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dogs_v4\db_export\xls\svy\"/>
    </mc:Choice>
  </mc:AlternateContent>
  <bookViews>
    <workbookView xWindow="120" yWindow="96" windowWidth="23892" windowHeight="14532"/>
  </bookViews>
  <sheets>
    <sheet name="svy210225_pkg_0404b.xlsx" sheetId="1" r:id="rId1"/>
  </sheets>
  <definedNames>
    <definedName name="_xlnm._FilterDatabase" localSheetId="0" hidden="1">svy210225_pkg_0404b.xlsx!$A$1:$N$20975</definedName>
    <definedName name="pkg_0404b">svy210225_pkg_0404b.xlsx!$A$1:$Q$20975</definedName>
  </definedNames>
  <calcPr calcId="152511"/>
</workbook>
</file>

<file path=xl/calcChain.xml><?xml version="1.0" encoding="utf-8"?>
<calcChain xmlns="http://schemas.openxmlformats.org/spreadsheetml/2006/main">
  <c r="K2" i="1" l="1"/>
  <c r="K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7" i="1"/>
  <c r="K468" i="1"/>
  <c r="K469" i="1"/>
  <c r="K470" i="1"/>
  <c r="K471" i="1"/>
  <c r="K472" i="1"/>
  <c r="K473" i="1"/>
  <c r="K474" i="1"/>
  <c r="K475" i="1"/>
  <c r="K476" i="1"/>
  <c r="K477" i="1"/>
  <c r="K478" i="1"/>
  <c r="K479" i="1"/>
  <c r="K480" i="1"/>
  <c r="K481" i="1"/>
  <c r="K482" i="1"/>
  <c r="K483" i="1"/>
  <c r="K484" i="1"/>
  <c r="K485" i="1"/>
  <c r="K486" i="1"/>
  <c r="K487" i="1"/>
  <c r="K488" i="1"/>
  <c r="K489" i="1"/>
  <c r="K490" i="1"/>
  <c r="K491" i="1"/>
  <c r="K492" i="1"/>
  <c r="K493" i="1"/>
  <c r="K494" i="1"/>
  <c r="K495" i="1"/>
  <c r="K496" i="1"/>
  <c r="K497" i="1"/>
  <c r="K498" i="1"/>
  <c r="K499" i="1"/>
  <c r="K500" i="1"/>
  <c r="K501" i="1"/>
  <c r="K502" i="1"/>
  <c r="K503" i="1"/>
  <c r="K504" i="1"/>
  <c r="K505" i="1"/>
  <c r="K506" i="1"/>
  <c r="K507" i="1"/>
  <c r="K508" i="1"/>
  <c r="K509" i="1"/>
  <c r="K510" i="1"/>
  <c r="K511" i="1"/>
  <c r="K512" i="1"/>
  <c r="K513" i="1"/>
  <c r="K514" i="1"/>
  <c r="K515" i="1"/>
  <c r="K516" i="1"/>
  <c r="K517" i="1"/>
  <c r="K518" i="1"/>
  <c r="K519" i="1"/>
  <c r="K520" i="1"/>
  <c r="K521" i="1"/>
  <c r="K522" i="1"/>
  <c r="K523" i="1"/>
  <c r="K524" i="1"/>
  <c r="K525" i="1"/>
  <c r="K526" i="1"/>
  <c r="K527" i="1"/>
  <c r="K528" i="1"/>
  <c r="K529" i="1"/>
  <c r="K530" i="1"/>
  <c r="K531" i="1"/>
  <c r="K532" i="1"/>
  <c r="K533" i="1"/>
  <c r="K534" i="1"/>
  <c r="K535" i="1"/>
  <c r="K536" i="1"/>
  <c r="K537" i="1"/>
  <c r="K538" i="1"/>
  <c r="K539" i="1"/>
  <c r="K540" i="1"/>
  <c r="K541" i="1"/>
  <c r="K542" i="1"/>
  <c r="K543" i="1"/>
  <c r="K544" i="1"/>
  <c r="K545" i="1"/>
  <c r="K546" i="1"/>
  <c r="K547" i="1"/>
  <c r="K548" i="1"/>
  <c r="K549" i="1"/>
  <c r="K550" i="1"/>
  <c r="K551" i="1"/>
  <c r="K552" i="1"/>
  <c r="K553" i="1"/>
  <c r="K554" i="1"/>
  <c r="K555" i="1"/>
  <c r="K556" i="1"/>
  <c r="K557" i="1"/>
  <c r="K558" i="1"/>
  <c r="K559" i="1"/>
  <c r="K560" i="1"/>
  <c r="K561" i="1"/>
  <c r="K562" i="1"/>
  <c r="K563" i="1"/>
  <c r="K564" i="1"/>
  <c r="K565" i="1"/>
  <c r="K566" i="1"/>
  <c r="K567" i="1"/>
  <c r="K568" i="1"/>
  <c r="K569" i="1"/>
  <c r="K570" i="1"/>
  <c r="K571" i="1"/>
  <c r="K572" i="1"/>
  <c r="K573" i="1"/>
  <c r="K574" i="1"/>
  <c r="K575" i="1"/>
  <c r="K576" i="1"/>
  <c r="K577" i="1"/>
  <c r="K578" i="1"/>
  <c r="K579" i="1"/>
  <c r="K580" i="1"/>
  <c r="K581" i="1"/>
  <c r="K582" i="1"/>
  <c r="K583" i="1"/>
  <c r="K584" i="1"/>
  <c r="K585" i="1"/>
  <c r="K586" i="1"/>
  <c r="K587" i="1"/>
  <c r="K588" i="1"/>
  <c r="K589" i="1"/>
  <c r="K590" i="1"/>
  <c r="K591" i="1"/>
  <c r="K592" i="1"/>
  <c r="K593" i="1"/>
  <c r="K594" i="1"/>
  <c r="K595" i="1"/>
  <c r="K596" i="1"/>
  <c r="K597" i="1"/>
  <c r="K598" i="1"/>
  <c r="K599" i="1"/>
  <c r="K600" i="1"/>
  <c r="K601" i="1"/>
  <c r="K602" i="1"/>
  <c r="K603" i="1"/>
  <c r="K604" i="1"/>
  <c r="K605" i="1"/>
  <c r="K606" i="1"/>
  <c r="K607" i="1"/>
  <c r="K608" i="1"/>
  <c r="K609" i="1"/>
  <c r="K610" i="1"/>
  <c r="K611" i="1"/>
  <c r="K612" i="1"/>
  <c r="K613" i="1"/>
  <c r="K614" i="1"/>
  <c r="K615" i="1"/>
  <c r="K616" i="1"/>
  <c r="K617" i="1"/>
  <c r="K618" i="1"/>
  <c r="K619" i="1"/>
  <c r="K620" i="1"/>
  <c r="K621" i="1"/>
  <c r="K622" i="1"/>
  <c r="K623" i="1"/>
  <c r="K624" i="1"/>
  <c r="K625" i="1"/>
  <c r="K626" i="1"/>
  <c r="K627" i="1"/>
  <c r="K628" i="1"/>
  <c r="K629" i="1"/>
  <c r="K630" i="1"/>
  <c r="K631" i="1"/>
  <c r="K632" i="1"/>
  <c r="K633" i="1"/>
  <c r="K634" i="1"/>
  <c r="K635" i="1"/>
  <c r="K636" i="1"/>
  <c r="K637" i="1"/>
  <c r="K638" i="1"/>
  <c r="K639" i="1"/>
  <c r="K640" i="1"/>
  <c r="K641" i="1"/>
  <c r="K642" i="1"/>
  <c r="K643" i="1"/>
  <c r="K644" i="1"/>
  <c r="K645" i="1"/>
  <c r="K646" i="1"/>
  <c r="K647" i="1"/>
  <c r="K648" i="1"/>
  <c r="K649" i="1"/>
  <c r="K650" i="1"/>
  <c r="K651" i="1"/>
  <c r="K652" i="1"/>
  <c r="K653" i="1"/>
  <c r="K654" i="1"/>
  <c r="K655" i="1"/>
  <c r="K656" i="1"/>
  <c r="K657" i="1"/>
  <c r="K658" i="1"/>
  <c r="K659" i="1"/>
  <c r="K660" i="1"/>
  <c r="K661" i="1"/>
  <c r="K662" i="1"/>
  <c r="K663" i="1"/>
  <c r="K664" i="1"/>
  <c r="K665" i="1"/>
  <c r="K666" i="1"/>
  <c r="K667" i="1"/>
  <c r="K668" i="1"/>
  <c r="K669" i="1"/>
  <c r="K670" i="1"/>
  <c r="K671" i="1"/>
  <c r="K672" i="1"/>
  <c r="K673" i="1"/>
  <c r="K674" i="1"/>
  <c r="K675" i="1"/>
  <c r="K676" i="1"/>
  <c r="K677" i="1"/>
  <c r="K678" i="1"/>
  <c r="K679" i="1"/>
  <c r="K680" i="1"/>
  <c r="K681" i="1"/>
  <c r="K682" i="1"/>
  <c r="K683" i="1"/>
  <c r="K684" i="1"/>
  <c r="K685" i="1"/>
  <c r="K686" i="1"/>
  <c r="K687" i="1"/>
  <c r="K688" i="1"/>
  <c r="K689" i="1"/>
  <c r="K690" i="1"/>
  <c r="K691" i="1"/>
  <c r="K692" i="1"/>
  <c r="K693" i="1"/>
  <c r="K694" i="1"/>
  <c r="K695" i="1"/>
  <c r="K696" i="1"/>
  <c r="K697" i="1"/>
  <c r="K698" i="1"/>
  <c r="K699" i="1"/>
  <c r="K700" i="1"/>
  <c r="K701" i="1"/>
  <c r="K702" i="1"/>
  <c r="K703" i="1"/>
  <c r="K704" i="1"/>
  <c r="K705" i="1"/>
  <c r="K706" i="1"/>
  <c r="K707" i="1"/>
  <c r="K708" i="1"/>
  <c r="K709" i="1"/>
  <c r="K710" i="1"/>
  <c r="K711" i="1"/>
  <c r="K712" i="1"/>
  <c r="K713" i="1"/>
  <c r="K714" i="1"/>
  <c r="K715" i="1"/>
  <c r="K716" i="1"/>
  <c r="K717" i="1"/>
  <c r="K718" i="1"/>
  <c r="K719" i="1"/>
  <c r="K720" i="1"/>
  <c r="K721" i="1"/>
  <c r="K722" i="1"/>
  <c r="K723" i="1"/>
  <c r="K724" i="1"/>
  <c r="K725" i="1"/>
  <c r="K726" i="1"/>
  <c r="K727" i="1"/>
  <c r="K728" i="1"/>
  <c r="K729" i="1"/>
  <c r="K730" i="1"/>
  <c r="K731" i="1"/>
  <c r="K732" i="1"/>
  <c r="K733" i="1"/>
  <c r="K734" i="1"/>
  <c r="K735" i="1"/>
  <c r="K736" i="1"/>
  <c r="K737" i="1"/>
  <c r="K738" i="1"/>
  <c r="K739" i="1"/>
  <c r="K740" i="1"/>
  <c r="K741" i="1"/>
  <c r="K742" i="1"/>
  <c r="K743" i="1"/>
  <c r="K744" i="1"/>
  <c r="K745" i="1"/>
  <c r="K746" i="1"/>
  <c r="K747" i="1"/>
  <c r="K748" i="1"/>
  <c r="K749" i="1"/>
  <c r="K750" i="1"/>
  <c r="K751" i="1"/>
  <c r="K752" i="1"/>
  <c r="K753" i="1"/>
  <c r="K754" i="1"/>
  <c r="K755" i="1"/>
  <c r="K756" i="1"/>
  <c r="K757" i="1"/>
  <c r="K758" i="1"/>
  <c r="K759" i="1"/>
  <c r="K760" i="1"/>
  <c r="K761" i="1"/>
  <c r="K762" i="1"/>
  <c r="K763" i="1"/>
  <c r="K764" i="1"/>
  <c r="K765" i="1"/>
  <c r="K766" i="1"/>
  <c r="K767" i="1"/>
  <c r="K768" i="1"/>
  <c r="K769" i="1"/>
  <c r="K770" i="1"/>
  <c r="K771" i="1"/>
  <c r="K772" i="1"/>
  <c r="K773" i="1"/>
  <c r="K774" i="1"/>
  <c r="K775" i="1"/>
  <c r="K776" i="1"/>
  <c r="K777" i="1"/>
  <c r="K778" i="1"/>
  <c r="K779" i="1"/>
  <c r="K780" i="1"/>
  <c r="K781" i="1"/>
  <c r="K782" i="1"/>
  <c r="K783" i="1"/>
  <c r="K784" i="1"/>
  <c r="K785" i="1"/>
  <c r="K786" i="1"/>
  <c r="K787" i="1"/>
  <c r="K788" i="1"/>
  <c r="K789" i="1"/>
  <c r="K790" i="1"/>
  <c r="K791" i="1"/>
  <c r="K792" i="1"/>
  <c r="K793" i="1"/>
  <c r="K794" i="1"/>
  <c r="K795" i="1"/>
  <c r="K796" i="1"/>
  <c r="K797" i="1"/>
  <c r="K798" i="1"/>
  <c r="K799" i="1"/>
  <c r="K800" i="1"/>
  <c r="K801" i="1"/>
  <c r="K802" i="1"/>
  <c r="K803" i="1"/>
  <c r="K804" i="1"/>
  <c r="K805" i="1"/>
  <c r="K806" i="1"/>
  <c r="K807" i="1"/>
  <c r="K808" i="1"/>
  <c r="K809" i="1"/>
  <c r="K810" i="1"/>
  <c r="K811" i="1"/>
  <c r="K812" i="1"/>
  <c r="K813" i="1"/>
  <c r="K814" i="1"/>
  <c r="K815" i="1"/>
  <c r="K816" i="1"/>
  <c r="K817" i="1"/>
  <c r="K818" i="1"/>
  <c r="K819" i="1"/>
  <c r="K820" i="1"/>
  <c r="K821" i="1"/>
  <c r="K822" i="1"/>
  <c r="K823" i="1"/>
  <c r="K824" i="1"/>
  <c r="K825" i="1"/>
  <c r="K826" i="1"/>
  <c r="K827" i="1"/>
  <c r="K828" i="1"/>
  <c r="K829" i="1"/>
  <c r="K830" i="1"/>
  <c r="K831" i="1"/>
  <c r="K832" i="1"/>
  <c r="K833" i="1"/>
  <c r="K834" i="1"/>
  <c r="K835" i="1"/>
  <c r="K836" i="1"/>
  <c r="K837" i="1"/>
  <c r="K838" i="1"/>
  <c r="K839" i="1"/>
  <c r="K840" i="1"/>
  <c r="K841" i="1"/>
  <c r="K842" i="1"/>
  <c r="K843" i="1"/>
  <c r="K844" i="1"/>
  <c r="K845" i="1"/>
  <c r="K846" i="1"/>
  <c r="K847" i="1"/>
  <c r="K848" i="1"/>
  <c r="K849" i="1"/>
  <c r="K850" i="1"/>
  <c r="K851" i="1"/>
  <c r="K852" i="1"/>
  <c r="K853" i="1"/>
  <c r="K854" i="1"/>
  <c r="K855" i="1"/>
  <c r="K856" i="1"/>
  <c r="K857" i="1"/>
  <c r="K858" i="1"/>
  <c r="K859" i="1"/>
  <c r="K860" i="1"/>
  <c r="K861" i="1"/>
  <c r="K862" i="1"/>
  <c r="K863" i="1"/>
  <c r="K864" i="1"/>
  <c r="K865" i="1"/>
  <c r="K866" i="1"/>
  <c r="K867" i="1"/>
  <c r="K868" i="1"/>
  <c r="K869" i="1"/>
  <c r="K870" i="1"/>
  <c r="K871" i="1"/>
  <c r="K872" i="1"/>
  <c r="K873" i="1"/>
  <c r="K874" i="1"/>
  <c r="K875" i="1"/>
  <c r="K876" i="1"/>
  <c r="K877" i="1"/>
  <c r="K878" i="1"/>
  <c r="K879" i="1"/>
  <c r="K880" i="1"/>
  <c r="K881" i="1"/>
  <c r="K882" i="1"/>
  <c r="K883" i="1"/>
  <c r="K884" i="1"/>
  <c r="K885" i="1"/>
  <c r="K886" i="1"/>
  <c r="K887" i="1"/>
  <c r="K888" i="1"/>
  <c r="K889" i="1"/>
  <c r="K890" i="1"/>
  <c r="K891" i="1"/>
  <c r="K892" i="1"/>
  <c r="K893" i="1"/>
  <c r="K894" i="1"/>
  <c r="K895" i="1"/>
  <c r="K896" i="1"/>
  <c r="K897" i="1"/>
  <c r="K898" i="1"/>
  <c r="K899" i="1"/>
  <c r="K900" i="1"/>
  <c r="K901" i="1"/>
  <c r="K902" i="1"/>
  <c r="K903" i="1"/>
  <c r="K904" i="1"/>
  <c r="K905" i="1"/>
  <c r="K906" i="1"/>
  <c r="K907" i="1"/>
  <c r="K908" i="1"/>
  <c r="K909" i="1"/>
  <c r="K910" i="1"/>
  <c r="K911" i="1"/>
  <c r="K912" i="1"/>
  <c r="K913" i="1"/>
  <c r="K914" i="1"/>
  <c r="K915" i="1"/>
  <c r="K916" i="1"/>
  <c r="K917" i="1"/>
  <c r="K918" i="1"/>
  <c r="K919" i="1"/>
  <c r="K920" i="1"/>
  <c r="K921" i="1"/>
  <c r="K922" i="1"/>
  <c r="K923" i="1"/>
  <c r="K924" i="1"/>
  <c r="K925" i="1"/>
  <c r="K926" i="1"/>
  <c r="K927" i="1"/>
  <c r="K928" i="1"/>
  <c r="K929" i="1"/>
  <c r="K930" i="1"/>
  <c r="K931" i="1"/>
  <c r="K932" i="1"/>
  <c r="K933" i="1"/>
  <c r="K934" i="1"/>
  <c r="K935" i="1"/>
  <c r="K936" i="1"/>
  <c r="K937" i="1"/>
  <c r="K938" i="1"/>
  <c r="K939" i="1"/>
  <c r="K940" i="1"/>
  <c r="K941" i="1"/>
  <c r="K942" i="1"/>
  <c r="K943" i="1"/>
  <c r="K944" i="1"/>
  <c r="K945" i="1"/>
  <c r="K946" i="1"/>
  <c r="K947" i="1"/>
  <c r="K948" i="1"/>
  <c r="K949" i="1"/>
  <c r="K950" i="1"/>
  <c r="K951" i="1"/>
  <c r="K952" i="1"/>
  <c r="K953" i="1"/>
  <c r="K954" i="1"/>
  <c r="K955" i="1"/>
  <c r="K956" i="1"/>
  <c r="K957" i="1"/>
  <c r="K958" i="1"/>
  <c r="K959" i="1"/>
  <c r="K960" i="1"/>
  <c r="K961" i="1"/>
  <c r="K962" i="1"/>
  <c r="K963" i="1"/>
  <c r="K964" i="1"/>
  <c r="K965" i="1"/>
  <c r="K966" i="1"/>
  <c r="K967" i="1"/>
  <c r="K968" i="1"/>
  <c r="K969" i="1"/>
  <c r="K970" i="1"/>
  <c r="K971" i="1"/>
  <c r="K972" i="1"/>
  <c r="K973" i="1"/>
  <c r="K974" i="1"/>
  <c r="K975" i="1"/>
  <c r="K976" i="1"/>
  <c r="K977" i="1"/>
  <c r="K978" i="1"/>
  <c r="K979" i="1"/>
  <c r="K980" i="1"/>
  <c r="K981" i="1"/>
  <c r="K982" i="1"/>
  <c r="K983" i="1"/>
  <c r="K984" i="1"/>
  <c r="K985" i="1"/>
  <c r="K986" i="1"/>
  <c r="K987" i="1"/>
  <c r="K988" i="1"/>
  <c r="K989" i="1"/>
  <c r="K990" i="1"/>
  <c r="K991" i="1"/>
  <c r="K992" i="1"/>
  <c r="K993" i="1"/>
  <c r="K994" i="1"/>
  <c r="K995" i="1"/>
  <c r="K996" i="1"/>
  <c r="K997" i="1"/>
  <c r="K998" i="1"/>
  <c r="K999" i="1"/>
  <c r="K1000" i="1"/>
  <c r="K1001" i="1"/>
  <c r="K1002" i="1"/>
  <c r="K1003" i="1"/>
  <c r="K1004" i="1"/>
  <c r="K1005" i="1"/>
  <c r="K1006" i="1"/>
  <c r="K1007" i="1"/>
  <c r="K1008" i="1"/>
  <c r="K1009" i="1"/>
  <c r="K1010" i="1"/>
  <c r="K1011" i="1"/>
  <c r="K1012" i="1"/>
  <c r="K1013" i="1"/>
  <c r="K1014" i="1"/>
  <c r="K1015" i="1"/>
  <c r="K1016" i="1"/>
  <c r="K1017" i="1"/>
  <c r="K1018" i="1"/>
  <c r="K1019" i="1"/>
  <c r="K1020" i="1"/>
  <c r="K1021" i="1"/>
  <c r="K1022" i="1"/>
  <c r="K1023" i="1"/>
  <c r="K1024" i="1"/>
  <c r="K1025" i="1"/>
  <c r="K1026" i="1"/>
  <c r="K1027" i="1"/>
  <c r="K1028" i="1"/>
  <c r="K1029" i="1"/>
  <c r="K1030" i="1"/>
  <c r="K1031" i="1"/>
  <c r="K1032" i="1"/>
  <c r="K1033" i="1"/>
  <c r="K1034" i="1"/>
  <c r="K1035" i="1"/>
  <c r="K1036" i="1"/>
  <c r="K1037" i="1"/>
  <c r="K1038" i="1"/>
  <c r="K1039" i="1"/>
  <c r="K1040" i="1"/>
  <c r="K1041" i="1"/>
  <c r="K1042" i="1"/>
  <c r="K1043" i="1"/>
  <c r="K1044" i="1"/>
  <c r="K1045" i="1"/>
  <c r="K1046" i="1"/>
  <c r="K1047" i="1"/>
  <c r="K1048" i="1"/>
  <c r="K1049" i="1"/>
  <c r="K1050" i="1"/>
  <c r="K1051" i="1"/>
  <c r="K1052" i="1"/>
  <c r="K1053" i="1"/>
  <c r="K1054" i="1"/>
  <c r="K1055" i="1"/>
  <c r="K1056" i="1"/>
  <c r="K1057" i="1"/>
  <c r="K1058" i="1"/>
  <c r="K1059" i="1"/>
  <c r="K1060" i="1"/>
  <c r="K1061" i="1"/>
  <c r="K1062" i="1"/>
  <c r="K1063" i="1"/>
  <c r="K1064" i="1"/>
  <c r="K1065" i="1"/>
  <c r="K1066" i="1"/>
  <c r="K1067" i="1"/>
  <c r="K1068" i="1"/>
  <c r="K1069" i="1"/>
  <c r="K1070" i="1"/>
  <c r="K1071" i="1"/>
  <c r="K1072" i="1"/>
  <c r="K1073" i="1"/>
  <c r="K1074" i="1"/>
  <c r="K1075" i="1"/>
  <c r="K1076" i="1"/>
  <c r="K1077" i="1"/>
  <c r="K1078" i="1"/>
  <c r="K1079" i="1"/>
  <c r="K1080" i="1"/>
  <c r="K1081" i="1"/>
  <c r="K1082" i="1"/>
  <c r="K1083" i="1"/>
  <c r="K1084" i="1"/>
  <c r="K1085" i="1"/>
  <c r="K1086" i="1"/>
  <c r="K1087" i="1"/>
  <c r="K1088" i="1"/>
  <c r="K1089" i="1"/>
  <c r="K1090" i="1"/>
  <c r="K1091" i="1"/>
  <c r="K1092" i="1"/>
  <c r="K1093" i="1"/>
  <c r="K1094" i="1"/>
  <c r="K1095" i="1"/>
  <c r="K1096" i="1"/>
  <c r="K1097" i="1"/>
  <c r="K1098" i="1"/>
  <c r="K1099" i="1"/>
  <c r="K1100" i="1"/>
  <c r="K1101" i="1"/>
  <c r="K1102" i="1"/>
  <c r="K1103" i="1"/>
  <c r="K1104" i="1"/>
  <c r="K1105" i="1"/>
  <c r="K1106" i="1"/>
  <c r="K1107" i="1"/>
  <c r="K1108" i="1"/>
  <c r="K1109" i="1"/>
  <c r="K1110" i="1"/>
  <c r="K1111" i="1"/>
  <c r="K1112" i="1"/>
  <c r="K1113" i="1"/>
  <c r="K1114" i="1"/>
  <c r="K1115" i="1"/>
  <c r="K1116" i="1"/>
  <c r="K1117" i="1"/>
  <c r="K1118" i="1"/>
  <c r="K1119" i="1"/>
  <c r="K1120" i="1"/>
  <c r="K1121" i="1"/>
  <c r="K1122" i="1"/>
  <c r="K1123" i="1"/>
  <c r="K1124" i="1"/>
  <c r="K1125" i="1"/>
  <c r="K1126" i="1"/>
  <c r="K1127" i="1"/>
  <c r="K1128" i="1"/>
  <c r="K1129" i="1"/>
  <c r="K1130" i="1"/>
  <c r="K1131" i="1"/>
  <c r="K1132" i="1"/>
  <c r="K1133" i="1"/>
  <c r="K1134" i="1"/>
  <c r="K1135" i="1"/>
  <c r="K1136" i="1"/>
  <c r="K1137" i="1"/>
  <c r="K1138" i="1"/>
  <c r="K1139" i="1"/>
  <c r="K1140" i="1"/>
  <c r="K1141" i="1"/>
  <c r="K1142" i="1"/>
  <c r="K1143" i="1"/>
  <c r="K1144" i="1"/>
  <c r="K1145" i="1"/>
  <c r="K1146" i="1"/>
  <c r="K1147" i="1"/>
  <c r="K1148" i="1"/>
  <c r="K1149" i="1"/>
  <c r="K1150" i="1"/>
  <c r="K1151" i="1"/>
  <c r="K1152" i="1"/>
  <c r="K1153" i="1"/>
  <c r="K1154" i="1"/>
  <c r="K1155" i="1"/>
  <c r="K1156" i="1"/>
  <c r="K1157" i="1"/>
  <c r="K1158" i="1"/>
  <c r="K1159" i="1"/>
  <c r="K1160" i="1"/>
  <c r="K1161" i="1"/>
  <c r="K1162" i="1"/>
  <c r="K1163" i="1"/>
  <c r="K1164" i="1"/>
  <c r="K1165" i="1"/>
  <c r="K1166" i="1"/>
  <c r="K1167" i="1"/>
  <c r="K1168" i="1"/>
  <c r="K1169" i="1"/>
  <c r="K1170" i="1"/>
  <c r="K1171" i="1"/>
  <c r="K1172" i="1"/>
  <c r="K1173" i="1"/>
  <c r="K1174" i="1"/>
  <c r="K1175" i="1"/>
  <c r="K1176" i="1"/>
  <c r="K1177" i="1"/>
  <c r="K1178" i="1"/>
  <c r="K1179" i="1"/>
  <c r="K1180" i="1"/>
  <c r="K1181" i="1"/>
  <c r="K1182" i="1"/>
  <c r="K1183" i="1"/>
  <c r="K1184" i="1"/>
  <c r="K1185" i="1"/>
  <c r="K1186" i="1"/>
  <c r="K1187" i="1"/>
  <c r="K1188" i="1"/>
  <c r="K1189" i="1"/>
  <c r="K1190" i="1"/>
  <c r="K1191" i="1"/>
  <c r="K1192" i="1"/>
  <c r="K1193" i="1"/>
  <c r="K1194" i="1"/>
  <c r="K1195" i="1"/>
  <c r="K1196" i="1"/>
  <c r="K1197" i="1"/>
  <c r="K1198" i="1"/>
  <c r="K1199" i="1"/>
  <c r="K1200" i="1"/>
  <c r="K1201" i="1"/>
  <c r="K1202" i="1"/>
  <c r="K1203" i="1"/>
  <c r="K1204" i="1"/>
  <c r="K1205" i="1"/>
  <c r="K1206" i="1"/>
  <c r="K1207" i="1"/>
  <c r="K1208" i="1"/>
  <c r="K1209" i="1"/>
  <c r="K1210" i="1"/>
  <c r="K1211" i="1"/>
  <c r="K1212" i="1"/>
  <c r="K1213" i="1"/>
  <c r="K1214" i="1"/>
  <c r="K1215" i="1"/>
  <c r="K1216" i="1"/>
  <c r="K1217" i="1"/>
  <c r="K1218" i="1"/>
  <c r="K1219" i="1"/>
  <c r="K1220" i="1"/>
  <c r="K1221" i="1"/>
  <c r="K1222" i="1"/>
  <c r="K1223" i="1"/>
  <c r="K1224" i="1"/>
  <c r="K1225" i="1"/>
  <c r="K1226" i="1"/>
  <c r="K1227" i="1"/>
  <c r="K1228" i="1"/>
  <c r="K1229" i="1"/>
  <c r="K1230" i="1"/>
  <c r="K1231" i="1"/>
  <c r="K1232" i="1"/>
  <c r="K1233" i="1"/>
  <c r="K1234" i="1"/>
  <c r="K1235" i="1"/>
  <c r="K1236" i="1"/>
  <c r="K1237" i="1"/>
  <c r="K1238" i="1"/>
  <c r="K1239" i="1"/>
  <c r="K1240" i="1"/>
  <c r="K1241" i="1"/>
  <c r="K1242" i="1"/>
  <c r="K1243" i="1"/>
  <c r="K1244" i="1"/>
  <c r="K1245" i="1"/>
  <c r="K1246" i="1"/>
  <c r="K1247" i="1"/>
  <c r="K1248" i="1"/>
  <c r="K1249" i="1"/>
  <c r="K1250" i="1"/>
  <c r="K1251" i="1"/>
  <c r="K1252" i="1"/>
  <c r="K1253" i="1"/>
  <c r="K1254" i="1"/>
  <c r="K1255" i="1"/>
  <c r="K1256" i="1"/>
  <c r="K1257" i="1"/>
  <c r="K1258" i="1"/>
  <c r="K1259" i="1"/>
  <c r="K1260" i="1"/>
  <c r="K1261" i="1"/>
  <c r="K1262" i="1"/>
  <c r="K1263" i="1"/>
  <c r="K1264" i="1"/>
  <c r="K1265" i="1"/>
  <c r="K1266" i="1"/>
  <c r="K1267" i="1"/>
  <c r="K1268" i="1"/>
  <c r="K1269" i="1"/>
  <c r="K1270" i="1"/>
  <c r="K1271" i="1"/>
  <c r="K1272" i="1"/>
  <c r="K1273" i="1"/>
  <c r="K1274" i="1"/>
  <c r="K1275" i="1"/>
  <c r="K1276" i="1"/>
  <c r="K1277" i="1"/>
  <c r="K1278" i="1"/>
  <c r="K1279" i="1"/>
  <c r="K1280" i="1"/>
  <c r="K1281" i="1"/>
  <c r="K1282" i="1"/>
  <c r="K1283" i="1"/>
  <c r="K1284" i="1"/>
  <c r="K1285" i="1"/>
  <c r="K1286" i="1"/>
  <c r="K1287" i="1"/>
  <c r="K1288" i="1"/>
  <c r="K1289" i="1"/>
  <c r="K1290" i="1"/>
  <c r="K1291" i="1"/>
  <c r="K1292" i="1"/>
  <c r="K1293" i="1"/>
  <c r="K1294" i="1"/>
  <c r="K1295" i="1"/>
  <c r="K1296" i="1"/>
  <c r="K1297" i="1"/>
  <c r="K1298" i="1"/>
  <c r="K1299" i="1"/>
  <c r="K1300" i="1"/>
  <c r="K1301" i="1"/>
  <c r="K1302" i="1"/>
  <c r="K1303" i="1"/>
  <c r="K1304" i="1"/>
  <c r="K1305" i="1"/>
  <c r="K1306" i="1"/>
  <c r="K1307" i="1"/>
  <c r="K1308" i="1"/>
  <c r="K1309" i="1"/>
  <c r="K1310" i="1"/>
  <c r="K1311" i="1"/>
  <c r="K1312" i="1"/>
  <c r="K1313" i="1"/>
  <c r="K1314" i="1"/>
  <c r="K1315" i="1"/>
  <c r="K1316" i="1"/>
  <c r="K1317" i="1"/>
  <c r="K1318" i="1"/>
  <c r="K1319" i="1"/>
  <c r="K1320" i="1"/>
  <c r="K1321" i="1"/>
  <c r="K1322" i="1"/>
  <c r="K1323" i="1"/>
  <c r="K1324" i="1"/>
  <c r="K1325" i="1"/>
  <c r="K1326" i="1"/>
  <c r="K1327" i="1"/>
  <c r="K1328" i="1"/>
  <c r="K1329" i="1"/>
  <c r="K1330" i="1"/>
  <c r="K1331" i="1"/>
  <c r="K1332" i="1"/>
  <c r="K1333" i="1"/>
  <c r="K1334" i="1"/>
  <c r="K1335" i="1"/>
  <c r="K1336" i="1"/>
  <c r="K1337" i="1"/>
  <c r="K1338" i="1"/>
  <c r="K1339" i="1"/>
  <c r="K1340" i="1"/>
  <c r="K1341" i="1"/>
  <c r="K1342" i="1"/>
  <c r="K1343" i="1"/>
  <c r="K1344" i="1"/>
  <c r="K1345" i="1"/>
  <c r="K1346" i="1"/>
  <c r="K1347" i="1"/>
  <c r="K1348" i="1"/>
  <c r="K1349" i="1"/>
  <c r="K1350" i="1"/>
  <c r="K1351" i="1"/>
  <c r="K1352" i="1"/>
  <c r="K1353" i="1"/>
  <c r="K1354" i="1"/>
  <c r="K1355" i="1"/>
  <c r="K1356" i="1"/>
  <c r="K1357" i="1"/>
  <c r="K1358" i="1"/>
  <c r="K1359" i="1"/>
  <c r="K1360" i="1"/>
  <c r="K1361" i="1"/>
  <c r="K1362" i="1"/>
  <c r="K1363" i="1"/>
  <c r="K1364" i="1"/>
  <c r="K1365" i="1"/>
  <c r="K1366" i="1"/>
  <c r="K1367" i="1"/>
  <c r="K1368" i="1"/>
  <c r="K1369" i="1"/>
  <c r="K1370" i="1"/>
  <c r="K1371" i="1"/>
  <c r="K1372" i="1"/>
  <c r="K1373" i="1"/>
  <c r="K1374" i="1"/>
  <c r="K1375" i="1"/>
  <c r="K1376" i="1"/>
  <c r="K1377" i="1"/>
  <c r="K1378" i="1"/>
  <c r="K1379" i="1"/>
  <c r="K1380" i="1"/>
  <c r="K1381" i="1"/>
  <c r="K1382" i="1"/>
  <c r="K1383" i="1"/>
  <c r="K1384" i="1"/>
  <c r="K1385" i="1"/>
  <c r="K1386" i="1"/>
  <c r="K1387" i="1"/>
  <c r="K1388" i="1"/>
  <c r="K1389" i="1"/>
  <c r="K1390" i="1"/>
  <c r="K1391" i="1"/>
  <c r="K1392" i="1"/>
  <c r="K1393" i="1"/>
  <c r="K1394" i="1"/>
  <c r="K1395" i="1"/>
  <c r="K1396" i="1"/>
  <c r="K1397" i="1"/>
  <c r="K1398" i="1"/>
  <c r="K1399" i="1"/>
  <c r="K1400" i="1"/>
  <c r="K1401" i="1"/>
  <c r="K1402" i="1"/>
  <c r="K1403" i="1"/>
  <c r="K1404" i="1"/>
  <c r="K1405" i="1"/>
  <c r="K1406" i="1"/>
  <c r="K1407" i="1"/>
  <c r="K1408" i="1"/>
  <c r="K1409" i="1"/>
  <c r="K1410" i="1"/>
  <c r="K1411" i="1"/>
  <c r="K1412" i="1"/>
  <c r="K1413" i="1"/>
  <c r="K1414" i="1"/>
  <c r="K1415" i="1"/>
  <c r="K1416" i="1"/>
  <c r="K1417" i="1"/>
  <c r="K1418" i="1"/>
  <c r="K1419" i="1"/>
  <c r="K1420" i="1"/>
  <c r="K1421" i="1"/>
  <c r="K1422" i="1"/>
  <c r="K1423" i="1"/>
  <c r="K1424" i="1"/>
  <c r="K1425" i="1"/>
  <c r="K1426" i="1"/>
  <c r="K1427" i="1"/>
  <c r="K1428" i="1"/>
  <c r="K1429" i="1"/>
  <c r="K1430" i="1"/>
  <c r="K1431" i="1"/>
  <c r="K1432" i="1"/>
  <c r="K1433" i="1"/>
  <c r="K1434" i="1"/>
  <c r="K1435" i="1"/>
  <c r="K1436" i="1"/>
  <c r="K1437" i="1"/>
  <c r="K1438" i="1"/>
  <c r="K1439" i="1"/>
  <c r="K1440" i="1"/>
  <c r="K1441" i="1"/>
  <c r="K1442" i="1"/>
  <c r="K1443" i="1"/>
  <c r="K1444" i="1"/>
  <c r="K1445" i="1"/>
  <c r="K1446" i="1"/>
  <c r="K1447" i="1"/>
  <c r="K1448" i="1"/>
  <c r="K1449" i="1"/>
  <c r="K1450" i="1"/>
  <c r="K1451" i="1"/>
  <c r="K1452" i="1"/>
  <c r="K1453" i="1"/>
  <c r="K1454" i="1"/>
  <c r="K1455" i="1"/>
  <c r="K1456" i="1"/>
  <c r="K1457" i="1"/>
  <c r="K1458" i="1"/>
  <c r="K1459" i="1"/>
  <c r="K1460" i="1"/>
  <c r="K1461" i="1"/>
  <c r="K1462" i="1"/>
  <c r="K1463" i="1"/>
  <c r="K1464" i="1"/>
  <c r="K1465" i="1"/>
  <c r="K1466" i="1"/>
  <c r="K1467" i="1"/>
  <c r="K1468" i="1"/>
  <c r="K1469" i="1"/>
  <c r="K1470" i="1"/>
  <c r="K1471" i="1"/>
  <c r="K1472" i="1"/>
  <c r="K1473" i="1"/>
  <c r="K1474" i="1"/>
  <c r="K1475" i="1"/>
  <c r="K1476" i="1"/>
  <c r="K1477" i="1"/>
  <c r="K1478" i="1"/>
  <c r="K1479" i="1"/>
  <c r="K1480" i="1"/>
  <c r="K1481" i="1"/>
  <c r="K1482" i="1"/>
  <c r="K1483" i="1"/>
  <c r="K1484" i="1"/>
  <c r="K1485" i="1"/>
  <c r="K1486" i="1"/>
  <c r="K1487" i="1"/>
  <c r="K1488" i="1"/>
  <c r="K1489" i="1"/>
  <c r="K1490" i="1"/>
  <c r="K1491" i="1"/>
  <c r="K1492" i="1"/>
  <c r="K1493" i="1"/>
  <c r="K1494" i="1"/>
  <c r="K1495" i="1"/>
  <c r="K1496" i="1"/>
  <c r="K1497" i="1"/>
  <c r="K1498" i="1"/>
  <c r="K1499" i="1"/>
  <c r="K1500" i="1"/>
  <c r="K1501" i="1"/>
  <c r="K1502" i="1"/>
  <c r="K1503" i="1"/>
  <c r="K1504" i="1"/>
  <c r="K1505" i="1"/>
  <c r="K1506" i="1"/>
  <c r="K1507" i="1"/>
  <c r="K1508" i="1"/>
  <c r="K1509" i="1"/>
  <c r="K1510" i="1"/>
  <c r="K1511" i="1"/>
  <c r="K1512" i="1"/>
  <c r="K1513" i="1"/>
  <c r="K1514" i="1"/>
  <c r="K1515" i="1"/>
  <c r="K1516" i="1"/>
  <c r="K1517" i="1"/>
  <c r="K1518" i="1"/>
  <c r="K1519" i="1"/>
  <c r="K1520" i="1"/>
  <c r="K1521" i="1"/>
  <c r="K1522" i="1"/>
  <c r="K1523" i="1"/>
  <c r="K1524" i="1"/>
  <c r="K1525" i="1"/>
  <c r="K1526" i="1"/>
  <c r="K1527" i="1"/>
  <c r="K1528" i="1"/>
  <c r="K1529" i="1"/>
  <c r="K1530" i="1"/>
  <c r="K1531" i="1"/>
  <c r="K1532" i="1"/>
  <c r="K1533" i="1"/>
  <c r="K1534" i="1"/>
  <c r="K1535" i="1"/>
  <c r="K1536" i="1"/>
  <c r="K1537" i="1"/>
  <c r="K1538" i="1"/>
  <c r="K1539" i="1"/>
  <c r="K1540" i="1"/>
  <c r="K1541" i="1"/>
  <c r="K1542" i="1"/>
  <c r="K1543" i="1"/>
  <c r="K1544" i="1"/>
  <c r="K1545" i="1"/>
  <c r="K1546" i="1"/>
  <c r="K1547" i="1"/>
  <c r="K1548" i="1"/>
  <c r="K1549" i="1"/>
  <c r="K1550" i="1"/>
  <c r="K1551" i="1"/>
  <c r="K1552" i="1"/>
  <c r="K1553" i="1"/>
  <c r="K1554" i="1"/>
  <c r="K1555" i="1"/>
  <c r="K1556" i="1"/>
  <c r="K1557" i="1"/>
  <c r="K1558" i="1"/>
  <c r="K1559" i="1"/>
  <c r="K1560" i="1"/>
  <c r="K1561" i="1"/>
  <c r="K1562" i="1"/>
  <c r="K1563" i="1"/>
  <c r="K1564" i="1"/>
  <c r="K1565" i="1"/>
  <c r="K1566" i="1"/>
  <c r="K1567" i="1"/>
  <c r="K1568" i="1"/>
  <c r="K1569" i="1"/>
  <c r="K1570" i="1"/>
  <c r="K1571" i="1"/>
  <c r="K1572" i="1"/>
  <c r="K1573" i="1"/>
  <c r="K1574" i="1"/>
  <c r="K1575" i="1"/>
  <c r="K1576" i="1"/>
  <c r="K1577" i="1"/>
  <c r="K1578" i="1"/>
  <c r="K1579" i="1"/>
  <c r="K1580" i="1"/>
  <c r="K1581" i="1"/>
  <c r="K1582" i="1"/>
  <c r="K1583" i="1"/>
  <c r="K1584" i="1"/>
  <c r="K1585" i="1"/>
  <c r="K1586" i="1"/>
  <c r="K1587" i="1"/>
  <c r="K1588" i="1"/>
  <c r="K1589" i="1"/>
  <c r="K1590" i="1"/>
  <c r="K1591" i="1"/>
  <c r="K1592" i="1"/>
  <c r="K1593" i="1"/>
  <c r="K1594" i="1"/>
  <c r="K1595" i="1"/>
  <c r="K1596" i="1"/>
  <c r="K1597" i="1"/>
  <c r="K1598" i="1"/>
  <c r="K1599" i="1"/>
  <c r="K1600" i="1"/>
  <c r="K1601" i="1"/>
  <c r="K1602" i="1"/>
  <c r="K1603" i="1"/>
  <c r="K1604" i="1"/>
  <c r="K1605" i="1"/>
  <c r="K1606" i="1"/>
  <c r="K1607" i="1"/>
  <c r="K1608" i="1"/>
  <c r="K1609" i="1"/>
  <c r="K1610" i="1"/>
  <c r="K1611" i="1"/>
  <c r="K1612" i="1"/>
  <c r="K1613" i="1"/>
  <c r="K1614" i="1"/>
  <c r="K1615" i="1"/>
  <c r="K1616" i="1"/>
  <c r="K1617" i="1"/>
  <c r="K1618" i="1"/>
  <c r="K1619" i="1"/>
  <c r="K1620" i="1"/>
  <c r="K1621" i="1"/>
  <c r="K1622" i="1"/>
  <c r="K1623" i="1"/>
  <c r="K1624" i="1"/>
  <c r="K1625" i="1"/>
  <c r="K1626" i="1"/>
  <c r="K1627" i="1"/>
  <c r="K1628" i="1"/>
  <c r="K1629" i="1"/>
  <c r="K1630" i="1"/>
  <c r="K1631" i="1"/>
  <c r="K1632" i="1"/>
  <c r="K1633" i="1"/>
  <c r="K1634" i="1"/>
  <c r="K1635" i="1"/>
  <c r="K1636" i="1"/>
  <c r="K1637" i="1"/>
  <c r="K1638" i="1"/>
  <c r="K1639" i="1"/>
  <c r="K1640" i="1"/>
  <c r="K1641" i="1"/>
  <c r="K1642" i="1"/>
  <c r="K1643" i="1"/>
  <c r="K1644" i="1"/>
  <c r="K1645" i="1"/>
  <c r="K1646" i="1"/>
  <c r="K1647" i="1"/>
  <c r="K1648" i="1"/>
  <c r="K1649" i="1"/>
  <c r="K1650" i="1"/>
  <c r="K1651" i="1"/>
  <c r="K1652" i="1"/>
  <c r="K1653" i="1"/>
  <c r="K1654" i="1"/>
  <c r="K1655" i="1"/>
  <c r="K1656" i="1"/>
  <c r="K1657" i="1"/>
  <c r="K1658" i="1"/>
  <c r="K1659" i="1"/>
  <c r="K1660" i="1"/>
  <c r="K1661" i="1"/>
  <c r="K1662" i="1"/>
  <c r="K1663" i="1"/>
  <c r="K1664" i="1"/>
  <c r="K1665" i="1"/>
  <c r="K1666" i="1"/>
  <c r="K1667" i="1"/>
  <c r="K1668" i="1"/>
  <c r="K1669" i="1"/>
  <c r="K1670" i="1"/>
  <c r="K1671" i="1"/>
  <c r="K1672" i="1"/>
  <c r="K1673" i="1"/>
  <c r="K1674" i="1"/>
  <c r="K1675" i="1"/>
  <c r="K1676" i="1"/>
  <c r="K1677" i="1"/>
  <c r="K1678" i="1"/>
  <c r="K1679" i="1"/>
  <c r="K1680" i="1"/>
  <c r="K1681" i="1"/>
  <c r="K1682" i="1"/>
  <c r="K1683" i="1"/>
  <c r="K1684" i="1"/>
  <c r="K1685" i="1"/>
  <c r="K1686" i="1"/>
  <c r="K1687" i="1"/>
  <c r="K1688" i="1"/>
  <c r="K1689" i="1"/>
  <c r="K1690" i="1"/>
  <c r="K1691" i="1"/>
  <c r="K1692" i="1"/>
  <c r="K1693" i="1"/>
  <c r="K1694" i="1"/>
  <c r="K1695" i="1"/>
  <c r="K1696" i="1"/>
  <c r="K1697" i="1"/>
  <c r="K1698" i="1"/>
  <c r="K1699" i="1"/>
  <c r="K1700" i="1"/>
  <c r="K1701" i="1"/>
  <c r="K1702" i="1"/>
  <c r="K1703" i="1"/>
  <c r="K1704" i="1"/>
  <c r="K1705" i="1"/>
  <c r="K1706" i="1"/>
  <c r="K1707" i="1"/>
  <c r="K1708" i="1"/>
  <c r="K1709" i="1"/>
  <c r="K1710" i="1"/>
  <c r="K1711" i="1"/>
  <c r="K1712" i="1"/>
  <c r="K1713" i="1"/>
  <c r="K1714" i="1"/>
  <c r="K1715" i="1"/>
  <c r="K1716" i="1"/>
  <c r="K1717" i="1"/>
  <c r="K1718" i="1"/>
  <c r="K1719" i="1"/>
  <c r="K1720" i="1"/>
  <c r="K1721" i="1"/>
  <c r="K1722" i="1"/>
  <c r="K1723" i="1"/>
  <c r="K1724" i="1"/>
  <c r="K1725" i="1"/>
  <c r="K1726" i="1"/>
  <c r="K1727" i="1"/>
  <c r="K1728" i="1"/>
  <c r="K1729" i="1"/>
  <c r="K1730" i="1"/>
  <c r="K1731" i="1"/>
  <c r="K1732" i="1"/>
  <c r="K1733" i="1"/>
  <c r="K1734" i="1"/>
  <c r="K1735" i="1"/>
  <c r="K1736" i="1"/>
  <c r="K1737" i="1"/>
  <c r="K1738" i="1"/>
  <c r="K1739" i="1"/>
  <c r="K1740" i="1"/>
  <c r="K1741" i="1"/>
  <c r="K1742" i="1"/>
  <c r="K1743" i="1"/>
  <c r="K1744" i="1"/>
  <c r="K1745" i="1"/>
  <c r="K1746" i="1"/>
  <c r="K1747" i="1"/>
  <c r="K1748" i="1"/>
  <c r="K1749" i="1"/>
  <c r="K1750" i="1"/>
  <c r="K1751" i="1"/>
  <c r="K1752" i="1"/>
  <c r="K1753" i="1"/>
  <c r="K1754" i="1"/>
  <c r="K1755" i="1"/>
  <c r="K1756" i="1"/>
  <c r="K1757" i="1"/>
  <c r="K1758" i="1"/>
  <c r="K1759" i="1"/>
  <c r="K1760" i="1"/>
  <c r="K1761" i="1"/>
  <c r="K1762" i="1"/>
  <c r="K1763" i="1"/>
  <c r="K1764" i="1"/>
  <c r="K1765" i="1"/>
  <c r="K1766" i="1"/>
  <c r="K1767" i="1"/>
  <c r="K1768" i="1"/>
  <c r="K1769" i="1"/>
  <c r="K1770" i="1"/>
  <c r="K1771" i="1"/>
  <c r="K1772" i="1"/>
  <c r="K1773" i="1"/>
  <c r="K1774" i="1"/>
  <c r="K1775" i="1"/>
  <c r="K1776" i="1"/>
  <c r="K1777" i="1"/>
  <c r="K1778" i="1"/>
  <c r="K1779" i="1"/>
  <c r="K1780" i="1"/>
  <c r="K1781" i="1"/>
  <c r="K1782" i="1"/>
  <c r="K1783" i="1"/>
  <c r="K1784" i="1"/>
  <c r="K1785" i="1"/>
  <c r="K1786" i="1"/>
  <c r="K1787" i="1"/>
  <c r="K1788" i="1"/>
  <c r="K1789" i="1"/>
  <c r="K1790" i="1"/>
  <c r="K1791" i="1"/>
  <c r="K1792" i="1"/>
  <c r="K1793" i="1"/>
  <c r="K1794" i="1"/>
  <c r="K1795" i="1"/>
  <c r="K1796" i="1"/>
  <c r="K1797" i="1"/>
  <c r="K1798" i="1"/>
  <c r="K1799" i="1"/>
  <c r="K1800" i="1"/>
  <c r="K1801" i="1"/>
  <c r="K1802" i="1"/>
  <c r="K1803" i="1"/>
  <c r="K1804" i="1"/>
  <c r="K1805" i="1"/>
  <c r="K1806" i="1"/>
  <c r="K1807" i="1"/>
  <c r="K1808" i="1"/>
  <c r="K1809" i="1"/>
  <c r="K1810" i="1"/>
  <c r="K1811" i="1"/>
  <c r="K1812" i="1"/>
  <c r="K1813" i="1"/>
  <c r="K1814" i="1"/>
  <c r="K1815" i="1"/>
  <c r="K1816" i="1"/>
  <c r="K1817" i="1"/>
  <c r="K1818" i="1"/>
  <c r="K1819" i="1"/>
  <c r="K1820" i="1"/>
  <c r="K1821" i="1"/>
  <c r="K1822" i="1"/>
  <c r="K1823" i="1"/>
  <c r="K1824" i="1"/>
  <c r="K1825" i="1"/>
  <c r="K1826" i="1"/>
  <c r="K1827" i="1"/>
  <c r="K1828" i="1"/>
  <c r="K1829" i="1"/>
  <c r="K1830" i="1"/>
  <c r="K1831" i="1"/>
  <c r="K1832" i="1"/>
  <c r="K1833" i="1"/>
  <c r="K1834" i="1"/>
  <c r="K1835" i="1"/>
  <c r="K1836" i="1"/>
  <c r="K1837" i="1"/>
  <c r="K1838" i="1"/>
  <c r="K1839" i="1"/>
  <c r="K1840" i="1"/>
  <c r="K1841" i="1"/>
  <c r="K1842" i="1"/>
  <c r="K1843" i="1"/>
  <c r="K1844" i="1"/>
  <c r="K1845" i="1"/>
  <c r="K1846" i="1"/>
  <c r="K1847" i="1"/>
  <c r="K1848" i="1"/>
  <c r="K1849" i="1"/>
  <c r="K1850" i="1"/>
  <c r="K1851" i="1"/>
  <c r="K1852" i="1"/>
  <c r="K1853" i="1"/>
  <c r="K1854" i="1"/>
  <c r="K1855" i="1"/>
  <c r="K1856" i="1"/>
  <c r="K1857" i="1"/>
  <c r="K1858" i="1"/>
  <c r="K1859" i="1"/>
  <c r="K1860" i="1"/>
  <c r="K1861" i="1"/>
  <c r="K1862" i="1"/>
  <c r="K1863" i="1"/>
  <c r="K1864" i="1"/>
  <c r="K1865" i="1"/>
  <c r="K1866" i="1"/>
  <c r="K1867" i="1"/>
  <c r="K1868" i="1"/>
  <c r="K1869" i="1"/>
  <c r="K1870" i="1"/>
  <c r="K1871" i="1"/>
  <c r="K1872" i="1"/>
  <c r="K1873" i="1"/>
  <c r="K1874" i="1"/>
  <c r="K1875" i="1"/>
  <c r="K1876" i="1"/>
  <c r="K1877" i="1"/>
  <c r="K1878" i="1"/>
  <c r="K1879" i="1"/>
  <c r="K1880" i="1"/>
  <c r="K1881" i="1"/>
  <c r="K1882" i="1"/>
  <c r="K1883" i="1"/>
  <c r="K1884" i="1"/>
  <c r="K1885" i="1"/>
  <c r="K1886" i="1"/>
  <c r="K1887" i="1"/>
  <c r="K1888" i="1"/>
  <c r="K1889" i="1"/>
  <c r="K1890" i="1"/>
  <c r="K1891" i="1"/>
  <c r="K1892" i="1"/>
  <c r="K1893" i="1"/>
  <c r="K1894" i="1"/>
  <c r="K1895" i="1"/>
  <c r="K1896" i="1"/>
  <c r="K1897" i="1"/>
  <c r="K1898" i="1"/>
  <c r="K1899" i="1"/>
  <c r="K1900" i="1"/>
  <c r="K1901" i="1"/>
  <c r="K1902" i="1"/>
  <c r="K1903" i="1"/>
  <c r="K1904" i="1"/>
  <c r="K1905" i="1"/>
  <c r="K1906" i="1"/>
  <c r="K1907" i="1"/>
  <c r="K1908" i="1"/>
  <c r="K1909" i="1"/>
  <c r="K1910" i="1"/>
  <c r="K1911" i="1"/>
  <c r="K1912" i="1"/>
  <c r="K1913" i="1"/>
  <c r="K1914" i="1"/>
  <c r="K1915" i="1"/>
  <c r="K1916" i="1"/>
  <c r="K1917" i="1"/>
  <c r="K1918" i="1"/>
  <c r="K1919" i="1"/>
  <c r="K1920" i="1"/>
  <c r="K1921" i="1"/>
  <c r="K1922" i="1"/>
  <c r="K1923" i="1"/>
  <c r="K1924" i="1"/>
  <c r="K1925" i="1"/>
  <c r="K1926" i="1"/>
  <c r="K1927" i="1"/>
  <c r="K1928" i="1"/>
  <c r="K1929" i="1"/>
  <c r="K1930" i="1"/>
  <c r="K1931" i="1"/>
  <c r="K1932" i="1"/>
  <c r="K1933" i="1"/>
  <c r="K1934" i="1"/>
  <c r="K1935" i="1"/>
  <c r="K1936" i="1"/>
  <c r="K1937" i="1"/>
  <c r="K1938" i="1"/>
  <c r="K1939" i="1"/>
  <c r="K1940" i="1"/>
  <c r="K1941" i="1"/>
  <c r="K1942" i="1"/>
  <c r="K1943" i="1"/>
  <c r="K1944" i="1"/>
  <c r="K1945" i="1"/>
  <c r="K1946" i="1"/>
  <c r="K1947" i="1"/>
  <c r="K1948" i="1"/>
  <c r="K1949" i="1"/>
  <c r="K1950" i="1"/>
  <c r="K1951" i="1"/>
  <c r="K1952" i="1"/>
  <c r="K1953" i="1"/>
  <c r="K1954" i="1"/>
  <c r="K1955" i="1"/>
  <c r="K1956" i="1"/>
  <c r="K1957" i="1"/>
  <c r="K1958" i="1"/>
  <c r="K1959" i="1"/>
  <c r="K1960" i="1"/>
  <c r="K1961" i="1"/>
  <c r="K1962" i="1"/>
  <c r="K1963" i="1"/>
  <c r="K1964" i="1"/>
  <c r="K1965" i="1"/>
  <c r="K1966" i="1"/>
  <c r="K1967" i="1"/>
  <c r="K1968" i="1"/>
  <c r="K1969" i="1"/>
  <c r="K1970" i="1"/>
  <c r="K1971" i="1"/>
  <c r="K1972" i="1"/>
  <c r="K1973" i="1"/>
  <c r="K1974" i="1"/>
  <c r="K1975" i="1"/>
  <c r="K1976" i="1"/>
  <c r="K1977" i="1"/>
  <c r="K1978" i="1"/>
  <c r="K1979" i="1"/>
  <c r="K1980" i="1"/>
  <c r="K1981" i="1"/>
  <c r="K1982" i="1"/>
  <c r="K1983" i="1"/>
  <c r="K1984" i="1"/>
  <c r="K1985" i="1"/>
  <c r="K1986" i="1"/>
  <c r="K1987" i="1"/>
  <c r="K1988" i="1"/>
  <c r="K1989" i="1"/>
  <c r="K1990" i="1"/>
  <c r="K1991" i="1"/>
  <c r="K1992" i="1"/>
  <c r="K1993" i="1"/>
  <c r="K1994" i="1"/>
  <c r="K1995" i="1"/>
  <c r="K1996" i="1"/>
  <c r="K1997" i="1"/>
  <c r="K1998" i="1"/>
  <c r="K1999" i="1"/>
  <c r="K2000" i="1"/>
  <c r="K2001" i="1"/>
  <c r="K2002" i="1"/>
  <c r="K2003" i="1"/>
  <c r="K2004" i="1"/>
  <c r="K2005" i="1"/>
  <c r="K2006" i="1"/>
  <c r="K2007" i="1"/>
  <c r="K2008" i="1"/>
  <c r="K2009" i="1"/>
  <c r="K2010" i="1"/>
  <c r="K2011" i="1"/>
  <c r="K2012" i="1"/>
  <c r="K2013" i="1"/>
  <c r="K2014" i="1"/>
  <c r="K2015" i="1"/>
  <c r="K2016" i="1"/>
  <c r="K2017" i="1"/>
  <c r="K2018" i="1"/>
  <c r="K2019" i="1"/>
  <c r="K2020" i="1"/>
  <c r="K2021" i="1"/>
  <c r="K2022" i="1"/>
  <c r="K2023" i="1"/>
  <c r="K2024" i="1"/>
  <c r="K2025" i="1"/>
  <c r="K2026" i="1"/>
  <c r="K2027" i="1"/>
  <c r="K2028" i="1"/>
  <c r="K2029" i="1"/>
  <c r="K2030" i="1"/>
  <c r="K2031" i="1"/>
  <c r="K2032" i="1"/>
  <c r="K2033" i="1"/>
  <c r="K2034" i="1"/>
  <c r="K2035" i="1"/>
  <c r="K2036" i="1"/>
  <c r="K2037" i="1"/>
  <c r="K2038" i="1"/>
  <c r="K2039" i="1"/>
  <c r="K2040" i="1"/>
  <c r="K2041" i="1"/>
  <c r="K2042" i="1"/>
  <c r="K2043" i="1"/>
  <c r="K2044" i="1"/>
  <c r="K2045" i="1"/>
  <c r="K2046" i="1"/>
  <c r="K2047" i="1"/>
  <c r="K2048" i="1"/>
  <c r="K2049" i="1"/>
  <c r="K2050" i="1"/>
  <c r="K2051" i="1"/>
  <c r="K2052" i="1"/>
  <c r="K2053" i="1"/>
  <c r="K2054" i="1"/>
  <c r="K2055" i="1"/>
  <c r="K2056" i="1"/>
  <c r="K2057" i="1"/>
  <c r="K2058" i="1"/>
  <c r="K2059" i="1"/>
  <c r="K2060" i="1"/>
  <c r="K2061" i="1"/>
  <c r="K2062" i="1"/>
  <c r="K2063" i="1"/>
  <c r="K2064" i="1"/>
  <c r="K2065" i="1"/>
  <c r="K2066" i="1"/>
  <c r="K2067" i="1"/>
  <c r="K2068" i="1"/>
  <c r="K2069" i="1"/>
  <c r="K2070" i="1"/>
  <c r="K2071" i="1"/>
  <c r="K2072" i="1"/>
  <c r="K2073" i="1"/>
  <c r="K2074" i="1"/>
  <c r="K2075" i="1"/>
  <c r="K2076" i="1"/>
  <c r="K2077" i="1"/>
  <c r="K2078" i="1"/>
  <c r="K2079" i="1"/>
  <c r="K2080" i="1"/>
  <c r="K2081" i="1"/>
  <c r="K2082" i="1"/>
  <c r="K2083" i="1"/>
  <c r="K2084" i="1"/>
  <c r="K2085" i="1"/>
  <c r="K2086" i="1"/>
  <c r="K2087" i="1"/>
  <c r="K2088" i="1"/>
  <c r="K2089" i="1"/>
  <c r="K2090" i="1"/>
  <c r="K2091" i="1"/>
  <c r="K2092" i="1"/>
  <c r="K2093" i="1"/>
  <c r="K2094" i="1"/>
  <c r="K2095" i="1"/>
  <c r="K2096" i="1"/>
  <c r="K2097" i="1"/>
  <c r="K2098" i="1"/>
  <c r="K2099" i="1"/>
  <c r="K2100" i="1"/>
  <c r="K2101" i="1"/>
  <c r="K2102" i="1"/>
  <c r="K2103" i="1"/>
  <c r="K2104" i="1"/>
  <c r="K2105" i="1"/>
  <c r="K2106" i="1"/>
  <c r="K2107" i="1"/>
  <c r="K2108" i="1"/>
  <c r="K2109" i="1"/>
  <c r="K2110" i="1"/>
  <c r="K2111" i="1"/>
  <c r="K2112" i="1"/>
  <c r="K2113" i="1"/>
  <c r="K2114" i="1"/>
  <c r="K2115" i="1"/>
  <c r="K2116" i="1"/>
  <c r="K2117" i="1"/>
  <c r="K2118" i="1"/>
  <c r="K2119" i="1"/>
  <c r="K2120" i="1"/>
  <c r="K2121" i="1"/>
  <c r="K2122" i="1"/>
  <c r="K2123" i="1"/>
  <c r="K2124" i="1"/>
  <c r="K2125" i="1"/>
  <c r="K2126" i="1"/>
  <c r="K2127" i="1"/>
  <c r="K2128" i="1"/>
  <c r="K2129" i="1"/>
  <c r="K2130" i="1"/>
  <c r="K2131" i="1"/>
  <c r="K2132" i="1"/>
  <c r="K2133" i="1"/>
  <c r="K2134" i="1"/>
  <c r="K2135" i="1"/>
  <c r="K2136" i="1"/>
  <c r="K2137" i="1"/>
  <c r="K2138" i="1"/>
  <c r="K2139" i="1"/>
  <c r="K2140" i="1"/>
  <c r="K2141" i="1"/>
  <c r="K2142" i="1"/>
  <c r="K2143" i="1"/>
  <c r="K2144" i="1"/>
  <c r="K2145" i="1"/>
  <c r="K2146" i="1"/>
  <c r="K2147" i="1"/>
  <c r="K2148" i="1"/>
  <c r="K2149" i="1"/>
  <c r="K2150" i="1"/>
  <c r="K2151" i="1"/>
  <c r="K2152" i="1"/>
  <c r="K2153" i="1"/>
  <c r="K2154" i="1"/>
  <c r="K2155" i="1"/>
  <c r="K2156" i="1"/>
  <c r="K2157" i="1"/>
  <c r="K2158" i="1"/>
  <c r="K2159" i="1"/>
  <c r="K2160" i="1"/>
  <c r="K2161" i="1"/>
  <c r="K2162" i="1"/>
  <c r="K2163" i="1"/>
  <c r="K2164" i="1"/>
  <c r="K2165" i="1"/>
  <c r="K2166" i="1"/>
  <c r="K2167" i="1"/>
  <c r="K2168" i="1"/>
  <c r="K2169" i="1"/>
  <c r="K2170" i="1"/>
  <c r="K2171" i="1"/>
  <c r="K2172" i="1"/>
  <c r="K2173" i="1"/>
  <c r="K2174" i="1"/>
  <c r="K2175" i="1"/>
  <c r="K2176" i="1"/>
  <c r="K2177" i="1"/>
  <c r="K2178" i="1"/>
  <c r="K2179" i="1"/>
  <c r="K2180" i="1"/>
  <c r="K2181" i="1"/>
  <c r="K2182" i="1"/>
  <c r="K2183" i="1"/>
  <c r="K2184" i="1"/>
  <c r="K2185" i="1"/>
  <c r="K2186" i="1"/>
  <c r="K2187" i="1"/>
  <c r="K2188" i="1"/>
  <c r="K2189" i="1"/>
  <c r="K2190" i="1"/>
  <c r="K2191" i="1"/>
  <c r="K2192" i="1"/>
  <c r="K2193" i="1"/>
  <c r="K2194" i="1"/>
  <c r="K2195" i="1"/>
  <c r="K2196" i="1"/>
  <c r="K2197" i="1"/>
  <c r="K2198" i="1"/>
  <c r="K2199" i="1"/>
  <c r="K2200" i="1"/>
  <c r="K2201" i="1"/>
  <c r="K2202" i="1"/>
  <c r="K2203" i="1"/>
  <c r="K2204" i="1"/>
  <c r="K2205" i="1"/>
  <c r="K2206" i="1"/>
  <c r="K2207" i="1"/>
  <c r="K2208" i="1"/>
  <c r="K2209" i="1"/>
  <c r="K2210" i="1"/>
  <c r="K2211" i="1"/>
  <c r="K2212" i="1"/>
  <c r="K2213" i="1"/>
  <c r="K2214" i="1"/>
  <c r="K2215" i="1"/>
  <c r="K2216" i="1"/>
  <c r="K2217" i="1"/>
  <c r="K2218" i="1"/>
  <c r="K2219" i="1"/>
  <c r="K2220" i="1"/>
  <c r="K2221" i="1"/>
  <c r="K2222" i="1"/>
  <c r="K2223" i="1"/>
  <c r="K2224" i="1"/>
  <c r="K2225" i="1"/>
  <c r="K2226" i="1"/>
  <c r="K2227" i="1"/>
  <c r="K2228" i="1"/>
  <c r="K2229" i="1"/>
  <c r="K2230" i="1"/>
  <c r="K2231" i="1"/>
  <c r="K2232" i="1"/>
  <c r="K2233" i="1"/>
  <c r="K2234" i="1"/>
  <c r="K2235" i="1"/>
  <c r="K2236" i="1"/>
  <c r="K2237" i="1"/>
  <c r="K2238" i="1"/>
  <c r="K2239" i="1"/>
  <c r="K2240" i="1"/>
  <c r="K2241" i="1"/>
  <c r="K2242" i="1"/>
  <c r="K2243" i="1"/>
  <c r="K2244" i="1"/>
  <c r="K2245" i="1"/>
  <c r="K2246" i="1"/>
  <c r="K2247" i="1"/>
  <c r="K2248" i="1"/>
  <c r="K2249" i="1"/>
  <c r="K2250" i="1"/>
  <c r="K2251" i="1"/>
  <c r="K2252" i="1"/>
  <c r="K2253" i="1"/>
  <c r="K2254" i="1"/>
  <c r="K2255" i="1"/>
  <c r="K2256" i="1"/>
  <c r="K2257" i="1"/>
  <c r="K2258" i="1"/>
  <c r="K2259" i="1"/>
  <c r="K2260" i="1"/>
  <c r="K2261" i="1"/>
  <c r="K2262" i="1"/>
  <c r="K2263" i="1"/>
  <c r="K2264" i="1"/>
  <c r="K2265" i="1"/>
  <c r="K2266" i="1"/>
  <c r="K2267" i="1"/>
  <c r="K2268" i="1"/>
  <c r="K2269" i="1"/>
  <c r="K2270" i="1"/>
  <c r="K2271" i="1"/>
  <c r="K2272" i="1"/>
  <c r="K2273" i="1"/>
  <c r="K2274" i="1"/>
  <c r="K2275" i="1"/>
  <c r="K2276" i="1"/>
  <c r="K2277" i="1"/>
  <c r="K2278" i="1"/>
  <c r="K2279" i="1"/>
  <c r="K2280" i="1"/>
  <c r="K2281" i="1"/>
  <c r="K2282" i="1"/>
  <c r="K2283" i="1"/>
  <c r="K2284" i="1"/>
  <c r="K2285" i="1"/>
  <c r="K2286" i="1"/>
  <c r="K2287" i="1"/>
  <c r="K2288" i="1"/>
  <c r="K2289" i="1"/>
  <c r="K2290" i="1"/>
  <c r="K2291" i="1"/>
  <c r="K2292" i="1"/>
  <c r="K2293" i="1"/>
  <c r="K2294" i="1"/>
  <c r="K2295" i="1"/>
  <c r="K2296" i="1"/>
  <c r="K2297" i="1"/>
  <c r="K2298" i="1"/>
  <c r="K2299" i="1"/>
  <c r="K2300" i="1"/>
  <c r="K2301" i="1"/>
  <c r="K2302" i="1"/>
  <c r="K2303" i="1"/>
  <c r="K2304" i="1"/>
  <c r="K2305" i="1"/>
  <c r="K2306" i="1"/>
  <c r="K2307" i="1"/>
  <c r="K2308" i="1"/>
  <c r="K2309" i="1"/>
  <c r="K2310" i="1"/>
  <c r="K2311" i="1"/>
  <c r="K2312" i="1"/>
  <c r="K2313" i="1"/>
  <c r="K2314" i="1"/>
  <c r="K2315" i="1"/>
  <c r="K2316" i="1"/>
  <c r="K2317" i="1"/>
  <c r="K2318" i="1"/>
  <c r="K2319" i="1"/>
  <c r="K2320" i="1"/>
  <c r="K2321" i="1"/>
  <c r="K2322" i="1"/>
  <c r="K2323" i="1"/>
  <c r="K2324" i="1"/>
  <c r="K2325" i="1"/>
  <c r="K2326" i="1"/>
  <c r="K2327" i="1"/>
  <c r="K2328" i="1"/>
  <c r="K2329" i="1"/>
  <c r="K2330" i="1"/>
  <c r="K2331" i="1"/>
  <c r="K2332" i="1"/>
  <c r="K2333" i="1"/>
  <c r="K2334" i="1"/>
  <c r="K2335" i="1"/>
  <c r="K2336" i="1"/>
  <c r="K2337" i="1"/>
  <c r="K2338" i="1"/>
  <c r="K2339" i="1"/>
  <c r="K2340" i="1"/>
  <c r="K2341" i="1"/>
  <c r="K2342" i="1"/>
  <c r="K2343" i="1"/>
  <c r="K2344" i="1"/>
  <c r="K2345" i="1"/>
  <c r="K2346" i="1"/>
  <c r="K2347" i="1"/>
  <c r="K2348" i="1"/>
  <c r="K2349" i="1"/>
  <c r="K2350" i="1"/>
  <c r="K2351" i="1"/>
  <c r="K2352" i="1"/>
  <c r="K2353" i="1"/>
  <c r="K2354" i="1"/>
  <c r="K2355" i="1"/>
  <c r="K2356" i="1"/>
  <c r="K2357" i="1"/>
  <c r="K2358" i="1"/>
  <c r="K2359" i="1"/>
  <c r="K2360" i="1"/>
  <c r="K2361" i="1"/>
  <c r="K2362" i="1"/>
  <c r="K2363" i="1"/>
  <c r="K2364" i="1"/>
  <c r="K2365" i="1"/>
  <c r="K2366" i="1"/>
  <c r="K2367" i="1"/>
  <c r="K2368" i="1"/>
  <c r="K2369" i="1"/>
  <c r="K2370" i="1"/>
  <c r="K2371" i="1"/>
  <c r="K2372" i="1"/>
  <c r="K2373" i="1"/>
  <c r="K2374" i="1"/>
  <c r="K2375" i="1"/>
  <c r="K2376" i="1"/>
  <c r="K2377" i="1"/>
  <c r="K2378" i="1"/>
  <c r="K2379" i="1"/>
  <c r="K2380" i="1"/>
  <c r="K2381" i="1"/>
  <c r="K2382" i="1"/>
  <c r="K2383" i="1"/>
  <c r="K2384" i="1"/>
  <c r="K2385" i="1"/>
  <c r="K2386" i="1"/>
  <c r="K2387" i="1"/>
  <c r="K2388" i="1"/>
  <c r="K2389" i="1"/>
  <c r="K2390" i="1"/>
  <c r="K2391" i="1"/>
  <c r="K2392" i="1"/>
  <c r="K2393" i="1"/>
  <c r="K2394" i="1"/>
  <c r="K2395" i="1"/>
  <c r="K2396" i="1"/>
  <c r="K2397" i="1"/>
  <c r="K2398" i="1"/>
  <c r="K2399" i="1"/>
  <c r="K2400" i="1"/>
  <c r="K2401" i="1"/>
  <c r="K2402" i="1"/>
  <c r="K2403" i="1"/>
  <c r="K2404" i="1"/>
  <c r="K2405" i="1"/>
  <c r="K2406" i="1"/>
  <c r="K2407" i="1"/>
  <c r="K2408" i="1"/>
  <c r="K2409" i="1"/>
  <c r="K2410" i="1"/>
  <c r="K2411" i="1"/>
  <c r="K2412" i="1"/>
  <c r="K2413" i="1"/>
  <c r="K2414" i="1"/>
  <c r="K2415" i="1"/>
  <c r="K2416" i="1"/>
  <c r="K2417" i="1"/>
  <c r="K2418" i="1"/>
  <c r="K2419" i="1"/>
  <c r="K2420" i="1"/>
  <c r="K2421" i="1"/>
  <c r="K2422" i="1"/>
  <c r="K2423" i="1"/>
  <c r="K2424" i="1"/>
  <c r="K2425" i="1"/>
  <c r="K2426" i="1"/>
  <c r="K2427" i="1"/>
  <c r="K2428" i="1"/>
  <c r="K2429" i="1"/>
  <c r="K2430" i="1"/>
  <c r="K2431" i="1"/>
  <c r="K2432" i="1"/>
  <c r="K2433" i="1"/>
  <c r="K2434" i="1"/>
  <c r="K2435" i="1"/>
  <c r="K2436" i="1"/>
  <c r="K2437" i="1"/>
  <c r="K2438" i="1"/>
  <c r="K2439" i="1"/>
  <c r="K2440" i="1"/>
  <c r="K2441" i="1"/>
  <c r="K2442" i="1"/>
  <c r="K2443" i="1"/>
  <c r="K2444" i="1"/>
  <c r="K2445" i="1"/>
  <c r="K2446" i="1"/>
  <c r="K2447" i="1"/>
  <c r="K2448" i="1"/>
  <c r="K2449" i="1"/>
  <c r="K2450" i="1"/>
  <c r="K2451" i="1"/>
  <c r="K2452" i="1"/>
  <c r="K2453" i="1"/>
  <c r="K2454" i="1"/>
  <c r="K2455" i="1"/>
  <c r="K2456" i="1"/>
  <c r="K2457" i="1"/>
  <c r="K2458" i="1"/>
  <c r="K2459" i="1"/>
  <c r="K2460" i="1"/>
  <c r="K2461" i="1"/>
  <c r="K2462" i="1"/>
  <c r="K2463" i="1"/>
  <c r="K2464" i="1"/>
  <c r="K2465" i="1"/>
  <c r="K2466" i="1"/>
  <c r="K2467" i="1"/>
  <c r="K2468" i="1"/>
  <c r="K2469" i="1"/>
  <c r="K2470" i="1"/>
  <c r="K2471" i="1"/>
  <c r="K2472" i="1"/>
  <c r="K2473" i="1"/>
  <c r="K2474" i="1"/>
  <c r="K2475" i="1"/>
  <c r="K2476" i="1"/>
  <c r="K2477" i="1"/>
  <c r="K2478" i="1"/>
  <c r="K2479" i="1"/>
  <c r="K2480" i="1"/>
  <c r="K2481" i="1"/>
  <c r="K2482" i="1"/>
  <c r="K2483" i="1"/>
  <c r="K2484" i="1"/>
  <c r="K2485" i="1"/>
  <c r="K2486" i="1"/>
  <c r="K2487" i="1"/>
  <c r="K2488" i="1"/>
  <c r="K2489" i="1"/>
  <c r="K2490" i="1"/>
  <c r="K2491" i="1"/>
  <c r="K2492" i="1"/>
  <c r="K2493" i="1"/>
  <c r="K2494" i="1"/>
  <c r="K2495" i="1"/>
  <c r="K2496" i="1"/>
  <c r="K2497" i="1"/>
  <c r="K2498" i="1"/>
  <c r="K2499" i="1"/>
  <c r="K2500" i="1"/>
  <c r="K2501" i="1"/>
  <c r="K2502" i="1"/>
  <c r="K2503" i="1"/>
  <c r="K2504" i="1"/>
  <c r="K2505" i="1"/>
  <c r="K2506" i="1"/>
  <c r="K2507" i="1"/>
  <c r="K2508" i="1"/>
  <c r="K2509" i="1"/>
  <c r="K2510" i="1"/>
  <c r="K2511" i="1"/>
  <c r="K2512" i="1"/>
  <c r="K2513" i="1"/>
  <c r="K2514" i="1"/>
  <c r="K2515" i="1"/>
  <c r="K2516" i="1"/>
  <c r="K2517" i="1"/>
  <c r="K2518" i="1"/>
  <c r="K2519" i="1"/>
  <c r="K2520" i="1"/>
  <c r="K2521" i="1"/>
  <c r="K2522" i="1"/>
  <c r="K2523" i="1"/>
  <c r="K2524" i="1"/>
  <c r="K2525" i="1"/>
  <c r="K2526" i="1"/>
  <c r="K2527" i="1"/>
  <c r="K2528" i="1"/>
  <c r="K2529" i="1"/>
  <c r="K2530" i="1"/>
  <c r="K2531" i="1"/>
  <c r="K2532" i="1"/>
  <c r="K2533" i="1"/>
  <c r="K2534" i="1"/>
  <c r="K2535" i="1"/>
  <c r="K2536" i="1"/>
  <c r="K2537" i="1"/>
  <c r="K2538" i="1"/>
  <c r="K2539" i="1"/>
  <c r="K2540" i="1"/>
  <c r="K2541" i="1"/>
  <c r="K2542" i="1"/>
  <c r="K2543" i="1"/>
  <c r="K2544" i="1"/>
  <c r="K2545" i="1"/>
  <c r="K2546" i="1"/>
  <c r="K2547" i="1"/>
  <c r="K2548" i="1"/>
  <c r="K2549" i="1"/>
  <c r="K2550" i="1"/>
  <c r="K2551" i="1"/>
  <c r="K2552" i="1"/>
  <c r="K2553" i="1"/>
  <c r="K2554" i="1"/>
  <c r="K2555" i="1"/>
  <c r="K2556" i="1"/>
  <c r="K2557" i="1"/>
  <c r="K2558" i="1"/>
  <c r="K2559" i="1"/>
  <c r="K2560" i="1"/>
  <c r="K2561" i="1"/>
  <c r="K2562" i="1"/>
  <c r="K2563" i="1"/>
  <c r="K2564" i="1"/>
  <c r="K2565" i="1"/>
  <c r="K2566" i="1"/>
  <c r="K2567" i="1"/>
  <c r="K2568" i="1"/>
  <c r="K2569" i="1"/>
  <c r="K2570" i="1"/>
  <c r="K2571" i="1"/>
  <c r="K2572" i="1"/>
  <c r="K2573" i="1"/>
  <c r="K2574" i="1"/>
  <c r="K2575" i="1"/>
  <c r="K2576" i="1"/>
  <c r="K2577" i="1"/>
  <c r="K2578" i="1"/>
  <c r="K2579" i="1"/>
  <c r="K2580" i="1"/>
  <c r="K2581" i="1"/>
  <c r="K2582" i="1"/>
  <c r="K2583" i="1"/>
  <c r="K2584" i="1"/>
  <c r="K2585" i="1"/>
  <c r="K2586" i="1"/>
  <c r="K2587" i="1"/>
  <c r="K2588" i="1"/>
  <c r="K2589" i="1"/>
  <c r="K2590" i="1"/>
  <c r="K2591" i="1"/>
  <c r="K2592" i="1"/>
  <c r="K2593" i="1"/>
  <c r="K2594" i="1"/>
  <c r="K2595" i="1"/>
  <c r="K2596" i="1"/>
  <c r="K2597" i="1"/>
  <c r="K2598" i="1"/>
  <c r="K2599" i="1"/>
  <c r="K2600" i="1"/>
  <c r="K2601" i="1"/>
  <c r="K2602" i="1"/>
  <c r="K2603" i="1"/>
  <c r="K2604" i="1"/>
  <c r="K2605" i="1"/>
  <c r="K2606" i="1"/>
  <c r="K2607" i="1"/>
  <c r="K2608" i="1"/>
  <c r="K2609" i="1"/>
  <c r="K2610" i="1"/>
  <c r="K2611" i="1"/>
  <c r="K2612" i="1"/>
  <c r="K2613" i="1"/>
  <c r="K2614" i="1"/>
  <c r="K2615" i="1"/>
  <c r="K2616" i="1"/>
  <c r="K2617" i="1"/>
  <c r="K2618" i="1"/>
  <c r="K2619" i="1"/>
  <c r="K2620" i="1"/>
  <c r="K2621" i="1"/>
  <c r="K2622" i="1"/>
  <c r="K2623" i="1"/>
  <c r="K2624" i="1"/>
  <c r="K2625" i="1"/>
  <c r="K2626" i="1"/>
  <c r="K2627" i="1"/>
  <c r="K2628" i="1"/>
  <c r="K2629" i="1"/>
  <c r="K2630" i="1"/>
  <c r="K2631" i="1"/>
  <c r="K2632" i="1"/>
  <c r="K2633" i="1"/>
  <c r="K2634" i="1"/>
  <c r="K2635" i="1"/>
  <c r="K2636" i="1"/>
  <c r="K2637" i="1"/>
  <c r="K2638" i="1"/>
  <c r="K2639" i="1"/>
  <c r="K2640" i="1"/>
  <c r="K2641" i="1"/>
  <c r="K2642" i="1"/>
  <c r="K2643" i="1"/>
  <c r="K2644" i="1"/>
  <c r="K2645" i="1"/>
  <c r="K2646" i="1"/>
  <c r="K2647" i="1"/>
  <c r="K2648" i="1"/>
  <c r="K2649" i="1"/>
  <c r="K2650" i="1"/>
  <c r="K2651" i="1"/>
  <c r="K2652" i="1"/>
  <c r="K2653" i="1"/>
  <c r="K2654" i="1"/>
  <c r="K2655" i="1"/>
  <c r="K2656" i="1"/>
  <c r="K2657" i="1"/>
  <c r="K2658" i="1"/>
  <c r="K2659" i="1"/>
  <c r="K2660" i="1"/>
  <c r="K2661" i="1"/>
  <c r="K2662" i="1"/>
  <c r="K2663" i="1"/>
  <c r="K2664" i="1"/>
  <c r="K2665" i="1"/>
  <c r="K2666" i="1"/>
  <c r="K2667" i="1"/>
  <c r="K2668" i="1"/>
  <c r="K2669" i="1"/>
  <c r="K2670" i="1"/>
  <c r="K2671" i="1"/>
  <c r="K2672" i="1"/>
  <c r="K2673" i="1"/>
  <c r="K2674" i="1"/>
  <c r="K2675" i="1"/>
  <c r="K2676" i="1"/>
  <c r="K2677" i="1"/>
  <c r="K2678" i="1"/>
  <c r="K2679" i="1"/>
  <c r="K2680" i="1"/>
  <c r="K2681" i="1"/>
  <c r="K2682" i="1"/>
  <c r="K2683" i="1"/>
  <c r="K2684" i="1"/>
  <c r="K2685" i="1"/>
  <c r="K2686" i="1"/>
  <c r="K2687" i="1"/>
  <c r="K2688" i="1"/>
  <c r="K2689" i="1"/>
  <c r="K2690" i="1"/>
  <c r="K2691" i="1"/>
  <c r="K2692" i="1"/>
  <c r="K2693" i="1"/>
  <c r="K2694" i="1"/>
  <c r="K2695" i="1"/>
  <c r="K2696" i="1"/>
  <c r="K2697" i="1"/>
  <c r="K2698" i="1"/>
  <c r="K2699" i="1"/>
  <c r="K2700" i="1"/>
  <c r="K2701" i="1"/>
  <c r="K2702" i="1"/>
  <c r="K2703" i="1"/>
  <c r="K2704" i="1"/>
  <c r="K2705" i="1"/>
  <c r="K2706" i="1"/>
  <c r="K2707" i="1"/>
  <c r="K2708" i="1"/>
  <c r="K2709" i="1"/>
  <c r="K2710" i="1"/>
  <c r="K2711" i="1"/>
  <c r="K2712" i="1"/>
  <c r="K2713" i="1"/>
  <c r="K2714" i="1"/>
  <c r="K2715" i="1"/>
  <c r="K2716" i="1"/>
  <c r="K2717" i="1"/>
  <c r="K2718" i="1"/>
  <c r="K2719" i="1"/>
  <c r="K2720" i="1"/>
  <c r="K2721" i="1"/>
  <c r="K2722" i="1"/>
  <c r="K2723" i="1"/>
  <c r="K2724" i="1"/>
  <c r="K2725" i="1"/>
  <c r="K2726" i="1"/>
  <c r="K2727" i="1"/>
  <c r="K2728" i="1"/>
  <c r="K2729" i="1"/>
  <c r="K2730" i="1"/>
  <c r="K2731" i="1"/>
  <c r="K2732" i="1"/>
  <c r="K2733" i="1"/>
  <c r="K2734" i="1"/>
  <c r="K2735" i="1"/>
  <c r="K2736" i="1"/>
  <c r="K2737" i="1"/>
  <c r="K2738" i="1"/>
  <c r="K2739" i="1"/>
  <c r="K2740" i="1"/>
  <c r="K2741" i="1"/>
  <c r="K2742" i="1"/>
  <c r="K2743" i="1"/>
  <c r="K2744" i="1"/>
  <c r="K2745" i="1"/>
  <c r="K2746" i="1"/>
  <c r="K2747" i="1"/>
  <c r="K2748" i="1"/>
  <c r="K2749" i="1"/>
  <c r="K2750" i="1"/>
  <c r="K2751" i="1"/>
  <c r="K2752" i="1"/>
  <c r="K2753" i="1"/>
  <c r="K2754" i="1"/>
  <c r="K2755" i="1"/>
  <c r="K2756" i="1"/>
  <c r="K2757" i="1"/>
  <c r="K2758" i="1"/>
  <c r="K2759" i="1"/>
  <c r="K2760" i="1"/>
  <c r="K2761" i="1"/>
  <c r="K2762" i="1"/>
  <c r="K2763" i="1"/>
  <c r="K2764" i="1"/>
  <c r="K2765" i="1"/>
  <c r="K2766" i="1"/>
  <c r="K2767" i="1"/>
  <c r="K2768" i="1"/>
  <c r="K2769" i="1"/>
  <c r="K2770" i="1"/>
  <c r="K2771" i="1"/>
  <c r="K2772" i="1"/>
  <c r="K2773" i="1"/>
  <c r="K2774" i="1"/>
  <c r="K2775" i="1"/>
  <c r="K2776" i="1"/>
  <c r="K2777" i="1"/>
  <c r="K2778" i="1"/>
  <c r="K2779" i="1"/>
  <c r="K2780" i="1"/>
  <c r="K2781" i="1"/>
  <c r="K2782" i="1"/>
  <c r="K2783" i="1"/>
  <c r="K2784" i="1"/>
  <c r="K2785" i="1"/>
  <c r="K2786" i="1"/>
  <c r="K2787" i="1"/>
  <c r="K2788" i="1"/>
  <c r="K2789" i="1"/>
  <c r="K2790" i="1"/>
  <c r="K2791" i="1"/>
  <c r="K2792" i="1"/>
  <c r="K2793" i="1"/>
  <c r="K2794" i="1"/>
  <c r="K2795" i="1"/>
  <c r="K2796" i="1"/>
  <c r="K2797" i="1"/>
  <c r="K2798" i="1"/>
  <c r="K2799" i="1"/>
  <c r="K2800" i="1"/>
  <c r="K2801" i="1"/>
  <c r="K2802" i="1"/>
  <c r="K2803" i="1"/>
  <c r="K2804" i="1"/>
  <c r="K2805" i="1"/>
  <c r="K2806" i="1"/>
  <c r="K2807" i="1"/>
  <c r="K2808" i="1"/>
  <c r="K2809" i="1"/>
  <c r="K2810" i="1"/>
  <c r="K2811" i="1"/>
  <c r="K2812" i="1"/>
  <c r="K2813" i="1"/>
  <c r="K2814" i="1"/>
  <c r="K2815" i="1"/>
  <c r="K2816" i="1"/>
  <c r="K2817" i="1"/>
  <c r="K2818" i="1"/>
  <c r="K2819" i="1"/>
  <c r="K2820" i="1"/>
  <c r="K2821" i="1"/>
  <c r="K2822" i="1"/>
  <c r="K2823" i="1"/>
  <c r="K2824" i="1"/>
  <c r="K2825" i="1"/>
  <c r="K2826" i="1"/>
  <c r="K2827" i="1"/>
  <c r="K2828" i="1"/>
  <c r="K2829" i="1"/>
  <c r="K2830" i="1"/>
  <c r="K2831" i="1"/>
  <c r="K2832" i="1"/>
  <c r="K2833" i="1"/>
  <c r="K2834" i="1"/>
  <c r="K2835" i="1"/>
  <c r="K2836" i="1"/>
  <c r="K2837" i="1"/>
  <c r="K2838" i="1"/>
  <c r="K2839" i="1"/>
  <c r="K2840" i="1"/>
  <c r="K2841" i="1"/>
  <c r="K2842" i="1"/>
  <c r="K2843" i="1"/>
  <c r="K2844" i="1"/>
  <c r="K2845" i="1"/>
  <c r="K2846" i="1"/>
  <c r="K2847" i="1"/>
  <c r="K2848" i="1"/>
  <c r="K2849" i="1"/>
  <c r="K2850" i="1"/>
  <c r="K2851" i="1"/>
  <c r="K2852" i="1"/>
  <c r="K2853" i="1"/>
  <c r="K2854" i="1"/>
  <c r="K2855" i="1"/>
  <c r="K2856" i="1"/>
  <c r="K2857" i="1"/>
  <c r="K2858" i="1"/>
  <c r="K2859" i="1"/>
  <c r="K2860" i="1"/>
  <c r="K2861" i="1"/>
  <c r="K2862" i="1"/>
  <c r="K2863" i="1"/>
  <c r="K2864" i="1"/>
  <c r="K2865" i="1"/>
  <c r="K2866" i="1"/>
  <c r="K2867" i="1"/>
  <c r="K2868" i="1"/>
  <c r="K2869" i="1"/>
  <c r="K2870" i="1"/>
  <c r="K2871" i="1"/>
  <c r="K2872" i="1"/>
  <c r="K2873" i="1"/>
  <c r="K2874" i="1"/>
  <c r="K2875" i="1"/>
  <c r="K2876" i="1"/>
  <c r="K2877" i="1"/>
  <c r="K2878" i="1"/>
  <c r="K2879" i="1"/>
  <c r="K2880" i="1"/>
  <c r="K2881" i="1"/>
  <c r="K2882" i="1"/>
  <c r="K2883" i="1"/>
  <c r="K2884" i="1"/>
  <c r="K2885" i="1"/>
  <c r="K2886" i="1"/>
  <c r="K2887" i="1"/>
  <c r="K2888" i="1"/>
  <c r="K2889" i="1"/>
  <c r="K2890" i="1"/>
  <c r="K2891" i="1"/>
  <c r="K2892" i="1"/>
  <c r="K2893" i="1"/>
  <c r="K2894" i="1"/>
  <c r="K2895" i="1"/>
  <c r="K2897" i="1"/>
  <c r="K2898" i="1"/>
  <c r="K2899" i="1"/>
  <c r="K2900" i="1"/>
  <c r="K2901" i="1"/>
  <c r="K2902" i="1"/>
  <c r="K2903" i="1"/>
  <c r="K2904" i="1"/>
  <c r="K2905" i="1"/>
  <c r="K2906" i="1"/>
  <c r="K2907" i="1"/>
  <c r="K2908" i="1"/>
  <c r="K2909" i="1"/>
  <c r="K2910" i="1"/>
  <c r="K2911" i="1"/>
  <c r="K2913" i="1"/>
  <c r="K2914" i="1"/>
  <c r="K2915" i="1"/>
  <c r="K2916" i="1"/>
  <c r="K2917" i="1"/>
  <c r="K2918" i="1"/>
  <c r="K2919" i="1"/>
  <c r="K2920" i="1"/>
  <c r="K2921" i="1"/>
  <c r="K2922" i="1"/>
  <c r="K2923" i="1"/>
  <c r="K2924" i="1"/>
  <c r="K2925" i="1"/>
  <c r="K2926" i="1"/>
  <c r="K2927" i="1"/>
  <c r="K2928" i="1"/>
  <c r="K2929" i="1"/>
  <c r="K2930" i="1"/>
  <c r="K2931" i="1"/>
  <c r="K2932" i="1"/>
  <c r="K2933" i="1"/>
  <c r="K2934" i="1"/>
  <c r="K2935" i="1"/>
  <c r="K2936" i="1"/>
  <c r="K2937" i="1"/>
  <c r="K2939" i="1"/>
  <c r="K2940" i="1"/>
  <c r="K2941" i="1"/>
  <c r="K2942" i="1"/>
  <c r="K2943" i="1"/>
  <c r="K2944" i="1"/>
  <c r="K2945" i="1"/>
  <c r="K2946" i="1"/>
  <c r="K2947" i="1"/>
  <c r="K2948" i="1"/>
  <c r="K2950" i="1"/>
  <c r="K2951" i="1"/>
  <c r="K2952" i="1"/>
  <c r="K2953" i="1"/>
  <c r="K2954" i="1"/>
  <c r="K2955" i="1"/>
  <c r="K2956" i="1"/>
  <c r="K2957" i="1"/>
  <c r="K2958" i="1"/>
  <c r="K2959" i="1"/>
  <c r="K2960" i="1"/>
  <c r="K2961" i="1"/>
  <c r="K2962" i="1"/>
  <c r="K2963" i="1"/>
  <c r="K2964" i="1"/>
  <c r="K2965" i="1"/>
  <c r="K2966" i="1"/>
  <c r="K2968" i="1"/>
  <c r="K2969" i="1"/>
  <c r="K2970" i="1"/>
  <c r="K2971" i="1"/>
  <c r="K2972" i="1"/>
  <c r="K2973" i="1"/>
  <c r="K2974" i="1"/>
  <c r="K2975" i="1"/>
  <c r="K2976" i="1"/>
  <c r="K2977" i="1"/>
  <c r="K2978" i="1"/>
  <c r="K2979" i="1"/>
  <c r="K2980" i="1"/>
  <c r="K2981" i="1"/>
  <c r="K2982" i="1"/>
  <c r="K2983" i="1"/>
  <c r="K2984" i="1"/>
  <c r="K2985" i="1"/>
  <c r="K2986" i="1"/>
  <c r="K2987" i="1"/>
  <c r="K2988" i="1"/>
  <c r="K2989" i="1"/>
  <c r="K2990" i="1"/>
  <c r="K2991" i="1"/>
  <c r="K2992" i="1"/>
  <c r="K2993" i="1"/>
  <c r="K2994" i="1"/>
  <c r="K2995" i="1"/>
  <c r="K2997" i="1"/>
  <c r="K2998" i="1"/>
  <c r="K2999" i="1"/>
  <c r="K3000" i="1"/>
  <c r="K3001" i="1"/>
  <c r="K3002" i="1"/>
  <c r="K3003" i="1"/>
  <c r="K3004" i="1"/>
  <c r="K3005" i="1"/>
  <c r="K3006" i="1"/>
  <c r="K3007" i="1"/>
  <c r="K3008" i="1"/>
  <c r="K3009" i="1"/>
  <c r="K3010" i="1"/>
  <c r="K3011" i="1"/>
  <c r="K3012" i="1"/>
  <c r="K3013" i="1"/>
  <c r="K3014" i="1"/>
  <c r="K3015" i="1"/>
  <c r="K3017" i="1"/>
  <c r="K3018" i="1"/>
  <c r="K3019" i="1"/>
  <c r="K3020" i="1"/>
  <c r="K3021" i="1"/>
  <c r="K3022" i="1"/>
  <c r="K3023" i="1"/>
  <c r="K3024" i="1"/>
  <c r="K3025" i="1"/>
  <c r="K3026" i="1"/>
  <c r="K3027" i="1"/>
  <c r="K3028" i="1"/>
  <c r="K3029" i="1"/>
  <c r="K3030" i="1"/>
  <c r="K3031" i="1"/>
  <c r="K3032" i="1"/>
  <c r="K3033" i="1"/>
  <c r="K3034" i="1"/>
  <c r="K3035" i="1"/>
  <c r="K3036" i="1"/>
  <c r="K3037" i="1"/>
  <c r="K3038" i="1"/>
  <c r="K3039" i="1"/>
  <c r="K3041" i="1"/>
  <c r="K3042" i="1"/>
  <c r="K3043" i="1"/>
  <c r="K3044" i="1"/>
  <c r="K3045" i="1"/>
  <c r="K3046" i="1"/>
  <c r="K3047" i="1"/>
  <c r="K3048" i="1"/>
  <c r="K3049" i="1"/>
  <c r="K3050" i="1"/>
  <c r="K3051" i="1"/>
  <c r="K3052" i="1"/>
  <c r="K3053" i="1"/>
  <c r="K3055" i="1"/>
  <c r="K3056" i="1"/>
  <c r="K3057" i="1"/>
  <c r="K3058" i="1"/>
  <c r="K3059" i="1"/>
  <c r="K3060" i="1"/>
  <c r="K3061" i="1"/>
  <c r="K3062" i="1"/>
  <c r="K3064" i="1"/>
  <c r="K3065" i="1"/>
  <c r="K3066" i="1"/>
  <c r="K3067" i="1"/>
  <c r="K3068" i="1"/>
  <c r="K3069" i="1"/>
  <c r="K3070" i="1"/>
  <c r="K3071" i="1"/>
  <c r="K3072" i="1"/>
  <c r="K3073" i="1"/>
  <c r="K3074" i="1"/>
  <c r="K3075" i="1"/>
  <c r="K3076" i="1"/>
  <c r="K3077" i="1"/>
  <c r="K3078" i="1"/>
  <c r="K3079" i="1"/>
  <c r="K3080" i="1"/>
  <c r="K3081" i="1"/>
  <c r="K3082" i="1"/>
  <c r="K3083" i="1"/>
  <c r="K3084" i="1"/>
  <c r="K3085" i="1"/>
  <c r="K3086" i="1"/>
  <c r="K3087" i="1"/>
  <c r="K3088" i="1"/>
  <c r="K3090" i="1"/>
  <c r="K3091" i="1"/>
  <c r="K3092" i="1"/>
  <c r="K3093" i="1"/>
  <c r="K3094" i="1"/>
  <c r="K3095" i="1"/>
  <c r="K3096" i="1"/>
  <c r="K3097" i="1"/>
  <c r="K3098" i="1"/>
  <c r="K3099" i="1"/>
  <c r="K3100" i="1"/>
  <c r="K3101" i="1"/>
  <c r="K3102" i="1"/>
  <c r="K3103" i="1"/>
  <c r="K3104" i="1"/>
  <c r="K3105" i="1"/>
  <c r="K3106" i="1"/>
  <c r="K3107" i="1"/>
  <c r="K3109" i="1"/>
  <c r="K3110" i="1"/>
  <c r="K3111" i="1"/>
  <c r="K3112" i="1"/>
  <c r="K3113" i="1"/>
  <c r="K3114" i="1"/>
  <c r="K3115" i="1"/>
  <c r="K3116" i="1"/>
  <c r="K3117" i="1"/>
  <c r="K3118" i="1"/>
  <c r="K3119" i="1"/>
  <c r="K3120" i="1"/>
  <c r="K3121" i="1"/>
  <c r="K3122" i="1"/>
  <c r="K3123" i="1"/>
  <c r="K3124" i="1"/>
  <c r="K3125" i="1"/>
  <c r="K3126" i="1"/>
  <c r="K3127" i="1"/>
  <c r="K3128" i="1"/>
  <c r="K3129" i="1"/>
  <c r="K3130" i="1"/>
  <c r="K3131" i="1"/>
  <c r="K3132" i="1"/>
  <c r="K3133" i="1"/>
  <c r="K3134" i="1"/>
  <c r="K3135" i="1"/>
  <c r="K3136" i="1"/>
  <c r="K3137" i="1"/>
  <c r="K3139" i="1"/>
  <c r="K3140" i="1"/>
  <c r="K3141" i="1"/>
  <c r="K3142" i="1"/>
  <c r="K3143" i="1"/>
  <c r="K3145" i="1"/>
  <c r="K3146" i="1"/>
  <c r="K3147" i="1"/>
  <c r="K3148" i="1"/>
  <c r="K3149" i="1"/>
  <c r="K3150" i="1"/>
  <c r="K3151" i="1"/>
  <c r="K3152" i="1"/>
  <c r="K3153" i="1"/>
  <c r="K3154" i="1"/>
  <c r="K3155" i="1"/>
  <c r="K3156" i="1"/>
  <c r="K3157" i="1"/>
  <c r="K3158" i="1"/>
  <c r="K3159" i="1"/>
  <c r="K3160" i="1"/>
  <c r="K3161" i="1"/>
  <c r="K3162" i="1"/>
  <c r="K3163" i="1"/>
  <c r="K3164" i="1"/>
  <c r="K3165" i="1"/>
  <c r="K3166" i="1"/>
  <c r="K3167" i="1"/>
  <c r="K3168" i="1"/>
  <c r="K3169" i="1"/>
  <c r="K3170" i="1"/>
  <c r="K3171" i="1"/>
  <c r="K3173" i="1"/>
  <c r="K3174" i="1"/>
  <c r="K3175" i="1"/>
  <c r="K3176" i="1"/>
  <c r="K3177" i="1"/>
  <c r="K3178" i="1"/>
  <c r="K3179" i="1"/>
  <c r="K3180" i="1"/>
  <c r="K3181" i="1"/>
  <c r="K3182" i="1"/>
  <c r="K3183" i="1"/>
  <c r="K3184" i="1"/>
  <c r="K3185" i="1"/>
  <c r="K3186" i="1"/>
  <c r="K3187" i="1"/>
  <c r="K3188" i="1"/>
  <c r="K3189" i="1"/>
  <c r="K3190" i="1"/>
  <c r="K3191" i="1"/>
  <c r="K3192" i="1"/>
  <c r="K3193" i="1"/>
  <c r="K3195" i="1"/>
  <c r="K3196" i="1"/>
  <c r="K3197" i="1"/>
  <c r="K3198" i="1"/>
  <c r="K3199" i="1"/>
  <c r="K3200" i="1"/>
  <c r="K3201" i="1"/>
  <c r="K3202" i="1"/>
  <c r="K3203" i="1"/>
  <c r="K3204" i="1"/>
  <c r="K3205" i="1"/>
  <c r="K3206" i="1"/>
  <c r="K3208" i="1"/>
  <c r="K3209" i="1"/>
  <c r="K3210" i="1"/>
  <c r="K3211" i="1"/>
  <c r="K3212" i="1"/>
  <c r="K3213" i="1"/>
  <c r="K3214" i="1"/>
  <c r="K3215" i="1"/>
  <c r="K3216" i="1"/>
  <c r="K3217" i="1"/>
  <c r="K3218" i="1"/>
  <c r="K3219" i="1"/>
  <c r="K3220" i="1"/>
  <c r="K3221" i="1"/>
  <c r="K3222" i="1"/>
  <c r="K3223" i="1"/>
  <c r="K3224" i="1"/>
  <c r="K3225" i="1"/>
  <c r="K3226" i="1"/>
  <c r="K3227" i="1"/>
  <c r="K3228" i="1"/>
  <c r="K3229" i="1"/>
  <c r="K3230" i="1"/>
  <c r="K3231" i="1"/>
  <c r="K3232" i="1"/>
  <c r="K3233" i="1"/>
  <c r="K3234" i="1"/>
  <c r="K3235" i="1"/>
  <c r="K3236" i="1"/>
  <c r="K3238" i="1"/>
  <c r="K3239" i="1"/>
  <c r="K3240" i="1"/>
  <c r="K3241" i="1"/>
  <c r="K3242" i="1"/>
  <c r="K3243" i="1"/>
  <c r="K3244" i="1"/>
  <c r="K3245" i="1"/>
  <c r="K3246" i="1"/>
  <c r="K3247" i="1"/>
  <c r="K3248" i="1"/>
  <c r="K3249" i="1"/>
  <c r="K3250" i="1"/>
  <c r="K3251" i="1"/>
  <c r="K3252" i="1"/>
  <c r="K3253" i="1"/>
  <c r="K3255" i="1"/>
  <c r="K3256" i="1"/>
  <c r="K3257" i="1"/>
  <c r="K3258" i="1"/>
  <c r="K3259" i="1"/>
  <c r="K3260" i="1"/>
  <c r="K3261" i="1"/>
  <c r="K3262" i="1"/>
  <c r="K3263" i="1"/>
  <c r="K3264" i="1"/>
  <c r="K3265" i="1"/>
  <c r="K3266" i="1"/>
  <c r="K3267" i="1"/>
  <c r="K3268" i="1"/>
  <c r="K3269" i="1"/>
  <c r="K3270" i="1"/>
  <c r="K3271" i="1"/>
  <c r="K3272" i="1"/>
  <c r="K3273" i="1"/>
  <c r="K3274" i="1"/>
  <c r="K3275" i="1"/>
  <c r="K3276" i="1"/>
  <c r="K3278" i="1"/>
  <c r="K3279" i="1"/>
  <c r="K3280" i="1"/>
  <c r="K3281" i="1"/>
  <c r="K3282" i="1"/>
  <c r="K3283" i="1"/>
  <c r="K3284" i="1"/>
  <c r="K3285" i="1"/>
  <c r="K3286" i="1"/>
  <c r="K3287" i="1"/>
  <c r="K3288" i="1"/>
  <c r="K3289" i="1"/>
  <c r="K3290" i="1"/>
  <c r="K3291" i="1"/>
  <c r="K3292" i="1"/>
  <c r="K3293" i="1"/>
  <c r="K3295" i="1"/>
  <c r="K3296" i="1"/>
  <c r="K3297" i="1"/>
  <c r="K3298" i="1"/>
  <c r="K3299" i="1"/>
  <c r="K3300" i="1"/>
  <c r="K3301" i="1"/>
  <c r="K3302" i="1"/>
  <c r="K3303" i="1"/>
  <c r="K3304" i="1"/>
  <c r="K3305" i="1"/>
  <c r="K3306" i="1"/>
  <c r="K3307" i="1"/>
  <c r="K3308" i="1"/>
  <c r="K3309" i="1"/>
  <c r="K3310" i="1"/>
  <c r="K3312" i="1"/>
  <c r="K3313" i="1"/>
  <c r="K3314" i="1"/>
  <c r="K3315" i="1"/>
  <c r="K3316" i="1"/>
  <c r="K3317" i="1"/>
  <c r="K3318" i="1"/>
  <c r="K3319" i="1"/>
  <c r="K3320" i="1"/>
  <c r="K3321" i="1"/>
  <c r="K3322" i="1"/>
  <c r="K3323" i="1"/>
  <c r="K3324" i="1"/>
  <c r="K3326" i="1"/>
  <c r="K3327" i="1"/>
  <c r="K3328" i="1"/>
  <c r="K3329" i="1"/>
  <c r="K3330" i="1"/>
  <c r="K3331" i="1"/>
  <c r="K3332" i="1"/>
  <c r="K3333" i="1"/>
  <c r="K3334" i="1"/>
  <c r="K3335" i="1"/>
  <c r="K3336" i="1"/>
  <c r="K3337" i="1"/>
  <c r="K3338" i="1"/>
  <c r="K3339" i="1"/>
  <c r="K3340" i="1"/>
  <c r="K3341" i="1"/>
  <c r="K3342" i="1"/>
  <c r="K3343" i="1"/>
  <c r="K3344" i="1"/>
  <c r="K3346" i="1"/>
  <c r="K3347" i="1"/>
  <c r="K3348" i="1"/>
  <c r="K3349" i="1"/>
  <c r="K3350" i="1"/>
  <c r="K3351" i="1"/>
  <c r="K3352" i="1"/>
  <c r="K3353" i="1"/>
  <c r="K3354" i="1"/>
  <c r="K3355" i="1"/>
  <c r="K3356" i="1"/>
  <c r="K3357" i="1"/>
  <c r="K3358" i="1"/>
  <c r="K3359" i="1"/>
  <c r="K3360" i="1"/>
  <c r="K3361" i="1"/>
  <c r="K3362" i="1"/>
  <c r="K3363" i="1"/>
  <c r="K3364" i="1"/>
  <c r="K3365" i="1"/>
  <c r="K3366" i="1"/>
  <c r="K3367" i="1"/>
  <c r="K3368" i="1"/>
  <c r="K3369" i="1"/>
  <c r="K3370" i="1"/>
  <c r="K3372" i="1"/>
  <c r="K3373" i="1"/>
  <c r="K3374" i="1"/>
  <c r="K3375" i="1"/>
  <c r="K3376" i="1"/>
  <c r="K3377" i="1"/>
  <c r="K3378" i="1"/>
  <c r="K3379" i="1"/>
  <c r="K3380" i="1"/>
  <c r="K3381" i="1"/>
  <c r="K3382" i="1"/>
  <c r="K3383" i="1"/>
  <c r="K3384" i="1"/>
  <c r="K3385" i="1"/>
  <c r="K3386" i="1"/>
  <c r="K3387" i="1"/>
  <c r="K3389" i="1"/>
  <c r="K3390" i="1"/>
  <c r="K3391" i="1"/>
  <c r="K3392" i="1"/>
  <c r="K3393" i="1"/>
  <c r="K3394" i="1"/>
  <c r="K3395" i="1"/>
  <c r="K3396" i="1"/>
  <c r="K3397" i="1"/>
  <c r="K3398" i="1"/>
  <c r="K3399" i="1"/>
  <c r="K3400" i="1"/>
  <c r="K3401" i="1"/>
  <c r="K3402" i="1"/>
  <c r="K3403" i="1"/>
  <c r="K3404" i="1"/>
  <c r="K3405" i="1"/>
  <c r="K3406" i="1"/>
  <c r="K3407" i="1"/>
  <c r="K3409" i="1"/>
  <c r="K3410" i="1"/>
  <c r="K3411" i="1"/>
  <c r="K3412" i="1"/>
  <c r="K3413" i="1"/>
  <c r="K3414" i="1"/>
  <c r="K3415" i="1"/>
  <c r="K3416" i="1"/>
  <c r="K3417" i="1"/>
  <c r="K3418" i="1"/>
  <c r="K3419" i="1"/>
  <c r="K3420" i="1"/>
  <c r="K3421" i="1"/>
  <c r="K3422" i="1"/>
  <c r="K3423" i="1"/>
  <c r="K3424" i="1"/>
  <c r="K3425" i="1"/>
  <c r="K3426" i="1"/>
  <c r="K3428" i="1"/>
  <c r="K3429" i="1"/>
  <c r="K3430" i="1"/>
  <c r="K3431" i="1"/>
  <c r="K3432" i="1"/>
  <c r="K3433" i="1"/>
  <c r="K3434" i="1"/>
  <c r="K3435" i="1"/>
  <c r="K3436" i="1"/>
  <c r="K3437" i="1"/>
  <c r="K3438" i="1"/>
  <c r="K3439" i="1"/>
  <c r="K3440" i="1"/>
  <c r="K3441" i="1"/>
  <c r="K3442" i="1"/>
  <c r="K3443" i="1"/>
  <c r="K3444" i="1"/>
  <c r="K3445" i="1"/>
  <c r="K3446" i="1"/>
  <c r="K3447" i="1"/>
  <c r="K3448" i="1"/>
  <c r="K3449" i="1"/>
  <c r="K3450" i="1"/>
  <c r="K3451" i="1"/>
  <c r="K3452" i="1"/>
  <c r="K3453" i="1"/>
  <c r="K3454" i="1"/>
  <c r="K3455" i="1"/>
  <c r="K3456" i="1"/>
  <c r="K3458" i="1"/>
  <c r="K3459" i="1"/>
  <c r="K3460" i="1"/>
  <c r="K3461" i="1"/>
  <c r="K3462" i="1"/>
  <c r="K3463" i="1"/>
  <c r="K3464" i="1"/>
  <c r="K3465" i="1"/>
  <c r="K3466" i="1"/>
  <c r="K3467" i="1"/>
  <c r="K3468" i="1"/>
  <c r="K3469" i="1"/>
  <c r="K3470" i="1"/>
  <c r="K3471" i="1"/>
  <c r="K3472" i="1"/>
  <c r="K3473" i="1"/>
  <c r="K3474" i="1"/>
  <c r="K3475" i="1"/>
  <c r="K3476" i="1"/>
  <c r="K3477" i="1"/>
  <c r="K3478" i="1"/>
  <c r="K3479" i="1"/>
  <c r="K3480" i="1"/>
  <c r="K3482" i="1"/>
  <c r="K3483" i="1"/>
  <c r="K3484" i="1"/>
  <c r="K3485" i="1"/>
  <c r="K3487" i="1"/>
  <c r="K3488" i="1"/>
  <c r="K3489" i="1"/>
  <c r="K3490" i="1"/>
  <c r="K3491" i="1"/>
  <c r="K3492" i="1"/>
  <c r="K3493" i="1"/>
  <c r="K3494" i="1"/>
  <c r="K3495" i="1"/>
  <c r="K3496" i="1"/>
  <c r="K3497" i="1"/>
  <c r="K3498" i="1"/>
  <c r="K3499" i="1"/>
  <c r="K3500" i="1"/>
  <c r="K3501" i="1"/>
  <c r="K3502" i="1"/>
  <c r="K3503" i="1"/>
  <c r="K3504" i="1"/>
  <c r="K3505" i="1"/>
  <c r="K3506" i="1"/>
  <c r="K3507" i="1"/>
  <c r="K3508" i="1"/>
  <c r="K3509" i="1"/>
  <c r="K3510" i="1"/>
  <c r="K3511" i="1"/>
  <c r="K3512" i="1"/>
  <c r="K3513" i="1"/>
  <c r="K3515" i="1"/>
  <c r="K3516" i="1"/>
  <c r="K3517" i="1"/>
  <c r="K3518" i="1"/>
  <c r="K3519" i="1"/>
  <c r="K3520" i="1"/>
  <c r="K3521" i="1"/>
  <c r="K3522" i="1"/>
  <c r="K3523" i="1"/>
  <c r="K3524" i="1"/>
  <c r="K3525" i="1"/>
  <c r="K3526" i="1"/>
  <c r="K3527" i="1"/>
  <c r="K3528" i="1"/>
  <c r="K3529" i="1"/>
  <c r="K3531" i="1"/>
  <c r="K3532" i="1"/>
  <c r="K3533" i="1"/>
  <c r="K3534" i="1"/>
  <c r="K3535" i="1"/>
  <c r="K3536" i="1"/>
  <c r="K3537" i="1"/>
  <c r="K3538" i="1"/>
  <c r="K3539" i="1"/>
  <c r="K3540" i="1"/>
  <c r="K3541" i="1"/>
  <c r="K3542" i="1"/>
  <c r="K3543" i="1"/>
  <c r="K3544" i="1"/>
  <c r="K3545" i="1"/>
  <c r="K3546" i="1"/>
  <c r="K3547" i="1"/>
  <c r="K3549" i="1"/>
  <c r="K3550" i="1"/>
  <c r="K3551" i="1"/>
  <c r="K3552" i="1"/>
  <c r="K3553" i="1"/>
  <c r="K3554" i="1"/>
  <c r="K3555" i="1"/>
  <c r="K3556" i="1"/>
  <c r="K3557" i="1"/>
  <c r="K3558" i="1"/>
  <c r="K3559" i="1"/>
  <c r="K3560" i="1"/>
  <c r="K3561" i="1"/>
  <c r="K3563" i="1"/>
  <c r="K3564" i="1"/>
  <c r="K3565" i="1"/>
  <c r="K3566" i="1"/>
  <c r="K3567" i="1"/>
  <c r="K3568" i="1"/>
  <c r="K3569" i="1"/>
  <c r="K3570" i="1"/>
  <c r="K3571" i="1"/>
  <c r="K3572" i="1"/>
  <c r="K3573" i="1"/>
  <c r="K3574" i="1"/>
  <c r="K3575" i="1"/>
  <c r="K3576" i="1"/>
  <c r="K3577" i="1"/>
  <c r="K3578" i="1"/>
  <c r="K3579" i="1"/>
  <c r="K3580" i="1"/>
  <c r="K3581" i="1"/>
  <c r="K3582" i="1"/>
  <c r="K3583" i="1"/>
  <c r="K3584" i="1"/>
  <c r="K3585" i="1"/>
  <c r="K3586" i="1"/>
  <c r="K3587" i="1"/>
  <c r="K3588" i="1"/>
  <c r="K3590" i="1"/>
  <c r="K3591" i="1"/>
  <c r="K3592" i="1"/>
  <c r="K3593" i="1"/>
  <c r="K3594" i="1"/>
  <c r="K3595" i="1"/>
  <c r="K3596" i="1"/>
  <c r="K3597" i="1"/>
  <c r="K3598" i="1"/>
  <c r="K3599" i="1"/>
  <c r="K3600" i="1"/>
  <c r="K3601" i="1"/>
  <c r="K3603" i="1"/>
  <c r="K3604" i="1"/>
  <c r="K3605" i="1"/>
  <c r="K3606" i="1"/>
  <c r="K3607" i="1"/>
  <c r="K3608" i="1"/>
  <c r="K3609" i="1"/>
  <c r="K3610" i="1"/>
  <c r="K3611" i="1"/>
  <c r="K3612" i="1"/>
  <c r="K3613" i="1"/>
  <c r="K3614" i="1"/>
  <c r="K3615" i="1"/>
  <c r="K3616" i="1"/>
  <c r="K3617" i="1"/>
  <c r="K3618" i="1"/>
  <c r="K3619" i="1"/>
  <c r="K3620" i="1"/>
  <c r="K3621" i="1"/>
  <c r="K3622" i="1"/>
  <c r="K3623" i="1"/>
  <c r="K3624" i="1"/>
  <c r="K3625" i="1"/>
  <c r="K3626" i="1"/>
  <c r="K3627" i="1"/>
  <c r="K3628" i="1"/>
  <c r="K3629" i="1"/>
  <c r="K3630" i="1"/>
  <c r="K3632" i="1"/>
  <c r="K3633" i="1"/>
  <c r="K3634" i="1"/>
  <c r="K3635" i="1"/>
  <c r="K3636" i="1"/>
  <c r="K3637" i="1"/>
  <c r="K3638" i="1"/>
  <c r="K3639" i="1"/>
  <c r="K3640" i="1"/>
  <c r="K3641" i="1"/>
  <c r="K3642" i="1"/>
  <c r="K3643" i="1"/>
  <c r="K3644" i="1"/>
  <c r="K3645" i="1"/>
  <c r="K3646" i="1"/>
  <c r="K3647" i="1"/>
  <c r="K3648" i="1"/>
  <c r="K3649" i="1"/>
  <c r="K3650" i="1"/>
  <c r="K3651" i="1"/>
  <c r="K3652" i="1"/>
  <c r="K3653" i="1"/>
  <c r="K3654" i="1"/>
  <c r="K3655" i="1"/>
  <c r="K3656" i="1"/>
  <c r="K3657" i="1"/>
  <c r="K3659" i="1"/>
  <c r="K3660" i="1"/>
  <c r="K3661" i="1"/>
  <c r="K3662" i="1"/>
  <c r="K3663" i="1"/>
  <c r="K3664" i="1"/>
  <c r="K3665" i="1"/>
  <c r="K3666" i="1"/>
  <c r="K3667" i="1"/>
  <c r="K3668" i="1"/>
  <c r="K3669" i="1"/>
  <c r="K3670" i="1"/>
  <c r="K3671" i="1"/>
  <c r="K3672" i="1"/>
  <c r="K3673" i="1"/>
  <c r="K3674" i="1"/>
  <c r="K3675" i="1"/>
  <c r="K3676" i="1"/>
  <c r="K3677" i="1"/>
  <c r="K3678" i="1"/>
  <c r="K3680" i="1"/>
  <c r="K3681" i="1"/>
  <c r="K3682" i="1"/>
  <c r="K3683" i="1"/>
  <c r="K3684" i="1"/>
  <c r="K3685" i="1"/>
  <c r="K3687" i="1"/>
  <c r="K3688" i="1"/>
  <c r="K3689" i="1"/>
  <c r="K3690" i="1"/>
  <c r="K3691" i="1"/>
  <c r="K3692" i="1"/>
  <c r="K3693" i="1"/>
  <c r="K3694" i="1"/>
  <c r="K3695" i="1"/>
  <c r="K3696" i="1"/>
  <c r="K3697" i="1"/>
  <c r="K3698" i="1"/>
  <c r="K3699" i="1"/>
  <c r="K3700" i="1"/>
  <c r="K3701" i="1"/>
  <c r="K3702" i="1"/>
  <c r="K3703" i="1"/>
  <c r="K3704" i="1"/>
  <c r="K3705" i="1"/>
  <c r="K3706" i="1"/>
  <c r="K3707" i="1"/>
  <c r="K3708" i="1"/>
  <c r="K3709" i="1"/>
  <c r="K3710" i="1"/>
  <c r="K3711" i="1"/>
  <c r="K3712" i="1"/>
  <c r="K3713" i="1"/>
  <c r="K3714" i="1"/>
  <c r="K3715" i="1"/>
  <c r="K3716" i="1"/>
  <c r="K3718" i="1"/>
  <c r="K3719" i="1"/>
  <c r="K3720" i="1"/>
  <c r="K3722" i="1"/>
  <c r="K3723" i="1"/>
  <c r="K3724" i="1"/>
  <c r="K3725" i="1"/>
  <c r="K3726" i="1"/>
  <c r="K3727" i="1"/>
  <c r="K3728" i="1"/>
  <c r="K3729" i="1"/>
  <c r="K3730" i="1"/>
  <c r="K3731" i="1"/>
  <c r="K3732" i="1"/>
  <c r="K3733" i="1"/>
  <c r="K3734" i="1"/>
  <c r="K3735" i="1"/>
  <c r="K3736" i="1"/>
  <c r="K3737" i="1"/>
  <c r="K3738" i="1"/>
  <c r="K3739" i="1"/>
  <c r="K3740" i="1"/>
  <c r="K3741" i="1"/>
  <c r="K3742" i="1"/>
  <c r="K3743" i="1"/>
  <c r="K3744" i="1"/>
  <c r="K3745" i="1"/>
  <c r="K3746" i="1"/>
  <c r="K3748" i="1"/>
  <c r="K3749" i="1"/>
  <c r="K3750" i="1"/>
  <c r="K3751" i="1"/>
  <c r="K3752" i="1"/>
  <c r="K3753" i="1"/>
  <c r="K3754" i="1"/>
  <c r="K3755" i="1"/>
  <c r="K3756" i="1"/>
  <c r="K3757" i="1"/>
  <c r="K3758" i="1"/>
  <c r="K3759" i="1"/>
  <c r="K3760" i="1"/>
  <c r="K3761" i="1"/>
  <c r="K3762" i="1"/>
  <c r="K3763" i="1"/>
  <c r="K3764" i="1"/>
  <c r="K3765" i="1"/>
  <c r="K3766" i="1"/>
  <c r="K3767" i="1"/>
  <c r="K3768" i="1"/>
  <c r="K3769" i="1"/>
  <c r="K3770" i="1"/>
  <c r="K3771" i="1"/>
  <c r="K3773" i="1"/>
  <c r="K3774" i="1"/>
  <c r="K3775" i="1"/>
  <c r="K3776" i="1"/>
  <c r="K3777" i="1"/>
  <c r="K3778" i="1"/>
  <c r="K3779" i="1"/>
  <c r="K3780" i="1"/>
  <c r="K3781" i="1"/>
  <c r="K3782" i="1"/>
  <c r="K3783" i="1"/>
  <c r="K3784" i="1"/>
  <c r="K3785" i="1"/>
  <c r="K3786" i="1"/>
  <c r="K3787" i="1"/>
  <c r="K3789" i="1"/>
  <c r="K3790" i="1"/>
  <c r="K3791" i="1"/>
  <c r="K3792" i="1"/>
  <c r="K3793" i="1"/>
  <c r="K3794" i="1"/>
  <c r="K3795" i="1"/>
  <c r="K3796" i="1"/>
  <c r="K3797" i="1"/>
  <c r="K3798" i="1"/>
  <c r="K3799" i="1"/>
  <c r="K3800" i="1"/>
  <c r="K3801" i="1"/>
  <c r="K3802" i="1"/>
  <c r="K3803" i="1"/>
  <c r="K3804" i="1"/>
  <c r="K3805" i="1"/>
  <c r="K3806" i="1"/>
  <c r="K3807" i="1"/>
  <c r="K3808" i="1"/>
  <c r="K3809" i="1"/>
  <c r="K3810" i="1"/>
  <c r="K3811" i="1"/>
  <c r="K3812" i="1"/>
  <c r="K3813" i="1"/>
  <c r="K3814" i="1"/>
  <c r="K3815" i="1"/>
  <c r="K3816" i="1"/>
  <c r="K3817" i="1"/>
  <c r="K3818" i="1"/>
  <c r="K3820" i="1"/>
  <c r="K3821" i="1"/>
  <c r="K3822" i="1"/>
  <c r="K3823" i="1"/>
  <c r="K3824" i="1"/>
  <c r="K3825" i="1"/>
  <c r="K3826" i="1"/>
  <c r="K3827" i="1"/>
  <c r="K3828" i="1"/>
  <c r="K3829" i="1"/>
  <c r="K3830" i="1"/>
  <c r="K3831" i="1"/>
  <c r="K3832" i="1"/>
  <c r="K3833" i="1"/>
  <c r="K3835" i="1"/>
  <c r="K3836" i="1"/>
  <c r="K3837" i="1"/>
  <c r="K3838" i="1"/>
  <c r="K3839" i="1"/>
  <c r="K3840" i="1"/>
  <c r="K3841" i="1"/>
  <c r="K3843" i="1"/>
  <c r="K3844" i="1"/>
  <c r="K3845" i="1"/>
  <c r="K3846" i="1"/>
  <c r="K3847" i="1"/>
  <c r="K3848" i="1"/>
  <c r="K3849" i="1"/>
  <c r="K3850" i="1"/>
  <c r="K3851" i="1"/>
  <c r="K3852" i="1"/>
  <c r="K3853" i="1"/>
  <c r="K3854" i="1"/>
  <c r="K3855" i="1"/>
  <c r="K3856" i="1"/>
  <c r="K3857" i="1"/>
  <c r="K3858" i="1"/>
  <c r="K3859" i="1"/>
  <c r="K3860" i="1"/>
  <c r="K3861" i="1"/>
  <c r="K3862" i="1"/>
  <c r="K3863" i="1"/>
  <c r="K3864" i="1"/>
  <c r="K3865" i="1"/>
  <c r="K3866" i="1"/>
  <c r="K3867" i="1"/>
  <c r="K3868" i="1"/>
  <c r="K3869" i="1"/>
  <c r="K3870" i="1"/>
  <c r="K3872" i="1"/>
  <c r="K3873" i="1"/>
  <c r="K3874" i="1"/>
  <c r="K3875" i="1"/>
  <c r="K3876" i="1"/>
  <c r="K3877" i="1"/>
  <c r="K3878" i="1"/>
  <c r="K3879" i="1"/>
  <c r="K3880" i="1"/>
  <c r="K3881" i="1"/>
  <c r="K3882" i="1"/>
  <c r="K3883" i="1"/>
  <c r="K3884" i="1"/>
  <c r="K3885" i="1"/>
  <c r="K3886" i="1"/>
  <c r="K3887" i="1"/>
  <c r="K3888" i="1"/>
  <c r="K3890" i="1"/>
  <c r="K3891" i="1"/>
  <c r="K3892" i="1"/>
  <c r="K3893" i="1"/>
  <c r="K3894" i="1"/>
  <c r="K3895" i="1"/>
  <c r="K3896" i="1"/>
  <c r="K3897" i="1"/>
  <c r="K3898" i="1"/>
  <c r="K3899" i="1"/>
  <c r="K3900" i="1"/>
  <c r="K3901" i="1"/>
  <c r="K3902" i="1"/>
  <c r="K3903" i="1"/>
  <c r="K3904" i="1"/>
  <c r="K3905" i="1"/>
  <c r="K3906" i="1"/>
  <c r="K3907" i="1"/>
  <c r="K3908" i="1"/>
  <c r="K3909" i="1"/>
  <c r="K3910" i="1"/>
  <c r="K3911" i="1"/>
  <c r="K3912" i="1"/>
  <c r="K3913" i="1"/>
  <c r="K3914" i="1"/>
  <c r="K3916" i="1"/>
  <c r="K3917" i="1"/>
  <c r="K3918" i="1"/>
  <c r="K3919" i="1"/>
  <c r="K3920" i="1"/>
  <c r="K3921" i="1"/>
  <c r="K3922" i="1"/>
  <c r="K3923" i="1"/>
  <c r="K3924" i="1"/>
  <c r="K3925" i="1"/>
  <c r="K3927" i="1"/>
  <c r="K3928" i="1"/>
  <c r="K3929" i="1"/>
  <c r="K3930" i="1"/>
  <c r="K3931" i="1"/>
  <c r="K3932" i="1"/>
  <c r="K3933" i="1"/>
  <c r="K3934" i="1"/>
  <c r="K3935" i="1"/>
  <c r="K3936" i="1"/>
  <c r="K3937" i="1"/>
  <c r="K3938" i="1"/>
  <c r="K3939" i="1"/>
  <c r="K3940" i="1"/>
  <c r="K3941" i="1"/>
  <c r="K3943" i="1"/>
  <c r="K3944" i="1"/>
  <c r="K3945" i="1"/>
  <c r="K3946" i="1"/>
  <c r="K3947" i="1"/>
  <c r="K3948" i="1"/>
  <c r="K3949" i="1"/>
  <c r="K3950" i="1"/>
  <c r="K3951" i="1"/>
  <c r="K3952" i="1"/>
  <c r="K3953" i="1"/>
  <c r="K3954" i="1"/>
  <c r="K3955" i="1"/>
  <c r="K3956" i="1"/>
  <c r="K3957" i="1"/>
  <c r="K3958" i="1"/>
  <c r="K3959" i="1"/>
  <c r="K3960" i="1"/>
  <c r="K3961" i="1"/>
  <c r="K3962" i="1"/>
  <c r="K3963" i="1"/>
  <c r="K3964" i="1"/>
  <c r="K3965" i="1"/>
  <c r="K3966" i="1"/>
  <c r="K3967" i="1"/>
  <c r="K3968" i="1"/>
  <c r="K3969" i="1"/>
  <c r="K3970" i="1"/>
  <c r="K3972" i="1"/>
  <c r="K3973" i="1"/>
  <c r="K3974" i="1"/>
  <c r="K3975" i="1"/>
  <c r="K3976" i="1"/>
  <c r="K3977" i="1"/>
  <c r="K3978" i="1"/>
  <c r="K3979" i="1"/>
  <c r="K3980" i="1"/>
  <c r="K3981" i="1"/>
  <c r="K3982" i="1"/>
  <c r="K3983" i="1"/>
  <c r="K3984" i="1"/>
  <c r="K3986" i="1"/>
  <c r="K3987" i="1"/>
  <c r="K3988" i="1"/>
  <c r="K3989" i="1"/>
  <c r="K3990" i="1"/>
  <c r="K3991" i="1"/>
  <c r="K3992" i="1"/>
  <c r="K3993" i="1"/>
  <c r="K3994" i="1"/>
  <c r="K3995" i="1"/>
  <c r="K3996" i="1"/>
  <c r="K3997" i="1"/>
  <c r="K3998" i="1"/>
  <c r="K3999" i="1"/>
  <c r="K4000" i="1"/>
  <c r="K4001" i="1"/>
  <c r="K4002" i="1"/>
  <c r="K4003" i="1"/>
  <c r="K4004" i="1"/>
  <c r="K4005" i="1"/>
  <c r="K4006" i="1"/>
  <c r="K4007" i="1"/>
  <c r="K4008" i="1"/>
  <c r="K4009" i="1"/>
  <c r="K4011" i="1"/>
  <c r="K4012" i="1"/>
  <c r="K4013" i="1"/>
  <c r="K4014" i="1"/>
  <c r="K4015" i="1"/>
  <c r="K4016" i="1"/>
  <c r="K4017" i="1"/>
  <c r="K4018" i="1"/>
  <c r="K4019" i="1"/>
  <c r="K4020" i="1"/>
  <c r="K4021" i="1"/>
  <c r="K4023" i="1"/>
  <c r="K4024" i="1"/>
  <c r="K4025" i="1"/>
  <c r="K4026" i="1"/>
  <c r="K4027" i="1"/>
  <c r="K4028" i="1"/>
  <c r="K4029" i="1"/>
  <c r="K4030" i="1"/>
  <c r="K4031" i="1"/>
  <c r="K4032" i="1"/>
  <c r="K4033" i="1"/>
  <c r="K4034" i="1"/>
  <c r="K4035" i="1"/>
  <c r="K4036" i="1"/>
  <c r="K4037" i="1"/>
  <c r="K4038" i="1"/>
  <c r="K4039" i="1"/>
  <c r="K4040" i="1"/>
  <c r="K4041" i="1"/>
  <c r="K4042" i="1"/>
  <c r="K4043" i="1"/>
  <c r="K4044" i="1"/>
  <c r="K4045" i="1"/>
  <c r="K4046" i="1"/>
  <c r="K4047" i="1"/>
  <c r="K4048" i="1"/>
  <c r="K4049" i="1"/>
  <c r="K4050" i="1"/>
  <c r="K4051" i="1"/>
  <c r="K4052" i="1"/>
  <c r="K4053" i="1"/>
  <c r="K4054" i="1"/>
  <c r="K4055" i="1"/>
  <c r="K4056" i="1"/>
  <c r="K4057" i="1"/>
  <c r="K4058" i="1"/>
  <c r="K4060" i="1"/>
  <c r="K4061" i="1"/>
  <c r="K4062" i="1"/>
  <c r="K4063" i="1"/>
  <c r="K4064" i="1"/>
  <c r="K4065" i="1"/>
  <c r="K4066" i="1"/>
  <c r="K4067" i="1"/>
  <c r="K4068" i="1"/>
  <c r="K4069" i="1"/>
  <c r="K4070" i="1"/>
  <c r="K4071" i="1"/>
  <c r="K4072" i="1"/>
  <c r="K4073" i="1"/>
  <c r="K4074" i="1"/>
  <c r="K4075" i="1"/>
  <c r="K4076" i="1"/>
  <c r="K4077" i="1"/>
  <c r="K4078" i="1"/>
  <c r="K4080" i="1"/>
  <c r="K4081" i="1"/>
  <c r="K4082" i="1"/>
  <c r="K4083" i="1"/>
  <c r="K4084" i="1"/>
  <c r="K4085" i="1"/>
  <c r="K4086" i="1"/>
  <c r="K4087" i="1"/>
  <c r="K4088" i="1"/>
  <c r="K4090" i="1"/>
  <c r="K4091" i="1"/>
  <c r="K4092" i="1"/>
  <c r="K4093" i="1"/>
  <c r="K4094" i="1"/>
  <c r="K4095" i="1"/>
  <c r="K4096" i="1"/>
  <c r="K4097" i="1"/>
  <c r="K4098" i="1"/>
  <c r="K4099" i="1"/>
  <c r="K4100" i="1"/>
  <c r="K4101" i="1"/>
  <c r="K4102" i="1"/>
  <c r="K4103" i="1"/>
  <c r="K4104" i="1"/>
  <c r="K4105" i="1"/>
  <c r="K4106" i="1"/>
  <c r="K4107" i="1"/>
  <c r="K4108" i="1"/>
  <c r="K4109" i="1"/>
  <c r="K4110" i="1"/>
  <c r="K4111" i="1"/>
  <c r="K4112" i="1"/>
  <c r="K4114" i="1"/>
  <c r="K4115" i="1"/>
  <c r="K4116" i="1"/>
  <c r="K4117" i="1"/>
  <c r="K4118" i="1"/>
  <c r="K4119" i="1"/>
  <c r="K4120" i="1"/>
  <c r="K4121" i="1"/>
  <c r="K4122" i="1"/>
  <c r="K4124" i="1"/>
  <c r="K4125" i="1"/>
  <c r="K4126" i="1"/>
  <c r="K4127" i="1"/>
  <c r="K4128" i="1"/>
  <c r="K4129" i="1"/>
  <c r="K4130" i="1"/>
  <c r="K4131" i="1"/>
  <c r="K4132" i="1"/>
  <c r="K4133" i="1"/>
  <c r="K4135" i="1"/>
  <c r="K4136" i="1"/>
  <c r="K4137" i="1"/>
  <c r="K4138" i="1"/>
  <c r="K4139" i="1"/>
  <c r="K4140" i="1"/>
  <c r="K4141" i="1"/>
  <c r="K4142" i="1"/>
  <c r="K4143" i="1"/>
  <c r="K4144" i="1"/>
  <c r="K4145" i="1"/>
  <c r="K4146" i="1"/>
  <c r="K4147" i="1"/>
  <c r="K4148" i="1"/>
  <c r="K4149" i="1"/>
  <c r="K4150" i="1"/>
  <c r="K4151" i="1"/>
  <c r="K4152" i="1"/>
  <c r="K4153" i="1"/>
  <c r="K4154" i="1"/>
  <c r="K4155" i="1"/>
  <c r="K4156" i="1"/>
  <c r="K4157" i="1"/>
  <c r="K4158" i="1"/>
  <c r="K4159" i="1"/>
  <c r="K4160" i="1"/>
  <c r="K4161" i="1"/>
  <c r="K4162" i="1"/>
  <c r="K4163" i="1"/>
  <c r="K4164" i="1"/>
  <c r="K4165" i="1"/>
  <c r="K4166" i="1"/>
  <c r="K4167" i="1"/>
  <c r="K4169" i="1"/>
  <c r="K4170" i="1"/>
  <c r="K4171" i="1"/>
  <c r="K4172" i="1"/>
  <c r="K4173" i="1"/>
  <c r="K4174" i="1"/>
  <c r="K4175" i="1"/>
  <c r="K4176" i="1"/>
  <c r="K4177" i="1"/>
  <c r="K4178" i="1"/>
  <c r="K4179" i="1"/>
  <c r="K4180" i="1"/>
  <c r="K4181" i="1"/>
  <c r="K4183" i="1"/>
  <c r="K4184" i="1"/>
  <c r="K4185" i="1"/>
  <c r="K4186" i="1"/>
  <c r="K4187" i="1"/>
  <c r="K4188" i="1"/>
  <c r="K4189" i="1"/>
  <c r="K4190" i="1"/>
  <c r="K4191" i="1"/>
  <c r="K4192" i="1"/>
  <c r="K4193" i="1"/>
  <c r="K4194" i="1"/>
  <c r="K4195" i="1"/>
  <c r="K4197" i="1"/>
  <c r="K4198" i="1"/>
  <c r="K4199" i="1"/>
  <c r="K4200" i="1"/>
  <c r="K4201" i="1"/>
  <c r="K4202" i="1"/>
  <c r="K4203" i="1"/>
  <c r="K4204" i="1"/>
  <c r="K4205" i="1"/>
  <c r="K4206" i="1"/>
  <c r="K4207" i="1"/>
  <c r="K4208" i="1"/>
  <c r="K4209" i="1"/>
  <c r="K4210" i="1"/>
  <c r="K4211" i="1"/>
  <c r="K4212" i="1"/>
  <c r="K4213" i="1"/>
  <c r="K4214" i="1"/>
  <c r="K4215" i="1"/>
  <c r="K4217" i="1"/>
  <c r="K4218" i="1"/>
  <c r="K4219" i="1"/>
  <c r="K4220" i="1"/>
  <c r="K4221" i="1"/>
  <c r="K4222" i="1"/>
  <c r="K4223" i="1"/>
  <c r="K4224" i="1"/>
  <c r="K4225" i="1"/>
  <c r="K4226" i="1"/>
  <c r="K4227" i="1"/>
  <c r="K4228" i="1"/>
  <c r="K4229" i="1"/>
  <c r="K4230" i="1"/>
  <c r="K4231" i="1"/>
  <c r="K4232" i="1"/>
  <c r="K4233" i="1"/>
  <c r="K4234" i="1"/>
  <c r="K4236" i="1"/>
  <c r="K4237" i="1"/>
  <c r="K4238" i="1"/>
  <c r="K4239" i="1"/>
  <c r="K4240" i="1"/>
  <c r="K4241" i="1"/>
  <c r="K4242" i="1"/>
  <c r="K4243" i="1"/>
  <c r="K4244" i="1"/>
  <c r="K4245" i="1"/>
  <c r="K4246" i="1"/>
  <c r="K4247" i="1"/>
  <c r="K4248" i="1"/>
  <c r="K4249" i="1"/>
  <c r="K4250" i="1"/>
  <c r="K4251" i="1"/>
  <c r="K4252" i="1"/>
  <c r="K4253" i="1"/>
  <c r="K4255" i="1"/>
  <c r="K4256" i="1"/>
  <c r="K4257" i="1"/>
  <c r="K4258" i="1"/>
  <c r="K4259" i="1"/>
  <c r="K4261" i="1"/>
  <c r="K4262" i="1"/>
  <c r="K4263" i="1"/>
  <c r="K4264" i="1"/>
  <c r="K4265" i="1"/>
  <c r="K4266" i="1"/>
  <c r="K4267" i="1"/>
  <c r="K4268" i="1"/>
  <c r="K4269" i="1"/>
  <c r="K4270" i="1"/>
  <c r="K4271" i="1"/>
  <c r="K4272" i="1"/>
  <c r="K4273" i="1"/>
  <c r="K4274" i="1"/>
  <c r="K4275" i="1"/>
  <c r="K4276" i="1"/>
  <c r="K4277" i="1"/>
  <c r="K4278" i="1"/>
  <c r="K4279" i="1"/>
  <c r="K4280" i="1"/>
  <c r="K4281" i="1"/>
  <c r="K4282" i="1"/>
  <c r="K4283" i="1"/>
  <c r="K4284" i="1"/>
  <c r="K4285" i="1"/>
  <c r="K4286" i="1"/>
  <c r="K4287" i="1"/>
  <c r="K4288" i="1"/>
  <c r="K4289" i="1"/>
  <c r="K4290" i="1"/>
  <c r="K4291" i="1"/>
  <c r="K4292" i="1"/>
  <c r="K4294" i="1"/>
  <c r="K4295" i="1"/>
  <c r="K4296" i="1"/>
  <c r="K4297" i="1"/>
  <c r="K4298" i="1"/>
  <c r="K4299" i="1"/>
  <c r="K4300" i="1"/>
  <c r="K4301" i="1"/>
  <c r="K4302" i="1"/>
  <c r="K4303" i="1"/>
  <c r="K4304" i="1"/>
  <c r="K4305" i="1"/>
  <c r="K4306" i="1"/>
  <c r="K4307" i="1"/>
  <c r="K4308" i="1"/>
  <c r="K4309" i="1"/>
  <c r="K4310" i="1"/>
  <c r="K4312" i="1"/>
  <c r="K4313" i="1"/>
  <c r="K4314" i="1"/>
  <c r="K4315" i="1"/>
  <c r="K4316" i="1"/>
  <c r="K4318" i="1"/>
  <c r="K4319" i="1"/>
  <c r="K4320" i="1"/>
  <c r="K4321" i="1"/>
  <c r="K4322" i="1"/>
  <c r="K4323" i="1"/>
  <c r="K4324" i="1"/>
  <c r="K4325" i="1"/>
  <c r="K4326" i="1"/>
  <c r="K4327" i="1"/>
  <c r="K4328" i="1"/>
  <c r="K4329" i="1"/>
  <c r="K4330" i="1"/>
  <c r="K4331" i="1"/>
  <c r="K4332" i="1"/>
  <c r="K4333" i="1"/>
  <c r="K4334" i="1"/>
  <c r="K4335" i="1"/>
  <c r="K4336" i="1"/>
  <c r="K4337" i="1"/>
  <c r="K4338" i="1"/>
  <c r="K4339" i="1"/>
  <c r="K4340" i="1"/>
  <c r="K4341" i="1"/>
  <c r="K4342" i="1"/>
  <c r="K4343" i="1"/>
  <c r="K4344" i="1"/>
  <c r="K4345" i="1"/>
  <c r="K4346" i="1"/>
  <c r="K4348" i="1"/>
  <c r="K4349" i="1"/>
  <c r="K4350" i="1"/>
  <c r="K4351" i="1"/>
  <c r="K4352" i="1"/>
  <c r="K4353" i="1"/>
  <c r="K4354" i="1"/>
  <c r="K4355" i="1"/>
  <c r="K4356" i="1"/>
  <c r="K4357" i="1"/>
  <c r="K4358" i="1"/>
  <c r="K4359" i="1"/>
  <c r="K4361" i="1"/>
  <c r="K4362" i="1"/>
  <c r="K4363" i="1"/>
  <c r="K4364" i="1"/>
  <c r="K4365" i="1"/>
  <c r="K4366" i="1"/>
  <c r="K4367" i="1"/>
  <c r="K4368" i="1"/>
  <c r="K4369" i="1"/>
  <c r="K4370" i="1"/>
  <c r="K4371" i="1"/>
  <c r="K4372" i="1"/>
  <c r="K4373" i="1"/>
  <c r="K4374" i="1"/>
  <c r="K4375" i="1"/>
  <c r="K4376" i="1"/>
  <c r="K4377" i="1"/>
  <c r="K4378" i="1"/>
  <c r="K4379" i="1"/>
  <c r="K4380" i="1"/>
  <c r="K4381" i="1"/>
  <c r="K4382" i="1"/>
  <c r="K4384" i="1"/>
  <c r="K4385" i="1"/>
  <c r="K4386" i="1"/>
  <c r="K4387" i="1"/>
  <c r="K4388" i="1"/>
  <c r="K4389" i="1"/>
  <c r="K4391" i="1"/>
  <c r="K4392" i="1"/>
  <c r="K4393" i="1"/>
  <c r="K4394" i="1"/>
  <c r="K4395" i="1"/>
  <c r="K4396" i="1"/>
  <c r="K4397" i="1"/>
  <c r="K4398" i="1"/>
  <c r="K4399" i="1"/>
  <c r="K4400" i="1"/>
  <c r="K4401" i="1"/>
  <c r="K4402" i="1"/>
  <c r="K4403" i="1"/>
  <c r="K4404" i="1"/>
  <c r="K4405" i="1"/>
  <c r="K4406" i="1"/>
  <c r="K4407" i="1"/>
  <c r="K4408" i="1"/>
  <c r="K4409" i="1"/>
  <c r="K4410" i="1"/>
  <c r="K4411" i="1"/>
  <c r="K4412" i="1"/>
  <c r="K4413" i="1"/>
  <c r="K4414" i="1"/>
  <c r="K4415" i="1"/>
  <c r="K4416" i="1"/>
  <c r="K4417" i="1"/>
  <c r="K4418" i="1"/>
  <c r="K4420" i="1"/>
  <c r="K4421" i="1"/>
  <c r="K4422" i="1"/>
  <c r="K4423" i="1"/>
  <c r="K4424" i="1"/>
  <c r="K4425" i="1"/>
  <c r="K4426" i="1"/>
  <c r="K4428" i="1"/>
  <c r="K4429" i="1"/>
  <c r="K4430" i="1"/>
  <c r="K4431" i="1"/>
  <c r="K4432" i="1"/>
  <c r="K4433" i="1"/>
  <c r="K4434" i="1"/>
  <c r="K4435" i="1"/>
  <c r="K4436" i="1"/>
  <c r="K4437" i="1"/>
  <c r="K4438" i="1"/>
  <c r="K4439" i="1"/>
  <c r="K4440" i="1"/>
  <c r="K4441" i="1"/>
  <c r="K4443" i="1"/>
  <c r="K4444" i="1"/>
  <c r="K4445" i="1"/>
  <c r="K4446" i="1"/>
  <c r="K4447" i="1"/>
  <c r="K4448" i="1"/>
  <c r="K4449" i="1"/>
  <c r="K4450" i="1"/>
  <c r="K4451" i="1"/>
  <c r="K4452" i="1"/>
  <c r="K4453" i="1"/>
  <c r="K4454" i="1"/>
  <c r="K4455" i="1"/>
  <c r="K4456" i="1"/>
  <c r="K4457" i="1"/>
  <c r="K4458" i="1"/>
  <c r="K4459" i="1"/>
  <c r="K4460" i="1"/>
  <c r="K4461" i="1"/>
  <c r="K4462" i="1"/>
  <c r="K4465" i="1"/>
  <c r="K4466" i="1"/>
  <c r="K4467" i="1"/>
  <c r="K4468" i="1"/>
  <c r="K4469" i="1"/>
  <c r="K4470" i="1"/>
  <c r="K4471" i="1"/>
  <c r="K4472" i="1"/>
  <c r="K4473" i="1"/>
  <c r="K4474" i="1"/>
  <c r="K4475" i="1"/>
  <c r="K4476" i="1"/>
  <c r="K4477" i="1"/>
  <c r="K4478" i="1"/>
  <c r="K4479" i="1"/>
  <c r="K4480" i="1"/>
  <c r="K4481" i="1"/>
  <c r="K4482" i="1"/>
  <c r="K4483" i="1"/>
  <c r="K4484" i="1"/>
  <c r="K4485" i="1"/>
  <c r="K4486" i="1"/>
  <c r="K4487" i="1"/>
  <c r="K4488" i="1"/>
  <c r="K4489" i="1"/>
  <c r="K4490" i="1"/>
  <c r="K4491" i="1"/>
  <c r="K4492" i="1"/>
  <c r="K4493" i="1"/>
  <c r="K4494" i="1"/>
  <c r="K4495" i="1"/>
  <c r="K4497" i="1"/>
  <c r="K4498" i="1"/>
  <c r="K4499" i="1"/>
  <c r="K4500" i="1"/>
  <c r="K4501" i="1"/>
  <c r="K4502" i="1"/>
  <c r="K4503" i="1"/>
  <c r="K4504" i="1"/>
  <c r="K4505" i="1"/>
  <c r="K4506" i="1"/>
  <c r="K4507" i="1"/>
  <c r="K4509" i="1"/>
  <c r="K4510" i="1"/>
  <c r="K4511" i="1"/>
  <c r="K4512" i="1"/>
  <c r="K4513" i="1"/>
  <c r="K4514" i="1"/>
  <c r="K4515" i="1"/>
  <c r="K4516" i="1"/>
  <c r="K4517" i="1"/>
  <c r="K4518" i="1"/>
  <c r="K4519" i="1"/>
  <c r="K4520" i="1"/>
  <c r="K4521" i="1"/>
  <c r="K4522" i="1"/>
  <c r="K4523" i="1"/>
  <c r="K4524" i="1"/>
  <c r="K4525" i="1"/>
  <c r="K4527" i="1"/>
  <c r="K4528" i="1"/>
  <c r="K4529" i="1"/>
  <c r="K4530" i="1"/>
  <c r="K4531" i="1"/>
  <c r="K4532" i="1"/>
  <c r="K4533" i="1"/>
  <c r="K4534" i="1"/>
  <c r="K4535" i="1"/>
  <c r="K4536" i="1"/>
  <c r="K4537" i="1"/>
  <c r="K4539" i="1"/>
  <c r="K4540" i="1"/>
  <c r="K4541" i="1"/>
  <c r="K4542" i="1"/>
  <c r="K4543" i="1"/>
  <c r="K4544" i="1"/>
  <c r="K4545" i="1"/>
  <c r="K4546" i="1"/>
  <c r="K4547" i="1"/>
  <c r="K4548" i="1"/>
  <c r="K4549" i="1"/>
  <c r="K4550" i="1"/>
  <c r="K4551" i="1"/>
  <c r="K4552" i="1"/>
  <c r="K4553" i="1"/>
  <c r="K4554" i="1"/>
  <c r="K4555" i="1"/>
  <c r="K4556" i="1"/>
  <c r="K4558" i="1"/>
  <c r="K4559" i="1"/>
  <c r="K4560" i="1"/>
  <c r="K4561" i="1"/>
  <c r="K4562" i="1"/>
  <c r="K4563" i="1"/>
  <c r="K4564" i="1"/>
  <c r="K4565" i="1"/>
  <c r="K4566" i="1"/>
  <c r="K4567" i="1"/>
  <c r="K4568" i="1"/>
  <c r="K4569" i="1"/>
  <c r="K4570" i="1"/>
  <c r="K4571" i="1"/>
  <c r="K4572" i="1"/>
  <c r="K4573" i="1"/>
  <c r="K4574" i="1"/>
  <c r="K4575" i="1"/>
  <c r="K4576" i="1"/>
  <c r="K4577" i="1"/>
  <c r="K4578" i="1"/>
  <c r="K4579" i="1"/>
  <c r="K4580" i="1"/>
  <c r="K4581" i="1"/>
  <c r="K4582" i="1"/>
  <c r="K4583" i="1"/>
  <c r="K4584" i="1"/>
  <c r="K4585" i="1"/>
  <c r="K4586" i="1"/>
  <c r="K4588" i="1"/>
  <c r="K4589" i="1"/>
  <c r="K4590" i="1"/>
  <c r="K4591" i="1"/>
  <c r="K4592" i="1"/>
  <c r="K4593" i="1"/>
  <c r="K4594" i="1"/>
  <c r="K4595" i="1"/>
  <c r="K4596" i="1"/>
  <c r="K4597" i="1"/>
  <c r="K4598" i="1"/>
  <c r="K4599" i="1"/>
  <c r="K4600" i="1"/>
  <c r="K4601" i="1"/>
  <c r="K4602" i="1"/>
  <c r="K4603" i="1"/>
  <c r="K4605" i="1"/>
  <c r="K4606" i="1"/>
  <c r="K4607" i="1"/>
  <c r="K4608" i="1"/>
  <c r="K4609" i="1"/>
  <c r="K4610" i="1"/>
  <c r="K4611" i="1"/>
  <c r="K4613" i="1"/>
  <c r="K4614" i="1"/>
  <c r="K4615" i="1"/>
  <c r="K4616" i="1"/>
  <c r="K4617" i="1"/>
  <c r="K4618" i="1"/>
  <c r="K4619" i="1"/>
  <c r="K4620" i="1"/>
  <c r="K4621" i="1"/>
  <c r="K4622" i="1"/>
  <c r="K4623" i="1"/>
  <c r="K4624" i="1"/>
  <c r="K4625" i="1"/>
  <c r="K4626" i="1"/>
  <c r="K4627" i="1"/>
  <c r="K4628" i="1"/>
  <c r="K4629" i="1"/>
  <c r="K4630" i="1"/>
  <c r="K4631" i="1"/>
  <c r="K4633" i="1"/>
  <c r="K4634" i="1"/>
  <c r="K4635" i="1"/>
  <c r="K4636" i="1"/>
  <c r="K4637" i="1"/>
  <c r="K4638" i="1"/>
  <c r="K4639" i="1"/>
  <c r="K4640" i="1"/>
  <c r="K4641" i="1"/>
  <c r="K4642" i="1"/>
  <c r="K4643" i="1"/>
  <c r="K4644" i="1"/>
  <c r="K4645" i="1"/>
  <c r="K4646" i="1"/>
  <c r="K4647" i="1"/>
  <c r="K4648" i="1"/>
  <c r="K4649" i="1"/>
  <c r="K4650" i="1"/>
  <c r="K4651" i="1"/>
  <c r="K4652" i="1"/>
  <c r="K4653" i="1"/>
  <c r="K4654" i="1"/>
  <c r="K4655" i="1"/>
  <c r="K4657" i="1"/>
  <c r="K4658" i="1"/>
  <c r="K4659" i="1"/>
  <c r="K4660" i="1"/>
  <c r="K4661" i="1"/>
  <c r="K4662" i="1"/>
  <c r="K4663" i="1"/>
  <c r="K4664" i="1"/>
  <c r="K4665" i="1"/>
  <c r="K4666" i="1"/>
  <c r="K4667" i="1"/>
  <c r="K4668" i="1"/>
  <c r="K4670" i="1"/>
  <c r="K4671" i="1"/>
  <c r="K4672" i="1"/>
  <c r="K4673" i="1"/>
  <c r="K4674" i="1"/>
  <c r="K4675" i="1"/>
  <c r="K4676" i="1"/>
  <c r="K4677" i="1"/>
  <c r="K4678" i="1"/>
  <c r="K4679" i="1"/>
  <c r="K4680" i="1"/>
  <c r="K4681" i="1"/>
  <c r="K4682" i="1"/>
  <c r="K4683" i="1"/>
  <c r="K4684" i="1"/>
  <c r="K4685" i="1"/>
  <c r="K4686" i="1"/>
  <c r="K4687" i="1"/>
  <c r="K4689" i="1"/>
  <c r="K4690" i="1"/>
  <c r="K4691" i="1"/>
  <c r="K4692" i="1"/>
  <c r="K4693" i="1"/>
  <c r="K4694" i="1"/>
  <c r="K4695" i="1"/>
  <c r="K4696" i="1"/>
  <c r="K4697" i="1"/>
  <c r="K4698" i="1"/>
  <c r="K4699" i="1"/>
  <c r="K4700" i="1"/>
  <c r="K4701" i="1"/>
  <c r="K4702" i="1"/>
  <c r="K4703" i="1"/>
  <c r="K4704" i="1"/>
  <c r="K4705" i="1"/>
  <c r="K4706" i="1"/>
  <c r="K4707" i="1"/>
  <c r="K4708" i="1"/>
  <c r="K4709" i="1"/>
  <c r="K4710" i="1"/>
  <c r="K4711" i="1"/>
  <c r="K4712" i="1"/>
  <c r="K4713" i="1"/>
  <c r="K4714" i="1"/>
  <c r="K4715" i="1"/>
  <c r="K4717" i="1"/>
  <c r="K4718" i="1"/>
  <c r="K4719" i="1"/>
  <c r="K4720" i="1"/>
  <c r="K4721" i="1"/>
  <c r="K4722" i="1"/>
  <c r="K4723" i="1"/>
  <c r="K4724" i="1"/>
  <c r="K4725" i="1"/>
  <c r="K4726" i="1"/>
  <c r="K4727" i="1"/>
  <c r="K4728" i="1"/>
  <c r="K4730" i="1"/>
  <c r="K4731" i="1"/>
  <c r="K4732" i="1"/>
  <c r="K4733" i="1"/>
  <c r="K4734" i="1"/>
  <c r="K4735" i="1"/>
  <c r="K4736" i="1"/>
  <c r="K4737" i="1"/>
  <c r="K4738" i="1"/>
  <c r="K4739" i="1"/>
  <c r="K4740" i="1"/>
  <c r="K4741" i="1"/>
  <c r="K4742" i="1"/>
  <c r="K4743" i="1"/>
  <c r="K4744" i="1"/>
  <c r="K4745" i="1"/>
  <c r="K4746" i="1"/>
  <c r="K4747" i="1"/>
  <c r="K4748" i="1"/>
  <c r="K4749" i="1"/>
  <c r="K4750" i="1"/>
  <c r="K4751" i="1"/>
  <c r="K4752" i="1"/>
  <c r="K4753" i="1"/>
  <c r="K4755" i="1"/>
  <c r="K4756" i="1"/>
  <c r="K4757" i="1"/>
  <c r="K4758" i="1"/>
  <c r="K4759" i="1"/>
  <c r="K4760" i="1"/>
  <c r="K4761" i="1"/>
  <c r="K4762" i="1"/>
  <c r="K4763" i="1"/>
  <c r="K4764" i="1"/>
  <c r="K4765" i="1"/>
  <c r="K4766" i="1"/>
  <c r="K4767" i="1"/>
  <c r="K4768" i="1"/>
  <c r="K4769" i="1"/>
  <c r="K4770" i="1"/>
  <c r="K4771" i="1"/>
  <c r="K4772" i="1"/>
  <c r="K4773" i="1"/>
  <c r="K4775" i="1"/>
  <c r="K4776" i="1"/>
  <c r="K4777" i="1"/>
  <c r="K4778" i="1"/>
  <c r="K4779" i="1"/>
  <c r="K4780" i="1"/>
  <c r="K4781" i="1"/>
  <c r="K4782" i="1"/>
  <c r="K4783" i="1"/>
  <c r="K4784" i="1"/>
  <c r="K4785" i="1"/>
  <c r="K4786" i="1"/>
  <c r="K4787" i="1"/>
  <c r="K4789" i="1"/>
  <c r="K4790" i="1"/>
  <c r="K4791" i="1"/>
  <c r="K4792" i="1"/>
  <c r="K4793" i="1"/>
  <c r="K4794" i="1"/>
  <c r="K4795" i="1"/>
  <c r="K4796" i="1"/>
  <c r="K4797" i="1"/>
  <c r="K4798" i="1"/>
  <c r="K4799" i="1"/>
  <c r="K4800" i="1"/>
  <c r="K4801" i="1"/>
  <c r="K4802" i="1"/>
  <c r="K4803" i="1"/>
  <c r="K4804" i="1"/>
  <c r="K4805" i="1"/>
  <c r="K4806" i="1"/>
  <c r="K4807" i="1"/>
  <c r="K4808" i="1"/>
  <c r="K4809" i="1"/>
  <c r="K4810" i="1"/>
  <c r="K4811" i="1"/>
  <c r="K4813" i="1"/>
  <c r="K4814" i="1"/>
  <c r="K4815" i="1"/>
  <c r="K4816" i="1"/>
  <c r="K4817" i="1"/>
  <c r="K4818" i="1"/>
  <c r="K4819" i="1"/>
  <c r="K4820" i="1"/>
  <c r="K4822" i="1"/>
  <c r="K4823" i="1"/>
  <c r="K4824" i="1"/>
  <c r="K4825" i="1"/>
  <c r="K4826" i="1"/>
  <c r="K4827" i="1"/>
  <c r="K4828" i="1"/>
  <c r="K4829" i="1"/>
  <c r="K4830" i="1"/>
  <c r="K4831" i="1"/>
  <c r="K4832" i="1"/>
  <c r="K4833" i="1"/>
  <c r="K4834" i="1"/>
  <c r="K4835" i="1"/>
  <c r="K4836" i="1"/>
  <c r="K4837" i="1"/>
  <c r="K4838" i="1"/>
  <c r="K4839" i="1"/>
  <c r="K4841" i="1"/>
  <c r="K4842" i="1"/>
  <c r="K4843" i="1"/>
  <c r="K4844" i="1"/>
  <c r="K4845" i="1"/>
  <c r="K4846" i="1"/>
  <c r="K4847" i="1"/>
  <c r="K4849" i="1"/>
  <c r="K4850" i="1"/>
  <c r="K4851" i="1"/>
  <c r="K4852" i="1"/>
  <c r="K4853" i="1"/>
  <c r="K4854" i="1"/>
  <c r="K4855" i="1"/>
  <c r="K4856" i="1"/>
  <c r="K4857" i="1"/>
  <c r="K4858" i="1"/>
  <c r="K4859" i="1"/>
  <c r="K4860" i="1"/>
  <c r="K4861" i="1"/>
  <c r="K4862" i="1"/>
  <c r="K4863" i="1"/>
  <c r="K4864" i="1"/>
  <c r="K4865" i="1"/>
  <c r="K4866" i="1"/>
  <c r="K4868" i="1"/>
  <c r="K4869" i="1"/>
  <c r="K4870" i="1"/>
  <c r="K4871" i="1"/>
  <c r="K4872" i="1"/>
  <c r="K4873" i="1"/>
  <c r="K4874" i="1"/>
  <c r="K4875" i="1"/>
  <c r="K4876" i="1"/>
  <c r="K4877" i="1"/>
  <c r="K4878" i="1"/>
  <c r="K4879" i="1"/>
  <c r="K4880" i="1"/>
  <c r="K4881" i="1"/>
  <c r="K4882" i="1"/>
  <c r="K4883" i="1"/>
  <c r="K4884" i="1"/>
  <c r="K4885" i="1"/>
  <c r="K4886" i="1"/>
  <c r="K4887" i="1"/>
  <c r="K4888" i="1"/>
  <c r="K4889" i="1"/>
  <c r="K4890" i="1"/>
  <c r="K4891" i="1"/>
  <c r="K4893" i="1"/>
  <c r="K4894" i="1"/>
  <c r="K4895" i="1"/>
  <c r="K4896" i="1"/>
  <c r="K4897" i="1"/>
  <c r="K4898" i="1"/>
  <c r="K4899" i="1"/>
  <c r="K4900" i="1"/>
  <c r="K4901" i="1"/>
  <c r="K4902" i="1"/>
  <c r="K4903" i="1"/>
  <c r="K4904" i="1"/>
  <c r="K4905" i="1"/>
  <c r="K4906" i="1"/>
  <c r="K4907" i="1"/>
  <c r="K4908" i="1"/>
  <c r="K4909" i="1"/>
  <c r="K4911" i="1"/>
  <c r="K4912" i="1"/>
  <c r="K4913" i="1"/>
  <c r="K4914" i="1"/>
  <c r="K4915" i="1"/>
  <c r="K4916" i="1"/>
  <c r="K4917" i="1"/>
  <c r="K4918" i="1"/>
  <c r="K4920" i="1"/>
  <c r="K4921" i="1"/>
  <c r="K4922" i="1"/>
  <c r="K4923" i="1"/>
  <c r="K4924" i="1"/>
  <c r="K4925" i="1"/>
  <c r="K4926" i="1"/>
  <c r="K4927" i="1"/>
  <c r="K4928" i="1"/>
  <c r="K4929" i="1"/>
  <c r="K4930" i="1"/>
  <c r="K4931" i="1"/>
  <c r="K4932" i="1"/>
  <c r="K4933" i="1"/>
  <c r="K4935" i="1"/>
  <c r="K4936" i="1"/>
  <c r="K4937" i="1"/>
  <c r="K4938" i="1"/>
  <c r="K4939" i="1"/>
  <c r="K4940" i="1"/>
  <c r="K4941" i="1"/>
  <c r="K4942" i="1"/>
  <c r="K4943" i="1"/>
  <c r="K4944" i="1"/>
  <c r="K4945" i="1"/>
  <c r="K4946" i="1"/>
  <c r="K4947" i="1"/>
  <c r="K4948" i="1"/>
  <c r="K4949" i="1"/>
  <c r="K4951" i="1"/>
  <c r="K4952" i="1"/>
  <c r="K4953" i="1"/>
  <c r="K4954" i="1"/>
  <c r="K4955" i="1"/>
  <c r="K4956" i="1"/>
  <c r="K4957" i="1"/>
  <c r="K4958" i="1"/>
  <c r="K4959" i="1"/>
  <c r="K4960" i="1"/>
  <c r="K4961" i="1"/>
  <c r="K4962" i="1"/>
  <c r="K4963" i="1"/>
  <c r="K4964" i="1"/>
  <c r="K4965" i="1"/>
  <c r="K4966" i="1"/>
  <c r="K4968" i="1"/>
  <c r="K4969" i="1"/>
  <c r="K4970" i="1"/>
  <c r="K4971" i="1"/>
  <c r="K4972" i="1"/>
  <c r="K4973" i="1"/>
  <c r="K4974" i="1"/>
  <c r="K4975" i="1"/>
  <c r="K4976" i="1"/>
  <c r="K4977" i="1"/>
  <c r="K4978" i="1"/>
  <c r="K4979" i="1"/>
  <c r="K4980" i="1"/>
  <c r="K4981" i="1"/>
  <c r="K4982" i="1"/>
  <c r="K4983" i="1"/>
  <c r="K4984" i="1"/>
  <c r="K4985" i="1"/>
  <c r="K4986" i="1"/>
  <c r="K4987" i="1"/>
  <c r="K4988" i="1"/>
  <c r="K4989" i="1"/>
  <c r="K4990" i="1"/>
  <c r="K4991" i="1"/>
  <c r="K4992" i="1"/>
  <c r="K4993" i="1"/>
  <c r="K4994" i="1"/>
  <c r="K4995" i="1"/>
  <c r="K4996" i="1"/>
  <c r="K4997" i="1"/>
  <c r="K4998" i="1"/>
  <c r="K4999" i="1"/>
  <c r="K5001" i="1"/>
  <c r="K5002" i="1"/>
  <c r="K5003" i="1"/>
  <c r="K5004" i="1"/>
  <c r="K5005" i="1"/>
  <c r="K5006" i="1"/>
  <c r="K5007" i="1"/>
  <c r="K5008" i="1"/>
  <c r="K5009" i="1"/>
  <c r="K5010" i="1"/>
  <c r="K5011" i="1"/>
  <c r="K5012" i="1"/>
  <c r="K5013" i="1"/>
  <c r="K5014" i="1"/>
  <c r="K5015" i="1"/>
  <c r="K5016" i="1"/>
  <c r="K5017" i="1"/>
  <c r="K5018" i="1"/>
  <c r="K5019" i="1"/>
  <c r="K5021" i="1"/>
  <c r="K5022" i="1"/>
  <c r="K5023" i="1"/>
  <c r="K5024" i="1"/>
  <c r="K5025" i="1"/>
  <c r="K5026" i="1"/>
  <c r="K5027" i="1"/>
  <c r="K5028" i="1"/>
  <c r="K5029" i="1"/>
  <c r="K5030" i="1"/>
  <c r="K5031" i="1"/>
  <c r="K5033" i="1"/>
  <c r="K5034" i="1"/>
  <c r="K5035" i="1"/>
  <c r="K5036" i="1"/>
  <c r="K5037" i="1"/>
  <c r="K5038" i="1"/>
  <c r="K5039" i="1"/>
  <c r="K5040" i="1"/>
  <c r="K5041" i="1"/>
  <c r="K5042" i="1"/>
  <c r="K5043" i="1"/>
  <c r="K5044" i="1"/>
  <c r="K5045" i="1"/>
  <c r="K5046" i="1"/>
  <c r="K5048" i="1"/>
  <c r="K5049" i="1"/>
  <c r="K5050" i="1"/>
  <c r="K5051" i="1"/>
  <c r="K5052" i="1"/>
  <c r="K5053" i="1"/>
  <c r="K5054" i="1"/>
  <c r="K5055" i="1"/>
  <c r="K5056" i="1"/>
  <c r="K5057" i="1"/>
  <c r="K5058" i="1"/>
  <c r="K5059" i="1"/>
  <c r="K5060" i="1"/>
  <c r="K5061" i="1"/>
  <c r="K5062" i="1"/>
  <c r="K5063" i="1"/>
  <c r="K5064" i="1"/>
  <c r="K5065" i="1"/>
  <c r="K5066" i="1"/>
  <c r="K5067" i="1"/>
  <c r="K5068" i="1"/>
  <c r="K5069" i="1"/>
  <c r="K5070" i="1"/>
  <c r="K5071" i="1"/>
  <c r="K5072" i="1"/>
  <c r="K5073" i="1"/>
  <c r="K5074" i="1"/>
  <c r="K5075" i="1"/>
  <c r="K5076" i="1"/>
  <c r="K5078" i="1"/>
  <c r="K5079" i="1"/>
  <c r="K5080" i="1"/>
  <c r="K5081" i="1"/>
  <c r="K5082" i="1"/>
  <c r="K5083" i="1"/>
  <c r="K5085" i="1"/>
  <c r="K5086" i="1"/>
  <c r="K5087" i="1"/>
  <c r="K5088" i="1"/>
  <c r="K5089" i="1"/>
  <c r="K5090" i="1"/>
  <c r="K5091" i="1"/>
  <c r="K5092" i="1"/>
  <c r="K5093" i="1"/>
  <c r="K5094" i="1"/>
  <c r="K5095" i="1"/>
  <c r="K5096" i="1"/>
  <c r="K5097" i="1"/>
  <c r="K5098" i="1"/>
  <c r="K5099" i="1"/>
  <c r="K5100" i="1"/>
  <c r="K5101" i="1"/>
  <c r="K5102" i="1"/>
  <c r="K5104" i="1"/>
  <c r="K5105" i="1"/>
  <c r="K5106" i="1"/>
  <c r="K5107" i="1"/>
  <c r="K5108" i="1"/>
  <c r="K5109" i="1"/>
  <c r="K5110" i="1"/>
  <c r="K5111" i="1"/>
  <c r="K5112" i="1"/>
  <c r="K5113" i="1"/>
  <c r="K5114" i="1"/>
  <c r="K5115" i="1"/>
  <c r="K5116" i="1"/>
  <c r="K5117" i="1"/>
  <c r="K5118" i="1"/>
  <c r="K5119" i="1"/>
  <c r="K5120" i="1"/>
  <c r="K5121" i="1"/>
  <c r="K5122" i="1"/>
  <c r="K5123" i="1"/>
  <c r="K5124" i="1"/>
  <c r="K5125" i="1"/>
  <c r="K5126" i="1"/>
  <c r="K5127" i="1"/>
  <c r="K5128" i="1"/>
  <c r="K5129" i="1"/>
  <c r="K5130" i="1"/>
  <c r="K5131" i="1"/>
  <c r="K5132" i="1"/>
  <c r="K5134" i="1"/>
  <c r="K5135" i="1"/>
  <c r="K5136" i="1"/>
  <c r="K5137" i="1"/>
  <c r="K5138" i="1"/>
  <c r="K5139" i="1"/>
  <c r="K5140" i="1"/>
  <c r="K5141" i="1"/>
  <c r="K5142" i="1"/>
  <c r="K5143" i="1"/>
  <c r="K5144" i="1"/>
  <c r="K5145" i="1"/>
  <c r="K5146" i="1"/>
  <c r="K5147" i="1"/>
  <c r="K5148" i="1"/>
  <c r="K5149" i="1"/>
  <c r="K5150" i="1"/>
  <c r="K5151" i="1"/>
  <c r="K5152" i="1"/>
  <c r="K5154" i="1"/>
  <c r="K5155" i="1"/>
  <c r="K5156" i="1"/>
  <c r="K5157" i="1"/>
  <c r="K5158" i="1"/>
  <c r="K5159" i="1"/>
  <c r="K5160" i="1"/>
  <c r="K5161" i="1"/>
  <c r="K5162" i="1"/>
  <c r="K5163" i="1"/>
  <c r="K5164" i="1"/>
  <c r="K5166" i="1"/>
  <c r="K5167" i="1"/>
  <c r="K5168" i="1"/>
  <c r="K5169" i="1"/>
  <c r="K5170" i="1"/>
  <c r="K5171" i="1"/>
  <c r="K5172" i="1"/>
  <c r="K5173" i="1"/>
  <c r="K5174" i="1"/>
  <c r="K5175" i="1"/>
  <c r="K5176" i="1"/>
  <c r="K5177" i="1"/>
  <c r="K5178" i="1"/>
  <c r="K5179" i="1"/>
  <c r="K5180" i="1"/>
  <c r="K5181" i="1"/>
  <c r="K5182" i="1"/>
  <c r="K5183" i="1"/>
  <c r="K5184" i="1"/>
  <c r="K5185" i="1"/>
  <c r="K5187" i="1"/>
  <c r="K5188" i="1"/>
  <c r="K5189" i="1"/>
  <c r="K5190" i="1"/>
  <c r="K5191" i="1"/>
  <c r="K5192" i="1"/>
  <c r="K5193" i="1"/>
  <c r="K5194" i="1"/>
  <c r="K5195" i="1"/>
  <c r="K5196" i="1"/>
  <c r="K5197" i="1"/>
  <c r="K5198" i="1"/>
  <c r="K5199" i="1"/>
  <c r="K5200" i="1"/>
  <c r="K5201" i="1"/>
  <c r="K5202" i="1"/>
  <c r="K5203" i="1"/>
  <c r="K5204" i="1"/>
  <c r="K5205" i="1"/>
  <c r="K5206" i="1"/>
  <c r="K5208" i="1"/>
  <c r="K5209" i="1"/>
  <c r="K5210" i="1"/>
  <c r="K5211" i="1"/>
  <c r="K5212" i="1"/>
  <c r="K5213" i="1"/>
  <c r="K5214" i="1"/>
  <c r="K5215" i="1"/>
  <c r="K5216" i="1"/>
  <c r="K5217" i="1"/>
  <c r="K5218" i="1"/>
  <c r="K5219" i="1"/>
  <c r="K5220" i="1"/>
  <c r="K5221" i="1"/>
  <c r="K5222" i="1"/>
  <c r="K5223" i="1"/>
  <c r="K5224" i="1"/>
  <c r="K5226" i="1"/>
  <c r="K5227" i="1"/>
  <c r="K5228" i="1"/>
  <c r="K5229" i="1"/>
  <c r="K5230" i="1"/>
  <c r="K5231" i="1"/>
  <c r="K5232" i="1"/>
  <c r="K5233" i="1"/>
  <c r="K5234" i="1"/>
  <c r="K5235" i="1"/>
  <c r="K5236" i="1"/>
  <c r="K5237" i="1"/>
  <c r="K5238" i="1"/>
  <c r="K5240" i="1"/>
  <c r="K5241" i="1"/>
  <c r="K5242" i="1"/>
  <c r="K5243" i="1"/>
  <c r="K5244" i="1"/>
  <c r="K5245" i="1"/>
  <c r="K5246" i="1"/>
  <c r="K5247" i="1"/>
  <c r="K5248" i="1"/>
  <c r="K5249" i="1"/>
  <c r="K5250" i="1"/>
  <c r="K5251" i="1"/>
  <c r="K5252" i="1"/>
  <c r="K5253" i="1"/>
  <c r="K5254" i="1"/>
  <c r="K5255" i="1"/>
  <c r="K5256" i="1"/>
  <c r="K5257" i="1"/>
  <c r="K5258" i="1"/>
  <c r="K5259" i="1"/>
  <c r="K5260" i="1"/>
  <c r="K5261" i="1"/>
  <c r="K5262" i="1"/>
  <c r="K5263" i="1"/>
  <c r="K5265" i="1"/>
  <c r="K5266" i="1"/>
  <c r="K5267" i="1"/>
  <c r="K5268" i="1"/>
  <c r="K5269" i="1"/>
  <c r="K5270" i="1"/>
  <c r="K5271" i="1"/>
  <c r="K5272" i="1"/>
  <c r="K5273" i="1"/>
  <c r="K5274" i="1"/>
  <c r="K5275" i="1"/>
  <c r="K5276" i="1"/>
  <c r="K5278" i="1"/>
  <c r="K5279" i="1"/>
  <c r="K5280" i="1"/>
  <c r="K5281" i="1"/>
  <c r="K5282" i="1"/>
  <c r="K5283" i="1"/>
  <c r="K5284" i="1"/>
  <c r="K5285" i="1"/>
  <c r="K5286" i="1"/>
  <c r="K5287" i="1"/>
  <c r="K5288" i="1"/>
  <c r="K5289" i="1"/>
  <c r="K5290" i="1"/>
  <c r="K5291" i="1"/>
  <c r="K5292" i="1"/>
  <c r="K5293" i="1"/>
  <c r="K5294" i="1"/>
  <c r="K5295" i="1"/>
  <c r="K5296" i="1"/>
  <c r="K5297" i="1"/>
  <c r="K5298" i="1"/>
  <c r="K5299" i="1"/>
  <c r="K5301" i="1"/>
  <c r="K5302" i="1"/>
  <c r="K5303" i="1"/>
  <c r="K5304" i="1"/>
  <c r="K5305" i="1"/>
  <c r="K5306" i="1"/>
  <c r="K5307" i="1"/>
  <c r="K5308" i="1"/>
  <c r="K5309" i="1"/>
  <c r="K5311" i="1"/>
  <c r="K5312" i="1"/>
  <c r="K5313" i="1"/>
  <c r="K5314" i="1"/>
  <c r="K5315" i="1"/>
  <c r="K5316" i="1"/>
  <c r="K5317" i="1"/>
  <c r="K5318" i="1"/>
  <c r="K5319" i="1"/>
  <c r="K5320" i="1"/>
  <c r="K5321" i="1"/>
  <c r="K5322" i="1"/>
  <c r="K5323" i="1"/>
  <c r="K5324" i="1"/>
  <c r="K5325" i="1"/>
  <c r="K5326" i="1"/>
  <c r="K5327" i="1"/>
  <c r="K5328" i="1"/>
  <c r="K5329" i="1"/>
  <c r="K5330" i="1"/>
  <c r="K5331" i="1"/>
  <c r="K5332" i="1"/>
  <c r="K5334" i="1"/>
  <c r="K5335" i="1"/>
  <c r="K5336" i="1"/>
  <c r="K5337" i="1"/>
  <c r="K5338" i="1"/>
  <c r="K5339" i="1"/>
  <c r="K5340" i="1"/>
  <c r="K5341" i="1"/>
  <c r="K5342" i="1"/>
  <c r="K5343" i="1"/>
  <c r="K5344" i="1"/>
  <c r="K5345" i="1"/>
  <c r="K5346" i="1"/>
  <c r="K5347" i="1"/>
  <c r="K5349" i="1"/>
  <c r="K5350" i="1"/>
  <c r="K5351" i="1"/>
  <c r="K5352" i="1"/>
  <c r="K5353" i="1"/>
  <c r="K5354" i="1"/>
  <c r="K5355" i="1"/>
  <c r="K5356" i="1"/>
  <c r="K5357" i="1"/>
  <c r="K5358" i="1"/>
  <c r="K5359" i="1"/>
  <c r="K5360" i="1"/>
  <c r="K5361" i="1"/>
  <c r="K5362" i="1"/>
  <c r="K5364" i="1"/>
  <c r="K5365" i="1"/>
  <c r="K5366" i="1"/>
  <c r="K5367" i="1"/>
  <c r="K5368" i="1"/>
  <c r="K5369" i="1"/>
  <c r="K5370" i="1"/>
  <c r="K5371" i="1"/>
  <c r="K5372" i="1"/>
  <c r="K5373" i="1"/>
  <c r="K5374" i="1"/>
  <c r="K5375" i="1"/>
  <c r="K5376" i="1"/>
  <c r="K5377" i="1"/>
  <c r="K5378" i="1"/>
  <c r="K5379" i="1"/>
  <c r="K5380" i="1"/>
  <c r="K5381" i="1"/>
  <c r="K5382" i="1"/>
  <c r="K5383" i="1"/>
  <c r="K5384" i="1"/>
  <c r="K5385" i="1"/>
  <c r="K5386" i="1"/>
  <c r="K5388" i="1"/>
  <c r="K5389" i="1"/>
  <c r="K5390" i="1"/>
  <c r="K5391" i="1"/>
  <c r="K5392" i="1"/>
  <c r="K5393" i="1"/>
  <c r="K5394" i="1"/>
  <c r="K5395" i="1"/>
  <c r="K5396" i="1"/>
  <c r="K5397" i="1"/>
  <c r="K5398" i="1"/>
  <c r="K5399" i="1"/>
  <c r="K5400" i="1"/>
  <c r="K5401" i="1"/>
  <c r="K5402" i="1"/>
  <c r="K5404" i="1"/>
  <c r="K5405" i="1"/>
  <c r="K5406" i="1"/>
  <c r="K5407" i="1"/>
  <c r="K5408" i="1"/>
  <c r="K5409" i="1"/>
  <c r="K5410" i="1"/>
  <c r="K5411" i="1"/>
  <c r="K5412" i="1"/>
  <c r="K5413" i="1"/>
  <c r="K5414" i="1"/>
  <c r="K5415" i="1"/>
  <c r="K5416" i="1"/>
  <c r="K5417" i="1"/>
  <c r="K5418" i="1"/>
  <c r="K5419" i="1"/>
  <c r="K5421" i="1"/>
  <c r="K5422" i="1"/>
  <c r="K5423" i="1"/>
  <c r="K5424" i="1"/>
  <c r="K5425" i="1"/>
  <c r="K5426" i="1"/>
  <c r="K5427" i="1"/>
  <c r="K5428" i="1"/>
  <c r="K5430" i="1"/>
  <c r="K5431" i="1"/>
  <c r="K5432" i="1"/>
  <c r="K5433" i="1"/>
  <c r="K5434" i="1"/>
  <c r="K5435" i="1"/>
  <c r="K5436" i="1"/>
  <c r="K5437" i="1"/>
  <c r="K5438" i="1"/>
  <c r="K5439" i="1"/>
  <c r="K5440" i="1"/>
  <c r="K5441" i="1"/>
  <c r="K5442" i="1"/>
  <c r="K5443" i="1"/>
  <c r="K5444" i="1"/>
  <c r="K5445" i="1"/>
  <c r="K5446" i="1"/>
  <c r="K5447" i="1"/>
  <c r="K5448" i="1"/>
  <c r="K5449" i="1"/>
  <c r="K5450" i="1"/>
  <c r="K5451" i="1"/>
  <c r="K5452" i="1"/>
  <c r="K5453" i="1"/>
  <c r="K5454" i="1"/>
  <c r="K5455" i="1"/>
  <c r="K5456" i="1"/>
  <c r="K5457" i="1"/>
  <c r="K5458" i="1"/>
  <c r="K5460" i="1"/>
  <c r="K5461" i="1"/>
  <c r="K5462" i="1"/>
  <c r="K5463" i="1"/>
  <c r="K5464" i="1"/>
  <c r="K5465" i="1"/>
  <c r="K5466" i="1"/>
  <c r="K5467" i="1"/>
  <c r="K5468" i="1"/>
  <c r="K5469" i="1"/>
  <c r="K5470" i="1"/>
  <c r="K5471" i="1"/>
  <c r="K5472" i="1"/>
  <c r="K5473" i="1"/>
  <c r="K5474" i="1"/>
  <c r="K5476" i="1"/>
  <c r="K5477" i="1"/>
  <c r="K5478" i="1"/>
  <c r="K5479" i="1"/>
  <c r="K5480" i="1"/>
  <c r="K5481" i="1"/>
  <c r="K5482" i="1"/>
  <c r="K5483" i="1"/>
  <c r="K5484" i="1"/>
  <c r="K5485" i="1"/>
  <c r="K5486" i="1"/>
  <c r="K5487" i="1"/>
  <c r="K5488" i="1"/>
  <c r="K5489" i="1"/>
  <c r="K5490" i="1"/>
  <c r="K5491" i="1"/>
  <c r="K5492" i="1"/>
  <c r="K5493" i="1"/>
  <c r="K5494" i="1"/>
  <c r="K5495" i="1"/>
  <c r="K5496" i="1"/>
  <c r="K5497" i="1"/>
  <c r="K5498" i="1"/>
  <c r="K5500" i="1"/>
  <c r="K5501" i="1"/>
  <c r="K5502" i="1"/>
  <c r="K5503" i="1"/>
  <c r="K5504" i="1"/>
  <c r="K5505" i="1"/>
  <c r="K5506" i="1"/>
  <c r="K5507" i="1"/>
  <c r="K5508" i="1"/>
  <c r="K5509" i="1"/>
  <c r="K5510" i="1"/>
  <c r="K5511" i="1"/>
  <c r="K5512" i="1"/>
  <c r="K5513" i="1"/>
  <c r="K5514" i="1"/>
  <c r="K5515" i="1"/>
  <c r="K5516" i="1"/>
  <c r="K5517" i="1"/>
  <c r="K5518" i="1"/>
  <c r="K5519" i="1"/>
  <c r="K5520" i="1"/>
  <c r="K5522" i="1"/>
  <c r="K5523" i="1"/>
  <c r="K5524" i="1"/>
  <c r="K5525" i="1"/>
  <c r="K5526" i="1"/>
  <c r="K5527" i="1"/>
  <c r="K5528" i="1"/>
  <c r="K5529" i="1"/>
  <c r="K5530" i="1"/>
  <c r="K5531" i="1"/>
  <c r="K5532" i="1"/>
  <c r="K5533" i="1"/>
  <c r="K5534" i="1"/>
  <c r="K5535" i="1"/>
  <c r="K5537" i="1"/>
  <c r="K5538" i="1"/>
  <c r="K5539" i="1"/>
  <c r="K5540" i="1"/>
  <c r="K5541" i="1"/>
  <c r="K5542" i="1"/>
  <c r="K5543" i="1"/>
  <c r="K5544" i="1"/>
  <c r="K5545" i="1"/>
  <c r="K5546" i="1"/>
  <c r="K5547" i="1"/>
  <c r="K5548" i="1"/>
  <c r="K5549" i="1"/>
  <c r="K5550" i="1"/>
  <c r="K5551" i="1"/>
  <c r="K5552" i="1"/>
  <c r="K5553" i="1"/>
  <c r="K5554" i="1"/>
  <c r="K5555" i="1"/>
  <c r="K5556" i="1"/>
  <c r="K5557" i="1"/>
  <c r="K5558" i="1"/>
  <c r="K5559" i="1"/>
  <c r="K5561" i="1"/>
  <c r="K5562" i="1"/>
  <c r="K5563" i="1"/>
  <c r="K5564" i="1"/>
  <c r="K5565" i="1"/>
  <c r="K5567" i="1"/>
  <c r="K5568" i="1"/>
  <c r="K5569" i="1"/>
  <c r="K5570" i="1"/>
  <c r="K5571" i="1"/>
  <c r="K5572" i="1"/>
  <c r="K5573" i="1"/>
  <c r="K5574" i="1"/>
  <c r="K5575" i="1"/>
  <c r="K5576" i="1"/>
  <c r="K5577" i="1"/>
  <c r="K5578" i="1"/>
  <c r="K5579" i="1"/>
  <c r="K5580" i="1"/>
  <c r="K5581" i="1"/>
  <c r="K5582" i="1"/>
  <c r="K5583" i="1"/>
  <c r="K5584" i="1"/>
  <c r="K5585" i="1"/>
  <c r="K5586" i="1"/>
  <c r="K5587" i="1"/>
  <c r="K5588" i="1"/>
  <c r="K5589" i="1"/>
  <c r="K5590" i="1"/>
  <c r="K5591" i="1"/>
  <c r="K5592" i="1"/>
  <c r="K5594" i="1"/>
  <c r="K5595" i="1"/>
  <c r="K5596" i="1"/>
  <c r="K5597" i="1"/>
  <c r="K5598" i="1"/>
  <c r="K5599" i="1"/>
  <c r="K5600" i="1"/>
  <c r="K5601" i="1"/>
  <c r="K5602" i="1"/>
  <c r="K5604" i="1"/>
  <c r="K5605" i="1"/>
  <c r="K5606" i="1"/>
  <c r="K5607" i="1"/>
  <c r="K5608" i="1"/>
  <c r="K5609" i="1"/>
  <c r="K5610" i="1"/>
  <c r="K5611" i="1"/>
  <c r="K5612" i="1"/>
  <c r="K5613" i="1"/>
  <c r="K5614" i="1"/>
  <c r="K5615" i="1"/>
  <c r="K5616" i="1"/>
  <c r="K5617" i="1"/>
  <c r="K5618" i="1"/>
  <c r="K5619" i="1"/>
  <c r="K5620" i="1"/>
  <c r="K5621" i="1"/>
  <c r="K5622" i="1"/>
  <c r="K5623" i="1"/>
  <c r="K5624" i="1"/>
  <c r="K5625" i="1"/>
  <c r="K5626" i="1"/>
  <c r="K5627" i="1"/>
  <c r="K5628" i="1"/>
  <c r="K5629" i="1"/>
  <c r="K5630" i="1"/>
  <c r="K5632" i="1"/>
  <c r="K5633" i="1"/>
  <c r="K5634" i="1"/>
  <c r="K5635" i="1"/>
  <c r="K5636" i="1"/>
  <c r="K5637" i="1"/>
  <c r="K5638" i="1"/>
  <c r="K5640" i="1"/>
  <c r="K5641" i="1"/>
  <c r="K5642" i="1"/>
  <c r="K5643" i="1"/>
  <c r="K5644" i="1"/>
  <c r="K5645" i="1"/>
  <c r="K5646" i="1"/>
  <c r="K5647" i="1"/>
  <c r="K5648" i="1"/>
  <c r="K5649" i="1"/>
  <c r="K5650" i="1"/>
  <c r="K5651" i="1"/>
  <c r="K5652" i="1"/>
  <c r="K5653" i="1"/>
  <c r="K5654" i="1"/>
  <c r="K5655" i="1"/>
  <c r="K5656" i="1"/>
  <c r="K5657" i="1"/>
  <c r="K5658" i="1"/>
  <c r="K5659" i="1"/>
  <c r="K5660" i="1"/>
  <c r="K5661" i="1"/>
  <c r="K5662" i="1"/>
  <c r="K5663" i="1"/>
  <c r="K5665" i="1"/>
  <c r="K5666" i="1"/>
  <c r="K5667" i="1"/>
  <c r="K5668" i="1"/>
  <c r="K5669" i="1"/>
  <c r="K5670" i="1"/>
  <c r="K5671" i="1"/>
  <c r="K5672" i="1"/>
  <c r="K5673" i="1"/>
  <c r="K5674" i="1"/>
  <c r="K5675" i="1"/>
  <c r="K5676" i="1"/>
  <c r="K5677" i="1"/>
  <c r="K5678" i="1"/>
  <c r="K5679" i="1"/>
  <c r="K5680" i="1"/>
  <c r="K5682" i="1"/>
  <c r="K5683" i="1"/>
  <c r="K5684" i="1"/>
  <c r="K5685" i="1"/>
  <c r="K5686" i="1"/>
  <c r="K5687" i="1"/>
  <c r="K5688" i="1"/>
  <c r="K5689" i="1"/>
  <c r="K5690" i="1"/>
  <c r="K5692" i="1"/>
  <c r="K5693" i="1"/>
  <c r="K5694" i="1"/>
  <c r="K5695" i="1"/>
  <c r="K5696" i="1"/>
  <c r="K5697" i="1"/>
  <c r="K5698" i="1"/>
  <c r="K5699" i="1"/>
  <c r="K5700" i="1"/>
  <c r="K5701" i="1"/>
  <c r="K5702" i="1"/>
  <c r="K5703" i="1"/>
  <c r="K5704" i="1"/>
  <c r="K5705" i="1"/>
  <c r="K5706" i="1"/>
  <c r="K5707" i="1"/>
  <c r="K5708" i="1"/>
  <c r="K5710" i="1"/>
  <c r="K5711" i="1"/>
  <c r="K5712" i="1"/>
  <c r="K5713" i="1"/>
  <c r="K5714" i="1"/>
  <c r="K5715" i="1"/>
  <c r="K5716" i="1"/>
  <c r="K5717" i="1"/>
  <c r="K5718" i="1"/>
  <c r="K5719" i="1"/>
  <c r="K5720" i="1"/>
  <c r="K5721" i="1"/>
  <c r="K5722" i="1"/>
  <c r="K5723" i="1"/>
  <c r="K5724" i="1"/>
  <c r="K5725" i="1"/>
  <c r="K5726" i="1"/>
  <c r="K5727" i="1"/>
  <c r="K5729" i="1"/>
  <c r="K5730" i="1"/>
  <c r="K5731" i="1"/>
  <c r="K5732" i="1"/>
  <c r="K5733" i="1"/>
  <c r="K5734" i="1"/>
  <c r="K5735" i="1"/>
  <c r="K5736" i="1"/>
  <c r="K5737" i="1"/>
  <c r="K5738" i="1"/>
  <c r="K5739" i="1"/>
  <c r="K5740" i="1"/>
  <c r="K5741" i="1"/>
  <c r="K5742" i="1"/>
  <c r="K5743" i="1"/>
  <c r="K5744" i="1"/>
  <c r="K5745" i="1"/>
  <c r="K5746" i="1"/>
  <c r="K5747" i="1"/>
  <c r="K5748" i="1"/>
  <c r="K5749" i="1"/>
  <c r="K5750" i="1"/>
  <c r="K5751" i="1"/>
  <c r="K5752" i="1"/>
  <c r="K5753" i="1"/>
  <c r="K5754" i="1"/>
  <c r="K5755" i="1"/>
  <c r="K5756" i="1"/>
  <c r="K5758" i="1"/>
  <c r="K5759" i="1"/>
  <c r="K5760" i="1"/>
  <c r="K5761" i="1"/>
  <c r="K5762" i="1"/>
  <c r="K5763" i="1"/>
  <c r="K5764" i="1"/>
  <c r="K5765" i="1"/>
  <c r="K5766" i="1"/>
  <c r="K5767" i="1"/>
  <c r="K5768" i="1"/>
  <c r="K5769" i="1"/>
  <c r="K5770" i="1"/>
  <c r="K5771" i="1"/>
  <c r="K5774" i="1"/>
  <c r="K5775" i="1"/>
  <c r="K5776" i="1"/>
  <c r="K5777" i="1"/>
  <c r="K5778" i="1"/>
  <c r="K5779" i="1"/>
  <c r="K5780" i="1"/>
  <c r="K5781" i="1"/>
  <c r="K5782" i="1"/>
  <c r="K5783" i="1"/>
  <c r="K5784" i="1"/>
  <c r="K5785" i="1"/>
  <c r="K5786" i="1"/>
  <c r="K5787" i="1"/>
  <c r="K5788" i="1"/>
  <c r="K5789" i="1"/>
  <c r="K5790" i="1"/>
  <c r="K5791" i="1"/>
  <c r="K5792" i="1"/>
  <c r="K5793" i="1"/>
  <c r="K5795" i="1"/>
  <c r="K5796" i="1"/>
  <c r="K5797" i="1"/>
  <c r="K5798" i="1"/>
  <c r="K5799" i="1"/>
  <c r="K5800" i="1"/>
  <c r="K5801" i="1"/>
  <c r="K5802" i="1"/>
  <c r="K5803" i="1"/>
  <c r="K5804" i="1"/>
  <c r="K5805" i="1"/>
  <c r="K5806" i="1"/>
  <c r="K5807" i="1"/>
  <c r="K5808" i="1"/>
  <c r="K5809" i="1"/>
  <c r="K5810" i="1"/>
  <c r="K5812" i="1"/>
  <c r="K5813" i="1"/>
  <c r="K5814" i="1"/>
  <c r="K5815" i="1"/>
  <c r="K5816" i="1"/>
  <c r="K5817" i="1"/>
  <c r="K5818" i="1"/>
  <c r="K5819" i="1"/>
  <c r="K5820" i="1"/>
  <c r="K5821" i="1"/>
  <c r="K5822" i="1"/>
  <c r="K5823" i="1"/>
  <c r="K5824" i="1"/>
  <c r="K5825" i="1"/>
  <c r="K5826" i="1"/>
  <c r="K5827" i="1"/>
  <c r="K5828" i="1"/>
  <c r="K5829" i="1"/>
  <c r="K5830" i="1"/>
  <c r="K5831" i="1"/>
  <c r="K5832" i="1"/>
  <c r="K5833" i="1"/>
  <c r="K5834" i="1"/>
  <c r="K5835" i="1"/>
  <c r="K5836" i="1"/>
  <c r="K5837" i="1"/>
  <c r="K5838" i="1"/>
  <c r="K5839" i="1"/>
  <c r="K5840" i="1"/>
  <c r="K5841" i="1"/>
  <c r="K5842" i="1"/>
  <c r="K5843" i="1"/>
  <c r="K5844" i="1"/>
  <c r="K5845" i="1"/>
  <c r="K5846" i="1"/>
  <c r="K5848" i="1"/>
  <c r="K5849" i="1"/>
  <c r="K5850" i="1"/>
  <c r="K5851" i="1"/>
  <c r="K5852" i="1"/>
  <c r="K5853" i="1"/>
  <c r="K5854" i="1"/>
  <c r="K5855" i="1"/>
  <c r="K5856" i="1"/>
  <c r="K5857" i="1"/>
  <c r="K5858" i="1"/>
  <c r="K5859" i="1"/>
  <c r="K5860" i="1"/>
  <c r="K5861" i="1"/>
  <c r="K5862" i="1"/>
  <c r="K5863" i="1"/>
  <c r="K5864" i="1"/>
  <c r="K5865" i="1"/>
  <c r="K5867" i="1"/>
  <c r="K5868" i="1"/>
  <c r="K5869" i="1"/>
  <c r="K5870" i="1"/>
  <c r="K5871" i="1"/>
  <c r="K5872" i="1"/>
  <c r="K5873" i="1"/>
  <c r="K5874" i="1"/>
  <c r="K5875" i="1"/>
  <c r="K5876" i="1"/>
  <c r="K5877" i="1"/>
  <c r="K5878" i="1"/>
  <c r="K5879" i="1"/>
  <c r="K5880" i="1"/>
  <c r="K5881" i="1"/>
  <c r="K5882" i="1"/>
  <c r="K5883" i="1"/>
  <c r="K5885" i="1"/>
  <c r="K5886" i="1"/>
  <c r="K5887" i="1"/>
  <c r="K5888" i="1"/>
  <c r="K5889" i="1"/>
  <c r="K5890" i="1"/>
  <c r="K5891" i="1"/>
  <c r="K5892" i="1"/>
  <c r="K5893" i="1"/>
  <c r="K5894" i="1"/>
  <c r="K5895" i="1"/>
  <c r="K5896" i="1"/>
  <c r="K5897" i="1"/>
  <c r="K5898" i="1"/>
  <c r="K5899" i="1"/>
  <c r="K5901" i="1"/>
  <c r="K5902" i="1"/>
  <c r="K5903" i="1"/>
  <c r="K5904" i="1"/>
  <c r="K5905" i="1"/>
  <c r="K5906" i="1"/>
  <c r="K5907" i="1"/>
  <c r="K5908" i="1"/>
  <c r="K5910" i="1"/>
  <c r="K5911" i="1"/>
  <c r="K5912" i="1"/>
  <c r="K5913" i="1"/>
  <c r="K5914" i="1"/>
  <c r="K5915" i="1"/>
  <c r="K5916" i="1"/>
  <c r="K5917" i="1"/>
  <c r="K5918" i="1"/>
  <c r="K5919" i="1"/>
  <c r="K5920" i="1"/>
  <c r="K5921" i="1"/>
  <c r="K5922" i="1"/>
  <c r="K5923" i="1"/>
  <c r="K5924" i="1"/>
  <c r="K5925" i="1"/>
  <c r="K5927" i="1"/>
  <c r="K5928" i="1"/>
  <c r="K5929" i="1"/>
  <c r="K5930" i="1"/>
  <c r="K5931" i="1"/>
  <c r="K5932" i="1"/>
  <c r="K5933" i="1"/>
  <c r="K5934" i="1"/>
  <c r="K5935" i="1"/>
  <c r="K5936" i="1"/>
  <c r="K5937" i="1"/>
  <c r="K5938" i="1"/>
  <c r="K5940" i="1"/>
  <c r="K5941" i="1"/>
  <c r="K5942" i="1"/>
  <c r="K5943" i="1"/>
  <c r="K5944" i="1"/>
  <c r="K5945" i="1"/>
  <c r="K5946" i="1"/>
  <c r="K5947" i="1"/>
  <c r="K5948" i="1"/>
  <c r="K5949" i="1"/>
  <c r="K5950" i="1"/>
  <c r="K5951" i="1"/>
  <c r="K5952" i="1"/>
  <c r="K5953" i="1"/>
  <c r="K5954" i="1"/>
  <c r="K5955" i="1"/>
  <c r="K5956" i="1"/>
  <c r="K5957" i="1"/>
  <c r="K5958" i="1"/>
  <c r="K5959" i="1"/>
  <c r="K5960" i="1"/>
  <c r="K5961" i="1"/>
  <c r="K5962" i="1"/>
  <c r="K5963" i="1"/>
  <c r="K5964" i="1"/>
  <c r="K5965" i="1"/>
  <c r="K5966" i="1"/>
  <c r="K5967" i="1"/>
  <c r="K5968" i="1"/>
  <c r="K5970" i="1"/>
  <c r="K5971" i="1"/>
  <c r="K5972" i="1"/>
  <c r="K5973" i="1"/>
  <c r="K5974" i="1"/>
  <c r="K5975" i="1"/>
  <c r="K5976" i="1"/>
  <c r="K5977" i="1"/>
  <c r="K5978" i="1"/>
  <c r="K5979" i="1"/>
  <c r="K5980" i="1"/>
  <c r="K5981" i="1"/>
  <c r="K5982" i="1"/>
  <c r="K5983" i="1"/>
  <c r="K5984" i="1"/>
  <c r="K5985" i="1"/>
  <c r="K5986" i="1"/>
  <c r="K5987" i="1"/>
  <c r="K5988" i="1"/>
  <c r="K5989" i="1"/>
  <c r="K5990" i="1"/>
  <c r="K5991" i="1"/>
  <c r="K5992" i="1"/>
  <c r="K5994" i="1"/>
  <c r="K5995" i="1"/>
  <c r="K5996" i="1"/>
  <c r="K5997" i="1"/>
  <c r="K5998" i="1"/>
  <c r="K5999" i="1"/>
  <c r="K6000" i="1"/>
  <c r="K6001" i="1"/>
  <c r="K6002" i="1"/>
  <c r="K6003" i="1"/>
  <c r="K6004" i="1"/>
  <c r="K6005" i="1"/>
  <c r="K6006" i="1"/>
  <c r="K6007" i="1"/>
  <c r="K6008" i="1"/>
  <c r="K6009" i="1"/>
  <c r="K6010" i="1"/>
  <c r="K6011" i="1"/>
  <c r="K6013" i="1"/>
  <c r="K6014" i="1"/>
  <c r="K6015" i="1"/>
  <c r="K6017" i="1"/>
  <c r="K6018" i="1"/>
  <c r="K6019" i="1"/>
  <c r="K6020" i="1"/>
  <c r="K6021" i="1"/>
  <c r="K6022" i="1"/>
  <c r="K6023" i="1"/>
  <c r="K6024" i="1"/>
  <c r="K6025" i="1"/>
  <c r="K6026" i="1"/>
  <c r="K6027" i="1"/>
  <c r="K6028" i="1"/>
  <c r="K6029" i="1"/>
  <c r="K6030" i="1"/>
  <c r="K6031" i="1"/>
  <c r="K6032" i="1"/>
  <c r="K6033" i="1"/>
  <c r="K6034" i="1"/>
  <c r="K6035" i="1"/>
  <c r="K6036" i="1"/>
  <c r="K6037" i="1"/>
  <c r="K6038" i="1"/>
  <c r="K6040" i="1"/>
  <c r="K6041" i="1"/>
  <c r="K6042" i="1"/>
  <c r="K6043" i="1"/>
  <c r="K6044" i="1"/>
  <c r="K6045" i="1"/>
  <c r="K6046" i="1"/>
  <c r="K6047" i="1"/>
  <c r="K6048" i="1"/>
  <c r="K6049" i="1"/>
  <c r="K6050" i="1"/>
  <c r="K6051" i="1"/>
  <c r="K6052" i="1"/>
  <c r="K6053" i="1"/>
  <c r="K6054" i="1"/>
  <c r="K6055" i="1"/>
  <c r="K6056" i="1"/>
  <c r="K6057" i="1"/>
  <c r="K6058" i="1"/>
  <c r="K6060" i="1"/>
  <c r="K6061" i="1"/>
  <c r="K6062" i="1"/>
  <c r="K6063" i="1"/>
  <c r="K6064" i="1"/>
  <c r="K6065" i="1"/>
  <c r="K6066" i="1"/>
  <c r="K6067" i="1"/>
  <c r="K6068" i="1"/>
  <c r="K6069" i="1"/>
  <c r="K6070" i="1"/>
  <c r="K6071" i="1"/>
  <c r="K6072" i="1"/>
  <c r="K6073" i="1"/>
  <c r="K6074" i="1"/>
  <c r="K6075" i="1"/>
  <c r="K6076" i="1"/>
  <c r="K6077" i="1"/>
  <c r="K6078" i="1"/>
  <c r="K6079" i="1"/>
  <c r="K6080" i="1"/>
  <c r="K6081" i="1"/>
  <c r="K6082" i="1"/>
  <c r="K6083" i="1"/>
  <c r="K6084" i="1"/>
  <c r="K6085" i="1"/>
  <c r="K6087" i="1"/>
  <c r="K6088" i="1"/>
  <c r="K6089" i="1"/>
  <c r="K6090" i="1"/>
  <c r="K6091" i="1"/>
  <c r="K6092" i="1"/>
  <c r="K6093" i="1"/>
  <c r="K6094" i="1"/>
  <c r="K6095" i="1"/>
  <c r="K6096" i="1"/>
  <c r="K6097" i="1"/>
  <c r="K6098" i="1"/>
  <c r="K6100" i="1"/>
  <c r="K6101" i="1"/>
  <c r="K6102" i="1"/>
  <c r="K6103" i="1"/>
  <c r="K6104" i="1"/>
  <c r="K6105" i="1"/>
  <c r="K6106" i="1"/>
  <c r="K6107" i="1"/>
  <c r="K6108" i="1"/>
  <c r="K6109" i="1"/>
  <c r="K6110" i="1"/>
  <c r="K6111" i="1"/>
  <c r="K6112" i="1"/>
  <c r="K6114" i="1"/>
  <c r="K6115" i="1"/>
  <c r="K6116" i="1"/>
  <c r="K6117" i="1"/>
  <c r="K6118" i="1"/>
  <c r="K6119" i="1"/>
  <c r="K6120" i="1"/>
  <c r="K6121" i="1"/>
  <c r="K6122" i="1"/>
  <c r="K6123" i="1"/>
  <c r="K6124" i="1"/>
  <c r="K6125" i="1"/>
  <c r="K6126" i="1"/>
  <c r="K6127" i="1"/>
  <c r="K6128" i="1"/>
  <c r="K6129" i="1"/>
  <c r="K6130" i="1"/>
  <c r="K6131" i="1"/>
  <c r="K6132" i="1"/>
  <c r="K6133" i="1"/>
  <c r="K6134" i="1"/>
  <c r="K6135" i="1"/>
  <c r="K6136" i="1"/>
  <c r="K6137" i="1"/>
  <c r="K6138" i="1"/>
  <c r="K6139" i="1"/>
  <c r="K6141" i="1"/>
  <c r="K6142" i="1"/>
  <c r="K6143" i="1"/>
  <c r="K6144" i="1"/>
  <c r="K6145" i="1"/>
  <c r="K6146" i="1"/>
  <c r="K6147" i="1"/>
  <c r="K6148" i="1"/>
  <c r="K6149" i="1"/>
  <c r="K6150" i="1"/>
  <c r="K6151" i="1"/>
  <c r="K6152" i="1"/>
  <c r="K6154" i="1"/>
  <c r="K6155" i="1"/>
  <c r="K6156" i="1"/>
  <c r="K6157" i="1"/>
  <c r="K6158" i="1"/>
  <c r="K6159" i="1"/>
  <c r="K6160" i="1"/>
  <c r="K6161" i="1"/>
  <c r="K6162" i="1"/>
  <c r="K6163" i="1"/>
  <c r="K6164" i="1"/>
  <c r="K6165" i="1"/>
  <c r="K6166" i="1"/>
  <c r="K6167" i="1"/>
  <c r="K6169" i="1"/>
  <c r="K6170" i="1"/>
  <c r="K6171" i="1"/>
  <c r="K6172" i="1"/>
  <c r="K6173" i="1"/>
  <c r="K6174" i="1"/>
  <c r="K6175" i="1"/>
  <c r="K6176" i="1"/>
  <c r="K6177" i="1"/>
  <c r="K6178" i="1"/>
  <c r="K6179" i="1"/>
  <c r="K6180" i="1"/>
  <c r="K6181" i="1"/>
  <c r="K6182" i="1"/>
  <c r="K6183" i="1"/>
  <c r="K6184" i="1"/>
  <c r="K6185" i="1"/>
  <c r="K6186" i="1"/>
  <c r="K6187" i="1"/>
  <c r="K6188" i="1"/>
  <c r="K6189" i="1"/>
  <c r="K6190" i="1"/>
  <c r="K6191" i="1"/>
  <c r="K6192" i="1"/>
  <c r="K6193" i="1"/>
  <c r="K6194" i="1"/>
  <c r="K6195" i="1"/>
  <c r="K6196" i="1"/>
  <c r="K6197" i="1"/>
  <c r="K6198" i="1"/>
  <c r="K6199" i="1"/>
  <c r="K6200" i="1"/>
  <c r="K6201" i="1"/>
  <c r="K6202" i="1"/>
  <c r="K6203" i="1"/>
  <c r="K6205" i="1"/>
  <c r="K6206" i="1"/>
  <c r="K6207" i="1"/>
  <c r="K6208" i="1"/>
  <c r="K6209" i="1"/>
  <c r="K6210" i="1"/>
  <c r="K6211" i="1"/>
  <c r="K6213" i="1"/>
  <c r="K6214" i="1"/>
  <c r="K6215" i="1"/>
  <c r="K6216" i="1"/>
  <c r="K6217" i="1"/>
  <c r="K6218" i="1"/>
  <c r="K6219" i="1"/>
  <c r="K6220" i="1"/>
  <c r="K6221" i="1"/>
  <c r="K6222" i="1"/>
  <c r="K6223" i="1"/>
  <c r="K6224" i="1"/>
  <c r="K6226" i="1"/>
  <c r="K6227" i="1"/>
  <c r="K6228" i="1"/>
  <c r="K6229" i="1"/>
  <c r="K6230" i="1"/>
  <c r="K6231" i="1"/>
  <c r="K6232" i="1"/>
  <c r="K6233" i="1"/>
  <c r="K6234" i="1"/>
  <c r="K6235" i="1"/>
  <c r="K6236" i="1"/>
  <c r="K6237" i="1"/>
  <c r="K6238" i="1"/>
  <c r="K6239" i="1"/>
  <c r="K6240" i="1"/>
  <c r="K6241" i="1"/>
  <c r="K6242" i="1"/>
  <c r="K6243" i="1"/>
  <c r="K6244" i="1"/>
  <c r="K6245" i="1"/>
  <c r="K6246" i="1"/>
  <c r="K6247" i="1"/>
  <c r="K6248" i="1"/>
  <c r="K6249" i="1"/>
  <c r="K6250" i="1"/>
  <c r="K6251" i="1"/>
  <c r="K6252" i="1"/>
  <c r="K6253" i="1"/>
  <c r="K6255" i="1"/>
  <c r="K6256" i="1"/>
  <c r="K6257" i="1"/>
  <c r="K6258" i="1"/>
  <c r="K6259" i="1"/>
  <c r="K6260" i="1"/>
  <c r="K6261" i="1"/>
  <c r="K6262" i="1"/>
  <c r="K6263" i="1"/>
  <c r="K6264" i="1"/>
  <c r="K6265" i="1"/>
  <c r="K6266" i="1"/>
  <c r="K6268" i="1"/>
  <c r="K6269" i="1"/>
  <c r="K6270" i="1"/>
  <c r="K6271" i="1"/>
  <c r="K6272" i="1"/>
  <c r="K6273" i="1"/>
  <c r="K6274" i="1"/>
  <c r="K6275" i="1"/>
  <c r="K6276" i="1"/>
  <c r="K6277" i="1"/>
  <c r="K6278" i="1"/>
  <c r="K6279" i="1"/>
  <c r="K6280" i="1"/>
  <c r="K6281" i="1"/>
  <c r="K6282" i="1"/>
  <c r="K6283" i="1"/>
  <c r="K6284" i="1"/>
  <c r="K6285" i="1"/>
  <c r="K6286" i="1"/>
  <c r="K6287" i="1"/>
  <c r="K6288" i="1"/>
  <c r="K6289" i="1"/>
  <c r="K6290" i="1"/>
  <c r="K6291" i="1"/>
  <c r="K6292" i="1"/>
  <c r="K6294" i="1"/>
  <c r="K6295" i="1"/>
  <c r="K6296" i="1"/>
  <c r="K6297" i="1"/>
  <c r="K6298" i="1"/>
  <c r="K6299" i="1"/>
  <c r="K6300" i="1"/>
  <c r="K6301" i="1"/>
  <c r="K6302" i="1"/>
  <c r="K6303" i="1"/>
  <c r="K6304" i="1"/>
  <c r="K6305" i="1"/>
  <c r="K6306" i="1"/>
  <c r="K6307" i="1"/>
  <c r="K6308" i="1"/>
  <c r="K6309" i="1"/>
  <c r="K6310" i="1"/>
  <c r="K6312" i="1"/>
  <c r="K6313" i="1"/>
  <c r="K6314" i="1"/>
  <c r="K6315" i="1"/>
  <c r="K6316" i="1"/>
  <c r="K6317" i="1"/>
  <c r="K6318" i="1"/>
  <c r="K6319" i="1"/>
  <c r="K6320" i="1"/>
  <c r="K6321" i="1"/>
  <c r="K6322" i="1"/>
  <c r="K6323" i="1"/>
  <c r="K6324" i="1"/>
  <c r="K6325" i="1"/>
  <c r="K6326" i="1"/>
  <c r="K6327" i="1"/>
  <c r="K6328" i="1"/>
  <c r="K6329" i="1"/>
  <c r="K6330" i="1"/>
  <c r="K6331" i="1"/>
  <c r="K6332" i="1"/>
  <c r="K6333" i="1"/>
  <c r="K6334" i="1"/>
  <c r="K6335" i="1"/>
  <c r="K6336" i="1"/>
  <c r="K6338" i="1"/>
  <c r="K6339" i="1"/>
  <c r="K6340" i="1"/>
  <c r="K6341" i="1"/>
  <c r="K6342" i="1"/>
  <c r="K6343" i="1"/>
  <c r="K6344" i="1"/>
  <c r="K6346" i="1"/>
  <c r="K6347" i="1"/>
  <c r="K6348" i="1"/>
  <c r="K6349" i="1"/>
  <c r="K6350" i="1"/>
  <c r="K6351" i="1"/>
  <c r="K6352" i="1"/>
  <c r="K6353" i="1"/>
  <c r="K6354" i="1"/>
  <c r="K6355" i="1"/>
  <c r="K6356" i="1"/>
  <c r="K6357" i="1"/>
  <c r="K6358" i="1"/>
  <c r="K6360" i="1"/>
  <c r="K6361" i="1"/>
  <c r="K6362" i="1"/>
  <c r="K6363" i="1"/>
  <c r="K6364" i="1"/>
  <c r="K6365" i="1"/>
  <c r="K6366" i="1"/>
  <c r="K6367" i="1"/>
  <c r="K6368" i="1"/>
  <c r="K6369" i="1"/>
  <c r="K6370" i="1"/>
  <c r="K6371" i="1"/>
  <c r="K6372" i="1"/>
  <c r="K6373" i="1"/>
  <c r="K6374" i="1"/>
  <c r="K6375" i="1"/>
  <c r="K6376" i="1"/>
  <c r="K6377" i="1"/>
  <c r="K6378" i="1"/>
  <c r="K6379" i="1"/>
  <c r="K6380" i="1"/>
  <c r="K6381" i="1"/>
  <c r="K6382" i="1"/>
  <c r="K6384" i="1"/>
  <c r="K6385" i="1"/>
  <c r="K6386" i="1"/>
  <c r="K6387" i="1"/>
  <c r="K6388" i="1"/>
  <c r="K6389" i="1"/>
  <c r="K6390" i="1"/>
  <c r="K6391" i="1"/>
  <c r="K6392" i="1"/>
  <c r="K6393" i="1"/>
  <c r="K6394" i="1"/>
  <c r="K6395" i="1"/>
  <c r="K6396" i="1"/>
  <c r="K6397" i="1"/>
  <c r="K6398" i="1"/>
  <c r="K6399" i="1"/>
  <c r="K6400" i="1"/>
  <c r="K6401" i="1"/>
  <c r="K6402" i="1"/>
  <c r="K6403" i="1"/>
  <c r="K6404" i="1"/>
  <c r="K6405" i="1"/>
  <c r="K6406" i="1"/>
  <c r="K6407" i="1"/>
  <c r="K6408" i="1"/>
  <c r="K6409" i="1"/>
  <c r="K6410" i="1"/>
  <c r="K6411" i="1"/>
  <c r="K6412" i="1"/>
  <c r="K6414" i="1"/>
  <c r="K6415" i="1"/>
  <c r="K6416" i="1"/>
  <c r="K6417" i="1"/>
  <c r="K6418" i="1"/>
  <c r="K6419" i="1"/>
  <c r="K6420" i="1"/>
  <c r="K6421" i="1"/>
  <c r="K6423" i="1"/>
  <c r="K6424" i="1"/>
  <c r="K6425" i="1"/>
  <c r="K6426" i="1"/>
  <c r="K6427" i="1"/>
  <c r="K6428" i="1"/>
  <c r="K6429" i="1"/>
  <c r="K6430" i="1"/>
  <c r="K6431" i="1"/>
  <c r="K6432" i="1"/>
  <c r="K6433" i="1"/>
  <c r="K6434" i="1"/>
  <c r="K6435" i="1"/>
  <c r="K6436" i="1"/>
  <c r="K6437" i="1"/>
  <c r="K6438" i="1"/>
  <c r="K6439" i="1"/>
  <c r="K6440" i="1"/>
  <c r="K6441" i="1"/>
  <c r="K6442" i="1"/>
  <c r="K6443" i="1"/>
  <c r="K6444" i="1"/>
  <c r="K6445" i="1"/>
  <c r="K6446" i="1"/>
  <c r="K6447" i="1"/>
  <c r="K6448" i="1"/>
  <c r="K6449" i="1"/>
  <c r="K6450" i="1"/>
  <c r="K6452" i="1"/>
  <c r="K6453" i="1"/>
  <c r="K6454" i="1"/>
  <c r="K6455" i="1"/>
  <c r="K6456" i="1"/>
  <c r="K6457" i="1"/>
  <c r="K6458" i="1"/>
  <c r="K6459" i="1"/>
  <c r="K6460" i="1"/>
  <c r="K6461" i="1"/>
  <c r="K6463" i="1"/>
  <c r="K6464" i="1"/>
  <c r="K6465" i="1"/>
  <c r="K6466" i="1"/>
  <c r="K6467" i="1"/>
  <c r="K6468" i="1"/>
  <c r="K6469" i="1"/>
  <c r="K6470" i="1"/>
  <c r="K6471" i="1"/>
  <c r="K6472" i="1"/>
  <c r="K6473" i="1"/>
  <c r="K6474" i="1"/>
  <c r="K6475" i="1"/>
  <c r="K6476" i="1"/>
  <c r="K6477" i="1"/>
  <c r="K6479" i="1"/>
  <c r="K6480" i="1"/>
  <c r="K6481" i="1"/>
  <c r="K6482" i="1"/>
  <c r="K6483" i="1"/>
  <c r="K6484" i="1"/>
  <c r="K6485" i="1"/>
  <c r="K6486" i="1"/>
  <c r="K6487" i="1"/>
  <c r="K6488" i="1"/>
  <c r="K6489" i="1"/>
  <c r="K6491" i="1"/>
  <c r="K6492" i="1"/>
  <c r="K6493" i="1"/>
  <c r="K6494" i="1"/>
  <c r="K6495" i="1"/>
  <c r="K6496" i="1"/>
  <c r="K6497" i="1"/>
  <c r="K6498" i="1"/>
  <c r="K6499" i="1"/>
  <c r="K6500" i="1"/>
  <c r="K6501" i="1"/>
  <c r="K6502" i="1"/>
  <c r="K6503" i="1"/>
  <c r="K6504" i="1"/>
  <c r="K6505" i="1"/>
  <c r="K6506" i="1"/>
  <c r="K6507" i="1"/>
  <c r="K6508" i="1"/>
  <c r="K6509" i="1"/>
  <c r="K6510" i="1"/>
  <c r="K6511" i="1"/>
  <c r="K6512" i="1"/>
  <c r="K6513" i="1"/>
  <c r="K6514" i="1"/>
  <c r="K6515" i="1"/>
  <c r="K6516" i="1"/>
  <c r="K6517" i="1"/>
  <c r="K6518" i="1"/>
  <c r="K6519" i="1"/>
  <c r="K6520" i="1"/>
  <c r="K6521" i="1"/>
  <c r="K6523" i="1"/>
  <c r="K6524" i="1"/>
  <c r="K6525" i="1"/>
  <c r="K6526" i="1"/>
  <c r="K6527" i="1"/>
  <c r="K6529" i="1"/>
  <c r="K6530" i="1"/>
  <c r="K6531" i="1"/>
  <c r="K6532" i="1"/>
  <c r="K6533" i="1"/>
  <c r="K6534" i="1"/>
  <c r="K6535" i="1"/>
  <c r="K6536" i="1"/>
  <c r="K6537" i="1"/>
  <c r="K6538" i="1"/>
  <c r="K6539" i="1"/>
  <c r="K6540" i="1"/>
  <c r="K6541" i="1"/>
  <c r="K6542" i="1"/>
  <c r="K6543" i="1"/>
  <c r="K6544" i="1"/>
  <c r="K6545" i="1"/>
  <c r="K6546" i="1"/>
  <c r="K6547" i="1"/>
  <c r="K6548" i="1"/>
  <c r="K6550" i="1"/>
  <c r="K6551" i="1"/>
  <c r="K6552" i="1"/>
  <c r="K6553" i="1"/>
  <c r="K6554" i="1"/>
  <c r="K6555" i="1"/>
  <c r="K6556" i="1"/>
  <c r="K6557" i="1"/>
  <c r="K6558" i="1"/>
  <c r="K6559" i="1"/>
  <c r="K6560" i="1"/>
  <c r="K6561" i="1"/>
  <c r="K6562" i="1"/>
  <c r="K6563" i="1"/>
  <c r="K6564" i="1"/>
  <c r="K6565" i="1"/>
  <c r="K6566" i="1"/>
  <c r="K6567" i="1"/>
  <c r="K6569" i="1"/>
  <c r="K6570" i="1"/>
  <c r="K6571" i="1"/>
  <c r="K6572" i="1"/>
  <c r="K6573" i="1"/>
  <c r="K6574" i="1"/>
  <c r="K6575" i="1"/>
  <c r="K6576" i="1"/>
  <c r="K6577" i="1"/>
  <c r="K6578" i="1"/>
  <c r="K6579" i="1"/>
  <c r="K6580" i="1"/>
  <c r="K6581" i="1"/>
  <c r="K6582" i="1"/>
  <c r="K6583" i="1"/>
  <c r="K6584" i="1"/>
  <c r="K6585" i="1"/>
  <c r="K6586" i="1"/>
  <c r="K6587" i="1"/>
  <c r="K6588" i="1"/>
  <c r="K6589" i="1"/>
  <c r="K6590" i="1"/>
  <c r="K6591" i="1"/>
  <c r="K6592" i="1"/>
  <c r="K6593" i="1"/>
  <c r="K6594" i="1"/>
  <c r="K6595" i="1"/>
  <c r="K6596" i="1"/>
  <c r="K6597" i="1"/>
  <c r="K6598" i="1"/>
  <c r="K6599" i="1"/>
  <c r="K6601" i="1"/>
  <c r="K6602" i="1"/>
  <c r="K6603" i="1"/>
  <c r="K6604" i="1"/>
  <c r="K6605" i="1"/>
  <c r="K6606" i="1"/>
  <c r="K6607" i="1"/>
  <c r="K6608" i="1"/>
  <c r="K6609" i="1"/>
  <c r="K6610" i="1"/>
  <c r="K6611" i="1"/>
  <c r="K6613" i="1"/>
  <c r="K6614" i="1"/>
  <c r="K6615" i="1"/>
  <c r="K6616" i="1"/>
  <c r="K6617" i="1"/>
  <c r="K6618" i="1"/>
  <c r="K6619" i="1"/>
  <c r="K6620" i="1"/>
  <c r="K6622" i="1"/>
  <c r="K6623" i="1"/>
  <c r="K6624" i="1"/>
  <c r="K6625" i="1"/>
  <c r="K6626" i="1"/>
  <c r="K6627" i="1"/>
  <c r="K6628" i="1"/>
  <c r="K6629" i="1"/>
  <c r="K6630" i="1"/>
  <c r="K6631" i="1"/>
  <c r="K6632" i="1"/>
  <c r="K6633" i="1"/>
  <c r="K6634" i="1"/>
  <c r="K6635" i="1"/>
  <c r="K6636" i="1"/>
  <c r="K6637" i="1"/>
  <c r="K6638" i="1"/>
  <c r="K6639" i="1"/>
  <c r="K6640" i="1"/>
  <c r="K6641" i="1"/>
  <c r="K6642" i="1"/>
  <c r="K6643" i="1"/>
  <c r="K6644" i="1"/>
  <c r="K6645" i="1"/>
  <c r="K6646" i="1"/>
  <c r="K6647" i="1"/>
  <c r="K6648" i="1"/>
  <c r="K6649" i="1"/>
  <c r="K6650" i="1"/>
  <c r="K6651" i="1"/>
  <c r="K6652" i="1"/>
  <c r="K6653" i="1"/>
  <c r="K6654" i="1"/>
  <c r="K6655" i="1"/>
  <c r="K6657" i="1"/>
  <c r="K6658" i="1"/>
  <c r="K6659" i="1"/>
  <c r="K6660" i="1"/>
  <c r="K6662" i="1"/>
  <c r="K6663" i="1"/>
  <c r="K6664" i="1"/>
  <c r="K6665" i="1"/>
  <c r="K6666" i="1"/>
  <c r="K6667" i="1"/>
  <c r="K6668" i="1"/>
  <c r="K6669" i="1"/>
  <c r="K6670" i="1"/>
  <c r="K6671" i="1"/>
  <c r="K6672" i="1"/>
  <c r="K6673" i="1"/>
  <c r="K6674" i="1"/>
  <c r="K6675" i="1"/>
  <c r="K6676" i="1"/>
  <c r="K6677" i="1"/>
  <c r="K6678" i="1"/>
  <c r="K6679" i="1"/>
  <c r="K6680" i="1"/>
  <c r="K6681" i="1"/>
  <c r="K6683" i="1"/>
  <c r="K6684" i="1"/>
  <c r="K6685" i="1"/>
  <c r="K6686" i="1"/>
  <c r="K6687" i="1"/>
  <c r="K6688" i="1"/>
  <c r="K6689" i="1"/>
  <c r="K6690" i="1"/>
  <c r="K6691" i="1"/>
  <c r="K6692" i="1"/>
  <c r="K6693" i="1"/>
  <c r="K6694" i="1"/>
  <c r="K6695" i="1"/>
  <c r="K6696" i="1"/>
  <c r="K6697" i="1"/>
  <c r="K6698" i="1"/>
  <c r="K6699" i="1"/>
  <c r="K6700" i="1"/>
  <c r="K6701" i="1"/>
  <c r="K6702" i="1"/>
  <c r="K6703" i="1"/>
  <c r="K6704" i="1"/>
  <c r="K6705" i="1"/>
  <c r="K6706" i="1"/>
  <c r="K6707" i="1"/>
  <c r="K6708" i="1"/>
  <c r="K6709" i="1"/>
  <c r="K6710" i="1"/>
  <c r="K6711" i="1"/>
  <c r="K6713" i="1"/>
  <c r="K6714" i="1"/>
  <c r="K6715" i="1"/>
  <c r="K6716" i="1"/>
  <c r="K6717" i="1"/>
  <c r="K6718" i="1"/>
  <c r="K6719" i="1"/>
  <c r="K6720" i="1"/>
  <c r="K6721" i="1"/>
  <c r="K6722" i="1"/>
  <c r="K6723" i="1"/>
  <c r="K6725" i="1"/>
  <c r="K6726" i="1"/>
  <c r="K6727" i="1"/>
  <c r="K6728" i="1"/>
  <c r="K6729" i="1"/>
  <c r="K6730" i="1"/>
  <c r="K6731" i="1"/>
  <c r="K6732" i="1"/>
  <c r="K6733" i="1"/>
  <c r="K6734" i="1"/>
  <c r="K6735" i="1"/>
  <c r="K6736" i="1"/>
  <c r="K6737" i="1"/>
  <c r="K6738" i="1"/>
  <c r="K6739" i="1"/>
  <c r="K6740" i="1"/>
  <c r="K6741" i="1"/>
  <c r="K6742" i="1"/>
  <c r="K6743" i="1"/>
  <c r="K6744" i="1"/>
  <c r="K6745" i="1"/>
  <c r="K6746" i="1"/>
  <c r="K6747" i="1"/>
  <c r="K6748" i="1"/>
  <c r="K6749" i="1"/>
  <c r="K6750" i="1"/>
  <c r="K6751" i="1"/>
  <c r="K6752" i="1"/>
  <c r="K6754" i="1"/>
  <c r="K6755" i="1"/>
  <c r="K6756" i="1"/>
  <c r="K6757" i="1"/>
  <c r="K6758" i="1"/>
  <c r="K6760" i="1"/>
  <c r="K6761" i="1"/>
  <c r="K6762" i="1"/>
  <c r="K6763" i="1"/>
  <c r="K6764" i="1"/>
  <c r="K6765" i="1"/>
  <c r="K6766" i="1"/>
  <c r="K6767" i="1"/>
  <c r="K6768" i="1"/>
  <c r="K6769" i="1"/>
  <c r="K6770" i="1"/>
  <c r="K6771" i="1"/>
  <c r="K6772" i="1"/>
  <c r="K6773" i="1"/>
  <c r="K6774" i="1"/>
  <c r="K6775" i="1"/>
  <c r="K6776" i="1"/>
  <c r="K6777" i="1"/>
  <c r="K6778" i="1"/>
  <c r="K6779" i="1"/>
  <c r="K6780" i="1"/>
  <c r="K6782" i="1"/>
  <c r="K6783" i="1"/>
  <c r="K6784" i="1"/>
  <c r="K6785" i="1"/>
  <c r="K6786" i="1"/>
  <c r="K6787" i="1"/>
  <c r="K6788" i="1"/>
  <c r="K6789" i="1"/>
  <c r="K6790" i="1"/>
  <c r="K6791" i="1"/>
  <c r="K6792" i="1"/>
  <c r="K6793" i="1"/>
  <c r="K6794" i="1"/>
  <c r="K6795" i="1"/>
  <c r="K6796" i="1"/>
  <c r="K6797" i="1"/>
  <c r="K6798" i="1"/>
  <c r="K6799" i="1"/>
  <c r="K6801" i="1"/>
  <c r="K6802" i="1"/>
  <c r="K6803" i="1"/>
  <c r="K6804" i="1"/>
  <c r="K6805" i="1"/>
  <c r="K6806" i="1"/>
  <c r="K6807" i="1"/>
  <c r="K6808" i="1"/>
  <c r="K6809" i="1"/>
  <c r="K6810" i="1"/>
  <c r="K6811" i="1"/>
  <c r="K6812" i="1"/>
  <c r="K6814" i="1"/>
  <c r="K6815" i="1"/>
  <c r="K6816" i="1"/>
  <c r="K6817" i="1"/>
  <c r="K6818" i="1"/>
  <c r="K6819" i="1"/>
  <c r="K6820" i="1"/>
  <c r="K6821" i="1"/>
  <c r="K6822" i="1"/>
  <c r="K6823" i="1"/>
  <c r="K6824" i="1"/>
  <c r="K6825" i="1"/>
  <c r="K6826" i="1"/>
  <c r="K6827" i="1"/>
  <c r="K6828" i="1"/>
  <c r="K6829" i="1"/>
  <c r="K6830" i="1"/>
  <c r="K6831" i="1"/>
  <c r="K6832" i="1"/>
  <c r="K6833" i="1"/>
  <c r="K6834" i="1"/>
  <c r="K6835" i="1"/>
  <c r="K6836" i="1"/>
  <c r="K6837" i="1"/>
  <c r="K6838" i="1"/>
  <c r="K6840" i="1"/>
  <c r="K6841" i="1"/>
  <c r="K6842" i="1"/>
  <c r="K6843" i="1"/>
  <c r="K6844" i="1"/>
  <c r="K6845" i="1"/>
  <c r="K6846" i="1"/>
  <c r="K6847" i="1"/>
  <c r="K6848" i="1"/>
  <c r="K6849" i="1"/>
  <c r="K6850" i="1"/>
  <c r="K6851" i="1"/>
  <c r="K6852" i="1"/>
  <c r="K6853" i="1"/>
  <c r="K6854" i="1"/>
  <c r="K6855" i="1"/>
  <c r="K6856" i="1"/>
  <c r="K6857" i="1"/>
  <c r="K6858" i="1"/>
  <c r="K6859" i="1"/>
  <c r="K6860" i="1"/>
  <c r="K6861" i="1"/>
  <c r="K6862" i="1"/>
  <c r="K6863" i="1"/>
  <c r="K6864" i="1"/>
  <c r="K6865" i="1"/>
  <c r="K6866" i="1"/>
  <c r="K6869" i="1"/>
  <c r="K6870" i="1"/>
  <c r="K6871" i="1"/>
  <c r="K6872" i="1"/>
  <c r="K6873" i="1"/>
  <c r="K6874" i="1"/>
  <c r="K6875" i="1"/>
  <c r="K6876" i="1"/>
  <c r="K6877" i="1"/>
  <c r="K6878" i="1"/>
  <c r="K6879" i="1"/>
  <c r="K6880" i="1"/>
  <c r="K6881" i="1"/>
  <c r="K6882" i="1"/>
  <c r="K6883" i="1"/>
  <c r="K6884" i="1"/>
  <c r="K6885" i="1"/>
  <c r="K6886" i="1"/>
  <c r="K6887" i="1"/>
  <c r="K6888" i="1"/>
  <c r="K6889" i="1"/>
  <c r="K6890" i="1"/>
  <c r="K6891" i="1"/>
  <c r="K6892" i="1"/>
  <c r="K6893" i="1"/>
  <c r="K6894" i="1"/>
  <c r="K6895" i="1"/>
  <c r="K6896" i="1"/>
  <c r="K6897" i="1"/>
  <c r="K6898" i="1"/>
  <c r="K6899" i="1"/>
  <c r="K6900" i="1"/>
  <c r="K6901" i="1"/>
  <c r="K6902" i="1"/>
  <c r="K6904" i="1"/>
  <c r="K6905" i="1"/>
  <c r="K6906" i="1"/>
  <c r="K6907" i="1"/>
  <c r="K6908" i="1"/>
  <c r="K6909" i="1"/>
  <c r="K6910" i="1"/>
  <c r="K6911" i="1"/>
  <c r="K6912" i="1"/>
  <c r="K6913" i="1"/>
  <c r="K6914" i="1"/>
  <c r="K6915" i="1"/>
  <c r="K6916" i="1"/>
  <c r="K6917" i="1"/>
  <c r="K6918" i="1"/>
  <c r="K6919" i="1"/>
  <c r="K6920" i="1"/>
  <c r="K6921" i="1"/>
  <c r="K6923" i="1"/>
  <c r="K6924" i="1"/>
  <c r="K6925" i="1"/>
  <c r="K6926" i="1"/>
  <c r="K6927" i="1"/>
  <c r="K6928" i="1"/>
  <c r="K6929" i="1"/>
  <c r="K6930" i="1"/>
  <c r="K6931" i="1"/>
  <c r="K6932" i="1"/>
  <c r="K6933" i="1"/>
  <c r="K6934" i="1"/>
  <c r="K6936" i="1"/>
  <c r="K6937" i="1"/>
  <c r="K6938" i="1"/>
  <c r="K6939" i="1"/>
  <c r="K6940" i="1"/>
  <c r="K6941" i="1"/>
  <c r="K6942" i="1"/>
  <c r="K6943" i="1"/>
  <c r="K6944" i="1"/>
  <c r="K6946" i="1"/>
  <c r="K6947" i="1"/>
  <c r="K6948" i="1"/>
  <c r="K6949" i="1"/>
  <c r="K6950" i="1"/>
  <c r="K6951" i="1"/>
  <c r="K6952" i="1"/>
  <c r="K6953" i="1"/>
  <c r="K6954" i="1"/>
  <c r="K6955" i="1"/>
  <c r="K6956" i="1"/>
  <c r="K6957" i="1"/>
  <c r="K6958" i="1"/>
  <c r="K6959" i="1"/>
  <c r="K6960" i="1"/>
  <c r="K6961" i="1"/>
  <c r="K6962" i="1"/>
  <c r="K6963" i="1"/>
  <c r="K6964" i="1"/>
  <c r="K6965" i="1"/>
  <c r="K6966" i="1"/>
  <c r="K6967" i="1"/>
  <c r="K6968" i="1"/>
  <c r="K6969" i="1"/>
  <c r="K6971" i="1"/>
  <c r="K6972" i="1"/>
  <c r="K6973" i="1"/>
  <c r="K6974" i="1"/>
  <c r="K6975" i="1"/>
  <c r="K6976" i="1"/>
  <c r="K6977" i="1"/>
  <c r="K6978" i="1"/>
  <c r="K6979" i="1"/>
  <c r="K6980" i="1"/>
  <c r="K6981" i="1"/>
  <c r="K6982" i="1"/>
  <c r="K6983" i="1"/>
  <c r="K6984" i="1"/>
  <c r="K6985" i="1"/>
  <c r="K6986" i="1"/>
  <c r="K6987" i="1"/>
  <c r="K6988" i="1"/>
  <c r="K6989" i="1"/>
  <c r="K6990" i="1"/>
  <c r="K6991" i="1"/>
  <c r="K6992" i="1"/>
  <c r="K6993" i="1"/>
  <c r="K6994" i="1"/>
  <c r="K6995" i="1"/>
  <c r="K6996" i="1"/>
  <c r="K6997" i="1"/>
  <c r="K6999" i="1"/>
  <c r="K7001" i="1"/>
  <c r="K7002" i="1"/>
  <c r="K7003" i="1"/>
  <c r="K7004" i="1"/>
  <c r="K7005" i="1"/>
  <c r="K7006" i="1"/>
  <c r="K7007" i="1"/>
  <c r="K7008" i="1"/>
  <c r="K7009" i="1"/>
  <c r="K7010" i="1"/>
  <c r="K7011" i="1"/>
  <c r="K7012" i="1"/>
  <c r="K7013" i="1"/>
  <c r="K7014" i="1"/>
  <c r="K7015" i="1"/>
  <c r="K7016" i="1"/>
  <c r="K7017" i="1"/>
  <c r="K7019" i="1"/>
  <c r="K7020" i="1"/>
  <c r="K7021" i="1"/>
  <c r="K7022" i="1"/>
  <c r="K7023" i="1"/>
  <c r="K7024" i="1"/>
  <c r="K7025" i="1"/>
  <c r="K7026" i="1"/>
  <c r="K7027" i="1"/>
  <c r="K7028" i="1"/>
  <c r="K7029" i="1"/>
  <c r="K7030" i="1"/>
  <c r="K7031" i="1"/>
  <c r="K7032" i="1"/>
  <c r="K7033" i="1"/>
  <c r="K7034" i="1"/>
  <c r="K7035" i="1"/>
  <c r="K7036" i="1"/>
  <c r="K7038" i="1"/>
  <c r="K7039" i="1"/>
  <c r="K7040" i="1"/>
  <c r="K7041" i="1"/>
  <c r="K7042" i="1"/>
  <c r="K7043" i="1"/>
  <c r="K7044" i="1"/>
  <c r="K7045" i="1"/>
  <c r="K7046" i="1"/>
  <c r="K7047" i="1"/>
  <c r="K7048" i="1"/>
  <c r="K7049" i="1"/>
  <c r="K7050" i="1"/>
  <c r="K7051" i="1"/>
  <c r="K7052" i="1"/>
  <c r="K7053" i="1"/>
  <c r="K7054" i="1"/>
  <c r="K7055" i="1"/>
  <c r="K7056" i="1"/>
  <c r="K7057" i="1"/>
  <c r="K7058" i="1"/>
  <c r="K7059" i="1"/>
  <c r="K7060" i="1"/>
  <c r="K7061" i="1"/>
  <c r="K7062" i="1"/>
  <c r="K7063" i="1"/>
  <c r="K7064" i="1"/>
  <c r="K7065" i="1"/>
  <c r="K7066" i="1"/>
  <c r="K7067" i="1"/>
  <c r="K7068" i="1"/>
  <c r="K7069" i="1"/>
  <c r="K7070" i="1"/>
  <c r="K7071" i="1"/>
  <c r="K7073" i="1"/>
  <c r="K7074" i="1"/>
  <c r="K7075" i="1"/>
  <c r="K7076" i="1"/>
  <c r="K7077" i="1"/>
  <c r="K7078" i="1"/>
  <c r="K7079" i="1"/>
  <c r="K7080" i="1"/>
  <c r="K7081" i="1"/>
  <c r="K7082" i="1"/>
  <c r="K7083" i="1"/>
  <c r="K7084" i="1"/>
  <c r="K7085" i="1"/>
  <c r="K7086" i="1"/>
  <c r="K7087" i="1"/>
  <c r="K7088" i="1"/>
  <c r="K7089" i="1"/>
  <c r="K7090" i="1"/>
  <c r="K7092" i="1"/>
  <c r="K7093" i="1"/>
  <c r="K7094" i="1"/>
  <c r="K7095" i="1"/>
  <c r="K7096" i="1"/>
  <c r="K7097" i="1"/>
  <c r="K7098" i="1"/>
  <c r="K7099" i="1"/>
  <c r="K7100" i="1"/>
  <c r="K7101" i="1"/>
  <c r="K7102" i="1"/>
  <c r="K7103" i="1"/>
  <c r="K7104" i="1"/>
  <c r="K7105" i="1"/>
  <c r="K7106" i="1"/>
  <c r="K7107" i="1"/>
  <c r="K7108" i="1"/>
  <c r="K7109" i="1"/>
  <c r="K7110" i="1"/>
  <c r="K7111" i="1"/>
  <c r="K7113" i="1"/>
  <c r="K7114" i="1"/>
  <c r="K7115" i="1"/>
  <c r="K7116" i="1"/>
  <c r="K7118" i="1"/>
  <c r="K7119" i="1"/>
  <c r="K7120" i="1"/>
  <c r="K7121" i="1"/>
  <c r="K7122" i="1"/>
  <c r="K7123" i="1"/>
  <c r="K7124" i="1"/>
  <c r="K7125" i="1"/>
  <c r="K7126" i="1"/>
  <c r="K7127" i="1"/>
  <c r="K7128" i="1"/>
  <c r="K7129" i="1"/>
  <c r="K7130" i="1"/>
  <c r="K7131" i="1"/>
  <c r="K7132" i="1"/>
  <c r="K7133" i="1"/>
  <c r="K7134" i="1"/>
  <c r="K7135" i="1"/>
  <c r="K7136" i="1"/>
  <c r="K7137" i="1"/>
  <c r="K7138" i="1"/>
  <c r="K7139" i="1"/>
  <c r="K7140" i="1"/>
  <c r="K7141" i="1"/>
  <c r="K7142" i="1"/>
  <c r="K7144" i="1"/>
  <c r="K7145" i="1"/>
  <c r="K7146" i="1"/>
  <c r="K7147" i="1"/>
  <c r="K7148" i="1"/>
  <c r="K7149" i="1"/>
  <c r="K7150" i="1"/>
  <c r="K7151" i="1"/>
  <c r="K7152" i="1"/>
  <c r="K7153" i="1"/>
  <c r="K7154" i="1"/>
  <c r="K7155" i="1"/>
  <c r="K7157" i="1"/>
  <c r="K7158" i="1"/>
  <c r="K7159" i="1"/>
  <c r="K7160" i="1"/>
  <c r="K7161" i="1"/>
  <c r="K7162" i="1"/>
  <c r="K7163" i="1"/>
  <c r="K7164" i="1"/>
  <c r="K7165" i="1"/>
  <c r="K7166" i="1"/>
  <c r="K7167" i="1"/>
  <c r="K7168" i="1"/>
  <c r="K7169" i="1"/>
  <c r="K7170" i="1"/>
  <c r="K7171" i="1"/>
  <c r="K7173" i="1"/>
  <c r="K7174" i="1"/>
  <c r="K7175" i="1"/>
  <c r="K7176" i="1"/>
  <c r="K7177" i="1"/>
  <c r="K7178" i="1"/>
  <c r="K7179" i="1"/>
  <c r="K7180" i="1"/>
  <c r="K7181" i="1"/>
  <c r="K7182" i="1"/>
  <c r="K7183" i="1"/>
  <c r="K7184" i="1"/>
  <c r="K7185" i="1"/>
  <c r="K7186" i="1"/>
  <c r="K7187" i="1"/>
  <c r="K7188" i="1"/>
  <c r="K7189" i="1"/>
  <c r="K7190" i="1"/>
  <c r="K7191" i="1"/>
  <c r="K7192" i="1"/>
  <c r="K7193" i="1"/>
  <c r="K7194" i="1"/>
  <c r="K7195" i="1"/>
  <c r="K7197" i="1"/>
  <c r="K7198" i="1"/>
  <c r="K7199" i="1"/>
  <c r="K7200" i="1"/>
  <c r="K7201" i="1"/>
  <c r="K7202" i="1"/>
  <c r="K7203" i="1"/>
  <c r="K7204" i="1"/>
  <c r="K7205" i="1"/>
  <c r="K7206" i="1"/>
  <c r="K7207" i="1"/>
  <c r="K7208" i="1"/>
  <c r="K7209" i="1"/>
  <c r="K7210" i="1"/>
  <c r="K7211" i="1"/>
  <c r="K7212" i="1"/>
  <c r="K7213" i="1"/>
  <c r="K7214" i="1"/>
  <c r="K7215" i="1"/>
  <c r="K7216" i="1"/>
  <c r="K7217" i="1"/>
  <c r="K7218" i="1"/>
  <c r="K7219" i="1"/>
  <c r="K7220" i="1"/>
  <c r="K7221" i="1"/>
  <c r="K7222" i="1"/>
  <c r="K7223" i="1"/>
  <c r="K7224" i="1"/>
  <c r="K7226" i="1"/>
  <c r="K7227" i="1"/>
  <c r="K7229" i="1"/>
  <c r="K7230" i="1"/>
  <c r="K7231" i="1"/>
  <c r="K7232" i="1"/>
  <c r="K7233" i="1"/>
  <c r="K7234" i="1"/>
  <c r="K7235" i="1"/>
  <c r="K7236" i="1"/>
  <c r="K7237" i="1"/>
  <c r="K7238" i="1"/>
  <c r="K7239" i="1"/>
  <c r="K7240" i="1"/>
  <c r="K7241" i="1"/>
  <c r="K7242" i="1"/>
  <c r="K7243" i="1"/>
  <c r="K7244" i="1"/>
  <c r="K7245" i="1"/>
  <c r="K7246" i="1"/>
  <c r="K7247" i="1"/>
  <c r="K7248" i="1"/>
  <c r="K7249" i="1"/>
  <c r="K7250" i="1"/>
  <c r="K7251" i="1"/>
  <c r="K7252" i="1"/>
  <c r="K7253" i="1"/>
  <c r="K7255" i="1"/>
  <c r="K7256" i="1"/>
  <c r="K7257" i="1"/>
  <c r="K7258" i="1"/>
  <c r="K7259" i="1"/>
  <c r="K7260" i="1"/>
  <c r="K7261" i="1"/>
  <c r="K7262" i="1"/>
  <c r="K7263" i="1"/>
  <c r="K7264" i="1"/>
  <c r="K7265" i="1"/>
  <c r="K7266" i="1"/>
  <c r="K7267" i="1"/>
  <c r="K7268" i="1"/>
  <c r="K7269" i="1"/>
  <c r="K7270" i="1"/>
  <c r="K7271" i="1"/>
  <c r="K7272" i="1"/>
  <c r="K7273" i="1"/>
  <c r="K7274" i="1"/>
  <c r="K7275" i="1"/>
  <c r="K7276" i="1"/>
  <c r="K7277" i="1"/>
  <c r="K7278" i="1"/>
  <c r="K7279" i="1"/>
  <c r="K7280" i="1"/>
  <c r="K7281" i="1"/>
  <c r="K7283" i="1"/>
  <c r="K7284" i="1"/>
  <c r="K7286" i="1"/>
  <c r="K7287" i="1"/>
  <c r="K7288" i="1"/>
  <c r="K7289" i="1"/>
  <c r="K7290" i="1"/>
  <c r="K7291" i="1"/>
  <c r="K7292" i="1"/>
  <c r="K7293" i="1"/>
  <c r="K7294" i="1"/>
  <c r="K7295" i="1"/>
  <c r="K7296" i="1"/>
  <c r="K7297" i="1"/>
  <c r="K7298" i="1"/>
  <c r="K7299" i="1"/>
  <c r="K7300" i="1"/>
  <c r="K7301" i="1"/>
  <c r="K7302" i="1"/>
  <c r="K7303" i="1"/>
  <c r="K7304" i="1"/>
  <c r="K7305" i="1"/>
  <c r="K7306" i="1"/>
  <c r="K7307" i="1"/>
  <c r="K7308" i="1"/>
  <c r="K7309" i="1"/>
  <c r="K7310" i="1"/>
  <c r="K7312" i="1"/>
  <c r="K7313" i="1"/>
  <c r="K7314" i="1"/>
  <c r="K7315" i="1"/>
  <c r="K7316" i="1"/>
  <c r="K7317" i="1"/>
  <c r="K7318" i="1"/>
  <c r="K7319" i="1"/>
  <c r="K7320" i="1"/>
  <c r="K7321" i="1"/>
  <c r="K7322" i="1"/>
  <c r="K7323" i="1"/>
  <c r="K7324" i="1"/>
  <c r="K7325" i="1"/>
  <c r="K7327" i="1"/>
  <c r="K7328" i="1"/>
  <c r="K7329" i="1"/>
  <c r="K7330" i="1"/>
  <c r="K7331" i="1"/>
  <c r="K7332" i="1"/>
  <c r="K7333" i="1"/>
  <c r="K7334" i="1"/>
  <c r="K7335" i="1"/>
  <c r="K7336" i="1"/>
  <c r="K7337" i="1"/>
  <c r="K7338" i="1"/>
  <c r="K7339" i="1"/>
  <c r="K7340" i="1"/>
  <c r="K7341" i="1"/>
  <c r="K7343" i="1"/>
  <c r="K7344" i="1"/>
  <c r="K7345" i="1"/>
  <c r="K7346" i="1"/>
  <c r="K7347" i="1"/>
  <c r="K7348" i="1"/>
  <c r="K7349" i="1"/>
  <c r="K7350" i="1"/>
  <c r="K7351" i="1"/>
  <c r="K7352" i="1"/>
  <c r="K7353" i="1"/>
  <c r="K7354" i="1"/>
  <c r="K7355" i="1"/>
  <c r="K7356" i="1"/>
  <c r="K7357" i="1"/>
  <c r="K7358" i="1"/>
  <c r="K7359" i="1"/>
  <c r="K7360" i="1"/>
  <c r="K7361" i="1"/>
  <c r="K7362" i="1"/>
  <c r="K7363" i="1"/>
  <c r="K7364" i="1"/>
  <c r="K7365" i="1"/>
  <c r="K7367" i="1"/>
  <c r="K7368" i="1"/>
  <c r="K7369" i="1"/>
  <c r="K7370" i="1"/>
  <c r="K7371" i="1"/>
  <c r="K7372" i="1"/>
  <c r="K7373" i="1"/>
  <c r="K7374" i="1"/>
  <c r="K7375" i="1"/>
  <c r="K7376" i="1"/>
  <c r="K7377" i="1"/>
  <c r="K7378" i="1"/>
  <c r="K7379" i="1"/>
  <c r="K7380" i="1"/>
  <c r="K7381" i="1"/>
  <c r="K7382" i="1"/>
  <c r="K7383" i="1"/>
  <c r="K7384" i="1"/>
  <c r="K7385" i="1"/>
  <c r="K7386" i="1"/>
  <c r="K7387" i="1"/>
  <c r="K7388" i="1"/>
  <c r="K7389" i="1"/>
  <c r="K7390" i="1"/>
  <c r="K7391" i="1"/>
  <c r="K7392" i="1"/>
  <c r="K7394" i="1"/>
  <c r="K7395" i="1"/>
  <c r="K7396" i="1"/>
  <c r="K7397" i="1"/>
  <c r="K7398" i="1"/>
  <c r="K7399" i="1"/>
  <c r="K7401" i="1"/>
  <c r="K7402" i="1"/>
  <c r="K7403" i="1"/>
  <c r="K7404" i="1"/>
  <c r="K7405" i="1"/>
  <c r="K7406" i="1"/>
  <c r="K7407" i="1"/>
  <c r="K7408" i="1"/>
  <c r="K7409" i="1"/>
  <c r="K7410" i="1"/>
  <c r="K7411" i="1"/>
  <c r="K7412" i="1"/>
  <c r="K7413" i="1"/>
  <c r="K7414" i="1"/>
  <c r="K7415" i="1"/>
  <c r="K7416" i="1"/>
  <c r="K7417" i="1"/>
  <c r="K7418" i="1"/>
  <c r="K7419" i="1"/>
  <c r="K7420" i="1"/>
  <c r="K7421" i="1"/>
  <c r="K7422" i="1"/>
  <c r="K7423" i="1"/>
  <c r="K7424" i="1"/>
  <c r="K7425" i="1"/>
  <c r="K7426" i="1"/>
  <c r="K7427" i="1"/>
  <c r="K7428" i="1"/>
  <c r="K7429" i="1"/>
  <c r="K7431" i="1"/>
  <c r="K7432" i="1"/>
  <c r="K7433" i="1"/>
  <c r="K7434" i="1"/>
  <c r="K7435" i="1"/>
  <c r="K7436" i="1"/>
  <c r="K7437" i="1"/>
  <c r="K7438" i="1"/>
  <c r="K7439" i="1"/>
  <c r="K7440" i="1"/>
  <c r="K7441" i="1"/>
  <c r="K7442" i="1"/>
  <c r="K7443" i="1"/>
  <c r="K7444" i="1"/>
  <c r="K7445" i="1"/>
  <c r="K7446" i="1"/>
  <c r="K7447" i="1"/>
  <c r="K7448" i="1"/>
  <c r="K7449" i="1"/>
  <c r="K7450" i="1"/>
  <c r="K7452" i="1"/>
  <c r="K7453" i="1"/>
  <c r="K7454" i="1"/>
  <c r="K7455" i="1"/>
  <c r="K7456" i="1"/>
  <c r="K7457" i="1"/>
  <c r="K7458" i="1"/>
  <c r="K7459" i="1"/>
  <c r="K7460" i="1"/>
  <c r="K7462" i="1"/>
  <c r="K7463" i="1"/>
  <c r="K7464" i="1"/>
  <c r="K7465" i="1"/>
  <c r="K7466" i="1"/>
  <c r="K7467" i="1"/>
  <c r="K7468" i="1"/>
  <c r="K7469" i="1"/>
  <c r="K7470" i="1"/>
  <c r="K7471" i="1"/>
  <c r="K7472" i="1"/>
  <c r="K7473" i="1"/>
  <c r="K7474" i="1"/>
  <c r="K7475" i="1"/>
  <c r="K7476" i="1"/>
  <c r="K7477" i="1"/>
  <c r="K7478" i="1"/>
  <c r="K7479" i="1"/>
  <c r="K7480" i="1"/>
  <c r="K7481" i="1"/>
  <c r="K7482" i="1"/>
  <c r="K7483" i="1"/>
  <c r="K7484" i="1"/>
  <c r="K7485" i="1"/>
  <c r="K7486" i="1"/>
  <c r="K7487" i="1"/>
  <c r="K7489" i="1"/>
  <c r="K7490" i="1"/>
  <c r="K7491" i="1"/>
  <c r="K7492" i="1"/>
  <c r="K7493" i="1"/>
  <c r="K7494" i="1"/>
  <c r="K7495" i="1"/>
  <c r="K7496" i="1"/>
  <c r="K7498" i="1"/>
  <c r="K7499" i="1"/>
  <c r="K7500" i="1"/>
  <c r="K7501" i="1"/>
  <c r="K7502" i="1"/>
  <c r="K7503" i="1"/>
  <c r="K7504" i="1"/>
  <c r="K7505" i="1"/>
  <c r="K7506" i="1"/>
  <c r="K7507" i="1"/>
  <c r="K7508" i="1"/>
  <c r="K7509" i="1"/>
  <c r="K7510" i="1"/>
  <c r="K7511" i="1"/>
  <c r="K7513" i="1"/>
  <c r="K7514" i="1"/>
  <c r="K7515" i="1"/>
  <c r="K7516" i="1"/>
  <c r="K7517" i="1"/>
  <c r="K7518" i="1"/>
  <c r="K7519" i="1"/>
  <c r="K7520" i="1"/>
  <c r="K7521" i="1"/>
  <c r="K7522" i="1"/>
  <c r="K7523" i="1"/>
  <c r="K7524" i="1"/>
  <c r="K7526" i="1"/>
  <c r="K7527" i="1"/>
  <c r="K7528" i="1"/>
  <c r="K7529" i="1"/>
  <c r="K7530" i="1"/>
  <c r="K7531" i="1"/>
  <c r="K7532" i="1"/>
  <c r="K7533" i="1"/>
  <c r="K7534" i="1"/>
  <c r="K7535" i="1"/>
  <c r="K7536" i="1"/>
  <c r="K7537" i="1"/>
  <c r="K7538" i="1"/>
  <c r="K7539" i="1"/>
  <c r="K7540" i="1"/>
  <c r="K7541" i="1"/>
  <c r="K7542" i="1"/>
  <c r="K7543" i="1"/>
  <c r="K7545" i="1"/>
  <c r="K7546" i="1"/>
  <c r="K7547" i="1"/>
  <c r="K7548" i="1"/>
  <c r="K7549" i="1"/>
  <c r="K7550" i="1"/>
  <c r="K7551" i="1"/>
  <c r="K7552" i="1"/>
  <c r="K7553" i="1"/>
  <c r="K7554" i="1"/>
  <c r="K7555" i="1"/>
  <c r="K7556" i="1"/>
  <c r="K7557" i="1"/>
  <c r="K7558" i="1"/>
  <c r="K7559" i="1"/>
  <c r="K7560" i="1"/>
  <c r="K7561" i="1"/>
  <c r="K7562" i="1"/>
  <c r="K7564" i="1"/>
  <c r="K7565" i="1"/>
  <c r="K7566" i="1"/>
  <c r="K7567" i="1"/>
  <c r="K7568" i="1"/>
  <c r="K7569" i="1"/>
  <c r="K7570" i="1"/>
  <c r="K7571" i="1"/>
  <c r="K7572" i="1"/>
  <c r="K7573" i="1"/>
  <c r="K7574" i="1"/>
  <c r="K7575" i="1"/>
  <c r="K7576" i="1"/>
  <c r="K7577" i="1"/>
  <c r="K7578" i="1"/>
  <c r="K7580" i="1"/>
  <c r="K7581" i="1"/>
  <c r="K7582" i="1"/>
  <c r="K7583" i="1"/>
  <c r="K7584" i="1"/>
  <c r="K7585" i="1"/>
  <c r="K7586" i="1"/>
  <c r="K7587" i="1"/>
  <c r="K7588" i="1"/>
  <c r="K7589" i="1"/>
  <c r="K7590" i="1"/>
  <c r="K7591" i="1"/>
  <c r="K7592" i="1"/>
  <c r="K7593" i="1"/>
  <c r="K7594" i="1"/>
  <c r="K7595" i="1"/>
  <c r="K7596" i="1"/>
  <c r="K7597" i="1"/>
  <c r="K7598" i="1"/>
  <c r="K7599" i="1"/>
  <c r="K7600" i="1"/>
  <c r="K7601" i="1"/>
  <c r="K7602" i="1"/>
  <c r="K7603" i="1"/>
  <c r="K7604" i="1"/>
  <c r="K7606" i="1"/>
  <c r="K7607" i="1"/>
  <c r="K7608" i="1"/>
  <c r="K7609" i="1"/>
  <c r="K7610" i="1"/>
  <c r="K7611" i="1"/>
  <c r="K7612" i="1"/>
  <c r="K7613" i="1"/>
  <c r="K7614" i="1"/>
  <c r="K7615" i="1"/>
  <c r="K7616" i="1"/>
  <c r="K7617" i="1"/>
  <c r="K7618" i="1"/>
  <c r="K7619" i="1"/>
  <c r="K7620" i="1"/>
  <c r="K7621" i="1"/>
  <c r="K7622" i="1"/>
  <c r="K7623" i="1"/>
  <c r="K7625" i="1"/>
  <c r="K7626" i="1"/>
  <c r="K7627" i="1"/>
  <c r="K7628" i="1"/>
  <c r="K7629" i="1"/>
  <c r="K7630" i="1"/>
  <c r="K7631" i="1"/>
  <c r="K7632" i="1"/>
  <c r="K7633" i="1"/>
  <c r="K7634" i="1"/>
  <c r="K7635" i="1"/>
  <c r="K7636" i="1"/>
  <c r="K7637" i="1"/>
  <c r="K7638" i="1"/>
  <c r="K7639" i="1"/>
  <c r="K7640" i="1"/>
  <c r="K7641" i="1"/>
  <c r="K7642" i="1"/>
  <c r="K7643" i="1"/>
  <c r="K7644" i="1"/>
  <c r="K7645" i="1"/>
  <c r="K7646" i="1"/>
  <c r="K7648" i="1"/>
  <c r="K7649" i="1"/>
  <c r="K7650" i="1"/>
  <c r="K7651" i="1"/>
  <c r="K7652" i="1"/>
  <c r="K7653" i="1"/>
  <c r="K7654" i="1"/>
  <c r="K7655" i="1"/>
  <c r="K7656" i="1"/>
  <c r="K7657" i="1"/>
  <c r="K7658" i="1"/>
  <c r="K7659" i="1"/>
  <c r="K7660" i="1"/>
  <c r="K7661" i="1"/>
  <c r="K7662" i="1"/>
  <c r="K7664" i="1"/>
  <c r="K7665" i="1"/>
  <c r="K7666" i="1"/>
  <c r="K7667" i="1"/>
  <c r="K7668" i="1"/>
  <c r="K7669" i="1"/>
  <c r="K7670" i="1"/>
  <c r="K7671" i="1"/>
  <c r="K7672" i="1"/>
  <c r="K7674" i="1"/>
  <c r="K7675" i="1"/>
  <c r="K7676" i="1"/>
  <c r="K7677" i="1"/>
  <c r="K7678" i="1"/>
  <c r="K7679" i="1"/>
  <c r="K7680" i="1"/>
  <c r="K7681" i="1"/>
  <c r="K7682" i="1"/>
  <c r="K7683" i="1"/>
  <c r="K7684" i="1"/>
  <c r="K7685" i="1"/>
  <c r="K7686" i="1"/>
  <c r="K7687" i="1"/>
  <c r="K7688" i="1"/>
  <c r="K7689" i="1"/>
  <c r="K7690" i="1"/>
  <c r="K7691" i="1"/>
  <c r="K7692" i="1"/>
  <c r="K7693" i="1"/>
  <c r="K7694" i="1"/>
  <c r="K7695" i="1"/>
  <c r="K7696" i="1"/>
  <c r="K7697" i="1"/>
  <c r="K7698" i="1"/>
  <c r="K7699" i="1"/>
  <c r="K7700" i="1"/>
  <c r="K7701" i="1"/>
  <c r="K7702" i="1"/>
  <c r="K7703" i="1"/>
  <c r="K7704" i="1"/>
  <c r="K7706" i="1"/>
  <c r="K7707" i="1"/>
  <c r="K7708" i="1"/>
  <c r="K7709" i="1"/>
  <c r="K7710" i="1"/>
  <c r="K7711" i="1"/>
  <c r="K7712" i="1"/>
  <c r="K7713" i="1"/>
  <c r="K7714" i="1"/>
  <c r="K7715" i="1"/>
  <c r="K7716" i="1"/>
  <c r="K7717" i="1"/>
  <c r="K7718" i="1"/>
  <c r="K7719" i="1"/>
  <c r="K7721" i="1"/>
  <c r="K7722" i="1"/>
  <c r="K7723" i="1"/>
  <c r="K7724" i="1"/>
  <c r="K7725" i="1"/>
  <c r="K7726" i="1"/>
  <c r="K7727" i="1"/>
  <c r="K7728" i="1"/>
  <c r="K7729" i="1"/>
  <c r="K7731" i="1"/>
  <c r="K7732" i="1"/>
  <c r="K7733" i="1"/>
  <c r="K7734" i="1"/>
  <c r="K7735" i="1"/>
  <c r="K7736" i="1"/>
  <c r="K7737" i="1"/>
  <c r="K7738" i="1"/>
  <c r="K7739" i="1"/>
  <c r="K7740" i="1"/>
  <c r="K7741" i="1"/>
  <c r="K7742" i="1"/>
  <c r="K7743" i="1"/>
  <c r="K7744" i="1"/>
  <c r="K7745" i="1"/>
  <c r="K7746" i="1"/>
  <c r="K7747" i="1"/>
  <c r="K7748" i="1"/>
  <c r="K7749" i="1"/>
  <c r="K7750" i="1"/>
  <c r="K7751" i="1"/>
  <c r="K7752" i="1"/>
  <c r="K7753" i="1"/>
  <c r="K7754" i="1"/>
  <c r="K7755" i="1"/>
  <c r="K7756" i="1"/>
  <c r="K7757" i="1"/>
  <c r="K7758" i="1"/>
  <c r="K7759" i="1"/>
  <c r="K7760" i="1"/>
  <c r="K7762" i="1"/>
  <c r="K7763" i="1"/>
  <c r="K7764" i="1"/>
  <c r="K7765" i="1"/>
  <c r="K7766" i="1"/>
  <c r="K7767" i="1"/>
  <c r="K7768" i="1"/>
  <c r="K7769" i="1"/>
  <c r="K7770" i="1"/>
  <c r="K7772" i="1"/>
  <c r="K7773" i="1"/>
  <c r="K7774" i="1"/>
  <c r="K7775" i="1"/>
  <c r="K7776" i="1"/>
  <c r="K7777" i="1"/>
  <c r="K7778" i="1"/>
  <c r="K7779" i="1"/>
  <c r="K7780" i="1"/>
  <c r="K7781" i="1"/>
  <c r="K7782" i="1"/>
  <c r="K7783" i="1"/>
  <c r="K7784" i="1"/>
  <c r="K7785" i="1"/>
  <c r="K7786" i="1"/>
  <c r="K7787" i="1"/>
  <c r="K7788" i="1"/>
  <c r="K7789" i="1"/>
  <c r="K7790" i="1"/>
  <c r="K7791" i="1"/>
  <c r="K7792" i="1"/>
  <c r="K7793" i="1"/>
  <c r="K7794" i="1"/>
  <c r="K7796" i="1"/>
  <c r="K7797" i="1"/>
  <c r="K7798" i="1"/>
  <c r="K7799" i="1"/>
  <c r="K7800" i="1"/>
  <c r="K7801" i="1"/>
  <c r="K7802" i="1"/>
  <c r="K7803" i="1"/>
  <c r="K7804" i="1"/>
  <c r="K7805" i="1"/>
  <c r="K7806" i="1"/>
  <c r="K7807" i="1"/>
  <c r="K7808" i="1"/>
  <c r="K7809" i="1"/>
  <c r="K7810" i="1"/>
  <c r="K7811" i="1"/>
  <c r="K7812" i="1"/>
  <c r="K7813" i="1"/>
  <c r="K7814" i="1"/>
  <c r="K7816" i="1"/>
  <c r="K7817" i="1"/>
  <c r="K7818" i="1"/>
  <c r="K7819" i="1"/>
  <c r="K7820" i="1"/>
  <c r="K7821" i="1"/>
  <c r="K7822" i="1"/>
  <c r="K7823" i="1"/>
  <c r="K7824" i="1"/>
  <c r="K7825" i="1"/>
  <c r="K7826" i="1"/>
  <c r="K7827" i="1"/>
  <c r="K7828" i="1"/>
  <c r="K7830" i="1"/>
  <c r="K7831" i="1"/>
  <c r="K7832" i="1"/>
  <c r="K7833" i="1"/>
  <c r="K7834" i="1"/>
  <c r="K7835" i="1"/>
  <c r="K7836" i="1"/>
  <c r="K7837" i="1"/>
  <c r="K7838" i="1"/>
  <c r="K7839" i="1"/>
  <c r="K7840" i="1"/>
  <c r="K7841" i="1"/>
  <c r="K7842" i="1"/>
  <c r="K7843" i="1"/>
  <c r="K7844" i="1"/>
  <c r="K7845" i="1"/>
  <c r="K7846" i="1"/>
  <c r="K7847" i="1"/>
  <c r="K7849" i="1"/>
  <c r="K7850" i="1"/>
  <c r="K7851" i="1"/>
  <c r="K7852" i="1"/>
  <c r="K7853" i="1"/>
  <c r="K7854" i="1"/>
  <c r="K7855" i="1"/>
  <c r="K7856" i="1"/>
  <c r="K7857" i="1"/>
  <c r="K7858" i="1"/>
  <c r="K7859" i="1"/>
  <c r="K7860" i="1"/>
  <c r="K7861" i="1"/>
  <c r="K7862" i="1"/>
  <c r="K7863" i="1"/>
  <c r="K7864" i="1"/>
  <c r="K7865" i="1"/>
  <c r="K7866" i="1"/>
  <c r="K7867" i="1"/>
  <c r="K7868" i="1"/>
  <c r="K7870" i="1"/>
  <c r="K7871" i="1"/>
  <c r="K7872" i="1"/>
  <c r="K7873" i="1"/>
  <c r="K7874" i="1"/>
  <c r="K7875" i="1"/>
  <c r="K7876" i="1"/>
  <c r="K7877" i="1"/>
  <c r="K7878" i="1"/>
  <c r="K7879" i="1"/>
  <c r="K7881" i="1"/>
  <c r="K7882" i="1"/>
  <c r="K7883" i="1"/>
  <c r="K7884" i="1"/>
  <c r="K7885" i="1"/>
  <c r="K7886" i="1"/>
  <c r="K7887" i="1"/>
  <c r="K7888" i="1"/>
  <c r="K7889" i="1"/>
  <c r="K7890" i="1"/>
  <c r="K7891" i="1"/>
  <c r="K7892" i="1"/>
  <c r="K7893" i="1"/>
  <c r="K7894" i="1"/>
  <c r="K7895" i="1"/>
  <c r="K7896" i="1"/>
  <c r="K7897" i="1"/>
  <c r="K7898" i="1"/>
  <c r="K7899" i="1"/>
  <c r="K7900" i="1"/>
  <c r="K7901" i="1"/>
  <c r="K7903" i="1"/>
  <c r="K7904" i="1"/>
  <c r="K7905" i="1"/>
  <c r="K7906" i="1"/>
  <c r="K7907" i="1"/>
  <c r="K7908" i="1"/>
  <c r="K7909" i="1"/>
  <c r="K7910" i="1"/>
  <c r="K7911" i="1"/>
  <c r="K7912" i="1"/>
  <c r="K7913" i="1"/>
  <c r="K7914" i="1"/>
  <c r="K7915" i="1"/>
  <c r="K7916" i="1"/>
  <c r="K7917" i="1"/>
  <c r="K7918" i="1"/>
  <c r="K7919" i="1"/>
  <c r="K7920" i="1"/>
  <c r="K7922" i="1"/>
  <c r="K7923" i="1"/>
  <c r="K7924" i="1"/>
  <c r="K7925" i="1"/>
  <c r="K7926" i="1"/>
  <c r="K7927" i="1"/>
  <c r="K7928" i="1"/>
  <c r="K7929" i="1"/>
  <c r="K7930" i="1"/>
  <c r="K7931" i="1"/>
  <c r="K7932" i="1"/>
  <c r="K7933" i="1"/>
  <c r="K7934" i="1"/>
  <c r="K7935" i="1"/>
  <c r="K7936" i="1"/>
  <c r="K7937" i="1"/>
  <c r="K7938" i="1"/>
  <c r="K7939" i="1"/>
  <c r="K7940" i="1"/>
  <c r="K7941" i="1"/>
  <c r="K7942" i="1"/>
  <c r="K7943" i="1"/>
  <c r="K7945" i="1"/>
  <c r="K7946" i="1"/>
  <c r="K7947" i="1"/>
  <c r="K7948" i="1"/>
  <c r="K7949" i="1"/>
  <c r="K7950" i="1"/>
  <c r="K7951" i="1"/>
  <c r="K7952" i="1"/>
  <c r="K7953" i="1"/>
  <c r="K7954" i="1"/>
  <c r="K7956" i="1"/>
  <c r="K7957" i="1"/>
  <c r="K7958" i="1"/>
  <c r="K7959" i="1"/>
  <c r="K7960" i="1"/>
  <c r="K7961" i="1"/>
  <c r="K7962" i="1"/>
  <c r="K7963" i="1"/>
  <c r="K7964" i="1"/>
  <c r="K7965" i="1"/>
  <c r="K7966" i="1"/>
  <c r="K7967" i="1"/>
  <c r="K7968" i="1"/>
  <c r="K7969" i="1"/>
  <c r="K7970" i="1"/>
  <c r="K7971" i="1"/>
  <c r="K7972" i="1"/>
  <c r="K7973" i="1"/>
  <c r="K7974" i="1"/>
  <c r="K7975" i="1"/>
  <c r="K7976" i="1"/>
  <c r="K7977" i="1"/>
  <c r="K7978" i="1"/>
  <c r="K7979" i="1"/>
  <c r="K7980" i="1"/>
  <c r="K7981" i="1"/>
  <c r="K7982" i="1"/>
  <c r="K7983" i="1"/>
  <c r="K7985" i="1"/>
  <c r="K7986" i="1"/>
  <c r="K7987" i="1"/>
  <c r="K7988" i="1"/>
  <c r="K7989" i="1"/>
  <c r="K7990" i="1"/>
  <c r="K7991" i="1"/>
  <c r="K7992" i="1"/>
  <c r="K7993" i="1"/>
  <c r="K7994" i="1"/>
  <c r="K7995" i="1"/>
  <c r="K7996" i="1"/>
  <c r="K7997" i="1"/>
  <c r="K7998" i="1"/>
  <c r="K7999" i="1"/>
  <c r="K8000" i="1"/>
  <c r="K8001" i="1"/>
  <c r="K8002" i="1"/>
  <c r="K8004" i="1"/>
  <c r="K8005" i="1"/>
  <c r="K8006" i="1"/>
  <c r="K8007" i="1"/>
  <c r="K8008" i="1"/>
  <c r="K8009" i="1"/>
  <c r="K8010" i="1"/>
  <c r="K8011" i="1"/>
  <c r="K8012" i="1"/>
  <c r="K8014" i="1"/>
  <c r="K8015" i="1"/>
  <c r="K8016" i="1"/>
  <c r="K8017" i="1"/>
  <c r="K8018" i="1"/>
  <c r="K8019" i="1"/>
  <c r="K8020" i="1"/>
  <c r="K8021" i="1"/>
  <c r="K8022" i="1"/>
  <c r="K8023" i="1"/>
  <c r="K8024" i="1"/>
  <c r="K8025" i="1"/>
  <c r="K8026" i="1"/>
  <c r="K8027" i="1"/>
  <c r="K8028" i="1"/>
  <c r="K8029" i="1"/>
  <c r="K8030" i="1"/>
  <c r="K8031" i="1"/>
  <c r="K8032" i="1"/>
  <c r="K8033" i="1"/>
  <c r="K8034" i="1"/>
  <c r="K8035" i="1"/>
  <c r="K8036" i="1"/>
  <c r="K8037" i="1"/>
  <c r="K8038" i="1"/>
  <c r="K8039" i="1"/>
  <c r="K8040" i="1"/>
  <c r="K8042" i="1"/>
  <c r="K8043" i="1"/>
  <c r="K8044" i="1"/>
  <c r="K8045" i="1"/>
  <c r="K8046" i="1"/>
  <c r="K8047" i="1"/>
  <c r="K8049" i="1"/>
  <c r="K8050" i="1"/>
  <c r="K8051" i="1"/>
  <c r="K8052" i="1"/>
  <c r="K8053" i="1"/>
  <c r="K8054" i="1"/>
  <c r="K8055" i="1"/>
  <c r="K8056" i="1"/>
  <c r="K8057" i="1"/>
  <c r="K8058" i="1"/>
  <c r="K8059" i="1"/>
  <c r="K8060" i="1"/>
  <c r="K8061" i="1"/>
  <c r="K8062" i="1"/>
  <c r="K8063" i="1"/>
  <c r="K8064" i="1"/>
  <c r="K8065" i="1"/>
  <c r="K8066" i="1"/>
  <c r="K8067" i="1"/>
  <c r="K8068" i="1"/>
  <c r="K8069" i="1"/>
  <c r="K8070" i="1"/>
  <c r="K8071" i="1"/>
  <c r="K8072" i="1"/>
  <c r="K8073" i="1"/>
  <c r="K8074" i="1"/>
  <c r="K8075" i="1"/>
  <c r="K8076" i="1"/>
  <c r="K8078" i="1"/>
  <c r="K8079" i="1"/>
  <c r="K8080" i="1"/>
  <c r="K8081" i="1"/>
  <c r="K8082" i="1"/>
  <c r="K8083" i="1"/>
  <c r="K8084" i="1"/>
  <c r="K8086" i="1"/>
  <c r="K8087" i="1"/>
  <c r="K8088" i="1"/>
  <c r="K8089" i="1"/>
  <c r="K8090" i="1"/>
  <c r="K8091" i="1"/>
  <c r="K8092" i="1"/>
  <c r="K8093" i="1"/>
  <c r="K8094" i="1"/>
  <c r="K8095" i="1"/>
  <c r="K8096" i="1"/>
  <c r="K8097" i="1"/>
  <c r="K8098" i="1"/>
  <c r="K8099" i="1"/>
  <c r="K8100" i="1"/>
  <c r="K8101" i="1"/>
  <c r="K8102" i="1"/>
  <c r="K8103" i="1"/>
  <c r="K8104" i="1"/>
  <c r="K8105" i="1"/>
  <c r="K8106" i="1"/>
  <c r="K8107" i="1"/>
  <c r="K8109" i="1"/>
  <c r="K8110" i="1"/>
  <c r="K8111" i="1"/>
  <c r="K8112" i="1"/>
  <c r="K8113" i="1"/>
  <c r="K8114" i="1"/>
  <c r="K8115" i="1"/>
  <c r="K8116" i="1"/>
  <c r="K8117" i="1"/>
  <c r="K8118" i="1"/>
  <c r="K8119" i="1"/>
  <c r="K8120" i="1"/>
  <c r="K8121" i="1"/>
  <c r="K8122" i="1"/>
  <c r="K8123" i="1"/>
  <c r="K8124" i="1"/>
  <c r="K8126" i="1"/>
  <c r="K8127" i="1"/>
  <c r="K8128" i="1"/>
  <c r="K8129" i="1"/>
  <c r="K8130" i="1"/>
  <c r="K8131" i="1"/>
  <c r="K8132" i="1"/>
  <c r="K8133" i="1"/>
  <c r="K8134" i="1"/>
  <c r="K8135" i="1"/>
  <c r="K8136" i="1"/>
  <c r="K8137" i="1"/>
  <c r="K8138" i="1"/>
  <c r="K8139" i="1"/>
  <c r="K8140" i="1"/>
  <c r="K8141" i="1"/>
  <c r="K8142" i="1"/>
  <c r="K8143" i="1"/>
  <c r="K8144" i="1"/>
  <c r="K8145" i="1"/>
  <c r="K8146" i="1"/>
  <c r="K8147" i="1"/>
  <c r="K8149" i="1"/>
  <c r="K8150" i="1"/>
  <c r="K8151" i="1"/>
  <c r="K8152" i="1"/>
  <c r="K8153" i="1"/>
  <c r="K8154" i="1"/>
  <c r="K8155" i="1"/>
  <c r="K8156" i="1"/>
  <c r="K8157" i="1"/>
  <c r="K8158" i="1"/>
  <c r="K8159" i="1"/>
  <c r="K8160" i="1"/>
  <c r="K8161" i="1"/>
  <c r="K8162" i="1"/>
  <c r="K8163" i="1"/>
  <c r="K8165" i="1"/>
  <c r="K8166" i="1"/>
  <c r="K8167" i="1"/>
  <c r="K8168" i="1"/>
  <c r="K8169" i="1"/>
  <c r="K8170" i="1"/>
  <c r="K8171" i="1"/>
  <c r="K8172" i="1"/>
  <c r="K8173" i="1"/>
  <c r="K8174" i="1"/>
  <c r="K8175" i="1"/>
  <c r="K8176" i="1"/>
  <c r="K8177" i="1"/>
  <c r="K8178" i="1"/>
  <c r="K8179" i="1"/>
  <c r="K8180" i="1"/>
  <c r="K8181" i="1"/>
  <c r="K8182" i="1"/>
  <c r="K8183" i="1"/>
  <c r="K8185" i="1"/>
  <c r="K8186" i="1"/>
  <c r="K8187" i="1"/>
  <c r="K8188" i="1"/>
  <c r="K8189" i="1"/>
  <c r="K8190" i="1"/>
  <c r="K8191" i="1"/>
  <c r="K8192" i="1"/>
  <c r="K8193" i="1"/>
  <c r="K8194" i="1"/>
  <c r="K8195" i="1"/>
  <c r="K8196" i="1"/>
  <c r="K8197" i="1"/>
  <c r="K8198" i="1"/>
  <c r="K8199" i="1"/>
  <c r="K8200" i="1"/>
  <c r="K8201" i="1"/>
  <c r="K8202" i="1"/>
  <c r="K8203" i="1"/>
  <c r="K8204" i="1"/>
  <c r="K8205" i="1"/>
  <c r="K8206" i="1"/>
  <c r="K8207" i="1"/>
  <c r="K8208" i="1"/>
  <c r="K8209" i="1"/>
  <c r="K8211" i="1"/>
  <c r="K8212" i="1"/>
  <c r="K8213" i="1"/>
  <c r="K8214" i="1"/>
  <c r="K8215" i="1"/>
  <c r="K8216" i="1"/>
  <c r="K8217" i="1"/>
  <c r="K8218" i="1"/>
  <c r="K8219" i="1"/>
  <c r="K8220" i="1"/>
  <c r="K8221" i="1"/>
  <c r="K8222" i="1"/>
  <c r="K8223" i="1"/>
  <c r="K8224" i="1"/>
  <c r="K8225" i="1"/>
  <c r="K8226" i="1"/>
  <c r="K8227" i="1"/>
  <c r="K8228" i="1"/>
  <c r="K8229" i="1"/>
  <c r="K8231" i="1"/>
  <c r="K8232" i="1"/>
  <c r="K8233" i="1"/>
  <c r="K8234" i="1"/>
  <c r="K8235" i="1"/>
  <c r="K8236" i="1"/>
  <c r="K8237" i="1"/>
  <c r="K8239" i="1"/>
  <c r="K8240" i="1"/>
  <c r="K8241" i="1"/>
  <c r="K8242" i="1"/>
  <c r="K8243" i="1"/>
  <c r="K8244" i="1"/>
  <c r="K8245" i="1"/>
  <c r="K8246" i="1"/>
  <c r="K8247" i="1"/>
  <c r="K8248" i="1"/>
  <c r="K8249" i="1"/>
  <c r="K8250" i="1"/>
  <c r="K8251" i="1"/>
  <c r="K8252" i="1"/>
  <c r="K8253" i="1"/>
  <c r="K8254" i="1"/>
  <c r="K8255" i="1"/>
  <c r="K8256" i="1"/>
  <c r="K8257" i="1"/>
  <c r="K8258" i="1"/>
  <c r="K8259" i="1"/>
  <c r="K8260" i="1"/>
  <c r="K8261" i="1"/>
  <c r="K8263" i="1"/>
  <c r="K8264" i="1"/>
  <c r="K8265" i="1"/>
  <c r="K8266" i="1"/>
  <c r="K8267" i="1"/>
  <c r="K8268" i="1"/>
  <c r="K8269" i="1"/>
  <c r="K8270" i="1"/>
  <c r="K8271" i="1"/>
  <c r="K8272" i="1"/>
  <c r="K8273" i="1"/>
  <c r="K8274" i="1"/>
  <c r="K8275" i="1"/>
  <c r="K8276" i="1"/>
  <c r="K8277" i="1"/>
  <c r="K8279" i="1"/>
  <c r="K8280" i="1"/>
  <c r="K8281" i="1"/>
  <c r="K8282" i="1"/>
  <c r="K8283" i="1"/>
  <c r="K8284" i="1"/>
  <c r="K8285" i="1"/>
  <c r="K8286" i="1"/>
  <c r="K8287" i="1"/>
  <c r="K8288" i="1"/>
  <c r="K8289" i="1"/>
  <c r="K8290" i="1"/>
  <c r="K8291" i="1"/>
  <c r="K8293" i="1"/>
  <c r="K8294" i="1"/>
  <c r="K8295" i="1"/>
  <c r="K8296" i="1"/>
  <c r="K8297" i="1"/>
  <c r="K8298" i="1"/>
  <c r="K8299" i="1"/>
  <c r="K8300" i="1"/>
  <c r="K8301" i="1"/>
  <c r="K8302" i="1"/>
  <c r="K8303" i="1"/>
  <c r="K8304" i="1"/>
  <c r="K8305" i="1"/>
  <c r="K8306" i="1"/>
  <c r="K8307" i="1"/>
  <c r="K8308" i="1"/>
  <c r="K8310" i="1"/>
  <c r="K8311" i="1"/>
  <c r="K8312" i="1"/>
  <c r="K8313" i="1"/>
  <c r="K8314" i="1"/>
  <c r="K8315" i="1"/>
  <c r="K8316" i="1"/>
  <c r="K8317" i="1"/>
  <c r="K8318" i="1"/>
  <c r="K8319" i="1"/>
  <c r="K8320" i="1"/>
  <c r="K8321" i="1"/>
  <c r="K8322" i="1"/>
  <c r="K8323" i="1"/>
  <c r="K8324" i="1"/>
  <c r="K8325" i="1"/>
  <c r="K8326" i="1"/>
  <c r="K8327" i="1"/>
  <c r="K8328" i="1"/>
  <c r="K8329" i="1"/>
  <c r="K8330" i="1"/>
  <c r="K8331" i="1"/>
  <c r="K8332" i="1"/>
  <c r="K8333" i="1"/>
  <c r="K8334" i="1"/>
  <c r="K8335" i="1"/>
  <c r="K8336" i="1"/>
  <c r="K8337" i="1"/>
  <c r="K8338" i="1"/>
  <c r="K8339" i="1"/>
  <c r="K8340" i="1"/>
  <c r="K8341" i="1"/>
  <c r="K8343" i="1"/>
  <c r="K8344" i="1"/>
  <c r="K8345" i="1"/>
  <c r="K8346" i="1"/>
  <c r="K8347" i="1"/>
  <c r="K8348" i="1"/>
  <c r="K8349" i="1"/>
  <c r="K8350" i="1"/>
  <c r="K8351" i="1"/>
  <c r="K8352" i="1"/>
  <c r="K8353" i="1"/>
  <c r="K8354" i="1"/>
  <c r="K8355" i="1"/>
  <c r="K8356" i="1"/>
  <c r="K8357" i="1"/>
  <c r="K8358" i="1"/>
  <c r="K8359" i="1"/>
  <c r="K8360" i="1"/>
  <c r="K8362" i="1"/>
  <c r="K8363" i="1"/>
  <c r="K8364" i="1"/>
  <c r="K8365" i="1"/>
  <c r="K8366" i="1"/>
  <c r="K8367" i="1"/>
  <c r="K8368" i="1"/>
  <c r="K8369" i="1"/>
  <c r="K8370" i="1"/>
  <c r="K8371" i="1"/>
  <c r="K8372" i="1"/>
  <c r="K8373" i="1"/>
  <c r="K8374" i="1"/>
  <c r="K8375" i="1"/>
  <c r="K8376" i="1"/>
  <c r="K8377" i="1"/>
  <c r="K8378" i="1"/>
  <c r="K8379" i="1"/>
  <c r="K8381" i="1"/>
  <c r="K8382" i="1"/>
  <c r="K8383" i="1"/>
  <c r="K8384" i="1"/>
  <c r="K8385" i="1"/>
  <c r="K8386" i="1"/>
  <c r="K8387" i="1"/>
  <c r="K8388" i="1"/>
  <c r="K8389" i="1"/>
  <c r="K8390" i="1"/>
  <c r="K8391" i="1"/>
  <c r="K8392" i="1"/>
  <c r="K8393" i="1"/>
  <c r="K8394" i="1"/>
  <c r="K8395" i="1"/>
  <c r="K8396" i="1"/>
  <c r="K8397" i="1"/>
  <c r="K8398" i="1"/>
  <c r="K8399" i="1"/>
  <c r="K8402" i="1"/>
  <c r="K8403" i="1"/>
  <c r="K8404" i="1"/>
  <c r="K8405" i="1"/>
  <c r="K8406" i="1"/>
  <c r="K8407" i="1"/>
  <c r="K8408" i="1"/>
  <c r="K8409" i="1"/>
  <c r="K8410" i="1"/>
  <c r="K8411" i="1"/>
  <c r="K8412" i="1"/>
  <c r="K8413" i="1"/>
  <c r="K8414" i="1"/>
  <c r="K8415" i="1"/>
  <c r="K8416" i="1"/>
  <c r="K8417" i="1"/>
  <c r="K8418" i="1"/>
  <c r="K8419" i="1"/>
  <c r="K8420" i="1"/>
  <c r="K8421" i="1"/>
  <c r="K8422" i="1"/>
  <c r="K8423" i="1"/>
  <c r="K8424" i="1"/>
  <c r="K8425" i="1"/>
  <c r="K8426" i="1"/>
  <c r="K8427" i="1"/>
  <c r="K8428" i="1"/>
  <c r="K8429" i="1"/>
  <c r="K8430" i="1"/>
  <c r="K8431" i="1"/>
  <c r="K8433" i="1"/>
  <c r="K8434" i="1"/>
  <c r="K8435" i="1"/>
  <c r="K8436" i="1"/>
  <c r="K8437" i="1"/>
  <c r="K8438" i="1"/>
  <c r="K8439" i="1"/>
  <c r="K8440" i="1"/>
  <c r="K8441" i="1"/>
  <c r="K8442" i="1"/>
  <c r="K8444" i="1"/>
  <c r="K8445" i="1"/>
  <c r="K8446" i="1"/>
  <c r="K8447" i="1"/>
  <c r="K8448" i="1"/>
  <c r="K8449" i="1"/>
  <c r="K8450" i="1"/>
  <c r="K8451" i="1"/>
  <c r="K8452" i="1"/>
  <c r="K8453" i="1"/>
  <c r="K8454" i="1"/>
  <c r="K8455" i="1"/>
  <c r="K8456" i="1"/>
  <c r="K8457" i="1"/>
  <c r="K8458" i="1"/>
  <c r="K8460" i="1"/>
  <c r="K8461" i="1"/>
  <c r="K8462" i="1"/>
  <c r="K8463" i="1"/>
  <c r="K8464" i="1"/>
  <c r="K8465" i="1"/>
  <c r="K8466" i="1"/>
  <c r="K8467" i="1"/>
  <c r="K8468" i="1"/>
  <c r="K8469" i="1"/>
  <c r="K8470" i="1"/>
  <c r="K8471" i="1"/>
  <c r="K8472" i="1"/>
  <c r="K8473" i="1"/>
  <c r="K8474" i="1"/>
  <c r="K8475" i="1"/>
  <c r="K8476" i="1"/>
  <c r="K8477" i="1"/>
  <c r="K8478" i="1"/>
  <c r="K8479" i="1"/>
  <c r="K8480" i="1"/>
  <c r="K8481" i="1"/>
  <c r="K8482" i="1"/>
  <c r="K8483" i="1"/>
  <c r="K8484" i="1"/>
  <c r="K8486" i="1"/>
  <c r="K8487" i="1"/>
  <c r="K8488" i="1"/>
  <c r="K8489" i="1"/>
  <c r="K8490" i="1"/>
  <c r="K8491" i="1"/>
  <c r="K8492" i="1"/>
  <c r="K8493" i="1"/>
  <c r="K8494" i="1"/>
  <c r="K8495" i="1"/>
  <c r="K8496" i="1"/>
  <c r="K8497" i="1"/>
  <c r="K8498" i="1"/>
  <c r="K8499" i="1"/>
  <c r="K8500" i="1"/>
  <c r="K8502" i="1"/>
  <c r="K8503" i="1"/>
  <c r="K8504" i="1"/>
  <c r="K8505" i="1"/>
  <c r="K8506" i="1"/>
  <c r="K8507" i="1"/>
  <c r="K8508" i="1"/>
  <c r="K8509" i="1"/>
  <c r="K8510" i="1"/>
  <c r="K8511" i="1"/>
  <c r="K8512" i="1"/>
  <c r="K8513" i="1"/>
  <c r="K8514" i="1"/>
  <c r="K8515" i="1"/>
  <c r="K8517" i="1"/>
  <c r="K8518" i="1"/>
  <c r="K8519" i="1"/>
  <c r="K8520" i="1"/>
  <c r="K8521" i="1"/>
  <c r="K8522" i="1"/>
  <c r="K8523" i="1"/>
  <c r="K8524" i="1"/>
  <c r="K8525" i="1"/>
  <c r="K8526" i="1"/>
  <c r="K8527" i="1"/>
  <c r="K8528" i="1"/>
  <c r="K8530" i="1"/>
  <c r="K8531" i="1"/>
  <c r="K8532" i="1"/>
  <c r="K8533" i="1"/>
  <c r="K8534" i="1"/>
  <c r="K8535" i="1"/>
  <c r="K8536" i="1"/>
  <c r="K8537" i="1"/>
  <c r="K8538" i="1"/>
  <c r="K8539" i="1"/>
  <c r="K8540" i="1"/>
  <c r="K8541" i="1"/>
  <c r="K8542" i="1"/>
  <c r="K8543" i="1"/>
  <c r="K8544" i="1"/>
  <c r="K8545" i="1"/>
  <c r="K8546" i="1"/>
  <c r="K8548" i="1"/>
  <c r="K8549" i="1"/>
  <c r="K8550" i="1"/>
  <c r="K8551" i="1"/>
  <c r="K8552" i="1"/>
  <c r="K8553" i="1"/>
  <c r="K8554" i="1"/>
  <c r="K8555" i="1"/>
  <c r="K8556" i="1"/>
  <c r="K8557" i="1"/>
  <c r="K8558" i="1"/>
  <c r="K8559" i="1"/>
  <c r="K8560" i="1"/>
  <c r="K8561" i="1"/>
  <c r="K8562" i="1"/>
  <c r="K8563" i="1"/>
  <c r="K8564" i="1"/>
  <c r="K8565" i="1"/>
  <c r="K8566" i="1"/>
  <c r="K8567" i="1"/>
  <c r="K8568" i="1"/>
  <c r="K8569" i="1"/>
  <c r="K8570" i="1"/>
  <c r="K8571" i="1"/>
  <c r="K8572" i="1"/>
  <c r="K8573" i="1"/>
  <c r="K8575" i="1"/>
  <c r="K8576" i="1"/>
  <c r="K8577" i="1"/>
  <c r="K8578" i="1"/>
  <c r="K8580" i="1"/>
  <c r="K8581" i="1"/>
  <c r="K8582" i="1"/>
  <c r="K8583" i="1"/>
  <c r="K8584" i="1"/>
  <c r="K8585" i="1"/>
  <c r="K8586" i="1"/>
  <c r="K8587" i="1"/>
  <c r="K8588" i="1"/>
  <c r="K8589" i="1"/>
  <c r="K8590" i="1"/>
  <c r="K8591" i="1"/>
  <c r="K8592" i="1"/>
  <c r="K8593" i="1"/>
  <c r="K8594" i="1"/>
  <c r="K8595" i="1"/>
  <c r="K8596" i="1"/>
  <c r="K8597" i="1"/>
  <c r="K8598" i="1"/>
  <c r="K8599" i="1"/>
  <c r="K8600" i="1"/>
  <c r="K8601" i="1"/>
  <c r="K8602" i="1"/>
  <c r="K8603" i="1"/>
  <c r="K8604" i="1"/>
  <c r="K8605" i="1"/>
  <c r="K8606" i="1"/>
  <c r="K8607" i="1"/>
  <c r="K8608" i="1"/>
  <c r="K8609" i="1"/>
  <c r="K8610" i="1"/>
  <c r="K8611" i="1"/>
  <c r="K8612" i="1"/>
  <c r="K8613" i="1"/>
  <c r="K8614" i="1"/>
  <c r="K8615" i="1"/>
  <c r="K8617" i="1"/>
  <c r="K8618" i="1"/>
  <c r="K8619" i="1"/>
  <c r="K8620" i="1"/>
  <c r="K8621" i="1"/>
  <c r="K8622" i="1"/>
  <c r="K8624" i="1"/>
  <c r="K8625" i="1"/>
  <c r="K8626" i="1"/>
  <c r="K8627" i="1"/>
  <c r="K8628" i="1"/>
  <c r="K8629" i="1"/>
  <c r="K8630" i="1"/>
  <c r="K8631" i="1"/>
  <c r="K8632" i="1"/>
  <c r="K8633" i="1"/>
  <c r="K8634" i="1"/>
  <c r="K8635" i="1"/>
  <c r="K8636" i="1"/>
  <c r="K8637" i="1"/>
  <c r="K8638" i="1"/>
  <c r="K8639" i="1"/>
  <c r="K8640" i="1"/>
  <c r="K8641" i="1"/>
  <c r="K8642" i="1"/>
  <c r="K8643" i="1"/>
  <c r="K8644" i="1"/>
  <c r="K8645" i="1"/>
  <c r="K8646" i="1"/>
  <c r="K8647" i="1"/>
  <c r="K8648" i="1"/>
  <c r="K8649" i="1"/>
  <c r="K8650" i="1"/>
  <c r="K8652" i="1"/>
  <c r="K8653" i="1"/>
  <c r="K8654" i="1"/>
  <c r="K8655" i="1"/>
  <c r="K8656" i="1"/>
  <c r="K8657" i="1"/>
  <c r="K8658" i="1"/>
  <c r="K8659" i="1"/>
  <c r="K8660" i="1"/>
  <c r="K8661" i="1"/>
  <c r="K8662" i="1"/>
  <c r="K8663" i="1"/>
  <c r="K8665" i="1"/>
  <c r="K8666" i="1"/>
  <c r="K8667" i="1"/>
  <c r="K8668" i="1"/>
  <c r="K8669" i="1"/>
  <c r="K8670" i="1"/>
  <c r="K8671" i="1"/>
  <c r="K8672" i="1"/>
  <c r="K8673" i="1"/>
  <c r="K8674" i="1"/>
  <c r="K8675" i="1"/>
  <c r="K8676" i="1"/>
  <c r="K8677" i="1"/>
  <c r="K8678" i="1"/>
  <c r="K8679" i="1"/>
  <c r="K8680" i="1"/>
  <c r="K8681" i="1"/>
  <c r="K8682" i="1"/>
  <c r="K8683" i="1"/>
  <c r="K8684" i="1"/>
  <c r="K8685" i="1"/>
  <c r="K8687" i="1"/>
  <c r="K8688" i="1"/>
  <c r="K8689" i="1"/>
  <c r="K8690" i="1"/>
  <c r="K8691" i="1"/>
  <c r="K8692" i="1"/>
  <c r="K8693" i="1"/>
  <c r="K8694" i="1"/>
  <c r="K8695" i="1"/>
  <c r="K8696" i="1"/>
  <c r="K8698" i="1"/>
  <c r="K8699" i="1"/>
  <c r="K8700" i="1"/>
  <c r="K8701" i="1"/>
  <c r="K8702" i="1"/>
  <c r="K8703" i="1"/>
  <c r="K8704" i="1"/>
  <c r="K8705" i="1"/>
  <c r="K8706" i="1"/>
  <c r="K8707" i="1"/>
  <c r="K8708" i="1"/>
  <c r="K8709" i="1"/>
  <c r="K8710" i="1"/>
  <c r="K8711" i="1"/>
  <c r="K8712" i="1"/>
  <c r="K8713" i="1"/>
  <c r="K8714" i="1"/>
  <c r="K8715" i="1"/>
  <c r="K8716" i="1"/>
  <c r="K8717" i="1"/>
  <c r="K8718" i="1"/>
  <c r="K8719" i="1"/>
  <c r="K8720" i="1"/>
  <c r="K8721" i="1"/>
  <c r="K8722" i="1"/>
  <c r="K8723" i="1"/>
  <c r="K8724" i="1"/>
  <c r="K8725" i="1"/>
  <c r="K8727" i="1"/>
  <c r="K8728" i="1"/>
  <c r="K8729" i="1"/>
  <c r="K8730" i="1"/>
  <c r="K8731" i="1"/>
  <c r="K8732" i="1"/>
  <c r="K8733" i="1"/>
  <c r="K8734" i="1"/>
  <c r="K8736" i="1"/>
  <c r="K8737" i="1"/>
  <c r="K8738" i="1"/>
  <c r="K8739" i="1"/>
  <c r="K8740" i="1"/>
  <c r="K8741" i="1"/>
  <c r="K8742" i="1"/>
  <c r="K8743" i="1"/>
  <c r="K8744" i="1"/>
  <c r="K8745" i="1"/>
  <c r="K8746" i="1"/>
  <c r="K8747" i="1"/>
  <c r="K8748" i="1"/>
  <c r="K8749" i="1"/>
  <c r="K8750" i="1"/>
  <c r="K8751" i="1"/>
  <c r="K8752" i="1"/>
  <c r="K8753" i="1"/>
  <c r="K8754" i="1"/>
  <c r="K8755" i="1"/>
  <c r="K8756" i="1"/>
  <c r="K8757" i="1"/>
  <c r="K8758" i="1"/>
  <c r="K8759" i="1"/>
  <c r="K8760" i="1"/>
  <c r="K8761" i="1"/>
  <c r="K8762" i="1"/>
  <c r="K8764" i="1"/>
  <c r="K8765" i="1"/>
  <c r="K8766" i="1"/>
  <c r="K8767" i="1"/>
  <c r="K8768" i="1"/>
  <c r="K8769" i="1"/>
  <c r="K8770" i="1"/>
  <c r="K8771" i="1"/>
  <c r="K8772" i="1"/>
  <c r="K8773" i="1"/>
  <c r="K8774" i="1"/>
  <c r="K8775" i="1"/>
  <c r="K8776" i="1"/>
  <c r="K8777" i="1"/>
  <c r="K8778" i="1"/>
  <c r="K8780" i="1"/>
  <c r="K8781" i="1"/>
  <c r="K8782" i="1"/>
  <c r="K8783" i="1"/>
  <c r="K8784" i="1"/>
  <c r="K8785" i="1"/>
  <c r="K8786" i="1"/>
  <c r="K8787" i="1"/>
  <c r="K8788" i="1"/>
  <c r="K8789" i="1"/>
  <c r="K8790" i="1"/>
  <c r="K8791" i="1"/>
  <c r="K8792" i="1"/>
  <c r="K8793" i="1"/>
  <c r="K8794" i="1"/>
  <c r="K8795" i="1"/>
  <c r="K8796" i="1"/>
  <c r="K8797" i="1"/>
  <c r="K8799" i="1"/>
  <c r="K8800" i="1"/>
  <c r="K8801" i="1"/>
  <c r="K8802" i="1"/>
  <c r="K8803" i="1"/>
  <c r="K8804" i="1"/>
  <c r="K8805" i="1"/>
  <c r="K8806" i="1"/>
  <c r="K8807" i="1"/>
  <c r="K8808" i="1"/>
  <c r="K8809" i="1"/>
  <c r="K8810" i="1"/>
  <c r="K8811" i="1"/>
  <c r="K8812" i="1"/>
  <c r="K8814" i="1"/>
  <c r="K8815" i="1"/>
  <c r="K8816" i="1"/>
  <c r="K8817" i="1"/>
  <c r="K8818" i="1"/>
  <c r="K8819" i="1"/>
  <c r="K8820" i="1"/>
  <c r="K8821" i="1"/>
  <c r="K8822" i="1"/>
  <c r="K8823" i="1"/>
  <c r="K8824" i="1"/>
  <c r="K8825" i="1"/>
  <c r="K8826" i="1"/>
  <c r="K8827" i="1"/>
  <c r="K8828" i="1"/>
  <c r="K8829" i="1"/>
  <c r="K8830" i="1"/>
  <c r="K8831" i="1"/>
  <c r="K8832" i="1"/>
  <c r="K8833" i="1"/>
  <c r="K8834" i="1"/>
  <c r="K8835" i="1"/>
  <c r="K8836" i="1"/>
  <c r="K8837" i="1"/>
  <c r="K8838" i="1"/>
  <c r="K8840" i="1"/>
  <c r="K8841" i="1"/>
  <c r="K8842" i="1"/>
  <c r="K8843" i="1"/>
  <c r="K8844" i="1"/>
  <c r="K8845" i="1"/>
  <c r="K8846" i="1"/>
  <c r="K8847" i="1"/>
  <c r="K8848" i="1"/>
  <c r="K8849" i="1"/>
  <c r="K8850" i="1"/>
  <c r="K8851" i="1"/>
  <c r="K8852" i="1"/>
  <c r="K8853" i="1"/>
  <c r="K8854" i="1"/>
  <c r="K8855" i="1"/>
  <c r="K8856" i="1"/>
  <c r="K8857" i="1"/>
  <c r="K8859" i="1"/>
  <c r="K8860" i="1"/>
  <c r="K8861" i="1"/>
  <c r="K8862" i="1"/>
  <c r="K8863" i="1"/>
  <c r="K8864" i="1"/>
  <c r="K8865" i="1"/>
  <c r="K8866" i="1"/>
  <c r="K8867" i="1"/>
  <c r="K8868" i="1"/>
  <c r="K8869" i="1"/>
  <c r="K8870" i="1"/>
  <c r="K8871" i="1"/>
  <c r="K8872" i="1"/>
  <c r="K8873" i="1"/>
  <c r="K8874" i="1"/>
  <c r="K8875" i="1"/>
  <c r="K8876" i="1"/>
  <c r="K8877" i="1"/>
  <c r="K8878" i="1"/>
  <c r="K8879" i="1"/>
  <c r="K8881" i="1"/>
  <c r="K8882" i="1"/>
  <c r="K8883" i="1"/>
  <c r="K8884" i="1"/>
  <c r="K8885" i="1"/>
  <c r="K8886" i="1"/>
  <c r="K8887" i="1"/>
  <c r="K8888" i="1"/>
  <c r="K8889" i="1"/>
  <c r="K8890" i="1"/>
  <c r="K8891" i="1"/>
  <c r="K8892" i="1"/>
  <c r="K8893" i="1"/>
  <c r="K8894" i="1"/>
  <c r="K8896" i="1"/>
  <c r="K8897" i="1"/>
  <c r="K8898" i="1"/>
  <c r="K8899" i="1"/>
  <c r="K8900" i="1"/>
  <c r="K8901" i="1"/>
  <c r="K8902" i="1"/>
  <c r="K8903" i="1"/>
  <c r="K8904" i="1"/>
  <c r="K8905" i="1"/>
  <c r="K8906" i="1"/>
  <c r="K8907" i="1"/>
  <c r="K8908" i="1"/>
  <c r="K8909" i="1"/>
  <c r="K8910" i="1"/>
  <c r="K8911" i="1"/>
  <c r="K8913" i="1"/>
  <c r="K8914" i="1"/>
  <c r="K8915" i="1"/>
  <c r="K8916" i="1"/>
  <c r="K8917" i="1"/>
  <c r="K8918" i="1"/>
  <c r="K8919" i="1"/>
  <c r="K8920" i="1"/>
  <c r="K8921" i="1"/>
  <c r="K8922" i="1"/>
  <c r="K8923" i="1"/>
  <c r="K8924" i="1"/>
  <c r="K8925" i="1"/>
  <c r="K8926" i="1"/>
  <c r="K8927" i="1"/>
  <c r="K8928" i="1"/>
  <c r="K8929" i="1"/>
  <c r="K8930" i="1"/>
  <c r="K8931" i="1"/>
  <c r="K8932" i="1"/>
  <c r="K8934" i="1"/>
  <c r="K8935" i="1"/>
  <c r="K8936" i="1"/>
  <c r="K8937" i="1"/>
  <c r="K8938" i="1"/>
  <c r="K8939" i="1"/>
  <c r="K8940" i="1"/>
  <c r="K8941" i="1"/>
  <c r="K8942" i="1"/>
  <c r="K8943" i="1"/>
  <c r="K8944" i="1"/>
  <c r="K8945" i="1"/>
  <c r="K8946" i="1"/>
  <c r="K8948" i="1"/>
  <c r="K8949" i="1"/>
  <c r="K8950" i="1"/>
  <c r="K8951" i="1"/>
  <c r="K8952" i="1"/>
  <c r="K8953" i="1"/>
  <c r="K8954" i="1"/>
  <c r="K8955" i="1"/>
  <c r="K8956" i="1"/>
  <c r="K8957" i="1"/>
  <c r="K8958" i="1"/>
  <c r="K8959" i="1"/>
  <c r="K8960" i="1"/>
  <c r="K8961" i="1"/>
  <c r="K8963" i="1"/>
  <c r="K8964" i="1"/>
  <c r="K8965" i="1"/>
  <c r="K8966" i="1"/>
  <c r="K8967" i="1"/>
  <c r="K8968" i="1"/>
  <c r="K8969" i="1"/>
  <c r="K8970" i="1"/>
  <c r="K8971" i="1"/>
  <c r="K8972" i="1"/>
  <c r="K8973" i="1"/>
  <c r="K8974" i="1"/>
  <c r="K8975" i="1"/>
  <c r="K8976" i="1"/>
  <c r="K8977" i="1"/>
  <c r="K8978" i="1"/>
  <c r="K8979" i="1"/>
  <c r="K8980" i="1"/>
  <c r="K8981" i="1"/>
  <c r="K8982" i="1"/>
  <c r="K8984" i="1"/>
  <c r="K8985" i="1"/>
  <c r="K8986" i="1"/>
  <c r="K8987" i="1"/>
  <c r="K8988" i="1"/>
  <c r="K8989" i="1"/>
  <c r="K8990" i="1"/>
  <c r="K8991" i="1"/>
  <c r="K8992" i="1"/>
  <c r="K8993" i="1"/>
  <c r="K8994" i="1"/>
  <c r="K8995" i="1"/>
  <c r="K8996" i="1"/>
  <c r="K8998" i="1"/>
  <c r="K8999" i="1"/>
  <c r="K9000" i="1"/>
  <c r="K9001" i="1"/>
  <c r="K9002" i="1"/>
  <c r="K9003" i="1"/>
  <c r="K9004" i="1"/>
  <c r="K9005" i="1"/>
  <c r="K9006" i="1"/>
  <c r="K9007" i="1"/>
  <c r="K9008" i="1"/>
  <c r="K9009" i="1"/>
  <c r="K9010" i="1"/>
  <c r="K9011" i="1"/>
  <c r="K9012" i="1"/>
  <c r="K9013" i="1"/>
  <c r="K9014" i="1"/>
  <c r="K9015" i="1"/>
  <c r="K9016" i="1"/>
  <c r="K9017" i="1"/>
  <c r="K9018" i="1"/>
  <c r="K9019" i="1"/>
  <c r="K9021" i="1"/>
  <c r="K9022" i="1"/>
  <c r="K9023" i="1"/>
  <c r="K9024" i="1"/>
  <c r="K9025" i="1"/>
  <c r="K9026" i="1"/>
  <c r="K9027" i="1"/>
  <c r="K9028" i="1"/>
  <c r="K9029" i="1"/>
  <c r="K9030" i="1"/>
  <c r="K9031" i="1"/>
  <c r="K9032" i="1"/>
  <c r="K9033" i="1"/>
  <c r="K9034" i="1"/>
  <c r="K9035" i="1"/>
  <c r="K9036" i="1"/>
  <c r="K9037" i="1"/>
  <c r="K9038" i="1"/>
  <c r="K9039" i="1"/>
  <c r="K9040" i="1"/>
  <c r="K9041" i="1"/>
  <c r="K9042" i="1"/>
  <c r="K9043" i="1"/>
  <c r="K9045" i="1"/>
  <c r="K9046" i="1"/>
  <c r="K9047" i="1"/>
  <c r="K9048" i="1"/>
  <c r="K9049" i="1"/>
  <c r="K9050" i="1"/>
  <c r="K9051" i="1"/>
  <c r="K9052" i="1"/>
  <c r="K9053" i="1"/>
  <c r="K9054" i="1"/>
  <c r="K9055" i="1"/>
  <c r="K9056" i="1"/>
  <c r="K9057" i="1"/>
  <c r="K9058" i="1"/>
  <c r="K9059" i="1"/>
  <c r="K9061" i="1"/>
  <c r="K9062" i="1"/>
  <c r="K9063" i="1"/>
  <c r="K9064" i="1"/>
  <c r="K9065" i="1"/>
  <c r="K9066" i="1"/>
  <c r="K9067" i="1"/>
  <c r="K9068" i="1"/>
  <c r="K9069" i="1"/>
  <c r="K9070" i="1"/>
  <c r="K9071" i="1"/>
  <c r="K9072" i="1"/>
  <c r="K9073" i="1"/>
  <c r="K9074" i="1"/>
  <c r="K9075" i="1"/>
  <c r="K9076" i="1"/>
  <c r="K9078" i="1"/>
  <c r="K9079" i="1"/>
  <c r="K9080" i="1"/>
  <c r="K9081" i="1"/>
  <c r="K9082" i="1"/>
  <c r="K9083" i="1"/>
  <c r="K9084" i="1"/>
  <c r="K9085" i="1"/>
  <c r="K9086" i="1"/>
  <c r="K9087" i="1"/>
  <c r="K9088" i="1"/>
  <c r="K9089" i="1"/>
  <c r="K9090" i="1"/>
  <c r="K9091" i="1"/>
  <c r="K9092" i="1"/>
  <c r="K9093" i="1"/>
  <c r="K9094" i="1"/>
  <c r="K9095" i="1"/>
  <c r="K9096" i="1"/>
  <c r="K9097" i="1"/>
  <c r="K9098" i="1"/>
  <c r="K9099" i="1"/>
  <c r="K9100" i="1"/>
  <c r="K9102" i="1"/>
  <c r="K9103" i="1"/>
  <c r="K9104" i="1"/>
  <c r="K9105" i="1"/>
  <c r="K9106" i="1"/>
  <c r="K9107" i="1"/>
  <c r="K9108" i="1"/>
  <c r="K9109" i="1"/>
  <c r="K9110" i="1"/>
  <c r="K9111" i="1"/>
  <c r="K9112" i="1"/>
  <c r="K9113" i="1"/>
  <c r="K9114" i="1"/>
  <c r="K9115" i="1"/>
  <c r="K9116" i="1"/>
  <c r="K9117" i="1"/>
  <c r="K9119" i="1"/>
  <c r="K9120" i="1"/>
  <c r="K9121" i="1"/>
  <c r="K9122" i="1"/>
  <c r="K9123" i="1"/>
  <c r="K9124" i="1"/>
  <c r="K9125" i="1"/>
  <c r="K9127" i="1"/>
  <c r="K9128" i="1"/>
  <c r="K9129" i="1"/>
  <c r="K9130" i="1"/>
  <c r="K9131" i="1"/>
  <c r="K9132" i="1"/>
  <c r="K9133" i="1"/>
  <c r="K9134" i="1"/>
  <c r="K9135" i="1"/>
  <c r="K9136" i="1"/>
  <c r="K9137" i="1"/>
  <c r="K9138" i="1"/>
  <c r="K9139" i="1"/>
  <c r="K9140" i="1"/>
  <c r="K9141" i="1"/>
  <c r="K9142" i="1"/>
  <c r="K9143" i="1"/>
  <c r="K9144" i="1"/>
  <c r="K9145" i="1"/>
  <c r="K9146" i="1"/>
  <c r="K9147" i="1"/>
  <c r="K9148" i="1"/>
  <c r="K9150" i="1"/>
  <c r="K9151" i="1"/>
  <c r="K9152" i="1"/>
  <c r="K9153" i="1"/>
  <c r="K9154" i="1"/>
  <c r="K9155" i="1"/>
  <c r="K9156" i="1"/>
  <c r="K9157" i="1"/>
  <c r="K9158" i="1"/>
  <c r="K9159" i="1"/>
  <c r="K9160" i="1"/>
  <c r="K9161" i="1"/>
  <c r="K9162" i="1"/>
  <c r="K9163" i="1"/>
  <c r="K9164" i="1"/>
  <c r="K9165" i="1"/>
  <c r="K9166" i="1"/>
  <c r="K9167" i="1"/>
  <c r="K9168" i="1"/>
  <c r="K9169" i="1"/>
  <c r="K9170" i="1"/>
  <c r="K9171" i="1"/>
  <c r="K9172" i="1"/>
  <c r="K9173" i="1"/>
  <c r="K9174" i="1"/>
  <c r="K9175" i="1"/>
  <c r="K9176" i="1"/>
  <c r="K9178" i="1"/>
  <c r="K9179" i="1"/>
  <c r="K9181" i="1"/>
  <c r="K9182" i="1"/>
  <c r="K9183" i="1"/>
  <c r="K9184" i="1"/>
  <c r="K9185" i="1"/>
  <c r="K9186" i="1"/>
  <c r="K9187" i="1"/>
  <c r="K9188" i="1"/>
  <c r="K9189" i="1"/>
  <c r="K9190" i="1"/>
  <c r="K9191" i="1"/>
  <c r="K9192" i="1"/>
  <c r="K9193" i="1"/>
  <c r="K9194" i="1"/>
  <c r="K9195" i="1"/>
  <c r="K9196" i="1"/>
  <c r="K9197" i="1"/>
  <c r="K9198" i="1"/>
  <c r="K9199" i="1"/>
  <c r="K9200" i="1"/>
  <c r="K9201" i="1"/>
  <c r="K9202" i="1"/>
  <c r="K9203" i="1"/>
  <c r="K9204" i="1"/>
  <c r="K9206" i="1"/>
  <c r="K9207" i="1"/>
  <c r="K9208" i="1"/>
  <c r="K9209" i="1"/>
  <c r="K9210" i="1"/>
  <c r="K9211" i="1"/>
  <c r="K9212" i="1"/>
  <c r="K9213" i="1"/>
  <c r="K9214" i="1"/>
  <c r="K9215" i="1"/>
  <c r="K9216" i="1"/>
  <c r="K9218" i="1"/>
  <c r="K9219" i="1"/>
  <c r="K9220" i="1"/>
  <c r="K9221" i="1"/>
  <c r="K9222" i="1"/>
  <c r="K9223" i="1"/>
  <c r="K9224" i="1"/>
  <c r="K9225" i="1"/>
  <c r="K9226" i="1"/>
  <c r="K9227" i="1"/>
  <c r="K9228" i="1"/>
  <c r="K9229" i="1"/>
  <c r="K9230" i="1"/>
  <c r="K9231" i="1"/>
  <c r="K9232" i="1"/>
  <c r="K9233" i="1"/>
  <c r="K9234" i="1"/>
  <c r="K9235" i="1"/>
  <c r="K9236" i="1"/>
  <c r="K9237" i="1"/>
  <c r="K9238" i="1"/>
  <c r="K9239" i="1"/>
  <c r="K9240" i="1"/>
  <c r="K9241" i="1"/>
  <c r="K9242" i="1"/>
  <c r="K9243" i="1"/>
  <c r="K9244" i="1"/>
  <c r="K9245" i="1"/>
  <c r="K9246" i="1"/>
  <c r="K9247" i="1"/>
  <c r="K9248" i="1"/>
  <c r="K9249" i="1"/>
  <c r="K9251" i="1"/>
  <c r="K9252" i="1"/>
  <c r="K9253" i="1"/>
  <c r="K9254" i="1"/>
  <c r="K9255" i="1"/>
  <c r="K9256" i="1"/>
  <c r="K9257" i="1"/>
  <c r="K9258" i="1"/>
  <c r="K9259" i="1"/>
  <c r="K9260" i="1"/>
  <c r="K9261" i="1"/>
  <c r="K9262" i="1"/>
  <c r="K9263" i="1"/>
  <c r="K9264" i="1"/>
  <c r="K9265" i="1"/>
  <c r="K9266" i="1"/>
  <c r="K9267" i="1"/>
  <c r="K9268" i="1"/>
  <c r="K9270" i="1"/>
  <c r="K9271" i="1"/>
  <c r="K9272" i="1"/>
  <c r="K9273" i="1"/>
  <c r="K9274" i="1"/>
  <c r="K9275" i="1"/>
  <c r="K9276" i="1"/>
  <c r="K9277" i="1"/>
  <c r="K9278" i="1"/>
  <c r="K9279" i="1"/>
  <c r="K9281" i="1"/>
  <c r="K9282" i="1"/>
  <c r="K9283" i="1"/>
  <c r="K9284" i="1"/>
  <c r="K9285" i="1"/>
  <c r="K9286" i="1"/>
  <c r="K9287" i="1"/>
  <c r="K9288" i="1"/>
  <c r="K9289" i="1"/>
  <c r="K9290" i="1"/>
  <c r="K9291" i="1"/>
  <c r="K9292" i="1"/>
  <c r="K9293" i="1"/>
  <c r="K9294" i="1"/>
  <c r="K9295" i="1"/>
  <c r="K9296" i="1"/>
  <c r="K9297" i="1"/>
  <c r="K9298" i="1"/>
  <c r="K9299" i="1"/>
  <c r="K9300" i="1"/>
  <c r="K9301" i="1"/>
  <c r="K9302" i="1"/>
  <c r="K9303" i="1"/>
  <c r="K9304" i="1"/>
  <c r="K9305" i="1"/>
  <c r="K9306" i="1"/>
  <c r="K9307" i="1"/>
  <c r="K9308" i="1"/>
  <c r="K9309" i="1"/>
  <c r="K9311" i="1"/>
  <c r="K9312" i="1"/>
  <c r="K9313" i="1"/>
  <c r="K9314" i="1"/>
  <c r="K9316" i="1"/>
  <c r="K9317" i="1"/>
  <c r="K9318" i="1"/>
  <c r="K9319" i="1"/>
  <c r="K9320" i="1"/>
  <c r="K9321" i="1"/>
  <c r="K9322" i="1"/>
  <c r="K9323" i="1"/>
  <c r="K9324" i="1"/>
  <c r="K9325" i="1"/>
  <c r="K9326" i="1"/>
  <c r="K9327" i="1"/>
  <c r="K9328" i="1"/>
  <c r="K9329" i="1"/>
  <c r="K9330" i="1"/>
  <c r="K9331" i="1"/>
  <c r="K9332" i="1"/>
  <c r="K9333" i="1"/>
  <c r="K9334" i="1"/>
  <c r="K9335" i="1"/>
  <c r="K9336" i="1"/>
  <c r="K9337" i="1"/>
  <c r="K9338" i="1"/>
  <c r="K9339" i="1"/>
  <c r="K9340" i="1"/>
  <c r="K9342" i="1"/>
  <c r="K9343" i="1"/>
  <c r="K9344" i="1"/>
  <c r="K9345" i="1"/>
  <c r="K9346" i="1"/>
  <c r="K9347" i="1"/>
  <c r="K9348" i="1"/>
  <c r="K9349" i="1"/>
  <c r="K9350" i="1"/>
  <c r="K9351" i="1"/>
  <c r="K9352" i="1"/>
  <c r="K9353" i="1"/>
  <c r="K9354" i="1"/>
  <c r="K9355" i="1"/>
  <c r="K9356" i="1"/>
  <c r="K9357" i="1"/>
  <c r="K9358" i="1"/>
  <c r="K9359" i="1"/>
  <c r="K9360" i="1"/>
  <c r="K9362" i="1"/>
  <c r="K9363" i="1"/>
  <c r="K9364" i="1"/>
  <c r="K9365" i="1"/>
  <c r="K9366" i="1"/>
  <c r="K9367" i="1"/>
  <c r="K9368" i="1"/>
  <c r="K9369" i="1"/>
  <c r="K9370" i="1"/>
  <c r="K9371" i="1"/>
  <c r="K9372" i="1"/>
  <c r="K9373" i="1"/>
  <c r="K9374" i="1"/>
  <c r="K9375" i="1"/>
  <c r="K9376" i="1"/>
  <c r="K9377" i="1"/>
  <c r="K9378" i="1"/>
  <c r="K9379" i="1"/>
  <c r="K9380" i="1"/>
  <c r="K9381" i="1"/>
  <c r="K9382" i="1"/>
  <c r="K9383" i="1"/>
  <c r="K9384" i="1"/>
  <c r="K9385" i="1"/>
  <c r="K9387" i="1"/>
  <c r="K9388" i="1"/>
  <c r="K9389" i="1"/>
  <c r="K9390" i="1"/>
  <c r="K9392" i="1"/>
  <c r="K9393" i="1"/>
  <c r="K9394" i="1"/>
  <c r="K9395" i="1"/>
  <c r="K9396" i="1"/>
  <c r="K9397" i="1"/>
  <c r="K9398" i="1"/>
  <c r="K9399" i="1"/>
  <c r="K9400" i="1"/>
  <c r="K9401" i="1"/>
  <c r="K9402" i="1"/>
  <c r="K9403" i="1"/>
  <c r="K9404" i="1"/>
  <c r="K9405" i="1"/>
  <c r="K9406" i="1"/>
  <c r="K9407" i="1"/>
  <c r="K9408" i="1"/>
  <c r="K9409" i="1"/>
  <c r="K9410" i="1"/>
  <c r="K9411" i="1"/>
  <c r="K9412" i="1"/>
  <c r="K9413" i="1"/>
  <c r="K9414" i="1"/>
  <c r="K9415" i="1"/>
  <c r="K9417" i="1"/>
  <c r="K9418" i="1"/>
  <c r="K9419" i="1"/>
  <c r="K9420" i="1"/>
  <c r="K9421" i="1"/>
  <c r="K9422" i="1"/>
  <c r="K9423" i="1"/>
  <c r="K9424" i="1"/>
  <c r="K9425" i="1"/>
  <c r="K9426" i="1"/>
  <c r="K9427" i="1"/>
  <c r="K9429" i="1"/>
  <c r="K9430" i="1"/>
  <c r="K9431" i="1"/>
  <c r="K9432" i="1"/>
  <c r="K9433" i="1"/>
  <c r="K9434" i="1"/>
  <c r="K9435" i="1"/>
  <c r="K9436" i="1"/>
  <c r="K9437" i="1"/>
  <c r="K9438" i="1"/>
  <c r="K9439" i="1"/>
  <c r="K9440" i="1"/>
  <c r="K9441" i="1"/>
  <c r="K9442" i="1"/>
  <c r="K9443" i="1"/>
  <c r="K9444" i="1"/>
  <c r="K9445" i="1"/>
  <c r="K9446" i="1"/>
  <c r="K9447" i="1"/>
  <c r="K9448" i="1"/>
  <c r="K9449" i="1"/>
  <c r="K9450" i="1"/>
  <c r="K9452" i="1"/>
  <c r="K9453" i="1"/>
  <c r="K9454" i="1"/>
  <c r="K9455" i="1"/>
  <c r="K9456" i="1"/>
  <c r="K9457" i="1"/>
  <c r="K9458" i="1"/>
  <c r="K9459" i="1"/>
  <c r="K9460" i="1"/>
  <c r="K9461" i="1"/>
  <c r="K9462" i="1"/>
  <c r="K9463" i="1"/>
  <c r="K9464" i="1"/>
  <c r="K9465" i="1"/>
  <c r="K9466" i="1"/>
  <c r="K9467" i="1"/>
  <c r="K9468" i="1"/>
  <c r="K9469" i="1"/>
  <c r="K9471" i="1"/>
  <c r="K9472" i="1"/>
  <c r="K9473" i="1"/>
  <c r="K9474" i="1"/>
  <c r="K9475" i="1"/>
  <c r="K9476" i="1"/>
  <c r="K9477" i="1"/>
  <c r="K9478" i="1"/>
  <c r="K9479" i="1"/>
  <c r="K9480" i="1"/>
  <c r="K9481" i="1"/>
  <c r="K9482" i="1"/>
  <c r="K9483" i="1"/>
  <c r="K9484" i="1"/>
  <c r="K9485" i="1"/>
  <c r="K9486" i="1"/>
  <c r="K9487" i="1"/>
  <c r="K9488" i="1"/>
  <c r="K9489" i="1"/>
  <c r="K9490" i="1"/>
  <c r="K9491" i="1"/>
  <c r="K9492" i="1"/>
  <c r="K9493" i="1"/>
  <c r="K9494" i="1"/>
  <c r="K9496" i="1"/>
  <c r="K9497" i="1"/>
  <c r="K9498" i="1"/>
  <c r="K9499" i="1"/>
  <c r="K9500" i="1"/>
  <c r="K9501" i="1"/>
  <c r="K9502" i="1"/>
  <c r="K9503" i="1"/>
  <c r="K9504" i="1"/>
  <c r="K9505" i="1"/>
  <c r="K9506" i="1"/>
  <c r="K9507" i="1"/>
  <c r="K9508" i="1"/>
  <c r="K9509" i="1"/>
  <c r="K9510" i="1"/>
  <c r="K9511" i="1"/>
  <c r="K9512" i="1"/>
  <c r="K9514" i="1"/>
  <c r="K9515" i="1"/>
  <c r="K9516" i="1"/>
  <c r="K9517" i="1"/>
  <c r="K9518" i="1"/>
  <c r="K9519" i="1"/>
  <c r="K9520" i="1"/>
  <c r="K9521" i="1"/>
  <c r="K9523" i="1"/>
  <c r="K9524" i="1"/>
  <c r="K9525" i="1"/>
  <c r="K9526" i="1"/>
  <c r="K9527" i="1"/>
  <c r="K9528" i="1"/>
  <c r="K9529" i="1"/>
  <c r="K9530" i="1"/>
  <c r="K9531" i="1"/>
  <c r="K9532" i="1"/>
  <c r="K9533" i="1"/>
  <c r="K9534" i="1"/>
  <c r="K9535" i="1"/>
  <c r="K9536" i="1"/>
  <c r="K9537" i="1"/>
  <c r="K9538" i="1"/>
  <c r="K9539" i="1"/>
  <c r="K9541" i="1"/>
  <c r="K9542" i="1"/>
  <c r="K9543" i="1"/>
  <c r="K9544" i="1"/>
  <c r="K9545" i="1"/>
  <c r="K9546" i="1"/>
  <c r="K9547" i="1"/>
  <c r="K9548" i="1"/>
  <c r="K9549" i="1"/>
  <c r="K9550" i="1"/>
  <c r="K9551" i="1"/>
  <c r="K9552" i="1"/>
  <c r="K9553" i="1"/>
  <c r="K9554" i="1"/>
  <c r="K9555" i="1"/>
  <c r="K9556" i="1"/>
  <c r="K9557" i="1"/>
  <c r="K9558" i="1"/>
  <c r="K9559" i="1"/>
  <c r="K9560" i="1"/>
  <c r="K9561" i="1"/>
  <c r="K9562" i="1"/>
  <c r="K9563" i="1"/>
  <c r="K9564" i="1"/>
  <c r="K9565" i="1"/>
  <c r="K9566" i="1"/>
  <c r="K9568" i="1"/>
  <c r="K9569" i="1"/>
  <c r="K9570" i="1"/>
  <c r="K9571" i="1"/>
  <c r="K9572" i="1"/>
  <c r="K9573" i="1"/>
  <c r="K9574" i="1"/>
  <c r="K9575" i="1"/>
  <c r="K9576" i="1"/>
  <c r="K9577" i="1"/>
  <c r="K9578" i="1"/>
  <c r="K9579" i="1"/>
  <c r="K9580" i="1"/>
  <c r="K9582" i="1"/>
  <c r="K9583" i="1"/>
  <c r="K9584" i="1"/>
  <c r="K9585" i="1"/>
  <c r="K9586" i="1"/>
  <c r="K9587" i="1"/>
  <c r="K9588" i="1"/>
  <c r="K9589" i="1"/>
  <c r="K9590" i="1"/>
  <c r="K9591" i="1"/>
  <c r="K9592" i="1"/>
  <c r="K9593" i="1"/>
  <c r="K9594" i="1"/>
  <c r="K9595" i="1"/>
  <c r="K9596" i="1"/>
  <c r="K9597" i="1"/>
  <c r="K9598" i="1"/>
  <c r="K9599" i="1"/>
  <c r="K9601" i="1"/>
  <c r="K9602" i="1"/>
  <c r="K9603" i="1"/>
  <c r="K9604" i="1"/>
  <c r="K9605" i="1"/>
  <c r="K9606" i="1"/>
  <c r="K9607" i="1"/>
  <c r="K9608" i="1"/>
  <c r="K9609" i="1"/>
  <c r="K9610" i="1"/>
  <c r="K9611" i="1"/>
  <c r="K9612" i="1"/>
  <c r="K9613" i="1"/>
  <c r="K9614" i="1"/>
  <c r="K9615" i="1"/>
  <c r="K9616" i="1"/>
  <c r="K9617" i="1"/>
  <c r="K9618" i="1"/>
  <c r="K9619" i="1"/>
  <c r="K9620" i="1"/>
  <c r="K9621" i="1"/>
  <c r="K9623" i="1"/>
  <c r="K9624" i="1"/>
  <c r="K9625" i="1"/>
  <c r="K9626" i="1"/>
  <c r="K9627" i="1"/>
  <c r="K9628" i="1"/>
  <c r="K9629" i="1"/>
  <c r="K9630" i="1"/>
  <c r="K9631" i="1"/>
  <c r="K9632" i="1"/>
  <c r="K9633" i="1"/>
  <c r="K9634" i="1"/>
  <c r="K9635" i="1"/>
  <c r="K9636" i="1"/>
  <c r="K9637" i="1"/>
  <c r="K9638" i="1"/>
  <c r="K9639" i="1"/>
  <c r="K9640" i="1"/>
  <c r="K9641" i="1"/>
  <c r="K9642" i="1"/>
  <c r="K9644" i="1"/>
  <c r="K9645" i="1"/>
  <c r="K9646" i="1"/>
  <c r="K9647" i="1"/>
  <c r="K9648" i="1"/>
  <c r="K9649" i="1"/>
  <c r="K9650" i="1"/>
  <c r="K9651" i="1"/>
  <c r="K9652" i="1"/>
  <c r="K9653" i="1"/>
  <c r="K9654" i="1"/>
  <c r="K9655" i="1"/>
  <c r="K9656" i="1"/>
  <c r="K9657" i="1"/>
  <c r="K9658" i="1"/>
  <c r="K9659" i="1"/>
  <c r="K9660" i="1"/>
  <c r="K9661" i="1"/>
  <c r="K9662" i="1"/>
  <c r="K9663" i="1"/>
  <c r="K9664" i="1"/>
  <c r="K9665" i="1"/>
  <c r="K9666" i="1"/>
  <c r="K9667" i="1"/>
  <c r="K9668" i="1"/>
  <c r="K9670" i="1"/>
  <c r="K9671" i="1"/>
  <c r="K9672" i="1"/>
  <c r="K9673" i="1"/>
  <c r="K9674" i="1"/>
  <c r="K9675" i="1"/>
  <c r="K9676" i="1"/>
  <c r="K9677" i="1"/>
  <c r="K9678" i="1"/>
  <c r="K9679" i="1"/>
  <c r="K9680" i="1"/>
  <c r="K9681" i="1"/>
  <c r="K9682" i="1"/>
  <c r="K9683" i="1"/>
  <c r="K9684" i="1"/>
  <c r="K9685" i="1"/>
  <c r="K9686" i="1"/>
  <c r="K9687" i="1"/>
  <c r="K9688" i="1"/>
  <c r="K9690" i="1"/>
  <c r="K9691" i="1"/>
  <c r="K9692" i="1"/>
  <c r="K9693" i="1"/>
  <c r="K9694" i="1"/>
  <c r="K9695" i="1"/>
  <c r="K9696" i="1"/>
  <c r="K9697" i="1"/>
  <c r="K9698" i="1"/>
  <c r="K9699" i="1"/>
  <c r="K9700" i="1"/>
  <c r="K9701" i="1"/>
  <c r="K9702" i="1"/>
  <c r="K9703" i="1"/>
  <c r="K9704" i="1"/>
  <c r="K9706" i="1"/>
  <c r="K9707" i="1"/>
  <c r="K9708" i="1"/>
  <c r="K9709" i="1"/>
  <c r="K9710" i="1"/>
  <c r="K9711" i="1"/>
  <c r="K9712" i="1"/>
  <c r="K9714" i="1"/>
  <c r="K9715" i="1"/>
  <c r="K9716" i="1"/>
  <c r="K9717" i="1"/>
  <c r="K9718" i="1"/>
  <c r="K9719" i="1"/>
  <c r="K9720" i="1"/>
  <c r="K9721" i="1"/>
  <c r="K9722" i="1"/>
  <c r="K9723" i="1"/>
  <c r="K9724" i="1"/>
  <c r="K9725" i="1"/>
  <c r="K9726" i="1"/>
  <c r="K9727" i="1"/>
  <c r="K9728" i="1"/>
  <c r="K9729" i="1"/>
  <c r="K9730" i="1"/>
  <c r="K9731" i="1"/>
  <c r="K9732" i="1"/>
  <c r="K9733" i="1"/>
  <c r="K9734" i="1"/>
  <c r="K9735" i="1"/>
  <c r="K9736" i="1"/>
  <c r="K9737" i="1"/>
  <c r="K9738" i="1"/>
  <c r="K9739" i="1"/>
  <c r="K9740" i="1"/>
  <c r="K9741" i="1"/>
  <c r="K9743" i="1"/>
  <c r="K9744" i="1"/>
  <c r="K9745" i="1"/>
  <c r="K9746" i="1"/>
  <c r="K9747" i="1"/>
  <c r="K9748" i="1"/>
  <c r="K9750" i="1"/>
  <c r="K9751" i="1"/>
  <c r="K9752" i="1"/>
  <c r="K9753" i="1"/>
  <c r="K9754" i="1"/>
  <c r="K9755" i="1"/>
  <c r="K9756" i="1"/>
  <c r="K9757" i="1"/>
  <c r="K9758" i="1"/>
  <c r="K9759" i="1"/>
  <c r="K9760" i="1"/>
  <c r="K9761" i="1"/>
  <c r="K9762" i="1"/>
  <c r="K9763" i="1"/>
  <c r="K9764" i="1"/>
  <c r="K9765" i="1"/>
  <c r="K9766" i="1"/>
  <c r="K9767" i="1"/>
  <c r="K9768" i="1"/>
  <c r="K9769" i="1"/>
  <c r="K9770" i="1"/>
  <c r="K9771" i="1"/>
  <c r="K9772" i="1"/>
  <c r="K9774" i="1"/>
  <c r="K9775" i="1"/>
  <c r="K9776" i="1"/>
  <c r="K9777" i="1"/>
  <c r="K9778" i="1"/>
  <c r="K9779" i="1"/>
  <c r="K9780" i="1"/>
  <c r="K9781" i="1"/>
  <c r="K9782" i="1"/>
  <c r="K9783" i="1"/>
  <c r="K9784" i="1"/>
  <c r="K9785" i="1"/>
  <c r="K9786" i="1"/>
  <c r="K9787" i="1"/>
  <c r="K9789" i="1"/>
  <c r="K9790" i="1"/>
  <c r="K9791" i="1"/>
  <c r="K9792" i="1"/>
  <c r="K9793" i="1"/>
  <c r="K9794" i="1"/>
  <c r="K9795" i="1"/>
  <c r="K9796" i="1"/>
  <c r="K9797" i="1"/>
  <c r="K9798" i="1"/>
  <c r="K9799" i="1"/>
  <c r="K9800" i="1"/>
  <c r="K9801" i="1"/>
  <c r="K9802" i="1"/>
  <c r="K9803" i="1"/>
  <c r="K9804" i="1"/>
  <c r="K9805" i="1"/>
  <c r="K9806" i="1"/>
  <c r="K9807" i="1"/>
  <c r="K9808" i="1"/>
  <c r="K9809" i="1"/>
  <c r="K9810" i="1"/>
  <c r="K9811" i="1"/>
  <c r="K9812" i="1"/>
  <c r="K9813" i="1"/>
  <c r="K9814" i="1"/>
  <c r="K9815" i="1"/>
  <c r="K9816" i="1"/>
  <c r="K9817" i="1"/>
  <c r="K9818" i="1"/>
  <c r="K9819" i="1"/>
  <c r="K9820" i="1"/>
  <c r="K9821" i="1"/>
  <c r="K9822" i="1"/>
  <c r="K9824" i="1"/>
  <c r="K9825" i="1"/>
  <c r="K9826" i="1"/>
  <c r="K9827" i="1"/>
  <c r="K9828" i="1"/>
  <c r="K9829" i="1"/>
  <c r="K9830" i="1"/>
  <c r="K9831" i="1"/>
  <c r="K9832" i="1"/>
  <c r="K9834" i="1"/>
  <c r="K9835" i="1"/>
  <c r="K9836" i="1"/>
  <c r="K9837" i="1"/>
  <c r="K9838" i="1"/>
  <c r="K9839" i="1"/>
  <c r="K9840" i="1"/>
  <c r="K9841" i="1"/>
  <c r="K9842" i="1"/>
  <c r="K9843" i="1"/>
  <c r="K9844" i="1"/>
  <c r="K9845" i="1"/>
  <c r="K9846" i="1"/>
  <c r="K9847" i="1"/>
  <c r="K9848" i="1"/>
  <c r="K9850" i="1"/>
  <c r="K9851" i="1"/>
  <c r="K9852" i="1"/>
  <c r="K9853" i="1"/>
  <c r="K9854" i="1"/>
  <c r="K9855" i="1"/>
  <c r="K9856" i="1"/>
  <c r="K9857" i="1"/>
  <c r="K9858" i="1"/>
  <c r="K9859" i="1"/>
  <c r="K9860" i="1"/>
  <c r="K9861" i="1"/>
  <c r="K9862" i="1"/>
  <c r="K9863" i="1"/>
  <c r="K9864" i="1"/>
  <c r="K9865" i="1"/>
  <c r="K9866" i="1"/>
  <c r="K9867" i="1"/>
  <c r="K9868" i="1"/>
  <c r="K9869" i="1"/>
  <c r="K9870" i="1"/>
  <c r="K9871" i="1"/>
  <c r="K9872" i="1"/>
  <c r="K9873" i="1"/>
  <c r="K9874" i="1"/>
  <c r="K9875" i="1"/>
  <c r="K9876" i="1"/>
  <c r="K9877" i="1"/>
  <c r="K9879" i="1"/>
  <c r="K9880" i="1"/>
  <c r="K9881" i="1"/>
  <c r="K9882" i="1"/>
  <c r="K9884" i="1"/>
  <c r="K9885" i="1"/>
  <c r="K9886" i="1"/>
  <c r="K9887" i="1"/>
  <c r="K9888" i="1"/>
  <c r="K9889" i="1"/>
  <c r="K9890" i="1"/>
  <c r="K9891" i="1"/>
  <c r="K9892" i="1"/>
  <c r="K9893" i="1"/>
  <c r="K9894" i="1"/>
  <c r="K9895" i="1"/>
  <c r="K9896" i="1"/>
  <c r="K9897" i="1"/>
  <c r="K9898" i="1"/>
  <c r="K9899" i="1"/>
  <c r="K9900" i="1"/>
  <c r="K9901" i="1"/>
  <c r="K9902" i="1"/>
  <c r="K9903" i="1"/>
  <c r="K9904" i="1"/>
  <c r="K9905" i="1"/>
  <c r="K9906" i="1"/>
  <c r="K9908" i="1"/>
  <c r="K9909" i="1"/>
  <c r="K9910" i="1"/>
  <c r="K9911" i="1"/>
  <c r="K9912" i="1"/>
  <c r="K9913" i="1"/>
  <c r="K9914" i="1"/>
  <c r="K9915" i="1"/>
  <c r="K9916" i="1"/>
  <c r="K9917" i="1"/>
  <c r="K9918" i="1"/>
  <c r="K9919" i="1"/>
  <c r="K9920" i="1"/>
  <c r="K9921" i="1"/>
  <c r="K9922" i="1"/>
  <c r="K9923" i="1"/>
  <c r="K9924" i="1"/>
  <c r="K9925" i="1"/>
  <c r="K9926" i="1"/>
  <c r="K9927" i="1"/>
  <c r="K9928" i="1"/>
  <c r="K9929" i="1"/>
  <c r="K9930" i="1"/>
  <c r="K9931" i="1"/>
  <c r="K9932" i="1"/>
  <c r="K9933" i="1"/>
  <c r="K9934" i="1"/>
  <c r="K9935" i="1"/>
  <c r="K9936" i="1"/>
  <c r="K9938" i="1"/>
  <c r="K9939" i="1"/>
  <c r="K9940" i="1"/>
  <c r="K9941" i="1"/>
  <c r="K9942" i="1"/>
  <c r="K9943" i="1"/>
  <c r="K9945" i="1"/>
  <c r="K9946" i="1"/>
  <c r="K9947" i="1"/>
  <c r="K9948" i="1"/>
  <c r="K9949" i="1"/>
  <c r="K9950" i="1"/>
  <c r="K9951" i="1"/>
  <c r="K9952" i="1"/>
  <c r="K9953" i="1"/>
  <c r="K9954" i="1"/>
  <c r="K9955" i="1"/>
  <c r="K9956" i="1"/>
  <c r="K9957" i="1"/>
  <c r="K9958" i="1"/>
  <c r="K9959" i="1"/>
  <c r="K9960" i="1"/>
  <c r="K9961" i="1"/>
  <c r="K9962" i="1"/>
  <c r="K9963" i="1"/>
  <c r="K9964" i="1"/>
  <c r="K9965" i="1"/>
  <c r="K9966" i="1"/>
  <c r="K9967" i="1"/>
  <c r="K9968" i="1"/>
  <c r="K9969" i="1"/>
  <c r="K9971" i="1"/>
  <c r="K9972" i="1"/>
  <c r="K9973" i="1"/>
  <c r="K9974" i="1"/>
  <c r="K9975" i="1"/>
  <c r="K9976" i="1"/>
  <c r="K9978" i="1"/>
  <c r="K9979" i="1"/>
  <c r="K9980" i="1"/>
  <c r="K9981" i="1"/>
  <c r="K9982" i="1"/>
  <c r="K9983" i="1"/>
  <c r="K9984" i="1"/>
  <c r="K9985" i="1"/>
  <c r="K9986" i="1"/>
  <c r="K9987" i="1"/>
  <c r="K9988" i="1"/>
  <c r="K9989" i="1"/>
  <c r="K9990" i="1"/>
  <c r="K9991" i="1"/>
  <c r="K9992" i="1"/>
  <c r="K9993" i="1"/>
  <c r="K9994" i="1"/>
  <c r="K9995" i="1"/>
  <c r="K9996" i="1"/>
  <c r="K9997" i="1"/>
  <c r="K9999" i="1"/>
  <c r="K10000" i="1"/>
  <c r="K10001" i="1"/>
  <c r="K10002" i="1"/>
  <c r="K10003" i="1"/>
  <c r="K10004" i="1"/>
  <c r="K10005" i="1"/>
  <c r="K10006" i="1"/>
  <c r="K10007" i="1"/>
  <c r="K10008" i="1"/>
  <c r="K10009" i="1"/>
  <c r="K10010" i="1"/>
  <c r="K10011" i="1"/>
  <c r="K10012" i="1"/>
  <c r="K10013" i="1"/>
  <c r="K10014" i="1"/>
  <c r="K10015" i="1"/>
  <c r="K10017" i="1"/>
  <c r="K10018" i="1"/>
  <c r="K10019" i="1"/>
  <c r="K10020" i="1"/>
  <c r="K10021" i="1"/>
  <c r="K10022" i="1"/>
  <c r="K10023" i="1"/>
  <c r="K10024" i="1"/>
  <c r="K10025" i="1"/>
  <c r="K10026" i="1"/>
  <c r="K10027" i="1"/>
  <c r="K10028" i="1"/>
  <c r="K10029" i="1"/>
  <c r="K10030" i="1"/>
  <c r="K10031" i="1"/>
  <c r="K10032" i="1"/>
  <c r="K10033" i="1"/>
  <c r="K10034" i="1"/>
  <c r="K10035" i="1"/>
  <c r="K10036" i="1"/>
  <c r="K10037" i="1"/>
  <c r="K10038" i="1"/>
  <c r="K10039" i="1"/>
  <c r="K10040" i="1"/>
  <c r="K10042" i="1"/>
  <c r="K10043" i="1"/>
  <c r="K10044" i="1"/>
  <c r="K10045" i="1"/>
  <c r="K10046" i="1"/>
  <c r="K10047" i="1"/>
  <c r="K10048" i="1"/>
  <c r="K10049" i="1"/>
  <c r="K10050" i="1"/>
  <c r="K10051" i="1"/>
  <c r="K10052" i="1"/>
  <c r="K10053" i="1"/>
  <c r="K10054" i="1"/>
  <c r="K10055" i="1"/>
  <c r="K10056" i="1"/>
  <c r="K10057" i="1"/>
  <c r="K10058" i="1"/>
  <c r="K10059" i="1"/>
  <c r="K10060" i="1"/>
  <c r="K10061" i="1"/>
  <c r="K10062" i="1"/>
  <c r="K10063" i="1"/>
  <c r="K10064" i="1"/>
  <c r="K10065" i="1"/>
  <c r="K10067" i="1"/>
  <c r="K10068" i="1"/>
  <c r="K10069" i="1"/>
  <c r="K10070" i="1"/>
  <c r="K10071" i="1"/>
  <c r="K10072" i="1"/>
  <c r="K10073" i="1"/>
  <c r="K10074" i="1"/>
  <c r="K10075" i="1"/>
  <c r="K10076" i="1"/>
  <c r="K10077" i="1"/>
  <c r="K10078" i="1"/>
  <c r="K10079" i="1"/>
  <c r="K10080" i="1"/>
  <c r="K10081" i="1"/>
  <c r="K10082" i="1"/>
  <c r="K10083" i="1"/>
  <c r="K10084" i="1"/>
  <c r="K10085" i="1"/>
  <c r="K10086" i="1"/>
  <c r="K10087" i="1"/>
  <c r="K10089" i="1"/>
  <c r="K10090" i="1"/>
  <c r="K10091" i="1"/>
  <c r="K10092" i="1"/>
  <c r="K10093" i="1"/>
  <c r="K10094" i="1"/>
  <c r="K10095" i="1"/>
  <c r="K10096" i="1"/>
  <c r="K10097" i="1"/>
  <c r="K10098" i="1"/>
  <c r="K10099" i="1"/>
  <c r="K10100" i="1"/>
  <c r="K10101" i="1"/>
  <c r="K10103" i="1"/>
  <c r="K10104" i="1"/>
  <c r="K10105" i="1"/>
  <c r="K10106" i="1"/>
  <c r="K10107" i="1"/>
  <c r="K10108" i="1"/>
  <c r="K10109" i="1"/>
  <c r="K10110" i="1"/>
  <c r="K10111" i="1"/>
  <c r="K10112" i="1"/>
  <c r="K10113" i="1"/>
  <c r="K10114" i="1"/>
  <c r="K10116" i="1"/>
  <c r="K10117" i="1"/>
  <c r="K10118" i="1"/>
  <c r="K10119" i="1"/>
  <c r="K10120" i="1"/>
  <c r="K10121" i="1"/>
  <c r="K10122" i="1"/>
  <c r="K10123" i="1"/>
  <c r="K10124" i="1"/>
  <c r="K10125" i="1"/>
  <c r="K10126" i="1"/>
  <c r="K10127" i="1"/>
  <c r="K10128" i="1"/>
  <c r="K10129" i="1"/>
  <c r="K10130" i="1"/>
  <c r="K10131" i="1"/>
  <c r="K10132" i="1"/>
  <c r="K10133" i="1"/>
  <c r="K10134" i="1"/>
  <c r="K10135" i="1"/>
  <c r="K10136" i="1"/>
  <c r="K10137" i="1"/>
  <c r="K10138" i="1"/>
  <c r="K10139" i="1"/>
  <c r="K10140" i="1"/>
  <c r="K10141" i="1"/>
  <c r="K10142" i="1"/>
  <c r="K10144" i="1"/>
  <c r="K10145" i="1"/>
  <c r="K10146" i="1"/>
  <c r="K10147" i="1"/>
  <c r="K10148" i="1"/>
  <c r="K10150" i="1"/>
  <c r="K10151" i="1"/>
  <c r="K10152" i="1"/>
  <c r="K10153" i="1"/>
  <c r="K10154" i="1"/>
  <c r="K10155" i="1"/>
  <c r="K10156" i="1"/>
  <c r="K10157" i="1"/>
  <c r="K10158" i="1"/>
  <c r="K10159" i="1"/>
  <c r="K10160" i="1"/>
  <c r="K10161" i="1"/>
  <c r="K10162" i="1"/>
  <c r="K10163" i="1"/>
  <c r="K10164" i="1"/>
  <c r="K10165" i="1"/>
  <c r="K10166" i="1"/>
  <c r="K10167" i="1"/>
  <c r="K10168" i="1"/>
  <c r="K10169" i="1"/>
  <c r="K10170" i="1"/>
  <c r="K10171" i="1"/>
  <c r="K10172" i="1"/>
  <c r="K10173" i="1"/>
  <c r="K10174" i="1"/>
  <c r="K10175" i="1"/>
  <c r="K10176" i="1"/>
  <c r="K10177" i="1"/>
  <c r="K10178" i="1"/>
  <c r="K10179" i="1"/>
  <c r="K10180" i="1"/>
  <c r="K10181" i="1"/>
  <c r="K10182" i="1"/>
  <c r="K10184" i="1"/>
  <c r="K10185" i="1"/>
  <c r="K10186" i="1"/>
  <c r="K10187" i="1"/>
  <c r="K10188" i="1"/>
  <c r="K10189" i="1"/>
  <c r="K10190" i="1"/>
  <c r="K10191" i="1"/>
  <c r="K10192" i="1"/>
  <c r="K10193" i="1"/>
  <c r="K10195" i="1"/>
  <c r="K10196" i="1"/>
  <c r="K10197" i="1"/>
  <c r="K10198" i="1"/>
  <c r="K10199" i="1"/>
  <c r="K10200" i="1"/>
  <c r="K10201" i="1"/>
  <c r="K10202" i="1"/>
  <c r="K10203" i="1"/>
  <c r="K10204" i="1"/>
  <c r="K10205" i="1"/>
  <c r="K10207" i="1"/>
  <c r="K10208" i="1"/>
  <c r="K10209" i="1"/>
  <c r="K10210" i="1"/>
  <c r="K10211" i="1"/>
  <c r="K10212" i="1"/>
  <c r="K10213" i="1"/>
  <c r="K10214" i="1"/>
  <c r="K10215" i="1"/>
  <c r="K10216" i="1"/>
  <c r="K10217" i="1"/>
  <c r="K10218" i="1"/>
  <c r="K10219" i="1"/>
  <c r="K10220" i="1"/>
  <c r="K10221" i="1"/>
  <c r="K10222" i="1"/>
  <c r="K10223" i="1"/>
  <c r="K10225" i="1"/>
  <c r="K10226" i="1"/>
  <c r="K10227" i="1"/>
  <c r="K10228" i="1"/>
  <c r="K10229" i="1"/>
  <c r="K10230" i="1"/>
  <c r="K10231" i="1"/>
  <c r="K10232" i="1"/>
  <c r="K10233" i="1"/>
  <c r="K10234" i="1"/>
  <c r="K10235" i="1"/>
  <c r="K10236" i="1"/>
  <c r="K10237" i="1"/>
  <c r="K10238" i="1"/>
  <c r="K10239" i="1"/>
  <c r="K10240" i="1"/>
  <c r="K10242" i="1"/>
  <c r="K10243" i="1"/>
  <c r="K10244" i="1"/>
  <c r="K10245" i="1"/>
  <c r="K10246" i="1"/>
  <c r="K10247" i="1"/>
  <c r="K10248" i="1"/>
  <c r="K10249" i="1"/>
  <c r="K10250" i="1"/>
  <c r="K10251" i="1"/>
  <c r="K10252" i="1"/>
  <c r="K10253" i="1"/>
  <c r="K10254" i="1"/>
  <c r="K10255" i="1"/>
  <c r="K10256" i="1"/>
  <c r="K10257" i="1"/>
  <c r="K10258" i="1"/>
  <c r="K10259" i="1"/>
  <c r="K10261" i="1"/>
  <c r="K10262" i="1"/>
  <c r="K10263" i="1"/>
  <c r="K10264" i="1"/>
  <c r="K10265" i="1"/>
  <c r="K10266" i="1"/>
  <c r="K10267" i="1"/>
  <c r="K10268" i="1"/>
  <c r="K10269" i="1"/>
  <c r="K10270" i="1"/>
  <c r="K10271" i="1"/>
  <c r="K10272" i="1"/>
  <c r="K10273" i="1"/>
  <c r="K10274" i="1"/>
  <c r="K10275" i="1"/>
  <c r="K10276" i="1"/>
  <c r="K10277" i="1"/>
  <c r="K10278" i="1"/>
  <c r="K10279" i="1"/>
  <c r="K10280" i="1"/>
  <c r="K10281" i="1"/>
  <c r="K10282" i="1"/>
  <c r="K10283" i="1"/>
  <c r="K10284" i="1"/>
  <c r="K10286" i="1"/>
  <c r="K10287" i="1"/>
  <c r="K10288" i="1"/>
  <c r="K10289" i="1"/>
  <c r="K10290" i="1"/>
  <c r="K10291" i="1"/>
  <c r="K10292" i="1"/>
  <c r="K10293" i="1"/>
  <c r="K10294" i="1"/>
  <c r="K10295" i="1"/>
  <c r="K10296" i="1"/>
  <c r="K10297" i="1"/>
  <c r="K10298" i="1"/>
  <c r="K10299" i="1"/>
  <c r="K10300" i="1"/>
  <c r="K10301" i="1"/>
  <c r="K10302" i="1"/>
  <c r="K10304" i="1"/>
  <c r="K10305" i="1"/>
  <c r="K10306" i="1"/>
  <c r="K10307" i="1"/>
  <c r="K10308" i="1"/>
  <c r="K10309" i="1"/>
  <c r="K10310" i="1"/>
  <c r="K10311" i="1"/>
  <c r="K10313" i="1"/>
  <c r="K10314" i="1"/>
  <c r="K10315" i="1"/>
  <c r="K10316" i="1"/>
  <c r="K10317" i="1"/>
  <c r="K10318" i="1"/>
  <c r="K10319" i="1"/>
  <c r="K10320" i="1"/>
  <c r="K10321" i="1"/>
  <c r="K10322" i="1"/>
  <c r="K10323" i="1"/>
  <c r="K10324" i="1"/>
  <c r="K10325" i="1"/>
  <c r="K10326" i="1"/>
  <c r="K10327" i="1"/>
  <c r="K10328" i="1"/>
  <c r="K10329" i="1"/>
  <c r="K10331" i="1"/>
  <c r="K10332" i="1"/>
  <c r="K10333" i="1"/>
  <c r="K10334" i="1"/>
  <c r="K10335" i="1"/>
  <c r="K10336" i="1"/>
  <c r="K10337" i="1"/>
  <c r="K10338" i="1"/>
  <c r="K10339" i="1"/>
  <c r="K10340" i="1"/>
  <c r="K10341" i="1"/>
  <c r="K10342" i="1"/>
  <c r="K10343" i="1"/>
  <c r="K10344" i="1"/>
  <c r="K10345" i="1"/>
  <c r="K10346" i="1"/>
  <c r="K10347" i="1"/>
  <c r="K10348" i="1"/>
  <c r="K10349" i="1"/>
  <c r="K10350" i="1"/>
  <c r="K10351" i="1"/>
  <c r="K10352" i="1"/>
  <c r="K10353" i="1"/>
  <c r="K10354" i="1"/>
  <c r="K10355" i="1"/>
  <c r="K10356" i="1"/>
  <c r="K10358" i="1"/>
  <c r="K10359" i="1"/>
  <c r="K10360" i="1"/>
  <c r="K10361" i="1"/>
  <c r="K10362" i="1"/>
  <c r="K10363" i="1"/>
  <c r="K10364" i="1"/>
  <c r="K10365" i="1"/>
  <c r="K10366" i="1"/>
  <c r="K10367" i="1"/>
  <c r="K10368" i="1"/>
  <c r="K10369" i="1"/>
  <c r="K10370" i="1"/>
  <c r="K10372" i="1"/>
  <c r="K10373" i="1"/>
  <c r="K10374" i="1"/>
  <c r="K10375" i="1"/>
  <c r="K10376" i="1"/>
  <c r="K10377" i="1"/>
  <c r="K10378" i="1"/>
  <c r="K10379" i="1"/>
  <c r="K10380" i="1"/>
  <c r="K10381" i="1"/>
  <c r="K10382" i="1"/>
  <c r="K10383" i="1"/>
  <c r="K10384" i="1"/>
  <c r="K10385" i="1"/>
  <c r="K10386" i="1"/>
  <c r="K10387" i="1"/>
  <c r="K10388" i="1"/>
  <c r="K10389" i="1"/>
  <c r="K10391" i="1"/>
  <c r="K10392" i="1"/>
  <c r="K10393" i="1"/>
  <c r="K10394" i="1"/>
  <c r="K10395" i="1"/>
  <c r="K10396" i="1"/>
  <c r="K10397" i="1"/>
  <c r="K10398" i="1"/>
  <c r="K10399" i="1"/>
  <c r="K10400" i="1"/>
  <c r="K10401" i="1"/>
  <c r="K10402" i="1"/>
  <c r="K10403" i="1"/>
  <c r="K10404" i="1"/>
  <c r="K10405" i="1"/>
  <c r="K10406" i="1"/>
  <c r="K10407" i="1"/>
  <c r="K10408" i="1"/>
  <c r="K10409" i="1"/>
  <c r="K10410" i="1"/>
  <c r="K10411" i="1"/>
  <c r="K10413" i="1"/>
  <c r="K10414" i="1"/>
  <c r="K10415" i="1"/>
  <c r="K10416" i="1"/>
  <c r="K10417" i="1"/>
  <c r="K10418" i="1"/>
  <c r="K10419" i="1"/>
  <c r="K10420" i="1"/>
  <c r="K10421" i="1"/>
  <c r="K10422" i="1"/>
  <c r="K10423" i="1"/>
  <c r="K10424" i="1"/>
  <c r="K10425" i="1"/>
  <c r="K10426" i="1"/>
  <c r="K10427" i="1"/>
  <c r="K10428" i="1"/>
  <c r="K10429" i="1"/>
  <c r="K10430" i="1"/>
  <c r="K10431" i="1"/>
  <c r="K10432" i="1"/>
  <c r="K10434" i="1"/>
  <c r="K10435" i="1"/>
  <c r="K10436" i="1"/>
  <c r="K10437" i="1"/>
  <c r="K10438" i="1"/>
  <c r="K10439" i="1"/>
  <c r="K10440" i="1"/>
  <c r="K10441" i="1"/>
  <c r="K10442" i="1"/>
  <c r="K10443" i="1"/>
  <c r="K10444" i="1"/>
  <c r="K10445" i="1"/>
  <c r="K10446" i="1"/>
  <c r="K10447" i="1"/>
  <c r="K10448" i="1"/>
  <c r="K10449" i="1"/>
  <c r="K10450" i="1"/>
  <c r="K10451" i="1"/>
  <c r="K10452" i="1"/>
  <c r="K10453" i="1"/>
  <c r="K10454" i="1"/>
  <c r="K10455" i="1"/>
  <c r="K10456" i="1"/>
  <c r="K10457" i="1"/>
  <c r="K10458" i="1"/>
  <c r="K10460" i="1"/>
  <c r="K10461" i="1"/>
  <c r="K10462" i="1"/>
  <c r="K10463" i="1"/>
  <c r="K10464" i="1"/>
  <c r="K10465" i="1"/>
  <c r="K10466" i="1"/>
  <c r="K10467" i="1"/>
  <c r="K10468" i="1"/>
  <c r="K10469" i="1"/>
  <c r="K10470" i="1"/>
  <c r="K10471" i="1"/>
  <c r="K10472" i="1"/>
  <c r="K10473" i="1"/>
  <c r="K10474" i="1"/>
  <c r="K10475" i="1"/>
  <c r="K10476" i="1"/>
  <c r="K10477" i="1"/>
  <c r="K10478" i="1"/>
  <c r="K10480" i="1"/>
  <c r="K10481" i="1"/>
  <c r="K10482" i="1"/>
  <c r="K10483" i="1"/>
  <c r="K10484" i="1"/>
  <c r="K10485" i="1"/>
  <c r="K10486" i="1"/>
  <c r="K10487" i="1"/>
  <c r="K10488" i="1"/>
  <c r="K10489" i="1"/>
  <c r="K10490" i="1"/>
  <c r="K10491" i="1"/>
  <c r="K10492" i="1"/>
  <c r="K10493" i="1"/>
  <c r="K10494" i="1"/>
  <c r="K10496" i="1"/>
  <c r="K10497" i="1"/>
  <c r="K10498" i="1"/>
  <c r="K10499" i="1"/>
  <c r="K10500" i="1"/>
  <c r="K10501" i="1"/>
  <c r="K10502" i="1"/>
  <c r="K10504" i="1"/>
  <c r="K10505" i="1"/>
  <c r="K10506" i="1"/>
  <c r="K10507" i="1"/>
  <c r="K10508" i="1"/>
  <c r="K10509" i="1"/>
  <c r="K10510" i="1"/>
  <c r="K10511" i="1"/>
  <c r="K10512" i="1"/>
  <c r="K10513" i="1"/>
  <c r="K10514" i="1"/>
  <c r="K10515" i="1"/>
  <c r="K10516" i="1"/>
  <c r="K10517" i="1"/>
  <c r="K10518" i="1"/>
  <c r="K10519" i="1"/>
  <c r="K10520" i="1"/>
  <c r="K10521" i="1"/>
  <c r="K10522" i="1"/>
  <c r="K10523" i="1"/>
  <c r="K10524" i="1"/>
  <c r="K10525" i="1"/>
  <c r="K10526" i="1"/>
  <c r="K10527" i="1"/>
  <c r="K10528" i="1"/>
  <c r="K10529" i="1"/>
  <c r="K10530" i="1"/>
  <c r="K10531" i="1"/>
  <c r="K10533" i="1"/>
  <c r="K10534" i="1"/>
  <c r="K10535" i="1"/>
  <c r="K10536" i="1"/>
  <c r="K10537" i="1"/>
  <c r="K10538" i="1"/>
  <c r="K10540" i="1"/>
  <c r="K10541" i="1"/>
  <c r="K10542" i="1"/>
  <c r="K10543" i="1"/>
  <c r="K10544" i="1"/>
  <c r="K10545" i="1"/>
  <c r="K10546" i="1"/>
  <c r="K10547" i="1"/>
  <c r="K10548" i="1"/>
  <c r="K10549" i="1"/>
  <c r="K10550" i="1"/>
  <c r="K10551" i="1"/>
  <c r="K10552" i="1"/>
  <c r="K10553" i="1"/>
  <c r="K10554" i="1"/>
  <c r="K10555" i="1"/>
  <c r="K10556" i="1"/>
  <c r="K10557" i="1"/>
  <c r="K10558" i="1"/>
  <c r="K10559" i="1"/>
  <c r="K10560" i="1"/>
  <c r="K10561" i="1"/>
  <c r="K10563" i="1"/>
  <c r="K10564" i="1"/>
  <c r="K10565" i="1"/>
  <c r="K10566" i="1"/>
  <c r="K10567" i="1"/>
  <c r="K10568" i="1"/>
  <c r="K10569" i="1"/>
  <c r="K10570" i="1"/>
  <c r="K10571" i="1"/>
  <c r="K10572" i="1"/>
  <c r="K10573" i="1"/>
  <c r="K10574" i="1"/>
  <c r="K10575" i="1"/>
  <c r="K10576" i="1"/>
  <c r="K10578" i="1"/>
  <c r="K10579" i="1"/>
  <c r="K10580" i="1"/>
  <c r="K10581" i="1"/>
  <c r="K10582" i="1"/>
  <c r="K10583" i="1"/>
  <c r="K10584" i="1"/>
  <c r="K10585" i="1"/>
  <c r="K10586" i="1"/>
  <c r="K10587" i="1"/>
  <c r="K10588" i="1"/>
  <c r="K10589" i="1"/>
  <c r="K10590" i="1"/>
  <c r="K10591" i="1"/>
  <c r="K10592" i="1"/>
  <c r="K10593" i="1"/>
  <c r="K10594" i="1"/>
  <c r="K10595" i="1"/>
  <c r="K10596" i="1"/>
  <c r="K10597" i="1"/>
  <c r="K10598" i="1"/>
  <c r="K10599" i="1"/>
  <c r="K10600" i="1"/>
  <c r="K10601" i="1"/>
  <c r="K10602" i="1"/>
  <c r="K10604" i="1"/>
  <c r="K10605" i="1"/>
  <c r="K10606" i="1"/>
  <c r="K10607" i="1"/>
  <c r="K10608" i="1"/>
  <c r="K10609" i="1"/>
  <c r="K10610" i="1"/>
  <c r="K10611" i="1"/>
  <c r="K10612" i="1"/>
  <c r="K10613" i="1"/>
  <c r="K10614" i="1"/>
  <c r="K10615" i="1"/>
  <c r="K10617" i="1"/>
  <c r="K10618" i="1"/>
  <c r="K10619" i="1"/>
  <c r="K10620" i="1"/>
  <c r="K10621" i="1"/>
  <c r="K10622" i="1"/>
  <c r="K10623" i="1"/>
  <c r="K10624" i="1"/>
  <c r="K10625" i="1"/>
  <c r="K10626" i="1"/>
  <c r="K10627" i="1"/>
  <c r="K10628" i="1"/>
  <c r="K10629" i="1"/>
  <c r="K10630" i="1"/>
  <c r="K10631" i="1"/>
  <c r="K10632" i="1"/>
  <c r="K10633" i="1"/>
  <c r="K10634" i="1"/>
  <c r="K10635" i="1"/>
  <c r="K10636" i="1"/>
  <c r="K10637" i="1"/>
  <c r="K10638" i="1"/>
  <c r="K10639" i="1"/>
  <c r="K10640" i="1"/>
  <c r="K10641" i="1"/>
  <c r="K10642" i="1"/>
  <c r="K10643" i="1"/>
  <c r="K10645" i="1"/>
  <c r="K10646" i="1"/>
  <c r="K10647" i="1"/>
  <c r="K10648" i="1"/>
  <c r="K10649" i="1"/>
  <c r="K10650" i="1"/>
  <c r="K10651" i="1"/>
  <c r="K10652" i="1"/>
  <c r="K10653" i="1"/>
  <c r="K10655" i="1"/>
  <c r="K10656" i="1"/>
  <c r="K10657" i="1"/>
  <c r="K10658" i="1"/>
  <c r="K10659" i="1"/>
  <c r="K10660" i="1"/>
  <c r="K10661" i="1"/>
  <c r="K10662" i="1"/>
  <c r="K10663" i="1"/>
  <c r="K10664" i="1"/>
  <c r="K10665" i="1"/>
  <c r="K10666" i="1"/>
  <c r="K10667" i="1"/>
  <c r="K10668" i="1"/>
  <c r="K10669" i="1"/>
  <c r="K10670" i="1"/>
  <c r="K10671" i="1"/>
  <c r="K10672" i="1"/>
  <c r="K10673" i="1"/>
  <c r="K10674" i="1"/>
  <c r="K10675" i="1"/>
  <c r="K10676" i="1"/>
  <c r="K10677" i="1"/>
  <c r="K10678" i="1"/>
  <c r="K10679" i="1"/>
  <c r="K10680" i="1"/>
  <c r="K10681" i="1"/>
  <c r="K10682" i="1"/>
  <c r="K10683" i="1"/>
  <c r="K10685" i="1"/>
  <c r="K10686" i="1"/>
  <c r="K10688" i="1"/>
  <c r="K10689" i="1"/>
  <c r="K10690" i="1"/>
  <c r="K10691" i="1"/>
  <c r="K10692" i="1"/>
  <c r="K10693" i="1"/>
  <c r="K10694" i="1"/>
  <c r="K10695" i="1"/>
  <c r="K10696" i="1"/>
  <c r="K10697" i="1"/>
  <c r="K10698" i="1"/>
  <c r="K10699" i="1"/>
  <c r="K10700" i="1"/>
  <c r="K10701" i="1"/>
  <c r="K10702" i="1"/>
  <c r="K10703" i="1"/>
  <c r="K10704" i="1"/>
  <c r="K10705" i="1"/>
  <c r="K10706" i="1"/>
  <c r="K10707" i="1"/>
  <c r="K10708" i="1"/>
  <c r="K10709" i="1"/>
  <c r="K10710" i="1"/>
  <c r="K10711" i="1"/>
  <c r="K10712" i="1"/>
  <c r="K10713" i="1"/>
  <c r="K10715" i="1"/>
  <c r="K10716" i="1"/>
  <c r="K10717" i="1"/>
  <c r="K10718" i="1"/>
  <c r="K10719" i="1"/>
  <c r="K10720" i="1"/>
  <c r="K10721" i="1"/>
  <c r="K10722" i="1"/>
  <c r="K10723" i="1"/>
  <c r="K10724" i="1"/>
  <c r="K10725" i="1"/>
  <c r="K10726" i="1"/>
  <c r="K10727" i="1"/>
  <c r="K10728" i="1"/>
  <c r="K10729" i="1"/>
  <c r="K10730" i="1"/>
  <c r="K10731" i="1"/>
  <c r="K10732" i="1"/>
  <c r="K10734" i="1"/>
  <c r="K10735" i="1"/>
  <c r="K10736" i="1"/>
  <c r="K10737" i="1"/>
  <c r="K10738" i="1"/>
  <c r="K10739" i="1"/>
  <c r="K10740" i="1"/>
  <c r="K10741" i="1"/>
  <c r="K10742" i="1"/>
  <c r="K10743" i="1"/>
  <c r="K10744" i="1"/>
  <c r="K10745" i="1"/>
  <c r="K10747" i="1"/>
  <c r="K10748" i="1"/>
  <c r="K10749" i="1"/>
  <c r="K10750" i="1"/>
  <c r="K10751" i="1"/>
  <c r="K10752" i="1"/>
  <c r="K10753" i="1"/>
  <c r="K10754" i="1"/>
  <c r="K10755" i="1"/>
  <c r="K10756" i="1"/>
  <c r="K10757" i="1"/>
  <c r="K10758" i="1"/>
  <c r="K10759" i="1"/>
  <c r="K10760" i="1"/>
  <c r="K10761" i="1"/>
  <c r="K10762" i="1"/>
  <c r="K10763" i="1"/>
  <c r="K10764" i="1"/>
  <c r="K10765" i="1"/>
  <c r="K10766" i="1"/>
  <c r="K10767" i="1"/>
  <c r="K10768" i="1"/>
  <c r="K10770" i="1"/>
  <c r="K10771" i="1"/>
  <c r="K10772" i="1"/>
  <c r="K10773" i="1"/>
  <c r="K10774" i="1"/>
  <c r="K10775" i="1"/>
  <c r="K10776" i="1"/>
  <c r="K10777" i="1"/>
  <c r="K10778" i="1"/>
  <c r="K10779" i="1"/>
  <c r="K10780" i="1"/>
  <c r="K10781" i="1"/>
  <c r="K10782" i="1"/>
  <c r="K10783" i="1"/>
  <c r="K10784" i="1"/>
  <c r="K10785" i="1"/>
  <c r="K10787" i="1"/>
  <c r="K10788" i="1"/>
  <c r="K10789" i="1"/>
  <c r="K10790" i="1"/>
  <c r="K10791" i="1"/>
  <c r="K10792" i="1"/>
  <c r="K10793" i="1"/>
  <c r="K10794" i="1"/>
  <c r="K10795" i="1"/>
  <c r="K10796" i="1"/>
  <c r="K10797" i="1"/>
  <c r="K10798" i="1"/>
  <c r="K10799" i="1"/>
  <c r="K10800" i="1"/>
  <c r="K10801" i="1"/>
  <c r="K10802" i="1"/>
  <c r="K10803" i="1"/>
  <c r="K10804" i="1"/>
  <c r="K10805" i="1"/>
  <c r="K10806" i="1"/>
  <c r="K10807" i="1"/>
  <c r="K10809" i="1"/>
  <c r="K10810" i="1"/>
  <c r="K10811" i="1"/>
  <c r="K10812" i="1"/>
  <c r="K10813" i="1"/>
  <c r="K10814" i="1"/>
  <c r="K10815" i="1"/>
  <c r="K10816" i="1"/>
  <c r="K10817" i="1"/>
  <c r="K10818" i="1"/>
  <c r="K10819" i="1"/>
  <c r="K10820" i="1"/>
  <c r="K10822" i="1"/>
  <c r="K10823" i="1"/>
  <c r="K10824" i="1"/>
  <c r="K10825" i="1"/>
  <c r="K10826" i="1"/>
  <c r="K10827" i="1"/>
  <c r="K10828" i="1"/>
  <c r="K10829" i="1"/>
  <c r="K10830" i="1"/>
  <c r="K10831" i="1"/>
  <c r="K10832" i="1"/>
  <c r="K10833" i="1"/>
  <c r="K10834" i="1"/>
  <c r="K10835" i="1"/>
  <c r="K10836" i="1"/>
  <c r="K10837" i="1"/>
  <c r="K10838" i="1"/>
  <c r="K10839" i="1"/>
  <c r="K10840" i="1"/>
  <c r="K10841" i="1"/>
  <c r="K10842" i="1"/>
  <c r="K10843" i="1"/>
  <c r="K10844" i="1"/>
  <c r="K10845" i="1"/>
  <c r="K10846" i="1"/>
  <c r="K10847" i="1"/>
  <c r="K10848" i="1"/>
  <c r="K10849" i="1"/>
  <c r="K10850" i="1"/>
  <c r="K10851" i="1"/>
  <c r="K10852" i="1"/>
  <c r="K10853" i="1"/>
  <c r="K10855" i="1"/>
  <c r="K10856" i="1"/>
  <c r="K10858" i="1"/>
  <c r="K10859" i="1"/>
  <c r="K10860" i="1"/>
  <c r="K10861" i="1"/>
  <c r="K10862" i="1"/>
  <c r="K10863" i="1"/>
  <c r="K10864" i="1"/>
  <c r="K10865" i="1"/>
  <c r="K10866" i="1"/>
  <c r="K10867" i="1"/>
  <c r="K10868" i="1"/>
  <c r="K10869" i="1"/>
  <c r="K10870" i="1"/>
  <c r="K10871" i="1"/>
  <c r="K10872" i="1"/>
  <c r="K10873" i="1"/>
  <c r="K10874" i="1"/>
  <c r="K10875" i="1"/>
  <c r="K10876" i="1"/>
  <c r="K10877" i="1"/>
  <c r="K10878" i="1"/>
  <c r="K10879" i="1"/>
  <c r="K10880" i="1"/>
  <c r="K10881" i="1"/>
  <c r="K10882" i="1"/>
  <c r="K10883" i="1"/>
  <c r="K10884" i="1"/>
  <c r="K10885" i="1"/>
  <c r="K10886" i="1"/>
  <c r="K10887" i="1"/>
  <c r="K10888" i="1"/>
  <c r="K10889" i="1"/>
  <c r="K10890" i="1"/>
  <c r="K10891" i="1"/>
  <c r="K10893" i="1"/>
  <c r="K10894" i="1"/>
  <c r="K10895" i="1"/>
  <c r="K10896" i="1"/>
  <c r="K10897" i="1"/>
  <c r="K10898" i="1"/>
  <c r="K10899" i="1"/>
  <c r="K10900" i="1"/>
  <c r="K10901" i="1"/>
  <c r="K10902" i="1"/>
  <c r="K10903" i="1"/>
  <c r="K10904" i="1"/>
  <c r="K10906" i="1"/>
  <c r="K10907" i="1"/>
  <c r="K10908" i="1"/>
  <c r="K10909" i="1"/>
  <c r="K10910" i="1"/>
  <c r="K10911" i="1"/>
  <c r="K10912" i="1"/>
  <c r="K10913" i="1"/>
  <c r="K10914" i="1"/>
  <c r="K10915" i="1"/>
  <c r="K10916" i="1"/>
  <c r="K10917" i="1"/>
  <c r="K10918" i="1"/>
  <c r="K10919" i="1"/>
  <c r="K10920" i="1"/>
  <c r="K10921" i="1"/>
  <c r="K10922" i="1"/>
  <c r="K10923" i="1"/>
  <c r="K10924" i="1"/>
  <c r="K10925" i="1"/>
  <c r="K10926" i="1"/>
  <c r="K10927" i="1"/>
  <c r="K10929" i="1"/>
  <c r="K10930" i="1"/>
  <c r="K10931" i="1"/>
  <c r="K10932" i="1"/>
  <c r="K10933" i="1"/>
  <c r="K10934" i="1"/>
  <c r="K10935" i="1"/>
  <c r="K10936" i="1"/>
  <c r="K10937" i="1"/>
  <c r="K10938" i="1"/>
  <c r="K10939" i="1"/>
  <c r="K10940" i="1"/>
  <c r="K10941" i="1"/>
  <c r="K10942" i="1"/>
  <c r="K10943" i="1"/>
  <c r="K10944" i="1"/>
  <c r="K10946" i="1"/>
  <c r="K10947" i="1"/>
  <c r="K10948" i="1"/>
  <c r="K10949" i="1"/>
  <c r="K10950" i="1"/>
  <c r="K10951" i="1"/>
  <c r="K10952" i="1"/>
  <c r="K10953" i="1"/>
  <c r="K10954" i="1"/>
  <c r="K10955" i="1"/>
  <c r="K10956" i="1"/>
  <c r="K10957" i="1"/>
  <c r="K10958" i="1"/>
  <c r="K10959" i="1"/>
  <c r="K10960" i="1"/>
  <c r="K10961" i="1"/>
  <c r="K10962" i="1"/>
  <c r="K10963" i="1"/>
  <c r="K10965" i="1"/>
  <c r="K10966" i="1"/>
  <c r="K10967" i="1"/>
  <c r="K10969" i="1"/>
  <c r="K10970" i="1"/>
  <c r="K10971" i="1"/>
  <c r="K10972" i="1"/>
  <c r="K10973" i="1"/>
  <c r="K10974" i="1"/>
  <c r="K10975" i="1"/>
  <c r="K10976" i="1"/>
  <c r="K10977" i="1"/>
  <c r="K10978" i="1"/>
  <c r="K10979" i="1"/>
  <c r="K10980" i="1"/>
  <c r="K10981" i="1"/>
  <c r="K10982" i="1"/>
  <c r="K10983" i="1"/>
  <c r="K10984" i="1"/>
  <c r="K10985" i="1"/>
  <c r="K10986" i="1"/>
  <c r="K10987" i="1"/>
  <c r="K10988" i="1"/>
  <c r="K10989" i="1"/>
  <c r="K10990" i="1"/>
  <c r="K10992" i="1"/>
  <c r="K10993" i="1"/>
  <c r="K10994" i="1"/>
  <c r="K10995" i="1"/>
  <c r="K10996" i="1"/>
  <c r="K10997" i="1"/>
  <c r="K10998" i="1"/>
  <c r="K10999" i="1"/>
  <c r="K11000" i="1"/>
  <c r="K11001" i="1"/>
  <c r="K11002" i="1"/>
  <c r="K11003" i="1"/>
  <c r="K11004" i="1"/>
  <c r="K11005" i="1"/>
  <c r="K11006" i="1"/>
  <c r="K11007" i="1"/>
  <c r="K11008" i="1"/>
  <c r="K11009" i="1"/>
  <c r="K11010" i="1"/>
  <c r="K11012" i="1"/>
  <c r="K11013" i="1"/>
  <c r="K11014" i="1"/>
  <c r="K11015" i="1"/>
  <c r="K11016" i="1"/>
  <c r="K11017" i="1"/>
  <c r="K11018" i="1"/>
  <c r="K11019" i="1"/>
  <c r="K11020" i="1"/>
  <c r="K11021" i="1"/>
  <c r="K11022" i="1"/>
  <c r="K11023" i="1"/>
  <c r="K11024" i="1"/>
  <c r="K11025" i="1"/>
  <c r="K11026" i="1"/>
  <c r="K11027" i="1"/>
  <c r="K11028" i="1"/>
  <c r="K11029" i="1"/>
  <c r="K11030" i="1"/>
  <c r="K11031" i="1"/>
  <c r="K11032" i="1"/>
  <c r="K11033" i="1"/>
  <c r="K11034" i="1"/>
  <c r="K11035" i="1"/>
  <c r="K11036" i="1"/>
  <c r="K11037" i="1"/>
  <c r="K11039" i="1"/>
  <c r="K11040" i="1"/>
  <c r="K11041" i="1"/>
  <c r="K11042" i="1"/>
  <c r="K11043" i="1"/>
  <c r="K11044" i="1"/>
  <c r="K11045" i="1"/>
  <c r="K11046" i="1"/>
  <c r="K11047" i="1"/>
  <c r="K11048" i="1"/>
  <c r="K11049" i="1"/>
  <c r="K11050" i="1"/>
  <c r="K11052" i="1"/>
  <c r="K11053" i="1"/>
  <c r="K11054" i="1"/>
  <c r="K11055" i="1"/>
  <c r="K11056" i="1"/>
  <c r="K11057" i="1"/>
  <c r="K11058" i="1"/>
  <c r="K11059" i="1"/>
  <c r="K11060" i="1"/>
  <c r="K11061" i="1"/>
  <c r="K11062" i="1"/>
  <c r="K11063" i="1"/>
  <c r="K11064" i="1"/>
  <c r="K11066" i="1"/>
  <c r="K11067" i="1"/>
  <c r="K11068" i="1"/>
  <c r="K11069" i="1"/>
  <c r="K11070" i="1"/>
  <c r="K11071" i="1"/>
  <c r="K11072" i="1"/>
  <c r="K11073" i="1"/>
  <c r="K11074" i="1"/>
  <c r="K11075" i="1"/>
  <c r="K11076" i="1"/>
  <c r="K11077" i="1"/>
  <c r="K11078" i="1"/>
  <c r="K11079" i="1"/>
  <c r="K11080" i="1"/>
  <c r="K11081" i="1"/>
  <c r="K11082" i="1"/>
  <c r="K11083" i="1"/>
  <c r="K11084" i="1"/>
  <c r="K11085" i="1"/>
  <c r="K11086" i="1"/>
  <c r="K11087" i="1"/>
  <c r="K11088" i="1"/>
  <c r="K11089" i="1"/>
  <c r="K11090" i="1"/>
  <c r="K11091" i="1"/>
  <c r="K11093" i="1"/>
  <c r="K11094" i="1"/>
  <c r="K11095" i="1"/>
  <c r="K11096" i="1"/>
  <c r="K11097" i="1"/>
  <c r="K11098" i="1"/>
  <c r="K11099" i="1"/>
  <c r="K11100" i="1"/>
  <c r="K11101" i="1"/>
  <c r="K11102" i="1"/>
  <c r="K11103" i="1"/>
  <c r="K11104" i="1"/>
  <c r="K11106" i="1"/>
  <c r="K11107" i="1"/>
  <c r="K11108" i="1"/>
  <c r="K11109" i="1"/>
  <c r="K11110" i="1"/>
  <c r="K11111" i="1"/>
  <c r="K11112" i="1"/>
  <c r="K11113" i="1"/>
  <c r="K11114" i="1"/>
  <c r="K11115" i="1"/>
  <c r="K11116" i="1"/>
  <c r="K11117" i="1"/>
  <c r="K11118" i="1"/>
  <c r="K11119" i="1"/>
  <c r="K11121" i="1"/>
  <c r="K11122" i="1"/>
  <c r="K11123" i="1"/>
  <c r="K11124" i="1"/>
  <c r="K11125" i="1"/>
  <c r="K11126" i="1"/>
  <c r="K11127" i="1"/>
  <c r="K11128" i="1"/>
  <c r="K11129" i="1"/>
  <c r="K11130" i="1"/>
  <c r="K11131" i="1"/>
  <c r="K11132" i="1"/>
  <c r="K11133" i="1"/>
  <c r="K11134" i="1"/>
  <c r="K11135" i="1"/>
  <c r="K11136" i="1"/>
  <c r="K11137" i="1"/>
  <c r="K11138" i="1"/>
  <c r="K11139" i="1"/>
  <c r="K11140" i="1"/>
  <c r="K11141" i="1"/>
  <c r="K11142" i="1"/>
  <c r="K11143" i="1"/>
  <c r="K11144" i="1"/>
  <c r="K11145" i="1"/>
  <c r="K11146" i="1"/>
  <c r="K11147" i="1"/>
  <c r="K11148" i="1"/>
  <c r="K11149" i="1"/>
  <c r="K11150" i="1"/>
  <c r="K11151" i="1"/>
  <c r="K11152" i="1"/>
  <c r="K11153" i="1"/>
  <c r="K11154" i="1"/>
  <c r="K11155" i="1"/>
  <c r="K11157" i="1"/>
  <c r="K11158" i="1"/>
  <c r="K11159" i="1"/>
  <c r="K11160" i="1"/>
  <c r="K11161" i="1"/>
  <c r="K11162" i="1"/>
  <c r="K11163" i="1"/>
  <c r="K11165" i="1"/>
  <c r="K11166" i="1"/>
  <c r="K11167" i="1"/>
  <c r="K11168" i="1"/>
  <c r="K11169" i="1"/>
  <c r="K11170" i="1"/>
  <c r="K11171" i="1"/>
  <c r="K11172" i="1"/>
  <c r="K11173" i="1"/>
  <c r="K11174" i="1"/>
  <c r="K11175" i="1"/>
  <c r="K11176" i="1"/>
  <c r="K11178" i="1"/>
  <c r="K11179" i="1"/>
  <c r="K11180" i="1"/>
  <c r="K11181" i="1"/>
  <c r="K11182" i="1"/>
  <c r="K11183" i="1"/>
  <c r="K11184" i="1"/>
  <c r="K11185" i="1"/>
  <c r="K11186" i="1"/>
  <c r="K11187" i="1"/>
  <c r="K11188" i="1"/>
  <c r="K11189" i="1"/>
  <c r="K11190" i="1"/>
  <c r="K11191" i="1"/>
  <c r="K11192" i="1"/>
  <c r="K11193" i="1"/>
  <c r="K11194" i="1"/>
  <c r="K11195" i="1"/>
  <c r="K11196" i="1"/>
  <c r="K11197" i="1"/>
  <c r="K11198" i="1"/>
  <c r="K11199" i="1"/>
  <c r="K11200" i="1"/>
  <c r="K11201" i="1"/>
  <c r="K11202" i="1"/>
  <c r="K11203" i="1"/>
  <c r="K11204" i="1"/>
  <c r="K11205" i="1"/>
  <c r="K11207" i="1"/>
  <c r="K11208" i="1"/>
  <c r="K11209" i="1"/>
  <c r="K11210" i="1"/>
  <c r="K11211" i="1"/>
  <c r="K11212" i="1"/>
  <c r="K11213" i="1"/>
  <c r="K11214" i="1"/>
  <c r="K11215" i="1"/>
  <c r="K11216" i="1"/>
  <c r="K11217" i="1"/>
  <c r="K11218" i="1"/>
  <c r="K11220" i="1"/>
  <c r="K11221" i="1"/>
  <c r="K11222" i="1"/>
  <c r="K11223" i="1"/>
  <c r="K11224" i="1"/>
  <c r="K11225" i="1"/>
  <c r="K11226" i="1"/>
  <c r="K11227" i="1"/>
  <c r="K11228" i="1"/>
  <c r="K11229" i="1"/>
  <c r="K11230" i="1"/>
  <c r="K11231" i="1"/>
  <c r="K11232" i="1"/>
  <c r="K11233" i="1"/>
  <c r="K11234" i="1"/>
  <c r="K11235" i="1"/>
  <c r="K11236" i="1"/>
  <c r="K11237" i="1"/>
  <c r="K11238" i="1"/>
  <c r="K11239" i="1"/>
  <c r="K11240" i="1"/>
  <c r="K11241" i="1"/>
  <c r="K11242" i="1"/>
  <c r="K11243" i="1"/>
  <c r="K11244" i="1"/>
  <c r="K11246" i="1"/>
  <c r="K11247" i="1"/>
  <c r="K11248" i="1"/>
  <c r="K11249" i="1"/>
  <c r="K11250" i="1"/>
  <c r="K11251" i="1"/>
  <c r="K11252" i="1"/>
  <c r="K11253" i="1"/>
  <c r="K11254" i="1"/>
  <c r="K11255" i="1"/>
  <c r="K11256" i="1"/>
  <c r="K11257" i="1"/>
  <c r="K11258" i="1"/>
  <c r="K11259" i="1"/>
  <c r="K11260" i="1"/>
  <c r="K11261" i="1"/>
  <c r="K11262" i="1"/>
  <c r="K11264" i="1"/>
  <c r="K11265" i="1"/>
  <c r="K11266" i="1"/>
  <c r="K11267" i="1"/>
  <c r="K11268" i="1"/>
  <c r="K11269" i="1"/>
  <c r="K11270" i="1"/>
  <c r="K11271" i="1"/>
  <c r="K11272" i="1"/>
  <c r="K11273" i="1"/>
  <c r="K11274" i="1"/>
  <c r="K11275" i="1"/>
  <c r="K11276" i="1"/>
  <c r="K11277" i="1"/>
  <c r="K11278" i="1"/>
  <c r="K11279" i="1"/>
  <c r="K11280" i="1"/>
  <c r="K11281" i="1"/>
  <c r="K11282" i="1"/>
  <c r="K11283" i="1"/>
  <c r="K11284" i="1"/>
  <c r="K11285" i="1"/>
  <c r="K11286" i="1"/>
  <c r="K11287" i="1"/>
  <c r="K11288" i="1"/>
  <c r="K11290" i="1"/>
  <c r="K11291" i="1"/>
  <c r="K11292" i="1"/>
  <c r="K11293" i="1"/>
  <c r="K11294" i="1"/>
  <c r="K11295" i="1"/>
  <c r="K11296" i="1"/>
  <c r="K11298" i="1"/>
  <c r="K11299" i="1"/>
  <c r="K11300" i="1"/>
  <c r="K11301" i="1"/>
  <c r="K11302" i="1"/>
  <c r="K11303" i="1"/>
  <c r="K11304" i="1"/>
  <c r="K11305" i="1"/>
  <c r="K11306" i="1"/>
  <c r="K11307" i="1"/>
  <c r="K11308" i="1"/>
  <c r="K11309" i="1"/>
  <c r="K11310" i="1"/>
  <c r="K11312" i="1"/>
  <c r="K11313" i="1"/>
  <c r="K11314" i="1"/>
  <c r="K11315" i="1"/>
  <c r="K11316" i="1"/>
  <c r="K11317" i="1"/>
  <c r="K11318" i="1"/>
  <c r="K11319" i="1"/>
  <c r="K11320" i="1"/>
  <c r="K11321" i="1"/>
  <c r="K11322" i="1"/>
  <c r="K11323" i="1"/>
  <c r="K11324" i="1"/>
  <c r="K11325" i="1"/>
  <c r="K11326" i="1"/>
  <c r="K11327" i="1"/>
  <c r="K11328" i="1"/>
  <c r="K11329" i="1"/>
  <c r="K11330" i="1"/>
  <c r="K11331" i="1"/>
  <c r="K11332" i="1"/>
  <c r="K11333" i="1"/>
  <c r="K11334" i="1"/>
  <c r="K11336" i="1"/>
  <c r="K11337" i="1"/>
  <c r="K11338" i="1"/>
  <c r="K11339" i="1"/>
  <c r="K11340" i="1"/>
  <c r="K11341" i="1"/>
  <c r="K11342" i="1"/>
  <c r="K11343" i="1"/>
  <c r="K11344" i="1"/>
  <c r="K11345" i="1"/>
  <c r="K11346" i="1"/>
  <c r="K11347" i="1"/>
  <c r="K11348" i="1"/>
  <c r="K11349" i="1"/>
  <c r="K11350" i="1"/>
  <c r="K11351" i="1"/>
  <c r="K11352" i="1"/>
  <c r="K11353" i="1"/>
  <c r="K11354" i="1"/>
  <c r="K11355" i="1"/>
  <c r="K11356" i="1"/>
  <c r="K11357" i="1"/>
  <c r="K11358" i="1"/>
  <c r="K11359" i="1"/>
  <c r="K11360" i="1"/>
  <c r="K11361" i="1"/>
  <c r="K11362" i="1"/>
  <c r="K11363" i="1"/>
  <c r="K11364" i="1"/>
  <c r="K11366" i="1"/>
  <c r="K11367" i="1"/>
  <c r="K11368" i="1"/>
  <c r="K11369" i="1"/>
  <c r="K11370" i="1"/>
  <c r="K11371" i="1"/>
  <c r="K11372" i="1"/>
  <c r="K11373" i="1"/>
  <c r="K11375" i="1"/>
  <c r="K11376" i="1"/>
  <c r="K11377" i="1"/>
  <c r="K11378" i="1"/>
  <c r="K11379" i="1"/>
  <c r="K11380" i="1"/>
  <c r="K11381" i="1"/>
  <c r="K11382" i="1"/>
  <c r="K11383" i="1"/>
  <c r="K11384" i="1"/>
  <c r="K11385" i="1"/>
  <c r="K11386" i="1"/>
  <c r="K11387" i="1"/>
  <c r="K11388" i="1"/>
  <c r="K11389" i="1"/>
  <c r="K11390" i="1"/>
  <c r="K11392" i="1"/>
  <c r="K11393" i="1"/>
  <c r="K11395" i="1"/>
  <c r="K11396" i="1"/>
  <c r="K11397" i="1"/>
  <c r="K11398" i="1"/>
  <c r="K11399" i="1"/>
  <c r="K11400" i="1"/>
  <c r="K11401" i="1"/>
  <c r="K11402" i="1"/>
  <c r="K11403" i="1"/>
  <c r="K11404" i="1"/>
  <c r="K11405" i="1"/>
  <c r="K11406" i="1"/>
  <c r="K11407" i="1"/>
  <c r="K11408" i="1"/>
  <c r="K11409" i="1"/>
  <c r="K11410" i="1"/>
  <c r="K11411" i="1"/>
  <c r="K11412" i="1"/>
  <c r="K11413" i="1"/>
  <c r="K11414" i="1"/>
  <c r="K11415" i="1"/>
  <c r="K11416" i="1"/>
  <c r="K11417" i="1"/>
  <c r="K11418" i="1"/>
  <c r="K11419" i="1"/>
  <c r="K11420" i="1"/>
  <c r="K11421" i="1"/>
  <c r="K11422" i="1"/>
  <c r="K11423" i="1"/>
  <c r="K11424" i="1"/>
  <c r="K11425" i="1"/>
  <c r="K11427" i="1"/>
  <c r="K11428" i="1"/>
  <c r="K11429" i="1"/>
  <c r="K11430" i="1"/>
  <c r="K11431" i="1"/>
  <c r="K11433" i="1"/>
  <c r="K11434" i="1"/>
  <c r="K11435" i="1"/>
  <c r="K11436" i="1"/>
  <c r="K11437" i="1"/>
  <c r="K11438" i="1"/>
  <c r="K11439" i="1"/>
  <c r="K11440" i="1"/>
  <c r="K11441" i="1"/>
  <c r="K11442" i="1"/>
  <c r="K11443" i="1"/>
  <c r="K11444" i="1"/>
  <c r="K11445" i="1"/>
  <c r="K11446" i="1"/>
  <c r="K11447" i="1"/>
  <c r="K11448" i="1"/>
  <c r="K11449" i="1"/>
  <c r="K11450" i="1"/>
  <c r="K11451" i="1"/>
  <c r="K11452" i="1"/>
  <c r="K11454" i="1"/>
  <c r="K11455" i="1"/>
  <c r="K11456" i="1"/>
  <c r="K11457" i="1"/>
  <c r="K11458" i="1"/>
  <c r="K11459" i="1"/>
  <c r="K11460" i="1"/>
  <c r="K11461" i="1"/>
  <c r="K11462" i="1"/>
  <c r="K11463" i="1"/>
  <c r="K11464" i="1"/>
  <c r="K11465" i="1"/>
  <c r="K11466" i="1"/>
  <c r="K11467" i="1"/>
  <c r="K11468" i="1"/>
  <c r="K11469" i="1"/>
  <c r="K11470" i="1"/>
  <c r="K11471" i="1"/>
  <c r="K11473" i="1"/>
  <c r="K11474" i="1"/>
  <c r="K11475" i="1"/>
  <c r="K11476" i="1"/>
  <c r="K11477" i="1"/>
  <c r="K11478" i="1"/>
  <c r="K11479" i="1"/>
  <c r="K11480" i="1"/>
  <c r="K11481" i="1"/>
  <c r="K11482" i="1"/>
  <c r="K11483" i="1"/>
  <c r="K11484" i="1"/>
  <c r="K11485" i="1"/>
  <c r="K11486" i="1"/>
  <c r="K11487" i="1"/>
  <c r="K11488" i="1"/>
  <c r="K11489" i="1"/>
  <c r="K11490" i="1"/>
  <c r="K11491" i="1"/>
  <c r="K11492" i="1"/>
  <c r="K11493" i="1"/>
  <c r="K11494" i="1"/>
  <c r="K11495" i="1"/>
  <c r="K11496" i="1"/>
  <c r="K11497" i="1"/>
  <c r="K11498" i="1"/>
  <c r="K11499" i="1"/>
  <c r="K11500" i="1"/>
  <c r="K11501" i="1"/>
  <c r="K11502" i="1"/>
  <c r="K11503" i="1"/>
  <c r="K11505" i="1"/>
  <c r="K11506" i="1"/>
  <c r="K11507" i="1"/>
  <c r="K11508" i="1"/>
  <c r="K11509" i="1"/>
  <c r="K11510" i="1"/>
  <c r="K11511" i="1"/>
  <c r="K11512" i="1"/>
  <c r="K11513" i="1"/>
  <c r="K11514" i="1"/>
  <c r="K11515" i="1"/>
  <c r="K11517" i="1"/>
  <c r="K11518" i="1"/>
  <c r="K11519" i="1"/>
  <c r="K11520" i="1"/>
  <c r="K11521" i="1"/>
  <c r="K11522" i="1"/>
  <c r="K11523" i="1"/>
  <c r="K11524" i="1"/>
  <c r="K11526" i="1"/>
  <c r="K11527" i="1"/>
  <c r="K11528" i="1"/>
  <c r="K11529" i="1"/>
  <c r="K11530" i="1"/>
  <c r="K11531" i="1"/>
  <c r="K11532" i="1"/>
  <c r="K11533" i="1"/>
  <c r="K11534" i="1"/>
  <c r="K11535" i="1"/>
  <c r="K11536" i="1"/>
  <c r="K11537" i="1"/>
  <c r="K11538" i="1"/>
  <c r="K11539" i="1"/>
  <c r="K11540" i="1"/>
  <c r="K11541" i="1"/>
  <c r="K11542" i="1"/>
  <c r="K11543" i="1"/>
  <c r="K11544" i="1"/>
  <c r="K11545" i="1"/>
  <c r="K11546" i="1"/>
  <c r="K11547" i="1"/>
  <c r="K11548" i="1"/>
  <c r="K11549" i="1"/>
  <c r="K11550" i="1"/>
  <c r="K11551" i="1"/>
  <c r="K11552" i="1"/>
  <c r="K11553" i="1"/>
  <c r="K11554" i="1"/>
  <c r="K11555" i="1"/>
  <c r="K11556" i="1"/>
  <c r="K11557" i="1"/>
  <c r="K11558" i="1"/>
  <c r="K11559" i="1"/>
  <c r="K11561" i="1"/>
  <c r="K11562" i="1"/>
  <c r="K11563" i="1"/>
  <c r="K11564" i="1"/>
  <c r="K11566" i="1"/>
  <c r="K11567" i="1"/>
  <c r="K11568" i="1"/>
  <c r="K11569" i="1"/>
  <c r="K11570" i="1"/>
  <c r="K11571" i="1"/>
  <c r="K11572" i="1"/>
  <c r="K11573" i="1"/>
  <c r="K11574" i="1"/>
  <c r="K11575" i="1"/>
  <c r="K11576" i="1"/>
  <c r="K11577" i="1"/>
  <c r="K11578" i="1"/>
  <c r="K11579" i="1"/>
  <c r="K11580" i="1"/>
  <c r="K11581" i="1"/>
  <c r="K11582" i="1"/>
  <c r="K11583" i="1"/>
  <c r="K11584" i="1"/>
  <c r="K11585" i="1"/>
  <c r="K11587" i="1"/>
  <c r="K11588" i="1"/>
  <c r="K11589" i="1"/>
  <c r="K11590" i="1"/>
  <c r="K11591" i="1"/>
  <c r="K11592" i="1"/>
  <c r="K11593" i="1"/>
  <c r="K11594" i="1"/>
  <c r="K11595" i="1"/>
  <c r="K11596" i="1"/>
  <c r="K11597" i="1"/>
  <c r="K11598" i="1"/>
  <c r="K11599" i="1"/>
  <c r="K11600" i="1"/>
  <c r="K11601" i="1"/>
  <c r="K11602" i="1"/>
  <c r="K11603" i="1"/>
  <c r="K11604" i="1"/>
  <c r="K11605" i="1"/>
  <c r="K11606" i="1"/>
  <c r="K11607" i="1"/>
  <c r="K11608" i="1"/>
  <c r="K11609" i="1"/>
  <c r="K11610" i="1"/>
  <c r="K11611" i="1"/>
  <c r="K11612" i="1"/>
  <c r="K11613" i="1"/>
  <c r="K11614" i="1"/>
  <c r="K11615" i="1"/>
  <c r="K11617" i="1"/>
  <c r="K11618" i="1"/>
  <c r="K11619" i="1"/>
  <c r="K11620" i="1"/>
  <c r="K11621" i="1"/>
  <c r="K11622" i="1"/>
  <c r="K11623" i="1"/>
  <c r="K11624" i="1"/>
  <c r="K11625" i="1"/>
  <c r="K11626" i="1"/>
  <c r="K11627" i="1"/>
  <c r="K11629" i="1"/>
  <c r="K11630" i="1"/>
  <c r="K11631" i="1"/>
  <c r="K11632" i="1"/>
  <c r="K11633" i="1"/>
  <c r="K11634" i="1"/>
  <c r="K11635" i="1"/>
  <c r="K11636" i="1"/>
  <c r="K11637" i="1"/>
  <c r="K11638" i="1"/>
  <c r="K11639" i="1"/>
  <c r="K11640" i="1"/>
  <c r="K11641" i="1"/>
  <c r="K11642" i="1"/>
  <c r="K11643" i="1"/>
  <c r="K11644" i="1"/>
  <c r="K11645" i="1"/>
  <c r="K11646" i="1"/>
  <c r="K11647" i="1"/>
  <c r="K11648" i="1"/>
  <c r="K11649" i="1"/>
  <c r="K11650" i="1"/>
  <c r="K11651" i="1"/>
  <c r="K11652" i="1"/>
  <c r="K11653" i="1"/>
  <c r="K11654" i="1"/>
  <c r="K11655" i="1"/>
  <c r="K11656" i="1"/>
  <c r="K11658" i="1"/>
  <c r="K11659" i="1"/>
  <c r="K11660" i="1"/>
  <c r="K11661" i="1"/>
  <c r="K11662" i="1"/>
  <c r="K11664" i="1"/>
  <c r="K11665" i="1"/>
  <c r="K11666" i="1"/>
  <c r="K11667" i="1"/>
  <c r="K11668" i="1"/>
  <c r="K11669" i="1"/>
  <c r="K11670" i="1"/>
  <c r="K11671" i="1"/>
  <c r="K11672" i="1"/>
  <c r="K11673" i="1"/>
  <c r="K11674" i="1"/>
  <c r="K11675" i="1"/>
  <c r="K11676" i="1"/>
  <c r="K11677" i="1"/>
  <c r="K11678" i="1"/>
  <c r="K11679" i="1"/>
  <c r="K11680" i="1"/>
  <c r="K11681" i="1"/>
  <c r="K11682" i="1"/>
  <c r="K11683" i="1"/>
  <c r="K11684" i="1"/>
  <c r="K11686" i="1"/>
  <c r="K11687" i="1"/>
  <c r="K11688" i="1"/>
  <c r="K11689" i="1"/>
  <c r="K11690" i="1"/>
  <c r="K11691" i="1"/>
  <c r="K11692" i="1"/>
  <c r="K11693" i="1"/>
  <c r="K11694" i="1"/>
  <c r="K11695" i="1"/>
  <c r="K11696" i="1"/>
  <c r="K11697" i="1"/>
  <c r="K11698" i="1"/>
  <c r="K11699" i="1"/>
  <c r="K11700" i="1"/>
  <c r="K11701" i="1"/>
  <c r="K11702" i="1"/>
  <c r="K11703" i="1"/>
  <c r="K11705" i="1"/>
  <c r="K11706" i="1"/>
  <c r="K11707" i="1"/>
  <c r="K11708" i="1"/>
  <c r="K11709" i="1"/>
  <c r="K11710" i="1"/>
  <c r="K11711" i="1"/>
  <c r="K11712" i="1"/>
  <c r="K11713" i="1"/>
  <c r="K11714" i="1"/>
  <c r="K11715" i="1"/>
  <c r="K11716" i="1"/>
  <c r="K11718" i="1"/>
  <c r="K11719" i="1"/>
  <c r="K11720" i="1"/>
  <c r="K11721" i="1"/>
  <c r="K11722" i="1"/>
  <c r="K11723" i="1"/>
  <c r="K11724" i="1"/>
  <c r="K11725" i="1"/>
  <c r="K11726" i="1"/>
  <c r="K11727" i="1"/>
  <c r="K11728" i="1"/>
  <c r="K11729" i="1"/>
  <c r="K11730" i="1"/>
  <c r="K11731" i="1"/>
  <c r="K11732" i="1"/>
  <c r="K11733" i="1"/>
  <c r="K11734" i="1"/>
  <c r="K11735" i="1"/>
  <c r="K11736" i="1"/>
  <c r="K11737" i="1"/>
  <c r="K11738" i="1"/>
  <c r="K11739" i="1"/>
  <c r="K11740" i="1"/>
  <c r="K11741" i="1"/>
  <c r="K11742" i="1"/>
  <c r="K11744" i="1"/>
  <c r="K11745" i="1"/>
  <c r="K11746" i="1"/>
  <c r="K11747" i="1"/>
  <c r="K11748" i="1"/>
  <c r="K11749" i="1"/>
  <c r="K11750" i="1"/>
  <c r="K11751" i="1"/>
  <c r="K11752" i="1"/>
  <c r="K11753" i="1"/>
  <c r="K11754" i="1"/>
  <c r="K11755" i="1"/>
  <c r="K11756" i="1"/>
  <c r="K11757" i="1"/>
  <c r="K11758" i="1"/>
  <c r="K11759" i="1"/>
  <c r="K11760" i="1"/>
  <c r="K11761" i="1"/>
  <c r="K11762" i="1"/>
  <c r="K11763" i="1"/>
  <c r="K11764" i="1"/>
  <c r="K11765" i="1"/>
  <c r="K11766" i="1"/>
  <c r="K11767" i="1"/>
  <c r="K11768" i="1"/>
  <c r="K11769" i="1"/>
  <c r="K11770" i="1"/>
  <c r="K11773" i="1"/>
  <c r="K11774" i="1"/>
  <c r="K11775" i="1"/>
  <c r="K11776" i="1"/>
  <c r="K11777" i="1"/>
  <c r="K11778" i="1"/>
  <c r="K11779" i="1"/>
  <c r="K11780" i="1"/>
  <c r="K11781" i="1"/>
  <c r="K11782" i="1"/>
  <c r="K11783" i="1"/>
  <c r="K11784" i="1"/>
  <c r="K11785" i="1"/>
  <c r="K11786" i="1"/>
  <c r="K11787" i="1"/>
  <c r="K11788" i="1"/>
  <c r="K11789" i="1"/>
  <c r="K11790" i="1"/>
  <c r="K11791" i="1"/>
  <c r="K11792" i="1"/>
  <c r="K11793" i="1"/>
  <c r="K11794" i="1"/>
  <c r="K11795" i="1"/>
  <c r="K11796" i="1"/>
  <c r="K11797" i="1"/>
  <c r="K11798" i="1"/>
  <c r="K11799" i="1"/>
  <c r="K11800" i="1"/>
  <c r="K11801" i="1"/>
  <c r="K11802" i="1"/>
  <c r="K11803" i="1"/>
  <c r="K11804" i="1"/>
  <c r="K11805" i="1"/>
  <c r="K11806" i="1"/>
  <c r="K11808" i="1"/>
  <c r="K11809" i="1"/>
  <c r="K11810" i="1"/>
  <c r="K11811" i="1"/>
  <c r="K11812" i="1"/>
  <c r="K11813" i="1"/>
  <c r="K11814" i="1"/>
  <c r="K11815" i="1"/>
  <c r="K11816" i="1"/>
  <c r="K11817" i="1"/>
  <c r="K11818" i="1"/>
  <c r="K11819" i="1"/>
  <c r="K11820" i="1"/>
  <c r="K11821" i="1"/>
  <c r="K11822" i="1"/>
  <c r="K11823" i="1"/>
  <c r="K11824" i="1"/>
  <c r="K11825" i="1"/>
  <c r="K11827" i="1"/>
  <c r="K11828" i="1"/>
  <c r="K11829" i="1"/>
  <c r="K11830" i="1"/>
  <c r="K11831" i="1"/>
  <c r="K11832" i="1"/>
  <c r="K11833" i="1"/>
  <c r="K11834" i="1"/>
  <c r="K11835" i="1"/>
  <c r="K11836" i="1"/>
  <c r="K11837" i="1"/>
  <c r="K11838" i="1"/>
  <c r="K11840" i="1"/>
  <c r="K11841" i="1"/>
  <c r="K11842" i="1"/>
  <c r="K11843" i="1"/>
  <c r="K11844" i="1"/>
  <c r="K11845" i="1"/>
  <c r="K11846" i="1"/>
  <c r="K11847" i="1"/>
  <c r="K11848" i="1"/>
  <c r="K11850" i="1"/>
  <c r="K11851" i="1"/>
  <c r="K11852" i="1"/>
  <c r="K11853" i="1"/>
  <c r="K11854" i="1"/>
  <c r="K11855" i="1"/>
  <c r="K11856" i="1"/>
  <c r="K11857" i="1"/>
  <c r="K11858" i="1"/>
  <c r="K11859" i="1"/>
  <c r="K11860" i="1"/>
  <c r="K11861" i="1"/>
  <c r="K11862" i="1"/>
  <c r="K11863" i="1"/>
  <c r="K11864" i="1"/>
  <c r="K11865" i="1"/>
  <c r="K11866" i="1"/>
  <c r="K11867" i="1"/>
  <c r="K11868" i="1"/>
  <c r="K11869" i="1"/>
  <c r="K11870" i="1"/>
  <c r="K11871" i="1"/>
  <c r="K11872" i="1"/>
  <c r="K11873" i="1"/>
  <c r="K11875" i="1"/>
  <c r="K11876" i="1"/>
  <c r="K11877" i="1"/>
  <c r="K11878" i="1"/>
  <c r="K11879" i="1"/>
  <c r="K11880" i="1"/>
  <c r="K11881" i="1"/>
  <c r="K11882" i="1"/>
  <c r="K11883" i="1"/>
  <c r="K11884" i="1"/>
  <c r="K11885" i="1"/>
  <c r="K11886" i="1"/>
  <c r="K11887" i="1"/>
  <c r="K11888" i="1"/>
  <c r="K11889" i="1"/>
  <c r="K11890" i="1"/>
  <c r="K11891" i="1"/>
  <c r="K11892" i="1"/>
  <c r="K11893" i="1"/>
  <c r="K11894" i="1"/>
  <c r="K11895" i="1"/>
  <c r="K11896" i="1"/>
  <c r="K11897" i="1"/>
  <c r="K11898" i="1"/>
  <c r="K11899" i="1"/>
  <c r="K11900" i="1"/>
  <c r="K11901" i="1"/>
  <c r="K11902" i="1"/>
  <c r="K11903" i="1"/>
  <c r="K11905" i="1"/>
  <c r="K11906" i="1"/>
  <c r="K11907" i="1"/>
  <c r="K11908" i="1"/>
  <c r="K11909" i="1"/>
  <c r="K11910" i="1"/>
  <c r="K11912" i="1"/>
  <c r="K11913" i="1"/>
  <c r="K11914" i="1"/>
  <c r="K11915" i="1"/>
  <c r="K11916" i="1"/>
  <c r="K11917" i="1"/>
  <c r="K11918" i="1"/>
  <c r="K11919" i="1"/>
  <c r="K11920" i="1"/>
  <c r="K11921" i="1"/>
  <c r="K11922" i="1"/>
  <c r="K11923" i="1"/>
  <c r="K11924" i="1"/>
  <c r="K11925" i="1"/>
  <c r="K11926" i="1"/>
  <c r="K11927" i="1"/>
  <c r="K11928" i="1"/>
  <c r="K11930" i="1"/>
  <c r="K11931" i="1"/>
  <c r="K11932" i="1"/>
  <c r="K11933" i="1"/>
  <c r="K11934" i="1"/>
  <c r="K11935" i="1"/>
  <c r="K11936" i="1"/>
  <c r="K11937" i="1"/>
  <c r="K11938" i="1"/>
  <c r="K11939" i="1"/>
  <c r="K11940" i="1"/>
  <c r="K11941" i="1"/>
  <c r="K11942" i="1"/>
  <c r="K11943" i="1"/>
  <c r="K11944" i="1"/>
  <c r="K11945" i="1"/>
  <c r="K11947" i="1"/>
  <c r="K11949" i="1"/>
  <c r="K11950" i="1"/>
  <c r="K11951" i="1"/>
  <c r="K11952" i="1"/>
  <c r="K11953" i="1"/>
  <c r="K11954" i="1"/>
  <c r="K11955" i="1"/>
  <c r="K11956" i="1"/>
  <c r="K11957" i="1"/>
  <c r="K11958" i="1"/>
  <c r="K11959" i="1"/>
  <c r="K11960" i="1"/>
  <c r="K11961" i="1"/>
  <c r="K11962" i="1"/>
  <c r="K11963" i="1"/>
  <c r="K11964" i="1"/>
  <c r="K11965" i="1"/>
  <c r="K11967" i="1"/>
  <c r="K11968" i="1"/>
  <c r="K11969" i="1"/>
  <c r="K11970" i="1"/>
  <c r="K11971" i="1"/>
  <c r="K11972" i="1"/>
  <c r="K11973" i="1"/>
  <c r="K11974" i="1"/>
  <c r="K11975" i="1"/>
  <c r="K11976" i="1"/>
  <c r="K11977" i="1"/>
  <c r="K11978" i="1"/>
  <c r="K11979" i="1"/>
  <c r="K11980" i="1"/>
  <c r="K11981" i="1"/>
  <c r="K11982" i="1"/>
  <c r="K11983" i="1"/>
  <c r="K11984" i="1"/>
  <c r="K11986" i="1"/>
  <c r="K11987" i="1"/>
  <c r="K11988" i="1"/>
  <c r="K11989" i="1"/>
  <c r="K11990" i="1"/>
  <c r="K11991" i="1"/>
  <c r="K11992" i="1"/>
  <c r="K11993" i="1"/>
  <c r="K11994" i="1"/>
  <c r="K11995" i="1"/>
  <c r="K11996" i="1"/>
  <c r="K11997" i="1"/>
  <c r="K11998" i="1"/>
  <c r="K11999" i="1"/>
  <c r="K12000" i="1"/>
  <c r="K12001" i="1"/>
  <c r="K12002" i="1"/>
  <c r="K12003" i="1"/>
  <c r="K12004" i="1"/>
  <c r="K12005" i="1"/>
  <c r="K12006" i="1"/>
  <c r="K12007" i="1"/>
  <c r="K12008" i="1"/>
  <c r="K12009" i="1"/>
  <c r="K12010" i="1"/>
  <c r="K12011" i="1"/>
  <c r="K12012" i="1"/>
  <c r="K12013" i="1"/>
  <c r="K12014" i="1"/>
  <c r="K12015" i="1"/>
  <c r="K12016" i="1"/>
  <c r="K12017" i="1"/>
  <c r="K12018" i="1"/>
  <c r="K12019" i="1"/>
  <c r="K12021" i="1"/>
  <c r="K12022" i="1"/>
  <c r="K12023" i="1"/>
  <c r="K12024" i="1"/>
  <c r="K12025" i="1"/>
  <c r="K12026" i="1"/>
  <c r="K12027" i="1"/>
  <c r="K12028" i="1"/>
  <c r="K12029" i="1"/>
  <c r="K12030" i="1"/>
  <c r="K12031" i="1"/>
  <c r="K12032" i="1"/>
  <c r="K12033" i="1"/>
  <c r="K12034" i="1"/>
  <c r="K12035" i="1"/>
  <c r="K12036" i="1"/>
  <c r="K12037" i="1"/>
  <c r="K12038" i="1"/>
  <c r="K12040" i="1"/>
  <c r="K12041" i="1"/>
  <c r="K12042" i="1"/>
  <c r="K12043" i="1"/>
  <c r="K12044" i="1"/>
  <c r="K12045" i="1"/>
  <c r="K12046" i="1"/>
  <c r="K12047" i="1"/>
  <c r="K12048" i="1"/>
  <c r="K12049" i="1"/>
  <c r="K12050" i="1"/>
  <c r="K12051" i="1"/>
  <c r="K12052" i="1"/>
  <c r="K12053" i="1"/>
  <c r="K12054" i="1"/>
  <c r="K12055" i="1"/>
  <c r="K12056" i="1"/>
  <c r="K12057" i="1"/>
  <c r="K12058" i="1"/>
  <c r="K12059" i="1"/>
  <c r="K12061" i="1"/>
  <c r="K12062" i="1"/>
  <c r="K12063" i="1"/>
  <c r="K12064" i="1"/>
  <c r="K12066" i="1"/>
  <c r="K12067" i="1"/>
  <c r="K12068" i="1"/>
  <c r="K12069" i="1"/>
  <c r="K12070" i="1"/>
  <c r="K12071" i="1"/>
  <c r="K12072" i="1"/>
  <c r="K12073" i="1"/>
  <c r="K12074" i="1"/>
  <c r="K12075" i="1"/>
  <c r="K12076" i="1"/>
  <c r="K12077" i="1"/>
  <c r="K12078" i="1"/>
  <c r="K12079" i="1"/>
  <c r="K12080" i="1"/>
  <c r="K12081" i="1"/>
  <c r="K12082" i="1"/>
  <c r="K12083" i="1"/>
  <c r="K12084" i="1"/>
  <c r="K12085" i="1"/>
  <c r="K12086" i="1"/>
  <c r="K12087" i="1"/>
  <c r="K12088" i="1"/>
  <c r="K12089" i="1"/>
  <c r="K12090" i="1"/>
  <c r="K12092" i="1"/>
  <c r="K12093" i="1"/>
  <c r="K12094" i="1"/>
  <c r="K12095" i="1"/>
  <c r="K12096" i="1"/>
  <c r="K12097" i="1"/>
  <c r="K12098" i="1"/>
  <c r="K12099" i="1"/>
  <c r="K12100" i="1"/>
  <c r="K12101" i="1"/>
  <c r="K12102" i="1"/>
  <c r="K12103" i="1"/>
  <c r="K12105" i="1"/>
  <c r="K12106" i="1"/>
  <c r="K12107" i="1"/>
  <c r="K12108" i="1"/>
  <c r="K12109" i="1"/>
  <c r="K12110" i="1"/>
  <c r="K12111" i="1"/>
  <c r="K12112" i="1"/>
  <c r="K12113" i="1"/>
  <c r="K12114" i="1"/>
  <c r="K12115" i="1"/>
  <c r="K12116" i="1"/>
  <c r="K12117" i="1"/>
  <c r="K12118" i="1"/>
  <c r="K12119" i="1"/>
  <c r="K12121" i="1"/>
  <c r="K12122" i="1"/>
  <c r="K12123" i="1"/>
  <c r="K12124" i="1"/>
  <c r="K12125" i="1"/>
  <c r="K12126" i="1"/>
  <c r="K12127" i="1"/>
  <c r="K12128" i="1"/>
  <c r="K12129" i="1"/>
  <c r="K12130" i="1"/>
  <c r="K12131" i="1"/>
  <c r="K12132" i="1"/>
  <c r="K12133" i="1"/>
  <c r="K12134" i="1"/>
  <c r="K12135" i="1"/>
  <c r="K12136" i="1"/>
  <c r="K12137" i="1"/>
  <c r="K12138" i="1"/>
  <c r="K12139" i="1"/>
  <c r="K12140" i="1"/>
  <c r="K12141" i="1"/>
  <c r="K12142" i="1"/>
  <c r="K12143" i="1"/>
  <c r="K12145" i="1"/>
  <c r="K12146" i="1"/>
  <c r="K12147" i="1"/>
  <c r="K12148" i="1"/>
  <c r="K12149" i="1"/>
  <c r="K12150" i="1"/>
  <c r="K12151" i="1"/>
  <c r="K12152" i="1"/>
  <c r="K12153" i="1"/>
  <c r="K12154" i="1"/>
  <c r="K12155" i="1"/>
  <c r="K12156" i="1"/>
  <c r="K12157" i="1"/>
  <c r="K12158" i="1"/>
  <c r="K12159" i="1"/>
  <c r="K12160" i="1"/>
  <c r="K12161" i="1"/>
  <c r="K12162" i="1"/>
  <c r="K12163" i="1"/>
  <c r="K12164" i="1"/>
  <c r="K12165" i="1"/>
  <c r="K12166" i="1"/>
  <c r="K12167" i="1"/>
  <c r="K12168" i="1"/>
  <c r="K12169" i="1"/>
  <c r="K12170" i="1"/>
  <c r="K12171" i="1"/>
  <c r="K12172" i="1"/>
  <c r="K12174" i="1"/>
  <c r="K12175" i="1"/>
  <c r="K12177" i="1"/>
  <c r="K12178" i="1"/>
  <c r="K12179" i="1"/>
  <c r="K12180" i="1"/>
  <c r="K12181" i="1"/>
  <c r="K12182" i="1"/>
  <c r="K12183" i="1"/>
  <c r="K12184" i="1"/>
  <c r="K12185" i="1"/>
  <c r="K12186" i="1"/>
  <c r="K12187" i="1"/>
  <c r="K12188" i="1"/>
  <c r="K12189" i="1"/>
  <c r="K12190" i="1"/>
  <c r="K12191" i="1"/>
  <c r="K12192" i="1"/>
  <c r="K12193" i="1"/>
  <c r="K12194" i="1"/>
  <c r="K12195" i="1"/>
  <c r="K12196" i="1"/>
  <c r="K12197" i="1"/>
  <c r="K12198" i="1"/>
  <c r="K12199" i="1"/>
  <c r="K12200" i="1"/>
  <c r="K12201" i="1"/>
  <c r="K12203" i="1"/>
  <c r="K12204" i="1"/>
  <c r="K12205" i="1"/>
  <c r="K12206" i="1"/>
  <c r="K12207" i="1"/>
  <c r="K12208" i="1"/>
  <c r="K12209" i="1"/>
  <c r="K12210" i="1"/>
  <c r="K12211" i="1"/>
  <c r="K12212" i="1"/>
  <c r="K12213" i="1"/>
  <c r="K12214" i="1"/>
  <c r="K12215" i="1"/>
  <c r="K12216" i="1"/>
  <c r="K12217" i="1"/>
  <c r="K12218" i="1"/>
  <c r="K12219" i="1"/>
  <c r="K12220" i="1"/>
  <c r="K12221" i="1"/>
  <c r="K12222" i="1"/>
  <c r="K12223" i="1"/>
  <c r="K12224" i="1"/>
  <c r="K12225" i="1"/>
  <c r="K12226" i="1"/>
  <c r="K12227" i="1"/>
  <c r="K12228" i="1"/>
  <c r="K12229" i="1"/>
  <c r="K12231" i="1"/>
  <c r="K12232" i="1"/>
  <c r="K12233" i="1"/>
  <c r="K12234" i="1"/>
  <c r="K12235" i="1"/>
  <c r="K12236" i="1"/>
  <c r="K12237" i="1"/>
  <c r="K12238" i="1"/>
  <c r="K12239" i="1"/>
  <c r="K12240" i="1"/>
  <c r="K12241" i="1"/>
  <c r="K12242" i="1"/>
  <c r="K12243" i="1"/>
  <c r="K12244" i="1"/>
  <c r="K12245" i="1"/>
  <c r="K12247" i="1"/>
  <c r="K12248" i="1"/>
  <c r="K12249" i="1"/>
  <c r="K12250" i="1"/>
  <c r="K12251" i="1"/>
  <c r="K12252" i="1"/>
  <c r="K12253" i="1"/>
  <c r="K12254" i="1"/>
  <c r="K12255" i="1"/>
  <c r="K12256" i="1"/>
  <c r="K12257" i="1"/>
  <c r="K12258" i="1"/>
  <c r="K12260" i="1"/>
  <c r="K12261" i="1"/>
  <c r="K12262" i="1"/>
  <c r="K12263" i="1"/>
  <c r="K12264" i="1"/>
  <c r="K12265" i="1"/>
  <c r="K12266" i="1"/>
  <c r="K12267" i="1"/>
  <c r="K12268" i="1"/>
  <c r="K12269" i="1"/>
  <c r="K12270" i="1"/>
  <c r="K12271" i="1"/>
  <c r="K12272" i="1"/>
  <c r="K12273" i="1"/>
  <c r="K12274" i="1"/>
  <c r="K12275" i="1"/>
  <c r="K12276" i="1"/>
  <c r="K12277" i="1"/>
  <c r="K12279" i="1"/>
  <c r="K12280" i="1"/>
  <c r="K12281" i="1"/>
  <c r="K12282" i="1"/>
  <c r="K12283" i="1"/>
  <c r="K12284" i="1"/>
  <c r="K12285" i="1"/>
  <c r="K12286" i="1"/>
  <c r="K12287" i="1"/>
  <c r="K12288" i="1"/>
  <c r="K12289" i="1"/>
  <c r="K12290" i="1"/>
  <c r="K12291" i="1"/>
  <c r="K12292" i="1"/>
  <c r="K12293" i="1"/>
  <c r="K12294" i="1"/>
  <c r="K12295" i="1"/>
  <c r="K12296" i="1"/>
  <c r="K12298" i="1"/>
  <c r="K12299" i="1"/>
  <c r="K12300" i="1"/>
  <c r="K12301" i="1"/>
  <c r="K12302" i="1"/>
  <c r="K12303" i="1"/>
  <c r="K12304" i="1"/>
  <c r="K12305" i="1"/>
  <c r="K12306" i="1"/>
  <c r="K12307" i="1"/>
  <c r="K12308" i="1"/>
  <c r="K12309" i="1"/>
  <c r="K12310" i="1"/>
  <c r="K12311" i="1"/>
  <c r="K12312" i="1"/>
  <c r="K12314" i="1"/>
  <c r="K12315" i="1"/>
  <c r="K12316" i="1"/>
  <c r="K12317" i="1"/>
  <c r="K12318" i="1"/>
  <c r="K12319" i="1"/>
  <c r="K12320" i="1"/>
  <c r="K12321" i="1"/>
  <c r="K12322" i="1"/>
  <c r="K12323" i="1"/>
  <c r="K12324" i="1"/>
  <c r="K12325" i="1"/>
  <c r="K12326" i="1"/>
  <c r="K12327" i="1"/>
  <c r="K12328" i="1"/>
  <c r="K12329" i="1"/>
  <c r="K12330" i="1"/>
  <c r="K12331" i="1"/>
  <c r="K12332" i="1"/>
  <c r="K12333" i="1"/>
  <c r="K12334" i="1"/>
  <c r="K12335" i="1"/>
  <c r="K12336" i="1"/>
  <c r="K12337" i="1"/>
  <c r="K12338" i="1"/>
  <c r="K12340" i="1"/>
  <c r="K12341" i="1"/>
  <c r="K12342" i="1"/>
  <c r="K12343" i="1"/>
  <c r="K12344" i="1"/>
  <c r="K12345" i="1"/>
  <c r="K12346" i="1"/>
  <c r="K12347" i="1"/>
  <c r="K12348" i="1"/>
  <c r="K12349" i="1"/>
  <c r="K12350" i="1"/>
  <c r="K12351" i="1"/>
  <c r="K12352" i="1"/>
  <c r="K12353" i="1"/>
  <c r="K12354" i="1"/>
  <c r="K12355" i="1"/>
  <c r="K12356" i="1"/>
  <c r="K12357" i="1"/>
  <c r="K12359" i="1"/>
  <c r="K12360" i="1"/>
  <c r="K12361" i="1"/>
  <c r="K12362" i="1"/>
  <c r="K12363" i="1"/>
  <c r="K12364" i="1"/>
  <c r="K12365" i="1"/>
  <c r="K12366" i="1"/>
  <c r="K12367" i="1"/>
  <c r="K12368" i="1"/>
  <c r="K12369" i="1"/>
  <c r="K12370" i="1"/>
  <c r="K12371" i="1"/>
  <c r="K12372" i="1"/>
  <c r="K12373" i="1"/>
  <c r="K12374" i="1"/>
  <c r="K12375" i="1"/>
  <c r="K12376" i="1"/>
  <c r="K12377" i="1"/>
  <c r="K12378" i="1"/>
  <c r="K12379" i="1"/>
  <c r="K12380" i="1"/>
  <c r="K12382" i="1"/>
  <c r="K12383" i="1"/>
  <c r="K12384" i="1"/>
  <c r="K12385" i="1"/>
  <c r="K12386" i="1"/>
  <c r="K12387" i="1"/>
  <c r="K12388" i="1"/>
  <c r="K12389" i="1"/>
  <c r="K12390" i="1"/>
  <c r="K12391" i="1"/>
  <c r="K12392" i="1"/>
  <c r="K12393" i="1"/>
  <c r="K12394" i="1"/>
  <c r="K12395" i="1"/>
  <c r="K12396" i="1"/>
  <c r="K12398" i="1"/>
  <c r="K12399" i="1"/>
  <c r="K12400" i="1"/>
  <c r="K12401" i="1"/>
  <c r="K12402" i="1"/>
  <c r="K12403" i="1"/>
  <c r="K12404" i="1"/>
  <c r="K12405" i="1"/>
  <c r="K12406" i="1"/>
  <c r="K12408" i="1"/>
  <c r="K12409" i="1"/>
  <c r="K12410" i="1"/>
  <c r="K12411" i="1"/>
  <c r="K12412" i="1"/>
  <c r="K12413" i="1"/>
  <c r="K12414" i="1"/>
  <c r="K12415" i="1"/>
  <c r="K12416" i="1"/>
  <c r="K12417" i="1"/>
  <c r="K12418" i="1"/>
  <c r="K12419" i="1"/>
  <c r="K12420" i="1"/>
  <c r="K12421" i="1"/>
  <c r="K12422" i="1"/>
  <c r="K12423" i="1"/>
  <c r="K12424" i="1"/>
  <c r="K12425" i="1"/>
  <c r="K12426" i="1"/>
  <c r="K12427" i="1"/>
  <c r="K12428" i="1"/>
  <c r="K12429" i="1"/>
  <c r="K12430" i="1"/>
  <c r="K12431" i="1"/>
  <c r="K12432" i="1"/>
  <c r="K12433" i="1"/>
  <c r="K12434" i="1"/>
  <c r="K12435" i="1"/>
  <c r="K12436" i="1"/>
  <c r="K12437" i="1"/>
  <c r="K12438" i="1"/>
  <c r="K12440" i="1"/>
  <c r="K12441" i="1"/>
  <c r="K12442" i="1"/>
  <c r="K12443" i="1"/>
  <c r="K12444" i="1"/>
  <c r="K12445" i="1"/>
  <c r="K12446" i="1"/>
  <c r="K12447" i="1"/>
  <c r="K12448" i="1"/>
  <c r="K12449" i="1"/>
  <c r="K12450" i="1"/>
  <c r="K12451" i="1"/>
  <c r="K12452" i="1"/>
  <c r="K12453" i="1"/>
  <c r="K12455" i="1"/>
  <c r="K12456" i="1"/>
  <c r="K12457" i="1"/>
  <c r="K12458" i="1"/>
  <c r="K12459" i="1"/>
  <c r="K12460" i="1"/>
  <c r="K12461" i="1"/>
  <c r="K12462" i="1"/>
  <c r="K12463" i="1"/>
  <c r="K12465" i="1"/>
  <c r="K12466" i="1"/>
  <c r="K12467" i="1"/>
  <c r="K12468" i="1"/>
  <c r="K12469" i="1"/>
  <c r="K12470" i="1"/>
  <c r="K12471" i="1"/>
  <c r="K12472" i="1"/>
  <c r="K12473" i="1"/>
  <c r="K12474" i="1"/>
  <c r="K12475" i="1"/>
  <c r="K12476" i="1"/>
  <c r="K12477" i="1"/>
  <c r="K12478" i="1"/>
  <c r="K12479" i="1"/>
  <c r="K12480" i="1"/>
  <c r="K12481" i="1"/>
  <c r="K12482" i="1"/>
  <c r="K12483" i="1"/>
  <c r="K12484" i="1"/>
  <c r="K12485" i="1"/>
  <c r="K12486" i="1"/>
  <c r="K12487" i="1"/>
  <c r="K12488" i="1"/>
  <c r="K12489" i="1"/>
  <c r="K12490" i="1"/>
  <c r="K12492" i="1"/>
  <c r="K12493" i="1"/>
  <c r="K12494" i="1"/>
  <c r="K12495" i="1"/>
  <c r="K12496" i="1"/>
  <c r="K12497" i="1"/>
  <c r="K12499" i="1"/>
  <c r="K12500" i="1"/>
  <c r="K12501" i="1"/>
  <c r="K12502" i="1"/>
  <c r="K12503" i="1"/>
  <c r="K12504" i="1"/>
  <c r="K12505" i="1"/>
  <c r="K12506" i="1"/>
  <c r="K12507" i="1"/>
  <c r="K12508" i="1"/>
  <c r="K12509" i="1"/>
  <c r="K12510" i="1"/>
  <c r="K12511" i="1"/>
  <c r="K12512" i="1"/>
  <c r="K12513" i="1"/>
  <c r="K12514" i="1"/>
  <c r="K12515" i="1"/>
  <c r="K12516" i="1"/>
  <c r="K12517" i="1"/>
  <c r="K12518" i="1"/>
  <c r="K12519" i="1"/>
  <c r="K12520" i="1"/>
  <c r="K12521" i="1"/>
  <c r="K12522" i="1"/>
  <c r="K12523" i="1"/>
  <c r="K12524" i="1"/>
  <c r="K12525" i="1"/>
  <c r="K12526" i="1"/>
  <c r="K12528" i="1"/>
  <c r="K12529" i="1"/>
  <c r="K12530" i="1"/>
  <c r="K12531" i="1"/>
  <c r="K12532" i="1"/>
  <c r="K12533" i="1"/>
  <c r="K12534" i="1"/>
  <c r="K12536" i="1"/>
  <c r="K12537" i="1"/>
  <c r="K12538" i="1"/>
  <c r="K12539" i="1"/>
  <c r="K12540" i="1"/>
  <c r="K12541" i="1"/>
  <c r="K12542" i="1"/>
  <c r="K12543" i="1"/>
  <c r="K12544" i="1"/>
  <c r="K12545" i="1"/>
  <c r="K12546" i="1"/>
  <c r="K12547" i="1"/>
  <c r="K12548" i="1"/>
  <c r="K12549" i="1"/>
  <c r="K12550" i="1"/>
  <c r="K12551" i="1"/>
  <c r="K12552" i="1"/>
  <c r="K12553" i="1"/>
  <c r="K12554" i="1"/>
  <c r="K12555" i="1"/>
  <c r="K12556" i="1"/>
  <c r="K12557" i="1"/>
  <c r="K12559" i="1"/>
  <c r="K12560" i="1"/>
  <c r="K12561" i="1"/>
  <c r="K12562" i="1"/>
  <c r="K12563" i="1"/>
  <c r="K12564" i="1"/>
  <c r="K12565" i="1"/>
  <c r="K12566" i="1"/>
  <c r="K12567" i="1"/>
  <c r="K12568" i="1"/>
  <c r="K12569" i="1"/>
  <c r="K12570" i="1"/>
  <c r="K12571" i="1"/>
  <c r="K12572" i="1"/>
  <c r="K12573" i="1"/>
  <c r="K12574" i="1"/>
  <c r="K12576" i="1"/>
  <c r="K12577" i="1"/>
  <c r="K12578" i="1"/>
  <c r="K12579" i="1"/>
  <c r="K12580" i="1"/>
  <c r="K12581" i="1"/>
  <c r="K12582" i="1"/>
  <c r="K12583" i="1"/>
  <c r="K12584" i="1"/>
  <c r="K12585" i="1"/>
  <c r="K12586" i="1"/>
  <c r="K12587" i="1"/>
  <c r="K12588" i="1"/>
  <c r="K12589" i="1"/>
  <c r="K12590" i="1"/>
  <c r="K12591" i="1"/>
  <c r="K12592" i="1"/>
  <c r="K12593" i="1"/>
  <c r="K12594" i="1"/>
  <c r="K12595" i="1"/>
  <c r="K12596" i="1"/>
  <c r="K12597" i="1"/>
  <c r="K12599" i="1"/>
  <c r="K12600" i="1"/>
  <c r="K12601" i="1"/>
  <c r="K12602" i="1"/>
  <c r="K12603" i="1"/>
  <c r="K12604" i="1"/>
  <c r="K12605" i="1"/>
  <c r="K12606" i="1"/>
  <c r="K12607" i="1"/>
  <c r="K12608" i="1"/>
  <c r="K12609" i="1"/>
  <c r="K12610" i="1"/>
  <c r="K12611" i="1"/>
  <c r="K12612" i="1"/>
  <c r="K12613" i="1"/>
  <c r="K12615" i="1"/>
  <c r="K12616" i="1"/>
  <c r="K12617" i="1"/>
  <c r="K12618" i="1"/>
  <c r="K12619" i="1"/>
  <c r="K12620" i="1"/>
  <c r="K12621" i="1"/>
  <c r="K12622" i="1"/>
  <c r="K12623" i="1"/>
  <c r="K12624" i="1"/>
  <c r="K12625" i="1"/>
  <c r="K12626" i="1"/>
  <c r="K12627" i="1"/>
  <c r="K12628" i="1"/>
  <c r="K12629" i="1"/>
  <c r="K12630" i="1"/>
  <c r="K12631" i="1"/>
  <c r="K12632" i="1"/>
  <c r="K12633" i="1"/>
  <c r="K12635" i="1"/>
  <c r="K12636" i="1"/>
  <c r="K12637" i="1"/>
  <c r="K12638" i="1"/>
  <c r="K12639" i="1"/>
  <c r="K12640" i="1"/>
  <c r="K12641" i="1"/>
  <c r="K12642" i="1"/>
  <c r="K12643" i="1"/>
  <c r="K12644" i="1"/>
  <c r="K12645" i="1"/>
  <c r="K12646" i="1"/>
  <c r="K12647" i="1"/>
  <c r="K12648" i="1"/>
  <c r="K12649" i="1"/>
  <c r="K12650" i="1"/>
  <c r="K12651" i="1"/>
  <c r="K12652" i="1"/>
  <c r="K12653" i="1"/>
  <c r="K12654" i="1"/>
  <c r="K12655" i="1"/>
  <c r="K12656" i="1"/>
  <c r="K12657" i="1"/>
  <c r="K12658" i="1"/>
  <c r="K12659" i="1"/>
  <c r="K12661" i="1"/>
  <c r="K12662" i="1"/>
  <c r="K12663" i="1"/>
  <c r="K12664" i="1"/>
  <c r="K12665" i="1"/>
  <c r="K12666" i="1"/>
  <c r="K12667" i="1"/>
  <c r="K12668" i="1"/>
  <c r="K12669" i="1"/>
  <c r="K12670" i="1"/>
  <c r="K12671" i="1"/>
  <c r="K12672" i="1"/>
  <c r="K12673" i="1"/>
  <c r="K12674" i="1"/>
  <c r="K12675" i="1"/>
  <c r="K12676" i="1"/>
  <c r="K12677" i="1"/>
  <c r="K12678" i="1"/>
  <c r="K12679" i="1"/>
  <c r="K12681" i="1"/>
  <c r="K12682" i="1"/>
  <c r="K12683" i="1"/>
  <c r="K12684" i="1"/>
  <c r="K12685" i="1"/>
  <c r="K12686" i="1"/>
  <c r="K12687" i="1"/>
  <c r="K12689" i="1"/>
  <c r="K12690" i="1"/>
  <c r="K12691" i="1"/>
  <c r="K12692" i="1"/>
  <c r="K12693" i="1"/>
  <c r="K12694" i="1"/>
  <c r="K12695" i="1"/>
  <c r="K12696" i="1"/>
  <c r="K12697" i="1"/>
  <c r="K12698" i="1"/>
  <c r="K12699" i="1"/>
  <c r="K12700" i="1"/>
  <c r="K12701" i="1"/>
  <c r="K12702" i="1"/>
  <c r="K12703" i="1"/>
  <c r="K12704" i="1"/>
  <c r="K12705" i="1"/>
  <c r="K12706" i="1"/>
  <c r="K12707" i="1"/>
  <c r="K12708" i="1"/>
  <c r="K12709" i="1"/>
  <c r="K12710" i="1"/>
  <c r="K12711" i="1"/>
  <c r="K12713" i="1"/>
  <c r="K12714" i="1"/>
  <c r="K12715" i="1"/>
  <c r="K12716" i="1"/>
  <c r="K12717" i="1"/>
  <c r="K12718" i="1"/>
  <c r="K12719" i="1"/>
  <c r="K12720" i="1"/>
  <c r="K12721" i="1"/>
  <c r="K12722" i="1"/>
  <c r="K12723" i="1"/>
  <c r="K12724" i="1"/>
  <c r="K12725" i="1"/>
  <c r="K12726" i="1"/>
  <c r="K12727" i="1"/>
  <c r="K12728" i="1"/>
  <c r="K12729" i="1"/>
  <c r="K12730" i="1"/>
  <c r="K12731" i="1"/>
  <c r="K12732" i="1"/>
  <c r="K12733" i="1"/>
  <c r="K12734" i="1"/>
  <c r="K12735" i="1"/>
  <c r="K12737" i="1"/>
  <c r="K12738" i="1"/>
  <c r="K12739" i="1"/>
  <c r="K12740" i="1"/>
  <c r="K12741" i="1"/>
  <c r="K12742" i="1"/>
  <c r="K12743" i="1"/>
  <c r="K12744" i="1"/>
  <c r="K12745" i="1"/>
  <c r="K12746" i="1"/>
  <c r="K12747" i="1"/>
  <c r="K12748" i="1"/>
  <c r="K12749" i="1"/>
  <c r="K12750" i="1"/>
  <c r="K12752" i="1"/>
  <c r="K12753" i="1"/>
  <c r="K12754" i="1"/>
  <c r="K12755" i="1"/>
  <c r="K12756" i="1"/>
  <c r="K12757" i="1"/>
  <c r="K12758" i="1"/>
  <c r="K12759" i="1"/>
  <c r="K12760" i="1"/>
  <c r="K12761" i="1"/>
  <c r="K12762" i="1"/>
  <c r="K12763" i="1"/>
  <c r="K12764" i="1"/>
  <c r="K12765" i="1"/>
  <c r="K12766" i="1"/>
  <c r="K12767" i="1"/>
  <c r="K12768" i="1"/>
  <c r="K12769" i="1"/>
  <c r="K12770" i="1"/>
  <c r="K12771" i="1"/>
  <c r="K12772" i="1"/>
  <c r="K12773" i="1"/>
  <c r="K12774" i="1"/>
  <c r="K12776" i="1"/>
  <c r="K12777" i="1"/>
  <c r="K12778" i="1"/>
  <c r="K12779" i="1"/>
  <c r="K12780" i="1"/>
  <c r="K12781" i="1"/>
  <c r="K12782" i="1"/>
  <c r="K12783" i="1"/>
  <c r="K12784" i="1"/>
  <c r="K12785" i="1"/>
  <c r="K12786" i="1"/>
  <c r="K12787" i="1"/>
  <c r="K12789" i="1"/>
  <c r="K12790" i="1"/>
  <c r="K12791" i="1"/>
  <c r="K12792" i="1"/>
  <c r="K12793" i="1"/>
  <c r="K12794" i="1"/>
  <c r="K12795" i="1"/>
  <c r="K12796" i="1"/>
  <c r="K12797" i="1"/>
  <c r="K12798" i="1"/>
  <c r="K12799" i="1"/>
  <c r="K12800" i="1"/>
  <c r="K12801" i="1"/>
  <c r="K12802" i="1"/>
  <c r="K12804" i="1"/>
  <c r="K12805" i="1"/>
  <c r="K12806" i="1"/>
  <c r="K12807" i="1"/>
  <c r="K12808" i="1"/>
  <c r="K12809" i="1"/>
  <c r="K12810" i="1"/>
  <c r="K12811" i="1"/>
  <c r="K12812" i="1"/>
  <c r="K12813" i="1"/>
  <c r="K12814" i="1"/>
  <c r="K12815" i="1"/>
  <c r="K12816" i="1"/>
  <c r="K12817" i="1"/>
  <c r="K12818" i="1"/>
  <c r="K12819" i="1"/>
  <c r="K12820" i="1"/>
  <c r="K12821" i="1"/>
  <c r="K12822" i="1"/>
  <c r="K12823" i="1"/>
  <c r="K12824" i="1"/>
  <c r="K12825" i="1"/>
  <c r="K12826" i="1"/>
  <c r="K12827" i="1"/>
  <c r="K12828" i="1"/>
  <c r="K12829" i="1"/>
  <c r="K12830" i="1"/>
  <c r="K12832" i="1"/>
  <c r="K12833" i="1"/>
  <c r="K12834" i="1"/>
  <c r="K12835" i="1"/>
  <c r="K12836" i="1"/>
  <c r="K12837" i="1"/>
  <c r="K12838" i="1"/>
  <c r="K12839" i="1"/>
  <c r="K12840" i="1"/>
  <c r="K12841" i="1"/>
  <c r="K12842" i="1"/>
  <c r="K12843" i="1"/>
  <c r="K12844" i="1"/>
  <c r="K12845" i="1"/>
  <c r="K12846" i="1"/>
  <c r="K12847" i="1"/>
  <c r="K12848" i="1"/>
  <c r="K12849" i="1"/>
  <c r="K12850" i="1"/>
  <c r="K12852" i="1"/>
  <c r="K12853" i="1"/>
  <c r="K12854" i="1"/>
  <c r="K12855" i="1"/>
  <c r="K12856" i="1"/>
  <c r="K12857" i="1"/>
  <c r="K12858" i="1"/>
  <c r="K12859" i="1"/>
  <c r="K12860" i="1"/>
  <c r="K12861" i="1"/>
  <c r="K12862" i="1"/>
  <c r="K12863" i="1"/>
  <c r="K12864" i="1"/>
  <c r="K12865" i="1"/>
  <c r="K12866" i="1"/>
  <c r="K12868" i="1"/>
  <c r="K12869" i="1"/>
  <c r="K12870" i="1"/>
  <c r="K12871" i="1"/>
  <c r="K12872" i="1"/>
  <c r="K12873" i="1"/>
  <c r="K12874" i="1"/>
  <c r="K12875" i="1"/>
  <c r="K12876" i="1"/>
  <c r="K12877" i="1"/>
  <c r="K12878" i="1"/>
  <c r="K12880" i="1"/>
  <c r="K12881" i="1"/>
  <c r="K12882" i="1"/>
  <c r="K12883" i="1"/>
  <c r="K12884" i="1"/>
  <c r="K12885" i="1"/>
  <c r="K12886" i="1"/>
  <c r="K12887" i="1"/>
  <c r="K12888" i="1"/>
  <c r="K12889" i="1"/>
  <c r="K12890" i="1"/>
  <c r="K12891" i="1"/>
  <c r="K12892" i="1"/>
  <c r="K12893" i="1"/>
  <c r="K12894" i="1"/>
  <c r="K12895" i="1"/>
  <c r="K12896" i="1"/>
  <c r="K12897" i="1"/>
  <c r="K12898" i="1"/>
  <c r="K12899" i="1"/>
  <c r="K12900" i="1"/>
  <c r="K12901" i="1"/>
  <c r="K12902" i="1"/>
  <c r="K12903" i="1"/>
  <c r="K12904" i="1"/>
  <c r="K12906" i="1"/>
  <c r="K12907" i="1"/>
  <c r="K12908" i="1"/>
  <c r="K12909" i="1"/>
  <c r="K12910" i="1"/>
  <c r="K12911" i="1"/>
  <c r="K12912" i="1"/>
  <c r="K12913" i="1"/>
  <c r="K12914" i="1"/>
  <c r="K12915" i="1"/>
  <c r="K12916" i="1"/>
  <c r="K12917" i="1"/>
  <c r="K12918" i="1"/>
  <c r="K12919" i="1"/>
  <c r="K12920" i="1"/>
  <c r="K12922" i="1"/>
  <c r="K12923" i="1"/>
  <c r="K12924" i="1"/>
  <c r="K12925" i="1"/>
  <c r="K12926" i="1"/>
  <c r="K12927" i="1"/>
  <c r="K12928" i="1"/>
  <c r="K12929" i="1"/>
  <c r="K12930" i="1"/>
  <c r="K12931" i="1"/>
  <c r="K12932" i="1"/>
  <c r="K12934" i="1"/>
  <c r="K12935" i="1"/>
  <c r="K12936" i="1"/>
  <c r="K12937" i="1"/>
  <c r="K12938" i="1"/>
  <c r="K12939" i="1"/>
  <c r="K12940" i="1"/>
  <c r="K12941" i="1"/>
  <c r="K12942" i="1"/>
  <c r="K12943" i="1"/>
  <c r="K12944" i="1"/>
  <c r="K12945" i="1"/>
  <c r="K12946" i="1"/>
  <c r="K12947" i="1"/>
  <c r="K12948" i="1"/>
  <c r="K12949" i="1"/>
  <c r="K12950" i="1"/>
  <c r="K12951" i="1"/>
  <c r="K12952" i="1"/>
  <c r="K12953" i="1"/>
  <c r="K12954" i="1"/>
  <c r="K12955" i="1"/>
  <c r="K12956" i="1"/>
  <c r="K12958" i="1"/>
  <c r="K12959" i="1"/>
  <c r="K12960" i="1"/>
  <c r="K12961" i="1"/>
  <c r="K12962" i="1"/>
  <c r="K12963" i="1"/>
  <c r="K12964" i="1"/>
  <c r="K12965" i="1"/>
  <c r="K12966" i="1"/>
  <c r="K12967" i="1"/>
  <c r="K12968" i="1"/>
  <c r="K12969" i="1"/>
  <c r="K12970" i="1"/>
  <c r="K12971" i="1"/>
  <c r="K12972" i="1"/>
  <c r="K12973" i="1"/>
  <c r="K12974" i="1"/>
  <c r="K12976" i="1"/>
  <c r="K12977" i="1"/>
  <c r="K12978" i="1"/>
  <c r="K12979" i="1"/>
  <c r="K12980" i="1"/>
  <c r="K12981" i="1"/>
  <c r="K12982" i="1"/>
  <c r="K12983" i="1"/>
  <c r="K12984" i="1"/>
  <c r="K12985" i="1"/>
  <c r="K12986" i="1"/>
  <c r="K12987" i="1"/>
  <c r="K12988" i="1"/>
  <c r="K12990" i="1"/>
  <c r="K12991" i="1"/>
  <c r="K12992" i="1"/>
  <c r="K12993" i="1"/>
  <c r="K12994" i="1"/>
  <c r="K12995" i="1"/>
  <c r="K12996" i="1"/>
  <c r="K12997" i="1"/>
  <c r="K12998" i="1"/>
  <c r="K12999" i="1"/>
  <c r="K13000" i="1"/>
  <c r="K13001" i="1"/>
  <c r="K13002" i="1"/>
  <c r="K13003" i="1"/>
  <c r="K13004" i="1"/>
  <c r="K13005" i="1"/>
  <c r="K13007" i="1"/>
  <c r="K13008" i="1"/>
  <c r="K13009" i="1"/>
  <c r="K13010" i="1"/>
  <c r="K13011" i="1"/>
  <c r="K13012" i="1"/>
  <c r="K13013" i="1"/>
  <c r="K13014" i="1"/>
  <c r="K13015" i="1"/>
  <c r="K13016" i="1"/>
  <c r="K13017" i="1"/>
  <c r="K13018" i="1"/>
  <c r="K13019" i="1"/>
  <c r="K13020" i="1"/>
  <c r="K13021" i="1"/>
  <c r="K13022" i="1"/>
  <c r="K13023" i="1"/>
  <c r="K13024" i="1"/>
  <c r="K13025" i="1"/>
  <c r="K13026" i="1"/>
  <c r="K13027" i="1"/>
  <c r="K13028" i="1"/>
  <c r="K13029" i="1"/>
  <c r="K13030" i="1"/>
  <c r="K13031" i="1"/>
  <c r="K13032" i="1"/>
  <c r="K13033" i="1"/>
  <c r="K13034" i="1"/>
  <c r="K13035" i="1"/>
  <c r="K13036" i="1"/>
  <c r="K13037" i="1"/>
  <c r="K13038" i="1"/>
  <c r="K13040" i="1"/>
  <c r="K13041" i="1"/>
  <c r="K13042" i="1"/>
  <c r="K13043" i="1"/>
  <c r="K13044" i="1"/>
  <c r="K13045" i="1"/>
  <c r="K13046" i="1"/>
  <c r="K13047" i="1"/>
  <c r="K13048" i="1"/>
  <c r="K13049" i="1"/>
  <c r="K13050" i="1"/>
  <c r="K13051" i="1"/>
  <c r="K13052" i="1"/>
  <c r="K13053" i="1"/>
  <c r="K13054" i="1"/>
  <c r="K13055" i="1"/>
  <c r="K13056" i="1"/>
  <c r="K13057" i="1"/>
  <c r="K13059" i="1"/>
  <c r="K13060" i="1"/>
  <c r="K13061" i="1"/>
  <c r="K13062" i="1"/>
  <c r="K13063" i="1"/>
  <c r="K13064" i="1"/>
  <c r="K13065" i="1"/>
  <c r="K13066" i="1"/>
  <c r="K13067" i="1"/>
  <c r="K13068" i="1"/>
  <c r="K13069" i="1"/>
  <c r="K13070" i="1"/>
  <c r="K13071" i="1"/>
  <c r="K13072" i="1"/>
  <c r="K13073" i="1"/>
  <c r="K13074" i="1"/>
  <c r="K13075" i="1"/>
  <c r="K13076" i="1"/>
  <c r="K13078" i="1"/>
  <c r="K13079" i="1"/>
  <c r="K13080" i="1"/>
  <c r="K13081" i="1"/>
  <c r="K13082" i="1"/>
  <c r="K13083" i="1"/>
  <c r="K13084" i="1"/>
  <c r="K13085" i="1"/>
  <c r="K13086" i="1"/>
  <c r="K13087" i="1"/>
  <c r="K13088" i="1"/>
  <c r="K13089" i="1"/>
  <c r="K13090" i="1"/>
  <c r="K13091" i="1"/>
  <c r="K13092" i="1"/>
  <c r="K13093" i="1"/>
  <c r="K13094" i="1"/>
  <c r="K13095" i="1"/>
  <c r="K13096" i="1"/>
  <c r="K13099" i="1"/>
  <c r="K13100" i="1"/>
  <c r="K13101" i="1"/>
  <c r="K13102" i="1"/>
  <c r="K13103" i="1"/>
  <c r="K13104" i="1"/>
  <c r="K13105" i="1"/>
  <c r="K13106" i="1"/>
  <c r="K13107" i="1"/>
  <c r="K13108" i="1"/>
  <c r="K13109" i="1"/>
  <c r="K13110" i="1"/>
  <c r="K13111" i="1"/>
  <c r="K13112" i="1"/>
  <c r="K13113" i="1"/>
  <c r="K13114" i="1"/>
  <c r="K13115" i="1"/>
  <c r="K13116" i="1"/>
  <c r="K13117" i="1"/>
  <c r="K13118" i="1"/>
  <c r="K13119" i="1"/>
  <c r="K13120" i="1"/>
  <c r="K13121" i="1"/>
  <c r="K13122" i="1"/>
  <c r="K13123" i="1"/>
  <c r="K13124" i="1"/>
  <c r="K13125" i="1"/>
  <c r="K13126" i="1"/>
  <c r="K13127" i="1"/>
  <c r="K13128" i="1"/>
  <c r="K13130" i="1"/>
  <c r="K13131" i="1"/>
  <c r="K13132" i="1"/>
  <c r="K13133" i="1"/>
  <c r="K13134" i="1"/>
  <c r="K13135" i="1"/>
  <c r="K13136" i="1"/>
  <c r="K13137" i="1"/>
  <c r="K13138" i="1"/>
  <c r="K13139" i="1"/>
  <c r="K13141" i="1"/>
  <c r="K13142" i="1"/>
  <c r="K13143" i="1"/>
  <c r="K13144" i="1"/>
  <c r="K13145" i="1"/>
  <c r="K13146" i="1"/>
  <c r="K13147" i="1"/>
  <c r="K13148" i="1"/>
  <c r="K13149" i="1"/>
  <c r="K13150" i="1"/>
  <c r="K13151" i="1"/>
  <c r="K13152" i="1"/>
  <c r="K13153" i="1"/>
  <c r="K13154" i="1"/>
  <c r="K13155" i="1"/>
  <c r="K13157" i="1"/>
  <c r="K13158" i="1"/>
  <c r="K13159" i="1"/>
  <c r="K13160" i="1"/>
  <c r="K13161" i="1"/>
  <c r="K13162" i="1"/>
  <c r="K13163" i="1"/>
  <c r="K13164" i="1"/>
  <c r="K13165" i="1"/>
  <c r="K13166" i="1"/>
  <c r="K13167" i="1"/>
  <c r="K13168" i="1"/>
  <c r="K13169" i="1"/>
  <c r="K13170" i="1"/>
  <c r="K13171" i="1"/>
  <c r="K13172" i="1"/>
  <c r="K13173" i="1"/>
  <c r="K13174" i="1"/>
  <c r="K13175" i="1"/>
  <c r="K13176" i="1"/>
  <c r="K13177" i="1"/>
  <c r="K13178" i="1"/>
  <c r="K13179" i="1"/>
  <c r="K13180" i="1"/>
  <c r="K13181" i="1"/>
  <c r="K13183" i="1"/>
  <c r="K13184" i="1"/>
  <c r="K13185" i="1"/>
  <c r="K13186" i="1"/>
  <c r="K13187" i="1"/>
  <c r="K13188" i="1"/>
  <c r="K13189" i="1"/>
  <c r="K13190" i="1"/>
  <c r="K13191" i="1"/>
  <c r="K13192" i="1"/>
  <c r="K13193" i="1"/>
  <c r="K13194" i="1"/>
  <c r="K13195" i="1"/>
  <c r="K13196" i="1"/>
  <c r="K13197" i="1"/>
  <c r="K13199" i="1"/>
  <c r="K13200" i="1"/>
  <c r="K13201" i="1"/>
  <c r="K13202" i="1"/>
  <c r="K13203" i="1"/>
  <c r="K13204" i="1"/>
  <c r="K13205" i="1"/>
  <c r="K13206" i="1"/>
  <c r="K13207" i="1"/>
  <c r="K13208" i="1"/>
  <c r="K13209" i="1"/>
  <c r="K13210" i="1"/>
  <c r="K13211" i="1"/>
  <c r="K13212" i="1"/>
  <c r="K13213" i="1"/>
  <c r="K13215" i="1"/>
  <c r="K13216" i="1"/>
  <c r="K13217" i="1"/>
  <c r="K13218" i="1"/>
  <c r="K13219" i="1"/>
  <c r="K13220" i="1"/>
  <c r="K13221" i="1"/>
  <c r="K13222" i="1"/>
  <c r="K13223" i="1"/>
  <c r="K13224" i="1"/>
  <c r="K13225" i="1"/>
  <c r="K13226" i="1"/>
  <c r="K13227" i="1"/>
  <c r="K13228" i="1"/>
  <c r="K13229" i="1"/>
  <c r="K13230" i="1"/>
  <c r="K13231" i="1"/>
  <c r="K13232" i="1"/>
  <c r="K13233" i="1"/>
  <c r="K13234" i="1"/>
  <c r="K13235" i="1"/>
  <c r="K13236" i="1"/>
  <c r="K13237" i="1"/>
  <c r="K13238" i="1"/>
  <c r="K13239" i="1"/>
  <c r="K13240" i="1"/>
  <c r="K13241" i="1"/>
  <c r="K13242" i="1"/>
  <c r="K13243" i="1"/>
  <c r="K13244" i="1"/>
  <c r="K13245" i="1"/>
  <c r="K13247" i="1"/>
  <c r="K13248" i="1"/>
  <c r="K13249" i="1"/>
  <c r="K13250" i="1"/>
  <c r="K13251" i="1"/>
  <c r="K13252" i="1"/>
  <c r="K13253" i="1"/>
  <c r="K13254" i="1"/>
  <c r="K13255" i="1"/>
  <c r="K13256" i="1"/>
  <c r="K13257" i="1"/>
  <c r="K13258" i="1"/>
  <c r="K13260" i="1"/>
  <c r="K13261" i="1"/>
  <c r="K13262" i="1"/>
  <c r="K13263" i="1"/>
  <c r="K13264" i="1"/>
  <c r="K13265" i="1"/>
  <c r="K13266" i="1"/>
  <c r="K13267" i="1"/>
  <c r="K13268" i="1"/>
  <c r="K13269" i="1"/>
  <c r="K13270" i="1"/>
  <c r="K13271" i="1"/>
  <c r="K13272" i="1"/>
  <c r="K13273" i="1"/>
  <c r="K13274" i="1"/>
  <c r="K13276" i="1"/>
  <c r="K13277" i="1"/>
  <c r="K13278" i="1"/>
  <c r="K13279" i="1"/>
  <c r="K13280" i="1"/>
  <c r="K13281" i="1"/>
  <c r="K13282" i="1"/>
  <c r="K13283" i="1"/>
  <c r="K13284" i="1"/>
  <c r="K13285" i="1"/>
  <c r="K13286" i="1"/>
  <c r="K13287" i="1"/>
  <c r="K13288" i="1"/>
  <c r="K13289" i="1"/>
  <c r="K13290" i="1"/>
  <c r="K13291" i="1"/>
  <c r="K13292" i="1"/>
  <c r="K13293" i="1"/>
  <c r="K13294" i="1"/>
  <c r="K13296" i="1"/>
  <c r="K13297" i="1"/>
  <c r="K13298" i="1"/>
  <c r="K13299" i="1"/>
  <c r="K13300" i="1"/>
  <c r="K13301" i="1"/>
  <c r="K13302" i="1"/>
  <c r="K13303" i="1"/>
  <c r="K13304" i="1"/>
  <c r="K13305" i="1"/>
  <c r="K13306" i="1"/>
  <c r="K13307" i="1"/>
  <c r="K13308" i="1"/>
  <c r="K13309" i="1"/>
  <c r="K13310" i="1"/>
  <c r="K13311" i="1"/>
  <c r="K13312" i="1"/>
  <c r="K13313" i="1"/>
  <c r="K13314" i="1"/>
  <c r="K13315" i="1"/>
  <c r="K13316" i="1"/>
  <c r="K13317" i="1"/>
  <c r="K13319" i="1"/>
  <c r="K13320" i="1"/>
  <c r="K13321" i="1"/>
  <c r="K13322" i="1"/>
  <c r="K13323" i="1"/>
  <c r="K13324" i="1"/>
  <c r="K13325" i="1"/>
  <c r="K13326" i="1"/>
  <c r="K13327" i="1"/>
  <c r="K13328" i="1"/>
  <c r="K13329" i="1"/>
  <c r="K13330" i="1"/>
  <c r="K13331" i="1"/>
  <c r="K13332" i="1"/>
  <c r="K13333" i="1"/>
  <c r="K13334" i="1"/>
  <c r="K13335" i="1"/>
  <c r="K13336" i="1"/>
  <c r="K13337" i="1"/>
  <c r="K13338" i="1"/>
  <c r="K13339" i="1"/>
  <c r="K13341" i="1"/>
  <c r="K13342" i="1"/>
  <c r="K13343" i="1"/>
  <c r="K13344" i="1"/>
  <c r="K13345" i="1"/>
  <c r="K13346" i="1"/>
  <c r="K13347" i="1"/>
  <c r="K13348" i="1"/>
  <c r="K13349" i="1"/>
  <c r="K13350" i="1"/>
  <c r="K13351" i="1"/>
  <c r="K13352" i="1"/>
  <c r="K13353" i="1"/>
  <c r="K13354" i="1"/>
  <c r="K13355" i="1"/>
  <c r="K13357" i="1"/>
  <c r="K13358" i="1"/>
  <c r="K13359" i="1"/>
  <c r="K13360" i="1"/>
  <c r="K13361" i="1"/>
  <c r="K13362" i="1"/>
  <c r="K13363" i="1"/>
  <c r="K13364" i="1"/>
  <c r="K13365" i="1"/>
  <c r="K13366" i="1"/>
  <c r="K13367" i="1"/>
  <c r="K13368" i="1"/>
  <c r="K13369" i="1"/>
  <c r="K13370" i="1"/>
  <c r="K13371" i="1"/>
  <c r="K13372" i="1"/>
  <c r="K13373" i="1"/>
  <c r="K13374" i="1"/>
  <c r="K13375" i="1"/>
  <c r="K13376" i="1"/>
  <c r="K13377" i="1"/>
  <c r="K13378" i="1"/>
  <c r="K13379" i="1"/>
  <c r="K13381" i="1"/>
  <c r="K13382" i="1"/>
  <c r="K13383" i="1"/>
  <c r="K13384" i="1"/>
  <c r="K13385" i="1"/>
  <c r="K13386" i="1"/>
  <c r="K13387" i="1"/>
  <c r="K13388" i="1"/>
  <c r="K13389" i="1"/>
  <c r="K13390" i="1"/>
  <c r="K13391" i="1"/>
  <c r="K13392" i="1"/>
  <c r="K13393" i="1"/>
  <c r="K13394" i="1"/>
  <c r="K13395" i="1"/>
  <c r="K13396" i="1"/>
  <c r="K13397" i="1"/>
  <c r="K13398" i="1"/>
  <c r="K13400" i="1"/>
  <c r="K13401" i="1"/>
  <c r="K13402" i="1"/>
  <c r="K13404" i="1"/>
  <c r="K13405" i="1"/>
  <c r="K13406" i="1"/>
  <c r="K13407" i="1"/>
  <c r="K13408" i="1"/>
  <c r="K13409" i="1"/>
  <c r="K13410" i="1"/>
  <c r="K13411" i="1"/>
  <c r="K13412" i="1"/>
  <c r="K13413" i="1"/>
  <c r="K13414" i="1"/>
  <c r="K13415" i="1"/>
  <c r="K13416" i="1"/>
  <c r="K13417" i="1"/>
  <c r="K13418" i="1"/>
  <c r="K13419" i="1"/>
  <c r="K13420" i="1"/>
  <c r="K13421" i="1"/>
  <c r="K13422" i="1"/>
  <c r="K13423" i="1"/>
  <c r="K13424" i="1"/>
  <c r="K13425" i="1"/>
  <c r="K13426" i="1"/>
  <c r="K13427" i="1"/>
  <c r="K13428" i="1"/>
  <c r="K13429" i="1"/>
  <c r="K13430" i="1"/>
  <c r="K13431" i="1"/>
  <c r="K13432" i="1"/>
  <c r="K13433" i="1"/>
  <c r="K13434" i="1"/>
  <c r="K13435" i="1"/>
  <c r="K13436" i="1"/>
  <c r="K13437" i="1"/>
  <c r="K13439" i="1"/>
  <c r="K13440" i="1"/>
  <c r="K13441" i="1"/>
  <c r="K13442" i="1"/>
  <c r="K13444" i="1"/>
  <c r="K13445" i="1"/>
  <c r="K13446" i="1"/>
  <c r="K13447" i="1"/>
  <c r="K13448" i="1"/>
  <c r="K13449" i="1"/>
  <c r="K13450" i="1"/>
  <c r="K13451" i="1"/>
  <c r="K13452" i="1"/>
  <c r="K13453" i="1"/>
  <c r="K13454" i="1"/>
  <c r="K13455" i="1"/>
  <c r="K13456" i="1"/>
  <c r="K13457" i="1"/>
  <c r="K13458" i="1"/>
  <c r="K13459" i="1"/>
  <c r="K13460" i="1"/>
  <c r="K13461" i="1"/>
  <c r="K13462" i="1"/>
  <c r="K13463" i="1"/>
  <c r="K13464" i="1"/>
  <c r="K13465" i="1"/>
  <c r="K13466" i="1"/>
  <c r="K13467" i="1"/>
  <c r="K13468" i="1"/>
  <c r="K13469" i="1"/>
  <c r="K13470" i="1"/>
  <c r="K13471" i="1"/>
  <c r="K13472" i="1"/>
  <c r="K13473" i="1"/>
  <c r="K13474" i="1"/>
  <c r="K13475" i="1"/>
  <c r="K13477" i="1"/>
  <c r="K13478" i="1"/>
  <c r="K13479" i="1"/>
  <c r="K13480" i="1"/>
  <c r="K13481" i="1"/>
  <c r="K13482" i="1"/>
  <c r="K13483" i="1"/>
  <c r="K13485" i="1"/>
  <c r="K13486" i="1"/>
  <c r="K13487" i="1"/>
  <c r="K13488" i="1"/>
  <c r="K13489" i="1"/>
  <c r="K13490" i="1"/>
  <c r="K13491" i="1"/>
  <c r="K13492" i="1"/>
  <c r="K13493" i="1"/>
  <c r="K13494" i="1"/>
  <c r="K13495" i="1"/>
  <c r="K13496" i="1"/>
  <c r="K13497" i="1"/>
  <c r="K13498" i="1"/>
  <c r="K13499" i="1"/>
  <c r="K13500" i="1"/>
  <c r="K13501" i="1"/>
  <c r="K13502" i="1"/>
  <c r="K13504" i="1"/>
  <c r="K13505" i="1"/>
  <c r="K13506" i="1"/>
  <c r="K13507" i="1"/>
  <c r="K13508" i="1"/>
  <c r="K13509" i="1"/>
  <c r="K13510" i="1"/>
  <c r="K13511" i="1"/>
  <c r="K13512" i="1"/>
  <c r="K13513" i="1"/>
  <c r="K13514" i="1"/>
  <c r="K13515" i="1"/>
  <c r="K13517" i="1"/>
  <c r="K13518" i="1"/>
  <c r="K13519" i="1"/>
  <c r="K13520" i="1"/>
  <c r="K13521" i="1"/>
  <c r="K13522" i="1"/>
  <c r="K13523" i="1"/>
  <c r="K13524" i="1"/>
  <c r="K13525" i="1"/>
  <c r="K13526" i="1"/>
  <c r="K13527" i="1"/>
  <c r="K13528" i="1"/>
  <c r="K13529" i="1"/>
  <c r="K13530" i="1"/>
  <c r="K13531" i="1"/>
  <c r="K13532" i="1"/>
  <c r="K13533" i="1"/>
  <c r="K13535" i="1"/>
  <c r="K13536" i="1"/>
  <c r="K13537" i="1"/>
  <c r="K13538" i="1"/>
  <c r="K13539" i="1"/>
  <c r="K13540" i="1"/>
  <c r="K13541" i="1"/>
  <c r="K13542" i="1"/>
  <c r="K13543" i="1"/>
  <c r="K13544" i="1"/>
  <c r="K13545" i="1"/>
  <c r="K13546" i="1"/>
  <c r="K13547" i="1"/>
  <c r="K13548" i="1"/>
  <c r="K13549" i="1"/>
  <c r="K13550" i="1"/>
  <c r="K13551" i="1"/>
  <c r="K13552" i="1"/>
  <c r="K13553" i="1"/>
  <c r="K13554" i="1"/>
  <c r="K13555" i="1"/>
  <c r="K13556" i="1"/>
  <c r="K13557" i="1"/>
  <c r="K13558" i="1"/>
  <c r="K13559" i="1"/>
  <c r="K13560" i="1"/>
  <c r="K13562" i="1"/>
  <c r="K13563" i="1"/>
  <c r="K13564" i="1"/>
  <c r="K13565" i="1"/>
  <c r="K13567" i="1"/>
  <c r="K13568" i="1"/>
  <c r="K13569" i="1"/>
  <c r="K13570" i="1"/>
  <c r="K13571" i="1"/>
  <c r="K13572" i="1"/>
  <c r="K13573" i="1"/>
  <c r="K13574" i="1"/>
  <c r="K13575" i="1"/>
  <c r="K13576" i="1"/>
  <c r="K13577" i="1"/>
  <c r="K13578" i="1"/>
  <c r="K13579" i="1"/>
  <c r="K13580" i="1"/>
  <c r="K13581" i="1"/>
  <c r="K13582" i="1"/>
  <c r="K13583" i="1"/>
  <c r="K13584" i="1"/>
  <c r="K13585" i="1"/>
  <c r="K13586" i="1"/>
  <c r="K13587" i="1"/>
  <c r="K13588" i="1"/>
  <c r="K13589" i="1"/>
  <c r="K13590" i="1"/>
  <c r="K13591" i="1"/>
  <c r="K13592" i="1"/>
  <c r="K13593" i="1"/>
  <c r="K13594" i="1"/>
  <c r="K13595" i="1"/>
  <c r="K13596" i="1"/>
  <c r="K13597" i="1"/>
  <c r="K13598" i="1"/>
  <c r="K13599" i="1"/>
  <c r="K13600" i="1"/>
  <c r="K13601" i="1"/>
  <c r="K13602" i="1"/>
  <c r="K13604" i="1"/>
  <c r="K13605" i="1"/>
  <c r="K13606" i="1"/>
  <c r="K13607" i="1"/>
  <c r="K13608" i="1"/>
  <c r="K13609" i="1"/>
  <c r="K13611" i="1"/>
  <c r="K13612" i="1"/>
  <c r="K13613" i="1"/>
  <c r="K13614" i="1"/>
  <c r="K13615" i="1"/>
  <c r="K13616" i="1"/>
  <c r="K13617" i="1"/>
  <c r="K13618" i="1"/>
  <c r="K13619" i="1"/>
  <c r="K13620" i="1"/>
  <c r="K13621" i="1"/>
  <c r="K13622" i="1"/>
  <c r="K13623" i="1"/>
  <c r="K13624" i="1"/>
  <c r="K13625" i="1"/>
  <c r="K13626" i="1"/>
  <c r="K13627" i="1"/>
  <c r="K13628" i="1"/>
  <c r="K13629" i="1"/>
  <c r="K13630" i="1"/>
  <c r="K13631" i="1"/>
  <c r="K13632" i="1"/>
  <c r="K13633" i="1"/>
  <c r="K13634" i="1"/>
  <c r="K13635" i="1"/>
  <c r="K13636" i="1"/>
  <c r="K13637" i="1"/>
  <c r="K13639" i="1"/>
  <c r="K13640" i="1"/>
  <c r="K13641" i="1"/>
  <c r="K13642" i="1"/>
  <c r="K13643" i="1"/>
  <c r="K13644" i="1"/>
  <c r="K13645" i="1"/>
  <c r="K13646" i="1"/>
  <c r="K13647" i="1"/>
  <c r="K13648" i="1"/>
  <c r="K13649" i="1"/>
  <c r="K13650" i="1"/>
  <c r="K13652" i="1"/>
  <c r="K13653" i="1"/>
  <c r="K13654" i="1"/>
  <c r="K13655" i="1"/>
  <c r="K13656" i="1"/>
  <c r="K13657" i="1"/>
  <c r="K13658" i="1"/>
  <c r="K13659" i="1"/>
  <c r="K13660" i="1"/>
  <c r="K13661" i="1"/>
  <c r="K13662" i="1"/>
  <c r="K13663" i="1"/>
  <c r="K13664" i="1"/>
  <c r="K13665" i="1"/>
  <c r="K13666" i="1"/>
  <c r="K13667" i="1"/>
  <c r="K13668" i="1"/>
  <c r="K13669" i="1"/>
  <c r="K13670" i="1"/>
  <c r="K13671" i="1"/>
  <c r="K13672" i="1"/>
  <c r="K13674" i="1"/>
  <c r="K13675" i="1"/>
  <c r="K13676" i="1"/>
  <c r="K13677" i="1"/>
  <c r="K13678" i="1"/>
  <c r="K13679" i="1"/>
  <c r="K13680" i="1"/>
  <c r="K13681" i="1"/>
  <c r="K13682" i="1"/>
  <c r="K13683" i="1"/>
  <c r="K13685" i="1"/>
  <c r="K13686" i="1"/>
  <c r="K13687" i="1"/>
  <c r="K13688" i="1"/>
  <c r="K13689" i="1"/>
  <c r="K13690" i="1"/>
  <c r="K13691" i="1"/>
  <c r="K13692" i="1"/>
  <c r="K13693" i="1"/>
  <c r="K13694" i="1"/>
  <c r="K13695" i="1"/>
  <c r="K13696" i="1"/>
  <c r="K13697" i="1"/>
  <c r="K13698" i="1"/>
  <c r="K13699" i="1"/>
  <c r="K13700" i="1"/>
  <c r="K13701" i="1"/>
  <c r="K13702" i="1"/>
  <c r="K13703" i="1"/>
  <c r="K13704" i="1"/>
  <c r="K13705" i="1"/>
  <c r="K13706" i="1"/>
  <c r="K13707" i="1"/>
  <c r="K13708" i="1"/>
  <c r="K13709" i="1"/>
  <c r="K13710" i="1"/>
  <c r="K13711" i="1"/>
  <c r="K13712" i="1"/>
  <c r="K13714" i="1"/>
  <c r="K13715" i="1"/>
  <c r="K13716" i="1"/>
  <c r="K13717" i="1"/>
  <c r="K13718" i="1"/>
  <c r="K13719" i="1"/>
  <c r="K13720" i="1"/>
  <c r="K13721" i="1"/>
  <c r="K13723" i="1"/>
  <c r="K13724" i="1"/>
  <c r="K13725" i="1"/>
  <c r="K13726" i="1"/>
  <c r="K13727" i="1"/>
  <c r="K13728" i="1"/>
  <c r="K13729" i="1"/>
  <c r="K13730" i="1"/>
  <c r="K13731" i="1"/>
  <c r="K13732" i="1"/>
  <c r="K13733" i="1"/>
  <c r="K13734" i="1"/>
  <c r="K13735" i="1"/>
  <c r="K13736" i="1"/>
  <c r="K13737" i="1"/>
  <c r="K13738" i="1"/>
  <c r="K13739" i="1"/>
  <c r="K13740" i="1"/>
  <c r="K13741" i="1"/>
  <c r="K13742" i="1"/>
  <c r="K13743" i="1"/>
  <c r="K13744" i="1"/>
  <c r="K13745" i="1"/>
  <c r="K13746" i="1"/>
  <c r="K13747" i="1"/>
  <c r="K13749" i="1"/>
  <c r="K13750" i="1"/>
  <c r="K13751" i="1"/>
  <c r="K13752" i="1"/>
  <c r="K13753" i="1"/>
  <c r="K13754" i="1"/>
  <c r="K13755" i="1"/>
  <c r="K13756" i="1"/>
  <c r="K13757" i="1"/>
  <c r="K13758" i="1"/>
  <c r="K13759" i="1"/>
  <c r="K13760" i="1"/>
  <c r="K13761" i="1"/>
  <c r="K13762" i="1"/>
  <c r="K13763" i="1"/>
  <c r="K13764" i="1"/>
  <c r="K13765" i="1"/>
  <c r="K13766" i="1"/>
  <c r="K13767" i="1"/>
  <c r="K13768" i="1"/>
  <c r="K13769" i="1"/>
  <c r="K13770" i="1"/>
  <c r="K13771" i="1"/>
  <c r="K13773" i="1"/>
  <c r="K13774" i="1"/>
  <c r="K13775" i="1"/>
  <c r="K13776" i="1"/>
  <c r="K13777" i="1"/>
  <c r="K13778" i="1"/>
  <c r="K13779" i="1"/>
  <c r="K13780" i="1"/>
  <c r="K13781" i="1"/>
  <c r="K13782" i="1"/>
  <c r="K13783" i="1"/>
  <c r="K13784" i="1"/>
  <c r="K13785" i="1"/>
  <c r="K13786" i="1"/>
  <c r="K13787" i="1"/>
  <c r="K13789" i="1"/>
  <c r="K13790" i="1"/>
  <c r="K13791" i="1"/>
  <c r="K13792" i="1"/>
  <c r="K13793" i="1"/>
  <c r="K13794" i="1"/>
  <c r="K13795" i="1"/>
  <c r="K13796" i="1"/>
  <c r="K13797" i="1"/>
  <c r="K13798" i="1"/>
  <c r="K13799" i="1"/>
  <c r="K13800" i="1"/>
  <c r="K13801" i="1"/>
  <c r="K13802" i="1"/>
  <c r="K13803" i="1"/>
  <c r="K13804" i="1"/>
  <c r="K13806" i="1"/>
  <c r="K13807" i="1"/>
  <c r="K13808" i="1"/>
  <c r="K13809" i="1"/>
  <c r="K13810" i="1"/>
  <c r="K13811" i="1"/>
  <c r="K13812" i="1"/>
  <c r="K13813" i="1"/>
  <c r="K13814" i="1"/>
  <c r="K13815" i="1"/>
  <c r="K13816" i="1"/>
  <c r="K13817" i="1"/>
  <c r="K13818" i="1"/>
  <c r="K13819" i="1"/>
  <c r="K13820" i="1"/>
  <c r="K13821" i="1"/>
  <c r="K13822" i="1"/>
  <c r="K13823" i="1"/>
  <c r="K13824" i="1"/>
  <c r="K13825" i="1"/>
  <c r="K13826" i="1"/>
  <c r="K13827" i="1"/>
  <c r="K13828" i="1"/>
  <c r="K13830" i="1"/>
  <c r="K13831" i="1"/>
  <c r="K13832" i="1"/>
  <c r="K13833" i="1"/>
  <c r="K13834" i="1"/>
  <c r="K13835" i="1"/>
  <c r="K13836" i="1"/>
  <c r="K13837" i="1"/>
  <c r="K13838" i="1"/>
  <c r="K13839" i="1"/>
  <c r="K13840" i="1"/>
  <c r="K13841" i="1"/>
  <c r="K13842" i="1"/>
  <c r="K13843" i="1"/>
  <c r="K13844" i="1"/>
  <c r="K13845" i="1"/>
  <c r="K13847" i="1"/>
  <c r="K13848" i="1"/>
  <c r="K13849" i="1"/>
  <c r="K13850" i="1"/>
  <c r="K13851" i="1"/>
  <c r="K13852" i="1"/>
  <c r="K13853" i="1"/>
  <c r="K13855" i="1"/>
  <c r="K13856" i="1"/>
  <c r="K13857" i="1"/>
  <c r="K13858" i="1"/>
  <c r="K13859" i="1"/>
  <c r="K13860" i="1"/>
  <c r="K13861" i="1"/>
  <c r="K13862" i="1"/>
  <c r="K13863" i="1"/>
  <c r="K13864" i="1"/>
  <c r="K13865" i="1"/>
  <c r="K13866" i="1"/>
  <c r="K13867" i="1"/>
  <c r="K13868" i="1"/>
  <c r="K13869" i="1"/>
  <c r="K13870" i="1"/>
  <c r="K13871" i="1"/>
  <c r="K13872" i="1"/>
  <c r="K13873" i="1"/>
  <c r="K13874" i="1"/>
  <c r="K13875" i="1"/>
  <c r="K13876" i="1"/>
  <c r="K13878" i="1"/>
  <c r="K13879" i="1"/>
  <c r="K13880" i="1"/>
  <c r="K13881" i="1"/>
  <c r="K13882" i="1"/>
  <c r="K13883" i="1"/>
  <c r="K13884" i="1"/>
  <c r="K13885" i="1"/>
  <c r="K13886" i="1"/>
  <c r="K13887" i="1"/>
  <c r="K13888" i="1"/>
  <c r="K13889" i="1"/>
  <c r="K13890" i="1"/>
  <c r="K13891" i="1"/>
  <c r="K13892" i="1"/>
  <c r="K13893" i="1"/>
  <c r="K13894" i="1"/>
  <c r="K13895" i="1"/>
  <c r="K13896" i="1"/>
  <c r="K13897" i="1"/>
  <c r="K13898" i="1"/>
  <c r="K13899" i="1"/>
  <c r="K13900" i="1"/>
  <c r="K13901" i="1"/>
  <c r="K13902" i="1"/>
  <c r="K13903" i="1"/>
  <c r="K13904" i="1"/>
  <c r="K13906" i="1"/>
  <c r="K13907" i="1"/>
  <c r="K13909" i="1"/>
  <c r="K13910" i="1"/>
  <c r="K13911" i="1"/>
  <c r="K13912" i="1"/>
  <c r="K13913" i="1"/>
  <c r="K13914" i="1"/>
  <c r="K13915" i="1"/>
  <c r="K13916" i="1"/>
  <c r="K13917" i="1"/>
  <c r="K13918" i="1"/>
  <c r="K13919" i="1"/>
  <c r="K13920" i="1"/>
  <c r="K13921" i="1"/>
  <c r="K13922" i="1"/>
  <c r="K13923" i="1"/>
  <c r="K13924" i="1"/>
  <c r="K13925" i="1"/>
  <c r="K13926" i="1"/>
  <c r="K13927" i="1"/>
  <c r="K13928" i="1"/>
  <c r="K13929" i="1"/>
  <c r="K13930" i="1"/>
  <c r="K13931" i="1"/>
  <c r="K13932" i="1"/>
  <c r="K13934" i="1"/>
  <c r="K13935" i="1"/>
  <c r="K13936" i="1"/>
  <c r="K13937" i="1"/>
  <c r="K13938" i="1"/>
  <c r="K13939" i="1"/>
  <c r="K13940" i="1"/>
  <c r="K13941" i="1"/>
  <c r="K13942" i="1"/>
  <c r="K13943" i="1"/>
  <c r="K13944" i="1"/>
  <c r="K13946" i="1"/>
  <c r="K13947" i="1"/>
  <c r="K13948" i="1"/>
  <c r="K13949" i="1"/>
  <c r="K13950" i="1"/>
  <c r="K13951" i="1"/>
  <c r="K13952" i="1"/>
  <c r="K13953" i="1"/>
  <c r="K13954" i="1"/>
  <c r="K13955" i="1"/>
  <c r="K13956" i="1"/>
  <c r="K13957" i="1"/>
  <c r="K13958" i="1"/>
  <c r="K13959" i="1"/>
  <c r="K13960" i="1"/>
  <c r="K13961" i="1"/>
  <c r="K13962" i="1"/>
  <c r="K13963" i="1"/>
  <c r="K13964" i="1"/>
  <c r="K13965" i="1"/>
  <c r="K13966" i="1"/>
  <c r="K13967" i="1"/>
  <c r="K13968" i="1"/>
  <c r="K13969" i="1"/>
  <c r="K13970" i="1"/>
  <c r="K13971" i="1"/>
  <c r="K13972" i="1"/>
  <c r="K13973" i="1"/>
  <c r="K13974" i="1"/>
  <c r="K13975" i="1"/>
  <c r="K13976" i="1"/>
  <c r="K13978" i="1"/>
  <c r="K13979" i="1"/>
  <c r="K13980" i="1"/>
  <c r="K13981" i="1"/>
  <c r="K13982" i="1"/>
  <c r="K13983" i="1"/>
  <c r="K13984" i="1"/>
  <c r="K13985" i="1"/>
  <c r="K13986" i="1"/>
  <c r="K13987" i="1"/>
  <c r="K13988" i="1"/>
  <c r="K13989" i="1"/>
  <c r="K13990" i="1"/>
  <c r="K13991" i="1"/>
  <c r="K13992" i="1"/>
  <c r="K13993" i="1"/>
  <c r="K13995" i="1"/>
  <c r="K13996" i="1"/>
  <c r="K13997" i="1"/>
  <c r="K13998" i="1"/>
  <c r="K13999" i="1"/>
  <c r="K14000" i="1"/>
  <c r="K14001" i="1"/>
  <c r="K14002" i="1"/>
  <c r="K14003" i="1"/>
  <c r="K14004" i="1"/>
  <c r="K14005" i="1"/>
  <c r="K14006" i="1"/>
  <c r="K14007" i="1"/>
  <c r="K14008" i="1"/>
  <c r="K14009" i="1"/>
  <c r="K14010" i="1"/>
  <c r="K14011" i="1"/>
  <c r="K14012" i="1"/>
  <c r="K14014" i="1"/>
  <c r="K14015" i="1"/>
  <c r="K14016" i="1"/>
  <c r="K14018" i="1"/>
  <c r="K14019" i="1"/>
  <c r="K14020" i="1"/>
  <c r="K14021" i="1"/>
  <c r="K14022" i="1"/>
  <c r="K14023" i="1"/>
  <c r="K14024" i="1"/>
  <c r="K14025" i="1"/>
  <c r="K14026" i="1"/>
  <c r="K14027" i="1"/>
  <c r="K14028" i="1"/>
  <c r="K14029" i="1"/>
  <c r="K14030" i="1"/>
  <c r="K14031" i="1"/>
  <c r="K14032" i="1"/>
  <c r="K14033" i="1"/>
  <c r="K14034" i="1"/>
  <c r="K14035" i="1"/>
  <c r="K14036" i="1"/>
  <c r="K14037" i="1"/>
  <c r="K14038" i="1"/>
  <c r="K14039" i="1"/>
  <c r="K14041" i="1"/>
  <c r="K14042" i="1"/>
  <c r="K14043" i="1"/>
  <c r="K14044" i="1"/>
  <c r="K14045" i="1"/>
  <c r="K14046" i="1"/>
  <c r="K14047" i="1"/>
  <c r="K14048" i="1"/>
  <c r="K14049" i="1"/>
  <c r="K14050" i="1"/>
  <c r="K14051" i="1"/>
  <c r="K14052" i="1"/>
  <c r="K14053" i="1"/>
  <c r="K14054" i="1"/>
  <c r="K14055" i="1"/>
  <c r="K14056" i="1"/>
  <c r="K14057" i="1"/>
  <c r="K14058" i="1"/>
  <c r="K14059" i="1"/>
  <c r="K14061" i="1"/>
  <c r="K14062" i="1"/>
  <c r="K14063" i="1"/>
  <c r="K14064" i="1"/>
  <c r="K14065" i="1"/>
  <c r="K14066" i="1"/>
  <c r="K14067" i="1"/>
  <c r="K14068" i="1"/>
  <c r="K14069" i="1"/>
  <c r="K14070" i="1"/>
  <c r="K14071" i="1"/>
  <c r="K14072" i="1"/>
  <c r="K14073" i="1"/>
  <c r="K14074" i="1"/>
  <c r="K14075" i="1"/>
  <c r="K14076" i="1"/>
  <c r="K14077" i="1"/>
  <c r="K14078" i="1"/>
  <c r="K14079" i="1"/>
  <c r="K14080" i="1"/>
  <c r="K14081" i="1"/>
  <c r="K14082" i="1"/>
  <c r="K14083" i="1"/>
  <c r="K14084" i="1"/>
  <c r="K14085" i="1"/>
  <c r="K14086" i="1"/>
  <c r="K14088" i="1"/>
  <c r="K14089" i="1"/>
  <c r="K14090" i="1"/>
  <c r="K14091" i="1"/>
  <c r="K14092" i="1"/>
  <c r="K14093" i="1"/>
  <c r="K14094" i="1"/>
  <c r="K14095" i="1"/>
  <c r="K14096" i="1"/>
  <c r="K14097" i="1"/>
  <c r="K14098" i="1"/>
  <c r="K14099" i="1"/>
  <c r="K14101" i="1"/>
  <c r="K14102" i="1"/>
  <c r="K14103" i="1"/>
  <c r="K14104" i="1"/>
  <c r="K14105" i="1"/>
  <c r="K14106" i="1"/>
  <c r="K14107" i="1"/>
  <c r="K14108" i="1"/>
  <c r="K14109" i="1"/>
  <c r="K14110" i="1"/>
  <c r="K14111" i="1"/>
  <c r="K14112" i="1"/>
  <c r="K14113" i="1"/>
  <c r="K14115" i="1"/>
  <c r="K14116" i="1"/>
  <c r="K14117" i="1"/>
  <c r="K14118" i="1"/>
  <c r="K14119" i="1"/>
  <c r="K14120" i="1"/>
  <c r="K14121" i="1"/>
  <c r="K14122" i="1"/>
  <c r="K14123" i="1"/>
  <c r="K14124" i="1"/>
  <c r="K14125" i="1"/>
  <c r="K14126" i="1"/>
  <c r="K14127" i="1"/>
  <c r="K14128" i="1"/>
  <c r="K14129" i="1"/>
  <c r="K14130" i="1"/>
  <c r="K14131" i="1"/>
  <c r="K14132" i="1"/>
  <c r="K14133" i="1"/>
  <c r="K14134" i="1"/>
  <c r="K14135" i="1"/>
  <c r="K14136" i="1"/>
  <c r="K14137" i="1"/>
  <c r="K14138" i="1"/>
  <c r="K14139" i="1"/>
  <c r="K14140" i="1"/>
  <c r="K14142" i="1"/>
  <c r="K14143" i="1"/>
  <c r="K14144" i="1"/>
  <c r="K14145" i="1"/>
  <c r="K14146" i="1"/>
  <c r="K14147" i="1"/>
  <c r="K14148" i="1"/>
  <c r="K14149" i="1"/>
  <c r="K14150" i="1"/>
  <c r="K14151" i="1"/>
  <c r="K14152" i="1"/>
  <c r="K14153" i="1"/>
  <c r="K14155" i="1"/>
  <c r="K14156" i="1"/>
  <c r="K14157" i="1"/>
  <c r="K14158" i="1"/>
  <c r="K14159" i="1"/>
  <c r="K14160" i="1"/>
  <c r="K14161" i="1"/>
  <c r="K14162" i="1"/>
  <c r="K14163" i="1"/>
  <c r="K14164" i="1"/>
  <c r="K14165" i="1"/>
  <c r="K14166" i="1"/>
  <c r="K14167" i="1"/>
  <c r="K14168" i="1"/>
  <c r="K14170" i="1"/>
  <c r="K14171" i="1"/>
  <c r="K14172" i="1"/>
  <c r="K14173" i="1"/>
  <c r="K14174" i="1"/>
  <c r="K14175" i="1"/>
  <c r="K14176" i="1"/>
  <c r="K14177" i="1"/>
  <c r="K14178" i="1"/>
  <c r="K14179" i="1"/>
  <c r="K14180" i="1"/>
  <c r="K14181" i="1"/>
  <c r="K14182" i="1"/>
  <c r="K14183" i="1"/>
  <c r="K14184" i="1"/>
  <c r="K14185" i="1"/>
  <c r="K14186" i="1"/>
  <c r="K14187" i="1"/>
  <c r="K14188" i="1"/>
  <c r="K14189" i="1"/>
  <c r="K14190" i="1"/>
  <c r="K14191" i="1"/>
  <c r="K14192" i="1"/>
  <c r="K14193" i="1"/>
  <c r="K14194" i="1"/>
  <c r="K14195" i="1"/>
  <c r="K14196" i="1"/>
  <c r="K14197" i="1"/>
  <c r="K14198" i="1"/>
  <c r="K14199" i="1"/>
  <c r="K14200" i="1"/>
  <c r="K14201" i="1"/>
  <c r="K14202" i="1"/>
  <c r="K14203" i="1"/>
  <c r="K14204" i="1"/>
  <c r="K14206" i="1"/>
  <c r="K14207" i="1"/>
  <c r="K14208" i="1"/>
  <c r="K14209" i="1"/>
  <c r="K14210" i="1"/>
  <c r="K14211" i="1"/>
  <c r="K14212" i="1"/>
  <c r="K14214" i="1"/>
  <c r="K14215" i="1"/>
  <c r="K14216" i="1"/>
  <c r="K14217" i="1"/>
  <c r="K14218" i="1"/>
  <c r="K14219" i="1"/>
  <c r="K14220" i="1"/>
  <c r="K14221" i="1"/>
  <c r="K14222" i="1"/>
  <c r="K14223" i="1"/>
  <c r="K14224" i="1"/>
  <c r="K14225" i="1"/>
  <c r="K14227" i="1"/>
  <c r="K14228" i="1"/>
  <c r="K14229" i="1"/>
  <c r="K14230" i="1"/>
  <c r="K14231" i="1"/>
  <c r="K14232" i="1"/>
  <c r="K14233" i="1"/>
  <c r="K14234" i="1"/>
  <c r="K14235" i="1"/>
  <c r="K14236" i="1"/>
  <c r="K14237" i="1"/>
  <c r="K14238" i="1"/>
  <c r="K14239" i="1"/>
  <c r="K14240" i="1"/>
  <c r="K14241" i="1"/>
  <c r="K14242" i="1"/>
  <c r="K14243" i="1"/>
  <c r="K14244" i="1"/>
  <c r="K14245" i="1"/>
  <c r="K14246" i="1"/>
  <c r="K14247" i="1"/>
  <c r="K14248" i="1"/>
  <c r="K14249" i="1"/>
  <c r="K14250" i="1"/>
  <c r="K14251" i="1"/>
  <c r="K14252" i="1"/>
  <c r="K14253" i="1"/>
  <c r="K14254" i="1"/>
  <c r="K14256" i="1"/>
  <c r="K14257" i="1"/>
  <c r="K14258" i="1"/>
  <c r="K14259" i="1"/>
  <c r="K14260" i="1"/>
  <c r="K14261" i="1"/>
  <c r="K14262" i="1"/>
  <c r="K14263" i="1"/>
  <c r="K14264" i="1"/>
  <c r="K14265" i="1"/>
  <c r="K14266" i="1"/>
  <c r="K14267" i="1"/>
  <c r="K14269" i="1"/>
  <c r="K14270" i="1"/>
  <c r="K14271" i="1"/>
  <c r="K14272" i="1"/>
  <c r="K14273" i="1"/>
  <c r="K14274" i="1"/>
  <c r="K14275" i="1"/>
  <c r="K14276" i="1"/>
  <c r="K14277" i="1"/>
  <c r="K14278" i="1"/>
  <c r="K14279" i="1"/>
  <c r="K14280" i="1"/>
  <c r="K14281" i="1"/>
  <c r="K14282" i="1"/>
  <c r="K14283" i="1"/>
  <c r="K14284" i="1"/>
  <c r="K14285" i="1"/>
  <c r="K14286" i="1"/>
  <c r="K14287" i="1"/>
  <c r="K14288" i="1"/>
  <c r="K14289" i="1"/>
  <c r="K14290" i="1"/>
  <c r="K14291" i="1"/>
  <c r="K14292" i="1"/>
  <c r="K14293" i="1"/>
  <c r="K14295" i="1"/>
  <c r="K14296" i="1"/>
  <c r="K14297" i="1"/>
  <c r="K14298" i="1"/>
  <c r="K14299" i="1"/>
  <c r="K14300" i="1"/>
  <c r="K14301" i="1"/>
  <c r="K14302" i="1"/>
  <c r="K14303" i="1"/>
  <c r="K14304" i="1"/>
  <c r="K14305" i="1"/>
  <c r="K14306" i="1"/>
  <c r="K14307" i="1"/>
  <c r="K14308" i="1"/>
  <c r="K14309" i="1"/>
  <c r="K14310" i="1"/>
  <c r="K14311" i="1"/>
  <c r="K14313" i="1"/>
  <c r="K14314" i="1"/>
  <c r="K14315" i="1"/>
  <c r="K14316" i="1"/>
  <c r="K14317" i="1"/>
  <c r="K14318" i="1"/>
  <c r="K14319" i="1"/>
  <c r="K14320" i="1"/>
  <c r="K14321" i="1"/>
  <c r="K14322" i="1"/>
  <c r="K14323" i="1"/>
  <c r="K14324" i="1"/>
  <c r="K14325" i="1"/>
  <c r="K14326" i="1"/>
  <c r="K14327" i="1"/>
  <c r="K14328" i="1"/>
  <c r="K14329" i="1"/>
  <c r="K14330" i="1"/>
  <c r="K14331" i="1"/>
  <c r="K14332" i="1"/>
  <c r="K14333" i="1"/>
  <c r="K14334" i="1"/>
  <c r="K14335" i="1"/>
  <c r="K14336" i="1"/>
  <c r="K14337" i="1"/>
  <c r="K14339" i="1"/>
  <c r="K14340" i="1"/>
  <c r="K14341" i="1"/>
  <c r="K14342" i="1"/>
  <c r="K14343" i="1"/>
  <c r="K14344" i="1"/>
  <c r="K14345" i="1"/>
  <c r="K14347" i="1"/>
  <c r="K14348" i="1"/>
  <c r="K14349" i="1"/>
  <c r="K14350" i="1"/>
  <c r="K14351" i="1"/>
  <c r="K14352" i="1"/>
  <c r="K14353" i="1"/>
  <c r="K14354" i="1"/>
  <c r="K14355" i="1"/>
  <c r="K14356" i="1"/>
  <c r="K14357" i="1"/>
  <c r="K14358" i="1"/>
  <c r="K14359" i="1"/>
  <c r="K14361" i="1"/>
  <c r="K14362" i="1"/>
  <c r="K14363" i="1"/>
  <c r="K14364" i="1"/>
  <c r="K14365" i="1"/>
  <c r="K14366" i="1"/>
  <c r="K14367" i="1"/>
  <c r="K14368" i="1"/>
  <c r="K14369" i="1"/>
  <c r="K14370" i="1"/>
  <c r="K14371" i="1"/>
  <c r="K14372" i="1"/>
  <c r="K14373" i="1"/>
  <c r="K14374" i="1"/>
  <c r="K14375" i="1"/>
  <c r="K14376" i="1"/>
  <c r="K14377" i="1"/>
  <c r="K14378" i="1"/>
  <c r="K14379" i="1"/>
  <c r="K14380" i="1"/>
  <c r="K14381" i="1"/>
  <c r="K14382" i="1"/>
  <c r="K14383" i="1"/>
  <c r="K14385" i="1"/>
  <c r="K14386" i="1"/>
  <c r="K14387" i="1"/>
  <c r="K14388" i="1"/>
  <c r="K14389" i="1"/>
  <c r="K14390" i="1"/>
  <c r="K14391" i="1"/>
  <c r="K14392" i="1"/>
  <c r="K14393" i="1"/>
  <c r="K14394" i="1"/>
  <c r="K14395" i="1"/>
  <c r="K14396" i="1"/>
  <c r="K14397" i="1"/>
  <c r="K14398" i="1"/>
  <c r="K14399" i="1"/>
  <c r="K14400" i="1"/>
  <c r="K14401" i="1"/>
  <c r="K14402" i="1"/>
  <c r="K14403" i="1"/>
  <c r="K14404" i="1"/>
  <c r="K14405" i="1"/>
  <c r="K14406" i="1"/>
  <c r="K14407" i="1"/>
  <c r="K14408" i="1"/>
  <c r="K14409" i="1"/>
  <c r="K14410" i="1"/>
  <c r="K14411" i="1"/>
  <c r="K14412" i="1"/>
  <c r="K14413" i="1"/>
  <c r="K14415" i="1"/>
  <c r="K14416" i="1"/>
  <c r="K14417" i="1"/>
  <c r="K14418" i="1"/>
  <c r="K14419" i="1"/>
  <c r="K14420" i="1"/>
  <c r="K14421" i="1"/>
  <c r="K14422" i="1"/>
  <c r="K14424" i="1"/>
  <c r="K14425" i="1"/>
  <c r="K14426" i="1"/>
  <c r="K14427" i="1"/>
  <c r="K14428" i="1"/>
  <c r="K14429" i="1"/>
  <c r="K14430" i="1"/>
  <c r="K14431" i="1"/>
  <c r="K14432" i="1"/>
  <c r="K14433" i="1"/>
  <c r="K14434" i="1"/>
  <c r="K14435" i="1"/>
  <c r="K14436" i="1"/>
  <c r="K14437" i="1"/>
  <c r="K14438" i="1"/>
  <c r="K14439" i="1"/>
  <c r="K14440" i="1"/>
  <c r="K14441" i="1"/>
  <c r="K14442" i="1"/>
  <c r="K14443" i="1"/>
  <c r="K14444" i="1"/>
  <c r="K14445" i="1"/>
  <c r="K14446" i="1"/>
  <c r="K14447" i="1"/>
  <c r="K14448" i="1"/>
  <c r="K14449" i="1"/>
  <c r="K14450" i="1"/>
  <c r="K14451" i="1"/>
  <c r="K14453" i="1"/>
  <c r="K14454" i="1"/>
  <c r="K14455" i="1"/>
  <c r="K14456" i="1"/>
  <c r="K14457" i="1"/>
  <c r="K14458" i="1"/>
  <c r="K14459" i="1"/>
  <c r="K14460" i="1"/>
  <c r="K14461" i="1"/>
  <c r="K14462" i="1"/>
  <c r="K14464" i="1"/>
  <c r="K14465" i="1"/>
  <c r="K14466" i="1"/>
  <c r="K14467" i="1"/>
  <c r="K14468" i="1"/>
  <c r="K14469" i="1"/>
  <c r="K14470" i="1"/>
  <c r="K14471" i="1"/>
  <c r="K14472" i="1"/>
  <c r="K14473" i="1"/>
  <c r="K14474" i="1"/>
  <c r="K14475" i="1"/>
  <c r="K14476" i="1"/>
  <c r="K14477" i="1"/>
  <c r="K14478" i="1"/>
  <c r="K14480" i="1"/>
  <c r="K14481" i="1"/>
  <c r="K14482" i="1"/>
  <c r="K14483" i="1"/>
  <c r="K14484" i="1"/>
  <c r="K14485" i="1"/>
  <c r="K14486" i="1"/>
  <c r="K14487" i="1"/>
  <c r="K14488" i="1"/>
  <c r="K14489" i="1"/>
  <c r="K14490" i="1"/>
  <c r="K14491" i="1"/>
  <c r="K14493" i="1"/>
  <c r="K14494" i="1"/>
  <c r="K14495" i="1"/>
  <c r="K14496" i="1"/>
  <c r="K14497" i="1"/>
  <c r="K14498" i="1"/>
  <c r="K14499" i="1"/>
  <c r="K14500" i="1"/>
  <c r="K14501" i="1"/>
  <c r="K14502" i="1"/>
  <c r="K14503" i="1"/>
  <c r="K14504" i="1"/>
  <c r="K14505" i="1"/>
  <c r="K14506" i="1"/>
  <c r="K14507" i="1"/>
  <c r="K14508" i="1"/>
  <c r="K14509" i="1"/>
  <c r="K14510" i="1"/>
  <c r="K14511" i="1"/>
  <c r="K14512" i="1"/>
  <c r="K14513" i="1"/>
  <c r="K14514" i="1"/>
  <c r="K14515" i="1"/>
  <c r="K14516" i="1"/>
  <c r="K14517" i="1"/>
  <c r="K14518" i="1"/>
  <c r="K14520" i="1"/>
  <c r="K14521" i="1"/>
  <c r="K14522" i="1"/>
  <c r="K14523" i="1"/>
  <c r="K14524" i="1"/>
  <c r="K14525" i="1"/>
  <c r="K14526" i="1"/>
  <c r="K14527" i="1"/>
  <c r="K14528" i="1"/>
  <c r="K14529" i="1"/>
  <c r="K14530" i="1"/>
  <c r="K14531" i="1"/>
  <c r="K14532" i="1"/>
  <c r="K14533" i="1"/>
  <c r="K14534" i="1"/>
  <c r="K14535" i="1"/>
  <c r="K14536" i="1"/>
  <c r="K14537" i="1"/>
  <c r="K14538" i="1"/>
  <c r="K14540" i="1"/>
  <c r="K14541" i="1"/>
  <c r="K14542" i="1"/>
  <c r="K14543" i="1"/>
  <c r="K14544" i="1"/>
  <c r="K14545" i="1"/>
  <c r="K14546" i="1"/>
  <c r="K14547" i="1"/>
  <c r="K14548" i="1"/>
  <c r="K14549" i="1"/>
  <c r="K14550" i="1"/>
  <c r="K14551" i="1"/>
  <c r="K14552" i="1"/>
  <c r="K14553" i="1"/>
  <c r="K14554" i="1"/>
  <c r="K14556" i="1"/>
  <c r="K14557" i="1"/>
  <c r="K14558" i="1"/>
  <c r="K14559" i="1"/>
  <c r="K14560" i="1"/>
  <c r="K14561" i="1"/>
  <c r="K14562" i="1"/>
  <c r="K14563" i="1"/>
  <c r="K14564" i="1"/>
  <c r="K14565" i="1"/>
  <c r="K14566" i="1"/>
  <c r="K14567" i="1"/>
  <c r="K14568" i="1"/>
  <c r="K14569" i="1"/>
  <c r="K14570" i="1"/>
  <c r="K14571" i="1"/>
  <c r="K14572" i="1"/>
  <c r="K14573" i="1"/>
  <c r="K14574" i="1"/>
  <c r="K14576" i="1"/>
  <c r="K14577" i="1"/>
  <c r="K14578" i="1"/>
  <c r="K14579" i="1"/>
  <c r="K14580" i="1"/>
  <c r="K14581" i="1"/>
  <c r="K14582" i="1"/>
  <c r="K14583" i="1"/>
  <c r="K14584" i="1"/>
  <c r="K14585" i="1"/>
  <c r="K14586" i="1"/>
  <c r="K14587" i="1"/>
  <c r="K14588" i="1"/>
  <c r="K14589" i="1"/>
  <c r="K14590" i="1"/>
  <c r="K14591" i="1"/>
  <c r="K14592" i="1"/>
  <c r="K14594" i="1"/>
  <c r="K14595" i="1"/>
  <c r="K14596" i="1"/>
  <c r="K14597" i="1"/>
  <c r="K14599" i="1"/>
  <c r="K14600" i="1"/>
  <c r="K14601" i="1"/>
  <c r="K14602" i="1"/>
  <c r="K14603" i="1"/>
  <c r="K14604" i="1"/>
  <c r="K14605" i="1"/>
  <c r="K14606" i="1"/>
  <c r="K14607" i="1"/>
  <c r="K14608" i="1"/>
  <c r="K14609" i="1"/>
  <c r="K14610" i="1"/>
  <c r="K14611" i="1"/>
  <c r="K14612" i="1"/>
  <c r="K14613" i="1"/>
  <c r="K14614" i="1"/>
  <c r="K14615" i="1"/>
  <c r="K14616" i="1"/>
  <c r="K14617" i="1"/>
  <c r="K14618" i="1"/>
  <c r="K14619" i="1"/>
  <c r="K14620" i="1"/>
  <c r="K14621" i="1"/>
  <c r="K14622" i="1"/>
  <c r="K14623" i="1"/>
  <c r="K14624" i="1"/>
  <c r="K14625" i="1"/>
  <c r="K14626" i="1"/>
  <c r="K14627" i="1"/>
  <c r="K14628" i="1"/>
  <c r="K14629" i="1"/>
  <c r="K14631" i="1"/>
  <c r="K14632" i="1"/>
  <c r="K14633" i="1"/>
  <c r="K14634" i="1"/>
  <c r="K14635" i="1"/>
  <c r="K14637" i="1"/>
  <c r="K14638" i="1"/>
  <c r="K14639" i="1"/>
  <c r="K14640" i="1"/>
  <c r="K14641" i="1"/>
  <c r="K14642" i="1"/>
  <c r="K14643" i="1"/>
  <c r="K14644" i="1"/>
  <c r="K14645" i="1"/>
  <c r="K14646" i="1"/>
  <c r="K14647" i="1"/>
  <c r="K14648" i="1"/>
  <c r="K14649" i="1"/>
  <c r="K14650" i="1"/>
  <c r="K14651" i="1"/>
  <c r="K14652" i="1"/>
  <c r="K14653" i="1"/>
  <c r="K14654" i="1"/>
  <c r="K14655" i="1"/>
  <c r="K14656" i="1"/>
  <c r="K14658" i="1"/>
  <c r="K14659" i="1"/>
  <c r="K14660" i="1"/>
  <c r="K14661" i="1"/>
  <c r="K14662" i="1"/>
  <c r="K14663" i="1"/>
  <c r="K14664" i="1"/>
  <c r="K14665" i="1"/>
  <c r="K14666" i="1"/>
  <c r="K14667" i="1"/>
  <c r="K14668" i="1"/>
  <c r="K14669" i="1"/>
  <c r="K14670" i="1"/>
  <c r="K14671" i="1"/>
  <c r="K14672" i="1"/>
  <c r="K14673" i="1"/>
  <c r="K14674" i="1"/>
  <c r="K14675" i="1"/>
  <c r="K14677" i="1"/>
  <c r="K14678" i="1"/>
  <c r="K14679" i="1"/>
  <c r="K14680" i="1"/>
  <c r="K14681" i="1"/>
  <c r="K14682" i="1"/>
  <c r="K14683" i="1"/>
  <c r="K14684" i="1"/>
  <c r="K14685" i="1"/>
  <c r="K14686" i="1"/>
  <c r="K14687" i="1"/>
  <c r="K14688" i="1"/>
  <c r="K14689" i="1"/>
  <c r="K14690" i="1"/>
  <c r="K14691" i="1"/>
  <c r="K14692" i="1"/>
  <c r="K14693" i="1"/>
  <c r="K14694" i="1"/>
  <c r="K14695" i="1"/>
  <c r="K14696" i="1"/>
  <c r="K14697" i="1"/>
  <c r="K14698" i="1"/>
  <c r="K14699" i="1"/>
  <c r="K14700" i="1"/>
  <c r="K14701" i="1"/>
  <c r="K14702" i="1"/>
  <c r="K14703" i="1"/>
  <c r="K14704" i="1"/>
  <c r="K14705" i="1"/>
  <c r="K14706" i="1"/>
  <c r="K14707" i="1"/>
  <c r="K14709" i="1"/>
  <c r="K14710" i="1"/>
  <c r="K14711" i="1"/>
  <c r="K14712" i="1"/>
  <c r="K14713" i="1"/>
  <c r="K14714" i="1"/>
  <c r="K14715" i="1"/>
  <c r="K14716" i="1"/>
  <c r="K14717" i="1"/>
  <c r="K14718" i="1"/>
  <c r="K14719" i="1"/>
  <c r="K14721" i="1"/>
  <c r="K14722" i="1"/>
  <c r="K14723" i="1"/>
  <c r="K14724" i="1"/>
  <c r="K14725" i="1"/>
  <c r="K14726" i="1"/>
  <c r="K14727" i="1"/>
  <c r="K14728" i="1"/>
  <c r="K14730" i="1"/>
  <c r="K14731" i="1"/>
  <c r="K14732" i="1"/>
  <c r="K14733" i="1"/>
  <c r="K14734" i="1"/>
  <c r="K14735" i="1"/>
  <c r="K14736" i="1"/>
  <c r="K14737" i="1"/>
  <c r="K14738" i="1"/>
  <c r="K14739" i="1"/>
  <c r="K14740" i="1"/>
  <c r="K14741" i="1"/>
  <c r="K14742" i="1"/>
  <c r="K14743" i="1"/>
  <c r="K14744" i="1"/>
  <c r="K14745" i="1"/>
  <c r="K14746" i="1"/>
  <c r="K14747" i="1"/>
  <c r="K14748" i="1"/>
  <c r="K14749" i="1"/>
  <c r="K14750" i="1"/>
  <c r="K14751" i="1"/>
  <c r="K14752" i="1"/>
  <c r="K14753" i="1"/>
  <c r="K14754" i="1"/>
  <c r="K14755" i="1"/>
  <c r="K14756" i="1"/>
  <c r="K14757" i="1"/>
  <c r="K14758" i="1"/>
  <c r="K14759" i="1"/>
  <c r="K14760" i="1"/>
  <c r="K14761" i="1"/>
  <c r="K14762" i="1"/>
  <c r="K14763" i="1"/>
  <c r="K14765" i="1"/>
  <c r="K14766" i="1"/>
  <c r="K14767" i="1"/>
  <c r="K14768" i="1"/>
  <c r="K14770" i="1"/>
  <c r="K14771" i="1"/>
  <c r="K14772" i="1"/>
  <c r="K14773" i="1"/>
  <c r="K14774" i="1"/>
  <c r="K14775" i="1"/>
  <c r="K14776" i="1"/>
  <c r="K14777" i="1"/>
  <c r="K14778" i="1"/>
  <c r="K14779" i="1"/>
  <c r="K14780" i="1"/>
  <c r="K14781" i="1"/>
  <c r="K14782" i="1"/>
  <c r="K14783" i="1"/>
  <c r="K14784" i="1"/>
  <c r="K14785" i="1"/>
  <c r="K14786" i="1"/>
  <c r="K14787" i="1"/>
  <c r="K14788" i="1"/>
  <c r="K14789" i="1"/>
  <c r="K14791" i="1"/>
  <c r="K14792" i="1"/>
  <c r="K14793" i="1"/>
  <c r="K14794" i="1"/>
  <c r="K14795" i="1"/>
  <c r="K14796" i="1"/>
  <c r="K14797" i="1"/>
  <c r="K14798" i="1"/>
  <c r="K14799" i="1"/>
  <c r="K14800" i="1"/>
  <c r="K14801" i="1"/>
  <c r="K14802" i="1"/>
  <c r="K14803" i="1"/>
  <c r="K14804" i="1"/>
  <c r="K14805" i="1"/>
  <c r="K14806" i="1"/>
  <c r="K14807" i="1"/>
  <c r="K14808" i="1"/>
  <c r="K14809" i="1"/>
  <c r="K14810" i="1"/>
  <c r="K14811" i="1"/>
  <c r="K14812" i="1"/>
  <c r="K14813" i="1"/>
  <c r="K14814" i="1"/>
  <c r="K14815" i="1"/>
  <c r="K14816" i="1"/>
  <c r="K14817" i="1"/>
  <c r="K14818" i="1"/>
  <c r="K14819" i="1"/>
  <c r="K14821" i="1"/>
  <c r="K14822" i="1"/>
  <c r="K14823" i="1"/>
  <c r="K14824" i="1"/>
  <c r="K14825" i="1"/>
  <c r="K14826" i="1"/>
  <c r="K14827" i="1"/>
  <c r="K14828" i="1"/>
  <c r="K14829" i="1"/>
  <c r="K14830" i="1"/>
  <c r="K14831" i="1"/>
  <c r="K14833" i="1"/>
  <c r="K14834" i="1"/>
  <c r="K14835" i="1"/>
  <c r="K14836" i="1"/>
  <c r="K14837" i="1"/>
  <c r="K14838" i="1"/>
  <c r="K14839" i="1"/>
  <c r="K14840" i="1"/>
  <c r="K14841" i="1"/>
  <c r="K14842" i="1"/>
  <c r="K14843" i="1"/>
  <c r="K14844" i="1"/>
  <c r="K14845" i="1"/>
  <c r="K14846" i="1"/>
  <c r="K14847" i="1"/>
  <c r="K14848" i="1"/>
  <c r="K14849" i="1"/>
  <c r="K14850" i="1"/>
  <c r="K14851" i="1"/>
  <c r="K14852" i="1"/>
  <c r="K14853" i="1"/>
  <c r="K14854" i="1"/>
  <c r="K14855" i="1"/>
  <c r="K14856" i="1"/>
  <c r="K14857" i="1"/>
  <c r="K14858" i="1"/>
  <c r="K14859" i="1"/>
  <c r="K14860" i="1"/>
  <c r="K14862" i="1"/>
  <c r="K14863" i="1"/>
  <c r="K14864" i="1"/>
  <c r="K14865" i="1"/>
  <c r="K14866" i="1"/>
  <c r="K14868" i="1"/>
  <c r="K14869" i="1"/>
  <c r="K14870" i="1"/>
  <c r="K14871" i="1"/>
  <c r="K14872" i="1"/>
  <c r="K14873" i="1"/>
  <c r="K14874" i="1"/>
  <c r="K14875" i="1"/>
  <c r="K14876" i="1"/>
  <c r="K14877" i="1"/>
  <c r="K14878" i="1"/>
  <c r="K14879" i="1"/>
  <c r="K14880" i="1"/>
  <c r="K14881" i="1"/>
  <c r="K14882" i="1"/>
  <c r="K14883" i="1"/>
  <c r="K14884" i="1"/>
  <c r="K14885" i="1"/>
  <c r="K14886" i="1"/>
  <c r="K14887" i="1"/>
  <c r="K14888" i="1"/>
  <c r="K14890" i="1"/>
  <c r="K14891" i="1"/>
  <c r="K14892" i="1"/>
  <c r="K14893" i="1"/>
  <c r="K14894" i="1"/>
  <c r="K14895" i="1"/>
  <c r="K14896" i="1"/>
  <c r="K14897" i="1"/>
  <c r="K14898" i="1"/>
  <c r="K14899" i="1"/>
  <c r="K14900" i="1"/>
  <c r="K14901" i="1"/>
  <c r="K14902" i="1"/>
  <c r="K14903" i="1"/>
  <c r="K14904" i="1"/>
  <c r="K14905" i="1"/>
  <c r="K14906" i="1"/>
  <c r="K14907" i="1"/>
  <c r="K14909" i="1"/>
  <c r="K14910" i="1"/>
  <c r="K14911" i="1"/>
  <c r="K14912" i="1"/>
  <c r="K14913" i="1"/>
  <c r="K14914" i="1"/>
  <c r="K14915" i="1"/>
  <c r="K14916" i="1"/>
  <c r="K14917" i="1"/>
  <c r="K14918" i="1"/>
  <c r="K14919" i="1"/>
  <c r="K14920" i="1"/>
  <c r="K14922" i="1"/>
  <c r="K14923" i="1"/>
  <c r="K14924" i="1"/>
  <c r="K14925" i="1"/>
  <c r="K14926" i="1"/>
  <c r="K14927" i="1"/>
  <c r="K14928" i="1"/>
  <c r="K14929" i="1"/>
  <c r="K14930" i="1"/>
  <c r="K14931" i="1"/>
  <c r="K14932" i="1"/>
  <c r="K14933" i="1"/>
  <c r="K14934" i="1"/>
  <c r="K14935" i="1"/>
  <c r="K14936" i="1"/>
  <c r="K14937" i="1"/>
  <c r="K14938" i="1"/>
  <c r="K14939" i="1"/>
  <c r="K14940" i="1"/>
  <c r="K14941" i="1"/>
  <c r="K14942" i="1"/>
  <c r="K14943" i="1"/>
  <c r="K14944" i="1"/>
  <c r="K14945" i="1"/>
  <c r="K14946" i="1"/>
  <c r="K14948" i="1"/>
  <c r="K14949" i="1"/>
  <c r="K14950" i="1"/>
  <c r="K14951" i="1"/>
  <c r="K14952" i="1"/>
  <c r="K14953" i="1"/>
  <c r="K14954" i="1"/>
  <c r="K14955" i="1"/>
  <c r="K14956" i="1"/>
  <c r="K14957" i="1"/>
  <c r="K14958" i="1"/>
  <c r="K14959" i="1"/>
  <c r="K14960" i="1"/>
  <c r="K14961" i="1"/>
  <c r="K14962" i="1"/>
  <c r="K14963" i="1"/>
  <c r="K14964" i="1"/>
  <c r="K14965" i="1"/>
  <c r="K14966" i="1"/>
  <c r="K14967" i="1"/>
  <c r="K14968" i="1"/>
  <c r="K14970" i="1"/>
  <c r="K14972" i="1"/>
  <c r="K14973" i="1"/>
  <c r="K14974" i="1"/>
  <c r="K14975" i="1"/>
  <c r="K14976" i="1"/>
  <c r="K14977" i="1"/>
  <c r="K14978" i="1"/>
  <c r="K14979" i="1"/>
  <c r="K14980" i="1"/>
  <c r="K14981" i="1"/>
  <c r="K14982" i="1"/>
  <c r="K14983" i="1"/>
  <c r="K14984" i="1"/>
  <c r="K14985" i="1"/>
  <c r="K14986" i="1"/>
  <c r="K14987" i="1"/>
  <c r="K14988" i="1"/>
  <c r="K14990" i="1"/>
  <c r="K14991" i="1"/>
  <c r="K14992" i="1"/>
  <c r="K14993" i="1"/>
  <c r="K14994" i="1"/>
  <c r="K14995" i="1"/>
  <c r="K14996" i="1"/>
  <c r="K14997" i="1"/>
  <c r="K14998" i="1"/>
  <c r="K14999" i="1"/>
  <c r="K15000" i="1"/>
  <c r="K15001" i="1"/>
  <c r="K15002" i="1"/>
  <c r="K15003" i="1"/>
  <c r="K15004" i="1"/>
  <c r="K15005" i="1"/>
  <c r="K15006" i="1"/>
  <c r="K15007" i="1"/>
  <c r="K15009" i="1"/>
  <c r="K15010" i="1"/>
  <c r="K15011" i="1"/>
  <c r="K15012" i="1"/>
  <c r="K15013" i="1"/>
  <c r="K15014" i="1"/>
  <c r="K15015" i="1"/>
  <c r="K15016" i="1"/>
  <c r="K15017" i="1"/>
  <c r="K15018" i="1"/>
  <c r="K15019" i="1"/>
  <c r="K15020" i="1"/>
  <c r="K15021" i="1"/>
  <c r="K15022" i="1"/>
  <c r="K15023" i="1"/>
  <c r="K15024" i="1"/>
  <c r="K15025" i="1"/>
  <c r="K15026" i="1"/>
  <c r="K15027" i="1"/>
  <c r="K15028" i="1"/>
  <c r="K15029" i="1"/>
  <c r="K15030" i="1"/>
  <c r="K15031" i="1"/>
  <c r="K15032" i="1"/>
  <c r="K15033" i="1"/>
  <c r="K15034" i="1"/>
  <c r="K15035" i="1"/>
  <c r="K15036" i="1"/>
  <c r="K15037" i="1"/>
  <c r="K15038" i="1"/>
  <c r="K15039" i="1"/>
  <c r="K15040" i="1"/>
  <c r="K15041" i="1"/>
  <c r="K15042" i="1"/>
  <c r="K15044" i="1"/>
  <c r="K15045" i="1"/>
  <c r="K15046" i="1"/>
  <c r="K15047" i="1"/>
  <c r="K15048" i="1"/>
  <c r="K15049" i="1"/>
  <c r="K15050" i="1"/>
  <c r="K15051" i="1"/>
  <c r="K15052" i="1"/>
  <c r="K15053" i="1"/>
  <c r="K15054" i="1"/>
  <c r="K15055" i="1"/>
  <c r="K15056" i="1"/>
  <c r="K15057" i="1"/>
  <c r="K15058" i="1"/>
  <c r="K15059" i="1"/>
  <c r="K15060" i="1"/>
  <c r="K15061" i="1"/>
  <c r="K15063" i="1"/>
  <c r="K15064" i="1"/>
  <c r="K15065" i="1"/>
  <c r="K15066" i="1"/>
  <c r="K15067" i="1"/>
  <c r="K15068" i="1"/>
  <c r="K15069" i="1"/>
  <c r="K15070" i="1"/>
  <c r="K15071" i="1"/>
  <c r="K15072" i="1"/>
  <c r="K15073" i="1"/>
  <c r="K15074" i="1"/>
  <c r="K15075" i="1"/>
  <c r="K15076" i="1"/>
  <c r="K15077" i="1"/>
  <c r="K15078" i="1"/>
  <c r="K15079" i="1"/>
  <c r="K15080" i="1"/>
  <c r="K15081" i="1"/>
  <c r="K15082" i="1"/>
  <c r="K15084" i="1"/>
  <c r="K15085" i="1"/>
  <c r="K15086" i="1"/>
  <c r="K15087" i="1"/>
  <c r="K15089" i="1"/>
  <c r="K15090" i="1"/>
  <c r="K15091" i="1"/>
  <c r="K15092" i="1"/>
  <c r="K15093" i="1"/>
  <c r="K15094" i="1"/>
  <c r="K15095" i="1"/>
  <c r="K15096" i="1"/>
  <c r="K15097" i="1"/>
  <c r="K15098" i="1"/>
  <c r="K15099" i="1"/>
  <c r="K15100" i="1"/>
  <c r="K15101" i="1"/>
  <c r="K15102" i="1"/>
  <c r="K15103" i="1"/>
  <c r="K15104" i="1"/>
  <c r="K15105" i="1"/>
  <c r="K15106" i="1"/>
  <c r="K15107" i="1"/>
  <c r="K15108" i="1"/>
  <c r="K15109" i="1"/>
  <c r="K15110" i="1"/>
  <c r="K15111" i="1"/>
  <c r="K15112" i="1"/>
  <c r="K15113" i="1"/>
  <c r="K15115" i="1"/>
  <c r="K15116" i="1"/>
  <c r="K15117" i="1"/>
  <c r="K15118" i="1"/>
  <c r="K15119" i="1"/>
  <c r="K15120" i="1"/>
  <c r="K15121" i="1"/>
  <c r="K15122" i="1"/>
  <c r="K15123" i="1"/>
  <c r="K15124" i="1"/>
  <c r="K15125" i="1"/>
  <c r="K15126" i="1"/>
  <c r="K15128" i="1"/>
  <c r="K15129" i="1"/>
  <c r="K15130" i="1"/>
  <c r="K15131" i="1"/>
  <c r="K15132" i="1"/>
  <c r="K15133" i="1"/>
  <c r="K15134" i="1"/>
  <c r="K15135" i="1"/>
  <c r="K15136" i="1"/>
  <c r="K15137" i="1"/>
  <c r="K15138" i="1"/>
  <c r="K15139" i="1"/>
  <c r="K15140" i="1"/>
  <c r="K15141" i="1"/>
  <c r="K15142" i="1"/>
  <c r="K15143" i="1"/>
  <c r="K15144" i="1"/>
  <c r="K15145" i="1"/>
  <c r="K15146" i="1"/>
  <c r="K15147" i="1"/>
  <c r="K15148" i="1"/>
  <c r="K15150" i="1"/>
  <c r="K15151" i="1"/>
  <c r="K15152" i="1"/>
  <c r="K15153" i="1"/>
  <c r="K15154" i="1"/>
  <c r="K15155" i="1"/>
  <c r="K15156" i="1"/>
  <c r="K15157" i="1"/>
  <c r="K15158" i="1"/>
  <c r="K15159" i="1"/>
  <c r="K15160" i="1"/>
  <c r="K15161" i="1"/>
  <c r="K15163" i="1"/>
  <c r="K15164" i="1"/>
  <c r="K15165" i="1"/>
  <c r="K15166" i="1"/>
  <c r="K15167" i="1"/>
  <c r="K15168" i="1"/>
  <c r="K15169" i="1"/>
  <c r="K15170" i="1"/>
  <c r="K15171" i="1"/>
  <c r="K15172" i="1"/>
  <c r="K15173" i="1"/>
  <c r="K15174" i="1"/>
  <c r="K15175" i="1"/>
  <c r="K15176" i="1"/>
  <c r="K15177" i="1"/>
  <c r="K15178" i="1"/>
  <c r="K15179" i="1"/>
  <c r="K15180" i="1"/>
  <c r="K15182" i="1"/>
  <c r="K15183" i="1"/>
  <c r="K15184" i="1"/>
  <c r="K15185" i="1"/>
  <c r="K15186" i="1"/>
  <c r="K15187" i="1"/>
  <c r="K15188" i="1"/>
  <c r="K15189" i="1"/>
  <c r="K15190" i="1"/>
  <c r="K15191" i="1"/>
  <c r="K15192" i="1"/>
  <c r="K15193" i="1"/>
  <c r="K15194" i="1"/>
  <c r="K15195" i="1"/>
  <c r="K15196" i="1"/>
  <c r="K15197" i="1"/>
  <c r="K15198" i="1"/>
  <c r="K15199" i="1"/>
  <c r="K15201" i="1"/>
  <c r="K15202" i="1"/>
  <c r="K15203" i="1"/>
  <c r="K15204" i="1"/>
  <c r="K15205" i="1"/>
  <c r="K15206" i="1"/>
  <c r="K15207" i="1"/>
  <c r="K15208" i="1"/>
  <c r="K15209" i="1"/>
  <c r="K15210" i="1"/>
  <c r="K15211" i="1"/>
  <c r="K15212" i="1"/>
  <c r="K15213" i="1"/>
  <c r="K15214" i="1"/>
  <c r="K15215" i="1"/>
  <c r="K15217" i="1"/>
  <c r="K15218" i="1"/>
  <c r="K15219" i="1"/>
  <c r="K15220" i="1"/>
  <c r="K15221" i="1"/>
  <c r="K15222" i="1"/>
  <c r="K15223" i="1"/>
  <c r="K15224" i="1"/>
  <c r="K15225" i="1"/>
  <c r="K15226" i="1"/>
  <c r="K15227" i="1"/>
  <c r="K15228" i="1"/>
  <c r="K15229" i="1"/>
  <c r="K15230" i="1"/>
  <c r="K15231" i="1"/>
  <c r="K15232" i="1"/>
  <c r="K15233" i="1"/>
  <c r="K15234" i="1"/>
  <c r="K15235" i="1"/>
  <c r="K15236" i="1"/>
  <c r="K15237" i="1"/>
  <c r="K15238" i="1"/>
  <c r="K15239" i="1"/>
  <c r="K15240" i="1"/>
  <c r="K15241" i="1"/>
  <c r="K15243" i="1"/>
  <c r="K15244" i="1"/>
  <c r="K15245" i="1"/>
  <c r="K15246" i="1"/>
  <c r="K15247" i="1"/>
  <c r="K15248" i="1"/>
  <c r="K15249" i="1"/>
  <c r="K15250" i="1"/>
  <c r="K15251" i="1"/>
  <c r="K15252" i="1"/>
  <c r="K15253" i="1"/>
  <c r="K15254" i="1"/>
  <c r="K15255" i="1"/>
  <c r="K15256" i="1"/>
  <c r="K15257" i="1"/>
  <c r="K15258" i="1"/>
  <c r="K15259" i="1"/>
  <c r="K15260" i="1"/>
  <c r="K15262" i="1"/>
  <c r="K15263" i="1"/>
  <c r="K15264" i="1"/>
  <c r="K15265" i="1"/>
  <c r="K15266" i="1"/>
  <c r="K15267" i="1"/>
  <c r="K15268" i="1"/>
  <c r="K15269" i="1"/>
  <c r="K15270" i="1"/>
  <c r="K15271" i="1"/>
  <c r="K15272" i="1"/>
  <c r="K15273" i="1"/>
  <c r="K15274" i="1"/>
  <c r="K15275" i="1"/>
  <c r="K15276" i="1"/>
  <c r="K15277" i="1"/>
  <c r="K15278" i="1"/>
  <c r="K15279" i="1"/>
  <c r="K15280" i="1"/>
  <c r="K15281" i="1"/>
  <c r="K15282" i="1"/>
  <c r="K15283" i="1"/>
  <c r="K15285" i="1"/>
  <c r="K15286" i="1"/>
  <c r="K15287" i="1"/>
  <c r="K15288" i="1"/>
  <c r="K15289" i="1"/>
  <c r="K15290" i="1"/>
  <c r="K15291" i="1"/>
  <c r="K15292" i="1"/>
  <c r="K15293" i="1"/>
  <c r="K15294" i="1"/>
  <c r="K15295" i="1"/>
  <c r="K15296" i="1"/>
  <c r="K15297" i="1"/>
  <c r="K15298" i="1"/>
  <c r="K15299" i="1"/>
  <c r="K15301" i="1"/>
  <c r="K15302" i="1"/>
  <c r="K15303" i="1"/>
  <c r="K15304" i="1"/>
  <c r="K15305" i="1"/>
  <c r="K15306" i="1"/>
  <c r="K15307" i="1"/>
  <c r="K15308" i="1"/>
  <c r="K15309" i="1"/>
  <c r="K15311" i="1"/>
  <c r="K15312" i="1"/>
  <c r="K15313" i="1"/>
  <c r="K15314" i="1"/>
  <c r="K15315" i="1"/>
  <c r="K15316" i="1"/>
  <c r="K15317" i="1"/>
  <c r="K15318" i="1"/>
  <c r="K15319" i="1"/>
  <c r="K15320" i="1"/>
  <c r="K15321" i="1"/>
  <c r="K15322" i="1"/>
  <c r="K15323" i="1"/>
  <c r="K15324" i="1"/>
  <c r="K15325" i="1"/>
  <c r="K15326" i="1"/>
  <c r="K15327" i="1"/>
  <c r="K15328" i="1"/>
  <c r="K15329" i="1"/>
  <c r="K15330" i="1"/>
  <c r="K15331" i="1"/>
  <c r="K15332" i="1"/>
  <c r="K15333" i="1"/>
  <c r="K15334" i="1"/>
  <c r="K15335" i="1"/>
  <c r="K15336" i="1"/>
  <c r="K15337" i="1"/>
  <c r="K15338" i="1"/>
  <c r="K15339" i="1"/>
  <c r="K15340" i="1"/>
  <c r="K15341" i="1"/>
  <c r="K15343" i="1"/>
  <c r="K15344" i="1"/>
  <c r="K15345" i="1"/>
  <c r="K15346" i="1"/>
  <c r="K15347" i="1"/>
  <c r="K15348" i="1"/>
  <c r="K15349" i="1"/>
  <c r="K15350" i="1"/>
  <c r="K15351" i="1"/>
  <c r="K15352" i="1"/>
  <c r="K15353" i="1"/>
  <c r="K15354" i="1"/>
  <c r="K15355" i="1"/>
  <c r="K15356" i="1"/>
  <c r="K15358" i="1"/>
  <c r="K15359" i="1"/>
  <c r="K15360" i="1"/>
  <c r="K15361" i="1"/>
  <c r="K15362" i="1"/>
  <c r="K15363" i="1"/>
  <c r="K15364" i="1"/>
  <c r="K15365" i="1"/>
  <c r="K15366" i="1"/>
  <c r="K15368" i="1"/>
  <c r="K15369" i="1"/>
  <c r="K15370" i="1"/>
  <c r="K15371" i="1"/>
  <c r="K15372" i="1"/>
  <c r="K15373" i="1"/>
  <c r="K15374" i="1"/>
  <c r="K15375" i="1"/>
  <c r="K15376" i="1"/>
  <c r="K15377" i="1"/>
  <c r="K15378" i="1"/>
  <c r="K15379" i="1"/>
  <c r="K15380" i="1"/>
  <c r="K15381" i="1"/>
  <c r="K15382" i="1"/>
  <c r="K15383" i="1"/>
  <c r="K15384" i="1"/>
  <c r="K15385" i="1"/>
  <c r="K15386" i="1"/>
  <c r="K15387" i="1"/>
  <c r="K15388" i="1"/>
  <c r="K15389" i="1"/>
  <c r="K15390" i="1"/>
  <c r="K15391" i="1"/>
  <c r="K15392" i="1"/>
  <c r="K15393" i="1"/>
  <c r="K15394" i="1"/>
  <c r="K15395" i="1"/>
  <c r="K15396" i="1"/>
  <c r="K15397" i="1"/>
  <c r="K15399" i="1"/>
  <c r="K15400" i="1"/>
  <c r="K15401" i="1"/>
  <c r="K15402" i="1"/>
  <c r="K15403" i="1"/>
  <c r="K15404" i="1"/>
  <c r="K15405" i="1"/>
  <c r="K15406" i="1"/>
  <c r="K15407" i="1"/>
  <c r="K15409" i="1"/>
  <c r="K15410" i="1"/>
  <c r="K15411" i="1"/>
  <c r="K15412" i="1"/>
  <c r="K15413" i="1"/>
  <c r="K15414" i="1"/>
  <c r="K15415" i="1"/>
  <c r="K15416" i="1"/>
  <c r="K15417" i="1"/>
  <c r="K15418" i="1"/>
  <c r="K15419" i="1"/>
  <c r="K15420" i="1"/>
  <c r="K15421" i="1"/>
  <c r="K15422" i="1"/>
  <c r="K15423" i="1"/>
  <c r="K15424" i="1"/>
  <c r="K15425" i="1"/>
  <c r="K15426" i="1"/>
  <c r="K15427" i="1"/>
  <c r="K15428" i="1"/>
  <c r="K15429" i="1"/>
  <c r="K15430" i="1"/>
  <c r="K15431" i="1"/>
  <c r="K15433" i="1"/>
  <c r="K15434" i="1"/>
  <c r="K15435" i="1"/>
  <c r="K15436" i="1"/>
  <c r="K15437" i="1"/>
  <c r="K15438" i="1"/>
  <c r="K15439" i="1"/>
  <c r="K15440" i="1"/>
  <c r="K15441" i="1"/>
  <c r="K15442" i="1"/>
  <c r="K15443" i="1"/>
  <c r="K15444" i="1"/>
  <c r="K15445" i="1"/>
  <c r="K15446" i="1"/>
  <c r="K15447" i="1"/>
  <c r="K15448" i="1"/>
  <c r="K15449" i="1"/>
  <c r="K15450" i="1"/>
  <c r="K15451" i="1"/>
  <c r="K15453" i="1"/>
  <c r="K15454" i="1"/>
  <c r="K15455" i="1"/>
  <c r="K15456" i="1"/>
  <c r="K15457" i="1"/>
  <c r="K15458" i="1"/>
  <c r="K15459" i="1"/>
  <c r="K15460" i="1"/>
  <c r="K15461" i="1"/>
  <c r="K15462" i="1"/>
  <c r="K15463" i="1"/>
  <c r="K15464" i="1"/>
  <c r="K15465" i="1"/>
  <c r="K15467" i="1"/>
  <c r="K15468" i="1"/>
  <c r="K15469" i="1"/>
  <c r="K15470" i="1"/>
  <c r="K15471" i="1"/>
  <c r="K15472" i="1"/>
  <c r="K15473" i="1"/>
  <c r="K15474" i="1"/>
  <c r="K15475" i="1"/>
  <c r="K15476" i="1"/>
  <c r="K15477" i="1"/>
  <c r="K15478" i="1"/>
  <c r="K15479" i="1"/>
  <c r="K15480" i="1"/>
  <c r="K15481" i="1"/>
  <c r="K15482" i="1"/>
  <c r="K15483" i="1"/>
  <c r="K15484" i="1"/>
  <c r="K15486" i="1"/>
  <c r="K15487" i="1"/>
  <c r="K15488" i="1"/>
  <c r="K15489" i="1"/>
  <c r="K15490" i="1"/>
  <c r="K15491" i="1"/>
  <c r="K15492" i="1"/>
  <c r="K15493" i="1"/>
  <c r="K15494" i="1"/>
  <c r="K15495" i="1"/>
  <c r="K15496" i="1"/>
  <c r="K15497" i="1"/>
  <c r="K15498" i="1"/>
  <c r="K15499" i="1"/>
  <c r="K15500" i="1"/>
  <c r="K15501" i="1"/>
  <c r="K15502" i="1"/>
  <c r="K15503" i="1"/>
  <c r="K15504" i="1"/>
  <c r="K15505" i="1"/>
  <c r="K15506" i="1"/>
  <c r="K15507" i="1"/>
  <c r="K15508" i="1"/>
  <c r="K15509" i="1"/>
  <c r="K15511" i="1"/>
  <c r="K15512" i="1"/>
  <c r="K15513" i="1"/>
  <c r="K15514" i="1"/>
  <c r="K15516" i="1"/>
  <c r="K15517" i="1"/>
  <c r="K15518" i="1"/>
  <c r="K15519" i="1"/>
  <c r="K15520" i="1"/>
  <c r="K15521" i="1"/>
  <c r="K15522" i="1"/>
  <c r="K15523" i="1"/>
  <c r="K15524" i="1"/>
  <c r="K15525" i="1"/>
  <c r="K15526" i="1"/>
  <c r="K15527" i="1"/>
  <c r="K15528" i="1"/>
  <c r="K15529" i="1"/>
  <c r="K15530" i="1"/>
  <c r="K15531" i="1"/>
  <c r="K15532" i="1"/>
  <c r="K15533" i="1"/>
  <c r="K15535" i="1"/>
  <c r="K15536" i="1"/>
  <c r="K15537" i="1"/>
  <c r="K15538" i="1"/>
  <c r="K15539" i="1"/>
  <c r="K15540" i="1"/>
  <c r="K15541" i="1"/>
  <c r="K15542" i="1"/>
  <c r="K15543" i="1"/>
  <c r="K15544" i="1"/>
  <c r="K15545" i="1"/>
  <c r="K15546" i="1"/>
  <c r="K15547" i="1"/>
  <c r="K15548" i="1"/>
  <c r="K15549" i="1"/>
  <c r="K15550" i="1"/>
  <c r="K15551" i="1"/>
  <c r="K15552" i="1"/>
  <c r="K15553" i="1"/>
  <c r="K15554" i="1"/>
  <c r="K15555" i="1"/>
  <c r="K15556" i="1"/>
  <c r="K15557" i="1"/>
  <c r="K15558" i="1"/>
  <c r="K15559" i="1"/>
  <c r="K15560" i="1"/>
  <c r="K15561" i="1"/>
  <c r="K15562" i="1"/>
  <c r="K15564" i="1"/>
  <c r="K15565" i="1"/>
  <c r="K15566" i="1"/>
  <c r="K15567" i="1"/>
  <c r="K15568" i="1"/>
  <c r="K15569" i="1"/>
  <c r="K15570" i="1"/>
  <c r="K15571" i="1"/>
  <c r="K15572" i="1"/>
  <c r="K15573" i="1"/>
  <c r="K15574" i="1"/>
  <c r="K15576" i="1"/>
  <c r="K15577" i="1"/>
  <c r="K15578" i="1"/>
  <c r="K15579" i="1"/>
  <c r="K15580" i="1"/>
  <c r="K15581" i="1"/>
  <c r="K15582" i="1"/>
  <c r="K15584" i="1"/>
  <c r="K15585" i="1"/>
  <c r="K15586" i="1"/>
  <c r="K15587" i="1"/>
  <c r="K15588" i="1"/>
  <c r="K15589" i="1"/>
  <c r="K15590" i="1"/>
  <c r="K15591" i="1"/>
  <c r="K15592" i="1"/>
  <c r="K15593" i="1"/>
  <c r="K15594" i="1"/>
  <c r="K15595" i="1"/>
  <c r="K15596" i="1"/>
  <c r="K15597" i="1"/>
  <c r="K15598" i="1"/>
  <c r="K15599" i="1"/>
  <c r="K15601" i="1"/>
  <c r="K15602" i="1"/>
  <c r="K15603" i="1"/>
  <c r="K15604" i="1"/>
  <c r="K15605" i="1"/>
  <c r="K15606" i="1"/>
  <c r="K15607" i="1"/>
  <c r="K15608" i="1"/>
  <c r="K15609" i="1"/>
  <c r="K15610" i="1"/>
  <c r="K15611" i="1"/>
  <c r="K15612" i="1"/>
  <c r="K15613" i="1"/>
  <c r="K15614" i="1"/>
  <c r="K15615" i="1"/>
  <c r="K15616" i="1"/>
  <c r="K15617" i="1"/>
  <c r="K15618" i="1"/>
  <c r="K15619" i="1"/>
  <c r="K15620" i="1"/>
  <c r="K15621" i="1"/>
  <c r="K15622" i="1"/>
  <c r="K15623" i="1"/>
  <c r="K15624" i="1"/>
  <c r="K15625" i="1"/>
  <c r="K15626" i="1"/>
  <c r="K15627" i="1"/>
  <c r="K15628" i="1"/>
  <c r="K15629" i="1"/>
  <c r="K15630" i="1"/>
  <c r="K15632" i="1"/>
  <c r="K15633" i="1"/>
  <c r="K15634" i="1"/>
  <c r="K15635" i="1"/>
  <c r="K15636" i="1"/>
  <c r="K15637" i="1"/>
  <c r="K15638" i="1"/>
  <c r="K15639" i="1"/>
  <c r="K15640" i="1"/>
  <c r="K15641" i="1"/>
  <c r="K15642" i="1"/>
  <c r="K15643" i="1"/>
  <c r="K15645" i="1"/>
  <c r="K15646" i="1"/>
  <c r="K15647" i="1"/>
  <c r="K15648" i="1"/>
  <c r="K15649" i="1"/>
  <c r="K15650" i="1"/>
  <c r="K15651" i="1"/>
  <c r="K15652" i="1"/>
  <c r="K15653" i="1"/>
  <c r="K15654" i="1"/>
  <c r="K15655" i="1"/>
  <c r="K15656" i="1"/>
  <c r="K15657" i="1"/>
  <c r="K15658" i="1"/>
  <c r="K15659" i="1"/>
  <c r="K15660" i="1"/>
  <c r="K15662" i="1"/>
  <c r="K15663" i="1"/>
  <c r="K15664" i="1"/>
  <c r="K15665" i="1"/>
  <c r="K15666" i="1"/>
  <c r="K15667" i="1"/>
  <c r="K15668" i="1"/>
  <c r="K15669" i="1"/>
  <c r="K15670" i="1"/>
  <c r="K15671" i="1"/>
  <c r="K15672" i="1"/>
  <c r="K15673" i="1"/>
  <c r="K15674" i="1"/>
  <c r="K15675" i="1"/>
  <c r="K15676" i="1"/>
  <c r="K15677" i="1"/>
  <c r="K15679" i="1"/>
  <c r="K15680" i="1"/>
  <c r="K15681" i="1"/>
  <c r="K15682" i="1"/>
  <c r="K15683" i="1"/>
  <c r="K15684" i="1"/>
  <c r="K15685" i="1"/>
  <c r="K15686" i="1"/>
  <c r="K15687" i="1"/>
  <c r="K15688" i="1"/>
  <c r="K15689" i="1"/>
  <c r="K15690" i="1"/>
  <c r="K15692" i="1"/>
  <c r="K15693" i="1"/>
  <c r="K15694" i="1"/>
  <c r="K15695" i="1"/>
  <c r="K15696" i="1"/>
  <c r="K15697" i="1"/>
  <c r="K15698" i="1"/>
  <c r="K15699" i="1"/>
  <c r="K15700" i="1"/>
  <c r="K15701" i="1"/>
  <c r="K15702" i="1"/>
  <c r="K15703" i="1"/>
  <c r="K15704" i="1"/>
  <c r="K15705" i="1"/>
  <c r="K15706" i="1"/>
  <c r="K15707" i="1"/>
  <c r="K15708" i="1"/>
  <c r="K15709" i="1"/>
  <c r="K15710" i="1"/>
  <c r="K15711" i="1"/>
  <c r="K15712" i="1"/>
  <c r="K15713" i="1"/>
  <c r="K15714" i="1"/>
  <c r="K15715" i="1"/>
  <c r="K15716" i="1"/>
  <c r="K15717" i="1"/>
  <c r="K15718" i="1"/>
  <c r="K15720" i="1"/>
  <c r="K15721" i="1"/>
  <c r="K15722" i="1"/>
  <c r="K15724" i="1"/>
  <c r="K15725" i="1"/>
  <c r="K15726" i="1"/>
  <c r="K15727" i="1"/>
  <c r="K15728" i="1"/>
  <c r="K15729" i="1"/>
  <c r="K15730" i="1"/>
  <c r="K15731" i="1"/>
  <c r="K15732" i="1"/>
  <c r="K15733" i="1"/>
  <c r="K15734" i="1"/>
  <c r="K15735" i="1"/>
  <c r="K15736" i="1"/>
  <c r="K15737" i="1"/>
  <c r="K15738" i="1"/>
  <c r="K15739" i="1"/>
  <c r="K15740" i="1"/>
  <c r="K15741" i="1"/>
  <c r="K15742" i="1"/>
  <c r="K15743" i="1"/>
  <c r="K15744" i="1"/>
  <c r="K15745" i="1"/>
  <c r="K15746" i="1"/>
  <c r="K15747" i="1"/>
  <c r="K15748" i="1"/>
  <c r="K15749" i="1"/>
  <c r="K15750" i="1"/>
  <c r="K15751" i="1"/>
  <c r="K15752" i="1"/>
  <c r="K15753" i="1"/>
  <c r="K15755" i="1"/>
  <c r="K15756" i="1"/>
  <c r="K15757" i="1"/>
  <c r="K15758" i="1"/>
  <c r="K15759" i="1"/>
  <c r="K15760" i="1"/>
  <c r="K15761" i="1"/>
  <c r="K15762" i="1"/>
  <c r="K15763" i="1"/>
  <c r="K15765" i="1"/>
  <c r="K15766" i="1"/>
  <c r="K15767" i="1"/>
  <c r="K15768" i="1"/>
  <c r="K15769" i="1"/>
  <c r="K15770" i="1"/>
  <c r="K15771" i="1"/>
  <c r="K15772" i="1"/>
  <c r="K15773" i="1"/>
  <c r="K15774" i="1"/>
  <c r="K15775" i="1"/>
  <c r="K15776" i="1"/>
  <c r="K15777" i="1"/>
  <c r="K15779" i="1"/>
  <c r="K15780" i="1"/>
  <c r="K15781" i="1"/>
  <c r="K15782" i="1"/>
  <c r="K15783" i="1"/>
  <c r="K15784" i="1"/>
  <c r="K15785" i="1"/>
  <c r="K15786" i="1"/>
  <c r="K15787" i="1"/>
  <c r="K15788" i="1"/>
  <c r="K15789" i="1"/>
  <c r="K15790" i="1"/>
  <c r="K15791" i="1"/>
  <c r="K15792" i="1"/>
  <c r="K15793" i="1"/>
  <c r="K15794" i="1"/>
  <c r="K15795" i="1"/>
  <c r="K15796" i="1"/>
  <c r="K15798" i="1"/>
  <c r="K15799" i="1"/>
  <c r="K15800" i="1"/>
  <c r="K15801" i="1"/>
  <c r="K15802" i="1"/>
  <c r="K15803" i="1"/>
  <c r="K15804" i="1"/>
  <c r="K15805" i="1"/>
  <c r="K15806" i="1"/>
  <c r="K15807" i="1"/>
  <c r="K15808" i="1"/>
  <c r="K15809" i="1"/>
  <c r="K15810" i="1"/>
  <c r="K15811" i="1"/>
  <c r="K15812" i="1"/>
  <c r="K15813" i="1"/>
  <c r="K15814" i="1"/>
  <c r="K15815" i="1"/>
  <c r="K15816" i="1"/>
  <c r="K15817" i="1"/>
  <c r="K15818" i="1"/>
  <c r="K15819" i="1"/>
  <c r="K15821" i="1"/>
  <c r="K15822" i="1"/>
  <c r="K15823" i="1"/>
  <c r="K15824" i="1"/>
  <c r="K15825" i="1"/>
  <c r="K15826" i="1"/>
  <c r="K15827" i="1"/>
  <c r="K15828" i="1"/>
  <c r="K15829" i="1"/>
  <c r="K15830" i="1"/>
  <c r="K15831" i="1"/>
  <c r="K15832" i="1"/>
  <c r="K15833" i="1"/>
  <c r="K15834" i="1"/>
  <c r="K15835" i="1"/>
  <c r="K15836" i="1"/>
  <c r="K15837" i="1"/>
  <c r="K15838" i="1"/>
  <c r="K15839" i="1"/>
  <c r="K15840" i="1"/>
  <c r="K15841" i="1"/>
  <c r="K15842" i="1"/>
  <c r="K15843" i="1"/>
  <c r="K15844" i="1"/>
  <c r="K15845" i="1"/>
  <c r="K15846" i="1"/>
  <c r="K15848" i="1"/>
  <c r="K15849" i="1"/>
  <c r="K15850" i="1"/>
  <c r="K15851" i="1"/>
  <c r="K15852" i="1"/>
  <c r="K15853" i="1"/>
  <c r="K15854" i="1"/>
  <c r="K15855" i="1"/>
  <c r="K15856" i="1"/>
  <c r="K15857" i="1"/>
  <c r="K15858" i="1"/>
  <c r="K15859" i="1"/>
  <c r="K15860" i="1"/>
  <c r="K15861" i="1"/>
  <c r="K15862" i="1"/>
  <c r="K15863" i="1"/>
  <c r="K15864" i="1"/>
  <c r="K15865" i="1"/>
  <c r="K15866" i="1"/>
  <c r="K15868" i="1"/>
  <c r="K15869" i="1"/>
  <c r="K15870" i="1"/>
  <c r="K15871" i="1"/>
  <c r="K15872" i="1"/>
  <c r="K15873" i="1"/>
  <c r="K15874" i="1"/>
  <c r="K15875" i="1"/>
  <c r="K15876" i="1"/>
  <c r="K15877" i="1"/>
  <c r="K15878" i="1"/>
  <c r="K15879" i="1"/>
  <c r="K15880" i="1"/>
  <c r="K15881" i="1"/>
  <c r="K15882" i="1"/>
  <c r="K15883" i="1"/>
  <c r="K15884" i="1"/>
  <c r="K15886" i="1"/>
  <c r="K15887" i="1"/>
  <c r="K15888" i="1"/>
  <c r="K15889" i="1"/>
  <c r="K15890" i="1"/>
  <c r="K15892" i="1"/>
  <c r="K15893" i="1"/>
  <c r="K15894" i="1"/>
  <c r="K15895" i="1"/>
  <c r="K15896" i="1"/>
  <c r="K15897" i="1"/>
  <c r="K15898" i="1"/>
  <c r="K15899" i="1"/>
  <c r="K15900" i="1"/>
  <c r="K15901" i="1"/>
  <c r="K15902" i="1"/>
  <c r="K15903" i="1"/>
  <c r="K15904" i="1"/>
  <c r="K15905" i="1"/>
  <c r="K15906" i="1"/>
  <c r="K15907" i="1"/>
  <c r="K15908" i="1"/>
  <c r="K15909" i="1"/>
  <c r="K15910" i="1"/>
  <c r="K15911" i="1"/>
  <c r="K15912" i="1"/>
  <c r="K15913" i="1"/>
  <c r="K15914" i="1"/>
  <c r="K15915" i="1"/>
  <c r="K15916" i="1"/>
  <c r="K15917" i="1"/>
  <c r="K15918" i="1"/>
  <c r="K15919" i="1"/>
  <c r="K15921" i="1"/>
  <c r="K15922" i="1"/>
  <c r="K15923" i="1"/>
  <c r="K15924" i="1"/>
  <c r="K15925" i="1"/>
  <c r="K15926" i="1"/>
  <c r="K15927" i="1"/>
  <c r="K15928" i="1"/>
  <c r="K15929" i="1"/>
  <c r="K15930" i="1"/>
  <c r="K15931" i="1"/>
  <c r="K15932" i="1"/>
  <c r="K15933" i="1"/>
  <c r="K15934" i="1"/>
  <c r="K15935" i="1"/>
  <c r="K15936" i="1"/>
  <c r="K15937" i="1"/>
  <c r="K15938" i="1"/>
  <c r="K15939" i="1"/>
  <c r="K15940" i="1"/>
  <c r="K15941" i="1"/>
  <c r="K15942" i="1"/>
  <c r="K15943" i="1"/>
  <c r="K15944" i="1"/>
  <c r="K15946" i="1"/>
  <c r="K15947" i="1"/>
  <c r="K15948" i="1"/>
  <c r="K15949" i="1"/>
  <c r="K15951" i="1"/>
  <c r="K15952" i="1"/>
  <c r="K15953" i="1"/>
  <c r="K15954" i="1"/>
  <c r="K15955" i="1"/>
  <c r="K15956" i="1"/>
  <c r="K15957" i="1"/>
  <c r="K15958" i="1"/>
  <c r="K15959" i="1"/>
  <c r="K15960" i="1"/>
  <c r="K15961" i="1"/>
  <c r="K15962" i="1"/>
  <c r="K15963" i="1"/>
  <c r="K15964" i="1"/>
  <c r="K15965" i="1"/>
  <c r="K15966" i="1"/>
  <c r="K15967" i="1"/>
  <c r="K15968" i="1"/>
  <c r="K15969" i="1"/>
  <c r="K15970" i="1"/>
  <c r="K15971" i="1"/>
  <c r="K15972" i="1"/>
  <c r="K15973" i="1"/>
  <c r="K15974" i="1"/>
  <c r="K15975" i="1"/>
  <c r="K15976" i="1"/>
  <c r="K15977" i="1"/>
  <c r="K15979" i="1"/>
  <c r="K15980" i="1"/>
  <c r="K15981" i="1"/>
  <c r="K15982" i="1"/>
  <c r="K15983" i="1"/>
  <c r="K15984" i="1"/>
  <c r="K15985" i="1"/>
  <c r="K15986" i="1"/>
  <c r="K15987" i="1"/>
  <c r="K15989" i="1"/>
  <c r="K15990" i="1"/>
  <c r="K15991" i="1"/>
  <c r="K15992" i="1"/>
  <c r="K15993" i="1"/>
  <c r="K15994" i="1"/>
  <c r="K15995" i="1"/>
  <c r="K15996" i="1"/>
  <c r="K15997" i="1"/>
  <c r="K15998" i="1"/>
  <c r="K15999" i="1"/>
  <c r="K16000" i="1"/>
  <c r="K16001" i="1"/>
  <c r="K16002" i="1"/>
  <c r="K16003" i="1"/>
  <c r="K16004" i="1"/>
  <c r="K16005" i="1"/>
  <c r="K16006" i="1"/>
  <c r="K16007" i="1"/>
  <c r="K16008" i="1"/>
  <c r="K16009" i="1"/>
  <c r="K16010" i="1"/>
  <c r="K16011" i="1"/>
  <c r="K16012" i="1"/>
  <c r="K16013" i="1"/>
  <c r="K16014" i="1"/>
  <c r="K16015" i="1"/>
  <c r="K16016" i="1"/>
  <c r="K16017" i="1"/>
  <c r="K16019" i="1"/>
  <c r="K16020" i="1"/>
  <c r="K16021" i="1"/>
  <c r="K16022" i="1"/>
  <c r="K16023" i="1"/>
  <c r="K16024" i="1"/>
  <c r="K16025" i="1"/>
  <c r="K16026" i="1"/>
  <c r="K16027" i="1"/>
  <c r="K16028" i="1"/>
  <c r="K16029" i="1"/>
  <c r="K16030" i="1"/>
  <c r="K16031" i="1"/>
  <c r="K16032" i="1"/>
  <c r="K16034" i="1"/>
  <c r="K16035" i="1"/>
  <c r="K16036" i="1"/>
  <c r="K16037" i="1"/>
  <c r="K16038" i="1"/>
  <c r="K16039" i="1"/>
  <c r="K16040" i="1"/>
  <c r="K16041" i="1"/>
  <c r="K16042" i="1"/>
  <c r="K16043" i="1"/>
  <c r="K16044" i="1"/>
  <c r="K16045" i="1"/>
  <c r="K16046" i="1"/>
  <c r="K16047" i="1"/>
  <c r="K16048" i="1"/>
  <c r="K16049" i="1"/>
  <c r="K16050" i="1"/>
  <c r="K16051" i="1"/>
  <c r="K16052" i="1"/>
  <c r="K16053" i="1"/>
  <c r="K16055" i="1"/>
  <c r="K16056" i="1"/>
  <c r="K16057" i="1"/>
  <c r="K16058" i="1"/>
  <c r="K16059" i="1"/>
  <c r="K16060" i="1"/>
  <c r="K16061" i="1"/>
  <c r="K16062" i="1"/>
  <c r="K16063" i="1"/>
  <c r="K16065" i="1"/>
  <c r="K16066" i="1"/>
  <c r="K16067" i="1"/>
  <c r="K16068" i="1"/>
  <c r="K16069" i="1"/>
  <c r="K16070" i="1"/>
  <c r="K16071" i="1"/>
  <c r="K16072" i="1"/>
  <c r="K16073" i="1"/>
  <c r="K16074" i="1"/>
  <c r="K16075" i="1"/>
  <c r="K16076" i="1"/>
  <c r="K16077" i="1"/>
  <c r="K16078" i="1"/>
  <c r="K16079" i="1"/>
  <c r="K16080" i="1"/>
  <c r="K16081" i="1"/>
  <c r="K16082" i="1"/>
  <c r="K16083" i="1"/>
  <c r="K16084" i="1"/>
  <c r="K16085" i="1"/>
  <c r="K16086" i="1"/>
  <c r="K16087" i="1"/>
  <c r="K16088" i="1"/>
  <c r="K16089" i="1"/>
  <c r="K16090" i="1"/>
  <c r="K16091" i="1"/>
  <c r="K16092" i="1"/>
  <c r="K16093" i="1"/>
  <c r="K16094" i="1"/>
  <c r="K16095" i="1"/>
  <c r="K16096" i="1"/>
  <c r="K16097" i="1"/>
  <c r="K16099" i="1"/>
  <c r="K16100" i="1"/>
  <c r="K16101" i="1"/>
  <c r="K16102" i="1"/>
  <c r="K16103" i="1"/>
  <c r="K16104" i="1"/>
  <c r="K16106" i="1"/>
  <c r="K16107" i="1"/>
  <c r="K16108" i="1"/>
  <c r="K16109" i="1"/>
  <c r="K16110" i="1"/>
  <c r="K16111" i="1"/>
  <c r="K16112" i="1"/>
  <c r="K16113" i="1"/>
  <c r="K16114" i="1"/>
  <c r="K16115" i="1"/>
  <c r="K16116" i="1"/>
  <c r="K16117" i="1"/>
  <c r="K16118" i="1"/>
  <c r="K16119" i="1"/>
  <c r="K16120" i="1"/>
  <c r="K16121" i="1"/>
  <c r="K16122" i="1"/>
  <c r="K16123" i="1"/>
  <c r="K16124" i="1"/>
  <c r="K16126" i="1"/>
  <c r="K16127" i="1"/>
  <c r="K16128" i="1"/>
  <c r="K16129" i="1"/>
  <c r="K16130" i="1"/>
  <c r="K16131" i="1"/>
  <c r="K16132" i="1"/>
  <c r="K16133" i="1"/>
  <c r="K16134" i="1"/>
  <c r="K16135" i="1"/>
  <c r="K16136" i="1"/>
  <c r="K16137" i="1"/>
  <c r="K16139" i="1"/>
  <c r="K16140" i="1"/>
  <c r="K16141" i="1"/>
  <c r="K16142" i="1"/>
  <c r="K16143" i="1"/>
  <c r="K16144" i="1"/>
  <c r="K16145" i="1"/>
  <c r="K16146" i="1"/>
  <c r="K16147" i="1"/>
  <c r="K16148" i="1"/>
  <c r="K16149" i="1"/>
  <c r="K16150" i="1"/>
  <c r="K16151" i="1"/>
  <c r="K16152" i="1"/>
  <c r="K16153" i="1"/>
  <c r="K16154" i="1"/>
  <c r="K16155" i="1"/>
  <c r="K16156" i="1"/>
  <c r="K16157" i="1"/>
  <c r="K16158" i="1"/>
  <c r="K16159" i="1"/>
  <c r="K16160" i="1"/>
  <c r="K16161" i="1"/>
  <c r="K16162" i="1"/>
  <c r="K16163" i="1"/>
  <c r="K16164" i="1"/>
  <c r="K16166" i="1"/>
  <c r="K16167" i="1"/>
  <c r="K16168" i="1"/>
  <c r="K16169" i="1"/>
  <c r="K16170" i="1"/>
  <c r="K16171" i="1"/>
  <c r="K16172" i="1"/>
  <c r="K16173" i="1"/>
  <c r="K16174" i="1"/>
  <c r="K16175" i="1"/>
  <c r="K16176" i="1"/>
  <c r="K16177" i="1"/>
  <c r="K16178" i="1"/>
  <c r="K16179" i="1"/>
  <c r="K16180" i="1"/>
  <c r="K16181" i="1"/>
  <c r="K16183" i="1"/>
  <c r="K16184" i="1"/>
  <c r="K16185" i="1"/>
  <c r="K16186" i="1"/>
  <c r="K16187" i="1"/>
  <c r="K16188" i="1"/>
  <c r="K16189" i="1"/>
  <c r="K16190" i="1"/>
  <c r="K16191" i="1"/>
  <c r="K16192" i="1"/>
  <c r="K16193" i="1"/>
  <c r="K16194" i="1"/>
  <c r="K16195" i="1"/>
  <c r="K16196" i="1"/>
  <c r="K16197" i="1"/>
  <c r="K16198" i="1"/>
  <c r="K16199" i="1"/>
  <c r="K16200" i="1"/>
  <c r="K16201" i="1"/>
  <c r="K16202" i="1"/>
  <c r="K16203" i="1"/>
  <c r="K16204" i="1"/>
  <c r="K16205" i="1"/>
  <c r="K16206" i="1"/>
  <c r="K16207" i="1"/>
  <c r="K16208" i="1"/>
  <c r="K16209" i="1"/>
  <c r="K16211" i="1"/>
  <c r="K16212" i="1"/>
  <c r="K16213" i="1"/>
  <c r="K16214" i="1"/>
  <c r="K16215" i="1"/>
  <c r="K16216" i="1"/>
  <c r="K16217" i="1"/>
  <c r="K16218" i="1"/>
  <c r="K16219" i="1"/>
  <c r="K16220" i="1"/>
  <c r="K16221" i="1"/>
  <c r="K16223" i="1"/>
  <c r="K16224" i="1"/>
  <c r="K16225" i="1"/>
  <c r="K16226" i="1"/>
  <c r="K16227" i="1"/>
  <c r="K16228" i="1"/>
  <c r="K16229" i="1"/>
  <c r="K16230" i="1"/>
  <c r="K16231" i="1"/>
  <c r="K16232" i="1"/>
  <c r="K16233" i="1"/>
  <c r="K16234" i="1"/>
  <c r="K16235" i="1"/>
  <c r="K16236" i="1"/>
  <c r="K16237" i="1"/>
  <c r="K16238" i="1"/>
  <c r="K16239" i="1"/>
  <c r="K16241" i="1"/>
  <c r="K16242" i="1"/>
  <c r="K16243" i="1"/>
  <c r="K16244" i="1"/>
  <c r="K16245" i="1"/>
  <c r="K16246" i="1"/>
  <c r="K16247" i="1"/>
  <c r="K16248" i="1"/>
  <c r="K16249" i="1"/>
  <c r="K16250" i="1"/>
  <c r="K16251" i="1"/>
  <c r="K16252" i="1"/>
  <c r="K16253" i="1"/>
  <c r="K16254" i="1"/>
  <c r="K16255" i="1"/>
  <c r="K16256" i="1"/>
  <c r="K16257" i="1"/>
  <c r="K16258" i="1"/>
  <c r="K16259" i="1"/>
  <c r="K16260" i="1"/>
  <c r="K16261" i="1"/>
  <c r="K16262" i="1"/>
  <c r="K16264" i="1"/>
  <c r="K16265" i="1"/>
  <c r="K16266" i="1"/>
  <c r="K16267" i="1"/>
  <c r="K16268" i="1"/>
  <c r="K16269" i="1"/>
  <c r="K16270" i="1"/>
  <c r="K16271" i="1"/>
  <c r="K16272" i="1"/>
  <c r="K16274" i="1"/>
  <c r="K16275" i="1"/>
  <c r="K16276" i="1"/>
  <c r="K16277" i="1"/>
  <c r="K16278" i="1"/>
  <c r="K16279" i="1"/>
  <c r="K16280" i="1"/>
  <c r="K16281" i="1"/>
  <c r="K16282" i="1"/>
  <c r="K16283" i="1"/>
  <c r="K16284" i="1"/>
  <c r="K16285" i="1"/>
  <c r="K16286" i="1"/>
  <c r="K16287" i="1"/>
  <c r="K16288" i="1"/>
  <c r="K16289" i="1"/>
  <c r="K16290" i="1"/>
  <c r="K16291" i="1"/>
  <c r="K16293" i="1"/>
  <c r="K16294" i="1"/>
  <c r="K16295" i="1"/>
  <c r="K16296" i="1"/>
  <c r="K16297" i="1"/>
  <c r="K16298" i="1"/>
  <c r="K16299" i="1"/>
  <c r="K16300" i="1"/>
  <c r="K16301" i="1"/>
  <c r="K16302" i="1"/>
  <c r="K16303" i="1"/>
  <c r="K16304" i="1"/>
  <c r="K16305" i="1"/>
  <c r="K16306" i="1"/>
  <c r="K16307" i="1"/>
  <c r="K16308" i="1"/>
  <c r="K16309" i="1"/>
  <c r="K16310" i="1"/>
  <c r="K16311" i="1"/>
  <c r="K16312" i="1"/>
  <c r="K16313" i="1"/>
  <c r="K16314" i="1"/>
  <c r="K16315" i="1"/>
  <c r="K16316" i="1"/>
  <c r="K16318" i="1"/>
  <c r="K16319" i="1"/>
  <c r="K16320" i="1"/>
  <c r="K16321" i="1"/>
  <c r="K16322" i="1"/>
  <c r="K16323" i="1"/>
  <c r="K16324" i="1"/>
  <c r="K16325" i="1"/>
  <c r="K16326" i="1"/>
  <c r="K16327" i="1"/>
  <c r="K16328" i="1"/>
  <c r="K16329" i="1"/>
  <c r="K16330" i="1"/>
  <c r="K16331" i="1"/>
  <c r="K16332" i="1"/>
  <c r="K16333" i="1"/>
  <c r="K16334" i="1"/>
  <c r="K16335" i="1"/>
  <c r="K16337" i="1"/>
  <c r="K16338" i="1"/>
  <c r="K16339" i="1"/>
  <c r="K16340" i="1"/>
  <c r="K16341" i="1"/>
  <c r="K16342" i="1"/>
  <c r="K16343" i="1"/>
  <c r="K16344" i="1"/>
  <c r="K16345" i="1"/>
  <c r="K16346" i="1"/>
  <c r="K16347" i="1"/>
  <c r="K16348" i="1"/>
  <c r="K16349" i="1"/>
  <c r="K16350" i="1"/>
  <c r="K16351" i="1"/>
  <c r="K16352" i="1"/>
  <c r="K16353" i="1"/>
  <c r="K16354" i="1"/>
  <c r="K16355" i="1"/>
  <c r="K16356" i="1"/>
  <c r="K16357" i="1"/>
  <c r="K16359" i="1"/>
  <c r="K16360" i="1"/>
  <c r="K16361" i="1"/>
  <c r="K16362" i="1"/>
  <c r="K16363" i="1"/>
  <c r="K16364" i="1"/>
  <c r="K16365" i="1"/>
  <c r="K16366" i="1"/>
  <c r="K16367" i="1"/>
  <c r="K16368" i="1"/>
  <c r="K16369" i="1"/>
  <c r="K16370" i="1"/>
  <c r="K16371" i="1"/>
  <c r="K16372" i="1"/>
  <c r="K16373" i="1"/>
  <c r="K16374" i="1"/>
  <c r="K16375" i="1"/>
  <c r="K16377" i="1"/>
  <c r="K16378" i="1"/>
  <c r="K16379" i="1"/>
  <c r="K16380" i="1"/>
  <c r="K16381" i="1"/>
  <c r="K16382" i="1"/>
  <c r="K16383" i="1"/>
  <c r="K16384" i="1"/>
  <c r="K16385" i="1"/>
  <c r="K16386" i="1"/>
  <c r="K16388" i="1"/>
  <c r="K16389" i="1"/>
  <c r="K16390" i="1"/>
  <c r="K16391" i="1"/>
  <c r="K16392" i="1"/>
  <c r="K16393" i="1"/>
  <c r="K16394" i="1"/>
  <c r="K16395" i="1"/>
  <c r="K16396" i="1"/>
  <c r="K16397" i="1"/>
  <c r="K16398" i="1"/>
  <c r="K16399" i="1"/>
  <c r="K16400" i="1"/>
  <c r="K16401" i="1"/>
  <c r="K16402" i="1"/>
  <c r="K16403" i="1"/>
  <c r="K16404" i="1"/>
  <c r="K16405" i="1"/>
  <c r="K16406" i="1"/>
  <c r="K16407" i="1"/>
  <c r="K16408" i="1"/>
  <c r="K16409" i="1"/>
  <c r="K16410" i="1"/>
  <c r="K16411" i="1"/>
  <c r="K16412" i="1"/>
  <c r="K16413" i="1"/>
  <c r="K16414" i="1"/>
  <c r="K16415" i="1"/>
  <c r="K16416" i="1"/>
  <c r="K16417" i="1"/>
  <c r="K16418" i="1"/>
  <c r="K16419" i="1"/>
  <c r="K16421" i="1"/>
  <c r="K16422" i="1"/>
  <c r="K16423" i="1"/>
  <c r="K16424" i="1"/>
  <c r="K16425" i="1"/>
  <c r="K16426" i="1"/>
  <c r="K16427" i="1"/>
  <c r="K16428" i="1"/>
  <c r="K16429" i="1"/>
  <c r="K16430" i="1"/>
  <c r="K16431" i="1"/>
  <c r="K16432" i="1"/>
  <c r="K16433" i="1"/>
  <c r="K16434" i="1"/>
  <c r="K16435" i="1"/>
  <c r="K16436" i="1"/>
  <c r="K16437" i="1"/>
  <c r="K16438" i="1"/>
  <c r="K16439" i="1"/>
  <c r="K16441" i="1"/>
  <c r="K16442" i="1"/>
  <c r="K16443" i="1"/>
  <c r="K16444" i="1"/>
  <c r="K16445" i="1"/>
  <c r="K16446" i="1"/>
  <c r="K16447" i="1"/>
  <c r="K16449" i="1"/>
  <c r="K16450" i="1"/>
  <c r="K16451" i="1"/>
  <c r="K16452" i="1"/>
  <c r="K16453" i="1"/>
  <c r="K16454" i="1"/>
  <c r="K16455" i="1"/>
  <c r="K16456" i="1"/>
  <c r="K16457" i="1"/>
  <c r="K16458" i="1"/>
  <c r="K16459" i="1"/>
  <c r="K16460" i="1"/>
  <c r="K16461" i="1"/>
  <c r="K16462" i="1"/>
  <c r="K16463" i="1"/>
  <c r="K16464" i="1"/>
  <c r="K16465" i="1"/>
  <c r="K16466" i="1"/>
  <c r="K16467" i="1"/>
  <c r="K16468" i="1"/>
  <c r="K16469" i="1"/>
  <c r="K16470" i="1"/>
  <c r="K16472" i="1"/>
  <c r="K16473" i="1"/>
  <c r="K16474" i="1"/>
  <c r="K16475" i="1"/>
  <c r="K16476" i="1"/>
  <c r="K16477" i="1"/>
  <c r="K16478" i="1"/>
  <c r="K16479" i="1"/>
  <c r="K16480" i="1"/>
  <c r="K16481" i="1"/>
  <c r="K16482" i="1"/>
  <c r="K16483" i="1"/>
  <c r="K16484" i="1"/>
  <c r="K16485" i="1"/>
  <c r="K16486" i="1"/>
  <c r="K16487" i="1"/>
  <c r="K16488" i="1"/>
  <c r="K16489" i="1"/>
  <c r="K16490" i="1"/>
  <c r="K16492" i="1"/>
  <c r="K16493" i="1"/>
  <c r="K16494" i="1"/>
  <c r="K16495" i="1"/>
  <c r="K16496" i="1"/>
  <c r="K16497" i="1"/>
  <c r="K16498" i="1"/>
  <c r="K16499" i="1"/>
  <c r="K16500" i="1"/>
  <c r="K16501" i="1"/>
  <c r="K16502" i="1"/>
  <c r="K16503" i="1"/>
  <c r="K16504" i="1"/>
  <c r="K16505" i="1"/>
  <c r="K16506" i="1"/>
  <c r="K16507" i="1"/>
  <c r="K16508" i="1"/>
  <c r="K16509" i="1"/>
  <c r="K16510" i="1"/>
  <c r="K16511" i="1"/>
  <c r="K16512" i="1"/>
  <c r="K16513" i="1"/>
  <c r="K16514" i="1"/>
  <c r="K16515" i="1"/>
  <c r="K16517" i="1"/>
  <c r="K16518" i="1"/>
  <c r="K16519" i="1"/>
  <c r="K16520" i="1"/>
  <c r="K16521" i="1"/>
  <c r="K16522" i="1"/>
  <c r="K16523" i="1"/>
  <c r="K16524" i="1"/>
  <c r="K16525" i="1"/>
  <c r="K16526" i="1"/>
  <c r="K16527" i="1"/>
  <c r="K16528" i="1"/>
  <c r="K16529" i="1"/>
  <c r="K16530" i="1"/>
  <c r="K16531" i="1"/>
  <c r="K16532" i="1"/>
  <c r="K16533" i="1"/>
  <c r="K16534" i="1"/>
  <c r="K16536" i="1"/>
  <c r="K16537" i="1"/>
  <c r="K16538" i="1"/>
  <c r="K16539" i="1"/>
  <c r="K16541" i="1"/>
  <c r="K16542" i="1"/>
  <c r="K16543" i="1"/>
  <c r="K16544" i="1"/>
  <c r="K16545" i="1"/>
  <c r="K16546" i="1"/>
  <c r="K16547" i="1"/>
  <c r="K16548" i="1"/>
  <c r="K16549" i="1"/>
  <c r="K16550" i="1"/>
  <c r="K16551" i="1"/>
  <c r="K16552" i="1"/>
  <c r="K16553" i="1"/>
  <c r="K16554" i="1"/>
  <c r="K16555" i="1"/>
  <c r="K16556" i="1"/>
  <c r="K16557" i="1"/>
  <c r="K16558" i="1"/>
  <c r="K16559" i="1"/>
  <c r="K16560" i="1"/>
  <c r="K16561" i="1"/>
  <c r="K16562" i="1"/>
  <c r="K16564" i="1"/>
  <c r="K16565" i="1"/>
  <c r="K16566" i="1"/>
  <c r="K16567" i="1"/>
  <c r="K16568" i="1"/>
  <c r="K16569" i="1"/>
  <c r="K16570" i="1"/>
  <c r="K16571" i="1"/>
  <c r="K16572" i="1"/>
  <c r="K16573" i="1"/>
  <c r="K16574" i="1"/>
  <c r="K16575" i="1"/>
  <c r="K16576" i="1"/>
  <c r="K16577" i="1"/>
  <c r="K16578" i="1"/>
  <c r="K16580" i="1"/>
  <c r="K16581" i="1"/>
  <c r="K16582" i="1"/>
  <c r="K16583" i="1"/>
  <c r="K16584" i="1"/>
  <c r="K16585" i="1"/>
  <c r="K16586" i="1"/>
  <c r="K16587" i="1"/>
  <c r="K16588" i="1"/>
  <c r="K16589" i="1"/>
  <c r="K16590" i="1"/>
  <c r="K16591" i="1"/>
  <c r="K16592" i="1"/>
  <c r="K16593" i="1"/>
  <c r="K16594" i="1"/>
  <c r="K16596" i="1"/>
  <c r="K16597" i="1"/>
  <c r="K16598" i="1"/>
  <c r="K16599" i="1"/>
  <c r="K16600" i="1"/>
  <c r="K16601" i="1"/>
  <c r="K16602" i="1"/>
  <c r="K16604" i="1"/>
  <c r="K16605" i="1"/>
  <c r="K16606" i="1"/>
  <c r="K16607" i="1"/>
  <c r="K16608" i="1"/>
  <c r="K16609" i="1"/>
  <c r="K16610" i="1"/>
  <c r="K16611" i="1"/>
  <c r="K16612" i="1"/>
  <c r="K16613" i="1"/>
  <c r="K16614" i="1"/>
  <c r="K16615" i="1"/>
  <c r="K16616" i="1"/>
  <c r="K16617" i="1"/>
  <c r="K16618" i="1"/>
  <c r="K16619" i="1"/>
  <c r="K16620" i="1"/>
  <c r="K16621" i="1"/>
  <c r="K16622" i="1"/>
  <c r="K16623" i="1"/>
  <c r="K16624" i="1"/>
  <c r="K16625" i="1"/>
  <c r="K16626" i="1"/>
  <c r="K16628" i="1"/>
  <c r="K16629" i="1"/>
  <c r="K16630" i="1"/>
  <c r="K16631" i="1"/>
  <c r="K16632" i="1"/>
  <c r="K16633" i="1"/>
  <c r="K16634" i="1"/>
  <c r="K16635" i="1"/>
  <c r="K16636" i="1"/>
  <c r="K16637" i="1"/>
  <c r="K16638" i="1"/>
  <c r="K16640" i="1"/>
  <c r="K16641" i="1"/>
  <c r="K16642" i="1"/>
  <c r="K16643" i="1"/>
  <c r="K16644" i="1"/>
  <c r="K16645" i="1"/>
  <c r="K16646" i="1"/>
  <c r="K16647" i="1"/>
  <c r="K16648" i="1"/>
  <c r="K16649" i="1"/>
  <c r="K16650" i="1"/>
  <c r="K16651" i="1"/>
  <c r="K16652" i="1"/>
  <c r="K16653" i="1"/>
  <c r="K16654" i="1"/>
  <c r="K16656" i="1"/>
  <c r="K16657" i="1"/>
  <c r="K16658" i="1"/>
  <c r="K16659" i="1"/>
  <c r="K16660" i="1"/>
  <c r="K16661" i="1"/>
  <c r="K16662" i="1"/>
  <c r="K16663" i="1"/>
  <c r="K16664" i="1"/>
  <c r="K16665" i="1"/>
  <c r="K16666" i="1"/>
  <c r="K16667" i="1"/>
  <c r="K16668" i="1"/>
  <c r="K16669" i="1"/>
  <c r="K16670" i="1"/>
  <c r="K16671" i="1"/>
  <c r="K16672" i="1"/>
  <c r="K16673" i="1"/>
  <c r="K16674" i="1"/>
  <c r="K16675" i="1"/>
  <c r="K16676" i="1"/>
  <c r="K16677" i="1"/>
  <c r="K16678" i="1"/>
  <c r="K16679" i="1"/>
  <c r="K16680" i="1"/>
  <c r="K16681" i="1"/>
  <c r="K16682" i="1"/>
  <c r="K16683" i="1"/>
  <c r="K16685" i="1"/>
  <c r="K16686" i="1"/>
  <c r="K16687" i="1"/>
  <c r="K16688" i="1"/>
  <c r="K16689" i="1"/>
  <c r="K16690" i="1"/>
  <c r="K16691" i="1"/>
  <c r="K16692" i="1"/>
  <c r="K16693" i="1"/>
  <c r="K16694" i="1"/>
  <c r="K16695" i="1"/>
  <c r="K16696" i="1"/>
  <c r="K16697" i="1"/>
  <c r="K16698" i="1"/>
  <c r="K16699" i="1"/>
  <c r="K16700" i="1"/>
  <c r="K16701" i="1"/>
  <c r="K16702" i="1"/>
  <c r="K16703" i="1"/>
  <c r="K16704" i="1"/>
  <c r="K16705" i="1"/>
  <c r="K16707" i="1"/>
  <c r="K16708" i="1"/>
  <c r="K16709" i="1"/>
  <c r="K16710" i="1"/>
  <c r="K16711" i="1"/>
  <c r="K16712" i="1"/>
  <c r="K16713" i="1"/>
  <c r="K16715" i="1"/>
  <c r="K16716" i="1"/>
  <c r="K16717" i="1"/>
  <c r="K16718" i="1"/>
  <c r="K16719" i="1"/>
  <c r="K16720" i="1"/>
  <c r="K16721" i="1"/>
  <c r="K16722" i="1"/>
  <c r="K16723" i="1"/>
  <c r="K16724" i="1"/>
  <c r="K16725" i="1"/>
  <c r="K16726" i="1"/>
  <c r="K16727" i="1"/>
  <c r="K16728" i="1"/>
  <c r="K16729" i="1"/>
  <c r="K16730" i="1"/>
  <c r="K16731" i="1"/>
  <c r="K16732" i="1"/>
  <c r="K16733" i="1"/>
  <c r="K16734" i="1"/>
  <c r="K16735" i="1"/>
  <c r="K16736" i="1"/>
  <c r="K16737" i="1"/>
  <c r="K16739" i="1"/>
  <c r="K16740" i="1"/>
  <c r="K16741" i="1"/>
  <c r="K16742" i="1"/>
  <c r="K16743" i="1"/>
  <c r="K16744" i="1"/>
  <c r="K16745" i="1"/>
  <c r="K16746" i="1"/>
  <c r="K16747" i="1"/>
  <c r="K16748" i="1"/>
  <c r="K16749" i="1"/>
  <c r="K16751" i="1"/>
  <c r="K16752" i="1"/>
  <c r="K16753" i="1"/>
  <c r="K16754" i="1"/>
  <c r="K16755" i="1"/>
  <c r="K16756" i="1"/>
  <c r="K16757" i="1"/>
  <c r="K16758" i="1"/>
  <c r="K16759" i="1"/>
  <c r="K16760" i="1"/>
  <c r="K16761" i="1"/>
  <c r="K16762" i="1"/>
  <c r="K16763" i="1"/>
  <c r="K16764" i="1"/>
  <c r="K16765" i="1"/>
  <c r="K16766" i="1"/>
  <c r="K16767" i="1"/>
  <c r="K16768" i="1"/>
  <c r="K16769" i="1"/>
  <c r="K16770" i="1"/>
  <c r="K16771" i="1"/>
  <c r="K16772" i="1"/>
  <c r="K16773" i="1"/>
  <c r="K16775" i="1"/>
  <c r="K16776" i="1"/>
  <c r="K16777" i="1"/>
  <c r="K16778" i="1"/>
  <c r="K16779" i="1"/>
  <c r="K16780" i="1"/>
  <c r="K16781" i="1"/>
  <c r="K16782" i="1"/>
  <c r="K16783" i="1"/>
  <c r="K16784" i="1"/>
  <c r="K16785" i="1"/>
  <c r="K16786" i="1"/>
  <c r="K16787" i="1"/>
  <c r="K16788" i="1"/>
  <c r="K16789" i="1"/>
  <c r="K16790" i="1"/>
  <c r="K16791" i="1"/>
  <c r="K16792" i="1"/>
  <c r="K16793" i="1"/>
  <c r="K16794" i="1"/>
  <c r="K16795" i="1"/>
  <c r="K16796" i="1"/>
  <c r="K16797" i="1"/>
  <c r="K16798" i="1"/>
  <c r="K16799" i="1"/>
  <c r="K16800" i="1"/>
  <c r="K16802" i="1"/>
  <c r="K16803" i="1"/>
  <c r="K16804" i="1"/>
  <c r="K16805" i="1"/>
  <c r="K16806" i="1"/>
  <c r="K16807" i="1"/>
  <c r="K16808" i="1"/>
  <c r="K16809" i="1"/>
  <c r="K16810" i="1"/>
  <c r="K16811" i="1"/>
  <c r="K16812" i="1"/>
  <c r="K16813" i="1"/>
  <c r="K16814" i="1"/>
  <c r="K16815" i="1"/>
  <c r="K16817" i="1"/>
  <c r="K16818" i="1"/>
  <c r="K16819" i="1"/>
  <c r="K16820" i="1"/>
  <c r="K16821" i="1"/>
  <c r="K16822" i="1"/>
  <c r="K16823" i="1"/>
  <c r="K16824" i="1"/>
  <c r="K16825" i="1"/>
  <c r="K16826" i="1"/>
  <c r="K16827" i="1"/>
  <c r="K16828" i="1"/>
  <c r="K16829" i="1"/>
  <c r="K16830" i="1"/>
  <c r="K16831" i="1"/>
  <c r="K16832" i="1"/>
  <c r="K16833" i="1"/>
  <c r="K16834" i="1"/>
  <c r="K16836" i="1"/>
  <c r="K16837" i="1"/>
  <c r="K16838" i="1"/>
  <c r="K16839" i="1"/>
  <c r="K16840" i="1"/>
  <c r="K16841" i="1"/>
  <c r="K16842" i="1"/>
  <c r="K16843" i="1"/>
  <c r="K16844" i="1"/>
  <c r="K16845" i="1"/>
  <c r="K16846" i="1"/>
  <c r="K16848" i="1"/>
  <c r="K16849" i="1"/>
  <c r="K16850" i="1"/>
  <c r="K16851" i="1"/>
  <c r="K16852" i="1"/>
  <c r="K16853" i="1"/>
  <c r="K16854" i="1"/>
  <c r="K16855" i="1"/>
  <c r="K16856" i="1"/>
  <c r="K16857" i="1"/>
  <c r="K16858" i="1"/>
  <c r="K16859" i="1"/>
  <c r="K16860" i="1"/>
  <c r="K16861" i="1"/>
  <c r="K16862" i="1"/>
  <c r="K16863" i="1"/>
  <c r="K16864" i="1"/>
  <c r="K16865" i="1"/>
  <c r="K16866" i="1"/>
  <c r="K16867" i="1"/>
  <c r="K16868" i="1"/>
  <c r="K16869" i="1"/>
  <c r="K16870" i="1"/>
  <c r="K16871" i="1"/>
  <c r="K16872" i="1"/>
  <c r="K16873" i="1"/>
  <c r="K16874" i="1"/>
  <c r="K16875" i="1"/>
  <c r="K16876" i="1"/>
  <c r="K16877" i="1"/>
  <c r="K16878" i="1"/>
  <c r="K16880" i="1"/>
  <c r="K16881" i="1"/>
  <c r="K16882" i="1"/>
  <c r="K16883" i="1"/>
  <c r="K16884" i="1"/>
  <c r="K16885" i="1"/>
  <c r="K16887" i="1"/>
  <c r="K16888" i="1"/>
  <c r="K16889" i="1"/>
  <c r="K16890" i="1"/>
  <c r="K16891" i="1"/>
  <c r="K16892" i="1"/>
  <c r="K16893" i="1"/>
  <c r="K16894" i="1"/>
  <c r="K16895" i="1"/>
  <c r="K16896" i="1"/>
  <c r="K16897" i="1"/>
  <c r="K16898" i="1"/>
  <c r="K16899" i="1"/>
  <c r="K16900" i="1"/>
  <c r="K16901" i="1"/>
  <c r="K16902" i="1"/>
  <c r="K16903" i="1"/>
  <c r="K16904" i="1"/>
  <c r="K16905" i="1"/>
  <c r="K16906" i="1"/>
  <c r="K16907" i="1"/>
  <c r="K16908" i="1"/>
  <c r="K16909" i="1"/>
  <c r="K16910" i="1"/>
  <c r="K16911" i="1"/>
  <c r="K16912" i="1"/>
  <c r="K16913" i="1"/>
  <c r="K16915" i="1"/>
  <c r="K16916" i="1"/>
  <c r="K16917" i="1"/>
  <c r="K16918" i="1"/>
  <c r="K16919" i="1"/>
  <c r="K16920" i="1"/>
  <c r="K16921" i="1"/>
  <c r="K16922" i="1"/>
  <c r="K16923" i="1"/>
  <c r="K16924" i="1"/>
  <c r="K16925" i="1"/>
  <c r="K16926" i="1"/>
  <c r="K16927" i="1"/>
  <c r="K16928" i="1"/>
  <c r="K16929" i="1"/>
  <c r="K16930" i="1"/>
  <c r="K16931" i="1"/>
  <c r="K16932" i="1"/>
  <c r="K16933" i="1"/>
  <c r="K16934" i="1"/>
  <c r="K16935" i="1"/>
  <c r="K16937" i="1"/>
  <c r="K16938" i="1"/>
  <c r="K16939" i="1"/>
  <c r="K16940" i="1"/>
  <c r="K16941" i="1"/>
  <c r="K16942" i="1"/>
  <c r="K16943" i="1"/>
  <c r="K16944" i="1"/>
  <c r="K16945" i="1"/>
  <c r="K16947" i="1"/>
  <c r="K16948" i="1"/>
  <c r="K16949" i="1"/>
  <c r="K16950" i="1"/>
  <c r="K16951" i="1"/>
  <c r="K16952" i="1"/>
  <c r="K16953" i="1"/>
  <c r="K16954" i="1"/>
  <c r="K16955" i="1"/>
  <c r="K16956" i="1"/>
  <c r="K16957" i="1"/>
  <c r="K16958" i="1"/>
  <c r="K16959" i="1"/>
  <c r="K16960" i="1"/>
  <c r="K16961" i="1"/>
  <c r="K16962" i="1"/>
  <c r="K16964" i="1"/>
  <c r="K16965" i="1"/>
  <c r="K16966" i="1"/>
  <c r="K16967" i="1"/>
  <c r="K16968" i="1"/>
  <c r="K16969" i="1"/>
  <c r="K16970" i="1"/>
  <c r="K16971" i="1"/>
  <c r="K16972" i="1"/>
  <c r="K16973" i="1"/>
  <c r="K16974" i="1"/>
  <c r="K16975" i="1"/>
  <c r="K16976" i="1"/>
  <c r="K16978" i="1"/>
  <c r="K16979" i="1"/>
  <c r="K16980" i="1"/>
  <c r="K16981" i="1"/>
  <c r="K16982" i="1"/>
  <c r="K16983" i="1"/>
  <c r="K16984" i="1"/>
  <c r="K16985" i="1"/>
  <c r="K16986" i="1"/>
  <c r="K16987" i="1"/>
  <c r="K16988" i="1"/>
  <c r="K16989" i="1"/>
  <c r="K16990" i="1"/>
  <c r="K16991" i="1"/>
  <c r="K16992" i="1"/>
  <c r="K16993" i="1"/>
  <c r="K16994" i="1"/>
  <c r="K16995" i="1"/>
  <c r="K16996" i="1"/>
  <c r="K16997" i="1"/>
  <c r="K16998" i="1"/>
  <c r="K16999" i="1"/>
  <c r="K17000" i="1"/>
  <c r="K17001" i="1"/>
  <c r="K17002" i="1"/>
  <c r="K17003" i="1"/>
  <c r="K17004" i="1"/>
  <c r="K17005" i="1"/>
  <c r="K17006" i="1"/>
  <c r="K17007" i="1"/>
  <c r="K17008" i="1"/>
  <c r="K17010" i="1"/>
  <c r="K17011" i="1"/>
  <c r="K17012" i="1"/>
  <c r="K17013" i="1"/>
  <c r="K17014" i="1"/>
  <c r="K17015" i="1"/>
  <c r="K17016" i="1"/>
  <c r="K17017" i="1"/>
  <c r="K17018" i="1"/>
  <c r="K17019" i="1"/>
  <c r="K17020" i="1"/>
  <c r="K17021" i="1"/>
  <c r="K17022" i="1"/>
  <c r="K17023" i="1"/>
  <c r="K17024" i="1"/>
  <c r="K17025" i="1"/>
  <c r="K17026" i="1"/>
  <c r="K17027" i="1"/>
  <c r="K17028" i="1"/>
  <c r="K17029" i="1"/>
  <c r="K17031" i="1"/>
  <c r="K17032" i="1"/>
  <c r="K17034" i="1"/>
  <c r="K17035" i="1"/>
  <c r="K17036" i="1"/>
  <c r="K17037" i="1"/>
  <c r="K17038" i="1"/>
  <c r="K17039" i="1"/>
  <c r="K17040" i="1"/>
  <c r="K17041" i="1"/>
  <c r="K17042" i="1"/>
  <c r="K17043" i="1"/>
  <c r="K17044" i="1"/>
  <c r="K17045" i="1"/>
  <c r="K17046" i="1"/>
  <c r="K17047" i="1"/>
  <c r="K17048" i="1"/>
  <c r="K17049" i="1"/>
  <c r="K17050" i="1"/>
  <c r="K17051" i="1"/>
  <c r="K17052" i="1"/>
  <c r="K17053" i="1"/>
  <c r="K17054" i="1"/>
  <c r="K17055" i="1"/>
  <c r="K17056" i="1"/>
  <c r="K17057" i="1"/>
  <c r="K17058" i="1"/>
  <c r="K17060" i="1"/>
  <c r="K17061" i="1"/>
  <c r="K17062" i="1"/>
  <c r="K17063" i="1"/>
  <c r="K17064" i="1"/>
  <c r="K17065" i="1"/>
  <c r="K17066" i="1"/>
  <c r="K17067" i="1"/>
  <c r="K17068" i="1"/>
  <c r="K17069" i="1"/>
  <c r="K17070" i="1"/>
  <c r="K17071" i="1"/>
  <c r="K17072" i="1"/>
  <c r="K17073" i="1"/>
  <c r="K17075" i="1"/>
  <c r="K17076" i="1"/>
  <c r="K17077" i="1"/>
  <c r="K17078" i="1"/>
  <c r="K17079" i="1"/>
  <c r="K17080" i="1"/>
  <c r="K17081" i="1"/>
  <c r="K17082" i="1"/>
  <c r="K17083" i="1"/>
  <c r="K17084" i="1"/>
  <c r="K17085" i="1"/>
  <c r="K17086" i="1"/>
  <c r="K17087" i="1"/>
  <c r="K17088" i="1"/>
  <c r="K17089" i="1"/>
  <c r="K17090" i="1"/>
  <c r="K17091" i="1"/>
  <c r="K17092" i="1"/>
  <c r="K17093" i="1"/>
  <c r="K17094" i="1"/>
  <c r="K17095" i="1"/>
  <c r="K17096" i="1"/>
  <c r="K17097" i="1"/>
  <c r="K17098" i="1"/>
  <c r="K17099" i="1"/>
  <c r="K17100" i="1"/>
  <c r="K17101" i="1"/>
  <c r="K17102" i="1"/>
  <c r="K17103" i="1"/>
  <c r="K17105" i="1"/>
  <c r="K17106" i="1"/>
  <c r="K17107" i="1"/>
  <c r="K17108" i="1"/>
  <c r="K17109" i="1"/>
  <c r="K17110" i="1"/>
  <c r="K17111" i="1"/>
  <c r="K17112" i="1"/>
  <c r="K17113" i="1"/>
  <c r="K17114" i="1"/>
  <c r="K17115" i="1"/>
  <c r="K17116" i="1"/>
  <c r="K17117" i="1"/>
  <c r="K17118" i="1"/>
  <c r="K17119" i="1"/>
  <c r="K17121" i="1"/>
  <c r="K17123" i="1"/>
  <c r="K17124" i="1"/>
  <c r="K17125" i="1"/>
  <c r="K17126" i="1"/>
  <c r="K17127" i="1"/>
  <c r="K17128" i="1"/>
  <c r="K17129" i="1"/>
  <c r="K17130" i="1"/>
  <c r="K17131" i="1"/>
  <c r="K17132" i="1"/>
  <c r="K17133" i="1"/>
  <c r="K17134" i="1"/>
  <c r="K17135" i="1"/>
  <c r="K17136" i="1"/>
  <c r="K17137" i="1"/>
  <c r="K17138" i="1"/>
  <c r="K17139" i="1"/>
  <c r="K17140" i="1"/>
  <c r="K17141" i="1"/>
  <c r="K17142" i="1"/>
  <c r="K17144" i="1"/>
  <c r="K17145" i="1"/>
  <c r="K17146" i="1"/>
  <c r="K17147" i="1"/>
  <c r="K17148" i="1"/>
  <c r="K17149" i="1"/>
  <c r="K17150" i="1"/>
  <c r="K17151" i="1"/>
  <c r="K17152" i="1"/>
  <c r="K17153" i="1"/>
  <c r="K17154" i="1"/>
  <c r="K17155" i="1"/>
  <c r="K17156" i="1"/>
  <c r="K17157" i="1"/>
  <c r="K17158" i="1"/>
  <c r="K17159" i="1"/>
  <c r="K17160" i="1"/>
  <c r="K17162" i="1"/>
  <c r="K17163" i="1"/>
  <c r="K17164" i="1"/>
  <c r="K17165" i="1"/>
  <c r="K17166" i="1"/>
  <c r="K17167" i="1"/>
  <c r="K17168" i="1"/>
  <c r="K17169" i="1"/>
  <c r="K17170" i="1"/>
  <c r="K17171" i="1"/>
  <c r="K17172" i="1"/>
  <c r="K17173" i="1"/>
  <c r="K17174" i="1"/>
  <c r="K17175" i="1"/>
  <c r="K17176" i="1"/>
  <c r="K17177" i="1"/>
  <c r="K17178" i="1"/>
  <c r="K17179" i="1"/>
  <c r="K17180" i="1"/>
  <c r="K17181" i="1"/>
  <c r="K17182" i="1"/>
  <c r="K17184" i="1"/>
  <c r="K17185" i="1"/>
  <c r="K17186" i="1"/>
  <c r="K17187" i="1"/>
  <c r="K17188" i="1"/>
  <c r="K17189" i="1"/>
  <c r="K17190" i="1"/>
  <c r="K17191" i="1"/>
  <c r="K17192" i="1"/>
  <c r="K17193" i="1"/>
  <c r="K17194" i="1"/>
  <c r="K17195" i="1"/>
  <c r="K17196" i="1"/>
  <c r="K17197" i="1"/>
  <c r="K17198" i="1"/>
  <c r="K17199" i="1"/>
  <c r="K17200" i="1"/>
  <c r="K17201" i="1"/>
  <c r="K17202" i="1"/>
  <c r="K17203" i="1"/>
  <c r="K17204" i="1"/>
  <c r="K17205" i="1"/>
  <c r="K17206" i="1"/>
  <c r="K17207" i="1"/>
  <c r="K17208" i="1"/>
  <c r="K17209" i="1"/>
  <c r="K17210" i="1"/>
  <c r="K17211" i="1"/>
  <c r="K17213" i="1"/>
  <c r="K17214" i="1"/>
  <c r="K17215" i="1"/>
  <c r="K17216" i="1"/>
  <c r="K17217" i="1"/>
  <c r="K17218" i="1"/>
  <c r="K17219" i="1"/>
  <c r="K17220" i="1"/>
  <c r="K17222" i="1"/>
  <c r="K17223" i="1"/>
  <c r="K17224" i="1"/>
  <c r="K17225" i="1"/>
  <c r="K17226" i="1"/>
  <c r="K17227" i="1"/>
  <c r="K17228" i="1"/>
  <c r="K17229" i="1"/>
  <c r="K17230" i="1"/>
  <c r="K17231" i="1"/>
  <c r="K17232" i="1"/>
  <c r="K17233" i="1"/>
  <c r="K17234" i="1"/>
  <c r="K17235" i="1"/>
  <c r="K17236" i="1"/>
  <c r="K17237" i="1"/>
  <c r="K17238" i="1"/>
  <c r="K17239" i="1"/>
  <c r="K17240" i="1"/>
  <c r="K17241" i="1"/>
  <c r="K17242" i="1"/>
  <c r="K17243" i="1"/>
  <c r="K17244" i="1"/>
  <c r="K17245" i="1"/>
  <c r="K17246" i="1"/>
  <c r="K17247" i="1"/>
  <c r="K17248" i="1"/>
  <c r="K17249" i="1"/>
  <c r="K17251" i="1"/>
  <c r="K17252" i="1"/>
  <c r="K17253" i="1"/>
  <c r="K17254" i="1"/>
  <c r="K17255" i="1"/>
  <c r="K17256" i="1"/>
  <c r="K17257" i="1"/>
  <c r="K17258" i="1"/>
  <c r="K17259" i="1"/>
  <c r="K17260" i="1"/>
  <c r="K17261" i="1"/>
  <c r="K17263" i="1"/>
  <c r="K17264" i="1"/>
  <c r="K17265" i="1"/>
  <c r="K17266" i="1"/>
  <c r="K17267" i="1"/>
  <c r="K17268" i="1"/>
  <c r="K17269" i="1"/>
  <c r="K17270" i="1"/>
  <c r="K17271" i="1"/>
  <c r="K17272" i="1"/>
  <c r="K17273" i="1"/>
  <c r="K17274" i="1"/>
  <c r="K17275" i="1"/>
  <c r="K17276" i="1"/>
  <c r="K17277" i="1"/>
  <c r="K17278" i="1"/>
  <c r="K17279" i="1"/>
  <c r="K17280" i="1"/>
  <c r="K17281" i="1"/>
  <c r="K17282" i="1"/>
  <c r="K17283" i="1"/>
  <c r="K17284" i="1"/>
  <c r="K17286" i="1"/>
  <c r="K17287" i="1"/>
  <c r="K17288" i="1"/>
  <c r="K17289" i="1"/>
  <c r="K17290" i="1"/>
  <c r="K17291" i="1"/>
  <c r="K17292" i="1"/>
  <c r="K17293" i="1"/>
  <c r="K17294" i="1"/>
  <c r="K17295" i="1"/>
  <c r="K17296" i="1"/>
  <c r="K17297" i="1"/>
  <c r="K17298" i="1"/>
  <c r="K17299" i="1"/>
  <c r="K17300" i="1"/>
  <c r="K17301" i="1"/>
  <c r="K17302" i="1"/>
  <c r="K17304" i="1"/>
  <c r="K17305" i="1"/>
  <c r="K17306" i="1"/>
  <c r="K17307" i="1"/>
  <c r="K17308" i="1"/>
  <c r="K17309" i="1"/>
  <c r="K17310" i="1"/>
  <c r="K17311" i="1"/>
  <c r="K17312" i="1"/>
  <c r="K17313" i="1"/>
  <c r="K17314" i="1"/>
  <c r="K17315" i="1"/>
  <c r="K17316" i="1"/>
  <c r="K17317" i="1"/>
  <c r="K17318" i="1"/>
  <c r="K17319" i="1"/>
  <c r="K17320" i="1"/>
  <c r="K17321" i="1"/>
  <c r="K17322" i="1"/>
  <c r="K17323" i="1"/>
  <c r="K17324" i="1"/>
  <c r="K17326" i="1"/>
  <c r="K17327" i="1"/>
  <c r="K17328" i="1"/>
  <c r="K17329" i="1"/>
  <c r="K17330" i="1"/>
  <c r="K17331" i="1"/>
  <c r="K17332" i="1"/>
  <c r="K17333" i="1"/>
  <c r="K17335" i="1"/>
  <c r="K17336" i="1"/>
  <c r="K17337" i="1"/>
  <c r="K17338" i="1"/>
  <c r="K17339" i="1"/>
  <c r="K17340" i="1"/>
  <c r="K17341" i="1"/>
  <c r="K17342" i="1"/>
  <c r="K17343" i="1"/>
  <c r="K17344" i="1"/>
  <c r="K17345" i="1"/>
  <c r="K17346" i="1"/>
  <c r="K17347" i="1"/>
  <c r="K17348" i="1"/>
  <c r="K17349" i="1"/>
  <c r="K17350" i="1"/>
  <c r="K17351" i="1"/>
  <c r="K17353" i="1"/>
  <c r="K17354" i="1"/>
  <c r="K17355" i="1"/>
  <c r="K17356" i="1"/>
  <c r="K17357" i="1"/>
  <c r="K17358" i="1"/>
  <c r="K17359" i="1"/>
  <c r="K17360" i="1"/>
  <c r="K17361" i="1"/>
  <c r="K17362" i="1"/>
  <c r="K17363" i="1"/>
  <c r="K17364" i="1"/>
  <c r="K17365" i="1"/>
  <c r="K17366" i="1"/>
  <c r="K17367" i="1"/>
  <c r="K17368" i="1"/>
  <c r="K17369" i="1"/>
  <c r="K17370" i="1"/>
  <c r="K17371" i="1"/>
  <c r="K17372" i="1"/>
  <c r="K17373" i="1"/>
  <c r="K17374" i="1"/>
  <c r="K17375" i="1"/>
  <c r="K17376" i="1"/>
  <c r="K17377" i="1"/>
  <c r="K17378" i="1"/>
  <c r="K17379" i="1"/>
  <c r="K17380" i="1"/>
  <c r="K17381" i="1"/>
  <c r="K17382" i="1"/>
  <c r="K17383" i="1"/>
  <c r="K17384" i="1"/>
  <c r="K17386" i="1"/>
  <c r="K17387" i="1"/>
  <c r="K17388" i="1"/>
  <c r="K17389" i="1"/>
  <c r="K17390" i="1"/>
  <c r="K17391" i="1"/>
  <c r="K17392" i="1"/>
  <c r="K17393" i="1"/>
  <c r="K17394" i="1"/>
  <c r="K17395" i="1"/>
  <c r="K17396" i="1"/>
  <c r="K17397" i="1"/>
  <c r="K17398" i="1"/>
  <c r="K17399" i="1"/>
  <c r="K17400" i="1"/>
  <c r="K17401" i="1"/>
  <c r="K17402" i="1"/>
  <c r="K17403" i="1"/>
  <c r="K17404" i="1"/>
  <c r="K17406" i="1"/>
  <c r="K17407" i="1"/>
  <c r="K17408" i="1"/>
  <c r="K17409" i="1"/>
  <c r="K17410" i="1"/>
  <c r="K17411" i="1"/>
  <c r="K17412" i="1"/>
  <c r="K17413" i="1"/>
  <c r="K17414" i="1"/>
  <c r="K17415" i="1"/>
  <c r="K17416" i="1"/>
  <c r="K17418" i="1"/>
  <c r="K17419" i="1"/>
  <c r="K17420" i="1"/>
  <c r="K17421" i="1"/>
  <c r="K17422" i="1"/>
  <c r="K17423" i="1"/>
  <c r="K17424" i="1"/>
  <c r="K17425" i="1"/>
  <c r="K17426" i="1"/>
  <c r="K17427" i="1"/>
  <c r="K17428" i="1"/>
  <c r="K17429" i="1"/>
  <c r="K17430" i="1"/>
  <c r="K17431" i="1"/>
  <c r="K17432" i="1"/>
  <c r="K17433" i="1"/>
  <c r="K17434" i="1"/>
  <c r="K17435" i="1"/>
  <c r="K17436" i="1"/>
  <c r="K17437" i="1"/>
  <c r="K17438" i="1"/>
  <c r="K17439" i="1"/>
  <c r="K17440" i="1"/>
  <c r="K17442" i="1"/>
  <c r="K17443" i="1"/>
  <c r="K17444" i="1"/>
  <c r="K17445" i="1"/>
  <c r="K17446" i="1"/>
  <c r="K17447" i="1"/>
  <c r="K17448" i="1"/>
  <c r="K17449" i="1"/>
  <c r="K17450" i="1"/>
  <c r="K17451" i="1"/>
  <c r="K17452" i="1"/>
  <c r="K17453" i="1"/>
  <c r="K17454" i="1"/>
  <c r="K17455" i="1"/>
  <c r="K17456" i="1"/>
  <c r="K17457" i="1"/>
  <c r="K17458" i="1"/>
  <c r="K17459" i="1"/>
  <c r="K17461" i="1"/>
  <c r="K17462" i="1"/>
  <c r="K17463" i="1"/>
  <c r="K17464" i="1"/>
  <c r="K17466" i="1"/>
  <c r="K17467" i="1"/>
  <c r="K17468" i="1"/>
  <c r="K17469" i="1"/>
  <c r="K17470" i="1"/>
  <c r="K17471" i="1"/>
  <c r="K17472" i="1"/>
  <c r="K17473" i="1"/>
  <c r="K17474" i="1"/>
  <c r="K17475" i="1"/>
  <c r="K17476" i="1"/>
  <c r="K17477" i="1"/>
  <c r="K17478" i="1"/>
  <c r="K17479" i="1"/>
  <c r="K17480" i="1"/>
  <c r="K17481" i="1"/>
  <c r="K17482" i="1"/>
  <c r="K17483" i="1"/>
  <c r="K17484" i="1"/>
  <c r="K17485" i="1"/>
  <c r="K17486" i="1"/>
  <c r="K17487" i="1"/>
  <c r="K17488" i="1"/>
  <c r="K17489" i="1"/>
  <c r="K17490" i="1"/>
  <c r="K17491" i="1"/>
  <c r="K17492" i="1"/>
  <c r="K17493" i="1"/>
  <c r="K17494" i="1"/>
  <c r="K17495" i="1"/>
  <c r="K17496" i="1"/>
  <c r="K17498" i="1"/>
  <c r="K17499" i="1"/>
  <c r="K17500" i="1"/>
  <c r="K17501" i="1"/>
  <c r="K17502" i="1"/>
  <c r="K17503" i="1"/>
  <c r="K17504" i="1"/>
  <c r="K17505" i="1"/>
  <c r="K17506" i="1"/>
  <c r="K17507" i="1"/>
  <c r="K17508" i="1"/>
  <c r="K17509" i="1"/>
  <c r="K17510" i="1"/>
  <c r="K17511" i="1"/>
  <c r="K17512" i="1"/>
  <c r="K17513" i="1"/>
  <c r="K17514" i="1"/>
  <c r="K17515" i="1"/>
  <c r="K17516" i="1"/>
  <c r="K17517" i="1"/>
  <c r="K17518" i="1"/>
  <c r="K17520" i="1"/>
  <c r="K17522" i="1"/>
  <c r="K17523" i="1"/>
  <c r="K17524" i="1"/>
  <c r="K17525" i="1"/>
  <c r="K17526" i="1"/>
  <c r="K17527" i="1"/>
  <c r="K17528" i="1"/>
  <c r="K17529" i="1"/>
  <c r="K17530" i="1"/>
  <c r="K17531" i="1"/>
  <c r="K17532" i="1"/>
  <c r="K17533" i="1"/>
  <c r="K17534" i="1"/>
  <c r="K17535" i="1"/>
  <c r="K17536" i="1"/>
  <c r="K17537" i="1"/>
  <c r="K17538" i="1"/>
  <c r="K17540" i="1"/>
  <c r="K17541" i="1"/>
  <c r="K17542" i="1"/>
  <c r="K17543" i="1"/>
  <c r="K17544" i="1"/>
  <c r="K17545" i="1"/>
  <c r="K17546" i="1"/>
  <c r="K17547" i="1"/>
  <c r="K17548" i="1"/>
  <c r="K17549" i="1"/>
  <c r="K17550" i="1"/>
  <c r="K17551" i="1"/>
  <c r="K17552" i="1"/>
  <c r="K17553" i="1"/>
  <c r="K17554" i="1"/>
  <c r="K17555" i="1"/>
  <c r="K17556" i="1"/>
  <c r="K17557" i="1"/>
  <c r="K17558" i="1"/>
  <c r="K17559" i="1"/>
  <c r="K17560" i="1"/>
  <c r="K17561" i="1"/>
  <c r="K17563" i="1"/>
  <c r="K17564" i="1"/>
  <c r="K17565" i="1"/>
  <c r="K17566" i="1"/>
  <c r="K17567" i="1"/>
  <c r="K17568" i="1"/>
  <c r="K17569" i="1"/>
  <c r="K17570" i="1"/>
  <c r="K17571" i="1"/>
  <c r="K17572" i="1"/>
  <c r="K17573" i="1"/>
  <c r="K17574" i="1"/>
  <c r="K17575" i="1"/>
  <c r="K17576" i="1"/>
  <c r="K17577" i="1"/>
  <c r="K17578" i="1"/>
  <c r="K17579" i="1"/>
  <c r="K17580" i="1"/>
  <c r="K17581" i="1"/>
  <c r="K17582" i="1"/>
  <c r="K17583" i="1"/>
  <c r="K17584" i="1"/>
  <c r="K17585" i="1"/>
  <c r="K17586" i="1"/>
  <c r="K17587" i="1"/>
  <c r="K17588" i="1"/>
  <c r="K17589" i="1"/>
  <c r="K17590" i="1"/>
  <c r="K17591" i="1"/>
  <c r="K17593" i="1"/>
  <c r="K17594" i="1"/>
  <c r="K17595" i="1"/>
  <c r="K17596" i="1"/>
  <c r="K17597" i="1"/>
  <c r="K17598" i="1"/>
  <c r="K17599" i="1"/>
  <c r="K17600" i="1"/>
  <c r="K17601" i="1"/>
  <c r="K17602" i="1"/>
  <c r="K17603" i="1"/>
  <c r="K17605" i="1"/>
  <c r="K17606" i="1"/>
  <c r="K17607" i="1"/>
  <c r="K17608" i="1"/>
  <c r="K17609" i="1"/>
  <c r="K17610" i="1"/>
  <c r="K17611" i="1"/>
  <c r="K17612" i="1"/>
  <c r="K17613" i="1"/>
  <c r="K17614" i="1"/>
  <c r="K17615" i="1"/>
  <c r="K17616" i="1"/>
  <c r="K17617" i="1"/>
  <c r="K17618" i="1"/>
  <c r="K17619" i="1"/>
  <c r="K17620" i="1"/>
  <c r="K17622" i="1"/>
  <c r="K17623" i="1"/>
  <c r="K17624" i="1"/>
  <c r="K17625" i="1"/>
  <c r="K17626" i="1"/>
  <c r="K17627" i="1"/>
  <c r="K17628" i="1"/>
  <c r="K17629" i="1"/>
  <c r="K17630" i="1"/>
  <c r="K17631" i="1"/>
  <c r="K17632" i="1"/>
  <c r="K17633" i="1"/>
  <c r="K17634" i="1"/>
  <c r="K17635" i="1"/>
  <c r="K17636" i="1"/>
  <c r="K17637" i="1"/>
  <c r="K17638" i="1"/>
  <c r="K17639" i="1"/>
  <c r="K17640" i="1"/>
  <c r="K17641" i="1"/>
  <c r="K17642" i="1"/>
  <c r="K17643" i="1"/>
  <c r="K17645" i="1"/>
  <c r="K17646" i="1"/>
  <c r="K17647" i="1"/>
  <c r="K17648" i="1"/>
  <c r="K17649" i="1"/>
  <c r="K17650" i="1"/>
  <c r="K17651" i="1"/>
  <c r="K17652" i="1"/>
  <c r="K17653" i="1"/>
  <c r="K17654" i="1"/>
  <c r="K17655" i="1"/>
  <c r="K17657" i="1"/>
  <c r="K17658" i="1"/>
  <c r="K17659" i="1"/>
  <c r="K17660" i="1"/>
  <c r="K17661" i="1"/>
  <c r="K17662" i="1"/>
  <c r="K17663" i="1"/>
  <c r="K17664" i="1"/>
  <c r="K17665" i="1"/>
  <c r="K17666" i="1"/>
  <c r="K17667" i="1"/>
  <c r="K17668" i="1"/>
  <c r="K17669" i="1"/>
  <c r="K17670" i="1"/>
  <c r="K17671" i="1"/>
  <c r="K17672" i="1"/>
  <c r="K17673" i="1"/>
  <c r="K17674" i="1"/>
  <c r="K17675" i="1"/>
  <c r="K17676" i="1"/>
  <c r="K17677" i="1"/>
  <c r="K17678" i="1"/>
  <c r="K17679" i="1"/>
  <c r="K17680" i="1"/>
  <c r="K17681" i="1"/>
  <c r="K17682" i="1"/>
  <c r="K17683" i="1"/>
  <c r="K17684" i="1"/>
  <c r="K17685" i="1"/>
  <c r="K17686" i="1"/>
  <c r="K17687" i="1"/>
  <c r="K17688" i="1"/>
  <c r="K17689" i="1"/>
  <c r="K17690" i="1"/>
  <c r="K17691" i="1"/>
  <c r="K17692" i="1"/>
  <c r="K17693" i="1"/>
  <c r="K17694" i="1"/>
  <c r="K17695" i="1"/>
  <c r="K17696" i="1"/>
  <c r="K17697" i="1"/>
  <c r="K17698" i="1"/>
  <c r="K17699" i="1"/>
  <c r="K17700" i="1"/>
  <c r="K17701" i="1"/>
  <c r="K17702" i="1"/>
  <c r="K17703" i="1"/>
  <c r="K17704" i="1"/>
  <c r="K17705" i="1"/>
  <c r="K17706" i="1"/>
  <c r="K17707" i="1"/>
  <c r="K17708" i="1"/>
  <c r="K17709" i="1"/>
  <c r="K17710" i="1"/>
  <c r="K17711" i="1"/>
  <c r="K17712" i="1"/>
  <c r="K17713" i="1"/>
  <c r="K17714" i="1"/>
  <c r="K17715" i="1"/>
  <c r="K17716" i="1"/>
  <c r="K17717" i="1"/>
  <c r="K17718" i="1"/>
  <c r="K17719" i="1"/>
  <c r="K17720" i="1"/>
  <c r="K17721" i="1"/>
  <c r="K17722" i="1"/>
  <c r="K17723" i="1"/>
  <c r="K17724" i="1"/>
  <c r="K17725" i="1"/>
  <c r="K17726" i="1"/>
  <c r="K17727" i="1"/>
  <c r="K17728" i="1"/>
  <c r="K17729" i="1"/>
  <c r="K17730" i="1"/>
  <c r="K17731" i="1"/>
  <c r="K17732" i="1"/>
  <c r="K17733" i="1"/>
  <c r="K17734" i="1"/>
  <c r="K17735" i="1"/>
  <c r="K17736" i="1"/>
  <c r="K17737" i="1"/>
  <c r="K17738" i="1"/>
  <c r="K17739" i="1"/>
  <c r="K17740" i="1"/>
  <c r="K17741" i="1"/>
  <c r="K17742" i="1"/>
  <c r="K17743" i="1"/>
  <c r="K17744" i="1"/>
  <c r="K17745" i="1"/>
  <c r="K17746" i="1"/>
  <c r="K17747" i="1"/>
  <c r="K17748" i="1"/>
  <c r="K17749" i="1"/>
  <c r="K17750" i="1"/>
  <c r="K17751" i="1"/>
  <c r="K17752" i="1"/>
  <c r="K17753" i="1"/>
  <c r="K17754" i="1"/>
  <c r="K17755" i="1"/>
  <c r="K17756" i="1"/>
  <c r="K17757" i="1"/>
  <c r="K17758" i="1"/>
  <c r="K17759" i="1"/>
  <c r="K17760" i="1"/>
  <c r="K17761" i="1"/>
  <c r="K17762" i="1"/>
  <c r="K17763" i="1"/>
  <c r="K17764" i="1"/>
  <c r="K17765" i="1"/>
  <c r="K17766" i="1"/>
  <c r="K17767" i="1"/>
  <c r="K17768" i="1"/>
  <c r="K17769" i="1"/>
  <c r="K17770" i="1"/>
  <c r="K17771" i="1"/>
  <c r="K17772" i="1"/>
  <c r="K17773" i="1"/>
  <c r="K17774" i="1"/>
  <c r="K17775" i="1"/>
  <c r="K17776" i="1"/>
  <c r="K17777" i="1"/>
  <c r="K17778" i="1"/>
  <c r="K17779" i="1"/>
  <c r="K17780" i="1"/>
  <c r="K17781" i="1"/>
  <c r="K17782" i="1"/>
  <c r="K17783" i="1"/>
  <c r="K17784" i="1"/>
  <c r="K17785" i="1"/>
  <c r="K17786" i="1"/>
  <c r="K17787" i="1"/>
  <c r="K17788" i="1"/>
  <c r="K17789" i="1"/>
  <c r="K17790" i="1"/>
  <c r="K17791" i="1"/>
  <c r="K17792" i="1"/>
  <c r="K17793" i="1"/>
  <c r="K17794" i="1"/>
  <c r="K17795" i="1"/>
  <c r="K17796" i="1"/>
  <c r="K17797" i="1"/>
  <c r="K17798" i="1"/>
  <c r="K17799" i="1"/>
  <c r="K17800" i="1"/>
  <c r="K17801" i="1"/>
  <c r="K17802" i="1"/>
  <c r="K17803" i="1"/>
  <c r="K17804" i="1"/>
  <c r="K17805" i="1"/>
  <c r="K17806" i="1"/>
  <c r="K17807" i="1"/>
  <c r="K17808" i="1"/>
  <c r="K17809" i="1"/>
  <c r="K17810" i="1"/>
  <c r="K17811" i="1"/>
  <c r="K17812" i="1"/>
  <c r="K17813" i="1"/>
  <c r="K17814" i="1"/>
  <c r="K17815" i="1"/>
  <c r="K17816" i="1"/>
  <c r="K17817" i="1"/>
  <c r="K17818" i="1"/>
  <c r="K17819" i="1"/>
  <c r="K17820" i="1"/>
  <c r="K17821" i="1"/>
  <c r="K17822" i="1"/>
  <c r="K17823" i="1"/>
  <c r="K17824" i="1"/>
  <c r="K17825" i="1"/>
  <c r="K17826" i="1"/>
  <c r="K17827" i="1"/>
  <c r="K17828" i="1"/>
  <c r="K17829" i="1"/>
  <c r="K17830" i="1"/>
  <c r="K17831" i="1"/>
  <c r="K17832" i="1"/>
  <c r="K17833" i="1"/>
  <c r="K17834" i="1"/>
  <c r="K17835" i="1"/>
  <c r="K17836" i="1"/>
  <c r="K17837" i="1"/>
  <c r="K17838" i="1"/>
  <c r="K17839" i="1"/>
  <c r="K17840" i="1"/>
  <c r="K17841" i="1"/>
  <c r="K17842" i="1"/>
  <c r="K17843" i="1"/>
  <c r="K17844" i="1"/>
  <c r="K17845" i="1"/>
  <c r="K17846" i="1"/>
  <c r="K17847" i="1"/>
  <c r="K17848" i="1"/>
  <c r="K17849" i="1"/>
  <c r="K17850" i="1"/>
  <c r="K17851" i="1"/>
  <c r="K17852" i="1"/>
  <c r="K17853" i="1"/>
  <c r="K17854" i="1"/>
  <c r="K17855" i="1"/>
  <c r="K17856" i="1"/>
  <c r="K17857" i="1"/>
  <c r="K17858" i="1"/>
  <c r="K17859" i="1"/>
  <c r="K17860" i="1"/>
  <c r="K17861" i="1"/>
  <c r="K17862" i="1"/>
  <c r="K17863" i="1"/>
  <c r="K17864" i="1"/>
  <c r="K17865" i="1"/>
  <c r="K17866" i="1"/>
  <c r="K17867" i="1"/>
  <c r="K17868" i="1"/>
  <c r="K17869" i="1"/>
  <c r="K17870" i="1"/>
  <c r="K17871" i="1"/>
  <c r="K17872" i="1"/>
  <c r="K17873" i="1"/>
  <c r="K17874" i="1"/>
  <c r="K17875" i="1"/>
  <c r="K17876" i="1"/>
  <c r="K17877" i="1"/>
  <c r="K17878" i="1"/>
  <c r="K17879" i="1"/>
  <c r="K17880" i="1"/>
  <c r="K17881" i="1"/>
  <c r="K17882" i="1"/>
  <c r="K17883" i="1"/>
  <c r="K17884" i="1"/>
  <c r="K17885" i="1"/>
  <c r="K17886" i="1"/>
  <c r="K17887" i="1"/>
  <c r="K17888" i="1"/>
  <c r="K17889" i="1"/>
  <c r="K17890" i="1"/>
  <c r="K17891" i="1"/>
  <c r="K17892" i="1"/>
  <c r="K17893" i="1"/>
  <c r="K17894" i="1"/>
  <c r="K17895" i="1"/>
  <c r="K17896" i="1"/>
  <c r="K17897" i="1"/>
  <c r="K17898" i="1"/>
  <c r="K17899" i="1"/>
  <c r="K17900" i="1"/>
  <c r="K17901" i="1"/>
  <c r="K17902" i="1"/>
  <c r="K17903" i="1"/>
  <c r="K17904" i="1"/>
  <c r="K17905" i="1"/>
  <c r="K17906" i="1"/>
  <c r="K17907" i="1"/>
  <c r="K17908" i="1"/>
  <c r="K17909" i="1"/>
  <c r="K17910" i="1"/>
  <c r="K17911" i="1"/>
  <c r="K17912" i="1"/>
  <c r="K17913" i="1"/>
  <c r="K17914" i="1"/>
  <c r="K17915" i="1"/>
  <c r="K17916" i="1"/>
  <c r="K17917" i="1"/>
  <c r="K17918" i="1"/>
  <c r="K17919" i="1"/>
  <c r="K17920" i="1"/>
  <c r="K17921" i="1"/>
  <c r="K17922" i="1"/>
  <c r="K17923" i="1"/>
  <c r="K17924" i="1"/>
  <c r="K17925" i="1"/>
  <c r="K17926" i="1"/>
  <c r="K17927" i="1"/>
  <c r="K17928" i="1"/>
  <c r="K17929" i="1"/>
  <c r="K17930" i="1"/>
  <c r="K17931" i="1"/>
  <c r="K17932" i="1"/>
  <c r="K17933" i="1"/>
  <c r="K17934" i="1"/>
  <c r="K17935" i="1"/>
  <c r="K17936" i="1"/>
  <c r="K17937" i="1"/>
  <c r="K17938" i="1"/>
  <c r="K17939" i="1"/>
  <c r="K17940" i="1"/>
  <c r="K17941" i="1"/>
  <c r="K17942" i="1"/>
  <c r="K17943" i="1"/>
  <c r="K17944" i="1"/>
  <c r="K17945" i="1"/>
  <c r="K17946" i="1"/>
  <c r="K17947" i="1"/>
  <c r="K17948" i="1"/>
  <c r="K17949" i="1"/>
  <c r="K17950" i="1"/>
  <c r="K17951" i="1"/>
  <c r="K17952" i="1"/>
  <c r="K17953" i="1"/>
  <c r="K17954" i="1"/>
  <c r="K17955" i="1"/>
  <c r="K17956" i="1"/>
  <c r="K17957" i="1"/>
  <c r="K17958" i="1"/>
  <c r="K17959" i="1"/>
  <c r="K17960" i="1"/>
  <c r="K17961" i="1"/>
  <c r="K17962" i="1"/>
  <c r="K17963" i="1"/>
  <c r="K17964" i="1"/>
  <c r="K17965" i="1"/>
  <c r="K17966" i="1"/>
  <c r="K17967" i="1"/>
  <c r="K17968" i="1"/>
  <c r="K17969" i="1"/>
  <c r="K17970" i="1"/>
  <c r="K17971" i="1"/>
  <c r="K17972" i="1"/>
  <c r="K17973" i="1"/>
  <c r="K17974" i="1"/>
  <c r="K17975" i="1"/>
  <c r="K17976" i="1"/>
  <c r="K17977" i="1"/>
  <c r="K17978" i="1"/>
  <c r="K17979" i="1"/>
  <c r="K17980" i="1"/>
  <c r="K17981" i="1"/>
  <c r="K17982" i="1"/>
  <c r="K17983" i="1"/>
  <c r="K17984" i="1"/>
  <c r="K17985" i="1"/>
  <c r="K17986" i="1"/>
  <c r="K17987" i="1"/>
  <c r="K17988" i="1"/>
  <c r="K17989" i="1"/>
  <c r="K17990" i="1"/>
  <c r="K17991" i="1"/>
  <c r="K17992" i="1"/>
  <c r="K17993" i="1"/>
  <c r="K17994" i="1"/>
  <c r="K17995" i="1"/>
  <c r="K17996" i="1"/>
  <c r="K17997" i="1"/>
  <c r="K17998" i="1"/>
  <c r="K17999" i="1"/>
  <c r="K18000" i="1"/>
  <c r="K18001" i="1"/>
  <c r="K18002" i="1"/>
  <c r="K18003" i="1"/>
  <c r="K18004" i="1"/>
  <c r="K18005" i="1"/>
  <c r="K18006" i="1"/>
  <c r="K18007" i="1"/>
  <c r="K18008" i="1"/>
  <c r="K18009" i="1"/>
  <c r="K18010" i="1"/>
  <c r="K18011" i="1"/>
  <c r="K18012" i="1"/>
  <c r="K18013" i="1"/>
  <c r="K18014" i="1"/>
  <c r="K18015" i="1"/>
  <c r="K18016" i="1"/>
  <c r="K18017" i="1"/>
  <c r="K18018" i="1"/>
  <c r="K18019" i="1"/>
  <c r="K18020" i="1"/>
  <c r="K18021" i="1"/>
  <c r="K18022" i="1"/>
  <c r="K18023" i="1"/>
  <c r="K18024" i="1"/>
  <c r="K18025" i="1"/>
  <c r="K18026" i="1"/>
  <c r="K18027" i="1"/>
  <c r="K18028" i="1"/>
  <c r="K18029" i="1"/>
  <c r="K18030" i="1"/>
  <c r="K18031" i="1"/>
  <c r="K18032" i="1"/>
  <c r="K18033" i="1"/>
  <c r="K18034" i="1"/>
  <c r="K18035" i="1"/>
  <c r="K18036" i="1"/>
  <c r="K18037" i="1"/>
  <c r="K18038" i="1"/>
  <c r="K18039" i="1"/>
  <c r="K18040" i="1"/>
  <c r="K18041" i="1"/>
  <c r="K18042" i="1"/>
  <c r="K18043" i="1"/>
  <c r="K18044" i="1"/>
  <c r="K18045" i="1"/>
  <c r="K18046" i="1"/>
  <c r="K18047" i="1"/>
  <c r="K18048" i="1"/>
  <c r="K18049" i="1"/>
  <c r="K18050" i="1"/>
  <c r="K18051" i="1"/>
  <c r="K18052" i="1"/>
  <c r="K18053" i="1"/>
  <c r="K18054" i="1"/>
  <c r="K18055" i="1"/>
  <c r="K18056" i="1"/>
  <c r="K18057" i="1"/>
  <c r="K18058" i="1"/>
  <c r="K18059" i="1"/>
  <c r="K18060" i="1"/>
  <c r="K18061" i="1"/>
  <c r="K18062" i="1"/>
  <c r="K18063" i="1"/>
  <c r="K18064" i="1"/>
  <c r="K18065" i="1"/>
  <c r="K18066" i="1"/>
  <c r="K18067" i="1"/>
  <c r="K18068" i="1"/>
  <c r="K18069" i="1"/>
  <c r="K18070" i="1"/>
  <c r="K18071" i="1"/>
  <c r="K18072" i="1"/>
  <c r="K18073" i="1"/>
  <c r="K18074" i="1"/>
  <c r="K18075" i="1"/>
  <c r="K18076" i="1"/>
  <c r="K18077" i="1"/>
  <c r="K18078" i="1"/>
  <c r="K18079" i="1"/>
  <c r="K18080" i="1"/>
  <c r="K18081" i="1"/>
  <c r="K18082" i="1"/>
  <c r="K18083" i="1"/>
  <c r="K18084" i="1"/>
  <c r="K18085" i="1"/>
  <c r="K18086" i="1"/>
  <c r="K18087" i="1"/>
  <c r="K18088" i="1"/>
  <c r="K18089" i="1"/>
  <c r="K18090" i="1"/>
  <c r="K18091" i="1"/>
  <c r="K18092" i="1"/>
  <c r="K18093" i="1"/>
  <c r="K18094" i="1"/>
  <c r="K18095" i="1"/>
  <c r="K18096" i="1"/>
  <c r="K18097" i="1"/>
  <c r="K18098" i="1"/>
  <c r="K18099" i="1"/>
  <c r="K18100" i="1"/>
  <c r="K18101" i="1"/>
  <c r="K18102" i="1"/>
  <c r="K18103" i="1"/>
  <c r="K18104" i="1"/>
  <c r="K18105" i="1"/>
  <c r="K18106" i="1"/>
  <c r="K18107" i="1"/>
  <c r="K18108" i="1"/>
  <c r="K18109" i="1"/>
  <c r="K18110" i="1"/>
  <c r="K18111" i="1"/>
  <c r="K18112" i="1"/>
  <c r="K18113" i="1"/>
  <c r="K18114" i="1"/>
  <c r="K18115" i="1"/>
  <c r="K18116" i="1"/>
  <c r="K18117" i="1"/>
  <c r="K18118" i="1"/>
  <c r="K18119" i="1"/>
  <c r="K18120" i="1"/>
  <c r="K18121" i="1"/>
  <c r="K18122" i="1"/>
  <c r="K18123" i="1"/>
  <c r="K18124" i="1"/>
  <c r="K18125" i="1"/>
  <c r="K18126" i="1"/>
  <c r="K18127" i="1"/>
  <c r="K18128" i="1"/>
  <c r="K18129" i="1"/>
  <c r="K18130" i="1"/>
  <c r="K18131" i="1"/>
  <c r="K18132" i="1"/>
  <c r="K18133" i="1"/>
  <c r="K18134" i="1"/>
  <c r="K18135" i="1"/>
  <c r="K18136" i="1"/>
  <c r="K18137" i="1"/>
  <c r="K18138" i="1"/>
  <c r="K18139" i="1"/>
  <c r="K18140" i="1"/>
  <c r="K18141" i="1"/>
  <c r="K18142" i="1"/>
  <c r="K18143" i="1"/>
  <c r="K18144" i="1"/>
  <c r="K18145" i="1"/>
  <c r="K18146" i="1"/>
  <c r="K18147" i="1"/>
  <c r="K18148" i="1"/>
  <c r="K18149" i="1"/>
  <c r="K18150" i="1"/>
  <c r="K18151" i="1"/>
  <c r="K18152" i="1"/>
  <c r="K18153" i="1"/>
  <c r="K18154" i="1"/>
  <c r="K18155" i="1"/>
  <c r="K18156" i="1"/>
  <c r="K18157" i="1"/>
  <c r="K18158" i="1"/>
  <c r="K18159" i="1"/>
  <c r="K18160" i="1"/>
  <c r="K18161" i="1"/>
  <c r="K18162" i="1"/>
  <c r="K18163" i="1"/>
  <c r="K18164" i="1"/>
  <c r="K18165" i="1"/>
  <c r="K18166" i="1"/>
  <c r="K18167" i="1"/>
  <c r="K18168" i="1"/>
  <c r="K18169" i="1"/>
  <c r="K18170" i="1"/>
  <c r="K18171" i="1"/>
  <c r="K18172" i="1"/>
  <c r="K18173" i="1"/>
  <c r="K18174" i="1"/>
  <c r="K18175" i="1"/>
  <c r="K18176" i="1"/>
  <c r="K18177" i="1"/>
  <c r="K18178" i="1"/>
  <c r="K18179" i="1"/>
  <c r="K18180" i="1"/>
  <c r="K18181" i="1"/>
  <c r="K18182" i="1"/>
  <c r="K18183" i="1"/>
  <c r="K18184" i="1"/>
  <c r="K18185" i="1"/>
  <c r="K18186" i="1"/>
  <c r="K18187" i="1"/>
  <c r="K18188" i="1"/>
  <c r="K18189" i="1"/>
  <c r="K18190" i="1"/>
  <c r="K18191" i="1"/>
  <c r="K18192" i="1"/>
  <c r="K18193" i="1"/>
  <c r="K18194" i="1"/>
  <c r="K18195" i="1"/>
  <c r="K18196" i="1"/>
  <c r="K18197" i="1"/>
  <c r="K18198" i="1"/>
  <c r="K18199" i="1"/>
  <c r="K18200" i="1"/>
  <c r="K18201" i="1"/>
  <c r="K18202" i="1"/>
  <c r="K18203" i="1"/>
  <c r="K18204" i="1"/>
  <c r="K18205" i="1"/>
  <c r="K18206" i="1"/>
  <c r="K18207" i="1"/>
  <c r="K18208" i="1"/>
  <c r="K18209" i="1"/>
  <c r="K18210" i="1"/>
  <c r="K18211" i="1"/>
  <c r="K18212" i="1"/>
  <c r="K18213" i="1"/>
  <c r="K18214" i="1"/>
  <c r="K18215" i="1"/>
  <c r="K18216" i="1"/>
  <c r="K18217" i="1"/>
  <c r="K18218" i="1"/>
  <c r="K18219" i="1"/>
  <c r="K18220" i="1"/>
  <c r="K18221" i="1"/>
  <c r="K18222" i="1"/>
  <c r="K18223" i="1"/>
  <c r="K18224" i="1"/>
  <c r="K18225" i="1"/>
  <c r="K18226" i="1"/>
  <c r="K18227" i="1"/>
  <c r="K18228" i="1"/>
  <c r="K18229" i="1"/>
  <c r="K18230" i="1"/>
  <c r="K18231" i="1"/>
  <c r="K18232" i="1"/>
  <c r="K18233" i="1"/>
  <c r="K18234" i="1"/>
  <c r="K18235" i="1"/>
  <c r="K18236" i="1"/>
  <c r="K18237" i="1"/>
  <c r="K18238" i="1"/>
  <c r="K18239" i="1"/>
  <c r="K18240" i="1"/>
  <c r="K18241" i="1"/>
  <c r="K18242" i="1"/>
  <c r="K18243" i="1"/>
  <c r="K18244" i="1"/>
  <c r="K18245" i="1"/>
  <c r="K18246" i="1"/>
  <c r="K18247" i="1"/>
  <c r="K18248" i="1"/>
  <c r="K18249" i="1"/>
  <c r="K18250" i="1"/>
  <c r="K18251" i="1"/>
  <c r="K18252" i="1"/>
  <c r="K18253" i="1"/>
  <c r="K18254" i="1"/>
  <c r="K18255" i="1"/>
  <c r="K18256" i="1"/>
  <c r="K18257" i="1"/>
  <c r="K18258" i="1"/>
  <c r="K18259" i="1"/>
  <c r="K18260" i="1"/>
  <c r="K18261" i="1"/>
  <c r="K18262" i="1"/>
  <c r="K18263" i="1"/>
  <c r="K18264" i="1"/>
  <c r="K18265" i="1"/>
  <c r="K18266" i="1"/>
  <c r="K18267" i="1"/>
  <c r="K18268" i="1"/>
  <c r="K18269" i="1"/>
  <c r="K18270" i="1"/>
  <c r="K18271" i="1"/>
  <c r="K18272" i="1"/>
  <c r="K18273" i="1"/>
  <c r="K18274" i="1"/>
  <c r="K18275" i="1"/>
  <c r="K18276" i="1"/>
  <c r="K18277" i="1"/>
  <c r="K18278" i="1"/>
  <c r="K18279" i="1"/>
  <c r="K18280" i="1"/>
  <c r="K18281" i="1"/>
  <c r="K18282" i="1"/>
  <c r="K18283" i="1"/>
  <c r="K18284" i="1"/>
  <c r="K18285" i="1"/>
  <c r="K18286" i="1"/>
  <c r="K18287" i="1"/>
  <c r="K18288" i="1"/>
  <c r="K18289" i="1"/>
  <c r="K18290" i="1"/>
  <c r="K18291" i="1"/>
  <c r="K18292" i="1"/>
  <c r="K18293" i="1"/>
  <c r="K18294" i="1"/>
  <c r="K18295" i="1"/>
  <c r="K18296" i="1"/>
  <c r="K18297" i="1"/>
  <c r="K18298" i="1"/>
  <c r="K18299" i="1"/>
  <c r="K18300" i="1"/>
  <c r="K18301" i="1"/>
  <c r="K18302" i="1"/>
  <c r="K18303" i="1"/>
  <c r="K18304" i="1"/>
  <c r="K18305" i="1"/>
  <c r="K18306" i="1"/>
  <c r="K18307" i="1"/>
  <c r="K18308" i="1"/>
  <c r="K18309" i="1"/>
  <c r="K18310" i="1"/>
  <c r="K18311" i="1"/>
  <c r="K18312" i="1"/>
  <c r="K18313" i="1"/>
  <c r="K18314" i="1"/>
  <c r="K18315" i="1"/>
  <c r="K18316" i="1"/>
  <c r="K18317" i="1"/>
  <c r="K18318" i="1"/>
  <c r="K18319" i="1"/>
  <c r="K18320" i="1"/>
  <c r="K18321" i="1"/>
  <c r="K18322" i="1"/>
  <c r="K18323" i="1"/>
  <c r="K18324" i="1"/>
  <c r="K18325" i="1"/>
  <c r="K18326" i="1"/>
  <c r="K18327" i="1"/>
  <c r="K18328" i="1"/>
  <c r="K18329" i="1"/>
  <c r="K18330" i="1"/>
  <c r="K18331" i="1"/>
  <c r="K18332" i="1"/>
  <c r="K18333" i="1"/>
  <c r="K18334" i="1"/>
  <c r="K18335" i="1"/>
  <c r="K18336" i="1"/>
  <c r="K18337" i="1"/>
  <c r="K18338" i="1"/>
  <c r="K18339" i="1"/>
  <c r="K18340" i="1"/>
  <c r="K18341" i="1"/>
  <c r="K18342" i="1"/>
  <c r="K18343" i="1"/>
  <c r="K18344" i="1"/>
  <c r="K18345" i="1"/>
  <c r="K18346" i="1"/>
  <c r="K18347" i="1"/>
  <c r="K18348" i="1"/>
  <c r="K18349" i="1"/>
  <c r="K18350" i="1"/>
  <c r="K18351" i="1"/>
  <c r="K18352" i="1"/>
  <c r="K18353" i="1"/>
  <c r="K18354" i="1"/>
  <c r="K18355" i="1"/>
  <c r="K18356" i="1"/>
  <c r="K18357" i="1"/>
  <c r="K18358" i="1"/>
  <c r="K18359" i="1"/>
  <c r="K18360" i="1"/>
  <c r="K18361" i="1"/>
  <c r="K18362" i="1"/>
  <c r="K18363" i="1"/>
  <c r="K18364" i="1"/>
  <c r="K18365" i="1"/>
  <c r="K18366" i="1"/>
  <c r="K18367" i="1"/>
  <c r="K18368" i="1"/>
  <c r="K18369" i="1"/>
  <c r="K18370" i="1"/>
  <c r="K18371" i="1"/>
  <c r="K18372" i="1"/>
  <c r="K18373" i="1"/>
  <c r="K18374" i="1"/>
  <c r="K18375" i="1"/>
  <c r="K18376" i="1"/>
  <c r="K18377" i="1"/>
  <c r="K18378" i="1"/>
  <c r="K18379" i="1"/>
  <c r="K18380" i="1"/>
  <c r="K18381" i="1"/>
  <c r="K18382" i="1"/>
  <c r="K18383" i="1"/>
  <c r="K18384" i="1"/>
  <c r="K18385" i="1"/>
  <c r="K18386" i="1"/>
  <c r="K18387" i="1"/>
  <c r="K18388" i="1"/>
  <c r="K18389" i="1"/>
  <c r="K18390" i="1"/>
  <c r="K18391" i="1"/>
  <c r="K18392" i="1"/>
  <c r="K18393" i="1"/>
  <c r="K18394" i="1"/>
  <c r="K18395" i="1"/>
  <c r="K18396" i="1"/>
  <c r="K18397" i="1"/>
  <c r="K18398" i="1"/>
  <c r="K18399" i="1"/>
  <c r="K18400" i="1"/>
  <c r="K18401" i="1"/>
  <c r="K18402" i="1"/>
  <c r="K18403" i="1"/>
  <c r="K18404" i="1"/>
  <c r="K18405" i="1"/>
  <c r="K18406" i="1"/>
  <c r="K18407" i="1"/>
  <c r="K18408" i="1"/>
  <c r="K18409" i="1"/>
  <c r="K18410" i="1"/>
  <c r="K18411" i="1"/>
  <c r="K18412" i="1"/>
  <c r="K18413" i="1"/>
  <c r="K18414" i="1"/>
  <c r="K18415" i="1"/>
  <c r="K18416" i="1"/>
  <c r="K18417" i="1"/>
  <c r="K18418" i="1"/>
  <c r="K18419" i="1"/>
  <c r="K18420" i="1"/>
  <c r="K18421" i="1"/>
  <c r="K18422" i="1"/>
  <c r="K18423" i="1"/>
  <c r="K18424" i="1"/>
  <c r="K18425" i="1"/>
  <c r="K18426" i="1"/>
  <c r="K18427" i="1"/>
  <c r="K18428" i="1"/>
  <c r="K18429" i="1"/>
  <c r="K18430" i="1"/>
  <c r="K18431" i="1"/>
  <c r="K18432" i="1"/>
  <c r="K18433" i="1"/>
  <c r="K18434" i="1"/>
  <c r="K18435" i="1"/>
  <c r="K18436" i="1"/>
  <c r="K18437" i="1"/>
  <c r="K18438" i="1"/>
  <c r="K18439" i="1"/>
  <c r="K18440" i="1"/>
  <c r="K18441" i="1"/>
  <c r="K18442" i="1"/>
  <c r="K18443" i="1"/>
  <c r="K18444" i="1"/>
  <c r="K18445" i="1"/>
  <c r="K18446" i="1"/>
  <c r="K18447" i="1"/>
  <c r="K18448" i="1"/>
  <c r="K18449" i="1"/>
  <c r="K18450" i="1"/>
  <c r="K18451" i="1"/>
  <c r="K18452" i="1"/>
  <c r="K18453" i="1"/>
  <c r="K18454" i="1"/>
  <c r="K18455" i="1"/>
  <c r="K18456" i="1"/>
  <c r="K18457" i="1"/>
  <c r="K18458" i="1"/>
  <c r="K18459" i="1"/>
  <c r="K18460" i="1"/>
  <c r="K18461" i="1"/>
  <c r="K18462" i="1"/>
  <c r="K18463" i="1"/>
  <c r="K18464" i="1"/>
  <c r="K18465" i="1"/>
  <c r="K18466" i="1"/>
  <c r="K18467" i="1"/>
  <c r="K18468" i="1"/>
  <c r="K18469" i="1"/>
  <c r="K18470" i="1"/>
  <c r="K18471" i="1"/>
  <c r="K18472" i="1"/>
  <c r="K18473" i="1"/>
  <c r="K18474" i="1"/>
  <c r="K18475" i="1"/>
  <c r="K18476" i="1"/>
  <c r="K18477" i="1"/>
  <c r="K18478" i="1"/>
  <c r="K18479" i="1"/>
  <c r="K18480" i="1"/>
  <c r="K18481" i="1"/>
  <c r="K18482" i="1"/>
  <c r="K18483" i="1"/>
  <c r="K18484" i="1"/>
  <c r="K18485" i="1"/>
  <c r="K18486" i="1"/>
  <c r="K18487" i="1"/>
  <c r="K18488" i="1"/>
  <c r="K18489" i="1"/>
  <c r="K18490" i="1"/>
  <c r="K18491" i="1"/>
  <c r="K18492" i="1"/>
  <c r="K18493" i="1"/>
  <c r="K18494" i="1"/>
  <c r="K18495" i="1"/>
  <c r="K18496" i="1"/>
  <c r="K18497" i="1"/>
  <c r="K18498" i="1"/>
  <c r="K18499" i="1"/>
  <c r="K18500" i="1"/>
  <c r="K18501" i="1"/>
  <c r="K18502" i="1"/>
  <c r="K18503" i="1"/>
  <c r="K18504" i="1"/>
  <c r="K18505" i="1"/>
  <c r="K18506" i="1"/>
  <c r="K18507" i="1"/>
  <c r="K18508" i="1"/>
  <c r="K18509" i="1"/>
  <c r="K18510" i="1"/>
  <c r="K18511" i="1"/>
  <c r="K18512" i="1"/>
  <c r="K18513" i="1"/>
  <c r="K18514" i="1"/>
  <c r="K18515" i="1"/>
  <c r="K18516" i="1"/>
  <c r="K18517" i="1"/>
  <c r="K18518" i="1"/>
  <c r="K18519" i="1"/>
  <c r="K18520" i="1"/>
  <c r="K18521" i="1"/>
  <c r="K18522" i="1"/>
  <c r="K18523" i="1"/>
  <c r="K18524" i="1"/>
  <c r="K18525" i="1"/>
  <c r="K18526" i="1"/>
  <c r="K18527" i="1"/>
  <c r="K18528" i="1"/>
  <c r="K18529" i="1"/>
  <c r="K18530" i="1"/>
  <c r="K18531" i="1"/>
  <c r="K18532" i="1"/>
  <c r="K18533" i="1"/>
  <c r="K18534" i="1"/>
  <c r="K18535" i="1"/>
  <c r="K18536" i="1"/>
  <c r="K18537" i="1"/>
  <c r="K18538" i="1"/>
  <c r="K18539" i="1"/>
  <c r="K18540" i="1"/>
  <c r="K18541" i="1"/>
  <c r="K18542" i="1"/>
  <c r="K18543" i="1"/>
  <c r="K18544" i="1"/>
  <c r="K18545" i="1"/>
  <c r="K18546" i="1"/>
  <c r="K18547" i="1"/>
  <c r="K18548" i="1"/>
  <c r="K18549" i="1"/>
  <c r="K18550" i="1"/>
  <c r="K18551" i="1"/>
  <c r="K18552" i="1"/>
  <c r="K18553" i="1"/>
  <c r="K18554" i="1"/>
  <c r="K18555" i="1"/>
  <c r="K18556" i="1"/>
  <c r="K18557" i="1"/>
  <c r="K18558" i="1"/>
  <c r="K18559" i="1"/>
  <c r="K18560" i="1"/>
  <c r="K18561" i="1"/>
  <c r="K18562" i="1"/>
  <c r="K18563" i="1"/>
  <c r="K18564" i="1"/>
  <c r="K18565" i="1"/>
  <c r="K18566" i="1"/>
  <c r="K18567" i="1"/>
  <c r="K18568" i="1"/>
  <c r="K18569" i="1"/>
  <c r="K18570" i="1"/>
  <c r="K18571" i="1"/>
  <c r="K18572" i="1"/>
  <c r="K18573" i="1"/>
  <c r="K18574" i="1"/>
  <c r="K18575" i="1"/>
  <c r="K18576" i="1"/>
  <c r="K18577" i="1"/>
  <c r="K18578" i="1"/>
  <c r="K18579" i="1"/>
  <c r="K18580" i="1"/>
  <c r="K18581" i="1"/>
  <c r="K18582" i="1"/>
  <c r="K18583" i="1"/>
  <c r="K18584" i="1"/>
  <c r="K18585" i="1"/>
  <c r="K18586" i="1"/>
  <c r="K18587" i="1"/>
  <c r="K18588" i="1"/>
  <c r="K18589" i="1"/>
  <c r="K18590" i="1"/>
  <c r="K18591" i="1"/>
  <c r="K18592" i="1"/>
  <c r="K18593" i="1"/>
  <c r="K18594" i="1"/>
  <c r="K18595" i="1"/>
  <c r="K18596" i="1"/>
  <c r="K18597" i="1"/>
  <c r="K18598" i="1"/>
  <c r="K18599" i="1"/>
  <c r="K18600" i="1"/>
  <c r="K18601" i="1"/>
  <c r="K18602" i="1"/>
  <c r="K18603" i="1"/>
  <c r="K18604" i="1"/>
  <c r="K18605" i="1"/>
  <c r="K18606" i="1"/>
  <c r="K18607" i="1"/>
  <c r="K18608" i="1"/>
  <c r="K18609" i="1"/>
  <c r="K18610" i="1"/>
  <c r="K18611" i="1"/>
  <c r="K18612" i="1"/>
  <c r="K18613" i="1"/>
  <c r="K18614" i="1"/>
  <c r="K18615" i="1"/>
  <c r="K18616" i="1"/>
  <c r="K18617" i="1"/>
  <c r="K18618" i="1"/>
  <c r="K18619" i="1"/>
  <c r="K18620" i="1"/>
  <c r="K18621" i="1"/>
  <c r="K18622" i="1"/>
  <c r="K18623" i="1"/>
  <c r="K18624" i="1"/>
  <c r="K18625" i="1"/>
  <c r="K18626" i="1"/>
  <c r="K18627" i="1"/>
  <c r="K18628" i="1"/>
  <c r="K18629" i="1"/>
  <c r="K18630" i="1"/>
  <c r="K18631" i="1"/>
  <c r="K18632" i="1"/>
  <c r="K18633" i="1"/>
  <c r="K18634" i="1"/>
  <c r="K18635" i="1"/>
  <c r="K18636" i="1"/>
  <c r="K18637" i="1"/>
  <c r="K18638" i="1"/>
  <c r="K18639" i="1"/>
  <c r="K18640" i="1"/>
  <c r="K18641" i="1"/>
  <c r="K18642" i="1"/>
  <c r="K18643" i="1"/>
  <c r="K18644" i="1"/>
  <c r="K18645" i="1"/>
  <c r="K18646" i="1"/>
  <c r="K18647" i="1"/>
  <c r="K18648" i="1"/>
  <c r="K18649" i="1"/>
  <c r="K18650" i="1"/>
  <c r="K18651" i="1"/>
  <c r="K18652" i="1"/>
  <c r="K18653" i="1"/>
  <c r="K18654" i="1"/>
  <c r="K18655" i="1"/>
  <c r="K18656" i="1"/>
  <c r="K18657" i="1"/>
  <c r="K18658" i="1"/>
  <c r="K18659" i="1"/>
  <c r="K18660" i="1"/>
  <c r="K18661" i="1"/>
  <c r="K18662" i="1"/>
  <c r="K18663" i="1"/>
  <c r="K18664" i="1"/>
  <c r="K18665" i="1"/>
  <c r="K18666" i="1"/>
  <c r="K18667" i="1"/>
  <c r="K18668" i="1"/>
  <c r="K18669" i="1"/>
  <c r="K18670" i="1"/>
  <c r="K18671" i="1"/>
  <c r="K18672" i="1"/>
  <c r="K18673" i="1"/>
  <c r="K18674" i="1"/>
  <c r="K18675" i="1"/>
  <c r="K18676" i="1"/>
  <c r="K18677" i="1"/>
  <c r="K18678" i="1"/>
  <c r="K18679" i="1"/>
  <c r="K18680" i="1"/>
  <c r="K18681" i="1"/>
  <c r="K18682" i="1"/>
  <c r="K18683" i="1"/>
  <c r="K18684" i="1"/>
  <c r="K18685" i="1"/>
  <c r="K18686" i="1"/>
  <c r="K18687" i="1"/>
  <c r="K18688" i="1"/>
  <c r="K18689" i="1"/>
  <c r="K18690" i="1"/>
  <c r="K18691" i="1"/>
  <c r="K18692" i="1"/>
  <c r="K18693" i="1"/>
  <c r="K18694" i="1"/>
  <c r="K18695" i="1"/>
  <c r="K18696" i="1"/>
  <c r="K18697" i="1"/>
  <c r="K18698" i="1"/>
  <c r="K18699" i="1"/>
  <c r="K18700" i="1"/>
  <c r="K18701" i="1"/>
  <c r="K18702" i="1"/>
  <c r="K18703" i="1"/>
  <c r="K18704" i="1"/>
  <c r="K18705" i="1"/>
  <c r="K18706" i="1"/>
  <c r="K18707" i="1"/>
  <c r="K18708" i="1"/>
  <c r="K18709" i="1"/>
  <c r="K18710" i="1"/>
  <c r="K18711" i="1"/>
  <c r="K18712" i="1"/>
  <c r="K18713" i="1"/>
  <c r="K18714" i="1"/>
  <c r="K18715" i="1"/>
  <c r="K18716" i="1"/>
  <c r="K18717" i="1"/>
  <c r="K18718" i="1"/>
  <c r="K18719" i="1"/>
  <c r="K18720" i="1"/>
  <c r="K18721" i="1"/>
  <c r="K18722" i="1"/>
  <c r="K18723" i="1"/>
  <c r="K18724" i="1"/>
  <c r="K18725" i="1"/>
  <c r="K18726" i="1"/>
  <c r="K18727" i="1"/>
  <c r="K18728" i="1"/>
  <c r="K18729" i="1"/>
  <c r="K18730" i="1"/>
  <c r="K18731" i="1"/>
  <c r="K18732" i="1"/>
  <c r="K18733" i="1"/>
  <c r="K18734" i="1"/>
  <c r="K18735" i="1"/>
  <c r="K18736" i="1"/>
  <c r="K18737" i="1"/>
  <c r="K18738" i="1"/>
  <c r="K18739" i="1"/>
  <c r="K18740" i="1"/>
  <c r="K18741" i="1"/>
  <c r="K18742" i="1"/>
  <c r="K18743" i="1"/>
  <c r="K18744" i="1"/>
  <c r="K18745" i="1"/>
  <c r="K18746" i="1"/>
  <c r="K18747" i="1"/>
  <c r="K18748" i="1"/>
  <c r="K18749" i="1"/>
  <c r="K18750" i="1"/>
  <c r="K18751" i="1"/>
  <c r="K18752" i="1"/>
  <c r="K18753" i="1"/>
  <c r="K18754" i="1"/>
  <c r="K18755" i="1"/>
  <c r="K18756" i="1"/>
  <c r="K18757" i="1"/>
  <c r="K18758" i="1"/>
  <c r="K18759" i="1"/>
  <c r="K18760" i="1"/>
  <c r="K18761" i="1"/>
  <c r="K18762" i="1"/>
  <c r="K18763" i="1"/>
  <c r="K18764" i="1"/>
  <c r="K18765" i="1"/>
  <c r="K18766" i="1"/>
  <c r="K18767" i="1"/>
  <c r="K18768" i="1"/>
  <c r="K18769" i="1"/>
  <c r="K18770" i="1"/>
  <c r="K18771" i="1"/>
  <c r="K18772" i="1"/>
  <c r="K18773" i="1"/>
  <c r="K18774" i="1"/>
  <c r="K18775" i="1"/>
  <c r="K18776" i="1"/>
  <c r="K18777" i="1"/>
  <c r="K18778" i="1"/>
  <c r="K18779" i="1"/>
  <c r="K18780" i="1"/>
  <c r="K18781" i="1"/>
  <c r="K18782" i="1"/>
  <c r="K18783" i="1"/>
  <c r="K18784" i="1"/>
  <c r="K18785" i="1"/>
  <c r="K18786" i="1"/>
  <c r="K18787" i="1"/>
  <c r="K18788" i="1"/>
  <c r="K18789" i="1"/>
  <c r="K18790" i="1"/>
  <c r="K18791" i="1"/>
  <c r="K18792" i="1"/>
  <c r="K18793" i="1"/>
  <c r="K18794" i="1"/>
  <c r="K18795" i="1"/>
  <c r="K18796" i="1"/>
  <c r="K18797" i="1"/>
  <c r="K18798" i="1"/>
  <c r="K18799" i="1"/>
  <c r="K18800" i="1"/>
  <c r="K18801" i="1"/>
  <c r="K18802" i="1"/>
  <c r="K18803" i="1"/>
  <c r="K18804" i="1"/>
  <c r="K18805" i="1"/>
  <c r="K18806" i="1"/>
  <c r="K18807" i="1"/>
  <c r="K18808" i="1"/>
  <c r="K18809" i="1"/>
  <c r="K18810" i="1"/>
  <c r="K18811" i="1"/>
  <c r="K18812" i="1"/>
  <c r="K18813" i="1"/>
  <c r="K18814" i="1"/>
  <c r="K18815" i="1"/>
  <c r="K18816" i="1"/>
  <c r="K18817" i="1"/>
  <c r="K18818" i="1"/>
  <c r="K18819" i="1"/>
  <c r="K18820" i="1"/>
  <c r="K18821" i="1"/>
  <c r="K18822" i="1"/>
  <c r="K18823" i="1"/>
  <c r="K18824" i="1"/>
  <c r="K18825" i="1"/>
  <c r="K18826" i="1"/>
  <c r="K18827" i="1"/>
  <c r="K18828" i="1"/>
  <c r="K18829" i="1"/>
  <c r="K18830" i="1"/>
  <c r="K18831" i="1"/>
  <c r="K18832" i="1"/>
  <c r="K18833" i="1"/>
  <c r="K18834" i="1"/>
  <c r="K18835" i="1"/>
  <c r="K18836" i="1"/>
  <c r="K18837" i="1"/>
  <c r="K18838" i="1"/>
  <c r="K18839" i="1"/>
  <c r="K18840" i="1"/>
  <c r="K18841" i="1"/>
  <c r="K18842" i="1"/>
  <c r="K18843" i="1"/>
  <c r="K18844" i="1"/>
  <c r="K18845" i="1"/>
  <c r="K18846" i="1"/>
  <c r="K18847" i="1"/>
  <c r="K18848" i="1"/>
  <c r="K18849" i="1"/>
  <c r="K18850" i="1"/>
  <c r="K18851" i="1"/>
  <c r="K18852" i="1"/>
  <c r="K18853" i="1"/>
  <c r="K18854" i="1"/>
  <c r="K18855" i="1"/>
  <c r="K18856" i="1"/>
  <c r="K18857" i="1"/>
  <c r="K18858" i="1"/>
  <c r="K18859" i="1"/>
  <c r="K18860" i="1"/>
  <c r="K18861" i="1"/>
  <c r="K18862" i="1"/>
  <c r="K18863" i="1"/>
  <c r="K18864" i="1"/>
  <c r="K18865" i="1"/>
  <c r="K18866" i="1"/>
  <c r="K18867" i="1"/>
  <c r="K18868" i="1"/>
  <c r="K18869" i="1"/>
  <c r="K18870" i="1"/>
  <c r="K18871" i="1"/>
  <c r="K18872" i="1"/>
  <c r="K18873" i="1"/>
  <c r="K18874" i="1"/>
  <c r="K18875" i="1"/>
  <c r="K18876" i="1"/>
  <c r="K18877" i="1"/>
  <c r="K18878" i="1"/>
  <c r="K18879" i="1"/>
  <c r="K18880" i="1"/>
  <c r="K18881" i="1"/>
  <c r="K18882" i="1"/>
  <c r="K18883" i="1"/>
  <c r="K18884" i="1"/>
  <c r="K18885" i="1"/>
  <c r="K18886" i="1"/>
  <c r="K18887" i="1"/>
  <c r="K18888" i="1"/>
  <c r="K18889" i="1"/>
  <c r="K18890" i="1"/>
  <c r="K18891" i="1"/>
  <c r="K18892" i="1"/>
  <c r="K18893" i="1"/>
  <c r="K18894" i="1"/>
  <c r="K18895" i="1"/>
  <c r="K18896" i="1"/>
  <c r="K18897" i="1"/>
  <c r="K18898" i="1"/>
  <c r="K18899" i="1"/>
  <c r="K18900" i="1"/>
  <c r="K18901" i="1"/>
  <c r="K18902" i="1"/>
  <c r="K18903" i="1"/>
  <c r="K18904" i="1"/>
  <c r="K18905" i="1"/>
  <c r="K18906" i="1"/>
  <c r="K18907" i="1"/>
  <c r="K18908" i="1"/>
  <c r="K18909" i="1"/>
  <c r="K18910" i="1"/>
  <c r="K18911" i="1"/>
  <c r="K18912" i="1"/>
  <c r="K18913" i="1"/>
  <c r="K18914" i="1"/>
  <c r="K18915" i="1"/>
  <c r="K18916" i="1"/>
  <c r="K18917" i="1"/>
  <c r="K18918" i="1"/>
  <c r="K18919" i="1"/>
  <c r="K18920" i="1"/>
  <c r="K18921" i="1"/>
  <c r="K18922" i="1"/>
  <c r="K18923" i="1"/>
  <c r="K18924" i="1"/>
  <c r="K18925" i="1"/>
  <c r="K18926" i="1"/>
  <c r="K18927" i="1"/>
  <c r="K18928" i="1"/>
  <c r="K18929" i="1"/>
  <c r="K18930" i="1"/>
  <c r="K18931" i="1"/>
  <c r="K18932" i="1"/>
  <c r="K18933" i="1"/>
  <c r="K18934" i="1"/>
  <c r="K18935" i="1"/>
  <c r="K18936" i="1"/>
  <c r="K18937" i="1"/>
  <c r="K18938" i="1"/>
  <c r="K18939" i="1"/>
  <c r="K18940" i="1"/>
  <c r="K18941" i="1"/>
  <c r="K18942" i="1"/>
  <c r="K18943" i="1"/>
  <c r="K18944" i="1"/>
  <c r="K18945" i="1"/>
  <c r="K18946" i="1"/>
  <c r="K18947" i="1"/>
  <c r="K18948" i="1"/>
  <c r="K18949" i="1"/>
  <c r="K18950" i="1"/>
  <c r="K18951" i="1"/>
  <c r="K18952" i="1"/>
  <c r="K18953" i="1"/>
  <c r="K18954" i="1"/>
  <c r="K18955" i="1"/>
  <c r="K18956" i="1"/>
  <c r="K18957" i="1"/>
  <c r="K18958" i="1"/>
  <c r="K18959" i="1"/>
  <c r="K18960" i="1"/>
  <c r="K18961" i="1"/>
  <c r="K18962" i="1"/>
  <c r="K18963" i="1"/>
  <c r="K18964" i="1"/>
  <c r="K18965" i="1"/>
  <c r="K18966" i="1"/>
  <c r="K18967" i="1"/>
  <c r="K18968" i="1"/>
  <c r="K18969" i="1"/>
  <c r="K18970" i="1"/>
  <c r="K18971" i="1"/>
  <c r="K18972" i="1"/>
  <c r="K18973" i="1"/>
  <c r="K18974" i="1"/>
  <c r="K18975" i="1"/>
  <c r="K18976" i="1"/>
  <c r="K18977" i="1"/>
  <c r="K18978" i="1"/>
  <c r="K18979" i="1"/>
  <c r="K18980" i="1"/>
  <c r="K18981" i="1"/>
  <c r="K18982" i="1"/>
  <c r="K18983" i="1"/>
  <c r="K18984" i="1"/>
  <c r="K18985" i="1"/>
  <c r="K18986" i="1"/>
  <c r="K18987" i="1"/>
  <c r="K18988" i="1"/>
  <c r="K18989" i="1"/>
  <c r="K18990" i="1"/>
  <c r="K18991" i="1"/>
  <c r="K18992" i="1"/>
  <c r="K18993" i="1"/>
  <c r="K18994" i="1"/>
  <c r="K18995" i="1"/>
  <c r="K18996" i="1"/>
  <c r="K18997" i="1"/>
  <c r="K18998" i="1"/>
  <c r="K18999" i="1"/>
  <c r="K19000" i="1"/>
  <c r="K19001" i="1"/>
  <c r="K19002" i="1"/>
  <c r="K19003" i="1"/>
  <c r="K19004" i="1"/>
  <c r="K19005" i="1"/>
  <c r="K19006" i="1"/>
  <c r="K19007" i="1"/>
  <c r="K19008" i="1"/>
  <c r="K19009" i="1"/>
  <c r="K19010" i="1"/>
  <c r="K19011" i="1"/>
  <c r="K19012" i="1"/>
  <c r="K19013" i="1"/>
  <c r="K19014" i="1"/>
  <c r="K19015" i="1"/>
  <c r="K19016" i="1"/>
  <c r="K19017" i="1"/>
  <c r="K19018" i="1"/>
  <c r="K19019" i="1"/>
  <c r="K19020" i="1"/>
  <c r="K19021" i="1"/>
  <c r="K19022" i="1"/>
  <c r="K19023" i="1"/>
  <c r="K19024" i="1"/>
  <c r="K19025" i="1"/>
  <c r="K19026" i="1"/>
  <c r="K19027" i="1"/>
  <c r="K19028" i="1"/>
  <c r="K19029" i="1"/>
  <c r="K19030" i="1"/>
  <c r="K19031" i="1"/>
  <c r="K19032" i="1"/>
  <c r="K19033" i="1"/>
  <c r="K19034" i="1"/>
  <c r="K19035" i="1"/>
  <c r="K19036" i="1"/>
  <c r="K19037" i="1"/>
  <c r="K19038" i="1"/>
  <c r="K19039" i="1"/>
  <c r="K19040" i="1"/>
  <c r="K19041" i="1"/>
  <c r="K19042" i="1"/>
  <c r="K19043" i="1"/>
  <c r="K19044" i="1"/>
  <c r="K19045" i="1"/>
  <c r="K19046" i="1"/>
  <c r="K19047" i="1"/>
  <c r="K19048" i="1"/>
  <c r="K19049" i="1"/>
  <c r="K19050" i="1"/>
  <c r="K19051" i="1"/>
  <c r="K19052" i="1"/>
  <c r="K19053" i="1"/>
  <c r="K19054" i="1"/>
  <c r="K19055" i="1"/>
  <c r="K19056" i="1"/>
  <c r="K19057" i="1"/>
  <c r="K19058" i="1"/>
  <c r="K19059" i="1"/>
  <c r="K19060" i="1"/>
  <c r="K19061" i="1"/>
  <c r="K19062" i="1"/>
  <c r="K19063" i="1"/>
  <c r="K19064" i="1"/>
  <c r="K19065" i="1"/>
  <c r="K19066" i="1"/>
  <c r="K19067" i="1"/>
  <c r="K19068" i="1"/>
  <c r="K19069" i="1"/>
  <c r="K19070" i="1"/>
  <c r="K19071" i="1"/>
  <c r="K19072" i="1"/>
  <c r="K19073" i="1"/>
  <c r="K19074" i="1"/>
  <c r="K19075" i="1"/>
  <c r="K19076" i="1"/>
  <c r="K19077" i="1"/>
  <c r="K19078" i="1"/>
  <c r="K19079" i="1"/>
  <c r="K19080" i="1"/>
  <c r="K19081" i="1"/>
  <c r="K19082" i="1"/>
  <c r="K19083" i="1"/>
  <c r="K19084" i="1"/>
  <c r="K19085" i="1"/>
  <c r="K19086" i="1"/>
  <c r="K19087" i="1"/>
  <c r="K19088" i="1"/>
  <c r="K19089" i="1"/>
  <c r="K19090" i="1"/>
  <c r="K19091" i="1"/>
  <c r="K19092" i="1"/>
  <c r="K19093" i="1"/>
  <c r="K19094" i="1"/>
  <c r="K19095" i="1"/>
  <c r="K19096" i="1"/>
  <c r="K19097" i="1"/>
  <c r="K19098" i="1"/>
  <c r="K19099" i="1"/>
  <c r="K19100" i="1"/>
  <c r="K19101" i="1"/>
  <c r="K19102" i="1"/>
  <c r="K19103" i="1"/>
  <c r="K19104" i="1"/>
  <c r="K19105" i="1"/>
  <c r="K19106" i="1"/>
  <c r="K19107" i="1"/>
  <c r="K19108" i="1"/>
  <c r="K19109" i="1"/>
  <c r="K19110" i="1"/>
  <c r="K19111" i="1"/>
  <c r="K19112" i="1"/>
  <c r="K19113" i="1"/>
  <c r="K19114" i="1"/>
  <c r="K19115" i="1"/>
  <c r="K19116" i="1"/>
  <c r="K19117" i="1"/>
  <c r="K19118" i="1"/>
  <c r="K19119" i="1"/>
  <c r="K19120" i="1"/>
  <c r="K19121" i="1"/>
  <c r="K19122" i="1"/>
  <c r="K19123" i="1"/>
  <c r="K19124" i="1"/>
  <c r="K19125" i="1"/>
  <c r="K19126" i="1"/>
  <c r="K19127" i="1"/>
  <c r="K19128" i="1"/>
  <c r="K19129" i="1"/>
  <c r="K19130" i="1"/>
  <c r="K19131" i="1"/>
  <c r="K19132" i="1"/>
  <c r="K19133" i="1"/>
  <c r="K19134" i="1"/>
  <c r="K19135" i="1"/>
  <c r="K19136" i="1"/>
  <c r="K19137" i="1"/>
  <c r="K19138" i="1"/>
  <c r="K19139" i="1"/>
  <c r="K19140" i="1"/>
  <c r="K19141" i="1"/>
  <c r="K19142" i="1"/>
  <c r="K19143" i="1"/>
  <c r="K19144" i="1"/>
  <c r="K19145" i="1"/>
  <c r="K19146" i="1"/>
  <c r="K19147" i="1"/>
  <c r="K19148" i="1"/>
  <c r="K19149" i="1"/>
  <c r="K19150" i="1"/>
  <c r="K19151" i="1"/>
  <c r="K19152" i="1"/>
  <c r="K19153" i="1"/>
  <c r="K19154" i="1"/>
  <c r="K19155" i="1"/>
  <c r="K19156" i="1"/>
  <c r="K19157" i="1"/>
  <c r="K19158" i="1"/>
  <c r="K19159" i="1"/>
  <c r="K19160" i="1"/>
  <c r="K19161" i="1"/>
  <c r="K19162" i="1"/>
  <c r="K19163" i="1"/>
  <c r="K19164" i="1"/>
  <c r="K19165" i="1"/>
  <c r="K19166" i="1"/>
  <c r="K19167" i="1"/>
  <c r="K19168" i="1"/>
  <c r="K19169" i="1"/>
  <c r="K19170" i="1"/>
  <c r="K19171" i="1"/>
  <c r="K19172" i="1"/>
  <c r="K19173" i="1"/>
  <c r="K19174" i="1"/>
  <c r="K19175" i="1"/>
  <c r="K19176" i="1"/>
  <c r="K19177" i="1"/>
  <c r="K19178" i="1"/>
  <c r="K19179" i="1"/>
  <c r="K19180" i="1"/>
  <c r="K19181" i="1"/>
  <c r="K19182" i="1"/>
  <c r="K19183" i="1"/>
  <c r="K19184" i="1"/>
  <c r="K19185" i="1"/>
  <c r="K19186" i="1"/>
  <c r="K19187" i="1"/>
  <c r="K19188" i="1"/>
  <c r="K19189" i="1"/>
  <c r="K19190" i="1"/>
  <c r="K19191" i="1"/>
  <c r="K19192" i="1"/>
  <c r="K19193" i="1"/>
  <c r="K19194" i="1"/>
  <c r="K19195" i="1"/>
  <c r="K19196" i="1"/>
  <c r="K19197" i="1"/>
  <c r="K19198" i="1"/>
  <c r="K19199" i="1"/>
  <c r="K19200" i="1"/>
  <c r="K19201" i="1"/>
  <c r="K19202" i="1"/>
  <c r="K19203" i="1"/>
  <c r="K19204" i="1"/>
  <c r="K19205" i="1"/>
  <c r="K19206" i="1"/>
  <c r="K19207" i="1"/>
  <c r="K19208" i="1"/>
  <c r="K19209" i="1"/>
  <c r="K19210" i="1"/>
  <c r="K19211" i="1"/>
  <c r="K19212" i="1"/>
  <c r="K19213" i="1"/>
  <c r="K19214" i="1"/>
  <c r="K19215" i="1"/>
  <c r="K19216" i="1"/>
  <c r="K19217" i="1"/>
  <c r="K19218" i="1"/>
  <c r="K19219" i="1"/>
  <c r="K19220" i="1"/>
  <c r="K19221" i="1"/>
  <c r="K19222" i="1"/>
  <c r="K19223" i="1"/>
  <c r="K19224" i="1"/>
  <c r="K19225" i="1"/>
  <c r="K19226" i="1"/>
  <c r="K19227" i="1"/>
  <c r="K19228" i="1"/>
  <c r="K19229" i="1"/>
  <c r="K19230" i="1"/>
  <c r="K19231" i="1"/>
  <c r="K19232" i="1"/>
  <c r="K19233" i="1"/>
  <c r="K19234" i="1"/>
  <c r="K19235" i="1"/>
  <c r="K19236" i="1"/>
  <c r="K19237" i="1"/>
  <c r="K19238" i="1"/>
  <c r="K19239" i="1"/>
  <c r="K19240" i="1"/>
  <c r="K19241" i="1"/>
  <c r="K19242" i="1"/>
  <c r="K19243" i="1"/>
  <c r="K19244" i="1"/>
  <c r="K19245" i="1"/>
  <c r="K19246" i="1"/>
  <c r="K19247" i="1"/>
  <c r="K19248" i="1"/>
  <c r="K19249" i="1"/>
  <c r="K19250" i="1"/>
  <c r="K19251" i="1"/>
  <c r="K19252" i="1"/>
  <c r="K19253" i="1"/>
  <c r="K19254" i="1"/>
  <c r="K19255" i="1"/>
  <c r="K19256" i="1"/>
  <c r="K19257" i="1"/>
  <c r="K19258" i="1"/>
  <c r="K19259" i="1"/>
  <c r="K19260" i="1"/>
  <c r="K19261" i="1"/>
  <c r="K19262" i="1"/>
  <c r="K19263" i="1"/>
  <c r="K19264" i="1"/>
  <c r="K19265" i="1"/>
  <c r="K19266" i="1"/>
  <c r="K19267" i="1"/>
  <c r="K19268" i="1"/>
  <c r="K19269" i="1"/>
  <c r="K19270" i="1"/>
  <c r="K19271" i="1"/>
  <c r="K19272" i="1"/>
  <c r="K19273" i="1"/>
  <c r="K19274" i="1"/>
  <c r="K19275" i="1"/>
  <c r="K19276" i="1"/>
  <c r="K19277" i="1"/>
  <c r="K19278" i="1"/>
  <c r="K19279" i="1"/>
  <c r="K19280" i="1"/>
  <c r="K19281" i="1"/>
  <c r="K19282" i="1"/>
  <c r="K19283" i="1"/>
  <c r="K19284" i="1"/>
  <c r="K19285" i="1"/>
  <c r="K19286" i="1"/>
  <c r="K19287" i="1"/>
  <c r="K19288" i="1"/>
  <c r="K19289" i="1"/>
  <c r="K19290" i="1"/>
  <c r="K19291" i="1"/>
  <c r="K19292" i="1"/>
  <c r="K19293" i="1"/>
  <c r="K19294" i="1"/>
  <c r="K19295" i="1"/>
  <c r="K19296" i="1"/>
  <c r="K19297" i="1"/>
  <c r="K19298" i="1"/>
  <c r="K19299" i="1"/>
  <c r="K19300" i="1"/>
  <c r="K19301" i="1"/>
  <c r="K19302" i="1"/>
  <c r="K19303" i="1"/>
  <c r="K19304" i="1"/>
  <c r="K19305" i="1"/>
  <c r="K19306" i="1"/>
  <c r="K19307" i="1"/>
  <c r="K19308" i="1"/>
  <c r="K19309" i="1"/>
  <c r="K19310" i="1"/>
  <c r="K19311" i="1"/>
  <c r="K19312" i="1"/>
  <c r="K19313" i="1"/>
  <c r="K19314" i="1"/>
  <c r="K19315" i="1"/>
  <c r="K19316" i="1"/>
  <c r="K19317" i="1"/>
  <c r="K19318" i="1"/>
  <c r="K19319" i="1"/>
  <c r="K19320" i="1"/>
  <c r="K19321" i="1"/>
  <c r="K19322" i="1"/>
  <c r="K19323" i="1"/>
  <c r="K19324" i="1"/>
  <c r="K19325" i="1"/>
  <c r="K19326" i="1"/>
  <c r="K19327" i="1"/>
  <c r="K19328" i="1"/>
  <c r="K19329" i="1"/>
  <c r="K19330" i="1"/>
  <c r="K19331" i="1"/>
  <c r="K19332" i="1"/>
  <c r="K19333" i="1"/>
  <c r="K19334" i="1"/>
  <c r="K19335" i="1"/>
  <c r="K19336" i="1"/>
  <c r="K19337" i="1"/>
  <c r="K19338" i="1"/>
  <c r="K19339" i="1"/>
  <c r="K19340" i="1"/>
  <c r="K19341" i="1"/>
  <c r="K19342" i="1"/>
  <c r="K19343" i="1"/>
  <c r="K19344" i="1"/>
  <c r="K19345" i="1"/>
  <c r="K19346" i="1"/>
  <c r="K19347" i="1"/>
  <c r="K19348" i="1"/>
  <c r="K19349" i="1"/>
  <c r="K19350" i="1"/>
  <c r="K19351" i="1"/>
  <c r="K19352" i="1"/>
  <c r="K19353" i="1"/>
  <c r="K19354" i="1"/>
  <c r="K19355" i="1"/>
  <c r="K19356" i="1"/>
  <c r="K19357" i="1"/>
  <c r="K19358" i="1"/>
  <c r="K19359" i="1"/>
  <c r="K19360" i="1"/>
  <c r="K19361" i="1"/>
  <c r="K19362" i="1"/>
  <c r="K19363" i="1"/>
  <c r="K19364" i="1"/>
  <c r="K19365" i="1"/>
  <c r="K19366" i="1"/>
  <c r="K19367" i="1"/>
  <c r="K19368" i="1"/>
  <c r="K19369" i="1"/>
  <c r="K19370" i="1"/>
  <c r="K19371" i="1"/>
  <c r="K19372" i="1"/>
  <c r="K19373" i="1"/>
  <c r="K19374" i="1"/>
  <c r="K19375" i="1"/>
  <c r="K19376" i="1"/>
  <c r="K19377" i="1"/>
  <c r="K19378" i="1"/>
  <c r="K19379" i="1"/>
  <c r="K19380" i="1"/>
  <c r="K19381" i="1"/>
  <c r="K19382" i="1"/>
  <c r="K19383" i="1"/>
  <c r="K19384" i="1"/>
  <c r="K19385" i="1"/>
  <c r="K19386" i="1"/>
  <c r="K19387" i="1"/>
  <c r="K19388" i="1"/>
  <c r="K19389" i="1"/>
  <c r="K19390" i="1"/>
  <c r="K19391" i="1"/>
  <c r="K19392" i="1"/>
  <c r="K19393" i="1"/>
  <c r="K19394" i="1"/>
  <c r="K19395" i="1"/>
  <c r="K19396" i="1"/>
  <c r="K19397" i="1"/>
  <c r="K19398" i="1"/>
  <c r="K19399" i="1"/>
  <c r="K19400" i="1"/>
  <c r="K19401" i="1"/>
  <c r="K19402" i="1"/>
  <c r="K19403" i="1"/>
  <c r="K19404" i="1"/>
  <c r="K19405" i="1"/>
  <c r="K19406" i="1"/>
  <c r="K19407" i="1"/>
  <c r="K19408" i="1"/>
  <c r="K19409" i="1"/>
  <c r="K19410" i="1"/>
  <c r="K19411" i="1"/>
  <c r="K19412" i="1"/>
  <c r="K19413" i="1"/>
  <c r="K19414" i="1"/>
  <c r="K19415" i="1"/>
  <c r="K19416" i="1"/>
  <c r="K19417" i="1"/>
  <c r="K19418" i="1"/>
  <c r="K19419" i="1"/>
  <c r="K19420" i="1"/>
  <c r="K19421" i="1"/>
  <c r="K19422" i="1"/>
  <c r="K19423" i="1"/>
  <c r="K19424" i="1"/>
  <c r="K19425" i="1"/>
  <c r="K19426" i="1"/>
  <c r="K19427" i="1"/>
  <c r="K19428" i="1"/>
  <c r="K19429" i="1"/>
  <c r="K19430" i="1"/>
  <c r="K19431" i="1"/>
  <c r="K19432" i="1"/>
  <c r="K19433" i="1"/>
  <c r="K19434" i="1"/>
  <c r="K19435" i="1"/>
  <c r="K19436" i="1"/>
  <c r="K19437" i="1"/>
  <c r="K19438" i="1"/>
  <c r="K19439" i="1"/>
  <c r="K19440" i="1"/>
  <c r="K19441" i="1"/>
  <c r="K19442" i="1"/>
  <c r="K19443" i="1"/>
  <c r="K19444" i="1"/>
  <c r="K19445" i="1"/>
  <c r="K19446" i="1"/>
  <c r="K19447" i="1"/>
  <c r="K19448" i="1"/>
  <c r="K19449" i="1"/>
  <c r="K19450" i="1"/>
  <c r="K19451" i="1"/>
  <c r="K19452" i="1"/>
  <c r="K19453" i="1"/>
  <c r="K19454" i="1"/>
  <c r="K19455" i="1"/>
  <c r="K19456" i="1"/>
  <c r="K19457" i="1"/>
  <c r="K19458" i="1"/>
  <c r="K19459" i="1"/>
  <c r="K19460" i="1"/>
  <c r="K19461" i="1"/>
  <c r="K19462" i="1"/>
  <c r="K19463" i="1"/>
  <c r="K19464" i="1"/>
  <c r="K19465" i="1"/>
  <c r="K19466" i="1"/>
  <c r="K19467" i="1"/>
  <c r="K19468" i="1"/>
  <c r="K19469" i="1"/>
  <c r="K19470" i="1"/>
  <c r="K19471" i="1"/>
  <c r="K19472" i="1"/>
  <c r="K19473" i="1"/>
  <c r="K19474" i="1"/>
  <c r="K19475" i="1"/>
  <c r="K19476" i="1"/>
  <c r="K19477" i="1"/>
  <c r="K19478" i="1"/>
  <c r="K19479" i="1"/>
  <c r="K19480" i="1"/>
  <c r="K19481" i="1"/>
  <c r="K19482" i="1"/>
  <c r="K19483" i="1"/>
  <c r="K19484" i="1"/>
  <c r="K19485" i="1"/>
  <c r="K19486" i="1"/>
  <c r="K19487" i="1"/>
  <c r="K19488" i="1"/>
  <c r="K19489" i="1"/>
  <c r="K19490" i="1"/>
  <c r="K19491" i="1"/>
  <c r="K19492" i="1"/>
  <c r="K19493" i="1"/>
  <c r="K19494" i="1"/>
  <c r="K19495" i="1"/>
  <c r="K19496" i="1"/>
  <c r="K19497" i="1"/>
  <c r="K19498" i="1"/>
  <c r="K19499" i="1"/>
  <c r="K19500" i="1"/>
  <c r="K19501" i="1"/>
  <c r="K19502" i="1"/>
  <c r="K19503" i="1"/>
  <c r="K19504" i="1"/>
  <c r="K19505" i="1"/>
  <c r="K19506" i="1"/>
  <c r="K19507" i="1"/>
  <c r="K19508" i="1"/>
  <c r="K19509" i="1"/>
  <c r="K19510" i="1"/>
  <c r="K19511" i="1"/>
  <c r="K19512" i="1"/>
  <c r="K19513" i="1"/>
  <c r="K19514" i="1"/>
  <c r="K19515" i="1"/>
  <c r="K19516" i="1"/>
  <c r="K19517" i="1"/>
  <c r="K19518" i="1"/>
  <c r="K19519" i="1"/>
  <c r="K19520" i="1"/>
  <c r="K19521" i="1"/>
  <c r="K19522" i="1"/>
  <c r="K19523" i="1"/>
  <c r="K19524" i="1"/>
  <c r="K19525" i="1"/>
  <c r="K19526" i="1"/>
  <c r="K19527" i="1"/>
  <c r="K19528" i="1"/>
  <c r="K19529" i="1"/>
  <c r="K19530" i="1"/>
  <c r="K19531" i="1"/>
  <c r="K19532" i="1"/>
  <c r="K19533" i="1"/>
  <c r="K19534" i="1"/>
  <c r="K19535" i="1"/>
  <c r="K19536" i="1"/>
  <c r="K19537" i="1"/>
  <c r="K19538" i="1"/>
  <c r="K19539" i="1"/>
  <c r="K19540" i="1"/>
  <c r="K19541" i="1"/>
  <c r="K19542" i="1"/>
  <c r="K19543" i="1"/>
  <c r="K19544" i="1"/>
  <c r="K19545" i="1"/>
  <c r="K19546" i="1"/>
  <c r="K19547" i="1"/>
  <c r="K19548" i="1"/>
  <c r="K19549" i="1"/>
  <c r="K19550" i="1"/>
  <c r="K19551" i="1"/>
  <c r="K19552" i="1"/>
  <c r="K19553" i="1"/>
  <c r="K19554" i="1"/>
  <c r="K19555" i="1"/>
  <c r="K19556" i="1"/>
  <c r="K19557" i="1"/>
  <c r="K19558" i="1"/>
  <c r="K19559" i="1"/>
  <c r="K19560" i="1"/>
  <c r="K19561" i="1"/>
  <c r="K19562" i="1"/>
  <c r="K19563" i="1"/>
  <c r="K19564" i="1"/>
  <c r="K19565" i="1"/>
  <c r="K19566" i="1"/>
  <c r="K19567" i="1"/>
  <c r="K19568" i="1"/>
  <c r="K19569" i="1"/>
  <c r="K19570" i="1"/>
  <c r="K19571" i="1"/>
  <c r="K19572" i="1"/>
  <c r="K19573" i="1"/>
  <c r="K19574" i="1"/>
  <c r="K19575" i="1"/>
  <c r="K19576" i="1"/>
  <c r="K19577" i="1"/>
  <c r="K19578" i="1"/>
  <c r="K19579" i="1"/>
  <c r="K19580" i="1"/>
  <c r="K19581" i="1"/>
  <c r="K19582" i="1"/>
  <c r="K19583" i="1"/>
  <c r="K19584" i="1"/>
  <c r="K19585" i="1"/>
  <c r="K19586" i="1"/>
  <c r="K19587" i="1"/>
  <c r="K19588" i="1"/>
  <c r="K19589" i="1"/>
  <c r="K19590" i="1"/>
  <c r="K19591" i="1"/>
  <c r="K19592" i="1"/>
  <c r="K19593" i="1"/>
  <c r="K19594" i="1"/>
  <c r="K19595" i="1"/>
  <c r="K19596" i="1"/>
  <c r="K19597" i="1"/>
  <c r="K19598" i="1"/>
  <c r="K19599" i="1"/>
  <c r="K19600" i="1"/>
  <c r="K19601" i="1"/>
  <c r="K19602" i="1"/>
  <c r="K19603" i="1"/>
  <c r="K19604" i="1"/>
  <c r="K19605" i="1"/>
  <c r="K19606" i="1"/>
  <c r="K19607" i="1"/>
  <c r="K19608" i="1"/>
  <c r="K19609" i="1"/>
  <c r="K19610" i="1"/>
  <c r="K19611" i="1"/>
  <c r="K19612" i="1"/>
  <c r="K19613" i="1"/>
  <c r="K19614" i="1"/>
  <c r="K19615" i="1"/>
  <c r="K19616" i="1"/>
  <c r="K19617" i="1"/>
  <c r="K19618" i="1"/>
  <c r="K19619" i="1"/>
  <c r="K19620" i="1"/>
  <c r="K19621" i="1"/>
  <c r="K19622" i="1"/>
  <c r="K19623" i="1"/>
  <c r="K19624" i="1"/>
  <c r="K19625" i="1"/>
  <c r="K19626" i="1"/>
  <c r="K19627" i="1"/>
  <c r="K19628" i="1"/>
  <c r="K19629" i="1"/>
  <c r="K19630" i="1"/>
  <c r="K19631" i="1"/>
  <c r="K19632" i="1"/>
  <c r="K19633" i="1"/>
  <c r="K19634" i="1"/>
  <c r="K19635" i="1"/>
  <c r="K19636" i="1"/>
  <c r="K19637" i="1"/>
  <c r="K19638" i="1"/>
  <c r="K19639" i="1"/>
  <c r="K19640" i="1"/>
  <c r="K19641" i="1"/>
  <c r="K19642" i="1"/>
  <c r="K19643" i="1"/>
  <c r="K19644" i="1"/>
  <c r="K19645" i="1"/>
  <c r="K19646" i="1"/>
  <c r="K19647" i="1"/>
  <c r="K19648" i="1"/>
  <c r="K19649" i="1"/>
  <c r="K19650" i="1"/>
  <c r="K19651" i="1"/>
  <c r="K19652" i="1"/>
  <c r="K19653" i="1"/>
  <c r="K19654" i="1"/>
  <c r="K19655" i="1"/>
  <c r="K19656" i="1"/>
  <c r="K19657" i="1"/>
  <c r="K19658" i="1"/>
  <c r="K19659" i="1"/>
  <c r="K19660" i="1"/>
  <c r="K19661" i="1"/>
  <c r="K19662" i="1"/>
  <c r="K19663" i="1"/>
  <c r="K19664" i="1"/>
  <c r="K19665" i="1"/>
  <c r="K19666" i="1"/>
  <c r="K19667" i="1"/>
  <c r="K19668" i="1"/>
  <c r="K19669" i="1"/>
  <c r="K19670" i="1"/>
  <c r="K19671" i="1"/>
  <c r="K19672" i="1"/>
  <c r="K19673" i="1"/>
  <c r="K19674" i="1"/>
  <c r="K19675" i="1"/>
  <c r="K19676" i="1"/>
  <c r="K19677" i="1"/>
  <c r="K19678" i="1"/>
  <c r="K19679" i="1"/>
  <c r="K19680" i="1"/>
  <c r="K19681" i="1"/>
  <c r="K19682" i="1"/>
  <c r="K19683" i="1"/>
  <c r="K19684" i="1"/>
  <c r="K19685" i="1"/>
  <c r="K19686" i="1"/>
  <c r="K19687" i="1"/>
  <c r="K19688" i="1"/>
  <c r="K19689" i="1"/>
  <c r="K19690" i="1"/>
  <c r="K19691" i="1"/>
  <c r="K19692" i="1"/>
  <c r="K19693" i="1"/>
  <c r="K19694" i="1"/>
  <c r="K19695" i="1"/>
  <c r="K19696" i="1"/>
  <c r="K19697" i="1"/>
  <c r="K19698" i="1"/>
  <c r="K19699" i="1"/>
  <c r="K19700" i="1"/>
  <c r="K19701" i="1"/>
  <c r="K19702" i="1"/>
  <c r="K19703" i="1"/>
  <c r="K19704" i="1"/>
  <c r="K19705" i="1"/>
  <c r="K19706" i="1"/>
  <c r="K19707" i="1"/>
  <c r="K19708" i="1"/>
  <c r="K19709" i="1"/>
  <c r="K19710" i="1"/>
  <c r="K19711" i="1"/>
  <c r="K19712" i="1"/>
  <c r="K19713" i="1"/>
  <c r="K19714" i="1"/>
  <c r="K19715" i="1"/>
  <c r="K19716" i="1"/>
  <c r="K19717" i="1"/>
  <c r="K19718" i="1"/>
  <c r="K19719" i="1"/>
  <c r="K19720" i="1"/>
  <c r="K19721" i="1"/>
  <c r="K19722" i="1"/>
  <c r="K19723" i="1"/>
  <c r="K19724" i="1"/>
  <c r="K19725" i="1"/>
  <c r="K19726" i="1"/>
  <c r="K19727" i="1"/>
  <c r="K19728" i="1"/>
  <c r="K19729" i="1"/>
  <c r="K19730" i="1"/>
  <c r="K19731" i="1"/>
  <c r="K19732" i="1"/>
  <c r="K19733" i="1"/>
  <c r="K19734" i="1"/>
  <c r="K19735" i="1"/>
  <c r="K19736" i="1"/>
  <c r="K19737" i="1"/>
  <c r="K19738" i="1"/>
  <c r="K19739" i="1"/>
  <c r="K19740" i="1"/>
  <c r="K19741" i="1"/>
  <c r="K19742" i="1"/>
  <c r="K19743" i="1"/>
  <c r="K19744" i="1"/>
  <c r="K19745" i="1"/>
  <c r="K19746" i="1"/>
  <c r="K19747" i="1"/>
  <c r="K19748" i="1"/>
  <c r="K19749" i="1"/>
  <c r="K19750" i="1"/>
  <c r="K19751" i="1"/>
  <c r="K19752" i="1"/>
  <c r="K19753" i="1"/>
  <c r="K19754" i="1"/>
  <c r="K19755" i="1"/>
  <c r="K19756" i="1"/>
  <c r="K19757" i="1"/>
  <c r="K19758" i="1"/>
  <c r="K19759" i="1"/>
  <c r="K19760" i="1"/>
  <c r="K19761" i="1"/>
  <c r="K19762" i="1"/>
  <c r="K19763" i="1"/>
  <c r="K19764" i="1"/>
  <c r="K19765" i="1"/>
  <c r="K19766" i="1"/>
  <c r="K19767" i="1"/>
  <c r="K19768" i="1"/>
  <c r="K19769" i="1"/>
  <c r="K19770" i="1"/>
  <c r="K19771" i="1"/>
  <c r="K19772" i="1"/>
  <c r="K19773" i="1"/>
  <c r="K19774" i="1"/>
  <c r="K19775" i="1"/>
  <c r="K19776" i="1"/>
  <c r="K19777" i="1"/>
  <c r="K19778" i="1"/>
  <c r="K19779" i="1"/>
  <c r="K19780" i="1"/>
  <c r="K19781" i="1"/>
  <c r="K19782" i="1"/>
  <c r="K19783" i="1"/>
  <c r="K19784" i="1"/>
  <c r="K19785" i="1"/>
  <c r="K19786" i="1"/>
  <c r="K19787" i="1"/>
  <c r="K19788" i="1"/>
  <c r="K19789" i="1"/>
  <c r="K19790" i="1"/>
  <c r="K19791" i="1"/>
  <c r="K19792" i="1"/>
  <c r="K19793" i="1"/>
  <c r="K19794" i="1"/>
  <c r="K19795" i="1"/>
  <c r="K19796" i="1"/>
  <c r="K19797" i="1"/>
  <c r="K19798" i="1"/>
  <c r="K19799" i="1"/>
  <c r="K19800" i="1"/>
  <c r="K19801" i="1"/>
  <c r="K19802" i="1"/>
  <c r="K19803" i="1"/>
  <c r="K19804" i="1"/>
  <c r="K19805" i="1"/>
  <c r="K19806" i="1"/>
  <c r="K19807" i="1"/>
  <c r="K19808" i="1"/>
  <c r="K19809" i="1"/>
  <c r="K19810" i="1"/>
  <c r="K19811" i="1"/>
  <c r="K19812" i="1"/>
  <c r="K19813" i="1"/>
  <c r="K19814" i="1"/>
  <c r="K19815" i="1"/>
  <c r="K19816" i="1"/>
  <c r="K19817" i="1"/>
  <c r="K19818" i="1"/>
  <c r="K19819" i="1"/>
  <c r="K19820" i="1"/>
  <c r="K19821" i="1"/>
  <c r="K19822" i="1"/>
  <c r="K19823" i="1"/>
  <c r="K19824" i="1"/>
  <c r="K19825" i="1"/>
  <c r="K19826" i="1"/>
  <c r="K19827" i="1"/>
  <c r="K19828" i="1"/>
  <c r="K19829" i="1"/>
  <c r="K19830" i="1"/>
  <c r="K19831" i="1"/>
  <c r="K19832" i="1"/>
  <c r="K19833" i="1"/>
  <c r="K19834" i="1"/>
  <c r="K19835" i="1"/>
  <c r="K19836" i="1"/>
  <c r="K19837" i="1"/>
  <c r="K19838" i="1"/>
  <c r="K19839" i="1"/>
  <c r="K19840" i="1"/>
  <c r="K19841" i="1"/>
  <c r="K19842" i="1"/>
  <c r="K19843" i="1"/>
  <c r="K19844" i="1"/>
  <c r="K19845" i="1"/>
  <c r="K19846" i="1"/>
  <c r="K19847" i="1"/>
  <c r="K19848" i="1"/>
  <c r="K19849" i="1"/>
  <c r="K19850" i="1"/>
  <c r="K19851" i="1"/>
  <c r="K19852" i="1"/>
  <c r="K19853" i="1"/>
  <c r="K19854" i="1"/>
  <c r="K19855" i="1"/>
  <c r="K19856" i="1"/>
  <c r="K19857" i="1"/>
  <c r="K19858" i="1"/>
  <c r="K19859" i="1"/>
  <c r="K19860" i="1"/>
  <c r="K19861" i="1"/>
  <c r="K19862" i="1"/>
  <c r="K19863" i="1"/>
  <c r="K19864" i="1"/>
  <c r="K19865" i="1"/>
  <c r="K19866" i="1"/>
  <c r="K19867" i="1"/>
  <c r="K19868" i="1"/>
  <c r="K19869" i="1"/>
  <c r="K19870" i="1"/>
  <c r="K19871" i="1"/>
  <c r="K19872" i="1"/>
  <c r="K19873" i="1"/>
  <c r="K19874" i="1"/>
  <c r="K19875" i="1"/>
  <c r="K19876" i="1"/>
  <c r="K19877" i="1"/>
  <c r="K19878" i="1"/>
  <c r="K19879" i="1"/>
  <c r="K19880" i="1"/>
  <c r="K19881" i="1"/>
  <c r="K19882" i="1"/>
  <c r="K19883" i="1"/>
  <c r="K19884" i="1"/>
  <c r="K19885" i="1"/>
  <c r="K19886" i="1"/>
  <c r="K19887" i="1"/>
  <c r="K19888" i="1"/>
  <c r="K19889" i="1"/>
  <c r="K19890" i="1"/>
  <c r="K19891" i="1"/>
  <c r="K19892" i="1"/>
  <c r="K19893" i="1"/>
  <c r="K19894" i="1"/>
  <c r="K19895" i="1"/>
  <c r="K19896" i="1"/>
  <c r="K19897" i="1"/>
  <c r="K19898" i="1"/>
  <c r="K19899" i="1"/>
  <c r="K19900" i="1"/>
  <c r="K19901" i="1"/>
  <c r="K19902" i="1"/>
  <c r="K19903" i="1"/>
  <c r="K19904" i="1"/>
  <c r="K19905" i="1"/>
  <c r="K19906" i="1"/>
  <c r="K19907" i="1"/>
  <c r="K19908" i="1"/>
  <c r="K19909" i="1"/>
  <c r="K19910" i="1"/>
  <c r="K19911" i="1"/>
  <c r="K19912" i="1"/>
  <c r="K19913" i="1"/>
  <c r="K19914" i="1"/>
  <c r="K19915" i="1"/>
  <c r="K19916" i="1"/>
  <c r="K19917" i="1"/>
  <c r="K19918" i="1"/>
  <c r="K19919" i="1"/>
  <c r="K19920" i="1"/>
  <c r="K19921" i="1"/>
  <c r="K19922" i="1"/>
  <c r="K19923" i="1"/>
  <c r="K19924" i="1"/>
  <c r="K19925" i="1"/>
  <c r="K19926" i="1"/>
  <c r="K19927" i="1"/>
  <c r="K19928" i="1"/>
  <c r="K19929" i="1"/>
  <c r="K19930" i="1"/>
  <c r="K19931" i="1"/>
  <c r="K19932" i="1"/>
  <c r="K19933" i="1"/>
  <c r="K19934" i="1"/>
  <c r="K19935" i="1"/>
  <c r="K19936" i="1"/>
  <c r="K19937" i="1"/>
  <c r="K19938" i="1"/>
  <c r="K19939" i="1"/>
  <c r="K19940" i="1"/>
  <c r="K19941" i="1"/>
  <c r="K19942" i="1"/>
  <c r="K19943" i="1"/>
  <c r="K19944" i="1"/>
  <c r="K19945" i="1"/>
  <c r="K19946" i="1"/>
  <c r="K19947" i="1"/>
  <c r="K19948" i="1"/>
  <c r="K19949" i="1"/>
  <c r="K19950" i="1"/>
  <c r="K19951" i="1"/>
  <c r="K19952" i="1"/>
  <c r="K19953" i="1"/>
  <c r="K19954" i="1"/>
  <c r="K19955" i="1"/>
  <c r="K19956" i="1"/>
  <c r="K19957" i="1"/>
  <c r="K19958" i="1"/>
  <c r="K19959" i="1"/>
  <c r="K19960" i="1"/>
  <c r="K19961" i="1"/>
  <c r="K19962" i="1"/>
  <c r="K19963" i="1"/>
  <c r="K19964" i="1"/>
  <c r="K19965" i="1"/>
  <c r="K19966" i="1"/>
  <c r="K19967" i="1"/>
  <c r="K19968" i="1"/>
  <c r="K19969" i="1"/>
  <c r="K19970" i="1"/>
  <c r="K19971" i="1"/>
  <c r="K19972" i="1"/>
  <c r="K19973" i="1"/>
  <c r="K19974" i="1"/>
  <c r="K19975" i="1"/>
  <c r="K19976" i="1"/>
  <c r="K19977" i="1"/>
  <c r="K19978" i="1"/>
  <c r="K19979" i="1"/>
  <c r="K19980" i="1"/>
  <c r="K19981" i="1"/>
  <c r="K19982" i="1"/>
  <c r="K19983" i="1"/>
  <c r="K19984" i="1"/>
  <c r="K19985" i="1"/>
  <c r="K19986" i="1"/>
  <c r="K19987" i="1"/>
  <c r="K19988" i="1"/>
  <c r="K19989" i="1"/>
  <c r="K19990" i="1"/>
  <c r="K19991" i="1"/>
  <c r="K19992" i="1"/>
  <c r="K19993" i="1"/>
  <c r="K19994" i="1"/>
  <c r="K19995" i="1"/>
  <c r="K19996" i="1"/>
  <c r="K19997" i="1"/>
  <c r="K19998" i="1"/>
  <c r="K19999" i="1"/>
  <c r="K20000" i="1"/>
  <c r="K20001" i="1"/>
  <c r="K20002" i="1"/>
  <c r="K20003" i="1"/>
  <c r="K20004" i="1"/>
  <c r="K20005" i="1"/>
  <c r="K20006" i="1"/>
  <c r="K20007" i="1"/>
  <c r="K20008" i="1"/>
  <c r="K20009" i="1"/>
  <c r="K20010" i="1"/>
  <c r="K20011" i="1"/>
  <c r="K20012" i="1"/>
  <c r="K20013" i="1"/>
  <c r="K20014" i="1"/>
  <c r="K20015" i="1"/>
  <c r="K20016" i="1"/>
  <c r="K20017" i="1"/>
  <c r="K20018" i="1"/>
  <c r="K20019" i="1"/>
  <c r="K20020" i="1"/>
  <c r="K20021" i="1"/>
  <c r="K20022" i="1"/>
  <c r="K20023" i="1"/>
  <c r="K20024" i="1"/>
  <c r="K20025" i="1"/>
  <c r="K20026" i="1"/>
  <c r="K20027" i="1"/>
  <c r="K20028" i="1"/>
  <c r="K20029" i="1"/>
  <c r="K20030" i="1"/>
  <c r="K20031" i="1"/>
  <c r="K20032" i="1"/>
  <c r="K20033" i="1"/>
  <c r="K20034" i="1"/>
  <c r="K20035" i="1"/>
  <c r="K20036" i="1"/>
  <c r="K20037" i="1"/>
  <c r="K20038" i="1"/>
  <c r="K20039" i="1"/>
  <c r="K20040" i="1"/>
  <c r="K20041" i="1"/>
  <c r="K20042" i="1"/>
  <c r="K20043" i="1"/>
  <c r="K20044" i="1"/>
  <c r="K20045" i="1"/>
  <c r="K20046" i="1"/>
  <c r="K20047" i="1"/>
  <c r="K20048" i="1"/>
  <c r="K20049" i="1"/>
  <c r="K20050" i="1"/>
  <c r="K20051" i="1"/>
  <c r="K20052" i="1"/>
  <c r="K20053" i="1"/>
  <c r="K20054" i="1"/>
  <c r="K20055" i="1"/>
  <c r="K20056" i="1"/>
  <c r="K20057" i="1"/>
  <c r="K20058" i="1"/>
  <c r="K20059" i="1"/>
  <c r="K20060" i="1"/>
  <c r="K20061" i="1"/>
  <c r="K20062" i="1"/>
  <c r="K20063" i="1"/>
  <c r="K20064" i="1"/>
  <c r="K20065" i="1"/>
  <c r="K20066" i="1"/>
  <c r="K20067" i="1"/>
  <c r="K20068" i="1"/>
  <c r="K20069" i="1"/>
  <c r="K20070" i="1"/>
  <c r="K20071" i="1"/>
  <c r="K20072" i="1"/>
  <c r="K20073" i="1"/>
  <c r="K20074" i="1"/>
  <c r="K20075" i="1"/>
  <c r="K20076" i="1"/>
  <c r="K20077" i="1"/>
  <c r="K20078" i="1"/>
  <c r="K20079" i="1"/>
  <c r="K20080" i="1"/>
  <c r="K20081" i="1"/>
  <c r="K20082" i="1"/>
  <c r="K20083" i="1"/>
  <c r="K20084" i="1"/>
  <c r="K20085" i="1"/>
  <c r="K20086" i="1"/>
  <c r="K20087" i="1"/>
  <c r="K20088" i="1"/>
  <c r="K20089" i="1"/>
  <c r="K20090" i="1"/>
  <c r="K20091" i="1"/>
  <c r="K20092" i="1"/>
  <c r="K20093" i="1"/>
  <c r="K20094" i="1"/>
  <c r="K20095" i="1"/>
  <c r="K20096" i="1"/>
  <c r="K20097" i="1"/>
  <c r="K20098" i="1"/>
  <c r="K20099" i="1"/>
  <c r="K20100" i="1"/>
  <c r="K20101" i="1"/>
  <c r="K20102" i="1"/>
  <c r="K20103" i="1"/>
  <c r="K20104" i="1"/>
  <c r="K20105" i="1"/>
  <c r="K20106" i="1"/>
  <c r="K20107" i="1"/>
  <c r="K20108" i="1"/>
  <c r="K20109" i="1"/>
  <c r="K20110" i="1"/>
  <c r="K20111" i="1"/>
  <c r="K20112" i="1"/>
  <c r="K20113" i="1"/>
  <c r="K20114" i="1"/>
  <c r="K20115" i="1"/>
  <c r="K20116" i="1"/>
  <c r="K20117" i="1"/>
  <c r="K20118" i="1"/>
  <c r="K20119" i="1"/>
  <c r="K20120" i="1"/>
  <c r="K20121" i="1"/>
  <c r="K20122" i="1"/>
  <c r="K20123" i="1"/>
  <c r="K20124" i="1"/>
  <c r="K20125" i="1"/>
  <c r="K20126" i="1"/>
  <c r="K20127" i="1"/>
  <c r="K20128" i="1"/>
  <c r="K20129" i="1"/>
  <c r="K20130" i="1"/>
  <c r="K20131" i="1"/>
  <c r="K20132" i="1"/>
  <c r="K20133" i="1"/>
  <c r="K20134" i="1"/>
  <c r="K20135" i="1"/>
  <c r="K20136" i="1"/>
  <c r="K20137" i="1"/>
  <c r="K20138" i="1"/>
  <c r="K20139" i="1"/>
  <c r="K20140" i="1"/>
  <c r="K20141" i="1"/>
  <c r="K20142" i="1"/>
  <c r="K20143" i="1"/>
  <c r="K20144" i="1"/>
  <c r="K20145" i="1"/>
  <c r="K20146" i="1"/>
  <c r="K20147" i="1"/>
  <c r="K20148" i="1"/>
  <c r="K20149" i="1"/>
  <c r="K20150" i="1"/>
  <c r="K20151" i="1"/>
  <c r="K20152" i="1"/>
  <c r="K20153" i="1"/>
  <c r="K20154" i="1"/>
  <c r="K20155" i="1"/>
  <c r="K20156" i="1"/>
  <c r="K20157" i="1"/>
  <c r="K20158" i="1"/>
  <c r="K20159" i="1"/>
  <c r="K20160" i="1"/>
  <c r="K20161" i="1"/>
  <c r="K20162" i="1"/>
  <c r="K20163" i="1"/>
  <c r="K20164" i="1"/>
  <c r="K20165" i="1"/>
  <c r="K20166" i="1"/>
  <c r="K20167" i="1"/>
  <c r="K20168" i="1"/>
  <c r="K20169" i="1"/>
  <c r="K20170" i="1"/>
  <c r="K20171" i="1"/>
  <c r="K20172" i="1"/>
  <c r="K20173" i="1"/>
  <c r="K20174" i="1"/>
  <c r="K20175" i="1"/>
  <c r="K20176" i="1"/>
  <c r="K20177" i="1"/>
  <c r="K20178" i="1"/>
  <c r="K20179" i="1"/>
  <c r="K20180" i="1"/>
  <c r="K20181" i="1"/>
  <c r="K20182" i="1"/>
  <c r="K20183" i="1"/>
  <c r="K20184" i="1"/>
  <c r="K20185" i="1"/>
  <c r="K20186" i="1"/>
  <c r="K20187" i="1"/>
  <c r="K20188" i="1"/>
  <c r="K20189" i="1"/>
  <c r="K20190" i="1"/>
  <c r="K20191" i="1"/>
  <c r="K20192" i="1"/>
  <c r="K20193" i="1"/>
  <c r="K20194" i="1"/>
  <c r="K20195" i="1"/>
  <c r="K20196" i="1"/>
  <c r="K20197" i="1"/>
  <c r="K20198" i="1"/>
  <c r="K20199" i="1"/>
  <c r="K20200" i="1"/>
  <c r="K20201" i="1"/>
  <c r="K20202" i="1"/>
  <c r="K20203" i="1"/>
  <c r="K20204" i="1"/>
  <c r="K20205" i="1"/>
  <c r="K20206" i="1"/>
  <c r="K20207" i="1"/>
  <c r="K20208" i="1"/>
  <c r="K20209" i="1"/>
  <c r="K20210" i="1"/>
  <c r="K20211" i="1"/>
  <c r="K20212" i="1"/>
  <c r="K20213" i="1"/>
  <c r="K20214" i="1"/>
  <c r="K20215" i="1"/>
  <c r="K20216" i="1"/>
  <c r="K20217" i="1"/>
  <c r="K20218" i="1"/>
  <c r="K20219" i="1"/>
  <c r="K20220" i="1"/>
  <c r="K20221" i="1"/>
  <c r="K20222" i="1"/>
  <c r="K20223" i="1"/>
  <c r="K20224" i="1"/>
  <c r="K20225" i="1"/>
  <c r="K20226" i="1"/>
  <c r="K20227" i="1"/>
  <c r="K20228" i="1"/>
  <c r="K20229" i="1"/>
  <c r="K20230" i="1"/>
  <c r="K20231" i="1"/>
  <c r="K20232" i="1"/>
  <c r="K20233" i="1"/>
  <c r="K20234" i="1"/>
  <c r="K20235" i="1"/>
  <c r="K20236" i="1"/>
  <c r="K20237" i="1"/>
  <c r="K20238" i="1"/>
  <c r="K20239" i="1"/>
  <c r="K20240" i="1"/>
  <c r="K20241" i="1"/>
  <c r="K20242" i="1"/>
  <c r="K20243" i="1"/>
  <c r="K20244" i="1"/>
  <c r="K20245" i="1"/>
  <c r="K20246" i="1"/>
  <c r="K20247" i="1"/>
  <c r="K20248" i="1"/>
  <c r="K20249" i="1"/>
  <c r="K20250" i="1"/>
  <c r="K20251" i="1"/>
  <c r="K20252" i="1"/>
  <c r="K20253" i="1"/>
  <c r="K20254" i="1"/>
  <c r="K20255" i="1"/>
  <c r="K20256" i="1"/>
  <c r="K20257" i="1"/>
  <c r="K20258" i="1"/>
  <c r="K20259" i="1"/>
  <c r="K20260" i="1"/>
  <c r="K20261" i="1"/>
  <c r="K20262" i="1"/>
  <c r="K20263" i="1"/>
  <c r="K20264" i="1"/>
  <c r="K20265" i="1"/>
  <c r="K20266" i="1"/>
  <c r="K20267" i="1"/>
  <c r="K20268" i="1"/>
  <c r="K20269" i="1"/>
  <c r="K20270" i="1"/>
  <c r="K20271" i="1"/>
  <c r="K20272" i="1"/>
  <c r="K20273" i="1"/>
  <c r="K20274" i="1"/>
  <c r="K20275" i="1"/>
  <c r="K20276" i="1"/>
  <c r="K20277" i="1"/>
  <c r="K20278" i="1"/>
  <c r="K20279" i="1"/>
  <c r="K20280" i="1"/>
  <c r="K20281" i="1"/>
  <c r="K20282" i="1"/>
  <c r="K20283" i="1"/>
  <c r="K20284" i="1"/>
  <c r="K20285" i="1"/>
  <c r="K20286" i="1"/>
  <c r="K20287" i="1"/>
  <c r="K20288" i="1"/>
  <c r="K20289" i="1"/>
  <c r="K20290" i="1"/>
  <c r="K20291" i="1"/>
  <c r="K20292" i="1"/>
  <c r="K20293" i="1"/>
  <c r="K20294" i="1"/>
  <c r="K20295" i="1"/>
  <c r="K20296" i="1"/>
  <c r="K20297" i="1"/>
  <c r="K20298" i="1"/>
  <c r="K20299" i="1"/>
  <c r="K20300" i="1"/>
  <c r="K20301" i="1"/>
  <c r="K20302" i="1"/>
  <c r="K20303" i="1"/>
  <c r="K20304" i="1"/>
  <c r="K20305" i="1"/>
  <c r="K20306" i="1"/>
  <c r="K20307" i="1"/>
  <c r="K20308" i="1"/>
  <c r="K20309" i="1"/>
  <c r="K20310" i="1"/>
  <c r="K20311" i="1"/>
  <c r="K20312" i="1"/>
  <c r="K20313" i="1"/>
  <c r="K20314" i="1"/>
  <c r="K20315" i="1"/>
  <c r="K20316" i="1"/>
  <c r="K20317" i="1"/>
  <c r="K20318" i="1"/>
  <c r="K20319" i="1"/>
  <c r="K20320" i="1"/>
  <c r="K20321" i="1"/>
  <c r="K20322" i="1"/>
  <c r="K20323" i="1"/>
  <c r="K20324" i="1"/>
  <c r="K20325" i="1"/>
  <c r="K20326" i="1"/>
  <c r="K20327" i="1"/>
  <c r="K20328" i="1"/>
  <c r="K20329" i="1"/>
  <c r="K20330" i="1"/>
  <c r="K20331" i="1"/>
  <c r="K20332" i="1"/>
  <c r="K20333" i="1"/>
  <c r="K20334" i="1"/>
  <c r="K20335" i="1"/>
  <c r="K20336" i="1"/>
  <c r="K20337" i="1"/>
  <c r="K20338" i="1"/>
  <c r="K20339" i="1"/>
  <c r="K20340" i="1"/>
  <c r="K20341" i="1"/>
  <c r="K20342" i="1"/>
  <c r="K20343" i="1"/>
  <c r="K20344" i="1"/>
  <c r="K20345" i="1"/>
  <c r="K20346" i="1"/>
  <c r="K20347" i="1"/>
  <c r="K20348" i="1"/>
  <c r="K20349" i="1"/>
  <c r="K20350" i="1"/>
  <c r="K20351" i="1"/>
  <c r="K20352" i="1"/>
  <c r="K20353" i="1"/>
  <c r="K20354" i="1"/>
  <c r="K20355" i="1"/>
  <c r="K20356" i="1"/>
  <c r="K20357" i="1"/>
  <c r="K20358" i="1"/>
  <c r="K20359" i="1"/>
  <c r="K20360" i="1"/>
  <c r="K20361" i="1"/>
  <c r="K20362" i="1"/>
  <c r="K20363" i="1"/>
  <c r="K20364" i="1"/>
  <c r="K20365" i="1"/>
  <c r="K20366" i="1"/>
  <c r="K20367" i="1"/>
  <c r="K20368" i="1"/>
  <c r="K20369" i="1"/>
  <c r="K20370" i="1"/>
  <c r="K20371" i="1"/>
  <c r="K20372" i="1"/>
  <c r="K20373" i="1"/>
  <c r="K20374" i="1"/>
  <c r="K20375" i="1"/>
  <c r="K20376" i="1"/>
  <c r="K20377" i="1"/>
  <c r="K20378" i="1"/>
  <c r="K20379" i="1"/>
  <c r="K20380" i="1"/>
  <c r="K20381" i="1"/>
  <c r="K20382" i="1"/>
  <c r="K20383" i="1"/>
  <c r="K20384" i="1"/>
  <c r="K20385" i="1"/>
  <c r="K20386" i="1"/>
  <c r="K20387" i="1"/>
  <c r="K20388" i="1"/>
  <c r="K20389" i="1"/>
  <c r="K20390" i="1"/>
  <c r="K20391" i="1"/>
  <c r="K20392" i="1"/>
  <c r="K20393" i="1"/>
  <c r="K20394" i="1"/>
  <c r="K20395" i="1"/>
  <c r="K20396" i="1"/>
  <c r="K20397" i="1"/>
  <c r="K20398" i="1"/>
  <c r="K20399" i="1"/>
  <c r="K20400" i="1"/>
  <c r="K20401" i="1"/>
  <c r="K20402" i="1"/>
  <c r="K20403" i="1"/>
  <c r="K20404" i="1"/>
  <c r="K20405" i="1"/>
  <c r="K20406" i="1"/>
  <c r="K20407" i="1"/>
  <c r="K20408" i="1"/>
  <c r="K20409" i="1"/>
  <c r="K20410" i="1"/>
  <c r="K20411" i="1"/>
  <c r="K20412" i="1"/>
  <c r="K20413" i="1"/>
  <c r="K20414" i="1"/>
  <c r="K20415" i="1"/>
  <c r="K20416" i="1"/>
  <c r="K20417" i="1"/>
  <c r="K20418" i="1"/>
  <c r="K20419" i="1"/>
  <c r="K20420" i="1"/>
  <c r="K20421" i="1"/>
  <c r="K20422" i="1"/>
  <c r="K20423" i="1"/>
  <c r="K20424" i="1"/>
  <c r="K20425" i="1"/>
  <c r="K20426" i="1"/>
  <c r="K20427" i="1"/>
  <c r="K20428" i="1"/>
  <c r="K20429" i="1"/>
  <c r="K20430" i="1"/>
  <c r="K20431" i="1"/>
  <c r="K20432" i="1"/>
  <c r="K20433" i="1"/>
  <c r="K20434" i="1"/>
  <c r="K20435" i="1"/>
  <c r="K20436" i="1"/>
  <c r="K20437" i="1"/>
  <c r="K20438" i="1"/>
  <c r="K20439" i="1"/>
  <c r="K20440" i="1"/>
  <c r="K20441" i="1"/>
  <c r="K20442" i="1"/>
  <c r="K20443" i="1"/>
  <c r="K20444" i="1"/>
  <c r="K20445" i="1"/>
  <c r="K20446" i="1"/>
  <c r="K20447" i="1"/>
  <c r="K20448" i="1"/>
  <c r="K20449" i="1"/>
  <c r="K20450" i="1"/>
  <c r="K20451" i="1"/>
  <c r="K20452" i="1"/>
  <c r="K20453" i="1"/>
  <c r="K20454" i="1"/>
  <c r="K20455" i="1"/>
  <c r="K20456" i="1"/>
  <c r="K20457" i="1"/>
  <c r="K20458" i="1"/>
  <c r="K20459" i="1"/>
  <c r="K20460" i="1"/>
  <c r="K20461" i="1"/>
  <c r="K20462" i="1"/>
  <c r="K20463" i="1"/>
  <c r="K20464" i="1"/>
  <c r="K20465" i="1"/>
  <c r="K20466" i="1"/>
  <c r="K20467" i="1"/>
  <c r="K20468" i="1"/>
  <c r="K20469" i="1"/>
  <c r="K20470" i="1"/>
  <c r="K20471" i="1"/>
  <c r="K20472" i="1"/>
  <c r="K20473" i="1"/>
  <c r="K20474" i="1"/>
  <c r="K20475" i="1"/>
  <c r="K20476" i="1"/>
  <c r="K20477" i="1"/>
  <c r="K20478" i="1"/>
  <c r="K20479" i="1"/>
  <c r="K20480" i="1"/>
  <c r="K20481" i="1"/>
  <c r="K20482" i="1"/>
  <c r="K20483" i="1"/>
  <c r="K20484" i="1"/>
  <c r="K20485" i="1"/>
  <c r="K20486" i="1"/>
  <c r="K20487" i="1"/>
  <c r="K20488" i="1"/>
  <c r="K20489" i="1"/>
  <c r="K20490" i="1"/>
  <c r="K20491" i="1"/>
  <c r="K20492" i="1"/>
  <c r="K20493" i="1"/>
  <c r="K20494" i="1"/>
  <c r="K20495" i="1"/>
  <c r="K20496" i="1"/>
  <c r="K20497" i="1"/>
  <c r="K20498" i="1"/>
  <c r="K20499" i="1"/>
  <c r="K20500" i="1"/>
  <c r="K20501" i="1"/>
  <c r="K20502" i="1"/>
  <c r="K20503" i="1"/>
  <c r="K20504" i="1"/>
  <c r="K20505" i="1"/>
  <c r="K20506" i="1"/>
  <c r="K20507" i="1"/>
  <c r="K20508" i="1"/>
  <c r="K20509" i="1"/>
  <c r="K20510" i="1"/>
  <c r="K20511" i="1"/>
  <c r="K20512" i="1"/>
  <c r="K20513" i="1"/>
  <c r="K20514" i="1"/>
  <c r="K20515" i="1"/>
  <c r="K20516" i="1"/>
  <c r="K20517" i="1"/>
  <c r="K20518" i="1"/>
  <c r="K20519" i="1"/>
  <c r="K20520" i="1"/>
  <c r="K20521" i="1"/>
  <c r="K20522" i="1"/>
  <c r="K20523" i="1"/>
  <c r="K20524" i="1"/>
  <c r="K20525" i="1"/>
  <c r="K20526" i="1"/>
  <c r="K20527" i="1"/>
  <c r="K20528" i="1"/>
  <c r="K20529" i="1"/>
  <c r="K20530" i="1"/>
  <c r="K20531" i="1"/>
  <c r="K20532" i="1"/>
  <c r="K20533" i="1"/>
  <c r="K20534" i="1"/>
  <c r="K20535" i="1"/>
  <c r="K20536" i="1"/>
  <c r="K20537" i="1"/>
  <c r="K20538" i="1"/>
  <c r="K20539" i="1"/>
  <c r="K20540" i="1"/>
  <c r="K20541" i="1"/>
  <c r="K20542" i="1"/>
  <c r="K20543" i="1"/>
  <c r="K20544" i="1"/>
  <c r="K20545" i="1"/>
  <c r="K20546" i="1"/>
  <c r="K20547" i="1"/>
  <c r="K20548" i="1"/>
  <c r="K20549" i="1"/>
  <c r="K20550" i="1"/>
  <c r="K20551" i="1"/>
  <c r="K20552" i="1"/>
  <c r="K20553" i="1"/>
  <c r="K20554" i="1"/>
  <c r="K20555" i="1"/>
  <c r="K20556" i="1"/>
  <c r="K20557" i="1"/>
  <c r="K20558" i="1"/>
  <c r="K20559" i="1"/>
  <c r="K20560" i="1"/>
  <c r="K20561" i="1"/>
  <c r="K20562" i="1"/>
  <c r="K20563" i="1"/>
  <c r="K20564" i="1"/>
  <c r="K20565" i="1"/>
  <c r="K20566" i="1"/>
  <c r="K20567" i="1"/>
  <c r="K20568" i="1"/>
  <c r="K20569" i="1"/>
  <c r="K20570" i="1"/>
  <c r="K20571" i="1"/>
  <c r="K20572" i="1"/>
  <c r="K20573" i="1"/>
  <c r="K20574" i="1"/>
  <c r="K20575" i="1"/>
  <c r="K20576" i="1"/>
  <c r="K20577" i="1"/>
  <c r="K20578" i="1"/>
  <c r="K20579" i="1"/>
  <c r="K20580" i="1"/>
  <c r="K20581" i="1"/>
  <c r="K20582" i="1"/>
  <c r="K20583" i="1"/>
  <c r="K20584" i="1"/>
  <c r="K20585" i="1"/>
  <c r="K20586" i="1"/>
  <c r="K20587" i="1"/>
  <c r="K20588" i="1"/>
  <c r="K20589" i="1"/>
  <c r="K20590" i="1"/>
  <c r="K20591" i="1"/>
  <c r="K20592" i="1"/>
  <c r="K20593" i="1"/>
  <c r="K20594" i="1"/>
  <c r="K20595" i="1"/>
  <c r="K20596" i="1"/>
  <c r="K20597" i="1"/>
  <c r="K20598" i="1"/>
  <c r="K20599" i="1"/>
  <c r="K20600" i="1"/>
  <c r="K20601" i="1"/>
  <c r="K20602" i="1"/>
  <c r="K20603" i="1"/>
  <c r="K20604" i="1"/>
  <c r="K20605" i="1"/>
  <c r="K20606" i="1"/>
  <c r="K20607" i="1"/>
  <c r="K20608" i="1"/>
  <c r="K20609" i="1"/>
  <c r="K20610" i="1"/>
  <c r="K20611" i="1"/>
  <c r="K20612" i="1"/>
  <c r="K20613" i="1"/>
  <c r="K20614" i="1"/>
  <c r="K20615" i="1"/>
  <c r="K20616" i="1"/>
  <c r="K20617" i="1"/>
  <c r="K20618" i="1"/>
  <c r="K20619" i="1"/>
  <c r="K20620" i="1"/>
  <c r="K20621" i="1"/>
  <c r="K20622" i="1"/>
  <c r="K20623" i="1"/>
  <c r="K20624" i="1"/>
  <c r="K20625" i="1"/>
  <c r="K20626" i="1"/>
  <c r="K20627" i="1"/>
  <c r="K20628" i="1"/>
  <c r="K20629" i="1"/>
  <c r="K20630" i="1"/>
  <c r="K20631" i="1"/>
  <c r="K20632" i="1"/>
  <c r="K20633" i="1"/>
  <c r="K20634" i="1"/>
  <c r="K20635" i="1"/>
  <c r="K20636" i="1"/>
  <c r="K20637" i="1"/>
  <c r="K20638" i="1"/>
  <c r="K20639" i="1"/>
  <c r="K20640" i="1"/>
  <c r="K20641" i="1"/>
  <c r="K20642" i="1"/>
  <c r="K20643" i="1"/>
  <c r="K20644" i="1"/>
  <c r="K20645" i="1"/>
  <c r="K20646" i="1"/>
  <c r="K20647" i="1"/>
  <c r="K20648" i="1"/>
  <c r="K20649" i="1"/>
  <c r="K20650" i="1"/>
  <c r="K20651" i="1"/>
  <c r="K20652" i="1"/>
  <c r="K20653" i="1"/>
  <c r="K20654" i="1"/>
  <c r="K20655" i="1"/>
  <c r="K20656" i="1"/>
  <c r="K20657" i="1"/>
  <c r="K20658" i="1"/>
  <c r="K20659" i="1"/>
  <c r="K20660" i="1"/>
  <c r="K20661" i="1"/>
  <c r="K20662" i="1"/>
  <c r="K20663" i="1"/>
  <c r="K20664" i="1"/>
  <c r="K20665" i="1"/>
  <c r="K20666" i="1"/>
  <c r="K20667" i="1"/>
  <c r="K20668" i="1"/>
  <c r="K20669" i="1"/>
  <c r="K20670" i="1"/>
  <c r="K20671" i="1"/>
  <c r="K20672" i="1"/>
  <c r="K20673" i="1"/>
  <c r="K20674" i="1"/>
  <c r="K20675" i="1"/>
  <c r="K20676" i="1"/>
  <c r="K20677" i="1"/>
  <c r="K20678" i="1"/>
  <c r="K20679" i="1"/>
  <c r="K20680" i="1"/>
  <c r="K20681" i="1"/>
  <c r="K20682" i="1"/>
  <c r="K20683" i="1"/>
  <c r="K20684" i="1"/>
  <c r="K20685" i="1"/>
  <c r="K20686" i="1"/>
  <c r="K20687" i="1"/>
  <c r="K20688" i="1"/>
  <c r="K20689" i="1"/>
  <c r="K20690" i="1"/>
  <c r="K20691" i="1"/>
  <c r="K20692" i="1"/>
  <c r="K20693" i="1"/>
  <c r="K20694" i="1"/>
  <c r="K20695" i="1"/>
  <c r="K20696" i="1"/>
  <c r="K20697" i="1"/>
  <c r="K20698" i="1"/>
  <c r="K20699" i="1"/>
  <c r="K20700" i="1"/>
  <c r="K20701" i="1"/>
  <c r="K20702" i="1"/>
  <c r="K20703" i="1"/>
  <c r="K20704" i="1"/>
  <c r="K20705" i="1"/>
  <c r="K20706" i="1"/>
  <c r="K20707" i="1"/>
  <c r="K20708" i="1"/>
  <c r="K20709" i="1"/>
  <c r="K20710" i="1"/>
  <c r="K20711" i="1"/>
  <c r="K20712" i="1"/>
  <c r="K20713" i="1"/>
  <c r="K20714" i="1"/>
  <c r="K20715" i="1"/>
  <c r="K20716" i="1"/>
  <c r="K20717" i="1"/>
  <c r="K20718" i="1"/>
  <c r="K20719" i="1"/>
  <c r="K20720" i="1"/>
  <c r="K20721" i="1"/>
  <c r="K20722" i="1"/>
  <c r="K20723" i="1"/>
  <c r="K20724" i="1"/>
  <c r="K20725" i="1"/>
  <c r="K20726" i="1"/>
  <c r="K20727" i="1"/>
  <c r="K20728" i="1"/>
  <c r="K20729" i="1"/>
  <c r="K20730" i="1"/>
  <c r="K20731" i="1"/>
  <c r="K20732" i="1"/>
  <c r="K20733" i="1"/>
  <c r="K20734" i="1"/>
  <c r="K20735" i="1"/>
  <c r="K20736" i="1"/>
  <c r="K20737" i="1"/>
  <c r="K20738" i="1"/>
  <c r="K20739" i="1"/>
  <c r="K20740" i="1"/>
  <c r="K20741" i="1"/>
  <c r="K20742" i="1"/>
  <c r="K20743" i="1"/>
  <c r="K20744" i="1"/>
  <c r="K20745" i="1"/>
  <c r="K20746" i="1"/>
  <c r="K20747" i="1"/>
  <c r="K20748" i="1"/>
  <c r="K20749" i="1"/>
  <c r="K20750" i="1"/>
  <c r="K20751" i="1"/>
  <c r="K20752" i="1"/>
  <c r="K20753" i="1"/>
  <c r="K20754" i="1"/>
  <c r="K20755" i="1"/>
  <c r="K20756" i="1"/>
  <c r="K20757" i="1"/>
  <c r="K20758" i="1"/>
  <c r="K20759" i="1"/>
  <c r="K20760" i="1"/>
  <c r="K20761" i="1"/>
  <c r="K20762" i="1"/>
  <c r="K20763" i="1"/>
  <c r="K20764" i="1"/>
  <c r="K20765" i="1"/>
  <c r="K20766" i="1"/>
  <c r="K20767" i="1"/>
  <c r="K20768" i="1"/>
  <c r="K20769" i="1"/>
  <c r="K20770" i="1"/>
  <c r="K20771" i="1"/>
  <c r="K20772" i="1"/>
  <c r="K20773" i="1"/>
  <c r="K20774" i="1"/>
  <c r="K20775" i="1"/>
  <c r="K20776" i="1"/>
  <c r="K20777" i="1"/>
  <c r="K20778" i="1"/>
  <c r="K20779" i="1"/>
  <c r="K20780" i="1"/>
  <c r="K20781" i="1"/>
  <c r="K20782" i="1"/>
  <c r="K20783" i="1"/>
  <c r="K20784" i="1"/>
  <c r="K20785" i="1"/>
  <c r="K20786" i="1"/>
  <c r="K20787" i="1"/>
  <c r="K20788" i="1"/>
  <c r="K20789" i="1"/>
  <c r="K20790" i="1"/>
  <c r="K20791" i="1"/>
  <c r="K20792" i="1"/>
  <c r="K20793" i="1"/>
  <c r="K20794" i="1"/>
  <c r="K20795" i="1"/>
  <c r="K20796" i="1"/>
  <c r="K20797" i="1"/>
  <c r="K20798" i="1"/>
  <c r="K20799" i="1"/>
  <c r="K20800" i="1"/>
  <c r="K20801" i="1"/>
  <c r="K20802" i="1"/>
  <c r="K20803" i="1"/>
  <c r="K20804" i="1"/>
  <c r="K20805" i="1"/>
  <c r="K20806" i="1"/>
  <c r="K20807" i="1"/>
  <c r="K20808" i="1"/>
  <c r="K20809" i="1"/>
  <c r="K20810" i="1"/>
  <c r="K20811" i="1"/>
  <c r="K20812" i="1"/>
  <c r="K20813" i="1"/>
  <c r="K20814" i="1"/>
  <c r="K20815" i="1"/>
  <c r="K20816" i="1"/>
  <c r="K20817" i="1"/>
  <c r="K20818" i="1"/>
  <c r="K20819" i="1"/>
  <c r="K20820" i="1"/>
  <c r="K20821" i="1"/>
  <c r="K20822" i="1"/>
  <c r="K20823" i="1"/>
  <c r="K20824" i="1"/>
  <c r="K20825" i="1"/>
  <c r="K20826" i="1"/>
  <c r="K20827" i="1"/>
  <c r="K20828" i="1"/>
  <c r="K20829" i="1"/>
  <c r="K20830" i="1"/>
  <c r="K20831" i="1"/>
  <c r="K20832" i="1"/>
  <c r="K20833" i="1"/>
  <c r="K20834" i="1"/>
  <c r="K20835" i="1"/>
  <c r="K20836" i="1"/>
  <c r="K20837" i="1"/>
  <c r="K20838" i="1"/>
  <c r="K20839" i="1"/>
  <c r="K20840" i="1"/>
  <c r="K20841" i="1"/>
  <c r="K20842" i="1"/>
  <c r="K20843" i="1"/>
  <c r="K20844" i="1"/>
  <c r="K20845" i="1"/>
  <c r="K20846" i="1"/>
  <c r="K20847" i="1"/>
  <c r="K20848" i="1"/>
  <c r="K20849" i="1"/>
  <c r="K20850" i="1"/>
  <c r="K20851" i="1"/>
  <c r="K20852" i="1"/>
  <c r="K20853" i="1"/>
  <c r="K20854" i="1"/>
  <c r="K20855" i="1"/>
  <c r="K20856" i="1"/>
  <c r="K20857" i="1"/>
  <c r="K20858" i="1"/>
  <c r="K20859" i="1"/>
  <c r="K20860" i="1"/>
  <c r="K20861" i="1"/>
  <c r="K20862" i="1"/>
  <c r="K20863" i="1"/>
  <c r="K20864" i="1"/>
  <c r="K20865" i="1"/>
  <c r="K20866" i="1"/>
  <c r="K20867" i="1"/>
  <c r="K20868" i="1"/>
  <c r="K20869" i="1"/>
  <c r="K20870" i="1"/>
  <c r="K20871" i="1"/>
  <c r="K20872" i="1"/>
  <c r="K20873" i="1"/>
  <c r="K20874" i="1"/>
  <c r="K20875" i="1"/>
  <c r="K20876" i="1"/>
  <c r="K20877" i="1"/>
  <c r="K20878" i="1"/>
  <c r="K20879" i="1"/>
  <c r="K20880" i="1"/>
  <c r="K20881" i="1"/>
  <c r="K20882" i="1"/>
  <c r="K20883" i="1"/>
  <c r="K20884" i="1"/>
  <c r="K20885" i="1"/>
  <c r="K20886" i="1"/>
  <c r="K20887" i="1"/>
  <c r="K20888" i="1"/>
  <c r="K20889" i="1"/>
  <c r="K20890" i="1"/>
  <c r="K20891" i="1"/>
  <c r="K20892" i="1"/>
  <c r="K20893" i="1"/>
  <c r="K20894" i="1"/>
  <c r="K20895" i="1"/>
  <c r="K20896" i="1"/>
  <c r="K20897" i="1"/>
  <c r="K20898" i="1"/>
  <c r="K20899" i="1"/>
  <c r="K20900" i="1"/>
  <c r="K20901" i="1"/>
  <c r="K20902" i="1"/>
  <c r="K20903" i="1"/>
  <c r="K20904" i="1"/>
  <c r="K20905" i="1"/>
  <c r="K20906" i="1"/>
  <c r="K20907" i="1"/>
  <c r="K20908" i="1"/>
  <c r="K20909" i="1"/>
  <c r="K20910" i="1"/>
  <c r="K20911" i="1"/>
  <c r="K20912" i="1"/>
  <c r="K20913" i="1"/>
  <c r="K20914" i="1"/>
  <c r="K20915" i="1"/>
  <c r="K20916" i="1"/>
  <c r="K20917" i="1"/>
  <c r="K20918" i="1"/>
  <c r="K20919" i="1"/>
  <c r="K20920" i="1"/>
  <c r="K20921" i="1"/>
  <c r="K20922" i="1"/>
  <c r="K20923" i="1"/>
  <c r="K20924" i="1"/>
  <c r="K20925" i="1"/>
  <c r="K20926" i="1"/>
  <c r="K20927" i="1"/>
  <c r="K20928" i="1"/>
  <c r="K20929" i="1"/>
  <c r="K20930" i="1"/>
  <c r="K20931" i="1"/>
  <c r="K20932" i="1"/>
  <c r="K20933" i="1"/>
  <c r="K20934" i="1"/>
  <c r="K20935" i="1"/>
  <c r="K20936" i="1"/>
  <c r="K20937" i="1"/>
  <c r="K20938" i="1"/>
  <c r="K20939" i="1"/>
  <c r="K20940" i="1"/>
  <c r="K20941" i="1"/>
  <c r="K20942" i="1"/>
  <c r="K20943" i="1"/>
  <c r="K20944" i="1"/>
  <c r="K20945" i="1"/>
  <c r="K20946" i="1"/>
  <c r="K20947" i="1"/>
  <c r="K20948" i="1"/>
  <c r="K20949" i="1"/>
  <c r="K20950" i="1"/>
  <c r="K20951" i="1"/>
  <c r="K20952" i="1"/>
  <c r="K20953" i="1"/>
  <c r="K20954" i="1"/>
  <c r="K20955" i="1"/>
  <c r="K20956" i="1"/>
  <c r="K20957" i="1"/>
  <c r="K20958" i="1"/>
  <c r="K20959" i="1"/>
  <c r="K20960" i="1"/>
  <c r="K20961" i="1"/>
  <c r="K20962" i="1"/>
  <c r="K20963" i="1"/>
  <c r="K20964" i="1"/>
  <c r="K20965" i="1"/>
  <c r="K20966" i="1"/>
  <c r="K20967" i="1"/>
  <c r="K20968" i="1"/>
  <c r="K20969" i="1"/>
  <c r="K20970" i="1"/>
  <c r="K20971" i="1"/>
  <c r="K20972" i="1"/>
  <c r="K20973" i="1"/>
  <c r="K20974" i="1"/>
  <c r="K20975" i="1"/>
  <c r="J2" i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493" i="1"/>
  <c r="J494" i="1"/>
  <c r="J495" i="1"/>
  <c r="J496" i="1"/>
  <c r="J497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J510" i="1"/>
  <c r="J511" i="1"/>
  <c r="J512" i="1"/>
  <c r="J513" i="1"/>
  <c r="J514" i="1"/>
  <c r="J515" i="1"/>
  <c r="J516" i="1"/>
  <c r="J517" i="1"/>
  <c r="J518" i="1"/>
  <c r="J519" i="1"/>
  <c r="J520" i="1"/>
  <c r="J521" i="1"/>
  <c r="J522" i="1"/>
  <c r="J523" i="1"/>
  <c r="J524" i="1"/>
  <c r="J525" i="1"/>
  <c r="J526" i="1"/>
  <c r="J527" i="1"/>
  <c r="J528" i="1"/>
  <c r="J529" i="1"/>
  <c r="J530" i="1"/>
  <c r="J531" i="1"/>
  <c r="J532" i="1"/>
  <c r="J533" i="1"/>
  <c r="J534" i="1"/>
  <c r="J535" i="1"/>
  <c r="J536" i="1"/>
  <c r="J537" i="1"/>
  <c r="J538" i="1"/>
  <c r="J539" i="1"/>
  <c r="J540" i="1"/>
  <c r="J541" i="1"/>
  <c r="J542" i="1"/>
  <c r="J543" i="1"/>
  <c r="J544" i="1"/>
  <c r="J545" i="1"/>
  <c r="J546" i="1"/>
  <c r="J547" i="1"/>
  <c r="J548" i="1"/>
  <c r="J549" i="1"/>
  <c r="J550" i="1"/>
  <c r="J551" i="1"/>
  <c r="J552" i="1"/>
  <c r="J553" i="1"/>
  <c r="J554" i="1"/>
  <c r="J555" i="1"/>
  <c r="J556" i="1"/>
  <c r="J557" i="1"/>
  <c r="J558" i="1"/>
  <c r="J559" i="1"/>
  <c r="J560" i="1"/>
  <c r="J561" i="1"/>
  <c r="J562" i="1"/>
  <c r="J563" i="1"/>
  <c r="J564" i="1"/>
  <c r="J565" i="1"/>
  <c r="J566" i="1"/>
  <c r="J567" i="1"/>
  <c r="J568" i="1"/>
  <c r="J569" i="1"/>
  <c r="J570" i="1"/>
  <c r="J571" i="1"/>
  <c r="J572" i="1"/>
  <c r="J573" i="1"/>
  <c r="J574" i="1"/>
  <c r="J575" i="1"/>
  <c r="J576" i="1"/>
  <c r="J577" i="1"/>
  <c r="J578" i="1"/>
  <c r="J579" i="1"/>
  <c r="J580" i="1"/>
  <c r="J581" i="1"/>
  <c r="J582" i="1"/>
  <c r="J583" i="1"/>
  <c r="J584" i="1"/>
  <c r="J585" i="1"/>
  <c r="J586" i="1"/>
  <c r="J587" i="1"/>
  <c r="J588" i="1"/>
  <c r="J589" i="1"/>
  <c r="J590" i="1"/>
  <c r="J591" i="1"/>
  <c r="J592" i="1"/>
  <c r="J593" i="1"/>
  <c r="J594" i="1"/>
  <c r="J595" i="1"/>
  <c r="J596" i="1"/>
  <c r="J597" i="1"/>
  <c r="J598" i="1"/>
  <c r="J599" i="1"/>
  <c r="J600" i="1"/>
  <c r="J601" i="1"/>
  <c r="J602" i="1"/>
  <c r="J603" i="1"/>
  <c r="J604" i="1"/>
  <c r="J605" i="1"/>
  <c r="J606" i="1"/>
  <c r="J607" i="1"/>
  <c r="J608" i="1"/>
  <c r="J609" i="1"/>
  <c r="J610" i="1"/>
  <c r="J611" i="1"/>
  <c r="J612" i="1"/>
  <c r="J613" i="1"/>
  <c r="J614" i="1"/>
  <c r="J615" i="1"/>
  <c r="J616" i="1"/>
  <c r="J617" i="1"/>
  <c r="J618" i="1"/>
  <c r="J619" i="1"/>
  <c r="J620" i="1"/>
  <c r="J621" i="1"/>
  <c r="J622" i="1"/>
  <c r="J623" i="1"/>
  <c r="J624" i="1"/>
  <c r="J625" i="1"/>
  <c r="J626" i="1"/>
  <c r="J627" i="1"/>
  <c r="J628" i="1"/>
  <c r="J629" i="1"/>
  <c r="J630" i="1"/>
  <c r="J631" i="1"/>
  <c r="J632" i="1"/>
  <c r="J633" i="1"/>
  <c r="J634" i="1"/>
  <c r="J635" i="1"/>
  <c r="J636" i="1"/>
  <c r="J637" i="1"/>
  <c r="J638" i="1"/>
  <c r="J639" i="1"/>
  <c r="J640" i="1"/>
  <c r="J641" i="1"/>
  <c r="J642" i="1"/>
  <c r="J643" i="1"/>
  <c r="J644" i="1"/>
  <c r="J645" i="1"/>
  <c r="J646" i="1"/>
  <c r="J647" i="1"/>
  <c r="J648" i="1"/>
  <c r="J649" i="1"/>
  <c r="J650" i="1"/>
  <c r="J651" i="1"/>
  <c r="J652" i="1"/>
  <c r="J653" i="1"/>
  <c r="J654" i="1"/>
  <c r="J655" i="1"/>
  <c r="J656" i="1"/>
  <c r="J657" i="1"/>
  <c r="J658" i="1"/>
  <c r="J659" i="1"/>
  <c r="J660" i="1"/>
  <c r="J661" i="1"/>
  <c r="J662" i="1"/>
  <c r="J663" i="1"/>
  <c r="J664" i="1"/>
  <c r="J665" i="1"/>
  <c r="J666" i="1"/>
  <c r="J667" i="1"/>
  <c r="J668" i="1"/>
  <c r="J669" i="1"/>
  <c r="J670" i="1"/>
  <c r="J671" i="1"/>
  <c r="J672" i="1"/>
  <c r="J673" i="1"/>
  <c r="J674" i="1"/>
  <c r="J675" i="1"/>
  <c r="J676" i="1"/>
  <c r="J677" i="1"/>
  <c r="J678" i="1"/>
  <c r="J679" i="1"/>
  <c r="J680" i="1"/>
  <c r="J681" i="1"/>
  <c r="J682" i="1"/>
  <c r="J683" i="1"/>
  <c r="J684" i="1"/>
  <c r="J685" i="1"/>
  <c r="J686" i="1"/>
  <c r="J687" i="1"/>
  <c r="J688" i="1"/>
  <c r="J689" i="1"/>
  <c r="J690" i="1"/>
  <c r="J691" i="1"/>
  <c r="J692" i="1"/>
  <c r="J693" i="1"/>
  <c r="J694" i="1"/>
  <c r="J695" i="1"/>
  <c r="J696" i="1"/>
  <c r="J697" i="1"/>
  <c r="J698" i="1"/>
  <c r="J699" i="1"/>
  <c r="J700" i="1"/>
  <c r="J701" i="1"/>
  <c r="J702" i="1"/>
  <c r="J703" i="1"/>
  <c r="J704" i="1"/>
  <c r="J705" i="1"/>
  <c r="J706" i="1"/>
  <c r="J707" i="1"/>
  <c r="J708" i="1"/>
  <c r="J709" i="1"/>
  <c r="J710" i="1"/>
  <c r="J711" i="1"/>
  <c r="J712" i="1"/>
  <c r="J713" i="1"/>
  <c r="J714" i="1"/>
  <c r="J715" i="1"/>
  <c r="J716" i="1"/>
  <c r="J717" i="1"/>
  <c r="J718" i="1"/>
  <c r="J719" i="1"/>
  <c r="J720" i="1"/>
  <c r="J721" i="1"/>
  <c r="J722" i="1"/>
  <c r="J723" i="1"/>
  <c r="J724" i="1"/>
  <c r="J725" i="1"/>
  <c r="J726" i="1"/>
  <c r="J727" i="1"/>
  <c r="J728" i="1"/>
  <c r="J729" i="1"/>
  <c r="J730" i="1"/>
  <c r="J731" i="1"/>
  <c r="J732" i="1"/>
  <c r="J733" i="1"/>
  <c r="J734" i="1"/>
  <c r="J735" i="1"/>
  <c r="J736" i="1"/>
  <c r="J737" i="1"/>
  <c r="J738" i="1"/>
  <c r="J739" i="1"/>
  <c r="J740" i="1"/>
  <c r="J741" i="1"/>
  <c r="J742" i="1"/>
  <c r="J743" i="1"/>
  <c r="J744" i="1"/>
  <c r="J745" i="1"/>
  <c r="J746" i="1"/>
  <c r="J747" i="1"/>
  <c r="J748" i="1"/>
  <c r="J749" i="1"/>
  <c r="J750" i="1"/>
  <c r="J751" i="1"/>
  <c r="J752" i="1"/>
  <c r="J753" i="1"/>
  <c r="J754" i="1"/>
  <c r="J755" i="1"/>
  <c r="J756" i="1"/>
  <c r="J757" i="1"/>
  <c r="J758" i="1"/>
  <c r="J759" i="1"/>
  <c r="J760" i="1"/>
  <c r="J761" i="1"/>
  <c r="J762" i="1"/>
  <c r="J763" i="1"/>
  <c r="J764" i="1"/>
  <c r="J765" i="1"/>
  <c r="J766" i="1"/>
  <c r="J767" i="1"/>
  <c r="J768" i="1"/>
  <c r="J769" i="1"/>
  <c r="J770" i="1"/>
  <c r="J771" i="1"/>
  <c r="J772" i="1"/>
  <c r="J773" i="1"/>
  <c r="J774" i="1"/>
  <c r="J775" i="1"/>
  <c r="J776" i="1"/>
  <c r="J777" i="1"/>
  <c r="J778" i="1"/>
  <c r="J779" i="1"/>
  <c r="J780" i="1"/>
  <c r="J781" i="1"/>
  <c r="J782" i="1"/>
  <c r="J783" i="1"/>
  <c r="J784" i="1"/>
  <c r="J785" i="1"/>
  <c r="J786" i="1"/>
  <c r="J787" i="1"/>
  <c r="J788" i="1"/>
  <c r="J789" i="1"/>
  <c r="J790" i="1"/>
  <c r="J791" i="1"/>
  <c r="J792" i="1"/>
  <c r="J793" i="1"/>
  <c r="J794" i="1"/>
  <c r="J795" i="1"/>
  <c r="J796" i="1"/>
  <c r="J797" i="1"/>
  <c r="J798" i="1"/>
  <c r="J799" i="1"/>
  <c r="J800" i="1"/>
  <c r="J801" i="1"/>
  <c r="J802" i="1"/>
  <c r="J803" i="1"/>
  <c r="J804" i="1"/>
  <c r="J805" i="1"/>
  <c r="J806" i="1"/>
  <c r="J807" i="1"/>
  <c r="J808" i="1"/>
  <c r="J809" i="1"/>
  <c r="J810" i="1"/>
  <c r="J811" i="1"/>
  <c r="J812" i="1"/>
  <c r="J813" i="1"/>
  <c r="J814" i="1"/>
  <c r="J815" i="1"/>
  <c r="J816" i="1"/>
  <c r="J817" i="1"/>
  <c r="J818" i="1"/>
  <c r="J819" i="1"/>
  <c r="J820" i="1"/>
  <c r="J821" i="1"/>
  <c r="J822" i="1"/>
  <c r="J823" i="1"/>
  <c r="J824" i="1"/>
  <c r="J825" i="1"/>
  <c r="J826" i="1"/>
  <c r="J827" i="1"/>
  <c r="J828" i="1"/>
  <c r="J829" i="1"/>
  <c r="J830" i="1"/>
  <c r="J831" i="1"/>
  <c r="J832" i="1"/>
  <c r="J833" i="1"/>
  <c r="J834" i="1"/>
  <c r="J835" i="1"/>
  <c r="J836" i="1"/>
  <c r="J837" i="1"/>
  <c r="J838" i="1"/>
  <c r="J839" i="1"/>
  <c r="J840" i="1"/>
  <c r="J841" i="1"/>
  <c r="J842" i="1"/>
  <c r="J843" i="1"/>
  <c r="J844" i="1"/>
  <c r="J845" i="1"/>
  <c r="J846" i="1"/>
  <c r="J847" i="1"/>
  <c r="J848" i="1"/>
  <c r="J849" i="1"/>
  <c r="J850" i="1"/>
  <c r="J851" i="1"/>
  <c r="J852" i="1"/>
  <c r="J853" i="1"/>
  <c r="J854" i="1"/>
  <c r="J855" i="1"/>
  <c r="J856" i="1"/>
  <c r="J857" i="1"/>
  <c r="J858" i="1"/>
  <c r="J859" i="1"/>
  <c r="J860" i="1"/>
  <c r="J861" i="1"/>
  <c r="J862" i="1"/>
  <c r="J863" i="1"/>
  <c r="J864" i="1"/>
  <c r="J865" i="1"/>
  <c r="J866" i="1"/>
  <c r="J867" i="1"/>
  <c r="J868" i="1"/>
  <c r="J869" i="1"/>
  <c r="J870" i="1"/>
  <c r="J871" i="1"/>
  <c r="J872" i="1"/>
  <c r="J873" i="1"/>
  <c r="J874" i="1"/>
  <c r="J875" i="1"/>
  <c r="J876" i="1"/>
  <c r="J877" i="1"/>
  <c r="J878" i="1"/>
  <c r="J879" i="1"/>
  <c r="J880" i="1"/>
  <c r="J881" i="1"/>
  <c r="J882" i="1"/>
  <c r="J883" i="1"/>
  <c r="J884" i="1"/>
  <c r="J885" i="1"/>
  <c r="J886" i="1"/>
  <c r="J887" i="1"/>
  <c r="J888" i="1"/>
  <c r="J889" i="1"/>
  <c r="J890" i="1"/>
  <c r="J891" i="1"/>
  <c r="J892" i="1"/>
  <c r="J893" i="1"/>
  <c r="J894" i="1"/>
  <c r="J895" i="1"/>
  <c r="J896" i="1"/>
  <c r="J897" i="1"/>
  <c r="J898" i="1"/>
  <c r="J899" i="1"/>
  <c r="J900" i="1"/>
  <c r="J901" i="1"/>
  <c r="J902" i="1"/>
  <c r="J903" i="1"/>
  <c r="J904" i="1"/>
  <c r="J905" i="1"/>
  <c r="J906" i="1"/>
  <c r="J907" i="1"/>
  <c r="J908" i="1"/>
  <c r="J909" i="1"/>
  <c r="J910" i="1"/>
  <c r="J911" i="1"/>
  <c r="J912" i="1"/>
  <c r="J913" i="1"/>
  <c r="J914" i="1"/>
  <c r="J915" i="1"/>
  <c r="J916" i="1"/>
  <c r="J917" i="1"/>
  <c r="J918" i="1"/>
  <c r="J919" i="1"/>
  <c r="J920" i="1"/>
  <c r="J921" i="1"/>
  <c r="J922" i="1"/>
  <c r="J923" i="1"/>
  <c r="J924" i="1"/>
  <c r="J925" i="1"/>
  <c r="J926" i="1"/>
  <c r="J927" i="1"/>
  <c r="J928" i="1"/>
  <c r="J929" i="1"/>
  <c r="J930" i="1"/>
  <c r="J931" i="1"/>
  <c r="J932" i="1"/>
  <c r="J933" i="1"/>
  <c r="J934" i="1"/>
  <c r="J935" i="1"/>
  <c r="J936" i="1"/>
  <c r="J937" i="1"/>
  <c r="J938" i="1"/>
  <c r="J939" i="1"/>
  <c r="J940" i="1"/>
  <c r="J941" i="1"/>
  <c r="J942" i="1"/>
  <c r="J943" i="1"/>
  <c r="J944" i="1"/>
  <c r="J945" i="1"/>
  <c r="J946" i="1"/>
  <c r="J947" i="1"/>
  <c r="J948" i="1"/>
  <c r="J949" i="1"/>
  <c r="J950" i="1"/>
  <c r="J951" i="1"/>
  <c r="J952" i="1"/>
  <c r="J953" i="1"/>
  <c r="J954" i="1"/>
  <c r="J955" i="1"/>
  <c r="J956" i="1"/>
  <c r="J957" i="1"/>
  <c r="J958" i="1"/>
  <c r="J959" i="1"/>
  <c r="J960" i="1"/>
  <c r="J961" i="1"/>
  <c r="J962" i="1"/>
  <c r="J963" i="1"/>
  <c r="J964" i="1"/>
  <c r="J965" i="1"/>
  <c r="J966" i="1"/>
  <c r="J967" i="1"/>
  <c r="J968" i="1"/>
  <c r="J969" i="1"/>
  <c r="J970" i="1"/>
  <c r="J971" i="1"/>
  <c r="J972" i="1"/>
  <c r="J973" i="1"/>
  <c r="J974" i="1"/>
  <c r="J975" i="1"/>
  <c r="J976" i="1"/>
  <c r="J977" i="1"/>
  <c r="J978" i="1"/>
  <c r="J979" i="1"/>
  <c r="J980" i="1"/>
  <c r="J981" i="1"/>
  <c r="J982" i="1"/>
  <c r="J983" i="1"/>
  <c r="J984" i="1"/>
  <c r="J985" i="1"/>
  <c r="J986" i="1"/>
  <c r="J987" i="1"/>
  <c r="J988" i="1"/>
  <c r="J989" i="1"/>
  <c r="J990" i="1"/>
  <c r="J991" i="1"/>
  <c r="J992" i="1"/>
  <c r="J993" i="1"/>
  <c r="J994" i="1"/>
  <c r="J995" i="1"/>
  <c r="J996" i="1"/>
  <c r="J997" i="1"/>
  <c r="J998" i="1"/>
  <c r="J999" i="1"/>
  <c r="J1000" i="1"/>
  <c r="J1001" i="1"/>
  <c r="J1002" i="1"/>
  <c r="J1003" i="1"/>
  <c r="J1004" i="1"/>
  <c r="J1005" i="1"/>
  <c r="J1006" i="1"/>
  <c r="J1007" i="1"/>
  <c r="J1008" i="1"/>
  <c r="J1009" i="1"/>
  <c r="J1010" i="1"/>
  <c r="J1011" i="1"/>
  <c r="J1012" i="1"/>
  <c r="J1013" i="1"/>
  <c r="J1014" i="1"/>
  <c r="J1015" i="1"/>
  <c r="J1016" i="1"/>
  <c r="J1017" i="1"/>
  <c r="J1018" i="1"/>
  <c r="J1019" i="1"/>
  <c r="J1020" i="1"/>
  <c r="J1021" i="1"/>
  <c r="J1022" i="1"/>
  <c r="J1023" i="1"/>
  <c r="J1024" i="1"/>
  <c r="J1025" i="1"/>
  <c r="J1026" i="1"/>
  <c r="J1027" i="1"/>
  <c r="J1028" i="1"/>
  <c r="J1029" i="1"/>
  <c r="J1030" i="1"/>
  <c r="J1031" i="1"/>
  <c r="J1032" i="1"/>
  <c r="J1033" i="1"/>
  <c r="J1034" i="1"/>
  <c r="J1035" i="1"/>
  <c r="J1036" i="1"/>
  <c r="J1037" i="1"/>
  <c r="J1038" i="1"/>
  <c r="J1039" i="1"/>
  <c r="J1040" i="1"/>
  <c r="J1041" i="1"/>
  <c r="J1042" i="1"/>
  <c r="J1043" i="1"/>
  <c r="J1044" i="1"/>
  <c r="J1045" i="1"/>
  <c r="J1046" i="1"/>
  <c r="J1047" i="1"/>
  <c r="J1048" i="1"/>
  <c r="J1049" i="1"/>
  <c r="J1050" i="1"/>
  <c r="J1051" i="1"/>
  <c r="J1052" i="1"/>
  <c r="J1053" i="1"/>
  <c r="J1054" i="1"/>
  <c r="J1055" i="1"/>
  <c r="J1056" i="1"/>
  <c r="J1057" i="1"/>
  <c r="J1058" i="1"/>
  <c r="J1059" i="1"/>
  <c r="J1060" i="1"/>
  <c r="J1061" i="1"/>
  <c r="J1062" i="1"/>
  <c r="J1063" i="1"/>
  <c r="J1064" i="1"/>
  <c r="J1065" i="1"/>
  <c r="J1066" i="1"/>
  <c r="J1067" i="1"/>
  <c r="J1068" i="1"/>
  <c r="J1069" i="1"/>
  <c r="J1070" i="1"/>
  <c r="J1071" i="1"/>
  <c r="J1072" i="1"/>
  <c r="J1073" i="1"/>
  <c r="J1074" i="1"/>
  <c r="J1075" i="1"/>
  <c r="J1076" i="1"/>
  <c r="J1077" i="1"/>
  <c r="J1078" i="1"/>
  <c r="J1079" i="1"/>
  <c r="J1080" i="1"/>
  <c r="J1081" i="1"/>
  <c r="J1082" i="1"/>
  <c r="J1083" i="1"/>
  <c r="J1084" i="1"/>
  <c r="J1085" i="1"/>
  <c r="J1086" i="1"/>
  <c r="J1087" i="1"/>
  <c r="J1088" i="1"/>
  <c r="J1089" i="1"/>
  <c r="J1090" i="1"/>
  <c r="J1091" i="1"/>
  <c r="J1092" i="1"/>
  <c r="J1093" i="1"/>
  <c r="J1094" i="1"/>
  <c r="J1095" i="1"/>
  <c r="J1096" i="1"/>
  <c r="J1097" i="1"/>
  <c r="J1098" i="1"/>
  <c r="J1099" i="1"/>
  <c r="J1100" i="1"/>
  <c r="J1101" i="1"/>
  <c r="J1102" i="1"/>
  <c r="J1103" i="1"/>
  <c r="J1104" i="1"/>
  <c r="J1105" i="1"/>
  <c r="J1106" i="1"/>
  <c r="J1107" i="1"/>
  <c r="J1108" i="1"/>
  <c r="J1109" i="1"/>
  <c r="J1110" i="1"/>
  <c r="J1111" i="1"/>
  <c r="J1112" i="1"/>
  <c r="J1113" i="1"/>
  <c r="J1114" i="1"/>
  <c r="J1115" i="1"/>
  <c r="J1116" i="1"/>
  <c r="J1117" i="1"/>
  <c r="J1118" i="1"/>
  <c r="J1119" i="1"/>
  <c r="J1120" i="1"/>
  <c r="J1121" i="1"/>
  <c r="J1122" i="1"/>
  <c r="J1123" i="1"/>
  <c r="J1124" i="1"/>
  <c r="J1125" i="1"/>
  <c r="J1126" i="1"/>
  <c r="J1127" i="1"/>
  <c r="J1128" i="1"/>
  <c r="J1129" i="1"/>
  <c r="J1130" i="1"/>
  <c r="J1131" i="1"/>
  <c r="J1132" i="1"/>
  <c r="J1133" i="1"/>
  <c r="J1134" i="1"/>
  <c r="J1135" i="1"/>
  <c r="J1136" i="1"/>
  <c r="J1137" i="1"/>
  <c r="J1138" i="1"/>
  <c r="J1139" i="1"/>
  <c r="J1140" i="1"/>
  <c r="J1141" i="1"/>
  <c r="J1142" i="1"/>
  <c r="J1143" i="1"/>
  <c r="J1144" i="1"/>
  <c r="J1145" i="1"/>
  <c r="J1146" i="1"/>
  <c r="J1147" i="1"/>
  <c r="J1148" i="1"/>
  <c r="J1149" i="1"/>
  <c r="J1150" i="1"/>
  <c r="J1151" i="1"/>
  <c r="J1152" i="1"/>
  <c r="J1153" i="1"/>
  <c r="J1154" i="1"/>
  <c r="J1155" i="1"/>
  <c r="J1156" i="1"/>
  <c r="J1157" i="1"/>
  <c r="J1158" i="1"/>
  <c r="J1159" i="1"/>
  <c r="J1160" i="1"/>
  <c r="J1161" i="1"/>
  <c r="J1162" i="1"/>
  <c r="J1163" i="1"/>
  <c r="J1164" i="1"/>
  <c r="J1165" i="1"/>
  <c r="J1166" i="1"/>
  <c r="J1167" i="1"/>
  <c r="J1168" i="1"/>
  <c r="J1169" i="1"/>
  <c r="J1170" i="1"/>
  <c r="J1171" i="1"/>
  <c r="J1172" i="1"/>
  <c r="J1173" i="1"/>
  <c r="J1174" i="1"/>
  <c r="J1175" i="1"/>
  <c r="J1176" i="1"/>
  <c r="J1177" i="1"/>
  <c r="J1178" i="1"/>
  <c r="J1179" i="1"/>
  <c r="J1180" i="1"/>
  <c r="J1181" i="1"/>
  <c r="J1182" i="1"/>
  <c r="J1183" i="1"/>
  <c r="J1184" i="1"/>
  <c r="J1185" i="1"/>
  <c r="J1186" i="1"/>
  <c r="J1187" i="1"/>
  <c r="J1188" i="1"/>
  <c r="J1189" i="1"/>
  <c r="J1190" i="1"/>
  <c r="J1191" i="1"/>
  <c r="J1192" i="1"/>
  <c r="J1193" i="1"/>
  <c r="J1194" i="1"/>
  <c r="J1195" i="1"/>
  <c r="J1196" i="1"/>
  <c r="J1197" i="1"/>
  <c r="J1198" i="1"/>
  <c r="J1199" i="1"/>
  <c r="J1200" i="1"/>
  <c r="J1201" i="1"/>
  <c r="J1202" i="1"/>
  <c r="J1203" i="1"/>
  <c r="J1204" i="1"/>
  <c r="J1205" i="1"/>
  <c r="J1206" i="1"/>
  <c r="J1207" i="1"/>
  <c r="J1208" i="1"/>
  <c r="J1209" i="1"/>
  <c r="J1210" i="1"/>
  <c r="J1211" i="1"/>
  <c r="J1212" i="1"/>
  <c r="J1213" i="1"/>
  <c r="J1214" i="1"/>
  <c r="J1215" i="1"/>
  <c r="J1216" i="1"/>
  <c r="J1217" i="1"/>
  <c r="J1218" i="1"/>
  <c r="J1219" i="1"/>
  <c r="J1220" i="1"/>
  <c r="J1221" i="1"/>
  <c r="J1222" i="1"/>
  <c r="J1223" i="1"/>
  <c r="J1224" i="1"/>
  <c r="J1225" i="1"/>
  <c r="J1226" i="1"/>
  <c r="J1227" i="1"/>
  <c r="J1228" i="1"/>
  <c r="J1229" i="1"/>
  <c r="J1230" i="1"/>
  <c r="J1231" i="1"/>
  <c r="J1232" i="1"/>
  <c r="J1233" i="1"/>
  <c r="J1234" i="1"/>
  <c r="J1235" i="1"/>
  <c r="J1236" i="1"/>
  <c r="J1237" i="1"/>
  <c r="J1238" i="1"/>
  <c r="J1239" i="1"/>
  <c r="J1240" i="1"/>
  <c r="J1241" i="1"/>
  <c r="J1242" i="1"/>
  <c r="J1243" i="1"/>
  <c r="J1244" i="1"/>
  <c r="J1245" i="1"/>
  <c r="J1246" i="1"/>
  <c r="J1247" i="1"/>
  <c r="J1248" i="1"/>
  <c r="J1249" i="1"/>
  <c r="J1250" i="1"/>
  <c r="J1251" i="1"/>
  <c r="J1252" i="1"/>
  <c r="J1253" i="1"/>
  <c r="J1254" i="1"/>
  <c r="J1255" i="1"/>
  <c r="J1256" i="1"/>
  <c r="J1257" i="1"/>
  <c r="J1258" i="1"/>
  <c r="J1259" i="1"/>
  <c r="J1260" i="1"/>
  <c r="J1261" i="1"/>
  <c r="J1262" i="1"/>
  <c r="J1263" i="1"/>
  <c r="J1264" i="1"/>
  <c r="J1265" i="1"/>
  <c r="J1266" i="1"/>
  <c r="J1267" i="1"/>
  <c r="J1268" i="1"/>
  <c r="J1269" i="1"/>
  <c r="J1270" i="1"/>
  <c r="J1271" i="1"/>
  <c r="J1272" i="1"/>
  <c r="J1273" i="1"/>
  <c r="J1274" i="1"/>
  <c r="J1275" i="1"/>
  <c r="J1276" i="1"/>
  <c r="J1277" i="1"/>
  <c r="J1278" i="1"/>
  <c r="J1279" i="1"/>
  <c r="J1280" i="1"/>
  <c r="J1281" i="1"/>
  <c r="J1282" i="1"/>
  <c r="J1283" i="1"/>
  <c r="J1284" i="1"/>
  <c r="J1285" i="1"/>
  <c r="J1286" i="1"/>
  <c r="J1287" i="1"/>
  <c r="J1288" i="1"/>
  <c r="J1289" i="1"/>
  <c r="J1290" i="1"/>
  <c r="J1291" i="1"/>
  <c r="J1292" i="1"/>
  <c r="J1293" i="1"/>
  <c r="J1294" i="1"/>
  <c r="J1295" i="1"/>
  <c r="J1296" i="1"/>
  <c r="J1297" i="1"/>
  <c r="J1298" i="1"/>
  <c r="J1299" i="1"/>
  <c r="J1300" i="1"/>
  <c r="J1301" i="1"/>
  <c r="J1302" i="1"/>
  <c r="J1303" i="1"/>
  <c r="J1304" i="1"/>
  <c r="J1305" i="1"/>
  <c r="J1306" i="1"/>
  <c r="J1307" i="1"/>
  <c r="J1308" i="1"/>
  <c r="J1309" i="1"/>
  <c r="J1310" i="1"/>
  <c r="J1311" i="1"/>
  <c r="J1312" i="1"/>
  <c r="J1313" i="1"/>
  <c r="J1314" i="1"/>
  <c r="J1315" i="1"/>
  <c r="J1316" i="1"/>
  <c r="J1317" i="1"/>
  <c r="J1318" i="1"/>
  <c r="J1319" i="1"/>
  <c r="J1320" i="1"/>
  <c r="J1321" i="1"/>
  <c r="J1322" i="1"/>
  <c r="J1323" i="1"/>
  <c r="J1324" i="1"/>
  <c r="J1325" i="1"/>
  <c r="J1326" i="1"/>
  <c r="J1327" i="1"/>
  <c r="J1328" i="1"/>
  <c r="J1329" i="1"/>
  <c r="J1330" i="1"/>
  <c r="J1331" i="1"/>
  <c r="J1332" i="1"/>
  <c r="J1333" i="1"/>
  <c r="J1334" i="1"/>
  <c r="J1335" i="1"/>
  <c r="J1336" i="1"/>
  <c r="J1337" i="1"/>
  <c r="J1338" i="1"/>
  <c r="J1339" i="1"/>
  <c r="J1340" i="1"/>
  <c r="J1341" i="1"/>
  <c r="J1342" i="1"/>
  <c r="J1343" i="1"/>
  <c r="J1344" i="1"/>
  <c r="J1345" i="1"/>
  <c r="J1346" i="1"/>
  <c r="J1347" i="1"/>
  <c r="J1348" i="1"/>
  <c r="J1349" i="1"/>
  <c r="J1350" i="1"/>
  <c r="J1351" i="1"/>
  <c r="J1352" i="1"/>
  <c r="J1353" i="1"/>
  <c r="J1354" i="1"/>
  <c r="J1355" i="1"/>
  <c r="J1356" i="1"/>
  <c r="J1357" i="1"/>
  <c r="J1358" i="1"/>
  <c r="J1359" i="1"/>
  <c r="J1360" i="1"/>
  <c r="J1361" i="1"/>
  <c r="J1362" i="1"/>
  <c r="J1363" i="1"/>
  <c r="J1364" i="1"/>
  <c r="J1365" i="1"/>
  <c r="J1366" i="1"/>
  <c r="J1367" i="1"/>
  <c r="J1368" i="1"/>
  <c r="J1369" i="1"/>
  <c r="J1370" i="1"/>
  <c r="J1371" i="1"/>
  <c r="J1372" i="1"/>
  <c r="J1373" i="1"/>
  <c r="J1374" i="1"/>
  <c r="J1375" i="1"/>
  <c r="J1376" i="1"/>
  <c r="J1377" i="1"/>
  <c r="J1378" i="1"/>
  <c r="J1379" i="1"/>
  <c r="J1380" i="1"/>
  <c r="J1381" i="1"/>
  <c r="J1382" i="1"/>
  <c r="J1383" i="1"/>
  <c r="J1384" i="1"/>
  <c r="J1385" i="1"/>
  <c r="J1386" i="1"/>
  <c r="J1387" i="1"/>
  <c r="J1388" i="1"/>
  <c r="J1389" i="1"/>
  <c r="J1390" i="1"/>
  <c r="J1391" i="1"/>
  <c r="J1392" i="1"/>
  <c r="J1393" i="1"/>
  <c r="J1394" i="1"/>
  <c r="J1395" i="1"/>
  <c r="J1396" i="1"/>
  <c r="J1397" i="1"/>
  <c r="J1398" i="1"/>
  <c r="J1399" i="1"/>
  <c r="J1400" i="1"/>
  <c r="J1401" i="1"/>
  <c r="J1402" i="1"/>
  <c r="J1403" i="1"/>
  <c r="J1404" i="1"/>
  <c r="J1405" i="1"/>
  <c r="J1406" i="1"/>
  <c r="J1407" i="1"/>
  <c r="J1408" i="1"/>
  <c r="J1409" i="1"/>
  <c r="J1410" i="1"/>
  <c r="J1411" i="1"/>
  <c r="J1412" i="1"/>
  <c r="J1413" i="1"/>
  <c r="J1414" i="1"/>
  <c r="J1415" i="1"/>
  <c r="J1416" i="1"/>
  <c r="J1417" i="1"/>
  <c r="J1418" i="1"/>
  <c r="J1419" i="1"/>
  <c r="J1420" i="1"/>
  <c r="J1421" i="1"/>
  <c r="J1422" i="1"/>
  <c r="J1423" i="1"/>
  <c r="J1424" i="1"/>
  <c r="J1425" i="1"/>
  <c r="J1426" i="1"/>
  <c r="J1427" i="1"/>
  <c r="J1428" i="1"/>
  <c r="J1429" i="1"/>
  <c r="J1430" i="1"/>
  <c r="J1431" i="1"/>
  <c r="J1432" i="1"/>
  <c r="J1433" i="1"/>
  <c r="J1434" i="1"/>
  <c r="J1435" i="1"/>
  <c r="J1436" i="1"/>
  <c r="J1437" i="1"/>
  <c r="J1438" i="1"/>
  <c r="J1439" i="1"/>
  <c r="J1440" i="1"/>
  <c r="J1441" i="1"/>
  <c r="J1442" i="1"/>
  <c r="J1443" i="1"/>
  <c r="J1444" i="1"/>
  <c r="J1445" i="1"/>
  <c r="J1446" i="1"/>
  <c r="J1447" i="1"/>
  <c r="J1448" i="1"/>
  <c r="J1449" i="1"/>
  <c r="J1450" i="1"/>
  <c r="J1451" i="1"/>
  <c r="J1452" i="1"/>
  <c r="J1453" i="1"/>
  <c r="J1454" i="1"/>
  <c r="J1455" i="1"/>
  <c r="J1456" i="1"/>
  <c r="J1457" i="1"/>
  <c r="J1458" i="1"/>
  <c r="J1459" i="1"/>
  <c r="J1460" i="1"/>
  <c r="J1461" i="1"/>
  <c r="J1462" i="1"/>
  <c r="J1463" i="1"/>
  <c r="J1464" i="1"/>
  <c r="J1465" i="1"/>
  <c r="J1466" i="1"/>
  <c r="J1467" i="1"/>
  <c r="J1468" i="1"/>
  <c r="J1469" i="1"/>
  <c r="J1470" i="1"/>
  <c r="J1471" i="1"/>
  <c r="J1472" i="1"/>
  <c r="J1473" i="1"/>
  <c r="J1474" i="1"/>
  <c r="J1475" i="1"/>
  <c r="J1476" i="1"/>
  <c r="J1477" i="1"/>
  <c r="J1478" i="1"/>
  <c r="J1479" i="1"/>
  <c r="J1480" i="1"/>
  <c r="J1481" i="1"/>
  <c r="J1482" i="1"/>
  <c r="J1483" i="1"/>
  <c r="J1484" i="1"/>
  <c r="J1485" i="1"/>
  <c r="J1486" i="1"/>
  <c r="J1487" i="1"/>
  <c r="J1488" i="1"/>
  <c r="J1489" i="1"/>
  <c r="J1490" i="1"/>
  <c r="J1491" i="1"/>
  <c r="J1492" i="1"/>
  <c r="J1493" i="1"/>
  <c r="J1494" i="1"/>
  <c r="J1495" i="1"/>
  <c r="J1496" i="1"/>
  <c r="J1497" i="1"/>
  <c r="J1498" i="1"/>
  <c r="J1499" i="1"/>
  <c r="J1500" i="1"/>
  <c r="J1501" i="1"/>
  <c r="J1502" i="1"/>
  <c r="J1503" i="1"/>
  <c r="J1504" i="1"/>
  <c r="J1505" i="1"/>
  <c r="J1506" i="1"/>
  <c r="J1507" i="1"/>
  <c r="J1508" i="1"/>
  <c r="J1509" i="1"/>
  <c r="J1510" i="1"/>
  <c r="J1511" i="1"/>
  <c r="J1512" i="1"/>
  <c r="J1513" i="1"/>
  <c r="J1514" i="1"/>
  <c r="J1515" i="1"/>
  <c r="J1516" i="1"/>
  <c r="J1517" i="1"/>
  <c r="J1518" i="1"/>
  <c r="J1519" i="1"/>
  <c r="J1520" i="1"/>
  <c r="J1521" i="1"/>
  <c r="J1522" i="1"/>
  <c r="J1523" i="1"/>
  <c r="J1524" i="1"/>
  <c r="J1525" i="1"/>
  <c r="J1526" i="1"/>
  <c r="J1527" i="1"/>
  <c r="J1528" i="1"/>
  <c r="J1529" i="1"/>
  <c r="J1530" i="1"/>
  <c r="J1531" i="1"/>
  <c r="J1532" i="1"/>
  <c r="J1533" i="1"/>
  <c r="J1534" i="1"/>
  <c r="J1535" i="1"/>
  <c r="J1536" i="1"/>
  <c r="J1537" i="1"/>
  <c r="J1538" i="1"/>
  <c r="J1539" i="1"/>
  <c r="J1540" i="1"/>
  <c r="J1541" i="1"/>
  <c r="J1542" i="1"/>
  <c r="J1543" i="1"/>
  <c r="J1544" i="1"/>
  <c r="J1545" i="1"/>
  <c r="J1546" i="1"/>
  <c r="J1547" i="1"/>
  <c r="J1548" i="1"/>
  <c r="J1549" i="1"/>
  <c r="J1550" i="1"/>
  <c r="J1551" i="1"/>
  <c r="J1552" i="1"/>
  <c r="J1553" i="1"/>
  <c r="J1554" i="1"/>
  <c r="J1555" i="1"/>
  <c r="J1556" i="1"/>
  <c r="J1557" i="1"/>
  <c r="J1558" i="1"/>
  <c r="J1559" i="1"/>
  <c r="J1560" i="1"/>
  <c r="J1561" i="1"/>
  <c r="J1562" i="1"/>
  <c r="J1563" i="1"/>
  <c r="J1564" i="1"/>
  <c r="J1565" i="1"/>
  <c r="J1566" i="1"/>
  <c r="J1567" i="1"/>
  <c r="J1568" i="1"/>
  <c r="J1569" i="1"/>
  <c r="J1570" i="1"/>
  <c r="J1571" i="1"/>
  <c r="J1572" i="1"/>
  <c r="J1573" i="1"/>
  <c r="J1574" i="1"/>
  <c r="J1575" i="1"/>
  <c r="J1576" i="1"/>
  <c r="J1577" i="1"/>
  <c r="J1578" i="1"/>
  <c r="J1579" i="1"/>
  <c r="J1580" i="1"/>
  <c r="J1581" i="1"/>
  <c r="J1582" i="1"/>
  <c r="J1583" i="1"/>
  <c r="J1584" i="1"/>
  <c r="J1585" i="1"/>
  <c r="J1586" i="1"/>
  <c r="J1587" i="1"/>
  <c r="J1588" i="1"/>
  <c r="J1589" i="1"/>
  <c r="J1590" i="1"/>
  <c r="J1591" i="1"/>
  <c r="J1592" i="1"/>
  <c r="J1593" i="1"/>
  <c r="J1594" i="1"/>
  <c r="J1595" i="1"/>
  <c r="J1596" i="1"/>
  <c r="J1597" i="1"/>
  <c r="J1598" i="1"/>
  <c r="J1599" i="1"/>
  <c r="J1600" i="1"/>
  <c r="J1601" i="1"/>
  <c r="J1602" i="1"/>
  <c r="J1603" i="1"/>
  <c r="J1604" i="1"/>
  <c r="J1605" i="1"/>
  <c r="J1606" i="1"/>
  <c r="J1607" i="1"/>
  <c r="J1608" i="1"/>
  <c r="J1609" i="1"/>
  <c r="J1610" i="1"/>
  <c r="J1611" i="1"/>
  <c r="J1612" i="1"/>
  <c r="J1613" i="1"/>
  <c r="J1614" i="1"/>
  <c r="J1615" i="1"/>
  <c r="J1616" i="1"/>
  <c r="J1617" i="1"/>
  <c r="J1618" i="1"/>
  <c r="J1619" i="1"/>
  <c r="J1620" i="1"/>
  <c r="J1621" i="1"/>
  <c r="J1622" i="1"/>
  <c r="J1623" i="1"/>
  <c r="J1624" i="1"/>
  <c r="J1625" i="1"/>
  <c r="J1626" i="1"/>
  <c r="J1627" i="1"/>
  <c r="J1628" i="1"/>
  <c r="J1629" i="1"/>
  <c r="J1630" i="1"/>
  <c r="J1631" i="1"/>
  <c r="J1632" i="1"/>
  <c r="J1633" i="1"/>
  <c r="J1634" i="1"/>
  <c r="J1635" i="1"/>
  <c r="J1636" i="1"/>
  <c r="J1637" i="1"/>
  <c r="J1638" i="1"/>
  <c r="J1639" i="1"/>
  <c r="J1640" i="1"/>
  <c r="J1641" i="1"/>
  <c r="J1642" i="1"/>
  <c r="J1643" i="1"/>
  <c r="J1644" i="1"/>
  <c r="J1645" i="1"/>
  <c r="J1646" i="1"/>
  <c r="J1647" i="1"/>
  <c r="J1648" i="1"/>
  <c r="J1649" i="1"/>
  <c r="J1650" i="1"/>
  <c r="J1651" i="1"/>
  <c r="J1652" i="1"/>
  <c r="J1653" i="1"/>
  <c r="J1654" i="1"/>
  <c r="J1655" i="1"/>
  <c r="J1656" i="1"/>
  <c r="J1657" i="1"/>
  <c r="J1658" i="1"/>
  <c r="J1659" i="1"/>
  <c r="J1660" i="1"/>
  <c r="J1661" i="1"/>
  <c r="J1662" i="1"/>
  <c r="J1663" i="1"/>
  <c r="J1664" i="1"/>
  <c r="J1665" i="1"/>
  <c r="J1666" i="1"/>
  <c r="J1667" i="1"/>
  <c r="J1668" i="1"/>
  <c r="J1669" i="1"/>
  <c r="J1670" i="1"/>
  <c r="J1671" i="1"/>
  <c r="J1672" i="1"/>
  <c r="J1673" i="1"/>
  <c r="J1674" i="1"/>
  <c r="J1675" i="1"/>
  <c r="J1676" i="1"/>
  <c r="J1677" i="1"/>
  <c r="J1678" i="1"/>
  <c r="J1679" i="1"/>
  <c r="J1680" i="1"/>
  <c r="J1681" i="1"/>
  <c r="J1682" i="1"/>
  <c r="J1683" i="1"/>
  <c r="J1684" i="1"/>
  <c r="J1685" i="1"/>
  <c r="J1686" i="1"/>
  <c r="J1687" i="1"/>
  <c r="J1688" i="1"/>
  <c r="J1689" i="1"/>
  <c r="J1690" i="1"/>
  <c r="J1691" i="1"/>
  <c r="J1692" i="1"/>
  <c r="J1693" i="1"/>
  <c r="J1694" i="1"/>
  <c r="J1695" i="1"/>
  <c r="J1696" i="1"/>
  <c r="J1697" i="1"/>
  <c r="J1698" i="1"/>
  <c r="J1699" i="1"/>
  <c r="J1700" i="1"/>
  <c r="J1701" i="1"/>
  <c r="J1702" i="1"/>
  <c r="J1703" i="1"/>
  <c r="J1704" i="1"/>
  <c r="J1705" i="1"/>
  <c r="J1706" i="1"/>
  <c r="J1707" i="1"/>
  <c r="J1708" i="1"/>
  <c r="J1709" i="1"/>
  <c r="J1710" i="1"/>
  <c r="J1711" i="1"/>
  <c r="J1712" i="1"/>
  <c r="J1713" i="1"/>
  <c r="J1714" i="1"/>
  <c r="J1715" i="1"/>
  <c r="J1716" i="1"/>
  <c r="J1717" i="1"/>
  <c r="J1718" i="1"/>
  <c r="J1719" i="1"/>
  <c r="J1720" i="1"/>
  <c r="J1721" i="1"/>
  <c r="J1722" i="1"/>
  <c r="J1723" i="1"/>
  <c r="J1724" i="1"/>
  <c r="J1725" i="1"/>
  <c r="J1726" i="1"/>
  <c r="J1727" i="1"/>
  <c r="J1728" i="1"/>
  <c r="J1729" i="1"/>
  <c r="J1730" i="1"/>
  <c r="J1731" i="1"/>
  <c r="J1732" i="1"/>
  <c r="J1733" i="1"/>
  <c r="J1734" i="1"/>
  <c r="J1735" i="1"/>
  <c r="J1736" i="1"/>
  <c r="J1737" i="1"/>
  <c r="J1738" i="1"/>
  <c r="J1739" i="1"/>
  <c r="J1740" i="1"/>
  <c r="J1741" i="1"/>
  <c r="J1742" i="1"/>
  <c r="J1743" i="1"/>
  <c r="J1744" i="1"/>
  <c r="J1745" i="1"/>
  <c r="J1746" i="1"/>
  <c r="J1747" i="1"/>
  <c r="J1748" i="1"/>
  <c r="J1749" i="1"/>
  <c r="J1750" i="1"/>
  <c r="J1751" i="1"/>
  <c r="J1752" i="1"/>
  <c r="J1753" i="1"/>
  <c r="J1754" i="1"/>
  <c r="J1755" i="1"/>
  <c r="J1756" i="1"/>
  <c r="J1757" i="1"/>
  <c r="J1758" i="1"/>
  <c r="J1759" i="1"/>
  <c r="J1760" i="1"/>
  <c r="J1761" i="1"/>
  <c r="J1762" i="1"/>
  <c r="J1763" i="1"/>
  <c r="J1764" i="1"/>
  <c r="J1765" i="1"/>
  <c r="J1766" i="1"/>
  <c r="J1767" i="1"/>
  <c r="J1768" i="1"/>
  <c r="J1769" i="1"/>
  <c r="J1770" i="1"/>
  <c r="J1771" i="1"/>
  <c r="J1772" i="1"/>
  <c r="J1773" i="1"/>
  <c r="J1774" i="1"/>
  <c r="J1775" i="1"/>
  <c r="J1776" i="1"/>
  <c r="J1777" i="1"/>
  <c r="J1778" i="1"/>
  <c r="J1779" i="1"/>
  <c r="J1780" i="1"/>
  <c r="J1781" i="1"/>
  <c r="J1782" i="1"/>
  <c r="J1783" i="1"/>
  <c r="J1784" i="1"/>
  <c r="J1785" i="1"/>
  <c r="J1786" i="1"/>
  <c r="J1787" i="1"/>
  <c r="J1788" i="1"/>
  <c r="J1789" i="1"/>
  <c r="J1790" i="1"/>
  <c r="J1791" i="1"/>
  <c r="J1792" i="1"/>
  <c r="J1793" i="1"/>
  <c r="J1794" i="1"/>
  <c r="J1795" i="1"/>
  <c r="J1796" i="1"/>
  <c r="J1797" i="1"/>
  <c r="J1798" i="1"/>
  <c r="J1799" i="1"/>
  <c r="J1800" i="1"/>
  <c r="J1801" i="1"/>
  <c r="J1802" i="1"/>
  <c r="J1803" i="1"/>
  <c r="J1804" i="1"/>
  <c r="J1805" i="1"/>
  <c r="J1806" i="1"/>
  <c r="J1807" i="1"/>
  <c r="J1808" i="1"/>
  <c r="J1809" i="1"/>
  <c r="J1810" i="1"/>
  <c r="J1811" i="1"/>
  <c r="J1812" i="1"/>
  <c r="J1813" i="1"/>
  <c r="J1814" i="1"/>
  <c r="J1815" i="1"/>
  <c r="J1816" i="1"/>
  <c r="J1817" i="1"/>
  <c r="J1818" i="1"/>
  <c r="J1819" i="1"/>
  <c r="J1820" i="1"/>
  <c r="J1821" i="1"/>
  <c r="J1822" i="1"/>
  <c r="J1823" i="1"/>
  <c r="J1824" i="1"/>
  <c r="J1825" i="1"/>
  <c r="J1826" i="1"/>
  <c r="J1827" i="1"/>
  <c r="J1828" i="1"/>
  <c r="J1829" i="1"/>
  <c r="J1830" i="1"/>
  <c r="J1831" i="1"/>
  <c r="J1832" i="1"/>
  <c r="J1833" i="1"/>
  <c r="J1834" i="1"/>
  <c r="J1835" i="1"/>
  <c r="J1836" i="1"/>
  <c r="J1837" i="1"/>
  <c r="J1838" i="1"/>
  <c r="J1839" i="1"/>
  <c r="J1840" i="1"/>
  <c r="J1841" i="1"/>
  <c r="J1842" i="1"/>
  <c r="J1843" i="1"/>
  <c r="J1844" i="1"/>
  <c r="J1845" i="1"/>
  <c r="J1846" i="1"/>
  <c r="J1847" i="1"/>
  <c r="J1848" i="1"/>
  <c r="J1849" i="1"/>
  <c r="J1850" i="1"/>
  <c r="J1851" i="1"/>
  <c r="J1852" i="1"/>
  <c r="J1853" i="1"/>
  <c r="J1854" i="1"/>
  <c r="J1855" i="1"/>
  <c r="J1856" i="1"/>
  <c r="J1857" i="1"/>
  <c r="J1858" i="1"/>
  <c r="J1859" i="1"/>
  <c r="J1860" i="1"/>
  <c r="J1861" i="1"/>
  <c r="J1862" i="1"/>
  <c r="J1863" i="1"/>
  <c r="J1864" i="1"/>
  <c r="J1865" i="1"/>
  <c r="J1866" i="1"/>
  <c r="J1867" i="1"/>
  <c r="J1868" i="1"/>
  <c r="J1869" i="1"/>
  <c r="J1870" i="1"/>
  <c r="J1871" i="1"/>
  <c r="J1872" i="1"/>
  <c r="J1873" i="1"/>
  <c r="J1874" i="1"/>
  <c r="J1875" i="1"/>
  <c r="J1876" i="1"/>
  <c r="J1877" i="1"/>
  <c r="J1878" i="1"/>
  <c r="J1879" i="1"/>
  <c r="J1880" i="1"/>
  <c r="J1881" i="1"/>
  <c r="J1882" i="1"/>
  <c r="J1883" i="1"/>
  <c r="J1884" i="1"/>
  <c r="J1885" i="1"/>
  <c r="J1886" i="1"/>
  <c r="J1887" i="1"/>
  <c r="J1888" i="1"/>
  <c r="J1889" i="1"/>
  <c r="J1890" i="1"/>
  <c r="J1891" i="1"/>
  <c r="J1892" i="1"/>
  <c r="J1893" i="1"/>
  <c r="J1894" i="1"/>
  <c r="J1895" i="1"/>
  <c r="J1896" i="1"/>
  <c r="J1897" i="1"/>
  <c r="J1898" i="1"/>
  <c r="J1899" i="1"/>
  <c r="J1900" i="1"/>
  <c r="J1901" i="1"/>
  <c r="J1902" i="1"/>
  <c r="J1903" i="1"/>
  <c r="J1904" i="1"/>
  <c r="J1905" i="1"/>
  <c r="J1906" i="1"/>
  <c r="J1907" i="1"/>
  <c r="J1908" i="1"/>
  <c r="J1909" i="1"/>
  <c r="J1910" i="1"/>
  <c r="J1911" i="1"/>
  <c r="J1912" i="1"/>
  <c r="J1913" i="1"/>
  <c r="J1914" i="1"/>
  <c r="J1915" i="1"/>
  <c r="J1916" i="1"/>
  <c r="J1917" i="1"/>
  <c r="J1918" i="1"/>
  <c r="J1919" i="1"/>
  <c r="J1920" i="1"/>
  <c r="J1921" i="1"/>
  <c r="J1922" i="1"/>
  <c r="J1923" i="1"/>
  <c r="J1924" i="1"/>
  <c r="J1925" i="1"/>
  <c r="J1926" i="1"/>
  <c r="J1927" i="1"/>
  <c r="J1928" i="1"/>
  <c r="J1929" i="1"/>
  <c r="J1930" i="1"/>
  <c r="J1931" i="1"/>
  <c r="J1932" i="1"/>
  <c r="J1933" i="1"/>
  <c r="J1934" i="1"/>
  <c r="J1935" i="1"/>
  <c r="J1936" i="1"/>
  <c r="J1937" i="1"/>
  <c r="J1938" i="1"/>
  <c r="J1939" i="1"/>
  <c r="J1940" i="1"/>
  <c r="J1941" i="1"/>
  <c r="J1942" i="1"/>
  <c r="J1943" i="1"/>
  <c r="J1944" i="1"/>
  <c r="J1945" i="1"/>
  <c r="J1946" i="1"/>
  <c r="J1947" i="1"/>
  <c r="J1948" i="1"/>
  <c r="J1949" i="1"/>
  <c r="J1950" i="1"/>
  <c r="J1951" i="1"/>
  <c r="J1952" i="1"/>
  <c r="J1953" i="1"/>
  <c r="J1954" i="1"/>
  <c r="J1955" i="1"/>
  <c r="J1956" i="1"/>
  <c r="J1957" i="1"/>
  <c r="J1958" i="1"/>
  <c r="J1959" i="1"/>
  <c r="J1960" i="1"/>
  <c r="J1961" i="1"/>
  <c r="J1962" i="1"/>
  <c r="J1963" i="1"/>
  <c r="J1964" i="1"/>
  <c r="J1965" i="1"/>
  <c r="J1966" i="1"/>
  <c r="J1967" i="1"/>
  <c r="J1968" i="1"/>
  <c r="J1969" i="1"/>
  <c r="J1970" i="1"/>
  <c r="J1971" i="1"/>
  <c r="J1972" i="1"/>
  <c r="J1973" i="1"/>
  <c r="J1974" i="1"/>
  <c r="J1975" i="1"/>
  <c r="J1976" i="1"/>
  <c r="J1977" i="1"/>
  <c r="J1978" i="1"/>
  <c r="J1979" i="1"/>
  <c r="J1980" i="1"/>
  <c r="J1981" i="1"/>
  <c r="J1982" i="1"/>
  <c r="J1983" i="1"/>
  <c r="J1984" i="1"/>
  <c r="J1985" i="1"/>
  <c r="J1986" i="1"/>
  <c r="J1987" i="1"/>
  <c r="J1988" i="1"/>
  <c r="J1989" i="1"/>
  <c r="J1990" i="1"/>
  <c r="J1991" i="1"/>
  <c r="J1992" i="1"/>
  <c r="J1993" i="1"/>
  <c r="J1994" i="1"/>
  <c r="J1995" i="1"/>
  <c r="J1996" i="1"/>
  <c r="J1997" i="1"/>
  <c r="J1998" i="1"/>
  <c r="J1999" i="1"/>
  <c r="J2000" i="1"/>
  <c r="J2001" i="1"/>
  <c r="J2002" i="1"/>
  <c r="J2003" i="1"/>
  <c r="J2004" i="1"/>
  <c r="J2005" i="1"/>
  <c r="J2006" i="1"/>
  <c r="J2007" i="1"/>
  <c r="J2008" i="1"/>
  <c r="J2009" i="1"/>
  <c r="J2010" i="1"/>
  <c r="J2011" i="1"/>
  <c r="J2012" i="1"/>
  <c r="J2013" i="1"/>
  <c r="J2014" i="1"/>
  <c r="J2015" i="1"/>
  <c r="J2016" i="1"/>
  <c r="J2017" i="1"/>
  <c r="J2018" i="1"/>
  <c r="J2019" i="1"/>
  <c r="J2020" i="1"/>
  <c r="J2021" i="1"/>
  <c r="J2022" i="1"/>
  <c r="J2023" i="1"/>
  <c r="J2024" i="1"/>
  <c r="J2025" i="1"/>
  <c r="J2026" i="1"/>
  <c r="J2027" i="1"/>
  <c r="J2028" i="1"/>
  <c r="J2029" i="1"/>
  <c r="J2030" i="1"/>
  <c r="J2031" i="1"/>
  <c r="J2032" i="1"/>
  <c r="J2033" i="1"/>
  <c r="J2034" i="1"/>
  <c r="J2035" i="1"/>
  <c r="J2036" i="1"/>
  <c r="J2037" i="1"/>
  <c r="J2038" i="1"/>
  <c r="J2039" i="1"/>
  <c r="J2040" i="1"/>
  <c r="J2041" i="1"/>
  <c r="J2042" i="1"/>
  <c r="J2043" i="1"/>
  <c r="J2044" i="1"/>
  <c r="J2045" i="1"/>
  <c r="J2046" i="1"/>
  <c r="J2047" i="1"/>
  <c r="J2048" i="1"/>
  <c r="J2049" i="1"/>
  <c r="J2050" i="1"/>
  <c r="J2051" i="1"/>
  <c r="J2052" i="1"/>
  <c r="J2053" i="1"/>
  <c r="J2054" i="1"/>
  <c r="J2055" i="1"/>
  <c r="J2056" i="1"/>
  <c r="J2057" i="1"/>
  <c r="J2058" i="1"/>
  <c r="J2059" i="1"/>
  <c r="J2060" i="1"/>
  <c r="J2061" i="1"/>
  <c r="J2062" i="1"/>
  <c r="J2063" i="1"/>
  <c r="J2064" i="1"/>
  <c r="J2065" i="1"/>
  <c r="J2066" i="1"/>
  <c r="J2067" i="1"/>
  <c r="J2068" i="1"/>
  <c r="J2069" i="1"/>
  <c r="J2070" i="1"/>
  <c r="J2071" i="1"/>
  <c r="J2072" i="1"/>
  <c r="J2073" i="1"/>
  <c r="J2074" i="1"/>
  <c r="J2075" i="1"/>
  <c r="J2076" i="1"/>
  <c r="J2077" i="1"/>
  <c r="J2078" i="1"/>
  <c r="J2079" i="1"/>
  <c r="J2080" i="1"/>
  <c r="J2081" i="1"/>
  <c r="J2082" i="1"/>
  <c r="J2083" i="1"/>
  <c r="J2084" i="1"/>
  <c r="J2085" i="1"/>
  <c r="J2086" i="1"/>
  <c r="J2087" i="1"/>
  <c r="J2088" i="1"/>
  <c r="J2089" i="1"/>
  <c r="J2090" i="1"/>
  <c r="J2091" i="1"/>
  <c r="J2092" i="1"/>
  <c r="J2093" i="1"/>
  <c r="J2094" i="1"/>
  <c r="J2095" i="1"/>
  <c r="J2096" i="1"/>
  <c r="J2097" i="1"/>
  <c r="J2098" i="1"/>
  <c r="J2099" i="1"/>
  <c r="J2100" i="1"/>
  <c r="J2101" i="1"/>
  <c r="J2102" i="1"/>
  <c r="J2103" i="1"/>
  <c r="J2104" i="1"/>
  <c r="J2105" i="1"/>
  <c r="J2106" i="1"/>
  <c r="J2107" i="1"/>
  <c r="J2108" i="1"/>
  <c r="J2109" i="1"/>
  <c r="J2110" i="1"/>
  <c r="J2111" i="1"/>
  <c r="J2112" i="1"/>
  <c r="J2113" i="1"/>
  <c r="J2114" i="1"/>
  <c r="J2115" i="1"/>
  <c r="J2116" i="1"/>
  <c r="J2117" i="1"/>
  <c r="J2118" i="1"/>
  <c r="J2119" i="1"/>
  <c r="J2120" i="1"/>
  <c r="J2121" i="1"/>
  <c r="J2122" i="1"/>
  <c r="J2123" i="1"/>
  <c r="J2124" i="1"/>
  <c r="J2125" i="1"/>
  <c r="J2126" i="1"/>
  <c r="J2127" i="1"/>
  <c r="J2128" i="1"/>
  <c r="J2129" i="1"/>
  <c r="J2130" i="1"/>
  <c r="J2131" i="1"/>
  <c r="J2132" i="1"/>
  <c r="J2133" i="1"/>
  <c r="J2134" i="1"/>
  <c r="J2135" i="1"/>
  <c r="J2136" i="1"/>
  <c r="J2137" i="1"/>
  <c r="J2138" i="1"/>
  <c r="J2139" i="1"/>
  <c r="J2140" i="1"/>
  <c r="J2141" i="1"/>
  <c r="J2142" i="1"/>
  <c r="J2143" i="1"/>
  <c r="J2144" i="1"/>
  <c r="J2145" i="1"/>
  <c r="J2146" i="1"/>
  <c r="J2147" i="1"/>
  <c r="J2148" i="1"/>
  <c r="J2149" i="1"/>
  <c r="J2150" i="1"/>
  <c r="J2151" i="1"/>
  <c r="J2152" i="1"/>
  <c r="J2153" i="1"/>
  <c r="J2154" i="1"/>
  <c r="J2155" i="1"/>
  <c r="J2156" i="1"/>
  <c r="J2157" i="1"/>
  <c r="J2158" i="1"/>
  <c r="J2159" i="1"/>
  <c r="J2160" i="1"/>
  <c r="J2161" i="1"/>
  <c r="J2162" i="1"/>
  <c r="J2163" i="1"/>
  <c r="J2164" i="1"/>
  <c r="J2165" i="1"/>
  <c r="J2166" i="1"/>
  <c r="J2167" i="1"/>
  <c r="J2168" i="1"/>
  <c r="J2169" i="1"/>
  <c r="J2170" i="1"/>
  <c r="J2171" i="1"/>
  <c r="J2172" i="1"/>
  <c r="J2173" i="1"/>
  <c r="J2174" i="1"/>
  <c r="J2175" i="1"/>
  <c r="J2176" i="1"/>
  <c r="J2177" i="1"/>
  <c r="J2178" i="1"/>
  <c r="J2179" i="1"/>
  <c r="J2180" i="1"/>
  <c r="J2181" i="1"/>
  <c r="J2182" i="1"/>
  <c r="J2183" i="1"/>
  <c r="J2184" i="1"/>
  <c r="J2185" i="1"/>
  <c r="J2186" i="1"/>
  <c r="J2187" i="1"/>
  <c r="J2188" i="1"/>
  <c r="J2189" i="1"/>
  <c r="J2190" i="1"/>
  <c r="J2191" i="1"/>
  <c r="J2192" i="1"/>
  <c r="J2193" i="1"/>
  <c r="J2194" i="1"/>
  <c r="J2195" i="1"/>
  <c r="J2196" i="1"/>
  <c r="J2197" i="1"/>
  <c r="J2198" i="1"/>
  <c r="J2199" i="1"/>
  <c r="J2200" i="1"/>
  <c r="J2201" i="1"/>
  <c r="J2202" i="1"/>
  <c r="J2203" i="1"/>
  <c r="J2204" i="1"/>
  <c r="J2205" i="1"/>
  <c r="J2206" i="1"/>
  <c r="J2207" i="1"/>
  <c r="J2208" i="1"/>
  <c r="J2209" i="1"/>
  <c r="J2210" i="1"/>
  <c r="J2211" i="1"/>
  <c r="J2212" i="1"/>
  <c r="J2213" i="1"/>
  <c r="J2214" i="1"/>
  <c r="J2215" i="1"/>
  <c r="J2216" i="1"/>
  <c r="J2217" i="1"/>
  <c r="J2218" i="1"/>
  <c r="J2219" i="1"/>
  <c r="J2220" i="1"/>
  <c r="J2221" i="1"/>
  <c r="J2222" i="1"/>
  <c r="J2223" i="1"/>
  <c r="J2224" i="1"/>
  <c r="J2225" i="1"/>
  <c r="J2226" i="1"/>
  <c r="J2227" i="1"/>
  <c r="J2228" i="1"/>
  <c r="J2229" i="1"/>
  <c r="J2230" i="1"/>
  <c r="J2231" i="1"/>
  <c r="J2232" i="1"/>
  <c r="J2233" i="1"/>
  <c r="J2234" i="1"/>
  <c r="J2235" i="1"/>
  <c r="J2236" i="1"/>
  <c r="J2237" i="1"/>
  <c r="J2238" i="1"/>
  <c r="J2239" i="1"/>
  <c r="J2240" i="1"/>
  <c r="J2241" i="1"/>
  <c r="J2242" i="1"/>
  <c r="J2243" i="1"/>
  <c r="J2244" i="1"/>
  <c r="J2245" i="1"/>
  <c r="J2246" i="1"/>
  <c r="J2247" i="1"/>
  <c r="J2248" i="1"/>
  <c r="J2249" i="1"/>
  <c r="J2250" i="1"/>
  <c r="J2251" i="1"/>
  <c r="J2252" i="1"/>
  <c r="J2253" i="1"/>
  <c r="J2254" i="1"/>
  <c r="J2255" i="1"/>
  <c r="J2256" i="1"/>
  <c r="J2257" i="1"/>
  <c r="J2258" i="1"/>
  <c r="J2259" i="1"/>
  <c r="J2260" i="1"/>
  <c r="J2261" i="1"/>
  <c r="J2262" i="1"/>
  <c r="J2263" i="1"/>
  <c r="J2264" i="1"/>
  <c r="J2265" i="1"/>
  <c r="J2266" i="1"/>
  <c r="J2267" i="1"/>
  <c r="J2268" i="1"/>
  <c r="J2269" i="1"/>
  <c r="J2270" i="1"/>
  <c r="J2271" i="1"/>
  <c r="J2272" i="1"/>
  <c r="J2273" i="1"/>
  <c r="J2274" i="1"/>
  <c r="J2275" i="1"/>
  <c r="J2276" i="1"/>
  <c r="J2277" i="1"/>
  <c r="J2278" i="1"/>
  <c r="J2279" i="1"/>
  <c r="J2280" i="1"/>
  <c r="J2281" i="1"/>
  <c r="J2282" i="1"/>
  <c r="J2283" i="1"/>
  <c r="J2284" i="1"/>
  <c r="J2285" i="1"/>
  <c r="J2286" i="1"/>
  <c r="J2287" i="1"/>
  <c r="J2288" i="1"/>
  <c r="J2289" i="1"/>
  <c r="J2290" i="1"/>
  <c r="J2291" i="1"/>
  <c r="J2292" i="1"/>
  <c r="J2293" i="1"/>
  <c r="J2294" i="1"/>
  <c r="J2295" i="1"/>
  <c r="J2296" i="1"/>
  <c r="J2297" i="1"/>
  <c r="J2298" i="1"/>
  <c r="J2299" i="1"/>
  <c r="J2300" i="1"/>
  <c r="J2301" i="1"/>
  <c r="J2302" i="1"/>
  <c r="J2303" i="1"/>
  <c r="J2304" i="1"/>
  <c r="J2305" i="1"/>
  <c r="J2306" i="1"/>
  <c r="J2307" i="1"/>
  <c r="J2308" i="1"/>
  <c r="J2309" i="1"/>
  <c r="J2310" i="1"/>
  <c r="J2311" i="1"/>
  <c r="J2312" i="1"/>
  <c r="J2313" i="1"/>
  <c r="J2314" i="1"/>
  <c r="J2315" i="1"/>
  <c r="J2316" i="1"/>
  <c r="J2317" i="1"/>
  <c r="J2318" i="1"/>
  <c r="J2319" i="1"/>
  <c r="J2320" i="1"/>
  <c r="J2321" i="1"/>
  <c r="J2322" i="1"/>
  <c r="J2323" i="1"/>
  <c r="J2324" i="1"/>
  <c r="J2325" i="1"/>
  <c r="J2326" i="1"/>
  <c r="J2327" i="1"/>
  <c r="J2328" i="1"/>
  <c r="J2329" i="1"/>
  <c r="J2330" i="1"/>
  <c r="J2331" i="1"/>
  <c r="J2332" i="1"/>
  <c r="J2333" i="1"/>
  <c r="J2334" i="1"/>
  <c r="J2335" i="1"/>
  <c r="J2336" i="1"/>
  <c r="J2337" i="1"/>
  <c r="J2338" i="1"/>
  <c r="J2339" i="1"/>
  <c r="J2340" i="1"/>
  <c r="J2341" i="1"/>
  <c r="J2342" i="1"/>
  <c r="J2343" i="1"/>
  <c r="J2344" i="1"/>
  <c r="J2345" i="1"/>
  <c r="J2346" i="1"/>
  <c r="J2347" i="1"/>
  <c r="J2348" i="1"/>
  <c r="J2349" i="1"/>
  <c r="J2350" i="1"/>
  <c r="J2351" i="1"/>
  <c r="J2352" i="1"/>
  <c r="J2353" i="1"/>
  <c r="J2354" i="1"/>
  <c r="J2355" i="1"/>
  <c r="J2356" i="1"/>
  <c r="J2357" i="1"/>
  <c r="J2358" i="1"/>
  <c r="J2359" i="1"/>
  <c r="J2360" i="1"/>
  <c r="J2361" i="1"/>
  <c r="J2362" i="1"/>
  <c r="J2363" i="1"/>
  <c r="J2364" i="1"/>
  <c r="J2365" i="1"/>
  <c r="J2366" i="1"/>
  <c r="J2367" i="1"/>
  <c r="J2368" i="1"/>
  <c r="J2369" i="1"/>
  <c r="J2370" i="1"/>
  <c r="J2371" i="1"/>
  <c r="J2372" i="1"/>
  <c r="J2373" i="1"/>
  <c r="J2374" i="1"/>
  <c r="J2375" i="1"/>
  <c r="J2376" i="1"/>
  <c r="J2377" i="1"/>
  <c r="J2378" i="1"/>
  <c r="J2379" i="1"/>
  <c r="J2380" i="1"/>
  <c r="J2381" i="1"/>
  <c r="J2382" i="1"/>
  <c r="J2383" i="1"/>
  <c r="J2384" i="1"/>
  <c r="J2385" i="1"/>
  <c r="J2386" i="1"/>
  <c r="J2387" i="1"/>
  <c r="J2388" i="1"/>
  <c r="J2389" i="1"/>
  <c r="J2390" i="1"/>
  <c r="J2391" i="1"/>
  <c r="J2392" i="1"/>
  <c r="J2393" i="1"/>
  <c r="J2394" i="1"/>
  <c r="J2395" i="1"/>
  <c r="J2396" i="1"/>
  <c r="J2397" i="1"/>
  <c r="J2398" i="1"/>
  <c r="J2399" i="1"/>
  <c r="J2400" i="1"/>
  <c r="J2401" i="1"/>
  <c r="J2402" i="1"/>
  <c r="J2403" i="1"/>
  <c r="J2404" i="1"/>
  <c r="J2405" i="1"/>
  <c r="J2406" i="1"/>
  <c r="J2407" i="1"/>
  <c r="J2408" i="1"/>
  <c r="J2409" i="1"/>
  <c r="J2410" i="1"/>
  <c r="J2411" i="1"/>
  <c r="J2412" i="1"/>
  <c r="J2413" i="1"/>
  <c r="J2414" i="1"/>
  <c r="J2415" i="1"/>
  <c r="J2416" i="1"/>
  <c r="J2417" i="1"/>
  <c r="J2418" i="1"/>
  <c r="J2419" i="1"/>
  <c r="J2420" i="1"/>
  <c r="J2421" i="1"/>
  <c r="J2422" i="1"/>
  <c r="J2423" i="1"/>
  <c r="J2424" i="1"/>
  <c r="J2425" i="1"/>
  <c r="J2426" i="1"/>
  <c r="J2427" i="1"/>
  <c r="J2428" i="1"/>
  <c r="J2429" i="1"/>
  <c r="J2430" i="1"/>
  <c r="J2431" i="1"/>
  <c r="J2432" i="1"/>
  <c r="J2433" i="1"/>
  <c r="J2434" i="1"/>
  <c r="J2435" i="1"/>
  <c r="J2436" i="1"/>
  <c r="J2437" i="1"/>
  <c r="J2438" i="1"/>
  <c r="J2439" i="1"/>
  <c r="J2440" i="1"/>
  <c r="J2441" i="1"/>
  <c r="J2442" i="1"/>
  <c r="J2443" i="1"/>
  <c r="J2444" i="1"/>
  <c r="J2445" i="1"/>
  <c r="J2446" i="1"/>
  <c r="J2447" i="1"/>
  <c r="J2448" i="1"/>
  <c r="J2449" i="1"/>
  <c r="J2450" i="1"/>
  <c r="J2451" i="1"/>
  <c r="J2452" i="1"/>
  <c r="J2453" i="1"/>
  <c r="J2454" i="1"/>
  <c r="J2455" i="1"/>
  <c r="J2456" i="1"/>
  <c r="J2457" i="1"/>
  <c r="J2458" i="1"/>
  <c r="J2459" i="1"/>
  <c r="J2460" i="1"/>
  <c r="J2461" i="1"/>
  <c r="J2462" i="1"/>
  <c r="J2463" i="1"/>
  <c r="J2464" i="1"/>
  <c r="J2465" i="1"/>
  <c r="J2466" i="1"/>
  <c r="J2467" i="1"/>
  <c r="J2468" i="1"/>
  <c r="J2469" i="1"/>
  <c r="J2470" i="1"/>
  <c r="J2471" i="1"/>
  <c r="J2472" i="1"/>
  <c r="J2473" i="1"/>
  <c r="J2474" i="1"/>
  <c r="J2475" i="1"/>
  <c r="J2476" i="1"/>
  <c r="J2477" i="1"/>
  <c r="J2478" i="1"/>
  <c r="J2479" i="1"/>
  <c r="J2480" i="1"/>
  <c r="J2481" i="1"/>
  <c r="J2482" i="1"/>
  <c r="J2483" i="1"/>
  <c r="J2484" i="1"/>
  <c r="J2485" i="1"/>
  <c r="J2486" i="1"/>
  <c r="J2487" i="1"/>
  <c r="J2488" i="1"/>
  <c r="J2489" i="1"/>
  <c r="J2490" i="1"/>
  <c r="J2491" i="1"/>
  <c r="J2492" i="1"/>
  <c r="J2493" i="1"/>
  <c r="J2494" i="1"/>
  <c r="J2495" i="1"/>
  <c r="J2496" i="1"/>
  <c r="J2497" i="1"/>
  <c r="J2498" i="1"/>
  <c r="J2499" i="1"/>
  <c r="J2500" i="1"/>
  <c r="J2501" i="1"/>
  <c r="J2502" i="1"/>
  <c r="J2503" i="1"/>
  <c r="J2504" i="1"/>
  <c r="J2505" i="1"/>
  <c r="J2506" i="1"/>
  <c r="J2507" i="1"/>
  <c r="J2508" i="1"/>
  <c r="J2509" i="1"/>
  <c r="J2510" i="1"/>
  <c r="J2511" i="1"/>
  <c r="J2512" i="1"/>
  <c r="J2513" i="1"/>
  <c r="J2514" i="1"/>
  <c r="J2515" i="1"/>
  <c r="J2516" i="1"/>
  <c r="J2517" i="1"/>
  <c r="J2518" i="1"/>
  <c r="J2519" i="1"/>
  <c r="J2520" i="1"/>
  <c r="J2521" i="1"/>
  <c r="J2522" i="1"/>
  <c r="J2523" i="1"/>
  <c r="J2524" i="1"/>
  <c r="J2525" i="1"/>
  <c r="J2526" i="1"/>
  <c r="J2527" i="1"/>
  <c r="J2528" i="1"/>
  <c r="J2529" i="1"/>
  <c r="J2530" i="1"/>
  <c r="J2531" i="1"/>
  <c r="J2532" i="1"/>
  <c r="J2533" i="1"/>
  <c r="J2534" i="1"/>
  <c r="J2535" i="1"/>
  <c r="J2536" i="1"/>
  <c r="J2537" i="1"/>
  <c r="J2538" i="1"/>
  <c r="J2539" i="1"/>
  <c r="J2540" i="1"/>
  <c r="J2541" i="1"/>
  <c r="J2542" i="1"/>
  <c r="J2543" i="1"/>
  <c r="J2544" i="1"/>
  <c r="J2545" i="1"/>
  <c r="J2546" i="1"/>
  <c r="J2547" i="1"/>
  <c r="J2548" i="1"/>
  <c r="J2549" i="1"/>
  <c r="J2550" i="1"/>
  <c r="J2551" i="1"/>
  <c r="J2552" i="1"/>
  <c r="J2553" i="1"/>
  <c r="J2554" i="1"/>
  <c r="J2555" i="1"/>
  <c r="J2556" i="1"/>
  <c r="J2557" i="1"/>
  <c r="J2558" i="1"/>
  <c r="J2559" i="1"/>
  <c r="J2560" i="1"/>
  <c r="J2561" i="1"/>
  <c r="J2562" i="1"/>
  <c r="J2563" i="1"/>
  <c r="J2564" i="1"/>
  <c r="J2565" i="1"/>
  <c r="J2566" i="1"/>
  <c r="J2567" i="1"/>
  <c r="J2568" i="1"/>
  <c r="J2569" i="1"/>
  <c r="J2570" i="1"/>
  <c r="J2571" i="1"/>
  <c r="J2572" i="1"/>
  <c r="J2573" i="1"/>
  <c r="J2574" i="1"/>
  <c r="J2575" i="1"/>
  <c r="J2576" i="1"/>
  <c r="J2577" i="1"/>
  <c r="J2578" i="1"/>
  <c r="J2579" i="1"/>
  <c r="J2580" i="1"/>
  <c r="J2581" i="1"/>
  <c r="J2582" i="1"/>
  <c r="J2583" i="1"/>
  <c r="J2584" i="1"/>
  <c r="J2585" i="1"/>
  <c r="J2586" i="1"/>
  <c r="J2587" i="1"/>
  <c r="J2588" i="1"/>
  <c r="J2589" i="1"/>
  <c r="J2590" i="1"/>
  <c r="J2591" i="1"/>
  <c r="J2592" i="1"/>
  <c r="J2593" i="1"/>
  <c r="J2594" i="1"/>
  <c r="J2595" i="1"/>
  <c r="J2596" i="1"/>
  <c r="J2597" i="1"/>
  <c r="J2598" i="1"/>
  <c r="J2599" i="1"/>
  <c r="J2600" i="1"/>
  <c r="J2601" i="1"/>
  <c r="J2602" i="1"/>
  <c r="J2603" i="1"/>
  <c r="J2604" i="1"/>
  <c r="J2605" i="1"/>
  <c r="J2606" i="1"/>
  <c r="J2607" i="1"/>
  <c r="J2608" i="1"/>
  <c r="J2609" i="1"/>
  <c r="J2610" i="1"/>
  <c r="J2611" i="1"/>
  <c r="J2612" i="1"/>
  <c r="J2613" i="1"/>
  <c r="J2614" i="1"/>
  <c r="J2615" i="1"/>
  <c r="J2616" i="1"/>
  <c r="J2617" i="1"/>
  <c r="J2618" i="1"/>
  <c r="J2619" i="1"/>
  <c r="J2620" i="1"/>
  <c r="J2621" i="1"/>
  <c r="J2622" i="1"/>
  <c r="J2623" i="1"/>
  <c r="J2624" i="1"/>
  <c r="J2625" i="1"/>
  <c r="J2626" i="1"/>
  <c r="J2627" i="1"/>
  <c r="J2628" i="1"/>
  <c r="J2629" i="1"/>
  <c r="J2630" i="1"/>
  <c r="J2631" i="1"/>
  <c r="J2632" i="1"/>
  <c r="J2633" i="1"/>
  <c r="J2634" i="1"/>
  <c r="J2635" i="1"/>
  <c r="J2636" i="1"/>
  <c r="J2637" i="1"/>
  <c r="J2638" i="1"/>
  <c r="J2639" i="1"/>
  <c r="J2640" i="1"/>
  <c r="J2641" i="1"/>
  <c r="J2642" i="1"/>
  <c r="J2643" i="1"/>
  <c r="J2644" i="1"/>
  <c r="J2645" i="1"/>
  <c r="J2646" i="1"/>
  <c r="J2647" i="1"/>
  <c r="J2648" i="1"/>
  <c r="J2649" i="1"/>
  <c r="J2650" i="1"/>
  <c r="J2651" i="1"/>
  <c r="J2652" i="1"/>
  <c r="J2653" i="1"/>
  <c r="J2654" i="1"/>
  <c r="J2655" i="1"/>
  <c r="J2656" i="1"/>
  <c r="J2657" i="1"/>
  <c r="J2658" i="1"/>
  <c r="J2659" i="1"/>
  <c r="J2660" i="1"/>
  <c r="J2661" i="1"/>
  <c r="J2662" i="1"/>
  <c r="J2663" i="1"/>
  <c r="J2664" i="1"/>
  <c r="J2665" i="1"/>
  <c r="J2666" i="1"/>
  <c r="J2667" i="1"/>
  <c r="J2668" i="1"/>
  <c r="J2669" i="1"/>
  <c r="J2670" i="1"/>
  <c r="J2671" i="1"/>
  <c r="J2672" i="1"/>
  <c r="J2673" i="1"/>
  <c r="J2674" i="1"/>
  <c r="J2675" i="1"/>
  <c r="J2676" i="1"/>
  <c r="J2677" i="1"/>
  <c r="J2678" i="1"/>
  <c r="J2679" i="1"/>
  <c r="J2680" i="1"/>
  <c r="J2681" i="1"/>
  <c r="J2682" i="1"/>
  <c r="J2683" i="1"/>
  <c r="J2684" i="1"/>
  <c r="J2685" i="1"/>
  <c r="J2686" i="1"/>
  <c r="J2687" i="1"/>
  <c r="J2688" i="1"/>
  <c r="J2689" i="1"/>
  <c r="J2690" i="1"/>
  <c r="J2691" i="1"/>
  <c r="J2692" i="1"/>
  <c r="J2693" i="1"/>
  <c r="J2694" i="1"/>
  <c r="J2695" i="1"/>
  <c r="J2696" i="1"/>
  <c r="J2697" i="1"/>
  <c r="J2698" i="1"/>
  <c r="J2699" i="1"/>
  <c r="J2700" i="1"/>
  <c r="J2701" i="1"/>
  <c r="J2702" i="1"/>
  <c r="J2703" i="1"/>
  <c r="J2704" i="1"/>
  <c r="J2705" i="1"/>
  <c r="J2706" i="1"/>
  <c r="J2707" i="1"/>
  <c r="J2708" i="1"/>
  <c r="J2709" i="1"/>
  <c r="J2710" i="1"/>
  <c r="J2711" i="1"/>
  <c r="J2712" i="1"/>
  <c r="J2713" i="1"/>
  <c r="J2714" i="1"/>
  <c r="J2715" i="1"/>
  <c r="J2716" i="1"/>
  <c r="J2717" i="1"/>
  <c r="J2718" i="1"/>
  <c r="J2719" i="1"/>
  <c r="J2720" i="1"/>
  <c r="J2721" i="1"/>
  <c r="J2722" i="1"/>
  <c r="J2723" i="1"/>
  <c r="J2724" i="1"/>
  <c r="J2725" i="1"/>
  <c r="J2726" i="1"/>
  <c r="J2727" i="1"/>
  <c r="J2728" i="1"/>
  <c r="J2729" i="1"/>
  <c r="J2730" i="1"/>
  <c r="J2731" i="1"/>
  <c r="J2732" i="1"/>
  <c r="J2733" i="1"/>
  <c r="J2734" i="1"/>
  <c r="J2735" i="1"/>
  <c r="J2736" i="1"/>
  <c r="J2737" i="1"/>
  <c r="J2738" i="1"/>
  <c r="J2739" i="1"/>
  <c r="J2740" i="1"/>
  <c r="J2741" i="1"/>
  <c r="J2742" i="1"/>
  <c r="J2743" i="1"/>
  <c r="J2744" i="1"/>
  <c r="J2745" i="1"/>
  <c r="J2746" i="1"/>
  <c r="J2747" i="1"/>
  <c r="J2748" i="1"/>
  <c r="J2749" i="1"/>
  <c r="J2750" i="1"/>
  <c r="J2751" i="1"/>
  <c r="J2752" i="1"/>
  <c r="J2753" i="1"/>
  <c r="J2754" i="1"/>
  <c r="J2755" i="1"/>
  <c r="J2756" i="1"/>
  <c r="J2757" i="1"/>
  <c r="J2758" i="1"/>
  <c r="J2759" i="1"/>
  <c r="J2760" i="1"/>
  <c r="J2761" i="1"/>
  <c r="J2762" i="1"/>
  <c r="J2763" i="1"/>
  <c r="J2764" i="1"/>
  <c r="J2765" i="1"/>
  <c r="J2766" i="1"/>
  <c r="J2767" i="1"/>
  <c r="J2768" i="1"/>
  <c r="J2769" i="1"/>
  <c r="J2770" i="1"/>
  <c r="J2771" i="1"/>
  <c r="J2772" i="1"/>
  <c r="J2773" i="1"/>
  <c r="J2774" i="1"/>
  <c r="J2775" i="1"/>
  <c r="J2776" i="1"/>
  <c r="J2777" i="1"/>
  <c r="J2778" i="1"/>
  <c r="J2779" i="1"/>
  <c r="J2780" i="1"/>
  <c r="J2781" i="1"/>
  <c r="J2782" i="1"/>
  <c r="J2783" i="1"/>
  <c r="J2784" i="1"/>
  <c r="J2785" i="1"/>
  <c r="J2786" i="1"/>
  <c r="J2787" i="1"/>
  <c r="J2788" i="1"/>
  <c r="J2789" i="1"/>
  <c r="J2790" i="1"/>
  <c r="J2791" i="1"/>
  <c r="J2792" i="1"/>
  <c r="J2793" i="1"/>
  <c r="J2794" i="1"/>
  <c r="J2795" i="1"/>
  <c r="J2796" i="1"/>
  <c r="J2797" i="1"/>
  <c r="J2798" i="1"/>
  <c r="J2799" i="1"/>
  <c r="J2800" i="1"/>
  <c r="J2801" i="1"/>
  <c r="J2802" i="1"/>
  <c r="J2803" i="1"/>
  <c r="J2804" i="1"/>
  <c r="J2805" i="1"/>
  <c r="J2806" i="1"/>
  <c r="J2807" i="1"/>
  <c r="J2808" i="1"/>
  <c r="J2809" i="1"/>
  <c r="J2810" i="1"/>
  <c r="J2811" i="1"/>
  <c r="J2812" i="1"/>
  <c r="J2813" i="1"/>
  <c r="J2814" i="1"/>
  <c r="J2815" i="1"/>
  <c r="J2816" i="1"/>
  <c r="J2817" i="1"/>
  <c r="J2818" i="1"/>
  <c r="J2819" i="1"/>
  <c r="J2820" i="1"/>
  <c r="J2821" i="1"/>
  <c r="J2822" i="1"/>
  <c r="J2823" i="1"/>
  <c r="J2824" i="1"/>
  <c r="J2825" i="1"/>
  <c r="J2826" i="1"/>
  <c r="J2827" i="1"/>
  <c r="J2828" i="1"/>
  <c r="J2829" i="1"/>
  <c r="J2830" i="1"/>
  <c r="J2831" i="1"/>
  <c r="J2832" i="1"/>
  <c r="J2833" i="1"/>
  <c r="J2834" i="1"/>
  <c r="J2835" i="1"/>
  <c r="J2836" i="1"/>
  <c r="J2837" i="1"/>
  <c r="J2838" i="1"/>
  <c r="J2839" i="1"/>
  <c r="J2840" i="1"/>
  <c r="J2841" i="1"/>
  <c r="J2842" i="1"/>
  <c r="J2843" i="1"/>
  <c r="J2844" i="1"/>
  <c r="J2845" i="1"/>
  <c r="J2846" i="1"/>
  <c r="J2847" i="1"/>
  <c r="J2848" i="1"/>
  <c r="J2849" i="1"/>
  <c r="J2850" i="1"/>
  <c r="J2851" i="1"/>
  <c r="J2852" i="1"/>
  <c r="J2853" i="1"/>
  <c r="J2854" i="1"/>
  <c r="J2855" i="1"/>
  <c r="J2856" i="1"/>
  <c r="J2857" i="1"/>
  <c r="J2858" i="1"/>
  <c r="J2859" i="1"/>
  <c r="J2860" i="1"/>
  <c r="J2861" i="1"/>
  <c r="J2862" i="1"/>
  <c r="J2863" i="1"/>
  <c r="J2864" i="1"/>
  <c r="J2865" i="1"/>
  <c r="J2866" i="1"/>
  <c r="J2867" i="1"/>
  <c r="J2868" i="1"/>
  <c r="J2869" i="1"/>
  <c r="J2870" i="1"/>
  <c r="J2871" i="1"/>
  <c r="J2872" i="1"/>
  <c r="J2873" i="1"/>
  <c r="J2874" i="1"/>
  <c r="J2875" i="1"/>
  <c r="J2876" i="1"/>
  <c r="J2877" i="1"/>
  <c r="J2878" i="1"/>
  <c r="J2879" i="1"/>
  <c r="J2880" i="1"/>
  <c r="J2881" i="1"/>
  <c r="J2882" i="1"/>
  <c r="J2883" i="1"/>
  <c r="J2884" i="1"/>
  <c r="J2885" i="1"/>
  <c r="J2886" i="1"/>
  <c r="J2887" i="1"/>
  <c r="J2888" i="1"/>
  <c r="J2889" i="1"/>
  <c r="J2890" i="1"/>
  <c r="J2891" i="1"/>
  <c r="J2892" i="1"/>
  <c r="J2893" i="1"/>
  <c r="J2894" i="1"/>
  <c r="J2895" i="1"/>
  <c r="J2897" i="1"/>
  <c r="J2898" i="1"/>
  <c r="J2899" i="1"/>
  <c r="J2900" i="1"/>
  <c r="J2901" i="1"/>
  <c r="J2902" i="1"/>
  <c r="J2903" i="1"/>
  <c r="J2904" i="1"/>
  <c r="J2905" i="1"/>
  <c r="J2906" i="1"/>
  <c r="J2907" i="1"/>
  <c r="J2908" i="1"/>
  <c r="J2909" i="1"/>
  <c r="J2910" i="1"/>
  <c r="J2911" i="1"/>
  <c r="J2913" i="1"/>
  <c r="J2914" i="1"/>
  <c r="J2915" i="1"/>
  <c r="J2916" i="1"/>
  <c r="J2917" i="1"/>
  <c r="J2918" i="1"/>
  <c r="J2919" i="1"/>
  <c r="J2920" i="1"/>
  <c r="J2921" i="1"/>
  <c r="J2922" i="1"/>
  <c r="J2923" i="1"/>
  <c r="J2924" i="1"/>
  <c r="J2925" i="1"/>
  <c r="J2926" i="1"/>
  <c r="J2927" i="1"/>
  <c r="J2928" i="1"/>
  <c r="J2929" i="1"/>
  <c r="J2930" i="1"/>
  <c r="J2931" i="1"/>
  <c r="J2932" i="1"/>
  <c r="J2933" i="1"/>
  <c r="J2934" i="1"/>
  <c r="J2935" i="1"/>
  <c r="J2936" i="1"/>
  <c r="J2937" i="1"/>
  <c r="J2939" i="1"/>
  <c r="J2940" i="1"/>
  <c r="J2941" i="1"/>
  <c r="J2942" i="1"/>
  <c r="J2943" i="1"/>
  <c r="J2944" i="1"/>
  <c r="J2945" i="1"/>
  <c r="J2946" i="1"/>
  <c r="J2947" i="1"/>
  <c r="J2948" i="1"/>
  <c r="J2950" i="1"/>
  <c r="J2951" i="1"/>
  <c r="J2952" i="1"/>
  <c r="J2953" i="1"/>
  <c r="J2954" i="1"/>
  <c r="J2955" i="1"/>
  <c r="J2956" i="1"/>
  <c r="J2957" i="1"/>
  <c r="J2958" i="1"/>
  <c r="J2959" i="1"/>
  <c r="J2960" i="1"/>
  <c r="J2961" i="1"/>
  <c r="J2962" i="1"/>
  <c r="J2963" i="1"/>
  <c r="J2964" i="1"/>
  <c r="J2965" i="1"/>
  <c r="J2966" i="1"/>
  <c r="J2968" i="1"/>
  <c r="J2969" i="1"/>
  <c r="J2970" i="1"/>
  <c r="J2971" i="1"/>
  <c r="J2972" i="1"/>
  <c r="J2973" i="1"/>
  <c r="J2974" i="1"/>
  <c r="J2975" i="1"/>
  <c r="J2976" i="1"/>
  <c r="J2977" i="1"/>
  <c r="J2978" i="1"/>
  <c r="J2979" i="1"/>
  <c r="J2980" i="1"/>
  <c r="J2981" i="1"/>
  <c r="J2982" i="1"/>
  <c r="J2983" i="1"/>
  <c r="J2984" i="1"/>
  <c r="J2985" i="1"/>
  <c r="J2986" i="1"/>
  <c r="J2987" i="1"/>
  <c r="J2988" i="1"/>
  <c r="J2989" i="1"/>
  <c r="J2990" i="1"/>
  <c r="J2991" i="1"/>
  <c r="J2992" i="1"/>
  <c r="J2993" i="1"/>
  <c r="J2994" i="1"/>
  <c r="J2995" i="1"/>
  <c r="J2997" i="1"/>
  <c r="J2998" i="1"/>
  <c r="J2999" i="1"/>
  <c r="J3000" i="1"/>
  <c r="J3001" i="1"/>
  <c r="J3002" i="1"/>
  <c r="J3003" i="1"/>
  <c r="J3004" i="1"/>
  <c r="J3005" i="1"/>
  <c r="J3006" i="1"/>
  <c r="J3007" i="1"/>
  <c r="J3008" i="1"/>
  <c r="J3009" i="1"/>
  <c r="J3010" i="1"/>
  <c r="J3011" i="1"/>
  <c r="J3012" i="1"/>
  <c r="J3013" i="1"/>
  <c r="J3014" i="1"/>
  <c r="J3015" i="1"/>
  <c r="J3017" i="1"/>
  <c r="J3018" i="1"/>
  <c r="J3019" i="1"/>
  <c r="J3020" i="1"/>
  <c r="J3021" i="1"/>
  <c r="J3022" i="1"/>
  <c r="J3023" i="1"/>
  <c r="J3024" i="1"/>
  <c r="J3025" i="1"/>
  <c r="J3026" i="1"/>
  <c r="J3027" i="1"/>
  <c r="J3028" i="1"/>
  <c r="J3029" i="1"/>
  <c r="J3030" i="1"/>
  <c r="J3031" i="1"/>
  <c r="J3032" i="1"/>
  <c r="J3033" i="1"/>
  <c r="J3034" i="1"/>
  <c r="J3035" i="1"/>
  <c r="J3036" i="1"/>
  <c r="J3037" i="1"/>
  <c r="J3038" i="1"/>
  <c r="J3039" i="1"/>
  <c r="J3041" i="1"/>
  <c r="J3042" i="1"/>
  <c r="J3043" i="1"/>
  <c r="J3044" i="1"/>
  <c r="J3045" i="1"/>
  <c r="J3046" i="1"/>
  <c r="J3047" i="1"/>
  <c r="J3048" i="1"/>
  <c r="J3049" i="1"/>
  <c r="J3050" i="1"/>
  <c r="J3051" i="1"/>
  <c r="J3052" i="1"/>
  <c r="J3053" i="1"/>
  <c r="J3055" i="1"/>
  <c r="J3056" i="1"/>
  <c r="J3057" i="1"/>
  <c r="J3058" i="1"/>
  <c r="J3059" i="1"/>
  <c r="J3060" i="1"/>
  <c r="J3061" i="1"/>
  <c r="J3062" i="1"/>
  <c r="J3064" i="1"/>
  <c r="J3065" i="1"/>
  <c r="J3066" i="1"/>
  <c r="J3067" i="1"/>
  <c r="J3068" i="1"/>
  <c r="J3069" i="1"/>
  <c r="J3070" i="1"/>
  <c r="J3071" i="1"/>
  <c r="J3072" i="1"/>
  <c r="J3073" i="1"/>
  <c r="J3074" i="1"/>
  <c r="J3075" i="1"/>
  <c r="J3076" i="1"/>
  <c r="J3077" i="1"/>
  <c r="J3078" i="1"/>
  <c r="J3079" i="1"/>
  <c r="J3080" i="1"/>
  <c r="J3081" i="1"/>
  <c r="J3082" i="1"/>
  <c r="J3083" i="1"/>
  <c r="J3084" i="1"/>
  <c r="J3085" i="1"/>
  <c r="J3086" i="1"/>
  <c r="J3087" i="1"/>
  <c r="J3088" i="1"/>
  <c r="J3090" i="1"/>
  <c r="J3091" i="1"/>
  <c r="J3092" i="1"/>
  <c r="J3093" i="1"/>
  <c r="J3094" i="1"/>
  <c r="J3095" i="1"/>
  <c r="J3096" i="1"/>
  <c r="J3097" i="1"/>
  <c r="J3098" i="1"/>
  <c r="J3099" i="1"/>
  <c r="J3100" i="1"/>
  <c r="J3101" i="1"/>
  <c r="J3102" i="1"/>
  <c r="J3103" i="1"/>
  <c r="J3104" i="1"/>
  <c r="J3105" i="1"/>
  <c r="J3106" i="1"/>
  <c r="J3107" i="1"/>
  <c r="J3109" i="1"/>
  <c r="J3110" i="1"/>
  <c r="J3111" i="1"/>
  <c r="J3112" i="1"/>
  <c r="J3113" i="1"/>
  <c r="J3114" i="1"/>
  <c r="J3115" i="1"/>
  <c r="J3116" i="1"/>
  <c r="J3117" i="1"/>
  <c r="J3118" i="1"/>
  <c r="J3119" i="1"/>
  <c r="J3120" i="1"/>
  <c r="J3121" i="1"/>
  <c r="J3122" i="1"/>
  <c r="J3123" i="1"/>
  <c r="J3124" i="1"/>
  <c r="J3125" i="1"/>
  <c r="J3126" i="1"/>
  <c r="J3127" i="1"/>
  <c r="J3128" i="1"/>
  <c r="J3129" i="1"/>
  <c r="J3130" i="1"/>
  <c r="J3131" i="1"/>
  <c r="J3132" i="1"/>
  <c r="J3133" i="1"/>
  <c r="J3134" i="1"/>
  <c r="J3135" i="1"/>
  <c r="J3136" i="1"/>
  <c r="J3137" i="1"/>
  <c r="J3139" i="1"/>
  <c r="J3140" i="1"/>
  <c r="J3141" i="1"/>
  <c r="J3142" i="1"/>
  <c r="J3143" i="1"/>
  <c r="J3145" i="1"/>
  <c r="J3146" i="1"/>
  <c r="J3147" i="1"/>
  <c r="J3148" i="1"/>
  <c r="J3149" i="1"/>
  <c r="J3150" i="1"/>
  <c r="J3151" i="1"/>
  <c r="J3152" i="1"/>
  <c r="J3153" i="1"/>
  <c r="J3154" i="1"/>
  <c r="J3155" i="1"/>
  <c r="J3156" i="1"/>
  <c r="J3157" i="1"/>
  <c r="J3158" i="1"/>
  <c r="J3159" i="1"/>
  <c r="J3160" i="1"/>
  <c r="J3161" i="1"/>
  <c r="J3162" i="1"/>
  <c r="J3163" i="1"/>
  <c r="J3164" i="1"/>
  <c r="J3165" i="1"/>
  <c r="J3166" i="1"/>
  <c r="J3167" i="1"/>
  <c r="J3168" i="1"/>
  <c r="J3169" i="1"/>
  <c r="J3170" i="1"/>
  <c r="J3171" i="1"/>
  <c r="J3173" i="1"/>
  <c r="J3174" i="1"/>
  <c r="J3175" i="1"/>
  <c r="J3176" i="1"/>
  <c r="J3177" i="1"/>
  <c r="J3178" i="1"/>
  <c r="J3179" i="1"/>
  <c r="J3180" i="1"/>
  <c r="J3181" i="1"/>
  <c r="J3182" i="1"/>
  <c r="J3183" i="1"/>
  <c r="J3184" i="1"/>
  <c r="J3185" i="1"/>
  <c r="J3186" i="1"/>
  <c r="J3187" i="1"/>
  <c r="J3188" i="1"/>
  <c r="J3189" i="1"/>
  <c r="J3190" i="1"/>
  <c r="J3191" i="1"/>
  <c r="J3192" i="1"/>
  <c r="J3193" i="1"/>
  <c r="J3195" i="1"/>
  <c r="J3196" i="1"/>
  <c r="J3197" i="1"/>
  <c r="J3198" i="1"/>
  <c r="J3199" i="1"/>
  <c r="J3200" i="1"/>
  <c r="J3201" i="1"/>
  <c r="J3202" i="1"/>
  <c r="J3203" i="1"/>
  <c r="J3204" i="1"/>
  <c r="J3205" i="1"/>
  <c r="J3206" i="1"/>
  <c r="J3208" i="1"/>
  <c r="J3209" i="1"/>
  <c r="J3210" i="1"/>
  <c r="J3211" i="1"/>
  <c r="J3212" i="1"/>
  <c r="J3213" i="1"/>
  <c r="J3214" i="1"/>
  <c r="J3215" i="1"/>
  <c r="J3216" i="1"/>
  <c r="J3217" i="1"/>
  <c r="J3218" i="1"/>
  <c r="J3219" i="1"/>
  <c r="J3220" i="1"/>
  <c r="J3221" i="1"/>
  <c r="J3222" i="1"/>
  <c r="J3223" i="1"/>
  <c r="J3224" i="1"/>
  <c r="J3225" i="1"/>
  <c r="J3226" i="1"/>
  <c r="J3227" i="1"/>
  <c r="J3228" i="1"/>
  <c r="J3229" i="1"/>
  <c r="J3230" i="1"/>
  <c r="J3231" i="1"/>
  <c r="J3232" i="1"/>
  <c r="J3233" i="1"/>
  <c r="J3234" i="1"/>
  <c r="J3235" i="1"/>
  <c r="J3236" i="1"/>
  <c r="J3238" i="1"/>
  <c r="J3239" i="1"/>
  <c r="J3240" i="1"/>
  <c r="J3241" i="1"/>
  <c r="J3242" i="1"/>
  <c r="J3243" i="1"/>
  <c r="J3244" i="1"/>
  <c r="J3245" i="1"/>
  <c r="J3246" i="1"/>
  <c r="J3247" i="1"/>
  <c r="J3248" i="1"/>
  <c r="J3249" i="1"/>
  <c r="J3250" i="1"/>
  <c r="J3251" i="1"/>
  <c r="J3252" i="1"/>
  <c r="J3253" i="1"/>
  <c r="J3255" i="1"/>
  <c r="J3256" i="1"/>
  <c r="J3257" i="1"/>
  <c r="J3258" i="1"/>
  <c r="J3259" i="1"/>
  <c r="J3260" i="1"/>
  <c r="J3261" i="1"/>
  <c r="J3262" i="1"/>
  <c r="J3263" i="1"/>
  <c r="J3264" i="1"/>
  <c r="J3265" i="1"/>
  <c r="J3266" i="1"/>
  <c r="J3267" i="1"/>
  <c r="J3268" i="1"/>
  <c r="J3269" i="1"/>
  <c r="J3270" i="1"/>
  <c r="J3271" i="1"/>
  <c r="J3272" i="1"/>
  <c r="J3273" i="1"/>
  <c r="J3274" i="1"/>
  <c r="J3275" i="1"/>
  <c r="J3276" i="1"/>
  <c r="J3278" i="1"/>
  <c r="J3279" i="1"/>
  <c r="J3280" i="1"/>
  <c r="J3281" i="1"/>
  <c r="J3282" i="1"/>
  <c r="J3283" i="1"/>
  <c r="J3284" i="1"/>
  <c r="J3285" i="1"/>
  <c r="J3286" i="1"/>
  <c r="J3287" i="1"/>
  <c r="J3288" i="1"/>
  <c r="J3289" i="1"/>
  <c r="J3290" i="1"/>
  <c r="J3291" i="1"/>
  <c r="J3292" i="1"/>
  <c r="J3293" i="1"/>
  <c r="J3295" i="1"/>
  <c r="J3296" i="1"/>
  <c r="J3297" i="1"/>
  <c r="J3298" i="1"/>
  <c r="J3299" i="1"/>
  <c r="J3300" i="1"/>
  <c r="J3301" i="1"/>
  <c r="J3302" i="1"/>
  <c r="J3303" i="1"/>
  <c r="J3304" i="1"/>
  <c r="J3305" i="1"/>
  <c r="J3306" i="1"/>
  <c r="J3307" i="1"/>
  <c r="J3308" i="1"/>
  <c r="J3309" i="1"/>
  <c r="J3310" i="1"/>
  <c r="J3312" i="1"/>
  <c r="J3313" i="1"/>
  <c r="J3314" i="1"/>
  <c r="J3315" i="1"/>
  <c r="J3316" i="1"/>
  <c r="J3317" i="1"/>
  <c r="J3318" i="1"/>
  <c r="J3319" i="1"/>
  <c r="J3320" i="1"/>
  <c r="J3321" i="1"/>
  <c r="J3322" i="1"/>
  <c r="J3323" i="1"/>
  <c r="J3324" i="1"/>
  <c r="J3326" i="1"/>
  <c r="J3327" i="1"/>
  <c r="J3328" i="1"/>
  <c r="J3329" i="1"/>
  <c r="J3330" i="1"/>
  <c r="J3331" i="1"/>
  <c r="J3332" i="1"/>
  <c r="J3333" i="1"/>
  <c r="J3334" i="1"/>
  <c r="J3335" i="1"/>
  <c r="J3336" i="1"/>
  <c r="J3337" i="1"/>
  <c r="J3338" i="1"/>
  <c r="J3339" i="1"/>
  <c r="J3340" i="1"/>
  <c r="J3341" i="1"/>
  <c r="J3342" i="1"/>
  <c r="J3343" i="1"/>
  <c r="J3344" i="1"/>
  <c r="J3346" i="1"/>
  <c r="J3347" i="1"/>
  <c r="J3348" i="1"/>
  <c r="J3349" i="1"/>
  <c r="J3350" i="1"/>
  <c r="J3351" i="1"/>
  <c r="J3352" i="1"/>
  <c r="J3353" i="1"/>
  <c r="J3354" i="1"/>
  <c r="J3355" i="1"/>
  <c r="J3356" i="1"/>
  <c r="J3357" i="1"/>
  <c r="J3358" i="1"/>
  <c r="J3359" i="1"/>
  <c r="J3360" i="1"/>
  <c r="J3361" i="1"/>
  <c r="J3362" i="1"/>
  <c r="J3363" i="1"/>
  <c r="J3364" i="1"/>
  <c r="J3365" i="1"/>
  <c r="J3366" i="1"/>
  <c r="J3367" i="1"/>
  <c r="J3368" i="1"/>
  <c r="J3369" i="1"/>
  <c r="J3370" i="1"/>
  <c r="J3372" i="1"/>
  <c r="J3373" i="1"/>
  <c r="J3374" i="1"/>
  <c r="J3375" i="1"/>
  <c r="J3376" i="1"/>
  <c r="J3377" i="1"/>
  <c r="J3378" i="1"/>
  <c r="J3379" i="1"/>
  <c r="J3380" i="1"/>
  <c r="J3381" i="1"/>
  <c r="J3382" i="1"/>
  <c r="J3383" i="1"/>
  <c r="J3384" i="1"/>
  <c r="J3385" i="1"/>
  <c r="J3386" i="1"/>
  <c r="J3387" i="1"/>
  <c r="J3389" i="1"/>
  <c r="J3390" i="1"/>
  <c r="J3391" i="1"/>
  <c r="J3392" i="1"/>
  <c r="J3393" i="1"/>
  <c r="J3394" i="1"/>
  <c r="J3395" i="1"/>
  <c r="J3396" i="1"/>
  <c r="J3397" i="1"/>
  <c r="J3398" i="1"/>
  <c r="J3399" i="1"/>
  <c r="J3400" i="1"/>
  <c r="J3401" i="1"/>
  <c r="J3402" i="1"/>
  <c r="J3403" i="1"/>
  <c r="J3404" i="1"/>
  <c r="J3405" i="1"/>
  <c r="J3406" i="1"/>
  <c r="J3407" i="1"/>
  <c r="J3409" i="1"/>
  <c r="J3410" i="1"/>
  <c r="J3411" i="1"/>
  <c r="J3412" i="1"/>
  <c r="J3413" i="1"/>
  <c r="J3414" i="1"/>
  <c r="J3415" i="1"/>
  <c r="J3416" i="1"/>
  <c r="J3417" i="1"/>
  <c r="J3418" i="1"/>
  <c r="J3419" i="1"/>
  <c r="J3420" i="1"/>
  <c r="J3421" i="1"/>
  <c r="J3422" i="1"/>
  <c r="J3423" i="1"/>
  <c r="J3424" i="1"/>
  <c r="J3425" i="1"/>
  <c r="J3426" i="1"/>
  <c r="J3428" i="1"/>
  <c r="J3429" i="1"/>
  <c r="J3430" i="1"/>
  <c r="J3431" i="1"/>
  <c r="J3432" i="1"/>
  <c r="J3433" i="1"/>
  <c r="J3434" i="1"/>
  <c r="J3435" i="1"/>
  <c r="J3436" i="1"/>
  <c r="J3437" i="1"/>
  <c r="J3438" i="1"/>
  <c r="J3439" i="1"/>
  <c r="J3440" i="1"/>
  <c r="J3441" i="1"/>
  <c r="J3442" i="1"/>
  <c r="J3443" i="1"/>
  <c r="J3444" i="1"/>
  <c r="J3445" i="1"/>
  <c r="J3446" i="1"/>
  <c r="J3447" i="1"/>
  <c r="J3448" i="1"/>
  <c r="J3449" i="1"/>
  <c r="J3450" i="1"/>
  <c r="J3451" i="1"/>
  <c r="J3452" i="1"/>
  <c r="J3453" i="1"/>
  <c r="J3454" i="1"/>
  <c r="J3455" i="1"/>
  <c r="J3456" i="1"/>
  <c r="J3458" i="1"/>
  <c r="J3459" i="1"/>
  <c r="J3460" i="1"/>
  <c r="J3461" i="1"/>
  <c r="J3462" i="1"/>
  <c r="J3463" i="1"/>
  <c r="J3464" i="1"/>
  <c r="J3465" i="1"/>
  <c r="J3466" i="1"/>
  <c r="J3467" i="1"/>
  <c r="J3468" i="1"/>
  <c r="J3469" i="1"/>
  <c r="J3470" i="1"/>
  <c r="J3471" i="1"/>
  <c r="J3472" i="1"/>
  <c r="J3473" i="1"/>
  <c r="J3474" i="1"/>
  <c r="J3475" i="1"/>
  <c r="J3476" i="1"/>
  <c r="J3477" i="1"/>
  <c r="J3478" i="1"/>
  <c r="J3479" i="1"/>
  <c r="J3480" i="1"/>
  <c r="J3482" i="1"/>
  <c r="J3483" i="1"/>
  <c r="J3484" i="1"/>
  <c r="J3485" i="1"/>
  <c r="J3487" i="1"/>
  <c r="J3488" i="1"/>
  <c r="J3489" i="1"/>
  <c r="J3490" i="1"/>
  <c r="J3491" i="1"/>
  <c r="J3492" i="1"/>
  <c r="J3493" i="1"/>
  <c r="J3494" i="1"/>
  <c r="J3495" i="1"/>
  <c r="J3496" i="1"/>
  <c r="J3497" i="1"/>
  <c r="J3498" i="1"/>
  <c r="J3499" i="1"/>
  <c r="J3500" i="1"/>
  <c r="J3501" i="1"/>
  <c r="J3502" i="1"/>
  <c r="J3503" i="1"/>
  <c r="J3504" i="1"/>
  <c r="J3505" i="1"/>
  <c r="J3506" i="1"/>
  <c r="J3507" i="1"/>
  <c r="J3508" i="1"/>
  <c r="J3509" i="1"/>
  <c r="J3510" i="1"/>
  <c r="J3511" i="1"/>
  <c r="J3512" i="1"/>
  <c r="J3513" i="1"/>
  <c r="J3515" i="1"/>
  <c r="J3516" i="1"/>
  <c r="J3517" i="1"/>
  <c r="J3518" i="1"/>
  <c r="J3519" i="1"/>
  <c r="J3520" i="1"/>
  <c r="J3521" i="1"/>
  <c r="J3522" i="1"/>
  <c r="J3523" i="1"/>
  <c r="J3524" i="1"/>
  <c r="J3525" i="1"/>
  <c r="J3526" i="1"/>
  <c r="J3527" i="1"/>
  <c r="J3528" i="1"/>
  <c r="J3529" i="1"/>
  <c r="J3531" i="1"/>
  <c r="J3532" i="1"/>
  <c r="J3533" i="1"/>
  <c r="J3534" i="1"/>
  <c r="J3535" i="1"/>
  <c r="J3536" i="1"/>
  <c r="J3537" i="1"/>
  <c r="J3538" i="1"/>
  <c r="J3539" i="1"/>
  <c r="J3540" i="1"/>
  <c r="J3541" i="1"/>
  <c r="J3542" i="1"/>
  <c r="J3543" i="1"/>
  <c r="J3544" i="1"/>
  <c r="J3545" i="1"/>
  <c r="J3546" i="1"/>
  <c r="J3547" i="1"/>
  <c r="J3549" i="1"/>
  <c r="J3550" i="1"/>
  <c r="J3551" i="1"/>
  <c r="J3552" i="1"/>
  <c r="J3553" i="1"/>
  <c r="J3554" i="1"/>
  <c r="J3555" i="1"/>
  <c r="J3556" i="1"/>
  <c r="J3557" i="1"/>
  <c r="J3558" i="1"/>
  <c r="J3559" i="1"/>
  <c r="J3560" i="1"/>
  <c r="J3561" i="1"/>
  <c r="J3563" i="1"/>
  <c r="J3564" i="1"/>
  <c r="J3565" i="1"/>
  <c r="J3566" i="1"/>
  <c r="J3567" i="1"/>
  <c r="J3568" i="1"/>
  <c r="J3569" i="1"/>
  <c r="J3570" i="1"/>
  <c r="J3571" i="1"/>
  <c r="J3572" i="1"/>
  <c r="J3573" i="1"/>
  <c r="J3574" i="1"/>
  <c r="J3575" i="1"/>
  <c r="J3576" i="1"/>
  <c r="J3577" i="1"/>
  <c r="J3578" i="1"/>
  <c r="J3579" i="1"/>
  <c r="J3580" i="1"/>
  <c r="J3581" i="1"/>
  <c r="J3582" i="1"/>
  <c r="J3583" i="1"/>
  <c r="J3584" i="1"/>
  <c r="J3585" i="1"/>
  <c r="J3586" i="1"/>
  <c r="J3587" i="1"/>
  <c r="J3588" i="1"/>
  <c r="J3590" i="1"/>
  <c r="J3591" i="1"/>
  <c r="J3592" i="1"/>
  <c r="J3593" i="1"/>
  <c r="J3594" i="1"/>
  <c r="J3595" i="1"/>
  <c r="J3596" i="1"/>
  <c r="J3597" i="1"/>
  <c r="J3598" i="1"/>
  <c r="J3599" i="1"/>
  <c r="J3600" i="1"/>
  <c r="J3601" i="1"/>
  <c r="J3603" i="1"/>
  <c r="J3604" i="1"/>
  <c r="J3605" i="1"/>
  <c r="J3606" i="1"/>
  <c r="J3607" i="1"/>
  <c r="J3608" i="1"/>
  <c r="J3609" i="1"/>
  <c r="J3610" i="1"/>
  <c r="J3611" i="1"/>
  <c r="J3612" i="1"/>
  <c r="J3613" i="1"/>
  <c r="J3614" i="1"/>
  <c r="J3615" i="1"/>
  <c r="J3616" i="1"/>
  <c r="J3617" i="1"/>
  <c r="J3618" i="1"/>
  <c r="J3619" i="1"/>
  <c r="J3620" i="1"/>
  <c r="J3621" i="1"/>
  <c r="J3622" i="1"/>
  <c r="J3623" i="1"/>
  <c r="J3624" i="1"/>
  <c r="J3625" i="1"/>
  <c r="J3626" i="1"/>
  <c r="J3627" i="1"/>
  <c r="J3628" i="1"/>
  <c r="J3629" i="1"/>
  <c r="J3630" i="1"/>
  <c r="J3632" i="1"/>
  <c r="J3633" i="1"/>
  <c r="J3634" i="1"/>
  <c r="J3635" i="1"/>
  <c r="J3636" i="1"/>
  <c r="J3637" i="1"/>
  <c r="J3638" i="1"/>
  <c r="J3639" i="1"/>
  <c r="J3640" i="1"/>
  <c r="J3641" i="1"/>
  <c r="J3642" i="1"/>
  <c r="J3643" i="1"/>
  <c r="J3644" i="1"/>
  <c r="J3645" i="1"/>
  <c r="J3646" i="1"/>
  <c r="J3647" i="1"/>
  <c r="J3648" i="1"/>
  <c r="J3649" i="1"/>
  <c r="J3650" i="1"/>
  <c r="J3651" i="1"/>
  <c r="J3652" i="1"/>
  <c r="J3653" i="1"/>
  <c r="J3654" i="1"/>
  <c r="J3655" i="1"/>
  <c r="J3656" i="1"/>
  <c r="J3657" i="1"/>
  <c r="J3659" i="1"/>
  <c r="J3660" i="1"/>
  <c r="J3661" i="1"/>
  <c r="J3662" i="1"/>
  <c r="J3663" i="1"/>
  <c r="J3664" i="1"/>
  <c r="J3665" i="1"/>
  <c r="J3666" i="1"/>
  <c r="J3667" i="1"/>
  <c r="J3668" i="1"/>
  <c r="J3669" i="1"/>
  <c r="J3670" i="1"/>
  <c r="J3671" i="1"/>
  <c r="J3672" i="1"/>
  <c r="J3673" i="1"/>
  <c r="J3674" i="1"/>
  <c r="J3675" i="1"/>
  <c r="J3676" i="1"/>
  <c r="J3677" i="1"/>
  <c r="J3678" i="1"/>
  <c r="J3680" i="1"/>
  <c r="J3681" i="1"/>
  <c r="J3682" i="1"/>
  <c r="J3683" i="1"/>
  <c r="J3684" i="1"/>
  <c r="J3685" i="1"/>
  <c r="J3687" i="1"/>
  <c r="J3688" i="1"/>
  <c r="J3689" i="1"/>
  <c r="J3690" i="1"/>
  <c r="J3691" i="1"/>
  <c r="J3692" i="1"/>
  <c r="J3693" i="1"/>
  <c r="J3694" i="1"/>
  <c r="J3695" i="1"/>
  <c r="J3696" i="1"/>
  <c r="J3697" i="1"/>
  <c r="J3698" i="1"/>
  <c r="J3699" i="1"/>
  <c r="J3700" i="1"/>
  <c r="J3701" i="1"/>
  <c r="J3702" i="1"/>
  <c r="J3703" i="1"/>
  <c r="J3704" i="1"/>
  <c r="J3705" i="1"/>
  <c r="J3706" i="1"/>
  <c r="J3707" i="1"/>
  <c r="J3708" i="1"/>
  <c r="J3709" i="1"/>
  <c r="J3710" i="1"/>
  <c r="J3711" i="1"/>
  <c r="J3712" i="1"/>
  <c r="J3713" i="1"/>
  <c r="J3714" i="1"/>
  <c r="J3715" i="1"/>
  <c r="J3716" i="1"/>
  <c r="J3718" i="1"/>
  <c r="J3719" i="1"/>
  <c r="J3720" i="1"/>
  <c r="J3722" i="1"/>
  <c r="J3723" i="1"/>
  <c r="J3724" i="1"/>
  <c r="J3725" i="1"/>
  <c r="J3726" i="1"/>
  <c r="J3727" i="1"/>
  <c r="J3728" i="1"/>
  <c r="J3729" i="1"/>
  <c r="J3730" i="1"/>
  <c r="J3731" i="1"/>
  <c r="J3732" i="1"/>
  <c r="J3733" i="1"/>
  <c r="J3734" i="1"/>
  <c r="J3735" i="1"/>
  <c r="J3736" i="1"/>
  <c r="J3737" i="1"/>
  <c r="J3738" i="1"/>
  <c r="J3739" i="1"/>
  <c r="J3740" i="1"/>
  <c r="J3741" i="1"/>
  <c r="J3742" i="1"/>
  <c r="J3743" i="1"/>
  <c r="J3744" i="1"/>
  <c r="J3745" i="1"/>
  <c r="J3746" i="1"/>
  <c r="J3748" i="1"/>
  <c r="J3749" i="1"/>
  <c r="J3750" i="1"/>
  <c r="J3751" i="1"/>
  <c r="J3752" i="1"/>
  <c r="J3753" i="1"/>
  <c r="J3754" i="1"/>
  <c r="J3755" i="1"/>
  <c r="J3756" i="1"/>
  <c r="J3757" i="1"/>
  <c r="J3758" i="1"/>
  <c r="J3759" i="1"/>
  <c r="J3760" i="1"/>
  <c r="J3761" i="1"/>
  <c r="J3762" i="1"/>
  <c r="J3763" i="1"/>
  <c r="J3764" i="1"/>
  <c r="J3765" i="1"/>
  <c r="J3766" i="1"/>
  <c r="J3767" i="1"/>
  <c r="J3768" i="1"/>
  <c r="J3769" i="1"/>
  <c r="J3770" i="1"/>
  <c r="J3771" i="1"/>
  <c r="J3773" i="1"/>
  <c r="J3774" i="1"/>
  <c r="J3775" i="1"/>
  <c r="J3776" i="1"/>
  <c r="J3777" i="1"/>
  <c r="J3778" i="1"/>
  <c r="J3779" i="1"/>
  <c r="J3780" i="1"/>
  <c r="J3781" i="1"/>
  <c r="J3782" i="1"/>
  <c r="J3783" i="1"/>
  <c r="J3784" i="1"/>
  <c r="J3785" i="1"/>
  <c r="J3786" i="1"/>
  <c r="J3787" i="1"/>
  <c r="J3789" i="1"/>
  <c r="J3790" i="1"/>
  <c r="J3791" i="1"/>
  <c r="J3792" i="1"/>
  <c r="J3793" i="1"/>
  <c r="J3794" i="1"/>
  <c r="J3795" i="1"/>
  <c r="J3796" i="1"/>
  <c r="J3797" i="1"/>
  <c r="J3798" i="1"/>
  <c r="J3799" i="1"/>
  <c r="J3800" i="1"/>
  <c r="J3801" i="1"/>
  <c r="J3802" i="1"/>
  <c r="J3803" i="1"/>
  <c r="J3804" i="1"/>
  <c r="J3805" i="1"/>
  <c r="J3806" i="1"/>
  <c r="J3807" i="1"/>
  <c r="J3808" i="1"/>
  <c r="J3809" i="1"/>
  <c r="J3810" i="1"/>
  <c r="J3811" i="1"/>
  <c r="J3812" i="1"/>
  <c r="J3813" i="1"/>
  <c r="J3814" i="1"/>
  <c r="J3815" i="1"/>
  <c r="J3816" i="1"/>
  <c r="J3817" i="1"/>
  <c r="J3818" i="1"/>
  <c r="J3820" i="1"/>
  <c r="J3821" i="1"/>
  <c r="J3822" i="1"/>
  <c r="J3823" i="1"/>
  <c r="J3824" i="1"/>
  <c r="J3825" i="1"/>
  <c r="J3826" i="1"/>
  <c r="J3827" i="1"/>
  <c r="J3828" i="1"/>
  <c r="J3829" i="1"/>
  <c r="J3830" i="1"/>
  <c r="J3831" i="1"/>
  <c r="J3832" i="1"/>
  <c r="J3833" i="1"/>
  <c r="J3835" i="1"/>
  <c r="J3836" i="1"/>
  <c r="J3837" i="1"/>
  <c r="J3838" i="1"/>
  <c r="J3839" i="1"/>
  <c r="J3840" i="1"/>
  <c r="J3841" i="1"/>
  <c r="J3843" i="1"/>
  <c r="J3844" i="1"/>
  <c r="J3845" i="1"/>
  <c r="J3846" i="1"/>
  <c r="J3847" i="1"/>
  <c r="J3848" i="1"/>
  <c r="J3849" i="1"/>
  <c r="J3850" i="1"/>
  <c r="J3851" i="1"/>
  <c r="J3852" i="1"/>
  <c r="J3853" i="1"/>
  <c r="J3854" i="1"/>
  <c r="J3855" i="1"/>
  <c r="J3856" i="1"/>
  <c r="J3857" i="1"/>
  <c r="J3858" i="1"/>
  <c r="J3859" i="1"/>
  <c r="J3860" i="1"/>
  <c r="J3861" i="1"/>
  <c r="J3862" i="1"/>
  <c r="J3863" i="1"/>
  <c r="J3864" i="1"/>
  <c r="J3865" i="1"/>
  <c r="J3866" i="1"/>
  <c r="J3867" i="1"/>
  <c r="J3868" i="1"/>
  <c r="J3869" i="1"/>
  <c r="J3870" i="1"/>
  <c r="J3872" i="1"/>
  <c r="J3873" i="1"/>
  <c r="J3874" i="1"/>
  <c r="J3875" i="1"/>
  <c r="J3876" i="1"/>
  <c r="J3877" i="1"/>
  <c r="J3878" i="1"/>
  <c r="J3879" i="1"/>
  <c r="J3880" i="1"/>
  <c r="J3881" i="1"/>
  <c r="J3882" i="1"/>
  <c r="J3883" i="1"/>
  <c r="J3884" i="1"/>
  <c r="J3885" i="1"/>
  <c r="J3886" i="1"/>
  <c r="J3887" i="1"/>
  <c r="J3888" i="1"/>
  <c r="J3890" i="1"/>
  <c r="J3891" i="1"/>
  <c r="J3892" i="1"/>
  <c r="J3893" i="1"/>
  <c r="J3894" i="1"/>
  <c r="J3895" i="1"/>
  <c r="J3896" i="1"/>
  <c r="J3897" i="1"/>
  <c r="J3898" i="1"/>
  <c r="J3899" i="1"/>
  <c r="J3900" i="1"/>
  <c r="J3901" i="1"/>
  <c r="J3902" i="1"/>
  <c r="J3903" i="1"/>
  <c r="J3904" i="1"/>
  <c r="J3905" i="1"/>
  <c r="J3906" i="1"/>
  <c r="J3907" i="1"/>
  <c r="J3908" i="1"/>
  <c r="J3909" i="1"/>
  <c r="J3910" i="1"/>
  <c r="J3911" i="1"/>
  <c r="J3912" i="1"/>
  <c r="J3913" i="1"/>
  <c r="J3914" i="1"/>
  <c r="J3916" i="1"/>
  <c r="J3917" i="1"/>
  <c r="J3918" i="1"/>
  <c r="J3919" i="1"/>
  <c r="J3920" i="1"/>
  <c r="J3921" i="1"/>
  <c r="J3922" i="1"/>
  <c r="J3923" i="1"/>
  <c r="J3924" i="1"/>
  <c r="J3925" i="1"/>
  <c r="J3927" i="1"/>
  <c r="J3928" i="1"/>
  <c r="J3929" i="1"/>
  <c r="J3930" i="1"/>
  <c r="J3931" i="1"/>
  <c r="J3932" i="1"/>
  <c r="J3933" i="1"/>
  <c r="J3934" i="1"/>
  <c r="J3935" i="1"/>
  <c r="J3936" i="1"/>
  <c r="J3937" i="1"/>
  <c r="J3938" i="1"/>
  <c r="J3939" i="1"/>
  <c r="J3940" i="1"/>
  <c r="J3941" i="1"/>
  <c r="J3943" i="1"/>
  <c r="J3944" i="1"/>
  <c r="J3945" i="1"/>
  <c r="J3946" i="1"/>
  <c r="J3947" i="1"/>
  <c r="J3948" i="1"/>
  <c r="J3949" i="1"/>
  <c r="J3950" i="1"/>
  <c r="J3951" i="1"/>
  <c r="J3952" i="1"/>
  <c r="J3953" i="1"/>
  <c r="J3954" i="1"/>
  <c r="J3955" i="1"/>
  <c r="J3956" i="1"/>
  <c r="J3957" i="1"/>
  <c r="J3958" i="1"/>
  <c r="J3959" i="1"/>
  <c r="J3960" i="1"/>
  <c r="J3961" i="1"/>
  <c r="J3962" i="1"/>
  <c r="J3963" i="1"/>
  <c r="J3964" i="1"/>
  <c r="J3965" i="1"/>
  <c r="J3966" i="1"/>
  <c r="J3967" i="1"/>
  <c r="J3968" i="1"/>
  <c r="J3969" i="1"/>
  <c r="J3970" i="1"/>
  <c r="J3972" i="1"/>
  <c r="J3973" i="1"/>
  <c r="J3974" i="1"/>
  <c r="J3975" i="1"/>
  <c r="J3976" i="1"/>
  <c r="J3977" i="1"/>
  <c r="J3978" i="1"/>
  <c r="J3979" i="1"/>
  <c r="J3980" i="1"/>
  <c r="J3981" i="1"/>
  <c r="J3982" i="1"/>
  <c r="J3983" i="1"/>
  <c r="J3984" i="1"/>
  <c r="J3986" i="1"/>
  <c r="J3987" i="1"/>
  <c r="J3988" i="1"/>
  <c r="J3989" i="1"/>
  <c r="J3990" i="1"/>
  <c r="J3991" i="1"/>
  <c r="J3992" i="1"/>
  <c r="J3993" i="1"/>
  <c r="J3994" i="1"/>
  <c r="J3995" i="1"/>
  <c r="J3996" i="1"/>
  <c r="J3997" i="1"/>
  <c r="J3998" i="1"/>
  <c r="J3999" i="1"/>
  <c r="J4000" i="1"/>
  <c r="J4001" i="1"/>
  <c r="J4002" i="1"/>
  <c r="J4003" i="1"/>
  <c r="J4004" i="1"/>
  <c r="J4005" i="1"/>
  <c r="J4006" i="1"/>
  <c r="J4007" i="1"/>
  <c r="J4008" i="1"/>
  <c r="J4009" i="1"/>
  <c r="J4011" i="1"/>
  <c r="J4012" i="1"/>
  <c r="J4013" i="1"/>
  <c r="J4014" i="1"/>
  <c r="J4015" i="1"/>
  <c r="J4016" i="1"/>
  <c r="J4017" i="1"/>
  <c r="J4018" i="1"/>
  <c r="J4019" i="1"/>
  <c r="J4020" i="1"/>
  <c r="J4021" i="1"/>
  <c r="J4023" i="1"/>
  <c r="J4024" i="1"/>
  <c r="J4025" i="1"/>
  <c r="J4026" i="1"/>
  <c r="J4027" i="1"/>
  <c r="J4028" i="1"/>
  <c r="J4029" i="1"/>
  <c r="J4030" i="1"/>
  <c r="J4031" i="1"/>
  <c r="J4032" i="1"/>
  <c r="J4033" i="1"/>
  <c r="J4034" i="1"/>
  <c r="J4035" i="1"/>
  <c r="J4036" i="1"/>
  <c r="J4037" i="1"/>
  <c r="J4038" i="1"/>
  <c r="J4039" i="1"/>
  <c r="J4040" i="1"/>
  <c r="J4041" i="1"/>
  <c r="J4042" i="1"/>
  <c r="J4043" i="1"/>
  <c r="J4044" i="1"/>
  <c r="J4045" i="1"/>
  <c r="J4046" i="1"/>
  <c r="J4047" i="1"/>
  <c r="J4048" i="1"/>
  <c r="J4049" i="1"/>
  <c r="J4050" i="1"/>
  <c r="J4051" i="1"/>
  <c r="J4052" i="1"/>
  <c r="J4053" i="1"/>
  <c r="J4054" i="1"/>
  <c r="J4055" i="1"/>
  <c r="J4056" i="1"/>
  <c r="J4057" i="1"/>
  <c r="J4058" i="1"/>
  <c r="J4060" i="1"/>
  <c r="J4061" i="1"/>
  <c r="J4062" i="1"/>
  <c r="J4063" i="1"/>
  <c r="J4064" i="1"/>
  <c r="J4065" i="1"/>
  <c r="J4066" i="1"/>
  <c r="J4067" i="1"/>
  <c r="J4068" i="1"/>
  <c r="J4069" i="1"/>
  <c r="J4070" i="1"/>
  <c r="J4071" i="1"/>
  <c r="J4072" i="1"/>
  <c r="J4073" i="1"/>
  <c r="J4074" i="1"/>
  <c r="J4075" i="1"/>
  <c r="J4076" i="1"/>
  <c r="J4077" i="1"/>
  <c r="J4078" i="1"/>
  <c r="J4080" i="1"/>
  <c r="J4081" i="1"/>
  <c r="J4082" i="1"/>
  <c r="J4083" i="1"/>
  <c r="J4084" i="1"/>
  <c r="J4085" i="1"/>
  <c r="J4086" i="1"/>
  <c r="J4087" i="1"/>
  <c r="J4088" i="1"/>
  <c r="J4090" i="1"/>
  <c r="J4091" i="1"/>
  <c r="J4092" i="1"/>
  <c r="J4093" i="1"/>
  <c r="J4094" i="1"/>
  <c r="J4095" i="1"/>
  <c r="J4096" i="1"/>
  <c r="J4097" i="1"/>
  <c r="J4098" i="1"/>
  <c r="J4099" i="1"/>
  <c r="J4100" i="1"/>
  <c r="J4101" i="1"/>
  <c r="J4102" i="1"/>
  <c r="J4103" i="1"/>
  <c r="J4104" i="1"/>
  <c r="J4105" i="1"/>
  <c r="J4106" i="1"/>
  <c r="J4107" i="1"/>
  <c r="J4108" i="1"/>
  <c r="J4109" i="1"/>
  <c r="J4110" i="1"/>
  <c r="J4111" i="1"/>
  <c r="J4112" i="1"/>
  <c r="J4114" i="1"/>
  <c r="J4115" i="1"/>
  <c r="J4116" i="1"/>
  <c r="J4117" i="1"/>
  <c r="J4118" i="1"/>
  <c r="J4119" i="1"/>
  <c r="J4120" i="1"/>
  <c r="J4121" i="1"/>
  <c r="J4122" i="1"/>
  <c r="J4124" i="1"/>
  <c r="J4125" i="1"/>
  <c r="J4126" i="1"/>
  <c r="J4127" i="1"/>
  <c r="J4128" i="1"/>
  <c r="J4129" i="1"/>
  <c r="J4130" i="1"/>
  <c r="J4131" i="1"/>
  <c r="J4132" i="1"/>
  <c r="J4133" i="1"/>
  <c r="J4135" i="1"/>
  <c r="J4136" i="1"/>
  <c r="J4137" i="1"/>
  <c r="J4138" i="1"/>
  <c r="J4139" i="1"/>
  <c r="J4140" i="1"/>
  <c r="J4141" i="1"/>
  <c r="J4142" i="1"/>
  <c r="J4143" i="1"/>
  <c r="J4144" i="1"/>
  <c r="J4145" i="1"/>
  <c r="J4146" i="1"/>
  <c r="J4147" i="1"/>
  <c r="J4148" i="1"/>
  <c r="J4149" i="1"/>
  <c r="J4150" i="1"/>
  <c r="J4151" i="1"/>
  <c r="J4152" i="1"/>
  <c r="J4153" i="1"/>
  <c r="J4154" i="1"/>
  <c r="J4155" i="1"/>
  <c r="J4156" i="1"/>
  <c r="J4157" i="1"/>
  <c r="J4158" i="1"/>
  <c r="J4159" i="1"/>
  <c r="J4160" i="1"/>
  <c r="J4161" i="1"/>
  <c r="J4162" i="1"/>
  <c r="J4163" i="1"/>
  <c r="J4164" i="1"/>
  <c r="J4165" i="1"/>
  <c r="J4166" i="1"/>
  <c r="J4167" i="1"/>
  <c r="J4169" i="1"/>
  <c r="J4170" i="1"/>
  <c r="J4171" i="1"/>
  <c r="J4172" i="1"/>
  <c r="J4173" i="1"/>
  <c r="J4174" i="1"/>
  <c r="J4175" i="1"/>
  <c r="J4176" i="1"/>
  <c r="J4177" i="1"/>
  <c r="J4178" i="1"/>
  <c r="J4179" i="1"/>
  <c r="J4180" i="1"/>
  <c r="J4181" i="1"/>
  <c r="J4183" i="1"/>
  <c r="J4184" i="1"/>
  <c r="J4185" i="1"/>
  <c r="J4186" i="1"/>
  <c r="J4187" i="1"/>
  <c r="J4188" i="1"/>
  <c r="J4189" i="1"/>
  <c r="J4190" i="1"/>
  <c r="J4191" i="1"/>
  <c r="J4192" i="1"/>
  <c r="J4193" i="1"/>
  <c r="J4194" i="1"/>
  <c r="J4195" i="1"/>
  <c r="J4197" i="1"/>
  <c r="J4198" i="1"/>
  <c r="J4199" i="1"/>
  <c r="J4200" i="1"/>
  <c r="J4201" i="1"/>
  <c r="J4202" i="1"/>
  <c r="J4203" i="1"/>
  <c r="J4204" i="1"/>
  <c r="J4205" i="1"/>
  <c r="J4206" i="1"/>
  <c r="J4207" i="1"/>
  <c r="J4208" i="1"/>
  <c r="J4209" i="1"/>
  <c r="J4210" i="1"/>
  <c r="J4211" i="1"/>
  <c r="J4212" i="1"/>
  <c r="J4213" i="1"/>
  <c r="J4214" i="1"/>
  <c r="J4215" i="1"/>
  <c r="J4217" i="1"/>
  <c r="J4218" i="1"/>
  <c r="J4219" i="1"/>
  <c r="J4220" i="1"/>
  <c r="J4221" i="1"/>
  <c r="J4222" i="1"/>
  <c r="J4223" i="1"/>
  <c r="J4224" i="1"/>
  <c r="J4225" i="1"/>
  <c r="J4226" i="1"/>
  <c r="J4227" i="1"/>
  <c r="J4228" i="1"/>
  <c r="J4229" i="1"/>
  <c r="J4230" i="1"/>
  <c r="J4231" i="1"/>
  <c r="J4232" i="1"/>
  <c r="J4233" i="1"/>
  <c r="J4234" i="1"/>
  <c r="J4236" i="1"/>
  <c r="J4237" i="1"/>
  <c r="J4238" i="1"/>
  <c r="J4239" i="1"/>
  <c r="J4240" i="1"/>
  <c r="J4241" i="1"/>
  <c r="J4242" i="1"/>
  <c r="J4243" i="1"/>
  <c r="J4244" i="1"/>
  <c r="J4245" i="1"/>
  <c r="J4246" i="1"/>
  <c r="J4247" i="1"/>
  <c r="J4248" i="1"/>
  <c r="J4249" i="1"/>
  <c r="J4250" i="1"/>
  <c r="J4251" i="1"/>
  <c r="J4252" i="1"/>
  <c r="J4253" i="1"/>
  <c r="J4255" i="1"/>
  <c r="J4256" i="1"/>
  <c r="J4257" i="1"/>
  <c r="J4258" i="1"/>
  <c r="J4259" i="1"/>
  <c r="J4261" i="1"/>
  <c r="J4262" i="1"/>
  <c r="J4263" i="1"/>
  <c r="J4264" i="1"/>
  <c r="J4265" i="1"/>
  <c r="J4266" i="1"/>
  <c r="J4267" i="1"/>
  <c r="J4268" i="1"/>
  <c r="J4269" i="1"/>
  <c r="J4270" i="1"/>
  <c r="J4271" i="1"/>
  <c r="J4272" i="1"/>
  <c r="J4273" i="1"/>
  <c r="J4274" i="1"/>
  <c r="J4275" i="1"/>
  <c r="J4276" i="1"/>
  <c r="J4277" i="1"/>
  <c r="J4278" i="1"/>
  <c r="J4279" i="1"/>
  <c r="J4280" i="1"/>
  <c r="J4281" i="1"/>
  <c r="J4282" i="1"/>
  <c r="J4283" i="1"/>
  <c r="J4284" i="1"/>
  <c r="J4285" i="1"/>
  <c r="J4286" i="1"/>
  <c r="J4287" i="1"/>
  <c r="J4288" i="1"/>
  <c r="J4289" i="1"/>
  <c r="J4290" i="1"/>
  <c r="J4291" i="1"/>
  <c r="J4292" i="1"/>
  <c r="J4294" i="1"/>
  <c r="J4295" i="1"/>
  <c r="J4296" i="1"/>
  <c r="J4297" i="1"/>
  <c r="J4298" i="1"/>
  <c r="J4299" i="1"/>
  <c r="J4300" i="1"/>
  <c r="J4301" i="1"/>
  <c r="J4302" i="1"/>
  <c r="J4303" i="1"/>
  <c r="J4304" i="1"/>
  <c r="J4305" i="1"/>
  <c r="J4306" i="1"/>
  <c r="J4307" i="1"/>
  <c r="J4308" i="1"/>
  <c r="J4309" i="1"/>
  <c r="J4310" i="1"/>
  <c r="J4312" i="1"/>
  <c r="J4313" i="1"/>
  <c r="J4314" i="1"/>
  <c r="J4315" i="1"/>
  <c r="J4316" i="1"/>
  <c r="J4318" i="1"/>
  <c r="J4319" i="1"/>
  <c r="J4320" i="1"/>
  <c r="J4321" i="1"/>
  <c r="J4322" i="1"/>
  <c r="J4323" i="1"/>
  <c r="J4324" i="1"/>
  <c r="J4325" i="1"/>
  <c r="J4326" i="1"/>
  <c r="J4327" i="1"/>
  <c r="J4328" i="1"/>
  <c r="J4329" i="1"/>
  <c r="J4330" i="1"/>
  <c r="J4331" i="1"/>
  <c r="J4332" i="1"/>
  <c r="J4333" i="1"/>
  <c r="J4334" i="1"/>
  <c r="J4335" i="1"/>
  <c r="J4336" i="1"/>
  <c r="J4337" i="1"/>
  <c r="J4338" i="1"/>
  <c r="J4339" i="1"/>
  <c r="J4340" i="1"/>
  <c r="J4341" i="1"/>
  <c r="J4342" i="1"/>
  <c r="J4343" i="1"/>
  <c r="J4344" i="1"/>
  <c r="J4345" i="1"/>
  <c r="J4346" i="1"/>
  <c r="J4348" i="1"/>
  <c r="J4349" i="1"/>
  <c r="J4350" i="1"/>
  <c r="J4351" i="1"/>
  <c r="J4352" i="1"/>
  <c r="J4353" i="1"/>
  <c r="J4354" i="1"/>
  <c r="J4355" i="1"/>
  <c r="J4356" i="1"/>
  <c r="J4357" i="1"/>
  <c r="J4358" i="1"/>
  <c r="J4359" i="1"/>
  <c r="J4361" i="1"/>
  <c r="J4362" i="1"/>
  <c r="J4363" i="1"/>
  <c r="J4364" i="1"/>
  <c r="J4365" i="1"/>
  <c r="J4366" i="1"/>
  <c r="J4367" i="1"/>
  <c r="J4368" i="1"/>
  <c r="J4369" i="1"/>
  <c r="J4370" i="1"/>
  <c r="J4371" i="1"/>
  <c r="J4372" i="1"/>
  <c r="J4373" i="1"/>
  <c r="J4374" i="1"/>
  <c r="J4375" i="1"/>
  <c r="J4376" i="1"/>
  <c r="J4377" i="1"/>
  <c r="J4378" i="1"/>
  <c r="J4379" i="1"/>
  <c r="J4380" i="1"/>
  <c r="J4381" i="1"/>
  <c r="J4382" i="1"/>
  <c r="J4384" i="1"/>
  <c r="J4385" i="1"/>
  <c r="J4386" i="1"/>
  <c r="J4387" i="1"/>
  <c r="J4388" i="1"/>
  <c r="J4389" i="1"/>
  <c r="J4391" i="1"/>
  <c r="J4392" i="1"/>
  <c r="J4393" i="1"/>
  <c r="J4394" i="1"/>
  <c r="J4395" i="1"/>
  <c r="J4396" i="1"/>
  <c r="J4397" i="1"/>
  <c r="J4398" i="1"/>
  <c r="J4399" i="1"/>
  <c r="J4400" i="1"/>
  <c r="J4401" i="1"/>
  <c r="J4402" i="1"/>
  <c r="J4403" i="1"/>
  <c r="J4404" i="1"/>
  <c r="J4405" i="1"/>
  <c r="J4406" i="1"/>
  <c r="J4407" i="1"/>
  <c r="J4408" i="1"/>
  <c r="J4409" i="1"/>
  <c r="J4410" i="1"/>
  <c r="J4411" i="1"/>
  <c r="J4412" i="1"/>
  <c r="J4413" i="1"/>
  <c r="J4414" i="1"/>
  <c r="J4415" i="1"/>
  <c r="J4416" i="1"/>
  <c r="J4417" i="1"/>
  <c r="J4418" i="1"/>
  <c r="J4420" i="1"/>
  <c r="J4421" i="1"/>
  <c r="J4422" i="1"/>
  <c r="J4423" i="1"/>
  <c r="J4424" i="1"/>
  <c r="J4425" i="1"/>
  <c r="J4426" i="1"/>
  <c r="J4428" i="1"/>
  <c r="J4429" i="1"/>
  <c r="J4430" i="1"/>
  <c r="J4431" i="1"/>
  <c r="J4432" i="1"/>
  <c r="J4433" i="1"/>
  <c r="J4434" i="1"/>
  <c r="J4435" i="1"/>
  <c r="J4436" i="1"/>
  <c r="J4437" i="1"/>
  <c r="J4438" i="1"/>
  <c r="J4439" i="1"/>
  <c r="J4440" i="1"/>
  <c r="J4441" i="1"/>
  <c r="J4443" i="1"/>
  <c r="J4444" i="1"/>
  <c r="J4445" i="1"/>
  <c r="J4446" i="1"/>
  <c r="J4447" i="1"/>
  <c r="J4448" i="1"/>
  <c r="J4449" i="1"/>
  <c r="J4450" i="1"/>
  <c r="J4451" i="1"/>
  <c r="J4452" i="1"/>
  <c r="J4453" i="1"/>
  <c r="J4454" i="1"/>
  <c r="J4455" i="1"/>
  <c r="J4456" i="1"/>
  <c r="J4457" i="1"/>
  <c r="J4458" i="1"/>
  <c r="J4459" i="1"/>
  <c r="J4460" i="1"/>
  <c r="J4461" i="1"/>
  <c r="J4462" i="1"/>
  <c r="J4465" i="1"/>
  <c r="J4466" i="1"/>
  <c r="J4467" i="1"/>
  <c r="J4468" i="1"/>
  <c r="J4469" i="1"/>
  <c r="J4470" i="1"/>
  <c r="J4471" i="1"/>
  <c r="J4472" i="1"/>
  <c r="J4473" i="1"/>
  <c r="J4474" i="1"/>
  <c r="J4475" i="1"/>
  <c r="J4476" i="1"/>
  <c r="J4477" i="1"/>
  <c r="J4478" i="1"/>
  <c r="J4479" i="1"/>
  <c r="J4480" i="1"/>
  <c r="J4481" i="1"/>
  <c r="J4482" i="1"/>
  <c r="J4483" i="1"/>
  <c r="J4484" i="1"/>
  <c r="J4485" i="1"/>
  <c r="J4486" i="1"/>
  <c r="J4487" i="1"/>
  <c r="J4488" i="1"/>
  <c r="J4489" i="1"/>
  <c r="J4490" i="1"/>
  <c r="J4491" i="1"/>
  <c r="J4492" i="1"/>
  <c r="J4493" i="1"/>
  <c r="J4494" i="1"/>
  <c r="J4495" i="1"/>
  <c r="J4497" i="1"/>
  <c r="J4498" i="1"/>
  <c r="J4499" i="1"/>
  <c r="J4500" i="1"/>
  <c r="J4501" i="1"/>
  <c r="J4502" i="1"/>
  <c r="J4503" i="1"/>
  <c r="J4504" i="1"/>
  <c r="J4505" i="1"/>
  <c r="J4506" i="1"/>
  <c r="J4507" i="1"/>
  <c r="J4509" i="1"/>
  <c r="J4510" i="1"/>
  <c r="J4511" i="1"/>
  <c r="J4512" i="1"/>
  <c r="J4513" i="1"/>
  <c r="J4514" i="1"/>
  <c r="J4515" i="1"/>
  <c r="J4516" i="1"/>
  <c r="J4517" i="1"/>
  <c r="J4518" i="1"/>
  <c r="J4519" i="1"/>
  <c r="J4520" i="1"/>
  <c r="J4521" i="1"/>
  <c r="J4522" i="1"/>
  <c r="J4523" i="1"/>
  <c r="J4524" i="1"/>
  <c r="J4525" i="1"/>
  <c r="J4527" i="1"/>
  <c r="J4528" i="1"/>
  <c r="J4529" i="1"/>
  <c r="J4530" i="1"/>
  <c r="J4531" i="1"/>
  <c r="J4532" i="1"/>
  <c r="J4533" i="1"/>
  <c r="J4534" i="1"/>
  <c r="J4535" i="1"/>
  <c r="J4536" i="1"/>
  <c r="J4537" i="1"/>
  <c r="J4539" i="1"/>
  <c r="J4540" i="1"/>
  <c r="J4541" i="1"/>
  <c r="J4542" i="1"/>
  <c r="J4543" i="1"/>
  <c r="J4544" i="1"/>
  <c r="J4545" i="1"/>
  <c r="J4546" i="1"/>
  <c r="J4547" i="1"/>
  <c r="J4548" i="1"/>
  <c r="J4549" i="1"/>
  <c r="J4550" i="1"/>
  <c r="J4551" i="1"/>
  <c r="J4552" i="1"/>
  <c r="J4553" i="1"/>
  <c r="J4554" i="1"/>
  <c r="J4555" i="1"/>
  <c r="J4556" i="1"/>
  <c r="J4558" i="1"/>
  <c r="J4559" i="1"/>
  <c r="J4560" i="1"/>
  <c r="J4561" i="1"/>
  <c r="J4562" i="1"/>
  <c r="J4563" i="1"/>
  <c r="J4564" i="1"/>
  <c r="J4565" i="1"/>
  <c r="J4566" i="1"/>
  <c r="J4567" i="1"/>
  <c r="J4568" i="1"/>
  <c r="J4569" i="1"/>
  <c r="J4570" i="1"/>
  <c r="J4571" i="1"/>
  <c r="J4572" i="1"/>
  <c r="J4573" i="1"/>
  <c r="J4574" i="1"/>
  <c r="J4575" i="1"/>
  <c r="J4576" i="1"/>
  <c r="J4577" i="1"/>
  <c r="J4578" i="1"/>
  <c r="J4579" i="1"/>
  <c r="J4580" i="1"/>
  <c r="J4581" i="1"/>
  <c r="J4582" i="1"/>
  <c r="J4583" i="1"/>
  <c r="J4584" i="1"/>
  <c r="J4585" i="1"/>
  <c r="J4586" i="1"/>
  <c r="J4588" i="1"/>
  <c r="J4589" i="1"/>
  <c r="J4590" i="1"/>
  <c r="J4591" i="1"/>
  <c r="J4592" i="1"/>
  <c r="J4593" i="1"/>
  <c r="J4594" i="1"/>
  <c r="J4595" i="1"/>
  <c r="J4596" i="1"/>
  <c r="J4597" i="1"/>
  <c r="J4598" i="1"/>
  <c r="J4599" i="1"/>
  <c r="J4600" i="1"/>
  <c r="J4601" i="1"/>
  <c r="J4602" i="1"/>
  <c r="J4603" i="1"/>
  <c r="J4605" i="1"/>
  <c r="J4606" i="1"/>
  <c r="J4607" i="1"/>
  <c r="J4608" i="1"/>
  <c r="J4609" i="1"/>
  <c r="J4610" i="1"/>
  <c r="J4611" i="1"/>
  <c r="J4613" i="1"/>
  <c r="J4614" i="1"/>
  <c r="J4615" i="1"/>
  <c r="J4616" i="1"/>
  <c r="J4617" i="1"/>
  <c r="J4618" i="1"/>
  <c r="J4619" i="1"/>
  <c r="J4620" i="1"/>
  <c r="J4621" i="1"/>
  <c r="J4622" i="1"/>
  <c r="J4623" i="1"/>
  <c r="J4624" i="1"/>
  <c r="J4625" i="1"/>
  <c r="J4626" i="1"/>
  <c r="J4627" i="1"/>
  <c r="J4628" i="1"/>
  <c r="J4629" i="1"/>
  <c r="J4630" i="1"/>
  <c r="J4631" i="1"/>
  <c r="J4633" i="1"/>
  <c r="J4634" i="1"/>
  <c r="J4635" i="1"/>
  <c r="J4636" i="1"/>
  <c r="J4637" i="1"/>
  <c r="J4638" i="1"/>
  <c r="J4639" i="1"/>
  <c r="J4640" i="1"/>
  <c r="J4641" i="1"/>
  <c r="J4642" i="1"/>
  <c r="J4643" i="1"/>
  <c r="J4644" i="1"/>
  <c r="J4645" i="1"/>
  <c r="J4646" i="1"/>
  <c r="J4647" i="1"/>
  <c r="J4648" i="1"/>
  <c r="J4649" i="1"/>
  <c r="J4650" i="1"/>
  <c r="J4651" i="1"/>
  <c r="J4652" i="1"/>
  <c r="J4653" i="1"/>
  <c r="J4654" i="1"/>
  <c r="J4655" i="1"/>
  <c r="J4657" i="1"/>
  <c r="J4658" i="1"/>
  <c r="J4659" i="1"/>
  <c r="J4660" i="1"/>
  <c r="J4661" i="1"/>
  <c r="J4662" i="1"/>
  <c r="J4663" i="1"/>
  <c r="J4664" i="1"/>
  <c r="J4665" i="1"/>
  <c r="J4666" i="1"/>
  <c r="J4667" i="1"/>
  <c r="J4668" i="1"/>
  <c r="J4670" i="1"/>
  <c r="J4671" i="1"/>
  <c r="J4672" i="1"/>
  <c r="J4673" i="1"/>
  <c r="J4674" i="1"/>
  <c r="J4675" i="1"/>
  <c r="J4676" i="1"/>
  <c r="J4677" i="1"/>
  <c r="J4678" i="1"/>
  <c r="J4679" i="1"/>
  <c r="J4680" i="1"/>
  <c r="J4681" i="1"/>
  <c r="J4682" i="1"/>
  <c r="J4683" i="1"/>
  <c r="J4684" i="1"/>
  <c r="J4685" i="1"/>
  <c r="J4686" i="1"/>
  <c r="J4687" i="1"/>
  <c r="J4689" i="1"/>
  <c r="J4690" i="1"/>
  <c r="J4691" i="1"/>
  <c r="J4692" i="1"/>
  <c r="J4693" i="1"/>
  <c r="J4694" i="1"/>
  <c r="J4695" i="1"/>
  <c r="J4696" i="1"/>
  <c r="J4697" i="1"/>
  <c r="J4698" i="1"/>
  <c r="J4699" i="1"/>
  <c r="J4700" i="1"/>
  <c r="J4701" i="1"/>
  <c r="J4702" i="1"/>
  <c r="J4703" i="1"/>
  <c r="J4704" i="1"/>
  <c r="J4705" i="1"/>
  <c r="J4706" i="1"/>
  <c r="J4707" i="1"/>
  <c r="J4708" i="1"/>
  <c r="J4709" i="1"/>
  <c r="J4710" i="1"/>
  <c r="J4711" i="1"/>
  <c r="J4712" i="1"/>
  <c r="J4713" i="1"/>
  <c r="J4714" i="1"/>
  <c r="J4715" i="1"/>
  <c r="J4717" i="1"/>
  <c r="J4718" i="1"/>
  <c r="J4719" i="1"/>
  <c r="J4720" i="1"/>
  <c r="J4721" i="1"/>
  <c r="J4722" i="1"/>
  <c r="J4723" i="1"/>
  <c r="J4724" i="1"/>
  <c r="J4725" i="1"/>
  <c r="J4726" i="1"/>
  <c r="J4727" i="1"/>
  <c r="J4728" i="1"/>
  <c r="J4730" i="1"/>
  <c r="J4731" i="1"/>
  <c r="J4732" i="1"/>
  <c r="J4733" i="1"/>
  <c r="J4734" i="1"/>
  <c r="J4735" i="1"/>
  <c r="J4736" i="1"/>
  <c r="J4737" i="1"/>
  <c r="J4738" i="1"/>
  <c r="J4739" i="1"/>
  <c r="J4740" i="1"/>
  <c r="J4741" i="1"/>
  <c r="J4742" i="1"/>
  <c r="J4743" i="1"/>
  <c r="J4744" i="1"/>
  <c r="J4745" i="1"/>
  <c r="J4746" i="1"/>
  <c r="J4747" i="1"/>
  <c r="J4748" i="1"/>
  <c r="J4749" i="1"/>
  <c r="J4750" i="1"/>
  <c r="J4751" i="1"/>
  <c r="J4752" i="1"/>
  <c r="J4753" i="1"/>
  <c r="J4755" i="1"/>
  <c r="J4756" i="1"/>
  <c r="J4757" i="1"/>
  <c r="J4758" i="1"/>
  <c r="J4759" i="1"/>
  <c r="J4760" i="1"/>
  <c r="J4761" i="1"/>
  <c r="J4762" i="1"/>
  <c r="J4763" i="1"/>
  <c r="J4764" i="1"/>
  <c r="J4765" i="1"/>
  <c r="J4766" i="1"/>
  <c r="J4767" i="1"/>
  <c r="J4768" i="1"/>
  <c r="J4769" i="1"/>
  <c r="J4770" i="1"/>
  <c r="J4771" i="1"/>
  <c r="J4772" i="1"/>
  <c r="J4773" i="1"/>
  <c r="J4775" i="1"/>
  <c r="J4776" i="1"/>
  <c r="J4777" i="1"/>
  <c r="J4778" i="1"/>
  <c r="J4779" i="1"/>
  <c r="J4780" i="1"/>
  <c r="J4781" i="1"/>
  <c r="J4782" i="1"/>
  <c r="J4783" i="1"/>
  <c r="J4784" i="1"/>
  <c r="J4785" i="1"/>
  <c r="J4786" i="1"/>
  <c r="J4787" i="1"/>
  <c r="J4789" i="1"/>
  <c r="J4790" i="1"/>
  <c r="J4791" i="1"/>
  <c r="J4792" i="1"/>
  <c r="J4793" i="1"/>
  <c r="J4794" i="1"/>
  <c r="J4795" i="1"/>
  <c r="J4796" i="1"/>
  <c r="J4797" i="1"/>
  <c r="J4798" i="1"/>
  <c r="J4799" i="1"/>
  <c r="J4800" i="1"/>
  <c r="J4801" i="1"/>
  <c r="J4802" i="1"/>
  <c r="J4803" i="1"/>
  <c r="J4804" i="1"/>
  <c r="J4805" i="1"/>
  <c r="J4806" i="1"/>
  <c r="J4807" i="1"/>
  <c r="J4808" i="1"/>
  <c r="J4809" i="1"/>
  <c r="J4810" i="1"/>
  <c r="J4811" i="1"/>
  <c r="J4813" i="1"/>
  <c r="J4814" i="1"/>
  <c r="J4815" i="1"/>
  <c r="J4816" i="1"/>
  <c r="J4817" i="1"/>
  <c r="J4818" i="1"/>
  <c r="J4819" i="1"/>
  <c r="J4820" i="1"/>
  <c r="J4822" i="1"/>
  <c r="J4823" i="1"/>
  <c r="J4824" i="1"/>
  <c r="J4825" i="1"/>
  <c r="J4826" i="1"/>
  <c r="J4827" i="1"/>
  <c r="J4828" i="1"/>
  <c r="J4829" i="1"/>
  <c r="J4830" i="1"/>
  <c r="J4831" i="1"/>
  <c r="J4832" i="1"/>
  <c r="J4833" i="1"/>
  <c r="J4834" i="1"/>
  <c r="J4835" i="1"/>
  <c r="J4836" i="1"/>
  <c r="J4837" i="1"/>
  <c r="J4838" i="1"/>
  <c r="J4839" i="1"/>
  <c r="J4841" i="1"/>
  <c r="J4842" i="1"/>
  <c r="J4843" i="1"/>
  <c r="J4844" i="1"/>
  <c r="J4845" i="1"/>
  <c r="J4846" i="1"/>
  <c r="J4847" i="1"/>
  <c r="J4849" i="1"/>
  <c r="J4850" i="1"/>
  <c r="J4851" i="1"/>
  <c r="J4852" i="1"/>
  <c r="J4853" i="1"/>
  <c r="J4854" i="1"/>
  <c r="J4855" i="1"/>
  <c r="J4856" i="1"/>
  <c r="J4857" i="1"/>
  <c r="J4858" i="1"/>
  <c r="J4859" i="1"/>
  <c r="J4860" i="1"/>
  <c r="J4861" i="1"/>
  <c r="J4862" i="1"/>
  <c r="J4863" i="1"/>
  <c r="J4864" i="1"/>
  <c r="J4865" i="1"/>
  <c r="J4866" i="1"/>
  <c r="J4868" i="1"/>
  <c r="J4869" i="1"/>
  <c r="J4870" i="1"/>
  <c r="J4871" i="1"/>
  <c r="J4872" i="1"/>
  <c r="J4873" i="1"/>
  <c r="J4874" i="1"/>
  <c r="J4875" i="1"/>
  <c r="J4876" i="1"/>
  <c r="J4877" i="1"/>
  <c r="J4878" i="1"/>
  <c r="J4879" i="1"/>
  <c r="J4880" i="1"/>
  <c r="J4881" i="1"/>
  <c r="J4882" i="1"/>
  <c r="J4883" i="1"/>
  <c r="J4884" i="1"/>
  <c r="J4885" i="1"/>
  <c r="J4886" i="1"/>
  <c r="J4887" i="1"/>
  <c r="J4888" i="1"/>
  <c r="J4889" i="1"/>
  <c r="J4890" i="1"/>
  <c r="J4891" i="1"/>
  <c r="J4893" i="1"/>
  <c r="J4894" i="1"/>
  <c r="J4895" i="1"/>
  <c r="J4896" i="1"/>
  <c r="J4897" i="1"/>
  <c r="J4898" i="1"/>
  <c r="J4899" i="1"/>
  <c r="J4900" i="1"/>
  <c r="J4901" i="1"/>
  <c r="J4902" i="1"/>
  <c r="J4903" i="1"/>
  <c r="J4904" i="1"/>
  <c r="J4905" i="1"/>
  <c r="J4906" i="1"/>
  <c r="J4907" i="1"/>
  <c r="J4908" i="1"/>
  <c r="J4909" i="1"/>
  <c r="J4911" i="1"/>
  <c r="J4912" i="1"/>
  <c r="J4913" i="1"/>
  <c r="J4914" i="1"/>
  <c r="J4915" i="1"/>
  <c r="J4916" i="1"/>
  <c r="J4917" i="1"/>
  <c r="J4918" i="1"/>
  <c r="J4920" i="1"/>
  <c r="J4921" i="1"/>
  <c r="J4922" i="1"/>
  <c r="J4923" i="1"/>
  <c r="J4924" i="1"/>
  <c r="J4925" i="1"/>
  <c r="J4926" i="1"/>
  <c r="J4927" i="1"/>
  <c r="J4928" i="1"/>
  <c r="J4929" i="1"/>
  <c r="J4930" i="1"/>
  <c r="J4931" i="1"/>
  <c r="J4932" i="1"/>
  <c r="J4933" i="1"/>
  <c r="J4935" i="1"/>
  <c r="J4936" i="1"/>
  <c r="J4937" i="1"/>
  <c r="J4938" i="1"/>
  <c r="J4939" i="1"/>
  <c r="J4940" i="1"/>
  <c r="J4941" i="1"/>
  <c r="J4942" i="1"/>
  <c r="J4943" i="1"/>
  <c r="J4944" i="1"/>
  <c r="J4945" i="1"/>
  <c r="J4946" i="1"/>
  <c r="J4947" i="1"/>
  <c r="J4948" i="1"/>
  <c r="J4949" i="1"/>
  <c r="J4951" i="1"/>
  <c r="J4952" i="1"/>
  <c r="J4953" i="1"/>
  <c r="J4954" i="1"/>
  <c r="J4955" i="1"/>
  <c r="J4956" i="1"/>
  <c r="J4957" i="1"/>
  <c r="J4958" i="1"/>
  <c r="J4959" i="1"/>
  <c r="J4960" i="1"/>
  <c r="J4961" i="1"/>
  <c r="J4962" i="1"/>
  <c r="J4963" i="1"/>
  <c r="J4964" i="1"/>
  <c r="J4965" i="1"/>
  <c r="J4966" i="1"/>
  <c r="J4968" i="1"/>
  <c r="J4969" i="1"/>
  <c r="J4970" i="1"/>
  <c r="J4971" i="1"/>
  <c r="J4972" i="1"/>
  <c r="J4973" i="1"/>
  <c r="J4974" i="1"/>
  <c r="J4975" i="1"/>
  <c r="J4976" i="1"/>
  <c r="J4977" i="1"/>
  <c r="J4978" i="1"/>
  <c r="J4979" i="1"/>
  <c r="J4980" i="1"/>
  <c r="J4981" i="1"/>
  <c r="J4982" i="1"/>
  <c r="J4983" i="1"/>
  <c r="J4984" i="1"/>
  <c r="J4985" i="1"/>
  <c r="J4986" i="1"/>
  <c r="J4987" i="1"/>
  <c r="J4988" i="1"/>
  <c r="J4989" i="1"/>
  <c r="J4990" i="1"/>
  <c r="J4991" i="1"/>
  <c r="J4992" i="1"/>
  <c r="J4993" i="1"/>
  <c r="J4994" i="1"/>
  <c r="J4995" i="1"/>
  <c r="J4996" i="1"/>
  <c r="J4997" i="1"/>
  <c r="J4998" i="1"/>
  <c r="J4999" i="1"/>
  <c r="J5001" i="1"/>
  <c r="J5002" i="1"/>
  <c r="J5003" i="1"/>
  <c r="J5004" i="1"/>
  <c r="J5005" i="1"/>
  <c r="J5006" i="1"/>
  <c r="J5007" i="1"/>
  <c r="J5008" i="1"/>
  <c r="J5009" i="1"/>
  <c r="J5010" i="1"/>
  <c r="J5011" i="1"/>
  <c r="J5012" i="1"/>
  <c r="J5013" i="1"/>
  <c r="J5014" i="1"/>
  <c r="J5015" i="1"/>
  <c r="J5016" i="1"/>
  <c r="J5017" i="1"/>
  <c r="J5018" i="1"/>
  <c r="J5019" i="1"/>
  <c r="J5021" i="1"/>
  <c r="J5022" i="1"/>
  <c r="J5023" i="1"/>
  <c r="J5024" i="1"/>
  <c r="J5025" i="1"/>
  <c r="J5026" i="1"/>
  <c r="J5027" i="1"/>
  <c r="J5028" i="1"/>
  <c r="J5029" i="1"/>
  <c r="J5030" i="1"/>
  <c r="J5031" i="1"/>
  <c r="J5033" i="1"/>
  <c r="J5034" i="1"/>
  <c r="J5035" i="1"/>
  <c r="J5036" i="1"/>
  <c r="J5037" i="1"/>
  <c r="J5038" i="1"/>
  <c r="J5039" i="1"/>
  <c r="J5040" i="1"/>
  <c r="J5041" i="1"/>
  <c r="J5042" i="1"/>
  <c r="J5043" i="1"/>
  <c r="J5044" i="1"/>
  <c r="J5045" i="1"/>
  <c r="J5046" i="1"/>
  <c r="J5048" i="1"/>
  <c r="J5049" i="1"/>
  <c r="J5050" i="1"/>
  <c r="J5051" i="1"/>
  <c r="J5052" i="1"/>
  <c r="J5053" i="1"/>
  <c r="J5054" i="1"/>
  <c r="J5055" i="1"/>
  <c r="J5056" i="1"/>
  <c r="J5057" i="1"/>
  <c r="J5058" i="1"/>
  <c r="J5059" i="1"/>
  <c r="J5060" i="1"/>
  <c r="J5061" i="1"/>
  <c r="J5062" i="1"/>
  <c r="J5063" i="1"/>
  <c r="J5064" i="1"/>
  <c r="J5065" i="1"/>
  <c r="J5066" i="1"/>
  <c r="J5067" i="1"/>
  <c r="J5068" i="1"/>
  <c r="J5069" i="1"/>
  <c r="J5070" i="1"/>
  <c r="J5071" i="1"/>
  <c r="J5072" i="1"/>
  <c r="J5073" i="1"/>
  <c r="J5074" i="1"/>
  <c r="J5075" i="1"/>
  <c r="J5076" i="1"/>
  <c r="J5078" i="1"/>
  <c r="J5079" i="1"/>
  <c r="J5080" i="1"/>
  <c r="J5081" i="1"/>
  <c r="J5082" i="1"/>
  <c r="J5083" i="1"/>
  <c r="J5085" i="1"/>
  <c r="J5086" i="1"/>
  <c r="J5087" i="1"/>
  <c r="J5088" i="1"/>
  <c r="J5089" i="1"/>
  <c r="J5090" i="1"/>
  <c r="J5091" i="1"/>
  <c r="J5092" i="1"/>
  <c r="J5093" i="1"/>
  <c r="J5094" i="1"/>
  <c r="J5095" i="1"/>
  <c r="J5096" i="1"/>
  <c r="J5097" i="1"/>
  <c r="J5098" i="1"/>
  <c r="J5099" i="1"/>
  <c r="J5100" i="1"/>
  <c r="J5101" i="1"/>
  <c r="J5102" i="1"/>
  <c r="J5104" i="1"/>
  <c r="J5105" i="1"/>
  <c r="J5106" i="1"/>
  <c r="J5107" i="1"/>
  <c r="J5108" i="1"/>
  <c r="J5109" i="1"/>
  <c r="J5110" i="1"/>
  <c r="J5111" i="1"/>
  <c r="J5112" i="1"/>
  <c r="J5113" i="1"/>
  <c r="J5114" i="1"/>
  <c r="J5115" i="1"/>
  <c r="J5116" i="1"/>
  <c r="J5117" i="1"/>
  <c r="J5118" i="1"/>
  <c r="J5119" i="1"/>
  <c r="J5120" i="1"/>
  <c r="J5121" i="1"/>
  <c r="J5122" i="1"/>
  <c r="J5123" i="1"/>
  <c r="J5124" i="1"/>
  <c r="J5125" i="1"/>
  <c r="J5126" i="1"/>
  <c r="J5127" i="1"/>
  <c r="J5128" i="1"/>
  <c r="J5129" i="1"/>
  <c r="J5130" i="1"/>
  <c r="J5131" i="1"/>
  <c r="J5132" i="1"/>
  <c r="J5134" i="1"/>
  <c r="J5135" i="1"/>
  <c r="J5136" i="1"/>
  <c r="J5137" i="1"/>
  <c r="J5138" i="1"/>
  <c r="J5139" i="1"/>
  <c r="J5140" i="1"/>
  <c r="J5141" i="1"/>
  <c r="J5142" i="1"/>
  <c r="J5143" i="1"/>
  <c r="J5144" i="1"/>
  <c r="J5145" i="1"/>
  <c r="J5146" i="1"/>
  <c r="J5147" i="1"/>
  <c r="J5148" i="1"/>
  <c r="J5149" i="1"/>
  <c r="J5150" i="1"/>
  <c r="J5151" i="1"/>
  <c r="J5152" i="1"/>
  <c r="J5154" i="1"/>
  <c r="J5155" i="1"/>
  <c r="J5156" i="1"/>
  <c r="J5157" i="1"/>
  <c r="J5158" i="1"/>
  <c r="J5159" i="1"/>
  <c r="J5160" i="1"/>
  <c r="J5161" i="1"/>
  <c r="J5162" i="1"/>
  <c r="J5163" i="1"/>
  <c r="J5164" i="1"/>
  <c r="J5166" i="1"/>
  <c r="J5167" i="1"/>
  <c r="J5168" i="1"/>
  <c r="J5169" i="1"/>
  <c r="J5170" i="1"/>
  <c r="J5171" i="1"/>
  <c r="J5172" i="1"/>
  <c r="J5173" i="1"/>
  <c r="J5174" i="1"/>
  <c r="J5175" i="1"/>
  <c r="J5176" i="1"/>
  <c r="J5177" i="1"/>
  <c r="J5178" i="1"/>
  <c r="J5179" i="1"/>
  <c r="J5180" i="1"/>
  <c r="J5181" i="1"/>
  <c r="J5182" i="1"/>
  <c r="J5183" i="1"/>
  <c r="J5184" i="1"/>
  <c r="J5185" i="1"/>
  <c r="J5187" i="1"/>
  <c r="J5188" i="1"/>
  <c r="J5189" i="1"/>
  <c r="J5190" i="1"/>
  <c r="J5191" i="1"/>
  <c r="J5192" i="1"/>
  <c r="J5193" i="1"/>
  <c r="J5194" i="1"/>
  <c r="J5195" i="1"/>
  <c r="J5196" i="1"/>
  <c r="J5197" i="1"/>
  <c r="J5198" i="1"/>
  <c r="J5199" i="1"/>
  <c r="J5200" i="1"/>
  <c r="J5201" i="1"/>
  <c r="J5202" i="1"/>
  <c r="J5203" i="1"/>
  <c r="J5204" i="1"/>
  <c r="J5205" i="1"/>
  <c r="J5206" i="1"/>
  <c r="J5208" i="1"/>
  <c r="J5209" i="1"/>
  <c r="J5210" i="1"/>
  <c r="J5211" i="1"/>
  <c r="J5212" i="1"/>
  <c r="J5213" i="1"/>
  <c r="J5214" i="1"/>
  <c r="J5215" i="1"/>
  <c r="J5216" i="1"/>
  <c r="J5217" i="1"/>
  <c r="J5218" i="1"/>
  <c r="J5219" i="1"/>
  <c r="J5220" i="1"/>
  <c r="J5221" i="1"/>
  <c r="J5222" i="1"/>
  <c r="J5223" i="1"/>
  <c r="J5224" i="1"/>
  <c r="J5226" i="1"/>
  <c r="J5227" i="1"/>
  <c r="J5228" i="1"/>
  <c r="J5229" i="1"/>
  <c r="J5230" i="1"/>
  <c r="J5231" i="1"/>
  <c r="J5232" i="1"/>
  <c r="J5233" i="1"/>
  <c r="J5234" i="1"/>
  <c r="J5235" i="1"/>
  <c r="J5236" i="1"/>
  <c r="J5237" i="1"/>
  <c r="J5238" i="1"/>
  <c r="J5240" i="1"/>
  <c r="J5241" i="1"/>
  <c r="J5242" i="1"/>
  <c r="J5243" i="1"/>
  <c r="J5244" i="1"/>
  <c r="J5245" i="1"/>
  <c r="J5246" i="1"/>
  <c r="J5247" i="1"/>
  <c r="J5248" i="1"/>
  <c r="J5249" i="1"/>
  <c r="J5250" i="1"/>
  <c r="J5251" i="1"/>
  <c r="J5252" i="1"/>
  <c r="J5253" i="1"/>
  <c r="J5254" i="1"/>
  <c r="J5255" i="1"/>
  <c r="J5256" i="1"/>
  <c r="J5257" i="1"/>
  <c r="J5258" i="1"/>
  <c r="J5259" i="1"/>
  <c r="J5260" i="1"/>
  <c r="J5261" i="1"/>
  <c r="J5262" i="1"/>
  <c r="J5263" i="1"/>
  <c r="J5265" i="1"/>
  <c r="J5266" i="1"/>
  <c r="J5267" i="1"/>
  <c r="J5268" i="1"/>
  <c r="J5269" i="1"/>
  <c r="J5270" i="1"/>
  <c r="J5271" i="1"/>
  <c r="J5272" i="1"/>
  <c r="J5273" i="1"/>
  <c r="J5274" i="1"/>
  <c r="J5275" i="1"/>
  <c r="J5276" i="1"/>
  <c r="J5278" i="1"/>
  <c r="J5279" i="1"/>
  <c r="J5280" i="1"/>
  <c r="J5281" i="1"/>
  <c r="J5282" i="1"/>
  <c r="J5283" i="1"/>
  <c r="J5284" i="1"/>
  <c r="J5285" i="1"/>
  <c r="J5286" i="1"/>
  <c r="J5287" i="1"/>
  <c r="J5288" i="1"/>
  <c r="J5289" i="1"/>
  <c r="J5290" i="1"/>
  <c r="J5291" i="1"/>
  <c r="J5292" i="1"/>
  <c r="J5293" i="1"/>
  <c r="J5294" i="1"/>
  <c r="J5295" i="1"/>
  <c r="J5296" i="1"/>
  <c r="J5297" i="1"/>
  <c r="J5298" i="1"/>
  <c r="J5299" i="1"/>
  <c r="J5301" i="1"/>
  <c r="J5302" i="1"/>
  <c r="J5303" i="1"/>
  <c r="J5304" i="1"/>
  <c r="J5305" i="1"/>
  <c r="J5306" i="1"/>
  <c r="J5307" i="1"/>
  <c r="J5308" i="1"/>
  <c r="J5309" i="1"/>
  <c r="J5311" i="1"/>
  <c r="J5312" i="1"/>
  <c r="J5313" i="1"/>
  <c r="J5314" i="1"/>
  <c r="J5315" i="1"/>
  <c r="J5316" i="1"/>
  <c r="J5317" i="1"/>
  <c r="J5318" i="1"/>
  <c r="J5319" i="1"/>
  <c r="J5320" i="1"/>
  <c r="J5321" i="1"/>
  <c r="J5322" i="1"/>
  <c r="J5323" i="1"/>
  <c r="J5324" i="1"/>
  <c r="J5325" i="1"/>
  <c r="J5326" i="1"/>
  <c r="J5327" i="1"/>
  <c r="J5328" i="1"/>
  <c r="J5329" i="1"/>
  <c r="J5330" i="1"/>
  <c r="J5331" i="1"/>
  <c r="J5332" i="1"/>
  <c r="J5334" i="1"/>
  <c r="J5335" i="1"/>
  <c r="J5336" i="1"/>
  <c r="J5337" i="1"/>
  <c r="J5338" i="1"/>
  <c r="J5339" i="1"/>
  <c r="J5340" i="1"/>
  <c r="J5341" i="1"/>
  <c r="J5342" i="1"/>
  <c r="J5343" i="1"/>
  <c r="J5344" i="1"/>
  <c r="J5345" i="1"/>
  <c r="J5346" i="1"/>
  <c r="J5347" i="1"/>
  <c r="J5349" i="1"/>
  <c r="J5350" i="1"/>
  <c r="J5351" i="1"/>
  <c r="J5352" i="1"/>
  <c r="J5353" i="1"/>
  <c r="J5354" i="1"/>
  <c r="J5355" i="1"/>
  <c r="J5356" i="1"/>
  <c r="J5357" i="1"/>
  <c r="J5358" i="1"/>
  <c r="J5359" i="1"/>
  <c r="J5360" i="1"/>
  <c r="J5361" i="1"/>
  <c r="J5362" i="1"/>
  <c r="J5364" i="1"/>
  <c r="J5365" i="1"/>
  <c r="J5366" i="1"/>
  <c r="J5367" i="1"/>
  <c r="J5368" i="1"/>
  <c r="J5369" i="1"/>
  <c r="J5370" i="1"/>
  <c r="J5371" i="1"/>
  <c r="J5372" i="1"/>
  <c r="J5373" i="1"/>
  <c r="J5374" i="1"/>
  <c r="J5375" i="1"/>
  <c r="J5376" i="1"/>
  <c r="J5377" i="1"/>
  <c r="J5378" i="1"/>
  <c r="J5379" i="1"/>
  <c r="J5380" i="1"/>
  <c r="J5381" i="1"/>
  <c r="J5382" i="1"/>
  <c r="J5383" i="1"/>
  <c r="J5384" i="1"/>
  <c r="J5385" i="1"/>
  <c r="J5386" i="1"/>
  <c r="J5388" i="1"/>
  <c r="J5389" i="1"/>
  <c r="J5390" i="1"/>
  <c r="J5391" i="1"/>
  <c r="J5392" i="1"/>
  <c r="J5393" i="1"/>
  <c r="J5394" i="1"/>
  <c r="J5395" i="1"/>
  <c r="J5396" i="1"/>
  <c r="J5397" i="1"/>
  <c r="J5398" i="1"/>
  <c r="J5399" i="1"/>
  <c r="J5400" i="1"/>
  <c r="J5401" i="1"/>
  <c r="J5402" i="1"/>
  <c r="J5404" i="1"/>
  <c r="J5405" i="1"/>
  <c r="J5406" i="1"/>
  <c r="J5407" i="1"/>
  <c r="J5408" i="1"/>
  <c r="J5409" i="1"/>
  <c r="J5410" i="1"/>
  <c r="J5411" i="1"/>
  <c r="J5412" i="1"/>
  <c r="J5413" i="1"/>
  <c r="J5414" i="1"/>
  <c r="J5415" i="1"/>
  <c r="J5416" i="1"/>
  <c r="J5417" i="1"/>
  <c r="J5418" i="1"/>
  <c r="J5419" i="1"/>
  <c r="J5421" i="1"/>
  <c r="J5422" i="1"/>
  <c r="J5423" i="1"/>
  <c r="J5424" i="1"/>
  <c r="J5425" i="1"/>
  <c r="J5426" i="1"/>
  <c r="J5427" i="1"/>
  <c r="J5428" i="1"/>
  <c r="J5430" i="1"/>
  <c r="J5431" i="1"/>
  <c r="J5432" i="1"/>
  <c r="J5433" i="1"/>
  <c r="J5434" i="1"/>
  <c r="J5435" i="1"/>
  <c r="J5436" i="1"/>
  <c r="J5437" i="1"/>
  <c r="J5438" i="1"/>
  <c r="J5439" i="1"/>
  <c r="J5440" i="1"/>
  <c r="J5441" i="1"/>
  <c r="J5442" i="1"/>
  <c r="J5443" i="1"/>
  <c r="J5444" i="1"/>
  <c r="J5445" i="1"/>
  <c r="J5446" i="1"/>
  <c r="J5447" i="1"/>
  <c r="J5448" i="1"/>
  <c r="J5449" i="1"/>
  <c r="J5450" i="1"/>
  <c r="J5451" i="1"/>
  <c r="J5452" i="1"/>
  <c r="J5453" i="1"/>
  <c r="J5454" i="1"/>
  <c r="J5455" i="1"/>
  <c r="J5456" i="1"/>
  <c r="J5457" i="1"/>
  <c r="J5458" i="1"/>
  <c r="J5460" i="1"/>
  <c r="J5461" i="1"/>
  <c r="J5462" i="1"/>
  <c r="J5463" i="1"/>
  <c r="J5464" i="1"/>
  <c r="J5465" i="1"/>
  <c r="J5466" i="1"/>
  <c r="J5467" i="1"/>
  <c r="J5468" i="1"/>
  <c r="J5469" i="1"/>
  <c r="J5470" i="1"/>
  <c r="J5471" i="1"/>
  <c r="J5472" i="1"/>
  <c r="J5473" i="1"/>
  <c r="J5474" i="1"/>
  <c r="J5476" i="1"/>
  <c r="J5477" i="1"/>
  <c r="J5478" i="1"/>
  <c r="J5479" i="1"/>
  <c r="J5480" i="1"/>
  <c r="J5481" i="1"/>
  <c r="J5482" i="1"/>
  <c r="J5483" i="1"/>
  <c r="J5484" i="1"/>
  <c r="J5485" i="1"/>
  <c r="J5486" i="1"/>
  <c r="J5487" i="1"/>
  <c r="J5488" i="1"/>
  <c r="J5489" i="1"/>
  <c r="J5490" i="1"/>
  <c r="J5491" i="1"/>
  <c r="J5492" i="1"/>
  <c r="J5493" i="1"/>
  <c r="J5494" i="1"/>
  <c r="J5495" i="1"/>
  <c r="J5496" i="1"/>
  <c r="J5497" i="1"/>
  <c r="J5498" i="1"/>
  <c r="J5500" i="1"/>
  <c r="J5501" i="1"/>
  <c r="J5502" i="1"/>
  <c r="J5503" i="1"/>
  <c r="J5504" i="1"/>
  <c r="J5505" i="1"/>
  <c r="J5506" i="1"/>
  <c r="J5507" i="1"/>
  <c r="J5508" i="1"/>
  <c r="J5509" i="1"/>
  <c r="J5510" i="1"/>
  <c r="J5511" i="1"/>
  <c r="J5512" i="1"/>
  <c r="J5513" i="1"/>
  <c r="J5514" i="1"/>
  <c r="J5515" i="1"/>
  <c r="J5516" i="1"/>
  <c r="J5517" i="1"/>
  <c r="J5518" i="1"/>
  <c r="J5519" i="1"/>
  <c r="J5520" i="1"/>
  <c r="J5522" i="1"/>
  <c r="J5523" i="1"/>
  <c r="J5524" i="1"/>
  <c r="J5525" i="1"/>
  <c r="J5526" i="1"/>
  <c r="J5527" i="1"/>
  <c r="J5528" i="1"/>
  <c r="J5529" i="1"/>
  <c r="J5530" i="1"/>
  <c r="J5531" i="1"/>
  <c r="J5532" i="1"/>
  <c r="J5533" i="1"/>
  <c r="J5534" i="1"/>
  <c r="J5535" i="1"/>
  <c r="J5537" i="1"/>
  <c r="J5538" i="1"/>
  <c r="J5539" i="1"/>
  <c r="J5540" i="1"/>
  <c r="J5541" i="1"/>
  <c r="J5542" i="1"/>
  <c r="J5543" i="1"/>
  <c r="J5544" i="1"/>
  <c r="J5545" i="1"/>
  <c r="J5546" i="1"/>
  <c r="J5547" i="1"/>
  <c r="J5548" i="1"/>
  <c r="J5549" i="1"/>
  <c r="J5550" i="1"/>
  <c r="J5551" i="1"/>
  <c r="J5552" i="1"/>
  <c r="J5553" i="1"/>
  <c r="J5554" i="1"/>
  <c r="J5555" i="1"/>
  <c r="J5556" i="1"/>
  <c r="J5557" i="1"/>
  <c r="J5558" i="1"/>
  <c r="J5559" i="1"/>
  <c r="J5561" i="1"/>
  <c r="J5562" i="1"/>
  <c r="J5563" i="1"/>
  <c r="J5564" i="1"/>
  <c r="J5565" i="1"/>
  <c r="J5567" i="1"/>
  <c r="J5568" i="1"/>
  <c r="J5569" i="1"/>
  <c r="J5570" i="1"/>
  <c r="J5571" i="1"/>
  <c r="J5572" i="1"/>
  <c r="J5573" i="1"/>
  <c r="J5574" i="1"/>
  <c r="J5575" i="1"/>
  <c r="J5576" i="1"/>
  <c r="J5577" i="1"/>
  <c r="J5578" i="1"/>
  <c r="J5579" i="1"/>
  <c r="J5580" i="1"/>
  <c r="J5581" i="1"/>
  <c r="J5582" i="1"/>
  <c r="J5583" i="1"/>
  <c r="J5584" i="1"/>
  <c r="J5585" i="1"/>
  <c r="J5586" i="1"/>
  <c r="J5587" i="1"/>
  <c r="J5588" i="1"/>
  <c r="J5589" i="1"/>
  <c r="J5590" i="1"/>
  <c r="J5591" i="1"/>
  <c r="J5592" i="1"/>
  <c r="J5594" i="1"/>
  <c r="J5595" i="1"/>
  <c r="J5596" i="1"/>
  <c r="J5597" i="1"/>
  <c r="J5598" i="1"/>
  <c r="J5599" i="1"/>
  <c r="J5600" i="1"/>
  <c r="J5601" i="1"/>
  <c r="J5602" i="1"/>
  <c r="J5604" i="1"/>
  <c r="J5605" i="1"/>
  <c r="J5606" i="1"/>
  <c r="J5607" i="1"/>
  <c r="J5608" i="1"/>
  <c r="J5609" i="1"/>
  <c r="J5610" i="1"/>
  <c r="J5611" i="1"/>
  <c r="J5612" i="1"/>
  <c r="J5613" i="1"/>
  <c r="J5614" i="1"/>
  <c r="J5615" i="1"/>
  <c r="J5616" i="1"/>
  <c r="J5617" i="1"/>
  <c r="J5618" i="1"/>
  <c r="J5619" i="1"/>
  <c r="J5620" i="1"/>
  <c r="J5621" i="1"/>
  <c r="J5622" i="1"/>
  <c r="J5623" i="1"/>
  <c r="J5624" i="1"/>
  <c r="J5625" i="1"/>
  <c r="J5626" i="1"/>
  <c r="J5627" i="1"/>
  <c r="J5628" i="1"/>
  <c r="J5629" i="1"/>
  <c r="J5630" i="1"/>
  <c r="J5632" i="1"/>
  <c r="J5633" i="1"/>
  <c r="J5634" i="1"/>
  <c r="J5635" i="1"/>
  <c r="J5636" i="1"/>
  <c r="J5637" i="1"/>
  <c r="J5638" i="1"/>
  <c r="J5640" i="1"/>
  <c r="J5641" i="1"/>
  <c r="J5642" i="1"/>
  <c r="J5643" i="1"/>
  <c r="J5644" i="1"/>
  <c r="J5645" i="1"/>
  <c r="J5646" i="1"/>
  <c r="J5647" i="1"/>
  <c r="J5648" i="1"/>
  <c r="J5649" i="1"/>
  <c r="J5650" i="1"/>
  <c r="J5651" i="1"/>
  <c r="J5652" i="1"/>
  <c r="J5653" i="1"/>
  <c r="J5654" i="1"/>
  <c r="J5655" i="1"/>
  <c r="J5656" i="1"/>
  <c r="J5657" i="1"/>
  <c r="J5658" i="1"/>
  <c r="J5659" i="1"/>
  <c r="J5660" i="1"/>
  <c r="J5661" i="1"/>
  <c r="J5662" i="1"/>
  <c r="J5663" i="1"/>
  <c r="J5665" i="1"/>
  <c r="J5666" i="1"/>
  <c r="J5667" i="1"/>
  <c r="J5668" i="1"/>
  <c r="J5669" i="1"/>
  <c r="J5670" i="1"/>
  <c r="J5671" i="1"/>
  <c r="J5672" i="1"/>
  <c r="J5673" i="1"/>
  <c r="J5674" i="1"/>
  <c r="J5675" i="1"/>
  <c r="J5676" i="1"/>
  <c r="J5677" i="1"/>
  <c r="J5678" i="1"/>
  <c r="J5679" i="1"/>
  <c r="J5680" i="1"/>
  <c r="J5682" i="1"/>
  <c r="J5683" i="1"/>
  <c r="J5684" i="1"/>
  <c r="J5685" i="1"/>
  <c r="J5686" i="1"/>
  <c r="J5687" i="1"/>
  <c r="J5688" i="1"/>
  <c r="J5689" i="1"/>
  <c r="J5690" i="1"/>
  <c r="J5692" i="1"/>
  <c r="J5693" i="1"/>
  <c r="J5694" i="1"/>
  <c r="J5695" i="1"/>
  <c r="J5696" i="1"/>
  <c r="J5697" i="1"/>
  <c r="J5698" i="1"/>
  <c r="J5699" i="1"/>
  <c r="J5700" i="1"/>
  <c r="J5701" i="1"/>
  <c r="J5702" i="1"/>
  <c r="J5703" i="1"/>
  <c r="J5704" i="1"/>
  <c r="J5705" i="1"/>
  <c r="J5706" i="1"/>
  <c r="J5707" i="1"/>
  <c r="J5708" i="1"/>
  <c r="J5710" i="1"/>
  <c r="J5711" i="1"/>
  <c r="J5712" i="1"/>
  <c r="J5713" i="1"/>
  <c r="J5714" i="1"/>
  <c r="J5715" i="1"/>
  <c r="J5716" i="1"/>
  <c r="J5717" i="1"/>
  <c r="J5718" i="1"/>
  <c r="J5719" i="1"/>
  <c r="J5720" i="1"/>
  <c r="J5721" i="1"/>
  <c r="J5722" i="1"/>
  <c r="J5723" i="1"/>
  <c r="J5724" i="1"/>
  <c r="J5725" i="1"/>
  <c r="J5726" i="1"/>
  <c r="J5727" i="1"/>
  <c r="J5729" i="1"/>
  <c r="J5730" i="1"/>
  <c r="J5731" i="1"/>
  <c r="J5732" i="1"/>
  <c r="J5733" i="1"/>
  <c r="J5734" i="1"/>
  <c r="J5735" i="1"/>
  <c r="J5736" i="1"/>
  <c r="J5737" i="1"/>
  <c r="J5738" i="1"/>
  <c r="J5739" i="1"/>
  <c r="J5740" i="1"/>
  <c r="J5741" i="1"/>
  <c r="J5742" i="1"/>
  <c r="J5743" i="1"/>
  <c r="J5744" i="1"/>
  <c r="J5745" i="1"/>
  <c r="J5746" i="1"/>
  <c r="J5747" i="1"/>
  <c r="J5748" i="1"/>
  <c r="J5749" i="1"/>
  <c r="J5750" i="1"/>
  <c r="J5751" i="1"/>
  <c r="J5752" i="1"/>
  <c r="J5753" i="1"/>
  <c r="J5754" i="1"/>
  <c r="J5755" i="1"/>
  <c r="J5756" i="1"/>
  <c r="J5758" i="1"/>
  <c r="J5759" i="1"/>
  <c r="J5760" i="1"/>
  <c r="J5761" i="1"/>
  <c r="J5762" i="1"/>
  <c r="J5763" i="1"/>
  <c r="J5764" i="1"/>
  <c r="J5765" i="1"/>
  <c r="J5766" i="1"/>
  <c r="J5767" i="1"/>
  <c r="J5768" i="1"/>
  <c r="J5769" i="1"/>
  <c r="J5770" i="1"/>
  <c r="J5771" i="1"/>
  <c r="J5774" i="1"/>
  <c r="J5775" i="1"/>
  <c r="J5776" i="1"/>
  <c r="J5777" i="1"/>
  <c r="J5778" i="1"/>
  <c r="J5779" i="1"/>
  <c r="J5780" i="1"/>
  <c r="J5781" i="1"/>
  <c r="J5782" i="1"/>
  <c r="J5783" i="1"/>
  <c r="J5784" i="1"/>
  <c r="J5785" i="1"/>
  <c r="J5786" i="1"/>
  <c r="J5787" i="1"/>
  <c r="J5788" i="1"/>
  <c r="J5789" i="1"/>
  <c r="J5790" i="1"/>
  <c r="J5791" i="1"/>
  <c r="J5792" i="1"/>
  <c r="J5793" i="1"/>
  <c r="J5795" i="1"/>
  <c r="J5796" i="1"/>
  <c r="J5797" i="1"/>
  <c r="J5798" i="1"/>
  <c r="J5799" i="1"/>
  <c r="J5800" i="1"/>
  <c r="J5801" i="1"/>
  <c r="J5802" i="1"/>
  <c r="J5803" i="1"/>
  <c r="J5804" i="1"/>
  <c r="J5805" i="1"/>
  <c r="J5806" i="1"/>
  <c r="J5807" i="1"/>
  <c r="J5808" i="1"/>
  <c r="J5809" i="1"/>
  <c r="J5810" i="1"/>
  <c r="J5812" i="1"/>
  <c r="J5813" i="1"/>
  <c r="J5814" i="1"/>
  <c r="J5815" i="1"/>
  <c r="J5816" i="1"/>
  <c r="J5817" i="1"/>
  <c r="J5818" i="1"/>
  <c r="J5819" i="1"/>
  <c r="J5820" i="1"/>
  <c r="J5821" i="1"/>
  <c r="J5822" i="1"/>
  <c r="J5823" i="1"/>
  <c r="J5824" i="1"/>
  <c r="J5825" i="1"/>
  <c r="J5826" i="1"/>
  <c r="J5827" i="1"/>
  <c r="J5828" i="1"/>
  <c r="J5829" i="1"/>
  <c r="J5830" i="1"/>
  <c r="J5831" i="1"/>
  <c r="J5832" i="1"/>
  <c r="J5833" i="1"/>
  <c r="J5834" i="1"/>
  <c r="J5835" i="1"/>
  <c r="J5836" i="1"/>
  <c r="J5837" i="1"/>
  <c r="J5838" i="1"/>
  <c r="J5839" i="1"/>
  <c r="J5840" i="1"/>
  <c r="J5841" i="1"/>
  <c r="J5842" i="1"/>
  <c r="J5843" i="1"/>
  <c r="J5844" i="1"/>
  <c r="J5845" i="1"/>
  <c r="J5846" i="1"/>
  <c r="J5848" i="1"/>
  <c r="J5849" i="1"/>
  <c r="J5850" i="1"/>
  <c r="J5851" i="1"/>
  <c r="J5852" i="1"/>
  <c r="J5853" i="1"/>
  <c r="J5854" i="1"/>
  <c r="J5855" i="1"/>
  <c r="J5856" i="1"/>
  <c r="J5857" i="1"/>
  <c r="J5858" i="1"/>
  <c r="J5859" i="1"/>
  <c r="J5860" i="1"/>
  <c r="J5861" i="1"/>
  <c r="J5862" i="1"/>
  <c r="J5863" i="1"/>
  <c r="J5864" i="1"/>
  <c r="J5865" i="1"/>
  <c r="J5867" i="1"/>
  <c r="J5868" i="1"/>
  <c r="J5869" i="1"/>
  <c r="J5870" i="1"/>
  <c r="J5871" i="1"/>
  <c r="J5872" i="1"/>
  <c r="J5873" i="1"/>
  <c r="J5874" i="1"/>
  <c r="J5875" i="1"/>
  <c r="J5876" i="1"/>
  <c r="J5877" i="1"/>
  <c r="J5878" i="1"/>
  <c r="J5879" i="1"/>
  <c r="J5880" i="1"/>
  <c r="J5881" i="1"/>
  <c r="J5882" i="1"/>
  <c r="J5883" i="1"/>
  <c r="J5885" i="1"/>
  <c r="J5886" i="1"/>
  <c r="J5887" i="1"/>
  <c r="J5888" i="1"/>
  <c r="J5889" i="1"/>
  <c r="J5890" i="1"/>
  <c r="J5891" i="1"/>
  <c r="J5892" i="1"/>
  <c r="J5893" i="1"/>
  <c r="J5894" i="1"/>
  <c r="J5895" i="1"/>
  <c r="J5896" i="1"/>
  <c r="J5897" i="1"/>
  <c r="J5898" i="1"/>
  <c r="J5899" i="1"/>
  <c r="J5901" i="1"/>
  <c r="J5902" i="1"/>
  <c r="J5903" i="1"/>
  <c r="J5904" i="1"/>
  <c r="J5905" i="1"/>
  <c r="J5906" i="1"/>
  <c r="J5907" i="1"/>
  <c r="J5908" i="1"/>
  <c r="J5910" i="1"/>
  <c r="J5911" i="1"/>
  <c r="J5912" i="1"/>
  <c r="J5913" i="1"/>
  <c r="J5914" i="1"/>
  <c r="J5915" i="1"/>
  <c r="J5916" i="1"/>
  <c r="J5917" i="1"/>
  <c r="J5918" i="1"/>
  <c r="J5919" i="1"/>
  <c r="J5920" i="1"/>
  <c r="J5921" i="1"/>
  <c r="J5922" i="1"/>
  <c r="J5923" i="1"/>
  <c r="J5924" i="1"/>
  <c r="J5925" i="1"/>
  <c r="J5927" i="1"/>
  <c r="J5928" i="1"/>
  <c r="J5929" i="1"/>
  <c r="J5930" i="1"/>
  <c r="J5931" i="1"/>
  <c r="J5932" i="1"/>
  <c r="J5933" i="1"/>
  <c r="J5934" i="1"/>
  <c r="J5935" i="1"/>
  <c r="J5936" i="1"/>
  <c r="J5937" i="1"/>
  <c r="J5938" i="1"/>
  <c r="J5940" i="1"/>
  <c r="J5941" i="1"/>
  <c r="J5942" i="1"/>
  <c r="J5943" i="1"/>
  <c r="J5944" i="1"/>
  <c r="J5945" i="1"/>
  <c r="J5946" i="1"/>
  <c r="J5947" i="1"/>
  <c r="J5948" i="1"/>
  <c r="J5949" i="1"/>
  <c r="J5950" i="1"/>
  <c r="J5951" i="1"/>
  <c r="J5952" i="1"/>
  <c r="J5953" i="1"/>
  <c r="J5954" i="1"/>
  <c r="J5955" i="1"/>
  <c r="J5956" i="1"/>
  <c r="J5957" i="1"/>
  <c r="J5958" i="1"/>
  <c r="J5959" i="1"/>
  <c r="J5960" i="1"/>
  <c r="J5961" i="1"/>
  <c r="J5962" i="1"/>
  <c r="J5963" i="1"/>
  <c r="J5964" i="1"/>
  <c r="J5965" i="1"/>
  <c r="J5966" i="1"/>
  <c r="J5967" i="1"/>
  <c r="J5968" i="1"/>
  <c r="J5970" i="1"/>
  <c r="J5971" i="1"/>
  <c r="J5972" i="1"/>
  <c r="J5973" i="1"/>
  <c r="J5974" i="1"/>
  <c r="J5975" i="1"/>
  <c r="J5976" i="1"/>
  <c r="J5977" i="1"/>
  <c r="J5978" i="1"/>
  <c r="J5979" i="1"/>
  <c r="J5980" i="1"/>
  <c r="J5981" i="1"/>
  <c r="J5982" i="1"/>
  <c r="J5983" i="1"/>
  <c r="J5984" i="1"/>
  <c r="J5985" i="1"/>
  <c r="J5986" i="1"/>
  <c r="J5987" i="1"/>
  <c r="J5988" i="1"/>
  <c r="J5989" i="1"/>
  <c r="J5990" i="1"/>
  <c r="J5991" i="1"/>
  <c r="J5992" i="1"/>
  <c r="J5994" i="1"/>
  <c r="J5995" i="1"/>
  <c r="J5996" i="1"/>
  <c r="J5997" i="1"/>
  <c r="J5998" i="1"/>
  <c r="J5999" i="1"/>
  <c r="J6000" i="1"/>
  <c r="J6001" i="1"/>
  <c r="J6002" i="1"/>
  <c r="J6003" i="1"/>
  <c r="J6004" i="1"/>
  <c r="J6005" i="1"/>
  <c r="J6006" i="1"/>
  <c r="J6007" i="1"/>
  <c r="J6008" i="1"/>
  <c r="J6009" i="1"/>
  <c r="J6010" i="1"/>
  <c r="J6011" i="1"/>
  <c r="J6013" i="1"/>
  <c r="J6014" i="1"/>
  <c r="J6015" i="1"/>
  <c r="J6017" i="1"/>
  <c r="J6018" i="1"/>
  <c r="J6019" i="1"/>
  <c r="J6020" i="1"/>
  <c r="J6021" i="1"/>
  <c r="J6022" i="1"/>
  <c r="J6023" i="1"/>
  <c r="J6024" i="1"/>
  <c r="J6025" i="1"/>
  <c r="J6026" i="1"/>
  <c r="J6027" i="1"/>
  <c r="J6028" i="1"/>
  <c r="J6029" i="1"/>
  <c r="J6030" i="1"/>
  <c r="J6031" i="1"/>
  <c r="J6032" i="1"/>
  <c r="J6033" i="1"/>
  <c r="J6034" i="1"/>
  <c r="J6035" i="1"/>
  <c r="J6036" i="1"/>
  <c r="J6037" i="1"/>
  <c r="J6038" i="1"/>
  <c r="J6040" i="1"/>
  <c r="J6041" i="1"/>
  <c r="J6042" i="1"/>
  <c r="J6043" i="1"/>
  <c r="J6044" i="1"/>
  <c r="J6045" i="1"/>
  <c r="J6046" i="1"/>
  <c r="J6047" i="1"/>
  <c r="J6048" i="1"/>
  <c r="J6049" i="1"/>
  <c r="J6050" i="1"/>
  <c r="J6051" i="1"/>
  <c r="J6052" i="1"/>
  <c r="J6053" i="1"/>
  <c r="J6054" i="1"/>
  <c r="J6055" i="1"/>
  <c r="J6056" i="1"/>
  <c r="J6057" i="1"/>
  <c r="J6058" i="1"/>
  <c r="J6060" i="1"/>
  <c r="J6061" i="1"/>
  <c r="J6062" i="1"/>
  <c r="J6063" i="1"/>
  <c r="J6064" i="1"/>
  <c r="J6065" i="1"/>
  <c r="J6066" i="1"/>
  <c r="J6067" i="1"/>
  <c r="J6068" i="1"/>
  <c r="J6069" i="1"/>
  <c r="J6070" i="1"/>
  <c r="J6071" i="1"/>
  <c r="J6072" i="1"/>
  <c r="J6073" i="1"/>
  <c r="J6074" i="1"/>
  <c r="J6075" i="1"/>
  <c r="J6076" i="1"/>
  <c r="J6077" i="1"/>
  <c r="J6078" i="1"/>
  <c r="J6079" i="1"/>
  <c r="J6080" i="1"/>
  <c r="J6081" i="1"/>
  <c r="J6082" i="1"/>
  <c r="J6083" i="1"/>
  <c r="J6084" i="1"/>
  <c r="J6085" i="1"/>
  <c r="J6087" i="1"/>
  <c r="J6088" i="1"/>
  <c r="J6089" i="1"/>
  <c r="J6090" i="1"/>
  <c r="J6091" i="1"/>
  <c r="J6092" i="1"/>
  <c r="J6093" i="1"/>
  <c r="J6094" i="1"/>
  <c r="J6095" i="1"/>
  <c r="J6096" i="1"/>
  <c r="J6097" i="1"/>
  <c r="J6098" i="1"/>
  <c r="J6100" i="1"/>
  <c r="J6101" i="1"/>
  <c r="J6102" i="1"/>
  <c r="J6103" i="1"/>
  <c r="J6104" i="1"/>
  <c r="J6105" i="1"/>
  <c r="J6106" i="1"/>
  <c r="J6107" i="1"/>
  <c r="J6108" i="1"/>
  <c r="J6109" i="1"/>
  <c r="J6110" i="1"/>
  <c r="J6111" i="1"/>
  <c r="J6112" i="1"/>
  <c r="J6114" i="1"/>
  <c r="J6115" i="1"/>
  <c r="J6116" i="1"/>
  <c r="J6117" i="1"/>
  <c r="J6118" i="1"/>
  <c r="J6119" i="1"/>
  <c r="J6120" i="1"/>
  <c r="J6121" i="1"/>
  <c r="J6122" i="1"/>
  <c r="J6123" i="1"/>
  <c r="J6124" i="1"/>
  <c r="J6125" i="1"/>
  <c r="J6126" i="1"/>
  <c r="J6127" i="1"/>
  <c r="J6128" i="1"/>
  <c r="J6129" i="1"/>
  <c r="J6130" i="1"/>
  <c r="J6131" i="1"/>
  <c r="J6132" i="1"/>
  <c r="J6133" i="1"/>
  <c r="J6134" i="1"/>
  <c r="J6135" i="1"/>
  <c r="J6136" i="1"/>
  <c r="J6137" i="1"/>
  <c r="J6138" i="1"/>
  <c r="J6139" i="1"/>
  <c r="J6141" i="1"/>
  <c r="J6142" i="1"/>
  <c r="J6143" i="1"/>
  <c r="J6144" i="1"/>
  <c r="J6145" i="1"/>
  <c r="J6146" i="1"/>
  <c r="J6147" i="1"/>
  <c r="J6148" i="1"/>
  <c r="J6149" i="1"/>
  <c r="J6150" i="1"/>
  <c r="J6151" i="1"/>
  <c r="J6152" i="1"/>
  <c r="J6154" i="1"/>
  <c r="J6155" i="1"/>
  <c r="J6156" i="1"/>
  <c r="J6157" i="1"/>
  <c r="J6158" i="1"/>
  <c r="J6159" i="1"/>
  <c r="J6160" i="1"/>
  <c r="J6161" i="1"/>
  <c r="J6162" i="1"/>
  <c r="J6163" i="1"/>
  <c r="J6164" i="1"/>
  <c r="J6165" i="1"/>
  <c r="J6166" i="1"/>
  <c r="J6167" i="1"/>
  <c r="J6169" i="1"/>
  <c r="J6170" i="1"/>
  <c r="J6171" i="1"/>
  <c r="J6172" i="1"/>
  <c r="J6173" i="1"/>
  <c r="J6174" i="1"/>
  <c r="J6175" i="1"/>
  <c r="J6176" i="1"/>
  <c r="J6177" i="1"/>
  <c r="J6178" i="1"/>
  <c r="J6179" i="1"/>
  <c r="J6180" i="1"/>
  <c r="J6181" i="1"/>
  <c r="J6182" i="1"/>
  <c r="J6183" i="1"/>
  <c r="J6184" i="1"/>
  <c r="J6185" i="1"/>
  <c r="J6186" i="1"/>
  <c r="J6187" i="1"/>
  <c r="J6188" i="1"/>
  <c r="J6189" i="1"/>
  <c r="J6190" i="1"/>
  <c r="J6191" i="1"/>
  <c r="J6192" i="1"/>
  <c r="J6193" i="1"/>
  <c r="J6194" i="1"/>
  <c r="J6195" i="1"/>
  <c r="J6196" i="1"/>
  <c r="J6197" i="1"/>
  <c r="J6198" i="1"/>
  <c r="J6199" i="1"/>
  <c r="J6200" i="1"/>
  <c r="J6201" i="1"/>
  <c r="J6202" i="1"/>
  <c r="J6203" i="1"/>
  <c r="J6205" i="1"/>
  <c r="J6206" i="1"/>
  <c r="J6207" i="1"/>
  <c r="J6208" i="1"/>
  <c r="J6209" i="1"/>
  <c r="J6210" i="1"/>
  <c r="J6211" i="1"/>
  <c r="J6213" i="1"/>
  <c r="J6214" i="1"/>
  <c r="J6215" i="1"/>
  <c r="J6216" i="1"/>
  <c r="J6217" i="1"/>
  <c r="J6218" i="1"/>
  <c r="J6219" i="1"/>
  <c r="J6220" i="1"/>
  <c r="J6221" i="1"/>
  <c r="J6222" i="1"/>
  <c r="J6223" i="1"/>
  <c r="J6224" i="1"/>
  <c r="J6226" i="1"/>
  <c r="J6227" i="1"/>
  <c r="J6228" i="1"/>
  <c r="J6229" i="1"/>
  <c r="J6230" i="1"/>
  <c r="J6231" i="1"/>
  <c r="J6232" i="1"/>
  <c r="J6233" i="1"/>
  <c r="J6234" i="1"/>
  <c r="J6235" i="1"/>
  <c r="J6236" i="1"/>
  <c r="J6237" i="1"/>
  <c r="J6238" i="1"/>
  <c r="J6239" i="1"/>
  <c r="J6240" i="1"/>
  <c r="J6241" i="1"/>
  <c r="J6242" i="1"/>
  <c r="J6243" i="1"/>
  <c r="J6244" i="1"/>
  <c r="J6245" i="1"/>
  <c r="J6246" i="1"/>
  <c r="J6247" i="1"/>
  <c r="J6248" i="1"/>
  <c r="J6249" i="1"/>
  <c r="J6250" i="1"/>
  <c r="J6251" i="1"/>
  <c r="J6252" i="1"/>
  <c r="J6253" i="1"/>
  <c r="J6255" i="1"/>
  <c r="J6256" i="1"/>
  <c r="J6257" i="1"/>
  <c r="J6258" i="1"/>
  <c r="J6259" i="1"/>
  <c r="J6260" i="1"/>
  <c r="J6261" i="1"/>
  <c r="J6262" i="1"/>
  <c r="J6263" i="1"/>
  <c r="J6264" i="1"/>
  <c r="J6265" i="1"/>
  <c r="J6266" i="1"/>
  <c r="J6268" i="1"/>
  <c r="J6269" i="1"/>
  <c r="J6270" i="1"/>
  <c r="J6271" i="1"/>
  <c r="J6272" i="1"/>
  <c r="J6273" i="1"/>
  <c r="J6274" i="1"/>
  <c r="J6275" i="1"/>
  <c r="J6276" i="1"/>
  <c r="J6277" i="1"/>
  <c r="J6278" i="1"/>
  <c r="J6279" i="1"/>
  <c r="J6280" i="1"/>
  <c r="J6281" i="1"/>
  <c r="J6282" i="1"/>
  <c r="J6283" i="1"/>
  <c r="J6284" i="1"/>
  <c r="J6285" i="1"/>
  <c r="J6286" i="1"/>
  <c r="J6287" i="1"/>
  <c r="J6288" i="1"/>
  <c r="J6289" i="1"/>
  <c r="J6290" i="1"/>
  <c r="J6291" i="1"/>
  <c r="J6292" i="1"/>
  <c r="J6294" i="1"/>
  <c r="J6295" i="1"/>
  <c r="J6296" i="1"/>
  <c r="J6297" i="1"/>
  <c r="J6298" i="1"/>
  <c r="J6299" i="1"/>
  <c r="J6300" i="1"/>
  <c r="J6301" i="1"/>
  <c r="J6302" i="1"/>
  <c r="J6303" i="1"/>
  <c r="J6304" i="1"/>
  <c r="J6305" i="1"/>
  <c r="J6306" i="1"/>
  <c r="J6307" i="1"/>
  <c r="J6308" i="1"/>
  <c r="J6309" i="1"/>
  <c r="J6310" i="1"/>
  <c r="J6312" i="1"/>
  <c r="J6313" i="1"/>
  <c r="J6314" i="1"/>
  <c r="J6315" i="1"/>
  <c r="J6316" i="1"/>
  <c r="J6317" i="1"/>
  <c r="J6318" i="1"/>
  <c r="J6319" i="1"/>
  <c r="J6320" i="1"/>
  <c r="J6321" i="1"/>
  <c r="J6322" i="1"/>
  <c r="J6323" i="1"/>
  <c r="J6324" i="1"/>
  <c r="J6325" i="1"/>
  <c r="J6326" i="1"/>
  <c r="J6327" i="1"/>
  <c r="J6328" i="1"/>
  <c r="J6329" i="1"/>
  <c r="J6330" i="1"/>
  <c r="J6331" i="1"/>
  <c r="J6332" i="1"/>
  <c r="J6333" i="1"/>
  <c r="J6334" i="1"/>
  <c r="J6335" i="1"/>
  <c r="J6336" i="1"/>
  <c r="J6338" i="1"/>
  <c r="J6339" i="1"/>
  <c r="J6340" i="1"/>
  <c r="J6341" i="1"/>
  <c r="J6342" i="1"/>
  <c r="J6343" i="1"/>
  <c r="J6344" i="1"/>
  <c r="J6346" i="1"/>
  <c r="J6347" i="1"/>
  <c r="J6348" i="1"/>
  <c r="J6349" i="1"/>
  <c r="J6350" i="1"/>
  <c r="J6351" i="1"/>
  <c r="J6352" i="1"/>
  <c r="J6353" i="1"/>
  <c r="J6354" i="1"/>
  <c r="J6355" i="1"/>
  <c r="J6356" i="1"/>
  <c r="J6357" i="1"/>
  <c r="J6358" i="1"/>
  <c r="J6360" i="1"/>
  <c r="J6361" i="1"/>
  <c r="J6362" i="1"/>
  <c r="J6363" i="1"/>
  <c r="J6364" i="1"/>
  <c r="J6365" i="1"/>
  <c r="J6366" i="1"/>
  <c r="J6367" i="1"/>
  <c r="J6368" i="1"/>
  <c r="J6369" i="1"/>
  <c r="J6370" i="1"/>
  <c r="J6371" i="1"/>
  <c r="J6372" i="1"/>
  <c r="J6373" i="1"/>
  <c r="J6374" i="1"/>
  <c r="J6375" i="1"/>
  <c r="J6376" i="1"/>
  <c r="J6377" i="1"/>
  <c r="J6378" i="1"/>
  <c r="J6379" i="1"/>
  <c r="J6380" i="1"/>
  <c r="J6381" i="1"/>
  <c r="J6382" i="1"/>
  <c r="J6384" i="1"/>
  <c r="J6385" i="1"/>
  <c r="J6386" i="1"/>
  <c r="J6387" i="1"/>
  <c r="J6388" i="1"/>
  <c r="J6389" i="1"/>
  <c r="J6390" i="1"/>
  <c r="J6391" i="1"/>
  <c r="J6392" i="1"/>
  <c r="J6393" i="1"/>
  <c r="J6394" i="1"/>
  <c r="J6395" i="1"/>
  <c r="J6396" i="1"/>
  <c r="J6397" i="1"/>
  <c r="J6398" i="1"/>
  <c r="J6399" i="1"/>
  <c r="J6400" i="1"/>
  <c r="J6401" i="1"/>
  <c r="J6402" i="1"/>
  <c r="J6403" i="1"/>
  <c r="J6404" i="1"/>
  <c r="J6405" i="1"/>
  <c r="J6406" i="1"/>
  <c r="J6407" i="1"/>
  <c r="J6408" i="1"/>
  <c r="J6409" i="1"/>
  <c r="J6410" i="1"/>
  <c r="J6411" i="1"/>
  <c r="J6412" i="1"/>
  <c r="J6414" i="1"/>
  <c r="J6415" i="1"/>
  <c r="J6416" i="1"/>
  <c r="J6417" i="1"/>
  <c r="J6418" i="1"/>
  <c r="J6419" i="1"/>
  <c r="J6420" i="1"/>
  <c r="J6421" i="1"/>
  <c r="J6423" i="1"/>
  <c r="J6424" i="1"/>
  <c r="J6425" i="1"/>
  <c r="J6426" i="1"/>
  <c r="J6427" i="1"/>
  <c r="J6428" i="1"/>
  <c r="J6429" i="1"/>
  <c r="J6430" i="1"/>
  <c r="J6431" i="1"/>
  <c r="J6432" i="1"/>
  <c r="J6433" i="1"/>
  <c r="J6434" i="1"/>
  <c r="J6435" i="1"/>
  <c r="J6436" i="1"/>
  <c r="J6437" i="1"/>
  <c r="J6438" i="1"/>
  <c r="J6439" i="1"/>
  <c r="J6440" i="1"/>
  <c r="J6441" i="1"/>
  <c r="J6442" i="1"/>
  <c r="J6443" i="1"/>
  <c r="J6444" i="1"/>
  <c r="J6445" i="1"/>
  <c r="J6446" i="1"/>
  <c r="J6447" i="1"/>
  <c r="J6448" i="1"/>
  <c r="J6449" i="1"/>
  <c r="J6450" i="1"/>
  <c r="J6452" i="1"/>
  <c r="J6453" i="1"/>
  <c r="J6454" i="1"/>
  <c r="J6455" i="1"/>
  <c r="J6456" i="1"/>
  <c r="J6457" i="1"/>
  <c r="J6458" i="1"/>
  <c r="J6459" i="1"/>
  <c r="J6460" i="1"/>
  <c r="J6461" i="1"/>
  <c r="J6463" i="1"/>
  <c r="J6464" i="1"/>
  <c r="J6465" i="1"/>
  <c r="J6466" i="1"/>
  <c r="J6467" i="1"/>
  <c r="J6468" i="1"/>
  <c r="J6469" i="1"/>
  <c r="J6470" i="1"/>
  <c r="J6471" i="1"/>
  <c r="J6472" i="1"/>
  <c r="J6473" i="1"/>
  <c r="J6474" i="1"/>
  <c r="J6475" i="1"/>
  <c r="J6476" i="1"/>
  <c r="J6477" i="1"/>
  <c r="J6479" i="1"/>
  <c r="J6480" i="1"/>
  <c r="J6481" i="1"/>
  <c r="J6482" i="1"/>
  <c r="J6483" i="1"/>
  <c r="J6484" i="1"/>
  <c r="J6485" i="1"/>
  <c r="J6486" i="1"/>
  <c r="J6487" i="1"/>
  <c r="J6488" i="1"/>
  <c r="J6489" i="1"/>
  <c r="J6491" i="1"/>
  <c r="J6492" i="1"/>
  <c r="J6493" i="1"/>
  <c r="J6494" i="1"/>
  <c r="J6495" i="1"/>
  <c r="J6496" i="1"/>
  <c r="J6497" i="1"/>
  <c r="J6498" i="1"/>
  <c r="J6499" i="1"/>
  <c r="J6500" i="1"/>
  <c r="J6501" i="1"/>
  <c r="J6502" i="1"/>
  <c r="J6503" i="1"/>
  <c r="J6504" i="1"/>
  <c r="J6505" i="1"/>
  <c r="J6506" i="1"/>
  <c r="J6507" i="1"/>
  <c r="J6508" i="1"/>
  <c r="J6509" i="1"/>
  <c r="J6510" i="1"/>
  <c r="J6511" i="1"/>
  <c r="J6512" i="1"/>
  <c r="J6513" i="1"/>
  <c r="J6514" i="1"/>
  <c r="J6515" i="1"/>
  <c r="J6516" i="1"/>
  <c r="J6517" i="1"/>
  <c r="J6518" i="1"/>
  <c r="J6519" i="1"/>
  <c r="J6520" i="1"/>
  <c r="J6521" i="1"/>
  <c r="J6523" i="1"/>
  <c r="J6524" i="1"/>
  <c r="J6525" i="1"/>
  <c r="J6526" i="1"/>
  <c r="J6527" i="1"/>
  <c r="J6529" i="1"/>
  <c r="J6530" i="1"/>
  <c r="J6531" i="1"/>
  <c r="J6532" i="1"/>
  <c r="J6533" i="1"/>
  <c r="J6534" i="1"/>
  <c r="J6535" i="1"/>
  <c r="J6536" i="1"/>
  <c r="J6537" i="1"/>
  <c r="J6538" i="1"/>
  <c r="J6539" i="1"/>
  <c r="J6540" i="1"/>
  <c r="J6541" i="1"/>
  <c r="J6542" i="1"/>
  <c r="J6543" i="1"/>
  <c r="J6544" i="1"/>
  <c r="J6545" i="1"/>
  <c r="J6546" i="1"/>
  <c r="J6547" i="1"/>
  <c r="J6548" i="1"/>
  <c r="J6550" i="1"/>
  <c r="J6551" i="1"/>
  <c r="J6552" i="1"/>
  <c r="J6553" i="1"/>
  <c r="J6554" i="1"/>
  <c r="J6555" i="1"/>
  <c r="J6556" i="1"/>
  <c r="J6557" i="1"/>
  <c r="J6558" i="1"/>
  <c r="J6559" i="1"/>
  <c r="J6560" i="1"/>
  <c r="J6561" i="1"/>
  <c r="J6562" i="1"/>
  <c r="J6563" i="1"/>
  <c r="J6564" i="1"/>
  <c r="J6565" i="1"/>
  <c r="J6566" i="1"/>
  <c r="J6567" i="1"/>
  <c r="J6569" i="1"/>
  <c r="J6570" i="1"/>
  <c r="J6571" i="1"/>
  <c r="J6572" i="1"/>
  <c r="J6573" i="1"/>
  <c r="J6574" i="1"/>
  <c r="J6575" i="1"/>
  <c r="J6576" i="1"/>
  <c r="J6577" i="1"/>
  <c r="J6578" i="1"/>
  <c r="J6579" i="1"/>
  <c r="J6580" i="1"/>
  <c r="J6581" i="1"/>
  <c r="J6582" i="1"/>
  <c r="J6583" i="1"/>
  <c r="J6584" i="1"/>
  <c r="J6585" i="1"/>
  <c r="J6586" i="1"/>
  <c r="J6587" i="1"/>
  <c r="J6588" i="1"/>
  <c r="J6589" i="1"/>
  <c r="J6590" i="1"/>
  <c r="J6591" i="1"/>
  <c r="J6592" i="1"/>
  <c r="J6593" i="1"/>
  <c r="J6594" i="1"/>
  <c r="J6595" i="1"/>
  <c r="J6596" i="1"/>
  <c r="J6597" i="1"/>
  <c r="J6598" i="1"/>
  <c r="J6599" i="1"/>
  <c r="J6601" i="1"/>
  <c r="J6602" i="1"/>
  <c r="J6603" i="1"/>
  <c r="J6604" i="1"/>
  <c r="J6605" i="1"/>
  <c r="J6606" i="1"/>
  <c r="J6607" i="1"/>
  <c r="J6608" i="1"/>
  <c r="J6609" i="1"/>
  <c r="J6610" i="1"/>
  <c r="J6611" i="1"/>
  <c r="J6613" i="1"/>
  <c r="J6614" i="1"/>
  <c r="J6615" i="1"/>
  <c r="J6616" i="1"/>
  <c r="J6617" i="1"/>
  <c r="J6618" i="1"/>
  <c r="J6619" i="1"/>
  <c r="J6620" i="1"/>
  <c r="J6622" i="1"/>
  <c r="J6623" i="1"/>
  <c r="J6624" i="1"/>
  <c r="J6625" i="1"/>
  <c r="J6626" i="1"/>
  <c r="J6627" i="1"/>
  <c r="J6628" i="1"/>
  <c r="J6629" i="1"/>
  <c r="J6630" i="1"/>
  <c r="J6631" i="1"/>
  <c r="J6632" i="1"/>
  <c r="J6633" i="1"/>
  <c r="J6634" i="1"/>
  <c r="J6635" i="1"/>
  <c r="J6636" i="1"/>
  <c r="J6637" i="1"/>
  <c r="J6638" i="1"/>
  <c r="J6639" i="1"/>
  <c r="J6640" i="1"/>
  <c r="J6641" i="1"/>
  <c r="J6642" i="1"/>
  <c r="J6643" i="1"/>
  <c r="J6644" i="1"/>
  <c r="J6645" i="1"/>
  <c r="J6646" i="1"/>
  <c r="J6647" i="1"/>
  <c r="J6648" i="1"/>
  <c r="J6649" i="1"/>
  <c r="J6650" i="1"/>
  <c r="J6651" i="1"/>
  <c r="J6652" i="1"/>
  <c r="J6653" i="1"/>
  <c r="J6654" i="1"/>
  <c r="J6655" i="1"/>
  <c r="J6657" i="1"/>
  <c r="J6658" i="1"/>
  <c r="J6659" i="1"/>
  <c r="J6660" i="1"/>
  <c r="J6662" i="1"/>
  <c r="J6663" i="1"/>
  <c r="J6664" i="1"/>
  <c r="J6665" i="1"/>
  <c r="J6666" i="1"/>
  <c r="J6667" i="1"/>
  <c r="J6668" i="1"/>
  <c r="J6669" i="1"/>
  <c r="J6670" i="1"/>
  <c r="J6671" i="1"/>
  <c r="J6672" i="1"/>
  <c r="J6673" i="1"/>
  <c r="J6674" i="1"/>
  <c r="J6675" i="1"/>
  <c r="J6676" i="1"/>
  <c r="J6677" i="1"/>
  <c r="J6678" i="1"/>
  <c r="J6679" i="1"/>
  <c r="J6680" i="1"/>
  <c r="J6681" i="1"/>
  <c r="J6683" i="1"/>
  <c r="J6684" i="1"/>
  <c r="J6685" i="1"/>
  <c r="J6686" i="1"/>
  <c r="J6687" i="1"/>
  <c r="J6688" i="1"/>
  <c r="J6689" i="1"/>
  <c r="J6690" i="1"/>
  <c r="J6691" i="1"/>
  <c r="J6692" i="1"/>
  <c r="J6693" i="1"/>
  <c r="J6694" i="1"/>
  <c r="J6695" i="1"/>
  <c r="J6696" i="1"/>
  <c r="J6697" i="1"/>
  <c r="J6698" i="1"/>
  <c r="J6699" i="1"/>
  <c r="J6700" i="1"/>
  <c r="J6701" i="1"/>
  <c r="J6702" i="1"/>
  <c r="J6703" i="1"/>
  <c r="J6704" i="1"/>
  <c r="J6705" i="1"/>
  <c r="J6706" i="1"/>
  <c r="J6707" i="1"/>
  <c r="J6708" i="1"/>
  <c r="J6709" i="1"/>
  <c r="J6710" i="1"/>
  <c r="J6711" i="1"/>
  <c r="J6713" i="1"/>
  <c r="J6714" i="1"/>
  <c r="J6715" i="1"/>
  <c r="J6716" i="1"/>
  <c r="J6717" i="1"/>
  <c r="J6718" i="1"/>
  <c r="J6719" i="1"/>
  <c r="J6720" i="1"/>
  <c r="J6721" i="1"/>
  <c r="J6722" i="1"/>
  <c r="J6723" i="1"/>
  <c r="J6725" i="1"/>
  <c r="J6726" i="1"/>
  <c r="J6727" i="1"/>
  <c r="J6728" i="1"/>
  <c r="J6729" i="1"/>
  <c r="J6730" i="1"/>
  <c r="J6731" i="1"/>
  <c r="J6732" i="1"/>
  <c r="J6733" i="1"/>
  <c r="J6734" i="1"/>
  <c r="J6735" i="1"/>
  <c r="J6736" i="1"/>
  <c r="J6737" i="1"/>
  <c r="J6738" i="1"/>
  <c r="J6739" i="1"/>
  <c r="J6740" i="1"/>
  <c r="J6741" i="1"/>
  <c r="J6742" i="1"/>
  <c r="J6743" i="1"/>
  <c r="J6744" i="1"/>
  <c r="J6745" i="1"/>
  <c r="J6746" i="1"/>
  <c r="J6747" i="1"/>
  <c r="J6748" i="1"/>
  <c r="J6749" i="1"/>
  <c r="J6750" i="1"/>
  <c r="J6751" i="1"/>
  <c r="J6752" i="1"/>
  <c r="J6754" i="1"/>
  <c r="J6755" i="1"/>
  <c r="J6756" i="1"/>
  <c r="J6757" i="1"/>
  <c r="J6758" i="1"/>
  <c r="J6760" i="1"/>
  <c r="J6761" i="1"/>
  <c r="J6762" i="1"/>
  <c r="J6763" i="1"/>
  <c r="J6764" i="1"/>
  <c r="J6765" i="1"/>
  <c r="J6766" i="1"/>
  <c r="J6767" i="1"/>
  <c r="J6768" i="1"/>
  <c r="J6769" i="1"/>
  <c r="J6770" i="1"/>
  <c r="J6771" i="1"/>
  <c r="J6772" i="1"/>
  <c r="J6773" i="1"/>
  <c r="J6774" i="1"/>
  <c r="J6775" i="1"/>
  <c r="J6776" i="1"/>
  <c r="J6777" i="1"/>
  <c r="J6778" i="1"/>
  <c r="J6779" i="1"/>
  <c r="J6780" i="1"/>
  <c r="J6782" i="1"/>
  <c r="J6783" i="1"/>
  <c r="J6784" i="1"/>
  <c r="J6785" i="1"/>
  <c r="J6786" i="1"/>
  <c r="J6787" i="1"/>
  <c r="J6788" i="1"/>
  <c r="J6789" i="1"/>
  <c r="J6790" i="1"/>
  <c r="J6791" i="1"/>
  <c r="J6792" i="1"/>
  <c r="J6793" i="1"/>
  <c r="J6794" i="1"/>
  <c r="J6795" i="1"/>
  <c r="J6796" i="1"/>
  <c r="J6797" i="1"/>
  <c r="J6798" i="1"/>
  <c r="J6799" i="1"/>
  <c r="J6801" i="1"/>
  <c r="J6802" i="1"/>
  <c r="J6803" i="1"/>
  <c r="J6804" i="1"/>
  <c r="J6805" i="1"/>
  <c r="J6806" i="1"/>
  <c r="J6807" i="1"/>
  <c r="J6808" i="1"/>
  <c r="J6809" i="1"/>
  <c r="J6810" i="1"/>
  <c r="J6811" i="1"/>
  <c r="J6812" i="1"/>
  <c r="J6814" i="1"/>
  <c r="J6815" i="1"/>
  <c r="J6816" i="1"/>
  <c r="J6817" i="1"/>
  <c r="J6818" i="1"/>
  <c r="J6819" i="1"/>
  <c r="J6820" i="1"/>
  <c r="J6821" i="1"/>
  <c r="J6822" i="1"/>
  <c r="J6823" i="1"/>
  <c r="J6824" i="1"/>
  <c r="J6825" i="1"/>
  <c r="J6826" i="1"/>
  <c r="J6827" i="1"/>
  <c r="J6828" i="1"/>
  <c r="J6829" i="1"/>
  <c r="J6830" i="1"/>
  <c r="J6831" i="1"/>
  <c r="J6832" i="1"/>
  <c r="J6833" i="1"/>
  <c r="J6834" i="1"/>
  <c r="J6835" i="1"/>
  <c r="J6836" i="1"/>
  <c r="J6837" i="1"/>
  <c r="J6838" i="1"/>
  <c r="J6840" i="1"/>
  <c r="J6841" i="1"/>
  <c r="J6842" i="1"/>
  <c r="J6843" i="1"/>
  <c r="J6844" i="1"/>
  <c r="J6845" i="1"/>
  <c r="J6846" i="1"/>
  <c r="J6847" i="1"/>
  <c r="J6848" i="1"/>
  <c r="J6849" i="1"/>
  <c r="J6850" i="1"/>
  <c r="J6851" i="1"/>
  <c r="J6852" i="1"/>
  <c r="J6853" i="1"/>
  <c r="J6854" i="1"/>
  <c r="J6855" i="1"/>
  <c r="J6856" i="1"/>
  <c r="J6857" i="1"/>
  <c r="J6858" i="1"/>
  <c r="J6859" i="1"/>
  <c r="J6860" i="1"/>
  <c r="J6861" i="1"/>
  <c r="J6862" i="1"/>
  <c r="J6863" i="1"/>
  <c r="J6864" i="1"/>
  <c r="J6865" i="1"/>
  <c r="J6866" i="1"/>
  <c r="J6869" i="1"/>
  <c r="J6870" i="1"/>
  <c r="J6871" i="1"/>
  <c r="J6872" i="1"/>
  <c r="J6873" i="1"/>
  <c r="J6874" i="1"/>
  <c r="J6875" i="1"/>
  <c r="J6876" i="1"/>
  <c r="J6877" i="1"/>
  <c r="J6878" i="1"/>
  <c r="J6879" i="1"/>
  <c r="J6880" i="1"/>
  <c r="J6881" i="1"/>
  <c r="J6882" i="1"/>
  <c r="J6883" i="1"/>
  <c r="J6884" i="1"/>
  <c r="J6885" i="1"/>
  <c r="J6886" i="1"/>
  <c r="J6887" i="1"/>
  <c r="J6888" i="1"/>
  <c r="J6889" i="1"/>
  <c r="J6890" i="1"/>
  <c r="J6891" i="1"/>
  <c r="J6892" i="1"/>
  <c r="J6893" i="1"/>
  <c r="J6894" i="1"/>
  <c r="J6895" i="1"/>
  <c r="J6896" i="1"/>
  <c r="J6897" i="1"/>
  <c r="J6898" i="1"/>
  <c r="J6899" i="1"/>
  <c r="J6900" i="1"/>
  <c r="J6901" i="1"/>
  <c r="J6902" i="1"/>
  <c r="J6904" i="1"/>
  <c r="J6905" i="1"/>
  <c r="J6906" i="1"/>
  <c r="J6907" i="1"/>
  <c r="J6908" i="1"/>
  <c r="J6909" i="1"/>
  <c r="J6910" i="1"/>
  <c r="J6911" i="1"/>
  <c r="J6912" i="1"/>
  <c r="J6913" i="1"/>
  <c r="J6914" i="1"/>
  <c r="J6915" i="1"/>
  <c r="J6916" i="1"/>
  <c r="J6917" i="1"/>
  <c r="J6918" i="1"/>
  <c r="J6919" i="1"/>
  <c r="J6920" i="1"/>
  <c r="J6921" i="1"/>
  <c r="J6923" i="1"/>
  <c r="J6924" i="1"/>
  <c r="J6925" i="1"/>
  <c r="J6926" i="1"/>
  <c r="J6927" i="1"/>
  <c r="J6928" i="1"/>
  <c r="J6929" i="1"/>
  <c r="J6930" i="1"/>
  <c r="J6931" i="1"/>
  <c r="J6932" i="1"/>
  <c r="J6933" i="1"/>
  <c r="J6934" i="1"/>
  <c r="J6936" i="1"/>
  <c r="J6937" i="1"/>
  <c r="J6938" i="1"/>
  <c r="J6939" i="1"/>
  <c r="J6940" i="1"/>
  <c r="J6941" i="1"/>
  <c r="J6942" i="1"/>
  <c r="J6943" i="1"/>
  <c r="J6944" i="1"/>
  <c r="J6946" i="1"/>
  <c r="J6947" i="1"/>
  <c r="J6948" i="1"/>
  <c r="J6949" i="1"/>
  <c r="J6950" i="1"/>
  <c r="J6951" i="1"/>
  <c r="J6952" i="1"/>
  <c r="J6953" i="1"/>
  <c r="J6954" i="1"/>
  <c r="J6955" i="1"/>
  <c r="J6956" i="1"/>
  <c r="J6957" i="1"/>
  <c r="J6958" i="1"/>
  <c r="J6959" i="1"/>
  <c r="J6960" i="1"/>
  <c r="J6961" i="1"/>
  <c r="J6962" i="1"/>
  <c r="J6963" i="1"/>
  <c r="J6964" i="1"/>
  <c r="J6965" i="1"/>
  <c r="J6966" i="1"/>
  <c r="J6967" i="1"/>
  <c r="J6968" i="1"/>
  <c r="J6969" i="1"/>
  <c r="J6971" i="1"/>
  <c r="J6972" i="1"/>
  <c r="J6973" i="1"/>
  <c r="J6974" i="1"/>
  <c r="J6975" i="1"/>
  <c r="J6976" i="1"/>
  <c r="J6977" i="1"/>
  <c r="J6978" i="1"/>
  <c r="J6979" i="1"/>
  <c r="J6980" i="1"/>
  <c r="J6981" i="1"/>
  <c r="J6982" i="1"/>
  <c r="J6983" i="1"/>
  <c r="J6984" i="1"/>
  <c r="J6985" i="1"/>
  <c r="J6986" i="1"/>
  <c r="J6987" i="1"/>
  <c r="J6988" i="1"/>
  <c r="J6989" i="1"/>
  <c r="J6990" i="1"/>
  <c r="J6991" i="1"/>
  <c r="J6992" i="1"/>
  <c r="J6993" i="1"/>
  <c r="J6994" i="1"/>
  <c r="J6995" i="1"/>
  <c r="J6996" i="1"/>
  <c r="J6997" i="1"/>
  <c r="J6999" i="1"/>
  <c r="J7001" i="1"/>
  <c r="J7002" i="1"/>
  <c r="J7003" i="1"/>
  <c r="J7004" i="1"/>
  <c r="J7005" i="1"/>
  <c r="J7006" i="1"/>
  <c r="J7007" i="1"/>
  <c r="J7008" i="1"/>
  <c r="J7009" i="1"/>
  <c r="J7010" i="1"/>
  <c r="J7011" i="1"/>
  <c r="J7012" i="1"/>
  <c r="J7013" i="1"/>
  <c r="J7014" i="1"/>
  <c r="J7015" i="1"/>
  <c r="J7016" i="1"/>
  <c r="J7017" i="1"/>
  <c r="J7019" i="1"/>
  <c r="J7020" i="1"/>
  <c r="J7021" i="1"/>
  <c r="J7022" i="1"/>
  <c r="J7023" i="1"/>
  <c r="J7024" i="1"/>
  <c r="J7025" i="1"/>
  <c r="J7026" i="1"/>
  <c r="J7027" i="1"/>
  <c r="J7028" i="1"/>
  <c r="J7029" i="1"/>
  <c r="J7030" i="1"/>
  <c r="J7031" i="1"/>
  <c r="J7032" i="1"/>
  <c r="J7033" i="1"/>
  <c r="J7034" i="1"/>
  <c r="J7035" i="1"/>
  <c r="J7036" i="1"/>
  <c r="J7038" i="1"/>
  <c r="J7039" i="1"/>
  <c r="J7040" i="1"/>
  <c r="J7041" i="1"/>
  <c r="J7042" i="1"/>
  <c r="J7043" i="1"/>
  <c r="J7044" i="1"/>
  <c r="J7045" i="1"/>
  <c r="J7046" i="1"/>
  <c r="J7047" i="1"/>
  <c r="J7048" i="1"/>
  <c r="J7049" i="1"/>
  <c r="J7050" i="1"/>
  <c r="J7051" i="1"/>
  <c r="J7052" i="1"/>
  <c r="J7053" i="1"/>
  <c r="J7054" i="1"/>
  <c r="J7055" i="1"/>
  <c r="J7056" i="1"/>
  <c r="J7057" i="1"/>
  <c r="J7058" i="1"/>
  <c r="J7059" i="1"/>
  <c r="J7060" i="1"/>
  <c r="J7061" i="1"/>
  <c r="J7062" i="1"/>
  <c r="J7063" i="1"/>
  <c r="J7064" i="1"/>
  <c r="J7065" i="1"/>
  <c r="J7066" i="1"/>
  <c r="J7067" i="1"/>
  <c r="J7068" i="1"/>
  <c r="J7069" i="1"/>
  <c r="J7070" i="1"/>
  <c r="J7071" i="1"/>
  <c r="J7073" i="1"/>
  <c r="J7074" i="1"/>
  <c r="J7075" i="1"/>
  <c r="J7076" i="1"/>
  <c r="J7077" i="1"/>
  <c r="J7078" i="1"/>
  <c r="J7079" i="1"/>
  <c r="J7080" i="1"/>
  <c r="J7081" i="1"/>
  <c r="J7082" i="1"/>
  <c r="J7083" i="1"/>
  <c r="J7084" i="1"/>
  <c r="J7085" i="1"/>
  <c r="J7086" i="1"/>
  <c r="J7087" i="1"/>
  <c r="J7088" i="1"/>
  <c r="J7089" i="1"/>
  <c r="J7090" i="1"/>
  <c r="J7092" i="1"/>
  <c r="J7093" i="1"/>
  <c r="J7094" i="1"/>
  <c r="J7095" i="1"/>
  <c r="J7096" i="1"/>
  <c r="J7097" i="1"/>
  <c r="J7098" i="1"/>
  <c r="J7099" i="1"/>
  <c r="J7100" i="1"/>
  <c r="J7101" i="1"/>
  <c r="J7102" i="1"/>
  <c r="J7103" i="1"/>
  <c r="J7104" i="1"/>
  <c r="J7105" i="1"/>
  <c r="J7106" i="1"/>
  <c r="J7107" i="1"/>
  <c r="J7108" i="1"/>
  <c r="J7109" i="1"/>
  <c r="J7110" i="1"/>
  <c r="J7111" i="1"/>
  <c r="J7113" i="1"/>
  <c r="J7114" i="1"/>
  <c r="J7115" i="1"/>
  <c r="J7116" i="1"/>
  <c r="J7118" i="1"/>
  <c r="J7119" i="1"/>
  <c r="J7120" i="1"/>
  <c r="J7121" i="1"/>
  <c r="J7122" i="1"/>
  <c r="J7123" i="1"/>
  <c r="J7124" i="1"/>
  <c r="J7125" i="1"/>
  <c r="J7126" i="1"/>
  <c r="J7127" i="1"/>
  <c r="J7128" i="1"/>
  <c r="J7129" i="1"/>
  <c r="J7130" i="1"/>
  <c r="J7131" i="1"/>
  <c r="J7132" i="1"/>
  <c r="J7133" i="1"/>
  <c r="J7134" i="1"/>
  <c r="J7135" i="1"/>
  <c r="J7136" i="1"/>
  <c r="J7137" i="1"/>
  <c r="J7138" i="1"/>
  <c r="J7139" i="1"/>
  <c r="J7140" i="1"/>
  <c r="J7141" i="1"/>
  <c r="J7142" i="1"/>
  <c r="J7144" i="1"/>
  <c r="J7145" i="1"/>
  <c r="J7146" i="1"/>
  <c r="J7147" i="1"/>
  <c r="J7148" i="1"/>
  <c r="J7149" i="1"/>
  <c r="J7150" i="1"/>
  <c r="J7151" i="1"/>
  <c r="J7152" i="1"/>
  <c r="J7153" i="1"/>
  <c r="J7154" i="1"/>
  <c r="J7155" i="1"/>
  <c r="J7157" i="1"/>
  <c r="J7158" i="1"/>
  <c r="J7159" i="1"/>
  <c r="J7160" i="1"/>
  <c r="J7161" i="1"/>
  <c r="J7162" i="1"/>
  <c r="J7163" i="1"/>
  <c r="J7164" i="1"/>
  <c r="J7165" i="1"/>
  <c r="J7166" i="1"/>
  <c r="J7167" i="1"/>
  <c r="J7168" i="1"/>
  <c r="J7169" i="1"/>
  <c r="J7170" i="1"/>
  <c r="J7171" i="1"/>
  <c r="J7173" i="1"/>
  <c r="J7174" i="1"/>
  <c r="J7175" i="1"/>
  <c r="J7176" i="1"/>
  <c r="J7177" i="1"/>
  <c r="J7178" i="1"/>
  <c r="J7179" i="1"/>
  <c r="J7180" i="1"/>
  <c r="J7181" i="1"/>
  <c r="J7182" i="1"/>
  <c r="J7183" i="1"/>
  <c r="J7184" i="1"/>
  <c r="J7185" i="1"/>
  <c r="J7186" i="1"/>
  <c r="J7187" i="1"/>
  <c r="J7188" i="1"/>
  <c r="J7189" i="1"/>
  <c r="J7190" i="1"/>
  <c r="J7191" i="1"/>
  <c r="J7192" i="1"/>
  <c r="J7193" i="1"/>
  <c r="J7194" i="1"/>
  <c r="J7195" i="1"/>
  <c r="J7197" i="1"/>
  <c r="J7198" i="1"/>
  <c r="J7199" i="1"/>
  <c r="J7200" i="1"/>
  <c r="J7201" i="1"/>
  <c r="J7202" i="1"/>
  <c r="J7203" i="1"/>
  <c r="J7204" i="1"/>
  <c r="J7205" i="1"/>
  <c r="J7206" i="1"/>
  <c r="J7207" i="1"/>
  <c r="J7208" i="1"/>
  <c r="J7209" i="1"/>
  <c r="J7210" i="1"/>
  <c r="J7211" i="1"/>
  <c r="J7212" i="1"/>
  <c r="J7213" i="1"/>
  <c r="J7214" i="1"/>
  <c r="J7215" i="1"/>
  <c r="J7216" i="1"/>
  <c r="J7217" i="1"/>
  <c r="J7218" i="1"/>
  <c r="J7219" i="1"/>
  <c r="J7220" i="1"/>
  <c r="J7221" i="1"/>
  <c r="J7222" i="1"/>
  <c r="J7223" i="1"/>
  <c r="J7224" i="1"/>
  <c r="J7226" i="1"/>
  <c r="J7227" i="1"/>
  <c r="J7229" i="1"/>
  <c r="J7230" i="1"/>
  <c r="J7231" i="1"/>
  <c r="J7232" i="1"/>
  <c r="J7233" i="1"/>
  <c r="J7234" i="1"/>
  <c r="J7235" i="1"/>
  <c r="J7236" i="1"/>
  <c r="J7237" i="1"/>
  <c r="J7238" i="1"/>
  <c r="J7239" i="1"/>
  <c r="J7240" i="1"/>
  <c r="J7241" i="1"/>
  <c r="J7242" i="1"/>
  <c r="J7243" i="1"/>
  <c r="J7244" i="1"/>
  <c r="J7245" i="1"/>
  <c r="J7246" i="1"/>
  <c r="J7247" i="1"/>
  <c r="J7248" i="1"/>
  <c r="J7249" i="1"/>
  <c r="J7250" i="1"/>
  <c r="J7251" i="1"/>
  <c r="J7252" i="1"/>
  <c r="J7253" i="1"/>
  <c r="J7255" i="1"/>
  <c r="J7256" i="1"/>
  <c r="J7257" i="1"/>
  <c r="J7258" i="1"/>
  <c r="J7259" i="1"/>
  <c r="J7260" i="1"/>
  <c r="J7261" i="1"/>
  <c r="J7262" i="1"/>
  <c r="J7263" i="1"/>
  <c r="J7264" i="1"/>
  <c r="J7265" i="1"/>
  <c r="J7266" i="1"/>
  <c r="J7267" i="1"/>
  <c r="J7268" i="1"/>
  <c r="J7269" i="1"/>
  <c r="J7270" i="1"/>
  <c r="J7271" i="1"/>
  <c r="J7272" i="1"/>
  <c r="J7273" i="1"/>
  <c r="J7274" i="1"/>
  <c r="J7275" i="1"/>
  <c r="J7276" i="1"/>
  <c r="J7277" i="1"/>
  <c r="J7278" i="1"/>
  <c r="J7279" i="1"/>
  <c r="J7280" i="1"/>
  <c r="J7281" i="1"/>
  <c r="J7283" i="1"/>
  <c r="J7284" i="1"/>
  <c r="J7286" i="1"/>
  <c r="J7287" i="1"/>
  <c r="J7288" i="1"/>
  <c r="J7289" i="1"/>
  <c r="J7290" i="1"/>
  <c r="J7291" i="1"/>
  <c r="J7292" i="1"/>
  <c r="J7293" i="1"/>
  <c r="J7294" i="1"/>
  <c r="J7295" i="1"/>
  <c r="J7296" i="1"/>
  <c r="J7297" i="1"/>
  <c r="J7298" i="1"/>
  <c r="J7299" i="1"/>
  <c r="J7300" i="1"/>
  <c r="J7301" i="1"/>
  <c r="J7302" i="1"/>
  <c r="J7303" i="1"/>
  <c r="J7304" i="1"/>
  <c r="J7305" i="1"/>
  <c r="J7306" i="1"/>
  <c r="J7307" i="1"/>
  <c r="J7308" i="1"/>
  <c r="J7309" i="1"/>
  <c r="J7310" i="1"/>
  <c r="J7312" i="1"/>
  <c r="J7313" i="1"/>
  <c r="J7314" i="1"/>
  <c r="J7315" i="1"/>
  <c r="J7316" i="1"/>
  <c r="J7317" i="1"/>
  <c r="J7318" i="1"/>
  <c r="J7319" i="1"/>
  <c r="J7320" i="1"/>
  <c r="J7321" i="1"/>
  <c r="J7322" i="1"/>
  <c r="J7323" i="1"/>
  <c r="J7324" i="1"/>
  <c r="J7325" i="1"/>
  <c r="J7327" i="1"/>
  <c r="J7328" i="1"/>
  <c r="J7329" i="1"/>
  <c r="J7330" i="1"/>
  <c r="J7331" i="1"/>
  <c r="J7332" i="1"/>
  <c r="J7333" i="1"/>
  <c r="J7334" i="1"/>
  <c r="J7335" i="1"/>
  <c r="J7336" i="1"/>
  <c r="J7337" i="1"/>
  <c r="J7338" i="1"/>
  <c r="J7339" i="1"/>
  <c r="J7340" i="1"/>
  <c r="J7341" i="1"/>
  <c r="J7343" i="1"/>
  <c r="J7344" i="1"/>
  <c r="J7345" i="1"/>
  <c r="J7346" i="1"/>
  <c r="J7347" i="1"/>
  <c r="J7348" i="1"/>
  <c r="J7349" i="1"/>
  <c r="J7350" i="1"/>
  <c r="J7351" i="1"/>
  <c r="J7352" i="1"/>
  <c r="J7353" i="1"/>
  <c r="J7354" i="1"/>
  <c r="J7355" i="1"/>
  <c r="J7356" i="1"/>
  <c r="J7357" i="1"/>
  <c r="J7358" i="1"/>
  <c r="J7359" i="1"/>
  <c r="J7360" i="1"/>
  <c r="J7361" i="1"/>
  <c r="J7362" i="1"/>
  <c r="J7363" i="1"/>
  <c r="J7364" i="1"/>
  <c r="J7365" i="1"/>
  <c r="J7367" i="1"/>
  <c r="J7368" i="1"/>
  <c r="J7369" i="1"/>
  <c r="J7370" i="1"/>
  <c r="J7371" i="1"/>
  <c r="J7372" i="1"/>
  <c r="J7373" i="1"/>
  <c r="J7374" i="1"/>
  <c r="J7375" i="1"/>
  <c r="J7376" i="1"/>
  <c r="J7377" i="1"/>
  <c r="J7378" i="1"/>
  <c r="J7379" i="1"/>
  <c r="J7380" i="1"/>
  <c r="J7381" i="1"/>
  <c r="J7382" i="1"/>
  <c r="J7383" i="1"/>
  <c r="J7384" i="1"/>
  <c r="J7385" i="1"/>
  <c r="J7386" i="1"/>
  <c r="J7387" i="1"/>
  <c r="J7388" i="1"/>
  <c r="J7389" i="1"/>
  <c r="J7390" i="1"/>
  <c r="J7391" i="1"/>
  <c r="J7392" i="1"/>
  <c r="J7394" i="1"/>
  <c r="J7395" i="1"/>
  <c r="J7396" i="1"/>
  <c r="J7397" i="1"/>
  <c r="J7398" i="1"/>
  <c r="J7399" i="1"/>
  <c r="J7401" i="1"/>
  <c r="J7402" i="1"/>
  <c r="J7403" i="1"/>
  <c r="J7404" i="1"/>
  <c r="J7405" i="1"/>
  <c r="J7406" i="1"/>
  <c r="J7407" i="1"/>
  <c r="J7408" i="1"/>
  <c r="J7409" i="1"/>
  <c r="J7410" i="1"/>
  <c r="J7411" i="1"/>
  <c r="J7412" i="1"/>
  <c r="J7413" i="1"/>
  <c r="J7414" i="1"/>
  <c r="J7415" i="1"/>
  <c r="J7416" i="1"/>
  <c r="J7417" i="1"/>
  <c r="J7418" i="1"/>
  <c r="J7419" i="1"/>
  <c r="J7420" i="1"/>
  <c r="J7421" i="1"/>
  <c r="J7422" i="1"/>
  <c r="J7423" i="1"/>
  <c r="J7424" i="1"/>
  <c r="J7425" i="1"/>
  <c r="J7426" i="1"/>
  <c r="J7427" i="1"/>
  <c r="J7428" i="1"/>
  <c r="J7429" i="1"/>
  <c r="J7431" i="1"/>
  <c r="J7432" i="1"/>
  <c r="J7433" i="1"/>
  <c r="J7434" i="1"/>
  <c r="J7435" i="1"/>
  <c r="J7436" i="1"/>
  <c r="J7437" i="1"/>
  <c r="J7438" i="1"/>
  <c r="J7439" i="1"/>
  <c r="J7440" i="1"/>
  <c r="J7441" i="1"/>
  <c r="J7442" i="1"/>
  <c r="J7443" i="1"/>
  <c r="J7444" i="1"/>
  <c r="J7445" i="1"/>
  <c r="J7446" i="1"/>
  <c r="J7447" i="1"/>
  <c r="J7448" i="1"/>
  <c r="J7449" i="1"/>
  <c r="J7450" i="1"/>
  <c r="J7452" i="1"/>
  <c r="J7453" i="1"/>
  <c r="J7454" i="1"/>
  <c r="J7455" i="1"/>
  <c r="J7456" i="1"/>
  <c r="J7457" i="1"/>
  <c r="J7458" i="1"/>
  <c r="J7459" i="1"/>
  <c r="J7460" i="1"/>
  <c r="J7462" i="1"/>
  <c r="J7463" i="1"/>
  <c r="J7464" i="1"/>
  <c r="J7465" i="1"/>
  <c r="J7466" i="1"/>
  <c r="J7467" i="1"/>
  <c r="J7468" i="1"/>
  <c r="J7469" i="1"/>
  <c r="J7470" i="1"/>
  <c r="J7471" i="1"/>
  <c r="J7472" i="1"/>
  <c r="J7473" i="1"/>
  <c r="J7474" i="1"/>
  <c r="J7475" i="1"/>
  <c r="J7476" i="1"/>
  <c r="J7477" i="1"/>
  <c r="J7478" i="1"/>
  <c r="J7479" i="1"/>
  <c r="J7480" i="1"/>
  <c r="J7481" i="1"/>
  <c r="J7482" i="1"/>
  <c r="J7483" i="1"/>
  <c r="J7484" i="1"/>
  <c r="J7485" i="1"/>
  <c r="J7486" i="1"/>
  <c r="J7487" i="1"/>
  <c r="J7489" i="1"/>
  <c r="J7490" i="1"/>
  <c r="J7491" i="1"/>
  <c r="J7492" i="1"/>
  <c r="J7493" i="1"/>
  <c r="J7494" i="1"/>
  <c r="J7495" i="1"/>
  <c r="J7496" i="1"/>
  <c r="J7498" i="1"/>
  <c r="J7499" i="1"/>
  <c r="J7500" i="1"/>
  <c r="J7501" i="1"/>
  <c r="J7502" i="1"/>
  <c r="J7503" i="1"/>
  <c r="J7504" i="1"/>
  <c r="J7505" i="1"/>
  <c r="J7506" i="1"/>
  <c r="J7507" i="1"/>
  <c r="J7508" i="1"/>
  <c r="J7509" i="1"/>
  <c r="J7510" i="1"/>
  <c r="J7511" i="1"/>
  <c r="J7513" i="1"/>
  <c r="J7514" i="1"/>
  <c r="J7515" i="1"/>
  <c r="J7516" i="1"/>
  <c r="J7517" i="1"/>
  <c r="J7518" i="1"/>
  <c r="J7519" i="1"/>
  <c r="J7520" i="1"/>
  <c r="J7521" i="1"/>
  <c r="J7522" i="1"/>
  <c r="J7523" i="1"/>
  <c r="J7524" i="1"/>
  <c r="J7526" i="1"/>
  <c r="J7527" i="1"/>
  <c r="J7528" i="1"/>
  <c r="J7529" i="1"/>
  <c r="J7530" i="1"/>
  <c r="J7531" i="1"/>
  <c r="J7532" i="1"/>
  <c r="J7533" i="1"/>
  <c r="J7534" i="1"/>
  <c r="J7535" i="1"/>
  <c r="J7536" i="1"/>
  <c r="J7537" i="1"/>
  <c r="J7538" i="1"/>
  <c r="J7539" i="1"/>
  <c r="J7540" i="1"/>
  <c r="J7541" i="1"/>
  <c r="J7542" i="1"/>
  <c r="J7543" i="1"/>
  <c r="J7545" i="1"/>
  <c r="J7546" i="1"/>
  <c r="J7547" i="1"/>
  <c r="J7548" i="1"/>
  <c r="J7549" i="1"/>
  <c r="J7550" i="1"/>
  <c r="J7551" i="1"/>
  <c r="J7552" i="1"/>
  <c r="J7553" i="1"/>
  <c r="J7554" i="1"/>
  <c r="J7555" i="1"/>
  <c r="J7556" i="1"/>
  <c r="J7557" i="1"/>
  <c r="J7558" i="1"/>
  <c r="J7559" i="1"/>
  <c r="J7560" i="1"/>
  <c r="J7561" i="1"/>
  <c r="J7562" i="1"/>
  <c r="J7564" i="1"/>
  <c r="J7565" i="1"/>
  <c r="J7566" i="1"/>
  <c r="J7567" i="1"/>
  <c r="J7568" i="1"/>
  <c r="J7569" i="1"/>
  <c r="J7570" i="1"/>
  <c r="J7571" i="1"/>
  <c r="J7572" i="1"/>
  <c r="J7573" i="1"/>
  <c r="J7574" i="1"/>
  <c r="J7575" i="1"/>
  <c r="J7576" i="1"/>
  <c r="J7577" i="1"/>
  <c r="J7578" i="1"/>
  <c r="J7580" i="1"/>
  <c r="J7581" i="1"/>
  <c r="J7582" i="1"/>
  <c r="J7583" i="1"/>
  <c r="J7584" i="1"/>
  <c r="J7585" i="1"/>
  <c r="J7586" i="1"/>
  <c r="J7587" i="1"/>
  <c r="J7588" i="1"/>
  <c r="J7589" i="1"/>
  <c r="J7590" i="1"/>
  <c r="J7591" i="1"/>
  <c r="J7592" i="1"/>
  <c r="J7593" i="1"/>
  <c r="J7594" i="1"/>
  <c r="J7595" i="1"/>
  <c r="J7596" i="1"/>
  <c r="J7597" i="1"/>
  <c r="J7598" i="1"/>
  <c r="J7599" i="1"/>
  <c r="J7600" i="1"/>
  <c r="J7601" i="1"/>
  <c r="J7602" i="1"/>
  <c r="J7603" i="1"/>
  <c r="J7604" i="1"/>
  <c r="J7606" i="1"/>
  <c r="J7607" i="1"/>
  <c r="J7608" i="1"/>
  <c r="J7609" i="1"/>
  <c r="J7610" i="1"/>
  <c r="J7611" i="1"/>
  <c r="J7612" i="1"/>
  <c r="J7613" i="1"/>
  <c r="J7614" i="1"/>
  <c r="J7615" i="1"/>
  <c r="J7616" i="1"/>
  <c r="J7617" i="1"/>
  <c r="J7618" i="1"/>
  <c r="J7619" i="1"/>
  <c r="J7620" i="1"/>
  <c r="J7621" i="1"/>
  <c r="J7622" i="1"/>
  <c r="J7623" i="1"/>
  <c r="J7625" i="1"/>
  <c r="J7626" i="1"/>
  <c r="J7627" i="1"/>
  <c r="J7628" i="1"/>
  <c r="J7629" i="1"/>
  <c r="J7630" i="1"/>
  <c r="J7631" i="1"/>
  <c r="J7632" i="1"/>
  <c r="J7633" i="1"/>
  <c r="J7634" i="1"/>
  <c r="J7635" i="1"/>
  <c r="J7636" i="1"/>
  <c r="J7637" i="1"/>
  <c r="J7638" i="1"/>
  <c r="J7639" i="1"/>
  <c r="J7640" i="1"/>
  <c r="J7641" i="1"/>
  <c r="J7642" i="1"/>
  <c r="J7643" i="1"/>
  <c r="J7644" i="1"/>
  <c r="J7645" i="1"/>
  <c r="J7646" i="1"/>
  <c r="J7648" i="1"/>
  <c r="J7649" i="1"/>
  <c r="J7650" i="1"/>
  <c r="J7651" i="1"/>
  <c r="J7652" i="1"/>
  <c r="J7653" i="1"/>
  <c r="J7654" i="1"/>
  <c r="J7655" i="1"/>
  <c r="J7656" i="1"/>
  <c r="J7657" i="1"/>
  <c r="J7658" i="1"/>
  <c r="J7659" i="1"/>
  <c r="J7660" i="1"/>
  <c r="J7661" i="1"/>
  <c r="J7662" i="1"/>
  <c r="J7664" i="1"/>
  <c r="J7665" i="1"/>
  <c r="J7666" i="1"/>
  <c r="J7667" i="1"/>
  <c r="J7668" i="1"/>
  <c r="J7669" i="1"/>
  <c r="J7670" i="1"/>
  <c r="J7671" i="1"/>
  <c r="J7672" i="1"/>
  <c r="J7674" i="1"/>
  <c r="J7675" i="1"/>
  <c r="J7676" i="1"/>
  <c r="J7677" i="1"/>
  <c r="J7678" i="1"/>
  <c r="J7679" i="1"/>
  <c r="J7680" i="1"/>
  <c r="J7681" i="1"/>
  <c r="J7682" i="1"/>
  <c r="J7683" i="1"/>
  <c r="J7684" i="1"/>
  <c r="J7685" i="1"/>
  <c r="J7686" i="1"/>
  <c r="J7687" i="1"/>
  <c r="J7688" i="1"/>
  <c r="J7689" i="1"/>
  <c r="J7690" i="1"/>
  <c r="J7691" i="1"/>
  <c r="J7692" i="1"/>
  <c r="J7693" i="1"/>
  <c r="J7694" i="1"/>
  <c r="J7695" i="1"/>
  <c r="J7696" i="1"/>
  <c r="J7697" i="1"/>
  <c r="J7698" i="1"/>
  <c r="J7699" i="1"/>
  <c r="J7700" i="1"/>
  <c r="J7701" i="1"/>
  <c r="J7702" i="1"/>
  <c r="J7703" i="1"/>
  <c r="J7704" i="1"/>
  <c r="J7706" i="1"/>
  <c r="J7707" i="1"/>
  <c r="J7708" i="1"/>
  <c r="J7709" i="1"/>
  <c r="J7710" i="1"/>
  <c r="J7711" i="1"/>
  <c r="J7712" i="1"/>
  <c r="J7713" i="1"/>
  <c r="J7714" i="1"/>
  <c r="J7715" i="1"/>
  <c r="J7716" i="1"/>
  <c r="J7717" i="1"/>
  <c r="J7718" i="1"/>
  <c r="J7719" i="1"/>
  <c r="J7721" i="1"/>
  <c r="J7722" i="1"/>
  <c r="J7723" i="1"/>
  <c r="J7724" i="1"/>
  <c r="J7725" i="1"/>
  <c r="J7726" i="1"/>
  <c r="J7727" i="1"/>
  <c r="J7728" i="1"/>
  <c r="J7729" i="1"/>
  <c r="J7731" i="1"/>
  <c r="J7732" i="1"/>
  <c r="J7733" i="1"/>
  <c r="J7734" i="1"/>
  <c r="J7735" i="1"/>
  <c r="J7736" i="1"/>
  <c r="J7737" i="1"/>
  <c r="J7738" i="1"/>
  <c r="J7739" i="1"/>
  <c r="J7740" i="1"/>
  <c r="J7741" i="1"/>
  <c r="J7742" i="1"/>
  <c r="J7743" i="1"/>
  <c r="J7744" i="1"/>
  <c r="J7745" i="1"/>
  <c r="J7746" i="1"/>
  <c r="J7747" i="1"/>
  <c r="J7748" i="1"/>
  <c r="J7749" i="1"/>
  <c r="J7750" i="1"/>
  <c r="J7751" i="1"/>
  <c r="J7752" i="1"/>
  <c r="J7753" i="1"/>
  <c r="J7754" i="1"/>
  <c r="J7755" i="1"/>
  <c r="J7756" i="1"/>
  <c r="J7757" i="1"/>
  <c r="J7758" i="1"/>
  <c r="J7759" i="1"/>
  <c r="J7760" i="1"/>
  <c r="J7762" i="1"/>
  <c r="J7763" i="1"/>
  <c r="J7764" i="1"/>
  <c r="J7765" i="1"/>
  <c r="J7766" i="1"/>
  <c r="J7767" i="1"/>
  <c r="J7768" i="1"/>
  <c r="J7769" i="1"/>
  <c r="J7770" i="1"/>
  <c r="J7772" i="1"/>
  <c r="J7773" i="1"/>
  <c r="J7774" i="1"/>
  <c r="J7775" i="1"/>
  <c r="J7776" i="1"/>
  <c r="J7777" i="1"/>
  <c r="J7778" i="1"/>
  <c r="J7779" i="1"/>
  <c r="J7780" i="1"/>
  <c r="J7781" i="1"/>
  <c r="J7782" i="1"/>
  <c r="J7783" i="1"/>
  <c r="J7784" i="1"/>
  <c r="J7785" i="1"/>
  <c r="J7786" i="1"/>
  <c r="J7787" i="1"/>
  <c r="J7788" i="1"/>
  <c r="J7789" i="1"/>
  <c r="J7790" i="1"/>
  <c r="J7791" i="1"/>
  <c r="J7792" i="1"/>
  <c r="J7793" i="1"/>
  <c r="J7794" i="1"/>
  <c r="J7796" i="1"/>
  <c r="J7797" i="1"/>
  <c r="J7798" i="1"/>
  <c r="J7799" i="1"/>
  <c r="J7800" i="1"/>
  <c r="J7801" i="1"/>
  <c r="J7802" i="1"/>
  <c r="J7803" i="1"/>
  <c r="J7804" i="1"/>
  <c r="J7805" i="1"/>
  <c r="J7806" i="1"/>
  <c r="J7807" i="1"/>
  <c r="J7808" i="1"/>
  <c r="J7809" i="1"/>
  <c r="J7810" i="1"/>
  <c r="J7811" i="1"/>
  <c r="J7812" i="1"/>
  <c r="J7813" i="1"/>
  <c r="J7814" i="1"/>
  <c r="J7816" i="1"/>
  <c r="J7817" i="1"/>
  <c r="J7818" i="1"/>
  <c r="J7819" i="1"/>
  <c r="J7820" i="1"/>
  <c r="J7821" i="1"/>
  <c r="J7822" i="1"/>
  <c r="J7823" i="1"/>
  <c r="J7824" i="1"/>
  <c r="J7825" i="1"/>
  <c r="J7826" i="1"/>
  <c r="J7827" i="1"/>
  <c r="J7828" i="1"/>
  <c r="J7830" i="1"/>
  <c r="J7831" i="1"/>
  <c r="J7832" i="1"/>
  <c r="J7833" i="1"/>
  <c r="J7834" i="1"/>
  <c r="J7835" i="1"/>
  <c r="J7836" i="1"/>
  <c r="J7837" i="1"/>
  <c r="J7838" i="1"/>
  <c r="J7839" i="1"/>
  <c r="J7840" i="1"/>
  <c r="J7841" i="1"/>
  <c r="J7842" i="1"/>
  <c r="J7843" i="1"/>
  <c r="J7844" i="1"/>
  <c r="J7845" i="1"/>
  <c r="J7846" i="1"/>
  <c r="J7847" i="1"/>
  <c r="J7849" i="1"/>
  <c r="J7850" i="1"/>
  <c r="J7851" i="1"/>
  <c r="J7852" i="1"/>
  <c r="J7853" i="1"/>
  <c r="J7854" i="1"/>
  <c r="J7855" i="1"/>
  <c r="J7856" i="1"/>
  <c r="J7857" i="1"/>
  <c r="J7858" i="1"/>
  <c r="J7859" i="1"/>
  <c r="J7860" i="1"/>
  <c r="J7861" i="1"/>
  <c r="J7862" i="1"/>
  <c r="J7863" i="1"/>
  <c r="J7864" i="1"/>
  <c r="J7865" i="1"/>
  <c r="J7866" i="1"/>
  <c r="J7867" i="1"/>
  <c r="J7868" i="1"/>
  <c r="J7870" i="1"/>
  <c r="J7871" i="1"/>
  <c r="J7872" i="1"/>
  <c r="J7873" i="1"/>
  <c r="J7874" i="1"/>
  <c r="J7875" i="1"/>
  <c r="J7876" i="1"/>
  <c r="J7877" i="1"/>
  <c r="J7878" i="1"/>
  <c r="J7879" i="1"/>
  <c r="J7881" i="1"/>
  <c r="J7882" i="1"/>
  <c r="J7883" i="1"/>
  <c r="J7884" i="1"/>
  <c r="J7885" i="1"/>
  <c r="J7886" i="1"/>
  <c r="J7887" i="1"/>
  <c r="J7888" i="1"/>
  <c r="J7889" i="1"/>
  <c r="J7890" i="1"/>
  <c r="J7891" i="1"/>
  <c r="J7892" i="1"/>
  <c r="J7893" i="1"/>
  <c r="J7894" i="1"/>
  <c r="J7895" i="1"/>
  <c r="J7896" i="1"/>
  <c r="J7897" i="1"/>
  <c r="J7898" i="1"/>
  <c r="J7899" i="1"/>
  <c r="J7900" i="1"/>
  <c r="J7901" i="1"/>
  <c r="J7903" i="1"/>
  <c r="J7904" i="1"/>
  <c r="J7905" i="1"/>
  <c r="J7906" i="1"/>
  <c r="J7907" i="1"/>
  <c r="J7908" i="1"/>
  <c r="J7909" i="1"/>
  <c r="J7910" i="1"/>
  <c r="J7911" i="1"/>
  <c r="J7912" i="1"/>
  <c r="J7913" i="1"/>
  <c r="J7914" i="1"/>
  <c r="J7915" i="1"/>
  <c r="J7916" i="1"/>
  <c r="J7917" i="1"/>
  <c r="J7918" i="1"/>
  <c r="J7919" i="1"/>
  <c r="J7920" i="1"/>
  <c r="J7922" i="1"/>
  <c r="J7923" i="1"/>
  <c r="J7924" i="1"/>
  <c r="J7925" i="1"/>
  <c r="J7926" i="1"/>
  <c r="J7927" i="1"/>
  <c r="J7928" i="1"/>
  <c r="J7929" i="1"/>
  <c r="J7930" i="1"/>
  <c r="J7931" i="1"/>
  <c r="J7932" i="1"/>
  <c r="J7933" i="1"/>
  <c r="J7934" i="1"/>
  <c r="J7935" i="1"/>
  <c r="J7936" i="1"/>
  <c r="J7937" i="1"/>
  <c r="J7938" i="1"/>
  <c r="J7939" i="1"/>
  <c r="J7940" i="1"/>
  <c r="J7941" i="1"/>
  <c r="J7942" i="1"/>
  <c r="J7943" i="1"/>
  <c r="J7945" i="1"/>
  <c r="J7946" i="1"/>
  <c r="J7947" i="1"/>
  <c r="J7948" i="1"/>
  <c r="J7949" i="1"/>
  <c r="J7950" i="1"/>
  <c r="J7951" i="1"/>
  <c r="J7952" i="1"/>
  <c r="J7953" i="1"/>
  <c r="J7954" i="1"/>
  <c r="J7956" i="1"/>
  <c r="J7957" i="1"/>
  <c r="J7958" i="1"/>
  <c r="J7959" i="1"/>
  <c r="J7960" i="1"/>
  <c r="J7961" i="1"/>
  <c r="J7962" i="1"/>
  <c r="J7963" i="1"/>
  <c r="J7964" i="1"/>
  <c r="J7965" i="1"/>
  <c r="J7966" i="1"/>
  <c r="J7967" i="1"/>
  <c r="J7968" i="1"/>
  <c r="J7969" i="1"/>
  <c r="J7970" i="1"/>
  <c r="J7971" i="1"/>
  <c r="J7972" i="1"/>
  <c r="J7973" i="1"/>
  <c r="J7974" i="1"/>
  <c r="J7975" i="1"/>
  <c r="J7976" i="1"/>
  <c r="J7977" i="1"/>
  <c r="J7978" i="1"/>
  <c r="J7979" i="1"/>
  <c r="J7980" i="1"/>
  <c r="J7981" i="1"/>
  <c r="J7982" i="1"/>
  <c r="J7983" i="1"/>
  <c r="J7985" i="1"/>
  <c r="J7986" i="1"/>
  <c r="J7987" i="1"/>
  <c r="J7988" i="1"/>
  <c r="J7989" i="1"/>
  <c r="J7990" i="1"/>
  <c r="J7991" i="1"/>
  <c r="J7992" i="1"/>
  <c r="J7993" i="1"/>
  <c r="J7994" i="1"/>
  <c r="J7995" i="1"/>
  <c r="J7996" i="1"/>
  <c r="J7997" i="1"/>
  <c r="J7998" i="1"/>
  <c r="J7999" i="1"/>
  <c r="J8000" i="1"/>
  <c r="J8001" i="1"/>
  <c r="J8002" i="1"/>
  <c r="J8004" i="1"/>
  <c r="J8005" i="1"/>
  <c r="J8006" i="1"/>
  <c r="J8007" i="1"/>
  <c r="J8008" i="1"/>
  <c r="J8009" i="1"/>
  <c r="J8010" i="1"/>
  <c r="J8011" i="1"/>
  <c r="J8012" i="1"/>
  <c r="J8014" i="1"/>
  <c r="J8015" i="1"/>
  <c r="J8016" i="1"/>
  <c r="J8017" i="1"/>
  <c r="J8018" i="1"/>
  <c r="J8019" i="1"/>
  <c r="J8020" i="1"/>
  <c r="J8021" i="1"/>
  <c r="J8022" i="1"/>
  <c r="J8023" i="1"/>
  <c r="J8024" i="1"/>
  <c r="J8025" i="1"/>
  <c r="J8026" i="1"/>
  <c r="J8027" i="1"/>
  <c r="J8028" i="1"/>
  <c r="J8029" i="1"/>
  <c r="J8030" i="1"/>
  <c r="J8031" i="1"/>
  <c r="J8032" i="1"/>
  <c r="J8033" i="1"/>
  <c r="J8034" i="1"/>
  <c r="J8035" i="1"/>
  <c r="J8036" i="1"/>
  <c r="J8037" i="1"/>
  <c r="J8038" i="1"/>
  <c r="J8039" i="1"/>
  <c r="J8040" i="1"/>
  <c r="J8042" i="1"/>
  <c r="J8043" i="1"/>
  <c r="J8044" i="1"/>
  <c r="J8045" i="1"/>
  <c r="J8046" i="1"/>
  <c r="J8047" i="1"/>
  <c r="J8049" i="1"/>
  <c r="J8050" i="1"/>
  <c r="J8051" i="1"/>
  <c r="J8052" i="1"/>
  <c r="J8053" i="1"/>
  <c r="J8054" i="1"/>
  <c r="J8055" i="1"/>
  <c r="J8056" i="1"/>
  <c r="J8057" i="1"/>
  <c r="J8058" i="1"/>
  <c r="J8059" i="1"/>
  <c r="J8060" i="1"/>
  <c r="J8061" i="1"/>
  <c r="J8062" i="1"/>
  <c r="J8063" i="1"/>
  <c r="J8064" i="1"/>
  <c r="J8065" i="1"/>
  <c r="J8066" i="1"/>
  <c r="J8067" i="1"/>
  <c r="J8068" i="1"/>
  <c r="J8069" i="1"/>
  <c r="J8070" i="1"/>
  <c r="J8071" i="1"/>
  <c r="J8072" i="1"/>
  <c r="J8073" i="1"/>
  <c r="J8074" i="1"/>
  <c r="J8075" i="1"/>
  <c r="J8076" i="1"/>
  <c r="J8078" i="1"/>
  <c r="J8079" i="1"/>
  <c r="J8080" i="1"/>
  <c r="J8081" i="1"/>
  <c r="J8082" i="1"/>
  <c r="J8083" i="1"/>
  <c r="J8084" i="1"/>
  <c r="J8086" i="1"/>
  <c r="J8087" i="1"/>
  <c r="J8088" i="1"/>
  <c r="J8089" i="1"/>
  <c r="J8090" i="1"/>
  <c r="J8091" i="1"/>
  <c r="J8092" i="1"/>
  <c r="J8093" i="1"/>
  <c r="J8094" i="1"/>
  <c r="J8095" i="1"/>
  <c r="J8096" i="1"/>
  <c r="J8097" i="1"/>
  <c r="J8098" i="1"/>
  <c r="J8099" i="1"/>
  <c r="J8100" i="1"/>
  <c r="J8101" i="1"/>
  <c r="J8102" i="1"/>
  <c r="J8103" i="1"/>
  <c r="J8104" i="1"/>
  <c r="J8105" i="1"/>
  <c r="J8106" i="1"/>
  <c r="J8107" i="1"/>
  <c r="J8109" i="1"/>
  <c r="J8110" i="1"/>
  <c r="J8111" i="1"/>
  <c r="J8112" i="1"/>
  <c r="J8113" i="1"/>
  <c r="J8114" i="1"/>
  <c r="J8115" i="1"/>
  <c r="J8116" i="1"/>
  <c r="J8117" i="1"/>
  <c r="J8118" i="1"/>
  <c r="J8119" i="1"/>
  <c r="J8120" i="1"/>
  <c r="J8121" i="1"/>
  <c r="J8122" i="1"/>
  <c r="J8123" i="1"/>
  <c r="J8124" i="1"/>
  <c r="J8126" i="1"/>
  <c r="J8127" i="1"/>
  <c r="J8128" i="1"/>
  <c r="J8129" i="1"/>
  <c r="J8130" i="1"/>
  <c r="J8131" i="1"/>
  <c r="J8132" i="1"/>
  <c r="J8133" i="1"/>
  <c r="J8134" i="1"/>
  <c r="J8135" i="1"/>
  <c r="J8136" i="1"/>
  <c r="J8137" i="1"/>
  <c r="J8138" i="1"/>
  <c r="J8139" i="1"/>
  <c r="J8140" i="1"/>
  <c r="J8141" i="1"/>
  <c r="J8142" i="1"/>
  <c r="J8143" i="1"/>
  <c r="J8144" i="1"/>
  <c r="J8145" i="1"/>
  <c r="J8146" i="1"/>
  <c r="J8147" i="1"/>
  <c r="J8149" i="1"/>
  <c r="J8150" i="1"/>
  <c r="J8151" i="1"/>
  <c r="J8152" i="1"/>
  <c r="J8153" i="1"/>
  <c r="J8154" i="1"/>
  <c r="J8155" i="1"/>
  <c r="J8156" i="1"/>
  <c r="J8157" i="1"/>
  <c r="J8158" i="1"/>
  <c r="J8159" i="1"/>
  <c r="J8160" i="1"/>
  <c r="J8161" i="1"/>
  <c r="J8162" i="1"/>
  <c r="J8163" i="1"/>
  <c r="J8165" i="1"/>
  <c r="J8166" i="1"/>
  <c r="J8167" i="1"/>
  <c r="J8168" i="1"/>
  <c r="J8169" i="1"/>
  <c r="J8170" i="1"/>
  <c r="J8171" i="1"/>
  <c r="J8172" i="1"/>
  <c r="J8173" i="1"/>
  <c r="J8174" i="1"/>
  <c r="J8175" i="1"/>
  <c r="J8176" i="1"/>
  <c r="J8177" i="1"/>
  <c r="J8178" i="1"/>
  <c r="J8179" i="1"/>
  <c r="J8180" i="1"/>
  <c r="J8181" i="1"/>
  <c r="J8182" i="1"/>
  <c r="J8183" i="1"/>
  <c r="J8185" i="1"/>
  <c r="J8186" i="1"/>
  <c r="J8187" i="1"/>
  <c r="J8188" i="1"/>
  <c r="J8189" i="1"/>
  <c r="J8190" i="1"/>
  <c r="J8191" i="1"/>
  <c r="J8192" i="1"/>
  <c r="J8193" i="1"/>
  <c r="J8194" i="1"/>
  <c r="J8195" i="1"/>
  <c r="J8196" i="1"/>
  <c r="J8197" i="1"/>
  <c r="J8198" i="1"/>
  <c r="J8199" i="1"/>
  <c r="J8200" i="1"/>
  <c r="J8201" i="1"/>
  <c r="J8202" i="1"/>
  <c r="J8203" i="1"/>
  <c r="J8204" i="1"/>
  <c r="J8205" i="1"/>
  <c r="J8206" i="1"/>
  <c r="J8207" i="1"/>
  <c r="J8208" i="1"/>
  <c r="J8209" i="1"/>
  <c r="J8211" i="1"/>
  <c r="J8212" i="1"/>
  <c r="J8213" i="1"/>
  <c r="J8214" i="1"/>
  <c r="J8215" i="1"/>
  <c r="J8216" i="1"/>
  <c r="J8217" i="1"/>
  <c r="J8218" i="1"/>
  <c r="J8219" i="1"/>
  <c r="J8220" i="1"/>
  <c r="J8221" i="1"/>
  <c r="J8222" i="1"/>
  <c r="J8223" i="1"/>
  <c r="J8224" i="1"/>
  <c r="J8225" i="1"/>
  <c r="J8226" i="1"/>
  <c r="J8227" i="1"/>
  <c r="J8228" i="1"/>
  <c r="J8229" i="1"/>
  <c r="J8231" i="1"/>
  <c r="J8232" i="1"/>
  <c r="J8233" i="1"/>
  <c r="J8234" i="1"/>
  <c r="J8235" i="1"/>
  <c r="J8236" i="1"/>
  <c r="J8237" i="1"/>
  <c r="J8239" i="1"/>
  <c r="J8240" i="1"/>
  <c r="J8241" i="1"/>
  <c r="J8242" i="1"/>
  <c r="J8243" i="1"/>
  <c r="J8244" i="1"/>
  <c r="J8245" i="1"/>
  <c r="J8246" i="1"/>
  <c r="J8247" i="1"/>
  <c r="J8248" i="1"/>
  <c r="J8249" i="1"/>
  <c r="J8250" i="1"/>
  <c r="J8251" i="1"/>
  <c r="J8252" i="1"/>
  <c r="J8253" i="1"/>
  <c r="J8254" i="1"/>
  <c r="J8255" i="1"/>
  <c r="J8256" i="1"/>
  <c r="J8257" i="1"/>
  <c r="J8258" i="1"/>
  <c r="J8259" i="1"/>
  <c r="J8260" i="1"/>
  <c r="J8261" i="1"/>
  <c r="J8263" i="1"/>
  <c r="J8264" i="1"/>
  <c r="J8265" i="1"/>
  <c r="J8266" i="1"/>
  <c r="J8267" i="1"/>
  <c r="J8268" i="1"/>
  <c r="J8269" i="1"/>
  <c r="J8270" i="1"/>
  <c r="J8271" i="1"/>
  <c r="J8272" i="1"/>
  <c r="J8273" i="1"/>
  <c r="J8274" i="1"/>
  <c r="J8275" i="1"/>
  <c r="J8276" i="1"/>
  <c r="J8277" i="1"/>
  <c r="J8279" i="1"/>
  <c r="J8280" i="1"/>
  <c r="J8281" i="1"/>
  <c r="J8282" i="1"/>
  <c r="J8283" i="1"/>
  <c r="J8284" i="1"/>
  <c r="J8285" i="1"/>
  <c r="J8286" i="1"/>
  <c r="J8287" i="1"/>
  <c r="J8288" i="1"/>
  <c r="J8289" i="1"/>
  <c r="J8290" i="1"/>
  <c r="J8291" i="1"/>
  <c r="J8293" i="1"/>
  <c r="J8294" i="1"/>
  <c r="J8295" i="1"/>
  <c r="J8296" i="1"/>
  <c r="J8297" i="1"/>
  <c r="J8298" i="1"/>
  <c r="J8299" i="1"/>
  <c r="J8300" i="1"/>
  <c r="J8301" i="1"/>
  <c r="J8302" i="1"/>
  <c r="J8303" i="1"/>
  <c r="J8304" i="1"/>
  <c r="J8305" i="1"/>
  <c r="J8306" i="1"/>
  <c r="J8307" i="1"/>
  <c r="J8308" i="1"/>
  <c r="J8310" i="1"/>
  <c r="J8311" i="1"/>
  <c r="J8312" i="1"/>
  <c r="J8313" i="1"/>
  <c r="J8314" i="1"/>
  <c r="J8315" i="1"/>
  <c r="J8316" i="1"/>
  <c r="J8317" i="1"/>
  <c r="J8318" i="1"/>
  <c r="J8319" i="1"/>
  <c r="J8320" i="1"/>
  <c r="J8321" i="1"/>
  <c r="J8322" i="1"/>
  <c r="J8323" i="1"/>
  <c r="J8324" i="1"/>
  <c r="J8325" i="1"/>
  <c r="J8326" i="1"/>
  <c r="J8327" i="1"/>
  <c r="J8328" i="1"/>
  <c r="J8329" i="1"/>
  <c r="J8330" i="1"/>
  <c r="J8331" i="1"/>
  <c r="J8332" i="1"/>
  <c r="J8333" i="1"/>
  <c r="J8334" i="1"/>
  <c r="J8335" i="1"/>
  <c r="J8336" i="1"/>
  <c r="J8337" i="1"/>
  <c r="J8338" i="1"/>
  <c r="J8339" i="1"/>
  <c r="J8340" i="1"/>
  <c r="J8341" i="1"/>
  <c r="J8343" i="1"/>
  <c r="J8344" i="1"/>
  <c r="J8345" i="1"/>
  <c r="J8346" i="1"/>
  <c r="J8347" i="1"/>
  <c r="J8348" i="1"/>
  <c r="J8349" i="1"/>
  <c r="J8350" i="1"/>
  <c r="J8351" i="1"/>
  <c r="J8352" i="1"/>
  <c r="J8353" i="1"/>
  <c r="J8354" i="1"/>
  <c r="J8355" i="1"/>
  <c r="J8356" i="1"/>
  <c r="J8357" i="1"/>
  <c r="J8358" i="1"/>
  <c r="J8359" i="1"/>
  <c r="J8360" i="1"/>
  <c r="J8362" i="1"/>
  <c r="J8363" i="1"/>
  <c r="J8364" i="1"/>
  <c r="J8365" i="1"/>
  <c r="J8366" i="1"/>
  <c r="J8367" i="1"/>
  <c r="J8368" i="1"/>
  <c r="J8369" i="1"/>
  <c r="J8370" i="1"/>
  <c r="J8371" i="1"/>
  <c r="J8372" i="1"/>
  <c r="J8373" i="1"/>
  <c r="J8374" i="1"/>
  <c r="J8375" i="1"/>
  <c r="J8376" i="1"/>
  <c r="J8377" i="1"/>
  <c r="J8378" i="1"/>
  <c r="J8379" i="1"/>
  <c r="J8381" i="1"/>
  <c r="J8382" i="1"/>
  <c r="J8383" i="1"/>
  <c r="J8384" i="1"/>
  <c r="J8385" i="1"/>
  <c r="J8386" i="1"/>
  <c r="J8387" i="1"/>
  <c r="J8388" i="1"/>
  <c r="J8389" i="1"/>
  <c r="J8390" i="1"/>
  <c r="J8391" i="1"/>
  <c r="J8392" i="1"/>
  <c r="J8393" i="1"/>
  <c r="J8394" i="1"/>
  <c r="J8395" i="1"/>
  <c r="J8396" i="1"/>
  <c r="J8397" i="1"/>
  <c r="J8398" i="1"/>
  <c r="J8399" i="1"/>
  <c r="J8402" i="1"/>
  <c r="J8403" i="1"/>
  <c r="J8404" i="1"/>
  <c r="J8405" i="1"/>
  <c r="J8406" i="1"/>
  <c r="J8407" i="1"/>
  <c r="J8408" i="1"/>
  <c r="J8409" i="1"/>
  <c r="J8410" i="1"/>
  <c r="J8411" i="1"/>
  <c r="J8412" i="1"/>
  <c r="J8413" i="1"/>
  <c r="J8414" i="1"/>
  <c r="J8415" i="1"/>
  <c r="J8416" i="1"/>
  <c r="J8417" i="1"/>
  <c r="J8418" i="1"/>
  <c r="J8419" i="1"/>
  <c r="J8420" i="1"/>
  <c r="J8421" i="1"/>
  <c r="J8422" i="1"/>
  <c r="J8423" i="1"/>
  <c r="J8424" i="1"/>
  <c r="J8425" i="1"/>
  <c r="J8426" i="1"/>
  <c r="J8427" i="1"/>
  <c r="J8428" i="1"/>
  <c r="J8429" i="1"/>
  <c r="J8430" i="1"/>
  <c r="J8431" i="1"/>
  <c r="J8433" i="1"/>
  <c r="J8434" i="1"/>
  <c r="J8435" i="1"/>
  <c r="J8436" i="1"/>
  <c r="J8437" i="1"/>
  <c r="J8438" i="1"/>
  <c r="J8439" i="1"/>
  <c r="J8440" i="1"/>
  <c r="J8441" i="1"/>
  <c r="J8442" i="1"/>
  <c r="J8444" i="1"/>
  <c r="J8445" i="1"/>
  <c r="J8446" i="1"/>
  <c r="J8447" i="1"/>
  <c r="J8448" i="1"/>
  <c r="J8449" i="1"/>
  <c r="J8450" i="1"/>
  <c r="J8451" i="1"/>
  <c r="J8452" i="1"/>
  <c r="J8453" i="1"/>
  <c r="J8454" i="1"/>
  <c r="J8455" i="1"/>
  <c r="J8456" i="1"/>
  <c r="J8457" i="1"/>
  <c r="J8458" i="1"/>
  <c r="J8460" i="1"/>
  <c r="J8461" i="1"/>
  <c r="J8462" i="1"/>
  <c r="J8463" i="1"/>
  <c r="J8464" i="1"/>
  <c r="J8465" i="1"/>
  <c r="J8466" i="1"/>
  <c r="J8467" i="1"/>
  <c r="J8468" i="1"/>
  <c r="J8469" i="1"/>
  <c r="J8470" i="1"/>
  <c r="J8471" i="1"/>
  <c r="J8472" i="1"/>
  <c r="J8473" i="1"/>
  <c r="J8474" i="1"/>
  <c r="J8475" i="1"/>
  <c r="J8476" i="1"/>
  <c r="J8477" i="1"/>
  <c r="J8478" i="1"/>
  <c r="J8479" i="1"/>
  <c r="J8480" i="1"/>
  <c r="J8481" i="1"/>
  <c r="J8482" i="1"/>
  <c r="J8483" i="1"/>
  <c r="J8484" i="1"/>
  <c r="J8486" i="1"/>
  <c r="J8487" i="1"/>
  <c r="J8488" i="1"/>
  <c r="J8489" i="1"/>
  <c r="J8490" i="1"/>
  <c r="J8491" i="1"/>
  <c r="J8492" i="1"/>
  <c r="J8493" i="1"/>
  <c r="J8494" i="1"/>
  <c r="J8495" i="1"/>
  <c r="J8496" i="1"/>
  <c r="J8497" i="1"/>
  <c r="J8498" i="1"/>
  <c r="J8499" i="1"/>
  <c r="J8500" i="1"/>
  <c r="J8502" i="1"/>
  <c r="J8503" i="1"/>
  <c r="J8504" i="1"/>
  <c r="J8505" i="1"/>
  <c r="J8506" i="1"/>
  <c r="J8507" i="1"/>
  <c r="J8508" i="1"/>
  <c r="J8509" i="1"/>
  <c r="J8510" i="1"/>
  <c r="J8511" i="1"/>
  <c r="J8512" i="1"/>
  <c r="J8513" i="1"/>
  <c r="J8514" i="1"/>
  <c r="J8515" i="1"/>
  <c r="J8517" i="1"/>
  <c r="J8518" i="1"/>
  <c r="J8519" i="1"/>
  <c r="J8520" i="1"/>
  <c r="J8521" i="1"/>
  <c r="J8522" i="1"/>
  <c r="J8523" i="1"/>
  <c r="J8524" i="1"/>
  <c r="J8525" i="1"/>
  <c r="J8526" i="1"/>
  <c r="J8527" i="1"/>
  <c r="J8528" i="1"/>
  <c r="J8530" i="1"/>
  <c r="J8531" i="1"/>
  <c r="J8532" i="1"/>
  <c r="J8533" i="1"/>
  <c r="J8534" i="1"/>
  <c r="J8535" i="1"/>
  <c r="J8536" i="1"/>
  <c r="J8537" i="1"/>
  <c r="J8538" i="1"/>
  <c r="J8539" i="1"/>
  <c r="J8540" i="1"/>
  <c r="J8541" i="1"/>
  <c r="J8542" i="1"/>
  <c r="J8543" i="1"/>
  <c r="J8544" i="1"/>
  <c r="J8545" i="1"/>
  <c r="J8546" i="1"/>
  <c r="J8548" i="1"/>
  <c r="J8549" i="1"/>
  <c r="J8550" i="1"/>
  <c r="J8551" i="1"/>
  <c r="J8552" i="1"/>
  <c r="J8553" i="1"/>
  <c r="J8554" i="1"/>
  <c r="J8555" i="1"/>
  <c r="J8556" i="1"/>
  <c r="J8557" i="1"/>
  <c r="J8558" i="1"/>
  <c r="J8559" i="1"/>
  <c r="J8560" i="1"/>
  <c r="J8561" i="1"/>
  <c r="J8562" i="1"/>
  <c r="J8563" i="1"/>
  <c r="J8564" i="1"/>
  <c r="J8565" i="1"/>
  <c r="J8566" i="1"/>
  <c r="J8567" i="1"/>
  <c r="J8568" i="1"/>
  <c r="J8569" i="1"/>
  <c r="J8570" i="1"/>
  <c r="J8571" i="1"/>
  <c r="J8572" i="1"/>
  <c r="J8573" i="1"/>
  <c r="J8575" i="1"/>
  <c r="J8576" i="1"/>
  <c r="J8577" i="1"/>
  <c r="J8578" i="1"/>
  <c r="J8580" i="1"/>
  <c r="J8581" i="1"/>
  <c r="J8582" i="1"/>
  <c r="J8583" i="1"/>
  <c r="J8584" i="1"/>
  <c r="J8585" i="1"/>
  <c r="J8586" i="1"/>
  <c r="J8587" i="1"/>
  <c r="J8588" i="1"/>
  <c r="J8589" i="1"/>
  <c r="J8590" i="1"/>
  <c r="J8591" i="1"/>
  <c r="J8592" i="1"/>
  <c r="J8593" i="1"/>
  <c r="J8594" i="1"/>
  <c r="J8595" i="1"/>
  <c r="J8596" i="1"/>
  <c r="J8597" i="1"/>
  <c r="J8598" i="1"/>
  <c r="J8599" i="1"/>
  <c r="J8600" i="1"/>
  <c r="J8601" i="1"/>
  <c r="J8602" i="1"/>
  <c r="J8603" i="1"/>
  <c r="J8604" i="1"/>
  <c r="J8605" i="1"/>
  <c r="J8606" i="1"/>
  <c r="J8607" i="1"/>
  <c r="J8608" i="1"/>
  <c r="J8609" i="1"/>
  <c r="J8610" i="1"/>
  <c r="J8611" i="1"/>
  <c r="J8612" i="1"/>
  <c r="J8613" i="1"/>
  <c r="J8614" i="1"/>
  <c r="J8615" i="1"/>
  <c r="J8617" i="1"/>
  <c r="J8618" i="1"/>
  <c r="J8619" i="1"/>
  <c r="J8620" i="1"/>
  <c r="J8621" i="1"/>
  <c r="J8622" i="1"/>
  <c r="J8624" i="1"/>
  <c r="J8625" i="1"/>
  <c r="J8626" i="1"/>
  <c r="J8627" i="1"/>
  <c r="J8628" i="1"/>
  <c r="J8629" i="1"/>
  <c r="J8630" i="1"/>
  <c r="J8631" i="1"/>
  <c r="J8632" i="1"/>
  <c r="J8633" i="1"/>
  <c r="J8634" i="1"/>
  <c r="J8635" i="1"/>
  <c r="J8636" i="1"/>
  <c r="J8637" i="1"/>
  <c r="J8638" i="1"/>
  <c r="J8639" i="1"/>
  <c r="J8640" i="1"/>
  <c r="J8641" i="1"/>
  <c r="J8642" i="1"/>
  <c r="J8643" i="1"/>
  <c r="J8644" i="1"/>
  <c r="J8645" i="1"/>
  <c r="J8646" i="1"/>
  <c r="J8647" i="1"/>
  <c r="J8648" i="1"/>
  <c r="J8649" i="1"/>
  <c r="J8650" i="1"/>
  <c r="J8652" i="1"/>
  <c r="J8653" i="1"/>
  <c r="J8654" i="1"/>
  <c r="J8655" i="1"/>
  <c r="J8656" i="1"/>
  <c r="J8657" i="1"/>
  <c r="J8658" i="1"/>
  <c r="J8659" i="1"/>
  <c r="J8660" i="1"/>
  <c r="J8661" i="1"/>
  <c r="J8662" i="1"/>
  <c r="J8663" i="1"/>
  <c r="J8665" i="1"/>
  <c r="J8666" i="1"/>
  <c r="J8667" i="1"/>
  <c r="J8668" i="1"/>
  <c r="J8669" i="1"/>
  <c r="J8670" i="1"/>
  <c r="J8671" i="1"/>
  <c r="J8672" i="1"/>
  <c r="J8673" i="1"/>
  <c r="J8674" i="1"/>
  <c r="J8675" i="1"/>
  <c r="J8676" i="1"/>
  <c r="J8677" i="1"/>
  <c r="J8678" i="1"/>
  <c r="J8679" i="1"/>
  <c r="J8680" i="1"/>
  <c r="J8681" i="1"/>
  <c r="J8682" i="1"/>
  <c r="J8683" i="1"/>
  <c r="J8684" i="1"/>
  <c r="J8685" i="1"/>
  <c r="J8687" i="1"/>
  <c r="J8688" i="1"/>
  <c r="J8689" i="1"/>
  <c r="J8690" i="1"/>
  <c r="J8691" i="1"/>
  <c r="J8692" i="1"/>
  <c r="J8693" i="1"/>
  <c r="J8694" i="1"/>
  <c r="J8695" i="1"/>
  <c r="J8696" i="1"/>
  <c r="J8698" i="1"/>
  <c r="J8699" i="1"/>
  <c r="J8700" i="1"/>
  <c r="J8701" i="1"/>
  <c r="J8702" i="1"/>
  <c r="J8703" i="1"/>
  <c r="J8704" i="1"/>
  <c r="J8705" i="1"/>
  <c r="J8706" i="1"/>
  <c r="J8707" i="1"/>
  <c r="J8708" i="1"/>
  <c r="J8709" i="1"/>
  <c r="J8710" i="1"/>
  <c r="J8711" i="1"/>
  <c r="J8712" i="1"/>
  <c r="J8713" i="1"/>
  <c r="J8714" i="1"/>
  <c r="J8715" i="1"/>
  <c r="J8716" i="1"/>
  <c r="J8717" i="1"/>
  <c r="J8718" i="1"/>
  <c r="J8719" i="1"/>
  <c r="J8720" i="1"/>
  <c r="J8721" i="1"/>
  <c r="J8722" i="1"/>
  <c r="J8723" i="1"/>
  <c r="J8724" i="1"/>
  <c r="J8725" i="1"/>
  <c r="J8727" i="1"/>
  <c r="J8728" i="1"/>
  <c r="J8729" i="1"/>
  <c r="J8730" i="1"/>
  <c r="J8731" i="1"/>
  <c r="J8732" i="1"/>
  <c r="J8733" i="1"/>
  <c r="J8734" i="1"/>
  <c r="J8736" i="1"/>
  <c r="J8737" i="1"/>
  <c r="J8738" i="1"/>
  <c r="J8739" i="1"/>
  <c r="J8740" i="1"/>
  <c r="J8741" i="1"/>
  <c r="J8742" i="1"/>
  <c r="J8743" i="1"/>
  <c r="J8744" i="1"/>
  <c r="J8745" i="1"/>
  <c r="J8746" i="1"/>
  <c r="J8747" i="1"/>
  <c r="J8748" i="1"/>
  <c r="J8749" i="1"/>
  <c r="J8750" i="1"/>
  <c r="J8751" i="1"/>
  <c r="J8752" i="1"/>
  <c r="J8753" i="1"/>
  <c r="J8754" i="1"/>
  <c r="J8755" i="1"/>
  <c r="J8756" i="1"/>
  <c r="J8757" i="1"/>
  <c r="J8758" i="1"/>
  <c r="J8759" i="1"/>
  <c r="J8760" i="1"/>
  <c r="J8761" i="1"/>
  <c r="J8762" i="1"/>
  <c r="J8764" i="1"/>
  <c r="J8765" i="1"/>
  <c r="J8766" i="1"/>
  <c r="J8767" i="1"/>
  <c r="J8768" i="1"/>
  <c r="J8769" i="1"/>
  <c r="J8770" i="1"/>
  <c r="J8771" i="1"/>
  <c r="J8772" i="1"/>
  <c r="J8773" i="1"/>
  <c r="J8774" i="1"/>
  <c r="J8775" i="1"/>
  <c r="J8776" i="1"/>
  <c r="J8777" i="1"/>
  <c r="J8778" i="1"/>
  <c r="J8780" i="1"/>
  <c r="J8781" i="1"/>
  <c r="J8782" i="1"/>
  <c r="J8783" i="1"/>
  <c r="J8784" i="1"/>
  <c r="J8785" i="1"/>
  <c r="J8786" i="1"/>
  <c r="J8787" i="1"/>
  <c r="J8788" i="1"/>
  <c r="J8789" i="1"/>
  <c r="J8790" i="1"/>
  <c r="J8791" i="1"/>
  <c r="J8792" i="1"/>
  <c r="J8793" i="1"/>
  <c r="J8794" i="1"/>
  <c r="J8795" i="1"/>
  <c r="J8796" i="1"/>
  <c r="J8797" i="1"/>
  <c r="J8799" i="1"/>
  <c r="J8800" i="1"/>
  <c r="J8801" i="1"/>
  <c r="J8802" i="1"/>
  <c r="J8803" i="1"/>
  <c r="J8804" i="1"/>
  <c r="J8805" i="1"/>
  <c r="J8806" i="1"/>
  <c r="J8807" i="1"/>
  <c r="J8808" i="1"/>
  <c r="J8809" i="1"/>
  <c r="J8810" i="1"/>
  <c r="J8811" i="1"/>
  <c r="J8812" i="1"/>
  <c r="J8814" i="1"/>
  <c r="J8815" i="1"/>
  <c r="J8816" i="1"/>
  <c r="J8817" i="1"/>
  <c r="J8818" i="1"/>
  <c r="J8819" i="1"/>
  <c r="J8820" i="1"/>
  <c r="J8821" i="1"/>
  <c r="J8822" i="1"/>
  <c r="J8823" i="1"/>
  <c r="J8824" i="1"/>
  <c r="J8825" i="1"/>
  <c r="J8826" i="1"/>
  <c r="J8827" i="1"/>
  <c r="J8828" i="1"/>
  <c r="J8829" i="1"/>
  <c r="J8830" i="1"/>
  <c r="J8831" i="1"/>
  <c r="J8832" i="1"/>
  <c r="J8833" i="1"/>
  <c r="J8834" i="1"/>
  <c r="J8835" i="1"/>
  <c r="J8836" i="1"/>
  <c r="J8837" i="1"/>
  <c r="J8838" i="1"/>
  <c r="J8840" i="1"/>
  <c r="J8841" i="1"/>
  <c r="J8842" i="1"/>
  <c r="J8843" i="1"/>
  <c r="J8844" i="1"/>
  <c r="J8845" i="1"/>
  <c r="J8846" i="1"/>
  <c r="J8847" i="1"/>
  <c r="J8848" i="1"/>
  <c r="J8849" i="1"/>
  <c r="J8850" i="1"/>
  <c r="J8851" i="1"/>
  <c r="J8852" i="1"/>
  <c r="J8853" i="1"/>
  <c r="J8854" i="1"/>
  <c r="J8855" i="1"/>
  <c r="J8856" i="1"/>
  <c r="J8857" i="1"/>
  <c r="J8859" i="1"/>
  <c r="J8860" i="1"/>
  <c r="J8861" i="1"/>
  <c r="J8862" i="1"/>
  <c r="J8863" i="1"/>
  <c r="J8864" i="1"/>
  <c r="J8865" i="1"/>
  <c r="J8866" i="1"/>
  <c r="J8867" i="1"/>
  <c r="J8868" i="1"/>
  <c r="J8869" i="1"/>
  <c r="J8870" i="1"/>
  <c r="J8871" i="1"/>
  <c r="J8872" i="1"/>
  <c r="J8873" i="1"/>
  <c r="J8874" i="1"/>
  <c r="J8875" i="1"/>
  <c r="J8876" i="1"/>
  <c r="J8877" i="1"/>
  <c r="J8878" i="1"/>
  <c r="J8879" i="1"/>
  <c r="J8881" i="1"/>
  <c r="J8882" i="1"/>
  <c r="J8883" i="1"/>
  <c r="J8884" i="1"/>
  <c r="J8885" i="1"/>
  <c r="J8886" i="1"/>
  <c r="J8887" i="1"/>
  <c r="J8888" i="1"/>
  <c r="J8889" i="1"/>
  <c r="J8890" i="1"/>
  <c r="J8891" i="1"/>
  <c r="J8892" i="1"/>
  <c r="J8893" i="1"/>
  <c r="J8894" i="1"/>
  <c r="J8896" i="1"/>
  <c r="J8897" i="1"/>
  <c r="J8898" i="1"/>
  <c r="J8899" i="1"/>
  <c r="J8900" i="1"/>
  <c r="J8901" i="1"/>
  <c r="J8902" i="1"/>
  <c r="J8903" i="1"/>
  <c r="J8904" i="1"/>
  <c r="J8905" i="1"/>
  <c r="J8906" i="1"/>
  <c r="J8907" i="1"/>
  <c r="J8908" i="1"/>
  <c r="J8909" i="1"/>
  <c r="J8910" i="1"/>
  <c r="J8911" i="1"/>
  <c r="J8913" i="1"/>
  <c r="J8914" i="1"/>
  <c r="J8915" i="1"/>
  <c r="J8916" i="1"/>
  <c r="J8917" i="1"/>
  <c r="J8918" i="1"/>
  <c r="J8919" i="1"/>
  <c r="J8920" i="1"/>
  <c r="J8921" i="1"/>
  <c r="J8922" i="1"/>
  <c r="J8923" i="1"/>
  <c r="J8924" i="1"/>
  <c r="J8925" i="1"/>
  <c r="J8926" i="1"/>
  <c r="J8927" i="1"/>
  <c r="J8928" i="1"/>
  <c r="J8929" i="1"/>
  <c r="J8930" i="1"/>
  <c r="J8931" i="1"/>
  <c r="J8932" i="1"/>
  <c r="J8934" i="1"/>
  <c r="J8935" i="1"/>
  <c r="J8936" i="1"/>
  <c r="J8937" i="1"/>
  <c r="J8938" i="1"/>
  <c r="J8939" i="1"/>
  <c r="J8940" i="1"/>
  <c r="J8941" i="1"/>
  <c r="J8942" i="1"/>
  <c r="J8943" i="1"/>
  <c r="J8944" i="1"/>
  <c r="J8945" i="1"/>
  <c r="J8946" i="1"/>
  <c r="J8948" i="1"/>
  <c r="J8949" i="1"/>
  <c r="J8950" i="1"/>
  <c r="J8951" i="1"/>
  <c r="J8952" i="1"/>
  <c r="J8953" i="1"/>
  <c r="J8954" i="1"/>
  <c r="J8955" i="1"/>
  <c r="J8956" i="1"/>
  <c r="J8957" i="1"/>
  <c r="J8958" i="1"/>
  <c r="J8959" i="1"/>
  <c r="J8960" i="1"/>
  <c r="J8961" i="1"/>
  <c r="J8963" i="1"/>
  <c r="J8964" i="1"/>
  <c r="J8965" i="1"/>
  <c r="J8966" i="1"/>
  <c r="J8967" i="1"/>
  <c r="J8968" i="1"/>
  <c r="J8969" i="1"/>
  <c r="J8970" i="1"/>
  <c r="J8971" i="1"/>
  <c r="J8972" i="1"/>
  <c r="J8973" i="1"/>
  <c r="J8974" i="1"/>
  <c r="J8975" i="1"/>
  <c r="J8976" i="1"/>
  <c r="J8977" i="1"/>
  <c r="J8978" i="1"/>
  <c r="J8979" i="1"/>
  <c r="J8980" i="1"/>
  <c r="J8981" i="1"/>
  <c r="J8982" i="1"/>
  <c r="J8984" i="1"/>
  <c r="J8985" i="1"/>
  <c r="J8986" i="1"/>
  <c r="J8987" i="1"/>
  <c r="J8988" i="1"/>
  <c r="J8989" i="1"/>
  <c r="J8990" i="1"/>
  <c r="J8991" i="1"/>
  <c r="J8992" i="1"/>
  <c r="J8993" i="1"/>
  <c r="J8994" i="1"/>
  <c r="J8995" i="1"/>
  <c r="J8996" i="1"/>
  <c r="J8998" i="1"/>
  <c r="J8999" i="1"/>
  <c r="J9000" i="1"/>
  <c r="J9001" i="1"/>
  <c r="J9002" i="1"/>
  <c r="J9003" i="1"/>
  <c r="J9004" i="1"/>
  <c r="J9005" i="1"/>
  <c r="J9006" i="1"/>
  <c r="J9007" i="1"/>
  <c r="J9008" i="1"/>
  <c r="J9009" i="1"/>
  <c r="J9010" i="1"/>
  <c r="J9011" i="1"/>
  <c r="J9012" i="1"/>
  <c r="J9013" i="1"/>
  <c r="J9014" i="1"/>
  <c r="J9015" i="1"/>
  <c r="J9016" i="1"/>
  <c r="J9017" i="1"/>
  <c r="J9018" i="1"/>
  <c r="J9019" i="1"/>
  <c r="J9021" i="1"/>
  <c r="J9022" i="1"/>
  <c r="J9023" i="1"/>
  <c r="J9024" i="1"/>
  <c r="J9025" i="1"/>
  <c r="J9026" i="1"/>
  <c r="J9027" i="1"/>
  <c r="J9028" i="1"/>
  <c r="J9029" i="1"/>
  <c r="J9030" i="1"/>
  <c r="J9031" i="1"/>
  <c r="J9032" i="1"/>
  <c r="J9033" i="1"/>
  <c r="J9034" i="1"/>
  <c r="J9035" i="1"/>
  <c r="J9036" i="1"/>
  <c r="J9037" i="1"/>
  <c r="J9038" i="1"/>
  <c r="J9039" i="1"/>
  <c r="J9040" i="1"/>
  <c r="J9041" i="1"/>
  <c r="J9042" i="1"/>
  <c r="J9043" i="1"/>
  <c r="J9045" i="1"/>
  <c r="J9046" i="1"/>
  <c r="J9047" i="1"/>
  <c r="J9048" i="1"/>
  <c r="J9049" i="1"/>
  <c r="J9050" i="1"/>
  <c r="J9051" i="1"/>
  <c r="J9052" i="1"/>
  <c r="J9053" i="1"/>
  <c r="J9054" i="1"/>
  <c r="J9055" i="1"/>
  <c r="J9056" i="1"/>
  <c r="J9057" i="1"/>
  <c r="J9058" i="1"/>
  <c r="J9059" i="1"/>
  <c r="J9061" i="1"/>
  <c r="J9062" i="1"/>
  <c r="J9063" i="1"/>
  <c r="J9064" i="1"/>
  <c r="J9065" i="1"/>
  <c r="J9066" i="1"/>
  <c r="J9067" i="1"/>
  <c r="J9068" i="1"/>
  <c r="J9069" i="1"/>
  <c r="J9070" i="1"/>
  <c r="J9071" i="1"/>
  <c r="J9072" i="1"/>
  <c r="J9073" i="1"/>
  <c r="J9074" i="1"/>
  <c r="J9075" i="1"/>
  <c r="J9076" i="1"/>
  <c r="J9078" i="1"/>
  <c r="J9079" i="1"/>
  <c r="J9080" i="1"/>
  <c r="J9081" i="1"/>
  <c r="J9082" i="1"/>
  <c r="J9083" i="1"/>
  <c r="J9084" i="1"/>
  <c r="J9085" i="1"/>
  <c r="J9086" i="1"/>
  <c r="J9087" i="1"/>
  <c r="J9088" i="1"/>
  <c r="J9089" i="1"/>
  <c r="J9090" i="1"/>
  <c r="J9091" i="1"/>
  <c r="J9092" i="1"/>
  <c r="J9093" i="1"/>
  <c r="J9094" i="1"/>
  <c r="J9095" i="1"/>
  <c r="J9096" i="1"/>
  <c r="J9097" i="1"/>
  <c r="J9098" i="1"/>
  <c r="J9099" i="1"/>
  <c r="J9100" i="1"/>
  <c r="J9102" i="1"/>
  <c r="J9103" i="1"/>
  <c r="J9104" i="1"/>
  <c r="J9105" i="1"/>
  <c r="J9106" i="1"/>
  <c r="J9107" i="1"/>
  <c r="J9108" i="1"/>
  <c r="J9109" i="1"/>
  <c r="J9110" i="1"/>
  <c r="J9111" i="1"/>
  <c r="J9112" i="1"/>
  <c r="J9113" i="1"/>
  <c r="J9114" i="1"/>
  <c r="J9115" i="1"/>
  <c r="J9116" i="1"/>
  <c r="J9117" i="1"/>
  <c r="J9119" i="1"/>
  <c r="J9120" i="1"/>
  <c r="J9121" i="1"/>
  <c r="J9122" i="1"/>
  <c r="J9123" i="1"/>
  <c r="J9124" i="1"/>
  <c r="J9125" i="1"/>
  <c r="J9127" i="1"/>
  <c r="J9128" i="1"/>
  <c r="J9129" i="1"/>
  <c r="J9130" i="1"/>
  <c r="J9131" i="1"/>
  <c r="J9132" i="1"/>
  <c r="J9133" i="1"/>
  <c r="J9134" i="1"/>
  <c r="J9135" i="1"/>
  <c r="J9136" i="1"/>
  <c r="J9137" i="1"/>
  <c r="J9138" i="1"/>
  <c r="J9139" i="1"/>
  <c r="J9140" i="1"/>
  <c r="J9141" i="1"/>
  <c r="J9142" i="1"/>
  <c r="J9143" i="1"/>
  <c r="J9144" i="1"/>
  <c r="J9145" i="1"/>
  <c r="J9146" i="1"/>
  <c r="J9147" i="1"/>
  <c r="J9148" i="1"/>
  <c r="J9150" i="1"/>
  <c r="J9151" i="1"/>
  <c r="J9152" i="1"/>
  <c r="J9153" i="1"/>
  <c r="J9154" i="1"/>
  <c r="J9155" i="1"/>
  <c r="J9156" i="1"/>
  <c r="J9157" i="1"/>
  <c r="J9158" i="1"/>
  <c r="J9159" i="1"/>
  <c r="J9160" i="1"/>
  <c r="J9161" i="1"/>
  <c r="J9162" i="1"/>
  <c r="J9163" i="1"/>
  <c r="J9164" i="1"/>
  <c r="J9165" i="1"/>
  <c r="J9166" i="1"/>
  <c r="J9167" i="1"/>
  <c r="J9168" i="1"/>
  <c r="J9169" i="1"/>
  <c r="J9170" i="1"/>
  <c r="J9171" i="1"/>
  <c r="J9172" i="1"/>
  <c r="J9173" i="1"/>
  <c r="J9174" i="1"/>
  <c r="J9175" i="1"/>
  <c r="J9176" i="1"/>
  <c r="J9178" i="1"/>
  <c r="J9179" i="1"/>
  <c r="J9181" i="1"/>
  <c r="J9182" i="1"/>
  <c r="J9183" i="1"/>
  <c r="J9184" i="1"/>
  <c r="J9185" i="1"/>
  <c r="J9186" i="1"/>
  <c r="J9187" i="1"/>
  <c r="J9188" i="1"/>
  <c r="J9189" i="1"/>
  <c r="J9190" i="1"/>
  <c r="J9191" i="1"/>
  <c r="J9192" i="1"/>
  <c r="J9193" i="1"/>
  <c r="J9194" i="1"/>
  <c r="J9195" i="1"/>
  <c r="J9196" i="1"/>
  <c r="J9197" i="1"/>
  <c r="J9198" i="1"/>
  <c r="J9199" i="1"/>
  <c r="J9200" i="1"/>
  <c r="J9201" i="1"/>
  <c r="J9202" i="1"/>
  <c r="J9203" i="1"/>
  <c r="J9204" i="1"/>
  <c r="J9206" i="1"/>
  <c r="J9207" i="1"/>
  <c r="J9208" i="1"/>
  <c r="J9209" i="1"/>
  <c r="J9210" i="1"/>
  <c r="J9211" i="1"/>
  <c r="J9212" i="1"/>
  <c r="J9213" i="1"/>
  <c r="J9214" i="1"/>
  <c r="J9215" i="1"/>
  <c r="J9216" i="1"/>
  <c r="J9218" i="1"/>
  <c r="J9219" i="1"/>
  <c r="J9220" i="1"/>
  <c r="J9221" i="1"/>
  <c r="J9222" i="1"/>
  <c r="J9223" i="1"/>
  <c r="J9224" i="1"/>
  <c r="J9225" i="1"/>
  <c r="J9226" i="1"/>
  <c r="J9227" i="1"/>
  <c r="J9228" i="1"/>
  <c r="J9229" i="1"/>
  <c r="J9230" i="1"/>
  <c r="J9231" i="1"/>
  <c r="J9232" i="1"/>
  <c r="J9233" i="1"/>
  <c r="J9234" i="1"/>
  <c r="J9235" i="1"/>
  <c r="J9236" i="1"/>
  <c r="J9237" i="1"/>
  <c r="J9238" i="1"/>
  <c r="J9239" i="1"/>
  <c r="J9240" i="1"/>
  <c r="J9241" i="1"/>
  <c r="J9242" i="1"/>
  <c r="J9243" i="1"/>
  <c r="J9244" i="1"/>
  <c r="J9245" i="1"/>
  <c r="J9246" i="1"/>
  <c r="J9247" i="1"/>
  <c r="J9248" i="1"/>
  <c r="J9249" i="1"/>
  <c r="J9251" i="1"/>
  <c r="J9252" i="1"/>
  <c r="J9253" i="1"/>
  <c r="J9254" i="1"/>
  <c r="J9255" i="1"/>
  <c r="J9256" i="1"/>
  <c r="J9257" i="1"/>
  <c r="J9258" i="1"/>
  <c r="J9259" i="1"/>
  <c r="J9260" i="1"/>
  <c r="J9261" i="1"/>
  <c r="J9262" i="1"/>
  <c r="J9263" i="1"/>
  <c r="J9264" i="1"/>
  <c r="J9265" i="1"/>
  <c r="J9266" i="1"/>
  <c r="J9267" i="1"/>
  <c r="J9268" i="1"/>
  <c r="J9270" i="1"/>
  <c r="J9271" i="1"/>
  <c r="J9272" i="1"/>
  <c r="J9273" i="1"/>
  <c r="J9274" i="1"/>
  <c r="J9275" i="1"/>
  <c r="J9276" i="1"/>
  <c r="J9277" i="1"/>
  <c r="J9278" i="1"/>
  <c r="J9279" i="1"/>
  <c r="J9281" i="1"/>
  <c r="J9282" i="1"/>
  <c r="J9283" i="1"/>
  <c r="J9284" i="1"/>
  <c r="J9285" i="1"/>
  <c r="J9286" i="1"/>
  <c r="J9287" i="1"/>
  <c r="J9288" i="1"/>
  <c r="J9289" i="1"/>
  <c r="J9290" i="1"/>
  <c r="J9291" i="1"/>
  <c r="J9292" i="1"/>
  <c r="J9293" i="1"/>
  <c r="J9294" i="1"/>
  <c r="J9295" i="1"/>
  <c r="J9296" i="1"/>
  <c r="J9297" i="1"/>
  <c r="J9298" i="1"/>
  <c r="J9299" i="1"/>
  <c r="J9300" i="1"/>
  <c r="J9301" i="1"/>
  <c r="J9302" i="1"/>
  <c r="J9303" i="1"/>
  <c r="J9304" i="1"/>
  <c r="J9305" i="1"/>
  <c r="J9306" i="1"/>
  <c r="J9307" i="1"/>
  <c r="J9308" i="1"/>
  <c r="J9309" i="1"/>
  <c r="J9311" i="1"/>
  <c r="J9312" i="1"/>
  <c r="J9313" i="1"/>
  <c r="J9314" i="1"/>
  <c r="J9316" i="1"/>
  <c r="J9317" i="1"/>
  <c r="J9318" i="1"/>
  <c r="J9319" i="1"/>
  <c r="J9320" i="1"/>
  <c r="J9321" i="1"/>
  <c r="J9322" i="1"/>
  <c r="J9323" i="1"/>
  <c r="J9324" i="1"/>
  <c r="J9325" i="1"/>
  <c r="J9326" i="1"/>
  <c r="J9327" i="1"/>
  <c r="J9328" i="1"/>
  <c r="J9329" i="1"/>
  <c r="J9330" i="1"/>
  <c r="J9331" i="1"/>
  <c r="J9332" i="1"/>
  <c r="J9333" i="1"/>
  <c r="J9334" i="1"/>
  <c r="J9335" i="1"/>
  <c r="J9336" i="1"/>
  <c r="J9337" i="1"/>
  <c r="J9338" i="1"/>
  <c r="J9339" i="1"/>
  <c r="J9340" i="1"/>
  <c r="J9342" i="1"/>
  <c r="J9343" i="1"/>
  <c r="J9344" i="1"/>
  <c r="J9345" i="1"/>
  <c r="J9346" i="1"/>
  <c r="J9347" i="1"/>
  <c r="J9348" i="1"/>
  <c r="J9349" i="1"/>
  <c r="J9350" i="1"/>
  <c r="J9351" i="1"/>
  <c r="J9352" i="1"/>
  <c r="J9353" i="1"/>
  <c r="J9354" i="1"/>
  <c r="J9355" i="1"/>
  <c r="J9356" i="1"/>
  <c r="J9357" i="1"/>
  <c r="J9358" i="1"/>
  <c r="J9359" i="1"/>
  <c r="J9360" i="1"/>
  <c r="J9362" i="1"/>
  <c r="J9363" i="1"/>
  <c r="J9364" i="1"/>
  <c r="J9365" i="1"/>
  <c r="J9366" i="1"/>
  <c r="J9367" i="1"/>
  <c r="J9368" i="1"/>
  <c r="J9369" i="1"/>
  <c r="J9370" i="1"/>
  <c r="J9371" i="1"/>
  <c r="J9372" i="1"/>
  <c r="J9373" i="1"/>
  <c r="J9374" i="1"/>
  <c r="J9375" i="1"/>
  <c r="J9376" i="1"/>
  <c r="J9377" i="1"/>
  <c r="J9378" i="1"/>
  <c r="J9379" i="1"/>
  <c r="J9380" i="1"/>
  <c r="J9381" i="1"/>
  <c r="J9382" i="1"/>
  <c r="J9383" i="1"/>
  <c r="J9384" i="1"/>
  <c r="J9385" i="1"/>
  <c r="J9387" i="1"/>
  <c r="J9388" i="1"/>
  <c r="J9389" i="1"/>
  <c r="J9390" i="1"/>
  <c r="J9392" i="1"/>
  <c r="J9393" i="1"/>
  <c r="J9394" i="1"/>
  <c r="J9395" i="1"/>
  <c r="J9396" i="1"/>
  <c r="J9397" i="1"/>
  <c r="J9398" i="1"/>
  <c r="J9399" i="1"/>
  <c r="J9400" i="1"/>
  <c r="J9401" i="1"/>
  <c r="J9402" i="1"/>
  <c r="J9403" i="1"/>
  <c r="J9404" i="1"/>
  <c r="J9405" i="1"/>
  <c r="J9406" i="1"/>
  <c r="J9407" i="1"/>
  <c r="J9408" i="1"/>
  <c r="J9409" i="1"/>
  <c r="J9410" i="1"/>
  <c r="J9411" i="1"/>
  <c r="J9412" i="1"/>
  <c r="J9413" i="1"/>
  <c r="J9414" i="1"/>
  <c r="J9415" i="1"/>
  <c r="J9417" i="1"/>
  <c r="J9418" i="1"/>
  <c r="J9419" i="1"/>
  <c r="J9420" i="1"/>
  <c r="J9421" i="1"/>
  <c r="J9422" i="1"/>
  <c r="J9423" i="1"/>
  <c r="J9424" i="1"/>
  <c r="J9425" i="1"/>
  <c r="J9426" i="1"/>
  <c r="J9427" i="1"/>
  <c r="J9429" i="1"/>
  <c r="J9430" i="1"/>
  <c r="J9431" i="1"/>
  <c r="J9432" i="1"/>
  <c r="J9433" i="1"/>
  <c r="J9434" i="1"/>
  <c r="J9435" i="1"/>
  <c r="J9436" i="1"/>
  <c r="J9437" i="1"/>
  <c r="J9438" i="1"/>
  <c r="J9439" i="1"/>
  <c r="J9440" i="1"/>
  <c r="J9441" i="1"/>
  <c r="J9442" i="1"/>
  <c r="J9443" i="1"/>
  <c r="J9444" i="1"/>
  <c r="J9445" i="1"/>
  <c r="J9446" i="1"/>
  <c r="J9447" i="1"/>
  <c r="J9448" i="1"/>
  <c r="J9449" i="1"/>
  <c r="J9450" i="1"/>
  <c r="J9452" i="1"/>
  <c r="J9453" i="1"/>
  <c r="J9454" i="1"/>
  <c r="J9455" i="1"/>
  <c r="J9456" i="1"/>
  <c r="J9457" i="1"/>
  <c r="J9458" i="1"/>
  <c r="J9459" i="1"/>
  <c r="J9460" i="1"/>
  <c r="J9461" i="1"/>
  <c r="J9462" i="1"/>
  <c r="J9463" i="1"/>
  <c r="J9464" i="1"/>
  <c r="J9465" i="1"/>
  <c r="J9466" i="1"/>
  <c r="J9467" i="1"/>
  <c r="J9468" i="1"/>
  <c r="J9469" i="1"/>
  <c r="J9471" i="1"/>
  <c r="J9472" i="1"/>
  <c r="J9473" i="1"/>
  <c r="J9474" i="1"/>
  <c r="J9475" i="1"/>
  <c r="J9476" i="1"/>
  <c r="J9477" i="1"/>
  <c r="J9478" i="1"/>
  <c r="J9479" i="1"/>
  <c r="J9480" i="1"/>
  <c r="J9481" i="1"/>
  <c r="J9482" i="1"/>
  <c r="J9483" i="1"/>
  <c r="J9484" i="1"/>
  <c r="J9485" i="1"/>
  <c r="J9486" i="1"/>
  <c r="J9487" i="1"/>
  <c r="J9488" i="1"/>
  <c r="J9489" i="1"/>
  <c r="J9490" i="1"/>
  <c r="J9491" i="1"/>
  <c r="J9492" i="1"/>
  <c r="J9493" i="1"/>
  <c r="J9494" i="1"/>
  <c r="J9496" i="1"/>
  <c r="J9497" i="1"/>
  <c r="J9498" i="1"/>
  <c r="J9499" i="1"/>
  <c r="J9500" i="1"/>
  <c r="J9501" i="1"/>
  <c r="J9502" i="1"/>
  <c r="J9503" i="1"/>
  <c r="J9504" i="1"/>
  <c r="J9505" i="1"/>
  <c r="J9506" i="1"/>
  <c r="J9507" i="1"/>
  <c r="J9508" i="1"/>
  <c r="J9509" i="1"/>
  <c r="J9510" i="1"/>
  <c r="J9511" i="1"/>
  <c r="J9512" i="1"/>
  <c r="J9514" i="1"/>
  <c r="J9515" i="1"/>
  <c r="J9516" i="1"/>
  <c r="J9517" i="1"/>
  <c r="J9518" i="1"/>
  <c r="J9519" i="1"/>
  <c r="J9520" i="1"/>
  <c r="J9521" i="1"/>
  <c r="J9523" i="1"/>
  <c r="J9524" i="1"/>
  <c r="J9525" i="1"/>
  <c r="J9526" i="1"/>
  <c r="J9527" i="1"/>
  <c r="J9528" i="1"/>
  <c r="J9529" i="1"/>
  <c r="J9530" i="1"/>
  <c r="J9531" i="1"/>
  <c r="J9532" i="1"/>
  <c r="J9533" i="1"/>
  <c r="J9534" i="1"/>
  <c r="J9535" i="1"/>
  <c r="J9536" i="1"/>
  <c r="J9537" i="1"/>
  <c r="J9538" i="1"/>
  <c r="J9539" i="1"/>
  <c r="J9541" i="1"/>
  <c r="J9542" i="1"/>
  <c r="J9543" i="1"/>
  <c r="J9544" i="1"/>
  <c r="J9545" i="1"/>
  <c r="J9546" i="1"/>
  <c r="J9547" i="1"/>
  <c r="J9548" i="1"/>
  <c r="J9549" i="1"/>
  <c r="J9550" i="1"/>
  <c r="J9551" i="1"/>
  <c r="J9552" i="1"/>
  <c r="J9553" i="1"/>
  <c r="J9554" i="1"/>
  <c r="J9555" i="1"/>
  <c r="J9556" i="1"/>
  <c r="J9557" i="1"/>
  <c r="J9558" i="1"/>
  <c r="J9559" i="1"/>
  <c r="J9560" i="1"/>
  <c r="J9561" i="1"/>
  <c r="J9562" i="1"/>
  <c r="J9563" i="1"/>
  <c r="J9564" i="1"/>
  <c r="J9565" i="1"/>
  <c r="J9566" i="1"/>
  <c r="J9568" i="1"/>
  <c r="J9569" i="1"/>
  <c r="J9570" i="1"/>
  <c r="J9571" i="1"/>
  <c r="J9572" i="1"/>
  <c r="J9573" i="1"/>
  <c r="J9574" i="1"/>
  <c r="J9575" i="1"/>
  <c r="J9576" i="1"/>
  <c r="J9577" i="1"/>
  <c r="J9578" i="1"/>
  <c r="J9579" i="1"/>
  <c r="J9580" i="1"/>
  <c r="J9582" i="1"/>
  <c r="J9583" i="1"/>
  <c r="J9584" i="1"/>
  <c r="J9585" i="1"/>
  <c r="J9586" i="1"/>
  <c r="J9587" i="1"/>
  <c r="J9588" i="1"/>
  <c r="J9589" i="1"/>
  <c r="J9590" i="1"/>
  <c r="J9591" i="1"/>
  <c r="J9592" i="1"/>
  <c r="J9593" i="1"/>
  <c r="J9594" i="1"/>
  <c r="J9595" i="1"/>
  <c r="J9596" i="1"/>
  <c r="J9597" i="1"/>
  <c r="J9598" i="1"/>
  <c r="J9599" i="1"/>
  <c r="J9601" i="1"/>
  <c r="J9602" i="1"/>
  <c r="J9603" i="1"/>
  <c r="J9604" i="1"/>
  <c r="J9605" i="1"/>
  <c r="J9606" i="1"/>
  <c r="J9607" i="1"/>
  <c r="J9608" i="1"/>
  <c r="J9609" i="1"/>
  <c r="J9610" i="1"/>
  <c r="J9611" i="1"/>
  <c r="J9612" i="1"/>
  <c r="J9613" i="1"/>
  <c r="J9614" i="1"/>
  <c r="J9615" i="1"/>
  <c r="J9616" i="1"/>
  <c r="J9617" i="1"/>
  <c r="J9618" i="1"/>
  <c r="J9619" i="1"/>
  <c r="J9620" i="1"/>
  <c r="J9621" i="1"/>
  <c r="J9623" i="1"/>
  <c r="J9624" i="1"/>
  <c r="J9625" i="1"/>
  <c r="J9626" i="1"/>
  <c r="J9627" i="1"/>
  <c r="J9628" i="1"/>
  <c r="J9629" i="1"/>
  <c r="J9630" i="1"/>
  <c r="J9631" i="1"/>
  <c r="J9632" i="1"/>
  <c r="J9633" i="1"/>
  <c r="J9634" i="1"/>
  <c r="J9635" i="1"/>
  <c r="J9636" i="1"/>
  <c r="J9637" i="1"/>
  <c r="J9638" i="1"/>
  <c r="J9639" i="1"/>
  <c r="J9640" i="1"/>
  <c r="J9641" i="1"/>
  <c r="J9642" i="1"/>
  <c r="J9644" i="1"/>
  <c r="J9645" i="1"/>
  <c r="J9646" i="1"/>
  <c r="J9647" i="1"/>
  <c r="J9648" i="1"/>
  <c r="J9649" i="1"/>
  <c r="J9650" i="1"/>
  <c r="J9651" i="1"/>
  <c r="J9652" i="1"/>
  <c r="J9653" i="1"/>
  <c r="J9654" i="1"/>
  <c r="J9655" i="1"/>
  <c r="J9656" i="1"/>
  <c r="J9657" i="1"/>
  <c r="J9658" i="1"/>
  <c r="J9659" i="1"/>
  <c r="J9660" i="1"/>
  <c r="J9661" i="1"/>
  <c r="J9662" i="1"/>
  <c r="J9663" i="1"/>
  <c r="J9664" i="1"/>
  <c r="J9665" i="1"/>
  <c r="J9666" i="1"/>
  <c r="J9667" i="1"/>
  <c r="J9668" i="1"/>
  <c r="J9670" i="1"/>
  <c r="J9671" i="1"/>
  <c r="J9672" i="1"/>
  <c r="J9673" i="1"/>
  <c r="J9674" i="1"/>
  <c r="J9675" i="1"/>
  <c r="J9676" i="1"/>
  <c r="J9677" i="1"/>
  <c r="J9678" i="1"/>
  <c r="J9679" i="1"/>
  <c r="J9680" i="1"/>
  <c r="J9681" i="1"/>
  <c r="J9682" i="1"/>
  <c r="J9683" i="1"/>
  <c r="J9684" i="1"/>
  <c r="J9685" i="1"/>
  <c r="J9686" i="1"/>
  <c r="J9687" i="1"/>
  <c r="J9688" i="1"/>
  <c r="J9690" i="1"/>
  <c r="J9691" i="1"/>
  <c r="J9692" i="1"/>
  <c r="J9693" i="1"/>
  <c r="J9694" i="1"/>
  <c r="J9695" i="1"/>
  <c r="J9696" i="1"/>
  <c r="J9697" i="1"/>
  <c r="J9698" i="1"/>
  <c r="J9699" i="1"/>
  <c r="J9700" i="1"/>
  <c r="J9701" i="1"/>
  <c r="J9702" i="1"/>
  <c r="J9703" i="1"/>
  <c r="J9704" i="1"/>
  <c r="J9706" i="1"/>
  <c r="J9707" i="1"/>
  <c r="J9708" i="1"/>
  <c r="J9709" i="1"/>
  <c r="J9710" i="1"/>
  <c r="J9711" i="1"/>
  <c r="J9712" i="1"/>
  <c r="J9714" i="1"/>
  <c r="J9715" i="1"/>
  <c r="J9716" i="1"/>
  <c r="J9717" i="1"/>
  <c r="J9718" i="1"/>
  <c r="J9719" i="1"/>
  <c r="J9720" i="1"/>
  <c r="J9721" i="1"/>
  <c r="J9722" i="1"/>
  <c r="J9723" i="1"/>
  <c r="J9724" i="1"/>
  <c r="J9725" i="1"/>
  <c r="J9726" i="1"/>
  <c r="J9727" i="1"/>
  <c r="J9728" i="1"/>
  <c r="J9729" i="1"/>
  <c r="J9730" i="1"/>
  <c r="J9731" i="1"/>
  <c r="J9732" i="1"/>
  <c r="J9733" i="1"/>
  <c r="J9734" i="1"/>
  <c r="J9735" i="1"/>
  <c r="J9736" i="1"/>
  <c r="J9737" i="1"/>
  <c r="J9738" i="1"/>
  <c r="J9739" i="1"/>
  <c r="J9740" i="1"/>
  <c r="J9741" i="1"/>
  <c r="J9743" i="1"/>
  <c r="J9744" i="1"/>
  <c r="J9745" i="1"/>
  <c r="J9746" i="1"/>
  <c r="J9747" i="1"/>
  <c r="J9748" i="1"/>
  <c r="J9750" i="1"/>
  <c r="J9751" i="1"/>
  <c r="J9752" i="1"/>
  <c r="J9753" i="1"/>
  <c r="J9754" i="1"/>
  <c r="J9755" i="1"/>
  <c r="J9756" i="1"/>
  <c r="J9757" i="1"/>
  <c r="J9758" i="1"/>
  <c r="J9759" i="1"/>
  <c r="J9760" i="1"/>
  <c r="J9761" i="1"/>
  <c r="J9762" i="1"/>
  <c r="J9763" i="1"/>
  <c r="J9764" i="1"/>
  <c r="J9765" i="1"/>
  <c r="J9766" i="1"/>
  <c r="J9767" i="1"/>
  <c r="J9768" i="1"/>
  <c r="J9769" i="1"/>
  <c r="J9770" i="1"/>
  <c r="J9771" i="1"/>
  <c r="J9772" i="1"/>
  <c r="J9774" i="1"/>
  <c r="J9775" i="1"/>
  <c r="J9776" i="1"/>
  <c r="J9777" i="1"/>
  <c r="J9778" i="1"/>
  <c r="J9779" i="1"/>
  <c r="J9780" i="1"/>
  <c r="J9781" i="1"/>
  <c r="J9782" i="1"/>
  <c r="J9783" i="1"/>
  <c r="J9784" i="1"/>
  <c r="J9785" i="1"/>
  <c r="J9786" i="1"/>
  <c r="J9787" i="1"/>
  <c r="J9789" i="1"/>
  <c r="J9790" i="1"/>
  <c r="J9791" i="1"/>
  <c r="J9792" i="1"/>
  <c r="J9793" i="1"/>
  <c r="J9794" i="1"/>
  <c r="J9795" i="1"/>
  <c r="J9796" i="1"/>
  <c r="J9797" i="1"/>
  <c r="J9798" i="1"/>
  <c r="J9799" i="1"/>
  <c r="J9800" i="1"/>
  <c r="J9801" i="1"/>
  <c r="J9802" i="1"/>
  <c r="J9803" i="1"/>
  <c r="J9804" i="1"/>
  <c r="J9805" i="1"/>
  <c r="J9806" i="1"/>
  <c r="J9807" i="1"/>
  <c r="J9808" i="1"/>
  <c r="J9809" i="1"/>
  <c r="J9810" i="1"/>
  <c r="J9811" i="1"/>
  <c r="J9812" i="1"/>
  <c r="J9813" i="1"/>
  <c r="J9814" i="1"/>
  <c r="J9815" i="1"/>
  <c r="J9816" i="1"/>
  <c r="J9817" i="1"/>
  <c r="J9818" i="1"/>
  <c r="J9819" i="1"/>
  <c r="J9820" i="1"/>
  <c r="J9821" i="1"/>
  <c r="J9822" i="1"/>
  <c r="J9824" i="1"/>
  <c r="J9825" i="1"/>
  <c r="J9826" i="1"/>
  <c r="J9827" i="1"/>
  <c r="J9828" i="1"/>
  <c r="J9829" i="1"/>
  <c r="J9830" i="1"/>
  <c r="J9831" i="1"/>
  <c r="J9832" i="1"/>
  <c r="J9834" i="1"/>
  <c r="J9835" i="1"/>
  <c r="J9836" i="1"/>
  <c r="J9837" i="1"/>
  <c r="J9838" i="1"/>
  <c r="J9839" i="1"/>
  <c r="J9840" i="1"/>
  <c r="J9841" i="1"/>
  <c r="J9842" i="1"/>
  <c r="J9843" i="1"/>
  <c r="J9844" i="1"/>
  <c r="J9845" i="1"/>
  <c r="J9846" i="1"/>
  <c r="J9847" i="1"/>
  <c r="J9848" i="1"/>
  <c r="J9850" i="1"/>
  <c r="J9851" i="1"/>
  <c r="J9852" i="1"/>
  <c r="J9853" i="1"/>
  <c r="J9854" i="1"/>
  <c r="J9855" i="1"/>
  <c r="J9856" i="1"/>
  <c r="J9857" i="1"/>
  <c r="J9858" i="1"/>
  <c r="J9859" i="1"/>
  <c r="J9860" i="1"/>
  <c r="J9861" i="1"/>
  <c r="J9862" i="1"/>
  <c r="J9863" i="1"/>
  <c r="J9864" i="1"/>
  <c r="J9865" i="1"/>
  <c r="J9866" i="1"/>
  <c r="J9867" i="1"/>
  <c r="J9868" i="1"/>
  <c r="J9869" i="1"/>
  <c r="J9870" i="1"/>
  <c r="J9871" i="1"/>
  <c r="J9872" i="1"/>
  <c r="J9873" i="1"/>
  <c r="J9874" i="1"/>
  <c r="J9875" i="1"/>
  <c r="J9876" i="1"/>
  <c r="J9877" i="1"/>
  <c r="J9879" i="1"/>
  <c r="J9880" i="1"/>
  <c r="J9881" i="1"/>
  <c r="J9882" i="1"/>
  <c r="J9884" i="1"/>
  <c r="J9885" i="1"/>
  <c r="J9886" i="1"/>
  <c r="J9887" i="1"/>
  <c r="J9888" i="1"/>
  <c r="J9889" i="1"/>
  <c r="J9890" i="1"/>
  <c r="J9891" i="1"/>
  <c r="J9892" i="1"/>
  <c r="J9893" i="1"/>
  <c r="J9894" i="1"/>
  <c r="J9895" i="1"/>
  <c r="J9896" i="1"/>
  <c r="J9897" i="1"/>
  <c r="J9898" i="1"/>
  <c r="J9899" i="1"/>
  <c r="J9900" i="1"/>
  <c r="J9901" i="1"/>
  <c r="J9902" i="1"/>
  <c r="J9903" i="1"/>
  <c r="J9904" i="1"/>
  <c r="J9905" i="1"/>
  <c r="J9906" i="1"/>
  <c r="J9908" i="1"/>
  <c r="J9909" i="1"/>
  <c r="J9910" i="1"/>
  <c r="J9911" i="1"/>
  <c r="J9912" i="1"/>
  <c r="J9913" i="1"/>
  <c r="J9914" i="1"/>
  <c r="J9915" i="1"/>
  <c r="J9916" i="1"/>
  <c r="J9917" i="1"/>
  <c r="J9918" i="1"/>
  <c r="J9919" i="1"/>
  <c r="J9920" i="1"/>
  <c r="J9921" i="1"/>
  <c r="J9922" i="1"/>
  <c r="J9923" i="1"/>
  <c r="J9924" i="1"/>
  <c r="J9925" i="1"/>
  <c r="J9926" i="1"/>
  <c r="J9927" i="1"/>
  <c r="J9928" i="1"/>
  <c r="J9929" i="1"/>
  <c r="J9930" i="1"/>
  <c r="J9931" i="1"/>
  <c r="J9932" i="1"/>
  <c r="J9933" i="1"/>
  <c r="J9934" i="1"/>
  <c r="J9935" i="1"/>
  <c r="J9936" i="1"/>
  <c r="J9938" i="1"/>
  <c r="J9939" i="1"/>
  <c r="J9940" i="1"/>
  <c r="J9941" i="1"/>
  <c r="J9942" i="1"/>
  <c r="J9943" i="1"/>
  <c r="J9945" i="1"/>
  <c r="J9946" i="1"/>
  <c r="J9947" i="1"/>
  <c r="J9948" i="1"/>
  <c r="J9949" i="1"/>
  <c r="J9950" i="1"/>
  <c r="J9951" i="1"/>
  <c r="J9952" i="1"/>
  <c r="J9953" i="1"/>
  <c r="J9954" i="1"/>
  <c r="J9955" i="1"/>
  <c r="J9956" i="1"/>
  <c r="J9957" i="1"/>
  <c r="J9958" i="1"/>
  <c r="J9959" i="1"/>
  <c r="J9960" i="1"/>
  <c r="J9961" i="1"/>
  <c r="J9962" i="1"/>
  <c r="J9963" i="1"/>
  <c r="J9964" i="1"/>
  <c r="J9965" i="1"/>
  <c r="J9966" i="1"/>
  <c r="J9967" i="1"/>
  <c r="J9968" i="1"/>
  <c r="J9969" i="1"/>
  <c r="J9971" i="1"/>
  <c r="J9972" i="1"/>
  <c r="J9973" i="1"/>
  <c r="J9974" i="1"/>
  <c r="J9975" i="1"/>
  <c r="J9976" i="1"/>
  <c r="J9978" i="1"/>
  <c r="J9979" i="1"/>
  <c r="J9980" i="1"/>
  <c r="J9981" i="1"/>
  <c r="J9982" i="1"/>
  <c r="J9983" i="1"/>
  <c r="J9984" i="1"/>
  <c r="J9985" i="1"/>
  <c r="J9986" i="1"/>
  <c r="J9987" i="1"/>
  <c r="J9988" i="1"/>
  <c r="J9989" i="1"/>
  <c r="J9990" i="1"/>
  <c r="J9991" i="1"/>
  <c r="J9992" i="1"/>
  <c r="J9993" i="1"/>
  <c r="J9994" i="1"/>
  <c r="J9995" i="1"/>
  <c r="J9996" i="1"/>
  <c r="J9997" i="1"/>
  <c r="J9999" i="1"/>
  <c r="J10000" i="1"/>
  <c r="J10001" i="1"/>
  <c r="J10002" i="1"/>
  <c r="J10003" i="1"/>
  <c r="J10004" i="1"/>
  <c r="J10005" i="1"/>
  <c r="J10006" i="1"/>
  <c r="J10007" i="1"/>
  <c r="J10008" i="1"/>
  <c r="J10009" i="1"/>
  <c r="J10010" i="1"/>
  <c r="J10011" i="1"/>
  <c r="J10012" i="1"/>
  <c r="J10013" i="1"/>
  <c r="J10014" i="1"/>
  <c r="J10015" i="1"/>
  <c r="J10017" i="1"/>
  <c r="J10018" i="1"/>
  <c r="J10019" i="1"/>
  <c r="J10020" i="1"/>
  <c r="J10021" i="1"/>
  <c r="J10022" i="1"/>
  <c r="J10023" i="1"/>
  <c r="J10024" i="1"/>
  <c r="J10025" i="1"/>
  <c r="J10026" i="1"/>
  <c r="J10027" i="1"/>
  <c r="J10028" i="1"/>
  <c r="J10029" i="1"/>
  <c r="J10030" i="1"/>
  <c r="J10031" i="1"/>
  <c r="J10032" i="1"/>
  <c r="J10033" i="1"/>
  <c r="J10034" i="1"/>
  <c r="J10035" i="1"/>
  <c r="J10036" i="1"/>
  <c r="J10037" i="1"/>
  <c r="J10038" i="1"/>
  <c r="J10039" i="1"/>
  <c r="J10040" i="1"/>
  <c r="J10042" i="1"/>
  <c r="J10043" i="1"/>
  <c r="J10044" i="1"/>
  <c r="J10045" i="1"/>
  <c r="J10046" i="1"/>
  <c r="J10047" i="1"/>
  <c r="J10048" i="1"/>
  <c r="J10049" i="1"/>
  <c r="J10050" i="1"/>
  <c r="J10051" i="1"/>
  <c r="J10052" i="1"/>
  <c r="J10053" i="1"/>
  <c r="J10054" i="1"/>
  <c r="J10055" i="1"/>
  <c r="J10056" i="1"/>
  <c r="J10057" i="1"/>
  <c r="J10058" i="1"/>
  <c r="J10059" i="1"/>
  <c r="J10060" i="1"/>
  <c r="J10061" i="1"/>
  <c r="J10062" i="1"/>
  <c r="J10063" i="1"/>
  <c r="J10064" i="1"/>
  <c r="J10065" i="1"/>
  <c r="J10067" i="1"/>
  <c r="J10068" i="1"/>
  <c r="J10069" i="1"/>
  <c r="J10070" i="1"/>
  <c r="J10071" i="1"/>
  <c r="J10072" i="1"/>
  <c r="J10073" i="1"/>
  <c r="J10074" i="1"/>
  <c r="J10075" i="1"/>
  <c r="J10076" i="1"/>
  <c r="J10077" i="1"/>
  <c r="J10078" i="1"/>
  <c r="J10079" i="1"/>
  <c r="J10080" i="1"/>
  <c r="J10081" i="1"/>
  <c r="J10082" i="1"/>
  <c r="J10083" i="1"/>
  <c r="J10084" i="1"/>
  <c r="J10085" i="1"/>
  <c r="J10086" i="1"/>
  <c r="J10087" i="1"/>
  <c r="J10089" i="1"/>
  <c r="J10090" i="1"/>
  <c r="J10091" i="1"/>
  <c r="J10092" i="1"/>
  <c r="J10093" i="1"/>
  <c r="J10094" i="1"/>
  <c r="J10095" i="1"/>
  <c r="J10096" i="1"/>
  <c r="J10097" i="1"/>
  <c r="J10098" i="1"/>
  <c r="J10099" i="1"/>
  <c r="J10100" i="1"/>
  <c r="J10101" i="1"/>
  <c r="J10103" i="1"/>
  <c r="J10104" i="1"/>
  <c r="J10105" i="1"/>
  <c r="J10106" i="1"/>
  <c r="J10107" i="1"/>
  <c r="J10108" i="1"/>
  <c r="J10109" i="1"/>
  <c r="J10110" i="1"/>
  <c r="J10111" i="1"/>
  <c r="J10112" i="1"/>
  <c r="J10113" i="1"/>
  <c r="J10114" i="1"/>
  <c r="J10116" i="1"/>
  <c r="J10117" i="1"/>
  <c r="J10118" i="1"/>
  <c r="J10119" i="1"/>
  <c r="J10120" i="1"/>
  <c r="J10121" i="1"/>
  <c r="J10122" i="1"/>
  <c r="J10123" i="1"/>
  <c r="J10124" i="1"/>
  <c r="J10125" i="1"/>
  <c r="J10126" i="1"/>
  <c r="J10127" i="1"/>
  <c r="J10128" i="1"/>
  <c r="J10129" i="1"/>
  <c r="J10130" i="1"/>
  <c r="J10131" i="1"/>
  <c r="J10132" i="1"/>
  <c r="J10133" i="1"/>
  <c r="J10134" i="1"/>
  <c r="J10135" i="1"/>
  <c r="J10136" i="1"/>
  <c r="J10137" i="1"/>
  <c r="J10138" i="1"/>
  <c r="J10139" i="1"/>
  <c r="J10140" i="1"/>
  <c r="J10141" i="1"/>
  <c r="J10142" i="1"/>
  <c r="J10144" i="1"/>
  <c r="J10145" i="1"/>
  <c r="J10146" i="1"/>
  <c r="J10147" i="1"/>
  <c r="J10148" i="1"/>
  <c r="J10150" i="1"/>
  <c r="J10151" i="1"/>
  <c r="J10152" i="1"/>
  <c r="J10153" i="1"/>
  <c r="J10154" i="1"/>
  <c r="J10155" i="1"/>
  <c r="J10156" i="1"/>
  <c r="J10157" i="1"/>
  <c r="J10158" i="1"/>
  <c r="J10159" i="1"/>
  <c r="J10160" i="1"/>
  <c r="J10161" i="1"/>
  <c r="J10162" i="1"/>
  <c r="J10163" i="1"/>
  <c r="J10164" i="1"/>
  <c r="J10165" i="1"/>
  <c r="J10166" i="1"/>
  <c r="J10167" i="1"/>
  <c r="J10168" i="1"/>
  <c r="J10169" i="1"/>
  <c r="J10170" i="1"/>
  <c r="J10171" i="1"/>
  <c r="J10172" i="1"/>
  <c r="J10173" i="1"/>
  <c r="J10174" i="1"/>
  <c r="J10175" i="1"/>
  <c r="J10176" i="1"/>
  <c r="J10177" i="1"/>
  <c r="J10178" i="1"/>
  <c r="J10179" i="1"/>
  <c r="J10180" i="1"/>
  <c r="J10181" i="1"/>
  <c r="J10182" i="1"/>
  <c r="J10184" i="1"/>
  <c r="J10185" i="1"/>
  <c r="J10186" i="1"/>
  <c r="J10187" i="1"/>
  <c r="J10188" i="1"/>
  <c r="J10189" i="1"/>
  <c r="J10190" i="1"/>
  <c r="J10191" i="1"/>
  <c r="J10192" i="1"/>
  <c r="J10193" i="1"/>
  <c r="J10195" i="1"/>
  <c r="J10196" i="1"/>
  <c r="J10197" i="1"/>
  <c r="J10198" i="1"/>
  <c r="J10199" i="1"/>
  <c r="J10200" i="1"/>
  <c r="J10201" i="1"/>
  <c r="J10202" i="1"/>
  <c r="J10203" i="1"/>
  <c r="J10204" i="1"/>
  <c r="J10205" i="1"/>
  <c r="J10207" i="1"/>
  <c r="J10208" i="1"/>
  <c r="J10209" i="1"/>
  <c r="J10210" i="1"/>
  <c r="J10211" i="1"/>
  <c r="J10212" i="1"/>
  <c r="J10213" i="1"/>
  <c r="J10214" i="1"/>
  <c r="J10215" i="1"/>
  <c r="J10216" i="1"/>
  <c r="J10217" i="1"/>
  <c r="J10218" i="1"/>
  <c r="J10219" i="1"/>
  <c r="J10220" i="1"/>
  <c r="J10221" i="1"/>
  <c r="J10222" i="1"/>
  <c r="J10223" i="1"/>
  <c r="J10225" i="1"/>
  <c r="J10226" i="1"/>
  <c r="J10227" i="1"/>
  <c r="J10228" i="1"/>
  <c r="J10229" i="1"/>
  <c r="J10230" i="1"/>
  <c r="J10231" i="1"/>
  <c r="J10232" i="1"/>
  <c r="J10233" i="1"/>
  <c r="J10234" i="1"/>
  <c r="J10235" i="1"/>
  <c r="J10236" i="1"/>
  <c r="J10237" i="1"/>
  <c r="J10238" i="1"/>
  <c r="J10239" i="1"/>
  <c r="J10240" i="1"/>
  <c r="J10242" i="1"/>
  <c r="J10243" i="1"/>
  <c r="J10244" i="1"/>
  <c r="J10245" i="1"/>
  <c r="J10246" i="1"/>
  <c r="J10247" i="1"/>
  <c r="J10248" i="1"/>
  <c r="J10249" i="1"/>
  <c r="J10250" i="1"/>
  <c r="J10251" i="1"/>
  <c r="J10252" i="1"/>
  <c r="J10253" i="1"/>
  <c r="J10254" i="1"/>
  <c r="J10255" i="1"/>
  <c r="J10256" i="1"/>
  <c r="J10257" i="1"/>
  <c r="J10258" i="1"/>
  <c r="J10259" i="1"/>
  <c r="J10261" i="1"/>
  <c r="J10262" i="1"/>
  <c r="J10263" i="1"/>
  <c r="J10264" i="1"/>
  <c r="J10265" i="1"/>
  <c r="J10266" i="1"/>
  <c r="J10267" i="1"/>
  <c r="J10268" i="1"/>
  <c r="J10269" i="1"/>
  <c r="J10270" i="1"/>
  <c r="J10271" i="1"/>
  <c r="J10272" i="1"/>
  <c r="J10273" i="1"/>
  <c r="J10274" i="1"/>
  <c r="J10275" i="1"/>
  <c r="J10276" i="1"/>
  <c r="J10277" i="1"/>
  <c r="J10278" i="1"/>
  <c r="J10279" i="1"/>
  <c r="J10280" i="1"/>
  <c r="J10281" i="1"/>
  <c r="J10282" i="1"/>
  <c r="J10283" i="1"/>
  <c r="J10284" i="1"/>
  <c r="J10286" i="1"/>
  <c r="J10287" i="1"/>
  <c r="J10288" i="1"/>
  <c r="J10289" i="1"/>
  <c r="J10290" i="1"/>
  <c r="J10291" i="1"/>
  <c r="J10292" i="1"/>
  <c r="J10293" i="1"/>
  <c r="J10294" i="1"/>
  <c r="J10295" i="1"/>
  <c r="J10296" i="1"/>
  <c r="J10297" i="1"/>
  <c r="J10298" i="1"/>
  <c r="J10299" i="1"/>
  <c r="J10300" i="1"/>
  <c r="J10301" i="1"/>
  <c r="J10302" i="1"/>
  <c r="J10304" i="1"/>
  <c r="J10305" i="1"/>
  <c r="J10306" i="1"/>
  <c r="J10307" i="1"/>
  <c r="J10308" i="1"/>
  <c r="J10309" i="1"/>
  <c r="J10310" i="1"/>
  <c r="J10311" i="1"/>
  <c r="J10313" i="1"/>
  <c r="J10314" i="1"/>
  <c r="J10315" i="1"/>
  <c r="J10316" i="1"/>
  <c r="J10317" i="1"/>
  <c r="J10318" i="1"/>
  <c r="J10319" i="1"/>
  <c r="J10320" i="1"/>
  <c r="J10321" i="1"/>
  <c r="J10322" i="1"/>
  <c r="J10323" i="1"/>
  <c r="J10324" i="1"/>
  <c r="J10325" i="1"/>
  <c r="J10326" i="1"/>
  <c r="J10327" i="1"/>
  <c r="J10328" i="1"/>
  <c r="J10329" i="1"/>
  <c r="J10331" i="1"/>
  <c r="J10332" i="1"/>
  <c r="J10333" i="1"/>
  <c r="J10334" i="1"/>
  <c r="J10335" i="1"/>
  <c r="J10336" i="1"/>
  <c r="J10337" i="1"/>
  <c r="J10338" i="1"/>
  <c r="J10339" i="1"/>
  <c r="J10340" i="1"/>
  <c r="J10341" i="1"/>
  <c r="J10342" i="1"/>
  <c r="J10343" i="1"/>
  <c r="J10344" i="1"/>
  <c r="J10345" i="1"/>
  <c r="J10346" i="1"/>
  <c r="J10347" i="1"/>
  <c r="J10348" i="1"/>
  <c r="J10349" i="1"/>
  <c r="J10350" i="1"/>
  <c r="J10351" i="1"/>
  <c r="J10352" i="1"/>
  <c r="J10353" i="1"/>
  <c r="J10354" i="1"/>
  <c r="J10355" i="1"/>
  <c r="J10356" i="1"/>
  <c r="J10358" i="1"/>
  <c r="J10359" i="1"/>
  <c r="J10360" i="1"/>
  <c r="J10361" i="1"/>
  <c r="J10362" i="1"/>
  <c r="J10363" i="1"/>
  <c r="J10364" i="1"/>
  <c r="J10365" i="1"/>
  <c r="J10366" i="1"/>
  <c r="J10367" i="1"/>
  <c r="J10368" i="1"/>
  <c r="J10369" i="1"/>
  <c r="J10370" i="1"/>
  <c r="J10372" i="1"/>
  <c r="J10373" i="1"/>
  <c r="J10374" i="1"/>
  <c r="J10375" i="1"/>
  <c r="J10376" i="1"/>
  <c r="J10377" i="1"/>
  <c r="J10378" i="1"/>
  <c r="J10379" i="1"/>
  <c r="J10380" i="1"/>
  <c r="J10381" i="1"/>
  <c r="J10382" i="1"/>
  <c r="J10383" i="1"/>
  <c r="J10384" i="1"/>
  <c r="J10385" i="1"/>
  <c r="J10386" i="1"/>
  <c r="J10387" i="1"/>
  <c r="J10388" i="1"/>
  <c r="J10389" i="1"/>
  <c r="J10391" i="1"/>
  <c r="J10392" i="1"/>
  <c r="J10393" i="1"/>
  <c r="J10394" i="1"/>
  <c r="J10395" i="1"/>
  <c r="J10396" i="1"/>
  <c r="J10397" i="1"/>
  <c r="J10398" i="1"/>
  <c r="J10399" i="1"/>
  <c r="J10400" i="1"/>
  <c r="J10401" i="1"/>
  <c r="J10402" i="1"/>
  <c r="J10403" i="1"/>
  <c r="J10404" i="1"/>
  <c r="J10405" i="1"/>
  <c r="J10406" i="1"/>
  <c r="J10407" i="1"/>
  <c r="J10408" i="1"/>
  <c r="J10409" i="1"/>
  <c r="J10410" i="1"/>
  <c r="J10411" i="1"/>
  <c r="J10413" i="1"/>
  <c r="J10414" i="1"/>
  <c r="J10415" i="1"/>
  <c r="J10416" i="1"/>
  <c r="J10417" i="1"/>
  <c r="J10418" i="1"/>
  <c r="J10419" i="1"/>
  <c r="J10420" i="1"/>
  <c r="J10421" i="1"/>
  <c r="J10422" i="1"/>
  <c r="J10423" i="1"/>
  <c r="J10424" i="1"/>
  <c r="J10425" i="1"/>
  <c r="J10426" i="1"/>
  <c r="J10427" i="1"/>
  <c r="J10428" i="1"/>
  <c r="J10429" i="1"/>
  <c r="J10430" i="1"/>
  <c r="J10431" i="1"/>
  <c r="J10432" i="1"/>
  <c r="J10434" i="1"/>
  <c r="J10435" i="1"/>
  <c r="J10436" i="1"/>
  <c r="J10437" i="1"/>
  <c r="J10438" i="1"/>
  <c r="J10439" i="1"/>
  <c r="J10440" i="1"/>
  <c r="J10441" i="1"/>
  <c r="J10442" i="1"/>
  <c r="J10443" i="1"/>
  <c r="J10444" i="1"/>
  <c r="J10445" i="1"/>
  <c r="J10446" i="1"/>
  <c r="J10447" i="1"/>
  <c r="J10448" i="1"/>
  <c r="J10449" i="1"/>
  <c r="J10450" i="1"/>
  <c r="J10451" i="1"/>
  <c r="J10452" i="1"/>
  <c r="J10453" i="1"/>
  <c r="J10454" i="1"/>
  <c r="J10455" i="1"/>
  <c r="J10456" i="1"/>
  <c r="J10457" i="1"/>
  <c r="J10458" i="1"/>
  <c r="J10460" i="1"/>
  <c r="J10461" i="1"/>
  <c r="J10462" i="1"/>
  <c r="J10463" i="1"/>
  <c r="J10464" i="1"/>
  <c r="J10465" i="1"/>
  <c r="J10466" i="1"/>
  <c r="J10467" i="1"/>
  <c r="J10468" i="1"/>
  <c r="J10469" i="1"/>
  <c r="J10470" i="1"/>
  <c r="J10471" i="1"/>
  <c r="J10472" i="1"/>
  <c r="J10473" i="1"/>
  <c r="J10474" i="1"/>
  <c r="J10475" i="1"/>
  <c r="J10476" i="1"/>
  <c r="J10477" i="1"/>
  <c r="J10478" i="1"/>
  <c r="J10480" i="1"/>
  <c r="J10481" i="1"/>
  <c r="J10482" i="1"/>
  <c r="J10483" i="1"/>
  <c r="J10484" i="1"/>
  <c r="J10485" i="1"/>
  <c r="J10486" i="1"/>
  <c r="J10487" i="1"/>
  <c r="J10488" i="1"/>
  <c r="J10489" i="1"/>
  <c r="J10490" i="1"/>
  <c r="J10491" i="1"/>
  <c r="J10492" i="1"/>
  <c r="J10493" i="1"/>
  <c r="J10494" i="1"/>
  <c r="J10496" i="1"/>
  <c r="J10497" i="1"/>
  <c r="J10498" i="1"/>
  <c r="J10499" i="1"/>
  <c r="J10500" i="1"/>
  <c r="J10501" i="1"/>
  <c r="J10502" i="1"/>
  <c r="J10504" i="1"/>
  <c r="J10505" i="1"/>
  <c r="J10506" i="1"/>
  <c r="J10507" i="1"/>
  <c r="J10508" i="1"/>
  <c r="J10509" i="1"/>
  <c r="J10510" i="1"/>
  <c r="J10511" i="1"/>
  <c r="J10512" i="1"/>
  <c r="J10513" i="1"/>
  <c r="J10514" i="1"/>
  <c r="J10515" i="1"/>
  <c r="J10516" i="1"/>
  <c r="J10517" i="1"/>
  <c r="J10518" i="1"/>
  <c r="J10519" i="1"/>
  <c r="J10520" i="1"/>
  <c r="J10521" i="1"/>
  <c r="J10522" i="1"/>
  <c r="J10523" i="1"/>
  <c r="J10524" i="1"/>
  <c r="J10525" i="1"/>
  <c r="J10526" i="1"/>
  <c r="J10527" i="1"/>
  <c r="J10528" i="1"/>
  <c r="J10529" i="1"/>
  <c r="J10530" i="1"/>
  <c r="J10531" i="1"/>
  <c r="J10533" i="1"/>
  <c r="J10534" i="1"/>
  <c r="J10535" i="1"/>
  <c r="J10536" i="1"/>
  <c r="J10537" i="1"/>
  <c r="J10538" i="1"/>
  <c r="J10540" i="1"/>
  <c r="J10541" i="1"/>
  <c r="J10542" i="1"/>
  <c r="J10543" i="1"/>
  <c r="J10544" i="1"/>
  <c r="J10545" i="1"/>
  <c r="J10546" i="1"/>
  <c r="J10547" i="1"/>
  <c r="J10548" i="1"/>
  <c r="J10549" i="1"/>
  <c r="J10550" i="1"/>
  <c r="J10551" i="1"/>
  <c r="J10552" i="1"/>
  <c r="J10553" i="1"/>
  <c r="J10554" i="1"/>
  <c r="J10555" i="1"/>
  <c r="J10556" i="1"/>
  <c r="J10557" i="1"/>
  <c r="J10558" i="1"/>
  <c r="J10559" i="1"/>
  <c r="J10560" i="1"/>
  <c r="J10561" i="1"/>
  <c r="J10563" i="1"/>
  <c r="J10564" i="1"/>
  <c r="J10565" i="1"/>
  <c r="J10566" i="1"/>
  <c r="J10567" i="1"/>
  <c r="J10568" i="1"/>
  <c r="J10569" i="1"/>
  <c r="J10570" i="1"/>
  <c r="J10571" i="1"/>
  <c r="J10572" i="1"/>
  <c r="J10573" i="1"/>
  <c r="J10574" i="1"/>
  <c r="J10575" i="1"/>
  <c r="J10576" i="1"/>
  <c r="J10578" i="1"/>
  <c r="J10579" i="1"/>
  <c r="J10580" i="1"/>
  <c r="J10581" i="1"/>
  <c r="J10582" i="1"/>
  <c r="J10583" i="1"/>
  <c r="J10584" i="1"/>
  <c r="J10585" i="1"/>
  <c r="J10586" i="1"/>
  <c r="J10587" i="1"/>
  <c r="J10588" i="1"/>
  <c r="J10589" i="1"/>
  <c r="J10590" i="1"/>
  <c r="J10591" i="1"/>
  <c r="J10592" i="1"/>
  <c r="J10593" i="1"/>
  <c r="J10594" i="1"/>
  <c r="J10595" i="1"/>
  <c r="J10596" i="1"/>
  <c r="J10597" i="1"/>
  <c r="J10598" i="1"/>
  <c r="J10599" i="1"/>
  <c r="J10600" i="1"/>
  <c r="J10601" i="1"/>
  <c r="J10602" i="1"/>
  <c r="J10604" i="1"/>
  <c r="J10605" i="1"/>
  <c r="J10606" i="1"/>
  <c r="J10607" i="1"/>
  <c r="J10608" i="1"/>
  <c r="J10609" i="1"/>
  <c r="J10610" i="1"/>
  <c r="J10611" i="1"/>
  <c r="J10612" i="1"/>
  <c r="J10613" i="1"/>
  <c r="J10614" i="1"/>
  <c r="J10615" i="1"/>
  <c r="J10617" i="1"/>
  <c r="J10618" i="1"/>
  <c r="J10619" i="1"/>
  <c r="J10620" i="1"/>
  <c r="J10621" i="1"/>
  <c r="J10622" i="1"/>
  <c r="J10623" i="1"/>
  <c r="J10624" i="1"/>
  <c r="J10625" i="1"/>
  <c r="J10626" i="1"/>
  <c r="J10627" i="1"/>
  <c r="J10628" i="1"/>
  <c r="J10629" i="1"/>
  <c r="J10630" i="1"/>
  <c r="J10631" i="1"/>
  <c r="J10632" i="1"/>
  <c r="J10633" i="1"/>
  <c r="J10634" i="1"/>
  <c r="J10635" i="1"/>
  <c r="J10636" i="1"/>
  <c r="J10637" i="1"/>
  <c r="J10638" i="1"/>
  <c r="J10639" i="1"/>
  <c r="J10640" i="1"/>
  <c r="J10641" i="1"/>
  <c r="J10642" i="1"/>
  <c r="J10643" i="1"/>
  <c r="J10645" i="1"/>
  <c r="J10646" i="1"/>
  <c r="J10647" i="1"/>
  <c r="J10648" i="1"/>
  <c r="J10649" i="1"/>
  <c r="J10650" i="1"/>
  <c r="J10651" i="1"/>
  <c r="J10652" i="1"/>
  <c r="J10653" i="1"/>
  <c r="J10655" i="1"/>
  <c r="J10656" i="1"/>
  <c r="J10657" i="1"/>
  <c r="J10658" i="1"/>
  <c r="J10659" i="1"/>
  <c r="J10660" i="1"/>
  <c r="J10661" i="1"/>
  <c r="J10662" i="1"/>
  <c r="J10663" i="1"/>
  <c r="J10664" i="1"/>
  <c r="J10665" i="1"/>
  <c r="J10666" i="1"/>
  <c r="J10667" i="1"/>
  <c r="J10668" i="1"/>
  <c r="J10669" i="1"/>
  <c r="J10670" i="1"/>
  <c r="J10671" i="1"/>
  <c r="J10672" i="1"/>
  <c r="J10673" i="1"/>
  <c r="J10674" i="1"/>
  <c r="J10675" i="1"/>
  <c r="J10676" i="1"/>
  <c r="J10677" i="1"/>
  <c r="J10678" i="1"/>
  <c r="J10679" i="1"/>
  <c r="J10680" i="1"/>
  <c r="J10681" i="1"/>
  <c r="J10682" i="1"/>
  <c r="J10683" i="1"/>
  <c r="J10685" i="1"/>
  <c r="J10686" i="1"/>
  <c r="J10688" i="1"/>
  <c r="J10689" i="1"/>
  <c r="J10690" i="1"/>
  <c r="J10691" i="1"/>
  <c r="J10692" i="1"/>
  <c r="J10693" i="1"/>
  <c r="J10694" i="1"/>
  <c r="J10695" i="1"/>
  <c r="J10696" i="1"/>
  <c r="J10697" i="1"/>
  <c r="J10698" i="1"/>
  <c r="J10699" i="1"/>
  <c r="J10700" i="1"/>
  <c r="J10701" i="1"/>
  <c r="J10702" i="1"/>
  <c r="J10703" i="1"/>
  <c r="J10704" i="1"/>
  <c r="J10705" i="1"/>
  <c r="J10706" i="1"/>
  <c r="J10707" i="1"/>
  <c r="J10708" i="1"/>
  <c r="J10709" i="1"/>
  <c r="J10710" i="1"/>
  <c r="J10711" i="1"/>
  <c r="J10712" i="1"/>
  <c r="J10713" i="1"/>
  <c r="J10715" i="1"/>
  <c r="J10716" i="1"/>
  <c r="J10717" i="1"/>
  <c r="J10718" i="1"/>
  <c r="J10719" i="1"/>
  <c r="J10720" i="1"/>
  <c r="J10721" i="1"/>
  <c r="J10722" i="1"/>
  <c r="J10723" i="1"/>
  <c r="J10724" i="1"/>
  <c r="J10725" i="1"/>
  <c r="J10726" i="1"/>
  <c r="J10727" i="1"/>
  <c r="J10728" i="1"/>
  <c r="J10729" i="1"/>
  <c r="J10730" i="1"/>
  <c r="J10731" i="1"/>
  <c r="J10732" i="1"/>
  <c r="J10734" i="1"/>
  <c r="J10735" i="1"/>
  <c r="J10736" i="1"/>
  <c r="J10737" i="1"/>
  <c r="J10738" i="1"/>
  <c r="J10739" i="1"/>
  <c r="J10740" i="1"/>
  <c r="J10741" i="1"/>
  <c r="J10742" i="1"/>
  <c r="J10743" i="1"/>
  <c r="J10744" i="1"/>
  <c r="J10745" i="1"/>
  <c r="J10747" i="1"/>
  <c r="J10748" i="1"/>
  <c r="J10749" i="1"/>
  <c r="J10750" i="1"/>
  <c r="J10751" i="1"/>
  <c r="J10752" i="1"/>
  <c r="J10753" i="1"/>
  <c r="J10754" i="1"/>
  <c r="J10755" i="1"/>
  <c r="J10756" i="1"/>
  <c r="J10757" i="1"/>
  <c r="J10758" i="1"/>
  <c r="J10759" i="1"/>
  <c r="J10760" i="1"/>
  <c r="J10761" i="1"/>
  <c r="J10762" i="1"/>
  <c r="J10763" i="1"/>
  <c r="J10764" i="1"/>
  <c r="J10765" i="1"/>
  <c r="J10766" i="1"/>
  <c r="J10767" i="1"/>
  <c r="J10768" i="1"/>
  <c r="J10770" i="1"/>
  <c r="J10771" i="1"/>
  <c r="J10772" i="1"/>
  <c r="J10773" i="1"/>
  <c r="J10774" i="1"/>
  <c r="J10775" i="1"/>
  <c r="J10776" i="1"/>
  <c r="J10777" i="1"/>
  <c r="J10778" i="1"/>
  <c r="J10779" i="1"/>
  <c r="J10780" i="1"/>
  <c r="J10781" i="1"/>
  <c r="J10782" i="1"/>
  <c r="J10783" i="1"/>
  <c r="J10784" i="1"/>
  <c r="J10785" i="1"/>
  <c r="J10787" i="1"/>
  <c r="J10788" i="1"/>
  <c r="J10789" i="1"/>
  <c r="J10790" i="1"/>
  <c r="J10791" i="1"/>
  <c r="J10792" i="1"/>
  <c r="J10793" i="1"/>
  <c r="J10794" i="1"/>
  <c r="J10795" i="1"/>
  <c r="J10796" i="1"/>
  <c r="J10797" i="1"/>
  <c r="J10798" i="1"/>
  <c r="J10799" i="1"/>
  <c r="J10800" i="1"/>
  <c r="J10801" i="1"/>
  <c r="J10802" i="1"/>
  <c r="J10803" i="1"/>
  <c r="J10804" i="1"/>
  <c r="J10805" i="1"/>
  <c r="J10806" i="1"/>
  <c r="J10807" i="1"/>
  <c r="J10809" i="1"/>
  <c r="J10810" i="1"/>
  <c r="J10811" i="1"/>
  <c r="J10812" i="1"/>
  <c r="J10813" i="1"/>
  <c r="J10814" i="1"/>
  <c r="J10815" i="1"/>
  <c r="J10816" i="1"/>
  <c r="J10817" i="1"/>
  <c r="J10818" i="1"/>
  <c r="J10819" i="1"/>
  <c r="J10820" i="1"/>
  <c r="J10822" i="1"/>
  <c r="J10823" i="1"/>
  <c r="J10824" i="1"/>
  <c r="J10825" i="1"/>
  <c r="J10826" i="1"/>
  <c r="J10827" i="1"/>
  <c r="J10828" i="1"/>
  <c r="J10829" i="1"/>
  <c r="J10830" i="1"/>
  <c r="J10831" i="1"/>
  <c r="J10832" i="1"/>
  <c r="J10833" i="1"/>
  <c r="J10834" i="1"/>
  <c r="J10835" i="1"/>
  <c r="J10836" i="1"/>
  <c r="J10837" i="1"/>
  <c r="J10838" i="1"/>
  <c r="J10839" i="1"/>
  <c r="J10840" i="1"/>
  <c r="J10841" i="1"/>
  <c r="J10842" i="1"/>
  <c r="J10843" i="1"/>
  <c r="J10844" i="1"/>
  <c r="J10845" i="1"/>
  <c r="J10846" i="1"/>
  <c r="J10847" i="1"/>
  <c r="J10848" i="1"/>
  <c r="J10849" i="1"/>
  <c r="J10850" i="1"/>
  <c r="J10851" i="1"/>
  <c r="J10852" i="1"/>
  <c r="J10853" i="1"/>
  <c r="J10855" i="1"/>
  <c r="J10856" i="1"/>
  <c r="J10858" i="1"/>
  <c r="J10859" i="1"/>
  <c r="J10860" i="1"/>
  <c r="J10861" i="1"/>
  <c r="J10862" i="1"/>
  <c r="J10863" i="1"/>
  <c r="J10864" i="1"/>
  <c r="J10865" i="1"/>
  <c r="J10866" i="1"/>
  <c r="J10867" i="1"/>
  <c r="J10868" i="1"/>
  <c r="J10869" i="1"/>
  <c r="J10870" i="1"/>
  <c r="J10871" i="1"/>
  <c r="J10872" i="1"/>
  <c r="J10873" i="1"/>
  <c r="J10874" i="1"/>
  <c r="J10875" i="1"/>
  <c r="J10876" i="1"/>
  <c r="J10877" i="1"/>
  <c r="J10878" i="1"/>
  <c r="J10879" i="1"/>
  <c r="J10880" i="1"/>
  <c r="J10881" i="1"/>
  <c r="J10882" i="1"/>
  <c r="J10883" i="1"/>
  <c r="J10884" i="1"/>
  <c r="J10885" i="1"/>
  <c r="J10886" i="1"/>
  <c r="J10887" i="1"/>
  <c r="J10888" i="1"/>
  <c r="J10889" i="1"/>
  <c r="J10890" i="1"/>
  <c r="J10891" i="1"/>
  <c r="J10893" i="1"/>
  <c r="J10894" i="1"/>
  <c r="J10895" i="1"/>
  <c r="J10896" i="1"/>
  <c r="J10897" i="1"/>
  <c r="J10898" i="1"/>
  <c r="J10899" i="1"/>
  <c r="J10900" i="1"/>
  <c r="J10901" i="1"/>
  <c r="J10902" i="1"/>
  <c r="J10903" i="1"/>
  <c r="J10904" i="1"/>
  <c r="J10906" i="1"/>
  <c r="J10907" i="1"/>
  <c r="J10908" i="1"/>
  <c r="J10909" i="1"/>
  <c r="J10910" i="1"/>
  <c r="J10911" i="1"/>
  <c r="J10912" i="1"/>
  <c r="J10913" i="1"/>
  <c r="J10914" i="1"/>
  <c r="J10915" i="1"/>
  <c r="J10916" i="1"/>
  <c r="J10917" i="1"/>
  <c r="J10918" i="1"/>
  <c r="J10919" i="1"/>
  <c r="J10920" i="1"/>
  <c r="J10921" i="1"/>
  <c r="J10922" i="1"/>
  <c r="J10923" i="1"/>
  <c r="J10924" i="1"/>
  <c r="J10925" i="1"/>
  <c r="J10926" i="1"/>
  <c r="J10927" i="1"/>
  <c r="J10929" i="1"/>
  <c r="J10930" i="1"/>
  <c r="J10931" i="1"/>
  <c r="J10932" i="1"/>
  <c r="J10933" i="1"/>
  <c r="J10934" i="1"/>
  <c r="J10935" i="1"/>
  <c r="J10936" i="1"/>
  <c r="J10937" i="1"/>
  <c r="J10938" i="1"/>
  <c r="J10939" i="1"/>
  <c r="J10940" i="1"/>
  <c r="J10941" i="1"/>
  <c r="J10942" i="1"/>
  <c r="J10943" i="1"/>
  <c r="J10944" i="1"/>
  <c r="J10946" i="1"/>
  <c r="J10947" i="1"/>
  <c r="J10948" i="1"/>
  <c r="J10949" i="1"/>
  <c r="J10950" i="1"/>
  <c r="J10951" i="1"/>
  <c r="J10952" i="1"/>
  <c r="J10953" i="1"/>
  <c r="J10954" i="1"/>
  <c r="J10955" i="1"/>
  <c r="J10956" i="1"/>
  <c r="J10957" i="1"/>
  <c r="J10958" i="1"/>
  <c r="J10959" i="1"/>
  <c r="J10960" i="1"/>
  <c r="J10961" i="1"/>
  <c r="J10962" i="1"/>
  <c r="J10963" i="1"/>
  <c r="J10965" i="1"/>
  <c r="J10966" i="1"/>
  <c r="J10967" i="1"/>
  <c r="J10969" i="1"/>
  <c r="J10970" i="1"/>
  <c r="J10971" i="1"/>
  <c r="J10972" i="1"/>
  <c r="J10973" i="1"/>
  <c r="J10974" i="1"/>
  <c r="J10975" i="1"/>
  <c r="J10976" i="1"/>
  <c r="J10977" i="1"/>
  <c r="J10978" i="1"/>
  <c r="J10979" i="1"/>
  <c r="J10980" i="1"/>
  <c r="J10981" i="1"/>
  <c r="J10982" i="1"/>
  <c r="J10983" i="1"/>
  <c r="J10984" i="1"/>
  <c r="J10985" i="1"/>
  <c r="J10986" i="1"/>
  <c r="J10987" i="1"/>
  <c r="J10988" i="1"/>
  <c r="J10989" i="1"/>
  <c r="J10990" i="1"/>
  <c r="J10992" i="1"/>
  <c r="J10993" i="1"/>
  <c r="J10994" i="1"/>
  <c r="J10995" i="1"/>
  <c r="J10996" i="1"/>
  <c r="J10997" i="1"/>
  <c r="J10998" i="1"/>
  <c r="J10999" i="1"/>
  <c r="J11000" i="1"/>
  <c r="J11001" i="1"/>
  <c r="J11002" i="1"/>
  <c r="J11003" i="1"/>
  <c r="J11004" i="1"/>
  <c r="J11005" i="1"/>
  <c r="J11006" i="1"/>
  <c r="J11007" i="1"/>
  <c r="J11008" i="1"/>
  <c r="J11009" i="1"/>
  <c r="J11010" i="1"/>
  <c r="J11012" i="1"/>
  <c r="J11013" i="1"/>
  <c r="J11014" i="1"/>
  <c r="J11015" i="1"/>
  <c r="J11016" i="1"/>
  <c r="J11017" i="1"/>
  <c r="J11018" i="1"/>
  <c r="J11019" i="1"/>
  <c r="J11020" i="1"/>
  <c r="J11021" i="1"/>
  <c r="J11022" i="1"/>
  <c r="J11023" i="1"/>
  <c r="J11024" i="1"/>
  <c r="J11025" i="1"/>
  <c r="J11026" i="1"/>
  <c r="J11027" i="1"/>
  <c r="J11028" i="1"/>
  <c r="J11029" i="1"/>
  <c r="J11030" i="1"/>
  <c r="J11031" i="1"/>
  <c r="J11032" i="1"/>
  <c r="J11033" i="1"/>
  <c r="J11034" i="1"/>
  <c r="J11035" i="1"/>
  <c r="J11036" i="1"/>
  <c r="J11037" i="1"/>
  <c r="J11039" i="1"/>
  <c r="J11040" i="1"/>
  <c r="J11041" i="1"/>
  <c r="J11042" i="1"/>
  <c r="J11043" i="1"/>
  <c r="J11044" i="1"/>
  <c r="J11045" i="1"/>
  <c r="J11046" i="1"/>
  <c r="J11047" i="1"/>
  <c r="J11048" i="1"/>
  <c r="J11049" i="1"/>
  <c r="J11050" i="1"/>
  <c r="J11052" i="1"/>
  <c r="J11053" i="1"/>
  <c r="J11054" i="1"/>
  <c r="J11055" i="1"/>
  <c r="J11056" i="1"/>
  <c r="J11057" i="1"/>
  <c r="J11058" i="1"/>
  <c r="J11059" i="1"/>
  <c r="J11060" i="1"/>
  <c r="J11061" i="1"/>
  <c r="J11062" i="1"/>
  <c r="J11063" i="1"/>
  <c r="J11064" i="1"/>
  <c r="J11066" i="1"/>
  <c r="J11067" i="1"/>
  <c r="J11068" i="1"/>
  <c r="J11069" i="1"/>
  <c r="J11070" i="1"/>
  <c r="J11071" i="1"/>
  <c r="J11072" i="1"/>
  <c r="J11073" i="1"/>
  <c r="J11074" i="1"/>
  <c r="J11075" i="1"/>
  <c r="J11076" i="1"/>
  <c r="J11077" i="1"/>
  <c r="J11078" i="1"/>
  <c r="J11079" i="1"/>
  <c r="J11080" i="1"/>
  <c r="J11081" i="1"/>
  <c r="J11082" i="1"/>
  <c r="J11083" i="1"/>
  <c r="J11084" i="1"/>
  <c r="J11085" i="1"/>
  <c r="J11086" i="1"/>
  <c r="J11087" i="1"/>
  <c r="J11088" i="1"/>
  <c r="J11089" i="1"/>
  <c r="J11090" i="1"/>
  <c r="J11091" i="1"/>
  <c r="J11093" i="1"/>
  <c r="J11094" i="1"/>
  <c r="J11095" i="1"/>
  <c r="J11096" i="1"/>
  <c r="J11097" i="1"/>
  <c r="J11098" i="1"/>
  <c r="J11099" i="1"/>
  <c r="J11100" i="1"/>
  <c r="J11101" i="1"/>
  <c r="J11102" i="1"/>
  <c r="J11103" i="1"/>
  <c r="J11104" i="1"/>
  <c r="J11106" i="1"/>
  <c r="J11107" i="1"/>
  <c r="J11108" i="1"/>
  <c r="J11109" i="1"/>
  <c r="J11110" i="1"/>
  <c r="J11111" i="1"/>
  <c r="J11112" i="1"/>
  <c r="J11113" i="1"/>
  <c r="J11114" i="1"/>
  <c r="J11115" i="1"/>
  <c r="J11116" i="1"/>
  <c r="J11117" i="1"/>
  <c r="J11118" i="1"/>
  <c r="J11119" i="1"/>
  <c r="J11121" i="1"/>
  <c r="J11122" i="1"/>
  <c r="J11123" i="1"/>
  <c r="J11124" i="1"/>
  <c r="J11125" i="1"/>
  <c r="J11126" i="1"/>
  <c r="J11127" i="1"/>
  <c r="J11128" i="1"/>
  <c r="J11129" i="1"/>
  <c r="J11130" i="1"/>
  <c r="J11131" i="1"/>
  <c r="J11132" i="1"/>
  <c r="J11133" i="1"/>
  <c r="J11134" i="1"/>
  <c r="J11135" i="1"/>
  <c r="J11136" i="1"/>
  <c r="J11137" i="1"/>
  <c r="J11138" i="1"/>
  <c r="J11139" i="1"/>
  <c r="J11140" i="1"/>
  <c r="J11141" i="1"/>
  <c r="J11142" i="1"/>
  <c r="J11143" i="1"/>
  <c r="J11144" i="1"/>
  <c r="J11145" i="1"/>
  <c r="J11146" i="1"/>
  <c r="J11147" i="1"/>
  <c r="J11148" i="1"/>
  <c r="J11149" i="1"/>
  <c r="J11150" i="1"/>
  <c r="J11151" i="1"/>
  <c r="J11152" i="1"/>
  <c r="J11153" i="1"/>
  <c r="J11154" i="1"/>
  <c r="J11155" i="1"/>
  <c r="J11157" i="1"/>
  <c r="J11158" i="1"/>
  <c r="J11159" i="1"/>
  <c r="J11160" i="1"/>
  <c r="J11161" i="1"/>
  <c r="J11162" i="1"/>
  <c r="J11163" i="1"/>
  <c r="J11165" i="1"/>
  <c r="J11166" i="1"/>
  <c r="J11167" i="1"/>
  <c r="J11168" i="1"/>
  <c r="J11169" i="1"/>
  <c r="J11170" i="1"/>
  <c r="J11171" i="1"/>
  <c r="J11172" i="1"/>
  <c r="J11173" i="1"/>
  <c r="J11174" i="1"/>
  <c r="J11175" i="1"/>
  <c r="J11176" i="1"/>
  <c r="J11178" i="1"/>
  <c r="J11179" i="1"/>
  <c r="J11180" i="1"/>
  <c r="J11181" i="1"/>
  <c r="J11182" i="1"/>
  <c r="J11183" i="1"/>
  <c r="J11184" i="1"/>
  <c r="J11185" i="1"/>
  <c r="J11186" i="1"/>
  <c r="J11187" i="1"/>
  <c r="J11188" i="1"/>
  <c r="J11189" i="1"/>
  <c r="J11190" i="1"/>
  <c r="J11191" i="1"/>
  <c r="J11192" i="1"/>
  <c r="J11193" i="1"/>
  <c r="J11194" i="1"/>
  <c r="J11195" i="1"/>
  <c r="J11196" i="1"/>
  <c r="J11197" i="1"/>
  <c r="J11198" i="1"/>
  <c r="J11199" i="1"/>
  <c r="J11200" i="1"/>
  <c r="J11201" i="1"/>
  <c r="J11202" i="1"/>
  <c r="J11203" i="1"/>
  <c r="J11204" i="1"/>
  <c r="J11205" i="1"/>
  <c r="J11207" i="1"/>
  <c r="J11208" i="1"/>
  <c r="J11209" i="1"/>
  <c r="J11210" i="1"/>
  <c r="J11211" i="1"/>
  <c r="J11212" i="1"/>
  <c r="J11213" i="1"/>
  <c r="J11214" i="1"/>
  <c r="J11215" i="1"/>
  <c r="J11216" i="1"/>
  <c r="J11217" i="1"/>
  <c r="J11218" i="1"/>
  <c r="J11220" i="1"/>
  <c r="J11221" i="1"/>
  <c r="J11222" i="1"/>
  <c r="J11223" i="1"/>
  <c r="J11224" i="1"/>
  <c r="J11225" i="1"/>
  <c r="J11226" i="1"/>
  <c r="J11227" i="1"/>
  <c r="J11228" i="1"/>
  <c r="J11229" i="1"/>
  <c r="J11230" i="1"/>
  <c r="J11231" i="1"/>
  <c r="J11232" i="1"/>
  <c r="J11233" i="1"/>
  <c r="J11234" i="1"/>
  <c r="J11235" i="1"/>
  <c r="J11236" i="1"/>
  <c r="J11237" i="1"/>
  <c r="J11238" i="1"/>
  <c r="J11239" i="1"/>
  <c r="J11240" i="1"/>
  <c r="J11241" i="1"/>
  <c r="J11242" i="1"/>
  <c r="J11243" i="1"/>
  <c r="J11244" i="1"/>
  <c r="J11246" i="1"/>
  <c r="J11247" i="1"/>
  <c r="J11248" i="1"/>
  <c r="J11249" i="1"/>
  <c r="J11250" i="1"/>
  <c r="J11251" i="1"/>
  <c r="J11252" i="1"/>
  <c r="J11253" i="1"/>
  <c r="J11254" i="1"/>
  <c r="J11255" i="1"/>
  <c r="J11256" i="1"/>
  <c r="J11257" i="1"/>
  <c r="J11258" i="1"/>
  <c r="J11259" i="1"/>
  <c r="J11260" i="1"/>
  <c r="J11261" i="1"/>
  <c r="J11262" i="1"/>
  <c r="J11264" i="1"/>
  <c r="J11265" i="1"/>
  <c r="J11266" i="1"/>
  <c r="J11267" i="1"/>
  <c r="J11268" i="1"/>
  <c r="J11269" i="1"/>
  <c r="J11270" i="1"/>
  <c r="J11271" i="1"/>
  <c r="J11272" i="1"/>
  <c r="J11273" i="1"/>
  <c r="J11274" i="1"/>
  <c r="J11275" i="1"/>
  <c r="J11276" i="1"/>
  <c r="J11277" i="1"/>
  <c r="J11278" i="1"/>
  <c r="J11279" i="1"/>
  <c r="J11280" i="1"/>
  <c r="J11281" i="1"/>
  <c r="J11282" i="1"/>
  <c r="J11283" i="1"/>
  <c r="J11284" i="1"/>
  <c r="J11285" i="1"/>
  <c r="J11286" i="1"/>
  <c r="J11287" i="1"/>
  <c r="J11288" i="1"/>
  <c r="J11290" i="1"/>
  <c r="J11291" i="1"/>
  <c r="J11292" i="1"/>
  <c r="J11293" i="1"/>
  <c r="J11294" i="1"/>
  <c r="J11295" i="1"/>
  <c r="J11296" i="1"/>
  <c r="J11298" i="1"/>
  <c r="J11299" i="1"/>
  <c r="J11300" i="1"/>
  <c r="J11301" i="1"/>
  <c r="J11302" i="1"/>
  <c r="J11303" i="1"/>
  <c r="J11304" i="1"/>
  <c r="J11305" i="1"/>
  <c r="J11306" i="1"/>
  <c r="J11307" i="1"/>
  <c r="J11308" i="1"/>
  <c r="J11309" i="1"/>
  <c r="J11310" i="1"/>
  <c r="J11312" i="1"/>
  <c r="J11313" i="1"/>
  <c r="J11314" i="1"/>
  <c r="J11315" i="1"/>
  <c r="J11316" i="1"/>
  <c r="J11317" i="1"/>
  <c r="J11318" i="1"/>
  <c r="J11319" i="1"/>
  <c r="J11320" i="1"/>
  <c r="J11321" i="1"/>
  <c r="J11322" i="1"/>
  <c r="J11323" i="1"/>
  <c r="J11324" i="1"/>
  <c r="J11325" i="1"/>
  <c r="J11326" i="1"/>
  <c r="J11327" i="1"/>
  <c r="J11328" i="1"/>
  <c r="J11329" i="1"/>
  <c r="J11330" i="1"/>
  <c r="J11331" i="1"/>
  <c r="J11332" i="1"/>
  <c r="J11333" i="1"/>
  <c r="J11334" i="1"/>
  <c r="J11336" i="1"/>
  <c r="J11337" i="1"/>
  <c r="J11338" i="1"/>
  <c r="J11339" i="1"/>
  <c r="J11340" i="1"/>
  <c r="J11341" i="1"/>
  <c r="J11342" i="1"/>
  <c r="J11343" i="1"/>
  <c r="J11344" i="1"/>
  <c r="J11345" i="1"/>
  <c r="J11346" i="1"/>
  <c r="J11347" i="1"/>
  <c r="J11348" i="1"/>
  <c r="J11349" i="1"/>
  <c r="J11350" i="1"/>
  <c r="J11351" i="1"/>
  <c r="J11352" i="1"/>
  <c r="J11353" i="1"/>
  <c r="J11354" i="1"/>
  <c r="J11355" i="1"/>
  <c r="J11356" i="1"/>
  <c r="J11357" i="1"/>
  <c r="J11358" i="1"/>
  <c r="J11359" i="1"/>
  <c r="J11360" i="1"/>
  <c r="J11361" i="1"/>
  <c r="J11362" i="1"/>
  <c r="J11363" i="1"/>
  <c r="J11364" i="1"/>
  <c r="J11366" i="1"/>
  <c r="J11367" i="1"/>
  <c r="J11368" i="1"/>
  <c r="J11369" i="1"/>
  <c r="J11370" i="1"/>
  <c r="J11371" i="1"/>
  <c r="J11372" i="1"/>
  <c r="J11373" i="1"/>
  <c r="J11375" i="1"/>
  <c r="J11376" i="1"/>
  <c r="J11377" i="1"/>
  <c r="J11378" i="1"/>
  <c r="J11379" i="1"/>
  <c r="J11380" i="1"/>
  <c r="J11381" i="1"/>
  <c r="J11382" i="1"/>
  <c r="J11383" i="1"/>
  <c r="J11384" i="1"/>
  <c r="J11385" i="1"/>
  <c r="J11386" i="1"/>
  <c r="J11387" i="1"/>
  <c r="J11388" i="1"/>
  <c r="J11389" i="1"/>
  <c r="J11390" i="1"/>
  <c r="J11392" i="1"/>
  <c r="J11393" i="1"/>
  <c r="J11395" i="1"/>
  <c r="J11396" i="1"/>
  <c r="J11397" i="1"/>
  <c r="J11398" i="1"/>
  <c r="J11399" i="1"/>
  <c r="J11400" i="1"/>
  <c r="J11401" i="1"/>
  <c r="J11402" i="1"/>
  <c r="J11403" i="1"/>
  <c r="J11404" i="1"/>
  <c r="J11405" i="1"/>
  <c r="J11406" i="1"/>
  <c r="J11407" i="1"/>
  <c r="J11408" i="1"/>
  <c r="J11409" i="1"/>
  <c r="J11410" i="1"/>
  <c r="J11411" i="1"/>
  <c r="J11412" i="1"/>
  <c r="J11413" i="1"/>
  <c r="J11414" i="1"/>
  <c r="J11415" i="1"/>
  <c r="J11416" i="1"/>
  <c r="J11417" i="1"/>
  <c r="J11418" i="1"/>
  <c r="J11419" i="1"/>
  <c r="J11420" i="1"/>
  <c r="J11421" i="1"/>
  <c r="J11422" i="1"/>
  <c r="J11423" i="1"/>
  <c r="J11424" i="1"/>
  <c r="J11425" i="1"/>
  <c r="J11427" i="1"/>
  <c r="J11428" i="1"/>
  <c r="J11429" i="1"/>
  <c r="J11430" i="1"/>
  <c r="J11431" i="1"/>
  <c r="J11433" i="1"/>
  <c r="J11434" i="1"/>
  <c r="J11435" i="1"/>
  <c r="J11436" i="1"/>
  <c r="J11437" i="1"/>
  <c r="J11438" i="1"/>
  <c r="J11439" i="1"/>
  <c r="J11440" i="1"/>
  <c r="J11441" i="1"/>
  <c r="J11442" i="1"/>
  <c r="J11443" i="1"/>
  <c r="J11444" i="1"/>
  <c r="J11445" i="1"/>
  <c r="J11446" i="1"/>
  <c r="J11447" i="1"/>
  <c r="J11448" i="1"/>
  <c r="J11449" i="1"/>
  <c r="J11450" i="1"/>
  <c r="J11451" i="1"/>
  <c r="J11452" i="1"/>
  <c r="J11454" i="1"/>
  <c r="J11455" i="1"/>
  <c r="J11456" i="1"/>
  <c r="J11457" i="1"/>
  <c r="J11458" i="1"/>
  <c r="J11459" i="1"/>
  <c r="J11460" i="1"/>
  <c r="J11461" i="1"/>
  <c r="J11462" i="1"/>
  <c r="J11463" i="1"/>
  <c r="J11464" i="1"/>
  <c r="J11465" i="1"/>
  <c r="J11466" i="1"/>
  <c r="J11467" i="1"/>
  <c r="J11468" i="1"/>
  <c r="J11469" i="1"/>
  <c r="J11470" i="1"/>
  <c r="J11471" i="1"/>
  <c r="J11473" i="1"/>
  <c r="J11474" i="1"/>
  <c r="J11475" i="1"/>
  <c r="J11476" i="1"/>
  <c r="J11477" i="1"/>
  <c r="J11478" i="1"/>
  <c r="J11479" i="1"/>
  <c r="J11480" i="1"/>
  <c r="J11481" i="1"/>
  <c r="J11482" i="1"/>
  <c r="J11483" i="1"/>
  <c r="J11484" i="1"/>
  <c r="J11485" i="1"/>
  <c r="J11486" i="1"/>
  <c r="J11487" i="1"/>
  <c r="J11488" i="1"/>
  <c r="J11489" i="1"/>
  <c r="J11490" i="1"/>
  <c r="J11491" i="1"/>
  <c r="J11492" i="1"/>
  <c r="J11493" i="1"/>
  <c r="J11494" i="1"/>
  <c r="J11495" i="1"/>
  <c r="J11496" i="1"/>
  <c r="J11497" i="1"/>
  <c r="J11498" i="1"/>
  <c r="J11499" i="1"/>
  <c r="J11500" i="1"/>
  <c r="J11501" i="1"/>
  <c r="J11502" i="1"/>
  <c r="J11503" i="1"/>
  <c r="J11505" i="1"/>
  <c r="J11506" i="1"/>
  <c r="J11507" i="1"/>
  <c r="J11508" i="1"/>
  <c r="J11509" i="1"/>
  <c r="J11510" i="1"/>
  <c r="J11511" i="1"/>
  <c r="J11512" i="1"/>
  <c r="J11513" i="1"/>
  <c r="J11514" i="1"/>
  <c r="J11515" i="1"/>
  <c r="J11517" i="1"/>
  <c r="J11518" i="1"/>
  <c r="J11519" i="1"/>
  <c r="J11520" i="1"/>
  <c r="J11521" i="1"/>
  <c r="J11522" i="1"/>
  <c r="J11523" i="1"/>
  <c r="J11524" i="1"/>
  <c r="J11526" i="1"/>
  <c r="J11527" i="1"/>
  <c r="J11528" i="1"/>
  <c r="J11529" i="1"/>
  <c r="J11530" i="1"/>
  <c r="J11531" i="1"/>
  <c r="J11532" i="1"/>
  <c r="J11533" i="1"/>
  <c r="J11534" i="1"/>
  <c r="J11535" i="1"/>
  <c r="J11536" i="1"/>
  <c r="J11537" i="1"/>
  <c r="J11538" i="1"/>
  <c r="J11539" i="1"/>
  <c r="J11540" i="1"/>
  <c r="J11541" i="1"/>
  <c r="J11542" i="1"/>
  <c r="J11543" i="1"/>
  <c r="J11544" i="1"/>
  <c r="J11545" i="1"/>
  <c r="J11546" i="1"/>
  <c r="J11547" i="1"/>
  <c r="J11548" i="1"/>
  <c r="J11549" i="1"/>
  <c r="J11550" i="1"/>
  <c r="J11551" i="1"/>
  <c r="J11552" i="1"/>
  <c r="J11553" i="1"/>
  <c r="J11554" i="1"/>
  <c r="J11555" i="1"/>
  <c r="J11556" i="1"/>
  <c r="J11557" i="1"/>
  <c r="J11558" i="1"/>
  <c r="J11559" i="1"/>
  <c r="J11561" i="1"/>
  <c r="J11562" i="1"/>
  <c r="J11563" i="1"/>
  <c r="J11564" i="1"/>
  <c r="J11566" i="1"/>
  <c r="J11567" i="1"/>
  <c r="J11568" i="1"/>
  <c r="J11569" i="1"/>
  <c r="J11570" i="1"/>
  <c r="J11571" i="1"/>
  <c r="J11572" i="1"/>
  <c r="J11573" i="1"/>
  <c r="J11574" i="1"/>
  <c r="J11575" i="1"/>
  <c r="J11576" i="1"/>
  <c r="J11577" i="1"/>
  <c r="J11578" i="1"/>
  <c r="J11579" i="1"/>
  <c r="J11580" i="1"/>
  <c r="J11581" i="1"/>
  <c r="J11582" i="1"/>
  <c r="J11583" i="1"/>
  <c r="J11584" i="1"/>
  <c r="J11585" i="1"/>
  <c r="J11587" i="1"/>
  <c r="J11588" i="1"/>
  <c r="J11589" i="1"/>
  <c r="J11590" i="1"/>
  <c r="J11591" i="1"/>
  <c r="J11592" i="1"/>
  <c r="J11593" i="1"/>
  <c r="J11594" i="1"/>
  <c r="J11595" i="1"/>
  <c r="J11596" i="1"/>
  <c r="J11597" i="1"/>
  <c r="J11598" i="1"/>
  <c r="J11599" i="1"/>
  <c r="J11600" i="1"/>
  <c r="J11601" i="1"/>
  <c r="J11602" i="1"/>
  <c r="J11603" i="1"/>
  <c r="J11604" i="1"/>
  <c r="J11605" i="1"/>
  <c r="J11606" i="1"/>
  <c r="J11607" i="1"/>
  <c r="J11608" i="1"/>
  <c r="J11609" i="1"/>
  <c r="J11610" i="1"/>
  <c r="J11611" i="1"/>
  <c r="J11612" i="1"/>
  <c r="J11613" i="1"/>
  <c r="J11614" i="1"/>
  <c r="J11615" i="1"/>
  <c r="J11617" i="1"/>
  <c r="J11618" i="1"/>
  <c r="J11619" i="1"/>
  <c r="J11620" i="1"/>
  <c r="J11621" i="1"/>
  <c r="J11622" i="1"/>
  <c r="J11623" i="1"/>
  <c r="J11624" i="1"/>
  <c r="J11625" i="1"/>
  <c r="J11626" i="1"/>
  <c r="J11627" i="1"/>
  <c r="J11629" i="1"/>
  <c r="J11630" i="1"/>
  <c r="J11631" i="1"/>
  <c r="J11632" i="1"/>
  <c r="J11633" i="1"/>
  <c r="J11634" i="1"/>
  <c r="J11635" i="1"/>
  <c r="J11636" i="1"/>
  <c r="J11637" i="1"/>
  <c r="J11638" i="1"/>
  <c r="J11639" i="1"/>
  <c r="J11640" i="1"/>
  <c r="J11641" i="1"/>
  <c r="J11642" i="1"/>
  <c r="J11643" i="1"/>
  <c r="J11644" i="1"/>
  <c r="J11645" i="1"/>
  <c r="J11646" i="1"/>
  <c r="J11647" i="1"/>
  <c r="J11648" i="1"/>
  <c r="J11649" i="1"/>
  <c r="J11650" i="1"/>
  <c r="J11651" i="1"/>
  <c r="J11652" i="1"/>
  <c r="J11653" i="1"/>
  <c r="J11654" i="1"/>
  <c r="J11655" i="1"/>
  <c r="J11656" i="1"/>
  <c r="J11658" i="1"/>
  <c r="J11659" i="1"/>
  <c r="J11660" i="1"/>
  <c r="J11661" i="1"/>
  <c r="J11662" i="1"/>
  <c r="J11664" i="1"/>
  <c r="J11665" i="1"/>
  <c r="J11666" i="1"/>
  <c r="J11667" i="1"/>
  <c r="J11668" i="1"/>
  <c r="J11669" i="1"/>
  <c r="J11670" i="1"/>
  <c r="J11671" i="1"/>
  <c r="J11672" i="1"/>
  <c r="J11673" i="1"/>
  <c r="J11674" i="1"/>
  <c r="J11675" i="1"/>
  <c r="J11676" i="1"/>
  <c r="J11677" i="1"/>
  <c r="J11678" i="1"/>
  <c r="J11679" i="1"/>
  <c r="J11680" i="1"/>
  <c r="J11681" i="1"/>
  <c r="J11682" i="1"/>
  <c r="J11683" i="1"/>
  <c r="J11684" i="1"/>
  <c r="J11686" i="1"/>
  <c r="J11687" i="1"/>
  <c r="J11688" i="1"/>
  <c r="J11689" i="1"/>
  <c r="J11690" i="1"/>
  <c r="J11691" i="1"/>
  <c r="J11692" i="1"/>
  <c r="J11693" i="1"/>
  <c r="J11694" i="1"/>
  <c r="J11695" i="1"/>
  <c r="J11696" i="1"/>
  <c r="J11697" i="1"/>
  <c r="J11698" i="1"/>
  <c r="J11699" i="1"/>
  <c r="J11700" i="1"/>
  <c r="J11701" i="1"/>
  <c r="J11702" i="1"/>
  <c r="J11703" i="1"/>
  <c r="J11705" i="1"/>
  <c r="J11706" i="1"/>
  <c r="J11707" i="1"/>
  <c r="J11708" i="1"/>
  <c r="J11709" i="1"/>
  <c r="J11710" i="1"/>
  <c r="J11711" i="1"/>
  <c r="J11712" i="1"/>
  <c r="J11713" i="1"/>
  <c r="J11714" i="1"/>
  <c r="J11715" i="1"/>
  <c r="J11716" i="1"/>
  <c r="J11718" i="1"/>
  <c r="J11719" i="1"/>
  <c r="J11720" i="1"/>
  <c r="J11721" i="1"/>
  <c r="J11722" i="1"/>
  <c r="J11723" i="1"/>
  <c r="J11724" i="1"/>
  <c r="J11725" i="1"/>
  <c r="J11726" i="1"/>
  <c r="J11727" i="1"/>
  <c r="J11728" i="1"/>
  <c r="J11729" i="1"/>
  <c r="J11730" i="1"/>
  <c r="J11731" i="1"/>
  <c r="J11732" i="1"/>
  <c r="J11733" i="1"/>
  <c r="J11734" i="1"/>
  <c r="J11735" i="1"/>
  <c r="J11736" i="1"/>
  <c r="J11737" i="1"/>
  <c r="J11738" i="1"/>
  <c r="J11739" i="1"/>
  <c r="J11740" i="1"/>
  <c r="J11741" i="1"/>
  <c r="J11742" i="1"/>
  <c r="J11744" i="1"/>
  <c r="J11745" i="1"/>
  <c r="J11746" i="1"/>
  <c r="J11747" i="1"/>
  <c r="J11748" i="1"/>
  <c r="J11749" i="1"/>
  <c r="J11750" i="1"/>
  <c r="J11751" i="1"/>
  <c r="J11752" i="1"/>
  <c r="J11753" i="1"/>
  <c r="J11754" i="1"/>
  <c r="J11755" i="1"/>
  <c r="J11756" i="1"/>
  <c r="J11757" i="1"/>
  <c r="J11758" i="1"/>
  <c r="J11759" i="1"/>
  <c r="J11760" i="1"/>
  <c r="J11761" i="1"/>
  <c r="J11762" i="1"/>
  <c r="J11763" i="1"/>
  <c r="J11764" i="1"/>
  <c r="J11765" i="1"/>
  <c r="J11766" i="1"/>
  <c r="J11767" i="1"/>
  <c r="J11768" i="1"/>
  <c r="J11769" i="1"/>
  <c r="J11770" i="1"/>
  <c r="J11773" i="1"/>
  <c r="J11774" i="1"/>
  <c r="J11775" i="1"/>
  <c r="J11776" i="1"/>
  <c r="J11777" i="1"/>
  <c r="J11778" i="1"/>
  <c r="J11779" i="1"/>
  <c r="J11780" i="1"/>
  <c r="J11781" i="1"/>
  <c r="J11782" i="1"/>
  <c r="J11783" i="1"/>
  <c r="J11784" i="1"/>
  <c r="J11785" i="1"/>
  <c r="J11786" i="1"/>
  <c r="J11787" i="1"/>
  <c r="J11788" i="1"/>
  <c r="J11789" i="1"/>
  <c r="J11790" i="1"/>
  <c r="J11791" i="1"/>
  <c r="J11792" i="1"/>
  <c r="J11793" i="1"/>
  <c r="J11794" i="1"/>
  <c r="J11795" i="1"/>
  <c r="J11796" i="1"/>
  <c r="J11797" i="1"/>
  <c r="J11798" i="1"/>
  <c r="J11799" i="1"/>
  <c r="J11800" i="1"/>
  <c r="J11801" i="1"/>
  <c r="J11802" i="1"/>
  <c r="J11803" i="1"/>
  <c r="J11804" i="1"/>
  <c r="J11805" i="1"/>
  <c r="J11806" i="1"/>
  <c r="J11808" i="1"/>
  <c r="J11809" i="1"/>
  <c r="J11810" i="1"/>
  <c r="J11811" i="1"/>
  <c r="J11812" i="1"/>
  <c r="J11813" i="1"/>
  <c r="J11814" i="1"/>
  <c r="J11815" i="1"/>
  <c r="J11816" i="1"/>
  <c r="J11817" i="1"/>
  <c r="J11818" i="1"/>
  <c r="J11819" i="1"/>
  <c r="J11820" i="1"/>
  <c r="J11821" i="1"/>
  <c r="J11822" i="1"/>
  <c r="J11823" i="1"/>
  <c r="J11824" i="1"/>
  <c r="J11825" i="1"/>
  <c r="J11827" i="1"/>
  <c r="J11828" i="1"/>
  <c r="J11829" i="1"/>
  <c r="J11830" i="1"/>
  <c r="J11831" i="1"/>
  <c r="J11832" i="1"/>
  <c r="J11833" i="1"/>
  <c r="J11834" i="1"/>
  <c r="J11835" i="1"/>
  <c r="J11836" i="1"/>
  <c r="J11837" i="1"/>
  <c r="J11838" i="1"/>
  <c r="J11840" i="1"/>
  <c r="J11841" i="1"/>
  <c r="J11842" i="1"/>
  <c r="J11843" i="1"/>
  <c r="J11844" i="1"/>
  <c r="J11845" i="1"/>
  <c r="J11846" i="1"/>
  <c r="J11847" i="1"/>
  <c r="J11848" i="1"/>
  <c r="J11850" i="1"/>
  <c r="J11851" i="1"/>
  <c r="J11852" i="1"/>
  <c r="J11853" i="1"/>
  <c r="J11854" i="1"/>
  <c r="J11855" i="1"/>
  <c r="J11856" i="1"/>
  <c r="J11857" i="1"/>
  <c r="J11858" i="1"/>
  <c r="J11859" i="1"/>
  <c r="J11860" i="1"/>
  <c r="J11861" i="1"/>
  <c r="J11862" i="1"/>
  <c r="J11863" i="1"/>
  <c r="J11864" i="1"/>
  <c r="J11865" i="1"/>
  <c r="J11866" i="1"/>
  <c r="J11867" i="1"/>
  <c r="J11868" i="1"/>
  <c r="J11869" i="1"/>
  <c r="J11870" i="1"/>
  <c r="J11871" i="1"/>
  <c r="J11872" i="1"/>
  <c r="J11873" i="1"/>
  <c r="J11875" i="1"/>
  <c r="J11876" i="1"/>
  <c r="J11877" i="1"/>
  <c r="J11878" i="1"/>
  <c r="J11879" i="1"/>
  <c r="J11880" i="1"/>
  <c r="J11881" i="1"/>
  <c r="J11882" i="1"/>
  <c r="J11883" i="1"/>
  <c r="J11884" i="1"/>
  <c r="J11885" i="1"/>
  <c r="J11886" i="1"/>
  <c r="J11887" i="1"/>
  <c r="J11888" i="1"/>
  <c r="J11889" i="1"/>
  <c r="J11890" i="1"/>
  <c r="J11891" i="1"/>
  <c r="J11892" i="1"/>
  <c r="J11893" i="1"/>
  <c r="J11894" i="1"/>
  <c r="J11895" i="1"/>
  <c r="J11896" i="1"/>
  <c r="J11897" i="1"/>
  <c r="J11898" i="1"/>
  <c r="J11899" i="1"/>
  <c r="J11900" i="1"/>
  <c r="J11901" i="1"/>
  <c r="J11902" i="1"/>
  <c r="J11903" i="1"/>
  <c r="J11905" i="1"/>
  <c r="J11906" i="1"/>
  <c r="J11907" i="1"/>
  <c r="J11908" i="1"/>
  <c r="J11909" i="1"/>
  <c r="J11910" i="1"/>
  <c r="J11912" i="1"/>
  <c r="J11913" i="1"/>
  <c r="J11914" i="1"/>
  <c r="J11915" i="1"/>
  <c r="J11916" i="1"/>
  <c r="J11917" i="1"/>
  <c r="J11918" i="1"/>
  <c r="J11919" i="1"/>
  <c r="J11920" i="1"/>
  <c r="J11921" i="1"/>
  <c r="J11922" i="1"/>
  <c r="J11923" i="1"/>
  <c r="J11924" i="1"/>
  <c r="J11925" i="1"/>
  <c r="J11926" i="1"/>
  <c r="J11927" i="1"/>
  <c r="J11928" i="1"/>
  <c r="J11930" i="1"/>
  <c r="J11931" i="1"/>
  <c r="J11932" i="1"/>
  <c r="J11933" i="1"/>
  <c r="J11934" i="1"/>
  <c r="J11935" i="1"/>
  <c r="J11936" i="1"/>
  <c r="J11937" i="1"/>
  <c r="J11938" i="1"/>
  <c r="J11939" i="1"/>
  <c r="J11940" i="1"/>
  <c r="J11941" i="1"/>
  <c r="J11942" i="1"/>
  <c r="J11943" i="1"/>
  <c r="J11944" i="1"/>
  <c r="J11945" i="1"/>
  <c r="J11947" i="1"/>
  <c r="J11949" i="1"/>
  <c r="J11950" i="1"/>
  <c r="J11951" i="1"/>
  <c r="J11952" i="1"/>
  <c r="J11953" i="1"/>
  <c r="J11954" i="1"/>
  <c r="J11955" i="1"/>
  <c r="J11956" i="1"/>
  <c r="J11957" i="1"/>
  <c r="J11958" i="1"/>
  <c r="J11959" i="1"/>
  <c r="J11960" i="1"/>
  <c r="J11961" i="1"/>
  <c r="J11962" i="1"/>
  <c r="J11963" i="1"/>
  <c r="J11964" i="1"/>
  <c r="J11965" i="1"/>
  <c r="J11967" i="1"/>
  <c r="J11968" i="1"/>
  <c r="J11969" i="1"/>
  <c r="J11970" i="1"/>
  <c r="J11971" i="1"/>
  <c r="J11972" i="1"/>
  <c r="J11973" i="1"/>
  <c r="J11974" i="1"/>
  <c r="J11975" i="1"/>
  <c r="J11976" i="1"/>
  <c r="J11977" i="1"/>
  <c r="J11978" i="1"/>
  <c r="J11979" i="1"/>
  <c r="J11980" i="1"/>
  <c r="J11981" i="1"/>
  <c r="J11982" i="1"/>
  <c r="J11983" i="1"/>
  <c r="J11984" i="1"/>
  <c r="J11986" i="1"/>
  <c r="J11987" i="1"/>
  <c r="J11988" i="1"/>
  <c r="J11989" i="1"/>
  <c r="J11990" i="1"/>
  <c r="J11991" i="1"/>
  <c r="J11992" i="1"/>
  <c r="J11993" i="1"/>
  <c r="J11994" i="1"/>
  <c r="J11995" i="1"/>
  <c r="J11996" i="1"/>
  <c r="J11997" i="1"/>
  <c r="J11998" i="1"/>
  <c r="J11999" i="1"/>
  <c r="J12000" i="1"/>
  <c r="J12001" i="1"/>
  <c r="J12002" i="1"/>
  <c r="J12003" i="1"/>
  <c r="J12004" i="1"/>
  <c r="J12005" i="1"/>
  <c r="J12006" i="1"/>
  <c r="J12007" i="1"/>
  <c r="J12008" i="1"/>
  <c r="J12009" i="1"/>
  <c r="J12010" i="1"/>
  <c r="J12011" i="1"/>
  <c r="J12012" i="1"/>
  <c r="J12013" i="1"/>
  <c r="J12014" i="1"/>
  <c r="J12015" i="1"/>
  <c r="J12016" i="1"/>
  <c r="J12017" i="1"/>
  <c r="J12018" i="1"/>
  <c r="J12019" i="1"/>
  <c r="J12021" i="1"/>
  <c r="J12022" i="1"/>
  <c r="J12023" i="1"/>
  <c r="J12024" i="1"/>
  <c r="J12025" i="1"/>
  <c r="J12026" i="1"/>
  <c r="J12027" i="1"/>
  <c r="J12028" i="1"/>
  <c r="J12029" i="1"/>
  <c r="J12030" i="1"/>
  <c r="J12031" i="1"/>
  <c r="J12032" i="1"/>
  <c r="J12033" i="1"/>
  <c r="J12034" i="1"/>
  <c r="J12035" i="1"/>
  <c r="J12036" i="1"/>
  <c r="J12037" i="1"/>
  <c r="J12038" i="1"/>
  <c r="J12040" i="1"/>
  <c r="J12041" i="1"/>
  <c r="J12042" i="1"/>
  <c r="J12043" i="1"/>
  <c r="J12044" i="1"/>
  <c r="J12045" i="1"/>
  <c r="J12046" i="1"/>
  <c r="J12047" i="1"/>
  <c r="J12048" i="1"/>
  <c r="J12049" i="1"/>
  <c r="J12050" i="1"/>
  <c r="J12051" i="1"/>
  <c r="J12052" i="1"/>
  <c r="J12053" i="1"/>
  <c r="J12054" i="1"/>
  <c r="J12055" i="1"/>
  <c r="J12056" i="1"/>
  <c r="J12057" i="1"/>
  <c r="J12058" i="1"/>
  <c r="J12059" i="1"/>
  <c r="J12061" i="1"/>
  <c r="J12062" i="1"/>
  <c r="J12063" i="1"/>
  <c r="J12064" i="1"/>
  <c r="J12066" i="1"/>
  <c r="J12067" i="1"/>
  <c r="J12068" i="1"/>
  <c r="J12069" i="1"/>
  <c r="J12070" i="1"/>
  <c r="J12071" i="1"/>
  <c r="J12072" i="1"/>
  <c r="J12073" i="1"/>
  <c r="J12074" i="1"/>
  <c r="J12075" i="1"/>
  <c r="J12076" i="1"/>
  <c r="J12077" i="1"/>
  <c r="J12078" i="1"/>
  <c r="J12079" i="1"/>
  <c r="J12080" i="1"/>
  <c r="J12081" i="1"/>
  <c r="J12082" i="1"/>
  <c r="J12083" i="1"/>
  <c r="J12084" i="1"/>
  <c r="J12085" i="1"/>
  <c r="J12086" i="1"/>
  <c r="J12087" i="1"/>
  <c r="J12088" i="1"/>
  <c r="J12089" i="1"/>
  <c r="J12090" i="1"/>
  <c r="J12092" i="1"/>
  <c r="J12093" i="1"/>
  <c r="J12094" i="1"/>
  <c r="J12095" i="1"/>
  <c r="J12096" i="1"/>
  <c r="J12097" i="1"/>
  <c r="J12098" i="1"/>
  <c r="J12099" i="1"/>
  <c r="J12100" i="1"/>
  <c r="J12101" i="1"/>
  <c r="J12102" i="1"/>
  <c r="J12103" i="1"/>
  <c r="J12105" i="1"/>
  <c r="J12106" i="1"/>
  <c r="J12107" i="1"/>
  <c r="J12108" i="1"/>
  <c r="J12109" i="1"/>
  <c r="J12110" i="1"/>
  <c r="J12111" i="1"/>
  <c r="J12112" i="1"/>
  <c r="J12113" i="1"/>
  <c r="J12114" i="1"/>
  <c r="J12115" i="1"/>
  <c r="J12116" i="1"/>
  <c r="J12117" i="1"/>
  <c r="J12118" i="1"/>
  <c r="J12119" i="1"/>
  <c r="J12121" i="1"/>
  <c r="J12122" i="1"/>
  <c r="J12123" i="1"/>
  <c r="J12124" i="1"/>
  <c r="J12125" i="1"/>
  <c r="J12126" i="1"/>
  <c r="J12127" i="1"/>
  <c r="J12128" i="1"/>
  <c r="J12129" i="1"/>
  <c r="J12130" i="1"/>
  <c r="J12131" i="1"/>
  <c r="J12132" i="1"/>
  <c r="J12133" i="1"/>
  <c r="J12134" i="1"/>
  <c r="J12135" i="1"/>
  <c r="J12136" i="1"/>
  <c r="J12137" i="1"/>
  <c r="J12138" i="1"/>
  <c r="J12139" i="1"/>
  <c r="J12140" i="1"/>
  <c r="J12141" i="1"/>
  <c r="J12142" i="1"/>
  <c r="J12143" i="1"/>
  <c r="J12145" i="1"/>
  <c r="J12146" i="1"/>
  <c r="J12147" i="1"/>
  <c r="J12148" i="1"/>
  <c r="J12149" i="1"/>
  <c r="J12150" i="1"/>
  <c r="J12151" i="1"/>
  <c r="J12152" i="1"/>
  <c r="J12153" i="1"/>
  <c r="J12154" i="1"/>
  <c r="J12155" i="1"/>
  <c r="J12156" i="1"/>
  <c r="J12157" i="1"/>
  <c r="J12158" i="1"/>
  <c r="J12159" i="1"/>
  <c r="J12160" i="1"/>
  <c r="J12161" i="1"/>
  <c r="J12162" i="1"/>
  <c r="J12163" i="1"/>
  <c r="J12164" i="1"/>
  <c r="J12165" i="1"/>
  <c r="J12166" i="1"/>
  <c r="J12167" i="1"/>
  <c r="J12168" i="1"/>
  <c r="J12169" i="1"/>
  <c r="J12170" i="1"/>
  <c r="J12171" i="1"/>
  <c r="J12172" i="1"/>
  <c r="J12174" i="1"/>
  <c r="J12175" i="1"/>
  <c r="J12177" i="1"/>
  <c r="J12178" i="1"/>
  <c r="J12179" i="1"/>
  <c r="J12180" i="1"/>
  <c r="J12181" i="1"/>
  <c r="J12182" i="1"/>
  <c r="J12183" i="1"/>
  <c r="J12184" i="1"/>
  <c r="J12185" i="1"/>
  <c r="J12186" i="1"/>
  <c r="J12187" i="1"/>
  <c r="J12188" i="1"/>
  <c r="J12189" i="1"/>
  <c r="J12190" i="1"/>
  <c r="J12191" i="1"/>
  <c r="J12192" i="1"/>
  <c r="J12193" i="1"/>
  <c r="J12194" i="1"/>
  <c r="J12195" i="1"/>
  <c r="J12196" i="1"/>
  <c r="J12197" i="1"/>
  <c r="J12198" i="1"/>
  <c r="J12199" i="1"/>
  <c r="J12200" i="1"/>
  <c r="J12201" i="1"/>
  <c r="J12203" i="1"/>
  <c r="J12204" i="1"/>
  <c r="J12205" i="1"/>
  <c r="J12206" i="1"/>
  <c r="J12207" i="1"/>
  <c r="J12208" i="1"/>
  <c r="J12209" i="1"/>
  <c r="J12210" i="1"/>
  <c r="J12211" i="1"/>
  <c r="J12212" i="1"/>
  <c r="J12213" i="1"/>
  <c r="J12214" i="1"/>
  <c r="J12215" i="1"/>
  <c r="J12216" i="1"/>
  <c r="J12217" i="1"/>
  <c r="J12218" i="1"/>
  <c r="J12219" i="1"/>
  <c r="J12220" i="1"/>
  <c r="J12221" i="1"/>
  <c r="J12222" i="1"/>
  <c r="J12223" i="1"/>
  <c r="J12224" i="1"/>
  <c r="J12225" i="1"/>
  <c r="J12226" i="1"/>
  <c r="J12227" i="1"/>
  <c r="J12228" i="1"/>
  <c r="J12229" i="1"/>
  <c r="J12231" i="1"/>
  <c r="J12232" i="1"/>
  <c r="J12233" i="1"/>
  <c r="J12234" i="1"/>
  <c r="J12235" i="1"/>
  <c r="J12236" i="1"/>
  <c r="J12237" i="1"/>
  <c r="J12238" i="1"/>
  <c r="J12239" i="1"/>
  <c r="J12240" i="1"/>
  <c r="J12241" i="1"/>
  <c r="J12242" i="1"/>
  <c r="J12243" i="1"/>
  <c r="J12244" i="1"/>
  <c r="J12245" i="1"/>
  <c r="J12247" i="1"/>
  <c r="J12248" i="1"/>
  <c r="J12249" i="1"/>
  <c r="J12250" i="1"/>
  <c r="J12251" i="1"/>
  <c r="J12252" i="1"/>
  <c r="J12253" i="1"/>
  <c r="J12254" i="1"/>
  <c r="J12255" i="1"/>
  <c r="J12256" i="1"/>
  <c r="J12257" i="1"/>
  <c r="J12258" i="1"/>
  <c r="J12260" i="1"/>
  <c r="J12261" i="1"/>
  <c r="J12262" i="1"/>
  <c r="J12263" i="1"/>
  <c r="J12264" i="1"/>
  <c r="J12265" i="1"/>
  <c r="J12266" i="1"/>
  <c r="J12267" i="1"/>
  <c r="J12268" i="1"/>
  <c r="J12269" i="1"/>
  <c r="J12270" i="1"/>
  <c r="J12271" i="1"/>
  <c r="J12272" i="1"/>
  <c r="J12273" i="1"/>
  <c r="J12274" i="1"/>
  <c r="J12275" i="1"/>
  <c r="J12276" i="1"/>
  <c r="J12277" i="1"/>
  <c r="J12279" i="1"/>
  <c r="J12280" i="1"/>
  <c r="J12281" i="1"/>
  <c r="J12282" i="1"/>
  <c r="J12283" i="1"/>
  <c r="J12284" i="1"/>
  <c r="J12285" i="1"/>
  <c r="J12286" i="1"/>
  <c r="J12287" i="1"/>
  <c r="J12288" i="1"/>
  <c r="J12289" i="1"/>
  <c r="J12290" i="1"/>
  <c r="J12291" i="1"/>
  <c r="J12292" i="1"/>
  <c r="J12293" i="1"/>
  <c r="J12294" i="1"/>
  <c r="J12295" i="1"/>
  <c r="J12296" i="1"/>
  <c r="J12298" i="1"/>
  <c r="J12299" i="1"/>
  <c r="J12300" i="1"/>
  <c r="J12301" i="1"/>
  <c r="J12302" i="1"/>
  <c r="J12303" i="1"/>
  <c r="J12304" i="1"/>
  <c r="J12305" i="1"/>
  <c r="J12306" i="1"/>
  <c r="J12307" i="1"/>
  <c r="J12308" i="1"/>
  <c r="J12309" i="1"/>
  <c r="J12310" i="1"/>
  <c r="J12311" i="1"/>
  <c r="J12312" i="1"/>
  <c r="J12314" i="1"/>
  <c r="J12315" i="1"/>
  <c r="J12316" i="1"/>
  <c r="J12317" i="1"/>
  <c r="J12318" i="1"/>
  <c r="J12319" i="1"/>
  <c r="J12320" i="1"/>
  <c r="J12321" i="1"/>
  <c r="J12322" i="1"/>
  <c r="J12323" i="1"/>
  <c r="J12324" i="1"/>
  <c r="J12325" i="1"/>
  <c r="J12326" i="1"/>
  <c r="J12327" i="1"/>
  <c r="J12328" i="1"/>
  <c r="J12329" i="1"/>
  <c r="J12330" i="1"/>
  <c r="J12331" i="1"/>
  <c r="J12332" i="1"/>
  <c r="J12333" i="1"/>
  <c r="J12334" i="1"/>
  <c r="J12335" i="1"/>
  <c r="J12336" i="1"/>
  <c r="J12337" i="1"/>
  <c r="J12338" i="1"/>
  <c r="J12340" i="1"/>
  <c r="J12341" i="1"/>
  <c r="J12342" i="1"/>
  <c r="J12343" i="1"/>
  <c r="J12344" i="1"/>
  <c r="J12345" i="1"/>
  <c r="J12346" i="1"/>
  <c r="J12347" i="1"/>
  <c r="J12348" i="1"/>
  <c r="J12349" i="1"/>
  <c r="J12350" i="1"/>
  <c r="J12351" i="1"/>
  <c r="J12352" i="1"/>
  <c r="J12353" i="1"/>
  <c r="J12354" i="1"/>
  <c r="J12355" i="1"/>
  <c r="J12356" i="1"/>
  <c r="J12357" i="1"/>
  <c r="J12359" i="1"/>
  <c r="J12360" i="1"/>
  <c r="J12361" i="1"/>
  <c r="J12362" i="1"/>
  <c r="J12363" i="1"/>
  <c r="J12364" i="1"/>
  <c r="J12365" i="1"/>
  <c r="J12366" i="1"/>
  <c r="J12367" i="1"/>
  <c r="J12368" i="1"/>
  <c r="J12369" i="1"/>
  <c r="J12370" i="1"/>
  <c r="J12371" i="1"/>
  <c r="J12372" i="1"/>
  <c r="J12373" i="1"/>
  <c r="J12374" i="1"/>
  <c r="J12375" i="1"/>
  <c r="J12376" i="1"/>
  <c r="J12377" i="1"/>
  <c r="J12378" i="1"/>
  <c r="J12379" i="1"/>
  <c r="J12380" i="1"/>
  <c r="J12382" i="1"/>
  <c r="J12383" i="1"/>
  <c r="J12384" i="1"/>
  <c r="J12385" i="1"/>
  <c r="J12386" i="1"/>
  <c r="J12387" i="1"/>
  <c r="J12388" i="1"/>
  <c r="J12389" i="1"/>
  <c r="J12390" i="1"/>
  <c r="J12391" i="1"/>
  <c r="J12392" i="1"/>
  <c r="J12393" i="1"/>
  <c r="J12394" i="1"/>
  <c r="J12395" i="1"/>
  <c r="J12396" i="1"/>
  <c r="J12398" i="1"/>
  <c r="J12399" i="1"/>
  <c r="J12400" i="1"/>
  <c r="J12401" i="1"/>
  <c r="J12402" i="1"/>
  <c r="J12403" i="1"/>
  <c r="J12404" i="1"/>
  <c r="J12405" i="1"/>
  <c r="J12406" i="1"/>
  <c r="J12408" i="1"/>
  <c r="J12409" i="1"/>
  <c r="J12410" i="1"/>
  <c r="J12411" i="1"/>
  <c r="J12412" i="1"/>
  <c r="J12413" i="1"/>
  <c r="J12414" i="1"/>
  <c r="J12415" i="1"/>
  <c r="J12416" i="1"/>
  <c r="J12417" i="1"/>
  <c r="J12418" i="1"/>
  <c r="J12419" i="1"/>
  <c r="J12420" i="1"/>
  <c r="J12421" i="1"/>
  <c r="J12422" i="1"/>
  <c r="J12423" i="1"/>
  <c r="J12424" i="1"/>
  <c r="J12425" i="1"/>
  <c r="J12426" i="1"/>
  <c r="J12427" i="1"/>
  <c r="J12428" i="1"/>
  <c r="J12429" i="1"/>
  <c r="J12430" i="1"/>
  <c r="J12431" i="1"/>
  <c r="J12432" i="1"/>
  <c r="J12433" i="1"/>
  <c r="J12434" i="1"/>
  <c r="J12435" i="1"/>
  <c r="J12436" i="1"/>
  <c r="J12437" i="1"/>
  <c r="J12438" i="1"/>
  <c r="J12440" i="1"/>
  <c r="J12441" i="1"/>
  <c r="J12442" i="1"/>
  <c r="J12443" i="1"/>
  <c r="J12444" i="1"/>
  <c r="J12445" i="1"/>
  <c r="J12446" i="1"/>
  <c r="J12447" i="1"/>
  <c r="J12448" i="1"/>
  <c r="J12449" i="1"/>
  <c r="J12450" i="1"/>
  <c r="J12451" i="1"/>
  <c r="J12452" i="1"/>
  <c r="J12453" i="1"/>
  <c r="J12455" i="1"/>
  <c r="J12456" i="1"/>
  <c r="J12457" i="1"/>
  <c r="J12458" i="1"/>
  <c r="J12459" i="1"/>
  <c r="J12460" i="1"/>
  <c r="J12461" i="1"/>
  <c r="J12462" i="1"/>
  <c r="J12463" i="1"/>
  <c r="J12465" i="1"/>
  <c r="J12466" i="1"/>
  <c r="J12467" i="1"/>
  <c r="J12468" i="1"/>
  <c r="J12469" i="1"/>
  <c r="J12470" i="1"/>
  <c r="J12471" i="1"/>
  <c r="J12472" i="1"/>
  <c r="J12473" i="1"/>
  <c r="J12474" i="1"/>
  <c r="J12475" i="1"/>
  <c r="J12476" i="1"/>
  <c r="J12477" i="1"/>
  <c r="J12478" i="1"/>
  <c r="J12479" i="1"/>
  <c r="J12480" i="1"/>
  <c r="J12481" i="1"/>
  <c r="J12482" i="1"/>
  <c r="J12483" i="1"/>
  <c r="J12484" i="1"/>
  <c r="J12485" i="1"/>
  <c r="J12486" i="1"/>
  <c r="J12487" i="1"/>
  <c r="J12488" i="1"/>
  <c r="J12489" i="1"/>
  <c r="J12490" i="1"/>
  <c r="J12492" i="1"/>
  <c r="J12493" i="1"/>
  <c r="J12494" i="1"/>
  <c r="J12495" i="1"/>
  <c r="J12496" i="1"/>
  <c r="J12497" i="1"/>
  <c r="J12499" i="1"/>
  <c r="J12500" i="1"/>
  <c r="J12501" i="1"/>
  <c r="J12502" i="1"/>
  <c r="J12503" i="1"/>
  <c r="J12504" i="1"/>
  <c r="J12505" i="1"/>
  <c r="J12506" i="1"/>
  <c r="J12507" i="1"/>
  <c r="J12508" i="1"/>
  <c r="J12509" i="1"/>
  <c r="J12510" i="1"/>
  <c r="J12511" i="1"/>
  <c r="J12512" i="1"/>
  <c r="J12513" i="1"/>
  <c r="J12514" i="1"/>
  <c r="J12515" i="1"/>
  <c r="J12516" i="1"/>
  <c r="J12517" i="1"/>
  <c r="J12518" i="1"/>
  <c r="J12519" i="1"/>
  <c r="J12520" i="1"/>
  <c r="J12521" i="1"/>
  <c r="J12522" i="1"/>
  <c r="J12523" i="1"/>
  <c r="J12524" i="1"/>
  <c r="J12525" i="1"/>
  <c r="J12526" i="1"/>
  <c r="J12528" i="1"/>
  <c r="J12529" i="1"/>
  <c r="J12530" i="1"/>
  <c r="J12531" i="1"/>
  <c r="J12532" i="1"/>
  <c r="J12533" i="1"/>
  <c r="J12534" i="1"/>
  <c r="J12536" i="1"/>
  <c r="J12537" i="1"/>
  <c r="J12538" i="1"/>
  <c r="J12539" i="1"/>
  <c r="J12540" i="1"/>
  <c r="J12541" i="1"/>
  <c r="J12542" i="1"/>
  <c r="J12543" i="1"/>
  <c r="J12544" i="1"/>
  <c r="J12545" i="1"/>
  <c r="J12546" i="1"/>
  <c r="J12547" i="1"/>
  <c r="J12548" i="1"/>
  <c r="J12549" i="1"/>
  <c r="J12550" i="1"/>
  <c r="J12551" i="1"/>
  <c r="J12552" i="1"/>
  <c r="J12553" i="1"/>
  <c r="J12554" i="1"/>
  <c r="J12555" i="1"/>
  <c r="J12556" i="1"/>
  <c r="J12557" i="1"/>
  <c r="J12559" i="1"/>
  <c r="J12560" i="1"/>
  <c r="J12561" i="1"/>
  <c r="J12562" i="1"/>
  <c r="J12563" i="1"/>
  <c r="J12564" i="1"/>
  <c r="J12565" i="1"/>
  <c r="J12566" i="1"/>
  <c r="J12567" i="1"/>
  <c r="J12568" i="1"/>
  <c r="J12569" i="1"/>
  <c r="J12570" i="1"/>
  <c r="J12571" i="1"/>
  <c r="J12572" i="1"/>
  <c r="J12573" i="1"/>
  <c r="J12574" i="1"/>
  <c r="J12576" i="1"/>
  <c r="J12577" i="1"/>
  <c r="J12578" i="1"/>
  <c r="J12579" i="1"/>
  <c r="J12580" i="1"/>
  <c r="J12581" i="1"/>
  <c r="J12582" i="1"/>
  <c r="J12583" i="1"/>
  <c r="J12584" i="1"/>
  <c r="J12585" i="1"/>
  <c r="J12586" i="1"/>
  <c r="J12587" i="1"/>
  <c r="J12588" i="1"/>
  <c r="J12589" i="1"/>
  <c r="J12590" i="1"/>
  <c r="J12591" i="1"/>
  <c r="J12592" i="1"/>
  <c r="J12593" i="1"/>
  <c r="J12594" i="1"/>
  <c r="J12595" i="1"/>
  <c r="J12596" i="1"/>
  <c r="J12597" i="1"/>
  <c r="J12599" i="1"/>
  <c r="J12600" i="1"/>
  <c r="J12601" i="1"/>
  <c r="J12602" i="1"/>
  <c r="J12603" i="1"/>
  <c r="J12604" i="1"/>
  <c r="J12605" i="1"/>
  <c r="J12606" i="1"/>
  <c r="J12607" i="1"/>
  <c r="J12608" i="1"/>
  <c r="J12609" i="1"/>
  <c r="J12610" i="1"/>
  <c r="J12611" i="1"/>
  <c r="J12612" i="1"/>
  <c r="J12613" i="1"/>
  <c r="J12615" i="1"/>
  <c r="J12616" i="1"/>
  <c r="J12617" i="1"/>
  <c r="J12618" i="1"/>
  <c r="J12619" i="1"/>
  <c r="J12620" i="1"/>
  <c r="J12621" i="1"/>
  <c r="J12622" i="1"/>
  <c r="J12623" i="1"/>
  <c r="J12624" i="1"/>
  <c r="J12625" i="1"/>
  <c r="J12626" i="1"/>
  <c r="J12627" i="1"/>
  <c r="J12628" i="1"/>
  <c r="J12629" i="1"/>
  <c r="J12630" i="1"/>
  <c r="J12631" i="1"/>
  <c r="J12632" i="1"/>
  <c r="J12633" i="1"/>
  <c r="J12635" i="1"/>
  <c r="J12636" i="1"/>
  <c r="J12637" i="1"/>
  <c r="J12638" i="1"/>
  <c r="J12639" i="1"/>
  <c r="J12640" i="1"/>
  <c r="J12641" i="1"/>
  <c r="J12642" i="1"/>
  <c r="J12643" i="1"/>
  <c r="J12644" i="1"/>
  <c r="J12645" i="1"/>
  <c r="J12646" i="1"/>
  <c r="J12647" i="1"/>
  <c r="J12648" i="1"/>
  <c r="J12649" i="1"/>
  <c r="J12650" i="1"/>
  <c r="J12651" i="1"/>
  <c r="J12652" i="1"/>
  <c r="J12653" i="1"/>
  <c r="J12654" i="1"/>
  <c r="J12655" i="1"/>
  <c r="J12656" i="1"/>
  <c r="J12657" i="1"/>
  <c r="J12658" i="1"/>
  <c r="J12659" i="1"/>
  <c r="J12661" i="1"/>
  <c r="J12662" i="1"/>
  <c r="J12663" i="1"/>
  <c r="J12664" i="1"/>
  <c r="J12665" i="1"/>
  <c r="J12666" i="1"/>
  <c r="J12667" i="1"/>
  <c r="J12668" i="1"/>
  <c r="J12669" i="1"/>
  <c r="J12670" i="1"/>
  <c r="J12671" i="1"/>
  <c r="J12672" i="1"/>
  <c r="J12673" i="1"/>
  <c r="J12674" i="1"/>
  <c r="J12675" i="1"/>
  <c r="J12676" i="1"/>
  <c r="J12677" i="1"/>
  <c r="J12678" i="1"/>
  <c r="J12679" i="1"/>
  <c r="J12681" i="1"/>
  <c r="J12682" i="1"/>
  <c r="J12683" i="1"/>
  <c r="J12684" i="1"/>
  <c r="J12685" i="1"/>
  <c r="J12686" i="1"/>
  <c r="J12687" i="1"/>
  <c r="J12689" i="1"/>
  <c r="J12690" i="1"/>
  <c r="J12691" i="1"/>
  <c r="J12692" i="1"/>
  <c r="J12693" i="1"/>
  <c r="J12694" i="1"/>
  <c r="J12695" i="1"/>
  <c r="J12696" i="1"/>
  <c r="J12697" i="1"/>
  <c r="J12698" i="1"/>
  <c r="J12699" i="1"/>
  <c r="J12700" i="1"/>
  <c r="J12701" i="1"/>
  <c r="J12702" i="1"/>
  <c r="J12703" i="1"/>
  <c r="J12704" i="1"/>
  <c r="J12705" i="1"/>
  <c r="J12706" i="1"/>
  <c r="J12707" i="1"/>
  <c r="J12708" i="1"/>
  <c r="J12709" i="1"/>
  <c r="J12710" i="1"/>
  <c r="J12711" i="1"/>
  <c r="J12713" i="1"/>
  <c r="J12714" i="1"/>
  <c r="J12715" i="1"/>
  <c r="J12716" i="1"/>
  <c r="J12717" i="1"/>
  <c r="J12718" i="1"/>
  <c r="J12719" i="1"/>
  <c r="J12720" i="1"/>
  <c r="J12721" i="1"/>
  <c r="J12722" i="1"/>
  <c r="J12723" i="1"/>
  <c r="J12724" i="1"/>
  <c r="J12725" i="1"/>
  <c r="J12726" i="1"/>
  <c r="J12727" i="1"/>
  <c r="J12728" i="1"/>
  <c r="J12729" i="1"/>
  <c r="J12730" i="1"/>
  <c r="J12731" i="1"/>
  <c r="J12732" i="1"/>
  <c r="J12733" i="1"/>
  <c r="J12734" i="1"/>
  <c r="J12735" i="1"/>
  <c r="J12737" i="1"/>
  <c r="J12738" i="1"/>
  <c r="J12739" i="1"/>
  <c r="J12740" i="1"/>
  <c r="J12741" i="1"/>
  <c r="J12742" i="1"/>
  <c r="J12743" i="1"/>
  <c r="J12744" i="1"/>
  <c r="J12745" i="1"/>
  <c r="J12746" i="1"/>
  <c r="J12747" i="1"/>
  <c r="J12748" i="1"/>
  <c r="J12749" i="1"/>
  <c r="J12750" i="1"/>
  <c r="J12752" i="1"/>
  <c r="J12753" i="1"/>
  <c r="J12754" i="1"/>
  <c r="J12755" i="1"/>
  <c r="J12756" i="1"/>
  <c r="J12757" i="1"/>
  <c r="J12758" i="1"/>
  <c r="J12759" i="1"/>
  <c r="J12760" i="1"/>
  <c r="J12761" i="1"/>
  <c r="J12762" i="1"/>
  <c r="J12763" i="1"/>
  <c r="J12764" i="1"/>
  <c r="J12765" i="1"/>
  <c r="J12766" i="1"/>
  <c r="J12767" i="1"/>
  <c r="J12768" i="1"/>
  <c r="J12769" i="1"/>
  <c r="J12770" i="1"/>
  <c r="J12771" i="1"/>
  <c r="J12772" i="1"/>
  <c r="J12773" i="1"/>
  <c r="J12774" i="1"/>
  <c r="J12776" i="1"/>
  <c r="J12777" i="1"/>
  <c r="J12778" i="1"/>
  <c r="J12779" i="1"/>
  <c r="J12780" i="1"/>
  <c r="J12781" i="1"/>
  <c r="J12782" i="1"/>
  <c r="J12783" i="1"/>
  <c r="J12784" i="1"/>
  <c r="J12785" i="1"/>
  <c r="J12786" i="1"/>
  <c r="J12787" i="1"/>
  <c r="J12789" i="1"/>
  <c r="J12790" i="1"/>
  <c r="J12791" i="1"/>
  <c r="J12792" i="1"/>
  <c r="J12793" i="1"/>
  <c r="J12794" i="1"/>
  <c r="J12795" i="1"/>
  <c r="J12796" i="1"/>
  <c r="J12797" i="1"/>
  <c r="J12798" i="1"/>
  <c r="J12799" i="1"/>
  <c r="J12800" i="1"/>
  <c r="J12801" i="1"/>
  <c r="J12802" i="1"/>
  <c r="J12804" i="1"/>
  <c r="J12805" i="1"/>
  <c r="J12806" i="1"/>
  <c r="J12807" i="1"/>
  <c r="J12808" i="1"/>
  <c r="J12809" i="1"/>
  <c r="J12810" i="1"/>
  <c r="J12811" i="1"/>
  <c r="J12812" i="1"/>
  <c r="J12813" i="1"/>
  <c r="J12814" i="1"/>
  <c r="J12815" i="1"/>
  <c r="J12816" i="1"/>
  <c r="J12817" i="1"/>
  <c r="J12818" i="1"/>
  <c r="J12819" i="1"/>
  <c r="J12820" i="1"/>
  <c r="J12821" i="1"/>
  <c r="J12822" i="1"/>
  <c r="J12823" i="1"/>
  <c r="J12824" i="1"/>
  <c r="J12825" i="1"/>
  <c r="J12826" i="1"/>
  <c r="J12827" i="1"/>
  <c r="J12828" i="1"/>
  <c r="J12829" i="1"/>
  <c r="J12830" i="1"/>
  <c r="J12832" i="1"/>
  <c r="J12833" i="1"/>
  <c r="J12834" i="1"/>
  <c r="J12835" i="1"/>
  <c r="J12836" i="1"/>
  <c r="J12837" i="1"/>
  <c r="J12838" i="1"/>
  <c r="J12839" i="1"/>
  <c r="J12840" i="1"/>
  <c r="J12841" i="1"/>
  <c r="J12842" i="1"/>
  <c r="J12843" i="1"/>
  <c r="J12844" i="1"/>
  <c r="J12845" i="1"/>
  <c r="J12846" i="1"/>
  <c r="J12847" i="1"/>
  <c r="J12848" i="1"/>
  <c r="J12849" i="1"/>
  <c r="J12850" i="1"/>
  <c r="J12852" i="1"/>
  <c r="J12853" i="1"/>
  <c r="J12854" i="1"/>
  <c r="J12855" i="1"/>
  <c r="J12856" i="1"/>
  <c r="J12857" i="1"/>
  <c r="J12858" i="1"/>
  <c r="J12859" i="1"/>
  <c r="J12860" i="1"/>
  <c r="J12861" i="1"/>
  <c r="J12862" i="1"/>
  <c r="J12863" i="1"/>
  <c r="J12864" i="1"/>
  <c r="J12865" i="1"/>
  <c r="J12866" i="1"/>
  <c r="J12868" i="1"/>
  <c r="J12869" i="1"/>
  <c r="J12870" i="1"/>
  <c r="J12871" i="1"/>
  <c r="J12872" i="1"/>
  <c r="J12873" i="1"/>
  <c r="J12874" i="1"/>
  <c r="J12875" i="1"/>
  <c r="J12876" i="1"/>
  <c r="J12877" i="1"/>
  <c r="J12878" i="1"/>
  <c r="J12880" i="1"/>
  <c r="J12881" i="1"/>
  <c r="J12882" i="1"/>
  <c r="J12883" i="1"/>
  <c r="J12884" i="1"/>
  <c r="J12885" i="1"/>
  <c r="J12886" i="1"/>
  <c r="J12887" i="1"/>
  <c r="J12888" i="1"/>
  <c r="J12889" i="1"/>
  <c r="J12890" i="1"/>
  <c r="J12891" i="1"/>
  <c r="J12892" i="1"/>
  <c r="J12893" i="1"/>
  <c r="J12894" i="1"/>
  <c r="J12895" i="1"/>
  <c r="J12896" i="1"/>
  <c r="J12897" i="1"/>
  <c r="J12898" i="1"/>
  <c r="J12899" i="1"/>
  <c r="J12900" i="1"/>
  <c r="J12901" i="1"/>
  <c r="J12902" i="1"/>
  <c r="J12903" i="1"/>
  <c r="J12904" i="1"/>
  <c r="J12906" i="1"/>
  <c r="J12907" i="1"/>
  <c r="J12908" i="1"/>
  <c r="J12909" i="1"/>
  <c r="J12910" i="1"/>
  <c r="J12911" i="1"/>
  <c r="J12912" i="1"/>
  <c r="J12913" i="1"/>
  <c r="J12914" i="1"/>
  <c r="J12915" i="1"/>
  <c r="J12916" i="1"/>
  <c r="J12917" i="1"/>
  <c r="J12918" i="1"/>
  <c r="J12919" i="1"/>
  <c r="J12920" i="1"/>
  <c r="J12922" i="1"/>
  <c r="J12923" i="1"/>
  <c r="J12924" i="1"/>
  <c r="J12925" i="1"/>
  <c r="J12926" i="1"/>
  <c r="J12927" i="1"/>
  <c r="J12928" i="1"/>
  <c r="J12929" i="1"/>
  <c r="J12930" i="1"/>
  <c r="J12931" i="1"/>
  <c r="J12932" i="1"/>
  <c r="J12934" i="1"/>
  <c r="J12935" i="1"/>
  <c r="J12936" i="1"/>
  <c r="J12937" i="1"/>
  <c r="J12938" i="1"/>
  <c r="J12939" i="1"/>
  <c r="J12940" i="1"/>
  <c r="J12941" i="1"/>
  <c r="J12942" i="1"/>
  <c r="J12943" i="1"/>
  <c r="J12944" i="1"/>
  <c r="J12945" i="1"/>
  <c r="J12946" i="1"/>
  <c r="J12947" i="1"/>
  <c r="J12948" i="1"/>
  <c r="J12949" i="1"/>
  <c r="J12950" i="1"/>
  <c r="J12951" i="1"/>
  <c r="J12952" i="1"/>
  <c r="J12953" i="1"/>
  <c r="J12954" i="1"/>
  <c r="J12955" i="1"/>
  <c r="J12956" i="1"/>
  <c r="J12958" i="1"/>
  <c r="J12959" i="1"/>
  <c r="J12960" i="1"/>
  <c r="J12961" i="1"/>
  <c r="J12962" i="1"/>
  <c r="J12963" i="1"/>
  <c r="J12964" i="1"/>
  <c r="J12965" i="1"/>
  <c r="J12966" i="1"/>
  <c r="J12967" i="1"/>
  <c r="J12968" i="1"/>
  <c r="J12969" i="1"/>
  <c r="J12970" i="1"/>
  <c r="J12971" i="1"/>
  <c r="J12972" i="1"/>
  <c r="J12973" i="1"/>
  <c r="J12974" i="1"/>
  <c r="J12976" i="1"/>
  <c r="J12977" i="1"/>
  <c r="J12978" i="1"/>
  <c r="J12979" i="1"/>
  <c r="J12980" i="1"/>
  <c r="J12981" i="1"/>
  <c r="J12982" i="1"/>
  <c r="J12983" i="1"/>
  <c r="J12984" i="1"/>
  <c r="J12985" i="1"/>
  <c r="J12986" i="1"/>
  <c r="J12987" i="1"/>
  <c r="J12988" i="1"/>
  <c r="J12990" i="1"/>
  <c r="J12991" i="1"/>
  <c r="J12992" i="1"/>
  <c r="J12993" i="1"/>
  <c r="J12994" i="1"/>
  <c r="J12995" i="1"/>
  <c r="J12996" i="1"/>
  <c r="J12997" i="1"/>
  <c r="J12998" i="1"/>
  <c r="J12999" i="1"/>
  <c r="J13000" i="1"/>
  <c r="J13001" i="1"/>
  <c r="J13002" i="1"/>
  <c r="J13003" i="1"/>
  <c r="J13004" i="1"/>
  <c r="J13005" i="1"/>
  <c r="J13007" i="1"/>
  <c r="J13008" i="1"/>
  <c r="J13009" i="1"/>
  <c r="J13010" i="1"/>
  <c r="J13011" i="1"/>
  <c r="J13012" i="1"/>
  <c r="J13013" i="1"/>
  <c r="J13014" i="1"/>
  <c r="J13015" i="1"/>
  <c r="J13016" i="1"/>
  <c r="J13017" i="1"/>
  <c r="J13018" i="1"/>
  <c r="J13019" i="1"/>
  <c r="J13020" i="1"/>
  <c r="J13021" i="1"/>
  <c r="J13022" i="1"/>
  <c r="J13023" i="1"/>
  <c r="J13024" i="1"/>
  <c r="J13025" i="1"/>
  <c r="J13026" i="1"/>
  <c r="J13027" i="1"/>
  <c r="J13028" i="1"/>
  <c r="J13029" i="1"/>
  <c r="J13030" i="1"/>
  <c r="J13031" i="1"/>
  <c r="J13032" i="1"/>
  <c r="J13033" i="1"/>
  <c r="J13034" i="1"/>
  <c r="J13035" i="1"/>
  <c r="J13036" i="1"/>
  <c r="J13037" i="1"/>
  <c r="J13038" i="1"/>
  <c r="J13040" i="1"/>
  <c r="J13041" i="1"/>
  <c r="J13042" i="1"/>
  <c r="J13043" i="1"/>
  <c r="J13044" i="1"/>
  <c r="J13045" i="1"/>
  <c r="J13046" i="1"/>
  <c r="J13047" i="1"/>
  <c r="J13048" i="1"/>
  <c r="J13049" i="1"/>
  <c r="J13050" i="1"/>
  <c r="J13051" i="1"/>
  <c r="J13052" i="1"/>
  <c r="J13053" i="1"/>
  <c r="J13054" i="1"/>
  <c r="J13055" i="1"/>
  <c r="J13056" i="1"/>
  <c r="J13057" i="1"/>
  <c r="J13059" i="1"/>
  <c r="J13060" i="1"/>
  <c r="J13061" i="1"/>
  <c r="J13062" i="1"/>
  <c r="J13063" i="1"/>
  <c r="J13064" i="1"/>
  <c r="J13065" i="1"/>
  <c r="J13066" i="1"/>
  <c r="J13067" i="1"/>
  <c r="J13068" i="1"/>
  <c r="J13069" i="1"/>
  <c r="J13070" i="1"/>
  <c r="J13071" i="1"/>
  <c r="J13072" i="1"/>
  <c r="J13073" i="1"/>
  <c r="J13074" i="1"/>
  <c r="J13075" i="1"/>
  <c r="J13076" i="1"/>
  <c r="J13078" i="1"/>
  <c r="J13079" i="1"/>
  <c r="J13080" i="1"/>
  <c r="J13081" i="1"/>
  <c r="J13082" i="1"/>
  <c r="J13083" i="1"/>
  <c r="J13084" i="1"/>
  <c r="J13085" i="1"/>
  <c r="J13086" i="1"/>
  <c r="J13087" i="1"/>
  <c r="J13088" i="1"/>
  <c r="J13089" i="1"/>
  <c r="J13090" i="1"/>
  <c r="J13091" i="1"/>
  <c r="J13092" i="1"/>
  <c r="J13093" i="1"/>
  <c r="J13094" i="1"/>
  <c r="J13095" i="1"/>
  <c r="J13096" i="1"/>
  <c r="J13099" i="1"/>
  <c r="J13100" i="1"/>
  <c r="J13101" i="1"/>
  <c r="J13102" i="1"/>
  <c r="J13103" i="1"/>
  <c r="J13104" i="1"/>
  <c r="J13105" i="1"/>
  <c r="J13106" i="1"/>
  <c r="J13107" i="1"/>
  <c r="J13108" i="1"/>
  <c r="J13109" i="1"/>
  <c r="J13110" i="1"/>
  <c r="J13111" i="1"/>
  <c r="J13112" i="1"/>
  <c r="J13113" i="1"/>
  <c r="J13114" i="1"/>
  <c r="J13115" i="1"/>
  <c r="J13116" i="1"/>
  <c r="J13117" i="1"/>
  <c r="J13118" i="1"/>
  <c r="J13119" i="1"/>
  <c r="J13120" i="1"/>
  <c r="J13121" i="1"/>
  <c r="J13122" i="1"/>
  <c r="J13123" i="1"/>
  <c r="J13124" i="1"/>
  <c r="J13125" i="1"/>
  <c r="J13126" i="1"/>
  <c r="J13127" i="1"/>
  <c r="J13128" i="1"/>
  <c r="J13130" i="1"/>
  <c r="J13131" i="1"/>
  <c r="J13132" i="1"/>
  <c r="J13133" i="1"/>
  <c r="J13134" i="1"/>
  <c r="J13135" i="1"/>
  <c r="J13136" i="1"/>
  <c r="J13137" i="1"/>
  <c r="J13138" i="1"/>
  <c r="J13139" i="1"/>
  <c r="J13141" i="1"/>
  <c r="J13142" i="1"/>
  <c r="J13143" i="1"/>
  <c r="J13144" i="1"/>
  <c r="J13145" i="1"/>
  <c r="J13146" i="1"/>
  <c r="J13147" i="1"/>
  <c r="J13148" i="1"/>
  <c r="J13149" i="1"/>
  <c r="J13150" i="1"/>
  <c r="J13151" i="1"/>
  <c r="J13152" i="1"/>
  <c r="J13153" i="1"/>
  <c r="J13154" i="1"/>
  <c r="J13155" i="1"/>
  <c r="J13157" i="1"/>
  <c r="J13158" i="1"/>
  <c r="J13159" i="1"/>
  <c r="J13160" i="1"/>
  <c r="J13161" i="1"/>
  <c r="J13162" i="1"/>
  <c r="J13163" i="1"/>
  <c r="J13164" i="1"/>
  <c r="J13165" i="1"/>
  <c r="J13166" i="1"/>
  <c r="J13167" i="1"/>
  <c r="J13168" i="1"/>
  <c r="J13169" i="1"/>
  <c r="J13170" i="1"/>
  <c r="J13171" i="1"/>
  <c r="J13172" i="1"/>
  <c r="J13173" i="1"/>
  <c r="J13174" i="1"/>
  <c r="J13175" i="1"/>
  <c r="J13176" i="1"/>
  <c r="J13177" i="1"/>
  <c r="J13178" i="1"/>
  <c r="J13179" i="1"/>
  <c r="J13180" i="1"/>
  <c r="J13181" i="1"/>
  <c r="J13183" i="1"/>
  <c r="J13184" i="1"/>
  <c r="J13185" i="1"/>
  <c r="J13186" i="1"/>
  <c r="J13187" i="1"/>
  <c r="J13188" i="1"/>
  <c r="J13189" i="1"/>
  <c r="J13190" i="1"/>
  <c r="J13191" i="1"/>
  <c r="J13192" i="1"/>
  <c r="J13193" i="1"/>
  <c r="J13194" i="1"/>
  <c r="J13195" i="1"/>
  <c r="J13196" i="1"/>
  <c r="J13197" i="1"/>
  <c r="J13199" i="1"/>
  <c r="J13200" i="1"/>
  <c r="J13201" i="1"/>
  <c r="J13202" i="1"/>
  <c r="J13203" i="1"/>
  <c r="J13204" i="1"/>
  <c r="J13205" i="1"/>
  <c r="J13206" i="1"/>
  <c r="J13207" i="1"/>
  <c r="J13208" i="1"/>
  <c r="J13209" i="1"/>
  <c r="J13210" i="1"/>
  <c r="J13211" i="1"/>
  <c r="J13212" i="1"/>
  <c r="J13213" i="1"/>
  <c r="J13215" i="1"/>
  <c r="J13216" i="1"/>
  <c r="J13217" i="1"/>
  <c r="J13218" i="1"/>
  <c r="J13219" i="1"/>
  <c r="J13220" i="1"/>
  <c r="J13221" i="1"/>
  <c r="J13222" i="1"/>
  <c r="J13223" i="1"/>
  <c r="J13224" i="1"/>
  <c r="J13225" i="1"/>
  <c r="J13226" i="1"/>
  <c r="J13227" i="1"/>
  <c r="J13228" i="1"/>
  <c r="J13229" i="1"/>
  <c r="J13230" i="1"/>
  <c r="J13231" i="1"/>
  <c r="J13232" i="1"/>
  <c r="J13233" i="1"/>
  <c r="J13234" i="1"/>
  <c r="J13235" i="1"/>
  <c r="J13236" i="1"/>
  <c r="J13237" i="1"/>
  <c r="J13238" i="1"/>
  <c r="J13239" i="1"/>
  <c r="J13240" i="1"/>
  <c r="J13241" i="1"/>
  <c r="J13242" i="1"/>
  <c r="J13243" i="1"/>
  <c r="J13244" i="1"/>
  <c r="J13245" i="1"/>
  <c r="J13247" i="1"/>
  <c r="J13248" i="1"/>
  <c r="J13249" i="1"/>
  <c r="J13250" i="1"/>
  <c r="J13251" i="1"/>
  <c r="J13252" i="1"/>
  <c r="J13253" i="1"/>
  <c r="J13254" i="1"/>
  <c r="J13255" i="1"/>
  <c r="J13256" i="1"/>
  <c r="J13257" i="1"/>
  <c r="J13258" i="1"/>
  <c r="J13260" i="1"/>
  <c r="J13261" i="1"/>
  <c r="J13262" i="1"/>
  <c r="J13263" i="1"/>
  <c r="J13264" i="1"/>
  <c r="J13265" i="1"/>
  <c r="J13266" i="1"/>
  <c r="J13267" i="1"/>
  <c r="J13268" i="1"/>
  <c r="J13269" i="1"/>
  <c r="J13270" i="1"/>
  <c r="J13271" i="1"/>
  <c r="J13272" i="1"/>
  <c r="J13273" i="1"/>
  <c r="J13274" i="1"/>
  <c r="J13276" i="1"/>
  <c r="J13277" i="1"/>
  <c r="J13278" i="1"/>
  <c r="J13279" i="1"/>
  <c r="J13280" i="1"/>
  <c r="J13281" i="1"/>
  <c r="J13282" i="1"/>
  <c r="J13283" i="1"/>
  <c r="J13284" i="1"/>
  <c r="J13285" i="1"/>
  <c r="J13286" i="1"/>
  <c r="J13287" i="1"/>
  <c r="J13288" i="1"/>
  <c r="J13289" i="1"/>
  <c r="J13290" i="1"/>
  <c r="J13291" i="1"/>
  <c r="J13292" i="1"/>
  <c r="J13293" i="1"/>
  <c r="J13294" i="1"/>
  <c r="J13296" i="1"/>
  <c r="J13297" i="1"/>
  <c r="J13298" i="1"/>
  <c r="J13299" i="1"/>
  <c r="J13300" i="1"/>
  <c r="J13301" i="1"/>
  <c r="J13302" i="1"/>
  <c r="J13303" i="1"/>
  <c r="J13304" i="1"/>
  <c r="J13305" i="1"/>
  <c r="J13306" i="1"/>
  <c r="J13307" i="1"/>
  <c r="J13308" i="1"/>
  <c r="J13309" i="1"/>
  <c r="J13310" i="1"/>
  <c r="J13311" i="1"/>
  <c r="J13312" i="1"/>
  <c r="J13313" i="1"/>
  <c r="J13314" i="1"/>
  <c r="J13315" i="1"/>
  <c r="J13316" i="1"/>
  <c r="J13317" i="1"/>
  <c r="J13319" i="1"/>
  <c r="J13320" i="1"/>
  <c r="J13321" i="1"/>
  <c r="J13322" i="1"/>
  <c r="J13323" i="1"/>
  <c r="J13324" i="1"/>
  <c r="J13325" i="1"/>
  <c r="J13326" i="1"/>
  <c r="J13327" i="1"/>
  <c r="J13328" i="1"/>
  <c r="J13329" i="1"/>
  <c r="J13330" i="1"/>
  <c r="J13331" i="1"/>
  <c r="J13332" i="1"/>
  <c r="J13333" i="1"/>
  <c r="J13334" i="1"/>
  <c r="J13335" i="1"/>
  <c r="J13336" i="1"/>
  <c r="J13337" i="1"/>
  <c r="J13338" i="1"/>
  <c r="J13339" i="1"/>
  <c r="J13341" i="1"/>
  <c r="J13342" i="1"/>
  <c r="J13343" i="1"/>
  <c r="J13344" i="1"/>
  <c r="J13345" i="1"/>
  <c r="J13346" i="1"/>
  <c r="J13347" i="1"/>
  <c r="J13348" i="1"/>
  <c r="J13349" i="1"/>
  <c r="J13350" i="1"/>
  <c r="J13351" i="1"/>
  <c r="J13352" i="1"/>
  <c r="J13353" i="1"/>
  <c r="J13354" i="1"/>
  <c r="J13355" i="1"/>
  <c r="J13357" i="1"/>
  <c r="J13358" i="1"/>
  <c r="J13359" i="1"/>
  <c r="J13360" i="1"/>
  <c r="J13361" i="1"/>
  <c r="J13362" i="1"/>
  <c r="J13363" i="1"/>
  <c r="J13364" i="1"/>
  <c r="J13365" i="1"/>
  <c r="J13366" i="1"/>
  <c r="J13367" i="1"/>
  <c r="J13368" i="1"/>
  <c r="J13369" i="1"/>
  <c r="J13370" i="1"/>
  <c r="J13371" i="1"/>
  <c r="J13372" i="1"/>
  <c r="J13373" i="1"/>
  <c r="J13374" i="1"/>
  <c r="J13375" i="1"/>
  <c r="J13376" i="1"/>
  <c r="J13377" i="1"/>
  <c r="J13378" i="1"/>
  <c r="J13379" i="1"/>
  <c r="J13381" i="1"/>
  <c r="J13382" i="1"/>
  <c r="J13383" i="1"/>
  <c r="J13384" i="1"/>
  <c r="J13385" i="1"/>
  <c r="J13386" i="1"/>
  <c r="J13387" i="1"/>
  <c r="J13388" i="1"/>
  <c r="J13389" i="1"/>
  <c r="J13390" i="1"/>
  <c r="J13391" i="1"/>
  <c r="J13392" i="1"/>
  <c r="J13393" i="1"/>
  <c r="J13394" i="1"/>
  <c r="J13395" i="1"/>
  <c r="J13396" i="1"/>
  <c r="J13397" i="1"/>
  <c r="J13398" i="1"/>
  <c r="J13400" i="1"/>
  <c r="J13401" i="1"/>
  <c r="J13402" i="1"/>
  <c r="J13404" i="1"/>
  <c r="J13405" i="1"/>
  <c r="J13406" i="1"/>
  <c r="J13407" i="1"/>
  <c r="J13408" i="1"/>
  <c r="J13409" i="1"/>
  <c r="J13410" i="1"/>
  <c r="J13411" i="1"/>
  <c r="J13412" i="1"/>
  <c r="J13413" i="1"/>
  <c r="J13414" i="1"/>
  <c r="J13415" i="1"/>
  <c r="J13416" i="1"/>
  <c r="J13417" i="1"/>
  <c r="J13418" i="1"/>
  <c r="J13419" i="1"/>
  <c r="J13420" i="1"/>
  <c r="J13421" i="1"/>
  <c r="J13422" i="1"/>
  <c r="J13423" i="1"/>
  <c r="J13424" i="1"/>
  <c r="J13425" i="1"/>
  <c r="J13426" i="1"/>
  <c r="J13427" i="1"/>
  <c r="J13428" i="1"/>
  <c r="J13429" i="1"/>
  <c r="J13430" i="1"/>
  <c r="J13431" i="1"/>
  <c r="J13432" i="1"/>
  <c r="J13433" i="1"/>
  <c r="J13434" i="1"/>
  <c r="J13435" i="1"/>
  <c r="J13436" i="1"/>
  <c r="J13437" i="1"/>
  <c r="J13439" i="1"/>
  <c r="J13440" i="1"/>
  <c r="J13441" i="1"/>
  <c r="J13442" i="1"/>
  <c r="J13444" i="1"/>
  <c r="J13445" i="1"/>
  <c r="J13446" i="1"/>
  <c r="J13447" i="1"/>
  <c r="J13448" i="1"/>
  <c r="J13449" i="1"/>
  <c r="J13450" i="1"/>
  <c r="J13451" i="1"/>
  <c r="J13452" i="1"/>
  <c r="J13453" i="1"/>
  <c r="J13454" i="1"/>
  <c r="J13455" i="1"/>
  <c r="J13456" i="1"/>
  <c r="J13457" i="1"/>
  <c r="J13458" i="1"/>
  <c r="J13459" i="1"/>
  <c r="J13460" i="1"/>
  <c r="J13461" i="1"/>
  <c r="J13462" i="1"/>
  <c r="J13463" i="1"/>
  <c r="J13464" i="1"/>
  <c r="J13465" i="1"/>
  <c r="J13466" i="1"/>
  <c r="J13467" i="1"/>
  <c r="J13468" i="1"/>
  <c r="J13469" i="1"/>
  <c r="J13470" i="1"/>
  <c r="J13471" i="1"/>
  <c r="J13472" i="1"/>
  <c r="J13473" i="1"/>
  <c r="J13474" i="1"/>
  <c r="J13475" i="1"/>
  <c r="J13477" i="1"/>
  <c r="J13478" i="1"/>
  <c r="J13479" i="1"/>
  <c r="J13480" i="1"/>
  <c r="J13481" i="1"/>
  <c r="J13482" i="1"/>
  <c r="J13483" i="1"/>
  <c r="J13485" i="1"/>
  <c r="J13486" i="1"/>
  <c r="J13487" i="1"/>
  <c r="J13488" i="1"/>
  <c r="J13489" i="1"/>
  <c r="J13490" i="1"/>
  <c r="J13491" i="1"/>
  <c r="J13492" i="1"/>
  <c r="J13493" i="1"/>
  <c r="J13494" i="1"/>
  <c r="J13495" i="1"/>
  <c r="J13496" i="1"/>
  <c r="J13497" i="1"/>
  <c r="J13498" i="1"/>
  <c r="J13499" i="1"/>
  <c r="J13500" i="1"/>
  <c r="J13501" i="1"/>
  <c r="J13502" i="1"/>
  <c r="J13504" i="1"/>
  <c r="J13505" i="1"/>
  <c r="J13506" i="1"/>
  <c r="J13507" i="1"/>
  <c r="J13508" i="1"/>
  <c r="J13509" i="1"/>
  <c r="J13510" i="1"/>
  <c r="J13511" i="1"/>
  <c r="J13512" i="1"/>
  <c r="J13513" i="1"/>
  <c r="J13514" i="1"/>
  <c r="J13515" i="1"/>
  <c r="J13517" i="1"/>
  <c r="J13518" i="1"/>
  <c r="J13519" i="1"/>
  <c r="J13520" i="1"/>
  <c r="J13521" i="1"/>
  <c r="J13522" i="1"/>
  <c r="J13523" i="1"/>
  <c r="J13524" i="1"/>
  <c r="J13525" i="1"/>
  <c r="J13526" i="1"/>
  <c r="J13527" i="1"/>
  <c r="J13528" i="1"/>
  <c r="J13529" i="1"/>
  <c r="J13530" i="1"/>
  <c r="J13531" i="1"/>
  <c r="J13532" i="1"/>
  <c r="J13533" i="1"/>
  <c r="J13535" i="1"/>
  <c r="J13536" i="1"/>
  <c r="J13537" i="1"/>
  <c r="J13538" i="1"/>
  <c r="J13539" i="1"/>
  <c r="J13540" i="1"/>
  <c r="J13541" i="1"/>
  <c r="J13542" i="1"/>
  <c r="J13543" i="1"/>
  <c r="J13544" i="1"/>
  <c r="J13545" i="1"/>
  <c r="J13546" i="1"/>
  <c r="J13547" i="1"/>
  <c r="J13548" i="1"/>
  <c r="J13549" i="1"/>
  <c r="J13550" i="1"/>
  <c r="J13551" i="1"/>
  <c r="J13552" i="1"/>
  <c r="J13553" i="1"/>
  <c r="J13554" i="1"/>
  <c r="J13555" i="1"/>
  <c r="J13556" i="1"/>
  <c r="J13557" i="1"/>
  <c r="J13558" i="1"/>
  <c r="J13559" i="1"/>
  <c r="J13560" i="1"/>
  <c r="J13562" i="1"/>
  <c r="J13563" i="1"/>
  <c r="J13564" i="1"/>
  <c r="J13565" i="1"/>
  <c r="J13567" i="1"/>
  <c r="J13568" i="1"/>
  <c r="J13569" i="1"/>
  <c r="J13570" i="1"/>
  <c r="J13571" i="1"/>
  <c r="J13572" i="1"/>
  <c r="J13573" i="1"/>
  <c r="J13574" i="1"/>
  <c r="J13575" i="1"/>
  <c r="J13576" i="1"/>
  <c r="J13577" i="1"/>
  <c r="J13578" i="1"/>
  <c r="J13579" i="1"/>
  <c r="J13580" i="1"/>
  <c r="J13581" i="1"/>
  <c r="J13582" i="1"/>
  <c r="J13583" i="1"/>
  <c r="J13584" i="1"/>
  <c r="J13585" i="1"/>
  <c r="J13586" i="1"/>
  <c r="J13587" i="1"/>
  <c r="J13588" i="1"/>
  <c r="J13589" i="1"/>
  <c r="J13590" i="1"/>
  <c r="J13591" i="1"/>
  <c r="J13592" i="1"/>
  <c r="J13593" i="1"/>
  <c r="J13594" i="1"/>
  <c r="J13595" i="1"/>
  <c r="J13596" i="1"/>
  <c r="J13597" i="1"/>
  <c r="J13598" i="1"/>
  <c r="J13599" i="1"/>
  <c r="J13600" i="1"/>
  <c r="J13601" i="1"/>
  <c r="J13602" i="1"/>
  <c r="J13604" i="1"/>
  <c r="J13605" i="1"/>
  <c r="J13606" i="1"/>
  <c r="J13607" i="1"/>
  <c r="J13608" i="1"/>
  <c r="J13609" i="1"/>
  <c r="J13611" i="1"/>
  <c r="J13612" i="1"/>
  <c r="J13613" i="1"/>
  <c r="J13614" i="1"/>
  <c r="J13615" i="1"/>
  <c r="J13616" i="1"/>
  <c r="J13617" i="1"/>
  <c r="J13618" i="1"/>
  <c r="J13619" i="1"/>
  <c r="J13620" i="1"/>
  <c r="J13621" i="1"/>
  <c r="J13622" i="1"/>
  <c r="J13623" i="1"/>
  <c r="J13624" i="1"/>
  <c r="J13625" i="1"/>
  <c r="J13626" i="1"/>
  <c r="J13627" i="1"/>
  <c r="J13628" i="1"/>
  <c r="J13629" i="1"/>
  <c r="J13630" i="1"/>
  <c r="J13631" i="1"/>
  <c r="J13632" i="1"/>
  <c r="J13633" i="1"/>
  <c r="J13634" i="1"/>
  <c r="J13635" i="1"/>
  <c r="J13636" i="1"/>
  <c r="J13637" i="1"/>
  <c r="J13639" i="1"/>
  <c r="J13640" i="1"/>
  <c r="J13641" i="1"/>
  <c r="J13642" i="1"/>
  <c r="J13643" i="1"/>
  <c r="J13644" i="1"/>
  <c r="J13645" i="1"/>
  <c r="J13646" i="1"/>
  <c r="J13647" i="1"/>
  <c r="J13648" i="1"/>
  <c r="J13649" i="1"/>
  <c r="J13650" i="1"/>
  <c r="J13652" i="1"/>
  <c r="J13653" i="1"/>
  <c r="J13654" i="1"/>
  <c r="J13655" i="1"/>
  <c r="J13656" i="1"/>
  <c r="J13657" i="1"/>
  <c r="J13658" i="1"/>
  <c r="J13659" i="1"/>
  <c r="J13660" i="1"/>
  <c r="J13661" i="1"/>
  <c r="J13662" i="1"/>
  <c r="J13663" i="1"/>
  <c r="J13664" i="1"/>
  <c r="J13665" i="1"/>
  <c r="J13666" i="1"/>
  <c r="J13667" i="1"/>
  <c r="J13668" i="1"/>
  <c r="J13669" i="1"/>
  <c r="J13670" i="1"/>
  <c r="J13671" i="1"/>
  <c r="J13672" i="1"/>
  <c r="J13674" i="1"/>
  <c r="J13675" i="1"/>
  <c r="J13676" i="1"/>
  <c r="J13677" i="1"/>
  <c r="J13678" i="1"/>
  <c r="J13679" i="1"/>
  <c r="J13680" i="1"/>
  <c r="J13681" i="1"/>
  <c r="J13682" i="1"/>
  <c r="J13683" i="1"/>
  <c r="J13685" i="1"/>
  <c r="J13686" i="1"/>
  <c r="J13687" i="1"/>
  <c r="J13688" i="1"/>
  <c r="J13689" i="1"/>
  <c r="J13690" i="1"/>
  <c r="J13691" i="1"/>
  <c r="J13692" i="1"/>
  <c r="J13693" i="1"/>
  <c r="J13694" i="1"/>
  <c r="J13695" i="1"/>
  <c r="J13696" i="1"/>
  <c r="J13697" i="1"/>
  <c r="J13698" i="1"/>
  <c r="J13699" i="1"/>
  <c r="J13700" i="1"/>
  <c r="J13701" i="1"/>
  <c r="J13702" i="1"/>
  <c r="J13703" i="1"/>
  <c r="J13704" i="1"/>
  <c r="J13705" i="1"/>
  <c r="J13706" i="1"/>
  <c r="J13707" i="1"/>
  <c r="J13708" i="1"/>
  <c r="J13709" i="1"/>
  <c r="J13710" i="1"/>
  <c r="J13711" i="1"/>
  <c r="J13712" i="1"/>
  <c r="J13714" i="1"/>
  <c r="J13715" i="1"/>
  <c r="J13716" i="1"/>
  <c r="J13717" i="1"/>
  <c r="J13718" i="1"/>
  <c r="J13719" i="1"/>
  <c r="J13720" i="1"/>
  <c r="J13721" i="1"/>
  <c r="J13723" i="1"/>
  <c r="J13724" i="1"/>
  <c r="J13725" i="1"/>
  <c r="J13726" i="1"/>
  <c r="J13727" i="1"/>
  <c r="J13728" i="1"/>
  <c r="J13729" i="1"/>
  <c r="J13730" i="1"/>
  <c r="J13731" i="1"/>
  <c r="J13732" i="1"/>
  <c r="J13733" i="1"/>
  <c r="J13734" i="1"/>
  <c r="J13735" i="1"/>
  <c r="J13736" i="1"/>
  <c r="J13737" i="1"/>
  <c r="J13738" i="1"/>
  <c r="J13739" i="1"/>
  <c r="J13740" i="1"/>
  <c r="J13741" i="1"/>
  <c r="J13742" i="1"/>
  <c r="J13743" i="1"/>
  <c r="J13744" i="1"/>
  <c r="J13745" i="1"/>
  <c r="J13746" i="1"/>
  <c r="J13747" i="1"/>
  <c r="J13749" i="1"/>
  <c r="J13750" i="1"/>
  <c r="J13751" i="1"/>
  <c r="J13752" i="1"/>
  <c r="J13753" i="1"/>
  <c r="J13754" i="1"/>
  <c r="J13755" i="1"/>
  <c r="J13756" i="1"/>
  <c r="J13757" i="1"/>
  <c r="J13758" i="1"/>
  <c r="J13759" i="1"/>
  <c r="J13760" i="1"/>
  <c r="J13761" i="1"/>
  <c r="J13762" i="1"/>
  <c r="J13763" i="1"/>
  <c r="J13764" i="1"/>
  <c r="J13765" i="1"/>
  <c r="J13766" i="1"/>
  <c r="J13767" i="1"/>
  <c r="J13768" i="1"/>
  <c r="J13769" i="1"/>
  <c r="J13770" i="1"/>
  <c r="J13771" i="1"/>
  <c r="J13773" i="1"/>
  <c r="J13774" i="1"/>
  <c r="J13775" i="1"/>
  <c r="J13776" i="1"/>
  <c r="J13777" i="1"/>
  <c r="J13778" i="1"/>
  <c r="J13779" i="1"/>
  <c r="J13780" i="1"/>
  <c r="J13781" i="1"/>
  <c r="J13782" i="1"/>
  <c r="J13783" i="1"/>
  <c r="J13784" i="1"/>
  <c r="J13785" i="1"/>
  <c r="J13786" i="1"/>
  <c r="J13787" i="1"/>
  <c r="J13789" i="1"/>
  <c r="J13790" i="1"/>
  <c r="J13791" i="1"/>
  <c r="J13792" i="1"/>
  <c r="J13793" i="1"/>
  <c r="J13794" i="1"/>
  <c r="J13795" i="1"/>
  <c r="J13796" i="1"/>
  <c r="J13797" i="1"/>
  <c r="J13798" i="1"/>
  <c r="J13799" i="1"/>
  <c r="J13800" i="1"/>
  <c r="J13801" i="1"/>
  <c r="J13802" i="1"/>
  <c r="J13803" i="1"/>
  <c r="J13804" i="1"/>
  <c r="J13806" i="1"/>
  <c r="J13807" i="1"/>
  <c r="J13808" i="1"/>
  <c r="J13809" i="1"/>
  <c r="J13810" i="1"/>
  <c r="J13811" i="1"/>
  <c r="J13812" i="1"/>
  <c r="J13813" i="1"/>
  <c r="J13814" i="1"/>
  <c r="J13815" i="1"/>
  <c r="J13816" i="1"/>
  <c r="J13817" i="1"/>
  <c r="J13818" i="1"/>
  <c r="J13819" i="1"/>
  <c r="J13820" i="1"/>
  <c r="J13821" i="1"/>
  <c r="J13822" i="1"/>
  <c r="J13823" i="1"/>
  <c r="J13824" i="1"/>
  <c r="J13825" i="1"/>
  <c r="J13826" i="1"/>
  <c r="J13827" i="1"/>
  <c r="J13828" i="1"/>
  <c r="J13830" i="1"/>
  <c r="J13831" i="1"/>
  <c r="J13832" i="1"/>
  <c r="J13833" i="1"/>
  <c r="J13834" i="1"/>
  <c r="J13835" i="1"/>
  <c r="J13836" i="1"/>
  <c r="J13837" i="1"/>
  <c r="J13838" i="1"/>
  <c r="J13839" i="1"/>
  <c r="J13840" i="1"/>
  <c r="J13841" i="1"/>
  <c r="J13842" i="1"/>
  <c r="J13843" i="1"/>
  <c r="J13844" i="1"/>
  <c r="J13845" i="1"/>
  <c r="J13847" i="1"/>
  <c r="J13848" i="1"/>
  <c r="J13849" i="1"/>
  <c r="J13850" i="1"/>
  <c r="J13851" i="1"/>
  <c r="J13852" i="1"/>
  <c r="J13853" i="1"/>
  <c r="J13855" i="1"/>
  <c r="J13856" i="1"/>
  <c r="J13857" i="1"/>
  <c r="J13858" i="1"/>
  <c r="J13859" i="1"/>
  <c r="J13860" i="1"/>
  <c r="J13861" i="1"/>
  <c r="J13862" i="1"/>
  <c r="J13863" i="1"/>
  <c r="J13864" i="1"/>
  <c r="J13865" i="1"/>
  <c r="J13866" i="1"/>
  <c r="J13867" i="1"/>
  <c r="J13868" i="1"/>
  <c r="J13869" i="1"/>
  <c r="J13870" i="1"/>
  <c r="J13871" i="1"/>
  <c r="J13872" i="1"/>
  <c r="J13873" i="1"/>
  <c r="J13874" i="1"/>
  <c r="J13875" i="1"/>
  <c r="J13876" i="1"/>
  <c r="J13878" i="1"/>
  <c r="J13879" i="1"/>
  <c r="J13880" i="1"/>
  <c r="J13881" i="1"/>
  <c r="J13882" i="1"/>
  <c r="J13883" i="1"/>
  <c r="J13884" i="1"/>
  <c r="J13885" i="1"/>
  <c r="J13886" i="1"/>
  <c r="J13887" i="1"/>
  <c r="J13888" i="1"/>
  <c r="J13889" i="1"/>
  <c r="J13890" i="1"/>
  <c r="J13891" i="1"/>
  <c r="J13892" i="1"/>
  <c r="J13893" i="1"/>
  <c r="J13894" i="1"/>
  <c r="J13895" i="1"/>
  <c r="J13896" i="1"/>
  <c r="J13897" i="1"/>
  <c r="J13898" i="1"/>
  <c r="J13899" i="1"/>
  <c r="J13900" i="1"/>
  <c r="J13901" i="1"/>
  <c r="J13902" i="1"/>
  <c r="J13903" i="1"/>
  <c r="J13904" i="1"/>
  <c r="J13906" i="1"/>
  <c r="J13907" i="1"/>
  <c r="J13909" i="1"/>
  <c r="J13910" i="1"/>
  <c r="J13911" i="1"/>
  <c r="J13912" i="1"/>
  <c r="J13913" i="1"/>
  <c r="J13914" i="1"/>
  <c r="J13915" i="1"/>
  <c r="J13916" i="1"/>
  <c r="J13917" i="1"/>
  <c r="J13918" i="1"/>
  <c r="J13919" i="1"/>
  <c r="J13920" i="1"/>
  <c r="J13921" i="1"/>
  <c r="J13922" i="1"/>
  <c r="J13923" i="1"/>
  <c r="J13924" i="1"/>
  <c r="J13925" i="1"/>
  <c r="J13926" i="1"/>
  <c r="J13927" i="1"/>
  <c r="J13928" i="1"/>
  <c r="J13929" i="1"/>
  <c r="J13930" i="1"/>
  <c r="J13931" i="1"/>
  <c r="J13932" i="1"/>
  <c r="J13934" i="1"/>
  <c r="J13935" i="1"/>
  <c r="J13936" i="1"/>
  <c r="J13937" i="1"/>
  <c r="J13938" i="1"/>
  <c r="J13939" i="1"/>
  <c r="J13940" i="1"/>
  <c r="J13941" i="1"/>
  <c r="J13942" i="1"/>
  <c r="J13943" i="1"/>
  <c r="J13944" i="1"/>
  <c r="J13946" i="1"/>
  <c r="J13947" i="1"/>
  <c r="J13948" i="1"/>
  <c r="J13949" i="1"/>
  <c r="J13950" i="1"/>
  <c r="J13951" i="1"/>
  <c r="J13952" i="1"/>
  <c r="J13953" i="1"/>
  <c r="J13954" i="1"/>
  <c r="J13955" i="1"/>
  <c r="J13956" i="1"/>
  <c r="J13957" i="1"/>
  <c r="J13958" i="1"/>
  <c r="J13959" i="1"/>
  <c r="J13960" i="1"/>
  <c r="J13961" i="1"/>
  <c r="J13962" i="1"/>
  <c r="J13963" i="1"/>
  <c r="J13964" i="1"/>
  <c r="J13965" i="1"/>
  <c r="J13966" i="1"/>
  <c r="J13967" i="1"/>
  <c r="J13968" i="1"/>
  <c r="J13969" i="1"/>
  <c r="J13970" i="1"/>
  <c r="J13971" i="1"/>
  <c r="J13972" i="1"/>
  <c r="J13973" i="1"/>
  <c r="J13974" i="1"/>
  <c r="J13975" i="1"/>
  <c r="J13976" i="1"/>
  <c r="J13978" i="1"/>
  <c r="J13979" i="1"/>
  <c r="J13980" i="1"/>
  <c r="J13981" i="1"/>
  <c r="J13982" i="1"/>
  <c r="J13983" i="1"/>
  <c r="J13984" i="1"/>
  <c r="J13985" i="1"/>
  <c r="J13986" i="1"/>
  <c r="J13987" i="1"/>
  <c r="J13988" i="1"/>
  <c r="J13989" i="1"/>
  <c r="J13990" i="1"/>
  <c r="J13991" i="1"/>
  <c r="J13992" i="1"/>
  <c r="J13993" i="1"/>
  <c r="J13995" i="1"/>
  <c r="J13996" i="1"/>
  <c r="J13997" i="1"/>
  <c r="J13998" i="1"/>
  <c r="J13999" i="1"/>
  <c r="J14000" i="1"/>
  <c r="J14001" i="1"/>
  <c r="J14002" i="1"/>
  <c r="J14003" i="1"/>
  <c r="J14004" i="1"/>
  <c r="J14005" i="1"/>
  <c r="J14006" i="1"/>
  <c r="J14007" i="1"/>
  <c r="J14008" i="1"/>
  <c r="J14009" i="1"/>
  <c r="J14010" i="1"/>
  <c r="J14011" i="1"/>
  <c r="J14012" i="1"/>
  <c r="J14014" i="1"/>
  <c r="J14015" i="1"/>
  <c r="J14016" i="1"/>
  <c r="J14018" i="1"/>
  <c r="J14019" i="1"/>
  <c r="J14020" i="1"/>
  <c r="J14021" i="1"/>
  <c r="J14022" i="1"/>
  <c r="J14023" i="1"/>
  <c r="J14024" i="1"/>
  <c r="J14025" i="1"/>
  <c r="J14026" i="1"/>
  <c r="J14027" i="1"/>
  <c r="J14028" i="1"/>
  <c r="J14029" i="1"/>
  <c r="J14030" i="1"/>
  <c r="J14031" i="1"/>
  <c r="J14032" i="1"/>
  <c r="J14033" i="1"/>
  <c r="J14034" i="1"/>
  <c r="J14035" i="1"/>
  <c r="J14036" i="1"/>
  <c r="J14037" i="1"/>
  <c r="J14038" i="1"/>
  <c r="J14039" i="1"/>
  <c r="J14041" i="1"/>
  <c r="J14042" i="1"/>
  <c r="J14043" i="1"/>
  <c r="J14044" i="1"/>
  <c r="J14045" i="1"/>
  <c r="J14046" i="1"/>
  <c r="J14047" i="1"/>
  <c r="J14048" i="1"/>
  <c r="J14049" i="1"/>
  <c r="J14050" i="1"/>
  <c r="J14051" i="1"/>
  <c r="J14052" i="1"/>
  <c r="J14053" i="1"/>
  <c r="J14054" i="1"/>
  <c r="J14055" i="1"/>
  <c r="J14056" i="1"/>
  <c r="J14057" i="1"/>
  <c r="J14058" i="1"/>
  <c r="J14059" i="1"/>
  <c r="J14061" i="1"/>
  <c r="J14062" i="1"/>
  <c r="J14063" i="1"/>
  <c r="J14064" i="1"/>
  <c r="J14065" i="1"/>
  <c r="J14066" i="1"/>
  <c r="J14067" i="1"/>
  <c r="J14068" i="1"/>
  <c r="J14069" i="1"/>
  <c r="J14070" i="1"/>
  <c r="J14071" i="1"/>
  <c r="J14072" i="1"/>
  <c r="J14073" i="1"/>
  <c r="J14074" i="1"/>
  <c r="J14075" i="1"/>
  <c r="J14076" i="1"/>
  <c r="J14077" i="1"/>
  <c r="J14078" i="1"/>
  <c r="J14079" i="1"/>
  <c r="J14080" i="1"/>
  <c r="J14081" i="1"/>
  <c r="J14082" i="1"/>
  <c r="J14083" i="1"/>
  <c r="J14084" i="1"/>
  <c r="J14085" i="1"/>
  <c r="J14086" i="1"/>
  <c r="J14088" i="1"/>
  <c r="J14089" i="1"/>
  <c r="J14090" i="1"/>
  <c r="J14091" i="1"/>
  <c r="J14092" i="1"/>
  <c r="J14093" i="1"/>
  <c r="J14094" i="1"/>
  <c r="J14095" i="1"/>
  <c r="J14096" i="1"/>
  <c r="J14097" i="1"/>
  <c r="J14098" i="1"/>
  <c r="J14099" i="1"/>
  <c r="J14101" i="1"/>
  <c r="J14102" i="1"/>
  <c r="J14103" i="1"/>
  <c r="J14104" i="1"/>
  <c r="J14105" i="1"/>
  <c r="J14106" i="1"/>
  <c r="J14107" i="1"/>
  <c r="J14108" i="1"/>
  <c r="J14109" i="1"/>
  <c r="J14110" i="1"/>
  <c r="J14111" i="1"/>
  <c r="J14112" i="1"/>
  <c r="J14113" i="1"/>
  <c r="J14115" i="1"/>
  <c r="J14116" i="1"/>
  <c r="J14117" i="1"/>
  <c r="J14118" i="1"/>
  <c r="J14119" i="1"/>
  <c r="J14120" i="1"/>
  <c r="J14121" i="1"/>
  <c r="J14122" i="1"/>
  <c r="J14123" i="1"/>
  <c r="J14124" i="1"/>
  <c r="J14125" i="1"/>
  <c r="J14126" i="1"/>
  <c r="J14127" i="1"/>
  <c r="J14128" i="1"/>
  <c r="J14129" i="1"/>
  <c r="J14130" i="1"/>
  <c r="J14131" i="1"/>
  <c r="J14132" i="1"/>
  <c r="J14133" i="1"/>
  <c r="J14134" i="1"/>
  <c r="J14135" i="1"/>
  <c r="J14136" i="1"/>
  <c r="J14137" i="1"/>
  <c r="J14138" i="1"/>
  <c r="J14139" i="1"/>
  <c r="J14140" i="1"/>
  <c r="J14142" i="1"/>
  <c r="J14143" i="1"/>
  <c r="J14144" i="1"/>
  <c r="J14145" i="1"/>
  <c r="J14146" i="1"/>
  <c r="J14147" i="1"/>
  <c r="J14148" i="1"/>
  <c r="J14149" i="1"/>
  <c r="J14150" i="1"/>
  <c r="J14151" i="1"/>
  <c r="J14152" i="1"/>
  <c r="J14153" i="1"/>
  <c r="J14155" i="1"/>
  <c r="J14156" i="1"/>
  <c r="J14157" i="1"/>
  <c r="J14158" i="1"/>
  <c r="J14159" i="1"/>
  <c r="J14160" i="1"/>
  <c r="J14161" i="1"/>
  <c r="J14162" i="1"/>
  <c r="J14163" i="1"/>
  <c r="J14164" i="1"/>
  <c r="J14165" i="1"/>
  <c r="J14166" i="1"/>
  <c r="J14167" i="1"/>
  <c r="J14168" i="1"/>
  <c r="J14170" i="1"/>
  <c r="J14171" i="1"/>
  <c r="J14172" i="1"/>
  <c r="J14173" i="1"/>
  <c r="J14174" i="1"/>
  <c r="J14175" i="1"/>
  <c r="J14176" i="1"/>
  <c r="J14177" i="1"/>
  <c r="J14178" i="1"/>
  <c r="J14179" i="1"/>
  <c r="J14180" i="1"/>
  <c r="J14181" i="1"/>
  <c r="J14182" i="1"/>
  <c r="J14183" i="1"/>
  <c r="J14184" i="1"/>
  <c r="J14185" i="1"/>
  <c r="J14186" i="1"/>
  <c r="J14187" i="1"/>
  <c r="J14188" i="1"/>
  <c r="J14189" i="1"/>
  <c r="J14190" i="1"/>
  <c r="J14191" i="1"/>
  <c r="J14192" i="1"/>
  <c r="J14193" i="1"/>
  <c r="J14194" i="1"/>
  <c r="J14195" i="1"/>
  <c r="J14196" i="1"/>
  <c r="J14197" i="1"/>
  <c r="J14198" i="1"/>
  <c r="J14199" i="1"/>
  <c r="J14200" i="1"/>
  <c r="J14201" i="1"/>
  <c r="J14202" i="1"/>
  <c r="J14203" i="1"/>
  <c r="J14204" i="1"/>
  <c r="J14206" i="1"/>
  <c r="J14207" i="1"/>
  <c r="J14208" i="1"/>
  <c r="J14209" i="1"/>
  <c r="J14210" i="1"/>
  <c r="J14211" i="1"/>
  <c r="J14212" i="1"/>
  <c r="J14214" i="1"/>
  <c r="J14215" i="1"/>
  <c r="J14216" i="1"/>
  <c r="J14217" i="1"/>
  <c r="J14218" i="1"/>
  <c r="J14219" i="1"/>
  <c r="J14220" i="1"/>
  <c r="J14221" i="1"/>
  <c r="J14222" i="1"/>
  <c r="J14223" i="1"/>
  <c r="J14224" i="1"/>
  <c r="J14225" i="1"/>
  <c r="J14227" i="1"/>
  <c r="J14228" i="1"/>
  <c r="J14229" i="1"/>
  <c r="J14230" i="1"/>
  <c r="J14231" i="1"/>
  <c r="J14232" i="1"/>
  <c r="J14233" i="1"/>
  <c r="J14234" i="1"/>
  <c r="J14235" i="1"/>
  <c r="J14236" i="1"/>
  <c r="J14237" i="1"/>
  <c r="J14238" i="1"/>
  <c r="J14239" i="1"/>
  <c r="J14240" i="1"/>
  <c r="J14241" i="1"/>
  <c r="J14242" i="1"/>
  <c r="J14243" i="1"/>
  <c r="J14244" i="1"/>
  <c r="J14245" i="1"/>
  <c r="J14246" i="1"/>
  <c r="J14247" i="1"/>
  <c r="J14248" i="1"/>
  <c r="J14249" i="1"/>
  <c r="J14250" i="1"/>
  <c r="J14251" i="1"/>
  <c r="J14252" i="1"/>
  <c r="J14253" i="1"/>
  <c r="J14254" i="1"/>
  <c r="J14256" i="1"/>
  <c r="J14257" i="1"/>
  <c r="J14258" i="1"/>
  <c r="J14259" i="1"/>
  <c r="J14260" i="1"/>
  <c r="J14261" i="1"/>
  <c r="J14262" i="1"/>
  <c r="J14263" i="1"/>
  <c r="J14264" i="1"/>
  <c r="J14265" i="1"/>
  <c r="J14266" i="1"/>
  <c r="J14267" i="1"/>
  <c r="J14269" i="1"/>
  <c r="J14270" i="1"/>
  <c r="J14271" i="1"/>
  <c r="J14272" i="1"/>
  <c r="J14273" i="1"/>
  <c r="J14274" i="1"/>
  <c r="J14275" i="1"/>
  <c r="J14276" i="1"/>
  <c r="J14277" i="1"/>
  <c r="J14278" i="1"/>
  <c r="J14279" i="1"/>
  <c r="J14280" i="1"/>
  <c r="J14281" i="1"/>
  <c r="J14282" i="1"/>
  <c r="J14283" i="1"/>
  <c r="J14284" i="1"/>
  <c r="J14285" i="1"/>
  <c r="J14286" i="1"/>
  <c r="J14287" i="1"/>
  <c r="J14288" i="1"/>
  <c r="J14289" i="1"/>
  <c r="J14290" i="1"/>
  <c r="J14291" i="1"/>
  <c r="J14292" i="1"/>
  <c r="J14293" i="1"/>
  <c r="J14295" i="1"/>
  <c r="J14296" i="1"/>
  <c r="J14297" i="1"/>
  <c r="J14298" i="1"/>
  <c r="J14299" i="1"/>
  <c r="J14300" i="1"/>
  <c r="J14301" i="1"/>
  <c r="J14302" i="1"/>
  <c r="J14303" i="1"/>
  <c r="J14304" i="1"/>
  <c r="J14305" i="1"/>
  <c r="J14306" i="1"/>
  <c r="J14307" i="1"/>
  <c r="J14308" i="1"/>
  <c r="J14309" i="1"/>
  <c r="J14310" i="1"/>
  <c r="J14311" i="1"/>
  <c r="J14313" i="1"/>
  <c r="J14314" i="1"/>
  <c r="J14315" i="1"/>
  <c r="J14316" i="1"/>
  <c r="J14317" i="1"/>
  <c r="J14318" i="1"/>
  <c r="J14319" i="1"/>
  <c r="J14320" i="1"/>
  <c r="J14321" i="1"/>
  <c r="J14322" i="1"/>
  <c r="J14323" i="1"/>
  <c r="J14324" i="1"/>
  <c r="J14325" i="1"/>
  <c r="J14326" i="1"/>
  <c r="J14327" i="1"/>
  <c r="J14328" i="1"/>
  <c r="J14329" i="1"/>
  <c r="J14330" i="1"/>
  <c r="J14331" i="1"/>
  <c r="J14332" i="1"/>
  <c r="J14333" i="1"/>
  <c r="J14334" i="1"/>
  <c r="J14335" i="1"/>
  <c r="J14336" i="1"/>
  <c r="J14337" i="1"/>
  <c r="J14339" i="1"/>
  <c r="J14340" i="1"/>
  <c r="J14341" i="1"/>
  <c r="J14342" i="1"/>
  <c r="J14343" i="1"/>
  <c r="J14344" i="1"/>
  <c r="J14345" i="1"/>
  <c r="J14347" i="1"/>
  <c r="J14348" i="1"/>
  <c r="J14349" i="1"/>
  <c r="J14350" i="1"/>
  <c r="J14351" i="1"/>
  <c r="J14352" i="1"/>
  <c r="J14353" i="1"/>
  <c r="J14354" i="1"/>
  <c r="J14355" i="1"/>
  <c r="J14356" i="1"/>
  <c r="J14357" i="1"/>
  <c r="J14358" i="1"/>
  <c r="J14359" i="1"/>
  <c r="J14361" i="1"/>
  <c r="J14362" i="1"/>
  <c r="J14363" i="1"/>
  <c r="J14364" i="1"/>
  <c r="J14365" i="1"/>
  <c r="J14366" i="1"/>
  <c r="J14367" i="1"/>
  <c r="J14368" i="1"/>
  <c r="J14369" i="1"/>
  <c r="J14370" i="1"/>
  <c r="J14371" i="1"/>
  <c r="J14372" i="1"/>
  <c r="J14373" i="1"/>
  <c r="J14374" i="1"/>
  <c r="J14375" i="1"/>
  <c r="J14376" i="1"/>
  <c r="J14377" i="1"/>
  <c r="J14378" i="1"/>
  <c r="J14379" i="1"/>
  <c r="J14380" i="1"/>
  <c r="J14381" i="1"/>
  <c r="J14382" i="1"/>
  <c r="J14383" i="1"/>
  <c r="J14385" i="1"/>
  <c r="J14386" i="1"/>
  <c r="J14387" i="1"/>
  <c r="J14388" i="1"/>
  <c r="J14389" i="1"/>
  <c r="J14390" i="1"/>
  <c r="J14391" i="1"/>
  <c r="J14392" i="1"/>
  <c r="J14393" i="1"/>
  <c r="J14394" i="1"/>
  <c r="J14395" i="1"/>
  <c r="J14396" i="1"/>
  <c r="J14397" i="1"/>
  <c r="J14398" i="1"/>
  <c r="J14399" i="1"/>
  <c r="J14400" i="1"/>
  <c r="J14401" i="1"/>
  <c r="J14402" i="1"/>
  <c r="J14403" i="1"/>
  <c r="J14404" i="1"/>
  <c r="J14405" i="1"/>
  <c r="J14406" i="1"/>
  <c r="J14407" i="1"/>
  <c r="J14408" i="1"/>
  <c r="J14409" i="1"/>
  <c r="J14410" i="1"/>
  <c r="J14411" i="1"/>
  <c r="J14412" i="1"/>
  <c r="J14413" i="1"/>
  <c r="J14415" i="1"/>
  <c r="J14416" i="1"/>
  <c r="J14417" i="1"/>
  <c r="J14418" i="1"/>
  <c r="J14419" i="1"/>
  <c r="J14420" i="1"/>
  <c r="J14421" i="1"/>
  <c r="J14422" i="1"/>
  <c r="J14424" i="1"/>
  <c r="J14425" i="1"/>
  <c r="J14426" i="1"/>
  <c r="J14427" i="1"/>
  <c r="J14428" i="1"/>
  <c r="J14429" i="1"/>
  <c r="J14430" i="1"/>
  <c r="J14431" i="1"/>
  <c r="J14432" i="1"/>
  <c r="J14433" i="1"/>
  <c r="J14434" i="1"/>
  <c r="J14435" i="1"/>
  <c r="J14436" i="1"/>
  <c r="J14437" i="1"/>
  <c r="J14438" i="1"/>
  <c r="J14439" i="1"/>
  <c r="J14440" i="1"/>
  <c r="J14441" i="1"/>
  <c r="J14442" i="1"/>
  <c r="J14443" i="1"/>
  <c r="J14444" i="1"/>
  <c r="J14445" i="1"/>
  <c r="J14446" i="1"/>
  <c r="J14447" i="1"/>
  <c r="J14448" i="1"/>
  <c r="J14449" i="1"/>
  <c r="J14450" i="1"/>
  <c r="J14451" i="1"/>
  <c r="J14453" i="1"/>
  <c r="J14454" i="1"/>
  <c r="J14455" i="1"/>
  <c r="J14456" i="1"/>
  <c r="J14457" i="1"/>
  <c r="J14458" i="1"/>
  <c r="J14459" i="1"/>
  <c r="J14460" i="1"/>
  <c r="J14461" i="1"/>
  <c r="J14462" i="1"/>
  <c r="J14464" i="1"/>
  <c r="J14465" i="1"/>
  <c r="J14466" i="1"/>
  <c r="J14467" i="1"/>
  <c r="J14468" i="1"/>
  <c r="J14469" i="1"/>
  <c r="J14470" i="1"/>
  <c r="J14471" i="1"/>
  <c r="J14472" i="1"/>
  <c r="J14473" i="1"/>
  <c r="J14474" i="1"/>
  <c r="J14475" i="1"/>
  <c r="J14476" i="1"/>
  <c r="J14477" i="1"/>
  <c r="J14478" i="1"/>
  <c r="J14480" i="1"/>
  <c r="J14481" i="1"/>
  <c r="J14482" i="1"/>
  <c r="J14483" i="1"/>
  <c r="J14484" i="1"/>
  <c r="J14485" i="1"/>
  <c r="J14486" i="1"/>
  <c r="J14487" i="1"/>
  <c r="J14488" i="1"/>
  <c r="J14489" i="1"/>
  <c r="J14490" i="1"/>
  <c r="J14491" i="1"/>
  <c r="J14493" i="1"/>
  <c r="J14494" i="1"/>
  <c r="J14495" i="1"/>
  <c r="J14496" i="1"/>
  <c r="J14497" i="1"/>
  <c r="J14498" i="1"/>
  <c r="J14499" i="1"/>
  <c r="J14500" i="1"/>
  <c r="J14501" i="1"/>
  <c r="J14502" i="1"/>
  <c r="J14503" i="1"/>
  <c r="J14504" i="1"/>
  <c r="J14505" i="1"/>
  <c r="J14506" i="1"/>
  <c r="J14507" i="1"/>
  <c r="J14508" i="1"/>
  <c r="J14509" i="1"/>
  <c r="J14510" i="1"/>
  <c r="J14511" i="1"/>
  <c r="J14512" i="1"/>
  <c r="J14513" i="1"/>
  <c r="J14514" i="1"/>
  <c r="J14515" i="1"/>
  <c r="J14516" i="1"/>
  <c r="J14517" i="1"/>
  <c r="J14518" i="1"/>
  <c r="J14520" i="1"/>
  <c r="J14521" i="1"/>
  <c r="J14522" i="1"/>
  <c r="J14523" i="1"/>
  <c r="J14524" i="1"/>
  <c r="J14525" i="1"/>
  <c r="J14526" i="1"/>
  <c r="J14527" i="1"/>
  <c r="J14528" i="1"/>
  <c r="J14529" i="1"/>
  <c r="J14530" i="1"/>
  <c r="J14531" i="1"/>
  <c r="J14532" i="1"/>
  <c r="J14533" i="1"/>
  <c r="J14534" i="1"/>
  <c r="J14535" i="1"/>
  <c r="J14536" i="1"/>
  <c r="J14537" i="1"/>
  <c r="J14538" i="1"/>
  <c r="J14540" i="1"/>
  <c r="J14541" i="1"/>
  <c r="J14542" i="1"/>
  <c r="J14543" i="1"/>
  <c r="J14544" i="1"/>
  <c r="J14545" i="1"/>
  <c r="J14546" i="1"/>
  <c r="J14547" i="1"/>
  <c r="J14548" i="1"/>
  <c r="J14549" i="1"/>
  <c r="J14550" i="1"/>
  <c r="J14551" i="1"/>
  <c r="J14552" i="1"/>
  <c r="J14553" i="1"/>
  <c r="J14554" i="1"/>
  <c r="J14556" i="1"/>
  <c r="J14557" i="1"/>
  <c r="J14558" i="1"/>
  <c r="J14559" i="1"/>
  <c r="J14560" i="1"/>
  <c r="J14561" i="1"/>
  <c r="J14562" i="1"/>
  <c r="J14563" i="1"/>
  <c r="J14564" i="1"/>
  <c r="J14565" i="1"/>
  <c r="J14566" i="1"/>
  <c r="J14567" i="1"/>
  <c r="J14568" i="1"/>
  <c r="J14569" i="1"/>
  <c r="J14570" i="1"/>
  <c r="J14571" i="1"/>
  <c r="J14572" i="1"/>
  <c r="J14573" i="1"/>
  <c r="J14574" i="1"/>
  <c r="J14576" i="1"/>
  <c r="J14577" i="1"/>
  <c r="J14578" i="1"/>
  <c r="J14579" i="1"/>
  <c r="J14580" i="1"/>
  <c r="J14581" i="1"/>
  <c r="J14582" i="1"/>
  <c r="J14583" i="1"/>
  <c r="J14584" i="1"/>
  <c r="J14585" i="1"/>
  <c r="J14586" i="1"/>
  <c r="J14587" i="1"/>
  <c r="J14588" i="1"/>
  <c r="J14589" i="1"/>
  <c r="J14590" i="1"/>
  <c r="J14591" i="1"/>
  <c r="J14592" i="1"/>
  <c r="J14594" i="1"/>
  <c r="J14595" i="1"/>
  <c r="J14596" i="1"/>
  <c r="J14597" i="1"/>
  <c r="J14599" i="1"/>
  <c r="J14600" i="1"/>
  <c r="J14601" i="1"/>
  <c r="J14602" i="1"/>
  <c r="J14603" i="1"/>
  <c r="J14604" i="1"/>
  <c r="J14605" i="1"/>
  <c r="J14606" i="1"/>
  <c r="J14607" i="1"/>
  <c r="J14608" i="1"/>
  <c r="J14609" i="1"/>
  <c r="J14610" i="1"/>
  <c r="J14611" i="1"/>
  <c r="J14612" i="1"/>
  <c r="J14613" i="1"/>
  <c r="J14614" i="1"/>
  <c r="J14615" i="1"/>
  <c r="J14616" i="1"/>
  <c r="J14617" i="1"/>
  <c r="J14618" i="1"/>
  <c r="J14619" i="1"/>
  <c r="J14620" i="1"/>
  <c r="J14621" i="1"/>
  <c r="J14622" i="1"/>
  <c r="J14623" i="1"/>
  <c r="J14624" i="1"/>
  <c r="J14625" i="1"/>
  <c r="J14626" i="1"/>
  <c r="J14627" i="1"/>
  <c r="J14628" i="1"/>
  <c r="J14629" i="1"/>
  <c r="J14631" i="1"/>
  <c r="J14632" i="1"/>
  <c r="J14633" i="1"/>
  <c r="J14634" i="1"/>
  <c r="J14635" i="1"/>
  <c r="J14637" i="1"/>
  <c r="J14638" i="1"/>
  <c r="J14639" i="1"/>
  <c r="J14640" i="1"/>
  <c r="J14641" i="1"/>
  <c r="J14642" i="1"/>
  <c r="J14643" i="1"/>
  <c r="J14644" i="1"/>
  <c r="J14645" i="1"/>
  <c r="J14646" i="1"/>
  <c r="J14647" i="1"/>
  <c r="J14648" i="1"/>
  <c r="J14649" i="1"/>
  <c r="J14650" i="1"/>
  <c r="J14651" i="1"/>
  <c r="J14652" i="1"/>
  <c r="J14653" i="1"/>
  <c r="J14654" i="1"/>
  <c r="J14655" i="1"/>
  <c r="J14656" i="1"/>
  <c r="J14658" i="1"/>
  <c r="J14659" i="1"/>
  <c r="J14660" i="1"/>
  <c r="J14661" i="1"/>
  <c r="J14662" i="1"/>
  <c r="J14663" i="1"/>
  <c r="J14664" i="1"/>
  <c r="J14665" i="1"/>
  <c r="J14666" i="1"/>
  <c r="J14667" i="1"/>
  <c r="J14668" i="1"/>
  <c r="J14669" i="1"/>
  <c r="J14670" i="1"/>
  <c r="J14671" i="1"/>
  <c r="J14672" i="1"/>
  <c r="J14673" i="1"/>
  <c r="J14674" i="1"/>
  <c r="J14675" i="1"/>
  <c r="J14677" i="1"/>
  <c r="J14678" i="1"/>
  <c r="J14679" i="1"/>
  <c r="J14680" i="1"/>
  <c r="J14681" i="1"/>
  <c r="J14682" i="1"/>
  <c r="J14683" i="1"/>
  <c r="J14684" i="1"/>
  <c r="J14685" i="1"/>
  <c r="J14686" i="1"/>
  <c r="J14687" i="1"/>
  <c r="J14688" i="1"/>
  <c r="J14689" i="1"/>
  <c r="J14690" i="1"/>
  <c r="J14691" i="1"/>
  <c r="J14692" i="1"/>
  <c r="J14693" i="1"/>
  <c r="J14694" i="1"/>
  <c r="J14695" i="1"/>
  <c r="J14696" i="1"/>
  <c r="J14697" i="1"/>
  <c r="J14698" i="1"/>
  <c r="J14699" i="1"/>
  <c r="J14700" i="1"/>
  <c r="J14701" i="1"/>
  <c r="J14702" i="1"/>
  <c r="J14703" i="1"/>
  <c r="J14704" i="1"/>
  <c r="J14705" i="1"/>
  <c r="J14706" i="1"/>
  <c r="J14707" i="1"/>
  <c r="J14709" i="1"/>
  <c r="J14710" i="1"/>
  <c r="J14711" i="1"/>
  <c r="J14712" i="1"/>
  <c r="J14713" i="1"/>
  <c r="J14714" i="1"/>
  <c r="J14715" i="1"/>
  <c r="J14716" i="1"/>
  <c r="J14717" i="1"/>
  <c r="J14718" i="1"/>
  <c r="J14719" i="1"/>
  <c r="J14721" i="1"/>
  <c r="J14722" i="1"/>
  <c r="J14723" i="1"/>
  <c r="J14724" i="1"/>
  <c r="J14725" i="1"/>
  <c r="J14726" i="1"/>
  <c r="J14727" i="1"/>
  <c r="J14728" i="1"/>
  <c r="J14730" i="1"/>
  <c r="J14731" i="1"/>
  <c r="J14732" i="1"/>
  <c r="J14733" i="1"/>
  <c r="J14734" i="1"/>
  <c r="J14735" i="1"/>
  <c r="J14736" i="1"/>
  <c r="J14737" i="1"/>
  <c r="J14738" i="1"/>
  <c r="J14739" i="1"/>
  <c r="J14740" i="1"/>
  <c r="J14741" i="1"/>
  <c r="J14742" i="1"/>
  <c r="J14743" i="1"/>
  <c r="J14744" i="1"/>
  <c r="J14745" i="1"/>
  <c r="J14746" i="1"/>
  <c r="J14747" i="1"/>
  <c r="J14748" i="1"/>
  <c r="J14749" i="1"/>
  <c r="J14750" i="1"/>
  <c r="J14751" i="1"/>
  <c r="J14752" i="1"/>
  <c r="J14753" i="1"/>
  <c r="J14754" i="1"/>
  <c r="J14755" i="1"/>
  <c r="J14756" i="1"/>
  <c r="J14757" i="1"/>
  <c r="J14758" i="1"/>
  <c r="J14759" i="1"/>
  <c r="J14760" i="1"/>
  <c r="J14761" i="1"/>
  <c r="J14762" i="1"/>
  <c r="J14763" i="1"/>
  <c r="J14765" i="1"/>
  <c r="J14766" i="1"/>
  <c r="J14767" i="1"/>
  <c r="J14768" i="1"/>
  <c r="J14770" i="1"/>
  <c r="J14771" i="1"/>
  <c r="J14772" i="1"/>
  <c r="J14773" i="1"/>
  <c r="J14774" i="1"/>
  <c r="J14775" i="1"/>
  <c r="J14776" i="1"/>
  <c r="J14777" i="1"/>
  <c r="J14778" i="1"/>
  <c r="J14779" i="1"/>
  <c r="J14780" i="1"/>
  <c r="J14781" i="1"/>
  <c r="J14782" i="1"/>
  <c r="J14783" i="1"/>
  <c r="J14784" i="1"/>
  <c r="J14785" i="1"/>
  <c r="J14786" i="1"/>
  <c r="J14787" i="1"/>
  <c r="J14788" i="1"/>
  <c r="J14789" i="1"/>
  <c r="J14791" i="1"/>
  <c r="J14792" i="1"/>
  <c r="J14793" i="1"/>
  <c r="J14794" i="1"/>
  <c r="J14795" i="1"/>
  <c r="J14796" i="1"/>
  <c r="J14797" i="1"/>
  <c r="J14798" i="1"/>
  <c r="J14799" i="1"/>
  <c r="J14800" i="1"/>
  <c r="J14801" i="1"/>
  <c r="J14802" i="1"/>
  <c r="J14803" i="1"/>
  <c r="J14804" i="1"/>
  <c r="J14805" i="1"/>
  <c r="J14806" i="1"/>
  <c r="J14807" i="1"/>
  <c r="J14808" i="1"/>
  <c r="J14809" i="1"/>
  <c r="J14810" i="1"/>
  <c r="J14811" i="1"/>
  <c r="J14812" i="1"/>
  <c r="J14813" i="1"/>
  <c r="J14814" i="1"/>
  <c r="J14815" i="1"/>
  <c r="J14816" i="1"/>
  <c r="J14817" i="1"/>
  <c r="J14818" i="1"/>
  <c r="J14819" i="1"/>
  <c r="J14821" i="1"/>
  <c r="J14822" i="1"/>
  <c r="J14823" i="1"/>
  <c r="J14824" i="1"/>
  <c r="J14825" i="1"/>
  <c r="J14826" i="1"/>
  <c r="J14827" i="1"/>
  <c r="J14828" i="1"/>
  <c r="J14829" i="1"/>
  <c r="J14830" i="1"/>
  <c r="J14831" i="1"/>
  <c r="J14833" i="1"/>
  <c r="J14834" i="1"/>
  <c r="J14835" i="1"/>
  <c r="J14836" i="1"/>
  <c r="J14837" i="1"/>
  <c r="J14838" i="1"/>
  <c r="J14839" i="1"/>
  <c r="J14840" i="1"/>
  <c r="J14841" i="1"/>
  <c r="J14842" i="1"/>
  <c r="J14843" i="1"/>
  <c r="J14844" i="1"/>
  <c r="J14845" i="1"/>
  <c r="J14846" i="1"/>
  <c r="J14847" i="1"/>
  <c r="J14848" i="1"/>
  <c r="J14849" i="1"/>
  <c r="J14850" i="1"/>
  <c r="J14851" i="1"/>
  <c r="J14852" i="1"/>
  <c r="J14853" i="1"/>
  <c r="J14854" i="1"/>
  <c r="J14855" i="1"/>
  <c r="J14856" i="1"/>
  <c r="J14857" i="1"/>
  <c r="J14858" i="1"/>
  <c r="J14859" i="1"/>
  <c r="J14860" i="1"/>
  <c r="J14862" i="1"/>
  <c r="J14863" i="1"/>
  <c r="J14864" i="1"/>
  <c r="J14865" i="1"/>
  <c r="J14866" i="1"/>
  <c r="J14868" i="1"/>
  <c r="J14869" i="1"/>
  <c r="J14870" i="1"/>
  <c r="J14871" i="1"/>
  <c r="J14872" i="1"/>
  <c r="J14873" i="1"/>
  <c r="J14874" i="1"/>
  <c r="J14875" i="1"/>
  <c r="J14876" i="1"/>
  <c r="J14877" i="1"/>
  <c r="J14878" i="1"/>
  <c r="J14879" i="1"/>
  <c r="J14880" i="1"/>
  <c r="J14881" i="1"/>
  <c r="J14882" i="1"/>
  <c r="J14883" i="1"/>
  <c r="J14884" i="1"/>
  <c r="J14885" i="1"/>
  <c r="J14886" i="1"/>
  <c r="J14887" i="1"/>
  <c r="J14888" i="1"/>
  <c r="J14890" i="1"/>
  <c r="J14891" i="1"/>
  <c r="J14892" i="1"/>
  <c r="J14893" i="1"/>
  <c r="J14894" i="1"/>
  <c r="J14895" i="1"/>
  <c r="J14896" i="1"/>
  <c r="J14897" i="1"/>
  <c r="J14898" i="1"/>
  <c r="J14899" i="1"/>
  <c r="J14900" i="1"/>
  <c r="J14901" i="1"/>
  <c r="J14902" i="1"/>
  <c r="J14903" i="1"/>
  <c r="J14904" i="1"/>
  <c r="J14905" i="1"/>
  <c r="J14906" i="1"/>
  <c r="J14907" i="1"/>
  <c r="J14909" i="1"/>
  <c r="J14910" i="1"/>
  <c r="J14911" i="1"/>
  <c r="J14912" i="1"/>
  <c r="J14913" i="1"/>
  <c r="J14914" i="1"/>
  <c r="J14915" i="1"/>
  <c r="J14916" i="1"/>
  <c r="J14917" i="1"/>
  <c r="J14918" i="1"/>
  <c r="J14919" i="1"/>
  <c r="J14920" i="1"/>
  <c r="J14922" i="1"/>
  <c r="J14923" i="1"/>
  <c r="J14924" i="1"/>
  <c r="J14925" i="1"/>
  <c r="J14926" i="1"/>
  <c r="J14927" i="1"/>
  <c r="J14928" i="1"/>
  <c r="J14929" i="1"/>
  <c r="J14930" i="1"/>
  <c r="J14931" i="1"/>
  <c r="J14932" i="1"/>
  <c r="J14933" i="1"/>
  <c r="J14934" i="1"/>
  <c r="J14935" i="1"/>
  <c r="J14936" i="1"/>
  <c r="J14937" i="1"/>
  <c r="J14938" i="1"/>
  <c r="J14939" i="1"/>
  <c r="J14940" i="1"/>
  <c r="J14941" i="1"/>
  <c r="J14942" i="1"/>
  <c r="J14943" i="1"/>
  <c r="J14944" i="1"/>
  <c r="J14945" i="1"/>
  <c r="J14946" i="1"/>
  <c r="J14948" i="1"/>
  <c r="J14949" i="1"/>
  <c r="J14950" i="1"/>
  <c r="J14951" i="1"/>
  <c r="J14952" i="1"/>
  <c r="J14953" i="1"/>
  <c r="J14954" i="1"/>
  <c r="J14955" i="1"/>
  <c r="J14956" i="1"/>
  <c r="J14957" i="1"/>
  <c r="J14958" i="1"/>
  <c r="J14959" i="1"/>
  <c r="J14960" i="1"/>
  <c r="J14961" i="1"/>
  <c r="J14962" i="1"/>
  <c r="J14963" i="1"/>
  <c r="J14964" i="1"/>
  <c r="J14965" i="1"/>
  <c r="J14966" i="1"/>
  <c r="J14967" i="1"/>
  <c r="J14968" i="1"/>
  <c r="J14970" i="1"/>
  <c r="J14972" i="1"/>
  <c r="J14973" i="1"/>
  <c r="J14974" i="1"/>
  <c r="J14975" i="1"/>
  <c r="J14976" i="1"/>
  <c r="J14977" i="1"/>
  <c r="J14978" i="1"/>
  <c r="J14979" i="1"/>
  <c r="J14980" i="1"/>
  <c r="J14981" i="1"/>
  <c r="J14982" i="1"/>
  <c r="J14983" i="1"/>
  <c r="J14984" i="1"/>
  <c r="J14985" i="1"/>
  <c r="J14986" i="1"/>
  <c r="J14987" i="1"/>
  <c r="J14988" i="1"/>
  <c r="J14990" i="1"/>
  <c r="J14991" i="1"/>
  <c r="J14992" i="1"/>
  <c r="J14993" i="1"/>
  <c r="J14994" i="1"/>
  <c r="J14995" i="1"/>
  <c r="J14996" i="1"/>
  <c r="J14997" i="1"/>
  <c r="J14998" i="1"/>
  <c r="J14999" i="1"/>
  <c r="J15000" i="1"/>
  <c r="J15001" i="1"/>
  <c r="J15002" i="1"/>
  <c r="J15003" i="1"/>
  <c r="J15004" i="1"/>
  <c r="J15005" i="1"/>
  <c r="J15006" i="1"/>
  <c r="J15007" i="1"/>
  <c r="J15009" i="1"/>
  <c r="J15010" i="1"/>
  <c r="J15011" i="1"/>
  <c r="J15012" i="1"/>
  <c r="J15013" i="1"/>
  <c r="J15014" i="1"/>
  <c r="J15015" i="1"/>
  <c r="J15016" i="1"/>
  <c r="J15017" i="1"/>
  <c r="J15018" i="1"/>
  <c r="J15019" i="1"/>
  <c r="J15020" i="1"/>
  <c r="J15021" i="1"/>
  <c r="J15022" i="1"/>
  <c r="J15023" i="1"/>
  <c r="J15024" i="1"/>
  <c r="J15025" i="1"/>
  <c r="J15026" i="1"/>
  <c r="J15027" i="1"/>
  <c r="J15028" i="1"/>
  <c r="J15029" i="1"/>
  <c r="J15030" i="1"/>
  <c r="J15031" i="1"/>
  <c r="J15032" i="1"/>
  <c r="J15033" i="1"/>
  <c r="J15034" i="1"/>
  <c r="J15035" i="1"/>
  <c r="J15036" i="1"/>
  <c r="J15037" i="1"/>
  <c r="J15038" i="1"/>
  <c r="J15039" i="1"/>
  <c r="J15040" i="1"/>
  <c r="J15041" i="1"/>
  <c r="J15042" i="1"/>
  <c r="J15044" i="1"/>
  <c r="J15045" i="1"/>
  <c r="J15046" i="1"/>
  <c r="J15047" i="1"/>
  <c r="J15048" i="1"/>
  <c r="J15049" i="1"/>
  <c r="J15050" i="1"/>
  <c r="J15051" i="1"/>
  <c r="J15052" i="1"/>
  <c r="J15053" i="1"/>
  <c r="J15054" i="1"/>
  <c r="J15055" i="1"/>
  <c r="J15056" i="1"/>
  <c r="J15057" i="1"/>
  <c r="J15058" i="1"/>
  <c r="J15059" i="1"/>
  <c r="J15060" i="1"/>
  <c r="J15061" i="1"/>
  <c r="J15063" i="1"/>
  <c r="J15064" i="1"/>
  <c r="J15065" i="1"/>
  <c r="J15066" i="1"/>
  <c r="J15067" i="1"/>
  <c r="J15068" i="1"/>
  <c r="J15069" i="1"/>
  <c r="J15070" i="1"/>
  <c r="J15071" i="1"/>
  <c r="J15072" i="1"/>
  <c r="J15073" i="1"/>
  <c r="J15074" i="1"/>
  <c r="J15075" i="1"/>
  <c r="J15076" i="1"/>
  <c r="J15077" i="1"/>
  <c r="J15078" i="1"/>
  <c r="J15079" i="1"/>
  <c r="J15080" i="1"/>
  <c r="J15081" i="1"/>
  <c r="J15082" i="1"/>
  <c r="J15084" i="1"/>
  <c r="J15085" i="1"/>
  <c r="J15086" i="1"/>
  <c r="J15087" i="1"/>
  <c r="J15089" i="1"/>
  <c r="J15090" i="1"/>
  <c r="J15091" i="1"/>
  <c r="J15092" i="1"/>
  <c r="J15093" i="1"/>
  <c r="J15094" i="1"/>
  <c r="J15095" i="1"/>
  <c r="J15096" i="1"/>
  <c r="J15097" i="1"/>
  <c r="J15098" i="1"/>
  <c r="J15099" i="1"/>
  <c r="J15100" i="1"/>
  <c r="J15101" i="1"/>
  <c r="J15102" i="1"/>
  <c r="J15103" i="1"/>
  <c r="J15104" i="1"/>
  <c r="J15105" i="1"/>
  <c r="J15106" i="1"/>
  <c r="J15107" i="1"/>
  <c r="J15108" i="1"/>
  <c r="J15109" i="1"/>
  <c r="J15110" i="1"/>
  <c r="J15111" i="1"/>
  <c r="J15112" i="1"/>
  <c r="J15113" i="1"/>
  <c r="J15115" i="1"/>
  <c r="J15116" i="1"/>
  <c r="J15117" i="1"/>
  <c r="J15118" i="1"/>
  <c r="J15119" i="1"/>
  <c r="J15120" i="1"/>
  <c r="J15121" i="1"/>
  <c r="J15122" i="1"/>
  <c r="J15123" i="1"/>
  <c r="J15124" i="1"/>
  <c r="J15125" i="1"/>
  <c r="J15126" i="1"/>
  <c r="J15128" i="1"/>
  <c r="J15129" i="1"/>
  <c r="J15130" i="1"/>
  <c r="J15131" i="1"/>
  <c r="J15132" i="1"/>
  <c r="J15133" i="1"/>
  <c r="J15134" i="1"/>
  <c r="J15135" i="1"/>
  <c r="J15136" i="1"/>
  <c r="J15137" i="1"/>
  <c r="J15138" i="1"/>
  <c r="J15139" i="1"/>
  <c r="J15140" i="1"/>
  <c r="J15141" i="1"/>
  <c r="J15142" i="1"/>
  <c r="J15143" i="1"/>
  <c r="J15144" i="1"/>
  <c r="J15145" i="1"/>
  <c r="J15146" i="1"/>
  <c r="J15147" i="1"/>
  <c r="J15148" i="1"/>
  <c r="J15150" i="1"/>
  <c r="J15151" i="1"/>
  <c r="J15152" i="1"/>
  <c r="J15153" i="1"/>
  <c r="J15154" i="1"/>
  <c r="J15155" i="1"/>
  <c r="J15156" i="1"/>
  <c r="J15157" i="1"/>
  <c r="J15158" i="1"/>
  <c r="J15159" i="1"/>
  <c r="J15160" i="1"/>
  <c r="J15161" i="1"/>
  <c r="J15163" i="1"/>
  <c r="J15164" i="1"/>
  <c r="J15165" i="1"/>
  <c r="J15166" i="1"/>
  <c r="J15167" i="1"/>
  <c r="J15168" i="1"/>
  <c r="J15169" i="1"/>
  <c r="J15170" i="1"/>
  <c r="J15171" i="1"/>
  <c r="J15172" i="1"/>
  <c r="J15173" i="1"/>
  <c r="J15174" i="1"/>
  <c r="J15175" i="1"/>
  <c r="J15176" i="1"/>
  <c r="J15177" i="1"/>
  <c r="J15178" i="1"/>
  <c r="J15179" i="1"/>
  <c r="J15180" i="1"/>
  <c r="J15182" i="1"/>
  <c r="J15183" i="1"/>
  <c r="J15184" i="1"/>
  <c r="J15185" i="1"/>
  <c r="J15186" i="1"/>
  <c r="J15187" i="1"/>
  <c r="J15188" i="1"/>
  <c r="J15189" i="1"/>
  <c r="J15190" i="1"/>
  <c r="J15191" i="1"/>
  <c r="J15192" i="1"/>
  <c r="J15193" i="1"/>
  <c r="J15194" i="1"/>
  <c r="J15195" i="1"/>
  <c r="J15196" i="1"/>
  <c r="J15197" i="1"/>
  <c r="J15198" i="1"/>
  <c r="J15199" i="1"/>
  <c r="J15201" i="1"/>
  <c r="J15202" i="1"/>
  <c r="J15203" i="1"/>
  <c r="J15204" i="1"/>
  <c r="J15205" i="1"/>
  <c r="J15206" i="1"/>
  <c r="J15207" i="1"/>
  <c r="J15208" i="1"/>
  <c r="J15209" i="1"/>
  <c r="J15210" i="1"/>
  <c r="J15211" i="1"/>
  <c r="J15212" i="1"/>
  <c r="J15213" i="1"/>
  <c r="J15214" i="1"/>
  <c r="J15215" i="1"/>
  <c r="J15217" i="1"/>
  <c r="J15218" i="1"/>
  <c r="J15219" i="1"/>
  <c r="J15220" i="1"/>
  <c r="J15221" i="1"/>
  <c r="J15222" i="1"/>
  <c r="J15223" i="1"/>
  <c r="J15224" i="1"/>
  <c r="J15225" i="1"/>
  <c r="J15226" i="1"/>
  <c r="J15227" i="1"/>
  <c r="J15228" i="1"/>
  <c r="J15229" i="1"/>
  <c r="J15230" i="1"/>
  <c r="J15231" i="1"/>
  <c r="J15232" i="1"/>
  <c r="J15233" i="1"/>
  <c r="J15234" i="1"/>
  <c r="J15235" i="1"/>
  <c r="J15236" i="1"/>
  <c r="J15237" i="1"/>
  <c r="J15238" i="1"/>
  <c r="J15239" i="1"/>
  <c r="J15240" i="1"/>
  <c r="J15241" i="1"/>
  <c r="J15243" i="1"/>
  <c r="J15244" i="1"/>
  <c r="J15245" i="1"/>
  <c r="J15246" i="1"/>
  <c r="J15247" i="1"/>
  <c r="J15248" i="1"/>
  <c r="J15249" i="1"/>
  <c r="J15250" i="1"/>
  <c r="J15251" i="1"/>
  <c r="J15252" i="1"/>
  <c r="J15253" i="1"/>
  <c r="J15254" i="1"/>
  <c r="J15255" i="1"/>
  <c r="J15256" i="1"/>
  <c r="J15257" i="1"/>
  <c r="J15258" i="1"/>
  <c r="J15259" i="1"/>
  <c r="J15260" i="1"/>
  <c r="J15262" i="1"/>
  <c r="J15263" i="1"/>
  <c r="J15264" i="1"/>
  <c r="J15265" i="1"/>
  <c r="J15266" i="1"/>
  <c r="J15267" i="1"/>
  <c r="J15268" i="1"/>
  <c r="J15269" i="1"/>
  <c r="J15270" i="1"/>
  <c r="J15271" i="1"/>
  <c r="J15272" i="1"/>
  <c r="J15273" i="1"/>
  <c r="J15274" i="1"/>
  <c r="J15275" i="1"/>
  <c r="J15276" i="1"/>
  <c r="J15277" i="1"/>
  <c r="J15278" i="1"/>
  <c r="J15279" i="1"/>
  <c r="J15280" i="1"/>
  <c r="J15281" i="1"/>
  <c r="J15282" i="1"/>
  <c r="J15283" i="1"/>
  <c r="J15285" i="1"/>
  <c r="J15286" i="1"/>
  <c r="J15287" i="1"/>
  <c r="J15288" i="1"/>
  <c r="J15289" i="1"/>
  <c r="J15290" i="1"/>
  <c r="J15291" i="1"/>
  <c r="J15292" i="1"/>
  <c r="J15293" i="1"/>
  <c r="J15294" i="1"/>
  <c r="J15295" i="1"/>
  <c r="J15296" i="1"/>
  <c r="J15297" i="1"/>
  <c r="J15298" i="1"/>
  <c r="J15299" i="1"/>
  <c r="J15301" i="1"/>
  <c r="J15302" i="1"/>
  <c r="J15303" i="1"/>
  <c r="J15304" i="1"/>
  <c r="J15305" i="1"/>
  <c r="J15306" i="1"/>
  <c r="J15307" i="1"/>
  <c r="J15308" i="1"/>
  <c r="J15309" i="1"/>
  <c r="J15311" i="1"/>
  <c r="J15312" i="1"/>
  <c r="J15313" i="1"/>
  <c r="J15314" i="1"/>
  <c r="J15315" i="1"/>
  <c r="J15316" i="1"/>
  <c r="J15317" i="1"/>
  <c r="J15318" i="1"/>
  <c r="J15319" i="1"/>
  <c r="J15320" i="1"/>
  <c r="J15321" i="1"/>
  <c r="J15322" i="1"/>
  <c r="J15323" i="1"/>
  <c r="J15324" i="1"/>
  <c r="J15325" i="1"/>
  <c r="J15326" i="1"/>
  <c r="J15327" i="1"/>
  <c r="J15328" i="1"/>
  <c r="J15329" i="1"/>
  <c r="J15330" i="1"/>
  <c r="J15331" i="1"/>
  <c r="J15332" i="1"/>
  <c r="J15333" i="1"/>
  <c r="J15334" i="1"/>
  <c r="J15335" i="1"/>
  <c r="J15336" i="1"/>
  <c r="J15337" i="1"/>
  <c r="J15338" i="1"/>
  <c r="J15339" i="1"/>
  <c r="J15340" i="1"/>
  <c r="J15341" i="1"/>
  <c r="J15343" i="1"/>
  <c r="J15344" i="1"/>
  <c r="J15345" i="1"/>
  <c r="J15346" i="1"/>
  <c r="J15347" i="1"/>
  <c r="J15348" i="1"/>
  <c r="J15349" i="1"/>
  <c r="J15350" i="1"/>
  <c r="J15351" i="1"/>
  <c r="J15352" i="1"/>
  <c r="J15353" i="1"/>
  <c r="J15354" i="1"/>
  <c r="J15355" i="1"/>
  <c r="J15356" i="1"/>
  <c r="J15358" i="1"/>
  <c r="J15359" i="1"/>
  <c r="J15360" i="1"/>
  <c r="J15361" i="1"/>
  <c r="J15362" i="1"/>
  <c r="J15363" i="1"/>
  <c r="J15364" i="1"/>
  <c r="J15365" i="1"/>
  <c r="J15366" i="1"/>
  <c r="J15368" i="1"/>
  <c r="J15369" i="1"/>
  <c r="J15370" i="1"/>
  <c r="J15371" i="1"/>
  <c r="J15372" i="1"/>
  <c r="J15373" i="1"/>
  <c r="J15374" i="1"/>
  <c r="J15375" i="1"/>
  <c r="J15376" i="1"/>
  <c r="J15377" i="1"/>
  <c r="J15378" i="1"/>
  <c r="J15379" i="1"/>
  <c r="J15380" i="1"/>
  <c r="J15381" i="1"/>
  <c r="J15382" i="1"/>
  <c r="J15383" i="1"/>
  <c r="J15384" i="1"/>
  <c r="J15385" i="1"/>
  <c r="J15386" i="1"/>
  <c r="J15387" i="1"/>
  <c r="J15388" i="1"/>
  <c r="J15389" i="1"/>
  <c r="J15390" i="1"/>
  <c r="J15391" i="1"/>
  <c r="J15392" i="1"/>
  <c r="J15393" i="1"/>
  <c r="J15394" i="1"/>
  <c r="J15395" i="1"/>
  <c r="J15396" i="1"/>
  <c r="J15397" i="1"/>
  <c r="J15399" i="1"/>
  <c r="J15400" i="1"/>
  <c r="J15401" i="1"/>
  <c r="J15402" i="1"/>
  <c r="J15403" i="1"/>
  <c r="J15404" i="1"/>
  <c r="J15405" i="1"/>
  <c r="J15406" i="1"/>
  <c r="J15407" i="1"/>
  <c r="J15409" i="1"/>
  <c r="J15410" i="1"/>
  <c r="J15411" i="1"/>
  <c r="J15412" i="1"/>
  <c r="J15413" i="1"/>
  <c r="J15414" i="1"/>
  <c r="J15415" i="1"/>
  <c r="J15416" i="1"/>
  <c r="J15417" i="1"/>
  <c r="J15418" i="1"/>
  <c r="J15419" i="1"/>
  <c r="J15420" i="1"/>
  <c r="J15421" i="1"/>
  <c r="J15422" i="1"/>
  <c r="J15423" i="1"/>
  <c r="J15424" i="1"/>
  <c r="J15425" i="1"/>
  <c r="J15426" i="1"/>
  <c r="J15427" i="1"/>
  <c r="J15428" i="1"/>
  <c r="J15429" i="1"/>
  <c r="J15430" i="1"/>
  <c r="J15431" i="1"/>
  <c r="J15433" i="1"/>
  <c r="J15434" i="1"/>
  <c r="J15435" i="1"/>
  <c r="J15436" i="1"/>
  <c r="J15437" i="1"/>
  <c r="J15438" i="1"/>
  <c r="J15439" i="1"/>
  <c r="J15440" i="1"/>
  <c r="J15441" i="1"/>
  <c r="J15442" i="1"/>
  <c r="J15443" i="1"/>
  <c r="J15444" i="1"/>
  <c r="J15445" i="1"/>
  <c r="J15446" i="1"/>
  <c r="J15447" i="1"/>
  <c r="J15448" i="1"/>
  <c r="J15449" i="1"/>
  <c r="J15450" i="1"/>
  <c r="J15451" i="1"/>
  <c r="J15453" i="1"/>
  <c r="J15454" i="1"/>
  <c r="J15455" i="1"/>
  <c r="J15456" i="1"/>
  <c r="J15457" i="1"/>
  <c r="J15458" i="1"/>
  <c r="J15459" i="1"/>
  <c r="J15460" i="1"/>
  <c r="J15461" i="1"/>
  <c r="J15462" i="1"/>
  <c r="J15463" i="1"/>
  <c r="J15464" i="1"/>
  <c r="J15465" i="1"/>
  <c r="J15467" i="1"/>
  <c r="J15468" i="1"/>
  <c r="J15469" i="1"/>
  <c r="J15470" i="1"/>
  <c r="J15471" i="1"/>
  <c r="J15472" i="1"/>
  <c r="J15473" i="1"/>
  <c r="J15474" i="1"/>
  <c r="J15475" i="1"/>
  <c r="J15476" i="1"/>
  <c r="J15477" i="1"/>
  <c r="J15478" i="1"/>
  <c r="J15479" i="1"/>
  <c r="J15480" i="1"/>
  <c r="J15481" i="1"/>
  <c r="J15482" i="1"/>
  <c r="J15483" i="1"/>
  <c r="J15484" i="1"/>
  <c r="J15486" i="1"/>
  <c r="J15487" i="1"/>
  <c r="J15488" i="1"/>
  <c r="J15489" i="1"/>
  <c r="J15490" i="1"/>
  <c r="J15491" i="1"/>
  <c r="J15492" i="1"/>
  <c r="J15493" i="1"/>
  <c r="J15494" i="1"/>
  <c r="J15495" i="1"/>
  <c r="J15496" i="1"/>
  <c r="J15497" i="1"/>
  <c r="J15498" i="1"/>
  <c r="J15499" i="1"/>
  <c r="J15500" i="1"/>
  <c r="J15501" i="1"/>
  <c r="J15502" i="1"/>
  <c r="J15503" i="1"/>
  <c r="J15504" i="1"/>
  <c r="J15505" i="1"/>
  <c r="J15506" i="1"/>
  <c r="J15507" i="1"/>
  <c r="J15508" i="1"/>
  <c r="J15509" i="1"/>
  <c r="J15511" i="1"/>
  <c r="J15512" i="1"/>
  <c r="J15513" i="1"/>
  <c r="J15514" i="1"/>
  <c r="J15516" i="1"/>
  <c r="J15517" i="1"/>
  <c r="J15518" i="1"/>
  <c r="J15519" i="1"/>
  <c r="J15520" i="1"/>
  <c r="J15521" i="1"/>
  <c r="J15522" i="1"/>
  <c r="J15523" i="1"/>
  <c r="J15524" i="1"/>
  <c r="J15525" i="1"/>
  <c r="J15526" i="1"/>
  <c r="J15527" i="1"/>
  <c r="J15528" i="1"/>
  <c r="J15529" i="1"/>
  <c r="J15530" i="1"/>
  <c r="J15531" i="1"/>
  <c r="J15532" i="1"/>
  <c r="J15533" i="1"/>
  <c r="J15535" i="1"/>
  <c r="J15536" i="1"/>
  <c r="J15537" i="1"/>
  <c r="J15538" i="1"/>
  <c r="J15539" i="1"/>
  <c r="J15540" i="1"/>
  <c r="J15541" i="1"/>
  <c r="J15542" i="1"/>
  <c r="J15543" i="1"/>
  <c r="J15544" i="1"/>
  <c r="J15545" i="1"/>
  <c r="J15546" i="1"/>
  <c r="J15547" i="1"/>
  <c r="J15548" i="1"/>
  <c r="J15549" i="1"/>
  <c r="J15550" i="1"/>
  <c r="J15551" i="1"/>
  <c r="J15552" i="1"/>
  <c r="J15553" i="1"/>
  <c r="J15554" i="1"/>
  <c r="J15555" i="1"/>
  <c r="J15556" i="1"/>
  <c r="J15557" i="1"/>
  <c r="J15558" i="1"/>
  <c r="J15559" i="1"/>
  <c r="J15560" i="1"/>
  <c r="J15561" i="1"/>
  <c r="J15562" i="1"/>
  <c r="J15564" i="1"/>
  <c r="J15565" i="1"/>
  <c r="J15566" i="1"/>
  <c r="J15567" i="1"/>
  <c r="J15568" i="1"/>
  <c r="J15569" i="1"/>
  <c r="J15570" i="1"/>
  <c r="J15571" i="1"/>
  <c r="J15572" i="1"/>
  <c r="J15573" i="1"/>
  <c r="J15574" i="1"/>
  <c r="J15576" i="1"/>
  <c r="J15577" i="1"/>
  <c r="J15578" i="1"/>
  <c r="J15579" i="1"/>
  <c r="J15580" i="1"/>
  <c r="J15581" i="1"/>
  <c r="J15582" i="1"/>
  <c r="J15584" i="1"/>
  <c r="J15585" i="1"/>
  <c r="J15586" i="1"/>
  <c r="J15587" i="1"/>
  <c r="J15588" i="1"/>
  <c r="J15589" i="1"/>
  <c r="J15590" i="1"/>
  <c r="J15591" i="1"/>
  <c r="J15592" i="1"/>
  <c r="J15593" i="1"/>
  <c r="J15594" i="1"/>
  <c r="J15595" i="1"/>
  <c r="J15596" i="1"/>
  <c r="J15597" i="1"/>
  <c r="J15598" i="1"/>
  <c r="J15599" i="1"/>
  <c r="J15601" i="1"/>
  <c r="J15602" i="1"/>
  <c r="J15603" i="1"/>
  <c r="J15604" i="1"/>
  <c r="J15605" i="1"/>
  <c r="J15606" i="1"/>
  <c r="J15607" i="1"/>
  <c r="J15608" i="1"/>
  <c r="J15609" i="1"/>
  <c r="J15610" i="1"/>
  <c r="J15611" i="1"/>
  <c r="J15612" i="1"/>
  <c r="J15613" i="1"/>
  <c r="J15614" i="1"/>
  <c r="J15615" i="1"/>
  <c r="J15616" i="1"/>
  <c r="J15617" i="1"/>
  <c r="J15618" i="1"/>
  <c r="J15619" i="1"/>
  <c r="J15620" i="1"/>
  <c r="J15621" i="1"/>
  <c r="J15622" i="1"/>
  <c r="J15623" i="1"/>
  <c r="J15624" i="1"/>
  <c r="J15625" i="1"/>
  <c r="J15626" i="1"/>
  <c r="J15627" i="1"/>
  <c r="J15628" i="1"/>
  <c r="J15629" i="1"/>
  <c r="J15630" i="1"/>
  <c r="J15632" i="1"/>
  <c r="J15633" i="1"/>
  <c r="J15634" i="1"/>
  <c r="J15635" i="1"/>
  <c r="J15636" i="1"/>
  <c r="J15637" i="1"/>
  <c r="J15638" i="1"/>
  <c r="J15639" i="1"/>
  <c r="J15640" i="1"/>
  <c r="J15641" i="1"/>
  <c r="J15642" i="1"/>
  <c r="J15643" i="1"/>
  <c r="J15645" i="1"/>
  <c r="J15646" i="1"/>
  <c r="J15647" i="1"/>
  <c r="J15648" i="1"/>
  <c r="J15649" i="1"/>
  <c r="J15650" i="1"/>
  <c r="J15651" i="1"/>
  <c r="J15652" i="1"/>
  <c r="J15653" i="1"/>
  <c r="J15654" i="1"/>
  <c r="J15655" i="1"/>
  <c r="J15656" i="1"/>
  <c r="J15657" i="1"/>
  <c r="J15658" i="1"/>
  <c r="J15659" i="1"/>
  <c r="J15660" i="1"/>
  <c r="J15662" i="1"/>
  <c r="J15663" i="1"/>
  <c r="J15664" i="1"/>
  <c r="J15665" i="1"/>
  <c r="J15666" i="1"/>
  <c r="J15667" i="1"/>
  <c r="J15668" i="1"/>
  <c r="J15669" i="1"/>
  <c r="J15670" i="1"/>
  <c r="J15671" i="1"/>
  <c r="J15672" i="1"/>
  <c r="J15673" i="1"/>
  <c r="J15674" i="1"/>
  <c r="J15675" i="1"/>
  <c r="J15676" i="1"/>
  <c r="J15677" i="1"/>
  <c r="J15679" i="1"/>
  <c r="J15680" i="1"/>
  <c r="J15681" i="1"/>
  <c r="J15682" i="1"/>
  <c r="J15683" i="1"/>
  <c r="J15684" i="1"/>
  <c r="J15685" i="1"/>
  <c r="J15686" i="1"/>
  <c r="J15687" i="1"/>
  <c r="J15688" i="1"/>
  <c r="J15689" i="1"/>
  <c r="J15690" i="1"/>
  <c r="J15692" i="1"/>
  <c r="J15693" i="1"/>
  <c r="J15694" i="1"/>
  <c r="J15695" i="1"/>
  <c r="J15696" i="1"/>
  <c r="J15697" i="1"/>
  <c r="J15698" i="1"/>
  <c r="J15699" i="1"/>
  <c r="J15700" i="1"/>
  <c r="J15701" i="1"/>
  <c r="J15702" i="1"/>
  <c r="J15703" i="1"/>
  <c r="J15704" i="1"/>
  <c r="J15705" i="1"/>
  <c r="J15706" i="1"/>
  <c r="J15707" i="1"/>
  <c r="J15708" i="1"/>
  <c r="J15709" i="1"/>
  <c r="J15710" i="1"/>
  <c r="J15711" i="1"/>
  <c r="J15712" i="1"/>
  <c r="J15713" i="1"/>
  <c r="J15714" i="1"/>
  <c r="J15715" i="1"/>
  <c r="J15716" i="1"/>
  <c r="J15717" i="1"/>
  <c r="J15718" i="1"/>
  <c r="J15720" i="1"/>
  <c r="J15721" i="1"/>
  <c r="J15722" i="1"/>
  <c r="J15724" i="1"/>
  <c r="J15725" i="1"/>
  <c r="J15726" i="1"/>
  <c r="J15727" i="1"/>
  <c r="J15728" i="1"/>
  <c r="J15729" i="1"/>
  <c r="J15730" i="1"/>
  <c r="J15731" i="1"/>
  <c r="J15732" i="1"/>
  <c r="J15733" i="1"/>
  <c r="J15734" i="1"/>
  <c r="J15735" i="1"/>
  <c r="J15736" i="1"/>
  <c r="J15737" i="1"/>
  <c r="J15738" i="1"/>
  <c r="J15739" i="1"/>
  <c r="J15740" i="1"/>
  <c r="J15741" i="1"/>
  <c r="J15742" i="1"/>
  <c r="J15743" i="1"/>
  <c r="J15744" i="1"/>
  <c r="J15745" i="1"/>
  <c r="J15746" i="1"/>
  <c r="J15747" i="1"/>
  <c r="J15748" i="1"/>
  <c r="J15749" i="1"/>
  <c r="J15750" i="1"/>
  <c r="J15751" i="1"/>
  <c r="J15752" i="1"/>
  <c r="J15753" i="1"/>
  <c r="J15755" i="1"/>
  <c r="J15756" i="1"/>
  <c r="J15757" i="1"/>
  <c r="J15758" i="1"/>
  <c r="J15759" i="1"/>
  <c r="J15760" i="1"/>
  <c r="J15761" i="1"/>
  <c r="J15762" i="1"/>
  <c r="J15763" i="1"/>
  <c r="J15765" i="1"/>
  <c r="J15766" i="1"/>
  <c r="J15767" i="1"/>
  <c r="J15768" i="1"/>
  <c r="J15769" i="1"/>
  <c r="J15770" i="1"/>
  <c r="J15771" i="1"/>
  <c r="J15772" i="1"/>
  <c r="J15773" i="1"/>
  <c r="J15774" i="1"/>
  <c r="J15775" i="1"/>
  <c r="J15776" i="1"/>
  <c r="J15777" i="1"/>
  <c r="J15779" i="1"/>
  <c r="J15780" i="1"/>
  <c r="J15781" i="1"/>
  <c r="J15782" i="1"/>
  <c r="J15783" i="1"/>
  <c r="J15784" i="1"/>
  <c r="J15785" i="1"/>
  <c r="J15786" i="1"/>
  <c r="J15787" i="1"/>
  <c r="J15788" i="1"/>
  <c r="J15789" i="1"/>
  <c r="J15790" i="1"/>
  <c r="J15791" i="1"/>
  <c r="J15792" i="1"/>
  <c r="J15793" i="1"/>
  <c r="J15794" i="1"/>
  <c r="J15795" i="1"/>
  <c r="J15796" i="1"/>
  <c r="J15798" i="1"/>
  <c r="J15799" i="1"/>
  <c r="J15800" i="1"/>
  <c r="J15801" i="1"/>
  <c r="J15802" i="1"/>
  <c r="J15803" i="1"/>
  <c r="J15804" i="1"/>
  <c r="J15805" i="1"/>
  <c r="J15806" i="1"/>
  <c r="J15807" i="1"/>
  <c r="J15808" i="1"/>
  <c r="J15809" i="1"/>
  <c r="J15810" i="1"/>
  <c r="J15811" i="1"/>
  <c r="J15812" i="1"/>
  <c r="J15813" i="1"/>
  <c r="J15814" i="1"/>
  <c r="J15815" i="1"/>
  <c r="J15816" i="1"/>
  <c r="J15817" i="1"/>
  <c r="J15818" i="1"/>
  <c r="J15819" i="1"/>
  <c r="J15821" i="1"/>
  <c r="J15822" i="1"/>
  <c r="J15823" i="1"/>
  <c r="J15824" i="1"/>
  <c r="J15825" i="1"/>
  <c r="J15826" i="1"/>
  <c r="J15827" i="1"/>
  <c r="J15828" i="1"/>
  <c r="J15829" i="1"/>
  <c r="J15830" i="1"/>
  <c r="J15831" i="1"/>
  <c r="J15832" i="1"/>
  <c r="J15833" i="1"/>
  <c r="J15834" i="1"/>
  <c r="J15835" i="1"/>
  <c r="J15836" i="1"/>
  <c r="J15837" i="1"/>
  <c r="J15838" i="1"/>
  <c r="J15839" i="1"/>
  <c r="J15840" i="1"/>
  <c r="J15841" i="1"/>
  <c r="J15842" i="1"/>
  <c r="J15843" i="1"/>
  <c r="J15844" i="1"/>
  <c r="J15845" i="1"/>
  <c r="J15846" i="1"/>
  <c r="J15848" i="1"/>
  <c r="J15849" i="1"/>
  <c r="J15850" i="1"/>
  <c r="J15851" i="1"/>
  <c r="J15852" i="1"/>
  <c r="J15853" i="1"/>
  <c r="J15854" i="1"/>
  <c r="J15855" i="1"/>
  <c r="J15856" i="1"/>
  <c r="J15857" i="1"/>
  <c r="J15858" i="1"/>
  <c r="J15859" i="1"/>
  <c r="J15860" i="1"/>
  <c r="J15861" i="1"/>
  <c r="J15862" i="1"/>
  <c r="J15863" i="1"/>
  <c r="J15864" i="1"/>
  <c r="J15865" i="1"/>
  <c r="J15866" i="1"/>
  <c r="J15868" i="1"/>
  <c r="J15869" i="1"/>
  <c r="J15870" i="1"/>
  <c r="J15871" i="1"/>
  <c r="J15872" i="1"/>
  <c r="J15873" i="1"/>
  <c r="J15874" i="1"/>
  <c r="J15875" i="1"/>
  <c r="J15876" i="1"/>
  <c r="J15877" i="1"/>
  <c r="J15878" i="1"/>
  <c r="J15879" i="1"/>
  <c r="J15880" i="1"/>
  <c r="J15881" i="1"/>
  <c r="J15882" i="1"/>
  <c r="J15883" i="1"/>
  <c r="J15884" i="1"/>
  <c r="J15886" i="1"/>
  <c r="J15887" i="1"/>
  <c r="J15888" i="1"/>
  <c r="J15889" i="1"/>
  <c r="J15890" i="1"/>
  <c r="J15892" i="1"/>
  <c r="J15893" i="1"/>
  <c r="J15894" i="1"/>
  <c r="J15895" i="1"/>
  <c r="J15896" i="1"/>
  <c r="J15897" i="1"/>
  <c r="J15898" i="1"/>
  <c r="J15899" i="1"/>
  <c r="J15900" i="1"/>
  <c r="J15901" i="1"/>
  <c r="J15902" i="1"/>
  <c r="J15903" i="1"/>
  <c r="J15904" i="1"/>
  <c r="J15905" i="1"/>
  <c r="J15906" i="1"/>
  <c r="J15907" i="1"/>
  <c r="J15908" i="1"/>
  <c r="J15909" i="1"/>
  <c r="J15910" i="1"/>
  <c r="J15911" i="1"/>
  <c r="J15912" i="1"/>
  <c r="J15913" i="1"/>
  <c r="J15914" i="1"/>
  <c r="J15915" i="1"/>
  <c r="J15916" i="1"/>
  <c r="J15917" i="1"/>
  <c r="J15918" i="1"/>
  <c r="J15919" i="1"/>
  <c r="J15921" i="1"/>
  <c r="J15922" i="1"/>
  <c r="J15923" i="1"/>
  <c r="J15924" i="1"/>
  <c r="J15925" i="1"/>
  <c r="J15926" i="1"/>
  <c r="J15927" i="1"/>
  <c r="J15928" i="1"/>
  <c r="J15929" i="1"/>
  <c r="J15930" i="1"/>
  <c r="J15931" i="1"/>
  <c r="J15932" i="1"/>
  <c r="J15933" i="1"/>
  <c r="J15934" i="1"/>
  <c r="J15935" i="1"/>
  <c r="J15936" i="1"/>
  <c r="J15937" i="1"/>
  <c r="J15938" i="1"/>
  <c r="J15939" i="1"/>
  <c r="J15940" i="1"/>
  <c r="J15941" i="1"/>
  <c r="J15942" i="1"/>
  <c r="J15943" i="1"/>
  <c r="J15944" i="1"/>
  <c r="J15946" i="1"/>
  <c r="J15947" i="1"/>
  <c r="J15948" i="1"/>
  <c r="J15949" i="1"/>
  <c r="J15951" i="1"/>
  <c r="J15952" i="1"/>
  <c r="J15953" i="1"/>
  <c r="J15954" i="1"/>
  <c r="J15955" i="1"/>
  <c r="J15956" i="1"/>
  <c r="J15957" i="1"/>
  <c r="J15958" i="1"/>
  <c r="J15959" i="1"/>
  <c r="J15960" i="1"/>
  <c r="J15961" i="1"/>
  <c r="J15962" i="1"/>
  <c r="J15963" i="1"/>
  <c r="J15964" i="1"/>
  <c r="J15965" i="1"/>
  <c r="J15966" i="1"/>
  <c r="J15967" i="1"/>
  <c r="J15968" i="1"/>
  <c r="J15969" i="1"/>
  <c r="J15970" i="1"/>
  <c r="J15971" i="1"/>
  <c r="J15972" i="1"/>
  <c r="J15973" i="1"/>
  <c r="J15974" i="1"/>
  <c r="J15975" i="1"/>
  <c r="J15976" i="1"/>
  <c r="J15977" i="1"/>
  <c r="J15979" i="1"/>
  <c r="J15980" i="1"/>
  <c r="J15981" i="1"/>
  <c r="J15982" i="1"/>
  <c r="J15983" i="1"/>
  <c r="J15984" i="1"/>
  <c r="J15985" i="1"/>
  <c r="J15986" i="1"/>
  <c r="J15987" i="1"/>
  <c r="J15989" i="1"/>
  <c r="J15990" i="1"/>
  <c r="J15991" i="1"/>
  <c r="J15992" i="1"/>
  <c r="J15993" i="1"/>
  <c r="J15994" i="1"/>
  <c r="J15995" i="1"/>
  <c r="J15996" i="1"/>
  <c r="J15997" i="1"/>
  <c r="J15998" i="1"/>
  <c r="J15999" i="1"/>
  <c r="J16000" i="1"/>
  <c r="J16001" i="1"/>
  <c r="J16002" i="1"/>
  <c r="J16003" i="1"/>
  <c r="J16004" i="1"/>
  <c r="J16005" i="1"/>
  <c r="J16006" i="1"/>
  <c r="J16007" i="1"/>
  <c r="J16008" i="1"/>
  <c r="J16009" i="1"/>
  <c r="J16010" i="1"/>
  <c r="J16011" i="1"/>
  <c r="J16012" i="1"/>
  <c r="J16013" i="1"/>
  <c r="J16014" i="1"/>
  <c r="J16015" i="1"/>
  <c r="J16016" i="1"/>
  <c r="J16017" i="1"/>
  <c r="J16019" i="1"/>
  <c r="J16020" i="1"/>
  <c r="J16021" i="1"/>
  <c r="J16022" i="1"/>
  <c r="J16023" i="1"/>
  <c r="J16024" i="1"/>
  <c r="J16025" i="1"/>
  <c r="J16026" i="1"/>
  <c r="J16027" i="1"/>
  <c r="J16028" i="1"/>
  <c r="J16029" i="1"/>
  <c r="J16030" i="1"/>
  <c r="J16031" i="1"/>
  <c r="J16032" i="1"/>
  <c r="J16034" i="1"/>
  <c r="J16035" i="1"/>
  <c r="J16036" i="1"/>
  <c r="J16037" i="1"/>
  <c r="J16038" i="1"/>
  <c r="J16039" i="1"/>
  <c r="J16040" i="1"/>
  <c r="J16041" i="1"/>
  <c r="J16042" i="1"/>
  <c r="J16043" i="1"/>
  <c r="J16044" i="1"/>
  <c r="J16045" i="1"/>
  <c r="J16046" i="1"/>
  <c r="J16047" i="1"/>
  <c r="J16048" i="1"/>
  <c r="J16049" i="1"/>
  <c r="J16050" i="1"/>
  <c r="J16051" i="1"/>
  <c r="J16052" i="1"/>
  <c r="J16053" i="1"/>
  <c r="J16055" i="1"/>
  <c r="J16056" i="1"/>
  <c r="J16057" i="1"/>
  <c r="J16058" i="1"/>
  <c r="J16059" i="1"/>
  <c r="J16060" i="1"/>
  <c r="J16061" i="1"/>
  <c r="J16062" i="1"/>
  <c r="J16063" i="1"/>
  <c r="J16065" i="1"/>
  <c r="J16066" i="1"/>
  <c r="J16067" i="1"/>
  <c r="J16068" i="1"/>
  <c r="J16069" i="1"/>
  <c r="J16070" i="1"/>
  <c r="J16071" i="1"/>
  <c r="J16072" i="1"/>
  <c r="J16073" i="1"/>
  <c r="J16074" i="1"/>
  <c r="J16075" i="1"/>
  <c r="J16076" i="1"/>
  <c r="J16077" i="1"/>
  <c r="J16078" i="1"/>
  <c r="J16079" i="1"/>
  <c r="J16080" i="1"/>
  <c r="J16081" i="1"/>
  <c r="J16082" i="1"/>
  <c r="J16083" i="1"/>
  <c r="J16084" i="1"/>
  <c r="J16085" i="1"/>
  <c r="J16086" i="1"/>
  <c r="J16087" i="1"/>
  <c r="J16088" i="1"/>
  <c r="J16089" i="1"/>
  <c r="J16090" i="1"/>
  <c r="J16091" i="1"/>
  <c r="J16092" i="1"/>
  <c r="J16093" i="1"/>
  <c r="J16094" i="1"/>
  <c r="J16095" i="1"/>
  <c r="J16096" i="1"/>
  <c r="J16097" i="1"/>
  <c r="J16099" i="1"/>
  <c r="J16100" i="1"/>
  <c r="J16101" i="1"/>
  <c r="J16102" i="1"/>
  <c r="J16103" i="1"/>
  <c r="J16104" i="1"/>
  <c r="J16106" i="1"/>
  <c r="J16107" i="1"/>
  <c r="J16108" i="1"/>
  <c r="J16109" i="1"/>
  <c r="J16110" i="1"/>
  <c r="J16111" i="1"/>
  <c r="J16112" i="1"/>
  <c r="J16113" i="1"/>
  <c r="J16114" i="1"/>
  <c r="J16115" i="1"/>
  <c r="J16116" i="1"/>
  <c r="J16117" i="1"/>
  <c r="J16118" i="1"/>
  <c r="J16119" i="1"/>
  <c r="J16120" i="1"/>
  <c r="J16121" i="1"/>
  <c r="J16122" i="1"/>
  <c r="J16123" i="1"/>
  <c r="J16124" i="1"/>
  <c r="J16126" i="1"/>
  <c r="J16127" i="1"/>
  <c r="J16128" i="1"/>
  <c r="J16129" i="1"/>
  <c r="J16130" i="1"/>
  <c r="J16131" i="1"/>
  <c r="J16132" i="1"/>
  <c r="J16133" i="1"/>
  <c r="J16134" i="1"/>
  <c r="J16135" i="1"/>
  <c r="J16136" i="1"/>
  <c r="J16137" i="1"/>
  <c r="J16139" i="1"/>
  <c r="J16140" i="1"/>
  <c r="J16141" i="1"/>
  <c r="J16142" i="1"/>
  <c r="J16143" i="1"/>
  <c r="J16144" i="1"/>
  <c r="J16145" i="1"/>
  <c r="J16146" i="1"/>
  <c r="J16147" i="1"/>
  <c r="J16148" i="1"/>
  <c r="J16149" i="1"/>
  <c r="J16150" i="1"/>
  <c r="J16151" i="1"/>
  <c r="J16152" i="1"/>
  <c r="J16153" i="1"/>
  <c r="J16154" i="1"/>
  <c r="J16155" i="1"/>
  <c r="J16156" i="1"/>
  <c r="J16157" i="1"/>
  <c r="J16158" i="1"/>
  <c r="J16159" i="1"/>
  <c r="J16160" i="1"/>
  <c r="J16161" i="1"/>
  <c r="J16162" i="1"/>
  <c r="J16163" i="1"/>
  <c r="J16164" i="1"/>
  <c r="J16166" i="1"/>
  <c r="J16167" i="1"/>
  <c r="J16168" i="1"/>
  <c r="J16169" i="1"/>
  <c r="J16170" i="1"/>
  <c r="J16171" i="1"/>
  <c r="J16172" i="1"/>
  <c r="J16173" i="1"/>
  <c r="J16174" i="1"/>
  <c r="J16175" i="1"/>
  <c r="J16176" i="1"/>
  <c r="J16177" i="1"/>
  <c r="J16178" i="1"/>
  <c r="J16179" i="1"/>
  <c r="J16180" i="1"/>
  <c r="J16181" i="1"/>
  <c r="J16183" i="1"/>
  <c r="J16184" i="1"/>
  <c r="J16185" i="1"/>
  <c r="J16186" i="1"/>
  <c r="J16187" i="1"/>
  <c r="J16188" i="1"/>
  <c r="J16189" i="1"/>
  <c r="J16190" i="1"/>
  <c r="J16191" i="1"/>
  <c r="J16192" i="1"/>
  <c r="J16193" i="1"/>
  <c r="J16194" i="1"/>
  <c r="J16195" i="1"/>
  <c r="J16196" i="1"/>
  <c r="J16197" i="1"/>
  <c r="J16198" i="1"/>
  <c r="J16199" i="1"/>
  <c r="J16200" i="1"/>
  <c r="J16201" i="1"/>
  <c r="J16202" i="1"/>
  <c r="J16203" i="1"/>
  <c r="J16204" i="1"/>
  <c r="J16205" i="1"/>
  <c r="J16206" i="1"/>
  <c r="J16207" i="1"/>
  <c r="J16208" i="1"/>
  <c r="J16209" i="1"/>
  <c r="J16211" i="1"/>
  <c r="J16212" i="1"/>
  <c r="J16213" i="1"/>
  <c r="J16214" i="1"/>
  <c r="J16215" i="1"/>
  <c r="J16216" i="1"/>
  <c r="J16217" i="1"/>
  <c r="J16218" i="1"/>
  <c r="J16219" i="1"/>
  <c r="J16220" i="1"/>
  <c r="J16221" i="1"/>
  <c r="J16223" i="1"/>
  <c r="J16224" i="1"/>
  <c r="J16225" i="1"/>
  <c r="J16226" i="1"/>
  <c r="J16227" i="1"/>
  <c r="J16228" i="1"/>
  <c r="J16229" i="1"/>
  <c r="J16230" i="1"/>
  <c r="J16231" i="1"/>
  <c r="J16232" i="1"/>
  <c r="J16233" i="1"/>
  <c r="J16234" i="1"/>
  <c r="J16235" i="1"/>
  <c r="J16236" i="1"/>
  <c r="J16237" i="1"/>
  <c r="J16238" i="1"/>
  <c r="J16239" i="1"/>
  <c r="J16241" i="1"/>
  <c r="J16242" i="1"/>
  <c r="J16243" i="1"/>
  <c r="J16244" i="1"/>
  <c r="J16245" i="1"/>
  <c r="J16246" i="1"/>
  <c r="J16247" i="1"/>
  <c r="J16248" i="1"/>
  <c r="J16249" i="1"/>
  <c r="J16250" i="1"/>
  <c r="J16251" i="1"/>
  <c r="J16252" i="1"/>
  <c r="J16253" i="1"/>
  <c r="J16254" i="1"/>
  <c r="J16255" i="1"/>
  <c r="J16256" i="1"/>
  <c r="J16257" i="1"/>
  <c r="J16258" i="1"/>
  <c r="J16259" i="1"/>
  <c r="J16260" i="1"/>
  <c r="J16261" i="1"/>
  <c r="J16262" i="1"/>
  <c r="J16264" i="1"/>
  <c r="J16265" i="1"/>
  <c r="J16266" i="1"/>
  <c r="J16267" i="1"/>
  <c r="J16268" i="1"/>
  <c r="J16269" i="1"/>
  <c r="J16270" i="1"/>
  <c r="J16271" i="1"/>
  <c r="J16272" i="1"/>
  <c r="J16274" i="1"/>
  <c r="J16275" i="1"/>
  <c r="J16276" i="1"/>
  <c r="J16277" i="1"/>
  <c r="J16278" i="1"/>
  <c r="J16279" i="1"/>
  <c r="J16280" i="1"/>
  <c r="J16281" i="1"/>
  <c r="J16282" i="1"/>
  <c r="J16283" i="1"/>
  <c r="J16284" i="1"/>
  <c r="J16285" i="1"/>
  <c r="J16286" i="1"/>
  <c r="J16287" i="1"/>
  <c r="J16288" i="1"/>
  <c r="J16289" i="1"/>
  <c r="J16290" i="1"/>
  <c r="J16291" i="1"/>
  <c r="J16293" i="1"/>
  <c r="J16294" i="1"/>
  <c r="J16295" i="1"/>
  <c r="J16296" i="1"/>
  <c r="J16297" i="1"/>
  <c r="J16298" i="1"/>
  <c r="J16299" i="1"/>
  <c r="J16300" i="1"/>
  <c r="J16301" i="1"/>
  <c r="J16302" i="1"/>
  <c r="J16303" i="1"/>
  <c r="J16304" i="1"/>
  <c r="J16305" i="1"/>
  <c r="J16306" i="1"/>
  <c r="J16307" i="1"/>
  <c r="J16308" i="1"/>
  <c r="J16309" i="1"/>
  <c r="J16310" i="1"/>
  <c r="J16311" i="1"/>
  <c r="J16312" i="1"/>
  <c r="J16313" i="1"/>
  <c r="J16314" i="1"/>
  <c r="J16315" i="1"/>
  <c r="J16316" i="1"/>
  <c r="J16318" i="1"/>
  <c r="J16319" i="1"/>
  <c r="J16320" i="1"/>
  <c r="J16321" i="1"/>
  <c r="J16322" i="1"/>
  <c r="J16323" i="1"/>
  <c r="J16324" i="1"/>
  <c r="J16325" i="1"/>
  <c r="J16326" i="1"/>
  <c r="J16327" i="1"/>
  <c r="J16328" i="1"/>
  <c r="J16329" i="1"/>
  <c r="J16330" i="1"/>
  <c r="J16331" i="1"/>
  <c r="J16332" i="1"/>
  <c r="J16333" i="1"/>
  <c r="J16334" i="1"/>
  <c r="J16335" i="1"/>
  <c r="J16337" i="1"/>
  <c r="J16338" i="1"/>
  <c r="J16339" i="1"/>
  <c r="J16340" i="1"/>
  <c r="J16341" i="1"/>
  <c r="J16342" i="1"/>
  <c r="J16343" i="1"/>
  <c r="J16344" i="1"/>
  <c r="J16345" i="1"/>
  <c r="J16346" i="1"/>
  <c r="J16347" i="1"/>
  <c r="J16348" i="1"/>
  <c r="J16349" i="1"/>
  <c r="J16350" i="1"/>
  <c r="J16351" i="1"/>
  <c r="J16352" i="1"/>
  <c r="J16353" i="1"/>
  <c r="J16354" i="1"/>
  <c r="J16355" i="1"/>
  <c r="J16356" i="1"/>
  <c r="J16357" i="1"/>
  <c r="J16359" i="1"/>
  <c r="J16360" i="1"/>
  <c r="J16361" i="1"/>
  <c r="J16362" i="1"/>
  <c r="J16363" i="1"/>
  <c r="J16364" i="1"/>
  <c r="J16365" i="1"/>
  <c r="J16366" i="1"/>
  <c r="J16367" i="1"/>
  <c r="J16368" i="1"/>
  <c r="J16369" i="1"/>
  <c r="J16370" i="1"/>
  <c r="J16371" i="1"/>
  <c r="J16372" i="1"/>
  <c r="J16373" i="1"/>
  <c r="J16374" i="1"/>
  <c r="J16375" i="1"/>
  <c r="J16377" i="1"/>
  <c r="J16378" i="1"/>
  <c r="J16379" i="1"/>
  <c r="J16380" i="1"/>
  <c r="J16381" i="1"/>
  <c r="J16382" i="1"/>
  <c r="J16383" i="1"/>
  <c r="J16384" i="1"/>
  <c r="J16385" i="1"/>
  <c r="J16386" i="1"/>
  <c r="J16388" i="1"/>
  <c r="J16389" i="1"/>
  <c r="J16390" i="1"/>
  <c r="J16391" i="1"/>
  <c r="J16392" i="1"/>
  <c r="J16393" i="1"/>
  <c r="J16394" i="1"/>
  <c r="J16395" i="1"/>
  <c r="J16396" i="1"/>
  <c r="J16397" i="1"/>
  <c r="J16398" i="1"/>
  <c r="J16399" i="1"/>
  <c r="J16400" i="1"/>
  <c r="J16401" i="1"/>
  <c r="J16402" i="1"/>
  <c r="J16403" i="1"/>
  <c r="J16404" i="1"/>
  <c r="J16405" i="1"/>
  <c r="J16406" i="1"/>
  <c r="J16407" i="1"/>
  <c r="J16408" i="1"/>
  <c r="J16409" i="1"/>
  <c r="J16410" i="1"/>
  <c r="J16411" i="1"/>
  <c r="J16412" i="1"/>
  <c r="J16413" i="1"/>
  <c r="J16414" i="1"/>
  <c r="J16415" i="1"/>
  <c r="J16416" i="1"/>
  <c r="J16417" i="1"/>
  <c r="J16418" i="1"/>
  <c r="J16419" i="1"/>
  <c r="J16421" i="1"/>
  <c r="J16422" i="1"/>
  <c r="J16423" i="1"/>
  <c r="J16424" i="1"/>
  <c r="J16425" i="1"/>
  <c r="J16426" i="1"/>
  <c r="J16427" i="1"/>
  <c r="J16428" i="1"/>
  <c r="J16429" i="1"/>
  <c r="J16430" i="1"/>
  <c r="J16431" i="1"/>
  <c r="J16432" i="1"/>
  <c r="J16433" i="1"/>
  <c r="J16434" i="1"/>
  <c r="J16435" i="1"/>
  <c r="J16436" i="1"/>
  <c r="J16437" i="1"/>
  <c r="J16438" i="1"/>
  <c r="J16439" i="1"/>
  <c r="J16441" i="1"/>
  <c r="J16442" i="1"/>
  <c r="J16443" i="1"/>
  <c r="J16444" i="1"/>
  <c r="J16445" i="1"/>
  <c r="J16446" i="1"/>
  <c r="J16447" i="1"/>
  <c r="J16449" i="1"/>
  <c r="J16450" i="1"/>
  <c r="J16451" i="1"/>
  <c r="J16452" i="1"/>
  <c r="J16453" i="1"/>
  <c r="J16454" i="1"/>
  <c r="J16455" i="1"/>
  <c r="J16456" i="1"/>
  <c r="J16457" i="1"/>
  <c r="J16458" i="1"/>
  <c r="J16459" i="1"/>
  <c r="J16460" i="1"/>
  <c r="J16461" i="1"/>
  <c r="J16462" i="1"/>
  <c r="J16463" i="1"/>
  <c r="J16464" i="1"/>
  <c r="J16465" i="1"/>
  <c r="J16466" i="1"/>
  <c r="J16467" i="1"/>
  <c r="J16468" i="1"/>
  <c r="J16469" i="1"/>
  <c r="J16470" i="1"/>
  <c r="J16472" i="1"/>
  <c r="J16473" i="1"/>
  <c r="J16474" i="1"/>
  <c r="J16475" i="1"/>
  <c r="J16476" i="1"/>
  <c r="J16477" i="1"/>
  <c r="J16478" i="1"/>
  <c r="J16479" i="1"/>
  <c r="J16480" i="1"/>
  <c r="J16481" i="1"/>
  <c r="J16482" i="1"/>
  <c r="J16483" i="1"/>
  <c r="J16484" i="1"/>
  <c r="J16485" i="1"/>
  <c r="J16486" i="1"/>
  <c r="J16487" i="1"/>
  <c r="J16488" i="1"/>
  <c r="J16489" i="1"/>
  <c r="J16490" i="1"/>
  <c r="J16492" i="1"/>
  <c r="J16493" i="1"/>
  <c r="J16494" i="1"/>
  <c r="J16495" i="1"/>
  <c r="J16496" i="1"/>
  <c r="J16497" i="1"/>
  <c r="J16498" i="1"/>
  <c r="J16499" i="1"/>
  <c r="J16500" i="1"/>
  <c r="J16501" i="1"/>
  <c r="J16502" i="1"/>
  <c r="J16503" i="1"/>
  <c r="J16504" i="1"/>
  <c r="J16505" i="1"/>
  <c r="J16506" i="1"/>
  <c r="J16507" i="1"/>
  <c r="J16508" i="1"/>
  <c r="J16509" i="1"/>
  <c r="J16510" i="1"/>
  <c r="J16511" i="1"/>
  <c r="J16512" i="1"/>
  <c r="J16513" i="1"/>
  <c r="J16514" i="1"/>
  <c r="J16515" i="1"/>
  <c r="J16517" i="1"/>
  <c r="J16518" i="1"/>
  <c r="J16519" i="1"/>
  <c r="J16520" i="1"/>
  <c r="J16521" i="1"/>
  <c r="J16522" i="1"/>
  <c r="J16523" i="1"/>
  <c r="J16524" i="1"/>
  <c r="J16525" i="1"/>
  <c r="J16526" i="1"/>
  <c r="J16527" i="1"/>
  <c r="J16528" i="1"/>
  <c r="J16529" i="1"/>
  <c r="J16530" i="1"/>
  <c r="J16531" i="1"/>
  <c r="J16532" i="1"/>
  <c r="J16533" i="1"/>
  <c r="J16534" i="1"/>
  <c r="J16536" i="1"/>
  <c r="J16537" i="1"/>
  <c r="J16538" i="1"/>
  <c r="J16539" i="1"/>
  <c r="J16541" i="1"/>
  <c r="J16542" i="1"/>
  <c r="J16543" i="1"/>
  <c r="J16544" i="1"/>
  <c r="J16545" i="1"/>
  <c r="J16546" i="1"/>
  <c r="J16547" i="1"/>
  <c r="J16548" i="1"/>
  <c r="J16549" i="1"/>
  <c r="J16550" i="1"/>
  <c r="J16551" i="1"/>
  <c r="J16552" i="1"/>
  <c r="J16553" i="1"/>
  <c r="J16554" i="1"/>
  <c r="J16555" i="1"/>
  <c r="J16556" i="1"/>
  <c r="J16557" i="1"/>
  <c r="J16558" i="1"/>
  <c r="J16559" i="1"/>
  <c r="J16560" i="1"/>
  <c r="J16561" i="1"/>
  <c r="J16562" i="1"/>
  <c r="J16564" i="1"/>
  <c r="J16565" i="1"/>
  <c r="J16566" i="1"/>
  <c r="J16567" i="1"/>
  <c r="J16568" i="1"/>
  <c r="J16569" i="1"/>
  <c r="J16570" i="1"/>
  <c r="J16571" i="1"/>
  <c r="J16572" i="1"/>
  <c r="J16573" i="1"/>
  <c r="J16574" i="1"/>
  <c r="J16575" i="1"/>
  <c r="J16576" i="1"/>
  <c r="J16577" i="1"/>
  <c r="J16578" i="1"/>
  <c r="J16580" i="1"/>
  <c r="J16581" i="1"/>
  <c r="J16582" i="1"/>
  <c r="J16583" i="1"/>
  <c r="J16584" i="1"/>
  <c r="J16585" i="1"/>
  <c r="J16586" i="1"/>
  <c r="J16587" i="1"/>
  <c r="J16588" i="1"/>
  <c r="J16589" i="1"/>
  <c r="J16590" i="1"/>
  <c r="J16591" i="1"/>
  <c r="J16592" i="1"/>
  <c r="J16593" i="1"/>
  <c r="J16594" i="1"/>
  <c r="J16596" i="1"/>
  <c r="J16597" i="1"/>
  <c r="J16598" i="1"/>
  <c r="J16599" i="1"/>
  <c r="J16600" i="1"/>
  <c r="J16601" i="1"/>
  <c r="J16602" i="1"/>
  <c r="J16604" i="1"/>
  <c r="J16605" i="1"/>
  <c r="J16606" i="1"/>
  <c r="J16607" i="1"/>
  <c r="J16608" i="1"/>
  <c r="J16609" i="1"/>
  <c r="J16610" i="1"/>
  <c r="J16611" i="1"/>
  <c r="J16612" i="1"/>
  <c r="J16613" i="1"/>
  <c r="J16614" i="1"/>
  <c r="J16615" i="1"/>
  <c r="J16616" i="1"/>
  <c r="J16617" i="1"/>
  <c r="J16618" i="1"/>
  <c r="J16619" i="1"/>
  <c r="J16620" i="1"/>
  <c r="J16621" i="1"/>
  <c r="J16622" i="1"/>
  <c r="J16623" i="1"/>
  <c r="J16624" i="1"/>
  <c r="J16625" i="1"/>
  <c r="J16626" i="1"/>
  <c r="J16628" i="1"/>
  <c r="J16629" i="1"/>
  <c r="J16630" i="1"/>
  <c r="J16631" i="1"/>
  <c r="J16632" i="1"/>
  <c r="J16633" i="1"/>
  <c r="J16634" i="1"/>
  <c r="J16635" i="1"/>
  <c r="J16636" i="1"/>
  <c r="J16637" i="1"/>
  <c r="J16638" i="1"/>
  <c r="J16640" i="1"/>
  <c r="J16641" i="1"/>
  <c r="J16642" i="1"/>
  <c r="J16643" i="1"/>
  <c r="J16644" i="1"/>
  <c r="J16645" i="1"/>
  <c r="J16646" i="1"/>
  <c r="J16647" i="1"/>
  <c r="J16648" i="1"/>
  <c r="J16649" i="1"/>
  <c r="J16650" i="1"/>
  <c r="J16651" i="1"/>
  <c r="J16652" i="1"/>
  <c r="J16653" i="1"/>
  <c r="J16654" i="1"/>
  <c r="J16656" i="1"/>
  <c r="J16657" i="1"/>
  <c r="J16658" i="1"/>
  <c r="J16659" i="1"/>
  <c r="J16660" i="1"/>
  <c r="J16661" i="1"/>
  <c r="J16662" i="1"/>
  <c r="J16663" i="1"/>
  <c r="J16664" i="1"/>
  <c r="J16665" i="1"/>
  <c r="J16666" i="1"/>
  <c r="J16667" i="1"/>
  <c r="J16668" i="1"/>
  <c r="J16669" i="1"/>
  <c r="J16670" i="1"/>
  <c r="J16671" i="1"/>
  <c r="J16672" i="1"/>
  <c r="J16673" i="1"/>
  <c r="J16674" i="1"/>
  <c r="J16675" i="1"/>
  <c r="J16676" i="1"/>
  <c r="J16677" i="1"/>
  <c r="J16678" i="1"/>
  <c r="J16679" i="1"/>
  <c r="J16680" i="1"/>
  <c r="J16681" i="1"/>
  <c r="J16682" i="1"/>
  <c r="J16683" i="1"/>
  <c r="J16685" i="1"/>
  <c r="J16686" i="1"/>
  <c r="J16687" i="1"/>
  <c r="J16688" i="1"/>
  <c r="J16689" i="1"/>
  <c r="J16690" i="1"/>
  <c r="J16691" i="1"/>
  <c r="J16692" i="1"/>
  <c r="J16693" i="1"/>
  <c r="J16694" i="1"/>
  <c r="J16695" i="1"/>
  <c r="J16696" i="1"/>
  <c r="J16697" i="1"/>
  <c r="J16698" i="1"/>
  <c r="J16699" i="1"/>
  <c r="J16700" i="1"/>
  <c r="J16701" i="1"/>
  <c r="J16702" i="1"/>
  <c r="J16703" i="1"/>
  <c r="J16704" i="1"/>
  <c r="J16705" i="1"/>
  <c r="J16707" i="1"/>
  <c r="J16708" i="1"/>
  <c r="J16709" i="1"/>
  <c r="J16710" i="1"/>
  <c r="J16711" i="1"/>
  <c r="J16712" i="1"/>
  <c r="J16713" i="1"/>
  <c r="J16715" i="1"/>
  <c r="J16716" i="1"/>
  <c r="J16717" i="1"/>
  <c r="J16718" i="1"/>
  <c r="J16719" i="1"/>
  <c r="J16720" i="1"/>
  <c r="J16721" i="1"/>
  <c r="J16722" i="1"/>
  <c r="J16723" i="1"/>
  <c r="J16724" i="1"/>
  <c r="J16725" i="1"/>
  <c r="J16726" i="1"/>
  <c r="J16727" i="1"/>
  <c r="J16728" i="1"/>
  <c r="J16729" i="1"/>
  <c r="J16730" i="1"/>
  <c r="J16731" i="1"/>
  <c r="J16732" i="1"/>
  <c r="J16733" i="1"/>
  <c r="J16734" i="1"/>
  <c r="J16735" i="1"/>
  <c r="J16736" i="1"/>
  <c r="J16737" i="1"/>
  <c r="J16739" i="1"/>
  <c r="J16740" i="1"/>
  <c r="J16741" i="1"/>
  <c r="J16742" i="1"/>
  <c r="J16743" i="1"/>
  <c r="J16744" i="1"/>
  <c r="J16745" i="1"/>
  <c r="J16746" i="1"/>
  <c r="J16747" i="1"/>
  <c r="J16748" i="1"/>
  <c r="J16749" i="1"/>
  <c r="J16751" i="1"/>
  <c r="J16752" i="1"/>
  <c r="J16753" i="1"/>
  <c r="J16754" i="1"/>
  <c r="J16755" i="1"/>
  <c r="J16756" i="1"/>
  <c r="J16757" i="1"/>
  <c r="J16758" i="1"/>
  <c r="J16759" i="1"/>
  <c r="J16760" i="1"/>
  <c r="J16761" i="1"/>
  <c r="J16762" i="1"/>
  <c r="J16763" i="1"/>
  <c r="J16764" i="1"/>
  <c r="J16765" i="1"/>
  <c r="J16766" i="1"/>
  <c r="J16767" i="1"/>
  <c r="J16768" i="1"/>
  <c r="J16769" i="1"/>
  <c r="J16770" i="1"/>
  <c r="J16771" i="1"/>
  <c r="J16772" i="1"/>
  <c r="J16773" i="1"/>
  <c r="J16775" i="1"/>
  <c r="J16776" i="1"/>
  <c r="J16777" i="1"/>
  <c r="J16778" i="1"/>
  <c r="J16779" i="1"/>
  <c r="J16780" i="1"/>
  <c r="J16781" i="1"/>
  <c r="J16782" i="1"/>
  <c r="J16783" i="1"/>
  <c r="J16784" i="1"/>
  <c r="J16785" i="1"/>
  <c r="J16786" i="1"/>
  <c r="J16787" i="1"/>
  <c r="J16788" i="1"/>
  <c r="J16789" i="1"/>
  <c r="J16790" i="1"/>
  <c r="J16791" i="1"/>
  <c r="J16792" i="1"/>
  <c r="J16793" i="1"/>
  <c r="J16794" i="1"/>
  <c r="J16795" i="1"/>
  <c r="J16796" i="1"/>
  <c r="J16797" i="1"/>
  <c r="J16798" i="1"/>
  <c r="J16799" i="1"/>
  <c r="J16800" i="1"/>
  <c r="J16802" i="1"/>
  <c r="J16803" i="1"/>
  <c r="J16804" i="1"/>
  <c r="J16805" i="1"/>
  <c r="J16806" i="1"/>
  <c r="J16807" i="1"/>
  <c r="J16808" i="1"/>
  <c r="J16809" i="1"/>
  <c r="J16810" i="1"/>
  <c r="J16811" i="1"/>
  <c r="J16812" i="1"/>
  <c r="J16813" i="1"/>
  <c r="J16814" i="1"/>
  <c r="J16815" i="1"/>
  <c r="J16817" i="1"/>
  <c r="J16818" i="1"/>
  <c r="J16819" i="1"/>
  <c r="J16820" i="1"/>
  <c r="J16821" i="1"/>
  <c r="J16822" i="1"/>
  <c r="J16823" i="1"/>
  <c r="J16824" i="1"/>
  <c r="J16825" i="1"/>
  <c r="J16826" i="1"/>
  <c r="J16827" i="1"/>
  <c r="J16828" i="1"/>
  <c r="J16829" i="1"/>
  <c r="J16830" i="1"/>
  <c r="J16831" i="1"/>
  <c r="J16832" i="1"/>
  <c r="J16833" i="1"/>
  <c r="J16834" i="1"/>
  <c r="J16836" i="1"/>
  <c r="J16837" i="1"/>
  <c r="J16838" i="1"/>
  <c r="J16839" i="1"/>
  <c r="J16840" i="1"/>
  <c r="J16841" i="1"/>
  <c r="J16842" i="1"/>
  <c r="J16843" i="1"/>
  <c r="J16844" i="1"/>
  <c r="J16845" i="1"/>
  <c r="J16846" i="1"/>
  <c r="J16848" i="1"/>
  <c r="J16849" i="1"/>
  <c r="J16850" i="1"/>
  <c r="J16851" i="1"/>
  <c r="J16852" i="1"/>
  <c r="J16853" i="1"/>
  <c r="J16854" i="1"/>
  <c r="J16855" i="1"/>
  <c r="J16856" i="1"/>
  <c r="J16857" i="1"/>
  <c r="J16858" i="1"/>
  <c r="J16859" i="1"/>
  <c r="J16860" i="1"/>
  <c r="J16861" i="1"/>
  <c r="J16862" i="1"/>
  <c r="J16863" i="1"/>
  <c r="J16864" i="1"/>
  <c r="J16865" i="1"/>
  <c r="J16866" i="1"/>
  <c r="J16867" i="1"/>
  <c r="J16868" i="1"/>
  <c r="J16869" i="1"/>
  <c r="J16870" i="1"/>
  <c r="J16871" i="1"/>
  <c r="J16872" i="1"/>
  <c r="J16873" i="1"/>
  <c r="J16874" i="1"/>
  <c r="J16875" i="1"/>
  <c r="J16876" i="1"/>
  <c r="J16877" i="1"/>
  <c r="J16878" i="1"/>
  <c r="J16880" i="1"/>
  <c r="J16881" i="1"/>
  <c r="J16882" i="1"/>
  <c r="J16883" i="1"/>
  <c r="J16884" i="1"/>
  <c r="J16885" i="1"/>
  <c r="J16887" i="1"/>
  <c r="J16888" i="1"/>
  <c r="J16889" i="1"/>
  <c r="J16890" i="1"/>
  <c r="J16891" i="1"/>
  <c r="J16892" i="1"/>
  <c r="J16893" i="1"/>
  <c r="J16894" i="1"/>
  <c r="J16895" i="1"/>
  <c r="J16896" i="1"/>
  <c r="J16897" i="1"/>
  <c r="J16898" i="1"/>
  <c r="J16899" i="1"/>
  <c r="J16900" i="1"/>
  <c r="J16901" i="1"/>
  <c r="J16902" i="1"/>
  <c r="J16903" i="1"/>
  <c r="J16904" i="1"/>
  <c r="J16905" i="1"/>
  <c r="J16906" i="1"/>
  <c r="J16907" i="1"/>
  <c r="J16908" i="1"/>
  <c r="J16909" i="1"/>
  <c r="J16910" i="1"/>
  <c r="J16911" i="1"/>
  <c r="J16912" i="1"/>
  <c r="J16913" i="1"/>
  <c r="J16915" i="1"/>
  <c r="J16916" i="1"/>
  <c r="J16917" i="1"/>
  <c r="J16918" i="1"/>
  <c r="J16919" i="1"/>
  <c r="J16920" i="1"/>
  <c r="J16921" i="1"/>
  <c r="J16922" i="1"/>
  <c r="J16923" i="1"/>
  <c r="J16924" i="1"/>
  <c r="J16925" i="1"/>
  <c r="J16926" i="1"/>
  <c r="J16927" i="1"/>
  <c r="J16928" i="1"/>
  <c r="J16929" i="1"/>
  <c r="J16930" i="1"/>
  <c r="J16931" i="1"/>
  <c r="J16932" i="1"/>
  <c r="J16933" i="1"/>
  <c r="J16934" i="1"/>
  <c r="J16935" i="1"/>
  <c r="J16937" i="1"/>
  <c r="J16938" i="1"/>
  <c r="J16939" i="1"/>
  <c r="J16940" i="1"/>
  <c r="J16941" i="1"/>
  <c r="J16942" i="1"/>
  <c r="J16943" i="1"/>
  <c r="J16944" i="1"/>
  <c r="J16945" i="1"/>
  <c r="J16947" i="1"/>
  <c r="J16948" i="1"/>
  <c r="J16949" i="1"/>
  <c r="J16950" i="1"/>
  <c r="J16951" i="1"/>
  <c r="J16952" i="1"/>
  <c r="J16953" i="1"/>
  <c r="J16954" i="1"/>
  <c r="J16955" i="1"/>
  <c r="J16956" i="1"/>
  <c r="J16957" i="1"/>
  <c r="J16958" i="1"/>
  <c r="J16959" i="1"/>
  <c r="J16960" i="1"/>
  <c r="J16961" i="1"/>
  <c r="J16962" i="1"/>
  <c r="J16964" i="1"/>
  <c r="J16965" i="1"/>
  <c r="J16966" i="1"/>
  <c r="J16967" i="1"/>
  <c r="J16968" i="1"/>
  <c r="J16969" i="1"/>
  <c r="J16970" i="1"/>
  <c r="J16971" i="1"/>
  <c r="J16972" i="1"/>
  <c r="J16973" i="1"/>
  <c r="J16974" i="1"/>
  <c r="J16975" i="1"/>
  <c r="J16976" i="1"/>
  <c r="J16978" i="1"/>
  <c r="J16979" i="1"/>
  <c r="J16980" i="1"/>
  <c r="J16981" i="1"/>
  <c r="J16982" i="1"/>
  <c r="J16983" i="1"/>
  <c r="J16984" i="1"/>
  <c r="J16985" i="1"/>
  <c r="J16986" i="1"/>
  <c r="J16987" i="1"/>
  <c r="J16988" i="1"/>
  <c r="J16989" i="1"/>
  <c r="J16990" i="1"/>
  <c r="J16991" i="1"/>
  <c r="J16992" i="1"/>
  <c r="J16993" i="1"/>
  <c r="J16994" i="1"/>
  <c r="J16995" i="1"/>
  <c r="J16996" i="1"/>
  <c r="J16997" i="1"/>
  <c r="J16998" i="1"/>
  <c r="J16999" i="1"/>
  <c r="J17000" i="1"/>
  <c r="J17001" i="1"/>
  <c r="J17002" i="1"/>
  <c r="J17003" i="1"/>
  <c r="J17004" i="1"/>
  <c r="J17005" i="1"/>
  <c r="J17006" i="1"/>
  <c r="J17007" i="1"/>
  <c r="J17008" i="1"/>
  <c r="J17010" i="1"/>
  <c r="J17011" i="1"/>
  <c r="J17012" i="1"/>
  <c r="J17013" i="1"/>
  <c r="J17014" i="1"/>
  <c r="J17015" i="1"/>
  <c r="J17016" i="1"/>
  <c r="J17017" i="1"/>
  <c r="J17018" i="1"/>
  <c r="J17019" i="1"/>
  <c r="J17020" i="1"/>
  <c r="J17021" i="1"/>
  <c r="J17022" i="1"/>
  <c r="J17023" i="1"/>
  <c r="J17024" i="1"/>
  <c r="J17025" i="1"/>
  <c r="J17026" i="1"/>
  <c r="J17027" i="1"/>
  <c r="J17028" i="1"/>
  <c r="J17029" i="1"/>
  <c r="J17031" i="1"/>
  <c r="J17032" i="1"/>
  <c r="J17034" i="1"/>
  <c r="J17035" i="1"/>
  <c r="J17036" i="1"/>
  <c r="J17037" i="1"/>
  <c r="J17038" i="1"/>
  <c r="J17039" i="1"/>
  <c r="J17040" i="1"/>
  <c r="J17041" i="1"/>
  <c r="J17042" i="1"/>
  <c r="J17043" i="1"/>
  <c r="J17044" i="1"/>
  <c r="J17045" i="1"/>
  <c r="J17046" i="1"/>
  <c r="J17047" i="1"/>
  <c r="J17048" i="1"/>
  <c r="J17049" i="1"/>
  <c r="J17050" i="1"/>
  <c r="J17051" i="1"/>
  <c r="J17052" i="1"/>
  <c r="J17053" i="1"/>
  <c r="J17054" i="1"/>
  <c r="J17055" i="1"/>
  <c r="J17056" i="1"/>
  <c r="J17057" i="1"/>
  <c r="J17058" i="1"/>
  <c r="J17060" i="1"/>
  <c r="J17061" i="1"/>
  <c r="J17062" i="1"/>
  <c r="J17063" i="1"/>
  <c r="J17064" i="1"/>
  <c r="J17065" i="1"/>
  <c r="J17066" i="1"/>
  <c r="J17067" i="1"/>
  <c r="J17068" i="1"/>
  <c r="J17069" i="1"/>
  <c r="J17070" i="1"/>
  <c r="J17071" i="1"/>
  <c r="J17072" i="1"/>
  <c r="J17073" i="1"/>
  <c r="J17075" i="1"/>
  <c r="J17076" i="1"/>
  <c r="J17077" i="1"/>
  <c r="J17078" i="1"/>
  <c r="J17079" i="1"/>
  <c r="J17080" i="1"/>
  <c r="J17081" i="1"/>
  <c r="J17082" i="1"/>
  <c r="J17083" i="1"/>
  <c r="J17084" i="1"/>
  <c r="J17085" i="1"/>
  <c r="J17086" i="1"/>
  <c r="J17087" i="1"/>
  <c r="J17088" i="1"/>
  <c r="J17089" i="1"/>
  <c r="J17090" i="1"/>
  <c r="J17091" i="1"/>
  <c r="J17092" i="1"/>
  <c r="J17093" i="1"/>
  <c r="J17094" i="1"/>
  <c r="J17095" i="1"/>
  <c r="J17096" i="1"/>
  <c r="J17097" i="1"/>
  <c r="J17098" i="1"/>
  <c r="J17099" i="1"/>
  <c r="J17100" i="1"/>
  <c r="J17101" i="1"/>
  <c r="J17102" i="1"/>
  <c r="J17103" i="1"/>
  <c r="J17105" i="1"/>
  <c r="J17106" i="1"/>
  <c r="J17107" i="1"/>
  <c r="J17108" i="1"/>
  <c r="J17109" i="1"/>
  <c r="J17110" i="1"/>
  <c r="J17111" i="1"/>
  <c r="J17112" i="1"/>
  <c r="J17113" i="1"/>
  <c r="J17114" i="1"/>
  <c r="J17115" i="1"/>
  <c r="J17116" i="1"/>
  <c r="J17117" i="1"/>
  <c r="J17118" i="1"/>
  <c r="J17119" i="1"/>
  <c r="J17121" i="1"/>
  <c r="J17123" i="1"/>
  <c r="J17124" i="1"/>
  <c r="J17125" i="1"/>
  <c r="J17126" i="1"/>
  <c r="J17127" i="1"/>
  <c r="J17128" i="1"/>
  <c r="J17129" i="1"/>
  <c r="J17130" i="1"/>
  <c r="J17131" i="1"/>
  <c r="J17132" i="1"/>
  <c r="J17133" i="1"/>
  <c r="J17134" i="1"/>
  <c r="J17135" i="1"/>
  <c r="J17136" i="1"/>
  <c r="J17137" i="1"/>
  <c r="J17138" i="1"/>
  <c r="J17139" i="1"/>
  <c r="J17140" i="1"/>
  <c r="J17141" i="1"/>
  <c r="J17142" i="1"/>
  <c r="J17144" i="1"/>
  <c r="J17145" i="1"/>
  <c r="J17146" i="1"/>
  <c r="J17147" i="1"/>
  <c r="J17148" i="1"/>
  <c r="J17149" i="1"/>
  <c r="J17150" i="1"/>
  <c r="J17151" i="1"/>
  <c r="J17152" i="1"/>
  <c r="J17153" i="1"/>
  <c r="J17154" i="1"/>
  <c r="J17155" i="1"/>
  <c r="J17156" i="1"/>
  <c r="J17157" i="1"/>
  <c r="J17158" i="1"/>
  <c r="J17159" i="1"/>
  <c r="J17160" i="1"/>
  <c r="J17162" i="1"/>
  <c r="J17163" i="1"/>
  <c r="J17164" i="1"/>
  <c r="J17165" i="1"/>
  <c r="J17166" i="1"/>
  <c r="J17167" i="1"/>
  <c r="J17168" i="1"/>
  <c r="J17169" i="1"/>
  <c r="J17170" i="1"/>
  <c r="J17171" i="1"/>
  <c r="J17172" i="1"/>
  <c r="J17173" i="1"/>
  <c r="J17174" i="1"/>
  <c r="J17175" i="1"/>
  <c r="J17176" i="1"/>
  <c r="J17177" i="1"/>
  <c r="J17178" i="1"/>
  <c r="J17179" i="1"/>
  <c r="J17180" i="1"/>
  <c r="J17181" i="1"/>
  <c r="J17182" i="1"/>
  <c r="J17184" i="1"/>
  <c r="J17185" i="1"/>
  <c r="J17186" i="1"/>
  <c r="J17187" i="1"/>
  <c r="J17188" i="1"/>
  <c r="J17189" i="1"/>
  <c r="J17190" i="1"/>
  <c r="J17191" i="1"/>
  <c r="J17192" i="1"/>
  <c r="J17193" i="1"/>
  <c r="J17194" i="1"/>
  <c r="J17195" i="1"/>
  <c r="J17196" i="1"/>
  <c r="J17197" i="1"/>
  <c r="J17198" i="1"/>
  <c r="J17199" i="1"/>
  <c r="J17200" i="1"/>
  <c r="J17201" i="1"/>
  <c r="J17202" i="1"/>
  <c r="J17203" i="1"/>
  <c r="J17204" i="1"/>
  <c r="J17205" i="1"/>
  <c r="J17206" i="1"/>
  <c r="J17207" i="1"/>
  <c r="J17208" i="1"/>
  <c r="J17209" i="1"/>
  <c r="J17210" i="1"/>
  <c r="J17211" i="1"/>
  <c r="J17213" i="1"/>
  <c r="J17214" i="1"/>
  <c r="J17215" i="1"/>
  <c r="J17216" i="1"/>
  <c r="J17217" i="1"/>
  <c r="J17218" i="1"/>
  <c r="J17219" i="1"/>
  <c r="J17220" i="1"/>
  <c r="J17222" i="1"/>
  <c r="J17223" i="1"/>
  <c r="J17224" i="1"/>
  <c r="J17225" i="1"/>
  <c r="J17226" i="1"/>
  <c r="J17227" i="1"/>
  <c r="J17228" i="1"/>
  <c r="J17229" i="1"/>
  <c r="J17230" i="1"/>
  <c r="J17231" i="1"/>
  <c r="J17232" i="1"/>
  <c r="J17233" i="1"/>
  <c r="J17234" i="1"/>
  <c r="J17235" i="1"/>
  <c r="J17236" i="1"/>
  <c r="J17237" i="1"/>
  <c r="J17238" i="1"/>
  <c r="J17239" i="1"/>
  <c r="J17240" i="1"/>
  <c r="J17241" i="1"/>
  <c r="J17242" i="1"/>
  <c r="J17243" i="1"/>
  <c r="J17244" i="1"/>
  <c r="J17245" i="1"/>
  <c r="J17246" i="1"/>
  <c r="J17247" i="1"/>
  <c r="J17248" i="1"/>
  <c r="J17249" i="1"/>
  <c r="J17251" i="1"/>
  <c r="J17252" i="1"/>
  <c r="J17253" i="1"/>
  <c r="J17254" i="1"/>
  <c r="J17255" i="1"/>
  <c r="J17256" i="1"/>
  <c r="J17257" i="1"/>
  <c r="J17258" i="1"/>
  <c r="J17259" i="1"/>
  <c r="J17260" i="1"/>
  <c r="J17261" i="1"/>
  <c r="J17263" i="1"/>
  <c r="J17264" i="1"/>
  <c r="J17265" i="1"/>
  <c r="J17266" i="1"/>
  <c r="J17267" i="1"/>
  <c r="J17268" i="1"/>
  <c r="J17269" i="1"/>
  <c r="J17270" i="1"/>
  <c r="J17271" i="1"/>
  <c r="J17272" i="1"/>
  <c r="J17273" i="1"/>
  <c r="J17274" i="1"/>
  <c r="J17275" i="1"/>
  <c r="J17276" i="1"/>
  <c r="J17277" i="1"/>
  <c r="J17278" i="1"/>
  <c r="J17279" i="1"/>
  <c r="J17280" i="1"/>
  <c r="J17281" i="1"/>
  <c r="J17282" i="1"/>
  <c r="J17283" i="1"/>
  <c r="J17284" i="1"/>
  <c r="J17286" i="1"/>
  <c r="J17287" i="1"/>
  <c r="J17288" i="1"/>
  <c r="J17289" i="1"/>
  <c r="J17290" i="1"/>
  <c r="J17291" i="1"/>
  <c r="J17292" i="1"/>
  <c r="J17293" i="1"/>
  <c r="J17294" i="1"/>
  <c r="J17295" i="1"/>
  <c r="J17296" i="1"/>
  <c r="J17297" i="1"/>
  <c r="J17298" i="1"/>
  <c r="J17299" i="1"/>
  <c r="J17300" i="1"/>
  <c r="J17301" i="1"/>
  <c r="J17302" i="1"/>
  <c r="J17304" i="1"/>
  <c r="J17305" i="1"/>
  <c r="J17306" i="1"/>
  <c r="J17307" i="1"/>
  <c r="J17308" i="1"/>
  <c r="J17309" i="1"/>
  <c r="J17310" i="1"/>
  <c r="J17311" i="1"/>
  <c r="J17312" i="1"/>
  <c r="J17313" i="1"/>
  <c r="J17314" i="1"/>
  <c r="J17315" i="1"/>
  <c r="J17316" i="1"/>
  <c r="J17317" i="1"/>
  <c r="J17318" i="1"/>
  <c r="J17319" i="1"/>
  <c r="J17320" i="1"/>
  <c r="J17321" i="1"/>
  <c r="J17322" i="1"/>
  <c r="J17323" i="1"/>
  <c r="J17324" i="1"/>
  <c r="J17326" i="1"/>
  <c r="J17327" i="1"/>
  <c r="J17328" i="1"/>
  <c r="J17329" i="1"/>
  <c r="J17330" i="1"/>
  <c r="J17331" i="1"/>
  <c r="J17332" i="1"/>
  <c r="J17333" i="1"/>
  <c r="J17335" i="1"/>
  <c r="J17336" i="1"/>
  <c r="J17337" i="1"/>
  <c r="J17338" i="1"/>
  <c r="J17339" i="1"/>
  <c r="J17340" i="1"/>
  <c r="J17341" i="1"/>
  <c r="J17342" i="1"/>
  <c r="J17343" i="1"/>
  <c r="J17344" i="1"/>
  <c r="J17345" i="1"/>
  <c r="J17346" i="1"/>
  <c r="J17347" i="1"/>
  <c r="J17348" i="1"/>
  <c r="J17349" i="1"/>
  <c r="J17350" i="1"/>
  <c r="J17351" i="1"/>
  <c r="J17353" i="1"/>
  <c r="J17354" i="1"/>
  <c r="J17355" i="1"/>
  <c r="J17356" i="1"/>
  <c r="J17357" i="1"/>
  <c r="J17358" i="1"/>
  <c r="J17359" i="1"/>
  <c r="J17360" i="1"/>
  <c r="J17361" i="1"/>
  <c r="J17362" i="1"/>
  <c r="J17363" i="1"/>
  <c r="J17364" i="1"/>
  <c r="J17365" i="1"/>
  <c r="J17366" i="1"/>
  <c r="J17367" i="1"/>
  <c r="J17368" i="1"/>
  <c r="J17369" i="1"/>
  <c r="J17370" i="1"/>
  <c r="J17371" i="1"/>
  <c r="J17372" i="1"/>
  <c r="J17373" i="1"/>
  <c r="J17374" i="1"/>
  <c r="J17375" i="1"/>
  <c r="J17376" i="1"/>
  <c r="J17377" i="1"/>
  <c r="J17378" i="1"/>
  <c r="J17379" i="1"/>
  <c r="J17380" i="1"/>
  <c r="J17381" i="1"/>
  <c r="J17382" i="1"/>
  <c r="J17383" i="1"/>
  <c r="J17384" i="1"/>
  <c r="J17386" i="1"/>
  <c r="J17387" i="1"/>
  <c r="J17388" i="1"/>
  <c r="J17389" i="1"/>
  <c r="J17390" i="1"/>
  <c r="J17391" i="1"/>
  <c r="J17392" i="1"/>
  <c r="J17393" i="1"/>
  <c r="J17394" i="1"/>
  <c r="J17395" i="1"/>
  <c r="J17396" i="1"/>
  <c r="J17397" i="1"/>
  <c r="J17398" i="1"/>
  <c r="J17399" i="1"/>
  <c r="J17400" i="1"/>
  <c r="J17401" i="1"/>
  <c r="J17402" i="1"/>
  <c r="J17403" i="1"/>
  <c r="J17404" i="1"/>
  <c r="J17406" i="1"/>
  <c r="J17407" i="1"/>
  <c r="J17408" i="1"/>
  <c r="J17409" i="1"/>
  <c r="J17410" i="1"/>
  <c r="J17411" i="1"/>
  <c r="J17412" i="1"/>
  <c r="J17413" i="1"/>
  <c r="J17414" i="1"/>
  <c r="J17415" i="1"/>
  <c r="J17416" i="1"/>
  <c r="J17418" i="1"/>
  <c r="J17419" i="1"/>
  <c r="J17420" i="1"/>
  <c r="J17421" i="1"/>
  <c r="J17422" i="1"/>
  <c r="J17423" i="1"/>
  <c r="J17424" i="1"/>
  <c r="J17425" i="1"/>
  <c r="J17426" i="1"/>
  <c r="J17427" i="1"/>
  <c r="J17428" i="1"/>
  <c r="J17429" i="1"/>
  <c r="J17430" i="1"/>
  <c r="J17431" i="1"/>
  <c r="J17432" i="1"/>
  <c r="J17433" i="1"/>
  <c r="J17434" i="1"/>
  <c r="J17435" i="1"/>
  <c r="J17436" i="1"/>
  <c r="J17437" i="1"/>
  <c r="J17438" i="1"/>
  <c r="J17439" i="1"/>
  <c r="J17440" i="1"/>
  <c r="J17442" i="1"/>
  <c r="J17443" i="1"/>
  <c r="J17444" i="1"/>
  <c r="J17445" i="1"/>
  <c r="J17446" i="1"/>
  <c r="J17447" i="1"/>
  <c r="J17448" i="1"/>
  <c r="J17449" i="1"/>
  <c r="J17450" i="1"/>
  <c r="J17451" i="1"/>
  <c r="J17452" i="1"/>
  <c r="J17453" i="1"/>
  <c r="J17454" i="1"/>
  <c r="J17455" i="1"/>
  <c r="J17456" i="1"/>
  <c r="J17457" i="1"/>
  <c r="J17458" i="1"/>
  <c r="J17459" i="1"/>
  <c r="J17461" i="1"/>
  <c r="J17462" i="1"/>
  <c r="J17463" i="1"/>
  <c r="J17464" i="1"/>
  <c r="J17466" i="1"/>
  <c r="J17467" i="1"/>
  <c r="J17468" i="1"/>
  <c r="J17469" i="1"/>
  <c r="J17470" i="1"/>
  <c r="J17471" i="1"/>
  <c r="J17472" i="1"/>
  <c r="J17473" i="1"/>
  <c r="J17474" i="1"/>
  <c r="J17475" i="1"/>
  <c r="J17476" i="1"/>
  <c r="J17477" i="1"/>
  <c r="J17478" i="1"/>
  <c r="J17479" i="1"/>
  <c r="J17480" i="1"/>
  <c r="J17481" i="1"/>
  <c r="J17482" i="1"/>
  <c r="J17483" i="1"/>
  <c r="J17484" i="1"/>
  <c r="J17485" i="1"/>
  <c r="J17486" i="1"/>
  <c r="J17487" i="1"/>
  <c r="J17488" i="1"/>
  <c r="J17489" i="1"/>
  <c r="J17490" i="1"/>
  <c r="J17491" i="1"/>
  <c r="J17492" i="1"/>
  <c r="J17493" i="1"/>
  <c r="J17494" i="1"/>
  <c r="J17495" i="1"/>
  <c r="J17496" i="1"/>
  <c r="J17498" i="1"/>
  <c r="J17499" i="1"/>
  <c r="J17500" i="1"/>
  <c r="J17501" i="1"/>
  <c r="J17502" i="1"/>
  <c r="J17503" i="1"/>
  <c r="J17504" i="1"/>
  <c r="J17505" i="1"/>
  <c r="J17506" i="1"/>
  <c r="J17507" i="1"/>
  <c r="J17508" i="1"/>
  <c r="J17509" i="1"/>
  <c r="J17510" i="1"/>
  <c r="J17511" i="1"/>
  <c r="J17512" i="1"/>
  <c r="J17513" i="1"/>
  <c r="J17514" i="1"/>
  <c r="J17515" i="1"/>
  <c r="J17516" i="1"/>
  <c r="J17517" i="1"/>
  <c r="J17518" i="1"/>
  <c r="J17520" i="1"/>
  <c r="J17522" i="1"/>
  <c r="J17523" i="1"/>
  <c r="J17524" i="1"/>
  <c r="J17525" i="1"/>
  <c r="J17526" i="1"/>
  <c r="J17527" i="1"/>
  <c r="J17528" i="1"/>
  <c r="J17529" i="1"/>
  <c r="J17530" i="1"/>
  <c r="J17531" i="1"/>
  <c r="J17532" i="1"/>
  <c r="J17533" i="1"/>
  <c r="J17534" i="1"/>
  <c r="J17535" i="1"/>
  <c r="J17536" i="1"/>
  <c r="J17537" i="1"/>
  <c r="J17538" i="1"/>
  <c r="J17540" i="1"/>
  <c r="J17541" i="1"/>
  <c r="J17542" i="1"/>
  <c r="J17543" i="1"/>
  <c r="J17544" i="1"/>
  <c r="J17545" i="1"/>
  <c r="J17546" i="1"/>
  <c r="J17547" i="1"/>
  <c r="J17548" i="1"/>
  <c r="J17549" i="1"/>
  <c r="J17550" i="1"/>
  <c r="J17551" i="1"/>
  <c r="J17552" i="1"/>
  <c r="J17553" i="1"/>
  <c r="J17554" i="1"/>
  <c r="J17555" i="1"/>
  <c r="J17556" i="1"/>
  <c r="J17557" i="1"/>
  <c r="J17558" i="1"/>
  <c r="J17559" i="1"/>
  <c r="J17560" i="1"/>
  <c r="J17561" i="1"/>
  <c r="J17563" i="1"/>
  <c r="J17564" i="1"/>
  <c r="J17565" i="1"/>
  <c r="J17566" i="1"/>
  <c r="J17567" i="1"/>
  <c r="J17568" i="1"/>
  <c r="J17569" i="1"/>
  <c r="J17570" i="1"/>
  <c r="J17571" i="1"/>
  <c r="J17572" i="1"/>
  <c r="J17573" i="1"/>
  <c r="J17574" i="1"/>
  <c r="J17575" i="1"/>
  <c r="J17576" i="1"/>
  <c r="J17577" i="1"/>
  <c r="J17578" i="1"/>
  <c r="J17579" i="1"/>
  <c r="J17580" i="1"/>
  <c r="J17581" i="1"/>
  <c r="J17582" i="1"/>
  <c r="J17583" i="1"/>
  <c r="J17584" i="1"/>
  <c r="J17585" i="1"/>
  <c r="J17586" i="1"/>
  <c r="J17587" i="1"/>
  <c r="J17588" i="1"/>
  <c r="J17589" i="1"/>
  <c r="J17590" i="1"/>
  <c r="J17591" i="1"/>
  <c r="J17593" i="1"/>
  <c r="J17594" i="1"/>
  <c r="J17595" i="1"/>
  <c r="J17596" i="1"/>
  <c r="J17597" i="1"/>
  <c r="J17598" i="1"/>
  <c r="J17599" i="1"/>
  <c r="J17600" i="1"/>
  <c r="J17601" i="1"/>
  <c r="J17602" i="1"/>
  <c r="J17603" i="1"/>
  <c r="J17605" i="1"/>
  <c r="J17606" i="1"/>
  <c r="J17607" i="1"/>
  <c r="J17608" i="1"/>
  <c r="J17609" i="1"/>
  <c r="J17610" i="1"/>
  <c r="J17611" i="1"/>
  <c r="J17612" i="1"/>
  <c r="J17613" i="1"/>
  <c r="J17614" i="1"/>
  <c r="J17615" i="1"/>
  <c r="J17616" i="1"/>
  <c r="J17617" i="1"/>
  <c r="J17618" i="1"/>
  <c r="J17619" i="1"/>
  <c r="J17620" i="1"/>
  <c r="J17622" i="1"/>
  <c r="J17623" i="1"/>
  <c r="J17624" i="1"/>
  <c r="J17625" i="1"/>
  <c r="J17626" i="1"/>
  <c r="J17627" i="1"/>
  <c r="J17628" i="1"/>
  <c r="J17629" i="1"/>
  <c r="J17630" i="1"/>
  <c r="J17631" i="1"/>
  <c r="J17632" i="1"/>
  <c r="J17633" i="1"/>
  <c r="J17634" i="1"/>
  <c r="J17635" i="1"/>
  <c r="J17636" i="1"/>
  <c r="J17637" i="1"/>
  <c r="J17638" i="1"/>
  <c r="J17639" i="1"/>
  <c r="J17640" i="1"/>
  <c r="J17641" i="1"/>
  <c r="J17642" i="1"/>
  <c r="J17643" i="1"/>
  <c r="J17645" i="1"/>
  <c r="J17646" i="1"/>
  <c r="J17647" i="1"/>
  <c r="J17648" i="1"/>
  <c r="J17649" i="1"/>
  <c r="J17650" i="1"/>
  <c r="J17651" i="1"/>
  <c r="J17652" i="1"/>
  <c r="J17653" i="1"/>
  <c r="J17654" i="1"/>
  <c r="J17655" i="1"/>
  <c r="J17657" i="1"/>
  <c r="J17658" i="1"/>
  <c r="J17659" i="1"/>
  <c r="J17660" i="1"/>
  <c r="J17661" i="1"/>
  <c r="J17662" i="1"/>
  <c r="J17663" i="1"/>
  <c r="J17664" i="1"/>
  <c r="J17665" i="1"/>
  <c r="J17666" i="1"/>
  <c r="J17667" i="1"/>
  <c r="J17668" i="1"/>
  <c r="J17669" i="1"/>
  <c r="J17670" i="1"/>
  <c r="J17671" i="1"/>
  <c r="J17672" i="1"/>
  <c r="J17673" i="1"/>
  <c r="J17674" i="1"/>
  <c r="J17675" i="1"/>
  <c r="J17676" i="1"/>
  <c r="J17677" i="1"/>
  <c r="J17678" i="1"/>
  <c r="J17679" i="1"/>
  <c r="J17680" i="1"/>
  <c r="J17681" i="1"/>
  <c r="J17682" i="1"/>
  <c r="J17683" i="1"/>
  <c r="J17684" i="1"/>
  <c r="J17685" i="1"/>
  <c r="J17686" i="1"/>
  <c r="J17687" i="1"/>
  <c r="J17688" i="1"/>
  <c r="J17689" i="1"/>
  <c r="J17690" i="1"/>
  <c r="J17691" i="1"/>
  <c r="J17692" i="1"/>
  <c r="J17693" i="1"/>
  <c r="J17694" i="1"/>
  <c r="J17695" i="1"/>
  <c r="J17696" i="1"/>
  <c r="J17697" i="1"/>
  <c r="J17698" i="1"/>
  <c r="J17699" i="1"/>
  <c r="J17700" i="1"/>
  <c r="J17701" i="1"/>
  <c r="J17702" i="1"/>
  <c r="J17703" i="1"/>
  <c r="J17704" i="1"/>
  <c r="J17705" i="1"/>
  <c r="J17706" i="1"/>
  <c r="J17707" i="1"/>
  <c r="J17708" i="1"/>
  <c r="J17709" i="1"/>
  <c r="J17710" i="1"/>
  <c r="J17711" i="1"/>
  <c r="J17712" i="1"/>
  <c r="J17713" i="1"/>
  <c r="J17714" i="1"/>
  <c r="J17715" i="1"/>
  <c r="J17716" i="1"/>
  <c r="J17717" i="1"/>
  <c r="J17718" i="1"/>
  <c r="J17719" i="1"/>
  <c r="J17720" i="1"/>
  <c r="J17721" i="1"/>
  <c r="J17722" i="1"/>
  <c r="J17723" i="1"/>
  <c r="J17724" i="1"/>
  <c r="J17725" i="1"/>
  <c r="J17726" i="1"/>
  <c r="J17727" i="1"/>
  <c r="J17728" i="1"/>
  <c r="J17729" i="1"/>
  <c r="J17730" i="1"/>
  <c r="J17731" i="1"/>
  <c r="J17732" i="1"/>
  <c r="J17733" i="1"/>
  <c r="J17734" i="1"/>
  <c r="J17735" i="1"/>
  <c r="J17736" i="1"/>
  <c r="J17737" i="1"/>
  <c r="J17738" i="1"/>
  <c r="J17739" i="1"/>
  <c r="J17740" i="1"/>
  <c r="J17741" i="1"/>
  <c r="J17742" i="1"/>
  <c r="J17743" i="1"/>
  <c r="J17744" i="1"/>
  <c r="J17745" i="1"/>
  <c r="J17746" i="1"/>
  <c r="J17747" i="1"/>
  <c r="J17748" i="1"/>
  <c r="J17749" i="1"/>
  <c r="J17750" i="1"/>
  <c r="J17751" i="1"/>
  <c r="J17752" i="1"/>
  <c r="J17753" i="1"/>
  <c r="J17754" i="1"/>
  <c r="J17755" i="1"/>
  <c r="J17756" i="1"/>
  <c r="J17757" i="1"/>
  <c r="J17758" i="1"/>
  <c r="J17759" i="1"/>
  <c r="J17760" i="1"/>
  <c r="J17761" i="1"/>
  <c r="J17762" i="1"/>
  <c r="J17763" i="1"/>
  <c r="J17764" i="1"/>
  <c r="J17765" i="1"/>
  <c r="J17766" i="1"/>
  <c r="J17767" i="1"/>
  <c r="J17768" i="1"/>
  <c r="J17769" i="1"/>
  <c r="J17770" i="1"/>
  <c r="J17771" i="1"/>
  <c r="J17772" i="1"/>
  <c r="J17773" i="1"/>
  <c r="J17774" i="1"/>
  <c r="J17775" i="1"/>
  <c r="J17776" i="1"/>
  <c r="J17777" i="1"/>
  <c r="J17778" i="1"/>
  <c r="J17779" i="1"/>
  <c r="J17780" i="1"/>
  <c r="J17781" i="1"/>
  <c r="J17782" i="1"/>
  <c r="J17783" i="1"/>
  <c r="J17784" i="1"/>
  <c r="J17785" i="1"/>
  <c r="J17786" i="1"/>
  <c r="J17787" i="1"/>
  <c r="J17788" i="1"/>
  <c r="J17789" i="1"/>
  <c r="J17790" i="1"/>
  <c r="J17791" i="1"/>
  <c r="J17792" i="1"/>
  <c r="J17793" i="1"/>
  <c r="J17794" i="1"/>
  <c r="J17795" i="1"/>
  <c r="J17796" i="1"/>
  <c r="J17797" i="1"/>
  <c r="J17798" i="1"/>
  <c r="J17799" i="1"/>
  <c r="J17800" i="1"/>
  <c r="J17801" i="1"/>
  <c r="J17802" i="1"/>
  <c r="J17803" i="1"/>
  <c r="J17804" i="1"/>
  <c r="J17805" i="1"/>
  <c r="J17806" i="1"/>
  <c r="J17807" i="1"/>
  <c r="J17808" i="1"/>
  <c r="J17809" i="1"/>
  <c r="J17810" i="1"/>
  <c r="J17811" i="1"/>
  <c r="J17812" i="1"/>
  <c r="J17813" i="1"/>
  <c r="J17814" i="1"/>
  <c r="J17815" i="1"/>
  <c r="J17816" i="1"/>
  <c r="J17817" i="1"/>
  <c r="J17818" i="1"/>
  <c r="J17819" i="1"/>
  <c r="J17820" i="1"/>
  <c r="J17821" i="1"/>
  <c r="J17822" i="1"/>
  <c r="J17823" i="1"/>
  <c r="J17824" i="1"/>
  <c r="J17825" i="1"/>
  <c r="J17826" i="1"/>
  <c r="J17827" i="1"/>
  <c r="J17828" i="1"/>
  <c r="J17829" i="1"/>
  <c r="J17830" i="1"/>
  <c r="J17831" i="1"/>
  <c r="J17832" i="1"/>
  <c r="J17833" i="1"/>
  <c r="J17834" i="1"/>
  <c r="J17835" i="1"/>
  <c r="J17836" i="1"/>
  <c r="J17837" i="1"/>
  <c r="J17838" i="1"/>
  <c r="J17839" i="1"/>
  <c r="J17840" i="1"/>
  <c r="J17841" i="1"/>
  <c r="J17842" i="1"/>
  <c r="J17843" i="1"/>
  <c r="J17844" i="1"/>
  <c r="J17845" i="1"/>
  <c r="J17846" i="1"/>
  <c r="J17847" i="1"/>
  <c r="J17848" i="1"/>
  <c r="J17849" i="1"/>
  <c r="J17850" i="1"/>
  <c r="J17851" i="1"/>
  <c r="J17852" i="1"/>
  <c r="J17853" i="1"/>
  <c r="J17854" i="1"/>
  <c r="J17855" i="1"/>
  <c r="J17856" i="1"/>
  <c r="J17857" i="1"/>
  <c r="J17858" i="1"/>
  <c r="J17859" i="1"/>
  <c r="J17860" i="1"/>
  <c r="J17861" i="1"/>
  <c r="J17862" i="1"/>
  <c r="J17863" i="1"/>
  <c r="J17864" i="1"/>
  <c r="J17865" i="1"/>
  <c r="J17866" i="1"/>
  <c r="J17867" i="1"/>
  <c r="J17868" i="1"/>
  <c r="J17869" i="1"/>
  <c r="J17870" i="1"/>
  <c r="J17871" i="1"/>
  <c r="J17872" i="1"/>
  <c r="J17873" i="1"/>
  <c r="J17874" i="1"/>
  <c r="J17875" i="1"/>
  <c r="J17876" i="1"/>
  <c r="J17877" i="1"/>
  <c r="J17878" i="1"/>
  <c r="J17879" i="1"/>
  <c r="J17880" i="1"/>
  <c r="J17881" i="1"/>
  <c r="J17882" i="1"/>
  <c r="J17883" i="1"/>
  <c r="J17884" i="1"/>
  <c r="J17885" i="1"/>
  <c r="J17886" i="1"/>
  <c r="J17887" i="1"/>
  <c r="J17888" i="1"/>
  <c r="J17889" i="1"/>
  <c r="J17890" i="1"/>
  <c r="J17891" i="1"/>
  <c r="J17892" i="1"/>
  <c r="J17893" i="1"/>
  <c r="J17894" i="1"/>
  <c r="J17895" i="1"/>
  <c r="J17896" i="1"/>
  <c r="J17897" i="1"/>
  <c r="J17898" i="1"/>
  <c r="J17899" i="1"/>
  <c r="J17900" i="1"/>
  <c r="J17901" i="1"/>
  <c r="J17902" i="1"/>
  <c r="J17903" i="1"/>
  <c r="J17904" i="1"/>
  <c r="J17905" i="1"/>
  <c r="J17906" i="1"/>
  <c r="J17907" i="1"/>
  <c r="J17908" i="1"/>
  <c r="J17909" i="1"/>
  <c r="J17910" i="1"/>
  <c r="J17911" i="1"/>
  <c r="J17912" i="1"/>
  <c r="J17913" i="1"/>
  <c r="J17914" i="1"/>
  <c r="J17915" i="1"/>
  <c r="J17916" i="1"/>
  <c r="J17917" i="1"/>
  <c r="J17918" i="1"/>
  <c r="J17919" i="1"/>
  <c r="J17920" i="1"/>
  <c r="J17921" i="1"/>
  <c r="J17922" i="1"/>
  <c r="J17923" i="1"/>
  <c r="J17924" i="1"/>
  <c r="J17925" i="1"/>
  <c r="J17926" i="1"/>
  <c r="J17927" i="1"/>
  <c r="J17928" i="1"/>
  <c r="J17929" i="1"/>
  <c r="J17930" i="1"/>
  <c r="J17931" i="1"/>
  <c r="J17932" i="1"/>
  <c r="J17933" i="1"/>
  <c r="J17934" i="1"/>
  <c r="J17935" i="1"/>
  <c r="J17936" i="1"/>
  <c r="J17937" i="1"/>
  <c r="J17938" i="1"/>
  <c r="J17939" i="1"/>
  <c r="J17940" i="1"/>
  <c r="J17941" i="1"/>
  <c r="J17942" i="1"/>
  <c r="J17943" i="1"/>
  <c r="J17944" i="1"/>
  <c r="J17945" i="1"/>
  <c r="J17946" i="1"/>
  <c r="J17947" i="1"/>
  <c r="J17948" i="1"/>
  <c r="J17949" i="1"/>
  <c r="J17950" i="1"/>
  <c r="J17951" i="1"/>
  <c r="J17952" i="1"/>
  <c r="J17953" i="1"/>
  <c r="J17954" i="1"/>
  <c r="J17955" i="1"/>
  <c r="J17956" i="1"/>
  <c r="J17957" i="1"/>
  <c r="J17958" i="1"/>
  <c r="J17959" i="1"/>
  <c r="J17960" i="1"/>
  <c r="J17961" i="1"/>
  <c r="J17962" i="1"/>
  <c r="J17963" i="1"/>
  <c r="J17964" i="1"/>
  <c r="J17965" i="1"/>
  <c r="J17966" i="1"/>
  <c r="J17967" i="1"/>
  <c r="J17968" i="1"/>
  <c r="J17969" i="1"/>
  <c r="J17970" i="1"/>
  <c r="J17971" i="1"/>
  <c r="J17972" i="1"/>
  <c r="J17973" i="1"/>
  <c r="J17974" i="1"/>
  <c r="J17975" i="1"/>
  <c r="J17976" i="1"/>
  <c r="J17977" i="1"/>
  <c r="J17978" i="1"/>
  <c r="J17979" i="1"/>
  <c r="J17980" i="1"/>
  <c r="J17981" i="1"/>
  <c r="J17982" i="1"/>
  <c r="J17983" i="1"/>
  <c r="J17984" i="1"/>
  <c r="J17985" i="1"/>
  <c r="J17986" i="1"/>
  <c r="J17987" i="1"/>
  <c r="J17988" i="1"/>
  <c r="J17989" i="1"/>
  <c r="J17990" i="1"/>
  <c r="J17991" i="1"/>
  <c r="J17992" i="1"/>
  <c r="J17993" i="1"/>
  <c r="J17994" i="1"/>
  <c r="J17995" i="1"/>
  <c r="J17996" i="1"/>
  <c r="J17997" i="1"/>
  <c r="J17998" i="1"/>
  <c r="J17999" i="1"/>
  <c r="J18000" i="1"/>
  <c r="J18001" i="1"/>
  <c r="J18002" i="1"/>
  <c r="J18003" i="1"/>
  <c r="J18004" i="1"/>
  <c r="J18005" i="1"/>
  <c r="J18006" i="1"/>
  <c r="J18007" i="1"/>
  <c r="J18008" i="1"/>
  <c r="J18009" i="1"/>
  <c r="J18010" i="1"/>
  <c r="J18011" i="1"/>
  <c r="J18012" i="1"/>
  <c r="J18013" i="1"/>
  <c r="J18014" i="1"/>
  <c r="J18015" i="1"/>
  <c r="J18016" i="1"/>
  <c r="J18017" i="1"/>
  <c r="J18018" i="1"/>
  <c r="J18019" i="1"/>
  <c r="J18020" i="1"/>
  <c r="J18021" i="1"/>
  <c r="J18022" i="1"/>
  <c r="J18023" i="1"/>
  <c r="J18024" i="1"/>
  <c r="J18025" i="1"/>
  <c r="J18026" i="1"/>
  <c r="J18027" i="1"/>
  <c r="J18028" i="1"/>
  <c r="J18029" i="1"/>
  <c r="J18030" i="1"/>
  <c r="J18031" i="1"/>
  <c r="J18032" i="1"/>
  <c r="J18033" i="1"/>
  <c r="J18034" i="1"/>
  <c r="J18035" i="1"/>
  <c r="J18036" i="1"/>
  <c r="J18037" i="1"/>
  <c r="J18038" i="1"/>
  <c r="J18039" i="1"/>
  <c r="J18040" i="1"/>
  <c r="J18041" i="1"/>
  <c r="J18042" i="1"/>
  <c r="J18043" i="1"/>
  <c r="J18044" i="1"/>
  <c r="J18045" i="1"/>
  <c r="J18046" i="1"/>
  <c r="J18047" i="1"/>
  <c r="J18048" i="1"/>
  <c r="J18049" i="1"/>
  <c r="J18050" i="1"/>
  <c r="J18051" i="1"/>
  <c r="J18052" i="1"/>
  <c r="J18053" i="1"/>
  <c r="J18054" i="1"/>
  <c r="J18055" i="1"/>
  <c r="J18056" i="1"/>
  <c r="J18057" i="1"/>
  <c r="J18058" i="1"/>
  <c r="J18059" i="1"/>
  <c r="J18060" i="1"/>
  <c r="J18061" i="1"/>
  <c r="J18062" i="1"/>
  <c r="J18063" i="1"/>
  <c r="J18064" i="1"/>
  <c r="J18065" i="1"/>
  <c r="J18066" i="1"/>
  <c r="J18067" i="1"/>
  <c r="J18068" i="1"/>
  <c r="J18069" i="1"/>
  <c r="J18070" i="1"/>
  <c r="J18071" i="1"/>
  <c r="J18072" i="1"/>
  <c r="J18073" i="1"/>
  <c r="J18074" i="1"/>
  <c r="J18075" i="1"/>
  <c r="J18076" i="1"/>
  <c r="J18077" i="1"/>
  <c r="J18078" i="1"/>
  <c r="J18079" i="1"/>
  <c r="J18080" i="1"/>
  <c r="J18081" i="1"/>
  <c r="J18082" i="1"/>
  <c r="J18083" i="1"/>
  <c r="J18084" i="1"/>
  <c r="J18085" i="1"/>
  <c r="J18086" i="1"/>
  <c r="J18087" i="1"/>
  <c r="J18088" i="1"/>
  <c r="J18089" i="1"/>
  <c r="J18090" i="1"/>
  <c r="J18091" i="1"/>
  <c r="J18092" i="1"/>
  <c r="J18093" i="1"/>
  <c r="J18094" i="1"/>
  <c r="J18095" i="1"/>
  <c r="J18096" i="1"/>
  <c r="J18097" i="1"/>
  <c r="J18098" i="1"/>
  <c r="J18099" i="1"/>
  <c r="J18100" i="1"/>
  <c r="J18101" i="1"/>
  <c r="J18102" i="1"/>
  <c r="J18103" i="1"/>
  <c r="J18104" i="1"/>
  <c r="J18105" i="1"/>
  <c r="J18106" i="1"/>
  <c r="J18107" i="1"/>
  <c r="J18108" i="1"/>
  <c r="J18109" i="1"/>
  <c r="J18110" i="1"/>
  <c r="J18111" i="1"/>
  <c r="J18112" i="1"/>
  <c r="J18113" i="1"/>
  <c r="J18114" i="1"/>
  <c r="J18115" i="1"/>
  <c r="J18116" i="1"/>
  <c r="J18117" i="1"/>
  <c r="J18118" i="1"/>
  <c r="J18119" i="1"/>
  <c r="J18120" i="1"/>
  <c r="J18121" i="1"/>
  <c r="J18122" i="1"/>
  <c r="J18123" i="1"/>
  <c r="J18124" i="1"/>
  <c r="J18125" i="1"/>
  <c r="J18126" i="1"/>
  <c r="J18127" i="1"/>
  <c r="J18128" i="1"/>
  <c r="J18129" i="1"/>
  <c r="J18130" i="1"/>
  <c r="J18131" i="1"/>
  <c r="J18132" i="1"/>
  <c r="J18133" i="1"/>
  <c r="J18134" i="1"/>
  <c r="J18135" i="1"/>
  <c r="J18136" i="1"/>
  <c r="J18137" i="1"/>
  <c r="J18138" i="1"/>
  <c r="J18139" i="1"/>
  <c r="J18140" i="1"/>
  <c r="J18141" i="1"/>
  <c r="J18142" i="1"/>
  <c r="J18143" i="1"/>
  <c r="J18144" i="1"/>
  <c r="J18145" i="1"/>
  <c r="J18146" i="1"/>
  <c r="J18147" i="1"/>
  <c r="J18148" i="1"/>
  <c r="J18149" i="1"/>
  <c r="J18150" i="1"/>
  <c r="J18151" i="1"/>
  <c r="J18152" i="1"/>
  <c r="J18153" i="1"/>
  <c r="J18154" i="1"/>
  <c r="J18155" i="1"/>
  <c r="J18156" i="1"/>
  <c r="J18157" i="1"/>
  <c r="J18158" i="1"/>
  <c r="J18159" i="1"/>
  <c r="J18160" i="1"/>
  <c r="J18161" i="1"/>
  <c r="J18162" i="1"/>
  <c r="J18163" i="1"/>
  <c r="J18164" i="1"/>
  <c r="J18165" i="1"/>
  <c r="J18166" i="1"/>
  <c r="J18167" i="1"/>
  <c r="J18168" i="1"/>
  <c r="J18169" i="1"/>
  <c r="J18170" i="1"/>
  <c r="J18171" i="1"/>
  <c r="J18172" i="1"/>
  <c r="J18173" i="1"/>
  <c r="J18174" i="1"/>
  <c r="J18175" i="1"/>
  <c r="J18176" i="1"/>
  <c r="J18177" i="1"/>
  <c r="J18178" i="1"/>
  <c r="J18179" i="1"/>
  <c r="J18180" i="1"/>
  <c r="J18181" i="1"/>
  <c r="J18182" i="1"/>
  <c r="J18183" i="1"/>
  <c r="J18184" i="1"/>
  <c r="J18185" i="1"/>
  <c r="J18186" i="1"/>
  <c r="J18187" i="1"/>
  <c r="J18188" i="1"/>
  <c r="J18189" i="1"/>
  <c r="J18190" i="1"/>
  <c r="J18191" i="1"/>
  <c r="J18192" i="1"/>
  <c r="J18193" i="1"/>
  <c r="J18194" i="1"/>
  <c r="J18195" i="1"/>
  <c r="J18196" i="1"/>
  <c r="J18197" i="1"/>
  <c r="J18198" i="1"/>
  <c r="J18199" i="1"/>
  <c r="J18200" i="1"/>
  <c r="J18201" i="1"/>
  <c r="J18202" i="1"/>
  <c r="J18203" i="1"/>
  <c r="J18204" i="1"/>
  <c r="J18205" i="1"/>
  <c r="J18206" i="1"/>
  <c r="J18207" i="1"/>
  <c r="J18208" i="1"/>
  <c r="J18209" i="1"/>
  <c r="J18210" i="1"/>
  <c r="J18211" i="1"/>
  <c r="J18212" i="1"/>
  <c r="J18213" i="1"/>
  <c r="J18214" i="1"/>
  <c r="J18215" i="1"/>
  <c r="J18216" i="1"/>
  <c r="J18217" i="1"/>
  <c r="J18218" i="1"/>
  <c r="J18219" i="1"/>
  <c r="J18220" i="1"/>
  <c r="J18221" i="1"/>
  <c r="J18222" i="1"/>
  <c r="J18223" i="1"/>
  <c r="J18224" i="1"/>
  <c r="J18225" i="1"/>
  <c r="J18226" i="1"/>
  <c r="J18227" i="1"/>
  <c r="J18228" i="1"/>
  <c r="J18229" i="1"/>
  <c r="J18230" i="1"/>
  <c r="J18231" i="1"/>
  <c r="J18232" i="1"/>
  <c r="J18233" i="1"/>
  <c r="J18234" i="1"/>
  <c r="J18235" i="1"/>
  <c r="J18236" i="1"/>
  <c r="J18237" i="1"/>
  <c r="J18238" i="1"/>
  <c r="J18239" i="1"/>
  <c r="J18240" i="1"/>
  <c r="J18241" i="1"/>
  <c r="J18242" i="1"/>
  <c r="J18243" i="1"/>
  <c r="J18244" i="1"/>
  <c r="J18245" i="1"/>
  <c r="J18246" i="1"/>
  <c r="J18247" i="1"/>
  <c r="J18248" i="1"/>
  <c r="J18249" i="1"/>
  <c r="J18250" i="1"/>
  <c r="J18251" i="1"/>
  <c r="J18252" i="1"/>
  <c r="J18253" i="1"/>
  <c r="J18254" i="1"/>
  <c r="J18255" i="1"/>
  <c r="J18256" i="1"/>
  <c r="J18257" i="1"/>
  <c r="J18258" i="1"/>
  <c r="J18259" i="1"/>
  <c r="J18260" i="1"/>
  <c r="J18261" i="1"/>
  <c r="J18262" i="1"/>
  <c r="J18263" i="1"/>
  <c r="J18264" i="1"/>
  <c r="J18265" i="1"/>
  <c r="J18266" i="1"/>
  <c r="J18267" i="1"/>
  <c r="J18268" i="1"/>
  <c r="J18269" i="1"/>
  <c r="J18270" i="1"/>
  <c r="J18271" i="1"/>
  <c r="J18272" i="1"/>
  <c r="J18273" i="1"/>
  <c r="J18274" i="1"/>
  <c r="J18275" i="1"/>
  <c r="J18276" i="1"/>
  <c r="J18277" i="1"/>
  <c r="J18278" i="1"/>
  <c r="J18279" i="1"/>
  <c r="J18280" i="1"/>
  <c r="J18281" i="1"/>
  <c r="J18282" i="1"/>
  <c r="J18283" i="1"/>
  <c r="J18284" i="1"/>
  <c r="J18285" i="1"/>
  <c r="J18286" i="1"/>
  <c r="J18287" i="1"/>
  <c r="J18288" i="1"/>
  <c r="J18289" i="1"/>
  <c r="J18290" i="1"/>
  <c r="J18291" i="1"/>
  <c r="J18292" i="1"/>
  <c r="J18293" i="1"/>
  <c r="J18294" i="1"/>
  <c r="J18295" i="1"/>
  <c r="J18296" i="1"/>
  <c r="J18297" i="1"/>
  <c r="J18298" i="1"/>
  <c r="J18299" i="1"/>
  <c r="J18300" i="1"/>
  <c r="J18301" i="1"/>
  <c r="J18302" i="1"/>
  <c r="J18303" i="1"/>
  <c r="J18304" i="1"/>
  <c r="J18305" i="1"/>
  <c r="J18306" i="1"/>
  <c r="J18307" i="1"/>
  <c r="J18308" i="1"/>
  <c r="J18309" i="1"/>
  <c r="J18310" i="1"/>
  <c r="J18311" i="1"/>
  <c r="J18312" i="1"/>
  <c r="J18313" i="1"/>
  <c r="J18314" i="1"/>
  <c r="J18315" i="1"/>
  <c r="J18316" i="1"/>
  <c r="J18317" i="1"/>
  <c r="J18318" i="1"/>
  <c r="J18319" i="1"/>
  <c r="J18320" i="1"/>
  <c r="J18321" i="1"/>
  <c r="J18322" i="1"/>
  <c r="J18323" i="1"/>
  <c r="J18324" i="1"/>
  <c r="J18325" i="1"/>
  <c r="J18326" i="1"/>
  <c r="J18327" i="1"/>
  <c r="J18328" i="1"/>
  <c r="J18329" i="1"/>
  <c r="J18330" i="1"/>
  <c r="J18331" i="1"/>
  <c r="J18332" i="1"/>
  <c r="J18333" i="1"/>
  <c r="J18334" i="1"/>
  <c r="J18335" i="1"/>
  <c r="J18336" i="1"/>
  <c r="J18337" i="1"/>
  <c r="J18338" i="1"/>
  <c r="J18339" i="1"/>
  <c r="J18340" i="1"/>
  <c r="J18341" i="1"/>
  <c r="J18342" i="1"/>
  <c r="J18343" i="1"/>
  <c r="J18344" i="1"/>
  <c r="J18345" i="1"/>
  <c r="J18346" i="1"/>
  <c r="J18347" i="1"/>
  <c r="J18348" i="1"/>
  <c r="J18349" i="1"/>
  <c r="J18350" i="1"/>
  <c r="J18351" i="1"/>
  <c r="J18352" i="1"/>
  <c r="J18353" i="1"/>
  <c r="J18354" i="1"/>
  <c r="J18355" i="1"/>
  <c r="J18356" i="1"/>
  <c r="J18357" i="1"/>
  <c r="J18358" i="1"/>
  <c r="J18359" i="1"/>
  <c r="J18360" i="1"/>
  <c r="J18361" i="1"/>
  <c r="J18362" i="1"/>
  <c r="J18363" i="1"/>
  <c r="J18364" i="1"/>
  <c r="J18365" i="1"/>
  <c r="J18366" i="1"/>
  <c r="J18367" i="1"/>
  <c r="J18368" i="1"/>
  <c r="J18369" i="1"/>
  <c r="J18370" i="1"/>
  <c r="J18371" i="1"/>
  <c r="J18372" i="1"/>
  <c r="J18373" i="1"/>
  <c r="J18374" i="1"/>
  <c r="J18375" i="1"/>
  <c r="J18376" i="1"/>
  <c r="J18377" i="1"/>
  <c r="J18378" i="1"/>
  <c r="J18379" i="1"/>
  <c r="J18380" i="1"/>
  <c r="J18381" i="1"/>
  <c r="J18382" i="1"/>
  <c r="J18383" i="1"/>
  <c r="J18384" i="1"/>
  <c r="J18385" i="1"/>
  <c r="J18386" i="1"/>
  <c r="J18387" i="1"/>
  <c r="J18388" i="1"/>
  <c r="J18389" i="1"/>
  <c r="J18390" i="1"/>
  <c r="J18391" i="1"/>
  <c r="J18392" i="1"/>
  <c r="J18393" i="1"/>
  <c r="J18394" i="1"/>
  <c r="J18395" i="1"/>
  <c r="J18396" i="1"/>
  <c r="J18397" i="1"/>
  <c r="J18398" i="1"/>
  <c r="J18399" i="1"/>
  <c r="J18400" i="1"/>
  <c r="J18401" i="1"/>
  <c r="J18402" i="1"/>
  <c r="J18403" i="1"/>
  <c r="J18404" i="1"/>
  <c r="J18405" i="1"/>
  <c r="J18406" i="1"/>
  <c r="J18407" i="1"/>
  <c r="J18408" i="1"/>
  <c r="J18409" i="1"/>
  <c r="J18410" i="1"/>
  <c r="J18411" i="1"/>
  <c r="J18412" i="1"/>
  <c r="J18413" i="1"/>
  <c r="J18414" i="1"/>
  <c r="J18415" i="1"/>
  <c r="J18416" i="1"/>
  <c r="J18417" i="1"/>
  <c r="J18418" i="1"/>
  <c r="J18419" i="1"/>
  <c r="J18420" i="1"/>
  <c r="J18421" i="1"/>
  <c r="J18422" i="1"/>
  <c r="J18423" i="1"/>
  <c r="J18424" i="1"/>
  <c r="J18425" i="1"/>
  <c r="J18426" i="1"/>
  <c r="J18427" i="1"/>
  <c r="J18428" i="1"/>
  <c r="J18429" i="1"/>
  <c r="J18430" i="1"/>
  <c r="J18431" i="1"/>
  <c r="J18432" i="1"/>
  <c r="J18433" i="1"/>
  <c r="J18434" i="1"/>
  <c r="J18435" i="1"/>
  <c r="J18436" i="1"/>
  <c r="J18437" i="1"/>
  <c r="J18438" i="1"/>
  <c r="J18439" i="1"/>
  <c r="J18440" i="1"/>
  <c r="J18441" i="1"/>
  <c r="J18442" i="1"/>
  <c r="J18443" i="1"/>
  <c r="J18444" i="1"/>
  <c r="J18445" i="1"/>
  <c r="J18446" i="1"/>
  <c r="J18447" i="1"/>
  <c r="J18448" i="1"/>
  <c r="J18449" i="1"/>
  <c r="J18450" i="1"/>
  <c r="J18451" i="1"/>
  <c r="J18452" i="1"/>
  <c r="J18453" i="1"/>
  <c r="J18454" i="1"/>
  <c r="J18455" i="1"/>
  <c r="J18456" i="1"/>
  <c r="J18457" i="1"/>
  <c r="J18458" i="1"/>
  <c r="J18459" i="1"/>
  <c r="J18460" i="1"/>
  <c r="J18461" i="1"/>
  <c r="J18462" i="1"/>
  <c r="J18463" i="1"/>
  <c r="J18464" i="1"/>
  <c r="J18465" i="1"/>
  <c r="J18466" i="1"/>
  <c r="J18467" i="1"/>
  <c r="J18468" i="1"/>
  <c r="J18469" i="1"/>
  <c r="J18470" i="1"/>
  <c r="J18471" i="1"/>
  <c r="J18472" i="1"/>
  <c r="J18473" i="1"/>
  <c r="J18474" i="1"/>
  <c r="J18475" i="1"/>
  <c r="J18476" i="1"/>
  <c r="J18477" i="1"/>
  <c r="J18478" i="1"/>
  <c r="J18479" i="1"/>
  <c r="J18480" i="1"/>
  <c r="J18481" i="1"/>
  <c r="J18482" i="1"/>
  <c r="J18483" i="1"/>
  <c r="J18484" i="1"/>
  <c r="J18485" i="1"/>
  <c r="J18486" i="1"/>
  <c r="J18487" i="1"/>
  <c r="J18488" i="1"/>
  <c r="J18489" i="1"/>
  <c r="J18490" i="1"/>
  <c r="J18491" i="1"/>
  <c r="J18492" i="1"/>
  <c r="J18493" i="1"/>
  <c r="J18494" i="1"/>
  <c r="J18495" i="1"/>
  <c r="J18496" i="1"/>
  <c r="J18497" i="1"/>
  <c r="J18498" i="1"/>
  <c r="J18499" i="1"/>
  <c r="J18500" i="1"/>
  <c r="J18501" i="1"/>
  <c r="J18502" i="1"/>
  <c r="J18503" i="1"/>
  <c r="J18504" i="1"/>
  <c r="J18505" i="1"/>
  <c r="J18506" i="1"/>
  <c r="J18507" i="1"/>
  <c r="J18508" i="1"/>
  <c r="J18509" i="1"/>
  <c r="J18510" i="1"/>
  <c r="J18511" i="1"/>
  <c r="J18512" i="1"/>
  <c r="J18513" i="1"/>
  <c r="J18514" i="1"/>
  <c r="J18515" i="1"/>
  <c r="J18516" i="1"/>
  <c r="J18517" i="1"/>
  <c r="J18518" i="1"/>
  <c r="J18519" i="1"/>
  <c r="J18520" i="1"/>
  <c r="J18521" i="1"/>
  <c r="J18522" i="1"/>
  <c r="J18523" i="1"/>
  <c r="J18524" i="1"/>
  <c r="J18525" i="1"/>
  <c r="J18526" i="1"/>
  <c r="J18527" i="1"/>
  <c r="J18528" i="1"/>
  <c r="J18529" i="1"/>
  <c r="J18530" i="1"/>
  <c r="J18531" i="1"/>
  <c r="J18532" i="1"/>
  <c r="J18533" i="1"/>
  <c r="J18534" i="1"/>
  <c r="J18535" i="1"/>
  <c r="J18536" i="1"/>
  <c r="J18537" i="1"/>
  <c r="J18538" i="1"/>
  <c r="J18539" i="1"/>
  <c r="J18540" i="1"/>
  <c r="J18541" i="1"/>
  <c r="J18542" i="1"/>
  <c r="J18543" i="1"/>
  <c r="J18544" i="1"/>
  <c r="J18545" i="1"/>
  <c r="J18546" i="1"/>
  <c r="J18547" i="1"/>
  <c r="J18548" i="1"/>
  <c r="J18549" i="1"/>
  <c r="J18550" i="1"/>
  <c r="J18551" i="1"/>
  <c r="J18552" i="1"/>
  <c r="J18553" i="1"/>
  <c r="J18554" i="1"/>
  <c r="J18555" i="1"/>
  <c r="J18556" i="1"/>
  <c r="J18557" i="1"/>
  <c r="J18558" i="1"/>
  <c r="J18559" i="1"/>
  <c r="J18560" i="1"/>
  <c r="J18561" i="1"/>
  <c r="J18562" i="1"/>
  <c r="J18563" i="1"/>
  <c r="J18564" i="1"/>
  <c r="J18565" i="1"/>
  <c r="J18566" i="1"/>
  <c r="J18567" i="1"/>
  <c r="J18568" i="1"/>
  <c r="J18569" i="1"/>
  <c r="J18570" i="1"/>
  <c r="J18571" i="1"/>
  <c r="J18572" i="1"/>
  <c r="J18573" i="1"/>
  <c r="J18574" i="1"/>
  <c r="J18575" i="1"/>
  <c r="J18576" i="1"/>
  <c r="J18577" i="1"/>
  <c r="J18578" i="1"/>
  <c r="J18579" i="1"/>
  <c r="J18580" i="1"/>
  <c r="J18581" i="1"/>
  <c r="J18582" i="1"/>
  <c r="J18583" i="1"/>
  <c r="J18584" i="1"/>
  <c r="J18585" i="1"/>
  <c r="J18586" i="1"/>
  <c r="J18587" i="1"/>
  <c r="J18588" i="1"/>
  <c r="J18589" i="1"/>
  <c r="J18590" i="1"/>
  <c r="J18591" i="1"/>
  <c r="J18592" i="1"/>
  <c r="J18593" i="1"/>
  <c r="J18594" i="1"/>
  <c r="J18595" i="1"/>
  <c r="J18596" i="1"/>
  <c r="J18597" i="1"/>
  <c r="J18598" i="1"/>
  <c r="J18599" i="1"/>
  <c r="J18600" i="1"/>
  <c r="J18601" i="1"/>
  <c r="J18602" i="1"/>
  <c r="J18603" i="1"/>
  <c r="J18604" i="1"/>
  <c r="J18605" i="1"/>
  <c r="J18606" i="1"/>
  <c r="J18607" i="1"/>
  <c r="J18608" i="1"/>
  <c r="J18609" i="1"/>
  <c r="J18610" i="1"/>
  <c r="J18611" i="1"/>
  <c r="J18612" i="1"/>
  <c r="J18613" i="1"/>
  <c r="J18614" i="1"/>
  <c r="J18615" i="1"/>
  <c r="J18616" i="1"/>
  <c r="J18617" i="1"/>
  <c r="J18618" i="1"/>
  <c r="J18619" i="1"/>
  <c r="J18620" i="1"/>
  <c r="J18621" i="1"/>
  <c r="J18622" i="1"/>
  <c r="J18623" i="1"/>
  <c r="J18624" i="1"/>
  <c r="J18625" i="1"/>
  <c r="J18626" i="1"/>
  <c r="J18627" i="1"/>
  <c r="J18628" i="1"/>
  <c r="J18629" i="1"/>
  <c r="J18630" i="1"/>
  <c r="J18631" i="1"/>
  <c r="J18632" i="1"/>
  <c r="J18633" i="1"/>
  <c r="J18634" i="1"/>
  <c r="J18635" i="1"/>
  <c r="J18636" i="1"/>
  <c r="J18637" i="1"/>
  <c r="J18638" i="1"/>
  <c r="J18639" i="1"/>
  <c r="J18640" i="1"/>
  <c r="J18641" i="1"/>
  <c r="J18642" i="1"/>
  <c r="J18643" i="1"/>
  <c r="J18644" i="1"/>
  <c r="J18645" i="1"/>
  <c r="J18646" i="1"/>
  <c r="J18647" i="1"/>
  <c r="J18648" i="1"/>
  <c r="J18649" i="1"/>
  <c r="J18650" i="1"/>
  <c r="J18651" i="1"/>
  <c r="J18652" i="1"/>
  <c r="J18653" i="1"/>
  <c r="J18654" i="1"/>
  <c r="J18655" i="1"/>
  <c r="J18656" i="1"/>
  <c r="J18657" i="1"/>
  <c r="J18658" i="1"/>
  <c r="J18659" i="1"/>
  <c r="J18660" i="1"/>
  <c r="J18661" i="1"/>
  <c r="J18662" i="1"/>
  <c r="J18663" i="1"/>
  <c r="J18664" i="1"/>
  <c r="J18665" i="1"/>
  <c r="J18666" i="1"/>
  <c r="J18667" i="1"/>
  <c r="J18668" i="1"/>
  <c r="J18669" i="1"/>
  <c r="J18670" i="1"/>
  <c r="J18671" i="1"/>
  <c r="J18672" i="1"/>
  <c r="J18673" i="1"/>
  <c r="J18674" i="1"/>
  <c r="J18675" i="1"/>
  <c r="J18676" i="1"/>
  <c r="J18677" i="1"/>
  <c r="J18678" i="1"/>
  <c r="J18679" i="1"/>
  <c r="J18680" i="1"/>
  <c r="J18681" i="1"/>
  <c r="J18682" i="1"/>
  <c r="J18683" i="1"/>
  <c r="J18684" i="1"/>
  <c r="J18685" i="1"/>
  <c r="J18686" i="1"/>
  <c r="J18687" i="1"/>
  <c r="J18688" i="1"/>
  <c r="J18689" i="1"/>
  <c r="J18690" i="1"/>
  <c r="J18691" i="1"/>
  <c r="J18692" i="1"/>
  <c r="J18693" i="1"/>
  <c r="J18694" i="1"/>
  <c r="J18695" i="1"/>
  <c r="J18696" i="1"/>
  <c r="J18697" i="1"/>
  <c r="J18698" i="1"/>
  <c r="J18699" i="1"/>
  <c r="J18700" i="1"/>
  <c r="J18701" i="1"/>
  <c r="J18702" i="1"/>
  <c r="J18703" i="1"/>
  <c r="J18704" i="1"/>
  <c r="J18705" i="1"/>
  <c r="J18706" i="1"/>
  <c r="J18707" i="1"/>
  <c r="J18708" i="1"/>
  <c r="J18709" i="1"/>
  <c r="J18710" i="1"/>
  <c r="J18711" i="1"/>
  <c r="J18712" i="1"/>
  <c r="J18713" i="1"/>
  <c r="J18714" i="1"/>
  <c r="J18715" i="1"/>
  <c r="J18716" i="1"/>
  <c r="J18717" i="1"/>
  <c r="J18718" i="1"/>
  <c r="J18719" i="1"/>
  <c r="J18720" i="1"/>
  <c r="J18721" i="1"/>
  <c r="J18722" i="1"/>
  <c r="J18723" i="1"/>
  <c r="J18724" i="1"/>
  <c r="J18725" i="1"/>
  <c r="J18726" i="1"/>
  <c r="J18727" i="1"/>
  <c r="J18728" i="1"/>
  <c r="J18729" i="1"/>
  <c r="J18730" i="1"/>
  <c r="J18731" i="1"/>
  <c r="J18732" i="1"/>
  <c r="J18733" i="1"/>
  <c r="J18734" i="1"/>
  <c r="J18735" i="1"/>
  <c r="J18736" i="1"/>
  <c r="J18737" i="1"/>
  <c r="J18738" i="1"/>
  <c r="J18739" i="1"/>
  <c r="J18740" i="1"/>
  <c r="J18741" i="1"/>
  <c r="J18742" i="1"/>
  <c r="J18743" i="1"/>
  <c r="J18744" i="1"/>
  <c r="J18745" i="1"/>
  <c r="J18746" i="1"/>
  <c r="J18747" i="1"/>
  <c r="J18748" i="1"/>
  <c r="J18749" i="1"/>
  <c r="J18750" i="1"/>
  <c r="J18751" i="1"/>
  <c r="J18752" i="1"/>
  <c r="J18753" i="1"/>
  <c r="J18754" i="1"/>
  <c r="J18755" i="1"/>
  <c r="J18756" i="1"/>
  <c r="J18757" i="1"/>
  <c r="J18758" i="1"/>
  <c r="J18759" i="1"/>
  <c r="J18760" i="1"/>
  <c r="J18761" i="1"/>
  <c r="J18762" i="1"/>
  <c r="J18763" i="1"/>
  <c r="J18764" i="1"/>
  <c r="J18765" i="1"/>
  <c r="J18766" i="1"/>
  <c r="J18767" i="1"/>
  <c r="J18768" i="1"/>
  <c r="J18769" i="1"/>
  <c r="J18770" i="1"/>
  <c r="J18771" i="1"/>
  <c r="J18772" i="1"/>
  <c r="J18773" i="1"/>
  <c r="J18774" i="1"/>
  <c r="J18775" i="1"/>
  <c r="J18776" i="1"/>
  <c r="J18777" i="1"/>
  <c r="J18778" i="1"/>
  <c r="J18779" i="1"/>
  <c r="J18780" i="1"/>
  <c r="J18781" i="1"/>
  <c r="J18782" i="1"/>
  <c r="J18783" i="1"/>
  <c r="J18784" i="1"/>
  <c r="J18785" i="1"/>
  <c r="J18786" i="1"/>
  <c r="J18787" i="1"/>
  <c r="J18788" i="1"/>
  <c r="J18789" i="1"/>
  <c r="J18790" i="1"/>
  <c r="J18791" i="1"/>
  <c r="J18792" i="1"/>
  <c r="J18793" i="1"/>
  <c r="J18794" i="1"/>
  <c r="J18795" i="1"/>
  <c r="J18796" i="1"/>
  <c r="J18797" i="1"/>
  <c r="J18798" i="1"/>
  <c r="J18799" i="1"/>
  <c r="J18800" i="1"/>
  <c r="J18801" i="1"/>
  <c r="J18802" i="1"/>
  <c r="J18803" i="1"/>
  <c r="J18804" i="1"/>
  <c r="J18805" i="1"/>
  <c r="J18806" i="1"/>
  <c r="J18807" i="1"/>
  <c r="J18808" i="1"/>
  <c r="J18809" i="1"/>
  <c r="J18810" i="1"/>
  <c r="J18811" i="1"/>
  <c r="J18812" i="1"/>
  <c r="J18813" i="1"/>
  <c r="J18814" i="1"/>
  <c r="J18815" i="1"/>
  <c r="J18816" i="1"/>
  <c r="J18817" i="1"/>
  <c r="J18818" i="1"/>
  <c r="J18819" i="1"/>
  <c r="J18820" i="1"/>
  <c r="J18821" i="1"/>
  <c r="J18822" i="1"/>
  <c r="J18823" i="1"/>
  <c r="J18824" i="1"/>
  <c r="J18825" i="1"/>
  <c r="J18826" i="1"/>
  <c r="J18827" i="1"/>
  <c r="J18828" i="1"/>
  <c r="J18829" i="1"/>
  <c r="J18830" i="1"/>
  <c r="J18831" i="1"/>
  <c r="J18832" i="1"/>
  <c r="J18833" i="1"/>
  <c r="J18834" i="1"/>
  <c r="J18835" i="1"/>
  <c r="J18836" i="1"/>
  <c r="J18837" i="1"/>
  <c r="J18838" i="1"/>
  <c r="J18839" i="1"/>
  <c r="J18840" i="1"/>
  <c r="J18841" i="1"/>
  <c r="J18842" i="1"/>
  <c r="J18843" i="1"/>
  <c r="J18844" i="1"/>
  <c r="J18845" i="1"/>
  <c r="J18846" i="1"/>
  <c r="J18847" i="1"/>
  <c r="J18848" i="1"/>
  <c r="J18849" i="1"/>
  <c r="J18850" i="1"/>
  <c r="J18851" i="1"/>
  <c r="J18852" i="1"/>
  <c r="J18853" i="1"/>
  <c r="J18854" i="1"/>
  <c r="J18855" i="1"/>
  <c r="J18856" i="1"/>
  <c r="J18857" i="1"/>
  <c r="J18858" i="1"/>
  <c r="J18859" i="1"/>
  <c r="J18860" i="1"/>
  <c r="J18861" i="1"/>
  <c r="J18862" i="1"/>
  <c r="J18863" i="1"/>
  <c r="J18864" i="1"/>
  <c r="J18865" i="1"/>
  <c r="J18866" i="1"/>
  <c r="J18867" i="1"/>
  <c r="J18868" i="1"/>
  <c r="J18869" i="1"/>
  <c r="J18870" i="1"/>
  <c r="J18871" i="1"/>
  <c r="J18872" i="1"/>
  <c r="J18873" i="1"/>
  <c r="J18874" i="1"/>
  <c r="J18875" i="1"/>
  <c r="J18876" i="1"/>
  <c r="J18877" i="1"/>
  <c r="J18878" i="1"/>
  <c r="J18879" i="1"/>
  <c r="J18880" i="1"/>
  <c r="J18881" i="1"/>
  <c r="J18882" i="1"/>
  <c r="J18883" i="1"/>
  <c r="J18884" i="1"/>
  <c r="J18885" i="1"/>
  <c r="J18886" i="1"/>
  <c r="J18887" i="1"/>
  <c r="J18888" i="1"/>
  <c r="J18889" i="1"/>
  <c r="J18890" i="1"/>
  <c r="J18891" i="1"/>
  <c r="J18892" i="1"/>
  <c r="J18893" i="1"/>
  <c r="J18894" i="1"/>
  <c r="J18895" i="1"/>
  <c r="J18896" i="1"/>
  <c r="J18897" i="1"/>
  <c r="J18898" i="1"/>
  <c r="J18899" i="1"/>
  <c r="J18900" i="1"/>
  <c r="J18901" i="1"/>
  <c r="J18902" i="1"/>
  <c r="J18903" i="1"/>
  <c r="J18904" i="1"/>
  <c r="J18905" i="1"/>
  <c r="J18906" i="1"/>
  <c r="J18907" i="1"/>
  <c r="J18908" i="1"/>
  <c r="J18909" i="1"/>
  <c r="J18910" i="1"/>
  <c r="J18911" i="1"/>
  <c r="J18912" i="1"/>
  <c r="J18913" i="1"/>
  <c r="J18914" i="1"/>
  <c r="J18915" i="1"/>
  <c r="J18916" i="1"/>
  <c r="J18917" i="1"/>
  <c r="J18918" i="1"/>
  <c r="J18919" i="1"/>
  <c r="J18920" i="1"/>
  <c r="J18921" i="1"/>
  <c r="J18922" i="1"/>
  <c r="J18923" i="1"/>
  <c r="J18924" i="1"/>
  <c r="J18925" i="1"/>
  <c r="J18926" i="1"/>
  <c r="J18927" i="1"/>
  <c r="J18928" i="1"/>
  <c r="J18929" i="1"/>
  <c r="J18930" i="1"/>
  <c r="J18931" i="1"/>
  <c r="J18932" i="1"/>
  <c r="J18933" i="1"/>
  <c r="J18934" i="1"/>
  <c r="J18935" i="1"/>
  <c r="J18936" i="1"/>
  <c r="J18937" i="1"/>
  <c r="J18938" i="1"/>
  <c r="J18939" i="1"/>
  <c r="J18940" i="1"/>
  <c r="J18941" i="1"/>
  <c r="J18942" i="1"/>
  <c r="J18943" i="1"/>
  <c r="J18944" i="1"/>
  <c r="J18945" i="1"/>
  <c r="J18946" i="1"/>
  <c r="J18947" i="1"/>
  <c r="J18948" i="1"/>
  <c r="J18949" i="1"/>
  <c r="J18950" i="1"/>
  <c r="J18951" i="1"/>
  <c r="J18952" i="1"/>
  <c r="J18953" i="1"/>
  <c r="J18954" i="1"/>
  <c r="J18955" i="1"/>
  <c r="J18956" i="1"/>
  <c r="J18957" i="1"/>
  <c r="J18958" i="1"/>
  <c r="J18959" i="1"/>
  <c r="J18960" i="1"/>
  <c r="J18961" i="1"/>
  <c r="J18962" i="1"/>
  <c r="J18963" i="1"/>
  <c r="J18964" i="1"/>
  <c r="J18965" i="1"/>
  <c r="J18966" i="1"/>
  <c r="J18967" i="1"/>
  <c r="J18968" i="1"/>
  <c r="J18969" i="1"/>
  <c r="J18970" i="1"/>
  <c r="J18971" i="1"/>
  <c r="J18972" i="1"/>
  <c r="J18973" i="1"/>
  <c r="J18974" i="1"/>
  <c r="J18975" i="1"/>
  <c r="J18976" i="1"/>
  <c r="J18977" i="1"/>
  <c r="J18978" i="1"/>
  <c r="J18979" i="1"/>
  <c r="J18980" i="1"/>
  <c r="J18981" i="1"/>
  <c r="J18982" i="1"/>
  <c r="J18983" i="1"/>
  <c r="J18984" i="1"/>
  <c r="J18985" i="1"/>
  <c r="J18986" i="1"/>
  <c r="J18987" i="1"/>
  <c r="J18988" i="1"/>
  <c r="J18989" i="1"/>
  <c r="J18990" i="1"/>
  <c r="J18991" i="1"/>
  <c r="J18992" i="1"/>
  <c r="J18993" i="1"/>
  <c r="J18994" i="1"/>
  <c r="J18995" i="1"/>
  <c r="J18996" i="1"/>
  <c r="J18997" i="1"/>
  <c r="J18998" i="1"/>
  <c r="J18999" i="1"/>
  <c r="J19000" i="1"/>
  <c r="J19001" i="1"/>
  <c r="J19002" i="1"/>
  <c r="J19003" i="1"/>
  <c r="J19004" i="1"/>
  <c r="J19005" i="1"/>
  <c r="J19006" i="1"/>
  <c r="J19007" i="1"/>
  <c r="J19008" i="1"/>
  <c r="J19009" i="1"/>
  <c r="J19010" i="1"/>
  <c r="J19011" i="1"/>
  <c r="J19012" i="1"/>
  <c r="J19013" i="1"/>
  <c r="J19014" i="1"/>
  <c r="J19015" i="1"/>
  <c r="J19016" i="1"/>
  <c r="J19017" i="1"/>
  <c r="J19018" i="1"/>
  <c r="J19019" i="1"/>
  <c r="J19020" i="1"/>
  <c r="J19021" i="1"/>
  <c r="J19022" i="1"/>
  <c r="J19023" i="1"/>
  <c r="J19024" i="1"/>
  <c r="J19025" i="1"/>
  <c r="J19026" i="1"/>
  <c r="J19027" i="1"/>
  <c r="J19028" i="1"/>
  <c r="J19029" i="1"/>
  <c r="J19030" i="1"/>
  <c r="J19031" i="1"/>
  <c r="J19032" i="1"/>
  <c r="J19033" i="1"/>
  <c r="J19034" i="1"/>
  <c r="J19035" i="1"/>
  <c r="J19036" i="1"/>
  <c r="J19037" i="1"/>
  <c r="J19038" i="1"/>
  <c r="J19039" i="1"/>
  <c r="J19040" i="1"/>
  <c r="J19041" i="1"/>
  <c r="J19042" i="1"/>
  <c r="J19043" i="1"/>
  <c r="J19044" i="1"/>
  <c r="J19045" i="1"/>
  <c r="J19046" i="1"/>
  <c r="J19047" i="1"/>
  <c r="J19048" i="1"/>
  <c r="J19049" i="1"/>
  <c r="J19050" i="1"/>
  <c r="J19051" i="1"/>
  <c r="J19052" i="1"/>
  <c r="J19053" i="1"/>
  <c r="J19054" i="1"/>
  <c r="J19055" i="1"/>
  <c r="J19056" i="1"/>
  <c r="J19057" i="1"/>
  <c r="J19058" i="1"/>
  <c r="J19059" i="1"/>
  <c r="J19060" i="1"/>
  <c r="J19061" i="1"/>
  <c r="J19062" i="1"/>
  <c r="J19063" i="1"/>
  <c r="J19064" i="1"/>
  <c r="J19065" i="1"/>
  <c r="J19066" i="1"/>
  <c r="J19067" i="1"/>
  <c r="J19068" i="1"/>
  <c r="J19069" i="1"/>
  <c r="J19070" i="1"/>
  <c r="J19071" i="1"/>
  <c r="J19072" i="1"/>
  <c r="J19073" i="1"/>
  <c r="J19074" i="1"/>
  <c r="J19075" i="1"/>
  <c r="J19076" i="1"/>
  <c r="J19077" i="1"/>
  <c r="J19078" i="1"/>
  <c r="J19079" i="1"/>
  <c r="J19080" i="1"/>
  <c r="J19081" i="1"/>
  <c r="J19082" i="1"/>
  <c r="J19083" i="1"/>
  <c r="J19084" i="1"/>
  <c r="J19085" i="1"/>
  <c r="J19086" i="1"/>
  <c r="J19087" i="1"/>
  <c r="J19088" i="1"/>
  <c r="J19089" i="1"/>
  <c r="J19090" i="1"/>
  <c r="J19091" i="1"/>
  <c r="J19092" i="1"/>
  <c r="J19093" i="1"/>
  <c r="J19094" i="1"/>
  <c r="J19095" i="1"/>
  <c r="J19096" i="1"/>
  <c r="J19097" i="1"/>
  <c r="J19098" i="1"/>
  <c r="J19099" i="1"/>
  <c r="J19100" i="1"/>
  <c r="J19101" i="1"/>
  <c r="J19102" i="1"/>
  <c r="J19103" i="1"/>
  <c r="J19104" i="1"/>
  <c r="J19105" i="1"/>
  <c r="J19106" i="1"/>
  <c r="J19107" i="1"/>
  <c r="J19108" i="1"/>
  <c r="J19109" i="1"/>
  <c r="J19110" i="1"/>
  <c r="J19111" i="1"/>
  <c r="J19112" i="1"/>
  <c r="J19113" i="1"/>
  <c r="J19114" i="1"/>
  <c r="J19115" i="1"/>
  <c r="J19116" i="1"/>
  <c r="J19117" i="1"/>
  <c r="J19118" i="1"/>
  <c r="J19119" i="1"/>
  <c r="J19120" i="1"/>
  <c r="J19121" i="1"/>
  <c r="J19122" i="1"/>
  <c r="J19123" i="1"/>
  <c r="J19124" i="1"/>
  <c r="J19125" i="1"/>
  <c r="J19126" i="1"/>
  <c r="J19127" i="1"/>
  <c r="J19128" i="1"/>
  <c r="J19129" i="1"/>
  <c r="J19130" i="1"/>
  <c r="J19131" i="1"/>
  <c r="J19132" i="1"/>
  <c r="J19133" i="1"/>
  <c r="J19134" i="1"/>
  <c r="J19135" i="1"/>
  <c r="J19136" i="1"/>
  <c r="J19137" i="1"/>
  <c r="J19138" i="1"/>
  <c r="J19139" i="1"/>
  <c r="J19140" i="1"/>
  <c r="J19141" i="1"/>
  <c r="J19142" i="1"/>
  <c r="J19143" i="1"/>
  <c r="J19144" i="1"/>
  <c r="J19145" i="1"/>
  <c r="J19146" i="1"/>
  <c r="J19147" i="1"/>
  <c r="J19148" i="1"/>
  <c r="J19149" i="1"/>
  <c r="J19150" i="1"/>
  <c r="J19151" i="1"/>
  <c r="J19152" i="1"/>
  <c r="J19153" i="1"/>
  <c r="J19154" i="1"/>
  <c r="J19155" i="1"/>
  <c r="J19156" i="1"/>
  <c r="J19157" i="1"/>
  <c r="J19158" i="1"/>
  <c r="J19159" i="1"/>
  <c r="J19160" i="1"/>
  <c r="J19161" i="1"/>
  <c r="J19162" i="1"/>
  <c r="J19163" i="1"/>
  <c r="J19164" i="1"/>
  <c r="J19165" i="1"/>
  <c r="J19166" i="1"/>
  <c r="J19167" i="1"/>
  <c r="J19168" i="1"/>
  <c r="J19169" i="1"/>
  <c r="J19170" i="1"/>
  <c r="J19171" i="1"/>
  <c r="J19172" i="1"/>
  <c r="J19173" i="1"/>
  <c r="J19174" i="1"/>
  <c r="J19175" i="1"/>
  <c r="J19176" i="1"/>
  <c r="J19177" i="1"/>
  <c r="J19178" i="1"/>
  <c r="J19179" i="1"/>
  <c r="J19180" i="1"/>
  <c r="J19181" i="1"/>
  <c r="J19182" i="1"/>
  <c r="J19183" i="1"/>
  <c r="J19184" i="1"/>
  <c r="J19185" i="1"/>
  <c r="J19186" i="1"/>
  <c r="J19187" i="1"/>
  <c r="J19188" i="1"/>
  <c r="J19189" i="1"/>
  <c r="J19190" i="1"/>
  <c r="J19191" i="1"/>
  <c r="J19192" i="1"/>
  <c r="J19193" i="1"/>
  <c r="J19194" i="1"/>
  <c r="J19195" i="1"/>
  <c r="J19196" i="1"/>
  <c r="J19197" i="1"/>
  <c r="J19198" i="1"/>
  <c r="J19199" i="1"/>
  <c r="J19200" i="1"/>
  <c r="J19201" i="1"/>
  <c r="J19202" i="1"/>
  <c r="J19203" i="1"/>
  <c r="J19204" i="1"/>
  <c r="J19205" i="1"/>
  <c r="J19206" i="1"/>
  <c r="J19207" i="1"/>
  <c r="J19208" i="1"/>
  <c r="J19209" i="1"/>
  <c r="J19210" i="1"/>
  <c r="J19211" i="1"/>
  <c r="J19212" i="1"/>
  <c r="J19213" i="1"/>
  <c r="J19214" i="1"/>
  <c r="J19215" i="1"/>
  <c r="J19216" i="1"/>
  <c r="J19217" i="1"/>
  <c r="J19218" i="1"/>
  <c r="J19219" i="1"/>
  <c r="J19220" i="1"/>
  <c r="J19221" i="1"/>
  <c r="J19222" i="1"/>
  <c r="J19223" i="1"/>
  <c r="J19224" i="1"/>
  <c r="J19225" i="1"/>
  <c r="J19226" i="1"/>
  <c r="J19227" i="1"/>
  <c r="J19228" i="1"/>
  <c r="J19229" i="1"/>
  <c r="J19230" i="1"/>
  <c r="J19231" i="1"/>
  <c r="J19232" i="1"/>
  <c r="J19233" i="1"/>
  <c r="J19234" i="1"/>
  <c r="J19235" i="1"/>
  <c r="J19236" i="1"/>
  <c r="J19237" i="1"/>
  <c r="J19238" i="1"/>
  <c r="J19239" i="1"/>
  <c r="J19240" i="1"/>
  <c r="J19241" i="1"/>
  <c r="J19242" i="1"/>
  <c r="J19243" i="1"/>
  <c r="J19244" i="1"/>
  <c r="J19245" i="1"/>
  <c r="J19246" i="1"/>
  <c r="J19247" i="1"/>
  <c r="J19248" i="1"/>
  <c r="J19249" i="1"/>
  <c r="J19250" i="1"/>
  <c r="J19251" i="1"/>
  <c r="J19252" i="1"/>
  <c r="J19253" i="1"/>
  <c r="J19254" i="1"/>
  <c r="J19255" i="1"/>
  <c r="J19256" i="1"/>
  <c r="J19257" i="1"/>
  <c r="J19258" i="1"/>
  <c r="J19259" i="1"/>
  <c r="J19260" i="1"/>
  <c r="J19261" i="1"/>
  <c r="J19262" i="1"/>
  <c r="J19263" i="1"/>
  <c r="J19264" i="1"/>
  <c r="J19265" i="1"/>
  <c r="J19266" i="1"/>
  <c r="J19267" i="1"/>
  <c r="J19268" i="1"/>
  <c r="J19269" i="1"/>
  <c r="J19270" i="1"/>
  <c r="J19271" i="1"/>
  <c r="J19272" i="1"/>
  <c r="J19273" i="1"/>
  <c r="J19274" i="1"/>
  <c r="J19275" i="1"/>
  <c r="J19276" i="1"/>
  <c r="J19277" i="1"/>
  <c r="J19278" i="1"/>
  <c r="J19279" i="1"/>
  <c r="J19280" i="1"/>
  <c r="J19281" i="1"/>
  <c r="J19282" i="1"/>
  <c r="J19283" i="1"/>
  <c r="J19284" i="1"/>
  <c r="J19285" i="1"/>
  <c r="J19286" i="1"/>
  <c r="J19287" i="1"/>
  <c r="J19288" i="1"/>
  <c r="J19289" i="1"/>
  <c r="J19290" i="1"/>
  <c r="J19291" i="1"/>
  <c r="J19292" i="1"/>
  <c r="J19293" i="1"/>
  <c r="J19294" i="1"/>
  <c r="J19295" i="1"/>
  <c r="J19296" i="1"/>
  <c r="J19297" i="1"/>
  <c r="J19298" i="1"/>
  <c r="J19299" i="1"/>
  <c r="J19300" i="1"/>
  <c r="J19301" i="1"/>
  <c r="J19302" i="1"/>
  <c r="J19303" i="1"/>
  <c r="J19304" i="1"/>
  <c r="J19305" i="1"/>
  <c r="J19306" i="1"/>
  <c r="J19307" i="1"/>
  <c r="J19308" i="1"/>
  <c r="J19309" i="1"/>
  <c r="J19310" i="1"/>
  <c r="J19311" i="1"/>
  <c r="J19312" i="1"/>
  <c r="J19313" i="1"/>
  <c r="J19314" i="1"/>
  <c r="J19315" i="1"/>
  <c r="J19316" i="1"/>
  <c r="J19317" i="1"/>
  <c r="J19318" i="1"/>
  <c r="J19319" i="1"/>
  <c r="J19320" i="1"/>
  <c r="J19321" i="1"/>
  <c r="J19322" i="1"/>
  <c r="J19323" i="1"/>
  <c r="J19324" i="1"/>
  <c r="J19325" i="1"/>
  <c r="J19326" i="1"/>
  <c r="J19327" i="1"/>
  <c r="J19328" i="1"/>
  <c r="J19329" i="1"/>
  <c r="J19330" i="1"/>
  <c r="J19331" i="1"/>
  <c r="J19332" i="1"/>
  <c r="J19333" i="1"/>
  <c r="J19334" i="1"/>
  <c r="J19335" i="1"/>
  <c r="J19336" i="1"/>
  <c r="J19337" i="1"/>
  <c r="J19338" i="1"/>
  <c r="J19339" i="1"/>
  <c r="J19340" i="1"/>
  <c r="J19341" i="1"/>
  <c r="J19342" i="1"/>
  <c r="J19343" i="1"/>
  <c r="J19344" i="1"/>
  <c r="J19345" i="1"/>
  <c r="J19346" i="1"/>
  <c r="J19347" i="1"/>
  <c r="J19348" i="1"/>
  <c r="J19349" i="1"/>
  <c r="J19350" i="1"/>
  <c r="J19351" i="1"/>
  <c r="J19352" i="1"/>
  <c r="J19353" i="1"/>
  <c r="J19354" i="1"/>
  <c r="J19355" i="1"/>
  <c r="J19356" i="1"/>
  <c r="J19357" i="1"/>
  <c r="J19358" i="1"/>
  <c r="J19359" i="1"/>
  <c r="J19360" i="1"/>
  <c r="J19361" i="1"/>
  <c r="J19362" i="1"/>
  <c r="J19363" i="1"/>
  <c r="J19364" i="1"/>
  <c r="J19365" i="1"/>
  <c r="J19366" i="1"/>
  <c r="J19367" i="1"/>
  <c r="J19368" i="1"/>
  <c r="J19369" i="1"/>
  <c r="J19370" i="1"/>
  <c r="J19371" i="1"/>
  <c r="J19372" i="1"/>
  <c r="J19373" i="1"/>
  <c r="J19374" i="1"/>
  <c r="J19375" i="1"/>
  <c r="J19376" i="1"/>
  <c r="J19377" i="1"/>
  <c r="J19378" i="1"/>
  <c r="J19379" i="1"/>
  <c r="J19380" i="1"/>
  <c r="J19381" i="1"/>
  <c r="J19382" i="1"/>
  <c r="J19383" i="1"/>
  <c r="J19384" i="1"/>
  <c r="J19385" i="1"/>
  <c r="J19386" i="1"/>
  <c r="J19387" i="1"/>
  <c r="J19388" i="1"/>
  <c r="J19389" i="1"/>
  <c r="J19390" i="1"/>
  <c r="J19391" i="1"/>
  <c r="J19392" i="1"/>
  <c r="J19393" i="1"/>
  <c r="J19394" i="1"/>
  <c r="J19395" i="1"/>
  <c r="J19396" i="1"/>
  <c r="J19397" i="1"/>
  <c r="J19398" i="1"/>
  <c r="J19399" i="1"/>
  <c r="J19400" i="1"/>
  <c r="J19401" i="1"/>
  <c r="J19402" i="1"/>
  <c r="J19403" i="1"/>
  <c r="J19404" i="1"/>
  <c r="J19405" i="1"/>
  <c r="J19406" i="1"/>
  <c r="J19407" i="1"/>
  <c r="J19408" i="1"/>
  <c r="J19409" i="1"/>
  <c r="J19410" i="1"/>
  <c r="J19411" i="1"/>
  <c r="J19412" i="1"/>
  <c r="J19413" i="1"/>
  <c r="J19414" i="1"/>
  <c r="J19415" i="1"/>
  <c r="J19416" i="1"/>
  <c r="J19417" i="1"/>
  <c r="J19418" i="1"/>
  <c r="J19419" i="1"/>
  <c r="J19420" i="1"/>
  <c r="J19421" i="1"/>
  <c r="J19422" i="1"/>
  <c r="J19423" i="1"/>
  <c r="J19424" i="1"/>
  <c r="J19425" i="1"/>
  <c r="J19426" i="1"/>
  <c r="J19427" i="1"/>
  <c r="J19428" i="1"/>
  <c r="J19429" i="1"/>
  <c r="J19430" i="1"/>
  <c r="J19431" i="1"/>
  <c r="J19432" i="1"/>
  <c r="J19433" i="1"/>
  <c r="J19434" i="1"/>
  <c r="J19435" i="1"/>
  <c r="J19436" i="1"/>
  <c r="J19437" i="1"/>
  <c r="J19438" i="1"/>
  <c r="J19439" i="1"/>
  <c r="J19440" i="1"/>
  <c r="J19441" i="1"/>
  <c r="J19442" i="1"/>
  <c r="J19443" i="1"/>
  <c r="J19444" i="1"/>
  <c r="J19445" i="1"/>
  <c r="J19446" i="1"/>
  <c r="J19447" i="1"/>
  <c r="J19448" i="1"/>
  <c r="J19449" i="1"/>
  <c r="J19450" i="1"/>
  <c r="J19451" i="1"/>
  <c r="J19452" i="1"/>
  <c r="J19453" i="1"/>
  <c r="J19454" i="1"/>
  <c r="J19455" i="1"/>
  <c r="J19456" i="1"/>
  <c r="J19457" i="1"/>
  <c r="J19458" i="1"/>
  <c r="J19459" i="1"/>
  <c r="J19460" i="1"/>
  <c r="J19461" i="1"/>
  <c r="J19462" i="1"/>
  <c r="J19463" i="1"/>
  <c r="J19464" i="1"/>
  <c r="J19465" i="1"/>
  <c r="J19466" i="1"/>
  <c r="J19467" i="1"/>
  <c r="J19468" i="1"/>
  <c r="J19469" i="1"/>
  <c r="J19470" i="1"/>
  <c r="J19471" i="1"/>
  <c r="J19472" i="1"/>
  <c r="J19473" i="1"/>
  <c r="J19474" i="1"/>
  <c r="J19475" i="1"/>
  <c r="J19476" i="1"/>
  <c r="J19477" i="1"/>
  <c r="J19478" i="1"/>
  <c r="J19479" i="1"/>
  <c r="J19480" i="1"/>
  <c r="J19481" i="1"/>
  <c r="J19482" i="1"/>
  <c r="J19483" i="1"/>
  <c r="J19484" i="1"/>
  <c r="J19485" i="1"/>
  <c r="J19486" i="1"/>
  <c r="J19487" i="1"/>
  <c r="J19488" i="1"/>
  <c r="J19489" i="1"/>
  <c r="J19490" i="1"/>
  <c r="J19491" i="1"/>
  <c r="J19492" i="1"/>
  <c r="J19493" i="1"/>
  <c r="J19494" i="1"/>
  <c r="J19495" i="1"/>
  <c r="J19496" i="1"/>
  <c r="J19497" i="1"/>
  <c r="J19498" i="1"/>
  <c r="J19499" i="1"/>
  <c r="J19500" i="1"/>
  <c r="J19501" i="1"/>
  <c r="J19502" i="1"/>
  <c r="J19503" i="1"/>
  <c r="J19504" i="1"/>
  <c r="J19505" i="1"/>
  <c r="J19506" i="1"/>
  <c r="J19507" i="1"/>
  <c r="J19508" i="1"/>
  <c r="J19509" i="1"/>
  <c r="J19510" i="1"/>
  <c r="J19511" i="1"/>
  <c r="J19512" i="1"/>
  <c r="J19513" i="1"/>
  <c r="J19514" i="1"/>
  <c r="J19515" i="1"/>
  <c r="J19516" i="1"/>
  <c r="J19517" i="1"/>
  <c r="J19518" i="1"/>
  <c r="J19519" i="1"/>
  <c r="J19520" i="1"/>
  <c r="J19521" i="1"/>
  <c r="J19522" i="1"/>
  <c r="J19523" i="1"/>
  <c r="J19524" i="1"/>
  <c r="J19525" i="1"/>
  <c r="J19526" i="1"/>
  <c r="J19527" i="1"/>
  <c r="J19528" i="1"/>
  <c r="J19529" i="1"/>
  <c r="J19530" i="1"/>
  <c r="J19531" i="1"/>
  <c r="J19532" i="1"/>
  <c r="J19533" i="1"/>
  <c r="J19534" i="1"/>
  <c r="J19535" i="1"/>
  <c r="J19536" i="1"/>
  <c r="J19537" i="1"/>
  <c r="J19538" i="1"/>
  <c r="J19539" i="1"/>
  <c r="J19540" i="1"/>
  <c r="J19541" i="1"/>
  <c r="J19542" i="1"/>
  <c r="J19543" i="1"/>
  <c r="J19544" i="1"/>
  <c r="J19545" i="1"/>
  <c r="J19546" i="1"/>
  <c r="J19547" i="1"/>
  <c r="J19548" i="1"/>
  <c r="J19549" i="1"/>
  <c r="J19550" i="1"/>
  <c r="J19551" i="1"/>
  <c r="J19552" i="1"/>
  <c r="J19553" i="1"/>
  <c r="J19554" i="1"/>
  <c r="J19555" i="1"/>
  <c r="J19556" i="1"/>
  <c r="J19557" i="1"/>
  <c r="J19558" i="1"/>
  <c r="J19559" i="1"/>
  <c r="J19560" i="1"/>
  <c r="J19561" i="1"/>
  <c r="J19562" i="1"/>
  <c r="J19563" i="1"/>
  <c r="J19564" i="1"/>
  <c r="J19565" i="1"/>
  <c r="J19566" i="1"/>
  <c r="J19567" i="1"/>
  <c r="J19568" i="1"/>
  <c r="J19569" i="1"/>
  <c r="J19570" i="1"/>
  <c r="J19571" i="1"/>
  <c r="J19572" i="1"/>
  <c r="J19573" i="1"/>
  <c r="J19574" i="1"/>
  <c r="J19575" i="1"/>
  <c r="J19576" i="1"/>
  <c r="J19577" i="1"/>
  <c r="J19578" i="1"/>
  <c r="J19579" i="1"/>
  <c r="J19580" i="1"/>
  <c r="J19581" i="1"/>
  <c r="J19582" i="1"/>
  <c r="J19583" i="1"/>
  <c r="J19584" i="1"/>
  <c r="J19585" i="1"/>
  <c r="J19586" i="1"/>
  <c r="J19587" i="1"/>
  <c r="J19588" i="1"/>
  <c r="J19589" i="1"/>
  <c r="J19590" i="1"/>
  <c r="J19591" i="1"/>
  <c r="J19592" i="1"/>
  <c r="J19593" i="1"/>
  <c r="J19594" i="1"/>
  <c r="J19595" i="1"/>
  <c r="J19596" i="1"/>
  <c r="J19597" i="1"/>
  <c r="J19598" i="1"/>
  <c r="J19599" i="1"/>
  <c r="J19600" i="1"/>
  <c r="J19601" i="1"/>
  <c r="J19602" i="1"/>
  <c r="J19603" i="1"/>
  <c r="J19604" i="1"/>
  <c r="J19605" i="1"/>
  <c r="J19606" i="1"/>
  <c r="J19607" i="1"/>
  <c r="J19608" i="1"/>
  <c r="J19609" i="1"/>
  <c r="J19610" i="1"/>
  <c r="J19611" i="1"/>
  <c r="J19612" i="1"/>
  <c r="J19613" i="1"/>
  <c r="J19614" i="1"/>
  <c r="J19615" i="1"/>
  <c r="J19616" i="1"/>
  <c r="J19617" i="1"/>
  <c r="J19618" i="1"/>
  <c r="J19619" i="1"/>
  <c r="J19620" i="1"/>
  <c r="J19621" i="1"/>
  <c r="J19622" i="1"/>
  <c r="J19623" i="1"/>
  <c r="J19624" i="1"/>
  <c r="J19625" i="1"/>
  <c r="J19626" i="1"/>
  <c r="J19627" i="1"/>
  <c r="J19628" i="1"/>
  <c r="J19629" i="1"/>
  <c r="J19630" i="1"/>
  <c r="J19631" i="1"/>
  <c r="J19632" i="1"/>
  <c r="J19633" i="1"/>
  <c r="J19634" i="1"/>
  <c r="J19635" i="1"/>
  <c r="J19636" i="1"/>
  <c r="J19637" i="1"/>
  <c r="J19638" i="1"/>
  <c r="J19639" i="1"/>
  <c r="J19640" i="1"/>
  <c r="J19641" i="1"/>
  <c r="J19642" i="1"/>
  <c r="J19643" i="1"/>
  <c r="J19644" i="1"/>
  <c r="J19645" i="1"/>
  <c r="J19646" i="1"/>
  <c r="J19647" i="1"/>
  <c r="J19648" i="1"/>
  <c r="J19649" i="1"/>
  <c r="J19650" i="1"/>
  <c r="J19651" i="1"/>
  <c r="J19652" i="1"/>
  <c r="J19653" i="1"/>
  <c r="J19654" i="1"/>
  <c r="J19655" i="1"/>
  <c r="J19656" i="1"/>
  <c r="J19657" i="1"/>
  <c r="J19658" i="1"/>
  <c r="J19659" i="1"/>
  <c r="J19660" i="1"/>
  <c r="J19661" i="1"/>
  <c r="J19662" i="1"/>
  <c r="J19663" i="1"/>
  <c r="J19664" i="1"/>
  <c r="J19665" i="1"/>
  <c r="J19666" i="1"/>
  <c r="J19667" i="1"/>
  <c r="J19668" i="1"/>
  <c r="J19669" i="1"/>
  <c r="J19670" i="1"/>
  <c r="J19671" i="1"/>
  <c r="J19672" i="1"/>
  <c r="J19673" i="1"/>
  <c r="J19674" i="1"/>
  <c r="J19675" i="1"/>
  <c r="J19676" i="1"/>
  <c r="J19677" i="1"/>
  <c r="J19678" i="1"/>
  <c r="J19679" i="1"/>
  <c r="J19680" i="1"/>
  <c r="J19681" i="1"/>
  <c r="J19682" i="1"/>
  <c r="J19683" i="1"/>
  <c r="J19684" i="1"/>
  <c r="J19685" i="1"/>
  <c r="J19686" i="1"/>
  <c r="J19687" i="1"/>
  <c r="J19688" i="1"/>
  <c r="J19689" i="1"/>
  <c r="J19690" i="1"/>
  <c r="J19691" i="1"/>
  <c r="J19692" i="1"/>
  <c r="J19693" i="1"/>
  <c r="J19694" i="1"/>
  <c r="J19695" i="1"/>
  <c r="J19696" i="1"/>
  <c r="J19697" i="1"/>
  <c r="J19698" i="1"/>
  <c r="J19699" i="1"/>
  <c r="J19700" i="1"/>
  <c r="J19701" i="1"/>
  <c r="J19702" i="1"/>
  <c r="J19703" i="1"/>
  <c r="J19704" i="1"/>
  <c r="J19705" i="1"/>
  <c r="J19706" i="1"/>
  <c r="J19707" i="1"/>
  <c r="J19708" i="1"/>
  <c r="J19709" i="1"/>
  <c r="J19710" i="1"/>
  <c r="J19711" i="1"/>
  <c r="J19712" i="1"/>
  <c r="J19713" i="1"/>
  <c r="J19714" i="1"/>
  <c r="J19715" i="1"/>
  <c r="J19716" i="1"/>
  <c r="J19717" i="1"/>
  <c r="J19718" i="1"/>
  <c r="J19719" i="1"/>
  <c r="J19720" i="1"/>
  <c r="J19721" i="1"/>
  <c r="J19722" i="1"/>
  <c r="J19723" i="1"/>
  <c r="J19724" i="1"/>
  <c r="J19725" i="1"/>
  <c r="J19726" i="1"/>
  <c r="J19727" i="1"/>
  <c r="J19728" i="1"/>
  <c r="J19729" i="1"/>
  <c r="J19730" i="1"/>
  <c r="J19731" i="1"/>
  <c r="J19732" i="1"/>
  <c r="J19733" i="1"/>
  <c r="J19734" i="1"/>
  <c r="J19735" i="1"/>
  <c r="J19736" i="1"/>
  <c r="J19737" i="1"/>
  <c r="J19738" i="1"/>
  <c r="J19739" i="1"/>
  <c r="J19740" i="1"/>
  <c r="J19741" i="1"/>
  <c r="J19742" i="1"/>
  <c r="J19743" i="1"/>
  <c r="J19744" i="1"/>
  <c r="J19745" i="1"/>
  <c r="J19746" i="1"/>
  <c r="J19747" i="1"/>
  <c r="J19748" i="1"/>
  <c r="J19749" i="1"/>
  <c r="J19750" i="1"/>
  <c r="J19751" i="1"/>
  <c r="J19752" i="1"/>
  <c r="J19753" i="1"/>
  <c r="J19754" i="1"/>
  <c r="J19755" i="1"/>
  <c r="J19756" i="1"/>
  <c r="J19757" i="1"/>
  <c r="J19758" i="1"/>
  <c r="J19759" i="1"/>
  <c r="J19760" i="1"/>
  <c r="J19761" i="1"/>
  <c r="J19762" i="1"/>
  <c r="J19763" i="1"/>
  <c r="J19764" i="1"/>
  <c r="J19765" i="1"/>
  <c r="J19766" i="1"/>
  <c r="J19767" i="1"/>
  <c r="J19768" i="1"/>
  <c r="J19769" i="1"/>
  <c r="J19770" i="1"/>
  <c r="J19771" i="1"/>
  <c r="J19772" i="1"/>
  <c r="J19773" i="1"/>
  <c r="J19774" i="1"/>
  <c r="J19775" i="1"/>
  <c r="J19776" i="1"/>
  <c r="J19777" i="1"/>
  <c r="J19778" i="1"/>
  <c r="J19779" i="1"/>
  <c r="J19780" i="1"/>
  <c r="J19781" i="1"/>
  <c r="J19782" i="1"/>
  <c r="J19783" i="1"/>
  <c r="J19784" i="1"/>
  <c r="J19785" i="1"/>
  <c r="J19786" i="1"/>
  <c r="J19787" i="1"/>
  <c r="J19788" i="1"/>
  <c r="J19789" i="1"/>
  <c r="J19790" i="1"/>
  <c r="J19791" i="1"/>
  <c r="J19792" i="1"/>
  <c r="J19793" i="1"/>
  <c r="J19794" i="1"/>
  <c r="J19795" i="1"/>
  <c r="J19796" i="1"/>
  <c r="J19797" i="1"/>
  <c r="J19798" i="1"/>
  <c r="J19799" i="1"/>
  <c r="J19800" i="1"/>
  <c r="J19801" i="1"/>
  <c r="J19802" i="1"/>
  <c r="J19803" i="1"/>
  <c r="J19804" i="1"/>
  <c r="J19805" i="1"/>
  <c r="J19806" i="1"/>
  <c r="J19807" i="1"/>
  <c r="J19808" i="1"/>
  <c r="J19809" i="1"/>
  <c r="J19810" i="1"/>
  <c r="J19811" i="1"/>
  <c r="J19812" i="1"/>
  <c r="J19813" i="1"/>
  <c r="J19814" i="1"/>
  <c r="J19815" i="1"/>
  <c r="J19816" i="1"/>
  <c r="J19817" i="1"/>
  <c r="J19818" i="1"/>
  <c r="J19819" i="1"/>
  <c r="J19820" i="1"/>
  <c r="J19821" i="1"/>
  <c r="J19822" i="1"/>
  <c r="J19823" i="1"/>
  <c r="J19824" i="1"/>
  <c r="J19825" i="1"/>
  <c r="J19826" i="1"/>
  <c r="J19827" i="1"/>
  <c r="J19828" i="1"/>
  <c r="J19829" i="1"/>
  <c r="J19830" i="1"/>
  <c r="J19831" i="1"/>
  <c r="J19832" i="1"/>
  <c r="J19833" i="1"/>
  <c r="J19834" i="1"/>
  <c r="J19835" i="1"/>
  <c r="J19836" i="1"/>
  <c r="J19837" i="1"/>
  <c r="J19838" i="1"/>
  <c r="J19839" i="1"/>
  <c r="J19840" i="1"/>
  <c r="J19841" i="1"/>
  <c r="J19842" i="1"/>
  <c r="J19843" i="1"/>
  <c r="J19844" i="1"/>
  <c r="J19845" i="1"/>
  <c r="J19846" i="1"/>
  <c r="J19847" i="1"/>
  <c r="J19848" i="1"/>
  <c r="J19849" i="1"/>
  <c r="J19850" i="1"/>
  <c r="J19851" i="1"/>
  <c r="J19852" i="1"/>
  <c r="J19853" i="1"/>
  <c r="J19854" i="1"/>
  <c r="J19855" i="1"/>
  <c r="J19856" i="1"/>
  <c r="J19857" i="1"/>
  <c r="J19858" i="1"/>
  <c r="J19859" i="1"/>
  <c r="J19860" i="1"/>
  <c r="J19861" i="1"/>
  <c r="J19862" i="1"/>
  <c r="J19863" i="1"/>
  <c r="J19864" i="1"/>
  <c r="J19865" i="1"/>
  <c r="J19866" i="1"/>
  <c r="J19867" i="1"/>
  <c r="J19868" i="1"/>
  <c r="J19869" i="1"/>
  <c r="J19870" i="1"/>
  <c r="J19871" i="1"/>
  <c r="J19872" i="1"/>
  <c r="J19873" i="1"/>
  <c r="J19874" i="1"/>
  <c r="J19875" i="1"/>
  <c r="J19876" i="1"/>
  <c r="J19877" i="1"/>
  <c r="J19878" i="1"/>
  <c r="J19879" i="1"/>
  <c r="J19880" i="1"/>
  <c r="J19881" i="1"/>
  <c r="J19882" i="1"/>
  <c r="J19883" i="1"/>
  <c r="J19884" i="1"/>
  <c r="J19885" i="1"/>
  <c r="J19886" i="1"/>
  <c r="J19887" i="1"/>
  <c r="J19888" i="1"/>
  <c r="J19889" i="1"/>
  <c r="J19890" i="1"/>
  <c r="J19891" i="1"/>
  <c r="J19892" i="1"/>
  <c r="J19893" i="1"/>
  <c r="J19894" i="1"/>
  <c r="J19895" i="1"/>
  <c r="J19896" i="1"/>
  <c r="J19897" i="1"/>
  <c r="J19898" i="1"/>
  <c r="J19899" i="1"/>
  <c r="J19900" i="1"/>
  <c r="J19901" i="1"/>
  <c r="J19902" i="1"/>
  <c r="J19903" i="1"/>
  <c r="J19904" i="1"/>
  <c r="J19905" i="1"/>
  <c r="J19906" i="1"/>
  <c r="J19907" i="1"/>
  <c r="J19908" i="1"/>
  <c r="J19909" i="1"/>
  <c r="J19910" i="1"/>
  <c r="J19911" i="1"/>
  <c r="J19912" i="1"/>
  <c r="J19913" i="1"/>
  <c r="J19914" i="1"/>
  <c r="J19915" i="1"/>
  <c r="J19916" i="1"/>
  <c r="J19917" i="1"/>
  <c r="J19918" i="1"/>
  <c r="J19919" i="1"/>
  <c r="J19920" i="1"/>
  <c r="J19921" i="1"/>
  <c r="J19922" i="1"/>
  <c r="J19923" i="1"/>
  <c r="J19924" i="1"/>
  <c r="J19925" i="1"/>
  <c r="J19926" i="1"/>
  <c r="J19927" i="1"/>
  <c r="J19928" i="1"/>
  <c r="J19929" i="1"/>
  <c r="J19930" i="1"/>
  <c r="J19931" i="1"/>
  <c r="J19932" i="1"/>
  <c r="J19933" i="1"/>
  <c r="J19934" i="1"/>
  <c r="J19935" i="1"/>
  <c r="J19936" i="1"/>
  <c r="J19937" i="1"/>
  <c r="J19938" i="1"/>
  <c r="J19939" i="1"/>
  <c r="J19940" i="1"/>
  <c r="J19941" i="1"/>
  <c r="J19942" i="1"/>
  <c r="J19943" i="1"/>
  <c r="J19944" i="1"/>
  <c r="J19945" i="1"/>
  <c r="J19946" i="1"/>
  <c r="J19947" i="1"/>
  <c r="J19948" i="1"/>
  <c r="J19949" i="1"/>
  <c r="J19950" i="1"/>
  <c r="J19951" i="1"/>
  <c r="J19952" i="1"/>
  <c r="J19953" i="1"/>
  <c r="J19954" i="1"/>
  <c r="J19955" i="1"/>
  <c r="J19956" i="1"/>
  <c r="J19957" i="1"/>
  <c r="J19958" i="1"/>
  <c r="J19959" i="1"/>
  <c r="J19960" i="1"/>
  <c r="J19961" i="1"/>
  <c r="J19962" i="1"/>
  <c r="J19963" i="1"/>
  <c r="J19964" i="1"/>
  <c r="J19965" i="1"/>
  <c r="J19966" i="1"/>
  <c r="J19967" i="1"/>
  <c r="J19968" i="1"/>
  <c r="J19969" i="1"/>
  <c r="J19970" i="1"/>
  <c r="J19971" i="1"/>
  <c r="J19972" i="1"/>
  <c r="J19973" i="1"/>
  <c r="J19974" i="1"/>
  <c r="J19975" i="1"/>
  <c r="J19976" i="1"/>
  <c r="J19977" i="1"/>
  <c r="J19978" i="1"/>
  <c r="J19979" i="1"/>
  <c r="J19980" i="1"/>
  <c r="J19981" i="1"/>
  <c r="J19982" i="1"/>
  <c r="J19983" i="1"/>
  <c r="J19984" i="1"/>
  <c r="J19985" i="1"/>
  <c r="J19986" i="1"/>
  <c r="J19987" i="1"/>
  <c r="J19988" i="1"/>
  <c r="J19989" i="1"/>
  <c r="J19990" i="1"/>
  <c r="J19991" i="1"/>
  <c r="J19992" i="1"/>
  <c r="J19993" i="1"/>
  <c r="J19994" i="1"/>
  <c r="J19995" i="1"/>
  <c r="J19996" i="1"/>
  <c r="J19997" i="1"/>
  <c r="J19998" i="1"/>
  <c r="J19999" i="1"/>
  <c r="J20000" i="1"/>
  <c r="J20001" i="1"/>
  <c r="J20002" i="1"/>
  <c r="J20003" i="1"/>
  <c r="J20004" i="1"/>
  <c r="J20005" i="1"/>
  <c r="J20006" i="1"/>
  <c r="J20007" i="1"/>
  <c r="J20008" i="1"/>
  <c r="J20009" i="1"/>
  <c r="J20010" i="1"/>
  <c r="J20011" i="1"/>
  <c r="J20012" i="1"/>
  <c r="J20013" i="1"/>
  <c r="J20014" i="1"/>
  <c r="J20015" i="1"/>
  <c r="J20016" i="1"/>
  <c r="J20017" i="1"/>
  <c r="J20018" i="1"/>
  <c r="J20019" i="1"/>
  <c r="J20020" i="1"/>
  <c r="J20021" i="1"/>
  <c r="J20022" i="1"/>
  <c r="J20023" i="1"/>
  <c r="J20024" i="1"/>
  <c r="J20025" i="1"/>
  <c r="J20026" i="1"/>
  <c r="J20027" i="1"/>
  <c r="J20028" i="1"/>
  <c r="J20029" i="1"/>
  <c r="J20030" i="1"/>
  <c r="J20031" i="1"/>
  <c r="J20032" i="1"/>
  <c r="J20033" i="1"/>
  <c r="J20034" i="1"/>
  <c r="J20035" i="1"/>
  <c r="J20036" i="1"/>
  <c r="J20037" i="1"/>
  <c r="J20038" i="1"/>
  <c r="J20039" i="1"/>
  <c r="J20040" i="1"/>
  <c r="J20041" i="1"/>
  <c r="J20042" i="1"/>
  <c r="J20043" i="1"/>
  <c r="J20044" i="1"/>
  <c r="J20045" i="1"/>
  <c r="J20046" i="1"/>
  <c r="J20047" i="1"/>
  <c r="J20048" i="1"/>
  <c r="J20049" i="1"/>
  <c r="J20050" i="1"/>
  <c r="J20051" i="1"/>
  <c r="J20052" i="1"/>
  <c r="J20053" i="1"/>
  <c r="J20054" i="1"/>
  <c r="J20055" i="1"/>
  <c r="J20056" i="1"/>
  <c r="J20057" i="1"/>
  <c r="J20058" i="1"/>
  <c r="J20059" i="1"/>
  <c r="J20060" i="1"/>
  <c r="J20061" i="1"/>
  <c r="J20062" i="1"/>
  <c r="J20063" i="1"/>
  <c r="J20064" i="1"/>
  <c r="J20065" i="1"/>
  <c r="J20066" i="1"/>
  <c r="J20067" i="1"/>
  <c r="J20068" i="1"/>
  <c r="J20069" i="1"/>
  <c r="J20070" i="1"/>
  <c r="J20071" i="1"/>
  <c r="J20072" i="1"/>
  <c r="J20073" i="1"/>
  <c r="J20074" i="1"/>
  <c r="J20075" i="1"/>
  <c r="J20076" i="1"/>
  <c r="J20077" i="1"/>
  <c r="J20078" i="1"/>
  <c r="J20079" i="1"/>
  <c r="J20080" i="1"/>
  <c r="J20081" i="1"/>
  <c r="J20082" i="1"/>
  <c r="J20083" i="1"/>
  <c r="J20084" i="1"/>
  <c r="J20085" i="1"/>
  <c r="J20086" i="1"/>
  <c r="J20087" i="1"/>
  <c r="J20088" i="1"/>
  <c r="J20089" i="1"/>
  <c r="J20090" i="1"/>
  <c r="J20091" i="1"/>
  <c r="J20092" i="1"/>
  <c r="J20093" i="1"/>
  <c r="J20094" i="1"/>
  <c r="J20095" i="1"/>
  <c r="J20096" i="1"/>
  <c r="J20097" i="1"/>
  <c r="J20098" i="1"/>
  <c r="J20099" i="1"/>
  <c r="J20100" i="1"/>
  <c r="J20101" i="1"/>
  <c r="J20102" i="1"/>
  <c r="J20103" i="1"/>
  <c r="J20104" i="1"/>
  <c r="J20105" i="1"/>
  <c r="J20106" i="1"/>
  <c r="J20107" i="1"/>
  <c r="J20108" i="1"/>
  <c r="J20109" i="1"/>
  <c r="J20110" i="1"/>
  <c r="J20111" i="1"/>
  <c r="J20112" i="1"/>
  <c r="J20113" i="1"/>
  <c r="J20114" i="1"/>
  <c r="J20115" i="1"/>
  <c r="J20116" i="1"/>
  <c r="J20117" i="1"/>
  <c r="J20118" i="1"/>
  <c r="J20119" i="1"/>
  <c r="J20120" i="1"/>
  <c r="J20121" i="1"/>
  <c r="J20122" i="1"/>
  <c r="J20123" i="1"/>
  <c r="J20124" i="1"/>
  <c r="J20125" i="1"/>
  <c r="J20126" i="1"/>
  <c r="J20127" i="1"/>
  <c r="J20128" i="1"/>
  <c r="J20129" i="1"/>
  <c r="J20130" i="1"/>
  <c r="J20131" i="1"/>
  <c r="J20132" i="1"/>
  <c r="J20133" i="1"/>
  <c r="J20134" i="1"/>
  <c r="J20135" i="1"/>
  <c r="J20136" i="1"/>
  <c r="J20137" i="1"/>
  <c r="J20138" i="1"/>
  <c r="J20139" i="1"/>
  <c r="J20140" i="1"/>
  <c r="J20141" i="1"/>
  <c r="J20142" i="1"/>
  <c r="J20143" i="1"/>
  <c r="J20144" i="1"/>
  <c r="J20145" i="1"/>
  <c r="J20146" i="1"/>
  <c r="J20147" i="1"/>
  <c r="J20148" i="1"/>
  <c r="J20149" i="1"/>
  <c r="J20150" i="1"/>
  <c r="J20151" i="1"/>
  <c r="J20152" i="1"/>
  <c r="J20153" i="1"/>
  <c r="J20154" i="1"/>
  <c r="J20155" i="1"/>
  <c r="J20156" i="1"/>
  <c r="J20157" i="1"/>
  <c r="J20158" i="1"/>
  <c r="J20159" i="1"/>
  <c r="J20160" i="1"/>
  <c r="J20161" i="1"/>
  <c r="J20162" i="1"/>
  <c r="J20163" i="1"/>
  <c r="J20164" i="1"/>
  <c r="J20165" i="1"/>
  <c r="J20166" i="1"/>
  <c r="J20167" i="1"/>
  <c r="J20168" i="1"/>
  <c r="J20169" i="1"/>
  <c r="J20170" i="1"/>
  <c r="J20171" i="1"/>
  <c r="J20172" i="1"/>
  <c r="J20173" i="1"/>
  <c r="J20174" i="1"/>
  <c r="J20175" i="1"/>
  <c r="J20176" i="1"/>
  <c r="J20177" i="1"/>
  <c r="J20178" i="1"/>
  <c r="J20179" i="1"/>
  <c r="J20180" i="1"/>
  <c r="J20181" i="1"/>
  <c r="J20182" i="1"/>
  <c r="J20183" i="1"/>
  <c r="J20184" i="1"/>
  <c r="J20185" i="1"/>
  <c r="J20186" i="1"/>
  <c r="J20187" i="1"/>
  <c r="J20188" i="1"/>
  <c r="J20189" i="1"/>
  <c r="J20190" i="1"/>
  <c r="J20191" i="1"/>
  <c r="J20192" i="1"/>
  <c r="J20193" i="1"/>
  <c r="J20194" i="1"/>
  <c r="J20195" i="1"/>
  <c r="J20196" i="1"/>
  <c r="J20197" i="1"/>
  <c r="J20198" i="1"/>
  <c r="J20199" i="1"/>
  <c r="J20200" i="1"/>
  <c r="J20201" i="1"/>
  <c r="J20202" i="1"/>
  <c r="J20203" i="1"/>
  <c r="J20204" i="1"/>
  <c r="J20205" i="1"/>
  <c r="J20206" i="1"/>
  <c r="J20207" i="1"/>
  <c r="J20208" i="1"/>
  <c r="J20209" i="1"/>
  <c r="J20210" i="1"/>
  <c r="J20211" i="1"/>
  <c r="J20212" i="1"/>
  <c r="J20213" i="1"/>
  <c r="J20214" i="1"/>
  <c r="J20215" i="1"/>
  <c r="J20216" i="1"/>
  <c r="J20217" i="1"/>
  <c r="J20218" i="1"/>
  <c r="J20219" i="1"/>
  <c r="J20220" i="1"/>
  <c r="J20221" i="1"/>
  <c r="J20222" i="1"/>
  <c r="J20223" i="1"/>
  <c r="J20224" i="1"/>
  <c r="J20225" i="1"/>
  <c r="J20226" i="1"/>
  <c r="J20227" i="1"/>
  <c r="J20228" i="1"/>
  <c r="J20229" i="1"/>
  <c r="J20230" i="1"/>
  <c r="J20231" i="1"/>
  <c r="J20232" i="1"/>
  <c r="J20233" i="1"/>
  <c r="J20234" i="1"/>
  <c r="J20235" i="1"/>
  <c r="J20236" i="1"/>
  <c r="J20237" i="1"/>
  <c r="J20238" i="1"/>
  <c r="J20239" i="1"/>
  <c r="J20240" i="1"/>
  <c r="J20241" i="1"/>
  <c r="J20242" i="1"/>
  <c r="J20243" i="1"/>
  <c r="J20244" i="1"/>
  <c r="J20245" i="1"/>
  <c r="J20246" i="1"/>
  <c r="J20247" i="1"/>
  <c r="J20248" i="1"/>
  <c r="J20249" i="1"/>
  <c r="J20250" i="1"/>
  <c r="J20251" i="1"/>
  <c r="J20252" i="1"/>
  <c r="J20253" i="1"/>
  <c r="J20254" i="1"/>
  <c r="J20255" i="1"/>
  <c r="J20256" i="1"/>
  <c r="J20257" i="1"/>
  <c r="J20258" i="1"/>
  <c r="J20259" i="1"/>
  <c r="J20260" i="1"/>
  <c r="J20261" i="1"/>
  <c r="J20262" i="1"/>
  <c r="J20263" i="1"/>
  <c r="J20264" i="1"/>
  <c r="J20265" i="1"/>
  <c r="J20266" i="1"/>
  <c r="J20267" i="1"/>
  <c r="J20268" i="1"/>
  <c r="J20269" i="1"/>
  <c r="J20270" i="1"/>
  <c r="J20271" i="1"/>
  <c r="J20272" i="1"/>
  <c r="J20273" i="1"/>
  <c r="J20274" i="1"/>
  <c r="J20275" i="1"/>
  <c r="J20276" i="1"/>
  <c r="J20277" i="1"/>
  <c r="J20278" i="1"/>
  <c r="J20279" i="1"/>
  <c r="J20280" i="1"/>
  <c r="J20281" i="1"/>
  <c r="J20282" i="1"/>
  <c r="J20283" i="1"/>
  <c r="J20284" i="1"/>
  <c r="J20285" i="1"/>
  <c r="J20286" i="1"/>
  <c r="J20287" i="1"/>
  <c r="J20288" i="1"/>
  <c r="J20289" i="1"/>
  <c r="J20290" i="1"/>
  <c r="J20291" i="1"/>
  <c r="J20292" i="1"/>
  <c r="J20293" i="1"/>
  <c r="J20294" i="1"/>
  <c r="J20295" i="1"/>
  <c r="J20296" i="1"/>
  <c r="J20297" i="1"/>
  <c r="J20298" i="1"/>
  <c r="J20299" i="1"/>
  <c r="J20300" i="1"/>
  <c r="J20301" i="1"/>
  <c r="J20302" i="1"/>
  <c r="J20303" i="1"/>
  <c r="J20304" i="1"/>
  <c r="J20305" i="1"/>
  <c r="J20306" i="1"/>
  <c r="J20307" i="1"/>
  <c r="J20308" i="1"/>
  <c r="J20309" i="1"/>
  <c r="J20310" i="1"/>
  <c r="J20311" i="1"/>
  <c r="J20312" i="1"/>
  <c r="J20313" i="1"/>
  <c r="J20314" i="1"/>
  <c r="J20315" i="1"/>
  <c r="J20316" i="1"/>
  <c r="J20317" i="1"/>
  <c r="J20318" i="1"/>
  <c r="J20319" i="1"/>
  <c r="J20320" i="1"/>
  <c r="J20321" i="1"/>
  <c r="J20322" i="1"/>
  <c r="J20323" i="1"/>
  <c r="J20324" i="1"/>
  <c r="J20325" i="1"/>
  <c r="J20326" i="1"/>
  <c r="J20327" i="1"/>
  <c r="J20328" i="1"/>
  <c r="J20329" i="1"/>
  <c r="J20330" i="1"/>
  <c r="J20331" i="1"/>
  <c r="J20332" i="1"/>
  <c r="J20333" i="1"/>
  <c r="J20334" i="1"/>
  <c r="J20335" i="1"/>
  <c r="J20336" i="1"/>
  <c r="J20337" i="1"/>
  <c r="J20338" i="1"/>
  <c r="J20339" i="1"/>
  <c r="J20340" i="1"/>
  <c r="J20341" i="1"/>
  <c r="J20342" i="1"/>
  <c r="J20343" i="1"/>
  <c r="J20344" i="1"/>
  <c r="J20345" i="1"/>
  <c r="J20346" i="1"/>
  <c r="J20347" i="1"/>
  <c r="J20348" i="1"/>
  <c r="J20349" i="1"/>
  <c r="J20350" i="1"/>
  <c r="J20351" i="1"/>
  <c r="J20352" i="1"/>
  <c r="J20353" i="1"/>
  <c r="J20354" i="1"/>
  <c r="J20355" i="1"/>
  <c r="J20356" i="1"/>
  <c r="J20357" i="1"/>
  <c r="J20358" i="1"/>
  <c r="J20359" i="1"/>
  <c r="J20360" i="1"/>
  <c r="J20361" i="1"/>
  <c r="J20362" i="1"/>
  <c r="J20363" i="1"/>
  <c r="J20364" i="1"/>
  <c r="J20365" i="1"/>
  <c r="J20366" i="1"/>
  <c r="J20367" i="1"/>
  <c r="J20368" i="1"/>
  <c r="J20369" i="1"/>
  <c r="J20370" i="1"/>
  <c r="J20371" i="1"/>
  <c r="J20372" i="1"/>
  <c r="J20373" i="1"/>
  <c r="J20374" i="1"/>
  <c r="J20375" i="1"/>
  <c r="J20376" i="1"/>
  <c r="J20377" i="1"/>
  <c r="J20378" i="1"/>
  <c r="J20379" i="1"/>
  <c r="J20380" i="1"/>
  <c r="J20381" i="1"/>
  <c r="J20382" i="1"/>
  <c r="J20383" i="1"/>
  <c r="J20384" i="1"/>
  <c r="J20385" i="1"/>
  <c r="J20386" i="1"/>
  <c r="J20387" i="1"/>
  <c r="J20388" i="1"/>
  <c r="J20389" i="1"/>
  <c r="J20390" i="1"/>
  <c r="J20391" i="1"/>
  <c r="J20392" i="1"/>
  <c r="J20393" i="1"/>
  <c r="J20394" i="1"/>
  <c r="J20395" i="1"/>
  <c r="J20396" i="1"/>
  <c r="J20397" i="1"/>
  <c r="J20398" i="1"/>
  <c r="J20399" i="1"/>
  <c r="J20400" i="1"/>
  <c r="J20401" i="1"/>
  <c r="J20402" i="1"/>
  <c r="J20403" i="1"/>
  <c r="J20404" i="1"/>
  <c r="J20405" i="1"/>
  <c r="J20406" i="1"/>
  <c r="J20407" i="1"/>
  <c r="J20408" i="1"/>
  <c r="J20409" i="1"/>
  <c r="J20410" i="1"/>
  <c r="J20411" i="1"/>
  <c r="J20412" i="1"/>
  <c r="J20413" i="1"/>
  <c r="J20414" i="1"/>
  <c r="J20415" i="1"/>
  <c r="J20416" i="1"/>
  <c r="J20417" i="1"/>
  <c r="J20418" i="1"/>
  <c r="J20419" i="1"/>
  <c r="J20420" i="1"/>
  <c r="J20421" i="1"/>
  <c r="J20422" i="1"/>
  <c r="J20423" i="1"/>
  <c r="J20424" i="1"/>
  <c r="J20425" i="1"/>
  <c r="J20426" i="1"/>
  <c r="J20427" i="1"/>
  <c r="J20428" i="1"/>
  <c r="J20429" i="1"/>
  <c r="J20430" i="1"/>
  <c r="J20431" i="1"/>
  <c r="J20432" i="1"/>
  <c r="J20433" i="1"/>
  <c r="J20434" i="1"/>
  <c r="J20435" i="1"/>
  <c r="J20436" i="1"/>
  <c r="J20437" i="1"/>
  <c r="J20438" i="1"/>
  <c r="J20439" i="1"/>
  <c r="J20440" i="1"/>
  <c r="J20441" i="1"/>
  <c r="J20442" i="1"/>
  <c r="J20443" i="1"/>
  <c r="J20444" i="1"/>
  <c r="J20445" i="1"/>
  <c r="J20446" i="1"/>
  <c r="J20447" i="1"/>
  <c r="J20448" i="1"/>
  <c r="J20449" i="1"/>
  <c r="J20450" i="1"/>
  <c r="J20451" i="1"/>
  <c r="J20452" i="1"/>
  <c r="J20453" i="1"/>
  <c r="J20454" i="1"/>
  <c r="J20455" i="1"/>
  <c r="J20456" i="1"/>
  <c r="J20457" i="1"/>
  <c r="J20458" i="1"/>
  <c r="J20459" i="1"/>
  <c r="J20460" i="1"/>
  <c r="J20461" i="1"/>
  <c r="J20462" i="1"/>
  <c r="J20463" i="1"/>
  <c r="J20464" i="1"/>
  <c r="J20465" i="1"/>
  <c r="J20466" i="1"/>
  <c r="J20467" i="1"/>
  <c r="J20468" i="1"/>
  <c r="J20469" i="1"/>
  <c r="J20470" i="1"/>
  <c r="J20471" i="1"/>
  <c r="J20472" i="1"/>
  <c r="J20473" i="1"/>
  <c r="J20474" i="1"/>
  <c r="J20475" i="1"/>
  <c r="J20476" i="1"/>
  <c r="J20477" i="1"/>
  <c r="J20478" i="1"/>
  <c r="J20479" i="1"/>
  <c r="J20480" i="1"/>
  <c r="J20481" i="1"/>
  <c r="J20482" i="1"/>
  <c r="J20483" i="1"/>
  <c r="J20484" i="1"/>
  <c r="J20485" i="1"/>
  <c r="J20486" i="1"/>
  <c r="J20487" i="1"/>
  <c r="J20488" i="1"/>
  <c r="J20489" i="1"/>
  <c r="J20490" i="1"/>
  <c r="J20491" i="1"/>
  <c r="J20492" i="1"/>
  <c r="J20493" i="1"/>
  <c r="J20494" i="1"/>
  <c r="J20495" i="1"/>
  <c r="J20496" i="1"/>
  <c r="J20497" i="1"/>
  <c r="J20498" i="1"/>
  <c r="J20499" i="1"/>
  <c r="J20500" i="1"/>
  <c r="J20501" i="1"/>
  <c r="J20502" i="1"/>
  <c r="J20503" i="1"/>
  <c r="J20504" i="1"/>
  <c r="J20505" i="1"/>
  <c r="J20506" i="1"/>
  <c r="J20507" i="1"/>
  <c r="J20508" i="1"/>
  <c r="J20509" i="1"/>
  <c r="J20510" i="1"/>
  <c r="J20511" i="1"/>
  <c r="J20512" i="1"/>
  <c r="J20513" i="1"/>
  <c r="J20514" i="1"/>
  <c r="J20515" i="1"/>
  <c r="J20516" i="1"/>
  <c r="J20517" i="1"/>
  <c r="J20518" i="1"/>
  <c r="J20519" i="1"/>
  <c r="J20520" i="1"/>
  <c r="J20521" i="1"/>
  <c r="J20522" i="1"/>
  <c r="J20523" i="1"/>
  <c r="J20524" i="1"/>
  <c r="J20525" i="1"/>
  <c r="J20526" i="1"/>
  <c r="J20527" i="1"/>
  <c r="J20528" i="1"/>
  <c r="J20529" i="1"/>
  <c r="J20530" i="1"/>
  <c r="J20531" i="1"/>
  <c r="J20532" i="1"/>
  <c r="J20533" i="1"/>
  <c r="J20534" i="1"/>
  <c r="J20535" i="1"/>
  <c r="J20536" i="1"/>
  <c r="J20537" i="1"/>
  <c r="J20538" i="1"/>
  <c r="J20539" i="1"/>
  <c r="J20540" i="1"/>
  <c r="J20541" i="1"/>
  <c r="J20542" i="1"/>
  <c r="J20543" i="1"/>
  <c r="J20544" i="1"/>
  <c r="J20545" i="1"/>
  <c r="J20546" i="1"/>
  <c r="J20547" i="1"/>
  <c r="J20548" i="1"/>
  <c r="J20549" i="1"/>
  <c r="J20550" i="1"/>
  <c r="J20551" i="1"/>
  <c r="J20552" i="1"/>
  <c r="J20553" i="1"/>
  <c r="J20554" i="1"/>
  <c r="J20555" i="1"/>
  <c r="J20556" i="1"/>
  <c r="J20557" i="1"/>
  <c r="J20558" i="1"/>
  <c r="J20559" i="1"/>
  <c r="J20560" i="1"/>
  <c r="J20561" i="1"/>
  <c r="J20562" i="1"/>
  <c r="J20563" i="1"/>
  <c r="J20564" i="1"/>
  <c r="J20565" i="1"/>
  <c r="J20566" i="1"/>
  <c r="J20567" i="1"/>
  <c r="J20568" i="1"/>
  <c r="J20569" i="1"/>
  <c r="J20570" i="1"/>
  <c r="J20571" i="1"/>
  <c r="J20572" i="1"/>
  <c r="J20573" i="1"/>
  <c r="J20574" i="1"/>
  <c r="J20575" i="1"/>
  <c r="J20576" i="1"/>
  <c r="J20577" i="1"/>
  <c r="J20578" i="1"/>
  <c r="J20579" i="1"/>
  <c r="J20580" i="1"/>
  <c r="J20581" i="1"/>
  <c r="J20582" i="1"/>
  <c r="J20583" i="1"/>
  <c r="J20584" i="1"/>
  <c r="J20585" i="1"/>
  <c r="J20586" i="1"/>
  <c r="J20587" i="1"/>
  <c r="J20588" i="1"/>
  <c r="J20589" i="1"/>
  <c r="J20590" i="1"/>
  <c r="J20591" i="1"/>
  <c r="J20592" i="1"/>
  <c r="J20593" i="1"/>
  <c r="J20594" i="1"/>
  <c r="J20595" i="1"/>
  <c r="J20596" i="1"/>
  <c r="J20597" i="1"/>
  <c r="J20598" i="1"/>
  <c r="J20599" i="1"/>
  <c r="J20600" i="1"/>
  <c r="J20601" i="1"/>
  <c r="J20602" i="1"/>
  <c r="J20603" i="1"/>
  <c r="J20604" i="1"/>
  <c r="J20605" i="1"/>
  <c r="J20606" i="1"/>
  <c r="J20607" i="1"/>
  <c r="J20608" i="1"/>
  <c r="J20609" i="1"/>
  <c r="J20610" i="1"/>
  <c r="J20611" i="1"/>
  <c r="J20612" i="1"/>
  <c r="J20613" i="1"/>
  <c r="J20614" i="1"/>
  <c r="J20615" i="1"/>
  <c r="J20616" i="1"/>
  <c r="J20617" i="1"/>
  <c r="J20618" i="1"/>
  <c r="J20619" i="1"/>
  <c r="J20620" i="1"/>
  <c r="J20621" i="1"/>
  <c r="J20622" i="1"/>
  <c r="J20623" i="1"/>
  <c r="J20624" i="1"/>
  <c r="J20625" i="1"/>
  <c r="J20626" i="1"/>
  <c r="J20627" i="1"/>
  <c r="J20628" i="1"/>
  <c r="J20629" i="1"/>
  <c r="J20630" i="1"/>
  <c r="J20631" i="1"/>
  <c r="J20632" i="1"/>
  <c r="J20633" i="1"/>
  <c r="J20634" i="1"/>
  <c r="J20635" i="1"/>
  <c r="J20636" i="1"/>
  <c r="J20637" i="1"/>
  <c r="J20638" i="1"/>
  <c r="J20639" i="1"/>
  <c r="J20640" i="1"/>
  <c r="J20641" i="1"/>
  <c r="J20642" i="1"/>
  <c r="J20643" i="1"/>
  <c r="J20644" i="1"/>
  <c r="J20645" i="1"/>
  <c r="J20646" i="1"/>
  <c r="J20647" i="1"/>
  <c r="J20648" i="1"/>
  <c r="J20649" i="1"/>
  <c r="J20650" i="1"/>
  <c r="J20651" i="1"/>
  <c r="J20652" i="1"/>
  <c r="J20653" i="1"/>
  <c r="J20654" i="1"/>
  <c r="J20655" i="1"/>
  <c r="J20656" i="1"/>
  <c r="J20657" i="1"/>
  <c r="J20658" i="1"/>
  <c r="J20659" i="1"/>
  <c r="J20660" i="1"/>
  <c r="J20661" i="1"/>
  <c r="J20662" i="1"/>
  <c r="J20663" i="1"/>
  <c r="J20664" i="1"/>
  <c r="J20665" i="1"/>
  <c r="J20666" i="1"/>
  <c r="J20667" i="1"/>
  <c r="J20668" i="1"/>
  <c r="J20669" i="1"/>
  <c r="J20670" i="1"/>
  <c r="J20671" i="1"/>
  <c r="J20672" i="1"/>
  <c r="J20673" i="1"/>
  <c r="J20674" i="1"/>
  <c r="J20675" i="1"/>
  <c r="J20676" i="1"/>
  <c r="J20677" i="1"/>
  <c r="J20678" i="1"/>
  <c r="J20679" i="1"/>
  <c r="J20680" i="1"/>
  <c r="J20681" i="1"/>
  <c r="J20682" i="1"/>
  <c r="J20683" i="1"/>
  <c r="J20684" i="1"/>
  <c r="J20685" i="1"/>
  <c r="J20686" i="1"/>
  <c r="J20687" i="1"/>
  <c r="J20688" i="1"/>
  <c r="J20689" i="1"/>
  <c r="J20690" i="1"/>
  <c r="J20691" i="1"/>
  <c r="J20692" i="1"/>
  <c r="J20693" i="1"/>
  <c r="J20694" i="1"/>
  <c r="J20695" i="1"/>
  <c r="J20696" i="1"/>
  <c r="J20697" i="1"/>
  <c r="J20698" i="1"/>
  <c r="J20699" i="1"/>
  <c r="J20700" i="1"/>
  <c r="J20701" i="1"/>
  <c r="J20702" i="1"/>
  <c r="J20703" i="1"/>
  <c r="J20704" i="1"/>
  <c r="J20705" i="1"/>
  <c r="J20706" i="1"/>
  <c r="J20707" i="1"/>
  <c r="J20708" i="1"/>
  <c r="J20709" i="1"/>
  <c r="J20710" i="1"/>
  <c r="J20711" i="1"/>
  <c r="J20712" i="1"/>
  <c r="J20713" i="1"/>
  <c r="J20714" i="1"/>
  <c r="J20715" i="1"/>
  <c r="J20716" i="1"/>
  <c r="J20717" i="1"/>
  <c r="J20718" i="1"/>
  <c r="J20719" i="1"/>
  <c r="J20720" i="1"/>
  <c r="J20721" i="1"/>
  <c r="J20722" i="1"/>
  <c r="J20723" i="1"/>
  <c r="J20724" i="1"/>
  <c r="J20725" i="1"/>
  <c r="J20726" i="1"/>
  <c r="J20727" i="1"/>
  <c r="J20728" i="1"/>
  <c r="J20729" i="1"/>
  <c r="J20730" i="1"/>
  <c r="J20731" i="1"/>
  <c r="J20732" i="1"/>
  <c r="J20733" i="1"/>
  <c r="J20734" i="1"/>
  <c r="J20735" i="1"/>
  <c r="J20736" i="1"/>
  <c r="J20737" i="1"/>
  <c r="J20738" i="1"/>
  <c r="J20739" i="1"/>
  <c r="J20740" i="1"/>
  <c r="J20741" i="1"/>
  <c r="J20742" i="1"/>
  <c r="J20743" i="1"/>
  <c r="J20744" i="1"/>
  <c r="J20745" i="1"/>
  <c r="J20746" i="1"/>
  <c r="J20747" i="1"/>
  <c r="J20748" i="1"/>
  <c r="J20749" i="1"/>
  <c r="J20750" i="1"/>
  <c r="J20751" i="1"/>
  <c r="J20752" i="1"/>
  <c r="J20753" i="1"/>
  <c r="J20754" i="1"/>
  <c r="J20755" i="1"/>
  <c r="J20756" i="1"/>
  <c r="J20757" i="1"/>
  <c r="J20758" i="1"/>
  <c r="J20759" i="1"/>
  <c r="J20760" i="1"/>
  <c r="J20761" i="1"/>
  <c r="J20762" i="1"/>
  <c r="J20763" i="1"/>
  <c r="J20764" i="1"/>
  <c r="J20765" i="1"/>
  <c r="J20766" i="1"/>
  <c r="J20767" i="1"/>
  <c r="J20768" i="1"/>
  <c r="J20769" i="1"/>
  <c r="J20770" i="1"/>
  <c r="J20771" i="1"/>
  <c r="J20772" i="1"/>
  <c r="J20773" i="1"/>
  <c r="J20774" i="1"/>
  <c r="J20775" i="1"/>
  <c r="J20776" i="1"/>
  <c r="J20777" i="1"/>
  <c r="J20778" i="1"/>
  <c r="J20779" i="1"/>
  <c r="J20780" i="1"/>
  <c r="J20781" i="1"/>
  <c r="J20782" i="1"/>
  <c r="J20783" i="1"/>
  <c r="J20784" i="1"/>
  <c r="J20785" i="1"/>
  <c r="J20786" i="1"/>
  <c r="J20787" i="1"/>
  <c r="J20788" i="1"/>
  <c r="J20789" i="1"/>
  <c r="J20790" i="1"/>
  <c r="J20791" i="1"/>
  <c r="J20792" i="1"/>
  <c r="J20793" i="1"/>
  <c r="J20794" i="1"/>
  <c r="J20795" i="1"/>
  <c r="J20796" i="1"/>
  <c r="J20797" i="1"/>
  <c r="J20798" i="1"/>
  <c r="J20799" i="1"/>
  <c r="J20800" i="1"/>
  <c r="J20801" i="1"/>
  <c r="J20802" i="1"/>
  <c r="J20803" i="1"/>
  <c r="J20804" i="1"/>
  <c r="J20805" i="1"/>
  <c r="J20806" i="1"/>
  <c r="J20807" i="1"/>
  <c r="J20808" i="1"/>
  <c r="J20809" i="1"/>
  <c r="J20810" i="1"/>
  <c r="J20811" i="1"/>
  <c r="J20812" i="1"/>
  <c r="J20813" i="1"/>
  <c r="J20814" i="1"/>
  <c r="J20815" i="1"/>
  <c r="J20816" i="1"/>
  <c r="J20817" i="1"/>
  <c r="J20818" i="1"/>
  <c r="J20819" i="1"/>
  <c r="J20820" i="1"/>
  <c r="J20821" i="1"/>
  <c r="J20822" i="1"/>
  <c r="J20823" i="1"/>
  <c r="J20824" i="1"/>
  <c r="J20825" i="1"/>
  <c r="J20826" i="1"/>
  <c r="J20827" i="1"/>
  <c r="J20828" i="1"/>
  <c r="J20829" i="1"/>
  <c r="J20830" i="1"/>
  <c r="J20831" i="1"/>
  <c r="J20832" i="1"/>
  <c r="J20833" i="1"/>
  <c r="J20834" i="1"/>
  <c r="J20835" i="1"/>
  <c r="J20836" i="1"/>
  <c r="J20837" i="1"/>
  <c r="J20838" i="1"/>
  <c r="J20839" i="1"/>
  <c r="J20840" i="1"/>
  <c r="J20841" i="1"/>
  <c r="J20842" i="1"/>
  <c r="J20843" i="1"/>
  <c r="J20844" i="1"/>
  <c r="J20845" i="1"/>
  <c r="J20846" i="1"/>
  <c r="J20847" i="1"/>
  <c r="J20848" i="1"/>
  <c r="J20849" i="1"/>
  <c r="J20850" i="1"/>
  <c r="J20851" i="1"/>
  <c r="J20852" i="1"/>
  <c r="J20853" i="1"/>
  <c r="J20854" i="1"/>
  <c r="J20855" i="1"/>
  <c r="J20856" i="1"/>
  <c r="J20857" i="1"/>
  <c r="J20858" i="1"/>
  <c r="J20859" i="1"/>
  <c r="J20860" i="1"/>
  <c r="J20861" i="1"/>
  <c r="J20862" i="1"/>
  <c r="J20863" i="1"/>
  <c r="J20864" i="1"/>
  <c r="J20865" i="1"/>
  <c r="J20866" i="1"/>
  <c r="J20867" i="1"/>
  <c r="J20868" i="1"/>
  <c r="J20869" i="1"/>
  <c r="J20870" i="1"/>
  <c r="J20871" i="1"/>
  <c r="J20872" i="1"/>
  <c r="J20873" i="1"/>
  <c r="J20874" i="1"/>
  <c r="J20875" i="1"/>
  <c r="J20876" i="1"/>
  <c r="J20877" i="1"/>
  <c r="J20878" i="1"/>
  <c r="J20879" i="1"/>
  <c r="J20880" i="1"/>
  <c r="J20881" i="1"/>
  <c r="J20882" i="1"/>
  <c r="J20883" i="1"/>
  <c r="J20884" i="1"/>
  <c r="J20885" i="1"/>
  <c r="J20886" i="1"/>
  <c r="J20887" i="1"/>
  <c r="J20888" i="1"/>
  <c r="J20889" i="1"/>
  <c r="J20890" i="1"/>
  <c r="J20891" i="1"/>
  <c r="J20892" i="1"/>
  <c r="J20893" i="1"/>
  <c r="J20894" i="1"/>
  <c r="J20895" i="1"/>
  <c r="J20896" i="1"/>
  <c r="J20897" i="1"/>
  <c r="J20898" i="1"/>
  <c r="J20899" i="1"/>
  <c r="J20900" i="1"/>
  <c r="J20901" i="1"/>
  <c r="J20902" i="1"/>
  <c r="J20903" i="1"/>
  <c r="J20904" i="1"/>
  <c r="J20905" i="1"/>
  <c r="J20906" i="1"/>
  <c r="J20907" i="1"/>
  <c r="J20908" i="1"/>
  <c r="J20909" i="1"/>
  <c r="J20910" i="1"/>
  <c r="J20911" i="1"/>
  <c r="J20912" i="1"/>
  <c r="J20913" i="1"/>
  <c r="J20914" i="1"/>
  <c r="J20915" i="1"/>
  <c r="J20916" i="1"/>
  <c r="J20917" i="1"/>
  <c r="J20918" i="1"/>
  <c r="J20919" i="1"/>
  <c r="J20920" i="1"/>
  <c r="J20921" i="1"/>
  <c r="J20922" i="1"/>
  <c r="J20923" i="1"/>
  <c r="J20924" i="1"/>
  <c r="J20925" i="1"/>
  <c r="J20926" i="1"/>
  <c r="J20927" i="1"/>
  <c r="J20928" i="1"/>
  <c r="J20929" i="1"/>
  <c r="J20930" i="1"/>
  <c r="J20931" i="1"/>
  <c r="J20932" i="1"/>
  <c r="J20933" i="1"/>
  <c r="J20934" i="1"/>
  <c r="J20935" i="1"/>
  <c r="J20936" i="1"/>
  <c r="J20937" i="1"/>
  <c r="J20938" i="1"/>
  <c r="J20939" i="1"/>
  <c r="J20940" i="1"/>
  <c r="J20941" i="1"/>
  <c r="J20942" i="1"/>
  <c r="J20943" i="1"/>
  <c r="J20944" i="1"/>
  <c r="J20945" i="1"/>
  <c r="J20946" i="1"/>
  <c r="J20947" i="1"/>
  <c r="J20948" i="1"/>
  <c r="J20949" i="1"/>
  <c r="J20950" i="1"/>
  <c r="J20951" i="1"/>
  <c r="J20952" i="1"/>
  <c r="J20953" i="1"/>
  <c r="J20954" i="1"/>
  <c r="J20955" i="1"/>
  <c r="J20956" i="1"/>
  <c r="J20957" i="1"/>
  <c r="J20958" i="1"/>
  <c r="J20959" i="1"/>
  <c r="J20960" i="1"/>
  <c r="J20961" i="1"/>
  <c r="J20962" i="1"/>
  <c r="J20963" i="1"/>
  <c r="J20964" i="1"/>
  <c r="J20965" i="1"/>
  <c r="J20966" i="1"/>
  <c r="J20967" i="1"/>
  <c r="J20968" i="1"/>
  <c r="J20969" i="1"/>
  <c r="J20970" i="1"/>
  <c r="J20971" i="1"/>
  <c r="J20972" i="1"/>
  <c r="J20973" i="1"/>
  <c r="J20974" i="1"/>
  <c r="J20975" i="1"/>
  <c r="G2896" i="1"/>
  <c r="G2912" i="1"/>
  <c r="G2938" i="1"/>
  <c r="G2949" i="1"/>
  <c r="G2967" i="1"/>
  <c r="G2996" i="1"/>
  <c r="G3016" i="1"/>
  <c r="G3040" i="1"/>
  <c r="G3054" i="1"/>
  <c r="G3063" i="1"/>
  <c r="G3089" i="1"/>
  <c r="G3108" i="1"/>
  <c r="G3138" i="1"/>
  <c r="G3144" i="1"/>
  <c r="G3172" i="1"/>
  <c r="G3194" i="1"/>
  <c r="G3207" i="1"/>
  <c r="G3237" i="1"/>
  <c r="G3254" i="1"/>
  <c r="G3277" i="1"/>
  <c r="G3294" i="1"/>
  <c r="G3311" i="1"/>
  <c r="G3325" i="1"/>
  <c r="G3345" i="1"/>
  <c r="G3371" i="1"/>
  <c r="G3388" i="1"/>
  <c r="G3408" i="1"/>
  <c r="G3427" i="1"/>
  <c r="G3457" i="1"/>
  <c r="G3481" i="1"/>
  <c r="G3486" i="1"/>
  <c r="G3514" i="1"/>
  <c r="G3530" i="1"/>
  <c r="G3548" i="1"/>
  <c r="G3562" i="1"/>
  <c r="G3589" i="1"/>
  <c r="G3602" i="1"/>
  <c r="G3631" i="1"/>
  <c r="G3658" i="1"/>
  <c r="G3679" i="1"/>
  <c r="G3686" i="1"/>
  <c r="G3717" i="1"/>
  <c r="G3721" i="1"/>
  <c r="G3747" i="1"/>
  <c r="G3772" i="1"/>
  <c r="G3788" i="1"/>
  <c r="G3819" i="1"/>
  <c r="G3834" i="1"/>
  <c r="G3842" i="1"/>
  <c r="G3871" i="1"/>
  <c r="G3889" i="1"/>
  <c r="G3915" i="1"/>
  <c r="G3926" i="1"/>
  <c r="G3942" i="1"/>
  <c r="G3971" i="1"/>
  <c r="G3985" i="1"/>
  <c r="G4010" i="1"/>
  <c r="G4022" i="1"/>
  <c r="G4059" i="1"/>
  <c r="G4079" i="1"/>
  <c r="G4089" i="1"/>
  <c r="G4113" i="1"/>
  <c r="G4123" i="1"/>
  <c r="G4134" i="1"/>
  <c r="G4168" i="1"/>
  <c r="G4182" i="1"/>
  <c r="G4196" i="1"/>
  <c r="G4216" i="1"/>
  <c r="G4235" i="1"/>
  <c r="G4254" i="1"/>
  <c r="G4260" i="1"/>
  <c r="G4293" i="1"/>
  <c r="G4311" i="1"/>
  <c r="G4317" i="1"/>
  <c r="G4347" i="1"/>
  <c r="G4360" i="1"/>
  <c r="G4383" i="1"/>
  <c r="G4390" i="1"/>
  <c r="G4419" i="1"/>
  <c r="G4427" i="1"/>
  <c r="G4442" i="1"/>
  <c r="G4463" i="1"/>
  <c r="G4464" i="1"/>
  <c r="G4496" i="1"/>
  <c r="G4508" i="1"/>
  <c r="G4526" i="1"/>
  <c r="G4538" i="1"/>
  <c r="G4557" i="1"/>
  <c r="G4587" i="1"/>
  <c r="G4604" i="1"/>
  <c r="G4612" i="1"/>
  <c r="G4632" i="1"/>
  <c r="G4656" i="1"/>
  <c r="G4669" i="1"/>
  <c r="G4688" i="1"/>
  <c r="G4716" i="1"/>
  <c r="G4729" i="1"/>
  <c r="G4754" i="1"/>
  <c r="G4774" i="1"/>
  <c r="G4788" i="1"/>
  <c r="G4812" i="1"/>
  <c r="G4821" i="1"/>
  <c r="G4840" i="1"/>
  <c r="G4848" i="1"/>
  <c r="G4867" i="1"/>
  <c r="G4892" i="1"/>
  <c r="G4910" i="1"/>
  <c r="G4919" i="1"/>
  <c r="G4934" i="1"/>
  <c r="G4950" i="1"/>
  <c r="G4967" i="1"/>
  <c r="G5000" i="1"/>
  <c r="G5020" i="1"/>
  <c r="G5032" i="1"/>
  <c r="G5047" i="1"/>
  <c r="G5077" i="1"/>
  <c r="G5084" i="1"/>
  <c r="G5103" i="1"/>
  <c r="G5133" i="1"/>
  <c r="G5153" i="1"/>
  <c r="G5165" i="1"/>
  <c r="G5186" i="1"/>
  <c r="G5207" i="1"/>
  <c r="G5225" i="1"/>
  <c r="G5239" i="1"/>
  <c r="G5264" i="1"/>
  <c r="G5277" i="1"/>
  <c r="G5300" i="1"/>
  <c r="G5310" i="1"/>
  <c r="G5333" i="1"/>
  <c r="G5348" i="1"/>
  <c r="G5363" i="1"/>
  <c r="G5387" i="1"/>
  <c r="G5403" i="1"/>
  <c r="G5420" i="1"/>
  <c r="G5429" i="1"/>
  <c r="G5459" i="1"/>
  <c r="G5475" i="1"/>
  <c r="G5499" i="1"/>
  <c r="G5521" i="1"/>
  <c r="G5536" i="1"/>
  <c r="G5560" i="1"/>
  <c r="G5566" i="1"/>
  <c r="G5593" i="1"/>
  <c r="G5603" i="1"/>
  <c r="G5631" i="1"/>
  <c r="G5639" i="1"/>
  <c r="G5664" i="1"/>
  <c r="G5681" i="1"/>
  <c r="G5691" i="1"/>
  <c r="G5709" i="1"/>
  <c r="G5728" i="1"/>
  <c r="G5757" i="1"/>
  <c r="G5772" i="1"/>
  <c r="G5773" i="1"/>
  <c r="G5794" i="1"/>
  <c r="G5811" i="1"/>
  <c r="G5847" i="1"/>
  <c r="G5866" i="1"/>
  <c r="G5884" i="1"/>
  <c r="G5900" i="1"/>
  <c r="G5909" i="1"/>
  <c r="G5926" i="1"/>
  <c r="G5939" i="1"/>
  <c r="G5969" i="1"/>
  <c r="G5993" i="1"/>
  <c r="G6012" i="1"/>
  <c r="G6016" i="1"/>
  <c r="G6039" i="1"/>
  <c r="G6059" i="1"/>
  <c r="G6086" i="1"/>
  <c r="G6099" i="1"/>
  <c r="G6113" i="1"/>
  <c r="G6140" i="1"/>
  <c r="G6153" i="1"/>
  <c r="G6168" i="1"/>
  <c r="G6204" i="1"/>
  <c r="G6212" i="1"/>
  <c r="G6225" i="1"/>
  <c r="G6254" i="1"/>
  <c r="G6267" i="1"/>
  <c r="G6293" i="1"/>
  <c r="G6311" i="1"/>
  <c r="G6337" i="1"/>
  <c r="G6345" i="1"/>
  <c r="G6359" i="1"/>
  <c r="G6383" i="1"/>
  <c r="G6413" i="1"/>
  <c r="G6422" i="1"/>
  <c r="G6451" i="1"/>
  <c r="G6462" i="1"/>
  <c r="G6478" i="1"/>
  <c r="G6490" i="1"/>
  <c r="G6522" i="1"/>
  <c r="G6528" i="1"/>
  <c r="G6549" i="1"/>
  <c r="G6568" i="1"/>
  <c r="G6600" i="1"/>
  <c r="G6612" i="1"/>
  <c r="G6621" i="1"/>
  <c r="G6656" i="1"/>
  <c r="G6661" i="1"/>
  <c r="G6682" i="1"/>
  <c r="G6712" i="1"/>
  <c r="G6724" i="1"/>
  <c r="G6753" i="1"/>
  <c r="G6759" i="1"/>
  <c r="G6781" i="1"/>
  <c r="G6800" i="1"/>
  <c r="G6813" i="1"/>
  <c r="G6839" i="1"/>
  <c r="G6867" i="1"/>
  <c r="G6868" i="1"/>
  <c r="G6903" i="1"/>
  <c r="G6922" i="1"/>
  <c r="G6935" i="1"/>
  <c r="G6945" i="1"/>
  <c r="G6970" i="1"/>
  <c r="G6998" i="1"/>
  <c r="G7000" i="1"/>
  <c r="G7018" i="1"/>
  <c r="G7037" i="1"/>
  <c r="G7072" i="1"/>
  <c r="G7091" i="1"/>
  <c r="G7112" i="1"/>
  <c r="G7117" i="1"/>
  <c r="G7143" i="1"/>
  <c r="G7156" i="1"/>
  <c r="G7172" i="1"/>
  <c r="G7196" i="1"/>
  <c r="G7225" i="1"/>
  <c r="G7228" i="1"/>
  <c r="G7254" i="1"/>
  <c r="G7282" i="1"/>
  <c r="G7285" i="1"/>
  <c r="G7311" i="1"/>
  <c r="G7326" i="1"/>
  <c r="G7342" i="1"/>
  <c r="G7366" i="1"/>
  <c r="G7393" i="1"/>
  <c r="G7400" i="1"/>
  <c r="G7430" i="1"/>
  <c r="G7451" i="1"/>
  <c r="G7461" i="1"/>
  <c r="G7488" i="1"/>
  <c r="G7497" i="1"/>
  <c r="G7512" i="1"/>
  <c r="G7525" i="1"/>
  <c r="G7544" i="1"/>
  <c r="G7563" i="1"/>
  <c r="G7579" i="1"/>
  <c r="G7605" i="1"/>
  <c r="G7624" i="1"/>
  <c r="G7647" i="1"/>
  <c r="G7663" i="1"/>
  <c r="G7673" i="1"/>
  <c r="G7705" i="1"/>
  <c r="G7720" i="1"/>
  <c r="G7730" i="1"/>
  <c r="G7761" i="1"/>
  <c r="G7771" i="1"/>
  <c r="G7795" i="1"/>
  <c r="G7815" i="1"/>
  <c r="G7829" i="1"/>
  <c r="G7848" i="1"/>
  <c r="G7869" i="1"/>
  <c r="G7880" i="1"/>
  <c r="G7902" i="1"/>
  <c r="G7921" i="1"/>
  <c r="G7944" i="1"/>
  <c r="G7955" i="1"/>
  <c r="G7984" i="1"/>
  <c r="G8003" i="1"/>
  <c r="G8013" i="1"/>
  <c r="G8041" i="1"/>
  <c r="G8048" i="1"/>
  <c r="G8077" i="1"/>
  <c r="G8085" i="1"/>
  <c r="G8108" i="1"/>
  <c r="G8125" i="1"/>
  <c r="G8148" i="1"/>
  <c r="G8164" i="1"/>
  <c r="G8184" i="1"/>
  <c r="G8210" i="1"/>
  <c r="G8230" i="1"/>
  <c r="G8238" i="1"/>
  <c r="G8262" i="1"/>
  <c r="G8278" i="1"/>
  <c r="G8292" i="1"/>
  <c r="G8309" i="1"/>
  <c r="G8342" i="1"/>
  <c r="G8361" i="1"/>
  <c r="G8380" i="1"/>
  <c r="G8400" i="1"/>
  <c r="G8401" i="1"/>
  <c r="G8432" i="1"/>
  <c r="G8443" i="1"/>
  <c r="G8459" i="1"/>
  <c r="G8485" i="1"/>
  <c r="G8501" i="1"/>
  <c r="G8516" i="1"/>
  <c r="G8529" i="1"/>
  <c r="G8547" i="1"/>
  <c r="G8574" i="1"/>
  <c r="G8579" i="1"/>
  <c r="G8616" i="1"/>
  <c r="G8623" i="1"/>
  <c r="G8651" i="1"/>
  <c r="G8664" i="1"/>
  <c r="G8686" i="1"/>
  <c r="G8697" i="1"/>
  <c r="G8726" i="1"/>
  <c r="G8735" i="1"/>
  <c r="G8763" i="1"/>
  <c r="G8779" i="1"/>
  <c r="G8798" i="1"/>
  <c r="G8813" i="1"/>
  <c r="G8839" i="1"/>
  <c r="G8858" i="1"/>
  <c r="G8880" i="1"/>
  <c r="G8895" i="1"/>
  <c r="G8912" i="1"/>
  <c r="G8933" i="1"/>
  <c r="G8947" i="1"/>
  <c r="G8962" i="1"/>
  <c r="G8983" i="1"/>
  <c r="G8997" i="1"/>
  <c r="G9020" i="1"/>
  <c r="G9044" i="1"/>
  <c r="G9060" i="1"/>
  <c r="G9077" i="1"/>
  <c r="G9101" i="1"/>
  <c r="G9118" i="1"/>
  <c r="G9126" i="1"/>
  <c r="G9149" i="1"/>
  <c r="G9177" i="1"/>
  <c r="G9180" i="1"/>
  <c r="G9205" i="1"/>
  <c r="G9217" i="1"/>
  <c r="G9250" i="1"/>
  <c r="G9269" i="1"/>
  <c r="G9280" i="1"/>
  <c r="G9310" i="1"/>
  <c r="G9315" i="1"/>
  <c r="G9341" i="1"/>
  <c r="G9361" i="1"/>
  <c r="G9386" i="1"/>
  <c r="G9391" i="1"/>
  <c r="G9416" i="1"/>
  <c r="G9428" i="1"/>
  <c r="G9451" i="1"/>
  <c r="G9470" i="1"/>
  <c r="G9495" i="1"/>
  <c r="G9513" i="1"/>
  <c r="G9522" i="1"/>
  <c r="G9540" i="1"/>
  <c r="G9567" i="1"/>
  <c r="G9581" i="1"/>
  <c r="G9600" i="1"/>
  <c r="G9622" i="1"/>
  <c r="G9643" i="1"/>
  <c r="G9669" i="1"/>
  <c r="G9689" i="1"/>
  <c r="G9705" i="1"/>
  <c r="G9713" i="1"/>
  <c r="G9742" i="1"/>
  <c r="G9749" i="1"/>
  <c r="G9773" i="1"/>
  <c r="G9788" i="1"/>
  <c r="G9823" i="1"/>
  <c r="G9833" i="1"/>
  <c r="G9849" i="1"/>
  <c r="G9878" i="1"/>
  <c r="G9883" i="1"/>
  <c r="G9907" i="1"/>
  <c r="G9937" i="1"/>
  <c r="G9944" i="1"/>
  <c r="G9970" i="1"/>
  <c r="G9977" i="1"/>
  <c r="G9998" i="1"/>
  <c r="G10016" i="1"/>
  <c r="G10041" i="1"/>
  <c r="G10066" i="1"/>
  <c r="G10088" i="1"/>
  <c r="G10102" i="1"/>
  <c r="G10115" i="1"/>
  <c r="G10143" i="1"/>
  <c r="G10149" i="1"/>
  <c r="G10183" i="1"/>
  <c r="G10194" i="1"/>
  <c r="G10206" i="1"/>
  <c r="G10224" i="1"/>
  <c r="G10241" i="1"/>
  <c r="G10260" i="1"/>
  <c r="G10285" i="1"/>
  <c r="G10303" i="1"/>
  <c r="G10312" i="1"/>
  <c r="G10330" i="1"/>
  <c r="G10357" i="1"/>
  <c r="G10371" i="1"/>
  <c r="G10390" i="1"/>
  <c r="G10412" i="1"/>
  <c r="G10433" i="1"/>
  <c r="G10459" i="1"/>
  <c r="G10479" i="1"/>
  <c r="G10495" i="1"/>
  <c r="G10503" i="1"/>
  <c r="G10532" i="1"/>
  <c r="G10539" i="1"/>
  <c r="G10562" i="1"/>
  <c r="G10577" i="1"/>
  <c r="G10603" i="1"/>
  <c r="G10616" i="1"/>
  <c r="G10644" i="1"/>
  <c r="G10654" i="1"/>
  <c r="G10684" i="1"/>
  <c r="G10687" i="1"/>
  <c r="G10714" i="1"/>
  <c r="G10733" i="1"/>
  <c r="G10746" i="1"/>
  <c r="G10769" i="1"/>
  <c r="G10786" i="1"/>
  <c r="G10808" i="1"/>
  <c r="G10821" i="1"/>
  <c r="G10854" i="1"/>
  <c r="G10857" i="1"/>
  <c r="G10892" i="1"/>
  <c r="G10905" i="1"/>
  <c r="G10928" i="1"/>
  <c r="G10945" i="1"/>
  <c r="G10964" i="1"/>
  <c r="G10968" i="1"/>
  <c r="G10991" i="1"/>
  <c r="G11011" i="1"/>
  <c r="G11038" i="1"/>
  <c r="G11051" i="1"/>
  <c r="G11065" i="1"/>
  <c r="G11092" i="1"/>
  <c r="G11105" i="1"/>
  <c r="G11120" i="1"/>
  <c r="G11156" i="1"/>
  <c r="G11164" i="1"/>
  <c r="G11177" i="1"/>
  <c r="G11206" i="1"/>
  <c r="G11219" i="1"/>
  <c r="G11245" i="1"/>
  <c r="G11263" i="1"/>
  <c r="G11289" i="1"/>
  <c r="G11297" i="1"/>
  <c r="G11311" i="1"/>
  <c r="G11335" i="1"/>
  <c r="G11365" i="1"/>
  <c r="G11374" i="1"/>
  <c r="G11391" i="1"/>
  <c r="G11394" i="1"/>
  <c r="G11426" i="1"/>
  <c r="G11432" i="1"/>
  <c r="G11453" i="1"/>
  <c r="G11472" i="1"/>
  <c r="G11504" i="1"/>
  <c r="G11516" i="1"/>
  <c r="G11525" i="1"/>
  <c r="G11560" i="1"/>
  <c r="G11565" i="1"/>
  <c r="G11586" i="1"/>
  <c r="G11616" i="1"/>
  <c r="G11628" i="1"/>
  <c r="G11657" i="1"/>
  <c r="G11663" i="1"/>
  <c r="G11685" i="1"/>
  <c r="G11704" i="1"/>
  <c r="G11717" i="1"/>
  <c r="G11743" i="1"/>
  <c r="G11771" i="1"/>
  <c r="G11772" i="1"/>
  <c r="G11807" i="1"/>
  <c r="G11826" i="1"/>
  <c r="G11839" i="1"/>
  <c r="G11849" i="1"/>
  <c r="G11874" i="1"/>
  <c r="G11904" i="1"/>
  <c r="G11911" i="1"/>
  <c r="G11929" i="1"/>
  <c r="G11946" i="1"/>
  <c r="G11948" i="1"/>
  <c r="G11966" i="1"/>
  <c r="G11985" i="1"/>
  <c r="G12020" i="1"/>
  <c r="G12039" i="1"/>
  <c r="G12060" i="1"/>
  <c r="G12065" i="1"/>
  <c r="G12091" i="1"/>
  <c r="G12104" i="1"/>
  <c r="G12120" i="1"/>
  <c r="G12144" i="1"/>
  <c r="G12173" i="1"/>
  <c r="G12176" i="1"/>
  <c r="G12202" i="1"/>
  <c r="G12230" i="1"/>
  <c r="G12246" i="1"/>
  <c r="G12259" i="1"/>
  <c r="G12278" i="1"/>
  <c r="G12297" i="1"/>
  <c r="G12313" i="1"/>
  <c r="G12339" i="1"/>
  <c r="G12358" i="1"/>
  <c r="G12381" i="1"/>
  <c r="G12397" i="1"/>
  <c r="G12407" i="1"/>
  <c r="G12439" i="1"/>
  <c r="G12454" i="1"/>
  <c r="G12464" i="1"/>
  <c r="G12491" i="1"/>
  <c r="G12498" i="1"/>
  <c r="G12527" i="1"/>
  <c r="G12535" i="1"/>
  <c r="G12558" i="1"/>
  <c r="G12575" i="1"/>
  <c r="G12598" i="1"/>
  <c r="G12614" i="1"/>
  <c r="G12634" i="1"/>
  <c r="G12660" i="1"/>
  <c r="G12680" i="1"/>
  <c r="G12688" i="1"/>
  <c r="G12712" i="1"/>
  <c r="G12736" i="1"/>
  <c r="G12751" i="1"/>
  <c r="G12775" i="1"/>
  <c r="G12788" i="1"/>
  <c r="G12803" i="1"/>
  <c r="G12831" i="1"/>
  <c r="G12851" i="1"/>
  <c r="G12867" i="1"/>
  <c r="G12879" i="1"/>
  <c r="G12905" i="1"/>
  <c r="G12921" i="1"/>
  <c r="G12933" i="1"/>
  <c r="G12957" i="1"/>
  <c r="G12975" i="1"/>
  <c r="G12989" i="1"/>
  <c r="G13006" i="1"/>
  <c r="G13039" i="1"/>
  <c r="G13058" i="1"/>
  <c r="G13077" i="1"/>
  <c r="G13097" i="1"/>
  <c r="G13098" i="1"/>
  <c r="G13129" i="1"/>
  <c r="G13140" i="1"/>
  <c r="G13156" i="1"/>
  <c r="G13182" i="1"/>
  <c r="G13198" i="1"/>
  <c r="G13214" i="1"/>
  <c r="G13246" i="1"/>
  <c r="G13259" i="1"/>
  <c r="G13275" i="1"/>
  <c r="G13295" i="1"/>
  <c r="G13318" i="1"/>
  <c r="G13340" i="1"/>
  <c r="G13356" i="1"/>
  <c r="G13380" i="1"/>
  <c r="G13399" i="1"/>
  <c r="G13403" i="1"/>
  <c r="G13438" i="1"/>
  <c r="G13443" i="1"/>
  <c r="G13476" i="1"/>
  <c r="G13484" i="1"/>
  <c r="G13503" i="1"/>
  <c r="G13516" i="1"/>
  <c r="G13534" i="1"/>
  <c r="G13561" i="1"/>
  <c r="G13566" i="1"/>
  <c r="G13603" i="1"/>
  <c r="G13610" i="1"/>
  <c r="G13638" i="1"/>
  <c r="G13651" i="1"/>
  <c r="G13673" i="1"/>
  <c r="G13684" i="1"/>
  <c r="G13713" i="1"/>
  <c r="G13722" i="1"/>
  <c r="G13748" i="1"/>
  <c r="G13772" i="1"/>
  <c r="G13788" i="1"/>
  <c r="G13805" i="1"/>
  <c r="G13829" i="1"/>
  <c r="G13846" i="1"/>
  <c r="G13854" i="1"/>
  <c r="G13877" i="1"/>
  <c r="G13905" i="1"/>
  <c r="G13908" i="1"/>
  <c r="G13933" i="1"/>
  <c r="G13945" i="1"/>
  <c r="G13977" i="1"/>
  <c r="G13994" i="1"/>
  <c r="G14013" i="1"/>
  <c r="G14017" i="1"/>
  <c r="G14040" i="1"/>
  <c r="G14060" i="1"/>
  <c r="G14087" i="1"/>
  <c r="G14100" i="1"/>
  <c r="G14114" i="1"/>
  <c r="G14141" i="1"/>
  <c r="G14154" i="1"/>
  <c r="G14169" i="1"/>
  <c r="G14205" i="1"/>
  <c r="G14213" i="1"/>
  <c r="G14226" i="1"/>
  <c r="G14255" i="1"/>
  <c r="G14268" i="1"/>
  <c r="G14294" i="1"/>
  <c r="G14312" i="1"/>
  <c r="G14338" i="1"/>
  <c r="G14346" i="1"/>
  <c r="G14360" i="1"/>
  <c r="G14384" i="1"/>
  <c r="G14414" i="1"/>
  <c r="G14423" i="1"/>
  <c r="G14452" i="1"/>
  <c r="G14463" i="1"/>
  <c r="G14479" i="1"/>
  <c r="G14492" i="1"/>
  <c r="G14519" i="1"/>
  <c r="G14539" i="1"/>
  <c r="G14555" i="1"/>
  <c r="G14575" i="1"/>
  <c r="G14593" i="1"/>
  <c r="G14598" i="1"/>
  <c r="G14630" i="1"/>
  <c r="G14636" i="1"/>
  <c r="G14657" i="1"/>
  <c r="G14676" i="1"/>
  <c r="G14708" i="1"/>
  <c r="G14720" i="1"/>
  <c r="G14729" i="1"/>
  <c r="G14764" i="1"/>
  <c r="G14769" i="1"/>
  <c r="G14790" i="1"/>
  <c r="G14820" i="1"/>
  <c r="G14832" i="1"/>
  <c r="G14861" i="1"/>
  <c r="G14867" i="1"/>
  <c r="G14889" i="1"/>
  <c r="G14908" i="1"/>
  <c r="G14921" i="1"/>
  <c r="G14947" i="1"/>
  <c r="G14969" i="1"/>
  <c r="G14971" i="1"/>
  <c r="G14989" i="1"/>
  <c r="G15008" i="1"/>
  <c r="G15043" i="1"/>
  <c r="G15062" i="1"/>
  <c r="G15083" i="1"/>
  <c r="G15088" i="1"/>
  <c r="G15114" i="1"/>
  <c r="G15127" i="1"/>
  <c r="G15149" i="1"/>
  <c r="G15162" i="1"/>
  <c r="G15181" i="1"/>
  <c r="G15200" i="1"/>
  <c r="G15216" i="1"/>
  <c r="G15242" i="1"/>
  <c r="G15261" i="1"/>
  <c r="G15284" i="1"/>
  <c r="G15300" i="1"/>
  <c r="G15310" i="1"/>
  <c r="G15342" i="1"/>
  <c r="G15357" i="1"/>
  <c r="G15367" i="1"/>
  <c r="G15398" i="1"/>
  <c r="G15408" i="1"/>
  <c r="G15432" i="1"/>
  <c r="G15452" i="1"/>
  <c r="G15466" i="1"/>
  <c r="G15485" i="1"/>
  <c r="G15510" i="1"/>
  <c r="G15515" i="1"/>
  <c r="G15534" i="1"/>
  <c r="G15563" i="1"/>
  <c r="G15575" i="1"/>
  <c r="G15583" i="1"/>
  <c r="G15600" i="1"/>
  <c r="G15631" i="1"/>
  <c r="G15644" i="1"/>
  <c r="G15661" i="1"/>
  <c r="G15678" i="1"/>
  <c r="G15691" i="1"/>
  <c r="G15719" i="1"/>
  <c r="G15723" i="1"/>
  <c r="G15754" i="1"/>
  <c r="G15764" i="1"/>
  <c r="G15778" i="1"/>
  <c r="G15797" i="1"/>
  <c r="G15820" i="1"/>
  <c r="G15847" i="1"/>
  <c r="G15867" i="1"/>
  <c r="G15885" i="1"/>
  <c r="G15891" i="1"/>
  <c r="G15920" i="1"/>
  <c r="G15945" i="1"/>
  <c r="G15950" i="1"/>
  <c r="G15978" i="1"/>
  <c r="G15988" i="1"/>
  <c r="G16018" i="1"/>
  <c r="G16033" i="1"/>
  <c r="G16054" i="1"/>
  <c r="G16064" i="1"/>
  <c r="G16098" i="1"/>
  <c r="G16105" i="1"/>
  <c r="G16125" i="1"/>
  <c r="G16138" i="1"/>
  <c r="G16165" i="1"/>
  <c r="G16182" i="1"/>
  <c r="G16210" i="1"/>
  <c r="G16222" i="1"/>
  <c r="G16240" i="1"/>
  <c r="G16263" i="1"/>
  <c r="G16273" i="1"/>
  <c r="G16292" i="1"/>
  <c r="G16317" i="1"/>
  <c r="G16336" i="1"/>
  <c r="G16358" i="1"/>
  <c r="G16376" i="1"/>
  <c r="G16387" i="1"/>
  <c r="G16420" i="1"/>
  <c r="G16440" i="1"/>
  <c r="G16448" i="1"/>
  <c r="G16471" i="1"/>
  <c r="G16491" i="1"/>
  <c r="G16516" i="1"/>
  <c r="G16535" i="1"/>
  <c r="G16540" i="1"/>
  <c r="G16563" i="1"/>
  <c r="G16579" i="1"/>
  <c r="G16595" i="1"/>
  <c r="G16603" i="1"/>
  <c r="G16627" i="1"/>
  <c r="G16639" i="1"/>
  <c r="G16655" i="1"/>
  <c r="G16684" i="1"/>
  <c r="G16706" i="1"/>
  <c r="G16714" i="1"/>
  <c r="G16738" i="1"/>
  <c r="G16750" i="1"/>
  <c r="G16774" i="1"/>
  <c r="G16801" i="1"/>
  <c r="G16816" i="1"/>
  <c r="G16835" i="1"/>
  <c r="G16847" i="1"/>
  <c r="G16879" i="1"/>
  <c r="G16886" i="1"/>
  <c r="G16914" i="1"/>
  <c r="G16936" i="1"/>
  <c r="G16946" i="1"/>
  <c r="G16963" i="1"/>
  <c r="G16977" i="1"/>
  <c r="G17009" i="1"/>
  <c r="G17030" i="1"/>
  <c r="G17033" i="1"/>
  <c r="G17059" i="1"/>
  <c r="G17074" i="1"/>
  <c r="G17104" i="1"/>
  <c r="G17120" i="1"/>
  <c r="G17122" i="1"/>
  <c r="G17143" i="1"/>
  <c r="G17161" i="1"/>
  <c r="G17183" i="1"/>
  <c r="G17212" i="1"/>
  <c r="G17221" i="1"/>
  <c r="G17250" i="1"/>
  <c r="G17262" i="1"/>
  <c r="G17285" i="1"/>
  <c r="G17303" i="1"/>
  <c r="G17325" i="1"/>
  <c r="G17334" i="1"/>
  <c r="G17352" i="1"/>
  <c r="G17385" i="1"/>
  <c r="G17405" i="1"/>
  <c r="G17417" i="1"/>
  <c r="G17441" i="1"/>
  <c r="G17460" i="1"/>
  <c r="G17465" i="1"/>
  <c r="G17497" i="1"/>
  <c r="G17519" i="1"/>
  <c r="G17521" i="1"/>
  <c r="G17539" i="1"/>
  <c r="G17562" i="1"/>
  <c r="G17592" i="1"/>
  <c r="G17604" i="1"/>
  <c r="G17621" i="1"/>
  <c r="G17644" i="1"/>
  <c r="G17656" i="1"/>
  <c r="C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C813" i="1"/>
  <c r="C814" i="1"/>
  <c r="C815" i="1"/>
  <c r="C816" i="1"/>
  <c r="C817" i="1"/>
  <c r="C818" i="1"/>
  <c r="C819" i="1"/>
  <c r="C820" i="1"/>
  <c r="C821" i="1"/>
  <c r="C822" i="1"/>
  <c r="C823" i="1"/>
  <c r="C824" i="1"/>
  <c r="C825" i="1"/>
  <c r="C826" i="1"/>
  <c r="C827" i="1"/>
  <c r="C828" i="1"/>
  <c r="C829" i="1"/>
  <c r="C830" i="1"/>
  <c r="C831" i="1"/>
  <c r="C832" i="1"/>
  <c r="C833" i="1"/>
  <c r="C834" i="1"/>
  <c r="C835" i="1"/>
  <c r="C836" i="1"/>
  <c r="C837" i="1"/>
  <c r="C838" i="1"/>
  <c r="C839" i="1"/>
  <c r="C840" i="1"/>
  <c r="C841" i="1"/>
  <c r="C842" i="1"/>
  <c r="C843" i="1"/>
  <c r="C844" i="1"/>
  <c r="C845" i="1"/>
  <c r="C846" i="1"/>
  <c r="C847" i="1"/>
  <c r="C848" i="1"/>
  <c r="C849" i="1"/>
  <c r="C850" i="1"/>
  <c r="C851" i="1"/>
  <c r="C852" i="1"/>
  <c r="C853" i="1"/>
  <c r="C854" i="1"/>
  <c r="C855" i="1"/>
  <c r="C856" i="1"/>
  <c r="C857" i="1"/>
  <c r="C858" i="1"/>
  <c r="C859" i="1"/>
  <c r="C860" i="1"/>
  <c r="C861" i="1"/>
  <c r="C862" i="1"/>
  <c r="C863" i="1"/>
  <c r="C864" i="1"/>
  <c r="C865" i="1"/>
  <c r="C866" i="1"/>
  <c r="C867" i="1"/>
  <c r="C868" i="1"/>
  <c r="C869" i="1"/>
  <c r="C870" i="1"/>
  <c r="C871" i="1"/>
  <c r="C872" i="1"/>
  <c r="C873" i="1"/>
  <c r="C874" i="1"/>
  <c r="C875" i="1"/>
  <c r="C876" i="1"/>
  <c r="C877" i="1"/>
  <c r="C878" i="1"/>
  <c r="C879" i="1"/>
  <c r="C880" i="1"/>
  <c r="C881" i="1"/>
  <c r="C882" i="1"/>
  <c r="C883" i="1"/>
  <c r="C884" i="1"/>
  <c r="C885" i="1"/>
  <c r="C886" i="1"/>
  <c r="C887" i="1"/>
  <c r="C888" i="1"/>
  <c r="C889" i="1"/>
  <c r="C890" i="1"/>
  <c r="C891" i="1"/>
  <c r="C892" i="1"/>
  <c r="C893" i="1"/>
  <c r="C894" i="1"/>
  <c r="C895" i="1"/>
  <c r="C896" i="1"/>
  <c r="C897" i="1"/>
  <c r="C898" i="1"/>
  <c r="C899" i="1"/>
  <c r="C900" i="1"/>
  <c r="C901" i="1"/>
  <c r="C902" i="1"/>
  <c r="C903" i="1"/>
  <c r="C904" i="1"/>
  <c r="C905" i="1"/>
  <c r="C906" i="1"/>
  <c r="C907" i="1"/>
  <c r="C908" i="1"/>
  <c r="C909" i="1"/>
  <c r="C910" i="1"/>
  <c r="C911" i="1"/>
  <c r="C912" i="1"/>
  <c r="C913" i="1"/>
  <c r="C914" i="1"/>
  <c r="C915" i="1"/>
  <c r="C916" i="1"/>
  <c r="C917" i="1"/>
  <c r="C918" i="1"/>
  <c r="C919" i="1"/>
  <c r="C920" i="1"/>
  <c r="C921" i="1"/>
  <c r="C922" i="1"/>
  <c r="C923" i="1"/>
  <c r="C924" i="1"/>
  <c r="C925" i="1"/>
  <c r="C926" i="1"/>
  <c r="C927" i="1"/>
  <c r="C928" i="1"/>
  <c r="C929" i="1"/>
  <c r="C930" i="1"/>
  <c r="C931" i="1"/>
  <c r="C932" i="1"/>
  <c r="C933" i="1"/>
  <c r="C934" i="1"/>
  <c r="C935" i="1"/>
  <c r="C936" i="1"/>
  <c r="C937" i="1"/>
  <c r="C938" i="1"/>
  <c r="C939" i="1"/>
  <c r="C940" i="1"/>
  <c r="C941" i="1"/>
  <c r="C942" i="1"/>
  <c r="C943" i="1"/>
  <c r="C944" i="1"/>
  <c r="C945" i="1"/>
  <c r="C946" i="1"/>
  <c r="C947" i="1"/>
  <c r="C948" i="1"/>
  <c r="C949" i="1"/>
  <c r="C950" i="1"/>
  <c r="C951" i="1"/>
  <c r="C952" i="1"/>
  <c r="C953" i="1"/>
  <c r="C954" i="1"/>
  <c r="C955" i="1"/>
  <c r="C956" i="1"/>
  <c r="C957" i="1"/>
  <c r="C958" i="1"/>
  <c r="C959" i="1"/>
  <c r="C960" i="1"/>
  <c r="C961" i="1"/>
  <c r="C962" i="1"/>
  <c r="C963" i="1"/>
  <c r="C964" i="1"/>
  <c r="C965" i="1"/>
  <c r="C966" i="1"/>
  <c r="C967" i="1"/>
  <c r="C968" i="1"/>
  <c r="C969" i="1"/>
  <c r="C970" i="1"/>
  <c r="C971" i="1"/>
  <c r="C972" i="1"/>
  <c r="C973" i="1"/>
  <c r="C974" i="1"/>
  <c r="C975" i="1"/>
  <c r="C976" i="1"/>
  <c r="C977" i="1"/>
  <c r="C978" i="1"/>
  <c r="C979" i="1"/>
  <c r="C980" i="1"/>
  <c r="C981" i="1"/>
  <c r="C982" i="1"/>
  <c r="C983" i="1"/>
  <c r="C984" i="1"/>
  <c r="C985" i="1"/>
  <c r="C986" i="1"/>
  <c r="C987" i="1"/>
  <c r="C988" i="1"/>
  <c r="C989" i="1"/>
  <c r="C990" i="1"/>
  <c r="C991" i="1"/>
  <c r="C992" i="1"/>
  <c r="C993" i="1"/>
  <c r="C994" i="1"/>
  <c r="C995" i="1"/>
  <c r="C996" i="1"/>
  <c r="C997" i="1"/>
  <c r="C998" i="1"/>
  <c r="C999" i="1"/>
  <c r="C1000" i="1"/>
  <c r="C1001" i="1"/>
  <c r="C1002" i="1"/>
  <c r="C1003" i="1"/>
  <c r="C1004" i="1"/>
  <c r="C1005" i="1"/>
  <c r="C1006" i="1"/>
  <c r="C1007" i="1"/>
  <c r="C1008" i="1"/>
  <c r="C1009" i="1"/>
  <c r="C1010" i="1"/>
  <c r="C1011" i="1"/>
  <c r="C1012" i="1"/>
  <c r="C1013" i="1"/>
  <c r="C1014" i="1"/>
  <c r="C1015" i="1"/>
  <c r="C1016" i="1"/>
  <c r="C1017" i="1"/>
  <c r="C1018" i="1"/>
  <c r="C1019" i="1"/>
  <c r="C1020" i="1"/>
  <c r="C1021" i="1"/>
  <c r="C1022" i="1"/>
  <c r="C1023" i="1"/>
  <c r="C1024" i="1"/>
  <c r="C1025" i="1"/>
  <c r="C1026" i="1"/>
  <c r="C1027" i="1"/>
  <c r="C1028" i="1"/>
  <c r="C1029" i="1"/>
  <c r="C1030" i="1"/>
  <c r="C1031" i="1"/>
  <c r="C1032" i="1"/>
  <c r="C1033" i="1"/>
  <c r="C1034" i="1"/>
  <c r="C1035" i="1"/>
  <c r="C1036" i="1"/>
  <c r="C1037" i="1"/>
  <c r="C1038" i="1"/>
  <c r="C1039" i="1"/>
  <c r="C1040" i="1"/>
  <c r="C1041" i="1"/>
  <c r="C1042" i="1"/>
  <c r="C1043" i="1"/>
  <c r="C1044" i="1"/>
  <c r="C1045" i="1"/>
  <c r="C1046" i="1"/>
  <c r="C1047" i="1"/>
  <c r="C1048" i="1"/>
  <c r="C1049" i="1"/>
  <c r="C1050" i="1"/>
  <c r="C1051" i="1"/>
  <c r="C1052" i="1"/>
  <c r="C1053" i="1"/>
  <c r="C1054" i="1"/>
  <c r="C1055" i="1"/>
  <c r="C1056" i="1"/>
  <c r="C1057" i="1"/>
  <c r="C1058" i="1"/>
  <c r="C1059" i="1"/>
  <c r="C1060" i="1"/>
  <c r="C1061" i="1"/>
  <c r="C1062" i="1"/>
  <c r="C1063" i="1"/>
  <c r="C1064" i="1"/>
  <c r="C1065" i="1"/>
  <c r="C1066" i="1"/>
  <c r="C1067" i="1"/>
  <c r="C1068" i="1"/>
  <c r="C1069" i="1"/>
  <c r="C1070" i="1"/>
  <c r="C1071" i="1"/>
  <c r="C1072" i="1"/>
  <c r="C1073" i="1"/>
  <c r="C1074" i="1"/>
  <c r="C1075" i="1"/>
  <c r="C1076" i="1"/>
  <c r="C1077" i="1"/>
  <c r="C1078" i="1"/>
  <c r="C1079" i="1"/>
  <c r="C1080" i="1"/>
  <c r="C1081" i="1"/>
  <c r="C1082" i="1"/>
  <c r="C1083" i="1"/>
  <c r="C1084" i="1"/>
  <c r="C1085" i="1"/>
  <c r="C1086" i="1"/>
  <c r="C1087" i="1"/>
  <c r="C1088" i="1"/>
  <c r="C1089" i="1"/>
  <c r="C1090" i="1"/>
  <c r="C1091" i="1"/>
  <c r="C1092" i="1"/>
  <c r="C1093" i="1"/>
  <c r="C1094" i="1"/>
  <c r="C1095" i="1"/>
  <c r="C1096" i="1"/>
  <c r="C1097" i="1"/>
  <c r="C1098" i="1"/>
  <c r="C1099" i="1"/>
  <c r="C1100" i="1"/>
  <c r="C1101" i="1"/>
  <c r="C1102" i="1"/>
  <c r="C1103" i="1"/>
  <c r="C1104" i="1"/>
  <c r="C1105" i="1"/>
  <c r="C1106" i="1"/>
  <c r="C1107" i="1"/>
  <c r="C1108" i="1"/>
  <c r="C1109" i="1"/>
  <c r="C1110" i="1"/>
  <c r="C1111" i="1"/>
  <c r="C1112" i="1"/>
  <c r="C1113" i="1"/>
  <c r="C1114" i="1"/>
  <c r="C1115" i="1"/>
  <c r="C1116" i="1"/>
  <c r="C1117" i="1"/>
  <c r="C1118" i="1"/>
  <c r="C1119" i="1"/>
  <c r="C1120" i="1"/>
  <c r="C1121" i="1"/>
  <c r="C1122" i="1"/>
  <c r="C1123" i="1"/>
  <c r="C1124" i="1"/>
  <c r="C1125" i="1"/>
  <c r="C1126" i="1"/>
  <c r="C1127" i="1"/>
  <c r="C1128" i="1"/>
  <c r="C1129" i="1"/>
  <c r="C1130" i="1"/>
  <c r="C1131" i="1"/>
  <c r="C1132" i="1"/>
  <c r="C1133" i="1"/>
  <c r="C1134" i="1"/>
  <c r="C1135" i="1"/>
  <c r="C1136" i="1"/>
  <c r="C1137" i="1"/>
  <c r="C1138" i="1"/>
  <c r="C1139" i="1"/>
  <c r="C1140" i="1"/>
  <c r="C1141" i="1"/>
  <c r="C1142" i="1"/>
  <c r="C1143" i="1"/>
  <c r="C1144" i="1"/>
  <c r="C1145" i="1"/>
  <c r="C1146" i="1"/>
  <c r="C1147" i="1"/>
  <c r="C1148" i="1"/>
  <c r="C1149" i="1"/>
  <c r="C1150" i="1"/>
  <c r="C1151" i="1"/>
  <c r="C1152" i="1"/>
  <c r="C1153" i="1"/>
  <c r="C1154" i="1"/>
  <c r="C1155" i="1"/>
  <c r="C1156" i="1"/>
  <c r="C1157" i="1"/>
  <c r="C1158" i="1"/>
  <c r="C1159" i="1"/>
  <c r="C1160" i="1"/>
  <c r="C1161" i="1"/>
  <c r="C1162" i="1"/>
  <c r="C1163" i="1"/>
  <c r="C1164" i="1"/>
  <c r="C1165" i="1"/>
  <c r="C1166" i="1"/>
  <c r="C1167" i="1"/>
  <c r="C1168" i="1"/>
  <c r="C1169" i="1"/>
  <c r="C1170" i="1"/>
  <c r="C1171" i="1"/>
  <c r="C1172" i="1"/>
  <c r="C1173" i="1"/>
  <c r="C1174" i="1"/>
  <c r="C1175" i="1"/>
  <c r="C1176" i="1"/>
  <c r="C1177" i="1"/>
  <c r="C1178" i="1"/>
  <c r="C1179" i="1"/>
  <c r="C1180" i="1"/>
  <c r="C1181" i="1"/>
  <c r="C1182" i="1"/>
  <c r="C1183" i="1"/>
  <c r="C1184" i="1"/>
  <c r="C1185" i="1"/>
  <c r="C1186" i="1"/>
  <c r="C1187" i="1"/>
  <c r="C1188" i="1"/>
  <c r="C1189" i="1"/>
  <c r="C1190" i="1"/>
  <c r="C1191" i="1"/>
  <c r="C1192" i="1"/>
  <c r="C1193" i="1"/>
  <c r="C1194" i="1"/>
  <c r="C1195" i="1"/>
  <c r="C1196" i="1"/>
  <c r="C1197" i="1"/>
  <c r="C1198" i="1"/>
  <c r="C1199" i="1"/>
  <c r="C1200" i="1"/>
  <c r="C1201" i="1"/>
  <c r="C1202" i="1"/>
  <c r="C1203" i="1"/>
  <c r="C1204" i="1"/>
  <c r="C1205" i="1"/>
  <c r="C1206" i="1"/>
  <c r="C1207" i="1"/>
  <c r="C1208" i="1"/>
  <c r="C1209" i="1"/>
  <c r="C1210" i="1"/>
  <c r="C1211" i="1"/>
  <c r="C1212" i="1"/>
  <c r="C1213" i="1"/>
  <c r="C1214" i="1"/>
  <c r="C1215" i="1"/>
  <c r="C1216" i="1"/>
  <c r="C1217" i="1"/>
  <c r="C1218" i="1"/>
  <c r="C1219" i="1"/>
  <c r="C1220" i="1"/>
  <c r="C1221" i="1"/>
  <c r="C1222" i="1"/>
  <c r="C1223" i="1"/>
  <c r="C1224" i="1"/>
  <c r="C1225" i="1"/>
  <c r="C1226" i="1"/>
  <c r="C1227" i="1"/>
  <c r="C1228" i="1"/>
  <c r="C1229" i="1"/>
  <c r="C1230" i="1"/>
  <c r="C1231" i="1"/>
  <c r="C1232" i="1"/>
  <c r="C1233" i="1"/>
  <c r="C1234" i="1"/>
  <c r="C1235" i="1"/>
  <c r="C1236" i="1"/>
  <c r="C1237" i="1"/>
  <c r="C1238" i="1"/>
  <c r="C1239" i="1"/>
  <c r="C1240" i="1"/>
  <c r="C1241" i="1"/>
  <c r="C1242" i="1"/>
  <c r="C1243" i="1"/>
  <c r="C1244" i="1"/>
  <c r="C1245" i="1"/>
  <c r="C1246" i="1"/>
  <c r="C1247" i="1"/>
  <c r="C1248" i="1"/>
  <c r="C1249" i="1"/>
  <c r="C1250" i="1"/>
  <c r="C1251" i="1"/>
  <c r="C1252" i="1"/>
  <c r="C1253" i="1"/>
  <c r="C1254" i="1"/>
  <c r="C1255" i="1"/>
  <c r="C1256" i="1"/>
  <c r="C1257" i="1"/>
  <c r="C1258" i="1"/>
  <c r="C1259" i="1"/>
  <c r="C1260" i="1"/>
  <c r="C1261" i="1"/>
  <c r="C1262" i="1"/>
  <c r="C1263" i="1"/>
  <c r="C1264" i="1"/>
  <c r="C1265" i="1"/>
  <c r="C1266" i="1"/>
  <c r="C1267" i="1"/>
  <c r="C1268" i="1"/>
  <c r="C1269" i="1"/>
  <c r="C1270" i="1"/>
  <c r="C1271" i="1"/>
  <c r="C1272" i="1"/>
  <c r="C1273" i="1"/>
  <c r="C1274" i="1"/>
  <c r="C1275" i="1"/>
  <c r="C1276" i="1"/>
  <c r="C1277" i="1"/>
  <c r="C1278" i="1"/>
  <c r="C1279" i="1"/>
  <c r="C1280" i="1"/>
  <c r="C1281" i="1"/>
  <c r="C1282" i="1"/>
  <c r="C1283" i="1"/>
  <c r="C1284" i="1"/>
  <c r="C1285" i="1"/>
  <c r="C1286" i="1"/>
  <c r="C1287" i="1"/>
  <c r="C1288" i="1"/>
  <c r="C1289" i="1"/>
  <c r="C1290" i="1"/>
  <c r="C1291" i="1"/>
  <c r="C1292" i="1"/>
  <c r="C1293" i="1"/>
  <c r="C1294" i="1"/>
  <c r="C1295" i="1"/>
  <c r="C1296" i="1"/>
  <c r="C1297" i="1"/>
  <c r="C1298" i="1"/>
  <c r="C1299" i="1"/>
  <c r="C1300" i="1"/>
  <c r="C1301" i="1"/>
  <c r="C1302" i="1"/>
  <c r="C1303" i="1"/>
  <c r="C1304" i="1"/>
  <c r="C1305" i="1"/>
  <c r="C1306" i="1"/>
  <c r="C1307" i="1"/>
  <c r="C1308" i="1"/>
  <c r="C1309" i="1"/>
  <c r="C1310" i="1"/>
  <c r="C1311" i="1"/>
  <c r="C1312" i="1"/>
  <c r="C1313" i="1"/>
  <c r="C1314" i="1"/>
  <c r="C1315" i="1"/>
  <c r="C1316" i="1"/>
  <c r="C1317" i="1"/>
  <c r="C1318" i="1"/>
  <c r="C1319" i="1"/>
  <c r="C1320" i="1"/>
  <c r="C1321" i="1"/>
  <c r="C1322" i="1"/>
  <c r="C1323" i="1"/>
  <c r="C1324" i="1"/>
  <c r="C1325" i="1"/>
  <c r="C1326" i="1"/>
  <c r="C1327" i="1"/>
  <c r="C1328" i="1"/>
  <c r="C1329" i="1"/>
  <c r="C1330" i="1"/>
  <c r="C1331" i="1"/>
  <c r="C1332" i="1"/>
  <c r="C1333" i="1"/>
  <c r="C1334" i="1"/>
  <c r="C1335" i="1"/>
  <c r="C1336" i="1"/>
  <c r="C1337" i="1"/>
  <c r="C1338" i="1"/>
  <c r="C1339" i="1"/>
  <c r="C1340" i="1"/>
  <c r="C1341" i="1"/>
  <c r="C1342" i="1"/>
  <c r="C1343" i="1"/>
  <c r="C1344" i="1"/>
  <c r="C1345" i="1"/>
  <c r="C1346" i="1"/>
  <c r="C1347" i="1"/>
  <c r="C1348" i="1"/>
  <c r="C1349" i="1"/>
  <c r="C1350" i="1"/>
  <c r="C1351" i="1"/>
  <c r="C1352" i="1"/>
  <c r="C1353" i="1"/>
  <c r="C1354" i="1"/>
  <c r="C1355" i="1"/>
  <c r="C1356" i="1"/>
  <c r="C1357" i="1"/>
  <c r="C1358" i="1"/>
  <c r="C1359" i="1"/>
  <c r="C1360" i="1"/>
  <c r="C1361" i="1"/>
  <c r="C1362" i="1"/>
  <c r="C1363" i="1"/>
  <c r="C1364" i="1"/>
  <c r="C1365" i="1"/>
  <c r="C1366" i="1"/>
  <c r="C1367" i="1"/>
  <c r="C1368" i="1"/>
  <c r="C1369" i="1"/>
  <c r="C1370" i="1"/>
  <c r="C1371" i="1"/>
  <c r="C1372" i="1"/>
  <c r="C1373" i="1"/>
  <c r="C1374" i="1"/>
  <c r="C1375" i="1"/>
  <c r="C1376" i="1"/>
  <c r="C1377" i="1"/>
  <c r="C1378" i="1"/>
  <c r="C1379" i="1"/>
  <c r="C1380" i="1"/>
  <c r="C1381" i="1"/>
  <c r="C1382" i="1"/>
  <c r="C1383" i="1"/>
  <c r="C1384" i="1"/>
  <c r="C1385" i="1"/>
  <c r="C1386" i="1"/>
  <c r="C1387" i="1"/>
  <c r="C1388" i="1"/>
  <c r="C1389" i="1"/>
  <c r="C1390" i="1"/>
  <c r="C1391" i="1"/>
  <c r="C1392" i="1"/>
  <c r="C1393" i="1"/>
  <c r="C1394" i="1"/>
  <c r="C1395" i="1"/>
  <c r="C1396" i="1"/>
  <c r="C1397" i="1"/>
  <c r="C1398" i="1"/>
  <c r="C1399" i="1"/>
  <c r="C1400" i="1"/>
  <c r="C1401" i="1"/>
  <c r="C1402" i="1"/>
  <c r="C1403" i="1"/>
  <c r="C1404" i="1"/>
  <c r="C1405" i="1"/>
  <c r="C1406" i="1"/>
  <c r="C1407" i="1"/>
  <c r="C1408" i="1"/>
  <c r="C1409" i="1"/>
  <c r="C1410" i="1"/>
  <c r="C1411" i="1"/>
  <c r="C1412" i="1"/>
  <c r="C1413" i="1"/>
  <c r="C1414" i="1"/>
  <c r="C1415" i="1"/>
  <c r="C1416" i="1"/>
  <c r="C1417" i="1"/>
  <c r="C1418" i="1"/>
  <c r="C1419" i="1"/>
  <c r="C1420" i="1"/>
  <c r="C1421" i="1"/>
  <c r="C1422" i="1"/>
  <c r="C1423" i="1"/>
  <c r="C1424" i="1"/>
  <c r="C1425" i="1"/>
  <c r="C1426" i="1"/>
  <c r="C1427" i="1"/>
  <c r="C1428" i="1"/>
  <c r="C1429" i="1"/>
  <c r="C1430" i="1"/>
  <c r="C1431" i="1"/>
  <c r="C1432" i="1"/>
  <c r="C1433" i="1"/>
  <c r="C1434" i="1"/>
  <c r="C1435" i="1"/>
  <c r="C1436" i="1"/>
  <c r="C1437" i="1"/>
  <c r="C1438" i="1"/>
  <c r="C1439" i="1"/>
  <c r="C1440" i="1"/>
  <c r="C1441" i="1"/>
  <c r="C1442" i="1"/>
  <c r="C1443" i="1"/>
  <c r="C1444" i="1"/>
  <c r="C1445" i="1"/>
  <c r="C1446" i="1"/>
  <c r="C1447" i="1"/>
  <c r="C1448" i="1"/>
  <c r="C1449" i="1"/>
  <c r="C1450" i="1"/>
  <c r="C1451" i="1"/>
  <c r="C1452" i="1"/>
  <c r="C1453" i="1"/>
  <c r="C1454" i="1"/>
  <c r="C1455" i="1"/>
  <c r="C1456" i="1"/>
  <c r="C1457" i="1"/>
  <c r="C1458" i="1"/>
  <c r="C1459" i="1"/>
  <c r="C1460" i="1"/>
  <c r="C1461" i="1"/>
  <c r="C1462" i="1"/>
  <c r="C1463" i="1"/>
  <c r="C1464" i="1"/>
  <c r="C1465" i="1"/>
  <c r="C1466" i="1"/>
  <c r="C1467" i="1"/>
  <c r="C1468" i="1"/>
  <c r="C1469" i="1"/>
  <c r="C1470" i="1"/>
  <c r="C1471" i="1"/>
  <c r="C1472" i="1"/>
  <c r="C1473" i="1"/>
  <c r="C1474" i="1"/>
  <c r="C1475" i="1"/>
  <c r="C1476" i="1"/>
  <c r="C1477" i="1"/>
  <c r="C1478" i="1"/>
  <c r="C1479" i="1"/>
  <c r="C1480" i="1"/>
  <c r="C1481" i="1"/>
  <c r="C1482" i="1"/>
  <c r="C1483" i="1"/>
  <c r="C1484" i="1"/>
  <c r="C1485" i="1"/>
  <c r="C1486" i="1"/>
  <c r="C1487" i="1"/>
  <c r="C1488" i="1"/>
  <c r="C1489" i="1"/>
  <c r="C1490" i="1"/>
  <c r="C1491" i="1"/>
  <c r="C1492" i="1"/>
  <c r="C1493" i="1"/>
  <c r="C1494" i="1"/>
  <c r="C1495" i="1"/>
  <c r="C1496" i="1"/>
  <c r="C1497" i="1"/>
  <c r="C1498" i="1"/>
  <c r="C1499" i="1"/>
  <c r="C1500" i="1"/>
  <c r="C1501" i="1"/>
  <c r="C1502" i="1"/>
  <c r="C1503" i="1"/>
  <c r="C1504" i="1"/>
  <c r="C1505" i="1"/>
  <c r="C1506" i="1"/>
  <c r="C1507" i="1"/>
  <c r="C1508" i="1"/>
  <c r="C1509" i="1"/>
  <c r="C1510" i="1"/>
  <c r="C1511" i="1"/>
  <c r="C1512" i="1"/>
  <c r="C1513" i="1"/>
  <c r="C1514" i="1"/>
  <c r="C1515" i="1"/>
  <c r="C1516" i="1"/>
  <c r="C1517" i="1"/>
  <c r="C1518" i="1"/>
  <c r="C1519" i="1"/>
  <c r="C1520" i="1"/>
  <c r="C1521" i="1"/>
  <c r="C1522" i="1"/>
  <c r="C1523" i="1"/>
  <c r="C1524" i="1"/>
  <c r="C1525" i="1"/>
  <c r="C1526" i="1"/>
  <c r="C1527" i="1"/>
  <c r="C1528" i="1"/>
  <c r="C1529" i="1"/>
  <c r="C1530" i="1"/>
  <c r="C1531" i="1"/>
  <c r="C1532" i="1"/>
  <c r="C1533" i="1"/>
  <c r="C1534" i="1"/>
  <c r="C1535" i="1"/>
  <c r="C1536" i="1"/>
  <c r="C1537" i="1"/>
  <c r="C1538" i="1"/>
  <c r="C1539" i="1"/>
  <c r="C1540" i="1"/>
  <c r="C1541" i="1"/>
  <c r="C1542" i="1"/>
  <c r="C1543" i="1"/>
  <c r="C1544" i="1"/>
  <c r="C1545" i="1"/>
  <c r="C1546" i="1"/>
  <c r="C1547" i="1"/>
  <c r="C1548" i="1"/>
  <c r="C1549" i="1"/>
  <c r="C1550" i="1"/>
  <c r="C1551" i="1"/>
  <c r="C1552" i="1"/>
  <c r="C1553" i="1"/>
  <c r="C1554" i="1"/>
  <c r="C1555" i="1"/>
  <c r="C1556" i="1"/>
  <c r="C1557" i="1"/>
  <c r="C1558" i="1"/>
  <c r="C1559" i="1"/>
  <c r="C1560" i="1"/>
  <c r="C1561" i="1"/>
  <c r="C1562" i="1"/>
  <c r="C1563" i="1"/>
  <c r="C1564" i="1"/>
  <c r="C1565" i="1"/>
  <c r="C1566" i="1"/>
  <c r="C1567" i="1"/>
  <c r="C1568" i="1"/>
  <c r="C1569" i="1"/>
  <c r="C1570" i="1"/>
  <c r="C1571" i="1"/>
  <c r="C1572" i="1"/>
  <c r="C1573" i="1"/>
  <c r="C1574" i="1"/>
  <c r="C1575" i="1"/>
  <c r="C1576" i="1"/>
  <c r="C1577" i="1"/>
  <c r="C1578" i="1"/>
  <c r="C1579" i="1"/>
  <c r="C1580" i="1"/>
  <c r="C1581" i="1"/>
  <c r="C1582" i="1"/>
  <c r="C1583" i="1"/>
  <c r="C1584" i="1"/>
  <c r="C1585" i="1"/>
  <c r="C1586" i="1"/>
  <c r="C1587" i="1"/>
  <c r="C1588" i="1"/>
  <c r="C1589" i="1"/>
  <c r="C1590" i="1"/>
  <c r="C1591" i="1"/>
  <c r="C1592" i="1"/>
  <c r="C1593" i="1"/>
  <c r="C1594" i="1"/>
  <c r="C1595" i="1"/>
  <c r="C1596" i="1"/>
  <c r="C1597" i="1"/>
  <c r="C1598" i="1"/>
  <c r="C1599" i="1"/>
  <c r="C1600" i="1"/>
  <c r="C1601" i="1"/>
  <c r="C1602" i="1"/>
  <c r="C1603" i="1"/>
  <c r="C1604" i="1"/>
  <c r="C1605" i="1"/>
  <c r="C1606" i="1"/>
  <c r="C1607" i="1"/>
  <c r="C1608" i="1"/>
  <c r="C1609" i="1"/>
  <c r="C1610" i="1"/>
  <c r="C1611" i="1"/>
  <c r="C1612" i="1"/>
  <c r="C1613" i="1"/>
  <c r="C1614" i="1"/>
  <c r="C1615" i="1"/>
  <c r="C1616" i="1"/>
  <c r="C1617" i="1"/>
  <c r="C1618" i="1"/>
  <c r="C1619" i="1"/>
  <c r="C1620" i="1"/>
  <c r="C1621" i="1"/>
  <c r="C1622" i="1"/>
  <c r="C1623" i="1"/>
  <c r="C1624" i="1"/>
  <c r="C1625" i="1"/>
  <c r="C1626" i="1"/>
  <c r="C1627" i="1"/>
  <c r="C1628" i="1"/>
  <c r="C1629" i="1"/>
  <c r="C1630" i="1"/>
  <c r="C1631" i="1"/>
  <c r="C1632" i="1"/>
  <c r="C1633" i="1"/>
  <c r="C1634" i="1"/>
  <c r="C1635" i="1"/>
  <c r="C1636" i="1"/>
  <c r="C1637" i="1"/>
  <c r="C1638" i="1"/>
  <c r="C1639" i="1"/>
  <c r="C1640" i="1"/>
  <c r="C1641" i="1"/>
  <c r="C1642" i="1"/>
  <c r="C1643" i="1"/>
  <c r="C1644" i="1"/>
  <c r="C1645" i="1"/>
  <c r="C1646" i="1"/>
  <c r="C1647" i="1"/>
  <c r="C1648" i="1"/>
  <c r="C1649" i="1"/>
  <c r="C1650" i="1"/>
  <c r="C1651" i="1"/>
  <c r="C1652" i="1"/>
  <c r="C1653" i="1"/>
  <c r="C1654" i="1"/>
  <c r="C1655" i="1"/>
  <c r="C1656" i="1"/>
  <c r="C1657" i="1"/>
  <c r="C1658" i="1"/>
  <c r="C1659" i="1"/>
  <c r="C1660" i="1"/>
  <c r="C1661" i="1"/>
  <c r="C1662" i="1"/>
  <c r="C1663" i="1"/>
  <c r="C1664" i="1"/>
  <c r="C1665" i="1"/>
  <c r="C1666" i="1"/>
  <c r="C1667" i="1"/>
  <c r="C1668" i="1"/>
  <c r="C1669" i="1"/>
  <c r="C1670" i="1"/>
  <c r="C1671" i="1"/>
  <c r="C1672" i="1"/>
  <c r="C1673" i="1"/>
  <c r="C1674" i="1"/>
  <c r="C1675" i="1"/>
  <c r="C1676" i="1"/>
  <c r="C1677" i="1"/>
  <c r="C1678" i="1"/>
  <c r="C1679" i="1"/>
  <c r="C1680" i="1"/>
  <c r="C1681" i="1"/>
  <c r="C1682" i="1"/>
  <c r="C1683" i="1"/>
  <c r="C1684" i="1"/>
  <c r="C1685" i="1"/>
  <c r="C1686" i="1"/>
  <c r="C1687" i="1"/>
  <c r="C1688" i="1"/>
  <c r="C1689" i="1"/>
  <c r="C1690" i="1"/>
  <c r="C1691" i="1"/>
  <c r="C1692" i="1"/>
  <c r="C1693" i="1"/>
  <c r="C1694" i="1"/>
  <c r="C1695" i="1"/>
  <c r="C1696" i="1"/>
  <c r="C1697" i="1"/>
  <c r="C1698" i="1"/>
  <c r="C1699" i="1"/>
  <c r="C1700" i="1"/>
  <c r="C1701" i="1"/>
  <c r="C1702" i="1"/>
  <c r="C1703" i="1"/>
  <c r="C1704" i="1"/>
  <c r="C1705" i="1"/>
  <c r="C1706" i="1"/>
  <c r="C1707" i="1"/>
  <c r="C1708" i="1"/>
  <c r="C1709" i="1"/>
  <c r="C1710" i="1"/>
  <c r="C1711" i="1"/>
  <c r="C1712" i="1"/>
  <c r="C1713" i="1"/>
  <c r="C1714" i="1"/>
  <c r="C1715" i="1"/>
  <c r="C1716" i="1"/>
  <c r="C1717" i="1"/>
  <c r="C1718" i="1"/>
  <c r="C1719" i="1"/>
  <c r="C1720" i="1"/>
  <c r="C1721" i="1"/>
  <c r="C1722" i="1"/>
  <c r="C1723" i="1"/>
  <c r="C1724" i="1"/>
  <c r="C1725" i="1"/>
  <c r="C1726" i="1"/>
  <c r="C1727" i="1"/>
  <c r="C1728" i="1"/>
  <c r="C1729" i="1"/>
  <c r="C1730" i="1"/>
  <c r="C1731" i="1"/>
  <c r="C1732" i="1"/>
  <c r="C1733" i="1"/>
  <c r="C1734" i="1"/>
  <c r="C1735" i="1"/>
  <c r="C1736" i="1"/>
  <c r="C1737" i="1"/>
  <c r="C1738" i="1"/>
  <c r="C1739" i="1"/>
  <c r="C1740" i="1"/>
  <c r="C1741" i="1"/>
  <c r="C1742" i="1"/>
  <c r="C1743" i="1"/>
  <c r="C1744" i="1"/>
  <c r="C1745" i="1"/>
  <c r="C1746" i="1"/>
  <c r="C1747" i="1"/>
  <c r="C1748" i="1"/>
  <c r="C1749" i="1"/>
  <c r="C1750" i="1"/>
  <c r="C1751" i="1"/>
  <c r="C1752" i="1"/>
  <c r="C1753" i="1"/>
  <c r="C1754" i="1"/>
  <c r="C1755" i="1"/>
  <c r="C1756" i="1"/>
  <c r="C1757" i="1"/>
  <c r="C1758" i="1"/>
  <c r="C1759" i="1"/>
  <c r="C1760" i="1"/>
  <c r="C1761" i="1"/>
  <c r="C1762" i="1"/>
  <c r="C1763" i="1"/>
  <c r="C1764" i="1"/>
  <c r="C1765" i="1"/>
  <c r="C1766" i="1"/>
  <c r="C1767" i="1"/>
  <c r="C1768" i="1"/>
  <c r="C1769" i="1"/>
  <c r="C1770" i="1"/>
  <c r="C1771" i="1"/>
  <c r="C1772" i="1"/>
  <c r="C1773" i="1"/>
  <c r="C1774" i="1"/>
  <c r="C1775" i="1"/>
  <c r="C1776" i="1"/>
  <c r="C1777" i="1"/>
  <c r="C1778" i="1"/>
  <c r="C1779" i="1"/>
  <c r="C1780" i="1"/>
  <c r="C1781" i="1"/>
  <c r="C1782" i="1"/>
  <c r="C1783" i="1"/>
  <c r="C1784" i="1"/>
  <c r="C1785" i="1"/>
  <c r="C1786" i="1"/>
  <c r="C1787" i="1"/>
  <c r="C1788" i="1"/>
  <c r="C1789" i="1"/>
  <c r="C1790" i="1"/>
  <c r="C1791" i="1"/>
  <c r="C1792" i="1"/>
  <c r="C1793" i="1"/>
  <c r="C1794" i="1"/>
  <c r="C1795" i="1"/>
  <c r="C1796" i="1"/>
  <c r="C1797" i="1"/>
  <c r="C1798" i="1"/>
  <c r="C1799" i="1"/>
  <c r="C1800" i="1"/>
  <c r="C1801" i="1"/>
  <c r="C1802" i="1"/>
  <c r="C1803" i="1"/>
  <c r="C1804" i="1"/>
  <c r="C1805" i="1"/>
  <c r="C1806" i="1"/>
  <c r="C1807" i="1"/>
  <c r="C1808" i="1"/>
  <c r="C1809" i="1"/>
  <c r="C1810" i="1"/>
  <c r="C1811" i="1"/>
  <c r="C1812" i="1"/>
  <c r="C1813" i="1"/>
  <c r="C1814" i="1"/>
  <c r="C1815" i="1"/>
  <c r="C1816" i="1"/>
  <c r="C1817" i="1"/>
  <c r="C1818" i="1"/>
  <c r="C1819" i="1"/>
  <c r="C1820" i="1"/>
  <c r="C1821" i="1"/>
  <c r="C1822" i="1"/>
  <c r="C1823" i="1"/>
  <c r="C1824" i="1"/>
  <c r="C1825" i="1"/>
  <c r="C1826" i="1"/>
  <c r="C1827" i="1"/>
  <c r="C1828" i="1"/>
  <c r="C1829" i="1"/>
  <c r="C1830" i="1"/>
  <c r="C1831" i="1"/>
  <c r="C1832" i="1"/>
  <c r="C1833" i="1"/>
  <c r="C1834" i="1"/>
  <c r="C1835" i="1"/>
  <c r="C1836" i="1"/>
  <c r="C1837" i="1"/>
  <c r="C1838" i="1"/>
  <c r="C1839" i="1"/>
  <c r="C1840" i="1"/>
  <c r="C1841" i="1"/>
  <c r="C1842" i="1"/>
  <c r="C1843" i="1"/>
  <c r="C1844" i="1"/>
  <c r="C1845" i="1"/>
  <c r="C1846" i="1"/>
  <c r="C1847" i="1"/>
  <c r="C1848" i="1"/>
  <c r="C1849" i="1"/>
  <c r="C1850" i="1"/>
  <c r="C1851" i="1"/>
  <c r="C1852" i="1"/>
  <c r="C1853" i="1"/>
  <c r="C1854" i="1"/>
  <c r="C1855" i="1"/>
  <c r="C1856" i="1"/>
  <c r="C1857" i="1"/>
  <c r="C1858" i="1"/>
  <c r="C1859" i="1"/>
  <c r="C1860" i="1"/>
  <c r="C1861" i="1"/>
  <c r="C1862" i="1"/>
  <c r="C1863" i="1"/>
  <c r="C1864" i="1"/>
  <c r="C1865" i="1"/>
  <c r="C1866" i="1"/>
  <c r="C1867" i="1"/>
  <c r="C1868" i="1"/>
  <c r="C1869" i="1"/>
  <c r="C1870" i="1"/>
  <c r="C1871" i="1"/>
  <c r="C1872" i="1"/>
  <c r="C1873" i="1"/>
  <c r="C1874" i="1"/>
  <c r="C1875" i="1"/>
  <c r="C1876" i="1"/>
  <c r="C1877" i="1"/>
  <c r="C1878" i="1"/>
  <c r="C1879" i="1"/>
  <c r="C1880" i="1"/>
  <c r="C1881" i="1"/>
  <c r="C1882" i="1"/>
  <c r="C1883" i="1"/>
  <c r="C1884" i="1"/>
  <c r="C1885" i="1"/>
  <c r="C1886" i="1"/>
  <c r="C1887" i="1"/>
  <c r="C1888" i="1"/>
  <c r="C1889" i="1"/>
  <c r="C1890" i="1"/>
  <c r="C1891" i="1"/>
  <c r="C1892" i="1"/>
  <c r="C1893" i="1"/>
  <c r="C1894" i="1"/>
  <c r="C1895" i="1"/>
  <c r="C1896" i="1"/>
  <c r="C1897" i="1"/>
  <c r="C1898" i="1"/>
  <c r="C1899" i="1"/>
  <c r="C1900" i="1"/>
  <c r="C1901" i="1"/>
  <c r="C1902" i="1"/>
  <c r="C1903" i="1"/>
  <c r="C1904" i="1"/>
  <c r="C1905" i="1"/>
  <c r="C1906" i="1"/>
  <c r="C1907" i="1"/>
  <c r="C1908" i="1"/>
  <c r="C1909" i="1"/>
  <c r="C1910" i="1"/>
  <c r="C1911" i="1"/>
  <c r="C1912" i="1"/>
  <c r="C1913" i="1"/>
  <c r="C1914" i="1"/>
  <c r="C1915" i="1"/>
  <c r="C1916" i="1"/>
  <c r="C1917" i="1"/>
  <c r="C1918" i="1"/>
  <c r="C1919" i="1"/>
  <c r="C1920" i="1"/>
  <c r="C1921" i="1"/>
  <c r="C1922" i="1"/>
  <c r="C1923" i="1"/>
  <c r="C1924" i="1"/>
  <c r="C1925" i="1"/>
  <c r="C1926" i="1"/>
  <c r="C1927" i="1"/>
  <c r="C1928" i="1"/>
  <c r="C1929" i="1"/>
  <c r="C1930" i="1"/>
  <c r="C1931" i="1"/>
  <c r="C1932" i="1"/>
  <c r="C1933" i="1"/>
  <c r="C1934" i="1"/>
  <c r="C1935" i="1"/>
  <c r="C1936" i="1"/>
  <c r="C1937" i="1"/>
  <c r="C1938" i="1"/>
  <c r="C1939" i="1"/>
  <c r="C1940" i="1"/>
  <c r="C1941" i="1"/>
  <c r="C1942" i="1"/>
  <c r="C1943" i="1"/>
  <c r="C1944" i="1"/>
  <c r="C1945" i="1"/>
  <c r="C1946" i="1"/>
  <c r="C1947" i="1"/>
  <c r="C1948" i="1"/>
  <c r="C1949" i="1"/>
  <c r="C1950" i="1"/>
  <c r="C1951" i="1"/>
  <c r="C1952" i="1"/>
  <c r="C1953" i="1"/>
  <c r="C1954" i="1"/>
  <c r="C1955" i="1"/>
  <c r="C1956" i="1"/>
  <c r="C1957" i="1"/>
  <c r="C1958" i="1"/>
  <c r="C1959" i="1"/>
  <c r="C1960" i="1"/>
  <c r="C1961" i="1"/>
  <c r="C1962" i="1"/>
  <c r="C1963" i="1"/>
  <c r="C1964" i="1"/>
  <c r="C1965" i="1"/>
  <c r="C1966" i="1"/>
  <c r="C1967" i="1"/>
  <c r="C1968" i="1"/>
  <c r="C1969" i="1"/>
  <c r="C1970" i="1"/>
  <c r="C1971" i="1"/>
  <c r="C1972" i="1"/>
  <c r="C1973" i="1"/>
  <c r="C1974" i="1"/>
  <c r="C1975" i="1"/>
  <c r="C1976" i="1"/>
  <c r="C1977" i="1"/>
  <c r="C1978" i="1"/>
  <c r="C1979" i="1"/>
  <c r="C1980" i="1"/>
  <c r="C1981" i="1"/>
  <c r="C1982" i="1"/>
  <c r="C1983" i="1"/>
  <c r="C1984" i="1"/>
  <c r="C1985" i="1"/>
  <c r="C1986" i="1"/>
  <c r="C1987" i="1"/>
  <c r="C1988" i="1"/>
  <c r="C1989" i="1"/>
  <c r="C1990" i="1"/>
  <c r="C1991" i="1"/>
  <c r="C1992" i="1"/>
  <c r="C1993" i="1"/>
  <c r="C1994" i="1"/>
  <c r="C1995" i="1"/>
  <c r="C1996" i="1"/>
  <c r="C1997" i="1"/>
  <c r="C1998" i="1"/>
  <c r="C1999" i="1"/>
  <c r="C2000" i="1"/>
  <c r="C2001" i="1"/>
  <c r="C2002" i="1"/>
  <c r="C2003" i="1"/>
  <c r="C2004" i="1"/>
  <c r="C2005" i="1"/>
  <c r="C2006" i="1"/>
  <c r="C2007" i="1"/>
  <c r="C2008" i="1"/>
  <c r="C2009" i="1"/>
  <c r="C2010" i="1"/>
  <c r="C2011" i="1"/>
  <c r="C2012" i="1"/>
  <c r="C2013" i="1"/>
  <c r="C2014" i="1"/>
  <c r="C2015" i="1"/>
  <c r="C2016" i="1"/>
  <c r="C2017" i="1"/>
  <c r="C2018" i="1"/>
  <c r="C2019" i="1"/>
  <c r="C2020" i="1"/>
  <c r="C2021" i="1"/>
  <c r="C2022" i="1"/>
  <c r="C2023" i="1"/>
  <c r="C2024" i="1"/>
  <c r="C2025" i="1"/>
  <c r="C2026" i="1"/>
  <c r="C2027" i="1"/>
  <c r="C2028" i="1"/>
  <c r="C2029" i="1"/>
  <c r="C2030" i="1"/>
  <c r="C2031" i="1"/>
  <c r="C2032" i="1"/>
  <c r="C2033" i="1"/>
  <c r="C2034" i="1"/>
  <c r="C2035" i="1"/>
  <c r="C2036" i="1"/>
  <c r="C2037" i="1"/>
  <c r="C2038" i="1"/>
  <c r="C2039" i="1"/>
  <c r="C2040" i="1"/>
  <c r="C2041" i="1"/>
  <c r="C2042" i="1"/>
  <c r="C2043" i="1"/>
  <c r="C2044" i="1"/>
  <c r="C2045" i="1"/>
  <c r="C2046" i="1"/>
  <c r="C2047" i="1"/>
  <c r="C2048" i="1"/>
  <c r="C2049" i="1"/>
  <c r="C2050" i="1"/>
  <c r="C2051" i="1"/>
  <c r="C2052" i="1"/>
  <c r="C2053" i="1"/>
  <c r="C2054" i="1"/>
  <c r="C2055" i="1"/>
  <c r="C2056" i="1"/>
  <c r="C2057" i="1"/>
  <c r="C2058" i="1"/>
  <c r="C2059" i="1"/>
  <c r="C2060" i="1"/>
  <c r="C2061" i="1"/>
  <c r="C2062" i="1"/>
  <c r="C2063" i="1"/>
  <c r="C2064" i="1"/>
  <c r="C2065" i="1"/>
  <c r="C2066" i="1"/>
  <c r="C2067" i="1"/>
  <c r="C2068" i="1"/>
  <c r="C2069" i="1"/>
  <c r="C2070" i="1"/>
  <c r="C2071" i="1"/>
  <c r="C2072" i="1"/>
  <c r="C2073" i="1"/>
  <c r="C2074" i="1"/>
  <c r="C2075" i="1"/>
  <c r="C2076" i="1"/>
  <c r="C2077" i="1"/>
  <c r="C2078" i="1"/>
  <c r="C2079" i="1"/>
  <c r="C2080" i="1"/>
  <c r="C2081" i="1"/>
  <c r="C2082" i="1"/>
  <c r="C2083" i="1"/>
  <c r="C2084" i="1"/>
  <c r="C2085" i="1"/>
  <c r="C2086" i="1"/>
  <c r="C2087" i="1"/>
  <c r="C2088" i="1"/>
  <c r="C2089" i="1"/>
  <c r="C2090" i="1"/>
  <c r="C2091" i="1"/>
  <c r="C2092" i="1"/>
  <c r="C2093" i="1"/>
  <c r="C2094" i="1"/>
  <c r="C2095" i="1"/>
  <c r="C2096" i="1"/>
  <c r="C2097" i="1"/>
  <c r="C2098" i="1"/>
  <c r="C2099" i="1"/>
  <c r="C2100" i="1"/>
  <c r="C2101" i="1"/>
  <c r="C2102" i="1"/>
  <c r="C2103" i="1"/>
  <c r="C2104" i="1"/>
  <c r="C2105" i="1"/>
  <c r="C2106" i="1"/>
  <c r="C2107" i="1"/>
  <c r="C2108" i="1"/>
  <c r="C2109" i="1"/>
  <c r="C2110" i="1"/>
  <c r="C2111" i="1"/>
  <c r="C2112" i="1"/>
  <c r="C2113" i="1"/>
  <c r="C2114" i="1"/>
  <c r="C2115" i="1"/>
  <c r="C2116" i="1"/>
  <c r="C2117" i="1"/>
  <c r="C2118" i="1"/>
  <c r="C2119" i="1"/>
  <c r="C2120" i="1"/>
  <c r="C2121" i="1"/>
  <c r="C2122" i="1"/>
  <c r="C2123" i="1"/>
  <c r="C2124" i="1"/>
  <c r="C2125" i="1"/>
  <c r="C2126" i="1"/>
  <c r="C2127" i="1"/>
  <c r="C2128" i="1"/>
  <c r="C2129" i="1"/>
  <c r="C2130" i="1"/>
  <c r="C2131" i="1"/>
  <c r="C2132" i="1"/>
  <c r="C2133" i="1"/>
  <c r="C2134" i="1"/>
  <c r="C2135" i="1"/>
  <c r="C2136" i="1"/>
  <c r="C2137" i="1"/>
  <c r="C2138" i="1"/>
  <c r="C2139" i="1"/>
  <c r="C2140" i="1"/>
  <c r="C2141" i="1"/>
  <c r="C2142" i="1"/>
  <c r="C2143" i="1"/>
  <c r="C2144" i="1"/>
  <c r="C2145" i="1"/>
  <c r="C2146" i="1"/>
  <c r="C2147" i="1"/>
  <c r="C2148" i="1"/>
  <c r="C2149" i="1"/>
  <c r="C2150" i="1"/>
  <c r="C2151" i="1"/>
  <c r="C2152" i="1"/>
  <c r="C2153" i="1"/>
  <c r="C2154" i="1"/>
  <c r="C2155" i="1"/>
  <c r="C2156" i="1"/>
  <c r="C2157" i="1"/>
  <c r="C2158" i="1"/>
  <c r="C2159" i="1"/>
  <c r="C2160" i="1"/>
  <c r="C2161" i="1"/>
  <c r="C2162" i="1"/>
  <c r="C2163" i="1"/>
  <c r="C2164" i="1"/>
  <c r="C2165" i="1"/>
  <c r="C2166" i="1"/>
  <c r="C2167" i="1"/>
  <c r="C2168" i="1"/>
  <c r="C2169" i="1"/>
  <c r="C2170" i="1"/>
  <c r="C2171" i="1"/>
  <c r="C2172" i="1"/>
  <c r="C2173" i="1"/>
  <c r="C2174" i="1"/>
  <c r="C2175" i="1"/>
  <c r="C2176" i="1"/>
  <c r="C2177" i="1"/>
  <c r="C2178" i="1"/>
  <c r="C2179" i="1"/>
  <c r="C2180" i="1"/>
  <c r="C2181" i="1"/>
  <c r="C2182" i="1"/>
  <c r="C2183" i="1"/>
  <c r="C2184" i="1"/>
  <c r="C2185" i="1"/>
  <c r="C2186" i="1"/>
  <c r="C2187" i="1"/>
  <c r="C2188" i="1"/>
  <c r="C2189" i="1"/>
  <c r="C2190" i="1"/>
  <c r="C2191" i="1"/>
  <c r="C2192" i="1"/>
  <c r="C2193" i="1"/>
  <c r="C2194" i="1"/>
  <c r="C2195" i="1"/>
  <c r="C2196" i="1"/>
  <c r="C2197" i="1"/>
  <c r="C2198" i="1"/>
  <c r="C2199" i="1"/>
  <c r="C2200" i="1"/>
  <c r="C2201" i="1"/>
  <c r="C2202" i="1"/>
  <c r="C2203" i="1"/>
  <c r="C2204" i="1"/>
  <c r="C2205" i="1"/>
  <c r="C2206" i="1"/>
  <c r="C2207" i="1"/>
  <c r="C2208" i="1"/>
  <c r="C2209" i="1"/>
  <c r="C2210" i="1"/>
  <c r="C2211" i="1"/>
  <c r="C2212" i="1"/>
  <c r="C2213" i="1"/>
  <c r="C2214" i="1"/>
  <c r="C2215" i="1"/>
  <c r="C2216" i="1"/>
  <c r="C2217" i="1"/>
  <c r="C2218" i="1"/>
  <c r="C2219" i="1"/>
  <c r="C2220" i="1"/>
  <c r="C2221" i="1"/>
  <c r="C2222" i="1"/>
  <c r="C2223" i="1"/>
  <c r="C2224" i="1"/>
  <c r="C2225" i="1"/>
  <c r="C2226" i="1"/>
  <c r="C2227" i="1"/>
  <c r="C2228" i="1"/>
  <c r="C2229" i="1"/>
  <c r="C2230" i="1"/>
  <c r="C2231" i="1"/>
  <c r="C2232" i="1"/>
  <c r="C2233" i="1"/>
  <c r="C2234" i="1"/>
  <c r="C2235" i="1"/>
  <c r="C2236" i="1"/>
  <c r="C2237" i="1"/>
  <c r="C2238" i="1"/>
  <c r="C2239" i="1"/>
  <c r="C2240" i="1"/>
  <c r="C2241" i="1"/>
  <c r="C2242" i="1"/>
  <c r="C2243" i="1"/>
  <c r="C2244" i="1"/>
  <c r="C2245" i="1"/>
  <c r="C2246" i="1"/>
  <c r="C2247" i="1"/>
  <c r="C2248" i="1"/>
  <c r="C2249" i="1"/>
  <c r="C2250" i="1"/>
  <c r="C2251" i="1"/>
  <c r="C2252" i="1"/>
  <c r="C2253" i="1"/>
  <c r="C2254" i="1"/>
  <c r="C2255" i="1"/>
  <c r="C2256" i="1"/>
  <c r="C2257" i="1"/>
  <c r="C2258" i="1"/>
  <c r="C2259" i="1"/>
  <c r="C2260" i="1"/>
  <c r="C2261" i="1"/>
  <c r="C2262" i="1"/>
  <c r="C2263" i="1"/>
  <c r="C2264" i="1"/>
  <c r="C2265" i="1"/>
  <c r="C2266" i="1"/>
  <c r="C2267" i="1"/>
  <c r="C2268" i="1"/>
  <c r="C2269" i="1"/>
  <c r="C2270" i="1"/>
  <c r="C2271" i="1"/>
  <c r="C2272" i="1"/>
  <c r="C2273" i="1"/>
  <c r="C2274" i="1"/>
  <c r="C2275" i="1"/>
  <c r="C2276" i="1"/>
  <c r="C2277" i="1"/>
  <c r="C2278" i="1"/>
  <c r="C2279" i="1"/>
  <c r="C2280" i="1"/>
  <c r="C2281" i="1"/>
  <c r="C2282" i="1"/>
  <c r="C2283" i="1"/>
  <c r="C2284" i="1"/>
  <c r="C2285" i="1"/>
  <c r="C2286" i="1"/>
  <c r="C2287" i="1"/>
  <c r="C2288" i="1"/>
  <c r="C2289" i="1"/>
  <c r="C2290" i="1"/>
  <c r="C2291" i="1"/>
  <c r="C2292" i="1"/>
  <c r="C2293" i="1"/>
  <c r="C2294" i="1"/>
  <c r="C2295" i="1"/>
  <c r="C2296" i="1"/>
  <c r="C2297" i="1"/>
  <c r="C2298" i="1"/>
  <c r="C2299" i="1"/>
  <c r="C2300" i="1"/>
  <c r="C2301" i="1"/>
  <c r="C2302" i="1"/>
  <c r="C2303" i="1"/>
  <c r="C2304" i="1"/>
  <c r="C2305" i="1"/>
  <c r="C2306" i="1"/>
  <c r="C2307" i="1"/>
  <c r="C2308" i="1"/>
  <c r="C2309" i="1"/>
  <c r="C2310" i="1"/>
  <c r="C2311" i="1"/>
  <c r="C2312" i="1"/>
  <c r="C2313" i="1"/>
  <c r="C2314" i="1"/>
  <c r="C2315" i="1"/>
  <c r="C2316" i="1"/>
  <c r="C2317" i="1"/>
  <c r="C2318" i="1"/>
  <c r="C2319" i="1"/>
  <c r="C2320" i="1"/>
  <c r="C2321" i="1"/>
  <c r="C2322" i="1"/>
  <c r="C2323" i="1"/>
  <c r="C2324" i="1"/>
  <c r="C2325" i="1"/>
  <c r="C2326" i="1"/>
  <c r="C2327" i="1"/>
  <c r="C2328" i="1"/>
  <c r="C2329" i="1"/>
  <c r="C2330" i="1"/>
  <c r="C2331" i="1"/>
  <c r="C2332" i="1"/>
  <c r="C2333" i="1"/>
  <c r="C2334" i="1"/>
  <c r="C2335" i="1"/>
  <c r="C2336" i="1"/>
  <c r="C2337" i="1"/>
  <c r="C2338" i="1"/>
  <c r="C2339" i="1"/>
  <c r="C2340" i="1"/>
  <c r="C2341" i="1"/>
  <c r="C2342" i="1"/>
  <c r="C2343" i="1"/>
  <c r="C2344" i="1"/>
  <c r="C2345" i="1"/>
  <c r="C2346" i="1"/>
  <c r="C2347" i="1"/>
  <c r="C2348" i="1"/>
  <c r="C2349" i="1"/>
  <c r="C2350" i="1"/>
  <c r="C2351" i="1"/>
  <c r="C2352" i="1"/>
  <c r="C2353" i="1"/>
  <c r="C2354" i="1"/>
  <c r="C2355" i="1"/>
  <c r="C2356" i="1"/>
  <c r="C2357" i="1"/>
  <c r="C2358" i="1"/>
  <c r="C2359" i="1"/>
  <c r="C2360" i="1"/>
  <c r="C2361" i="1"/>
  <c r="C2362" i="1"/>
  <c r="C2363" i="1"/>
  <c r="C2364" i="1"/>
  <c r="C2365" i="1"/>
  <c r="C2366" i="1"/>
  <c r="C2367" i="1"/>
  <c r="C2368" i="1"/>
  <c r="C2369" i="1"/>
  <c r="C2370" i="1"/>
  <c r="C2371" i="1"/>
  <c r="C2372" i="1"/>
  <c r="C2373" i="1"/>
  <c r="C2374" i="1"/>
  <c r="C2375" i="1"/>
  <c r="C2376" i="1"/>
  <c r="C2377" i="1"/>
  <c r="C2378" i="1"/>
  <c r="C2379" i="1"/>
  <c r="C2380" i="1"/>
  <c r="C2381" i="1"/>
  <c r="C2382" i="1"/>
  <c r="C2383" i="1"/>
  <c r="C2384" i="1"/>
  <c r="C2385" i="1"/>
  <c r="C2386" i="1"/>
  <c r="C2387" i="1"/>
  <c r="C2388" i="1"/>
  <c r="C2389" i="1"/>
  <c r="C2390" i="1"/>
  <c r="C2391" i="1"/>
  <c r="C2392" i="1"/>
  <c r="C2393" i="1"/>
  <c r="C2394" i="1"/>
  <c r="C2395" i="1"/>
  <c r="C2396" i="1"/>
  <c r="C2397" i="1"/>
  <c r="C2398" i="1"/>
  <c r="C2399" i="1"/>
  <c r="C2400" i="1"/>
  <c r="C2401" i="1"/>
  <c r="C2402" i="1"/>
  <c r="C2403" i="1"/>
  <c r="C2404" i="1"/>
  <c r="C2405" i="1"/>
  <c r="C2406" i="1"/>
  <c r="C2407" i="1"/>
  <c r="C2408" i="1"/>
  <c r="C2409" i="1"/>
  <c r="C2410" i="1"/>
  <c r="C2411" i="1"/>
  <c r="C2412" i="1"/>
  <c r="C2413" i="1"/>
  <c r="C2414" i="1"/>
  <c r="C2415" i="1"/>
  <c r="C2416" i="1"/>
  <c r="C2417" i="1"/>
  <c r="C2418" i="1"/>
  <c r="C2419" i="1"/>
  <c r="C2420" i="1"/>
  <c r="C2421" i="1"/>
  <c r="C2422" i="1"/>
  <c r="C2423" i="1"/>
  <c r="C2424" i="1"/>
  <c r="C2425" i="1"/>
  <c r="C2426" i="1"/>
  <c r="C2427" i="1"/>
  <c r="C2428" i="1"/>
  <c r="C2429" i="1"/>
  <c r="C2430" i="1"/>
  <c r="C2431" i="1"/>
  <c r="C2432" i="1"/>
  <c r="C2433" i="1"/>
  <c r="C2434" i="1"/>
  <c r="C2435" i="1"/>
  <c r="C2436" i="1"/>
  <c r="C2437" i="1"/>
  <c r="C2438" i="1"/>
  <c r="C2439" i="1"/>
  <c r="C2440" i="1"/>
  <c r="C2441" i="1"/>
  <c r="C2442" i="1"/>
  <c r="C2443" i="1"/>
  <c r="C2444" i="1"/>
  <c r="C2445" i="1"/>
  <c r="C2446" i="1"/>
  <c r="C2447" i="1"/>
  <c r="C2448" i="1"/>
  <c r="C2449" i="1"/>
  <c r="C2450" i="1"/>
  <c r="C2451" i="1"/>
  <c r="C2452" i="1"/>
  <c r="C2453" i="1"/>
  <c r="C2454" i="1"/>
  <c r="C2455" i="1"/>
  <c r="C2456" i="1"/>
  <c r="C2457" i="1"/>
  <c r="C2458" i="1"/>
  <c r="C2459" i="1"/>
  <c r="C2460" i="1"/>
  <c r="C2461" i="1"/>
  <c r="C2462" i="1"/>
  <c r="C2463" i="1"/>
  <c r="C2464" i="1"/>
  <c r="C2465" i="1"/>
  <c r="C2466" i="1"/>
  <c r="C2467" i="1"/>
  <c r="C2468" i="1"/>
  <c r="C2469" i="1"/>
  <c r="C2470" i="1"/>
  <c r="C2471" i="1"/>
  <c r="C2472" i="1"/>
  <c r="C2473" i="1"/>
  <c r="C2474" i="1"/>
  <c r="C2475" i="1"/>
  <c r="C2476" i="1"/>
  <c r="C2477" i="1"/>
  <c r="C2478" i="1"/>
  <c r="C2479" i="1"/>
  <c r="C2480" i="1"/>
  <c r="C2481" i="1"/>
  <c r="C2482" i="1"/>
  <c r="C2483" i="1"/>
  <c r="C2484" i="1"/>
  <c r="C2485" i="1"/>
  <c r="C2486" i="1"/>
  <c r="C2487" i="1"/>
  <c r="C2488" i="1"/>
  <c r="C2489" i="1"/>
  <c r="C2490" i="1"/>
  <c r="C2491" i="1"/>
  <c r="C2492" i="1"/>
  <c r="C2493" i="1"/>
  <c r="C2494" i="1"/>
  <c r="C2495" i="1"/>
  <c r="C2496" i="1"/>
  <c r="C2497" i="1"/>
  <c r="C2498" i="1"/>
  <c r="C2499" i="1"/>
  <c r="C2500" i="1"/>
  <c r="C2501" i="1"/>
  <c r="C2502" i="1"/>
  <c r="C2503" i="1"/>
  <c r="C2504" i="1"/>
  <c r="C2505" i="1"/>
  <c r="C2506" i="1"/>
  <c r="C2507" i="1"/>
  <c r="C2508" i="1"/>
  <c r="C2509" i="1"/>
  <c r="C2510" i="1"/>
  <c r="C2511" i="1"/>
  <c r="C2512" i="1"/>
  <c r="C2513" i="1"/>
  <c r="C2514" i="1"/>
  <c r="C2515" i="1"/>
  <c r="C2516" i="1"/>
  <c r="C2517" i="1"/>
  <c r="C2518" i="1"/>
  <c r="C2519" i="1"/>
  <c r="C2520" i="1"/>
  <c r="C2521" i="1"/>
  <c r="C2522" i="1"/>
  <c r="C2523" i="1"/>
  <c r="C2524" i="1"/>
  <c r="C2525" i="1"/>
  <c r="C2526" i="1"/>
  <c r="C2527" i="1"/>
  <c r="C2528" i="1"/>
  <c r="C2529" i="1"/>
  <c r="C2530" i="1"/>
  <c r="C2531" i="1"/>
  <c r="C2532" i="1"/>
  <c r="C2533" i="1"/>
  <c r="C2534" i="1"/>
  <c r="C2535" i="1"/>
  <c r="C2536" i="1"/>
  <c r="C2537" i="1"/>
  <c r="C2538" i="1"/>
  <c r="C2539" i="1"/>
  <c r="C2540" i="1"/>
  <c r="C2541" i="1"/>
  <c r="C2542" i="1"/>
  <c r="C2543" i="1"/>
  <c r="C2544" i="1"/>
  <c r="C2545" i="1"/>
  <c r="C2546" i="1"/>
  <c r="C2547" i="1"/>
  <c r="C2548" i="1"/>
  <c r="C2549" i="1"/>
  <c r="C2550" i="1"/>
  <c r="C2551" i="1"/>
  <c r="C2552" i="1"/>
  <c r="C2553" i="1"/>
  <c r="C2554" i="1"/>
  <c r="C2555" i="1"/>
  <c r="C2556" i="1"/>
  <c r="C2557" i="1"/>
  <c r="C2558" i="1"/>
  <c r="C2559" i="1"/>
  <c r="C2560" i="1"/>
  <c r="C2561" i="1"/>
  <c r="C2562" i="1"/>
  <c r="C2563" i="1"/>
  <c r="C2564" i="1"/>
  <c r="C2565" i="1"/>
  <c r="C2566" i="1"/>
  <c r="C2567" i="1"/>
  <c r="C2568" i="1"/>
  <c r="C2569" i="1"/>
  <c r="C2570" i="1"/>
  <c r="C2571" i="1"/>
  <c r="C2572" i="1"/>
  <c r="C2573" i="1"/>
  <c r="C2574" i="1"/>
  <c r="C2575" i="1"/>
  <c r="C2576" i="1"/>
  <c r="C2577" i="1"/>
  <c r="C2578" i="1"/>
  <c r="C2579" i="1"/>
  <c r="C2580" i="1"/>
  <c r="C2581" i="1"/>
  <c r="C2582" i="1"/>
  <c r="C2583" i="1"/>
  <c r="C2584" i="1"/>
  <c r="C2585" i="1"/>
  <c r="C2586" i="1"/>
  <c r="C2587" i="1"/>
  <c r="C2588" i="1"/>
  <c r="C2589" i="1"/>
  <c r="C2590" i="1"/>
  <c r="C2591" i="1"/>
  <c r="C2592" i="1"/>
  <c r="C2593" i="1"/>
  <c r="C2594" i="1"/>
  <c r="C2595" i="1"/>
  <c r="C2596" i="1"/>
  <c r="C2597" i="1"/>
  <c r="C2598" i="1"/>
  <c r="C2599" i="1"/>
  <c r="C2600" i="1"/>
  <c r="C2601" i="1"/>
  <c r="C2602" i="1"/>
  <c r="C2603" i="1"/>
  <c r="C2604" i="1"/>
  <c r="C2605" i="1"/>
  <c r="C2606" i="1"/>
  <c r="C2607" i="1"/>
  <c r="C2608" i="1"/>
  <c r="C2609" i="1"/>
  <c r="C2610" i="1"/>
  <c r="C2611" i="1"/>
  <c r="C2612" i="1"/>
  <c r="C2613" i="1"/>
  <c r="C2614" i="1"/>
  <c r="C2615" i="1"/>
  <c r="C2616" i="1"/>
  <c r="C2617" i="1"/>
  <c r="C2618" i="1"/>
  <c r="C2619" i="1"/>
  <c r="C2620" i="1"/>
  <c r="C2621" i="1"/>
  <c r="C2622" i="1"/>
  <c r="C2623" i="1"/>
  <c r="C2624" i="1"/>
  <c r="C2625" i="1"/>
  <c r="C2626" i="1"/>
  <c r="C2627" i="1"/>
  <c r="C2628" i="1"/>
  <c r="C2629" i="1"/>
  <c r="C2630" i="1"/>
  <c r="C2631" i="1"/>
  <c r="C2632" i="1"/>
  <c r="C2633" i="1"/>
  <c r="C2634" i="1"/>
  <c r="C2635" i="1"/>
  <c r="C2636" i="1"/>
  <c r="C2637" i="1"/>
  <c r="C2638" i="1"/>
  <c r="C2639" i="1"/>
  <c r="C2640" i="1"/>
  <c r="C2641" i="1"/>
  <c r="C2642" i="1"/>
  <c r="C2643" i="1"/>
  <c r="C2644" i="1"/>
  <c r="C2645" i="1"/>
  <c r="C2646" i="1"/>
  <c r="C2647" i="1"/>
  <c r="C2648" i="1"/>
  <c r="C2649" i="1"/>
  <c r="C2650" i="1"/>
  <c r="C2651" i="1"/>
  <c r="C2652" i="1"/>
  <c r="C2653" i="1"/>
  <c r="C2654" i="1"/>
  <c r="C2655" i="1"/>
  <c r="C2656" i="1"/>
  <c r="C2657" i="1"/>
  <c r="C2658" i="1"/>
  <c r="C2659" i="1"/>
  <c r="C2660" i="1"/>
  <c r="C2661" i="1"/>
  <c r="C2662" i="1"/>
  <c r="C2663" i="1"/>
  <c r="C2664" i="1"/>
  <c r="C2665" i="1"/>
  <c r="C2666" i="1"/>
  <c r="C2667" i="1"/>
  <c r="C2668" i="1"/>
  <c r="C2669" i="1"/>
  <c r="C2670" i="1"/>
  <c r="C2671" i="1"/>
  <c r="C2672" i="1"/>
  <c r="C2673" i="1"/>
  <c r="C2674" i="1"/>
  <c r="C2675" i="1"/>
  <c r="C2676" i="1"/>
  <c r="C2677" i="1"/>
  <c r="C2678" i="1"/>
  <c r="C2679" i="1"/>
  <c r="C2680" i="1"/>
  <c r="C2681" i="1"/>
  <c r="C2682" i="1"/>
  <c r="C2683" i="1"/>
  <c r="C2684" i="1"/>
  <c r="C2685" i="1"/>
  <c r="C2686" i="1"/>
  <c r="C2687" i="1"/>
  <c r="C2688" i="1"/>
  <c r="C2689" i="1"/>
  <c r="C2690" i="1"/>
  <c r="C2691" i="1"/>
  <c r="C2692" i="1"/>
  <c r="C2693" i="1"/>
  <c r="C2694" i="1"/>
  <c r="C2695" i="1"/>
  <c r="C2696" i="1"/>
  <c r="C2697" i="1"/>
  <c r="C2698" i="1"/>
  <c r="C2699" i="1"/>
  <c r="C2700" i="1"/>
  <c r="C2701" i="1"/>
  <c r="C2702" i="1"/>
  <c r="C2703" i="1"/>
  <c r="C2704" i="1"/>
  <c r="C2705" i="1"/>
  <c r="C2706" i="1"/>
  <c r="C2707" i="1"/>
  <c r="C2708" i="1"/>
  <c r="C2709" i="1"/>
  <c r="C2710" i="1"/>
  <c r="C2711" i="1"/>
  <c r="C2712" i="1"/>
  <c r="C2713" i="1"/>
  <c r="C2714" i="1"/>
  <c r="C2715" i="1"/>
  <c r="C2716" i="1"/>
  <c r="C2717" i="1"/>
  <c r="C2718" i="1"/>
  <c r="C2719" i="1"/>
  <c r="C2720" i="1"/>
  <c r="C2721" i="1"/>
  <c r="C2722" i="1"/>
  <c r="C2723" i="1"/>
  <c r="C2724" i="1"/>
  <c r="C2725" i="1"/>
  <c r="C2726" i="1"/>
  <c r="C2727" i="1"/>
  <c r="C2728" i="1"/>
  <c r="C2729" i="1"/>
  <c r="C2730" i="1"/>
  <c r="C2731" i="1"/>
  <c r="C2732" i="1"/>
  <c r="C2733" i="1"/>
  <c r="C2734" i="1"/>
  <c r="C2735" i="1"/>
  <c r="C2736" i="1"/>
  <c r="C2737" i="1"/>
  <c r="C2738" i="1"/>
  <c r="C2739" i="1"/>
  <c r="C2740" i="1"/>
  <c r="C2741" i="1"/>
  <c r="C2742" i="1"/>
  <c r="C2743" i="1"/>
  <c r="C2744" i="1"/>
  <c r="C2745" i="1"/>
  <c r="C2746" i="1"/>
  <c r="C2747" i="1"/>
  <c r="C2748" i="1"/>
  <c r="C2749" i="1"/>
  <c r="C2750" i="1"/>
  <c r="C2751" i="1"/>
  <c r="C2752" i="1"/>
  <c r="C2753" i="1"/>
  <c r="C2754" i="1"/>
  <c r="C2755" i="1"/>
  <c r="C2756" i="1"/>
  <c r="C2757" i="1"/>
  <c r="C2758" i="1"/>
  <c r="C2759" i="1"/>
  <c r="C2760" i="1"/>
  <c r="C2761" i="1"/>
  <c r="C2762" i="1"/>
  <c r="C2763" i="1"/>
  <c r="C2764" i="1"/>
  <c r="C2765" i="1"/>
  <c r="C2766" i="1"/>
  <c r="C2767" i="1"/>
  <c r="C2768" i="1"/>
  <c r="C2769" i="1"/>
  <c r="C2770" i="1"/>
  <c r="C2771" i="1"/>
  <c r="C2772" i="1"/>
  <c r="C2773" i="1"/>
  <c r="C2774" i="1"/>
  <c r="C2775" i="1"/>
  <c r="C2776" i="1"/>
  <c r="C2777" i="1"/>
  <c r="C2778" i="1"/>
  <c r="C2779" i="1"/>
  <c r="C2780" i="1"/>
  <c r="C2781" i="1"/>
  <c r="C2782" i="1"/>
  <c r="C2783" i="1"/>
  <c r="C2784" i="1"/>
  <c r="C2785" i="1"/>
  <c r="C2786" i="1"/>
  <c r="C2787" i="1"/>
  <c r="C2788" i="1"/>
  <c r="C2789" i="1"/>
  <c r="C2790" i="1"/>
  <c r="C2791" i="1"/>
  <c r="C2792" i="1"/>
  <c r="C2793" i="1"/>
  <c r="C2794" i="1"/>
  <c r="C2795" i="1"/>
  <c r="C2796" i="1"/>
  <c r="C2797" i="1"/>
  <c r="C2798" i="1"/>
  <c r="C2799" i="1"/>
  <c r="C2800" i="1"/>
  <c r="C2801" i="1"/>
  <c r="C2802" i="1"/>
  <c r="C2803" i="1"/>
  <c r="C2804" i="1"/>
  <c r="C2805" i="1"/>
  <c r="C2806" i="1"/>
  <c r="C2807" i="1"/>
  <c r="C2808" i="1"/>
  <c r="C2809" i="1"/>
  <c r="C2810" i="1"/>
  <c r="C2811" i="1"/>
  <c r="C2812" i="1"/>
  <c r="C2813" i="1"/>
  <c r="C2814" i="1"/>
  <c r="C2815" i="1"/>
  <c r="C2816" i="1"/>
  <c r="C2817" i="1"/>
  <c r="C2818" i="1"/>
  <c r="C2819" i="1"/>
  <c r="C2820" i="1"/>
  <c r="C2821" i="1"/>
  <c r="C2822" i="1"/>
  <c r="C2823" i="1"/>
  <c r="C2824" i="1"/>
  <c r="C2825" i="1"/>
  <c r="C2826" i="1"/>
  <c r="C2827" i="1"/>
  <c r="C2828" i="1"/>
  <c r="C2829" i="1"/>
  <c r="C2830" i="1"/>
  <c r="C2831" i="1"/>
  <c r="C2832" i="1"/>
  <c r="C2833" i="1"/>
  <c r="C2834" i="1"/>
  <c r="C2835" i="1"/>
  <c r="C2836" i="1"/>
  <c r="C2837" i="1"/>
  <c r="C2838" i="1"/>
  <c r="C2839" i="1"/>
  <c r="C2840" i="1"/>
  <c r="C2841" i="1"/>
  <c r="C2842" i="1"/>
  <c r="C2843" i="1"/>
  <c r="C2844" i="1"/>
  <c r="C2845" i="1"/>
  <c r="C2846" i="1"/>
  <c r="C2847" i="1"/>
  <c r="C2848" i="1"/>
  <c r="C2849" i="1"/>
  <c r="C2850" i="1"/>
  <c r="C2851" i="1"/>
  <c r="C2852" i="1"/>
  <c r="C2853" i="1"/>
  <c r="C2854" i="1"/>
  <c r="C2855" i="1"/>
  <c r="C2856" i="1"/>
  <c r="C2857" i="1"/>
  <c r="C2858" i="1"/>
  <c r="C2859" i="1"/>
  <c r="C2860" i="1"/>
  <c r="C2861" i="1"/>
  <c r="C2862" i="1"/>
  <c r="C2863" i="1"/>
  <c r="C2864" i="1"/>
  <c r="C2865" i="1"/>
  <c r="C2866" i="1"/>
  <c r="C2867" i="1"/>
  <c r="C2868" i="1"/>
  <c r="C2869" i="1"/>
  <c r="C2870" i="1"/>
  <c r="C2871" i="1"/>
  <c r="C2872" i="1"/>
  <c r="C2873" i="1"/>
  <c r="C2874" i="1"/>
  <c r="C2875" i="1"/>
  <c r="C2876" i="1"/>
  <c r="C2877" i="1"/>
  <c r="C2878" i="1"/>
  <c r="C2879" i="1"/>
  <c r="C2880" i="1"/>
  <c r="C2881" i="1"/>
  <c r="C2882" i="1"/>
  <c r="C2883" i="1"/>
  <c r="C2884" i="1"/>
  <c r="C2885" i="1"/>
  <c r="C2886" i="1"/>
  <c r="C2887" i="1"/>
  <c r="C2888" i="1"/>
  <c r="C2889" i="1"/>
  <c r="C2890" i="1"/>
  <c r="C2891" i="1"/>
  <c r="C2892" i="1"/>
  <c r="C2893" i="1"/>
  <c r="C2894" i="1"/>
  <c r="C2895" i="1"/>
  <c r="C2896" i="1"/>
  <c r="C2897" i="1"/>
  <c r="C2898" i="1"/>
  <c r="C2899" i="1"/>
  <c r="C2900" i="1"/>
  <c r="C2901" i="1"/>
  <c r="C2902" i="1"/>
  <c r="C2903" i="1"/>
  <c r="C2904" i="1"/>
  <c r="C2905" i="1"/>
  <c r="C2906" i="1"/>
  <c r="C2907" i="1"/>
  <c r="C2908" i="1"/>
  <c r="C2909" i="1"/>
  <c r="C2910" i="1"/>
  <c r="C2911" i="1"/>
  <c r="C2912" i="1"/>
  <c r="C2913" i="1"/>
  <c r="C2914" i="1"/>
  <c r="C2915" i="1"/>
  <c r="C2916" i="1"/>
  <c r="C2917" i="1"/>
  <c r="C2918" i="1"/>
  <c r="C2919" i="1"/>
  <c r="C2920" i="1"/>
  <c r="C2921" i="1"/>
  <c r="C2922" i="1"/>
  <c r="C2923" i="1"/>
  <c r="C2924" i="1"/>
  <c r="C2925" i="1"/>
  <c r="C2926" i="1"/>
  <c r="C2927" i="1"/>
  <c r="C2928" i="1"/>
  <c r="C2929" i="1"/>
  <c r="C2930" i="1"/>
  <c r="C2931" i="1"/>
  <c r="C2932" i="1"/>
  <c r="C2933" i="1"/>
  <c r="C2934" i="1"/>
  <c r="C2935" i="1"/>
  <c r="C2936" i="1"/>
  <c r="C2937" i="1"/>
  <c r="C2938" i="1"/>
  <c r="C2939" i="1"/>
  <c r="C2940" i="1"/>
  <c r="C2941" i="1"/>
  <c r="C2942" i="1"/>
  <c r="C2943" i="1"/>
  <c r="C2944" i="1"/>
  <c r="C2945" i="1"/>
  <c r="C2946" i="1"/>
  <c r="C2947" i="1"/>
  <c r="C2948" i="1"/>
  <c r="C2949" i="1"/>
  <c r="C2950" i="1"/>
  <c r="C2951" i="1"/>
  <c r="C2952" i="1"/>
  <c r="C2953" i="1"/>
  <c r="C2954" i="1"/>
  <c r="C2955" i="1"/>
  <c r="C2956" i="1"/>
  <c r="C2957" i="1"/>
  <c r="C2958" i="1"/>
  <c r="C2959" i="1"/>
  <c r="C2960" i="1"/>
  <c r="C2961" i="1"/>
  <c r="C2962" i="1"/>
  <c r="C2963" i="1"/>
  <c r="C2964" i="1"/>
  <c r="C2965" i="1"/>
  <c r="C2966" i="1"/>
  <c r="C2967" i="1"/>
  <c r="C2968" i="1"/>
  <c r="C2969" i="1"/>
  <c r="C2970" i="1"/>
  <c r="C2971" i="1"/>
  <c r="C2972" i="1"/>
  <c r="C2973" i="1"/>
  <c r="C2974" i="1"/>
  <c r="C2975" i="1"/>
  <c r="C2976" i="1"/>
  <c r="C2977" i="1"/>
  <c r="C2978" i="1"/>
  <c r="C2979" i="1"/>
  <c r="C2980" i="1"/>
  <c r="C2981" i="1"/>
  <c r="C2982" i="1"/>
  <c r="C2983" i="1"/>
  <c r="C2984" i="1"/>
  <c r="C2985" i="1"/>
  <c r="C2986" i="1"/>
  <c r="C2987" i="1"/>
  <c r="C2988" i="1"/>
  <c r="C2989" i="1"/>
  <c r="C2990" i="1"/>
  <c r="C2991" i="1"/>
  <c r="C2992" i="1"/>
  <c r="C2993" i="1"/>
  <c r="C2994" i="1"/>
  <c r="C2995" i="1"/>
  <c r="C2996" i="1"/>
  <c r="C2997" i="1"/>
  <c r="C2998" i="1"/>
  <c r="C2999" i="1"/>
  <c r="C3000" i="1"/>
  <c r="C3001" i="1"/>
  <c r="C3002" i="1"/>
  <c r="C3003" i="1"/>
  <c r="C3004" i="1"/>
  <c r="C3005" i="1"/>
  <c r="C3006" i="1"/>
  <c r="C3007" i="1"/>
  <c r="C3008" i="1"/>
  <c r="C3009" i="1"/>
  <c r="C3010" i="1"/>
  <c r="C3011" i="1"/>
  <c r="C3012" i="1"/>
  <c r="C3013" i="1"/>
  <c r="C3014" i="1"/>
  <c r="C3015" i="1"/>
  <c r="C3016" i="1"/>
  <c r="C3017" i="1"/>
  <c r="C3018" i="1"/>
  <c r="C3019" i="1"/>
  <c r="C3020" i="1"/>
  <c r="C3021" i="1"/>
  <c r="C3022" i="1"/>
  <c r="C3023" i="1"/>
  <c r="C3024" i="1"/>
  <c r="C3025" i="1"/>
  <c r="C3026" i="1"/>
  <c r="C3027" i="1"/>
  <c r="C3028" i="1"/>
  <c r="C3029" i="1"/>
  <c r="C3030" i="1"/>
  <c r="C3031" i="1"/>
  <c r="C3032" i="1"/>
  <c r="C3033" i="1"/>
  <c r="C3034" i="1"/>
  <c r="C3035" i="1"/>
  <c r="C3036" i="1"/>
  <c r="C3037" i="1"/>
  <c r="C3038" i="1"/>
  <c r="C3039" i="1"/>
  <c r="C3040" i="1"/>
  <c r="C3041" i="1"/>
  <c r="C3042" i="1"/>
  <c r="C3043" i="1"/>
  <c r="C3044" i="1"/>
  <c r="C3045" i="1"/>
  <c r="C3046" i="1"/>
  <c r="C3047" i="1"/>
  <c r="C3048" i="1"/>
  <c r="C3049" i="1"/>
  <c r="C3050" i="1"/>
  <c r="C3051" i="1"/>
  <c r="C3052" i="1"/>
  <c r="C3053" i="1"/>
  <c r="C3054" i="1"/>
  <c r="C3055" i="1"/>
  <c r="C3056" i="1"/>
  <c r="C3057" i="1"/>
  <c r="C3058" i="1"/>
  <c r="C3059" i="1"/>
  <c r="C3060" i="1"/>
  <c r="C3061" i="1"/>
  <c r="C3062" i="1"/>
  <c r="C3063" i="1"/>
  <c r="C3064" i="1"/>
  <c r="C3065" i="1"/>
  <c r="C3066" i="1"/>
  <c r="C3067" i="1"/>
  <c r="C3068" i="1"/>
  <c r="C3069" i="1"/>
  <c r="C3070" i="1"/>
  <c r="C3071" i="1"/>
  <c r="C3072" i="1"/>
  <c r="C3073" i="1"/>
  <c r="C3074" i="1"/>
  <c r="C3075" i="1"/>
  <c r="C3076" i="1"/>
  <c r="C3077" i="1"/>
  <c r="C3078" i="1"/>
  <c r="C3079" i="1"/>
  <c r="C3080" i="1"/>
  <c r="C3081" i="1"/>
  <c r="C3082" i="1"/>
  <c r="C3083" i="1"/>
  <c r="C3084" i="1"/>
  <c r="C3085" i="1"/>
  <c r="C3086" i="1"/>
  <c r="C3087" i="1"/>
  <c r="C3088" i="1"/>
  <c r="C3089" i="1"/>
  <c r="C3090" i="1"/>
  <c r="C3091" i="1"/>
  <c r="C3092" i="1"/>
  <c r="C3093" i="1"/>
  <c r="C3094" i="1"/>
  <c r="C3095" i="1"/>
  <c r="C3096" i="1"/>
  <c r="C3097" i="1"/>
  <c r="C3098" i="1"/>
  <c r="C3099" i="1"/>
  <c r="C3100" i="1"/>
  <c r="C3101" i="1"/>
  <c r="C3102" i="1"/>
  <c r="C3103" i="1"/>
  <c r="C3104" i="1"/>
  <c r="C3105" i="1"/>
  <c r="C3106" i="1"/>
  <c r="C3107" i="1"/>
  <c r="C3108" i="1"/>
  <c r="C3109" i="1"/>
  <c r="C3110" i="1"/>
  <c r="C3111" i="1"/>
  <c r="C3112" i="1"/>
  <c r="C3113" i="1"/>
  <c r="C3114" i="1"/>
  <c r="C3115" i="1"/>
  <c r="C3116" i="1"/>
  <c r="C3117" i="1"/>
  <c r="C3118" i="1"/>
  <c r="C3119" i="1"/>
  <c r="C3120" i="1"/>
  <c r="C3121" i="1"/>
  <c r="C3122" i="1"/>
  <c r="C3123" i="1"/>
  <c r="C3124" i="1"/>
  <c r="C3125" i="1"/>
  <c r="C3126" i="1"/>
  <c r="C3127" i="1"/>
  <c r="C3128" i="1"/>
  <c r="C3129" i="1"/>
  <c r="C3130" i="1"/>
  <c r="C3131" i="1"/>
  <c r="C3132" i="1"/>
  <c r="C3133" i="1"/>
  <c r="C3134" i="1"/>
  <c r="C3135" i="1"/>
  <c r="C3136" i="1"/>
  <c r="C3137" i="1"/>
  <c r="C3138" i="1"/>
  <c r="C3139" i="1"/>
  <c r="C3140" i="1"/>
  <c r="C3141" i="1"/>
  <c r="C3142" i="1"/>
  <c r="C3143" i="1"/>
  <c r="C3144" i="1"/>
  <c r="C3145" i="1"/>
  <c r="C3146" i="1"/>
  <c r="C3147" i="1"/>
  <c r="C3148" i="1"/>
  <c r="C3149" i="1"/>
  <c r="C3150" i="1"/>
  <c r="C3151" i="1"/>
  <c r="C3152" i="1"/>
  <c r="C3153" i="1"/>
  <c r="C3154" i="1"/>
  <c r="C3155" i="1"/>
  <c r="C3156" i="1"/>
  <c r="C3157" i="1"/>
  <c r="C3158" i="1"/>
  <c r="C3159" i="1"/>
  <c r="C3160" i="1"/>
  <c r="C3161" i="1"/>
  <c r="C3162" i="1"/>
  <c r="C3163" i="1"/>
  <c r="C3164" i="1"/>
  <c r="C3165" i="1"/>
  <c r="C3166" i="1"/>
  <c r="C3167" i="1"/>
  <c r="C3168" i="1"/>
  <c r="C3169" i="1"/>
  <c r="C3170" i="1"/>
  <c r="C3171" i="1"/>
  <c r="C3172" i="1"/>
  <c r="C3173" i="1"/>
  <c r="C3174" i="1"/>
  <c r="C3175" i="1"/>
  <c r="C3176" i="1"/>
  <c r="C3177" i="1"/>
  <c r="C3178" i="1"/>
  <c r="C3179" i="1"/>
  <c r="C3180" i="1"/>
  <c r="C3181" i="1"/>
  <c r="C3182" i="1"/>
  <c r="C3183" i="1"/>
  <c r="C3184" i="1"/>
  <c r="C3185" i="1"/>
  <c r="C3186" i="1"/>
  <c r="C3187" i="1"/>
  <c r="C3188" i="1"/>
  <c r="C3189" i="1"/>
  <c r="C3190" i="1"/>
  <c r="C3191" i="1"/>
  <c r="C3192" i="1"/>
  <c r="C3193" i="1"/>
  <c r="C3194" i="1"/>
  <c r="C3195" i="1"/>
  <c r="C3196" i="1"/>
  <c r="C3197" i="1"/>
  <c r="C3198" i="1"/>
  <c r="C3199" i="1"/>
  <c r="C3200" i="1"/>
  <c r="C3201" i="1"/>
  <c r="C3202" i="1"/>
  <c r="C3203" i="1"/>
  <c r="C3204" i="1"/>
  <c r="C3205" i="1"/>
  <c r="C3206" i="1"/>
  <c r="C3207" i="1"/>
  <c r="C3208" i="1"/>
  <c r="C3209" i="1"/>
  <c r="C3210" i="1"/>
  <c r="C3211" i="1"/>
  <c r="C3212" i="1"/>
  <c r="C3213" i="1"/>
  <c r="C3214" i="1"/>
  <c r="C3215" i="1"/>
  <c r="C3216" i="1"/>
  <c r="C3217" i="1"/>
  <c r="C3218" i="1"/>
  <c r="C3219" i="1"/>
  <c r="C3220" i="1"/>
  <c r="C3221" i="1"/>
  <c r="C3222" i="1"/>
  <c r="C3223" i="1"/>
  <c r="C3224" i="1"/>
  <c r="C3225" i="1"/>
  <c r="C3226" i="1"/>
  <c r="C3227" i="1"/>
  <c r="C3228" i="1"/>
  <c r="C3229" i="1"/>
  <c r="C3230" i="1"/>
  <c r="C3231" i="1"/>
  <c r="C3232" i="1"/>
  <c r="C3233" i="1"/>
  <c r="C3234" i="1"/>
  <c r="C3235" i="1"/>
  <c r="C3236" i="1"/>
  <c r="C3237" i="1"/>
  <c r="C3238" i="1"/>
  <c r="C3239" i="1"/>
  <c r="C3240" i="1"/>
  <c r="C3241" i="1"/>
  <c r="C3242" i="1"/>
  <c r="C3243" i="1"/>
  <c r="C3244" i="1"/>
  <c r="C3245" i="1"/>
  <c r="C3246" i="1"/>
  <c r="C3247" i="1"/>
  <c r="C3248" i="1"/>
  <c r="C3249" i="1"/>
  <c r="C3250" i="1"/>
  <c r="C3251" i="1"/>
  <c r="C3252" i="1"/>
  <c r="C3253" i="1"/>
  <c r="C3254" i="1"/>
  <c r="C3255" i="1"/>
  <c r="C3256" i="1"/>
  <c r="C3257" i="1"/>
  <c r="C3258" i="1"/>
  <c r="C3259" i="1"/>
  <c r="C3260" i="1"/>
  <c r="C3261" i="1"/>
  <c r="C3262" i="1"/>
  <c r="C3263" i="1"/>
  <c r="C3264" i="1"/>
  <c r="C3265" i="1"/>
  <c r="C3266" i="1"/>
  <c r="C3267" i="1"/>
  <c r="C3268" i="1"/>
  <c r="C3269" i="1"/>
  <c r="C3270" i="1"/>
  <c r="C3271" i="1"/>
  <c r="C3272" i="1"/>
  <c r="C3273" i="1"/>
  <c r="C3274" i="1"/>
  <c r="C3275" i="1"/>
  <c r="C3276" i="1"/>
  <c r="C3277" i="1"/>
  <c r="C3278" i="1"/>
  <c r="C3279" i="1"/>
  <c r="C3280" i="1"/>
  <c r="C3281" i="1"/>
  <c r="C3282" i="1"/>
  <c r="C3283" i="1"/>
  <c r="C3284" i="1"/>
  <c r="C3285" i="1"/>
  <c r="C3286" i="1"/>
  <c r="C3287" i="1"/>
  <c r="C3288" i="1"/>
  <c r="C3289" i="1"/>
  <c r="C3290" i="1"/>
  <c r="C3291" i="1"/>
  <c r="C3292" i="1"/>
  <c r="C3293" i="1"/>
  <c r="C3294" i="1"/>
  <c r="C3295" i="1"/>
  <c r="C3296" i="1"/>
  <c r="C3297" i="1"/>
  <c r="C3298" i="1"/>
  <c r="C3299" i="1"/>
  <c r="C3300" i="1"/>
  <c r="C3301" i="1"/>
  <c r="C3302" i="1"/>
  <c r="C3303" i="1"/>
  <c r="C3304" i="1"/>
  <c r="C3305" i="1"/>
  <c r="C3306" i="1"/>
  <c r="C3307" i="1"/>
  <c r="C3308" i="1"/>
  <c r="C3309" i="1"/>
  <c r="C3310" i="1"/>
  <c r="C3311" i="1"/>
  <c r="C3312" i="1"/>
  <c r="C3313" i="1"/>
  <c r="C3314" i="1"/>
  <c r="C3315" i="1"/>
  <c r="C3316" i="1"/>
  <c r="C3317" i="1"/>
  <c r="C3318" i="1"/>
  <c r="C3319" i="1"/>
  <c r="C3320" i="1"/>
  <c r="C3321" i="1"/>
  <c r="C3322" i="1"/>
  <c r="C3323" i="1"/>
  <c r="C3324" i="1"/>
  <c r="C3325" i="1"/>
  <c r="C3326" i="1"/>
  <c r="C3327" i="1"/>
  <c r="C3328" i="1"/>
  <c r="C3329" i="1"/>
  <c r="C3330" i="1"/>
  <c r="C3331" i="1"/>
  <c r="C3332" i="1"/>
  <c r="C3333" i="1"/>
  <c r="C3334" i="1"/>
  <c r="C3335" i="1"/>
  <c r="C3336" i="1"/>
  <c r="C3337" i="1"/>
  <c r="C3338" i="1"/>
  <c r="C3339" i="1"/>
  <c r="C3340" i="1"/>
  <c r="C3341" i="1"/>
  <c r="C3342" i="1"/>
  <c r="C3343" i="1"/>
  <c r="C3344" i="1"/>
  <c r="C3345" i="1"/>
  <c r="C3346" i="1"/>
  <c r="C3347" i="1"/>
  <c r="C3348" i="1"/>
  <c r="C3349" i="1"/>
  <c r="C3350" i="1"/>
  <c r="C3351" i="1"/>
  <c r="C3352" i="1"/>
  <c r="C3353" i="1"/>
  <c r="C3354" i="1"/>
  <c r="C3355" i="1"/>
  <c r="C3356" i="1"/>
  <c r="C3357" i="1"/>
  <c r="C3358" i="1"/>
  <c r="C3359" i="1"/>
  <c r="C3360" i="1"/>
  <c r="C3361" i="1"/>
  <c r="C3362" i="1"/>
  <c r="C3363" i="1"/>
  <c r="C3364" i="1"/>
  <c r="C3365" i="1"/>
  <c r="C3366" i="1"/>
  <c r="C3367" i="1"/>
  <c r="C3368" i="1"/>
  <c r="C3369" i="1"/>
  <c r="C3370" i="1"/>
  <c r="C3371" i="1"/>
  <c r="C3372" i="1"/>
  <c r="C3373" i="1"/>
  <c r="C3374" i="1"/>
  <c r="C3375" i="1"/>
  <c r="C3376" i="1"/>
  <c r="C3377" i="1"/>
  <c r="C3378" i="1"/>
  <c r="C3379" i="1"/>
  <c r="C3380" i="1"/>
  <c r="C3381" i="1"/>
  <c r="C3382" i="1"/>
  <c r="C3383" i="1"/>
  <c r="C3384" i="1"/>
  <c r="C3385" i="1"/>
  <c r="C3386" i="1"/>
  <c r="C3387" i="1"/>
  <c r="C3388" i="1"/>
  <c r="C3389" i="1"/>
  <c r="C3390" i="1"/>
  <c r="C3391" i="1"/>
  <c r="C3392" i="1"/>
  <c r="C3393" i="1"/>
  <c r="C3394" i="1"/>
  <c r="C3395" i="1"/>
  <c r="C3396" i="1"/>
  <c r="C3397" i="1"/>
  <c r="C3398" i="1"/>
  <c r="C3399" i="1"/>
  <c r="C3400" i="1"/>
  <c r="C3401" i="1"/>
  <c r="C3402" i="1"/>
  <c r="C3403" i="1"/>
  <c r="C3404" i="1"/>
  <c r="C3405" i="1"/>
  <c r="C3406" i="1"/>
  <c r="C3407" i="1"/>
  <c r="C3408" i="1"/>
  <c r="C3409" i="1"/>
  <c r="C3410" i="1"/>
  <c r="C3411" i="1"/>
  <c r="C3412" i="1"/>
  <c r="C3413" i="1"/>
  <c r="C3414" i="1"/>
  <c r="C3415" i="1"/>
  <c r="C3416" i="1"/>
  <c r="C3417" i="1"/>
  <c r="C3418" i="1"/>
  <c r="C3419" i="1"/>
  <c r="C3420" i="1"/>
  <c r="C3421" i="1"/>
  <c r="C3422" i="1"/>
  <c r="C3423" i="1"/>
  <c r="C3424" i="1"/>
  <c r="C3425" i="1"/>
  <c r="C3426" i="1"/>
  <c r="C3427" i="1"/>
  <c r="C3428" i="1"/>
  <c r="C3429" i="1"/>
  <c r="C3430" i="1"/>
  <c r="C3431" i="1"/>
  <c r="C3432" i="1"/>
  <c r="C3433" i="1"/>
  <c r="C3434" i="1"/>
  <c r="C3435" i="1"/>
  <c r="C3436" i="1"/>
  <c r="C3437" i="1"/>
  <c r="C3438" i="1"/>
  <c r="C3439" i="1"/>
  <c r="C3440" i="1"/>
  <c r="C3441" i="1"/>
  <c r="C3442" i="1"/>
  <c r="C3443" i="1"/>
  <c r="C3444" i="1"/>
  <c r="C3445" i="1"/>
  <c r="C3446" i="1"/>
  <c r="C3447" i="1"/>
  <c r="C3448" i="1"/>
  <c r="C3449" i="1"/>
  <c r="C3450" i="1"/>
  <c r="C3451" i="1"/>
  <c r="C3452" i="1"/>
  <c r="C3453" i="1"/>
  <c r="C3454" i="1"/>
  <c r="C3455" i="1"/>
  <c r="C3456" i="1"/>
  <c r="C3457" i="1"/>
  <c r="C3458" i="1"/>
  <c r="C3459" i="1"/>
  <c r="C3460" i="1"/>
  <c r="C3461" i="1"/>
  <c r="C3462" i="1"/>
  <c r="C3463" i="1"/>
  <c r="C3464" i="1"/>
  <c r="C3465" i="1"/>
  <c r="C3466" i="1"/>
  <c r="C3467" i="1"/>
  <c r="C3468" i="1"/>
  <c r="C3469" i="1"/>
  <c r="C3470" i="1"/>
  <c r="C3471" i="1"/>
  <c r="C3472" i="1"/>
  <c r="C3473" i="1"/>
  <c r="C3474" i="1"/>
  <c r="C3475" i="1"/>
  <c r="C3476" i="1"/>
  <c r="C3477" i="1"/>
  <c r="C3478" i="1"/>
  <c r="C3479" i="1"/>
  <c r="C3480" i="1"/>
  <c r="C3481" i="1"/>
  <c r="C3482" i="1"/>
  <c r="C3483" i="1"/>
  <c r="C3484" i="1"/>
  <c r="C3485" i="1"/>
  <c r="C3486" i="1"/>
  <c r="C3487" i="1"/>
  <c r="C3488" i="1"/>
  <c r="C3489" i="1"/>
  <c r="C3490" i="1"/>
  <c r="C3491" i="1"/>
  <c r="C3492" i="1"/>
  <c r="C3493" i="1"/>
  <c r="C3494" i="1"/>
  <c r="C3495" i="1"/>
  <c r="C3496" i="1"/>
  <c r="C3497" i="1"/>
  <c r="C3498" i="1"/>
  <c r="C3499" i="1"/>
  <c r="C3500" i="1"/>
  <c r="C3501" i="1"/>
  <c r="C3502" i="1"/>
  <c r="C3503" i="1"/>
  <c r="C3504" i="1"/>
  <c r="C3505" i="1"/>
  <c r="C3506" i="1"/>
  <c r="C3507" i="1"/>
  <c r="C3508" i="1"/>
  <c r="C3509" i="1"/>
  <c r="C3510" i="1"/>
  <c r="C3511" i="1"/>
  <c r="C3512" i="1"/>
  <c r="C3513" i="1"/>
  <c r="C3514" i="1"/>
  <c r="C3515" i="1"/>
  <c r="C3516" i="1"/>
  <c r="C3517" i="1"/>
  <c r="C3518" i="1"/>
  <c r="C3519" i="1"/>
  <c r="C3520" i="1"/>
  <c r="C3521" i="1"/>
  <c r="C3522" i="1"/>
  <c r="C3523" i="1"/>
  <c r="C3524" i="1"/>
  <c r="C3525" i="1"/>
  <c r="C3526" i="1"/>
  <c r="C3527" i="1"/>
  <c r="C3528" i="1"/>
  <c r="C3529" i="1"/>
  <c r="C3530" i="1"/>
  <c r="C3531" i="1"/>
  <c r="C3532" i="1"/>
  <c r="C3533" i="1"/>
  <c r="C3534" i="1"/>
  <c r="C3535" i="1"/>
  <c r="C3536" i="1"/>
  <c r="C3537" i="1"/>
  <c r="C3538" i="1"/>
  <c r="C3539" i="1"/>
  <c r="C3540" i="1"/>
  <c r="C3541" i="1"/>
  <c r="C3542" i="1"/>
  <c r="C3543" i="1"/>
  <c r="C3544" i="1"/>
  <c r="C3545" i="1"/>
  <c r="C3546" i="1"/>
  <c r="C3547" i="1"/>
  <c r="C3548" i="1"/>
  <c r="C3549" i="1"/>
  <c r="C3550" i="1"/>
  <c r="C3551" i="1"/>
  <c r="C3552" i="1"/>
  <c r="C3553" i="1"/>
  <c r="C3554" i="1"/>
  <c r="C3555" i="1"/>
  <c r="C3556" i="1"/>
  <c r="C3557" i="1"/>
  <c r="C3558" i="1"/>
  <c r="C3559" i="1"/>
  <c r="C3560" i="1"/>
  <c r="C3561" i="1"/>
  <c r="C3562" i="1"/>
  <c r="C3563" i="1"/>
  <c r="C3564" i="1"/>
  <c r="C3565" i="1"/>
  <c r="C3566" i="1"/>
  <c r="C3567" i="1"/>
  <c r="C3568" i="1"/>
  <c r="C3569" i="1"/>
  <c r="C3570" i="1"/>
  <c r="C3571" i="1"/>
  <c r="C3572" i="1"/>
  <c r="C3573" i="1"/>
  <c r="C3574" i="1"/>
  <c r="C3575" i="1"/>
  <c r="C3576" i="1"/>
  <c r="C3577" i="1"/>
  <c r="C3578" i="1"/>
  <c r="C3579" i="1"/>
  <c r="C3580" i="1"/>
  <c r="C3581" i="1"/>
  <c r="C3582" i="1"/>
  <c r="C3583" i="1"/>
  <c r="C3584" i="1"/>
  <c r="C3585" i="1"/>
  <c r="C3586" i="1"/>
  <c r="C3587" i="1"/>
  <c r="C3588" i="1"/>
  <c r="C3589" i="1"/>
  <c r="C3590" i="1"/>
  <c r="C3591" i="1"/>
  <c r="C3592" i="1"/>
  <c r="C3593" i="1"/>
  <c r="C3594" i="1"/>
  <c r="C3595" i="1"/>
  <c r="C3596" i="1"/>
  <c r="C3597" i="1"/>
  <c r="C3598" i="1"/>
  <c r="C3599" i="1"/>
  <c r="C3600" i="1"/>
  <c r="C3601" i="1"/>
  <c r="C3602" i="1"/>
  <c r="C3603" i="1"/>
  <c r="C3604" i="1"/>
  <c r="C3605" i="1"/>
  <c r="C3606" i="1"/>
  <c r="C3607" i="1"/>
  <c r="C3608" i="1"/>
  <c r="C3609" i="1"/>
  <c r="C3610" i="1"/>
  <c r="C3611" i="1"/>
  <c r="C3612" i="1"/>
  <c r="C3613" i="1"/>
  <c r="C3614" i="1"/>
  <c r="C3615" i="1"/>
  <c r="C3616" i="1"/>
  <c r="C3617" i="1"/>
  <c r="C3618" i="1"/>
  <c r="C3619" i="1"/>
  <c r="C3620" i="1"/>
  <c r="C3621" i="1"/>
  <c r="C3622" i="1"/>
  <c r="C3623" i="1"/>
  <c r="C3624" i="1"/>
  <c r="C3625" i="1"/>
  <c r="C3626" i="1"/>
  <c r="C3627" i="1"/>
  <c r="C3628" i="1"/>
  <c r="C3629" i="1"/>
  <c r="C3630" i="1"/>
  <c r="C3631" i="1"/>
  <c r="C3632" i="1"/>
  <c r="C3633" i="1"/>
  <c r="C3634" i="1"/>
  <c r="C3635" i="1"/>
  <c r="C3636" i="1"/>
  <c r="C3637" i="1"/>
  <c r="C3638" i="1"/>
  <c r="C3639" i="1"/>
  <c r="C3640" i="1"/>
  <c r="C3641" i="1"/>
  <c r="C3642" i="1"/>
  <c r="C3643" i="1"/>
  <c r="C3644" i="1"/>
  <c r="C3645" i="1"/>
  <c r="C3646" i="1"/>
  <c r="C3647" i="1"/>
  <c r="C3648" i="1"/>
  <c r="C3649" i="1"/>
  <c r="C3650" i="1"/>
  <c r="C3651" i="1"/>
  <c r="C3652" i="1"/>
  <c r="C3653" i="1"/>
  <c r="C3654" i="1"/>
  <c r="C3655" i="1"/>
  <c r="C3656" i="1"/>
  <c r="C3657" i="1"/>
  <c r="C3658" i="1"/>
  <c r="C3659" i="1"/>
  <c r="C3660" i="1"/>
  <c r="C3661" i="1"/>
  <c r="C3662" i="1"/>
  <c r="C3663" i="1"/>
  <c r="C3664" i="1"/>
  <c r="C3665" i="1"/>
  <c r="C3666" i="1"/>
  <c r="C3667" i="1"/>
  <c r="C3668" i="1"/>
  <c r="C3669" i="1"/>
  <c r="C3670" i="1"/>
  <c r="C3671" i="1"/>
  <c r="C3672" i="1"/>
  <c r="C3673" i="1"/>
  <c r="C3674" i="1"/>
  <c r="C3675" i="1"/>
  <c r="C3676" i="1"/>
  <c r="C3677" i="1"/>
  <c r="C3678" i="1"/>
  <c r="C3679" i="1"/>
  <c r="C3680" i="1"/>
  <c r="C3681" i="1"/>
  <c r="C3682" i="1"/>
  <c r="C3683" i="1"/>
  <c r="C3684" i="1"/>
  <c r="C3685" i="1"/>
  <c r="C3686" i="1"/>
  <c r="C3687" i="1"/>
  <c r="C3688" i="1"/>
  <c r="C3689" i="1"/>
  <c r="C3690" i="1"/>
  <c r="C3691" i="1"/>
  <c r="C3692" i="1"/>
  <c r="C3693" i="1"/>
  <c r="C3694" i="1"/>
  <c r="C3695" i="1"/>
  <c r="C3696" i="1"/>
  <c r="C3697" i="1"/>
  <c r="C3698" i="1"/>
  <c r="C3699" i="1"/>
  <c r="C3700" i="1"/>
  <c r="C3701" i="1"/>
  <c r="C3702" i="1"/>
  <c r="C3703" i="1"/>
  <c r="C3704" i="1"/>
  <c r="C3705" i="1"/>
  <c r="C3706" i="1"/>
  <c r="C3707" i="1"/>
  <c r="C3708" i="1"/>
  <c r="C3709" i="1"/>
  <c r="C3710" i="1"/>
  <c r="C3711" i="1"/>
  <c r="C3712" i="1"/>
  <c r="C3713" i="1"/>
  <c r="C3714" i="1"/>
  <c r="C3715" i="1"/>
  <c r="C3716" i="1"/>
  <c r="C3717" i="1"/>
  <c r="C3718" i="1"/>
  <c r="C3719" i="1"/>
  <c r="C3720" i="1"/>
  <c r="C3721" i="1"/>
  <c r="C3722" i="1"/>
  <c r="C3723" i="1"/>
  <c r="C3724" i="1"/>
  <c r="C3725" i="1"/>
  <c r="C3726" i="1"/>
  <c r="C3727" i="1"/>
  <c r="C3728" i="1"/>
  <c r="C3729" i="1"/>
  <c r="C3730" i="1"/>
  <c r="C3731" i="1"/>
  <c r="C3732" i="1"/>
  <c r="C3733" i="1"/>
  <c r="C3734" i="1"/>
  <c r="C3735" i="1"/>
  <c r="C3736" i="1"/>
  <c r="C3737" i="1"/>
  <c r="C3738" i="1"/>
  <c r="C3739" i="1"/>
  <c r="C3740" i="1"/>
  <c r="C3741" i="1"/>
  <c r="C3742" i="1"/>
  <c r="C3743" i="1"/>
  <c r="C3744" i="1"/>
  <c r="C3745" i="1"/>
  <c r="C3746" i="1"/>
  <c r="C3747" i="1"/>
  <c r="C3748" i="1"/>
  <c r="C3749" i="1"/>
  <c r="C3750" i="1"/>
  <c r="C3751" i="1"/>
  <c r="C3752" i="1"/>
  <c r="C3753" i="1"/>
  <c r="C3754" i="1"/>
  <c r="C3755" i="1"/>
  <c r="C3756" i="1"/>
  <c r="C3757" i="1"/>
  <c r="C3758" i="1"/>
  <c r="C3759" i="1"/>
  <c r="C3760" i="1"/>
  <c r="C3761" i="1"/>
  <c r="C3762" i="1"/>
  <c r="C3763" i="1"/>
  <c r="C3764" i="1"/>
  <c r="C3765" i="1"/>
  <c r="C3766" i="1"/>
  <c r="C3767" i="1"/>
  <c r="C3768" i="1"/>
  <c r="C3769" i="1"/>
  <c r="C3770" i="1"/>
  <c r="C3771" i="1"/>
  <c r="C3772" i="1"/>
  <c r="C3773" i="1"/>
  <c r="C3774" i="1"/>
  <c r="C3775" i="1"/>
  <c r="C3776" i="1"/>
  <c r="C3777" i="1"/>
  <c r="C3778" i="1"/>
  <c r="C3779" i="1"/>
  <c r="C3780" i="1"/>
  <c r="C3781" i="1"/>
  <c r="C3782" i="1"/>
  <c r="C3783" i="1"/>
  <c r="C3784" i="1"/>
  <c r="C3785" i="1"/>
  <c r="C3786" i="1"/>
  <c r="C3787" i="1"/>
  <c r="C3788" i="1"/>
  <c r="C3789" i="1"/>
  <c r="C3790" i="1"/>
  <c r="C3791" i="1"/>
  <c r="C3792" i="1"/>
  <c r="C3793" i="1"/>
  <c r="C3794" i="1"/>
  <c r="C3795" i="1"/>
  <c r="C3796" i="1"/>
  <c r="C3797" i="1"/>
  <c r="C3798" i="1"/>
  <c r="C3799" i="1"/>
  <c r="C3800" i="1"/>
  <c r="C3801" i="1"/>
  <c r="C3802" i="1"/>
  <c r="C3803" i="1"/>
  <c r="C3804" i="1"/>
  <c r="C3805" i="1"/>
  <c r="C3806" i="1"/>
  <c r="C3807" i="1"/>
  <c r="C3808" i="1"/>
  <c r="C3809" i="1"/>
  <c r="C3810" i="1"/>
  <c r="C3811" i="1"/>
  <c r="C3812" i="1"/>
  <c r="C3813" i="1"/>
  <c r="C3814" i="1"/>
  <c r="C3815" i="1"/>
  <c r="C3816" i="1"/>
  <c r="C3817" i="1"/>
  <c r="C3818" i="1"/>
  <c r="C3819" i="1"/>
  <c r="C3820" i="1"/>
  <c r="C3821" i="1"/>
  <c r="C3822" i="1"/>
  <c r="C3823" i="1"/>
  <c r="C3824" i="1"/>
  <c r="C3825" i="1"/>
  <c r="C3826" i="1"/>
  <c r="C3827" i="1"/>
  <c r="C3828" i="1"/>
  <c r="C3829" i="1"/>
  <c r="C3830" i="1"/>
  <c r="C3831" i="1"/>
  <c r="C3832" i="1"/>
  <c r="C3833" i="1"/>
  <c r="C3834" i="1"/>
  <c r="C3835" i="1"/>
  <c r="C3836" i="1"/>
  <c r="C3837" i="1"/>
  <c r="C3838" i="1"/>
  <c r="C3839" i="1"/>
  <c r="C3840" i="1"/>
  <c r="C3841" i="1"/>
  <c r="C3842" i="1"/>
  <c r="C3843" i="1"/>
  <c r="C3844" i="1"/>
  <c r="C3845" i="1"/>
  <c r="C3846" i="1"/>
  <c r="C3847" i="1"/>
  <c r="C3848" i="1"/>
  <c r="C3849" i="1"/>
  <c r="C3850" i="1"/>
  <c r="C3851" i="1"/>
  <c r="C3852" i="1"/>
  <c r="C3853" i="1"/>
  <c r="C3854" i="1"/>
  <c r="C3855" i="1"/>
  <c r="C3856" i="1"/>
  <c r="C3857" i="1"/>
  <c r="C3858" i="1"/>
  <c r="C3859" i="1"/>
  <c r="C3860" i="1"/>
  <c r="C3861" i="1"/>
  <c r="C3862" i="1"/>
  <c r="C3863" i="1"/>
  <c r="C3864" i="1"/>
  <c r="C3865" i="1"/>
  <c r="C3866" i="1"/>
  <c r="C3867" i="1"/>
  <c r="C3868" i="1"/>
  <c r="C3869" i="1"/>
  <c r="C3870" i="1"/>
  <c r="C3871" i="1"/>
  <c r="C3872" i="1"/>
  <c r="C3873" i="1"/>
  <c r="C3874" i="1"/>
  <c r="C3875" i="1"/>
  <c r="C3876" i="1"/>
  <c r="C3877" i="1"/>
  <c r="C3878" i="1"/>
  <c r="C3879" i="1"/>
  <c r="C3880" i="1"/>
  <c r="C3881" i="1"/>
  <c r="C3882" i="1"/>
  <c r="C3883" i="1"/>
  <c r="C3884" i="1"/>
  <c r="C3885" i="1"/>
  <c r="C3886" i="1"/>
  <c r="C3887" i="1"/>
  <c r="C3888" i="1"/>
  <c r="C3889" i="1"/>
  <c r="C3890" i="1"/>
  <c r="C3891" i="1"/>
  <c r="C3892" i="1"/>
  <c r="C3893" i="1"/>
  <c r="C3894" i="1"/>
  <c r="C3895" i="1"/>
  <c r="C3896" i="1"/>
  <c r="C3897" i="1"/>
  <c r="C3898" i="1"/>
  <c r="C3899" i="1"/>
  <c r="C3900" i="1"/>
  <c r="C3901" i="1"/>
  <c r="C3902" i="1"/>
  <c r="C3903" i="1"/>
  <c r="C3904" i="1"/>
  <c r="C3905" i="1"/>
  <c r="C3906" i="1"/>
  <c r="C3907" i="1"/>
  <c r="C3908" i="1"/>
  <c r="C3909" i="1"/>
  <c r="C3910" i="1"/>
  <c r="C3911" i="1"/>
  <c r="C3912" i="1"/>
  <c r="C3913" i="1"/>
  <c r="C3914" i="1"/>
  <c r="C3915" i="1"/>
  <c r="C3916" i="1"/>
  <c r="C3917" i="1"/>
  <c r="C3918" i="1"/>
  <c r="C3919" i="1"/>
  <c r="C3920" i="1"/>
  <c r="C3921" i="1"/>
  <c r="C3922" i="1"/>
  <c r="C3923" i="1"/>
  <c r="C3924" i="1"/>
  <c r="C3925" i="1"/>
  <c r="C3926" i="1"/>
  <c r="C3927" i="1"/>
  <c r="C3928" i="1"/>
  <c r="C3929" i="1"/>
  <c r="C3930" i="1"/>
  <c r="C3931" i="1"/>
  <c r="C3932" i="1"/>
  <c r="C3933" i="1"/>
  <c r="C3934" i="1"/>
  <c r="C3935" i="1"/>
  <c r="C3936" i="1"/>
  <c r="C3937" i="1"/>
  <c r="C3938" i="1"/>
  <c r="C3939" i="1"/>
  <c r="C3940" i="1"/>
  <c r="C3941" i="1"/>
  <c r="C3942" i="1"/>
  <c r="C3943" i="1"/>
  <c r="C3944" i="1"/>
  <c r="C3945" i="1"/>
  <c r="C3946" i="1"/>
  <c r="C3947" i="1"/>
  <c r="C3948" i="1"/>
  <c r="C3949" i="1"/>
  <c r="C3950" i="1"/>
  <c r="C3951" i="1"/>
  <c r="C3952" i="1"/>
  <c r="C3953" i="1"/>
  <c r="C3954" i="1"/>
  <c r="C3955" i="1"/>
  <c r="C3956" i="1"/>
  <c r="C3957" i="1"/>
  <c r="C3958" i="1"/>
  <c r="C3959" i="1"/>
  <c r="C3960" i="1"/>
  <c r="C3961" i="1"/>
  <c r="C3962" i="1"/>
  <c r="C3963" i="1"/>
  <c r="C3964" i="1"/>
  <c r="C3965" i="1"/>
  <c r="C3966" i="1"/>
  <c r="C3967" i="1"/>
  <c r="C3968" i="1"/>
  <c r="C3969" i="1"/>
  <c r="C3970" i="1"/>
  <c r="C3971" i="1"/>
  <c r="C3972" i="1"/>
  <c r="C3973" i="1"/>
  <c r="C3974" i="1"/>
  <c r="C3975" i="1"/>
  <c r="C3976" i="1"/>
  <c r="C3977" i="1"/>
  <c r="C3978" i="1"/>
  <c r="C3979" i="1"/>
  <c r="C3980" i="1"/>
  <c r="C3981" i="1"/>
  <c r="C3982" i="1"/>
  <c r="C3983" i="1"/>
  <c r="C3984" i="1"/>
  <c r="C3985" i="1"/>
  <c r="C3986" i="1"/>
  <c r="C3987" i="1"/>
  <c r="C3988" i="1"/>
  <c r="C3989" i="1"/>
  <c r="C3990" i="1"/>
  <c r="C3991" i="1"/>
  <c r="C3992" i="1"/>
  <c r="C3993" i="1"/>
  <c r="C3994" i="1"/>
  <c r="C3995" i="1"/>
  <c r="C3996" i="1"/>
  <c r="C3997" i="1"/>
  <c r="C3998" i="1"/>
  <c r="C3999" i="1"/>
  <c r="C4000" i="1"/>
  <c r="C4001" i="1"/>
  <c r="C4002" i="1"/>
  <c r="C4003" i="1"/>
  <c r="C4004" i="1"/>
  <c r="C4005" i="1"/>
  <c r="C4006" i="1"/>
  <c r="C4007" i="1"/>
  <c r="C4008" i="1"/>
  <c r="C4009" i="1"/>
  <c r="C4010" i="1"/>
  <c r="C4011" i="1"/>
  <c r="C4012" i="1"/>
  <c r="C4013" i="1"/>
  <c r="C4014" i="1"/>
  <c r="C4015" i="1"/>
  <c r="C4016" i="1"/>
  <c r="C4017" i="1"/>
  <c r="C4018" i="1"/>
  <c r="C4019" i="1"/>
  <c r="C4020" i="1"/>
  <c r="C4021" i="1"/>
  <c r="C4022" i="1"/>
  <c r="C4023" i="1"/>
  <c r="C4024" i="1"/>
  <c r="C4025" i="1"/>
  <c r="C4026" i="1"/>
  <c r="C4027" i="1"/>
  <c r="C4028" i="1"/>
  <c r="C4029" i="1"/>
  <c r="C4030" i="1"/>
  <c r="C4031" i="1"/>
  <c r="C4032" i="1"/>
  <c r="C4033" i="1"/>
  <c r="C4034" i="1"/>
  <c r="C4035" i="1"/>
  <c r="C4036" i="1"/>
  <c r="C4037" i="1"/>
  <c r="C4038" i="1"/>
  <c r="C4039" i="1"/>
  <c r="C4040" i="1"/>
  <c r="C4041" i="1"/>
  <c r="C4042" i="1"/>
  <c r="C4043" i="1"/>
  <c r="C4044" i="1"/>
  <c r="C4045" i="1"/>
  <c r="C4046" i="1"/>
  <c r="C4047" i="1"/>
  <c r="C4048" i="1"/>
  <c r="C4049" i="1"/>
  <c r="C4050" i="1"/>
  <c r="C4051" i="1"/>
  <c r="C4052" i="1"/>
  <c r="C4053" i="1"/>
  <c r="C4054" i="1"/>
  <c r="C4055" i="1"/>
  <c r="C4056" i="1"/>
  <c r="C4057" i="1"/>
  <c r="C4058" i="1"/>
  <c r="C4059" i="1"/>
  <c r="C4060" i="1"/>
  <c r="C4061" i="1"/>
  <c r="C4062" i="1"/>
  <c r="C4063" i="1"/>
  <c r="C4064" i="1"/>
  <c r="C4065" i="1"/>
  <c r="C4066" i="1"/>
  <c r="C4067" i="1"/>
  <c r="C4068" i="1"/>
  <c r="C4069" i="1"/>
  <c r="C4070" i="1"/>
  <c r="C4071" i="1"/>
  <c r="C4072" i="1"/>
  <c r="C4073" i="1"/>
  <c r="C4074" i="1"/>
  <c r="C4075" i="1"/>
  <c r="C4076" i="1"/>
  <c r="C4077" i="1"/>
  <c r="C4078" i="1"/>
  <c r="C4079" i="1"/>
  <c r="C4080" i="1"/>
  <c r="C4081" i="1"/>
  <c r="C4082" i="1"/>
  <c r="C4083" i="1"/>
  <c r="C4084" i="1"/>
  <c r="C4085" i="1"/>
  <c r="C4086" i="1"/>
  <c r="C4087" i="1"/>
  <c r="C4088" i="1"/>
  <c r="C4089" i="1"/>
  <c r="C4090" i="1"/>
  <c r="C4091" i="1"/>
  <c r="C4092" i="1"/>
  <c r="C4093" i="1"/>
  <c r="C4094" i="1"/>
  <c r="C4095" i="1"/>
  <c r="C4096" i="1"/>
  <c r="C4097" i="1"/>
  <c r="C4098" i="1"/>
  <c r="C4099" i="1"/>
  <c r="C4100" i="1"/>
  <c r="C4101" i="1"/>
  <c r="C4102" i="1"/>
  <c r="C4103" i="1"/>
  <c r="C4104" i="1"/>
  <c r="C4105" i="1"/>
  <c r="C4106" i="1"/>
  <c r="C4107" i="1"/>
  <c r="C4108" i="1"/>
  <c r="C4109" i="1"/>
  <c r="C4110" i="1"/>
  <c r="C4111" i="1"/>
  <c r="C4112" i="1"/>
  <c r="C4113" i="1"/>
  <c r="C4114" i="1"/>
  <c r="C4115" i="1"/>
  <c r="C4116" i="1"/>
  <c r="C4117" i="1"/>
  <c r="C4118" i="1"/>
  <c r="C4119" i="1"/>
  <c r="C4120" i="1"/>
  <c r="C4121" i="1"/>
  <c r="C4122" i="1"/>
  <c r="C4123" i="1"/>
  <c r="C4124" i="1"/>
  <c r="C4125" i="1"/>
  <c r="C4126" i="1"/>
  <c r="C4127" i="1"/>
  <c r="C4128" i="1"/>
  <c r="C4129" i="1"/>
  <c r="C4130" i="1"/>
  <c r="C4131" i="1"/>
  <c r="C4132" i="1"/>
  <c r="C4133" i="1"/>
  <c r="C4134" i="1"/>
  <c r="C4135" i="1"/>
  <c r="C4136" i="1"/>
  <c r="C4137" i="1"/>
  <c r="C4138" i="1"/>
  <c r="C4139" i="1"/>
  <c r="C4140" i="1"/>
  <c r="C4141" i="1"/>
  <c r="C4142" i="1"/>
  <c r="C4143" i="1"/>
  <c r="C4144" i="1"/>
  <c r="C4145" i="1"/>
  <c r="C4146" i="1"/>
  <c r="C4147" i="1"/>
  <c r="C4148" i="1"/>
  <c r="C4149" i="1"/>
  <c r="C4150" i="1"/>
  <c r="C4151" i="1"/>
  <c r="C4152" i="1"/>
  <c r="C4153" i="1"/>
  <c r="C4154" i="1"/>
  <c r="C4155" i="1"/>
  <c r="C4156" i="1"/>
  <c r="C4157" i="1"/>
  <c r="C4158" i="1"/>
  <c r="C4159" i="1"/>
  <c r="C4160" i="1"/>
  <c r="C4161" i="1"/>
  <c r="C4162" i="1"/>
  <c r="C4163" i="1"/>
  <c r="C4164" i="1"/>
  <c r="C4165" i="1"/>
  <c r="C4166" i="1"/>
  <c r="C4167" i="1"/>
  <c r="C4168" i="1"/>
  <c r="C4169" i="1"/>
  <c r="C4170" i="1"/>
  <c r="C4171" i="1"/>
  <c r="C4172" i="1"/>
  <c r="C4173" i="1"/>
  <c r="C4174" i="1"/>
  <c r="C4175" i="1"/>
  <c r="C4176" i="1"/>
  <c r="C4177" i="1"/>
  <c r="C4178" i="1"/>
  <c r="C4179" i="1"/>
  <c r="C4180" i="1"/>
  <c r="C4181" i="1"/>
  <c r="C4182" i="1"/>
  <c r="C4183" i="1"/>
  <c r="C4184" i="1"/>
  <c r="C4185" i="1"/>
  <c r="C4186" i="1"/>
  <c r="C4187" i="1"/>
  <c r="C4188" i="1"/>
  <c r="C4189" i="1"/>
  <c r="C4190" i="1"/>
  <c r="C4191" i="1"/>
  <c r="C4192" i="1"/>
  <c r="C4193" i="1"/>
  <c r="C4194" i="1"/>
  <c r="C4195" i="1"/>
  <c r="C4196" i="1"/>
  <c r="C4197" i="1"/>
  <c r="C4198" i="1"/>
  <c r="C4199" i="1"/>
  <c r="C4200" i="1"/>
  <c r="C4201" i="1"/>
  <c r="C4202" i="1"/>
  <c r="C4203" i="1"/>
  <c r="C4204" i="1"/>
  <c r="C4205" i="1"/>
  <c r="C4206" i="1"/>
  <c r="C4207" i="1"/>
  <c r="C4208" i="1"/>
  <c r="C4209" i="1"/>
  <c r="C4210" i="1"/>
  <c r="C4211" i="1"/>
  <c r="C4212" i="1"/>
  <c r="C4213" i="1"/>
  <c r="C4214" i="1"/>
  <c r="C4215" i="1"/>
  <c r="C4216" i="1"/>
  <c r="C4217" i="1"/>
  <c r="C4218" i="1"/>
  <c r="C4219" i="1"/>
  <c r="C4220" i="1"/>
  <c r="C4221" i="1"/>
  <c r="C4222" i="1"/>
  <c r="C4223" i="1"/>
  <c r="C4224" i="1"/>
  <c r="C4225" i="1"/>
  <c r="C4226" i="1"/>
  <c r="C4227" i="1"/>
  <c r="C4228" i="1"/>
  <c r="C4229" i="1"/>
  <c r="C4230" i="1"/>
  <c r="C4231" i="1"/>
  <c r="C4232" i="1"/>
  <c r="C4233" i="1"/>
  <c r="C4234" i="1"/>
  <c r="C4235" i="1"/>
  <c r="C4236" i="1"/>
  <c r="C4237" i="1"/>
  <c r="C4238" i="1"/>
  <c r="C4239" i="1"/>
  <c r="C4240" i="1"/>
  <c r="C4241" i="1"/>
  <c r="C4242" i="1"/>
  <c r="C4243" i="1"/>
  <c r="C4244" i="1"/>
  <c r="C4245" i="1"/>
  <c r="C4246" i="1"/>
  <c r="C4247" i="1"/>
  <c r="C4248" i="1"/>
  <c r="C4249" i="1"/>
  <c r="C4250" i="1"/>
  <c r="C4251" i="1"/>
  <c r="C4252" i="1"/>
  <c r="C4253" i="1"/>
  <c r="C4254" i="1"/>
  <c r="C4255" i="1"/>
  <c r="C4256" i="1"/>
  <c r="C4257" i="1"/>
  <c r="C4258" i="1"/>
  <c r="C4259" i="1"/>
  <c r="C4260" i="1"/>
  <c r="C4261" i="1"/>
  <c r="C4262" i="1"/>
  <c r="C4263" i="1"/>
  <c r="C4264" i="1"/>
  <c r="C4265" i="1"/>
  <c r="C4266" i="1"/>
  <c r="C4267" i="1"/>
  <c r="C4268" i="1"/>
  <c r="C4269" i="1"/>
  <c r="C4270" i="1"/>
  <c r="C4271" i="1"/>
  <c r="C4272" i="1"/>
  <c r="C4273" i="1"/>
  <c r="C4274" i="1"/>
  <c r="C4275" i="1"/>
  <c r="C4276" i="1"/>
  <c r="C4277" i="1"/>
  <c r="C4278" i="1"/>
  <c r="C4279" i="1"/>
  <c r="C4280" i="1"/>
  <c r="C4281" i="1"/>
  <c r="C4282" i="1"/>
  <c r="C4283" i="1"/>
  <c r="C4284" i="1"/>
  <c r="C4285" i="1"/>
  <c r="C4286" i="1"/>
  <c r="C4287" i="1"/>
  <c r="C4288" i="1"/>
  <c r="C4289" i="1"/>
  <c r="C4290" i="1"/>
  <c r="C4291" i="1"/>
  <c r="C4292" i="1"/>
  <c r="C4293" i="1"/>
  <c r="C4294" i="1"/>
  <c r="C4295" i="1"/>
  <c r="C4296" i="1"/>
  <c r="C4297" i="1"/>
  <c r="C4298" i="1"/>
  <c r="C4299" i="1"/>
  <c r="C4300" i="1"/>
  <c r="C4301" i="1"/>
  <c r="C4302" i="1"/>
  <c r="C4303" i="1"/>
  <c r="C4304" i="1"/>
  <c r="C4305" i="1"/>
  <c r="C4306" i="1"/>
  <c r="C4307" i="1"/>
  <c r="C4308" i="1"/>
  <c r="C4309" i="1"/>
  <c r="C4310" i="1"/>
  <c r="C4311" i="1"/>
  <c r="C4312" i="1"/>
  <c r="C4313" i="1"/>
  <c r="C4314" i="1"/>
  <c r="C4315" i="1"/>
  <c r="C4316" i="1"/>
  <c r="C4317" i="1"/>
  <c r="C4318" i="1"/>
  <c r="C4319" i="1"/>
  <c r="C4320" i="1"/>
  <c r="C4321" i="1"/>
  <c r="C4322" i="1"/>
  <c r="C4323" i="1"/>
  <c r="C4324" i="1"/>
  <c r="C4325" i="1"/>
  <c r="C4326" i="1"/>
  <c r="C4327" i="1"/>
  <c r="C4328" i="1"/>
  <c r="C4329" i="1"/>
  <c r="C4330" i="1"/>
  <c r="C4331" i="1"/>
  <c r="C4332" i="1"/>
  <c r="C4333" i="1"/>
  <c r="C4334" i="1"/>
  <c r="C4335" i="1"/>
  <c r="C4336" i="1"/>
  <c r="C4337" i="1"/>
  <c r="C4338" i="1"/>
  <c r="C4339" i="1"/>
  <c r="C4340" i="1"/>
  <c r="C4341" i="1"/>
  <c r="C4342" i="1"/>
  <c r="C4343" i="1"/>
  <c r="C4344" i="1"/>
  <c r="C4345" i="1"/>
  <c r="C4346" i="1"/>
  <c r="C4347" i="1"/>
  <c r="C4348" i="1"/>
  <c r="C4349" i="1"/>
  <c r="C4350" i="1"/>
  <c r="C4351" i="1"/>
  <c r="C4352" i="1"/>
  <c r="C4353" i="1"/>
  <c r="C4354" i="1"/>
  <c r="C4355" i="1"/>
  <c r="C4356" i="1"/>
  <c r="C4357" i="1"/>
  <c r="C4358" i="1"/>
  <c r="C4359" i="1"/>
  <c r="C4360" i="1"/>
  <c r="C4361" i="1"/>
  <c r="C4362" i="1"/>
  <c r="C4363" i="1"/>
  <c r="C4364" i="1"/>
  <c r="C4365" i="1"/>
  <c r="C4366" i="1"/>
  <c r="C4367" i="1"/>
  <c r="C4368" i="1"/>
  <c r="C4369" i="1"/>
  <c r="C4370" i="1"/>
  <c r="C4371" i="1"/>
  <c r="C4372" i="1"/>
  <c r="C4373" i="1"/>
  <c r="C4374" i="1"/>
  <c r="C4375" i="1"/>
  <c r="C4376" i="1"/>
  <c r="C4377" i="1"/>
  <c r="C4378" i="1"/>
  <c r="C4379" i="1"/>
  <c r="C4380" i="1"/>
  <c r="C4381" i="1"/>
  <c r="C4382" i="1"/>
  <c r="C4383" i="1"/>
  <c r="C4384" i="1"/>
  <c r="C4385" i="1"/>
  <c r="C4386" i="1"/>
  <c r="C4387" i="1"/>
  <c r="C4388" i="1"/>
  <c r="C4389" i="1"/>
  <c r="C4390" i="1"/>
  <c r="C4391" i="1"/>
  <c r="C4392" i="1"/>
  <c r="C4393" i="1"/>
  <c r="C4394" i="1"/>
  <c r="C4395" i="1"/>
  <c r="C4396" i="1"/>
  <c r="C4397" i="1"/>
  <c r="C4398" i="1"/>
  <c r="C4399" i="1"/>
  <c r="C4400" i="1"/>
  <c r="C4401" i="1"/>
  <c r="C4402" i="1"/>
  <c r="C4403" i="1"/>
  <c r="C4404" i="1"/>
  <c r="C4405" i="1"/>
  <c r="C4406" i="1"/>
  <c r="C4407" i="1"/>
  <c r="C4408" i="1"/>
  <c r="C4409" i="1"/>
  <c r="C4410" i="1"/>
  <c r="C4411" i="1"/>
  <c r="C4412" i="1"/>
  <c r="C4413" i="1"/>
  <c r="C4414" i="1"/>
  <c r="C4415" i="1"/>
  <c r="C4416" i="1"/>
  <c r="C4417" i="1"/>
  <c r="C4418" i="1"/>
  <c r="C4419" i="1"/>
  <c r="C4420" i="1"/>
  <c r="C4421" i="1"/>
  <c r="C4422" i="1"/>
  <c r="C4423" i="1"/>
  <c r="C4424" i="1"/>
  <c r="C4425" i="1"/>
  <c r="C4426" i="1"/>
  <c r="C4427" i="1"/>
  <c r="C4428" i="1"/>
  <c r="C4429" i="1"/>
  <c r="C4430" i="1"/>
  <c r="C4431" i="1"/>
  <c r="C4432" i="1"/>
  <c r="C4433" i="1"/>
  <c r="C4434" i="1"/>
  <c r="C4435" i="1"/>
  <c r="C4436" i="1"/>
  <c r="C4437" i="1"/>
  <c r="C4438" i="1"/>
  <c r="C4439" i="1"/>
  <c r="C4440" i="1"/>
  <c r="C4441" i="1"/>
  <c r="C4442" i="1"/>
  <c r="C4443" i="1"/>
  <c r="C4444" i="1"/>
  <c r="C4445" i="1"/>
  <c r="C4446" i="1"/>
  <c r="C4447" i="1"/>
  <c r="C4448" i="1"/>
  <c r="C4449" i="1"/>
  <c r="C4450" i="1"/>
  <c r="C4451" i="1"/>
  <c r="C4452" i="1"/>
  <c r="C4453" i="1"/>
  <c r="C4454" i="1"/>
  <c r="C4455" i="1"/>
  <c r="C4456" i="1"/>
  <c r="C4457" i="1"/>
  <c r="C4458" i="1"/>
  <c r="C4459" i="1"/>
  <c r="C4460" i="1"/>
  <c r="C4461" i="1"/>
  <c r="C4462" i="1"/>
  <c r="C4463" i="1"/>
  <c r="C4464" i="1"/>
  <c r="C4465" i="1"/>
  <c r="C4466" i="1"/>
  <c r="C4467" i="1"/>
  <c r="C4468" i="1"/>
  <c r="C4469" i="1"/>
  <c r="C4470" i="1"/>
  <c r="C4471" i="1"/>
  <c r="C4472" i="1"/>
  <c r="C4473" i="1"/>
  <c r="C4474" i="1"/>
  <c r="C4475" i="1"/>
  <c r="C4476" i="1"/>
  <c r="C4477" i="1"/>
  <c r="C4478" i="1"/>
  <c r="C4479" i="1"/>
  <c r="C4480" i="1"/>
  <c r="C4481" i="1"/>
  <c r="C4482" i="1"/>
  <c r="C4483" i="1"/>
  <c r="C4484" i="1"/>
  <c r="C4485" i="1"/>
  <c r="C4486" i="1"/>
  <c r="C4487" i="1"/>
  <c r="C4488" i="1"/>
  <c r="C4489" i="1"/>
  <c r="C4490" i="1"/>
  <c r="C4491" i="1"/>
  <c r="C4492" i="1"/>
  <c r="C4493" i="1"/>
  <c r="C4494" i="1"/>
  <c r="C4495" i="1"/>
  <c r="C4496" i="1"/>
  <c r="C4497" i="1"/>
  <c r="C4498" i="1"/>
  <c r="C4499" i="1"/>
  <c r="C4500" i="1"/>
  <c r="C4501" i="1"/>
  <c r="C4502" i="1"/>
  <c r="C4503" i="1"/>
  <c r="C4504" i="1"/>
  <c r="C4505" i="1"/>
  <c r="C4506" i="1"/>
  <c r="C4507" i="1"/>
  <c r="C4508" i="1"/>
  <c r="C4509" i="1"/>
  <c r="C4510" i="1"/>
  <c r="C4511" i="1"/>
  <c r="C4512" i="1"/>
  <c r="C4513" i="1"/>
  <c r="C4514" i="1"/>
  <c r="C4515" i="1"/>
  <c r="C4516" i="1"/>
  <c r="C4517" i="1"/>
  <c r="C4518" i="1"/>
  <c r="C4519" i="1"/>
  <c r="C4520" i="1"/>
  <c r="C4521" i="1"/>
  <c r="C4522" i="1"/>
  <c r="C4523" i="1"/>
  <c r="C4524" i="1"/>
  <c r="C4525" i="1"/>
  <c r="C4526" i="1"/>
  <c r="C4527" i="1"/>
  <c r="C4528" i="1"/>
  <c r="C4529" i="1"/>
  <c r="C4530" i="1"/>
  <c r="C4531" i="1"/>
  <c r="C4532" i="1"/>
  <c r="C4533" i="1"/>
  <c r="C4534" i="1"/>
  <c r="C4535" i="1"/>
  <c r="C4536" i="1"/>
  <c r="C4537" i="1"/>
  <c r="C4538" i="1"/>
  <c r="C4539" i="1"/>
  <c r="C4540" i="1"/>
  <c r="C4541" i="1"/>
  <c r="C4542" i="1"/>
  <c r="C4543" i="1"/>
  <c r="C4544" i="1"/>
  <c r="C4545" i="1"/>
  <c r="C4546" i="1"/>
  <c r="C4547" i="1"/>
  <c r="C4548" i="1"/>
  <c r="C4549" i="1"/>
  <c r="C4550" i="1"/>
  <c r="C4551" i="1"/>
  <c r="C4552" i="1"/>
  <c r="C4553" i="1"/>
  <c r="C4554" i="1"/>
  <c r="C4555" i="1"/>
  <c r="C4556" i="1"/>
  <c r="C4557" i="1"/>
  <c r="C4558" i="1"/>
  <c r="C4559" i="1"/>
  <c r="C4560" i="1"/>
  <c r="C4561" i="1"/>
  <c r="C4562" i="1"/>
  <c r="C4563" i="1"/>
  <c r="C4564" i="1"/>
  <c r="C4565" i="1"/>
  <c r="C4566" i="1"/>
  <c r="C4567" i="1"/>
  <c r="C4568" i="1"/>
  <c r="C4569" i="1"/>
  <c r="C4570" i="1"/>
  <c r="C4571" i="1"/>
  <c r="C4572" i="1"/>
  <c r="C4573" i="1"/>
  <c r="C4574" i="1"/>
  <c r="C4575" i="1"/>
  <c r="C4576" i="1"/>
  <c r="C4577" i="1"/>
  <c r="C4578" i="1"/>
  <c r="C4579" i="1"/>
  <c r="C4580" i="1"/>
  <c r="C4581" i="1"/>
  <c r="C4582" i="1"/>
  <c r="C4583" i="1"/>
  <c r="C4584" i="1"/>
  <c r="C4585" i="1"/>
  <c r="C4586" i="1"/>
  <c r="C4587" i="1"/>
  <c r="C4588" i="1"/>
  <c r="C4589" i="1"/>
  <c r="C4590" i="1"/>
  <c r="C4591" i="1"/>
  <c r="C4592" i="1"/>
  <c r="C4593" i="1"/>
  <c r="C4594" i="1"/>
  <c r="C4595" i="1"/>
  <c r="C4596" i="1"/>
  <c r="C4597" i="1"/>
  <c r="C4598" i="1"/>
  <c r="C4599" i="1"/>
  <c r="C4600" i="1"/>
  <c r="C4601" i="1"/>
  <c r="C4602" i="1"/>
  <c r="C4603" i="1"/>
  <c r="C4604" i="1"/>
  <c r="C4605" i="1"/>
  <c r="C4606" i="1"/>
  <c r="C4607" i="1"/>
  <c r="C4608" i="1"/>
  <c r="C4609" i="1"/>
  <c r="C4610" i="1"/>
  <c r="C4611" i="1"/>
  <c r="C4612" i="1"/>
  <c r="C4613" i="1"/>
  <c r="C4614" i="1"/>
  <c r="C4615" i="1"/>
  <c r="C4616" i="1"/>
  <c r="C4617" i="1"/>
  <c r="C4618" i="1"/>
  <c r="C4619" i="1"/>
  <c r="C4620" i="1"/>
  <c r="C4621" i="1"/>
  <c r="C4622" i="1"/>
  <c r="C4623" i="1"/>
  <c r="C4624" i="1"/>
  <c r="C4625" i="1"/>
  <c r="C4626" i="1"/>
  <c r="C4627" i="1"/>
  <c r="C4628" i="1"/>
  <c r="C4629" i="1"/>
  <c r="C4630" i="1"/>
  <c r="C4631" i="1"/>
  <c r="C4632" i="1"/>
  <c r="C4633" i="1"/>
  <c r="C4634" i="1"/>
  <c r="C4635" i="1"/>
  <c r="C4636" i="1"/>
  <c r="C4637" i="1"/>
  <c r="C4638" i="1"/>
  <c r="C4639" i="1"/>
  <c r="C4640" i="1"/>
  <c r="C4641" i="1"/>
  <c r="C4642" i="1"/>
  <c r="C4643" i="1"/>
  <c r="C4644" i="1"/>
  <c r="C4645" i="1"/>
  <c r="C4646" i="1"/>
  <c r="C4647" i="1"/>
  <c r="C4648" i="1"/>
  <c r="C4649" i="1"/>
  <c r="C4650" i="1"/>
  <c r="C4651" i="1"/>
  <c r="C4652" i="1"/>
  <c r="C4653" i="1"/>
  <c r="C4654" i="1"/>
  <c r="C4655" i="1"/>
  <c r="C4656" i="1"/>
  <c r="C4657" i="1"/>
  <c r="C4658" i="1"/>
  <c r="C4659" i="1"/>
  <c r="C4660" i="1"/>
  <c r="C4661" i="1"/>
  <c r="C4662" i="1"/>
  <c r="C4663" i="1"/>
  <c r="C4664" i="1"/>
  <c r="C4665" i="1"/>
  <c r="C4666" i="1"/>
  <c r="C4667" i="1"/>
  <c r="C4668" i="1"/>
  <c r="C4669" i="1"/>
  <c r="C4670" i="1"/>
  <c r="C4671" i="1"/>
  <c r="C4672" i="1"/>
  <c r="C4673" i="1"/>
  <c r="C4674" i="1"/>
  <c r="C4675" i="1"/>
  <c r="C4676" i="1"/>
  <c r="C4677" i="1"/>
  <c r="C4678" i="1"/>
  <c r="C4679" i="1"/>
  <c r="C4680" i="1"/>
  <c r="C4681" i="1"/>
  <c r="C4682" i="1"/>
  <c r="C4683" i="1"/>
  <c r="C4684" i="1"/>
  <c r="C4685" i="1"/>
  <c r="C4686" i="1"/>
  <c r="C4687" i="1"/>
  <c r="C4688" i="1"/>
  <c r="C4689" i="1"/>
  <c r="C4690" i="1"/>
  <c r="C4691" i="1"/>
  <c r="C4692" i="1"/>
  <c r="C4693" i="1"/>
  <c r="C4694" i="1"/>
  <c r="C4695" i="1"/>
  <c r="C4696" i="1"/>
  <c r="C4697" i="1"/>
  <c r="C4698" i="1"/>
  <c r="C4699" i="1"/>
  <c r="C4700" i="1"/>
  <c r="C4701" i="1"/>
  <c r="C4702" i="1"/>
  <c r="C4703" i="1"/>
  <c r="C4704" i="1"/>
  <c r="C4705" i="1"/>
  <c r="C4706" i="1"/>
  <c r="C4707" i="1"/>
  <c r="C4708" i="1"/>
  <c r="C4709" i="1"/>
  <c r="C4710" i="1"/>
  <c r="C4711" i="1"/>
  <c r="C4712" i="1"/>
  <c r="C4713" i="1"/>
  <c r="C4714" i="1"/>
  <c r="C4715" i="1"/>
  <c r="C4716" i="1"/>
  <c r="C4717" i="1"/>
  <c r="C4718" i="1"/>
  <c r="C4719" i="1"/>
  <c r="C4720" i="1"/>
  <c r="C4721" i="1"/>
  <c r="C4722" i="1"/>
  <c r="C4723" i="1"/>
  <c r="C4724" i="1"/>
  <c r="C4725" i="1"/>
  <c r="C4726" i="1"/>
  <c r="C4727" i="1"/>
  <c r="C4728" i="1"/>
  <c r="C4729" i="1"/>
  <c r="C4730" i="1"/>
  <c r="C4731" i="1"/>
  <c r="C4732" i="1"/>
  <c r="C4733" i="1"/>
  <c r="C4734" i="1"/>
  <c r="C4735" i="1"/>
  <c r="C4736" i="1"/>
  <c r="C4737" i="1"/>
  <c r="C4738" i="1"/>
  <c r="C4739" i="1"/>
  <c r="C4740" i="1"/>
  <c r="C4741" i="1"/>
  <c r="C4742" i="1"/>
  <c r="C4743" i="1"/>
  <c r="C4744" i="1"/>
  <c r="C4745" i="1"/>
  <c r="C4746" i="1"/>
  <c r="C4747" i="1"/>
  <c r="C4748" i="1"/>
  <c r="C4749" i="1"/>
  <c r="C4750" i="1"/>
  <c r="C4751" i="1"/>
  <c r="C4752" i="1"/>
  <c r="C4753" i="1"/>
  <c r="C4754" i="1"/>
  <c r="C4755" i="1"/>
  <c r="C4756" i="1"/>
  <c r="C4757" i="1"/>
  <c r="C4758" i="1"/>
  <c r="C4759" i="1"/>
  <c r="C4760" i="1"/>
  <c r="C4761" i="1"/>
  <c r="C4762" i="1"/>
  <c r="C4763" i="1"/>
  <c r="C4764" i="1"/>
  <c r="C4765" i="1"/>
  <c r="C4766" i="1"/>
  <c r="C4767" i="1"/>
  <c r="C4768" i="1"/>
  <c r="C4769" i="1"/>
  <c r="C4770" i="1"/>
  <c r="C4771" i="1"/>
  <c r="C4772" i="1"/>
  <c r="C4773" i="1"/>
  <c r="C4774" i="1"/>
  <c r="C4775" i="1"/>
  <c r="C4776" i="1"/>
  <c r="C4777" i="1"/>
  <c r="C4778" i="1"/>
  <c r="C4779" i="1"/>
  <c r="C4780" i="1"/>
  <c r="C4781" i="1"/>
  <c r="C4782" i="1"/>
  <c r="C4783" i="1"/>
  <c r="C4784" i="1"/>
  <c r="C4785" i="1"/>
  <c r="C4786" i="1"/>
  <c r="C4787" i="1"/>
  <c r="C4788" i="1"/>
  <c r="C4789" i="1"/>
  <c r="C4790" i="1"/>
  <c r="C4791" i="1"/>
  <c r="C4792" i="1"/>
  <c r="C4793" i="1"/>
  <c r="C4794" i="1"/>
  <c r="C4795" i="1"/>
  <c r="C4796" i="1"/>
  <c r="C4797" i="1"/>
  <c r="C4798" i="1"/>
  <c r="C4799" i="1"/>
  <c r="C4800" i="1"/>
  <c r="C4801" i="1"/>
  <c r="C4802" i="1"/>
  <c r="C4803" i="1"/>
  <c r="C4804" i="1"/>
  <c r="C4805" i="1"/>
  <c r="C4806" i="1"/>
  <c r="C4807" i="1"/>
  <c r="C4808" i="1"/>
  <c r="C4809" i="1"/>
  <c r="C4810" i="1"/>
  <c r="C4811" i="1"/>
  <c r="C4812" i="1"/>
  <c r="C4813" i="1"/>
  <c r="C4814" i="1"/>
  <c r="C4815" i="1"/>
  <c r="C4816" i="1"/>
  <c r="C4817" i="1"/>
  <c r="C4818" i="1"/>
  <c r="C4819" i="1"/>
  <c r="C4820" i="1"/>
  <c r="C4821" i="1"/>
  <c r="C4822" i="1"/>
  <c r="C4823" i="1"/>
  <c r="C4824" i="1"/>
  <c r="C4825" i="1"/>
  <c r="C4826" i="1"/>
  <c r="C4827" i="1"/>
  <c r="C4828" i="1"/>
  <c r="C4829" i="1"/>
  <c r="C4830" i="1"/>
  <c r="C4831" i="1"/>
  <c r="C4832" i="1"/>
  <c r="C4833" i="1"/>
  <c r="C4834" i="1"/>
  <c r="C4835" i="1"/>
  <c r="C4836" i="1"/>
  <c r="C4837" i="1"/>
  <c r="C4838" i="1"/>
  <c r="C4839" i="1"/>
  <c r="C4840" i="1"/>
  <c r="C4841" i="1"/>
  <c r="C4842" i="1"/>
  <c r="C4843" i="1"/>
  <c r="C4844" i="1"/>
  <c r="C4845" i="1"/>
  <c r="C4846" i="1"/>
  <c r="C4847" i="1"/>
  <c r="C4848" i="1"/>
  <c r="C4849" i="1"/>
  <c r="C4850" i="1"/>
  <c r="C4851" i="1"/>
  <c r="C4852" i="1"/>
  <c r="C4853" i="1"/>
  <c r="C4854" i="1"/>
  <c r="C4855" i="1"/>
  <c r="C4856" i="1"/>
  <c r="C4857" i="1"/>
  <c r="C4858" i="1"/>
  <c r="C4859" i="1"/>
  <c r="C4860" i="1"/>
  <c r="C4861" i="1"/>
  <c r="C4862" i="1"/>
  <c r="C4863" i="1"/>
  <c r="C4864" i="1"/>
  <c r="C4865" i="1"/>
  <c r="C4866" i="1"/>
  <c r="C4867" i="1"/>
  <c r="C4868" i="1"/>
  <c r="C4869" i="1"/>
  <c r="C4870" i="1"/>
  <c r="C4871" i="1"/>
  <c r="C4872" i="1"/>
  <c r="C4873" i="1"/>
  <c r="C4874" i="1"/>
  <c r="C4875" i="1"/>
  <c r="C4876" i="1"/>
  <c r="C4877" i="1"/>
  <c r="C4878" i="1"/>
  <c r="C4879" i="1"/>
  <c r="C4880" i="1"/>
  <c r="C4881" i="1"/>
  <c r="C4882" i="1"/>
  <c r="C4883" i="1"/>
  <c r="C4884" i="1"/>
  <c r="C4885" i="1"/>
  <c r="C4886" i="1"/>
  <c r="C4887" i="1"/>
  <c r="C4888" i="1"/>
  <c r="C4889" i="1"/>
  <c r="C4890" i="1"/>
  <c r="C4891" i="1"/>
  <c r="C4892" i="1"/>
  <c r="C4893" i="1"/>
  <c r="C4894" i="1"/>
  <c r="C4895" i="1"/>
  <c r="C4896" i="1"/>
  <c r="C4897" i="1"/>
  <c r="C4898" i="1"/>
  <c r="C4899" i="1"/>
  <c r="C4900" i="1"/>
  <c r="C4901" i="1"/>
  <c r="C4902" i="1"/>
  <c r="C4903" i="1"/>
  <c r="C4904" i="1"/>
  <c r="C4905" i="1"/>
  <c r="C4906" i="1"/>
  <c r="C4907" i="1"/>
  <c r="C4908" i="1"/>
  <c r="C4909" i="1"/>
  <c r="C4910" i="1"/>
  <c r="C4911" i="1"/>
  <c r="C4912" i="1"/>
  <c r="C4913" i="1"/>
  <c r="C4914" i="1"/>
  <c r="C4915" i="1"/>
  <c r="C4916" i="1"/>
  <c r="C4917" i="1"/>
  <c r="C4918" i="1"/>
  <c r="C4919" i="1"/>
  <c r="C4920" i="1"/>
  <c r="C4921" i="1"/>
  <c r="C4922" i="1"/>
  <c r="C4923" i="1"/>
  <c r="C4924" i="1"/>
  <c r="C4925" i="1"/>
  <c r="C4926" i="1"/>
  <c r="C4927" i="1"/>
  <c r="C4928" i="1"/>
  <c r="C4929" i="1"/>
  <c r="C4930" i="1"/>
  <c r="C4931" i="1"/>
  <c r="C4932" i="1"/>
  <c r="C4933" i="1"/>
  <c r="C4934" i="1"/>
  <c r="C4935" i="1"/>
  <c r="C4936" i="1"/>
  <c r="C4937" i="1"/>
  <c r="C4938" i="1"/>
  <c r="C4939" i="1"/>
  <c r="C4940" i="1"/>
  <c r="C4941" i="1"/>
  <c r="C4942" i="1"/>
  <c r="C4943" i="1"/>
  <c r="C4944" i="1"/>
  <c r="C4945" i="1"/>
  <c r="C4946" i="1"/>
  <c r="C4947" i="1"/>
  <c r="C4948" i="1"/>
  <c r="C4949" i="1"/>
  <c r="C4950" i="1"/>
  <c r="C4951" i="1"/>
  <c r="C4952" i="1"/>
  <c r="C4953" i="1"/>
  <c r="C4954" i="1"/>
  <c r="C4955" i="1"/>
  <c r="C4956" i="1"/>
  <c r="C4957" i="1"/>
  <c r="C4958" i="1"/>
  <c r="C4959" i="1"/>
  <c r="C4960" i="1"/>
  <c r="C4961" i="1"/>
  <c r="C4962" i="1"/>
  <c r="C4963" i="1"/>
  <c r="C4964" i="1"/>
  <c r="C4965" i="1"/>
  <c r="C4966" i="1"/>
  <c r="C4967" i="1"/>
  <c r="C4968" i="1"/>
  <c r="C4969" i="1"/>
  <c r="C4970" i="1"/>
  <c r="C4971" i="1"/>
  <c r="C4972" i="1"/>
  <c r="C4973" i="1"/>
  <c r="C4974" i="1"/>
  <c r="C4975" i="1"/>
  <c r="C4976" i="1"/>
  <c r="C4977" i="1"/>
  <c r="C4978" i="1"/>
  <c r="C4979" i="1"/>
  <c r="C4980" i="1"/>
  <c r="C4981" i="1"/>
  <c r="C4982" i="1"/>
  <c r="C4983" i="1"/>
  <c r="C4984" i="1"/>
  <c r="C4985" i="1"/>
  <c r="C4986" i="1"/>
  <c r="C4987" i="1"/>
  <c r="C4988" i="1"/>
  <c r="C4989" i="1"/>
  <c r="C4990" i="1"/>
  <c r="C4991" i="1"/>
  <c r="C4992" i="1"/>
  <c r="C4993" i="1"/>
  <c r="C4994" i="1"/>
  <c r="C4995" i="1"/>
  <c r="C4996" i="1"/>
  <c r="C4997" i="1"/>
  <c r="C4998" i="1"/>
  <c r="C4999" i="1"/>
  <c r="C5000" i="1"/>
  <c r="C5001" i="1"/>
  <c r="C5002" i="1"/>
  <c r="C5003" i="1"/>
  <c r="C5004" i="1"/>
  <c r="C5005" i="1"/>
  <c r="C5006" i="1"/>
  <c r="C5007" i="1"/>
  <c r="C5008" i="1"/>
  <c r="C5009" i="1"/>
  <c r="C5010" i="1"/>
  <c r="C5011" i="1"/>
  <c r="C5012" i="1"/>
  <c r="C5013" i="1"/>
  <c r="C5014" i="1"/>
  <c r="C5015" i="1"/>
  <c r="C5016" i="1"/>
  <c r="C5017" i="1"/>
  <c r="C5018" i="1"/>
  <c r="C5019" i="1"/>
  <c r="C5020" i="1"/>
  <c r="C5021" i="1"/>
  <c r="C5022" i="1"/>
  <c r="C5023" i="1"/>
  <c r="C5024" i="1"/>
  <c r="C5025" i="1"/>
  <c r="C5026" i="1"/>
  <c r="C5027" i="1"/>
  <c r="C5028" i="1"/>
  <c r="C5029" i="1"/>
  <c r="C5030" i="1"/>
  <c r="C5031" i="1"/>
  <c r="C5032" i="1"/>
  <c r="C5033" i="1"/>
  <c r="C5034" i="1"/>
  <c r="C5035" i="1"/>
  <c r="C5036" i="1"/>
  <c r="C5037" i="1"/>
  <c r="C5038" i="1"/>
  <c r="C5039" i="1"/>
  <c r="C5040" i="1"/>
  <c r="C5041" i="1"/>
  <c r="C5042" i="1"/>
  <c r="C5043" i="1"/>
  <c r="C5044" i="1"/>
  <c r="C5045" i="1"/>
  <c r="C5046" i="1"/>
  <c r="C5047" i="1"/>
  <c r="C5048" i="1"/>
  <c r="C5049" i="1"/>
  <c r="C5050" i="1"/>
  <c r="C5051" i="1"/>
  <c r="C5052" i="1"/>
  <c r="C5053" i="1"/>
  <c r="C5054" i="1"/>
  <c r="C5055" i="1"/>
  <c r="C5056" i="1"/>
  <c r="C5057" i="1"/>
  <c r="C5058" i="1"/>
  <c r="C5059" i="1"/>
  <c r="C5060" i="1"/>
  <c r="C5061" i="1"/>
  <c r="C5062" i="1"/>
  <c r="C5063" i="1"/>
  <c r="C5064" i="1"/>
  <c r="C5065" i="1"/>
  <c r="C5066" i="1"/>
  <c r="C5067" i="1"/>
  <c r="C5068" i="1"/>
  <c r="C5069" i="1"/>
  <c r="C5070" i="1"/>
  <c r="C5071" i="1"/>
  <c r="C5072" i="1"/>
  <c r="C5073" i="1"/>
  <c r="C5074" i="1"/>
  <c r="C5075" i="1"/>
  <c r="C5076" i="1"/>
  <c r="C5077" i="1"/>
  <c r="C5078" i="1"/>
  <c r="C5079" i="1"/>
  <c r="C5080" i="1"/>
  <c r="C5081" i="1"/>
  <c r="C5082" i="1"/>
  <c r="C5083" i="1"/>
  <c r="C5084" i="1"/>
  <c r="C5085" i="1"/>
  <c r="C5086" i="1"/>
  <c r="C5087" i="1"/>
  <c r="C5088" i="1"/>
  <c r="C5089" i="1"/>
  <c r="C5090" i="1"/>
  <c r="C5091" i="1"/>
  <c r="C5092" i="1"/>
  <c r="C5093" i="1"/>
  <c r="C5094" i="1"/>
  <c r="C5095" i="1"/>
  <c r="C5096" i="1"/>
  <c r="C5097" i="1"/>
  <c r="C5098" i="1"/>
  <c r="C5099" i="1"/>
  <c r="C5100" i="1"/>
  <c r="C5101" i="1"/>
  <c r="C5102" i="1"/>
  <c r="C5103" i="1"/>
  <c r="C5104" i="1"/>
  <c r="C5105" i="1"/>
  <c r="C5106" i="1"/>
  <c r="C5107" i="1"/>
  <c r="C5108" i="1"/>
  <c r="C5109" i="1"/>
  <c r="C5110" i="1"/>
  <c r="C5111" i="1"/>
  <c r="C5112" i="1"/>
  <c r="C5113" i="1"/>
  <c r="C5114" i="1"/>
  <c r="C5115" i="1"/>
  <c r="C5116" i="1"/>
  <c r="C5117" i="1"/>
  <c r="C5118" i="1"/>
  <c r="C5119" i="1"/>
  <c r="C5120" i="1"/>
  <c r="C5121" i="1"/>
  <c r="C5122" i="1"/>
  <c r="C5123" i="1"/>
  <c r="C5124" i="1"/>
  <c r="C5125" i="1"/>
  <c r="C5126" i="1"/>
  <c r="C5127" i="1"/>
  <c r="C5128" i="1"/>
  <c r="C5129" i="1"/>
  <c r="C5130" i="1"/>
  <c r="C5131" i="1"/>
  <c r="C5132" i="1"/>
  <c r="C5133" i="1"/>
  <c r="C5134" i="1"/>
  <c r="C5135" i="1"/>
  <c r="C5136" i="1"/>
  <c r="C5137" i="1"/>
  <c r="C5138" i="1"/>
  <c r="C5139" i="1"/>
  <c r="C5140" i="1"/>
  <c r="C5141" i="1"/>
  <c r="C5142" i="1"/>
  <c r="C5143" i="1"/>
  <c r="C5144" i="1"/>
  <c r="C5145" i="1"/>
  <c r="C5146" i="1"/>
  <c r="C5147" i="1"/>
  <c r="C5148" i="1"/>
  <c r="C5149" i="1"/>
  <c r="C5150" i="1"/>
  <c r="C5151" i="1"/>
  <c r="C5152" i="1"/>
  <c r="C5153" i="1"/>
  <c r="C5154" i="1"/>
  <c r="C5155" i="1"/>
  <c r="C5156" i="1"/>
  <c r="C5157" i="1"/>
  <c r="C5158" i="1"/>
  <c r="C5159" i="1"/>
  <c r="C5160" i="1"/>
  <c r="C5161" i="1"/>
  <c r="C5162" i="1"/>
  <c r="C5163" i="1"/>
  <c r="C5164" i="1"/>
  <c r="C5165" i="1"/>
  <c r="C5166" i="1"/>
  <c r="C5167" i="1"/>
  <c r="C5168" i="1"/>
  <c r="C5169" i="1"/>
  <c r="C5170" i="1"/>
  <c r="C5171" i="1"/>
  <c r="C5172" i="1"/>
  <c r="C5173" i="1"/>
  <c r="C5174" i="1"/>
  <c r="C5175" i="1"/>
  <c r="C5176" i="1"/>
  <c r="C5177" i="1"/>
  <c r="C5178" i="1"/>
  <c r="C5179" i="1"/>
  <c r="C5180" i="1"/>
  <c r="C5181" i="1"/>
  <c r="C5182" i="1"/>
  <c r="C5183" i="1"/>
  <c r="C5184" i="1"/>
  <c r="C5185" i="1"/>
  <c r="C5186" i="1"/>
  <c r="C5187" i="1"/>
  <c r="C5188" i="1"/>
  <c r="C5189" i="1"/>
  <c r="C5190" i="1"/>
  <c r="C5191" i="1"/>
  <c r="C5192" i="1"/>
  <c r="C5193" i="1"/>
  <c r="C5194" i="1"/>
  <c r="C5195" i="1"/>
  <c r="C5196" i="1"/>
  <c r="C5197" i="1"/>
  <c r="C5198" i="1"/>
  <c r="C5199" i="1"/>
  <c r="C5200" i="1"/>
  <c r="C5201" i="1"/>
  <c r="C5202" i="1"/>
  <c r="C5203" i="1"/>
  <c r="C5204" i="1"/>
  <c r="C5205" i="1"/>
  <c r="C5206" i="1"/>
  <c r="C5207" i="1"/>
  <c r="C5208" i="1"/>
  <c r="C5209" i="1"/>
  <c r="C5210" i="1"/>
  <c r="C5211" i="1"/>
  <c r="C5212" i="1"/>
  <c r="C5213" i="1"/>
  <c r="C5214" i="1"/>
  <c r="C5215" i="1"/>
  <c r="C5216" i="1"/>
  <c r="C5217" i="1"/>
  <c r="C5218" i="1"/>
  <c r="C5219" i="1"/>
  <c r="C5220" i="1"/>
  <c r="C5221" i="1"/>
  <c r="C5222" i="1"/>
  <c r="C5223" i="1"/>
  <c r="C5224" i="1"/>
  <c r="C5225" i="1"/>
  <c r="C5226" i="1"/>
  <c r="C5227" i="1"/>
  <c r="C5228" i="1"/>
  <c r="C5229" i="1"/>
  <c r="C5230" i="1"/>
  <c r="C5231" i="1"/>
  <c r="C5232" i="1"/>
  <c r="C5233" i="1"/>
  <c r="C5234" i="1"/>
  <c r="C5235" i="1"/>
  <c r="C5236" i="1"/>
  <c r="C5237" i="1"/>
  <c r="C5238" i="1"/>
  <c r="C5239" i="1"/>
  <c r="C5240" i="1"/>
  <c r="C5241" i="1"/>
  <c r="C5242" i="1"/>
  <c r="C5243" i="1"/>
  <c r="C5244" i="1"/>
  <c r="C5245" i="1"/>
  <c r="C5246" i="1"/>
  <c r="C5247" i="1"/>
  <c r="C5248" i="1"/>
  <c r="C5249" i="1"/>
  <c r="C5250" i="1"/>
  <c r="C5251" i="1"/>
  <c r="C5252" i="1"/>
  <c r="C5253" i="1"/>
  <c r="C5254" i="1"/>
  <c r="C5255" i="1"/>
  <c r="C5256" i="1"/>
  <c r="C5257" i="1"/>
  <c r="C5258" i="1"/>
  <c r="C5259" i="1"/>
  <c r="C5260" i="1"/>
  <c r="C5261" i="1"/>
  <c r="C5262" i="1"/>
  <c r="C5263" i="1"/>
  <c r="C5264" i="1"/>
  <c r="C5265" i="1"/>
  <c r="C5266" i="1"/>
  <c r="C5267" i="1"/>
  <c r="C5268" i="1"/>
  <c r="C5269" i="1"/>
  <c r="C5270" i="1"/>
  <c r="C5271" i="1"/>
  <c r="C5272" i="1"/>
  <c r="C5273" i="1"/>
  <c r="C5274" i="1"/>
  <c r="C5275" i="1"/>
  <c r="C5276" i="1"/>
  <c r="C5277" i="1"/>
  <c r="C5278" i="1"/>
  <c r="C5279" i="1"/>
  <c r="C5280" i="1"/>
  <c r="C5281" i="1"/>
  <c r="C5282" i="1"/>
  <c r="C5283" i="1"/>
  <c r="C5284" i="1"/>
  <c r="C5285" i="1"/>
  <c r="C5286" i="1"/>
  <c r="C5287" i="1"/>
  <c r="C5288" i="1"/>
  <c r="C5289" i="1"/>
  <c r="C5290" i="1"/>
  <c r="C5291" i="1"/>
  <c r="C5292" i="1"/>
  <c r="C5293" i="1"/>
  <c r="C5294" i="1"/>
  <c r="C5295" i="1"/>
  <c r="C5296" i="1"/>
  <c r="C5297" i="1"/>
  <c r="C5298" i="1"/>
  <c r="C5299" i="1"/>
  <c r="C5300" i="1"/>
  <c r="C5301" i="1"/>
  <c r="C5302" i="1"/>
  <c r="C5303" i="1"/>
  <c r="C5304" i="1"/>
  <c r="C5305" i="1"/>
  <c r="C5306" i="1"/>
  <c r="C5307" i="1"/>
  <c r="C5308" i="1"/>
  <c r="C5309" i="1"/>
  <c r="C5310" i="1"/>
  <c r="C5311" i="1"/>
  <c r="C5312" i="1"/>
  <c r="C5313" i="1"/>
  <c r="C5314" i="1"/>
  <c r="C5315" i="1"/>
  <c r="C5316" i="1"/>
  <c r="C5317" i="1"/>
  <c r="C5318" i="1"/>
  <c r="C5319" i="1"/>
  <c r="C5320" i="1"/>
  <c r="C5321" i="1"/>
  <c r="C5322" i="1"/>
  <c r="C5323" i="1"/>
  <c r="C5324" i="1"/>
  <c r="C5325" i="1"/>
  <c r="C5326" i="1"/>
  <c r="C5327" i="1"/>
  <c r="C5328" i="1"/>
  <c r="C5329" i="1"/>
  <c r="C5330" i="1"/>
  <c r="C5331" i="1"/>
  <c r="C5332" i="1"/>
  <c r="C5333" i="1"/>
  <c r="C5334" i="1"/>
  <c r="C5335" i="1"/>
  <c r="C5336" i="1"/>
  <c r="C5337" i="1"/>
  <c r="C5338" i="1"/>
  <c r="C5339" i="1"/>
  <c r="C5340" i="1"/>
  <c r="C5341" i="1"/>
  <c r="C5342" i="1"/>
  <c r="C5343" i="1"/>
  <c r="C5344" i="1"/>
  <c r="C5345" i="1"/>
  <c r="C5346" i="1"/>
  <c r="C5347" i="1"/>
  <c r="C5348" i="1"/>
  <c r="C5349" i="1"/>
  <c r="C5350" i="1"/>
  <c r="C5351" i="1"/>
  <c r="C5352" i="1"/>
  <c r="C5353" i="1"/>
  <c r="C5354" i="1"/>
  <c r="C5355" i="1"/>
  <c r="C5356" i="1"/>
  <c r="C5357" i="1"/>
  <c r="C5358" i="1"/>
  <c r="C5359" i="1"/>
  <c r="C5360" i="1"/>
  <c r="C5361" i="1"/>
  <c r="C5362" i="1"/>
  <c r="C5363" i="1"/>
  <c r="C5364" i="1"/>
  <c r="C5365" i="1"/>
  <c r="C5366" i="1"/>
  <c r="C5367" i="1"/>
  <c r="C5368" i="1"/>
  <c r="C5369" i="1"/>
  <c r="C5370" i="1"/>
  <c r="C5371" i="1"/>
  <c r="C5372" i="1"/>
  <c r="C5373" i="1"/>
  <c r="C5374" i="1"/>
  <c r="C5375" i="1"/>
  <c r="C5376" i="1"/>
  <c r="C5377" i="1"/>
  <c r="C5378" i="1"/>
  <c r="C5379" i="1"/>
  <c r="C5380" i="1"/>
  <c r="C5381" i="1"/>
  <c r="C5382" i="1"/>
  <c r="C5383" i="1"/>
  <c r="C5384" i="1"/>
  <c r="C5385" i="1"/>
  <c r="C5386" i="1"/>
  <c r="C5387" i="1"/>
  <c r="C5388" i="1"/>
  <c r="C5389" i="1"/>
  <c r="C5390" i="1"/>
  <c r="C5391" i="1"/>
  <c r="C5392" i="1"/>
  <c r="C5393" i="1"/>
  <c r="C5394" i="1"/>
  <c r="C5395" i="1"/>
  <c r="C5396" i="1"/>
  <c r="C5397" i="1"/>
  <c r="C5398" i="1"/>
  <c r="C5399" i="1"/>
  <c r="C5400" i="1"/>
  <c r="C5401" i="1"/>
  <c r="C5402" i="1"/>
  <c r="C5403" i="1"/>
  <c r="C5404" i="1"/>
  <c r="C5405" i="1"/>
  <c r="C5406" i="1"/>
  <c r="C5407" i="1"/>
  <c r="C5408" i="1"/>
  <c r="C5409" i="1"/>
  <c r="C5410" i="1"/>
  <c r="C5411" i="1"/>
  <c r="C5412" i="1"/>
  <c r="C5413" i="1"/>
  <c r="C5414" i="1"/>
  <c r="C5415" i="1"/>
  <c r="C5416" i="1"/>
  <c r="C5417" i="1"/>
  <c r="C5418" i="1"/>
  <c r="C5419" i="1"/>
  <c r="C5420" i="1"/>
  <c r="C5421" i="1"/>
  <c r="C5422" i="1"/>
  <c r="C5423" i="1"/>
  <c r="C5424" i="1"/>
  <c r="C5425" i="1"/>
  <c r="C5426" i="1"/>
  <c r="C5427" i="1"/>
  <c r="C5428" i="1"/>
  <c r="C5429" i="1"/>
  <c r="C5430" i="1"/>
  <c r="C5431" i="1"/>
  <c r="C5432" i="1"/>
  <c r="C5433" i="1"/>
  <c r="C5434" i="1"/>
  <c r="C5435" i="1"/>
  <c r="C5436" i="1"/>
  <c r="C5437" i="1"/>
  <c r="C5438" i="1"/>
  <c r="C5439" i="1"/>
  <c r="C5440" i="1"/>
  <c r="C5441" i="1"/>
  <c r="C5442" i="1"/>
  <c r="C5443" i="1"/>
  <c r="C5444" i="1"/>
  <c r="C5445" i="1"/>
  <c r="C5446" i="1"/>
  <c r="C5447" i="1"/>
  <c r="C5448" i="1"/>
  <c r="C5449" i="1"/>
  <c r="C5450" i="1"/>
  <c r="C5451" i="1"/>
  <c r="C5452" i="1"/>
  <c r="C5453" i="1"/>
  <c r="C5454" i="1"/>
  <c r="C5455" i="1"/>
  <c r="C5456" i="1"/>
  <c r="C5457" i="1"/>
  <c r="C5458" i="1"/>
  <c r="C5459" i="1"/>
  <c r="C5460" i="1"/>
  <c r="C5461" i="1"/>
  <c r="C5462" i="1"/>
  <c r="C5463" i="1"/>
  <c r="C5464" i="1"/>
  <c r="C5465" i="1"/>
  <c r="C5466" i="1"/>
  <c r="C5467" i="1"/>
  <c r="C5468" i="1"/>
  <c r="C5469" i="1"/>
  <c r="C5470" i="1"/>
  <c r="C5471" i="1"/>
  <c r="C5472" i="1"/>
  <c r="C5473" i="1"/>
  <c r="C5474" i="1"/>
  <c r="C5475" i="1"/>
  <c r="C5476" i="1"/>
  <c r="C5477" i="1"/>
  <c r="C5478" i="1"/>
  <c r="C5479" i="1"/>
  <c r="C5480" i="1"/>
  <c r="C5481" i="1"/>
  <c r="C5482" i="1"/>
  <c r="C5483" i="1"/>
  <c r="C5484" i="1"/>
  <c r="C5485" i="1"/>
  <c r="C5486" i="1"/>
  <c r="C5487" i="1"/>
  <c r="C5488" i="1"/>
  <c r="C5489" i="1"/>
  <c r="C5490" i="1"/>
  <c r="C5491" i="1"/>
  <c r="C5492" i="1"/>
  <c r="C5493" i="1"/>
  <c r="C5494" i="1"/>
  <c r="C5495" i="1"/>
  <c r="C5496" i="1"/>
  <c r="C5497" i="1"/>
  <c r="C5498" i="1"/>
  <c r="C5499" i="1"/>
  <c r="C5500" i="1"/>
  <c r="C5501" i="1"/>
  <c r="C5502" i="1"/>
  <c r="C5503" i="1"/>
  <c r="C5504" i="1"/>
  <c r="C5505" i="1"/>
  <c r="C5506" i="1"/>
  <c r="C5507" i="1"/>
  <c r="C5508" i="1"/>
  <c r="C5509" i="1"/>
  <c r="C5510" i="1"/>
  <c r="C5511" i="1"/>
  <c r="C5512" i="1"/>
  <c r="C5513" i="1"/>
  <c r="C5514" i="1"/>
  <c r="C5515" i="1"/>
  <c r="C5516" i="1"/>
  <c r="C5517" i="1"/>
  <c r="C5518" i="1"/>
  <c r="C5519" i="1"/>
  <c r="C5520" i="1"/>
  <c r="C5521" i="1"/>
  <c r="C5522" i="1"/>
  <c r="C5523" i="1"/>
  <c r="C5524" i="1"/>
  <c r="C5525" i="1"/>
  <c r="C5526" i="1"/>
  <c r="C5527" i="1"/>
  <c r="C5528" i="1"/>
  <c r="C5529" i="1"/>
  <c r="C5530" i="1"/>
  <c r="C5531" i="1"/>
  <c r="C5532" i="1"/>
  <c r="C5533" i="1"/>
  <c r="C5534" i="1"/>
  <c r="C5535" i="1"/>
  <c r="C5536" i="1"/>
  <c r="C5537" i="1"/>
  <c r="C5538" i="1"/>
  <c r="C5539" i="1"/>
  <c r="C5540" i="1"/>
  <c r="C5541" i="1"/>
  <c r="C5542" i="1"/>
  <c r="C5543" i="1"/>
  <c r="C5544" i="1"/>
  <c r="C5545" i="1"/>
  <c r="C5546" i="1"/>
  <c r="C5547" i="1"/>
  <c r="C5548" i="1"/>
  <c r="C5549" i="1"/>
  <c r="C5550" i="1"/>
  <c r="C5551" i="1"/>
  <c r="C5552" i="1"/>
  <c r="C5553" i="1"/>
  <c r="C5554" i="1"/>
  <c r="C5555" i="1"/>
  <c r="C5556" i="1"/>
  <c r="C5557" i="1"/>
  <c r="C5558" i="1"/>
  <c r="C5559" i="1"/>
  <c r="C5560" i="1"/>
  <c r="C5561" i="1"/>
  <c r="C5562" i="1"/>
  <c r="C5563" i="1"/>
  <c r="C5564" i="1"/>
  <c r="C5565" i="1"/>
  <c r="C5566" i="1"/>
  <c r="C5567" i="1"/>
  <c r="C5568" i="1"/>
  <c r="C5569" i="1"/>
  <c r="C5570" i="1"/>
  <c r="C5571" i="1"/>
  <c r="C5572" i="1"/>
  <c r="C5573" i="1"/>
  <c r="C5574" i="1"/>
  <c r="C5575" i="1"/>
  <c r="C5576" i="1"/>
  <c r="C5577" i="1"/>
  <c r="C5578" i="1"/>
  <c r="C5579" i="1"/>
  <c r="C5580" i="1"/>
  <c r="C5581" i="1"/>
  <c r="C5582" i="1"/>
  <c r="C5583" i="1"/>
  <c r="C5584" i="1"/>
  <c r="C5585" i="1"/>
  <c r="C5586" i="1"/>
  <c r="C5587" i="1"/>
  <c r="C5588" i="1"/>
  <c r="C5589" i="1"/>
  <c r="C5590" i="1"/>
  <c r="C5591" i="1"/>
  <c r="C5592" i="1"/>
  <c r="C5593" i="1"/>
  <c r="C5594" i="1"/>
  <c r="C5595" i="1"/>
  <c r="C5596" i="1"/>
  <c r="C5597" i="1"/>
  <c r="C5598" i="1"/>
  <c r="C5599" i="1"/>
  <c r="C5600" i="1"/>
  <c r="C5601" i="1"/>
  <c r="C5602" i="1"/>
  <c r="C5603" i="1"/>
  <c r="C5604" i="1"/>
  <c r="C5605" i="1"/>
  <c r="C5606" i="1"/>
  <c r="C5607" i="1"/>
  <c r="C5608" i="1"/>
  <c r="C5609" i="1"/>
  <c r="C5610" i="1"/>
  <c r="C5611" i="1"/>
  <c r="C5612" i="1"/>
  <c r="C5613" i="1"/>
  <c r="C5614" i="1"/>
  <c r="C5615" i="1"/>
  <c r="C5616" i="1"/>
  <c r="C5617" i="1"/>
  <c r="C5618" i="1"/>
  <c r="C5619" i="1"/>
  <c r="C5620" i="1"/>
  <c r="C5621" i="1"/>
  <c r="C5622" i="1"/>
  <c r="C5623" i="1"/>
  <c r="C5624" i="1"/>
  <c r="C5625" i="1"/>
  <c r="C5626" i="1"/>
  <c r="C5627" i="1"/>
  <c r="C5628" i="1"/>
  <c r="C5629" i="1"/>
  <c r="C5630" i="1"/>
  <c r="C5631" i="1"/>
  <c r="C5632" i="1"/>
  <c r="C5633" i="1"/>
  <c r="C5634" i="1"/>
  <c r="C5635" i="1"/>
  <c r="C5636" i="1"/>
  <c r="C5637" i="1"/>
  <c r="C5638" i="1"/>
  <c r="C5639" i="1"/>
  <c r="C5640" i="1"/>
  <c r="C5641" i="1"/>
  <c r="C5642" i="1"/>
  <c r="C5643" i="1"/>
  <c r="C5644" i="1"/>
  <c r="C5645" i="1"/>
  <c r="C5646" i="1"/>
  <c r="C5647" i="1"/>
  <c r="C5648" i="1"/>
  <c r="C5649" i="1"/>
  <c r="C5650" i="1"/>
  <c r="C5651" i="1"/>
  <c r="C5652" i="1"/>
  <c r="C5653" i="1"/>
  <c r="C5654" i="1"/>
  <c r="C5655" i="1"/>
  <c r="C5656" i="1"/>
  <c r="C5657" i="1"/>
  <c r="C5658" i="1"/>
  <c r="C5659" i="1"/>
  <c r="C5660" i="1"/>
  <c r="C5661" i="1"/>
  <c r="C5662" i="1"/>
  <c r="C5663" i="1"/>
  <c r="C5664" i="1"/>
  <c r="C5665" i="1"/>
  <c r="C5666" i="1"/>
  <c r="C5667" i="1"/>
  <c r="C5668" i="1"/>
  <c r="C5669" i="1"/>
  <c r="C5670" i="1"/>
  <c r="C5671" i="1"/>
  <c r="C5672" i="1"/>
  <c r="C5673" i="1"/>
  <c r="C5674" i="1"/>
  <c r="C5675" i="1"/>
  <c r="C5676" i="1"/>
  <c r="C5677" i="1"/>
  <c r="C5678" i="1"/>
  <c r="C5679" i="1"/>
  <c r="C5680" i="1"/>
  <c r="C5681" i="1"/>
  <c r="C5682" i="1"/>
  <c r="C5683" i="1"/>
  <c r="C5684" i="1"/>
  <c r="C5685" i="1"/>
  <c r="C5686" i="1"/>
  <c r="C5687" i="1"/>
  <c r="C5688" i="1"/>
  <c r="C5689" i="1"/>
  <c r="C5690" i="1"/>
  <c r="C5691" i="1"/>
  <c r="C5692" i="1"/>
  <c r="C5693" i="1"/>
  <c r="C5694" i="1"/>
  <c r="C5695" i="1"/>
  <c r="C5696" i="1"/>
  <c r="C5697" i="1"/>
  <c r="C5698" i="1"/>
  <c r="C5699" i="1"/>
  <c r="C5700" i="1"/>
  <c r="C5701" i="1"/>
  <c r="C5702" i="1"/>
  <c r="C5703" i="1"/>
  <c r="C5704" i="1"/>
  <c r="C5705" i="1"/>
  <c r="C5706" i="1"/>
  <c r="C5707" i="1"/>
  <c r="C5708" i="1"/>
  <c r="C5709" i="1"/>
  <c r="C5710" i="1"/>
  <c r="C5711" i="1"/>
  <c r="C5712" i="1"/>
  <c r="C5713" i="1"/>
  <c r="C5714" i="1"/>
  <c r="C5715" i="1"/>
  <c r="C5716" i="1"/>
  <c r="C5717" i="1"/>
  <c r="C5718" i="1"/>
  <c r="C5719" i="1"/>
  <c r="C5720" i="1"/>
  <c r="C5721" i="1"/>
  <c r="C5722" i="1"/>
  <c r="C5723" i="1"/>
  <c r="C5724" i="1"/>
  <c r="C5725" i="1"/>
  <c r="C5726" i="1"/>
  <c r="C5727" i="1"/>
  <c r="C5728" i="1"/>
  <c r="C5729" i="1"/>
  <c r="C5730" i="1"/>
  <c r="C5731" i="1"/>
  <c r="C5732" i="1"/>
  <c r="C5733" i="1"/>
  <c r="C5734" i="1"/>
  <c r="C5735" i="1"/>
  <c r="C5736" i="1"/>
  <c r="C5737" i="1"/>
  <c r="C5738" i="1"/>
  <c r="C5739" i="1"/>
  <c r="C5740" i="1"/>
  <c r="C5741" i="1"/>
  <c r="C5742" i="1"/>
  <c r="C5743" i="1"/>
  <c r="C5744" i="1"/>
  <c r="C5745" i="1"/>
  <c r="C5746" i="1"/>
  <c r="C5747" i="1"/>
  <c r="C5748" i="1"/>
  <c r="C5749" i="1"/>
  <c r="C5750" i="1"/>
  <c r="C5751" i="1"/>
  <c r="C5752" i="1"/>
  <c r="C5753" i="1"/>
  <c r="C5754" i="1"/>
  <c r="C5755" i="1"/>
  <c r="C5756" i="1"/>
  <c r="C5757" i="1"/>
  <c r="C5758" i="1"/>
  <c r="C5759" i="1"/>
  <c r="C5760" i="1"/>
  <c r="C5761" i="1"/>
  <c r="C5762" i="1"/>
  <c r="C5763" i="1"/>
  <c r="C5764" i="1"/>
  <c r="C5765" i="1"/>
  <c r="C5766" i="1"/>
  <c r="C5767" i="1"/>
  <c r="C5768" i="1"/>
  <c r="C5769" i="1"/>
  <c r="C5770" i="1"/>
  <c r="C5771" i="1"/>
  <c r="C5772" i="1"/>
  <c r="C5773" i="1"/>
  <c r="C5774" i="1"/>
  <c r="C5775" i="1"/>
  <c r="C5776" i="1"/>
  <c r="C5777" i="1"/>
  <c r="C5778" i="1"/>
  <c r="C5779" i="1"/>
  <c r="C5780" i="1"/>
  <c r="C5781" i="1"/>
  <c r="C5782" i="1"/>
  <c r="C5783" i="1"/>
  <c r="C5784" i="1"/>
  <c r="C5785" i="1"/>
  <c r="C5786" i="1"/>
  <c r="C5787" i="1"/>
  <c r="C5788" i="1"/>
  <c r="C5789" i="1"/>
  <c r="C5790" i="1"/>
  <c r="C5791" i="1"/>
  <c r="C5792" i="1"/>
  <c r="C5793" i="1"/>
  <c r="C5794" i="1"/>
  <c r="C5795" i="1"/>
  <c r="C5796" i="1"/>
  <c r="C5797" i="1"/>
  <c r="C5798" i="1"/>
  <c r="C5799" i="1"/>
  <c r="C5800" i="1"/>
  <c r="C5801" i="1"/>
  <c r="C5802" i="1"/>
  <c r="C5803" i="1"/>
  <c r="C5804" i="1"/>
  <c r="C5805" i="1"/>
  <c r="C5806" i="1"/>
  <c r="C5807" i="1"/>
  <c r="C5808" i="1"/>
  <c r="C5809" i="1"/>
  <c r="C5810" i="1"/>
  <c r="C5811" i="1"/>
  <c r="C5812" i="1"/>
  <c r="C5813" i="1"/>
  <c r="C5814" i="1"/>
  <c r="C5815" i="1"/>
  <c r="C5816" i="1"/>
  <c r="C5817" i="1"/>
  <c r="C5818" i="1"/>
  <c r="C5819" i="1"/>
  <c r="C5820" i="1"/>
  <c r="C5821" i="1"/>
  <c r="C5822" i="1"/>
  <c r="C5823" i="1"/>
  <c r="C5824" i="1"/>
  <c r="C5825" i="1"/>
  <c r="C5826" i="1"/>
  <c r="C5827" i="1"/>
  <c r="C5828" i="1"/>
  <c r="C5829" i="1"/>
  <c r="C5830" i="1"/>
  <c r="C5831" i="1"/>
  <c r="C5832" i="1"/>
  <c r="C5833" i="1"/>
  <c r="C5834" i="1"/>
  <c r="C5835" i="1"/>
  <c r="C5836" i="1"/>
  <c r="C5837" i="1"/>
  <c r="C5838" i="1"/>
  <c r="C5839" i="1"/>
  <c r="C5840" i="1"/>
  <c r="C5841" i="1"/>
  <c r="C5842" i="1"/>
  <c r="C5843" i="1"/>
  <c r="C5844" i="1"/>
  <c r="C5845" i="1"/>
  <c r="C5846" i="1"/>
  <c r="C5847" i="1"/>
  <c r="C5848" i="1"/>
  <c r="C5849" i="1"/>
  <c r="C5850" i="1"/>
  <c r="C5851" i="1"/>
  <c r="C5852" i="1"/>
  <c r="C5853" i="1"/>
  <c r="C5854" i="1"/>
  <c r="C5855" i="1"/>
  <c r="C5856" i="1"/>
  <c r="C5857" i="1"/>
  <c r="C5858" i="1"/>
  <c r="C5859" i="1"/>
  <c r="C5860" i="1"/>
  <c r="C5861" i="1"/>
  <c r="C5862" i="1"/>
  <c r="C5863" i="1"/>
  <c r="C5864" i="1"/>
  <c r="C5865" i="1"/>
  <c r="C5866" i="1"/>
  <c r="C5867" i="1"/>
  <c r="C5868" i="1"/>
  <c r="C5869" i="1"/>
  <c r="C5870" i="1"/>
  <c r="C5871" i="1"/>
  <c r="C5872" i="1"/>
  <c r="C5873" i="1"/>
  <c r="C5874" i="1"/>
  <c r="C5875" i="1"/>
  <c r="C5876" i="1"/>
  <c r="C5877" i="1"/>
  <c r="C5878" i="1"/>
  <c r="C5879" i="1"/>
  <c r="C5880" i="1"/>
  <c r="C5881" i="1"/>
  <c r="C5882" i="1"/>
  <c r="C5883" i="1"/>
  <c r="C5884" i="1"/>
  <c r="C5885" i="1"/>
  <c r="C5886" i="1"/>
  <c r="C5887" i="1"/>
  <c r="C5888" i="1"/>
  <c r="C5889" i="1"/>
  <c r="C5890" i="1"/>
  <c r="C5891" i="1"/>
  <c r="C5892" i="1"/>
  <c r="C5893" i="1"/>
  <c r="C5894" i="1"/>
  <c r="C5895" i="1"/>
  <c r="C5896" i="1"/>
  <c r="C5897" i="1"/>
  <c r="C5898" i="1"/>
  <c r="C5899" i="1"/>
  <c r="C5900" i="1"/>
  <c r="C5901" i="1"/>
  <c r="C5902" i="1"/>
  <c r="C5903" i="1"/>
  <c r="C5904" i="1"/>
  <c r="C5905" i="1"/>
  <c r="C5906" i="1"/>
  <c r="C5907" i="1"/>
  <c r="C5908" i="1"/>
  <c r="C5909" i="1"/>
  <c r="C5910" i="1"/>
  <c r="C5911" i="1"/>
  <c r="C5912" i="1"/>
  <c r="C5913" i="1"/>
  <c r="C5914" i="1"/>
  <c r="C5915" i="1"/>
  <c r="C5916" i="1"/>
  <c r="C5917" i="1"/>
  <c r="C5918" i="1"/>
  <c r="C5919" i="1"/>
  <c r="C5920" i="1"/>
  <c r="C5921" i="1"/>
  <c r="C5922" i="1"/>
  <c r="C5923" i="1"/>
  <c r="C5924" i="1"/>
  <c r="C5925" i="1"/>
  <c r="C5926" i="1"/>
  <c r="C5927" i="1"/>
  <c r="C5928" i="1"/>
  <c r="C5929" i="1"/>
  <c r="C5930" i="1"/>
  <c r="C5931" i="1"/>
  <c r="C5932" i="1"/>
  <c r="C5933" i="1"/>
  <c r="C5934" i="1"/>
  <c r="C5935" i="1"/>
  <c r="C5936" i="1"/>
  <c r="C5937" i="1"/>
  <c r="C5938" i="1"/>
  <c r="C5939" i="1"/>
  <c r="C5940" i="1"/>
  <c r="C5941" i="1"/>
  <c r="C5942" i="1"/>
  <c r="C5943" i="1"/>
  <c r="C5944" i="1"/>
  <c r="C5945" i="1"/>
  <c r="C5946" i="1"/>
  <c r="C5947" i="1"/>
  <c r="C5948" i="1"/>
  <c r="C5949" i="1"/>
  <c r="C5950" i="1"/>
  <c r="C5951" i="1"/>
  <c r="C5952" i="1"/>
  <c r="C5953" i="1"/>
  <c r="C5954" i="1"/>
  <c r="C5955" i="1"/>
  <c r="C5956" i="1"/>
  <c r="C5957" i="1"/>
  <c r="C5958" i="1"/>
  <c r="C5959" i="1"/>
  <c r="C5960" i="1"/>
  <c r="C5961" i="1"/>
  <c r="C5962" i="1"/>
  <c r="C5963" i="1"/>
  <c r="C5964" i="1"/>
  <c r="C5965" i="1"/>
  <c r="C5966" i="1"/>
  <c r="C5967" i="1"/>
  <c r="C5968" i="1"/>
  <c r="C5969" i="1"/>
  <c r="C5970" i="1"/>
  <c r="C5971" i="1"/>
  <c r="C5972" i="1"/>
  <c r="C5973" i="1"/>
  <c r="C5974" i="1"/>
  <c r="C5975" i="1"/>
  <c r="C5976" i="1"/>
  <c r="C5977" i="1"/>
  <c r="C5978" i="1"/>
  <c r="C5979" i="1"/>
  <c r="C5980" i="1"/>
  <c r="C5981" i="1"/>
  <c r="C5982" i="1"/>
  <c r="C5983" i="1"/>
  <c r="C5984" i="1"/>
  <c r="C5985" i="1"/>
  <c r="C5986" i="1"/>
  <c r="C5987" i="1"/>
  <c r="C5988" i="1"/>
  <c r="C5989" i="1"/>
  <c r="C5990" i="1"/>
  <c r="C5991" i="1"/>
  <c r="C5992" i="1"/>
  <c r="C5993" i="1"/>
  <c r="C5994" i="1"/>
  <c r="C5995" i="1"/>
  <c r="C5996" i="1"/>
  <c r="C5997" i="1"/>
  <c r="C5998" i="1"/>
  <c r="C5999" i="1"/>
  <c r="C6000" i="1"/>
  <c r="C6001" i="1"/>
  <c r="C6002" i="1"/>
  <c r="C6003" i="1"/>
  <c r="C6004" i="1"/>
  <c r="C6005" i="1"/>
  <c r="C6006" i="1"/>
  <c r="C6007" i="1"/>
  <c r="C6008" i="1"/>
  <c r="C6009" i="1"/>
  <c r="C6010" i="1"/>
  <c r="C6011" i="1"/>
  <c r="C6012" i="1"/>
  <c r="C6013" i="1"/>
  <c r="C6014" i="1"/>
  <c r="C6015" i="1"/>
  <c r="C6016" i="1"/>
  <c r="C6017" i="1"/>
  <c r="C6018" i="1"/>
  <c r="C6019" i="1"/>
  <c r="C6020" i="1"/>
  <c r="C6021" i="1"/>
  <c r="C6022" i="1"/>
  <c r="C6023" i="1"/>
  <c r="C6024" i="1"/>
  <c r="C6025" i="1"/>
  <c r="C6026" i="1"/>
  <c r="C6027" i="1"/>
  <c r="C6028" i="1"/>
  <c r="C6029" i="1"/>
  <c r="C6030" i="1"/>
  <c r="C6031" i="1"/>
  <c r="C6032" i="1"/>
  <c r="C6033" i="1"/>
  <c r="C6034" i="1"/>
  <c r="C6035" i="1"/>
  <c r="C6036" i="1"/>
  <c r="C6037" i="1"/>
  <c r="C6038" i="1"/>
  <c r="C6039" i="1"/>
  <c r="C6040" i="1"/>
  <c r="C6041" i="1"/>
  <c r="C6042" i="1"/>
  <c r="C6043" i="1"/>
  <c r="C6044" i="1"/>
  <c r="C6045" i="1"/>
  <c r="C6046" i="1"/>
  <c r="C6047" i="1"/>
  <c r="C6048" i="1"/>
  <c r="C6049" i="1"/>
  <c r="C6050" i="1"/>
  <c r="C6051" i="1"/>
  <c r="C6052" i="1"/>
  <c r="C6053" i="1"/>
  <c r="C6054" i="1"/>
  <c r="C6055" i="1"/>
  <c r="C6056" i="1"/>
  <c r="C6057" i="1"/>
  <c r="C6058" i="1"/>
  <c r="C6059" i="1"/>
  <c r="C6060" i="1"/>
  <c r="C6061" i="1"/>
  <c r="C6062" i="1"/>
  <c r="C6063" i="1"/>
  <c r="C6064" i="1"/>
  <c r="C6065" i="1"/>
  <c r="C6066" i="1"/>
  <c r="C6067" i="1"/>
  <c r="C6068" i="1"/>
  <c r="C6069" i="1"/>
  <c r="C6070" i="1"/>
  <c r="C6071" i="1"/>
  <c r="C6072" i="1"/>
  <c r="C6073" i="1"/>
  <c r="C6074" i="1"/>
  <c r="C6075" i="1"/>
  <c r="C6076" i="1"/>
  <c r="C6077" i="1"/>
  <c r="C6078" i="1"/>
  <c r="C6079" i="1"/>
  <c r="C6080" i="1"/>
  <c r="C6081" i="1"/>
  <c r="C6082" i="1"/>
  <c r="C6083" i="1"/>
  <c r="C6084" i="1"/>
  <c r="C6085" i="1"/>
  <c r="C6086" i="1"/>
  <c r="C6087" i="1"/>
  <c r="C6088" i="1"/>
  <c r="C6089" i="1"/>
  <c r="C6090" i="1"/>
  <c r="C6091" i="1"/>
  <c r="C6092" i="1"/>
  <c r="C6093" i="1"/>
  <c r="C6094" i="1"/>
  <c r="C6095" i="1"/>
  <c r="C6096" i="1"/>
  <c r="C6097" i="1"/>
  <c r="C6098" i="1"/>
  <c r="C6099" i="1"/>
  <c r="C6100" i="1"/>
  <c r="C6101" i="1"/>
  <c r="C6102" i="1"/>
  <c r="C6103" i="1"/>
  <c r="C6104" i="1"/>
  <c r="C6105" i="1"/>
  <c r="C6106" i="1"/>
  <c r="C6107" i="1"/>
  <c r="C6108" i="1"/>
  <c r="C6109" i="1"/>
  <c r="C6110" i="1"/>
  <c r="C6111" i="1"/>
  <c r="C6112" i="1"/>
  <c r="C6113" i="1"/>
  <c r="C6114" i="1"/>
  <c r="C6115" i="1"/>
  <c r="C6116" i="1"/>
  <c r="C6117" i="1"/>
  <c r="C6118" i="1"/>
  <c r="C6119" i="1"/>
  <c r="C6120" i="1"/>
  <c r="C6121" i="1"/>
  <c r="C6122" i="1"/>
  <c r="C6123" i="1"/>
  <c r="C6124" i="1"/>
  <c r="C6125" i="1"/>
  <c r="C6126" i="1"/>
  <c r="C6127" i="1"/>
  <c r="C6128" i="1"/>
  <c r="C6129" i="1"/>
  <c r="C6130" i="1"/>
  <c r="C6131" i="1"/>
  <c r="C6132" i="1"/>
  <c r="C6133" i="1"/>
  <c r="C6134" i="1"/>
  <c r="C6135" i="1"/>
  <c r="C6136" i="1"/>
  <c r="C6137" i="1"/>
  <c r="C6138" i="1"/>
  <c r="C6139" i="1"/>
  <c r="C6140" i="1"/>
  <c r="C6141" i="1"/>
  <c r="C6142" i="1"/>
  <c r="C6143" i="1"/>
  <c r="C6144" i="1"/>
  <c r="C6145" i="1"/>
  <c r="C6146" i="1"/>
  <c r="C6147" i="1"/>
  <c r="C6148" i="1"/>
  <c r="C6149" i="1"/>
  <c r="C6150" i="1"/>
  <c r="C6151" i="1"/>
  <c r="C6152" i="1"/>
  <c r="C6153" i="1"/>
  <c r="C6154" i="1"/>
  <c r="C6155" i="1"/>
  <c r="C6156" i="1"/>
  <c r="C6157" i="1"/>
  <c r="C6158" i="1"/>
  <c r="C6159" i="1"/>
  <c r="C6160" i="1"/>
  <c r="C6161" i="1"/>
  <c r="C6162" i="1"/>
  <c r="C6163" i="1"/>
  <c r="C6164" i="1"/>
  <c r="C6165" i="1"/>
  <c r="C6166" i="1"/>
  <c r="C6167" i="1"/>
  <c r="C6168" i="1"/>
  <c r="C6169" i="1"/>
  <c r="C6170" i="1"/>
  <c r="C6171" i="1"/>
  <c r="C6172" i="1"/>
  <c r="C6173" i="1"/>
  <c r="C6174" i="1"/>
  <c r="C6175" i="1"/>
  <c r="C6176" i="1"/>
  <c r="C6177" i="1"/>
  <c r="C6178" i="1"/>
  <c r="C6179" i="1"/>
  <c r="C6180" i="1"/>
  <c r="C6181" i="1"/>
  <c r="C6182" i="1"/>
  <c r="C6183" i="1"/>
  <c r="C6184" i="1"/>
  <c r="C6185" i="1"/>
  <c r="C6186" i="1"/>
  <c r="C6187" i="1"/>
  <c r="C6188" i="1"/>
  <c r="C6189" i="1"/>
  <c r="C6190" i="1"/>
  <c r="C6191" i="1"/>
  <c r="C6192" i="1"/>
  <c r="C6193" i="1"/>
  <c r="C6194" i="1"/>
  <c r="C6195" i="1"/>
  <c r="C6196" i="1"/>
  <c r="C6197" i="1"/>
  <c r="C6198" i="1"/>
  <c r="C6199" i="1"/>
  <c r="C6200" i="1"/>
  <c r="C6201" i="1"/>
  <c r="C6202" i="1"/>
  <c r="C6203" i="1"/>
  <c r="C6204" i="1"/>
  <c r="C6205" i="1"/>
  <c r="C6206" i="1"/>
  <c r="C6207" i="1"/>
  <c r="C6208" i="1"/>
  <c r="C6209" i="1"/>
  <c r="C6210" i="1"/>
  <c r="C6211" i="1"/>
  <c r="C6212" i="1"/>
  <c r="C6213" i="1"/>
  <c r="C6214" i="1"/>
  <c r="C6215" i="1"/>
  <c r="C6216" i="1"/>
  <c r="C6217" i="1"/>
  <c r="C6218" i="1"/>
  <c r="C6219" i="1"/>
  <c r="C6220" i="1"/>
  <c r="C6221" i="1"/>
  <c r="C6222" i="1"/>
  <c r="C6223" i="1"/>
  <c r="C6224" i="1"/>
  <c r="C6225" i="1"/>
  <c r="C6226" i="1"/>
  <c r="C6227" i="1"/>
  <c r="C6228" i="1"/>
  <c r="C6229" i="1"/>
  <c r="C6230" i="1"/>
  <c r="C6231" i="1"/>
  <c r="C6232" i="1"/>
  <c r="C6233" i="1"/>
  <c r="C6234" i="1"/>
  <c r="C6235" i="1"/>
  <c r="C6236" i="1"/>
  <c r="C6237" i="1"/>
  <c r="C6238" i="1"/>
  <c r="C6239" i="1"/>
  <c r="C6240" i="1"/>
  <c r="C6241" i="1"/>
  <c r="C6242" i="1"/>
  <c r="C6243" i="1"/>
  <c r="C6244" i="1"/>
  <c r="C6245" i="1"/>
  <c r="C6246" i="1"/>
  <c r="C6247" i="1"/>
  <c r="C6248" i="1"/>
  <c r="C6249" i="1"/>
  <c r="C6250" i="1"/>
  <c r="C6251" i="1"/>
  <c r="C6252" i="1"/>
  <c r="C6253" i="1"/>
  <c r="C6254" i="1"/>
  <c r="C6255" i="1"/>
  <c r="C6256" i="1"/>
  <c r="C6257" i="1"/>
  <c r="C6258" i="1"/>
  <c r="C6259" i="1"/>
  <c r="C6260" i="1"/>
  <c r="C6261" i="1"/>
  <c r="C6262" i="1"/>
  <c r="C6263" i="1"/>
  <c r="C6264" i="1"/>
  <c r="C6265" i="1"/>
  <c r="C6266" i="1"/>
  <c r="C6267" i="1"/>
  <c r="C6268" i="1"/>
  <c r="C6269" i="1"/>
  <c r="C6270" i="1"/>
  <c r="C6271" i="1"/>
  <c r="C6272" i="1"/>
  <c r="C6273" i="1"/>
  <c r="C6274" i="1"/>
  <c r="C6275" i="1"/>
  <c r="C6276" i="1"/>
  <c r="C6277" i="1"/>
  <c r="C6278" i="1"/>
  <c r="C6279" i="1"/>
  <c r="C6280" i="1"/>
  <c r="C6281" i="1"/>
  <c r="C6282" i="1"/>
  <c r="C6283" i="1"/>
  <c r="C6284" i="1"/>
  <c r="C6285" i="1"/>
  <c r="C6286" i="1"/>
  <c r="C6287" i="1"/>
  <c r="C6288" i="1"/>
  <c r="C6289" i="1"/>
  <c r="C6290" i="1"/>
  <c r="C6291" i="1"/>
  <c r="C6292" i="1"/>
  <c r="C6293" i="1"/>
  <c r="C6294" i="1"/>
  <c r="C6295" i="1"/>
  <c r="C6296" i="1"/>
  <c r="C6297" i="1"/>
  <c r="C6298" i="1"/>
  <c r="C6299" i="1"/>
  <c r="C6300" i="1"/>
  <c r="C6301" i="1"/>
  <c r="C6302" i="1"/>
  <c r="C6303" i="1"/>
  <c r="C6304" i="1"/>
  <c r="C6305" i="1"/>
  <c r="C6306" i="1"/>
  <c r="C6307" i="1"/>
  <c r="C6308" i="1"/>
  <c r="C6309" i="1"/>
  <c r="C6310" i="1"/>
  <c r="C6311" i="1"/>
  <c r="C6312" i="1"/>
  <c r="C6313" i="1"/>
  <c r="C6314" i="1"/>
  <c r="C6315" i="1"/>
  <c r="C6316" i="1"/>
  <c r="C6317" i="1"/>
  <c r="C6318" i="1"/>
  <c r="C6319" i="1"/>
  <c r="C6320" i="1"/>
  <c r="C6321" i="1"/>
  <c r="C6322" i="1"/>
  <c r="C6323" i="1"/>
  <c r="C6324" i="1"/>
  <c r="C6325" i="1"/>
  <c r="C6326" i="1"/>
  <c r="C6327" i="1"/>
  <c r="C6328" i="1"/>
  <c r="C6329" i="1"/>
  <c r="C6330" i="1"/>
  <c r="C6331" i="1"/>
  <c r="C6332" i="1"/>
  <c r="C6333" i="1"/>
  <c r="C6334" i="1"/>
  <c r="C6335" i="1"/>
  <c r="C6336" i="1"/>
  <c r="C6337" i="1"/>
  <c r="C6338" i="1"/>
  <c r="C6339" i="1"/>
  <c r="C6340" i="1"/>
  <c r="C6341" i="1"/>
  <c r="C6342" i="1"/>
  <c r="C6343" i="1"/>
  <c r="C6344" i="1"/>
  <c r="C6345" i="1"/>
  <c r="C6346" i="1"/>
  <c r="C6347" i="1"/>
  <c r="C6348" i="1"/>
  <c r="C6349" i="1"/>
  <c r="C6350" i="1"/>
  <c r="C6351" i="1"/>
  <c r="C6352" i="1"/>
  <c r="C6353" i="1"/>
  <c r="C6354" i="1"/>
  <c r="C6355" i="1"/>
  <c r="C6356" i="1"/>
  <c r="C6357" i="1"/>
  <c r="C6358" i="1"/>
  <c r="C6359" i="1"/>
  <c r="C6360" i="1"/>
  <c r="C6361" i="1"/>
  <c r="C6362" i="1"/>
  <c r="C6363" i="1"/>
  <c r="C6364" i="1"/>
  <c r="C6365" i="1"/>
  <c r="C6366" i="1"/>
  <c r="C6367" i="1"/>
  <c r="C6368" i="1"/>
  <c r="C6369" i="1"/>
  <c r="C6370" i="1"/>
  <c r="C6371" i="1"/>
  <c r="C6372" i="1"/>
  <c r="C6373" i="1"/>
  <c r="C6374" i="1"/>
  <c r="C6375" i="1"/>
  <c r="C6376" i="1"/>
  <c r="C6377" i="1"/>
  <c r="C6378" i="1"/>
  <c r="C6379" i="1"/>
  <c r="C6380" i="1"/>
  <c r="C6381" i="1"/>
  <c r="C6382" i="1"/>
  <c r="C6383" i="1"/>
  <c r="C6384" i="1"/>
  <c r="C6385" i="1"/>
  <c r="C6386" i="1"/>
  <c r="C6387" i="1"/>
  <c r="C6388" i="1"/>
  <c r="C6389" i="1"/>
  <c r="C6390" i="1"/>
  <c r="C6391" i="1"/>
  <c r="C6392" i="1"/>
  <c r="C6393" i="1"/>
  <c r="C6394" i="1"/>
  <c r="C6395" i="1"/>
  <c r="C6396" i="1"/>
  <c r="C6397" i="1"/>
  <c r="C6398" i="1"/>
  <c r="C6399" i="1"/>
  <c r="C6400" i="1"/>
  <c r="C6401" i="1"/>
  <c r="C6402" i="1"/>
  <c r="C6403" i="1"/>
  <c r="C6404" i="1"/>
  <c r="C6405" i="1"/>
  <c r="C6406" i="1"/>
  <c r="C6407" i="1"/>
  <c r="C6408" i="1"/>
  <c r="C6409" i="1"/>
  <c r="C6410" i="1"/>
  <c r="C6411" i="1"/>
  <c r="C6412" i="1"/>
  <c r="C6413" i="1"/>
  <c r="C6414" i="1"/>
  <c r="C6415" i="1"/>
  <c r="C6416" i="1"/>
  <c r="C6417" i="1"/>
  <c r="C6418" i="1"/>
  <c r="C6419" i="1"/>
  <c r="C6420" i="1"/>
  <c r="C6421" i="1"/>
  <c r="C6422" i="1"/>
  <c r="C6423" i="1"/>
  <c r="C6424" i="1"/>
  <c r="C6425" i="1"/>
  <c r="C6426" i="1"/>
  <c r="C6427" i="1"/>
  <c r="C6428" i="1"/>
  <c r="C6429" i="1"/>
  <c r="C6430" i="1"/>
  <c r="C6431" i="1"/>
  <c r="C6432" i="1"/>
  <c r="C6433" i="1"/>
  <c r="C6434" i="1"/>
  <c r="C6435" i="1"/>
  <c r="C6436" i="1"/>
  <c r="C6437" i="1"/>
  <c r="C6438" i="1"/>
  <c r="C6439" i="1"/>
  <c r="C6440" i="1"/>
  <c r="C6441" i="1"/>
  <c r="C6442" i="1"/>
  <c r="C6443" i="1"/>
  <c r="C6444" i="1"/>
  <c r="C6445" i="1"/>
  <c r="C6446" i="1"/>
  <c r="C6447" i="1"/>
  <c r="C6448" i="1"/>
  <c r="C6449" i="1"/>
  <c r="C6450" i="1"/>
  <c r="C6451" i="1"/>
  <c r="C6452" i="1"/>
  <c r="C6453" i="1"/>
  <c r="C6454" i="1"/>
  <c r="C6455" i="1"/>
  <c r="C6456" i="1"/>
  <c r="C6457" i="1"/>
  <c r="C6458" i="1"/>
  <c r="C6459" i="1"/>
  <c r="C6460" i="1"/>
  <c r="C6461" i="1"/>
  <c r="C6462" i="1"/>
  <c r="C6463" i="1"/>
  <c r="C6464" i="1"/>
  <c r="C6465" i="1"/>
  <c r="C6466" i="1"/>
  <c r="C6467" i="1"/>
  <c r="C6468" i="1"/>
  <c r="C6469" i="1"/>
  <c r="C6470" i="1"/>
  <c r="C6471" i="1"/>
  <c r="C6472" i="1"/>
  <c r="C6473" i="1"/>
  <c r="C6474" i="1"/>
  <c r="C6475" i="1"/>
  <c r="C6476" i="1"/>
  <c r="C6477" i="1"/>
  <c r="C6478" i="1"/>
  <c r="C6479" i="1"/>
  <c r="C6480" i="1"/>
  <c r="C6481" i="1"/>
  <c r="C6482" i="1"/>
  <c r="C6483" i="1"/>
  <c r="C6484" i="1"/>
  <c r="C6485" i="1"/>
  <c r="C6486" i="1"/>
  <c r="C6487" i="1"/>
  <c r="C6488" i="1"/>
  <c r="C6489" i="1"/>
  <c r="C6490" i="1"/>
  <c r="C6491" i="1"/>
  <c r="C6492" i="1"/>
  <c r="C6493" i="1"/>
  <c r="C6494" i="1"/>
  <c r="C6495" i="1"/>
  <c r="C6496" i="1"/>
  <c r="C6497" i="1"/>
  <c r="C6498" i="1"/>
  <c r="C6499" i="1"/>
  <c r="C6500" i="1"/>
  <c r="C6501" i="1"/>
  <c r="C6502" i="1"/>
  <c r="C6503" i="1"/>
  <c r="C6504" i="1"/>
  <c r="C6505" i="1"/>
  <c r="C6506" i="1"/>
  <c r="C6507" i="1"/>
  <c r="C6508" i="1"/>
  <c r="C6509" i="1"/>
  <c r="C6510" i="1"/>
  <c r="C6511" i="1"/>
  <c r="C6512" i="1"/>
  <c r="C6513" i="1"/>
  <c r="C6514" i="1"/>
  <c r="C6515" i="1"/>
  <c r="C6516" i="1"/>
  <c r="C6517" i="1"/>
  <c r="C6518" i="1"/>
  <c r="C6519" i="1"/>
  <c r="C6520" i="1"/>
  <c r="C6521" i="1"/>
  <c r="C6522" i="1"/>
  <c r="C6523" i="1"/>
  <c r="C6524" i="1"/>
  <c r="C6525" i="1"/>
  <c r="C6526" i="1"/>
  <c r="C6527" i="1"/>
  <c r="C6528" i="1"/>
  <c r="C6529" i="1"/>
  <c r="C6530" i="1"/>
  <c r="C6531" i="1"/>
  <c r="C6532" i="1"/>
  <c r="C6533" i="1"/>
  <c r="C6534" i="1"/>
  <c r="C6535" i="1"/>
  <c r="C6536" i="1"/>
  <c r="C6537" i="1"/>
  <c r="C6538" i="1"/>
  <c r="C6539" i="1"/>
  <c r="C6540" i="1"/>
  <c r="C6541" i="1"/>
  <c r="C6542" i="1"/>
  <c r="C6543" i="1"/>
  <c r="C6544" i="1"/>
  <c r="C6545" i="1"/>
  <c r="C6546" i="1"/>
  <c r="C6547" i="1"/>
  <c r="C6548" i="1"/>
  <c r="C6549" i="1"/>
  <c r="C6550" i="1"/>
  <c r="C6551" i="1"/>
  <c r="C6552" i="1"/>
  <c r="C6553" i="1"/>
  <c r="C6554" i="1"/>
  <c r="C6555" i="1"/>
  <c r="C6556" i="1"/>
  <c r="C6557" i="1"/>
  <c r="C6558" i="1"/>
  <c r="C6559" i="1"/>
  <c r="C6560" i="1"/>
  <c r="C6561" i="1"/>
  <c r="C6562" i="1"/>
  <c r="C6563" i="1"/>
  <c r="C6564" i="1"/>
  <c r="C6565" i="1"/>
  <c r="C6566" i="1"/>
  <c r="C6567" i="1"/>
  <c r="C6568" i="1"/>
  <c r="C6569" i="1"/>
  <c r="C6570" i="1"/>
  <c r="C6571" i="1"/>
  <c r="C6572" i="1"/>
  <c r="C6573" i="1"/>
  <c r="C6574" i="1"/>
  <c r="C6575" i="1"/>
  <c r="C6576" i="1"/>
  <c r="C6577" i="1"/>
  <c r="C6578" i="1"/>
  <c r="C6579" i="1"/>
  <c r="C6580" i="1"/>
  <c r="C6581" i="1"/>
  <c r="C6582" i="1"/>
  <c r="C6583" i="1"/>
  <c r="C6584" i="1"/>
  <c r="C6585" i="1"/>
  <c r="C6586" i="1"/>
  <c r="C6587" i="1"/>
  <c r="C6588" i="1"/>
  <c r="C6589" i="1"/>
  <c r="C6590" i="1"/>
  <c r="C6591" i="1"/>
  <c r="C6592" i="1"/>
  <c r="C6593" i="1"/>
  <c r="C6594" i="1"/>
  <c r="C6595" i="1"/>
  <c r="C6596" i="1"/>
  <c r="C6597" i="1"/>
  <c r="C6598" i="1"/>
  <c r="C6599" i="1"/>
  <c r="C6600" i="1"/>
  <c r="C6601" i="1"/>
  <c r="C6602" i="1"/>
  <c r="C6603" i="1"/>
  <c r="C6604" i="1"/>
  <c r="C6605" i="1"/>
  <c r="C6606" i="1"/>
  <c r="C6607" i="1"/>
  <c r="C6608" i="1"/>
  <c r="C6609" i="1"/>
  <c r="C6610" i="1"/>
  <c r="C6611" i="1"/>
  <c r="C6612" i="1"/>
  <c r="C6613" i="1"/>
  <c r="C6614" i="1"/>
  <c r="C6615" i="1"/>
  <c r="C6616" i="1"/>
  <c r="C6617" i="1"/>
  <c r="C6618" i="1"/>
  <c r="C6619" i="1"/>
  <c r="C6620" i="1"/>
  <c r="C6621" i="1"/>
  <c r="C6622" i="1"/>
  <c r="C6623" i="1"/>
  <c r="C6624" i="1"/>
  <c r="C6625" i="1"/>
  <c r="C6626" i="1"/>
  <c r="C6627" i="1"/>
  <c r="C6628" i="1"/>
  <c r="C6629" i="1"/>
  <c r="C6630" i="1"/>
  <c r="C6631" i="1"/>
  <c r="C6632" i="1"/>
  <c r="C6633" i="1"/>
  <c r="C6634" i="1"/>
  <c r="C6635" i="1"/>
  <c r="C6636" i="1"/>
  <c r="C6637" i="1"/>
  <c r="C6638" i="1"/>
  <c r="C6639" i="1"/>
  <c r="C6640" i="1"/>
  <c r="C6641" i="1"/>
  <c r="C6642" i="1"/>
  <c r="C6643" i="1"/>
  <c r="C6644" i="1"/>
  <c r="C6645" i="1"/>
  <c r="C6646" i="1"/>
  <c r="C6647" i="1"/>
  <c r="C6648" i="1"/>
  <c r="C6649" i="1"/>
  <c r="C6650" i="1"/>
  <c r="C6651" i="1"/>
  <c r="C6652" i="1"/>
  <c r="C6653" i="1"/>
  <c r="C6654" i="1"/>
  <c r="C6655" i="1"/>
  <c r="C6656" i="1"/>
  <c r="C6657" i="1"/>
  <c r="C6658" i="1"/>
  <c r="C6659" i="1"/>
  <c r="C6660" i="1"/>
  <c r="C6661" i="1"/>
  <c r="C6662" i="1"/>
  <c r="C6663" i="1"/>
  <c r="C6664" i="1"/>
  <c r="C6665" i="1"/>
  <c r="C6666" i="1"/>
  <c r="C6667" i="1"/>
  <c r="C6668" i="1"/>
  <c r="C6669" i="1"/>
  <c r="C6670" i="1"/>
  <c r="C6671" i="1"/>
  <c r="C6672" i="1"/>
  <c r="C6673" i="1"/>
  <c r="C6674" i="1"/>
  <c r="C6675" i="1"/>
  <c r="C6676" i="1"/>
  <c r="C6677" i="1"/>
  <c r="C6678" i="1"/>
  <c r="C6679" i="1"/>
  <c r="C6680" i="1"/>
  <c r="C6681" i="1"/>
  <c r="C6682" i="1"/>
  <c r="C6683" i="1"/>
  <c r="C6684" i="1"/>
  <c r="C6685" i="1"/>
  <c r="C6686" i="1"/>
  <c r="C6687" i="1"/>
  <c r="C6688" i="1"/>
  <c r="C6689" i="1"/>
  <c r="C6690" i="1"/>
  <c r="C6691" i="1"/>
  <c r="C6692" i="1"/>
  <c r="C6693" i="1"/>
  <c r="C6694" i="1"/>
  <c r="C6695" i="1"/>
  <c r="C6696" i="1"/>
  <c r="C6697" i="1"/>
  <c r="C6698" i="1"/>
  <c r="C6699" i="1"/>
  <c r="C6700" i="1"/>
  <c r="C6701" i="1"/>
  <c r="C6702" i="1"/>
  <c r="C6703" i="1"/>
  <c r="C6704" i="1"/>
  <c r="C6705" i="1"/>
  <c r="C6706" i="1"/>
  <c r="C6707" i="1"/>
  <c r="C6708" i="1"/>
  <c r="C6709" i="1"/>
  <c r="C6710" i="1"/>
  <c r="C6711" i="1"/>
  <c r="C6712" i="1"/>
  <c r="C6713" i="1"/>
  <c r="C6714" i="1"/>
  <c r="C6715" i="1"/>
  <c r="C6716" i="1"/>
  <c r="C6717" i="1"/>
  <c r="C6718" i="1"/>
  <c r="C6719" i="1"/>
  <c r="C6720" i="1"/>
  <c r="C6721" i="1"/>
  <c r="C6722" i="1"/>
  <c r="C6723" i="1"/>
  <c r="C6724" i="1"/>
  <c r="C6725" i="1"/>
  <c r="C6726" i="1"/>
  <c r="C6727" i="1"/>
  <c r="C6728" i="1"/>
  <c r="C6729" i="1"/>
  <c r="C6730" i="1"/>
  <c r="C6731" i="1"/>
  <c r="C6732" i="1"/>
  <c r="C6733" i="1"/>
  <c r="C6734" i="1"/>
  <c r="C6735" i="1"/>
  <c r="C6736" i="1"/>
  <c r="C6737" i="1"/>
  <c r="C6738" i="1"/>
  <c r="C6739" i="1"/>
  <c r="C6740" i="1"/>
  <c r="C6741" i="1"/>
  <c r="C6742" i="1"/>
  <c r="C6743" i="1"/>
  <c r="C6744" i="1"/>
  <c r="C6745" i="1"/>
  <c r="C6746" i="1"/>
  <c r="C6747" i="1"/>
  <c r="C6748" i="1"/>
  <c r="C6749" i="1"/>
  <c r="C6750" i="1"/>
  <c r="C6751" i="1"/>
  <c r="C6752" i="1"/>
  <c r="C6753" i="1"/>
  <c r="C6754" i="1"/>
  <c r="C6755" i="1"/>
  <c r="C6756" i="1"/>
  <c r="C6757" i="1"/>
  <c r="C6758" i="1"/>
  <c r="C6759" i="1"/>
  <c r="C6760" i="1"/>
  <c r="C6761" i="1"/>
  <c r="C6762" i="1"/>
  <c r="C6763" i="1"/>
  <c r="C6764" i="1"/>
  <c r="C6765" i="1"/>
  <c r="C6766" i="1"/>
  <c r="C6767" i="1"/>
  <c r="C6768" i="1"/>
  <c r="C6769" i="1"/>
  <c r="C6770" i="1"/>
  <c r="C6771" i="1"/>
  <c r="C6772" i="1"/>
  <c r="C6773" i="1"/>
  <c r="C6774" i="1"/>
  <c r="C6775" i="1"/>
  <c r="C6776" i="1"/>
  <c r="C6777" i="1"/>
  <c r="C6778" i="1"/>
  <c r="C6779" i="1"/>
  <c r="C6780" i="1"/>
  <c r="C6781" i="1"/>
  <c r="C6782" i="1"/>
  <c r="C6783" i="1"/>
  <c r="C6784" i="1"/>
  <c r="C6785" i="1"/>
  <c r="C6786" i="1"/>
  <c r="C6787" i="1"/>
  <c r="C6788" i="1"/>
  <c r="C6789" i="1"/>
  <c r="C6790" i="1"/>
  <c r="C6791" i="1"/>
  <c r="C6792" i="1"/>
  <c r="C6793" i="1"/>
  <c r="C6794" i="1"/>
  <c r="C6795" i="1"/>
  <c r="C6796" i="1"/>
  <c r="C6797" i="1"/>
  <c r="C6798" i="1"/>
  <c r="C6799" i="1"/>
  <c r="C6800" i="1"/>
  <c r="C6801" i="1"/>
  <c r="C6802" i="1"/>
  <c r="C6803" i="1"/>
  <c r="C6804" i="1"/>
  <c r="C6805" i="1"/>
  <c r="C6806" i="1"/>
  <c r="C6807" i="1"/>
  <c r="C6808" i="1"/>
  <c r="C6809" i="1"/>
  <c r="C6810" i="1"/>
  <c r="C6811" i="1"/>
  <c r="C6812" i="1"/>
  <c r="C6813" i="1"/>
  <c r="C6814" i="1"/>
  <c r="C6815" i="1"/>
  <c r="C6816" i="1"/>
  <c r="C6817" i="1"/>
  <c r="C6818" i="1"/>
  <c r="C6819" i="1"/>
  <c r="C6820" i="1"/>
  <c r="C6821" i="1"/>
  <c r="C6822" i="1"/>
  <c r="C6823" i="1"/>
  <c r="C6824" i="1"/>
  <c r="C6825" i="1"/>
  <c r="C6826" i="1"/>
  <c r="C6827" i="1"/>
  <c r="C6828" i="1"/>
  <c r="C6829" i="1"/>
  <c r="C6830" i="1"/>
  <c r="C6831" i="1"/>
  <c r="C6832" i="1"/>
  <c r="C6833" i="1"/>
  <c r="C6834" i="1"/>
  <c r="C6835" i="1"/>
  <c r="C6836" i="1"/>
  <c r="C6837" i="1"/>
  <c r="C6838" i="1"/>
  <c r="C6839" i="1"/>
  <c r="C6840" i="1"/>
  <c r="C6841" i="1"/>
  <c r="C6842" i="1"/>
  <c r="C6843" i="1"/>
  <c r="C6844" i="1"/>
  <c r="C6845" i="1"/>
  <c r="C6846" i="1"/>
  <c r="C6847" i="1"/>
  <c r="C6848" i="1"/>
  <c r="C6849" i="1"/>
  <c r="C6850" i="1"/>
  <c r="C6851" i="1"/>
  <c r="C6852" i="1"/>
  <c r="C6853" i="1"/>
  <c r="C6854" i="1"/>
  <c r="C6855" i="1"/>
  <c r="C6856" i="1"/>
  <c r="C6857" i="1"/>
  <c r="C6858" i="1"/>
  <c r="C6859" i="1"/>
  <c r="C6860" i="1"/>
  <c r="C6861" i="1"/>
  <c r="C6862" i="1"/>
  <c r="C6863" i="1"/>
  <c r="C6864" i="1"/>
  <c r="C6865" i="1"/>
  <c r="C6866" i="1"/>
  <c r="C6867" i="1"/>
  <c r="C6868" i="1"/>
  <c r="C6869" i="1"/>
  <c r="C6870" i="1"/>
  <c r="C6871" i="1"/>
  <c r="C6872" i="1"/>
  <c r="C6873" i="1"/>
  <c r="C6874" i="1"/>
  <c r="C6875" i="1"/>
  <c r="C6876" i="1"/>
  <c r="C6877" i="1"/>
  <c r="C6878" i="1"/>
  <c r="C6879" i="1"/>
  <c r="C6880" i="1"/>
  <c r="C6881" i="1"/>
  <c r="C6882" i="1"/>
  <c r="C6883" i="1"/>
  <c r="C6884" i="1"/>
  <c r="C6885" i="1"/>
  <c r="C6886" i="1"/>
  <c r="C6887" i="1"/>
  <c r="C6888" i="1"/>
  <c r="C6889" i="1"/>
  <c r="C6890" i="1"/>
  <c r="C6891" i="1"/>
  <c r="C6892" i="1"/>
  <c r="C6893" i="1"/>
  <c r="C6894" i="1"/>
  <c r="C6895" i="1"/>
  <c r="C6896" i="1"/>
  <c r="C6897" i="1"/>
  <c r="C6898" i="1"/>
  <c r="C6899" i="1"/>
  <c r="C6900" i="1"/>
  <c r="C6901" i="1"/>
  <c r="C6902" i="1"/>
  <c r="C6903" i="1"/>
  <c r="C6904" i="1"/>
  <c r="C6905" i="1"/>
  <c r="C6906" i="1"/>
  <c r="C6907" i="1"/>
  <c r="C6908" i="1"/>
  <c r="C6909" i="1"/>
  <c r="C6910" i="1"/>
  <c r="C6911" i="1"/>
  <c r="C6912" i="1"/>
  <c r="C6913" i="1"/>
  <c r="C6914" i="1"/>
  <c r="C6915" i="1"/>
  <c r="C6916" i="1"/>
  <c r="C6917" i="1"/>
  <c r="C6918" i="1"/>
  <c r="C6919" i="1"/>
  <c r="C6920" i="1"/>
  <c r="C6921" i="1"/>
  <c r="C6922" i="1"/>
  <c r="C6923" i="1"/>
  <c r="C6924" i="1"/>
  <c r="C6925" i="1"/>
  <c r="C6926" i="1"/>
  <c r="C6927" i="1"/>
  <c r="C6928" i="1"/>
  <c r="C6929" i="1"/>
  <c r="C6930" i="1"/>
  <c r="C6931" i="1"/>
  <c r="C6932" i="1"/>
  <c r="C6933" i="1"/>
  <c r="C6934" i="1"/>
  <c r="C6935" i="1"/>
  <c r="C6936" i="1"/>
  <c r="C6937" i="1"/>
  <c r="C6938" i="1"/>
  <c r="C6939" i="1"/>
  <c r="C6940" i="1"/>
  <c r="C6941" i="1"/>
  <c r="C6942" i="1"/>
  <c r="C6943" i="1"/>
  <c r="C6944" i="1"/>
  <c r="C6945" i="1"/>
  <c r="C6946" i="1"/>
  <c r="C6947" i="1"/>
  <c r="C6948" i="1"/>
  <c r="C6949" i="1"/>
  <c r="C6950" i="1"/>
  <c r="C6951" i="1"/>
  <c r="C6952" i="1"/>
  <c r="C6953" i="1"/>
  <c r="C6954" i="1"/>
  <c r="C6955" i="1"/>
  <c r="C6956" i="1"/>
  <c r="C6957" i="1"/>
  <c r="C6958" i="1"/>
  <c r="C6959" i="1"/>
  <c r="C6960" i="1"/>
  <c r="C6961" i="1"/>
  <c r="C6962" i="1"/>
  <c r="C6963" i="1"/>
  <c r="C6964" i="1"/>
  <c r="C6965" i="1"/>
  <c r="C6966" i="1"/>
  <c r="C6967" i="1"/>
  <c r="C6968" i="1"/>
  <c r="C6969" i="1"/>
  <c r="C6970" i="1"/>
  <c r="C6971" i="1"/>
  <c r="C6972" i="1"/>
  <c r="C6973" i="1"/>
  <c r="C6974" i="1"/>
  <c r="C6975" i="1"/>
  <c r="C6976" i="1"/>
  <c r="C6977" i="1"/>
  <c r="C6978" i="1"/>
  <c r="C6979" i="1"/>
  <c r="C6980" i="1"/>
  <c r="C6981" i="1"/>
  <c r="C6982" i="1"/>
  <c r="C6983" i="1"/>
  <c r="C6984" i="1"/>
  <c r="C6985" i="1"/>
  <c r="C6986" i="1"/>
  <c r="C6987" i="1"/>
  <c r="C6988" i="1"/>
  <c r="C6989" i="1"/>
  <c r="C6990" i="1"/>
  <c r="C6991" i="1"/>
  <c r="C6992" i="1"/>
  <c r="C6993" i="1"/>
  <c r="C6994" i="1"/>
  <c r="C6995" i="1"/>
  <c r="C6996" i="1"/>
  <c r="C6997" i="1"/>
  <c r="C6998" i="1"/>
  <c r="C6999" i="1"/>
  <c r="C7000" i="1"/>
  <c r="C7001" i="1"/>
  <c r="C7002" i="1"/>
  <c r="C7003" i="1"/>
  <c r="C7004" i="1"/>
  <c r="C7005" i="1"/>
  <c r="C7006" i="1"/>
  <c r="C7007" i="1"/>
  <c r="C7008" i="1"/>
  <c r="C7009" i="1"/>
  <c r="C7010" i="1"/>
  <c r="C7011" i="1"/>
  <c r="C7012" i="1"/>
  <c r="C7013" i="1"/>
  <c r="C7014" i="1"/>
  <c r="C7015" i="1"/>
  <c r="C7016" i="1"/>
  <c r="C7017" i="1"/>
  <c r="C7018" i="1"/>
  <c r="C7019" i="1"/>
  <c r="C7020" i="1"/>
  <c r="C7021" i="1"/>
  <c r="C7022" i="1"/>
  <c r="C7023" i="1"/>
  <c r="C7024" i="1"/>
  <c r="C7025" i="1"/>
  <c r="C7026" i="1"/>
  <c r="C7027" i="1"/>
  <c r="C7028" i="1"/>
  <c r="C7029" i="1"/>
  <c r="C7030" i="1"/>
  <c r="C7031" i="1"/>
  <c r="C7032" i="1"/>
  <c r="C7033" i="1"/>
  <c r="C7034" i="1"/>
  <c r="C7035" i="1"/>
  <c r="C7036" i="1"/>
  <c r="C7037" i="1"/>
  <c r="C7038" i="1"/>
  <c r="C7039" i="1"/>
  <c r="C7040" i="1"/>
  <c r="C7041" i="1"/>
  <c r="C7042" i="1"/>
  <c r="C7043" i="1"/>
  <c r="C7044" i="1"/>
  <c r="C7045" i="1"/>
  <c r="C7046" i="1"/>
  <c r="C7047" i="1"/>
  <c r="C7048" i="1"/>
  <c r="C7049" i="1"/>
  <c r="C7050" i="1"/>
  <c r="C7051" i="1"/>
  <c r="C7052" i="1"/>
  <c r="C7053" i="1"/>
  <c r="C7054" i="1"/>
  <c r="C7055" i="1"/>
  <c r="C7056" i="1"/>
  <c r="C7057" i="1"/>
  <c r="C7058" i="1"/>
  <c r="C7059" i="1"/>
  <c r="C7060" i="1"/>
  <c r="C7061" i="1"/>
  <c r="C7062" i="1"/>
  <c r="C7063" i="1"/>
  <c r="C7064" i="1"/>
  <c r="C7065" i="1"/>
  <c r="C7066" i="1"/>
  <c r="C7067" i="1"/>
  <c r="C7068" i="1"/>
  <c r="C7069" i="1"/>
  <c r="C7070" i="1"/>
  <c r="C7071" i="1"/>
  <c r="C7072" i="1"/>
  <c r="C7073" i="1"/>
  <c r="C7074" i="1"/>
  <c r="C7075" i="1"/>
  <c r="C7076" i="1"/>
  <c r="C7077" i="1"/>
  <c r="C7078" i="1"/>
  <c r="C7079" i="1"/>
  <c r="C7080" i="1"/>
  <c r="C7081" i="1"/>
  <c r="C7082" i="1"/>
  <c r="C7083" i="1"/>
  <c r="C7084" i="1"/>
  <c r="C7085" i="1"/>
  <c r="C7086" i="1"/>
  <c r="C7087" i="1"/>
  <c r="C7088" i="1"/>
  <c r="C7089" i="1"/>
  <c r="C7090" i="1"/>
  <c r="C7091" i="1"/>
  <c r="C7092" i="1"/>
  <c r="C7093" i="1"/>
  <c r="C7094" i="1"/>
  <c r="C7095" i="1"/>
  <c r="C7096" i="1"/>
  <c r="C7097" i="1"/>
  <c r="C7098" i="1"/>
  <c r="C7099" i="1"/>
  <c r="C7100" i="1"/>
  <c r="C7101" i="1"/>
  <c r="C7102" i="1"/>
  <c r="C7103" i="1"/>
  <c r="C7104" i="1"/>
  <c r="C7105" i="1"/>
  <c r="C7106" i="1"/>
  <c r="C7107" i="1"/>
  <c r="C7108" i="1"/>
  <c r="C7109" i="1"/>
  <c r="C7110" i="1"/>
  <c r="C7111" i="1"/>
  <c r="C7112" i="1"/>
  <c r="C7113" i="1"/>
  <c r="C7114" i="1"/>
  <c r="C7115" i="1"/>
  <c r="C7116" i="1"/>
  <c r="C7117" i="1"/>
  <c r="C7118" i="1"/>
  <c r="C7119" i="1"/>
  <c r="C7120" i="1"/>
  <c r="C7121" i="1"/>
  <c r="C7122" i="1"/>
  <c r="C7123" i="1"/>
  <c r="C7124" i="1"/>
  <c r="C7125" i="1"/>
  <c r="C7126" i="1"/>
  <c r="C7127" i="1"/>
  <c r="C7128" i="1"/>
  <c r="C7129" i="1"/>
  <c r="C7130" i="1"/>
  <c r="C7131" i="1"/>
  <c r="C7132" i="1"/>
  <c r="C7133" i="1"/>
  <c r="C7134" i="1"/>
  <c r="C7135" i="1"/>
  <c r="C7136" i="1"/>
  <c r="C7137" i="1"/>
  <c r="C7138" i="1"/>
  <c r="C7139" i="1"/>
  <c r="C7140" i="1"/>
  <c r="C7141" i="1"/>
  <c r="C7142" i="1"/>
  <c r="C7143" i="1"/>
  <c r="C7144" i="1"/>
  <c r="C7145" i="1"/>
  <c r="C7146" i="1"/>
  <c r="C7147" i="1"/>
  <c r="C7148" i="1"/>
  <c r="C7149" i="1"/>
  <c r="C7150" i="1"/>
  <c r="C7151" i="1"/>
  <c r="C7152" i="1"/>
  <c r="C7153" i="1"/>
  <c r="C7154" i="1"/>
  <c r="C7155" i="1"/>
  <c r="C7156" i="1"/>
  <c r="C7157" i="1"/>
  <c r="C7158" i="1"/>
  <c r="C7159" i="1"/>
  <c r="C7160" i="1"/>
  <c r="C7161" i="1"/>
  <c r="C7162" i="1"/>
  <c r="C7163" i="1"/>
  <c r="C7164" i="1"/>
  <c r="C7165" i="1"/>
  <c r="C7166" i="1"/>
  <c r="C7167" i="1"/>
  <c r="C7168" i="1"/>
  <c r="C7169" i="1"/>
  <c r="C7170" i="1"/>
  <c r="C7171" i="1"/>
  <c r="C7172" i="1"/>
  <c r="C7173" i="1"/>
  <c r="C7174" i="1"/>
  <c r="C7175" i="1"/>
  <c r="C7176" i="1"/>
  <c r="C7177" i="1"/>
  <c r="C7178" i="1"/>
  <c r="C7179" i="1"/>
  <c r="C7180" i="1"/>
  <c r="C7181" i="1"/>
  <c r="C7182" i="1"/>
  <c r="C7183" i="1"/>
  <c r="C7184" i="1"/>
  <c r="C7185" i="1"/>
  <c r="C7186" i="1"/>
  <c r="C7187" i="1"/>
  <c r="C7188" i="1"/>
  <c r="C7189" i="1"/>
  <c r="C7190" i="1"/>
  <c r="C7191" i="1"/>
  <c r="C7192" i="1"/>
  <c r="C7193" i="1"/>
  <c r="C7194" i="1"/>
  <c r="C7195" i="1"/>
  <c r="C7196" i="1"/>
  <c r="C7197" i="1"/>
  <c r="C7198" i="1"/>
  <c r="C7199" i="1"/>
  <c r="C7200" i="1"/>
  <c r="C7201" i="1"/>
  <c r="C7202" i="1"/>
  <c r="C7203" i="1"/>
  <c r="C7204" i="1"/>
  <c r="C7205" i="1"/>
  <c r="C7206" i="1"/>
  <c r="C7207" i="1"/>
  <c r="C7208" i="1"/>
  <c r="C7209" i="1"/>
  <c r="C7210" i="1"/>
  <c r="C7211" i="1"/>
  <c r="C7212" i="1"/>
  <c r="C7213" i="1"/>
  <c r="C7214" i="1"/>
  <c r="C7215" i="1"/>
  <c r="C7216" i="1"/>
  <c r="C7217" i="1"/>
  <c r="C7218" i="1"/>
  <c r="C7219" i="1"/>
  <c r="C7220" i="1"/>
  <c r="C7221" i="1"/>
  <c r="C7222" i="1"/>
  <c r="C7223" i="1"/>
  <c r="C7224" i="1"/>
  <c r="C7225" i="1"/>
  <c r="C7226" i="1"/>
  <c r="C7227" i="1"/>
  <c r="C7228" i="1"/>
  <c r="C7229" i="1"/>
  <c r="C7230" i="1"/>
  <c r="C7231" i="1"/>
  <c r="C7232" i="1"/>
  <c r="C7233" i="1"/>
  <c r="C7234" i="1"/>
  <c r="C7235" i="1"/>
  <c r="C7236" i="1"/>
  <c r="C7237" i="1"/>
  <c r="C7238" i="1"/>
  <c r="C7239" i="1"/>
  <c r="C7240" i="1"/>
  <c r="C7241" i="1"/>
  <c r="C7242" i="1"/>
  <c r="C7243" i="1"/>
  <c r="C7244" i="1"/>
  <c r="C7245" i="1"/>
  <c r="C7246" i="1"/>
  <c r="C7247" i="1"/>
  <c r="C7248" i="1"/>
  <c r="C7249" i="1"/>
  <c r="C7250" i="1"/>
  <c r="C7251" i="1"/>
  <c r="C7252" i="1"/>
  <c r="C7253" i="1"/>
  <c r="C7254" i="1"/>
  <c r="C7255" i="1"/>
  <c r="C7256" i="1"/>
  <c r="C7257" i="1"/>
  <c r="C7258" i="1"/>
  <c r="C7259" i="1"/>
  <c r="C7260" i="1"/>
  <c r="C7261" i="1"/>
  <c r="C7262" i="1"/>
  <c r="C7263" i="1"/>
  <c r="C7264" i="1"/>
  <c r="C7265" i="1"/>
  <c r="C7266" i="1"/>
  <c r="C7267" i="1"/>
  <c r="C7268" i="1"/>
  <c r="C7269" i="1"/>
  <c r="C7270" i="1"/>
  <c r="C7271" i="1"/>
  <c r="C7272" i="1"/>
  <c r="C7273" i="1"/>
  <c r="C7274" i="1"/>
  <c r="C7275" i="1"/>
  <c r="C7276" i="1"/>
  <c r="C7277" i="1"/>
  <c r="C7278" i="1"/>
  <c r="C7279" i="1"/>
  <c r="C7280" i="1"/>
  <c r="C7281" i="1"/>
  <c r="C7282" i="1"/>
  <c r="C7283" i="1"/>
  <c r="C7284" i="1"/>
  <c r="C7285" i="1"/>
  <c r="C7286" i="1"/>
  <c r="C7287" i="1"/>
  <c r="C7288" i="1"/>
  <c r="C7289" i="1"/>
  <c r="C7290" i="1"/>
  <c r="C7291" i="1"/>
  <c r="C7292" i="1"/>
  <c r="C7293" i="1"/>
  <c r="C7294" i="1"/>
  <c r="C7295" i="1"/>
  <c r="C7296" i="1"/>
  <c r="C7297" i="1"/>
  <c r="C7298" i="1"/>
  <c r="C7299" i="1"/>
  <c r="C7300" i="1"/>
  <c r="C7301" i="1"/>
  <c r="C7302" i="1"/>
  <c r="C7303" i="1"/>
  <c r="C7304" i="1"/>
  <c r="C7305" i="1"/>
  <c r="C7306" i="1"/>
  <c r="C7307" i="1"/>
  <c r="C7308" i="1"/>
  <c r="C7309" i="1"/>
  <c r="C7310" i="1"/>
  <c r="C7311" i="1"/>
  <c r="C7312" i="1"/>
  <c r="C7313" i="1"/>
  <c r="C7314" i="1"/>
  <c r="C7315" i="1"/>
  <c r="C7316" i="1"/>
  <c r="C7317" i="1"/>
  <c r="C7318" i="1"/>
  <c r="C7319" i="1"/>
  <c r="C7320" i="1"/>
  <c r="C7321" i="1"/>
  <c r="C7322" i="1"/>
  <c r="C7323" i="1"/>
  <c r="C7324" i="1"/>
  <c r="C7325" i="1"/>
  <c r="C7326" i="1"/>
  <c r="C7327" i="1"/>
  <c r="C7328" i="1"/>
  <c r="C7329" i="1"/>
  <c r="C7330" i="1"/>
  <c r="C7331" i="1"/>
  <c r="C7332" i="1"/>
  <c r="C7333" i="1"/>
  <c r="C7334" i="1"/>
  <c r="C7335" i="1"/>
  <c r="C7336" i="1"/>
  <c r="C7337" i="1"/>
  <c r="C7338" i="1"/>
  <c r="C7339" i="1"/>
  <c r="C7340" i="1"/>
  <c r="C7341" i="1"/>
  <c r="C7342" i="1"/>
  <c r="C7343" i="1"/>
  <c r="C7344" i="1"/>
  <c r="C7345" i="1"/>
  <c r="C7346" i="1"/>
  <c r="C7347" i="1"/>
  <c r="C7348" i="1"/>
  <c r="C7349" i="1"/>
  <c r="C7350" i="1"/>
  <c r="C7351" i="1"/>
  <c r="C7352" i="1"/>
  <c r="C7353" i="1"/>
  <c r="C7354" i="1"/>
  <c r="C7355" i="1"/>
  <c r="C7356" i="1"/>
  <c r="C7357" i="1"/>
  <c r="C7358" i="1"/>
  <c r="C7359" i="1"/>
  <c r="C7360" i="1"/>
  <c r="C7361" i="1"/>
  <c r="C7362" i="1"/>
  <c r="C7363" i="1"/>
  <c r="C7364" i="1"/>
  <c r="C7365" i="1"/>
  <c r="C7366" i="1"/>
  <c r="C7367" i="1"/>
  <c r="C7368" i="1"/>
  <c r="C7369" i="1"/>
  <c r="C7370" i="1"/>
  <c r="C7371" i="1"/>
  <c r="C7372" i="1"/>
  <c r="C7373" i="1"/>
  <c r="C7374" i="1"/>
  <c r="C7375" i="1"/>
  <c r="C7376" i="1"/>
  <c r="C7377" i="1"/>
  <c r="C7378" i="1"/>
  <c r="C7379" i="1"/>
  <c r="C7380" i="1"/>
  <c r="C7381" i="1"/>
  <c r="C7382" i="1"/>
  <c r="C7383" i="1"/>
  <c r="C7384" i="1"/>
  <c r="C7385" i="1"/>
  <c r="C7386" i="1"/>
  <c r="C7387" i="1"/>
  <c r="C7388" i="1"/>
  <c r="C7389" i="1"/>
  <c r="C7390" i="1"/>
  <c r="C7391" i="1"/>
  <c r="C7392" i="1"/>
  <c r="C7393" i="1"/>
  <c r="C7394" i="1"/>
  <c r="C7395" i="1"/>
  <c r="C7396" i="1"/>
  <c r="C7397" i="1"/>
  <c r="C7398" i="1"/>
  <c r="C7399" i="1"/>
  <c r="C7400" i="1"/>
  <c r="C7401" i="1"/>
  <c r="C7402" i="1"/>
  <c r="C7403" i="1"/>
  <c r="C7404" i="1"/>
  <c r="C7405" i="1"/>
  <c r="C7406" i="1"/>
  <c r="C7407" i="1"/>
  <c r="C7408" i="1"/>
  <c r="C7409" i="1"/>
  <c r="C7410" i="1"/>
  <c r="C7411" i="1"/>
  <c r="C7412" i="1"/>
  <c r="C7413" i="1"/>
  <c r="C7414" i="1"/>
  <c r="C7415" i="1"/>
  <c r="C7416" i="1"/>
  <c r="C7417" i="1"/>
  <c r="C7418" i="1"/>
  <c r="C7419" i="1"/>
  <c r="C7420" i="1"/>
  <c r="C7421" i="1"/>
  <c r="C7422" i="1"/>
  <c r="C7423" i="1"/>
  <c r="C7424" i="1"/>
  <c r="C7425" i="1"/>
  <c r="C7426" i="1"/>
  <c r="C7427" i="1"/>
  <c r="C7428" i="1"/>
  <c r="C7429" i="1"/>
  <c r="C7430" i="1"/>
  <c r="C7431" i="1"/>
  <c r="C7432" i="1"/>
  <c r="C7433" i="1"/>
  <c r="C7434" i="1"/>
  <c r="C7435" i="1"/>
  <c r="C7436" i="1"/>
  <c r="C7437" i="1"/>
  <c r="C7438" i="1"/>
  <c r="C7439" i="1"/>
  <c r="C7440" i="1"/>
  <c r="C7441" i="1"/>
  <c r="C7442" i="1"/>
  <c r="C7443" i="1"/>
  <c r="C7444" i="1"/>
  <c r="C7445" i="1"/>
  <c r="C7446" i="1"/>
  <c r="C7447" i="1"/>
  <c r="C7448" i="1"/>
  <c r="C7449" i="1"/>
  <c r="C7450" i="1"/>
  <c r="C7451" i="1"/>
  <c r="C7452" i="1"/>
  <c r="C7453" i="1"/>
  <c r="C7454" i="1"/>
  <c r="C7455" i="1"/>
  <c r="C7456" i="1"/>
  <c r="C7457" i="1"/>
  <c r="C7458" i="1"/>
  <c r="C7459" i="1"/>
  <c r="C7460" i="1"/>
  <c r="C7461" i="1"/>
  <c r="C7462" i="1"/>
  <c r="C7463" i="1"/>
  <c r="C7464" i="1"/>
  <c r="C7465" i="1"/>
  <c r="C7466" i="1"/>
  <c r="C7467" i="1"/>
  <c r="C7468" i="1"/>
  <c r="C7469" i="1"/>
  <c r="C7470" i="1"/>
  <c r="C7471" i="1"/>
  <c r="C7472" i="1"/>
  <c r="C7473" i="1"/>
  <c r="C7474" i="1"/>
  <c r="C7475" i="1"/>
  <c r="C7476" i="1"/>
  <c r="C7477" i="1"/>
  <c r="C7478" i="1"/>
  <c r="C7479" i="1"/>
  <c r="C7480" i="1"/>
  <c r="C7481" i="1"/>
  <c r="C7482" i="1"/>
  <c r="C7483" i="1"/>
  <c r="C7484" i="1"/>
  <c r="C7485" i="1"/>
  <c r="C7486" i="1"/>
  <c r="C7487" i="1"/>
  <c r="C7488" i="1"/>
  <c r="C7489" i="1"/>
  <c r="C7490" i="1"/>
  <c r="C7491" i="1"/>
  <c r="C7492" i="1"/>
  <c r="C7493" i="1"/>
  <c r="C7494" i="1"/>
  <c r="C7495" i="1"/>
  <c r="C7496" i="1"/>
  <c r="C7497" i="1"/>
  <c r="C7498" i="1"/>
  <c r="C7499" i="1"/>
  <c r="C7500" i="1"/>
  <c r="C7501" i="1"/>
  <c r="C7502" i="1"/>
  <c r="C7503" i="1"/>
  <c r="C7504" i="1"/>
  <c r="C7505" i="1"/>
  <c r="C7506" i="1"/>
  <c r="C7507" i="1"/>
  <c r="C7508" i="1"/>
  <c r="C7509" i="1"/>
  <c r="C7510" i="1"/>
  <c r="C7511" i="1"/>
  <c r="C7512" i="1"/>
  <c r="C7513" i="1"/>
  <c r="C7514" i="1"/>
  <c r="C7515" i="1"/>
  <c r="C7516" i="1"/>
  <c r="C7517" i="1"/>
  <c r="C7518" i="1"/>
  <c r="C7519" i="1"/>
  <c r="C7520" i="1"/>
  <c r="C7521" i="1"/>
  <c r="C7522" i="1"/>
  <c r="C7523" i="1"/>
  <c r="C7524" i="1"/>
  <c r="C7525" i="1"/>
  <c r="C7526" i="1"/>
  <c r="C7527" i="1"/>
  <c r="C7528" i="1"/>
  <c r="C7529" i="1"/>
  <c r="C7530" i="1"/>
  <c r="C7531" i="1"/>
  <c r="C7532" i="1"/>
  <c r="C7533" i="1"/>
  <c r="C7534" i="1"/>
  <c r="C7535" i="1"/>
  <c r="C7536" i="1"/>
  <c r="C7537" i="1"/>
  <c r="C7538" i="1"/>
  <c r="C7539" i="1"/>
  <c r="C7540" i="1"/>
  <c r="C7541" i="1"/>
  <c r="C7542" i="1"/>
  <c r="C7543" i="1"/>
  <c r="C7544" i="1"/>
  <c r="C7545" i="1"/>
  <c r="C7546" i="1"/>
  <c r="C7547" i="1"/>
  <c r="C7548" i="1"/>
  <c r="C7549" i="1"/>
  <c r="C7550" i="1"/>
  <c r="C7551" i="1"/>
  <c r="C7552" i="1"/>
  <c r="C7553" i="1"/>
  <c r="C7554" i="1"/>
  <c r="C7555" i="1"/>
  <c r="C7556" i="1"/>
  <c r="C7557" i="1"/>
  <c r="C7558" i="1"/>
  <c r="C7559" i="1"/>
  <c r="C7560" i="1"/>
  <c r="C7561" i="1"/>
  <c r="C7562" i="1"/>
  <c r="C7563" i="1"/>
  <c r="C7564" i="1"/>
  <c r="C7565" i="1"/>
  <c r="C7566" i="1"/>
  <c r="C7567" i="1"/>
  <c r="C7568" i="1"/>
  <c r="C7569" i="1"/>
  <c r="C7570" i="1"/>
  <c r="C7571" i="1"/>
  <c r="C7572" i="1"/>
  <c r="C7573" i="1"/>
  <c r="C7574" i="1"/>
  <c r="C7575" i="1"/>
  <c r="C7576" i="1"/>
  <c r="C7577" i="1"/>
  <c r="C7578" i="1"/>
  <c r="C7579" i="1"/>
  <c r="C7580" i="1"/>
  <c r="C7581" i="1"/>
  <c r="C7582" i="1"/>
  <c r="C7583" i="1"/>
  <c r="C7584" i="1"/>
  <c r="C7585" i="1"/>
  <c r="C7586" i="1"/>
  <c r="C7587" i="1"/>
  <c r="C7588" i="1"/>
  <c r="C7589" i="1"/>
  <c r="C7590" i="1"/>
  <c r="C7591" i="1"/>
  <c r="C7592" i="1"/>
  <c r="C7593" i="1"/>
  <c r="C7594" i="1"/>
  <c r="C7595" i="1"/>
  <c r="C7596" i="1"/>
  <c r="C7597" i="1"/>
  <c r="C7598" i="1"/>
  <c r="C7599" i="1"/>
  <c r="C7600" i="1"/>
  <c r="C7601" i="1"/>
  <c r="C7602" i="1"/>
  <c r="C7603" i="1"/>
  <c r="C7604" i="1"/>
  <c r="C7605" i="1"/>
  <c r="C7606" i="1"/>
  <c r="C7607" i="1"/>
  <c r="C7608" i="1"/>
  <c r="C7609" i="1"/>
  <c r="C7610" i="1"/>
  <c r="C7611" i="1"/>
  <c r="C7612" i="1"/>
  <c r="C7613" i="1"/>
  <c r="C7614" i="1"/>
  <c r="C7615" i="1"/>
  <c r="C7616" i="1"/>
  <c r="C7617" i="1"/>
  <c r="C7618" i="1"/>
  <c r="C7619" i="1"/>
  <c r="C7620" i="1"/>
  <c r="C7621" i="1"/>
  <c r="C7622" i="1"/>
  <c r="C7623" i="1"/>
  <c r="C7624" i="1"/>
  <c r="C7625" i="1"/>
  <c r="C7626" i="1"/>
  <c r="C7627" i="1"/>
  <c r="C7628" i="1"/>
  <c r="C7629" i="1"/>
  <c r="C7630" i="1"/>
  <c r="C7631" i="1"/>
  <c r="C7632" i="1"/>
  <c r="C7633" i="1"/>
  <c r="C7634" i="1"/>
  <c r="C7635" i="1"/>
  <c r="C7636" i="1"/>
  <c r="C7637" i="1"/>
  <c r="C7638" i="1"/>
  <c r="C7639" i="1"/>
  <c r="C7640" i="1"/>
  <c r="C7641" i="1"/>
  <c r="C7642" i="1"/>
  <c r="C7643" i="1"/>
  <c r="C7644" i="1"/>
  <c r="C7645" i="1"/>
  <c r="C7646" i="1"/>
  <c r="C7647" i="1"/>
  <c r="C7648" i="1"/>
  <c r="C7649" i="1"/>
  <c r="C7650" i="1"/>
  <c r="C7651" i="1"/>
  <c r="C7652" i="1"/>
  <c r="C7653" i="1"/>
  <c r="C7654" i="1"/>
  <c r="C7655" i="1"/>
  <c r="C7656" i="1"/>
  <c r="C7657" i="1"/>
  <c r="C7658" i="1"/>
  <c r="C7659" i="1"/>
  <c r="C7660" i="1"/>
  <c r="C7661" i="1"/>
  <c r="C7662" i="1"/>
  <c r="C7663" i="1"/>
  <c r="C7664" i="1"/>
  <c r="C7665" i="1"/>
  <c r="C7666" i="1"/>
  <c r="C7667" i="1"/>
  <c r="C7668" i="1"/>
  <c r="C7669" i="1"/>
  <c r="C7670" i="1"/>
  <c r="C7671" i="1"/>
  <c r="C7672" i="1"/>
  <c r="C7673" i="1"/>
  <c r="C7674" i="1"/>
  <c r="C7675" i="1"/>
  <c r="C7676" i="1"/>
  <c r="C7677" i="1"/>
  <c r="C7678" i="1"/>
  <c r="C7679" i="1"/>
  <c r="C7680" i="1"/>
  <c r="C7681" i="1"/>
  <c r="C7682" i="1"/>
  <c r="C7683" i="1"/>
  <c r="C7684" i="1"/>
  <c r="C7685" i="1"/>
  <c r="C7686" i="1"/>
  <c r="C7687" i="1"/>
  <c r="C7688" i="1"/>
  <c r="C7689" i="1"/>
  <c r="C7690" i="1"/>
  <c r="C7691" i="1"/>
  <c r="C7692" i="1"/>
  <c r="C7693" i="1"/>
  <c r="C7694" i="1"/>
  <c r="C7695" i="1"/>
  <c r="C7696" i="1"/>
  <c r="C7697" i="1"/>
  <c r="C7698" i="1"/>
  <c r="C7699" i="1"/>
  <c r="C7700" i="1"/>
  <c r="C7701" i="1"/>
  <c r="C7702" i="1"/>
  <c r="C7703" i="1"/>
  <c r="C7704" i="1"/>
  <c r="C7705" i="1"/>
  <c r="C7706" i="1"/>
  <c r="C7707" i="1"/>
  <c r="C7708" i="1"/>
  <c r="C7709" i="1"/>
  <c r="C7710" i="1"/>
  <c r="C7711" i="1"/>
  <c r="C7712" i="1"/>
  <c r="C7713" i="1"/>
  <c r="C7714" i="1"/>
  <c r="C7715" i="1"/>
  <c r="C7716" i="1"/>
  <c r="C7717" i="1"/>
  <c r="C7718" i="1"/>
  <c r="C7719" i="1"/>
  <c r="C7720" i="1"/>
  <c r="C7721" i="1"/>
  <c r="C7722" i="1"/>
  <c r="C7723" i="1"/>
  <c r="C7724" i="1"/>
  <c r="C7725" i="1"/>
  <c r="C7726" i="1"/>
  <c r="C7727" i="1"/>
  <c r="C7728" i="1"/>
  <c r="C7729" i="1"/>
  <c r="C7730" i="1"/>
  <c r="C7731" i="1"/>
  <c r="C7732" i="1"/>
  <c r="C7733" i="1"/>
  <c r="C7734" i="1"/>
  <c r="C7735" i="1"/>
  <c r="C7736" i="1"/>
  <c r="C7737" i="1"/>
  <c r="C7738" i="1"/>
  <c r="C7739" i="1"/>
  <c r="C7740" i="1"/>
  <c r="C7741" i="1"/>
  <c r="C7742" i="1"/>
  <c r="C7743" i="1"/>
  <c r="C7744" i="1"/>
  <c r="C7745" i="1"/>
  <c r="C7746" i="1"/>
  <c r="C7747" i="1"/>
  <c r="C7748" i="1"/>
  <c r="C7749" i="1"/>
  <c r="C7750" i="1"/>
  <c r="C7751" i="1"/>
  <c r="C7752" i="1"/>
  <c r="C7753" i="1"/>
  <c r="C7754" i="1"/>
  <c r="C7755" i="1"/>
  <c r="C7756" i="1"/>
  <c r="C7757" i="1"/>
  <c r="C7758" i="1"/>
  <c r="C7759" i="1"/>
  <c r="C7760" i="1"/>
  <c r="C7761" i="1"/>
  <c r="C7762" i="1"/>
  <c r="C7763" i="1"/>
  <c r="C7764" i="1"/>
  <c r="C7765" i="1"/>
  <c r="C7766" i="1"/>
  <c r="C7767" i="1"/>
  <c r="C7768" i="1"/>
  <c r="C7769" i="1"/>
  <c r="C7770" i="1"/>
  <c r="C7771" i="1"/>
  <c r="C7772" i="1"/>
  <c r="C7773" i="1"/>
  <c r="C7774" i="1"/>
  <c r="C7775" i="1"/>
  <c r="C7776" i="1"/>
  <c r="C7777" i="1"/>
  <c r="C7778" i="1"/>
  <c r="C7779" i="1"/>
  <c r="C7780" i="1"/>
  <c r="C7781" i="1"/>
  <c r="C7782" i="1"/>
  <c r="C7783" i="1"/>
  <c r="C7784" i="1"/>
  <c r="C7785" i="1"/>
  <c r="C7786" i="1"/>
  <c r="C7787" i="1"/>
  <c r="C7788" i="1"/>
  <c r="C7789" i="1"/>
  <c r="C7790" i="1"/>
  <c r="C7791" i="1"/>
  <c r="C7792" i="1"/>
  <c r="C7793" i="1"/>
  <c r="C7794" i="1"/>
  <c r="C7795" i="1"/>
  <c r="C7796" i="1"/>
  <c r="C7797" i="1"/>
  <c r="C7798" i="1"/>
  <c r="C7799" i="1"/>
  <c r="C7800" i="1"/>
  <c r="C7801" i="1"/>
  <c r="C7802" i="1"/>
  <c r="C7803" i="1"/>
  <c r="C7804" i="1"/>
  <c r="C7805" i="1"/>
  <c r="C7806" i="1"/>
  <c r="C7807" i="1"/>
  <c r="C7808" i="1"/>
  <c r="C7809" i="1"/>
  <c r="C7810" i="1"/>
  <c r="C7811" i="1"/>
  <c r="C7812" i="1"/>
  <c r="C7813" i="1"/>
  <c r="C7814" i="1"/>
  <c r="C7815" i="1"/>
  <c r="C7816" i="1"/>
  <c r="C7817" i="1"/>
  <c r="C7818" i="1"/>
  <c r="C7819" i="1"/>
  <c r="C7820" i="1"/>
  <c r="C7821" i="1"/>
  <c r="C7822" i="1"/>
  <c r="C7823" i="1"/>
  <c r="C7824" i="1"/>
  <c r="C7825" i="1"/>
  <c r="C7826" i="1"/>
  <c r="C7827" i="1"/>
  <c r="C7828" i="1"/>
  <c r="C7829" i="1"/>
  <c r="C7830" i="1"/>
  <c r="C7831" i="1"/>
  <c r="C7832" i="1"/>
  <c r="C7833" i="1"/>
  <c r="C7834" i="1"/>
  <c r="C7835" i="1"/>
  <c r="C7836" i="1"/>
  <c r="C7837" i="1"/>
  <c r="C7838" i="1"/>
  <c r="C7839" i="1"/>
  <c r="C7840" i="1"/>
  <c r="C7841" i="1"/>
  <c r="C7842" i="1"/>
  <c r="C7843" i="1"/>
  <c r="C7844" i="1"/>
  <c r="C7845" i="1"/>
  <c r="C7846" i="1"/>
  <c r="C7847" i="1"/>
  <c r="C7848" i="1"/>
  <c r="C7849" i="1"/>
  <c r="C7850" i="1"/>
  <c r="C7851" i="1"/>
  <c r="C7852" i="1"/>
  <c r="C7853" i="1"/>
  <c r="C7854" i="1"/>
  <c r="C7855" i="1"/>
  <c r="C7856" i="1"/>
  <c r="C7857" i="1"/>
  <c r="C7858" i="1"/>
  <c r="C7859" i="1"/>
  <c r="C7860" i="1"/>
  <c r="C7861" i="1"/>
  <c r="C7862" i="1"/>
  <c r="C7863" i="1"/>
  <c r="C7864" i="1"/>
  <c r="C7865" i="1"/>
  <c r="C7866" i="1"/>
  <c r="C7867" i="1"/>
  <c r="C7868" i="1"/>
  <c r="C7869" i="1"/>
  <c r="C7870" i="1"/>
  <c r="C7871" i="1"/>
  <c r="C7872" i="1"/>
  <c r="C7873" i="1"/>
  <c r="C7874" i="1"/>
  <c r="C7875" i="1"/>
  <c r="C7876" i="1"/>
  <c r="C7877" i="1"/>
  <c r="C7878" i="1"/>
  <c r="C7879" i="1"/>
  <c r="C7880" i="1"/>
  <c r="C7881" i="1"/>
  <c r="C7882" i="1"/>
  <c r="C7883" i="1"/>
  <c r="C7884" i="1"/>
  <c r="C7885" i="1"/>
  <c r="C7886" i="1"/>
  <c r="C7887" i="1"/>
  <c r="C7888" i="1"/>
  <c r="C7889" i="1"/>
  <c r="C7890" i="1"/>
  <c r="C7891" i="1"/>
  <c r="C7892" i="1"/>
  <c r="C7893" i="1"/>
  <c r="C7894" i="1"/>
  <c r="C7895" i="1"/>
  <c r="C7896" i="1"/>
  <c r="C7897" i="1"/>
  <c r="C7898" i="1"/>
  <c r="C7899" i="1"/>
  <c r="C7900" i="1"/>
  <c r="C7901" i="1"/>
  <c r="C7902" i="1"/>
  <c r="C7903" i="1"/>
  <c r="C7904" i="1"/>
  <c r="C7905" i="1"/>
  <c r="C7906" i="1"/>
  <c r="C7907" i="1"/>
  <c r="C7908" i="1"/>
  <c r="C7909" i="1"/>
  <c r="C7910" i="1"/>
  <c r="C7911" i="1"/>
  <c r="C7912" i="1"/>
  <c r="C7913" i="1"/>
  <c r="C7914" i="1"/>
  <c r="C7915" i="1"/>
  <c r="C7916" i="1"/>
  <c r="C7917" i="1"/>
  <c r="C7918" i="1"/>
  <c r="C7919" i="1"/>
  <c r="C7920" i="1"/>
  <c r="C7921" i="1"/>
  <c r="C7922" i="1"/>
  <c r="C7923" i="1"/>
  <c r="C7924" i="1"/>
  <c r="C7925" i="1"/>
  <c r="C7926" i="1"/>
  <c r="C7927" i="1"/>
  <c r="C7928" i="1"/>
  <c r="C7929" i="1"/>
  <c r="C7930" i="1"/>
  <c r="C7931" i="1"/>
  <c r="C7932" i="1"/>
  <c r="C7933" i="1"/>
  <c r="C7934" i="1"/>
  <c r="C7935" i="1"/>
  <c r="C7936" i="1"/>
  <c r="C7937" i="1"/>
  <c r="C7938" i="1"/>
  <c r="C7939" i="1"/>
  <c r="C7940" i="1"/>
  <c r="C7941" i="1"/>
  <c r="C7942" i="1"/>
  <c r="C7943" i="1"/>
  <c r="C7944" i="1"/>
  <c r="C7945" i="1"/>
  <c r="C7946" i="1"/>
  <c r="C7947" i="1"/>
  <c r="C7948" i="1"/>
  <c r="C7949" i="1"/>
  <c r="C7950" i="1"/>
  <c r="C7951" i="1"/>
  <c r="C7952" i="1"/>
  <c r="C7953" i="1"/>
  <c r="C7954" i="1"/>
  <c r="C7955" i="1"/>
  <c r="C7956" i="1"/>
  <c r="C7957" i="1"/>
  <c r="C7958" i="1"/>
  <c r="C7959" i="1"/>
  <c r="C7960" i="1"/>
  <c r="C7961" i="1"/>
  <c r="C7962" i="1"/>
  <c r="C7963" i="1"/>
  <c r="C7964" i="1"/>
  <c r="C7965" i="1"/>
  <c r="C7966" i="1"/>
  <c r="C7967" i="1"/>
  <c r="C7968" i="1"/>
  <c r="C7969" i="1"/>
  <c r="C7970" i="1"/>
  <c r="C7971" i="1"/>
  <c r="C7972" i="1"/>
  <c r="C7973" i="1"/>
  <c r="C7974" i="1"/>
  <c r="C7975" i="1"/>
  <c r="C7976" i="1"/>
  <c r="C7977" i="1"/>
  <c r="C7978" i="1"/>
  <c r="C7979" i="1"/>
  <c r="C7980" i="1"/>
  <c r="C7981" i="1"/>
  <c r="C7982" i="1"/>
  <c r="C7983" i="1"/>
  <c r="C7984" i="1"/>
  <c r="C7985" i="1"/>
  <c r="C7986" i="1"/>
  <c r="C7987" i="1"/>
  <c r="C7988" i="1"/>
  <c r="C7989" i="1"/>
  <c r="C7990" i="1"/>
  <c r="C7991" i="1"/>
  <c r="C7992" i="1"/>
  <c r="C7993" i="1"/>
  <c r="C7994" i="1"/>
  <c r="C7995" i="1"/>
  <c r="C7996" i="1"/>
  <c r="C7997" i="1"/>
  <c r="C7998" i="1"/>
  <c r="C7999" i="1"/>
  <c r="C8000" i="1"/>
  <c r="C8001" i="1"/>
  <c r="C8002" i="1"/>
  <c r="C8003" i="1"/>
  <c r="C8004" i="1"/>
  <c r="C8005" i="1"/>
  <c r="C8006" i="1"/>
  <c r="C8007" i="1"/>
  <c r="C8008" i="1"/>
  <c r="C8009" i="1"/>
  <c r="C8010" i="1"/>
  <c r="C8011" i="1"/>
  <c r="C8012" i="1"/>
  <c r="C8013" i="1"/>
  <c r="C8014" i="1"/>
  <c r="C8015" i="1"/>
  <c r="C8016" i="1"/>
  <c r="C8017" i="1"/>
  <c r="C8018" i="1"/>
  <c r="C8019" i="1"/>
  <c r="C8020" i="1"/>
  <c r="C8021" i="1"/>
  <c r="C8022" i="1"/>
  <c r="C8023" i="1"/>
  <c r="C8024" i="1"/>
  <c r="C8025" i="1"/>
  <c r="C8026" i="1"/>
  <c r="C8027" i="1"/>
  <c r="C8028" i="1"/>
  <c r="C8029" i="1"/>
  <c r="C8030" i="1"/>
  <c r="C8031" i="1"/>
  <c r="C8032" i="1"/>
  <c r="C8033" i="1"/>
  <c r="C8034" i="1"/>
  <c r="C8035" i="1"/>
  <c r="C8036" i="1"/>
  <c r="C8037" i="1"/>
  <c r="C8038" i="1"/>
  <c r="C8039" i="1"/>
  <c r="C8040" i="1"/>
  <c r="C8041" i="1"/>
  <c r="C8042" i="1"/>
  <c r="C8043" i="1"/>
  <c r="C8044" i="1"/>
  <c r="C8045" i="1"/>
  <c r="C8046" i="1"/>
  <c r="C8047" i="1"/>
  <c r="C8048" i="1"/>
  <c r="C8049" i="1"/>
  <c r="C8050" i="1"/>
  <c r="C8051" i="1"/>
  <c r="C8052" i="1"/>
  <c r="C8053" i="1"/>
  <c r="C8054" i="1"/>
  <c r="C8055" i="1"/>
  <c r="C8056" i="1"/>
  <c r="C8057" i="1"/>
  <c r="C8058" i="1"/>
  <c r="C8059" i="1"/>
  <c r="C8060" i="1"/>
  <c r="C8061" i="1"/>
  <c r="C8062" i="1"/>
  <c r="C8063" i="1"/>
  <c r="C8064" i="1"/>
  <c r="C8065" i="1"/>
  <c r="C8066" i="1"/>
  <c r="C8067" i="1"/>
  <c r="C8068" i="1"/>
  <c r="C8069" i="1"/>
  <c r="C8070" i="1"/>
  <c r="C8071" i="1"/>
  <c r="C8072" i="1"/>
  <c r="C8073" i="1"/>
  <c r="C8074" i="1"/>
  <c r="C8075" i="1"/>
  <c r="C8076" i="1"/>
  <c r="C8077" i="1"/>
  <c r="C8078" i="1"/>
  <c r="C8079" i="1"/>
  <c r="C8080" i="1"/>
  <c r="C8081" i="1"/>
  <c r="C8082" i="1"/>
  <c r="C8083" i="1"/>
  <c r="C8084" i="1"/>
  <c r="C8085" i="1"/>
  <c r="C8086" i="1"/>
  <c r="C8087" i="1"/>
  <c r="C8088" i="1"/>
  <c r="C8089" i="1"/>
  <c r="C8090" i="1"/>
  <c r="C8091" i="1"/>
  <c r="C8092" i="1"/>
  <c r="C8093" i="1"/>
  <c r="C8094" i="1"/>
  <c r="C8095" i="1"/>
  <c r="C8096" i="1"/>
  <c r="C8097" i="1"/>
  <c r="C8098" i="1"/>
  <c r="C8099" i="1"/>
  <c r="C8100" i="1"/>
  <c r="C8101" i="1"/>
  <c r="C8102" i="1"/>
  <c r="C8103" i="1"/>
  <c r="C8104" i="1"/>
  <c r="C8105" i="1"/>
  <c r="C8106" i="1"/>
  <c r="C8107" i="1"/>
  <c r="C8108" i="1"/>
  <c r="C8109" i="1"/>
  <c r="C8110" i="1"/>
  <c r="C8111" i="1"/>
  <c r="C8112" i="1"/>
  <c r="C8113" i="1"/>
  <c r="C8114" i="1"/>
  <c r="C8115" i="1"/>
  <c r="C8116" i="1"/>
  <c r="C8117" i="1"/>
  <c r="C8118" i="1"/>
  <c r="C8119" i="1"/>
  <c r="C8120" i="1"/>
  <c r="C8121" i="1"/>
  <c r="C8122" i="1"/>
  <c r="C8123" i="1"/>
  <c r="C8124" i="1"/>
  <c r="C8125" i="1"/>
  <c r="C8126" i="1"/>
  <c r="C8127" i="1"/>
  <c r="C8128" i="1"/>
  <c r="C8129" i="1"/>
  <c r="C8130" i="1"/>
  <c r="C8131" i="1"/>
  <c r="C8132" i="1"/>
  <c r="C8133" i="1"/>
  <c r="C8134" i="1"/>
  <c r="C8135" i="1"/>
  <c r="C8136" i="1"/>
  <c r="C8137" i="1"/>
  <c r="C8138" i="1"/>
  <c r="C8139" i="1"/>
  <c r="C8140" i="1"/>
  <c r="C8141" i="1"/>
  <c r="C8142" i="1"/>
  <c r="C8143" i="1"/>
  <c r="C8144" i="1"/>
  <c r="C8145" i="1"/>
  <c r="C8146" i="1"/>
  <c r="C8147" i="1"/>
  <c r="C8148" i="1"/>
  <c r="C8149" i="1"/>
  <c r="C8150" i="1"/>
  <c r="C8151" i="1"/>
  <c r="C8152" i="1"/>
  <c r="C8153" i="1"/>
  <c r="C8154" i="1"/>
  <c r="C8155" i="1"/>
  <c r="C8156" i="1"/>
  <c r="C8157" i="1"/>
  <c r="C8158" i="1"/>
  <c r="C8159" i="1"/>
  <c r="C8160" i="1"/>
  <c r="C8161" i="1"/>
  <c r="C8162" i="1"/>
  <c r="C8163" i="1"/>
  <c r="C8164" i="1"/>
  <c r="C8165" i="1"/>
  <c r="C8166" i="1"/>
  <c r="C8167" i="1"/>
  <c r="C8168" i="1"/>
  <c r="C8169" i="1"/>
  <c r="C8170" i="1"/>
  <c r="C8171" i="1"/>
  <c r="C8172" i="1"/>
  <c r="C8173" i="1"/>
  <c r="C8174" i="1"/>
  <c r="C8175" i="1"/>
  <c r="C8176" i="1"/>
  <c r="C8177" i="1"/>
  <c r="C8178" i="1"/>
  <c r="C8179" i="1"/>
  <c r="C8180" i="1"/>
  <c r="C8181" i="1"/>
  <c r="C8182" i="1"/>
  <c r="C8183" i="1"/>
  <c r="C8184" i="1"/>
  <c r="C8185" i="1"/>
  <c r="C8186" i="1"/>
  <c r="C8187" i="1"/>
  <c r="C8188" i="1"/>
  <c r="C8189" i="1"/>
  <c r="C8190" i="1"/>
  <c r="C8191" i="1"/>
  <c r="C8192" i="1"/>
  <c r="C8193" i="1"/>
  <c r="C8194" i="1"/>
  <c r="C8195" i="1"/>
  <c r="C8196" i="1"/>
  <c r="C8197" i="1"/>
  <c r="C8198" i="1"/>
  <c r="C8199" i="1"/>
  <c r="C8200" i="1"/>
  <c r="C8201" i="1"/>
  <c r="C8202" i="1"/>
  <c r="C8203" i="1"/>
  <c r="C8204" i="1"/>
  <c r="C8205" i="1"/>
  <c r="C8206" i="1"/>
  <c r="C8207" i="1"/>
  <c r="C8208" i="1"/>
  <c r="C8209" i="1"/>
  <c r="C8210" i="1"/>
  <c r="C8211" i="1"/>
  <c r="C8212" i="1"/>
  <c r="C8213" i="1"/>
  <c r="C8214" i="1"/>
  <c r="C8215" i="1"/>
  <c r="C8216" i="1"/>
  <c r="C8217" i="1"/>
  <c r="C8218" i="1"/>
  <c r="C8219" i="1"/>
  <c r="C8220" i="1"/>
  <c r="C8221" i="1"/>
  <c r="C8222" i="1"/>
  <c r="C8223" i="1"/>
  <c r="C8224" i="1"/>
  <c r="C8225" i="1"/>
  <c r="C8226" i="1"/>
  <c r="C8227" i="1"/>
  <c r="C8228" i="1"/>
  <c r="C8229" i="1"/>
  <c r="C8230" i="1"/>
  <c r="C8231" i="1"/>
  <c r="C8232" i="1"/>
  <c r="C8233" i="1"/>
  <c r="C8234" i="1"/>
  <c r="C8235" i="1"/>
  <c r="C8236" i="1"/>
  <c r="C8237" i="1"/>
  <c r="C8238" i="1"/>
  <c r="C8239" i="1"/>
  <c r="C8240" i="1"/>
  <c r="C8241" i="1"/>
  <c r="C8242" i="1"/>
  <c r="C8243" i="1"/>
  <c r="C8244" i="1"/>
  <c r="C8245" i="1"/>
  <c r="C8246" i="1"/>
  <c r="C8247" i="1"/>
  <c r="C8248" i="1"/>
  <c r="C8249" i="1"/>
  <c r="C8250" i="1"/>
  <c r="C8251" i="1"/>
  <c r="C8252" i="1"/>
  <c r="C8253" i="1"/>
  <c r="C8254" i="1"/>
  <c r="C8255" i="1"/>
  <c r="C8256" i="1"/>
  <c r="C8257" i="1"/>
  <c r="C8258" i="1"/>
  <c r="C8259" i="1"/>
  <c r="C8260" i="1"/>
  <c r="C8261" i="1"/>
  <c r="C8262" i="1"/>
  <c r="C8263" i="1"/>
  <c r="C8264" i="1"/>
  <c r="C8265" i="1"/>
  <c r="C8266" i="1"/>
  <c r="C8267" i="1"/>
  <c r="C8268" i="1"/>
  <c r="C8269" i="1"/>
  <c r="C8270" i="1"/>
  <c r="C8271" i="1"/>
  <c r="C8272" i="1"/>
  <c r="C8273" i="1"/>
  <c r="C8274" i="1"/>
  <c r="C8275" i="1"/>
  <c r="C8276" i="1"/>
  <c r="C8277" i="1"/>
  <c r="C8278" i="1"/>
  <c r="C8279" i="1"/>
  <c r="C8280" i="1"/>
  <c r="C8281" i="1"/>
  <c r="C8282" i="1"/>
  <c r="C8283" i="1"/>
  <c r="C8284" i="1"/>
  <c r="C8285" i="1"/>
  <c r="C8286" i="1"/>
  <c r="C8287" i="1"/>
  <c r="C8288" i="1"/>
  <c r="C8289" i="1"/>
  <c r="C8290" i="1"/>
  <c r="C8291" i="1"/>
  <c r="C8292" i="1"/>
  <c r="C8293" i="1"/>
  <c r="C8294" i="1"/>
  <c r="C8295" i="1"/>
  <c r="C8296" i="1"/>
  <c r="C8297" i="1"/>
  <c r="C8298" i="1"/>
  <c r="C8299" i="1"/>
  <c r="C8300" i="1"/>
  <c r="C8301" i="1"/>
  <c r="C8302" i="1"/>
  <c r="C8303" i="1"/>
  <c r="C8304" i="1"/>
  <c r="C8305" i="1"/>
  <c r="C8306" i="1"/>
  <c r="C8307" i="1"/>
  <c r="C8308" i="1"/>
  <c r="C8309" i="1"/>
  <c r="C8310" i="1"/>
  <c r="C8311" i="1"/>
  <c r="C8312" i="1"/>
  <c r="C8313" i="1"/>
  <c r="C8314" i="1"/>
  <c r="C8315" i="1"/>
  <c r="C8316" i="1"/>
  <c r="C8317" i="1"/>
  <c r="C8318" i="1"/>
  <c r="C8319" i="1"/>
  <c r="C8320" i="1"/>
  <c r="C8321" i="1"/>
  <c r="C8322" i="1"/>
  <c r="C8323" i="1"/>
  <c r="C8324" i="1"/>
  <c r="C8325" i="1"/>
  <c r="C8326" i="1"/>
  <c r="C8327" i="1"/>
  <c r="C8328" i="1"/>
  <c r="C8329" i="1"/>
  <c r="C8330" i="1"/>
  <c r="C8331" i="1"/>
  <c r="C8332" i="1"/>
  <c r="C8333" i="1"/>
  <c r="C8334" i="1"/>
  <c r="C8335" i="1"/>
  <c r="C8336" i="1"/>
  <c r="C8337" i="1"/>
  <c r="C8338" i="1"/>
  <c r="C8339" i="1"/>
  <c r="C8340" i="1"/>
  <c r="C8341" i="1"/>
  <c r="C8342" i="1"/>
  <c r="C8343" i="1"/>
  <c r="C8344" i="1"/>
  <c r="C8345" i="1"/>
  <c r="C8346" i="1"/>
  <c r="C8347" i="1"/>
  <c r="C8348" i="1"/>
  <c r="C8349" i="1"/>
  <c r="C8350" i="1"/>
  <c r="C8351" i="1"/>
  <c r="C8352" i="1"/>
  <c r="C8353" i="1"/>
  <c r="C8354" i="1"/>
  <c r="C8355" i="1"/>
  <c r="C8356" i="1"/>
  <c r="C8357" i="1"/>
  <c r="C8358" i="1"/>
  <c r="C8359" i="1"/>
  <c r="C8360" i="1"/>
  <c r="C8361" i="1"/>
  <c r="C8362" i="1"/>
  <c r="C8363" i="1"/>
  <c r="C8364" i="1"/>
  <c r="C8365" i="1"/>
  <c r="C8366" i="1"/>
  <c r="C8367" i="1"/>
  <c r="C8368" i="1"/>
  <c r="C8369" i="1"/>
  <c r="C8370" i="1"/>
  <c r="C8371" i="1"/>
  <c r="C8372" i="1"/>
  <c r="C8373" i="1"/>
  <c r="C8374" i="1"/>
  <c r="C8375" i="1"/>
  <c r="C8376" i="1"/>
  <c r="C8377" i="1"/>
  <c r="C8378" i="1"/>
  <c r="C8379" i="1"/>
  <c r="C8380" i="1"/>
  <c r="C8381" i="1"/>
  <c r="C8382" i="1"/>
  <c r="C8383" i="1"/>
  <c r="C8384" i="1"/>
  <c r="C8385" i="1"/>
  <c r="C8386" i="1"/>
  <c r="C8387" i="1"/>
  <c r="C8388" i="1"/>
  <c r="C8389" i="1"/>
  <c r="C8390" i="1"/>
  <c r="C8391" i="1"/>
  <c r="C8392" i="1"/>
  <c r="C8393" i="1"/>
  <c r="C8394" i="1"/>
  <c r="C8395" i="1"/>
  <c r="C8396" i="1"/>
  <c r="C8397" i="1"/>
  <c r="C8398" i="1"/>
  <c r="C8399" i="1"/>
  <c r="C8400" i="1"/>
  <c r="C8401" i="1"/>
  <c r="C8402" i="1"/>
  <c r="C8403" i="1"/>
  <c r="C8404" i="1"/>
  <c r="C8405" i="1"/>
  <c r="C8406" i="1"/>
  <c r="C8407" i="1"/>
  <c r="C8408" i="1"/>
  <c r="C8409" i="1"/>
  <c r="C8410" i="1"/>
  <c r="C8411" i="1"/>
  <c r="C8412" i="1"/>
  <c r="C8413" i="1"/>
  <c r="C8414" i="1"/>
  <c r="C8415" i="1"/>
  <c r="C8416" i="1"/>
  <c r="C8417" i="1"/>
  <c r="C8418" i="1"/>
  <c r="C8419" i="1"/>
  <c r="C8420" i="1"/>
  <c r="C8421" i="1"/>
  <c r="C8422" i="1"/>
  <c r="C8423" i="1"/>
  <c r="C8424" i="1"/>
  <c r="C8425" i="1"/>
  <c r="C8426" i="1"/>
  <c r="C8427" i="1"/>
  <c r="C8428" i="1"/>
  <c r="C8429" i="1"/>
  <c r="C8430" i="1"/>
  <c r="C8431" i="1"/>
  <c r="C8432" i="1"/>
  <c r="C8433" i="1"/>
  <c r="C8434" i="1"/>
  <c r="C8435" i="1"/>
  <c r="C8436" i="1"/>
  <c r="C8437" i="1"/>
  <c r="C8438" i="1"/>
  <c r="C8439" i="1"/>
  <c r="C8440" i="1"/>
  <c r="C8441" i="1"/>
  <c r="C8442" i="1"/>
  <c r="C8443" i="1"/>
  <c r="C8444" i="1"/>
  <c r="C8445" i="1"/>
  <c r="C8446" i="1"/>
  <c r="C8447" i="1"/>
  <c r="C8448" i="1"/>
  <c r="C8449" i="1"/>
  <c r="C8450" i="1"/>
  <c r="C8451" i="1"/>
  <c r="C8452" i="1"/>
  <c r="C8453" i="1"/>
  <c r="C8454" i="1"/>
  <c r="C8455" i="1"/>
  <c r="C8456" i="1"/>
  <c r="C8457" i="1"/>
  <c r="C8458" i="1"/>
  <c r="C8459" i="1"/>
  <c r="C8460" i="1"/>
  <c r="C8461" i="1"/>
  <c r="C8462" i="1"/>
  <c r="C8463" i="1"/>
  <c r="C8464" i="1"/>
  <c r="C8465" i="1"/>
  <c r="C8466" i="1"/>
  <c r="C8467" i="1"/>
  <c r="C8468" i="1"/>
  <c r="C8469" i="1"/>
  <c r="C8470" i="1"/>
  <c r="C8471" i="1"/>
  <c r="C8472" i="1"/>
  <c r="C8473" i="1"/>
  <c r="C8474" i="1"/>
  <c r="C8475" i="1"/>
  <c r="C8476" i="1"/>
  <c r="C8477" i="1"/>
  <c r="C8478" i="1"/>
  <c r="C8479" i="1"/>
  <c r="C8480" i="1"/>
  <c r="C8481" i="1"/>
  <c r="C8482" i="1"/>
  <c r="C8483" i="1"/>
  <c r="C8484" i="1"/>
  <c r="C8485" i="1"/>
  <c r="C8486" i="1"/>
  <c r="C8487" i="1"/>
  <c r="C8488" i="1"/>
  <c r="C8489" i="1"/>
  <c r="C8490" i="1"/>
  <c r="C8491" i="1"/>
  <c r="C8492" i="1"/>
  <c r="C8493" i="1"/>
  <c r="C8494" i="1"/>
  <c r="C8495" i="1"/>
  <c r="C8496" i="1"/>
  <c r="C8497" i="1"/>
  <c r="C8498" i="1"/>
  <c r="C8499" i="1"/>
  <c r="C8500" i="1"/>
  <c r="C8501" i="1"/>
  <c r="C8502" i="1"/>
  <c r="C8503" i="1"/>
  <c r="C8504" i="1"/>
  <c r="C8505" i="1"/>
  <c r="C8506" i="1"/>
  <c r="C8507" i="1"/>
  <c r="C8508" i="1"/>
  <c r="C8509" i="1"/>
  <c r="C8510" i="1"/>
  <c r="C8511" i="1"/>
  <c r="C8512" i="1"/>
  <c r="C8513" i="1"/>
  <c r="C8514" i="1"/>
  <c r="C8515" i="1"/>
  <c r="C8516" i="1"/>
  <c r="C8517" i="1"/>
  <c r="C8518" i="1"/>
  <c r="C8519" i="1"/>
  <c r="C8520" i="1"/>
  <c r="C8521" i="1"/>
  <c r="C8522" i="1"/>
  <c r="C8523" i="1"/>
  <c r="C8524" i="1"/>
  <c r="C8525" i="1"/>
  <c r="C8526" i="1"/>
  <c r="C8527" i="1"/>
  <c r="C8528" i="1"/>
  <c r="C8529" i="1"/>
  <c r="C8530" i="1"/>
  <c r="C8531" i="1"/>
  <c r="C8532" i="1"/>
  <c r="C8533" i="1"/>
  <c r="C8534" i="1"/>
  <c r="C8535" i="1"/>
  <c r="C8536" i="1"/>
  <c r="C8537" i="1"/>
  <c r="C8538" i="1"/>
  <c r="C8539" i="1"/>
  <c r="C8540" i="1"/>
  <c r="C8541" i="1"/>
  <c r="C8542" i="1"/>
  <c r="C8543" i="1"/>
  <c r="C8544" i="1"/>
  <c r="C8545" i="1"/>
  <c r="C8546" i="1"/>
  <c r="C8547" i="1"/>
  <c r="C8548" i="1"/>
  <c r="C8549" i="1"/>
  <c r="C8550" i="1"/>
  <c r="C8551" i="1"/>
  <c r="C8552" i="1"/>
  <c r="C8553" i="1"/>
  <c r="C8554" i="1"/>
  <c r="C8555" i="1"/>
  <c r="C8556" i="1"/>
  <c r="C8557" i="1"/>
  <c r="C8558" i="1"/>
  <c r="C8559" i="1"/>
  <c r="C8560" i="1"/>
  <c r="C8561" i="1"/>
  <c r="C8562" i="1"/>
  <c r="C8563" i="1"/>
  <c r="C8564" i="1"/>
  <c r="C8565" i="1"/>
  <c r="C8566" i="1"/>
  <c r="C8567" i="1"/>
  <c r="C8568" i="1"/>
  <c r="C8569" i="1"/>
  <c r="C8570" i="1"/>
  <c r="C8571" i="1"/>
  <c r="C8572" i="1"/>
  <c r="C8573" i="1"/>
  <c r="C8574" i="1"/>
  <c r="C8575" i="1"/>
  <c r="C8576" i="1"/>
  <c r="C8577" i="1"/>
  <c r="C8578" i="1"/>
  <c r="C8579" i="1"/>
  <c r="C8580" i="1"/>
  <c r="C8581" i="1"/>
  <c r="C8582" i="1"/>
  <c r="C8583" i="1"/>
  <c r="C8584" i="1"/>
  <c r="C8585" i="1"/>
  <c r="C8586" i="1"/>
  <c r="C8587" i="1"/>
  <c r="C8588" i="1"/>
  <c r="C8589" i="1"/>
  <c r="C8590" i="1"/>
  <c r="C8591" i="1"/>
  <c r="C8592" i="1"/>
  <c r="C8593" i="1"/>
  <c r="C8594" i="1"/>
  <c r="C8595" i="1"/>
  <c r="C8596" i="1"/>
  <c r="C8597" i="1"/>
  <c r="C8598" i="1"/>
  <c r="C8599" i="1"/>
  <c r="C8600" i="1"/>
  <c r="C8601" i="1"/>
  <c r="C8602" i="1"/>
  <c r="C8603" i="1"/>
  <c r="C8604" i="1"/>
  <c r="C8605" i="1"/>
  <c r="C8606" i="1"/>
  <c r="C8607" i="1"/>
  <c r="C8608" i="1"/>
  <c r="C8609" i="1"/>
  <c r="C8610" i="1"/>
  <c r="C8611" i="1"/>
  <c r="C8612" i="1"/>
  <c r="C8613" i="1"/>
  <c r="C8614" i="1"/>
  <c r="C8615" i="1"/>
  <c r="C8616" i="1"/>
  <c r="C8617" i="1"/>
  <c r="C8618" i="1"/>
  <c r="C8619" i="1"/>
  <c r="C8620" i="1"/>
  <c r="C8621" i="1"/>
  <c r="C8622" i="1"/>
  <c r="C8623" i="1"/>
  <c r="C8624" i="1"/>
  <c r="C8625" i="1"/>
  <c r="C8626" i="1"/>
  <c r="C8627" i="1"/>
  <c r="C8628" i="1"/>
  <c r="C8629" i="1"/>
  <c r="C8630" i="1"/>
  <c r="C8631" i="1"/>
  <c r="C8632" i="1"/>
  <c r="C8633" i="1"/>
  <c r="C8634" i="1"/>
  <c r="C8635" i="1"/>
  <c r="C8636" i="1"/>
  <c r="C8637" i="1"/>
  <c r="C8638" i="1"/>
  <c r="C8639" i="1"/>
  <c r="C8640" i="1"/>
  <c r="C8641" i="1"/>
  <c r="C8642" i="1"/>
  <c r="C8643" i="1"/>
  <c r="C8644" i="1"/>
  <c r="C8645" i="1"/>
  <c r="C8646" i="1"/>
  <c r="C8647" i="1"/>
  <c r="C8648" i="1"/>
  <c r="C8649" i="1"/>
  <c r="C8650" i="1"/>
  <c r="C8651" i="1"/>
  <c r="C8652" i="1"/>
  <c r="C8653" i="1"/>
  <c r="C8654" i="1"/>
  <c r="C8655" i="1"/>
  <c r="C8656" i="1"/>
  <c r="C8657" i="1"/>
  <c r="C8658" i="1"/>
  <c r="C8659" i="1"/>
  <c r="C8660" i="1"/>
  <c r="C8661" i="1"/>
  <c r="C8662" i="1"/>
  <c r="C8663" i="1"/>
  <c r="C8664" i="1"/>
  <c r="C8665" i="1"/>
  <c r="C8666" i="1"/>
  <c r="C8667" i="1"/>
  <c r="C8668" i="1"/>
  <c r="C8669" i="1"/>
  <c r="C8670" i="1"/>
  <c r="C8671" i="1"/>
  <c r="C8672" i="1"/>
  <c r="C8673" i="1"/>
  <c r="C8674" i="1"/>
  <c r="C8675" i="1"/>
  <c r="C8676" i="1"/>
  <c r="C8677" i="1"/>
  <c r="C8678" i="1"/>
  <c r="C8679" i="1"/>
  <c r="C8680" i="1"/>
  <c r="C8681" i="1"/>
  <c r="C8682" i="1"/>
  <c r="C8683" i="1"/>
  <c r="C8684" i="1"/>
  <c r="C8685" i="1"/>
  <c r="C8686" i="1"/>
  <c r="C8687" i="1"/>
  <c r="C8688" i="1"/>
  <c r="C8689" i="1"/>
  <c r="C8690" i="1"/>
  <c r="C8691" i="1"/>
  <c r="C8692" i="1"/>
  <c r="C8693" i="1"/>
  <c r="C8694" i="1"/>
  <c r="C8695" i="1"/>
  <c r="C8696" i="1"/>
  <c r="C8697" i="1"/>
  <c r="C8698" i="1"/>
  <c r="C8699" i="1"/>
  <c r="C8700" i="1"/>
  <c r="C8701" i="1"/>
  <c r="C8702" i="1"/>
  <c r="C8703" i="1"/>
  <c r="C8704" i="1"/>
  <c r="C8705" i="1"/>
  <c r="C8706" i="1"/>
  <c r="C8707" i="1"/>
  <c r="C8708" i="1"/>
  <c r="C8709" i="1"/>
  <c r="C8710" i="1"/>
  <c r="C8711" i="1"/>
  <c r="C8712" i="1"/>
  <c r="C8713" i="1"/>
  <c r="C8714" i="1"/>
  <c r="C8715" i="1"/>
  <c r="C8716" i="1"/>
  <c r="C8717" i="1"/>
  <c r="C8718" i="1"/>
  <c r="C8719" i="1"/>
  <c r="C8720" i="1"/>
  <c r="C8721" i="1"/>
  <c r="C8722" i="1"/>
  <c r="C8723" i="1"/>
  <c r="C8724" i="1"/>
  <c r="C8725" i="1"/>
  <c r="C8726" i="1"/>
  <c r="C8727" i="1"/>
  <c r="C8728" i="1"/>
  <c r="C8729" i="1"/>
  <c r="C8730" i="1"/>
  <c r="C8731" i="1"/>
  <c r="C8732" i="1"/>
  <c r="C8733" i="1"/>
  <c r="C8734" i="1"/>
  <c r="C8735" i="1"/>
  <c r="C8736" i="1"/>
  <c r="C8737" i="1"/>
  <c r="C8738" i="1"/>
  <c r="C8739" i="1"/>
  <c r="C8740" i="1"/>
  <c r="C8741" i="1"/>
  <c r="C8742" i="1"/>
  <c r="C8743" i="1"/>
  <c r="C8744" i="1"/>
  <c r="C8745" i="1"/>
  <c r="C8746" i="1"/>
  <c r="C8747" i="1"/>
  <c r="C8748" i="1"/>
  <c r="C8749" i="1"/>
  <c r="C8750" i="1"/>
  <c r="C8751" i="1"/>
  <c r="C8752" i="1"/>
  <c r="C8753" i="1"/>
  <c r="C8754" i="1"/>
  <c r="C8755" i="1"/>
  <c r="C8756" i="1"/>
  <c r="C8757" i="1"/>
  <c r="C8758" i="1"/>
  <c r="C8759" i="1"/>
  <c r="C8760" i="1"/>
  <c r="C8761" i="1"/>
  <c r="C8762" i="1"/>
  <c r="C8763" i="1"/>
  <c r="C8764" i="1"/>
  <c r="C8765" i="1"/>
  <c r="C8766" i="1"/>
  <c r="C8767" i="1"/>
  <c r="C8768" i="1"/>
  <c r="C8769" i="1"/>
  <c r="C8770" i="1"/>
  <c r="C8771" i="1"/>
  <c r="C8772" i="1"/>
  <c r="C8773" i="1"/>
  <c r="C8774" i="1"/>
  <c r="C8775" i="1"/>
  <c r="C8776" i="1"/>
  <c r="C8777" i="1"/>
  <c r="C8778" i="1"/>
  <c r="C8779" i="1"/>
  <c r="C8780" i="1"/>
  <c r="C8781" i="1"/>
  <c r="C8782" i="1"/>
  <c r="C8783" i="1"/>
  <c r="C8784" i="1"/>
  <c r="C8785" i="1"/>
  <c r="C8786" i="1"/>
  <c r="C8787" i="1"/>
  <c r="C8788" i="1"/>
  <c r="C8789" i="1"/>
  <c r="C8790" i="1"/>
  <c r="C8791" i="1"/>
  <c r="C8792" i="1"/>
  <c r="C8793" i="1"/>
  <c r="C8794" i="1"/>
  <c r="C8795" i="1"/>
  <c r="C8796" i="1"/>
  <c r="C8797" i="1"/>
  <c r="C8798" i="1"/>
  <c r="C8799" i="1"/>
  <c r="C8800" i="1"/>
  <c r="C8801" i="1"/>
  <c r="C8802" i="1"/>
  <c r="C8803" i="1"/>
  <c r="C8804" i="1"/>
  <c r="C8805" i="1"/>
  <c r="C8806" i="1"/>
  <c r="C8807" i="1"/>
  <c r="C8808" i="1"/>
  <c r="C8809" i="1"/>
  <c r="C8810" i="1"/>
  <c r="C8811" i="1"/>
  <c r="C8812" i="1"/>
  <c r="C8813" i="1"/>
  <c r="C8814" i="1"/>
  <c r="C8815" i="1"/>
  <c r="C8816" i="1"/>
  <c r="C8817" i="1"/>
  <c r="C8818" i="1"/>
  <c r="C8819" i="1"/>
  <c r="C8820" i="1"/>
  <c r="C8821" i="1"/>
  <c r="C8822" i="1"/>
  <c r="C8823" i="1"/>
  <c r="C8824" i="1"/>
  <c r="C8825" i="1"/>
  <c r="C8826" i="1"/>
  <c r="C8827" i="1"/>
  <c r="C8828" i="1"/>
  <c r="C8829" i="1"/>
  <c r="C8830" i="1"/>
  <c r="C8831" i="1"/>
  <c r="C8832" i="1"/>
  <c r="C8833" i="1"/>
  <c r="C8834" i="1"/>
  <c r="C8835" i="1"/>
  <c r="C8836" i="1"/>
  <c r="C8837" i="1"/>
  <c r="C8838" i="1"/>
  <c r="C8839" i="1"/>
  <c r="C8840" i="1"/>
  <c r="C8841" i="1"/>
  <c r="C8842" i="1"/>
  <c r="C8843" i="1"/>
  <c r="C8844" i="1"/>
  <c r="C8845" i="1"/>
  <c r="C8846" i="1"/>
  <c r="C8847" i="1"/>
  <c r="C8848" i="1"/>
  <c r="C8849" i="1"/>
  <c r="C8850" i="1"/>
  <c r="C8851" i="1"/>
  <c r="C8852" i="1"/>
  <c r="C8853" i="1"/>
  <c r="C8854" i="1"/>
  <c r="C8855" i="1"/>
  <c r="C8856" i="1"/>
  <c r="C8857" i="1"/>
  <c r="C8858" i="1"/>
  <c r="C8859" i="1"/>
  <c r="C8860" i="1"/>
  <c r="C8861" i="1"/>
  <c r="C8862" i="1"/>
  <c r="C8863" i="1"/>
  <c r="C8864" i="1"/>
  <c r="C8865" i="1"/>
  <c r="C8866" i="1"/>
  <c r="C8867" i="1"/>
  <c r="C8868" i="1"/>
  <c r="C8869" i="1"/>
  <c r="C8870" i="1"/>
  <c r="C8871" i="1"/>
  <c r="C8872" i="1"/>
  <c r="C8873" i="1"/>
  <c r="C8874" i="1"/>
  <c r="C8875" i="1"/>
  <c r="C8876" i="1"/>
  <c r="C8877" i="1"/>
  <c r="C8878" i="1"/>
  <c r="C8879" i="1"/>
  <c r="C8880" i="1"/>
  <c r="C8881" i="1"/>
  <c r="C8882" i="1"/>
  <c r="C8883" i="1"/>
  <c r="C8884" i="1"/>
  <c r="C8885" i="1"/>
  <c r="C8886" i="1"/>
  <c r="C8887" i="1"/>
  <c r="C8888" i="1"/>
  <c r="C8889" i="1"/>
  <c r="C8890" i="1"/>
  <c r="C8891" i="1"/>
  <c r="C8892" i="1"/>
  <c r="C8893" i="1"/>
  <c r="C8894" i="1"/>
  <c r="C8895" i="1"/>
  <c r="C8896" i="1"/>
  <c r="C8897" i="1"/>
  <c r="C8898" i="1"/>
  <c r="C8899" i="1"/>
  <c r="C8900" i="1"/>
  <c r="C8901" i="1"/>
  <c r="C8902" i="1"/>
  <c r="C8903" i="1"/>
  <c r="C8904" i="1"/>
  <c r="C8905" i="1"/>
  <c r="C8906" i="1"/>
  <c r="C8907" i="1"/>
  <c r="C8908" i="1"/>
  <c r="C8909" i="1"/>
  <c r="C8910" i="1"/>
  <c r="C8911" i="1"/>
  <c r="C8912" i="1"/>
  <c r="C8913" i="1"/>
  <c r="C8914" i="1"/>
  <c r="C8915" i="1"/>
  <c r="C8916" i="1"/>
  <c r="C8917" i="1"/>
  <c r="C8918" i="1"/>
  <c r="C8919" i="1"/>
  <c r="C8920" i="1"/>
  <c r="C8921" i="1"/>
  <c r="C8922" i="1"/>
  <c r="C8923" i="1"/>
  <c r="C8924" i="1"/>
  <c r="C8925" i="1"/>
  <c r="C8926" i="1"/>
  <c r="C8927" i="1"/>
  <c r="C8928" i="1"/>
  <c r="C8929" i="1"/>
  <c r="C8930" i="1"/>
  <c r="C8931" i="1"/>
  <c r="C8932" i="1"/>
  <c r="C8933" i="1"/>
  <c r="C8934" i="1"/>
  <c r="C8935" i="1"/>
  <c r="C8936" i="1"/>
  <c r="C8937" i="1"/>
  <c r="C8938" i="1"/>
  <c r="C8939" i="1"/>
  <c r="C8940" i="1"/>
  <c r="C8941" i="1"/>
  <c r="C8942" i="1"/>
  <c r="C8943" i="1"/>
  <c r="C8944" i="1"/>
  <c r="C8945" i="1"/>
  <c r="C8946" i="1"/>
  <c r="C8947" i="1"/>
  <c r="C8948" i="1"/>
  <c r="C8949" i="1"/>
  <c r="C8950" i="1"/>
  <c r="C8951" i="1"/>
  <c r="C8952" i="1"/>
  <c r="C8953" i="1"/>
  <c r="C8954" i="1"/>
  <c r="C8955" i="1"/>
  <c r="C8956" i="1"/>
  <c r="C8957" i="1"/>
  <c r="C8958" i="1"/>
  <c r="C8959" i="1"/>
  <c r="C8960" i="1"/>
  <c r="C8961" i="1"/>
  <c r="C8962" i="1"/>
  <c r="C8963" i="1"/>
  <c r="C8964" i="1"/>
  <c r="C8965" i="1"/>
  <c r="C8966" i="1"/>
  <c r="C8967" i="1"/>
  <c r="C8968" i="1"/>
  <c r="C8969" i="1"/>
  <c r="C8970" i="1"/>
  <c r="C8971" i="1"/>
  <c r="C8972" i="1"/>
  <c r="C8973" i="1"/>
  <c r="C8974" i="1"/>
  <c r="C8975" i="1"/>
  <c r="C8976" i="1"/>
  <c r="C8977" i="1"/>
  <c r="C8978" i="1"/>
  <c r="C8979" i="1"/>
  <c r="C8980" i="1"/>
  <c r="C8981" i="1"/>
  <c r="C8982" i="1"/>
  <c r="C8983" i="1"/>
  <c r="C8984" i="1"/>
  <c r="C8985" i="1"/>
  <c r="C8986" i="1"/>
  <c r="C8987" i="1"/>
  <c r="C8988" i="1"/>
  <c r="C8989" i="1"/>
  <c r="C8990" i="1"/>
  <c r="C8991" i="1"/>
  <c r="C8992" i="1"/>
  <c r="C8993" i="1"/>
  <c r="C8994" i="1"/>
  <c r="C8995" i="1"/>
  <c r="C8996" i="1"/>
  <c r="C8997" i="1"/>
  <c r="C8998" i="1"/>
  <c r="C8999" i="1"/>
  <c r="C9000" i="1"/>
  <c r="C9001" i="1"/>
  <c r="C9002" i="1"/>
  <c r="C9003" i="1"/>
  <c r="C9004" i="1"/>
  <c r="C9005" i="1"/>
  <c r="C9006" i="1"/>
  <c r="C9007" i="1"/>
  <c r="C9008" i="1"/>
  <c r="C9009" i="1"/>
  <c r="C9010" i="1"/>
  <c r="C9011" i="1"/>
  <c r="C9012" i="1"/>
  <c r="C9013" i="1"/>
  <c r="C9014" i="1"/>
  <c r="C9015" i="1"/>
  <c r="C9016" i="1"/>
  <c r="C9017" i="1"/>
  <c r="C9018" i="1"/>
  <c r="C9019" i="1"/>
  <c r="C9020" i="1"/>
  <c r="C9021" i="1"/>
  <c r="C9022" i="1"/>
  <c r="C9023" i="1"/>
  <c r="C9024" i="1"/>
  <c r="C9025" i="1"/>
  <c r="C9026" i="1"/>
  <c r="C9027" i="1"/>
  <c r="C9028" i="1"/>
  <c r="C9029" i="1"/>
  <c r="C9030" i="1"/>
  <c r="C9031" i="1"/>
  <c r="C9032" i="1"/>
  <c r="C9033" i="1"/>
  <c r="C9034" i="1"/>
  <c r="C9035" i="1"/>
  <c r="C9036" i="1"/>
  <c r="C9037" i="1"/>
  <c r="C9038" i="1"/>
  <c r="C9039" i="1"/>
  <c r="C9040" i="1"/>
  <c r="C9041" i="1"/>
  <c r="C9042" i="1"/>
  <c r="C9043" i="1"/>
  <c r="C9044" i="1"/>
  <c r="C9045" i="1"/>
  <c r="C9046" i="1"/>
  <c r="C9047" i="1"/>
  <c r="C9048" i="1"/>
  <c r="C9049" i="1"/>
  <c r="C9050" i="1"/>
  <c r="C9051" i="1"/>
  <c r="C9052" i="1"/>
  <c r="C9053" i="1"/>
  <c r="C9054" i="1"/>
  <c r="C9055" i="1"/>
  <c r="C9056" i="1"/>
  <c r="C9057" i="1"/>
  <c r="C9058" i="1"/>
  <c r="C9059" i="1"/>
  <c r="C9060" i="1"/>
  <c r="C9061" i="1"/>
  <c r="C9062" i="1"/>
  <c r="C9063" i="1"/>
  <c r="C9064" i="1"/>
  <c r="C9065" i="1"/>
  <c r="C9066" i="1"/>
  <c r="C9067" i="1"/>
  <c r="C9068" i="1"/>
  <c r="C9069" i="1"/>
  <c r="C9070" i="1"/>
  <c r="C9071" i="1"/>
  <c r="C9072" i="1"/>
  <c r="C9073" i="1"/>
  <c r="C9074" i="1"/>
  <c r="C9075" i="1"/>
  <c r="C9076" i="1"/>
  <c r="C9077" i="1"/>
  <c r="C9078" i="1"/>
  <c r="C9079" i="1"/>
  <c r="C9080" i="1"/>
  <c r="C9081" i="1"/>
  <c r="C9082" i="1"/>
  <c r="C9083" i="1"/>
  <c r="C9084" i="1"/>
  <c r="C9085" i="1"/>
  <c r="C9086" i="1"/>
  <c r="C9087" i="1"/>
  <c r="C9088" i="1"/>
  <c r="C9089" i="1"/>
  <c r="C9090" i="1"/>
  <c r="C9091" i="1"/>
  <c r="C9092" i="1"/>
  <c r="C9093" i="1"/>
  <c r="C9094" i="1"/>
  <c r="C9095" i="1"/>
  <c r="C9096" i="1"/>
  <c r="C9097" i="1"/>
  <c r="C9098" i="1"/>
  <c r="C9099" i="1"/>
  <c r="C9100" i="1"/>
  <c r="C9101" i="1"/>
  <c r="C9102" i="1"/>
  <c r="C9103" i="1"/>
  <c r="C9104" i="1"/>
  <c r="C9105" i="1"/>
  <c r="C9106" i="1"/>
  <c r="C9107" i="1"/>
  <c r="C9108" i="1"/>
  <c r="C9109" i="1"/>
  <c r="C9110" i="1"/>
  <c r="C9111" i="1"/>
  <c r="C9112" i="1"/>
  <c r="C9113" i="1"/>
  <c r="C9114" i="1"/>
  <c r="C9115" i="1"/>
  <c r="C9116" i="1"/>
  <c r="C9117" i="1"/>
  <c r="C9118" i="1"/>
  <c r="C9119" i="1"/>
  <c r="C9120" i="1"/>
  <c r="C9121" i="1"/>
  <c r="C9122" i="1"/>
  <c r="C9123" i="1"/>
  <c r="C9124" i="1"/>
  <c r="C9125" i="1"/>
  <c r="C9126" i="1"/>
  <c r="C9127" i="1"/>
  <c r="C9128" i="1"/>
  <c r="C9129" i="1"/>
  <c r="C9130" i="1"/>
  <c r="C9131" i="1"/>
  <c r="C9132" i="1"/>
  <c r="C9133" i="1"/>
  <c r="C9134" i="1"/>
  <c r="C9135" i="1"/>
  <c r="C9136" i="1"/>
  <c r="C9137" i="1"/>
  <c r="C9138" i="1"/>
  <c r="C9139" i="1"/>
  <c r="C9140" i="1"/>
  <c r="C9141" i="1"/>
  <c r="C9142" i="1"/>
  <c r="C9143" i="1"/>
  <c r="C9144" i="1"/>
  <c r="C9145" i="1"/>
  <c r="C9146" i="1"/>
  <c r="C9147" i="1"/>
  <c r="C9148" i="1"/>
  <c r="C9149" i="1"/>
  <c r="C9150" i="1"/>
  <c r="C9151" i="1"/>
  <c r="C9152" i="1"/>
  <c r="C9153" i="1"/>
  <c r="C9154" i="1"/>
  <c r="C9155" i="1"/>
  <c r="C9156" i="1"/>
  <c r="C9157" i="1"/>
  <c r="C9158" i="1"/>
  <c r="C9159" i="1"/>
  <c r="C9160" i="1"/>
  <c r="C9161" i="1"/>
  <c r="C9162" i="1"/>
  <c r="C9163" i="1"/>
  <c r="C9164" i="1"/>
  <c r="C9165" i="1"/>
  <c r="C9166" i="1"/>
  <c r="C9167" i="1"/>
  <c r="C9168" i="1"/>
  <c r="C9169" i="1"/>
  <c r="C9170" i="1"/>
  <c r="C9171" i="1"/>
  <c r="C9172" i="1"/>
  <c r="C9173" i="1"/>
  <c r="C9174" i="1"/>
  <c r="C9175" i="1"/>
  <c r="C9176" i="1"/>
  <c r="C9177" i="1"/>
  <c r="C9178" i="1"/>
  <c r="C9179" i="1"/>
  <c r="C9180" i="1"/>
  <c r="C9181" i="1"/>
  <c r="C9182" i="1"/>
  <c r="C9183" i="1"/>
  <c r="C9184" i="1"/>
  <c r="C9185" i="1"/>
  <c r="C9186" i="1"/>
  <c r="C9187" i="1"/>
  <c r="C9188" i="1"/>
  <c r="C9189" i="1"/>
  <c r="C9190" i="1"/>
  <c r="C9191" i="1"/>
  <c r="C9192" i="1"/>
  <c r="C9193" i="1"/>
  <c r="C9194" i="1"/>
  <c r="C9195" i="1"/>
  <c r="C9196" i="1"/>
  <c r="C9197" i="1"/>
  <c r="C9198" i="1"/>
  <c r="C9199" i="1"/>
  <c r="C9200" i="1"/>
  <c r="C9201" i="1"/>
  <c r="C9202" i="1"/>
  <c r="C9203" i="1"/>
  <c r="C9204" i="1"/>
  <c r="C9205" i="1"/>
  <c r="C9206" i="1"/>
  <c r="C9207" i="1"/>
  <c r="C9208" i="1"/>
  <c r="C9209" i="1"/>
  <c r="C9210" i="1"/>
  <c r="C9211" i="1"/>
  <c r="C9212" i="1"/>
  <c r="C9213" i="1"/>
  <c r="C9214" i="1"/>
  <c r="C9215" i="1"/>
  <c r="C9216" i="1"/>
  <c r="C9217" i="1"/>
  <c r="C9218" i="1"/>
  <c r="C9219" i="1"/>
  <c r="C9220" i="1"/>
  <c r="C9221" i="1"/>
  <c r="C9222" i="1"/>
  <c r="C9223" i="1"/>
  <c r="C9224" i="1"/>
  <c r="C9225" i="1"/>
  <c r="C9226" i="1"/>
  <c r="C9227" i="1"/>
  <c r="C9228" i="1"/>
  <c r="C9229" i="1"/>
  <c r="C9230" i="1"/>
  <c r="C9231" i="1"/>
  <c r="C9232" i="1"/>
  <c r="C9233" i="1"/>
  <c r="C9234" i="1"/>
  <c r="C9235" i="1"/>
  <c r="C9236" i="1"/>
  <c r="C9237" i="1"/>
  <c r="C9238" i="1"/>
  <c r="C9239" i="1"/>
  <c r="C9240" i="1"/>
  <c r="C9241" i="1"/>
  <c r="C9242" i="1"/>
  <c r="C9243" i="1"/>
  <c r="C9244" i="1"/>
  <c r="C9245" i="1"/>
  <c r="C9246" i="1"/>
  <c r="C9247" i="1"/>
  <c r="C9248" i="1"/>
  <c r="C9249" i="1"/>
  <c r="C9250" i="1"/>
  <c r="C9251" i="1"/>
  <c r="C9252" i="1"/>
  <c r="C9253" i="1"/>
  <c r="C9254" i="1"/>
  <c r="C9255" i="1"/>
  <c r="C9256" i="1"/>
  <c r="C9257" i="1"/>
  <c r="C9258" i="1"/>
  <c r="C9259" i="1"/>
  <c r="C9260" i="1"/>
  <c r="C9261" i="1"/>
  <c r="C9262" i="1"/>
  <c r="C9263" i="1"/>
  <c r="C9264" i="1"/>
  <c r="C9265" i="1"/>
  <c r="C9266" i="1"/>
  <c r="C9267" i="1"/>
  <c r="C9268" i="1"/>
  <c r="C9269" i="1"/>
  <c r="C9270" i="1"/>
  <c r="C9271" i="1"/>
  <c r="C9272" i="1"/>
  <c r="C9273" i="1"/>
  <c r="C9274" i="1"/>
  <c r="C9275" i="1"/>
  <c r="C9276" i="1"/>
  <c r="C9277" i="1"/>
  <c r="C9278" i="1"/>
  <c r="C9279" i="1"/>
  <c r="C9280" i="1"/>
  <c r="C9281" i="1"/>
  <c r="C9282" i="1"/>
  <c r="C9283" i="1"/>
  <c r="C9284" i="1"/>
  <c r="C9285" i="1"/>
  <c r="C9286" i="1"/>
  <c r="C9287" i="1"/>
  <c r="C9288" i="1"/>
  <c r="C9289" i="1"/>
  <c r="C9290" i="1"/>
  <c r="C9291" i="1"/>
  <c r="C9292" i="1"/>
  <c r="C9293" i="1"/>
  <c r="C9294" i="1"/>
  <c r="C9295" i="1"/>
  <c r="C9296" i="1"/>
  <c r="C9297" i="1"/>
  <c r="C9298" i="1"/>
  <c r="C9299" i="1"/>
  <c r="C9300" i="1"/>
  <c r="C9301" i="1"/>
  <c r="C9302" i="1"/>
  <c r="C9303" i="1"/>
  <c r="C9304" i="1"/>
  <c r="C9305" i="1"/>
  <c r="C9306" i="1"/>
  <c r="C9307" i="1"/>
  <c r="C9308" i="1"/>
  <c r="C9309" i="1"/>
  <c r="C9310" i="1"/>
  <c r="C9311" i="1"/>
  <c r="C9312" i="1"/>
  <c r="C9313" i="1"/>
  <c r="C9314" i="1"/>
  <c r="C9315" i="1"/>
  <c r="C9316" i="1"/>
  <c r="C9317" i="1"/>
  <c r="C9318" i="1"/>
  <c r="C9319" i="1"/>
  <c r="C9320" i="1"/>
  <c r="C9321" i="1"/>
  <c r="C9322" i="1"/>
  <c r="C9323" i="1"/>
  <c r="C9324" i="1"/>
  <c r="C9325" i="1"/>
  <c r="C9326" i="1"/>
  <c r="C9327" i="1"/>
  <c r="C9328" i="1"/>
  <c r="C9329" i="1"/>
  <c r="C9330" i="1"/>
  <c r="C9331" i="1"/>
  <c r="C9332" i="1"/>
  <c r="C9333" i="1"/>
  <c r="C9334" i="1"/>
  <c r="C9335" i="1"/>
  <c r="C9336" i="1"/>
  <c r="C9337" i="1"/>
  <c r="C9338" i="1"/>
  <c r="C9339" i="1"/>
  <c r="C9340" i="1"/>
  <c r="C9341" i="1"/>
  <c r="C9342" i="1"/>
  <c r="C9343" i="1"/>
  <c r="C9344" i="1"/>
  <c r="C9345" i="1"/>
  <c r="C9346" i="1"/>
  <c r="C9347" i="1"/>
  <c r="C9348" i="1"/>
  <c r="C9349" i="1"/>
  <c r="C9350" i="1"/>
  <c r="C9351" i="1"/>
  <c r="C9352" i="1"/>
  <c r="C9353" i="1"/>
  <c r="C9354" i="1"/>
  <c r="C9355" i="1"/>
  <c r="C9356" i="1"/>
  <c r="C9357" i="1"/>
  <c r="C9358" i="1"/>
  <c r="C9359" i="1"/>
  <c r="C9360" i="1"/>
  <c r="C9361" i="1"/>
  <c r="C9362" i="1"/>
  <c r="C9363" i="1"/>
  <c r="C9364" i="1"/>
  <c r="C9365" i="1"/>
  <c r="C9366" i="1"/>
  <c r="C9367" i="1"/>
  <c r="C9368" i="1"/>
  <c r="C9369" i="1"/>
  <c r="C9370" i="1"/>
  <c r="C9371" i="1"/>
  <c r="C9372" i="1"/>
  <c r="C9373" i="1"/>
  <c r="C9374" i="1"/>
  <c r="C9375" i="1"/>
  <c r="C9376" i="1"/>
  <c r="C9377" i="1"/>
  <c r="C9378" i="1"/>
  <c r="C9379" i="1"/>
  <c r="C9380" i="1"/>
  <c r="C9381" i="1"/>
  <c r="C9382" i="1"/>
  <c r="C9383" i="1"/>
  <c r="C9384" i="1"/>
  <c r="C9385" i="1"/>
  <c r="C9386" i="1"/>
  <c r="C9387" i="1"/>
  <c r="C9388" i="1"/>
  <c r="C9389" i="1"/>
  <c r="C9390" i="1"/>
  <c r="C9391" i="1"/>
  <c r="C9392" i="1"/>
  <c r="C9393" i="1"/>
  <c r="C9394" i="1"/>
  <c r="C9395" i="1"/>
  <c r="C9396" i="1"/>
  <c r="C9397" i="1"/>
  <c r="C9398" i="1"/>
  <c r="C9399" i="1"/>
  <c r="C9400" i="1"/>
  <c r="C9401" i="1"/>
  <c r="C9402" i="1"/>
  <c r="C9403" i="1"/>
  <c r="C9404" i="1"/>
  <c r="C9405" i="1"/>
  <c r="C9406" i="1"/>
  <c r="C9407" i="1"/>
  <c r="C9408" i="1"/>
  <c r="C9409" i="1"/>
  <c r="C9410" i="1"/>
  <c r="C9411" i="1"/>
  <c r="C9412" i="1"/>
  <c r="C9413" i="1"/>
  <c r="C9414" i="1"/>
  <c r="C9415" i="1"/>
  <c r="C9416" i="1"/>
  <c r="C9417" i="1"/>
  <c r="C9418" i="1"/>
  <c r="C9419" i="1"/>
  <c r="C9420" i="1"/>
  <c r="C9421" i="1"/>
  <c r="C9422" i="1"/>
  <c r="C9423" i="1"/>
  <c r="C9424" i="1"/>
  <c r="C9425" i="1"/>
  <c r="C9426" i="1"/>
  <c r="C9427" i="1"/>
  <c r="C9428" i="1"/>
  <c r="C9429" i="1"/>
  <c r="C9430" i="1"/>
  <c r="C9431" i="1"/>
  <c r="C9432" i="1"/>
  <c r="C9433" i="1"/>
  <c r="C9434" i="1"/>
  <c r="C9435" i="1"/>
  <c r="C9436" i="1"/>
  <c r="C9437" i="1"/>
  <c r="C9438" i="1"/>
  <c r="C9439" i="1"/>
  <c r="C9440" i="1"/>
  <c r="C9441" i="1"/>
  <c r="C9442" i="1"/>
  <c r="C9443" i="1"/>
  <c r="C9444" i="1"/>
  <c r="C9445" i="1"/>
  <c r="C9446" i="1"/>
  <c r="C9447" i="1"/>
  <c r="C9448" i="1"/>
  <c r="C9449" i="1"/>
  <c r="C9450" i="1"/>
  <c r="C9451" i="1"/>
  <c r="C9452" i="1"/>
  <c r="C9453" i="1"/>
  <c r="C9454" i="1"/>
  <c r="C9455" i="1"/>
  <c r="C9456" i="1"/>
  <c r="C9457" i="1"/>
  <c r="C9458" i="1"/>
  <c r="C9459" i="1"/>
  <c r="C9460" i="1"/>
  <c r="C9461" i="1"/>
  <c r="C9462" i="1"/>
  <c r="C9463" i="1"/>
  <c r="C9464" i="1"/>
  <c r="C9465" i="1"/>
  <c r="C9466" i="1"/>
  <c r="C9467" i="1"/>
  <c r="C9468" i="1"/>
  <c r="C9469" i="1"/>
  <c r="C9470" i="1"/>
  <c r="C9471" i="1"/>
  <c r="C9472" i="1"/>
  <c r="C9473" i="1"/>
  <c r="C9474" i="1"/>
  <c r="C9475" i="1"/>
  <c r="C9476" i="1"/>
  <c r="C9477" i="1"/>
  <c r="C9478" i="1"/>
  <c r="C9479" i="1"/>
  <c r="C9480" i="1"/>
  <c r="C9481" i="1"/>
  <c r="C9482" i="1"/>
  <c r="C9483" i="1"/>
  <c r="C9484" i="1"/>
  <c r="C9485" i="1"/>
  <c r="C9486" i="1"/>
  <c r="C9487" i="1"/>
  <c r="C9488" i="1"/>
  <c r="C9489" i="1"/>
  <c r="C9490" i="1"/>
  <c r="C9491" i="1"/>
  <c r="C9492" i="1"/>
  <c r="C9493" i="1"/>
  <c r="C9494" i="1"/>
  <c r="C9495" i="1"/>
  <c r="C9496" i="1"/>
  <c r="C9497" i="1"/>
  <c r="C9498" i="1"/>
  <c r="C9499" i="1"/>
  <c r="C9500" i="1"/>
  <c r="C9501" i="1"/>
  <c r="C9502" i="1"/>
  <c r="C9503" i="1"/>
  <c r="C9504" i="1"/>
  <c r="C9505" i="1"/>
  <c r="C9506" i="1"/>
  <c r="C9507" i="1"/>
  <c r="C9508" i="1"/>
  <c r="C9509" i="1"/>
  <c r="C9510" i="1"/>
  <c r="C9511" i="1"/>
  <c r="C9512" i="1"/>
  <c r="C9513" i="1"/>
  <c r="C9514" i="1"/>
  <c r="C9515" i="1"/>
  <c r="C9516" i="1"/>
  <c r="C9517" i="1"/>
  <c r="C9518" i="1"/>
  <c r="C9519" i="1"/>
  <c r="C9520" i="1"/>
  <c r="C9521" i="1"/>
  <c r="C9522" i="1"/>
  <c r="C9523" i="1"/>
  <c r="C9524" i="1"/>
  <c r="C9525" i="1"/>
  <c r="C9526" i="1"/>
  <c r="C9527" i="1"/>
  <c r="C9528" i="1"/>
  <c r="C9529" i="1"/>
  <c r="C9530" i="1"/>
  <c r="C9531" i="1"/>
  <c r="C9532" i="1"/>
  <c r="C9533" i="1"/>
  <c r="C9534" i="1"/>
  <c r="C9535" i="1"/>
  <c r="C9536" i="1"/>
  <c r="C9537" i="1"/>
  <c r="C9538" i="1"/>
  <c r="C9539" i="1"/>
  <c r="C9540" i="1"/>
  <c r="C9541" i="1"/>
  <c r="C9542" i="1"/>
  <c r="C9543" i="1"/>
  <c r="C9544" i="1"/>
  <c r="C9545" i="1"/>
  <c r="C9546" i="1"/>
  <c r="C9547" i="1"/>
  <c r="C9548" i="1"/>
  <c r="C9549" i="1"/>
  <c r="C9550" i="1"/>
  <c r="C9551" i="1"/>
  <c r="C9552" i="1"/>
  <c r="C9553" i="1"/>
  <c r="C9554" i="1"/>
  <c r="C9555" i="1"/>
  <c r="C9556" i="1"/>
  <c r="C9557" i="1"/>
  <c r="C9558" i="1"/>
  <c r="C9559" i="1"/>
  <c r="C9560" i="1"/>
  <c r="C9561" i="1"/>
  <c r="C9562" i="1"/>
  <c r="C9563" i="1"/>
  <c r="C9564" i="1"/>
  <c r="C9565" i="1"/>
  <c r="C9566" i="1"/>
  <c r="C9567" i="1"/>
  <c r="C9568" i="1"/>
  <c r="C9569" i="1"/>
  <c r="C9570" i="1"/>
  <c r="C9571" i="1"/>
  <c r="C9572" i="1"/>
  <c r="C9573" i="1"/>
  <c r="C9574" i="1"/>
  <c r="C9575" i="1"/>
  <c r="C9576" i="1"/>
  <c r="C9577" i="1"/>
  <c r="C9578" i="1"/>
  <c r="C9579" i="1"/>
  <c r="C9580" i="1"/>
  <c r="C9581" i="1"/>
  <c r="C9582" i="1"/>
  <c r="C9583" i="1"/>
  <c r="C9584" i="1"/>
  <c r="C9585" i="1"/>
  <c r="C9586" i="1"/>
  <c r="C9587" i="1"/>
  <c r="C9588" i="1"/>
  <c r="C9589" i="1"/>
  <c r="C9590" i="1"/>
  <c r="C9591" i="1"/>
  <c r="C9592" i="1"/>
  <c r="C9593" i="1"/>
  <c r="C9594" i="1"/>
  <c r="C9595" i="1"/>
  <c r="C9596" i="1"/>
  <c r="C9597" i="1"/>
  <c r="C9598" i="1"/>
  <c r="C9599" i="1"/>
  <c r="C9600" i="1"/>
  <c r="C9601" i="1"/>
  <c r="C9602" i="1"/>
  <c r="C9603" i="1"/>
  <c r="C9604" i="1"/>
  <c r="C9605" i="1"/>
  <c r="C9606" i="1"/>
  <c r="C9607" i="1"/>
  <c r="C9608" i="1"/>
  <c r="C9609" i="1"/>
  <c r="C9610" i="1"/>
  <c r="C9611" i="1"/>
  <c r="C9612" i="1"/>
  <c r="C9613" i="1"/>
  <c r="C9614" i="1"/>
  <c r="C9615" i="1"/>
  <c r="C9616" i="1"/>
  <c r="C9617" i="1"/>
  <c r="C9618" i="1"/>
  <c r="C9619" i="1"/>
  <c r="C9620" i="1"/>
  <c r="C9621" i="1"/>
  <c r="C9622" i="1"/>
  <c r="C9623" i="1"/>
  <c r="C9624" i="1"/>
  <c r="C9625" i="1"/>
  <c r="C9626" i="1"/>
  <c r="C9627" i="1"/>
  <c r="C9628" i="1"/>
  <c r="C9629" i="1"/>
  <c r="C9630" i="1"/>
  <c r="C9631" i="1"/>
  <c r="C9632" i="1"/>
  <c r="C9633" i="1"/>
  <c r="C9634" i="1"/>
  <c r="C9635" i="1"/>
  <c r="C9636" i="1"/>
  <c r="C9637" i="1"/>
  <c r="C9638" i="1"/>
  <c r="C9639" i="1"/>
  <c r="C9640" i="1"/>
  <c r="C9641" i="1"/>
  <c r="C9642" i="1"/>
  <c r="C9643" i="1"/>
  <c r="C9644" i="1"/>
  <c r="C9645" i="1"/>
  <c r="C9646" i="1"/>
  <c r="C9647" i="1"/>
  <c r="C9648" i="1"/>
  <c r="C9649" i="1"/>
  <c r="C9650" i="1"/>
  <c r="C9651" i="1"/>
  <c r="C9652" i="1"/>
  <c r="C9653" i="1"/>
  <c r="C9654" i="1"/>
  <c r="C9655" i="1"/>
  <c r="C9656" i="1"/>
  <c r="C9657" i="1"/>
  <c r="C9658" i="1"/>
  <c r="C9659" i="1"/>
  <c r="C9660" i="1"/>
  <c r="C9661" i="1"/>
  <c r="C9662" i="1"/>
  <c r="C9663" i="1"/>
  <c r="C9664" i="1"/>
  <c r="C9665" i="1"/>
  <c r="C9666" i="1"/>
  <c r="C9667" i="1"/>
  <c r="C9668" i="1"/>
  <c r="C9669" i="1"/>
  <c r="C9670" i="1"/>
  <c r="C9671" i="1"/>
  <c r="C9672" i="1"/>
  <c r="C9673" i="1"/>
  <c r="C9674" i="1"/>
  <c r="C9675" i="1"/>
  <c r="C9676" i="1"/>
  <c r="C9677" i="1"/>
  <c r="C9678" i="1"/>
  <c r="C9679" i="1"/>
  <c r="C9680" i="1"/>
  <c r="C9681" i="1"/>
  <c r="C9682" i="1"/>
  <c r="C9683" i="1"/>
  <c r="C9684" i="1"/>
  <c r="C9685" i="1"/>
  <c r="C9686" i="1"/>
  <c r="C9687" i="1"/>
  <c r="C9688" i="1"/>
  <c r="C9689" i="1"/>
  <c r="C9690" i="1"/>
  <c r="C9691" i="1"/>
  <c r="C9692" i="1"/>
  <c r="C9693" i="1"/>
  <c r="C9694" i="1"/>
  <c r="C9695" i="1"/>
  <c r="C9696" i="1"/>
  <c r="C9697" i="1"/>
  <c r="C9698" i="1"/>
  <c r="C9699" i="1"/>
  <c r="C9700" i="1"/>
  <c r="C9701" i="1"/>
  <c r="C9702" i="1"/>
  <c r="C9703" i="1"/>
  <c r="C9704" i="1"/>
  <c r="C9705" i="1"/>
  <c r="C9706" i="1"/>
  <c r="C9707" i="1"/>
  <c r="C9708" i="1"/>
  <c r="C9709" i="1"/>
  <c r="C9710" i="1"/>
  <c r="C9711" i="1"/>
  <c r="C9712" i="1"/>
  <c r="C9713" i="1"/>
  <c r="C9714" i="1"/>
  <c r="C9715" i="1"/>
  <c r="C9716" i="1"/>
  <c r="C9717" i="1"/>
  <c r="C9718" i="1"/>
  <c r="C9719" i="1"/>
  <c r="C9720" i="1"/>
  <c r="C9721" i="1"/>
  <c r="C9722" i="1"/>
  <c r="C9723" i="1"/>
  <c r="C9724" i="1"/>
  <c r="C9725" i="1"/>
  <c r="C9726" i="1"/>
  <c r="C9727" i="1"/>
  <c r="C9728" i="1"/>
  <c r="C9729" i="1"/>
  <c r="C9730" i="1"/>
  <c r="C9731" i="1"/>
  <c r="C9732" i="1"/>
  <c r="C9733" i="1"/>
  <c r="C9734" i="1"/>
  <c r="C9735" i="1"/>
  <c r="C9736" i="1"/>
  <c r="C9737" i="1"/>
  <c r="C9738" i="1"/>
  <c r="C9739" i="1"/>
  <c r="C9740" i="1"/>
  <c r="C9741" i="1"/>
  <c r="C9742" i="1"/>
  <c r="C9743" i="1"/>
  <c r="C9744" i="1"/>
  <c r="C9745" i="1"/>
  <c r="C9746" i="1"/>
  <c r="C9747" i="1"/>
  <c r="C9748" i="1"/>
  <c r="C9749" i="1"/>
  <c r="C9750" i="1"/>
  <c r="C9751" i="1"/>
  <c r="C9752" i="1"/>
  <c r="C9753" i="1"/>
  <c r="C9754" i="1"/>
  <c r="C9755" i="1"/>
  <c r="C9756" i="1"/>
  <c r="C9757" i="1"/>
  <c r="C9758" i="1"/>
  <c r="C9759" i="1"/>
  <c r="C9760" i="1"/>
  <c r="C9761" i="1"/>
  <c r="C9762" i="1"/>
  <c r="C9763" i="1"/>
  <c r="C9764" i="1"/>
  <c r="C9765" i="1"/>
  <c r="C9766" i="1"/>
  <c r="C9767" i="1"/>
  <c r="C9768" i="1"/>
  <c r="C9769" i="1"/>
  <c r="C9770" i="1"/>
  <c r="C9771" i="1"/>
  <c r="C9772" i="1"/>
  <c r="C9773" i="1"/>
  <c r="C9774" i="1"/>
  <c r="C9775" i="1"/>
  <c r="C9776" i="1"/>
  <c r="C9777" i="1"/>
  <c r="C9778" i="1"/>
  <c r="C9779" i="1"/>
  <c r="C9780" i="1"/>
  <c r="C9781" i="1"/>
  <c r="C9782" i="1"/>
  <c r="C9783" i="1"/>
  <c r="C9784" i="1"/>
  <c r="C9785" i="1"/>
  <c r="C9786" i="1"/>
  <c r="C9787" i="1"/>
  <c r="C9788" i="1"/>
  <c r="C9789" i="1"/>
  <c r="C9790" i="1"/>
  <c r="C9791" i="1"/>
  <c r="C9792" i="1"/>
  <c r="C9793" i="1"/>
  <c r="C9794" i="1"/>
  <c r="C9795" i="1"/>
  <c r="C9796" i="1"/>
  <c r="C9797" i="1"/>
  <c r="C9798" i="1"/>
  <c r="C9799" i="1"/>
  <c r="C9800" i="1"/>
  <c r="C9801" i="1"/>
  <c r="C9802" i="1"/>
  <c r="C9803" i="1"/>
  <c r="C9804" i="1"/>
  <c r="C9805" i="1"/>
  <c r="C9806" i="1"/>
  <c r="C9807" i="1"/>
  <c r="C9808" i="1"/>
  <c r="C9809" i="1"/>
  <c r="C9810" i="1"/>
  <c r="C9811" i="1"/>
  <c r="C9812" i="1"/>
  <c r="C9813" i="1"/>
  <c r="C9814" i="1"/>
  <c r="C9815" i="1"/>
  <c r="C9816" i="1"/>
  <c r="C9817" i="1"/>
  <c r="C9818" i="1"/>
  <c r="C9819" i="1"/>
  <c r="C9820" i="1"/>
  <c r="C9821" i="1"/>
  <c r="C9822" i="1"/>
  <c r="C9823" i="1"/>
  <c r="C9824" i="1"/>
  <c r="C9825" i="1"/>
  <c r="C9826" i="1"/>
  <c r="C9827" i="1"/>
  <c r="C9828" i="1"/>
  <c r="C9829" i="1"/>
  <c r="C9830" i="1"/>
  <c r="C9831" i="1"/>
  <c r="C9832" i="1"/>
  <c r="C9833" i="1"/>
  <c r="C9834" i="1"/>
  <c r="C9835" i="1"/>
  <c r="C9836" i="1"/>
  <c r="C9837" i="1"/>
  <c r="C9838" i="1"/>
  <c r="C9839" i="1"/>
  <c r="C9840" i="1"/>
  <c r="C9841" i="1"/>
  <c r="C9842" i="1"/>
  <c r="C9843" i="1"/>
  <c r="C9844" i="1"/>
  <c r="C9845" i="1"/>
  <c r="C9846" i="1"/>
  <c r="C9847" i="1"/>
  <c r="C9848" i="1"/>
  <c r="C9849" i="1"/>
  <c r="C9850" i="1"/>
  <c r="C9851" i="1"/>
  <c r="C9852" i="1"/>
  <c r="C9853" i="1"/>
  <c r="C9854" i="1"/>
  <c r="C9855" i="1"/>
  <c r="C9856" i="1"/>
  <c r="C9857" i="1"/>
  <c r="C9858" i="1"/>
  <c r="C9859" i="1"/>
  <c r="C9860" i="1"/>
  <c r="C9861" i="1"/>
  <c r="C9862" i="1"/>
  <c r="C9863" i="1"/>
  <c r="C9864" i="1"/>
  <c r="C9865" i="1"/>
  <c r="C9866" i="1"/>
  <c r="C9867" i="1"/>
  <c r="C9868" i="1"/>
  <c r="C9869" i="1"/>
  <c r="C9870" i="1"/>
  <c r="C9871" i="1"/>
  <c r="C9872" i="1"/>
  <c r="C9873" i="1"/>
  <c r="C9874" i="1"/>
  <c r="C9875" i="1"/>
  <c r="C9876" i="1"/>
  <c r="C9877" i="1"/>
  <c r="C9878" i="1"/>
  <c r="C9879" i="1"/>
  <c r="C9880" i="1"/>
  <c r="C9881" i="1"/>
  <c r="C9882" i="1"/>
  <c r="C9883" i="1"/>
  <c r="C9884" i="1"/>
  <c r="C9885" i="1"/>
  <c r="C9886" i="1"/>
  <c r="C9887" i="1"/>
  <c r="C9888" i="1"/>
  <c r="C9889" i="1"/>
  <c r="C9890" i="1"/>
  <c r="C9891" i="1"/>
  <c r="C9892" i="1"/>
  <c r="C9893" i="1"/>
  <c r="C9894" i="1"/>
  <c r="C9895" i="1"/>
  <c r="C9896" i="1"/>
  <c r="C9897" i="1"/>
  <c r="C9898" i="1"/>
  <c r="C9899" i="1"/>
  <c r="C9900" i="1"/>
  <c r="C9901" i="1"/>
  <c r="C9902" i="1"/>
  <c r="C9903" i="1"/>
  <c r="C9904" i="1"/>
  <c r="C9905" i="1"/>
  <c r="C9906" i="1"/>
  <c r="C9907" i="1"/>
  <c r="C9908" i="1"/>
  <c r="C9909" i="1"/>
  <c r="C9910" i="1"/>
  <c r="C9911" i="1"/>
  <c r="C9912" i="1"/>
  <c r="C9913" i="1"/>
  <c r="C9914" i="1"/>
  <c r="C9915" i="1"/>
  <c r="C9916" i="1"/>
  <c r="C9917" i="1"/>
  <c r="C9918" i="1"/>
  <c r="C9919" i="1"/>
  <c r="C9920" i="1"/>
  <c r="C9921" i="1"/>
  <c r="C9922" i="1"/>
  <c r="C9923" i="1"/>
  <c r="C9924" i="1"/>
  <c r="C9925" i="1"/>
  <c r="C9926" i="1"/>
  <c r="C9927" i="1"/>
  <c r="C9928" i="1"/>
  <c r="C9929" i="1"/>
  <c r="C9930" i="1"/>
  <c r="C9931" i="1"/>
  <c r="C9932" i="1"/>
  <c r="C9933" i="1"/>
  <c r="C9934" i="1"/>
  <c r="C9935" i="1"/>
  <c r="C9936" i="1"/>
  <c r="C9937" i="1"/>
  <c r="C9938" i="1"/>
  <c r="C9939" i="1"/>
  <c r="C9940" i="1"/>
  <c r="C9941" i="1"/>
  <c r="C9942" i="1"/>
  <c r="C9943" i="1"/>
  <c r="C9944" i="1"/>
  <c r="C9945" i="1"/>
  <c r="C9946" i="1"/>
  <c r="C9947" i="1"/>
  <c r="C9948" i="1"/>
  <c r="C9949" i="1"/>
  <c r="C9950" i="1"/>
  <c r="C9951" i="1"/>
  <c r="C9952" i="1"/>
  <c r="C9953" i="1"/>
  <c r="C9954" i="1"/>
  <c r="C9955" i="1"/>
  <c r="C9956" i="1"/>
  <c r="C9957" i="1"/>
  <c r="C9958" i="1"/>
  <c r="C9959" i="1"/>
  <c r="C9960" i="1"/>
  <c r="C9961" i="1"/>
  <c r="C9962" i="1"/>
  <c r="C9963" i="1"/>
  <c r="C9964" i="1"/>
  <c r="C9965" i="1"/>
  <c r="C9966" i="1"/>
  <c r="C9967" i="1"/>
  <c r="C9968" i="1"/>
  <c r="C9969" i="1"/>
  <c r="C9970" i="1"/>
  <c r="C9971" i="1"/>
  <c r="C9972" i="1"/>
  <c r="C9973" i="1"/>
  <c r="C9974" i="1"/>
  <c r="C9975" i="1"/>
  <c r="C9976" i="1"/>
  <c r="C9977" i="1"/>
  <c r="C9978" i="1"/>
  <c r="C9979" i="1"/>
  <c r="C9980" i="1"/>
  <c r="C9981" i="1"/>
  <c r="C9982" i="1"/>
  <c r="C9983" i="1"/>
  <c r="C9984" i="1"/>
  <c r="C9985" i="1"/>
  <c r="C9986" i="1"/>
  <c r="C9987" i="1"/>
  <c r="C9988" i="1"/>
  <c r="C9989" i="1"/>
  <c r="C9990" i="1"/>
  <c r="C9991" i="1"/>
  <c r="C9992" i="1"/>
  <c r="C9993" i="1"/>
  <c r="C9994" i="1"/>
  <c r="C9995" i="1"/>
  <c r="C9996" i="1"/>
  <c r="C9997" i="1"/>
  <c r="C9998" i="1"/>
  <c r="C9999" i="1"/>
  <c r="C10000" i="1"/>
  <c r="C10001" i="1"/>
  <c r="C10002" i="1"/>
  <c r="C10003" i="1"/>
  <c r="C10004" i="1"/>
  <c r="C10005" i="1"/>
  <c r="C10006" i="1"/>
  <c r="C10007" i="1"/>
  <c r="C10008" i="1"/>
  <c r="C10009" i="1"/>
  <c r="C10010" i="1"/>
  <c r="C10011" i="1"/>
  <c r="C10012" i="1"/>
  <c r="C10013" i="1"/>
  <c r="C10014" i="1"/>
  <c r="C10015" i="1"/>
  <c r="C10016" i="1"/>
  <c r="C10017" i="1"/>
  <c r="C10018" i="1"/>
  <c r="C10019" i="1"/>
  <c r="C10020" i="1"/>
  <c r="C10021" i="1"/>
  <c r="C10022" i="1"/>
  <c r="C10023" i="1"/>
  <c r="C10024" i="1"/>
  <c r="C10025" i="1"/>
  <c r="C10026" i="1"/>
  <c r="C10027" i="1"/>
  <c r="C10028" i="1"/>
  <c r="C10029" i="1"/>
  <c r="C10030" i="1"/>
  <c r="C10031" i="1"/>
  <c r="C10032" i="1"/>
  <c r="C10033" i="1"/>
  <c r="C10034" i="1"/>
  <c r="C10035" i="1"/>
  <c r="C10036" i="1"/>
  <c r="C10037" i="1"/>
  <c r="C10038" i="1"/>
  <c r="C10039" i="1"/>
  <c r="C10040" i="1"/>
  <c r="C10041" i="1"/>
  <c r="C10042" i="1"/>
  <c r="C10043" i="1"/>
  <c r="C10044" i="1"/>
  <c r="C10045" i="1"/>
  <c r="C10046" i="1"/>
  <c r="C10047" i="1"/>
  <c r="C10048" i="1"/>
  <c r="C10049" i="1"/>
  <c r="C10050" i="1"/>
  <c r="C10051" i="1"/>
  <c r="C10052" i="1"/>
  <c r="C10053" i="1"/>
  <c r="C10054" i="1"/>
  <c r="C10055" i="1"/>
  <c r="C10056" i="1"/>
  <c r="C10057" i="1"/>
  <c r="C10058" i="1"/>
  <c r="C10059" i="1"/>
  <c r="C10060" i="1"/>
  <c r="C10061" i="1"/>
  <c r="C10062" i="1"/>
  <c r="C10063" i="1"/>
  <c r="C10064" i="1"/>
  <c r="C10065" i="1"/>
  <c r="C10066" i="1"/>
  <c r="C10067" i="1"/>
  <c r="C10068" i="1"/>
  <c r="C10069" i="1"/>
  <c r="C10070" i="1"/>
  <c r="C10071" i="1"/>
  <c r="C10072" i="1"/>
  <c r="C10073" i="1"/>
  <c r="C10074" i="1"/>
  <c r="C10075" i="1"/>
  <c r="C10076" i="1"/>
  <c r="C10077" i="1"/>
  <c r="C10078" i="1"/>
  <c r="C10079" i="1"/>
  <c r="C10080" i="1"/>
  <c r="C10081" i="1"/>
  <c r="C10082" i="1"/>
  <c r="C10083" i="1"/>
  <c r="C10084" i="1"/>
  <c r="C10085" i="1"/>
  <c r="C10086" i="1"/>
  <c r="C10087" i="1"/>
  <c r="C10088" i="1"/>
  <c r="C10089" i="1"/>
  <c r="C10090" i="1"/>
  <c r="C10091" i="1"/>
  <c r="C10092" i="1"/>
  <c r="C10093" i="1"/>
  <c r="C10094" i="1"/>
  <c r="C10095" i="1"/>
  <c r="C10096" i="1"/>
  <c r="C10097" i="1"/>
  <c r="C10098" i="1"/>
  <c r="C10099" i="1"/>
  <c r="C10100" i="1"/>
  <c r="C10101" i="1"/>
  <c r="C10102" i="1"/>
  <c r="C10103" i="1"/>
  <c r="C10104" i="1"/>
  <c r="C10105" i="1"/>
  <c r="C10106" i="1"/>
  <c r="C10107" i="1"/>
  <c r="C10108" i="1"/>
  <c r="C10109" i="1"/>
  <c r="C10110" i="1"/>
  <c r="C10111" i="1"/>
  <c r="C10112" i="1"/>
  <c r="C10113" i="1"/>
  <c r="C10114" i="1"/>
  <c r="C10115" i="1"/>
  <c r="C10116" i="1"/>
  <c r="C10117" i="1"/>
  <c r="C10118" i="1"/>
  <c r="C10119" i="1"/>
  <c r="C10120" i="1"/>
  <c r="C10121" i="1"/>
  <c r="C10122" i="1"/>
  <c r="C10123" i="1"/>
  <c r="C10124" i="1"/>
  <c r="C10125" i="1"/>
  <c r="C10126" i="1"/>
  <c r="C10127" i="1"/>
  <c r="C10128" i="1"/>
  <c r="C10129" i="1"/>
  <c r="C10130" i="1"/>
  <c r="C10131" i="1"/>
  <c r="C10132" i="1"/>
  <c r="C10133" i="1"/>
  <c r="C10134" i="1"/>
  <c r="C10135" i="1"/>
  <c r="C10136" i="1"/>
  <c r="C10137" i="1"/>
  <c r="C10138" i="1"/>
  <c r="C10139" i="1"/>
  <c r="C10140" i="1"/>
  <c r="C10141" i="1"/>
  <c r="C10142" i="1"/>
  <c r="C10143" i="1"/>
  <c r="C10144" i="1"/>
  <c r="C10145" i="1"/>
  <c r="C10146" i="1"/>
  <c r="C10147" i="1"/>
  <c r="C10148" i="1"/>
  <c r="C10149" i="1"/>
  <c r="C10150" i="1"/>
  <c r="C10151" i="1"/>
  <c r="C10152" i="1"/>
  <c r="C10153" i="1"/>
  <c r="C10154" i="1"/>
  <c r="C10155" i="1"/>
  <c r="C10156" i="1"/>
  <c r="C10157" i="1"/>
  <c r="C10158" i="1"/>
  <c r="C10159" i="1"/>
  <c r="C10160" i="1"/>
  <c r="C10161" i="1"/>
  <c r="C10162" i="1"/>
  <c r="C10163" i="1"/>
  <c r="C10164" i="1"/>
  <c r="C10165" i="1"/>
  <c r="C10166" i="1"/>
  <c r="C10167" i="1"/>
  <c r="C10168" i="1"/>
  <c r="C10169" i="1"/>
  <c r="C10170" i="1"/>
  <c r="C10171" i="1"/>
  <c r="C10172" i="1"/>
  <c r="C10173" i="1"/>
  <c r="C10174" i="1"/>
  <c r="C10175" i="1"/>
  <c r="C10176" i="1"/>
  <c r="C10177" i="1"/>
  <c r="C10178" i="1"/>
  <c r="C10179" i="1"/>
  <c r="C10180" i="1"/>
  <c r="C10181" i="1"/>
  <c r="C10182" i="1"/>
  <c r="C10183" i="1"/>
  <c r="C10184" i="1"/>
  <c r="C10185" i="1"/>
  <c r="C10186" i="1"/>
  <c r="C10187" i="1"/>
  <c r="C10188" i="1"/>
  <c r="C10189" i="1"/>
  <c r="C10190" i="1"/>
  <c r="C10191" i="1"/>
  <c r="C10192" i="1"/>
  <c r="C10193" i="1"/>
  <c r="C10194" i="1"/>
  <c r="C10195" i="1"/>
  <c r="C10196" i="1"/>
  <c r="C10197" i="1"/>
  <c r="C10198" i="1"/>
  <c r="C10199" i="1"/>
  <c r="C10200" i="1"/>
  <c r="C10201" i="1"/>
  <c r="C10202" i="1"/>
  <c r="C10203" i="1"/>
  <c r="C10204" i="1"/>
  <c r="C10205" i="1"/>
  <c r="C10206" i="1"/>
  <c r="C10207" i="1"/>
  <c r="C10208" i="1"/>
  <c r="C10209" i="1"/>
  <c r="C10210" i="1"/>
  <c r="C10211" i="1"/>
  <c r="C10212" i="1"/>
  <c r="C10213" i="1"/>
  <c r="C10214" i="1"/>
  <c r="C10215" i="1"/>
  <c r="C10216" i="1"/>
  <c r="C10217" i="1"/>
  <c r="C10218" i="1"/>
  <c r="C10219" i="1"/>
  <c r="C10220" i="1"/>
  <c r="C10221" i="1"/>
  <c r="C10222" i="1"/>
  <c r="C10223" i="1"/>
  <c r="C10224" i="1"/>
  <c r="C10225" i="1"/>
  <c r="C10226" i="1"/>
  <c r="C10227" i="1"/>
  <c r="C10228" i="1"/>
  <c r="C10229" i="1"/>
  <c r="C10230" i="1"/>
  <c r="C10231" i="1"/>
  <c r="C10232" i="1"/>
  <c r="C10233" i="1"/>
  <c r="C10234" i="1"/>
  <c r="C10235" i="1"/>
  <c r="C10236" i="1"/>
  <c r="C10237" i="1"/>
  <c r="C10238" i="1"/>
  <c r="C10239" i="1"/>
  <c r="C10240" i="1"/>
  <c r="C10241" i="1"/>
  <c r="C10242" i="1"/>
  <c r="C10243" i="1"/>
  <c r="C10244" i="1"/>
  <c r="C10245" i="1"/>
  <c r="C10246" i="1"/>
  <c r="C10247" i="1"/>
  <c r="C10248" i="1"/>
  <c r="C10249" i="1"/>
  <c r="C10250" i="1"/>
  <c r="C10251" i="1"/>
  <c r="C10252" i="1"/>
  <c r="C10253" i="1"/>
  <c r="C10254" i="1"/>
  <c r="C10255" i="1"/>
  <c r="C10256" i="1"/>
  <c r="C10257" i="1"/>
  <c r="C10258" i="1"/>
  <c r="C10259" i="1"/>
  <c r="C10260" i="1"/>
  <c r="C10261" i="1"/>
  <c r="C10262" i="1"/>
  <c r="C10263" i="1"/>
  <c r="C10264" i="1"/>
  <c r="C10265" i="1"/>
  <c r="C10266" i="1"/>
  <c r="C10267" i="1"/>
  <c r="C10268" i="1"/>
  <c r="C10269" i="1"/>
  <c r="C10270" i="1"/>
  <c r="C10271" i="1"/>
  <c r="C10272" i="1"/>
  <c r="C10273" i="1"/>
  <c r="C10274" i="1"/>
  <c r="C10275" i="1"/>
  <c r="C10276" i="1"/>
  <c r="C10277" i="1"/>
  <c r="C10278" i="1"/>
  <c r="C10279" i="1"/>
  <c r="C10280" i="1"/>
  <c r="C10281" i="1"/>
  <c r="C10282" i="1"/>
  <c r="C10283" i="1"/>
  <c r="C10284" i="1"/>
  <c r="C10285" i="1"/>
  <c r="C10286" i="1"/>
  <c r="C10287" i="1"/>
  <c r="C10288" i="1"/>
  <c r="C10289" i="1"/>
  <c r="C10290" i="1"/>
  <c r="C10291" i="1"/>
  <c r="C10292" i="1"/>
  <c r="C10293" i="1"/>
  <c r="C10294" i="1"/>
  <c r="C10295" i="1"/>
  <c r="C10296" i="1"/>
  <c r="C10297" i="1"/>
  <c r="C10298" i="1"/>
  <c r="C10299" i="1"/>
  <c r="C10300" i="1"/>
  <c r="C10301" i="1"/>
  <c r="C10302" i="1"/>
  <c r="C10303" i="1"/>
  <c r="C10304" i="1"/>
  <c r="C10305" i="1"/>
  <c r="C10306" i="1"/>
  <c r="C10307" i="1"/>
  <c r="C10308" i="1"/>
  <c r="C10309" i="1"/>
  <c r="C10310" i="1"/>
  <c r="C10311" i="1"/>
  <c r="C10312" i="1"/>
  <c r="C10313" i="1"/>
  <c r="C10314" i="1"/>
  <c r="C10315" i="1"/>
  <c r="C10316" i="1"/>
  <c r="C10317" i="1"/>
  <c r="C10318" i="1"/>
  <c r="C10319" i="1"/>
  <c r="C10320" i="1"/>
  <c r="C10321" i="1"/>
  <c r="C10322" i="1"/>
  <c r="C10323" i="1"/>
  <c r="C10324" i="1"/>
  <c r="C10325" i="1"/>
  <c r="C10326" i="1"/>
  <c r="C10327" i="1"/>
  <c r="C10328" i="1"/>
  <c r="C10329" i="1"/>
  <c r="C10330" i="1"/>
  <c r="C10331" i="1"/>
  <c r="C10332" i="1"/>
  <c r="C10333" i="1"/>
  <c r="C10334" i="1"/>
  <c r="C10335" i="1"/>
  <c r="C10336" i="1"/>
  <c r="C10337" i="1"/>
  <c r="C10338" i="1"/>
  <c r="C10339" i="1"/>
  <c r="C10340" i="1"/>
  <c r="C10341" i="1"/>
  <c r="C10342" i="1"/>
  <c r="C10343" i="1"/>
  <c r="C10344" i="1"/>
  <c r="C10345" i="1"/>
  <c r="C10346" i="1"/>
  <c r="C10347" i="1"/>
  <c r="C10348" i="1"/>
  <c r="C10349" i="1"/>
  <c r="C10350" i="1"/>
  <c r="C10351" i="1"/>
  <c r="C10352" i="1"/>
  <c r="C10353" i="1"/>
  <c r="C10354" i="1"/>
  <c r="C10355" i="1"/>
  <c r="C10356" i="1"/>
  <c r="C10357" i="1"/>
  <c r="C10358" i="1"/>
  <c r="C10359" i="1"/>
  <c r="C10360" i="1"/>
  <c r="C10361" i="1"/>
  <c r="C10362" i="1"/>
  <c r="C10363" i="1"/>
  <c r="C10364" i="1"/>
  <c r="C10365" i="1"/>
  <c r="C10366" i="1"/>
  <c r="C10367" i="1"/>
  <c r="C10368" i="1"/>
  <c r="C10369" i="1"/>
  <c r="C10370" i="1"/>
  <c r="C10371" i="1"/>
  <c r="C10372" i="1"/>
  <c r="C10373" i="1"/>
  <c r="C10374" i="1"/>
  <c r="C10375" i="1"/>
  <c r="C10376" i="1"/>
  <c r="C10377" i="1"/>
  <c r="C10378" i="1"/>
  <c r="C10379" i="1"/>
  <c r="C10380" i="1"/>
  <c r="C10381" i="1"/>
  <c r="C10382" i="1"/>
  <c r="C10383" i="1"/>
  <c r="C10384" i="1"/>
  <c r="C10385" i="1"/>
  <c r="C10386" i="1"/>
  <c r="C10387" i="1"/>
  <c r="C10388" i="1"/>
  <c r="C10389" i="1"/>
  <c r="C10390" i="1"/>
  <c r="C10391" i="1"/>
  <c r="C10392" i="1"/>
  <c r="C10393" i="1"/>
  <c r="C10394" i="1"/>
  <c r="C10395" i="1"/>
  <c r="C10396" i="1"/>
  <c r="C10397" i="1"/>
  <c r="C10398" i="1"/>
  <c r="C10399" i="1"/>
  <c r="C10400" i="1"/>
  <c r="C10401" i="1"/>
  <c r="C10402" i="1"/>
  <c r="C10403" i="1"/>
  <c r="C10404" i="1"/>
  <c r="C10405" i="1"/>
  <c r="C10406" i="1"/>
  <c r="C10407" i="1"/>
  <c r="C10408" i="1"/>
  <c r="C10409" i="1"/>
  <c r="C10410" i="1"/>
  <c r="C10411" i="1"/>
  <c r="C10412" i="1"/>
  <c r="C10413" i="1"/>
  <c r="C10414" i="1"/>
  <c r="C10415" i="1"/>
  <c r="C10416" i="1"/>
  <c r="C10417" i="1"/>
  <c r="C10418" i="1"/>
  <c r="C10419" i="1"/>
  <c r="C10420" i="1"/>
  <c r="C10421" i="1"/>
  <c r="C10422" i="1"/>
  <c r="C10423" i="1"/>
  <c r="C10424" i="1"/>
  <c r="C10425" i="1"/>
  <c r="C10426" i="1"/>
  <c r="C10427" i="1"/>
  <c r="C10428" i="1"/>
  <c r="C10429" i="1"/>
  <c r="C10430" i="1"/>
  <c r="C10431" i="1"/>
  <c r="C10432" i="1"/>
  <c r="C10433" i="1"/>
  <c r="C10434" i="1"/>
  <c r="C10435" i="1"/>
  <c r="C10436" i="1"/>
  <c r="C10437" i="1"/>
  <c r="C10438" i="1"/>
  <c r="C10439" i="1"/>
  <c r="C10440" i="1"/>
  <c r="C10441" i="1"/>
  <c r="C10442" i="1"/>
  <c r="C10443" i="1"/>
  <c r="C10444" i="1"/>
  <c r="C10445" i="1"/>
  <c r="C10446" i="1"/>
  <c r="C10447" i="1"/>
  <c r="C10448" i="1"/>
  <c r="C10449" i="1"/>
  <c r="C10450" i="1"/>
  <c r="C10451" i="1"/>
  <c r="C10452" i="1"/>
  <c r="C10453" i="1"/>
  <c r="C10454" i="1"/>
  <c r="C10455" i="1"/>
  <c r="C10456" i="1"/>
  <c r="C10457" i="1"/>
  <c r="C10458" i="1"/>
  <c r="C10459" i="1"/>
  <c r="C10460" i="1"/>
  <c r="C10461" i="1"/>
  <c r="C10462" i="1"/>
  <c r="C10463" i="1"/>
  <c r="C10464" i="1"/>
  <c r="C10465" i="1"/>
  <c r="C10466" i="1"/>
  <c r="C10467" i="1"/>
  <c r="C10468" i="1"/>
  <c r="C10469" i="1"/>
  <c r="C10470" i="1"/>
  <c r="C10471" i="1"/>
  <c r="C10472" i="1"/>
  <c r="C10473" i="1"/>
  <c r="C10474" i="1"/>
  <c r="C10475" i="1"/>
  <c r="C10476" i="1"/>
  <c r="C10477" i="1"/>
  <c r="C10478" i="1"/>
  <c r="C10479" i="1"/>
  <c r="C10480" i="1"/>
  <c r="C10481" i="1"/>
  <c r="C10482" i="1"/>
  <c r="C10483" i="1"/>
  <c r="C10484" i="1"/>
  <c r="C10485" i="1"/>
  <c r="C10486" i="1"/>
  <c r="C10487" i="1"/>
  <c r="C10488" i="1"/>
  <c r="C10489" i="1"/>
  <c r="C10490" i="1"/>
  <c r="C10491" i="1"/>
  <c r="C10492" i="1"/>
  <c r="C10493" i="1"/>
  <c r="C10494" i="1"/>
  <c r="C10495" i="1"/>
  <c r="C10496" i="1"/>
  <c r="C10497" i="1"/>
  <c r="C10498" i="1"/>
  <c r="C10499" i="1"/>
  <c r="C10500" i="1"/>
  <c r="C10501" i="1"/>
  <c r="C10502" i="1"/>
  <c r="C10503" i="1"/>
  <c r="C10504" i="1"/>
  <c r="C10505" i="1"/>
  <c r="C10506" i="1"/>
  <c r="C10507" i="1"/>
  <c r="C10508" i="1"/>
  <c r="C10509" i="1"/>
  <c r="C10510" i="1"/>
  <c r="C10511" i="1"/>
  <c r="C10512" i="1"/>
  <c r="C10513" i="1"/>
  <c r="C10514" i="1"/>
  <c r="C10515" i="1"/>
  <c r="C10516" i="1"/>
  <c r="C10517" i="1"/>
  <c r="C10518" i="1"/>
  <c r="C10519" i="1"/>
  <c r="C10520" i="1"/>
  <c r="C10521" i="1"/>
  <c r="C10522" i="1"/>
  <c r="C10523" i="1"/>
  <c r="C10524" i="1"/>
  <c r="C10525" i="1"/>
  <c r="C10526" i="1"/>
  <c r="C10527" i="1"/>
  <c r="C10528" i="1"/>
  <c r="C10529" i="1"/>
  <c r="C10530" i="1"/>
  <c r="C10531" i="1"/>
  <c r="C10532" i="1"/>
  <c r="C10533" i="1"/>
  <c r="C10534" i="1"/>
  <c r="C10535" i="1"/>
  <c r="C10536" i="1"/>
  <c r="C10537" i="1"/>
  <c r="C10538" i="1"/>
  <c r="C10539" i="1"/>
  <c r="C10540" i="1"/>
  <c r="C10541" i="1"/>
  <c r="C10542" i="1"/>
  <c r="C10543" i="1"/>
  <c r="C10544" i="1"/>
  <c r="C10545" i="1"/>
  <c r="C10546" i="1"/>
  <c r="C10547" i="1"/>
  <c r="C10548" i="1"/>
  <c r="C10549" i="1"/>
  <c r="C10550" i="1"/>
  <c r="C10551" i="1"/>
  <c r="C10552" i="1"/>
  <c r="C10553" i="1"/>
  <c r="C10554" i="1"/>
  <c r="C10555" i="1"/>
  <c r="C10556" i="1"/>
  <c r="C10557" i="1"/>
  <c r="C10558" i="1"/>
  <c r="C10559" i="1"/>
  <c r="C10560" i="1"/>
  <c r="C10561" i="1"/>
  <c r="C10562" i="1"/>
  <c r="C10563" i="1"/>
  <c r="C10564" i="1"/>
  <c r="C10565" i="1"/>
  <c r="C10566" i="1"/>
  <c r="C10567" i="1"/>
  <c r="C10568" i="1"/>
  <c r="C10569" i="1"/>
  <c r="C10570" i="1"/>
  <c r="C10571" i="1"/>
  <c r="C10572" i="1"/>
  <c r="C10573" i="1"/>
  <c r="C10574" i="1"/>
  <c r="C10575" i="1"/>
  <c r="C10576" i="1"/>
  <c r="C10577" i="1"/>
  <c r="C10578" i="1"/>
  <c r="C10579" i="1"/>
  <c r="C10580" i="1"/>
  <c r="C10581" i="1"/>
  <c r="C10582" i="1"/>
  <c r="C10583" i="1"/>
  <c r="C10584" i="1"/>
  <c r="C10585" i="1"/>
  <c r="C10586" i="1"/>
  <c r="C10587" i="1"/>
  <c r="C10588" i="1"/>
  <c r="C10589" i="1"/>
  <c r="C10590" i="1"/>
  <c r="C10591" i="1"/>
  <c r="C10592" i="1"/>
  <c r="C10593" i="1"/>
  <c r="C10594" i="1"/>
  <c r="C10595" i="1"/>
  <c r="C10596" i="1"/>
  <c r="C10597" i="1"/>
  <c r="C10598" i="1"/>
  <c r="C10599" i="1"/>
  <c r="C10600" i="1"/>
  <c r="C10601" i="1"/>
  <c r="C10602" i="1"/>
  <c r="C10603" i="1"/>
  <c r="C10604" i="1"/>
  <c r="C10605" i="1"/>
  <c r="C10606" i="1"/>
  <c r="C10607" i="1"/>
  <c r="C10608" i="1"/>
  <c r="C10609" i="1"/>
  <c r="C10610" i="1"/>
  <c r="C10611" i="1"/>
  <c r="C10612" i="1"/>
  <c r="C10613" i="1"/>
  <c r="C10614" i="1"/>
  <c r="C10615" i="1"/>
  <c r="C10616" i="1"/>
  <c r="C10617" i="1"/>
  <c r="C10618" i="1"/>
  <c r="C10619" i="1"/>
  <c r="C10620" i="1"/>
  <c r="C10621" i="1"/>
  <c r="C10622" i="1"/>
  <c r="C10623" i="1"/>
  <c r="C10624" i="1"/>
  <c r="C10625" i="1"/>
  <c r="C10626" i="1"/>
  <c r="C10627" i="1"/>
  <c r="C10628" i="1"/>
  <c r="C10629" i="1"/>
  <c r="C10630" i="1"/>
  <c r="C10631" i="1"/>
  <c r="C10632" i="1"/>
  <c r="C10633" i="1"/>
  <c r="C10634" i="1"/>
  <c r="C10635" i="1"/>
  <c r="C10636" i="1"/>
  <c r="C10637" i="1"/>
  <c r="C10638" i="1"/>
  <c r="C10639" i="1"/>
  <c r="C10640" i="1"/>
  <c r="C10641" i="1"/>
  <c r="C10642" i="1"/>
  <c r="C10643" i="1"/>
  <c r="C10644" i="1"/>
  <c r="C10645" i="1"/>
  <c r="C10646" i="1"/>
  <c r="C10647" i="1"/>
  <c r="C10648" i="1"/>
  <c r="C10649" i="1"/>
  <c r="C10650" i="1"/>
  <c r="C10651" i="1"/>
  <c r="C10652" i="1"/>
  <c r="C10653" i="1"/>
  <c r="C10654" i="1"/>
  <c r="C10655" i="1"/>
  <c r="C10656" i="1"/>
  <c r="C10657" i="1"/>
  <c r="C10658" i="1"/>
  <c r="C10659" i="1"/>
  <c r="C10660" i="1"/>
  <c r="C10661" i="1"/>
  <c r="C10662" i="1"/>
  <c r="C10663" i="1"/>
  <c r="C10664" i="1"/>
  <c r="C10665" i="1"/>
  <c r="C10666" i="1"/>
  <c r="C10667" i="1"/>
  <c r="C10668" i="1"/>
  <c r="C10669" i="1"/>
  <c r="C10670" i="1"/>
  <c r="C10671" i="1"/>
  <c r="C10672" i="1"/>
  <c r="C10673" i="1"/>
  <c r="C10674" i="1"/>
  <c r="C10675" i="1"/>
  <c r="C10676" i="1"/>
  <c r="C10677" i="1"/>
  <c r="C10678" i="1"/>
  <c r="C10679" i="1"/>
  <c r="C10680" i="1"/>
  <c r="C10681" i="1"/>
  <c r="C10682" i="1"/>
  <c r="C10683" i="1"/>
  <c r="C10684" i="1"/>
  <c r="C10685" i="1"/>
  <c r="C10686" i="1"/>
  <c r="C10687" i="1"/>
  <c r="C10688" i="1"/>
  <c r="C10689" i="1"/>
  <c r="C10690" i="1"/>
  <c r="C10691" i="1"/>
  <c r="C10692" i="1"/>
  <c r="C10693" i="1"/>
  <c r="C10694" i="1"/>
  <c r="C10695" i="1"/>
  <c r="C10696" i="1"/>
  <c r="C10697" i="1"/>
  <c r="C10698" i="1"/>
  <c r="C10699" i="1"/>
  <c r="C10700" i="1"/>
  <c r="C10701" i="1"/>
  <c r="C10702" i="1"/>
  <c r="C10703" i="1"/>
  <c r="C10704" i="1"/>
  <c r="C10705" i="1"/>
  <c r="C10706" i="1"/>
  <c r="C10707" i="1"/>
  <c r="C10708" i="1"/>
  <c r="C10709" i="1"/>
  <c r="C10710" i="1"/>
  <c r="C10711" i="1"/>
  <c r="C10712" i="1"/>
  <c r="C10713" i="1"/>
  <c r="C10714" i="1"/>
  <c r="C10715" i="1"/>
  <c r="C10716" i="1"/>
  <c r="C10717" i="1"/>
  <c r="C10718" i="1"/>
  <c r="C10719" i="1"/>
  <c r="C10720" i="1"/>
  <c r="C10721" i="1"/>
  <c r="C10722" i="1"/>
  <c r="C10723" i="1"/>
  <c r="C10724" i="1"/>
  <c r="C10725" i="1"/>
  <c r="C10726" i="1"/>
  <c r="C10727" i="1"/>
  <c r="C10728" i="1"/>
  <c r="C10729" i="1"/>
  <c r="C10730" i="1"/>
  <c r="C10731" i="1"/>
  <c r="C10732" i="1"/>
  <c r="C10733" i="1"/>
  <c r="C10734" i="1"/>
  <c r="C10735" i="1"/>
  <c r="C10736" i="1"/>
  <c r="C10737" i="1"/>
  <c r="C10738" i="1"/>
  <c r="C10739" i="1"/>
  <c r="C10740" i="1"/>
  <c r="C10741" i="1"/>
  <c r="C10742" i="1"/>
  <c r="C10743" i="1"/>
  <c r="C10744" i="1"/>
  <c r="C10745" i="1"/>
  <c r="C10746" i="1"/>
  <c r="C10747" i="1"/>
  <c r="C10748" i="1"/>
  <c r="C10749" i="1"/>
  <c r="C10750" i="1"/>
  <c r="C10751" i="1"/>
  <c r="C10752" i="1"/>
  <c r="C10753" i="1"/>
  <c r="C10754" i="1"/>
  <c r="C10755" i="1"/>
  <c r="C10756" i="1"/>
  <c r="C10757" i="1"/>
  <c r="C10758" i="1"/>
  <c r="C10759" i="1"/>
  <c r="C10760" i="1"/>
  <c r="C10761" i="1"/>
  <c r="C10762" i="1"/>
  <c r="C10763" i="1"/>
  <c r="C10764" i="1"/>
  <c r="C10765" i="1"/>
  <c r="C10766" i="1"/>
  <c r="C10767" i="1"/>
  <c r="C10768" i="1"/>
  <c r="C10769" i="1"/>
  <c r="C10770" i="1"/>
  <c r="C10771" i="1"/>
  <c r="C10772" i="1"/>
  <c r="C10773" i="1"/>
  <c r="C10774" i="1"/>
  <c r="C10775" i="1"/>
  <c r="C10776" i="1"/>
  <c r="C10777" i="1"/>
  <c r="C10778" i="1"/>
  <c r="C10779" i="1"/>
  <c r="C10780" i="1"/>
  <c r="C10781" i="1"/>
  <c r="C10782" i="1"/>
  <c r="C10783" i="1"/>
  <c r="C10784" i="1"/>
  <c r="C10785" i="1"/>
  <c r="C10786" i="1"/>
  <c r="C10787" i="1"/>
  <c r="C10788" i="1"/>
  <c r="C10789" i="1"/>
  <c r="C10790" i="1"/>
  <c r="C10791" i="1"/>
  <c r="C10792" i="1"/>
  <c r="C10793" i="1"/>
  <c r="C10794" i="1"/>
  <c r="C10795" i="1"/>
  <c r="C10796" i="1"/>
  <c r="C10797" i="1"/>
  <c r="C10798" i="1"/>
  <c r="C10799" i="1"/>
  <c r="C10800" i="1"/>
  <c r="C10801" i="1"/>
  <c r="C10802" i="1"/>
  <c r="C10803" i="1"/>
  <c r="C10804" i="1"/>
  <c r="C10805" i="1"/>
  <c r="C10806" i="1"/>
  <c r="C10807" i="1"/>
  <c r="C10808" i="1"/>
  <c r="C10809" i="1"/>
  <c r="C10810" i="1"/>
  <c r="C10811" i="1"/>
  <c r="C10812" i="1"/>
  <c r="C10813" i="1"/>
  <c r="C10814" i="1"/>
  <c r="C10815" i="1"/>
  <c r="C10816" i="1"/>
  <c r="C10817" i="1"/>
  <c r="C10818" i="1"/>
  <c r="C10819" i="1"/>
  <c r="C10820" i="1"/>
  <c r="C10821" i="1"/>
  <c r="C10822" i="1"/>
  <c r="C10823" i="1"/>
  <c r="C10824" i="1"/>
  <c r="C10825" i="1"/>
  <c r="C10826" i="1"/>
  <c r="C10827" i="1"/>
  <c r="C10828" i="1"/>
  <c r="C10829" i="1"/>
  <c r="C10830" i="1"/>
  <c r="C10831" i="1"/>
  <c r="C10832" i="1"/>
  <c r="C10833" i="1"/>
  <c r="C10834" i="1"/>
  <c r="C10835" i="1"/>
  <c r="C10836" i="1"/>
  <c r="C10837" i="1"/>
  <c r="C10838" i="1"/>
  <c r="C10839" i="1"/>
  <c r="C10840" i="1"/>
  <c r="C10841" i="1"/>
  <c r="C10842" i="1"/>
  <c r="C10843" i="1"/>
  <c r="C10844" i="1"/>
  <c r="C10845" i="1"/>
  <c r="C10846" i="1"/>
  <c r="C10847" i="1"/>
  <c r="C10848" i="1"/>
  <c r="C10849" i="1"/>
  <c r="C10850" i="1"/>
  <c r="C10851" i="1"/>
  <c r="C10852" i="1"/>
  <c r="C10853" i="1"/>
  <c r="C10854" i="1"/>
  <c r="C10855" i="1"/>
  <c r="C10856" i="1"/>
  <c r="C10857" i="1"/>
  <c r="C10858" i="1"/>
  <c r="C10859" i="1"/>
  <c r="C10860" i="1"/>
  <c r="C10861" i="1"/>
  <c r="C10862" i="1"/>
  <c r="C10863" i="1"/>
  <c r="C10864" i="1"/>
  <c r="C10865" i="1"/>
  <c r="C10866" i="1"/>
  <c r="C10867" i="1"/>
  <c r="C10868" i="1"/>
  <c r="C10869" i="1"/>
  <c r="C10870" i="1"/>
  <c r="C10871" i="1"/>
  <c r="C10872" i="1"/>
  <c r="C10873" i="1"/>
  <c r="C10874" i="1"/>
  <c r="C10875" i="1"/>
  <c r="C10876" i="1"/>
  <c r="C10877" i="1"/>
  <c r="C10878" i="1"/>
  <c r="C10879" i="1"/>
  <c r="C10880" i="1"/>
  <c r="C10881" i="1"/>
  <c r="C10882" i="1"/>
  <c r="C10883" i="1"/>
  <c r="C10884" i="1"/>
  <c r="C10885" i="1"/>
  <c r="C10886" i="1"/>
  <c r="C10887" i="1"/>
  <c r="C10888" i="1"/>
  <c r="C10889" i="1"/>
  <c r="C10890" i="1"/>
  <c r="C10891" i="1"/>
  <c r="C10892" i="1"/>
  <c r="C10893" i="1"/>
  <c r="C10894" i="1"/>
  <c r="C10895" i="1"/>
  <c r="C10896" i="1"/>
  <c r="C10897" i="1"/>
  <c r="C10898" i="1"/>
  <c r="C10899" i="1"/>
  <c r="C10900" i="1"/>
  <c r="C10901" i="1"/>
  <c r="C10902" i="1"/>
  <c r="C10903" i="1"/>
  <c r="C10904" i="1"/>
  <c r="C10905" i="1"/>
  <c r="C10906" i="1"/>
  <c r="C10907" i="1"/>
  <c r="C10908" i="1"/>
  <c r="C10909" i="1"/>
  <c r="C10910" i="1"/>
  <c r="C10911" i="1"/>
  <c r="C10912" i="1"/>
  <c r="C10913" i="1"/>
  <c r="C10914" i="1"/>
  <c r="C10915" i="1"/>
  <c r="C10916" i="1"/>
  <c r="C10917" i="1"/>
  <c r="C10918" i="1"/>
  <c r="C10919" i="1"/>
  <c r="C10920" i="1"/>
  <c r="C10921" i="1"/>
  <c r="C10922" i="1"/>
  <c r="C10923" i="1"/>
  <c r="C10924" i="1"/>
  <c r="C10925" i="1"/>
  <c r="C10926" i="1"/>
  <c r="C10927" i="1"/>
  <c r="C10928" i="1"/>
  <c r="C10929" i="1"/>
  <c r="C10930" i="1"/>
  <c r="C10931" i="1"/>
  <c r="C10932" i="1"/>
  <c r="C10933" i="1"/>
  <c r="C10934" i="1"/>
  <c r="C10935" i="1"/>
  <c r="C10936" i="1"/>
  <c r="C10937" i="1"/>
  <c r="C10938" i="1"/>
  <c r="C10939" i="1"/>
  <c r="C10940" i="1"/>
  <c r="C10941" i="1"/>
  <c r="C10942" i="1"/>
  <c r="C10943" i="1"/>
  <c r="C10944" i="1"/>
  <c r="C10945" i="1"/>
  <c r="C10946" i="1"/>
  <c r="C10947" i="1"/>
  <c r="C10948" i="1"/>
  <c r="C10949" i="1"/>
  <c r="C10950" i="1"/>
  <c r="C10951" i="1"/>
  <c r="C10952" i="1"/>
  <c r="C10953" i="1"/>
  <c r="C10954" i="1"/>
  <c r="C10955" i="1"/>
  <c r="C10956" i="1"/>
  <c r="C10957" i="1"/>
  <c r="C10958" i="1"/>
  <c r="C10959" i="1"/>
  <c r="C10960" i="1"/>
  <c r="C10961" i="1"/>
  <c r="C10962" i="1"/>
  <c r="C10963" i="1"/>
  <c r="C10964" i="1"/>
  <c r="C10965" i="1"/>
  <c r="C10966" i="1"/>
  <c r="C10967" i="1"/>
  <c r="C10968" i="1"/>
  <c r="C10969" i="1"/>
  <c r="C10970" i="1"/>
  <c r="C10971" i="1"/>
  <c r="C10972" i="1"/>
  <c r="C10973" i="1"/>
  <c r="C10974" i="1"/>
  <c r="C10975" i="1"/>
  <c r="C10976" i="1"/>
  <c r="C10977" i="1"/>
  <c r="C10978" i="1"/>
  <c r="C10979" i="1"/>
  <c r="C10980" i="1"/>
  <c r="C10981" i="1"/>
  <c r="C10982" i="1"/>
  <c r="C10983" i="1"/>
  <c r="C10984" i="1"/>
  <c r="C10985" i="1"/>
  <c r="C10986" i="1"/>
  <c r="C10987" i="1"/>
  <c r="C10988" i="1"/>
  <c r="C10989" i="1"/>
  <c r="C10990" i="1"/>
  <c r="C10991" i="1"/>
  <c r="C10992" i="1"/>
  <c r="C10993" i="1"/>
  <c r="C10994" i="1"/>
  <c r="C10995" i="1"/>
  <c r="C10996" i="1"/>
  <c r="C10997" i="1"/>
  <c r="C10998" i="1"/>
  <c r="C10999" i="1"/>
  <c r="C11000" i="1"/>
  <c r="C11001" i="1"/>
  <c r="C11002" i="1"/>
  <c r="C11003" i="1"/>
  <c r="C11004" i="1"/>
  <c r="C11005" i="1"/>
  <c r="C11006" i="1"/>
  <c r="C11007" i="1"/>
  <c r="C11008" i="1"/>
  <c r="C11009" i="1"/>
  <c r="C11010" i="1"/>
  <c r="C11011" i="1"/>
  <c r="C11012" i="1"/>
  <c r="C11013" i="1"/>
  <c r="C11014" i="1"/>
  <c r="C11015" i="1"/>
  <c r="C11016" i="1"/>
  <c r="C11017" i="1"/>
  <c r="C11018" i="1"/>
  <c r="C11019" i="1"/>
  <c r="C11020" i="1"/>
  <c r="C11021" i="1"/>
  <c r="C11022" i="1"/>
  <c r="C11023" i="1"/>
  <c r="C11024" i="1"/>
  <c r="C11025" i="1"/>
  <c r="C11026" i="1"/>
  <c r="C11027" i="1"/>
  <c r="C11028" i="1"/>
  <c r="C11029" i="1"/>
  <c r="C11030" i="1"/>
  <c r="C11031" i="1"/>
  <c r="C11032" i="1"/>
  <c r="C11033" i="1"/>
  <c r="C11034" i="1"/>
  <c r="C11035" i="1"/>
  <c r="C11036" i="1"/>
  <c r="C11037" i="1"/>
  <c r="C11038" i="1"/>
  <c r="C11039" i="1"/>
  <c r="C11040" i="1"/>
  <c r="C11041" i="1"/>
  <c r="C11042" i="1"/>
  <c r="C11043" i="1"/>
  <c r="C11044" i="1"/>
  <c r="C11045" i="1"/>
  <c r="C11046" i="1"/>
  <c r="C11047" i="1"/>
  <c r="C11048" i="1"/>
  <c r="C11049" i="1"/>
  <c r="C11050" i="1"/>
  <c r="C11051" i="1"/>
  <c r="C11052" i="1"/>
  <c r="C11053" i="1"/>
  <c r="C11054" i="1"/>
  <c r="C11055" i="1"/>
  <c r="C11056" i="1"/>
  <c r="C11057" i="1"/>
  <c r="C11058" i="1"/>
  <c r="C11059" i="1"/>
  <c r="C11060" i="1"/>
  <c r="C11061" i="1"/>
  <c r="C11062" i="1"/>
  <c r="C11063" i="1"/>
  <c r="C11064" i="1"/>
  <c r="C11065" i="1"/>
  <c r="C11066" i="1"/>
  <c r="C11067" i="1"/>
  <c r="C11068" i="1"/>
  <c r="C11069" i="1"/>
  <c r="C11070" i="1"/>
  <c r="C11071" i="1"/>
  <c r="C11072" i="1"/>
  <c r="C11073" i="1"/>
  <c r="C11074" i="1"/>
  <c r="C11075" i="1"/>
  <c r="C11076" i="1"/>
  <c r="C11077" i="1"/>
  <c r="C11078" i="1"/>
  <c r="C11079" i="1"/>
  <c r="C11080" i="1"/>
  <c r="C11081" i="1"/>
  <c r="C11082" i="1"/>
  <c r="C11083" i="1"/>
  <c r="C11084" i="1"/>
  <c r="C11085" i="1"/>
  <c r="C11086" i="1"/>
  <c r="C11087" i="1"/>
  <c r="C11088" i="1"/>
  <c r="C11089" i="1"/>
  <c r="C11090" i="1"/>
  <c r="C11091" i="1"/>
  <c r="C11092" i="1"/>
  <c r="C11093" i="1"/>
  <c r="C11094" i="1"/>
  <c r="C11095" i="1"/>
  <c r="C11096" i="1"/>
  <c r="C11097" i="1"/>
  <c r="C11098" i="1"/>
  <c r="C11099" i="1"/>
  <c r="C11100" i="1"/>
  <c r="C11101" i="1"/>
  <c r="C11102" i="1"/>
  <c r="C11103" i="1"/>
  <c r="C11104" i="1"/>
  <c r="C11105" i="1"/>
  <c r="C11106" i="1"/>
  <c r="C11107" i="1"/>
  <c r="C11108" i="1"/>
  <c r="C11109" i="1"/>
  <c r="C11110" i="1"/>
  <c r="C11111" i="1"/>
  <c r="C11112" i="1"/>
  <c r="C11113" i="1"/>
  <c r="C11114" i="1"/>
  <c r="C11115" i="1"/>
  <c r="C11116" i="1"/>
  <c r="C11117" i="1"/>
  <c r="C11118" i="1"/>
  <c r="C11119" i="1"/>
  <c r="C11120" i="1"/>
  <c r="C11121" i="1"/>
  <c r="C11122" i="1"/>
  <c r="C11123" i="1"/>
  <c r="C11124" i="1"/>
  <c r="C11125" i="1"/>
  <c r="C11126" i="1"/>
  <c r="C11127" i="1"/>
  <c r="C11128" i="1"/>
  <c r="C11129" i="1"/>
  <c r="C11130" i="1"/>
  <c r="C11131" i="1"/>
  <c r="C11132" i="1"/>
  <c r="C11133" i="1"/>
  <c r="C11134" i="1"/>
  <c r="C11135" i="1"/>
  <c r="C11136" i="1"/>
  <c r="C11137" i="1"/>
  <c r="C11138" i="1"/>
  <c r="C11139" i="1"/>
  <c r="C11140" i="1"/>
  <c r="C11141" i="1"/>
  <c r="C11142" i="1"/>
  <c r="C11143" i="1"/>
  <c r="C11144" i="1"/>
  <c r="C11145" i="1"/>
  <c r="C11146" i="1"/>
  <c r="C11147" i="1"/>
  <c r="C11148" i="1"/>
  <c r="C11149" i="1"/>
  <c r="C11150" i="1"/>
  <c r="C11151" i="1"/>
  <c r="C11152" i="1"/>
  <c r="C11153" i="1"/>
  <c r="C11154" i="1"/>
  <c r="C11155" i="1"/>
  <c r="C11156" i="1"/>
  <c r="C11157" i="1"/>
  <c r="C11158" i="1"/>
  <c r="C11159" i="1"/>
  <c r="C11160" i="1"/>
  <c r="C11161" i="1"/>
  <c r="C11162" i="1"/>
  <c r="C11163" i="1"/>
  <c r="C11164" i="1"/>
  <c r="C11165" i="1"/>
  <c r="C11166" i="1"/>
  <c r="C11167" i="1"/>
  <c r="C11168" i="1"/>
  <c r="C11169" i="1"/>
  <c r="C11170" i="1"/>
  <c r="C11171" i="1"/>
  <c r="C11172" i="1"/>
  <c r="C11173" i="1"/>
  <c r="C11174" i="1"/>
  <c r="C11175" i="1"/>
  <c r="C11176" i="1"/>
  <c r="C11177" i="1"/>
  <c r="C11178" i="1"/>
  <c r="C11179" i="1"/>
  <c r="C11180" i="1"/>
  <c r="C11181" i="1"/>
  <c r="C11182" i="1"/>
  <c r="C11183" i="1"/>
  <c r="C11184" i="1"/>
  <c r="C11185" i="1"/>
  <c r="C11186" i="1"/>
  <c r="C11187" i="1"/>
  <c r="C11188" i="1"/>
  <c r="C11189" i="1"/>
  <c r="C11190" i="1"/>
  <c r="C11191" i="1"/>
  <c r="C11192" i="1"/>
  <c r="C11193" i="1"/>
  <c r="C11194" i="1"/>
  <c r="C11195" i="1"/>
  <c r="C11196" i="1"/>
  <c r="C11197" i="1"/>
  <c r="C11198" i="1"/>
  <c r="C11199" i="1"/>
  <c r="C11200" i="1"/>
  <c r="C11201" i="1"/>
  <c r="C11202" i="1"/>
  <c r="C11203" i="1"/>
  <c r="C11204" i="1"/>
  <c r="C11205" i="1"/>
  <c r="C11206" i="1"/>
  <c r="C11207" i="1"/>
  <c r="C11208" i="1"/>
  <c r="C11209" i="1"/>
  <c r="C11210" i="1"/>
  <c r="C11211" i="1"/>
  <c r="C11212" i="1"/>
  <c r="C11213" i="1"/>
  <c r="C11214" i="1"/>
  <c r="C11215" i="1"/>
  <c r="C11216" i="1"/>
  <c r="C11217" i="1"/>
  <c r="C11218" i="1"/>
  <c r="C11219" i="1"/>
  <c r="C11220" i="1"/>
  <c r="C11221" i="1"/>
  <c r="C11222" i="1"/>
  <c r="C11223" i="1"/>
  <c r="C11224" i="1"/>
  <c r="C11225" i="1"/>
  <c r="C11226" i="1"/>
  <c r="C11227" i="1"/>
  <c r="C11228" i="1"/>
  <c r="C11229" i="1"/>
  <c r="C11230" i="1"/>
  <c r="C11231" i="1"/>
  <c r="C11232" i="1"/>
  <c r="C11233" i="1"/>
  <c r="C11234" i="1"/>
  <c r="C11235" i="1"/>
  <c r="C11236" i="1"/>
  <c r="C11237" i="1"/>
  <c r="C11238" i="1"/>
  <c r="C11239" i="1"/>
  <c r="C11240" i="1"/>
  <c r="C11241" i="1"/>
  <c r="C11242" i="1"/>
  <c r="C11243" i="1"/>
  <c r="C11244" i="1"/>
  <c r="C11245" i="1"/>
  <c r="C11246" i="1"/>
  <c r="C11247" i="1"/>
  <c r="C11248" i="1"/>
  <c r="C11249" i="1"/>
  <c r="C11250" i="1"/>
  <c r="C11251" i="1"/>
  <c r="C11252" i="1"/>
  <c r="C11253" i="1"/>
  <c r="C11254" i="1"/>
  <c r="C11255" i="1"/>
  <c r="C11256" i="1"/>
  <c r="C11257" i="1"/>
  <c r="C11258" i="1"/>
  <c r="C11259" i="1"/>
  <c r="C11260" i="1"/>
  <c r="C11261" i="1"/>
  <c r="C11262" i="1"/>
  <c r="C11263" i="1"/>
  <c r="C11264" i="1"/>
  <c r="C11265" i="1"/>
  <c r="C11266" i="1"/>
  <c r="C11267" i="1"/>
  <c r="C11268" i="1"/>
  <c r="C11269" i="1"/>
  <c r="C11270" i="1"/>
  <c r="C11271" i="1"/>
  <c r="C11272" i="1"/>
  <c r="C11273" i="1"/>
  <c r="C11274" i="1"/>
  <c r="C11275" i="1"/>
  <c r="C11276" i="1"/>
  <c r="C11277" i="1"/>
  <c r="C11278" i="1"/>
  <c r="C11279" i="1"/>
  <c r="C11280" i="1"/>
  <c r="C11281" i="1"/>
  <c r="C11282" i="1"/>
  <c r="C11283" i="1"/>
  <c r="C11284" i="1"/>
  <c r="C11285" i="1"/>
  <c r="C11286" i="1"/>
  <c r="C11287" i="1"/>
  <c r="C11288" i="1"/>
  <c r="C11289" i="1"/>
  <c r="C11290" i="1"/>
  <c r="C11291" i="1"/>
  <c r="C11292" i="1"/>
  <c r="C11293" i="1"/>
  <c r="C11294" i="1"/>
  <c r="C11295" i="1"/>
  <c r="C11296" i="1"/>
  <c r="C11297" i="1"/>
  <c r="C11298" i="1"/>
  <c r="C11299" i="1"/>
  <c r="C11300" i="1"/>
  <c r="C11301" i="1"/>
  <c r="C11302" i="1"/>
  <c r="C11303" i="1"/>
  <c r="C11304" i="1"/>
  <c r="C11305" i="1"/>
  <c r="C11306" i="1"/>
  <c r="C11307" i="1"/>
  <c r="C11308" i="1"/>
  <c r="C11309" i="1"/>
  <c r="C11310" i="1"/>
  <c r="C11311" i="1"/>
  <c r="C11312" i="1"/>
  <c r="C11313" i="1"/>
  <c r="C11314" i="1"/>
  <c r="C11315" i="1"/>
  <c r="C11316" i="1"/>
  <c r="C11317" i="1"/>
  <c r="C11318" i="1"/>
  <c r="C11319" i="1"/>
  <c r="C11320" i="1"/>
  <c r="C11321" i="1"/>
  <c r="C11322" i="1"/>
  <c r="C11323" i="1"/>
  <c r="C11324" i="1"/>
  <c r="C11325" i="1"/>
  <c r="C11326" i="1"/>
  <c r="C11327" i="1"/>
  <c r="C11328" i="1"/>
  <c r="C11329" i="1"/>
  <c r="C11330" i="1"/>
  <c r="C11331" i="1"/>
  <c r="C11332" i="1"/>
  <c r="C11333" i="1"/>
  <c r="C11334" i="1"/>
  <c r="C11335" i="1"/>
  <c r="C11336" i="1"/>
  <c r="C11337" i="1"/>
  <c r="C11338" i="1"/>
  <c r="C11339" i="1"/>
  <c r="C11340" i="1"/>
  <c r="C11341" i="1"/>
  <c r="C11342" i="1"/>
  <c r="C11343" i="1"/>
  <c r="C11344" i="1"/>
  <c r="C11345" i="1"/>
  <c r="C11346" i="1"/>
  <c r="C11347" i="1"/>
  <c r="C11348" i="1"/>
  <c r="C11349" i="1"/>
  <c r="C11350" i="1"/>
  <c r="C11351" i="1"/>
  <c r="C11352" i="1"/>
  <c r="C11353" i="1"/>
  <c r="C11354" i="1"/>
  <c r="C11355" i="1"/>
  <c r="C11356" i="1"/>
  <c r="C11357" i="1"/>
  <c r="C11358" i="1"/>
  <c r="C11359" i="1"/>
  <c r="C11360" i="1"/>
  <c r="C11361" i="1"/>
  <c r="C11362" i="1"/>
  <c r="C11363" i="1"/>
  <c r="C11364" i="1"/>
  <c r="C11365" i="1"/>
  <c r="C11366" i="1"/>
  <c r="C11367" i="1"/>
  <c r="C11368" i="1"/>
  <c r="C11369" i="1"/>
  <c r="C11370" i="1"/>
  <c r="C11371" i="1"/>
  <c r="C11372" i="1"/>
  <c r="C11373" i="1"/>
  <c r="C11374" i="1"/>
  <c r="C11375" i="1"/>
  <c r="C11376" i="1"/>
  <c r="C11377" i="1"/>
  <c r="C11378" i="1"/>
  <c r="C11379" i="1"/>
  <c r="C11380" i="1"/>
  <c r="C11381" i="1"/>
  <c r="C11382" i="1"/>
  <c r="C11383" i="1"/>
  <c r="C11384" i="1"/>
  <c r="C11385" i="1"/>
  <c r="C11386" i="1"/>
  <c r="C11387" i="1"/>
  <c r="C11388" i="1"/>
  <c r="C11389" i="1"/>
  <c r="C11390" i="1"/>
  <c r="C11391" i="1"/>
  <c r="C11392" i="1"/>
  <c r="C11393" i="1"/>
  <c r="C11394" i="1"/>
  <c r="C11395" i="1"/>
  <c r="C11396" i="1"/>
  <c r="C11397" i="1"/>
  <c r="C11398" i="1"/>
  <c r="C11399" i="1"/>
  <c r="C11400" i="1"/>
  <c r="C11401" i="1"/>
  <c r="C11402" i="1"/>
  <c r="C11403" i="1"/>
  <c r="C11404" i="1"/>
  <c r="C11405" i="1"/>
  <c r="C11406" i="1"/>
  <c r="C11407" i="1"/>
  <c r="C11408" i="1"/>
  <c r="C11409" i="1"/>
  <c r="C11410" i="1"/>
  <c r="C11411" i="1"/>
  <c r="C11412" i="1"/>
  <c r="C11413" i="1"/>
  <c r="C11414" i="1"/>
  <c r="C11415" i="1"/>
  <c r="C11416" i="1"/>
  <c r="C11417" i="1"/>
  <c r="C11418" i="1"/>
  <c r="C11419" i="1"/>
  <c r="C11420" i="1"/>
  <c r="C11421" i="1"/>
  <c r="C11422" i="1"/>
  <c r="C11423" i="1"/>
  <c r="C11424" i="1"/>
  <c r="C11425" i="1"/>
  <c r="C11426" i="1"/>
  <c r="C11427" i="1"/>
  <c r="C11428" i="1"/>
  <c r="C11429" i="1"/>
  <c r="C11430" i="1"/>
  <c r="C11431" i="1"/>
  <c r="C11432" i="1"/>
  <c r="C11433" i="1"/>
  <c r="C11434" i="1"/>
  <c r="C11435" i="1"/>
  <c r="C11436" i="1"/>
  <c r="C11437" i="1"/>
  <c r="C11438" i="1"/>
  <c r="C11439" i="1"/>
  <c r="C11440" i="1"/>
  <c r="C11441" i="1"/>
  <c r="C11442" i="1"/>
  <c r="C11443" i="1"/>
  <c r="C11444" i="1"/>
  <c r="C11445" i="1"/>
  <c r="C11446" i="1"/>
  <c r="C11447" i="1"/>
  <c r="C11448" i="1"/>
  <c r="C11449" i="1"/>
  <c r="C11450" i="1"/>
  <c r="C11451" i="1"/>
  <c r="C11452" i="1"/>
  <c r="C11453" i="1"/>
  <c r="C11454" i="1"/>
  <c r="C11455" i="1"/>
  <c r="C11456" i="1"/>
  <c r="C11457" i="1"/>
  <c r="C11458" i="1"/>
  <c r="C11459" i="1"/>
  <c r="C11460" i="1"/>
  <c r="C11461" i="1"/>
  <c r="C11462" i="1"/>
  <c r="C11463" i="1"/>
  <c r="C11464" i="1"/>
  <c r="C11465" i="1"/>
  <c r="C11466" i="1"/>
  <c r="C11467" i="1"/>
  <c r="C11468" i="1"/>
  <c r="C11469" i="1"/>
  <c r="C11470" i="1"/>
  <c r="C11471" i="1"/>
  <c r="C11472" i="1"/>
  <c r="C11473" i="1"/>
  <c r="C11474" i="1"/>
  <c r="C11475" i="1"/>
  <c r="C11476" i="1"/>
  <c r="C11477" i="1"/>
  <c r="C11478" i="1"/>
  <c r="C11479" i="1"/>
  <c r="C11480" i="1"/>
  <c r="C11481" i="1"/>
  <c r="C11482" i="1"/>
  <c r="C11483" i="1"/>
  <c r="C11484" i="1"/>
  <c r="C11485" i="1"/>
  <c r="C11486" i="1"/>
  <c r="C11487" i="1"/>
  <c r="C11488" i="1"/>
  <c r="C11489" i="1"/>
  <c r="C11490" i="1"/>
  <c r="C11491" i="1"/>
  <c r="C11492" i="1"/>
  <c r="C11493" i="1"/>
  <c r="C11494" i="1"/>
  <c r="C11495" i="1"/>
  <c r="C11496" i="1"/>
  <c r="C11497" i="1"/>
  <c r="C11498" i="1"/>
  <c r="C11499" i="1"/>
  <c r="C11500" i="1"/>
  <c r="C11501" i="1"/>
  <c r="C11502" i="1"/>
  <c r="C11503" i="1"/>
  <c r="C11504" i="1"/>
  <c r="C11505" i="1"/>
  <c r="C11506" i="1"/>
  <c r="C11507" i="1"/>
  <c r="C11508" i="1"/>
  <c r="C11509" i="1"/>
  <c r="C11510" i="1"/>
  <c r="C11511" i="1"/>
  <c r="C11512" i="1"/>
  <c r="C11513" i="1"/>
  <c r="C11514" i="1"/>
  <c r="C11515" i="1"/>
  <c r="C11516" i="1"/>
  <c r="C11517" i="1"/>
  <c r="C11518" i="1"/>
  <c r="C11519" i="1"/>
  <c r="C11520" i="1"/>
  <c r="C11521" i="1"/>
  <c r="C11522" i="1"/>
  <c r="C11523" i="1"/>
  <c r="C11524" i="1"/>
  <c r="C11525" i="1"/>
  <c r="C11526" i="1"/>
  <c r="C11527" i="1"/>
  <c r="C11528" i="1"/>
  <c r="C11529" i="1"/>
  <c r="C11530" i="1"/>
  <c r="C11531" i="1"/>
  <c r="C11532" i="1"/>
  <c r="C11533" i="1"/>
  <c r="C11534" i="1"/>
  <c r="C11535" i="1"/>
  <c r="C11536" i="1"/>
  <c r="C11537" i="1"/>
  <c r="C11538" i="1"/>
  <c r="C11539" i="1"/>
  <c r="C11540" i="1"/>
  <c r="C11541" i="1"/>
  <c r="C11542" i="1"/>
  <c r="C11543" i="1"/>
  <c r="C11544" i="1"/>
  <c r="C11545" i="1"/>
  <c r="C11546" i="1"/>
  <c r="C11547" i="1"/>
  <c r="C11548" i="1"/>
  <c r="C11549" i="1"/>
  <c r="C11550" i="1"/>
  <c r="C11551" i="1"/>
  <c r="C11552" i="1"/>
  <c r="C11553" i="1"/>
  <c r="C11554" i="1"/>
  <c r="C11555" i="1"/>
  <c r="C11556" i="1"/>
  <c r="C11557" i="1"/>
  <c r="C11558" i="1"/>
  <c r="C11559" i="1"/>
  <c r="C11560" i="1"/>
  <c r="C11561" i="1"/>
  <c r="C11562" i="1"/>
  <c r="C11563" i="1"/>
  <c r="C11564" i="1"/>
  <c r="C11565" i="1"/>
  <c r="C11566" i="1"/>
  <c r="C11567" i="1"/>
  <c r="C11568" i="1"/>
  <c r="C11569" i="1"/>
  <c r="C11570" i="1"/>
  <c r="C11571" i="1"/>
  <c r="C11572" i="1"/>
  <c r="C11573" i="1"/>
  <c r="C11574" i="1"/>
  <c r="C11575" i="1"/>
  <c r="C11576" i="1"/>
  <c r="C11577" i="1"/>
  <c r="C11578" i="1"/>
  <c r="C11579" i="1"/>
  <c r="C11580" i="1"/>
  <c r="C11581" i="1"/>
  <c r="C11582" i="1"/>
  <c r="C11583" i="1"/>
  <c r="C11584" i="1"/>
  <c r="C11585" i="1"/>
  <c r="C11586" i="1"/>
  <c r="C11587" i="1"/>
  <c r="C11588" i="1"/>
  <c r="C11589" i="1"/>
  <c r="C11590" i="1"/>
  <c r="C11591" i="1"/>
  <c r="C11592" i="1"/>
  <c r="C11593" i="1"/>
  <c r="C11594" i="1"/>
  <c r="C11595" i="1"/>
  <c r="C11596" i="1"/>
  <c r="C11597" i="1"/>
  <c r="C11598" i="1"/>
  <c r="C11599" i="1"/>
  <c r="C11600" i="1"/>
  <c r="C11601" i="1"/>
  <c r="C11602" i="1"/>
  <c r="C11603" i="1"/>
  <c r="C11604" i="1"/>
  <c r="C11605" i="1"/>
  <c r="C11606" i="1"/>
  <c r="C11607" i="1"/>
  <c r="C11608" i="1"/>
  <c r="C11609" i="1"/>
  <c r="C11610" i="1"/>
  <c r="C11611" i="1"/>
  <c r="C11612" i="1"/>
  <c r="C11613" i="1"/>
  <c r="C11614" i="1"/>
  <c r="C11615" i="1"/>
  <c r="C11616" i="1"/>
  <c r="C11617" i="1"/>
  <c r="C11618" i="1"/>
  <c r="C11619" i="1"/>
  <c r="C11620" i="1"/>
  <c r="C11621" i="1"/>
  <c r="C11622" i="1"/>
  <c r="C11623" i="1"/>
  <c r="C11624" i="1"/>
  <c r="C11625" i="1"/>
  <c r="C11626" i="1"/>
  <c r="C11627" i="1"/>
  <c r="C11628" i="1"/>
  <c r="C11629" i="1"/>
  <c r="C11630" i="1"/>
  <c r="C11631" i="1"/>
  <c r="C11632" i="1"/>
  <c r="C11633" i="1"/>
  <c r="C11634" i="1"/>
  <c r="C11635" i="1"/>
  <c r="C11636" i="1"/>
  <c r="C11637" i="1"/>
  <c r="C11638" i="1"/>
  <c r="C11639" i="1"/>
  <c r="C11640" i="1"/>
  <c r="C11641" i="1"/>
  <c r="C11642" i="1"/>
  <c r="C11643" i="1"/>
  <c r="C11644" i="1"/>
  <c r="C11645" i="1"/>
  <c r="C11646" i="1"/>
  <c r="C11647" i="1"/>
  <c r="C11648" i="1"/>
  <c r="C11649" i="1"/>
  <c r="C11650" i="1"/>
  <c r="C11651" i="1"/>
  <c r="C11652" i="1"/>
  <c r="C11653" i="1"/>
  <c r="C11654" i="1"/>
  <c r="C11655" i="1"/>
  <c r="C11656" i="1"/>
  <c r="C11657" i="1"/>
  <c r="C11658" i="1"/>
  <c r="C11659" i="1"/>
  <c r="C11660" i="1"/>
  <c r="C11661" i="1"/>
  <c r="C11662" i="1"/>
  <c r="C11663" i="1"/>
  <c r="C11664" i="1"/>
  <c r="C11665" i="1"/>
  <c r="C11666" i="1"/>
  <c r="C11667" i="1"/>
  <c r="C11668" i="1"/>
  <c r="C11669" i="1"/>
  <c r="C11670" i="1"/>
  <c r="C11671" i="1"/>
  <c r="C11672" i="1"/>
  <c r="C11673" i="1"/>
  <c r="C11674" i="1"/>
  <c r="C11675" i="1"/>
  <c r="C11676" i="1"/>
  <c r="C11677" i="1"/>
  <c r="C11678" i="1"/>
  <c r="C11679" i="1"/>
  <c r="C11680" i="1"/>
  <c r="C11681" i="1"/>
  <c r="C11682" i="1"/>
  <c r="C11683" i="1"/>
  <c r="C11684" i="1"/>
  <c r="C11685" i="1"/>
  <c r="C11686" i="1"/>
  <c r="C11687" i="1"/>
  <c r="C11688" i="1"/>
  <c r="C11689" i="1"/>
  <c r="C11690" i="1"/>
  <c r="C11691" i="1"/>
  <c r="C11692" i="1"/>
  <c r="C11693" i="1"/>
  <c r="C11694" i="1"/>
  <c r="C11695" i="1"/>
  <c r="C11696" i="1"/>
  <c r="C11697" i="1"/>
  <c r="C11698" i="1"/>
  <c r="C11699" i="1"/>
  <c r="C11700" i="1"/>
  <c r="C11701" i="1"/>
  <c r="C11702" i="1"/>
  <c r="C11703" i="1"/>
  <c r="C11704" i="1"/>
  <c r="C11705" i="1"/>
  <c r="C11706" i="1"/>
  <c r="C11707" i="1"/>
  <c r="C11708" i="1"/>
  <c r="C11709" i="1"/>
  <c r="C11710" i="1"/>
  <c r="C11711" i="1"/>
  <c r="C11712" i="1"/>
  <c r="C11713" i="1"/>
  <c r="C11714" i="1"/>
  <c r="C11715" i="1"/>
  <c r="C11716" i="1"/>
  <c r="C11717" i="1"/>
  <c r="C11718" i="1"/>
  <c r="C11719" i="1"/>
  <c r="C11720" i="1"/>
  <c r="C11721" i="1"/>
  <c r="C11722" i="1"/>
  <c r="C11723" i="1"/>
  <c r="C11724" i="1"/>
  <c r="C11725" i="1"/>
  <c r="C11726" i="1"/>
  <c r="C11727" i="1"/>
  <c r="C11728" i="1"/>
  <c r="C11729" i="1"/>
  <c r="C11730" i="1"/>
  <c r="C11731" i="1"/>
  <c r="C11732" i="1"/>
  <c r="C11733" i="1"/>
  <c r="C11734" i="1"/>
  <c r="C11735" i="1"/>
  <c r="C11736" i="1"/>
  <c r="C11737" i="1"/>
  <c r="C11738" i="1"/>
  <c r="C11739" i="1"/>
  <c r="C11740" i="1"/>
  <c r="C11741" i="1"/>
  <c r="C11742" i="1"/>
  <c r="C11743" i="1"/>
  <c r="C11744" i="1"/>
  <c r="C11745" i="1"/>
  <c r="C11746" i="1"/>
  <c r="C11747" i="1"/>
  <c r="C11748" i="1"/>
  <c r="C11749" i="1"/>
  <c r="C11750" i="1"/>
  <c r="C11751" i="1"/>
  <c r="C11752" i="1"/>
  <c r="C11753" i="1"/>
  <c r="C11754" i="1"/>
  <c r="C11755" i="1"/>
  <c r="C11756" i="1"/>
  <c r="C11757" i="1"/>
  <c r="C11758" i="1"/>
  <c r="C11759" i="1"/>
  <c r="C11760" i="1"/>
  <c r="C11761" i="1"/>
  <c r="C11762" i="1"/>
  <c r="C11763" i="1"/>
  <c r="C11764" i="1"/>
  <c r="C11765" i="1"/>
  <c r="C11766" i="1"/>
  <c r="C11767" i="1"/>
  <c r="C11768" i="1"/>
  <c r="C11769" i="1"/>
  <c r="C11770" i="1"/>
  <c r="C11771" i="1"/>
  <c r="C11772" i="1"/>
  <c r="C11773" i="1"/>
  <c r="C11774" i="1"/>
  <c r="C11775" i="1"/>
  <c r="C11776" i="1"/>
  <c r="C11777" i="1"/>
  <c r="C11778" i="1"/>
  <c r="C11779" i="1"/>
  <c r="C11780" i="1"/>
  <c r="C11781" i="1"/>
  <c r="C11782" i="1"/>
  <c r="C11783" i="1"/>
  <c r="C11784" i="1"/>
  <c r="C11785" i="1"/>
  <c r="C11786" i="1"/>
  <c r="C11787" i="1"/>
  <c r="C11788" i="1"/>
  <c r="C11789" i="1"/>
  <c r="C11790" i="1"/>
  <c r="C11791" i="1"/>
  <c r="C11792" i="1"/>
  <c r="C11793" i="1"/>
  <c r="C11794" i="1"/>
  <c r="C11795" i="1"/>
  <c r="C11796" i="1"/>
  <c r="C11797" i="1"/>
  <c r="C11798" i="1"/>
  <c r="C11799" i="1"/>
  <c r="C11800" i="1"/>
  <c r="C11801" i="1"/>
  <c r="C11802" i="1"/>
  <c r="C11803" i="1"/>
  <c r="C11804" i="1"/>
  <c r="C11805" i="1"/>
  <c r="C11806" i="1"/>
  <c r="C11807" i="1"/>
  <c r="C11808" i="1"/>
  <c r="C11809" i="1"/>
  <c r="C11810" i="1"/>
  <c r="C11811" i="1"/>
  <c r="C11812" i="1"/>
  <c r="C11813" i="1"/>
  <c r="C11814" i="1"/>
  <c r="C11815" i="1"/>
  <c r="C11816" i="1"/>
  <c r="C11817" i="1"/>
  <c r="C11818" i="1"/>
  <c r="C11819" i="1"/>
  <c r="C11820" i="1"/>
  <c r="C11821" i="1"/>
  <c r="C11822" i="1"/>
  <c r="C11823" i="1"/>
  <c r="C11824" i="1"/>
  <c r="C11825" i="1"/>
  <c r="C11826" i="1"/>
  <c r="C11827" i="1"/>
  <c r="C11828" i="1"/>
  <c r="C11829" i="1"/>
  <c r="C11830" i="1"/>
  <c r="C11831" i="1"/>
  <c r="C11832" i="1"/>
  <c r="C11833" i="1"/>
  <c r="C11834" i="1"/>
  <c r="C11835" i="1"/>
  <c r="C11836" i="1"/>
  <c r="C11837" i="1"/>
  <c r="C11838" i="1"/>
  <c r="C11839" i="1"/>
  <c r="C11840" i="1"/>
  <c r="C11841" i="1"/>
  <c r="C11842" i="1"/>
  <c r="C11843" i="1"/>
  <c r="C11844" i="1"/>
  <c r="C11845" i="1"/>
  <c r="C11846" i="1"/>
  <c r="C11847" i="1"/>
  <c r="C11848" i="1"/>
  <c r="C11849" i="1"/>
  <c r="C11850" i="1"/>
  <c r="C11851" i="1"/>
  <c r="C11852" i="1"/>
  <c r="C11853" i="1"/>
  <c r="C11854" i="1"/>
  <c r="C11855" i="1"/>
  <c r="C11856" i="1"/>
  <c r="C11857" i="1"/>
  <c r="C11858" i="1"/>
  <c r="C11859" i="1"/>
  <c r="C11860" i="1"/>
  <c r="C11861" i="1"/>
  <c r="C11862" i="1"/>
  <c r="C11863" i="1"/>
  <c r="C11864" i="1"/>
  <c r="C11865" i="1"/>
  <c r="C11866" i="1"/>
  <c r="C11867" i="1"/>
  <c r="C11868" i="1"/>
  <c r="C11869" i="1"/>
  <c r="C11870" i="1"/>
  <c r="C11871" i="1"/>
  <c r="C11872" i="1"/>
  <c r="C11873" i="1"/>
  <c r="C11874" i="1"/>
  <c r="C11875" i="1"/>
  <c r="C11876" i="1"/>
  <c r="C11877" i="1"/>
  <c r="C11878" i="1"/>
  <c r="C11879" i="1"/>
  <c r="C11880" i="1"/>
  <c r="C11881" i="1"/>
  <c r="C11882" i="1"/>
  <c r="C11883" i="1"/>
  <c r="C11884" i="1"/>
  <c r="C11885" i="1"/>
  <c r="C11886" i="1"/>
  <c r="C11887" i="1"/>
  <c r="C11888" i="1"/>
  <c r="C11889" i="1"/>
  <c r="C11890" i="1"/>
  <c r="C11891" i="1"/>
  <c r="C11892" i="1"/>
  <c r="C11893" i="1"/>
  <c r="C11894" i="1"/>
  <c r="C11895" i="1"/>
  <c r="C11896" i="1"/>
  <c r="C11897" i="1"/>
  <c r="C11898" i="1"/>
  <c r="C11899" i="1"/>
  <c r="C11900" i="1"/>
  <c r="C11901" i="1"/>
  <c r="C11902" i="1"/>
  <c r="C11903" i="1"/>
  <c r="C11904" i="1"/>
  <c r="C11905" i="1"/>
  <c r="C11906" i="1"/>
  <c r="C11907" i="1"/>
  <c r="C11908" i="1"/>
  <c r="C11909" i="1"/>
  <c r="C11910" i="1"/>
  <c r="C11911" i="1"/>
  <c r="C11912" i="1"/>
  <c r="C11913" i="1"/>
  <c r="C11914" i="1"/>
  <c r="C11915" i="1"/>
  <c r="C11916" i="1"/>
  <c r="C11917" i="1"/>
  <c r="C11918" i="1"/>
  <c r="C11919" i="1"/>
  <c r="C11920" i="1"/>
  <c r="C11921" i="1"/>
  <c r="C11922" i="1"/>
  <c r="C11923" i="1"/>
  <c r="C11924" i="1"/>
  <c r="C11925" i="1"/>
  <c r="C11926" i="1"/>
  <c r="C11927" i="1"/>
  <c r="C11928" i="1"/>
  <c r="C11929" i="1"/>
  <c r="C11930" i="1"/>
  <c r="C11931" i="1"/>
  <c r="C11932" i="1"/>
  <c r="C11933" i="1"/>
  <c r="C11934" i="1"/>
  <c r="C11935" i="1"/>
  <c r="C11936" i="1"/>
  <c r="C11937" i="1"/>
  <c r="C11938" i="1"/>
  <c r="C11939" i="1"/>
  <c r="C11940" i="1"/>
  <c r="C11941" i="1"/>
  <c r="C11942" i="1"/>
  <c r="C11943" i="1"/>
  <c r="C11944" i="1"/>
  <c r="C11945" i="1"/>
  <c r="C11946" i="1"/>
  <c r="C11947" i="1"/>
  <c r="C11948" i="1"/>
  <c r="C11949" i="1"/>
  <c r="C11950" i="1"/>
  <c r="C11951" i="1"/>
  <c r="C11952" i="1"/>
  <c r="C11953" i="1"/>
  <c r="C11954" i="1"/>
  <c r="C11955" i="1"/>
  <c r="C11956" i="1"/>
  <c r="C11957" i="1"/>
  <c r="C11958" i="1"/>
  <c r="C11959" i="1"/>
  <c r="C11960" i="1"/>
  <c r="C11961" i="1"/>
  <c r="C11962" i="1"/>
  <c r="C11963" i="1"/>
  <c r="C11964" i="1"/>
  <c r="C11965" i="1"/>
  <c r="C11966" i="1"/>
  <c r="C11967" i="1"/>
  <c r="C11968" i="1"/>
  <c r="C11969" i="1"/>
  <c r="C11970" i="1"/>
  <c r="C11971" i="1"/>
  <c r="C11972" i="1"/>
  <c r="C11973" i="1"/>
  <c r="C11974" i="1"/>
  <c r="C11975" i="1"/>
  <c r="C11976" i="1"/>
  <c r="C11977" i="1"/>
  <c r="C11978" i="1"/>
  <c r="C11979" i="1"/>
  <c r="C11980" i="1"/>
  <c r="C11981" i="1"/>
  <c r="C11982" i="1"/>
  <c r="C11983" i="1"/>
  <c r="C11984" i="1"/>
  <c r="C11985" i="1"/>
  <c r="C11986" i="1"/>
  <c r="C11987" i="1"/>
  <c r="C11988" i="1"/>
  <c r="C11989" i="1"/>
  <c r="C11990" i="1"/>
  <c r="C11991" i="1"/>
  <c r="C11992" i="1"/>
  <c r="C11993" i="1"/>
  <c r="C11994" i="1"/>
  <c r="C11995" i="1"/>
  <c r="C11996" i="1"/>
  <c r="C11997" i="1"/>
  <c r="C11998" i="1"/>
  <c r="C11999" i="1"/>
  <c r="C12000" i="1"/>
  <c r="C12001" i="1"/>
  <c r="C12002" i="1"/>
  <c r="C12003" i="1"/>
  <c r="C12004" i="1"/>
  <c r="C12005" i="1"/>
  <c r="C12006" i="1"/>
  <c r="C12007" i="1"/>
  <c r="C12008" i="1"/>
  <c r="C12009" i="1"/>
  <c r="C12010" i="1"/>
  <c r="C12011" i="1"/>
  <c r="C12012" i="1"/>
  <c r="C12013" i="1"/>
  <c r="C12014" i="1"/>
  <c r="C12015" i="1"/>
  <c r="C12016" i="1"/>
  <c r="C12017" i="1"/>
  <c r="C12018" i="1"/>
  <c r="C12019" i="1"/>
  <c r="C12020" i="1"/>
  <c r="C12021" i="1"/>
  <c r="C12022" i="1"/>
  <c r="C12023" i="1"/>
  <c r="C12024" i="1"/>
  <c r="C12025" i="1"/>
  <c r="C12026" i="1"/>
  <c r="C12027" i="1"/>
  <c r="C12028" i="1"/>
  <c r="C12029" i="1"/>
  <c r="C12030" i="1"/>
  <c r="C12031" i="1"/>
  <c r="C12032" i="1"/>
  <c r="C12033" i="1"/>
  <c r="C12034" i="1"/>
  <c r="C12035" i="1"/>
  <c r="C12036" i="1"/>
  <c r="C12037" i="1"/>
  <c r="C12038" i="1"/>
  <c r="C12039" i="1"/>
  <c r="C12040" i="1"/>
  <c r="C12041" i="1"/>
  <c r="C12042" i="1"/>
  <c r="C12043" i="1"/>
  <c r="C12044" i="1"/>
  <c r="C12045" i="1"/>
  <c r="C12046" i="1"/>
  <c r="C12047" i="1"/>
  <c r="C12048" i="1"/>
  <c r="C12049" i="1"/>
  <c r="C12050" i="1"/>
  <c r="C12051" i="1"/>
  <c r="C12052" i="1"/>
  <c r="C12053" i="1"/>
  <c r="C12054" i="1"/>
  <c r="C12055" i="1"/>
  <c r="C12056" i="1"/>
  <c r="C12057" i="1"/>
  <c r="C12058" i="1"/>
  <c r="C12059" i="1"/>
  <c r="C12060" i="1"/>
  <c r="C12061" i="1"/>
  <c r="C12062" i="1"/>
  <c r="C12063" i="1"/>
  <c r="C12064" i="1"/>
  <c r="C12065" i="1"/>
  <c r="C12066" i="1"/>
  <c r="C12067" i="1"/>
  <c r="C12068" i="1"/>
  <c r="C12069" i="1"/>
  <c r="C12070" i="1"/>
  <c r="C12071" i="1"/>
  <c r="C12072" i="1"/>
  <c r="C12073" i="1"/>
  <c r="C12074" i="1"/>
  <c r="C12075" i="1"/>
  <c r="C12076" i="1"/>
  <c r="C12077" i="1"/>
  <c r="C12078" i="1"/>
  <c r="C12079" i="1"/>
  <c r="C12080" i="1"/>
  <c r="C12081" i="1"/>
  <c r="C12082" i="1"/>
  <c r="C12083" i="1"/>
  <c r="C12084" i="1"/>
  <c r="C12085" i="1"/>
  <c r="C12086" i="1"/>
  <c r="C12087" i="1"/>
  <c r="C12088" i="1"/>
  <c r="C12089" i="1"/>
  <c r="C12090" i="1"/>
  <c r="C12091" i="1"/>
  <c r="C12092" i="1"/>
  <c r="C12093" i="1"/>
  <c r="C12094" i="1"/>
  <c r="C12095" i="1"/>
  <c r="C12096" i="1"/>
  <c r="C12097" i="1"/>
  <c r="C12098" i="1"/>
  <c r="C12099" i="1"/>
  <c r="C12100" i="1"/>
  <c r="C12101" i="1"/>
  <c r="C12102" i="1"/>
  <c r="C12103" i="1"/>
  <c r="C12104" i="1"/>
  <c r="C12105" i="1"/>
  <c r="C12106" i="1"/>
  <c r="C12107" i="1"/>
  <c r="C12108" i="1"/>
  <c r="C12109" i="1"/>
  <c r="C12110" i="1"/>
  <c r="C12111" i="1"/>
  <c r="C12112" i="1"/>
  <c r="C12113" i="1"/>
  <c r="C12114" i="1"/>
  <c r="C12115" i="1"/>
  <c r="C12116" i="1"/>
  <c r="C12117" i="1"/>
  <c r="C12118" i="1"/>
  <c r="C12119" i="1"/>
  <c r="C12120" i="1"/>
  <c r="C12121" i="1"/>
  <c r="C12122" i="1"/>
  <c r="C12123" i="1"/>
  <c r="C12124" i="1"/>
  <c r="C12125" i="1"/>
  <c r="C12126" i="1"/>
  <c r="C12127" i="1"/>
  <c r="C12128" i="1"/>
  <c r="C12129" i="1"/>
  <c r="C12130" i="1"/>
  <c r="C12131" i="1"/>
  <c r="C12132" i="1"/>
  <c r="C12133" i="1"/>
  <c r="C12134" i="1"/>
  <c r="C12135" i="1"/>
  <c r="C12136" i="1"/>
  <c r="C12137" i="1"/>
  <c r="C12138" i="1"/>
  <c r="C12139" i="1"/>
  <c r="C12140" i="1"/>
  <c r="C12141" i="1"/>
  <c r="C12142" i="1"/>
  <c r="C12143" i="1"/>
  <c r="C12144" i="1"/>
  <c r="C12145" i="1"/>
  <c r="C12146" i="1"/>
  <c r="C12147" i="1"/>
  <c r="C12148" i="1"/>
  <c r="C12149" i="1"/>
  <c r="C12150" i="1"/>
  <c r="C12151" i="1"/>
  <c r="C12152" i="1"/>
  <c r="C12153" i="1"/>
  <c r="C12154" i="1"/>
  <c r="C12155" i="1"/>
  <c r="C12156" i="1"/>
  <c r="C12157" i="1"/>
  <c r="C12158" i="1"/>
  <c r="C12159" i="1"/>
  <c r="C12160" i="1"/>
  <c r="C12161" i="1"/>
  <c r="C12162" i="1"/>
  <c r="C12163" i="1"/>
  <c r="C12164" i="1"/>
  <c r="C12165" i="1"/>
  <c r="C12166" i="1"/>
  <c r="C12167" i="1"/>
  <c r="C12168" i="1"/>
  <c r="C12169" i="1"/>
  <c r="C12170" i="1"/>
  <c r="C12171" i="1"/>
  <c r="C12172" i="1"/>
  <c r="C12173" i="1"/>
  <c r="C12174" i="1"/>
  <c r="C12175" i="1"/>
  <c r="C12176" i="1"/>
  <c r="C12177" i="1"/>
  <c r="C12178" i="1"/>
  <c r="C12179" i="1"/>
  <c r="C12180" i="1"/>
  <c r="C12181" i="1"/>
  <c r="C12182" i="1"/>
  <c r="C12183" i="1"/>
  <c r="C12184" i="1"/>
  <c r="C12185" i="1"/>
  <c r="C12186" i="1"/>
  <c r="C12187" i="1"/>
  <c r="C12188" i="1"/>
  <c r="C12189" i="1"/>
  <c r="C12190" i="1"/>
  <c r="C12191" i="1"/>
  <c r="C12192" i="1"/>
  <c r="C12193" i="1"/>
  <c r="C12194" i="1"/>
  <c r="C12195" i="1"/>
  <c r="C12196" i="1"/>
  <c r="C12197" i="1"/>
  <c r="C12198" i="1"/>
  <c r="C12199" i="1"/>
  <c r="C12200" i="1"/>
  <c r="C12201" i="1"/>
  <c r="C12202" i="1"/>
  <c r="C12203" i="1"/>
  <c r="C12204" i="1"/>
  <c r="C12205" i="1"/>
  <c r="C12206" i="1"/>
  <c r="C12207" i="1"/>
  <c r="C12208" i="1"/>
  <c r="C12209" i="1"/>
  <c r="C12210" i="1"/>
  <c r="C12211" i="1"/>
  <c r="C12212" i="1"/>
  <c r="C12213" i="1"/>
  <c r="C12214" i="1"/>
  <c r="C12215" i="1"/>
  <c r="C12216" i="1"/>
  <c r="C12217" i="1"/>
  <c r="C12218" i="1"/>
  <c r="C12219" i="1"/>
  <c r="C12220" i="1"/>
  <c r="C12221" i="1"/>
  <c r="C12222" i="1"/>
  <c r="C12223" i="1"/>
  <c r="C12224" i="1"/>
  <c r="C12225" i="1"/>
  <c r="C12226" i="1"/>
  <c r="C12227" i="1"/>
  <c r="C12228" i="1"/>
  <c r="C12229" i="1"/>
  <c r="C12230" i="1"/>
  <c r="C12231" i="1"/>
  <c r="C12232" i="1"/>
  <c r="C12233" i="1"/>
  <c r="C12234" i="1"/>
  <c r="C12235" i="1"/>
  <c r="C12236" i="1"/>
  <c r="C12237" i="1"/>
  <c r="C12238" i="1"/>
  <c r="C12239" i="1"/>
  <c r="C12240" i="1"/>
  <c r="C12241" i="1"/>
  <c r="C12242" i="1"/>
  <c r="C12243" i="1"/>
  <c r="C12244" i="1"/>
  <c r="C12245" i="1"/>
  <c r="C12246" i="1"/>
  <c r="C12247" i="1"/>
  <c r="C12248" i="1"/>
  <c r="C12249" i="1"/>
  <c r="C12250" i="1"/>
  <c r="C12251" i="1"/>
  <c r="C12252" i="1"/>
  <c r="C12253" i="1"/>
  <c r="C12254" i="1"/>
  <c r="C12255" i="1"/>
  <c r="C12256" i="1"/>
  <c r="C12257" i="1"/>
  <c r="C12258" i="1"/>
  <c r="C12259" i="1"/>
  <c r="C12260" i="1"/>
  <c r="C12261" i="1"/>
  <c r="C12262" i="1"/>
  <c r="C12263" i="1"/>
  <c r="C12264" i="1"/>
  <c r="C12265" i="1"/>
  <c r="C12266" i="1"/>
  <c r="C12267" i="1"/>
  <c r="C12268" i="1"/>
  <c r="C12269" i="1"/>
  <c r="C12270" i="1"/>
  <c r="C12271" i="1"/>
  <c r="C12272" i="1"/>
  <c r="C12273" i="1"/>
  <c r="C12274" i="1"/>
  <c r="C12275" i="1"/>
  <c r="C12276" i="1"/>
  <c r="C12277" i="1"/>
  <c r="C12278" i="1"/>
  <c r="C12279" i="1"/>
  <c r="C12280" i="1"/>
  <c r="C12281" i="1"/>
  <c r="C12282" i="1"/>
  <c r="C12283" i="1"/>
  <c r="C12284" i="1"/>
  <c r="C12285" i="1"/>
  <c r="C12286" i="1"/>
  <c r="C12287" i="1"/>
  <c r="C12288" i="1"/>
  <c r="C12289" i="1"/>
  <c r="C12290" i="1"/>
  <c r="C12291" i="1"/>
  <c r="C12292" i="1"/>
  <c r="C12293" i="1"/>
  <c r="C12294" i="1"/>
  <c r="C12295" i="1"/>
  <c r="C12296" i="1"/>
  <c r="C12297" i="1"/>
  <c r="C12298" i="1"/>
  <c r="C12299" i="1"/>
  <c r="C12300" i="1"/>
  <c r="C12301" i="1"/>
  <c r="C12302" i="1"/>
  <c r="C12303" i="1"/>
  <c r="C12304" i="1"/>
  <c r="C12305" i="1"/>
  <c r="C12306" i="1"/>
  <c r="C12307" i="1"/>
  <c r="C12308" i="1"/>
  <c r="C12309" i="1"/>
  <c r="C12310" i="1"/>
  <c r="C12311" i="1"/>
  <c r="C12312" i="1"/>
  <c r="C12313" i="1"/>
  <c r="C12314" i="1"/>
  <c r="C12315" i="1"/>
  <c r="C12316" i="1"/>
  <c r="C12317" i="1"/>
  <c r="C12318" i="1"/>
  <c r="C12319" i="1"/>
  <c r="C12320" i="1"/>
  <c r="C12321" i="1"/>
  <c r="C12322" i="1"/>
  <c r="C12323" i="1"/>
  <c r="C12324" i="1"/>
  <c r="C12325" i="1"/>
  <c r="C12326" i="1"/>
  <c r="C12327" i="1"/>
  <c r="C12328" i="1"/>
  <c r="C12329" i="1"/>
  <c r="C12330" i="1"/>
  <c r="C12331" i="1"/>
  <c r="C12332" i="1"/>
  <c r="C12333" i="1"/>
  <c r="C12334" i="1"/>
  <c r="C12335" i="1"/>
  <c r="C12336" i="1"/>
  <c r="C12337" i="1"/>
  <c r="C12338" i="1"/>
  <c r="C12339" i="1"/>
  <c r="C12340" i="1"/>
  <c r="C12341" i="1"/>
  <c r="C12342" i="1"/>
  <c r="C12343" i="1"/>
  <c r="C12344" i="1"/>
  <c r="C12345" i="1"/>
  <c r="C12346" i="1"/>
  <c r="C12347" i="1"/>
  <c r="C12348" i="1"/>
  <c r="C12349" i="1"/>
  <c r="C12350" i="1"/>
  <c r="C12351" i="1"/>
  <c r="C12352" i="1"/>
  <c r="C12353" i="1"/>
  <c r="C12354" i="1"/>
  <c r="C12355" i="1"/>
  <c r="C12356" i="1"/>
  <c r="C12357" i="1"/>
  <c r="C12358" i="1"/>
  <c r="C12359" i="1"/>
  <c r="C12360" i="1"/>
  <c r="C12361" i="1"/>
  <c r="C12362" i="1"/>
  <c r="C12363" i="1"/>
  <c r="C12364" i="1"/>
  <c r="C12365" i="1"/>
  <c r="C12366" i="1"/>
  <c r="C12367" i="1"/>
  <c r="C12368" i="1"/>
  <c r="C12369" i="1"/>
  <c r="C12370" i="1"/>
  <c r="C12371" i="1"/>
  <c r="C12372" i="1"/>
  <c r="C12373" i="1"/>
  <c r="C12374" i="1"/>
  <c r="C12375" i="1"/>
  <c r="C12376" i="1"/>
  <c r="C12377" i="1"/>
  <c r="C12378" i="1"/>
  <c r="C12379" i="1"/>
  <c r="C12380" i="1"/>
  <c r="C12381" i="1"/>
  <c r="C12382" i="1"/>
  <c r="C12383" i="1"/>
  <c r="C12384" i="1"/>
  <c r="C12385" i="1"/>
  <c r="C12386" i="1"/>
  <c r="C12387" i="1"/>
  <c r="C12388" i="1"/>
  <c r="C12389" i="1"/>
  <c r="C12390" i="1"/>
  <c r="C12391" i="1"/>
  <c r="C12392" i="1"/>
  <c r="C12393" i="1"/>
  <c r="C12394" i="1"/>
  <c r="C12395" i="1"/>
  <c r="C12396" i="1"/>
  <c r="C12397" i="1"/>
  <c r="C12398" i="1"/>
  <c r="C12399" i="1"/>
  <c r="C12400" i="1"/>
  <c r="C12401" i="1"/>
  <c r="C12402" i="1"/>
  <c r="C12403" i="1"/>
  <c r="C12404" i="1"/>
  <c r="C12405" i="1"/>
  <c r="C12406" i="1"/>
  <c r="C12407" i="1"/>
  <c r="C12408" i="1"/>
  <c r="C12409" i="1"/>
  <c r="C12410" i="1"/>
  <c r="C12411" i="1"/>
  <c r="C12412" i="1"/>
  <c r="C12413" i="1"/>
  <c r="C12414" i="1"/>
  <c r="C12415" i="1"/>
  <c r="C12416" i="1"/>
  <c r="C12417" i="1"/>
  <c r="C12418" i="1"/>
  <c r="C12419" i="1"/>
  <c r="C12420" i="1"/>
  <c r="C12421" i="1"/>
  <c r="C12422" i="1"/>
  <c r="C12423" i="1"/>
  <c r="C12424" i="1"/>
  <c r="C12425" i="1"/>
  <c r="C12426" i="1"/>
  <c r="C12427" i="1"/>
  <c r="C12428" i="1"/>
  <c r="C12429" i="1"/>
  <c r="C12430" i="1"/>
  <c r="C12431" i="1"/>
  <c r="C12432" i="1"/>
  <c r="C12433" i="1"/>
  <c r="C12434" i="1"/>
  <c r="C12435" i="1"/>
  <c r="C12436" i="1"/>
  <c r="C12437" i="1"/>
  <c r="C12438" i="1"/>
  <c r="C12439" i="1"/>
  <c r="C12440" i="1"/>
  <c r="C12441" i="1"/>
  <c r="C12442" i="1"/>
  <c r="C12443" i="1"/>
  <c r="C12444" i="1"/>
  <c r="C12445" i="1"/>
  <c r="C12446" i="1"/>
  <c r="C12447" i="1"/>
  <c r="C12448" i="1"/>
  <c r="C12449" i="1"/>
  <c r="C12450" i="1"/>
  <c r="C12451" i="1"/>
  <c r="C12452" i="1"/>
  <c r="C12453" i="1"/>
  <c r="C12454" i="1"/>
  <c r="C12455" i="1"/>
  <c r="C12456" i="1"/>
  <c r="C12457" i="1"/>
  <c r="C12458" i="1"/>
  <c r="C12459" i="1"/>
  <c r="C12460" i="1"/>
  <c r="C12461" i="1"/>
  <c r="C12462" i="1"/>
  <c r="C12463" i="1"/>
  <c r="C12464" i="1"/>
  <c r="C12465" i="1"/>
  <c r="C12466" i="1"/>
  <c r="C12467" i="1"/>
  <c r="C12468" i="1"/>
  <c r="C12469" i="1"/>
  <c r="C12470" i="1"/>
  <c r="C12471" i="1"/>
  <c r="C12472" i="1"/>
  <c r="C12473" i="1"/>
  <c r="C12474" i="1"/>
  <c r="C12475" i="1"/>
  <c r="C12476" i="1"/>
  <c r="C12477" i="1"/>
  <c r="C12478" i="1"/>
  <c r="C12479" i="1"/>
  <c r="C12480" i="1"/>
  <c r="C12481" i="1"/>
  <c r="C12482" i="1"/>
  <c r="C12483" i="1"/>
  <c r="C12484" i="1"/>
  <c r="C12485" i="1"/>
  <c r="C12486" i="1"/>
  <c r="C12487" i="1"/>
  <c r="C12488" i="1"/>
  <c r="C12489" i="1"/>
  <c r="C12490" i="1"/>
  <c r="C12491" i="1"/>
  <c r="C12492" i="1"/>
  <c r="C12493" i="1"/>
  <c r="C12494" i="1"/>
  <c r="C12495" i="1"/>
  <c r="C12496" i="1"/>
  <c r="C12497" i="1"/>
  <c r="C12498" i="1"/>
  <c r="C12499" i="1"/>
  <c r="C12500" i="1"/>
  <c r="C12501" i="1"/>
  <c r="C12502" i="1"/>
  <c r="C12503" i="1"/>
  <c r="C12504" i="1"/>
  <c r="C12505" i="1"/>
  <c r="C12506" i="1"/>
  <c r="C12507" i="1"/>
  <c r="C12508" i="1"/>
  <c r="C12509" i="1"/>
  <c r="C12510" i="1"/>
  <c r="C12511" i="1"/>
  <c r="C12512" i="1"/>
  <c r="C12513" i="1"/>
  <c r="C12514" i="1"/>
  <c r="C12515" i="1"/>
  <c r="C12516" i="1"/>
  <c r="C12517" i="1"/>
  <c r="C12518" i="1"/>
  <c r="C12519" i="1"/>
  <c r="C12520" i="1"/>
  <c r="C12521" i="1"/>
  <c r="C12522" i="1"/>
  <c r="C12523" i="1"/>
  <c r="C12524" i="1"/>
  <c r="C12525" i="1"/>
  <c r="C12526" i="1"/>
  <c r="C12527" i="1"/>
  <c r="C12528" i="1"/>
  <c r="C12529" i="1"/>
  <c r="C12530" i="1"/>
  <c r="C12531" i="1"/>
  <c r="C12532" i="1"/>
  <c r="C12533" i="1"/>
  <c r="C12534" i="1"/>
  <c r="C12535" i="1"/>
  <c r="C12536" i="1"/>
  <c r="C12537" i="1"/>
  <c r="C12538" i="1"/>
  <c r="C12539" i="1"/>
  <c r="C12540" i="1"/>
  <c r="C12541" i="1"/>
  <c r="C12542" i="1"/>
  <c r="C12543" i="1"/>
  <c r="C12544" i="1"/>
  <c r="C12545" i="1"/>
  <c r="C12546" i="1"/>
  <c r="C12547" i="1"/>
  <c r="C12548" i="1"/>
  <c r="C12549" i="1"/>
  <c r="C12550" i="1"/>
  <c r="C12551" i="1"/>
  <c r="C12552" i="1"/>
  <c r="C12553" i="1"/>
  <c r="C12554" i="1"/>
  <c r="C12555" i="1"/>
  <c r="C12556" i="1"/>
  <c r="C12557" i="1"/>
  <c r="C12558" i="1"/>
  <c r="C12559" i="1"/>
  <c r="C12560" i="1"/>
  <c r="C12561" i="1"/>
  <c r="C12562" i="1"/>
  <c r="C12563" i="1"/>
  <c r="C12564" i="1"/>
  <c r="C12565" i="1"/>
  <c r="C12566" i="1"/>
  <c r="C12567" i="1"/>
  <c r="C12568" i="1"/>
  <c r="C12569" i="1"/>
  <c r="C12570" i="1"/>
  <c r="C12571" i="1"/>
  <c r="C12572" i="1"/>
  <c r="C12573" i="1"/>
  <c r="C12574" i="1"/>
  <c r="C12575" i="1"/>
  <c r="C12576" i="1"/>
  <c r="C12577" i="1"/>
  <c r="C12578" i="1"/>
  <c r="C12579" i="1"/>
  <c r="C12580" i="1"/>
  <c r="C12581" i="1"/>
  <c r="C12582" i="1"/>
  <c r="C12583" i="1"/>
  <c r="C12584" i="1"/>
  <c r="C12585" i="1"/>
  <c r="C12586" i="1"/>
  <c r="C12587" i="1"/>
  <c r="C12588" i="1"/>
  <c r="C12589" i="1"/>
  <c r="C12590" i="1"/>
  <c r="C12591" i="1"/>
  <c r="C12592" i="1"/>
  <c r="C12593" i="1"/>
  <c r="C12594" i="1"/>
  <c r="C12595" i="1"/>
  <c r="C12596" i="1"/>
  <c r="C12597" i="1"/>
  <c r="C12598" i="1"/>
  <c r="C12599" i="1"/>
  <c r="C12600" i="1"/>
  <c r="C12601" i="1"/>
  <c r="C12602" i="1"/>
  <c r="C12603" i="1"/>
  <c r="C12604" i="1"/>
  <c r="C12605" i="1"/>
  <c r="C12606" i="1"/>
  <c r="C12607" i="1"/>
  <c r="C12608" i="1"/>
  <c r="C12609" i="1"/>
  <c r="C12610" i="1"/>
  <c r="C12611" i="1"/>
  <c r="C12612" i="1"/>
  <c r="C12613" i="1"/>
  <c r="C12614" i="1"/>
  <c r="C12615" i="1"/>
  <c r="C12616" i="1"/>
  <c r="C12617" i="1"/>
  <c r="C12618" i="1"/>
  <c r="C12619" i="1"/>
  <c r="C12620" i="1"/>
  <c r="C12621" i="1"/>
  <c r="C12622" i="1"/>
  <c r="C12623" i="1"/>
  <c r="C12624" i="1"/>
  <c r="C12625" i="1"/>
  <c r="C12626" i="1"/>
  <c r="C12627" i="1"/>
  <c r="C12628" i="1"/>
  <c r="C12629" i="1"/>
  <c r="C12630" i="1"/>
  <c r="C12631" i="1"/>
  <c r="C12632" i="1"/>
  <c r="C12633" i="1"/>
  <c r="C12634" i="1"/>
  <c r="C12635" i="1"/>
  <c r="C12636" i="1"/>
  <c r="C12637" i="1"/>
  <c r="C12638" i="1"/>
  <c r="C12639" i="1"/>
  <c r="C12640" i="1"/>
  <c r="C12641" i="1"/>
  <c r="C12642" i="1"/>
  <c r="C12643" i="1"/>
  <c r="C12644" i="1"/>
  <c r="C12645" i="1"/>
  <c r="C12646" i="1"/>
  <c r="C12647" i="1"/>
  <c r="C12648" i="1"/>
  <c r="C12649" i="1"/>
  <c r="C12650" i="1"/>
  <c r="C12651" i="1"/>
  <c r="C12652" i="1"/>
  <c r="C12653" i="1"/>
  <c r="C12654" i="1"/>
  <c r="C12655" i="1"/>
  <c r="C12656" i="1"/>
  <c r="C12657" i="1"/>
  <c r="C12658" i="1"/>
  <c r="C12659" i="1"/>
  <c r="C12660" i="1"/>
  <c r="C12661" i="1"/>
  <c r="C12662" i="1"/>
  <c r="C12663" i="1"/>
  <c r="C12664" i="1"/>
  <c r="C12665" i="1"/>
  <c r="C12666" i="1"/>
  <c r="C12667" i="1"/>
  <c r="C12668" i="1"/>
  <c r="C12669" i="1"/>
  <c r="C12670" i="1"/>
  <c r="C12671" i="1"/>
  <c r="C12672" i="1"/>
  <c r="C12673" i="1"/>
  <c r="C12674" i="1"/>
  <c r="C12675" i="1"/>
  <c r="C12676" i="1"/>
  <c r="C12677" i="1"/>
  <c r="C12678" i="1"/>
  <c r="C12679" i="1"/>
  <c r="C12680" i="1"/>
  <c r="C12681" i="1"/>
  <c r="C12682" i="1"/>
  <c r="C12683" i="1"/>
  <c r="C12684" i="1"/>
  <c r="C12685" i="1"/>
  <c r="C12686" i="1"/>
  <c r="C12687" i="1"/>
  <c r="C12688" i="1"/>
  <c r="C12689" i="1"/>
  <c r="C12690" i="1"/>
  <c r="C12691" i="1"/>
  <c r="C12692" i="1"/>
  <c r="C12693" i="1"/>
  <c r="C12694" i="1"/>
  <c r="C12695" i="1"/>
  <c r="C12696" i="1"/>
  <c r="C12697" i="1"/>
  <c r="C12698" i="1"/>
  <c r="C12699" i="1"/>
  <c r="C12700" i="1"/>
  <c r="C12701" i="1"/>
  <c r="C12702" i="1"/>
  <c r="C12703" i="1"/>
  <c r="C12704" i="1"/>
  <c r="C12705" i="1"/>
  <c r="C12706" i="1"/>
  <c r="C12707" i="1"/>
  <c r="C12708" i="1"/>
  <c r="C12709" i="1"/>
  <c r="C12710" i="1"/>
  <c r="C12711" i="1"/>
  <c r="C12712" i="1"/>
  <c r="C12713" i="1"/>
  <c r="C12714" i="1"/>
  <c r="C12715" i="1"/>
  <c r="C12716" i="1"/>
  <c r="C12717" i="1"/>
  <c r="C12718" i="1"/>
  <c r="C12719" i="1"/>
  <c r="C12720" i="1"/>
  <c r="C12721" i="1"/>
  <c r="C12722" i="1"/>
  <c r="C12723" i="1"/>
  <c r="C12724" i="1"/>
  <c r="C12725" i="1"/>
  <c r="C12726" i="1"/>
  <c r="C12727" i="1"/>
  <c r="C12728" i="1"/>
  <c r="C12729" i="1"/>
  <c r="C12730" i="1"/>
  <c r="C12731" i="1"/>
  <c r="C12732" i="1"/>
  <c r="C12733" i="1"/>
  <c r="C12734" i="1"/>
  <c r="C12735" i="1"/>
  <c r="C12736" i="1"/>
  <c r="C12737" i="1"/>
  <c r="C12738" i="1"/>
  <c r="C12739" i="1"/>
  <c r="C12740" i="1"/>
  <c r="C12741" i="1"/>
  <c r="C12742" i="1"/>
  <c r="C12743" i="1"/>
  <c r="C12744" i="1"/>
  <c r="C12745" i="1"/>
  <c r="C12746" i="1"/>
  <c r="C12747" i="1"/>
  <c r="C12748" i="1"/>
  <c r="C12749" i="1"/>
  <c r="C12750" i="1"/>
  <c r="C12751" i="1"/>
  <c r="C12752" i="1"/>
  <c r="C12753" i="1"/>
  <c r="C12754" i="1"/>
  <c r="C12755" i="1"/>
  <c r="C12756" i="1"/>
  <c r="C12757" i="1"/>
  <c r="C12758" i="1"/>
  <c r="C12759" i="1"/>
  <c r="C12760" i="1"/>
  <c r="C12761" i="1"/>
  <c r="C12762" i="1"/>
  <c r="C12763" i="1"/>
  <c r="C12764" i="1"/>
  <c r="C12765" i="1"/>
  <c r="C12766" i="1"/>
  <c r="C12767" i="1"/>
  <c r="C12768" i="1"/>
  <c r="C12769" i="1"/>
  <c r="C12770" i="1"/>
  <c r="C12771" i="1"/>
  <c r="C12772" i="1"/>
  <c r="C12773" i="1"/>
  <c r="C12774" i="1"/>
  <c r="C12775" i="1"/>
  <c r="C12776" i="1"/>
  <c r="C12777" i="1"/>
  <c r="C12778" i="1"/>
  <c r="C12779" i="1"/>
  <c r="C12780" i="1"/>
  <c r="C12781" i="1"/>
  <c r="C12782" i="1"/>
  <c r="C12783" i="1"/>
  <c r="C12784" i="1"/>
  <c r="C12785" i="1"/>
  <c r="C12786" i="1"/>
  <c r="C12787" i="1"/>
  <c r="C12788" i="1"/>
  <c r="C12789" i="1"/>
  <c r="C12790" i="1"/>
  <c r="C12791" i="1"/>
  <c r="C12792" i="1"/>
  <c r="C12793" i="1"/>
  <c r="C12794" i="1"/>
  <c r="C12795" i="1"/>
  <c r="C12796" i="1"/>
  <c r="C12797" i="1"/>
  <c r="C12798" i="1"/>
  <c r="C12799" i="1"/>
  <c r="C12800" i="1"/>
  <c r="C12801" i="1"/>
  <c r="C12802" i="1"/>
  <c r="C12803" i="1"/>
  <c r="C12804" i="1"/>
  <c r="C12805" i="1"/>
  <c r="C12806" i="1"/>
  <c r="C12807" i="1"/>
  <c r="C12808" i="1"/>
  <c r="C12809" i="1"/>
  <c r="C12810" i="1"/>
  <c r="C12811" i="1"/>
  <c r="C12812" i="1"/>
  <c r="C12813" i="1"/>
  <c r="C12814" i="1"/>
  <c r="C12815" i="1"/>
  <c r="C12816" i="1"/>
  <c r="C12817" i="1"/>
  <c r="C12818" i="1"/>
  <c r="C12819" i="1"/>
  <c r="C12820" i="1"/>
  <c r="C12821" i="1"/>
  <c r="C12822" i="1"/>
  <c r="C12823" i="1"/>
  <c r="C12824" i="1"/>
  <c r="C12825" i="1"/>
  <c r="C12826" i="1"/>
  <c r="C12827" i="1"/>
  <c r="C12828" i="1"/>
  <c r="C12829" i="1"/>
  <c r="C12830" i="1"/>
  <c r="C12831" i="1"/>
  <c r="C12832" i="1"/>
  <c r="C12833" i="1"/>
  <c r="C12834" i="1"/>
  <c r="C12835" i="1"/>
  <c r="C12836" i="1"/>
  <c r="C12837" i="1"/>
  <c r="C12838" i="1"/>
  <c r="C12839" i="1"/>
  <c r="C12840" i="1"/>
  <c r="C12841" i="1"/>
  <c r="C12842" i="1"/>
  <c r="C12843" i="1"/>
  <c r="C12844" i="1"/>
  <c r="C12845" i="1"/>
  <c r="C12846" i="1"/>
  <c r="C12847" i="1"/>
  <c r="C12848" i="1"/>
  <c r="C12849" i="1"/>
  <c r="C12850" i="1"/>
  <c r="C12851" i="1"/>
  <c r="C12852" i="1"/>
  <c r="C12853" i="1"/>
  <c r="C12854" i="1"/>
  <c r="C12855" i="1"/>
  <c r="C12856" i="1"/>
  <c r="C12857" i="1"/>
  <c r="C12858" i="1"/>
  <c r="C12859" i="1"/>
  <c r="C12860" i="1"/>
  <c r="C12861" i="1"/>
  <c r="C12862" i="1"/>
  <c r="C12863" i="1"/>
  <c r="C12864" i="1"/>
  <c r="C12865" i="1"/>
  <c r="C12866" i="1"/>
  <c r="C12867" i="1"/>
  <c r="C12868" i="1"/>
  <c r="C12869" i="1"/>
  <c r="C12870" i="1"/>
  <c r="C12871" i="1"/>
  <c r="C12872" i="1"/>
  <c r="C12873" i="1"/>
  <c r="C12874" i="1"/>
  <c r="C12875" i="1"/>
  <c r="C12876" i="1"/>
  <c r="C12877" i="1"/>
  <c r="C12878" i="1"/>
  <c r="C12879" i="1"/>
  <c r="C12880" i="1"/>
  <c r="C12881" i="1"/>
  <c r="C12882" i="1"/>
  <c r="C12883" i="1"/>
  <c r="C12884" i="1"/>
  <c r="C12885" i="1"/>
  <c r="C12886" i="1"/>
  <c r="C12887" i="1"/>
  <c r="C12888" i="1"/>
  <c r="C12889" i="1"/>
  <c r="C12890" i="1"/>
  <c r="C12891" i="1"/>
  <c r="C12892" i="1"/>
  <c r="C12893" i="1"/>
  <c r="C12894" i="1"/>
  <c r="C12895" i="1"/>
  <c r="C12896" i="1"/>
  <c r="C12897" i="1"/>
  <c r="C12898" i="1"/>
  <c r="C12899" i="1"/>
  <c r="C12900" i="1"/>
  <c r="C12901" i="1"/>
  <c r="C12902" i="1"/>
  <c r="C12903" i="1"/>
  <c r="C12904" i="1"/>
  <c r="C12905" i="1"/>
  <c r="C12906" i="1"/>
  <c r="C12907" i="1"/>
  <c r="C12908" i="1"/>
  <c r="C12909" i="1"/>
  <c r="C12910" i="1"/>
  <c r="C12911" i="1"/>
  <c r="C12912" i="1"/>
  <c r="C12913" i="1"/>
  <c r="C12914" i="1"/>
  <c r="C12915" i="1"/>
  <c r="C12916" i="1"/>
  <c r="C12917" i="1"/>
  <c r="C12918" i="1"/>
  <c r="C12919" i="1"/>
  <c r="C12920" i="1"/>
  <c r="C12921" i="1"/>
  <c r="C12922" i="1"/>
  <c r="C12923" i="1"/>
  <c r="C12924" i="1"/>
  <c r="C12925" i="1"/>
  <c r="C12926" i="1"/>
  <c r="C12927" i="1"/>
  <c r="C12928" i="1"/>
  <c r="C12929" i="1"/>
  <c r="C12930" i="1"/>
  <c r="C12931" i="1"/>
  <c r="C12932" i="1"/>
  <c r="C12933" i="1"/>
  <c r="C12934" i="1"/>
  <c r="C12935" i="1"/>
  <c r="C12936" i="1"/>
  <c r="C12937" i="1"/>
  <c r="C12938" i="1"/>
  <c r="C12939" i="1"/>
  <c r="C12940" i="1"/>
  <c r="C12941" i="1"/>
  <c r="C12942" i="1"/>
  <c r="C12943" i="1"/>
  <c r="C12944" i="1"/>
  <c r="C12945" i="1"/>
  <c r="C12946" i="1"/>
  <c r="C12947" i="1"/>
  <c r="C12948" i="1"/>
  <c r="C12949" i="1"/>
  <c r="C12950" i="1"/>
  <c r="C12951" i="1"/>
  <c r="C12952" i="1"/>
  <c r="C12953" i="1"/>
  <c r="C12954" i="1"/>
  <c r="C12955" i="1"/>
  <c r="C12956" i="1"/>
  <c r="C12957" i="1"/>
  <c r="C12958" i="1"/>
  <c r="C12959" i="1"/>
  <c r="C12960" i="1"/>
  <c r="C12961" i="1"/>
  <c r="C12962" i="1"/>
  <c r="C12963" i="1"/>
  <c r="C12964" i="1"/>
  <c r="C12965" i="1"/>
  <c r="C12966" i="1"/>
  <c r="C12967" i="1"/>
  <c r="C12968" i="1"/>
  <c r="C12969" i="1"/>
  <c r="C12970" i="1"/>
  <c r="C12971" i="1"/>
  <c r="C12972" i="1"/>
  <c r="C12973" i="1"/>
  <c r="C12974" i="1"/>
  <c r="C12975" i="1"/>
  <c r="C12976" i="1"/>
  <c r="C12977" i="1"/>
  <c r="C12978" i="1"/>
  <c r="C12979" i="1"/>
  <c r="C12980" i="1"/>
  <c r="C12981" i="1"/>
  <c r="C12982" i="1"/>
  <c r="C12983" i="1"/>
  <c r="C12984" i="1"/>
  <c r="C12985" i="1"/>
  <c r="C12986" i="1"/>
  <c r="C12987" i="1"/>
  <c r="C12988" i="1"/>
  <c r="C12989" i="1"/>
  <c r="C12990" i="1"/>
  <c r="C12991" i="1"/>
  <c r="C12992" i="1"/>
  <c r="C12993" i="1"/>
  <c r="C12994" i="1"/>
  <c r="C12995" i="1"/>
  <c r="C12996" i="1"/>
  <c r="C12997" i="1"/>
  <c r="C12998" i="1"/>
  <c r="C12999" i="1"/>
  <c r="C13000" i="1"/>
  <c r="C13001" i="1"/>
  <c r="C13002" i="1"/>
  <c r="C13003" i="1"/>
  <c r="C13004" i="1"/>
  <c r="C13005" i="1"/>
  <c r="C13006" i="1"/>
  <c r="C13007" i="1"/>
  <c r="C13008" i="1"/>
  <c r="C13009" i="1"/>
  <c r="C13010" i="1"/>
  <c r="C13011" i="1"/>
  <c r="C13012" i="1"/>
  <c r="C13013" i="1"/>
  <c r="C13014" i="1"/>
  <c r="C13015" i="1"/>
  <c r="C13016" i="1"/>
  <c r="C13017" i="1"/>
  <c r="C13018" i="1"/>
  <c r="C13019" i="1"/>
  <c r="C13020" i="1"/>
  <c r="C13021" i="1"/>
  <c r="C13022" i="1"/>
  <c r="C13023" i="1"/>
  <c r="C13024" i="1"/>
  <c r="C13025" i="1"/>
  <c r="C13026" i="1"/>
  <c r="C13027" i="1"/>
  <c r="C13028" i="1"/>
  <c r="C13029" i="1"/>
  <c r="C13030" i="1"/>
  <c r="C13031" i="1"/>
  <c r="C13032" i="1"/>
  <c r="C13033" i="1"/>
  <c r="C13034" i="1"/>
  <c r="C13035" i="1"/>
  <c r="C13036" i="1"/>
  <c r="C13037" i="1"/>
  <c r="C13038" i="1"/>
  <c r="C13039" i="1"/>
  <c r="C13040" i="1"/>
  <c r="C13041" i="1"/>
  <c r="C13042" i="1"/>
  <c r="C13043" i="1"/>
  <c r="C13044" i="1"/>
  <c r="C13045" i="1"/>
  <c r="C13046" i="1"/>
  <c r="C13047" i="1"/>
  <c r="C13048" i="1"/>
  <c r="C13049" i="1"/>
  <c r="C13050" i="1"/>
  <c r="C13051" i="1"/>
  <c r="C13052" i="1"/>
  <c r="C13053" i="1"/>
  <c r="C13054" i="1"/>
  <c r="C13055" i="1"/>
  <c r="C13056" i="1"/>
  <c r="C13057" i="1"/>
  <c r="C13058" i="1"/>
  <c r="C13059" i="1"/>
  <c r="C13060" i="1"/>
  <c r="C13061" i="1"/>
  <c r="C13062" i="1"/>
  <c r="C13063" i="1"/>
  <c r="C13064" i="1"/>
  <c r="C13065" i="1"/>
  <c r="C13066" i="1"/>
  <c r="C13067" i="1"/>
  <c r="C13068" i="1"/>
  <c r="C13069" i="1"/>
  <c r="C13070" i="1"/>
  <c r="C13071" i="1"/>
  <c r="C13072" i="1"/>
  <c r="C13073" i="1"/>
  <c r="C13074" i="1"/>
  <c r="C13075" i="1"/>
  <c r="C13076" i="1"/>
  <c r="C13077" i="1"/>
  <c r="C13078" i="1"/>
  <c r="C13079" i="1"/>
  <c r="C13080" i="1"/>
  <c r="C13081" i="1"/>
  <c r="C13082" i="1"/>
  <c r="C13083" i="1"/>
  <c r="C13084" i="1"/>
  <c r="C13085" i="1"/>
  <c r="C13086" i="1"/>
  <c r="C13087" i="1"/>
  <c r="C13088" i="1"/>
  <c r="C13089" i="1"/>
  <c r="C13090" i="1"/>
  <c r="C13091" i="1"/>
  <c r="C13092" i="1"/>
  <c r="C13093" i="1"/>
  <c r="C13094" i="1"/>
  <c r="C13095" i="1"/>
  <c r="C13096" i="1"/>
  <c r="C13097" i="1"/>
  <c r="C13098" i="1"/>
  <c r="C13099" i="1"/>
  <c r="C13100" i="1"/>
  <c r="C13101" i="1"/>
  <c r="C13102" i="1"/>
  <c r="C13103" i="1"/>
  <c r="C13104" i="1"/>
  <c r="C13105" i="1"/>
  <c r="C13106" i="1"/>
  <c r="C13107" i="1"/>
  <c r="C13108" i="1"/>
  <c r="C13109" i="1"/>
  <c r="C13110" i="1"/>
  <c r="C13111" i="1"/>
  <c r="C13112" i="1"/>
  <c r="C13113" i="1"/>
  <c r="C13114" i="1"/>
  <c r="C13115" i="1"/>
  <c r="C13116" i="1"/>
  <c r="C13117" i="1"/>
  <c r="C13118" i="1"/>
  <c r="C13119" i="1"/>
  <c r="C13120" i="1"/>
  <c r="C13121" i="1"/>
  <c r="C13122" i="1"/>
  <c r="C13123" i="1"/>
  <c r="C13124" i="1"/>
  <c r="C13125" i="1"/>
  <c r="C13126" i="1"/>
  <c r="C13127" i="1"/>
  <c r="C13128" i="1"/>
  <c r="C13129" i="1"/>
  <c r="C13130" i="1"/>
  <c r="C13131" i="1"/>
  <c r="C13132" i="1"/>
  <c r="C13133" i="1"/>
  <c r="C13134" i="1"/>
  <c r="C13135" i="1"/>
  <c r="C13136" i="1"/>
  <c r="C13137" i="1"/>
  <c r="C13138" i="1"/>
  <c r="C13139" i="1"/>
  <c r="C13140" i="1"/>
  <c r="C13141" i="1"/>
  <c r="C13142" i="1"/>
  <c r="C13143" i="1"/>
  <c r="C13144" i="1"/>
  <c r="C13145" i="1"/>
  <c r="C13146" i="1"/>
  <c r="C13147" i="1"/>
  <c r="C13148" i="1"/>
  <c r="C13149" i="1"/>
  <c r="C13150" i="1"/>
  <c r="C13151" i="1"/>
  <c r="C13152" i="1"/>
  <c r="C13153" i="1"/>
  <c r="C13154" i="1"/>
  <c r="C13155" i="1"/>
  <c r="C13156" i="1"/>
  <c r="C13157" i="1"/>
  <c r="C13158" i="1"/>
  <c r="C13159" i="1"/>
  <c r="C13160" i="1"/>
  <c r="C13161" i="1"/>
  <c r="C13162" i="1"/>
  <c r="C13163" i="1"/>
  <c r="C13164" i="1"/>
  <c r="C13165" i="1"/>
  <c r="C13166" i="1"/>
  <c r="C13167" i="1"/>
  <c r="C13168" i="1"/>
  <c r="C13169" i="1"/>
  <c r="C13170" i="1"/>
  <c r="C13171" i="1"/>
  <c r="C13172" i="1"/>
  <c r="C13173" i="1"/>
  <c r="C13174" i="1"/>
  <c r="C13175" i="1"/>
  <c r="C13176" i="1"/>
  <c r="C13177" i="1"/>
  <c r="C13178" i="1"/>
  <c r="C13179" i="1"/>
  <c r="C13180" i="1"/>
  <c r="C13181" i="1"/>
  <c r="C13182" i="1"/>
  <c r="C13183" i="1"/>
  <c r="C13184" i="1"/>
  <c r="C13185" i="1"/>
  <c r="C13186" i="1"/>
  <c r="C13187" i="1"/>
  <c r="C13188" i="1"/>
  <c r="C13189" i="1"/>
  <c r="C13190" i="1"/>
  <c r="C13191" i="1"/>
  <c r="C13192" i="1"/>
  <c r="C13193" i="1"/>
  <c r="C13194" i="1"/>
  <c r="C13195" i="1"/>
  <c r="C13196" i="1"/>
  <c r="C13197" i="1"/>
  <c r="C13198" i="1"/>
  <c r="C13199" i="1"/>
  <c r="C13200" i="1"/>
  <c r="C13201" i="1"/>
  <c r="C13202" i="1"/>
  <c r="C13203" i="1"/>
  <c r="C13204" i="1"/>
  <c r="C13205" i="1"/>
  <c r="C13206" i="1"/>
  <c r="C13207" i="1"/>
  <c r="C13208" i="1"/>
  <c r="C13209" i="1"/>
  <c r="C13210" i="1"/>
  <c r="C13211" i="1"/>
  <c r="C13212" i="1"/>
  <c r="C13213" i="1"/>
  <c r="C13214" i="1"/>
  <c r="C13215" i="1"/>
  <c r="C13216" i="1"/>
  <c r="C13217" i="1"/>
  <c r="C13218" i="1"/>
  <c r="C13219" i="1"/>
  <c r="C13220" i="1"/>
  <c r="C13221" i="1"/>
  <c r="C13222" i="1"/>
  <c r="C13223" i="1"/>
  <c r="C13224" i="1"/>
  <c r="C13225" i="1"/>
  <c r="C13226" i="1"/>
  <c r="C13227" i="1"/>
  <c r="C13228" i="1"/>
  <c r="C13229" i="1"/>
  <c r="C13230" i="1"/>
  <c r="C13231" i="1"/>
  <c r="C13232" i="1"/>
  <c r="C13233" i="1"/>
  <c r="C13234" i="1"/>
  <c r="C13235" i="1"/>
  <c r="C13236" i="1"/>
  <c r="C13237" i="1"/>
  <c r="C13238" i="1"/>
  <c r="C13239" i="1"/>
  <c r="C13240" i="1"/>
  <c r="C13241" i="1"/>
  <c r="C13242" i="1"/>
  <c r="C13243" i="1"/>
  <c r="C13244" i="1"/>
  <c r="C13245" i="1"/>
  <c r="C13246" i="1"/>
  <c r="C13247" i="1"/>
  <c r="C13248" i="1"/>
  <c r="C13249" i="1"/>
  <c r="C13250" i="1"/>
  <c r="C13251" i="1"/>
  <c r="C13252" i="1"/>
  <c r="C13253" i="1"/>
  <c r="C13254" i="1"/>
  <c r="C13255" i="1"/>
  <c r="C13256" i="1"/>
  <c r="C13257" i="1"/>
  <c r="C13258" i="1"/>
  <c r="C13259" i="1"/>
  <c r="C13260" i="1"/>
  <c r="C13261" i="1"/>
  <c r="C13262" i="1"/>
  <c r="C13263" i="1"/>
  <c r="C13264" i="1"/>
  <c r="C13265" i="1"/>
  <c r="C13266" i="1"/>
  <c r="C13267" i="1"/>
  <c r="C13268" i="1"/>
  <c r="C13269" i="1"/>
  <c r="C13270" i="1"/>
  <c r="C13271" i="1"/>
  <c r="C13272" i="1"/>
  <c r="C13273" i="1"/>
  <c r="C13274" i="1"/>
  <c r="C13275" i="1"/>
  <c r="C13276" i="1"/>
  <c r="C13277" i="1"/>
  <c r="C13278" i="1"/>
  <c r="C13279" i="1"/>
  <c r="C13280" i="1"/>
  <c r="C13281" i="1"/>
  <c r="C13282" i="1"/>
  <c r="C13283" i="1"/>
  <c r="C13284" i="1"/>
  <c r="C13285" i="1"/>
  <c r="C13286" i="1"/>
  <c r="C13287" i="1"/>
  <c r="C13288" i="1"/>
  <c r="C13289" i="1"/>
  <c r="C13290" i="1"/>
  <c r="C13291" i="1"/>
  <c r="C13292" i="1"/>
  <c r="C13293" i="1"/>
  <c r="C13294" i="1"/>
  <c r="C13295" i="1"/>
  <c r="C13296" i="1"/>
  <c r="C13297" i="1"/>
  <c r="C13298" i="1"/>
  <c r="C13299" i="1"/>
  <c r="C13300" i="1"/>
  <c r="C13301" i="1"/>
  <c r="C13302" i="1"/>
  <c r="C13303" i="1"/>
  <c r="C13304" i="1"/>
  <c r="C13305" i="1"/>
  <c r="C13306" i="1"/>
  <c r="C13307" i="1"/>
  <c r="C13308" i="1"/>
  <c r="C13309" i="1"/>
  <c r="C13310" i="1"/>
  <c r="C13311" i="1"/>
  <c r="C13312" i="1"/>
  <c r="C13313" i="1"/>
  <c r="C13314" i="1"/>
  <c r="C13315" i="1"/>
  <c r="C13316" i="1"/>
  <c r="C13317" i="1"/>
  <c r="C13318" i="1"/>
  <c r="C13319" i="1"/>
  <c r="C13320" i="1"/>
  <c r="C13321" i="1"/>
  <c r="C13322" i="1"/>
  <c r="C13323" i="1"/>
  <c r="C13324" i="1"/>
  <c r="C13325" i="1"/>
  <c r="C13326" i="1"/>
  <c r="C13327" i="1"/>
  <c r="C13328" i="1"/>
  <c r="C13329" i="1"/>
  <c r="C13330" i="1"/>
  <c r="C13331" i="1"/>
  <c r="C13332" i="1"/>
  <c r="C13333" i="1"/>
  <c r="C13334" i="1"/>
  <c r="C13335" i="1"/>
  <c r="C13336" i="1"/>
  <c r="C13337" i="1"/>
  <c r="C13338" i="1"/>
  <c r="C13339" i="1"/>
  <c r="C13340" i="1"/>
  <c r="C13341" i="1"/>
  <c r="C13342" i="1"/>
  <c r="C13343" i="1"/>
  <c r="C13344" i="1"/>
  <c r="C13345" i="1"/>
  <c r="C13346" i="1"/>
  <c r="C13347" i="1"/>
  <c r="C13348" i="1"/>
  <c r="C13349" i="1"/>
  <c r="C13350" i="1"/>
  <c r="C13351" i="1"/>
  <c r="C13352" i="1"/>
  <c r="C13353" i="1"/>
  <c r="C13354" i="1"/>
  <c r="C13355" i="1"/>
  <c r="C13356" i="1"/>
  <c r="C13357" i="1"/>
  <c r="C13358" i="1"/>
  <c r="C13359" i="1"/>
  <c r="C13360" i="1"/>
  <c r="C13361" i="1"/>
  <c r="C13362" i="1"/>
  <c r="C13363" i="1"/>
  <c r="C13364" i="1"/>
  <c r="C13365" i="1"/>
  <c r="C13366" i="1"/>
  <c r="C13367" i="1"/>
  <c r="C13368" i="1"/>
  <c r="C13369" i="1"/>
  <c r="C13370" i="1"/>
  <c r="C13371" i="1"/>
  <c r="C13372" i="1"/>
  <c r="C13373" i="1"/>
  <c r="C13374" i="1"/>
  <c r="C13375" i="1"/>
  <c r="C13376" i="1"/>
  <c r="C13377" i="1"/>
  <c r="C13378" i="1"/>
  <c r="C13379" i="1"/>
  <c r="C13380" i="1"/>
  <c r="C13381" i="1"/>
  <c r="C13382" i="1"/>
  <c r="C13383" i="1"/>
  <c r="C13384" i="1"/>
  <c r="C13385" i="1"/>
  <c r="C13386" i="1"/>
  <c r="C13387" i="1"/>
  <c r="C13388" i="1"/>
  <c r="C13389" i="1"/>
  <c r="C13390" i="1"/>
  <c r="C13391" i="1"/>
  <c r="C13392" i="1"/>
  <c r="C13393" i="1"/>
  <c r="C13394" i="1"/>
  <c r="C13395" i="1"/>
  <c r="C13396" i="1"/>
  <c r="C13397" i="1"/>
  <c r="C13398" i="1"/>
  <c r="C13399" i="1"/>
  <c r="C13400" i="1"/>
  <c r="C13401" i="1"/>
  <c r="C13402" i="1"/>
  <c r="C13403" i="1"/>
  <c r="C13404" i="1"/>
  <c r="C13405" i="1"/>
  <c r="C13406" i="1"/>
  <c r="C13407" i="1"/>
  <c r="C13408" i="1"/>
  <c r="C13409" i="1"/>
  <c r="C13410" i="1"/>
  <c r="C13411" i="1"/>
  <c r="C13412" i="1"/>
  <c r="C13413" i="1"/>
  <c r="C13414" i="1"/>
  <c r="C13415" i="1"/>
  <c r="C13416" i="1"/>
  <c r="C13417" i="1"/>
  <c r="C13418" i="1"/>
  <c r="C13419" i="1"/>
  <c r="C13420" i="1"/>
  <c r="C13421" i="1"/>
  <c r="C13422" i="1"/>
  <c r="C13423" i="1"/>
  <c r="C13424" i="1"/>
  <c r="C13425" i="1"/>
  <c r="C13426" i="1"/>
  <c r="C13427" i="1"/>
  <c r="C13428" i="1"/>
  <c r="C13429" i="1"/>
  <c r="C13430" i="1"/>
  <c r="C13431" i="1"/>
  <c r="C13432" i="1"/>
  <c r="C13433" i="1"/>
  <c r="C13434" i="1"/>
  <c r="C13435" i="1"/>
  <c r="C13436" i="1"/>
  <c r="C13437" i="1"/>
  <c r="C13438" i="1"/>
  <c r="C13439" i="1"/>
  <c r="C13440" i="1"/>
  <c r="C13441" i="1"/>
  <c r="C13442" i="1"/>
  <c r="C13443" i="1"/>
  <c r="C13444" i="1"/>
  <c r="C13445" i="1"/>
  <c r="C13446" i="1"/>
  <c r="C13447" i="1"/>
  <c r="C13448" i="1"/>
  <c r="C13449" i="1"/>
  <c r="C13450" i="1"/>
  <c r="C13451" i="1"/>
  <c r="C13452" i="1"/>
  <c r="C13453" i="1"/>
  <c r="C13454" i="1"/>
  <c r="C13455" i="1"/>
  <c r="C13456" i="1"/>
  <c r="C13457" i="1"/>
  <c r="C13458" i="1"/>
  <c r="C13459" i="1"/>
  <c r="C13460" i="1"/>
  <c r="C13461" i="1"/>
  <c r="C13462" i="1"/>
  <c r="C13463" i="1"/>
  <c r="C13464" i="1"/>
  <c r="C13465" i="1"/>
  <c r="C13466" i="1"/>
  <c r="C13467" i="1"/>
  <c r="C13468" i="1"/>
  <c r="C13469" i="1"/>
  <c r="C13470" i="1"/>
  <c r="C13471" i="1"/>
  <c r="C13472" i="1"/>
  <c r="C13473" i="1"/>
  <c r="C13474" i="1"/>
  <c r="C13475" i="1"/>
  <c r="C13476" i="1"/>
  <c r="C13477" i="1"/>
  <c r="C13478" i="1"/>
  <c r="C13479" i="1"/>
  <c r="C13480" i="1"/>
  <c r="C13481" i="1"/>
  <c r="C13482" i="1"/>
  <c r="C13483" i="1"/>
  <c r="C13484" i="1"/>
  <c r="C13485" i="1"/>
  <c r="C13486" i="1"/>
  <c r="C13487" i="1"/>
  <c r="C13488" i="1"/>
  <c r="C13489" i="1"/>
  <c r="C13490" i="1"/>
  <c r="C13491" i="1"/>
  <c r="C13492" i="1"/>
  <c r="C13493" i="1"/>
  <c r="C13494" i="1"/>
  <c r="C13495" i="1"/>
  <c r="C13496" i="1"/>
  <c r="C13497" i="1"/>
  <c r="C13498" i="1"/>
  <c r="C13499" i="1"/>
  <c r="C13500" i="1"/>
  <c r="C13501" i="1"/>
  <c r="C13502" i="1"/>
  <c r="C13503" i="1"/>
  <c r="C13504" i="1"/>
  <c r="C13505" i="1"/>
  <c r="C13506" i="1"/>
  <c r="C13507" i="1"/>
  <c r="C13508" i="1"/>
  <c r="C13509" i="1"/>
  <c r="C13510" i="1"/>
  <c r="C13511" i="1"/>
  <c r="C13512" i="1"/>
  <c r="C13513" i="1"/>
  <c r="C13514" i="1"/>
  <c r="C13515" i="1"/>
  <c r="C13516" i="1"/>
  <c r="C13517" i="1"/>
  <c r="C13518" i="1"/>
  <c r="C13519" i="1"/>
  <c r="C13520" i="1"/>
  <c r="C13521" i="1"/>
  <c r="C13522" i="1"/>
  <c r="C13523" i="1"/>
  <c r="C13524" i="1"/>
  <c r="C13525" i="1"/>
  <c r="C13526" i="1"/>
  <c r="C13527" i="1"/>
  <c r="C13528" i="1"/>
  <c r="C13529" i="1"/>
  <c r="C13530" i="1"/>
  <c r="C13531" i="1"/>
  <c r="C13532" i="1"/>
  <c r="C13533" i="1"/>
  <c r="C13534" i="1"/>
  <c r="C13535" i="1"/>
  <c r="C13536" i="1"/>
  <c r="C13537" i="1"/>
  <c r="C13538" i="1"/>
  <c r="C13539" i="1"/>
  <c r="C13540" i="1"/>
  <c r="C13541" i="1"/>
  <c r="C13542" i="1"/>
  <c r="C13543" i="1"/>
  <c r="C13544" i="1"/>
  <c r="C13545" i="1"/>
  <c r="C13546" i="1"/>
  <c r="C13547" i="1"/>
  <c r="C13548" i="1"/>
  <c r="C13549" i="1"/>
  <c r="C13550" i="1"/>
  <c r="C13551" i="1"/>
  <c r="C13552" i="1"/>
  <c r="C13553" i="1"/>
  <c r="C13554" i="1"/>
  <c r="C13555" i="1"/>
  <c r="C13556" i="1"/>
  <c r="C13557" i="1"/>
  <c r="C13558" i="1"/>
  <c r="C13559" i="1"/>
  <c r="C13560" i="1"/>
  <c r="C13561" i="1"/>
  <c r="C13562" i="1"/>
  <c r="C13563" i="1"/>
  <c r="C13564" i="1"/>
  <c r="C13565" i="1"/>
  <c r="C13566" i="1"/>
  <c r="C13567" i="1"/>
  <c r="C13568" i="1"/>
  <c r="C13569" i="1"/>
  <c r="C13570" i="1"/>
  <c r="C13571" i="1"/>
  <c r="C13572" i="1"/>
  <c r="C13573" i="1"/>
  <c r="C13574" i="1"/>
  <c r="C13575" i="1"/>
  <c r="C13576" i="1"/>
  <c r="C13577" i="1"/>
  <c r="C13578" i="1"/>
  <c r="C13579" i="1"/>
  <c r="C13580" i="1"/>
  <c r="C13581" i="1"/>
  <c r="C13582" i="1"/>
  <c r="C13583" i="1"/>
  <c r="C13584" i="1"/>
  <c r="C13585" i="1"/>
  <c r="C13586" i="1"/>
  <c r="C13587" i="1"/>
  <c r="C13588" i="1"/>
  <c r="C13589" i="1"/>
  <c r="C13590" i="1"/>
  <c r="C13591" i="1"/>
  <c r="C13592" i="1"/>
  <c r="C13593" i="1"/>
  <c r="C13594" i="1"/>
  <c r="C13595" i="1"/>
  <c r="C13596" i="1"/>
  <c r="C13597" i="1"/>
  <c r="C13598" i="1"/>
  <c r="C13599" i="1"/>
  <c r="C13600" i="1"/>
  <c r="C13601" i="1"/>
  <c r="C13602" i="1"/>
  <c r="C13603" i="1"/>
  <c r="C13604" i="1"/>
  <c r="C13605" i="1"/>
  <c r="C13606" i="1"/>
  <c r="C13607" i="1"/>
  <c r="C13608" i="1"/>
  <c r="C13609" i="1"/>
  <c r="C13610" i="1"/>
  <c r="C13611" i="1"/>
  <c r="C13612" i="1"/>
  <c r="C13613" i="1"/>
  <c r="C13614" i="1"/>
  <c r="C13615" i="1"/>
  <c r="C13616" i="1"/>
  <c r="C13617" i="1"/>
  <c r="C13618" i="1"/>
  <c r="C13619" i="1"/>
  <c r="C13620" i="1"/>
  <c r="C13621" i="1"/>
  <c r="C13622" i="1"/>
  <c r="C13623" i="1"/>
  <c r="C13624" i="1"/>
  <c r="C13625" i="1"/>
  <c r="C13626" i="1"/>
  <c r="C13627" i="1"/>
  <c r="C13628" i="1"/>
  <c r="C13629" i="1"/>
  <c r="C13630" i="1"/>
  <c r="C13631" i="1"/>
  <c r="C13632" i="1"/>
  <c r="C13633" i="1"/>
  <c r="C13634" i="1"/>
  <c r="C13635" i="1"/>
  <c r="C13636" i="1"/>
  <c r="C13637" i="1"/>
  <c r="C13638" i="1"/>
  <c r="C13639" i="1"/>
  <c r="C13640" i="1"/>
  <c r="C13641" i="1"/>
  <c r="C13642" i="1"/>
  <c r="C13643" i="1"/>
  <c r="C13644" i="1"/>
  <c r="C13645" i="1"/>
  <c r="C13646" i="1"/>
  <c r="C13647" i="1"/>
  <c r="C13648" i="1"/>
  <c r="C13649" i="1"/>
  <c r="C13650" i="1"/>
  <c r="C13651" i="1"/>
  <c r="C13652" i="1"/>
  <c r="C13653" i="1"/>
  <c r="C13654" i="1"/>
  <c r="C13655" i="1"/>
  <c r="C13656" i="1"/>
  <c r="C13657" i="1"/>
  <c r="C13658" i="1"/>
  <c r="C13659" i="1"/>
  <c r="C13660" i="1"/>
  <c r="C13661" i="1"/>
  <c r="C13662" i="1"/>
  <c r="C13663" i="1"/>
  <c r="C13664" i="1"/>
  <c r="C13665" i="1"/>
  <c r="C13666" i="1"/>
  <c r="C13667" i="1"/>
  <c r="C13668" i="1"/>
  <c r="C13669" i="1"/>
  <c r="C13670" i="1"/>
  <c r="C13671" i="1"/>
  <c r="C13672" i="1"/>
  <c r="C13673" i="1"/>
  <c r="C13674" i="1"/>
  <c r="C13675" i="1"/>
  <c r="C13676" i="1"/>
  <c r="C13677" i="1"/>
  <c r="C13678" i="1"/>
  <c r="C13679" i="1"/>
  <c r="C13680" i="1"/>
  <c r="C13681" i="1"/>
  <c r="C13682" i="1"/>
  <c r="C13683" i="1"/>
  <c r="C13684" i="1"/>
  <c r="C13685" i="1"/>
  <c r="C13686" i="1"/>
  <c r="C13687" i="1"/>
  <c r="C13688" i="1"/>
  <c r="C13689" i="1"/>
  <c r="C13690" i="1"/>
  <c r="C13691" i="1"/>
  <c r="C13692" i="1"/>
  <c r="C13693" i="1"/>
  <c r="C13694" i="1"/>
  <c r="C13695" i="1"/>
  <c r="C13696" i="1"/>
  <c r="C13697" i="1"/>
  <c r="C13698" i="1"/>
  <c r="C13699" i="1"/>
  <c r="C13700" i="1"/>
  <c r="C13701" i="1"/>
  <c r="C13702" i="1"/>
  <c r="C13703" i="1"/>
  <c r="C13704" i="1"/>
  <c r="C13705" i="1"/>
  <c r="C13706" i="1"/>
  <c r="C13707" i="1"/>
  <c r="C13708" i="1"/>
  <c r="C13709" i="1"/>
  <c r="C13710" i="1"/>
  <c r="C13711" i="1"/>
  <c r="C13712" i="1"/>
  <c r="C13713" i="1"/>
  <c r="C13714" i="1"/>
  <c r="C13715" i="1"/>
  <c r="C13716" i="1"/>
  <c r="C13717" i="1"/>
  <c r="C13718" i="1"/>
  <c r="C13719" i="1"/>
  <c r="C13720" i="1"/>
  <c r="C13721" i="1"/>
  <c r="C13722" i="1"/>
  <c r="C13723" i="1"/>
  <c r="C13724" i="1"/>
  <c r="C13725" i="1"/>
  <c r="C13726" i="1"/>
  <c r="C13727" i="1"/>
  <c r="C13728" i="1"/>
  <c r="C13729" i="1"/>
  <c r="C13730" i="1"/>
  <c r="C13731" i="1"/>
  <c r="C13732" i="1"/>
  <c r="C13733" i="1"/>
  <c r="C13734" i="1"/>
  <c r="C13735" i="1"/>
  <c r="C13736" i="1"/>
  <c r="C13737" i="1"/>
  <c r="C13738" i="1"/>
  <c r="C13739" i="1"/>
  <c r="C13740" i="1"/>
  <c r="C13741" i="1"/>
  <c r="C13742" i="1"/>
  <c r="C13743" i="1"/>
  <c r="C13744" i="1"/>
  <c r="C13745" i="1"/>
  <c r="C13746" i="1"/>
  <c r="C13747" i="1"/>
  <c r="C13748" i="1"/>
  <c r="C13749" i="1"/>
  <c r="C13750" i="1"/>
  <c r="C13751" i="1"/>
  <c r="C13752" i="1"/>
  <c r="C13753" i="1"/>
  <c r="C13754" i="1"/>
  <c r="C13755" i="1"/>
  <c r="C13756" i="1"/>
  <c r="C13757" i="1"/>
  <c r="C13758" i="1"/>
  <c r="C13759" i="1"/>
  <c r="C13760" i="1"/>
  <c r="C13761" i="1"/>
  <c r="C13762" i="1"/>
  <c r="C13763" i="1"/>
  <c r="C13764" i="1"/>
  <c r="C13765" i="1"/>
  <c r="C13766" i="1"/>
  <c r="C13767" i="1"/>
  <c r="C13768" i="1"/>
  <c r="C13769" i="1"/>
  <c r="C13770" i="1"/>
  <c r="C13771" i="1"/>
  <c r="C13772" i="1"/>
  <c r="C13773" i="1"/>
  <c r="C13774" i="1"/>
  <c r="C13775" i="1"/>
  <c r="C13776" i="1"/>
  <c r="C13777" i="1"/>
  <c r="C13778" i="1"/>
  <c r="C13779" i="1"/>
  <c r="C13780" i="1"/>
  <c r="C13781" i="1"/>
  <c r="C13782" i="1"/>
  <c r="C13783" i="1"/>
  <c r="C13784" i="1"/>
  <c r="C13785" i="1"/>
  <c r="C13786" i="1"/>
  <c r="C13787" i="1"/>
  <c r="C13788" i="1"/>
  <c r="C13789" i="1"/>
  <c r="C13790" i="1"/>
  <c r="C13791" i="1"/>
  <c r="C13792" i="1"/>
  <c r="C13793" i="1"/>
  <c r="C13794" i="1"/>
  <c r="C13795" i="1"/>
  <c r="C13796" i="1"/>
  <c r="C13797" i="1"/>
  <c r="C13798" i="1"/>
  <c r="C13799" i="1"/>
  <c r="C13800" i="1"/>
  <c r="C13801" i="1"/>
  <c r="C13802" i="1"/>
  <c r="C13803" i="1"/>
  <c r="C13804" i="1"/>
  <c r="C13805" i="1"/>
  <c r="C13806" i="1"/>
  <c r="C13807" i="1"/>
  <c r="C13808" i="1"/>
  <c r="C13809" i="1"/>
  <c r="C13810" i="1"/>
  <c r="C13811" i="1"/>
  <c r="C13812" i="1"/>
  <c r="C13813" i="1"/>
  <c r="C13814" i="1"/>
  <c r="C13815" i="1"/>
  <c r="C13816" i="1"/>
  <c r="C13817" i="1"/>
  <c r="C13818" i="1"/>
  <c r="C13819" i="1"/>
  <c r="C13820" i="1"/>
  <c r="C13821" i="1"/>
  <c r="C13822" i="1"/>
  <c r="C13823" i="1"/>
  <c r="C13824" i="1"/>
  <c r="C13825" i="1"/>
  <c r="C13826" i="1"/>
  <c r="C13827" i="1"/>
  <c r="C13828" i="1"/>
  <c r="C13829" i="1"/>
  <c r="C13830" i="1"/>
  <c r="C13831" i="1"/>
  <c r="C13832" i="1"/>
  <c r="C13833" i="1"/>
  <c r="C13834" i="1"/>
  <c r="C13835" i="1"/>
  <c r="C13836" i="1"/>
  <c r="C13837" i="1"/>
  <c r="C13838" i="1"/>
  <c r="C13839" i="1"/>
  <c r="C13840" i="1"/>
  <c r="C13841" i="1"/>
  <c r="C13842" i="1"/>
  <c r="C13843" i="1"/>
  <c r="C13844" i="1"/>
  <c r="C13845" i="1"/>
  <c r="C13846" i="1"/>
  <c r="C13847" i="1"/>
  <c r="C13848" i="1"/>
  <c r="C13849" i="1"/>
  <c r="C13850" i="1"/>
  <c r="C13851" i="1"/>
  <c r="C13852" i="1"/>
  <c r="C13853" i="1"/>
  <c r="C13854" i="1"/>
  <c r="C13855" i="1"/>
  <c r="C13856" i="1"/>
  <c r="C13857" i="1"/>
  <c r="C13858" i="1"/>
  <c r="C13859" i="1"/>
  <c r="C13860" i="1"/>
  <c r="C13861" i="1"/>
  <c r="C13862" i="1"/>
  <c r="C13863" i="1"/>
  <c r="C13864" i="1"/>
  <c r="C13865" i="1"/>
  <c r="C13866" i="1"/>
  <c r="C13867" i="1"/>
  <c r="C13868" i="1"/>
  <c r="C13869" i="1"/>
  <c r="C13870" i="1"/>
  <c r="C13871" i="1"/>
  <c r="C13872" i="1"/>
  <c r="C13873" i="1"/>
  <c r="C13874" i="1"/>
  <c r="C13875" i="1"/>
  <c r="C13876" i="1"/>
  <c r="C13877" i="1"/>
  <c r="C13878" i="1"/>
  <c r="C13879" i="1"/>
  <c r="C13880" i="1"/>
  <c r="C13881" i="1"/>
  <c r="C13882" i="1"/>
  <c r="C13883" i="1"/>
  <c r="C13884" i="1"/>
  <c r="C13885" i="1"/>
  <c r="C13886" i="1"/>
  <c r="C13887" i="1"/>
  <c r="C13888" i="1"/>
  <c r="C13889" i="1"/>
  <c r="C13890" i="1"/>
  <c r="C13891" i="1"/>
  <c r="C13892" i="1"/>
  <c r="C13893" i="1"/>
  <c r="C13894" i="1"/>
  <c r="C13895" i="1"/>
  <c r="C13896" i="1"/>
  <c r="C13897" i="1"/>
  <c r="C13898" i="1"/>
  <c r="C13899" i="1"/>
  <c r="C13900" i="1"/>
  <c r="C13901" i="1"/>
  <c r="C13902" i="1"/>
  <c r="C13903" i="1"/>
  <c r="C13904" i="1"/>
  <c r="C13905" i="1"/>
  <c r="C13906" i="1"/>
  <c r="C13907" i="1"/>
  <c r="C13908" i="1"/>
  <c r="C13909" i="1"/>
  <c r="C13910" i="1"/>
  <c r="C13911" i="1"/>
  <c r="C13912" i="1"/>
  <c r="C13913" i="1"/>
  <c r="C13914" i="1"/>
  <c r="C13915" i="1"/>
  <c r="C13916" i="1"/>
  <c r="C13917" i="1"/>
  <c r="C13918" i="1"/>
  <c r="C13919" i="1"/>
  <c r="C13920" i="1"/>
  <c r="C13921" i="1"/>
  <c r="C13922" i="1"/>
  <c r="C13923" i="1"/>
  <c r="C13924" i="1"/>
  <c r="C13925" i="1"/>
  <c r="C13926" i="1"/>
  <c r="C13927" i="1"/>
  <c r="C13928" i="1"/>
  <c r="C13929" i="1"/>
  <c r="C13930" i="1"/>
  <c r="C13931" i="1"/>
  <c r="C13932" i="1"/>
  <c r="C13933" i="1"/>
  <c r="C13934" i="1"/>
  <c r="C13935" i="1"/>
  <c r="C13936" i="1"/>
  <c r="C13937" i="1"/>
  <c r="C13938" i="1"/>
  <c r="C13939" i="1"/>
  <c r="C13940" i="1"/>
  <c r="C13941" i="1"/>
  <c r="C13942" i="1"/>
  <c r="C13943" i="1"/>
  <c r="C13944" i="1"/>
  <c r="C13945" i="1"/>
  <c r="C13946" i="1"/>
  <c r="C13947" i="1"/>
  <c r="C13948" i="1"/>
  <c r="C13949" i="1"/>
  <c r="C13950" i="1"/>
  <c r="C13951" i="1"/>
  <c r="C13952" i="1"/>
  <c r="C13953" i="1"/>
  <c r="C13954" i="1"/>
  <c r="C13955" i="1"/>
  <c r="C13956" i="1"/>
  <c r="C13957" i="1"/>
  <c r="C13958" i="1"/>
  <c r="C13959" i="1"/>
  <c r="C13960" i="1"/>
  <c r="C13961" i="1"/>
  <c r="C13962" i="1"/>
  <c r="C13963" i="1"/>
  <c r="C13964" i="1"/>
  <c r="C13965" i="1"/>
  <c r="C13966" i="1"/>
  <c r="C13967" i="1"/>
  <c r="C13968" i="1"/>
  <c r="C13969" i="1"/>
  <c r="C13970" i="1"/>
  <c r="C13971" i="1"/>
  <c r="C13972" i="1"/>
  <c r="C13973" i="1"/>
  <c r="C13974" i="1"/>
  <c r="C13975" i="1"/>
  <c r="C13976" i="1"/>
  <c r="C13977" i="1"/>
  <c r="C13978" i="1"/>
  <c r="C13979" i="1"/>
  <c r="C13980" i="1"/>
  <c r="C13981" i="1"/>
  <c r="C13982" i="1"/>
  <c r="C13983" i="1"/>
  <c r="C13984" i="1"/>
  <c r="C13985" i="1"/>
  <c r="C13986" i="1"/>
  <c r="C13987" i="1"/>
  <c r="C13988" i="1"/>
  <c r="C13989" i="1"/>
  <c r="C13990" i="1"/>
  <c r="C13991" i="1"/>
  <c r="C13992" i="1"/>
  <c r="C13993" i="1"/>
  <c r="C13994" i="1"/>
  <c r="C13995" i="1"/>
  <c r="C13996" i="1"/>
  <c r="C13997" i="1"/>
  <c r="C13998" i="1"/>
  <c r="C13999" i="1"/>
  <c r="C14000" i="1"/>
  <c r="C14001" i="1"/>
  <c r="C14002" i="1"/>
  <c r="C14003" i="1"/>
  <c r="C14004" i="1"/>
  <c r="C14005" i="1"/>
  <c r="C14006" i="1"/>
  <c r="C14007" i="1"/>
  <c r="C14008" i="1"/>
  <c r="C14009" i="1"/>
  <c r="C14010" i="1"/>
  <c r="C14011" i="1"/>
  <c r="C14012" i="1"/>
  <c r="C14013" i="1"/>
  <c r="C14014" i="1"/>
  <c r="C14015" i="1"/>
  <c r="C14016" i="1"/>
  <c r="C14017" i="1"/>
  <c r="C14018" i="1"/>
  <c r="C14019" i="1"/>
  <c r="C14020" i="1"/>
  <c r="C14021" i="1"/>
  <c r="C14022" i="1"/>
  <c r="C14023" i="1"/>
  <c r="C14024" i="1"/>
  <c r="C14025" i="1"/>
  <c r="C14026" i="1"/>
  <c r="C14027" i="1"/>
  <c r="C14028" i="1"/>
  <c r="C14029" i="1"/>
  <c r="C14030" i="1"/>
  <c r="C14031" i="1"/>
  <c r="C14032" i="1"/>
  <c r="C14033" i="1"/>
  <c r="C14034" i="1"/>
  <c r="C14035" i="1"/>
  <c r="C14036" i="1"/>
  <c r="C14037" i="1"/>
  <c r="C14038" i="1"/>
  <c r="C14039" i="1"/>
  <c r="C14040" i="1"/>
  <c r="C14041" i="1"/>
  <c r="C14042" i="1"/>
  <c r="C14043" i="1"/>
  <c r="C14044" i="1"/>
  <c r="C14045" i="1"/>
  <c r="C14046" i="1"/>
  <c r="C14047" i="1"/>
  <c r="C14048" i="1"/>
  <c r="C14049" i="1"/>
  <c r="C14050" i="1"/>
  <c r="C14051" i="1"/>
  <c r="C14052" i="1"/>
  <c r="C14053" i="1"/>
  <c r="C14054" i="1"/>
  <c r="C14055" i="1"/>
  <c r="C14056" i="1"/>
  <c r="C14057" i="1"/>
  <c r="C14058" i="1"/>
  <c r="C14059" i="1"/>
  <c r="C14060" i="1"/>
  <c r="C14061" i="1"/>
  <c r="C14062" i="1"/>
  <c r="C14063" i="1"/>
  <c r="C14064" i="1"/>
  <c r="C14065" i="1"/>
  <c r="C14066" i="1"/>
  <c r="C14067" i="1"/>
  <c r="C14068" i="1"/>
  <c r="C14069" i="1"/>
  <c r="C14070" i="1"/>
  <c r="C14071" i="1"/>
  <c r="C14072" i="1"/>
  <c r="C14073" i="1"/>
  <c r="C14074" i="1"/>
  <c r="C14075" i="1"/>
  <c r="C14076" i="1"/>
  <c r="C14077" i="1"/>
  <c r="C14078" i="1"/>
  <c r="C14079" i="1"/>
  <c r="C14080" i="1"/>
  <c r="C14081" i="1"/>
  <c r="C14082" i="1"/>
  <c r="C14083" i="1"/>
  <c r="C14084" i="1"/>
  <c r="C14085" i="1"/>
  <c r="C14086" i="1"/>
  <c r="C14087" i="1"/>
  <c r="C14088" i="1"/>
  <c r="C14089" i="1"/>
  <c r="C14090" i="1"/>
  <c r="C14091" i="1"/>
  <c r="C14092" i="1"/>
  <c r="C14093" i="1"/>
  <c r="C14094" i="1"/>
  <c r="C14095" i="1"/>
  <c r="C14096" i="1"/>
  <c r="C14097" i="1"/>
  <c r="C14098" i="1"/>
  <c r="C14099" i="1"/>
  <c r="C14100" i="1"/>
  <c r="C14101" i="1"/>
  <c r="C14102" i="1"/>
  <c r="C14103" i="1"/>
  <c r="C14104" i="1"/>
  <c r="C14105" i="1"/>
  <c r="C14106" i="1"/>
  <c r="C14107" i="1"/>
  <c r="C14108" i="1"/>
  <c r="C14109" i="1"/>
  <c r="C14110" i="1"/>
  <c r="C14111" i="1"/>
  <c r="C14112" i="1"/>
  <c r="C14113" i="1"/>
  <c r="C14114" i="1"/>
  <c r="C14115" i="1"/>
  <c r="C14116" i="1"/>
  <c r="C14117" i="1"/>
  <c r="C14118" i="1"/>
  <c r="C14119" i="1"/>
  <c r="C14120" i="1"/>
  <c r="C14121" i="1"/>
  <c r="C14122" i="1"/>
  <c r="C14123" i="1"/>
  <c r="C14124" i="1"/>
  <c r="C14125" i="1"/>
  <c r="C14126" i="1"/>
  <c r="C14127" i="1"/>
  <c r="C14128" i="1"/>
  <c r="C14129" i="1"/>
  <c r="C14130" i="1"/>
  <c r="C14131" i="1"/>
  <c r="C14132" i="1"/>
  <c r="C14133" i="1"/>
  <c r="C14134" i="1"/>
  <c r="C14135" i="1"/>
  <c r="C14136" i="1"/>
  <c r="C14137" i="1"/>
  <c r="C14138" i="1"/>
  <c r="C14139" i="1"/>
  <c r="C14140" i="1"/>
  <c r="C14141" i="1"/>
  <c r="C14142" i="1"/>
  <c r="C14143" i="1"/>
  <c r="C14144" i="1"/>
  <c r="C14145" i="1"/>
  <c r="C14146" i="1"/>
  <c r="C14147" i="1"/>
  <c r="C14148" i="1"/>
  <c r="C14149" i="1"/>
  <c r="C14150" i="1"/>
  <c r="C14151" i="1"/>
  <c r="C14152" i="1"/>
  <c r="C14153" i="1"/>
  <c r="C14154" i="1"/>
  <c r="C14155" i="1"/>
  <c r="C14156" i="1"/>
  <c r="C14157" i="1"/>
  <c r="C14158" i="1"/>
  <c r="C14159" i="1"/>
  <c r="C14160" i="1"/>
  <c r="C14161" i="1"/>
  <c r="C14162" i="1"/>
  <c r="C14163" i="1"/>
  <c r="C14164" i="1"/>
  <c r="C14165" i="1"/>
  <c r="C14166" i="1"/>
  <c r="C14167" i="1"/>
  <c r="C14168" i="1"/>
  <c r="C14169" i="1"/>
  <c r="C14170" i="1"/>
  <c r="C14171" i="1"/>
  <c r="C14172" i="1"/>
  <c r="C14173" i="1"/>
  <c r="C14174" i="1"/>
  <c r="C14175" i="1"/>
  <c r="C14176" i="1"/>
  <c r="C14177" i="1"/>
  <c r="C14178" i="1"/>
  <c r="C14179" i="1"/>
  <c r="C14180" i="1"/>
  <c r="C14181" i="1"/>
  <c r="C14182" i="1"/>
  <c r="C14183" i="1"/>
  <c r="C14184" i="1"/>
  <c r="C14185" i="1"/>
  <c r="C14186" i="1"/>
  <c r="C14187" i="1"/>
  <c r="C14188" i="1"/>
  <c r="C14189" i="1"/>
  <c r="C14190" i="1"/>
  <c r="C14191" i="1"/>
  <c r="C14192" i="1"/>
  <c r="C14193" i="1"/>
  <c r="C14194" i="1"/>
  <c r="C14195" i="1"/>
  <c r="C14196" i="1"/>
  <c r="C14197" i="1"/>
  <c r="C14198" i="1"/>
  <c r="C14199" i="1"/>
  <c r="C14200" i="1"/>
  <c r="C14201" i="1"/>
  <c r="C14202" i="1"/>
  <c r="C14203" i="1"/>
  <c r="C14204" i="1"/>
  <c r="C14205" i="1"/>
  <c r="C14206" i="1"/>
  <c r="C14207" i="1"/>
  <c r="C14208" i="1"/>
  <c r="C14209" i="1"/>
  <c r="C14210" i="1"/>
  <c r="C14211" i="1"/>
  <c r="C14212" i="1"/>
  <c r="C14213" i="1"/>
  <c r="C14214" i="1"/>
  <c r="C14215" i="1"/>
  <c r="C14216" i="1"/>
  <c r="C14217" i="1"/>
  <c r="C14218" i="1"/>
  <c r="C14219" i="1"/>
  <c r="C14220" i="1"/>
  <c r="C14221" i="1"/>
  <c r="C14222" i="1"/>
  <c r="C14223" i="1"/>
  <c r="C14224" i="1"/>
  <c r="C14225" i="1"/>
  <c r="C14226" i="1"/>
  <c r="C14227" i="1"/>
  <c r="C14228" i="1"/>
  <c r="C14229" i="1"/>
  <c r="C14230" i="1"/>
  <c r="C14231" i="1"/>
  <c r="C14232" i="1"/>
  <c r="C14233" i="1"/>
  <c r="C14234" i="1"/>
  <c r="C14235" i="1"/>
  <c r="C14236" i="1"/>
  <c r="C14237" i="1"/>
  <c r="C14238" i="1"/>
  <c r="C14239" i="1"/>
  <c r="C14240" i="1"/>
  <c r="C14241" i="1"/>
  <c r="C14242" i="1"/>
  <c r="C14243" i="1"/>
  <c r="C14244" i="1"/>
  <c r="C14245" i="1"/>
  <c r="C14246" i="1"/>
  <c r="C14247" i="1"/>
  <c r="C14248" i="1"/>
  <c r="C14249" i="1"/>
  <c r="C14250" i="1"/>
  <c r="C14251" i="1"/>
  <c r="C14252" i="1"/>
  <c r="C14253" i="1"/>
  <c r="C14254" i="1"/>
  <c r="C14255" i="1"/>
  <c r="C14256" i="1"/>
  <c r="C14257" i="1"/>
  <c r="C14258" i="1"/>
  <c r="C14259" i="1"/>
  <c r="C14260" i="1"/>
  <c r="C14261" i="1"/>
  <c r="C14262" i="1"/>
  <c r="C14263" i="1"/>
  <c r="C14264" i="1"/>
  <c r="C14265" i="1"/>
  <c r="C14266" i="1"/>
  <c r="C14267" i="1"/>
  <c r="C14268" i="1"/>
  <c r="C14269" i="1"/>
  <c r="C14270" i="1"/>
  <c r="C14271" i="1"/>
  <c r="C14272" i="1"/>
  <c r="C14273" i="1"/>
  <c r="C14274" i="1"/>
  <c r="C14275" i="1"/>
  <c r="C14276" i="1"/>
  <c r="C14277" i="1"/>
  <c r="C14278" i="1"/>
  <c r="C14279" i="1"/>
  <c r="C14280" i="1"/>
  <c r="C14281" i="1"/>
  <c r="C14282" i="1"/>
  <c r="C14283" i="1"/>
  <c r="C14284" i="1"/>
  <c r="C14285" i="1"/>
  <c r="C14286" i="1"/>
  <c r="C14287" i="1"/>
  <c r="C14288" i="1"/>
  <c r="C14289" i="1"/>
  <c r="C14290" i="1"/>
  <c r="C14291" i="1"/>
  <c r="C14292" i="1"/>
  <c r="C14293" i="1"/>
  <c r="C14294" i="1"/>
  <c r="C14295" i="1"/>
  <c r="C14296" i="1"/>
  <c r="C14297" i="1"/>
  <c r="C14298" i="1"/>
  <c r="C14299" i="1"/>
  <c r="C14300" i="1"/>
  <c r="C14301" i="1"/>
  <c r="C14302" i="1"/>
  <c r="C14303" i="1"/>
  <c r="C14304" i="1"/>
  <c r="C14305" i="1"/>
  <c r="C14306" i="1"/>
  <c r="C14307" i="1"/>
  <c r="C14308" i="1"/>
  <c r="C14309" i="1"/>
  <c r="C14310" i="1"/>
  <c r="C14311" i="1"/>
  <c r="C14312" i="1"/>
  <c r="C14313" i="1"/>
  <c r="C14314" i="1"/>
  <c r="C14315" i="1"/>
  <c r="C14316" i="1"/>
  <c r="C14317" i="1"/>
  <c r="C14318" i="1"/>
  <c r="C14319" i="1"/>
  <c r="C14320" i="1"/>
  <c r="C14321" i="1"/>
  <c r="C14322" i="1"/>
  <c r="C14323" i="1"/>
  <c r="C14324" i="1"/>
  <c r="C14325" i="1"/>
  <c r="C14326" i="1"/>
  <c r="C14327" i="1"/>
  <c r="C14328" i="1"/>
  <c r="C14329" i="1"/>
  <c r="C14330" i="1"/>
  <c r="C14331" i="1"/>
  <c r="C14332" i="1"/>
  <c r="C14333" i="1"/>
  <c r="C14334" i="1"/>
  <c r="C14335" i="1"/>
  <c r="C14336" i="1"/>
  <c r="C14337" i="1"/>
  <c r="C14338" i="1"/>
  <c r="C14339" i="1"/>
  <c r="C14340" i="1"/>
  <c r="C14341" i="1"/>
  <c r="C14342" i="1"/>
  <c r="C14343" i="1"/>
  <c r="C14344" i="1"/>
  <c r="C14345" i="1"/>
  <c r="C14346" i="1"/>
  <c r="C14347" i="1"/>
  <c r="C14348" i="1"/>
  <c r="C14349" i="1"/>
  <c r="C14350" i="1"/>
  <c r="C14351" i="1"/>
  <c r="C14352" i="1"/>
  <c r="C14353" i="1"/>
  <c r="C14354" i="1"/>
  <c r="C14355" i="1"/>
  <c r="C14356" i="1"/>
  <c r="C14357" i="1"/>
  <c r="C14358" i="1"/>
  <c r="C14359" i="1"/>
  <c r="C14360" i="1"/>
  <c r="C14361" i="1"/>
  <c r="C14362" i="1"/>
  <c r="C14363" i="1"/>
  <c r="C14364" i="1"/>
  <c r="C14365" i="1"/>
  <c r="C14366" i="1"/>
  <c r="C14367" i="1"/>
  <c r="C14368" i="1"/>
  <c r="C14369" i="1"/>
  <c r="C14370" i="1"/>
  <c r="C14371" i="1"/>
  <c r="C14372" i="1"/>
  <c r="C14373" i="1"/>
  <c r="C14374" i="1"/>
  <c r="C14375" i="1"/>
  <c r="C14376" i="1"/>
  <c r="C14377" i="1"/>
  <c r="C14378" i="1"/>
  <c r="C14379" i="1"/>
  <c r="C14380" i="1"/>
  <c r="C14381" i="1"/>
  <c r="C14382" i="1"/>
  <c r="C14383" i="1"/>
  <c r="C14384" i="1"/>
  <c r="C14385" i="1"/>
  <c r="C14386" i="1"/>
  <c r="C14387" i="1"/>
  <c r="C14388" i="1"/>
  <c r="C14389" i="1"/>
  <c r="C14390" i="1"/>
  <c r="C14391" i="1"/>
  <c r="C14392" i="1"/>
  <c r="C14393" i="1"/>
  <c r="C14394" i="1"/>
  <c r="C14395" i="1"/>
  <c r="C14396" i="1"/>
  <c r="C14397" i="1"/>
  <c r="C14398" i="1"/>
  <c r="C14399" i="1"/>
  <c r="C14400" i="1"/>
  <c r="C14401" i="1"/>
  <c r="C14402" i="1"/>
  <c r="C14403" i="1"/>
  <c r="C14404" i="1"/>
  <c r="C14405" i="1"/>
  <c r="C14406" i="1"/>
  <c r="C14407" i="1"/>
  <c r="C14408" i="1"/>
  <c r="C14409" i="1"/>
  <c r="C14410" i="1"/>
  <c r="C14411" i="1"/>
  <c r="C14412" i="1"/>
  <c r="C14413" i="1"/>
  <c r="C14414" i="1"/>
  <c r="C14415" i="1"/>
  <c r="C14416" i="1"/>
  <c r="C14417" i="1"/>
  <c r="C14418" i="1"/>
  <c r="C14419" i="1"/>
  <c r="C14420" i="1"/>
  <c r="C14421" i="1"/>
  <c r="C14422" i="1"/>
  <c r="C14423" i="1"/>
  <c r="C14424" i="1"/>
  <c r="C14425" i="1"/>
  <c r="C14426" i="1"/>
  <c r="C14427" i="1"/>
  <c r="C14428" i="1"/>
  <c r="C14429" i="1"/>
  <c r="C14430" i="1"/>
  <c r="C14431" i="1"/>
  <c r="C14432" i="1"/>
  <c r="C14433" i="1"/>
  <c r="C14434" i="1"/>
  <c r="C14435" i="1"/>
  <c r="C14436" i="1"/>
  <c r="C14437" i="1"/>
  <c r="C14438" i="1"/>
  <c r="C14439" i="1"/>
  <c r="C14440" i="1"/>
  <c r="C14441" i="1"/>
  <c r="C14442" i="1"/>
  <c r="C14443" i="1"/>
  <c r="C14444" i="1"/>
  <c r="C14445" i="1"/>
  <c r="C14446" i="1"/>
  <c r="C14447" i="1"/>
  <c r="C14448" i="1"/>
  <c r="C14449" i="1"/>
  <c r="C14450" i="1"/>
  <c r="C14451" i="1"/>
  <c r="C14452" i="1"/>
  <c r="C14453" i="1"/>
  <c r="C14454" i="1"/>
  <c r="C14455" i="1"/>
  <c r="C14456" i="1"/>
  <c r="C14457" i="1"/>
  <c r="C14458" i="1"/>
  <c r="C14459" i="1"/>
  <c r="C14460" i="1"/>
  <c r="C14461" i="1"/>
  <c r="C14462" i="1"/>
  <c r="C14463" i="1"/>
  <c r="C14464" i="1"/>
  <c r="C14465" i="1"/>
  <c r="C14466" i="1"/>
  <c r="C14467" i="1"/>
  <c r="C14468" i="1"/>
  <c r="C14469" i="1"/>
  <c r="C14470" i="1"/>
  <c r="C14471" i="1"/>
  <c r="C14472" i="1"/>
  <c r="C14473" i="1"/>
  <c r="C14474" i="1"/>
  <c r="C14475" i="1"/>
  <c r="C14476" i="1"/>
  <c r="C14477" i="1"/>
  <c r="C14478" i="1"/>
  <c r="C14479" i="1"/>
  <c r="C14480" i="1"/>
  <c r="C14481" i="1"/>
  <c r="C14482" i="1"/>
  <c r="C14483" i="1"/>
  <c r="C14484" i="1"/>
  <c r="C14485" i="1"/>
  <c r="C14486" i="1"/>
  <c r="C14487" i="1"/>
  <c r="C14488" i="1"/>
  <c r="C14489" i="1"/>
  <c r="C14490" i="1"/>
  <c r="C14491" i="1"/>
  <c r="C14492" i="1"/>
  <c r="C14493" i="1"/>
  <c r="C14494" i="1"/>
  <c r="C14495" i="1"/>
  <c r="C14496" i="1"/>
  <c r="C14497" i="1"/>
  <c r="C14498" i="1"/>
  <c r="C14499" i="1"/>
  <c r="C14500" i="1"/>
  <c r="C14501" i="1"/>
  <c r="C14502" i="1"/>
  <c r="C14503" i="1"/>
  <c r="C14504" i="1"/>
  <c r="C14505" i="1"/>
  <c r="C14506" i="1"/>
  <c r="C14507" i="1"/>
  <c r="C14508" i="1"/>
  <c r="C14509" i="1"/>
  <c r="C14510" i="1"/>
  <c r="C14511" i="1"/>
  <c r="C14512" i="1"/>
  <c r="C14513" i="1"/>
  <c r="C14514" i="1"/>
  <c r="C14515" i="1"/>
  <c r="C14516" i="1"/>
  <c r="C14517" i="1"/>
  <c r="C14518" i="1"/>
  <c r="C14519" i="1"/>
  <c r="C14520" i="1"/>
  <c r="C14521" i="1"/>
  <c r="C14522" i="1"/>
  <c r="C14523" i="1"/>
  <c r="C14524" i="1"/>
  <c r="C14525" i="1"/>
  <c r="C14526" i="1"/>
  <c r="C14527" i="1"/>
  <c r="C14528" i="1"/>
  <c r="C14529" i="1"/>
  <c r="C14530" i="1"/>
  <c r="C14531" i="1"/>
  <c r="C14532" i="1"/>
  <c r="C14533" i="1"/>
  <c r="C14534" i="1"/>
  <c r="C14535" i="1"/>
  <c r="C14536" i="1"/>
  <c r="C14537" i="1"/>
  <c r="C14538" i="1"/>
  <c r="C14539" i="1"/>
  <c r="C14540" i="1"/>
  <c r="C14541" i="1"/>
  <c r="C14542" i="1"/>
  <c r="C14543" i="1"/>
  <c r="C14544" i="1"/>
  <c r="C14545" i="1"/>
  <c r="C14546" i="1"/>
  <c r="C14547" i="1"/>
  <c r="C14548" i="1"/>
  <c r="C14549" i="1"/>
  <c r="C14550" i="1"/>
  <c r="C14551" i="1"/>
  <c r="C14552" i="1"/>
  <c r="C14553" i="1"/>
  <c r="C14554" i="1"/>
  <c r="C14555" i="1"/>
  <c r="C14556" i="1"/>
  <c r="C14557" i="1"/>
  <c r="C14558" i="1"/>
  <c r="C14559" i="1"/>
  <c r="C14560" i="1"/>
  <c r="C14561" i="1"/>
  <c r="C14562" i="1"/>
  <c r="C14563" i="1"/>
  <c r="C14564" i="1"/>
  <c r="C14565" i="1"/>
  <c r="C14566" i="1"/>
  <c r="C14567" i="1"/>
  <c r="C14568" i="1"/>
  <c r="C14569" i="1"/>
  <c r="C14570" i="1"/>
  <c r="C14571" i="1"/>
  <c r="C14572" i="1"/>
  <c r="C14573" i="1"/>
  <c r="C14574" i="1"/>
  <c r="C14575" i="1"/>
  <c r="C14576" i="1"/>
  <c r="C14577" i="1"/>
  <c r="C14578" i="1"/>
  <c r="C14579" i="1"/>
  <c r="C14580" i="1"/>
  <c r="C14581" i="1"/>
  <c r="C14582" i="1"/>
  <c r="C14583" i="1"/>
  <c r="C14584" i="1"/>
  <c r="C14585" i="1"/>
  <c r="C14586" i="1"/>
  <c r="C14587" i="1"/>
  <c r="C14588" i="1"/>
  <c r="C14589" i="1"/>
  <c r="C14590" i="1"/>
  <c r="C14591" i="1"/>
  <c r="C14592" i="1"/>
  <c r="C14593" i="1"/>
  <c r="C14594" i="1"/>
  <c r="C14595" i="1"/>
  <c r="C14596" i="1"/>
  <c r="C14597" i="1"/>
  <c r="C14598" i="1"/>
  <c r="C14599" i="1"/>
  <c r="C14600" i="1"/>
  <c r="C14601" i="1"/>
  <c r="C14602" i="1"/>
  <c r="C14603" i="1"/>
  <c r="C14604" i="1"/>
  <c r="C14605" i="1"/>
  <c r="C14606" i="1"/>
  <c r="C14607" i="1"/>
  <c r="C14608" i="1"/>
  <c r="C14609" i="1"/>
  <c r="C14610" i="1"/>
  <c r="C14611" i="1"/>
  <c r="C14612" i="1"/>
  <c r="C14613" i="1"/>
  <c r="C14614" i="1"/>
  <c r="C14615" i="1"/>
  <c r="C14616" i="1"/>
  <c r="C14617" i="1"/>
  <c r="C14618" i="1"/>
  <c r="C14619" i="1"/>
  <c r="C14620" i="1"/>
  <c r="C14621" i="1"/>
  <c r="C14622" i="1"/>
  <c r="C14623" i="1"/>
  <c r="C14624" i="1"/>
  <c r="C14625" i="1"/>
  <c r="C14626" i="1"/>
  <c r="C14627" i="1"/>
  <c r="C14628" i="1"/>
  <c r="C14629" i="1"/>
  <c r="C14630" i="1"/>
  <c r="C14631" i="1"/>
  <c r="C14632" i="1"/>
  <c r="C14633" i="1"/>
  <c r="C14634" i="1"/>
  <c r="C14635" i="1"/>
  <c r="C14636" i="1"/>
  <c r="C14637" i="1"/>
  <c r="C14638" i="1"/>
  <c r="C14639" i="1"/>
  <c r="C14640" i="1"/>
  <c r="C14641" i="1"/>
  <c r="C14642" i="1"/>
  <c r="C14643" i="1"/>
  <c r="C14644" i="1"/>
  <c r="C14645" i="1"/>
  <c r="C14646" i="1"/>
  <c r="C14647" i="1"/>
  <c r="C14648" i="1"/>
  <c r="C14649" i="1"/>
  <c r="C14650" i="1"/>
  <c r="C14651" i="1"/>
  <c r="C14652" i="1"/>
  <c r="C14653" i="1"/>
  <c r="C14654" i="1"/>
  <c r="C14655" i="1"/>
  <c r="C14656" i="1"/>
  <c r="C14657" i="1"/>
  <c r="C14658" i="1"/>
  <c r="C14659" i="1"/>
  <c r="C14660" i="1"/>
  <c r="C14661" i="1"/>
  <c r="C14662" i="1"/>
  <c r="C14663" i="1"/>
  <c r="C14664" i="1"/>
  <c r="C14665" i="1"/>
  <c r="C14666" i="1"/>
  <c r="C14667" i="1"/>
  <c r="C14668" i="1"/>
  <c r="C14669" i="1"/>
  <c r="C14670" i="1"/>
  <c r="C14671" i="1"/>
  <c r="C14672" i="1"/>
  <c r="C14673" i="1"/>
  <c r="C14674" i="1"/>
  <c r="C14675" i="1"/>
  <c r="C14676" i="1"/>
  <c r="C14677" i="1"/>
  <c r="C14678" i="1"/>
  <c r="C14679" i="1"/>
  <c r="C14680" i="1"/>
  <c r="C14681" i="1"/>
  <c r="C14682" i="1"/>
  <c r="C14683" i="1"/>
  <c r="C14684" i="1"/>
  <c r="C14685" i="1"/>
  <c r="C14686" i="1"/>
  <c r="C14687" i="1"/>
  <c r="C14688" i="1"/>
  <c r="C14689" i="1"/>
  <c r="C14690" i="1"/>
  <c r="C14691" i="1"/>
  <c r="C14692" i="1"/>
  <c r="C14693" i="1"/>
  <c r="C14694" i="1"/>
  <c r="C14695" i="1"/>
  <c r="C14696" i="1"/>
  <c r="C14697" i="1"/>
  <c r="C14698" i="1"/>
  <c r="C14699" i="1"/>
  <c r="C14700" i="1"/>
  <c r="C14701" i="1"/>
  <c r="C14702" i="1"/>
  <c r="C14703" i="1"/>
  <c r="C14704" i="1"/>
  <c r="C14705" i="1"/>
  <c r="C14706" i="1"/>
  <c r="C14707" i="1"/>
  <c r="C14708" i="1"/>
  <c r="C14709" i="1"/>
  <c r="C14710" i="1"/>
  <c r="C14711" i="1"/>
  <c r="C14712" i="1"/>
  <c r="C14713" i="1"/>
  <c r="C14714" i="1"/>
  <c r="C14715" i="1"/>
  <c r="C14716" i="1"/>
  <c r="C14717" i="1"/>
  <c r="C14718" i="1"/>
  <c r="C14719" i="1"/>
  <c r="C14720" i="1"/>
  <c r="C14721" i="1"/>
  <c r="C14722" i="1"/>
  <c r="C14723" i="1"/>
  <c r="C14724" i="1"/>
  <c r="C14725" i="1"/>
  <c r="C14726" i="1"/>
  <c r="C14727" i="1"/>
  <c r="C14728" i="1"/>
  <c r="C14729" i="1"/>
  <c r="C14730" i="1"/>
  <c r="C14731" i="1"/>
  <c r="C14732" i="1"/>
  <c r="C14733" i="1"/>
  <c r="C14734" i="1"/>
  <c r="C14735" i="1"/>
  <c r="C14736" i="1"/>
  <c r="C14737" i="1"/>
  <c r="C14738" i="1"/>
  <c r="C14739" i="1"/>
  <c r="C14740" i="1"/>
  <c r="C14741" i="1"/>
  <c r="C14742" i="1"/>
  <c r="C14743" i="1"/>
  <c r="C14744" i="1"/>
  <c r="C14745" i="1"/>
  <c r="C14746" i="1"/>
  <c r="C14747" i="1"/>
  <c r="C14748" i="1"/>
  <c r="C14749" i="1"/>
  <c r="C14750" i="1"/>
  <c r="C14751" i="1"/>
  <c r="C14752" i="1"/>
  <c r="C14753" i="1"/>
  <c r="C14754" i="1"/>
  <c r="C14755" i="1"/>
  <c r="C14756" i="1"/>
  <c r="C14757" i="1"/>
  <c r="C14758" i="1"/>
  <c r="C14759" i="1"/>
  <c r="C14760" i="1"/>
  <c r="C14761" i="1"/>
  <c r="C14762" i="1"/>
  <c r="C14763" i="1"/>
  <c r="C14764" i="1"/>
  <c r="C14765" i="1"/>
  <c r="C14766" i="1"/>
  <c r="C14767" i="1"/>
  <c r="C14768" i="1"/>
  <c r="C14769" i="1"/>
  <c r="C14770" i="1"/>
  <c r="C14771" i="1"/>
  <c r="C14772" i="1"/>
  <c r="C14773" i="1"/>
  <c r="C14774" i="1"/>
  <c r="C14775" i="1"/>
  <c r="C14776" i="1"/>
  <c r="C14777" i="1"/>
  <c r="C14778" i="1"/>
  <c r="C14779" i="1"/>
  <c r="C14780" i="1"/>
  <c r="C14781" i="1"/>
  <c r="C14782" i="1"/>
  <c r="C14783" i="1"/>
  <c r="C14784" i="1"/>
  <c r="C14785" i="1"/>
  <c r="C14786" i="1"/>
  <c r="C14787" i="1"/>
  <c r="C14788" i="1"/>
  <c r="C14789" i="1"/>
  <c r="C14790" i="1"/>
  <c r="C14791" i="1"/>
  <c r="C14792" i="1"/>
  <c r="C14793" i="1"/>
  <c r="C14794" i="1"/>
  <c r="C14795" i="1"/>
  <c r="C14796" i="1"/>
  <c r="C14797" i="1"/>
  <c r="C14798" i="1"/>
  <c r="C14799" i="1"/>
  <c r="C14800" i="1"/>
  <c r="C14801" i="1"/>
  <c r="C14802" i="1"/>
  <c r="C14803" i="1"/>
  <c r="C14804" i="1"/>
  <c r="C14805" i="1"/>
  <c r="C14806" i="1"/>
  <c r="C14807" i="1"/>
  <c r="C14808" i="1"/>
  <c r="C14809" i="1"/>
  <c r="C14810" i="1"/>
  <c r="C14811" i="1"/>
  <c r="C14812" i="1"/>
  <c r="C14813" i="1"/>
  <c r="C14814" i="1"/>
  <c r="C14815" i="1"/>
  <c r="C14816" i="1"/>
  <c r="C14817" i="1"/>
  <c r="C14818" i="1"/>
  <c r="C14819" i="1"/>
  <c r="C14820" i="1"/>
  <c r="C14821" i="1"/>
  <c r="C14822" i="1"/>
  <c r="C14823" i="1"/>
  <c r="C14824" i="1"/>
  <c r="C14825" i="1"/>
  <c r="C14826" i="1"/>
  <c r="C14827" i="1"/>
  <c r="C14828" i="1"/>
  <c r="C14829" i="1"/>
  <c r="C14830" i="1"/>
  <c r="C14831" i="1"/>
  <c r="C14832" i="1"/>
  <c r="C14833" i="1"/>
  <c r="C14834" i="1"/>
  <c r="C14835" i="1"/>
  <c r="C14836" i="1"/>
  <c r="C14837" i="1"/>
  <c r="C14838" i="1"/>
  <c r="C14839" i="1"/>
  <c r="C14840" i="1"/>
  <c r="C14841" i="1"/>
  <c r="C14842" i="1"/>
  <c r="C14843" i="1"/>
  <c r="C14844" i="1"/>
  <c r="C14845" i="1"/>
  <c r="C14846" i="1"/>
  <c r="C14847" i="1"/>
  <c r="C14848" i="1"/>
  <c r="C14849" i="1"/>
  <c r="C14850" i="1"/>
  <c r="C14851" i="1"/>
  <c r="C14852" i="1"/>
  <c r="C14853" i="1"/>
  <c r="C14854" i="1"/>
  <c r="C14855" i="1"/>
  <c r="C14856" i="1"/>
  <c r="C14857" i="1"/>
  <c r="C14858" i="1"/>
  <c r="C14859" i="1"/>
  <c r="C14860" i="1"/>
  <c r="C14861" i="1"/>
  <c r="C14862" i="1"/>
  <c r="C14863" i="1"/>
  <c r="C14864" i="1"/>
  <c r="C14865" i="1"/>
  <c r="C14866" i="1"/>
  <c r="C14867" i="1"/>
  <c r="C14868" i="1"/>
  <c r="C14869" i="1"/>
  <c r="C14870" i="1"/>
  <c r="C14871" i="1"/>
  <c r="C14872" i="1"/>
  <c r="C14873" i="1"/>
  <c r="C14874" i="1"/>
  <c r="C14875" i="1"/>
  <c r="C14876" i="1"/>
  <c r="C14877" i="1"/>
  <c r="C14878" i="1"/>
  <c r="C14879" i="1"/>
  <c r="C14880" i="1"/>
  <c r="C14881" i="1"/>
  <c r="C14882" i="1"/>
  <c r="C14883" i="1"/>
  <c r="C14884" i="1"/>
  <c r="C14885" i="1"/>
  <c r="C14886" i="1"/>
  <c r="C14887" i="1"/>
  <c r="C14888" i="1"/>
  <c r="C14889" i="1"/>
  <c r="C14890" i="1"/>
  <c r="C14891" i="1"/>
  <c r="C14892" i="1"/>
  <c r="C14893" i="1"/>
  <c r="C14894" i="1"/>
  <c r="C14895" i="1"/>
  <c r="C14896" i="1"/>
  <c r="C14897" i="1"/>
  <c r="C14898" i="1"/>
  <c r="C14899" i="1"/>
  <c r="C14900" i="1"/>
  <c r="C14901" i="1"/>
  <c r="C14902" i="1"/>
  <c r="C14903" i="1"/>
  <c r="C14904" i="1"/>
  <c r="C14905" i="1"/>
  <c r="C14906" i="1"/>
  <c r="C14907" i="1"/>
  <c r="C14908" i="1"/>
  <c r="C14909" i="1"/>
  <c r="C14910" i="1"/>
  <c r="C14911" i="1"/>
  <c r="C14912" i="1"/>
  <c r="C14913" i="1"/>
  <c r="C14914" i="1"/>
  <c r="C14915" i="1"/>
  <c r="C14916" i="1"/>
  <c r="C14917" i="1"/>
  <c r="C14918" i="1"/>
  <c r="C14919" i="1"/>
  <c r="C14920" i="1"/>
  <c r="C14921" i="1"/>
  <c r="C14922" i="1"/>
  <c r="C14923" i="1"/>
  <c r="C14924" i="1"/>
  <c r="C14925" i="1"/>
  <c r="C14926" i="1"/>
  <c r="C14927" i="1"/>
  <c r="C14928" i="1"/>
  <c r="C14929" i="1"/>
  <c r="C14930" i="1"/>
  <c r="C14931" i="1"/>
  <c r="C14932" i="1"/>
  <c r="C14933" i="1"/>
  <c r="C14934" i="1"/>
  <c r="C14935" i="1"/>
  <c r="C14936" i="1"/>
  <c r="C14937" i="1"/>
  <c r="C14938" i="1"/>
  <c r="C14939" i="1"/>
  <c r="C14940" i="1"/>
  <c r="C14941" i="1"/>
  <c r="C14942" i="1"/>
  <c r="C14943" i="1"/>
  <c r="C14944" i="1"/>
  <c r="C14945" i="1"/>
  <c r="C14946" i="1"/>
  <c r="C14947" i="1"/>
  <c r="C14948" i="1"/>
  <c r="C14949" i="1"/>
  <c r="C14950" i="1"/>
  <c r="C14951" i="1"/>
  <c r="C14952" i="1"/>
  <c r="C14953" i="1"/>
  <c r="C14954" i="1"/>
  <c r="C14955" i="1"/>
  <c r="C14956" i="1"/>
  <c r="C14957" i="1"/>
  <c r="C14958" i="1"/>
  <c r="C14959" i="1"/>
  <c r="C14960" i="1"/>
  <c r="C14961" i="1"/>
  <c r="C14962" i="1"/>
  <c r="C14963" i="1"/>
  <c r="C14964" i="1"/>
  <c r="C14965" i="1"/>
  <c r="C14966" i="1"/>
  <c r="C14967" i="1"/>
  <c r="C14968" i="1"/>
  <c r="C14969" i="1"/>
  <c r="C14970" i="1"/>
  <c r="C14971" i="1"/>
  <c r="C14972" i="1"/>
  <c r="C14973" i="1"/>
  <c r="C14974" i="1"/>
  <c r="C14975" i="1"/>
  <c r="C14976" i="1"/>
  <c r="C14977" i="1"/>
  <c r="C14978" i="1"/>
  <c r="C14979" i="1"/>
  <c r="C14980" i="1"/>
  <c r="C14981" i="1"/>
  <c r="C14982" i="1"/>
  <c r="C14983" i="1"/>
  <c r="C14984" i="1"/>
  <c r="C14985" i="1"/>
  <c r="C14986" i="1"/>
  <c r="C14987" i="1"/>
  <c r="C14988" i="1"/>
  <c r="C14989" i="1"/>
  <c r="C14990" i="1"/>
  <c r="C14991" i="1"/>
  <c r="C14992" i="1"/>
  <c r="C14993" i="1"/>
  <c r="C14994" i="1"/>
  <c r="C14995" i="1"/>
  <c r="C14996" i="1"/>
  <c r="C14997" i="1"/>
  <c r="C14998" i="1"/>
  <c r="C14999" i="1"/>
  <c r="C15000" i="1"/>
  <c r="C15001" i="1"/>
  <c r="C15002" i="1"/>
  <c r="C15003" i="1"/>
  <c r="C15004" i="1"/>
  <c r="C15005" i="1"/>
  <c r="C15006" i="1"/>
  <c r="C15007" i="1"/>
  <c r="C15008" i="1"/>
  <c r="C15009" i="1"/>
  <c r="C15010" i="1"/>
  <c r="C15011" i="1"/>
  <c r="C15012" i="1"/>
  <c r="C15013" i="1"/>
  <c r="C15014" i="1"/>
  <c r="C15015" i="1"/>
  <c r="C15016" i="1"/>
  <c r="C15017" i="1"/>
  <c r="C15018" i="1"/>
  <c r="C15019" i="1"/>
  <c r="C15020" i="1"/>
  <c r="C15021" i="1"/>
  <c r="C15022" i="1"/>
  <c r="C15023" i="1"/>
  <c r="C15024" i="1"/>
  <c r="C15025" i="1"/>
  <c r="C15026" i="1"/>
  <c r="C15027" i="1"/>
  <c r="C15028" i="1"/>
  <c r="C15029" i="1"/>
  <c r="C15030" i="1"/>
  <c r="C15031" i="1"/>
  <c r="C15032" i="1"/>
  <c r="C15033" i="1"/>
  <c r="C15034" i="1"/>
  <c r="C15035" i="1"/>
  <c r="C15036" i="1"/>
  <c r="C15037" i="1"/>
  <c r="C15038" i="1"/>
  <c r="C15039" i="1"/>
  <c r="C15040" i="1"/>
  <c r="C15041" i="1"/>
  <c r="C15042" i="1"/>
  <c r="C15043" i="1"/>
  <c r="C15044" i="1"/>
  <c r="C15045" i="1"/>
  <c r="C15046" i="1"/>
  <c r="C15047" i="1"/>
  <c r="C15048" i="1"/>
  <c r="C15049" i="1"/>
  <c r="C15050" i="1"/>
  <c r="C15051" i="1"/>
  <c r="C15052" i="1"/>
  <c r="C15053" i="1"/>
  <c r="C15054" i="1"/>
  <c r="C15055" i="1"/>
  <c r="C15056" i="1"/>
  <c r="C15057" i="1"/>
  <c r="C15058" i="1"/>
  <c r="C15059" i="1"/>
  <c r="C15060" i="1"/>
  <c r="C15061" i="1"/>
  <c r="C15062" i="1"/>
  <c r="C15063" i="1"/>
  <c r="C15064" i="1"/>
  <c r="C15065" i="1"/>
  <c r="C15066" i="1"/>
  <c r="C15067" i="1"/>
  <c r="C15068" i="1"/>
  <c r="C15069" i="1"/>
  <c r="C15070" i="1"/>
  <c r="C15071" i="1"/>
  <c r="C15072" i="1"/>
  <c r="C15073" i="1"/>
  <c r="C15074" i="1"/>
  <c r="C15075" i="1"/>
  <c r="C15076" i="1"/>
  <c r="C15077" i="1"/>
  <c r="C15078" i="1"/>
  <c r="C15079" i="1"/>
  <c r="C15080" i="1"/>
  <c r="C15081" i="1"/>
  <c r="C15082" i="1"/>
  <c r="C15083" i="1"/>
  <c r="C15084" i="1"/>
  <c r="C15085" i="1"/>
  <c r="C15086" i="1"/>
  <c r="C15087" i="1"/>
  <c r="C15088" i="1"/>
  <c r="C15089" i="1"/>
  <c r="C15090" i="1"/>
  <c r="C15091" i="1"/>
  <c r="C15092" i="1"/>
  <c r="C15093" i="1"/>
  <c r="C15094" i="1"/>
  <c r="C15095" i="1"/>
  <c r="C15096" i="1"/>
  <c r="C15097" i="1"/>
  <c r="C15098" i="1"/>
  <c r="C15099" i="1"/>
  <c r="C15100" i="1"/>
  <c r="C15101" i="1"/>
  <c r="C15102" i="1"/>
  <c r="C15103" i="1"/>
  <c r="C15104" i="1"/>
  <c r="C15105" i="1"/>
  <c r="C15106" i="1"/>
  <c r="C15107" i="1"/>
  <c r="C15108" i="1"/>
  <c r="C15109" i="1"/>
  <c r="C15110" i="1"/>
  <c r="C15111" i="1"/>
  <c r="C15112" i="1"/>
  <c r="C15113" i="1"/>
  <c r="C15114" i="1"/>
  <c r="C15115" i="1"/>
  <c r="C15116" i="1"/>
  <c r="C15117" i="1"/>
  <c r="C15118" i="1"/>
  <c r="C15119" i="1"/>
  <c r="C15120" i="1"/>
  <c r="C15121" i="1"/>
  <c r="C15122" i="1"/>
  <c r="C15123" i="1"/>
  <c r="C15124" i="1"/>
  <c r="C15125" i="1"/>
  <c r="C15126" i="1"/>
  <c r="C15127" i="1"/>
  <c r="C15128" i="1"/>
  <c r="C15129" i="1"/>
  <c r="C15130" i="1"/>
  <c r="C15131" i="1"/>
  <c r="C15132" i="1"/>
  <c r="C15133" i="1"/>
  <c r="C15134" i="1"/>
  <c r="C15135" i="1"/>
  <c r="C15136" i="1"/>
  <c r="C15137" i="1"/>
  <c r="C15138" i="1"/>
  <c r="C15139" i="1"/>
  <c r="C15140" i="1"/>
  <c r="C15141" i="1"/>
  <c r="C15142" i="1"/>
  <c r="C15143" i="1"/>
  <c r="C15144" i="1"/>
  <c r="C15145" i="1"/>
  <c r="C15146" i="1"/>
  <c r="C15147" i="1"/>
  <c r="C15148" i="1"/>
  <c r="C15149" i="1"/>
  <c r="C15150" i="1"/>
  <c r="C15151" i="1"/>
  <c r="C15152" i="1"/>
  <c r="C15153" i="1"/>
  <c r="C15154" i="1"/>
  <c r="C15155" i="1"/>
  <c r="C15156" i="1"/>
  <c r="C15157" i="1"/>
  <c r="C15158" i="1"/>
  <c r="C15159" i="1"/>
  <c r="C15160" i="1"/>
  <c r="C15161" i="1"/>
  <c r="C15162" i="1"/>
  <c r="C15163" i="1"/>
  <c r="C15164" i="1"/>
  <c r="C15165" i="1"/>
  <c r="C15166" i="1"/>
  <c r="C15167" i="1"/>
  <c r="C15168" i="1"/>
  <c r="C15169" i="1"/>
  <c r="C15170" i="1"/>
  <c r="C15171" i="1"/>
  <c r="C15172" i="1"/>
  <c r="C15173" i="1"/>
  <c r="C15174" i="1"/>
  <c r="C15175" i="1"/>
  <c r="C15176" i="1"/>
  <c r="C15177" i="1"/>
  <c r="C15178" i="1"/>
  <c r="C15179" i="1"/>
  <c r="C15180" i="1"/>
  <c r="C15181" i="1"/>
  <c r="C15182" i="1"/>
  <c r="C15183" i="1"/>
  <c r="C15184" i="1"/>
  <c r="C15185" i="1"/>
  <c r="C15186" i="1"/>
  <c r="C15187" i="1"/>
  <c r="C15188" i="1"/>
  <c r="C15189" i="1"/>
  <c r="C15190" i="1"/>
  <c r="C15191" i="1"/>
  <c r="C15192" i="1"/>
  <c r="C15193" i="1"/>
  <c r="C15194" i="1"/>
  <c r="C15195" i="1"/>
  <c r="C15196" i="1"/>
  <c r="C15197" i="1"/>
  <c r="C15198" i="1"/>
  <c r="C15199" i="1"/>
  <c r="C15200" i="1"/>
  <c r="C15201" i="1"/>
  <c r="C15202" i="1"/>
  <c r="C15203" i="1"/>
  <c r="C15204" i="1"/>
  <c r="C15205" i="1"/>
  <c r="C15206" i="1"/>
  <c r="C15207" i="1"/>
  <c r="C15208" i="1"/>
  <c r="C15209" i="1"/>
  <c r="C15210" i="1"/>
  <c r="C15211" i="1"/>
  <c r="C15212" i="1"/>
  <c r="C15213" i="1"/>
  <c r="C15214" i="1"/>
  <c r="C15215" i="1"/>
  <c r="C15216" i="1"/>
  <c r="C15217" i="1"/>
  <c r="C15218" i="1"/>
  <c r="C15219" i="1"/>
  <c r="C15220" i="1"/>
  <c r="C15221" i="1"/>
  <c r="C15222" i="1"/>
  <c r="C15223" i="1"/>
  <c r="C15224" i="1"/>
  <c r="C15225" i="1"/>
  <c r="C15226" i="1"/>
  <c r="C15227" i="1"/>
  <c r="C15228" i="1"/>
  <c r="C15229" i="1"/>
  <c r="C15230" i="1"/>
  <c r="C15231" i="1"/>
  <c r="C15232" i="1"/>
  <c r="C15233" i="1"/>
  <c r="C15234" i="1"/>
  <c r="C15235" i="1"/>
  <c r="C15236" i="1"/>
  <c r="C15237" i="1"/>
  <c r="C15238" i="1"/>
  <c r="C15239" i="1"/>
  <c r="C15240" i="1"/>
  <c r="C15241" i="1"/>
  <c r="C15242" i="1"/>
  <c r="C15243" i="1"/>
  <c r="C15244" i="1"/>
  <c r="C15245" i="1"/>
  <c r="C15246" i="1"/>
  <c r="C15247" i="1"/>
  <c r="C15248" i="1"/>
  <c r="C15249" i="1"/>
  <c r="C15250" i="1"/>
  <c r="C15251" i="1"/>
  <c r="C15252" i="1"/>
  <c r="C15253" i="1"/>
  <c r="C15254" i="1"/>
  <c r="C15255" i="1"/>
  <c r="C15256" i="1"/>
  <c r="C15257" i="1"/>
  <c r="C15258" i="1"/>
  <c r="C15259" i="1"/>
  <c r="C15260" i="1"/>
  <c r="C15261" i="1"/>
  <c r="C15262" i="1"/>
  <c r="C15263" i="1"/>
  <c r="C15264" i="1"/>
  <c r="C15265" i="1"/>
  <c r="C15266" i="1"/>
  <c r="C15267" i="1"/>
  <c r="C15268" i="1"/>
  <c r="C15269" i="1"/>
  <c r="C15270" i="1"/>
  <c r="C15271" i="1"/>
  <c r="C15272" i="1"/>
  <c r="C15273" i="1"/>
  <c r="C15274" i="1"/>
  <c r="C15275" i="1"/>
  <c r="C15276" i="1"/>
  <c r="C15277" i="1"/>
  <c r="C15278" i="1"/>
  <c r="C15279" i="1"/>
  <c r="C15280" i="1"/>
  <c r="C15281" i="1"/>
  <c r="C15282" i="1"/>
  <c r="C15283" i="1"/>
  <c r="C15284" i="1"/>
  <c r="C15285" i="1"/>
  <c r="C15286" i="1"/>
  <c r="C15287" i="1"/>
  <c r="C15288" i="1"/>
  <c r="C15289" i="1"/>
  <c r="C15290" i="1"/>
  <c r="C15291" i="1"/>
  <c r="C15292" i="1"/>
  <c r="C15293" i="1"/>
  <c r="C15294" i="1"/>
  <c r="C15295" i="1"/>
  <c r="C15296" i="1"/>
  <c r="C15297" i="1"/>
  <c r="C15298" i="1"/>
  <c r="C15299" i="1"/>
  <c r="C15300" i="1"/>
  <c r="C15301" i="1"/>
  <c r="C15302" i="1"/>
  <c r="C15303" i="1"/>
  <c r="C15304" i="1"/>
  <c r="C15305" i="1"/>
  <c r="C15306" i="1"/>
  <c r="C15307" i="1"/>
  <c r="C15308" i="1"/>
  <c r="C15309" i="1"/>
  <c r="C15310" i="1"/>
  <c r="C15311" i="1"/>
  <c r="C15312" i="1"/>
  <c r="C15313" i="1"/>
  <c r="C15314" i="1"/>
  <c r="C15315" i="1"/>
  <c r="C15316" i="1"/>
  <c r="C15317" i="1"/>
  <c r="C15318" i="1"/>
  <c r="C15319" i="1"/>
  <c r="C15320" i="1"/>
  <c r="C15321" i="1"/>
  <c r="C15322" i="1"/>
  <c r="C15323" i="1"/>
  <c r="C15324" i="1"/>
  <c r="C15325" i="1"/>
  <c r="C15326" i="1"/>
  <c r="C15327" i="1"/>
  <c r="C15328" i="1"/>
  <c r="C15329" i="1"/>
  <c r="C15330" i="1"/>
  <c r="C15331" i="1"/>
  <c r="C15332" i="1"/>
  <c r="C15333" i="1"/>
  <c r="C15334" i="1"/>
  <c r="C15335" i="1"/>
  <c r="C15336" i="1"/>
  <c r="C15337" i="1"/>
  <c r="C15338" i="1"/>
  <c r="C15339" i="1"/>
  <c r="C15340" i="1"/>
  <c r="C15341" i="1"/>
  <c r="C15342" i="1"/>
  <c r="C15343" i="1"/>
  <c r="C15344" i="1"/>
  <c r="C15345" i="1"/>
  <c r="C15346" i="1"/>
  <c r="C15347" i="1"/>
  <c r="C15348" i="1"/>
  <c r="C15349" i="1"/>
  <c r="C15350" i="1"/>
  <c r="C15351" i="1"/>
  <c r="C15352" i="1"/>
  <c r="C15353" i="1"/>
  <c r="C15354" i="1"/>
  <c r="C15355" i="1"/>
  <c r="C15356" i="1"/>
  <c r="C15357" i="1"/>
  <c r="C15358" i="1"/>
  <c r="C15359" i="1"/>
  <c r="C15360" i="1"/>
  <c r="C15361" i="1"/>
  <c r="C15362" i="1"/>
  <c r="C15363" i="1"/>
  <c r="C15364" i="1"/>
  <c r="C15365" i="1"/>
  <c r="C15366" i="1"/>
  <c r="C15367" i="1"/>
  <c r="C15368" i="1"/>
  <c r="C15369" i="1"/>
  <c r="C15370" i="1"/>
  <c r="C15371" i="1"/>
  <c r="C15372" i="1"/>
  <c r="C15373" i="1"/>
  <c r="C15374" i="1"/>
  <c r="C15375" i="1"/>
  <c r="C15376" i="1"/>
  <c r="C15377" i="1"/>
  <c r="C15378" i="1"/>
  <c r="C15379" i="1"/>
  <c r="C15380" i="1"/>
  <c r="C15381" i="1"/>
  <c r="C15382" i="1"/>
  <c r="C15383" i="1"/>
  <c r="C15384" i="1"/>
  <c r="C15385" i="1"/>
  <c r="C15386" i="1"/>
  <c r="C15387" i="1"/>
  <c r="C15388" i="1"/>
  <c r="C15389" i="1"/>
  <c r="C15390" i="1"/>
  <c r="C15391" i="1"/>
  <c r="C15392" i="1"/>
  <c r="C15393" i="1"/>
  <c r="C15394" i="1"/>
  <c r="C15395" i="1"/>
  <c r="C15396" i="1"/>
  <c r="C15397" i="1"/>
  <c r="C15398" i="1"/>
  <c r="C15399" i="1"/>
  <c r="C15400" i="1"/>
  <c r="C15401" i="1"/>
  <c r="C15402" i="1"/>
  <c r="C15403" i="1"/>
  <c r="C15404" i="1"/>
  <c r="C15405" i="1"/>
  <c r="C15406" i="1"/>
  <c r="C15407" i="1"/>
  <c r="C15408" i="1"/>
  <c r="C15409" i="1"/>
  <c r="C15410" i="1"/>
  <c r="C15411" i="1"/>
  <c r="C15412" i="1"/>
  <c r="C15413" i="1"/>
  <c r="C15414" i="1"/>
  <c r="C15415" i="1"/>
  <c r="C15416" i="1"/>
  <c r="C15417" i="1"/>
  <c r="C15418" i="1"/>
  <c r="C15419" i="1"/>
  <c r="C15420" i="1"/>
  <c r="C15421" i="1"/>
  <c r="C15422" i="1"/>
  <c r="C15423" i="1"/>
  <c r="C15424" i="1"/>
  <c r="C15425" i="1"/>
  <c r="C15426" i="1"/>
  <c r="C15427" i="1"/>
  <c r="C15428" i="1"/>
  <c r="C15429" i="1"/>
  <c r="C15430" i="1"/>
  <c r="C15431" i="1"/>
  <c r="C15432" i="1"/>
  <c r="C15433" i="1"/>
  <c r="C15434" i="1"/>
  <c r="C15435" i="1"/>
  <c r="C15436" i="1"/>
  <c r="C15437" i="1"/>
  <c r="C15438" i="1"/>
  <c r="C15439" i="1"/>
  <c r="C15440" i="1"/>
  <c r="C15441" i="1"/>
  <c r="C15442" i="1"/>
  <c r="C15443" i="1"/>
  <c r="C15444" i="1"/>
  <c r="C15445" i="1"/>
  <c r="C15446" i="1"/>
  <c r="C15447" i="1"/>
  <c r="C15448" i="1"/>
  <c r="C15449" i="1"/>
  <c r="C15450" i="1"/>
  <c r="C15451" i="1"/>
  <c r="C15452" i="1"/>
  <c r="C15453" i="1"/>
  <c r="C15454" i="1"/>
  <c r="C15455" i="1"/>
  <c r="C15456" i="1"/>
  <c r="C15457" i="1"/>
  <c r="C15458" i="1"/>
  <c r="C15459" i="1"/>
  <c r="C15460" i="1"/>
  <c r="C15461" i="1"/>
  <c r="C15462" i="1"/>
  <c r="C15463" i="1"/>
  <c r="C15464" i="1"/>
  <c r="C15465" i="1"/>
  <c r="C15466" i="1"/>
  <c r="C15467" i="1"/>
  <c r="C15468" i="1"/>
  <c r="C15469" i="1"/>
  <c r="C15470" i="1"/>
  <c r="C15471" i="1"/>
  <c r="C15472" i="1"/>
  <c r="C15473" i="1"/>
  <c r="C15474" i="1"/>
  <c r="C15475" i="1"/>
  <c r="C15476" i="1"/>
  <c r="C15477" i="1"/>
  <c r="C15478" i="1"/>
  <c r="C15479" i="1"/>
  <c r="C15480" i="1"/>
  <c r="C15481" i="1"/>
  <c r="C15482" i="1"/>
  <c r="C15483" i="1"/>
  <c r="C15484" i="1"/>
  <c r="C15485" i="1"/>
  <c r="C15486" i="1"/>
  <c r="C15487" i="1"/>
  <c r="C15488" i="1"/>
  <c r="C15489" i="1"/>
  <c r="C15490" i="1"/>
  <c r="C15491" i="1"/>
  <c r="C15492" i="1"/>
  <c r="C15493" i="1"/>
  <c r="C15494" i="1"/>
  <c r="C15495" i="1"/>
  <c r="C15496" i="1"/>
  <c r="C15497" i="1"/>
  <c r="C15498" i="1"/>
  <c r="C15499" i="1"/>
  <c r="C15500" i="1"/>
  <c r="C15501" i="1"/>
  <c r="C15502" i="1"/>
  <c r="C15503" i="1"/>
  <c r="C15504" i="1"/>
  <c r="C15505" i="1"/>
  <c r="C15506" i="1"/>
  <c r="C15507" i="1"/>
  <c r="C15508" i="1"/>
  <c r="C15509" i="1"/>
  <c r="C15510" i="1"/>
  <c r="C15511" i="1"/>
  <c r="C15512" i="1"/>
  <c r="C15513" i="1"/>
  <c r="C15514" i="1"/>
  <c r="C15515" i="1"/>
  <c r="C15516" i="1"/>
  <c r="C15517" i="1"/>
  <c r="C15518" i="1"/>
  <c r="C15519" i="1"/>
  <c r="C15520" i="1"/>
  <c r="C15521" i="1"/>
  <c r="C15522" i="1"/>
  <c r="C15523" i="1"/>
  <c r="C15524" i="1"/>
  <c r="C15525" i="1"/>
  <c r="C15526" i="1"/>
  <c r="C15527" i="1"/>
  <c r="C15528" i="1"/>
  <c r="C15529" i="1"/>
  <c r="C15530" i="1"/>
  <c r="C15531" i="1"/>
  <c r="C15532" i="1"/>
  <c r="C15533" i="1"/>
  <c r="C15534" i="1"/>
  <c r="C15535" i="1"/>
  <c r="C15536" i="1"/>
  <c r="C15537" i="1"/>
  <c r="C15538" i="1"/>
  <c r="C15539" i="1"/>
  <c r="C15540" i="1"/>
  <c r="C15541" i="1"/>
  <c r="C15542" i="1"/>
  <c r="C15543" i="1"/>
  <c r="C15544" i="1"/>
  <c r="C15545" i="1"/>
  <c r="C15546" i="1"/>
  <c r="C15547" i="1"/>
  <c r="C15548" i="1"/>
  <c r="C15549" i="1"/>
  <c r="C15550" i="1"/>
  <c r="C15551" i="1"/>
  <c r="C15552" i="1"/>
  <c r="C15553" i="1"/>
  <c r="C15554" i="1"/>
  <c r="C15555" i="1"/>
  <c r="C15556" i="1"/>
  <c r="C15557" i="1"/>
  <c r="C15558" i="1"/>
  <c r="C15559" i="1"/>
  <c r="C15560" i="1"/>
  <c r="C15561" i="1"/>
  <c r="C15562" i="1"/>
  <c r="C15563" i="1"/>
  <c r="C15564" i="1"/>
  <c r="C15565" i="1"/>
  <c r="C15566" i="1"/>
  <c r="C15567" i="1"/>
  <c r="C15568" i="1"/>
  <c r="C15569" i="1"/>
  <c r="C15570" i="1"/>
  <c r="C15571" i="1"/>
  <c r="C15572" i="1"/>
  <c r="C15573" i="1"/>
  <c r="C15574" i="1"/>
  <c r="C15575" i="1"/>
  <c r="C15576" i="1"/>
  <c r="C15577" i="1"/>
  <c r="C15578" i="1"/>
  <c r="C15579" i="1"/>
  <c r="C15580" i="1"/>
  <c r="C15581" i="1"/>
  <c r="C15582" i="1"/>
  <c r="C15583" i="1"/>
  <c r="C15584" i="1"/>
  <c r="C15585" i="1"/>
  <c r="C15586" i="1"/>
  <c r="C15587" i="1"/>
  <c r="C15588" i="1"/>
  <c r="C15589" i="1"/>
  <c r="C15590" i="1"/>
  <c r="C15591" i="1"/>
  <c r="C15592" i="1"/>
  <c r="C15593" i="1"/>
  <c r="C15594" i="1"/>
  <c r="C15595" i="1"/>
  <c r="C15596" i="1"/>
  <c r="C15597" i="1"/>
  <c r="C15598" i="1"/>
  <c r="C15599" i="1"/>
  <c r="C15600" i="1"/>
  <c r="C15601" i="1"/>
  <c r="C15602" i="1"/>
  <c r="C15603" i="1"/>
  <c r="C15604" i="1"/>
  <c r="C15605" i="1"/>
  <c r="C15606" i="1"/>
  <c r="C15607" i="1"/>
  <c r="C15608" i="1"/>
  <c r="C15609" i="1"/>
  <c r="C15610" i="1"/>
  <c r="C15611" i="1"/>
  <c r="C15612" i="1"/>
  <c r="C15613" i="1"/>
  <c r="C15614" i="1"/>
  <c r="C15615" i="1"/>
  <c r="C15616" i="1"/>
  <c r="C15617" i="1"/>
  <c r="C15618" i="1"/>
  <c r="C15619" i="1"/>
  <c r="C15620" i="1"/>
  <c r="C15621" i="1"/>
  <c r="C15622" i="1"/>
  <c r="C15623" i="1"/>
  <c r="C15624" i="1"/>
  <c r="C15625" i="1"/>
  <c r="C15626" i="1"/>
  <c r="C15627" i="1"/>
  <c r="C15628" i="1"/>
  <c r="C15629" i="1"/>
  <c r="C15630" i="1"/>
  <c r="C15631" i="1"/>
  <c r="C15632" i="1"/>
  <c r="C15633" i="1"/>
  <c r="C15634" i="1"/>
  <c r="C15635" i="1"/>
  <c r="C15636" i="1"/>
  <c r="C15637" i="1"/>
  <c r="C15638" i="1"/>
  <c r="C15639" i="1"/>
  <c r="C15640" i="1"/>
  <c r="C15641" i="1"/>
  <c r="C15642" i="1"/>
  <c r="C15643" i="1"/>
  <c r="C15644" i="1"/>
  <c r="C15645" i="1"/>
  <c r="C15646" i="1"/>
  <c r="C15647" i="1"/>
  <c r="C15648" i="1"/>
  <c r="C15649" i="1"/>
  <c r="C15650" i="1"/>
  <c r="C15651" i="1"/>
  <c r="C15652" i="1"/>
  <c r="C15653" i="1"/>
  <c r="C15654" i="1"/>
  <c r="C15655" i="1"/>
  <c r="C15656" i="1"/>
  <c r="C15657" i="1"/>
  <c r="C15658" i="1"/>
  <c r="C15659" i="1"/>
  <c r="C15660" i="1"/>
  <c r="C15661" i="1"/>
  <c r="C15662" i="1"/>
  <c r="C15663" i="1"/>
  <c r="C15664" i="1"/>
  <c r="C15665" i="1"/>
  <c r="C15666" i="1"/>
  <c r="C15667" i="1"/>
  <c r="C15668" i="1"/>
  <c r="C15669" i="1"/>
  <c r="C15670" i="1"/>
  <c r="C15671" i="1"/>
  <c r="C15672" i="1"/>
  <c r="C15673" i="1"/>
  <c r="C15674" i="1"/>
  <c r="C15675" i="1"/>
  <c r="C15676" i="1"/>
  <c r="C15677" i="1"/>
  <c r="C15678" i="1"/>
  <c r="C15679" i="1"/>
  <c r="C15680" i="1"/>
  <c r="C15681" i="1"/>
  <c r="C15682" i="1"/>
  <c r="C15683" i="1"/>
  <c r="C15684" i="1"/>
  <c r="C15685" i="1"/>
  <c r="C15686" i="1"/>
  <c r="C15687" i="1"/>
  <c r="C15688" i="1"/>
  <c r="C15689" i="1"/>
  <c r="C15690" i="1"/>
  <c r="C15691" i="1"/>
  <c r="C15692" i="1"/>
  <c r="C15693" i="1"/>
  <c r="C15694" i="1"/>
  <c r="C15695" i="1"/>
  <c r="C15696" i="1"/>
  <c r="C15697" i="1"/>
  <c r="C15698" i="1"/>
  <c r="C15699" i="1"/>
  <c r="C15700" i="1"/>
  <c r="C15701" i="1"/>
  <c r="C15702" i="1"/>
  <c r="C15703" i="1"/>
  <c r="C15704" i="1"/>
  <c r="C15705" i="1"/>
  <c r="C15706" i="1"/>
  <c r="C15707" i="1"/>
  <c r="C15708" i="1"/>
  <c r="C15709" i="1"/>
  <c r="C15710" i="1"/>
  <c r="C15711" i="1"/>
  <c r="C15712" i="1"/>
  <c r="C15713" i="1"/>
  <c r="C15714" i="1"/>
  <c r="C15715" i="1"/>
  <c r="C15716" i="1"/>
  <c r="C15717" i="1"/>
  <c r="C15718" i="1"/>
  <c r="C15719" i="1"/>
  <c r="C15720" i="1"/>
  <c r="C15721" i="1"/>
  <c r="C15722" i="1"/>
  <c r="C15723" i="1"/>
  <c r="C15724" i="1"/>
  <c r="C15725" i="1"/>
  <c r="C15726" i="1"/>
  <c r="C15727" i="1"/>
  <c r="C15728" i="1"/>
  <c r="C15729" i="1"/>
  <c r="C15730" i="1"/>
  <c r="C15731" i="1"/>
  <c r="C15732" i="1"/>
  <c r="C15733" i="1"/>
  <c r="C15734" i="1"/>
  <c r="C15735" i="1"/>
  <c r="C15736" i="1"/>
  <c r="C15737" i="1"/>
  <c r="C15738" i="1"/>
  <c r="C15739" i="1"/>
  <c r="C15740" i="1"/>
  <c r="C15741" i="1"/>
  <c r="C15742" i="1"/>
  <c r="C15743" i="1"/>
  <c r="C15744" i="1"/>
  <c r="C15745" i="1"/>
  <c r="C15746" i="1"/>
  <c r="C15747" i="1"/>
  <c r="C15748" i="1"/>
  <c r="C15749" i="1"/>
  <c r="C15750" i="1"/>
  <c r="C15751" i="1"/>
  <c r="C15752" i="1"/>
  <c r="C15753" i="1"/>
  <c r="C15754" i="1"/>
  <c r="C15755" i="1"/>
  <c r="C15756" i="1"/>
  <c r="C15757" i="1"/>
  <c r="C15758" i="1"/>
  <c r="C15759" i="1"/>
  <c r="C15760" i="1"/>
  <c r="C15761" i="1"/>
  <c r="C15762" i="1"/>
  <c r="C15763" i="1"/>
  <c r="C15764" i="1"/>
  <c r="C15765" i="1"/>
  <c r="C15766" i="1"/>
  <c r="C15767" i="1"/>
  <c r="C15768" i="1"/>
  <c r="C15769" i="1"/>
  <c r="C15770" i="1"/>
  <c r="C15771" i="1"/>
  <c r="C15772" i="1"/>
  <c r="C15773" i="1"/>
  <c r="C15774" i="1"/>
  <c r="C15775" i="1"/>
  <c r="C15776" i="1"/>
  <c r="C15777" i="1"/>
  <c r="C15778" i="1"/>
  <c r="C15779" i="1"/>
  <c r="C15780" i="1"/>
  <c r="C15781" i="1"/>
  <c r="C15782" i="1"/>
  <c r="C15783" i="1"/>
  <c r="C15784" i="1"/>
  <c r="C15785" i="1"/>
  <c r="C15786" i="1"/>
  <c r="C15787" i="1"/>
  <c r="C15788" i="1"/>
  <c r="C15789" i="1"/>
  <c r="C15790" i="1"/>
  <c r="C15791" i="1"/>
  <c r="C15792" i="1"/>
  <c r="C15793" i="1"/>
  <c r="C15794" i="1"/>
  <c r="C15795" i="1"/>
  <c r="C15796" i="1"/>
  <c r="C15797" i="1"/>
  <c r="C15798" i="1"/>
  <c r="C15799" i="1"/>
  <c r="C15800" i="1"/>
  <c r="C15801" i="1"/>
  <c r="C15802" i="1"/>
  <c r="C15803" i="1"/>
  <c r="C15804" i="1"/>
  <c r="C15805" i="1"/>
  <c r="C15806" i="1"/>
  <c r="C15807" i="1"/>
  <c r="C15808" i="1"/>
  <c r="C15809" i="1"/>
  <c r="C15810" i="1"/>
  <c r="C15811" i="1"/>
  <c r="C15812" i="1"/>
  <c r="C15813" i="1"/>
  <c r="C15814" i="1"/>
  <c r="C15815" i="1"/>
  <c r="C15816" i="1"/>
  <c r="C15817" i="1"/>
  <c r="C15818" i="1"/>
  <c r="C15819" i="1"/>
  <c r="C15820" i="1"/>
  <c r="C15821" i="1"/>
  <c r="C15822" i="1"/>
  <c r="C15823" i="1"/>
  <c r="C15824" i="1"/>
  <c r="C15825" i="1"/>
  <c r="C15826" i="1"/>
  <c r="C15827" i="1"/>
  <c r="C15828" i="1"/>
  <c r="C15829" i="1"/>
  <c r="C15830" i="1"/>
  <c r="C15831" i="1"/>
  <c r="C15832" i="1"/>
  <c r="C15833" i="1"/>
  <c r="C15834" i="1"/>
  <c r="C15835" i="1"/>
  <c r="C15836" i="1"/>
  <c r="C15837" i="1"/>
  <c r="C15838" i="1"/>
  <c r="C15839" i="1"/>
  <c r="C15840" i="1"/>
  <c r="C15841" i="1"/>
  <c r="C15842" i="1"/>
  <c r="C15843" i="1"/>
  <c r="C15844" i="1"/>
  <c r="C15845" i="1"/>
  <c r="C15846" i="1"/>
  <c r="C15847" i="1"/>
  <c r="C15848" i="1"/>
  <c r="C15849" i="1"/>
  <c r="C15850" i="1"/>
  <c r="C15851" i="1"/>
  <c r="C15852" i="1"/>
  <c r="C15853" i="1"/>
  <c r="C15854" i="1"/>
  <c r="C15855" i="1"/>
  <c r="C15856" i="1"/>
  <c r="C15857" i="1"/>
  <c r="C15858" i="1"/>
  <c r="C15859" i="1"/>
  <c r="C15860" i="1"/>
  <c r="C15861" i="1"/>
  <c r="C15862" i="1"/>
  <c r="C15863" i="1"/>
  <c r="C15864" i="1"/>
  <c r="C15865" i="1"/>
  <c r="C15866" i="1"/>
  <c r="C15867" i="1"/>
  <c r="C15868" i="1"/>
  <c r="C15869" i="1"/>
  <c r="C15870" i="1"/>
  <c r="C15871" i="1"/>
  <c r="C15872" i="1"/>
  <c r="C15873" i="1"/>
  <c r="C15874" i="1"/>
  <c r="C15875" i="1"/>
  <c r="C15876" i="1"/>
  <c r="C15877" i="1"/>
  <c r="C15878" i="1"/>
  <c r="C15879" i="1"/>
  <c r="C15880" i="1"/>
  <c r="C15881" i="1"/>
  <c r="C15882" i="1"/>
  <c r="C15883" i="1"/>
  <c r="C15884" i="1"/>
  <c r="C15885" i="1"/>
  <c r="C15886" i="1"/>
  <c r="C15887" i="1"/>
  <c r="C15888" i="1"/>
  <c r="C15889" i="1"/>
  <c r="C15890" i="1"/>
  <c r="C15891" i="1"/>
  <c r="C15892" i="1"/>
  <c r="C15893" i="1"/>
  <c r="C15894" i="1"/>
  <c r="C15895" i="1"/>
  <c r="C15896" i="1"/>
  <c r="C15897" i="1"/>
  <c r="C15898" i="1"/>
  <c r="C15899" i="1"/>
  <c r="C15900" i="1"/>
  <c r="C15901" i="1"/>
  <c r="C15902" i="1"/>
  <c r="C15903" i="1"/>
  <c r="C15904" i="1"/>
  <c r="C15905" i="1"/>
  <c r="C15906" i="1"/>
  <c r="C15907" i="1"/>
  <c r="C15908" i="1"/>
  <c r="C15909" i="1"/>
  <c r="C15910" i="1"/>
  <c r="C15911" i="1"/>
  <c r="C15912" i="1"/>
  <c r="C15913" i="1"/>
  <c r="C15914" i="1"/>
  <c r="C15915" i="1"/>
  <c r="C15916" i="1"/>
  <c r="C15917" i="1"/>
  <c r="C15918" i="1"/>
  <c r="C15919" i="1"/>
  <c r="C15920" i="1"/>
  <c r="C15921" i="1"/>
  <c r="C15922" i="1"/>
  <c r="C15923" i="1"/>
  <c r="C15924" i="1"/>
  <c r="C15925" i="1"/>
  <c r="C15926" i="1"/>
  <c r="C15927" i="1"/>
  <c r="C15928" i="1"/>
  <c r="C15929" i="1"/>
  <c r="C15930" i="1"/>
  <c r="C15931" i="1"/>
  <c r="C15932" i="1"/>
  <c r="C15933" i="1"/>
  <c r="C15934" i="1"/>
  <c r="C15935" i="1"/>
  <c r="C15936" i="1"/>
  <c r="C15937" i="1"/>
  <c r="C15938" i="1"/>
  <c r="C15939" i="1"/>
  <c r="C15940" i="1"/>
  <c r="C15941" i="1"/>
  <c r="C15942" i="1"/>
  <c r="C15943" i="1"/>
  <c r="C15944" i="1"/>
  <c r="C15945" i="1"/>
  <c r="C15946" i="1"/>
  <c r="C15947" i="1"/>
  <c r="C15948" i="1"/>
  <c r="C15949" i="1"/>
  <c r="C15950" i="1"/>
  <c r="C15951" i="1"/>
  <c r="C15952" i="1"/>
  <c r="C15953" i="1"/>
  <c r="C15954" i="1"/>
  <c r="C15955" i="1"/>
  <c r="C15956" i="1"/>
  <c r="C15957" i="1"/>
  <c r="C15958" i="1"/>
  <c r="C15959" i="1"/>
  <c r="C15960" i="1"/>
  <c r="C15961" i="1"/>
  <c r="C15962" i="1"/>
  <c r="C15963" i="1"/>
  <c r="C15964" i="1"/>
  <c r="C15965" i="1"/>
  <c r="C15966" i="1"/>
  <c r="C15967" i="1"/>
  <c r="C15968" i="1"/>
  <c r="C15969" i="1"/>
  <c r="C15970" i="1"/>
  <c r="C15971" i="1"/>
  <c r="C15972" i="1"/>
  <c r="C15973" i="1"/>
  <c r="C15974" i="1"/>
  <c r="C15975" i="1"/>
  <c r="C15976" i="1"/>
  <c r="C15977" i="1"/>
  <c r="C15978" i="1"/>
  <c r="C15979" i="1"/>
  <c r="C15980" i="1"/>
  <c r="C15981" i="1"/>
  <c r="C15982" i="1"/>
  <c r="C15983" i="1"/>
  <c r="C15984" i="1"/>
  <c r="C15985" i="1"/>
  <c r="C15986" i="1"/>
  <c r="C15987" i="1"/>
  <c r="C15988" i="1"/>
  <c r="C15989" i="1"/>
  <c r="C15990" i="1"/>
  <c r="C15991" i="1"/>
  <c r="C15992" i="1"/>
  <c r="C15993" i="1"/>
  <c r="C15994" i="1"/>
  <c r="C15995" i="1"/>
  <c r="C15996" i="1"/>
  <c r="C15997" i="1"/>
  <c r="C15998" i="1"/>
  <c r="C15999" i="1"/>
  <c r="C16000" i="1"/>
  <c r="C16001" i="1"/>
  <c r="C16002" i="1"/>
  <c r="C16003" i="1"/>
  <c r="C16004" i="1"/>
  <c r="C16005" i="1"/>
  <c r="C16006" i="1"/>
  <c r="C16007" i="1"/>
  <c r="C16008" i="1"/>
  <c r="C16009" i="1"/>
  <c r="C16010" i="1"/>
  <c r="C16011" i="1"/>
  <c r="C16012" i="1"/>
  <c r="C16013" i="1"/>
  <c r="C16014" i="1"/>
  <c r="C16015" i="1"/>
  <c r="C16016" i="1"/>
  <c r="C16017" i="1"/>
  <c r="C16018" i="1"/>
  <c r="C16019" i="1"/>
  <c r="C16020" i="1"/>
  <c r="C16021" i="1"/>
  <c r="C16022" i="1"/>
  <c r="C16023" i="1"/>
  <c r="C16024" i="1"/>
  <c r="C16025" i="1"/>
  <c r="C16026" i="1"/>
  <c r="C16027" i="1"/>
  <c r="C16028" i="1"/>
  <c r="C16029" i="1"/>
  <c r="C16030" i="1"/>
  <c r="C16031" i="1"/>
  <c r="C16032" i="1"/>
  <c r="C16033" i="1"/>
  <c r="C16034" i="1"/>
  <c r="C16035" i="1"/>
  <c r="C16036" i="1"/>
  <c r="C16037" i="1"/>
  <c r="C16038" i="1"/>
  <c r="C16039" i="1"/>
  <c r="C16040" i="1"/>
  <c r="C16041" i="1"/>
  <c r="C16042" i="1"/>
  <c r="C16043" i="1"/>
  <c r="C16044" i="1"/>
  <c r="C16045" i="1"/>
  <c r="C16046" i="1"/>
  <c r="C16047" i="1"/>
  <c r="C16048" i="1"/>
  <c r="C16049" i="1"/>
  <c r="C16050" i="1"/>
  <c r="C16051" i="1"/>
  <c r="C16052" i="1"/>
  <c r="C16053" i="1"/>
  <c r="C16054" i="1"/>
  <c r="C16055" i="1"/>
  <c r="C16056" i="1"/>
  <c r="C16057" i="1"/>
  <c r="C16058" i="1"/>
  <c r="C16059" i="1"/>
  <c r="C16060" i="1"/>
  <c r="C16061" i="1"/>
  <c r="C16062" i="1"/>
  <c r="C16063" i="1"/>
  <c r="C16064" i="1"/>
  <c r="C16065" i="1"/>
  <c r="C16066" i="1"/>
  <c r="C16067" i="1"/>
  <c r="C16068" i="1"/>
  <c r="C16069" i="1"/>
  <c r="C16070" i="1"/>
  <c r="C16071" i="1"/>
  <c r="C16072" i="1"/>
  <c r="C16073" i="1"/>
  <c r="C16074" i="1"/>
  <c r="C16075" i="1"/>
  <c r="C16076" i="1"/>
  <c r="C16077" i="1"/>
  <c r="C16078" i="1"/>
  <c r="C16079" i="1"/>
  <c r="C16080" i="1"/>
  <c r="C16081" i="1"/>
  <c r="C16082" i="1"/>
  <c r="C16083" i="1"/>
  <c r="C16084" i="1"/>
  <c r="C16085" i="1"/>
  <c r="C16086" i="1"/>
  <c r="C16087" i="1"/>
  <c r="C16088" i="1"/>
  <c r="C16089" i="1"/>
  <c r="C16090" i="1"/>
  <c r="C16091" i="1"/>
  <c r="C16092" i="1"/>
  <c r="C16093" i="1"/>
  <c r="C16094" i="1"/>
  <c r="C16095" i="1"/>
  <c r="C16096" i="1"/>
  <c r="C16097" i="1"/>
  <c r="C16098" i="1"/>
  <c r="C16099" i="1"/>
  <c r="C16100" i="1"/>
  <c r="C16101" i="1"/>
  <c r="C16102" i="1"/>
  <c r="C16103" i="1"/>
  <c r="C16104" i="1"/>
  <c r="C16105" i="1"/>
  <c r="C16106" i="1"/>
  <c r="C16107" i="1"/>
  <c r="C16108" i="1"/>
  <c r="C16109" i="1"/>
  <c r="C16110" i="1"/>
  <c r="C16111" i="1"/>
  <c r="C16112" i="1"/>
  <c r="C16113" i="1"/>
  <c r="C16114" i="1"/>
  <c r="C16115" i="1"/>
  <c r="C16116" i="1"/>
  <c r="C16117" i="1"/>
  <c r="C16118" i="1"/>
  <c r="C16119" i="1"/>
  <c r="C16120" i="1"/>
  <c r="C16121" i="1"/>
  <c r="C16122" i="1"/>
  <c r="C16123" i="1"/>
  <c r="C16124" i="1"/>
  <c r="C16125" i="1"/>
  <c r="C16126" i="1"/>
  <c r="C16127" i="1"/>
  <c r="C16128" i="1"/>
  <c r="C16129" i="1"/>
  <c r="C16130" i="1"/>
  <c r="C16131" i="1"/>
  <c r="C16132" i="1"/>
  <c r="C16133" i="1"/>
  <c r="C16134" i="1"/>
  <c r="C16135" i="1"/>
  <c r="C16136" i="1"/>
  <c r="C16137" i="1"/>
  <c r="C16138" i="1"/>
  <c r="C16139" i="1"/>
  <c r="C16140" i="1"/>
  <c r="C16141" i="1"/>
  <c r="C16142" i="1"/>
  <c r="C16143" i="1"/>
  <c r="C16144" i="1"/>
  <c r="C16145" i="1"/>
  <c r="C16146" i="1"/>
  <c r="C16147" i="1"/>
  <c r="C16148" i="1"/>
  <c r="C16149" i="1"/>
  <c r="C16150" i="1"/>
  <c r="C16151" i="1"/>
  <c r="C16152" i="1"/>
  <c r="C16153" i="1"/>
  <c r="C16154" i="1"/>
  <c r="C16155" i="1"/>
  <c r="C16156" i="1"/>
  <c r="C16157" i="1"/>
  <c r="C16158" i="1"/>
  <c r="C16159" i="1"/>
  <c r="C16160" i="1"/>
  <c r="C16161" i="1"/>
  <c r="C16162" i="1"/>
  <c r="C16163" i="1"/>
  <c r="C16164" i="1"/>
  <c r="C16165" i="1"/>
  <c r="C16166" i="1"/>
  <c r="C16167" i="1"/>
  <c r="C16168" i="1"/>
  <c r="C16169" i="1"/>
  <c r="C16170" i="1"/>
  <c r="C16171" i="1"/>
  <c r="C16172" i="1"/>
  <c r="C16173" i="1"/>
  <c r="C16174" i="1"/>
  <c r="C16175" i="1"/>
  <c r="C16176" i="1"/>
  <c r="C16177" i="1"/>
  <c r="C16178" i="1"/>
  <c r="C16179" i="1"/>
  <c r="C16180" i="1"/>
  <c r="C16181" i="1"/>
  <c r="C16182" i="1"/>
  <c r="C16183" i="1"/>
  <c r="C16184" i="1"/>
  <c r="C16185" i="1"/>
  <c r="C16186" i="1"/>
  <c r="C16187" i="1"/>
  <c r="C16188" i="1"/>
  <c r="C16189" i="1"/>
  <c r="C16190" i="1"/>
  <c r="C16191" i="1"/>
  <c r="C16192" i="1"/>
  <c r="C16193" i="1"/>
  <c r="C16194" i="1"/>
  <c r="C16195" i="1"/>
  <c r="C16196" i="1"/>
  <c r="C16197" i="1"/>
  <c r="C16198" i="1"/>
  <c r="C16199" i="1"/>
  <c r="C16200" i="1"/>
  <c r="C16201" i="1"/>
  <c r="C16202" i="1"/>
  <c r="C16203" i="1"/>
  <c r="C16204" i="1"/>
  <c r="C16205" i="1"/>
  <c r="C16206" i="1"/>
  <c r="C16207" i="1"/>
  <c r="C16208" i="1"/>
  <c r="C16209" i="1"/>
  <c r="C16210" i="1"/>
  <c r="C16211" i="1"/>
  <c r="C16212" i="1"/>
  <c r="C16213" i="1"/>
  <c r="C16214" i="1"/>
  <c r="C16215" i="1"/>
  <c r="C16216" i="1"/>
  <c r="C16217" i="1"/>
  <c r="C16218" i="1"/>
  <c r="C16219" i="1"/>
  <c r="C16220" i="1"/>
  <c r="C16221" i="1"/>
  <c r="C16222" i="1"/>
  <c r="C16223" i="1"/>
  <c r="C16224" i="1"/>
  <c r="C16225" i="1"/>
  <c r="C16226" i="1"/>
  <c r="C16227" i="1"/>
  <c r="C16228" i="1"/>
  <c r="C16229" i="1"/>
  <c r="C16230" i="1"/>
  <c r="C16231" i="1"/>
  <c r="C16232" i="1"/>
  <c r="C16233" i="1"/>
  <c r="C16234" i="1"/>
  <c r="C16235" i="1"/>
  <c r="C16236" i="1"/>
  <c r="C16237" i="1"/>
  <c r="C16238" i="1"/>
  <c r="C16239" i="1"/>
  <c r="C16240" i="1"/>
  <c r="C16241" i="1"/>
  <c r="C16242" i="1"/>
  <c r="C16243" i="1"/>
  <c r="C16244" i="1"/>
  <c r="C16245" i="1"/>
  <c r="C16246" i="1"/>
  <c r="C16247" i="1"/>
  <c r="C16248" i="1"/>
  <c r="C16249" i="1"/>
  <c r="C16250" i="1"/>
  <c r="C16251" i="1"/>
  <c r="C16252" i="1"/>
  <c r="C16253" i="1"/>
  <c r="C16254" i="1"/>
  <c r="C16255" i="1"/>
  <c r="C16256" i="1"/>
  <c r="C16257" i="1"/>
  <c r="C16258" i="1"/>
  <c r="C16259" i="1"/>
  <c r="C16260" i="1"/>
  <c r="C16261" i="1"/>
  <c r="C16262" i="1"/>
  <c r="C16263" i="1"/>
  <c r="C16264" i="1"/>
  <c r="C16265" i="1"/>
  <c r="C16266" i="1"/>
  <c r="C16267" i="1"/>
  <c r="C16268" i="1"/>
  <c r="C16269" i="1"/>
  <c r="C16270" i="1"/>
  <c r="C16271" i="1"/>
  <c r="C16272" i="1"/>
  <c r="C16273" i="1"/>
  <c r="C16274" i="1"/>
  <c r="C16275" i="1"/>
  <c r="C16276" i="1"/>
  <c r="C16277" i="1"/>
  <c r="C16278" i="1"/>
  <c r="C16279" i="1"/>
  <c r="C16280" i="1"/>
  <c r="C16281" i="1"/>
  <c r="C16282" i="1"/>
  <c r="C16283" i="1"/>
  <c r="C16284" i="1"/>
  <c r="C16285" i="1"/>
  <c r="C16286" i="1"/>
  <c r="C16287" i="1"/>
  <c r="C16288" i="1"/>
  <c r="C16289" i="1"/>
  <c r="C16290" i="1"/>
  <c r="C16291" i="1"/>
  <c r="C16292" i="1"/>
  <c r="C16293" i="1"/>
  <c r="C16294" i="1"/>
  <c r="C16295" i="1"/>
  <c r="C16296" i="1"/>
  <c r="C16297" i="1"/>
  <c r="C16298" i="1"/>
  <c r="C16299" i="1"/>
  <c r="C16300" i="1"/>
  <c r="C16301" i="1"/>
  <c r="C16302" i="1"/>
  <c r="C16303" i="1"/>
  <c r="C16304" i="1"/>
  <c r="C16305" i="1"/>
  <c r="C16306" i="1"/>
  <c r="C16307" i="1"/>
  <c r="C16308" i="1"/>
  <c r="C16309" i="1"/>
  <c r="C16310" i="1"/>
  <c r="C16311" i="1"/>
  <c r="C16312" i="1"/>
  <c r="C16313" i="1"/>
  <c r="C16314" i="1"/>
  <c r="C16315" i="1"/>
  <c r="C16316" i="1"/>
  <c r="C16317" i="1"/>
  <c r="C16318" i="1"/>
  <c r="C16319" i="1"/>
  <c r="C16320" i="1"/>
  <c r="C16321" i="1"/>
  <c r="C16322" i="1"/>
  <c r="C16323" i="1"/>
  <c r="C16324" i="1"/>
  <c r="C16325" i="1"/>
  <c r="C16326" i="1"/>
  <c r="C16327" i="1"/>
  <c r="C16328" i="1"/>
  <c r="C16329" i="1"/>
  <c r="C16330" i="1"/>
  <c r="C16331" i="1"/>
  <c r="C16332" i="1"/>
  <c r="C16333" i="1"/>
  <c r="C16334" i="1"/>
  <c r="C16335" i="1"/>
  <c r="C16336" i="1"/>
  <c r="C16337" i="1"/>
  <c r="C16338" i="1"/>
  <c r="C16339" i="1"/>
  <c r="C16340" i="1"/>
  <c r="C16341" i="1"/>
  <c r="C16342" i="1"/>
  <c r="C16343" i="1"/>
  <c r="C16344" i="1"/>
  <c r="C16345" i="1"/>
  <c r="C16346" i="1"/>
  <c r="C16347" i="1"/>
  <c r="C16348" i="1"/>
  <c r="C16349" i="1"/>
  <c r="C16350" i="1"/>
  <c r="C16351" i="1"/>
  <c r="C16352" i="1"/>
  <c r="C16353" i="1"/>
  <c r="C16354" i="1"/>
  <c r="C16355" i="1"/>
  <c r="C16356" i="1"/>
  <c r="C16357" i="1"/>
  <c r="C16358" i="1"/>
  <c r="C16359" i="1"/>
  <c r="C16360" i="1"/>
  <c r="C16361" i="1"/>
  <c r="C16362" i="1"/>
  <c r="C16363" i="1"/>
  <c r="C16364" i="1"/>
  <c r="C16365" i="1"/>
  <c r="C16366" i="1"/>
  <c r="C16367" i="1"/>
  <c r="C16368" i="1"/>
  <c r="C16369" i="1"/>
  <c r="C16370" i="1"/>
  <c r="C16371" i="1"/>
  <c r="C16372" i="1"/>
  <c r="C16373" i="1"/>
  <c r="C16374" i="1"/>
  <c r="C16375" i="1"/>
  <c r="C16376" i="1"/>
  <c r="C16377" i="1"/>
  <c r="C16378" i="1"/>
  <c r="C16379" i="1"/>
  <c r="C16380" i="1"/>
  <c r="C16381" i="1"/>
  <c r="C16382" i="1"/>
  <c r="C16383" i="1"/>
  <c r="C16384" i="1"/>
  <c r="C16385" i="1"/>
  <c r="C16386" i="1"/>
  <c r="C16387" i="1"/>
  <c r="C16388" i="1"/>
  <c r="C16389" i="1"/>
  <c r="C16390" i="1"/>
  <c r="C16391" i="1"/>
  <c r="C16392" i="1"/>
  <c r="C16393" i="1"/>
  <c r="C16394" i="1"/>
  <c r="C16395" i="1"/>
  <c r="C16396" i="1"/>
  <c r="C16397" i="1"/>
  <c r="C16398" i="1"/>
  <c r="C16399" i="1"/>
  <c r="C16400" i="1"/>
  <c r="C16401" i="1"/>
  <c r="C16402" i="1"/>
  <c r="C16403" i="1"/>
  <c r="C16404" i="1"/>
  <c r="C16405" i="1"/>
  <c r="C16406" i="1"/>
  <c r="C16407" i="1"/>
  <c r="C16408" i="1"/>
  <c r="C16409" i="1"/>
  <c r="C16410" i="1"/>
  <c r="C16411" i="1"/>
  <c r="C16412" i="1"/>
  <c r="C16413" i="1"/>
  <c r="C16414" i="1"/>
  <c r="C16415" i="1"/>
  <c r="C16416" i="1"/>
  <c r="C16417" i="1"/>
  <c r="C16418" i="1"/>
  <c r="C16419" i="1"/>
  <c r="C16420" i="1"/>
  <c r="C16421" i="1"/>
  <c r="C16422" i="1"/>
  <c r="C16423" i="1"/>
  <c r="C16424" i="1"/>
  <c r="C16425" i="1"/>
  <c r="C16426" i="1"/>
  <c r="C16427" i="1"/>
  <c r="C16428" i="1"/>
  <c r="C16429" i="1"/>
  <c r="C16430" i="1"/>
  <c r="C16431" i="1"/>
  <c r="C16432" i="1"/>
  <c r="C16433" i="1"/>
  <c r="C16434" i="1"/>
  <c r="C16435" i="1"/>
  <c r="C16436" i="1"/>
  <c r="C16437" i="1"/>
  <c r="C16438" i="1"/>
  <c r="C16439" i="1"/>
  <c r="C16440" i="1"/>
  <c r="C16441" i="1"/>
  <c r="C16442" i="1"/>
  <c r="C16443" i="1"/>
  <c r="C16444" i="1"/>
  <c r="C16445" i="1"/>
  <c r="C16446" i="1"/>
  <c r="C16447" i="1"/>
  <c r="C16448" i="1"/>
  <c r="C16449" i="1"/>
  <c r="C16450" i="1"/>
  <c r="C16451" i="1"/>
  <c r="C16452" i="1"/>
  <c r="C16453" i="1"/>
  <c r="C16454" i="1"/>
  <c r="C16455" i="1"/>
  <c r="C16456" i="1"/>
  <c r="C16457" i="1"/>
  <c r="C16458" i="1"/>
  <c r="C16459" i="1"/>
  <c r="C16460" i="1"/>
  <c r="C16461" i="1"/>
  <c r="C16462" i="1"/>
  <c r="C16463" i="1"/>
  <c r="C16464" i="1"/>
  <c r="C16465" i="1"/>
  <c r="C16466" i="1"/>
  <c r="C16467" i="1"/>
  <c r="C16468" i="1"/>
  <c r="C16469" i="1"/>
  <c r="C16470" i="1"/>
  <c r="C16471" i="1"/>
  <c r="C16472" i="1"/>
  <c r="C16473" i="1"/>
  <c r="C16474" i="1"/>
  <c r="C16475" i="1"/>
  <c r="C16476" i="1"/>
  <c r="C16477" i="1"/>
  <c r="C16478" i="1"/>
  <c r="C16479" i="1"/>
  <c r="C16480" i="1"/>
  <c r="C16481" i="1"/>
  <c r="C16482" i="1"/>
  <c r="C16483" i="1"/>
  <c r="C16484" i="1"/>
  <c r="C16485" i="1"/>
  <c r="C16486" i="1"/>
  <c r="C16487" i="1"/>
  <c r="C16488" i="1"/>
  <c r="C16489" i="1"/>
  <c r="C16490" i="1"/>
  <c r="C16491" i="1"/>
  <c r="C16492" i="1"/>
  <c r="C16493" i="1"/>
  <c r="C16494" i="1"/>
  <c r="C16495" i="1"/>
  <c r="C16496" i="1"/>
  <c r="C16497" i="1"/>
  <c r="C16498" i="1"/>
  <c r="C16499" i="1"/>
  <c r="C16500" i="1"/>
  <c r="C16501" i="1"/>
  <c r="C16502" i="1"/>
  <c r="C16503" i="1"/>
  <c r="C16504" i="1"/>
  <c r="C16505" i="1"/>
  <c r="C16506" i="1"/>
  <c r="C16507" i="1"/>
  <c r="C16508" i="1"/>
  <c r="C16509" i="1"/>
  <c r="C16510" i="1"/>
  <c r="C16511" i="1"/>
  <c r="C16512" i="1"/>
  <c r="C16513" i="1"/>
  <c r="C16514" i="1"/>
  <c r="C16515" i="1"/>
  <c r="C16516" i="1"/>
  <c r="C16517" i="1"/>
  <c r="C16518" i="1"/>
  <c r="C16519" i="1"/>
  <c r="C16520" i="1"/>
  <c r="C16521" i="1"/>
  <c r="C16522" i="1"/>
  <c r="C16523" i="1"/>
  <c r="C16524" i="1"/>
  <c r="C16525" i="1"/>
  <c r="C16526" i="1"/>
  <c r="C16527" i="1"/>
  <c r="C16528" i="1"/>
  <c r="C16529" i="1"/>
  <c r="C16530" i="1"/>
  <c r="C16531" i="1"/>
  <c r="C16532" i="1"/>
  <c r="C16533" i="1"/>
  <c r="C16534" i="1"/>
  <c r="C16535" i="1"/>
  <c r="C16536" i="1"/>
  <c r="C16537" i="1"/>
  <c r="C16538" i="1"/>
  <c r="C16539" i="1"/>
  <c r="C16540" i="1"/>
  <c r="C16541" i="1"/>
  <c r="C16542" i="1"/>
  <c r="C16543" i="1"/>
  <c r="C16544" i="1"/>
  <c r="C16545" i="1"/>
  <c r="C16546" i="1"/>
  <c r="C16547" i="1"/>
  <c r="C16548" i="1"/>
  <c r="C16549" i="1"/>
  <c r="C16550" i="1"/>
  <c r="C16551" i="1"/>
  <c r="C16552" i="1"/>
  <c r="C16553" i="1"/>
  <c r="C16554" i="1"/>
  <c r="C16555" i="1"/>
  <c r="C16556" i="1"/>
  <c r="C16557" i="1"/>
  <c r="C16558" i="1"/>
  <c r="C16559" i="1"/>
  <c r="C16560" i="1"/>
  <c r="C16561" i="1"/>
  <c r="C16562" i="1"/>
  <c r="C16563" i="1"/>
  <c r="C16564" i="1"/>
  <c r="C16565" i="1"/>
  <c r="C16566" i="1"/>
  <c r="C16567" i="1"/>
  <c r="C16568" i="1"/>
  <c r="C16569" i="1"/>
  <c r="C16570" i="1"/>
  <c r="C16571" i="1"/>
  <c r="C16572" i="1"/>
  <c r="C16573" i="1"/>
  <c r="C16574" i="1"/>
  <c r="C16575" i="1"/>
  <c r="C16576" i="1"/>
  <c r="C16577" i="1"/>
  <c r="C16578" i="1"/>
  <c r="C16579" i="1"/>
  <c r="C16580" i="1"/>
  <c r="C16581" i="1"/>
  <c r="C16582" i="1"/>
  <c r="C16583" i="1"/>
  <c r="C16584" i="1"/>
  <c r="C16585" i="1"/>
  <c r="C16586" i="1"/>
  <c r="C16587" i="1"/>
  <c r="C16588" i="1"/>
  <c r="C16589" i="1"/>
  <c r="C16590" i="1"/>
  <c r="C16591" i="1"/>
  <c r="C16592" i="1"/>
  <c r="C16593" i="1"/>
  <c r="C16594" i="1"/>
  <c r="C16595" i="1"/>
  <c r="C16596" i="1"/>
  <c r="C16597" i="1"/>
  <c r="C16598" i="1"/>
  <c r="C16599" i="1"/>
  <c r="C16600" i="1"/>
  <c r="C16601" i="1"/>
  <c r="C16602" i="1"/>
  <c r="C16603" i="1"/>
  <c r="C16604" i="1"/>
  <c r="C16605" i="1"/>
  <c r="C16606" i="1"/>
  <c r="C16607" i="1"/>
  <c r="C16608" i="1"/>
  <c r="C16609" i="1"/>
  <c r="C16610" i="1"/>
  <c r="C16611" i="1"/>
  <c r="C16612" i="1"/>
  <c r="C16613" i="1"/>
  <c r="C16614" i="1"/>
  <c r="C16615" i="1"/>
  <c r="C16616" i="1"/>
  <c r="C16617" i="1"/>
  <c r="C16618" i="1"/>
  <c r="C16619" i="1"/>
  <c r="C16620" i="1"/>
  <c r="C16621" i="1"/>
  <c r="C16622" i="1"/>
  <c r="C16623" i="1"/>
  <c r="C16624" i="1"/>
  <c r="C16625" i="1"/>
  <c r="C16626" i="1"/>
  <c r="C16627" i="1"/>
  <c r="C16628" i="1"/>
  <c r="C16629" i="1"/>
  <c r="C16630" i="1"/>
  <c r="C16631" i="1"/>
  <c r="C16632" i="1"/>
  <c r="C16633" i="1"/>
  <c r="C16634" i="1"/>
  <c r="C16635" i="1"/>
  <c r="C16636" i="1"/>
  <c r="C16637" i="1"/>
  <c r="C16638" i="1"/>
  <c r="C16639" i="1"/>
  <c r="C16640" i="1"/>
  <c r="C16641" i="1"/>
  <c r="C16642" i="1"/>
  <c r="C16643" i="1"/>
  <c r="C16644" i="1"/>
  <c r="C16645" i="1"/>
  <c r="C16646" i="1"/>
  <c r="C16647" i="1"/>
  <c r="C16648" i="1"/>
  <c r="C16649" i="1"/>
  <c r="C16650" i="1"/>
  <c r="C16651" i="1"/>
  <c r="C16652" i="1"/>
  <c r="C16653" i="1"/>
  <c r="C16654" i="1"/>
  <c r="C16655" i="1"/>
  <c r="C16656" i="1"/>
  <c r="C16657" i="1"/>
  <c r="C16658" i="1"/>
  <c r="C16659" i="1"/>
  <c r="C16660" i="1"/>
  <c r="C16661" i="1"/>
  <c r="C16662" i="1"/>
  <c r="C16663" i="1"/>
  <c r="C16664" i="1"/>
  <c r="C16665" i="1"/>
  <c r="C16666" i="1"/>
  <c r="C16667" i="1"/>
  <c r="C16668" i="1"/>
  <c r="C16669" i="1"/>
  <c r="C16670" i="1"/>
  <c r="C16671" i="1"/>
  <c r="C16672" i="1"/>
  <c r="C16673" i="1"/>
  <c r="C16674" i="1"/>
  <c r="C16675" i="1"/>
  <c r="C16676" i="1"/>
  <c r="C16677" i="1"/>
  <c r="C16678" i="1"/>
  <c r="C16679" i="1"/>
  <c r="C16680" i="1"/>
  <c r="C16681" i="1"/>
  <c r="C16682" i="1"/>
  <c r="C16683" i="1"/>
  <c r="C16684" i="1"/>
  <c r="C16685" i="1"/>
  <c r="C16686" i="1"/>
  <c r="C16687" i="1"/>
  <c r="C16688" i="1"/>
  <c r="C16689" i="1"/>
  <c r="C16690" i="1"/>
  <c r="C16691" i="1"/>
  <c r="C16692" i="1"/>
  <c r="C16693" i="1"/>
  <c r="C16694" i="1"/>
  <c r="C16695" i="1"/>
  <c r="C16696" i="1"/>
  <c r="C16697" i="1"/>
  <c r="C16698" i="1"/>
  <c r="C16699" i="1"/>
  <c r="C16700" i="1"/>
  <c r="C16701" i="1"/>
  <c r="C16702" i="1"/>
  <c r="C16703" i="1"/>
  <c r="C16704" i="1"/>
  <c r="C16705" i="1"/>
  <c r="C16706" i="1"/>
  <c r="C16707" i="1"/>
  <c r="C16708" i="1"/>
  <c r="C16709" i="1"/>
  <c r="C16710" i="1"/>
  <c r="C16711" i="1"/>
  <c r="C16712" i="1"/>
  <c r="C16713" i="1"/>
  <c r="C16714" i="1"/>
  <c r="C16715" i="1"/>
  <c r="C16716" i="1"/>
  <c r="C16717" i="1"/>
  <c r="C16718" i="1"/>
  <c r="C16719" i="1"/>
  <c r="C16720" i="1"/>
  <c r="C16721" i="1"/>
  <c r="C16722" i="1"/>
  <c r="C16723" i="1"/>
  <c r="C16724" i="1"/>
  <c r="C16725" i="1"/>
  <c r="C16726" i="1"/>
  <c r="C16727" i="1"/>
  <c r="C16728" i="1"/>
  <c r="C16729" i="1"/>
  <c r="C16730" i="1"/>
  <c r="C16731" i="1"/>
  <c r="C16732" i="1"/>
  <c r="C16733" i="1"/>
  <c r="C16734" i="1"/>
  <c r="C16735" i="1"/>
  <c r="C16736" i="1"/>
  <c r="C16737" i="1"/>
  <c r="C16738" i="1"/>
  <c r="C16739" i="1"/>
  <c r="C16740" i="1"/>
  <c r="C16741" i="1"/>
  <c r="C16742" i="1"/>
  <c r="C16743" i="1"/>
  <c r="C16744" i="1"/>
  <c r="C16745" i="1"/>
  <c r="C16746" i="1"/>
  <c r="C16747" i="1"/>
  <c r="C16748" i="1"/>
  <c r="C16749" i="1"/>
  <c r="C16750" i="1"/>
  <c r="C16751" i="1"/>
  <c r="C16752" i="1"/>
  <c r="C16753" i="1"/>
  <c r="C16754" i="1"/>
  <c r="C16755" i="1"/>
  <c r="C16756" i="1"/>
  <c r="C16757" i="1"/>
  <c r="C16758" i="1"/>
  <c r="C16759" i="1"/>
  <c r="C16760" i="1"/>
  <c r="C16761" i="1"/>
  <c r="C16762" i="1"/>
  <c r="C16763" i="1"/>
  <c r="C16764" i="1"/>
  <c r="C16765" i="1"/>
  <c r="C16766" i="1"/>
  <c r="C16767" i="1"/>
  <c r="C16768" i="1"/>
  <c r="C16769" i="1"/>
  <c r="C16770" i="1"/>
  <c r="C16771" i="1"/>
  <c r="C16772" i="1"/>
  <c r="C16773" i="1"/>
  <c r="C16774" i="1"/>
  <c r="C16775" i="1"/>
  <c r="C16776" i="1"/>
  <c r="C16777" i="1"/>
  <c r="C16778" i="1"/>
  <c r="C16779" i="1"/>
  <c r="C16780" i="1"/>
  <c r="C16781" i="1"/>
  <c r="C16782" i="1"/>
  <c r="C16783" i="1"/>
  <c r="C16784" i="1"/>
  <c r="C16785" i="1"/>
  <c r="C16786" i="1"/>
  <c r="C16787" i="1"/>
  <c r="C16788" i="1"/>
  <c r="C16789" i="1"/>
  <c r="C16790" i="1"/>
  <c r="C16791" i="1"/>
  <c r="C16792" i="1"/>
  <c r="C16793" i="1"/>
  <c r="C16794" i="1"/>
  <c r="C16795" i="1"/>
  <c r="C16796" i="1"/>
  <c r="C16797" i="1"/>
  <c r="C16798" i="1"/>
  <c r="C16799" i="1"/>
  <c r="C16800" i="1"/>
  <c r="C16801" i="1"/>
  <c r="C16802" i="1"/>
  <c r="C16803" i="1"/>
  <c r="C16804" i="1"/>
  <c r="C16805" i="1"/>
  <c r="C16806" i="1"/>
  <c r="C16807" i="1"/>
  <c r="C16808" i="1"/>
  <c r="C16809" i="1"/>
  <c r="C16810" i="1"/>
  <c r="C16811" i="1"/>
  <c r="C16812" i="1"/>
  <c r="C16813" i="1"/>
  <c r="C16814" i="1"/>
  <c r="C16815" i="1"/>
  <c r="C16816" i="1"/>
  <c r="C16817" i="1"/>
  <c r="C16818" i="1"/>
  <c r="C16819" i="1"/>
  <c r="C16820" i="1"/>
  <c r="C16821" i="1"/>
  <c r="C16822" i="1"/>
  <c r="C16823" i="1"/>
  <c r="C16824" i="1"/>
  <c r="C16825" i="1"/>
  <c r="C16826" i="1"/>
  <c r="C16827" i="1"/>
  <c r="C16828" i="1"/>
  <c r="C16829" i="1"/>
  <c r="C16830" i="1"/>
  <c r="C16831" i="1"/>
  <c r="C16832" i="1"/>
  <c r="C16833" i="1"/>
  <c r="C16834" i="1"/>
  <c r="C16835" i="1"/>
  <c r="C16836" i="1"/>
  <c r="C16837" i="1"/>
  <c r="C16838" i="1"/>
  <c r="C16839" i="1"/>
  <c r="C16840" i="1"/>
  <c r="C16841" i="1"/>
  <c r="C16842" i="1"/>
  <c r="C16843" i="1"/>
  <c r="C16844" i="1"/>
  <c r="C16845" i="1"/>
  <c r="C16846" i="1"/>
  <c r="C16847" i="1"/>
  <c r="C16848" i="1"/>
  <c r="C16849" i="1"/>
  <c r="C16850" i="1"/>
  <c r="C16851" i="1"/>
  <c r="C16852" i="1"/>
  <c r="C16853" i="1"/>
  <c r="C16854" i="1"/>
  <c r="C16855" i="1"/>
  <c r="C16856" i="1"/>
  <c r="C16857" i="1"/>
  <c r="C16858" i="1"/>
  <c r="C16859" i="1"/>
  <c r="C16860" i="1"/>
  <c r="C16861" i="1"/>
  <c r="C16862" i="1"/>
  <c r="C16863" i="1"/>
  <c r="C16864" i="1"/>
  <c r="C16865" i="1"/>
  <c r="C16866" i="1"/>
  <c r="C16867" i="1"/>
  <c r="C16868" i="1"/>
  <c r="C16869" i="1"/>
  <c r="C16870" i="1"/>
  <c r="C16871" i="1"/>
  <c r="C16872" i="1"/>
  <c r="C16873" i="1"/>
  <c r="C16874" i="1"/>
  <c r="C16875" i="1"/>
  <c r="C16876" i="1"/>
  <c r="C16877" i="1"/>
  <c r="C16878" i="1"/>
  <c r="C16879" i="1"/>
  <c r="C16880" i="1"/>
  <c r="C16881" i="1"/>
  <c r="C16882" i="1"/>
  <c r="C16883" i="1"/>
  <c r="C16884" i="1"/>
  <c r="C16885" i="1"/>
  <c r="C16886" i="1"/>
  <c r="C16887" i="1"/>
  <c r="C16888" i="1"/>
  <c r="C16889" i="1"/>
  <c r="C16890" i="1"/>
  <c r="C16891" i="1"/>
  <c r="C16892" i="1"/>
  <c r="C16893" i="1"/>
  <c r="C16894" i="1"/>
  <c r="C16895" i="1"/>
  <c r="C16896" i="1"/>
  <c r="C16897" i="1"/>
  <c r="C16898" i="1"/>
  <c r="C16899" i="1"/>
  <c r="C16900" i="1"/>
  <c r="C16901" i="1"/>
  <c r="C16902" i="1"/>
  <c r="C16903" i="1"/>
  <c r="C16904" i="1"/>
  <c r="C16905" i="1"/>
  <c r="C16906" i="1"/>
  <c r="C16907" i="1"/>
  <c r="C16908" i="1"/>
  <c r="C16909" i="1"/>
  <c r="C16910" i="1"/>
  <c r="C16911" i="1"/>
  <c r="C16912" i="1"/>
  <c r="C16913" i="1"/>
  <c r="C16914" i="1"/>
  <c r="C16915" i="1"/>
  <c r="C16916" i="1"/>
  <c r="C16917" i="1"/>
  <c r="C16918" i="1"/>
  <c r="C16919" i="1"/>
  <c r="C16920" i="1"/>
  <c r="C16921" i="1"/>
  <c r="C16922" i="1"/>
  <c r="C16923" i="1"/>
  <c r="C16924" i="1"/>
  <c r="C16925" i="1"/>
  <c r="C16926" i="1"/>
  <c r="C16927" i="1"/>
  <c r="C16928" i="1"/>
  <c r="C16929" i="1"/>
  <c r="C16930" i="1"/>
  <c r="C16931" i="1"/>
  <c r="C16932" i="1"/>
  <c r="C16933" i="1"/>
  <c r="C16934" i="1"/>
  <c r="C16935" i="1"/>
  <c r="C16936" i="1"/>
  <c r="C16937" i="1"/>
  <c r="C16938" i="1"/>
  <c r="C16939" i="1"/>
  <c r="C16940" i="1"/>
  <c r="C16941" i="1"/>
  <c r="C16942" i="1"/>
  <c r="C16943" i="1"/>
  <c r="C16944" i="1"/>
  <c r="C16945" i="1"/>
  <c r="C16946" i="1"/>
  <c r="C16947" i="1"/>
  <c r="C16948" i="1"/>
  <c r="C16949" i="1"/>
  <c r="C16950" i="1"/>
  <c r="C16951" i="1"/>
  <c r="C16952" i="1"/>
  <c r="C16953" i="1"/>
  <c r="C16954" i="1"/>
  <c r="C16955" i="1"/>
  <c r="C16956" i="1"/>
  <c r="C16957" i="1"/>
  <c r="C16958" i="1"/>
  <c r="C16959" i="1"/>
  <c r="C16960" i="1"/>
  <c r="C16961" i="1"/>
  <c r="C16962" i="1"/>
  <c r="C16963" i="1"/>
  <c r="C16964" i="1"/>
  <c r="C16965" i="1"/>
  <c r="C16966" i="1"/>
  <c r="C16967" i="1"/>
  <c r="C16968" i="1"/>
  <c r="C16969" i="1"/>
  <c r="C16970" i="1"/>
  <c r="C16971" i="1"/>
  <c r="C16972" i="1"/>
  <c r="C16973" i="1"/>
  <c r="C16974" i="1"/>
  <c r="C16975" i="1"/>
  <c r="C16976" i="1"/>
  <c r="C16977" i="1"/>
  <c r="C16978" i="1"/>
  <c r="C16979" i="1"/>
  <c r="C16980" i="1"/>
  <c r="C16981" i="1"/>
  <c r="C16982" i="1"/>
  <c r="C16983" i="1"/>
  <c r="C16984" i="1"/>
  <c r="C16985" i="1"/>
  <c r="C16986" i="1"/>
  <c r="C16987" i="1"/>
  <c r="C16988" i="1"/>
  <c r="C16989" i="1"/>
  <c r="C16990" i="1"/>
  <c r="C16991" i="1"/>
  <c r="C16992" i="1"/>
  <c r="C16993" i="1"/>
  <c r="C16994" i="1"/>
  <c r="C16995" i="1"/>
  <c r="C16996" i="1"/>
  <c r="C16997" i="1"/>
  <c r="C16998" i="1"/>
  <c r="C16999" i="1"/>
  <c r="C17000" i="1"/>
  <c r="C17001" i="1"/>
  <c r="C17002" i="1"/>
  <c r="C17003" i="1"/>
  <c r="C17004" i="1"/>
  <c r="C17005" i="1"/>
  <c r="C17006" i="1"/>
  <c r="C17007" i="1"/>
  <c r="C17008" i="1"/>
  <c r="C17009" i="1"/>
  <c r="C17010" i="1"/>
  <c r="C17011" i="1"/>
  <c r="C17012" i="1"/>
  <c r="C17013" i="1"/>
  <c r="C17014" i="1"/>
  <c r="C17015" i="1"/>
  <c r="C17016" i="1"/>
  <c r="C17017" i="1"/>
  <c r="C17018" i="1"/>
  <c r="C17019" i="1"/>
  <c r="C17020" i="1"/>
  <c r="C17021" i="1"/>
  <c r="C17022" i="1"/>
  <c r="C17023" i="1"/>
  <c r="C17024" i="1"/>
  <c r="C17025" i="1"/>
  <c r="C17026" i="1"/>
  <c r="C17027" i="1"/>
  <c r="C17028" i="1"/>
  <c r="C17029" i="1"/>
  <c r="C17030" i="1"/>
  <c r="C17031" i="1"/>
  <c r="C17032" i="1"/>
  <c r="C17033" i="1"/>
  <c r="C17034" i="1"/>
  <c r="C17035" i="1"/>
  <c r="C17036" i="1"/>
  <c r="C17037" i="1"/>
  <c r="C17038" i="1"/>
  <c r="C17039" i="1"/>
  <c r="C17040" i="1"/>
  <c r="C17041" i="1"/>
  <c r="C17042" i="1"/>
  <c r="C17043" i="1"/>
  <c r="C17044" i="1"/>
  <c r="C17045" i="1"/>
  <c r="C17046" i="1"/>
  <c r="C17047" i="1"/>
  <c r="C17048" i="1"/>
  <c r="C17049" i="1"/>
  <c r="C17050" i="1"/>
  <c r="C17051" i="1"/>
  <c r="C17052" i="1"/>
  <c r="C17053" i="1"/>
  <c r="C17054" i="1"/>
  <c r="C17055" i="1"/>
  <c r="C17056" i="1"/>
  <c r="C17057" i="1"/>
  <c r="C17058" i="1"/>
  <c r="C17059" i="1"/>
  <c r="C17060" i="1"/>
  <c r="C17061" i="1"/>
  <c r="C17062" i="1"/>
  <c r="C17063" i="1"/>
  <c r="C17064" i="1"/>
  <c r="C17065" i="1"/>
  <c r="C17066" i="1"/>
  <c r="C17067" i="1"/>
  <c r="C17068" i="1"/>
  <c r="C17069" i="1"/>
  <c r="C17070" i="1"/>
  <c r="C17071" i="1"/>
  <c r="C17072" i="1"/>
  <c r="C17073" i="1"/>
  <c r="C17074" i="1"/>
  <c r="C17075" i="1"/>
  <c r="C17076" i="1"/>
  <c r="C17077" i="1"/>
  <c r="C17078" i="1"/>
  <c r="C17079" i="1"/>
  <c r="C17080" i="1"/>
  <c r="C17081" i="1"/>
  <c r="C17082" i="1"/>
  <c r="C17083" i="1"/>
  <c r="C17084" i="1"/>
  <c r="C17085" i="1"/>
  <c r="C17086" i="1"/>
  <c r="C17087" i="1"/>
  <c r="C17088" i="1"/>
  <c r="C17089" i="1"/>
  <c r="C17090" i="1"/>
  <c r="C17091" i="1"/>
  <c r="C17092" i="1"/>
  <c r="C17093" i="1"/>
  <c r="C17094" i="1"/>
  <c r="C17095" i="1"/>
  <c r="C17096" i="1"/>
  <c r="C17097" i="1"/>
  <c r="C17098" i="1"/>
  <c r="C17099" i="1"/>
  <c r="C17100" i="1"/>
  <c r="C17101" i="1"/>
  <c r="C17102" i="1"/>
  <c r="C17103" i="1"/>
  <c r="C17104" i="1"/>
  <c r="C17105" i="1"/>
  <c r="C17106" i="1"/>
  <c r="C17107" i="1"/>
  <c r="C17108" i="1"/>
  <c r="C17109" i="1"/>
  <c r="C17110" i="1"/>
  <c r="C17111" i="1"/>
  <c r="C17112" i="1"/>
  <c r="C17113" i="1"/>
  <c r="C17114" i="1"/>
  <c r="C17115" i="1"/>
  <c r="C17116" i="1"/>
  <c r="C17117" i="1"/>
  <c r="C17118" i="1"/>
  <c r="C17119" i="1"/>
  <c r="C17120" i="1"/>
  <c r="C17121" i="1"/>
  <c r="C17122" i="1"/>
  <c r="C17123" i="1"/>
  <c r="C17124" i="1"/>
  <c r="C17125" i="1"/>
  <c r="C17126" i="1"/>
  <c r="C17127" i="1"/>
  <c r="C17128" i="1"/>
  <c r="C17129" i="1"/>
  <c r="C17130" i="1"/>
  <c r="C17131" i="1"/>
  <c r="C17132" i="1"/>
  <c r="C17133" i="1"/>
  <c r="C17134" i="1"/>
  <c r="C17135" i="1"/>
  <c r="C17136" i="1"/>
  <c r="C17137" i="1"/>
  <c r="C17138" i="1"/>
  <c r="C17139" i="1"/>
  <c r="C17140" i="1"/>
  <c r="C17141" i="1"/>
  <c r="C17142" i="1"/>
  <c r="C17143" i="1"/>
  <c r="C17144" i="1"/>
  <c r="C17145" i="1"/>
  <c r="C17146" i="1"/>
  <c r="C17147" i="1"/>
  <c r="C17148" i="1"/>
  <c r="C17149" i="1"/>
  <c r="C17150" i="1"/>
  <c r="C17151" i="1"/>
  <c r="C17152" i="1"/>
  <c r="C17153" i="1"/>
  <c r="C17154" i="1"/>
  <c r="C17155" i="1"/>
  <c r="C17156" i="1"/>
  <c r="C17157" i="1"/>
  <c r="C17158" i="1"/>
  <c r="C17159" i="1"/>
  <c r="C17160" i="1"/>
  <c r="C17161" i="1"/>
  <c r="C17162" i="1"/>
  <c r="C17163" i="1"/>
  <c r="C17164" i="1"/>
  <c r="C17165" i="1"/>
  <c r="C17166" i="1"/>
  <c r="C17167" i="1"/>
  <c r="C17168" i="1"/>
  <c r="C17169" i="1"/>
  <c r="C17170" i="1"/>
  <c r="C17171" i="1"/>
  <c r="C17172" i="1"/>
  <c r="C17173" i="1"/>
  <c r="C17174" i="1"/>
  <c r="C17175" i="1"/>
  <c r="C17176" i="1"/>
  <c r="C17177" i="1"/>
  <c r="C17178" i="1"/>
  <c r="C17179" i="1"/>
  <c r="C17180" i="1"/>
  <c r="C17181" i="1"/>
  <c r="C17182" i="1"/>
  <c r="C17183" i="1"/>
  <c r="C17184" i="1"/>
  <c r="C17185" i="1"/>
  <c r="C17186" i="1"/>
  <c r="C17187" i="1"/>
  <c r="C17188" i="1"/>
  <c r="C17189" i="1"/>
  <c r="C17190" i="1"/>
  <c r="C17191" i="1"/>
  <c r="C17192" i="1"/>
  <c r="C17193" i="1"/>
  <c r="C17194" i="1"/>
  <c r="C17195" i="1"/>
  <c r="C17196" i="1"/>
  <c r="C17197" i="1"/>
  <c r="C17198" i="1"/>
  <c r="C17199" i="1"/>
  <c r="C17200" i="1"/>
  <c r="C17201" i="1"/>
  <c r="C17202" i="1"/>
  <c r="C17203" i="1"/>
  <c r="C17204" i="1"/>
  <c r="C17205" i="1"/>
  <c r="C17206" i="1"/>
  <c r="C17207" i="1"/>
  <c r="C17208" i="1"/>
  <c r="C17209" i="1"/>
  <c r="C17210" i="1"/>
  <c r="C17211" i="1"/>
  <c r="C17212" i="1"/>
  <c r="C17213" i="1"/>
  <c r="C17214" i="1"/>
  <c r="C17215" i="1"/>
  <c r="C17216" i="1"/>
  <c r="C17217" i="1"/>
  <c r="C17218" i="1"/>
  <c r="C17219" i="1"/>
  <c r="C17220" i="1"/>
  <c r="C17221" i="1"/>
  <c r="C17222" i="1"/>
  <c r="C17223" i="1"/>
  <c r="C17224" i="1"/>
  <c r="C17225" i="1"/>
  <c r="C17226" i="1"/>
  <c r="C17227" i="1"/>
  <c r="C17228" i="1"/>
  <c r="C17229" i="1"/>
  <c r="C17230" i="1"/>
  <c r="C17231" i="1"/>
  <c r="C17232" i="1"/>
  <c r="C17233" i="1"/>
  <c r="C17234" i="1"/>
  <c r="C17235" i="1"/>
  <c r="C17236" i="1"/>
  <c r="C17237" i="1"/>
  <c r="C17238" i="1"/>
  <c r="C17239" i="1"/>
  <c r="C17240" i="1"/>
  <c r="C17241" i="1"/>
  <c r="C17242" i="1"/>
  <c r="C17243" i="1"/>
  <c r="C17244" i="1"/>
  <c r="C17245" i="1"/>
  <c r="C17246" i="1"/>
  <c r="C17247" i="1"/>
  <c r="C17248" i="1"/>
  <c r="C17249" i="1"/>
  <c r="C17250" i="1"/>
  <c r="C17251" i="1"/>
  <c r="C17252" i="1"/>
  <c r="C17253" i="1"/>
  <c r="C17254" i="1"/>
  <c r="C17255" i="1"/>
  <c r="C17256" i="1"/>
  <c r="C17257" i="1"/>
  <c r="C17258" i="1"/>
  <c r="C17259" i="1"/>
  <c r="C17260" i="1"/>
  <c r="C17261" i="1"/>
  <c r="C17262" i="1"/>
  <c r="C17263" i="1"/>
  <c r="C17264" i="1"/>
  <c r="C17265" i="1"/>
  <c r="C17266" i="1"/>
  <c r="C17267" i="1"/>
  <c r="C17268" i="1"/>
  <c r="C17269" i="1"/>
  <c r="C17270" i="1"/>
  <c r="C17271" i="1"/>
  <c r="C17272" i="1"/>
  <c r="C17273" i="1"/>
  <c r="C17274" i="1"/>
  <c r="C17275" i="1"/>
  <c r="C17276" i="1"/>
  <c r="C17277" i="1"/>
  <c r="C17278" i="1"/>
  <c r="C17279" i="1"/>
  <c r="C17280" i="1"/>
  <c r="C17281" i="1"/>
  <c r="C17282" i="1"/>
  <c r="C17283" i="1"/>
  <c r="C17284" i="1"/>
  <c r="C17285" i="1"/>
  <c r="C17286" i="1"/>
  <c r="C17287" i="1"/>
  <c r="C17288" i="1"/>
  <c r="C17289" i="1"/>
  <c r="C17290" i="1"/>
  <c r="C17291" i="1"/>
  <c r="C17292" i="1"/>
  <c r="C17293" i="1"/>
  <c r="C17294" i="1"/>
  <c r="C17295" i="1"/>
  <c r="C17296" i="1"/>
  <c r="C17297" i="1"/>
  <c r="C17298" i="1"/>
  <c r="C17299" i="1"/>
  <c r="C17300" i="1"/>
  <c r="C17301" i="1"/>
  <c r="C17302" i="1"/>
  <c r="C17303" i="1"/>
  <c r="C17304" i="1"/>
  <c r="C17305" i="1"/>
  <c r="C17306" i="1"/>
  <c r="C17307" i="1"/>
  <c r="C17308" i="1"/>
  <c r="C17309" i="1"/>
  <c r="C17310" i="1"/>
  <c r="C17311" i="1"/>
  <c r="C17312" i="1"/>
  <c r="C17313" i="1"/>
  <c r="C17314" i="1"/>
  <c r="C17315" i="1"/>
  <c r="C17316" i="1"/>
  <c r="C17317" i="1"/>
  <c r="C17318" i="1"/>
  <c r="C17319" i="1"/>
  <c r="C17320" i="1"/>
  <c r="C17321" i="1"/>
  <c r="C17322" i="1"/>
  <c r="C17323" i="1"/>
  <c r="C17324" i="1"/>
  <c r="C17325" i="1"/>
  <c r="C17326" i="1"/>
  <c r="C17327" i="1"/>
  <c r="C17328" i="1"/>
  <c r="C17329" i="1"/>
  <c r="C17330" i="1"/>
  <c r="C17331" i="1"/>
  <c r="C17332" i="1"/>
  <c r="C17333" i="1"/>
  <c r="C17334" i="1"/>
  <c r="C17335" i="1"/>
  <c r="C17336" i="1"/>
  <c r="C17337" i="1"/>
  <c r="C17338" i="1"/>
  <c r="C17339" i="1"/>
  <c r="C17340" i="1"/>
  <c r="C17341" i="1"/>
  <c r="C17342" i="1"/>
  <c r="C17343" i="1"/>
  <c r="C17344" i="1"/>
  <c r="C17345" i="1"/>
  <c r="C17346" i="1"/>
  <c r="C17347" i="1"/>
  <c r="C17348" i="1"/>
  <c r="C17349" i="1"/>
  <c r="C17350" i="1"/>
  <c r="C17351" i="1"/>
  <c r="C17352" i="1"/>
  <c r="C17353" i="1"/>
  <c r="C17354" i="1"/>
  <c r="C17355" i="1"/>
  <c r="C17356" i="1"/>
  <c r="C17357" i="1"/>
  <c r="C17358" i="1"/>
  <c r="C17359" i="1"/>
  <c r="C17360" i="1"/>
  <c r="C17361" i="1"/>
  <c r="C17362" i="1"/>
  <c r="C17363" i="1"/>
  <c r="C17364" i="1"/>
  <c r="C17365" i="1"/>
  <c r="C17366" i="1"/>
  <c r="C17367" i="1"/>
  <c r="C17368" i="1"/>
  <c r="C17369" i="1"/>
  <c r="C17370" i="1"/>
  <c r="C17371" i="1"/>
  <c r="C17372" i="1"/>
  <c r="C17373" i="1"/>
  <c r="C17374" i="1"/>
  <c r="C17375" i="1"/>
  <c r="C17376" i="1"/>
  <c r="C17377" i="1"/>
  <c r="C17378" i="1"/>
  <c r="C17379" i="1"/>
  <c r="C17380" i="1"/>
  <c r="C17381" i="1"/>
  <c r="C17382" i="1"/>
  <c r="C17383" i="1"/>
  <c r="C17384" i="1"/>
  <c r="C17385" i="1"/>
  <c r="C17386" i="1"/>
  <c r="C17387" i="1"/>
  <c r="C17388" i="1"/>
  <c r="C17389" i="1"/>
  <c r="C17390" i="1"/>
  <c r="C17391" i="1"/>
  <c r="C17392" i="1"/>
  <c r="C17393" i="1"/>
  <c r="C17394" i="1"/>
  <c r="C17395" i="1"/>
  <c r="C17396" i="1"/>
  <c r="C17397" i="1"/>
  <c r="C17398" i="1"/>
  <c r="C17399" i="1"/>
  <c r="C17400" i="1"/>
  <c r="C17401" i="1"/>
  <c r="C17402" i="1"/>
  <c r="C17403" i="1"/>
  <c r="C17404" i="1"/>
  <c r="C17405" i="1"/>
  <c r="C17406" i="1"/>
  <c r="C17407" i="1"/>
  <c r="C17408" i="1"/>
  <c r="C17409" i="1"/>
  <c r="C17410" i="1"/>
  <c r="C17411" i="1"/>
  <c r="C17412" i="1"/>
  <c r="C17413" i="1"/>
  <c r="C17414" i="1"/>
  <c r="C17415" i="1"/>
  <c r="C17416" i="1"/>
  <c r="C17417" i="1"/>
  <c r="C17418" i="1"/>
  <c r="C17419" i="1"/>
  <c r="C17420" i="1"/>
  <c r="C17421" i="1"/>
  <c r="C17422" i="1"/>
  <c r="C17423" i="1"/>
  <c r="C17424" i="1"/>
  <c r="C17425" i="1"/>
  <c r="C17426" i="1"/>
  <c r="C17427" i="1"/>
  <c r="C17428" i="1"/>
  <c r="C17429" i="1"/>
  <c r="C17430" i="1"/>
  <c r="C17431" i="1"/>
  <c r="C17432" i="1"/>
  <c r="C17433" i="1"/>
  <c r="C17434" i="1"/>
  <c r="C17435" i="1"/>
  <c r="C17436" i="1"/>
  <c r="C17437" i="1"/>
  <c r="C17438" i="1"/>
  <c r="C17439" i="1"/>
  <c r="C17440" i="1"/>
  <c r="C17441" i="1"/>
  <c r="C17442" i="1"/>
  <c r="C17443" i="1"/>
  <c r="C17444" i="1"/>
  <c r="C17445" i="1"/>
  <c r="C17446" i="1"/>
  <c r="C17447" i="1"/>
  <c r="C17448" i="1"/>
  <c r="C17449" i="1"/>
  <c r="C17450" i="1"/>
  <c r="C17451" i="1"/>
  <c r="C17452" i="1"/>
  <c r="C17453" i="1"/>
  <c r="C17454" i="1"/>
  <c r="C17455" i="1"/>
  <c r="C17456" i="1"/>
  <c r="C17457" i="1"/>
  <c r="C17458" i="1"/>
  <c r="C17459" i="1"/>
  <c r="C17460" i="1"/>
  <c r="C17461" i="1"/>
  <c r="C17462" i="1"/>
  <c r="C17463" i="1"/>
  <c r="C17464" i="1"/>
  <c r="C17465" i="1"/>
  <c r="C17466" i="1"/>
  <c r="C17467" i="1"/>
  <c r="C17468" i="1"/>
  <c r="C17469" i="1"/>
  <c r="C17470" i="1"/>
  <c r="C17471" i="1"/>
  <c r="C17472" i="1"/>
  <c r="C17473" i="1"/>
  <c r="C17474" i="1"/>
  <c r="C17475" i="1"/>
  <c r="C17476" i="1"/>
  <c r="C17477" i="1"/>
  <c r="C17478" i="1"/>
  <c r="C17479" i="1"/>
  <c r="C17480" i="1"/>
  <c r="C17481" i="1"/>
  <c r="C17482" i="1"/>
  <c r="C17483" i="1"/>
  <c r="C17484" i="1"/>
  <c r="C17485" i="1"/>
  <c r="C17486" i="1"/>
  <c r="C17487" i="1"/>
  <c r="C17488" i="1"/>
  <c r="C17489" i="1"/>
  <c r="C17490" i="1"/>
  <c r="C17491" i="1"/>
  <c r="C17492" i="1"/>
  <c r="C17493" i="1"/>
  <c r="C17494" i="1"/>
  <c r="C17495" i="1"/>
  <c r="C17496" i="1"/>
  <c r="C17497" i="1"/>
  <c r="C17498" i="1"/>
  <c r="C17499" i="1"/>
  <c r="C17500" i="1"/>
  <c r="C17501" i="1"/>
  <c r="C17502" i="1"/>
  <c r="C17503" i="1"/>
  <c r="C17504" i="1"/>
  <c r="C17505" i="1"/>
  <c r="C17506" i="1"/>
  <c r="C17507" i="1"/>
  <c r="C17508" i="1"/>
  <c r="C17509" i="1"/>
  <c r="C17510" i="1"/>
  <c r="C17511" i="1"/>
  <c r="C17512" i="1"/>
  <c r="C17513" i="1"/>
  <c r="C17514" i="1"/>
  <c r="C17515" i="1"/>
  <c r="C17516" i="1"/>
  <c r="C17517" i="1"/>
  <c r="C17518" i="1"/>
  <c r="C17519" i="1"/>
  <c r="C17520" i="1"/>
  <c r="C17521" i="1"/>
  <c r="C17522" i="1"/>
  <c r="C17523" i="1"/>
  <c r="C17524" i="1"/>
  <c r="C17525" i="1"/>
  <c r="C17526" i="1"/>
  <c r="C17527" i="1"/>
  <c r="C17528" i="1"/>
  <c r="C17529" i="1"/>
  <c r="C17530" i="1"/>
  <c r="C17531" i="1"/>
  <c r="C17532" i="1"/>
  <c r="C17533" i="1"/>
  <c r="C17534" i="1"/>
  <c r="C17535" i="1"/>
  <c r="C17536" i="1"/>
  <c r="C17537" i="1"/>
  <c r="C17538" i="1"/>
  <c r="C17539" i="1"/>
  <c r="C17540" i="1"/>
  <c r="C17541" i="1"/>
  <c r="C17542" i="1"/>
  <c r="C17543" i="1"/>
  <c r="C17544" i="1"/>
  <c r="C17545" i="1"/>
  <c r="C17546" i="1"/>
  <c r="C17547" i="1"/>
  <c r="C17548" i="1"/>
  <c r="C17549" i="1"/>
  <c r="C17550" i="1"/>
  <c r="C17551" i="1"/>
  <c r="C17552" i="1"/>
  <c r="C17553" i="1"/>
  <c r="C17554" i="1"/>
  <c r="C17555" i="1"/>
  <c r="C17556" i="1"/>
  <c r="C17557" i="1"/>
  <c r="C17558" i="1"/>
  <c r="C17559" i="1"/>
  <c r="C17560" i="1"/>
  <c r="C17561" i="1"/>
  <c r="C17562" i="1"/>
  <c r="C17563" i="1"/>
  <c r="C17564" i="1"/>
  <c r="C17565" i="1"/>
  <c r="C17566" i="1"/>
  <c r="C17567" i="1"/>
  <c r="C17568" i="1"/>
  <c r="C17569" i="1"/>
  <c r="C17570" i="1"/>
  <c r="C17571" i="1"/>
  <c r="C17572" i="1"/>
  <c r="C17573" i="1"/>
  <c r="C17574" i="1"/>
  <c r="C17575" i="1"/>
  <c r="C17576" i="1"/>
  <c r="C17577" i="1"/>
  <c r="C17578" i="1"/>
  <c r="C17579" i="1"/>
  <c r="C17580" i="1"/>
  <c r="C17581" i="1"/>
  <c r="C17582" i="1"/>
  <c r="C17583" i="1"/>
  <c r="C17584" i="1"/>
  <c r="C17585" i="1"/>
  <c r="C17586" i="1"/>
  <c r="C17587" i="1"/>
  <c r="C17588" i="1"/>
  <c r="C17589" i="1"/>
  <c r="C17590" i="1"/>
  <c r="C17591" i="1"/>
  <c r="C17592" i="1"/>
  <c r="C17593" i="1"/>
  <c r="C17594" i="1"/>
  <c r="C17595" i="1"/>
  <c r="C17596" i="1"/>
  <c r="C17597" i="1"/>
  <c r="C17598" i="1"/>
  <c r="C17599" i="1"/>
  <c r="C17600" i="1"/>
  <c r="C17601" i="1"/>
  <c r="C17602" i="1"/>
  <c r="C17603" i="1"/>
  <c r="C17604" i="1"/>
  <c r="C17605" i="1"/>
  <c r="C17606" i="1"/>
  <c r="C17607" i="1"/>
  <c r="C17608" i="1"/>
  <c r="C17609" i="1"/>
  <c r="C17610" i="1"/>
  <c r="C17611" i="1"/>
  <c r="C17612" i="1"/>
  <c r="C17613" i="1"/>
  <c r="C17614" i="1"/>
  <c r="C17615" i="1"/>
  <c r="C17616" i="1"/>
  <c r="C17617" i="1"/>
  <c r="C17618" i="1"/>
  <c r="C17619" i="1"/>
  <c r="C17620" i="1"/>
  <c r="C17621" i="1"/>
  <c r="C17622" i="1"/>
  <c r="C17623" i="1"/>
  <c r="C17624" i="1"/>
  <c r="C17625" i="1"/>
  <c r="C17626" i="1"/>
  <c r="C17627" i="1"/>
  <c r="C17628" i="1"/>
  <c r="C17629" i="1"/>
  <c r="C17630" i="1"/>
  <c r="C17631" i="1"/>
  <c r="C17632" i="1"/>
  <c r="C17633" i="1"/>
  <c r="C17634" i="1"/>
  <c r="C17635" i="1"/>
  <c r="C17636" i="1"/>
  <c r="C17637" i="1"/>
  <c r="C17638" i="1"/>
  <c r="C17639" i="1"/>
  <c r="C17640" i="1"/>
  <c r="C17641" i="1"/>
  <c r="C17642" i="1"/>
  <c r="C17643" i="1"/>
  <c r="C17644" i="1"/>
  <c r="C17645" i="1"/>
  <c r="C17646" i="1"/>
  <c r="C17647" i="1"/>
  <c r="C17648" i="1"/>
  <c r="C17649" i="1"/>
  <c r="C17650" i="1"/>
  <c r="C17651" i="1"/>
  <c r="C17652" i="1"/>
  <c r="C17653" i="1"/>
  <c r="C17654" i="1"/>
  <c r="C17655" i="1"/>
  <c r="C17656" i="1"/>
  <c r="C17657" i="1"/>
  <c r="C17658" i="1"/>
  <c r="C17659" i="1"/>
  <c r="C17660" i="1"/>
  <c r="C17661" i="1"/>
  <c r="C17662" i="1"/>
  <c r="C17663" i="1"/>
  <c r="C17664" i="1"/>
  <c r="C17665" i="1"/>
  <c r="C17666" i="1"/>
  <c r="C17667" i="1"/>
  <c r="C17668" i="1"/>
  <c r="C17669" i="1"/>
  <c r="C17670" i="1"/>
  <c r="C17671" i="1"/>
  <c r="C17672" i="1"/>
  <c r="C17673" i="1"/>
  <c r="C17674" i="1"/>
  <c r="C17675" i="1"/>
  <c r="C17676" i="1"/>
  <c r="C17677" i="1"/>
  <c r="C17678" i="1"/>
  <c r="C17679" i="1"/>
  <c r="C17680" i="1"/>
  <c r="C17681" i="1"/>
  <c r="C17682" i="1"/>
  <c r="C17683" i="1"/>
  <c r="C17684" i="1"/>
  <c r="C17685" i="1"/>
  <c r="C17686" i="1"/>
  <c r="C17687" i="1"/>
  <c r="C17688" i="1"/>
  <c r="C17689" i="1"/>
  <c r="C17690" i="1"/>
  <c r="C17691" i="1"/>
  <c r="C17692" i="1"/>
  <c r="C17693" i="1"/>
  <c r="C17694" i="1"/>
  <c r="C17695" i="1"/>
  <c r="C17696" i="1"/>
  <c r="C17697" i="1"/>
  <c r="C17698" i="1"/>
  <c r="C17699" i="1"/>
  <c r="C17700" i="1"/>
  <c r="C17701" i="1"/>
  <c r="C17702" i="1"/>
  <c r="C17703" i="1"/>
  <c r="C17704" i="1"/>
  <c r="C17705" i="1"/>
  <c r="C17706" i="1"/>
  <c r="C17707" i="1"/>
  <c r="C17708" i="1"/>
  <c r="C17709" i="1"/>
  <c r="C17710" i="1"/>
  <c r="C17711" i="1"/>
  <c r="C17712" i="1"/>
  <c r="C17713" i="1"/>
  <c r="C17714" i="1"/>
  <c r="C17715" i="1"/>
  <c r="C17716" i="1"/>
  <c r="C17717" i="1"/>
  <c r="C17718" i="1"/>
  <c r="C17719" i="1"/>
  <c r="C17720" i="1"/>
  <c r="C17721" i="1"/>
  <c r="C17722" i="1"/>
  <c r="C17723" i="1"/>
  <c r="C17724" i="1"/>
  <c r="C17725" i="1"/>
  <c r="C17726" i="1"/>
  <c r="C17727" i="1"/>
  <c r="C17728" i="1"/>
  <c r="C17729" i="1"/>
  <c r="C17730" i="1"/>
  <c r="C17731" i="1"/>
  <c r="C17732" i="1"/>
  <c r="C17733" i="1"/>
  <c r="C17734" i="1"/>
  <c r="C17735" i="1"/>
  <c r="C17736" i="1"/>
  <c r="C17737" i="1"/>
  <c r="C17738" i="1"/>
  <c r="C17739" i="1"/>
  <c r="C17740" i="1"/>
  <c r="C17741" i="1"/>
  <c r="C17742" i="1"/>
  <c r="C17743" i="1"/>
  <c r="C17744" i="1"/>
  <c r="C17745" i="1"/>
  <c r="C17746" i="1"/>
  <c r="C17747" i="1"/>
  <c r="C17748" i="1"/>
  <c r="C17749" i="1"/>
  <c r="C17750" i="1"/>
  <c r="C17751" i="1"/>
  <c r="C17752" i="1"/>
  <c r="C17753" i="1"/>
  <c r="C17754" i="1"/>
  <c r="C17755" i="1"/>
  <c r="C17756" i="1"/>
  <c r="C17757" i="1"/>
  <c r="C17758" i="1"/>
  <c r="C17759" i="1"/>
  <c r="C17760" i="1"/>
  <c r="C17761" i="1"/>
  <c r="C17762" i="1"/>
  <c r="C17763" i="1"/>
  <c r="C17764" i="1"/>
  <c r="C17765" i="1"/>
  <c r="C17766" i="1"/>
  <c r="C17767" i="1"/>
  <c r="C17768" i="1"/>
  <c r="C17769" i="1"/>
  <c r="C17770" i="1"/>
  <c r="C17771" i="1"/>
  <c r="C17772" i="1"/>
  <c r="C17773" i="1"/>
  <c r="C17774" i="1"/>
  <c r="C17775" i="1"/>
  <c r="C17776" i="1"/>
  <c r="C17777" i="1"/>
  <c r="C17778" i="1"/>
  <c r="C17779" i="1"/>
  <c r="C17780" i="1"/>
  <c r="C17781" i="1"/>
  <c r="C17782" i="1"/>
  <c r="C17783" i="1"/>
  <c r="C17784" i="1"/>
  <c r="C17785" i="1"/>
  <c r="C17786" i="1"/>
  <c r="C17787" i="1"/>
  <c r="C17788" i="1"/>
  <c r="C17789" i="1"/>
  <c r="C17790" i="1"/>
  <c r="C17791" i="1"/>
  <c r="C17792" i="1"/>
  <c r="C17793" i="1"/>
  <c r="C17794" i="1"/>
  <c r="C17795" i="1"/>
  <c r="C17796" i="1"/>
  <c r="C17797" i="1"/>
  <c r="C17798" i="1"/>
  <c r="C17799" i="1"/>
  <c r="C17800" i="1"/>
  <c r="C17801" i="1"/>
  <c r="C17802" i="1"/>
  <c r="C17803" i="1"/>
  <c r="C17804" i="1"/>
  <c r="C17805" i="1"/>
  <c r="C17806" i="1"/>
  <c r="C17807" i="1"/>
  <c r="C17808" i="1"/>
  <c r="C17809" i="1"/>
  <c r="C17810" i="1"/>
  <c r="C17811" i="1"/>
  <c r="C17812" i="1"/>
  <c r="C17813" i="1"/>
  <c r="C17814" i="1"/>
  <c r="C17815" i="1"/>
  <c r="C17816" i="1"/>
  <c r="C17817" i="1"/>
  <c r="C17818" i="1"/>
  <c r="C17819" i="1"/>
  <c r="C17820" i="1"/>
  <c r="C17821" i="1"/>
  <c r="C17822" i="1"/>
  <c r="C17823" i="1"/>
  <c r="C17824" i="1"/>
  <c r="C17825" i="1"/>
  <c r="C17826" i="1"/>
  <c r="C17827" i="1"/>
  <c r="C17828" i="1"/>
  <c r="C17829" i="1"/>
  <c r="C17830" i="1"/>
  <c r="C17831" i="1"/>
  <c r="C17832" i="1"/>
  <c r="C17833" i="1"/>
  <c r="C17834" i="1"/>
  <c r="C17835" i="1"/>
  <c r="C17836" i="1"/>
  <c r="C17837" i="1"/>
  <c r="C17838" i="1"/>
  <c r="C17839" i="1"/>
  <c r="C17840" i="1"/>
  <c r="C17841" i="1"/>
  <c r="C17842" i="1"/>
  <c r="C17843" i="1"/>
  <c r="C17844" i="1"/>
  <c r="C17845" i="1"/>
  <c r="C17846" i="1"/>
  <c r="C17847" i="1"/>
  <c r="C17848" i="1"/>
  <c r="C17849" i="1"/>
  <c r="C17850" i="1"/>
  <c r="C17851" i="1"/>
  <c r="C17852" i="1"/>
  <c r="C17853" i="1"/>
  <c r="C17854" i="1"/>
  <c r="C17855" i="1"/>
  <c r="C17856" i="1"/>
  <c r="C17857" i="1"/>
  <c r="C17858" i="1"/>
  <c r="C17859" i="1"/>
  <c r="C17860" i="1"/>
  <c r="C17861" i="1"/>
  <c r="C17862" i="1"/>
  <c r="C17863" i="1"/>
  <c r="C17864" i="1"/>
  <c r="C17865" i="1"/>
  <c r="C17866" i="1"/>
  <c r="C17867" i="1"/>
  <c r="C17868" i="1"/>
  <c r="C17869" i="1"/>
  <c r="C17870" i="1"/>
  <c r="C17871" i="1"/>
  <c r="C17872" i="1"/>
  <c r="C17873" i="1"/>
  <c r="C17874" i="1"/>
  <c r="C17875" i="1"/>
  <c r="C17876" i="1"/>
  <c r="C17877" i="1"/>
  <c r="C17878" i="1"/>
  <c r="C17879" i="1"/>
  <c r="C17880" i="1"/>
  <c r="C17881" i="1"/>
  <c r="C17882" i="1"/>
  <c r="C17883" i="1"/>
  <c r="C17884" i="1"/>
  <c r="C17885" i="1"/>
  <c r="C17886" i="1"/>
  <c r="C17887" i="1"/>
  <c r="C17888" i="1"/>
  <c r="C17889" i="1"/>
  <c r="C17890" i="1"/>
  <c r="C17891" i="1"/>
  <c r="C17892" i="1"/>
  <c r="C17893" i="1"/>
  <c r="C17894" i="1"/>
  <c r="C17895" i="1"/>
  <c r="C17896" i="1"/>
  <c r="C17897" i="1"/>
  <c r="C17898" i="1"/>
  <c r="C17899" i="1"/>
  <c r="C17900" i="1"/>
  <c r="C17901" i="1"/>
  <c r="C17902" i="1"/>
  <c r="C17903" i="1"/>
  <c r="C17904" i="1"/>
  <c r="C17905" i="1"/>
  <c r="C17906" i="1"/>
  <c r="C17907" i="1"/>
  <c r="C17908" i="1"/>
  <c r="C17909" i="1"/>
  <c r="C17910" i="1"/>
  <c r="C17911" i="1"/>
  <c r="C17912" i="1"/>
  <c r="C17913" i="1"/>
  <c r="C17914" i="1"/>
  <c r="C17915" i="1"/>
  <c r="C17916" i="1"/>
  <c r="C17917" i="1"/>
  <c r="C17918" i="1"/>
  <c r="C17919" i="1"/>
  <c r="C17920" i="1"/>
  <c r="C17921" i="1"/>
  <c r="C17922" i="1"/>
  <c r="C17923" i="1"/>
  <c r="C17924" i="1"/>
  <c r="C17925" i="1"/>
  <c r="C17926" i="1"/>
  <c r="C17927" i="1"/>
  <c r="C17928" i="1"/>
  <c r="C17929" i="1"/>
  <c r="C17930" i="1"/>
  <c r="C17931" i="1"/>
  <c r="C17932" i="1"/>
  <c r="C17933" i="1"/>
  <c r="C17934" i="1"/>
  <c r="C17935" i="1"/>
  <c r="C17936" i="1"/>
  <c r="C17937" i="1"/>
  <c r="C17938" i="1"/>
  <c r="C17939" i="1"/>
  <c r="C17940" i="1"/>
  <c r="C17941" i="1"/>
  <c r="C17942" i="1"/>
  <c r="C17943" i="1"/>
  <c r="C17944" i="1"/>
  <c r="C17945" i="1"/>
  <c r="C17946" i="1"/>
  <c r="C17947" i="1"/>
  <c r="C17948" i="1"/>
  <c r="C17949" i="1"/>
  <c r="C17950" i="1"/>
  <c r="C17951" i="1"/>
  <c r="C17952" i="1"/>
  <c r="C17953" i="1"/>
  <c r="C17954" i="1"/>
  <c r="C17955" i="1"/>
  <c r="C17956" i="1"/>
  <c r="C17957" i="1"/>
  <c r="C17958" i="1"/>
  <c r="C17959" i="1"/>
  <c r="C17960" i="1"/>
  <c r="C17961" i="1"/>
  <c r="C17962" i="1"/>
  <c r="C17963" i="1"/>
  <c r="C17964" i="1"/>
  <c r="C17965" i="1"/>
  <c r="C17966" i="1"/>
  <c r="C17967" i="1"/>
  <c r="C17968" i="1"/>
  <c r="C17969" i="1"/>
  <c r="C17970" i="1"/>
  <c r="C17971" i="1"/>
  <c r="C17972" i="1"/>
  <c r="C17973" i="1"/>
  <c r="C17974" i="1"/>
  <c r="C17975" i="1"/>
  <c r="C17976" i="1"/>
  <c r="C17977" i="1"/>
  <c r="C17978" i="1"/>
  <c r="C17979" i="1"/>
  <c r="C17980" i="1"/>
  <c r="C17981" i="1"/>
  <c r="C17982" i="1"/>
  <c r="C17983" i="1"/>
  <c r="C17984" i="1"/>
  <c r="C17985" i="1"/>
  <c r="C17986" i="1"/>
  <c r="C17987" i="1"/>
  <c r="C17988" i="1"/>
  <c r="C17989" i="1"/>
  <c r="C17990" i="1"/>
  <c r="C17991" i="1"/>
  <c r="C17992" i="1"/>
  <c r="C17993" i="1"/>
  <c r="C17994" i="1"/>
  <c r="C17995" i="1"/>
  <c r="C17996" i="1"/>
  <c r="C17997" i="1"/>
  <c r="C17998" i="1"/>
  <c r="C17999" i="1"/>
  <c r="C18000" i="1"/>
  <c r="C18001" i="1"/>
  <c r="C18002" i="1"/>
  <c r="C18003" i="1"/>
  <c r="C18004" i="1"/>
  <c r="C18005" i="1"/>
  <c r="C18006" i="1"/>
  <c r="C18007" i="1"/>
  <c r="C18008" i="1"/>
  <c r="C18009" i="1"/>
  <c r="C18010" i="1"/>
  <c r="C18011" i="1"/>
  <c r="C18012" i="1"/>
  <c r="C18013" i="1"/>
  <c r="C18014" i="1"/>
  <c r="C18015" i="1"/>
  <c r="C18016" i="1"/>
  <c r="C18017" i="1"/>
  <c r="C18018" i="1"/>
  <c r="C18019" i="1"/>
  <c r="C18020" i="1"/>
  <c r="C18021" i="1"/>
  <c r="C18022" i="1"/>
  <c r="C18023" i="1"/>
  <c r="C18024" i="1"/>
  <c r="C18025" i="1"/>
  <c r="C18026" i="1"/>
  <c r="C18027" i="1"/>
  <c r="C18028" i="1"/>
  <c r="C18029" i="1"/>
  <c r="C18030" i="1"/>
  <c r="C18031" i="1"/>
  <c r="C18032" i="1"/>
  <c r="C18033" i="1"/>
  <c r="C18034" i="1"/>
  <c r="C18035" i="1"/>
  <c r="C18036" i="1"/>
  <c r="C18037" i="1"/>
  <c r="C18038" i="1"/>
  <c r="C18039" i="1"/>
  <c r="C18040" i="1"/>
  <c r="C18041" i="1"/>
  <c r="C18042" i="1"/>
  <c r="C18043" i="1"/>
  <c r="C18044" i="1"/>
  <c r="C18045" i="1"/>
  <c r="C18046" i="1"/>
  <c r="C18047" i="1"/>
  <c r="C18048" i="1"/>
  <c r="C18049" i="1"/>
  <c r="C18050" i="1"/>
  <c r="C18051" i="1"/>
  <c r="C18052" i="1"/>
  <c r="C18053" i="1"/>
  <c r="C18054" i="1"/>
  <c r="C18055" i="1"/>
  <c r="C18056" i="1"/>
  <c r="C18057" i="1"/>
  <c r="C18058" i="1"/>
  <c r="C18059" i="1"/>
  <c r="C18060" i="1"/>
  <c r="C18061" i="1"/>
  <c r="C18062" i="1"/>
  <c r="C18063" i="1"/>
  <c r="C18064" i="1"/>
  <c r="C18065" i="1"/>
  <c r="C18066" i="1"/>
  <c r="C18067" i="1"/>
  <c r="C18068" i="1"/>
  <c r="C18069" i="1"/>
  <c r="C18070" i="1"/>
  <c r="C18071" i="1"/>
  <c r="C18072" i="1"/>
  <c r="C18073" i="1"/>
  <c r="C18074" i="1"/>
  <c r="C18075" i="1"/>
  <c r="C18076" i="1"/>
  <c r="C18077" i="1"/>
  <c r="C18078" i="1"/>
  <c r="C18079" i="1"/>
  <c r="C18080" i="1"/>
  <c r="C18081" i="1"/>
  <c r="C18082" i="1"/>
  <c r="C18083" i="1"/>
  <c r="C18084" i="1"/>
  <c r="C18085" i="1"/>
  <c r="C18086" i="1"/>
  <c r="C18087" i="1"/>
  <c r="C18088" i="1"/>
  <c r="C18089" i="1"/>
  <c r="C18090" i="1"/>
  <c r="C18091" i="1"/>
  <c r="C18092" i="1"/>
  <c r="C18093" i="1"/>
  <c r="C18094" i="1"/>
  <c r="C18095" i="1"/>
  <c r="C18096" i="1"/>
  <c r="C18097" i="1"/>
  <c r="C18098" i="1"/>
  <c r="C18099" i="1"/>
  <c r="C18100" i="1"/>
  <c r="C18101" i="1"/>
  <c r="C18102" i="1"/>
  <c r="C18103" i="1"/>
  <c r="C18104" i="1"/>
  <c r="C18105" i="1"/>
  <c r="C18106" i="1"/>
  <c r="C18107" i="1"/>
  <c r="C18108" i="1"/>
  <c r="C18109" i="1"/>
  <c r="C18110" i="1"/>
  <c r="C18111" i="1"/>
  <c r="C18112" i="1"/>
  <c r="C18113" i="1"/>
  <c r="C18114" i="1"/>
  <c r="C18115" i="1"/>
  <c r="C18116" i="1"/>
  <c r="C18117" i="1"/>
  <c r="C18118" i="1"/>
  <c r="C18119" i="1"/>
  <c r="C18120" i="1"/>
  <c r="C18121" i="1"/>
  <c r="C18122" i="1"/>
  <c r="C18123" i="1"/>
  <c r="C18124" i="1"/>
  <c r="C18125" i="1"/>
  <c r="C18126" i="1"/>
  <c r="C18127" i="1"/>
  <c r="C18128" i="1"/>
  <c r="C18129" i="1"/>
  <c r="C18130" i="1"/>
  <c r="C18131" i="1"/>
  <c r="C18132" i="1"/>
  <c r="C18133" i="1"/>
  <c r="C18134" i="1"/>
  <c r="C18135" i="1"/>
  <c r="C18136" i="1"/>
  <c r="C18137" i="1"/>
  <c r="C18138" i="1"/>
  <c r="C18139" i="1"/>
  <c r="C18140" i="1"/>
  <c r="C18141" i="1"/>
  <c r="C18142" i="1"/>
  <c r="C18143" i="1"/>
  <c r="C18144" i="1"/>
  <c r="C18145" i="1"/>
  <c r="C18146" i="1"/>
  <c r="C18147" i="1"/>
  <c r="C18148" i="1"/>
  <c r="C18149" i="1"/>
  <c r="C18150" i="1"/>
  <c r="C18151" i="1"/>
  <c r="C18152" i="1"/>
  <c r="C18153" i="1"/>
  <c r="C18154" i="1"/>
  <c r="C18155" i="1"/>
  <c r="C18156" i="1"/>
  <c r="C18157" i="1"/>
  <c r="C18158" i="1"/>
  <c r="C18159" i="1"/>
  <c r="C18160" i="1"/>
  <c r="C18161" i="1"/>
  <c r="C18162" i="1"/>
  <c r="C18163" i="1"/>
  <c r="C18164" i="1"/>
  <c r="C18165" i="1"/>
  <c r="C18166" i="1"/>
  <c r="C18167" i="1"/>
  <c r="C18168" i="1"/>
  <c r="C18169" i="1"/>
  <c r="C18170" i="1"/>
  <c r="C18171" i="1"/>
  <c r="C18172" i="1"/>
  <c r="C18173" i="1"/>
  <c r="C18174" i="1"/>
  <c r="C18175" i="1"/>
  <c r="C18176" i="1"/>
  <c r="C18177" i="1"/>
  <c r="C18178" i="1"/>
  <c r="C18179" i="1"/>
  <c r="C18180" i="1"/>
  <c r="C18181" i="1"/>
  <c r="C18182" i="1"/>
  <c r="C18183" i="1"/>
  <c r="C18184" i="1"/>
  <c r="C18185" i="1"/>
  <c r="C18186" i="1"/>
  <c r="C18187" i="1"/>
  <c r="C18188" i="1"/>
  <c r="C18189" i="1"/>
  <c r="C18190" i="1"/>
  <c r="C18191" i="1"/>
  <c r="C18192" i="1"/>
  <c r="C18193" i="1"/>
  <c r="C18194" i="1"/>
  <c r="C18195" i="1"/>
  <c r="C18196" i="1"/>
  <c r="C18197" i="1"/>
  <c r="C18198" i="1"/>
  <c r="C18199" i="1"/>
  <c r="C18200" i="1"/>
  <c r="C18201" i="1"/>
  <c r="C18202" i="1"/>
  <c r="C18203" i="1"/>
  <c r="C18204" i="1"/>
  <c r="C18205" i="1"/>
  <c r="C18206" i="1"/>
  <c r="C18207" i="1"/>
  <c r="C18208" i="1"/>
  <c r="C18209" i="1"/>
  <c r="C18210" i="1"/>
  <c r="C18211" i="1"/>
  <c r="C18212" i="1"/>
  <c r="C18213" i="1"/>
  <c r="C18214" i="1"/>
  <c r="C18215" i="1"/>
  <c r="C18216" i="1"/>
  <c r="C18217" i="1"/>
  <c r="C18218" i="1"/>
  <c r="C18219" i="1"/>
  <c r="C18220" i="1"/>
  <c r="C18221" i="1"/>
  <c r="C18222" i="1"/>
  <c r="C18223" i="1"/>
  <c r="C18224" i="1"/>
  <c r="C18225" i="1"/>
  <c r="C18226" i="1"/>
  <c r="C18227" i="1"/>
  <c r="C18228" i="1"/>
  <c r="C18229" i="1"/>
  <c r="C18230" i="1"/>
  <c r="C18231" i="1"/>
  <c r="C18232" i="1"/>
  <c r="C18233" i="1"/>
  <c r="C18234" i="1"/>
  <c r="C18235" i="1"/>
  <c r="C18236" i="1"/>
  <c r="C18237" i="1"/>
  <c r="C18238" i="1"/>
  <c r="C18239" i="1"/>
  <c r="C18240" i="1"/>
  <c r="C18241" i="1"/>
  <c r="C18242" i="1"/>
  <c r="C18243" i="1"/>
  <c r="C18244" i="1"/>
  <c r="C18245" i="1"/>
  <c r="C18246" i="1"/>
  <c r="C18247" i="1"/>
  <c r="C18248" i="1"/>
  <c r="C18249" i="1"/>
  <c r="C18250" i="1"/>
  <c r="C18251" i="1"/>
  <c r="C18252" i="1"/>
  <c r="C18253" i="1"/>
  <c r="C18254" i="1"/>
  <c r="C18255" i="1"/>
  <c r="C18256" i="1"/>
  <c r="C18257" i="1"/>
  <c r="C18258" i="1"/>
  <c r="C18259" i="1"/>
  <c r="C18260" i="1"/>
  <c r="C18261" i="1"/>
  <c r="C18262" i="1"/>
  <c r="C18263" i="1"/>
  <c r="C18264" i="1"/>
  <c r="C18265" i="1"/>
  <c r="C18266" i="1"/>
  <c r="C18267" i="1"/>
  <c r="C18268" i="1"/>
  <c r="C18269" i="1"/>
  <c r="C18270" i="1"/>
  <c r="C18271" i="1"/>
  <c r="C18272" i="1"/>
  <c r="C18273" i="1"/>
  <c r="C18274" i="1"/>
  <c r="C18275" i="1"/>
  <c r="C18276" i="1"/>
  <c r="C18277" i="1"/>
  <c r="C18278" i="1"/>
  <c r="C18279" i="1"/>
  <c r="C18280" i="1"/>
  <c r="C18281" i="1"/>
  <c r="C18282" i="1"/>
  <c r="C18283" i="1"/>
  <c r="C18284" i="1"/>
  <c r="C18285" i="1"/>
  <c r="C18286" i="1"/>
  <c r="C18287" i="1"/>
  <c r="C18288" i="1"/>
  <c r="C18289" i="1"/>
  <c r="C18290" i="1"/>
  <c r="C18291" i="1"/>
  <c r="C18292" i="1"/>
  <c r="C18293" i="1"/>
  <c r="C18294" i="1"/>
  <c r="C18295" i="1"/>
  <c r="C18296" i="1"/>
  <c r="C18297" i="1"/>
  <c r="C18298" i="1"/>
  <c r="C18299" i="1"/>
  <c r="C18300" i="1"/>
  <c r="C18301" i="1"/>
  <c r="C18302" i="1"/>
  <c r="C18303" i="1"/>
  <c r="C18304" i="1"/>
  <c r="C18305" i="1"/>
  <c r="C18306" i="1"/>
  <c r="C18307" i="1"/>
  <c r="C18308" i="1"/>
  <c r="C18309" i="1"/>
  <c r="C18310" i="1"/>
  <c r="C18311" i="1"/>
  <c r="C18312" i="1"/>
  <c r="C18313" i="1"/>
  <c r="C18314" i="1"/>
  <c r="C18315" i="1"/>
  <c r="C18316" i="1"/>
  <c r="C18317" i="1"/>
  <c r="C18318" i="1"/>
  <c r="C18319" i="1"/>
  <c r="C18320" i="1"/>
  <c r="C18321" i="1"/>
  <c r="C18322" i="1"/>
  <c r="C18323" i="1"/>
  <c r="C18324" i="1"/>
  <c r="C18325" i="1"/>
  <c r="C18326" i="1"/>
  <c r="C18327" i="1"/>
  <c r="C18328" i="1"/>
  <c r="C18329" i="1"/>
  <c r="C18330" i="1"/>
  <c r="C18331" i="1"/>
  <c r="C18332" i="1"/>
  <c r="C18333" i="1"/>
  <c r="C18334" i="1"/>
  <c r="C18335" i="1"/>
  <c r="C18336" i="1"/>
  <c r="C18337" i="1"/>
  <c r="C18338" i="1"/>
  <c r="C18339" i="1"/>
  <c r="C18340" i="1"/>
  <c r="C18341" i="1"/>
  <c r="C18342" i="1"/>
  <c r="C18343" i="1"/>
  <c r="C18344" i="1"/>
  <c r="C18345" i="1"/>
  <c r="C18346" i="1"/>
  <c r="C18347" i="1"/>
  <c r="C18348" i="1"/>
  <c r="C18349" i="1"/>
  <c r="C18350" i="1"/>
  <c r="C18351" i="1"/>
  <c r="C18352" i="1"/>
  <c r="C18353" i="1"/>
  <c r="C18354" i="1"/>
  <c r="C18355" i="1"/>
  <c r="C18356" i="1"/>
  <c r="C18357" i="1"/>
  <c r="C18358" i="1"/>
  <c r="C18359" i="1"/>
  <c r="C18360" i="1"/>
  <c r="C18361" i="1"/>
  <c r="C18362" i="1"/>
  <c r="C18363" i="1"/>
  <c r="C18364" i="1"/>
  <c r="C18365" i="1"/>
  <c r="C18366" i="1"/>
  <c r="C18367" i="1"/>
  <c r="C18368" i="1"/>
  <c r="C18369" i="1"/>
  <c r="C18370" i="1"/>
  <c r="C18371" i="1"/>
  <c r="C18372" i="1"/>
  <c r="C18373" i="1"/>
  <c r="C18374" i="1"/>
  <c r="C18375" i="1"/>
  <c r="C18376" i="1"/>
  <c r="C18377" i="1"/>
  <c r="C18378" i="1"/>
  <c r="C18379" i="1"/>
  <c r="C18380" i="1"/>
  <c r="C18381" i="1"/>
  <c r="C18382" i="1"/>
  <c r="C18383" i="1"/>
  <c r="C18384" i="1"/>
  <c r="C18385" i="1"/>
  <c r="C18386" i="1"/>
  <c r="C18387" i="1"/>
  <c r="C18388" i="1"/>
  <c r="C18389" i="1"/>
  <c r="C18390" i="1"/>
  <c r="C18391" i="1"/>
  <c r="C18392" i="1"/>
  <c r="C18393" i="1"/>
  <c r="C18394" i="1"/>
  <c r="C18395" i="1"/>
  <c r="C18396" i="1"/>
  <c r="C18397" i="1"/>
  <c r="C18398" i="1"/>
  <c r="C18399" i="1"/>
  <c r="C18400" i="1"/>
  <c r="C18401" i="1"/>
  <c r="C18402" i="1"/>
  <c r="C18403" i="1"/>
  <c r="C18404" i="1"/>
  <c r="C18405" i="1"/>
  <c r="C18406" i="1"/>
  <c r="C18407" i="1"/>
  <c r="C18408" i="1"/>
  <c r="C18409" i="1"/>
  <c r="C18410" i="1"/>
  <c r="C18411" i="1"/>
  <c r="C18412" i="1"/>
  <c r="C18413" i="1"/>
  <c r="C18414" i="1"/>
  <c r="C18415" i="1"/>
  <c r="C18416" i="1"/>
  <c r="C18417" i="1"/>
  <c r="C18418" i="1"/>
  <c r="C18419" i="1"/>
  <c r="C18420" i="1"/>
  <c r="C18421" i="1"/>
  <c r="C18422" i="1"/>
  <c r="C18423" i="1"/>
  <c r="C18424" i="1"/>
  <c r="C18425" i="1"/>
  <c r="C18426" i="1"/>
  <c r="C18427" i="1"/>
  <c r="C18428" i="1"/>
  <c r="C18429" i="1"/>
  <c r="C18430" i="1"/>
  <c r="C18431" i="1"/>
  <c r="C18432" i="1"/>
  <c r="C18433" i="1"/>
  <c r="C18434" i="1"/>
  <c r="C18435" i="1"/>
  <c r="C18436" i="1"/>
  <c r="C18437" i="1"/>
  <c r="C18438" i="1"/>
  <c r="C18439" i="1"/>
  <c r="C18440" i="1"/>
  <c r="C18441" i="1"/>
  <c r="C18442" i="1"/>
  <c r="C18443" i="1"/>
  <c r="C18444" i="1"/>
  <c r="C18445" i="1"/>
  <c r="C18446" i="1"/>
  <c r="C18447" i="1"/>
  <c r="C18448" i="1"/>
  <c r="C18449" i="1"/>
  <c r="C18450" i="1"/>
  <c r="C18451" i="1"/>
  <c r="C18452" i="1"/>
  <c r="C18453" i="1"/>
  <c r="C18454" i="1"/>
  <c r="C18455" i="1"/>
  <c r="C18456" i="1"/>
  <c r="C18457" i="1"/>
  <c r="C18458" i="1"/>
  <c r="C18459" i="1"/>
  <c r="C18460" i="1"/>
  <c r="C18461" i="1"/>
  <c r="C18462" i="1"/>
  <c r="C18463" i="1"/>
  <c r="C18464" i="1"/>
  <c r="C18465" i="1"/>
  <c r="C18466" i="1"/>
  <c r="C18467" i="1"/>
  <c r="C18468" i="1"/>
  <c r="C18469" i="1"/>
  <c r="C18470" i="1"/>
  <c r="C18471" i="1"/>
  <c r="C18472" i="1"/>
  <c r="C18473" i="1"/>
  <c r="C18474" i="1"/>
  <c r="C18475" i="1"/>
  <c r="C18476" i="1"/>
  <c r="C18477" i="1"/>
  <c r="C18478" i="1"/>
  <c r="C18479" i="1"/>
  <c r="C18480" i="1"/>
  <c r="C18481" i="1"/>
  <c r="C18482" i="1"/>
  <c r="C18483" i="1"/>
  <c r="C18484" i="1"/>
  <c r="C18485" i="1"/>
  <c r="C18486" i="1"/>
  <c r="C18487" i="1"/>
  <c r="C18488" i="1"/>
  <c r="C18489" i="1"/>
  <c r="C18490" i="1"/>
  <c r="C18491" i="1"/>
  <c r="C18492" i="1"/>
  <c r="C18493" i="1"/>
  <c r="C18494" i="1"/>
  <c r="C18495" i="1"/>
  <c r="C18496" i="1"/>
  <c r="C18497" i="1"/>
  <c r="C18498" i="1"/>
  <c r="C18499" i="1"/>
  <c r="C18500" i="1"/>
  <c r="C18501" i="1"/>
  <c r="C18502" i="1"/>
  <c r="C18503" i="1"/>
  <c r="C18504" i="1"/>
  <c r="C18505" i="1"/>
  <c r="C18506" i="1"/>
  <c r="C18507" i="1"/>
  <c r="C18508" i="1"/>
  <c r="C18509" i="1"/>
  <c r="C18510" i="1"/>
  <c r="C18511" i="1"/>
  <c r="C18512" i="1"/>
  <c r="C18513" i="1"/>
  <c r="C18514" i="1"/>
  <c r="C18515" i="1"/>
  <c r="C18516" i="1"/>
  <c r="C18517" i="1"/>
  <c r="C18518" i="1"/>
  <c r="C18519" i="1"/>
  <c r="C18520" i="1"/>
  <c r="C18521" i="1"/>
  <c r="C18522" i="1"/>
  <c r="C18523" i="1"/>
  <c r="C18524" i="1"/>
  <c r="C18525" i="1"/>
  <c r="C18526" i="1"/>
  <c r="C18527" i="1"/>
  <c r="C18528" i="1"/>
  <c r="C18529" i="1"/>
  <c r="C18530" i="1"/>
  <c r="C18531" i="1"/>
  <c r="C18532" i="1"/>
  <c r="C18533" i="1"/>
  <c r="C18534" i="1"/>
  <c r="C18535" i="1"/>
  <c r="C18536" i="1"/>
  <c r="C18537" i="1"/>
  <c r="C18538" i="1"/>
  <c r="C18539" i="1"/>
  <c r="C18540" i="1"/>
  <c r="C18541" i="1"/>
  <c r="C18542" i="1"/>
  <c r="C18543" i="1"/>
  <c r="C18544" i="1"/>
  <c r="C18545" i="1"/>
  <c r="C18546" i="1"/>
  <c r="C18547" i="1"/>
  <c r="C18548" i="1"/>
  <c r="C18549" i="1"/>
  <c r="C18550" i="1"/>
  <c r="C18551" i="1"/>
  <c r="C18552" i="1"/>
  <c r="C18553" i="1"/>
  <c r="C18554" i="1"/>
  <c r="C18555" i="1"/>
  <c r="C18556" i="1"/>
  <c r="C18557" i="1"/>
  <c r="C18558" i="1"/>
  <c r="C18559" i="1"/>
  <c r="C18560" i="1"/>
  <c r="C18561" i="1"/>
  <c r="C18562" i="1"/>
  <c r="C18563" i="1"/>
  <c r="C18564" i="1"/>
  <c r="C18565" i="1"/>
  <c r="C18566" i="1"/>
  <c r="C18567" i="1"/>
  <c r="C18568" i="1"/>
  <c r="C18569" i="1"/>
  <c r="C18570" i="1"/>
  <c r="C18571" i="1"/>
  <c r="C18572" i="1"/>
  <c r="C18573" i="1"/>
  <c r="C18574" i="1"/>
  <c r="C18575" i="1"/>
  <c r="C18576" i="1"/>
  <c r="C18577" i="1"/>
  <c r="C18578" i="1"/>
  <c r="C18579" i="1"/>
  <c r="C18580" i="1"/>
  <c r="C18581" i="1"/>
  <c r="C18582" i="1"/>
  <c r="C18583" i="1"/>
  <c r="C18584" i="1"/>
  <c r="C18585" i="1"/>
  <c r="C18586" i="1"/>
  <c r="C18587" i="1"/>
  <c r="C18588" i="1"/>
  <c r="C18589" i="1"/>
  <c r="C18590" i="1"/>
  <c r="C18591" i="1"/>
  <c r="C18592" i="1"/>
  <c r="C18593" i="1"/>
  <c r="C18594" i="1"/>
  <c r="C18595" i="1"/>
  <c r="C18596" i="1"/>
  <c r="C18597" i="1"/>
  <c r="C18598" i="1"/>
  <c r="C18599" i="1"/>
  <c r="C18600" i="1"/>
  <c r="C18601" i="1"/>
  <c r="C18602" i="1"/>
  <c r="C18603" i="1"/>
  <c r="C18604" i="1"/>
  <c r="C18605" i="1"/>
  <c r="C18606" i="1"/>
  <c r="C18607" i="1"/>
  <c r="C18608" i="1"/>
  <c r="C18609" i="1"/>
  <c r="C18610" i="1"/>
  <c r="C18611" i="1"/>
  <c r="C18612" i="1"/>
  <c r="C18613" i="1"/>
  <c r="C18614" i="1"/>
  <c r="C18615" i="1"/>
  <c r="C18616" i="1"/>
  <c r="C18617" i="1"/>
  <c r="C18618" i="1"/>
  <c r="C18619" i="1"/>
  <c r="C18620" i="1"/>
  <c r="C18621" i="1"/>
  <c r="C18622" i="1"/>
  <c r="C18623" i="1"/>
  <c r="C18624" i="1"/>
  <c r="C18625" i="1"/>
  <c r="C18626" i="1"/>
  <c r="C18627" i="1"/>
  <c r="C18628" i="1"/>
  <c r="C18629" i="1"/>
  <c r="C18630" i="1"/>
  <c r="C18631" i="1"/>
  <c r="C18632" i="1"/>
  <c r="C18633" i="1"/>
  <c r="C18634" i="1"/>
  <c r="C18635" i="1"/>
  <c r="C18636" i="1"/>
  <c r="C18637" i="1"/>
  <c r="C18638" i="1"/>
  <c r="C18639" i="1"/>
  <c r="C18640" i="1"/>
  <c r="C18641" i="1"/>
  <c r="C18642" i="1"/>
  <c r="C18643" i="1"/>
  <c r="C18644" i="1"/>
  <c r="C18645" i="1"/>
  <c r="C18646" i="1"/>
  <c r="C18647" i="1"/>
  <c r="C18648" i="1"/>
  <c r="C18649" i="1"/>
  <c r="C18650" i="1"/>
  <c r="C18651" i="1"/>
  <c r="C18652" i="1"/>
  <c r="C18653" i="1"/>
  <c r="C18654" i="1"/>
  <c r="C18655" i="1"/>
  <c r="C18656" i="1"/>
  <c r="C18657" i="1"/>
  <c r="C18658" i="1"/>
  <c r="C18659" i="1"/>
  <c r="C18660" i="1"/>
  <c r="C18661" i="1"/>
  <c r="C18662" i="1"/>
  <c r="C18663" i="1"/>
  <c r="C18664" i="1"/>
  <c r="C18665" i="1"/>
  <c r="C18666" i="1"/>
  <c r="C18667" i="1"/>
  <c r="C18668" i="1"/>
  <c r="C18669" i="1"/>
  <c r="C18670" i="1"/>
  <c r="C18671" i="1"/>
  <c r="C18672" i="1"/>
  <c r="C18673" i="1"/>
  <c r="C18674" i="1"/>
  <c r="C18675" i="1"/>
  <c r="C18676" i="1"/>
  <c r="C18677" i="1"/>
  <c r="C18678" i="1"/>
  <c r="C18679" i="1"/>
  <c r="C18680" i="1"/>
  <c r="C18681" i="1"/>
  <c r="C18682" i="1"/>
  <c r="C18683" i="1"/>
  <c r="C18684" i="1"/>
  <c r="C18685" i="1"/>
  <c r="C18686" i="1"/>
  <c r="C18687" i="1"/>
  <c r="C18688" i="1"/>
  <c r="C18689" i="1"/>
  <c r="C18690" i="1"/>
  <c r="C18691" i="1"/>
  <c r="C18692" i="1"/>
  <c r="C18693" i="1"/>
  <c r="C18694" i="1"/>
  <c r="C18695" i="1"/>
  <c r="C18696" i="1"/>
  <c r="C18697" i="1"/>
  <c r="C18698" i="1"/>
  <c r="C18699" i="1"/>
  <c r="C18700" i="1"/>
  <c r="C18701" i="1"/>
  <c r="C18702" i="1"/>
  <c r="C18703" i="1"/>
  <c r="C18704" i="1"/>
  <c r="C18705" i="1"/>
  <c r="C18706" i="1"/>
  <c r="C18707" i="1"/>
  <c r="C18708" i="1"/>
  <c r="C18709" i="1"/>
  <c r="C18710" i="1"/>
  <c r="C18711" i="1"/>
  <c r="C18712" i="1"/>
  <c r="C18713" i="1"/>
  <c r="C18714" i="1"/>
  <c r="C18715" i="1"/>
  <c r="C18716" i="1"/>
  <c r="C18717" i="1"/>
  <c r="C18718" i="1"/>
  <c r="C18719" i="1"/>
  <c r="C18720" i="1"/>
  <c r="C18721" i="1"/>
  <c r="C18722" i="1"/>
  <c r="C18723" i="1"/>
  <c r="C18724" i="1"/>
  <c r="C18725" i="1"/>
  <c r="C18726" i="1"/>
  <c r="C18727" i="1"/>
  <c r="C18728" i="1"/>
  <c r="C18729" i="1"/>
  <c r="C18730" i="1"/>
  <c r="C18731" i="1"/>
  <c r="C18732" i="1"/>
  <c r="C18733" i="1"/>
  <c r="C18734" i="1"/>
  <c r="C18735" i="1"/>
  <c r="C18736" i="1"/>
  <c r="C18737" i="1"/>
  <c r="C18738" i="1"/>
  <c r="C18739" i="1"/>
  <c r="C18740" i="1"/>
  <c r="C18741" i="1"/>
  <c r="C18742" i="1"/>
  <c r="C18743" i="1"/>
  <c r="C18744" i="1"/>
  <c r="C18745" i="1"/>
  <c r="C18746" i="1"/>
  <c r="C18747" i="1"/>
  <c r="C18748" i="1"/>
  <c r="C18749" i="1"/>
  <c r="C18750" i="1"/>
  <c r="C18751" i="1"/>
  <c r="C18752" i="1"/>
  <c r="C18753" i="1"/>
  <c r="C18754" i="1"/>
  <c r="C18755" i="1"/>
  <c r="C18756" i="1"/>
  <c r="C18757" i="1"/>
  <c r="C18758" i="1"/>
  <c r="C18759" i="1"/>
  <c r="C18760" i="1"/>
  <c r="C18761" i="1"/>
  <c r="C18762" i="1"/>
  <c r="C18763" i="1"/>
  <c r="C18764" i="1"/>
  <c r="C18765" i="1"/>
  <c r="C18766" i="1"/>
  <c r="C18767" i="1"/>
  <c r="C18768" i="1"/>
  <c r="C18769" i="1"/>
  <c r="C18770" i="1"/>
  <c r="C18771" i="1"/>
  <c r="C18772" i="1"/>
  <c r="C18773" i="1"/>
  <c r="C18774" i="1"/>
  <c r="C18775" i="1"/>
  <c r="C18776" i="1"/>
  <c r="C18777" i="1"/>
  <c r="C18778" i="1"/>
  <c r="C18779" i="1"/>
  <c r="C18780" i="1"/>
  <c r="C18781" i="1"/>
  <c r="C18782" i="1"/>
  <c r="C18783" i="1"/>
  <c r="C18784" i="1"/>
  <c r="C18785" i="1"/>
  <c r="C18786" i="1"/>
  <c r="C18787" i="1"/>
  <c r="C18788" i="1"/>
  <c r="C18789" i="1"/>
  <c r="C18790" i="1"/>
  <c r="C18791" i="1"/>
  <c r="C18792" i="1"/>
  <c r="C18793" i="1"/>
  <c r="C18794" i="1"/>
  <c r="C18795" i="1"/>
  <c r="C18796" i="1"/>
  <c r="C18797" i="1"/>
  <c r="C18798" i="1"/>
  <c r="C18799" i="1"/>
  <c r="C18800" i="1"/>
  <c r="C18801" i="1"/>
  <c r="C18802" i="1"/>
  <c r="C18803" i="1"/>
  <c r="C18804" i="1"/>
  <c r="C18805" i="1"/>
  <c r="C18806" i="1"/>
  <c r="C18807" i="1"/>
  <c r="C18808" i="1"/>
  <c r="C18809" i="1"/>
  <c r="C18810" i="1"/>
  <c r="C18811" i="1"/>
  <c r="C18812" i="1"/>
  <c r="C18813" i="1"/>
  <c r="C18814" i="1"/>
  <c r="C18815" i="1"/>
  <c r="C18816" i="1"/>
  <c r="C18817" i="1"/>
  <c r="C18818" i="1"/>
  <c r="C18819" i="1"/>
  <c r="C18820" i="1"/>
  <c r="C18821" i="1"/>
  <c r="C18822" i="1"/>
  <c r="C18823" i="1"/>
  <c r="C18824" i="1"/>
  <c r="C18825" i="1"/>
  <c r="C18826" i="1"/>
  <c r="C18827" i="1"/>
  <c r="C18828" i="1"/>
  <c r="C18829" i="1"/>
  <c r="C18830" i="1"/>
  <c r="C18831" i="1"/>
  <c r="C18832" i="1"/>
  <c r="C18833" i="1"/>
  <c r="C18834" i="1"/>
  <c r="C18835" i="1"/>
  <c r="C18836" i="1"/>
  <c r="C18837" i="1"/>
  <c r="C18838" i="1"/>
  <c r="C18839" i="1"/>
  <c r="C18840" i="1"/>
  <c r="C18841" i="1"/>
  <c r="C18842" i="1"/>
  <c r="C18843" i="1"/>
  <c r="C18844" i="1"/>
  <c r="C18845" i="1"/>
  <c r="C18846" i="1"/>
  <c r="C18847" i="1"/>
  <c r="C18848" i="1"/>
  <c r="C18849" i="1"/>
  <c r="C18850" i="1"/>
  <c r="C18851" i="1"/>
  <c r="C18852" i="1"/>
  <c r="C18853" i="1"/>
  <c r="C18854" i="1"/>
  <c r="C18855" i="1"/>
  <c r="C18856" i="1"/>
  <c r="C18857" i="1"/>
  <c r="C18858" i="1"/>
  <c r="C18859" i="1"/>
  <c r="C18860" i="1"/>
  <c r="C18861" i="1"/>
  <c r="C18862" i="1"/>
  <c r="C18863" i="1"/>
  <c r="C18864" i="1"/>
  <c r="C18865" i="1"/>
  <c r="C18866" i="1"/>
  <c r="C18867" i="1"/>
  <c r="C18868" i="1"/>
  <c r="C18869" i="1"/>
  <c r="C18870" i="1"/>
  <c r="C18871" i="1"/>
  <c r="C18872" i="1"/>
  <c r="C18873" i="1"/>
  <c r="C18874" i="1"/>
  <c r="C18875" i="1"/>
  <c r="C18876" i="1"/>
  <c r="C18877" i="1"/>
  <c r="C18878" i="1"/>
  <c r="C18879" i="1"/>
  <c r="C18880" i="1"/>
  <c r="C18881" i="1"/>
  <c r="C18882" i="1"/>
  <c r="C18883" i="1"/>
  <c r="C18884" i="1"/>
  <c r="C18885" i="1"/>
  <c r="C18886" i="1"/>
  <c r="C18887" i="1"/>
  <c r="C18888" i="1"/>
  <c r="C18889" i="1"/>
  <c r="C18890" i="1"/>
  <c r="C18891" i="1"/>
  <c r="C18892" i="1"/>
  <c r="C18893" i="1"/>
  <c r="C18894" i="1"/>
  <c r="C18895" i="1"/>
  <c r="C18896" i="1"/>
  <c r="C18897" i="1"/>
  <c r="C18898" i="1"/>
  <c r="C18899" i="1"/>
  <c r="C18900" i="1"/>
  <c r="C18901" i="1"/>
  <c r="C18902" i="1"/>
  <c r="C18903" i="1"/>
  <c r="C18904" i="1"/>
  <c r="C18905" i="1"/>
  <c r="C18906" i="1"/>
  <c r="C18907" i="1"/>
  <c r="C18908" i="1"/>
  <c r="C18909" i="1"/>
  <c r="C18910" i="1"/>
  <c r="C18911" i="1"/>
  <c r="C18912" i="1"/>
  <c r="C18913" i="1"/>
  <c r="C18914" i="1"/>
  <c r="C18915" i="1"/>
  <c r="C18916" i="1"/>
  <c r="C18917" i="1"/>
  <c r="C18918" i="1"/>
  <c r="C18919" i="1"/>
  <c r="C18920" i="1"/>
  <c r="C18921" i="1"/>
  <c r="C18922" i="1"/>
  <c r="C18923" i="1"/>
  <c r="C18924" i="1"/>
  <c r="C18925" i="1"/>
  <c r="C18926" i="1"/>
  <c r="C18927" i="1"/>
  <c r="C18928" i="1"/>
  <c r="C18929" i="1"/>
  <c r="C18930" i="1"/>
  <c r="C18931" i="1"/>
  <c r="C18932" i="1"/>
  <c r="C18933" i="1"/>
  <c r="C18934" i="1"/>
  <c r="C18935" i="1"/>
  <c r="C18936" i="1"/>
  <c r="C18937" i="1"/>
  <c r="C18938" i="1"/>
  <c r="C18939" i="1"/>
  <c r="C18940" i="1"/>
  <c r="C18941" i="1"/>
  <c r="C18942" i="1"/>
  <c r="C18943" i="1"/>
  <c r="C18944" i="1"/>
  <c r="C18945" i="1"/>
  <c r="C18946" i="1"/>
  <c r="C18947" i="1"/>
  <c r="C18948" i="1"/>
  <c r="C18949" i="1"/>
  <c r="C18950" i="1"/>
  <c r="C18951" i="1"/>
  <c r="C18952" i="1"/>
  <c r="C18953" i="1"/>
  <c r="C18954" i="1"/>
  <c r="C18955" i="1"/>
  <c r="C18956" i="1"/>
  <c r="C18957" i="1"/>
  <c r="C18958" i="1"/>
  <c r="C18959" i="1"/>
  <c r="C18960" i="1"/>
  <c r="C18961" i="1"/>
  <c r="C18962" i="1"/>
  <c r="C18963" i="1"/>
  <c r="C18964" i="1"/>
  <c r="C18965" i="1"/>
  <c r="C18966" i="1"/>
  <c r="C18967" i="1"/>
  <c r="C18968" i="1"/>
  <c r="C18969" i="1"/>
  <c r="C18970" i="1"/>
  <c r="C18971" i="1"/>
  <c r="C18972" i="1"/>
  <c r="C18973" i="1"/>
  <c r="C18974" i="1"/>
  <c r="C18975" i="1"/>
  <c r="C18976" i="1"/>
  <c r="C18977" i="1"/>
  <c r="C18978" i="1"/>
  <c r="C18979" i="1"/>
  <c r="C18980" i="1"/>
  <c r="C18981" i="1"/>
  <c r="C18982" i="1"/>
  <c r="C18983" i="1"/>
  <c r="C18984" i="1"/>
  <c r="C18985" i="1"/>
  <c r="C18986" i="1"/>
  <c r="C18987" i="1"/>
  <c r="C18988" i="1"/>
  <c r="C18989" i="1"/>
  <c r="C18990" i="1"/>
  <c r="C18991" i="1"/>
  <c r="C18992" i="1"/>
  <c r="C18993" i="1"/>
  <c r="C18994" i="1"/>
  <c r="C18995" i="1"/>
  <c r="C18996" i="1"/>
  <c r="C18997" i="1"/>
  <c r="C18998" i="1"/>
  <c r="C18999" i="1"/>
  <c r="C19000" i="1"/>
  <c r="C19001" i="1"/>
  <c r="C19002" i="1"/>
  <c r="C19003" i="1"/>
  <c r="C19004" i="1"/>
  <c r="C19005" i="1"/>
  <c r="C19006" i="1"/>
  <c r="C19007" i="1"/>
  <c r="C19008" i="1"/>
  <c r="C19009" i="1"/>
  <c r="C19010" i="1"/>
  <c r="C19011" i="1"/>
  <c r="C19012" i="1"/>
  <c r="C19013" i="1"/>
  <c r="C19014" i="1"/>
  <c r="C19015" i="1"/>
  <c r="C19016" i="1"/>
  <c r="C19017" i="1"/>
  <c r="C19018" i="1"/>
  <c r="C19019" i="1"/>
  <c r="C19020" i="1"/>
  <c r="C19021" i="1"/>
  <c r="C19022" i="1"/>
  <c r="C19023" i="1"/>
  <c r="C19024" i="1"/>
  <c r="C19025" i="1"/>
  <c r="C19026" i="1"/>
  <c r="C19027" i="1"/>
  <c r="C19028" i="1"/>
  <c r="C19029" i="1"/>
  <c r="C19030" i="1"/>
  <c r="C19031" i="1"/>
  <c r="C19032" i="1"/>
  <c r="C19033" i="1"/>
  <c r="C19034" i="1"/>
  <c r="C19035" i="1"/>
  <c r="C19036" i="1"/>
  <c r="C19037" i="1"/>
  <c r="C19038" i="1"/>
  <c r="C19039" i="1"/>
  <c r="C19040" i="1"/>
  <c r="C19041" i="1"/>
  <c r="C19042" i="1"/>
  <c r="C19043" i="1"/>
  <c r="C19044" i="1"/>
  <c r="C19045" i="1"/>
  <c r="C19046" i="1"/>
  <c r="C19047" i="1"/>
  <c r="C19048" i="1"/>
  <c r="C19049" i="1"/>
  <c r="C19050" i="1"/>
  <c r="C19051" i="1"/>
  <c r="C19052" i="1"/>
  <c r="C19053" i="1"/>
  <c r="C19054" i="1"/>
  <c r="C19055" i="1"/>
  <c r="C19056" i="1"/>
  <c r="C19057" i="1"/>
  <c r="C19058" i="1"/>
  <c r="C19059" i="1"/>
  <c r="C19060" i="1"/>
  <c r="C19061" i="1"/>
  <c r="C19062" i="1"/>
  <c r="C19063" i="1"/>
  <c r="C19064" i="1"/>
  <c r="C19065" i="1"/>
  <c r="C19066" i="1"/>
  <c r="C19067" i="1"/>
  <c r="C19068" i="1"/>
  <c r="C19069" i="1"/>
  <c r="C19070" i="1"/>
  <c r="C19071" i="1"/>
  <c r="C19072" i="1"/>
  <c r="C19073" i="1"/>
  <c r="C19074" i="1"/>
  <c r="C19075" i="1"/>
  <c r="C19076" i="1"/>
  <c r="C19077" i="1"/>
  <c r="C19078" i="1"/>
  <c r="C19079" i="1"/>
  <c r="C19080" i="1"/>
  <c r="C19081" i="1"/>
  <c r="C19082" i="1"/>
  <c r="C19083" i="1"/>
  <c r="C19084" i="1"/>
  <c r="C19085" i="1"/>
  <c r="C19086" i="1"/>
  <c r="C19087" i="1"/>
  <c r="C19088" i="1"/>
  <c r="C19089" i="1"/>
  <c r="C19090" i="1"/>
  <c r="C19091" i="1"/>
  <c r="C19092" i="1"/>
  <c r="C19093" i="1"/>
  <c r="C19094" i="1"/>
  <c r="C19095" i="1"/>
  <c r="C19096" i="1"/>
  <c r="C19097" i="1"/>
  <c r="C19098" i="1"/>
  <c r="C19099" i="1"/>
  <c r="C19100" i="1"/>
  <c r="C19101" i="1"/>
  <c r="C19102" i="1"/>
  <c r="C19103" i="1"/>
  <c r="C19104" i="1"/>
  <c r="C19105" i="1"/>
  <c r="C19106" i="1"/>
  <c r="C19107" i="1"/>
  <c r="C19108" i="1"/>
  <c r="C19109" i="1"/>
  <c r="C19110" i="1"/>
  <c r="C19111" i="1"/>
  <c r="C19112" i="1"/>
  <c r="C19113" i="1"/>
  <c r="C19114" i="1"/>
  <c r="C19115" i="1"/>
  <c r="C19116" i="1"/>
  <c r="C19117" i="1"/>
  <c r="C19118" i="1"/>
  <c r="C19119" i="1"/>
  <c r="C19120" i="1"/>
  <c r="C19121" i="1"/>
  <c r="C19122" i="1"/>
  <c r="C19123" i="1"/>
  <c r="C19124" i="1"/>
  <c r="C19125" i="1"/>
  <c r="C19126" i="1"/>
  <c r="C19127" i="1"/>
  <c r="C19128" i="1"/>
  <c r="C19129" i="1"/>
  <c r="C19130" i="1"/>
  <c r="C19131" i="1"/>
  <c r="C19132" i="1"/>
  <c r="C19133" i="1"/>
  <c r="C19134" i="1"/>
  <c r="C19135" i="1"/>
  <c r="C19136" i="1"/>
  <c r="C19137" i="1"/>
  <c r="C19138" i="1"/>
  <c r="C19139" i="1"/>
  <c r="C19140" i="1"/>
  <c r="C19141" i="1"/>
  <c r="C19142" i="1"/>
  <c r="C19143" i="1"/>
  <c r="C19144" i="1"/>
  <c r="C19145" i="1"/>
  <c r="C19146" i="1"/>
  <c r="C19147" i="1"/>
  <c r="C19148" i="1"/>
  <c r="C19149" i="1"/>
  <c r="C19150" i="1"/>
  <c r="C19151" i="1"/>
  <c r="C19152" i="1"/>
  <c r="C19153" i="1"/>
  <c r="C19154" i="1"/>
  <c r="C19155" i="1"/>
  <c r="C19156" i="1"/>
  <c r="C19157" i="1"/>
  <c r="C19158" i="1"/>
  <c r="C19159" i="1"/>
  <c r="C19160" i="1"/>
  <c r="C19161" i="1"/>
  <c r="C19162" i="1"/>
  <c r="C19163" i="1"/>
  <c r="C19164" i="1"/>
  <c r="C19165" i="1"/>
  <c r="C19166" i="1"/>
  <c r="C19167" i="1"/>
  <c r="C19168" i="1"/>
  <c r="C19169" i="1"/>
  <c r="C19170" i="1"/>
  <c r="C19171" i="1"/>
  <c r="C19172" i="1"/>
  <c r="C19173" i="1"/>
  <c r="C19174" i="1"/>
  <c r="C19175" i="1"/>
  <c r="C19176" i="1"/>
  <c r="C19177" i="1"/>
  <c r="C19178" i="1"/>
  <c r="C19179" i="1"/>
  <c r="C19180" i="1"/>
  <c r="C19181" i="1"/>
  <c r="C19182" i="1"/>
  <c r="C19183" i="1"/>
  <c r="C19184" i="1"/>
  <c r="C19185" i="1"/>
  <c r="C19186" i="1"/>
  <c r="C19187" i="1"/>
  <c r="C19188" i="1"/>
  <c r="C19189" i="1"/>
  <c r="C19190" i="1"/>
  <c r="C19191" i="1"/>
  <c r="C19192" i="1"/>
  <c r="C19193" i="1"/>
  <c r="C19194" i="1"/>
  <c r="C19195" i="1"/>
  <c r="C19196" i="1"/>
  <c r="C19197" i="1"/>
  <c r="C19198" i="1"/>
  <c r="C19199" i="1"/>
  <c r="C19200" i="1"/>
  <c r="C19201" i="1"/>
  <c r="C19202" i="1"/>
  <c r="C19203" i="1"/>
  <c r="C19204" i="1"/>
  <c r="C19205" i="1"/>
  <c r="C19206" i="1"/>
  <c r="C19207" i="1"/>
  <c r="C19208" i="1"/>
  <c r="C19209" i="1"/>
  <c r="C19210" i="1"/>
  <c r="C19211" i="1"/>
  <c r="C19212" i="1"/>
  <c r="C19213" i="1"/>
  <c r="C19214" i="1"/>
  <c r="C19215" i="1"/>
  <c r="C19216" i="1"/>
  <c r="C19217" i="1"/>
  <c r="C19218" i="1"/>
  <c r="C19219" i="1"/>
  <c r="C19220" i="1"/>
  <c r="C19221" i="1"/>
  <c r="C19222" i="1"/>
  <c r="C19223" i="1"/>
  <c r="C19224" i="1"/>
  <c r="C19225" i="1"/>
  <c r="C19226" i="1"/>
  <c r="C19227" i="1"/>
  <c r="C19228" i="1"/>
  <c r="C19229" i="1"/>
  <c r="C19230" i="1"/>
  <c r="C19231" i="1"/>
  <c r="C19232" i="1"/>
  <c r="C19233" i="1"/>
  <c r="C19234" i="1"/>
  <c r="C19235" i="1"/>
  <c r="C19236" i="1"/>
  <c r="C19237" i="1"/>
  <c r="C19238" i="1"/>
  <c r="C19239" i="1"/>
  <c r="C19240" i="1"/>
  <c r="C19241" i="1"/>
  <c r="C19242" i="1"/>
  <c r="C19243" i="1"/>
  <c r="C19244" i="1"/>
  <c r="C19245" i="1"/>
  <c r="C19246" i="1"/>
  <c r="C19247" i="1"/>
  <c r="C19248" i="1"/>
  <c r="C19249" i="1"/>
  <c r="C19250" i="1"/>
  <c r="C19251" i="1"/>
  <c r="C19252" i="1"/>
  <c r="C19253" i="1"/>
  <c r="C19254" i="1"/>
  <c r="C19255" i="1"/>
  <c r="C19256" i="1"/>
  <c r="C19257" i="1"/>
  <c r="C19258" i="1"/>
  <c r="C19259" i="1"/>
  <c r="C19260" i="1"/>
  <c r="C19261" i="1"/>
  <c r="C19262" i="1"/>
  <c r="C19263" i="1"/>
  <c r="C19264" i="1"/>
  <c r="C19265" i="1"/>
  <c r="C19266" i="1"/>
  <c r="C19267" i="1"/>
  <c r="C19268" i="1"/>
  <c r="C19269" i="1"/>
  <c r="C19270" i="1"/>
  <c r="C19271" i="1"/>
  <c r="C19272" i="1"/>
  <c r="C19273" i="1"/>
  <c r="C19274" i="1"/>
  <c r="C19275" i="1"/>
  <c r="C19276" i="1"/>
  <c r="C19277" i="1"/>
  <c r="C19278" i="1"/>
  <c r="C19279" i="1"/>
  <c r="C19280" i="1"/>
  <c r="C19281" i="1"/>
  <c r="C19282" i="1"/>
  <c r="C19283" i="1"/>
  <c r="C19284" i="1"/>
  <c r="C19285" i="1"/>
  <c r="C19286" i="1"/>
  <c r="C19287" i="1"/>
  <c r="C19288" i="1"/>
  <c r="C19289" i="1"/>
  <c r="C19290" i="1"/>
  <c r="C19291" i="1"/>
  <c r="C19292" i="1"/>
  <c r="C19293" i="1"/>
  <c r="C19294" i="1"/>
  <c r="C19295" i="1"/>
  <c r="C19296" i="1"/>
  <c r="C19297" i="1"/>
  <c r="C19298" i="1"/>
  <c r="C19299" i="1"/>
  <c r="C19300" i="1"/>
  <c r="C19301" i="1"/>
  <c r="C19302" i="1"/>
  <c r="C19303" i="1"/>
  <c r="C19304" i="1"/>
  <c r="C19305" i="1"/>
  <c r="C19306" i="1"/>
  <c r="C19307" i="1"/>
  <c r="C19308" i="1"/>
  <c r="C19309" i="1"/>
  <c r="C19310" i="1"/>
  <c r="C19311" i="1"/>
  <c r="C19312" i="1"/>
  <c r="C19313" i="1"/>
  <c r="C19314" i="1"/>
  <c r="C19315" i="1"/>
  <c r="C19316" i="1"/>
  <c r="C19317" i="1"/>
  <c r="C19318" i="1"/>
  <c r="C19319" i="1"/>
  <c r="C19320" i="1"/>
  <c r="C19321" i="1"/>
  <c r="C19322" i="1"/>
  <c r="C19323" i="1"/>
  <c r="C19324" i="1"/>
  <c r="C19325" i="1"/>
  <c r="C19326" i="1"/>
  <c r="C19327" i="1"/>
  <c r="C19328" i="1"/>
  <c r="C19329" i="1"/>
  <c r="C19330" i="1"/>
  <c r="C19331" i="1"/>
  <c r="C19332" i="1"/>
  <c r="C19333" i="1"/>
  <c r="C19334" i="1"/>
  <c r="C19335" i="1"/>
  <c r="C19336" i="1"/>
  <c r="C19337" i="1"/>
  <c r="C19338" i="1"/>
  <c r="C19339" i="1"/>
  <c r="C19340" i="1"/>
  <c r="C19341" i="1"/>
  <c r="C19342" i="1"/>
  <c r="C19343" i="1"/>
  <c r="C19344" i="1"/>
  <c r="C19345" i="1"/>
  <c r="C19346" i="1"/>
  <c r="C19347" i="1"/>
  <c r="C19348" i="1"/>
  <c r="C19349" i="1"/>
  <c r="C19350" i="1"/>
  <c r="C19351" i="1"/>
  <c r="C19352" i="1"/>
  <c r="C19353" i="1"/>
  <c r="C19354" i="1"/>
  <c r="C19355" i="1"/>
  <c r="C19356" i="1"/>
  <c r="C19357" i="1"/>
  <c r="C19358" i="1"/>
  <c r="C19359" i="1"/>
  <c r="C19360" i="1"/>
  <c r="C19361" i="1"/>
  <c r="C19362" i="1"/>
  <c r="C19363" i="1"/>
  <c r="C19364" i="1"/>
  <c r="C19365" i="1"/>
  <c r="C19366" i="1"/>
  <c r="C19367" i="1"/>
  <c r="C19368" i="1"/>
  <c r="C19369" i="1"/>
  <c r="C19370" i="1"/>
  <c r="C19371" i="1"/>
  <c r="C19372" i="1"/>
  <c r="C19373" i="1"/>
  <c r="C19374" i="1"/>
  <c r="C19375" i="1"/>
  <c r="C19376" i="1"/>
  <c r="C19377" i="1"/>
  <c r="C19378" i="1"/>
  <c r="C19379" i="1"/>
  <c r="C19380" i="1"/>
  <c r="C19381" i="1"/>
  <c r="C19382" i="1"/>
  <c r="C19383" i="1"/>
  <c r="C19384" i="1"/>
  <c r="C19385" i="1"/>
  <c r="C19386" i="1"/>
  <c r="C19387" i="1"/>
  <c r="C19388" i="1"/>
  <c r="C19389" i="1"/>
  <c r="C19390" i="1"/>
  <c r="C19391" i="1"/>
  <c r="C19392" i="1"/>
  <c r="C19393" i="1"/>
  <c r="C19394" i="1"/>
  <c r="C19395" i="1"/>
  <c r="C19396" i="1"/>
  <c r="C19397" i="1"/>
  <c r="C19398" i="1"/>
  <c r="C19399" i="1"/>
  <c r="C19400" i="1"/>
  <c r="C19401" i="1"/>
  <c r="C19402" i="1"/>
  <c r="C19403" i="1"/>
  <c r="C19404" i="1"/>
  <c r="C19405" i="1"/>
  <c r="C19406" i="1"/>
  <c r="C19407" i="1"/>
  <c r="C19408" i="1"/>
  <c r="C19409" i="1"/>
  <c r="C19410" i="1"/>
  <c r="C19411" i="1"/>
  <c r="C19412" i="1"/>
  <c r="C19413" i="1"/>
  <c r="C19414" i="1"/>
  <c r="C19415" i="1"/>
  <c r="C19416" i="1"/>
  <c r="C19417" i="1"/>
  <c r="C19418" i="1"/>
  <c r="C19419" i="1"/>
  <c r="C19420" i="1"/>
  <c r="C19421" i="1"/>
  <c r="C19422" i="1"/>
  <c r="C19423" i="1"/>
  <c r="C19424" i="1"/>
  <c r="C19425" i="1"/>
  <c r="C19426" i="1"/>
  <c r="C19427" i="1"/>
  <c r="C19428" i="1"/>
  <c r="C19429" i="1"/>
  <c r="C19430" i="1"/>
  <c r="C19431" i="1"/>
  <c r="C19432" i="1"/>
  <c r="C19433" i="1"/>
  <c r="C19434" i="1"/>
  <c r="C19435" i="1"/>
  <c r="C19436" i="1"/>
  <c r="C19437" i="1"/>
  <c r="C19438" i="1"/>
  <c r="C19439" i="1"/>
  <c r="C19440" i="1"/>
  <c r="C19441" i="1"/>
  <c r="C19442" i="1"/>
  <c r="C19443" i="1"/>
  <c r="C19444" i="1"/>
  <c r="C19445" i="1"/>
  <c r="C19446" i="1"/>
  <c r="C19447" i="1"/>
  <c r="C19448" i="1"/>
  <c r="C19449" i="1"/>
  <c r="C19450" i="1"/>
  <c r="C19451" i="1"/>
  <c r="C19452" i="1"/>
  <c r="C19453" i="1"/>
  <c r="C19454" i="1"/>
  <c r="C19455" i="1"/>
  <c r="C19456" i="1"/>
  <c r="C19457" i="1"/>
  <c r="C19458" i="1"/>
  <c r="C19459" i="1"/>
  <c r="C19460" i="1"/>
  <c r="C19461" i="1"/>
  <c r="C19462" i="1"/>
  <c r="C19463" i="1"/>
  <c r="C19464" i="1"/>
  <c r="C19465" i="1"/>
  <c r="C19466" i="1"/>
  <c r="C19467" i="1"/>
  <c r="C19468" i="1"/>
  <c r="C19469" i="1"/>
  <c r="C19470" i="1"/>
  <c r="C19471" i="1"/>
  <c r="C19472" i="1"/>
  <c r="C19473" i="1"/>
  <c r="C19474" i="1"/>
  <c r="C19475" i="1"/>
  <c r="C19476" i="1"/>
  <c r="C19477" i="1"/>
  <c r="C19478" i="1"/>
  <c r="C19479" i="1"/>
  <c r="C19480" i="1"/>
  <c r="C19481" i="1"/>
  <c r="C19482" i="1"/>
  <c r="C19483" i="1"/>
  <c r="C19484" i="1"/>
  <c r="C19485" i="1"/>
  <c r="C19486" i="1"/>
  <c r="C19487" i="1"/>
  <c r="C19488" i="1"/>
  <c r="C19489" i="1"/>
  <c r="C19490" i="1"/>
  <c r="C19491" i="1"/>
  <c r="C19492" i="1"/>
  <c r="C19493" i="1"/>
  <c r="C19494" i="1"/>
  <c r="C19495" i="1"/>
  <c r="C19496" i="1"/>
  <c r="C19497" i="1"/>
  <c r="C19498" i="1"/>
  <c r="C19499" i="1"/>
  <c r="C19500" i="1"/>
  <c r="C19501" i="1"/>
  <c r="C19502" i="1"/>
  <c r="C19503" i="1"/>
  <c r="C19504" i="1"/>
  <c r="C19505" i="1"/>
  <c r="C19506" i="1"/>
  <c r="C19507" i="1"/>
  <c r="C19508" i="1"/>
  <c r="C19509" i="1"/>
  <c r="C19510" i="1"/>
  <c r="C19511" i="1"/>
  <c r="C19512" i="1"/>
  <c r="C19513" i="1"/>
  <c r="C19514" i="1"/>
  <c r="C19515" i="1"/>
  <c r="C19516" i="1"/>
  <c r="C19517" i="1"/>
  <c r="C19518" i="1"/>
  <c r="C19519" i="1"/>
  <c r="C19520" i="1"/>
  <c r="C19521" i="1"/>
  <c r="C19522" i="1"/>
  <c r="C19523" i="1"/>
  <c r="C19524" i="1"/>
  <c r="C19525" i="1"/>
  <c r="C19526" i="1"/>
  <c r="C19527" i="1"/>
  <c r="C19528" i="1"/>
  <c r="C19529" i="1"/>
  <c r="C19530" i="1"/>
  <c r="C19531" i="1"/>
  <c r="C19532" i="1"/>
  <c r="C19533" i="1"/>
  <c r="C19534" i="1"/>
  <c r="C19535" i="1"/>
  <c r="C19536" i="1"/>
  <c r="C19537" i="1"/>
  <c r="C19538" i="1"/>
  <c r="C19539" i="1"/>
  <c r="C19540" i="1"/>
  <c r="C19541" i="1"/>
  <c r="C19542" i="1"/>
  <c r="C19543" i="1"/>
  <c r="C19544" i="1"/>
  <c r="C19545" i="1"/>
  <c r="C19546" i="1"/>
  <c r="C19547" i="1"/>
  <c r="C19548" i="1"/>
  <c r="C19549" i="1"/>
  <c r="C19550" i="1"/>
  <c r="C19551" i="1"/>
  <c r="C19552" i="1"/>
  <c r="C19553" i="1"/>
  <c r="C19554" i="1"/>
  <c r="C19555" i="1"/>
  <c r="C19556" i="1"/>
  <c r="C19557" i="1"/>
  <c r="C19558" i="1"/>
  <c r="C19559" i="1"/>
  <c r="C19560" i="1"/>
  <c r="C19561" i="1"/>
  <c r="C19562" i="1"/>
  <c r="C19563" i="1"/>
  <c r="C19564" i="1"/>
  <c r="C19565" i="1"/>
  <c r="C19566" i="1"/>
  <c r="C19567" i="1"/>
  <c r="C19568" i="1"/>
  <c r="C19569" i="1"/>
  <c r="C19570" i="1"/>
  <c r="C19571" i="1"/>
  <c r="C19572" i="1"/>
  <c r="C19573" i="1"/>
  <c r="C19574" i="1"/>
  <c r="C19575" i="1"/>
  <c r="C19576" i="1"/>
  <c r="C19577" i="1"/>
  <c r="C19578" i="1"/>
  <c r="C19579" i="1"/>
  <c r="C19580" i="1"/>
  <c r="C19581" i="1"/>
  <c r="C19582" i="1"/>
  <c r="C19583" i="1"/>
  <c r="C19584" i="1"/>
  <c r="C19585" i="1"/>
  <c r="C19586" i="1"/>
  <c r="C19587" i="1"/>
  <c r="C19588" i="1"/>
  <c r="C19589" i="1"/>
  <c r="C19590" i="1"/>
  <c r="C19591" i="1"/>
  <c r="C19592" i="1"/>
  <c r="C19593" i="1"/>
  <c r="C19594" i="1"/>
  <c r="C19595" i="1"/>
  <c r="C19596" i="1"/>
  <c r="C19597" i="1"/>
  <c r="C19598" i="1"/>
  <c r="C19599" i="1"/>
  <c r="C19600" i="1"/>
  <c r="C19601" i="1"/>
  <c r="C19602" i="1"/>
  <c r="C19603" i="1"/>
  <c r="C19604" i="1"/>
  <c r="C19605" i="1"/>
  <c r="C19606" i="1"/>
  <c r="C19607" i="1"/>
  <c r="C19608" i="1"/>
  <c r="C19609" i="1"/>
  <c r="C19610" i="1"/>
  <c r="C19611" i="1"/>
  <c r="C19612" i="1"/>
  <c r="C19613" i="1"/>
  <c r="C19614" i="1"/>
  <c r="C19615" i="1"/>
  <c r="C19616" i="1"/>
  <c r="C19617" i="1"/>
  <c r="C19618" i="1"/>
  <c r="C19619" i="1"/>
  <c r="C19620" i="1"/>
  <c r="C19621" i="1"/>
  <c r="C19622" i="1"/>
  <c r="C19623" i="1"/>
  <c r="C19624" i="1"/>
  <c r="C19625" i="1"/>
  <c r="C19626" i="1"/>
  <c r="C19627" i="1"/>
  <c r="C19628" i="1"/>
  <c r="C19629" i="1"/>
  <c r="C19630" i="1"/>
  <c r="C19631" i="1"/>
  <c r="C19632" i="1"/>
  <c r="C19633" i="1"/>
  <c r="C19634" i="1"/>
  <c r="C19635" i="1"/>
  <c r="C19636" i="1"/>
  <c r="C19637" i="1"/>
  <c r="C19638" i="1"/>
  <c r="C19639" i="1"/>
  <c r="C19640" i="1"/>
  <c r="C19641" i="1"/>
  <c r="C19642" i="1"/>
  <c r="C19643" i="1"/>
  <c r="C19644" i="1"/>
  <c r="C19645" i="1"/>
  <c r="C19646" i="1"/>
  <c r="C19647" i="1"/>
  <c r="C19648" i="1"/>
  <c r="C19649" i="1"/>
  <c r="C19650" i="1"/>
  <c r="C19651" i="1"/>
  <c r="C19652" i="1"/>
  <c r="C19653" i="1"/>
  <c r="C19654" i="1"/>
  <c r="C19655" i="1"/>
  <c r="C19656" i="1"/>
  <c r="C19657" i="1"/>
  <c r="C19658" i="1"/>
  <c r="C19659" i="1"/>
  <c r="C19660" i="1"/>
  <c r="C19661" i="1"/>
  <c r="C19662" i="1"/>
  <c r="C19663" i="1"/>
  <c r="C19664" i="1"/>
  <c r="C19665" i="1"/>
  <c r="C19666" i="1"/>
  <c r="C19667" i="1"/>
  <c r="C19668" i="1"/>
  <c r="C19669" i="1"/>
  <c r="C19670" i="1"/>
  <c r="C19671" i="1"/>
  <c r="C19672" i="1"/>
  <c r="C19673" i="1"/>
  <c r="C19674" i="1"/>
  <c r="C19675" i="1"/>
  <c r="C19676" i="1"/>
  <c r="C19677" i="1"/>
  <c r="C19678" i="1"/>
  <c r="C19679" i="1"/>
  <c r="C19680" i="1"/>
  <c r="C19681" i="1"/>
  <c r="C19682" i="1"/>
  <c r="C19683" i="1"/>
  <c r="C19684" i="1"/>
  <c r="C19685" i="1"/>
  <c r="C19686" i="1"/>
  <c r="C19687" i="1"/>
  <c r="C19688" i="1"/>
  <c r="C19689" i="1"/>
  <c r="C19690" i="1"/>
  <c r="C19691" i="1"/>
  <c r="C19692" i="1"/>
  <c r="C19693" i="1"/>
  <c r="C19694" i="1"/>
  <c r="C19695" i="1"/>
  <c r="C19696" i="1"/>
  <c r="C19697" i="1"/>
  <c r="C19698" i="1"/>
  <c r="C19699" i="1"/>
  <c r="C19700" i="1"/>
  <c r="C19701" i="1"/>
  <c r="C19702" i="1"/>
  <c r="C19703" i="1"/>
  <c r="C19704" i="1"/>
  <c r="C19705" i="1"/>
  <c r="C19706" i="1"/>
  <c r="C19707" i="1"/>
  <c r="C19708" i="1"/>
  <c r="C19709" i="1"/>
  <c r="C19710" i="1"/>
  <c r="C19711" i="1"/>
  <c r="C19712" i="1"/>
  <c r="C19713" i="1"/>
  <c r="C19714" i="1"/>
  <c r="C19715" i="1"/>
  <c r="C19716" i="1"/>
  <c r="C19717" i="1"/>
  <c r="C19718" i="1"/>
  <c r="C19719" i="1"/>
  <c r="C19720" i="1"/>
  <c r="C19721" i="1"/>
  <c r="C19722" i="1"/>
  <c r="C19723" i="1"/>
  <c r="C19724" i="1"/>
  <c r="C19725" i="1"/>
  <c r="C19726" i="1"/>
  <c r="C19727" i="1"/>
  <c r="C19728" i="1"/>
  <c r="C19729" i="1"/>
  <c r="C19730" i="1"/>
  <c r="C19731" i="1"/>
  <c r="C19732" i="1"/>
  <c r="C19733" i="1"/>
  <c r="C19734" i="1"/>
  <c r="C19735" i="1"/>
  <c r="C19736" i="1"/>
  <c r="C19737" i="1"/>
  <c r="C19738" i="1"/>
  <c r="C19739" i="1"/>
  <c r="C19740" i="1"/>
  <c r="C19741" i="1"/>
  <c r="C19742" i="1"/>
  <c r="C19743" i="1"/>
  <c r="C19744" i="1"/>
  <c r="C19745" i="1"/>
  <c r="C19746" i="1"/>
  <c r="C19747" i="1"/>
  <c r="C19748" i="1"/>
  <c r="C19749" i="1"/>
  <c r="C19750" i="1"/>
  <c r="C19751" i="1"/>
  <c r="C19752" i="1"/>
  <c r="C19753" i="1"/>
  <c r="C19754" i="1"/>
  <c r="C19755" i="1"/>
  <c r="C19756" i="1"/>
  <c r="C19757" i="1"/>
  <c r="C19758" i="1"/>
  <c r="C19759" i="1"/>
  <c r="C19760" i="1"/>
  <c r="C19761" i="1"/>
  <c r="C19762" i="1"/>
  <c r="C19763" i="1"/>
  <c r="C19764" i="1"/>
  <c r="C19765" i="1"/>
  <c r="C19766" i="1"/>
  <c r="C19767" i="1"/>
  <c r="C19768" i="1"/>
  <c r="C19769" i="1"/>
  <c r="C19770" i="1"/>
  <c r="C19771" i="1"/>
  <c r="C19772" i="1"/>
  <c r="C19773" i="1"/>
  <c r="C19774" i="1"/>
  <c r="C19775" i="1"/>
  <c r="C19776" i="1"/>
  <c r="C19777" i="1"/>
  <c r="C19778" i="1"/>
  <c r="C19779" i="1"/>
  <c r="C19780" i="1"/>
  <c r="C19781" i="1"/>
  <c r="C19782" i="1"/>
  <c r="C19783" i="1"/>
  <c r="C19784" i="1"/>
  <c r="C19785" i="1"/>
  <c r="C19786" i="1"/>
  <c r="C19787" i="1"/>
  <c r="C19788" i="1"/>
  <c r="C19789" i="1"/>
  <c r="C19790" i="1"/>
  <c r="C19791" i="1"/>
  <c r="C19792" i="1"/>
  <c r="C19793" i="1"/>
  <c r="C19794" i="1"/>
  <c r="C19795" i="1"/>
  <c r="C19796" i="1"/>
  <c r="C19797" i="1"/>
  <c r="C19798" i="1"/>
  <c r="C19799" i="1"/>
  <c r="C19800" i="1"/>
  <c r="C19801" i="1"/>
  <c r="C19802" i="1"/>
  <c r="C19803" i="1"/>
  <c r="C19804" i="1"/>
  <c r="C19805" i="1"/>
  <c r="C19806" i="1"/>
  <c r="C19807" i="1"/>
  <c r="C19808" i="1"/>
  <c r="C19809" i="1"/>
  <c r="C19810" i="1"/>
  <c r="C19811" i="1"/>
  <c r="C19812" i="1"/>
  <c r="C19813" i="1"/>
  <c r="C19814" i="1"/>
  <c r="C19815" i="1"/>
  <c r="C19816" i="1"/>
  <c r="C19817" i="1"/>
  <c r="C19818" i="1"/>
  <c r="C19819" i="1"/>
  <c r="C19820" i="1"/>
  <c r="C19821" i="1"/>
  <c r="C19822" i="1"/>
  <c r="C19823" i="1"/>
  <c r="C19824" i="1"/>
  <c r="C19825" i="1"/>
  <c r="C19826" i="1"/>
  <c r="C19827" i="1"/>
  <c r="C19828" i="1"/>
  <c r="C19829" i="1"/>
  <c r="C19830" i="1"/>
  <c r="C19831" i="1"/>
  <c r="C19832" i="1"/>
  <c r="C19833" i="1"/>
  <c r="C19834" i="1"/>
  <c r="C19835" i="1"/>
  <c r="C19836" i="1"/>
  <c r="C19837" i="1"/>
  <c r="C19838" i="1"/>
  <c r="C19839" i="1"/>
  <c r="C19840" i="1"/>
  <c r="C19841" i="1"/>
  <c r="C19842" i="1"/>
  <c r="C19843" i="1"/>
  <c r="C19844" i="1"/>
  <c r="C19845" i="1"/>
  <c r="C19846" i="1"/>
  <c r="C19847" i="1"/>
  <c r="C19848" i="1"/>
  <c r="C19849" i="1"/>
  <c r="C19850" i="1"/>
  <c r="C19851" i="1"/>
  <c r="C19852" i="1"/>
  <c r="C19853" i="1"/>
  <c r="C19854" i="1"/>
  <c r="C19855" i="1"/>
  <c r="C19856" i="1"/>
  <c r="C19857" i="1"/>
  <c r="C19858" i="1"/>
  <c r="C19859" i="1"/>
  <c r="C19860" i="1"/>
  <c r="C19861" i="1"/>
  <c r="C19862" i="1"/>
  <c r="C19863" i="1"/>
  <c r="C19864" i="1"/>
  <c r="C19865" i="1"/>
  <c r="C19866" i="1"/>
  <c r="C19867" i="1"/>
  <c r="C19868" i="1"/>
  <c r="C19869" i="1"/>
  <c r="C19870" i="1"/>
  <c r="C19871" i="1"/>
  <c r="C19872" i="1"/>
  <c r="C19873" i="1"/>
  <c r="C19874" i="1"/>
  <c r="C19875" i="1"/>
  <c r="C19876" i="1"/>
  <c r="C19877" i="1"/>
  <c r="C19878" i="1"/>
  <c r="C19879" i="1"/>
  <c r="C19880" i="1"/>
  <c r="C19881" i="1"/>
  <c r="C19882" i="1"/>
  <c r="C19883" i="1"/>
  <c r="C19884" i="1"/>
  <c r="C19885" i="1"/>
  <c r="C19886" i="1"/>
  <c r="C19887" i="1"/>
  <c r="C19888" i="1"/>
  <c r="C19889" i="1"/>
  <c r="C19890" i="1"/>
  <c r="C19891" i="1"/>
  <c r="C19892" i="1"/>
  <c r="C19893" i="1"/>
  <c r="C19894" i="1"/>
  <c r="C19895" i="1"/>
  <c r="C19896" i="1"/>
  <c r="C19897" i="1"/>
  <c r="C19898" i="1"/>
  <c r="C19899" i="1"/>
  <c r="C19900" i="1"/>
  <c r="C19901" i="1"/>
  <c r="C19902" i="1"/>
  <c r="C19903" i="1"/>
  <c r="C19904" i="1"/>
  <c r="C19905" i="1"/>
  <c r="C19906" i="1"/>
  <c r="C19907" i="1"/>
  <c r="C19908" i="1"/>
  <c r="C19909" i="1"/>
  <c r="C19910" i="1"/>
  <c r="C19911" i="1"/>
  <c r="C19912" i="1"/>
  <c r="C19913" i="1"/>
  <c r="C19914" i="1"/>
  <c r="C19915" i="1"/>
  <c r="C19916" i="1"/>
  <c r="C19917" i="1"/>
  <c r="C19918" i="1"/>
  <c r="C19919" i="1"/>
  <c r="C19920" i="1"/>
  <c r="C19921" i="1"/>
  <c r="C19922" i="1"/>
  <c r="C19923" i="1"/>
  <c r="C19924" i="1"/>
  <c r="C19925" i="1"/>
  <c r="C19926" i="1"/>
  <c r="C19927" i="1"/>
  <c r="C19928" i="1"/>
  <c r="C19929" i="1"/>
  <c r="C19930" i="1"/>
  <c r="C19931" i="1"/>
  <c r="C19932" i="1"/>
  <c r="C19933" i="1"/>
  <c r="C19934" i="1"/>
  <c r="C19935" i="1"/>
  <c r="C19936" i="1"/>
  <c r="C19937" i="1"/>
  <c r="C19938" i="1"/>
  <c r="C19939" i="1"/>
  <c r="C19940" i="1"/>
  <c r="C19941" i="1"/>
  <c r="C19942" i="1"/>
  <c r="C19943" i="1"/>
  <c r="C19944" i="1"/>
  <c r="C19945" i="1"/>
  <c r="C19946" i="1"/>
  <c r="C19947" i="1"/>
  <c r="C19948" i="1"/>
  <c r="C19949" i="1"/>
  <c r="C19950" i="1"/>
  <c r="C19951" i="1"/>
  <c r="C19952" i="1"/>
  <c r="C19953" i="1"/>
  <c r="C19954" i="1"/>
  <c r="C19955" i="1"/>
  <c r="C19956" i="1"/>
  <c r="C19957" i="1"/>
  <c r="C19958" i="1"/>
  <c r="C19959" i="1"/>
  <c r="C19960" i="1"/>
  <c r="C19961" i="1"/>
  <c r="C19962" i="1"/>
  <c r="C19963" i="1"/>
  <c r="C19964" i="1"/>
  <c r="C19965" i="1"/>
  <c r="C19966" i="1"/>
  <c r="C19967" i="1"/>
  <c r="C19968" i="1"/>
  <c r="C19969" i="1"/>
  <c r="C19970" i="1"/>
  <c r="C19971" i="1"/>
  <c r="C19972" i="1"/>
  <c r="C19973" i="1"/>
  <c r="C19974" i="1"/>
  <c r="C19975" i="1"/>
  <c r="C19976" i="1"/>
  <c r="C19977" i="1"/>
  <c r="C19978" i="1"/>
  <c r="C19979" i="1"/>
  <c r="C19980" i="1"/>
  <c r="C19981" i="1"/>
  <c r="C19982" i="1"/>
  <c r="C19983" i="1"/>
  <c r="C19984" i="1"/>
  <c r="C19985" i="1"/>
  <c r="C19986" i="1"/>
  <c r="C19987" i="1"/>
  <c r="C19988" i="1"/>
  <c r="C19989" i="1"/>
  <c r="C19990" i="1"/>
  <c r="C19991" i="1"/>
  <c r="C19992" i="1"/>
  <c r="C19993" i="1"/>
  <c r="C19994" i="1"/>
  <c r="C19995" i="1"/>
  <c r="C19996" i="1"/>
  <c r="C19997" i="1"/>
  <c r="C19998" i="1"/>
  <c r="C19999" i="1"/>
  <c r="C20000" i="1"/>
  <c r="C20001" i="1"/>
  <c r="C20002" i="1"/>
  <c r="C20003" i="1"/>
  <c r="C20004" i="1"/>
  <c r="C20005" i="1"/>
  <c r="C20006" i="1"/>
  <c r="C20007" i="1"/>
  <c r="C20008" i="1"/>
  <c r="C20009" i="1"/>
  <c r="C20010" i="1"/>
  <c r="C20011" i="1"/>
  <c r="C20012" i="1"/>
  <c r="C20013" i="1"/>
  <c r="C20014" i="1"/>
  <c r="C20015" i="1"/>
  <c r="C20016" i="1"/>
  <c r="C20017" i="1"/>
  <c r="C20018" i="1"/>
  <c r="C20019" i="1"/>
  <c r="C20020" i="1"/>
  <c r="C20021" i="1"/>
  <c r="C20022" i="1"/>
  <c r="C20023" i="1"/>
  <c r="C20024" i="1"/>
  <c r="C20025" i="1"/>
  <c r="C20026" i="1"/>
  <c r="C20027" i="1"/>
  <c r="C20028" i="1"/>
  <c r="C20029" i="1"/>
  <c r="C20030" i="1"/>
  <c r="C20031" i="1"/>
  <c r="C20032" i="1"/>
  <c r="C20033" i="1"/>
  <c r="C20034" i="1"/>
  <c r="C20035" i="1"/>
  <c r="C20036" i="1"/>
  <c r="C20037" i="1"/>
  <c r="C20038" i="1"/>
  <c r="C20039" i="1"/>
  <c r="C20040" i="1"/>
  <c r="C20041" i="1"/>
  <c r="C20042" i="1"/>
  <c r="C20043" i="1"/>
  <c r="C20044" i="1"/>
  <c r="C20045" i="1"/>
  <c r="C20046" i="1"/>
  <c r="C20047" i="1"/>
  <c r="C20048" i="1"/>
  <c r="C20049" i="1"/>
  <c r="C20050" i="1"/>
  <c r="C20051" i="1"/>
  <c r="C20052" i="1"/>
  <c r="C20053" i="1"/>
  <c r="C20054" i="1"/>
  <c r="C20055" i="1"/>
  <c r="C20056" i="1"/>
  <c r="C20057" i="1"/>
  <c r="C20058" i="1"/>
  <c r="C20059" i="1"/>
  <c r="C20060" i="1"/>
  <c r="C20061" i="1"/>
  <c r="C20062" i="1"/>
  <c r="C20063" i="1"/>
  <c r="C20064" i="1"/>
  <c r="C20065" i="1"/>
  <c r="C20066" i="1"/>
  <c r="C20067" i="1"/>
  <c r="C20068" i="1"/>
  <c r="C20069" i="1"/>
  <c r="C20070" i="1"/>
  <c r="C20071" i="1"/>
  <c r="C20072" i="1"/>
  <c r="C20073" i="1"/>
  <c r="C20074" i="1"/>
  <c r="C20075" i="1"/>
  <c r="C20076" i="1"/>
  <c r="C20077" i="1"/>
  <c r="C20078" i="1"/>
  <c r="C20079" i="1"/>
  <c r="C20080" i="1"/>
  <c r="C20081" i="1"/>
  <c r="C20082" i="1"/>
  <c r="C20083" i="1"/>
  <c r="C20084" i="1"/>
  <c r="C20085" i="1"/>
  <c r="C20086" i="1"/>
  <c r="C20087" i="1"/>
  <c r="C20088" i="1"/>
  <c r="C20089" i="1"/>
  <c r="C20090" i="1"/>
  <c r="C20091" i="1"/>
  <c r="C20092" i="1"/>
  <c r="C20093" i="1"/>
  <c r="C20094" i="1"/>
  <c r="C20095" i="1"/>
  <c r="C20096" i="1"/>
  <c r="C20097" i="1"/>
  <c r="C20098" i="1"/>
  <c r="C20099" i="1"/>
  <c r="C20100" i="1"/>
  <c r="C20101" i="1"/>
  <c r="C20102" i="1"/>
  <c r="C20103" i="1"/>
  <c r="C20104" i="1"/>
  <c r="C20105" i="1"/>
  <c r="C20106" i="1"/>
  <c r="C20107" i="1"/>
  <c r="C20108" i="1"/>
  <c r="C20109" i="1"/>
  <c r="C20110" i="1"/>
  <c r="C20111" i="1"/>
  <c r="C20112" i="1"/>
  <c r="C20113" i="1"/>
  <c r="C20114" i="1"/>
  <c r="C20115" i="1"/>
  <c r="C20116" i="1"/>
  <c r="C20117" i="1"/>
  <c r="C20118" i="1"/>
  <c r="C20119" i="1"/>
  <c r="C20120" i="1"/>
  <c r="C20121" i="1"/>
  <c r="C20122" i="1"/>
  <c r="C20123" i="1"/>
  <c r="C20124" i="1"/>
  <c r="C20125" i="1"/>
  <c r="C20126" i="1"/>
  <c r="C20127" i="1"/>
  <c r="C20128" i="1"/>
  <c r="C20129" i="1"/>
  <c r="C20130" i="1"/>
  <c r="C20131" i="1"/>
  <c r="C20132" i="1"/>
  <c r="C20133" i="1"/>
  <c r="C20134" i="1"/>
  <c r="C20135" i="1"/>
  <c r="C20136" i="1"/>
  <c r="C20137" i="1"/>
  <c r="C20138" i="1"/>
  <c r="C20139" i="1"/>
  <c r="C20140" i="1"/>
  <c r="C20141" i="1"/>
  <c r="C20142" i="1"/>
  <c r="C20143" i="1"/>
  <c r="C20144" i="1"/>
  <c r="C20145" i="1"/>
  <c r="C20146" i="1"/>
  <c r="C20147" i="1"/>
  <c r="C20148" i="1"/>
  <c r="C20149" i="1"/>
  <c r="C20150" i="1"/>
  <c r="C20151" i="1"/>
  <c r="C20152" i="1"/>
  <c r="C20153" i="1"/>
  <c r="C20154" i="1"/>
  <c r="C20155" i="1"/>
  <c r="C20156" i="1"/>
  <c r="C20157" i="1"/>
  <c r="C20158" i="1"/>
  <c r="C20159" i="1"/>
  <c r="C20160" i="1"/>
  <c r="C20161" i="1"/>
  <c r="C20162" i="1"/>
  <c r="C20163" i="1"/>
  <c r="C20164" i="1"/>
  <c r="C20165" i="1"/>
  <c r="C20166" i="1"/>
  <c r="C20167" i="1"/>
  <c r="C20168" i="1"/>
  <c r="C20169" i="1"/>
  <c r="C20170" i="1"/>
  <c r="C20171" i="1"/>
  <c r="C20172" i="1"/>
  <c r="C20173" i="1"/>
  <c r="C20174" i="1"/>
  <c r="C20175" i="1"/>
  <c r="C20176" i="1"/>
  <c r="C20177" i="1"/>
  <c r="C20178" i="1"/>
  <c r="C20179" i="1"/>
  <c r="C20180" i="1"/>
  <c r="C20181" i="1"/>
  <c r="C20182" i="1"/>
  <c r="C20183" i="1"/>
  <c r="C20184" i="1"/>
  <c r="C20185" i="1"/>
  <c r="C20186" i="1"/>
  <c r="C20187" i="1"/>
  <c r="C20188" i="1"/>
  <c r="C20189" i="1"/>
  <c r="C20190" i="1"/>
  <c r="C20191" i="1"/>
  <c r="C20192" i="1"/>
  <c r="C20193" i="1"/>
  <c r="C20194" i="1"/>
  <c r="C20195" i="1"/>
  <c r="C20196" i="1"/>
  <c r="C20197" i="1"/>
  <c r="C20198" i="1"/>
  <c r="C20199" i="1"/>
  <c r="C20200" i="1"/>
  <c r="C20201" i="1"/>
  <c r="C20202" i="1"/>
  <c r="C20203" i="1"/>
  <c r="C20204" i="1"/>
  <c r="C20205" i="1"/>
  <c r="C20206" i="1"/>
  <c r="C20207" i="1"/>
  <c r="C20208" i="1"/>
  <c r="C20209" i="1"/>
  <c r="C20210" i="1"/>
  <c r="C20211" i="1"/>
  <c r="C20212" i="1"/>
  <c r="C20213" i="1"/>
  <c r="C20214" i="1"/>
  <c r="C20215" i="1"/>
  <c r="C20216" i="1"/>
  <c r="C20217" i="1"/>
  <c r="C20218" i="1"/>
  <c r="C20219" i="1"/>
  <c r="C20220" i="1"/>
  <c r="C20221" i="1"/>
  <c r="C20222" i="1"/>
  <c r="C20223" i="1"/>
  <c r="C20224" i="1"/>
  <c r="C20225" i="1"/>
  <c r="C20226" i="1"/>
  <c r="C20227" i="1"/>
  <c r="C20228" i="1"/>
  <c r="C20229" i="1"/>
  <c r="C20230" i="1"/>
  <c r="C20231" i="1"/>
  <c r="C20232" i="1"/>
  <c r="C20233" i="1"/>
  <c r="C20234" i="1"/>
  <c r="C20235" i="1"/>
  <c r="C20236" i="1"/>
  <c r="C20237" i="1"/>
  <c r="C20238" i="1"/>
  <c r="C20239" i="1"/>
  <c r="C20240" i="1"/>
  <c r="C20241" i="1"/>
  <c r="C20242" i="1"/>
  <c r="C20243" i="1"/>
  <c r="C20244" i="1"/>
  <c r="C20245" i="1"/>
  <c r="C20246" i="1"/>
  <c r="C20247" i="1"/>
  <c r="C20248" i="1"/>
  <c r="C20249" i="1"/>
  <c r="C20250" i="1"/>
  <c r="C20251" i="1"/>
  <c r="C20252" i="1"/>
  <c r="C20253" i="1"/>
  <c r="C20254" i="1"/>
  <c r="C20255" i="1"/>
  <c r="C20256" i="1"/>
  <c r="C20257" i="1"/>
  <c r="C20258" i="1"/>
  <c r="C20259" i="1"/>
  <c r="C20260" i="1"/>
  <c r="C20261" i="1"/>
  <c r="C20262" i="1"/>
  <c r="C20263" i="1"/>
  <c r="C20264" i="1"/>
  <c r="C20265" i="1"/>
  <c r="C20266" i="1"/>
  <c r="C20267" i="1"/>
  <c r="C20268" i="1"/>
  <c r="C20269" i="1"/>
  <c r="C20270" i="1"/>
  <c r="C20271" i="1"/>
  <c r="C20272" i="1"/>
  <c r="C20273" i="1"/>
  <c r="C20274" i="1"/>
  <c r="C20275" i="1"/>
  <c r="C20276" i="1"/>
  <c r="C20277" i="1"/>
  <c r="C20278" i="1"/>
  <c r="C20279" i="1"/>
  <c r="C20280" i="1"/>
  <c r="C20281" i="1"/>
  <c r="C20282" i="1"/>
  <c r="C20283" i="1"/>
  <c r="C20284" i="1"/>
  <c r="C20285" i="1"/>
  <c r="C20286" i="1"/>
  <c r="C20287" i="1"/>
  <c r="C20288" i="1"/>
  <c r="C20289" i="1"/>
  <c r="C20290" i="1"/>
  <c r="C20291" i="1"/>
  <c r="C20292" i="1"/>
  <c r="C20293" i="1"/>
  <c r="C20294" i="1"/>
  <c r="C20295" i="1"/>
  <c r="C20296" i="1"/>
  <c r="C20297" i="1"/>
  <c r="C20298" i="1"/>
  <c r="C20299" i="1"/>
  <c r="C20300" i="1"/>
  <c r="C20301" i="1"/>
  <c r="C20302" i="1"/>
  <c r="C20303" i="1"/>
  <c r="C20304" i="1"/>
  <c r="C20305" i="1"/>
  <c r="C20306" i="1"/>
  <c r="C20307" i="1"/>
  <c r="C20308" i="1"/>
  <c r="C20309" i="1"/>
  <c r="C20310" i="1"/>
  <c r="C20311" i="1"/>
  <c r="C20312" i="1"/>
  <c r="C20313" i="1"/>
  <c r="C20314" i="1"/>
  <c r="C20315" i="1"/>
  <c r="C20316" i="1"/>
  <c r="C20317" i="1"/>
  <c r="C20318" i="1"/>
  <c r="C20319" i="1"/>
  <c r="C20320" i="1"/>
  <c r="C20321" i="1"/>
  <c r="C20322" i="1"/>
  <c r="C20323" i="1"/>
  <c r="C20324" i="1"/>
  <c r="C20325" i="1"/>
  <c r="C20326" i="1"/>
  <c r="C20327" i="1"/>
  <c r="C20328" i="1"/>
  <c r="C20329" i="1"/>
  <c r="C20330" i="1"/>
  <c r="C20331" i="1"/>
  <c r="C20332" i="1"/>
  <c r="C20333" i="1"/>
  <c r="C20334" i="1"/>
  <c r="C20335" i="1"/>
  <c r="C20336" i="1"/>
  <c r="C20337" i="1"/>
  <c r="C20338" i="1"/>
  <c r="C20339" i="1"/>
  <c r="C20340" i="1"/>
  <c r="C20341" i="1"/>
  <c r="C20342" i="1"/>
  <c r="C20343" i="1"/>
  <c r="C20344" i="1"/>
  <c r="C20345" i="1"/>
  <c r="C20346" i="1"/>
  <c r="C20347" i="1"/>
  <c r="C20348" i="1"/>
  <c r="C20349" i="1"/>
  <c r="C20350" i="1"/>
  <c r="C20351" i="1"/>
  <c r="C20352" i="1"/>
  <c r="C20353" i="1"/>
  <c r="C20354" i="1"/>
  <c r="C20355" i="1"/>
  <c r="C20356" i="1"/>
  <c r="C20357" i="1"/>
  <c r="C20358" i="1"/>
  <c r="C20359" i="1"/>
  <c r="C20360" i="1"/>
  <c r="C20361" i="1"/>
  <c r="C20362" i="1"/>
  <c r="C20363" i="1"/>
  <c r="C20364" i="1"/>
  <c r="C20365" i="1"/>
  <c r="C20366" i="1"/>
  <c r="C20367" i="1"/>
  <c r="C20368" i="1"/>
  <c r="C20369" i="1"/>
  <c r="C20370" i="1"/>
  <c r="C20371" i="1"/>
  <c r="C20372" i="1"/>
  <c r="C20373" i="1"/>
  <c r="C20374" i="1"/>
  <c r="C20375" i="1"/>
  <c r="C20376" i="1"/>
  <c r="C20377" i="1"/>
  <c r="C20378" i="1"/>
  <c r="C20379" i="1"/>
  <c r="C20380" i="1"/>
  <c r="C20381" i="1"/>
  <c r="C20382" i="1"/>
  <c r="C20383" i="1"/>
  <c r="C20384" i="1"/>
  <c r="C20385" i="1"/>
  <c r="C20386" i="1"/>
  <c r="C20387" i="1"/>
  <c r="C20388" i="1"/>
  <c r="C20389" i="1"/>
  <c r="C20390" i="1"/>
  <c r="C20391" i="1"/>
  <c r="C20392" i="1"/>
  <c r="C20393" i="1"/>
  <c r="C20394" i="1"/>
  <c r="C20395" i="1"/>
  <c r="C20396" i="1"/>
  <c r="C20397" i="1"/>
  <c r="C20398" i="1"/>
  <c r="C20399" i="1"/>
  <c r="C20400" i="1"/>
  <c r="C20401" i="1"/>
  <c r="C20402" i="1"/>
  <c r="C20403" i="1"/>
  <c r="C20404" i="1"/>
  <c r="C20405" i="1"/>
  <c r="C20406" i="1"/>
  <c r="C20407" i="1"/>
  <c r="C20408" i="1"/>
  <c r="C20409" i="1"/>
  <c r="C20410" i="1"/>
  <c r="C20411" i="1"/>
  <c r="C20412" i="1"/>
  <c r="C20413" i="1"/>
  <c r="C20414" i="1"/>
  <c r="C20415" i="1"/>
  <c r="C20416" i="1"/>
  <c r="C20417" i="1"/>
  <c r="C20418" i="1"/>
  <c r="C20419" i="1"/>
  <c r="C20420" i="1"/>
  <c r="C20421" i="1"/>
  <c r="C20422" i="1"/>
  <c r="C20423" i="1"/>
  <c r="C20424" i="1"/>
  <c r="C20425" i="1"/>
  <c r="C20426" i="1"/>
  <c r="C20427" i="1"/>
  <c r="C20428" i="1"/>
  <c r="C20429" i="1"/>
  <c r="C20430" i="1"/>
  <c r="C20431" i="1"/>
  <c r="C20432" i="1"/>
  <c r="C20433" i="1"/>
  <c r="C20434" i="1"/>
  <c r="C20435" i="1"/>
  <c r="C20436" i="1"/>
  <c r="C20437" i="1"/>
  <c r="C20438" i="1"/>
  <c r="C20439" i="1"/>
  <c r="C20440" i="1"/>
  <c r="C20441" i="1"/>
  <c r="C20442" i="1"/>
  <c r="C20443" i="1"/>
  <c r="C20444" i="1"/>
  <c r="C20445" i="1"/>
  <c r="C20446" i="1"/>
  <c r="C20447" i="1"/>
  <c r="C20448" i="1"/>
  <c r="C20449" i="1"/>
  <c r="C20450" i="1"/>
  <c r="C20451" i="1"/>
  <c r="C20452" i="1"/>
  <c r="C20453" i="1"/>
  <c r="C20454" i="1"/>
  <c r="C20455" i="1"/>
  <c r="C20456" i="1"/>
  <c r="C20457" i="1"/>
  <c r="C20458" i="1"/>
  <c r="C20459" i="1"/>
  <c r="C20460" i="1"/>
  <c r="C20461" i="1"/>
  <c r="C20462" i="1"/>
  <c r="C20463" i="1"/>
  <c r="C20464" i="1"/>
  <c r="C20465" i="1"/>
  <c r="C20466" i="1"/>
  <c r="C20467" i="1"/>
  <c r="C20468" i="1"/>
  <c r="C20469" i="1"/>
  <c r="C20470" i="1"/>
  <c r="C20471" i="1"/>
  <c r="C20472" i="1"/>
  <c r="C20473" i="1"/>
  <c r="C20474" i="1"/>
  <c r="C20475" i="1"/>
  <c r="C20476" i="1"/>
  <c r="C20477" i="1"/>
  <c r="C20478" i="1"/>
  <c r="C20479" i="1"/>
  <c r="C20480" i="1"/>
  <c r="C20481" i="1"/>
  <c r="C20482" i="1"/>
  <c r="C20483" i="1"/>
  <c r="C20484" i="1"/>
  <c r="C20485" i="1"/>
  <c r="C20486" i="1"/>
  <c r="C20487" i="1"/>
  <c r="C20488" i="1"/>
  <c r="C20489" i="1"/>
  <c r="C20490" i="1"/>
  <c r="C20491" i="1"/>
  <c r="C20492" i="1"/>
  <c r="C20493" i="1"/>
  <c r="C20494" i="1"/>
  <c r="C20495" i="1"/>
  <c r="C20496" i="1"/>
  <c r="C20497" i="1"/>
  <c r="C20498" i="1"/>
  <c r="C20499" i="1"/>
  <c r="C20500" i="1"/>
  <c r="C20501" i="1"/>
  <c r="C20502" i="1"/>
  <c r="C20503" i="1"/>
  <c r="C20504" i="1"/>
  <c r="C20505" i="1"/>
  <c r="C20506" i="1"/>
  <c r="C20507" i="1"/>
  <c r="C20508" i="1"/>
  <c r="C20509" i="1"/>
  <c r="C20510" i="1"/>
  <c r="C20511" i="1"/>
  <c r="C20512" i="1"/>
  <c r="C20513" i="1"/>
  <c r="C20514" i="1"/>
  <c r="C20515" i="1"/>
  <c r="C20516" i="1"/>
  <c r="C20517" i="1"/>
  <c r="C20518" i="1"/>
  <c r="C20519" i="1"/>
  <c r="C20520" i="1"/>
  <c r="C20521" i="1"/>
  <c r="C20522" i="1"/>
  <c r="C20523" i="1"/>
  <c r="C20524" i="1"/>
  <c r="C20525" i="1"/>
  <c r="C20526" i="1"/>
  <c r="C20527" i="1"/>
  <c r="C20528" i="1"/>
  <c r="C20529" i="1"/>
  <c r="C20530" i="1"/>
  <c r="C20531" i="1"/>
  <c r="C20532" i="1"/>
  <c r="C20533" i="1"/>
  <c r="C20534" i="1"/>
  <c r="C20535" i="1"/>
  <c r="C20536" i="1"/>
  <c r="C20537" i="1"/>
  <c r="C20538" i="1"/>
  <c r="C20539" i="1"/>
  <c r="C20540" i="1"/>
  <c r="C20541" i="1"/>
  <c r="C20542" i="1"/>
  <c r="C20543" i="1"/>
  <c r="C20544" i="1"/>
  <c r="C20545" i="1"/>
  <c r="C20546" i="1"/>
  <c r="C20547" i="1"/>
  <c r="C20548" i="1"/>
  <c r="C20549" i="1"/>
  <c r="C20550" i="1"/>
  <c r="C20551" i="1"/>
  <c r="C20552" i="1"/>
  <c r="C20553" i="1"/>
  <c r="C20554" i="1"/>
  <c r="C20555" i="1"/>
  <c r="C20556" i="1"/>
  <c r="C20557" i="1"/>
  <c r="C20558" i="1"/>
  <c r="C20559" i="1"/>
  <c r="C20560" i="1"/>
  <c r="C20561" i="1"/>
  <c r="C20562" i="1"/>
  <c r="C20563" i="1"/>
  <c r="C20564" i="1"/>
  <c r="C20565" i="1"/>
  <c r="C20566" i="1"/>
  <c r="C20567" i="1"/>
  <c r="C20568" i="1"/>
  <c r="C20569" i="1"/>
  <c r="C20570" i="1"/>
  <c r="C20571" i="1"/>
  <c r="C20572" i="1"/>
  <c r="C20573" i="1"/>
  <c r="C20574" i="1"/>
  <c r="C20575" i="1"/>
  <c r="C20576" i="1"/>
  <c r="C20577" i="1"/>
  <c r="C20578" i="1"/>
  <c r="C20579" i="1"/>
  <c r="C20580" i="1"/>
  <c r="C20581" i="1"/>
  <c r="C20582" i="1"/>
  <c r="C20583" i="1"/>
  <c r="C20584" i="1"/>
  <c r="C20585" i="1"/>
  <c r="C20586" i="1"/>
  <c r="C20587" i="1"/>
  <c r="C20588" i="1"/>
  <c r="C20589" i="1"/>
  <c r="C20590" i="1"/>
  <c r="C20591" i="1"/>
  <c r="C20592" i="1"/>
  <c r="C20593" i="1"/>
  <c r="C20594" i="1"/>
  <c r="C20595" i="1"/>
  <c r="C20596" i="1"/>
  <c r="C20597" i="1"/>
  <c r="C20598" i="1"/>
  <c r="C20599" i="1"/>
  <c r="C20600" i="1"/>
  <c r="C20601" i="1"/>
  <c r="C20602" i="1"/>
  <c r="C20603" i="1"/>
  <c r="C20604" i="1"/>
  <c r="C20605" i="1"/>
  <c r="C20606" i="1"/>
  <c r="C20607" i="1"/>
  <c r="C20608" i="1"/>
  <c r="C20609" i="1"/>
  <c r="C20610" i="1"/>
  <c r="C20611" i="1"/>
  <c r="C20612" i="1"/>
  <c r="C20613" i="1"/>
  <c r="C20614" i="1"/>
  <c r="C20615" i="1"/>
  <c r="C20616" i="1"/>
  <c r="C20617" i="1"/>
  <c r="C20618" i="1"/>
  <c r="C20619" i="1"/>
  <c r="C20620" i="1"/>
  <c r="C20621" i="1"/>
  <c r="C20622" i="1"/>
  <c r="C20623" i="1"/>
  <c r="C20624" i="1"/>
  <c r="C20625" i="1"/>
  <c r="C20626" i="1"/>
  <c r="C20627" i="1"/>
  <c r="C20628" i="1"/>
  <c r="C20629" i="1"/>
  <c r="C20630" i="1"/>
  <c r="C20631" i="1"/>
  <c r="C20632" i="1"/>
  <c r="C20633" i="1"/>
  <c r="C20634" i="1"/>
  <c r="C20635" i="1"/>
  <c r="C20636" i="1"/>
  <c r="C20637" i="1"/>
  <c r="C20638" i="1"/>
  <c r="C20639" i="1"/>
  <c r="C20640" i="1"/>
  <c r="C20641" i="1"/>
  <c r="C20642" i="1"/>
  <c r="C20643" i="1"/>
  <c r="C20644" i="1"/>
  <c r="C20645" i="1"/>
  <c r="C20646" i="1"/>
  <c r="C20647" i="1"/>
  <c r="C20648" i="1"/>
  <c r="C20649" i="1"/>
  <c r="C20650" i="1"/>
  <c r="C20651" i="1"/>
  <c r="C20652" i="1"/>
  <c r="C20653" i="1"/>
  <c r="C20654" i="1"/>
  <c r="C20655" i="1"/>
  <c r="C20656" i="1"/>
  <c r="C20657" i="1"/>
  <c r="C20658" i="1"/>
  <c r="C20659" i="1"/>
  <c r="C20660" i="1"/>
  <c r="C20661" i="1"/>
  <c r="C20662" i="1"/>
  <c r="C20663" i="1"/>
  <c r="C20664" i="1"/>
  <c r="C20665" i="1"/>
  <c r="C20666" i="1"/>
  <c r="C20667" i="1"/>
  <c r="C20668" i="1"/>
  <c r="C20669" i="1"/>
  <c r="C20670" i="1"/>
  <c r="C20671" i="1"/>
  <c r="C20672" i="1"/>
  <c r="C20673" i="1"/>
  <c r="C20674" i="1"/>
  <c r="C20675" i="1"/>
  <c r="C20676" i="1"/>
  <c r="C20677" i="1"/>
  <c r="C20678" i="1"/>
  <c r="C20679" i="1"/>
  <c r="C20680" i="1"/>
  <c r="C20681" i="1"/>
  <c r="C20682" i="1"/>
  <c r="C20683" i="1"/>
  <c r="C20684" i="1"/>
  <c r="C20685" i="1"/>
  <c r="C20686" i="1"/>
  <c r="C20687" i="1"/>
  <c r="C20688" i="1"/>
  <c r="C20689" i="1"/>
  <c r="C20690" i="1"/>
  <c r="C20691" i="1"/>
  <c r="C20692" i="1"/>
  <c r="C20693" i="1"/>
  <c r="C20694" i="1"/>
  <c r="C20695" i="1"/>
  <c r="C20696" i="1"/>
  <c r="C20697" i="1"/>
  <c r="C20698" i="1"/>
  <c r="C20699" i="1"/>
  <c r="C20700" i="1"/>
  <c r="C20701" i="1"/>
  <c r="C20702" i="1"/>
  <c r="C20703" i="1"/>
  <c r="C20704" i="1"/>
  <c r="C20705" i="1"/>
  <c r="C20706" i="1"/>
  <c r="C20707" i="1"/>
  <c r="C20708" i="1"/>
  <c r="C20709" i="1"/>
  <c r="C20710" i="1"/>
  <c r="C20711" i="1"/>
  <c r="C20712" i="1"/>
  <c r="C20713" i="1"/>
  <c r="C20714" i="1"/>
  <c r="C20715" i="1"/>
  <c r="C20716" i="1"/>
  <c r="C20717" i="1"/>
  <c r="C20718" i="1"/>
  <c r="C20719" i="1"/>
  <c r="C20720" i="1"/>
  <c r="C20721" i="1"/>
  <c r="C20722" i="1"/>
  <c r="C20723" i="1"/>
  <c r="C20724" i="1"/>
  <c r="C20725" i="1"/>
  <c r="C20726" i="1"/>
  <c r="C20727" i="1"/>
  <c r="C20728" i="1"/>
  <c r="C20729" i="1"/>
  <c r="C20730" i="1"/>
  <c r="C20731" i="1"/>
  <c r="C20732" i="1"/>
  <c r="C20733" i="1"/>
  <c r="C20734" i="1"/>
  <c r="C20735" i="1"/>
  <c r="C20736" i="1"/>
  <c r="C20737" i="1"/>
  <c r="C20738" i="1"/>
  <c r="C20739" i="1"/>
  <c r="C20740" i="1"/>
  <c r="C20741" i="1"/>
  <c r="C20742" i="1"/>
  <c r="C20743" i="1"/>
  <c r="C20744" i="1"/>
  <c r="C20745" i="1"/>
  <c r="C20746" i="1"/>
  <c r="C20747" i="1"/>
  <c r="C20748" i="1"/>
  <c r="C20749" i="1"/>
  <c r="C20750" i="1"/>
  <c r="C20751" i="1"/>
  <c r="C20752" i="1"/>
  <c r="C20753" i="1"/>
  <c r="C20754" i="1"/>
  <c r="C20755" i="1"/>
  <c r="C20756" i="1"/>
  <c r="C20757" i="1"/>
  <c r="C20758" i="1"/>
  <c r="C20759" i="1"/>
  <c r="C20760" i="1"/>
  <c r="C20761" i="1"/>
  <c r="C20762" i="1"/>
  <c r="C20763" i="1"/>
  <c r="C20764" i="1"/>
  <c r="C20765" i="1"/>
  <c r="C20766" i="1"/>
  <c r="C20767" i="1"/>
  <c r="C20768" i="1"/>
  <c r="C20769" i="1"/>
  <c r="C20770" i="1"/>
  <c r="C20771" i="1"/>
  <c r="C20772" i="1"/>
  <c r="C20773" i="1"/>
  <c r="C20774" i="1"/>
  <c r="C20775" i="1"/>
  <c r="C20776" i="1"/>
  <c r="C20777" i="1"/>
  <c r="C20778" i="1"/>
  <c r="C20779" i="1"/>
  <c r="C20780" i="1"/>
  <c r="C20781" i="1"/>
  <c r="C20782" i="1"/>
  <c r="C20783" i="1"/>
  <c r="C20784" i="1"/>
  <c r="C20785" i="1"/>
  <c r="C20786" i="1"/>
  <c r="C20787" i="1"/>
  <c r="C20788" i="1"/>
  <c r="C20789" i="1"/>
  <c r="C20790" i="1"/>
  <c r="C20791" i="1"/>
  <c r="C20792" i="1"/>
  <c r="C20793" i="1"/>
  <c r="C20794" i="1"/>
  <c r="C20795" i="1"/>
  <c r="C20796" i="1"/>
  <c r="C20797" i="1"/>
  <c r="C20798" i="1"/>
  <c r="C20799" i="1"/>
  <c r="C20800" i="1"/>
  <c r="C20801" i="1"/>
  <c r="C20802" i="1"/>
  <c r="C20803" i="1"/>
  <c r="C20804" i="1"/>
  <c r="C20805" i="1"/>
  <c r="C20806" i="1"/>
  <c r="C20807" i="1"/>
  <c r="C20808" i="1"/>
  <c r="C20809" i="1"/>
  <c r="C20810" i="1"/>
  <c r="C20811" i="1"/>
  <c r="C20812" i="1"/>
  <c r="C20813" i="1"/>
  <c r="C20814" i="1"/>
  <c r="C20815" i="1"/>
  <c r="C20816" i="1"/>
  <c r="C20817" i="1"/>
  <c r="C20818" i="1"/>
  <c r="C20819" i="1"/>
  <c r="C20820" i="1"/>
  <c r="C20821" i="1"/>
  <c r="C20822" i="1"/>
  <c r="C20823" i="1"/>
  <c r="C20824" i="1"/>
  <c r="C20825" i="1"/>
  <c r="C20826" i="1"/>
  <c r="C20827" i="1"/>
  <c r="C20828" i="1"/>
  <c r="C20829" i="1"/>
  <c r="C20830" i="1"/>
  <c r="C20831" i="1"/>
  <c r="C20832" i="1"/>
  <c r="C20833" i="1"/>
  <c r="C20834" i="1"/>
  <c r="C20835" i="1"/>
  <c r="C20836" i="1"/>
  <c r="C20837" i="1"/>
  <c r="C20838" i="1"/>
  <c r="C20839" i="1"/>
  <c r="C20840" i="1"/>
  <c r="C20841" i="1"/>
  <c r="C20842" i="1"/>
  <c r="C20843" i="1"/>
  <c r="C20844" i="1"/>
  <c r="C20845" i="1"/>
  <c r="C20846" i="1"/>
  <c r="C20847" i="1"/>
  <c r="C20848" i="1"/>
  <c r="C20849" i="1"/>
  <c r="C20850" i="1"/>
  <c r="C20851" i="1"/>
  <c r="C20852" i="1"/>
  <c r="C20853" i="1"/>
  <c r="C20854" i="1"/>
  <c r="C20855" i="1"/>
  <c r="C20856" i="1"/>
  <c r="C20857" i="1"/>
  <c r="C20858" i="1"/>
  <c r="C20859" i="1"/>
  <c r="C20860" i="1"/>
  <c r="C20861" i="1"/>
  <c r="C20862" i="1"/>
  <c r="C20863" i="1"/>
  <c r="C20864" i="1"/>
  <c r="C20865" i="1"/>
  <c r="C20866" i="1"/>
  <c r="C20867" i="1"/>
  <c r="C20868" i="1"/>
  <c r="C20869" i="1"/>
  <c r="C20870" i="1"/>
  <c r="C20871" i="1"/>
  <c r="C20872" i="1"/>
  <c r="C20873" i="1"/>
  <c r="C20874" i="1"/>
  <c r="C20875" i="1"/>
  <c r="C20876" i="1"/>
  <c r="C20877" i="1"/>
  <c r="C20878" i="1"/>
  <c r="C20879" i="1"/>
  <c r="C20880" i="1"/>
  <c r="C20881" i="1"/>
  <c r="C20882" i="1"/>
  <c r="C20883" i="1"/>
  <c r="C20884" i="1"/>
  <c r="C20885" i="1"/>
  <c r="C20886" i="1"/>
  <c r="C20887" i="1"/>
  <c r="C20888" i="1"/>
  <c r="C20889" i="1"/>
  <c r="C20890" i="1"/>
  <c r="C20891" i="1"/>
  <c r="C20892" i="1"/>
  <c r="C20893" i="1"/>
  <c r="C20894" i="1"/>
  <c r="C20895" i="1"/>
  <c r="C20896" i="1"/>
  <c r="C20897" i="1"/>
  <c r="C20898" i="1"/>
  <c r="C20899" i="1"/>
  <c r="C20900" i="1"/>
  <c r="C20901" i="1"/>
  <c r="C20902" i="1"/>
  <c r="C20903" i="1"/>
  <c r="C20904" i="1"/>
  <c r="C20905" i="1"/>
  <c r="C20906" i="1"/>
  <c r="C20907" i="1"/>
  <c r="C20908" i="1"/>
  <c r="C20909" i="1"/>
  <c r="C20910" i="1"/>
  <c r="C20911" i="1"/>
  <c r="C20912" i="1"/>
  <c r="C20913" i="1"/>
  <c r="C20914" i="1"/>
  <c r="C20915" i="1"/>
  <c r="C20916" i="1"/>
  <c r="C20917" i="1"/>
  <c r="C20918" i="1"/>
  <c r="C20919" i="1"/>
  <c r="C20920" i="1"/>
  <c r="C20921" i="1"/>
  <c r="C20922" i="1"/>
  <c r="C20923" i="1"/>
  <c r="C20924" i="1"/>
  <c r="C20925" i="1"/>
  <c r="C20926" i="1"/>
  <c r="C20927" i="1"/>
  <c r="C20928" i="1"/>
  <c r="C20929" i="1"/>
  <c r="C20930" i="1"/>
  <c r="C20931" i="1"/>
  <c r="C20932" i="1"/>
  <c r="C20933" i="1"/>
  <c r="C20934" i="1"/>
  <c r="C20935" i="1"/>
  <c r="C20936" i="1"/>
  <c r="C20937" i="1"/>
  <c r="C20938" i="1"/>
  <c r="C20939" i="1"/>
  <c r="C20940" i="1"/>
  <c r="C20941" i="1"/>
  <c r="C20942" i="1"/>
  <c r="C20943" i="1"/>
  <c r="C20944" i="1"/>
  <c r="C20945" i="1"/>
  <c r="C20946" i="1"/>
  <c r="C20947" i="1"/>
  <c r="C20948" i="1"/>
  <c r="C20949" i="1"/>
  <c r="C20950" i="1"/>
  <c r="C20951" i="1"/>
  <c r="C20952" i="1"/>
  <c r="C20953" i="1"/>
  <c r="C20954" i="1"/>
  <c r="C20955" i="1"/>
  <c r="C20956" i="1"/>
  <c r="C20957" i="1"/>
  <c r="C20958" i="1"/>
  <c r="C20959" i="1"/>
  <c r="C20960" i="1"/>
  <c r="C20961" i="1"/>
  <c r="C20962" i="1"/>
  <c r="C20963" i="1"/>
  <c r="C20964" i="1"/>
  <c r="C20965" i="1"/>
  <c r="C20966" i="1"/>
  <c r="C20967" i="1"/>
  <c r="C20968" i="1"/>
  <c r="C20969" i="1"/>
  <c r="C20970" i="1"/>
  <c r="C20971" i="1"/>
  <c r="C20972" i="1"/>
  <c r="C20973" i="1"/>
  <c r="C20974" i="1"/>
  <c r="C20975" i="1"/>
  <c r="D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813" i="1"/>
  <c r="D814" i="1"/>
  <c r="D815" i="1"/>
  <c r="D816" i="1"/>
  <c r="D817" i="1"/>
  <c r="D818" i="1"/>
  <c r="D819" i="1"/>
  <c r="D820" i="1"/>
  <c r="D821" i="1"/>
  <c r="D822" i="1"/>
  <c r="D823" i="1"/>
  <c r="D824" i="1"/>
  <c r="D825" i="1"/>
  <c r="D826" i="1"/>
  <c r="D827" i="1"/>
  <c r="D828" i="1"/>
  <c r="D829" i="1"/>
  <c r="D830" i="1"/>
  <c r="D831" i="1"/>
  <c r="D832" i="1"/>
  <c r="D833" i="1"/>
  <c r="D834" i="1"/>
  <c r="D835" i="1"/>
  <c r="D836" i="1"/>
  <c r="D837" i="1"/>
  <c r="D838" i="1"/>
  <c r="D839" i="1"/>
  <c r="D840" i="1"/>
  <c r="D841" i="1"/>
  <c r="D842" i="1"/>
  <c r="D843" i="1"/>
  <c r="D844" i="1"/>
  <c r="D845" i="1"/>
  <c r="D846" i="1"/>
  <c r="D847" i="1"/>
  <c r="D848" i="1"/>
  <c r="D849" i="1"/>
  <c r="D850" i="1"/>
  <c r="D851" i="1"/>
  <c r="D852" i="1"/>
  <c r="D853" i="1"/>
  <c r="D854" i="1"/>
  <c r="D855" i="1"/>
  <c r="D856" i="1"/>
  <c r="D857" i="1"/>
  <c r="D858" i="1"/>
  <c r="D859" i="1"/>
  <c r="D860" i="1"/>
  <c r="D861" i="1"/>
  <c r="D862" i="1"/>
  <c r="D863" i="1"/>
  <c r="D864" i="1"/>
  <c r="D865" i="1"/>
  <c r="D866" i="1"/>
  <c r="D867" i="1"/>
  <c r="D868" i="1"/>
  <c r="D869" i="1"/>
  <c r="D870" i="1"/>
  <c r="D871" i="1"/>
  <c r="D872" i="1"/>
  <c r="D873" i="1"/>
  <c r="D874" i="1"/>
  <c r="D875" i="1"/>
  <c r="D876" i="1"/>
  <c r="D877" i="1"/>
  <c r="D878" i="1"/>
  <c r="D879" i="1"/>
  <c r="D880" i="1"/>
  <c r="D881" i="1"/>
  <c r="D882" i="1"/>
  <c r="D883" i="1"/>
  <c r="D884" i="1"/>
  <c r="D885" i="1"/>
  <c r="D886" i="1"/>
  <c r="D887" i="1"/>
  <c r="D888" i="1"/>
  <c r="D889" i="1"/>
  <c r="D890" i="1"/>
  <c r="D891" i="1"/>
  <c r="D892" i="1"/>
  <c r="D893" i="1"/>
  <c r="D894" i="1"/>
  <c r="D895" i="1"/>
  <c r="D896" i="1"/>
  <c r="D897" i="1"/>
  <c r="D898" i="1"/>
  <c r="D899" i="1"/>
  <c r="D900" i="1"/>
  <c r="D901" i="1"/>
  <c r="D902" i="1"/>
  <c r="D903" i="1"/>
  <c r="D904" i="1"/>
  <c r="D905" i="1"/>
  <c r="D906" i="1"/>
  <c r="D907" i="1"/>
  <c r="D908" i="1"/>
  <c r="D909" i="1"/>
  <c r="D910" i="1"/>
  <c r="D911" i="1"/>
  <c r="D912" i="1"/>
  <c r="D913" i="1"/>
  <c r="D914" i="1"/>
  <c r="D915" i="1"/>
  <c r="D916" i="1"/>
  <c r="D917" i="1"/>
  <c r="D918" i="1"/>
  <c r="D919" i="1"/>
  <c r="D920" i="1"/>
  <c r="D921" i="1"/>
  <c r="D922" i="1"/>
  <c r="D923" i="1"/>
  <c r="D924" i="1"/>
  <c r="D925" i="1"/>
  <c r="D926" i="1"/>
  <c r="D927" i="1"/>
  <c r="D928" i="1"/>
  <c r="D929" i="1"/>
  <c r="D930" i="1"/>
  <c r="D931" i="1"/>
  <c r="D932" i="1"/>
  <c r="D933" i="1"/>
  <c r="D934" i="1"/>
  <c r="D935" i="1"/>
  <c r="D936" i="1"/>
  <c r="D937" i="1"/>
  <c r="D938" i="1"/>
  <c r="D939" i="1"/>
  <c r="D940" i="1"/>
  <c r="D941" i="1"/>
  <c r="D942" i="1"/>
  <c r="D943" i="1"/>
  <c r="D944" i="1"/>
  <c r="D945" i="1"/>
  <c r="D946" i="1"/>
  <c r="D947" i="1"/>
  <c r="D948" i="1"/>
  <c r="D949" i="1"/>
  <c r="D950" i="1"/>
  <c r="D951" i="1"/>
  <c r="D952" i="1"/>
  <c r="D953" i="1"/>
  <c r="D954" i="1"/>
  <c r="D955" i="1"/>
  <c r="D956" i="1"/>
  <c r="D957" i="1"/>
  <c r="D958" i="1"/>
  <c r="D959" i="1"/>
  <c r="D960" i="1"/>
  <c r="D961" i="1"/>
  <c r="D962" i="1"/>
  <c r="D963" i="1"/>
  <c r="D964" i="1"/>
  <c r="D965" i="1"/>
  <c r="D966" i="1"/>
  <c r="D967" i="1"/>
  <c r="D968" i="1"/>
  <c r="D969" i="1"/>
  <c r="D970" i="1"/>
  <c r="D971" i="1"/>
  <c r="D972" i="1"/>
  <c r="D973" i="1"/>
  <c r="D974" i="1"/>
  <c r="D975" i="1"/>
  <c r="D976" i="1"/>
  <c r="D977" i="1"/>
  <c r="D978" i="1"/>
  <c r="D979" i="1"/>
  <c r="D980" i="1"/>
  <c r="D981" i="1"/>
  <c r="D982" i="1"/>
  <c r="D983" i="1"/>
  <c r="D984" i="1"/>
  <c r="D985" i="1"/>
  <c r="D986" i="1"/>
  <c r="D987" i="1"/>
  <c r="D988" i="1"/>
  <c r="D989" i="1"/>
  <c r="D990" i="1"/>
  <c r="D991" i="1"/>
  <c r="D992" i="1"/>
  <c r="D993" i="1"/>
  <c r="D994" i="1"/>
  <c r="D995" i="1"/>
  <c r="D996" i="1"/>
  <c r="D997" i="1"/>
  <c r="D998" i="1"/>
  <c r="D999" i="1"/>
  <c r="D1000" i="1"/>
  <c r="D1001" i="1"/>
  <c r="D1002" i="1"/>
  <c r="D1003" i="1"/>
  <c r="D1004" i="1"/>
  <c r="D1005" i="1"/>
  <c r="D1006" i="1"/>
  <c r="D1007" i="1"/>
  <c r="D1008" i="1"/>
  <c r="D1009" i="1"/>
  <c r="D1010" i="1"/>
  <c r="D1011" i="1"/>
  <c r="D1012" i="1"/>
  <c r="D1013" i="1"/>
  <c r="D1014" i="1"/>
  <c r="D1015" i="1"/>
  <c r="D1016" i="1"/>
  <c r="D1017" i="1"/>
  <c r="D1018" i="1"/>
  <c r="D1019" i="1"/>
  <c r="D1020" i="1"/>
  <c r="D1021" i="1"/>
  <c r="D1022" i="1"/>
  <c r="D1023" i="1"/>
  <c r="D1024" i="1"/>
  <c r="D1025" i="1"/>
  <c r="D1026" i="1"/>
  <c r="D1027" i="1"/>
  <c r="D1028" i="1"/>
  <c r="D1029" i="1"/>
  <c r="D1030" i="1"/>
  <c r="D1031" i="1"/>
  <c r="D1032" i="1"/>
  <c r="D1033" i="1"/>
  <c r="D1034" i="1"/>
  <c r="D1035" i="1"/>
  <c r="D1036" i="1"/>
  <c r="D1037" i="1"/>
  <c r="D1038" i="1"/>
  <c r="D1039" i="1"/>
  <c r="D1040" i="1"/>
  <c r="D1041" i="1"/>
  <c r="D1042" i="1"/>
  <c r="D1043" i="1"/>
  <c r="D1044" i="1"/>
  <c r="D1045" i="1"/>
  <c r="D1046" i="1"/>
  <c r="D1047" i="1"/>
  <c r="D1048" i="1"/>
  <c r="D1049" i="1"/>
  <c r="D1050" i="1"/>
  <c r="D1051" i="1"/>
  <c r="D1052" i="1"/>
  <c r="D1053" i="1"/>
  <c r="D1054" i="1"/>
  <c r="D1055" i="1"/>
  <c r="D1056" i="1"/>
  <c r="D1057" i="1"/>
  <c r="D1058" i="1"/>
  <c r="D1059" i="1"/>
  <c r="D1060" i="1"/>
  <c r="D1061" i="1"/>
  <c r="D1062" i="1"/>
  <c r="D1063" i="1"/>
  <c r="D1064" i="1"/>
  <c r="D1065" i="1"/>
  <c r="D1066" i="1"/>
  <c r="D1067" i="1"/>
  <c r="D1068" i="1"/>
  <c r="D1069" i="1"/>
  <c r="D1070" i="1"/>
  <c r="D1071" i="1"/>
  <c r="D1072" i="1"/>
  <c r="D1073" i="1"/>
  <c r="D1074" i="1"/>
  <c r="D1075" i="1"/>
  <c r="D1076" i="1"/>
  <c r="D1077" i="1"/>
  <c r="D1078" i="1"/>
  <c r="D1079" i="1"/>
  <c r="D1080" i="1"/>
  <c r="D1081" i="1"/>
  <c r="D1082" i="1"/>
  <c r="D1083" i="1"/>
  <c r="D1084" i="1"/>
  <c r="D1085" i="1"/>
  <c r="D1086" i="1"/>
  <c r="D1087" i="1"/>
  <c r="D1088" i="1"/>
  <c r="D1089" i="1"/>
  <c r="D1090" i="1"/>
  <c r="D1091" i="1"/>
  <c r="D1092" i="1"/>
  <c r="D1093" i="1"/>
  <c r="D1094" i="1"/>
  <c r="D1095" i="1"/>
  <c r="D1096" i="1"/>
  <c r="D1097" i="1"/>
  <c r="D1098" i="1"/>
  <c r="D1099" i="1"/>
  <c r="D1100" i="1"/>
  <c r="D1101" i="1"/>
  <c r="D1102" i="1"/>
  <c r="D1103" i="1"/>
  <c r="D1104" i="1"/>
  <c r="D1105" i="1"/>
  <c r="D1106" i="1"/>
  <c r="D1107" i="1"/>
  <c r="D1108" i="1"/>
  <c r="D1109" i="1"/>
  <c r="D1110" i="1"/>
  <c r="D1111" i="1"/>
  <c r="D1112" i="1"/>
  <c r="D1113" i="1"/>
  <c r="D1114" i="1"/>
  <c r="D1115" i="1"/>
  <c r="D1116" i="1"/>
  <c r="D1117" i="1"/>
  <c r="D1118" i="1"/>
  <c r="D1119" i="1"/>
  <c r="D1120" i="1"/>
  <c r="D1121" i="1"/>
  <c r="D1122" i="1"/>
  <c r="D1123" i="1"/>
  <c r="D1124" i="1"/>
  <c r="D1125" i="1"/>
  <c r="D1126" i="1"/>
  <c r="D1127" i="1"/>
  <c r="D1128" i="1"/>
  <c r="D1129" i="1"/>
  <c r="D1130" i="1"/>
  <c r="D1131" i="1"/>
  <c r="D1132" i="1"/>
  <c r="D1133" i="1"/>
  <c r="D1134" i="1"/>
  <c r="D1135" i="1"/>
  <c r="D1136" i="1"/>
  <c r="D1137" i="1"/>
  <c r="D1138" i="1"/>
  <c r="D1139" i="1"/>
  <c r="D1140" i="1"/>
  <c r="D1141" i="1"/>
  <c r="D1142" i="1"/>
  <c r="D1143" i="1"/>
  <c r="D1144" i="1"/>
  <c r="D1145" i="1"/>
  <c r="D1146" i="1"/>
  <c r="D1147" i="1"/>
  <c r="D1148" i="1"/>
  <c r="D1149" i="1"/>
  <c r="D1150" i="1"/>
  <c r="D1151" i="1"/>
  <c r="D1152" i="1"/>
  <c r="D1153" i="1"/>
  <c r="D1154" i="1"/>
  <c r="D1155" i="1"/>
  <c r="D1156" i="1"/>
  <c r="D1157" i="1"/>
  <c r="D1158" i="1"/>
  <c r="D1159" i="1"/>
  <c r="D1160" i="1"/>
  <c r="D1161" i="1"/>
  <c r="D1162" i="1"/>
  <c r="D1163" i="1"/>
  <c r="D1164" i="1"/>
  <c r="D1165" i="1"/>
  <c r="D1166" i="1"/>
  <c r="D1167" i="1"/>
  <c r="D1168" i="1"/>
  <c r="D1169" i="1"/>
  <c r="D1170" i="1"/>
  <c r="D1171" i="1"/>
  <c r="D1172" i="1"/>
  <c r="D1173" i="1"/>
  <c r="D1174" i="1"/>
  <c r="D1175" i="1"/>
  <c r="D1176" i="1"/>
  <c r="D1177" i="1"/>
  <c r="D1178" i="1"/>
  <c r="D1179" i="1"/>
  <c r="D1180" i="1"/>
  <c r="D1181" i="1"/>
  <c r="D1182" i="1"/>
  <c r="D1183" i="1"/>
  <c r="D1184" i="1"/>
  <c r="D1185" i="1"/>
  <c r="D1186" i="1"/>
  <c r="D1187" i="1"/>
  <c r="D1188" i="1"/>
  <c r="D1189" i="1"/>
  <c r="D1190" i="1"/>
  <c r="D1191" i="1"/>
  <c r="D1192" i="1"/>
  <c r="D1193" i="1"/>
  <c r="D1194" i="1"/>
  <c r="D1195" i="1"/>
  <c r="D1196" i="1"/>
  <c r="D1197" i="1"/>
  <c r="D1198" i="1"/>
  <c r="D1199" i="1"/>
  <c r="D1200" i="1"/>
  <c r="D1201" i="1"/>
  <c r="D1202" i="1"/>
  <c r="D1203" i="1"/>
  <c r="D1204" i="1"/>
  <c r="D1205" i="1"/>
  <c r="D1206" i="1"/>
  <c r="D1207" i="1"/>
  <c r="D1208" i="1"/>
  <c r="D1209" i="1"/>
  <c r="D1210" i="1"/>
  <c r="D1211" i="1"/>
  <c r="D1212" i="1"/>
  <c r="D1213" i="1"/>
  <c r="D1214" i="1"/>
  <c r="D1215" i="1"/>
  <c r="D1216" i="1"/>
  <c r="D1217" i="1"/>
  <c r="D1218" i="1"/>
  <c r="D1219" i="1"/>
  <c r="D1220" i="1"/>
  <c r="D1221" i="1"/>
  <c r="D1222" i="1"/>
  <c r="D1223" i="1"/>
  <c r="D1224" i="1"/>
  <c r="D1225" i="1"/>
  <c r="D1226" i="1"/>
  <c r="D1227" i="1"/>
  <c r="D1228" i="1"/>
  <c r="D1229" i="1"/>
  <c r="D1230" i="1"/>
  <c r="D1231" i="1"/>
  <c r="D1232" i="1"/>
  <c r="D1233" i="1"/>
  <c r="D1234" i="1"/>
  <c r="D1235" i="1"/>
  <c r="D1236" i="1"/>
  <c r="D1237" i="1"/>
  <c r="D1238" i="1"/>
  <c r="D1239" i="1"/>
  <c r="D1240" i="1"/>
  <c r="D1241" i="1"/>
  <c r="D1242" i="1"/>
  <c r="D1243" i="1"/>
  <c r="D1244" i="1"/>
  <c r="D1245" i="1"/>
  <c r="D1246" i="1"/>
  <c r="D1247" i="1"/>
  <c r="D1248" i="1"/>
  <c r="D1249" i="1"/>
  <c r="D1250" i="1"/>
  <c r="D1251" i="1"/>
  <c r="D1252" i="1"/>
  <c r="D1253" i="1"/>
  <c r="D1254" i="1"/>
  <c r="D1255" i="1"/>
  <c r="D1256" i="1"/>
  <c r="D1257" i="1"/>
  <c r="D1258" i="1"/>
  <c r="D1259" i="1"/>
  <c r="D1260" i="1"/>
  <c r="D1261" i="1"/>
  <c r="D1262" i="1"/>
  <c r="D1263" i="1"/>
  <c r="D1264" i="1"/>
  <c r="D1265" i="1"/>
  <c r="D1266" i="1"/>
  <c r="D1267" i="1"/>
  <c r="D1268" i="1"/>
  <c r="D1269" i="1"/>
  <c r="D1270" i="1"/>
  <c r="D1271" i="1"/>
  <c r="D1272" i="1"/>
  <c r="D1273" i="1"/>
  <c r="D1274" i="1"/>
  <c r="D1275" i="1"/>
  <c r="D1276" i="1"/>
  <c r="D1277" i="1"/>
  <c r="D1278" i="1"/>
  <c r="D1279" i="1"/>
  <c r="D1280" i="1"/>
  <c r="D1281" i="1"/>
  <c r="D1282" i="1"/>
  <c r="D1283" i="1"/>
  <c r="D1284" i="1"/>
  <c r="D1285" i="1"/>
  <c r="D1286" i="1"/>
  <c r="D1287" i="1"/>
  <c r="D1288" i="1"/>
  <c r="D1289" i="1"/>
  <c r="D1290" i="1"/>
  <c r="D1291" i="1"/>
  <c r="D1292" i="1"/>
  <c r="D1293" i="1"/>
  <c r="D1294" i="1"/>
  <c r="D1295" i="1"/>
  <c r="D1296" i="1"/>
  <c r="D1297" i="1"/>
  <c r="D1298" i="1"/>
  <c r="D1299" i="1"/>
  <c r="D1300" i="1"/>
  <c r="D1301" i="1"/>
  <c r="D1302" i="1"/>
  <c r="D1303" i="1"/>
  <c r="D1304" i="1"/>
  <c r="D1305" i="1"/>
  <c r="D1306" i="1"/>
  <c r="D1307" i="1"/>
  <c r="D1308" i="1"/>
  <c r="D1309" i="1"/>
  <c r="D1310" i="1"/>
  <c r="D1311" i="1"/>
  <c r="D1312" i="1"/>
  <c r="D1313" i="1"/>
  <c r="D1314" i="1"/>
  <c r="D1315" i="1"/>
  <c r="D1316" i="1"/>
  <c r="D1317" i="1"/>
  <c r="D1318" i="1"/>
  <c r="D1319" i="1"/>
  <c r="D1320" i="1"/>
  <c r="D1321" i="1"/>
  <c r="D1322" i="1"/>
  <c r="D1323" i="1"/>
  <c r="D1324" i="1"/>
  <c r="D1325" i="1"/>
  <c r="D1326" i="1"/>
  <c r="D1327" i="1"/>
  <c r="D1328" i="1"/>
  <c r="D1329" i="1"/>
  <c r="D1330" i="1"/>
  <c r="D1331" i="1"/>
  <c r="D1332" i="1"/>
  <c r="D1333" i="1"/>
  <c r="D1334" i="1"/>
  <c r="D1335" i="1"/>
  <c r="D1336" i="1"/>
  <c r="D1337" i="1"/>
  <c r="D1338" i="1"/>
  <c r="D1339" i="1"/>
  <c r="D1340" i="1"/>
  <c r="D1341" i="1"/>
  <c r="D1342" i="1"/>
  <c r="D1343" i="1"/>
  <c r="D1344" i="1"/>
  <c r="D1345" i="1"/>
  <c r="D1346" i="1"/>
  <c r="D1347" i="1"/>
  <c r="D1348" i="1"/>
  <c r="D1349" i="1"/>
  <c r="D1350" i="1"/>
  <c r="D1351" i="1"/>
  <c r="D1352" i="1"/>
  <c r="D1353" i="1"/>
  <c r="D1354" i="1"/>
  <c r="D1355" i="1"/>
  <c r="D1356" i="1"/>
  <c r="D1357" i="1"/>
  <c r="D1358" i="1"/>
  <c r="D1359" i="1"/>
  <c r="D1360" i="1"/>
  <c r="D1361" i="1"/>
  <c r="D1362" i="1"/>
  <c r="D1363" i="1"/>
  <c r="D1364" i="1"/>
  <c r="D1365" i="1"/>
  <c r="D1366" i="1"/>
  <c r="D1367" i="1"/>
  <c r="D1368" i="1"/>
  <c r="D1369" i="1"/>
  <c r="D1370" i="1"/>
  <c r="D1371" i="1"/>
  <c r="D1372" i="1"/>
  <c r="D1373" i="1"/>
  <c r="D1374" i="1"/>
  <c r="D1375" i="1"/>
  <c r="D1376" i="1"/>
  <c r="D1377" i="1"/>
  <c r="D1378" i="1"/>
  <c r="D1379" i="1"/>
  <c r="D1380" i="1"/>
  <c r="D1381" i="1"/>
  <c r="D1382" i="1"/>
  <c r="D1383" i="1"/>
  <c r="D1384" i="1"/>
  <c r="D1385" i="1"/>
  <c r="D1386" i="1"/>
  <c r="D1387" i="1"/>
  <c r="D1388" i="1"/>
  <c r="D1389" i="1"/>
  <c r="D1390" i="1"/>
  <c r="D1391" i="1"/>
  <c r="D1392" i="1"/>
  <c r="D1393" i="1"/>
  <c r="D1394" i="1"/>
  <c r="D1395" i="1"/>
  <c r="D1396" i="1"/>
  <c r="D1397" i="1"/>
  <c r="D1398" i="1"/>
  <c r="D1399" i="1"/>
  <c r="D1400" i="1"/>
  <c r="D1401" i="1"/>
  <c r="D1402" i="1"/>
  <c r="D1403" i="1"/>
  <c r="D1404" i="1"/>
  <c r="D1405" i="1"/>
  <c r="D1406" i="1"/>
  <c r="D1407" i="1"/>
  <c r="D1408" i="1"/>
  <c r="D1409" i="1"/>
  <c r="D1410" i="1"/>
  <c r="D1411" i="1"/>
  <c r="D1412" i="1"/>
  <c r="D1413" i="1"/>
  <c r="D1414" i="1"/>
  <c r="D1415" i="1"/>
  <c r="D1416" i="1"/>
  <c r="D1417" i="1"/>
  <c r="D1418" i="1"/>
  <c r="D1419" i="1"/>
  <c r="D1420" i="1"/>
  <c r="D1421" i="1"/>
  <c r="D1422" i="1"/>
  <c r="D1423" i="1"/>
  <c r="D1424" i="1"/>
  <c r="D1425" i="1"/>
  <c r="D1426" i="1"/>
  <c r="D1427" i="1"/>
  <c r="D1428" i="1"/>
  <c r="D1429" i="1"/>
  <c r="D1430" i="1"/>
  <c r="D1431" i="1"/>
  <c r="D1432" i="1"/>
  <c r="D1433" i="1"/>
  <c r="D1434" i="1"/>
  <c r="D1435" i="1"/>
  <c r="D1436" i="1"/>
  <c r="D1437" i="1"/>
  <c r="D1438" i="1"/>
  <c r="D1439" i="1"/>
  <c r="D1440" i="1"/>
  <c r="D1441" i="1"/>
  <c r="D1442" i="1"/>
  <c r="D1443" i="1"/>
  <c r="D1444" i="1"/>
  <c r="D1445" i="1"/>
  <c r="D1446" i="1"/>
  <c r="D1447" i="1"/>
  <c r="D1448" i="1"/>
  <c r="D1449" i="1"/>
  <c r="D1450" i="1"/>
  <c r="D1451" i="1"/>
  <c r="D1452" i="1"/>
  <c r="D1453" i="1"/>
  <c r="D1454" i="1"/>
  <c r="D1455" i="1"/>
  <c r="D1456" i="1"/>
  <c r="D1457" i="1"/>
  <c r="D1458" i="1"/>
  <c r="D1459" i="1"/>
  <c r="D1460" i="1"/>
  <c r="D1461" i="1"/>
  <c r="D1462" i="1"/>
  <c r="D1463" i="1"/>
  <c r="D1464" i="1"/>
  <c r="D1465" i="1"/>
  <c r="D1466" i="1"/>
  <c r="D1467" i="1"/>
  <c r="D1468" i="1"/>
  <c r="D1469" i="1"/>
  <c r="D1470" i="1"/>
  <c r="D1471" i="1"/>
  <c r="D1472" i="1"/>
  <c r="D1473" i="1"/>
  <c r="D1474" i="1"/>
  <c r="D1475" i="1"/>
  <c r="D1476" i="1"/>
  <c r="D1477" i="1"/>
  <c r="D1478" i="1"/>
  <c r="D1479" i="1"/>
  <c r="D1480" i="1"/>
  <c r="D1481" i="1"/>
  <c r="D1482" i="1"/>
  <c r="D1483" i="1"/>
  <c r="D1484" i="1"/>
  <c r="D1485" i="1"/>
  <c r="D1486" i="1"/>
  <c r="D1487" i="1"/>
  <c r="D1488" i="1"/>
  <c r="D1489" i="1"/>
  <c r="D1490" i="1"/>
  <c r="D1491" i="1"/>
  <c r="D1492" i="1"/>
  <c r="D1493" i="1"/>
  <c r="D1494" i="1"/>
  <c r="D1495" i="1"/>
  <c r="D1496" i="1"/>
  <c r="D1497" i="1"/>
  <c r="D1498" i="1"/>
  <c r="D1499" i="1"/>
  <c r="D1500" i="1"/>
  <c r="D1501" i="1"/>
  <c r="D1502" i="1"/>
  <c r="D1503" i="1"/>
  <c r="D1504" i="1"/>
  <c r="D1505" i="1"/>
  <c r="D1506" i="1"/>
  <c r="D1507" i="1"/>
  <c r="D1508" i="1"/>
  <c r="D1509" i="1"/>
  <c r="D1510" i="1"/>
  <c r="D1511" i="1"/>
  <c r="D1512" i="1"/>
  <c r="D1513" i="1"/>
  <c r="D1514" i="1"/>
  <c r="D1515" i="1"/>
  <c r="D1516" i="1"/>
  <c r="D1517" i="1"/>
  <c r="D1518" i="1"/>
  <c r="D1519" i="1"/>
  <c r="D1520" i="1"/>
  <c r="D1521" i="1"/>
  <c r="D1522" i="1"/>
  <c r="D1523" i="1"/>
  <c r="D1524" i="1"/>
  <c r="D1525" i="1"/>
  <c r="D1526" i="1"/>
  <c r="D1527" i="1"/>
  <c r="D1528" i="1"/>
  <c r="D1529" i="1"/>
  <c r="D1530" i="1"/>
  <c r="D1531" i="1"/>
  <c r="D1532" i="1"/>
  <c r="D1533" i="1"/>
  <c r="D1534" i="1"/>
  <c r="D1535" i="1"/>
  <c r="D1536" i="1"/>
  <c r="D1537" i="1"/>
  <c r="D1538" i="1"/>
  <c r="D1539" i="1"/>
  <c r="D1540" i="1"/>
  <c r="D1541" i="1"/>
  <c r="D1542" i="1"/>
  <c r="D1543" i="1"/>
  <c r="D1544" i="1"/>
  <c r="D1545" i="1"/>
  <c r="D1546" i="1"/>
  <c r="D1547" i="1"/>
  <c r="D1548" i="1"/>
  <c r="D1549" i="1"/>
  <c r="D1550" i="1"/>
  <c r="D1551" i="1"/>
  <c r="D1552" i="1"/>
  <c r="D1553" i="1"/>
  <c r="D1554" i="1"/>
  <c r="D1555" i="1"/>
  <c r="D1556" i="1"/>
  <c r="D1557" i="1"/>
  <c r="D1558" i="1"/>
  <c r="D1559" i="1"/>
  <c r="D1560" i="1"/>
  <c r="D1561" i="1"/>
  <c r="D1562" i="1"/>
  <c r="D1563" i="1"/>
  <c r="D1564" i="1"/>
  <c r="D1565" i="1"/>
  <c r="D1566" i="1"/>
  <c r="D1567" i="1"/>
  <c r="D1568" i="1"/>
  <c r="D1569" i="1"/>
  <c r="D1570" i="1"/>
  <c r="D1571" i="1"/>
  <c r="D1572" i="1"/>
  <c r="D1573" i="1"/>
  <c r="D1574" i="1"/>
  <c r="D1575" i="1"/>
  <c r="D1576" i="1"/>
  <c r="D1577" i="1"/>
  <c r="D1578" i="1"/>
  <c r="D1579" i="1"/>
  <c r="D1580" i="1"/>
  <c r="D1581" i="1"/>
  <c r="D1582" i="1"/>
  <c r="D1583" i="1"/>
  <c r="D1584" i="1"/>
  <c r="D1585" i="1"/>
  <c r="D1586" i="1"/>
  <c r="D1587" i="1"/>
  <c r="D1588" i="1"/>
  <c r="D1589" i="1"/>
  <c r="D1590" i="1"/>
  <c r="D1591" i="1"/>
  <c r="D1592" i="1"/>
  <c r="D1593" i="1"/>
  <c r="D1594" i="1"/>
  <c r="D1595" i="1"/>
  <c r="D1596" i="1"/>
  <c r="D1597" i="1"/>
  <c r="D1598" i="1"/>
  <c r="D1599" i="1"/>
  <c r="D1600" i="1"/>
  <c r="D1601" i="1"/>
  <c r="D1602" i="1"/>
  <c r="D1603" i="1"/>
  <c r="D1604" i="1"/>
  <c r="D1605" i="1"/>
  <c r="D1606" i="1"/>
  <c r="D1607" i="1"/>
  <c r="D1608" i="1"/>
  <c r="D1609" i="1"/>
  <c r="D1610" i="1"/>
  <c r="D1611" i="1"/>
  <c r="D1612" i="1"/>
  <c r="D1613" i="1"/>
  <c r="D1614" i="1"/>
  <c r="D1615" i="1"/>
  <c r="D1616" i="1"/>
  <c r="D1617" i="1"/>
  <c r="D1618" i="1"/>
  <c r="D1619" i="1"/>
  <c r="D1620" i="1"/>
  <c r="D1621" i="1"/>
  <c r="D1622" i="1"/>
  <c r="D1623" i="1"/>
  <c r="D1624" i="1"/>
  <c r="D1625" i="1"/>
  <c r="D1626" i="1"/>
  <c r="D1627" i="1"/>
  <c r="D1628" i="1"/>
  <c r="D1629" i="1"/>
  <c r="D1630" i="1"/>
  <c r="D1631" i="1"/>
  <c r="D1632" i="1"/>
  <c r="D1633" i="1"/>
  <c r="D1634" i="1"/>
  <c r="D1635" i="1"/>
  <c r="D1636" i="1"/>
  <c r="D1637" i="1"/>
  <c r="D1638" i="1"/>
  <c r="D1639" i="1"/>
  <c r="D1640" i="1"/>
  <c r="D1641" i="1"/>
  <c r="D1642" i="1"/>
  <c r="D1643" i="1"/>
  <c r="D1644" i="1"/>
  <c r="D1645" i="1"/>
  <c r="D1646" i="1"/>
  <c r="D1647" i="1"/>
  <c r="D1648" i="1"/>
  <c r="D1649" i="1"/>
  <c r="D1650" i="1"/>
  <c r="D1651" i="1"/>
  <c r="D1652" i="1"/>
  <c r="D1653" i="1"/>
  <c r="D1654" i="1"/>
  <c r="D1655" i="1"/>
  <c r="D1656" i="1"/>
  <c r="D1657" i="1"/>
  <c r="D1658" i="1"/>
  <c r="D1659" i="1"/>
  <c r="D1660" i="1"/>
  <c r="D1661" i="1"/>
  <c r="D1662" i="1"/>
  <c r="D1663" i="1"/>
  <c r="D1664" i="1"/>
  <c r="D1665" i="1"/>
  <c r="D1666" i="1"/>
  <c r="D1667" i="1"/>
  <c r="D1668" i="1"/>
  <c r="D1669" i="1"/>
  <c r="D1670" i="1"/>
  <c r="D1671" i="1"/>
  <c r="D1672" i="1"/>
  <c r="D1673" i="1"/>
  <c r="D1674" i="1"/>
  <c r="D1675" i="1"/>
  <c r="D1676" i="1"/>
  <c r="D1677" i="1"/>
  <c r="D1678" i="1"/>
  <c r="D1679" i="1"/>
  <c r="D1680" i="1"/>
  <c r="D1681" i="1"/>
  <c r="D1682" i="1"/>
  <c r="D1683" i="1"/>
  <c r="D1684" i="1"/>
  <c r="D1685" i="1"/>
  <c r="D1686" i="1"/>
  <c r="D1687" i="1"/>
  <c r="D1688" i="1"/>
  <c r="D1689" i="1"/>
  <c r="D1690" i="1"/>
  <c r="D1691" i="1"/>
  <c r="D1692" i="1"/>
  <c r="D1693" i="1"/>
  <c r="D1694" i="1"/>
  <c r="D1695" i="1"/>
  <c r="D1696" i="1"/>
  <c r="D1697" i="1"/>
  <c r="D1698" i="1"/>
  <c r="D1699" i="1"/>
  <c r="D1700" i="1"/>
  <c r="D1701" i="1"/>
  <c r="D1702" i="1"/>
  <c r="D1703" i="1"/>
  <c r="D1704" i="1"/>
  <c r="D1705" i="1"/>
  <c r="D1706" i="1"/>
  <c r="D1707" i="1"/>
  <c r="D1708" i="1"/>
  <c r="D1709" i="1"/>
  <c r="D1710" i="1"/>
  <c r="D1711" i="1"/>
  <c r="D1712" i="1"/>
  <c r="D1713" i="1"/>
  <c r="D1714" i="1"/>
  <c r="D1715" i="1"/>
  <c r="D1716" i="1"/>
  <c r="D1717" i="1"/>
  <c r="D1718" i="1"/>
  <c r="D1719" i="1"/>
  <c r="D1720" i="1"/>
  <c r="D1721" i="1"/>
  <c r="D1722" i="1"/>
  <c r="D1723" i="1"/>
  <c r="D1724" i="1"/>
  <c r="D1725" i="1"/>
  <c r="D1726" i="1"/>
  <c r="D1727" i="1"/>
  <c r="D1728" i="1"/>
  <c r="D1729" i="1"/>
  <c r="D1730" i="1"/>
  <c r="D1731" i="1"/>
  <c r="D1732" i="1"/>
  <c r="D1733" i="1"/>
  <c r="D1734" i="1"/>
  <c r="D1735" i="1"/>
  <c r="D1736" i="1"/>
  <c r="D1737" i="1"/>
  <c r="D1738" i="1"/>
  <c r="D1739" i="1"/>
  <c r="D1740" i="1"/>
  <c r="D1741" i="1"/>
  <c r="D1742" i="1"/>
  <c r="D1743" i="1"/>
  <c r="D1744" i="1"/>
  <c r="D1745" i="1"/>
  <c r="D1746" i="1"/>
  <c r="D1747" i="1"/>
  <c r="D1748" i="1"/>
  <c r="D1749" i="1"/>
  <c r="D1750" i="1"/>
  <c r="D1751" i="1"/>
  <c r="D1752" i="1"/>
  <c r="D1753" i="1"/>
  <c r="D1754" i="1"/>
  <c r="D1755" i="1"/>
  <c r="D1756" i="1"/>
  <c r="D1757" i="1"/>
  <c r="D1758" i="1"/>
  <c r="D1759" i="1"/>
  <c r="D1760" i="1"/>
  <c r="D1761" i="1"/>
  <c r="D1762" i="1"/>
  <c r="D1763" i="1"/>
  <c r="D1764" i="1"/>
  <c r="D1765" i="1"/>
  <c r="D1766" i="1"/>
  <c r="D1767" i="1"/>
  <c r="D1768" i="1"/>
  <c r="D1769" i="1"/>
  <c r="D1770" i="1"/>
  <c r="D1771" i="1"/>
  <c r="D1772" i="1"/>
  <c r="D1773" i="1"/>
  <c r="D1774" i="1"/>
  <c r="D1775" i="1"/>
  <c r="D1776" i="1"/>
  <c r="D1777" i="1"/>
  <c r="D1778" i="1"/>
  <c r="D1779" i="1"/>
  <c r="D1780" i="1"/>
  <c r="D1781" i="1"/>
  <c r="D1782" i="1"/>
  <c r="D1783" i="1"/>
  <c r="D1784" i="1"/>
  <c r="D1785" i="1"/>
  <c r="D1786" i="1"/>
  <c r="D1787" i="1"/>
  <c r="D1788" i="1"/>
  <c r="D1789" i="1"/>
  <c r="D1790" i="1"/>
  <c r="D1791" i="1"/>
  <c r="D1792" i="1"/>
  <c r="D1793" i="1"/>
  <c r="D1794" i="1"/>
  <c r="D1795" i="1"/>
  <c r="D1796" i="1"/>
  <c r="D1797" i="1"/>
  <c r="D1798" i="1"/>
  <c r="D1799" i="1"/>
  <c r="D1800" i="1"/>
  <c r="D1801" i="1"/>
  <c r="D1802" i="1"/>
  <c r="D1803" i="1"/>
  <c r="D1804" i="1"/>
  <c r="D1805" i="1"/>
  <c r="D1806" i="1"/>
  <c r="D1807" i="1"/>
  <c r="D1808" i="1"/>
  <c r="D1809" i="1"/>
  <c r="D1810" i="1"/>
  <c r="D1811" i="1"/>
  <c r="D1812" i="1"/>
  <c r="D1813" i="1"/>
  <c r="D1814" i="1"/>
  <c r="D1815" i="1"/>
  <c r="D1816" i="1"/>
  <c r="D1817" i="1"/>
  <c r="D1818" i="1"/>
  <c r="D1819" i="1"/>
  <c r="D1820" i="1"/>
  <c r="D1821" i="1"/>
  <c r="D1822" i="1"/>
  <c r="D1823" i="1"/>
  <c r="D1824" i="1"/>
  <c r="D1825" i="1"/>
  <c r="D1826" i="1"/>
  <c r="D1827" i="1"/>
  <c r="D1828" i="1"/>
  <c r="D1829" i="1"/>
  <c r="D1830" i="1"/>
  <c r="D1831" i="1"/>
  <c r="D1832" i="1"/>
  <c r="D1833" i="1"/>
  <c r="D1834" i="1"/>
  <c r="D1835" i="1"/>
  <c r="D1836" i="1"/>
  <c r="D1837" i="1"/>
  <c r="D1838" i="1"/>
  <c r="D1839" i="1"/>
  <c r="D1840" i="1"/>
  <c r="D1841" i="1"/>
  <c r="D1842" i="1"/>
  <c r="D1843" i="1"/>
  <c r="D1844" i="1"/>
  <c r="D1845" i="1"/>
  <c r="D1846" i="1"/>
  <c r="D1847" i="1"/>
  <c r="D1848" i="1"/>
  <c r="D1849" i="1"/>
  <c r="D1850" i="1"/>
  <c r="D1851" i="1"/>
  <c r="D1852" i="1"/>
  <c r="D1853" i="1"/>
  <c r="D1854" i="1"/>
  <c r="D1855" i="1"/>
  <c r="D1856" i="1"/>
  <c r="D1857" i="1"/>
  <c r="D1858" i="1"/>
  <c r="D1859" i="1"/>
  <c r="D1860" i="1"/>
  <c r="D1861" i="1"/>
  <c r="D1862" i="1"/>
  <c r="D1863" i="1"/>
  <c r="D1864" i="1"/>
  <c r="D1865" i="1"/>
  <c r="D1866" i="1"/>
  <c r="D1867" i="1"/>
  <c r="D1868" i="1"/>
  <c r="D1869" i="1"/>
  <c r="D1870" i="1"/>
  <c r="D1871" i="1"/>
  <c r="D1872" i="1"/>
  <c r="D1873" i="1"/>
  <c r="D1874" i="1"/>
  <c r="D1875" i="1"/>
  <c r="D1876" i="1"/>
  <c r="D1877" i="1"/>
  <c r="D1878" i="1"/>
  <c r="D1879" i="1"/>
  <c r="D1880" i="1"/>
  <c r="D1881" i="1"/>
  <c r="D1882" i="1"/>
  <c r="D1883" i="1"/>
  <c r="D1884" i="1"/>
  <c r="D1885" i="1"/>
  <c r="D1886" i="1"/>
  <c r="D1887" i="1"/>
  <c r="D1888" i="1"/>
  <c r="D1889" i="1"/>
  <c r="D1890" i="1"/>
  <c r="D1891" i="1"/>
  <c r="D1892" i="1"/>
  <c r="D1893" i="1"/>
  <c r="D1894" i="1"/>
  <c r="D1895" i="1"/>
  <c r="D1896" i="1"/>
  <c r="D1897" i="1"/>
  <c r="D1898" i="1"/>
  <c r="D1899" i="1"/>
  <c r="D1900" i="1"/>
  <c r="D1901" i="1"/>
  <c r="D1902" i="1"/>
  <c r="D1903" i="1"/>
  <c r="D1904" i="1"/>
  <c r="D1905" i="1"/>
  <c r="D1906" i="1"/>
  <c r="D1907" i="1"/>
  <c r="D1908" i="1"/>
  <c r="D1909" i="1"/>
  <c r="D1910" i="1"/>
  <c r="D1911" i="1"/>
  <c r="D1912" i="1"/>
  <c r="D1913" i="1"/>
  <c r="D1914" i="1"/>
  <c r="D1915" i="1"/>
  <c r="D1916" i="1"/>
  <c r="D1917" i="1"/>
  <c r="D1918" i="1"/>
  <c r="D1919" i="1"/>
  <c r="D1920" i="1"/>
  <c r="D1921" i="1"/>
  <c r="D1922" i="1"/>
  <c r="D1923" i="1"/>
  <c r="D1924" i="1"/>
  <c r="D1925" i="1"/>
  <c r="D1926" i="1"/>
  <c r="D1927" i="1"/>
  <c r="D1928" i="1"/>
  <c r="D1929" i="1"/>
  <c r="D1930" i="1"/>
  <c r="D1931" i="1"/>
  <c r="D1932" i="1"/>
  <c r="D1933" i="1"/>
  <c r="D1934" i="1"/>
  <c r="D1935" i="1"/>
  <c r="D1936" i="1"/>
  <c r="D1937" i="1"/>
  <c r="D1938" i="1"/>
  <c r="D1939" i="1"/>
  <c r="D1940" i="1"/>
  <c r="D1941" i="1"/>
  <c r="D1942" i="1"/>
  <c r="D1943" i="1"/>
  <c r="D1944" i="1"/>
  <c r="D1945" i="1"/>
  <c r="D1946" i="1"/>
  <c r="D1947" i="1"/>
  <c r="D1948" i="1"/>
  <c r="D1949" i="1"/>
  <c r="D1950" i="1"/>
  <c r="D1951" i="1"/>
  <c r="D1952" i="1"/>
  <c r="D1953" i="1"/>
  <c r="D1954" i="1"/>
  <c r="D1955" i="1"/>
  <c r="D1956" i="1"/>
  <c r="D1957" i="1"/>
  <c r="D1958" i="1"/>
  <c r="D1959" i="1"/>
  <c r="D1960" i="1"/>
  <c r="D1961" i="1"/>
  <c r="D1962" i="1"/>
  <c r="D1963" i="1"/>
  <c r="D1964" i="1"/>
  <c r="D1965" i="1"/>
  <c r="D1966" i="1"/>
  <c r="D1967" i="1"/>
  <c r="D1968" i="1"/>
  <c r="D1969" i="1"/>
  <c r="D1970" i="1"/>
  <c r="D1971" i="1"/>
  <c r="D1972" i="1"/>
  <c r="D1973" i="1"/>
  <c r="D1974" i="1"/>
  <c r="D1975" i="1"/>
  <c r="D1976" i="1"/>
  <c r="D1977" i="1"/>
  <c r="D1978" i="1"/>
  <c r="D1979" i="1"/>
  <c r="D1980" i="1"/>
  <c r="D1981" i="1"/>
  <c r="D1982" i="1"/>
  <c r="D1983" i="1"/>
  <c r="D1984" i="1"/>
  <c r="D1985" i="1"/>
  <c r="D1986" i="1"/>
  <c r="D1987" i="1"/>
  <c r="D1988" i="1"/>
  <c r="D1989" i="1"/>
  <c r="D1990" i="1"/>
  <c r="D1991" i="1"/>
  <c r="D1992" i="1"/>
  <c r="D1993" i="1"/>
  <c r="D1994" i="1"/>
  <c r="D1995" i="1"/>
  <c r="D1996" i="1"/>
  <c r="D1997" i="1"/>
  <c r="D1998" i="1"/>
  <c r="D1999" i="1"/>
  <c r="D2000" i="1"/>
  <c r="D2001" i="1"/>
  <c r="D2002" i="1"/>
  <c r="D2003" i="1"/>
  <c r="D2004" i="1"/>
  <c r="D2005" i="1"/>
  <c r="D2006" i="1"/>
  <c r="D2007" i="1"/>
  <c r="D2008" i="1"/>
  <c r="D2009" i="1"/>
  <c r="D2010" i="1"/>
  <c r="D2011" i="1"/>
  <c r="D2012" i="1"/>
  <c r="D2013" i="1"/>
  <c r="D2014" i="1"/>
  <c r="D2015" i="1"/>
  <c r="D2016" i="1"/>
  <c r="D2017" i="1"/>
  <c r="D2018" i="1"/>
  <c r="D2019" i="1"/>
  <c r="D2020" i="1"/>
  <c r="D2021" i="1"/>
  <c r="D2022" i="1"/>
  <c r="D2023" i="1"/>
  <c r="D2024" i="1"/>
  <c r="D2025" i="1"/>
  <c r="D2026" i="1"/>
  <c r="D2027" i="1"/>
  <c r="D2028" i="1"/>
  <c r="D2029" i="1"/>
  <c r="D2030" i="1"/>
  <c r="D2031" i="1"/>
  <c r="D2032" i="1"/>
  <c r="D2033" i="1"/>
  <c r="D2034" i="1"/>
  <c r="D2035" i="1"/>
  <c r="D2036" i="1"/>
  <c r="D2037" i="1"/>
  <c r="D2038" i="1"/>
  <c r="D2039" i="1"/>
  <c r="D2040" i="1"/>
  <c r="D2041" i="1"/>
  <c r="D2042" i="1"/>
  <c r="D2043" i="1"/>
  <c r="D2044" i="1"/>
  <c r="D2045" i="1"/>
  <c r="D2046" i="1"/>
  <c r="D2047" i="1"/>
  <c r="D2048" i="1"/>
  <c r="D2049" i="1"/>
  <c r="D2050" i="1"/>
  <c r="D2051" i="1"/>
  <c r="D2052" i="1"/>
  <c r="D2053" i="1"/>
  <c r="D2054" i="1"/>
  <c r="D2055" i="1"/>
  <c r="D2056" i="1"/>
  <c r="D2057" i="1"/>
  <c r="D2058" i="1"/>
  <c r="D2059" i="1"/>
  <c r="D2060" i="1"/>
  <c r="D2061" i="1"/>
  <c r="D2062" i="1"/>
  <c r="D2063" i="1"/>
  <c r="D2064" i="1"/>
  <c r="D2065" i="1"/>
  <c r="D2066" i="1"/>
  <c r="D2067" i="1"/>
  <c r="D2068" i="1"/>
  <c r="D2069" i="1"/>
  <c r="D2070" i="1"/>
  <c r="D2071" i="1"/>
  <c r="D2072" i="1"/>
  <c r="D2073" i="1"/>
  <c r="D2074" i="1"/>
  <c r="D2075" i="1"/>
  <c r="D2076" i="1"/>
  <c r="D2077" i="1"/>
  <c r="D2078" i="1"/>
  <c r="D2079" i="1"/>
  <c r="D2080" i="1"/>
  <c r="D2081" i="1"/>
  <c r="D2082" i="1"/>
  <c r="D2083" i="1"/>
  <c r="D2084" i="1"/>
  <c r="D2085" i="1"/>
  <c r="D2086" i="1"/>
  <c r="D2087" i="1"/>
  <c r="D2088" i="1"/>
  <c r="D2089" i="1"/>
  <c r="D2090" i="1"/>
  <c r="D2091" i="1"/>
  <c r="D2092" i="1"/>
  <c r="D2093" i="1"/>
  <c r="D2094" i="1"/>
  <c r="D2095" i="1"/>
  <c r="D2096" i="1"/>
  <c r="D2097" i="1"/>
  <c r="D2098" i="1"/>
  <c r="D2099" i="1"/>
  <c r="D2100" i="1"/>
  <c r="D2101" i="1"/>
  <c r="D2102" i="1"/>
  <c r="D2103" i="1"/>
  <c r="D2104" i="1"/>
  <c r="D2105" i="1"/>
  <c r="D2106" i="1"/>
  <c r="D2107" i="1"/>
  <c r="D2108" i="1"/>
  <c r="D2109" i="1"/>
  <c r="D2110" i="1"/>
  <c r="D2111" i="1"/>
  <c r="D2112" i="1"/>
  <c r="D2113" i="1"/>
  <c r="D2114" i="1"/>
  <c r="D2115" i="1"/>
  <c r="D2116" i="1"/>
  <c r="D2117" i="1"/>
  <c r="D2118" i="1"/>
  <c r="D2119" i="1"/>
  <c r="D2120" i="1"/>
  <c r="D2121" i="1"/>
  <c r="D2122" i="1"/>
  <c r="D2123" i="1"/>
  <c r="D2124" i="1"/>
  <c r="D2125" i="1"/>
  <c r="D2126" i="1"/>
  <c r="D2127" i="1"/>
  <c r="D2128" i="1"/>
  <c r="D2129" i="1"/>
  <c r="D2130" i="1"/>
  <c r="D2131" i="1"/>
  <c r="D2132" i="1"/>
  <c r="D2133" i="1"/>
  <c r="D2134" i="1"/>
  <c r="D2135" i="1"/>
  <c r="D2136" i="1"/>
  <c r="D2137" i="1"/>
  <c r="D2138" i="1"/>
  <c r="D2139" i="1"/>
  <c r="D2140" i="1"/>
  <c r="D2141" i="1"/>
  <c r="D2142" i="1"/>
  <c r="D2143" i="1"/>
  <c r="D2144" i="1"/>
  <c r="D2145" i="1"/>
  <c r="D2146" i="1"/>
  <c r="D2147" i="1"/>
  <c r="D2148" i="1"/>
  <c r="D2149" i="1"/>
  <c r="D2150" i="1"/>
  <c r="D2151" i="1"/>
  <c r="D2152" i="1"/>
  <c r="D2153" i="1"/>
  <c r="D2154" i="1"/>
  <c r="D2155" i="1"/>
  <c r="D2156" i="1"/>
  <c r="D2157" i="1"/>
  <c r="D2158" i="1"/>
  <c r="D2159" i="1"/>
  <c r="D2160" i="1"/>
  <c r="D2161" i="1"/>
  <c r="D2162" i="1"/>
  <c r="D2163" i="1"/>
  <c r="D2164" i="1"/>
  <c r="D2165" i="1"/>
  <c r="D2166" i="1"/>
  <c r="D2167" i="1"/>
  <c r="D2168" i="1"/>
  <c r="D2169" i="1"/>
  <c r="D2170" i="1"/>
  <c r="D2171" i="1"/>
  <c r="D2172" i="1"/>
  <c r="D2173" i="1"/>
  <c r="D2174" i="1"/>
  <c r="D2175" i="1"/>
  <c r="D2176" i="1"/>
  <c r="D2177" i="1"/>
  <c r="D2178" i="1"/>
  <c r="D2179" i="1"/>
  <c r="D2180" i="1"/>
  <c r="D2181" i="1"/>
  <c r="D2182" i="1"/>
  <c r="D2183" i="1"/>
  <c r="D2184" i="1"/>
  <c r="D2185" i="1"/>
  <c r="D2186" i="1"/>
  <c r="D2187" i="1"/>
  <c r="D2188" i="1"/>
  <c r="D2189" i="1"/>
  <c r="D2190" i="1"/>
  <c r="D2191" i="1"/>
  <c r="D2192" i="1"/>
  <c r="D2193" i="1"/>
  <c r="D2194" i="1"/>
  <c r="D2195" i="1"/>
  <c r="D2196" i="1"/>
  <c r="D2197" i="1"/>
  <c r="D2198" i="1"/>
  <c r="D2199" i="1"/>
  <c r="D2200" i="1"/>
  <c r="D2201" i="1"/>
  <c r="D2202" i="1"/>
  <c r="D2203" i="1"/>
  <c r="D2204" i="1"/>
  <c r="D2205" i="1"/>
  <c r="D2206" i="1"/>
  <c r="D2207" i="1"/>
  <c r="D2208" i="1"/>
  <c r="D2209" i="1"/>
  <c r="D2210" i="1"/>
  <c r="D2211" i="1"/>
  <c r="D2212" i="1"/>
  <c r="D2213" i="1"/>
  <c r="D2214" i="1"/>
  <c r="D2215" i="1"/>
  <c r="D2216" i="1"/>
  <c r="D2217" i="1"/>
  <c r="D2218" i="1"/>
  <c r="D2219" i="1"/>
  <c r="D2220" i="1"/>
  <c r="D2221" i="1"/>
  <c r="D2222" i="1"/>
  <c r="D2223" i="1"/>
  <c r="D2224" i="1"/>
  <c r="D2225" i="1"/>
  <c r="D2226" i="1"/>
  <c r="D2227" i="1"/>
  <c r="D2228" i="1"/>
  <c r="D2229" i="1"/>
  <c r="D2230" i="1"/>
  <c r="D2231" i="1"/>
  <c r="D2232" i="1"/>
  <c r="D2233" i="1"/>
  <c r="D2234" i="1"/>
  <c r="D2235" i="1"/>
  <c r="D2236" i="1"/>
  <c r="D2237" i="1"/>
  <c r="D2238" i="1"/>
  <c r="D2239" i="1"/>
  <c r="D2240" i="1"/>
  <c r="D2241" i="1"/>
  <c r="D2242" i="1"/>
  <c r="D2243" i="1"/>
  <c r="D2244" i="1"/>
  <c r="D2245" i="1"/>
  <c r="D2246" i="1"/>
  <c r="D2247" i="1"/>
  <c r="D2248" i="1"/>
  <c r="D2249" i="1"/>
  <c r="D2250" i="1"/>
  <c r="D2251" i="1"/>
  <c r="D2252" i="1"/>
  <c r="D2253" i="1"/>
  <c r="D2254" i="1"/>
  <c r="D2255" i="1"/>
  <c r="D2256" i="1"/>
  <c r="D2257" i="1"/>
  <c r="D2258" i="1"/>
  <c r="D2259" i="1"/>
  <c r="D2260" i="1"/>
  <c r="D2261" i="1"/>
  <c r="D2262" i="1"/>
  <c r="D2263" i="1"/>
  <c r="D2264" i="1"/>
  <c r="D2265" i="1"/>
  <c r="D2266" i="1"/>
  <c r="D2267" i="1"/>
  <c r="D2268" i="1"/>
  <c r="D2269" i="1"/>
  <c r="D2270" i="1"/>
  <c r="D2271" i="1"/>
  <c r="D2272" i="1"/>
  <c r="D2273" i="1"/>
  <c r="D2274" i="1"/>
  <c r="D2275" i="1"/>
  <c r="D2276" i="1"/>
  <c r="D2277" i="1"/>
  <c r="D2278" i="1"/>
  <c r="D2279" i="1"/>
  <c r="D2280" i="1"/>
  <c r="D2281" i="1"/>
  <c r="D2282" i="1"/>
  <c r="D2283" i="1"/>
  <c r="D2284" i="1"/>
  <c r="D2285" i="1"/>
  <c r="D2286" i="1"/>
  <c r="D2287" i="1"/>
  <c r="D2288" i="1"/>
  <c r="D2289" i="1"/>
  <c r="D2290" i="1"/>
  <c r="D2291" i="1"/>
  <c r="D2292" i="1"/>
  <c r="D2293" i="1"/>
  <c r="D2294" i="1"/>
  <c r="D2295" i="1"/>
  <c r="D2296" i="1"/>
  <c r="D2297" i="1"/>
  <c r="D2298" i="1"/>
  <c r="D2299" i="1"/>
  <c r="D2300" i="1"/>
  <c r="D2301" i="1"/>
  <c r="D2302" i="1"/>
  <c r="D2303" i="1"/>
  <c r="D2304" i="1"/>
  <c r="D2305" i="1"/>
  <c r="D2306" i="1"/>
  <c r="D2307" i="1"/>
  <c r="D2308" i="1"/>
  <c r="D2309" i="1"/>
  <c r="D2310" i="1"/>
  <c r="D2311" i="1"/>
  <c r="D2312" i="1"/>
  <c r="D2313" i="1"/>
  <c r="D2314" i="1"/>
  <c r="D2315" i="1"/>
  <c r="D2316" i="1"/>
  <c r="D2317" i="1"/>
  <c r="D2318" i="1"/>
  <c r="D2319" i="1"/>
  <c r="D2320" i="1"/>
  <c r="D2321" i="1"/>
  <c r="D2322" i="1"/>
  <c r="D2323" i="1"/>
  <c r="D2324" i="1"/>
  <c r="D2325" i="1"/>
  <c r="D2326" i="1"/>
  <c r="D2327" i="1"/>
  <c r="D2328" i="1"/>
  <c r="D2329" i="1"/>
  <c r="D2330" i="1"/>
  <c r="D2331" i="1"/>
  <c r="D2332" i="1"/>
  <c r="D2333" i="1"/>
  <c r="D2334" i="1"/>
  <c r="D2335" i="1"/>
  <c r="D2336" i="1"/>
  <c r="D2337" i="1"/>
  <c r="D2338" i="1"/>
  <c r="D2339" i="1"/>
  <c r="D2340" i="1"/>
  <c r="D2341" i="1"/>
  <c r="D2342" i="1"/>
  <c r="D2343" i="1"/>
  <c r="D2344" i="1"/>
  <c r="D2345" i="1"/>
  <c r="D2346" i="1"/>
  <c r="D2347" i="1"/>
  <c r="D2348" i="1"/>
  <c r="D2349" i="1"/>
  <c r="D2350" i="1"/>
  <c r="D2351" i="1"/>
  <c r="D2352" i="1"/>
  <c r="D2353" i="1"/>
  <c r="D2354" i="1"/>
  <c r="D2355" i="1"/>
  <c r="D2356" i="1"/>
  <c r="D2357" i="1"/>
  <c r="D2358" i="1"/>
  <c r="D2359" i="1"/>
  <c r="D2360" i="1"/>
  <c r="D2361" i="1"/>
  <c r="D2362" i="1"/>
  <c r="D2363" i="1"/>
  <c r="D2364" i="1"/>
  <c r="D2365" i="1"/>
  <c r="D2366" i="1"/>
  <c r="D2367" i="1"/>
  <c r="D2368" i="1"/>
  <c r="D2369" i="1"/>
  <c r="D2370" i="1"/>
  <c r="D2371" i="1"/>
  <c r="D2372" i="1"/>
  <c r="D2373" i="1"/>
  <c r="D2374" i="1"/>
  <c r="D2375" i="1"/>
  <c r="D2376" i="1"/>
  <c r="D2377" i="1"/>
  <c r="D2378" i="1"/>
  <c r="D2379" i="1"/>
  <c r="D2380" i="1"/>
  <c r="D2381" i="1"/>
  <c r="D2382" i="1"/>
  <c r="D2383" i="1"/>
  <c r="D2384" i="1"/>
  <c r="D2385" i="1"/>
  <c r="D2386" i="1"/>
  <c r="D2387" i="1"/>
  <c r="D2388" i="1"/>
  <c r="D2389" i="1"/>
  <c r="D2390" i="1"/>
  <c r="D2391" i="1"/>
  <c r="D2392" i="1"/>
  <c r="D2393" i="1"/>
  <c r="D2394" i="1"/>
  <c r="D2395" i="1"/>
  <c r="D2396" i="1"/>
  <c r="D2397" i="1"/>
  <c r="D2398" i="1"/>
  <c r="D2399" i="1"/>
  <c r="D2400" i="1"/>
  <c r="D2401" i="1"/>
  <c r="D2402" i="1"/>
  <c r="D2403" i="1"/>
  <c r="D2404" i="1"/>
  <c r="D2405" i="1"/>
  <c r="D2406" i="1"/>
  <c r="D2407" i="1"/>
  <c r="D2408" i="1"/>
  <c r="D2409" i="1"/>
  <c r="D2410" i="1"/>
  <c r="D2411" i="1"/>
  <c r="D2412" i="1"/>
  <c r="D2413" i="1"/>
  <c r="D2414" i="1"/>
  <c r="D2415" i="1"/>
  <c r="D2416" i="1"/>
  <c r="D2417" i="1"/>
  <c r="D2418" i="1"/>
  <c r="D2419" i="1"/>
  <c r="D2420" i="1"/>
  <c r="D2421" i="1"/>
  <c r="D2422" i="1"/>
  <c r="D2423" i="1"/>
  <c r="D2424" i="1"/>
  <c r="D2425" i="1"/>
  <c r="D2426" i="1"/>
  <c r="D2427" i="1"/>
  <c r="D2428" i="1"/>
  <c r="D2429" i="1"/>
  <c r="D2430" i="1"/>
  <c r="D2431" i="1"/>
  <c r="D2432" i="1"/>
  <c r="D2433" i="1"/>
  <c r="D2434" i="1"/>
  <c r="D2435" i="1"/>
  <c r="D2436" i="1"/>
  <c r="D2437" i="1"/>
  <c r="D2438" i="1"/>
  <c r="D2439" i="1"/>
  <c r="D2440" i="1"/>
  <c r="D2441" i="1"/>
  <c r="D2442" i="1"/>
  <c r="D2443" i="1"/>
  <c r="D2444" i="1"/>
  <c r="D2445" i="1"/>
  <c r="D2446" i="1"/>
  <c r="D2447" i="1"/>
  <c r="D2448" i="1"/>
  <c r="D2449" i="1"/>
  <c r="D2450" i="1"/>
  <c r="D2451" i="1"/>
  <c r="D2452" i="1"/>
  <c r="D2453" i="1"/>
  <c r="D2454" i="1"/>
  <c r="D2455" i="1"/>
  <c r="D2456" i="1"/>
  <c r="D2457" i="1"/>
  <c r="D2458" i="1"/>
  <c r="D2459" i="1"/>
  <c r="D2460" i="1"/>
  <c r="D2461" i="1"/>
  <c r="D2462" i="1"/>
  <c r="D2463" i="1"/>
  <c r="D2464" i="1"/>
  <c r="D2465" i="1"/>
  <c r="D2466" i="1"/>
  <c r="D2467" i="1"/>
  <c r="D2468" i="1"/>
  <c r="D2469" i="1"/>
  <c r="D2470" i="1"/>
  <c r="D2471" i="1"/>
  <c r="D2472" i="1"/>
  <c r="D2473" i="1"/>
  <c r="D2474" i="1"/>
  <c r="D2475" i="1"/>
  <c r="D2476" i="1"/>
  <c r="D2477" i="1"/>
  <c r="D2478" i="1"/>
  <c r="D2479" i="1"/>
  <c r="D2480" i="1"/>
  <c r="D2481" i="1"/>
  <c r="D2482" i="1"/>
  <c r="D2483" i="1"/>
  <c r="D2484" i="1"/>
  <c r="D2485" i="1"/>
  <c r="D2486" i="1"/>
  <c r="D2487" i="1"/>
  <c r="D2488" i="1"/>
  <c r="D2489" i="1"/>
  <c r="D2490" i="1"/>
  <c r="D2491" i="1"/>
  <c r="D2492" i="1"/>
  <c r="D2493" i="1"/>
  <c r="D2494" i="1"/>
  <c r="D2495" i="1"/>
  <c r="D2496" i="1"/>
  <c r="D2497" i="1"/>
  <c r="D2498" i="1"/>
  <c r="D2499" i="1"/>
  <c r="D2500" i="1"/>
  <c r="D2501" i="1"/>
  <c r="D2502" i="1"/>
  <c r="D2503" i="1"/>
  <c r="D2504" i="1"/>
  <c r="D2505" i="1"/>
  <c r="D2506" i="1"/>
  <c r="D2507" i="1"/>
  <c r="D2508" i="1"/>
  <c r="D2509" i="1"/>
  <c r="D2510" i="1"/>
  <c r="D2511" i="1"/>
  <c r="D2512" i="1"/>
  <c r="D2513" i="1"/>
  <c r="D2514" i="1"/>
  <c r="D2515" i="1"/>
  <c r="D2516" i="1"/>
  <c r="D2517" i="1"/>
  <c r="D2518" i="1"/>
  <c r="D2519" i="1"/>
  <c r="D2520" i="1"/>
  <c r="D2521" i="1"/>
  <c r="D2522" i="1"/>
  <c r="D2523" i="1"/>
  <c r="D2524" i="1"/>
  <c r="D2525" i="1"/>
  <c r="D2526" i="1"/>
  <c r="D2527" i="1"/>
  <c r="D2528" i="1"/>
  <c r="D2529" i="1"/>
  <c r="D2530" i="1"/>
  <c r="D2531" i="1"/>
  <c r="D2532" i="1"/>
  <c r="D2533" i="1"/>
  <c r="D2534" i="1"/>
  <c r="D2535" i="1"/>
  <c r="D2536" i="1"/>
  <c r="D2537" i="1"/>
  <c r="D2538" i="1"/>
  <c r="D2539" i="1"/>
  <c r="D2540" i="1"/>
  <c r="D2541" i="1"/>
  <c r="D2542" i="1"/>
  <c r="D2543" i="1"/>
  <c r="D2544" i="1"/>
  <c r="D2545" i="1"/>
  <c r="D2546" i="1"/>
  <c r="D2547" i="1"/>
  <c r="D2548" i="1"/>
  <c r="D2549" i="1"/>
  <c r="D2550" i="1"/>
  <c r="D2551" i="1"/>
  <c r="D2552" i="1"/>
  <c r="D2553" i="1"/>
  <c r="D2554" i="1"/>
  <c r="D2555" i="1"/>
  <c r="D2556" i="1"/>
  <c r="D2557" i="1"/>
  <c r="D2558" i="1"/>
  <c r="D2559" i="1"/>
  <c r="D2560" i="1"/>
  <c r="D2561" i="1"/>
  <c r="D2562" i="1"/>
  <c r="D2563" i="1"/>
  <c r="D2564" i="1"/>
  <c r="D2565" i="1"/>
  <c r="D2566" i="1"/>
  <c r="D2567" i="1"/>
  <c r="D2568" i="1"/>
  <c r="D2569" i="1"/>
  <c r="D2570" i="1"/>
  <c r="D2571" i="1"/>
  <c r="D2572" i="1"/>
  <c r="D2573" i="1"/>
  <c r="D2574" i="1"/>
  <c r="D2575" i="1"/>
  <c r="D2576" i="1"/>
  <c r="D2577" i="1"/>
  <c r="D2578" i="1"/>
  <c r="D2579" i="1"/>
  <c r="D2580" i="1"/>
  <c r="D2581" i="1"/>
  <c r="D2582" i="1"/>
  <c r="D2583" i="1"/>
  <c r="D2584" i="1"/>
  <c r="D2585" i="1"/>
  <c r="D2586" i="1"/>
  <c r="D2587" i="1"/>
  <c r="D2588" i="1"/>
  <c r="D2589" i="1"/>
  <c r="D2590" i="1"/>
  <c r="D2591" i="1"/>
  <c r="D2592" i="1"/>
  <c r="D2593" i="1"/>
  <c r="D2594" i="1"/>
  <c r="D2595" i="1"/>
  <c r="D2596" i="1"/>
  <c r="D2597" i="1"/>
  <c r="D2598" i="1"/>
  <c r="D2599" i="1"/>
  <c r="D2600" i="1"/>
  <c r="D2601" i="1"/>
  <c r="D2602" i="1"/>
  <c r="D2603" i="1"/>
  <c r="D2604" i="1"/>
  <c r="D2605" i="1"/>
  <c r="D2606" i="1"/>
  <c r="D2607" i="1"/>
  <c r="D2608" i="1"/>
  <c r="D2609" i="1"/>
  <c r="D2610" i="1"/>
  <c r="D2611" i="1"/>
  <c r="D2612" i="1"/>
  <c r="D2613" i="1"/>
  <c r="D2614" i="1"/>
  <c r="D2615" i="1"/>
  <c r="D2616" i="1"/>
  <c r="D2617" i="1"/>
  <c r="D2618" i="1"/>
  <c r="D2619" i="1"/>
  <c r="D2620" i="1"/>
  <c r="D2621" i="1"/>
  <c r="D2622" i="1"/>
  <c r="D2623" i="1"/>
  <c r="D2624" i="1"/>
  <c r="D2625" i="1"/>
  <c r="D2626" i="1"/>
  <c r="D2627" i="1"/>
  <c r="D2628" i="1"/>
  <c r="D2629" i="1"/>
  <c r="D2630" i="1"/>
  <c r="D2631" i="1"/>
  <c r="D2632" i="1"/>
  <c r="D2633" i="1"/>
  <c r="D2634" i="1"/>
  <c r="D2635" i="1"/>
  <c r="D2636" i="1"/>
  <c r="D2637" i="1"/>
  <c r="D2638" i="1"/>
  <c r="D2639" i="1"/>
  <c r="D2640" i="1"/>
  <c r="D2641" i="1"/>
  <c r="D2642" i="1"/>
  <c r="D2643" i="1"/>
  <c r="D2644" i="1"/>
  <c r="D2645" i="1"/>
  <c r="D2646" i="1"/>
  <c r="D2647" i="1"/>
  <c r="D2648" i="1"/>
  <c r="D2649" i="1"/>
  <c r="D2650" i="1"/>
  <c r="D2651" i="1"/>
  <c r="D2652" i="1"/>
  <c r="D2653" i="1"/>
  <c r="D2654" i="1"/>
  <c r="D2655" i="1"/>
  <c r="D2656" i="1"/>
  <c r="D2657" i="1"/>
  <c r="D2658" i="1"/>
  <c r="D2659" i="1"/>
  <c r="D2660" i="1"/>
  <c r="D2661" i="1"/>
  <c r="D2662" i="1"/>
  <c r="D2663" i="1"/>
  <c r="D2664" i="1"/>
  <c r="D2665" i="1"/>
  <c r="D2666" i="1"/>
  <c r="D2667" i="1"/>
  <c r="D2668" i="1"/>
  <c r="D2669" i="1"/>
  <c r="D2670" i="1"/>
  <c r="D2671" i="1"/>
  <c r="D2672" i="1"/>
  <c r="D2673" i="1"/>
  <c r="D2674" i="1"/>
  <c r="D2675" i="1"/>
  <c r="D2676" i="1"/>
  <c r="D2677" i="1"/>
  <c r="D2678" i="1"/>
  <c r="D2679" i="1"/>
  <c r="D2680" i="1"/>
  <c r="D2681" i="1"/>
  <c r="D2682" i="1"/>
  <c r="D2683" i="1"/>
  <c r="D2684" i="1"/>
  <c r="D2685" i="1"/>
  <c r="D2686" i="1"/>
  <c r="D2687" i="1"/>
  <c r="D2688" i="1"/>
  <c r="D2689" i="1"/>
  <c r="D2690" i="1"/>
  <c r="D2691" i="1"/>
  <c r="D2692" i="1"/>
  <c r="D2693" i="1"/>
  <c r="D2694" i="1"/>
  <c r="D2695" i="1"/>
  <c r="D2696" i="1"/>
  <c r="D2697" i="1"/>
  <c r="D2698" i="1"/>
  <c r="D2699" i="1"/>
  <c r="D2700" i="1"/>
  <c r="D2701" i="1"/>
  <c r="D2702" i="1"/>
  <c r="D2703" i="1"/>
  <c r="D2704" i="1"/>
  <c r="D2705" i="1"/>
  <c r="D2706" i="1"/>
  <c r="D2707" i="1"/>
  <c r="D2708" i="1"/>
  <c r="D2709" i="1"/>
  <c r="D2710" i="1"/>
  <c r="D2711" i="1"/>
  <c r="D2712" i="1"/>
  <c r="D2713" i="1"/>
  <c r="D2714" i="1"/>
  <c r="D2715" i="1"/>
  <c r="D2716" i="1"/>
  <c r="D2717" i="1"/>
  <c r="D2718" i="1"/>
  <c r="D2719" i="1"/>
  <c r="D2720" i="1"/>
  <c r="D2721" i="1"/>
  <c r="D2722" i="1"/>
  <c r="D2723" i="1"/>
  <c r="D2724" i="1"/>
  <c r="D2725" i="1"/>
  <c r="D2726" i="1"/>
  <c r="D2727" i="1"/>
  <c r="D2728" i="1"/>
  <c r="D2729" i="1"/>
  <c r="D2730" i="1"/>
  <c r="D2731" i="1"/>
  <c r="D2732" i="1"/>
  <c r="D2733" i="1"/>
  <c r="D2734" i="1"/>
  <c r="D2735" i="1"/>
  <c r="D2736" i="1"/>
  <c r="D2737" i="1"/>
  <c r="D2738" i="1"/>
  <c r="D2739" i="1"/>
  <c r="D2740" i="1"/>
  <c r="D2741" i="1"/>
  <c r="D2742" i="1"/>
  <c r="D2743" i="1"/>
  <c r="D2744" i="1"/>
  <c r="D2745" i="1"/>
  <c r="D2746" i="1"/>
  <c r="D2747" i="1"/>
  <c r="D2748" i="1"/>
  <c r="D2749" i="1"/>
  <c r="D2750" i="1"/>
  <c r="D2751" i="1"/>
  <c r="D2752" i="1"/>
  <c r="D2753" i="1"/>
  <c r="D2754" i="1"/>
  <c r="D2755" i="1"/>
  <c r="D2756" i="1"/>
  <c r="D2757" i="1"/>
  <c r="D2758" i="1"/>
  <c r="D2759" i="1"/>
  <c r="D2760" i="1"/>
  <c r="D2761" i="1"/>
  <c r="D2762" i="1"/>
  <c r="D2763" i="1"/>
  <c r="D2764" i="1"/>
  <c r="D2765" i="1"/>
  <c r="D2766" i="1"/>
  <c r="D2767" i="1"/>
  <c r="D2768" i="1"/>
  <c r="D2769" i="1"/>
  <c r="D2770" i="1"/>
  <c r="D2771" i="1"/>
  <c r="D2772" i="1"/>
  <c r="D2773" i="1"/>
  <c r="D2774" i="1"/>
  <c r="D2775" i="1"/>
  <c r="D2776" i="1"/>
  <c r="D2777" i="1"/>
  <c r="D2778" i="1"/>
  <c r="D2779" i="1"/>
  <c r="D2780" i="1"/>
  <c r="D2781" i="1"/>
  <c r="D2782" i="1"/>
  <c r="D2783" i="1"/>
  <c r="D2784" i="1"/>
  <c r="D2785" i="1"/>
  <c r="D2786" i="1"/>
  <c r="D2787" i="1"/>
  <c r="D2788" i="1"/>
  <c r="D2789" i="1"/>
  <c r="D2790" i="1"/>
  <c r="D2791" i="1"/>
  <c r="D2792" i="1"/>
  <c r="D2793" i="1"/>
  <c r="D2794" i="1"/>
  <c r="D2795" i="1"/>
  <c r="D2796" i="1"/>
  <c r="D2797" i="1"/>
  <c r="D2798" i="1"/>
  <c r="D2799" i="1"/>
  <c r="D2800" i="1"/>
  <c r="D2801" i="1"/>
  <c r="D2802" i="1"/>
  <c r="D2803" i="1"/>
  <c r="D2804" i="1"/>
  <c r="D2805" i="1"/>
  <c r="D2806" i="1"/>
  <c r="D2807" i="1"/>
  <c r="D2808" i="1"/>
  <c r="D2809" i="1"/>
  <c r="D2810" i="1"/>
  <c r="D2811" i="1"/>
  <c r="D2812" i="1"/>
  <c r="D2813" i="1"/>
  <c r="D2814" i="1"/>
  <c r="D2815" i="1"/>
  <c r="D2816" i="1"/>
  <c r="D2817" i="1"/>
  <c r="D2818" i="1"/>
  <c r="D2819" i="1"/>
  <c r="D2820" i="1"/>
  <c r="D2821" i="1"/>
  <c r="D2822" i="1"/>
  <c r="D2823" i="1"/>
  <c r="D2824" i="1"/>
  <c r="D2825" i="1"/>
  <c r="D2826" i="1"/>
  <c r="D2827" i="1"/>
  <c r="D2828" i="1"/>
  <c r="D2829" i="1"/>
  <c r="D2830" i="1"/>
  <c r="D2831" i="1"/>
  <c r="D2832" i="1"/>
  <c r="D2833" i="1"/>
  <c r="D2834" i="1"/>
  <c r="D2835" i="1"/>
  <c r="D2836" i="1"/>
  <c r="D2837" i="1"/>
  <c r="D2838" i="1"/>
  <c r="D2839" i="1"/>
  <c r="D2840" i="1"/>
  <c r="D2841" i="1"/>
  <c r="D2842" i="1"/>
  <c r="D2843" i="1"/>
  <c r="D2844" i="1"/>
  <c r="D2845" i="1"/>
  <c r="D2846" i="1"/>
  <c r="D2847" i="1"/>
  <c r="D2848" i="1"/>
  <c r="D2849" i="1"/>
  <c r="D2850" i="1"/>
  <c r="D2851" i="1"/>
  <c r="D2852" i="1"/>
  <c r="D2853" i="1"/>
  <c r="D2854" i="1"/>
  <c r="D2855" i="1"/>
  <c r="D2856" i="1"/>
  <c r="D2857" i="1"/>
  <c r="D2858" i="1"/>
  <c r="D2859" i="1"/>
  <c r="D2860" i="1"/>
  <c r="D2861" i="1"/>
  <c r="D2862" i="1"/>
  <c r="D2863" i="1"/>
  <c r="D2864" i="1"/>
  <c r="D2865" i="1"/>
  <c r="D2866" i="1"/>
  <c r="D2867" i="1"/>
  <c r="D2868" i="1"/>
  <c r="D2869" i="1"/>
  <c r="D2870" i="1"/>
  <c r="D2871" i="1"/>
  <c r="D2872" i="1"/>
  <c r="D2873" i="1"/>
  <c r="D2874" i="1"/>
  <c r="D2875" i="1"/>
  <c r="D2876" i="1"/>
  <c r="D2877" i="1"/>
  <c r="D2878" i="1"/>
  <c r="D2879" i="1"/>
  <c r="D2880" i="1"/>
  <c r="D2881" i="1"/>
  <c r="D2882" i="1"/>
  <c r="D2883" i="1"/>
  <c r="D2884" i="1"/>
  <c r="D2885" i="1"/>
  <c r="D2886" i="1"/>
  <c r="D2887" i="1"/>
  <c r="D2888" i="1"/>
  <c r="D2889" i="1"/>
  <c r="D2890" i="1"/>
  <c r="D2891" i="1"/>
  <c r="D2892" i="1"/>
  <c r="D2893" i="1"/>
  <c r="D2894" i="1"/>
  <c r="D2895" i="1"/>
  <c r="D2896" i="1"/>
  <c r="D2897" i="1"/>
  <c r="D2898" i="1"/>
  <c r="D2899" i="1"/>
  <c r="D2900" i="1"/>
  <c r="D2901" i="1"/>
  <c r="D2902" i="1"/>
  <c r="D2903" i="1"/>
  <c r="D2904" i="1"/>
  <c r="D2905" i="1"/>
  <c r="D2906" i="1"/>
  <c r="D2907" i="1"/>
  <c r="D2908" i="1"/>
  <c r="D2909" i="1"/>
  <c r="D2910" i="1"/>
  <c r="D2911" i="1"/>
  <c r="D2912" i="1"/>
  <c r="D2913" i="1"/>
  <c r="D2914" i="1"/>
  <c r="D2915" i="1"/>
  <c r="D2916" i="1"/>
  <c r="D2917" i="1"/>
  <c r="D2918" i="1"/>
  <c r="D2919" i="1"/>
  <c r="D2920" i="1"/>
  <c r="D2921" i="1"/>
  <c r="D2922" i="1"/>
  <c r="D2923" i="1"/>
  <c r="D2924" i="1"/>
  <c r="D2925" i="1"/>
  <c r="D2926" i="1"/>
  <c r="D2927" i="1"/>
  <c r="D2928" i="1"/>
  <c r="D2929" i="1"/>
  <c r="D2930" i="1"/>
  <c r="D2931" i="1"/>
  <c r="D2932" i="1"/>
  <c r="D2933" i="1"/>
  <c r="D2934" i="1"/>
  <c r="D2935" i="1"/>
  <c r="D2936" i="1"/>
  <c r="D2937" i="1"/>
  <c r="D2938" i="1"/>
  <c r="D2939" i="1"/>
  <c r="D2940" i="1"/>
  <c r="D2941" i="1"/>
  <c r="D2942" i="1"/>
  <c r="D2943" i="1"/>
  <c r="D2944" i="1"/>
  <c r="D2945" i="1"/>
  <c r="D2946" i="1"/>
  <c r="D2947" i="1"/>
  <c r="D2948" i="1"/>
  <c r="D2949" i="1"/>
  <c r="D2950" i="1"/>
  <c r="D2951" i="1"/>
  <c r="D2952" i="1"/>
  <c r="D2953" i="1"/>
  <c r="D2954" i="1"/>
  <c r="D2955" i="1"/>
  <c r="D2956" i="1"/>
  <c r="D2957" i="1"/>
  <c r="D2958" i="1"/>
  <c r="D2959" i="1"/>
  <c r="D2960" i="1"/>
  <c r="D2961" i="1"/>
  <c r="D2962" i="1"/>
  <c r="D2963" i="1"/>
  <c r="D2964" i="1"/>
  <c r="D2965" i="1"/>
  <c r="D2966" i="1"/>
  <c r="D2967" i="1"/>
  <c r="D2968" i="1"/>
  <c r="D2969" i="1"/>
  <c r="D2970" i="1"/>
  <c r="D2971" i="1"/>
  <c r="D2972" i="1"/>
  <c r="D2973" i="1"/>
  <c r="D2974" i="1"/>
  <c r="D2975" i="1"/>
  <c r="D2976" i="1"/>
  <c r="D2977" i="1"/>
  <c r="D2978" i="1"/>
  <c r="D2979" i="1"/>
  <c r="D2980" i="1"/>
  <c r="D2981" i="1"/>
  <c r="D2982" i="1"/>
  <c r="D2983" i="1"/>
  <c r="D2984" i="1"/>
  <c r="D2985" i="1"/>
  <c r="D2986" i="1"/>
  <c r="D2987" i="1"/>
  <c r="D2988" i="1"/>
  <c r="D2989" i="1"/>
  <c r="D2990" i="1"/>
  <c r="D2991" i="1"/>
  <c r="D2992" i="1"/>
  <c r="D2993" i="1"/>
  <c r="D2994" i="1"/>
  <c r="D2995" i="1"/>
  <c r="D2996" i="1"/>
  <c r="D2997" i="1"/>
  <c r="D2998" i="1"/>
  <c r="D2999" i="1"/>
  <c r="D3000" i="1"/>
  <c r="D3001" i="1"/>
  <c r="D3002" i="1"/>
  <c r="D3003" i="1"/>
  <c r="D3004" i="1"/>
  <c r="D3005" i="1"/>
  <c r="D3006" i="1"/>
  <c r="D3007" i="1"/>
  <c r="D3008" i="1"/>
  <c r="D3009" i="1"/>
  <c r="D3010" i="1"/>
  <c r="D3011" i="1"/>
  <c r="D3012" i="1"/>
  <c r="D3013" i="1"/>
  <c r="D3014" i="1"/>
  <c r="D3015" i="1"/>
  <c r="D3016" i="1"/>
  <c r="D3017" i="1"/>
  <c r="D3018" i="1"/>
  <c r="D3019" i="1"/>
  <c r="D3020" i="1"/>
  <c r="D3021" i="1"/>
  <c r="D3022" i="1"/>
  <c r="D3023" i="1"/>
  <c r="D3024" i="1"/>
  <c r="D3025" i="1"/>
  <c r="D3026" i="1"/>
  <c r="D3027" i="1"/>
  <c r="D3028" i="1"/>
  <c r="D3029" i="1"/>
  <c r="D3030" i="1"/>
  <c r="D3031" i="1"/>
  <c r="D3032" i="1"/>
  <c r="D3033" i="1"/>
  <c r="D3034" i="1"/>
  <c r="D3035" i="1"/>
  <c r="D3036" i="1"/>
  <c r="D3037" i="1"/>
  <c r="D3038" i="1"/>
  <c r="D3039" i="1"/>
  <c r="D3040" i="1"/>
  <c r="D3041" i="1"/>
  <c r="D3042" i="1"/>
  <c r="D3043" i="1"/>
  <c r="D3044" i="1"/>
  <c r="D3045" i="1"/>
  <c r="D3046" i="1"/>
  <c r="D3047" i="1"/>
  <c r="D3048" i="1"/>
  <c r="D3049" i="1"/>
  <c r="D3050" i="1"/>
  <c r="D3051" i="1"/>
  <c r="D3052" i="1"/>
  <c r="D3053" i="1"/>
  <c r="D3054" i="1"/>
  <c r="D3055" i="1"/>
  <c r="D3056" i="1"/>
  <c r="D3057" i="1"/>
  <c r="D3058" i="1"/>
  <c r="D3059" i="1"/>
  <c r="D3060" i="1"/>
  <c r="D3061" i="1"/>
  <c r="D3062" i="1"/>
  <c r="D3063" i="1"/>
  <c r="D3064" i="1"/>
  <c r="D3065" i="1"/>
  <c r="D3066" i="1"/>
  <c r="D3067" i="1"/>
  <c r="D3068" i="1"/>
  <c r="D3069" i="1"/>
  <c r="D3070" i="1"/>
  <c r="D3071" i="1"/>
  <c r="D3072" i="1"/>
  <c r="D3073" i="1"/>
  <c r="D3074" i="1"/>
  <c r="D3075" i="1"/>
  <c r="D3076" i="1"/>
  <c r="D3077" i="1"/>
  <c r="D3078" i="1"/>
  <c r="D3079" i="1"/>
  <c r="D3080" i="1"/>
  <c r="D3081" i="1"/>
  <c r="D3082" i="1"/>
  <c r="D3083" i="1"/>
  <c r="D3084" i="1"/>
  <c r="D3085" i="1"/>
  <c r="D3086" i="1"/>
  <c r="D3087" i="1"/>
  <c r="D3088" i="1"/>
  <c r="D3089" i="1"/>
  <c r="D3090" i="1"/>
  <c r="D3091" i="1"/>
  <c r="D3092" i="1"/>
  <c r="D3093" i="1"/>
  <c r="D3094" i="1"/>
  <c r="D3095" i="1"/>
  <c r="D3096" i="1"/>
  <c r="D3097" i="1"/>
  <c r="D3098" i="1"/>
  <c r="D3099" i="1"/>
  <c r="D3100" i="1"/>
  <c r="D3101" i="1"/>
  <c r="D3102" i="1"/>
  <c r="D3103" i="1"/>
  <c r="D3104" i="1"/>
  <c r="D3105" i="1"/>
  <c r="D3106" i="1"/>
  <c r="D3107" i="1"/>
  <c r="D3108" i="1"/>
  <c r="D3109" i="1"/>
  <c r="D3110" i="1"/>
  <c r="D3111" i="1"/>
  <c r="D3112" i="1"/>
  <c r="D3113" i="1"/>
  <c r="D3114" i="1"/>
  <c r="D3115" i="1"/>
  <c r="D3116" i="1"/>
  <c r="D3117" i="1"/>
  <c r="D3118" i="1"/>
  <c r="D3119" i="1"/>
  <c r="D3120" i="1"/>
  <c r="D3121" i="1"/>
  <c r="D3122" i="1"/>
  <c r="D3123" i="1"/>
  <c r="D3124" i="1"/>
  <c r="D3125" i="1"/>
  <c r="D3126" i="1"/>
  <c r="D3127" i="1"/>
  <c r="D3128" i="1"/>
  <c r="D3129" i="1"/>
  <c r="D3130" i="1"/>
  <c r="D3131" i="1"/>
  <c r="D3132" i="1"/>
  <c r="D3133" i="1"/>
  <c r="D3134" i="1"/>
  <c r="D3135" i="1"/>
  <c r="D3136" i="1"/>
  <c r="D3137" i="1"/>
  <c r="D3138" i="1"/>
  <c r="D3139" i="1"/>
  <c r="D3140" i="1"/>
  <c r="D3141" i="1"/>
  <c r="D3142" i="1"/>
  <c r="D3143" i="1"/>
  <c r="D3144" i="1"/>
  <c r="D3145" i="1"/>
  <c r="D3146" i="1"/>
  <c r="D3147" i="1"/>
  <c r="D3148" i="1"/>
  <c r="D3149" i="1"/>
  <c r="D3150" i="1"/>
  <c r="D3151" i="1"/>
  <c r="D3152" i="1"/>
  <c r="D3153" i="1"/>
  <c r="D3154" i="1"/>
  <c r="D3155" i="1"/>
  <c r="D3156" i="1"/>
  <c r="D3157" i="1"/>
  <c r="D3158" i="1"/>
  <c r="D3159" i="1"/>
  <c r="D3160" i="1"/>
  <c r="D3161" i="1"/>
  <c r="D3162" i="1"/>
  <c r="D3163" i="1"/>
  <c r="D3164" i="1"/>
  <c r="D3165" i="1"/>
  <c r="D3166" i="1"/>
  <c r="D3167" i="1"/>
  <c r="D3168" i="1"/>
  <c r="D3169" i="1"/>
  <c r="D3170" i="1"/>
  <c r="D3171" i="1"/>
  <c r="D3172" i="1"/>
  <c r="D3173" i="1"/>
  <c r="D3174" i="1"/>
  <c r="D3175" i="1"/>
  <c r="D3176" i="1"/>
  <c r="D3177" i="1"/>
  <c r="D3178" i="1"/>
  <c r="D3179" i="1"/>
  <c r="D3180" i="1"/>
  <c r="D3181" i="1"/>
  <c r="D3182" i="1"/>
  <c r="D3183" i="1"/>
  <c r="D3184" i="1"/>
  <c r="D3185" i="1"/>
  <c r="D3186" i="1"/>
  <c r="D3187" i="1"/>
  <c r="D3188" i="1"/>
  <c r="D3189" i="1"/>
  <c r="D3190" i="1"/>
  <c r="D3191" i="1"/>
  <c r="D3192" i="1"/>
  <c r="D3193" i="1"/>
  <c r="D3194" i="1"/>
  <c r="D3195" i="1"/>
  <c r="D3196" i="1"/>
  <c r="D3197" i="1"/>
  <c r="D3198" i="1"/>
  <c r="D3199" i="1"/>
  <c r="D3200" i="1"/>
  <c r="D3201" i="1"/>
  <c r="D3202" i="1"/>
  <c r="D3203" i="1"/>
  <c r="D3204" i="1"/>
  <c r="D3205" i="1"/>
  <c r="D3206" i="1"/>
  <c r="D3207" i="1"/>
  <c r="D3208" i="1"/>
  <c r="D3209" i="1"/>
  <c r="D3210" i="1"/>
  <c r="D3211" i="1"/>
  <c r="D3212" i="1"/>
  <c r="D3213" i="1"/>
  <c r="D3214" i="1"/>
  <c r="D3215" i="1"/>
  <c r="D3216" i="1"/>
  <c r="D3217" i="1"/>
  <c r="D3218" i="1"/>
  <c r="D3219" i="1"/>
  <c r="D3220" i="1"/>
  <c r="D3221" i="1"/>
  <c r="D3222" i="1"/>
  <c r="D3223" i="1"/>
  <c r="D3224" i="1"/>
  <c r="D3225" i="1"/>
  <c r="D3226" i="1"/>
  <c r="D3227" i="1"/>
  <c r="D3228" i="1"/>
  <c r="D3229" i="1"/>
  <c r="D3230" i="1"/>
  <c r="D3231" i="1"/>
  <c r="D3232" i="1"/>
  <c r="D3233" i="1"/>
  <c r="D3234" i="1"/>
  <c r="D3235" i="1"/>
  <c r="D3236" i="1"/>
  <c r="D3237" i="1"/>
  <c r="D3238" i="1"/>
  <c r="D3239" i="1"/>
  <c r="D3240" i="1"/>
  <c r="D3241" i="1"/>
  <c r="D3242" i="1"/>
  <c r="D3243" i="1"/>
  <c r="D3244" i="1"/>
  <c r="D3245" i="1"/>
  <c r="D3246" i="1"/>
  <c r="D3247" i="1"/>
  <c r="D3248" i="1"/>
  <c r="D3249" i="1"/>
  <c r="D3250" i="1"/>
  <c r="D3251" i="1"/>
  <c r="D3252" i="1"/>
  <c r="D3253" i="1"/>
  <c r="D3254" i="1"/>
  <c r="D3255" i="1"/>
  <c r="D3256" i="1"/>
  <c r="D3257" i="1"/>
  <c r="D3258" i="1"/>
  <c r="D3259" i="1"/>
  <c r="D3260" i="1"/>
  <c r="D3261" i="1"/>
  <c r="D3262" i="1"/>
  <c r="D3263" i="1"/>
  <c r="D3264" i="1"/>
  <c r="D3265" i="1"/>
  <c r="D3266" i="1"/>
  <c r="D3267" i="1"/>
  <c r="D3268" i="1"/>
  <c r="D3269" i="1"/>
  <c r="D3270" i="1"/>
  <c r="D3271" i="1"/>
  <c r="D3272" i="1"/>
  <c r="D3273" i="1"/>
  <c r="D3274" i="1"/>
  <c r="D3275" i="1"/>
  <c r="D3276" i="1"/>
  <c r="D3277" i="1"/>
  <c r="D3278" i="1"/>
  <c r="D3279" i="1"/>
  <c r="D3280" i="1"/>
  <c r="D3281" i="1"/>
  <c r="D3282" i="1"/>
  <c r="D3283" i="1"/>
  <c r="D3284" i="1"/>
  <c r="D3285" i="1"/>
  <c r="D3286" i="1"/>
  <c r="D3287" i="1"/>
  <c r="D3288" i="1"/>
  <c r="D3289" i="1"/>
  <c r="D3290" i="1"/>
  <c r="D3291" i="1"/>
  <c r="D3292" i="1"/>
  <c r="D3293" i="1"/>
  <c r="D3294" i="1"/>
  <c r="D3295" i="1"/>
  <c r="D3296" i="1"/>
  <c r="D3297" i="1"/>
  <c r="D3298" i="1"/>
  <c r="D3299" i="1"/>
  <c r="D3300" i="1"/>
  <c r="D3301" i="1"/>
  <c r="D3302" i="1"/>
  <c r="D3303" i="1"/>
  <c r="D3304" i="1"/>
  <c r="D3305" i="1"/>
  <c r="D3306" i="1"/>
  <c r="D3307" i="1"/>
  <c r="D3308" i="1"/>
  <c r="D3309" i="1"/>
  <c r="D3310" i="1"/>
  <c r="D3311" i="1"/>
  <c r="D3312" i="1"/>
  <c r="D3313" i="1"/>
  <c r="D3314" i="1"/>
  <c r="D3315" i="1"/>
  <c r="D3316" i="1"/>
  <c r="D3317" i="1"/>
  <c r="D3318" i="1"/>
  <c r="D3319" i="1"/>
  <c r="D3320" i="1"/>
  <c r="D3321" i="1"/>
  <c r="D3322" i="1"/>
  <c r="D3323" i="1"/>
  <c r="D3324" i="1"/>
  <c r="D3325" i="1"/>
  <c r="D3326" i="1"/>
  <c r="D3327" i="1"/>
  <c r="D3328" i="1"/>
  <c r="D3329" i="1"/>
  <c r="D3330" i="1"/>
  <c r="D3331" i="1"/>
  <c r="D3332" i="1"/>
  <c r="D3333" i="1"/>
  <c r="D3334" i="1"/>
  <c r="D3335" i="1"/>
  <c r="D3336" i="1"/>
  <c r="D3337" i="1"/>
  <c r="D3338" i="1"/>
  <c r="D3339" i="1"/>
  <c r="D3340" i="1"/>
  <c r="D3341" i="1"/>
  <c r="D3342" i="1"/>
  <c r="D3343" i="1"/>
  <c r="D3344" i="1"/>
  <c r="D3345" i="1"/>
  <c r="D3346" i="1"/>
  <c r="D3347" i="1"/>
  <c r="D3348" i="1"/>
  <c r="D3349" i="1"/>
  <c r="D3350" i="1"/>
  <c r="D3351" i="1"/>
  <c r="D3352" i="1"/>
  <c r="D3353" i="1"/>
  <c r="D3354" i="1"/>
  <c r="D3355" i="1"/>
  <c r="D3356" i="1"/>
  <c r="D3357" i="1"/>
  <c r="D3358" i="1"/>
  <c r="D3359" i="1"/>
  <c r="D3360" i="1"/>
  <c r="D3361" i="1"/>
  <c r="D3362" i="1"/>
  <c r="D3363" i="1"/>
  <c r="D3364" i="1"/>
  <c r="D3365" i="1"/>
  <c r="D3366" i="1"/>
  <c r="D3367" i="1"/>
  <c r="D3368" i="1"/>
  <c r="D3369" i="1"/>
  <c r="D3370" i="1"/>
  <c r="D3371" i="1"/>
  <c r="D3372" i="1"/>
  <c r="D3373" i="1"/>
  <c r="D3374" i="1"/>
  <c r="D3375" i="1"/>
  <c r="D3376" i="1"/>
  <c r="D3377" i="1"/>
  <c r="D3378" i="1"/>
  <c r="D3379" i="1"/>
  <c r="D3380" i="1"/>
  <c r="D3381" i="1"/>
  <c r="D3382" i="1"/>
  <c r="D3383" i="1"/>
  <c r="D3384" i="1"/>
  <c r="D3385" i="1"/>
  <c r="D3386" i="1"/>
  <c r="D3387" i="1"/>
  <c r="D3388" i="1"/>
  <c r="D3389" i="1"/>
  <c r="D3390" i="1"/>
  <c r="D3391" i="1"/>
  <c r="D3392" i="1"/>
  <c r="D3393" i="1"/>
  <c r="D3394" i="1"/>
  <c r="D3395" i="1"/>
  <c r="D3396" i="1"/>
  <c r="D3397" i="1"/>
  <c r="D3398" i="1"/>
  <c r="D3399" i="1"/>
  <c r="D3400" i="1"/>
  <c r="D3401" i="1"/>
  <c r="D3402" i="1"/>
  <c r="D3403" i="1"/>
  <c r="D3404" i="1"/>
  <c r="D3405" i="1"/>
  <c r="D3406" i="1"/>
  <c r="D3407" i="1"/>
  <c r="D3408" i="1"/>
  <c r="D3409" i="1"/>
  <c r="D3410" i="1"/>
  <c r="D3411" i="1"/>
  <c r="D3412" i="1"/>
  <c r="D3413" i="1"/>
  <c r="D3414" i="1"/>
  <c r="D3415" i="1"/>
  <c r="D3416" i="1"/>
  <c r="D3417" i="1"/>
  <c r="D3418" i="1"/>
  <c r="D3419" i="1"/>
  <c r="D3420" i="1"/>
  <c r="D3421" i="1"/>
  <c r="D3422" i="1"/>
  <c r="D3423" i="1"/>
  <c r="D3424" i="1"/>
  <c r="D3425" i="1"/>
  <c r="D3426" i="1"/>
  <c r="D3427" i="1"/>
  <c r="D3428" i="1"/>
  <c r="D3429" i="1"/>
  <c r="D3430" i="1"/>
  <c r="D3431" i="1"/>
  <c r="D3432" i="1"/>
  <c r="D3433" i="1"/>
  <c r="D3434" i="1"/>
  <c r="D3435" i="1"/>
  <c r="D3436" i="1"/>
  <c r="D3437" i="1"/>
  <c r="D3438" i="1"/>
  <c r="D3439" i="1"/>
  <c r="D3440" i="1"/>
  <c r="D3441" i="1"/>
  <c r="D3442" i="1"/>
  <c r="D3443" i="1"/>
  <c r="D3444" i="1"/>
  <c r="D3445" i="1"/>
  <c r="D3446" i="1"/>
  <c r="D3447" i="1"/>
  <c r="D3448" i="1"/>
  <c r="D3449" i="1"/>
  <c r="D3450" i="1"/>
  <c r="D3451" i="1"/>
  <c r="D3452" i="1"/>
  <c r="D3453" i="1"/>
  <c r="D3454" i="1"/>
  <c r="D3455" i="1"/>
  <c r="D3456" i="1"/>
  <c r="D3457" i="1"/>
  <c r="D3458" i="1"/>
  <c r="D3459" i="1"/>
  <c r="D3460" i="1"/>
  <c r="D3461" i="1"/>
  <c r="D3462" i="1"/>
  <c r="D3463" i="1"/>
  <c r="D3464" i="1"/>
  <c r="D3465" i="1"/>
  <c r="D3466" i="1"/>
  <c r="D3467" i="1"/>
  <c r="D3468" i="1"/>
  <c r="D3469" i="1"/>
  <c r="D3470" i="1"/>
  <c r="D3471" i="1"/>
  <c r="D3472" i="1"/>
  <c r="D3473" i="1"/>
  <c r="D3474" i="1"/>
  <c r="D3475" i="1"/>
  <c r="D3476" i="1"/>
  <c r="D3477" i="1"/>
  <c r="D3478" i="1"/>
  <c r="D3479" i="1"/>
  <c r="D3480" i="1"/>
  <c r="D3481" i="1"/>
  <c r="D3482" i="1"/>
  <c r="D3483" i="1"/>
  <c r="D3484" i="1"/>
  <c r="D3485" i="1"/>
  <c r="D3486" i="1"/>
  <c r="D3487" i="1"/>
  <c r="D3488" i="1"/>
  <c r="D3489" i="1"/>
  <c r="D3490" i="1"/>
  <c r="D3491" i="1"/>
  <c r="D3492" i="1"/>
  <c r="D3493" i="1"/>
  <c r="D3494" i="1"/>
  <c r="D3495" i="1"/>
  <c r="D3496" i="1"/>
  <c r="D3497" i="1"/>
  <c r="D3498" i="1"/>
  <c r="D3499" i="1"/>
  <c r="D3500" i="1"/>
  <c r="D3501" i="1"/>
  <c r="D3502" i="1"/>
  <c r="D3503" i="1"/>
  <c r="D3504" i="1"/>
  <c r="D3505" i="1"/>
  <c r="D3506" i="1"/>
  <c r="D3507" i="1"/>
  <c r="D3508" i="1"/>
  <c r="D3509" i="1"/>
  <c r="D3510" i="1"/>
  <c r="D3511" i="1"/>
  <c r="D3512" i="1"/>
  <c r="D3513" i="1"/>
  <c r="D3514" i="1"/>
  <c r="D3515" i="1"/>
  <c r="D3516" i="1"/>
  <c r="D3517" i="1"/>
  <c r="D3518" i="1"/>
  <c r="D3519" i="1"/>
  <c r="D3520" i="1"/>
  <c r="D3521" i="1"/>
  <c r="D3522" i="1"/>
  <c r="D3523" i="1"/>
  <c r="D3524" i="1"/>
  <c r="D3525" i="1"/>
  <c r="D3526" i="1"/>
  <c r="D3527" i="1"/>
  <c r="D3528" i="1"/>
  <c r="D3529" i="1"/>
  <c r="D3530" i="1"/>
  <c r="D3531" i="1"/>
  <c r="D3532" i="1"/>
  <c r="D3533" i="1"/>
  <c r="D3534" i="1"/>
  <c r="D3535" i="1"/>
  <c r="D3536" i="1"/>
  <c r="D3537" i="1"/>
  <c r="D3538" i="1"/>
  <c r="D3539" i="1"/>
  <c r="D3540" i="1"/>
  <c r="D3541" i="1"/>
  <c r="D3542" i="1"/>
  <c r="D3543" i="1"/>
  <c r="D3544" i="1"/>
  <c r="D3545" i="1"/>
  <c r="D3546" i="1"/>
  <c r="D3547" i="1"/>
  <c r="D3548" i="1"/>
  <c r="D3549" i="1"/>
  <c r="D3550" i="1"/>
  <c r="D3551" i="1"/>
  <c r="D3552" i="1"/>
  <c r="D3553" i="1"/>
  <c r="D3554" i="1"/>
  <c r="D3555" i="1"/>
  <c r="D3556" i="1"/>
  <c r="D3557" i="1"/>
  <c r="D3558" i="1"/>
  <c r="D3559" i="1"/>
  <c r="D3560" i="1"/>
  <c r="D3561" i="1"/>
  <c r="D3562" i="1"/>
  <c r="D3563" i="1"/>
  <c r="D3564" i="1"/>
  <c r="D3565" i="1"/>
  <c r="D3566" i="1"/>
  <c r="D3567" i="1"/>
  <c r="D3568" i="1"/>
  <c r="D3569" i="1"/>
  <c r="D3570" i="1"/>
  <c r="D3571" i="1"/>
  <c r="D3572" i="1"/>
  <c r="D3573" i="1"/>
  <c r="D3574" i="1"/>
  <c r="D3575" i="1"/>
  <c r="D3576" i="1"/>
  <c r="D3577" i="1"/>
  <c r="D3578" i="1"/>
  <c r="D3579" i="1"/>
  <c r="D3580" i="1"/>
  <c r="D3581" i="1"/>
  <c r="D3582" i="1"/>
  <c r="D3583" i="1"/>
  <c r="D3584" i="1"/>
  <c r="D3585" i="1"/>
  <c r="D3586" i="1"/>
  <c r="D3587" i="1"/>
  <c r="D3588" i="1"/>
  <c r="D3589" i="1"/>
  <c r="D3590" i="1"/>
  <c r="D3591" i="1"/>
  <c r="D3592" i="1"/>
  <c r="D3593" i="1"/>
  <c r="D3594" i="1"/>
  <c r="D3595" i="1"/>
  <c r="D3596" i="1"/>
  <c r="D3597" i="1"/>
  <c r="D3598" i="1"/>
  <c r="D3599" i="1"/>
  <c r="D3600" i="1"/>
  <c r="D3601" i="1"/>
  <c r="D3602" i="1"/>
  <c r="D3603" i="1"/>
  <c r="D3604" i="1"/>
  <c r="D3605" i="1"/>
  <c r="D3606" i="1"/>
  <c r="D3607" i="1"/>
  <c r="D3608" i="1"/>
  <c r="D3609" i="1"/>
  <c r="D3610" i="1"/>
  <c r="D3611" i="1"/>
  <c r="D3612" i="1"/>
  <c r="D3613" i="1"/>
  <c r="D3614" i="1"/>
  <c r="D3615" i="1"/>
  <c r="D3616" i="1"/>
  <c r="D3617" i="1"/>
  <c r="D3618" i="1"/>
  <c r="D3619" i="1"/>
  <c r="D3620" i="1"/>
  <c r="D3621" i="1"/>
  <c r="D3622" i="1"/>
  <c r="D3623" i="1"/>
  <c r="D3624" i="1"/>
  <c r="D3625" i="1"/>
  <c r="D3626" i="1"/>
  <c r="D3627" i="1"/>
  <c r="D3628" i="1"/>
  <c r="D3629" i="1"/>
  <c r="D3630" i="1"/>
  <c r="D3631" i="1"/>
  <c r="D3632" i="1"/>
  <c r="D3633" i="1"/>
  <c r="D3634" i="1"/>
  <c r="D3635" i="1"/>
  <c r="D3636" i="1"/>
  <c r="D3637" i="1"/>
  <c r="D3638" i="1"/>
  <c r="D3639" i="1"/>
  <c r="D3640" i="1"/>
  <c r="D3641" i="1"/>
  <c r="D3642" i="1"/>
  <c r="D3643" i="1"/>
  <c r="D3644" i="1"/>
  <c r="D3645" i="1"/>
  <c r="D3646" i="1"/>
  <c r="D3647" i="1"/>
  <c r="D3648" i="1"/>
  <c r="D3649" i="1"/>
  <c r="D3650" i="1"/>
  <c r="D3651" i="1"/>
  <c r="D3652" i="1"/>
  <c r="D3653" i="1"/>
  <c r="D3654" i="1"/>
  <c r="D3655" i="1"/>
  <c r="D3656" i="1"/>
  <c r="D3657" i="1"/>
  <c r="D3658" i="1"/>
  <c r="D3659" i="1"/>
  <c r="D3660" i="1"/>
  <c r="D3661" i="1"/>
  <c r="D3662" i="1"/>
  <c r="D3663" i="1"/>
  <c r="D3664" i="1"/>
  <c r="D3665" i="1"/>
  <c r="D3666" i="1"/>
  <c r="D3667" i="1"/>
  <c r="D3668" i="1"/>
  <c r="D3669" i="1"/>
  <c r="D3670" i="1"/>
  <c r="D3671" i="1"/>
  <c r="D3672" i="1"/>
  <c r="D3673" i="1"/>
  <c r="D3674" i="1"/>
  <c r="D3675" i="1"/>
  <c r="D3676" i="1"/>
  <c r="D3677" i="1"/>
  <c r="D3678" i="1"/>
  <c r="D3679" i="1"/>
  <c r="D3680" i="1"/>
  <c r="D3681" i="1"/>
  <c r="D3682" i="1"/>
  <c r="D3683" i="1"/>
  <c r="D3684" i="1"/>
  <c r="D3685" i="1"/>
  <c r="D3686" i="1"/>
  <c r="D3687" i="1"/>
  <c r="D3688" i="1"/>
  <c r="D3689" i="1"/>
  <c r="D3690" i="1"/>
  <c r="D3691" i="1"/>
  <c r="D3692" i="1"/>
  <c r="D3693" i="1"/>
  <c r="D3694" i="1"/>
  <c r="D3695" i="1"/>
  <c r="D3696" i="1"/>
  <c r="D3697" i="1"/>
  <c r="D3698" i="1"/>
  <c r="D3699" i="1"/>
  <c r="D3700" i="1"/>
  <c r="D3701" i="1"/>
  <c r="D3702" i="1"/>
  <c r="D3703" i="1"/>
  <c r="D3704" i="1"/>
  <c r="D3705" i="1"/>
  <c r="D3706" i="1"/>
  <c r="D3707" i="1"/>
  <c r="D3708" i="1"/>
  <c r="D3709" i="1"/>
  <c r="D3710" i="1"/>
  <c r="D3711" i="1"/>
  <c r="D3712" i="1"/>
  <c r="D3713" i="1"/>
  <c r="D3714" i="1"/>
  <c r="D3715" i="1"/>
  <c r="D3716" i="1"/>
  <c r="D3717" i="1"/>
  <c r="D3718" i="1"/>
  <c r="D3719" i="1"/>
  <c r="D3720" i="1"/>
  <c r="D3721" i="1"/>
  <c r="D3722" i="1"/>
  <c r="D3723" i="1"/>
  <c r="D3724" i="1"/>
  <c r="D3725" i="1"/>
  <c r="D3726" i="1"/>
  <c r="D3727" i="1"/>
  <c r="D3728" i="1"/>
  <c r="D3729" i="1"/>
  <c r="D3730" i="1"/>
  <c r="D3731" i="1"/>
  <c r="D3732" i="1"/>
  <c r="D3733" i="1"/>
  <c r="D3734" i="1"/>
  <c r="D3735" i="1"/>
  <c r="D3736" i="1"/>
  <c r="D3737" i="1"/>
  <c r="D3738" i="1"/>
  <c r="D3739" i="1"/>
  <c r="D3740" i="1"/>
  <c r="D3741" i="1"/>
  <c r="D3742" i="1"/>
  <c r="D3743" i="1"/>
  <c r="D3744" i="1"/>
  <c r="D3745" i="1"/>
  <c r="D3746" i="1"/>
  <c r="D3747" i="1"/>
  <c r="D3748" i="1"/>
  <c r="D3749" i="1"/>
  <c r="D3750" i="1"/>
  <c r="D3751" i="1"/>
  <c r="D3752" i="1"/>
  <c r="D3753" i="1"/>
  <c r="D3754" i="1"/>
  <c r="D3755" i="1"/>
  <c r="D3756" i="1"/>
  <c r="D3757" i="1"/>
  <c r="D3758" i="1"/>
  <c r="D3759" i="1"/>
  <c r="D3760" i="1"/>
  <c r="D3761" i="1"/>
  <c r="D3762" i="1"/>
  <c r="D3763" i="1"/>
  <c r="D3764" i="1"/>
  <c r="D3765" i="1"/>
  <c r="D3766" i="1"/>
  <c r="D3767" i="1"/>
  <c r="D3768" i="1"/>
  <c r="D3769" i="1"/>
  <c r="D3770" i="1"/>
  <c r="D3771" i="1"/>
  <c r="D3772" i="1"/>
  <c r="D3773" i="1"/>
  <c r="D3774" i="1"/>
  <c r="D3775" i="1"/>
  <c r="D3776" i="1"/>
  <c r="D3777" i="1"/>
  <c r="D3778" i="1"/>
  <c r="D3779" i="1"/>
  <c r="D3780" i="1"/>
  <c r="D3781" i="1"/>
  <c r="D3782" i="1"/>
  <c r="D3783" i="1"/>
  <c r="D3784" i="1"/>
  <c r="D3785" i="1"/>
  <c r="D3786" i="1"/>
  <c r="D3787" i="1"/>
  <c r="D3788" i="1"/>
  <c r="D3789" i="1"/>
  <c r="D3790" i="1"/>
  <c r="D3791" i="1"/>
  <c r="D3792" i="1"/>
  <c r="D3793" i="1"/>
  <c r="D3794" i="1"/>
  <c r="D3795" i="1"/>
  <c r="D3796" i="1"/>
  <c r="D3797" i="1"/>
  <c r="D3798" i="1"/>
  <c r="D3799" i="1"/>
  <c r="D3800" i="1"/>
  <c r="D3801" i="1"/>
  <c r="D3802" i="1"/>
  <c r="D3803" i="1"/>
  <c r="D3804" i="1"/>
  <c r="D3805" i="1"/>
  <c r="D3806" i="1"/>
  <c r="D3807" i="1"/>
  <c r="D3808" i="1"/>
  <c r="D3809" i="1"/>
  <c r="D3810" i="1"/>
  <c r="D3811" i="1"/>
  <c r="D3812" i="1"/>
  <c r="D3813" i="1"/>
  <c r="D3814" i="1"/>
  <c r="D3815" i="1"/>
  <c r="D3816" i="1"/>
  <c r="D3817" i="1"/>
  <c r="D3818" i="1"/>
  <c r="D3819" i="1"/>
  <c r="D3820" i="1"/>
  <c r="D3821" i="1"/>
  <c r="D3822" i="1"/>
  <c r="D3823" i="1"/>
  <c r="D3824" i="1"/>
  <c r="D3825" i="1"/>
  <c r="D3826" i="1"/>
  <c r="D3827" i="1"/>
  <c r="D3828" i="1"/>
  <c r="D3829" i="1"/>
  <c r="D3830" i="1"/>
  <c r="D3831" i="1"/>
  <c r="D3832" i="1"/>
  <c r="D3833" i="1"/>
  <c r="D3834" i="1"/>
  <c r="D3835" i="1"/>
  <c r="D3836" i="1"/>
  <c r="D3837" i="1"/>
  <c r="D3838" i="1"/>
  <c r="D3839" i="1"/>
  <c r="D3840" i="1"/>
  <c r="D3841" i="1"/>
  <c r="D3842" i="1"/>
  <c r="D3843" i="1"/>
  <c r="D3844" i="1"/>
  <c r="D3845" i="1"/>
  <c r="D3846" i="1"/>
  <c r="D3847" i="1"/>
  <c r="D3848" i="1"/>
  <c r="D3849" i="1"/>
  <c r="D3850" i="1"/>
  <c r="D3851" i="1"/>
  <c r="D3852" i="1"/>
  <c r="D3853" i="1"/>
  <c r="D3854" i="1"/>
  <c r="D3855" i="1"/>
  <c r="D3856" i="1"/>
  <c r="D3857" i="1"/>
  <c r="D3858" i="1"/>
  <c r="D3859" i="1"/>
  <c r="D3860" i="1"/>
  <c r="D3861" i="1"/>
  <c r="D3862" i="1"/>
  <c r="D3863" i="1"/>
  <c r="D3864" i="1"/>
  <c r="D3865" i="1"/>
  <c r="D3866" i="1"/>
  <c r="D3867" i="1"/>
  <c r="D3868" i="1"/>
  <c r="D3869" i="1"/>
  <c r="D3870" i="1"/>
  <c r="D3871" i="1"/>
  <c r="D3872" i="1"/>
  <c r="D3873" i="1"/>
  <c r="D3874" i="1"/>
  <c r="D3875" i="1"/>
  <c r="D3876" i="1"/>
  <c r="D3877" i="1"/>
  <c r="D3878" i="1"/>
  <c r="D3879" i="1"/>
  <c r="D3880" i="1"/>
  <c r="D3881" i="1"/>
  <c r="D3882" i="1"/>
  <c r="D3883" i="1"/>
  <c r="D3884" i="1"/>
  <c r="D3885" i="1"/>
  <c r="D3886" i="1"/>
  <c r="D3887" i="1"/>
  <c r="D3888" i="1"/>
  <c r="D3889" i="1"/>
  <c r="D3890" i="1"/>
  <c r="D3891" i="1"/>
  <c r="D3892" i="1"/>
  <c r="D3893" i="1"/>
  <c r="D3894" i="1"/>
  <c r="D3895" i="1"/>
  <c r="D3896" i="1"/>
  <c r="D3897" i="1"/>
  <c r="D3898" i="1"/>
  <c r="D3899" i="1"/>
  <c r="D3900" i="1"/>
  <c r="D3901" i="1"/>
  <c r="D3902" i="1"/>
  <c r="D3903" i="1"/>
  <c r="D3904" i="1"/>
  <c r="D3905" i="1"/>
  <c r="D3906" i="1"/>
  <c r="D3907" i="1"/>
  <c r="D3908" i="1"/>
  <c r="D3909" i="1"/>
  <c r="D3910" i="1"/>
  <c r="D3911" i="1"/>
  <c r="D3912" i="1"/>
  <c r="D3913" i="1"/>
  <c r="D3914" i="1"/>
  <c r="D3915" i="1"/>
  <c r="D3916" i="1"/>
  <c r="D3917" i="1"/>
  <c r="D3918" i="1"/>
  <c r="D3919" i="1"/>
  <c r="D3920" i="1"/>
  <c r="D3921" i="1"/>
  <c r="D3922" i="1"/>
  <c r="D3923" i="1"/>
  <c r="D3924" i="1"/>
  <c r="D3925" i="1"/>
  <c r="D3926" i="1"/>
  <c r="D3927" i="1"/>
  <c r="D3928" i="1"/>
  <c r="D3929" i="1"/>
  <c r="D3930" i="1"/>
  <c r="D3931" i="1"/>
  <c r="D3932" i="1"/>
  <c r="D3933" i="1"/>
  <c r="D3934" i="1"/>
  <c r="D3935" i="1"/>
  <c r="D3936" i="1"/>
  <c r="D3937" i="1"/>
  <c r="D3938" i="1"/>
  <c r="D3939" i="1"/>
  <c r="D3940" i="1"/>
  <c r="D3941" i="1"/>
  <c r="D3942" i="1"/>
  <c r="D3943" i="1"/>
  <c r="D3944" i="1"/>
  <c r="D3945" i="1"/>
  <c r="D3946" i="1"/>
  <c r="D3947" i="1"/>
  <c r="D3948" i="1"/>
  <c r="D3949" i="1"/>
  <c r="D3950" i="1"/>
  <c r="D3951" i="1"/>
  <c r="D3952" i="1"/>
  <c r="D3953" i="1"/>
  <c r="D3954" i="1"/>
  <c r="D3955" i="1"/>
  <c r="D3956" i="1"/>
  <c r="D3957" i="1"/>
  <c r="D3958" i="1"/>
  <c r="D3959" i="1"/>
  <c r="D3960" i="1"/>
  <c r="D3961" i="1"/>
  <c r="D3962" i="1"/>
  <c r="D3963" i="1"/>
  <c r="D3964" i="1"/>
  <c r="D3965" i="1"/>
  <c r="D3966" i="1"/>
  <c r="D3967" i="1"/>
  <c r="D3968" i="1"/>
  <c r="D3969" i="1"/>
  <c r="D3970" i="1"/>
  <c r="D3971" i="1"/>
  <c r="D3972" i="1"/>
  <c r="D3973" i="1"/>
  <c r="D3974" i="1"/>
  <c r="D3975" i="1"/>
  <c r="D3976" i="1"/>
  <c r="D3977" i="1"/>
  <c r="D3978" i="1"/>
  <c r="D3979" i="1"/>
  <c r="D3980" i="1"/>
  <c r="D3981" i="1"/>
  <c r="D3982" i="1"/>
  <c r="D3983" i="1"/>
  <c r="D3984" i="1"/>
  <c r="D3985" i="1"/>
  <c r="D3986" i="1"/>
  <c r="D3987" i="1"/>
  <c r="D3988" i="1"/>
  <c r="D3989" i="1"/>
  <c r="D3990" i="1"/>
  <c r="D3991" i="1"/>
  <c r="D3992" i="1"/>
  <c r="D3993" i="1"/>
  <c r="D3994" i="1"/>
  <c r="D3995" i="1"/>
  <c r="D3996" i="1"/>
  <c r="D3997" i="1"/>
  <c r="D3998" i="1"/>
  <c r="D3999" i="1"/>
  <c r="D4000" i="1"/>
  <c r="D4001" i="1"/>
  <c r="D4002" i="1"/>
  <c r="D4003" i="1"/>
  <c r="D4004" i="1"/>
  <c r="D4005" i="1"/>
  <c r="D4006" i="1"/>
  <c r="D4007" i="1"/>
  <c r="D4008" i="1"/>
  <c r="D4009" i="1"/>
  <c r="D4010" i="1"/>
  <c r="D4011" i="1"/>
  <c r="D4012" i="1"/>
  <c r="D4013" i="1"/>
  <c r="D4014" i="1"/>
  <c r="D4015" i="1"/>
  <c r="D4016" i="1"/>
  <c r="D4017" i="1"/>
  <c r="D4018" i="1"/>
  <c r="D4019" i="1"/>
  <c r="D4020" i="1"/>
  <c r="D4021" i="1"/>
  <c r="D4022" i="1"/>
  <c r="D4023" i="1"/>
  <c r="D4024" i="1"/>
  <c r="D4025" i="1"/>
  <c r="D4026" i="1"/>
  <c r="D4027" i="1"/>
  <c r="D4028" i="1"/>
  <c r="D4029" i="1"/>
  <c r="D4030" i="1"/>
  <c r="D4031" i="1"/>
  <c r="D4032" i="1"/>
  <c r="D4033" i="1"/>
  <c r="D4034" i="1"/>
  <c r="D4035" i="1"/>
  <c r="D4036" i="1"/>
  <c r="D4037" i="1"/>
  <c r="D4038" i="1"/>
  <c r="D4039" i="1"/>
  <c r="D4040" i="1"/>
  <c r="D4041" i="1"/>
  <c r="D4042" i="1"/>
  <c r="D4043" i="1"/>
  <c r="D4044" i="1"/>
  <c r="D4045" i="1"/>
  <c r="D4046" i="1"/>
  <c r="D4047" i="1"/>
  <c r="D4048" i="1"/>
  <c r="D4049" i="1"/>
  <c r="D4050" i="1"/>
  <c r="D4051" i="1"/>
  <c r="D4052" i="1"/>
  <c r="D4053" i="1"/>
  <c r="D4054" i="1"/>
  <c r="D4055" i="1"/>
  <c r="D4056" i="1"/>
  <c r="D4057" i="1"/>
  <c r="D4058" i="1"/>
  <c r="D4059" i="1"/>
  <c r="D4060" i="1"/>
  <c r="D4061" i="1"/>
  <c r="D4062" i="1"/>
  <c r="D4063" i="1"/>
  <c r="D4064" i="1"/>
  <c r="D4065" i="1"/>
  <c r="D4066" i="1"/>
  <c r="D4067" i="1"/>
  <c r="D4068" i="1"/>
  <c r="D4069" i="1"/>
  <c r="D4070" i="1"/>
  <c r="D4071" i="1"/>
  <c r="D4072" i="1"/>
  <c r="D4073" i="1"/>
  <c r="D4074" i="1"/>
  <c r="D4075" i="1"/>
  <c r="D4076" i="1"/>
  <c r="D4077" i="1"/>
  <c r="D4078" i="1"/>
  <c r="D4079" i="1"/>
  <c r="D4080" i="1"/>
  <c r="D4081" i="1"/>
  <c r="D4082" i="1"/>
  <c r="D4083" i="1"/>
  <c r="D4084" i="1"/>
  <c r="D4085" i="1"/>
  <c r="D4086" i="1"/>
  <c r="D4087" i="1"/>
  <c r="D4088" i="1"/>
  <c r="D4089" i="1"/>
  <c r="D4090" i="1"/>
  <c r="D4091" i="1"/>
  <c r="D4092" i="1"/>
  <c r="D4093" i="1"/>
  <c r="D4094" i="1"/>
  <c r="D4095" i="1"/>
  <c r="D4096" i="1"/>
  <c r="D4097" i="1"/>
  <c r="D4098" i="1"/>
  <c r="D4099" i="1"/>
  <c r="D4100" i="1"/>
  <c r="D4101" i="1"/>
  <c r="D4102" i="1"/>
  <c r="D4103" i="1"/>
  <c r="D4104" i="1"/>
  <c r="D4105" i="1"/>
  <c r="D4106" i="1"/>
  <c r="D4107" i="1"/>
  <c r="D4108" i="1"/>
  <c r="D4109" i="1"/>
  <c r="D4110" i="1"/>
  <c r="D4111" i="1"/>
  <c r="D4112" i="1"/>
  <c r="D4113" i="1"/>
  <c r="D4114" i="1"/>
  <c r="D4115" i="1"/>
  <c r="D4116" i="1"/>
  <c r="D4117" i="1"/>
  <c r="D4118" i="1"/>
  <c r="D4119" i="1"/>
  <c r="D4120" i="1"/>
  <c r="D4121" i="1"/>
  <c r="D4122" i="1"/>
  <c r="D4123" i="1"/>
  <c r="D4124" i="1"/>
  <c r="D4125" i="1"/>
  <c r="D4126" i="1"/>
  <c r="D4127" i="1"/>
  <c r="D4128" i="1"/>
  <c r="D4129" i="1"/>
  <c r="D4130" i="1"/>
  <c r="D4131" i="1"/>
  <c r="D4132" i="1"/>
  <c r="D4133" i="1"/>
  <c r="D4134" i="1"/>
  <c r="D4135" i="1"/>
  <c r="D4136" i="1"/>
  <c r="D4137" i="1"/>
  <c r="D4138" i="1"/>
  <c r="D4139" i="1"/>
  <c r="D4140" i="1"/>
  <c r="D4141" i="1"/>
  <c r="D4142" i="1"/>
  <c r="D4143" i="1"/>
  <c r="D4144" i="1"/>
  <c r="D4145" i="1"/>
  <c r="D4146" i="1"/>
  <c r="D4147" i="1"/>
  <c r="D4148" i="1"/>
  <c r="D4149" i="1"/>
  <c r="D4150" i="1"/>
  <c r="D4151" i="1"/>
  <c r="D4152" i="1"/>
  <c r="D4153" i="1"/>
  <c r="D4154" i="1"/>
  <c r="D4155" i="1"/>
  <c r="D4156" i="1"/>
  <c r="D4157" i="1"/>
  <c r="D4158" i="1"/>
  <c r="D4159" i="1"/>
  <c r="D4160" i="1"/>
  <c r="D4161" i="1"/>
  <c r="D4162" i="1"/>
  <c r="D4163" i="1"/>
  <c r="D4164" i="1"/>
  <c r="D4165" i="1"/>
  <c r="D4166" i="1"/>
  <c r="D4167" i="1"/>
  <c r="D4168" i="1"/>
  <c r="D4169" i="1"/>
  <c r="D4170" i="1"/>
  <c r="D4171" i="1"/>
  <c r="D4172" i="1"/>
  <c r="D4173" i="1"/>
  <c r="D4174" i="1"/>
  <c r="D4175" i="1"/>
  <c r="D4176" i="1"/>
  <c r="D4177" i="1"/>
  <c r="D4178" i="1"/>
  <c r="D4179" i="1"/>
  <c r="D4180" i="1"/>
  <c r="D4181" i="1"/>
  <c r="D4182" i="1"/>
  <c r="D4183" i="1"/>
  <c r="D4184" i="1"/>
  <c r="D4185" i="1"/>
  <c r="D4186" i="1"/>
  <c r="D4187" i="1"/>
  <c r="D4188" i="1"/>
  <c r="D4189" i="1"/>
  <c r="D4190" i="1"/>
  <c r="D4191" i="1"/>
  <c r="D4192" i="1"/>
  <c r="D4193" i="1"/>
  <c r="D4194" i="1"/>
  <c r="D4195" i="1"/>
  <c r="D4196" i="1"/>
  <c r="D4197" i="1"/>
  <c r="D4198" i="1"/>
  <c r="D4199" i="1"/>
  <c r="D4200" i="1"/>
  <c r="D4201" i="1"/>
  <c r="D4202" i="1"/>
  <c r="D4203" i="1"/>
  <c r="D4204" i="1"/>
  <c r="D4205" i="1"/>
  <c r="D4206" i="1"/>
  <c r="D4207" i="1"/>
  <c r="D4208" i="1"/>
  <c r="D4209" i="1"/>
  <c r="D4210" i="1"/>
  <c r="D4211" i="1"/>
  <c r="D4212" i="1"/>
  <c r="D4213" i="1"/>
  <c r="D4214" i="1"/>
  <c r="D4215" i="1"/>
  <c r="D4216" i="1"/>
  <c r="D4217" i="1"/>
  <c r="D4218" i="1"/>
  <c r="D4219" i="1"/>
  <c r="D4220" i="1"/>
  <c r="D4221" i="1"/>
  <c r="D4222" i="1"/>
  <c r="D4223" i="1"/>
  <c r="D4224" i="1"/>
  <c r="D4225" i="1"/>
  <c r="D4226" i="1"/>
  <c r="D4227" i="1"/>
  <c r="D4228" i="1"/>
  <c r="D4229" i="1"/>
  <c r="D4230" i="1"/>
  <c r="D4231" i="1"/>
  <c r="D4232" i="1"/>
  <c r="D4233" i="1"/>
  <c r="D4234" i="1"/>
  <c r="D4235" i="1"/>
  <c r="D4236" i="1"/>
  <c r="D4237" i="1"/>
  <c r="D4238" i="1"/>
  <c r="D4239" i="1"/>
  <c r="D4240" i="1"/>
  <c r="D4241" i="1"/>
  <c r="D4242" i="1"/>
  <c r="D4243" i="1"/>
  <c r="D4244" i="1"/>
  <c r="D4245" i="1"/>
  <c r="D4246" i="1"/>
  <c r="D4247" i="1"/>
  <c r="D4248" i="1"/>
  <c r="D4249" i="1"/>
  <c r="D4250" i="1"/>
  <c r="D4251" i="1"/>
  <c r="D4252" i="1"/>
  <c r="D4253" i="1"/>
  <c r="D4254" i="1"/>
  <c r="D4255" i="1"/>
  <c r="D4256" i="1"/>
  <c r="D4257" i="1"/>
  <c r="D4258" i="1"/>
  <c r="D4259" i="1"/>
  <c r="D4260" i="1"/>
  <c r="D4261" i="1"/>
  <c r="D4262" i="1"/>
  <c r="D4263" i="1"/>
  <c r="D4264" i="1"/>
  <c r="D4265" i="1"/>
  <c r="D4266" i="1"/>
  <c r="D4267" i="1"/>
  <c r="D4268" i="1"/>
  <c r="D4269" i="1"/>
  <c r="D4270" i="1"/>
  <c r="D4271" i="1"/>
  <c r="D4272" i="1"/>
  <c r="D4273" i="1"/>
  <c r="D4274" i="1"/>
  <c r="D4275" i="1"/>
  <c r="D4276" i="1"/>
  <c r="D4277" i="1"/>
  <c r="D4278" i="1"/>
  <c r="D4279" i="1"/>
  <c r="D4280" i="1"/>
  <c r="D4281" i="1"/>
  <c r="D4282" i="1"/>
  <c r="D4283" i="1"/>
  <c r="D4284" i="1"/>
  <c r="D4285" i="1"/>
  <c r="D4286" i="1"/>
  <c r="D4287" i="1"/>
  <c r="D4288" i="1"/>
  <c r="D4289" i="1"/>
  <c r="D4290" i="1"/>
  <c r="D4291" i="1"/>
  <c r="D4292" i="1"/>
  <c r="D4293" i="1"/>
  <c r="D4294" i="1"/>
  <c r="D4295" i="1"/>
  <c r="D4296" i="1"/>
  <c r="D4297" i="1"/>
  <c r="D4298" i="1"/>
  <c r="D4299" i="1"/>
  <c r="D4300" i="1"/>
  <c r="D4301" i="1"/>
  <c r="D4302" i="1"/>
  <c r="D4303" i="1"/>
  <c r="D4304" i="1"/>
  <c r="D4305" i="1"/>
  <c r="D4306" i="1"/>
  <c r="D4307" i="1"/>
  <c r="D4308" i="1"/>
  <c r="D4309" i="1"/>
  <c r="D4310" i="1"/>
  <c r="D4311" i="1"/>
  <c r="D4312" i="1"/>
  <c r="D4313" i="1"/>
  <c r="D4314" i="1"/>
  <c r="D4315" i="1"/>
  <c r="D4316" i="1"/>
  <c r="D4317" i="1"/>
  <c r="D4318" i="1"/>
  <c r="D4319" i="1"/>
  <c r="D4320" i="1"/>
  <c r="D4321" i="1"/>
  <c r="D4322" i="1"/>
  <c r="D4323" i="1"/>
  <c r="D4324" i="1"/>
  <c r="D4325" i="1"/>
  <c r="D4326" i="1"/>
  <c r="D4327" i="1"/>
  <c r="D4328" i="1"/>
  <c r="D4329" i="1"/>
  <c r="D4330" i="1"/>
  <c r="D4331" i="1"/>
  <c r="D4332" i="1"/>
  <c r="D4333" i="1"/>
  <c r="D4334" i="1"/>
  <c r="D4335" i="1"/>
  <c r="D4336" i="1"/>
  <c r="D4337" i="1"/>
  <c r="D4338" i="1"/>
  <c r="D4339" i="1"/>
  <c r="D4340" i="1"/>
  <c r="D4341" i="1"/>
  <c r="D4342" i="1"/>
  <c r="D4343" i="1"/>
  <c r="D4344" i="1"/>
  <c r="D4345" i="1"/>
  <c r="D4346" i="1"/>
  <c r="D4347" i="1"/>
  <c r="D4348" i="1"/>
  <c r="D4349" i="1"/>
  <c r="D4350" i="1"/>
  <c r="D4351" i="1"/>
  <c r="D4352" i="1"/>
  <c r="D4353" i="1"/>
  <c r="D4354" i="1"/>
  <c r="D4355" i="1"/>
  <c r="D4356" i="1"/>
  <c r="D4357" i="1"/>
  <c r="D4358" i="1"/>
  <c r="D4359" i="1"/>
  <c r="D4360" i="1"/>
  <c r="D4361" i="1"/>
  <c r="D4362" i="1"/>
  <c r="D4363" i="1"/>
  <c r="D4364" i="1"/>
  <c r="D4365" i="1"/>
  <c r="D4366" i="1"/>
  <c r="D4367" i="1"/>
  <c r="D4368" i="1"/>
  <c r="D4369" i="1"/>
  <c r="D4370" i="1"/>
  <c r="D4371" i="1"/>
  <c r="D4372" i="1"/>
  <c r="D4373" i="1"/>
  <c r="D4374" i="1"/>
  <c r="D4375" i="1"/>
  <c r="D4376" i="1"/>
  <c r="D4377" i="1"/>
  <c r="D4378" i="1"/>
  <c r="D4379" i="1"/>
  <c r="D4380" i="1"/>
  <c r="D4381" i="1"/>
  <c r="D4382" i="1"/>
  <c r="D4383" i="1"/>
  <c r="D4384" i="1"/>
  <c r="D4385" i="1"/>
  <c r="D4386" i="1"/>
  <c r="D4387" i="1"/>
  <c r="D4388" i="1"/>
  <c r="D4389" i="1"/>
  <c r="D4390" i="1"/>
  <c r="D4391" i="1"/>
  <c r="D4392" i="1"/>
  <c r="D4393" i="1"/>
  <c r="D4394" i="1"/>
  <c r="D4395" i="1"/>
  <c r="D4396" i="1"/>
  <c r="D4397" i="1"/>
  <c r="D4398" i="1"/>
  <c r="D4399" i="1"/>
  <c r="D4400" i="1"/>
  <c r="D4401" i="1"/>
  <c r="D4402" i="1"/>
  <c r="D4403" i="1"/>
  <c r="D4404" i="1"/>
  <c r="D4405" i="1"/>
  <c r="D4406" i="1"/>
  <c r="D4407" i="1"/>
  <c r="D4408" i="1"/>
  <c r="D4409" i="1"/>
  <c r="D4410" i="1"/>
  <c r="D4411" i="1"/>
  <c r="D4412" i="1"/>
  <c r="D4413" i="1"/>
  <c r="D4414" i="1"/>
  <c r="D4415" i="1"/>
  <c r="D4416" i="1"/>
  <c r="D4417" i="1"/>
  <c r="D4418" i="1"/>
  <c r="D4419" i="1"/>
  <c r="D4420" i="1"/>
  <c r="D4421" i="1"/>
  <c r="D4422" i="1"/>
  <c r="D4423" i="1"/>
  <c r="D4424" i="1"/>
  <c r="D4425" i="1"/>
  <c r="D4426" i="1"/>
  <c r="D4427" i="1"/>
  <c r="D4428" i="1"/>
  <c r="D4429" i="1"/>
  <c r="D4430" i="1"/>
  <c r="D4431" i="1"/>
  <c r="D4432" i="1"/>
  <c r="D4433" i="1"/>
  <c r="D4434" i="1"/>
  <c r="D4435" i="1"/>
  <c r="D4436" i="1"/>
  <c r="D4437" i="1"/>
  <c r="D4438" i="1"/>
  <c r="D4439" i="1"/>
  <c r="D4440" i="1"/>
  <c r="D4441" i="1"/>
  <c r="D4442" i="1"/>
  <c r="D4443" i="1"/>
  <c r="D4444" i="1"/>
  <c r="D4445" i="1"/>
  <c r="D4446" i="1"/>
  <c r="D4447" i="1"/>
  <c r="D4448" i="1"/>
  <c r="D4449" i="1"/>
  <c r="D4450" i="1"/>
  <c r="D4451" i="1"/>
  <c r="D4452" i="1"/>
  <c r="D4453" i="1"/>
  <c r="D4454" i="1"/>
  <c r="D4455" i="1"/>
  <c r="D4456" i="1"/>
  <c r="D4457" i="1"/>
  <c r="D4458" i="1"/>
  <c r="D4459" i="1"/>
  <c r="D4460" i="1"/>
  <c r="D4461" i="1"/>
  <c r="D4462" i="1"/>
  <c r="D4463" i="1"/>
  <c r="D4464" i="1"/>
  <c r="D4465" i="1"/>
  <c r="D4466" i="1"/>
  <c r="D4467" i="1"/>
  <c r="D4468" i="1"/>
  <c r="D4469" i="1"/>
  <c r="D4470" i="1"/>
  <c r="D4471" i="1"/>
  <c r="D4472" i="1"/>
  <c r="D4473" i="1"/>
  <c r="D4474" i="1"/>
  <c r="D4475" i="1"/>
  <c r="D4476" i="1"/>
  <c r="D4477" i="1"/>
  <c r="D4478" i="1"/>
  <c r="D4479" i="1"/>
  <c r="D4480" i="1"/>
  <c r="D4481" i="1"/>
  <c r="D4482" i="1"/>
  <c r="D4483" i="1"/>
  <c r="D4484" i="1"/>
  <c r="D4485" i="1"/>
  <c r="D4486" i="1"/>
  <c r="D4487" i="1"/>
  <c r="D4488" i="1"/>
  <c r="D4489" i="1"/>
  <c r="D4490" i="1"/>
  <c r="D4491" i="1"/>
  <c r="D4492" i="1"/>
  <c r="D4493" i="1"/>
  <c r="D4494" i="1"/>
  <c r="D4495" i="1"/>
  <c r="D4496" i="1"/>
  <c r="D4497" i="1"/>
  <c r="D4498" i="1"/>
  <c r="D4499" i="1"/>
  <c r="D4500" i="1"/>
  <c r="D4501" i="1"/>
  <c r="D4502" i="1"/>
  <c r="D4503" i="1"/>
  <c r="D4504" i="1"/>
  <c r="D4505" i="1"/>
  <c r="D4506" i="1"/>
  <c r="D4507" i="1"/>
  <c r="D4508" i="1"/>
  <c r="D4509" i="1"/>
  <c r="D4510" i="1"/>
  <c r="D4511" i="1"/>
  <c r="D4512" i="1"/>
  <c r="D4513" i="1"/>
  <c r="D4514" i="1"/>
  <c r="D4515" i="1"/>
  <c r="D4516" i="1"/>
  <c r="D4517" i="1"/>
  <c r="D4518" i="1"/>
  <c r="D4519" i="1"/>
  <c r="D4520" i="1"/>
  <c r="D4521" i="1"/>
  <c r="D4522" i="1"/>
  <c r="D4523" i="1"/>
  <c r="D4524" i="1"/>
  <c r="D4525" i="1"/>
  <c r="D4526" i="1"/>
  <c r="D4527" i="1"/>
  <c r="D4528" i="1"/>
  <c r="D4529" i="1"/>
  <c r="D4530" i="1"/>
  <c r="D4531" i="1"/>
  <c r="D4532" i="1"/>
  <c r="D4533" i="1"/>
  <c r="D4534" i="1"/>
  <c r="D4535" i="1"/>
  <c r="D4536" i="1"/>
  <c r="D4537" i="1"/>
  <c r="D4538" i="1"/>
  <c r="D4539" i="1"/>
  <c r="D4540" i="1"/>
  <c r="D4541" i="1"/>
  <c r="D4542" i="1"/>
  <c r="D4543" i="1"/>
  <c r="D4544" i="1"/>
  <c r="D4545" i="1"/>
  <c r="D4546" i="1"/>
  <c r="D4547" i="1"/>
  <c r="D4548" i="1"/>
  <c r="D4549" i="1"/>
  <c r="D4550" i="1"/>
  <c r="D4551" i="1"/>
  <c r="D4552" i="1"/>
  <c r="D4553" i="1"/>
  <c r="D4554" i="1"/>
  <c r="D4555" i="1"/>
  <c r="D4556" i="1"/>
  <c r="D4557" i="1"/>
  <c r="D4558" i="1"/>
  <c r="D4559" i="1"/>
  <c r="D4560" i="1"/>
  <c r="D4561" i="1"/>
  <c r="D4562" i="1"/>
  <c r="D4563" i="1"/>
  <c r="D4564" i="1"/>
  <c r="D4565" i="1"/>
  <c r="D4566" i="1"/>
  <c r="D4567" i="1"/>
  <c r="D4568" i="1"/>
  <c r="D4569" i="1"/>
  <c r="D4570" i="1"/>
  <c r="D4571" i="1"/>
  <c r="D4572" i="1"/>
  <c r="D4573" i="1"/>
  <c r="D4574" i="1"/>
  <c r="D4575" i="1"/>
  <c r="D4576" i="1"/>
  <c r="D4577" i="1"/>
  <c r="D4578" i="1"/>
  <c r="D4579" i="1"/>
  <c r="D4580" i="1"/>
  <c r="D4581" i="1"/>
  <c r="D4582" i="1"/>
  <c r="D4583" i="1"/>
  <c r="D4584" i="1"/>
  <c r="D4585" i="1"/>
  <c r="D4586" i="1"/>
  <c r="D4587" i="1"/>
  <c r="D4588" i="1"/>
  <c r="D4589" i="1"/>
  <c r="D4590" i="1"/>
  <c r="D4591" i="1"/>
  <c r="D4592" i="1"/>
  <c r="D4593" i="1"/>
  <c r="D4594" i="1"/>
  <c r="D4595" i="1"/>
  <c r="D4596" i="1"/>
  <c r="D4597" i="1"/>
  <c r="D4598" i="1"/>
  <c r="D4599" i="1"/>
  <c r="D4600" i="1"/>
  <c r="D4601" i="1"/>
  <c r="D4602" i="1"/>
  <c r="D4603" i="1"/>
  <c r="D4604" i="1"/>
  <c r="D4605" i="1"/>
  <c r="D4606" i="1"/>
  <c r="D4607" i="1"/>
  <c r="D4608" i="1"/>
  <c r="D4609" i="1"/>
  <c r="D4610" i="1"/>
  <c r="D4611" i="1"/>
  <c r="D4612" i="1"/>
  <c r="D4613" i="1"/>
  <c r="D4614" i="1"/>
  <c r="D4615" i="1"/>
  <c r="D4616" i="1"/>
  <c r="D4617" i="1"/>
  <c r="D4618" i="1"/>
  <c r="D4619" i="1"/>
  <c r="D4620" i="1"/>
  <c r="D4621" i="1"/>
  <c r="D4622" i="1"/>
  <c r="D4623" i="1"/>
  <c r="D4624" i="1"/>
  <c r="D4625" i="1"/>
  <c r="D4626" i="1"/>
  <c r="D4627" i="1"/>
  <c r="D4628" i="1"/>
  <c r="D4629" i="1"/>
  <c r="D4630" i="1"/>
  <c r="D4631" i="1"/>
  <c r="D4632" i="1"/>
  <c r="D4633" i="1"/>
  <c r="D4634" i="1"/>
  <c r="D4635" i="1"/>
  <c r="D4636" i="1"/>
  <c r="D4637" i="1"/>
  <c r="D4638" i="1"/>
  <c r="D4639" i="1"/>
  <c r="D4640" i="1"/>
  <c r="D4641" i="1"/>
  <c r="D4642" i="1"/>
  <c r="D4643" i="1"/>
  <c r="D4644" i="1"/>
  <c r="D4645" i="1"/>
  <c r="D4646" i="1"/>
  <c r="D4647" i="1"/>
  <c r="D4648" i="1"/>
  <c r="D4649" i="1"/>
  <c r="D4650" i="1"/>
  <c r="D4651" i="1"/>
  <c r="D4652" i="1"/>
  <c r="D4653" i="1"/>
  <c r="D4654" i="1"/>
  <c r="D4655" i="1"/>
  <c r="D4656" i="1"/>
  <c r="D4657" i="1"/>
  <c r="D4658" i="1"/>
  <c r="D4659" i="1"/>
  <c r="D4660" i="1"/>
  <c r="D4661" i="1"/>
  <c r="D4662" i="1"/>
  <c r="D4663" i="1"/>
  <c r="D4664" i="1"/>
  <c r="D4665" i="1"/>
  <c r="D4666" i="1"/>
  <c r="D4667" i="1"/>
  <c r="D4668" i="1"/>
  <c r="D4669" i="1"/>
  <c r="D4670" i="1"/>
  <c r="D4671" i="1"/>
  <c r="D4672" i="1"/>
  <c r="D4673" i="1"/>
  <c r="D4674" i="1"/>
  <c r="D4675" i="1"/>
  <c r="D4676" i="1"/>
  <c r="D4677" i="1"/>
  <c r="D4678" i="1"/>
  <c r="D4679" i="1"/>
  <c r="D4680" i="1"/>
  <c r="D4681" i="1"/>
  <c r="D4682" i="1"/>
  <c r="D4683" i="1"/>
  <c r="D4684" i="1"/>
  <c r="D4685" i="1"/>
  <c r="D4686" i="1"/>
  <c r="D4687" i="1"/>
  <c r="D4688" i="1"/>
  <c r="D4689" i="1"/>
  <c r="D4690" i="1"/>
  <c r="D4691" i="1"/>
  <c r="D4692" i="1"/>
  <c r="D4693" i="1"/>
  <c r="D4694" i="1"/>
  <c r="D4695" i="1"/>
  <c r="D4696" i="1"/>
  <c r="D4697" i="1"/>
  <c r="D4698" i="1"/>
  <c r="D4699" i="1"/>
  <c r="D4700" i="1"/>
  <c r="D4701" i="1"/>
  <c r="D4702" i="1"/>
  <c r="D4703" i="1"/>
  <c r="D4704" i="1"/>
  <c r="D4705" i="1"/>
  <c r="D4706" i="1"/>
  <c r="D4707" i="1"/>
  <c r="D4708" i="1"/>
  <c r="D4709" i="1"/>
  <c r="D4710" i="1"/>
  <c r="D4711" i="1"/>
  <c r="D4712" i="1"/>
  <c r="D4713" i="1"/>
  <c r="D4714" i="1"/>
  <c r="D4715" i="1"/>
  <c r="D4716" i="1"/>
  <c r="D4717" i="1"/>
  <c r="D4718" i="1"/>
  <c r="D4719" i="1"/>
  <c r="D4720" i="1"/>
  <c r="D4721" i="1"/>
  <c r="D4722" i="1"/>
  <c r="D4723" i="1"/>
  <c r="D4724" i="1"/>
  <c r="D4725" i="1"/>
  <c r="D4726" i="1"/>
  <c r="D4727" i="1"/>
  <c r="D4728" i="1"/>
  <c r="D4729" i="1"/>
  <c r="D4730" i="1"/>
  <c r="D4731" i="1"/>
  <c r="D4732" i="1"/>
  <c r="D4733" i="1"/>
  <c r="D4734" i="1"/>
  <c r="D4735" i="1"/>
  <c r="D4736" i="1"/>
  <c r="D4737" i="1"/>
  <c r="D4738" i="1"/>
  <c r="D4739" i="1"/>
  <c r="D4740" i="1"/>
  <c r="D4741" i="1"/>
  <c r="D4742" i="1"/>
  <c r="D4743" i="1"/>
  <c r="D4744" i="1"/>
  <c r="D4745" i="1"/>
  <c r="D4746" i="1"/>
  <c r="D4747" i="1"/>
  <c r="D4748" i="1"/>
  <c r="D4749" i="1"/>
  <c r="D4750" i="1"/>
  <c r="D4751" i="1"/>
  <c r="D4752" i="1"/>
  <c r="D4753" i="1"/>
  <c r="D4754" i="1"/>
  <c r="D4755" i="1"/>
  <c r="D4756" i="1"/>
  <c r="D4757" i="1"/>
  <c r="D4758" i="1"/>
  <c r="D4759" i="1"/>
  <c r="D4760" i="1"/>
  <c r="D4761" i="1"/>
  <c r="D4762" i="1"/>
  <c r="D4763" i="1"/>
  <c r="D4764" i="1"/>
  <c r="D4765" i="1"/>
  <c r="D4766" i="1"/>
  <c r="D4767" i="1"/>
  <c r="D4768" i="1"/>
  <c r="D4769" i="1"/>
  <c r="D4770" i="1"/>
  <c r="D4771" i="1"/>
  <c r="D4772" i="1"/>
  <c r="D4773" i="1"/>
  <c r="D4774" i="1"/>
  <c r="D4775" i="1"/>
  <c r="D4776" i="1"/>
  <c r="D4777" i="1"/>
  <c r="D4778" i="1"/>
  <c r="D4779" i="1"/>
  <c r="D4780" i="1"/>
  <c r="D4781" i="1"/>
  <c r="D4782" i="1"/>
  <c r="D4783" i="1"/>
  <c r="D4784" i="1"/>
  <c r="D4785" i="1"/>
  <c r="D4786" i="1"/>
  <c r="D4787" i="1"/>
  <c r="D4788" i="1"/>
  <c r="D4789" i="1"/>
  <c r="D4790" i="1"/>
  <c r="D4791" i="1"/>
  <c r="D4792" i="1"/>
  <c r="D4793" i="1"/>
  <c r="D4794" i="1"/>
  <c r="D4795" i="1"/>
  <c r="D4796" i="1"/>
  <c r="D4797" i="1"/>
  <c r="D4798" i="1"/>
  <c r="D4799" i="1"/>
  <c r="D4800" i="1"/>
  <c r="D4801" i="1"/>
  <c r="D4802" i="1"/>
  <c r="D4803" i="1"/>
  <c r="D4804" i="1"/>
  <c r="D4805" i="1"/>
  <c r="D4806" i="1"/>
  <c r="D4807" i="1"/>
  <c r="D4808" i="1"/>
  <c r="D4809" i="1"/>
  <c r="D4810" i="1"/>
  <c r="D4811" i="1"/>
  <c r="D4812" i="1"/>
  <c r="D4813" i="1"/>
  <c r="D4814" i="1"/>
  <c r="D4815" i="1"/>
  <c r="D4816" i="1"/>
  <c r="D4817" i="1"/>
  <c r="D4818" i="1"/>
  <c r="D4819" i="1"/>
  <c r="D4820" i="1"/>
  <c r="D4821" i="1"/>
  <c r="D4822" i="1"/>
  <c r="D4823" i="1"/>
  <c r="D4824" i="1"/>
  <c r="D4825" i="1"/>
  <c r="D4826" i="1"/>
  <c r="D4827" i="1"/>
  <c r="D4828" i="1"/>
  <c r="D4829" i="1"/>
  <c r="D4830" i="1"/>
  <c r="D4831" i="1"/>
  <c r="D4832" i="1"/>
  <c r="D4833" i="1"/>
  <c r="D4834" i="1"/>
  <c r="D4835" i="1"/>
  <c r="D4836" i="1"/>
  <c r="D4837" i="1"/>
  <c r="D4838" i="1"/>
  <c r="D4839" i="1"/>
  <c r="D4840" i="1"/>
  <c r="D4841" i="1"/>
  <c r="D4842" i="1"/>
  <c r="D4843" i="1"/>
  <c r="D4844" i="1"/>
  <c r="D4845" i="1"/>
  <c r="D4846" i="1"/>
  <c r="D4847" i="1"/>
  <c r="D4848" i="1"/>
  <c r="D4849" i="1"/>
  <c r="D4850" i="1"/>
  <c r="D4851" i="1"/>
  <c r="D4852" i="1"/>
  <c r="D4853" i="1"/>
  <c r="D4854" i="1"/>
  <c r="D4855" i="1"/>
  <c r="D4856" i="1"/>
  <c r="D4857" i="1"/>
  <c r="D4858" i="1"/>
  <c r="D4859" i="1"/>
  <c r="D4860" i="1"/>
  <c r="D4861" i="1"/>
  <c r="D4862" i="1"/>
  <c r="D4863" i="1"/>
  <c r="D4864" i="1"/>
  <c r="D4865" i="1"/>
  <c r="D4866" i="1"/>
  <c r="D4867" i="1"/>
  <c r="D4868" i="1"/>
  <c r="D4869" i="1"/>
  <c r="D4870" i="1"/>
  <c r="D4871" i="1"/>
  <c r="D4872" i="1"/>
  <c r="D4873" i="1"/>
  <c r="D4874" i="1"/>
  <c r="D4875" i="1"/>
  <c r="D4876" i="1"/>
  <c r="D4877" i="1"/>
  <c r="D4878" i="1"/>
  <c r="D4879" i="1"/>
  <c r="D4880" i="1"/>
  <c r="D4881" i="1"/>
  <c r="D4882" i="1"/>
  <c r="D4883" i="1"/>
  <c r="D4884" i="1"/>
  <c r="D4885" i="1"/>
  <c r="D4886" i="1"/>
  <c r="D4887" i="1"/>
  <c r="D4888" i="1"/>
  <c r="D4889" i="1"/>
  <c r="D4890" i="1"/>
  <c r="D4891" i="1"/>
  <c r="D4892" i="1"/>
  <c r="D4893" i="1"/>
  <c r="D4894" i="1"/>
  <c r="D4895" i="1"/>
  <c r="D4896" i="1"/>
  <c r="D4897" i="1"/>
  <c r="D4898" i="1"/>
  <c r="D4899" i="1"/>
  <c r="D4900" i="1"/>
  <c r="D4901" i="1"/>
  <c r="D4902" i="1"/>
  <c r="D4903" i="1"/>
  <c r="D4904" i="1"/>
  <c r="D4905" i="1"/>
  <c r="D4906" i="1"/>
  <c r="D4907" i="1"/>
  <c r="D4908" i="1"/>
  <c r="D4909" i="1"/>
  <c r="D4910" i="1"/>
  <c r="D4911" i="1"/>
  <c r="D4912" i="1"/>
  <c r="D4913" i="1"/>
  <c r="D4914" i="1"/>
  <c r="D4915" i="1"/>
  <c r="D4916" i="1"/>
  <c r="D4917" i="1"/>
  <c r="D4918" i="1"/>
  <c r="D4919" i="1"/>
  <c r="D4920" i="1"/>
  <c r="D4921" i="1"/>
  <c r="D4922" i="1"/>
  <c r="D4923" i="1"/>
  <c r="D4924" i="1"/>
  <c r="D4925" i="1"/>
  <c r="D4926" i="1"/>
  <c r="D4927" i="1"/>
  <c r="D4928" i="1"/>
  <c r="D4929" i="1"/>
  <c r="D4930" i="1"/>
  <c r="D4931" i="1"/>
  <c r="D4932" i="1"/>
  <c r="D4933" i="1"/>
  <c r="D4934" i="1"/>
  <c r="D4935" i="1"/>
  <c r="D4936" i="1"/>
  <c r="D4937" i="1"/>
  <c r="D4938" i="1"/>
  <c r="D4939" i="1"/>
  <c r="D4940" i="1"/>
  <c r="D4941" i="1"/>
  <c r="D4942" i="1"/>
  <c r="D4943" i="1"/>
  <c r="D4944" i="1"/>
  <c r="D4945" i="1"/>
  <c r="D4946" i="1"/>
  <c r="D4947" i="1"/>
  <c r="D4948" i="1"/>
  <c r="D4949" i="1"/>
  <c r="D4950" i="1"/>
  <c r="D4951" i="1"/>
  <c r="D4952" i="1"/>
  <c r="D4953" i="1"/>
  <c r="D4954" i="1"/>
  <c r="D4955" i="1"/>
  <c r="D4956" i="1"/>
  <c r="D4957" i="1"/>
  <c r="D4958" i="1"/>
  <c r="D4959" i="1"/>
  <c r="D4960" i="1"/>
  <c r="D4961" i="1"/>
  <c r="D4962" i="1"/>
  <c r="D4963" i="1"/>
  <c r="D4964" i="1"/>
  <c r="D4965" i="1"/>
  <c r="D4966" i="1"/>
  <c r="D4967" i="1"/>
  <c r="D4968" i="1"/>
  <c r="D4969" i="1"/>
  <c r="D4970" i="1"/>
  <c r="D4971" i="1"/>
  <c r="D4972" i="1"/>
  <c r="D4973" i="1"/>
  <c r="D4974" i="1"/>
  <c r="D4975" i="1"/>
  <c r="D4976" i="1"/>
  <c r="D4977" i="1"/>
  <c r="D4978" i="1"/>
  <c r="D4979" i="1"/>
  <c r="D4980" i="1"/>
  <c r="D4981" i="1"/>
  <c r="D4982" i="1"/>
  <c r="D4983" i="1"/>
  <c r="D4984" i="1"/>
  <c r="D4985" i="1"/>
  <c r="D4986" i="1"/>
  <c r="D4987" i="1"/>
  <c r="D4988" i="1"/>
  <c r="D4989" i="1"/>
  <c r="D4990" i="1"/>
  <c r="D4991" i="1"/>
  <c r="D4992" i="1"/>
  <c r="D4993" i="1"/>
  <c r="D4994" i="1"/>
  <c r="D4995" i="1"/>
  <c r="D4996" i="1"/>
  <c r="D4997" i="1"/>
  <c r="D4998" i="1"/>
  <c r="D4999" i="1"/>
  <c r="D5000" i="1"/>
  <c r="D5001" i="1"/>
  <c r="D5002" i="1"/>
  <c r="D5003" i="1"/>
  <c r="D5004" i="1"/>
  <c r="D5005" i="1"/>
  <c r="D5006" i="1"/>
  <c r="D5007" i="1"/>
  <c r="D5008" i="1"/>
  <c r="D5009" i="1"/>
  <c r="D5010" i="1"/>
  <c r="D5011" i="1"/>
  <c r="D5012" i="1"/>
  <c r="D5013" i="1"/>
  <c r="D5014" i="1"/>
  <c r="D5015" i="1"/>
  <c r="D5016" i="1"/>
  <c r="D5017" i="1"/>
  <c r="D5018" i="1"/>
  <c r="D5019" i="1"/>
  <c r="D5020" i="1"/>
  <c r="D5021" i="1"/>
  <c r="D5022" i="1"/>
  <c r="D5023" i="1"/>
  <c r="D5024" i="1"/>
  <c r="D5025" i="1"/>
  <c r="D5026" i="1"/>
  <c r="D5027" i="1"/>
  <c r="D5028" i="1"/>
  <c r="D5029" i="1"/>
  <c r="D5030" i="1"/>
  <c r="D5031" i="1"/>
  <c r="D5032" i="1"/>
  <c r="D5033" i="1"/>
  <c r="D5034" i="1"/>
  <c r="D5035" i="1"/>
  <c r="D5036" i="1"/>
  <c r="D5037" i="1"/>
  <c r="D5038" i="1"/>
  <c r="D5039" i="1"/>
  <c r="D5040" i="1"/>
  <c r="D5041" i="1"/>
  <c r="D5042" i="1"/>
  <c r="D5043" i="1"/>
  <c r="D5044" i="1"/>
  <c r="D5045" i="1"/>
  <c r="D5046" i="1"/>
  <c r="D5047" i="1"/>
  <c r="D5048" i="1"/>
  <c r="D5049" i="1"/>
  <c r="D5050" i="1"/>
  <c r="D5051" i="1"/>
  <c r="D5052" i="1"/>
  <c r="D5053" i="1"/>
  <c r="D5054" i="1"/>
  <c r="D5055" i="1"/>
  <c r="D5056" i="1"/>
  <c r="D5057" i="1"/>
  <c r="D5058" i="1"/>
  <c r="D5059" i="1"/>
  <c r="D5060" i="1"/>
  <c r="D5061" i="1"/>
  <c r="D5062" i="1"/>
  <c r="D5063" i="1"/>
  <c r="D5064" i="1"/>
  <c r="D5065" i="1"/>
  <c r="D5066" i="1"/>
  <c r="D5067" i="1"/>
  <c r="D5068" i="1"/>
  <c r="D5069" i="1"/>
  <c r="D5070" i="1"/>
  <c r="D5071" i="1"/>
  <c r="D5072" i="1"/>
  <c r="D5073" i="1"/>
  <c r="D5074" i="1"/>
  <c r="D5075" i="1"/>
  <c r="D5076" i="1"/>
  <c r="D5077" i="1"/>
  <c r="D5078" i="1"/>
  <c r="D5079" i="1"/>
  <c r="D5080" i="1"/>
  <c r="D5081" i="1"/>
  <c r="D5082" i="1"/>
  <c r="D5083" i="1"/>
  <c r="D5084" i="1"/>
  <c r="D5085" i="1"/>
  <c r="D5086" i="1"/>
  <c r="D5087" i="1"/>
  <c r="D5088" i="1"/>
  <c r="D5089" i="1"/>
  <c r="D5090" i="1"/>
  <c r="D5091" i="1"/>
  <c r="D5092" i="1"/>
  <c r="D5093" i="1"/>
  <c r="D5094" i="1"/>
  <c r="D5095" i="1"/>
  <c r="D5096" i="1"/>
  <c r="D5097" i="1"/>
  <c r="D5098" i="1"/>
  <c r="D5099" i="1"/>
  <c r="D5100" i="1"/>
  <c r="D5101" i="1"/>
  <c r="D5102" i="1"/>
  <c r="D5103" i="1"/>
  <c r="D5104" i="1"/>
  <c r="D5105" i="1"/>
  <c r="D5106" i="1"/>
  <c r="D5107" i="1"/>
  <c r="D5108" i="1"/>
  <c r="D5109" i="1"/>
  <c r="D5110" i="1"/>
  <c r="D5111" i="1"/>
  <c r="D5112" i="1"/>
  <c r="D5113" i="1"/>
  <c r="D5114" i="1"/>
  <c r="D5115" i="1"/>
  <c r="D5116" i="1"/>
  <c r="D5117" i="1"/>
  <c r="D5118" i="1"/>
  <c r="D5119" i="1"/>
  <c r="D5120" i="1"/>
  <c r="D5121" i="1"/>
  <c r="D5122" i="1"/>
  <c r="D5123" i="1"/>
  <c r="D5124" i="1"/>
  <c r="D5125" i="1"/>
  <c r="D5126" i="1"/>
  <c r="D5127" i="1"/>
  <c r="D5128" i="1"/>
  <c r="D5129" i="1"/>
  <c r="D5130" i="1"/>
  <c r="D5131" i="1"/>
  <c r="D5132" i="1"/>
  <c r="D5133" i="1"/>
  <c r="D5134" i="1"/>
  <c r="D5135" i="1"/>
  <c r="D5136" i="1"/>
  <c r="D5137" i="1"/>
  <c r="D5138" i="1"/>
  <c r="D5139" i="1"/>
  <c r="D5140" i="1"/>
  <c r="D5141" i="1"/>
  <c r="D5142" i="1"/>
  <c r="D5143" i="1"/>
  <c r="D5144" i="1"/>
  <c r="D5145" i="1"/>
  <c r="D5146" i="1"/>
  <c r="D5147" i="1"/>
  <c r="D5148" i="1"/>
  <c r="D5149" i="1"/>
  <c r="D5150" i="1"/>
  <c r="D5151" i="1"/>
  <c r="D5152" i="1"/>
  <c r="D5153" i="1"/>
  <c r="D5154" i="1"/>
  <c r="D5155" i="1"/>
  <c r="D5156" i="1"/>
  <c r="D5157" i="1"/>
  <c r="D5158" i="1"/>
  <c r="D5159" i="1"/>
  <c r="D5160" i="1"/>
  <c r="D5161" i="1"/>
  <c r="D5162" i="1"/>
  <c r="D5163" i="1"/>
  <c r="D5164" i="1"/>
  <c r="D5165" i="1"/>
  <c r="D5166" i="1"/>
  <c r="D5167" i="1"/>
  <c r="D5168" i="1"/>
  <c r="D5169" i="1"/>
  <c r="D5170" i="1"/>
  <c r="D5171" i="1"/>
  <c r="D5172" i="1"/>
  <c r="D5173" i="1"/>
  <c r="D5174" i="1"/>
  <c r="D5175" i="1"/>
  <c r="D5176" i="1"/>
  <c r="D5177" i="1"/>
  <c r="D5178" i="1"/>
  <c r="D5179" i="1"/>
  <c r="D5180" i="1"/>
  <c r="D5181" i="1"/>
  <c r="D5182" i="1"/>
  <c r="D5183" i="1"/>
  <c r="D5184" i="1"/>
  <c r="D5185" i="1"/>
  <c r="D5186" i="1"/>
  <c r="D5187" i="1"/>
  <c r="D5188" i="1"/>
  <c r="D5189" i="1"/>
  <c r="D5190" i="1"/>
  <c r="D5191" i="1"/>
  <c r="D5192" i="1"/>
  <c r="D5193" i="1"/>
  <c r="D5194" i="1"/>
  <c r="D5195" i="1"/>
  <c r="D5196" i="1"/>
  <c r="D5197" i="1"/>
  <c r="D5198" i="1"/>
  <c r="D5199" i="1"/>
  <c r="D5200" i="1"/>
  <c r="D5201" i="1"/>
  <c r="D5202" i="1"/>
  <c r="D5203" i="1"/>
  <c r="D5204" i="1"/>
  <c r="D5205" i="1"/>
  <c r="D5206" i="1"/>
  <c r="D5207" i="1"/>
  <c r="D5208" i="1"/>
  <c r="D5209" i="1"/>
  <c r="D5210" i="1"/>
  <c r="D5211" i="1"/>
  <c r="D5212" i="1"/>
  <c r="D5213" i="1"/>
  <c r="D5214" i="1"/>
  <c r="D5215" i="1"/>
  <c r="D5216" i="1"/>
  <c r="D5217" i="1"/>
  <c r="D5218" i="1"/>
  <c r="D5219" i="1"/>
  <c r="D5220" i="1"/>
  <c r="D5221" i="1"/>
  <c r="D5222" i="1"/>
  <c r="D5223" i="1"/>
  <c r="D5224" i="1"/>
  <c r="D5225" i="1"/>
  <c r="D5226" i="1"/>
  <c r="D5227" i="1"/>
  <c r="D5228" i="1"/>
  <c r="D5229" i="1"/>
  <c r="D5230" i="1"/>
  <c r="D5231" i="1"/>
  <c r="D5232" i="1"/>
  <c r="D5233" i="1"/>
  <c r="D5234" i="1"/>
  <c r="D5235" i="1"/>
  <c r="D5236" i="1"/>
  <c r="D5237" i="1"/>
  <c r="D5238" i="1"/>
  <c r="D5239" i="1"/>
  <c r="D5240" i="1"/>
  <c r="D5241" i="1"/>
  <c r="D5242" i="1"/>
  <c r="D5243" i="1"/>
  <c r="D5244" i="1"/>
  <c r="D5245" i="1"/>
  <c r="D5246" i="1"/>
  <c r="D5247" i="1"/>
  <c r="D5248" i="1"/>
  <c r="D5249" i="1"/>
  <c r="D5250" i="1"/>
  <c r="D5251" i="1"/>
  <c r="D5252" i="1"/>
  <c r="D5253" i="1"/>
  <c r="D5254" i="1"/>
  <c r="D5255" i="1"/>
  <c r="D5256" i="1"/>
  <c r="D5257" i="1"/>
  <c r="D5258" i="1"/>
  <c r="D5259" i="1"/>
  <c r="D5260" i="1"/>
  <c r="D5261" i="1"/>
  <c r="D5262" i="1"/>
  <c r="D5263" i="1"/>
  <c r="D5264" i="1"/>
  <c r="D5265" i="1"/>
  <c r="D5266" i="1"/>
  <c r="D5267" i="1"/>
  <c r="D5268" i="1"/>
  <c r="D5269" i="1"/>
  <c r="D5270" i="1"/>
  <c r="D5271" i="1"/>
  <c r="D5272" i="1"/>
  <c r="D5273" i="1"/>
  <c r="D5274" i="1"/>
  <c r="D5275" i="1"/>
  <c r="D5276" i="1"/>
  <c r="D5277" i="1"/>
  <c r="D5278" i="1"/>
  <c r="D5279" i="1"/>
  <c r="D5280" i="1"/>
  <c r="D5281" i="1"/>
  <c r="D5282" i="1"/>
  <c r="D5283" i="1"/>
  <c r="D5284" i="1"/>
  <c r="D5285" i="1"/>
  <c r="D5286" i="1"/>
  <c r="D5287" i="1"/>
  <c r="D5288" i="1"/>
  <c r="D5289" i="1"/>
  <c r="D5290" i="1"/>
  <c r="D5291" i="1"/>
  <c r="D5292" i="1"/>
  <c r="D5293" i="1"/>
  <c r="D5294" i="1"/>
  <c r="D5295" i="1"/>
  <c r="D5296" i="1"/>
  <c r="D5297" i="1"/>
  <c r="D5298" i="1"/>
  <c r="D5299" i="1"/>
  <c r="D5300" i="1"/>
  <c r="D5301" i="1"/>
  <c r="D5302" i="1"/>
  <c r="D5303" i="1"/>
  <c r="D5304" i="1"/>
  <c r="D5305" i="1"/>
  <c r="D5306" i="1"/>
  <c r="D5307" i="1"/>
  <c r="D5308" i="1"/>
  <c r="D5309" i="1"/>
  <c r="D5310" i="1"/>
  <c r="D5311" i="1"/>
  <c r="D5312" i="1"/>
  <c r="D5313" i="1"/>
  <c r="D5314" i="1"/>
  <c r="D5315" i="1"/>
  <c r="D5316" i="1"/>
  <c r="D5317" i="1"/>
  <c r="D5318" i="1"/>
  <c r="D5319" i="1"/>
  <c r="D5320" i="1"/>
  <c r="D5321" i="1"/>
  <c r="D5322" i="1"/>
  <c r="D5323" i="1"/>
  <c r="D5324" i="1"/>
  <c r="D5325" i="1"/>
  <c r="D5326" i="1"/>
  <c r="D5327" i="1"/>
  <c r="D5328" i="1"/>
  <c r="D5329" i="1"/>
  <c r="D5330" i="1"/>
  <c r="D5331" i="1"/>
  <c r="D5332" i="1"/>
  <c r="D5333" i="1"/>
  <c r="D5334" i="1"/>
  <c r="D5335" i="1"/>
  <c r="D5336" i="1"/>
  <c r="D5337" i="1"/>
  <c r="D5338" i="1"/>
  <c r="D5339" i="1"/>
  <c r="D5340" i="1"/>
  <c r="D5341" i="1"/>
  <c r="D5342" i="1"/>
  <c r="D5343" i="1"/>
  <c r="D5344" i="1"/>
  <c r="D5345" i="1"/>
  <c r="D5346" i="1"/>
  <c r="D5347" i="1"/>
  <c r="D5348" i="1"/>
  <c r="D5349" i="1"/>
  <c r="D5350" i="1"/>
  <c r="D5351" i="1"/>
  <c r="D5352" i="1"/>
  <c r="D5353" i="1"/>
  <c r="D5354" i="1"/>
  <c r="D5355" i="1"/>
  <c r="D5356" i="1"/>
  <c r="D5357" i="1"/>
  <c r="D5358" i="1"/>
  <c r="D5359" i="1"/>
  <c r="D5360" i="1"/>
  <c r="D5361" i="1"/>
  <c r="D5362" i="1"/>
  <c r="D5363" i="1"/>
  <c r="D5364" i="1"/>
  <c r="D5365" i="1"/>
  <c r="D5366" i="1"/>
  <c r="D5367" i="1"/>
  <c r="D5368" i="1"/>
  <c r="D5369" i="1"/>
  <c r="D5370" i="1"/>
  <c r="D5371" i="1"/>
  <c r="D5372" i="1"/>
  <c r="D5373" i="1"/>
  <c r="D5374" i="1"/>
  <c r="D5375" i="1"/>
  <c r="D5376" i="1"/>
  <c r="D5377" i="1"/>
  <c r="D5378" i="1"/>
  <c r="D5379" i="1"/>
  <c r="D5380" i="1"/>
  <c r="D5381" i="1"/>
  <c r="D5382" i="1"/>
  <c r="D5383" i="1"/>
  <c r="D5384" i="1"/>
  <c r="D5385" i="1"/>
  <c r="D5386" i="1"/>
  <c r="D5387" i="1"/>
  <c r="D5388" i="1"/>
  <c r="D5389" i="1"/>
  <c r="D5390" i="1"/>
  <c r="D5391" i="1"/>
  <c r="D5392" i="1"/>
  <c r="D5393" i="1"/>
  <c r="D5394" i="1"/>
  <c r="D5395" i="1"/>
  <c r="D5396" i="1"/>
  <c r="D5397" i="1"/>
  <c r="D5398" i="1"/>
  <c r="D5399" i="1"/>
  <c r="D5400" i="1"/>
  <c r="D5401" i="1"/>
  <c r="D5402" i="1"/>
  <c r="D5403" i="1"/>
  <c r="D5404" i="1"/>
  <c r="D5405" i="1"/>
  <c r="D5406" i="1"/>
  <c r="D5407" i="1"/>
  <c r="D5408" i="1"/>
  <c r="D5409" i="1"/>
  <c r="D5410" i="1"/>
  <c r="D5411" i="1"/>
  <c r="D5412" i="1"/>
  <c r="D5413" i="1"/>
  <c r="D5414" i="1"/>
  <c r="D5415" i="1"/>
  <c r="D5416" i="1"/>
  <c r="D5417" i="1"/>
  <c r="D5418" i="1"/>
  <c r="D5419" i="1"/>
  <c r="D5420" i="1"/>
  <c r="D5421" i="1"/>
  <c r="D5422" i="1"/>
  <c r="D5423" i="1"/>
  <c r="D5424" i="1"/>
  <c r="D5425" i="1"/>
  <c r="D5426" i="1"/>
  <c r="D5427" i="1"/>
  <c r="D5428" i="1"/>
  <c r="D5429" i="1"/>
  <c r="D5430" i="1"/>
  <c r="D5431" i="1"/>
  <c r="D5432" i="1"/>
  <c r="D5433" i="1"/>
  <c r="D5434" i="1"/>
  <c r="D5435" i="1"/>
  <c r="D5436" i="1"/>
  <c r="D5437" i="1"/>
  <c r="D5438" i="1"/>
  <c r="D5439" i="1"/>
  <c r="D5440" i="1"/>
  <c r="D5441" i="1"/>
  <c r="D5442" i="1"/>
  <c r="D5443" i="1"/>
  <c r="D5444" i="1"/>
  <c r="D5445" i="1"/>
  <c r="D5446" i="1"/>
  <c r="D5447" i="1"/>
  <c r="D5448" i="1"/>
  <c r="D5449" i="1"/>
  <c r="D5450" i="1"/>
  <c r="D5451" i="1"/>
  <c r="D5452" i="1"/>
  <c r="D5453" i="1"/>
  <c r="D5454" i="1"/>
  <c r="D5455" i="1"/>
  <c r="D5456" i="1"/>
  <c r="D5457" i="1"/>
  <c r="D5458" i="1"/>
  <c r="D5459" i="1"/>
  <c r="D5460" i="1"/>
  <c r="D5461" i="1"/>
  <c r="D5462" i="1"/>
  <c r="D5463" i="1"/>
  <c r="D5464" i="1"/>
  <c r="D5465" i="1"/>
  <c r="D5466" i="1"/>
  <c r="D5467" i="1"/>
  <c r="D5468" i="1"/>
  <c r="D5469" i="1"/>
  <c r="D5470" i="1"/>
  <c r="D5471" i="1"/>
  <c r="D5472" i="1"/>
  <c r="D5473" i="1"/>
  <c r="D5474" i="1"/>
  <c r="D5475" i="1"/>
  <c r="D5476" i="1"/>
  <c r="D5477" i="1"/>
  <c r="D5478" i="1"/>
  <c r="D5479" i="1"/>
  <c r="D5480" i="1"/>
  <c r="D5481" i="1"/>
  <c r="D5482" i="1"/>
  <c r="D5483" i="1"/>
  <c r="D5484" i="1"/>
  <c r="D5485" i="1"/>
  <c r="D5486" i="1"/>
  <c r="D5487" i="1"/>
  <c r="D5488" i="1"/>
  <c r="D5489" i="1"/>
  <c r="D5490" i="1"/>
  <c r="D5491" i="1"/>
  <c r="D5492" i="1"/>
  <c r="D5493" i="1"/>
  <c r="D5494" i="1"/>
  <c r="D5495" i="1"/>
  <c r="D5496" i="1"/>
  <c r="D5497" i="1"/>
  <c r="D5498" i="1"/>
  <c r="D5499" i="1"/>
  <c r="D5500" i="1"/>
  <c r="D5501" i="1"/>
  <c r="D5502" i="1"/>
  <c r="D5503" i="1"/>
  <c r="D5504" i="1"/>
  <c r="D5505" i="1"/>
  <c r="D5506" i="1"/>
  <c r="D5507" i="1"/>
  <c r="D5508" i="1"/>
  <c r="D5509" i="1"/>
  <c r="D5510" i="1"/>
  <c r="D5511" i="1"/>
  <c r="D5512" i="1"/>
  <c r="D5513" i="1"/>
  <c r="D5514" i="1"/>
  <c r="D5515" i="1"/>
  <c r="D5516" i="1"/>
  <c r="D5517" i="1"/>
  <c r="D5518" i="1"/>
  <c r="D5519" i="1"/>
  <c r="D5520" i="1"/>
  <c r="D5521" i="1"/>
  <c r="D5522" i="1"/>
  <c r="D5523" i="1"/>
  <c r="D5524" i="1"/>
  <c r="D5525" i="1"/>
  <c r="D5526" i="1"/>
  <c r="D5527" i="1"/>
  <c r="D5528" i="1"/>
  <c r="D5529" i="1"/>
  <c r="D5530" i="1"/>
  <c r="D5531" i="1"/>
  <c r="D5532" i="1"/>
  <c r="D5533" i="1"/>
  <c r="D5534" i="1"/>
  <c r="D5535" i="1"/>
  <c r="D5536" i="1"/>
  <c r="D5537" i="1"/>
  <c r="D5538" i="1"/>
  <c r="D5539" i="1"/>
  <c r="D5540" i="1"/>
  <c r="D5541" i="1"/>
  <c r="D5542" i="1"/>
  <c r="D5543" i="1"/>
  <c r="D5544" i="1"/>
  <c r="D5545" i="1"/>
  <c r="D5546" i="1"/>
  <c r="D5547" i="1"/>
  <c r="D5548" i="1"/>
  <c r="D5549" i="1"/>
  <c r="D5550" i="1"/>
  <c r="D5551" i="1"/>
  <c r="D5552" i="1"/>
  <c r="D5553" i="1"/>
  <c r="D5554" i="1"/>
  <c r="D5555" i="1"/>
  <c r="D5556" i="1"/>
  <c r="D5557" i="1"/>
  <c r="D5558" i="1"/>
  <c r="D5559" i="1"/>
  <c r="D5560" i="1"/>
  <c r="D5561" i="1"/>
  <c r="D5562" i="1"/>
  <c r="D5563" i="1"/>
  <c r="D5564" i="1"/>
  <c r="D5565" i="1"/>
  <c r="D5566" i="1"/>
  <c r="D5567" i="1"/>
  <c r="D5568" i="1"/>
  <c r="D5569" i="1"/>
  <c r="D5570" i="1"/>
  <c r="D5571" i="1"/>
  <c r="D5572" i="1"/>
  <c r="D5573" i="1"/>
  <c r="D5574" i="1"/>
  <c r="D5575" i="1"/>
  <c r="D5576" i="1"/>
  <c r="D5577" i="1"/>
  <c r="D5578" i="1"/>
  <c r="D5579" i="1"/>
  <c r="D5580" i="1"/>
  <c r="D5581" i="1"/>
  <c r="D5582" i="1"/>
  <c r="D5583" i="1"/>
  <c r="D5584" i="1"/>
  <c r="D5585" i="1"/>
  <c r="D5586" i="1"/>
  <c r="D5587" i="1"/>
  <c r="D5588" i="1"/>
  <c r="D5589" i="1"/>
  <c r="D5590" i="1"/>
  <c r="D5591" i="1"/>
  <c r="D5592" i="1"/>
  <c r="D5593" i="1"/>
  <c r="D5594" i="1"/>
  <c r="D5595" i="1"/>
  <c r="D5596" i="1"/>
  <c r="D5597" i="1"/>
  <c r="D5598" i="1"/>
  <c r="D5599" i="1"/>
  <c r="D5600" i="1"/>
  <c r="D5601" i="1"/>
  <c r="D5602" i="1"/>
  <c r="D5603" i="1"/>
  <c r="D5604" i="1"/>
  <c r="D5605" i="1"/>
  <c r="D5606" i="1"/>
  <c r="D5607" i="1"/>
  <c r="D5608" i="1"/>
  <c r="D5609" i="1"/>
  <c r="D5610" i="1"/>
  <c r="D5611" i="1"/>
  <c r="D5612" i="1"/>
  <c r="D5613" i="1"/>
  <c r="D5614" i="1"/>
  <c r="D5615" i="1"/>
  <c r="D5616" i="1"/>
  <c r="D5617" i="1"/>
  <c r="D5618" i="1"/>
  <c r="D5619" i="1"/>
  <c r="D5620" i="1"/>
  <c r="D5621" i="1"/>
  <c r="D5622" i="1"/>
  <c r="D5623" i="1"/>
  <c r="D5624" i="1"/>
  <c r="D5625" i="1"/>
  <c r="D5626" i="1"/>
  <c r="D5627" i="1"/>
  <c r="D5628" i="1"/>
  <c r="D5629" i="1"/>
  <c r="D5630" i="1"/>
  <c r="D5631" i="1"/>
  <c r="D5632" i="1"/>
  <c r="D5633" i="1"/>
  <c r="D5634" i="1"/>
  <c r="D5635" i="1"/>
  <c r="D5636" i="1"/>
  <c r="D5637" i="1"/>
  <c r="D5638" i="1"/>
  <c r="D5639" i="1"/>
  <c r="D5640" i="1"/>
  <c r="D5641" i="1"/>
  <c r="D5642" i="1"/>
  <c r="D5643" i="1"/>
  <c r="D5644" i="1"/>
  <c r="D5645" i="1"/>
  <c r="D5646" i="1"/>
  <c r="D5647" i="1"/>
  <c r="D5648" i="1"/>
  <c r="D5649" i="1"/>
  <c r="D5650" i="1"/>
  <c r="D5651" i="1"/>
  <c r="D5652" i="1"/>
  <c r="D5653" i="1"/>
  <c r="D5654" i="1"/>
  <c r="D5655" i="1"/>
  <c r="D5656" i="1"/>
  <c r="D5657" i="1"/>
  <c r="D5658" i="1"/>
  <c r="D5659" i="1"/>
  <c r="D5660" i="1"/>
  <c r="D5661" i="1"/>
  <c r="D5662" i="1"/>
  <c r="D5663" i="1"/>
  <c r="D5664" i="1"/>
  <c r="D5665" i="1"/>
  <c r="D5666" i="1"/>
  <c r="D5667" i="1"/>
  <c r="D5668" i="1"/>
  <c r="D5669" i="1"/>
  <c r="D5670" i="1"/>
  <c r="D5671" i="1"/>
  <c r="D5672" i="1"/>
  <c r="D5673" i="1"/>
  <c r="D5674" i="1"/>
  <c r="D5675" i="1"/>
  <c r="D5676" i="1"/>
  <c r="D5677" i="1"/>
  <c r="D5678" i="1"/>
  <c r="D5679" i="1"/>
  <c r="D5680" i="1"/>
  <c r="D5681" i="1"/>
  <c r="D5682" i="1"/>
  <c r="D5683" i="1"/>
  <c r="D5684" i="1"/>
  <c r="D5685" i="1"/>
  <c r="D5686" i="1"/>
  <c r="D5687" i="1"/>
  <c r="D5688" i="1"/>
  <c r="D5689" i="1"/>
  <c r="D5690" i="1"/>
  <c r="D5691" i="1"/>
  <c r="D5692" i="1"/>
  <c r="D5693" i="1"/>
  <c r="D5694" i="1"/>
  <c r="D5695" i="1"/>
  <c r="D5696" i="1"/>
  <c r="D5697" i="1"/>
  <c r="D5698" i="1"/>
  <c r="D5699" i="1"/>
  <c r="D5700" i="1"/>
  <c r="D5701" i="1"/>
  <c r="D5702" i="1"/>
  <c r="D5703" i="1"/>
  <c r="D5704" i="1"/>
  <c r="D5705" i="1"/>
  <c r="D5706" i="1"/>
  <c r="D5707" i="1"/>
  <c r="D5708" i="1"/>
  <c r="D5709" i="1"/>
  <c r="D5710" i="1"/>
  <c r="D5711" i="1"/>
  <c r="D5712" i="1"/>
  <c r="D5713" i="1"/>
  <c r="D5714" i="1"/>
  <c r="D5715" i="1"/>
  <c r="D5716" i="1"/>
  <c r="D5717" i="1"/>
  <c r="D5718" i="1"/>
  <c r="D5719" i="1"/>
  <c r="D5720" i="1"/>
  <c r="D5721" i="1"/>
  <c r="D5722" i="1"/>
  <c r="D5723" i="1"/>
  <c r="D5724" i="1"/>
  <c r="D5725" i="1"/>
  <c r="D5726" i="1"/>
  <c r="D5727" i="1"/>
  <c r="D5728" i="1"/>
  <c r="D5729" i="1"/>
  <c r="D5730" i="1"/>
  <c r="D5731" i="1"/>
  <c r="D5732" i="1"/>
  <c r="D5733" i="1"/>
  <c r="D5734" i="1"/>
  <c r="D5735" i="1"/>
  <c r="D5736" i="1"/>
  <c r="D5737" i="1"/>
  <c r="D5738" i="1"/>
  <c r="D5739" i="1"/>
  <c r="D5740" i="1"/>
  <c r="D5741" i="1"/>
  <c r="D5742" i="1"/>
  <c r="D5743" i="1"/>
  <c r="D5744" i="1"/>
  <c r="D5745" i="1"/>
  <c r="D5746" i="1"/>
  <c r="D5747" i="1"/>
  <c r="D5748" i="1"/>
  <c r="D5749" i="1"/>
  <c r="D5750" i="1"/>
  <c r="D5751" i="1"/>
  <c r="D5752" i="1"/>
  <c r="D5753" i="1"/>
  <c r="D5754" i="1"/>
  <c r="D5755" i="1"/>
  <c r="D5756" i="1"/>
  <c r="D5757" i="1"/>
  <c r="D5758" i="1"/>
  <c r="D5759" i="1"/>
  <c r="D5760" i="1"/>
  <c r="D5761" i="1"/>
  <c r="D5762" i="1"/>
  <c r="D5763" i="1"/>
  <c r="D5764" i="1"/>
  <c r="D5765" i="1"/>
  <c r="D5766" i="1"/>
  <c r="D5767" i="1"/>
  <c r="D5768" i="1"/>
  <c r="D5769" i="1"/>
  <c r="D5770" i="1"/>
  <c r="D5771" i="1"/>
  <c r="D5772" i="1"/>
  <c r="D5773" i="1"/>
  <c r="D5774" i="1"/>
  <c r="D5775" i="1"/>
  <c r="D5776" i="1"/>
  <c r="D5777" i="1"/>
  <c r="D5778" i="1"/>
  <c r="D5779" i="1"/>
  <c r="D5780" i="1"/>
  <c r="D5781" i="1"/>
  <c r="D5782" i="1"/>
  <c r="D5783" i="1"/>
  <c r="D5784" i="1"/>
  <c r="D5785" i="1"/>
  <c r="D5786" i="1"/>
  <c r="D5787" i="1"/>
  <c r="D5788" i="1"/>
  <c r="D5789" i="1"/>
  <c r="D5790" i="1"/>
  <c r="D5791" i="1"/>
  <c r="D5792" i="1"/>
  <c r="D5793" i="1"/>
  <c r="D5794" i="1"/>
  <c r="D5795" i="1"/>
  <c r="D5796" i="1"/>
  <c r="D5797" i="1"/>
  <c r="D5798" i="1"/>
  <c r="D5799" i="1"/>
  <c r="D5800" i="1"/>
  <c r="D5801" i="1"/>
  <c r="D5802" i="1"/>
  <c r="D5803" i="1"/>
  <c r="D5804" i="1"/>
  <c r="D5805" i="1"/>
  <c r="D5806" i="1"/>
  <c r="D5807" i="1"/>
  <c r="D5808" i="1"/>
  <c r="D5809" i="1"/>
  <c r="D5810" i="1"/>
  <c r="D5811" i="1"/>
  <c r="D5812" i="1"/>
  <c r="D5813" i="1"/>
  <c r="D5814" i="1"/>
  <c r="D5815" i="1"/>
  <c r="D5816" i="1"/>
  <c r="D5817" i="1"/>
  <c r="D5818" i="1"/>
  <c r="D5819" i="1"/>
  <c r="D5820" i="1"/>
  <c r="D5821" i="1"/>
  <c r="D5822" i="1"/>
  <c r="D5823" i="1"/>
  <c r="D5824" i="1"/>
  <c r="D5825" i="1"/>
  <c r="D5826" i="1"/>
  <c r="D5827" i="1"/>
  <c r="D5828" i="1"/>
  <c r="D5829" i="1"/>
  <c r="D5830" i="1"/>
  <c r="D5831" i="1"/>
  <c r="D5832" i="1"/>
  <c r="D5833" i="1"/>
  <c r="D5834" i="1"/>
  <c r="D5835" i="1"/>
  <c r="D5836" i="1"/>
  <c r="D5837" i="1"/>
  <c r="D5838" i="1"/>
  <c r="D5839" i="1"/>
  <c r="D5840" i="1"/>
  <c r="D5841" i="1"/>
  <c r="D5842" i="1"/>
  <c r="D5843" i="1"/>
  <c r="D5844" i="1"/>
  <c r="D5845" i="1"/>
  <c r="D5846" i="1"/>
  <c r="D5847" i="1"/>
  <c r="D5848" i="1"/>
  <c r="D5849" i="1"/>
  <c r="D5850" i="1"/>
  <c r="D5851" i="1"/>
  <c r="D5852" i="1"/>
  <c r="D5853" i="1"/>
  <c r="D5854" i="1"/>
  <c r="D5855" i="1"/>
  <c r="D5856" i="1"/>
  <c r="D5857" i="1"/>
  <c r="D5858" i="1"/>
  <c r="D5859" i="1"/>
  <c r="D5860" i="1"/>
  <c r="D5861" i="1"/>
  <c r="D5862" i="1"/>
  <c r="D5863" i="1"/>
  <c r="D5864" i="1"/>
  <c r="D5865" i="1"/>
  <c r="D5866" i="1"/>
  <c r="D5867" i="1"/>
  <c r="D5868" i="1"/>
  <c r="D5869" i="1"/>
  <c r="D5870" i="1"/>
  <c r="D5871" i="1"/>
  <c r="D5872" i="1"/>
  <c r="D5873" i="1"/>
  <c r="D5874" i="1"/>
  <c r="D5875" i="1"/>
  <c r="D5876" i="1"/>
  <c r="D5877" i="1"/>
  <c r="D5878" i="1"/>
  <c r="D5879" i="1"/>
  <c r="D5880" i="1"/>
  <c r="D5881" i="1"/>
  <c r="D5882" i="1"/>
  <c r="D5883" i="1"/>
  <c r="D5884" i="1"/>
  <c r="D5885" i="1"/>
  <c r="D5886" i="1"/>
  <c r="D5887" i="1"/>
  <c r="D5888" i="1"/>
  <c r="D5889" i="1"/>
  <c r="D5890" i="1"/>
  <c r="D5891" i="1"/>
  <c r="D5892" i="1"/>
  <c r="D5893" i="1"/>
  <c r="D5894" i="1"/>
  <c r="D5895" i="1"/>
  <c r="D5896" i="1"/>
  <c r="D5897" i="1"/>
  <c r="D5898" i="1"/>
  <c r="D5899" i="1"/>
  <c r="D5900" i="1"/>
  <c r="D5901" i="1"/>
  <c r="D5902" i="1"/>
  <c r="D5903" i="1"/>
  <c r="D5904" i="1"/>
  <c r="D5905" i="1"/>
  <c r="D5906" i="1"/>
  <c r="D5907" i="1"/>
  <c r="D5908" i="1"/>
  <c r="D5909" i="1"/>
  <c r="D5910" i="1"/>
  <c r="D5911" i="1"/>
  <c r="D5912" i="1"/>
  <c r="D5913" i="1"/>
  <c r="D5914" i="1"/>
  <c r="D5915" i="1"/>
  <c r="D5916" i="1"/>
  <c r="D5917" i="1"/>
  <c r="D5918" i="1"/>
  <c r="D5919" i="1"/>
  <c r="D5920" i="1"/>
  <c r="D5921" i="1"/>
  <c r="D5922" i="1"/>
  <c r="D5923" i="1"/>
  <c r="D5924" i="1"/>
  <c r="D5925" i="1"/>
  <c r="D5926" i="1"/>
  <c r="D5927" i="1"/>
  <c r="D5928" i="1"/>
  <c r="D5929" i="1"/>
  <c r="D5930" i="1"/>
  <c r="D5931" i="1"/>
  <c r="D5932" i="1"/>
  <c r="D5933" i="1"/>
  <c r="D5934" i="1"/>
  <c r="D5935" i="1"/>
  <c r="D5936" i="1"/>
  <c r="D5937" i="1"/>
  <c r="D5938" i="1"/>
  <c r="D5939" i="1"/>
  <c r="D5940" i="1"/>
  <c r="D5941" i="1"/>
  <c r="D5942" i="1"/>
  <c r="D5943" i="1"/>
  <c r="D5944" i="1"/>
  <c r="D5945" i="1"/>
  <c r="D5946" i="1"/>
  <c r="D5947" i="1"/>
  <c r="D5948" i="1"/>
  <c r="D5949" i="1"/>
  <c r="D5950" i="1"/>
  <c r="D5951" i="1"/>
  <c r="D5952" i="1"/>
  <c r="D5953" i="1"/>
  <c r="D5954" i="1"/>
  <c r="D5955" i="1"/>
  <c r="D5956" i="1"/>
  <c r="D5957" i="1"/>
  <c r="D5958" i="1"/>
  <c r="D5959" i="1"/>
  <c r="D5960" i="1"/>
  <c r="D5961" i="1"/>
  <c r="D5962" i="1"/>
  <c r="D5963" i="1"/>
  <c r="D5964" i="1"/>
  <c r="D5965" i="1"/>
  <c r="D5966" i="1"/>
  <c r="D5967" i="1"/>
  <c r="D5968" i="1"/>
  <c r="D5969" i="1"/>
  <c r="D5970" i="1"/>
  <c r="D5971" i="1"/>
  <c r="D5972" i="1"/>
  <c r="D5973" i="1"/>
  <c r="D5974" i="1"/>
  <c r="D5975" i="1"/>
  <c r="D5976" i="1"/>
  <c r="D5977" i="1"/>
  <c r="D5978" i="1"/>
  <c r="D5979" i="1"/>
  <c r="D5980" i="1"/>
  <c r="D5981" i="1"/>
  <c r="D5982" i="1"/>
  <c r="D5983" i="1"/>
  <c r="D5984" i="1"/>
  <c r="D5985" i="1"/>
  <c r="D5986" i="1"/>
  <c r="D5987" i="1"/>
  <c r="D5988" i="1"/>
  <c r="D5989" i="1"/>
  <c r="D5990" i="1"/>
  <c r="D5991" i="1"/>
  <c r="D5992" i="1"/>
  <c r="D5993" i="1"/>
  <c r="D5994" i="1"/>
  <c r="D5995" i="1"/>
  <c r="D5996" i="1"/>
  <c r="D5997" i="1"/>
  <c r="D5998" i="1"/>
  <c r="D5999" i="1"/>
  <c r="D6000" i="1"/>
  <c r="D6001" i="1"/>
  <c r="D6002" i="1"/>
  <c r="D6003" i="1"/>
  <c r="D6004" i="1"/>
  <c r="D6005" i="1"/>
  <c r="D6006" i="1"/>
  <c r="D6007" i="1"/>
  <c r="D6008" i="1"/>
  <c r="D6009" i="1"/>
  <c r="D6010" i="1"/>
  <c r="D6011" i="1"/>
  <c r="D6012" i="1"/>
  <c r="D6013" i="1"/>
  <c r="D6014" i="1"/>
  <c r="D6015" i="1"/>
  <c r="D6016" i="1"/>
  <c r="D6017" i="1"/>
  <c r="D6018" i="1"/>
  <c r="D6019" i="1"/>
  <c r="D6020" i="1"/>
  <c r="D6021" i="1"/>
  <c r="D6022" i="1"/>
  <c r="D6023" i="1"/>
  <c r="D6024" i="1"/>
  <c r="D6025" i="1"/>
  <c r="D6026" i="1"/>
  <c r="D6027" i="1"/>
  <c r="D6028" i="1"/>
  <c r="D6029" i="1"/>
  <c r="D6030" i="1"/>
  <c r="D6031" i="1"/>
  <c r="D6032" i="1"/>
  <c r="D6033" i="1"/>
  <c r="D6034" i="1"/>
  <c r="D6035" i="1"/>
  <c r="D6036" i="1"/>
  <c r="D6037" i="1"/>
  <c r="D6038" i="1"/>
  <c r="D6039" i="1"/>
  <c r="D6040" i="1"/>
  <c r="D6041" i="1"/>
  <c r="D6042" i="1"/>
  <c r="D6043" i="1"/>
  <c r="D6044" i="1"/>
  <c r="D6045" i="1"/>
  <c r="D6046" i="1"/>
  <c r="D6047" i="1"/>
  <c r="D6048" i="1"/>
  <c r="D6049" i="1"/>
  <c r="D6050" i="1"/>
  <c r="D6051" i="1"/>
  <c r="D6052" i="1"/>
  <c r="D6053" i="1"/>
  <c r="D6054" i="1"/>
  <c r="D6055" i="1"/>
  <c r="D6056" i="1"/>
  <c r="D6057" i="1"/>
  <c r="D6058" i="1"/>
  <c r="D6059" i="1"/>
  <c r="D6060" i="1"/>
  <c r="D6061" i="1"/>
  <c r="D6062" i="1"/>
  <c r="D6063" i="1"/>
  <c r="D6064" i="1"/>
  <c r="D6065" i="1"/>
  <c r="D6066" i="1"/>
  <c r="D6067" i="1"/>
  <c r="D6068" i="1"/>
  <c r="D6069" i="1"/>
  <c r="D6070" i="1"/>
  <c r="D6071" i="1"/>
  <c r="D6072" i="1"/>
  <c r="D6073" i="1"/>
  <c r="D6074" i="1"/>
  <c r="D6075" i="1"/>
  <c r="D6076" i="1"/>
  <c r="D6077" i="1"/>
  <c r="D6078" i="1"/>
  <c r="D6079" i="1"/>
  <c r="D6080" i="1"/>
  <c r="D6081" i="1"/>
  <c r="D6082" i="1"/>
  <c r="D6083" i="1"/>
  <c r="D6084" i="1"/>
  <c r="D6085" i="1"/>
  <c r="D6086" i="1"/>
  <c r="D6087" i="1"/>
  <c r="D6088" i="1"/>
  <c r="D6089" i="1"/>
  <c r="D6090" i="1"/>
  <c r="D6091" i="1"/>
  <c r="D6092" i="1"/>
  <c r="D6093" i="1"/>
  <c r="D6094" i="1"/>
  <c r="D6095" i="1"/>
  <c r="D6096" i="1"/>
  <c r="D6097" i="1"/>
  <c r="D6098" i="1"/>
  <c r="D6099" i="1"/>
  <c r="D6100" i="1"/>
  <c r="D6101" i="1"/>
  <c r="D6102" i="1"/>
  <c r="D6103" i="1"/>
  <c r="D6104" i="1"/>
  <c r="D6105" i="1"/>
  <c r="D6106" i="1"/>
  <c r="D6107" i="1"/>
  <c r="D6108" i="1"/>
  <c r="D6109" i="1"/>
  <c r="D6110" i="1"/>
  <c r="D6111" i="1"/>
  <c r="D6112" i="1"/>
  <c r="D6113" i="1"/>
  <c r="D6114" i="1"/>
  <c r="D6115" i="1"/>
  <c r="D6116" i="1"/>
  <c r="D6117" i="1"/>
  <c r="D6118" i="1"/>
  <c r="D6119" i="1"/>
  <c r="D6120" i="1"/>
  <c r="D6121" i="1"/>
  <c r="D6122" i="1"/>
  <c r="D6123" i="1"/>
  <c r="D6124" i="1"/>
  <c r="D6125" i="1"/>
  <c r="D6126" i="1"/>
  <c r="D6127" i="1"/>
  <c r="D6128" i="1"/>
  <c r="D6129" i="1"/>
  <c r="D6130" i="1"/>
  <c r="D6131" i="1"/>
  <c r="D6132" i="1"/>
  <c r="D6133" i="1"/>
  <c r="D6134" i="1"/>
  <c r="D6135" i="1"/>
  <c r="D6136" i="1"/>
  <c r="D6137" i="1"/>
  <c r="D6138" i="1"/>
  <c r="D6139" i="1"/>
  <c r="D6140" i="1"/>
  <c r="D6141" i="1"/>
  <c r="D6142" i="1"/>
  <c r="D6143" i="1"/>
  <c r="D6144" i="1"/>
  <c r="D6145" i="1"/>
  <c r="D6146" i="1"/>
  <c r="D6147" i="1"/>
  <c r="D6148" i="1"/>
  <c r="D6149" i="1"/>
  <c r="D6150" i="1"/>
  <c r="D6151" i="1"/>
  <c r="D6152" i="1"/>
  <c r="D6153" i="1"/>
  <c r="D6154" i="1"/>
  <c r="D6155" i="1"/>
  <c r="D6156" i="1"/>
  <c r="D6157" i="1"/>
  <c r="D6158" i="1"/>
  <c r="D6159" i="1"/>
  <c r="D6160" i="1"/>
  <c r="D6161" i="1"/>
  <c r="D6162" i="1"/>
  <c r="D6163" i="1"/>
  <c r="D6164" i="1"/>
  <c r="D6165" i="1"/>
  <c r="D6166" i="1"/>
  <c r="D6167" i="1"/>
  <c r="D6168" i="1"/>
  <c r="D6169" i="1"/>
  <c r="D6170" i="1"/>
  <c r="D6171" i="1"/>
  <c r="D6172" i="1"/>
  <c r="D6173" i="1"/>
  <c r="D6174" i="1"/>
  <c r="D6175" i="1"/>
  <c r="D6176" i="1"/>
  <c r="D6177" i="1"/>
  <c r="D6178" i="1"/>
  <c r="D6179" i="1"/>
  <c r="D6180" i="1"/>
  <c r="D6181" i="1"/>
  <c r="D6182" i="1"/>
  <c r="D6183" i="1"/>
  <c r="D6184" i="1"/>
  <c r="D6185" i="1"/>
  <c r="D6186" i="1"/>
  <c r="D6187" i="1"/>
  <c r="D6188" i="1"/>
  <c r="D6189" i="1"/>
  <c r="D6190" i="1"/>
  <c r="D6191" i="1"/>
  <c r="D6192" i="1"/>
  <c r="D6193" i="1"/>
  <c r="D6194" i="1"/>
  <c r="D6195" i="1"/>
  <c r="D6196" i="1"/>
  <c r="D6197" i="1"/>
  <c r="D6198" i="1"/>
  <c r="D6199" i="1"/>
  <c r="D6200" i="1"/>
  <c r="D6201" i="1"/>
  <c r="D6202" i="1"/>
  <c r="D6203" i="1"/>
  <c r="D6204" i="1"/>
  <c r="D6205" i="1"/>
  <c r="D6206" i="1"/>
  <c r="D6207" i="1"/>
  <c r="D6208" i="1"/>
  <c r="D6209" i="1"/>
  <c r="D6210" i="1"/>
  <c r="D6211" i="1"/>
  <c r="D6212" i="1"/>
  <c r="D6213" i="1"/>
  <c r="D6214" i="1"/>
  <c r="D6215" i="1"/>
  <c r="D6216" i="1"/>
  <c r="D6217" i="1"/>
  <c r="D6218" i="1"/>
  <c r="D6219" i="1"/>
  <c r="D6220" i="1"/>
  <c r="D6221" i="1"/>
  <c r="D6222" i="1"/>
  <c r="D6223" i="1"/>
  <c r="D6224" i="1"/>
  <c r="D6225" i="1"/>
  <c r="D6226" i="1"/>
  <c r="D6227" i="1"/>
  <c r="D6228" i="1"/>
  <c r="D6229" i="1"/>
  <c r="D6230" i="1"/>
  <c r="D6231" i="1"/>
  <c r="D6232" i="1"/>
  <c r="D6233" i="1"/>
  <c r="D6234" i="1"/>
  <c r="D6235" i="1"/>
  <c r="D6236" i="1"/>
  <c r="D6237" i="1"/>
  <c r="D6238" i="1"/>
  <c r="D6239" i="1"/>
  <c r="D6240" i="1"/>
  <c r="D6241" i="1"/>
  <c r="D6242" i="1"/>
  <c r="D6243" i="1"/>
  <c r="D6244" i="1"/>
  <c r="D6245" i="1"/>
  <c r="D6246" i="1"/>
  <c r="D6247" i="1"/>
  <c r="D6248" i="1"/>
  <c r="D6249" i="1"/>
  <c r="D6250" i="1"/>
  <c r="D6251" i="1"/>
  <c r="D6252" i="1"/>
  <c r="D6253" i="1"/>
  <c r="D6254" i="1"/>
  <c r="D6255" i="1"/>
  <c r="D6256" i="1"/>
  <c r="D6257" i="1"/>
  <c r="D6258" i="1"/>
  <c r="D6259" i="1"/>
  <c r="D6260" i="1"/>
  <c r="D6261" i="1"/>
  <c r="D6262" i="1"/>
  <c r="D6263" i="1"/>
  <c r="D6264" i="1"/>
  <c r="D6265" i="1"/>
  <c r="D6266" i="1"/>
  <c r="D6267" i="1"/>
  <c r="D6268" i="1"/>
  <c r="D6269" i="1"/>
  <c r="D6270" i="1"/>
  <c r="D6271" i="1"/>
  <c r="D6272" i="1"/>
  <c r="D6273" i="1"/>
  <c r="D6274" i="1"/>
  <c r="D6275" i="1"/>
  <c r="D6276" i="1"/>
  <c r="D6277" i="1"/>
  <c r="D6278" i="1"/>
  <c r="D6279" i="1"/>
  <c r="D6280" i="1"/>
  <c r="D6281" i="1"/>
  <c r="D6282" i="1"/>
  <c r="D6283" i="1"/>
  <c r="D6284" i="1"/>
  <c r="D6285" i="1"/>
  <c r="D6286" i="1"/>
  <c r="D6287" i="1"/>
  <c r="D6288" i="1"/>
  <c r="D6289" i="1"/>
  <c r="D6290" i="1"/>
  <c r="D6291" i="1"/>
  <c r="D6292" i="1"/>
  <c r="D6293" i="1"/>
  <c r="D6294" i="1"/>
  <c r="D6295" i="1"/>
  <c r="D6296" i="1"/>
  <c r="D6297" i="1"/>
  <c r="D6298" i="1"/>
  <c r="D6299" i="1"/>
  <c r="D6300" i="1"/>
  <c r="D6301" i="1"/>
  <c r="D6302" i="1"/>
  <c r="D6303" i="1"/>
  <c r="D6304" i="1"/>
  <c r="D6305" i="1"/>
  <c r="D6306" i="1"/>
  <c r="D6307" i="1"/>
  <c r="D6308" i="1"/>
  <c r="D6309" i="1"/>
  <c r="D6310" i="1"/>
  <c r="D6311" i="1"/>
  <c r="D6312" i="1"/>
  <c r="D6313" i="1"/>
  <c r="D6314" i="1"/>
  <c r="D6315" i="1"/>
  <c r="D6316" i="1"/>
  <c r="D6317" i="1"/>
  <c r="D6318" i="1"/>
  <c r="D6319" i="1"/>
  <c r="D6320" i="1"/>
  <c r="D6321" i="1"/>
  <c r="D6322" i="1"/>
  <c r="D6323" i="1"/>
  <c r="D6324" i="1"/>
  <c r="D6325" i="1"/>
  <c r="D6326" i="1"/>
  <c r="D6327" i="1"/>
  <c r="D6328" i="1"/>
  <c r="D6329" i="1"/>
  <c r="D6330" i="1"/>
  <c r="D6331" i="1"/>
  <c r="D6332" i="1"/>
  <c r="D6333" i="1"/>
  <c r="D6334" i="1"/>
  <c r="D6335" i="1"/>
  <c r="D6336" i="1"/>
  <c r="D6337" i="1"/>
  <c r="D6338" i="1"/>
  <c r="D6339" i="1"/>
  <c r="D6340" i="1"/>
  <c r="D6341" i="1"/>
  <c r="D6342" i="1"/>
  <c r="D6343" i="1"/>
  <c r="D6344" i="1"/>
  <c r="D6345" i="1"/>
  <c r="D6346" i="1"/>
  <c r="D6347" i="1"/>
  <c r="D6348" i="1"/>
  <c r="D6349" i="1"/>
  <c r="D6350" i="1"/>
  <c r="D6351" i="1"/>
  <c r="D6352" i="1"/>
  <c r="D6353" i="1"/>
  <c r="D6354" i="1"/>
  <c r="D6355" i="1"/>
  <c r="D6356" i="1"/>
  <c r="D6357" i="1"/>
  <c r="D6358" i="1"/>
  <c r="D6359" i="1"/>
  <c r="D6360" i="1"/>
  <c r="D6361" i="1"/>
  <c r="D6362" i="1"/>
  <c r="D6363" i="1"/>
  <c r="D6364" i="1"/>
  <c r="D6365" i="1"/>
  <c r="D6366" i="1"/>
  <c r="D6367" i="1"/>
  <c r="D6368" i="1"/>
  <c r="D6369" i="1"/>
  <c r="D6370" i="1"/>
  <c r="D6371" i="1"/>
  <c r="D6372" i="1"/>
  <c r="D6373" i="1"/>
  <c r="D6374" i="1"/>
  <c r="D6375" i="1"/>
  <c r="D6376" i="1"/>
  <c r="D6377" i="1"/>
  <c r="D6378" i="1"/>
  <c r="D6379" i="1"/>
  <c r="D6380" i="1"/>
  <c r="D6381" i="1"/>
  <c r="D6382" i="1"/>
  <c r="D6383" i="1"/>
  <c r="D6384" i="1"/>
  <c r="D6385" i="1"/>
  <c r="D6386" i="1"/>
  <c r="D6387" i="1"/>
  <c r="D6388" i="1"/>
  <c r="D6389" i="1"/>
  <c r="D6390" i="1"/>
  <c r="D6391" i="1"/>
  <c r="D6392" i="1"/>
  <c r="D6393" i="1"/>
  <c r="D6394" i="1"/>
  <c r="D6395" i="1"/>
  <c r="D6396" i="1"/>
  <c r="D6397" i="1"/>
  <c r="D6398" i="1"/>
  <c r="D6399" i="1"/>
  <c r="D6400" i="1"/>
  <c r="D6401" i="1"/>
  <c r="D6402" i="1"/>
  <c r="D6403" i="1"/>
  <c r="D6404" i="1"/>
  <c r="D6405" i="1"/>
  <c r="D6406" i="1"/>
  <c r="D6407" i="1"/>
  <c r="D6408" i="1"/>
  <c r="D6409" i="1"/>
  <c r="D6410" i="1"/>
  <c r="D6411" i="1"/>
  <c r="D6412" i="1"/>
  <c r="D6413" i="1"/>
  <c r="D6414" i="1"/>
  <c r="D6415" i="1"/>
  <c r="D6416" i="1"/>
  <c r="D6417" i="1"/>
  <c r="D6418" i="1"/>
  <c r="D6419" i="1"/>
  <c r="D6420" i="1"/>
  <c r="D6421" i="1"/>
  <c r="D6422" i="1"/>
  <c r="D6423" i="1"/>
  <c r="D6424" i="1"/>
  <c r="D6425" i="1"/>
  <c r="D6426" i="1"/>
  <c r="D6427" i="1"/>
  <c r="D6428" i="1"/>
  <c r="D6429" i="1"/>
  <c r="D6430" i="1"/>
  <c r="D6431" i="1"/>
  <c r="D6432" i="1"/>
  <c r="D6433" i="1"/>
  <c r="D6434" i="1"/>
  <c r="D6435" i="1"/>
  <c r="D6436" i="1"/>
  <c r="D6437" i="1"/>
  <c r="D6438" i="1"/>
  <c r="D6439" i="1"/>
  <c r="D6440" i="1"/>
  <c r="D6441" i="1"/>
  <c r="D6442" i="1"/>
  <c r="D6443" i="1"/>
  <c r="D6444" i="1"/>
  <c r="D6445" i="1"/>
  <c r="D6446" i="1"/>
  <c r="D6447" i="1"/>
  <c r="D6448" i="1"/>
  <c r="D6449" i="1"/>
  <c r="D6450" i="1"/>
  <c r="D6451" i="1"/>
  <c r="D6452" i="1"/>
  <c r="D6453" i="1"/>
  <c r="D6454" i="1"/>
  <c r="D6455" i="1"/>
  <c r="D6456" i="1"/>
  <c r="D6457" i="1"/>
  <c r="D6458" i="1"/>
  <c r="D6459" i="1"/>
  <c r="D6460" i="1"/>
  <c r="D6461" i="1"/>
  <c r="D6462" i="1"/>
  <c r="D6463" i="1"/>
  <c r="D6464" i="1"/>
  <c r="D6465" i="1"/>
  <c r="D6466" i="1"/>
  <c r="D6467" i="1"/>
  <c r="D6468" i="1"/>
  <c r="D6469" i="1"/>
  <c r="D6470" i="1"/>
  <c r="D6471" i="1"/>
  <c r="D6472" i="1"/>
  <c r="D6473" i="1"/>
  <c r="D6474" i="1"/>
  <c r="D6475" i="1"/>
  <c r="D6476" i="1"/>
  <c r="D6477" i="1"/>
  <c r="D6478" i="1"/>
  <c r="D6479" i="1"/>
  <c r="D6480" i="1"/>
  <c r="D6481" i="1"/>
  <c r="D6482" i="1"/>
  <c r="D6483" i="1"/>
  <c r="D6484" i="1"/>
  <c r="D6485" i="1"/>
  <c r="D6486" i="1"/>
  <c r="D6487" i="1"/>
  <c r="D6488" i="1"/>
  <c r="D6489" i="1"/>
  <c r="D6490" i="1"/>
  <c r="D6491" i="1"/>
  <c r="D6492" i="1"/>
  <c r="D6493" i="1"/>
  <c r="D6494" i="1"/>
  <c r="D6495" i="1"/>
  <c r="D6496" i="1"/>
  <c r="D6497" i="1"/>
  <c r="D6498" i="1"/>
  <c r="D6499" i="1"/>
  <c r="D6500" i="1"/>
  <c r="D6501" i="1"/>
  <c r="D6502" i="1"/>
  <c r="D6503" i="1"/>
  <c r="D6504" i="1"/>
  <c r="D6505" i="1"/>
  <c r="D6506" i="1"/>
  <c r="D6507" i="1"/>
  <c r="D6508" i="1"/>
  <c r="D6509" i="1"/>
  <c r="D6510" i="1"/>
  <c r="D6511" i="1"/>
  <c r="D6512" i="1"/>
  <c r="D6513" i="1"/>
  <c r="D6514" i="1"/>
  <c r="D6515" i="1"/>
  <c r="D6516" i="1"/>
  <c r="D6517" i="1"/>
  <c r="D6518" i="1"/>
  <c r="D6519" i="1"/>
  <c r="D6520" i="1"/>
  <c r="D6521" i="1"/>
  <c r="D6522" i="1"/>
  <c r="D6523" i="1"/>
  <c r="D6524" i="1"/>
  <c r="D6525" i="1"/>
  <c r="D6526" i="1"/>
  <c r="D6527" i="1"/>
  <c r="D6528" i="1"/>
  <c r="D6529" i="1"/>
  <c r="D6530" i="1"/>
  <c r="D6531" i="1"/>
  <c r="D6532" i="1"/>
  <c r="D6533" i="1"/>
  <c r="D6534" i="1"/>
  <c r="D6535" i="1"/>
  <c r="D6536" i="1"/>
  <c r="D6537" i="1"/>
  <c r="D6538" i="1"/>
  <c r="D6539" i="1"/>
  <c r="D6540" i="1"/>
  <c r="D6541" i="1"/>
  <c r="D6542" i="1"/>
  <c r="D6543" i="1"/>
  <c r="D6544" i="1"/>
  <c r="D6545" i="1"/>
  <c r="D6546" i="1"/>
  <c r="D6547" i="1"/>
  <c r="D6548" i="1"/>
  <c r="D6549" i="1"/>
  <c r="D6550" i="1"/>
  <c r="D6551" i="1"/>
  <c r="D6552" i="1"/>
  <c r="D6553" i="1"/>
  <c r="D6554" i="1"/>
  <c r="D6555" i="1"/>
  <c r="D6556" i="1"/>
  <c r="D6557" i="1"/>
  <c r="D6558" i="1"/>
  <c r="D6559" i="1"/>
  <c r="D6560" i="1"/>
  <c r="D6561" i="1"/>
  <c r="D6562" i="1"/>
  <c r="D6563" i="1"/>
  <c r="D6564" i="1"/>
  <c r="D6565" i="1"/>
  <c r="D6566" i="1"/>
  <c r="D6567" i="1"/>
  <c r="D6568" i="1"/>
  <c r="D6569" i="1"/>
  <c r="D6570" i="1"/>
  <c r="D6571" i="1"/>
  <c r="D6572" i="1"/>
  <c r="D6573" i="1"/>
  <c r="D6574" i="1"/>
  <c r="D6575" i="1"/>
  <c r="D6576" i="1"/>
  <c r="D6577" i="1"/>
  <c r="D6578" i="1"/>
  <c r="D6579" i="1"/>
  <c r="D6580" i="1"/>
  <c r="D6581" i="1"/>
  <c r="D6582" i="1"/>
  <c r="D6583" i="1"/>
  <c r="D6584" i="1"/>
  <c r="D6585" i="1"/>
  <c r="D6586" i="1"/>
  <c r="D6587" i="1"/>
  <c r="D6588" i="1"/>
  <c r="D6589" i="1"/>
  <c r="D6590" i="1"/>
  <c r="D6591" i="1"/>
  <c r="D6592" i="1"/>
  <c r="D6593" i="1"/>
  <c r="D6594" i="1"/>
  <c r="D6595" i="1"/>
  <c r="D6596" i="1"/>
  <c r="D6597" i="1"/>
  <c r="D6598" i="1"/>
  <c r="D6599" i="1"/>
  <c r="D6600" i="1"/>
  <c r="D6601" i="1"/>
  <c r="D6602" i="1"/>
  <c r="D6603" i="1"/>
  <c r="D6604" i="1"/>
  <c r="D6605" i="1"/>
  <c r="D6606" i="1"/>
  <c r="D6607" i="1"/>
  <c r="D6608" i="1"/>
  <c r="D6609" i="1"/>
  <c r="D6610" i="1"/>
  <c r="D6611" i="1"/>
  <c r="D6612" i="1"/>
  <c r="D6613" i="1"/>
  <c r="D6614" i="1"/>
  <c r="D6615" i="1"/>
  <c r="D6616" i="1"/>
  <c r="D6617" i="1"/>
  <c r="D6618" i="1"/>
  <c r="D6619" i="1"/>
  <c r="D6620" i="1"/>
  <c r="D6621" i="1"/>
  <c r="D6622" i="1"/>
  <c r="D6623" i="1"/>
  <c r="D6624" i="1"/>
  <c r="D6625" i="1"/>
  <c r="D6626" i="1"/>
  <c r="D6627" i="1"/>
  <c r="D6628" i="1"/>
  <c r="D6629" i="1"/>
  <c r="D6630" i="1"/>
  <c r="D6631" i="1"/>
  <c r="D6632" i="1"/>
  <c r="D6633" i="1"/>
  <c r="D6634" i="1"/>
  <c r="D6635" i="1"/>
  <c r="D6636" i="1"/>
  <c r="D6637" i="1"/>
  <c r="D6638" i="1"/>
  <c r="D6639" i="1"/>
  <c r="D6640" i="1"/>
  <c r="D6641" i="1"/>
  <c r="D6642" i="1"/>
  <c r="D6643" i="1"/>
  <c r="D6644" i="1"/>
  <c r="D6645" i="1"/>
  <c r="D6646" i="1"/>
  <c r="D6647" i="1"/>
  <c r="D6648" i="1"/>
  <c r="D6649" i="1"/>
  <c r="D6650" i="1"/>
  <c r="D6651" i="1"/>
  <c r="D6652" i="1"/>
  <c r="D6653" i="1"/>
  <c r="D6654" i="1"/>
  <c r="D6655" i="1"/>
  <c r="D6656" i="1"/>
  <c r="D6657" i="1"/>
  <c r="D6658" i="1"/>
  <c r="D6659" i="1"/>
  <c r="D6660" i="1"/>
  <c r="D6661" i="1"/>
  <c r="D6662" i="1"/>
  <c r="D6663" i="1"/>
  <c r="D6664" i="1"/>
  <c r="D6665" i="1"/>
  <c r="D6666" i="1"/>
  <c r="D6667" i="1"/>
  <c r="D6668" i="1"/>
  <c r="D6669" i="1"/>
  <c r="D6670" i="1"/>
  <c r="D6671" i="1"/>
  <c r="D6672" i="1"/>
  <c r="D6673" i="1"/>
  <c r="D6674" i="1"/>
  <c r="D6675" i="1"/>
  <c r="D6676" i="1"/>
  <c r="D6677" i="1"/>
  <c r="D6678" i="1"/>
  <c r="D6679" i="1"/>
  <c r="D6680" i="1"/>
  <c r="D6681" i="1"/>
  <c r="D6682" i="1"/>
  <c r="D6683" i="1"/>
  <c r="D6684" i="1"/>
  <c r="D6685" i="1"/>
  <c r="D6686" i="1"/>
  <c r="D6687" i="1"/>
  <c r="D6688" i="1"/>
  <c r="D6689" i="1"/>
  <c r="D6690" i="1"/>
  <c r="D6691" i="1"/>
  <c r="D6692" i="1"/>
  <c r="D6693" i="1"/>
  <c r="D6694" i="1"/>
  <c r="D6695" i="1"/>
  <c r="D6696" i="1"/>
  <c r="D6697" i="1"/>
  <c r="D6698" i="1"/>
  <c r="D6699" i="1"/>
  <c r="D6700" i="1"/>
  <c r="D6701" i="1"/>
  <c r="D6702" i="1"/>
  <c r="D6703" i="1"/>
  <c r="D6704" i="1"/>
  <c r="D6705" i="1"/>
  <c r="D6706" i="1"/>
  <c r="D6707" i="1"/>
  <c r="D6708" i="1"/>
  <c r="D6709" i="1"/>
  <c r="D6710" i="1"/>
  <c r="D6711" i="1"/>
  <c r="D6712" i="1"/>
  <c r="D6713" i="1"/>
  <c r="D6714" i="1"/>
  <c r="D6715" i="1"/>
  <c r="D6716" i="1"/>
  <c r="D6717" i="1"/>
  <c r="D6718" i="1"/>
  <c r="D6719" i="1"/>
  <c r="D6720" i="1"/>
  <c r="D6721" i="1"/>
  <c r="D6722" i="1"/>
  <c r="D6723" i="1"/>
  <c r="D6724" i="1"/>
  <c r="D6725" i="1"/>
  <c r="D6726" i="1"/>
  <c r="D6727" i="1"/>
  <c r="D6728" i="1"/>
  <c r="D6729" i="1"/>
  <c r="D6730" i="1"/>
  <c r="D6731" i="1"/>
  <c r="D6732" i="1"/>
  <c r="D6733" i="1"/>
  <c r="D6734" i="1"/>
  <c r="D6735" i="1"/>
  <c r="D6736" i="1"/>
  <c r="D6737" i="1"/>
  <c r="D6738" i="1"/>
  <c r="D6739" i="1"/>
  <c r="D6740" i="1"/>
  <c r="D6741" i="1"/>
  <c r="D6742" i="1"/>
  <c r="D6743" i="1"/>
  <c r="D6744" i="1"/>
  <c r="D6745" i="1"/>
  <c r="D6746" i="1"/>
  <c r="D6747" i="1"/>
  <c r="D6748" i="1"/>
  <c r="D6749" i="1"/>
  <c r="D6750" i="1"/>
  <c r="D6751" i="1"/>
  <c r="D6752" i="1"/>
  <c r="D6753" i="1"/>
  <c r="D6754" i="1"/>
  <c r="D6755" i="1"/>
  <c r="D6756" i="1"/>
  <c r="D6757" i="1"/>
  <c r="D6758" i="1"/>
  <c r="D6759" i="1"/>
  <c r="D6760" i="1"/>
  <c r="D6761" i="1"/>
  <c r="D6762" i="1"/>
  <c r="D6763" i="1"/>
  <c r="D6764" i="1"/>
  <c r="D6765" i="1"/>
  <c r="D6766" i="1"/>
  <c r="D6767" i="1"/>
  <c r="D6768" i="1"/>
  <c r="D6769" i="1"/>
  <c r="D6770" i="1"/>
  <c r="D6771" i="1"/>
  <c r="D6772" i="1"/>
  <c r="D6773" i="1"/>
  <c r="D6774" i="1"/>
  <c r="D6775" i="1"/>
  <c r="D6776" i="1"/>
  <c r="D6777" i="1"/>
  <c r="D6778" i="1"/>
  <c r="D6779" i="1"/>
  <c r="D6780" i="1"/>
  <c r="D6781" i="1"/>
  <c r="D6782" i="1"/>
  <c r="D6783" i="1"/>
  <c r="D6784" i="1"/>
  <c r="D6785" i="1"/>
  <c r="D6786" i="1"/>
  <c r="D6787" i="1"/>
  <c r="D6788" i="1"/>
  <c r="D6789" i="1"/>
  <c r="D6790" i="1"/>
  <c r="D6791" i="1"/>
  <c r="D6792" i="1"/>
  <c r="D6793" i="1"/>
  <c r="D6794" i="1"/>
  <c r="D6795" i="1"/>
  <c r="D6796" i="1"/>
  <c r="D6797" i="1"/>
  <c r="D6798" i="1"/>
  <c r="D6799" i="1"/>
  <c r="D6800" i="1"/>
  <c r="D6801" i="1"/>
  <c r="D6802" i="1"/>
  <c r="D6803" i="1"/>
  <c r="D6804" i="1"/>
  <c r="D6805" i="1"/>
  <c r="D6806" i="1"/>
  <c r="D6807" i="1"/>
  <c r="D6808" i="1"/>
  <c r="D6809" i="1"/>
  <c r="D6810" i="1"/>
  <c r="D6811" i="1"/>
  <c r="D6812" i="1"/>
  <c r="D6813" i="1"/>
  <c r="D6814" i="1"/>
  <c r="D6815" i="1"/>
  <c r="D6816" i="1"/>
  <c r="D6817" i="1"/>
  <c r="D6818" i="1"/>
  <c r="D6819" i="1"/>
  <c r="D6820" i="1"/>
  <c r="D6821" i="1"/>
  <c r="D6822" i="1"/>
  <c r="D6823" i="1"/>
  <c r="D6824" i="1"/>
  <c r="D6825" i="1"/>
  <c r="D6826" i="1"/>
  <c r="D6827" i="1"/>
  <c r="D6828" i="1"/>
  <c r="D6829" i="1"/>
  <c r="D6830" i="1"/>
  <c r="D6831" i="1"/>
  <c r="D6832" i="1"/>
  <c r="D6833" i="1"/>
  <c r="D6834" i="1"/>
  <c r="D6835" i="1"/>
  <c r="D6836" i="1"/>
  <c r="D6837" i="1"/>
  <c r="D6838" i="1"/>
  <c r="D6839" i="1"/>
  <c r="D6840" i="1"/>
  <c r="D6841" i="1"/>
  <c r="D6842" i="1"/>
  <c r="D6843" i="1"/>
  <c r="D6844" i="1"/>
  <c r="D6845" i="1"/>
  <c r="D6846" i="1"/>
  <c r="D6847" i="1"/>
  <c r="D6848" i="1"/>
  <c r="D6849" i="1"/>
  <c r="D6850" i="1"/>
  <c r="D6851" i="1"/>
  <c r="D6852" i="1"/>
  <c r="D6853" i="1"/>
  <c r="D6854" i="1"/>
  <c r="D6855" i="1"/>
  <c r="D6856" i="1"/>
  <c r="D6857" i="1"/>
  <c r="D6858" i="1"/>
  <c r="D6859" i="1"/>
  <c r="D6860" i="1"/>
  <c r="D6861" i="1"/>
  <c r="D6862" i="1"/>
  <c r="D6863" i="1"/>
  <c r="D6864" i="1"/>
  <c r="D6865" i="1"/>
  <c r="D6866" i="1"/>
  <c r="D6867" i="1"/>
  <c r="D6868" i="1"/>
  <c r="D6869" i="1"/>
  <c r="D6870" i="1"/>
  <c r="D6871" i="1"/>
  <c r="D6872" i="1"/>
  <c r="D6873" i="1"/>
  <c r="D6874" i="1"/>
  <c r="D6875" i="1"/>
  <c r="D6876" i="1"/>
  <c r="D6877" i="1"/>
  <c r="D6878" i="1"/>
  <c r="D6879" i="1"/>
  <c r="D6880" i="1"/>
  <c r="D6881" i="1"/>
  <c r="D6882" i="1"/>
  <c r="D6883" i="1"/>
  <c r="D6884" i="1"/>
  <c r="D6885" i="1"/>
  <c r="D6886" i="1"/>
  <c r="D6887" i="1"/>
  <c r="D6888" i="1"/>
  <c r="D6889" i="1"/>
  <c r="D6890" i="1"/>
  <c r="D6891" i="1"/>
  <c r="D6892" i="1"/>
  <c r="D6893" i="1"/>
  <c r="D6894" i="1"/>
  <c r="D6895" i="1"/>
  <c r="D6896" i="1"/>
  <c r="D6897" i="1"/>
  <c r="D6898" i="1"/>
  <c r="D6899" i="1"/>
  <c r="D6900" i="1"/>
  <c r="D6901" i="1"/>
  <c r="D6902" i="1"/>
  <c r="D6903" i="1"/>
  <c r="D6904" i="1"/>
  <c r="D6905" i="1"/>
  <c r="D6906" i="1"/>
  <c r="D6907" i="1"/>
  <c r="D6908" i="1"/>
  <c r="D6909" i="1"/>
  <c r="D6910" i="1"/>
  <c r="D6911" i="1"/>
  <c r="D6912" i="1"/>
  <c r="D6913" i="1"/>
  <c r="D6914" i="1"/>
  <c r="D6915" i="1"/>
  <c r="D6916" i="1"/>
  <c r="D6917" i="1"/>
  <c r="D6918" i="1"/>
  <c r="D6919" i="1"/>
  <c r="D6920" i="1"/>
  <c r="D6921" i="1"/>
  <c r="D6922" i="1"/>
  <c r="D6923" i="1"/>
  <c r="D6924" i="1"/>
  <c r="D6925" i="1"/>
  <c r="D6926" i="1"/>
  <c r="D6927" i="1"/>
  <c r="D6928" i="1"/>
  <c r="D6929" i="1"/>
  <c r="D6930" i="1"/>
  <c r="D6931" i="1"/>
  <c r="D6932" i="1"/>
  <c r="D6933" i="1"/>
  <c r="D6934" i="1"/>
  <c r="D6935" i="1"/>
  <c r="D6936" i="1"/>
  <c r="D6937" i="1"/>
  <c r="D6938" i="1"/>
  <c r="D6939" i="1"/>
  <c r="D6940" i="1"/>
  <c r="D6941" i="1"/>
  <c r="D6942" i="1"/>
  <c r="D6943" i="1"/>
  <c r="D6944" i="1"/>
  <c r="D6945" i="1"/>
  <c r="D6946" i="1"/>
  <c r="D6947" i="1"/>
  <c r="D6948" i="1"/>
  <c r="D6949" i="1"/>
  <c r="D6950" i="1"/>
  <c r="D6951" i="1"/>
  <c r="D6952" i="1"/>
  <c r="D6953" i="1"/>
  <c r="D6954" i="1"/>
  <c r="D6955" i="1"/>
  <c r="D6956" i="1"/>
  <c r="D6957" i="1"/>
  <c r="D6958" i="1"/>
  <c r="D6959" i="1"/>
  <c r="D6960" i="1"/>
  <c r="D6961" i="1"/>
  <c r="D6962" i="1"/>
  <c r="D6963" i="1"/>
  <c r="D6964" i="1"/>
  <c r="D6965" i="1"/>
  <c r="D6966" i="1"/>
  <c r="D6967" i="1"/>
  <c r="D6968" i="1"/>
  <c r="D6969" i="1"/>
  <c r="D6970" i="1"/>
  <c r="D6971" i="1"/>
  <c r="D6972" i="1"/>
  <c r="D6973" i="1"/>
  <c r="D6974" i="1"/>
  <c r="D6975" i="1"/>
  <c r="D6976" i="1"/>
  <c r="D6977" i="1"/>
  <c r="D6978" i="1"/>
  <c r="D6979" i="1"/>
  <c r="D6980" i="1"/>
  <c r="D6981" i="1"/>
  <c r="D6982" i="1"/>
  <c r="D6983" i="1"/>
  <c r="D6984" i="1"/>
  <c r="D6985" i="1"/>
  <c r="D6986" i="1"/>
  <c r="D6987" i="1"/>
  <c r="D6988" i="1"/>
  <c r="D6989" i="1"/>
  <c r="D6990" i="1"/>
  <c r="D6991" i="1"/>
  <c r="D6992" i="1"/>
  <c r="D6993" i="1"/>
  <c r="D6994" i="1"/>
  <c r="D6995" i="1"/>
  <c r="D6996" i="1"/>
  <c r="D6997" i="1"/>
  <c r="D6998" i="1"/>
  <c r="D6999" i="1"/>
  <c r="D7000" i="1"/>
  <c r="D7001" i="1"/>
  <c r="D7002" i="1"/>
  <c r="D7003" i="1"/>
  <c r="D7004" i="1"/>
  <c r="D7005" i="1"/>
  <c r="D7006" i="1"/>
  <c r="D7007" i="1"/>
  <c r="D7008" i="1"/>
  <c r="D7009" i="1"/>
  <c r="D7010" i="1"/>
  <c r="D7011" i="1"/>
  <c r="D7012" i="1"/>
  <c r="D7013" i="1"/>
  <c r="D7014" i="1"/>
  <c r="D7015" i="1"/>
  <c r="D7016" i="1"/>
  <c r="D7017" i="1"/>
  <c r="D7018" i="1"/>
  <c r="D7019" i="1"/>
  <c r="D7020" i="1"/>
  <c r="D7021" i="1"/>
  <c r="D7022" i="1"/>
  <c r="D7023" i="1"/>
  <c r="D7024" i="1"/>
  <c r="D7025" i="1"/>
  <c r="D7026" i="1"/>
  <c r="D7027" i="1"/>
  <c r="D7028" i="1"/>
  <c r="D7029" i="1"/>
  <c r="D7030" i="1"/>
  <c r="D7031" i="1"/>
  <c r="D7032" i="1"/>
  <c r="D7033" i="1"/>
  <c r="D7034" i="1"/>
  <c r="D7035" i="1"/>
  <c r="D7036" i="1"/>
  <c r="D7037" i="1"/>
  <c r="D7038" i="1"/>
  <c r="D7039" i="1"/>
  <c r="D7040" i="1"/>
  <c r="D7041" i="1"/>
  <c r="D7042" i="1"/>
  <c r="D7043" i="1"/>
  <c r="D7044" i="1"/>
  <c r="D7045" i="1"/>
  <c r="D7046" i="1"/>
  <c r="D7047" i="1"/>
  <c r="D7048" i="1"/>
  <c r="D7049" i="1"/>
  <c r="D7050" i="1"/>
  <c r="D7051" i="1"/>
  <c r="D7052" i="1"/>
  <c r="D7053" i="1"/>
  <c r="D7054" i="1"/>
  <c r="D7055" i="1"/>
  <c r="D7056" i="1"/>
  <c r="D7057" i="1"/>
  <c r="D7058" i="1"/>
  <c r="D7059" i="1"/>
  <c r="D7060" i="1"/>
  <c r="D7061" i="1"/>
  <c r="D7062" i="1"/>
  <c r="D7063" i="1"/>
  <c r="D7064" i="1"/>
  <c r="D7065" i="1"/>
  <c r="D7066" i="1"/>
  <c r="D7067" i="1"/>
  <c r="D7068" i="1"/>
  <c r="D7069" i="1"/>
  <c r="D7070" i="1"/>
  <c r="D7071" i="1"/>
  <c r="D7072" i="1"/>
  <c r="D7073" i="1"/>
  <c r="D7074" i="1"/>
  <c r="D7075" i="1"/>
  <c r="D7076" i="1"/>
  <c r="D7077" i="1"/>
  <c r="D7078" i="1"/>
  <c r="D7079" i="1"/>
  <c r="D7080" i="1"/>
  <c r="D7081" i="1"/>
  <c r="D7082" i="1"/>
  <c r="D7083" i="1"/>
  <c r="D7084" i="1"/>
  <c r="D7085" i="1"/>
  <c r="D7086" i="1"/>
  <c r="D7087" i="1"/>
  <c r="D7088" i="1"/>
  <c r="D7089" i="1"/>
  <c r="D7090" i="1"/>
  <c r="D7091" i="1"/>
  <c r="D7092" i="1"/>
  <c r="D7093" i="1"/>
  <c r="D7094" i="1"/>
  <c r="D7095" i="1"/>
  <c r="D7096" i="1"/>
  <c r="D7097" i="1"/>
  <c r="D7098" i="1"/>
  <c r="D7099" i="1"/>
  <c r="D7100" i="1"/>
  <c r="D7101" i="1"/>
  <c r="D7102" i="1"/>
  <c r="D7103" i="1"/>
  <c r="D7104" i="1"/>
  <c r="D7105" i="1"/>
  <c r="D7106" i="1"/>
  <c r="D7107" i="1"/>
  <c r="D7108" i="1"/>
  <c r="D7109" i="1"/>
  <c r="D7110" i="1"/>
  <c r="D7111" i="1"/>
  <c r="D7112" i="1"/>
  <c r="D7113" i="1"/>
  <c r="D7114" i="1"/>
  <c r="D7115" i="1"/>
  <c r="D7116" i="1"/>
  <c r="D7117" i="1"/>
  <c r="D7118" i="1"/>
  <c r="D7119" i="1"/>
  <c r="D7120" i="1"/>
  <c r="D7121" i="1"/>
  <c r="D7122" i="1"/>
  <c r="D7123" i="1"/>
  <c r="D7124" i="1"/>
  <c r="D7125" i="1"/>
  <c r="D7126" i="1"/>
  <c r="D7127" i="1"/>
  <c r="D7128" i="1"/>
  <c r="D7129" i="1"/>
  <c r="D7130" i="1"/>
  <c r="D7131" i="1"/>
  <c r="D7132" i="1"/>
  <c r="D7133" i="1"/>
  <c r="D7134" i="1"/>
  <c r="D7135" i="1"/>
  <c r="D7136" i="1"/>
  <c r="D7137" i="1"/>
  <c r="D7138" i="1"/>
  <c r="D7139" i="1"/>
  <c r="D7140" i="1"/>
  <c r="D7141" i="1"/>
  <c r="D7142" i="1"/>
  <c r="D7143" i="1"/>
  <c r="D7144" i="1"/>
  <c r="D7145" i="1"/>
  <c r="D7146" i="1"/>
  <c r="D7147" i="1"/>
  <c r="D7148" i="1"/>
  <c r="D7149" i="1"/>
  <c r="D7150" i="1"/>
  <c r="D7151" i="1"/>
  <c r="D7152" i="1"/>
  <c r="D7153" i="1"/>
  <c r="D7154" i="1"/>
  <c r="D7155" i="1"/>
  <c r="D7156" i="1"/>
  <c r="D7157" i="1"/>
  <c r="D7158" i="1"/>
  <c r="D7159" i="1"/>
  <c r="D7160" i="1"/>
  <c r="D7161" i="1"/>
  <c r="D7162" i="1"/>
  <c r="D7163" i="1"/>
  <c r="D7164" i="1"/>
  <c r="D7165" i="1"/>
  <c r="D7166" i="1"/>
  <c r="D7167" i="1"/>
  <c r="D7168" i="1"/>
  <c r="D7169" i="1"/>
  <c r="D7170" i="1"/>
  <c r="D7171" i="1"/>
  <c r="D7172" i="1"/>
  <c r="D7173" i="1"/>
  <c r="D7174" i="1"/>
  <c r="D7175" i="1"/>
  <c r="D7176" i="1"/>
  <c r="D7177" i="1"/>
  <c r="D7178" i="1"/>
  <c r="D7179" i="1"/>
  <c r="D7180" i="1"/>
  <c r="D7181" i="1"/>
  <c r="D7182" i="1"/>
  <c r="D7183" i="1"/>
  <c r="D7184" i="1"/>
  <c r="D7185" i="1"/>
  <c r="D7186" i="1"/>
  <c r="D7187" i="1"/>
  <c r="D7188" i="1"/>
  <c r="D7189" i="1"/>
  <c r="D7190" i="1"/>
  <c r="D7191" i="1"/>
  <c r="D7192" i="1"/>
  <c r="D7193" i="1"/>
  <c r="D7194" i="1"/>
  <c r="D7195" i="1"/>
  <c r="D7196" i="1"/>
  <c r="D7197" i="1"/>
  <c r="D7198" i="1"/>
  <c r="D7199" i="1"/>
  <c r="D7200" i="1"/>
  <c r="D7201" i="1"/>
  <c r="D7202" i="1"/>
  <c r="D7203" i="1"/>
  <c r="D7204" i="1"/>
  <c r="D7205" i="1"/>
  <c r="D7206" i="1"/>
  <c r="D7207" i="1"/>
  <c r="D7208" i="1"/>
  <c r="D7209" i="1"/>
  <c r="D7210" i="1"/>
  <c r="D7211" i="1"/>
  <c r="D7212" i="1"/>
  <c r="D7213" i="1"/>
  <c r="D7214" i="1"/>
  <c r="D7215" i="1"/>
  <c r="D7216" i="1"/>
  <c r="D7217" i="1"/>
  <c r="D7218" i="1"/>
  <c r="D7219" i="1"/>
  <c r="D7220" i="1"/>
  <c r="D7221" i="1"/>
  <c r="D7222" i="1"/>
  <c r="D7223" i="1"/>
  <c r="D7224" i="1"/>
  <c r="D7225" i="1"/>
  <c r="D7226" i="1"/>
  <c r="D7227" i="1"/>
  <c r="D7228" i="1"/>
  <c r="D7229" i="1"/>
  <c r="D7230" i="1"/>
  <c r="D7231" i="1"/>
  <c r="D7232" i="1"/>
  <c r="D7233" i="1"/>
  <c r="D7234" i="1"/>
  <c r="D7235" i="1"/>
  <c r="D7236" i="1"/>
  <c r="D7237" i="1"/>
  <c r="D7238" i="1"/>
  <c r="D7239" i="1"/>
  <c r="D7240" i="1"/>
  <c r="D7241" i="1"/>
  <c r="D7242" i="1"/>
  <c r="D7243" i="1"/>
  <c r="D7244" i="1"/>
  <c r="D7245" i="1"/>
  <c r="D7246" i="1"/>
  <c r="D7247" i="1"/>
  <c r="D7248" i="1"/>
  <c r="D7249" i="1"/>
  <c r="D7250" i="1"/>
  <c r="D7251" i="1"/>
  <c r="D7252" i="1"/>
  <c r="D7253" i="1"/>
  <c r="D7254" i="1"/>
  <c r="D7255" i="1"/>
  <c r="D7256" i="1"/>
  <c r="D7257" i="1"/>
  <c r="D7258" i="1"/>
  <c r="D7259" i="1"/>
  <c r="D7260" i="1"/>
  <c r="D7261" i="1"/>
  <c r="D7262" i="1"/>
  <c r="D7263" i="1"/>
  <c r="D7264" i="1"/>
  <c r="D7265" i="1"/>
  <c r="D7266" i="1"/>
  <c r="D7267" i="1"/>
  <c r="D7268" i="1"/>
  <c r="D7269" i="1"/>
  <c r="D7270" i="1"/>
  <c r="D7271" i="1"/>
  <c r="D7272" i="1"/>
  <c r="D7273" i="1"/>
  <c r="D7274" i="1"/>
  <c r="D7275" i="1"/>
  <c r="D7276" i="1"/>
  <c r="D7277" i="1"/>
  <c r="D7278" i="1"/>
  <c r="D7279" i="1"/>
  <c r="D7280" i="1"/>
  <c r="D7281" i="1"/>
  <c r="D7282" i="1"/>
  <c r="D7283" i="1"/>
  <c r="D7284" i="1"/>
  <c r="D7285" i="1"/>
  <c r="D7286" i="1"/>
  <c r="D7287" i="1"/>
  <c r="D7288" i="1"/>
  <c r="D7289" i="1"/>
  <c r="D7290" i="1"/>
  <c r="D7291" i="1"/>
  <c r="D7292" i="1"/>
  <c r="D7293" i="1"/>
  <c r="D7294" i="1"/>
  <c r="D7295" i="1"/>
  <c r="D7296" i="1"/>
  <c r="D7297" i="1"/>
  <c r="D7298" i="1"/>
  <c r="D7299" i="1"/>
  <c r="D7300" i="1"/>
  <c r="D7301" i="1"/>
  <c r="D7302" i="1"/>
  <c r="D7303" i="1"/>
  <c r="D7304" i="1"/>
  <c r="D7305" i="1"/>
  <c r="D7306" i="1"/>
  <c r="D7307" i="1"/>
  <c r="D7308" i="1"/>
  <c r="D7309" i="1"/>
  <c r="D7310" i="1"/>
  <c r="D7311" i="1"/>
  <c r="D7312" i="1"/>
  <c r="D7313" i="1"/>
  <c r="D7314" i="1"/>
  <c r="D7315" i="1"/>
  <c r="D7316" i="1"/>
  <c r="D7317" i="1"/>
  <c r="D7318" i="1"/>
  <c r="D7319" i="1"/>
  <c r="D7320" i="1"/>
  <c r="D7321" i="1"/>
  <c r="D7322" i="1"/>
  <c r="D7323" i="1"/>
  <c r="D7324" i="1"/>
  <c r="D7325" i="1"/>
  <c r="D7326" i="1"/>
  <c r="D7327" i="1"/>
  <c r="D7328" i="1"/>
  <c r="D7329" i="1"/>
  <c r="D7330" i="1"/>
  <c r="D7331" i="1"/>
  <c r="D7332" i="1"/>
  <c r="D7333" i="1"/>
  <c r="D7334" i="1"/>
  <c r="D7335" i="1"/>
  <c r="D7336" i="1"/>
  <c r="D7337" i="1"/>
  <c r="D7338" i="1"/>
  <c r="D7339" i="1"/>
  <c r="D7340" i="1"/>
  <c r="D7341" i="1"/>
  <c r="D7342" i="1"/>
  <c r="D7343" i="1"/>
  <c r="D7344" i="1"/>
  <c r="D7345" i="1"/>
  <c r="D7346" i="1"/>
  <c r="D7347" i="1"/>
  <c r="D7348" i="1"/>
  <c r="D7349" i="1"/>
  <c r="D7350" i="1"/>
  <c r="D7351" i="1"/>
  <c r="D7352" i="1"/>
  <c r="D7353" i="1"/>
  <c r="D7354" i="1"/>
  <c r="D7355" i="1"/>
  <c r="D7356" i="1"/>
  <c r="D7357" i="1"/>
  <c r="D7358" i="1"/>
  <c r="D7359" i="1"/>
  <c r="D7360" i="1"/>
  <c r="D7361" i="1"/>
  <c r="D7362" i="1"/>
  <c r="D7363" i="1"/>
  <c r="D7364" i="1"/>
  <c r="D7365" i="1"/>
  <c r="D7366" i="1"/>
  <c r="D7367" i="1"/>
  <c r="D7368" i="1"/>
  <c r="D7369" i="1"/>
  <c r="D7370" i="1"/>
  <c r="D7371" i="1"/>
  <c r="D7372" i="1"/>
  <c r="D7373" i="1"/>
  <c r="D7374" i="1"/>
  <c r="D7375" i="1"/>
  <c r="D7376" i="1"/>
  <c r="D7377" i="1"/>
  <c r="D7378" i="1"/>
  <c r="D7379" i="1"/>
  <c r="D7380" i="1"/>
  <c r="D7381" i="1"/>
  <c r="D7382" i="1"/>
  <c r="D7383" i="1"/>
  <c r="D7384" i="1"/>
  <c r="D7385" i="1"/>
  <c r="D7386" i="1"/>
  <c r="D7387" i="1"/>
  <c r="D7388" i="1"/>
  <c r="D7389" i="1"/>
  <c r="D7390" i="1"/>
  <c r="D7391" i="1"/>
  <c r="D7392" i="1"/>
  <c r="D7393" i="1"/>
  <c r="D7394" i="1"/>
  <c r="D7395" i="1"/>
  <c r="D7396" i="1"/>
  <c r="D7397" i="1"/>
  <c r="D7398" i="1"/>
  <c r="D7399" i="1"/>
  <c r="D7400" i="1"/>
  <c r="D7401" i="1"/>
  <c r="D7402" i="1"/>
  <c r="D7403" i="1"/>
  <c r="D7404" i="1"/>
  <c r="D7405" i="1"/>
  <c r="D7406" i="1"/>
  <c r="D7407" i="1"/>
  <c r="D7408" i="1"/>
  <c r="D7409" i="1"/>
  <c r="D7410" i="1"/>
  <c r="D7411" i="1"/>
  <c r="D7412" i="1"/>
  <c r="D7413" i="1"/>
  <c r="D7414" i="1"/>
  <c r="D7415" i="1"/>
  <c r="D7416" i="1"/>
  <c r="D7417" i="1"/>
  <c r="D7418" i="1"/>
  <c r="D7419" i="1"/>
  <c r="D7420" i="1"/>
  <c r="D7421" i="1"/>
  <c r="D7422" i="1"/>
  <c r="D7423" i="1"/>
  <c r="D7424" i="1"/>
  <c r="D7425" i="1"/>
  <c r="D7426" i="1"/>
  <c r="D7427" i="1"/>
  <c r="D7428" i="1"/>
  <c r="D7429" i="1"/>
  <c r="D7430" i="1"/>
  <c r="D7431" i="1"/>
  <c r="D7432" i="1"/>
  <c r="D7433" i="1"/>
  <c r="D7434" i="1"/>
  <c r="D7435" i="1"/>
  <c r="D7436" i="1"/>
  <c r="D7437" i="1"/>
  <c r="D7438" i="1"/>
  <c r="D7439" i="1"/>
  <c r="D7440" i="1"/>
  <c r="D7441" i="1"/>
  <c r="D7442" i="1"/>
  <c r="D7443" i="1"/>
  <c r="D7444" i="1"/>
  <c r="D7445" i="1"/>
  <c r="D7446" i="1"/>
  <c r="D7447" i="1"/>
  <c r="D7448" i="1"/>
  <c r="D7449" i="1"/>
  <c r="D7450" i="1"/>
  <c r="D7451" i="1"/>
  <c r="D7452" i="1"/>
  <c r="D7453" i="1"/>
  <c r="D7454" i="1"/>
  <c r="D7455" i="1"/>
  <c r="D7456" i="1"/>
  <c r="D7457" i="1"/>
  <c r="D7458" i="1"/>
  <c r="D7459" i="1"/>
  <c r="D7460" i="1"/>
  <c r="D7461" i="1"/>
  <c r="D7462" i="1"/>
  <c r="D7463" i="1"/>
  <c r="D7464" i="1"/>
  <c r="D7465" i="1"/>
  <c r="D7466" i="1"/>
  <c r="D7467" i="1"/>
  <c r="D7468" i="1"/>
  <c r="D7469" i="1"/>
  <c r="D7470" i="1"/>
  <c r="D7471" i="1"/>
  <c r="D7472" i="1"/>
  <c r="D7473" i="1"/>
  <c r="D7474" i="1"/>
  <c r="D7475" i="1"/>
  <c r="D7476" i="1"/>
  <c r="D7477" i="1"/>
  <c r="D7478" i="1"/>
  <c r="D7479" i="1"/>
  <c r="D7480" i="1"/>
  <c r="D7481" i="1"/>
  <c r="D7482" i="1"/>
  <c r="D7483" i="1"/>
  <c r="D7484" i="1"/>
  <c r="D7485" i="1"/>
  <c r="D7486" i="1"/>
  <c r="D7487" i="1"/>
  <c r="D7488" i="1"/>
  <c r="D7489" i="1"/>
  <c r="D7490" i="1"/>
  <c r="D7491" i="1"/>
  <c r="D7492" i="1"/>
  <c r="D7493" i="1"/>
  <c r="D7494" i="1"/>
  <c r="D7495" i="1"/>
  <c r="D7496" i="1"/>
  <c r="D7497" i="1"/>
  <c r="D7498" i="1"/>
  <c r="D7499" i="1"/>
  <c r="D7500" i="1"/>
  <c r="D7501" i="1"/>
  <c r="D7502" i="1"/>
  <c r="D7503" i="1"/>
  <c r="D7504" i="1"/>
  <c r="D7505" i="1"/>
  <c r="D7506" i="1"/>
  <c r="D7507" i="1"/>
  <c r="D7508" i="1"/>
  <c r="D7509" i="1"/>
  <c r="D7510" i="1"/>
  <c r="D7511" i="1"/>
  <c r="D7512" i="1"/>
  <c r="D7513" i="1"/>
  <c r="D7514" i="1"/>
  <c r="D7515" i="1"/>
  <c r="D7516" i="1"/>
  <c r="D7517" i="1"/>
  <c r="D7518" i="1"/>
  <c r="D7519" i="1"/>
  <c r="D7520" i="1"/>
  <c r="D7521" i="1"/>
  <c r="D7522" i="1"/>
  <c r="D7523" i="1"/>
  <c r="D7524" i="1"/>
  <c r="D7525" i="1"/>
  <c r="D7526" i="1"/>
  <c r="D7527" i="1"/>
  <c r="D7528" i="1"/>
  <c r="D7529" i="1"/>
  <c r="D7530" i="1"/>
  <c r="D7531" i="1"/>
  <c r="D7532" i="1"/>
  <c r="D7533" i="1"/>
  <c r="D7534" i="1"/>
  <c r="D7535" i="1"/>
  <c r="D7536" i="1"/>
  <c r="D7537" i="1"/>
  <c r="D7538" i="1"/>
  <c r="D7539" i="1"/>
  <c r="D7540" i="1"/>
  <c r="D7541" i="1"/>
  <c r="D7542" i="1"/>
  <c r="D7543" i="1"/>
  <c r="D7544" i="1"/>
  <c r="D7545" i="1"/>
  <c r="D7546" i="1"/>
  <c r="D7547" i="1"/>
  <c r="D7548" i="1"/>
  <c r="D7549" i="1"/>
  <c r="D7550" i="1"/>
  <c r="D7551" i="1"/>
  <c r="D7552" i="1"/>
  <c r="D7553" i="1"/>
  <c r="D7554" i="1"/>
  <c r="D7555" i="1"/>
  <c r="D7556" i="1"/>
  <c r="D7557" i="1"/>
  <c r="D7558" i="1"/>
  <c r="D7559" i="1"/>
  <c r="D7560" i="1"/>
  <c r="D7561" i="1"/>
  <c r="D7562" i="1"/>
  <c r="D7563" i="1"/>
  <c r="D7564" i="1"/>
  <c r="D7565" i="1"/>
  <c r="D7566" i="1"/>
  <c r="D7567" i="1"/>
  <c r="D7568" i="1"/>
  <c r="D7569" i="1"/>
  <c r="D7570" i="1"/>
  <c r="D7571" i="1"/>
  <c r="D7572" i="1"/>
  <c r="D7573" i="1"/>
  <c r="D7574" i="1"/>
  <c r="D7575" i="1"/>
  <c r="D7576" i="1"/>
  <c r="D7577" i="1"/>
  <c r="D7578" i="1"/>
  <c r="D7579" i="1"/>
  <c r="D7580" i="1"/>
  <c r="D7581" i="1"/>
  <c r="D7582" i="1"/>
  <c r="D7583" i="1"/>
  <c r="D7584" i="1"/>
  <c r="D7585" i="1"/>
  <c r="D7586" i="1"/>
  <c r="D7587" i="1"/>
  <c r="D7588" i="1"/>
  <c r="D7589" i="1"/>
  <c r="D7590" i="1"/>
  <c r="D7591" i="1"/>
  <c r="D7592" i="1"/>
  <c r="D7593" i="1"/>
  <c r="D7594" i="1"/>
  <c r="D7595" i="1"/>
  <c r="D7596" i="1"/>
  <c r="D7597" i="1"/>
  <c r="D7598" i="1"/>
  <c r="D7599" i="1"/>
  <c r="D7600" i="1"/>
  <c r="D7601" i="1"/>
  <c r="D7602" i="1"/>
  <c r="D7603" i="1"/>
  <c r="D7604" i="1"/>
  <c r="D7605" i="1"/>
  <c r="D7606" i="1"/>
  <c r="D7607" i="1"/>
  <c r="D7608" i="1"/>
  <c r="D7609" i="1"/>
  <c r="D7610" i="1"/>
  <c r="D7611" i="1"/>
  <c r="D7612" i="1"/>
  <c r="D7613" i="1"/>
  <c r="D7614" i="1"/>
  <c r="D7615" i="1"/>
  <c r="D7616" i="1"/>
  <c r="D7617" i="1"/>
  <c r="D7618" i="1"/>
  <c r="D7619" i="1"/>
  <c r="D7620" i="1"/>
  <c r="D7621" i="1"/>
  <c r="D7622" i="1"/>
  <c r="D7623" i="1"/>
  <c r="D7624" i="1"/>
  <c r="D7625" i="1"/>
  <c r="D7626" i="1"/>
  <c r="D7627" i="1"/>
  <c r="D7628" i="1"/>
  <c r="D7629" i="1"/>
  <c r="D7630" i="1"/>
  <c r="D7631" i="1"/>
  <c r="D7632" i="1"/>
  <c r="D7633" i="1"/>
  <c r="D7634" i="1"/>
  <c r="D7635" i="1"/>
  <c r="D7636" i="1"/>
  <c r="D7637" i="1"/>
  <c r="D7638" i="1"/>
  <c r="D7639" i="1"/>
  <c r="D7640" i="1"/>
  <c r="D7641" i="1"/>
  <c r="D7642" i="1"/>
  <c r="D7643" i="1"/>
  <c r="D7644" i="1"/>
  <c r="D7645" i="1"/>
  <c r="D7646" i="1"/>
  <c r="D7647" i="1"/>
  <c r="D7648" i="1"/>
  <c r="D7649" i="1"/>
  <c r="D7650" i="1"/>
  <c r="D7651" i="1"/>
  <c r="D7652" i="1"/>
  <c r="D7653" i="1"/>
  <c r="D7654" i="1"/>
  <c r="D7655" i="1"/>
  <c r="D7656" i="1"/>
  <c r="D7657" i="1"/>
  <c r="D7658" i="1"/>
  <c r="D7659" i="1"/>
  <c r="D7660" i="1"/>
  <c r="D7661" i="1"/>
  <c r="D7662" i="1"/>
  <c r="D7663" i="1"/>
  <c r="D7664" i="1"/>
  <c r="D7665" i="1"/>
  <c r="D7666" i="1"/>
  <c r="D7667" i="1"/>
  <c r="D7668" i="1"/>
  <c r="D7669" i="1"/>
  <c r="D7670" i="1"/>
  <c r="D7671" i="1"/>
  <c r="D7672" i="1"/>
  <c r="D7673" i="1"/>
  <c r="D7674" i="1"/>
  <c r="D7675" i="1"/>
  <c r="D7676" i="1"/>
  <c r="D7677" i="1"/>
  <c r="D7678" i="1"/>
  <c r="D7679" i="1"/>
  <c r="D7680" i="1"/>
  <c r="D7681" i="1"/>
  <c r="D7682" i="1"/>
  <c r="D7683" i="1"/>
  <c r="D7684" i="1"/>
  <c r="D7685" i="1"/>
  <c r="D7686" i="1"/>
  <c r="D7687" i="1"/>
  <c r="D7688" i="1"/>
  <c r="D7689" i="1"/>
  <c r="D7690" i="1"/>
  <c r="D7691" i="1"/>
  <c r="D7692" i="1"/>
  <c r="D7693" i="1"/>
  <c r="D7694" i="1"/>
  <c r="D7695" i="1"/>
  <c r="D7696" i="1"/>
  <c r="D7697" i="1"/>
  <c r="D7698" i="1"/>
  <c r="D7699" i="1"/>
  <c r="D7700" i="1"/>
  <c r="D7701" i="1"/>
  <c r="D7702" i="1"/>
  <c r="D7703" i="1"/>
  <c r="D7704" i="1"/>
  <c r="D7705" i="1"/>
  <c r="D7706" i="1"/>
  <c r="D7707" i="1"/>
  <c r="D7708" i="1"/>
  <c r="D7709" i="1"/>
  <c r="D7710" i="1"/>
  <c r="D7711" i="1"/>
  <c r="D7712" i="1"/>
  <c r="D7713" i="1"/>
  <c r="D7714" i="1"/>
  <c r="D7715" i="1"/>
  <c r="D7716" i="1"/>
  <c r="D7717" i="1"/>
  <c r="D7718" i="1"/>
  <c r="D7719" i="1"/>
  <c r="D7720" i="1"/>
  <c r="D7721" i="1"/>
  <c r="D7722" i="1"/>
  <c r="D7723" i="1"/>
  <c r="D7724" i="1"/>
  <c r="D7725" i="1"/>
  <c r="D7726" i="1"/>
  <c r="D7727" i="1"/>
  <c r="D7728" i="1"/>
  <c r="D7729" i="1"/>
  <c r="D7730" i="1"/>
  <c r="D7731" i="1"/>
  <c r="D7732" i="1"/>
  <c r="D7733" i="1"/>
  <c r="D7734" i="1"/>
  <c r="D7735" i="1"/>
  <c r="D7736" i="1"/>
  <c r="D7737" i="1"/>
  <c r="D7738" i="1"/>
  <c r="D7739" i="1"/>
  <c r="D7740" i="1"/>
  <c r="D7741" i="1"/>
  <c r="D7742" i="1"/>
  <c r="D7743" i="1"/>
  <c r="D7744" i="1"/>
  <c r="D7745" i="1"/>
  <c r="D7746" i="1"/>
  <c r="D7747" i="1"/>
  <c r="D7748" i="1"/>
  <c r="D7749" i="1"/>
  <c r="D7750" i="1"/>
  <c r="D7751" i="1"/>
  <c r="D7752" i="1"/>
  <c r="D7753" i="1"/>
  <c r="D7754" i="1"/>
  <c r="D7755" i="1"/>
  <c r="D7756" i="1"/>
  <c r="D7757" i="1"/>
  <c r="D7758" i="1"/>
  <c r="D7759" i="1"/>
  <c r="D7760" i="1"/>
  <c r="D7761" i="1"/>
  <c r="D7762" i="1"/>
  <c r="D7763" i="1"/>
  <c r="D7764" i="1"/>
  <c r="D7765" i="1"/>
  <c r="D7766" i="1"/>
  <c r="D7767" i="1"/>
  <c r="D7768" i="1"/>
  <c r="D7769" i="1"/>
  <c r="D7770" i="1"/>
  <c r="D7771" i="1"/>
  <c r="D7772" i="1"/>
  <c r="D7773" i="1"/>
  <c r="D7774" i="1"/>
  <c r="D7775" i="1"/>
  <c r="D7776" i="1"/>
  <c r="D7777" i="1"/>
  <c r="D7778" i="1"/>
  <c r="D7779" i="1"/>
  <c r="D7780" i="1"/>
  <c r="D7781" i="1"/>
  <c r="D7782" i="1"/>
  <c r="D7783" i="1"/>
  <c r="D7784" i="1"/>
  <c r="D7785" i="1"/>
  <c r="D7786" i="1"/>
  <c r="D7787" i="1"/>
  <c r="D7788" i="1"/>
  <c r="D7789" i="1"/>
  <c r="D7790" i="1"/>
  <c r="D7791" i="1"/>
  <c r="D7792" i="1"/>
  <c r="D7793" i="1"/>
  <c r="D7794" i="1"/>
  <c r="D7795" i="1"/>
  <c r="D7796" i="1"/>
  <c r="D7797" i="1"/>
  <c r="D7798" i="1"/>
  <c r="D7799" i="1"/>
  <c r="D7800" i="1"/>
  <c r="D7801" i="1"/>
  <c r="D7802" i="1"/>
  <c r="D7803" i="1"/>
  <c r="D7804" i="1"/>
  <c r="D7805" i="1"/>
  <c r="D7806" i="1"/>
  <c r="D7807" i="1"/>
  <c r="D7808" i="1"/>
  <c r="D7809" i="1"/>
  <c r="D7810" i="1"/>
  <c r="D7811" i="1"/>
  <c r="D7812" i="1"/>
  <c r="D7813" i="1"/>
  <c r="D7814" i="1"/>
  <c r="D7815" i="1"/>
  <c r="D7816" i="1"/>
  <c r="D7817" i="1"/>
  <c r="D7818" i="1"/>
  <c r="D7819" i="1"/>
  <c r="D7820" i="1"/>
  <c r="D7821" i="1"/>
  <c r="D7822" i="1"/>
  <c r="D7823" i="1"/>
  <c r="D7824" i="1"/>
  <c r="D7825" i="1"/>
  <c r="D7826" i="1"/>
  <c r="D7827" i="1"/>
  <c r="D7828" i="1"/>
  <c r="D7829" i="1"/>
  <c r="D7830" i="1"/>
  <c r="D7831" i="1"/>
  <c r="D7832" i="1"/>
  <c r="D7833" i="1"/>
  <c r="D7834" i="1"/>
  <c r="D7835" i="1"/>
  <c r="D7836" i="1"/>
  <c r="D7837" i="1"/>
  <c r="D7838" i="1"/>
  <c r="D7839" i="1"/>
  <c r="D7840" i="1"/>
  <c r="D7841" i="1"/>
  <c r="D7842" i="1"/>
  <c r="D7843" i="1"/>
  <c r="D7844" i="1"/>
  <c r="D7845" i="1"/>
  <c r="D7846" i="1"/>
  <c r="D7847" i="1"/>
  <c r="D7848" i="1"/>
  <c r="D7849" i="1"/>
  <c r="D7850" i="1"/>
  <c r="D7851" i="1"/>
  <c r="D7852" i="1"/>
  <c r="D7853" i="1"/>
  <c r="D7854" i="1"/>
  <c r="D7855" i="1"/>
  <c r="D7856" i="1"/>
  <c r="D7857" i="1"/>
  <c r="D7858" i="1"/>
  <c r="D7859" i="1"/>
  <c r="D7860" i="1"/>
  <c r="D7861" i="1"/>
  <c r="D7862" i="1"/>
  <c r="D7863" i="1"/>
  <c r="D7864" i="1"/>
  <c r="D7865" i="1"/>
  <c r="D7866" i="1"/>
  <c r="D7867" i="1"/>
  <c r="D7868" i="1"/>
  <c r="D7869" i="1"/>
  <c r="D7870" i="1"/>
  <c r="D7871" i="1"/>
  <c r="D7872" i="1"/>
  <c r="D7873" i="1"/>
  <c r="D7874" i="1"/>
  <c r="D7875" i="1"/>
  <c r="D7876" i="1"/>
  <c r="D7877" i="1"/>
  <c r="D7878" i="1"/>
  <c r="D7879" i="1"/>
  <c r="D7880" i="1"/>
  <c r="D7881" i="1"/>
  <c r="D7882" i="1"/>
  <c r="D7883" i="1"/>
  <c r="D7884" i="1"/>
  <c r="D7885" i="1"/>
  <c r="D7886" i="1"/>
  <c r="D7887" i="1"/>
  <c r="D7888" i="1"/>
  <c r="D7889" i="1"/>
  <c r="D7890" i="1"/>
  <c r="D7891" i="1"/>
  <c r="D7892" i="1"/>
  <c r="D7893" i="1"/>
  <c r="D7894" i="1"/>
  <c r="D7895" i="1"/>
  <c r="D7896" i="1"/>
  <c r="D7897" i="1"/>
  <c r="D7898" i="1"/>
  <c r="D7899" i="1"/>
  <c r="D7900" i="1"/>
  <c r="D7901" i="1"/>
  <c r="D7902" i="1"/>
  <c r="D7903" i="1"/>
  <c r="D7904" i="1"/>
  <c r="D7905" i="1"/>
  <c r="D7906" i="1"/>
  <c r="D7907" i="1"/>
  <c r="D7908" i="1"/>
  <c r="D7909" i="1"/>
  <c r="D7910" i="1"/>
  <c r="D7911" i="1"/>
  <c r="D7912" i="1"/>
  <c r="D7913" i="1"/>
  <c r="D7914" i="1"/>
  <c r="D7915" i="1"/>
  <c r="D7916" i="1"/>
  <c r="D7917" i="1"/>
  <c r="D7918" i="1"/>
  <c r="D7919" i="1"/>
  <c r="D7920" i="1"/>
  <c r="D7921" i="1"/>
  <c r="D7922" i="1"/>
  <c r="D7923" i="1"/>
  <c r="D7924" i="1"/>
  <c r="D7925" i="1"/>
  <c r="D7926" i="1"/>
  <c r="D7927" i="1"/>
  <c r="D7928" i="1"/>
  <c r="D7929" i="1"/>
  <c r="D7930" i="1"/>
  <c r="D7931" i="1"/>
  <c r="D7932" i="1"/>
  <c r="D7933" i="1"/>
  <c r="D7934" i="1"/>
  <c r="D7935" i="1"/>
  <c r="D7936" i="1"/>
  <c r="D7937" i="1"/>
  <c r="D7938" i="1"/>
  <c r="D7939" i="1"/>
  <c r="D7940" i="1"/>
  <c r="D7941" i="1"/>
  <c r="D7942" i="1"/>
  <c r="D7943" i="1"/>
  <c r="D7944" i="1"/>
  <c r="D7945" i="1"/>
  <c r="D7946" i="1"/>
  <c r="D7947" i="1"/>
  <c r="D7948" i="1"/>
  <c r="D7949" i="1"/>
  <c r="D7950" i="1"/>
  <c r="D7951" i="1"/>
  <c r="D7952" i="1"/>
  <c r="D7953" i="1"/>
  <c r="D7954" i="1"/>
  <c r="D7955" i="1"/>
  <c r="D7956" i="1"/>
  <c r="D7957" i="1"/>
  <c r="D7958" i="1"/>
  <c r="D7959" i="1"/>
  <c r="D7960" i="1"/>
  <c r="D7961" i="1"/>
  <c r="D7962" i="1"/>
  <c r="D7963" i="1"/>
  <c r="D7964" i="1"/>
  <c r="D7965" i="1"/>
  <c r="D7966" i="1"/>
  <c r="D7967" i="1"/>
  <c r="D7968" i="1"/>
  <c r="D7969" i="1"/>
  <c r="D7970" i="1"/>
  <c r="D7971" i="1"/>
  <c r="D7972" i="1"/>
  <c r="D7973" i="1"/>
  <c r="D7974" i="1"/>
  <c r="D7975" i="1"/>
  <c r="D7976" i="1"/>
  <c r="D7977" i="1"/>
  <c r="D7978" i="1"/>
  <c r="D7979" i="1"/>
  <c r="D7980" i="1"/>
  <c r="D7981" i="1"/>
  <c r="D7982" i="1"/>
  <c r="D7983" i="1"/>
  <c r="D7984" i="1"/>
  <c r="D7985" i="1"/>
  <c r="D7986" i="1"/>
  <c r="D7987" i="1"/>
  <c r="D7988" i="1"/>
  <c r="D7989" i="1"/>
  <c r="D7990" i="1"/>
  <c r="D7991" i="1"/>
  <c r="D7992" i="1"/>
  <c r="D7993" i="1"/>
  <c r="D7994" i="1"/>
  <c r="D7995" i="1"/>
  <c r="D7996" i="1"/>
  <c r="D7997" i="1"/>
  <c r="D7998" i="1"/>
  <c r="D7999" i="1"/>
  <c r="D8000" i="1"/>
  <c r="D8001" i="1"/>
  <c r="D8002" i="1"/>
  <c r="D8003" i="1"/>
  <c r="D8004" i="1"/>
  <c r="D8005" i="1"/>
  <c r="D8006" i="1"/>
  <c r="D8007" i="1"/>
  <c r="D8008" i="1"/>
  <c r="D8009" i="1"/>
  <c r="D8010" i="1"/>
  <c r="D8011" i="1"/>
  <c r="D8012" i="1"/>
  <c r="D8013" i="1"/>
  <c r="D8014" i="1"/>
  <c r="D8015" i="1"/>
  <c r="D8016" i="1"/>
  <c r="D8017" i="1"/>
  <c r="D8018" i="1"/>
  <c r="D8019" i="1"/>
  <c r="D8020" i="1"/>
  <c r="D8021" i="1"/>
  <c r="D8022" i="1"/>
  <c r="D8023" i="1"/>
  <c r="D8024" i="1"/>
  <c r="D8025" i="1"/>
  <c r="D8026" i="1"/>
  <c r="D8027" i="1"/>
  <c r="D8028" i="1"/>
  <c r="D8029" i="1"/>
  <c r="D8030" i="1"/>
  <c r="D8031" i="1"/>
  <c r="D8032" i="1"/>
  <c r="D8033" i="1"/>
  <c r="D8034" i="1"/>
  <c r="D8035" i="1"/>
  <c r="D8036" i="1"/>
  <c r="D8037" i="1"/>
  <c r="D8038" i="1"/>
  <c r="D8039" i="1"/>
  <c r="D8040" i="1"/>
  <c r="D8041" i="1"/>
  <c r="D8042" i="1"/>
  <c r="D8043" i="1"/>
  <c r="D8044" i="1"/>
  <c r="D8045" i="1"/>
  <c r="D8046" i="1"/>
  <c r="D8047" i="1"/>
  <c r="D8048" i="1"/>
  <c r="D8049" i="1"/>
  <c r="D8050" i="1"/>
  <c r="D8051" i="1"/>
  <c r="D8052" i="1"/>
  <c r="D8053" i="1"/>
  <c r="D8054" i="1"/>
  <c r="D8055" i="1"/>
  <c r="D8056" i="1"/>
  <c r="D8057" i="1"/>
  <c r="D8058" i="1"/>
  <c r="D8059" i="1"/>
  <c r="D8060" i="1"/>
  <c r="D8061" i="1"/>
  <c r="D8062" i="1"/>
  <c r="D8063" i="1"/>
  <c r="D8064" i="1"/>
  <c r="D8065" i="1"/>
  <c r="D8066" i="1"/>
  <c r="D8067" i="1"/>
  <c r="D8068" i="1"/>
  <c r="D8069" i="1"/>
  <c r="D8070" i="1"/>
  <c r="D8071" i="1"/>
  <c r="D8072" i="1"/>
  <c r="D8073" i="1"/>
  <c r="D8074" i="1"/>
  <c r="D8075" i="1"/>
  <c r="D8076" i="1"/>
  <c r="D8077" i="1"/>
  <c r="D8078" i="1"/>
  <c r="D8079" i="1"/>
  <c r="D8080" i="1"/>
  <c r="D8081" i="1"/>
  <c r="D8082" i="1"/>
  <c r="D8083" i="1"/>
  <c r="D8084" i="1"/>
  <c r="D8085" i="1"/>
  <c r="D8086" i="1"/>
  <c r="D8087" i="1"/>
  <c r="D8088" i="1"/>
  <c r="D8089" i="1"/>
  <c r="D8090" i="1"/>
  <c r="D8091" i="1"/>
  <c r="D8092" i="1"/>
  <c r="D8093" i="1"/>
  <c r="D8094" i="1"/>
  <c r="D8095" i="1"/>
  <c r="D8096" i="1"/>
  <c r="D8097" i="1"/>
  <c r="D8098" i="1"/>
  <c r="D8099" i="1"/>
  <c r="D8100" i="1"/>
  <c r="D8101" i="1"/>
  <c r="D8102" i="1"/>
  <c r="D8103" i="1"/>
  <c r="D8104" i="1"/>
  <c r="D8105" i="1"/>
  <c r="D8106" i="1"/>
  <c r="D8107" i="1"/>
  <c r="D8108" i="1"/>
  <c r="D8109" i="1"/>
  <c r="D8110" i="1"/>
  <c r="D8111" i="1"/>
  <c r="D8112" i="1"/>
  <c r="D8113" i="1"/>
  <c r="D8114" i="1"/>
  <c r="D8115" i="1"/>
  <c r="D8116" i="1"/>
  <c r="D8117" i="1"/>
  <c r="D8118" i="1"/>
  <c r="D8119" i="1"/>
  <c r="D8120" i="1"/>
  <c r="D8121" i="1"/>
  <c r="D8122" i="1"/>
  <c r="D8123" i="1"/>
  <c r="D8124" i="1"/>
  <c r="D8125" i="1"/>
  <c r="D8126" i="1"/>
  <c r="D8127" i="1"/>
  <c r="D8128" i="1"/>
  <c r="D8129" i="1"/>
  <c r="D8130" i="1"/>
  <c r="D8131" i="1"/>
  <c r="D8132" i="1"/>
  <c r="D8133" i="1"/>
  <c r="D8134" i="1"/>
  <c r="D8135" i="1"/>
  <c r="D8136" i="1"/>
  <c r="D8137" i="1"/>
  <c r="D8138" i="1"/>
  <c r="D8139" i="1"/>
  <c r="D8140" i="1"/>
  <c r="D8141" i="1"/>
  <c r="D8142" i="1"/>
  <c r="D8143" i="1"/>
  <c r="D8144" i="1"/>
  <c r="D8145" i="1"/>
  <c r="D8146" i="1"/>
  <c r="D8147" i="1"/>
  <c r="D8148" i="1"/>
  <c r="D8149" i="1"/>
  <c r="D8150" i="1"/>
  <c r="D8151" i="1"/>
  <c r="D8152" i="1"/>
  <c r="D8153" i="1"/>
  <c r="D8154" i="1"/>
  <c r="D8155" i="1"/>
  <c r="D8156" i="1"/>
  <c r="D8157" i="1"/>
  <c r="D8158" i="1"/>
  <c r="D8159" i="1"/>
  <c r="D8160" i="1"/>
  <c r="D8161" i="1"/>
  <c r="D8162" i="1"/>
  <c r="D8163" i="1"/>
  <c r="D8164" i="1"/>
  <c r="D8165" i="1"/>
  <c r="D8166" i="1"/>
  <c r="D8167" i="1"/>
  <c r="D8168" i="1"/>
  <c r="D8169" i="1"/>
  <c r="D8170" i="1"/>
  <c r="D8171" i="1"/>
  <c r="D8172" i="1"/>
  <c r="D8173" i="1"/>
  <c r="D8174" i="1"/>
  <c r="D8175" i="1"/>
  <c r="D8176" i="1"/>
  <c r="D8177" i="1"/>
  <c r="D8178" i="1"/>
  <c r="D8179" i="1"/>
  <c r="D8180" i="1"/>
  <c r="D8181" i="1"/>
  <c r="D8182" i="1"/>
  <c r="D8183" i="1"/>
  <c r="D8184" i="1"/>
  <c r="D8185" i="1"/>
  <c r="D8186" i="1"/>
  <c r="D8187" i="1"/>
  <c r="D8188" i="1"/>
  <c r="D8189" i="1"/>
  <c r="D8190" i="1"/>
  <c r="D8191" i="1"/>
  <c r="D8192" i="1"/>
  <c r="D8193" i="1"/>
  <c r="D8194" i="1"/>
  <c r="D8195" i="1"/>
  <c r="D8196" i="1"/>
  <c r="D8197" i="1"/>
  <c r="D8198" i="1"/>
  <c r="D8199" i="1"/>
  <c r="D8200" i="1"/>
  <c r="D8201" i="1"/>
  <c r="D8202" i="1"/>
  <c r="D8203" i="1"/>
  <c r="D8204" i="1"/>
  <c r="D8205" i="1"/>
  <c r="D8206" i="1"/>
  <c r="D8207" i="1"/>
  <c r="D8208" i="1"/>
  <c r="D8209" i="1"/>
  <c r="D8210" i="1"/>
  <c r="D8211" i="1"/>
  <c r="D8212" i="1"/>
  <c r="D8213" i="1"/>
  <c r="D8214" i="1"/>
  <c r="D8215" i="1"/>
  <c r="D8216" i="1"/>
  <c r="D8217" i="1"/>
  <c r="D8218" i="1"/>
  <c r="D8219" i="1"/>
  <c r="D8220" i="1"/>
  <c r="D8221" i="1"/>
  <c r="D8222" i="1"/>
  <c r="D8223" i="1"/>
  <c r="D8224" i="1"/>
  <c r="D8225" i="1"/>
  <c r="D8226" i="1"/>
  <c r="D8227" i="1"/>
  <c r="D8228" i="1"/>
  <c r="D8229" i="1"/>
  <c r="D8230" i="1"/>
  <c r="D8231" i="1"/>
  <c r="D8232" i="1"/>
  <c r="D8233" i="1"/>
  <c r="D8234" i="1"/>
  <c r="D8235" i="1"/>
  <c r="D8236" i="1"/>
  <c r="D8237" i="1"/>
  <c r="D8238" i="1"/>
  <c r="D8239" i="1"/>
  <c r="D8240" i="1"/>
  <c r="D8241" i="1"/>
  <c r="D8242" i="1"/>
  <c r="D8243" i="1"/>
  <c r="D8244" i="1"/>
  <c r="D8245" i="1"/>
  <c r="D8246" i="1"/>
  <c r="D8247" i="1"/>
  <c r="D8248" i="1"/>
  <c r="D8249" i="1"/>
  <c r="D8250" i="1"/>
  <c r="D8251" i="1"/>
  <c r="D8252" i="1"/>
  <c r="D8253" i="1"/>
  <c r="D8254" i="1"/>
  <c r="D8255" i="1"/>
  <c r="D8256" i="1"/>
  <c r="D8257" i="1"/>
  <c r="D8258" i="1"/>
  <c r="D8259" i="1"/>
  <c r="D8260" i="1"/>
  <c r="D8261" i="1"/>
  <c r="D8262" i="1"/>
  <c r="D8263" i="1"/>
  <c r="D8264" i="1"/>
  <c r="D8265" i="1"/>
  <c r="D8266" i="1"/>
  <c r="D8267" i="1"/>
  <c r="D8268" i="1"/>
  <c r="D8269" i="1"/>
  <c r="D8270" i="1"/>
  <c r="D8271" i="1"/>
  <c r="D8272" i="1"/>
  <c r="D8273" i="1"/>
  <c r="D8274" i="1"/>
  <c r="D8275" i="1"/>
  <c r="D8276" i="1"/>
  <c r="D8277" i="1"/>
  <c r="D8278" i="1"/>
  <c r="D8279" i="1"/>
  <c r="D8280" i="1"/>
  <c r="D8281" i="1"/>
  <c r="D8282" i="1"/>
  <c r="D8283" i="1"/>
  <c r="D8284" i="1"/>
  <c r="D8285" i="1"/>
  <c r="D8286" i="1"/>
  <c r="D8287" i="1"/>
  <c r="D8288" i="1"/>
  <c r="D8289" i="1"/>
  <c r="D8290" i="1"/>
  <c r="D8291" i="1"/>
  <c r="D8292" i="1"/>
  <c r="D8293" i="1"/>
  <c r="D8294" i="1"/>
  <c r="D8295" i="1"/>
  <c r="D8296" i="1"/>
  <c r="D8297" i="1"/>
  <c r="D8298" i="1"/>
  <c r="D8299" i="1"/>
  <c r="D8300" i="1"/>
  <c r="D8301" i="1"/>
  <c r="D8302" i="1"/>
  <c r="D8303" i="1"/>
  <c r="D8304" i="1"/>
  <c r="D8305" i="1"/>
  <c r="D8306" i="1"/>
  <c r="D8307" i="1"/>
  <c r="D8308" i="1"/>
  <c r="D8309" i="1"/>
  <c r="D8310" i="1"/>
  <c r="D8311" i="1"/>
  <c r="D8312" i="1"/>
  <c r="D8313" i="1"/>
  <c r="D8314" i="1"/>
  <c r="D8315" i="1"/>
  <c r="D8316" i="1"/>
  <c r="D8317" i="1"/>
  <c r="D8318" i="1"/>
  <c r="D8319" i="1"/>
  <c r="D8320" i="1"/>
  <c r="D8321" i="1"/>
  <c r="D8322" i="1"/>
  <c r="D8323" i="1"/>
  <c r="D8324" i="1"/>
  <c r="D8325" i="1"/>
  <c r="D8326" i="1"/>
  <c r="D8327" i="1"/>
  <c r="D8328" i="1"/>
  <c r="D8329" i="1"/>
  <c r="D8330" i="1"/>
  <c r="D8331" i="1"/>
  <c r="D8332" i="1"/>
  <c r="D8333" i="1"/>
  <c r="D8334" i="1"/>
  <c r="D8335" i="1"/>
  <c r="D8336" i="1"/>
  <c r="D8337" i="1"/>
  <c r="D8338" i="1"/>
  <c r="D8339" i="1"/>
  <c r="D8340" i="1"/>
  <c r="D8341" i="1"/>
  <c r="D8342" i="1"/>
  <c r="D8343" i="1"/>
  <c r="D8344" i="1"/>
  <c r="D8345" i="1"/>
  <c r="D8346" i="1"/>
  <c r="D8347" i="1"/>
  <c r="D8348" i="1"/>
  <c r="D8349" i="1"/>
  <c r="D8350" i="1"/>
  <c r="D8351" i="1"/>
  <c r="D8352" i="1"/>
  <c r="D8353" i="1"/>
  <c r="D8354" i="1"/>
  <c r="D8355" i="1"/>
  <c r="D8356" i="1"/>
  <c r="D8357" i="1"/>
  <c r="D8358" i="1"/>
  <c r="D8359" i="1"/>
  <c r="D8360" i="1"/>
  <c r="D8361" i="1"/>
  <c r="D8362" i="1"/>
  <c r="D8363" i="1"/>
  <c r="D8364" i="1"/>
  <c r="D8365" i="1"/>
  <c r="D8366" i="1"/>
  <c r="D8367" i="1"/>
  <c r="D8368" i="1"/>
  <c r="D8369" i="1"/>
  <c r="D8370" i="1"/>
  <c r="D8371" i="1"/>
  <c r="D8372" i="1"/>
  <c r="D8373" i="1"/>
  <c r="D8374" i="1"/>
  <c r="D8375" i="1"/>
  <c r="D8376" i="1"/>
  <c r="D8377" i="1"/>
  <c r="D8378" i="1"/>
  <c r="D8379" i="1"/>
  <c r="D8380" i="1"/>
  <c r="D8381" i="1"/>
  <c r="D8382" i="1"/>
  <c r="D8383" i="1"/>
  <c r="D8384" i="1"/>
  <c r="D8385" i="1"/>
  <c r="D8386" i="1"/>
  <c r="D8387" i="1"/>
  <c r="D8388" i="1"/>
  <c r="D8389" i="1"/>
  <c r="D8390" i="1"/>
  <c r="D8391" i="1"/>
  <c r="D8392" i="1"/>
  <c r="D8393" i="1"/>
  <c r="D8394" i="1"/>
  <c r="D8395" i="1"/>
  <c r="D8396" i="1"/>
  <c r="D8397" i="1"/>
  <c r="D8398" i="1"/>
  <c r="D8399" i="1"/>
  <c r="D8400" i="1"/>
  <c r="D8401" i="1"/>
  <c r="D8402" i="1"/>
  <c r="D8403" i="1"/>
  <c r="D8404" i="1"/>
  <c r="D8405" i="1"/>
  <c r="D8406" i="1"/>
  <c r="D8407" i="1"/>
  <c r="D8408" i="1"/>
  <c r="D8409" i="1"/>
  <c r="D8410" i="1"/>
  <c r="D8411" i="1"/>
  <c r="D8412" i="1"/>
  <c r="D8413" i="1"/>
  <c r="D8414" i="1"/>
  <c r="D8415" i="1"/>
  <c r="D8416" i="1"/>
  <c r="D8417" i="1"/>
  <c r="D8418" i="1"/>
  <c r="D8419" i="1"/>
  <c r="D8420" i="1"/>
  <c r="D8421" i="1"/>
  <c r="D8422" i="1"/>
  <c r="D8423" i="1"/>
  <c r="D8424" i="1"/>
  <c r="D8425" i="1"/>
  <c r="D8426" i="1"/>
  <c r="D8427" i="1"/>
  <c r="D8428" i="1"/>
  <c r="D8429" i="1"/>
  <c r="D8430" i="1"/>
  <c r="D8431" i="1"/>
  <c r="D8432" i="1"/>
  <c r="D8433" i="1"/>
  <c r="D8434" i="1"/>
  <c r="D8435" i="1"/>
  <c r="D8436" i="1"/>
  <c r="D8437" i="1"/>
  <c r="D8438" i="1"/>
  <c r="D8439" i="1"/>
  <c r="D8440" i="1"/>
  <c r="D8441" i="1"/>
  <c r="D8442" i="1"/>
  <c r="D8443" i="1"/>
  <c r="D8444" i="1"/>
  <c r="D8445" i="1"/>
  <c r="D8446" i="1"/>
  <c r="D8447" i="1"/>
  <c r="D8448" i="1"/>
  <c r="D8449" i="1"/>
  <c r="D8450" i="1"/>
  <c r="D8451" i="1"/>
  <c r="D8452" i="1"/>
  <c r="D8453" i="1"/>
  <c r="D8454" i="1"/>
  <c r="D8455" i="1"/>
  <c r="D8456" i="1"/>
  <c r="D8457" i="1"/>
  <c r="D8458" i="1"/>
  <c r="D8459" i="1"/>
  <c r="D8460" i="1"/>
  <c r="D8461" i="1"/>
  <c r="D8462" i="1"/>
  <c r="D8463" i="1"/>
  <c r="D8464" i="1"/>
  <c r="D8465" i="1"/>
  <c r="D8466" i="1"/>
  <c r="D8467" i="1"/>
  <c r="D8468" i="1"/>
  <c r="D8469" i="1"/>
  <c r="D8470" i="1"/>
  <c r="D8471" i="1"/>
  <c r="D8472" i="1"/>
  <c r="D8473" i="1"/>
  <c r="D8474" i="1"/>
  <c r="D8475" i="1"/>
  <c r="D8476" i="1"/>
  <c r="D8477" i="1"/>
  <c r="D8478" i="1"/>
  <c r="D8479" i="1"/>
  <c r="D8480" i="1"/>
  <c r="D8481" i="1"/>
  <c r="D8482" i="1"/>
  <c r="D8483" i="1"/>
  <c r="D8484" i="1"/>
  <c r="D8485" i="1"/>
  <c r="D8486" i="1"/>
  <c r="D8487" i="1"/>
  <c r="D8488" i="1"/>
  <c r="D8489" i="1"/>
  <c r="D8490" i="1"/>
  <c r="D8491" i="1"/>
  <c r="D8492" i="1"/>
  <c r="D8493" i="1"/>
  <c r="D8494" i="1"/>
  <c r="D8495" i="1"/>
  <c r="D8496" i="1"/>
  <c r="D8497" i="1"/>
  <c r="D8498" i="1"/>
  <c r="D8499" i="1"/>
  <c r="D8500" i="1"/>
  <c r="D8501" i="1"/>
  <c r="D8502" i="1"/>
  <c r="D8503" i="1"/>
  <c r="D8504" i="1"/>
  <c r="D8505" i="1"/>
  <c r="D8506" i="1"/>
  <c r="D8507" i="1"/>
  <c r="D8508" i="1"/>
  <c r="D8509" i="1"/>
  <c r="D8510" i="1"/>
  <c r="D8511" i="1"/>
  <c r="D8512" i="1"/>
  <c r="D8513" i="1"/>
  <c r="D8514" i="1"/>
  <c r="D8515" i="1"/>
  <c r="D8516" i="1"/>
  <c r="D8517" i="1"/>
  <c r="D8518" i="1"/>
  <c r="D8519" i="1"/>
  <c r="D8520" i="1"/>
  <c r="D8521" i="1"/>
  <c r="D8522" i="1"/>
  <c r="D8523" i="1"/>
  <c r="D8524" i="1"/>
  <c r="D8525" i="1"/>
  <c r="D8526" i="1"/>
  <c r="D8527" i="1"/>
  <c r="D8528" i="1"/>
  <c r="D8529" i="1"/>
  <c r="D8530" i="1"/>
  <c r="D8531" i="1"/>
  <c r="D8532" i="1"/>
  <c r="D8533" i="1"/>
  <c r="D8534" i="1"/>
  <c r="D8535" i="1"/>
  <c r="D8536" i="1"/>
  <c r="D8537" i="1"/>
  <c r="D8538" i="1"/>
  <c r="D8539" i="1"/>
  <c r="D8540" i="1"/>
  <c r="D8541" i="1"/>
  <c r="D8542" i="1"/>
  <c r="D8543" i="1"/>
  <c r="D8544" i="1"/>
  <c r="D8545" i="1"/>
  <c r="D8546" i="1"/>
  <c r="D8547" i="1"/>
  <c r="D8548" i="1"/>
  <c r="D8549" i="1"/>
  <c r="D8550" i="1"/>
  <c r="D8551" i="1"/>
  <c r="D8552" i="1"/>
  <c r="D8553" i="1"/>
  <c r="D8554" i="1"/>
  <c r="D8555" i="1"/>
  <c r="D8556" i="1"/>
  <c r="D8557" i="1"/>
  <c r="D8558" i="1"/>
  <c r="D8559" i="1"/>
  <c r="D8560" i="1"/>
  <c r="D8561" i="1"/>
  <c r="D8562" i="1"/>
  <c r="D8563" i="1"/>
  <c r="D8564" i="1"/>
  <c r="D8565" i="1"/>
  <c r="D8566" i="1"/>
  <c r="D8567" i="1"/>
  <c r="D8568" i="1"/>
  <c r="D8569" i="1"/>
  <c r="D8570" i="1"/>
  <c r="D8571" i="1"/>
  <c r="D8572" i="1"/>
  <c r="D8573" i="1"/>
  <c r="D8574" i="1"/>
  <c r="D8575" i="1"/>
  <c r="D8576" i="1"/>
  <c r="D8577" i="1"/>
  <c r="D8578" i="1"/>
  <c r="D8579" i="1"/>
  <c r="D8580" i="1"/>
  <c r="D8581" i="1"/>
  <c r="D8582" i="1"/>
  <c r="D8583" i="1"/>
  <c r="D8584" i="1"/>
  <c r="D8585" i="1"/>
  <c r="D8586" i="1"/>
  <c r="D8587" i="1"/>
  <c r="D8588" i="1"/>
  <c r="D8589" i="1"/>
  <c r="D8590" i="1"/>
  <c r="D8591" i="1"/>
  <c r="D8592" i="1"/>
  <c r="D8593" i="1"/>
  <c r="D8594" i="1"/>
  <c r="D8595" i="1"/>
  <c r="D8596" i="1"/>
  <c r="D8597" i="1"/>
  <c r="D8598" i="1"/>
  <c r="D8599" i="1"/>
  <c r="D8600" i="1"/>
  <c r="D8601" i="1"/>
  <c r="D8602" i="1"/>
  <c r="D8603" i="1"/>
  <c r="D8604" i="1"/>
  <c r="D8605" i="1"/>
  <c r="D8606" i="1"/>
  <c r="D8607" i="1"/>
  <c r="D8608" i="1"/>
  <c r="D8609" i="1"/>
  <c r="D8610" i="1"/>
  <c r="D8611" i="1"/>
  <c r="D8612" i="1"/>
  <c r="D8613" i="1"/>
  <c r="D8614" i="1"/>
  <c r="D8615" i="1"/>
  <c r="D8616" i="1"/>
  <c r="D8617" i="1"/>
  <c r="D8618" i="1"/>
  <c r="D8619" i="1"/>
  <c r="D8620" i="1"/>
  <c r="D8621" i="1"/>
  <c r="D8622" i="1"/>
  <c r="D8623" i="1"/>
  <c r="D8624" i="1"/>
  <c r="D8625" i="1"/>
  <c r="D8626" i="1"/>
  <c r="D8627" i="1"/>
  <c r="D8628" i="1"/>
  <c r="D8629" i="1"/>
  <c r="D8630" i="1"/>
  <c r="D8631" i="1"/>
  <c r="D8632" i="1"/>
  <c r="D8633" i="1"/>
  <c r="D8634" i="1"/>
  <c r="D8635" i="1"/>
  <c r="D8636" i="1"/>
  <c r="D8637" i="1"/>
  <c r="D8638" i="1"/>
  <c r="D8639" i="1"/>
  <c r="D8640" i="1"/>
  <c r="D8641" i="1"/>
  <c r="D8642" i="1"/>
  <c r="D8643" i="1"/>
  <c r="D8644" i="1"/>
  <c r="D8645" i="1"/>
  <c r="D8646" i="1"/>
  <c r="D8647" i="1"/>
  <c r="D8648" i="1"/>
  <c r="D8649" i="1"/>
  <c r="D8650" i="1"/>
  <c r="D8651" i="1"/>
  <c r="D8652" i="1"/>
  <c r="D8653" i="1"/>
  <c r="D8654" i="1"/>
  <c r="D8655" i="1"/>
  <c r="D8656" i="1"/>
  <c r="D8657" i="1"/>
  <c r="D8658" i="1"/>
  <c r="D8659" i="1"/>
  <c r="D8660" i="1"/>
  <c r="D8661" i="1"/>
  <c r="D8662" i="1"/>
  <c r="D8663" i="1"/>
  <c r="D8664" i="1"/>
  <c r="D8665" i="1"/>
  <c r="D8666" i="1"/>
  <c r="D8667" i="1"/>
  <c r="D8668" i="1"/>
  <c r="D8669" i="1"/>
  <c r="D8670" i="1"/>
  <c r="D8671" i="1"/>
  <c r="D8672" i="1"/>
  <c r="D8673" i="1"/>
  <c r="D8674" i="1"/>
  <c r="D8675" i="1"/>
  <c r="D8676" i="1"/>
  <c r="D8677" i="1"/>
  <c r="D8678" i="1"/>
  <c r="D8679" i="1"/>
  <c r="D8680" i="1"/>
  <c r="D8681" i="1"/>
  <c r="D8682" i="1"/>
  <c r="D8683" i="1"/>
  <c r="D8684" i="1"/>
  <c r="D8685" i="1"/>
  <c r="D8686" i="1"/>
  <c r="D8687" i="1"/>
  <c r="D8688" i="1"/>
  <c r="D8689" i="1"/>
  <c r="D8690" i="1"/>
  <c r="D8691" i="1"/>
  <c r="D8692" i="1"/>
  <c r="D8693" i="1"/>
  <c r="D8694" i="1"/>
  <c r="D8695" i="1"/>
  <c r="D8696" i="1"/>
  <c r="D8697" i="1"/>
  <c r="D8698" i="1"/>
  <c r="D8699" i="1"/>
  <c r="D8700" i="1"/>
  <c r="D8701" i="1"/>
  <c r="D8702" i="1"/>
  <c r="D8703" i="1"/>
  <c r="D8704" i="1"/>
  <c r="D8705" i="1"/>
  <c r="D8706" i="1"/>
  <c r="D8707" i="1"/>
  <c r="D8708" i="1"/>
  <c r="D8709" i="1"/>
  <c r="D8710" i="1"/>
  <c r="D8711" i="1"/>
  <c r="D8712" i="1"/>
  <c r="D8713" i="1"/>
  <c r="D8714" i="1"/>
  <c r="D8715" i="1"/>
  <c r="D8716" i="1"/>
  <c r="D8717" i="1"/>
  <c r="D8718" i="1"/>
  <c r="D8719" i="1"/>
  <c r="D8720" i="1"/>
  <c r="D8721" i="1"/>
  <c r="D8722" i="1"/>
  <c r="D8723" i="1"/>
  <c r="D8724" i="1"/>
  <c r="D8725" i="1"/>
  <c r="D8726" i="1"/>
  <c r="D8727" i="1"/>
  <c r="D8728" i="1"/>
  <c r="D8729" i="1"/>
  <c r="D8730" i="1"/>
  <c r="D8731" i="1"/>
  <c r="D8732" i="1"/>
  <c r="D8733" i="1"/>
  <c r="D8734" i="1"/>
  <c r="D8735" i="1"/>
  <c r="D8736" i="1"/>
  <c r="D8737" i="1"/>
  <c r="D8738" i="1"/>
  <c r="D8739" i="1"/>
  <c r="D8740" i="1"/>
  <c r="D8741" i="1"/>
  <c r="D8742" i="1"/>
  <c r="D8743" i="1"/>
  <c r="D8744" i="1"/>
  <c r="D8745" i="1"/>
  <c r="D8746" i="1"/>
  <c r="D8747" i="1"/>
  <c r="D8748" i="1"/>
  <c r="D8749" i="1"/>
  <c r="D8750" i="1"/>
  <c r="D8751" i="1"/>
  <c r="D8752" i="1"/>
  <c r="D8753" i="1"/>
  <c r="D8754" i="1"/>
  <c r="D8755" i="1"/>
  <c r="D8756" i="1"/>
  <c r="D8757" i="1"/>
  <c r="D8758" i="1"/>
  <c r="D8759" i="1"/>
  <c r="D8760" i="1"/>
  <c r="D8761" i="1"/>
  <c r="D8762" i="1"/>
  <c r="D8763" i="1"/>
  <c r="D8764" i="1"/>
  <c r="D8765" i="1"/>
  <c r="D8766" i="1"/>
  <c r="D8767" i="1"/>
  <c r="D8768" i="1"/>
  <c r="D8769" i="1"/>
  <c r="D8770" i="1"/>
  <c r="D8771" i="1"/>
  <c r="D8772" i="1"/>
  <c r="D8773" i="1"/>
  <c r="D8774" i="1"/>
  <c r="D8775" i="1"/>
  <c r="D8776" i="1"/>
  <c r="D8777" i="1"/>
  <c r="D8778" i="1"/>
  <c r="D8779" i="1"/>
  <c r="D8780" i="1"/>
  <c r="D8781" i="1"/>
  <c r="D8782" i="1"/>
  <c r="D8783" i="1"/>
  <c r="D8784" i="1"/>
  <c r="D8785" i="1"/>
  <c r="D8786" i="1"/>
  <c r="D8787" i="1"/>
  <c r="D8788" i="1"/>
  <c r="D8789" i="1"/>
  <c r="D8790" i="1"/>
  <c r="D8791" i="1"/>
  <c r="D8792" i="1"/>
  <c r="D8793" i="1"/>
  <c r="D8794" i="1"/>
  <c r="D8795" i="1"/>
  <c r="D8796" i="1"/>
  <c r="D8797" i="1"/>
  <c r="D8798" i="1"/>
  <c r="D8799" i="1"/>
  <c r="D8800" i="1"/>
  <c r="D8801" i="1"/>
  <c r="D8802" i="1"/>
  <c r="D8803" i="1"/>
  <c r="D8804" i="1"/>
  <c r="D8805" i="1"/>
  <c r="D8806" i="1"/>
  <c r="D8807" i="1"/>
  <c r="D8808" i="1"/>
  <c r="D8809" i="1"/>
  <c r="D8810" i="1"/>
  <c r="D8811" i="1"/>
  <c r="D8812" i="1"/>
  <c r="D8813" i="1"/>
  <c r="D8814" i="1"/>
  <c r="D8815" i="1"/>
  <c r="D8816" i="1"/>
  <c r="D8817" i="1"/>
  <c r="D8818" i="1"/>
  <c r="D8819" i="1"/>
  <c r="D8820" i="1"/>
  <c r="D8821" i="1"/>
  <c r="D8822" i="1"/>
  <c r="D8823" i="1"/>
  <c r="D8824" i="1"/>
  <c r="D8825" i="1"/>
  <c r="D8826" i="1"/>
  <c r="D8827" i="1"/>
  <c r="D8828" i="1"/>
  <c r="D8829" i="1"/>
  <c r="D8830" i="1"/>
  <c r="D8831" i="1"/>
  <c r="D8832" i="1"/>
  <c r="D8833" i="1"/>
  <c r="D8834" i="1"/>
  <c r="D8835" i="1"/>
  <c r="D8836" i="1"/>
  <c r="D8837" i="1"/>
  <c r="D8838" i="1"/>
  <c r="D8839" i="1"/>
  <c r="D8840" i="1"/>
  <c r="D8841" i="1"/>
  <c r="D8842" i="1"/>
  <c r="D8843" i="1"/>
  <c r="D8844" i="1"/>
  <c r="D8845" i="1"/>
  <c r="D8846" i="1"/>
  <c r="D8847" i="1"/>
  <c r="D8848" i="1"/>
  <c r="D8849" i="1"/>
  <c r="D8850" i="1"/>
  <c r="D8851" i="1"/>
  <c r="D8852" i="1"/>
  <c r="D8853" i="1"/>
  <c r="D8854" i="1"/>
  <c r="D8855" i="1"/>
  <c r="D8856" i="1"/>
  <c r="D8857" i="1"/>
  <c r="D8858" i="1"/>
  <c r="D8859" i="1"/>
  <c r="D8860" i="1"/>
  <c r="D8861" i="1"/>
  <c r="D8862" i="1"/>
  <c r="D8863" i="1"/>
  <c r="D8864" i="1"/>
  <c r="D8865" i="1"/>
  <c r="D8866" i="1"/>
  <c r="D8867" i="1"/>
  <c r="D8868" i="1"/>
  <c r="D8869" i="1"/>
  <c r="D8870" i="1"/>
  <c r="D8871" i="1"/>
  <c r="D8872" i="1"/>
  <c r="D8873" i="1"/>
  <c r="D8874" i="1"/>
  <c r="D8875" i="1"/>
  <c r="D8876" i="1"/>
  <c r="D8877" i="1"/>
  <c r="D8878" i="1"/>
  <c r="D8879" i="1"/>
  <c r="D8880" i="1"/>
  <c r="D8881" i="1"/>
  <c r="D8882" i="1"/>
  <c r="D8883" i="1"/>
  <c r="D8884" i="1"/>
  <c r="D8885" i="1"/>
  <c r="D8886" i="1"/>
  <c r="D8887" i="1"/>
  <c r="D8888" i="1"/>
  <c r="D8889" i="1"/>
  <c r="D8890" i="1"/>
  <c r="D8891" i="1"/>
  <c r="D8892" i="1"/>
  <c r="D8893" i="1"/>
  <c r="D8894" i="1"/>
  <c r="D8895" i="1"/>
  <c r="D8896" i="1"/>
  <c r="D8897" i="1"/>
  <c r="D8898" i="1"/>
  <c r="D8899" i="1"/>
  <c r="D8900" i="1"/>
  <c r="D8901" i="1"/>
  <c r="D8902" i="1"/>
  <c r="D8903" i="1"/>
  <c r="D8904" i="1"/>
  <c r="D8905" i="1"/>
  <c r="D8906" i="1"/>
  <c r="D8907" i="1"/>
  <c r="D8908" i="1"/>
  <c r="D8909" i="1"/>
  <c r="D8910" i="1"/>
  <c r="D8911" i="1"/>
  <c r="D8912" i="1"/>
  <c r="D8913" i="1"/>
  <c r="D8914" i="1"/>
  <c r="D8915" i="1"/>
  <c r="D8916" i="1"/>
  <c r="D8917" i="1"/>
  <c r="D8918" i="1"/>
  <c r="D8919" i="1"/>
  <c r="D8920" i="1"/>
  <c r="D8921" i="1"/>
  <c r="D8922" i="1"/>
  <c r="D8923" i="1"/>
  <c r="D8924" i="1"/>
  <c r="D8925" i="1"/>
  <c r="D8926" i="1"/>
  <c r="D8927" i="1"/>
  <c r="D8928" i="1"/>
  <c r="D8929" i="1"/>
  <c r="D8930" i="1"/>
  <c r="D8931" i="1"/>
  <c r="D8932" i="1"/>
  <c r="D8933" i="1"/>
  <c r="D8934" i="1"/>
  <c r="D8935" i="1"/>
  <c r="D8936" i="1"/>
  <c r="D8937" i="1"/>
  <c r="D8938" i="1"/>
  <c r="D8939" i="1"/>
  <c r="D8940" i="1"/>
  <c r="D8941" i="1"/>
  <c r="D8942" i="1"/>
  <c r="D8943" i="1"/>
  <c r="D8944" i="1"/>
  <c r="D8945" i="1"/>
  <c r="D8946" i="1"/>
  <c r="D8947" i="1"/>
  <c r="D8948" i="1"/>
  <c r="D8949" i="1"/>
  <c r="D8950" i="1"/>
  <c r="D8951" i="1"/>
  <c r="D8952" i="1"/>
  <c r="D8953" i="1"/>
  <c r="D8954" i="1"/>
  <c r="D8955" i="1"/>
  <c r="D8956" i="1"/>
  <c r="D8957" i="1"/>
  <c r="D8958" i="1"/>
  <c r="D8959" i="1"/>
  <c r="D8960" i="1"/>
  <c r="D8961" i="1"/>
  <c r="D8962" i="1"/>
  <c r="D8963" i="1"/>
  <c r="D8964" i="1"/>
  <c r="D8965" i="1"/>
  <c r="D8966" i="1"/>
  <c r="D8967" i="1"/>
  <c r="D8968" i="1"/>
  <c r="D8969" i="1"/>
  <c r="D8970" i="1"/>
  <c r="D8971" i="1"/>
  <c r="D8972" i="1"/>
  <c r="D8973" i="1"/>
  <c r="D8974" i="1"/>
  <c r="D8975" i="1"/>
  <c r="D8976" i="1"/>
  <c r="D8977" i="1"/>
  <c r="D8978" i="1"/>
  <c r="D8979" i="1"/>
  <c r="D8980" i="1"/>
  <c r="D8981" i="1"/>
  <c r="D8982" i="1"/>
  <c r="D8983" i="1"/>
  <c r="D8984" i="1"/>
  <c r="D8985" i="1"/>
  <c r="D8986" i="1"/>
  <c r="D8987" i="1"/>
  <c r="D8988" i="1"/>
  <c r="D8989" i="1"/>
  <c r="D8990" i="1"/>
  <c r="D8991" i="1"/>
  <c r="D8992" i="1"/>
  <c r="D8993" i="1"/>
  <c r="D8994" i="1"/>
  <c r="D8995" i="1"/>
  <c r="D8996" i="1"/>
  <c r="D8997" i="1"/>
  <c r="D8998" i="1"/>
  <c r="D8999" i="1"/>
  <c r="D9000" i="1"/>
  <c r="D9001" i="1"/>
  <c r="D9002" i="1"/>
  <c r="D9003" i="1"/>
  <c r="D9004" i="1"/>
  <c r="D9005" i="1"/>
  <c r="D9006" i="1"/>
  <c r="D9007" i="1"/>
  <c r="D9008" i="1"/>
  <c r="D9009" i="1"/>
  <c r="D9010" i="1"/>
  <c r="D9011" i="1"/>
  <c r="D9012" i="1"/>
  <c r="D9013" i="1"/>
  <c r="D9014" i="1"/>
  <c r="D9015" i="1"/>
  <c r="D9016" i="1"/>
  <c r="D9017" i="1"/>
  <c r="D9018" i="1"/>
  <c r="D9019" i="1"/>
  <c r="D9020" i="1"/>
  <c r="D9021" i="1"/>
  <c r="D9022" i="1"/>
  <c r="D9023" i="1"/>
  <c r="D9024" i="1"/>
  <c r="D9025" i="1"/>
  <c r="D9026" i="1"/>
  <c r="D9027" i="1"/>
  <c r="D9028" i="1"/>
  <c r="D9029" i="1"/>
  <c r="D9030" i="1"/>
  <c r="D9031" i="1"/>
  <c r="D9032" i="1"/>
  <c r="D9033" i="1"/>
  <c r="D9034" i="1"/>
  <c r="D9035" i="1"/>
  <c r="D9036" i="1"/>
  <c r="D9037" i="1"/>
  <c r="D9038" i="1"/>
  <c r="D9039" i="1"/>
  <c r="D9040" i="1"/>
  <c r="D9041" i="1"/>
  <c r="D9042" i="1"/>
  <c r="D9043" i="1"/>
  <c r="D9044" i="1"/>
  <c r="D9045" i="1"/>
  <c r="D9046" i="1"/>
  <c r="D9047" i="1"/>
  <c r="D9048" i="1"/>
  <c r="D9049" i="1"/>
  <c r="D9050" i="1"/>
  <c r="D9051" i="1"/>
  <c r="D9052" i="1"/>
  <c r="D9053" i="1"/>
  <c r="D9054" i="1"/>
  <c r="D9055" i="1"/>
  <c r="D9056" i="1"/>
  <c r="D9057" i="1"/>
  <c r="D9058" i="1"/>
  <c r="D9059" i="1"/>
  <c r="D9060" i="1"/>
  <c r="D9061" i="1"/>
  <c r="D9062" i="1"/>
  <c r="D9063" i="1"/>
  <c r="D9064" i="1"/>
  <c r="D9065" i="1"/>
  <c r="D9066" i="1"/>
  <c r="D9067" i="1"/>
  <c r="D9068" i="1"/>
  <c r="D9069" i="1"/>
  <c r="D9070" i="1"/>
  <c r="D9071" i="1"/>
  <c r="D9072" i="1"/>
  <c r="D9073" i="1"/>
  <c r="D9074" i="1"/>
  <c r="D9075" i="1"/>
  <c r="D9076" i="1"/>
  <c r="D9077" i="1"/>
  <c r="D9078" i="1"/>
  <c r="D9079" i="1"/>
  <c r="D9080" i="1"/>
  <c r="D9081" i="1"/>
  <c r="D9082" i="1"/>
  <c r="D9083" i="1"/>
  <c r="D9084" i="1"/>
  <c r="D9085" i="1"/>
  <c r="D9086" i="1"/>
  <c r="D9087" i="1"/>
  <c r="D9088" i="1"/>
  <c r="D9089" i="1"/>
  <c r="D9090" i="1"/>
  <c r="D9091" i="1"/>
  <c r="D9092" i="1"/>
  <c r="D9093" i="1"/>
  <c r="D9094" i="1"/>
  <c r="D9095" i="1"/>
  <c r="D9096" i="1"/>
  <c r="D9097" i="1"/>
  <c r="D9098" i="1"/>
  <c r="D9099" i="1"/>
  <c r="D9100" i="1"/>
  <c r="D9101" i="1"/>
  <c r="D9102" i="1"/>
  <c r="D9103" i="1"/>
  <c r="D9104" i="1"/>
  <c r="D9105" i="1"/>
  <c r="D9106" i="1"/>
  <c r="D9107" i="1"/>
  <c r="D9108" i="1"/>
  <c r="D9109" i="1"/>
  <c r="D9110" i="1"/>
  <c r="D9111" i="1"/>
  <c r="D9112" i="1"/>
  <c r="D9113" i="1"/>
  <c r="D9114" i="1"/>
  <c r="D9115" i="1"/>
  <c r="D9116" i="1"/>
  <c r="D9117" i="1"/>
  <c r="D9118" i="1"/>
  <c r="D9119" i="1"/>
  <c r="D9120" i="1"/>
  <c r="D9121" i="1"/>
  <c r="D9122" i="1"/>
  <c r="D9123" i="1"/>
  <c r="D9124" i="1"/>
  <c r="D9125" i="1"/>
  <c r="D9126" i="1"/>
  <c r="D9127" i="1"/>
  <c r="D9128" i="1"/>
  <c r="D9129" i="1"/>
  <c r="D9130" i="1"/>
  <c r="D9131" i="1"/>
  <c r="D9132" i="1"/>
  <c r="D9133" i="1"/>
  <c r="D9134" i="1"/>
  <c r="D9135" i="1"/>
  <c r="D9136" i="1"/>
  <c r="D9137" i="1"/>
  <c r="D9138" i="1"/>
  <c r="D9139" i="1"/>
  <c r="D9140" i="1"/>
  <c r="D9141" i="1"/>
  <c r="D9142" i="1"/>
  <c r="D9143" i="1"/>
  <c r="D9144" i="1"/>
  <c r="D9145" i="1"/>
  <c r="D9146" i="1"/>
  <c r="D9147" i="1"/>
  <c r="D9148" i="1"/>
  <c r="D9149" i="1"/>
  <c r="D9150" i="1"/>
  <c r="D9151" i="1"/>
  <c r="D9152" i="1"/>
  <c r="D9153" i="1"/>
  <c r="D9154" i="1"/>
  <c r="D9155" i="1"/>
  <c r="D9156" i="1"/>
  <c r="D9157" i="1"/>
  <c r="D9158" i="1"/>
  <c r="D9159" i="1"/>
  <c r="D9160" i="1"/>
  <c r="D9161" i="1"/>
  <c r="D9162" i="1"/>
  <c r="D9163" i="1"/>
  <c r="D9164" i="1"/>
  <c r="D9165" i="1"/>
  <c r="D9166" i="1"/>
  <c r="D9167" i="1"/>
  <c r="D9168" i="1"/>
  <c r="D9169" i="1"/>
  <c r="D9170" i="1"/>
  <c r="D9171" i="1"/>
  <c r="D9172" i="1"/>
  <c r="D9173" i="1"/>
  <c r="D9174" i="1"/>
  <c r="D9175" i="1"/>
  <c r="D9176" i="1"/>
  <c r="D9177" i="1"/>
  <c r="D9178" i="1"/>
  <c r="D9179" i="1"/>
  <c r="D9180" i="1"/>
  <c r="D9181" i="1"/>
  <c r="D9182" i="1"/>
  <c r="D9183" i="1"/>
  <c r="D9184" i="1"/>
  <c r="D9185" i="1"/>
  <c r="D9186" i="1"/>
  <c r="D9187" i="1"/>
  <c r="D9188" i="1"/>
  <c r="D9189" i="1"/>
  <c r="D9190" i="1"/>
  <c r="D9191" i="1"/>
  <c r="D9192" i="1"/>
  <c r="D9193" i="1"/>
  <c r="D9194" i="1"/>
  <c r="D9195" i="1"/>
  <c r="D9196" i="1"/>
  <c r="D9197" i="1"/>
  <c r="D9198" i="1"/>
  <c r="D9199" i="1"/>
  <c r="D9200" i="1"/>
  <c r="D9201" i="1"/>
  <c r="D9202" i="1"/>
  <c r="D9203" i="1"/>
  <c r="D9204" i="1"/>
  <c r="D9205" i="1"/>
  <c r="D9206" i="1"/>
  <c r="D9207" i="1"/>
  <c r="D9208" i="1"/>
  <c r="D9209" i="1"/>
  <c r="D9210" i="1"/>
  <c r="D9211" i="1"/>
  <c r="D9212" i="1"/>
  <c r="D9213" i="1"/>
  <c r="D9214" i="1"/>
  <c r="D9215" i="1"/>
  <c r="D9216" i="1"/>
  <c r="D9217" i="1"/>
  <c r="D9218" i="1"/>
  <c r="D9219" i="1"/>
  <c r="D9220" i="1"/>
  <c r="D9221" i="1"/>
  <c r="D9222" i="1"/>
  <c r="D9223" i="1"/>
  <c r="D9224" i="1"/>
  <c r="D9225" i="1"/>
  <c r="D9226" i="1"/>
  <c r="D9227" i="1"/>
  <c r="D9228" i="1"/>
  <c r="D9229" i="1"/>
  <c r="D9230" i="1"/>
  <c r="D9231" i="1"/>
  <c r="D9232" i="1"/>
  <c r="D9233" i="1"/>
  <c r="D9234" i="1"/>
  <c r="D9235" i="1"/>
  <c r="D9236" i="1"/>
  <c r="D9237" i="1"/>
  <c r="D9238" i="1"/>
  <c r="D9239" i="1"/>
  <c r="D9240" i="1"/>
  <c r="D9241" i="1"/>
  <c r="D9242" i="1"/>
  <c r="D9243" i="1"/>
  <c r="D9244" i="1"/>
  <c r="D9245" i="1"/>
  <c r="D9246" i="1"/>
  <c r="D9247" i="1"/>
  <c r="D9248" i="1"/>
  <c r="D9249" i="1"/>
  <c r="D9250" i="1"/>
  <c r="D9251" i="1"/>
  <c r="D9252" i="1"/>
  <c r="D9253" i="1"/>
  <c r="D9254" i="1"/>
  <c r="D9255" i="1"/>
  <c r="D9256" i="1"/>
  <c r="D9257" i="1"/>
  <c r="D9258" i="1"/>
  <c r="D9259" i="1"/>
  <c r="D9260" i="1"/>
  <c r="D9261" i="1"/>
  <c r="D9262" i="1"/>
  <c r="D9263" i="1"/>
  <c r="D9264" i="1"/>
  <c r="D9265" i="1"/>
  <c r="D9266" i="1"/>
  <c r="D9267" i="1"/>
  <c r="D9268" i="1"/>
  <c r="D9269" i="1"/>
  <c r="D9270" i="1"/>
  <c r="D9271" i="1"/>
  <c r="D9272" i="1"/>
  <c r="D9273" i="1"/>
  <c r="D9274" i="1"/>
  <c r="D9275" i="1"/>
  <c r="D9276" i="1"/>
  <c r="D9277" i="1"/>
  <c r="D9278" i="1"/>
  <c r="D9279" i="1"/>
  <c r="D9280" i="1"/>
  <c r="D9281" i="1"/>
  <c r="D9282" i="1"/>
  <c r="D9283" i="1"/>
  <c r="D9284" i="1"/>
  <c r="D9285" i="1"/>
  <c r="D9286" i="1"/>
  <c r="D9287" i="1"/>
  <c r="D9288" i="1"/>
  <c r="D9289" i="1"/>
  <c r="D9290" i="1"/>
  <c r="D9291" i="1"/>
  <c r="D9292" i="1"/>
  <c r="D9293" i="1"/>
  <c r="D9294" i="1"/>
  <c r="D9295" i="1"/>
  <c r="D9296" i="1"/>
  <c r="D9297" i="1"/>
  <c r="D9298" i="1"/>
  <c r="D9299" i="1"/>
  <c r="D9300" i="1"/>
  <c r="D9301" i="1"/>
  <c r="D9302" i="1"/>
  <c r="D9303" i="1"/>
  <c r="D9304" i="1"/>
  <c r="D9305" i="1"/>
  <c r="D9306" i="1"/>
  <c r="D9307" i="1"/>
  <c r="D9308" i="1"/>
  <c r="D9309" i="1"/>
  <c r="D9310" i="1"/>
  <c r="D9311" i="1"/>
  <c r="D9312" i="1"/>
  <c r="D9313" i="1"/>
  <c r="D9314" i="1"/>
  <c r="D9315" i="1"/>
  <c r="D9316" i="1"/>
  <c r="D9317" i="1"/>
  <c r="D9318" i="1"/>
  <c r="D9319" i="1"/>
  <c r="D9320" i="1"/>
  <c r="D9321" i="1"/>
  <c r="D9322" i="1"/>
  <c r="D9323" i="1"/>
  <c r="D9324" i="1"/>
  <c r="D9325" i="1"/>
  <c r="D9326" i="1"/>
  <c r="D9327" i="1"/>
  <c r="D9328" i="1"/>
  <c r="D9329" i="1"/>
  <c r="D9330" i="1"/>
  <c r="D9331" i="1"/>
  <c r="D9332" i="1"/>
  <c r="D9333" i="1"/>
  <c r="D9334" i="1"/>
  <c r="D9335" i="1"/>
  <c r="D9336" i="1"/>
  <c r="D9337" i="1"/>
  <c r="D9338" i="1"/>
  <c r="D9339" i="1"/>
  <c r="D9340" i="1"/>
  <c r="D9341" i="1"/>
  <c r="D9342" i="1"/>
  <c r="D9343" i="1"/>
  <c r="D9344" i="1"/>
  <c r="D9345" i="1"/>
  <c r="D9346" i="1"/>
  <c r="D9347" i="1"/>
  <c r="D9348" i="1"/>
  <c r="D9349" i="1"/>
  <c r="D9350" i="1"/>
  <c r="D9351" i="1"/>
  <c r="D9352" i="1"/>
  <c r="D9353" i="1"/>
  <c r="D9354" i="1"/>
  <c r="D9355" i="1"/>
  <c r="D9356" i="1"/>
  <c r="D9357" i="1"/>
  <c r="D9358" i="1"/>
  <c r="D9359" i="1"/>
  <c r="D9360" i="1"/>
  <c r="D9361" i="1"/>
  <c r="D9362" i="1"/>
  <c r="D9363" i="1"/>
  <c r="D9364" i="1"/>
  <c r="D9365" i="1"/>
  <c r="D9366" i="1"/>
  <c r="D9367" i="1"/>
  <c r="D9368" i="1"/>
  <c r="D9369" i="1"/>
  <c r="D9370" i="1"/>
  <c r="D9371" i="1"/>
  <c r="D9372" i="1"/>
  <c r="D9373" i="1"/>
  <c r="D9374" i="1"/>
  <c r="D9375" i="1"/>
  <c r="D9376" i="1"/>
  <c r="D9377" i="1"/>
  <c r="D9378" i="1"/>
  <c r="D9379" i="1"/>
  <c r="D9380" i="1"/>
  <c r="D9381" i="1"/>
  <c r="D9382" i="1"/>
  <c r="D9383" i="1"/>
  <c r="D9384" i="1"/>
  <c r="D9385" i="1"/>
  <c r="D9386" i="1"/>
  <c r="D9387" i="1"/>
  <c r="D9388" i="1"/>
  <c r="D9389" i="1"/>
  <c r="D9390" i="1"/>
  <c r="D9391" i="1"/>
  <c r="D9392" i="1"/>
  <c r="D9393" i="1"/>
  <c r="D9394" i="1"/>
  <c r="D9395" i="1"/>
  <c r="D9396" i="1"/>
  <c r="D9397" i="1"/>
  <c r="D9398" i="1"/>
  <c r="D9399" i="1"/>
  <c r="D9400" i="1"/>
  <c r="D9401" i="1"/>
  <c r="D9402" i="1"/>
  <c r="D9403" i="1"/>
  <c r="D9404" i="1"/>
  <c r="D9405" i="1"/>
  <c r="D9406" i="1"/>
  <c r="D9407" i="1"/>
  <c r="D9408" i="1"/>
  <c r="D9409" i="1"/>
  <c r="D9410" i="1"/>
  <c r="D9411" i="1"/>
  <c r="D9412" i="1"/>
  <c r="D9413" i="1"/>
  <c r="D9414" i="1"/>
  <c r="D9415" i="1"/>
  <c r="D9416" i="1"/>
  <c r="D9417" i="1"/>
  <c r="D9418" i="1"/>
  <c r="D9419" i="1"/>
  <c r="D9420" i="1"/>
  <c r="D9421" i="1"/>
  <c r="D9422" i="1"/>
  <c r="D9423" i="1"/>
  <c r="D9424" i="1"/>
  <c r="D9425" i="1"/>
  <c r="D9426" i="1"/>
  <c r="D9427" i="1"/>
  <c r="D9428" i="1"/>
  <c r="D9429" i="1"/>
  <c r="D9430" i="1"/>
  <c r="D9431" i="1"/>
  <c r="D9432" i="1"/>
  <c r="D9433" i="1"/>
  <c r="D9434" i="1"/>
  <c r="D9435" i="1"/>
  <c r="D9436" i="1"/>
  <c r="D9437" i="1"/>
  <c r="D9438" i="1"/>
  <c r="D9439" i="1"/>
  <c r="D9440" i="1"/>
  <c r="D9441" i="1"/>
  <c r="D9442" i="1"/>
  <c r="D9443" i="1"/>
  <c r="D9444" i="1"/>
  <c r="D9445" i="1"/>
  <c r="D9446" i="1"/>
  <c r="D9447" i="1"/>
  <c r="D9448" i="1"/>
  <c r="D9449" i="1"/>
  <c r="D9450" i="1"/>
  <c r="D9451" i="1"/>
  <c r="D9452" i="1"/>
  <c r="D9453" i="1"/>
  <c r="D9454" i="1"/>
  <c r="D9455" i="1"/>
  <c r="D9456" i="1"/>
  <c r="D9457" i="1"/>
  <c r="D9458" i="1"/>
  <c r="D9459" i="1"/>
  <c r="D9460" i="1"/>
  <c r="D9461" i="1"/>
  <c r="D9462" i="1"/>
  <c r="D9463" i="1"/>
  <c r="D9464" i="1"/>
  <c r="D9465" i="1"/>
  <c r="D9466" i="1"/>
  <c r="D9467" i="1"/>
  <c r="D9468" i="1"/>
  <c r="D9469" i="1"/>
  <c r="D9470" i="1"/>
  <c r="D9471" i="1"/>
  <c r="D9472" i="1"/>
  <c r="D9473" i="1"/>
  <c r="D9474" i="1"/>
  <c r="D9475" i="1"/>
  <c r="D9476" i="1"/>
  <c r="D9477" i="1"/>
  <c r="D9478" i="1"/>
  <c r="D9479" i="1"/>
  <c r="D9480" i="1"/>
  <c r="D9481" i="1"/>
  <c r="D9482" i="1"/>
  <c r="D9483" i="1"/>
  <c r="D9484" i="1"/>
  <c r="D9485" i="1"/>
  <c r="D9486" i="1"/>
  <c r="D9487" i="1"/>
  <c r="D9488" i="1"/>
  <c r="D9489" i="1"/>
  <c r="D9490" i="1"/>
  <c r="D9491" i="1"/>
  <c r="D9492" i="1"/>
  <c r="D9493" i="1"/>
  <c r="D9494" i="1"/>
  <c r="D9495" i="1"/>
  <c r="D9496" i="1"/>
  <c r="D9497" i="1"/>
  <c r="D9498" i="1"/>
  <c r="D9499" i="1"/>
  <c r="D9500" i="1"/>
  <c r="D9501" i="1"/>
  <c r="D9502" i="1"/>
  <c r="D9503" i="1"/>
  <c r="D9504" i="1"/>
  <c r="D9505" i="1"/>
  <c r="D9506" i="1"/>
  <c r="D9507" i="1"/>
  <c r="D9508" i="1"/>
  <c r="D9509" i="1"/>
  <c r="D9510" i="1"/>
  <c r="D9511" i="1"/>
  <c r="D9512" i="1"/>
  <c r="D9513" i="1"/>
  <c r="D9514" i="1"/>
  <c r="D9515" i="1"/>
  <c r="D9516" i="1"/>
  <c r="D9517" i="1"/>
  <c r="D9518" i="1"/>
  <c r="D9519" i="1"/>
  <c r="D9520" i="1"/>
  <c r="D9521" i="1"/>
  <c r="D9522" i="1"/>
  <c r="D9523" i="1"/>
  <c r="D9524" i="1"/>
  <c r="D9525" i="1"/>
  <c r="D9526" i="1"/>
  <c r="D9527" i="1"/>
  <c r="D9528" i="1"/>
  <c r="D9529" i="1"/>
  <c r="D9530" i="1"/>
  <c r="D9531" i="1"/>
  <c r="D9532" i="1"/>
  <c r="D9533" i="1"/>
  <c r="D9534" i="1"/>
  <c r="D9535" i="1"/>
  <c r="D9536" i="1"/>
  <c r="D9537" i="1"/>
  <c r="D9538" i="1"/>
  <c r="D9539" i="1"/>
  <c r="D9540" i="1"/>
  <c r="D9541" i="1"/>
  <c r="D9542" i="1"/>
  <c r="D9543" i="1"/>
  <c r="D9544" i="1"/>
  <c r="D9545" i="1"/>
  <c r="D9546" i="1"/>
  <c r="D9547" i="1"/>
  <c r="D9548" i="1"/>
  <c r="D9549" i="1"/>
  <c r="D9550" i="1"/>
  <c r="D9551" i="1"/>
  <c r="D9552" i="1"/>
  <c r="D9553" i="1"/>
  <c r="D9554" i="1"/>
  <c r="D9555" i="1"/>
  <c r="D9556" i="1"/>
  <c r="D9557" i="1"/>
  <c r="D9558" i="1"/>
  <c r="D9559" i="1"/>
  <c r="D9560" i="1"/>
  <c r="D9561" i="1"/>
  <c r="D9562" i="1"/>
  <c r="D9563" i="1"/>
  <c r="D9564" i="1"/>
  <c r="D9565" i="1"/>
  <c r="D9566" i="1"/>
  <c r="D9567" i="1"/>
  <c r="D9568" i="1"/>
  <c r="D9569" i="1"/>
  <c r="D9570" i="1"/>
  <c r="D9571" i="1"/>
  <c r="D9572" i="1"/>
  <c r="D9573" i="1"/>
  <c r="D9574" i="1"/>
  <c r="D9575" i="1"/>
  <c r="D9576" i="1"/>
  <c r="D9577" i="1"/>
  <c r="D9578" i="1"/>
  <c r="D9579" i="1"/>
  <c r="D9580" i="1"/>
  <c r="D9581" i="1"/>
  <c r="D9582" i="1"/>
  <c r="D9583" i="1"/>
  <c r="D9584" i="1"/>
  <c r="D9585" i="1"/>
  <c r="D9586" i="1"/>
  <c r="D9587" i="1"/>
  <c r="D9588" i="1"/>
  <c r="D9589" i="1"/>
  <c r="D9590" i="1"/>
  <c r="D9591" i="1"/>
  <c r="D9592" i="1"/>
  <c r="D9593" i="1"/>
  <c r="D9594" i="1"/>
  <c r="D9595" i="1"/>
  <c r="D9596" i="1"/>
  <c r="D9597" i="1"/>
  <c r="D9598" i="1"/>
  <c r="D9599" i="1"/>
  <c r="D9600" i="1"/>
  <c r="D9601" i="1"/>
  <c r="D9602" i="1"/>
  <c r="D9603" i="1"/>
  <c r="D9604" i="1"/>
  <c r="D9605" i="1"/>
  <c r="D9606" i="1"/>
  <c r="D9607" i="1"/>
  <c r="D9608" i="1"/>
  <c r="D9609" i="1"/>
  <c r="D9610" i="1"/>
  <c r="D9611" i="1"/>
  <c r="D9612" i="1"/>
  <c r="D9613" i="1"/>
  <c r="D9614" i="1"/>
  <c r="D9615" i="1"/>
  <c r="D9616" i="1"/>
  <c r="D9617" i="1"/>
  <c r="D9618" i="1"/>
  <c r="D9619" i="1"/>
  <c r="D9620" i="1"/>
  <c r="D9621" i="1"/>
  <c r="D9622" i="1"/>
  <c r="D9623" i="1"/>
  <c r="D9624" i="1"/>
  <c r="D9625" i="1"/>
  <c r="D9626" i="1"/>
  <c r="D9627" i="1"/>
  <c r="D9628" i="1"/>
  <c r="D9629" i="1"/>
  <c r="D9630" i="1"/>
  <c r="D9631" i="1"/>
  <c r="D9632" i="1"/>
  <c r="D9633" i="1"/>
  <c r="D9634" i="1"/>
  <c r="D9635" i="1"/>
  <c r="D9636" i="1"/>
  <c r="D9637" i="1"/>
  <c r="D9638" i="1"/>
  <c r="D9639" i="1"/>
  <c r="D9640" i="1"/>
  <c r="D9641" i="1"/>
  <c r="D9642" i="1"/>
  <c r="D9643" i="1"/>
  <c r="D9644" i="1"/>
  <c r="D9645" i="1"/>
  <c r="D9646" i="1"/>
  <c r="D9647" i="1"/>
  <c r="D9648" i="1"/>
  <c r="D9649" i="1"/>
  <c r="D9650" i="1"/>
  <c r="D9651" i="1"/>
  <c r="D9652" i="1"/>
  <c r="D9653" i="1"/>
  <c r="D9654" i="1"/>
  <c r="D9655" i="1"/>
  <c r="D9656" i="1"/>
  <c r="D9657" i="1"/>
  <c r="D9658" i="1"/>
  <c r="D9659" i="1"/>
  <c r="D9660" i="1"/>
  <c r="D9661" i="1"/>
  <c r="D9662" i="1"/>
  <c r="D9663" i="1"/>
  <c r="D9664" i="1"/>
  <c r="D9665" i="1"/>
  <c r="D9666" i="1"/>
  <c r="D9667" i="1"/>
  <c r="D9668" i="1"/>
  <c r="D9669" i="1"/>
  <c r="D9670" i="1"/>
  <c r="D9671" i="1"/>
  <c r="D9672" i="1"/>
  <c r="D9673" i="1"/>
  <c r="D9674" i="1"/>
  <c r="D9675" i="1"/>
  <c r="D9676" i="1"/>
  <c r="D9677" i="1"/>
  <c r="D9678" i="1"/>
  <c r="D9679" i="1"/>
  <c r="D9680" i="1"/>
  <c r="D9681" i="1"/>
  <c r="D9682" i="1"/>
  <c r="D9683" i="1"/>
  <c r="D9684" i="1"/>
  <c r="D9685" i="1"/>
  <c r="D9686" i="1"/>
  <c r="D9687" i="1"/>
  <c r="D9688" i="1"/>
  <c r="D9689" i="1"/>
  <c r="D9690" i="1"/>
  <c r="D9691" i="1"/>
  <c r="D9692" i="1"/>
  <c r="D9693" i="1"/>
  <c r="D9694" i="1"/>
  <c r="D9695" i="1"/>
  <c r="D9696" i="1"/>
  <c r="D9697" i="1"/>
  <c r="D9698" i="1"/>
  <c r="D9699" i="1"/>
  <c r="D9700" i="1"/>
  <c r="D9701" i="1"/>
  <c r="D9702" i="1"/>
  <c r="D9703" i="1"/>
  <c r="D9704" i="1"/>
  <c r="D9705" i="1"/>
  <c r="D9706" i="1"/>
  <c r="D9707" i="1"/>
  <c r="D9708" i="1"/>
  <c r="D9709" i="1"/>
  <c r="D9710" i="1"/>
  <c r="D9711" i="1"/>
  <c r="D9712" i="1"/>
  <c r="D9713" i="1"/>
  <c r="D9714" i="1"/>
  <c r="D9715" i="1"/>
  <c r="D9716" i="1"/>
  <c r="D9717" i="1"/>
  <c r="D9718" i="1"/>
  <c r="D9719" i="1"/>
  <c r="D9720" i="1"/>
  <c r="D9721" i="1"/>
  <c r="D9722" i="1"/>
  <c r="D9723" i="1"/>
  <c r="D9724" i="1"/>
  <c r="D9725" i="1"/>
  <c r="D9726" i="1"/>
  <c r="D9727" i="1"/>
  <c r="D9728" i="1"/>
  <c r="D9729" i="1"/>
  <c r="D9730" i="1"/>
  <c r="D9731" i="1"/>
  <c r="D9732" i="1"/>
  <c r="D9733" i="1"/>
  <c r="D9734" i="1"/>
  <c r="D9735" i="1"/>
  <c r="D9736" i="1"/>
  <c r="D9737" i="1"/>
  <c r="D9738" i="1"/>
  <c r="D9739" i="1"/>
  <c r="D9740" i="1"/>
  <c r="D9741" i="1"/>
  <c r="D9742" i="1"/>
  <c r="D9743" i="1"/>
  <c r="D9744" i="1"/>
  <c r="D9745" i="1"/>
  <c r="D9746" i="1"/>
  <c r="D9747" i="1"/>
  <c r="D9748" i="1"/>
  <c r="D9749" i="1"/>
  <c r="D9750" i="1"/>
  <c r="D9751" i="1"/>
  <c r="D9752" i="1"/>
  <c r="D9753" i="1"/>
  <c r="D9754" i="1"/>
  <c r="D9755" i="1"/>
  <c r="D9756" i="1"/>
  <c r="D9757" i="1"/>
  <c r="D9758" i="1"/>
  <c r="D9759" i="1"/>
  <c r="D9760" i="1"/>
  <c r="D9761" i="1"/>
  <c r="D9762" i="1"/>
  <c r="D9763" i="1"/>
  <c r="D9764" i="1"/>
  <c r="D9765" i="1"/>
  <c r="D9766" i="1"/>
  <c r="D9767" i="1"/>
  <c r="D9768" i="1"/>
  <c r="D9769" i="1"/>
  <c r="D9770" i="1"/>
  <c r="D9771" i="1"/>
  <c r="D9772" i="1"/>
  <c r="D9773" i="1"/>
  <c r="D9774" i="1"/>
  <c r="D9775" i="1"/>
  <c r="D9776" i="1"/>
  <c r="D9777" i="1"/>
  <c r="D9778" i="1"/>
  <c r="D9779" i="1"/>
  <c r="D9780" i="1"/>
  <c r="D9781" i="1"/>
  <c r="D9782" i="1"/>
  <c r="D9783" i="1"/>
  <c r="D9784" i="1"/>
  <c r="D9785" i="1"/>
  <c r="D9786" i="1"/>
  <c r="D9787" i="1"/>
  <c r="D9788" i="1"/>
  <c r="D9789" i="1"/>
  <c r="D9790" i="1"/>
  <c r="D9791" i="1"/>
  <c r="D9792" i="1"/>
  <c r="D9793" i="1"/>
  <c r="D9794" i="1"/>
  <c r="D9795" i="1"/>
  <c r="D9796" i="1"/>
  <c r="D9797" i="1"/>
  <c r="D9798" i="1"/>
  <c r="D9799" i="1"/>
  <c r="D9800" i="1"/>
  <c r="D9801" i="1"/>
  <c r="D9802" i="1"/>
  <c r="D9803" i="1"/>
  <c r="D9804" i="1"/>
  <c r="D9805" i="1"/>
  <c r="D9806" i="1"/>
  <c r="D9807" i="1"/>
  <c r="D9808" i="1"/>
  <c r="D9809" i="1"/>
  <c r="D9810" i="1"/>
  <c r="D9811" i="1"/>
  <c r="D9812" i="1"/>
  <c r="D9813" i="1"/>
  <c r="D9814" i="1"/>
  <c r="D9815" i="1"/>
  <c r="D9816" i="1"/>
  <c r="D9817" i="1"/>
  <c r="D9818" i="1"/>
  <c r="D9819" i="1"/>
  <c r="D9820" i="1"/>
  <c r="D9821" i="1"/>
  <c r="D9822" i="1"/>
  <c r="D9823" i="1"/>
  <c r="D9824" i="1"/>
  <c r="D9825" i="1"/>
  <c r="D9826" i="1"/>
  <c r="D9827" i="1"/>
  <c r="D9828" i="1"/>
  <c r="D9829" i="1"/>
  <c r="D9830" i="1"/>
  <c r="D9831" i="1"/>
  <c r="D9832" i="1"/>
  <c r="D9833" i="1"/>
  <c r="D9834" i="1"/>
  <c r="D9835" i="1"/>
  <c r="D9836" i="1"/>
  <c r="D9837" i="1"/>
  <c r="D9838" i="1"/>
  <c r="D9839" i="1"/>
  <c r="D9840" i="1"/>
  <c r="D9841" i="1"/>
  <c r="D9842" i="1"/>
  <c r="D9843" i="1"/>
  <c r="D9844" i="1"/>
  <c r="D9845" i="1"/>
  <c r="D9846" i="1"/>
  <c r="D9847" i="1"/>
  <c r="D9848" i="1"/>
  <c r="D9849" i="1"/>
  <c r="D9850" i="1"/>
  <c r="D9851" i="1"/>
  <c r="D9852" i="1"/>
  <c r="D9853" i="1"/>
  <c r="D9854" i="1"/>
  <c r="D9855" i="1"/>
  <c r="D9856" i="1"/>
  <c r="D9857" i="1"/>
  <c r="D9858" i="1"/>
  <c r="D9859" i="1"/>
  <c r="D9860" i="1"/>
  <c r="D9861" i="1"/>
  <c r="D9862" i="1"/>
  <c r="D9863" i="1"/>
  <c r="D9864" i="1"/>
  <c r="D9865" i="1"/>
  <c r="D9866" i="1"/>
  <c r="D9867" i="1"/>
  <c r="D9868" i="1"/>
  <c r="D9869" i="1"/>
  <c r="D9870" i="1"/>
  <c r="D9871" i="1"/>
  <c r="D9872" i="1"/>
  <c r="D9873" i="1"/>
  <c r="D9874" i="1"/>
  <c r="D9875" i="1"/>
  <c r="D9876" i="1"/>
  <c r="D9877" i="1"/>
  <c r="D9878" i="1"/>
  <c r="D9879" i="1"/>
  <c r="D9880" i="1"/>
  <c r="D9881" i="1"/>
  <c r="D9882" i="1"/>
  <c r="D9883" i="1"/>
  <c r="D9884" i="1"/>
  <c r="D9885" i="1"/>
  <c r="D9886" i="1"/>
  <c r="D9887" i="1"/>
  <c r="D9888" i="1"/>
  <c r="D9889" i="1"/>
  <c r="D9890" i="1"/>
  <c r="D9891" i="1"/>
  <c r="D9892" i="1"/>
  <c r="D9893" i="1"/>
  <c r="D9894" i="1"/>
  <c r="D9895" i="1"/>
  <c r="D9896" i="1"/>
  <c r="D9897" i="1"/>
  <c r="D9898" i="1"/>
  <c r="D9899" i="1"/>
  <c r="D9900" i="1"/>
  <c r="D9901" i="1"/>
  <c r="D9902" i="1"/>
  <c r="D9903" i="1"/>
  <c r="D9904" i="1"/>
  <c r="D9905" i="1"/>
  <c r="D9906" i="1"/>
  <c r="D9907" i="1"/>
  <c r="D9908" i="1"/>
  <c r="D9909" i="1"/>
  <c r="D9910" i="1"/>
  <c r="D9911" i="1"/>
  <c r="D9912" i="1"/>
  <c r="D9913" i="1"/>
  <c r="D9914" i="1"/>
  <c r="D9915" i="1"/>
  <c r="D9916" i="1"/>
  <c r="D9917" i="1"/>
  <c r="D9918" i="1"/>
  <c r="D9919" i="1"/>
  <c r="D9920" i="1"/>
  <c r="D9921" i="1"/>
  <c r="D9922" i="1"/>
  <c r="D9923" i="1"/>
  <c r="D9924" i="1"/>
  <c r="D9925" i="1"/>
  <c r="D9926" i="1"/>
  <c r="D9927" i="1"/>
  <c r="D9928" i="1"/>
  <c r="D9929" i="1"/>
  <c r="D9930" i="1"/>
  <c r="D9931" i="1"/>
  <c r="D9932" i="1"/>
  <c r="D9933" i="1"/>
  <c r="D9934" i="1"/>
  <c r="D9935" i="1"/>
  <c r="D9936" i="1"/>
  <c r="D9937" i="1"/>
  <c r="D9938" i="1"/>
  <c r="D9939" i="1"/>
  <c r="D9940" i="1"/>
  <c r="D9941" i="1"/>
  <c r="D9942" i="1"/>
  <c r="D9943" i="1"/>
  <c r="D9944" i="1"/>
  <c r="D9945" i="1"/>
  <c r="D9946" i="1"/>
  <c r="D9947" i="1"/>
  <c r="D9948" i="1"/>
  <c r="D9949" i="1"/>
  <c r="D9950" i="1"/>
  <c r="D9951" i="1"/>
  <c r="D9952" i="1"/>
  <c r="D9953" i="1"/>
  <c r="D9954" i="1"/>
  <c r="D9955" i="1"/>
  <c r="D9956" i="1"/>
  <c r="D9957" i="1"/>
  <c r="D9958" i="1"/>
  <c r="D9959" i="1"/>
  <c r="D9960" i="1"/>
  <c r="D9961" i="1"/>
  <c r="D9962" i="1"/>
  <c r="D9963" i="1"/>
  <c r="D9964" i="1"/>
  <c r="D9965" i="1"/>
  <c r="D9966" i="1"/>
  <c r="D9967" i="1"/>
  <c r="D9968" i="1"/>
  <c r="D9969" i="1"/>
  <c r="D9970" i="1"/>
  <c r="D9971" i="1"/>
  <c r="D9972" i="1"/>
  <c r="D9973" i="1"/>
  <c r="D9974" i="1"/>
  <c r="D9975" i="1"/>
  <c r="D9976" i="1"/>
  <c r="D9977" i="1"/>
  <c r="D9978" i="1"/>
  <c r="D9979" i="1"/>
  <c r="D9980" i="1"/>
  <c r="D9981" i="1"/>
  <c r="D9982" i="1"/>
  <c r="D9983" i="1"/>
  <c r="D9984" i="1"/>
  <c r="D9985" i="1"/>
  <c r="D9986" i="1"/>
  <c r="D9987" i="1"/>
  <c r="D9988" i="1"/>
  <c r="D9989" i="1"/>
  <c r="D9990" i="1"/>
  <c r="D9991" i="1"/>
  <c r="D9992" i="1"/>
  <c r="D9993" i="1"/>
  <c r="D9994" i="1"/>
  <c r="D9995" i="1"/>
  <c r="D9996" i="1"/>
  <c r="D9997" i="1"/>
  <c r="D9998" i="1"/>
  <c r="D9999" i="1"/>
  <c r="D10000" i="1"/>
  <c r="D10001" i="1"/>
  <c r="D10002" i="1"/>
  <c r="D10003" i="1"/>
  <c r="D10004" i="1"/>
  <c r="D10005" i="1"/>
  <c r="D10006" i="1"/>
  <c r="D10007" i="1"/>
  <c r="D10008" i="1"/>
  <c r="D10009" i="1"/>
  <c r="D10010" i="1"/>
  <c r="D10011" i="1"/>
  <c r="D10012" i="1"/>
  <c r="D10013" i="1"/>
  <c r="D10014" i="1"/>
  <c r="D10015" i="1"/>
  <c r="D10016" i="1"/>
  <c r="D10017" i="1"/>
  <c r="D10018" i="1"/>
  <c r="D10019" i="1"/>
  <c r="D10020" i="1"/>
  <c r="D10021" i="1"/>
  <c r="D10022" i="1"/>
  <c r="D10023" i="1"/>
  <c r="D10024" i="1"/>
  <c r="D10025" i="1"/>
  <c r="D10026" i="1"/>
  <c r="D10027" i="1"/>
  <c r="D10028" i="1"/>
  <c r="D10029" i="1"/>
  <c r="D10030" i="1"/>
  <c r="D10031" i="1"/>
  <c r="D10032" i="1"/>
  <c r="D10033" i="1"/>
  <c r="D10034" i="1"/>
  <c r="D10035" i="1"/>
  <c r="D10036" i="1"/>
  <c r="D10037" i="1"/>
  <c r="D10038" i="1"/>
  <c r="D10039" i="1"/>
  <c r="D10040" i="1"/>
  <c r="D10041" i="1"/>
  <c r="D10042" i="1"/>
  <c r="D10043" i="1"/>
  <c r="D10044" i="1"/>
  <c r="D10045" i="1"/>
  <c r="D10046" i="1"/>
  <c r="D10047" i="1"/>
  <c r="D10048" i="1"/>
  <c r="D10049" i="1"/>
  <c r="D10050" i="1"/>
  <c r="D10051" i="1"/>
  <c r="D10052" i="1"/>
  <c r="D10053" i="1"/>
  <c r="D10054" i="1"/>
  <c r="D10055" i="1"/>
  <c r="D10056" i="1"/>
  <c r="D10057" i="1"/>
  <c r="D10058" i="1"/>
  <c r="D10059" i="1"/>
  <c r="D10060" i="1"/>
  <c r="D10061" i="1"/>
  <c r="D10062" i="1"/>
  <c r="D10063" i="1"/>
  <c r="D10064" i="1"/>
  <c r="D10065" i="1"/>
  <c r="D10066" i="1"/>
  <c r="D10067" i="1"/>
  <c r="D10068" i="1"/>
  <c r="D10069" i="1"/>
  <c r="D10070" i="1"/>
  <c r="D10071" i="1"/>
  <c r="D10072" i="1"/>
  <c r="D10073" i="1"/>
  <c r="D10074" i="1"/>
  <c r="D10075" i="1"/>
  <c r="D10076" i="1"/>
  <c r="D10077" i="1"/>
  <c r="D10078" i="1"/>
  <c r="D10079" i="1"/>
  <c r="D10080" i="1"/>
  <c r="D10081" i="1"/>
  <c r="D10082" i="1"/>
  <c r="D10083" i="1"/>
  <c r="D10084" i="1"/>
  <c r="D10085" i="1"/>
  <c r="D10086" i="1"/>
  <c r="D10087" i="1"/>
  <c r="D10088" i="1"/>
  <c r="D10089" i="1"/>
  <c r="D10090" i="1"/>
  <c r="D10091" i="1"/>
  <c r="D10092" i="1"/>
  <c r="D10093" i="1"/>
  <c r="D10094" i="1"/>
  <c r="D10095" i="1"/>
  <c r="D10096" i="1"/>
  <c r="D10097" i="1"/>
  <c r="D10098" i="1"/>
  <c r="D10099" i="1"/>
  <c r="D10100" i="1"/>
  <c r="D10101" i="1"/>
  <c r="D10102" i="1"/>
  <c r="D10103" i="1"/>
  <c r="D10104" i="1"/>
  <c r="D10105" i="1"/>
  <c r="D10106" i="1"/>
  <c r="D10107" i="1"/>
  <c r="D10108" i="1"/>
  <c r="D10109" i="1"/>
  <c r="D10110" i="1"/>
  <c r="D10111" i="1"/>
  <c r="D10112" i="1"/>
  <c r="D10113" i="1"/>
  <c r="D10114" i="1"/>
  <c r="D10115" i="1"/>
  <c r="D10116" i="1"/>
  <c r="D10117" i="1"/>
  <c r="D10118" i="1"/>
  <c r="D10119" i="1"/>
  <c r="D10120" i="1"/>
  <c r="D10121" i="1"/>
  <c r="D10122" i="1"/>
  <c r="D10123" i="1"/>
  <c r="D10124" i="1"/>
  <c r="D10125" i="1"/>
  <c r="D10126" i="1"/>
  <c r="D10127" i="1"/>
  <c r="D10128" i="1"/>
  <c r="D10129" i="1"/>
  <c r="D10130" i="1"/>
  <c r="D10131" i="1"/>
  <c r="D10132" i="1"/>
  <c r="D10133" i="1"/>
  <c r="D10134" i="1"/>
  <c r="D10135" i="1"/>
  <c r="D10136" i="1"/>
  <c r="D10137" i="1"/>
  <c r="D10138" i="1"/>
  <c r="D10139" i="1"/>
  <c r="D10140" i="1"/>
  <c r="D10141" i="1"/>
  <c r="D10142" i="1"/>
  <c r="D10143" i="1"/>
  <c r="D10144" i="1"/>
  <c r="D10145" i="1"/>
  <c r="D10146" i="1"/>
  <c r="D10147" i="1"/>
  <c r="D10148" i="1"/>
  <c r="D10149" i="1"/>
  <c r="D10150" i="1"/>
  <c r="D10151" i="1"/>
  <c r="D10152" i="1"/>
  <c r="D10153" i="1"/>
  <c r="D10154" i="1"/>
  <c r="D10155" i="1"/>
  <c r="D10156" i="1"/>
  <c r="D10157" i="1"/>
  <c r="D10158" i="1"/>
  <c r="D10159" i="1"/>
  <c r="D10160" i="1"/>
  <c r="D10161" i="1"/>
  <c r="D10162" i="1"/>
  <c r="D10163" i="1"/>
  <c r="D10164" i="1"/>
  <c r="D10165" i="1"/>
  <c r="D10166" i="1"/>
  <c r="D10167" i="1"/>
  <c r="D10168" i="1"/>
  <c r="D10169" i="1"/>
  <c r="D10170" i="1"/>
  <c r="D10171" i="1"/>
  <c r="D10172" i="1"/>
  <c r="D10173" i="1"/>
  <c r="D10174" i="1"/>
  <c r="D10175" i="1"/>
  <c r="D10176" i="1"/>
  <c r="D10177" i="1"/>
  <c r="D10178" i="1"/>
  <c r="D10179" i="1"/>
  <c r="D10180" i="1"/>
  <c r="D10181" i="1"/>
  <c r="D10182" i="1"/>
  <c r="D10183" i="1"/>
  <c r="D10184" i="1"/>
  <c r="D10185" i="1"/>
  <c r="D10186" i="1"/>
  <c r="D10187" i="1"/>
  <c r="D10188" i="1"/>
  <c r="D10189" i="1"/>
  <c r="D10190" i="1"/>
  <c r="D10191" i="1"/>
  <c r="D10192" i="1"/>
  <c r="D10193" i="1"/>
  <c r="D10194" i="1"/>
  <c r="D10195" i="1"/>
  <c r="D10196" i="1"/>
  <c r="D10197" i="1"/>
  <c r="D10198" i="1"/>
  <c r="D10199" i="1"/>
  <c r="D10200" i="1"/>
  <c r="D10201" i="1"/>
  <c r="D10202" i="1"/>
  <c r="D10203" i="1"/>
  <c r="D10204" i="1"/>
  <c r="D10205" i="1"/>
  <c r="D10206" i="1"/>
  <c r="D10207" i="1"/>
  <c r="D10208" i="1"/>
  <c r="D10209" i="1"/>
  <c r="D10210" i="1"/>
  <c r="D10211" i="1"/>
  <c r="D10212" i="1"/>
  <c r="D10213" i="1"/>
  <c r="D10214" i="1"/>
  <c r="D10215" i="1"/>
  <c r="D10216" i="1"/>
  <c r="D10217" i="1"/>
  <c r="D10218" i="1"/>
  <c r="D10219" i="1"/>
  <c r="D10220" i="1"/>
  <c r="D10221" i="1"/>
  <c r="D10222" i="1"/>
  <c r="D10223" i="1"/>
  <c r="D10224" i="1"/>
  <c r="D10225" i="1"/>
  <c r="D10226" i="1"/>
  <c r="D10227" i="1"/>
  <c r="D10228" i="1"/>
  <c r="D10229" i="1"/>
  <c r="D10230" i="1"/>
  <c r="D10231" i="1"/>
  <c r="D10232" i="1"/>
  <c r="D10233" i="1"/>
  <c r="D10234" i="1"/>
  <c r="D10235" i="1"/>
  <c r="D10236" i="1"/>
  <c r="D10237" i="1"/>
  <c r="D10238" i="1"/>
  <c r="D10239" i="1"/>
  <c r="D10240" i="1"/>
  <c r="D10241" i="1"/>
  <c r="D10242" i="1"/>
  <c r="D10243" i="1"/>
  <c r="D10244" i="1"/>
  <c r="D10245" i="1"/>
  <c r="D10246" i="1"/>
  <c r="D10247" i="1"/>
  <c r="D10248" i="1"/>
  <c r="D10249" i="1"/>
  <c r="D10250" i="1"/>
  <c r="D10251" i="1"/>
  <c r="D10252" i="1"/>
  <c r="D10253" i="1"/>
  <c r="D10254" i="1"/>
  <c r="D10255" i="1"/>
  <c r="D10256" i="1"/>
  <c r="D10257" i="1"/>
  <c r="D10258" i="1"/>
  <c r="D10259" i="1"/>
  <c r="D10260" i="1"/>
  <c r="D10261" i="1"/>
  <c r="D10262" i="1"/>
  <c r="D10263" i="1"/>
  <c r="D10264" i="1"/>
  <c r="D10265" i="1"/>
  <c r="D10266" i="1"/>
  <c r="D10267" i="1"/>
  <c r="D10268" i="1"/>
  <c r="D10269" i="1"/>
  <c r="D10270" i="1"/>
  <c r="D10271" i="1"/>
  <c r="D10272" i="1"/>
  <c r="D10273" i="1"/>
  <c r="D10274" i="1"/>
  <c r="D10275" i="1"/>
  <c r="D10276" i="1"/>
  <c r="D10277" i="1"/>
  <c r="D10278" i="1"/>
  <c r="D10279" i="1"/>
  <c r="D10280" i="1"/>
  <c r="D10281" i="1"/>
  <c r="D10282" i="1"/>
  <c r="D10283" i="1"/>
  <c r="D10284" i="1"/>
  <c r="D10285" i="1"/>
  <c r="D10286" i="1"/>
  <c r="D10287" i="1"/>
  <c r="D10288" i="1"/>
  <c r="D10289" i="1"/>
  <c r="D10290" i="1"/>
  <c r="D10291" i="1"/>
  <c r="D10292" i="1"/>
  <c r="D10293" i="1"/>
  <c r="D10294" i="1"/>
  <c r="D10295" i="1"/>
  <c r="D10296" i="1"/>
  <c r="D10297" i="1"/>
  <c r="D10298" i="1"/>
  <c r="D10299" i="1"/>
  <c r="D10300" i="1"/>
  <c r="D10301" i="1"/>
  <c r="D10302" i="1"/>
  <c r="D10303" i="1"/>
  <c r="D10304" i="1"/>
  <c r="D10305" i="1"/>
  <c r="D10306" i="1"/>
  <c r="D10307" i="1"/>
  <c r="D10308" i="1"/>
  <c r="D10309" i="1"/>
  <c r="D10310" i="1"/>
  <c r="D10311" i="1"/>
  <c r="D10312" i="1"/>
  <c r="D10313" i="1"/>
  <c r="D10314" i="1"/>
  <c r="D10315" i="1"/>
  <c r="D10316" i="1"/>
  <c r="D10317" i="1"/>
  <c r="D10318" i="1"/>
  <c r="D10319" i="1"/>
  <c r="D10320" i="1"/>
  <c r="D10321" i="1"/>
  <c r="D10322" i="1"/>
  <c r="D10323" i="1"/>
  <c r="D10324" i="1"/>
  <c r="D10325" i="1"/>
  <c r="D10326" i="1"/>
  <c r="D10327" i="1"/>
  <c r="D10328" i="1"/>
  <c r="D10329" i="1"/>
  <c r="D10330" i="1"/>
  <c r="D10331" i="1"/>
  <c r="D10332" i="1"/>
  <c r="D10333" i="1"/>
  <c r="D10334" i="1"/>
  <c r="D10335" i="1"/>
  <c r="D10336" i="1"/>
  <c r="D10337" i="1"/>
  <c r="D10338" i="1"/>
  <c r="D10339" i="1"/>
  <c r="D10340" i="1"/>
  <c r="D10341" i="1"/>
  <c r="D10342" i="1"/>
  <c r="D10343" i="1"/>
  <c r="D10344" i="1"/>
  <c r="D10345" i="1"/>
  <c r="D10346" i="1"/>
  <c r="D10347" i="1"/>
  <c r="D10348" i="1"/>
  <c r="D10349" i="1"/>
  <c r="D10350" i="1"/>
  <c r="D10351" i="1"/>
  <c r="D10352" i="1"/>
  <c r="D10353" i="1"/>
  <c r="D10354" i="1"/>
  <c r="D10355" i="1"/>
  <c r="D10356" i="1"/>
  <c r="D10357" i="1"/>
  <c r="D10358" i="1"/>
  <c r="D10359" i="1"/>
  <c r="D10360" i="1"/>
  <c r="D10361" i="1"/>
  <c r="D10362" i="1"/>
  <c r="D10363" i="1"/>
  <c r="D10364" i="1"/>
  <c r="D10365" i="1"/>
  <c r="D10366" i="1"/>
  <c r="D10367" i="1"/>
  <c r="D10368" i="1"/>
  <c r="D10369" i="1"/>
  <c r="D10370" i="1"/>
  <c r="D10371" i="1"/>
  <c r="D10372" i="1"/>
  <c r="D10373" i="1"/>
  <c r="D10374" i="1"/>
  <c r="D10375" i="1"/>
  <c r="D10376" i="1"/>
  <c r="D10377" i="1"/>
  <c r="D10378" i="1"/>
  <c r="D10379" i="1"/>
  <c r="D10380" i="1"/>
  <c r="D10381" i="1"/>
  <c r="D10382" i="1"/>
  <c r="D10383" i="1"/>
  <c r="D10384" i="1"/>
  <c r="D10385" i="1"/>
  <c r="D10386" i="1"/>
  <c r="D10387" i="1"/>
  <c r="D10388" i="1"/>
  <c r="D10389" i="1"/>
  <c r="D10390" i="1"/>
  <c r="D10391" i="1"/>
  <c r="D10392" i="1"/>
  <c r="D10393" i="1"/>
  <c r="D10394" i="1"/>
  <c r="D10395" i="1"/>
  <c r="D10396" i="1"/>
  <c r="D10397" i="1"/>
  <c r="D10398" i="1"/>
  <c r="D10399" i="1"/>
  <c r="D10400" i="1"/>
  <c r="D10401" i="1"/>
  <c r="D10402" i="1"/>
  <c r="D10403" i="1"/>
  <c r="D10404" i="1"/>
  <c r="D10405" i="1"/>
  <c r="D10406" i="1"/>
  <c r="D10407" i="1"/>
  <c r="D10408" i="1"/>
  <c r="D10409" i="1"/>
  <c r="D10410" i="1"/>
  <c r="D10411" i="1"/>
  <c r="D10412" i="1"/>
  <c r="D10413" i="1"/>
  <c r="D10414" i="1"/>
  <c r="D10415" i="1"/>
  <c r="D10416" i="1"/>
  <c r="D10417" i="1"/>
  <c r="D10418" i="1"/>
  <c r="D10419" i="1"/>
  <c r="D10420" i="1"/>
  <c r="D10421" i="1"/>
  <c r="D10422" i="1"/>
  <c r="D10423" i="1"/>
  <c r="D10424" i="1"/>
  <c r="D10425" i="1"/>
  <c r="D10426" i="1"/>
  <c r="D10427" i="1"/>
  <c r="D10428" i="1"/>
  <c r="D10429" i="1"/>
  <c r="D10430" i="1"/>
  <c r="D10431" i="1"/>
  <c r="D10432" i="1"/>
  <c r="D10433" i="1"/>
  <c r="D10434" i="1"/>
  <c r="D10435" i="1"/>
  <c r="D10436" i="1"/>
  <c r="D10437" i="1"/>
  <c r="D10438" i="1"/>
  <c r="D10439" i="1"/>
  <c r="D10440" i="1"/>
  <c r="D10441" i="1"/>
  <c r="D10442" i="1"/>
  <c r="D10443" i="1"/>
  <c r="D10444" i="1"/>
  <c r="D10445" i="1"/>
  <c r="D10446" i="1"/>
  <c r="D10447" i="1"/>
  <c r="D10448" i="1"/>
  <c r="D10449" i="1"/>
  <c r="D10450" i="1"/>
  <c r="D10451" i="1"/>
  <c r="D10452" i="1"/>
  <c r="D10453" i="1"/>
  <c r="D10454" i="1"/>
  <c r="D10455" i="1"/>
  <c r="D10456" i="1"/>
  <c r="D10457" i="1"/>
  <c r="D10458" i="1"/>
  <c r="D10459" i="1"/>
  <c r="D10460" i="1"/>
  <c r="D10461" i="1"/>
  <c r="D10462" i="1"/>
  <c r="D10463" i="1"/>
  <c r="D10464" i="1"/>
  <c r="D10465" i="1"/>
  <c r="D10466" i="1"/>
  <c r="D10467" i="1"/>
  <c r="D10468" i="1"/>
  <c r="D10469" i="1"/>
  <c r="D10470" i="1"/>
  <c r="D10471" i="1"/>
  <c r="D10472" i="1"/>
  <c r="D10473" i="1"/>
  <c r="D10474" i="1"/>
  <c r="D10475" i="1"/>
  <c r="D10476" i="1"/>
  <c r="D10477" i="1"/>
  <c r="D10478" i="1"/>
  <c r="D10479" i="1"/>
  <c r="D10480" i="1"/>
  <c r="D10481" i="1"/>
  <c r="D10482" i="1"/>
  <c r="D10483" i="1"/>
  <c r="D10484" i="1"/>
  <c r="D10485" i="1"/>
  <c r="D10486" i="1"/>
  <c r="D10487" i="1"/>
  <c r="D10488" i="1"/>
  <c r="D10489" i="1"/>
  <c r="D10490" i="1"/>
  <c r="D10491" i="1"/>
  <c r="D10492" i="1"/>
  <c r="D10493" i="1"/>
  <c r="D10494" i="1"/>
  <c r="D10495" i="1"/>
  <c r="D10496" i="1"/>
  <c r="D10497" i="1"/>
  <c r="D10498" i="1"/>
  <c r="D10499" i="1"/>
  <c r="D10500" i="1"/>
  <c r="D10501" i="1"/>
  <c r="D10502" i="1"/>
  <c r="D10503" i="1"/>
  <c r="D10504" i="1"/>
  <c r="D10505" i="1"/>
  <c r="D10506" i="1"/>
  <c r="D10507" i="1"/>
  <c r="D10508" i="1"/>
  <c r="D10509" i="1"/>
  <c r="D10510" i="1"/>
  <c r="D10511" i="1"/>
  <c r="D10512" i="1"/>
  <c r="D10513" i="1"/>
  <c r="D10514" i="1"/>
  <c r="D10515" i="1"/>
  <c r="D10516" i="1"/>
  <c r="D10517" i="1"/>
  <c r="D10518" i="1"/>
  <c r="D10519" i="1"/>
  <c r="D10520" i="1"/>
  <c r="D10521" i="1"/>
  <c r="D10522" i="1"/>
  <c r="D10523" i="1"/>
  <c r="D10524" i="1"/>
  <c r="D10525" i="1"/>
  <c r="D10526" i="1"/>
  <c r="D10527" i="1"/>
  <c r="D10528" i="1"/>
  <c r="D10529" i="1"/>
  <c r="D10530" i="1"/>
  <c r="D10531" i="1"/>
  <c r="D10532" i="1"/>
  <c r="D10533" i="1"/>
  <c r="D10534" i="1"/>
  <c r="D10535" i="1"/>
  <c r="D10536" i="1"/>
  <c r="D10537" i="1"/>
  <c r="D10538" i="1"/>
  <c r="D10539" i="1"/>
  <c r="D10540" i="1"/>
  <c r="D10541" i="1"/>
  <c r="D10542" i="1"/>
  <c r="D10543" i="1"/>
  <c r="D10544" i="1"/>
  <c r="D10545" i="1"/>
  <c r="D10546" i="1"/>
  <c r="D10547" i="1"/>
  <c r="D10548" i="1"/>
  <c r="D10549" i="1"/>
  <c r="D10550" i="1"/>
  <c r="D10551" i="1"/>
  <c r="D10552" i="1"/>
  <c r="D10553" i="1"/>
  <c r="D10554" i="1"/>
  <c r="D10555" i="1"/>
  <c r="D10556" i="1"/>
  <c r="D10557" i="1"/>
  <c r="D10558" i="1"/>
  <c r="D10559" i="1"/>
  <c r="D10560" i="1"/>
  <c r="D10561" i="1"/>
  <c r="D10562" i="1"/>
  <c r="D10563" i="1"/>
  <c r="D10564" i="1"/>
  <c r="D10565" i="1"/>
  <c r="D10566" i="1"/>
  <c r="D10567" i="1"/>
  <c r="D10568" i="1"/>
  <c r="D10569" i="1"/>
  <c r="D10570" i="1"/>
  <c r="D10571" i="1"/>
  <c r="D10572" i="1"/>
  <c r="D10573" i="1"/>
  <c r="D10574" i="1"/>
  <c r="D10575" i="1"/>
  <c r="D10576" i="1"/>
  <c r="D10577" i="1"/>
  <c r="D10578" i="1"/>
  <c r="D10579" i="1"/>
  <c r="D10580" i="1"/>
  <c r="D10581" i="1"/>
  <c r="D10582" i="1"/>
  <c r="D10583" i="1"/>
  <c r="D10584" i="1"/>
  <c r="D10585" i="1"/>
  <c r="D10586" i="1"/>
  <c r="D10587" i="1"/>
  <c r="D10588" i="1"/>
  <c r="D10589" i="1"/>
  <c r="D10590" i="1"/>
  <c r="D10591" i="1"/>
  <c r="D10592" i="1"/>
  <c r="D10593" i="1"/>
  <c r="D10594" i="1"/>
  <c r="D10595" i="1"/>
  <c r="D10596" i="1"/>
  <c r="D10597" i="1"/>
  <c r="D10598" i="1"/>
  <c r="D10599" i="1"/>
  <c r="D10600" i="1"/>
  <c r="D10601" i="1"/>
  <c r="D10602" i="1"/>
  <c r="D10603" i="1"/>
  <c r="D10604" i="1"/>
  <c r="D10605" i="1"/>
  <c r="D10606" i="1"/>
  <c r="D10607" i="1"/>
  <c r="D10608" i="1"/>
  <c r="D10609" i="1"/>
  <c r="D10610" i="1"/>
  <c r="D10611" i="1"/>
  <c r="D10612" i="1"/>
  <c r="D10613" i="1"/>
  <c r="D10614" i="1"/>
  <c r="D10615" i="1"/>
  <c r="D10616" i="1"/>
  <c r="D10617" i="1"/>
  <c r="D10618" i="1"/>
  <c r="D10619" i="1"/>
  <c r="D10620" i="1"/>
  <c r="D10621" i="1"/>
  <c r="D10622" i="1"/>
  <c r="D10623" i="1"/>
  <c r="D10624" i="1"/>
  <c r="D10625" i="1"/>
  <c r="D10626" i="1"/>
  <c r="D10627" i="1"/>
  <c r="D10628" i="1"/>
  <c r="D10629" i="1"/>
  <c r="D10630" i="1"/>
  <c r="D10631" i="1"/>
  <c r="D10632" i="1"/>
  <c r="D10633" i="1"/>
  <c r="D10634" i="1"/>
  <c r="D10635" i="1"/>
  <c r="D10636" i="1"/>
  <c r="D10637" i="1"/>
  <c r="D10638" i="1"/>
  <c r="D10639" i="1"/>
  <c r="D10640" i="1"/>
  <c r="D10641" i="1"/>
  <c r="D10642" i="1"/>
  <c r="D10643" i="1"/>
  <c r="D10644" i="1"/>
  <c r="D10645" i="1"/>
  <c r="D10646" i="1"/>
  <c r="D10647" i="1"/>
  <c r="D10648" i="1"/>
  <c r="D10649" i="1"/>
  <c r="D10650" i="1"/>
  <c r="D10651" i="1"/>
  <c r="D10652" i="1"/>
  <c r="D10653" i="1"/>
  <c r="D10654" i="1"/>
  <c r="D10655" i="1"/>
  <c r="D10656" i="1"/>
  <c r="D10657" i="1"/>
  <c r="D10658" i="1"/>
  <c r="D10659" i="1"/>
  <c r="D10660" i="1"/>
  <c r="D10661" i="1"/>
  <c r="D10662" i="1"/>
  <c r="D10663" i="1"/>
  <c r="D10664" i="1"/>
  <c r="D10665" i="1"/>
  <c r="D10666" i="1"/>
  <c r="D10667" i="1"/>
  <c r="D10668" i="1"/>
  <c r="D10669" i="1"/>
  <c r="D10670" i="1"/>
  <c r="D10671" i="1"/>
  <c r="D10672" i="1"/>
  <c r="D10673" i="1"/>
  <c r="D10674" i="1"/>
  <c r="D10675" i="1"/>
  <c r="D10676" i="1"/>
  <c r="D10677" i="1"/>
  <c r="D10678" i="1"/>
  <c r="D10679" i="1"/>
  <c r="D10680" i="1"/>
  <c r="D10681" i="1"/>
  <c r="D10682" i="1"/>
  <c r="D10683" i="1"/>
  <c r="D10684" i="1"/>
  <c r="D10685" i="1"/>
  <c r="D10686" i="1"/>
  <c r="D10687" i="1"/>
  <c r="D10688" i="1"/>
  <c r="D10689" i="1"/>
  <c r="D10690" i="1"/>
  <c r="D10691" i="1"/>
  <c r="D10692" i="1"/>
  <c r="D10693" i="1"/>
  <c r="D10694" i="1"/>
  <c r="D10695" i="1"/>
  <c r="D10696" i="1"/>
  <c r="D10697" i="1"/>
  <c r="D10698" i="1"/>
  <c r="D10699" i="1"/>
  <c r="D10700" i="1"/>
  <c r="D10701" i="1"/>
  <c r="D10702" i="1"/>
  <c r="D10703" i="1"/>
  <c r="D10704" i="1"/>
  <c r="D10705" i="1"/>
  <c r="D10706" i="1"/>
  <c r="D10707" i="1"/>
  <c r="D10708" i="1"/>
  <c r="D10709" i="1"/>
  <c r="D10710" i="1"/>
  <c r="D10711" i="1"/>
  <c r="D10712" i="1"/>
  <c r="D10713" i="1"/>
  <c r="D10714" i="1"/>
  <c r="D10715" i="1"/>
  <c r="D10716" i="1"/>
  <c r="D10717" i="1"/>
  <c r="D10718" i="1"/>
  <c r="D10719" i="1"/>
  <c r="D10720" i="1"/>
  <c r="D10721" i="1"/>
  <c r="D10722" i="1"/>
  <c r="D10723" i="1"/>
  <c r="D10724" i="1"/>
  <c r="D10725" i="1"/>
  <c r="D10726" i="1"/>
  <c r="D10727" i="1"/>
  <c r="D10728" i="1"/>
  <c r="D10729" i="1"/>
  <c r="D10730" i="1"/>
  <c r="D10731" i="1"/>
  <c r="D10732" i="1"/>
  <c r="D10733" i="1"/>
  <c r="D10734" i="1"/>
  <c r="D10735" i="1"/>
  <c r="D10736" i="1"/>
  <c r="D10737" i="1"/>
  <c r="D10738" i="1"/>
  <c r="D10739" i="1"/>
  <c r="D10740" i="1"/>
  <c r="D10741" i="1"/>
  <c r="D10742" i="1"/>
  <c r="D10743" i="1"/>
  <c r="D10744" i="1"/>
  <c r="D10745" i="1"/>
  <c r="D10746" i="1"/>
  <c r="D10747" i="1"/>
  <c r="D10748" i="1"/>
  <c r="D10749" i="1"/>
  <c r="D10750" i="1"/>
  <c r="D10751" i="1"/>
  <c r="D10752" i="1"/>
  <c r="D10753" i="1"/>
  <c r="D10754" i="1"/>
  <c r="D10755" i="1"/>
  <c r="D10756" i="1"/>
  <c r="D10757" i="1"/>
  <c r="D10758" i="1"/>
  <c r="D10759" i="1"/>
  <c r="D10760" i="1"/>
  <c r="D10761" i="1"/>
  <c r="D10762" i="1"/>
  <c r="D10763" i="1"/>
  <c r="D10764" i="1"/>
  <c r="D10765" i="1"/>
  <c r="D10766" i="1"/>
  <c r="D10767" i="1"/>
  <c r="D10768" i="1"/>
  <c r="D10769" i="1"/>
  <c r="D10770" i="1"/>
  <c r="D10771" i="1"/>
  <c r="D10772" i="1"/>
  <c r="D10773" i="1"/>
  <c r="D10774" i="1"/>
  <c r="D10775" i="1"/>
  <c r="D10776" i="1"/>
  <c r="D10777" i="1"/>
  <c r="D10778" i="1"/>
  <c r="D10779" i="1"/>
  <c r="D10780" i="1"/>
  <c r="D10781" i="1"/>
  <c r="D10782" i="1"/>
  <c r="D10783" i="1"/>
  <c r="D10784" i="1"/>
  <c r="D10785" i="1"/>
  <c r="D10786" i="1"/>
  <c r="D10787" i="1"/>
  <c r="D10788" i="1"/>
  <c r="D10789" i="1"/>
  <c r="D10790" i="1"/>
  <c r="D10791" i="1"/>
  <c r="D10792" i="1"/>
  <c r="D10793" i="1"/>
  <c r="D10794" i="1"/>
  <c r="D10795" i="1"/>
  <c r="D10796" i="1"/>
  <c r="D10797" i="1"/>
  <c r="D10798" i="1"/>
  <c r="D10799" i="1"/>
  <c r="D10800" i="1"/>
  <c r="D10801" i="1"/>
  <c r="D10802" i="1"/>
  <c r="D10803" i="1"/>
  <c r="D10804" i="1"/>
  <c r="D10805" i="1"/>
  <c r="D10806" i="1"/>
  <c r="D10807" i="1"/>
  <c r="D10808" i="1"/>
  <c r="D10809" i="1"/>
  <c r="D10810" i="1"/>
  <c r="D10811" i="1"/>
  <c r="D10812" i="1"/>
  <c r="D10813" i="1"/>
  <c r="D10814" i="1"/>
  <c r="D10815" i="1"/>
  <c r="D10816" i="1"/>
  <c r="D10817" i="1"/>
  <c r="D10818" i="1"/>
  <c r="D10819" i="1"/>
  <c r="D10820" i="1"/>
  <c r="D10821" i="1"/>
  <c r="D10822" i="1"/>
  <c r="D10823" i="1"/>
  <c r="D10824" i="1"/>
  <c r="D10825" i="1"/>
  <c r="D10826" i="1"/>
  <c r="D10827" i="1"/>
  <c r="D10828" i="1"/>
  <c r="D10829" i="1"/>
  <c r="D10830" i="1"/>
  <c r="D10831" i="1"/>
  <c r="D10832" i="1"/>
  <c r="D10833" i="1"/>
  <c r="D10834" i="1"/>
  <c r="D10835" i="1"/>
  <c r="D10836" i="1"/>
  <c r="D10837" i="1"/>
  <c r="D10838" i="1"/>
  <c r="D10839" i="1"/>
  <c r="D10840" i="1"/>
  <c r="D10841" i="1"/>
  <c r="D10842" i="1"/>
  <c r="D10843" i="1"/>
  <c r="D10844" i="1"/>
  <c r="D10845" i="1"/>
  <c r="D10846" i="1"/>
  <c r="D10847" i="1"/>
  <c r="D10848" i="1"/>
  <c r="D10849" i="1"/>
  <c r="D10850" i="1"/>
  <c r="D10851" i="1"/>
  <c r="D10852" i="1"/>
  <c r="D10853" i="1"/>
  <c r="D10854" i="1"/>
  <c r="D10855" i="1"/>
  <c r="D10856" i="1"/>
  <c r="D10857" i="1"/>
  <c r="D10858" i="1"/>
  <c r="D10859" i="1"/>
  <c r="D10860" i="1"/>
  <c r="D10861" i="1"/>
  <c r="D10862" i="1"/>
  <c r="D10863" i="1"/>
  <c r="D10864" i="1"/>
  <c r="D10865" i="1"/>
  <c r="D10866" i="1"/>
  <c r="D10867" i="1"/>
  <c r="D10868" i="1"/>
  <c r="D10869" i="1"/>
  <c r="D10870" i="1"/>
  <c r="D10871" i="1"/>
  <c r="D10872" i="1"/>
  <c r="D10873" i="1"/>
  <c r="D10874" i="1"/>
  <c r="D10875" i="1"/>
  <c r="D10876" i="1"/>
  <c r="D10877" i="1"/>
  <c r="D10878" i="1"/>
  <c r="D10879" i="1"/>
  <c r="D10880" i="1"/>
  <c r="D10881" i="1"/>
  <c r="D10882" i="1"/>
  <c r="D10883" i="1"/>
  <c r="D10884" i="1"/>
  <c r="D10885" i="1"/>
  <c r="D10886" i="1"/>
  <c r="D10887" i="1"/>
  <c r="D10888" i="1"/>
  <c r="D10889" i="1"/>
  <c r="D10890" i="1"/>
  <c r="D10891" i="1"/>
  <c r="D10892" i="1"/>
  <c r="D10893" i="1"/>
  <c r="D10894" i="1"/>
  <c r="D10895" i="1"/>
  <c r="D10896" i="1"/>
  <c r="D10897" i="1"/>
  <c r="D10898" i="1"/>
  <c r="D10899" i="1"/>
  <c r="D10900" i="1"/>
  <c r="D10901" i="1"/>
  <c r="D10902" i="1"/>
  <c r="D10903" i="1"/>
  <c r="D10904" i="1"/>
  <c r="D10905" i="1"/>
  <c r="D10906" i="1"/>
  <c r="D10907" i="1"/>
  <c r="D10908" i="1"/>
  <c r="D10909" i="1"/>
  <c r="D10910" i="1"/>
  <c r="D10911" i="1"/>
  <c r="D10912" i="1"/>
  <c r="D10913" i="1"/>
  <c r="D10914" i="1"/>
  <c r="D10915" i="1"/>
  <c r="D10916" i="1"/>
  <c r="D10917" i="1"/>
  <c r="D10918" i="1"/>
  <c r="D10919" i="1"/>
  <c r="D10920" i="1"/>
  <c r="D10921" i="1"/>
  <c r="D10922" i="1"/>
  <c r="D10923" i="1"/>
  <c r="D10924" i="1"/>
  <c r="D10925" i="1"/>
  <c r="D10926" i="1"/>
  <c r="D10927" i="1"/>
  <c r="D10928" i="1"/>
  <c r="D10929" i="1"/>
  <c r="D10930" i="1"/>
  <c r="D10931" i="1"/>
  <c r="D10932" i="1"/>
  <c r="D10933" i="1"/>
  <c r="D10934" i="1"/>
  <c r="D10935" i="1"/>
  <c r="D10936" i="1"/>
  <c r="D10937" i="1"/>
  <c r="D10938" i="1"/>
  <c r="D10939" i="1"/>
  <c r="D10940" i="1"/>
  <c r="D10941" i="1"/>
  <c r="D10942" i="1"/>
  <c r="D10943" i="1"/>
  <c r="D10944" i="1"/>
  <c r="D10945" i="1"/>
  <c r="D10946" i="1"/>
  <c r="D10947" i="1"/>
  <c r="D10948" i="1"/>
  <c r="D10949" i="1"/>
  <c r="D10950" i="1"/>
  <c r="D10951" i="1"/>
  <c r="D10952" i="1"/>
  <c r="D10953" i="1"/>
  <c r="D10954" i="1"/>
  <c r="D10955" i="1"/>
  <c r="D10956" i="1"/>
  <c r="D10957" i="1"/>
  <c r="D10958" i="1"/>
  <c r="D10959" i="1"/>
  <c r="D10960" i="1"/>
  <c r="D10961" i="1"/>
  <c r="D10962" i="1"/>
  <c r="D10963" i="1"/>
  <c r="D10964" i="1"/>
  <c r="D10965" i="1"/>
  <c r="D10966" i="1"/>
  <c r="D10967" i="1"/>
  <c r="D10968" i="1"/>
  <c r="D10969" i="1"/>
  <c r="D10970" i="1"/>
  <c r="D10971" i="1"/>
  <c r="D10972" i="1"/>
  <c r="D10973" i="1"/>
  <c r="D10974" i="1"/>
  <c r="D10975" i="1"/>
  <c r="D10976" i="1"/>
  <c r="D10977" i="1"/>
  <c r="D10978" i="1"/>
  <c r="D10979" i="1"/>
  <c r="D10980" i="1"/>
  <c r="D10981" i="1"/>
  <c r="D10982" i="1"/>
  <c r="D10983" i="1"/>
  <c r="D10984" i="1"/>
  <c r="D10985" i="1"/>
  <c r="D10986" i="1"/>
  <c r="D10987" i="1"/>
  <c r="D10988" i="1"/>
  <c r="D10989" i="1"/>
  <c r="D10990" i="1"/>
  <c r="D10991" i="1"/>
  <c r="D10992" i="1"/>
  <c r="D10993" i="1"/>
  <c r="D10994" i="1"/>
  <c r="D10995" i="1"/>
  <c r="D10996" i="1"/>
  <c r="D10997" i="1"/>
  <c r="D10998" i="1"/>
  <c r="D10999" i="1"/>
  <c r="D11000" i="1"/>
  <c r="D11001" i="1"/>
  <c r="D11002" i="1"/>
  <c r="D11003" i="1"/>
  <c r="D11004" i="1"/>
  <c r="D11005" i="1"/>
  <c r="D11006" i="1"/>
  <c r="D11007" i="1"/>
  <c r="D11008" i="1"/>
  <c r="D11009" i="1"/>
  <c r="D11010" i="1"/>
  <c r="D11011" i="1"/>
  <c r="D11012" i="1"/>
  <c r="D11013" i="1"/>
  <c r="D11014" i="1"/>
  <c r="D11015" i="1"/>
  <c r="D11016" i="1"/>
  <c r="D11017" i="1"/>
  <c r="D11018" i="1"/>
  <c r="D11019" i="1"/>
  <c r="D11020" i="1"/>
  <c r="D11021" i="1"/>
  <c r="D11022" i="1"/>
  <c r="D11023" i="1"/>
  <c r="D11024" i="1"/>
  <c r="D11025" i="1"/>
  <c r="D11026" i="1"/>
  <c r="D11027" i="1"/>
  <c r="D11028" i="1"/>
  <c r="D11029" i="1"/>
  <c r="D11030" i="1"/>
  <c r="D11031" i="1"/>
  <c r="D11032" i="1"/>
  <c r="D11033" i="1"/>
  <c r="D11034" i="1"/>
  <c r="D11035" i="1"/>
  <c r="D11036" i="1"/>
  <c r="D11037" i="1"/>
  <c r="D11038" i="1"/>
  <c r="D11039" i="1"/>
  <c r="D11040" i="1"/>
  <c r="D11041" i="1"/>
  <c r="D11042" i="1"/>
  <c r="D11043" i="1"/>
  <c r="D11044" i="1"/>
  <c r="D11045" i="1"/>
  <c r="D11046" i="1"/>
  <c r="D11047" i="1"/>
  <c r="D11048" i="1"/>
  <c r="D11049" i="1"/>
  <c r="D11050" i="1"/>
  <c r="D11051" i="1"/>
  <c r="D11052" i="1"/>
  <c r="D11053" i="1"/>
  <c r="D11054" i="1"/>
  <c r="D11055" i="1"/>
  <c r="D11056" i="1"/>
  <c r="D11057" i="1"/>
  <c r="D11058" i="1"/>
  <c r="D11059" i="1"/>
  <c r="D11060" i="1"/>
  <c r="D11061" i="1"/>
  <c r="D11062" i="1"/>
  <c r="D11063" i="1"/>
  <c r="D11064" i="1"/>
  <c r="D11065" i="1"/>
  <c r="D11066" i="1"/>
  <c r="D11067" i="1"/>
  <c r="D11068" i="1"/>
  <c r="D11069" i="1"/>
  <c r="D11070" i="1"/>
  <c r="D11071" i="1"/>
  <c r="D11072" i="1"/>
  <c r="D11073" i="1"/>
  <c r="D11074" i="1"/>
  <c r="D11075" i="1"/>
  <c r="D11076" i="1"/>
  <c r="D11077" i="1"/>
  <c r="D11078" i="1"/>
  <c r="D11079" i="1"/>
  <c r="D11080" i="1"/>
  <c r="D11081" i="1"/>
  <c r="D11082" i="1"/>
  <c r="D11083" i="1"/>
  <c r="D11084" i="1"/>
  <c r="D11085" i="1"/>
  <c r="D11086" i="1"/>
  <c r="D11087" i="1"/>
  <c r="D11088" i="1"/>
  <c r="D11089" i="1"/>
  <c r="D11090" i="1"/>
  <c r="D11091" i="1"/>
  <c r="D11092" i="1"/>
  <c r="D11093" i="1"/>
  <c r="D11094" i="1"/>
  <c r="D11095" i="1"/>
  <c r="D11096" i="1"/>
  <c r="D11097" i="1"/>
  <c r="D11098" i="1"/>
  <c r="D11099" i="1"/>
  <c r="D11100" i="1"/>
  <c r="D11101" i="1"/>
  <c r="D11102" i="1"/>
  <c r="D11103" i="1"/>
  <c r="D11104" i="1"/>
  <c r="D11105" i="1"/>
  <c r="D11106" i="1"/>
  <c r="D11107" i="1"/>
  <c r="D11108" i="1"/>
  <c r="D11109" i="1"/>
  <c r="D11110" i="1"/>
  <c r="D11111" i="1"/>
  <c r="D11112" i="1"/>
  <c r="D11113" i="1"/>
  <c r="D11114" i="1"/>
  <c r="D11115" i="1"/>
  <c r="D11116" i="1"/>
  <c r="D11117" i="1"/>
  <c r="D11118" i="1"/>
  <c r="D11119" i="1"/>
  <c r="D11120" i="1"/>
  <c r="D11121" i="1"/>
  <c r="D11122" i="1"/>
  <c r="D11123" i="1"/>
  <c r="D11124" i="1"/>
  <c r="D11125" i="1"/>
  <c r="D11126" i="1"/>
  <c r="D11127" i="1"/>
  <c r="D11128" i="1"/>
  <c r="D11129" i="1"/>
  <c r="D11130" i="1"/>
  <c r="D11131" i="1"/>
  <c r="D11132" i="1"/>
  <c r="D11133" i="1"/>
  <c r="D11134" i="1"/>
  <c r="D11135" i="1"/>
  <c r="D11136" i="1"/>
  <c r="D11137" i="1"/>
  <c r="D11138" i="1"/>
  <c r="D11139" i="1"/>
  <c r="D11140" i="1"/>
  <c r="D11141" i="1"/>
  <c r="D11142" i="1"/>
  <c r="D11143" i="1"/>
  <c r="D11144" i="1"/>
  <c r="D11145" i="1"/>
  <c r="D11146" i="1"/>
  <c r="D11147" i="1"/>
  <c r="D11148" i="1"/>
  <c r="D11149" i="1"/>
  <c r="D11150" i="1"/>
  <c r="D11151" i="1"/>
  <c r="D11152" i="1"/>
  <c r="D11153" i="1"/>
  <c r="D11154" i="1"/>
  <c r="D11155" i="1"/>
  <c r="D11156" i="1"/>
  <c r="D11157" i="1"/>
  <c r="D11158" i="1"/>
  <c r="D11159" i="1"/>
  <c r="D11160" i="1"/>
  <c r="D11161" i="1"/>
  <c r="D11162" i="1"/>
  <c r="D11163" i="1"/>
  <c r="D11164" i="1"/>
  <c r="D11165" i="1"/>
  <c r="D11166" i="1"/>
  <c r="D11167" i="1"/>
  <c r="D11168" i="1"/>
  <c r="D11169" i="1"/>
  <c r="D11170" i="1"/>
  <c r="D11171" i="1"/>
  <c r="D11172" i="1"/>
  <c r="D11173" i="1"/>
  <c r="D11174" i="1"/>
  <c r="D11175" i="1"/>
  <c r="D11176" i="1"/>
  <c r="D11177" i="1"/>
  <c r="D11178" i="1"/>
  <c r="D11179" i="1"/>
  <c r="D11180" i="1"/>
  <c r="D11181" i="1"/>
  <c r="D11182" i="1"/>
  <c r="D11183" i="1"/>
  <c r="D11184" i="1"/>
  <c r="D11185" i="1"/>
  <c r="D11186" i="1"/>
  <c r="D11187" i="1"/>
  <c r="D11188" i="1"/>
  <c r="D11189" i="1"/>
  <c r="D11190" i="1"/>
  <c r="D11191" i="1"/>
  <c r="D11192" i="1"/>
  <c r="D11193" i="1"/>
  <c r="D11194" i="1"/>
  <c r="D11195" i="1"/>
  <c r="D11196" i="1"/>
  <c r="D11197" i="1"/>
  <c r="D11198" i="1"/>
  <c r="D11199" i="1"/>
  <c r="D11200" i="1"/>
  <c r="D11201" i="1"/>
  <c r="D11202" i="1"/>
  <c r="D11203" i="1"/>
  <c r="D11204" i="1"/>
  <c r="D11205" i="1"/>
  <c r="D11206" i="1"/>
  <c r="D11207" i="1"/>
  <c r="D11208" i="1"/>
  <c r="D11209" i="1"/>
  <c r="D11210" i="1"/>
  <c r="D11211" i="1"/>
  <c r="D11212" i="1"/>
  <c r="D11213" i="1"/>
  <c r="D11214" i="1"/>
  <c r="D11215" i="1"/>
  <c r="D11216" i="1"/>
  <c r="D11217" i="1"/>
  <c r="D11218" i="1"/>
  <c r="D11219" i="1"/>
  <c r="D11220" i="1"/>
  <c r="D11221" i="1"/>
  <c r="D11222" i="1"/>
  <c r="D11223" i="1"/>
  <c r="D11224" i="1"/>
  <c r="D11225" i="1"/>
  <c r="D11226" i="1"/>
  <c r="D11227" i="1"/>
  <c r="D11228" i="1"/>
  <c r="D11229" i="1"/>
  <c r="D11230" i="1"/>
  <c r="D11231" i="1"/>
  <c r="D11232" i="1"/>
  <c r="D11233" i="1"/>
  <c r="D11234" i="1"/>
  <c r="D11235" i="1"/>
  <c r="D11236" i="1"/>
  <c r="D11237" i="1"/>
  <c r="D11238" i="1"/>
  <c r="D11239" i="1"/>
  <c r="D11240" i="1"/>
  <c r="D11241" i="1"/>
  <c r="D11242" i="1"/>
  <c r="D11243" i="1"/>
  <c r="D11244" i="1"/>
  <c r="D11245" i="1"/>
  <c r="D11246" i="1"/>
  <c r="D11247" i="1"/>
  <c r="D11248" i="1"/>
  <c r="D11249" i="1"/>
  <c r="D11250" i="1"/>
  <c r="D11251" i="1"/>
  <c r="D11252" i="1"/>
  <c r="D11253" i="1"/>
  <c r="D11254" i="1"/>
  <c r="D11255" i="1"/>
  <c r="D11256" i="1"/>
  <c r="D11257" i="1"/>
  <c r="D11258" i="1"/>
  <c r="D11259" i="1"/>
  <c r="D11260" i="1"/>
  <c r="D11261" i="1"/>
  <c r="D11262" i="1"/>
  <c r="D11263" i="1"/>
  <c r="D11264" i="1"/>
  <c r="D11265" i="1"/>
  <c r="D11266" i="1"/>
  <c r="D11267" i="1"/>
  <c r="D11268" i="1"/>
  <c r="D11269" i="1"/>
  <c r="D11270" i="1"/>
  <c r="D11271" i="1"/>
  <c r="D11272" i="1"/>
  <c r="D11273" i="1"/>
  <c r="D11274" i="1"/>
  <c r="D11275" i="1"/>
  <c r="D11276" i="1"/>
  <c r="D11277" i="1"/>
  <c r="D11278" i="1"/>
  <c r="D11279" i="1"/>
  <c r="D11280" i="1"/>
  <c r="D11281" i="1"/>
  <c r="D11282" i="1"/>
  <c r="D11283" i="1"/>
  <c r="D11284" i="1"/>
  <c r="D11285" i="1"/>
  <c r="D11286" i="1"/>
  <c r="D11287" i="1"/>
  <c r="D11288" i="1"/>
  <c r="D11289" i="1"/>
  <c r="D11290" i="1"/>
  <c r="D11291" i="1"/>
  <c r="D11292" i="1"/>
  <c r="D11293" i="1"/>
  <c r="D11294" i="1"/>
  <c r="D11295" i="1"/>
  <c r="D11296" i="1"/>
  <c r="D11297" i="1"/>
  <c r="D11298" i="1"/>
  <c r="D11299" i="1"/>
  <c r="D11300" i="1"/>
  <c r="D11301" i="1"/>
  <c r="D11302" i="1"/>
  <c r="D11303" i="1"/>
  <c r="D11304" i="1"/>
  <c r="D11305" i="1"/>
  <c r="D11306" i="1"/>
  <c r="D11307" i="1"/>
  <c r="D11308" i="1"/>
  <c r="D11309" i="1"/>
  <c r="D11310" i="1"/>
  <c r="D11311" i="1"/>
  <c r="D11312" i="1"/>
  <c r="D11313" i="1"/>
  <c r="D11314" i="1"/>
  <c r="D11315" i="1"/>
  <c r="D11316" i="1"/>
  <c r="D11317" i="1"/>
  <c r="D11318" i="1"/>
  <c r="D11319" i="1"/>
  <c r="D11320" i="1"/>
  <c r="D11321" i="1"/>
  <c r="D11322" i="1"/>
  <c r="D11323" i="1"/>
  <c r="D11324" i="1"/>
  <c r="D11325" i="1"/>
  <c r="D11326" i="1"/>
  <c r="D11327" i="1"/>
  <c r="D11328" i="1"/>
  <c r="D11329" i="1"/>
  <c r="D11330" i="1"/>
  <c r="D11331" i="1"/>
  <c r="D11332" i="1"/>
  <c r="D11333" i="1"/>
  <c r="D11334" i="1"/>
  <c r="D11335" i="1"/>
  <c r="D11336" i="1"/>
  <c r="D11337" i="1"/>
  <c r="D11338" i="1"/>
  <c r="D11339" i="1"/>
  <c r="D11340" i="1"/>
  <c r="D11341" i="1"/>
  <c r="D11342" i="1"/>
  <c r="D11343" i="1"/>
  <c r="D11344" i="1"/>
  <c r="D11345" i="1"/>
  <c r="D11346" i="1"/>
  <c r="D11347" i="1"/>
  <c r="D11348" i="1"/>
  <c r="D11349" i="1"/>
  <c r="D11350" i="1"/>
  <c r="D11351" i="1"/>
  <c r="D11352" i="1"/>
  <c r="D11353" i="1"/>
  <c r="D11354" i="1"/>
  <c r="D11355" i="1"/>
  <c r="D11356" i="1"/>
  <c r="D11357" i="1"/>
  <c r="D11358" i="1"/>
  <c r="D11359" i="1"/>
  <c r="D11360" i="1"/>
  <c r="D11361" i="1"/>
  <c r="D11362" i="1"/>
  <c r="D11363" i="1"/>
  <c r="D11364" i="1"/>
  <c r="D11365" i="1"/>
  <c r="D11366" i="1"/>
  <c r="D11367" i="1"/>
  <c r="D11368" i="1"/>
  <c r="D11369" i="1"/>
  <c r="D11370" i="1"/>
  <c r="D11371" i="1"/>
  <c r="D11372" i="1"/>
  <c r="D11373" i="1"/>
  <c r="D11374" i="1"/>
  <c r="D11375" i="1"/>
  <c r="D11376" i="1"/>
  <c r="D11377" i="1"/>
  <c r="D11378" i="1"/>
  <c r="D11379" i="1"/>
  <c r="D11380" i="1"/>
  <c r="D11381" i="1"/>
  <c r="D11382" i="1"/>
  <c r="D11383" i="1"/>
  <c r="D11384" i="1"/>
  <c r="D11385" i="1"/>
  <c r="D11386" i="1"/>
  <c r="D11387" i="1"/>
  <c r="D11388" i="1"/>
  <c r="D11389" i="1"/>
  <c r="D11390" i="1"/>
  <c r="D11391" i="1"/>
  <c r="D11392" i="1"/>
  <c r="D11393" i="1"/>
  <c r="D11394" i="1"/>
  <c r="D11395" i="1"/>
  <c r="D11396" i="1"/>
  <c r="D11397" i="1"/>
  <c r="D11398" i="1"/>
  <c r="D11399" i="1"/>
  <c r="D11400" i="1"/>
  <c r="D11401" i="1"/>
  <c r="D11402" i="1"/>
  <c r="D11403" i="1"/>
  <c r="D11404" i="1"/>
  <c r="D11405" i="1"/>
  <c r="D11406" i="1"/>
  <c r="D11407" i="1"/>
  <c r="D11408" i="1"/>
  <c r="D11409" i="1"/>
  <c r="D11410" i="1"/>
  <c r="D11411" i="1"/>
  <c r="D11412" i="1"/>
  <c r="D11413" i="1"/>
  <c r="D11414" i="1"/>
  <c r="D11415" i="1"/>
  <c r="D11416" i="1"/>
  <c r="D11417" i="1"/>
  <c r="D11418" i="1"/>
  <c r="D11419" i="1"/>
  <c r="D11420" i="1"/>
  <c r="D11421" i="1"/>
  <c r="D11422" i="1"/>
  <c r="D11423" i="1"/>
  <c r="D11424" i="1"/>
  <c r="D11425" i="1"/>
  <c r="D11426" i="1"/>
  <c r="D11427" i="1"/>
  <c r="D11428" i="1"/>
  <c r="D11429" i="1"/>
  <c r="D11430" i="1"/>
  <c r="D11431" i="1"/>
  <c r="D11432" i="1"/>
  <c r="D11433" i="1"/>
  <c r="D11434" i="1"/>
  <c r="D11435" i="1"/>
  <c r="D11436" i="1"/>
  <c r="D11437" i="1"/>
  <c r="D11438" i="1"/>
  <c r="D11439" i="1"/>
  <c r="D11440" i="1"/>
  <c r="D11441" i="1"/>
  <c r="D11442" i="1"/>
  <c r="D11443" i="1"/>
  <c r="D11444" i="1"/>
  <c r="D11445" i="1"/>
  <c r="D11446" i="1"/>
  <c r="D11447" i="1"/>
  <c r="D11448" i="1"/>
  <c r="D11449" i="1"/>
  <c r="D11450" i="1"/>
  <c r="D11451" i="1"/>
  <c r="D11452" i="1"/>
  <c r="D11453" i="1"/>
  <c r="D11454" i="1"/>
  <c r="D11455" i="1"/>
  <c r="D11456" i="1"/>
  <c r="D11457" i="1"/>
  <c r="D11458" i="1"/>
  <c r="D11459" i="1"/>
  <c r="D11460" i="1"/>
  <c r="D11461" i="1"/>
  <c r="D11462" i="1"/>
  <c r="D11463" i="1"/>
  <c r="D11464" i="1"/>
  <c r="D11465" i="1"/>
  <c r="D11466" i="1"/>
  <c r="D11467" i="1"/>
  <c r="D11468" i="1"/>
  <c r="D11469" i="1"/>
  <c r="D11470" i="1"/>
  <c r="D11471" i="1"/>
  <c r="D11472" i="1"/>
  <c r="D11473" i="1"/>
  <c r="D11474" i="1"/>
  <c r="D11475" i="1"/>
  <c r="D11476" i="1"/>
  <c r="D11477" i="1"/>
  <c r="D11478" i="1"/>
  <c r="D11479" i="1"/>
  <c r="D11480" i="1"/>
  <c r="D11481" i="1"/>
  <c r="D11482" i="1"/>
  <c r="D11483" i="1"/>
  <c r="D11484" i="1"/>
  <c r="D11485" i="1"/>
  <c r="D11486" i="1"/>
  <c r="D11487" i="1"/>
  <c r="D11488" i="1"/>
  <c r="D11489" i="1"/>
  <c r="D11490" i="1"/>
  <c r="D11491" i="1"/>
  <c r="D11492" i="1"/>
  <c r="D11493" i="1"/>
  <c r="D11494" i="1"/>
  <c r="D11495" i="1"/>
  <c r="D11496" i="1"/>
  <c r="D11497" i="1"/>
  <c r="D11498" i="1"/>
  <c r="D11499" i="1"/>
  <c r="D11500" i="1"/>
  <c r="D11501" i="1"/>
  <c r="D11502" i="1"/>
  <c r="D11503" i="1"/>
  <c r="D11504" i="1"/>
  <c r="D11505" i="1"/>
  <c r="D11506" i="1"/>
  <c r="D11507" i="1"/>
  <c r="D11508" i="1"/>
  <c r="D11509" i="1"/>
  <c r="D11510" i="1"/>
  <c r="D11511" i="1"/>
  <c r="D11512" i="1"/>
  <c r="D11513" i="1"/>
  <c r="D11514" i="1"/>
  <c r="D11515" i="1"/>
  <c r="D11516" i="1"/>
  <c r="D11517" i="1"/>
  <c r="D11518" i="1"/>
  <c r="D11519" i="1"/>
  <c r="D11520" i="1"/>
  <c r="D11521" i="1"/>
  <c r="D11522" i="1"/>
  <c r="D11523" i="1"/>
  <c r="D11524" i="1"/>
  <c r="D11525" i="1"/>
  <c r="D11526" i="1"/>
  <c r="D11527" i="1"/>
  <c r="D11528" i="1"/>
  <c r="D11529" i="1"/>
  <c r="D11530" i="1"/>
  <c r="D11531" i="1"/>
  <c r="D11532" i="1"/>
  <c r="D11533" i="1"/>
  <c r="D11534" i="1"/>
  <c r="D11535" i="1"/>
  <c r="D11536" i="1"/>
  <c r="D11537" i="1"/>
  <c r="D11538" i="1"/>
  <c r="D11539" i="1"/>
  <c r="D11540" i="1"/>
  <c r="D11541" i="1"/>
  <c r="D11542" i="1"/>
  <c r="D11543" i="1"/>
  <c r="D11544" i="1"/>
  <c r="D11545" i="1"/>
  <c r="D11546" i="1"/>
  <c r="D11547" i="1"/>
  <c r="D11548" i="1"/>
  <c r="D11549" i="1"/>
  <c r="D11550" i="1"/>
  <c r="D11551" i="1"/>
  <c r="D11552" i="1"/>
  <c r="D11553" i="1"/>
  <c r="D11554" i="1"/>
  <c r="D11555" i="1"/>
  <c r="D11556" i="1"/>
  <c r="D11557" i="1"/>
  <c r="D11558" i="1"/>
  <c r="D11559" i="1"/>
  <c r="D11560" i="1"/>
  <c r="D11561" i="1"/>
  <c r="D11562" i="1"/>
  <c r="D11563" i="1"/>
  <c r="D11564" i="1"/>
  <c r="D11565" i="1"/>
  <c r="D11566" i="1"/>
  <c r="D11567" i="1"/>
  <c r="D11568" i="1"/>
  <c r="D11569" i="1"/>
  <c r="D11570" i="1"/>
  <c r="D11571" i="1"/>
  <c r="D11572" i="1"/>
  <c r="D11573" i="1"/>
  <c r="D11574" i="1"/>
  <c r="D11575" i="1"/>
  <c r="D11576" i="1"/>
  <c r="D11577" i="1"/>
  <c r="D11578" i="1"/>
  <c r="D11579" i="1"/>
  <c r="D11580" i="1"/>
  <c r="D11581" i="1"/>
  <c r="D11582" i="1"/>
  <c r="D11583" i="1"/>
  <c r="D11584" i="1"/>
  <c r="D11585" i="1"/>
  <c r="D11586" i="1"/>
  <c r="D11587" i="1"/>
  <c r="D11588" i="1"/>
  <c r="D11589" i="1"/>
  <c r="D11590" i="1"/>
  <c r="D11591" i="1"/>
  <c r="D11592" i="1"/>
  <c r="D11593" i="1"/>
  <c r="D11594" i="1"/>
  <c r="D11595" i="1"/>
  <c r="D11596" i="1"/>
  <c r="D11597" i="1"/>
  <c r="D11598" i="1"/>
  <c r="D11599" i="1"/>
  <c r="D11600" i="1"/>
  <c r="D11601" i="1"/>
  <c r="D11602" i="1"/>
  <c r="D11603" i="1"/>
  <c r="D11604" i="1"/>
  <c r="D11605" i="1"/>
  <c r="D11606" i="1"/>
  <c r="D11607" i="1"/>
  <c r="D11608" i="1"/>
  <c r="D11609" i="1"/>
  <c r="D11610" i="1"/>
  <c r="D11611" i="1"/>
  <c r="D11612" i="1"/>
  <c r="D11613" i="1"/>
  <c r="D11614" i="1"/>
  <c r="D11615" i="1"/>
  <c r="D11616" i="1"/>
  <c r="D11617" i="1"/>
  <c r="D11618" i="1"/>
  <c r="D11619" i="1"/>
  <c r="D11620" i="1"/>
  <c r="D11621" i="1"/>
  <c r="D11622" i="1"/>
  <c r="D11623" i="1"/>
  <c r="D11624" i="1"/>
  <c r="D11625" i="1"/>
  <c r="D11626" i="1"/>
  <c r="D11627" i="1"/>
  <c r="D11628" i="1"/>
  <c r="D11629" i="1"/>
  <c r="D11630" i="1"/>
  <c r="D11631" i="1"/>
  <c r="D11632" i="1"/>
  <c r="D11633" i="1"/>
  <c r="D11634" i="1"/>
  <c r="D11635" i="1"/>
  <c r="D11636" i="1"/>
  <c r="D11637" i="1"/>
  <c r="D11638" i="1"/>
  <c r="D11639" i="1"/>
  <c r="D11640" i="1"/>
  <c r="D11641" i="1"/>
  <c r="D11642" i="1"/>
  <c r="D11643" i="1"/>
  <c r="D11644" i="1"/>
  <c r="D11645" i="1"/>
  <c r="D11646" i="1"/>
  <c r="D11647" i="1"/>
  <c r="D11648" i="1"/>
  <c r="D11649" i="1"/>
  <c r="D11650" i="1"/>
  <c r="D11651" i="1"/>
  <c r="D11652" i="1"/>
  <c r="D11653" i="1"/>
  <c r="D11654" i="1"/>
  <c r="D11655" i="1"/>
  <c r="D11656" i="1"/>
  <c r="D11657" i="1"/>
  <c r="D11658" i="1"/>
  <c r="D11659" i="1"/>
  <c r="D11660" i="1"/>
  <c r="D11661" i="1"/>
  <c r="D11662" i="1"/>
  <c r="D11663" i="1"/>
  <c r="D11664" i="1"/>
  <c r="D11665" i="1"/>
  <c r="D11666" i="1"/>
  <c r="D11667" i="1"/>
  <c r="D11668" i="1"/>
  <c r="D11669" i="1"/>
  <c r="D11670" i="1"/>
  <c r="D11671" i="1"/>
  <c r="D11672" i="1"/>
  <c r="D11673" i="1"/>
  <c r="D11674" i="1"/>
  <c r="D11675" i="1"/>
  <c r="D11676" i="1"/>
  <c r="D11677" i="1"/>
  <c r="D11678" i="1"/>
  <c r="D11679" i="1"/>
  <c r="D11680" i="1"/>
  <c r="D11681" i="1"/>
  <c r="D11682" i="1"/>
  <c r="D11683" i="1"/>
  <c r="D11684" i="1"/>
  <c r="D11685" i="1"/>
  <c r="D11686" i="1"/>
  <c r="D11687" i="1"/>
  <c r="D11688" i="1"/>
  <c r="D11689" i="1"/>
  <c r="D11690" i="1"/>
  <c r="D11691" i="1"/>
  <c r="D11692" i="1"/>
  <c r="D11693" i="1"/>
  <c r="D11694" i="1"/>
  <c r="D11695" i="1"/>
  <c r="D11696" i="1"/>
  <c r="D11697" i="1"/>
  <c r="D11698" i="1"/>
  <c r="D11699" i="1"/>
  <c r="D11700" i="1"/>
  <c r="D11701" i="1"/>
  <c r="D11702" i="1"/>
  <c r="D11703" i="1"/>
  <c r="D11704" i="1"/>
  <c r="D11705" i="1"/>
  <c r="D11706" i="1"/>
  <c r="D11707" i="1"/>
  <c r="D11708" i="1"/>
  <c r="D11709" i="1"/>
  <c r="D11710" i="1"/>
  <c r="D11711" i="1"/>
  <c r="D11712" i="1"/>
  <c r="D11713" i="1"/>
  <c r="D11714" i="1"/>
  <c r="D11715" i="1"/>
  <c r="D11716" i="1"/>
  <c r="D11717" i="1"/>
  <c r="D11718" i="1"/>
  <c r="D11719" i="1"/>
  <c r="D11720" i="1"/>
  <c r="D11721" i="1"/>
  <c r="D11722" i="1"/>
  <c r="D11723" i="1"/>
  <c r="D11724" i="1"/>
  <c r="D11725" i="1"/>
  <c r="D11726" i="1"/>
  <c r="D11727" i="1"/>
  <c r="D11728" i="1"/>
  <c r="D11729" i="1"/>
  <c r="D11730" i="1"/>
  <c r="D11731" i="1"/>
  <c r="D11732" i="1"/>
  <c r="D11733" i="1"/>
  <c r="D11734" i="1"/>
  <c r="D11735" i="1"/>
  <c r="D11736" i="1"/>
  <c r="D11737" i="1"/>
  <c r="D11738" i="1"/>
  <c r="D11739" i="1"/>
  <c r="D11740" i="1"/>
  <c r="D11741" i="1"/>
  <c r="D11742" i="1"/>
  <c r="D11743" i="1"/>
  <c r="D11744" i="1"/>
  <c r="D11745" i="1"/>
  <c r="D11746" i="1"/>
  <c r="D11747" i="1"/>
  <c r="D11748" i="1"/>
  <c r="D11749" i="1"/>
  <c r="D11750" i="1"/>
  <c r="D11751" i="1"/>
  <c r="D11752" i="1"/>
  <c r="D11753" i="1"/>
  <c r="D11754" i="1"/>
  <c r="D11755" i="1"/>
  <c r="D11756" i="1"/>
  <c r="D11757" i="1"/>
  <c r="D11758" i="1"/>
  <c r="D11759" i="1"/>
  <c r="D11760" i="1"/>
  <c r="D11761" i="1"/>
  <c r="D11762" i="1"/>
  <c r="D11763" i="1"/>
  <c r="D11764" i="1"/>
  <c r="D11765" i="1"/>
  <c r="D11766" i="1"/>
  <c r="D11767" i="1"/>
  <c r="D11768" i="1"/>
  <c r="D11769" i="1"/>
  <c r="D11770" i="1"/>
  <c r="D11771" i="1"/>
  <c r="D11772" i="1"/>
  <c r="D11773" i="1"/>
  <c r="D11774" i="1"/>
  <c r="D11775" i="1"/>
  <c r="D11776" i="1"/>
  <c r="D11777" i="1"/>
  <c r="D11778" i="1"/>
  <c r="D11779" i="1"/>
  <c r="D11780" i="1"/>
  <c r="D11781" i="1"/>
  <c r="D11782" i="1"/>
  <c r="D11783" i="1"/>
  <c r="D11784" i="1"/>
  <c r="D11785" i="1"/>
  <c r="D11786" i="1"/>
  <c r="D11787" i="1"/>
  <c r="D11788" i="1"/>
  <c r="D11789" i="1"/>
  <c r="D11790" i="1"/>
  <c r="D11791" i="1"/>
  <c r="D11792" i="1"/>
  <c r="D11793" i="1"/>
  <c r="D11794" i="1"/>
  <c r="D11795" i="1"/>
  <c r="D11796" i="1"/>
  <c r="D11797" i="1"/>
  <c r="D11798" i="1"/>
  <c r="D11799" i="1"/>
  <c r="D11800" i="1"/>
  <c r="D11801" i="1"/>
  <c r="D11802" i="1"/>
  <c r="D11803" i="1"/>
  <c r="D11804" i="1"/>
  <c r="D11805" i="1"/>
  <c r="D11806" i="1"/>
  <c r="D11807" i="1"/>
  <c r="D11808" i="1"/>
  <c r="D11809" i="1"/>
  <c r="D11810" i="1"/>
  <c r="D11811" i="1"/>
  <c r="D11812" i="1"/>
  <c r="D11813" i="1"/>
  <c r="D11814" i="1"/>
  <c r="D11815" i="1"/>
  <c r="D11816" i="1"/>
  <c r="D11817" i="1"/>
  <c r="D11818" i="1"/>
  <c r="D11819" i="1"/>
  <c r="D11820" i="1"/>
  <c r="D11821" i="1"/>
  <c r="D11822" i="1"/>
  <c r="D11823" i="1"/>
  <c r="D11824" i="1"/>
  <c r="D11825" i="1"/>
  <c r="D11826" i="1"/>
  <c r="D11827" i="1"/>
  <c r="D11828" i="1"/>
  <c r="D11829" i="1"/>
  <c r="D11830" i="1"/>
  <c r="D11831" i="1"/>
  <c r="D11832" i="1"/>
  <c r="D11833" i="1"/>
  <c r="D11834" i="1"/>
  <c r="D11835" i="1"/>
  <c r="D11836" i="1"/>
  <c r="D11837" i="1"/>
  <c r="D11838" i="1"/>
  <c r="D11839" i="1"/>
  <c r="D11840" i="1"/>
  <c r="D11841" i="1"/>
  <c r="D11842" i="1"/>
  <c r="D11843" i="1"/>
  <c r="D11844" i="1"/>
  <c r="D11845" i="1"/>
  <c r="D11846" i="1"/>
  <c r="D11847" i="1"/>
  <c r="D11848" i="1"/>
  <c r="D11849" i="1"/>
  <c r="D11850" i="1"/>
  <c r="D11851" i="1"/>
  <c r="D11852" i="1"/>
  <c r="D11853" i="1"/>
  <c r="D11854" i="1"/>
  <c r="D11855" i="1"/>
  <c r="D11856" i="1"/>
  <c r="D11857" i="1"/>
  <c r="D11858" i="1"/>
  <c r="D11859" i="1"/>
  <c r="D11860" i="1"/>
  <c r="D11861" i="1"/>
  <c r="D11862" i="1"/>
  <c r="D11863" i="1"/>
  <c r="D11864" i="1"/>
  <c r="D11865" i="1"/>
  <c r="D11866" i="1"/>
  <c r="D11867" i="1"/>
  <c r="D11868" i="1"/>
  <c r="D11869" i="1"/>
  <c r="D11870" i="1"/>
  <c r="D11871" i="1"/>
  <c r="D11872" i="1"/>
  <c r="D11873" i="1"/>
  <c r="D11874" i="1"/>
  <c r="D11875" i="1"/>
  <c r="D11876" i="1"/>
  <c r="D11877" i="1"/>
  <c r="D11878" i="1"/>
  <c r="D11879" i="1"/>
  <c r="D11880" i="1"/>
  <c r="D11881" i="1"/>
  <c r="D11882" i="1"/>
  <c r="D11883" i="1"/>
  <c r="D11884" i="1"/>
  <c r="D11885" i="1"/>
  <c r="D11886" i="1"/>
  <c r="D11887" i="1"/>
  <c r="D11888" i="1"/>
  <c r="D11889" i="1"/>
  <c r="D11890" i="1"/>
  <c r="D11891" i="1"/>
  <c r="D11892" i="1"/>
  <c r="D11893" i="1"/>
  <c r="D11894" i="1"/>
  <c r="D11895" i="1"/>
  <c r="D11896" i="1"/>
  <c r="D11897" i="1"/>
  <c r="D11898" i="1"/>
  <c r="D11899" i="1"/>
  <c r="D11900" i="1"/>
  <c r="D11901" i="1"/>
  <c r="D11902" i="1"/>
  <c r="D11903" i="1"/>
  <c r="D11904" i="1"/>
  <c r="D11905" i="1"/>
  <c r="D11906" i="1"/>
  <c r="D11907" i="1"/>
  <c r="D11908" i="1"/>
  <c r="D11909" i="1"/>
  <c r="D11910" i="1"/>
  <c r="D11911" i="1"/>
  <c r="D11912" i="1"/>
  <c r="D11913" i="1"/>
  <c r="D11914" i="1"/>
  <c r="D11915" i="1"/>
  <c r="D11916" i="1"/>
  <c r="D11917" i="1"/>
  <c r="D11918" i="1"/>
  <c r="D11919" i="1"/>
  <c r="D11920" i="1"/>
  <c r="D11921" i="1"/>
  <c r="D11922" i="1"/>
  <c r="D11923" i="1"/>
  <c r="D11924" i="1"/>
  <c r="D11925" i="1"/>
  <c r="D11926" i="1"/>
  <c r="D11927" i="1"/>
  <c r="D11928" i="1"/>
  <c r="D11929" i="1"/>
  <c r="D11930" i="1"/>
  <c r="D11931" i="1"/>
  <c r="D11932" i="1"/>
  <c r="D11933" i="1"/>
  <c r="D11934" i="1"/>
  <c r="D11935" i="1"/>
  <c r="D11936" i="1"/>
  <c r="D11937" i="1"/>
  <c r="D11938" i="1"/>
  <c r="D11939" i="1"/>
  <c r="D11940" i="1"/>
  <c r="D11941" i="1"/>
  <c r="D11942" i="1"/>
  <c r="D11943" i="1"/>
  <c r="D11944" i="1"/>
  <c r="D11945" i="1"/>
  <c r="D11946" i="1"/>
  <c r="D11947" i="1"/>
  <c r="D11948" i="1"/>
  <c r="D11949" i="1"/>
  <c r="D11950" i="1"/>
  <c r="D11951" i="1"/>
  <c r="D11952" i="1"/>
  <c r="D11953" i="1"/>
  <c r="D11954" i="1"/>
  <c r="D11955" i="1"/>
  <c r="D11956" i="1"/>
  <c r="D11957" i="1"/>
  <c r="D11958" i="1"/>
  <c r="D11959" i="1"/>
  <c r="D11960" i="1"/>
  <c r="D11961" i="1"/>
  <c r="D11962" i="1"/>
  <c r="D11963" i="1"/>
  <c r="D11964" i="1"/>
  <c r="D11965" i="1"/>
  <c r="D11966" i="1"/>
  <c r="D11967" i="1"/>
  <c r="D11968" i="1"/>
  <c r="D11969" i="1"/>
  <c r="D11970" i="1"/>
  <c r="D11971" i="1"/>
  <c r="D11972" i="1"/>
  <c r="D11973" i="1"/>
  <c r="D11974" i="1"/>
  <c r="D11975" i="1"/>
  <c r="D11976" i="1"/>
  <c r="D11977" i="1"/>
  <c r="D11978" i="1"/>
  <c r="D11979" i="1"/>
  <c r="D11980" i="1"/>
  <c r="D11981" i="1"/>
  <c r="D11982" i="1"/>
  <c r="D11983" i="1"/>
  <c r="D11984" i="1"/>
  <c r="D11985" i="1"/>
  <c r="D11986" i="1"/>
  <c r="D11987" i="1"/>
  <c r="D11988" i="1"/>
  <c r="D11989" i="1"/>
  <c r="D11990" i="1"/>
  <c r="D11991" i="1"/>
  <c r="D11992" i="1"/>
  <c r="D11993" i="1"/>
  <c r="D11994" i="1"/>
  <c r="D11995" i="1"/>
  <c r="D11996" i="1"/>
  <c r="D11997" i="1"/>
  <c r="D11998" i="1"/>
  <c r="D11999" i="1"/>
  <c r="D12000" i="1"/>
  <c r="D12001" i="1"/>
  <c r="D12002" i="1"/>
  <c r="D12003" i="1"/>
  <c r="D12004" i="1"/>
  <c r="D12005" i="1"/>
  <c r="D12006" i="1"/>
  <c r="D12007" i="1"/>
  <c r="D12008" i="1"/>
  <c r="D12009" i="1"/>
  <c r="D12010" i="1"/>
  <c r="D12011" i="1"/>
  <c r="D12012" i="1"/>
  <c r="D12013" i="1"/>
  <c r="D12014" i="1"/>
  <c r="D12015" i="1"/>
  <c r="D12016" i="1"/>
  <c r="D12017" i="1"/>
  <c r="D12018" i="1"/>
  <c r="D12019" i="1"/>
  <c r="D12020" i="1"/>
  <c r="D12021" i="1"/>
  <c r="D12022" i="1"/>
  <c r="D12023" i="1"/>
  <c r="D12024" i="1"/>
  <c r="D12025" i="1"/>
  <c r="D12026" i="1"/>
  <c r="D12027" i="1"/>
  <c r="D12028" i="1"/>
  <c r="D12029" i="1"/>
  <c r="D12030" i="1"/>
  <c r="D12031" i="1"/>
  <c r="D12032" i="1"/>
  <c r="D12033" i="1"/>
  <c r="D12034" i="1"/>
  <c r="D12035" i="1"/>
  <c r="D12036" i="1"/>
  <c r="D12037" i="1"/>
  <c r="D12038" i="1"/>
  <c r="D12039" i="1"/>
  <c r="D12040" i="1"/>
  <c r="D12041" i="1"/>
  <c r="D12042" i="1"/>
  <c r="D12043" i="1"/>
  <c r="D12044" i="1"/>
  <c r="D12045" i="1"/>
  <c r="D12046" i="1"/>
  <c r="D12047" i="1"/>
  <c r="D12048" i="1"/>
  <c r="D12049" i="1"/>
  <c r="D12050" i="1"/>
  <c r="D12051" i="1"/>
  <c r="D12052" i="1"/>
  <c r="D12053" i="1"/>
  <c r="D12054" i="1"/>
  <c r="D12055" i="1"/>
  <c r="D12056" i="1"/>
  <c r="D12057" i="1"/>
  <c r="D12058" i="1"/>
  <c r="D12059" i="1"/>
  <c r="D12060" i="1"/>
  <c r="D12061" i="1"/>
  <c r="D12062" i="1"/>
  <c r="D12063" i="1"/>
  <c r="D12064" i="1"/>
  <c r="D12065" i="1"/>
  <c r="D12066" i="1"/>
  <c r="D12067" i="1"/>
  <c r="D12068" i="1"/>
  <c r="D12069" i="1"/>
  <c r="D12070" i="1"/>
  <c r="D12071" i="1"/>
  <c r="D12072" i="1"/>
  <c r="D12073" i="1"/>
  <c r="D12074" i="1"/>
  <c r="D12075" i="1"/>
  <c r="D12076" i="1"/>
  <c r="D12077" i="1"/>
  <c r="D12078" i="1"/>
  <c r="D12079" i="1"/>
  <c r="D12080" i="1"/>
  <c r="D12081" i="1"/>
  <c r="D12082" i="1"/>
  <c r="D12083" i="1"/>
  <c r="D12084" i="1"/>
  <c r="D12085" i="1"/>
  <c r="D12086" i="1"/>
  <c r="D12087" i="1"/>
  <c r="D12088" i="1"/>
  <c r="D12089" i="1"/>
  <c r="D12090" i="1"/>
  <c r="D12091" i="1"/>
  <c r="D12092" i="1"/>
  <c r="D12093" i="1"/>
  <c r="D12094" i="1"/>
  <c r="D12095" i="1"/>
  <c r="D12096" i="1"/>
  <c r="D12097" i="1"/>
  <c r="D12098" i="1"/>
  <c r="D12099" i="1"/>
  <c r="D12100" i="1"/>
  <c r="D12101" i="1"/>
  <c r="D12102" i="1"/>
  <c r="D12103" i="1"/>
  <c r="D12104" i="1"/>
  <c r="D12105" i="1"/>
  <c r="D12106" i="1"/>
  <c r="D12107" i="1"/>
  <c r="D12108" i="1"/>
  <c r="D12109" i="1"/>
  <c r="D12110" i="1"/>
  <c r="D12111" i="1"/>
  <c r="D12112" i="1"/>
  <c r="D12113" i="1"/>
  <c r="D12114" i="1"/>
  <c r="D12115" i="1"/>
  <c r="D12116" i="1"/>
  <c r="D12117" i="1"/>
  <c r="D12118" i="1"/>
  <c r="D12119" i="1"/>
  <c r="D12120" i="1"/>
  <c r="D12121" i="1"/>
  <c r="D12122" i="1"/>
  <c r="D12123" i="1"/>
  <c r="D12124" i="1"/>
  <c r="D12125" i="1"/>
  <c r="D12126" i="1"/>
  <c r="D12127" i="1"/>
  <c r="D12128" i="1"/>
  <c r="D12129" i="1"/>
  <c r="D12130" i="1"/>
  <c r="D12131" i="1"/>
  <c r="D12132" i="1"/>
  <c r="D12133" i="1"/>
  <c r="D12134" i="1"/>
  <c r="D12135" i="1"/>
  <c r="D12136" i="1"/>
  <c r="D12137" i="1"/>
  <c r="D12138" i="1"/>
  <c r="D12139" i="1"/>
  <c r="D12140" i="1"/>
  <c r="D12141" i="1"/>
  <c r="D12142" i="1"/>
  <c r="D12143" i="1"/>
  <c r="D12144" i="1"/>
  <c r="D12145" i="1"/>
  <c r="D12146" i="1"/>
  <c r="D12147" i="1"/>
  <c r="D12148" i="1"/>
  <c r="D12149" i="1"/>
  <c r="D12150" i="1"/>
  <c r="D12151" i="1"/>
  <c r="D12152" i="1"/>
  <c r="D12153" i="1"/>
  <c r="D12154" i="1"/>
  <c r="D12155" i="1"/>
  <c r="D12156" i="1"/>
  <c r="D12157" i="1"/>
  <c r="D12158" i="1"/>
  <c r="D12159" i="1"/>
  <c r="D12160" i="1"/>
  <c r="D12161" i="1"/>
  <c r="D12162" i="1"/>
  <c r="D12163" i="1"/>
  <c r="D12164" i="1"/>
  <c r="D12165" i="1"/>
  <c r="D12166" i="1"/>
  <c r="D12167" i="1"/>
  <c r="D12168" i="1"/>
  <c r="D12169" i="1"/>
  <c r="D12170" i="1"/>
  <c r="D12171" i="1"/>
  <c r="D12172" i="1"/>
  <c r="D12173" i="1"/>
  <c r="D12174" i="1"/>
  <c r="D12175" i="1"/>
  <c r="D12176" i="1"/>
  <c r="D12177" i="1"/>
  <c r="D12178" i="1"/>
  <c r="D12179" i="1"/>
  <c r="D12180" i="1"/>
  <c r="D12181" i="1"/>
  <c r="D12182" i="1"/>
  <c r="D12183" i="1"/>
  <c r="D12184" i="1"/>
  <c r="D12185" i="1"/>
  <c r="D12186" i="1"/>
  <c r="D12187" i="1"/>
  <c r="D12188" i="1"/>
  <c r="D12189" i="1"/>
  <c r="D12190" i="1"/>
  <c r="D12191" i="1"/>
  <c r="D12192" i="1"/>
  <c r="D12193" i="1"/>
  <c r="D12194" i="1"/>
  <c r="D12195" i="1"/>
  <c r="D12196" i="1"/>
  <c r="D12197" i="1"/>
  <c r="D12198" i="1"/>
  <c r="D12199" i="1"/>
  <c r="D12200" i="1"/>
  <c r="D12201" i="1"/>
  <c r="D12202" i="1"/>
  <c r="D12203" i="1"/>
  <c r="D12204" i="1"/>
  <c r="D12205" i="1"/>
  <c r="D12206" i="1"/>
  <c r="D12207" i="1"/>
  <c r="D12208" i="1"/>
  <c r="D12209" i="1"/>
  <c r="D12210" i="1"/>
  <c r="D12211" i="1"/>
  <c r="D12212" i="1"/>
  <c r="D12213" i="1"/>
  <c r="D12214" i="1"/>
  <c r="D12215" i="1"/>
  <c r="D12216" i="1"/>
  <c r="D12217" i="1"/>
  <c r="D12218" i="1"/>
  <c r="D12219" i="1"/>
  <c r="D12220" i="1"/>
  <c r="D12221" i="1"/>
  <c r="D12222" i="1"/>
  <c r="D12223" i="1"/>
  <c r="D12224" i="1"/>
  <c r="D12225" i="1"/>
  <c r="D12226" i="1"/>
  <c r="D12227" i="1"/>
  <c r="D12228" i="1"/>
  <c r="D12229" i="1"/>
  <c r="D12230" i="1"/>
  <c r="D12231" i="1"/>
  <c r="D12232" i="1"/>
  <c r="D12233" i="1"/>
  <c r="D12234" i="1"/>
  <c r="D12235" i="1"/>
  <c r="D12236" i="1"/>
  <c r="D12237" i="1"/>
  <c r="D12238" i="1"/>
  <c r="D12239" i="1"/>
  <c r="D12240" i="1"/>
  <c r="D12241" i="1"/>
  <c r="D12242" i="1"/>
  <c r="D12243" i="1"/>
  <c r="D12244" i="1"/>
  <c r="D12245" i="1"/>
  <c r="D12246" i="1"/>
  <c r="D12247" i="1"/>
  <c r="D12248" i="1"/>
  <c r="D12249" i="1"/>
  <c r="D12250" i="1"/>
  <c r="D12251" i="1"/>
  <c r="D12252" i="1"/>
  <c r="D12253" i="1"/>
  <c r="D12254" i="1"/>
  <c r="D12255" i="1"/>
  <c r="D12256" i="1"/>
  <c r="D12257" i="1"/>
  <c r="D12258" i="1"/>
  <c r="D12259" i="1"/>
  <c r="D12260" i="1"/>
  <c r="D12261" i="1"/>
  <c r="D12262" i="1"/>
  <c r="D12263" i="1"/>
  <c r="D12264" i="1"/>
  <c r="D12265" i="1"/>
  <c r="D12266" i="1"/>
  <c r="D12267" i="1"/>
  <c r="D12268" i="1"/>
  <c r="D12269" i="1"/>
  <c r="D12270" i="1"/>
  <c r="D12271" i="1"/>
  <c r="D12272" i="1"/>
  <c r="D12273" i="1"/>
  <c r="D12274" i="1"/>
  <c r="D12275" i="1"/>
  <c r="D12276" i="1"/>
  <c r="D12277" i="1"/>
  <c r="D12278" i="1"/>
  <c r="D12279" i="1"/>
  <c r="D12280" i="1"/>
  <c r="D12281" i="1"/>
  <c r="D12282" i="1"/>
  <c r="D12283" i="1"/>
  <c r="D12284" i="1"/>
  <c r="D12285" i="1"/>
  <c r="D12286" i="1"/>
  <c r="D12287" i="1"/>
  <c r="D12288" i="1"/>
  <c r="D12289" i="1"/>
  <c r="D12290" i="1"/>
  <c r="D12291" i="1"/>
  <c r="D12292" i="1"/>
  <c r="D12293" i="1"/>
  <c r="D12294" i="1"/>
  <c r="D12295" i="1"/>
  <c r="D12296" i="1"/>
  <c r="D12297" i="1"/>
  <c r="D12298" i="1"/>
  <c r="D12299" i="1"/>
  <c r="D12300" i="1"/>
  <c r="D12301" i="1"/>
  <c r="D12302" i="1"/>
  <c r="D12303" i="1"/>
  <c r="D12304" i="1"/>
  <c r="D12305" i="1"/>
  <c r="D12306" i="1"/>
  <c r="D12307" i="1"/>
  <c r="D12308" i="1"/>
  <c r="D12309" i="1"/>
  <c r="D12310" i="1"/>
  <c r="D12311" i="1"/>
  <c r="D12312" i="1"/>
  <c r="D12313" i="1"/>
  <c r="D12314" i="1"/>
  <c r="D12315" i="1"/>
  <c r="D12316" i="1"/>
  <c r="D12317" i="1"/>
  <c r="D12318" i="1"/>
  <c r="D12319" i="1"/>
  <c r="D12320" i="1"/>
  <c r="D12321" i="1"/>
  <c r="D12322" i="1"/>
  <c r="D12323" i="1"/>
  <c r="D12324" i="1"/>
  <c r="D12325" i="1"/>
  <c r="D12326" i="1"/>
  <c r="D12327" i="1"/>
  <c r="D12328" i="1"/>
  <c r="D12329" i="1"/>
  <c r="D12330" i="1"/>
  <c r="D12331" i="1"/>
  <c r="D12332" i="1"/>
  <c r="D12333" i="1"/>
  <c r="D12334" i="1"/>
  <c r="D12335" i="1"/>
  <c r="D12336" i="1"/>
  <c r="D12337" i="1"/>
  <c r="D12338" i="1"/>
  <c r="D12339" i="1"/>
  <c r="D12340" i="1"/>
  <c r="D12341" i="1"/>
  <c r="D12342" i="1"/>
  <c r="D12343" i="1"/>
  <c r="D12344" i="1"/>
  <c r="D12345" i="1"/>
  <c r="D12346" i="1"/>
  <c r="D12347" i="1"/>
  <c r="D12348" i="1"/>
  <c r="D12349" i="1"/>
  <c r="D12350" i="1"/>
  <c r="D12351" i="1"/>
  <c r="D12352" i="1"/>
  <c r="D12353" i="1"/>
  <c r="D12354" i="1"/>
  <c r="D12355" i="1"/>
  <c r="D12356" i="1"/>
  <c r="D12357" i="1"/>
  <c r="D12358" i="1"/>
  <c r="D12359" i="1"/>
  <c r="D12360" i="1"/>
  <c r="D12361" i="1"/>
  <c r="D12362" i="1"/>
  <c r="D12363" i="1"/>
  <c r="D12364" i="1"/>
  <c r="D12365" i="1"/>
  <c r="D12366" i="1"/>
  <c r="D12367" i="1"/>
  <c r="D12368" i="1"/>
  <c r="D12369" i="1"/>
  <c r="D12370" i="1"/>
  <c r="D12371" i="1"/>
  <c r="D12372" i="1"/>
  <c r="D12373" i="1"/>
  <c r="D12374" i="1"/>
  <c r="D12375" i="1"/>
  <c r="D12376" i="1"/>
  <c r="D12377" i="1"/>
  <c r="D12378" i="1"/>
  <c r="D12379" i="1"/>
  <c r="D12380" i="1"/>
  <c r="D12381" i="1"/>
  <c r="D12382" i="1"/>
  <c r="D12383" i="1"/>
  <c r="D12384" i="1"/>
  <c r="D12385" i="1"/>
  <c r="D12386" i="1"/>
  <c r="D12387" i="1"/>
  <c r="D12388" i="1"/>
  <c r="D12389" i="1"/>
  <c r="D12390" i="1"/>
  <c r="D12391" i="1"/>
  <c r="D12392" i="1"/>
  <c r="D12393" i="1"/>
  <c r="D12394" i="1"/>
  <c r="D12395" i="1"/>
  <c r="D12396" i="1"/>
  <c r="D12397" i="1"/>
  <c r="D12398" i="1"/>
  <c r="D12399" i="1"/>
  <c r="D12400" i="1"/>
  <c r="D12401" i="1"/>
  <c r="D12402" i="1"/>
  <c r="D12403" i="1"/>
  <c r="D12404" i="1"/>
  <c r="D12405" i="1"/>
  <c r="D12406" i="1"/>
  <c r="D12407" i="1"/>
  <c r="D12408" i="1"/>
  <c r="D12409" i="1"/>
  <c r="D12410" i="1"/>
  <c r="D12411" i="1"/>
  <c r="D12412" i="1"/>
  <c r="D12413" i="1"/>
  <c r="D12414" i="1"/>
  <c r="D12415" i="1"/>
  <c r="D12416" i="1"/>
  <c r="D12417" i="1"/>
  <c r="D12418" i="1"/>
  <c r="D12419" i="1"/>
  <c r="D12420" i="1"/>
  <c r="D12421" i="1"/>
  <c r="D12422" i="1"/>
  <c r="D12423" i="1"/>
  <c r="D12424" i="1"/>
  <c r="D12425" i="1"/>
  <c r="D12426" i="1"/>
  <c r="D12427" i="1"/>
  <c r="D12428" i="1"/>
  <c r="D12429" i="1"/>
  <c r="D12430" i="1"/>
  <c r="D12431" i="1"/>
  <c r="D12432" i="1"/>
  <c r="D12433" i="1"/>
  <c r="D12434" i="1"/>
  <c r="D12435" i="1"/>
  <c r="D12436" i="1"/>
  <c r="D12437" i="1"/>
  <c r="D12438" i="1"/>
  <c r="D12439" i="1"/>
  <c r="D12440" i="1"/>
  <c r="D12441" i="1"/>
  <c r="D12442" i="1"/>
  <c r="D12443" i="1"/>
  <c r="D12444" i="1"/>
  <c r="D12445" i="1"/>
  <c r="D12446" i="1"/>
  <c r="D12447" i="1"/>
  <c r="D12448" i="1"/>
  <c r="D12449" i="1"/>
  <c r="D12450" i="1"/>
  <c r="D12451" i="1"/>
  <c r="D12452" i="1"/>
  <c r="D12453" i="1"/>
  <c r="D12454" i="1"/>
  <c r="D12455" i="1"/>
  <c r="D12456" i="1"/>
  <c r="D12457" i="1"/>
  <c r="D12458" i="1"/>
  <c r="D12459" i="1"/>
  <c r="D12460" i="1"/>
  <c r="D12461" i="1"/>
  <c r="D12462" i="1"/>
  <c r="D12463" i="1"/>
  <c r="D12464" i="1"/>
  <c r="D12465" i="1"/>
  <c r="D12466" i="1"/>
  <c r="D12467" i="1"/>
  <c r="D12468" i="1"/>
  <c r="D12469" i="1"/>
  <c r="D12470" i="1"/>
  <c r="D12471" i="1"/>
  <c r="D12472" i="1"/>
  <c r="D12473" i="1"/>
  <c r="D12474" i="1"/>
  <c r="D12475" i="1"/>
  <c r="D12476" i="1"/>
  <c r="D12477" i="1"/>
  <c r="D12478" i="1"/>
  <c r="D12479" i="1"/>
  <c r="D12480" i="1"/>
  <c r="D12481" i="1"/>
  <c r="D12482" i="1"/>
  <c r="D12483" i="1"/>
  <c r="D12484" i="1"/>
  <c r="D12485" i="1"/>
  <c r="D12486" i="1"/>
  <c r="D12487" i="1"/>
  <c r="D12488" i="1"/>
  <c r="D12489" i="1"/>
  <c r="D12490" i="1"/>
  <c r="D12491" i="1"/>
  <c r="D12492" i="1"/>
  <c r="D12493" i="1"/>
  <c r="D12494" i="1"/>
  <c r="D12495" i="1"/>
  <c r="D12496" i="1"/>
  <c r="D12497" i="1"/>
  <c r="D12498" i="1"/>
  <c r="D12499" i="1"/>
  <c r="D12500" i="1"/>
  <c r="D12501" i="1"/>
  <c r="D12502" i="1"/>
  <c r="D12503" i="1"/>
  <c r="D12504" i="1"/>
  <c r="D12505" i="1"/>
  <c r="D12506" i="1"/>
  <c r="D12507" i="1"/>
  <c r="D12508" i="1"/>
  <c r="D12509" i="1"/>
  <c r="D12510" i="1"/>
  <c r="D12511" i="1"/>
  <c r="D12512" i="1"/>
  <c r="D12513" i="1"/>
  <c r="D12514" i="1"/>
  <c r="D12515" i="1"/>
  <c r="D12516" i="1"/>
  <c r="D12517" i="1"/>
  <c r="D12518" i="1"/>
  <c r="D12519" i="1"/>
  <c r="D12520" i="1"/>
  <c r="D12521" i="1"/>
  <c r="D12522" i="1"/>
  <c r="D12523" i="1"/>
  <c r="D12524" i="1"/>
  <c r="D12525" i="1"/>
  <c r="D12526" i="1"/>
  <c r="D12527" i="1"/>
  <c r="D12528" i="1"/>
  <c r="D12529" i="1"/>
  <c r="D12530" i="1"/>
  <c r="D12531" i="1"/>
  <c r="D12532" i="1"/>
  <c r="D12533" i="1"/>
  <c r="D12534" i="1"/>
  <c r="D12535" i="1"/>
  <c r="D12536" i="1"/>
  <c r="D12537" i="1"/>
  <c r="D12538" i="1"/>
  <c r="D12539" i="1"/>
  <c r="D12540" i="1"/>
  <c r="D12541" i="1"/>
  <c r="D12542" i="1"/>
  <c r="D12543" i="1"/>
  <c r="D12544" i="1"/>
  <c r="D12545" i="1"/>
  <c r="D12546" i="1"/>
  <c r="D12547" i="1"/>
  <c r="D12548" i="1"/>
  <c r="D12549" i="1"/>
  <c r="D12550" i="1"/>
  <c r="D12551" i="1"/>
  <c r="D12552" i="1"/>
  <c r="D12553" i="1"/>
  <c r="D12554" i="1"/>
  <c r="D12555" i="1"/>
  <c r="D12556" i="1"/>
  <c r="D12557" i="1"/>
  <c r="D12558" i="1"/>
  <c r="D12559" i="1"/>
  <c r="D12560" i="1"/>
  <c r="D12561" i="1"/>
  <c r="D12562" i="1"/>
  <c r="D12563" i="1"/>
  <c r="D12564" i="1"/>
  <c r="D12565" i="1"/>
  <c r="D12566" i="1"/>
  <c r="D12567" i="1"/>
  <c r="D12568" i="1"/>
  <c r="D12569" i="1"/>
  <c r="D12570" i="1"/>
  <c r="D12571" i="1"/>
  <c r="D12572" i="1"/>
  <c r="D12573" i="1"/>
  <c r="D12574" i="1"/>
  <c r="D12575" i="1"/>
  <c r="D12576" i="1"/>
  <c r="D12577" i="1"/>
  <c r="D12578" i="1"/>
  <c r="D12579" i="1"/>
  <c r="D12580" i="1"/>
  <c r="D12581" i="1"/>
  <c r="D12582" i="1"/>
  <c r="D12583" i="1"/>
  <c r="D12584" i="1"/>
  <c r="D12585" i="1"/>
  <c r="D12586" i="1"/>
  <c r="D12587" i="1"/>
  <c r="D12588" i="1"/>
  <c r="D12589" i="1"/>
  <c r="D12590" i="1"/>
  <c r="D12591" i="1"/>
  <c r="D12592" i="1"/>
  <c r="D12593" i="1"/>
  <c r="D12594" i="1"/>
  <c r="D12595" i="1"/>
  <c r="D12596" i="1"/>
  <c r="D12597" i="1"/>
  <c r="D12598" i="1"/>
  <c r="D12599" i="1"/>
  <c r="D12600" i="1"/>
  <c r="D12601" i="1"/>
  <c r="D12602" i="1"/>
  <c r="D12603" i="1"/>
  <c r="D12604" i="1"/>
  <c r="D12605" i="1"/>
  <c r="D12606" i="1"/>
  <c r="D12607" i="1"/>
  <c r="D12608" i="1"/>
  <c r="D12609" i="1"/>
  <c r="D12610" i="1"/>
  <c r="D12611" i="1"/>
  <c r="D12612" i="1"/>
  <c r="D12613" i="1"/>
  <c r="D12614" i="1"/>
  <c r="D12615" i="1"/>
  <c r="D12616" i="1"/>
  <c r="D12617" i="1"/>
  <c r="D12618" i="1"/>
  <c r="D12619" i="1"/>
  <c r="D12620" i="1"/>
  <c r="D12621" i="1"/>
  <c r="D12622" i="1"/>
  <c r="D12623" i="1"/>
  <c r="D12624" i="1"/>
  <c r="D12625" i="1"/>
  <c r="D12626" i="1"/>
  <c r="D12627" i="1"/>
  <c r="D12628" i="1"/>
  <c r="D12629" i="1"/>
  <c r="D12630" i="1"/>
  <c r="D12631" i="1"/>
  <c r="D12632" i="1"/>
  <c r="D12633" i="1"/>
  <c r="D12634" i="1"/>
  <c r="D12635" i="1"/>
  <c r="D12636" i="1"/>
  <c r="D12637" i="1"/>
  <c r="D12638" i="1"/>
  <c r="D12639" i="1"/>
  <c r="D12640" i="1"/>
  <c r="D12641" i="1"/>
  <c r="D12642" i="1"/>
  <c r="D12643" i="1"/>
  <c r="D12644" i="1"/>
  <c r="D12645" i="1"/>
  <c r="D12646" i="1"/>
  <c r="D12647" i="1"/>
  <c r="D12648" i="1"/>
  <c r="D12649" i="1"/>
  <c r="D12650" i="1"/>
  <c r="D12651" i="1"/>
  <c r="D12652" i="1"/>
  <c r="D12653" i="1"/>
  <c r="D12654" i="1"/>
  <c r="D12655" i="1"/>
  <c r="D12656" i="1"/>
  <c r="D12657" i="1"/>
  <c r="D12658" i="1"/>
  <c r="D12659" i="1"/>
  <c r="D12660" i="1"/>
  <c r="D12661" i="1"/>
  <c r="D12662" i="1"/>
  <c r="D12663" i="1"/>
  <c r="D12664" i="1"/>
  <c r="D12665" i="1"/>
  <c r="D12666" i="1"/>
  <c r="D12667" i="1"/>
  <c r="D12668" i="1"/>
  <c r="D12669" i="1"/>
  <c r="D12670" i="1"/>
  <c r="D12671" i="1"/>
  <c r="D12672" i="1"/>
  <c r="D12673" i="1"/>
  <c r="D12674" i="1"/>
  <c r="D12675" i="1"/>
  <c r="D12676" i="1"/>
  <c r="D12677" i="1"/>
  <c r="D12678" i="1"/>
  <c r="D12679" i="1"/>
  <c r="D12680" i="1"/>
  <c r="D12681" i="1"/>
  <c r="D12682" i="1"/>
  <c r="D12683" i="1"/>
  <c r="D12684" i="1"/>
  <c r="D12685" i="1"/>
  <c r="D12686" i="1"/>
  <c r="D12687" i="1"/>
  <c r="D12688" i="1"/>
  <c r="D12689" i="1"/>
  <c r="D12690" i="1"/>
  <c r="D12691" i="1"/>
  <c r="D12692" i="1"/>
  <c r="D12693" i="1"/>
  <c r="D12694" i="1"/>
  <c r="D12695" i="1"/>
  <c r="D12696" i="1"/>
  <c r="D12697" i="1"/>
  <c r="D12698" i="1"/>
  <c r="D12699" i="1"/>
  <c r="D12700" i="1"/>
  <c r="D12701" i="1"/>
  <c r="D12702" i="1"/>
  <c r="D12703" i="1"/>
  <c r="D12704" i="1"/>
  <c r="D12705" i="1"/>
  <c r="D12706" i="1"/>
  <c r="D12707" i="1"/>
  <c r="D12708" i="1"/>
  <c r="D12709" i="1"/>
  <c r="D12710" i="1"/>
  <c r="D12711" i="1"/>
  <c r="D12712" i="1"/>
  <c r="D12713" i="1"/>
  <c r="D12714" i="1"/>
  <c r="D12715" i="1"/>
  <c r="D12716" i="1"/>
  <c r="D12717" i="1"/>
  <c r="D12718" i="1"/>
  <c r="D12719" i="1"/>
  <c r="D12720" i="1"/>
  <c r="D12721" i="1"/>
  <c r="D12722" i="1"/>
  <c r="D12723" i="1"/>
  <c r="D12724" i="1"/>
  <c r="D12725" i="1"/>
  <c r="D12726" i="1"/>
  <c r="D12727" i="1"/>
  <c r="D12728" i="1"/>
  <c r="D12729" i="1"/>
  <c r="D12730" i="1"/>
  <c r="D12731" i="1"/>
  <c r="D12732" i="1"/>
  <c r="D12733" i="1"/>
  <c r="D12734" i="1"/>
  <c r="D12735" i="1"/>
  <c r="D12736" i="1"/>
  <c r="D12737" i="1"/>
  <c r="D12738" i="1"/>
  <c r="D12739" i="1"/>
  <c r="D12740" i="1"/>
  <c r="D12741" i="1"/>
  <c r="D12742" i="1"/>
  <c r="D12743" i="1"/>
  <c r="D12744" i="1"/>
  <c r="D12745" i="1"/>
  <c r="D12746" i="1"/>
  <c r="D12747" i="1"/>
  <c r="D12748" i="1"/>
  <c r="D12749" i="1"/>
  <c r="D12750" i="1"/>
  <c r="D12751" i="1"/>
  <c r="D12752" i="1"/>
  <c r="D12753" i="1"/>
  <c r="D12754" i="1"/>
  <c r="D12755" i="1"/>
  <c r="D12756" i="1"/>
  <c r="D12757" i="1"/>
  <c r="D12758" i="1"/>
  <c r="D12759" i="1"/>
  <c r="D12760" i="1"/>
  <c r="D12761" i="1"/>
  <c r="D12762" i="1"/>
  <c r="D12763" i="1"/>
  <c r="D12764" i="1"/>
  <c r="D12765" i="1"/>
  <c r="D12766" i="1"/>
  <c r="D12767" i="1"/>
  <c r="D12768" i="1"/>
  <c r="D12769" i="1"/>
  <c r="D12770" i="1"/>
  <c r="D12771" i="1"/>
  <c r="D12772" i="1"/>
  <c r="D12773" i="1"/>
  <c r="D12774" i="1"/>
  <c r="D12775" i="1"/>
  <c r="D12776" i="1"/>
  <c r="D12777" i="1"/>
  <c r="D12778" i="1"/>
  <c r="D12779" i="1"/>
  <c r="D12780" i="1"/>
  <c r="D12781" i="1"/>
  <c r="D12782" i="1"/>
  <c r="D12783" i="1"/>
  <c r="D12784" i="1"/>
  <c r="D12785" i="1"/>
  <c r="D12786" i="1"/>
  <c r="D12787" i="1"/>
  <c r="D12788" i="1"/>
  <c r="D12789" i="1"/>
  <c r="D12790" i="1"/>
  <c r="D12791" i="1"/>
  <c r="D12792" i="1"/>
  <c r="D12793" i="1"/>
  <c r="D12794" i="1"/>
  <c r="D12795" i="1"/>
  <c r="D12796" i="1"/>
  <c r="D12797" i="1"/>
  <c r="D12798" i="1"/>
  <c r="D12799" i="1"/>
  <c r="D12800" i="1"/>
  <c r="D12801" i="1"/>
  <c r="D12802" i="1"/>
  <c r="D12803" i="1"/>
  <c r="D12804" i="1"/>
  <c r="D12805" i="1"/>
  <c r="D12806" i="1"/>
  <c r="D12807" i="1"/>
  <c r="D12808" i="1"/>
  <c r="D12809" i="1"/>
  <c r="D12810" i="1"/>
  <c r="D12811" i="1"/>
  <c r="D12812" i="1"/>
  <c r="D12813" i="1"/>
  <c r="D12814" i="1"/>
  <c r="D12815" i="1"/>
  <c r="D12816" i="1"/>
  <c r="D12817" i="1"/>
  <c r="D12818" i="1"/>
  <c r="D12819" i="1"/>
  <c r="D12820" i="1"/>
  <c r="D12821" i="1"/>
  <c r="D12822" i="1"/>
  <c r="D12823" i="1"/>
  <c r="D12824" i="1"/>
  <c r="D12825" i="1"/>
  <c r="D12826" i="1"/>
  <c r="D12827" i="1"/>
  <c r="D12828" i="1"/>
  <c r="D12829" i="1"/>
  <c r="D12830" i="1"/>
  <c r="D12831" i="1"/>
  <c r="D12832" i="1"/>
  <c r="D12833" i="1"/>
  <c r="D12834" i="1"/>
  <c r="D12835" i="1"/>
  <c r="D12836" i="1"/>
  <c r="D12837" i="1"/>
  <c r="D12838" i="1"/>
  <c r="D12839" i="1"/>
  <c r="D12840" i="1"/>
  <c r="D12841" i="1"/>
  <c r="D12842" i="1"/>
  <c r="D12843" i="1"/>
  <c r="D12844" i="1"/>
  <c r="D12845" i="1"/>
  <c r="D12846" i="1"/>
  <c r="D12847" i="1"/>
  <c r="D12848" i="1"/>
  <c r="D12849" i="1"/>
  <c r="D12850" i="1"/>
  <c r="D12851" i="1"/>
  <c r="D12852" i="1"/>
  <c r="D12853" i="1"/>
  <c r="D12854" i="1"/>
  <c r="D12855" i="1"/>
  <c r="D12856" i="1"/>
  <c r="D12857" i="1"/>
  <c r="D12858" i="1"/>
  <c r="D12859" i="1"/>
  <c r="D12860" i="1"/>
  <c r="D12861" i="1"/>
  <c r="D12862" i="1"/>
  <c r="D12863" i="1"/>
  <c r="D12864" i="1"/>
  <c r="D12865" i="1"/>
  <c r="D12866" i="1"/>
  <c r="D12867" i="1"/>
  <c r="D12868" i="1"/>
  <c r="D12869" i="1"/>
  <c r="D12870" i="1"/>
  <c r="D12871" i="1"/>
  <c r="D12872" i="1"/>
  <c r="D12873" i="1"/>
  <c r="D12874" i="1"/>
  <c r="D12875" i="1"/>
  <c r="D12876" i="1"/>
  <c r="D12877" i="1"/>
  <c r="D12878" i="1"/>
  <c r="D12879" i="1"/>
  <c r="D12880" i="1"/>
  <c r="D12881" i="1"/>
  <c r="D12882" i="1"/>
  <c r="D12883" i="1"/>
  <c r="D12884" i="1"/>
  <c r="D12885" i="1"/>
  <c r="D12886" i="1"/>
  <c r="D12887" i="1"/>
  <c r="D12888" i="1"/>
  <c r="D12889" i="1"/>
  <c r="D12890" i="1"/>
  <c r="D12891" i="1"/>
  <c r="D12892" i="1"/>
  <c r="D12893" i="1"/>
  <c r="D12894" i="1"/>
  <c r="D12895" i="1"/>
  <c r="D12896" i="1"/>
  <c r="D12897" i="1"/>
  <c r="D12898" i="1"/>
  <c r="D12899" i="1"/>
  <c r="D12900" i="1"/>
  <c r="D12901" i="1"/>
  <c r="D12902" i="1"/>
  <c r="D12903" i="1"/>
  <c r="D12904" i="1"/>
  <c r="D12905" i="1"/>
  <c r="D12906" i="1"/>
  <c r="D12907" i="1"/>
  <c r="D12908" i="1"/>
  <c r="D12909" i="1"/>
  <c r="D12910" i="1"/>
  <c r="D12911" i="1"/>
  <c r="D12912" i="1"/>
  <c r="D12913" i="1"/>
  <c r="D12914" i="1"/>
  <c r="D12915" i="1"/>
  <c r="D12916" i="1"/>
  <c r="D12917" i="1"/>
  <c r="D12918" i="1"/>
  <c r="D12919" i="1"/>
  <c r="D12920" i="1"/>
  <c r="D12921" i="1"/>
  <c r="D12922" i="1"/>
  <c r="D12923" i="1"/>
  <c r="D12924" i="1"/>
  <c r="D12925" i="1"/>
  <c r="D12926" i="1"/>
  <c r="D12927" i="1"/>
  <c r="D12928" i="1"/>
  <c r="D12929" i="1"/>
  <c r="D12930" i="1"/>
  <c r="D12931" i="1"/>
  <c r="D12932" i="1"/>
  <c r="D12933" i="1"/>
  <c r="D12934" i="1"/>
  <c r="D12935" i="1"/>
  <c r="D12936" i="1"/>
  <c r="D12937" i="1"/>
  <c r="D12938" i="1"/>
  <c r="D12939" i="1"/>
  <c r="D12940" i="1"/>
  <c r="D12941" i="1"/>
  <c r="D12942" i="1"/>
  <c r="D12943" i="1"/>
  <c r="D12944" i="1"/>
  <c r="D12945" i="1"/>
  <c r="D12946" i="1"/>
  <c r="D12947" i="1"/>
  <c r="D12948" i="1"/>
  <c r="D12949" i="1"/>
  <c r="D12950" i="1"/>
  <c r="D12951" i="1"/>
  <c r="D12952" i="1"/>
  <c r="D12953" i="1"/>
  <c r="D12954" i="1"/>
  <c r="D12955" i="1"/>
  <c r="D12956" i="1"/>
  <c r="D12957" i="1"/>
  <c r="D12958" i="1"/>
  <c r="D12959" i="1"/>
  <c r="D12960" i="1"/>
  <c r="D12961" i="1"/>
  <c r="D12962" i="1"/>
  <c r="D12963" i="1"/>
  <c r="D12964" i="1"/>
  <c r="D12965" i="1"/>
  <c r="D12966" i="1"/>
  <c r="D12967" i="1"/>
  <c r="D12968" i="1"/>
  <c r="D12969" i="1"/>
  <c r="D12970" i="1"/>
  <c r="D12971" i="1"/>
  <c r="D12972" i="1"/>
  <c r="D12973" i="1"/>
  <c r="D12974" i="1"/>
  <c r="D12975" i="1"/>
  <c r="D12976" i="1"/>
  <c r="D12977" i="1"/>
  <c r="D12978" i="1"/>
  <c r="D12979" i="1"/>
  <c r="D12980" i="1"/>
  <c r="D12981" i="1"/>
  <c r="D12982" i="1"/>
  <c r="D12983" i="1"/>
  <c r="D12984" i="1"/>
  <c r="D12985" i="1"/>
  <c r="D12986" i="1"/>
  <c r="D12987" i="1"/>
  <c r="D12988" i="1"/>
  <c r="D12989" i="1"/>
  <c r="D12990" i="1"/>
  <c r="D12991" i="1"/>
  <c r="D12992" i="1"/>
  <c r="D12993" i="1"/>
  <c r="D12994" i="1"/>
  <c r="D12995" i="1"/>
  <c r="D12996" i="1"/>
  <c r="D12997" i="1"/>
  <c r="D12998" i="1"/>
  <c r="D12999" i="1"/>
  <c r="D13000" i="1"/>
  <c r="D13001" i="1"/>
  <c r="D13002" i="1"/>
  <c r="D13003" i="1"/>
  <c r="D13004" i="1"/>
  <c r="D13005" i="1"/>
  <c r="D13006" i="1"/>
  <c r="D13007" i="1"/>
  <c r="D13008" i="1"/>
  <c r="D13009" i="1"/>
  <c r="D13010" i="1"/>
  <c r="D13011" i="1"/>
  <c r="D13012" i="1"/>
  <c r="D13013" i="1"/>
  <c r="D13014" i="1"/>
  <c r="D13015" i="1"/>
  <c r="D13016" i="1"/>
  <c r="D13017" i="1"/>
  <c r="D13018" i="1"/>
  <c r="D13019" i="1"/>
  <c r="D13020" i="1"/>
  <c r="D13021" i="1"/>
  <c r="D13022" i="1"/>
  <c r="D13023" i="1"/>
  <c r="D13024" i="1"/>
  <c r="D13025" i="1"/>
  <c r="D13026" i="1"/>
  <c r="D13027" i="1"/>
  <c r="D13028" i="1"/>
  <c r="D13029" i="1"/>
  <c r="D13030" i="1"/>
  <c r="D13031" i="1"/>
  <c r="D13032" i="1"/>
  <c r="D13033" i="1"/>
  <c r="D13034" i="1"/>
  <c r="D13035" i="1"/>
  <c r="D13036" i="1"/>
  <c r="D13037" i="1"/>
  <c r="D13038" i="1"/>
  <c r="D13039" i="1"/>
  <c r="D13040" i="1"/>
  <c r="D13041" i="1"/>
  <c r="D13042" i="1"/>
  <c r="D13043" i="1"/>
  <c r="D13044" i="1"/>
  <c r="D13045" i="1"/>
  <c r="D13046" i="1"/>
  <c r="D13047" i="1"/>
  <c r="D13048" i="1"/>
  <c r="D13049" i="1"/>
  <c r="D13050" i="1"/>
  <c r="D13051" i="1"/>
  <c r="D13052" i="1"/>
  <c r="D13053" i="1"/>
  <c r="D13054" i="1"/>
  <c r="D13055" i="1"/>
  <c r="D13056" i="1"/>
  <c r="D13057" i="1"/>
  <c r="D13058" i="1"/>
  <c r="D13059" i="1"/>
  <c r="D13060" i="1"/>
  <c r="D13061" i="1"/>
  <c r="D13062" i="1"/>
  <c r="D13063" i="1"/>
  <c r="D13064" i="1"/>
  <c r="D13065" i="1"/>
  <c r="D13066" i="1"/>
  <c r="D13067" i="1"/>
  <c r="D13068" i="1"/>
  <c r="D13069" i="1"/>
  <c r="D13070" i="1"/>
  <c r="D13071" i="1"/>
  <c r="D13072" i="1"/>
  <c r="D13073" i="1"/>
  <c r="D13074" i="1"/>
  <c r="D13075" i="1"/>
  <c r="D13076" i="1"/>
  <c r="D13077" i="1"/>
  <c r="D13078" i="1"/>
  <c r="D13079" i="1"/>
  <c r="D13080" i="1"/>
  <c r="D13081" i="1"/>
  <c r="D13082" i="1"/>
  <c r="D13083" i="1"/>
  <c r="D13084" i="1"/>
  <c r="D13085" i="1"/>
  <c r="D13086" i="1"/>
  <c r="D13087" i="1"/>
  <c r="D13088" i="1"/>
  <c r="D13089" i="1"/>
  <c r="D13090" i="1"/>
  <c r="D13091" i="1"/>
  <c r="D13092" i="1"/>
  <c r="D13093" i="1"/>
  <c r="D13094" i="1"/>
  <c r="D13095" i="1"/>
  <c r="D13096" i="1"/>
  <c r="D13097" i="1"/>
  <c r="D13098" i="1"/>
  <c r="D13099" i="1"/>
  <c r="D13100" i="1"/>
  <c r="D13101" i="1"/>
  <c r="D13102" i="1"/>
  <c r="D13103" i="1"/>
  <c r="D13104" i="1"/>
  <c r="D13105" i="1"/>
  <c r="D13106" i="1"/>
  <c r="D13107" i="1"/>
  <c r="D13108" i="1"/>
  <c r="D13109" i="1"/>
  <c r="D13110" i="1"/>
  <c r="D13111" i="1"/>
  <c r="D13112" i="1"/>
  <c r="D13113" i="1"/>
  <c r="D13114" i="1"/>
  <c r="D13115" i="1"/>
  <c r="D13116" i="1"/>
  <c r="D13117" i="1"/>
  <c r="D13118" i="1"/>
  <c r="D13119" i="1"/>
  <c r="D13120" i="1"/>
  <c r="D13121" i="1"/>
  <c r="D13122" i="1"/>
  <c r="D13123" i="1"/>
  <c r="D13124" i="1"/>
  <c r="D13125" i="1"/>
  <c r="D13126" i="1"/>
  <c r="D13127" i="1"/>
  <c r="D13128" i="1"/>
  <c r="D13129" i="1"/>
  <c r="D13130" i="1"/>
  <c r="D13131" i="1"/>
  <c r="D13132" i="1"/>
  <c r="D13133" i="1"/>
  <c r="D13134" i="1"/>
  <c r="D13135" i="1"/>
  <c r="D13136" i="1"/>
  <c r="D13137" i="1"/>
  <c r="D13138" i="1"/>
  <c r="D13139" i="1"/>
  <c r="D13140" i="1"/>
  <c r="D13141" i="1"/>
  <c r="D13142" i="1"/>
  <c r="D13143" i="1"/>
  <c r="D13144" i="1"/>
  <c r="D13145" i="1"/>
  <c r="D13146" i="1"/>
  <c r="D13147" i="1"/>
  <c r="D13148" i="1"/>
  <c r="D13149" i="1"/>
  <c r="D13150" i="1"/>
  <c r="D13151" i="1"/>
  <c r="D13152" i="1"/>
  <c r="D13153" i="1"/>
  <c r="D13154" i="1"/>
  <c r="D13155" i="1"/>
  <c r="D13156" i="1"/>
  <c r="D13157" i="1"/>
  <c r="D13158" i="1"/>
  <c r="D13159" i="1"/>
  <c r="D13160" i="1"/>
  <c r="D13161" i="1"/>
  <c r="D13162" i="1"/>
  <c r="D13163" i="1"/>
  <c r="D13164" i="1"/>
  <c r="D13165" i="1"/>
  <c r="D13166" i="1"/>
  <c r="D13167" i="1"/>
  <c r="D13168" i="1"/>
  <c r="D13169" i="1"/>
  <c r="D13170" i="1"/>
  <c r="D13171" i="1"/>
  <c r="D13172" i="1"/>
  <c r="D13173" i="1"/>
  <c r="D13174" i="1"/>
  <c r="D13175" i="1"/>
  <c r="D13176" i="1"/>
  <c r="D13177" i="1"/>
  <c r="D13178" i="1"/>
  <c r="D13179" i="1"/>
  <c r="D13180" i="1"/>
  <c r="D13181" i="1"/>
  <c r="D13182" i="1"/>
  <c r="D13183" i="1"/>
  <c r="D13184" i="1"/>
  <c r="D13185" i="1"/>
  <c r="D13186" i="1"/>
  <c r="D13187" i="1"/>
  <c r="D13188" i="1"/>
  <c r="D13189" i="1"/>
  <c r="D13190" i="1"/>
  <c r="D13191" i="1"/>
  <c r="D13192" i="1"/>
  <c r="D13193" i="1"/>
  <c r="D13194" i="1"/>
  <c r="D13195" i="1"/>
  <c r="D13196" i="1"/>
  <c r="D13197" i="1"/>
  <c r="D13198" i="1"/>
  <c r="D13199" i="1"/>
  <c r="D13200" i="1"/>
  <c r="D13201" i="1"/>
  <c r="D13202" i="1"/>
  <c r="D13203" i="1"/>
  <c r="D13204" i="1"/>
  <c r="D13205" i="1"/>
  <c r="D13206" i="1"/>
  <c r="D13207" i="1"/>
  <c r="D13208" i="1"/>
  <c r="D13209" i="1"/>
  <c r="D13210" i="1"/>
  <c r="D13211" i="1"/>
  <c r="D13212" i="1"/>
  <c r="D13213" i="1"/>
  <c r="D13214" i="1"/>
  <c r="D13215" i="1"/>
  <c r="D13216" i="1"/>
  <c r="D13217" i="1"/>
  <c r="D13218" i="1"/>
  <c r="D13219" i="1"/>
  <c r="D13220" i="1"/>
  <c r="D13221" i="1"/>
  <c r="D13222" i="1"/>
  <c r="D13223" i="1"/>
  <c r="D13224" i="1"/>
  <c r="D13225" i="1"/>
  <c r="D13226" i="1"/>
  <c r="D13227" i="1"/>
  <c r="D13228" i="1"/>
  <c r="D13229" i="1"/>
  <c r="D13230" i="1"/>
  <c r="D13231" i="1"/>
  <c r="D13232" i="1"/>
  <c r="D13233" i="1"/>
  <c r="D13234" i="1"/>
  <c r="D13235" i="1"/>
  <c r="D13236" i="1"/>
  <c r="D13237" i="1"/>
  <c r="D13238" i="1"/>
  <c r="D13239" i="1"/>
  <c r="D13240" i="1"/>
  <c r="D13241" i="1"/>
  <c r="D13242" i="1"/>
  <c r="D13243" i="1"/>
  <c r="D13244" i="1"/>
  <c r="D13245" i="1"/>
  <c r="D13246" i="1"/>
  <c r="D13247" i="1"/>
  <c r="D13248" i="1"/>
  <c r="D13249" i="1"/>
  <c r="D13250" i="1"/>
  <c r="D13251" i="1"/>
  <c r="D13252" i="1"/>
  <c r="D13253" i="1"/>
  <c r="D13254" i="1"/>
  <c r="D13255" i="1"/>
  <c r="D13256" i="1"/>
  <c r="D13257" i="1"/>
  <c r="D13258" i="1"/>
  <c r="D13259" i="1"/>
  <c r="D13260" i="1"/>
  <c r="D13261" i="1"/>
  <c r="D13262" i="1"/>
  <c r="D13263" i="1"/>
  <c r="D13264" i="1"/>
  <c r="D13265" i="1"/>
  <c r="D13266" i="1"/>
  <c r="D13267" i="1"/>
  <c r="D13268" i="1"/>
  <c r="D13269" i="1"/>
  <c r="D13270" i="1"/>
  <c r="D13271" i="1"/>
  <c r="D13272" i="1"/>
  <c r="D13273" i="1"/>
  <c r="D13274" i="1"/>
  <c r="D13275" i="1"/>
  <c r="D13276" i="1"/>
  <c r="D13277" i="1"/>
  <c r="D13278" i="1"/>
  <c r="D13279" i="1"/>
  <c r="D13280" i="1"/>
  <c r="D13281" i="1"/>
  <c r="D13282" i="1"/>
  <c r="D13283" i="1"/>
  <c r="D13284" i="1"/>
  <c r="D13285" i="1"/>
  <c r="D13286" i="1"/>
  <c r="D13287" i="1"/>
  <c r="D13288" i="1"/>
  <c r="D13289" i="1"/>
  <c r="D13290" i="1"/>
  <c r="D13291" i="1"/>
  <c r="D13292" i="1"/>
  <c r="D13293" i="1"/>
  <c r="D13294" i="1"/>
  <c r="D13295" i="1"/>
  <c r="D13296" i="1"/>
  <c r="D13297" i="1"/>
  <c r="D13298" i="1"/>
  <c r="D13299" i="1"/>
  <c r="D13300" i="1"/>
  <c r="D13301" i="1"/>
  <c r="D13302" i="1"/>
  <c r="D13303" i="1"/>
  <c r="D13304" i="1"/>
  <c r="D13305" i="1"/>
  <c r="D13306" i="1"/>
  <c r="D13307" i="1"/>
  <c r="D13308" i="1"/>
  <c r="D13309" i="1"/>
  <c r="D13310" i="1"/>
  <c r="D13311" i="1"/>
  <c r="D13312" i="1"/>
  <c r="D13313" i="1"/>
  <c r="D13314" i="1"/>
  <c r="D13315" i="1"/>
  <c r="D13316" i="1"/>
  <c r="D13317" i="1"/>
  <c r="D13318" i="1"/>
  <c r="D13319" i="1"/>
  <c r="D13320" i="1"/>
  <c r="D13321" i="1"/>
  <c r="D13322" i="1"/>
  <c r="D13323" i="1"/>
  <c r="D13324" i="1"/>
  <c r="D13325" i="1"/>
  <c r="D13326" i="1"/>
  <c r="D13327" i="1"/>
  <c r="D13328" i="1"/>
  <c r="D13329" i="1"/>
  <c r="D13330" i="1"/>
  <c r="D13331" i="1"/>
  <c r="D13332" i="1"/>
  <c r="D13333" i="1"/>
  <c r="D13334" i="1"/>
  <c r="D13335" i="1"/>
  <c r="D13336" i="1"/>
  <c r="D13337" i="1"/>
  <c r="D13338" i="1"/>
  <c r="D13339" i="1"/>
  <c r="D13340" i="1"/>
  <c r="D13341" i="1"/>
  <c r="D13342" i="1"/>
  <c r="D13343" i="1"/>
  <c r="D13344" i="1"/>
  <c r="D13345" i="1"/>
  <c r="D13346" i="1"/>
  <c r="D13347" i="1"/>
  <c r="D13348" i="1"/>
  <c r="D13349" i="1"/>
  <c r="D13350" i="1"/>
  <c r="D13351" i="1"/>
  <c r="D13352" i="1"/>
  <c r="D13353" i="1"/>
  <c r="D13354" i="1"/>
  <c r="D13355" i="1"/>
  <c r="D13356" i="1"/>
  <c r="D13357" i="1"/>
  <c r="D13358" i="1"/>
  <c r="D13359" i="1"/>
  <c r="D13360" i="1"/>
  <c r="D13361" i="1"/>
  <c r="D13362" i="1"/>
  <c r="D13363" i="1"/>
  <c r="D13364" i="1"/>
  <c r="D13365" i="1"/>
  <c r="D13366" i="1"/>
  <c r="D13367" i="1"/>
  <c r="D13368" i="1"/>
  <c r="D13369" i="1"/>
  <c r="D13370" i="1"/>
  <c r="D13371" i="1"/>
  <c r="D13372" i="1"/>
  <c r="D13373" i="1"/>
  <c r="D13374" i="1"/>
  <c r="D13375" i="1"/>
  <c r="D13376" i="1"/>
  <c r="D13377" i="1"/>
  <c r="D13378" i="1"/>
  <c r="D13379" i="1"/>
  <c r="D13380" i="1"/>
  <c r="D13381" i="1"/>
  <c r="D13382" i="1"/>
  <c r="D13383" i="1"/>
  <c r="D13384" i="1"/>
  <c r="D13385" i="1"/>
  <c r="D13386" i="1"/>
  <c r="D13387" i="1"/>
  <c r="D13388" i="1"/>
  <c r="D13389" i="1"/>
  <c r="D13390" i="1"/>
  <c r="D13391" i="1"/>
  <c r="D13392" i="1"/>
  <c r="D13393" i="1"/>
  <c r="D13394" i="1"/>
  <c r="D13395" i="1"/>
  <c r="D13396" i="1"/>
  <c r="D13397" i="1"/>
  <c r="D13398" i="1"/>
  <c r="D13399" i="1"/>
  <c r="D13400" i="1"/>
  <c r="D13401" i="1"/>
  <c r="D13402" i="1"/>
  <c r="D13403" i="1"/>
  <c r="D13404" i="1"/>
  <c r="D13405" i="1"/>
  <c r="D13406" i="1"/>
  <c r="D13407" i="1"/>
  <c r="D13408" i="1"/>
  <c r="D13409" i="1"/>
  <c r="D13410" i="1"/>
  <c r="D13411" i="1"/>
  <c r="D13412" i="1"/>
  <c r="D13413" i="1"/>
  <c r="D13414" i="1"/>
  <c r="D13415" i="1"/>
  <c r="D13416" i="1"/>
  <c r="D13417" i="1"/>
  <c r="D13418" i="1"/>
  <c r="D13419" i="1"/>
  <c r="D13420" i="1"/>
  <c r="D13421" i="1"/>
  <c r="D13422" i="1"/>
  <c r="D13423" i="1"/>
  <c r="D13424" i="1"/>
  <c r="D13425" i="1"/>
  <c r="D13426" i="1"/>
  <c r="D13427" i="1"/>
  <c r="D13428" i="1"/>
  <c r="D13429" i="1"/>
  <c r="D13430" i="1"/>
  <c r="D13431" i="1"/>
  <c r="D13432" i="1"/>
  <c r="D13433" i="1"/>
  <c r="D13434" i="1"/>
  <c r="D13435" i="1"/>
  <c r="D13436" i="1"/>
  <c r="D13437" i="1"/>
  <c r="D13438" i="1"/>
  <c r="D13439" i="1"/>
  <c r="D13440" i="1"/>
  <c r="D13441" i="1"/>
  <c r="D13442" i="1"/>
  <c r="D13443" i="1"/>
  <c r="D13444" i="1"/>
  <c r="D13445" i="1"/>
  <c r="D13446" i="1"/>
  <c r="D13447" i="1"/>
  <c r="D13448" i="1"/>
  <c r="D13449" i="1"/>
  <c r="D13450" i="1"/>
  <c r="D13451" i="1"/>
  <c r="D13452" i="1"/>
  <c r="D13453" i="1"/>
  <c r="D13454" i="1"/>
  <c r="D13455" i="1"/>
  <c r="D13456" i="1"/>
  <c r="D13457" i="1"/>
  <c r="D13458" i="1"/>
  <c r="D13459" i="1"/>
  <c r="D13460" i="1"/>
  <c r="D13461" i="1"/>
  <c r="D13462" i="1"/>
  <c r="D13463" i="1"/>
  <c r="D13464" i="1"/>
  <c r="D13465" i="1"/>
  <c r="D13466" i="1"/>
  <c r="D13467" i="1"/>
  <c r="D13468" i="1"/>
  <c r="D13469" i="1"/>
  <c r="D13470" i="1"/>
  <c r="D13471" i="1"/>
  <c r="D13472" i="1"/>
  <c r="D13473" i="1"/>
  <c r="D13474" i="1"/>
  <c r="D13475" i="1"/>
  <c r="D13476" i="1"/>
  <c r="D13477" i="1"/>
  <c r="D13478" i="1"/>
  <c r="D13479" i="1"/>
  <c r="D13480" i="1"/>
  <c r="D13481" i="1"/>
  <c r="D13482" i="1"/>
  <c r="D13483" i="1"/>
  <c r="D13484" i="1"/>
  <c r="D13485" i="1"/>
  <c r="D13486" i="1"/>
  <c r="D13487" i="1"/>
  <c r="D13488" i="1"/>
  <c r="D13489" i="1"/>
  <c r="D13490" i="1"/>
  <c r="D13491" i="1"/>
  <c r="D13492" i="1"/>
  <c r="D13493" i="1"/>
  <c r="D13494" i="1"/>
  <c r="D13495" i="1"/>
  <c r="D13496" i="1"/>
  <c r="D13497" i="1"/>
  <c r="D13498" i="1"/>
  <c r="D13499" i="1"/>
  <c r="D13500" i="1"/>
  <c r="D13501" i="1"/>
  <c r="D13502" i="1"/>
  <c r="D13503" i="1"/>
  <c r="D13504" i="1"/>
  <c r="D13505" i="1"/>
  <c r="D13506" i="1"/>
  <c r="D13507" i="1"/>
  <c r="D13508" i="1"/>
  <c r="D13509" i="1"/>
  <c r="D13510" i="1"/>
  <c r="D13511" i="1"/>
  <c r="D13512" i="1"/>
  <c r="D13513" i="1"/>
  <c r="D13514" i="1"/>
  <c r="D13515" i="1"/>
  <c r="D13516" i="1"/>
  <c r="D13517" i="1"/>
  <c r="D13518" i="1"/>
  <c r="D13519" i="1"/>
  <c r="D13520" i="1"/>
  <c r="D13521" i="1"/>
  <c r="D13522" i="1"/>
  <c r="D13523" i="1"/>
  <c r="D13524" i="1"/>
  <c r="D13525" i="1"/>
  <c r="D13526" i="1"/>
  <c r="D13527" i="1"/>
  <c r="D13528" i="1"/>
  <c r="D13529" i="1"/>
  <c r="D13530" i="1"/>
  <c r="D13531" i="1"/>
  <c r="D13532" i="1"/>
  <c r="D13533" i="1"/>
  <c r="D13534" i="1"/>
  <c r="D13535" i="1"/>
  <c r="D13536" i="1"/>
  <c r="D13537" i="1"/>
  <c r="D13538" i="1"/>
  <c r="D13539" i="1"/>
  <c r="D13540" i="1"/>
  <c r="D13541" i="1"/>
  <c r="D13542" i="1"/>
  <c r="D13543" i="1"/>
  <c r="D13544" i="1"/>
  <c r="D13545" i="1"/>
  <c r="D13546" i="1"/>
  <c r="D13547" i="1"/>
  <c r="D13548" i="1"/>
  <c r="D13549" i="1"/>
  <c r="D13550" i="1"/>
  <c r="D13551" i="1"/>
  <c r="D13552" i="1"/>
  <c r="D13553" i="1"/>
  <c r="D13554" i="1"/>
  <c r="D13555" i="1"/>
  <c r="D13556" i="1"/>
  <c r="D13557" i="1"/>
  <c r="D13558" i="1"/>
  <c r="D13559" i="1"/>
  <c r="D13560" i="1"/>
  <c r="D13561" i="1"/>
  <c r="D13562" i="1"/>
  <c r="D13563" i="1"/>
  <c r="D13564" i="1"/>
  <c r="D13565" i="1"/>
  <c r="D13566" i="1"/>
  <c r="D13567" i="1"/>
  <c r="D13568" i="1"/>
  <c r="D13569" i="1"/>
  <c r="D13570" i="1"/>
  <c r="D13571" i="1"/>
  <c r="D13572" i="1"/>
  <c r="D13573" i="1"/>
  <c r="D13574" i="1"/>
  <c r="D13575" i="1"/>
  <c r="D13576" i="1"/>
  <c r="D13577" i="1"/>
  <c r="D13578" i="1"/>
  <c r="D13579" i="1"/>
  <c r="D13580" i="1"/>
  <c r="D13581" i="1"/>
  <c r="D13582" i="1"/>
  <c r="D13583" i="1"/>
  <c r="D13584" i="1"/>
  <c r="D13585" i="1"/>
  <c r="D13586" i="1"/>
  <c r="D13587" i="1"/>
  <c r="D13588" i="1"/>
  <c r="D13589" i="1"/>
  <c r="D13590" i="1"/>
  <c r="D13591" i="1"/>
  <c r="D13592" i="1"/>
  <c r="D13593" i="1"/>
  <c r="D13594" i="1"/>
  <c r="D13595" i="1"/>
  <c r="D13596" i="1"/>
  <c r="D13597" i="1"/>
  <c r="D13598" i="1"/>
  <c r="D13599" i="1"/>
  <c r="D13600" i="1"/>
  <c r="D13601" i="1"/>
  <c r="D13602" i="1"/>
  <c r="D13603" i="1"/>
  <c r="D13604" i="1"/>
  <c r="D13605" i="1"/>
  <c r="D13606" i="1"/>
  <c r="D13607" i="1"/>
  <c r="D13608" i="1"/>
  <c r="D13609" i="1"/>
  <c r="D13610" i="1"/>
  <c r="D13611" i="1"/>
  <c r="D13612" i="1"/>
  <c r="D13613" i="1"/>
  <c r="D13614" i="1"/>
  <c r="D13615" i="1"/>
  <c r="D13616" i="1"/>
  <c r="D13617" i="1"/>
  <c r="D13618" i="1"/>
  <c r="D13619" i="1"/>
  <c r="D13620" i="1"/>
  <c r="D13621" i="1"/>
  <c r="D13622" i="1"/>
  <c r="D13623" i="1"/>
  <c r="D13624" i="1"/>
  <c r="D13625" i="1"/>
  <c r="D13626" i="1"/>
  <c r="D13627" i="1"/>
  <c r="D13628" i="1"/>
  <c r="D13629" i="1"/>
  <c r="D13630" i="1"/>
  <c r="D13631" i="1"/>
  <c r="D13632" i="1"/>
  <c r="D13633" i="1"/>
  <c r="D13634" i="1"/>
  <c r="D13635" i="1"/>
  <c r="D13636" i="1"/>
  <c r="D13637" i="1"/>
  <c r="D13638" i="1"/>
  <c r="D13639" i="1"/>
  <c r="D13640" i="1"/>
  <c r="D13641" i="1"/>
  <c r="D13642" i="1"/>
  <c r="D13643" i="1"/>
  <c r="D13644" i="1"/>
  <c r="D13645" i="1"/>
  <c r="D13646" i="1"/>
  <c r="D13647" i="1"/>
  <c r="D13648" i="1"/>
  <c r="D13649" i="1"/>
  <c r="D13650" i="1"/>
  <c r="D13651" i="1"/>
  <c r="D13652" i="1"/>
  <c r="D13653" i="1"/>
  <c r="D13654" i="1"/>
  <c r="D13655" i="1"/>
  <c r="D13656" i="1"/>
  <c r="D13657" i="1"/>
  <c r="D13658" i="1"/>
  <c r="D13659" i="1"/>
  <c r="D13660" i="1"/>
  <c r="D13661" i="1"/>
  <c r="D13662" i="1"/>
  <c r="D13663" i="1"/>
  <c r="D13664" i="1"/>
  <c r="D13665" i="1"/>
  <c r="D13666" i="1"/>
  <c r="D13667" i="1"/>
  <c r="D13668" i="1"/>
  <c r="D13669" i="1"/>
  <c r="D13670" i="1"/>
  <c r="D13671" i="1"/>
  <c r="D13672" i="1"/>
  <c r="D13673" i="1"/>
  <c r="D13674" i="1"/>
  <c r="D13675" i="1"/>
  <c r="D13676" i="1"/>
  <c r="D13677" i="1"/>
  <c r="D13678" i="1"/>
  <c r="D13679" i="1"/>
  <c r="D13680" i="1"/>
  <c r="D13681" i="1"/>
  <c r="D13682" i="1"/>
  <c r="D13683" i="1"/>
  <c r="D13684" i="1"/>
  <c r="D13685" i="1"/>
  <c r="D13686" i="1"/>
  <c r="D13687" i="1"/>
  <c r="D13688" i="1"/>
  <c r="D13689" i="1"/>
  <c r="D13690" i="1"/>
  <c r="D13691" i="1"/>
  <c r="D13692" i="1"/>
  <c r="D13693" i="1"/>
  <c r="D13694" i="1"/>
  <c r="D13695" i="1"/>
  <c r="D13696" i="1"/>
  <c r="D13697" i="1"/>
  <c r="D13698" i="1"/>
  <c r="D13699" i="1"/>
  <c r="D13700" i="1"/>
  <c r="D13701" i="1"/>
  <c r="D13702" i="1"/>
  <c r="D13703" i="1"/>
  <c r="D13704" i="1"/>
  <c r="D13705" i="1"/>
  <c r="D13706" i="1"/>
  <c r="D13707" i="1"/>
  <c r="D13708" i="1"/>
  <c r="D13709" i="1"/>
  <c r="D13710" i="1"/>
  <c r="D13711" i="1"/>
  <c r="D13712" i="1"/>
  <c r="D13713" i="1"/>
  <c r="D13714" i="1"/>
  <c r="D13715" i="1"/>
  <c r="D13716" i="1"/>
  <c r="D13717" i="1"/>
  <c r="D13718" i="1"/>
  <c r="D13719" i="1"/>
  <c r="D13720" i="1"/>
  <c r="D13721" i="1"/>
  <c r="D13722" i="1"/>
  <c r="D13723" i="1"/>
  <c r="D13724" i="1"/>
  <c r="D13725" i="1"/>
  <c r="D13726" i="1"/>
  <c r="D13727" i="1"/>
  <c r="D13728" i="1"/>
  <c r="D13729" i="1"/>
  <c r="D13730" i="1"/>
  <c r="D13731" i="1"/>
  <c r="D13732" i="1"/>
  <c r="D13733" i="1"/>
  <c r="D13734" i="1"/>
  <c r="D13735" i="1"/>
  <c r="D13736" i="1"/>
  <c r="D13737" i="1"/>
  <c r="D13738" i="1"/>
  <c r="D13739" i="1"/>
  <c r="D13740" i="1"/>
  <c r="D13741" i="1"/>
  <c r="D13742" i="1"/>
  <c r="D13743" i="1"/>
  <c r="D13744" i="1"/>
  <c r="D13745" i="1"/>
  <c r="D13746" i="1"/>
  <c r="D13747" i="1"/>
  <c r="D13748" i="1"/>
  <c r="D13749" i="1"/>
  <c r="D13750" i="1"/>
  <c r="D13751" i="1"/>
  <c r="D13752" i="1"/>
  <c r="D13753" i="1"/>
  <c r="D13754" i="1"/>
  <c r="D13755" i="1"/>
  <c r="D13756" i="1"/>
  <c r="D13757" i="1"/>
  <c r="D13758" i="1"/>
  <c r="D13759" i="1"/>
  <c r="D13760" i="1"/>
  <c r="D13761" i="1"/>
  <c r="D13762" i="1"/>
  <c r="D13763" i="1"/>
  <c r="D13764" i="1"/>
  <c r="D13765" i="1"/>
  <c r="D13766" i="1"/>
  <c r="D13767" i="1"/>
  <c r="D13768" i="1"/>
  <c r="D13769" i="1"/>
  <c r="D13770" i="1"/>
  <c r="D13771" i="1"/>
  <c r="D13772" i="1"/>
  <c r="D13773" i="1"/>
  <c r="D13774" i="1"/>
  <c r="D13775" i="1"/>
  <c r="D13776" i="1"/>
  <c r="D13777" i="1"/>
  <c r="D13778" i="1"/>
  <c r="D13779" i="1"/>
  <c r="D13780" i="1"/>
  <c r="D13781" i="1"/>
  <c r="D13782" i="1"/>
  <c r="D13783" i="1"/>
  <c r="D13784" i="1"/>
  <c r="D13785" i="1"/>
  <c r="D13786" i="1"/>
  <c r="D13787" i="1"/>
  <c r="D13788" i="1"/>
  <c r="D13789" i="1"/>
  <c r="D13790" i="1"/>
  <c r="D13791" i="1"/>
  <c r="D13792" i="1"/>
  <c r="D13793" i="1"/>
  <c r="D13794" i="1"/>
  <c r="D13795" i="1"/>
  <c r="D13796" i="1"/>
  <c r="D13797" i="1"/>
  <c r="D13798" i="1"/>
  <c r="D13799" i="1"/>
  <c r="D13800" i="1"/>
  <c r="D13801" i="1"/>
  <c r="D13802" i="1"/>
  <c r="D13803" i="1"/>
  <c r="D13804" i="1"/>
  <c r="D13805" i="1"/>
  <c r="D13806" i="1"/>
  <c r="D13807" i="1"/>
  <c r="D13808" i="1"/>
  <c r="D13809" i="1"/>
  <c r="D13810" i="1"/>
  <c r="D13811" i="1"/>
  <c r="D13812" i="1"/>
  <c r="D13813" i="1"/>
  <c r="D13814" i="1"/>
  <c r="D13815" i="1"/>
  <c r="D13816" i="1"/>
  <c r="D13817" i="1"/>
  <c r="D13818" i="1"/>
  <c r="D13819" i="1"/>
  <c r="D13820" i="1"/>
  <c r="D13821" i="1"/>
  <c r="D13822" i="1"/>
  <c r="D13823" i="1"/>
  <c r="D13824" i="1"/>
  <c r="D13825" i="1"/>
  <c r="D13826" i="1"/>
  <c r="D13827" i="1"/>
  <c r="D13828" i="1"/>
  <c r="D13829" i="1"/>
  <c r="D13830" i="1"/>
  <c r="D13831" i="1"/>
  <c r="D13832" i="1"/>
  <c r="D13833" i="1"/>
  <c r="D13834" i="1"/>
  <c r="D13835" i="1"/>
  <c r="D13836" i="1"/>
  <c r="D13837" i="1"/>
  <c r="D13838" i="1"/>
  <c r="D13839" i="1"/>
  <c r="D13840" i="1"/>
  <c r="D13841" i="1"/>
  <c r="D13842" i="1"/>
  <c r="D13843" i="1"/>
  <c r="D13844" i="1"/>
  <c r="D13845" i="1"/>
  <c r="D13846" i="1"/>
  <c r="D13847" i="1"/>
  <c r="D13848" i="1"/>
  <c r="D13849" i="1"/>
  <c r="D13850" i="1"/>
  <c r="D13851" i="1"/>
  <c r="D13852" i="1"/>
  <c r="D13853" i="1"/>
  <c r="D13854" i="1"/>
  <c r="D13855" i="1"/>
  <c r="D13856" i="1"/>
  <c r="D13857" i="1"/>
  <c r="D13858" i="1"/>
  <c r="D13859" i="1"/>
  <c r="D13860" i="1"/>
  <c r="D13861" i="1"/>
  <c r="D13862" i="1"/>
  <c r="D13863" i="1"/>
  <c r="D13864" i="1"/>
  <c r="D13865" i="1"/>
  <c r="D13866" i="1"/>
  <c r="D13867" i="1"/>
  <c r="D13868" i="1"/>
  <c r="D13869" i="1"/>
  <c r="D13870" i="1"/>
  <c r="D13871" i="1"/>
  <c r="D13872" i="1"/>
  <c r="D13873" i="1"/>
  <c r="D13874" i="1"/>
  <c r="D13875" i="1"/>
  <c r="D13876" i="1"/>
  <c r="D13877" i="1"/>
  <c r="D13878" i="1"/>
  <c r="D13879" i="1"/>
  <c r="D13880" i="1"/>
  <c r="D13881" i="1"/>
  <c r="D13882" i="1"/>
  <c r="D13883" i="1"/>
  <c r="D13884" i="1"/>
  <c r="D13885" i="1"/>
  <c r="D13886" i="1"/>
  <c r="D13887" i="1"/>
  <c r="D13888" i="1"/>
  <c r="D13889" i="1"/>
  <c r="D13890" i="1"/>
  <c r="D13891" i="1"/>
  <c r="D13892" i="1"/>
  <c r="D13893" i="1"/>
  <c r="D13894" i="1"/>
  <c r="D13895" i="1"/>
  <c r="D13896" i="1"/>
  <c r="D13897" i="1"/>
  <c r="D13898" i="1"/>
  <c r="D13899" i="1"/>
  <c r="D13900" i="1"/>
  <c r="D13901" i="1"/>
  <c r="D13902" i="1"/>
  <c r="D13903" i="1"/>
  <c r="D13904" i="1"/>
  <c r="D13905" i="1"/>
  <c r="D13906" i="1"/>
  <c r="D13907" i="1"/>
  <c r="D13908" i="1"/>
  <c r="D13909" i="1"/>
  <c r="D13910" i="1"/>
  <c r="D13911" i="1"/>
  <c r="D13912" i="1"/>
  <c r="D13913" i="1"/>
  <c r="D13914" i="1"/>
  <c r="D13915" i="1"/>
  <c r="D13916" i="1"/>
  <c r="D13917" i="1"/>
  <c r="D13918" i="1"/>
  <c r="D13919" i="1"/>
  <c r="D13920" i="1"/>
  <c r="D13921" i="1"/>
  <c r="D13922" i="1"/>
  <c r="D13923" i="1"/>
  <c r="D13924" i="1"/>
  <c r="D13925" i="1"/>
  <c r="D13926" i="1"/>
  <c r="D13927" i="1"/>
  <c r="D13928" i="1"/>
  <c r="D13929" i="1"/>
  <c r="D13930" i="1"/>
  <c r="D13931" i="1"/>
  <c r="D13932" i="1"/>
  <c r="D13933" i="1"/>
  <c r="D13934" i="1"/>
  <c r="D13935" i="1"/>
  <c r="D13936" i="1"/>
  <c r="D13937" i="1"/>
  <c r="D13938" i="1"/>
  <c r="D13939" i="1"/>
  <c r="D13940" i="1"/>
  <c r="D13941" i="1"/>
  <c r="D13942" i="1"/>
  <c r="D13943" i="1"/>
  <c r="D13944" i="1"/>
  <c r="D13945" i="1"/>
  <c r="D13946" i="1"/>
  <c r="D13947" i="1"/>
  <c r="D13948" i="1"/>
  <c r="D13949" i="1"/>
  <c r="D13950" i="1"/>
  <c r="D13951" i="1"/>
  <c r="D13952" i="1"/>
  <c r="D13953" i="1"/>
  <c r="D13954" i="1"/>
  <c r="D13955" i="1"/>
  <c r="D13956" i="1"/>
  <c r="D13957" i="1"/>
  <c r="D13958" i="1"/>
  <c r="D13959" i="1"/>
  <c r="D13960" i="1"/>
  <c r="D13961" i="1"/>
  <c r="D13962" i="1"/>
  <c r="D13963" i="1"/>
  <c r="D13964" i="1"/>
  <c r="D13965" i="1"/>
  <c r="D13966" i="1"/>
  <c r="D13967" i="1"/>
  <c r="D13968" i="1"/>
  <c r="D13969" i="1"/>
  <c r="D13970" i="1"/>
  <c r="D13971" i="1"/>
  <c r="D13972" i="1"/>
  <c r="D13973" i="1"/>
  <c r="D13974" i="1"/>
  <c r="D13975" i="1"/>
  <c r="D13976" i="1"/>
  <c r="D13977" i="1"/>
  <c r="D13978" i="1"/>
  <c r="D13979" i="1"/>
  <c r="D13980" i="1"/>
  <c r="D13981" i="1"/>
  <c r="D13982" i="1"/>
  <c r="D13983" i="1"/>
  <c r="D13984" i="1"/>
  <c r="D13985" i="1"/>
  <c r="D13986" i="1"/>
  <c r="D13987" i="1"/>
  <c r="D13988" i="1"/>
  <c r="D13989" i="1"/>
  <c r="D13990" i="1"/>
  <c r="D13991" i="1"/>
  <c r="D13992" i="1"/>
  <c r="D13993" i="1"/>
  <c r="D13994" i="1"/>
  <c r="D13995" i="1"/>
  <c r="D13996" i="1"/>
  <c r="D13997" i="1"/>
  <c r="D13998" i="1"/>
  <c r="D13999" i="1"/>
  <c r="D14000" i="1"/>
  <c r="D14001" i="1"/>
  <c r="D14002" i="1"/>
  <c r="D14003" i="1"/>
  <c r="D14004" i="1"/>
  <c r="D14005" i="1"/>
  <c r="D14006" i="1"/>
  <c r="D14007" i="1"/>
  <c r="D14008" i="1"/>
  <c r="D14009" i="1"/>
  <c r="D14010" i="1"/>
  <c r="D14011" i="1"/>
  <c r="D14012" i="1"/>
  <c r="D14013" i="1"/>
  <c r="D14014" i="1"/>
  <c r="D14015" i="1"/>
  <c r="D14016" i="1"/>
  <c r="D14017" i="1"/>
  <c r="D14018" i="1"/>
  <c r="D14019" i="1"/>
  <c r="D14020" i="1"/>
  <c r="D14021" i="1"/>
  <c r="D14022" i="1"/>
  <c r="D14023" i="1"/>
  <c r="D14024" i="1"/>
  <c r="D14025" i="1"/>
  <c r="D14026" i="1"/>
  <c r="D14027" i="1"/>
  <c r="D14028" i="1"/>
  <c r="D14029" i="1"/>
  <c r="D14030" i="1"/>
  <c r="D14031" i="1"/>
  <c r="D14032" i="1"/>
  <c r="D14033" i="1"/>
  <c r="D14034" i="1"/>
  <c r="D14035" i="1"/>
  <c r="D14036" i="1"/>
  <c r="D14037" i="1"/>
  <c r="D14038" i="1"/>
  <c r="D14039" i="1"/>
  <c r="D14040" i="1"/>
  <c r="D14041" i="1"/>
  <c r="D14042" i="1"/>
  <c r="D14043" i="1"/>
  <c r="D14044" i="1"/>
  <c r="D14045" i="1"/>
  <c r="D14046" i="1"/>
  <c r="D14047" i="1"/>
  <c r="D14048" i="1"/>
  <c r="D14049" i="1"/>
  <c r="D14050" i="1"/>
  <c r="D14051" i="1"/>
  <c r="D14052" i="1"/>
  <c r="D14053" i="1"/>
  <c r="D14054" i="1"/>
  <c r="D14055" i="1"/>
  <c r="D14056" i="1"/>
  <c r="D14057" i="1"/>
  <c r="D14058" i="1"/>
  <c r="D14059" i="1"/>
  <c r="D14060" i="1"/>
  <c r="D14061" i="1"/>
  <c r="D14062" i="1"/>
  <c r="D14063" i="1"/>
  <c r="D14064" i="1"/>
  <c r="D14065" i="1"/>
  <c r="D14066" i="1"/>
  <c r="D14067" i="1"/>
  <c r="D14068" i="1"/>
  <c r="D14069" i="1"/>
  <c r="D14070" i="1"/>
  <c r="D14071" i="1"/>
  <c r="D14072" i="1"/>
  <c r="D14073" i="1"/>
  <c r="D14074" i="1"/>
  <c r="D14075" i="1"/>
  <c r="D14076" i="1"/>
  <c r="D14077" i="1"/>
  <c r="D14078" i="1"/>
  <c r="D14079" i="1"/>
  <c r="D14080" i="1"/>
  <c r="D14081" i="1"/>
  <c r="D14082" i="1"/>
  <c r="D14083" i="1"/>
  <c r="D14084" i="1"/>
  <c r="D14085" i="1"/>
  <c r="D14086" i="1"/>
  <c r="D14087" i="1"/>
  <c r="D14088" i="1"/>
  <c r="D14089" i="1"/>
  <c r="D14090" i="1"/>
  <c r="D14091" i="1"/>
  <c r="D14092" i="1"/>
  <c r="D14093" i="1"/>
  <c r="D14094" i="1"/>
  <c r="D14095" i="1"/>
  <c r="D14096" i="1"/>
  <c r="D14097" i="1"/>
  <c r="D14098" i="1"/>
  <c r="D14099" i="1"/>
  <c r="D14100" i="1"/>
  <c r="D14101" i="1"/>
  <c r="D14102" i="1"/>
  <c r="D14103" i="1"/>
  <c r="D14104" i="1"/>
  <c r="D14105" i="1"/>
  <c r="D14106" i="1"/>
  <c r="D14107" i="1"/>
  <c r="D14108" i="1"/>
  <c r="D14109" i="1"/>
  <c r="D14110" i="1"/>
  <c r="D14111" i="1"/>
  <c r="D14112" i="1"/>
  <c r="D14113" i="1"/>
  <c r="D14114" i="1"/>
  <c r="D14115" i="1"/>
  <c r="D14116" i="1"/>
  <c r="D14117" i="1"/>
  <c r="D14118" i="1"/>
  <c r="D14119" i="1"/>
  <c r="D14120" i="1"/>
  <c r="D14121" i="1"/>
  <c r="D14122" i="1"/>
  <c r="D14123" i="1"/>
  <c r="D14124" i="1"/>
  <c r="D14125" i="1"/>
  <c r="D14126" i="1"/>
  <c r="D14127" i="1"/>
  <c r="D14128" i="1"/>
  <c r="D14129" i="1"/>
  <c r="D14130" i="1"/>
  <c r="D14131" i="1"/>
  <c r="D14132" i="1"/>
  <c r="D14133" i="1"/>
  <c r="D14134" i="1"/>
  <c r="D14135" i="1"/>
  <c r="D14136" i="1"/>
  <c r="D14137" i="1"/>
  <c r="D14138" i="1"/>
  <c r="D14139" i="1"/>
  <c r="D14140" i="1"/>
  <c r="D14141" i="1"/>
  <c r="D14142" i="1"/>
  <c r="D14143" i="1"/>
  <c r="D14144" i="1"/>
  <c r="D14145" i="1"/>
  <c r="D14146" i="1"/>
  <c r="D14147" i="1"/>
  <c r="D14148" i="1"/>
  <c r="D14149" i="1"/>
  <c r="D14150" i="1"/>
  <c r="D14151" i="1"/>
  <c r="D14152" i="1"/>
  <c r="D14153" i="1"/>
  <c r="D14154" i="1"/>
  <c r="D14155" i="1"/>
  <c r="D14156" i="1"/>
  <c r="D14157" i="1"/>
  <c r="D14158" i="1"/>
  <c r="D14159" i="1"/>
  <c r="D14160" i="1"/>
  <c r="D14161" i="1"/>
  <c r="D14162" i="1"/>
  <c r="D14163" i="1"/>
  <c r="D14164" i="1"/>
  <c r="D14165" i="1"/>
  <c r="D14166" i="1"/>
  <c r="D14167" i="1"/>
  <c r="D14168" i="1"/>
  <c r="D14169" i="1"/>
  <c r="D14170" i="1"/>
  <c r="D14171" i="1"/>
  <c r="D14172" i="1"/>
  <c r="D14173" i="1"/>
  <c r="D14174" i="1"/>
  <c r="D14175" i="1"/>
  <c r="D14176" i="1"/>
  <c r="D14177" i="1"/>
  <c r="D14178" i="1"/>
  <c r="D14179" i="1"/>
  <c r="D14180" i="1"/>
  <c r="D14181" i="1"/>
  <c r="D14182" i="1"/>
  <c r="D14183" i="1"/>
  <c r="D14184" i="1"/>
  <c r="D14185" i="1"/>
  <c r="D14186" i="1"/>
  <c r="D14187" i="1"/>
  <c r="D14188" i="1"/>
  <c r="D14189" i="1"/>
  <c r="D14190" i="1"/>
  <c r="D14191" i="1"/>
  <c r="D14192" i="1"/>
  <c r="D14193" i="1"/>
  <c r="D14194" i="1"/>
  <c r="D14195" i="1"/>
  <c r="D14196" i="1"/>
  <c r="D14197" i="1"/>
  <c r="D14198" i="1"/>
  <c r="D14199" i="1"/>
  <c r="D14200" i="1"/>
  <c r="D14201" i="1"/>
  <c r="D14202" i="1"/>
  <c r="D14203" i="1"/>
  <c r="D14204" i="1"/>
  <c r="D14205" i="1"/>
  <c r="D14206" i="1"/>
  <c r="D14207" i="1"/>
  <c r="D14208" i="1"/>
  <c r="D14209" i="1"/>
  <c r="D14210" i="1"/>
  <c r="D14211" i="1"/>
  <c r="D14212" i="1"/>
  <c r="D14213" i="1"/>
  <c r="D14214" i="1"/>
  <c r="D14215" i="1"/>
  <c r="D14216" i="1"/>
  <c r="D14217" i="1"/>
  <c r="D14218" i="1"/>
  <c r="D14219" i="1"/>
  <c r="D14220" i="1"/>
  <c r="D14221" i="1"/>
  <c r="D14222" i="1"/>
  <c r="D14223" i="1"/>
  <c r="D14224" i="1"/>
  <c r="D14225" i="1"/>
  <c r="D14226" i="1"/>
  <c r="D14227" i="1"/>
  <c r="D14228" i="1"/>
  <c r="D14229" i="1"/>
  <c r="D14230" i="1"/>
  <c r="D14231" i="1"/>
  <c r="D14232" i="1"/>
  <c r="D14233" i="1"/>
  <c r="D14234" i="1"/>
  <c r="D14235" i="1"/>
  <c r="D14236" i="1"/>
  <c r="D14237" i="1"/>
  <c r="D14238" i="1"/>
  <c r="D14239" i="1"/>
  <c r="D14240" i="1"/>
  <c r="D14241" i="1"/>
  <c r="D14242" i="1"/>
  <c r="D14243" i="1"/>
  <c r="D14244" i="1"/>
  <c r="D14245" i="1"/>
  <c r="D14246" i="1"/>
  <c r="D14247" i="1"/>
  <c r="D14248" i="1"/>
  <c r="D14249" i="1"/>
  <c r="D14250" i="1"/>
  <c r="D14251" i="1"/>
  <c r="D14252" i="1"/>
  <c r="D14253" i="1"/>
  <c r="D14254" i="1"/>
  <c r="D14255" i="1"/>
  <c r="D14256" i="1"/>
  <c r="D14257" i="1"/>
  <c r="D14258" i="1"/>
  <c r="D14259" i="1"/>
  <c r="D14260" i="1"/>
  <c r="D14261" i="1"/>
  <c r="D14262" i="1"/>
  <c r="D14263" i="1"/>
  <c r="D14264" i="1"/>
  <c r="D14265" i="1"/>
  <c r="D14266" i="1"/>
  <c r="D14267" i="1"/>
  <c r="D14268" i="1"/>
  <c r="D14269" i="1"/>
  <c r="D14270" i="1"/>
  <c r="D14271" i="1"/>
  <c r="D14272" i="1"/>
  <c r="D14273" i="1"/>
  <c r="D14274" i="1"/>
  <c r="D14275" i="1"/>
  <c r="D14276" i="1"/>
  <c r="D14277" i="1"/>
  <c r="D14278" i="1"/>
  <c r="D14279" i="1"/>
  <c r="D14280" i="1"/>
  <c r="D14281" i="1"/>
  <c r="D14282" i="1"/>
  <c r="D14283" i="1"/>
  <c r="D14284" i="1"/>
  <c r="D14285" i="1"/>
  <c r="D14286" i="1"/>
  <c r="D14287" i="1"/>
  <c r="D14288" i="1"/>
  <c r="D14289" i="1"/>
  <c r="D14290" i="1"/>
  <c r="D14291" i="1"/>
  <c r="D14292" i="1"/>
  <c r="D14293" i="1"/>
  <c r="D14294" i="1"/>
  <c r="D14295" i="1"/>
  <c r="D14296" i="1"/>
  <c r="D14297" i="1"/>
  <c r="D14298" i="1"/>
  <c r="D14299" i="1"/>
  <c r="D14300" i="1"/>
  <c r="D14301" i="1"/>
  <c r="D14302" i="1"/>
  <c r="D14303" i="1"/>
  <c r="D14304" i="1"/>
  <c r="D14305" i="1"/>
  <c r="D14306" i="1"/>
  <c r="D14307" i="1"/>
  <c r="D14308" i="1"/>
  <c r="D14309" i="1"/>
  <c r="D14310" i="1"/>
  <c r="D14311" i="1"/>
  <c r="D14312" i="1"/>
  <c r="D14313" i="1"/>
  <c r="D14314" i="1"/>
  <c r="D14315" i="1"/>
  <c r="D14316" i="1"/>
  <c r="D14317" i="1"/>
  <c r="D14318" i="1"/>
  <c r="D14319" i="1"/>
  <c r="D14320" i="1"/>
  <c r="D14321" i="1"/>
  <c r="D14322" i="1"/>
  <c r="D14323" i="1"/>
  <c r="D14324" i="1"/>
  <c r="D14325" i="1"/>
  <c r="D14326" i="1"/>
  <c r="D14327" i="1"/>
  <c r="D14328" i="1"/>
  <c r="D14329" i="1"/>
  <c r="D14330" i="1"/>
  <c r="D14331" i="1"/>
  <c r="D14332" i="1"/>
  <c r="D14333" i="1"/>
  <c r="D14334" i="1"/>
  <c r="D14335" i="1"/>
  <c r="D14336" i="1"/>
  <c r="D14337" i="1"/>
  <c r="D14338" i="1"/>
  <c r="D14339" i="1"/>
  <c r="D14340" i="1"/>
  <c r="D14341" i="1"/>
  <c r="D14342" i="1"/>
  <c r="D14343" i="1"/>
  <c r="D14344" i="1"/>
  <c r="D14345" i="1"/>
  <c r="D14346" i="1"/>
  <c r="D14347" i="1"/>
  <c r="D14348" i="1"/>
  <c r="D14349" i="1"/>
  <c r="D14350" i="1"/>
  <c r="D14351" i="1"/>
  <c r="D14352" i="1"/>
  <c r="D14353" i="1"/>
  <c r="D14354" i="1"/>
  <c r="D14355" i="1"/>
  <c r="D14356" i="1"/>
  <c r="D14357" i="1"/>
  <c r="D14358" i="1"/>
  <c r="D14359" i="1"/>
  <c r="D14360" i="1"/>
  <c r="D14361" i="1"/>
  <c r="D14362" i="1"/>
  <c r="D14363" i="1"/>
  <c r="D14364" i="1"/>
  <c r="D14365" i="1"/>
  <c r="D14366" i="1"/>
  <c r="D14367" i="1"/>
  <c r="D14368" i="1"/>
  <c r="D14369" i="1"/>
  <c r="D14370" i="1"/>
  <c r="D14371" i="1"/>
  <c r="D14372" i="1"/>
  <c r="D14373" i="1"/>
  <c r="D14374" i="1"/>
  <c r="D14375" i="1"/>
  <c r="D14376" i="1"/>
  <c r="D14377" i="1"/>
  <c r="D14378" i="1"/>
  <c r="D14379" i="1"/>
  <c r="D14380" i="1"/>
  <c r="D14381" i="1"/>
  <c r="D14382" i="1"/>
  <c r="D14383" i="1"/>
  <c r="D14384" i="1"/>
  <c r="D14385" i="1"/>
  <c r="D14386" i="1"/>
  <c r="D14387" i="1"/>
  <c r="D14388" i="1"/>
  <c r="D14389" i="1"/>
  <c r="D14390" i="1"/>
  <c r="D14391" i="1"/>
  <c r="D14392" i="1"/>
  <c r="D14393" i="1"/>
  <c r="D14394" i="1"/>
  <c r="D14395" i="1"/>
  <c r="D14396" i="1"/>
  <c r="D14397" i="1"/>
  <c r="D14398" i="1"/>
  <c r="D14399" i="1"/>
  <c r="D14400" i="1"/>
  <c r="D14401" i="1"/>
  <c r="D14402" i="1"/>
  <c r="D14403" i="1"/>
  <c r="D14404" i="1"/>
  <c r="D14405" i="1"/>
  <c r="D14406" i="1"/>
  <c r="D14407" i="1"/>
  <c r="D14408" i="1"/>
  <c r="D14409" i="1"/>
  <c r="D14410" i="1"/>
  <c r="D14411" i="1"/>
  <c r="D14412" i="1"/>
  <c r="D14413" i="1"/>
  <c r="D14414" i="1"/>
  <c r="D14415" i="1"/>
  <c r="D14416" i="1"/>
  <c r="D14417" i="1"/>
  <c r="D14418" i="1"/>
  <c r="D14419" i="1"/>
  <c r="D14420" i="1"/>
  <c r="D14421" i="1"/>
  <c r="D14422" i="1"/>
  <c r="D14423" i="1"/>
  <c r="D14424" i="1"/>
  <c r="D14425" i="1"/>
  <c r="D14426" i="1"/>
  <c r="D14427" i="1"/>
  <c r="D14428" i="1"/>
  <c r="D14429" i="1"/>
  <c r="D14430" i="1"/>
  <c r="D14431" i="1"/>
  <c r="D14432" i="1"/>
  <c r="D14433" i="1"/>
  <c r="D14434" i="1"/>
  <c r="D14435" i="1"/>
  <c r="D14436" i="1"/>
  <c r="D14437" i="1"/>
  <c r="D14438" i="1"/>
  <c r="D14439" i="1"/>
  <c r="D14440" i="1"/>
  <c r="D14441" i="1"/>
  <c r="D14442" i="1"/>
  <c r="D14443" i="1"/>
  <c r="D14444" i="1"/>
  <c r="D14445" i="1"/>
  <c r="D14446" i="1"/>
  <c r="D14447" i="1"/>
  <c r="D14448" i="1"/>
  <c r="D14449" i="1"/>
  <c r="D14450" i="1"/>
  <c r="D14451" i="1"/>
  <c r="D14452" i="1"/>
  <c r="D14453" i="1"/>
  <c r="D14454" i="1"/>
  <c r="D14455" i="1"/>
  <c r="D14456" i="1"/>
  <c r="D14457" i="1"/>
  <c r="D14458" i="1"/>
  <c r="D14459" i="1"/>
  <c r="D14460" i="1"/>
  <c r="D14461" i="1"/>
  <c r="D14462" i="1"/>
  <c r="D14463" i="1"/>
  <c r="D14464" i="1"/>
  <c r="D14465" i="1"/>
  <c r="D14466" i="1"/>
  <c r="D14467" i="1"/>
  <c r="D14468" i="1"/>
  <c r="D14469" i="1"/>
  <c r="D14470" i="1"/>
  <c r="D14471" i="1"/>
  <c r="D14472" i="1"/>
  <c r="D14473" i="1"/>
  <c r="D14474" i="1"/>
  <c r="D14475" i="1"/>
  <c r="D14476" i="1"/>
  <c r="D14477" i="1"/>
  <c r="D14478" i="1"/>
  <c r="D14479" i="1"/>
  <c r="D14480" i="1"/>
  <c r="D14481" i="1"/>
  <c r="D14482" i="1"/>
  <c r="D14483" i="1"/>
  <c r="D14484" i="1"/>
  <c r="D14485" i="1"/>
  <c r="D14486" i="1"/>
  <c r="D14487" i="1"/>
  <c r="D14488" i="1"/>
  <c r="D14489" i="1"/>
  <c r="D14490" i="1"/>
  <c r="D14491" i="1"/>
  <c r="D14492" i="1"/>
  <c r="D14493" i="1"/>
  <c r="D14494" i="1"/>
  <c r="D14495" i="1"/>
  <c r="D14496" i="1"/>
  <c r="D14497" i="1"/>
  <c r="D14498" i="1"/>
  <c r="D14499" i="1"/>
  <c r="D14500" i="1"/>
  <c r="D14501" i="1"/>
  <c r="D14502" i="1"/>
  <c r="D14503" i="1"/>
  <c r="D14504" i="1"/>
  <c r="D14505" i="1"/>
  <c r="D14506" i="1"/>
  <c r="D14507" i="1"/>
  <c r="D14508" i="1"/>
  <c r="D14509" i="1"/>
  <c r="D14510" i="1"/>
  <c r="D14511" i="1"/>
  <c r="D14512" i="1"/>
  <c r="D14513" i="1"/>
  <c r="D14514" i="1"/>
  <c r="D14515" i="1"/>
  <c r="D14516" i="1"/>
  <c r="D14517" i="1"/>
  <c r="D14518" i="1"/>
  <c r="D14519" i="1"/>
  <c r="D14520" i="1"/>
  <c r="D14521" i="1"/>
  <c r="D14522" i="1"/>
  <c r="D14523" i="1"/>
  <c r="D14524" i="1"/>
  <c r="D14525" i="1"/>
  <c r="D14526" i="1"/>
  <c r="D14527" i="1"/>
  <c r="D14528" i="1"/>
  <c r="D14529" i="1"/>
  <c r="D14530" i="1"/>
  <c r="D14531" i="1"/>
  <c r="D14532" i="1"/>
  <c r="D14533" i="1"/>
  <c r="D14534" i="1"/>
  <c r="D14535" i="1"/>
  <c r="D14536" i="1"/>
  <c r="D14537" i="1"/>
  <c r="D14538" i="1"/>
  <c r="D14539" i="1"/>
  <c r="D14540" i="1"/>
  <c r="D14541" i="1"/>
  <c r="D14542" i="1"/>
  <c r="D14543" i="1"/>
  <c r="D14544" i="1"/>
  <c r="D14545" i="1"/>
  <c r="D14546" i="1"/>
  <c r="D14547" i="1"/>
  <c r="D14548" i="1"/>
  <c r="D14549" i="1"/>
  <c r="D14550" i="1"/>
  <c r="D14551" i="1"/>
  <c r="D14552" i="1"/>
  <c r="D14553" i="1"/>
  <c r="D14554" i="1"/>
  <c r="D14555" i="1"/>
  <c r="D14556" i="1"/>
  <c r="D14557" i="1"/>
  <c r="D14558" i="1"/>
  <c r="D14559" i="1"/>
  <c r="D14560" i="1"/>
  <c r="D14561" i="1"/>
  <c r="D14562" i="1"/>
  <c r="D14563" i="1"/>
  <c r="D14564" i="1"/>
  <c r="D14565" i="1"/>
  <c r="D14566" i="1"/>
  <c r="D14567" i="1"/>
  <c r="D14568" i="1"/>
  <c r="D14569" i="1"/>
  <c r="D14570" i="1"/>
  <c r="D14571" i="1"/>
  <c r="D14572" i="1"/>
  <c r="D14573" i="1"/>
  <c r="D14574" i="1"/>
  <c r="D14575" i="1"/>
  <c r="D14576" i="1"/>
  <c r="D14577" i="1"/>
  <c r="D14578" i="1"/>
  <c r="D14579" i="1"/>
  <c r="D14580" i="1"/>
  <c r="D14581" i="1"/>
  <c r="D14582" i="1"/>
  <c r="D14583" i="1"/>
  <c r="D14584" i="1"/>
  <c r="D14585" i="1"/>
  <c r="D14586" i="1"/>
  <c r="D14587" i="1"/>
  <c r="D14588" i="1"/>
  <c r="D14589" i="1"/>
  <c r="D14590" i="1"/>
  <c r="D14591" i="1"/>
  <c r="D14592" i="1"/>
  <c r="D14593" i="1"/>
  <c r="D14594" i="1"/>
  <c r="D14595" i="1"/>
  <c r="D14596" i="1"/>
  <c r="D14597" i="1"/>
  <c r="D14598" i="1"/>
  <c r="D14599" i="1"/>
  <c r="D14600" i="1"/>
  <c r="D14601" i="1"/>
  <c r="D14602" i="1"/>
  <c r="D14603" i="1"/>
  <c r="D14604" i="1"/>
  <c r="D14605" i="1"/>
  <c r="D14606" i="1"/>
  <c r="D14607" i="1"/>
  <c r="D14608" i="1"/>
  <c r="D14609" i="1"/>
  <c r="D14610" i="1"/>
  <c r="D14611" i="1"/>
  <c r="D14612" i="1"/>
  <c r="D14613" i="1"/>
  <c r="D14614" i="1"/>
  <c r="D14615" i="1"/>
  <c r="D14616" i="1"/>
  <c r="D14617" i="1"/>
  <c r="D14618" i="1"/>
  <c r="D14619" i="1"/>
  <c r="D14620" i="1"/>
  <c r="D14621" i="1"/>
  <c r="D14622" i="1"/>
  <c r="D14623" i="1"/>
  <c r="D14624" i="1"/>
  <c r="D14625" i="1"/>
  <c r="D14626" i="1"/>
  <c r="D14627" i="1"/>
  <c r="D14628" i="1"/>
  <c r="D14629" i="1"/>
  <c r="D14630" i="1"/>
  <c r="D14631" i="1"/>
  <c r="D14632" i="1"/>
  <c r="D14633" i="1"/>
  <c r="D14634" i="1"/>
  <c r="D14635" i="1"/>
  <c r="D14636" i="1"/>
  <c r="D14637" i="1"/>
  <c r="D14638" i="1"/>
  <c r="D14639" i="1"/>
  <c r="D14640" i="1"/>
  <c r="D14641" i="1"/>
  <c r="D14642" i="1"/>
  <c r="D14643" i="1"/>
  <c r="D14644" i="1"/>
  <c r="D14645" i="1"/>
  <c r="D14646" i="1"/>
  <c r="D14647" i="1"/>
  <c r="D14648" i="1"/>
  <c r="D14649" i="1"/>
  <c r="D14650" i="1"/>
  <c r="D14651" i="1"/>
  <c r="D14652" i="1"/>
  <c r="D14653" i="1"/>
  <c r="D14654" i="1"/>
  <c r="D14655" i="1"/>
  <c r="D14656" i="1"/>
  <c r="D14657" i="1"/>
  <c r="D14658" i="1"/>
  <c r="D14659" i="1"/>
  <c r="D14660" i="1"/>
  <c r="D14661" i="1"/>
  <c r="D14662" i="1"/>
  <c r="D14663" i="1"/>
  <c r="D14664" i="1"/>
  <c r="D14665" i="1"/>
  <c r="D14666" i="1"/>
  <c r="D14667" i="1"/>
  <c r="D14668" i="1"/>
  <c r="D14669" i="1"/>
  <c r="D14670" i="1"/>
  <c r="D14671" i="1"/>
  <c r="D14672" i="1"/>
  <c r="D14673" i="1"/>
  <c r="D14674" i="1"/>
  <c r="D14675" i="1"/>
  <c r="D14676" i="1"/>
  <c r="D14677" i="1"/>
  <c r="D14678" i="1"/>
  <c r="D14679" i="1"/>
  <c r="D14680" i="1"/>
  <c r="D14681" i="1"/>
  <c r="D14682" i="1"/>
  <c r="D14683" i="1"/>
  <c r="D14684" i="1"/>
  <c r="D14685" i="1"/>
  <c r="D14686" i="1"/>
  <c r="D14687" i="1"/>
  <c r="D14688" i="1"/>
  <c r="D14689" i="1"/>
  <c r="D14690" i="1"/>
  <c r="D14691" i="1"/>
  <c r="D14692" i="1"/>
  <c r="D14693" i="1"/>
  <c r="D14694" i="1"/>
  <c r="D14695" i="1"/>
  <c r="D14696" i="1"/>
  <c r="D14697" i="1"/>
  <c r="D14698" i="1"/>
  <c r="D14699" i="1"/>
  <c r="D14700" i="1"/>
  <c r="D14701" i="1"/>
  <c r="D14702" i="1"/>
  <c r="D14703" i="1"/>
  <c r="D14704" i="1"/>
  <c r="D14705" i="1"/>
  <c r="D14706" i="1"/>
  <c r="D14707" i="1"/>
  <c r="D14708" i="1"/>
  <c r="D14709" i="1"/>
  <c r="D14710" i="1"/>
  <c r="D14711" i="1"/>
  <c r="D14712" i="1"/>
  <c r="D14713" i="1"/>
  <c r="D14714" i="1"/>
  <c r="D14715" i="1"/>
  <c r="D14716" i="1"/>
  <c r="D14717" i="1"/>
  <c r="D14718" i="1"/>
  <c r="D14719" i="1"/>
  <c r="D14720" i="1"/>
  <c r="D14721" i="1"/>
  <c r="D14722" i="1"/>
  <c r="D14723" i="1"/>
  <c r="D14724" i="1"/>
  <c r="D14725" i="1"/>
  <c r="D14726" i="1"/>
  <c r="D14727" i="1"/>
  <c r="D14728" i="1"/>
  <c r="D14729" i="1"/>
  <c r="D14730" i="1"/>
  <c r="D14731" i="1"/>
  <c r="D14732" i="1"/>
  <c r="D14733" i="1"/>
  <c r="D14734" i="1"/>
  <c r="D14735" i="1"/>
  <c r="D14736" i="1"/>
  <c r="D14737" i="1"/>
  <c r="D14738" i="1"/>
  <c r="D14739" i="1"/>
  <c r="D14740" i="1"/>
  <c r="D14741" i="1"/>
  <c r="D14742" i="1"/>
  <c r="D14743" i="1"/>
  <c r="D14744" i="1"/>
  <c r="D14745" i="1"/>
  <c r="D14746" i="1"/>
  <c r="D14747" i="1"/>
  <c r="D14748" i="1"/>
  <c r="D14749" i="1"/>
  <c r="D14750" i="1"/>
  <c r="D14751" i="1"/>
  <c r="D14752" i="1"/>
  <c r="D14753" i="1"/>
  <c r="D14754" i="1"/>
  <c r="D14755" i="1"/>
  <c r="D14756" i="1"/>
  <c r="D14757" i="1"/>
  <c r="D14758" i="1"/>
  <c r="D14759" i="1"/>
  <c r="D14760" i="1"/>
  <c r="D14761" i="1"/>
  <c r="D14762" i="1"/>
  <c r="D14763" i="1"/>
  <c r="D14764" i="1"/>
  <c r="D14765" i="1"/>
  <c r="D14766" i="1"/>
  <c r="D14767" i="1"/>
  <c r="D14768" i="1"/>
  <c r="D14769" i="1"/>
  <c r="D14770" i="1"/>
  <c r="D14771" i="1"/>
  <c r="D14772" i="1"/>
  <c r="D14773" i="1"/>
  <c r="D14774" i="1"/>
  <c r="D14775" i="1"/>
  <c r="D14776" i="1"/>
  <c r="D14777" i="1"/>
  <c r="D14778" i="1"/>
  <c r="D14779" i="1"/>
  <c r="D14780" i="1"/>
  <c r="D14781" i="1"/>
  <c r="D14782" i="1"/>
  <c r="D14783" i="1"/>
  <c r="D14784" i="1"/>
  <c r="D14785" i="1"/>
  <c r="D14786" i="1"/>
  <c r="D14787" i="1"/>
  <c r="D14788" i="1"/>
  <c r="D14789" i="1"/>
  <c r="D14790" i="1"/>
  <c r="D14791" i="1"/>
  <c r="D14792" i="1"/>
  <c r="D14793" i="1"/>
  <c r="D14794" i="1"/>
  <c r="D14795" i="1"/>
  <c r="D14796" i="1"/>
  <c r="D14797" i="1"/>
  <c r="D14798" i="1"/>
  <c r="D14799" i="1"/>
  <c r="D14800" i="1"/>
  <c r="D14801" i="1"/>
  <c r="D14802" i="1"/>
  <c r="D14803" i="1"/>
  <c r="D14804" i="1"/>
  <c r="D14805" i="1"/>
  <c r="D14806" i="1"/>
  <c r="D14807" i="1"/>
  <c r="D14808" i="1"/>
  <c r="D14809" i="1"/>
  <c r="D14810" i="1"/>
  <c r="D14811" i="1"/>
  <c r="D14812" i="1"/>
  <c r="D14813" i="1"/>
  <c r="D14814" i="1"/>
  <c r="D14815" i="1"/>
  <c r="D14816" i="1"/>
  <c r="D14817" i="1"/>
  <c r="D14818" i="1"/>
  <c r="D14819" i="1"/>
  <c r="D14820" i="1"/>
  <c r="D14821" i="1"/>
  <c r="D14822" i="1"/>
  <c r="D14823" i="1"/>
  <c r="D14824" i="1"/>
  <c r="D14825" i="1"/>
  <c r="D14826" i="1"/>
  <c r="D14827" i="1"/>
  <c r="D14828" i="1"/>
  <c r="D14829" i="1"/>
  <c r="D14830" i="1"/>
  <c r="D14831" i="1"/>
  <c r="D14832" i="1"/>
  <c r="D14833" i="1"/>
  <c r="D14834" i="1"/>
  <c r="D14835" i="1"/>
  <c r="D14836" i="1"/>
  <c r="D14837" i="1"/>
  <c r="D14838" i="1"/>
  <c r="D14839" i="1"/>
  <c r="D14840" i="1"/>
  <c r="D14841" i="1"/>
  <c r="D14842" i="1"/>
  <c r="D14843" i="1"/>
  <c r="D14844" i="1"/>
  <c r="D14845" i="1"/>
  <c r="D14846" i="1"/>
  <c r="D14847" i="1"/>
  <c r="D14848" i="1"/>
  <c r="D14849" i="1"/>
  <c r="D14850" i="1"/>
  <c r="D14851" i="1"/>
  <c r="D14852" i="1"/>
  <c r="D14853" i="1"/>
  <c r="D14854" i="1"/>
  <c r="D14855" i="1"/>
  <c r="D14856" i="1"/>
  <c r="D14857" i="1"/>
  <c r="D14858" i="1"/>
  <c r="D14859" i="1"/>
  <c r="D14860" i="1"/>
  <c r="D14861" i="1"/>
  <c r="D14862" i="1"/>
  <c r="D14863" i="1"/>
  <c r="D14864" i="1"/>
  <c r="D14865" i="1"/>
  <c r="D14866" i="1"/>
  <c r="D14867" i="1"/>
  <c r="D14868" i="1"/>
  <c r="D14869" i="1"/>
  <c r="D14870" i="1"/>
  <c r="D14871" i="1"/>
  <c r="D14872" i="1"/>
  <c r="D14873" i="1"/>
  <c r="D14874" i="1"/>
  <c r="D14875" i="1"/>
  <c r="D14876" i="1"/>
  <c r="D14877" i="1"/>
  <c r="D14878" i="1"/>
  <c r="D14879" i="1"/>
  <c r="D14880" i="1"/>
  <c r="D14881" i="1"/>
  <c r="D14882" i="1"/>
  <c r="D14883" i="1"/>
  <c r="D14884" i="1"/>
  <c r="D14885" i="1"/>
  <c r="D14886" i="1"/>
  <c r="D14887" i="1"/>
  <c r="D14888" i="1"/>
  <c r="D14889" i="1"/>
  <c r="D14890" i="1"/>
  <c r="D14891" i="1"/>
  <c r="D14892" i="1"/>
  <c r="D14893" i="1"/>
  <c r="D14894" i="1"/>
  <c r="D14895" i="1"/>
  <c r="D14896" i="1"/>
  <c r="D14897" i="1"/>
  <c r="D14898" i="1"/>
  <c r="D14899" i="1"/>
  <c r="D14900" i="1"/>
  <c r="D14901" i="1"/>
  <c r="D14902" i="1"/>
  <c r="D14903" i="1"/>
  <c r="D14904" i="1"/>
  <c r="D14905" i="1"/>
  <c r="D14906" i="1"/>
  <c r="D14907" i="1"/>
  <c r="D14908" i="1"/>
  <c r="D14909" i="1"/>
  <c r="D14910" i="1"/>
  <c r="D14911" i="1"/>
  <c r="D14912" i="1"/>
  <c r="D14913" i="1"/>
  <c r="D14914" i="1"/>
  <c r="D14915" i="1"/>
  <c r="D14916" i="1"/>
  <c r="D14917" i="1"/>
  <c r="D14918" i="1"/>
  <c r="D14919" i="1"/>
  <c r="D14920" i="1"/>
  <c r="D14921" i="1"/>
  <c r="D14922" i="1"/>
  <c r="D14923" i="1"/>
  <c r="D14924" i="1"/>
  <c r="D14925" i="1"/>
  <c r="D14926" i="1"/>
  <c r="D14927" i="1"/>
  <c r="D14928" i="1"/>
  <c r="D14929" i="1"/>
  <c r="D14930" i="1"/>
  <c r="D14931" i="1"/>
  <c r="D14932" i="1"/>
  <c r="D14933" i="1"/>
  <c r="D14934" i="1"/>
  <c r="D14935" i="1"/>
  <c r="D14936" i="1"/>
  <c r="D14937" i="1"/>
  <c r="D14938" i="1"/>
  <c r="D14939" i="1"/>
  <c r="D14940" i="1"/>
  <c r="D14941" i="1"/>
  <c r="D14942" i="1"/>
  <c r="D14943" i="1"/>
  <c r="D14944" i="1"/>
  <c r="D14945" i="1"/>
  <c r="D14946" i="1"/>
  <c r="D14947" i="1"/>
  <c r="D14948" i="1"/>
  <c r="D14949" i="1"/>
  <c r="D14950" i="1"/>
  <c r="D14951" i="1"/>
  <c r="D14952" i="1"/>
  <c r="D14953" i="1"/>
  <c r="D14954" i="1"/>
  <c r="D14955" i="1"/>
  <c r="D14956" i="1"/>
  <c r="D14957" i="1"/>
  <c r="D14958" i="1"/>
  <c r="D14959" i="1"/>
  <c r="D14960" i="1"/>
  <c r="D14961" i="1"/>
  <c r="D14962" i="1"/>
  <c r="D14963" i="1"/>
  <c r="D14964" i="1"/>
  <c r="D14965" i="1"/>
  <c r="D14966" i="1"/>
  <c r="D14967" i="1"/>
  <c r="D14968" i="1"/>
  <c r="D14969" i="1"/>
  <c r="D14970" i="1"/>
  <c r="D14971" i="1"/>
  <c r="D14972" i="1"/>
  <c r="D14973" i="1"/>
  <c r="D14974" i="1"/>
  <c r="D14975" i="1"/>
  <c r="D14976" i="1"/>
  <c r="D14977" i="1"/>
  <c r="D14978" i="1"/>
  <c r="D14979" i="1"/>
  <c r="D14980" i="1"/>
  <c r="D14981" i="1"/>
  <c r="D14982" i="1"/>
  <c r="D14983" i="1"/>
  <c r="D14984" i="1"/>
  <c r="D14985" i="1"/>
  <c r="D14986" i="1"/>
  <c r="D14987" i="1"/>
  <c r="D14988" i="1"/>
  <c r="D14989" i="1"/>
  <c r="D14990" i="1"/>
  <c r="D14991" i="1"/>
  <c r="D14992" i="1"/>
  <c r="D14993" i="1"/>
  <c r="D14994" i="1"/>
  <c r="D14995" i="1"/>
  <c r="D14996" i="1"/>
  <c r="D14997" i="1"/>
  <c r="D14998" i="1"/>
  <c r="D14999" i="1"/>
  <c r="D15000" i="1"/>
  <c r="D15001" i="1"/>
  <c r="D15002" i="1"/>
  <c r="D15003" i="1"/>
  <c r="D15004" i="1"/>
  <c r="D15005" i="1"/>
  <c r="D15006" i="1"/>
  <c r="D15007" i="1"/>
  <c r="D15008" i="1"/>
  <c r="D15009" i="1"/>
  <c r="D15010" i="1"/>
  <c r="D15011" i="1"/>
  <c r="D15012" i="1"/>
  <c r="D15013" i="1"/>
  <c r="D15014" i="1"/>
  <c r="D15015" i="1"/>
  <c r="D15016" i="1"/>
  <c r="D15017" i="1"/>
  <c r="D15018" i="1"/>
  <c r="D15019" i="1"/>
  <c r="D15020" i="1"/>
  <c r="D15021" i="1"/>
  <c r="D15022" i="1"/>
  <c r="D15023" i="1"/>
  <c r="D15024" i="1"/>
  <c r="D15025" i="1"/>
  <c r="D15026" i="1"/>
  <c r="D15027" i="1"/>
  <c r="D15028" i="1"/>
  <c r="D15029" i="1"/>
  <c r="D15030" i="1"/>
  <c r="D15031" i="1"/>
  <c r="D15032" i="1"/>
  <c r="D15033" i="1"/>
  <c r="D15034" i="1"/>
  <c r="D15035" i="1"/>
  <c r="D15036" i="1"/>
  <c r="D15037" i="1"/>
  <c r="D15038" i="1"/>
  <c r="D15039" i="1"/>
  <c r="D15040" i="1"/>
  <c r="D15041" i="1"/>
  <c r="D15042" i="1"/>
  <c r="D15043" i="1"/>
  <c r="D15044" i="1"/>
  <c r="D15045" i="1"/>
  <c r="D15046" i="1"/>
  <c r="D15047" i="1"/>
  <c r="D15048" i="1"/>
  <c r="D15049" i="1"/>
  <c r="D15050" i="1"/>
  <c r="D15051" i="1"/>
  <c r="D15052" i="1"/>
  <c r="D15053" i="1"/>
  <c r="D15054" i="1"/>
  <c r="D15055" i="1"/>
  <c r="D15056" i="1"/>
  <c r="D15057" i="1"/>
  <c r="D15058" i="1"/>
  <c r="D15059" i="1"/>
  <c r="D15060" i="1"/>
  <c r="D15061" i="1"/>
  <c r="D15062" i="1"/>
  <c r="D15063" i="1"/>
  <c r="D15064" i="1"/>
  <c r="D15065" i="1"/>
  <c r="D15066" i="1"/>
  <c r="D15067" i="1"/>
  <c r="D15068" i="1"/>
  <c r="D15069" i="1"/>
  <c r="D15070" i="1"/>
  <c r="D15071" i="1"/>
  <c r="D15072" i="1"/>
  <c r="D15073" i="1"/>
  <c r="D15074" i="1"/>
  <c r="D15075" i="1"/>
  <c r="D15076" i="1"/>
  <c r="D15077" i="1"/>
  <c r="D15078" i="1"/>
  <c r="D15079" i="1"/>
  <c r="D15080" i="1"/>
  <c r="D15081" i="1"/>
  <c r="D15082" i="1"/>
  <c r="D15083" i="1"/>
  <c r="D15084" i="1"/>
  <c r="D15085" i="1"/>
  <c r="D15086" i="1"/>
  <c r="D15087" i="1"/>
  <c r="D15088" i="1"/>
  <c r="D15089" i="1"/>
  <c r="D15090" i="1"/>
  <c r="D15091" i="1"/>
  <c r="D15092" i="1"/>
  <c r="D15093" i="1"/>
  <c r="D15094" i="1"/>
  <c r="D15095" i="1"/>
  <c r="D15096" i="1"/>
  <c r="D15097" i="1"/>
  <c r="D15098" i="1"/>
  <c r="D15099" i="1"/>
  <c r="D15100" i="1"/>
  <c r="D15101" i="1"/>
  <c r="D15102" i="1"/>
  <c r="D15103" i="1"/>
  <c r="D15104" i="1"/>
  <c r="D15105" i="1"/>
  <c r="D15106" i="1"/>
  <c r="D15107" i="1"/>
  <c r="D15108" i="1"/>
  <c r="D15109" i="1"/>
  <c r="D15110" i="1"/>
  <c r="D15111" i="1"/>
  <c r="D15112" i="1"/>
  <c r="D15113" i="1"/>
  <c r="D15114" i="1"/>
  <c r="D15115" i="1"/>
  <c r="D15116" i="1"/>
  <c r="D15117" i="1"/>
  <c r="D15118" i="1"/>
  <c r="D15119" i="1"/>
  <c r="D15120" i="1"/>
  <c r="D15121" i="1"/>
  <c r="D15122" i="1"/>
  <c r="D15123" i="1"/>
  <c r="D15124" i="1"/>
  <c r="D15125" i="1"/>
  <c r="D15126" i="1"/>
  <c r="D15127" i="1"/>
  <c r="D15128" i="1"/>
  <c r="D15129" i="1"/>
  <c r="D15130" i="1"/>
  <c r="D15131" i="1"/>
  <c r="D15132" i="1"/>
  <c r="D15133" i="1"/>
  <c r="D15134" i="1"/>
  <c r="D15135" i="1"/>
  <c r="D15136" i="1"/>
  <c r="D15137" i="1"/>
  <c r="D15138" i="1"/>
  <c r="D15139" i="1"/>
  <c r="D15140" i="1"/>
  <c r="D15141" i="1"/>
  <c r="D15142" i="1"/>
  <c r="D15143" i="1"/>
  <c r="D15144" i="1"/>
  <c r="D15145" i="1"/>
  <c r="D15146" i="1"/>
  <c r="D15147" i="1"/>
  <c r="D15148" i="1"/>
  <c r="D15149" i="1"/>
  <c r="D15150" i="1"/>
  <c r="D15151" i="1"/>
  <c r="D15152" i="1"/>
  <c r="D15153" i="1"/>
  <c r="D15154" i="1"/>
  <c r="D15155" i="1"/>
  <c r="D15156" i="1"/>
  <c r="D15157" i="1"/>
  <c r="D15158" i="1"/>
  <c r="D15159" i="1"/>
  <c r="D15160" i="1"/>
  <c r="D15161" i="1"/>
  <c r="D15162" i="1"/>
  <c r="D15163" i="1"/>
  <c r="D15164" i="1"/>
  <c r="D15165" i="1"/>
  <c r="D15166" i="1"/>
  <c r="D15167" i="1"/>
  <c r="D15168" i="1"/>
  <c r="D15169" i="1"/>
  <c r="D15170" i="1"/>
  <c r="D15171" i="1"/>
  <c r="D15172" i="1"/>
  <c r="D15173" i="1"/>
  <c r="D15174" i="1"/>
  <c r="D15175" i="1"/>
  <c r="D15176" i="1"/>
  <c r="D15177" i="1"/>
  <c r="D15178" i="1"/>
  <c r="D15179" i="1"/>
  <c r="D15180" i="1"/>
  <c r="D15181" i="1"/>
  <c r="D15182" i="1"/>
  <c r="D15183" i="1"/>
  <c r="D15184" i="1"/>
  <c r="D15185" i="1"/>
  <c r="D15186" i="1"/>
  <c r="D15187" i="1"/>
  <c r="D15188" i="1"/>
  <c r="D15189" i="1"/>
  <c r="D15190" i="1"/>
  <c r="D15191" i="1"/>
  <c r="D15192" i="1"/>
  <c r="D15193" i="1"/>
  <c r="D15194" i="1"/>
  <c r="D15195" i="1"/>
  <c r="D15196" i="1"/>
  <c r="D15197" i="1"/>
  <c r="D15198" i="1"/>
  <c r="D15199" i="1"/>
  <c r="D15200" i="1"/>
  <c r="D15201" i="1"/>
  <c r="D15202" i="1"/>
  <c r="D15203" i="1"/>
  <c r="D15204" i="1"/>
  <c r="D15205" i="1"/>
  <c r="D15206" i="1"/>
  <c r="D15207" i="1"/>
  <c r="D15208" i="1"/>
  <c r="D15209" i="1"/>
  <c r="D15210" i="1"/>
  <c r="D15211" i="1"/>
  <c r="D15212" i="1"/>
  <c r="D15213" i="1"/>
  <c r="D15214" i="1"/>
  <c r="D15215" i="1"/>
  <c r="D15216" i="1"/>
  <c r="D15217" i="1"/>
  <c r="D15218" i="1"/>
  <c r="D15219" i="1"/>
  <c r="D15220" i="1"/>
  <c r="D15221" i="1"/>
  <c r="D15222" i="1"/>
  <c r="D15223" i="1"/>
  <c r="D15224" i="1"/>
  <c r="D15225" i="1"/>
  <c r="D15226" i="1"/>
  <c r="D15227" i="1"/>
  <c r="D15228" i="1"/>
  <c r="D15229" i="1"/>
  <c r="D15230" i="1"/>
  <c r="D15231" i="1"/>
  <c r="D15232" i="1"/>
  <c r="D15233" i="1"/>
  <c r="D15234" i="1"/>
  <c r="D15235" i="1"/>
  <c r="D15236" i="1"/>
  <c r="D15237" i="1"/>
  <c r="D15238" i="1"/>
  <c r="D15239" i="1"/>
  <c r="D15240" i="1"/>
  <c r="D15241" i="1"/>
  <c r="D15242" i="1"/>
  <c r="D15243" i="1"/>
  <c r="D15244" i="1"/>
  <c r="D15245" i="1"/>
  <c r="D15246" i="1"/>
  <c r="D15247" i="1"/>
  <c r="D15248" i="1"/>
  <c r="D15249" i="1"/>
  <c r="D15250" i="1"/>
  <c r="D15251" i="1"/>
  <c r="D15252" i="1"/>
  <c r="D15253" i="1"/>
  <c r="D15254" i="1"/>
  <c r="D15255" i="1"/>
  <c r="D15256" i="1"/>
  <c r="D15257" i="1"/>
  <c r="D15258" i="1"/>
  <c r="D15259" i="1"/>
  <c r="D15260" i="1"/>
  <c r="D15261" i="1"/>
  <c r="D15262" i="1"/>
  <c r="D15263" i="1"/>
  <c r="D15264" i="1"/>
  <c r="D15265" i="1"/>
  <c r="D15266" i="1"/>
  <c r="D15267" i="1"/>
  <c r="D15268" i="1"/>
  <c r="D15269" i="1"/>
  <c r="D15270" i="1"/>
  <c r="D15271" i="1"/>
  <c r="D15272" i="1"/>
  <c r="D15273" i="1"/>
  <c r="D15274" i="1"/>
  <c r="D15275" i="1"/>
  <c r="D15276" i="1"/>
  <c r="D15277" i="1"/>
  <c r="D15278" i="1"/>
  <c r="D15279" i="1"/>
  <c r="D15280" i="1"/>
  <c r="D15281" i="1"/>
  <c r="D15282" i="1"/>
  <c r="D15283" i="1"/>
  <c r="D15284" i="1"/>
  <c r="D15285" i="1"/>
  <c r="D15286" i="1"/>
  <c r="D15287" i="1"/>
  <c r="D15288" i="1"/>
  <c r="D15289" i="1"/>
  <c r="D15290" i="1"/>
  <c r="D15291" i="1"/>
  <c r="D15292" i="1"/>
  <c r="D15293" i="1"/>
  <c r="D15294" i="1"/>
  <c r="D15295" i="1"/>
  <c r="D15296" i="1"/>
  <c r="D15297" i="1"/>
  <c r="D15298" i="1"/>
  <c r="D15299" i="1"/>
  <c r="D15300" i="1"/>
  <c r="D15301" i="1"/>
  <c r="D15302" i="1"/>
  <c r="D15303" i="1"/>
  <c r="D15304" i="1"/>
  <c r="D15305" i="1"/>
  <c r="D15306" i="1"/>
  <c r="D15307" i="1"/>
  <c r="D15308" i="1"/>
  <c r="D15309" i="1"/>
  <c r="D15310" i="1"/>
  <c r="D15311" i="1"/>
  <c r="D15312" i="1"/>
  <c r="D15313" i="1"/>
  <c r="D15314" i="1"/>
  <c r="D15315" i="1"/>
  <c r="D15316" i="1"/>
  <c r="D15317" i="1"/>
  <c r="D15318" i="1"/>
  <c r="D15319" i="1"/>
  <c r="D15320" i="1"/>
  <c r="D15321" i="1"/>
  <c r="D15322" i="1"/>
  <c r="D15323" i="1"/>
  <c r="D15324" i="1"/>
  <c r="D15325" i="1"/>
  <c r="D15326" i="1"/>
  <c r="D15327" i="1"/>
  <c r="D15328" i="1"/>
  <c r="D15329" i="1"/>
  <c r="D15330" i="1"/>
  <c r="D15331" i="1"/>
  <c r="D15332" i="1"/>
  <c r="D15333" i="1"/>
  <c r="D15334" i="1"/>
  <c r="D15335" i="1"/>
  <c r="D15336" i="1"/>
  <c r="D15337" i="1"/>
  <c r="D15338" i="1"/>
  <c r="D15339" i="1"/>
  <c r="D15340" i="1"/>
  <c r="D15341" i="1"/>
  <c r="D15342" i="1"/>
  <c r="D15343" i="1"/>
  <c r="D15344" i="1"/>
  <c r="D15345" i="1"/>
  <c r="D15346" i="1"/>
  <c r="D15347" i="1"/>
  <c r="D15348" i="1"/>
  <c r="D15349" i="1"/>
  <c r="D15350" i="1"/>
  <c r="D15351" i="1"/>
  <c r="D15352" i="1"/>
  <c r="D15353" i="1"/>
  <c r="D15354" i="1"/>
  <c r="D15355" i="1"/>
  <c r="D15356" i="1"/>
  <c r="D15357" i="1"/>
  <c r="D15358" i="1"/>
  <c r="D15359" i="1"/>
  <c r="D15360" i="1"/>
  <c r="D15361" i="1"/>
  <c r="D15362" i="1"/>
  <c r="D15363" i="1"/>
  <c r="D15364" i="1"/>
  <c r="D15365" i="1"/>
  <c r="D15366" i="1"/>
  <c r="D15367" i="1"/>
  <c r="D15368" i="1"/>
  <c r="D15369" i="1"/>
  <c r="D15370" i="1"/>
  <c r="D15371" i="1"/>
  <c r="D15372" i="1"/>
  <c r="D15373" i="1"/>
  <c r="D15374" i="1"/>
  <c r="D15375" i="1"/>
  <c r="D15376" i="1"/>
  <c r="D15377" i="1"/>
  <c r="D15378" i="1"/>
  <c r="D15379" i="1"/>
  <c r="D15380" i="1"/>
  <c r="D15381" i="1"/>
  <c r="D15382" i="1"/>
  <c r="D15383" i="1"/>
  <c r="D15384" i="1"/>
  <c r="D15385" i="1"/>
  <c r="D15386" i="1"/>
  <c r="D15387" i="1"/>
  <c r="D15388" i="1"/>
  <c r="D15389" i="1"/>
  <c r="D15390" i="1"/>
  <c r="D15391" i="1"/>
  <c r="D15392" i="1"/>
  <c r="D15393" i="1"/>
  <c r="D15394" i="1"/>
  <c r="D15395" i="1"/>
  <c r="D15396" i="1"/>
  <c r="D15397" i="1"/>
  <c r="D15398" i="1"/>
  <c r="D15399" i="1"/>
  <c r="D15400" i="1"/>
  <c r="D15401" i="1"/>
  <c r="D15402" i="1"/>
  <c r="D15403" i="1"/>
  <c r="D15404" i="1"/>
  <c r="D15405" i="1"/>
  <c r="D15406" i="1"/>
  <c r="D15407" i="1"/>
  <c r="D15408" i="1"/>
  <c r="D15409" i="1"/>
  <c r="D15410" i="1"/>
  <c r="D15411" i="1"/>
  <c r="D15412" i="1"/>
  <c r="D15413" i="1"/>
  <c r="D15414" i="1"/>
  <c r="D15415" i="1"/>
  <c r="D15416" i="1"/>
  <c r="D15417" i="1"/>
  <c r="D15418" i="1"/>
  <c r="D15419" i="1"/>
  <c r="D15420" i="1"/>
  <c r="D15421" i="1"/>
  <c r="D15422" i="1"/>
  <c r="D15423" i="1"/>
  <c r="D15424" i="1"/>
  <c r="D15425" i="1"/>
  <c r="D15426" i="1"/>
  <c r="D15427" i="1"/>
  <c r="D15428" i="1"/>
  <c r="D15429" i="1"/>
  <c r="D15430" i="1"/>
  <c r="D15431" i="1"/>
  <c r="D15432" i="1"/>
  <c r="D15433" i="1"/>
  <c r="D15434" i="1"/>
  <c r="D15435" i="1"/>
  <c r="D15436" i="1"/>
  <c r="D15437" i="1"/>
  <c r="D15438" i="1"/>
  <c r="D15439" i="1"/>
  <c r="D15440" i="1"/>
  <c r="D15441" i="1"/>
  <c r="D15442" i="1"/>
  <c r="D15443" i="1"/>
  <c r="D15444" i="1"/>
  <c r="D15445" i="1"/>
  <c r="D15446" i="1"/>
  <c r="D15447" i="1"/>
  <c r="D15448" i="1"/>
  <c r="D15449" i="1"/>
  <c r="D15450" i="1"/>
  <c r="D15451" i="1"/>
  <c r="D15452" i="1"/>
  <c r="D15453" i="1"/>
  <c r="D15454" i="1"/>
  <c r="D15455" i="1"/>
  <c r="D15456" i="1"/>
  <c r="D15457" i="1"/>
  <c r="D15458" i="1"/>
  <c r="D15459" i="1"/>
  <c r="D15460" i="1"/>
  <c r="D15461" i="1"/>
  <c r="D15462" i="1"/>
  <c r="D15463" i="1"/>
  <c r="D15464" i="1"/>
  <c r="D15465" i="1"/>
  <c r="D15466" i="1"/>
  <c r="D15467" i="1"/>
  <c r="D15468" i="1"/>
  <c r="D15469" i="1"/>
  <c r="D15470" i="1"/>
  <c r="D15471" i="1"/>
  <c r="D15472" i="1"/>
  <c r="D15473" i="1"/>
  <c r="D15474" i="1"/>
  <c r="D15475" i="1"/>
  <c r="D15476" i="1"/>
  <c r="D15477" i="1"/>
  <c r="D15478" i="1"/>
  <c r="D15479" i="1"/>
  <c r="D15480" i="1"/>
  <c r="D15481" i="1"/>
  <c r="D15482" i="1"/>
  <c r="D15483" i="1"/>
  <c r="D15484" i="1"/>
  <c r="D15485" i="1"/>
  <c r="D15486" i="1"/>
  <c r="D15487" i="1"/>
  <c r="D15488" i="1"/>
  <c r="D15489" i="1"/>
  <c r="D15490" i="1"/>
  <c r="D15491" i="1"/>
  <c r="D15492" i="1"/>
  <c r="D15493" i="1"/>
  <c r="D15494" i="1"/>
  <c r="D15495" i="1"/>
  <c r="D15496" i="1"/>
  <c r="D15497" i="1"/>
  <c r="D15498" i="1"/>
  <c r="D15499" i="1"/>
  <c r="D15500" i="1"/>
  <c r="D15501" i="1"/>
  <c r="D15502" i="1"/>
  <c r="D15503" i="1"/>
  <c r="D15504" i="1"/>
  <c r="D15505" i="1"/>
  <c r="D15506" i="1"/>
  <c r="D15507" i="1"/>
  <c r="D15508" i="1"/>
  <c r="D15509" i="1"/>
  <c r="D15510" i="1"/>
  <c r="D15511" i="1"/>
  <c r="D15512" i="1"/>
  <c r="D15513" i="1"/>
  <c r="D15514" i="1"/>
  <c r="D15515" i="1"/>
  <c r="D15516" i="1"/>
  <c r="D15517" i="1"/>
  <c r="D15518" i="1"/>
  <c r="D15519" i="1"/>
  <c r="D15520" i="1"/>
  <c r="D15521" i="1"/>
  <c r="D15522" i="1"/>
  <c r="D15523" i="1"/>
  <c r="D15524" i="1"/>
  <c r="D15525" i="1"/>
  <c r="D15526" i="1"/>
  <c r="D15527" i="1"/>
  <c r="D15528" i="1"/>
  <c r="D15529" i="1"/>
  <c r="D15530" i="1"/>
  <c r="D15531" i="1"/>
  <c r="D15532" i="1"/>
  <c r="D15533" i="1"/>
  <c r="D15534" i="1"/>
  <c r="D15535" i="1"/>
  <c r="D15536" i="1"/>
  <c r="D15537" i="1"/>
  <c r="D15538" i="1"/>
  <c r="D15539" i="1"/>
  <c r="D15540" i="1"/>
  <c r="D15541" i="1"/>
  <c r="D15542" i="1"/>
  <c r="D15543" i="1"/>
  <c r="D15544" i="1"/>
  <c r="D15545" i="1"/>
  <c r="D15546" i="1"/>
  <c r="D15547" i="1"/>
  <c r="D15548" i="1"/>
  <c r="D15549" i="1"/>
  <c r="D15550" i="1"/>
  <c r="D15551" i="1"/>
  <c r="D15552" i="1"/>
  <c r="D15553" i="1"/>
  <c r="D15554" i="1"/>
  <c r="D15555" i="1"/>
  <c r="D15556" i="1"/>
  <c r="D15557" i="1"/>
  <c r="D15558" i="1"/>
  <c r="D15559" i="1"/>
  <c r="D15560" i="1"/>
  <c r="D15561" i="1"/>
  <c r="D15562" i="1"/>
  <c r="D15563" i="1"/>
  <c r="D15564" i="1"/>
  <c r="D15565" i="1"/>
  <c r="D15566" i="1"/>
  <c r="D15567" i="1"/>
  <c r="D15568" i="1"/>
  <c r="D15569" i="1"/>
  <c r="D15570" i="1"/>
  <c r="D15571" i="1"/>
  <c r="D15572" i="1"/>
  <c r="D15573" i="1"/>
  <c r="D15574" i="1"/>
  <c r="D15575" i="1"/>
  <c r="D15576" i="1"/>
  <c r="D15577" i="1"/>
  <c r="D15578" i="1"/>
  <c r="D15579" i="1"/>
  <c r="D15580" i="1"/>
  <c r="D15581" i="1"/>
  <c r="D15582" i="1"/>
  <c r="D15583" i="1"/>
  <c r="D15584" i="1"/>
  <c r="D15585" i="1"/>
  <c r="D15586" i="1"/>
  <c r="D15587" i="1"/>
  <c r="D15588" i="1"/>
  <c r="D15589" i="1"/>
  <c r="D15590" i="1"/>
  <c r="D15591" i="1"/>
  <c r="D15592" i="1"/>
  <c r="D15593" i="1"/>
  <c r="D15594" i="1"/>
  <c r="D15595" i="1"/>
  <c r="D15596" i="1"/>
  <c r="D15597" i="1"/>
  <c r="D15598" i="1"/>
  <c r="D15599" i="1"/>
  <c r="D15600" i="1"/>
  <c r="D15601" i="1"/>
  <c r="D15602" i="1"/>
  <c r="D15603" i="1"/>
  <c r="D15604" i="1"/>
  <c r="D15605" i="1"/>
  <c r="D15606" i="1"/>
  <c r="D15607" i="1"/>
  <c r="D15608" i="1"/>
  <c r="D15609" i="1"/>
  <c r="D15610" i="1"/>
  <c r="D15611" i="1"/>
  <c r="D15612" i="1"/>
  <c r="D15613" i="1"/>
  <c r="D15614" i="1"/>
  <c r="D15615" i="1"/>
  <c r="D15616" i="1"/>
  <c r="D15617" i="1"/>
  <c r="D15618" i="1"/>
  <c r="D15619" i="1"/>
  <c r="D15620" i="1"/>
  <c r="D15621" i="1"/>
  <c r="D15622" i="1"/>
  <c r="D15623" i="1"/>
  <c r="D15624" i="1"/>
  <c r="D15625" i="1"/>
  <c r="D15626" i="1"/>
  <c r="D15627" i="1"/>
  <c r="D15628" i="1"/>
  <c r="D15629" i="1"/>
  <c r="D15630" i="1"/>
  <c r="D15631" i="1"/>
  <c r="D15632" i="1"/>
  <c r="D15633" i="1"/>
  <c r="D15634" i="1"/>
  <c r="D15635" i="1"/>
  <c r="D15636" i="1"/>
  <c r="D15637" i="1"/>
  <c r="D15638" i="1"/>
  <c r="D15639" i="1"/>
  <c r="D15640" i="1"/>
  <c r="D15641" i="1"/>
  <c r="D15642" i="1"/>
  <c r="D15643" i="1"/>
  <c r="D15644" i="1"/>
  <c r="D15645" i="1"/>
  <c r="D15646" i="1"/>
  <c r="D15647" i="1"/>
  <c r="D15648" i="1"/>
  <c r="D15649" i="1"/>
  <c r="D15650" i="1"/>
  <c r="D15651" i="1"/>
  <c r="D15652" i="1"/>
  <c r="D15653" i="1"/>
  <c r="D15654" i="1"/>
  <c r="D15655" i="1"/>
  <c r="D15656" i="1"/>
  <c r="D15657" i="1"/>
  <c r="D15658" i="1"/>
  <c r="D15659" i="1"/>
  <c r="D15660" i="1"/>
  <c r="D15661" i="1"/>
  <c r="D15662" i="1"/>
  <c r="D15663" i="1"/>
  <c r="D15664" i="1"/>
  <c r="D15665" i="1"/>
  <c r="D15666" i="1"/>
  <c r="D15667" i="1"/>
  <c r="D15668" i="1"/>
  <c r="D15669" i="1"/>
  <c r="D15670" i="1"/>
  <c r="D15671" i="1"/>
  <c r="D15672" i="1"/>
  <c r="D15673" i="1"/>
  <c r="D15674" i="1"/>
  <c r="D15675" i="1"/>
  <c r="D15676" i="1"/>
  <c r="D15677" i="1"/>
  <c r="D15678" i="1"/>
  <c r="D15679" i="1"/>
  <c r="D15680" i="1"/>
  <c r="D15681" i="1"/>
  <c r="D15682" i="1"/>
  <c r="D15683" i="1"/>
  <c r="D15684" i="1"/>
  <c r="D15685" i="1"/>
  <c r="D15686" i="1"/>
  <c r="D15687" i="1"/>
  <c r="D15688" i="1"/>
  <c r="D15689" i="1"/>
  <c r="D15690" i="1"/>
  <c r="D15691" i="1"/>
  <c r="D15692" i="1"/>
  <c r="D15693" i="1"/>
  <c r="D15694" i="1"/>
  <c r="D15695" i="1"/>
  <c r="D15696" i="1"/>
  <c r="D15697" i="1"/>
  <c r="D15698" i="1"/>
  <c r="D15699" i="1"/>
  <c r="D15700" i="1"/>
  <c r="D15701" i="1"/>
  <c r="D15702" i="1"/>
  <c r="D15703" i="1"/>
  <c r="D15704" i="1"/>
  <c r="D15705" i="1"/>
  <c r="D15706" i="1"/>
  <c r="D15707" i="1"/>
  <c r="D15708" i="1"/>
  <c r="D15709" i="1"/>
  <c r="D15710" i="1"/>
  <c r="D15711" i="1"/>
  <c r="D15712" i="1"/>
  <c r="D15713" i="1"/>
  <c r="D15714" i="1"/>
  <c r="D15715" i="1"/>
  <c r="D15716" i="1"/>
  <c r="D15717" i="1"/>
  <c r="D15718" i="1"/>
  <c r="D15719" i="1"/>
  <c r="D15720" i="1"/>
  <c r="D15721" i="1"/>
  <c r="D15722" i="1"/>
  <c r="D15723" i="1"/>
  <c r="D15724" i="1"/>
  <c r="D15725" i="1"/>
  <c r="D15726" i="1"/>
  <c r="D15727" i="1"/>
  <c r="D15728" i="1"/>
  <c r="D15729" i="1"/>
  <c r="D15730" i="1"/>
  <c r="D15731" i="1"/>
  <c r="D15732" i="1"/>
  <c r="D15733" i="1"/>
  <c r="D15734" i="1"/>
  <c r="D15735" i="1"/>
  <c r="D15736" i="1"/>
  <c r="D15737" i="1"/>
  <c r="D15738" i="1"/>
  <c r="D15739" i="1"/>
  <c r="D15740" i="1"/>
  <c r="D15741" i="1"/>
  <c r="D15742" i="1"/>
  <c r="D15743" i="1"/>
  <c r="D15744" i="1"/>
  <c r="D15745" i="1"/>
  <c r="D15746" i="1"/>
  <c r="D15747" i="1"/>
  <c r="D15748" i="1"/>
  <c r="D15749" i="1"/>
  <c r="D15750" i="1"/>
  <c r="D15751" i="1"/>
  <c r="D15752" i="1"/>
  <c r="D15753" i="1"/>
  <c r="D15754" i="1"/>
  <c r="D15755" i="1"/>
  <c r="D15756" i="1"/>
  <c r="D15757" i="1"/>
  <c r="D15758" i="1"/>
  <c r="D15759" i="1"/>
  <c r="D15760" i="1"/>
  <c r="D15761" i="1"/>
  <c r="D15762" i="1"/>
  <c r="D15763" i="1"/>
  <c r="D15764" i="1"/>
  <c r="D15765" i="1"/>
  <c r="D15766" i="1"/>
  <c r="D15767" i="1"/>
  <c r="D15768" i="1"/>
  <c r="D15769" i="1"/>
  <c r="D15770" i="1"/>
  <c r="D15771" i="1"/>
  <c r="D15772" i="1"/>
  <c r="D15773" i="1"/>
  <c r="D15774" i="1"/>
  <c r="D15775" i="1"/>
  <c r="D15776" i="1"/>
  <c r="D15777" i="1"/>
  <c r="D15778" i="1"/>
  <c r="D15779" i="1"/>
  <c r="D15780" i="1"/>
  <c r="D15781" i="1"/>
  <c r="D15782" i="1"/>
  <c r="D15783" i="1"/>
  <c r="D15784" i="1"/>
  <c r="D15785" i="1"/>
  <c r="D15786" i="1"/>
  <c r="D15787" i="1"/>
  <c r="D15788" i="1"/>
  <c r="D15789" i="1"/>
  <c r="D15790" i="1"/>
  <c r="D15791" i="1"/>
  <c r="D15792" i="1"/>
  <c r="D15793" i="1"/>
  <c r="D15794" i="1"/>
  <c r="D15795" i="1"/>
  <c r="D15796" i="1"/>
  <c r="D15797" i="1"/>
  <c r="D15798" i="1"/>
  <c r="D15799" i="1"/>
  <c r="D15800" i="1"/>
  <c r="D15801" i="1"/>
  <c r="D15802" i="1"/>
  <c r="D15803" i="1"/>
  <c r="D15804" i="1"/>
  <c r="D15805" i="1"/>
  <c r="D15806" i="1"/>
  <c r="D15807" i="1"/>
  <c r="D15808" i="1"/>
  <c r="D15809" i="1"/>
  <c r="D15810" i="1"/>
  <c r="D15811" i="1"/>
  <c r="D15812" i="1"/>
  <c r="D15813" i="1"/>
  <c r="D15814" i="1"/>
  <c r="D15815" i="1"/>
  <c r="D15816" i="1"/>
  <c r="D15817" i="1"/>
  <c r="D15818" i="1"/>
  <c r="D15819" i="1"/>
  <c r="D15820" i="1"/>
  <c r="D15821" i="1"/>
  <c r="D15822" i="1"/>
  <c r="D15823" i="1"/>
  <c r="D15824" i="1"/>
  <c r="D15825" i="1"/>
  <c r="D15826" i="1"/>
  <c r="D15827" i="1"/>
  <c r="D15828" i="1"/>
  <c r="D15829" i="1"/>
  <c r="D15830" i="1"/>
  <c r="D15831" i="1"/>
  <c r="D15832" i="1"/>
  <c r="D15833" i="1"/>
  <c r="D15834" i="1"/>
  <c r="D15835" i="1"/>
  <c r="D15836" i="1"/>
  <c r="D15837" i="1"/>
  <c r="D15838" i="1"/>
  <c r="D15839" i="1"/>
  <c r="D15840" i="1"/>
  <c r="D15841" i="1"/>
  <c r="D15842" i="1"/>
  <c r="D15843" i="1"/>
  <c r="D15844" i="1"/>
  <c r="D15845" i="1"/>
  <c r="D15846" i="1"/>
  <c r="D15847" i="1"/>
  <c r="D15848" i="1"/>
  <c r="D15849" i="1"/>
  <c r="D15850" i="1"/>
  <c r="D15851" i="1"/>
  <c r="D15852" i="1"/>
  <c r="D15853" i="1"/>
  <c r="D15854" i="1"/>
  <c r="D15855" i="1"/>
  <c r="D15856" i="1"/>
  <c r="D15857" i="1"/>
  <c r="D15858" i="1"/>
  <c r="D15859" i="1"/>
  <c r="D15860" i="1"/>
  <c r="D15861" i="1"/>
  <c r="D15862" i="1"/>
  <c r="D15863" i="1"/>
  <c r="D15864" i="1"/>
  <c r="D15865" i="1"/>
  <c r="D15866" i="1"/>
  <c r="D15867" i="1"/>
  <c r="D15868" i="1"/>
  <c r="D15869" i="1"/>
  <c r="D15870" i="1"/>
  <c r="D15871" i="1"/>
  <c r="D15872" i="1"/>
  <c r="D15873" i="1"/>
  <c r="D15874" i="1"/>
  <c r="D15875" i="1"/>
  <c r="D15876" i="1"/>
  <c r="D15877" i="1"/>
  <c r="D15878" i="1"/>
  <c r="D15879" i="1"/>
  <c r="D15880" i="1"/>
  <c r="D15881" i="1"/>
  <c r="D15882" i="1"/>
  <c r="D15883" i="1"/>
  <c r="D15884" i="1"/>
  <c r="D15885" i="1"/>
  <c r="D15886" i="1"/>
  <c r="D15887" i="1"/>
  <c r="D15888" i="1"/>
  <c r="D15889" i="1"/>
  <c r="D15890" i="1"/>
  <c r="D15891" i="1"/>
  <c r="D15892" i="1"/>
  <c r="D15893" i="1"/>
  <c r="D15894" i="1"/>
  <c r="D15895" i="1"/>
  <c r="D15896" i="1"/>
  <c r="D15897" i="1"/>
  <c r="D15898" i="1"/>
  <c r="D15899" i="1"/>
  <c r="D15900" i="1"/>
  <c r="D15901" i="1"/>
  <c r="D15902" i="1"/>
  <c r="D15903" i="1"/>
  <c r="D15904" i="1"/>
  <c r="D15905" i="1"/>
  <c r="D15906" i="1"/>
  <c r="D15907" i="1"/>
  <c r="D15908" i="1"/>
  <c r="D15909" i="1"/>
  <c r="D15910" i="1"/>
  <c r="D15911" i="1"/>
  <c r="D15912" i="1"/>
  <c r="D15913" i="1"/>
  <c r="D15914" i="1"/>
  <c r="D15915" i="1"/>
  <c r="D15916" i="1"/>
  <c r="D15917" i="1"/>
  <c r="D15918" i="1"/>
  <c r="D15919" i="1"/>
  <c r="D15920" i="1"/>
  <c r="D15921" i="1"/>
  <c r="D15922" i="1"/>
  <c r="D15923" i="1"/>
  <c r="D15924" i="1"/>
  <c r="D15925" i="1"/>
  <c r="D15926" i="1"/>
  <c r="D15927" i="1"/>
  <c r="D15928" i="1"/>
  <c r="D15929" i="1"/>
  <c r="D15930" i="1"/>
  <c r="D15931" i="1"/>
  <c r="D15932" i="1"/>
  <c r="D15933" i="1"/>
  <c r="D15934" i="1"/>
  <c r="D15935" i="1"/>
  <c r="D15936" i="1"/>
  <c r="D15937" i="1"/>
  <c r="D15938" i="1"/>
  <c r="D15939" i="1"/>
  <c r="D15940" i="1"/>
  <c r="D15941" i="1"/>
  <c r="D15942" i="1"/>
  <c r="D15943" i="1"/>
  <c r="D15944" i="1"/>
  <c r="D15945" i="1"/>
  <c r="D15946" i="1"/>
  <c r="D15947" i="1"/>
  <c r="D15948" i="1"/>
  <c r="D15949" i="1"/>
  <c r="D15950" i="1"/>
  <c r="D15951" i="1"/>
  <c r="D15952" i="1"/>
  <c r="D15953" i="1"/>
  <c r="D15954" i="1"/>
  <c r="D15955" i="1"/>
  <c r="D15956" i="1"/>
  <c r="D15957" i="1"/>
  <c r="D15958" i="1"/>
  <c r="D15959" i="1"/>
  <c r="D15960" i="1"/>
  <c r="D15961" i="1"/>
  <c r="D15962" i="1"/>
  <c r="D15963" i="1"/>
  <c r="D15964" i="1"/>
  <c r="D15965" i="1"/>
  <c r="D15966" i="1"/>
  <c r="D15967" i="1"/>
  <c r="D15968" i="1"/>
  <c r="D15969" i="1"/>
  <c r="D15970" i="1"/>
  <c r="D15971" i="1"/>
  <c r="D15972" i="1"/>
  <c r="D15973" i="1"/>
  <c r="D15974" i="1"/>
  <c r="D15975" i="1"/>
  <c r="D15976" i="1"/>
  <c r="D15977" i="1"/>
  <c r="D15978" i="1"/>
  <c r="D15979" i="1"/>
  <c r="D15980" i="1"/>
  <c r="D15981" i="1"/>
  <c r="D15982" i="1"/>
  <c r="D15983" i="1"/>
  <c r="D15984" i="1"/>
  <c r="D15985" i="1"/>
  <c r="D15986" i="1"/>
  <c r="D15987" i="1"/>
  <c r="D15988" i="1"/>
  <c r="D15989" i="1"/>
  <c r="D15990" i="1"/>
  <c r="D15991" i="1"/>
  <c r="D15992" i="1"/>
  <c r="D15993" i="1"/>
  <c r="D15994" i="1"/>
  <c r="D15995" i="1"/>
  <c r="D15996" i="1"/>
  <c r="D15997" i="1"/>
  <c r="D15998" i="1"/>
  <c r="D15999" i="1"/>
  <c r="D16000" i="1"/>
  <c r="D16001" i="1"/>
  <c r="D16002" i="1"/>
  <c r="D16003" i="1"/>
  <c r="D16004" i="1"/>
  <c r="D16005" i="1"/>
  <c r="D16006" i="1"/>
  <c r="D16007" i="1"/>
  <c r="D16008" i="1"/>
  <c r="D16009" i="1"/>
  <c r="D16010" i="1"/>
  <c r="D16011" i="1"/>
  <c r="D16012" i="1"/>
  <c r="D16013" i="1"/>
  <c r="D16014" i="1"/>
  <c r="D16015" i="1"/>
  <c r="D16016" i="1"/>
  <c r="D16017" i="1"/>
  <c r="D16018" i="1"/>
  <c r="D16019" i="1"/>
  <c r="D16020" i="1"/>
  <c r="D16021" i="1"/>
  <c r="D16022" i="1"/>
  <c r="D16023" i="1"/>
  <c r="D16024" i="1"/>
  <c r="D16025" i="1"/>
  <c r="D16026" i="1"/>
  <c r="D16027" i="1"/>
  <c r="D16028" i="1"/>
  <c r="D16029" i="1"/>
  <c r="D16030" i="1"/>
  <c r="D16031" i="1"/>
  <c r="D16032" i="1"/>
  <c r="D16033" i="1"/>
  <c r="D16034" i="1"/>
  <c r="D16035" i="1"/>
  <c r="D16036" i="1"/>
  <c r="D16037" i="1"/>
  <c r="D16038" i="1"/>
  <c r="D16039" i="1"/>
  <c r="D16040" i="1"/>
  <c r="D16041" i="1"/>
  <c r="D16042" i="1"/>
  <c r="D16043" i="1"/>
  <c r="D16044" i="1"/>
  <c r="D16045" i="1"/>
  <c r="D16046" i="1"/>
  <c r="D16047" i="1"/>
  <c r="D16048" i="1"/>
  <c r="D16049" i="1"/>
  <c r="D16050" i="1"/>
  <c r="D16051" i="1"/>
  <c r="D16052" i="1"/>
  <c r="D16053" i="1"/>
  <c r="D16054" i="1"/>
  <c r="D16055" i="1"/>
  <c r="D16056" i="1"/>
  <c r="D16057" i="1"/>
  <c r="D16058" i="1"/>
  <c r="D16059" i="1"/>
  <c r="D16060" i="1"/>
  <c r="D16061" i="1"/>
  <c r="D16062" i="1"/>
  <c r="D16063" i="1"/>
  <c r="D16064" i="1"/>
  <c r="D16065" i="1"/>
  <c r="D16066" i="1"/>
  <c r="D16067" i="1"/>
  <c r="D16068" i="1"/>
  <c r="D16069" i="1"/>
  <c r="D16070" i="1"/>
  <c r="D16071" i="1"/>
  <c r="D16072" i="1"/>
  <c r="D16073" i="1"/>
  <c r="D16074" i="1"/>
  <c r="D16075" i="1"/>
  <c r="D16076" i="1"/>
  <c r="D16077" i="1"/>
  <c r="D16078" i="1"/>
  <c r="D16079" i="1"/>
  <c r="D16080" i="1"/>
  <c r="D16081" i="1"/>
  <c r="D16082" i="1"/>
  <c r="D16083" i="1"/>
  <c r="D16084" i="1"/>
  <c r="D16085" i="1"/>
  <c r="D16086" i="1"/>
  <c r="D16087" i="1"/>
  <c r="D16088" i="1"/>
  <c r="D16089" i="1"/>
  <c r="D16090" i="1"/>
  <c r="D16091" i="1"/>
  <c r="D16092" i="1"/>
  <c r="D16093" i="1"/>
  <c r="D16094" i="1"/>
  <c r="D16095" i="1"/>
  <c r="D16096" i="1"/>
  <c r="D16097" i="1"/>
  <c r="D16098" i="1"/>
  <c r="D16099" i="1"/>
  <c r="D16100" i="1"/>
  <c r="D16101" i="1"/>
  <c r="D16102" i="1"/>
  <c r="D16103" i="1"/>
  <c r="D16104" i="1"/>
  <c r="D16105" i="1"/>
  <c r="D16106" i="1"/>
  <c r="D16107" i="1"/>
  <c r="D16108" i="1"/>
  <c r="D16109" i="1"/>
  <c r="D16110" i="1"/>
  <c r="D16111" i="1"/>
  <c r="D16112" i="1"/>
  <c r="D16113" i="1"/>
  <c r="D16114" i="1"/>
  <c r="D16115" i="1"/>
  <c r="D16116" i="1"/>
  <c r="D16117" i="1"/>
  <c r="D16118" i="1"/>
  <c r="D16119" i="1"/>
  <c r="D16120" i="1"/>
  <c r="D16121" i="1"/>
  <c r="D16122" i="1"/>
  <c r="D16123" i="1"/>
  <c r="D16124" i="1"/>
  <c r="D16125" i="1"/>
  <c r="D16126" i="1"/>
  <c r="D16127" i="1"/>
  <c r="D16128" i="1"/>
  <c r="D16129" i="1"/>
  <c r="D16130" i="1"/>
  <c r="D16131" i="1"/>
  <c r="D16132" i="1"/>
  <c r="D16133" i="1"/>
  <c r="D16134" i="1"/>
  <c r="D16135" i="1"/>
  <c r="D16136" i="1"/>
  <c r="D16137" i="1"/>
  <c r="D16138" i="1"/>
  <c r="D16139" i="1"/>
  <c r="D16140" i="1"/>
  <c r="D16141" i="1"/>
  <c r="D16142" i="1"/>
  <c r="D16143" i="1"/>
  <c r="D16144" i="1"/>
  <c r="D16145" i="1"/>
  <c r="D16146" i="1"/>
  <c r="D16147" i="1"/>
  <c r="D16148" i="1"/>
  <c r="D16149" i="1"/>
  <c r="D16150" i="1"/>
  <c r="D16151" i="1"/>
  <c r="D16152" i="1"/>
  <c r="D16153" i="1"/>
  <c r="D16154" i="1"/>
  <c r="D16155" i="1"/>
  <c r="D16156" i="1"/>
  <c r="D16157" i="1"/>
  <c r="D16158" i="1"/>
  <c r="D16159" i="1"/>
  <c r="D16160" i="1"/>
  <c r="D16161" i="1"/>
  <c r="D16162" i="1"/>
  <c r="D16163" i="1"/>
  <c r="D16164" i="1"/>
  <c r="D16165" i="1"/>
  <c r="D16166" i="1"/>
  <c r="D16167" i="1"/>
  <c r="D16168" i="1"/>
  <c r="D16169" i="1"/>
  <c r="D16170" i="1"/>
  <c r="D16171" i="1"/>
  <c r="D16172" i="1"/>
  <c r="D16173" i="1"/>
  <c r="D16174" i="1"/>
  <c r="D16175" i="1"/>
  <c r="D16176" i="1"/>
  <c r="D16177" i="1"/>
  <c r="D16178" i="1"/>
  <c r="D16179" i="1"/>
  <c r="D16180" i="1"/>
  <c r="D16181" i="1"/>
  <c r="D16182" i="1"/>
  <c r="D16183" i="1"/>
  <c r="D16184" i="1"/>
  <c r="D16185" i="1"/>
  <c r="D16186" i="1"/>
  <c r="D16187" i="1"/>
  <c r="D16188" i="1"/>
  <c r="D16189" i="1"/>
  <c r="D16190" i="1"/>
  <c r="D16191" i="1"/>
  <c r="D16192" i="1"/>
  <c r="D16193" i="1"/>
  <c r="D16194" i="1"/>
  <c r="D16195" i="1"/>
  <c r="D16196" i="1"/>
  <c r="D16197" i="1"/>
  <c r="D16198" i="1"/>
  <c r="D16199" i="1"/>
  <c r="D16200" i="1"/>
  <c r="D16201" i="1"/>
  <c r="D16202" i="1"/>
  <c r="D16203" i="1"/>
  <c r="D16204" i="1"/>
  <c r="D16205" i="1"/>
  <c r="D16206" i="1"/>
  <c r="D16207" i="1"/>
  <c r="D16208" i="1"/>
  <c r="D16209" i="1"/>
  <c r="D16210" i="1"/>
  <c r="D16211" i="1"/>
  <c r="D16212" i="1"/>
  <c r="D16213" i="1"/>
  <c r="D16214" i="1"/>
  <c r="D16215" i="1"/>
  <c r="D16216" i="1"/>
  <c r="D16217" i="1"/>
  <c r="D16218" i="1"/>
  <c r="D16219" i="1"/>
  <c r="D16220" i="1"/>
  <c r="D16221" i="1"/>
  <c r="D16222" i="1"/>
  <c r="D16223" i="1"/>
  <c r="D16224" i="1"/>
  <c r="D16225" i="1"/>
  <c r="D16226" i="1"/>
  <c r="D16227" i="1"/>
  <c r="D16228" i="1"/>
  <c r="D16229" i="1"/>
  <c r="D16230" i="1"/>
  <c r="D16231" i="1"/>
  <c r="D16232" i="1"/>
  <c r="D16233" i="1"/>
  <c r="D16234" i="1"/>
  <c r="D16235" i="1"/>
  <c r="D16236" i="1"/>
  <c r="D16237" i="1"/>
  <c r="D16238" i="1"/>
  <c r="D16239" i="1"/>
  <c r="D16240" i="1"/>
  <c r="D16241" i="1"/>
  <c r="D16242" i="1"/>
  <c r="D16243" i="1"/>
  <c r="D16244" i="1"/>
  <c r="D16245" i="1"/>
  <c r="D16246" i="1"/>
  <c r="D16247" i="1"/>
  <c r="D16248" i="1"/>
  <c r="D16249" i="1"/>
  <c r="D16250" i="1"/>
  <c r="D16251" i="1"/>
  <c r="D16252" i="1"/>
  <c r="D16253" i="1"/>
  <c r="D16254" i="1"/>
  <c r="D16255" i="1"/>
  <c r="D16256" i="1"/>
  <c r="D16257" i="1"/>
  <c r="D16258" i="1"/>
  <c r="D16259" i="1"/>
  <c r="D16260" i="1"/>
  <c r="D16261" i="1"/>
  <c r="D16262" i="1"/>
  <c r="D16263" i="1"/>
  <c r="D16264" i="1"/>
  <c r="D16265" i="1"/>
  <c r="D16266" i="1"/>
  <c r="D16267" i="1"/>
  <c r="D16268" i="1"/>
  <c r="D16269" i="1"/>
  <c r="D16270" i="1"/>
  <c r="D16271" i="1"/>
  <c r="D16272" i="1"/>
  <c r="D16273" i="1"/>
  <c r="D16274" i="1"/>
  <c r="D16275" i="1"/>
  <c r="D16276" i="1"/>
  <c r="D16277" i="1"/>
  <c r="D16278" i="1"/>
  <c r="D16279" i="1"/>
  <c r="D16280" i="1"/>
  <c r="D16281" i="1"/>
  <c r="D16282" i="1"/>
  <c r="D16283" i="1"/>
  <c r="D16284" i="1"/>
  <c r="D16285" i="1"/>
  <c r="D16286" i="1"/>
  <c r="D16287" i="1"/>
  <c r="D16288" i="1"/>
  <c r="D16289" i="1"/>
  <c r="D16290" i="1"/>
  <c r="D16291" i="1"/>
  <c r="D16292" i="1"/>
  <c r="D16293" i="1"/>
  <c r="D16294" i="1"/>
  <c r="D16295" i="1"/>
  <c r="D16296" i="1"/>
  <c r="D16297" i="1"/>
  <c r="D16298" i="1"/>
  <c r="D16299" i="1"/>
  <c r="D16300" i="1"/>
  <c r="D16301" i="1"/>
  <c r="D16302" i="1"/>
  <c r="D16303" i="1"/>
  <c r="D16304" i="1"/>
  <c r="D16305" i="1"/>
  <c r="D16306" i="1"/>
  <c r="D16307" i="1"/>
  <c r="D16308" i="1"/>
  <c r="D16309" i="1"/>
  <c r="D16310" i="1"/>
  <c r="D16311" i="1"/>
  <c r="D16312" i="1"/>
  <c r="D16313" i="1"/>
  <c r="D16314" i="1"/>
  <c r="D16315" i="1"/>
  <c r="D16316" i="1"/>
  <c r="D16317" i="1"/>
  <c r="D16318" i="1"/>
  <c r="D16319" i="1"/>
  <c r="D16320" i="1"/>
  <c r="D16321" i="1"/>
  <c r="D16322" i="1"/>
  <c r="D16323" i="1"/>
  <c r="D16324" i="1"/>
  <c r="D16325" i="1"/>
  <c r="D16326" i="1"/>
  <c r="D16327" i="1"/>
  <c r="D16328" i="1"/>
  <c r="D16329" i="1"/>
  <c r="D16330" i="1"/>
  <c r="D16331" i="1"/>
  <c r="D16332" i="1"/>
  <c r="D16333" i="1"/>
  <c r="D16334" i="1"/>
  <c r="D16335" i="1"/>
  <c r="D16336" i="1"/>
  <c r="D16337" i="1"/>
  <c r="D16338" i="1"/>
  <c r="D16339" i="1"/>
  <c r="D16340" i="1"/>
  <c r="D16341" i="1"/>
  <c r="D16342" i="1"/>
  <c r="D16343" i="1"/>
  <c r="D16344" i="1"/>
  <c r="D16345" i="1"/>
  <c r="D16346" i="1"/>
  <c r="D16347" i="1"/>
  <c r="D16348" i="1"/>
  <c r="D16349" i="1"/>
  <c r="D16350" i="1"/>
  <c r="D16351" i="1"/>
  <c r="D16352" i="1"/>
  <c r="D16353" i="1"/>
  <c r="D16354" i="1"/>
  <c r="D16355" i="1"/>
  <c r="D16356" i="1"/>
  <c r="D16357" i="1"/>
  <c r="D16358" i="1"/>
  <c r="D16359" i="1"/>
  <c r="D16360" i="1"/>
  <c r="D16361" i="1"/>
  <c r="D16362" i="1"/>
  <c r="D16363" i="1"/>
  <c r="D16364" i="1"/>
  <c r="D16365" i="1"/>
  <c r="D16366" i="1"/>
  <c r="D16367" i="1"/>
  <c r="D16368" i="1"/>
  <c r="D16369" i="1"/>
  <c r="D16370" i="1"/>
  <c r="D16371" i="1"/>
  <c r="D16372" i="1"/>
  <c r="D16373" i="1"/>
  <c r="D16374" i="1"/>
  <c r="D16375" i="1"/>
  <c r="D16376" i="1"/>
  <c r="D16377" i="1"/>
  <c r="D16378" i="1"/>
  <c r="D16379" i="1"/>
  <c r="D16380" i="1"/>
  <c r="D16381" i="1"/>
  <c r="D16382" i="1"/>
  <c r="D16383" i="1"/>
  <c r="D16384" i="1"/>
  <c r="D16385" i="1"/>
  <c r="D16386" i="1"/>
  <c r="D16387" i="1"/>
  <c r="D16388" i="1"/>
  <c r="D16389" i="1"/>
  <c r="D16390" i="1"/>
  <c r="D16391" i="1"/>
  <c r="D16392" i="1"/>
  <c r="D16393" i="1"/>
  <c r="D16394" i="1"/>
  <c r="D16395" i="1"/>
  <c r="D16396" i="1"/>
  <c r="D16397" i="1"/>
  <c r="D16398" i="1"/>
  <c r="D16399" i="1"/>
  <c r="D16400" i="1"/>
  <c r="D16401" i="1"/>
  <c r="D16402" i="1"/>
  <c r="D16403" i="1"/>
  <c r="D16404" i="1"/>
  <c r="D16405" i="1"/>
  <c r="D16406" i="1"/>
  <c r="D16407" i="1"/>
  <c r="D16408" i="1"/>
  <c r="D16409" i="1"/>
  <c r="D16410" i="1"/>
  <c r="D16411" i="1"/>
  <c r="D16412" i="1"/>
  <c r="D16413" i="1"/>
  <c r="D16414" i="1"/>
  <c r="D16415" i="1"/>
  <c r="D16416" i="1"/>
  <c r="D16417" i="1"/>
  <c r="D16418" i="1"/>
  <c r="D16419" i="1"/>
  <c r="D16420" i="1"/>
  <c r="D16421" i="1"/>
  <c r="D16422" i="1"/>
  <c r="D16423" i="1"/>
  <c r="D16424" i="1"/>
  <c r="D16425" i="1"/>
  <c r="D16426" i="1"/>
  <c r="D16427" i="1"/>
  <c r="D16428" i="1"/>
  <c r="D16429" i="1"/>
  <c r="D16430" i="1"/>
  <c r="D16431" i="1"/>
  <c r="D16432" i="1"/>
  <c r="D16433" i="1"/>
  <c r="D16434" i="1"/>
  <c r="D16435" i="1"/>
  <c r="D16436" i="1"/>
  <c r="D16437" i="1"/>
  <c r="D16438" i="1"/>
  <c r="D16439" i="1"/>
  <c r="D16440" i="1"/>
  <c r="D16441" i="1"/>
  <c r="D16442" i="1"/>
  <c r="D16443" i="1"/>
  <c r="D16444" i="1"/>
  <c r="D16445" i="1"/>
  <c r="D16446" i="1"/>
  <c r="D16447" i="1"/>
  <c r="D16448" i="1"/>
  <c r="D16449" i="1"/>
  <c r="D16450" i="1"/>
  <c r="D16451" i="1"/>
  <c r="D16452" i="1"/>
  <c r="D16453" i="1"/>
  <c r="D16454" i="1"/>
  <c r="D16455" i="1"/>
  <c r="D16456" i="1"/>
  <c r="D16457" i="1"/>
  <c r="D16458" i="1"/>
  <c r="D16459" i="1"/>
  <c r="D16460" i="1"/>
  <c r="D16461" i="1"/>
  <c r="D16462" i="1"/>
  <c r="D16463" i="1"/>
  <c r="D16464" i="1"/>
  <c r="D16465" i="1"/>
  <c r="D16466" i="1"/>
  <c r="D16467" i="1"/>
  <c r="D16468" i="1"/>
  <c r="D16469" i="1"/>
  <c r="D16470" i="1"/>
  <c r="D16471" i="1"/>
  <c r="D16472" i="1"/>
  <c r="D16473" i="1"/>
  <c r="D16474" i="1"/>
  <c r="D16475" i="1"/>
  <c r="D16476" i="1"/>
  <c r="D16477" i="1"/>
  <c r="D16478" i="1"/>
  <c r="D16479" i="1"/>
  <c r="D16480" i="1"/>
  <c r="D16481" i="1"/>
  <c r="D16482" i="1"/>
  <c r="D16483" i="1"/>
  <c r="D16484" i="1"/>
  <c r="D16485" i="1"/>
  <c r="D16486" i="1"/>
  <c r="D16487" i="1"/>
  <c r="D16488" i="1"/>
  <c r="D16489" i="1"/>
  <c r="D16490" i="1"/>
  <c r="D16491" i="1"/>
  <c r="D16492" i="1"/>
  <c r="D16493" i="1"/>
  <c r="D16494" i="1"/>
  <c r="D16495" i="1"/>
  <c r="D16496" i="1"/>
  <c r="D16497" i="1"/>
  <c r="D16498" i="1"/>
  <c r="D16499" i="1"/>
  <c r="D16500" i="1"/>
  <c r="D16501" i="1"/>
  <c r="D16502" i="1"/>
  <c r="D16503" i="1"/>
  <c r="D16504" i="1"/>
  <c r="D16505" i="1"/>
  <c r="D16506" i="1"/>
  <c r="D16507" i="1"/>
  <c r="D16508" i="1"/>
  <c r="D16509" i="1"/>
  <c r="D16510" i="1"/>
  <c r="D16511" i="1"/>
  <c r="D16512" i="1"/>
  <c r="D16513" i="1"/>
  <c r="D16514" i="1"/>
  <c r="D16515" i="1"/>
  <c r="D16516" i="1"/>
  <c r="D16517" i="1"/>
  <c r="D16518" i="1"/>
  <c r="D16519" i="1"/>
  <c r="D16520" i="1"/>
  <c r="D16521" i="1"/>
  <c r="D16522" i="1"/>
  <c r="D16523" i="1"/>
  <c r="D16524" i="1"/>
  <c r="D16525" i="1"/>
  <c r="D16526" i="1"/>
  <c r="D16527" i="1"/>
  <c r="D16528" i="1"/>
  <c r="D16529" i="1"/>
  <c r="D16530" i="1"/>
  <c r="D16531" i="1"/>
  <c r="D16532" i="1"/>
  <c r="D16533" i="1"/>
  <c r="D16534" i="1"/>
  <c r="D16535" i="1"/>
  <c r="D16536" i="1"/>
  <c r="D16537" i="1"/>
  <c r="D16538" i="1"/>
  <c r="D16539" i="1"/>
  <c r="D16540" i="1"/>
  <c r="D16541" i="1"/>
  <c r="D16542" i="1"/>
  <c r="D16543" i="1"/>
  <c r="D16544" i="1"/>
  <c r="D16545" i="1"/>
  <c r="D16546" i="1"/>
  <c r="D16547" i="1"/>
  <c r="D16548" i="1"/>
  <c r="D16549" i="1"/>
  <c r="D16550" i="1"/>
  <c r="D16551" i="1"/>
  <c r="D16552" i="1"/>
  <c r="D16553" i="1"/>
  <c r="D16554" i="1"/>
  <c r="D16555" i="1"/>
  <c r="D16556" i="1"/>
  <c r="D16557" i="1"/>
  <c r="D16558" i="1"/>
  <c r="D16559" i="1"/>
  <c r="D16560" i="1"/>
  <c r="D16561" i="1"/>
  <c r="D16562" i="1"/>
  <c r="D16563" i="1"/>
  <c r="D16564" i="1"/>
  <c r="D16565" i="1"/>
  <c r="D16566" i="1"/>
  <c r="D16567" i="1"/>
  <c r="D16568" i="1"/>
  <c r="D16569" i="1"/>
  <c r="D16570" i="1"/>
  <c r="D16571" i="1"/>
  <c r="D16572" i="1"/>
  <c r="D16573" i="1"/>
  <c r="D16574" i="1"/>
  <c r="D16575" i="1"/>
  <c r="D16576" i="1"/>
  <c r="D16577" i="1"/>
  <c r="D16578" i="1"/>
  <c r="D16579" i="1"/>
  <c r="D16580" i="1"/>
  <c r="D16581" i="1"/>
  <c r="D16582" i="1"/>
  <c r="D16583" i="1"/>
  <c r="D16584" i="1"/>
  <c r="D16585" i="1"/>
  <c r="D16586" i="1"/>
  <c r="D16587" i="1"/>
  <c r="D16588" i="1"/>
  <c r="D16589" i="1"/>
  <c r="D16590" i="1"/>
  <c r="D16591" i="1"/>
  <c r="D16592" i="1"/>
  <c r="D16593" i="1"/>
  <c r="D16594" i="1"/>
  <c r="D16595" i="1"/>
  <c r="D16596" i="1"/>
  <c r="D16597" i="1"/>
  <c r="D16598" i="1"/>
  <c r="D16599" i="1"/>
  <c r="D16600" i="1"/>
  <c r="D16601" i="1"/>
  <c r="D16602" i="1"/>
  <c r="D16603" i="1"/>
  <c r="D16604" i="1"/>
  <c r="D16605" i="1"/>
  <c r="D16606" i="1"/>
  <c r="D16607" i="1"/>
  <c r="D16608" i="1"/>
  <c r="D16609" i="1"/>
  <c r="D16610" i="1"/>
  <c r="D16611" i="1"/>
  <c r="D16612" i="1"/>
  <c r="D16613" i="1"/>
  <c r="D16614" i="1"/>
  <c r="D16615" i="1"/>
  <c r="D16616" i="1"/>
  <c r="D16617" i="1"/>
  <c r="D16618" i="1"/>
  <c r="D16619" i="1"/>
  <c r="D16620" i="1"/>
  <c r="D16621" i="1"/>
  <c r="D16622" i="1"/>
  <c r="D16623" i="1"/>
  <c r="D16624" i="1"/>
  <c r="D16625" i="1"/>
  <c r="D16626" i="1"/>
  <c r="D16627" i="1"/>
  <c r="D16628" i="1"/>
  <c r="D16629" i="1"/>
  <c r="D16630" i="1"/>
  <c r="D16631" i="1"/>
  <c r="D16632" i="1"/>
  <c r="D16633" i="1"/>
  <c r="D16634" i="1"/>
  <c r="D16635" i="1"/>
  <c r="D16636" i="1"/>
  <c r="D16637" i="1"/>
  <c r="D16638" i="1"/>
  <c r="D16639" i="1"/>
  <c r="D16640" i="1"/>
  <c r="D16641" i="1"/>
  <c r="D16642" i="1"/>
  <c r="D16643" i="1"/>
  <c r="D16644" i="1"/>
  <c r="D16645" i="1"/>
  <c r="D16646" i="1"/>
  <c r="D16647" i="1"/>
  <c r="D16648" i="1"/>
  <c r="D16649" i="1"/>
  <c r="D16650" i="1"/>
  <c r="D16651" i="1"/>
  <c r="D16652" i="1"/>
  <c r="D16653" i="1"/>
  <c r="D16654" i="1"/>
  <c r="D16655" i="1"/>
  <c r="D16656" i="1"/>
  <c r="D16657" i="1"/>
  <c r="D16658" i="1"/>
  <c r="D16659" i="1"/>
  <c r="D16660" i="1"/>
  <c r="D16661" i="1"/>
  <c r="D16662" i="1"/>
  <c r="D16663" i="1"/>
  <c r="D16664" i="1"/>
  <c r="D16665" i="1"/>
  <c r="D16666" i="1"/>
  <c r="D16667" i="1"/>
  <c r="D16668" i="1"/>
  <c r="D16669" i="1"/>
  <c r="D16670" i="1"/>
  <c r="D16671" i="1"/>
  <c r="D16672" i="1"/>
  <c r="D16673" i="1"/>
  <c r="D16674" i="1"/>
  <c r="D16675" i="1"/>
  <c r="D16676" i="1"/>
  <c r="D16677" i="1"/>
  <c r="D16678" i="1"/>
  <c r="D16679" i="1"/>
  <c r="D16680" i="1"/>
  <c r="D16681" i="1"/>
  <c r="D16682" i="1"/>
  <c r="D16683" i="1"/>
  <c r="D16684" i="1"/>
  <c r="D16685" i="1"/>
  <c r="D16686" i="1"/>
  <c r="D16687" i="1"/>
  <c r="D16688" i="1"/>
  <c r="D16689" i="1"/>
  <c r="D16690" i="1"/>
  <c r="D16691" i="1"/>
  <c r="D16692" i="1"/>
  <c r="D16693" i="1"/>
  <c r="D16694" i="1"/>
  <c r="D16695" i="1"/>
  <c r="D16696" i="1"/>
  <c r="D16697" i="1"/>
  <c r="D16698" i="1"/>
  <c r="D16699" i="1"/>
  <c r="D16700" i="1"/>
  <c r="D16701" i="1"/>
  <c r="D16702" i="1"/>
  <c r="D16703" i="1"/>
  <c r="D16704" i="1"/>
  <c r="D16705" i="1"/>
  <c r="D16706" i="1"/>
  <c r="D16707" i="1"/>
  <c r="D16708" i="1"/>
  <c r="D16709" i="1"/>
  <c r="D16710" i="1"/>
  <c r="D16711" i="1"/>
  <c r="D16712" i="1"/>
  <c r="D16713" i="1"/>
  <c r="D16714" i="1"/>
  <c r="D16715" i="1"/>
  <c r="D16716" i="1"/>
  <c r="D16717" i="1"/>
  <c r="D16718" i="1"/>
  <c r="D16719" i="1"/>
  <c r="D16720" i="1"/>
  <c r="D16721" i="1"/>
  <c r="D16722" i="1"/>
  <c r="D16723" i="1"/>
  <c r="D16724" i="1"/>
  <c r="D16725" i="1"/>
  <c r="D16726" i="1"/>
  <c r="D16727" i="1"/>
  <c r="D16728" i="1"/>
  <c r="D16729" i="1"/>
  <c r="D16730" i="1"/>
  <c r="D16731" i="1"/>
  <c r="D16732" i="1"/>
  <c r="D16733" i="1"/>
  <c r="D16734" i="1"/>
  <c r="D16735" i="1"/>
  <c r="D16736" i="1"/>
  <c r="D16737" i="1"/>
  <c r="D16738" i="1"/>
  <c r="D16739" i="1"/>
  <c r="D16740" i="1"/>
  <c r="D16741" i="1"/>
  <c r="D16742" i="1"/>
  <c r="D16743" i="1"/>
  <c r="D16744" i="1"/>
  <c r="D16745" i="1"/>
  <c r="D16746" i="1"/>
  <c r="D16747" i="1"/>
  <c r="D16748" i="1"/>
  <c r="D16749" i="1"/>
  <c r="D16750" i="1"/>
  <c r="D16751" i="1"/>
  <c r="D16752" i="1"/>
  <c r="D16753" i="1"/>
  <c r="D16754" i="1"/>
  <c r="D16755" i="1"/>
  <c r="D16756" i="1"/>
  <c r="D16757" i="1"/>
  <c r="D16758" i="1"/>
  <c r="D16759" i="1"/>
  <c r="D16760" i="1"/>
  <c r="D16761" i="1"/>
  <c r="D16762" i="1"/>
  <c r="D16763" i="1"/>
  <c r="D16764" i="1"/>
  <c r="D16765" i="1"/>
  <c r="D16766" i="1"/>
  <c r="D16767" i="1"/>
  <c r="D16768" i="1"/>
  <c r="D16769" i="1"/>
  <c r="D16770" i="1"/>
  <c r="D16771" i="1"/>
  <c r="D16772" i="1"/>
  <c r="D16773" i="1"/>
  <c r="D16774" i="1"/>
  <c r="D16775" i="1"/>
  <c r="D16776" i="1"/>
  <c r="D16777" i="1"/>
  <c r="D16778" i="1"/>
  <c r="D16779" i="1"/>
  <c r="D16780" i="1"/>
  <c r="D16781" i="1"/>
  <c r="D16782" i="1"/>
  <c r="D16783" i="1"/>
  <c r="D16784" i="1"/>
  <c r="D16785" i="1"/>
  <c r="D16786" i="1"/>
  <c r="D16787" i="1"/>
  <c r="D16788" i="1"/>
  <c r="D16789" i="1"/>
  <c r="D16790" i="1"/>
  <c r="D16791" i="1"/>
  <c r="D16792" i="1"/>
  <c r="D16793" i="1"/>
  <c r="D16794" i="1"/>
  <c r="D16795" i="1"/>
  <c r="D16796" i="1"/>
  <c r="D16797" i="1"/>
  <c r="D16798" i="1"/>
  <c r="D16799" i="1"/>
  <c r="D16800" i="1"/>
  <c r="D16801" i="1"/>
  <c r="D16802" i="1"/>
  <c r="D16803" i="1"/>
  <c r="D16804" i="1"/>
  <c r="D16805" i="1"/>
  <c r="D16806" i="1"/>
  <c r="D16807" i="1"/>
  <c r="D16808" i="1"/>
  <c r="D16809" i="1"/>
  <c r="D16810" i="1"/>
  <c r="D16811" i="1"/>
  <c r="D16812" i="1"/>
  <c r="D16813" i="1"/>
  <c r="D16814" i="1"/>
  <c r="D16815" i="1"/>
  <c r="D16816" i="1"/>
  <c r="D16817" i="1"/>
  <c r="D16818" i="1"/>
  <c r="D16819" i="1"/>
  <c r="D16820" i="1"/>
  <c r="D16821" i="1"/>
  <c r="D16822" i="1"/>
  <c r="D16823" i="1"/>
  <c r="D16824" i="1"/>
  <c r="D16825" i="1"/>
  <c r="D16826" i="1"/>
  <c r="D16827" i="1"/>
  <c r="D16828" i="1"/>
  <c r="D16829" i="1"/>
  <c r="D16830" i="1"/>
  <c r="D16831" i="1"/>
  <c r="D16832" i="1"/>
  <c r="D16833" i="1"/>
  <c r="D16834" i="1"/>
  <c r="D16835" i="1"/>
  <c r="D16836" i="1"/>
  <c r="D16837" i="1"/>
  <c r="D16838" i="1"/>
  <c r="D16839" i="1"/>
  <c r="D16840" i="1"/>
  <c r="D16841" i="1"/>
  <c r="D16842" i="1"/>
  <c r="D16843" i="1"/>
  <c r="D16844" i="1"/>
  <c r="D16845" i="1"/>
  <c r="D16846" i="1"/>
  <c r="D16847" i="1"/>
  <c r="D16848" i="1"/>
  <c r="D16849" i="1"/>
  <c r="D16850" i="1"/>
  <c r="D16851" i="1"/>
  <c r="D16852" i="1"/>
  <c r="D16853" i="1"/>
  <c r="D16854" i="1"/>
  <c r="D16855" i="1"/>
  <c r="D16856" i="1"/>
  <c r="D16857" i="1"/>
  <c r="D16858" i="1"/>
  <c r="D16859" i="1"/>
  <c r="D16860" i="1"/>
  <c r="D16861" i="1"/>
  <c r="D16862" i="1"/>
  <c r="D16863" i="1"/>
  <c r="D16864" i="1"/>
  <c r="D16865" i="1"/>
  <c r="D16866" i="1"/>
  <c r="D16867" i="1"/>
  <c r="D16868" i="1"/>
  <c r="D16869" i="1"/>
  <c r="D16870" i="1"/>
  <c r="D16871" i="1"/>
  <c r="D16872" i="1"/>
  <c r="D16873" i="1"/>
  <c r="D16874" i="1"/>
  <c r="D16875" i="1"/>
  <c r="D16876" i="1"/>
  <c r="D16877" i="1"/>
  <c r="D16878" i="1"/>
  <c r="D16879" i="1"/>
  <c r="D16880" i="1"/>
  <c r="D16881" i="1"/>
  <c r="D16882" i="1"/>
  <c r="D16883" i="1"/>
  <c r="D16884" i="1"/>
  <c r="D16885" i="1"/>
  <c r="D16886" i="1"/>
  <c r="D16887" i="1"/>
  <c r="D16888" i="1"/>
  <c r="D16889" i="1"/>
  <c r="D16890" i="1"/>
  <c r="D16891" i="1"/>
  <c r="D16892" i="1"/>
  <c r="D16893" i="1"/>
  <c r="D16894" i="1"/>
  <c r="D16895" i="1"/>
  <c r="D16896" i="1"/>
  <c r="D16897" i="1"/>
  <c r="D16898" i="1"/>
  <c r="D16899" i="1"/>
  <c r="D16900" i="1"/>
  <c r="D16901" i="1"/>
  <c r="D16902" i="1"/>
  <c r="D16903" i="1"/>
  <c r="D16904" i="1"/>
  <c r="D16905" i="1"/>
  <c r="D16906" i="1"/>
  <c r="D16907" i="1"/>
  <c r="D16908" i="1"/>
  <c r="D16909" i="1"/>
  <c r="D16910" i="1"/>
  <c r="D16911" i="1"/>
  <c r="D16912" i="1"/>
  <c r="D16913" i="1"/>
  <c r="D16914" i="1"/>
  <c r="D16915" i="1"/>
  <c r="D16916" i="1"/>
  <c r="D16917" i="1"/>
  <c r="D16918" i="1"/>
  <c r="D16919" i="1"/>
  <c r="D16920" i="1"/>
  <c r="D16921" i="1"/>
  <c r="D16922" i="1"/>
  <c r="D16923" i="1"/>
  <c r="D16924" i="1"/>
  <c r="D16925" i="1"/>
  <c r="D16926" i="1"/>
  <c r="D16927" i="1"/>
  <c r="D16928" i="1"/>
  <c r="D16929" i="1"/>
  <c r="D16930" i="1"/>
  <c r="D16931" i="1"/>
  <c r="D16932" i="1"/>
  <c r="D16933" i="1"/>
  <c r="D16934" i="1"/>
  <c r="D16935" i="1"/>
  <c r="D16936" i="1"/>
  <c r="D16937" i="1"/>
  <c r="D16938" i="1"/>
  <c r="D16939" i="1"/>
  <c r="D16940" i="1"/>
  <c r="D16941" i="1"/>
  <c r="D16942" i="1"/>
  <c r="D16943" i="1"/>
  <c r="D16944" i="1"/>
  <c r="D16945" i="1"/>
  <c r="D16946" i="1"/>
  <c r="D16947" i="1"/>
  <c r="D16948" i="1"/>
  <c r="D16949" i="1"/>
  <c r="D16950" i="1"/>
  <c r="D16951" i="1"/>
  <c r="D16952" i="1"/>
  <c r="D16953" i="1"/>
  <c r="D16954" i="1"/>
  <c r="D16955" i="1"/>
  <c r="D16956" i="1"/>
  <c r="D16957" i="1"/>
  <c r="D16958" i="1"/>
  <c r="D16959" i="1"/>
  <c r="D16960" i="1"/>
  <c r="D16961" i="1"/>
  <c r="D16962" i="1"/>
  <c r="D16963" i="1"/>
  <c r="D16964" i="1"/>
  <c r="D16965" i="1"/>
  <c r="D16966" i="1"/>
  <c r="D16967" i="1"/>
  <c r="D16968" i="1"/>
  <c r="D16969" i="1"/>
  <c r="D16970" i="1"/>
  <c r="D16971" i="1"/>
  <c r="D16972" i="1"/>
  <c r="D16973" i="1"/>
  <c r="D16974" i="1"/>
  <c r="D16975" i="1"/>
  <c r="D16976" i="1"/>
  <c r="D16977" i="1"/>
  <c r="D16978" i="1"/>
  <c r="D16979" i="1"/>
  <c r="D16980" i="1"/>
  <c r="D16981" i="1"/>
  <c r="D16982" i="1"/>
  <c r="D16983" i="1"/>
  <c r="D16984" i="1"/>
  <c r="D16985" i="1"/>
  <c r="D16986" i="1"/>
  <c r="D16987" i="1"/>
  <c r="D16988" i="1"/>
  <c r="D16989" i="1"/>
  <c r="D16990" i="1"/>
  <c r="D16991" i="1"/>
  <c r="D16992" i="1"/>
  <c r="D16993" i="1"/>
  <c r="D16994" i="1"/>
  <c r="D16995" i="1"/>
  <c r="D16996" i="1"/>
  <c r="D16997" i="1"/>
  <c r="D16998" i="1"/>
  <c r="D16999" i="1"/>
  <c r="D17000" i="1"/>
  <c r="D17001" i="1"/>
  <c r="D17002" i="1"/>
  <c r="D17003" i="1"/>
  <c r="D17004" i="1"/>
  <c r="D17005" i="1"/>
  <c r="D17006" i="1"/>
  <c r="D17007" i="1"/>
  <c r="D17008" i="1"/>
  <c r="D17009" i="1"/>
  <c r="D17010" i="1"/>
  <c r="D17011" i="1"/>
  <c r="D17012" i="1"/>
  <c r="D17013" i="1"/>
  <c r="D17014" i="1"/>
  <c r="D17015" i="1"/>
  <c r="D17016" i="1"/>
  <c r="D17017" i="1"/>
  <c r="D17018" i="1"/>
  <c r="D17019" i="1"/>
  <c r="D17020" i="1"/>
  <c r="D17021" i="1"/>
  <c r="D17022" i="1"/>
  <c r="D17023" i="1"/>
  <c r="D17024" i="1"/>
  <c r="D17025" i="1"/>
  <c r="D17026" i="1"/>
  <c r="D17027" i="1"/>
  <c r="D17028" i="1"/>
  <c r="D17029" i="1"/>
  <c r="D17030" i="1"/>
  <c r="D17031" i="1"/>
  <c r="D17032" i="1"/>
  <c r="D17033" i="1"/>
  <c r="D17034" i="1"/>
  <c r="D17035" i="1"/>
  <c r="D17036" i="1"/>
  <c r="D17037" i="1"/>
  <c r="D17038" i="1"/>
  <c r="D17039" i="1"/>
  <c r="D17040" i="1"/>
  <c r="D17041" i="1"/>
  <c r="D17042" i="1"/>
  <c r="D17043" i="1"/>
  <c r="D17044" i="1"/>
  <c r="D17045" i="1"/>
  <c r="D17046" i="1"/>
  <c r="D17047" i="1"/>
  <c r="D17048" i="1"/>
  <c r="D17049" i="1"/>
  <c r="D17050" i="1"/>
  <c r="D17051" i="1"/>
  <c r="D17052" i="1"/>
  <c r="D17053" i="1"/>
  <c r="D17054" i="1"/>
  <c r="D17055" i="1"/>
  <c r="D17056" i="1"/>
  <c r="D17057" i="1"/>
  <c r="D17058" i="1"/>
  <c r="D17059" i="1"/>
  <c r="D17060" i="1"/>
  <c r="D17061" i="1"/>
  <c r="D17062" i="1"/>
  <c r="D17063" i="1"/>
  <c r="D17064" i="1"/>
  <c r="D17065" i="1"/>
  <c r="D17066" i="1"/>
  <c r="D17067" i="1"/>
  <c r="D17068" i="1"/>
  <c r="D17069" i="1"/>
  <c r="D17070" i="1"/>
  <c r="D17071" i="1"/>
  <c r="D17072" i="1"/>
  <c r="D17073" i="1"/>
  <c r="D17074" i="1"/>
  <c r="D17075" i="1"/>
  <c r="D17076" i="1"/>
  <c r="D17077" i="1"/>
  <c r="D17078" i="1"/>
  <c r="D17079" i="1"/>
  <c r="D17080" i="1"/>
  <c r="D17081" i="1"/>
  <c r="D17082" i="1"/>
  <c r="D17083" i="1"/>
  <c r="D17084" i="1"/>
  <c r="D17085" i="1"/>
  <c r="D17086" i="1"/>
  <c r="D17087" i="1"/>
  <c r="D17088" i="1"/>
  <c r="D17089" i="1"/>
  <c r="D17090" i="1"/>
  <c r="D17091" i="1"/>
  <c r="D17092" i="1"/>
  <c r="D17093" i="1"/>
  <c r="D17094" i="1"/>
  <c r="D17095" i="1"/>
  <c r="D17096" i="1"/>
  <c r="D17097" i="1"/>
  <c r="D17098" i="1"/>
  <c r="D17099" i="1"/>
  <c r="D17100" i="1"/>
  <c r="D17101" i="1"/>
  <c r="D17102" i="1"/>
  <c r="D17103" i="1"/>
  <c r="D17104" i="1"/>
  <c r="D17105" i="1"/>
  <c r="D17106" i="1"/>
  <c r="D17107" i="1"/>
  <c r="D17108" i="1"/>
  <c r="D17109" i="1"/>
  <c r="D17110" i="1"/>
  <c r="D17111" i="1"/>
  <c r="D17112" i="1"/>
  <c r="D17113" i="1"/>
  <c r="D17114" i="1"/>
  <c r="D17115" i="1"/>
  <c r="D17116" i="1"/>
  <c r="D17117" i="1"/>
  <c r="D17118" i="1"/>
  <c r="D17119" i="1"/>
  <c r="D17120" i="1"/>
  <c r="D17121" i="1"/>
  <c r="D17122" i="1"/>
  <c r="D17123" i="1"/>
  <c r="D17124" i="1"/>
  <c r="D17125" i="1"/>
  <c r="D17126" i="1"/>
  <c r="D17127" i="1"/>
  <c r="D17128" i="1"/>
  <c r="D17129" i="1"/>
  <c r="D17130" i="1"/>
  <c r="D17131" i="1"/>
  <c r="D17132" i="1"/>
  <c r="D17133" i="1"/>
  <c r="D17134" i="1"/>
  <c r="D17135" i="1"/>
  <c r="D17136" i="1"/>
  <c r="D17137" i="1"/>
  <c r="D17138" i="1"/>
  <c r="D17139" i="1"/>
  <c r="D17140" i="1"/>
  <c r="D17141" i="1"/>
  <c r="D17142" i="1"/>
  <c r="D17143" i="1"/>
  <c r="D17144" i="1"/>
  <c r="D17145" i="1"/>
  <c r="D17146" i="1"/>
  <c r="D17147" i="1"/>
  <c r="D17148" i="1"/>
  <c r="D17149" i="1"/>
  <c r="D17150" i="1"/>
  <c r="D17151" i="1"/>
  <c r="D17152" i="1"/>
  <c r="D17153" i="1"/>
  <c r="D17154" i="1"/>
  <c r="D17155" i="1"/>
  <c r="D17156" i="1"/>
  <c r="D17157" i="1"/>
  <c r="D17158" i="1"/>
  <c r="D17159" i="1"/>
  <c r="D17160" i="1"/>
  <c r="D17161" i="1"/>
  <c r="D17162" i="1"/>
  <c r="D17163" i="1"/>
  <c r="D17164" i="1"/>
  <c r="D17165" i="1"/>
  <c r="D17166" i="1"/>
  <c r="D17167" i="1"/>
  <c r="D17168" i="1"/>
  <c r="D17169" i="1"/>
  <c r="D17170" i="1"/>
  <c r="D17171" i="1"/>
  <c r="D17172" i="1"/>
  <c r="D17173" i="1"/>
  <c r="D17174" i="1"/>
  <c r="D17175" i="1"/>
  <c r="D17176" i="1"/>
  <c r="D17177" i="1"/>
  <c r="D17178" i="1"/>
  <c r="D17179" i="1"/>
  <c r="D17180" i="1"/>
  <c r="D17181" i="1"/>
  <c r="D17182" i="1"/>
  <c r="D17183" i="1"/>
  <c r="D17184" i="1"/>
  <c r="D17185" i="1"/>
  <c r="D17186" i="1"/>
  <c r="D17187" i="1"/>
  <c r="D17188" i="1"/>
  <c r="D17189" i="1"/>
  <c r="D17190" i="1"/>
  <c r="D17191" i="1"/>
  <c r="D17192" i="1"/>
  <c r="D17193" i="1"/>
  <c r="D17194" i="1"/>
  <c r="D17195" i="1"/>
  <c r="D17196" i="1"/>
  <c r="D17197" i="1"/>
  <c r="D17198" i="1"/>
  <c r="D17199" i="1"/>
  <c r="D17200" i="1"/>
  <c r="D17201" i="1"/>
  <c r="D17202" i="1"/>
  <c r="D17203" i="1"/>
  <c r="D17204" i="1"/>
  <c r="D17205" i="1"/>
  <c r="D17206" i="1"/>
  <c r="D17207" i="1"/>
  <c r="D17208" i="1"/>
  <c r="D17209" i="1"/>
  <c r="D17210" i="1"/>
  <c r="D17211" i="1"/>
  <c r="D17212" i="1"/>
  <c r="D17213" i="1"/>
  <c r="D17214" i="1"/>
  <c r="D17215" i="1"/>
  <c r="D17216" i="1"/>
  <c r="D17217" i="1"/>
  <c r="D17218" i="1"/>
  <c r="D17219" i="1"/>
  <c r="D17220" i="1"/>
  <c r="D17221" i="1"/>
  <c r="D17222" i="1"/>
  <c r="D17223" i="1"/>
  <c r="D17224" i="1"/>
  <c r="D17225" i="1"/>
  <c r="D17226" i="1"/>
  <c r="D17227" i="1"/>
  <c r="D17228" i="1"/>
  <c r="D17229" i="1"/>
  <c r="D17230" i="1"/>
  <c r="D17231" i="1"/>
  <c r="D17232" i="1"/>
  <c r="D17233" i="1"/>
  <c r="D17234" i="1"/>
  <c r="D17235" i="1"/>
  <c r="D17236" i="1"/>
  <c r="D17237" i="1"/>
  <c r="D17238" i="1"/>
  <c r="D17239" i="1"/>
  <c r="D17240" i="1"/>
  <c r="D17241" i="1"/>
  <c r="D17242" i="1"/>
  <c r="D17243" i="1"/>
  <c r="D17244" i="1"/>
  <c r="D17245" i="1"/>
  <c r="D17246" i="1"/>
  <c r="D17247" i="1"/>
  <c r="D17248" i="1"/>
  <c r="D17249" i="1"/>
  <c r="D17250" i="1"/>
  <c r="D17251" i="1"/>
  <c r="D17252" i="1"/>
  <c r="D17253" i="1"/>
  <c r="D17254" i="1"/>
  <c r="D17255" i="1"/>
  <c r="D17256" i="1"/>
  <c r="D17257" i="1"/>
  <c r="D17258" i="1"/>
  <c r="D17259" i="1"/>
  <c r="D17260" i="1"/>
  <c r="D17261" i="1"/>
  <c r="D17262" i="1"/>
  <c r="D17263" i="1"/>
  <c r="D17264" i="1"/>
  <c r="D17265" i="1"/>
  <c r="D17266" i="1"/>
  <c r="D17267" i="1"/>
  <c r="D17268" i="1"/>
  <c r="D17269" i="1"/>
  <c r="D17270" i="1"/>
  <c r="D17271" i="1"/>
  <c r="D17272" i="1"/>
  <c r="D17273" i="1"/>
  <c r="D17274" i="1"/>
  <c r="D17275" i="1"/>
  <c r="D17276" i="1"/>
  <c r="D17277" i="1"/>
  <c r="D17278" i="1"/>
  <c r="D17279" i="1"/>
  <c r="D17280" i="1"/>
  <c r="D17281" i="1"/>
  <c r="D17282" i="1"/>
  <c r="D17283" i="1"/>
  <c r="D17284" i="1"/>
  <c r="D17285" i="1"/>
  <c r="D17286" i="1"/>
  <c r="D17287" i="1"/>
  <c r="D17288" i="1"/>
  <c r="D17289" i="1"/>
  <c r="D17290" i="1"/>
  <c r="D17291" i="1"/>
  <c r="D17292" i="1"/>
  <c r="D17293" i="1"/>
  <c r="D17294" i="1"/>
  <c r="D17295" i="1"/>
  <c r="D17296" i="1"/>
  <c r="D17297" i="1"/>
  <c r="D17298" i="1"/>
  <c r="D17299" i="1"/>
  <c r="D17300" i="1"/>
  <c r="D17301" i="1"/>
  <c r="D17302" i="1"/>
  <c r="D17303" i="1"/>
  <c r="D17304" i="1"/>
  <c r="D17305" i="1"/>
  <c r="D17306" i="1"/>
  <c r="D17307" i="1"/>
  <c r="D17308" i="1"/>
  <c r="D17309" i="1"/>
  <c r="D17310" i="1"/>
  <c r="D17311" i="1"/>
  <c r="D17312" i="1"/>
  <c r="D17313" i="1"/>
  <c r="D17314" i="1"/>
  <c r="D17315" i="1"/>
  <c r="D17316" i="1"/>
  <c r="D17317" i="1"/>
  <c r="D17318" i="1"/>
  <c r="D17319" i="1"/>
  <c r="D17320" i="1"/>
  <c r="D17321" i="1"/>
  <c r="D17322" i="1"/>
  <c r="D17323" i="1"/>
  <c r="D17324" i="1"/>
  <c r="D17325" i="1"/>
  <c r="D17326" i="1"/>
  <c r="D17327" i="1"/>
  <c r="D17328" i="1"/>
  <c r="D17329" i="1"/>
  <c r="D17330" i="1"/>
  <c r="D17331" i="1"/>
  <c r="D17332" i="1"/>
  <c r="D17333" i="1"/>
  <c r="D17334" i="1"/>
  <c r="D17335" i="1"/>
  <c r="D17336" i="1"/>
  <c r="D17337" i="1"/>
  <c r="D17338" i="1"/>
  <c r="D17339" i="1"/>
  <c r="D17340" i="1"/>
  <c r="D17341" i="1"/>
  <c r="D17342" i="1"/>
  <c r="D17343" i="1"/>
  <c r="D17344" i="1"/>
  <c r="D17345" i="1"/>
  <c r="D17346" i="1"/>
  <c r="D17347" i="1"/>
  <c r="D17348" i="1"/>
  <c r="D17349" i="1"/>
  <c r="D17350" i="1"/>
  <c r="D17351" i="1"/>
  <c r="D17352" i="1"/>
  <c r="D17353" i="1"/>
  <c r="D17354" i="1"/>
  <c r="D17355" i="1"/>
  <c r="D17356" i="1"/>
  <c r="D17357" i="1"/>
  <c r="D17358" i="1"/>
  <c r="D17359" i="1"/>
  <c r="D17360" i="1"/>
  <c r="D17361" i="1"/>
  <c r="D17362" i="1"/>
  <c r="D17363" i="1"/>
  <c r="D17364" i="1"/>
  <c r="D17365" i="1"/>
  <c r="D17366" i="1"/>
  <c r="D17367" i="1"/>
  <c r="D17368" i="1"/>
  <c r="D17369" i="1"/>
  <c r="D17370" i="1"/>
  <c r="D17371" i="1"/>
  <c r="D17372" i="1"/>
  <c r="D17373" i="1"/>
  <c r="D17374" i="1"/>
  <c r="D17375" i="1"/>
  <c r="D17376" i="1"/>
  <c r="D17377" i="1"/>
  <c r="D17378" i="1"/>
  <c r="D17379" i="1"/>
  <c r="D17380" i="1"/>
  <c r="D17381" i="1"/>
  <c r="D17382" i="1"/>
  <c r="D17383" i="1"/>
  <c r="D17384" i="1"/>
  <c r="D17385" i="1"/>
  <c r="D17386" i="1"/>
  <c r="D17387" i="1"/>
  <c r="D17388" i="1"/>
  <c r="D17389" i="1"/>
  <c r="D17390" i="1"/>
  <c r="D17391" i="1"/>
  <c r="D17392" i="1"/>
  <c r="D17393" i="1"/>
  <c r="D17394" i="1"/>
  <c r="D17395" i="1"/>
  <c r="D17396" i="1"/>
  <c r="D17397" i="1"/>
  <c r="D17398" i="1"/>
  <c r="D17399" i="1"/>
  <c r="D17400" i="1"/>
  <c r="D17401" i="1"/>
  <c r="D17402" i="1"/>
  <c r="D17403" i="1"/>
  <c r="D17404" i="1"/>
  <c r="D17405" i="1"/>
  <c r="D17406" i="1"/>
  <c r="D17407" i="1"/>
  <c r="D17408" i="1"/>
  <c r="D17409" i="1"/>
  <c r="D17410" i="1"/>
  <c r="D17411" i="1"/>
  <c r="D17412" i="1"/>
  <c r="D17413" i="1"/>
  <c r="D17414" i="1"/>
  <c r="D17415" i="1"/>
  <c r="D17416" i="1"/>
  <c r="D17417" i="1"/>
  <c r="D17418" i="1"/>
  <c r="D17419" i="1"/>
  <c r="D17420" i="1"/>
  <c r="D17421" i="1"/>
  <c r="D17422" i="1"/>
  <c r="D17423" i="1"/>
  <c r="D17424" i="1"/>
  <c r="D17425" i="1"/>
  <c r="D17426" i="1"/>
  <c r="D17427" i="1"/>
  <c r="D17428" i="1"/>
  <c r="D17429" i="1"/>
  <c r="D17430" i="1"/>
  <c r="D17431" i="1"/>
  <c r="D17432" i="1"/>
  <c r="D17433" i="1"/>
  <c r="D17434" i="1"/>
  <c r="D17435" i="1"/>
  <c r="D17436" i="1"/>
  <c r="D17437" i="1"/>
  <c r="D17438" i="1"/>
  <c r="D17439" i="1"/>
  <c r="D17440" i="1"/>
  <c r="D17441" i="1"/>
  <c r="D17442" i="1"/>
  <c r="D17443" i="1"/>
  <c r="D17444" i="1"/>
  <c r="D17445" i="1"/>
  <c r="D17446" i="1"/>
  <c r="D17447" i="1"/>
  <c r="D17448" i="1"/>
  <c r="D17449" i="1"/>
  <c r="D17450" i="1"/>
  <c r="D17451" i="1"/>
  <c r="D17452" i="1"/>
  <c r="D17453" i="1"/>
  <c r="D17454" i="1"/>
  <c r="D17455" i="1"/>
  <c r="D17456" i="1"/>
  <c r="D17457" i="1"/>
  <c r="D17458" i="1"/>
  <c r="D17459" i="1"/>
  <c r="D17460" i="1"/>
  <c r="D17461" i="1"/>
  <c r="D17462" i="1"/>
  <c r="D17463" i="1"/>
  <c r="D17464" i="1"/>
  <c r="D17465" i="1"/>
  <c r="D17466" i="1"/>
  <c r="D17467" i="1"/>
  <c r="D17468" i="1"/>
  <c r="D17469" i="1"/>
  <c r="D17470" i="1"/>
  <c r="D17471" i="1"/>
  <c r="D17472" i="1"/>
  <c r="D17473" i="1"/>
  <c r="D17474" i="1"/>
  <c r="D17475" i="1"/>
  <c r="D17476" i="1"/>
  <c r="D17477" i="1"/>
  <c r="D17478" i="1"/>
  <c r="D17479" i="1"/>
  <c r="D17480" i="1"/>
  <c r="D17481" i="1"/>
  <c r="D17482" i="1"/>
  <c r="D17483" i="1"/>
  <c r="D17484" i="1"/>
  <c r="D17485" i="1"/>
  <c r="D17486" i="1"/>
  <c r="D17487" i="1"/>
  <c r="D17488" i="1"/>
  <c r="D17489" i="1"/>
  <c r="D17490" i="1"/>
  <c r="D17491" i="1"/>
  <c r="D17492" i="1"/>
  <c r="D17493" i="1"/>
  <c r="D17494" i="1"/>
  <c r="D17495" i="1"/>
  <c r="D17496" i="1"/>
  <c r="D17497" i="1"/>
  <c r="D17498" i="1"/>
  <c r="D17499" i="1"/>
  <c r="D17500" i="1"/>
  <c r="D17501" i="1"/>
  <c r="D17502" i="1"/>
  <c r="D17503" i="1"/>
  <c r="D17504" i="1"/>
  <c r="D17505" i="1"/>
  <c r="D17506" i="1"/>
  <c r="D17507" i="1"/>
  <c r="D17508" i="1"/>
  <c r="D17509" i="1"/>
  <c r="D17510" i="1"/>
  <c r="D17511" i="1"/>
  <c r="D17512" i="1"/>
  <c r="D17513" i="1"/>
  <c r="D17514" i="1"/>
  <c r="D17515" i="1"/>
  <c r="D17516" i="1"/>
  <c r="D17517" i="1"/>
  <c r="D17518" i="1"/>
  <c r="D17519" i="1"/>
  <c r="D17520" i="1"/>
  <c r="D17521" i="1"/>
  <c r="D17522" i="1"/>
  <c r="D17523" i="1"/>
  <c r="D17524" i="1"/>
  <c r="D17525" i="1"/>
  <c r="D17526" i="1"/>
  <c r="D17527" i="1"/>
  <c r="D17528" i="1"/>
  <c r="D17529" i="1"/>
  <c r="D17530" i="1"/>
  <c r="D17531" i="1"/>
  <c r="D17532" i="1"/>
  <c r="D17533" i="1"/>
  <c r="D17534" i="1"/>
  <c r="D17535" i="1"/>
  <c r="D17536" i="1"/>
  <c r="D17537" i="1"/>
  <c r="D17538" i="1"/>
  <c r="D17539" i="1"/>
  <c r="D17540" i="1"/>
  <c r="D17541" i="1"/>
  <c r="D17542" i="1"/>
  <c r="D17543" i="1"/>
  <c r="D17544" i="1"/>
  <c r="D17545" i="1"/>
  <c r="D17546" i="1"/>
  <c r="D17547" i="1"/>
  <c r="D17548" i="1"/>
  <c r="D17549" i="1"/>
  <c r="D17550" i="1"/>
  <c r="D17551" i="1"/>
  <c r="D17552" i="1"/>
  <c r="D17553" i="1"/>
  <c r="D17554" i="1"/>
  <c r="D17555" i="1"/>
  <c r="D17556" i="1"/>
  <c r="D17557" i="1"/>
  <c r="D17558" i="1"/>
  <c r="D17559" i="1"/>
  <c r="D17560" i="1"/>
  <c r="D17561" i="1"/>
  <c r="D17562" i="1"/>
  <c r="D17563" i="1"/>
  <c r="D17564" i="1"/>
  <c r="D17565" i="1"/>
  <c r="D17566" i="1"/>
  <c r="D17567" i="1"/>
  <c r="D17568" i="1"/>
  <c r="D17569" i="1"/>
  <c r="D17570" i="1"/>
  <c r="D17571" i="1"/>
  <c r="D17572" i="1"/>
  <c r="D17573" i="1"/>
  <c r="D17574" i="1"/>
  <c r="D17575" i="1"/>
  <c r="D17576" i="1"/>
  <c r="D17577" i="1"/>
  <c r="D17578" i="1"/>
  <c r="D17579" i="1"/>
  <c r="D17580" i="1"/>
  <c r="D17581" i="1"/>
  <c r="D17582" i="1"/>
  <c r="D17583" i="1"/>
  <c r="D17584" i="1"/>
  <c r="D17585" i="1"/>
  <c r="D17586" i="1"/>
  <c r="D17587" i="1"/>
  <c r="D17588" i="1"/>
  <c r="D17589" i="1"/>
  <c r="D17590" i="1"/>
  <c r="D17591" i="1"/>
  <c r="D17592" i="1"/>
  <c r="D17593" i="1"/>
  <c r="D17594" i="1"/>
  <c r="D17595" i="1"/>
  <c r="D17596" i="1"/>
  <c r="D17597" i="1"/>
  <c r="D17598" i="1"/>
  <c r="D17599" i="1"/>
  <c r="D17600" i="1"/>
  <c r="D17601" i="1"/>
  <c r="D17602" i="1"/>
  <c r="D17603" i="1"/>
  <c r="D17604" i="1"/>
  <c r="D17605" i="1"/>
  <c r="D17606" i="1"/>
  <c r="D17607" i="1"/>
  <c r="D17608" i="1"/>
  <c r="D17609" i="1"/>
  <c r="D17610" i="1"/>
  <c r="D17611" i="1"/>
  <c r="D17612" i="1"/>
  <c r="D17613" i="1"/>
  <c r="D17614" i="1"/>
  <c r="D17615" i="1"/>
  <c r="D17616" i="1"/>
  <c r="D17617" i="1"/>
  <c r="D17618" i="1"/>
  <c r="D17619" i="1"/>
  <c r="D17620" i="1"/>
  <c r="D17621" i="1"/>
  <c r="D17622" i="1"/>
  <c r="D17623" i="1"/>
  <c r="D17624" i="1"/>
  <c r="D17625" i="1"/>
  <c r="D17626" i="1"/>
  <c r="D17627" i="1"/>
  <c r="D17628" i="1"/>
  <c r="D17629" i="1"/>
  <c r="D17630" i="1"/>
  <c r="D17631" i="1"/>
  <c r="D17632" i="1"/>
  <c r="D17633" i="1"/>
  <c r="D17634" i="1"/>
  <c r="D17635" i="1"/>
  <c r="D17636" i="1"/>
  <c r="D17637" i="1"/>
  <c r="D17638" i="1"/>
  <c r="D17639" i="1"/>
  <c r="D17640" i="1"/>
  <c r="D17641" i="1"/>
  <c r="D17642" i="1"/>
  <c r="D17643" i="1"/>
  <c r="D17644" i="1"/>
  <c r="D17645" i="1"/>
  <c r="D17646" i="1"/>
  <c r="D17647" i="1"/>
  <c r="D17648" i="1"/>
  <c r="D17649" i="1"/>
  <c r="D17650" i="1"/>
  <c r="D17651" i="1"/>
  <c r="D17652" i="1"/>
  <c r="D17653" i="1"/>
  <c r="D17654" i="1"/>
  <c r="D17655" i="1"/>
  <c r="D17656" i="1"/>
  <c r="D17657" i="1"/>
  <c r="D17658" i="1"/>
  <c r="D17659" i="1"/>
  <c r="D17660" i="1"/>
  <c r="D17661" i="1"/>
  <c r="D17662" i="1"/>
  <c r="D17663" i="1"/>
  <c r="D17664" i="1"/>
  <c r="D17665" i="1"/>
  <c r="D17666" i="1"/>
  <c r="D17667" i="1"/>
  <c r="D17668" i="1"/>
  <c r="D17669" i="1"/>
  <c r="D17670" i="1"/>
  <c r="D17671" i="1"/>
  <c r="D17672" i="1"/>
  <c r="D17673" i="1"/>
  <c r="D17674" i="1"/>
  <c r="D17675" i="1"/>
  <c r="D17676" i="1"/>
  <c r="D17677" i="1"/>
  <c r="D17678" i="1"/>
  <c r="D17679" i="1"/>
  <c r="D17680" i="1"/>
  <c r="D17681" i="1"/>
  <c r="D17682" i="1"/>
  <c r="D17683" i="1"/>
  <c r="D17684" i="1"/>
  <c r="D17685" i="1"/>
  <c r="D17686" i="1"/>
  <c r="D17687" i="1"/>
  <c r="D17688" i="1"/>
  <c r="D17689" i="1"/>
  <c r="D17690" i="1"/>
  <c r="D17691" i="1"/>
  <c r="D17692" i="1"/>
  <c r="D17693" i="1"/>
  <c r="D17694" i="1"/>
  <c r="D17695" i="1"/>
  <c r="D17696" i="1"/>
  <c r="D17697" i="1"/>
  <c r="D17698" i="1"/>
  <c r="D17699" i="1"/>
  <c r="D17700" i="1"/>
  <c r="D17701" i="1"/>
  <c r="D17702" i="1"/>
  <c r="D17703" i="1"/>
  <c r="D17704" i="1"/>
  <c r="D17705" i="1"/>
  <c r="D17706" i="1"/>
  <c r="D17707" i="1"/>
  <c r="D17708" i="1"/>
  <c r="D17709" i="1"/>
  <c r="D17710" i="1"/>
  <c r="D17711" i="1"/>
  <c r="D17712" i="1"/>
  <c r="D17713" i="1"/>
  <c r="D17714" i="1"/>
  <c r="D17715" i="1"/>
  <c r="D17716" i="1"/>
  <c r="D17717" i="1"/>
  <c r="D17718" i="1"/>
  <c r="D17719" i="1"/>
  <c r="D17720" i="1"/>
  <c r="D17721" i="1"/>
  <c r="D17722" i="1"/>
  <c r="D17723" i="1"/>
  <c r="D17724" i="1"/>
  <c r="D17725" i="1"/>
  <c r="D17726" i="1"/>
  <c r="D17727" i="1"/>
  <c r="D17728" i="1"/>
  <c r="D17729" i="1"/>
  <c r="D17730" i="1"/>
  <c r="D17731" i="1"/>
  <c r="D17732" i="1"/>
  <c r="D17733" i="1"/>
  <c r="D17734" i="1"/>
  <c r="D17735" i="1"/>
  <c r="D17736" i="1"/>
  <c r="D17737" i="1"/>
  <c r="D17738" i="1"/>
  <c r="D17739" i="1"/>
  <c r="D17740" i="1"/>
  <c r="D17741" i="1"/>
  <c r="D17742" i="1"/>
  <c r="D17743" i="1"/>
  <c r="D17744" i="1"/>
  <c r="D17745" i="1"/>
  <c r="D17746" i="1"/>
  <c r="D17747" i="1"/>
  <c r="D17748" i="1"/>
  <c r="D17749" i="1"/>
  <c r="D17750" i="1"/>
  <c r="D17751" i="1"/>
  <c r="D17752" i="1"/>
  <c r="D17753" i="1"/>
  <c r="D17754" i="1"/>
  <c r="D17755" i="1"/>
  <c r="D17756" i="1"/>
  <c r="D17757" i="1"/>
  <c r="D17758" i="1"/>
  <c r="D17759" i="1"/>
  <c r="D17760" i="1"/>
  <c r="D17761" i="1"/>
  <c r="D17762" i="1"/>
  <c r="D17763" i="1"/>
  <c r="D17764" i="1"/>
  <c r="D17765" i="1"/>
  <c r="D17766" i="1"/>
  <c r="D17767" i="1"/>
  <c r="D17768" i="1"/>
  <c r="D17769" i="1"/>
  <c r="D17770" i="1"/>
  <c r="D17771" i="1"/>
  <c r="D17772" i="1"/>
  <c r="D17773" i="1"/>
  <c r="D17774" i="1"/>
  <c r="D17775" i="1"/>
  <c r="D17776" i="1"/>
  <c r="D17777" i="1"/>
  <c r="D17778" i="1"/>
  <c r="D17779" i="1"/>
  <c r="D17780" i="1"/>
  <c r="D17781" i="1"/>
  <c r="D17782" i="1"/>
  <c r="D17783" i="1"/>
  <c r="D17784" i="1"/>
  <c r="D17785" i="1"/>
  <c r="D17786" i="1"/>
  <c r="D17787" i="1"/>
  <c r="D17788" i="1"/>
  <c r="D17789" i="1"/>
  <c r="D17790" i="1"/>
  <c r="D17791" i="1"/>
  <c r="D17792" i="1"/>
  <c r="D17793" i="1"/>
  <c r="D17794" i="1"/>
  <c r="D17795" i="1"/>
  <c r="D17796" i="1"/>
  <c r="D17797" i="1"/>
  <c r="D17798" i="1"/>
  <c r="D17799" i="1"/>
  <c r="D17800" i="1"/>
  <c r="D17801" i="1"/>
  <c r="D17802" i="1"/>
  <c r="D17803" i="1"/>
  <c r="D17804" i="1"/>
  <c r="D17805" i="1"/>
  <c r="D17806" i="1"/>
  <c r="D17807" i="1"/>
  <c r="D17808" i="1"/>
  <c r="D17809" i="1"/>
  <c r="D17810" i="1"/>
  <c r="D17811" i="1"/>
  <c r="D17812" i="1"/>
  <c r="D17813" i="1"/>
  <c r="D17814" i="1"/>
  <c r="D17815" i="1"/>
  <c r="D17816" i="1"/>
  <c r="D17817" i="1"/>
  <c r="D17818" i="1"/>
  <c r="D17819" i="1"/>
  <c r="D17820" i="1"/>
  <c r="D17821" i="1"/>
  <c r="D17822" i="1"/>
  <c r="D17823" i="1"/>
  <c r="D17824" i="1"/>
  <c r="D17825" i="1"/>
  <c r="D17826" i="1"/>
  <c r="D17827" i="1"/>
  <c r="D17828" i="1"/>
  <c r="D17829" i="1"/>
  <c r="D17830" i="1"/>
  <c r="D17831" i="1"/>
  <c r="D17832" i="1"/>
  <c r="D17833" i="1"/>
  <c r="D17834" i="1"/>
  <c r="D17835" i="1"/>
  <c r="D17836" i="1"/>
  <c r="D17837" i="1"/>
  <c r="D17838" i="1"/>
  <c r="D17839" i="1"/>
  <c r="D17840" i="1"/>
  <c r="D17841" i="1"/>
  <c r="D17842" i="1"/>
  <c r="D17843" i="1"/>
  <c r="D17844" i="1"/>
  <c r="D17845" i="1"/>
  <c r="D17846" i="1"/>
  <c r="D17847" i="1"/>
  <c r="D17848" i="1"/>
  <c r="D17849" i="1"/>
  <c r="D17850" i="1"/>
  <c r="D17851" i="1"/>
  <c r="D17852" i="1"/>
  <c r="D17853" i="1"/>
  <c r="D17854" i="1"/>
  <c r="D17855" i="1"/>
  <c r="D17856" i="1"/>
  <c r="D17857" i="1"/>
  <c r="D17858" i="1"/>
  <c r="D17859" i="1"/>
  <c r="D17860" i="1"/>
  <c r="D17861" i="1"/>
  <c r="D17862" i="1"/>
  <c r="D17863" i="1"/>
  <c r="D17864" i="1"/>
  <c r="D17865" i="1"/>
  <c r="D17866" i="1"/>
  <c r="D17867" i="1"/>
  <c r="D17868" i="1"/>
  <c r="D17869" i="1"/>
  <c r="D17870" i="1"/>
  <c r="D17871" i="1"/>
  <c r="D17872" i="1"/>
  <c r="D17873" i="1"/>
  <c r="D17874" i="1"/>
  <c r="D17875" i="1"/>
  <c r="D17876" i="1"/>
  <c r="D17877" i="1"/>
  <c r="D17878" i="1"/>
  <c r="D17879" i="1"/>
  <c r="D17880" i="1"/>
  <c r="D17881" i="1"/>
  <c r="D17882" i="1"/>
  <c r="D17883" i="1"/>
  <c r="D17884" i="1"/>
  <c r="D17885" i="1"/>
  <c r="D17886" i="1"/>
  <c r="D17887" i="1"/>
  <c r="D17888" i="1"/>
  <c r="D17889" i="1"/>
  <c r="D17890" i="1"/>
  <c r="D17891" i="1"/>
  <c r="D17892" i="1"/>
  <c r="D17893" i="1"/>
  <c r="D17894" i="1"/>
  <c r="D17895" i="1"/>
  <c r="D17896" i="1"/>
  <c r="D17897" i="1"/>
  <c r="D17898" i="1"/>
  <c r="D17899" i="1"/>
  <c r="D17900" i="1"/>
  <c r="D17901" i="1"/>
  <c r="D17902" i="1"/>
  <c r="D17903" i="1"/>
  <c r="D17904" i="1"/>
  <c r="D17905" i="1"/>
  <c r="D17906" i="1"/>
  <c r="D17907" i="1"/>
  <c r="D17908" i="1"/>
  <c r="D17909" i="1"/>
  <c r="D17910" i="1"/>
  <c r="D17911" i="1"/>
  <c r="D17912" i="1"/>
  <c r="D17913" i="1"/>
  <c r="D17914" i="1"/>
  <c r="D17915" i="1"/>
  <c r="D17916" i="1"/>
  <c r="D17917" i="1"/>
  <c r="D17918" i="1"/>
  <c r="D17919" i="1"/>
  <c r="D17920" i="1"/>
  <c r="D17921" i="1"/>
  <c r="D17922" i="1"/>
  <c r="D17923" i="1"/>
  <c r="D17924" i="1"/>
  <c r="D17925" i="1"/>
  <c r="D17926" i="1"/>
  <c r="D17927" i="1"/>
  <c r="D17928" i="1"/>
  <c r="D17929" i="1"/>
  <c r="D17930" i="1"/>
  <c r="D17931" i="1"/>
  <c r="D17932" i="1"/>
  <c r="D17933" i="1"/>
  <c r="D17934" i="1"/>
  <c r="D17935" i="1"/>
  <c r="D17936" i="1"/>
  <c r="D17937" i="1"/>
  <c r="D17938" i="1"/>
  <c r="D17939" i="1"/>
  <c r="D17940" i="1"/>
  <c r="D17941" i="1"/>
  <c r="D17942" i="1"/>
  <c r="D17943" i="1"/>
  <c r="D17944" i="1"/>
  <c r="D17945" i="1"/>
  <c r="D17946" i="1"/>
  <c r="D17947" i="1"/>
  <c r="D17948" i="1"/>
  <c r="D17949" i="1"/>
  <c r="D17950" i="1"/>
  <c r="D17951" i="1"/>
  <c r="D17952" i="1"/>
  <c r="D17953" i="1"/>
  <c r="D17954" i="1"/>
  <c r="D17955" i="1"/>
  <c r="D17956" i="1"/>
  <c r="D17957" i="1"/>
  <c r="D17958" i="1"/>
  <c r="D17959" i="1"/>
  <c r="D17960" i="1"/>
  <c r="D17961" i="1"/>
  <c r="D17962" i="1"/>
  <c r="D17963" i="1"/>
  <c r="D17964" i="1"/>
  <c r="D17965" i="1"/>
  <c r="D17966" i="1"/>
  <c r="D17967" i="1"/>
  <c r="D17968" i="1"/>
  <c r="D17969" i="1"/>
  <c r="D17970" i="1"/>
  <c r="D17971" i="1"/>
  <c r="D17972" i="1"/>
  <c r="D17973" i="1"/>
  <c r="D17974" i="1"/>
  <c r="D17975" i="1"/>
  <c r="D17976" i="1"/>
  <c r="D17977" i="1"/>
  <c r="D17978" i="1"/>
  <c r="D17979" i="1"/>
  <c r="D17980" i="1"/>
  <c r="D17981" i="1"/>
  <c r="D17982" i="1"/>
  <c r="D17983" i="1"/>
  <c r="D17984" i="1"/>
  <c r="D17985" i="1"/>
  <c r="D17986" i="1"/>
  <c r="D17987" i="1"/>
  <c r="D17988" i="1"/>
  <c r="D17989" i="1"/>
  <c r="D17990" i="1"/>
  <c r="D17991" i="1"/>
  <c r="D17992" i="1"/>
  <c r="D17993" i="1"/>
  <c r="D17994" i="1"/>
  <c r="D17995" i="1"/>
  <c r="D17996" i="1"/>
  <c r="D17997" i="1"/>
  <c r="D17998" i="1"/>
  <c r="D17999" i="1"/>
  <c r="D18000" i="1"/>
  <c r="D18001" i="1"/>
  <c r="D18002" i="1"/>
  <c r="D18003" i="1"/>
  <c r="D18004" i="1"/>
  <c r="D18005" i="1"/>
  <c r="D18006" i="1"/>
  <c r="D18007" i="1"/>
  <c r="D18008" i="1"/>
  <c r="D18009" i="1"/>
  <c r="D18010" i="1"/>
  <c r="D18011" i="1"/>
  <c r="D18012" i="1"/>
  <c r="D18013" i="1"/>
  <c r="D18014" i="1"/>
  <c r="D18015" i="1"/>
  <c r="D18016" i="1"/>
  <c r="D18017" i="1"/>
  <c r="D18018" i="1"/>
  <c r="D18019" i="1"/>
  <c r="D18020" i="1"/>
  <c r="D18021" i="1"/>
  <c r="D18022" i="1"/>
  <c r="D18023" i="1"/>
  <c r="D18024" i="1"/>
  <c r="D18025" i="1"/>
  <c r="D18026" i="1"/>
  <c r="D18027" i="1"/>
  <c r="D18028" i="1"/>
  <c r="D18029" i="1"/>
  <c r="D18030" i="1"/>
  <c r="D18031" i="1"/>
  <c r="D18032" i="1"/>
  <c r="D18033" i="1"/>
  <c r="D18034" i="1"/>
  <c r="D18035" i="1"/>
  <c r="D18036" i="1"/>
  <c r="D18037" i="1"/>
  <c r="D18038" i="1"/>
  <c r="D18039" i="1"/>
  <c r="D18040" i="1"/>
  <c r="D18041" i="1"/>
  <c r="D18042" i="1"/>
  <c r="D18043" i="1"/>
  <c r="D18044" i="1"/>
  <c r="D18045" i="1"/>
  <c r="D18046" i="1"/>
  <c r="D18047" i="1"/>
  <c r="D18048" i="1"/>
  <c r="D18049" i="1"/>
  <c r="D18050" i="1"/>
  <c r="D18051" i="1"/>
  <c r="D18052" i="1"/>
  <c r="D18053" i="1"/>
  <c r="D18054" i="1"/>
  <c r="D18055" i="1"/>
  <c r="D18056" i="1"/>
  <c r="D18057" i="1"/>
  <c r="D18058" i="1"/>
  <c r="D18059" i="1"/>
  <c r="D18060" i="1"/>
  <c r="D18061" i="1"/>
  <c r="D18062" i="1"/>
  <c r="D18063" i="1"/>
  <c r="D18064" i="1"/>
  <c r="D18065" i="1"/>
  <c r="D18066" i="1"/>
  <c r="D18067" i="1"/>
  <c r="D18068" i="1"/>
  <c r="D18069" i="1"/>
  <c r="D18070" i="1"/>
  <c r="D18071" i="1"/>
  <c r="D18072" i="1"/>
  <c r="D18073" i="1"/>
  <c r="D18074" i="1"/>
  <c r="D18075" i="1"/>
  <c r="D18076" i="1"/>
  <c r="D18077" i="1"/>
  <c r="D18078" i="1"/>
  <c r="D18079" i="1"/>
  <c r="D18080" i="1"/>
  <c r="D18081" i="1"/>
  <c r="D18082" i="1"/>
  <c r="D18083" i="1"/>
  <c r="D18084" i="1"/>
  <c r="D18085" i="1"/>
  <c r="D18086" i="1"/>
  <c r="D18087" i="1"/>
  <c r="D18088" i="1"/>
  <c r="D18089" i="1"/>
  <c r="D18090" i="1"/>
  <c r="D18091" i="1"/>
  <c r="D18092" i="1"/>
  <c r="D18093" i="1"/>
  <c r="D18094" i="1"/>
  <c r="D18095" i="1"/>
  <c r="D18096" i="1"/>
  <c r="D18097" i="1"/>
  <c r="D18098" i="1"/>
  <c r="D18099" i="1"/>
  <c r="D18100" i="1"/>
  <c r="D18101" i="1"/>
  <c r="D18102" i="1"/>
  <c r="D18103" i="1"/>
  <c r="D18104" i="1"/>
  <c r="D18105" i="1"/>
  <c r="D18106" i="1"/>
  <c r="D18107" i="1"/>
  <c r="D18108" i="1"/>
  <c r="D18109" i="1"/>
  <c r="D18110" i="1"/>
  <c r="D18111" i="1"/>
  <c r="D18112" i="1"/>
  <c r="D18113" i="1"/>
  <c r="D18114" i="1"/>
  <c r="D18115" i="1"/>
  <c r="D18116" i="1"/>
  <c r="D18117" i="1"/>
  <c r="D18118" i="1"/>
  <c r="D18119" i="1"/>
  <c r="D18120" i="1"/>
  <c r="D18121" i="1"/>
  <c r="D18122" i="1"/>
  <c r="D18123" i="1"/>
  <c r="D18124" i="1"/>
  <c r="D18125" i="1"/>
  <c r="D18126" i="1"/>
  <c r="D18127" i="1"/>
  <c r="D18128" i="1"/>
  <c r="D18129" i="1"/>
  <c r="D18130" i="1"/>
  <c r="D18131" i="1"/>
  <c r="D18132" i="1"/>
  <c r="D18133" i="1"/>
  <c r="D18134" i="1"/>
  <c r="D18135" i="1"/>
  <c r="D18136" i="1"/>
  <c r="D18137" i="1"/>
  <c r="D18138" i="1"/>
  <c r="D18139" i="1"/>
  <c r="D18140" i="1"/>
  <c r="D18141" i="1"/>
  <c r="D18142" i="1"/>
  <c r="D18143" i="1"/>
  <c r="D18144" i="1"/>
  <c r="D18145" i="1"/>
  <c r="D18146" i="1"/>
  <c r="D18147" i="1"/>
  <c r="D18148" i="1"/>
  <c r="D18149" i="1"/>
  <c r="D18150" i="1"/>
  <c r="D18151" i="1"/>
  <c r="D18152" i="1"/>
  <c r="D18153" i="1"/>
  <c r="D18154" i="1"/>
  <c r="D18155" i="1"/>
  <c r="D18156" i="1"/>
  <c r="D18157" i="1"/>
  <c r="D18158" i="1"/>
  <c r="D18159" i="1"/>
  <c r="D18160" i="1"/>
  <c r="D18161" i="1"/>
  <c r="D18162" i="1"/>
  <c r="D18163" i="1"/>
  <c r="D18164" i="1"/>
  <c r="D18165" i="1"/>
  <c r="D18166" i="1"/>
  <c r="D18167" i="1"/>
  <c r="D18168" i="1"/>
  <c r="D18169" i="1"/>
  <c r="D18170" i="1"/>
  <c r="D18171" i="1"/>
  <c r="D18172" i="1"/>
  <c r="D18173" i="1"/>
  <c r="D18174" i="1"/>
  <c r="D18175" i="1"/>
  <c r="D18176" i="1"/>
  <c r="D18177" i="1"/>
  <c r="D18178" i="1"/>
  <c r="D18179" i="1"/>
  <c r="D18180" i="1"/>
  <c r="D18181" i="1"/>
  <c r="D18182" i="1"/>
  <c r="D18183" i="1"/>
  <c r="D18184" i="1"/>
  <c r="D18185" i="1"/>
  <c r="D18186" i="1"/>
  <c r="D18187" i="1"/>
  <c r="D18188" i="1"/>
  <c r="D18189" i="1"/>
  <c r="D18190" i="1"/>
  <c r="D18191" i="1"/>
  <c r="D18192" i="1"/>
  <c r="D18193" i="1"/>
  <c r="D18194" i="1"/>
  <c r="D18195" i="1"/>
  <c r="D18196" i="1"/>
  <c r="D18197" i="1"/>
  <c r="D18198" i="1"/>
  <c r="D18199" i="1"/>
  <c r="D18200" i="1"/>
  <c r="D18201" i="1"/>
  <c r="D18202" i="1"/>
  <c r="D18203" i="1"/>
  <c r="D18204" i="1"/>
  <c r="D18205" i="1"/>
  <c r="D18206" i="1"/>
  <c r="D18207" i="1"/>
  <c r="D18208" i="1"/>
  <c r="D18209" i="1"/>
  <c r="D18210" i="1"/>
  <c r="D18211" i="1"/>
  <c r="D18212" i="1"/>
  <c r="D18213" i="1"/>
  <c r="D18214" i="1"/>
  <c r="D18215" i="1"/>
  <c r="D18216" i="1"/>
  <c r="D18217" i="1"/>
  <c r="D18218" i="1"/>
  <c r="D18219" i="1"/>
  <c r="D18220" i="1"/>
  <c r="D18221" i="1"/>
  <c r="D18222" i="1"/>
  <c r="D18223" i="1"/>
  <c r="D18224" i="1"/>
  <c r="D18225" i="1"/>
  <c r="D18226" i="1"/>
  <c r="D18227" i="1"/>
  <c r="D18228" i="1"/>
  <c r="D18229" i="1"/>
  <c r="D18230" i="1"/>
  <c r="D18231" i="1"/>
  <c r="D18232" i="1"/>
  <c r="D18233" i="1"/>
  <c r="D18234" i="1"/>
  <c r="D18235" i="1"/>
  <c r="D18236" i="1"/>
  <c r="D18237" i="1"/>
  <c r="D18238" i="1"/>
  <c r="D18239" i="1"/>
  <c r="D18240" i="1"/>
  <c r="D18241" i="1"/>
  <c r="D18242" i="1"/>
  <c r="D18243" i="1"/>
  <c r="D18244" i="1"/>
  <c r="D18245" i="1"/>
  <c r="D18246" i="1"/>
  <c r="D18247" i="1"/>
  <c r="D18248" i="1"/>
  <c r="D18249" i="1"/>
  <c r="D18250" i="1"/>
  <c r="D18251" i="1"/>
  <c r="D18252" i="1"/>
  <c r="D18253" i="1"/>
  <c r="D18254" i="1"/>
  <c r="D18255" i="1"/>
  <c r="D18256" i="1"/>
  <c r="D18257" i="1"/>
  <c r="D18258" i="1"/>
  <c r="D18259" i="1"/>
  <c r="D18260" i="1"/>
  <c r="D18261" i="1"/>
  <c r="D18262" i="1"/>
  <c r="D18263" i="1"/>
  <c r="D18264" i="1"/>
  <c r="D18265" i="1"/>
  <c r="D18266" i="1"/>
  <c r="D18267" i="1"/>
  <c r="D18268" i="1"/>
  <c r="D18269" i="1"/>
  <c r="D18270" i="1"/>
  <c r="D18271" i="1"/>
  <c r="D18272" i="1"/>
  <c r="D18273" i="1"/>
  <c r="D18274" i="1"/>
  <c r="D18275" i="1"/>
  <c r="D18276" i="1"/>
  <c r="D18277" i="1"/>
  <c r="D18278" i="1"/>
  <c r="D18279" i="1"/>
  <c r="D18280" i="1"/>
  <c r="D18281" i="1"/>
  <c r="D18282" i="1"/>
  <c r="D18283" i="1"/>
  <c r="D18284" i="1"/>
  <c r="D18285" i="1"/>
  <c r="D18286" i="1"/>
  <c r="D18287" i="1"/>
  <c r="D18288" i="1"/>
  <c r="D18289" i="1"/>
  <c r="D18290" i="1"/>
  <c r="D18291" i="1"/>
  <c r="D18292" i="1"/>
  <c r="D18293" i="1"/>
  <c r="D18294" i="1"/>
  <c r="D18295" i="1"/>
  <c r="D18296" i="1"/>
  <c r="D18297" i="1"/>
  <c r="D18298" i="1"/>
  <c r="D18299" i="1"/>
  <c r="D18300" i="1"/>
  <c r="D18301" i="1"/>
  <c r="D18302" i="1"/>
  <c r="D18303" i="1"/>
  <c r="D18304" i="1"/>
  <c r="D18305" i="1"/>
  <c r="D18306" i="1"/>
  <c r="D18307" i="1"/>
  <c r="D18308" i="1"/>
  <c r="D18309" i="1"/>
  <c r="D18310" i="1"/>
  <c r="D18311" i="1"/>
  <c r="D18312" i="1"/>
  <c r="D18313" i="1"/>
  <c r="D18314" i="1"/>
  <c r="D18315" i="1"/>
  <c r="D18316" i="1"/>
  <c r="D18317" i="1"/>
  <c r="D18318" i="1"/>
  <c r="D18319" i="1"/>
  <c r="D18320" i="1"/>
  <c r="D18321" i="1"/>
  <c r="D18322" i="1"/>
  <c r="D18323" i="1"/>
  <c r="D18324" i="1"/>
  <c r="D18325" i="1"/>
  <c r="D18326" i="1"/>
  <c r="D18327" i="1"/>
  <c r="D18328" i="1"/>
  <c r="D18329" i="1"/>
  <c r="D18330" i="1"/>
  <c r="D18331" i="1"/>
  <c r="D18332" i="1"/>
  <c r="D18333" i="1"/>
  <c r="D18334" i="1"/>
  <c r="D18335" i="1"/>
  <c r="D18336" i="1"/>
  <c r="D18337" i="1"/>
  <c r="D18338" i="1"/>
  <c r="D18339" i="1"/>
  <c r="D18340" i="1"/>
  <c r="D18341" i="1"/>
  <c r="D18342" i="1"/>
  <c r="D18343" i="1"/>
  <c r="D18344" i="1"/>
  <c r="D18345" i="1"/>
  <c r="D18346" i="1"/>
  <c r="D18347" i="1"/>
  <c r="D18348" i="1"/>
  <c r="D18349" i="1"/>
  <c r="D18350" i="1"/>
  <c r="D18351" i="1"/>
  <c r="D18352" i="1"/>
  <c r="D18353" i="1"/>
  <c r="D18354" i="1"/>
  <c r="D18355" i="1"/>
  <c r="D18356" i="1"/>
  <c r="D18357" i="1"/>
  <c r="D18358" i="1"/>
  <c r="D18359" i="1"/>
  <c r="D18360" i="1"/>
  <c r="D18361" i="1"/>
  <c r="D18362" i="1"/>
  <c r="D18363" i="1"/>
  <c r="D18364" i="1"/>
  <c r="D18365" i="1"/>
  <c r="D18366" i="1"/>
  <c r="D18367" i="1"/>
  <c r="D18368" i="1"/>
  <c r="D18369" i="1"/>
  <c r="D18370" i="1"/>
  <c r="D18371" i="1"/>
  <c r="D18372" i="1"/>
  <c r="D18373" i="1"/>
  <c r="D18374" i="1"/>
  <c r="D18375" i="1"/>
  <c r="D18376" i="1"/>
  <c r="D18377" i="1"/>
  <c r="D18378" i="1"/>
  <c r="D18379" i="1"/>
  <c r="D18380" i="1"/>
  <c r="D18381" i="1"/>
  <c r="D18382" i="1"/>
  <c r="D18383" i="1"/>
  <c r="D18384" i="1"/>
  <c r="D18385" i="1"/>
  <c r="D18386" i="1"/>
  <c r="D18387" i="1"/>
  <c r="D18388" i="1"/>
  <c r="D18389" i="1"/>
  <c r="D18390" i="1"/>
  <c r="D18391" i="1"/>
  <c r="D18392" i="1"/>
  <c r="D18393" i="1"/>
  <c r="D18394" i="1"/>
  <c r="D18395" i="1"/>
  <c r="D18396" i="1"/>
  <c r="D18397" i="1"/>
  <c r="D18398" i="1"/>
  <c r="D18399" i="1"/>
  <c r="D18400" i="1"/>
  <c r="D18401" i="1"/>
  <c r="D18402" i="1"/>
  <c r="D18403" i="1"/>
  <c r="D18404" i="1"/>
  <c r="D18405" i="1"/>
  <c r="D18406" i="1"/>
  <c r="D18407" i="1"/>
  <c r="D18408" i="1"/>
  <c r="D18409" i="1"/>
  <c r="D18410" i="1"/>
  <c r="D18411" i="1"/>
  <c r="D18412" i="1"/>
  <c r="D18413" i="1"/>
  <c r="D18414" i="1"/>
  <c r="D18415" i="1"/>
  <c r="D18416" i="1"/>
  <c r="D18417" i="1"/>
  <c r="D18418" i="1"/>
  <c r="D18419" i="1"/>
  <c r="D18420" i="1"/>
  <c r="D18421" i="1"/>
  <c r="D18422" i="1"/>
  <c r="D18423" i="1"/>
  <c r="D18424" i="1"/>
  <c r="D18425" i="1"/>
  <c r="D18426" i="1"/>
  <c r="D18427" i="1"/>
  <c r="D18428" i="1"/>
  <c r="D18429" i="1"/>
  <c r="D18430" i="1"/>
  <c r="D18431" i="1"/>
  <c r="D18432" i="1"/>
  <c r="D18433" i="1"/>
  <c r="D18434" i="1"/>
  <c r="D18435" i="1"/>
  <c r="D18436" i="1"/>
  <c r="D18437" i="1"/>
  <c r="D18438" i="1"/>
  <c r="D18439" i="1"/>
  <c r="D18440" i="1"/>
  <c r="D18441" i="1"/>
  <c r="D18442" i="1"/>
  <c r="D18443" i="1"/>
  <c r="D18444" i="1"/>
  <c r="D18445" i="1"/>
  <c r="D18446" i="1"/>
  <c r="D18447" i="1"/>
  <c r="D18448" i="1"/>
  <c r="D18449" i="1"/>
  <c r="D18450" i="1"/>
  <c r="D18451" i="1"/>
  <c r="D18452" i="1"/>
  <c r="D18453" i="1"/>
  <c r="D18454" i="1"/>
  <c r="D18455" i="1"/>
  <c r="D18456" i="1"/>
  <c r="D18457" i="1"/>
  <c r="D18458" i="1"/>
  <c r="D18459" i="1"/>
  <c r="D18460" i="1"/>
  <c r="D18461" i="1"/>
  <c r="D18462" i="1"/>
  <c r="D18463" i="1"/>
  <c r="D18464" i="1"/>
  <c r="D18465" i="1"/>
  <c r="D18466" i="1"/>
  <c r="D18467" i="1"/>
  <c r="D18468" i="1"/>
  <c r="D18469" i="1"/>
  <c r="D18470" i="1"/>
  <c r="D18471" i="1"/>
  <c r="D18472" i="1"/>
  <c r="D18473" i="1"/>
  <c r="D18474" i="1"/>
  <c r="D18475" i="1"/>
  <c r="D18476" i="1"/>
  <c r="D18477" i="1"/>
  <c r="D18478" i="1"/>
  <c r="D18479" i="1"/>
  <c r="D18480" i="1"/>
  <c r="D18481" i="1"/>
  <c r="D18482" i="1"/>
  <c r="D18483" i="1"/>
  <c r="D18484" i="1"/>
  <c r="D18485" i="1"/>
  <c r="D18486" i="1"/>
  <c r="D18487" i="1"/>
  <c r="D18488" i="1"/>
  <c r="D18489" i="1"/>
  <c r="D18490" i="1"/>
  <c r="D18491" i="1"/>
  <c r="D18492" i="1"/>
  <c r="D18493" i="1"/>
  <c r="D18494" i="1"/>
  <c r="D18495" i="1"/>
  <c r="D18496" i="1"/>
  <c r="D18497" i="1"/>
  <c r="D18498" i="1"/>
  <c r="D18499" i="1"/>
  <c r="D18500" i="1"/>
  <c r="D18501" i="1"/>
  <c r="D18502" i="1"/>
  <c r="D18503" i="1"/>
  <c r="D18504" i="1"/>
  <c r="D18505" i="1"/>
  <c r="D18506" i="1"/>
  <c r="D18507" i="1"/>
  <c r="D18508" i="1"/>
  <c r="D18509" i="1"/>
  <c r="D18510" i="1"/>
  <c r="D18511" i="1"/>
  <c r="D18512" i="1"/>
  <c r="D18513" i="1"/>
  <c r="D18514" i="1"/>
  <c r="D18515" i="1"/>
  <c r="D18516" i="1"/>
  <c r="D18517" i="1"/>
  <c r="D18518" i="1"/>
  <c r="D18519" i="1"/>
  <c r="D18520" i="1"/>
  <c r="D18521" i="1"/>
  <c r="D18522" i="1"/>
  <c r="D18523" i="1"/>
  <c r="D18524" i="1"/>
  <c r="D18525" i="1"/>
  <c r="D18526" i="1"/>
  <c r="D18527" i="1"/>
  <c r="D18528" i="1"/>
  <c r="D18529" i="1"/>
  <c r="D18530" i="1"/>
  <c r="D18531" i="1"/>
  <c r="D18532" i="1"/>
  <c r="D18533" i="1"/>
  <c r="D18534" i="1"/>
  <c r="D18535" i="1"/>
  <c r="D18536" i="1"/>
  <c r="D18537" i="1"/>
  <c r="D18538" i="1"/>
  <c r="D18539" i="1"/>
  <c r="D18540" i="1"/>
  <c r="D18541" i="1"/>
  <c r="D18542" i="1"/>
  <c r="D18543" i="1"/>
  <c r="D18544" i="1"/>
  <c r="D18545" i="1"/>
  <c r="D18546" i="1"/>
  <c r="D18547" i="1"/>
  <c r="D18548" i="1"/>
  <c r="D18549" i="1"/>
  <c r="D18550" i="1"/>
  <c r="D18551" i="1"/>
  <c r="D18552" i="1"/>
  <c r="D18553" i="1"/>
  <c r="D18554" i="1"/>
  <c r="D18555" i="1"/>
  <c r="D18556" i="1"/>
  <c r="D18557" i="1"/>
  <c r="D18558" i="1"/>
  <c r="D18559" i="1"/>
  <c r="D18560" i="1"/>
  <c r="D18561" i="1"/>
  <c r="D18562" i="1"/>
  <c r="D18563" i="1"/>
  <c r="D18564" i="1"/>
  <c r="D18565" i="1"/>
  <c r="D18566" i="1"/>
  <c r="D18567" i="1"/>
  <c r="D18568" i="1"/>
  <c r="D18569" i="1"/>
  <c r="D18570" i="1"/>
  <c r="D18571" i="1"/>
  <c r="D18572" i="1"/>
  <c r="D18573" i="1"/>
  <c r="D18574" i="1"/>
  <c r="D18575" i="1"/>
  <c r="D18576" i="1"/>
  <c r="D18577" i="1"/>
  <c r="D18578" i="1"/>
  <c r="D18579" i="1"/>
  <c r="D18580" i="1"/>
  <c r="D18581" i="1"/>
  <c r="D18582" i="1"/>
  <c r="D18583" i="1"/>
  <c r="D18584" i="1"/>
  <c r="D18585" i="1"/>
  <c r="D18586" i="1"/>
  <c r="D18587" i="1"/>
  <c r="D18588" i="1"/>
  <c r="D18589" i="1"/>
  <c r="D18590" i="1"/>
  <c r="D18591" i="1"/>
  <c r="D18592" i="1"/>
  <c r="D18593" i="1"/>
  <c r="D18594" i="1"/>
  <c r="D18595" i="1"/>
  <c r="D18596" i="1"/>
  <c r="D18597" i="1"/>
  <c r="D18598" i="1"/>
  <c r="D18599" i="1"/>
  <c r="D18600" i="1"/>
  <c r="D18601" i="1"/>
  <c r="D18602" i="1"/>
  <c r="D18603" i="1"/>
  <c r="D18604" i="1"/>
  <c r="D18605" i="1"/>
  <c r="D18606" i="1"/>
  <c r="D18607" i="1"/>
  <c r="D18608" i="1"/>
  <c r="D18609" i="1"/>
  <c r="D18610" i="1"/>
  <c r="D18611" i="1"/>
  <c r="D18612" i="1"/>
  <c r="D18613" i="1"/>
  <c r="D18614" i="1"/>
  <c r="D18615" i="1"/>
  <c r="D18616" i="1"/>
  <c r="D18617" i="1"/>
  <c r="D18618" i="1"/>
  <c r="D18619" i="1"/>
  <c r="D18620" i="1"/>
  <c r="D18621" i="1"/>
  <c r="D18622" i="1"/>
  <c r="D18623" i="1"/>
  <c r="D18624" i="1"/>
  <c r="D18625" i="1"/>
  <c r="D18626" i="1"/>
  <c r="D18627" i="1"/>
  <c r="D18628" i="1"/>
  <c r="D18629" i="1"/>
  <c r="D18630" i="1"/>
  <c r="D18631" i="1"/>
  <c r="D18632" i="1"/>
  <c r="D18633" i="1"/>
  <c r="D18634" i="1"/>
  <c r="D18635" i="1"/>
  <c r="D18636" i="1"/>
  <c r="D18637" i="1"/>
  <c r="D18638" i="1"/>
  <c r="D18639" i="1"/>
  <c r="D18640" i="1"/>
  <c r="D18641" i="1"/>
  <c r="D18642" i="1"/>
  <c r="D18643" i="1"/>
  <c r="D18644" i="1"/>
  <c r="D18645" i="1"/>
  <c r="D18646" i="1"/>
  <c r="D18647" i="1"/>
  <c r="D18648" i="1"/>
  <c r="D18649" i="1"/>
  <c r="D18650" i="1"/>
  <c r="D18651" i="1"/>
  <c r="D18652" i="1"/>
  <c r="D18653" i="1"/>
  <c r="D18654" i="1"/>
  <c r="D18655" i="1"/>
  <c r="D18656" i="1"/>
  <c r="D18657" i="1"/>
  <c r="D18658" i="1"/>
  <c r="D18659" i="1"/>
  <c r="D18660" i="1"/>
  <c r="D18661" i="1"/>
  <c r="D18662" i="1"/>
  <c r="D18663" i="1"/>
  <c r="D18664" i="1"/>
  <c r="D18665" i="1"/>
  <c r="D18666" i="1"/>
  <c r="D18667" i="1"/>
  <c r="D18668" i="1"/>
  <c r="D18669" i="1"/>
  <c r="D18670" i="1"/>
  <c r="D18671" i="1"/>
  <c r="D18672" i="1"/>
  <c r="D18673" i="1"/>
  <c r="D18674" i="1"/>
  <c r="D18675" i="1"/>
  <c r="D18676" i="1"/>
  <c r="D18677" i="1"/>
  <c r="D18678" i="1"/>
  <c r="D18679" i="1"/>
  <c r="D18680" i="1"/>
  <c r="D18681" i="1"/>
  <c r="D18682" i="1"/>
  <c r="D18683" i="1"/>
  <c r="D18684" i="1"/>
  <c r="D18685" i="1"/>
  <c r="D18686" i="1"/>
  <c r="D18687" i="1"/>
  <c r="D18688" i="1"/>
  <c r="D18689" i="1"/>
  <c r="D18690" i="1"/>
  <c r="D18691" i="1"/>
  <c r="D18692" i="1"/>
  <c r="D18693" i="1"/>
  <c r="D18694" i="1"/>
  <c r="D18695" i="1"/>
  <c r="D18696" i="1"/>
  <c r="D18697" i="1"/>
  <c r="D18698" i="1"/>
  <c r="D18699" i="1"/>
  <c r="D18700" i="1"/>
  <c r="D18701" i="1"/>
  <c r="D18702" i="1"/>
  <c r="D18703" i="1"/>
  <c r="D18704" i="1"/>
  <c r="D18705" i="1"/>
  <c r="D18706" i="1"/>
  <c r="D18707" i="1"/>
  <c r="D18708" i="1"/>
  <c r="D18709" i="1"/>
  <c r="D18710" i="1"/>
  <c r="D18711" i="1"/>
  <c r="D18712" i="1"/>
  <c r="D18713" i="1"/>
  <c r="D18714" i="1"/>
  <c r="D18715" i="1"/>
  <c r="D18716" i="1"/>
  <c r="D18717" i="1"/>
  <c r="D18718" i="1"/>
  <c r="D18719" i="1"/>
  <c r="D18720" i="1"/>
  <c r="D18721" i="1"/>
  <c r="D18722" i="1"/>
  <c r="D18723" i="1"/>
  <c r="D18724" i="1"/>
  <c r="D18725" i="1"/>
  <c r="D18726" i="1"/>
  <c r="D18727" i="1"/>
  <c r="D18728" i="1"/>
  <c r="D18729" i="1"/>
  <c r="D18730" i="1"/>
  <c r="D18731" i="1"/>
  <c r="D18732" i="1"/>
  <c r="D18733" i="1"/>
  <c r="D18734" i="1"/>
  <c r="D18735" i="1"/>
  <c r="D18736" i="1"/>
  <c r="D18737" i="1"/>
  <c r="D18738" i="1"/>
  <c r="D18739" i="1"/>
  <c r="D18740" i="1"/>
  <c r="D18741" i="1"/>
  <c r="D18742" i="1"/>
  <c r="D18743" i="1"/>
  <c r="D18744" i="1"/>
  <c r="D18745" i="1"/>
  <c r="D18746" i="1"/>
  <c r="D18747" i="1"/>
  <c r="D18748" i="1"/>
  <c r="D18749" i="1"/>
  <c r="D18750" i="1"/>
  <c r="D18751" i="1"/>
  <c r="D18752" i="1"/>
  <c r="D18753" i="1"/>
  <c r="D18754" i="1"/>
  <c r="D18755" i="1"/>
  <c r="D18756" i="1"/>
  <c r="D18757" i="1"/>
  <c r="D18758" i="1"/>
  <c r="D18759" i="1"/>
  <c r="D18760" i="1"/>
  <c r="D18761" i="1"/>
  <c r="D18762" i="1"/>
  <c r="D18763" i="1"/>
  <c r="D18764" i="1"/>
  <c r="D18765" i="1"/>
  <c r="D18766" i="1"/>
  <c r="D18767" i="1"/>
  <c r="D18768" i="1"/>
  <c r="D18769" i="1"/>
  <c r="D18770" i="1"/>
  <c r="D18771" i="1"/>
  <c r="D18772" i="1"/>
  <c r="D18773" i="1"/>
  <c r="D18774" i="1"/>
  <c r="D18775" i="1"/>
  <c r="D18776" i="1"/>
  <c r="D18777" i="1"/>
  <c r="D18778" i="1"/>
  <c r="D18779" i="1"/>
  <c r="D18780" i="1"/>
  <c r="D18781" i="1"/>
  <c r="D18782" i="1"/>
  <c r="D18783" i="1"/>
  <c r="D18784" i="1"/>
  <c r="D18785" i="1"/>
  <c r="D18786" i="1"/>
  <c r="D18787" i="1"/>
  <c r="D18788" i="1"/>
  <c r="D18789" i="1"/>
  <c r="D18790" i="1"/>
  <c r="D18791" i="1"/>
  <c r="D18792" i="1"/>
  <c r="D18793" i="1"/>
  <c r="D18794" i="1"/>
  <c r="D18795" i="1"/>
  <c r="D18796" i="1"/>
  <c r="D18797" i="1"/>
  <c r="D18798" i="1"/>
  <c r="D18799" i="1"/>
  <c r="D18800" i="1"/>
  <c r="D18801" i="1"/>
  <c r="D18802" i="1"/>
  <c r="D18803" i="1"/>
  <c r="D18804" i="1"/>
  <c r="D18805" i="1"/>
  <c r="D18806" i="1"/>
  <c r="D18807" i="1"/>
  <c r="D18808" i="1"/>
  <c r="D18809" i="1"/>
  <c r="D18810" i="1"/>
  <c r="D18811" i="1"/>
  <c r="D18812" i="1"/>
  <c r="D18813" i="1"/>
  <c r="D18814" i="1"/>
  <c r="D18815" i="1"/>
  <c r="D18816" i="1"/>
  <c r="D18817" i="1"/>
  <c r="D18818" i="1"/>
  <c r="D18819" i="1"/>
  <c r="D18820" i="1"/>
  <c r="D18821" i="1"/>
  <c r="D18822" i="1"/>
  <c r="D18823" i="1"/>
  <c r="D18824" i="1"/>
  <c r="D18825" i="1"/>
  <c r="D18826" i="1"/>
  <c r="D18827" i="1"/>
  <c r="D18828" i="1"/>
  <c r="D18829" i="1"/>
  <c r="D18830" i="1"/>
  <c r="D18831" i="1"/>
  <c r="D18832" i="1"/>
  <c r="D18833" i="1"/>
  <c r="D18834" i="1"/>
  <c r="D18835" i="1"/>
  <c r="D18836" i="1"/>
  <c r="D18837" i="1"/>
  <c r="D18838" i="1"/>
  <c r="D18839" i="1"/>
  <c r="D18840" i="1"/>
  <c r="D18841" i="1"/>
  <c r="D18842" i="1"/>
  <c r="D18843" i="1"/>
  <c r="D18844" i="1"/>
  <c r="D18845" i="1"/>
  <c r="D18846" i="1"/>
  <c r="D18847" i="1"/>
  <c r="D18848" i="1"/>
  <c r="D18849" i="1"/>
  <c r="D18850" i="1"/>
  <c r="D18851" i="1"/>
  <c r="D18852" i="1"/>
  <c r="D18853" i="1"/>
  <c r="D18854" i="1"/>
  <c r="D18855" i="1"/>
  <c r="D18856" i="1"/>
  <c r="D18857" i="1"/>
  <c r="D18858" i="1"/>
  <c r="D18859" i="1"/>
  <c r="D18860" i="1"/>
  <c r="D18861" i="1"/>
  <c r="D18862" i="1"/>
  <c r="D18863" i="1"/>
  <c r="D18864" i="1"/>
  <c r="D18865" i="1"/>
  <c r="D18866" i="1"/>
  <c r="D18867" i="1"/>
  <c r="D18868" i="1"/>
  <c r="D18869" i="1"/>
  <c r="D18870" i="1"/>
  <c r="D18871" i="1"/>
  <c r="D18872" i="1"/>
  <c r="D18873" i="1"/>
  <c r="D18874" i="1"/>
  <c r="D18875" i="1"/>
  <c r="D18876" i="1"/>
  <c r="D18877" i="1"/>
  <c r="D18878" i="1"/>
  <c r="D18879" i="1"/>
  <c r="D18880" i="1"/>
  <c r="D18881" i="1"/>
  <c r="D18882" i="1"/>
  <c r="D18883" i="1"/>
  <c r="D18884" i="1"/>
  <c r="D18885" i="1"/>
  <c r="D18886" i="1"/>
  <c r="D18887" i="1"/>
  <c r="D18888" i="1"/>
  <c r="D18889" i="1"/>
  <c r="D18890" i="1"/>
  <c r="D18891" i="1"/>
  <c r="D18892" i="1"/>
  <c r="D18893" i="1"/>
  <c r="D18894" i="1"/>
  <c r="D18895" i="1"/>
  <c r="D18896" i="1"/>
  <c r="D18897" i="1"/>
  <c r="D18898" i="1"/>
  <c r="D18899" i="1"/>
  <c r="D18900" i="1"/>
  <c r="D18901" i="1"/>
  <c r="D18902" i="1"/>
  <c r="D18903" i="1"/>
  <c r="D18904" i="1"/>
  <c r="D18905" i="1"/>
  <c r="D18906" i="1"/>
  <c r="D18907" i="1"/>
  <c r="D18908" i="1"/>
  <c r="D18909" i="1"/>
  <c r="D18910" i="1"/>
  <c r="D18911" i="1"/>
  <c r="D18912" i="1"/>
  <c r="D18913" i="1"/>
  <c r="D18914" i="1"/>
  <c r="D18915" i="1"/>
  <c r="D18916" i="1"/>
  <c r="D18917" i="1"/>
  <c r="D18918" i="1"/>
  <c r="D18919" i="1"/>
  <c r="D18920" i="1"/>
  <c r="D18921" i="1"/>
  <c r="D18922" i="1"/>
  <c r="D18923" i="1"/>
  <c r="D18924" i="1"/>
  <c r="D18925" i="1"/>
  <c r="D18926" i="1"/>
  <c r="D18927" i="1"/>
  <c r="D18928" i="1"/>
  <c r="D18929" i="1"/>
  <c r="D18930" i="1"/>
  <c r="D18931" i="1"/>
  <c r="D18932" i="1"/>
  <c r="D18933" i="1"/>
  <c r="D18934" i="1"/>
  <c r="D18935" i="1"/>
  <c r="D18936" i="1"/>
  <c r="D18937" i="1"/>
  <c r="D18938" i="1"/>
  <c r="D18939" i="1"/>
  <c r="D18940" i="1"/>
  <c r="D18941" i="1"/>
  <c r="D18942" i="1"/>
  <c r="D18943" i="1"/>
  <c r="D18944" i="1"/>
  <c r="D18945" i="1"/>
  <c r="D18946" i="1"/>
  <c r="D18947" i="1"/>
  <c r="D18948" i="1"/>
  <c r="D18949" i="1"/>
  <c r="D18950" i="1"/>
  <c r="D18951" i="1"/>
  <c r="D18952" i="1"/>
  <c r="D18953" i="1"/>
  <c r="D18954" i="1"/>
  <c r="D18955" i="1"/>
  <c r="D18956" i="1"/>
  <c r="D18957" i="1"/>
  <c r="D18958" i="1"/>
  <c r="D18959" i="1"/>
  <c r="D18960" i="1"/>
  <c r="D18961" i="1"/>
  <c r="D18962" i="1"/>
  <c r="D18963" i="1"/>
  <c r="D18964" i="1"/>
  <c r="D18965" i="1"/>
  <c r="D18966" i="1"/>
  <c r="D18967" i="1"/>
  <c r="D18968" i="1"/>
  <c r="D18969" i="1"/>
  <c r="D18970" i="1"/>
  <c r="D18971" i="1"/>
  <c r="D18972" i="1"/>
  <c r="D18973" i="1"/>
  <c r="D18974" i="1"/>
  <c r="D18975" i="1"/>
  <c r="D18976" i="1"/>
  <c r="D18977" i="1"/>
  <c r="D18978" i="1"/>
  <c r="D18979" i="1"/>
  <c r="D18980" i="1"/>
  <c r="D18981" i="1"/>
  <c r="D18982" i="1"/>
  <c r="D18983" i="1"/>
  <c r="D18984" i="1"/>
  <c r="D18985" i="1"/>
  <c r="D18986" i="1"/>
  <c r="D18987" i="1"/>
  <c r="D18988" i="1"/>
  <c r="D18989" i="1"/>
  <c r="D18990" i="1"/>
  <c r="D18991" i="1"/>
  <c r="D18992" i="1"/>
  <c r="D18993" i="1"/>
  <c r="D18994" i="1"/>
  <c r="D18995" i="1"/>
  <c r="D18996" i="1"/>
  <c r="D18997" i="1"/>
  <c r="D18998" i="1"/>
  <c r="D18999" i="1"/>
  <c r="D19000" i="1"/>
  <c r="D19001" i="1"/>
  <c r="D19002" i="1"/>
  <c r="D19003" i="1"/>
  <c r="D19004" i="1"/>
  <c r="D19005" i="1"/>
  <c r="D19006" i="1"/>
  <c r="D19007" i="1"/>
  <c r="D19008" i="1"/>
  <c r="D19009" i="1"/>
  <c r="D19010" i="1"/>
  <c r="D19011" i="1"/>
  <c r="D19012" i="1"/>
  <c r="D19013" i="1"/>
  <c r="D19014" i="1"/>
  <c r="D19015" i="1"/>
  <c r="D19016" i="1"/>
  <c r="D19017" i="1"/>
  <c r="D19018" i="1"/>
  <c r="D19019" i="1"/>
  <c r="D19020" i="1"/>
  <c r="D19021" i="1"/>
  <c r="D19022" i="1"/>
  <c r="D19023" i="1"/>
  <c r="D19024" i="1"/>
  <c r="D19025" i="1"/>
  <c r="D19026" i="1"/>
  <c r="D19027" i="1"/>
  <c r="D19028" i="1"/>
  <c r="D19029" i="1"/>
  <c r="D19030" i="1"/>
  <c r="D19031" i="1"/>
  <c r="D19032" i="1"/>
  <c r="D19033" i="1"/>
  <c r="D19034" i="1"/>
  <c r="D19035" i="1"/>
  <c r="D19036" i="1"/>
  <c r="D19037" i="1"/>
  <c r="D19038" i="1"/>
  <c r="D19039" i="1"/>
  <c r="D19040" i="1"/>
  <c r="D19041" i="1"/>
  <c r="D19042" i="1"/>
  <c r="D19043" i="1"/>
  <c r="D19044" i="1"/>
  <c r="D19045" i="1"/>
  <c r="D19046" i="1"/>
  <c r="D19047" i="1"/>
  <c r="D19048" i="1"/>
  <c r="D19049" i="1"/>
  <c r="D19050" i="1"/>
  <c r="D19051" i="1"/>
  <c r="D19052" i="1"/>
  <c r="D19053" i="1"/>
  <c r="D19054" i="1"/>
  <c r="D19055" i="1"/>
  <c r="D19056" i="1"/>
  <c r="D19057" i="1"/>
  <c r="D19058" i="1"/>
  <c r="D19059" i="1"/>
  <c r="D19060" i="1"/>
  <c r="D19061" i="1"/>
  <c r="D19062" i="1"/>
  <c r="D19063" i="1"/>
  <c r="D19064" i="1"/>
  <c r="D19065" i="1"/>
  <c r="D19066" i="1"/>
  <c r="D19067" i="1"/>
  <c r="D19068" i="1"/>
  <c r="D19069" i="1"/>
  <c r="D19070" i="1"/>
  <c r="D19071" i="1"/>
  <c r="D19072" i="1"/>
  <c r="D19073" i="1"/>
  <c r="D19074" i="1"/>
  <c r="D19075" i="1"/>
  <c r="D19076" i="1"/>
  <c r="D19077" i="1"/>
  <c r="D19078" i="1"/>
  <c r="D19079" i="1"/>
  <c r="D19080" i="1"/>
  <c r="D19081" i="1"/>
  <c r="D19082" i="1"/>
  <c r="D19083" i="1"/>
  <c r="D19084" i="1"/>
  <c r="D19085" i="1"/>
  <c r="D19086" i="1"/>
  <c r="D19087" i="1"/>
  <c r="D19088" i="1"/>
  <c r="D19089" i="1"/>
  <c r="D19090" i="1"/>
  <c r="D19091" i="1"/>
  <c r="D19092" i="1"/>
  <c r="D19093" i="1"/>
  <c r="D19094" i="1"/>
  <c r="D19095" i="1"/>
  <c r="D19096" i="1"/>
  <c r="D19097" i="1"/>
  <c r="D19098" i="1"/>
  <c r="D19099" i="1"/>
  <c r="D19100" i="1"/>
  <c r="D19101" i="1"/>
  <c r="D19102" i="1"/>
  <c r="D19103" i="1"/>
  <c r="D19104" i="1"/>
  <c r="D19105" i="1"/>
  <c r="D19106" i="1"/>
  <c r="D19107" i="1"/>
  <c r="D19108" i="1"/>
  <c r="D19109" i="1"/>
  <c r="D19110" i="1"/>
  <c r="D19111" i="1"/>
  <c r="D19112" i="1"/>
  <c r="D19113" i="1"/>
  <c r="D19114" i="1"/>
  <c r="D19115" i="1"/>
  <c r="D19116" i="1"/>
  <c r="D19117" i="1"/>
  <c r="D19118" i="1"/>
  <c r="D19119" i="1"/>
  <c r="D19120" i="1"/>
  <c r="D19121" i="1"/>
  <c r="D19122" i="1"/>
  <c r="D19123" i="1"/>
  <c r="D19124" i="1"/>
  <c r="D19125" i="1"/>
  <c r="D19126" i="1"/>
  <c r="D19127" i="1"/>
  <c r="D19128" i="1"/>
  <c r="D19129" i="1"/>
  <c r="D19130" i="1"/>
  <c r="D19131" i="1"/>
  <c r="D19132" i="1"/>
  <c r="D19133" i="1"/>
  <c r="D19134" i="1"/>
  <c r="D19135" i="1"/>
  <c r="D19136" i="1"/>
  <c r="D19137" i="1"/>
  <c r="D19138" i="1"/>
  <c r="D19139" i="1"/>
  <c r="D19140" i="1"/>
  <c r="D19141" i="1"/>
  <c r="D19142" i="1"/>
  <c r="D19143" i="1"/>
  <c r="D19144" i="1"/>
  <c r="D19145" i="1"/>
  <c r="D19146" i="1"/>
  <c r="D19147" i="1"/>
  <c r="D19148" i="1"/>
  <c r="D19149" i="1"/>
  <c r="D19150" i="1"/>
  <c r="D19151" i="1"/>
  <c r="D19152" i="1"/>
  <c r="D19153" i="1"/>
  <c r="D19154" i="1"/>
  <c r="D19155" i="1"/>
  <c r="D19156" i="1"/>
  <c r="D19157" i="1"/>
  <c r="D19158" i="1"/>
  <c r="D19159" i="1"/>
  <c r="D19160" i="1"/>
  <c r="D19161" i="1"/>
  <c r="D19162" i="1"/>
  <c r="D19163" i="1"/>
  <c r="D19164" i="1"/>
  <c r="D19165" i="1"/>
  <c r="D19166" i="1"/>
  <c r="D19167" i="1"/>
  <c r="D19168" i="1"/>
  <c r="D19169" i="1"/>
  <c r="D19170" i="1"/>
  <c r="D19171" i="1"/>
  <c r="D19172" i="1"/>
  <c r="D19173" i="1"/>
  <c r="D19174" i="1"/>
  <c r="D19175" i="1"/>
  <c r="D19176" i="1"/>
  <c r="D19177" i="1"/>
  <c r="D19178" i="1"/>
  <c r="D19179" i="1"/>
  <c r="D19180" i="1"/>
  <c r="D19181" i="1"/>
  <c r="D19182" i="1"/>
  <c r="D19183" i="1"/>
  <c r="D19184" i="1"/>
  <c r="D19185" i="1"/>
  <c r="D19186" i="1"/>
  <c r="D19187" i="1"/>
  <c r="D19188" i="1"/>
  <c r="D19189" i="1"/>
  <c r="D19190" i="1"/>
  <c r="D19191" i="1"/>
  <c r="D19192" i="1"/>
  <c r="D19193" i="1"/>
  <c r="D19194" i="1"/>
  <c r="D19195" i="1"/>
  <c r="D19196" i="1"/>
  <c r="D19197" i="1"/>
  <c r="D19198" i="1"/>
  <c r="D19199" i="1"/>
  <c r="D19200" i="1"/>
  <c r="D19201" i="1"/>
  <c r="D19202" i="1"/>
  <c r="D19203" i="1"/>
  <c r="D19204" i="1"/>
  <c r="D19205" i="1"/>
  <c r="D19206" i="1"/>
  <c r="D19207" i="1"/>
  <c r="D19208" i="1"/>
  <c r="D19209" i="1"/>
  <c r="D19210" i="1"/>
  <c r="D19211" i="1"/>
  <c r="D19212" i="1"/>
  <c r="D19213" i="1"/>
  <c r="D19214" i="1"/>
  <c r="D19215" i="1"/>
  <c r="D19216" i="1"/>
  <c r="D19217" i="1"/>
  <c r="D19218" i="1"/>
  <c r="D19219" i="1"/>
  <c r="D19220" i="1"/>
  <c r="D19221" i="1"/>
  <c r="D19222" i="1"/>
  <c r="D19223" i="1"/>
  <c r="D19224" i="1"/>
  <c r="D19225" i="1"/>
  <c r="D19226" i="1"/>
  <c r="D19227" i="1"/>
  <c r="D19228" i="1"/>
  <c r="D19229" i="1"/>
  <c r="D19230" i="1"/>
  <c r="D19231" i="1"/>
  <c r="D19232" i="1"/>
  <c r="D19233" i="1"/>
  <c r="D19234" i="1"/>
  <c r="D19235" i="1"/>
  <c r="D19236" i="1"/>
  <c r="D19237" i="1"/>
  <c r="D19238" i="1"/>
  <c r="D19239" i="1"/>
  <c r="D19240" i="1"/>
  <c r="D19241" i="1"/>
  <c r="D19242" i="1"/>
  <c r="D19243" i="1"/>
  <c r="D19244" i="1"/>
  <c r="D19245" i="1"/>
  <c r="D19246" i="1"/>
  <c r="D19247" i="1"/>
  <c r="D19248" i="1"/>
  <c r="D19249" i="1"/>
  <c r="D19250" i="1"/>
  <c r="D19251" i="1"/>
  <c r="D19252" i="1"/>
  <c r="D19253" i="1"/>
  <c r="D19254" i="1"/>
  <c r="D19255" i="1"/>
  <c r="D19256" i="1"/>
  <c r="D19257" i="1"/>
  <c r="D19258" i="1"/>
  <c r="D19259" i="1"/>
  <c r="D19260" i="1"/>
  <c r="D19261" i="1"/>
  <c r="D19262" i="1"/>
  <c r="D19263" i="1"/>
  <c r="D19264" i="1"/>
  <c r="D19265" i="1"/>
  <c r="D19266" i="1"/>
  <c r="D19267" i="1"/>
  <c r="D19268" i="1"/>
  <c r="D19269" i="1"/>
  <c r="D19270" i="1"/>
  <c r="D19271" i="1"/>
  <c r="D19272" i="1"/>
  <c r="D19273" i="1"/>
  <c r="D19274" i="1"/>
  <c r="D19275" i="1"/>
  <c r="D19276" i="1"/>
  <c r="D19277" i="1"/>
  <c r="D19278" i="1"/>
  <c r="D19279" i="1"/>
  <c r="D19280" i="1"/>
  <c r="D19281" i="1"/>
  <c r="D19282" i="1"/>
  <c r="D19283" i="1"/>
  <c r="D19284" i="1"/>
  <c r="D19285" i="1"/>
  <c r="D19286" i="1"/>
  <c r="D19287" i="1"/>
  <c r="D19288" i="1"/>
  <c r="D19289" i="1"/>
  <c r="D19290" i="1"/>
  <c r="D19291" i="1"/>
  <c r="D19292" i="1"/>
  <c r="D19293" i="1"/>
  <c r="D19294" i="1"/>
  <c r="D19295" i="1"/>
  <c r="D19296" i="1"/>
  <c r="D19297" i="1"/>
  <c r="D19298" i="1"/>
  <c r="D19299" i="1"/>
  <c r="D19300" i="1"/>
  <c r="D19301" i="1"/>
  <c r="D19302" i="1"/>
  <c r="D19303" i="1"/>
  <c r="D19304" i="1"/>
  <c r="D19305" i="1"/>
  <c r="D19306" i="1"/>
  <c r="D19307" i="1"/>
  <c r="D19308" i="1"/>
  <c r="D19309" i="1"/>
  <c r="D19310" i="1"/>
  <c r="D19311" i="1"/>
  <c r="D19312" i="1"/>
  <c r="D19313" i="1"/>
  <c r="D19314" i="1"/>
  <c r="D19315" i="1"/>
  <c r="D19316" i="1"/>
  <c r="D19317" i="1"/>
  <c r="D19318" i="1"/>
  <c r="D19319" i="1"/>
  <c r="D19320" i="1"/>
  <c r="D19321" i="1"/>
  <c r="D19322" i="1"/>
  <c r="D19323" i="1"/>
  <c r="D19324" i="1"/>
  <c r="D19325" i="1"/>
  <c r="D19326" i="1"/>
  <c r="D19327" i="1"/>
  <c r="D19328" i="1"/>
  <c r="D19329" i="1"/>
  <c r="D19330" i="1"/>
  <c r="D19331" i="1"/>
  <c r="D19332" i="1"/>
  <c r="D19333" i="1"/>
  <c r="D19334" i="1"/>
  <c r="D19335" i="1"/>
  <c r="D19336" i="1"/>
  <c r="D19337" i="1"/>
  <c r="D19338" i="1"/>
  <c r="D19339" i="1"/>
  <c r="D19340" i="1"/>
  <c r="D19341" i="1"/>
  <c r="D19342" i="1"/>
  <c r="D19343" i="1"/>
  <c r="D19344" i="1"/>
  <c r="D19345" i="1"/>
  <c r="D19346" i="1"/>
  <c r="D19347" i="1"/>
  <c r="D19348" i="1"/>
  <c r="D19349" i="1"/>
  <c r="D19350" i="1"/>
  <c r="D19351" i="1"/>
  <c r="D19352" i="1"/>
  <c r="D19353" i="1"/>
  <c r="D19354" i="1"/>
  <c r="D19355" i="1"/>
  <c r="D19356" i="1"/>
  <c r="D19357" i="1"/>
  <c r="D19358" i="1"/>
  <c r="D19359" i="1"/>
  <c r="D19360" i="1"/>
  <c r="D19361" i="1"/>
  <c r="D19362" i="1"/>
  <c r="D19363" i="1"/>
  <c r="D19364" i="1"/>
  <c r="D19365" i="1"/>
  <c r="D19366" i="1"/>
  <c r="D19367" i="1"/>
  <c r="D19368" i="1"/>
  <c r="D19369" i="1"/>
  <c r="D19370" i="1"/>
  <c r="D19371" i="1"/>
  <c r="D19372" i="1"/>
  <c r="D19373" i="1"/>
  <c r="D19374" i="1"/>
  <c r="D19375" i="1"/>
  <c r="D19376" i="1"/>
  <c r="D19377" i="1"/>
  <c r="D19378" i="1"/>
  <c r="D19379" i="1"/>
  <c r="D19380" i="1"/>
  <c r="D19381" i="1"/>
  <c r="D19382" i="1"/>
  <c r="D19383" i="1"/>
  <c r="D19384" i="1"/>
  <c r="D19385" i="1"/>
  <c r="D19386" i="1"/>
  <c r="D19387" i="1"/>
  <c r="D19388" i="1"/>
  <c r="D19389" i="1"/>
  <c r="D19390" i="1"/>
  <c r="D19391" i="1"/>
  <c r="D19392" i="1"/>
  <c r="D19393" i="1"/>
  <c r="D19394" i="1"/>
  <c r="D19395" i="1"/>
  <c r="D19396" i="1"/>
  <c r="D19397" i="1"/>
  <c r="D19398" i="1"/>
  <c r="D19399" i="1"/>
  <c r="D19400" i="1"/>
  <c r="D19401" i="1"/>
  <c r="D19402" i="1"/>
  <c r="D19403" i="1"/>
  <c r="D19404" i="1"/>
  <c r="D19405" i="1"/>
  <c r="D19406" i="1"/>
  <c r="D19407" i="1"/>
  <c r="D19408" i="1"/>
  <c r="D19409" i="1"/>
  <c r="D19410" i="1"/>
  <c r="D19411" i="1"/>
  <c r="D19412" i="1"/>
  <c r="D19413" i="1"/>
  <c r="D19414" i="1"/>
  <c r="D19415" i="1"/>
  <c r="D19416" i="1"/>
  <c r="D19417" i="1"/>
  <c r="D19418" i="1"/>
  <c r="D19419" i="1"/>
  <c r="D19420" i="1"/>
  <c r="D19421" i="1"/>
  <c r="D19422" i="1"/>
  <c r="D19423" i="1"/>
  <c r="D19424" i="1"/>
  <c r="D19425" i="1"/>
  <c r="D19426" i="1"/>
  <c r="D19427" i="1"/>
  <c r="D19428" i="1"/>
  <c r="D19429" i="1"/>
  <c r="D19430" i="1"/>
  <c r="D19431" i="1"/>
  <c r="D19432" i="1"/>
  <c r="D19433" i="1"/>
  <c r="D19434" i="1"/>
  <c r="D19435" i="1"/>
  <c r="D19436" i="1"/>
  <c r="D19437" i="1"/>
  <c r="D19438" i="1"/>
  <c r="D19439" i="1"/>
  <c r="D19440" i="1"/>
  <c r="D19441" i="1"/>
  <c r="D19442" i="1"/>
  <c r="D19443" i="1"/>
  <c r="D19444" i="1"/>
  <c r="D19445" i="1"/>
  <c r="D19446" i="1"/>
  <c r="D19447" i="1"/>
  <c r="D19448" i="1"/>
  <c r="D19449" i="1"/>
  <c r="D19450" i="1"/>
  <c r="D19451" i="1"/>
  <c r="D19452" i="1"/>
  <c r="D19453" i="1"/>
  <c r="D19454" i="1"/>
  <c r="D19455" i="1"/>
  <c r="D19456" i="1"/>
  <c r="D19457" i="1"/>
  <c r="D19458" i="1"/>
  <c r="D19459" i="1"/>
  <c r="D19460" i="1"/>
  <c r="D19461" i="1"/>
  <c r="D19462" i="1"/>
  <c r="D19463" i="1"/>
  <c r="D19464" i="1"/>
  <c r="D19465" i="1"/>
  <c r="D19466" i="1"/>
  <c r="D19467" i="1"/>
  <c r="D19468" i="1"/>
  <c r="D19469" i="1"/>
  <c r="D19470" i="1"/>
  <c r="D19471" i="1"/>
  <c r="D19472" i="1"/>
  <c r="D19473" i="1"/>
  <c r="D19474" i="1"/>
  <c r="D19475" i="1"/>
  <c r="D19476" i="1"/>
  <c r="D19477" i="1"/>
  <c r="D19478" i="1"/>
  <c r="D19479" i="1"/>
  <c r="D19480" i="1"/>
  <c r="D19481" i="1"/>
  <c r="D19482" i="1"/>
  <c r="D19483" i="1"/>
  <c r="D19484" i="1"/>
  <c r="D19485" i="1"/>
  <c r="D19486" i="1"/>
  <c r="D19487" i="1"/>
  <c r="D19488" i="1"/>
  <c r="D19489" i="1"/>
  <c r="D19490" i="1"/>
  <c r="D19491" i="1"/>
  <c r="D19492" i="1"/>
  <c r="D19493" i="1"/>
  <c r="D19494" i="1"/>
  <c r="D19495" i="1"/>
  <c r="D19496" i="1"/>
  <c r="D19497" i="1"/>
  <c r="D19498" i="1"/>
  <c r="D19499" i="1"/>
  <c r="D19500" i="1"/>
  <c r="D19501" i="1"/>
  <c r="D19502" i="1"/>
  <c r="D19503" i="1"/>
  <c r="D19504" i="1"/>
  <c r="D19505" i="1"/>
  <c r="D19506" i="1"/>
  <c r="D19507" i="1"/>
  <c r="D19508" i="1"/>
  <c r="D19509" i="1"/>
  <c r="D19510" i="1"/>
  <c r="D19511" i="1"/>
  <c r="D19512" i="1"/>
  <c r="D19513" i="1"/>
  <c r="D19514" i="1"/>
  <c r="D19515" i="1"/>
  <c r="D19516" i="1"/>
  <c r="D19517" i="1"/>
  <c r="D19518" i="1"/>
  <c r="D19519" i="1"/>
  <c r="D19520" i="1"/>
  <c r="D19521" i="1"/>
  <c r="D19522" i="1"/>
  <c r="D19523" i="1"/>
  <c r="D19524" i="1"/>
  <c r="D19525" i="1"/>
  <c r="D19526" i="1"/>
  <c r="D19527" i="1"/>
  <c r="D19528" i="1"/>
  <c r="D19529" i="1"/>
  <c r="D19530" i="1"/>
  <c r="D19531" i="1"/>
  <c r="D19532" i="1"/>
  <c r="D19533" i="1"/>
  <c r="D19534" i="1"/>
  <c r="D19535" i="1"/>
  <c r="D19536" i="1"/>
  <c r="D19537" i="1"/>
  <c r="D19538" i="1"/>
  <c r="D19539" i="1"/>
  <c r="D19540" i="1"/>
  <c r="D19541" i="1"/>
  <c r="D19542" i="1"/>
  <c r="D19543" i="1"/>
  <c r="D19544" i="1"/>
  <c r="D19545" i="1"/>
  <c r="D19546" i="1"/>
  <c r="D19547" i="1"/>
  <c r="D19548" i="1"/>
  <c r="D19549" i="1"/>
  <c r="D19550" i="1"/>
  <c r="D19551" i="1"/>
  <c r="D19552" i="1"/>
  <c r="D19553" i="1"/>
  <c r="D19554" i="1"/>
  <c r="D19555" i="1"/>
  <c r="D19556" i="1"/>
  <c r="D19557" i="1"/>
  <c r="D19558" i="1"/>
  <c r="D19559" i="1"/>
  <c r="D19560" i="1"/>
  <c r="D19561" i="1"/>
  <c r="D19562" i="1"/>
  <c r="D19563" i="1"/>
  <c r="D19564" i="1"/>
  <c r="D19565" i="1"/>
  <c r="D19566" i="1"/>
  <c r="D19567" i="1"/>
  <c r="D19568" i="1"/>
  <c r="D19569" i="1"/>
  <c r="D19570" i="1"/>
  <c r="D19571" i="1"/>
  <c r="D19572" i="1"/>
  <c r="D19573" i="1"/>
  <c r="D19574" i="1"/>
  <c r="D19575" i="1"/>
  <c r="D19576" i="1"/>
  <c r="D19577" i="1"/>
  <c r="D19578" i="1"/>
  <c r="D19579" i="1"/>
  <c r="D19580" i="1"/>
  <c r="D19581" i="1"/>
  <c r="D19582" i="1"/>
  <c r="D19583" i="1"/>
  <c r="D19584" i="1"/>
  <c r="D19585" i="1"/>
  <c r="D19586" i="1"/>
  <c r="D19587" i="1"/>
  <c r="D19588" i="1"/>
  <c r="D19589" i="1"/>
  <c r="D19590" i="1"/>
  <c r="D19591" i="1"/>
  <c r="D19592" i="1"/>
  <c r="D19593" i="1"/>
  <c r="D19594" i="1"/>
  <c r="D19595" i="1"/>
  <c r="D19596" i="1"/>
  <c r="D19597" i="1"/>
  <c r="D19598" i="1"/>
  <c r="D19599" i="1"/>
  <c r="D19600" i="1"/>
  <c r="D19601" i="1"/>
  <c r="D19602" i="1"/>
  <c r="D19603" i="1"/>
  <c r="D19604" i="1"/>
  <c r="D19605" i="1"/>
  <c r="D19606" i="1"/>
  <c r="D19607" i="1"/>
  <c r="D19608" i="1"/>
  <c r="D19609" i="1"/>
  <c r="D19610" i="1"/>
  <c r="D19611" i="1"/>
  <c r="D19612" i="1"/>
  <c r="D19613" i="1"/>
  <c r="D19614" i="1"/>
  <c r="D19615" i="1"/>
  <c r="D19616" i="1"/>
  <c r="D19617" i="1"/>
  <c r="D19618" i="1"/>
  <c r="D19619" i="1"/>
  <c r="D19620" i="1"/>
  <c r="D19621" i="1"/>
  <c r="D19622" i="1"/>
  <c r="D19623" i="1"/>
  <c r="D19624" i="1"/>
  <c r="D19625" i="1"/>
  <c r="D19626" i="1"/>
  <c r="D19627" i="1"/>
  <c r="D19628" i="1"/>
  <c r="D19629" i="1"/>
  <c r="D19630" i="1"/>
  <c r="D19631" i="1"/>
  <c r="D19632" i="1"/>
  <c r="D19633" i="1"/>
  <c r="D19634" i="1"/>
  <c r="D19635" i="1"/>
  <c r="D19636" i="1"/>
  <c r="D19637" i="1"/>
  <c r="D19638" i="1"/>
  <c r="D19639" i="1"/>
  <c r="D19640" i="1"/>
  <c r="D19641" i="1"/>
  <c r="D19642" i="1"/>
  <c r="D19643" i="1"/>
  <c r="D19644" i="1"/>
  <c r="D19645" i="1"/>
  <c r="D19646" i="1"/>
  <c r="D19647" i="1"/>
  <c r="D19648" i="1"/>
  <c r="D19649" i="1"/>
  <c r="D19650" i="1"/>
  <c r="D19651" i="1"/>
  <c r="D19652" i="1"/>
  <c r="D19653" i="1"/>
  <c r="D19654" i="1"/>
  <c r="D19655" i="1"/>
  <c r="D19656" i="1"/>
  <c r="D19657" i="1"/>
  <c r="D19658" i="1"/>
  <c r="D19659" i="1"/>
  <c r="D19660" i="1"/>
  <c r="D19661" i="1"/>
  <c r="D19662" i="1"/>
  <c r="D19663" i="1"/>
  <c r="D19664" i="1"/>
  <c r="D19665" i="1"/>
  <c r="D19666" i="1"/>
  <c r="D19667" i="1"/>
  <c r="D19668" i="1"/>
  <c r="D19669" i="1"/>
  <c r="D19670" i="1"/>
  <c r="D19671" i="1"/>
  <c r="D19672" i="1"/>
  <c r="D19673" i="1"/>
  <c r="D19674" i="1"/>
  <c r="D19675" i="1"/>
  <c r="D19676" i="1"/>
  <c r="D19677" i="1"/>
  <c r="D19678" i="1"/>
  <c r="D19679" i="1"/>
  <c r="D19680" i="1"/>
  <c r="D19681" i="1"/>
  <c r="D19682" i="1"/>
  <c r="D19683" i="1"/>
  <c r="D19684" i="1"/>
  <c r="D19685" i="1"/>
  <c r="D19686" i="1"/>
  <c r="D19687" i="1"/>
  <c r="D19688" i="1"/>
  <c r="D19689" i="1"/>
  <c r="D19690" i="1"/>
  <c r="D19691" i="1"/>
  <c r="D19692" i="1"/>
  <c r="D19693" i="1"/>
  <c r="D19694" i="1"/>
  <c r="D19695" i="1"/>
  <c r="D19696" i="1"/>
  <c r="D19697" i="1"/>
  <c r="D19698" i="1"/>
  <c r="D19699" i="1"/>
  <c r="D19700" i="1"/>
  <c r="D19701" i="1"/>
  <c r="D19702" i="1"/>
  <c r="D19703" i="1"/>
  <c r="D19704" i="1"/>
  <c r="D19705" i="1"/>
  <c r="D19706" i="1"/>
  <c r="D19707" i="1"/>
  <c r="D19708" i="1"/>
  <c r="D19709" i="1"/>
  <c r="D19710" i="1"/>
  <c r="D19711" i="1"/>
  <c r="D19712" i="1"/>
  <c r="D19713" i="1"/>
  <c r="D19714" i="1"/>
  <c r="D19715" i="1"/>
  <c r="D19716" i="1"/>
  <c r="D19717" i="1"/>
  <c r="D19718" i="1"/>
  <c r="D19719" i="1"/>
  <c r="D19720" i="1"/>
  <c r="D19721" i="1"/>
  <c r="D19722" i="1"/>
  <c r="D19723" i="1"/>
  <c r="D19724" i="1"/>
  <c r="D19725" i="1"/>
  <c r="D19726" i="1"/>
  <c r="D19727" i="1"/>
  <c r="D19728" i="1"/>
  <c r="D19729" i="1"/>
  <c r="D19730" i="1"/>
  <c r="D19731" i="1"/>
  <c r="D19732" i="1"/>
  <c r="D19733" i="1"/>
  <c r="D19734" i="1"/>
  <c r="D19735" i="1"/>
  <c r="D19736" i="1"/>
  <c r="D19737" i="1"/>
  <c r="D19738" i="1"/>
  <c r="D19739" i="1"/>
  <c r="D19740" i="1"/>
  <c r="D19741" i="1"/>
  <c r="D19742" i="1"/>
  <c r="D19743" i="1"/>
  <c r="D19744" i="1"/>
  <c r="D19745" i="1"/>
  <c r="D19746" i="1"/>
  <c r="D19747" i="1"/>
  <c r="D19748" i="1"/>
  <c r="D19749" i="1"/>
  <c r="D19750" i="1"/>
  <c r="D19751" i="1"/>
  <c r="D19752" i="1"/>
  <c r="D19753" i="1"/>
  <c r="D19754" i="1"/>
  <c r="D19755" i="1"/>
  <c r="D19756" i="1"/>
  <c r="D19757" i="1"/>
  <c r="D19758" i="1"/>
  <c r="D19759" i="1"/>
  <c r="D19760" i="1"/>
  <c r="D19761" i="1"/>
  <c r="D19762" i="1"/>
  <c r="D19763" i="1"/>
  <c r="D19764" i="1"/>
  <c r="D19765" i="1"/>
  <c r="D19766" i="1"/>
  <c r="D19767" i="1"/>
  <c r="D19768" i="1"/>
  <c r="D19769" i="1"/>
  <c r="D19770" i="1"/>
  <c r="D19771" i="1"/>
  <c r="D19772" i="1"/>
  <c r="D19773" i="1"/>
  <c r="D19774" i="1"/>
  <c r="D19775" i="1"/>
  <c r="D19776" i="1"/>
  <c r="D19777" i="1"/>
  <c r="D19778" i="1"/>
  <c r="D19779" i="1"/>
  <c r="D19780" i="1"/>
  <c r="D19781" i="1"/>
  <c r="D19782" i="1"/>
  <c r="D19783" i="1"/>
  <c r="D19784" i="1"/>
  <c r="D19785" i="1"/>
  <c r="D19786" i="1"/>
  <c r="D19787" i="1"/>
  <c r="D19788" i="1"/>
  <c r="D19789" i="1"/>
  <c r="D19790" i="1"/>
  <c r="D19791" i="1"/>
  <c r="D19792" i="1"/>
  <c r="D19793" i="1"/>
  <c r="D19794" i="1"/>
  <c r="D19795" i="1"/>
  <c r="D19796" i="1"/>
  <c r="D19797" i="1"/>
  <c r="D19798" i="1"/>
  <c r="D19799" i="1"/>
  <c r="D19800" i="1"/>
  <c r="D19801" i="1"/>
  <c r="D19802" i="1"/>
  <c r="D19803" i="1"/>
  <c r="D19804" i="1"/>
  <c r="D19805" i="1"/>
  <c r="D19806" i="1"/>
  <c r="D19807" i="1"/>
  <c r="D19808" i="1"/>
  <c r="D19809" i="1"/>
  <c r="D19810" i="1"/>
  <c r="D19811" i="1"/>
  <c r="D19812" i="1"/>
  <c r="D19813" i="1"/>
  <c r="D19814" i="1"/>
  <c r="D19815" i="1"/>
  <c r="D19816" i="1"/>
  <c r="D19817" i="1"/>
  <c r="D19818" i="1"/>
  <c r="D19819" i="1"/>
  <c r="D19820" i="1"/>
  <c r="D19821" i="1"/>
  <c r="D19822" i="1"/>
  <c r="D19823" i="1"/>
  <c r="D19824" i="1"/>
  <c r="D19825" i="1"/>
  <c r="D19826" i="1"/>
  <c r="D19827" i="1"/>
  <c r="D19828" i="1"/>
  <c r="D19829" i="1"/>
  <c r="D19830" i="1"/>
  <c r="D19831" i="1"/>
  <c r="D19832" i="1"/>
  <c r="D19833" i="1"/>
  <c r="D19834" i="1"/>
  <c r="D19835" i="1"/>
  <c r="D19836" i="1"/>
  <c r="D19837" i="1"/>
  <c r="D19838" i="1"/>
  <c r="D19839" i="1"/>
  <c r="D19840" i="1"/>
  <c r="D19841" i="1"/>
  <c r="D19842" i="1"/>
  <c r="D19843" i="1"/>
  <c r="D19844" i="1"/>
  <c r="D19845" i="1"/>
  <c r="D19846" i="1"/>
  <c r="D19847" i="1"/>
  <c r="D19848" i="1"/>
  <c r="D19849" i="1"/>
  <c r="D19850" i="1"/>
  <c r="D19851" i="1"/>
  <c r="D19852" i="1"/>
  <c r="D19853" i="1"/>
  <c r="D19854" i="1"/>
  <c r="D19855" i="1"/>
  <c r="D19856" i="1"/>
  <c r="D19857" i="1"/>
  <c r="D19858" i="1"/>
  <c r="D19859" i="1"/>
  <c r="D19860" i="1"/>
  <c r="D19861" i="1"/>
  <c r="D19862" i="1"/>
  <c r="D19863" i="1"/>
  <c r="D19864" i="1"/>
  <c r="D19865" i="1"/>
  <c r="D19866" i="1"/>
  <c r="D19867" i="1"/>
  <c r="D19868" i="1"/>
  <c r="D19869" i="1"/>
  <c r="D19870" i="1"/>
  <c r="D19871" i="1"/>
  <c r="D19872" i="1"/>
  <c r="D19873" i="1"/>
  <c r="D19874" i="1"/>
  <c r="D19875" i="1"/>
  <c r="D19876" i="1"/>
  <c r="D19877" i="1"/>
  <c r="D19878" i="1"/>
  <c r="D19879" i="1"/>
  <c r="D19880" i="1"/>
  <c r="D19881" i="1"/>
  <c r="D19882" i="1"/>
  <c r="D19883" i="1"/>
  <c r="D19884" i="1"/>
  <c r="D19885" i="1"/>
  <c r="D19886" i="1"/>
  <c r="D19887" i="1"/>
  <c r="D19888" i="1"/>
  <c r="D19889" i="1"/>
  <c r="D19890" i="1"/>
  <c r="D19891" i="1"/>
  <c r="D19892" i="1"/>
  <c r="D19893" i="1"/>
  <c r="D19894" i="1"/>
  <c r="D19895" i="1"/>
  <c r="D19896" i="1"/>
  <c r="D19897" i="1"/>
  <c r="D19898" i="1"/>
  <c r="D19899" i="1"/>
  <c r="D19900" i="1"/>
  <c r="D19901" i="1"/>
  <c r="D19902" i="1"/>
  <c r="D19903" i="1"/>
  <c r="D19904" i="1"/>
  <c r="D19905" i="1"/>
  <c r="D19906" i="1"/>
  <c r="D19907" i="1"/>
  <c r="D19908" i="1"/>
  <c r="D19909" i="1"/>
  <c r="D19910" i="1"/>
  <c r="D19911" i="1"/>
  <c r="D19912" i="1"/>
  <c r="D19913" i="1"/>
  <c r="D19914" i="1"/>
  <c r="D19915" i="1"/>
  <c r="D19916" i="1"/>
  <c r="D19917" i="1"/>
  <c r="D19918" i="1"/>
  <c r="D19919" i="1"/>
  <c r="D19920" i="1"/>
  <c r="D19921" i="1"/>
  <c r="D19922" i="1"/>
  <c r="D19923" i="1"/>
  <c r="D19924" i="1"/>
  <c r="D19925" i="1"/>
  <c r="D19926" i="1"/>
  <c r="D19927" i="1"/>
  <c r="D19928" i="1"/>
  <c r="D19929" i="1"/>
  <c r="D19930" i="1"/>
  <c r="D19931" i="1"/>
  <c r="D19932" i="1"/>
  <c r="D19933" i="1"/>
  <c r="D19934" i="1"/>
  <c r="D19935" i="1"/>
  <c r="D19936" i="1"/>
  <c r="D19937" i="1"/>
  <c r="D19938" i="1"/>
  <c r="D19939" i="1"/>
  <c r="D19940" i="1"/>
  <c r="D19941" i="1"/>
  <c r="D19942" i="1"/>
  <c r="D19943" i="1"/>
  <c r="D19944" i="1"/>
  <c r="D19945" i="1"/>
  <c r="D19946" i="1"/>
  <c r="D19947" i="1"/>
  <c r="D19948" i="1"/>
  <c r="D19949" i="1"/>
  <c r="D19950" i="1"/>
  <c r="D19951" i="1"/>
  <c r="D19952" i="1"/>
  <c r="D19953" i="1"/>
  <c r="D19954" i="1"/>
  <c r="D19955" i="1"/>
  <c r="D19956" i="1"/>
  <c r="D19957" i="1"/>
  <c r="D19958" i="1"/>
  <c r="D19959" i="1"/>
  <c r="D19960" i="1"/>
  <c r="D19961" i="1"/>
  <c r="D19962" i="1"/>
  <c r="D19963" i="1"/>
  <c r="D19964" i="1"/>
  <c r="D19965" i="1"/>
  <c r="D19966" i="1"/>
  <c r="D19967" i="1"/>
  <c r="D19968" i="1"/>
  <c r="D19969" i="1"/>
  <c r="D19970" i="1"/>
  <c r="D19971" i="1"/>
  <c r="D19972" i="1"/>
  <c r="D19973" i="1"/>
  <c r="D19974" i="1"/>
  <c r="D19975" i="1"/>
  <c r="D19976" i="1"/>
  <c r="D19977" i="1"/>
  <c r="D19978" i="1"/>
  <c r="D19979" i="1"/>
  <c r="D19980" i="1"/>
  <c r="D19981" i="1"/>
  <c r="D19982" i="1"/>
  <c r="D19983" i="1"/>
  <c r="D19984" i="1"/>
  <c r="D19985" i="1"/>
  <c r="D19986" i="1"/>
  <c r="D19987" i="1"/>
  <c r="D19988" i="1"/>
  <c r="D19989" i="1"/>
  <c r="D19990" i="1"/>
  <c r="D19991" i="1"/>
  <c r="D19992" i="1"/>
  <c r="D19993" i="1"/>
  <c r="D19994" i="1"/>
  <c r="D19995" i="1"/>
  <c r="D19996" i="1"/>
  <c r="D19997" i="1"/>
  <c r="D19998" i="1"/>
  <c r="D19999" i="1"/>
  <c r="D20000" i="1"/>
  <c r="D20001" i="1"/>
  <c r="D20002" i="1"/>
  <c r="D20003" i="1"/>
  <c r="D20004" i="1"/>
  <c r="D20005" i="1"/>
  <c r="D20006" i="1"/>
  <c r="D20007" i="1"/>
  <c r="D20008" i="1"/>
  <c r="D20009" i="1"/>
  <c r="D20010" i="1"/>
  <c r="D20011" i="1"/>
  <c r="D20012" i="1"/>
  <c r="D20013" i="1"/>
  <c r="D20014" i="1"/>
  <c r="D20015" i="1"/>
  <c r="D20016" i="1"/>
  <c r="D20017" i="1"/>
  <c r="D20018" i="1"/>
  <c r="D20019" i="1"/>
  <c r="D20020" i="1"/>
  <c r="D20021" i="1"/>
  <c r="D20022" i="1"/>
  <c r="D20023" i="1"/>
  <c r="D20024" i="1"/>
  <c r="D20025" i="1"/>
  <c r="D20026" i="1"/>
  <c r="D20027" i="1"/>
  <c r="D20028" i="1"/>
  <c r="D20029" i="1"/>
  <c r="D20030" i="1"/>
  <c r="D20031" i="1"/>
  <c r="D20032" i="1"/>
  <c r="D20033" i="1"/>
  <c r="D20034" i="1"/>
  <c r="D20035" i="1"/>
  <c r="D20036" i="1"/>
  <c r="D20037" i="1"/>
  <c r="D20038" i="1"/>
  <c r="D20039" i="1"/>
  <c r="D20040" i="1"/>
  <c r="D20041" i="1"/>
  <c r="D20042" i="1"/>
  <c r="D20043" i="1"/>
  <c r="D20044" i="1"/>
  <c r="D20045" i="1"/>
  <c r="D20046" i="1"/>
  <c r="D20047" i="1"/>
  <c r="D20048" i="1"/>
  <c r="D20049" i="1"/>
  <c r="D20050" i="1"/>
  <c r="D20051" i="1"/>
  <c r="D20052" i="1"/>
  <c r="D20053" i="1"/>
  <c r="D20054" i="1"/>
  <c r="D20055" i="1"/>
  <c r="D20056" i="1"/>
  <c r="D20057" i="1"/>
  <c r="D20058" i="1"/>
  <c r="D20059" i="1"/>
  <c r="D20060" i="1"/>
  <c r="D20061" i="1"/>
  <c r="D20062" i="1"/>
  <c r="D20063" i="1"/>
  <c r="D20064" i="1"/>
  <c r="D20065" i="1"/>
  <c r="D20066" i="1"/>
  <c r="D20067" i="1"/>
  <c r="D20068" i="1"/>
  <c r="D20069" i="1"/>
  <c r="D20070" i="1"/>
  <c r="D20071" i="1"/>
  <c r="D20072" i="1"/>
  <c r="D20073" i="1"/>
  <c r="D20074" i="1"/>
  <c r="D20075" i="1"/>
  <c r="D20076" i="1"/>
  <c r="D20077" i="1"/>
  <c r="D20078" i="1"/>
  <c r="D20079" i="1"/>
  <c r="D20080" i="1"/>
  <c r="D20081" i="1"/>
  <c r="D20082" i="1"/>
  <c r="D20083" i="1"/>
  <c r="D20084" i="1"/>
  <c r="D20085" i="1"/>
  <c r="D20086" i="1"/>
  <c r="D20087" i="1"/>
  <c r="D20088" i="1"/>
  <c r="D20089" i="1"/>
  <c r="D20090" i="1"/>
  <c r="D20091" i="1"/>
  <c r="D20092" i="1"/>
  <c r="D20093" i="1"/>
  <c r="D20094" i="1"/>
  <c r="D20095" i="1"/>
  <c r="D20096" i="1"/>
  <c r="D20097" i="1"/>
  <c r="D20098" i="1"/>
  <c r="D20099" i="1"/>
  <c r="D20100" i="1"/>
  <c r="D20101" i="1"/>
  <c r="D20102" i="1"/>
  <c r="D20103" i="1"/>
  <c r="D20104" i="1"/>
  <c r="D20105" i="1"/>
  <c r="D20106" i="1"/>
  <c r="D20107" i="1"/>
  <c r="D20108" i="1"/>
  <c r="D20109" i="1"/>
  <c r="D20110" i="1"/>
  <c r="D20111" i="1"/>
  <c r="D20112" i="1"/>
  <c r="D20113" i="1"/>
  <c r="D20114" i="1"/>
  <c r="D20115" i="1"/>
  <c r="D20116" i="1"/>
  <c r="D20117" i="1"/>
  <c r="D20118" i="1"/>
  <c r="D20119" i="1"/>
  <c r="D20120" i="1"/>
  <c r="D20121" i="1"/>
  <c r="D20122" i="1"/>
  <c r="D20123" i="1"/>
  <c r="D20124" i="1"/>
  <c r="D20125" i="1"/>
  <c r="D20126" i="1"/>
  <c r="D20127" i="1"/>
  <c r="D20128" i="1"/>
  <c r="D20129" i="1"/>
  <c r="D20130" i="1"/>
  <c r="D20131" i="1"/>
  <c r="D20132" i="1"/>
  <c r="D20133" i="1"/>
  <c r="D20134" i="1"/>
  <c r="D20135" i="1"/>
  <c r="D20136" i="1"/>
  <c r="D20137" i="1"/>
  <c r="D20138" i="1"/>
  <c r="D20139" i="1"/>
  <c r="D20140" i="1"/>
  <c r="D20141" i="1"/>
  <c r="D20142" i="1"/>
  <c r="D20143" i="1"/>
  <c r="D20144" i="1"/>
  <c r="D20145" i="1"/>
  <c r="D20146" i="1"/>
  <c r="D20147" i="1"/>
  <c r="D20148" i="1"/>
  <c r="D20149" i="1"/>
  <c r="D20150" i="1"/>
  <c r="D20151" i="1"/>
  <c r="D20152" i="1"/>
  <c r="D20153" i="1"/>
  <c r="D20154" i="1"/>
  <c r="D20155" i="1"/>
  <c r="D20156" i="1"/>
  <c r="D20157" i="1"/>
  <c r="D20158" i="1"/>
  <c r="D20159" i="1"/>
  <c r="D20160" i="1"/>
  <c r="D20161" i="1"/>
  <c r="D20162" i="1"/>
  <c r="D20163" i="1"/>
  <c r="D20164" i="1"/>
  <c r="D20165" i="1"/>
  <c r="D20166" i="1"/>
  <c r="D20167" i="1"/>
  <c r="D20168" i="1"/>
  <c r="D20169" i="1"/>
  <c r="D20170" i="1"/>
  <c r="D20171" i="1"/>
  <c r="D20172" i="1"/>
  <c r="D20173" i="1"/>
  <c r="D20174" i="1"/>
  <c r="D20175" i="1"/>
  <c r="D20176" i="1"/>
  <c r="D20177" i="1"/>
  <c r="D20178" i="1"/>
  <c r="D20179" i="1"/>
  <c r="D20180" i="1"/>
  <c r="D20181" i="1"/>
  <c r="D20182" i="1"/>
  <c r="D20183" i="1"/>
  <c r="D20184" i="1"/>
  <c r="D20185" i="1"/>
  <c r="D20186" i="1"/>
  <c r="D20187" i="1"/>
  <c r="D20188" i="1"/>
  <c r="D20189" i="1"/>
  <c r="D20190" i="1"/>
  <c r="D20191" i="1"/>
  <c r="D20192" i="1"/>
  <c r="D20193" i="1"/>
  <c r="D20194" i="1"/>
  <c r="D20195" i="1"/>
  <c r="D20196" i="1"/>
  <c r="D20197" i="1"/>
  <c r="D20198" i="1"/>
  <c r="D20199" i="1"/>
  <c r="D20200" i="1"/>
  <c r="D20201" i="1"/>
  <c r="D20202" i="1"/>
  <c r="D20203" i="1"/>
  <c r="D20204" i="1"/>
  <c r="D20205" i="1"/>
  <c r="D20206" i="1"/>
  <c r="D20207" i="1"/>
  <c r="D20208" i="1"/>
  <c r="D20209" i="1"/>
  <c r="D20210" i="1"/>
  <c r="D20211" i="1"/>
  <c r="D20212" i="1"/>
  <c r="D20213" i="1"/>
  <c r="D20214" i="1"/>
  <c r="D20215" i="1"/>
  <c r="D20216" i="1"/>
  <c r="D20217" i="1"/>
  <c r="D20218" i="1"/>
  <c r="D20219" i="1"/>
  <c r="D20220" i="1"/>
  <c r="D20221" i="1"/>
  <c r="D20222" i="1"/>
  <c r="D20223" i="1"/>
  <c r="D20224" i="1"/>
  <c r="D20225" i="1"/>
  <c r="D20226" i="1"/>
  <c r="D20227" i="1"/>
  <c r="D20228" i="1"/>
  <c r="D20229" i="1"/>
  <c r="D20230" i="1"/>
  <c r="D20231" i="1"/>
  <c r="D20232" i="1"/>
  <c r="D20233" i="1"/>
  <c r="D20234" i="1"/>
  <c r="D20235" i="1"/>
  <c r="D20236" i="1"/>
  <c r="D20237" i="1"/>
  <c r="D20238" i="1"/>
  <c r="D20239" i="1"/>
  <c r="D20240" i="1"/>
  <c r="D20241" i="1"/>
  <c r="D20242" i="1"/>
  <c r="D20243" i="1"/>
  <c r="D20244" i="1"/>
  <c r="D20245" i="1"/>
  <c r="D20246" i="1"/>
  <c r="D20247" i="1"/>
  <c r="D20248" i="1"/>
  <c r="D20249" i="1"/>
  <c r="D20250" i="1"/>
  <c r="D20251" i="1"/>
  <c r="D20252" i="1"/>
  <c r="D20253" i="1"/>
  <c r="D20254" i="1"/>
  <c r="D20255" i="1"/>
  <c r="D20256" i="1"/>
  <c r="D20257" i="1"/>
  <c r="D20258" i="1"/>
  <c r="D20259" i="1"/>
  <c r="D20260" i="1"/>
  <c r="D20261" i="1"/>
  <c r="D20262" i="1"/>
  <c r="D20263" i="1"/>
  <c r="D20264" i="1"/>
  <c r="D20265" i="1"/>
  <c r="D20266" i="1"/>
  <c r="D20267" i="1"/>
  <c r="D20268" i="1"/>
  <c r="D20269" i="1"/>
  <c r="D20270" i="1"/>
  <c r="D20271" i="1"/>
  <c r="D20272" i="1"/>
  <c r="D20273" i="1"/>
  <c r="D20274" i="1"/>
  <c r="D20275" i="1"/>
  <c r="D20276" i="1"/>
  <c r="D20277" i="1"/>
  <c r="D20278" i="1"/>
  <c r="D20279" i="1"/>
  <c r="D20280" i="1"/>
  <c r="D20281" i="1"/>
  <c r="D20282" i="1"/>
  <c r="D20283" i="1"/>
  <c r="D20284" i="1"/>
  <c r="D20285" i="1"/>
  <c r="D20286" i="1"/>
  <c r="D20287" i="1"/>
  <c r="D20288" i="1"/>
  <c r="D20289" i="1"/>
  <c r="D20290" i="1"/>
  <c r="D20291" i="1"/>
  <c r="D20292" i="1"/>
  <c r="D20293" i="1"/>
  <c r="D20294" i="1"/>
  <c r="D20295" i="1"/>
  <c r="D20296" i="1"/>
  <c r="D20297" i="1"/>
  <c r="D20298" i="1"/>
  <c r="D20299" i="1"/>
  <c r="D20300" i="1"/>
  <c r="D20301" i="1"/>
  <c r="D20302" i="1"/>
  <c r="D20303" i="1"/>
  <c r="D20304" i="1"/>
  <c r="D20305" i="1"/>
  <c r="D20306" i="1"/>
  <c r="D20307" i="1"/>
  <c r="D20308" i="1"/>
  <c r="D20309" i="1"/>
  <c r="D20310" i="1"/>
  <c r="D20311" i="1"/>
  <c r="D20312" i="1"/>
  <c r="D20313" i="1"/>
  <c r="D20314" i="1"/>
  <c r="D20315" i="1"/>
  <c r="D20316" i="1"/>
  <c r="D20317" i="1"/>
  <c r="D20318" i="1"/>
  <c r="D20319" i="1"/>
  <c r="D20320" i="1"/>
  <c r="D20321" i="1"/>
  <c r="D20322" i="1"/>
  <c r="D20323" i="1"/>
  <c r="D20324" i="1"/>
  <c r="D20325" i="1"/>
  <c r="D20326" i="1"/>
  <c r="D20327" i="1"/>
  <c r="D20328" i="1"/>
  <c r="D20329" i="1"/>
  <c r="D20330" i="1"/>
  <c r="D20331" i="1"/>
  <c r="D20332" i="1"/>
  <c r="D20333" i="1"/>
  <c r="D20334" i="1"/>
  <c r="D20335" i="1"/>
  <c r="D20336" i="1"/>
  <c r="D20337" i="1"/>
  <c r="D20338" i="1"/>
  <c r="D20339" i="1"/>
  <c r="D20340" i="1"/>
  <c r="D20341" i="1"/>
  <c r="D20342" i="1"/>
  <c r="D20343" i="1"/>
  <c r="D20344" i="1"/>
  <c r="D20345" i="1"/>
  <c r="D20346" i="1"/>
  <c r="D20347" i="1"/>
  <c r="D20348" i="1"/>
  <c r="D20349" i="1"/>
  <c r="D20350" i="1"/>
  <c r="D20351" i="1"/>
  <c r="D20352" i="1"/>
  <c r="D20353" i="1"/>
  <c r="D20354" i="1"/>
  <c r="D20355" i="1"/>
  <c r="D20356" i="1"/>
  <c r="D20357" i="1"/>
  <c r="D20358" i="1"/>
  <c r="D20359" i="1"/>
  <c r="D20360" i="1"/>
  <c r="D20361" i="1"/>
  <c r="D20362" i="1"/>
  <c r="D20363" i="1"/>
  <c r="D20364" i="1"/>
  <c r="D20365" i="1"/>
  <c r="D20366" i="1"/>
  <c r="D20367" i="1"/>
  <c r="D20368" i="1"/>
  <c r="D20369" i="1"/>
  <c r="D20370" i="1"/>
  <c r="D20371" i="1"/>
  <c r="D20372" i="1"/>
  <c r="D20373" i="1"/>
  <c r="D20374" i="1"/>
  <c r="D20375" i="1"/>
  <c r="D20376" i="1"/>
  <c r="D20377" i="1"/>
  <c r="D20378" i="1"/>
  <c r="D20379" i="1"/>
  <c r="D20380" i="1"/>
  <c r="D20381" i="1"/>
  <c r="D20382" i="1"/>
  <c r="D20383" i="1"/>
  <c r="D20384" i="1"/>
  <c r="D20385" i="1"/>
  <c r="D20386" i="1"/>
  <c r="D20387" i="1"/>
  <c r="D20388" i="1"/>
  <c r="D20389" i="1"/>
  <c r="D20390" i="1"/>
  <c r="D20391" i="1"/>
  <c r="D20392" i="1"/>
  <c r="D20393" i="1"/>
  <c r="D20394" i="1"/>
  <c r="D20395" i="1"/>
  <c r="D20396" i="1"/>
  <c r="D20397" i="1"/>
  <c r="D20398" i="1"/>
  <c r="D20399" i="1"/>
  <c r="D20400" i="1"/>
  <c r="D20401" i="1"/>
  <c r="D20402" i="1"/>
  <c r="D20403" i="1"/>
  <c r="D20404" i="1"/>
  <c r="D20405" i="1"/>
  <c r="D20406" i="1"/>
  <c r="D20407" i="1"/>
  <c r="D20408" i="1"/>
  <c r="D20409" i="1"/>
  <c r="D20410" i="1"/>
  <c r="D20411" i="1"/>
  <c r="D20412" i="1"/>
  <c r="D20413" i="1"/>
  <c r="D20414" i="1"/>
  <c r="D20415" i="1"/>
  <c r="D20416" i="1"/>
  <c r="D20417" i="1"/>
  <c r="D20418" i="1"/>
  <c r="D20419" i="1"/>
  <c r="D20420" i="1"/>
  <c r="D20421" i="1"/>
  <c r="D20422" i="1"/>
  <c r="D20423" i="1"/>
  <c r="D20424" i="1"/>
  <c r="D20425" i="1"/>
  <c r="D20426" i="1"/>
  <c r="D20427" i="1"/>
  <c r="D20428" i="1"/>
  <c r="D20429" i="1"/>
  <c r="D20430" i="1"/>
  <c r="D20431" i="1"/>
  <c r="D20432" i="1"/>
  <c r="D20433" i="1"/>
  <c r="D20434" i="1"/>
  <c r="D20435" i="1"/>
  <c r="D20436" i="1"/>
  <c r="D20437" i="1"/>
  <c r="D20438" i="1"/>
  <c r="D20439" i="1"/>
  <c r="D20440" i="1"/>
  <c r="D20441" i="1"/>
  <c r="D20442" i="1"/>
  <c r="D20443" i="1"/>
  <c r="D20444" i="1"/>
  <c r="D20445" i="1"/>
  <c r="D20446" i="1"/>
  <c r="D20447" i="1"/>
  <c r="D20448" i="1"/>
  <c r="D20449" i="1"/>
  <c r="D20450" i="1"/>
  <c r="D20451" i="1"/>
  <c r="D20452" i="1"/>
  <c r="D20453" i="1"/>
  <c r="D20454" i="1"/>
  <c r="D20455" i="1"/>
  <c r="D20456" i="1"/>
  <c r="D20457" i="1"/>
  <c r="D20458" i="1"/>
  <c r="D20459" i="1"/>
  <c r="D20460" i="1"/>
  <c r="D20461" i="1"/>
  <c r="D20462" i="1"/>
  <c r="D20463" i="1"/>
  <c r="D20464" i="1"/>
  <c r="D20465" i="1"/>
  <c r="D20466" i="1"/>
  <c r="D20467" i="1"/>
  <c r="D20468" i="1"/>
  <c r="D20469" i="1"/>
  <c r="D20470" i="1"/>
  <c r="D20471" i="1"/>
  <c r="D20472" i="1"/>
  <c r="D20473" i="1"/>
  <c r="D20474" i="1"/>
  <c r="D20475" i="1"/>
  <c r="D20476" i="1"/>
  <c r="D20477" i="1"/>
  <c r="D20478" i="1"/>
  <c r="D20479" i="1"/>
  <c r="D20480" i="1"/>
  <c r="D20481" i="1"/>
  <c r="D20482" i="1"/>
  <c r="D20483" i="1"/>
  <c r="D20484" i="1"/>
  <c r="D20485" i="1"/>
  <c r="D20486" i="1"/>
  <c r="D20487" i="1"/>
  <c r="D20488" i="1"/>
  <c r="D20489" i="1"/>
  <c r="D20490" i="1"/>
  <c r="D20491" i="1"/>
  <c r="D20492" i="1"/>
  <c r="D20493" i="1"/>
  <c r="D20494" i="1"/>
  <c r="D20495" i="1"/>
  <c r="D20496" i="1"/>
  <c r="D20497" i="1"/>
  <c r="D20498" i="1"/>
  <c r="D20499" i="1"/>
  <c r="D20500" i="1"/>
  <c r="D20501" i="1"/>
  <c r="D20502" i="1"/>
  <c r="D20503" i="1"/>
  <c r="D20504" i="1"/>
  <c r="D20505" i="1"/>
  <c r="D20506" i="1"/>
  <c r="D20507" i="1"/>
  <c r="D20508" i="1"/>
  <c r="D20509" i="1"/>
  <c r="D20510" i="1"/>
  <c r="D20511" i="1"/>
  <c r="D20512" i="1"/>
  <c r="D20513" i="1"/>
  <c r="D20514" i="1"/>
  <c r="D20515" i="1"/>
  <c r="D20516" i="1"/>
  <c r="D20517" i="1"/>
  <c r="D20518" i="1"/>
  <c r="D20519" i="1"/>
  <c r="D20520" i="1"/>
  <c r="D20521" i="1"/>
  <c r="D20522" i="1"/>
  <c r="D20523" i="1"/>
  <c r="D20524" i="1"/>
  <c r="D20525" i="1"/>
  <c r="D20526" i="1"/>
  <c r="D20527" i="1"/>
  <c r="D20528" i="1"/>
  <c r="D20529" i="1"/>
  <c r="D20530" i="1"/>
  <c r="D20531" i="1"/>
  <c r="D20532" i="1"/>
  <c r="D20533" i="1"/>
  <c r="D20534" i="1"/>
  <c r="D20535" i="1"/>
  <c r="D20536" i="1"/>
  <c r="D20537" i="1"/>
  <c r="D20538" i="1"/>
  <c r="D20539" i="1"/>
  <c r="D20540" i="1"/>
  <c r="D20541" i="1"/>
  <c r="D20542" i="1"/>
  <c r="D20543" i="1"/>
  <c r="D20544" i="1"/>
  <c r="D20545" i="1"/>
  <c r="D20546" i="1"/>
  <c r="D20547" i="1"/>
  <c r="D20548" i="1"/>
  <c r="D20549" i="1"/>
  <c r="D20550" i="1"/>
  <c r="D20551" i="1"/>
  <c r="D20552" i="1"/>
  <c r="D20553" i="1"/>
  <c r="D20554" i="1"/>
  <c r="D20555" i="1"/>
  <c r="D20556" i="1"/>
  <c r="D20557" i="1"/>
  <c r="D20558" i="1"/>
  <c r="D20559" i="1"/>
  <c r="D20560" i="1"/>
  <c r="D20561" i="1"/>
  <c r="D20562" i="1"/>
  <c r="D20563" i="1"/>
  <c r="D20564" i="1"/>
  <c r="D20565" i="1"/>
  <c r="D20566" i="1"/>
  <c r="D20567" i="1"/>
  <c r="D20568" i="1"/>
  <c r="D20569" i="1"/>
  <c r="D20570" i="1"/>
  <c r="D20571" i="1"/>
  <c r="D20572" i="1"/>
  <c r="D20573" i="1"/>
  <c r="D20574" i="1"/>
  <c r="D20575" i="1"/>
  <c r="D20576" i="1"/>
  <c r="D20577" i="1"/>
  <c r="D20578" i="1"/>
  <c r="D20579" i="1"/>
  <c r="D20580" i="1"/>
  <c r="D20581" i="1"/>
  <c r="D20582" i="1"/>
  <c r="D20583" i="1"/>
  <c r="D20584" i="1"/>
  <c r="D20585" i="1"/>
  <c r="D20586" i="1"/>
  <c r="D20587" i="1"/>
  <c r="D20588" i="1"/>
  <c r="D20589" i="1"/>
  <c r="D20590" i="1"/>
  <c r="D20591" i="1"/>
  <c r="D20592" i="1"/>
  <c r="D20593" i="1"/>
  <c r="D20594" i="1"/>
  <c r="D20595" i="1"/>
  <c r="D20596" i="1"/>
  <c r="D20597" i="1"/>
  <c r="D20598" i="1"/>
  <c r="D20599" i="1"/>
  <c r="D20600" i="1"/>
  <c r="D20601" i="1"/>
  <c r="D20602" i="1"/>
  <c r="D20603" i="1"/>
  <c r="D20604" i="1"/>
  <c r="D20605" i="1"/>
  <c r="D20606" i="1"/>
  <c r="D20607" i="1"/>
  <c r="D20608" i="1"/>
  <c r="D20609" i="1"/>
  <c r="D20610" i="1"/>
  <c r="D20611" i="1"/>
  <c r="D20612" i="1"/>
  <c r="D20613" i="1"/>
  <c r="D20614" i="1"/>
  <c r="D20615" i="1"/>
  <c r="D20616" i="1"/>
  <c r="D20617" i="1"/>
  <c r="D20618" i="1"/>
  <c r="D20619" i="1"/>
  <c r="D20620" i="1"/>
  <c r="D20621" i="1"/>
  <c r="D20622" i="1"/>
  <c r="D20623" i="1"/>
  <c r="D20624" i="1"/>
  <c r="D20625" i="1"/>
  <c r="D20626" i="1"/>
  <c r="D20627" i="1"/>
  <c r="D20628" i="1"/>
  <c r="D20629" i="1"/>
  <c r="D20630" i="1"/>
  <c r="D20631" i="1"/>
  <c r="D20632" i="1"/>
  <c r="D20633" i="1"/>
  <c r="D20634" i="1"/>
  <c r="D20635" i="1"/>
  <c r="D20636" i="1"/>
  <c r="D20637" i="1"/>
  <c r="D20638" i="1"/>
  <c r="D20639" i="1"/>
  <c r="D20640" i="1"/>
  <c r="D20641" i="1"/>
  <c r="D20642" i="1"/>
  <c r="D20643" i="1"/>
  <c r="D20644" i="1"/>
  <c r="D20645" i="1"/>
  <c r="D20646" i="1"/>
  <c r="D20647" i="1"/>
  <c r="D20648" i="1"/>
  <c r="D20649" i="1"/>
  <c r="D20650" i="1"/>
  <c r="D20651" i="1"/>
  <c r="D20652" i="1"/>
  <c r="D20653" i="1"/>
  <c r="D20654" i="1"/>
  <c r="D20655" i="1"/>
  <c r="D20656" i="1"/>
  <c r="D20657" i="1"/>
  <c r="D20658" i="1"/>
  <c r="D20659" i="1"/>
  <c r="D20660" i="1"/>
  <c r="D20661" i="1"/>
  <c r="D20662" i="1"/>
  <c r="D20663" i="1"/>
  <c r="D20664" i="1"/>
  <c r="D20665" i="1"/>
  <c r="D20666" i="1"/>
  <c r="D20667" i="1"/>
  <c r="D20668" i="1"/>
  <c r="D20669" i="1"/>
  <c r="D20670" i="1"/>
  <c r="D20671" i="1"/>
  <c r="D20672" i="1"/>
  <c r="D20673" i="1"/>
  <c r="D20674" i="1"/>
  <c r="D20675" i="1"/>
  <c r="D20676" i="1"/>
  <c r="D20677" i="1"/>
  <c r="D20678" i="1"/>
  <c r="D20679" i="1"/>
  <c r="D20680" i="1"/>
  <c r="D20681" i="1"/>
  <c r="D20682" i="1"/>
  <c r="D20683" i="1"/>
  <c r="D20684" i="1"/>
  <c r="D20685" i="1"/>
  <c r="D20686" i="1"/>
  <c r="D20687" i="1"/>
  <c r="D20688" i="1"/>
  <c r="D20689" i="1"/>
  <c r="D20690" i="1"/>
  <c r="D20691" i="1"/>
  <c r="D20692" i="1"/>
  <c r="D20693" i="1"/>
  <c r="D20694" i="1"/>
  <c r="D20695" i="1"/>
  <c r="D20696" i="1"/>
  <c r="D20697" i="1"/>
  <c r="D20698" i="1"/>
  <c r="D20699" i="1"/>
  <c r="D20700" i="1"/>
  <c r="D20701" i="1"/>
  <c r="D20702" i="1"/>
  <c r="D20703" i="1"/>
  <c r="D20704" i="1"/>
  <c r="D20705" i="1"/>
  <c r="D20706" i="1"/>
  <c r="D20707" i="1"/>
  <c r="D20708" i="1"/>
  <c r="D20709" i="1"/>
  <c r="D20710" i="1"/>
  <c r="D20711" i="1"/>
  <c r="D20712" i="1"/>
  <c r="D20713" i="1"/>
  <c r="D20714" i="1"/>
  <c r="D20715" i="1"/>
  <c r="D20716" i="1"/>
  <c r="D20717" i="1"/>
  <c r="D20718" i="1"/>
  <c r="D20719" i="1"/>
  <c r="D20720" i="1"/>
  <c r="D20721" i="1"/>
  <c r="D20722" i="1"/>
  <c r="D20723" i="1"/>
  <c r="D20724" i="1"/>
  <c r="D20725" i="1"/>
  <c r="D20726" i="1"/>
  <c r="D20727" i="1"/>
  <c r="D20728" i="1"/>
  <c r="D20729" i="1"/>
  <c r="D20730" i="1"/>
  <c r="D20731" i="1"/>
  <c r="D20732" i="1"/>
  <c r="D20733" i="1"/>
  <c r="D20734" i="1"/>
  <c r="D20735" i="1"/>
  <c r="D20736" i="1"/>
  <c r="D20737" i="1"/>
  <c r="D20738" i="1"/>
  <c r="D20739" i="1"/>
  <c r="D20740" i="1"/>
  <c r="D20741" i="1"/>
  <c r="D20742" i="1"/>
  <c r="D20743" i="1"/>
  <c r="D20744" i="1"/>
  <c r="D20745" i="1"/>
  <c r="D20746" i="1"/>
  <c r="D20747" i="1"/>
  <c r="D20748" i="1"/>
  <c r="D20749" i="1"/>
  <c r="D20750" i="1"/>
  <c r="D20751" i="1"/>
  <c r="D20752" i="1"/>
  <c r="D20753" i="1"/>
  <c r="D20754" i="1"/>
  <c r="D20755" i="1"/>
  <c r="D20756" i="1"/>
  <c r="D20757" i="1"/>
  <c r="D20758" i="1"/>
  <c r="D20759" i="1"/>
  <c r="D20760" i="1"/>
  <c r="D20761" i="1"/>
  <c r="D20762" i="1"/>
  <c r="D20763" i="1"/>
  <c r="D20764" i="1"/>
  <c r="D20765" i="1"/>
  <c r="D20766" i="1"/>
  <c r="D20767" i="1"/>
  <c r="D20768" i="1"/>
  <c r="D20769" i="1"/>
  <c r="D20770" i="1"/>
  <c r="D20771" i="1"/>
  <c r="D20772" i="1"/>
  <c r="D20773" i="1"/>
  <c r="D20774" i="1"/>
  <c r="D20775" i="1"/>
  <c r="D20776" i="1"/>
  <c r="D20777" i="1"/>
  <c r="D20778" i="1"/>
  <c r="D20779" i="1"/>
  <c r="D20780" i="1"/>
  <c r="D20781" i="1"/>
  <c r="D20782" i="1"/>
  <c r="D20783" i="1"/>
  <c r="D20784" i="1"/>
  <c r="D20785" i="1"/>
  <c r="D20786" i="1"/>
  <c r="D20787" i="1"/>
  <c r="D20788" i="1"/>
  <c r="D20789" i="1"/>
  <c r="D20790" i="1"/>
  <c r="D20791" i="1"/>
  <c r="D20792" i="1"/>
  <c r="D20793" i="1"/>
  <c r="D20794" i="1"/>
  <c r="D20795" i="1"/>
  <c r="D20796" i="1"/>
  <c r="D20797" i="1"/>
  <c r="D20798" i="1"/>
  <c r="D20799" i="1"/>
  <c r="D20800" i="1"/>
  <c r="D20801" i="1"/>
  <c r="D20802" i="1"/>
  <c r="D20803" i="1"/>
  <c r="D20804" i="1"/>
  <c r="D20805" i="1"/>
  <c r="D20806" i="1"/>
  <c r="D20807" i="1"/>
  <c r="D20808" i="1"/>
  <c r="D20809" i="1"/>
  <c r="D20810" i="1"/>
  <c r="D20811" i="1"/>
  <c r="D20812" i="1"/>
  <c r="D20813" i="1"/>
  <c r="D20814" i="1"/>
  <c r="D20815" i="1"/>
  <c r="D20816" i="1"/>
  <c r="D20817" i="1"/>
  <c r="D20818" i="1"/>
  <c r="D20819" i="1"/>
  <c r="D20820" i="1"/>
  <c r="D20821" i="1"/>
  <c r="D20822" i="1"/>
  <c r="D20823" i="1"/>
  <c r="D20824" i="1"/>
  <c r="D20825" i="1"/>
  <c r="D20826" i="1"/>
  <c r="D20827" i="1"/>
  <c r="D20828" i="1"/>
  <c r="D20829" i="1"/>
  <c r="D20830" i="1"/>
  <c r="D20831" i="1"/>
  <c r="D20832" i="1"/>
  <c r="D20833" i="1"/>
  <c r="D20834" i="1"/>
  <c r="D20835" i="1"/>
  <c r="D20836" i="1"/>
  <c r="D20837" i="1"/>
  <c r="D20838" i="1"/>
  <c r="D20839" i="1"/>
  <c r="D20840" i="1"/>
  <c r="D20841" i="1"/>
  <c r="D20842" i="1"/>
  <c r="D20843" i="1"/>
  <c r="D20844" i="1"/>
  <c r="D20845" i="1"/>
  <c r="D20846" i="1"/>
  <c r="D20847" i="1"/>
  <c r="D20848" i="1"/>
  <c r="D20849" i="1"/>
  <c r="D20850" i="1"/>
  <c r="D20851" i="1"/>
  <c r="D20852" i="1"/>
  <c r="D20853" i="1"/>
  <c r="D20854" i="1"/>
  <c r="D20855" i="1"/>
  <c r="D20856" i="1"/>
  <c r="D20857" i="1"/>
  <c r="D20858" i="1"/>
  <c r="D20859" i="1"/>
  <c r="D20860" i="1"/>
  <c r="D20861" i="1"/>
  <c r="D20862" i="1"/>
  <c r="D20863" i="1"/>
  <c r="D20864" i="1"/>
  <c r="D20865" i="1"/>
  <c r="D20866" i="1"/>
  <c r="D20867" i="1"/>
  <c r="D20868" i="1"/>
  <c r="D20869" i="1"/>
  <c r="D20870" i="1"/>
  <c r="D20871" i="1"/>
  <c r="D20872" i="1"/>
  <c r="D20873" i="1"/>
  <c r="D20874" i="1"/>
  <c r="D20875" i="1"/>
  <c r="D20876" i="1"/>
  <c r="D20877" i="1"/>
  <c r="D20878" i="1"/>
  <c r="D20879" i="1"/>
  <c r="D20880" i="1"/>
  <c r="D20881" i="1"/>
  <c r="D20882" i="1"/>
  <c r="D20883" i="1"/>
  <c r="D20884" i="1"/>
  <c r="D20885" i="1"/>
  <c r="D20886" i="1"/>
  <c r="D20887" i="1"/>
  <c r="D20888" i="1"/>
  <c r="D20889" i="1"/>
  <c r="D20890" i="1"/>
  <c r="D20891" i="1"/>
  <c r="D20892" i="1"/>
  <c r="D20893" i="1"/>
  <c r="D20894" i="1"/>
  <c r="D20895" i="1"/>
  <c r="D20896" i="1"/>
  <c r="D20897" i="1"/>
  <c r="D20898" i="1"/>
  <c r="D20899" i="1"/>
  <c r="D20900" i="1"/>
  <c r="D20901" i="1"/>
  <c r="D20902" i="1"/>
  <c r="D20903" i="1"/>
  <c r="D20904" i="1"/>
  <c r="D20905" i="1"/>
  <c r="D20906" i="1"/>
  <c r="D20907" i="1"/>
  <c r="D20908" i="1"/>
  <c r="D20909" i="1"/>
  <c r="D20910" i="1"/>
  <c r="D20911" i="1"/>
  <c r="D20912" i="1"/>
  <c r="D20913" i="1"/>
  <c r="D20914" i="1"/>
  <c r="D20915" i="1"/>
  <c r="D20916" i="1"/>
  <c r="D20917" i="1"/>
  <c r="D20918" i="1"/>
  <c r="D20919" i="1"/>
  <c r="D20920" i="1"/>
  <c r="D20921" i="1"/>
  <c r="D20922" i="1"/>
  <c r="D20923" i="1"/>
  <c r="D20924" i="1"/>
  <c r="D20925" i="1"/>
  <c r="D20926" i="1"/>
  <c r="D20927" i="1"/>
  <c r="D20928" i="1"/>
  <c r="D20929" i="1"/>
  <c r="D20930" i="1"/>
  <c r="D20931" i="1"/>
  <c r="D20932" i="1"/>
  <c r="D20933" i="1"/>
  <c r="D20934" i="1"/>
  <c r="D20935" i="1"/>
  <c r="D20936" i="1"/>
  <c r="D20937" i="1"/>
  <c r="D20938" i="1"/>
  <c r="D20939" i="1"/>
  <c r="D20940" i="1"/>
  <c r="D20941" i="1"/>
  <c r="D20942" i="1"/>
  <c r="D20943" i="1"/>
  <c r="D20944" i="1"/>
  <c r="D20945" i="1"/>
  <c r="D20946" i="1"/>
  <c r="D20947" i="1"/>
  <c r="D20948" i="1"/>
  <c r="D20949" i="1"/>
  <c r="D20950" i="1"/>
  <c r="D20951" i="1"/>
  <c r="D20952" i="1"/>
  <c r="D20953" i="1"/>
  <c r="D20954" i="1"/>
  <c r="D20955" i="1"/>
  <c r="D20956" i="1"/>
  <c r="D20957" i="1"/>
  <c r="D20958" i="1"/>
  <c r="D20959" i="1"/>
  <c r="D20960" i="1"/>
  <c r="D20961" i="1"/>
  <c r="D20962" i="1"/>
  <c r="D20963" i="1"/>
  <c r="D20964" i="1"/>
  <c r="D20965" i="1"/>
  <c r="D20966" i="1"/>
  <c r="D20967" i="1"/>
  <c r="D20968" i="1"/>
  <c r="D20969" i="1"/>
  <c r="D20970" i="1"/>
  <c r="D20971" i="1"/>
  <c r="D20972" i="1"/>
  <c r="D20973" i="1"/>
  <c r="D20974" i="1"/>
  <c r="D20975" i="1"/>
</calcChain>
</file>

<file path=xl/sharedStrings.xml><?xml version="1.0" encoding="utf-8"?>
<sst xmlns="http://schemas.openxmlformats.org/spreadsheetml/2006/main" count="90317" uniqueCount="81168">
  <si>
    <t>Lab_Sample_Identifier</t>
  </si>
  <si>
    <t>Lab_Key</t>
  </si>
  <si>
    <t>Bundle_Key</t>
  </si>
  <si>
    <t>Survey_Key</t>
  </si>
  <si>
    <t>Site_Key</t>
  </si>
  <si>
    <t>Field_Key</t>
  </si>
  <si>
    <t>Control_Reference_ID</t>
  </si>
  <si>
    <t>Latitude_NAD83</t>
  </si>
  <si>
    <t>Longitude_NAD83</t>
  </si>
  <si>
    <t>Sample_Type_Name_en</t>
  </si>
  <si>
    <t>Preparation_Method_Name_en</t>
  </si>
  <si>
    <t>QAQC_Block_ID</t>
  </si>
  <si>
    <t>QAQC_Sample_Identifier</t>
  </si>
  <si>
    <t>Order_Of_Analysis</t>
  </si>
  <si>
    <t>U_LIF</t>
  </si>
  <si>
    <t>F_ISE</t>
  </si>
  <si>
    <t>pH</t>
  </si>
  <si>
    <t>104B  :871002:00:------:--</t>
  </si>
  <si>
    <t>12:0004:000001</t>
  </si>
  <si>
    <t>12:0029:000001</t>
  </si>
  <si>
    <t>12:0029:000001:0003:0001:00</t>
  </si>
  <si>
    <t>104B  :871003:00:------:--</t>
  </si>
  <si>
    <t>12:0004:000002</t>
  </si>
  <si>
    <t>12:0029:000002</t>
  </si>
  <si>
    <t>12:0029:000002:0003:0001:00</t>
  </si>
  <si>
    <t>104B  :871004:00:------:--</t>
  </si>
  <si>
    <t>12:0004:000003</t>
  </si>
  <si>
    <t>12:0029:000003</t>
  </si>
  <si>
    <t>12:0029:000003:0003:0001:00</t>
  </si>
  <si>
    <t>104B  :871005:00:------:--</t>
  </si>
  <si>
    <t>12:0004:000004</t>
  </si>
  <si>
    <t>12:0029:000004</t>
  </si>
  <si>
    <t>12:0029:000004:0003:0001:00</t>
  </si>
  <si>
    <t>104B  :871006:00:------:--</t>
  </si>
  <si>
    <t>12:0004:000005</t>
  </si>
  <si>
    <t>12:0029:000005</t>
  </si>
  <si>
    <t>12:0029:000005:0003:0001:00</t>
  </si>
  <si>
    <t>104B  :871008:00:------:--</t>
  </si>
  <si>
    <t>12:0004:000006</t>
  </si>
  <si>
    <t>12:0029:000006</t>
  </si>
  <si>
    <t>12:0029:000006:0003:0001:00</t>
  </si>
  <si>
    <t>104B  :871009:00:------:--</t>
  </si>
  <si>
    <t>12:0004:000007</t>
  </si>
  <si>
    <t>12:0029:000007</t>
  </si>
  <si>
    <t>12:0029:000007:0003:0001:00</t>
  </si>
  <si>
    <t>104B  :871010:00:------:--</t>
  </si>
  <si>
    <t>12:0004:000008</t>
  </si>
  <si>
    <t>12:0029:000008</t>
  </si>
  <si>
    <t>12:0029:000008:0003:0001:00</t>
  </si>
  <si>
    <t>104B  :871011:00:------:--</t>
  </si>
  <si>
    <t>12:0004:000009</t>
  </si>
  <si>
    <t>12:0029:000009</t>
  </si>
  <si>
    <t>12:0029:000009:0003:0001:00</t>
  </si>
  <si>
    <t>104B  :871012:00:------:--</t>
  </si>
  <si>
    <t>12:0004:000010</t>
  </si>
  <si>
    <t>12:0029:000010</t>
  </si>
  <si>
    <t>12:0029:000010:0003:0001:00</t>
  </si>
  <si>
    <t>104B  :871013:00:------:--</t>
  </si>
  <si>
    <t>12:0004:000011</t>
  </si>
  <si>
    <t>12:0029:000011</t>
  </si>
  <si>
    <t>12:0029:000011:0003:0001:00</t>
  </si>
  <si>
    <t>104B  :871014:00:------:--</t>
  </si>
  <si>
    <t>12:0004:000012</t>
  </si>
  <si>
    <t>12:0029:000012</t>
  </si>
  <si>
    <t>12:0029:000012:0003:0001:00</t>
  </si>
  <si>
    <t>104B  :871015:10:------:--</t>
  </si>
  <si>
    <t>12:0004:000013</t>
  </si>
  <si>
    <t>12:0029:000013</t>
  </si>
  <si>
    <t>12:0029:000013:0003:0001:00</t>
  </si>
  <si>
    <t>104B  :871016:20:871015:10</t>
  </si>
  <si>
    <t>12:0004:000014</t>
  </si>
  <si>
    <t>12:0029:000013:0004:0001:00</t>
  </si>
  <si>
    <t>104B  :871017:00:------:--</t>
  </si>
  <si>
    <t>12:0004:000015</t>
  </si>
  <si>
    <t>12:0029:000014</t>
  </si>
  <si>
    <t>12:0029:000014:0003:0001:00</t>
  </si>
  <si>
    <t>104B  :871018:00:------:--</t>
  </si>
  <si>
    <t>12:0004:000016</t>
  </si>
  <si>
    <t>12:0029:000015</t>
  </si>
  <si>
    <t>12:0029:000015:0003:0001:00</t>
  </si>
  <si>
    <t>104B  :871019:00:------:--</t>
  </si>
  <si>
    <t>12:0004:000017</t>
  </si>
  <si>
    <t>12:0029:000016</t>
  </si>
  <si>
    <t>12:0029:000016:0003:0001:00</t>
  </si>
  <si>
    <t>104B  :871020:00:------:--</t>
  </si>
  <si>
    <t>12:0004:000018</t>
  </si>
  <si>
    <t>12:0029:000017</t>
  </si>
  <si>
    <t>12:0029:000017:0003:0001:00</t>
  </si>
  <si>
    <t>104B  :871022:00:------:--</t>
  </si>
  <si>
    <t>12:0004:000019</t>
  </si>
  <si>
    <t>12:0029:000018</t>
  </si>
  <si>
    <t>12:0029:000018:0003:0001:00</t>
  </si>
  <si>
    <t>104B  :871023:00:------:--</t>
  </si>
  <si>
    <t>12:0004:000020</t>
  </si>
  <si>
    <t>12:0029:000019</t>
  </si>
  <si>
    <t>12:0029:000019:0003:0001:00</t>
  </si>
  <si>
    <t>104B  :871024:00:------:--</t>
  </si>
  <si>
    <t>12:0004:000021</t>
  </si>
  <si>
    <t>12:0029:000020</t>
  </si>
  <si>
    <t>12:0029:000020:0003:0001:00</t>
  </si>
  <si>
    <t>104B  :871025:00:------:--</t>
  </si>
  <si>
    <t>12:0004:000022</t>
  </si>
  <si>
    <t>12:0029:000021</t>
  </si>
  <si>
    <t>12:0029:000021:0003:0001:00</t>
  </si>
  <si>
    <t>104B  :871026:00:------:--</t>
  </si>
  <si>
    <t>12:0004:000023</t>
  </si>
  <si>
    <t>12:0029:000022</t>
  </si>
  <si>
    <t>12:0029:000022:0003:0001:00</t>
  </si>
  <si>
    <t>104B  :871027:00:------:--</t>
  </si>
  <si>
    <t>12:0004:000024</t>
  </si>
  <si>
    <t>12:0029:000023</t>
  </si>
  <si>
    <t>12:0029:000023:0003:0001:00</t>
  </si>
  <si>
    <t>104B  :871028:00:------:--</t>
  </si>
  <si>
    <t>12:0004:000025</t>
  </si>
  <si>
    <t>12:0029:000024</t>
  </si>
  <si>
    <t>12:0029:000024:0003:0001:00</t>
  </si>
  <si>
    <t>104B  :871029:10:------:--</t>
  </si>
  <si>
    <t>12:0004:000026</t>
  </si>
  <si>
    <t>12:0029:000025</t>
  </si>
  <si>
    <t>12:0029:000025:0003:0001:00</t>
  </si>
  <si>
    <t>104B  :871030:20:871029:10</t>
  </si>
  <si>
    <t>12:0004:000027</t>
  </si>
  <si>
    <t>12:0029:000025:0004:0001:00</t>
  </si>
  <si>
    <t>104B  :871032:00:------:--</t>
  </si>
  <si>
    <t>12:0004:000028</t>
  </si>
  <si>
    <t>12:0029:000026</t>
  </si>
  <si>
    <t>12:0029:000026:0003:0001:00</t>
  </si>
  <si>
    <t>104B  :871033:00:------:--</t>
  </si>
  <si>
    <t>12:0004:000029</t>
  </si>
  <si>
    <t>12:0029:000027</t>
  </si>
  <si>
    <t>12:0029:000027:0003:0001:00</t>
  </si>
  <si>
    <t>104B  :871034:00:------:--</t>
  </si>
  <si>
    <t>12:0004:000030</t>
  </si>
  <si>
    <t>12:0029:000028</t>
  </si>
  <si>
    <t>12:0029:000028:0003:0001:00</t>
  </si>
  <si>
    <t>104B  :871035:00:------:--</t>
  </si>
  <si>
    <t>12:0004:000031</t>
  </si>
  <si>
    <t>12:0029:000029</t>
  </si>
  <si>
    <t>12:0029:000029:0003:0001:00</t>
  </si>
  <si>
    <t>104B  :871036:00:------:--</t>
  </si>
  <si>
    <t>12:0004:000032</t>
  </si>
  <si>
    <t>12:0029:000030</t>
  </si>
  <si>
    <t>12:0029:000030:0003:0001:00</t>
  </si>
  <si>
    <t>104B  :871037:00:------:--</t>
  </si>
  <si>
    <t>12:0004:000033</t>
  </si>
  <si>
    <t>12:0029:000031</t>
  </si>
  <si>
    <t>12:0029:000031:0003:0001:00</t>
  </si>
  <si>
    <t>104B  :871038:00:------:--</t>
  </si>
  <si>
    <t>12:0004:000034</t>
  </si>
  <si>
    <t>12:0029:000032</t>
  </si>
  <si>
    <t>12:0029:000032:0003:0001:00</t>
  </si>
  <si>
    <t>104B  :871039:00:------:--</t>
  </si>
  <si>
    <t>12:0004:000035</t>
  </si>
  <si>
    <t>12:0029:000033</t>
  </si>
  <si>
    <t>12:0029:000033:0003:0001:00</t>
  </si>
  <si>
    <t>104B  :871040:00:------:--</t>
  </si>
  <si>
    <t>12:0004:000036</t>
  </si>
  <si>
    <t>12:0029:000034</t>
  </si>
  <si>
    <t>12:0029:000034:0003:0001:00</t>
  </si>
  <si>
    <t>104B  :871042:00:------:--</t>
  </si>
  <si>
    <t>12:0004:000037</t>
  </si>
  <si>
    <t>12:0029:000035</t>
  </si>
  <si>
    <t>12:0029:000035:0003:0001:00</t>
  </si>
  <si>
    <t>104B  :871043:00:------:--</t>
  </si>
  <si>
    <t>12:0004:000038</t>
  </si>
  <si>
    <t>12:0029:000036</t>
  </si>
  <si>
    <t>12:0029:000036:0003:0001:00</t>
  </si>
  <si>
    <t>104B  :871044:00:------:--</t>
  </si>
  <si>
    <t>12:0004:000039</t>
  </si>
  <si>
    <t>12:0029:000037</t>
  </si>
  <si>
    <t>12:0029:000037:0003:0001:00</t>
  </si>
  <si>
    <t>104B  :871045:00:------:--</t>
  </si>
  <si>
    <t>12:0004:000040</t>
  </si>
  <si>
    <t>12:0029:000038</t>
  </si>
  <si>
    <t>12:0029:000038:0003:0001:00</t>
  </si>
  <si>
    <t>104B  :871046:00:------:--</t>
  </si>
  <si>
    <t>12:0004:000041</t>
  </si>
  <si>
    <t>12:0029:000039</t>
  </si>
  <si>
    <t>12:0029:000039:0003:0001:00</t>
  </si>
  <si>
    <t>104B  :871047:00:------:--</t>
  </si>
  <si>
    <t>12:0004:000042</t>
  </si>
  <si>
    <t>12:0029:000040</t>
  </si>
  <si>
    <t>12:0029:000040:0003:0001:00</t>
  </si>
  <si>
    <t>104B  :871048:00:------:--</t>
  </si>
  <si>
    <t>12:0004:000043</t>
  </si>
  <si>
    <t>12:0029:000041</t>
  </si>
  <si>
    <t>12:0029:000041:0003:0001:00</t>
  </si>
  <si>
    <t>104B  :871049:00:------:--</t>
  </si>
  <si>
    <t>12:0004:000044</t>
  </si>
  <si>
    <t>12:0029:000042</t>
  </si>
  <si>
    <t>12:0029:000042:0003:0001:00</t>
  </si>
  <si>
    <t>104B  :871051:10:------:--</t>
  </si>
  <si>
    <t>12:0004:000045</t>
  </si>
  <si>
    <t>12:0029:000043</t>
  </si>
  <si>
    <t>12:0029:000043:0003:0001:00</t>
  </si>
  <si>
    <t>104B  :871052:20:871051:10</t>
  </si>
  <si>
    <t>12:0004:000046</t>
  </si>
  <si>
    <t>12:0029:000043:0004:0001:00</t>
  </si>
  <si>
    <t>104B  :871053:00:------:--</t>
  </si>
  <si>
    <t>12:0004:000047</t>
  </si>
  <si>
    <t>12:0029:000044</t>
  </si>
  <si>
    <t>12:0029:000044:0003:0001:00</t>
  </si>
  <si>
    <t>104B  :871054:00:------:--</t>
  </si>
  <si>
    <t>12:0004:000048</t>
  </si>
  <si>
    <t>12:0029:000045</t>
  </si>
  <si>
    <t>12:0029:000045:0003:0001:00</t>
  </si>
  <si>
    <t>104B  :871055:00:------:--</t>
  </si>
  <si>
    <t>12:0004:000049</t>
  </si>
  <si>
    <t>12:0029:000046</t>
  </si>
  <si>
    <t>12:0029:000046:0003:0001:00</t>
  </si>
  <si>
    <t>104B  :871056:00:------:--</t>
  </si>
  <si>
    <t>12:0004:000050</t>
  </si>
  <si>
    <t>12:0029:000047</t>
  </si>
  <si>
    <t>12:0029:000047:0003:0001:00</t>
  </si>
  <si>
    <t>104B  :871057:00:------:--</t>
  </si>
  <si>
    <t>12:0004:000051</t>
  </si>
  <si>
    <t>12:0029:000048</t>
  </si>
  <si>
    <t>12:0029:000048:0003:0001:00</t>
  </si>
  <si>
    <t>104B  :871058:00:------:--</t>
  </si>
  <si>
    <t>12:0004:000052</t>
  </si>
  <si>
    <t>12:0029:000049</t>
  </si>
  <si>
    <t>12:0029:000049:0003:0001:00</t>
  </si>
  <si>
    <t>104B  :871059:00:------:--</t>
  </si>
  <si>
    <t>12:0004:000053</t>
  </si>
  <si>
    <t>12:0029:000050</t>
  </si>
  <si>
    <t>12:0029:000050:0003:0001:00</t>
  </si>
  <si>
    <t>104B  :871060:00:------:--</t>
  </si>
  <si>
    <t>12:0004:000054</t>
  </si>
  <si>
    <t>12:0029:000051</t>
  </si>
  <si>
    <t>12:0029:000051:0003:0001:00</t>
  </si>
  <si>
    <t>104B  :871063:00:------:--</t>
  </si>
  <si>
    <t>12:0004:000055</t>
  </si>
  <si>
    <t>12:0029:000052</t>
  </si>
  <si>
    <t>12:0029:000052:0003:0001:00</t>
  </si>
  <si>
    <t>104B  :871064:00:------:--</t>
  </si>
  <si>
    <t>12:0004:000056</t>
  </si>
  <si>
    <t>12:0029:000053</t>
  </si>
  <si>
    <t>12:0029:000053:0003:0001:00</t>
  </si>
  <si>
    <t>104B  :871065:00:------:--</t>
  </si>
  <si>
    <t>12:0004:000057</t>
  </si>
  <si>
    <t>12:0029:000054</t>
  </si>
  <si>
    <t>12:0029:000054:0003:0001:00</t>
  </si>
  <si>
    <t>104B  :871066:00:------:--</t>
  </si>
  <si>
    <t>12:0004:000058</t>
  </si>
  <si>
    <t>12:0029:000055</t>
  </si>
  <si>
    <t>12:0029:000055:0003:0001:00</t>
  </si>
  <si>
    <t>104B  :871067:00:------:--</t>
  </si>
  <si>
    <t>12:0004:000059</t>
  </si>
  <si>
    <t>12:0029:000056</t>
  </si>
  <si>
    <t>12:0029:000056:0003:0001:00</t>
  </si>
  <si>
    <t>104B  :871068:00:------:--</t>
  </si>
  <si>
    <t>12:0004:000060</t>
  </si>
  <si>
    <t>12:0029:000057</t>
  </si>
  <si>
    <t>12:0029:000057:0003:0001:00</t>
  </si>
  <si>
    <t>104B  :871069:00:------:--</t>
  </si>
  <si>
    <t>12:0004:000061</t>
  </si>
  <si>
    <t>12:0029:000058</t>
  </si>
  <si>
    <t>12:0029:000058:0003:0001:00</t>
  </si>
  <si>
    <t>104B  :871070:00:------:--</t>
  </si>
  <si>
    <t>12:0004:000062</t>
  </si>
  <si>
    <t>12:0029:000059</t>
  </si>
  <si>
    <t>12:0029:000059:0003:0001:00</t>
  </si>
  <si>
    <t>104B  :871071:00:------:--</t>
  </si>
  <si>
    <t>12:0004:000063</t>
  </si>
  <si>
    <t>12:0029:000060</t>
  </si>
  <si>
    <t>12:0029:000060:0003:0001:00</t>
  </si>
  <si>
    <t>104B  :871072:10:------:--</t>
  </si>
  <si>
    <t>12:0004:000064</t>
  </si>
  <si>
    <t>12:0029:000061</t>
  </si>
  <si>
    <t>12:0029:000061:0003:0001:00</t>
  </si>
  <si>
    <t>104B  :871073:20:871072:10</t>
  </si>
  <si>
    <t>12:0004:000065</t>
  </si>
  <si>
    <t>12:0029:000061:0004:0001:00</t>
  </si>
  <si>
    <t>104B  :871074:00:------:--</t>
  </si>
  <si>
    <t>12:0004:000066</t>
  </si>
  <si>
    <t>12:0029:000062</t>
  </si>
  <si>
    <t>12:0029:000062:0003:0001:00</t>
  </si>
  <si>
    <t>104B  :871075:00:------:--</t>
  </si>
  <si>
    <t>12:0004:000067</t>
  </si>
  <si>
    <t>12:0029:000063</t>
  </si>
  <si>
    <t>12:0029:000063:0003:0001:00</t>
  </si>
  <si>
    <t>104B  :871076:00:------:--</t>
  </si>
  <si>
    <t>12:0004:000068</t>
  </si>
  <si>
    <t>12:0029:000064</t>
  </si>
  <si>
    <t>12:0029:000064:0003:0001:00</t>
  </si>
  <si>
    <t>104B  :871077:00:------:--</t>
  </si>
  <si>
    <t>12:0004:000069</t>
  </si>
  <si>
    <t>12:0029:000065</t>
  </si>
  <si>
    <t>12:0029:000065:0003:0001:00</t>
  </si>
  <si>
    <t>104B  :871078:00:------:--</t>
  </si>
  <si>
    <t>12:0004:000070</t>
  </si>
  <si>
    <t>12:0029:000066</t>
  </si>
  <si>
    <t>12:0029:000066:0003:0001:00</t>
  </si>
  <si>
    <t>104B  :871079:00:------:--</t>
  </si>
  <si>
    <t>12:0004:000071</t>
  </si>
  <si>
    <t>12:0029:000067</t>
  </si>
  <si>
    <t>12:0029:000067:0003:0001:00</t>
  </si>
  <si>
    <t>104B  :871080:00:------:--</t>
  </si>
  <si>
    <t>12:0004:000072</t>
  </si>
  <si>
    <t>12:0029:000068</t>
  </si>
  <si>
    <t>12:0029:000068:0003:0001:00</t>
  </si>
  <si>
    <t>104B  :871082:00:------:--</t>
  </si>
  <si>
    <t>12:0004:000073</t>
  </si>
  <si>
    <t>12:0029:000069</t>
  </si>
  <si>
    <t>12:0029:000069:0003:0001:00</t>
  </si>
  <si>
    <t>104B  :871083:00:------:--</t>
  </si>
  <si>
    <t>12:0004:000074</t>
  </si>
  <si>
    <t>12:0029:000070</t>
  </si>
  <si>
    <t>12:0029:000070:0003:0001:00</t>
  </si>
  <si>
    <t>104B  :871084:00:------:--</t>
  </si>
  <si>
    <t>12:0004:000075</t>
  </si>
  <si>
    <t>12:0029:000071</t>
  </si>
  <si>
    <t>12:0029:000071:0003:0001:00</t>
  </si>
  <si>
    <t>104B  :871086:00:------:--</t>
  </si>
  <si>
    <t>12:0004:000076</t>
  </si>
  <si>
    <t>12:0029:000072</t>
  </si>
  <si>
    <t>12:0029:000072:0003:0001:00</t>
  </si>
  <si>
    <t>104B  :871087:10:------:--</t>
  </si>
  <si>
    <t>12:0004:000077</t>
  </si>
  <si>
    <t>12:0029:000073</t>
  </si>
  <si>
    <t>12:0029:000073:0003:0001:00</t>
  </si>
  <si>
    <t>104B  :871088:20:871087:10</t>
  </si>
  <si>
    <t>12:0004:000078</t>
  </si>
  <si>
    <t>12:0029:000073:0004:0001:00</t>
  </si>
  <si>
    <t>104B  :871089:00:------:--</t>
  </si>
  <si>
    <t>12:0004:000079</t>
  </si>
  <si>
    <t>12:0029:000074</t>
  </si>
  <si>
    <t>12:0029:000074:0003:0001:00</t>
  </si>
  <si>
    <t>104B  :871090:00:------:--</t>
  </si>
  <si>
    <t>12:0004:000080</t>
  </si>
  <si>
    <t>12:0029:000075</t>
  </si>
  <si>
    <t>12:0029:000075:0003:0001:00</t>
  </si>
  <si>
    <t>104B  :871091:00:------:--</t>
  </si>
  <si>
    <t>12:0004:000081</t>
  </si>
  <si>
    <t>12:0029:000076</t>
  </si>
  <si>
    <t>12:0029:000076:0003:0001:00</t>
  </si>
  <si>
    <t>104B  :871092:00:------:--</t>
  </si>
  <si>
    <t>12:0004:000082</t>
  </si>
  <si>
    <t>12:0029:000077</t>
  </si>
  <si>
    <t>12:0029:000077:0003:0001:00</t>
  </si>
  <si>
    <t>104B  :871093:00:------:--</t>
  </si>
  <si>
    <t>12:0004:000083</t>
  </si>
  <si>
    <t>12:0029:000078</t>
  </si>
  <si>
    <t>12:0029:000078:0003:0001:00</t>
  </si>
  <si>
    <t>104B  :871094:00:------:--</t>
  </si>
  <si>
    <t>12:0004:000084</t>
  </si>
  <si>
    <t>12:0029:000079</t>
  </si>
  <si>
    <t>12:0029:000079:0003:0001:00</t>
  </si>
  <si>
    <t>104B  :871095:00:------:--</t>
  </si>
  <si>
    <t>12:0004:000085</t>
  </si>
  <si>
    <t>12:0029:000080</t>
  </si>
  <si>
    <t>12:0029:000080:0003:0001:00</t>
  </si>
  <si>
    <t>104B  :871096:00:------:--</t>
  </si>
  <si>
    <t>12:0004:000086</t>
  </si>
  <si>
    <t>12:0029:000081</t>
  </si>
  <si>
    <t>12:0029:000081:0003:0001:00</t>
  </si>
  <si>
    <t>104B  :871097:00:------:--</t>
  </si>
  <si>
    <t>12:0004:000087</t>
  </si>
  <si>
    <t>12:0029:000082</t>
  </si>
  <si>
    <t>12:0029:000082:0003:0001:00</t>
  </si>
  <si>
    <t>104B  :871098:00:------:--</t>
  </si>
  <si>
    <t>12:0004:000088</t>
  </si>
  <si>
    <t>12:0029:000083</t>
  </si>
  <si>
    <t>12:0029:000083:0003:0001:00</t>
  </si>
  <si>
    <t>104B  :871099:00:------:--</t>
  </si>
  <si>
    <t>12:0004:000089</t>
  </si>
  <si>
    <t>12:0029:000084</t>
  </si>
  <si>
    <t>12:0029:000084:0003:0001:00</t>
  </si>
  <si>
    <t>104B  :871100:00:------:--</t>
  </si>
  <si>
    <t>12:0004:000090</t>
  </si>
  <si>
    <t>12:0029:000085</t>
  </si>
  <si>
    <t>12:0029:000085:0003:0001:00</t>
  </si>
  <si>
    <t>104B  :871102:00:------:--</t>
  </si>
  <si>
    <t>12:0004:000091</t>
  </si>
  <si>
    <t>12:0029:000086</t>
  </si>
  <si>
    <t>12:0029:000086:0003:0001:00</t>
  </si>
  <si>
    <t>104B  :871103:00:------:--</t>
  </si>
  <si>
    <t>12:0004:000092</t>
  </si>
  <si>
    <t>12:0029:000087</t>
  </si>
  <si>
    <t>12:0029:000087:0003:0001:00</t>
  </si>
  <si>
    <t>104B  :871104:00:------:--</t>
  </si>
  <si>
    <t>12:0004:000093</t>
  </si>
  <si>
    <t>12:0029:000088</t>
  </si>
  <si>
    <t>12:0029:000088:0003:0001:00</t>
  </si>
  <si>
    <t>104B  :871105:00:------:--</t>
  </si>
  <si>
    <t>12:0004:000094</t>
  </si>
  <si>
    <t>12:0029:000089</t>
  </si>
  <si>
    <t>12:0029:000089:0003:0001:00</t>
  </si>
  <si>
    <t>104B  :871107:10:------:--</t>
  </si>
  <si>
    <t>12:0004:000095</t>
  </si>
  <si>
    <t>12:0029:000090</t>
  </si>
  <si>
    <t>12:0029:000090:0003:0001:00</t>
  </si>
  <si>
    <t>104B  :871108:20:871107:10</t>
  </si>
  <si>
    <t>12:0004:000096</t>
  </si>
  <si>
    <t>12:0029:000090:0004:0001:00</t>
  </si>
  <si>
    <t>104B  :871109:00:------:--</t>
  </si>
  <si>
    <t>12:0004:000097</t>
  </si>
  <si>
    <t>12:0029:000091</t>
  </si>
  <si>
    <t>12:0029:000091:0003:0001:00</t>
  </si>
  <si>
    <t>104B  :871110:00:------:--</t>
  </si>
  <si>
    <t>12:0004:000098</t>
  </si>
  <si>
    <t>12:0029:000092</t>
  </si>
  <si>
    <t>12:0029:000092:0003:0001:00</t>
  </si>
  <si>
    <t>104B  :871111:00:------:--</t>
  </si>
  <si>
    <t>12:0004:000099</t>
  </si>
  <si>
    <t>12:0029:000093</t>
  </si>
  <si>
    <t>12:0029:000093:0003:0001:00</t>
  </si>
  <si>
    <t>104B  :871112:00:------:--</t>
  </si>
  <si>
    <t>12:0004:000100</t>
  </si>
  <si>
    <t>12:0029:000094</t>
  </si>
  <si>
    <t>12:0029:000094:0003:0001:00</t>
  </si>
  <si>
    <t>104B  :871113:00:------:--</t>
  </si>
  <si>
    <t>12:0004:000101</t>
  </si>
  <si>
    <t>12:0029:000095</t>
  </si>
  <si>
    <t>12:0029:000095:0003:0001:00</t>
  </si>
  <si>
    <t>104B  :871114:00:------:--</t>
  </si>
  <si>
    <t>12:0004:000102</t>
  </si>
  <si>
    <t>12:0029:000096</t>
  </si>
  <si>
    <t>12:0029:000096:0003:0001:00</t>
  </si>
  <si>
    <t>104B  :871115:00:------:--</t>
  </si>
  <si>
    <t>12:0004:000103</t>
  </si>
  <si>
    <t>12:0029:000097</t>
  </si>
  <si>
    <t>12:0029:000097:0003:0001:00</t>
  </si>
  <si>
    <t>104B  :871116:00:------:--</t>
  </si>
  <si>
    <t>12:0004:000104</t>
  </si>
  <si>
    <t>12:0029:000098</t>
  </si>
  <si>
    <t>12:0029:000098:0003:0001:00</t>
  </si>
  <si>
    <t>104B  :871117:00:------:--</t>
  </si>
  <si>
    <t>12:0004:000105</t>
  </si>
  <si>
    <t>12:0029:000099</t>
  </si>
  <si>
    <t>12:0029:000099:0003:0001:00</t>
  </si>
  <si>
    <t>104B  :871118:00:------:--</t>
  </si>
  <si>
    <t>12:0004:000106</t>
  </si>
  <si>
    <t>12:0029:000100</t>
  </si>
  <si>
    <t>12:0029:000100:0003:0001:00</t>
  </si>
  <si>
    <t>104B  :871119:00:------:--</t>
  </si>
  <si>
    <t>12:0004:000107</t>
  </si>
  <si>
    <t>12:0029:000101</t>
  </si>
  <si>
    <t>12:0029:000101:0003:0001:00</t>
  </si>
  <si>
    <t>104B  :871120:00:------:--</t>
  </si>
  <si>
    <t>12:0004:000108</t>
  </si>
  <si>
    <t>12:0029:000102</t>
  </si>
  <si>
    <t>12:0029:000102:0003:0001:00</t>
  </si>
  <si>
    <t>104B  :871122:00:------:--</t>
  </si>
  <si>
    <t>12:0004:000109</t>
  </si>
  <si>
    <t>12:0029:000103</t>
  </si>
  <si>
    <t>12:0029:000103:0003:0001:00</t>
  </si>
  <si>
    <t>104B  :871123:00:------:--</t>
  </si>
  <si>
    <t>12:0004:000110</t>
  </si>
  <si>
    <t>12:0029:000104</t>
  </si>
  <si>
    <t>12:0029:000104:0003:0001:00</t>
  </si>
  <si>
    <t>104B  :871124:00:------:--</t>
  </si>
  <si>
    <t>12:0004:000111</t>
  </si>
  <si>
    <t>12:0029:000105</t>
  </si>
  <si>
    <t>12:0029:000105:0003:0001:00</t>
  </si>
  <si>
    <t>104B  :871125:00:------:--</t>
  </si>
  <si>
    <t>12:0004:000112</t>
  </si>
  <si>
    <t>12:0029:000106</t>
  </si>
  <si>
    <t>12:0029:000106:0003:0001:00</t>
  </si>
  <si>
    <t>104B  :871126:00:------:--</t>
  </si>
  <si>
    <t>12:0004:000113</t>
  </si>
  <si>
    <t>12:0029:000107</t>
  </si>
  <si>
    <t>12:0029:000107:0003:0001:00</t>
  </si>
  <si>
    <t>104B  :871127:00:------:--</t>
  </si>
  <si>
    <t>12:0004:000114</t>
  </si>
  <si>
    <t>12:0029:000108</t>
  </si>
  <si>
    <t>12:0029:000108:0003:0001:00</t>
  </si>
  <si>
    <t>104B  :871128:00:------:--</t>
  </si>
  <si>
    <t>12:0004:000115</t>
  </si>
  <si>
    <t>12:0029:000109</t>
  </si>
  <si>
    <t>12:0029:000109:0003:0001:00</t>
  </si>
  <si>
    <t>104B  :871129:00:------:--</t>
  </si>
  <si>
    <t>12:0004:000116</t>
  </si>
  <si>
    <t>12:0029:000110</t>
  </si>
  <si>
    <t>12:0029:000110:0003:0001:00</t>
  </si>
  <si>
    <t>104B  :871130:00:------:--</t>
  </si>
  <si>
    <t>12:0004:000117</t>
  </si>
  <si>
    <t>12:0029:000111</t>
  </si>
  <si>
    <t>12:0029:000111:0003:0001:00</t>
  </si>
  <si>
    <t>104B  :871131:00:------:--</t>
  </si>
  <si>
    <t>12:0004:000118</t>
  </si>
  <si>
    <t>12:0029:000112</t>
  </si>
  <si>
    <t>12:0029:000112:0003:0001:00</t>
  </si>
  <si>
    <t>104B  :871132:00:------:--</t>
  </si>
  <si>
    <t>12:0004:000119</t>
  </si>
  <si>
    <t>12:0029:000113</t>
  </si>
  <si>
    <t>12:0029:000113:0003:0001:00</t>
  </si>
  <si>
    <t>104B  :871133:00:------:--</t>
  </si>
  <si>
    <t>12:0004:000120</t>
  </si>
  <si>
    <t>12:0029:000114</t>
  </si>
  <si>
    <t>12:0029:000114:0003:0001:00</t>
  </si>
  <si>
    <t>104B  :871135:00:------:--</t>
  </si>
  <si>
    <t>12:0004:000121</t>
  </si>
  <si>
    <t>12:0029:000115</t>
  </si>
  <si>
    <t>12:0029:000115:0003:0001:00</t>
  </si>
  <si>
    <t>104B  :871136:00:------:--</t>
  </si>
  <si>
    <t>12:0004:000122</t>
  </si>
  <si>
    <t>12:0029:000116</t>
  </si>
  <si>
    <t>12:0029:000116:0003:0001:00</t>
  </si>
  <si>
    <t>104B  :871137:10:------:--</t>
  </si>
  <si>
    <t>12:0004:000123</t>
  </si>
  <si>
    <t>12:0029:000117</t>
  </si>
  <si>
    <t>12:0029:000117:0003:0001:00</t>
  </si>
  <si>
    <t>104B  :871138:20:871137:10</t>
  </si>
  <si>
    <t>12:0004:000124</t>
  </si>
  <si>
    <t>12:0029:000117:0004:0001:00</t>
  </si>
  <si>
    <t>104B  :871139:00:------:--</t>
  </si>
  <si>
    <t>12:0004:000125</t>
  </si>
  <si>
    <t>12:0029:000118</t>
  </si>
  <si>
    <t>12:0029:000118:0003:0001:00</t>
  </si>
  <si>
    <t>104B  :871140:00:------:--</t>
  </si>
  <si>
    <t>12:0004:000126</t>
  </si>
  <si>
    <t>12:0029:000119</t>
  </si>
  <si>
    <t>12:0029:000119:0003:0001:00</t>
  </si>
  <si>
    <t>104B  :871142:00:------:--</t>
  </si>
  <si>
    <t>12:0004:000127</t>
  </si>
  <si>
    <t>12:0029:000120</t>
  </si>
  <si>
    <t>12:0029:000120:0003:0001:00</t>
  </si>
  <si>
    <t>104B  :871143:00:------:--</t>
  </si>
  <si>
    <t>12:0004:000128</t>
  </si>
  <si>
    <t>12:0029:000121</t>
  </si>
  <si>
    <t>12:0029:000121:0003:0001:00</t>
  </si>
  <si>
    <t>104B  :871144:00:------:--</t>
  </si>
  <si>
    <t>12:0004:000129</t>
  </si>
  <si>
    <t>12:0029:000122</t>
  </si>
  <si>
    <t>12:0029:000122:0003:0001:00</t>
  </si>
  <si>
    <t>104B  :871145:00:------:--</t>
  </si>
  <si>
    <t>12:0004:000130</t>
  </si>
  <si>
    <t>12:0029:000123</t>
  </si>
  <si>
    <t>12:0029:000123:0003:0001:00</t>
  </si>
  <si>
    <t>104B  :871146:00:------:--</t>
  </si>
  <si>
    <t>12:0004:000131</t>
  </si>
  <si>
    <t>12:0029:000124</t>
  </si>
  <si>
    <t>12:0029:000124:0003:0001:00</t>
  </si>
  <si>
    <t>104B  :871147:00:------:--</t>
  </si>
  <si>
    <t>12:0004:000132</t>
  </si>
  <si>
    <t>12:0029:000125</t>
  </si>
  <si>
    <t>12:0029:000125:0003:0001:00</t>
  </si>
  <si>
    <t>104B  :871148:00:------:--</t>
  </si>
  <si>
    <t>12:0004:000133</t>
  </si>
  <si>
    <t>12:0029:000126</t>
  </si>
  <si>
    <t>12:0029:000126:0003:0001:00</t>
  </si>
  <si>
    <t>104B  :871149:00:------:--</t>
  </si>
  <si>
    <t>12:0004:000134</t>
  </si>
  <si>
    <t>12:0029:000127</t>
  </si>
  <si>
    <t>12:0029:000127:0003:0001:00</t>
  </si>
  <si>
    <t>104B  :871151:00:------:--</t>
  </si>
  <si>
    <t>12:0004:000135</t>
  </si>
  <si>
    <t>12:0029:000128</t>
  </si>
  <si>
    <t>12:0029:000128:0003:0001:00</t>
  </si>
  <si>
    <t>104B  :871152:00:------:--</t>
  </si>
  <si>
    <t>12:0004:000136</t>
  </si>
  <si>
    <t>12:0029:000129</t>
  </si>
  <si>
    <t>12:0029:000129:0003:0001:00</t>
  </si>
  <si>
    <t>104B  :871153:00:------:--</t>
  </si>
  <si>
    <t>12:0004:000137</t>
  </si>
  <si>
    <t>12:0029:000130</t>
  </si>
  <si>
    <t>12:0029:000130:0003:0001:00</t>
  </si>
  <si>
    <t>104B  :871154:10:------:--</t>
  </si>
  <si>
    <t>12:0004:000138</t>
  </si>
  <si>
    <t>12:0029:000131</t>
  </si>
  <si>
    <t>12:0029:000131:0003:0001:00</t>
  </si>
  <si>
    <t>104B  :871155:20:871154:10</t>
  </si>
  <si>
    <t>12:0004:000139</t>
  </si>
  <si>
    <t>12:0029:000131:0004:0001:00</t>
  </si>
  <si>
    <t>104B  :871156:00:------:--</t>
  </si>
  <si>
    <t>12:0004:000140</t>
  </si>
  <si>
    <t>12:0029:000132</t>
  </si>
  <si>
    <t>12:0029:000132:0003:0001:00</t>
  </si>
  <si>
    <t>104B  :871157:00:------:--</t>
  </si>
  <si>
    <t>12:0004:000141</t>
  </si>
  <si>
    <t>12:0029:000133</t>
  </si>
  <si>
    <t>12:0029:000133:0003:0001:00</t>
  </si>
  <si>
    <t>104B  :871158:00:------:--</t>
  </si>
  <si>
    <t>12:0004:000142</t>
  </si>
  <si>
    <t>12:0029:000134</t>
  </si>
  <si>
    <t>12:0029:000134:0003:0001:00</t>
  </si>
  <si>
    <t>104B  :871159:00:------:--</t>
  </si>
  <si>
    <t>12:0004:000143</t>
  </si>
  <si>
    <t>12:0029:000135</t>
  </si>
  <si>
    <t>12:0029:000135:0003:0001:00</t>
  </si>
  <si>
    <t>104B  :871160:00:------:--</t>
  </si>
  <si>
    <t>12:0004:000144</t>
  </si>
  <si>
    <t>12:0029:000136</t>
  </si>
  <si>
    <t>12:0029:000136:0003:0001:00</t>
  </si>
  <si>
    <t>104B  :871162:00:------:--</t>
  </si>
  <si>
    <t>12:0004:000145</t>
  </si>
  <si>
    <t>12:0029:000137</t>
  </si>
  <si>
    <t>12:0029:000137:0003:0001:00</t>
  </si>
  <si>
    <t>104B  :871163:00:------:--</t>
  </si>
  <si>
    <t>12:0004:000146</t>
  </si>
  <si>
    <t>12:0029:000138</t>
  </si>
  <si>
    <t>12:0029:000138:0003:0001:00</t>
  </si>
  <si>
    <t>104B  :871164:00:------:--</t>
  </si>
  <si>
    <t>12:0004:000147</t>
  </si>
  <si>
    <t>12:0029:000139</t>
  </si>
  <si>
    <t>12:0029:000139:0003:0001:00</t>
  </si>
  <si>
    <t>104B  :871165:00:------:--</t>
  </si>
  <si>
    <t>12:0004:000148</t>
  </si>
  <si>
    <t>12:0029:000140</t>
  </si>
  <si>
    <t>12:0029:000140:0003:0001:00</t>
  </si>
  <si>
    <t>104B  :871166:00:------:--</t>
  </si>
  <si>
    <t>12:0004:000149</t>
  </si>
  <si>
    <t>12:0029:000141</t>
  </si>
  <si>
    <t>12:0029:000141:0003:0001:00</t>
  </si>
  <si>
    <t>104B  :871168:10:------:--</t>
  </si>
  <si>
    <t>12:0004:000150</t>
  </si>
  <si>
    <t>12:0029:000142</t>
  </si>
  <si>
    <t>12:0029:000142:0003:0001:00</t>
  </si>
  <si>
    <t>104B  :871169:20:871168:10</t>
  </si>
  <si>
    <t>12:0004:000151</t>
  </si>
  <si>
    <t>12:0029:000142:0004:0001:00</t>
  </si>
  <si>
    <t>104B  :871170:00:------:--</t>
  </si>
  <si>
    <t>12:0004:000152</t>
  </si>
  <si>
    <t>12:0029:000143</t>
  </si>
  <si>
    <t>12:0029:000143:0003:0001:00</t>
  </si>
  <si>
    <t>104B  :871171:00:------:--</t>
  </si>
  <si>
    <t>12:0004:000153</t>
  </si>
  <si>
    <t>12:0029:000144</t>
  </si>
  <si>
    <t>12:0029:000144:0003:0001:00</t>
  </si>
  <si>
    <t>104B  :871172:00:------:--</t>
  </si>
  <si>
    <t>12:0004:000154</t>
  </si>
  <si>
    <t>12:0029:000145</t>
  </si>
  <si>
    <t>12:0029:000145:0003:0001:00</t>
  </si>
  <si>
    <t>104B  :871173:00:------:--</t>
  </si>
  <si>
    <t>12:0004:000155</t>
  </si>
  <si>
    <t>12:0029:000146</t>
  </si>
  <si>
    <t>12:0029:000146:0003:0001:00</t>
  </si>
  <si>
    <t>104B  :871174:00:------:--</t>
  </si>
  <si>
    <t>12:0004:000156</t>
  </si>
  <si>
    <t>12:0029:000147</t>
  </si>
  <si>
    <t>12:0029:000147:0003:0001:00</t>
  </si>
  <si>
    <t>104B  :871175:00:------:--</t>
  </si>
  <si>
    <t>12:0004:000157</t>
  </si>
  <si>
    <t>12:0029:000148</t>
  </si>
  <si>
    <t>12:0029:000148:0003:0001:00</t>
  </si>
  <si>
    <t>104B  :871176:00:------:--</t>
  </si>
  <si>
    <t>12:0004:000158</t>
  </si>
  <si>
    <t>12:0029:000149</t>
  </si>
  <si>
    <t>12:0029:000149:0003:0001:00</t>
  </si>
  <si>
    <t>104B  :871177:00:------:--</t>
  </si>
  <si>
    <t>12:0004:000159</t>
  </si>
  <si>
    <t>12:0029:000150</t>
  </si>
  <si>
    <t>12:0029:000150:0003:0001:00</t>
  </si>
  <si>
    <t>104B  :871178:00:------:--</t>
  </si>
  <si>
    <t>12:0004:000160</t>
  </si>
  <si>
    <t>12:0029:000151</t>
  </si>
  <si>
    <t>12:0029:000151:0003:0001:00</t>
  </si>
  <si>
    <t>104B  :871179:00:------:--</t>
  </si>
  <si>
    <t>12:0004:000161</t>
  </si>
  <si>
    <t>12:0029:000152</t>
  </si>
  <si>
    <t>12:0029:000152:0003:0001:00</t>
  </si>
  <si>
    <t>104B  :871180:00:------:--</t>
  </si>
  <si>
    <t>12:0004:000162</t>
  </si>
  <si>
    <t>12:0029:000153</t>
  </si>
  <si>
    <t>12:0029:000153:0003:0001:00</t>
  </si>
  <si>
    <t>104B  :871182:00:------:--</t>
  </si>
  <si>
    <t>12:0004:000163</t>
  </si>
  <si>
    <t>12:0029:000154</t>
  </si>
  <si>
    <t>12:0029:000154:0003:0001:00</t>
  </si>
  <si>
    <t>104B  :871183:00:------:--</t>
  </si>
  <si>
    <t>12:0004:000164</t>
  </si>
  <si>
    <t>12:0029:000155</t>
  </si>
  <si>
    <t>12:0029:000155:0003:0001:00</t>
  </si>
  <si>
    <t>104B  :871184:00:------:--</t>
  </si>
  <si>
    <t>12:0004:000165</t>
  </si>
  <si>
    <t>12:0029:000156</t>
  </si>
  <si>
    <t>12:0029:000156:0003:0001:00</t>
  </si>
  <si>
    <t>104B  :871185:00:------:--</t>
  </si>
  <si>
    <t>12:0004:000166</t>
  </si>
  <si>
    <t>12:0029:000157</t>
  </si>
  <si>
    <t>12:0029:000157:0003:0001:00</t>
  </si>
  <si>
    <t>104B  :871186:00:------:--</t>
  </si>
  <si>
    <t>12:0004:000167</t>
  </si>
  <si>
    <t>12:0029:000158</t>
  </si>
  <si>
    <t>12:0029:000158:0003:0001:00</t>
  </si>
  <si>
    <t>104B  :871187:10:------:--</t>
  </si>
  <si>
    <t>12:0004:000168</t>
  </si>
  <si>
    <t>12:0029:000159</t>
  </si>
  <si>
    <t>12:0029:000159:0003:0001:00</t>
  </si>
  <si>
    <t>104B  :871188:20:871187:10</t>
  </si>
  <si>
    <t>12:0004:000169</t>
  </si>
  <si>
    <t>12:0029:000159:0004:0001:00</t>
  </si>
  <si>
    <t>104B  :871189:00:------:--</t>
  </si>
  <si>
    <t>12:0004:000170</t>
  </si>
  <si>
    <t>12:0029:000160</t>
  </si>
  <si>
    <t>12:0029:000160:0003:0001:00</t>
  </si>
  <si>
    <t>104B  :871190:00:------:--</t>
  </si>
  <si>
    <t>12:0004:000171</t>
  </si>
  <si>
    <t>12:0029:000161</t>
  </si>
  <si>
    <t>12:0029:000161:0003:0001:00</t>
  </si>
  <si>
    <t>104B  :871191:00:------:--</t>
  </si>
  <si>
    <t>12:0004:000172</t>
  </si>
  <si>
    <t>12:0029:000162</t>
  </si>
  <si>
    <t>12:0029:000162:0003:0001:00</t>
  </si>
  <si>
    <t>104B  :871192:00:------:--</t>
  </si>
  <si>
    <t>12:0004:000173</t>
  </si>
  <si>
    <t>12:0029:000163</t>
  </si>
  <si>
    <t>12:0029:000163:0003:0001:00</t>
  </si>
  <si>
    <t>104B  :871194:00:------:--</t>
  </si>
  <si>
    <t>12:0004:000174</t>
  </si>
  <si>
    <t>12:0029:000164</t>
  </si>
  <si>
    <t>12:0029:000164:0003:0001:00</t>
  </si>
  <si>
    <t>104B  :871195:00:------:--</t>
  </si>
  <si>
    <t>12:0004:000175</t>
  </si>
  <si>
    <t>12:0029:000165</t>
  </si>
  <si>
    <t>12:0029:000165:0003:0001:00</t>
  </si>
  <si>
    <t>104B  :871196:00:------:--</t>
  </si>
  <si>
    <t>12:0004:000176</t>
  </si>
  <si>
    <t>12:0029:000166</t>
  </si>
  <si>
    <t>12:0029:000166:0003:0001:00</t>
  </si>
  <si>
    <t>104B  :871197:00:------:--</t>
  </si>
  <si>
    <t>12:0004:000177</t>
  </si>
  <si>
    <t>12:0029:000167</t>
  </si>
  <si>
    <t>12:0029:000167:0003:0001:00</t>
  </si>
  <si>
    <t>104B  :871198:00:------:--</t>
  </si>
  <si>
    <t>12:0004:000178</t>
  </si>
  <si>
    <t>12:0029:000168</t>
  </si>
  <si>
    <t>12:0029:000168:0003:0001:00</t>
  </si>
  <si>
    <t>104B  :871199:00:------:--</t>
  </si>
  <si>
    <t>12:0004:000179</t>
  </si>
  <si>
    <t>12:0029:000169</t>
  </si>
  <si>
    <t>12:0029:000169:0003:0001:00</t>
  </si>
  <si>
    <t>104B  :871200:00:------:--</t>
  </si>
  <si>
    <t>12:0004:000180</t>
  </si>
  <si>
    <t>12:0029:000170</t>
  </si>
  <si>
    <t>12:0029:000170:0003:0001:00</t>
  </si>
  <si>
    <t>104B  :871202:00:------:--</t>
  </si>
  <si>
    <t>12:0004:000181</t>
  </si>
  <si>
    <t>12:0029:000171</t>
  </si>
  <si>
    <t>12:0029:000171:0003:0001:00</t>
  </si>
  <si>
    <t>104B  :871203:00:------:--</t>
  </si>
  <si>
    <t>12:0004:000182</t>
  </si>
  <si>
    <t>12:0029:000172</t>
  </si>
  <si>
    <t>12:0029:000172:0003:0001:00</t>
  </si>
  <si>
    <t>104B  :871204:00:------:--</t>
  </si>
  <si>
    <t>12:0004:000183</t>
  </si>
  <si>
    <t>12:0029:000173</t>
  </si>
  <si>
    <t>12:0029:000173:0003:0001:00</t>
  </si>
  <si>
    <t>104B  :871205:00:------:--</t>
  </si>
  <si>
    <t>12:0004:000184</t>
  </si>
  <si>
    <t>12:0029:000174</t>
  </si>
  <si>
    <t>12:0029:000174:0003:0001:00</t>
  </si>
  <si>
    <t>104B  :871206:00:------:--</t>
  </si>
  <si>
    <t>12:0004:000185</t>
  </si>
  <si>
    <t>12:0029:000175</t>
  </si>
  <si>
    <t>12:0029:000175:0003:0001:00</t>
  </si>
  <si>
    <t>104B  :871207:00:------:--</t>
  </si>
  <si>
    <t>12:0004:000186</t>
  </si>
  <si>
    <t>12:0029:000176</t>
  </si>
  <si>
    <t>12:0029:000176:0003:0001:00</t>
  </si>
  <si>
    <t>104B  :871208:00:------:--</t>
  </si>
  <si>
    <t>12:0004:000187</t>
  </si>
  <si>
    <t>12:0029:000177</t>
  </si>
  <si>
    <t>12:0029:000177:0003:0001:00</t>
  </si>
  <si>
    <t>104B  :871209:10:------:--</t>
  </si>
  <si>
    <t>12:0004:000188</t>
  </si>
  <si>
    <t>12:0029:000178</t>
  </si>
  <si>
    <t>12:0029:000178:0003:0001:00</t>
  </si>
  <si>
    <t>104B  :871210:20:871209:10</t>
  </si>
  <si>
    <t>12:0004:000189</t>
  </si>
  <si>
    <t>12:0029:000178:0004:0001:00</t>
  </si>
  <si>
    <t>104B  :871212:00:------:--</t>
  </si>
  <si>
    <t>12:0004:000190</t>
  </si>
  <si>
    <t>12:0029:000179</t>
  </si>
  <si>
    <t>12:0029:000179:0003:0001:00</t>
  </si>
  <si>
    <t>104B  :871213:00:------:--</t>
  </si>
  <si>
    <t>12:0004:000191</t>
  </si>
  <si>
    <t>12:0029:000180</t>
  </si>
  <si>
    <t>12:0029:000180:0003:0001:00</t>
  </si>
  <si>
    <t>104B  :871214:00:------:--</t>
  </si>
  <si>
    <t>12:0004:000192</t>
  </si>
  <si>
    <t>12:0029:000181</t>
  </si>
  <si>
    <t>12:0029:000181:0003:0001:00</t>
  </si>
  <si>
    <t>104B  :871215:00:------:--</t>
  </si>
  <si>
    <t>12:0004:000193</t>
  </si>
  <si>
    <t>12:0029:000182</t>
  </si>
  <si>
    <t>12:0029:000182:0003:0001:00</t>
  </si>
  <si>
    <t>104B  :871216:00:------:--</t>
  </si>
  <si>
    <t>12:0004:000194</t>
  </si>
  <si>
    <t>12:0029:000183</t>
  </si>
  <si>
    <t>12:0029:000183:0003:0001:00</t>
  </si>
  <si>
    <t>104B  :871217:00:------:--</t>
  </si>
  <si>
    <t>12:0004:000195</t>
  </si>
  <si>
    <t>12:0029:000184</t>
  </si>
  <si>
    <t>12:0029:000184:0003:0001:00</t>
  </si>
  <si>
    <t>104B  :871218:00:------:--</t>
  </si>
  <si>
    <t>12:0004:000196</t>
  </si>
  <si>
    <t>12:0029:000185</t>
  </si>
  <si>
    <t>12:0029:000185:0003:0001:00</t>
  </si>
  <si>
    <t>104B  :871219:00:------:--</t>
  </si>
  <si>
    <t>12:0004:000197</t>
  </si>
  <si>
    <t>12:0029:000186</t>
  </si>
  <si>
    <t>12:0029:000186:0003:0001:00</t>
  </si>
  <si>
    <t>104B  :871220:00:------:--</t>
  </si>
  <si>
    <t>12:0004:000198</t>
  </si>
  <si>
    <t>12:0029:000187</t>
  </si>
  <si>
    <t>12:0029:000187:0003:0001:00</t>
  </si>
  <si>
    <t>104B  :871222:00:------:--</t>
  </si>
  <si>
    <t>12:0004:000199</t>
  </si>
  <si>
    <t>12:0029:000188</t>
  </si>
  <si>
    <t>12:0029:000188:0003:0001:00</t>
  </si>
  <si>
    <t>104B  :871223:10:------:--</t>
  </si>
  <si>
    <t>12:0004:000200</t>
  </si>
  <si>
    <t>12:0029:000189</t>
  </si>
  <si>
    <t>12:0029:000189:0003:0001:00</t>
  </si>
  <si>
    <t>104B  :871224:20:871223:10</t>
  </si>
  <si>
    <t>12:0004:000201</t>
  </si>
  <si>
    <t>12:0029:000189:0004:0001:00</t>
  </si>
  <si>
    <t>104B  :871225:00:------:--</t>
  </si>
  <si>
    <t>12:0004:000202</t>
  </si>
  <si>
    <t>12:0029:000190</t>
  </si>
  <si>
    <t>12:0029:000190:0003:0001:00</t>
  </si>
  <si>
    <t>104B  :871226:00:------:--</t>
  </si>
  <si>
    <t>12:0004:000203</t>
  </si>
  <si>
    <t>12:0029:000191</t>
  </si>
  <si>
    <t>12:0029:000191:0003:0001:00</t>
  </si>
  <si>
    <t>104B  :871227:00:------:--</t>
  </si>
  <si>
    <t>12:0004:000204</t>
  </si>
  <si>
    <t>12:0029:000192</t>
  </si>
  <si>
    <t>12:0029:000192:0003:0001:00</t>
  </si>
  <si>
    <t>104B  :871228:00:------:--</t>
  </si>
  <si>
    <t>12:0004:000205</t>
  </si>
  <si>
    <t>12:0029:000193</t>
  </si>
  <si>
    <t>12:0029:000193:0003:0001:00</t>
  </si>
  <si>
    <t>104B  :871229:00:------:--</t>
  </si>
  <si>
    <t>12:0004:000206</t>
  </si>
  <si>
    <t>12:0029:000194</t>
  </si>
  <si>
    <t>12:0029:000194:0003:0001:00</t>
  </si>
  <si>
    <t>104B  :871230:00:------:--</t>
  </si>
  <si>
    <t>12:0004:000207</t>
  </si>
  <si>
    <t>12:0029:000195</t>
  </si>
  <si>
    <t>12:0029:000195:0003:0001:00</t>
  </si>
  <si>
    <t>104B  :871231:00:------:--</t>
  </si>
  <si>
    <t>12:0004:000208</t>
  </si>
  <si>
    <t>12:0029:000196</t>
  </si>
  <si>
    <t>12:0029:000196:0003:0001:00</t>
  </si>
  <si>
    <t>104B  :871232:00:------:--</t>
  </si>
  <si>
    <t>12:0004:000209</t>
  </si>
  <si>
    <t>12:0029:000197</t>
  </si>
  <si>
    <t>12:0029:000197:0003:0001:00</t>
  </si>
  <si>
    <t>104B  :871233:00:------:--</t>
  </si>
  <si>
    <t>12:0004:000210</t>
  </si>
  <si>
    <t>12:0029:000198</t>
  </si>
  <si>
    <t>12:0029:000198:0003:0001:00</t>
  </si>
  <si>
    <t>104B  :871234:00:------:--</t>
  </si>
  <si>
    <t>12:0004:000211</t>
  </si>
  <si>
    <t>12:0029:000199</t>
  </si>
  <si>
    <t>12:0029:000199:0003:0001:00</t>
  </si>
  <si>
    <t>104B  :871235:00:------:--</t>
  </si>
  <si>
    <t>12:0004:000212</t>
  </si>
  <si>
    <t>12:0029:000200</t>
  </si>
  <si>
    <t>12:0029:000200:0003:0001:00</t>
  </si>
  <si>
    <t>104B  :871236:00:------:--</t>
  </si>
  <si>
    <t>12:0004:000213</t>
  </si>
  <si>
    <t>12:0029:000201</t>
  </si>
  <si>
    <t>12:0029:000201:0003:0001:00</t>
  </si>
  <si>
    <t>104B  :871237:00:------:--</t>
  </si>
  <si>
    <t>12:0004:000214</t>
  </si>
  <si>
    <t>12:0029:000202</t>
  </si>
  <si>
    <t>12:0029:000202:0003:0001:00</t>
  </si>
  <si>
    <t>104B  :871238:00:------:--</t>
  </si>
  <si>
    <t>12:0004:000215</t>
  </si>
  <si>
    <t>12:0029:000203</t>
  </si>
  <si>
    <t>12:0029:000203:0003:0001:00</t>
  </si>
  <si>
    <t>104B  :871240:00:------:--</t>
  </si>
  <si>
    <t>12:0004:000216</t>
  </si>
  <si>
    <t>12:0029:000204</t>
  </si>
  <si>
    <t>12:0029:000204:0003:0001:00</t>
  </si>
  <si>
    <t>104B  :871242:00:------:--</t>
  </si>
  <si>
    <t>12:0004:000217</t>
  </si>
  <si>
    <t>12:0029:000205</t>
  </si>
  <si>
    <t>12:0029:000205:0003:0001:00</t>
  </si>
  <si>
    <t>104B  :871243:00:------:--</t>
  </si>
  <si>
    <t>12:0004:000218</t>
  </si>
  <si>
    <t>12:0029:000206</t>
  </si>
  <si>
    <t>12:0029:000206:0003:0001:00</t>
  </si>
  <si>
    <t>104B  :871244:00:------:--</t>
  </si>
  <si>
    <t>12:0004:000219</t>
  </si>
  <si>
    <t>12:0029:000207</t>
  </si>
  <si>
    <t>12:0029:000207:0003:0001:00</t>
  </si>
  <si>
    <t>104B  :871245:10:------:--</t>
  </si>
  <si>
    <t>12:0004:000220</t>
  </si>
  <si>
    <t>12:0029:000208</t>
  </si>
  <si>
    <t>12:0029:000208:0003:0001:00</t>
  </si>
  <si>
    <t>104B  :871246:20:871245:10</t>
  </si>
  <si>
    <t>12:0004:000221</t>
  </si>
  <si>
    <t>12:0029:000208:0004:0001:00</t>
  </si>
  <si>
    <t>104B  :871247:00:------:--</t>
  </si>
  <si>
    <t>12:0004:000222</t>
  </si>
  <si>
    <t>12:0029:000209</t>
  </si>
  <si>
    <t>12:0029:000209:0003:0001:00</t>
  </si>
  <si>
    <t>104B  :871248:00:------:--</t>
  </si>
  <si>
    <t>12:0004:000223</t>
  </si>
  <si>
    <t>12:0029:000210</t>
  </si>
  <si>
    <t>12:0029:000210:0003:0001:00</t>
  </si>
  <si>
    <t>104B  :871249:00:------:--</t>
  </si>
  <si>
    <t>12:0004:000224</t>
  </si>
  <si>
    <t>12:0029:000211</t>
  </si>
  <si>
    <t>12:0029:000211:0003:0001:00</t>
  </si>
  <si>
    <t>104B  :871250:00:------:--</t>
  </si>
  <si>
    <t>12:0004:000225</t>
  </si>
  <si>
    <t>12:0029:000212</t>
  </si>
  <si>
    <t>12:0029:000212:0003:0001:00</t>
  </si>
  <si>
    <t>104B  :871251:00:------:--</t>
  </si>
  <si>
    <t>12:0004:000226</t>
  </si>
  <si>
    <t>12:0029:000213</t>
  </si>
  <si>
    <t>12:0029:000213:0003:0001:00</t>
  </si>
  <si>
    <t>104B  :871252:00:------:--</t>
  </si>
  <si>
    <t>12:0004:000227</t>
  </si>
  <si>
    <t>12:0029:000214</t>
  </si>
  <si>
    <t>12:0029:000214:0003:0001:00</t>
  </si>
  <si>
    <t>104B  :871253:00:------:--</t>
  </si>
  <si>
    <t>12:0004:000228</t>
  </si>
  <si>
    <t>12:0029:000215</t>
  </si>
  <si>
    <t>12:0029:000215:0003:0001:00</t>
  </si>
  <si>
    <t>104B  :871254:00:------:--</t>
  </si>
  <si>
    <t>12:0004:000229</t>
  </si>
  <si>
    <t>12:0029:000216</t>
  </si>
  <si>
    <t>12:0029:000216:0003:0001:00</t>
  </si>
  <si>
    <t>104B  :871255:00:------:--</t>
  </si>
  <si>
    <t>12:0004:000230</t>
  </si>
  <si>
    <t>12:0029:000217</t>
  </si>
  <si>
    <t>12:0029:000217:0003:0001:00</t>
  </si>
  <si>
    <t>104B  :871257:00:------:--</t>
  </si>
  <si>
    <t>12:0004:000231</t>
  </si>
  <si>
    <t>12:0029:000218</t>
  </si>
  <si>
    <t>12:0029:000218:0003:0001:00</t>
  </si>
  <si>
    <t>104B  :871258:00:------:--</t>
  </si>
  <si>
    <t>12:0004:000232</t>
  </si>
  <si>
    <t>12:0029:000219</t>
  </si>
  <si>
    <t>12:0029:000219:0003:0001:00</t>
  </si>
  <si>
    <t>104B  :871259:00:------:--</t>
  </si>
  <si>
    <t>12:0004:000233</t>
  </si>
  <si>
    <t>12:0029:000220</t>
  </si>
  <si>
    <t>12:0029:000220:0003:0001:00</t>
  </si>
  <si>
    <t>104B  :871260:00:------:--</t>
  </si>
  <si>
    <t>12:0004:000234</t>
  </si>
  <si>
    <t>12:0029:000221</t>
  </si>
  <si>
    <t>12:0029:000221:0003:0001:00</t>
  </si>
  <si>
    <t>104B  :871262:00:------:--</t>
  </si>
  <si>
    <t>12:0004:000235</t>
  </si>
  <si>
    <t>12:0029:000222</t>
  </si>
  <si>
    <t>12:0029:000222:0003:0001:00</t>
  </si>
  <si>
    <t>104B  :871263:00:------:--</t>
  </si>
  <si>
    <t>12:0004:000236</t>
  </si>
  <si>
    <t>12:0029:000223</t>
  </si>
  <si>
    <t>12:0029:000223:0003:0001:00</t>
  </si>
  <si>
    <t>104B  :871264:00:------:--</t>
  </si>
  <si>
    <t>12:0004:000237</t>
  </si>
  <si>
    <t>12:0029:000224</t>
  </si>
  <si>
    <t>12:0029:000224:0003:0001:00</t>
  </si>
  <si>
    <t>104B  :871265:00:------:--</t>
  </si>
  <si>
    <t>12:0004:000238</t>
  </si>
  <si>
    <t>12:0029:000225</t>
  </si>
  <si>
    <t>12:0029:000225:0003:0001:00</t>
  </si>
  <si>
    <t>104B  :871266:00:------:--</t>
  </si>
  <si>
    <t>12:0004:000239</t>
  </si>
  <si>
    <t>12:0029:000226</t>
  </si>
  <si>
    <t>12:0029:000226:0003:0001:00</t>
  </si>
  <si>
    <t>104B  :871267:00:------:--</t>
  </si>
  <si>
    <t>12:0004:000240</t>
  </si>
  <si>
    <t>12:0029:000227</t>
  </si>
  <si>
    <t>12:0029:000227:0003:0001:00</t>
  </si>
  <si>
    <t>104B  :871268:10:------:--</t>
  </si>
  <si>
    <t>12:0004:000241</t>
  </si>
  <si>
    <t>12:0029:000228</t>
  </si>
  <si>
    <t>12:0029:000228:0003:0001:00</t>
  </si>
  <si>
    <t>104B  :871269:20:871268:10</t>
  </si>
  <si>
    <t>12:0004:000242</t>
  </si>
  <si>
    <t>12:0029:000228:0004:0001:00</t>
  </si>
  <si>
    <t>104B  :871270:00:------:--</t>
  </si>
  <si>
    <t>12:0004:000243</t>
  </si>
  <si>
    <t>12:0029:000229</t>
  </si>
  <si>
    <t>12:0029:000229:0003:0001:00</t>
  </si>
  <si>
    <t>104B  :871271:00:------:--</t>
  </si>
  <si>
    <t>12:0004:000244</t>
  </si>
  <si>
    <t>12:0029:000230</t>
  </si>
  <si>
    <t>12:0029:000230:0003:0001:00</t>
  </si>
  <si>
    <t>104B  :871272:00:------:--</t>
  </si>
  <si>
    <t>12:0004:000245</t>
  </si>
  <si>
    <t>12:0029:000231</t>
  </si>
  <si>
    <t>12:0029:000231:0003:0001:00</t>
  </si>
  <si>
    <t>104B  :871273:00:------:--</t>
  </si>
  <si>
    <t>12:0004:000246</t>
  </si>
  <si>
    <t>12:0029:000232</t>
  </si>
  <si>
    <t>12:0029:000232:0003:0001:00</t>
  </si>
  <si>
    <t>104B  :871274:00:------:--</t>
  </si>
  <si>
    <t>12:0004:000247</t>
  </si>
  <si>
    <t>12:0029:000233</t>
  </si>
  <si>
    <t>12:0029:000233:0003:0001:00</t>
  </si>
  <si>
    <t>104B  :871275:00:------:--</t>
  </si>
  <si>
    <t>12:0004:000248</t>
  </si>
  <si>
    <t>12:0029:000234</t>
  </si>
  <si>
    <t>12:0029:000234:0003:0001:00</t>
  </si>
  <si>
    <t>104B  :871276:00:------:--</t>
  </si>
  <si>
    <t>12:0004:000249</t>
  </si>
  <si>
    <t>12:0029:000235</t>
  </si>
  <si>
    <t>12:0029:000235:0003:0001:00</t>
  </si>
  <si>
    <t>104B  :871277:00:------:--</t>
  </si>
  <si>
    <t>12:0004:000250</t>
  </si>
  <si>
    <t>12:0029:000236</t>
  </si>
  <si>
    <t>12:0029:000236:0003:0001:00</t>
  </si>
  <si>
    <t>104B  :871278:00:------:--</t>
  </si>
  <si>
    <t>12:0004:000251</t>
  </si>
  <si>
    <t>12:0029:000237</t>
  </si>
  <si>
    <t>12:0029:000237:0003:0001:00</t>
  </si>
  <si>
    <t>104B  :871279:00:------:--</t>
  </si>
  <si>
    <t>12:0004:000252</t>
  </si>
  <si>
    <t>12:0029:000238</t>
  </si>
  <si>
    <t>12:0029:000238:0003:0001:00</t>
  </si>
  <si>
    <t>104B  :871282:00:------:--</t>
  </si>
  <si>
    <t>12:0004:000253</t>
  </si>
  <si>
    <t>12:0029:000239</t>
  </si>
  <si>
    <t>12:0029:000239:0003:0001:00</t>
  </si>
  <si>
    <t>104B  :871283:00:------:--</t>
  </si>
  <si>
    <t>12:0004:000254</t>
  </si>
  <si>
    <t>12:0029:000240</t>
  </si>
  <si>
    <t>12:0029:000240:0003:0001:00</t>
  </si>
  <si>
    <t>104B  :871284:00:------:--</t>
  </si>
  <si>
    <t>12:0004:000255</t>
  </si>
  <si>
    <t>12:0029:000241</t>
  </si>
  <si>
    <t>12:0029:000241:0003:0001:00</t>
  </si>
  <si>
    <t>104B  :871285:00:------:--</t>
  </si>
  <si>
    <t>12:0004:000256</t>
  </si>
  <si>
    <t>12:0029:000242</t>
  </si>
  <si>
    <t>12:0029:000242:0003:0001:00</t>
  </si>
  <si>
    <t>104B  :871286:00:------:--</t>
  </si>
  <si>
    <t>12:0004:000257</t>
  </si>
  <si>
    <t>12:0029:000243</t>
  </si>
  <si>
    <t>12:0029:000243:0003:0001:00</t>
  </si>
  <si>
    <t>104B  :871287:00:------:--</t>
  </si>
  <si>
    <t>12:0004:000258</t>
  </si>
  <si>
    <t>12:0029:000244</t>
  </si>
  <si>
    <t>12:0029:000244:0003:0001:00</t>
  </si>
  <si>
    <t>104B  :871288:00:------:--</t>
  </si>
  <si>
    <t>12:0004:000259</t>
  </si>
  <si>
    <t>12:0029:000245</t>
  </si>
  <si>
    <t>12:0029:000245:0003:0001:00</t>
  </si>
  <si>
    <t>104B  :871289:00:------:--</t>
  </si>
  <si>
    <t>12:0004:000260</t>
  </si>
  <si>
    <t>12:0029:000246</t>
  </si>
  <si>
    <t>12:0029:000246:0003:0001:00</t>
  </si>
  <si>
    <t>104B  :871290:00:------:--</t>
  </si>
  <si>
    <t>12:0004:000261</t>
  </si>
  <si>
    <t>12:0029:000247</t>
  </si>
  <si>
    <t>12:0029:000247:0003:0001:00</t>
  </si>
  <si>
    <t>104B  :871291:00:------:--</t>
  </si>
  <si>
    <t>12:0004:000262</t>
  </si>
  <si>
    <t>12:0029:000248</t>
  </si>
  <si>
    <t>12:0029:000248:0003:0001:00</t>
  </si>
  <si>
    <t>104B  :871292:00:------:--</t>
  </si>
  <si>
    <t>12:0004:000263</t>
  </si>
  <si>
    <t>12:0029:000249</t>
  </si>
  <si>
    <t>12:0029:000249:0003:0001:00</t>
  </si>
  <si>
    <t>104B  :871293:00:------:--</t>
  </si>
  <si>
    <t>12:0004:000264</t>
  </si>
  <si>
    <t>12:0029:000250</t>
  </si>
  <si>
    <t>12:0029:000250:0003:0001:00</t>
  </si>
  <si>
    <t>104B  :871294:10:------:--</t>
  </si>
  <si>
    <t>12:0004:000265</t>
  </si>
  <si>
    <t>12:0029:000251</t>
  </si>
  <si>
    <t>12:0029:000251:0003:0001:00</t>
  </si>
  <si>
    <t>104B  :871295:20:871294:10</t>
  </si>
  <si>
    <t>12:0004:000266</t>
  </si>
  <si>
    <t>12:0029:000251:0004:0001:00</t>
  </si>
  <si>
    <t>104B  :871296:00:------:--</t>
  </si>
  <si>
    <t>12:0004:000267</t>
  </si>
  <si>
    <t>12:0029:000252</t>
  </si>
  <si>
    <t>12:0029:000252:0003:0001:00</t>
  </si>
  <si>
    <t>104B  :871297:00:------:--</t>
  </si>
  <si>
    <t>12:0004:000268</t>
  </si>
  <si>
    <t>12:0029:000253</t>
  </si>
  <si>
    <t>12:0029:000253:0003:0001:00</t>
  </si>
  <si>
    <t>104B  :871298:00:------:--</t>
  </si>
  <si>
    <t>12:0004:000269</t>
  </si>
  <si>
    <t>12:0029:000254</t>
  </si>
  <si>
    <t>12:0029:000254:0003:0001:00</t>
  </si>
  <si>
    <t>104B  :871300:00:------:--</t>
  </si>
  <si>
    <t>12:0004:000270</t>
  </si>
  <si>
    <t>12:0029:000255</t>
  </si>
  <si>
    <t>12:0029:000255:0003:0001:00</t>
  </si>
  <si>
    <t>104B  :871302:00:------:--</t>
  </si>
  <si>
    <t>12:0004:000271</t>
  </si>
  <si>
    <t>12:0029:000256</t>
  </si>
  <si>
    <t>12:0029:000256:0003:0001:00</t>
  </si>
  <si>
    <t>104B  :871303:00:------:--</t>
  </si>
  <si>
    <t>12:0004:000272</t>
  </si>
  <si>
    <t>12:0029:000257</t>
  </si>
  <si>
    <t>12:0029:000257:0003:0001:00</t>
  </si>
  <si>
    <t>104B  :871304:00:------:--</t>
  </si>
  <si>
    <t>12:0004:000273</t>
  </si>
  <si>
    <t>12:0029:000258</t>
  </si>
  <si>
    <t>12:0029:000258:0003:0001:00</t>
  </si>
  <si>
    <t>104B  :871305:00:------:--</t>
  </si>
  <si>
    <t>12:0004:000274</t>
  </si>
  <si>
    <t>12:0029:000259</t>
  </si>
  <si>
    <t>12:0029:000259:0003:0001:00</t>
  </si>
  <si>
    <t>104B  :871306:00:------:--</t>
  </si>
  <si>
    <t>12:0004:000275</t>
  </si>
  <si>
    <t>12:0029:000260</t>
  </si>
  <si>
    <t>12:0029:000260:0003:0001:00</t>
  </si>
  <si>
    <t>104B  :871307:00:------:--</t>
  </si>
  <si>
    <t>12:0004:000276</t>
  </si>
  <si>
    <t>12:0029:000261</t>
  </si>
  <si>
    <t>12:0029:000261:0003:0001:00</t>
  </si>
  <si>
    <t>104B  :871308:00:------:--</t>
  </si>
  <si>
    <t>12:0004:000277</t>
  </si>
  <si>
    <t>12:0029:000262</t>
  </si>
  <si>
    <t>12:0029:000262:0003:0001:00</t>
  </si>
  <si>
    <t>104B  :871309:00:------:--</t>
  </si>
  <si>
    <t>12:0004:000278</t>
  </si>
  <si>
    <t>12:0029:000263</t>
  </si>
  <si>
    <t>12:0029:000263:0003:0001:00</t>
  </si>
  <si>
    <t>104B  :871310:00:------:--</t>
  </si>
  <si>
    <t>12:0004:000279</t>
  </si>
  <si>
    <t>12:0029:000264</t>
  </si>
  <si>
    <t>12:0029:000264:0003:0001:00</t>
  </si>
  <si>
    <t>104B  :871312:00:------:--</t>
  </si>
  <si>
    <t>12:0004:000280</t>
  </si>
  <si>
    <t>12:0029:000265</t>
  </si>
  <si>
    <t>12:0029:000265:0003:0001:00</t>
  </si>
  <si>
    <t>104B  :871313:00:------:--</t>
  </si>
  <si>
    <t>12:0004:000281</t>
  </si>
  <si>
    <t>12:0029:000266</t>
  </si>
  <si>
    <t>12:0029:000266:0003:0001:00</t>
  </si>
  <si>
    <t>104B  :871314:00:------:--</t>
  </si>
  <si>
    <t>12:0004:000282</t>
  </si>
  <si>
    <t>12:0029:000267</t>
  </si>
  <si>
    <t>12:0029:000267:0003:0001:00</t>
  </si>
  <si>
    <t>104B  :871315:00:------:--</t>
  </si>
  <si>
    <t>12:0004:000283</t>
  </si>
  <si>
    <t>12:0029:000268</t>
  </si>
  <si>
    <t>12:0029:000268:0003:0001:00</t>
  </si>
  <si>
    <t>104B  :871316:10:------:--</t>
  </si>
  <si>
    <t>12:0004:000284</t>
  </si>
  <si>
    <t>12:0029:000269</t>
  </si>
  <si>
    <t>12:0029:000269:0003:0001:00</t>
  </si>
  <si>
    <t>104B  :871317:20:871316:10</t>
  </si>
  <si>
    <t>12:0004:000285</t>
  </si>
  <si>
    <t>12:0029:000269:0004:0001:00</t>
  </si>
  <si>
    <t>104B  :871318:00:------:--</t>
  </si>
  <si>
    <t>12:0004:000286</t>
  </si>
  <si>
    <t>12:0029:000270</t>
  </si>
  <si>
    <t>12:0029:000270:0003:0001:00</t>
  </si>
  <si>
    <t>104B  :871319:00:------:--</t>
  </si>
  <si>
    <t>12:0004:000287</t>
  </si>
  <si>
    <t>12:0029:000271</t>
  </si>
  <si>
    <t>12:0029:000271:0003:0001:00</t>
  </si>
  <si>
    <t>104B  :871320:00:------:--</t>
  </si>
  <si>
    <t>12:0004:000288</t>
  </si>
  <si>
    <t>12:0029:000272</t>
  </si>
  <si>
    <t>12:0029:000272:0003:0001:00</t>
  </si>
  <si>
    <t>104B  :871322:10:------:--</t>
  </si>
  <si>
    <t>12:0004:000289</t>
  </si>
  <si>
    <t>12:0029:000273</t>
  </si>
  <si>
    <t>12:0029:000273:0003:0001:00</t>
  </si>
  <si>
    <t>104B  :871323:20:871322:10</t>
  </si>
  <si>
    <t>12:0004:000290</t>
  </si>
  <si>
    <t>12:0029:000273:0004:0001:00</t>
  </si>
  <si>
    <t>104B  :871324:00:------:--</t>
  </si>
  <si>
    <t>12:0004:000291</t>
  </si>
  <si>
    <t>12:0029:000274</t>
  </si>
  <si>
    <t>12:0029:000274:0003:0001:00</t>
  </si>
  <si>
    <t>104B  :871325:00:------:--</t>
  </si>
  <si>
    <t>12:0004:000292</t>
  </si>
  <si>
    <t>12:0029:000275</t>
  </si>
  <si>
    <t>12:0029:000275:0003:0001:00</t>
  </si>
  <si>
    <t>104B  :871326:00:------:--</t>
  </si>
  <si>
    <t>12:0004:000293</t>
  </si>
  <si>
    <t>12:0029:000276</t>
  </si>
  <si>
    <t>12:0029:000276:0003:0001:00</t>
  </si>
  <si>
    <t>104B  :871327:00:------:--</t>
  </si>
  <si>
    <t>12:0004:000294</t>
  </si>
  <si>
    <t>12:0029:000277</t>
  </si>
  <si>
    <t>12:0029:000277:0003:0001:00</t>
  </si>
  <si>
    <t>104B  :871328:00:------:--</t>
  </si>
  <si>
    <t>12:0004:000295</t>
  </si>
  <si>
    <t>12:0029:000278</t>
  </si>
  <si>
    <t>12:0029:000278:0003:0001:00</t>
  </si>
  <si>
    <t>104B  :871329:00:------:--</t>
  </si>
  <si>
    <t>12:0004:000296</t>
  </si>
  <si>
    <t>12:0029:000279</t>
  </si>
  <si>
    <t>12:0029:000279:0003:0001:00</t>
  </si>
  <si>
    <t>104B  :871330:00:------:--</t>
  </si>
  <si>
    <t>12:0004:000297</t>
  </si>
  <si>
    <t>12:0029:000280</t>
  </si>
  <si>
    <t>12:0029:000280:0003:0001:00</t>
  </si>
  <si>
    <t>104B  :871331:00:------:--</t>
  </si>
  <si>
    <t>12:0004:000298</t>
  </si>
  <si>
    <t>12:0029:000281</t>
  </si>
  <si>
    <t>12:0029:000281:0003:0001:00</t>
  </si>
  <si>
    <t>104B  :871332:00:------:--</t>
  </si>
  <si>
    <t>12:0004:000299</t>
  </si>
  <si>
    <t>12:0029:000282</t>
  </si>
  <si>
    <t>12:0029:000282:0003:0001:00</t>
  </si>
  <si>
    <t>104B  :871333:00:------:--</t>
  </si>
  <si>
    <t>12:0004:000300</t>
  </si>
  <si>
    <t>12:0029:000283</t>
  </si>
  <si>
    <t>12:0029:000283:0003:0001:00</t>
  </si>
  <si>
    <t>104B  :871334:00:------:--</t>
  </si>
  <si>
    <t>12:0004:000301</t>
  </si>
  <si>
    <t>12:0029:000284</t>
  </si>
  <si>
    <t>12:0029:000284:0003:0001:00</t>
  </si>
  <si>
    <t>104B  :871335:00:------:--</t>
  </si>
  <si>
    <t>12:0004:000302</t>
  </si>
  <si>
    <t>12:0029:000285</t>
  </si>
  <si>
    <t>12:0029:000285:0003:0001:00</t>
  </si>
  <si>
    <t>104B  :871336:00:------:--</t>
  </si>
  <si>
    <t>12:0004:000303</t>
  </si>
  <si>
    <t>12:0029:000286</t>
  </si>
  <si>
    <t>12:0029:000286:0003:0001:00</t>
  </si>
  <si>
    <t>104B  :871337:00:------:--</t>
  </si>
  <si>
    <t>12:0004:000304</t>
  </si>
  <si>
    <t>12:0029:000287</t>
  </si>
  <si>
    <t>12:0029:000287:0003:0001:00</t>
  </si>
  <si>
    <t>104B  :871339:00:------:--</t>
  </si>
  <si>
    <t>12:0004:000305</t>
  </si>
  <si>
    <t>12:0029:000288</t>
  </si>
  <si>
    <t>12:0029:000288:0003:0001:00</t>
  </si>
  <si>
    <t>104B  :871340:00:------:--</t>
  </si>
  <si>
    <t>12:0004:000306</t>
  </si>
  <si>
    <t>12:0029:000289</t>
  </si>
  <si>
    <t>12:0029:000289:0003:0001:00</t>
  </si>
  <si>
    <t>104B  :871342:00:------:--</t>
  </si>
  <si>
    <t>12:0004:000307</t>
  </si>
  <si>
    <t>12:0029:000290</t>
  </si>
  <si>
    <t>12:0029:000290:0003:0001:00</t>
  </si>
  <si>
    <t>104B  :871343:00:------:--</t>
  </si>
  <si>
    <t>12:0004:000308</t>
  </si>
  <si>
    <t>12:0029:000291</t>
  </si>
  <si>
    <t>12:0029:000291:0003:0001:00</t>
  </si>
  <si>
    <t>104B  :871344:00:------:--</t>
  </si>
  <si>
    <t>12:0004:000309</t>
  </si>
  <si>
    <t>12:0029:000292</t>
  </si>
  <si>
    <t>12:0029:000292:0003:0001:00</t>
  </si>
  <si>
    <t>104B  :871345:00:------:--</t>
  </si>
  <si>
    <t>12:0004:000310</t>
  </si>
  <si>
    <t>12:0029:000293</t>
  </si>
  <si>
    <t>12:0029:000293:0003:0001:00</t>
  </si>
  <si>
    <t>104B  :871346:00:------:--</t>
  </si>
  <si>
    <t>12:0004:000311</t>
  </si>
  <si>
    <t>12:0029:000294</t>
  </si>
  <si>
    <t>12:0029:000294:0003:0001:00</t>
  </si>
  <si>
    <t>104B  :871347:00:------:--</t>
  </si>
  <si>
    <t>12:0004:000312</t>
  </si>
  <si>
    <t>12:0029:000295</t>
  </si>
  <si>
    <t>12:0029:000295:0003:0001:00</t>
  </si>
  <si>
    <t>104B  :871348:00:------:--</t>
  </si>
  <si>
    <t>12:0004:000313</t>
  </si>
  <si>
    <t>12:0029:000296</t>
  </si>
  <si>
    <t>12:0029:000296:0003:0001:00</t>
  </si>
  <si>
    <t>104B  :871349:00:------:--</t>
  </si>
  <si>
    <t>12:0004:000314</t>
  </si>
  <si>
    <t>12:0029:000297</t>
  </si>
  <si>
    <t>12:0029:000297:0003:0001:00</t>
  </si>
  <si>
    <t>104B  :871350:00:------:--</t>
  </si>
  <si>
    <t>12:0004:000315</t>
  </si>
  <si>
    <t>12:0029:000298</t>
  </si>
  <si>
    <t>12:0029:000298:0003:0001:00</t>
  </si>
  <si>
    <t>104B  :871351:00:------:--</t>
  </si>
  <si>
    <t>12:0004:000316</t>
  </si>
  <si>
    <t>12:0029:000299</t>
  </si>
  <si>
    <t>12:0029:000299:0003:0001:00</t>
  </si>
  <si>
    <t>104B  :871352:00:------:--</t>
  </si>
  <si>
    <t>12:0004:000317</t>
  </si>
  <si>
    <t>12:0029:000300</t>
  </si>
  <si>
    <t>12:0029:000300:0003:0001:00</t>
  </si>
  <si>
    <t>104B  :871353:00:------:--</t>
  </si>
  <si>
    <t>12:0004:000318</t>
  </si>
  <si>
    <t>12:0029:000301</t>
  </si>
  <si>
    <t>12:0029:000301:0003:0001:00</t>
  </si>
  <si>
    <t>104B  :871354:00:------:--</t>
  </si>
  <si>
    <t>12:0004:000319</t>
  </si>
  <si>
    <t>12:0029:000302</t>
  </si>
  <si>
    <t>12:0029:000302:0003:0001:00</t>
  </si>
  <si>
    <t>104B  :871356:10:------:--</t>
  </si>
  <si>
    <t>12:0004:000320</t>
  </si>
  <si>
    <t>12:0029:000303</t>
  </si>
  <si>
    <t>12:0029:000303:0003:0001:00</t>
  </si>
  <si>
    <t>104B  :871357:20:871356:10</t>
  </si>
  <si>
    <t>12:0004:000321</t>
  </si>
  <si>
    <t>12:0029:000303:0004:0001:00</t>
  </si>
  <si>
    <t>104B  :871358:00:------:--</t>
  </si>
  <si>
    <t>12:0004:000322</t>
  </si>
  <si>
    <t>12:0029:000304</t>
  </si>
  <si>
    <t>12:0029:000304:0003:0001:00</t>
  </si>
  <si>
    <t>104B  :871359:00:------:--</t>
  </si>
  <si>
    <t>12:0004:000323</t>
  </si>
  <si>
    <t>12:0029:000305</t>
  </si>
  <si>
    <t>12:0029:000305:0003:0001:00</t>
  </si>
  <si>
    <t>104B  :871360:00:------:--</t>
  </si>
  <si>
    <t>12:0004:000324</t>
  </si>
  <si>
    <t>12:0029:000306</t>
  </si>
  <si>
    <t>12:0029:000306:0003:0001:00</t>
  </si>
  <si>
    <t>104B  :871362:00:------:--</t>
  </si>
  <si>
    <t>12:0004:000325</t>
  </si>
  <si>
    <t>12:0029:000307</t>
  </si>
  <si>
    <t>12:0029:000307:0003:0001:00</t>
  </si>
  <si>
    <t>104B  :871363:00:------:--</t>
  </si>
  <si>
    <t>12:0004:000326</t>
  </si>
  <si>
    <t>12:0029:000308</t>
  </si>
  <si>
    <t>12:0029:000308:0003:0001:00</t>
  </si>
  <si>
    <t>104B  :871364:00:------:--</t>
  </si>
  <si>
    <t>12:0004:000327</t>
  </si>
  <si>
    <t>12:0029:000309</t>
  </si>
  <si>
    <t>12:0029:000309:0003:0001:00</t>
  </si>
  <si>
    <t>104B  :871365:00:------:--</t>
  </si>
  <si>
    <t>12:0004:000328</t>
  </si>
  <si>
    <t>12:0029:000310</t>
  </si>
  <si>
    <t>12:0029:000310:0003:0001:00</t>
  </si>
  <si>
    <t>104B  :871366:00:------:--</t>
  </si>
  <si>
    <t>12:0004:000329</t>
  </si>
  <si>
    <t>12:0029:000311</t>
  </si>
  <si>
    <t>12:0029:000311:0003:0001:00</t>
  </si>
  <si>
    <t>104B  :871367:00:------:--</t>
  </si>
  <si>
    <t>12:0004:000330</t>
  </si>
  <si>
    <t>12:0029:000312</t>
  </si>
  <si>
    <t>12:0029:000312:0003:0001:00</t>
  </si>
  <si>
    <t>104B  :871368:00:------:--</t>
  </si>
  <si>
    <t>12:0004:000331</t>
  </si>
  <si>
    <t>12:0029:000313</t>
  </si>
  <si>
    <t>12:0029:000313:0003:0001:00</t>
  </si>
  <si>
    <t>104B  :871369:00:------:--</t>
  </si>
  <si>
    <t>12:0004:000332</t>
  </si>
  <si>
    <t>12:0029:000314</t>
  </si>
  <si>
    <t>12:0029:000314:0003:0001:00</t>
  </si>
  <si>
    <t>104B  :871370:00:------:--</t>
  </si>
  <si>
    <t>12:0004:000333</t>
  </si>
  <si>
    <t>12:0029:000315</t>
  </si>
  <si>
    <t>12:0029:000315:0003:0001:00</t>
  </si>
  <si>
    <t>104B  :871371:00:------:--</t>
  </si>
  <si>
    <t>12:0004:000334</t>
  </si>
  <si>
    <t>12:0029:000316</t>
  </si>
  <si>
    <t>12:0029:000316:0003:0001:00</t>
  </si>
  <si>
    <t>104B  :871372:00:------:--</t>
  </si>
  <si>
    <t>12:0004:000335</t>
  </si>
  <si>
    <t>12:0029:000317</t>
  </si>
  <si>
    <t>12:0029:000317:0003:0001:00</t>
  </si>
  <si>
    <t>104B  :871374:10:------:--</t>
  </si>
  <si>
    <t>12:0004:000336</t>
  </si>
  <si>
    <t>12:0029:000318</t>
  </si>
  <si>
    <t>12:0029:000318:0003:0001:00</t>
  </si>
  <si>
    <t>104B  :871375:20:871374:10</t>
  </si>
  <si>
    <t>12:0004:000337</t>
  </si>
  <si>
    <t>12:0029:000318:0004:0001:00</t>
  </si>
  <si>
    <t>104B  :871376:00:------:--</t>
  </si>
  <si>
    <t>12:0004:000338</t>
  </si>
  <si>
    <t>12:0029:000319</t>
  </si>
  <si>
    <t>12:0029:000319:0003:0001:00</t>
  </si>
  <si>
    <t>104B  :871377:00:------:--</t>
  </si>
  <si>
    <t>12:0004:000339</t>
  </si>
  <si>
    <t>12:0029:000320</t>
  </si>
  <si>
    <t>12:0029:000320:0003:0001:00</t>
  </si>
  <si>
    <t>104B  :871378:00:------:--</t>
  </si>
  <si>
    <t>12:0004:000340</t>
  </si>
  <si>
    <t>12:0029:000321</t>
  </si>
  <si>
    <t>12:0029:000321:0003:0001:00</t>
  </si>
  <si>
    <t>104B  :871379:00:------:--</t>
  </si>
  <si>
    <t>12:0004:000341</t>
  </si>
  <si>
    <t>12:0029:000322</t>
  </si>
  <si>
    <t>12:0029:000322:0003:0001:00</t>
  </si>
  <si>
    <t>104B  :871380:00:------:--</t>
  </si>
  <si>
    <t>12:0004:000342</t>
  </si>
  <si>
    <t>12:0029:000323</t>
  </si>
  <si>
    <t>12:0029:000323:0003:0001:00</t>
  </si>
  <si>
    <t>104B  :871382:00:------:--</t>
  </si>
  <si>
    <t>12:0004:000343</t>
  </si>
  <si>
    <t>12:0029:000324</t>
  </si>
  <si>
    <t>12:0029:000324:0003:0001:00</t>
  </si>
  <si>
    <t>104B  :871383:00:------:--</t>
  </si>
  <si>
    <t>12:0004:000344</t>
  </si>
  <si>
    <t>12:0029:000325</t>
  </si>
  <si>
    <t>12:0029:000325:0003:0001:00</t>
  </si>
  <si>
    <t>104B  :871384:00:------:--</t>
  </si>
  <si>
    <t>12:0004:000345</t>
  </si>
  <si>
    <t>12:0029:000326</t>
  </si>
  <si>
    <t>12:0029:000326:0003:0001:00</t>
  </si>
  <si>
    <t>104B  :871385:00:------:--</t>
  </si>
  <si>
    <t>12:0004:000346</t>
  </si>
  <si>
    <t>12:0029:000327</t>
  </si>
  <si>
    <t>12:0029:000327:0003:0001:00</t>
  </si>
  <si>
    <t>104B  :871386:00:------:--</t>
  </si>
  <si>
    <t>12:0004:000347</t>
  </si>
  <si>
    <t>12:0029:000328</t>
  </si>
  <si>
    <t>12:0029:000328:0003:0001:00</t>
  </si>
  <si>
    <t>104B  :871387:00:------:--</t>
  </si>
  <si>
    <t>12:0004:000348</t>
  </si>
  <si>
    <t>12:0029:000329</t>
  </si>
  <si>
    <t>12:0029:000329:0003:0001:00</t>
  </si>
  <si>
    <t>104B  :871388:00:------:--</t>
  </si>
  <si>
    <t>12:0004:000349</t>
  </si>
  <si>
    <t>12:0029:000330</t>
  </si>
  <si>
    <t>12:0029:000330:0003:0001:00</t>
  </si>
  <si>
    <t>104B  :871389:00:------:--</t>
  </si>
  <si>
    <t>12:0004:000350</t>
  </si>
  <si>
    <t>12:0029:000331</t>
  </si>
  <si>
    <t>12:0029:000331:0003:0001:00</t>
  </si>
  <si>
    <t>104B  :871390:00:------:--</t>
  </si>
  <si>
    <t>12:0004:000351</t>
  </si>
  <si>
    <t>12:0029:000332</t>
  </si>
  <si>
    <t>12:0029:000332:0003:0001:00</t>
  </si>
  <si>
    <t>104B  :871391:00:------:--</t>
  </si>
  <si>
    <t>12:0004:000352</t>
  </si>
  <si>
    <t>12:0029:000333</t>
  </si>
  <si>
    <t>12:0029:000333:0003:0001:00</t>
  </si>
  <si>
    <t>104B  :871392:00:------:--</t>
  </si>
  <si>
    <t>12:0004:000353</t>
  </si>
  <si>
    <t>12:0029:000334</t>
  </si>
  <si>
    <t>12:0029:000334:0003:0001:00</t>
  </si>
  <si>
    <t>104B  :871393:00:------:--</t>
  </si>
  <si>
    <t>12:0004:000354</t>
  </si>
  <si>
    <t>12:0029:000335</t>
  </si>
  <si>
    <t>12:0029:000335:0003:0001:00</t>
  </si>
  <si>
    <t>104B  :871394:00:------:--</t>
  </si>
  <si>
    <t>12:0004:000355</t>
  </si>
  <si>
    <t>12:0029:000336</t>
  </si>
  <si>
    <t>12:0029:000336:0003:0001:00</t>
  </si>
  <si>
    <t>104B  :871395:00:------:--</t>
  </si>
  <si>
    <t>12:0004:000356</t>
  </si>
  <si>
    <t>12:0029:000337</t>
  </si>
  <si>
    <t>12:0029:000337:0003:0001:00</t>
  </si>
  <si>
    <t>104B  :871396:00:------:--</t>
  </si>
  <si>
    <t>12:0004:000357</t>
  </si>
  <si>
    <t>12:0029:000338</t>
  </si>
  <si>
    <t>12:0029:000338:0003:0001:00</t>
  </si>
  <si>
    <t>104B  :871398:00:------:--</t>
  </si>
  <si>
    <t>12:0004:000358</t>
  </si>
  <si>
    <t>12:0029:000339</t>
  </si>
  <si>
    <t>12:0029:000339:0003:0001:00</t>
  </si>
  <si>
    <t>104B  :871399:10:------:--</t>
  </si>
  <si>
    <t>12:0004:000359</t>
  </si>
  <si>
    <t>12:0029:000340</t>
  </si>
  <si>
    <t>12:0029:000340:0003:0001:00</t>
  </si>
  <si>
    <t>104B  :871400:20:871399:10</t>
  </si>
  <si>
    <t>12:0004:000360</t>
  </si>
  <si>
    <t>12:0029:000340:0004:0001:00</t>
  </si>
  <si>
    <t>104B  :871402:00:------:--</t>
  </si>
  <si>
    <t>12:0004:000361</t>
  </si>
  <si>
    <t>12:0029:000341</t>
  </si>
  <si>
    <t>12:0029:000341:0003:0001:00</t>
  </si>
  <si>
    <t>104B  :871403:00:------:--</t>
  </si>
  <si>
    <t>12:0004:000362</t>
  </si>
  <si>
    <t>12:0029:000342</t>
  </si>
  <si>
    <t>12:0029:000342:0003:0001:00</t>
  </si>
  <si>
    <t>104B  :871404:00:------:--</t>
  </si>
  <si>
    <t>12:0004:000363</t>
  </si>
  <si>
    <t>12:0029:000343</t>
  </si>
  <si>
    <t>12:0029:000343:0003:0001:00</t>
  </si>
  <si>
    <t>104B  :871405:00:------:--</t>
  </si>
  <si>
    <t>12:0004:000364</t>
  </si>
  <si>
    <t>12:0029:000344</t>
  </si>
  <si>
    <t>12:0029:000344:0003:0001:00</t>
  </si>
  <si>
    <t>104B  :871406:00:------:--</t>
  </si>
  <si>
    <t>12:0004:000365</t>
  </si>
  <si>
    <t>12:0029:000345</t>
  </si>
  <si>
    <t>12:0029:000345:0003:0001:00</t>
  </si>
  <si>
    <t>104B  :871407:00:------:--</t>
  </si>
  <si>
    <t>12:0004:000366</t>
  </si>
  <si>
    <t>12:0029:000346</t>
  </si>
  <si>
    <t>12:0029:000346:0003:0001:00</t>
  </si>
  <si>
    <t>104B  :871408:00:------:--</t>
  </si>
  <si>
    <t>12:0004:000367</t>
  </si>
  <si>
    <t>12:0029:000347</t>
  </si>
  <si>
    <t>12:0029:000347:0003:0001:00</t>
  </si>
  <si>
    <t>104B  :871409:00:------:--</t>
  </si>
  <si>
    <t>12:0004:000368</t>
  </si>
  <si>
    <t>12:0029:000348</t>
  </si>
  <si>
    <t>12:0029:000348:0003:0001:00</t>
  </si>
  <si>
    <t>104B  :871410:00:------:--</t>
  </si>
  <si>
    <t>12:0004:000369</t>
  </si>
  <si>
    <t>12:0029:000349</t>
  </si>
  <si>
    <t>12:0029:000349:0003:0001:00</t>
  </si>
  <si>
    <t>104B  :871411:00:------:--</t>
  </si>
  <si>
    <t>12:0004:000370</t>
  </si>
  <si>
    <t>12:0029:000350</t>
  </si>
  <si>
    <t>12:0029:000350:0003:0001:00</t>
  </si>
  <si>
    <t>104B  :871412:00:------:--</t>
  </si>
  <si>
    <t>12:0004:000371</t>
  </si>
  <si>
    <t>12:0029:000351</t>
  </si>
  <si>
    <t>12:0029:000351:0003:0001:00</t>
  </si>
  <si>
    <t>104B  :871413:00:------:--</t>
  </si>
  <si>
    <t>12:0004:000372</t>
  </si>
  <si>
    <t>12:0029:000352</t>
  </si>
  <si>
    <t>12:0029:000352:0003:0001:00</t>
  </si>
  <si>
    <t>104B  :871414:00:------:--</t>
  </si>
  <si>
    <t>12:0004:000373</t>
  </si>
  <si>
    <t>12:0029:000353</t>
  </si>
  <si>
    <t>12:0029:000353:0003:0001:00</t>
  </si>
  <si>
    <t>104B  :871415:00:------:--</t>
  </si>
  <si>
    <t>12:0004:000374</t>
  </si>
  <si>
    <t>12:0029:000354</t>
  </si>
  <si>
    <t>12:0029:000354:0003:0001:00</t>
  </si>
  <si>
    <t>104B  :871416:00:------:--</t>
  </si>
  <si>
    <t>12:0004:000375</t>
  </si>
  <si>
    <t>12:0029:000355</t>
  </si>
  <si>
    <t>12:0029:000355:0003:0001:00</t>
  </si>
  <si>
    <t>104B  :871417:10:------:--</t>
  </si>
  <si>
    <t>12:0004:000376</t>
  </si>
  <si>
    <t>12:0029:000356</t>
  </si>
  <si>
    <t>12:0029:000356:0003:0001:00</t>
  </si>
  <si>
    <t>104B  :871418:20:871417:10</t>
  </si>
  <si>
    <t>12:0004:000377</t>
  </si>
  <si>
    <t>12:0029:000356:0004:0001:00</t>
  </si>
  <si>
    <t>104B  :871420:00:------:--</t>
  </si>
  <si>
    <t>12:0004:000378</t>
  </si>
  <si>
    <t>12:0029:000357</t>
  </si>
  <si>
    <t>12:0029:000357:0003:0001:00</t>
  </si>
  <si>
    <t>104B  :871422:00:------:--</t>
  </si>
  <si>
    <t>12:0004:000379</t>
  </si>
  <si>
    <t>12:0029:000358</t>
  </si>
  <si>
    <t>12:0029:000358:0003:0001:00</t>
  </si>
  <si>
    <t>104B  :871423:10:------:--</t>
  </si>
  <si>
    <t>12:0004:000380</t>
  </si>
  <si>
    <t>12:0029:000359</t>
  </si>
  <si>
    <t>12:0029:000359:0003:0001:00</t>
  </si>
  <si>
    <t>104B  :871424:20:871423:10</t>
  </si>
  <si>
    <t>12:0004:000381</t>
  </si>
  <si>
    <t>12:0029:000359:0004:0001:00</t>
  </si>
  <si>
    <t>104B  :871426:00:------:--</t>
  </si>
  <si>
    <t>12:0004:000382</t>
  </si>
  <si>
    <t>12:0029:000360</t>
  </si>
  <si>
    <t>12:0029:000360:0003:0001:00</t>
  </si>
  <si>
    <t>104B  :871427:00:------:--</t>
  </si>
  <si>
    <t>12:0004:000383</t>
  </si>
  <si>
    <t>12:0029:000361</t>
  </si>
  <si>
    <t>12:0029:000361:0003:0001:00</t>
  </si>
  <si>
    <t>104B  :871428:00:------:--</t>
  </si>
  <si>
    <t>12:0004:000384</t>
  </si>
  <si>
    <t>12:0029:000362</t>
  </si>
  <si>
    <t>12:0029:000362:0003:0001:00</t>
  </si>
  <si>
    <t>104B  :871429:00:------:--</t>
  </si>
  <si>
    <t>12:0004:000385</t>
  </si>
  <si>
    <t>12:0029:000363</t>
  </si>
  <si>
    <t>12:0029:000363:0003:0001:00</t>
  </si>
  <si>
    <t>104B  :871430:00:------:--</t>
  </si>
  <si>
    <t>12:0004:000386</t>
  </si>
  <si>
    <t>12:0029:000364</t>
  </si>
  <si>
    <t>12:0029:000364:0003:0001:00</t>
  </si>
  <si>
    <t>104B  :871431:00:------:--</t>
  </si>
  <si>
    <t>12:0004:000387</t>
  </si>
  <si>
    <t>12:0029:000365</t>
  </si>
  <si>
    <t>12:0029:000365:0003:0001:00</t>
  </si>
  <si>
    <t>104B  :871432:00:------:--</t>
  </si>
  <si>
    <t>12:0004:000388</t>
  </si>
  <si>
    <t>12:0029:000366</t>
  </si>
  <si>
    <t>12:0029:000366:0003:0001:00</t>
  </si>
  <si>
    <t>104B  :871433:00:------:--</t>
  </si>
  <si>
    <t>12:0004:000389</t>
  </si>
  <si>
    <t>12:0029:000367</t>
  </si>
  <si>
    <t>12:0029:000367:0003:0001:00</t>
  </si>
  <si>
    <t>104B  :871434:00:------:--</t>
  </si>
  <si>
    <t>12:0004:000390</t>
  </si>
  <si>
    <t>12:0029:000368</t>
  </si>
  <si>
    <t>12:0029:000368:0003:0001:00</t>
  </si>
  <si>
    <t>104B  :871435:00:------:--</t>
  </si>
  <si>
    <t>12:0004:000391</t>
  </si>
  <si>
    <t>12:0029:000369</t>
  </si>
  <si>
    <t>12:0029:000369:0003:0001:00</t>
  </si>
  <si>
    <t>104B  :871436:00:------:--</t>
  </si>
  <si>
    <t>12:0004:000392</t>
  </si>
  <si>
    <t>12:0029:000370</t>
  </si>
  <si>
    <t>12:0029:000370:0003:0001:00</t>
  </si>
  <si>
    <t>104B  :871437:00:------:--</t>
  </si>
  <si>
    <t>12:0004:000393</t>
  </si>
  <si>
    <t>12:0029:000371</t>
  </si>
  <si>
    <t>12:0029:000371:0003:0001:00</t>
  </si>
  <si>
    <t>104B  :871438:00:------:--</t>
  </si>
  <si>
    <t>12:0004:000394</t>
  </si>
  <si>
    <t>12:0029:000372</t>
  </si>
  <si>
    <t>12:0029:000372:0003:0001:00</t>
  </si>
  <si>
    <t>104B  :871439:00:------:--</t>
  </si>
  <si>
    <t>12:0004:000395</t>
  </si>
  <si>
    <t>12:0029:000373</t>
  </si>
  <si>
    <t>12:0029:000373:0003:0001:00</t>
  </si>
  <si>
    <t>104B  :871440:00:------:--</t>
  </si>
  <si>
    <t>12:0004:000396</t>
  </si>
  <si>
    <t>12:0029:000374</t>
  </si>
  <si>
    <t>12:0029:000374:0003:0001:00</t>
  </si>
  <si>
    <t>104B  :871442:00:------:--</t>
  </si>
  <si>
    <t>12:0004:000397</t>
  </si>
  <si>
    <t>12:0029:000375</t>
  </si>
  <si>
    <t>12:0029:000375:0003:0001:00</t>
  </si>
  <si>
    <t>104B  :871443:00:------:--</t>
  </si>
  <si>
    <t>12:0004:000398</t>
  </si>
  <si>
    <t>12:0029:000376</t>
  </si>
  <si>
    <t>12:0029:000376:0003:0001:00</t>
  </si>
  <si>
    <t>104B  :871444:00:------:--</t>
  </si>
  <si>
    <t>12:0004:000399</t>
  </si>
  <si>
    <t>12:0029:000377</t>
  </si>
  <si>
    <t>12:0029:000377:0003:0001:00</t>
  </si>
  <si>
    <t>104B  :871446:00:------:--</t>
  </si>
  <si>
    <t>12:0004:000400</t>
  </si>
  <si>
    <t>12:0029:000378</t>
  </si>
  <si>
    <t>12:0029:000378:0003:0001:00</t>
  </si>
  <si>
    <t>104B  :871447:00:------:--</t>
  </si>
  <si>
    <t>12:0004:000401</t>
  </si>
  <si>
    <t>12:0029:000379</t>
  </si>
  <si>
    <t>12:0029:000379:0003:0001:00</t>
  </si>
  <si>
    <t>104B  :871448:00:------:--</t>
  </si>
  <si>
    <t>12:0004:000402</t>
  </si>
  <si>
    <t>12:0029:000380</t>
  </si>
  <si>
    <t>12:0029:000380:0003:0001:00</t>
  </si>
  <si>
    <t>104B  :871449:00:------:--</t>
  </si>
  <si>
    <t>12:0004:000403</t>
  </si>
  <si>
    <t>12:0029:000381</t>
  </si>
  <si>
    <t>12:0029:000381:0003:0001:00</t>
  </si>
  <si>
    <t>104B  :871450:10:------:--</t>
  </si>
  <si>
    <t>12:0004:000404</t>
  </si>
  <si>
    <t>12:0029:000382</t>
  </si>
  <si>
    <t>12:0029:000382:0003:0001:00</t>
  </si>
  <si>
    <t>104B  :871451:20:871450:10</t>
  </si>
  <si>
    <t>12:0004:000405</t>
  </si>
  <si>
    <t>12:0029:000382:0004:0001:00</t>
  </si>
  <si>
    <t>104B  :871452:00:------:--</t>
  </si>
  <si>
    <t>12:0004:000406</t>
  </si>
  <si>
    <t>12:0029:000383</t>
  </si>
  <si>
    <t>12:0029:000383:0003:0001:00</t>
  </si>
  <si>
    <t>104B  :871453:00:------:--</t>
  </si>
  <si>
    <t>12:0004:000407</t>
  </si>
  <si>
    <t>12:0029:000384</t>
  </si>
  <si>
    <t>12:0029:000384:0003:0001:00</t>
  </si>
  <si>
    <t>104B  :871454:00:------:--</t>
  </si>
  <si>
    <t>12:0004:000408</t>
  </si>
  <si>
    <t>12:0029:000385</t>
  </si>
  <si>
    <t>12:0029:000385:0003:0001:00</t>
  </si>
  <si>
    <t>104B  :871455:00:------:--</t>
  </si>
  <si>
    <t>12:0004:000409</t>
  </si>
  <si>
    <t>12:0029:000386</t>
  </si>
  <si>
    <t>12:0029:000386:0003:0001:00</t>
  </si>
  <si>
    <t>104B  :871456:00:------:--</t>
  </si>
  <si>
    <t>12:0004:000410</t>
  </si>
  <si>
    <t>12:0029:000387</t>
  </si>
  <si>
    <t>12:0029:000387:0003:0001:00</t>
  </si>
  <si>
    <t>104B  :871457:00:------:--</t>
  </si>
  <si>
    <t>12:0004:000411</t>
  </si>
  <si>
    <t>12:0029:000388</t>
  </si>
  <si>
    <t>12:0029:000388:0003:0001:00</t>
  </si>
  <si>
    <t>104B  :873002:00:------:--</t>
  </si>
  <si>
    <t>12:0004:000412</t>
  </si>
  <si>
    <t>12:0029:000389</t>
  </si>
  <si>
    <t>12:0029:000389:0003:0001:00</t>
  </si>
  <si>
    <t>104B  :873004:00:------:--</t>
  </si>
  <si>
    <t>12:0004:000413</t>
  </si>
  <si>
    <t>12:0029:000390</t>
  </si>
  <si>
    <t>12:0029:000390:0003:0001:00</t>
  </si>
  <si>
    <t>104B  :873005:00:------:--</t>
  </si>
  <si>
    <t>12:0004:000414</t>
  </si>
  <si>
    <t>12:0029:000391</t>
  </si>
  <si>
    <t>12:0029:000391:0003:0001:00</t>
  </si>
  <si>
    <t>104B  :873006:00:------:--</t>
  </si>
  <si>
    <t>12:0004:000415</t>
  </si>
  <si>
    <t>12:0029:000392</t>
  </si>
  <si>
    <t>12:0029:000392:0003:0001:00</t>
  </si>
  <si>
    <t>104B  :873007:10:------:--</t>
  </si>
  <si>
    <t>12:0004:000416</t>
  </si>
  <si>
    <t>12:0029:000393</t>
  </si>
  <si>
    <t>12:0029:000393:0003:0001:00</t>
  </si>
  <si>
    <t>104B  :873008:20:873007:10</t>
  </si>
  <si>
    <t>12:0004:000417</t>
  </si>
  <si>
    <t>12:0029:000393:0004:0001:00</t>
  </si>
  <si>
    <t>104B  :873009:00:------:--</t>
  </si>
  <si>
    <t>12:0004:000418</t>
  </si>
  <si>
    <t>12:0029:000394</t>
  </si>
  <si>
    <t>12:0029:000394:0003:0001:00</t>
  </si>
  <si>
    <t>104B  :873010:00:------:--</t>
  </si>
  <si>
    <t>12:0004:000419</t>
  </si>
  <si>
    <t>12:0029:000395</t>
  </si>
  <si>
    <t>12:0029:000395:0003:0001:00</t>
  </si>
  <si>
    <t>104B  :873011:00:------:--</t>
  </si>
  <si>
    <t>12:0004:000420</t>
  </si>
  <si>
    <t>12:0029:000396</t>
  </si>
  <si>
    <t>12:0029:000396:0003:0001:00</t>
  </si>
  <si>
    <t>104B  :873012:00:------:--</t>
  </si>
  <si>
    <t>12:0004:000421</t>
  </si>
  <si>
    <t>12:0029:000397</t>
  </si>
  <si>
    <t>12:0029:000397:0003:0001:00</t>
  </si>
  <si>
    <t>104B  :873013:00:------:--</t>
  </si>
  <si>
    <t>12:0004:000422</t>
  </si>
  <si>
    <t>12:0029:000398</t>
  </si>
  <si>
    <t>12:0029:000398:0003:0001:00</t>
  </si>
  <si>
    <t>104B  :873014:00:------:--</t>
  </si>
  <si>
    <t>12:0004:000423</t>
  </si>
  <si>
    <t>12:0029:000399</t>
  </si>
  <si>
    <t>12:0029:000399:0003:0001:00</t>
  </si>
  <si>
    <t>104B  :873015:00:------:--</t>
  </si>
  <si>
    <t>12:0004:000424</t>
  </si>
  <si>
    <t>12:0029:000400</t>
  </si>
  <si>
    <t>12:0029:000400:0003:0001:00</t>
  </si>
  <si>
    <t>104B  :873016:00:------:--</t>
  </si>
  <si>
    <t>12:0004:000425</t>
  </si>
  <si>
    <t>12:0029:000401</t>
  </si>
  <si>
    <t>12:0029:000401:0003:0001:00</t>
  </si>
  <si>
    <t>104B  :873017:00:------:--</t>
  </si>
  <si>
    <t>12:0004:000426</t>
  </si>
  <si>
    <t>12:0029:000402</t>
  </si>
  <si>
    <t>12:0029:000402:0003:0001:00</t>
  </si>
  <si>
    <t>104B  :873018:00:------:--</t>
  </si>
  <si>
    <t>12:0004:000427</t>
  </si>
  <si>
    <t>12:0029:000403</t>
  </si>
  <si>
    <t>12:0029:000403:0003:0001:00</t>
  </si>
  <si>
    <t>104B  :873019:00:------:--</t>
  </si>
  <si>
    <t>12:0004:000428</t>
  </si>
  <si>
    <t>12:0029:000404</t>
  </si>
  <si>
    <t>12:0029:000404:0003:0001:00</t>
  </si>
  <si>
    <t>104B  :873020:00:------:--</t>
  </si>
  <si>
    <t>12:0004:000429</t>
  </si>
  <si>
    <t>12:0029:000405</t>
  </si>
  <si>
    <t>12:0029:000405:0003:0001:00</t>
  </si>
  <si>
    <t>104B  :873022:00:------:--</t>
  </si>
  <si>
    <t>12:0004:000430</t>
  </si>
  <si>
    <t>12:0029:000406</t>
  </si>
  <si>
    <t>12:0029:000406:0003:0001:00</t>
  </si>
  <si>
    <t>104B  :873024:00:------:--</t>
  </si>
  <si>
    <t>12:0004:000431</t>
  </si>
  <si>
    <t>12:0029:000407</t>
  </si>
  <si>
    <t>12:0029:000407:0003:0001:00</t>
  </si>
  <si>
    <t>104B  :873025:00:------:--</t>
  </si>
  <si>
    <t>12:0004:000432</t>
  </si>
  <si>
    <t>12:0029:000408</t>
  </si>
  <si>
    <t>12:0029:000408:0003:0001:00</t>
  </si>
  <si>
    <t>104B  :873026:00:------:--</t>
  </si>
  <si>
    <t>12:0004:000433</t>
  </si>
  <si>
    <t>12:0029:000409</t>
  </si>
  <si>
    <t>12:0029:000409:0003:0001:00</t>
  </si>
  <si>
    <t>104B  :873027:00:------:--</t>
  </si>
  <si>
    <t>12:0004:000434</t>
  </si>
  <si>
    <t>12:0029:000410</t>
  </si>
  <si>
    <t>12:0029:000410:0003:0001:00</t>
  </si>
  <si>
    <t>104B  :873028:00:------:--</t>
  </si>
  <si>
    <t>12:0004:000435</t>
  </si>
  <si>
    <t>12:0029:000411</t>
  </si>
  <si>
    <t>12:0029:000411:0003:0001:00</t>
  </si>
  <si>
    <t>104B  :873029:00:------:--</t>
  </si>
  <si>
    <t>12:0004:000436</t>
  </si>
  <si>
    <t>12:0029:000412</t>
  </si>
  <si>
    <t>12:0029:000412:0003:0001:00</t>
  </si>
  <si>
    <t>104B  :873030:00:------:--</t>
  </si>
  <si>
    <t>12:0004:000437</t>
  </si>
  <si>
    <t>12:0029:000413</t>
  </si>
  <si>
    <t>12:0029:000413:0003:0001:00</t>
  </si>
  <si>
    <t>104B  :873031:00:------:--</t>
  </si>
  <si>
    <t>12:0004:000438</t>
  </si>
  <si>
    <t>12:0029:000414</t>
  </si>
  <si>
    <t>12:0029:000414:0003:0001:00</t>
  </si>
  <si>
    <t>104B  :873032:00:------:--</t>
  </si>
  <si>
    <t>12:0004:000439</t>
  </si>
  <si>
    <t>12:0029:000415</t>
  </si>
  <si>
    <t>12:0029:000415:0003:0001:00</t>
  </si>
  <si>
    <t>104B  :873033:10:------:--</t>
  </si>
  <si>
    <t>12:0004:000440</t>
  </si>
  <si>
    <t>12:0029:000416</t>
  </si>
  <si>
    <t>12:0029:000416:0003:0001:00</t>
  </si>
  <si>
    <t>104B  :873034:20:873033:10</t>
  </si>
  <si>
    <t>12:0004:000441</t>
  </si>
  <si>
    <t>12:0029:000416:0004:0001:00</t>
  </si>
  <si>
    <t>104B  :873035:00:------:--</t>
  </si>
  <si>
    <t>12:0004:000442</t>
  </si>
  <si>
    <t>12:0029:000417</t>
  </si>
  <si>
    <t>12:0029:000417:0003:0001:00</t>
  </si>
  <si>
    <t>104B  :873036:00:------:--</t>
  </si>
  <si>
    <t>12:0004:000443</t>
  </si>
  <si>
    <t>12:0029:000418</t>
  </si>
  <si>
    <t>12:0029:000418:0003:0001:00</t>
  </si>
  <si>
    <t>104B  :873037:00:------:--</t>
  </si>
  <si>
    <t>12:0004:000444</t>
  </si>
  <si>
    <t>12:0029:000419</t>
  </si>
  <si>
    <t>12:0029:000419:0003:0001:00</t>
  </si>
  <si>
    <t>104B  :873038:00:------:--</t>
  </si>
  <si>
    <t>12:0004:000445</t>
  </si>
  <si>
    <t>12:0029:000420</t>
  </si>
  <si>
    <t>12:0029:000420:0003:0001:00</t>
  </si>
  <si>
    <t>104B  :873039:00:------:--</t>
  </si>
  <si>
    <t>12:0004:000446</t>
  </si>
  <si>
    <t>12:0029:000421</t>
  </si>
  <si>
    <t>12:0029:000421:0003:0001:00</t>
  </si>
  <si>
    <t>104B  :873040:00:------:--</t>
  </si>
  <si>
    <t>12:0004:000447</t>
  </si>
  <si>
    <t>12:0029:000422</t>
  </si>
  <si>
    <t>12:0029:000422:0003:0001:00</t>
  </si>
  <si>
    <t>104B  :873042:00:------:--</t>
  </si>
  <si>
    <t>12:0004:000448</t>
  </si>
  <si>
    <t>12:0029:000423</t>
  </si>
  <si>
    <t>12:0029:000423:0003:0001:00</t>
  </si>
  <si>
    <t>104B  :873044:00:------:--</t>
  </si>
  <si>
    <t>12:0004:000449</t>
  </si>
  <si>
    <t>12:0029:000424</t>
  </si>
  <si>
    <t>12:0029:000424:0003:0001:00</t>
  </si>
  <si>
    <t>104B  :873045:00:------:--</t>
  </si>
  <si>
    <t>12:0004:000450</t>
  </si>
  <si>
    <t>12:0029:000425</t>
  </si>
  <si>
    <t>12:0029:000425:0003:0001:00</t>
  </si>
  <si>
    <t>104B  :873046:00:------:--</t>
  </si>
  <si>
    <t>12:0004:000451</t>
  </si>
  <si>
    <t>12:0029:000426</t>
  </si>
  <si>
    <t>12:0029:000426:0003:0001:00</t>
  </si>
  <si>
    <t>104B  :873047:00:------:--</t>
  </si>
  <si>
    <t>12:0004:000452</t>
  </si>
  <si>
    <t>12:0029:000427</t>
  </si>
  <si>
    <t>12:0029:000427:0003:0001:00</t>
  </si>
  <si>
    <t>104B  :873048:00:------:--</t>
  </si>
  <si>
    <t>12:0004:000453</t>
  </si>
  <si>
    <t>12:0029:000428</t>
  </si>
  <si>
    <t>12:0029:000428:0003:0001:00</t>
  </si>
  <si>
    <t>104B  :873049:00:------:--</t>
  </si>
  <si>
    <t>12:0004:000454</t>
  </si>
  <si>
    <t>12:0029:000429</t>
  </si>
  <si>
    <t>12:0029:000429:0003:0001:00</t>
  </si>
  <si>
    <t>104B  :873050:00:------:--</t>
  </si>
  <si>
    <t>12:0004:000455</t>
  </si>
  <si>
    <t>12:0029:000430</t>
  </si>
  <si>
    <t>12:0029:000430:0003:0001:00</t>
  </si>
  <si>
    <t>104B  :873051:00:------:--</t>
  </si>
  <si>
    <t>12:0004:000456</t>
  </si>
  <si>
    <t>12:0029:000431</t>
  </si>
  <si>
    <t>12:0029:000431:0003:0001:00</t>
  </si>
  <si>
    <t>104B  :873052:00:------:--</t>
  </si>
  <si>
    <t>12:0004:000457</t>
  </si>
  <si>
    <t>12:0029:000432</t>
  </si>
  <si>
    <t>12:0029:000432:0003:0001:00</t>
  </si>
  <si>
    <t>104B  :873053:10:------:--</t>
  </si>
  <si>
    <t>12:0004:000458</t>
  </si>
  <si>
    <t>12:0029:000433</t>
  </si>
  <si>
    <t>12:0029:000433:0003:0001:00</t>
  </si>
  <si>
    <t>104B  :873054:20:873053:10</t>
  </si>
  <si>
    <t>12:0004:000459</t>
  </si>
  <si>
    <t>12:0029:000433:0004:0001:00</t>
  </si>
  <si>
    <t>104B  :873055:00:------:--</t>
  </si>
  <si>
    <t>12:0004:000460</t>
  </si>
  <si>
    <t>12:0029:000434</t>
  </si>
  <si>
    <t>12:0029:000434:0003:0001:00</t>
  </si>
  <si>
    <t>104B  :873056:00:------:--</t>
  </si>
  <si>
    <t>12:0004:000461</t>
  </si>
  <si>
    <t>12:0029:000435</t>
  </si>
  <si>
    <t>12:0029:000435:0003:0001:00</t>
  </si>
  <si>
    <t>104B  :873057:00:------:--</t>
  </si>
  <si>
    <t>12:0004:000462</t>
  </si>
  <si>
    <t>12:0029:000436</t>
  </si>
  <si>
    <t>12:0029:000436:0003:0001:00</t>
  </si>
  <si>
    <t>104B  :873058:00:------:--</t>
  </si>
  <si>
    <t>12:0004:000463</t>
  </si>
  <si>
    <t>12:0029:000437</t>
  </si>
  <si>
    <t>12:0029:000437:0003:0001:00</t>
  </si>
  <si>
    <t>104B  :873059:00:------:--</t>
  </si>
  <si>
    <t>12:0004:000464</t>
  </si>
  <si>
    <t>12:0029:000438</t>
  </si>
  <si>
    <t>12:0029:000438:0003:0001:00</t>
  </si>
  <si>
    <t>104B  :873060:00:------:--</t>
  </si>
  <si>
    <t>12:0004:000465</t>
  </si>
  <si>
    <t>12:0029:000439</t>
  </si>
  <si>
    <t>12:0029:000439:0003:0001:00</t>
  </si>
  <si>
    <t>104B  :873062:00:------:--</t>
  </si>
  <si>
    <t>12:0004:000466</t>
  </si>
  <si>
    <t>12:0029:000440</t>
  </si>
  <si>
    <t>12:0029:000440:0003:0001:00</t>
  </si>
  <si>
    <t>104B  :873063:00:------:--</t>
  </si>
  <si>
    <t>12:0004:000467</t>
  </si>
  <si>
    <t>12:0029:000441</t>
  </si>
  <si>
    <t>12:0029:000441:0003:0001:00</t>
  </si>
  <si>
    <t>104B  :873064:00:------:--</t>
  </si>
  <si>
    <t>12:0004:000468</t>
  </si>
  <si>
    <t>12:0029:000442</t>
  </si>
  <si>
    <t>12:0029:000442:0003:0001:00</t>
  </si>
  <si>
    <t>104B  :873065:00:------:--</t>
  </si>
  <si>
    <t>12:0004:000469</t>
  </si>
  <si>
    <t>12:0029:000443</t>
  </si>
  <si>
    <t>12:0029:000443:0003:0001:00</t>
  </si>
  <si>
    <t>104B  :873066:00:------:--</t>
  </si>
  <si>
    <t>12:0004:000470</t>
  </si>
  <si>
    <t>12:0029:000444</t>
  </si>
  <si>
    <t>12:0029:000444:0003:0001:00</t>
  </si>
  <si>
    <t>104B  :873067:00:------:--</t>
  </si>
  <si>
    <t>12:0004:000471</t>
  </si>
  <si>
    <t>12:0029:000445</t>
  </si>
  <si>
    <t>12:0029:000445:0003:0001:00</t>
  </si>
  <si>
    <t>104B  :873069:00:------:--</t>
  </si>
  <si>
    <t>12:0004:000472</t>
  </si>
  <si>
    <t>12:0029:000446</t>
  </si>
  <si>
    <t>12:0029:000446:0003:0001:00</t>
  </si>
  <si>
    <t>104B  :873070:00:------:--</t>
  </si>
  <si>
    <t>12:0004:000473</t>
  </si>
  <si>
    <t>12:0029:000447</t>
  </si>
  <si>
    <t>12:0029:000447:0003:0001:00</t>
  </si>
  <si>
    <t>104B  :873071:00:------:--</t>
  </si>
  <si>
    <t>12:0004:000474</t>
  </si>
  <si>
    <t>12:0029:000448</t>
  </si>
  <si>
    <t>12:0029:000448:0003:0001:00</t>
  </si>
  <si>
    <t>104B  :873072:10:------:--</t>
  </si>
  <si>
    <t>12:0004:000475</t>
  </si>
  <si>
    <t>12:0029:000449</t>
  </si>
  <si>
    <t>12:0029:000449:0003:0001:00</t>
  </si>
  <si>
    <t>104B  :873073:20:873072:10</t>
  </si>
  <si>
    <t>12:0004:000476</t>
  </si>
  <si>
    <t>12:0029:000449:0004:0001:00</t>
  </si>
  <si>
    <t>104B  :873074:00:------:--</t>
  </si>
  <si>
    <t>12:0004:000477</t>
  </si>
  <si>
    <t>12:0029:000450</t>
  </si>
  <si>
    <t>12:0029:000450:0003:0001:00</t>
  </si>
  <si>
    <t>104B  :873075:00:------:--</t>
  </si>
  <si>
    <t>12:0004:000478</t>
  </si>
  <si>
    <t>12:0029:000451</t>
  </si>
  <si>
    <t>12:0029:000451:0003:0001:00</t>
  </si>
  <si>
    <t>104B  :873076:00:------:--</t>
  </si>
  <si>
    <t>12:0004:000479</t>
  </si>
  <si>
    <t>12:0029:000452</t>
  </si>
  <si>
    <t>12:0029:000452:0003:0001:00</t>
  </si>
  <si>
    <t>104B  :873077:00:------:--</t>
  </si>
  <si>
    <t>12:0004:000480</t>
  </si>
  <si>
    <t>12:0029:000453</t>
  </si>
  <si>
    <t>12:0029:000453:0003:0001:00</t>
  </si>
  <si>
    <t>104B  :873078:00:------:--</t>
  </si>
  <si>
    <t>12:0004:000481</t>
  </si>
  <si>
    <t>12:0029:000454</t>
  </si>
  <si>
    <t>12:0029:000454:0003:0001:00</t>
  </si>
  <si>
    <t>104B  :873079:00:------:--</t>
  </si>
  <si>
    <t>12:0004:000482</t>
  </si>
  <si>
    <t>12:0029:000455</t>
  </si>
  <si>
    <t>12:0029:000455:0003:0001:00</t>
  </si>
  <si>
    <t>104B  :873080:00:------:--</t>
  </si>
  <si>
    <t>12:0004:000483</t>
  </si>
  <si>
    <t>12:0029:000456</t>
  </si>
  <si>
    <t>12:0029:000456:0003:0001:00</t>
  </si>
  <si>
    <t>104B  :873082:00:------:--</t>
  </si>
  <si>
    <t>12:0004:000484</t>
  </si>
  <si>
    <t>12:0029:000457</t>
  </si>
  <si>
    <t>12:0029:000457:0003:0001:00</t>
  </si>
  <si>
    <t>104B  :873083:00:------:--</t>
  </si>
  <si>
    <t>12:0004:000485</t>
  </si>
  <si>
    <t>12:0029:000458</t>
  </si>
  <si>
    <t>12:0029:000458:0003:0001:00</t>
  </si>
  <si>
    <t>104B  :873084:00:------:--</t>
  </si>
  <si>
    <t>12:0004:000486</t>
  </si>
  <si>
    <t>12:0029:000459</t>
  </si>
  <si>
    <t>12:0029:000459:0003:0001:00</t>
  </si>
  <si>
    <t>104B  :873085:00:------:--</t>
  </si>
  <si>
    <t>12:0004:000487</t>
  </si>
  <si>
    <t>12:0029:000460</t>
  </si>
  <si>
    <t>12:0029:000460:0003:0001:00</t>
  </si>
  <si>
    <t>104B  :873087:00:------:--</t>
  </si>
  <si>
    <t>12:0004:000488</t>
  </si>
  <si>
    <t>12:0029:000461</t>
  </si>
  <si>
    <t>12:0029:000461:0003:0001:00</t>
  </si>
  <si>
    <t>104B  :873088:00:------:--</t>
  </si>
  <si>
    <t>12:0004:000489</t>
  </si>
  <si>
    <t>12:0029:000462</t>
  </si>
  <si>
    <t>12:0029:000462:0003:0001:00</t>
  </si>
  <si>
    <t>104B  :873089:00:------:--</t>
  </si>
  <si>
    <t>12:0004:000490</t>
  </si>
  <si>
    <t>12:0029:000463</t>
  </si>
  <si>
    <t>12:0029:000463:0003:0001:00</t>
  </si>
  <si>
    <t>104B  :873090:00:------:--</t>
  </si>
  <si>
    <t>12:0004:000491</t>
  </si>
  <si>
    <t>12:0029:000464</t>
  </si>
  <si>
    <t>12:0029:000464:0003:0001:00</t>
  </si>
  <si>
    <t>104B  :873091:00:------:--</t>
  </si>
  <si>
    <t>12:0004:000492</t>
  </si>
  <si>
    <t>12:0029:000465</t>
  </si>
  <si>
    <t>12:0029:000465:0003:0001:00</t>
  </si>
  <si>
    <t>104B  :873092:10:------:--</t>
  </si>
  <si>
    <t>12:0004:000493</t>
  </si>
  <si>
    <t>12:0029:000466</t>
  </si>
  <si>
    <t>12:0029:000466:0003:0001:00</t>
  </si>
  <si>
    <t>104B  :873093:20:873092:10</t>
  </si>
  <si>
    <t>12:0004:000494</t>
  </si>
  <si>
    <t>12:0029:000466:0004:0001:00</t>
  </si>
  <si>
    <t>104B  :873094:00:------:--</t>
  </si>
  <si>
    <t>12:0004:000495</t>
  </si>
  <si>
    <t>12:0029:000467</t>
  </si>
  <si>
    <t>12:0029:000467:0003:0001:00</t>
  </si>
  <si>
    <t>104B  :873095:00:------:--</t>
  </si>
  <si>
    <t>12:0004:000496</t>
  </si>
  <si>
    <t>12:0029:000468</t>
  </si>
  <si>
    <t>12:0029:000468:0003:0001:00</t>
  </si>
  <si>
    <t>104B  :873096:00:------:--</t>
  </si>
  <si>
    <t>12:0004:000497</t>
  </si>
  <si>
    <t>12:0029:000469</t>
  </si>
  <si>
    <t>12:0029:000469:0003:0001:00</t>
  </si>
  <si>
    <t>104B  :873097:00:------:--</t>
  </si>
  <si>
    <t>12:0004:000498</t>
  </si>
  <si>
    <t>12:0029:000470</t>
  </si>
  <si>
    <t>12:0029:000470:0003:0001:00</t>
  </si>
  <si>
    <t>104B  :873098:00:------:--</t>
  </si>
  <si>
    <t>12:0004:000499</t>
  </si>
  <si>
    <t>12:0029:000471</t>
  </si>
  <si>
    <t>12:0029:000471:0003:0001:00</t>
  </si>
  <si>
    <t>104B  :873099:00:------:--</t>
  </si>
  <si>
    <t>12:0004:000500</t>
  </si>
  <si>
    <t>12:0029:000472</t>
  </si>
  <si>
    <t>12:0029:000472:0003:0001:00</t>
  </si>
  <si>
    <t>104B  :873100:00:------:--</t>
  </si>
  <si>
    <t>12:0004:000501</t>
  </si>
  <si>
    <t>12:0029:000473</t>
  </si>
  <si>
    <t>12:0029:000473:0003:0001:00</t>
  </si>
  <si>
    <t>104B  :873102:00:------:--</t>
  </si>
  <si>
    <t>12:0004:000502</t>
  </si>
  <si>
    <t>12:0029:000474</t>
  </si>
  <si>
    <t>12:0029:000474:0003:0001:00</t>
  </si>
  <si>
    <t>104B  :873103:00:------:--</t>
  </si>
  <si>
    <t>12:0004:000503</t>
  </si>
  <si>
    <t>12:0029:000475</t>
  </si>
  <si>
    <t>12:0029:000475:0003:0001:00</t>
  </si>
  <si>
    <t>104B  :873104:00:------:--</t>
  </si>
  <si>
    <t>12:0004:000504</t>
  </si>
  <si>
    <t>12:0029:000476</t>
  </si>
  <si>
    <t>12:0029:000476:0003:0001:00</t>
  </si>
  <si>
    <t>104B  :873105:00:------:--</t>
  </si>
  <si>
    <t>12:0004:000505</t>
  </si>
  <si>
    <t>12:0029:000477</t>
  </si>
  <si>
    <t>12:0029:000477:0003:0001:00</t>
  </si>
  <si>
    <t>104B  :873106:00:------:--</t>
  </si>
  <si>
    <t>12:0004:000506</t>
  </si>
  <si>
    <t>12:0029:000478</t>
  </si>
  <si>
    <t>12:0029:000478:0003:0001:00</t>
  </si>
  <si>
    <t>104B  :873107:00:------:--</t>
  </si>
  <si>
    <t>12:0004:000507</t>
  </si>
  <si>
    <t>12:0029:000479</t>
  </si>
  <si>
    <t>12:0029:000479:0003:0001:00</t>
  </si>
  <si>
    <t>104B  :873108:00:------:--</t>
  </si>
  <si>
    <t>12:0004:000508</t>
  </si>
  <si>
    <t>12:0029:000480</t>
  </si>
  <si>
    <t>12:0029:000480:0003:0001:00</t>
  </si>
  <si>
    <t>104B  :873109:00:------:--</t>
  </si>
  <si>
    <t>12:0004:000509</t>
  </si>
  <si>
    <t>12:0029:000481</t>
  </si>
  <si>
    <t>12:0029:000481:0003:0001:00</t>
  </si>
  <si>
    <t>104B  :873110:00:------:--</t>
  </si>
  <si>
    <t>12:0004:000510</t>
  </si>
  <si>
    <t>12:0029:000482</t>
  </si>
  <si>
    <t>12:0029:000482:0003:0001:00</t>
  </si>
  <si>
    <t>104B  :873111:00:------:--</t>
  </si>
  <si>
    <t>12:0004:000511</t>
  </si>
  <si>
    <t>12:0029:000483</t>
  </si>
  <si>
    <t>12:0029:000483:0003:0001:00</t>
  </si>
  <si>
    <t>104B  :873112:10:------:--</t>
  </si>
  <si>
    <t>12:0004:000512</t>
  </si>
  <si>
    <t>12:0029:000484</t>
  </si>
  <si>
    <t>12:0029:000484:0003:0001:00</t>
  </si>
  <si>
    <t>104B  :873113:20:873112:10</t>
  </si>
  <si>
    <t>12:0004:000513</t>
  </si>
  <si>
    <t>12:0029:000484:0004:0001:00</t>
  </si>
  <si>
    <t>104B  :873114:00:------:--</t>
  </si>
  <si>
    <t>12:0004:000514</t>
  </si>
  <si>
    <t>12:0029:000485</t>
  </si>
  <si>
    <t>12:0029:000485:0003:0001:00</t>
  </si>
  <si>
    <t>104B  :873115:00:------:--</t>
  </si>
  <si>
    <t>12:0004:000515</t>
  </si>
  <si>
    <t>12:0029:000486</t>
  </si>
  <si>
    <t>12:0029:000486:0003:0001:00</t>
  </si>
  <si>
    <t>104B  :873116:00:------:--</t>
  </si>
  <si>
    <t>12:0004:000516</t>
  </si>
  <si>
    <t>12:0029:000487</t>
  </si>
  <si>
    <t>12:0029:000487:0003:0001:00</t>
  </si>
  <si>
    <t>104B  :873117:00:------:--</t>
  </si>
  <si>
    <t>12:0004:000517</t>
  </si>
  <si>
    <t>12:0029:000488</t>
  </si>
  <si>
    <t>12:0029:000488:0003:0001:00</t>
  </si>
  <si>
    <t>104B  :873118:00:------:--</t>
  </si>
  <si>
    <t>12:0004:000518</t>
  </si>
  <si>
    <t>12:0029:000489</t>
  </si>
  <si>
    <t>12:0029:000489:0003:0001:00</t>
  </si>
  <si>
    <t>104B  :873120:00:------:--</t>
  </si>
  <si>
    <t>12:0004:000519</t>
  </si>
  <si>
    <t>12:0029:000490</t>
  </si>
  <si>
    <t>12:0029:000490:0003:0001:00</t>
  </si>
  <si>
    <t>104B  :873122:00:------:--</t>
  </si>
  <si>
    <t>12:0004:000520</t>
  </si>
  <si>
    <t>12:0029:000491</t>
  </si>
  <si>
    <t>12:0029:000491:0003:0001:00</t>
  </si>
  <si>
    <t>104B  :873123:00:------:--</t>
  </si>
  <si>
    <t>12:0004:000521</t>
  </si>
  <si>
    <t>12:0029:000492</t>
  </si>
  <si>
    <t>12:0029:000492:0003:0001:00</t>
  </si>
  <si>
    <t>104B  :873124:00:------:--</t>
  </si>
  <si>
    <t>12:0004:000522</t>
  </si>
  <si>
    <t>12:0029:000493</t>
  </si>
  <si>
    <t>12:0029:000493:0003:0001:00</t>
  </si>
  <si>
    <t>104B  :873125:00:------:--</t>
  </si>
  <si>
    <t>12:0004:000523</t>
  </si>
  <si>
    <t>12:0029:000494</t>
  </si>
  <si>
    <t>12:0029:000494:0003:0001:00</t>
  </si>
  <si>
    <t>104B  :873126:00:------:--</t>
  </si>
  <si>
    <t>12:0004:000524</t>
  </si>
  <si>
    <t>12:0029:000495</t>
  </si>
  <si>
    <t>12:0029:000495:0003:0001:00</t>
  </si>
  <si>
    <t>104B  :873127:00:------:--</t>
  </si>
  <si>
    <t>12:0004:000525</t>
  </si>
  <si>
    <t>12:0029:000496</t>
  </si>
  <si>
    <t>12:0029:000496:0003:0001:00</t>
  </si>
  <si>
    <t>104B  :873128:10:------:--</t>
  </si>
  <si>
    <t>12:0004:000526</t>
  </si>
  <si>
    <t>12:0029:000497</t>
  </si>
  <si>
    <t>12:0029:000497:0003:0001:00</t>
  </si>
  <si>
    <t>104B  :873129:20:873128:10</t>
  </si>
  <si>
    <t>12:0004:000527</t>
  </si>
  <si>
    <t>12:0029:000497:0004:0001:00</t>
  </si>
  <si>
    <t>104B  :873130:00:------:--</t>
  </si>
  <si>
    <t>12:0004:000528</t>
  </si>
  <si>
    <t>12:0029:000498</t>
  </si>
  <si>
    <t>12:0029:000498:0003:0001:00</t>
  </si>
  <si>
    <t>104B  :873131:00:------:--</t>
  </si>
  <si>
    <t>12:0004:000529</t>
  </si>
  <si>
    <t>12:0029:000499</t>
  </si>
  <si>
    <t>12:0029:000499:0003:0001:00</t>
  </si>
  <si>
    <t>104B  :873132:00:------:--</t>
  </si>
  <si>
    <t>12:0004:000530</t>
  </si>
  <si>
    <t>12:0029:000500</t>
  </si>
  <si>
    <t>12:0029:000500:0003:0001:00</t>
  </si>
  <si>
    <t>104B  :873133:00:------:--</t>
  </si>
  <si>
    <t>12:0004:000531</t>
  </si>
  <si>
    <t>12:0029:000501</t>
  </si>
  <si>
    <t>12:0029:000501:0003:0001:00</t>
  </si>
  <si>
    <t>104B  :873134:00:------:--</t>
  </si>
  <si>
    <t>12:0004:000532</t>
  </si>
  <si>
    <t>12:0029:000502</t>
  </si>
  <si>
    <t>12:0029:000502:0003:0001:00</t>
  </si>
  <si>
    <t>104B  :873135:00:------:--</t>
  </si>
  <si>
    <t>12:0004:000533</t>
  </si>
  <si>
    <t>12:0029:000503</t>
  </si>
  <si>
    <t>12:0029:000503:0003:0001:00</t>
  </si>
  <si>
    <t>104B  :873137:00:------:--</t>
  </si>
  <si>
    <t>12:0004:000534</t>
  </si>
  <si>
    <t>12:0029:000504</t>
  </si>
  <si>
    <t>12:0029:000504:0003:0001:00</t>
  </si>
  <si>
    <t>104B  :873138:00:------:--</t>
  </si>
  <si>
    <t>12:0004:000535</t>
  </si>
  <si>
    <t>12:0029:000505</t>
  </si>
  <si>
    <t>12:0029:000505:0003:0001:00</t>
  </si>
  <si>
    <t>104B  :873139:00:------:--</t>
  </si>
  <si>
    <t>12:0004:000536</t>
  </si>
  <si>
    <t>12:0029:000506</t>
  </si>
  <si>
    <t>12:0029:000506:0003:0001:00</t>
  </si>
  <si>
    <t>104B  :873140:00:------:--</t>
  </si>
  <si>
    <t>12:0004:000537</t>
  </si>
  <si>
    <t>12:0029:000507</t>
  </si>
  <si>
    <t>12:0029:000507:0003:0001:00</t>
  </si>
  <si>
    <t>104B  :873142:00:------:--</t>
  </si>
  <si>
    <t>12:0004:000538</t>
  </si>
  <si>
    <t>12:0029:000508</t>
  </si>
  <si>
    <t>12:0029:000508:0003:0001:00</t>
  </si>
  <si>
    <t>104B  :873143:00:------:--</t>
  </si>
  <si>
    <t>12:0004:000539</t>
  </si>
  <si>
    <t>12:0029:000509</t>
  </si>
  <si>
    <t>12:0029:000509:0003:0001:00</t>
  </si>
  <si>
    <t>104B  :873144:00:------:--</t>
  </si>
  <si>
    <t>12:0004:000540</t>
  </si>
  <si>
    <t>12:0029:000510</t>
  </si>
  <si>
    <t>12:0029:000510:0003:0001:00</t>
  </si>
  <si>
    <t>104B  :873145:00:------:--</t>
  </si>
  <si>
    <t>12:0004:000541</t>
  </si>
  <si>
    <t>12:0029:000511</t>
  </si>
  <si>
    <t>12:0029:000511:0003:0001:00</t>
  </si>
  <si>
    <t>104B  :873147:00:------:--</t>
  </si>
  <si>
    <t>12:0004:000542</t>
  </si>
  <si>
    <t>12:0029:000512</t>
  </si>
  <si>
    <t>12:0029:000512:0003:0001:00</t>
  </si>
  <si>
    <t>104B  :873148:00:------:--</t>
  </si>
  <si>
    <t>12:0004:000543</t>
  </si>
  <si>
    <t>12:0029:000513</t>
  </si>
  <si>
    <t>12:0029:000513:0003:0001:00</t>
  </si>
  <si>
    <t>104B  :873149:10:------:--</t>
  </si>
  <si>
    <t>12:0004:000544</t>
  </si>
  <si>
    <t>12:0029:000514</t>
  </si>
  <si>
    <t>12:0029:000514:0003:0001:00</t>
  </si>
  <si>
    <t>104B  :873150:20:873149:10</t>
  </si>
  <si>
    <t>12:0004:000545</t>
  </si>
  <si>
    <t>12:0029:000514:0004:0001:00</t>
  </si>
  <si>
    <t>104B  :873151:00:------:--</t>
  </si>
  <si>
    <t>12:0004:000546</t>
  </si>
  <si>
    <t>12:0029:000515</t>
  </si>
  <si>
    <t>12:0029:000515:0003:0001:00</t>
  </si>
  <si>
    <t>104B  :873152:00:------:--</t>
  </si>
  <si>
    <t>12:0004:000547</t>
  </si>
  <si>
    <t>12:0029:000516</t>
  </si>
  <si>
    <t>12:0029:000516:0003:0001:00</t>
  </si>
  <si>
    <t>104B  :873153:00:------:--</t>
  </si>
  <si>
    <t>12:0004:000548</t>
  </si>
  <si>
    <t>12:0029:000517</t>
  </si>
  <si>
    <t>12:0029:000517:0003:0001:00</t>
  </si>
  <si>
    <t>104B  :873154:00:------:--</t>
  </si>
  <si>
    <t>12:0004:000549</t>
  </si>
  <si>
    <t>12:0029:000518</t>
  </si>
  <si>
    <t>12:0029:000518:0003:0001:00</t>
  </si>
  <si>
    <t>104B  :873155:00:------:--</t>
  </si>
  <si>
    <t>12:0004:000550</t>
  </si>
  <si>
    <t>12:0029:000519</t>
  </si>
  <si>
    <t>12:0029:000519:0003:0001:00</t>
  </si>
  <si>
    <t>104B  :873156:00:------:--</t>
  </si>
  <si>
    <t>12:0004:000551</t>
  </si>
  <si>
    <t>12:0029:000520</t>
  </si>
  <si>
    <t>12:0029:000520:0003:0001:00</t>
  </si>
  <si>
    <t>104B  :873157:00:------:--</t>
  </si>
  <si>
    <t>12:0004:000552</t>
  </si>
  <si>
    <t>12:0029:000521</t>
  </si>
  <si>
    <t>12:0029:000521:0003:0001:00</t>
  </si>
  <si>
    <t>104B  :873158:00:------:--</t>
  </si>
  <si>
    <t>12:0004:000553</t>
  </si>
  <si>
    <t>12:0029:000522</t>
  </si>
  <si>
    <t>12:0029:000522:0003:0001:00</t>
  </si>
  <si>
    <t>104B  :873159:00:------:--</t>
  </si>
  <si>
    <t>12:0004:000554</t>
  </si>
  <si>
    <t>12:0029:000523</t>
  </si>
  <si>
    <t>12:0029:000523:0003:0001:00</t>
  </si>
  <si>
    <t>104B  :873160:00:------:--</t>
  </si>
  <si>
    <t>12:0004:000555</t>
  </si>
  <si>
    <t>12:0029:000524</t>
  </si>
  <si>
    <t>12:0029:000524:0003:0001:00</t>
  </si>
  <si>
    <t>104B  :873162:00:------:--</t>
  </si>
  <si>
    <t>12:0004:000556</t>
  </si>
  <si>
    <t>12:0029:000525</t>
  </si>
  <si>
    <t>12:0029:000525:0003:0001:00</t>
  </si>
  <si>
    <t>104B  :873163:00:------:--</t>
  </si>
  <si>
    <t>12:0004:000557</t>
  </si>
  <si>
    <t>12:0029:000526</t>
  </si>
  <si>
    <t>12:0029:000526:0003:0001:00</t>
  </si>
  <si>
    <t>104B  :873164:00:------:--</t>
  </si>
  <si>
    <t>12:0004:000558</t>
  </si>
  <si>
    <t>12:0029:000527</t>
  </si>
  <si>
    <t>12:0029:000527:0003:0001:00</t>
  </si>
  <si>
    <t>104B  :873165:00:------:--</t>
  </si>
  <si>
    <t>12:0004:000559</t>
  </si>
  <si>
    <t>12:0029:000528</t>
  </si>
  <si>
    <t>12:0029:000528:0003:0001:00</t>
  </si>
  <si>
    <t>104B  :873166:00:------:--</t>
  </si>
  <si>
    <t>12:0004:000560</t>
  </si>
  <si>
    <t>12:0029:000529</t>
  </si>
  <si>
    <t>12:0029:000529:0003:0001:00</t>
  </si>
  <si>
    <t>104B  :873167:00:------:--</t>
  </si>
  <si>
    <t>12:0004:000561</t>
  </si>
  <si>
    <t>12:0029:000530</t>
  </si>
  <si>
    <t>12:0029:000530:0003:0001:00</t>
  </si>
  <si>
    <t>104B  :873168:00:------:--</t>
  </si>
  <si>
    <t>12:0004:000562</t>
  </si>
  <si>
    <t>12:0029:000531</t>
  </si>
  <si>
    <t>12:0029:000531:0003:0001:00</t>
  </si>
  <si>
    <t>104B  :873169:00:------:--</t>
  </si>
  <si>
    <t>12:0004:000563</t>
  </si>
  <si>
    <t>12:0029:000532</t>
  </si>
  <si>
    <t>12:0029:000532:0003:0001:00</t>
  </si>
  <si>
    <t>104B  :873170:00:------:--</t>
  </si>
  <si>
    <t>12:0004:000564</t>
  </si>
  <si>
    <t>12:0029:000533</t>
  </si>
  <si>
    <t>12:0029:000533:0003:0001:00</t>
  </si>
  <si>
    <t>104B  :873171:00:------:--</t>
  </si>
  <si>
    <t>12:0004:000565</t>
  </si>
  <si>
    <t>12:0029:000534</t>
  </si>
  <si>
    <t>12:0029:000534:0003:0001:00</t>
  </si>
  <si>
    <t>104B  :873172:00:------:--</t>
  </si>
  <si>
    <t>12:0004:000566</t>
  </si>
  <si>
    <t>12:0029:000535</t>
  </si>
  <si>
    <t>12:0029:000535:0003:0001:00</t>
  </si>
  <si>
    <t>104B  :873174:00:------:--</t>
  </si>
  <si>
    <t>12:0004:000567</t>
  </si>
  <si>
    <t>12:0029:000536</t>
  </si>
  <si>
    <t>12:0029:000536:0003:0001:00</t>
  </si>
  <si>
    <t>104B  :873175:00:------:--</t>
  </si>
  <si>
    <t>12:0004:000568</t>
  </si>
  <si>
    <t>12:0029:000537</t>
  </si>
  <si>
    <t>12:0029:000537:0003:0001:00</t>
  </si>
  <si>
    <t>104B  :873176:00:------:--</t>
  </si>
  <si>
    <t>12:0004:000569</t>
  </si>
  <si>
    <t>12:0029:000538</t>
  </si>
  <si>
    <t>12:0029:000538:0003:0001:00</t>
  </si>
  <si>
    <t>104B  :873177:00:------:--</t>
  </si>
  <si>
    <t>12:0004:000570</t>
  </si>
  <si>
    <t>12:0029:000539</t>
  </si>
  <si>
    <t>12:0029:000539:0003:0001:00</t>
  </si>
  <si>
    <t>104B  :873178:00:------:--</t>
  </si>
  <si>
    <t>12:0004:000571</t>
  </si>
  <si>
    <t>12:0029:000540</t>
  </si>
  <si>
    <t>12:0029:000540:0003:0001:00</t>
  </si>
  <si>
    <t>104B  :873179:00:------:--</t>
  </si>
  <si>
    <t>12:0004:000572</t>
  </si>
  <si>
    <t>12:0029:000541</t>
  </si>
  <si>
    <t>12:0029:000541:0003:0001:00</t>
  </si>
  <si>
    <t>104B  :873180:00:------:--</t>
  </si>
  <si>
    <t>12:0004:000573</t>
  </si>
  <si>
    <t>12:0029:000542</t>
  </si>
  <si>
    <t>12:0029:000542:0003:0001:00</t>
  </si>
  <si>
    <t>104B  :873182:00:------:--</t>
  </si>
  <si>
    <t>12:0004:000574</t>
  </si>
  <si>
    <t>12:0029:000543</t>
  </si>
  <si>
    <t>12:0029:000543:0003:0001:00</t>
  </si>
  <si>
    <t>104B  :873183:00:------:--</t>
  </si>
  <si>
    <t>12:0004:000575</t>
  </si>
  <si>
    <t>12:0029:000544</t>
  </si>
  <si>
    <t>12:0029:000544:0003:0001:00</t>
  </si>
  <si>
    <t>104B  :873185:00:------:--</t>
  </si>
  <si>
    <t>12:0004:000576</t>
  </si>
  <si>
    <t>12:0029:000545</t>
  </si>
  <si>
    <t>12:0029:000545:0003:0001:00</t>
  </si>
  <si>
    <t>104B  :873186:00:------:--</t>
  </si>
  <si>
    <t>12:0004:000577</t>
  </si>
  <si>
    <t>12:0029:000546</t>
  </si>
  <si>
    <t>12:0029:000546:0003:0001:00</t>
  </si>
  <si>
    <t>104B  :873187:00:------:--</t>
  </si>
  <si>
    <t>12:0004:000578</t>
  </si>
  <si>
    <t>12:0029:000547</t>
  </si>
  <si>
    <t>12:0029:000547:0003:0001:00</t>
  </si>
  <si>
    <t>104B  :873188:00:------:--</t>
  </si>
  <si>
    <t>12:0004:000579</t>
  </si>
  <si>
    <t>12:0029:000548</t>
  </si>
  <si>
    <t>12:0029:000548:0003:0001:00</t>
  </si>
  <si>
    <t>104B  :873189:00:------:--</t>
  </si>
  <si>
    <t>12:0004:000580</t>
  </si>
  <si>
    <t>12:0029:000549</t>
  </si>
  <si>
    <t>12:0029:000549:0003:0001:00</t>
  </si>
  <si>
    <t>104B  :873190:00:------:--</t>
  </si>
  <si>
    <t>12:0004:000581</t>
  </si>
  <si>
    <t>12:0029:000550</t>
  </si>
  <si>
    <t>12:0029:000550:0003:0001:00</t>
  </si>
  <si>
    <t>104B  :873191:00:------:--</t>
  </si>
  <si>
    <t>12:0004:000582</t>
  </si>
  <si>
    <t>12:0029:000551</t>
  </si>
  <si>
    <t>12:0029:000551:0003:0001:00</t>
  </si>
  <si>
    <t>104B  :873192:00:------:--</t>
  </si>
  <si>
    <t>12:0004:000583</t>
  </si>
  <si>
    <t>12:0029:000552</t>
  </si>
  <si>
    <t>12:0029:000552:0003:0001:00</t>
  </si>
  <si>
    <t>104B  :873193:00:------:--</t>
  </si>
  <si>
    <t>12:0004:000584</t>
  </si>
  <si>
    <t>12:0029:000553</t>
  </si>
  <si>
    <t>12:0029:000553:0003:0001:00</t>
  </si>
  <si>
    <t>104B  :873194:00:------:--</t>
  </si>
  <si>
    <t>12:0004:000585</t>
  </si>
  <si>
    <t>12:0029:000554</t>
  </si>
  <si>
    <t>12:0029:000554:0003:0001:00</t>
  </si>
  <si>
    <t>104B  :873195:00:------:--</t>
  </si>
  <si>
    <t>12:0004:000586</t>
  </si>
  <si>
    <t>12:0029:000555</t>
  </si>
  <si>
    <t>12:0029:000555:0003:0001:00</t>
  </si>
  <si>
    <t>104B  :873196:10:------:--</t>
  </si>
  <si>
    <t>12:0004:000587</t>
  </si>
  <si>
    <t>12:0029:000556</t>
  </si>
  <si>
    <t>12:0029:000556:0003:0001:00</t>
  </si>
  <si>
    <t>104B  :873197:20:873196:10</t>
  </si>
  <si>
    <t>12:0004:000588</t>
  </si>
  <si>
    <t>12:0029:000556:0004:0001:00</t>
  </si>
  <si>
    <t>104B  :873198:00:------:--</t>
  </si>
  <si>
    <t>12:0004:000589</t>
  </si>
  <si>
    <t>12:0029:000557</t>
  </si>
  <si>
    <t>12:0029:000557:0003:0001:00</t>
  </si>
  <si>
    <t>104B  :873199:00:------:--</t>
  </si>
  <si>
    <t>12:0004:000590</t>
  </si>
  <si>
    <t>12:0029:000558</t>
  </si>
  <si>
    <t>12:0029:000558:0003:0001:00</t>
  </si>
  <si>
    <t>104B  :873200:00:------:--</t>
  </si>
  <si>
    <t>12:0004:000591</t>
  </si>
  <si>
    <t>12:0029:000559</t>
  </si>
  <si>
    <t>12:0029:000559:0003:0001:00</t>
  </si>
  <si>
    <t>104B  :873202:00:------:--</t>
  </si>
  <si>
    <t>12:0004:000592</t>
  </si>
  <si>
    <t>12:0029:000560</t>
  </si>
  <si>
    <t>12:0029:000560:0003:0001:00</t>
  </si>
  <si>
    <t>104B  :873204:10:------:--</t>
  </si>
  <si>
    <t>12:0004:000593</t>
  </si>
  <si>
    <t>12:0029:000561</t>
  </si>
  <si>
    <t>12:0029:000561:0003:0001:00</t>
  </si>
  <si>
    <t>104B  :873205:20:873204:10</t>
  </si>
  <si>
    <t>12:0004:000594</t>
  </si>
  <si>
    <t>12:0029:000561:0004:0001:00</t>
  </si>
  <si>
    <t>104B  :873206:00:------:--</t>
  </si>
  <si>
    <t>12:0004:000595</t>
  </si>
  <si>
    <t>12:0029:000562</t>
  </si>
  <si>
    <t>12:0029:000562:0003:0001:00</t>
  </si>
  <si>
    <t>104B  :873207:00:------:--</t>
  </si>
  <si>
    <t>12:0004:000596</t>
  </si>
  <si>
    <t>12:0029:000563</t>
  </si>
  <si>
    <t>12:0029:000563:0003:0001:00</t>
  </si>
  <si>
    <t>104B  :873208:00:------:--</t>
  </si>
  <si>
    <t>12:0004:000597</t>
  </si>
  <si>
    <t>12:0029:000564</t>
  </si>
  <si>
    <t>12:0029:000564:0003:0001:00</t>
  </si>
  <si>
    <t>104B  :873209:00:------:--</t>
  </si>
  <si>
    <t>12:0004:000598</t>
  </si>
  <si>
    <t>12:0029:000565</t>
  </si>
  <si>
    <t>12:0029:000565:0003:0001:00</t>
  </si>
  <si>
    <t>104B  :873210:00:------:--</t>
  </si>
  <si>
    <t>12:0004:000599</t>
  </si>
  <si>
    <t>12:0029:000566</t>
  </si>
  <si>
    <t>12:0029:000566:0003:0001:00</t>
  </si>
  <si>
    <t>104B  :873211:00:------:--</t>
  </si>
  <si>
    <t>12:0004:000600</t>
  </si>
  <si>
    <t>12:0029:000567</t>
  </si>
  <si>
    <t>12:0029:000567:0003:0001:00</t>
  </si>
  <si>
    <t>104B  :873212:00:------:--</t>
  </si>
  <si>
    <t>12:0004:000601</t>
  </si>
  <si>
    <t>12:0029:000568</t>
  </si>
  <si>
    <t>12:0029:000568:0003:0001:00</t>
  </si>
  <si>
    <t>104B  :873213:00:------:--</t>
  </si>
  <si>
    <t>12:0004:000602</t>
  </si>
  <si>
    <t>12:0029:000569</t>
  </si>
  <si>
    <t>12:0029:000569:0003:0001:00</t>
  </si>
  <si>
    <t>104B  :873214:00:------:--</t>
  </si>
  <si>
    <t>12:0004:000603</t>
  </si>
  <si>
    <t>12:0029:000570</t>
  </si>
  <si>
    <t>12:0029:000570:0003:0001:00</t>
  </si>
  <si>
    <t>104B  :873215:00:------:--</t>
  </si>
  <si>
    <t>12:0004:000604</t>
  </si>
  <si>
    <t>12:0029:000571</t>
  </si>
  <si>
    <t>12:0029:000571:0003:0001:00</t>
  </si>
  <si>
    <t>104B  :873216:00:------:--</t>
  </si>
  <si>
    <t>12:0004:000605</t>
  </si>
  <si>
    <t>12:0029:000572</t>
  </si>
  <si>
    <t>12:0029:000572:0003:0001:00</t>
  </si>
  <si>
    <t>104B  :873217:00:------:--</t>
  </si>
  <si>
    <t>12:0004:000606</t>
  </si>
  <si>
    <t>12:0029:000573</t>
  </si>
  <si>
    <t>12:0029:000573:0003:0001:00</t>
  </si>
  <si>
    <t>104B  :873218:00:------:--</t>
  </si>
  <si>
    <t>12:0004:000607</t>
  </si>
  <si>
    <t>12:0029:000574</t>
  </si>
  <si>
    <t>12:0029:000574:0003:0001:00</t>
  </si>
  <si>
    <t>104B  :873219:00:------:--</t>
  </si>
  <si>
    <t>12:0004:000608</t>
  </si>
  <si>
    <t>12:0029:000575</t>
  </si>
  <si>
    <t>12:0029:000575:0003:0001:00</t>
  </si>
  <si>
    <t>104B  :873220:00:------:--</t>
  </si>
  <si>
    <t>12:0004:000609</t>
  </si>
  <si>
    <t>12:0029:000576</t>
  </si>
  <si>
    <t>12:0029:000576:0003:0001:00</t>
  </si>
  <si>
    <t>104B  :873222:00:------:--</t>
  </si>
  <si>
    <t>12:0004:000610</t>
  </si>
  <si>
    <t>12:0029:000577</t>
  </si>
  <si>
    <t>12:0029:000577:0003:0001:00</t>
  </si>
  <si>
    <t>104B  :873223:00:------:--</t>
  </si>
  <si>
    <t>12:0004:000611</t>
  </si>
  <si>
    <t>12:0029:000578</t>
  </si>
  <si>
    <t>12:0029:000578:0003:0001:00</t>
  </si>
  <si>
    <t>104B  :873225:00:------:--</t>
  </si>
  <si>
    <t>12:0004:000612</t>
  </si>
  <si>
    <t>12:0029:000579</t>
  </si>
  <si>
    <t>12:0029:000579:0003:0001:00</t>
  </si>
  <si>
    <t>104B  :873226:00:------:--</t>
  </si>
  <si>
    <t>12:0004:000613</t>
  </si>
  <si>
    <t>12:0029:000580</t>
  </si>
  <si>
    <t>12:0029:000580:0003:0001:00</t>
  </si>
  <si>
    <t>104B  :873227:00:------:--</t>
  </si>
  <si>
    <t>12:0004:000614</t>
  </si>
  <si>
    <t>12:0029:000581</t>
  </si>
  <si>
    <t>12:0029:000581:0003:0001:00</t>
  </si>
  <si>
    <t>104B  :873228:00:------:--</t>
  </si>
  <si>
    <t>12:0004:000615</t>
  </si>
  <si>
    <t>12:0029:000582</t>
  </si>
  <si>
    <t>12:0029:000582:0003:0001:00</t>
  </si>
  <si>
    <t>104B  :873229:00:------:--</t>
  </si>
  <si>
    <t>12:0004:000616</t>
  </si>
  <si>
    <t>12:0029:000583</t>
  </si>
  <si>
    <t>12:0029:000583:0003:0001:00</t>
  </si>
  <si>
    <t>104B  :873230:00:------:--</t>
  </si>
  <si>
    <t>12:0004:000617</t>
  </si>
  <si>
    <t>12:0029:000584</t>
  </si>
  <si>
    <t>12:0029:000584:0003:0001:00</t>
  </si>
  <si>
    <t>104B  :873231:10:------:--</t>
  </si>
  <si>
    <t>12:0004:000618</t>
  </si>
  <si>
    <t>12:0029:000585</t>
  </si>
  <si>
    <t>12:0029:000585:0003:0001:00</t>
  </si>
  <si>
    <t>104B  :873232:20:873231:10</t>
  </si>
  <si>
    <t>12:0004:000619</t>
  </si>
  <si>
    <t>12:0029:000585:0004:0001:00</t>
  </si>
  <si>
    <t>104B  :873233:00:------:--</t>
  </si>
  <si>
    <t>12:0004:000620</t>
  </si>
  <si>
    <t>12:0029:000586</t>
  </si>
  <si>
    <t>12:0029:000586:0003:0001:00</t>
  </si>
  <si>
    <t>104B  :873234:00:------:--</t>
  </si>
  <si>
    <t>12:0004:000621</t>
  </si>
  <si>
    <t>12:0029:000587</t>
  </si>
  <si>
    <t>12:0029:000587:0003:0001:00</t>
  </si>
  <si>
    <t>104B  :873235:00:------:--</t>
  </si>
  <si>
    <t>12:0004:000622</t>
  </si>
  <si>
    <t>12:0029:000588</t>
  </si>
  <si>
    <t>12:0029:000588:0003:0001:00</t>
  </si>
  <si>
    <t>104B  :873236:00:------:--</t>
  </si>
  <si>
    <t>12:0004:000623</t>
  </si>
  <si>
    <t>12:0029:000589</t>
  </si>
  <si>
    <t>12:0029:000589:0003:0001:00</t>
  </si>
  <si>
    <t>104B  :873237:00:------:--</t>
  </si>
  <si>
    <t>12:0004:000624</t>
  </si>
  <si>
    <t>12:0029:000590</t>
  </si>
  <si>
    <t>12:0029:000590:0003:0001:00</t>
  </si>
  <si>
    <t>104B  :873238:00:------:--</t>
  </si>
  <si>
    <t>12:0004:000625</t>
  </si>
  <si>
    <t>12:0029:000591</t>
  </si>
  <si>
    <t>12:0029:000591:0003:0001:00</t>
  </si>
  <si>
    <t>104B  :873239:00:------:--</t>
  </si>
  <si>
    <t>12:0004:000626</t>
  </si>
  <si>
    <t>12:0029:000592</t>
  </si>
  <si>
    <t>12:0029:000592:0003:0001:00</t>
  </si>
  <si>
    <t>104B  :873240:00:------:--</t>
  </si>
  <si>
    <t>12:0004:000627</t>
  </si>
  <si>
    <t>12:0029:000593</t>
  </si>
  <si>
    <t>12:0029:000593:0003:0001:00</t>
  </si>
  <si>
    <t>104B  :873242:00:------:--</t>
  </si>
  <si>
    <t>12:0004:000628</t>
  </si>
  <si>
    <t>12:0029:000594</t>
  </si>
  <si>
    <t>12:0029:000594:0003:0001:00</t>
  </si>
  <si>
    <t>104B  :873243:00:------:--</t>
  </si>
  <si>
    <t>12:0004:000629</t>
  </si>
  <si>
    <t>12:0029:000595</t>
  </si>
  <si>
    <t>12:0029:000595:0003:0001:00</t>
  </si>
  <si>
    <t>104B  :873244:00:------:--</t>
  </si>
  <si>
    <t>12:0004:000630</t>
  </si>
  <si>
    <t>12:0029:000596</t>
  </si>
  <si>
    <t>12:0029:000596:0003:0001:00</t>
  </si>
  <si>
    <t>104B  :873245:00:------:--</t>
  </si>
  <si>
    <t>12:0004:000631</t>
  </si>
  <si>
    <t>12:0029:000597</t>
  </si>
  <si>
    <t>12:0029:000597:0003:0001:00</t>
  </si>
  <si>
    <t>104B  :873246:00:------:--</t>
  </si>
  <si>
    <t>12:0004:000632</t>
  </si>
  <si>
    <t>12:0029:000598</t>
  </si>
  <si>
    <t>12:0029:000598:0003:0001:00</t>
  </si>
  <si>
    <t>104B  :873247:00:------:--</t>
  </si>
  <si>
    <t>12:0004:000633</t>
  </si>
  <si>
    <t>12:0029:000599</t>
  </si>
  <si>
    <t>12:0029:000599:0003:0001:00</t>
  </si>
  <si>
    <t>104B  :873248:00:------:--</t>
  </si>
  <si>
    <t>12:0004:000634</t>
  </si>
  <si>
    <t>12:0029:000600</t>
  </si>
  <si>
    <t>12:0029:000600:0003:0001:00</t>
  </si>
  <si>
    <t>104B  :873249:00:------:--</t>
  </si>
  <si>
    <t>12:0004:000635</t>
  </si>
  <si>
    <t>12:0029:000601</t>
  </si>
  <si>
    <t>12:0029:000601:0003:0001:00</t>
  </si>
  <si>
    <t>104B  :873250:00:------:--</t>
  </si>
  <si>
    <t>12:0004:000636</t>
  </si>
  <si>
    <t>12:0029:000602</t>
  </si>
  <si>
    <t>12:0029:000602:0003:0001:00</t>
  </si>
  <si>
    <t>104B  :873252:00:------:--</t>
  </si>
  <si>
    <t>12:0004:000637</t>
  </si>
  <si>
    <t>12:0029:000603</t>
  </si>
  <si>
    <t>12:0029:000603:0003:0001:00</t>
  </si>
  <si>
    <t>104B  :873253:10:------:--</t>
  </si>
  <si>
    <t>12:0004:000638</t>
  </si>
  <si>
    <t>12:0029:000604</t>
  </si>
  <si>
    <t>12:0029:000604:0003:0001:00</t>
  </si>
  <si>
    <t>104B  :873254:20:873253:10</t>
  </si>
  <si>
    <t>12:0004:000639</t>
  </si>
  <si>
    <t>12:0029:000604:0004:0001:00</t>
  </si>
  <si>
    <t>104B  :873255:00:------:--</t>
  </si>
  <si>
    <t>12:0004:000640</t>
  </si>
  <si>
    <t>12:0029:000605</t>
  </si>
  <si>
    <t>12:0029:000605:0003:0001:00</t>
  </si>
  <si>
    <t>104B  :873256:00:------:--</t>
  </si>
  <si>
    <t>12:0004:000641</t>
  </si>
  <si>
    <t>12:0029:000606</t>
  </si>
  <si>
    <t>12:0029:000606:0003:0001:00</t>
  </si>
  <si>
    <t>104B  :873257:00:------:--</t>
  </si>
  <si>
    <t>12:0004:000642</t>
  </si>
  <si>
    <t>12:0029:000607</t>
  </si>
  <si>
    <t>12:0029:000607:0003:0001:00</t>
  </si>
  <si>
    <t>104B  :873258:00:------:--</t>
  </si>
  <si>
    <t>12:0004:000643</t>
  </si>
  <si>
    <t>12:0029:000608</t>
  </si>
  <si>
    <t>12:0029:000608:0003:0001:00</t>
  </si>
  <si>
    <t>104B  :873259:00:------:--</t>
  </si>
  <si>
    <t>12:0004:000644</t>
  </si>
  <si>
    <t>12:0029:000609</t>
  </si>
  <si>
    <t>12:0029:000609:0003:0001:00</t>
  </si>
  <si>
    <t>104B  :873260:00:------:--</t>
  </si>
  <si>
    <t>12:0004:000645</t>
  </si>
  <si>
    <t>12:0029:000610</t>
  </si>
  <si>
    <t>12:0029:000610:0003:0001:00</t>
  </si>
  <si>
    <t>104B  :873262:00:------:--</t>
  </si>
  <si>
    <t>12:0004:000646</t>
  </si>
  <si>
    <t>12:0029:000611</t>
  </si>
  <si>
    <t>12:0029:000611:0003:0001:00</t>
  </si>
  <si>
    <t>104B  :873263:00:------:--</t>
  </si>
  <si>
    <t>12:0004:000647</t>
  </si>
  <si>
    <t>12:0029:000612</t>
  </si>
  <si>
    <t>12:0029:000612:0003:0001:00</t>
  </si>
  <si>
    <t>104B  :873264:00:------:--</t>
  </si>
  <si>
    <t>12:0004:000648</t>
  </si>
  <si>
    <t>12:0029:000613</t>
  </si>
  <si>
    <t>12:0029:000613:0003:0001:00</t>
  </si>
  <si>
    <t>104B  :873265:00:------:--</t>
  </si>
  <si>
    <t>12:0004:000649</t>
  </si>
  <si>
    <t>12:0029:000614</t>
  </si>
  <si>
    <t>12:0029:000614:0003:0001:00</t>
  </si>
  <si>
    <t>104B  :873266:00:------:--</t>
  </si>
  <si>
    <t>12:0004:000650</t>
  </si>
  <si>
    <t>12:0029:000615</t>
  </si>
  <si>
    <t>12:0029:000615:0003:0001:00</t>
  </si>
  <si>
    <t>104B  :873267:00:------:--</t>
  </si>
  <si>
    <t>12:0004:000651</t>
  </si>
  <si>
    <t>12:0029:000616</t>
  </si>
  <si>
    <t>12:0029:000616:0003:0001:00</t>
  </si>
  <si>
    <t>104B  :873268:00:------:--</t>
  </si>
  <si>
    <t>12:0004:000652</t>
  </si>
  <si>
    <t>12:0029:000617</t>
  </si>
  <si>
    <t>12:0029:000617:0003:0001:00</t>
  </si>
  <si>
    <t>104B  :873269:00:------:--</t>
  </si>
  <si>
    <t>12:0004:000653</t>
  </si>
  <si>
    <t>12:0029:000618</t>
  </si>
  <si>
    <t>12:0029:000618:0003:0001:00</t>
  </si>
  <si>
    <t>104B  :873270:00:------:--</t>
  </si>
  <si>
    <t>12:0004:000654</t>
  </si>
  <si>
    <t>12:0029:000619</t>
  </si>
  <si>
    <t>12:0029:000619:0003:0001:00</t>
  </si>
  <si>
    <t>104B  :873271:00:------:--</t>
  </si>
  <si>
    <t>12:0004:000655</t>
  </si>
  <si>
    <t>12:0029:000620</t>
  </si>
  <si>
    <t>12:0029:000620:0003:0001:00</t>
  </si>
  <si>
    <t>104B  :873272:00:------:--</t>
  </si>
  <si>
    <t>12:0004:000656</t>
  </si>
  <si>
    <t>12:0029:000621</t>
  </si>
  <si>
    <t>12:0029:000621:0003:0001:00</t>
  </si>
  <si>
    <t>104B  :873273:00:------:--</t>
  </si>
  <si>
    <t>12:0004:000657</t>
  </si>
  <si>
    <t>12:0029:000622</t>
  </si>
  <si>
    <t>12:0029:000622:0003:0001:00</t>
  </si>
  <si>
    <t>104B  :873274:00:------:--</t>
  </si>
  <si>
    <t>12:0004:000658</t>
  </si>
  <si>
    <t>12:0029:000623</t>
  </si>
  <si>
    <t>12:0029:000623:0003:0001:00</t>
  </si>
  <si>
    <t>104B  :873276:00:------:--</t>
  </si>
  <si>
    <t>12:0004:000659</t>
  </si>
  <si>
    <t>12:0029:000624</t>
  </si>
  <si>
    <t>12:0029:000624:0003:0001:00</t>
  </si>
  <si>
    <t>104B  :873277:00:------:--</t>
  </si>
  <si>
    <t>12:0004:000660</t>
  </si>
  <si>
    <t>12:0029:000625</t>
  </si>
  <si>
    <t>12:0029:000625:0003:0001:00</t>
  </si>
  <si>
    <t>104B  :873278:00:------:--</t>
  </si>
  <si>
    <t>12:0004:000661</t>
  </si>
  <si>
    <t>12:0029:000626</t>
  </si>
  <si>
    <t>12:0029:000626:0003:0001:00</t>
  </si>
  <si>
    <t>104B  :873279:10:------:--</t>
  </si>
  <si>
    <t>12:0004:000662</t>
  </si>
  <si>
    <t>12:0029:000627</t>
  </si>
  <si>
    <t>12:0029:000627:0003:0001:00</t>
  </si>
  <si>
    <t>104B  :873280:20:873279:10</t>
  </si>
  <si>
    <t>12:0004:000663</t>
  </si>
  <si>
    <t>12:0029:000627:0004:0001:00</t>
  </si>
  <si>
    <t>104B  :873282:00:------:--</t>
  </si>
  <si>
    <t>12:0004:000664</t>
  </si>
  <si>
    <t>12:0029:000628</t>
  </si>
  <si>
    <t>12:0029:000628:0003:0001:00</t>
  </si>
  <si>
    <t>104B  :873283:00:------:--</t>
  </si>
  <si>
    <t>12:0004:000665</t>
  </si>
  <si>
    <t>12:0029:000629</t>
  </si>
  <si>
    <t>12:0029:000629:0003:0001:00</t>
  </si>
  <si>
    <t>104B  :873284:00:------:--</t>
  </si>
  <si>
    <t>12:0004:000666</t>
  </si>
  <si>
    <t>12:0029:000630</t>
  </si>
  <si>
    <t>12:0029:000630:0003:0001:00</t>
  </si>
  <si>
    <t>104B  :873285:00:------:--</t>
  </si>
  <si>
    <t>12:0004:000667</t>
  </si>
  <si>
    <t>12:0029:000631</t>
  </si>
  <si>
    <t>12:0029:000631:0003:0001:00</t>
  </si>
  <si>
    <t>104B  :873286:10:------:--</t>
  </si>
  <si>
    <t>12:0004:000668</t>
  </si>
  <si>
    <t>12:0029:000632</t>
  </si>
  <si>
    <t>12:0029:000632:0003:0001:00</t>
  </si>
  <si>
    <t>104B  :873287:20:873286:10</t>
  </si>
  <si>
    <t>12:0004:000669</t>
  </si>
  <si>
    <t>12:0029:000632:0004:0001:00</t>
  </si>
  <si>
    <t>104B  :873288:00:------:--</t>
  </si>
  <si>
    <t>12:0004:000670</t>
  </si>
  <si>
    <t>12:0029:000633</t>
  </si>
  <si>
    <t>12:0029:000633:0003:0001:00</t>
  </si>
  <si>
    <t>104B  :873289:00:------:--</t>
  </si>
  <si>
    <t>12:0004:000671</t>
  </si>
  <si>
    <t>12:0029:000634</t>
  </si>
  <si>
    <t>12:0029:000634:0003:0001:00</t>
  </si>
  <si>
    <t>104B  :873290:00:------:--</t>
  </si>
  <si>
    <t>12:0004:000672</t>
  </si>
  <si>
    <t>12:0029:000635</t>
  </si>
  <si>
    <t>12:0029:000635:0003:0001:00</t>
  </si>
  <si>
    <t>104B  :873291:00:------:--</t>
  </si>
  <si>
    <t>12:0004:000673</t>
  </si>
  <si>
    <t>12:0029:000636</t>
  </si>
  <si>
    <t>12:0029:000636:0003:0001:00</t>
  </si>
  <si>
    <t>104B  :873292:00:------:--</t>
  </si>
  <si>
    <t>12:0004:000674</t>
  </si>
  <si>
    <t>12:0029:000637</t>
  </si>
  <si>
    <t>12:0029:000637:0003:0001:00</t>
  </si>
  <si>
    <t>104B  :873293:00:------:--</t>
  </si>
  <si>
    <t>12:0004:000675</t>
  </si>
  <si>
    <t>12:0029:000638</t>
  </si>
  <si>
    <t>12:0029:000638:0003:0001:00</t>
  </si>
  <si>
    <t>104B  :873294:00:------:--</t>
  </si>
  <si>
    <t>12:0004:000676</t>
  </si>
  <si>
    <t>12:0029:000639</t>
  </si>
  <si>
    <t>12:0029:000639:0003:0001:00</t>
  </si>
  <si>
    <t>104B  :873295:00:------:--</t>
  </si>
  <si>
    <t>12:0004:000677</t>
  </si>
  <si>
    <t>12:0029:000640</t>
  </si>
  <si>
    <t>12:0029:000640:0003:0001:00</t>
  </si>
  <si>
    <t>104B  :873296:00:------:--</t>
  </si>
  <si>
    <t>12:0004:000678</t>
  </si>
  <si>
    <t>12:0029:000641</t>
  </si>
  <si>
    <t>12:0029:000641:0003:0001:00</t>
  </si>
  <si>
    <t>104B  :873297:00:------:--</t>
  </si>
  <si>
    <t>12:0004:000679</t>
  </si>
  <si>
    <t>12:0029:000642</t>
  </si>
  <si>
    <t>12:0029:000642:0003:0001:00</t>
  </si>
  <si>
    <t>104B  :873298:00:------:--</t>
  </si>
  <si>
    <t>12:0004:000680</t>
  </si>
  <si>
    <t>12:0029:000643</t>
  </si>
  <si>
    <t>12:0029:000643:0003:0001:00</t>
  </si>
  <si>
    <t>104B  :873299:00:------:--</t>
  </si>
  <si>
    <t>12:0004:000681</t>
  </si>
  <si>
    <t>12:0029:000644</t>
  </si>
  <si>
    <t>12:0029:000644:0003:0001:00</t>
  </si>
  <si>
    <t>104B  :873302:00:------:--</t>
  </si>
  <si>
    <t>12:0004:000682</t>
  </si>
  <si>
    <t>12:0029:000645</t>
  </si>
  <si>
    <t>12:0029:000645:0003:0001:00</t>
  </si>
  <si>
    <t>104B  :873303:00:------:--</t>
  </si>
  <si>
    <t>12:0004:000683</t>
  </si>
  <si>
    <t>12:0029:000646</t>
  </si>
  <si>
    <t>12:0029:000646:0003:0001:00</t>
  </si>
  <si>
    <t>104B  :873304:00:------:--</t>
  </si>
  <si>
    <t>12:0004:000684</t>
  </si>
  <si>
    <t>12:0029:000647</t>
  </si>
  <si>
    <t>12:0029:000647:0003:0001:00</t>
  </si>
  <si>
    <t>104B  :873305:00:------:--</t>
  </si>
  <si>
    <t>12:0004:000685</t>
  </si>
  <si>
    <t>12:0029:000648</t>
  </si>
  <si>
    <t>12:0029:000648:0003:0001:00</t>
  </si>
  <si>
    <t>104B  :873306:00:------:--</t>
  </si>
  <si>
    <t>12:0004:000686</t>
  </si>
  <si>
    <t>12:0029:000649</t>
  </si>
  <si>
    <t>12:0029:000649:0003:0001:00</t>
  </si>
  <si>
    <t>104B  :873307:00:------:--</t>
  </si>
  <si>
    <t>12:0004:000687</t>
  </si>
  <si>
    <t>12:0029:000650</t>
  </si>
  <si>
    <t>12:0029:000650:0003:0001:00</t>
  </si>
  <si>
    <t>104B  :873308:00:------:--</t>
  </si>
  <si>
    <t>12:0004:000688</t>
  </si>
  <si>
    <t>12:0029:000651</t>
  </si>
  <si>
    <t>12:0029:000651:0003:0001:00</t>
  </si>
  <si>
    <t>104B  :873310:00:------:--</t>
  </si>
  <si>
    <t>12:0004:000689</t>
  </si>
  <si>
    <t>12:0029:000652</t>
  </si>
  <si>
    <t>12:0029:000652:0003:0001:00</t>
  </si>
  <si>
    <t>104B  :873311:00:------:--</t>
  </si>
  <si>
    <t>12:0004:000690</t>
  </si>
  <si>
    <t>12:0029:000653</t>
  </si>
  <si>
    <t>12:0029:000653:0003:0001:00</t>
  </si>
  <si>
    <t>104B  :873312:00:------:--</t>
  </si>
  <si>
    <t>12:0004:000691</t>
  </si>
  <si>
    <t>12:0029:000654</t>
  </si>
  <si>
    <t>12:0029:000654:0003:0001:00</t>
  </si>
  <si>
    <t>104B  :873313:00:------:--</t>
  </si>
  <si>
    <t>12:0004:000692</t>
  </si>
  <si>
    <t>12:0029:000655</t>
  </si>
  <si>
    <t>12:0029:000655:0003:0001:00</t>
  </si>
  <si>
    <t>104B  :873314:00:------:--</t>
  </si>
  <si>
    <t>12:0004:000693</t>
  </si>
  <si>
    <t>12:0029:000656</t>
  </si>
  <si>
    <t>12:0029:000656:0003:0001:00</t>
  </si>
  <si>
    <t>104B  :873315:00:------:--</t>
  </si>
  <si>
    <t>12:0004:000694</t>
  </si>
  <si>
    <t>12:0029:000657</t>
  </si>
  <si>
    <t>12:0029:000657:0003:0001:00</t>
  </si>
  <si>
    <t>104B  :873316:00:------:--</t>
  </si>
  <si>
    <t>12:0004:000695</t>
  </si>
  <si>
    <t>12:0029:000658</t>
  </si>
  <si>
    <t>12:0029:000658:0003:0001:00</t>
  </si>
  <si>
    <t>104B  :873317:00:------:--</t>
  </si>
  <si>
    <t>12:0004:000696</t>
  </si>
  <si>
    <t>12:0029:000659</t>
  </si>
  <si>
    <t>12:0029:000659:0003:0001:00</t>
  </si>
  <si>
    <t>104B  :873318:10:------:--</t>
  </si>
  <si>
    <t>12:0004:000697</t>
  </si>
  <si>
    <t>12:0029:000660</t>
  </si>
  <si>
    <t>12:0029:000660:0003:0001:00</t>
  </si>
  <si>
    <t>104B  :873319:20:873318:10</t>
  </si>
  <si>
    <t>12:0004:000698</t>
  </si>
  <si>
    <t>12:0029:000660:0004:0001:00</t>
  </si>
  <si>
    <t>104F  :871002:00:------:--</t>
  </si>
  <si>
    <t>12:0008:000001</t>
  </si>
  <si>
    <t>12:0030:000001</t>
  </si>
  <si>
    <t>12:0030:000001:0003:0001:00</t>
  </si>
  <si>
    <t>104F  :871003:00:------:--</t>
  </si>
  <si>
    <t>12:0008:000002</t>
  </si>
  <si>
    <t>12:0030:000002</t>
  </si>
  <si>
    <t>12:0030:000002:0003:0001:00</t>
  </si>
  <si>
    <t>104F  :871004:00:------:--</t>
  </si>
  <si>
    <t>12:0008:000003</t>
  </si>
  <si>
    <t>12:0030:000003</t>
  </si>
  <si>
    <t>12:0030:000003:0003:0001:00</t>
  </si>
  <si>
    <t>104F  :871005:00:------:--</t>
  </si>
  <si>
    <t>12:0008:000004</t>
  </si>
  <si>
    <t>12:0030:000004</t>
  </si>
  <si>
    <t>12:0030:000004:0003:0001:00</t>
  </si>
  <si>
    <t>104F  :871006:00:------:--</t>
  </si>
  <si>
    <t>12:0008:000005</t>
  </si>
  <si>
    <t>12:0030:000005</t>
  </si>
  <si>
    <t>12:0030:000005:0003:0001:00</t>
  </si>
  <si>
    <t>104F  :871007:00:------:--</t>
  </si>
  <si>
    <t>12:0008:000006</t>
  </si>
  <si>
    <t>12:0030:000006</t>
  </si>
  <si>
    <t>12:0030:000006:0003:0001:00</t>
  </si>
  <si>
    <t>104F  :871008:00:------:--</t>
  </si>
  <si>
    <t>12:0008:000007</t>
  </si>
  <si>
    <t>12:0030:000007</t>
  </si>
  <si>
    <t>12:0030:000007:0003:0001:00</t>
  </si>
  <si>
    <t>104F  :871009:00:------:--</t>
  </si>
  <si>
    <t>12:0008:000008</t>
  </si>
  <si>
    <t>12:0030:000008</t>
  </si>
  <si>
    <t>12:0030:000008:0003:0001:00</t>
  </si>
  <si>
    <t>104F  :871010:00:------:--</t>
  </si>
  <si>
    <t>12:0008:000009</t>
  </si>
  <si>
    <t>12:0030:000009</t>
  </si>
  <si>
    <t>12:0030:000009:0003:0001:00</t>
  </si>
  <si>
    <t>104F  :871011:00:------:--</t>
  </si>
  <si>
    <t>12:0008:000010</t>
  </si>
  <si>
    <t>12:0030:000010</t>
  </si>
  <si>
    <t>12:0030:000010:0003:0001:00</t>
  </si>
  <si>
    <t>104F  :871012:00:------:--</t>
  </si>
  <si>
    <t>12:0008:000011</t>
  </si>
  <si>
    <t>12:0030:000011</t>
  </si>
  <si>
    <t>12:0030:000011:0003:0001:00</t>
  </si>
  <si>
    <t>104F  :871013:00:------:--</t>
  </si>
  <si>
    <t>12:0008:000012</t>
  </si>
  <si>
    <t>12:0030:000012</t>
  </si>
  <si>
    <t>12:0030:000012:0003:0001:00</t>
  </si>
  <si>
    <t>104F  :871014:00:------:--</t>
  </si>
  <si>
    <t>12:0008:000013</t>
  </si>
  <si>
    <t>12:0030:000013</t>
  </si>
  <si>
    <t>12:0030:000013:0003:0001:00</t>
  </si>
  <si>
    <t>104F  :871015:10:------:--</t>
  </si>
  <si>
    <t>12:0008:000014</t>
  </si>
  <si>
    <t>12:0030:000014</t>
  </si>
  <si>
    <t>12:0030:000014:0003:0001:00</t>
  </si>
  <si>
    <t>104F  :871016:20:871015:10</t>
  </si>
  <si>
    <t>12:0008:000015</t>
  </si>
  <si>
    <t>12:0030:000014:0004:0001:00</t>
  </si>
  <si>
    <t>104F  :871018:00:------:--</t>
  </si>
  <si>
    <t>12:0008:000016</t>
  </si>
  <si>
    <t>12:0030:000015</t>
  </si>
  <si>
    <t>12:0030:000015:0003:0001:00</t>
  </si>
  <si>
    <t>104F  :871019:00:------:--</t>
  </si>
  <si>
    <t>12:0008:000017</t>
  </si>
  <si>
    <t>12:0030:000016</t>
  </si>
  <si>
    <t>12:0030:000016:0003:0001:00</t>
  </si>
  <si>
    <t>104F  :871020:00:------:--</t>
  </si>
  <si>
    <t>12:0008:000018</t>
  </si>
  <si>
    <t>12:0030:000017</t>
  </si>
  <si>
    <t>12:0030:000017:0003:0001:00</t>
  </si>
  <si>
    <t>104F  :871022:00:------:--</t>
  </si>
  <si>
    <t>12:0008:000019</t>
  </si>
  <si>
    <t>12:0030:000018</t>
  </si>
  <si>
    <t>12:0030:000018:0003:0001:00</t>
  </si>
  <si>
    <t>104F  :871023:00:------:--</t>
  </si>
  <si>
    <t>12:0008:000020</t>
  </si>
  <si>
    <t>12:0030:000019</t>
  </si>
  <si>
    <t>12:0030:000019:0003:0001:00</t>
  </si>
  <si>
    <t>104F  :871024:00:------:--</t>
  </si>
  <si>
    <t>12:0008:000021</t>
  </si>
  <si>
    <t>12:0030:000020</t>
  </si>
  <si>
    <t>12:0030:000020:0003:0001:00</t>
  </si>
  <si>
    <t>104F  :871025:00:------:--</t>
  </si>
  <si>
    <t>12:0008:000022</t>
  </si>
  <si>
    <t>12:0030:000021</t>
  </si>
  <si>
    <t>12:0030:000021:0003:0001:00</t>
  </si>
  <si>
    <t>104F  :871026:00:------:--</t>
  </si>
  <si>
    <t>12:0008:000023</t>
  </si>
  <si>
    <t>12:0030:000022</t>
  </si>
  <si>
    <t>12:0030:000022:0003:0001:00</t>
  </si>
  <si>
    <t>104F  :871027:00:------:--</t>
  </si>
  <si>
    <t>12:0008:000024</t>
  </si>
  <si>
    <t>12:0030:000023</t>
  </si>
  <si>
    <t>12:0030:000023:0003:0001:00</t>
  </si>
  <si>
    <t>104F  :871028:00:------:--</t>
  </si>
  <si>
    <t>12:0008:000025</t>
  </si>
  <si>
    <t>12:0030:000024</t>
  </si>
  <si>
    <t>12:0030:000024:0003:0001:00</t>
  </si>
  <si>
    <t>104F  :871029:00:------:--</t>
  </si>
  <si>
    <t>12:0008:000026</t>
  </si>
  <si>
    <t>12:0030:000025</t>
  </si>
  <si>
    <t>12:0030:000025:0003:0001:00</t>
  </si>
  <si>
    <t>104F  :871030:00:------:--</t>
  </si>
  <si>
    <t>12:0008:000027</t>
  </si>
  <si>
    <t>12:0030:000026</t>
  </si>
  <si>
    <t>12:0030:000026:0003:0001:00</t>
  </si>
  <si>
    <t>104F  :871031:00:------:--</t>
  </si>
  <si>
    <t>12:0008:000028</t>
  </si>
  <si>
    <t>12:0030:000027</t>
  </si>
  <si>
    <t>12:0030:000027:0003:0001:00</t>
  </si>
  <si>
    <t>104F  :871032:00:------:--</t>
  </si>
  <si>
    <t>12:0008:000029</t>
  </si>
  <si>
    <t>12:0030:000028</t>
  </si>
  <si>
    <t>12:0030:000028:0003:0001:00</t>
  </si>
  <si>
    <t>104F  :871033:10:------:--</t>
  </si>
  <si>
    <t>12:0008:000030</t>
  </si>
  <si>
    <t>12:0030:000029</t>
  </si>
  <si>
    <t>12:0030:000029:0003:0001:00</t>
  </si>
  <si>
    <t>104F  :871034:20:871033:10</t>
  </si>
  <si>
    <t>12:0008:000031</t>
  </si>
  <si>
    <t>12:0030:000029:0004:0001:00</t>
  </si>
  <si>
    <t>104F  :871035:00:------:--</t>
  </si>
  <si>
    <t>12:0008:000032</t>
  </si>
  <si>
    <t>12:0030:000030</t>
  </si>
  <si>
    <t>12:0030:000030:0003:0001:00</t>
  </si>
  <si>
    <t>104F  :871036:00:------:--</t>
  </si>
  <si>
    <t>12:0008:000033</t>
  </si>
  <si>
    <t>12:0030:000031</t>
  </si>
  <si>
    <t>12:0030:000031:0003:0001:00</t>
  </si>
  <si>
    <t>104F  :871037:00:------:--</t>
  </si>
  <si>
    <t>12:0008:000034</t>
  </si>
  <si>
    <t>12:0030:000032</t>
  </si>
  <si>
    <t>12:0030:000032:0003:0001:00</t>
  </si>
  <si>
    <t>104F  :871038:00:------:--</t>
  </si>
  <si>
    <t>12:0008:000035</t>
  </si>
  <si>
    <t>12:0030:000033</t>
  </si>
  <si>
    <t>12:0030:000033:0003:0001:00</t>
  </si>
  <si>
    <t>104F  :871040:00:------:--</t>
  </si>
  <si>
    <t>12:0008:000036</t>
  </si>
  <si>
    <t>12:0030:000034</t>
  </si>
  <si>
    <t>12:0030:000034:0003:0001:00</t>
  </si>
  <si>
    <t>104F  :871042:00:------:--</t>
  </si>
  <si>
    <t>12:0008:000037</t>
  </si>
  <si>
    <t>12:0030:000035</t>
  </si>
  <si>
    <t>12:0030:000035:0003:0001:00</t>
  </si>
  <si>
    <t>104F  :871043:00:------:--</t>
  </si>
  <si>
    <t>12:0008:000038</t>
  </si>
  <si>
    <t>12:0030:000036</t>
  </si>
  <si>
    <t>12:0030:000036:0003:0001:00</t>
  </si>
  <si>
    <t>104F  :871044:00:------:--</t>
  </si>
  <si>
    <t>12:0008:000039</t>
  </si>
  <si>
    <t>12:0030:000037</t>
  </si>
  <si>
    <t>12:0030:000037:0003:0001:00</t>
  </si>
  <si>
    <t>104F  :871045:00:------:--</t>
  </si>
  <si>
    <t>12:0008:000040</t>
  </si>
  <si>
    <t>12:0030:000038</t>
  </si>
  <si>
    <t>12:0030:000038:0003:0001:00</t>
  </si>
  <si>
    <t>104F  :871047:00:------:--</t>
  </si>
  <si>
    <t>12:0008:000041</t>
  </si>
  <si>
    <t>12:0030:000039</t>
  </si>
  <si>
    <t>12:0030:000039:0003:0001:00</t>
  </si>
  <si>
    <t>104F  :871048:10:------:--</t>
  </si>
  <si>
    <t>12:0008:000042</t>
  </si>
  <si>
    <t>12:0030:000040</t>
  </si>
  <si>
    <t>12:0030:000040:0003:0001:00</t>
  </si>
  <si>
    <t>104F  :871049:20:871048:10</t>
  </si>
  <si>
    <t>12:0008:000043</t>
  </si>
  <si>
    <t>12:0030:000040:0004:0001:00</t>
  </si>
  <si>
    <t>104F  :871050:00:------:--</t>
  </si>
  <si>
    <t>12:0008:000044</t>
  </si>
  <si>
    <t>12:0030:000041</t>
  </si>
  <si>
    <t>12:0030:000041:0003:0001:00</t>
  </si>
  <si>
    <t>104F  :871051:00:------:--</t>
  </si>
  <si>
    <t>12:0008:000045</t>
  </si>
  <si>
    <t>12:0030:000042</t>
  </si>
  <si>
    <t>12:0030:000042:0003:0001:00</t>
  </si>
  <si>
    <t>104F  :871052:00:------:--</t>
  </si>
  <si>
    <t>12:0008:000046</t>
  </si>
  <si>
    <t>12:0030:000043</t>
  </si>
  <si>
    <t>12:0030:000043:0003:0001:00</t>
  </si>
  <si>
    <t>104F  :871053:00:------:--</t>
  </si>
  <si>
    <t>12:0008:000047</t>
  </si>
  <si>
    <t>12:0030:000044</t>
  </si>
  <si>
    <t>12:0030:000044:0003:0001:00</t>
  </si>
  <si>
    <t>104F  :871054:00:------:--</t>
  </si>
  <si>
    <t>12:0008:000048</t>
  </si>
  <si>
    <t>12:0030:000045</t>
  </si>
  <si>
    <t>12:0030:000045:0003:0001:00</t>
  </si>
  <si>
    <t>104F  :871055:00:------:--</t>
  </si>
  <si>
    <t>12:0008:000049</t>
  </si>
  <si>
    <t>12:0030:000046</t>
  </si>
  <si>
    <t>12:0030:000046:0003:0001:00</t>
  </si>
  <si>
    <t>104F  :871056:00:------:--</t>
  </si>
  <si>
    <t>12:0008:000050</t>
  </si>
  <si>
    <t>12:0030:000047</t>
  </si>
  <si>
    <t>12:0030:000047:0003:0001:00</t>
  </si>
  <si>
    <t>104F  :871057:00:------:--</t>
  </si>
  <si>
    <t>12:0008:000051</t>
  </si>
  <si>
    <t>12:0030:000048</t>
  </si>
  <si>
    <t>12:0030:000048:0003:0001:00</t>
  </si>
  <si>
    <t>104F  :871058:00:------:--</t>
  </si>
  <si>
    <t>12:0008:000052</t>
  </si>
  <si>
    <t>12:0030:000049</t>
  </si>
  <si>
    <t>12:0030:000049:0003:0001:00</t>
  </si>
  <si>
    <t>104F  :871059:00:------:--</t>
  </si>
  <si>
    <t>12:0008:000053</t>
  </si>
  <si>
    <t>12:0030:000050</t>
  </si>
  <si>
    <t>12:0030:000050:0003:0001:00</t>
  </si>
  <si>
    <t>104F  :871060:00:------:--</t>
  </si>
  <si>
    <t>12:0008:000054</t>
  </si>
  <si>
    <t>12:0030:000051</t>
  </si>
  <si>
    <t>12:0030:000051:0003:0001:00</t>
  </si>
  <si>
    <t>104F  :871063:00:------:--</t>
  </si>
  <si>
    <t>12:0008:000055</t>
  </si>
  <si>
    <t>12:0030:000052</t>
  </si>
  <si>
    <t>12:0030:000052:0003:0001:00</t>
  </si>
  <si>
    <t>104F  :871064:00:------:--</t>
  </si>
  <si>
    <t>12:0008:000056</t>
  </si>
  <si>
    <t>12:0030:000053</t>
  </si>
  <si>
    <t>12:0030:000053:0003:0001:00</t>
  </si>
  <si>
    <t>104F  :871065:00:------:--</t>
  </si>
  <si>
    <t>12:0008:000057</t>
  </si>
  <si>
    <t>12:0030:000054</t>
  </si>
  <si>
    <t>12:0030:000054:0003:0001:00</t>
  </si>
  <si>
    <t>104F  :871066:00:------:--</t>
  </si>
  <si>
    <t>12:0008:000058</t>
  </si>
  <si>
    <t>12:0030:000055</t>
  </si>
  <si>
    <t>12:0030:000055:0003:0001:00</t>
  </si>
  <si>
    <t>104F  :871067:00:------:--</t>
  </si>
  <si>
    <t>12:0008:000059</t>
  </si>
  <si>
    <t>12:0030:000056</t>
  </si>
  <si>
    <t>12:0030:000056:0003:0001:00</t>
  </si>
  <si>
    <t>104F  :871068:00:------:--</t>
  </si>
  <si>
    <t>12:0008:000060</t>
  </si>
  <si>
    <t>12:0030:000057</t>
  </si>
  <si>
    <t>12:0030:000057:0003:0001:00</t>
  </si>
  <si>
    <t>104F  :871069:00:------:--</t>
  </si>
  <si>
    <t>12:0008:000061</t>
  </si>
  <si>
    <t>12:0030:000058</t>
  </si>
  <si>
    <t>12:0030:000058:0003:0001:00</t>
  </si>
  <si>
    <t>104F  :871070:00:------:--</t>
  </si>
  <si>
    <t>12:0008:000062</t>
  </si>
  <si>
    <t>12:0030:000059</t>
  </si>
  <si>
    <t>12:0030:000059:0003:0001:00</t>
  </si>
  <si>
    <t>104F  :871071:00:------:--</t>
  </si>
  <si>
    <t>12:0008:000063</t>
  </si>
  <si>
    <t>12:0030:000060</t>
  </si>
  <si>
    <t>12:0030:000060:0003:0001:00</t>
  </si>
  <si>
    <t>104F  :871072:00:------:--</t>
  </si>
  <si>
    <t>12:0008:000064</t>
  </si>
  <si>
    <t>12:0030:000061</t>
  </si>
  <si>
    <t>12:0030:000061:0003:0001:00</t>
  </si>
  <si>
    <t>104F  :871073:00:------:--</t>
  </si>
  <si>
    <t>12:0008:000065</t>
  </si>
  <si>
    <t>12:0030:000062</t>
  </si>
  <si>
    <t>12:0030:000062:0003:0001:00</t>
  </si>
  <si>
    <t>104F  :871074:10:------:--</t>
  </si>
  <si>
    <t>12:0008:000066</t>
  </si>
  <si>
    <t>12:0030:000063</t>
  </si>
  <si>
    <t>12:0030:000063:0003:0001:00</t>
  </si>
  <si>
    <t>104F  :871075:20:871074:10</t>
  </si>
  <si>
    <t>12:0008:000067</t>
  </si>
  <si>
    <t>12:0030:000063:0004:0001:00</t>
  </si>
  <si>
    <t>104F  :871076:00:------:--</t>
  </si>
  <si>
    <t>12:0008:000068</t>
  </si>
  <si>
    <t>12:0030:000064</t>
  </si>
  <si>
    <t>12:0030:000064:0003:0001:00</t>
  </si>
  <si>
    <t>104F  :871077:00:------:--</t>
  </si>
  <si>
    <t>12:0008:000069</t>
  </si>
  <si>
    <t>12:0030:000065</t>
  </si>
  <si>
    <t>12:0030:000065:0003:0001:00</t>
  </si>
  <si>
    <t>104F  :871078:00:------:--</t>
  </si>
  <si>
    <t>12:0008:000070</t>
  </si>
  <si>
    <t>12:0030:000066</t>
  </si>
  <si>
    <t>12:0030:000066:0003:0001:00</t>
  </si>
  <si>
    <t>104F  :871079:00:------:--</t>
  </si>
  <si>
    <t>12:0008:000071</t>
  </si>
  <si>
    <t>12:0030:000067</t>
  </si>
  <si>
    <t>12:0030:000067:0003:0001:00</t>
  </si>
  <si>
    <t>104F  :871080:00:------:--</t>
  </si>
  <si>
    <t>12:0008:000072</t>
  </si>
  <si>
    <t>12:0030:000068</t>
  </si>
  <si>
    <t>12:0030:000068:0003:0001:00</t>
  </si>
  <si>
    <t>104F  :871082:00:------:--</t>
  </si>
  <si>
    <t>12:0008:000073</t>
  </si>
  <si>
    <t>12:0030:000069</t>
  </si>
  <si>
    <t>12:0030:000069:0003:0001:00</t>
  </si>
  <si>
    <t>104F  :871083:00:------:--</t>
  </si>
  <si>
    <t>12:0008:000074</t>
  </si>
  <si>
    <t>12:0030:000070</t>
  </si>
  <si>
    <t>12:0030:000070:0003:0001:00</t>
  </si>
  <si>
    <t>104F  :871084:00:------:--</t>
  </si>
  <si>
    <t>12:0008:000075</t>
  </si>
  <si>
    <t>12:0030:000071</t>
  </si>
  <si>
    <t>12:0030:000071:0003:0001:00</t>
  </si>
  <si>
    <t>104F  :871085:00:------:--</t>
  </si>
  <si>
    <t>12:0008:000076</t>
  </si>
  <si>
    <t>12:0030:000072</t>
  </si>
  <si>
    <t>12:0030:000072:0003:0001:00</t>
  </si>
  <si>
    <t>104F  :871087:00:------:--</t>
  </si>
  <si>
    <t>12:0008:000077</t>
  </si>
  <si>
    <t>12:0030:000073</t>
  </si>
  <si>
    <t>12:0030:000073:0003:0001:00</t>
  </si>
  <si>
    <t>104F  :871088:10:------:--</t>
  </si>
  <si>
    <t>12:0008:000078</t>
  </si>
  <si>
    <t>12:0030:000074</t>
  </si>
  <si>
    <t>12:0030:000074:0003:0001:00</t>
  </si>
  <si>
    <t>104F  :871089:20:871088:10</t>
  </si>
  <si>
    <t>12:0008:000079</t>
  </si>
  <si>
    <t>12:0030:000074:0004:0001:00</t>
  </si>
  <si>
    <t>104F  :871090:00:------:--</t>
  </si>
  <si>
    <t>12:0008:000080</t>
  </si>
  <si>
    <t>12:0030:000075</t>
  </si>
  <si>
    <t>12:0030:000075:0003:0001:00</t>
  </si>
  <si>
    <t>104F  :871091:00:------:--</t>
  </si>
  <si>
    <t>12:0008:000081</t>
  </si>
  <si>
    <t>12:0030:000076</t>
  </si>
  <si>
    <t>12:0030:000076:0003:0001:00</t>
  </si>
  <si>
    <t>104F  :871092:00:------:--</t>
  </si>
  <si>
    <t>12:0008:000082</t>
  </si>
  <si>
    <t>12:0030:000077</t>
  </si>
  <si>
    <t>12:0030:000077:0003:0001:00</t>
  </si>
  <si>
    <t>104F  :871093:00:------:--</t>
  </si>
  <si>
    <t>12:0008:000083</t>
  </si>
  <si>
    <t>12:0030:000078</t>
  </si>
  <si>
    <t>12:0030:000078:0003:0001:00</t>
  </si>
  <si>
    <t>104F  :871094:00:------:--</t>
  </si>
  <si>
    <t>12:0008:000084</t>
  </si>
  <si>
    <t>12:0030:000079</t>
  </si>
  <si>
    <t>12:0030:000079:0003:0001:00</t>
  </si>
  <si>
    <t>104F  :871095:00:------:--</t>
  </si>
  <si>
    <t>12:0008:000085</t>
  </si>
  <si>
    <t>12:0030:000080</t>
  </si>
  <si>
    <t>12:0030:000080:0003:0001:00</t>
  </si>
  <si>
    <t>104F  :871096:00:------:--</t>
  </si>
  <si>
    <t>12:0008:000086</t>
  </si>
  <si>
    <t>12:0030:000081</t>
  </si>
  <si>
    <t>12:0030:000081:0003:0001:00</t>
  </si>
  <si>
    <t>104F  :871097:00:------:--</t>
  </si>
  <si>
    <t>12:0008:000087</t>
  </si>
  <si>
    <t>12:0030:000082</t>
  </si>
  <si>
    <t>12:0030:000082:0003:0001:00</t>
  </si>
  <si>
    <t>104F  :871098:00:------:--</t>
  </si>
  <si>
    <t>12:0008:000088</t>
  </si>
  <si>
    <t>12:0030:000083</t>
  </si>
  <si>
    <t>12:0030:000083:0003:0001:00</t>
  </si>
  <si>
    <t>104F  :871099:00:------:--</t>
  </si>
  <si>
    <t>12:0008:000089</t>
  </si>
  <si>
    <t>12:0030:000084</t>
  </si>
  <si>
    <t>12:0030:000084:0003:0001:00</t>
  </si>
  <si>
    <t>104F  :871100:00:------:--</t>
  </si>
  <si>
    <t>12:0008:000090</t>
  </si>
  <si>
    <t>12:0030:000085</t>
  </si>
  <si>
    <t>12:0030:000085:0003:0001:00</t>
  </si>
  <si>
    <t>104F  :871102:00:------:--</t>
  </si>
  <si>
    <t>12:0008:000091</t>
  </si>
  <si>
    <t>12:0030:000086</t>
  </si>
  <si>
    <t>12:0030:000086:0003:0001:00</t>
  </si>
  <si>
    <t>104F  :871103:00:------:--</t>
  </si>
  <si>
    <t>12:0008:000092</t>
  </si>
  <si>
    <t>12:0030:000087</t>
  </si>
  <si>
    <t>12:0030:000087:0003:0001:00</t>
  </si>
  <si>
    <t>104F  :871104:00:------:--</t>
  </si>
  <si>
    <t>12:0008:000093</t>
  </si>
  <si>
    <t>12:0030:000088</t>
  </si>
  <si>
    <t>12:0030:000088:0003:0001:00</t>
  </si>
  <si>
    <t>104F  :871105:00:------:--</t>
  </si>
  <si>
    <t>12:0008:000094</t>
  </si>
  <si>
    <t>12:0030:000089</t>
  </si>
  <si>
    <t>12:0030:000089:0003:0001:00</t>
  </si>
  <si>
    <t>104F  :871106:00:------:--</t>
  </si>
  <si>
    <t>12:0008:000095</t>
  </si>
  <si>
    <t>12:0030:000090</t>
  </si>
  <si>
    <t>12:0030:000090:0003:0001:00</t>
  </si>
  <si>
    <t>104F  :871108:00:------:--</t>
  </si>
  <si>
    <t>12:0008:000096</t>
  </si>
  <si>
    <t>12:0030:000091</t>
  </si>
  <si>
    <t>12:0030:000091:0003:0001:00</t>
  </si>
  <si>
    <t>104F  :871109:10:------:--</t>
  </si>
  <si>
    <t>12:0008:000097</t>
  </si>
  <si>
    <t>12:0030:000092</t>
  </si>
  <si>
    <t>12:0030:000092:0003:0001:00</t>
  </si>
  <si>
    <t>104F  :871110:20:871109:10</t>
  </si>
  <si>
    <t>12:0008:000098</t>
  </si>
  <si>
    <t>12:0030:000092:0004:0001:00</t>
  </si>
  <si>
    <t>104F  :871111:00:------:--</t>
  </si>
  <si>
    <t>12:0008:000099</t>
  </si>
  <si>
    <t>12:0030:000093</t>
  </si>
  <si>
    <t>12:0030:000093:0003:0001:00</t>
  </si>
  <si>
    <t>104F  :871112:00:------:--</t>
  </si>
  <si>
    <t>12:0008:000100</t>
  </si>
  <si>
    <t>12:0030:000094</t>
  </si>
  <si>
    <t>12:0030:000094:0003:0001:00</t>
  </si>
  <si>
    <t>104F  :871113:00:------:--</t>
  </si>
  <si>
    <t>12:0008:000101</t>
  </si>
  <si>
    <t>12:0030:000095</t>
  </si>
  <si>
    <t>12:0030:000095:0003:0001:00</t>
  </si>
  <si>
    <t>104F  :871114:00:------:--</t>
  </si>
  <si>
    <t>12:0008:000102</t>
  </si>
  <si>
    <t>12:0030:000096</t>
  </si>
  <si>
    <t>12:0030:000096:0003:0001:00</t>
  </si>
  <si>
    <t>104F  :871115:00:------:--</t>
  </si>
  <si>
    <t>12:0008:000103</t>
  </si>
  <si>
    <t>12:0030:000097</t>
  </si>
  <si>
    <t>12:0030:000097:0003:0001:00</t>
  </si>
  <si>
    <t>104F  :871116:00:------:--</t>
  </si>
  <si>
    <t>12:0008:000104</t>
  </si>
  <si>
    <t>12:0030:000098</t>
  </si>
  <si>
    <t>12:0030:000098:0003:0001:00</t>
  </si>
  <si>
    <t>104F  :871117:00:------:--</t>
  </si>
  <si>
    <t>12:0008:000105</t>
  </si>
  <si>
    <t>12:0030:000099</t>
  </si>
  <si>
    <t>12:0030:000099:0003:0001:00</t>
  </si>
  <si>
    <t>104F  :871118:00:------:--</t>
  </si>
  <si>
    <t>12:0008:000106</t>
  </si>
  <si>
    <t>12:0030:000100</t>
  </si>
  <si>
    <t>12:0030:000100:0003:0001:00</t>
  </si>
  <si>
    <t>104F  :871119:00:------:--</t>
  </si>
  <si>
    <t>12:0008:000107</t>
  </si>
  <si>
    <t>12:0030:000101</t>
  </si>
  <si>
    <t>12:0030:000101:0003:0001:00</t>
  </si>
  <si>
    <t>104F  :871120:00:------:--</t>
  </si>
  <si>
    <t>12:0008:000108</t>
  </si>
  <si>
    <t>12:0030:000102</t>
  </si>
  <si>
    <t>12:0030:000102:0003:0001:00</t>
  </si>
  <si>
    <t>104F  :871122:10:------:--</t>
  </si>
  <si>
    <t>12:0008:000109</t>
  </si>
  <si>
    <t>12:0030:000103</t>
  </si>
  <si>
    <t>12:0030:000103:0003:0001:00</t>
  </si>
  <si>
    <t>104F  :871123:20:871122:10</t>
  </si>
  <si>
    <t>12:0008:000110</t>
  </si>
  <si>
    <t>12:0030:000103:0004:0001:00</t>
  </si>
  <si>
    <t>104F  :871124:00:------:--</t>
  </si>
  <si>
    <t>12:0008:000111</t>
  </si>
  <si>
    <t>12:0030:000104</t>
  </si>
  <si>
    <t>12:0030:000104:0003:0001:00</t>
  </si>
  <si>
    <t>104F  :871125:00:------:--</t>
  </si>
  <si>
    <t>12:0008:000112</t>
  </si>
  <si>
    <t>12:0030:000105</t>
  </si>
  <si>
    <t>12:0030:000105:0003:0001:00</t>
  </si>
  <si>
    <t>104F  :871126:00:------:--</t>
  </si>
  <si>
    <t>12:0008:000113</t>
  </si>
  <si>
    <t>12:0030:000106</t>
  </si>
  <si>
    <t>12:0030:000106:0003:0001:00</t>
  </si>
  <si>
    <t>104F  :871127:00:------:--</t>
  </si>
  <si>
    <t>12:0008:000114</t>
  </si>
  <si>
    <t>12:0030:000107</t>
  </si>
  <si>
    <t>12:0030:000107:0003:0001:00</t>
  </si>
  <si>
    <t>104F  :871128:00:------:--</t>
  </si>
  <si>
    <t>12:0008:000115</t>
  </si>
  <si>
    <t>12:0030:000108</t>
  </si>
  <si>
    <t>12:0030:000108:0003:0001:00</t>
  </si>
  <si>
    <t>104F  :871129:00:------:--</t>
  </si>
  <si>
    <t>12:0008:000116</t>
  </si>
  <si>
    <t>12:0030:000109</t>
  </si>
  <si>
    <t>12:0030:000109:0003:0001:00</t>
  </si>
  <si>
    <t>104F  :871130:00:------:--</t>
  </si>
  <si>
    <t>12:0008:000117</t>
  </si>
  <si>
    <t>12:0030:000110</t>
  </si>
  <si>
    <t>12:0030:000110:0003:0001:00</t>
  </si>
  <si>
    <t>104F  :871131:00:------:--</t>
  </si>
  <si>
    <t>12:0008:000118</t>
  </si>
  <si>
    <t>12:0030:000111</t>
  </si>
  <si>
    <t>12:0030:000111:0003:0001:00</t>
  </si>
  <si>
    <t>104F  :871132:00:------:--</t>
  </si>
  <si>
    <t>12:0008:000119</t>
  </si>
  <si>
    <t>12:0030:000112</t>
  </si>
  <si>
    <t>12:0030:000112:0003:0001:00</t>
  </si>
  <si>
    <t>104F  :871134:00:------:--</t>
  </si>
  <si>
    <t>12:0008:000120</t>
  </si>
  <si>
    <t>12:0030:000113</t>
  </si>
  <si>
    <t>12:0030:000113:0003:0001:00</t>
  </si>
  <si>
    <t>104F  :871135:00:------:--</t>
  </si>
  <si>
    <t>12:0008:000121</t>
  </si>
  <si>
    <t>12:0030:000114</t>
  </si>
  <si>
    <t>12:0030:000114:0003:0001:00</t>
  </si>
  <si>
    <t>104F  :871136:00:------:--</t>
  </si>
  <si>
    <t>12:0008:000122</t>
  </si>
  <si>
    <t>12:0030:000115</t>
  </si>
  <si>
    <t>12:0030:000115:0003:0001:00</t>
  </si>
  <si>
    <t>104F  :871137:00:------:--</t>
  </si>
  <si>
    <t>12:0008:000123</t>
  </si>
  <si>
    <t>12:0030:000116</t>
  </si>
  <si>
    <t>12:0030:000116:0003:0001:00</t>
  </si>
  <si>
    <t>104F  :871138:00:------:--</t>
  </si>
  <si>
    <t>12:0008:000124</t>
  </si>
  <si>
    <t>12:0030:000117</t>
  </si>
  <si>
    <t>12:0030:000117:0003:0001:00</t>
  </si>
  <si>
    <t>104F  :871139:00:------:--</t>
  </si>
  <si>
    <t>12:0008:000125</t>
  </si>
  <si>
    <t>12:0030:000118</t>
  </si>
  <si>
    <t>12:0030:000118:0003:0001:00</t>
  </si>
  <si>
    <t>104F  :871140:00:------:--</t>
  </si>
  <si>
    <t>12:0008:000126</t>
  </si>
  <si>
    <t>12:0030:000119</t>
  </si>
  <si>
    <t>12:0030:000119:0003:0001:00</t>
  </si>
  <si>
    <t>104F  :871142:00:------:--</t>
  </si>
  <si>
    <t>12:0008:000127</t>
  </si>
  <si>
    <t>12:0030:000120</t>
  </si>
  <si>
    <t>12:0030:000120:0003:0001:00</t>
  </si>
  <si>
    <t>104F  :871143:10:------:--</t>
  </si>
  <si>
    <t>12:0008:000128</t>
  </si>
  <si>
    <t>12:0030:000121</t>
  </si>
  <si>
    <t>12:0030:000121:0003:0001:00</t>
  </si>
  <si>
    <t>104F  :871144:20:871143:10</t>
  </si>
  <si>
    <t>12:0008:000129</t>
  </si>
  <si>
    <t>12:0030:000121:0004:0001:00</t>
  </si>
  <si>
    <t>104F  :871145:00:------:--</t>
  </si>
  <si>
    <t>12:0008:000130</t>
  </si>
  <si>
    <t>12:0030:000122</t>
  </si>
  <si>
    <t>12:0030:000122:0003:0001:00</t>
  </si>
  <si>
    <t>104F  :871146:00:------:--</t>
  </si>
  <si>
    <t>12:0008:000131</t>
  </si>
  <si>
    <t>12:0030:000123</t>
  </si>
  <si>
    <t>12:0030:000123:0003:0001:00</t>
  </si>
  <si>
    <t>104F  :871147:00:------:--</t>
  </si>
  <si>
    <t>12:0008:000132</t>
  </si>
  <si>
    <t>12:0030:000124</t>
  </si>
  <si>
    <t>12:0030:000124:0003:0001:00</t>
  </si>
  <si>
    <t>104F  :871149:00:------:--</t>
  </si>
  <si>
    <t>12:0008:000133</t>
  </si>
  <si>
    <t>12:0030:000125</t>
  </si>
  <si>
    <t>12:0030:000125:0003:0001:00</t>
  </si>
  <si>
    <t>104F  :871150:00:------:--</t>
  </si>
  <si>
    <t>12:0008:000134</t>
  </si>
  <si>
    <t>12:0030:000126</t>
  </si>
  <si>
    <t>12:0030:000126:0003:0001:00</t>
  </si>
  <si>
    <t>104F  :871151:00:------:--</t>
  </si>
  <si>
    <t>12:0008:000135</t>
  </si>
  <si>
    <t>12:0030:000127</t>
  </si>
  <si>
    <t>12:0030:000127:0003:0001:00</t>
  </si>
  <si>
    <t>104F  :871152:00:------:--</t>
  </si>
  <si>
    <t>12:0008:000136</t>
  </si>
  <si>
    <t>12:0030:000128</t>
  </si>
  <si>
    <t>12:0030:000128:0003:0001:00</t>
  </si>
  <si>
    <t>104F  :871153:00:------:--</t>
  </si>
  <si>
    <t>12:0008:000137</t>
  </si>
  <si>
    <t>12:0030:000129</t>
  </si>
  <si>
    <t>12:0030:000129:0003:0001:00</t>
  </si>
  <si>
    <t>104F  :871154:00:------:--</t>
  </si>
  <si>
    <t>12:0008:000138</t>
  </si>
  <si>
    <t>12:0030:000130</t>
  </si>
  <si>
    <t>12:0030:000130:0003:0001:00</t>
  </si>
  <si>
    <t>104F  :871155:00:------:--</t>
  </si>
  <si>
    <t>12:0008:000139</t>
  </si>
  <si>
    <t>12:0030:000131</t>
  </si>
  <si>
    <t>12:0030:000131:0003:0001:00</t>
  </si>
  <si>
    <t>104F  :871156:00:------:--</t>
  </si>
  <si>
    <t>12:0008:000140</t>
  </si>
  <si>
    <t>12:0030:000132</t>
  </si>
  <si>
    <t>12:0030:000132:0003:0001:00</t>
  </si>
  <si>
    <t>104F  :871157:00:------:--</t>
  </si>
  <si>
    <t>12:0008:000141</t>
  </si>
  <si>
    <t>12:0030:000133</t>
  </si>
  <si>
    <t>12:0030:000133:0003:0001:00</t>
  </si>
  <si>
    <t>104F  :871158:00:------:--</t>
  </si>
  <si>
    <t>12:0008:000142</t>
  </si>
  <si>
    <t>12:0030:000134</t>
  </si>
  <si>
    <t>12:0030:000134:0003:0001:00</t>
  </si>
  <si>
    <t>104F  :871159:00:------:--</t>
  </si>
  <si>
    <t>12:0008:000143</t>
  </si>
  <si>
    <t>12:0030:000135</t>
  </si>
  <si>
    <t>12:0030:000135:0003:0001:00</t>
  </si>
  <si>
    <t>104F  :871160:00:------:--</t>
  </si>
  <si>
    <t>12:0008:000144</t>
  </si>
  <si>
    <t>12:0030:000136</t>
  </si>
  <si>
    <t>12:0030:000136:0003:0001:00</t>
  </si>
  <si>
    <t>104F  :871162:00:------:--</t>
  </si>
  <si>
    <t>12:0008:000145</t>
  </si>
  <si>
    <t>12:0030:000137</t>
  </si>
  <si>
    <t>12:0030:000137:0003:0001:00</t>
  </si>
  <si>
    <t>104F  :871164:00:------:--</t>
  </si>
  <si>
    <t>12:0008:000146</t>
  </si>
  <si>
    <t>12:0030:000138</t>
  </si>
  <si>
    <t>12:0030:000138:0003:0001:00</t>
  </si>
  <si>
    <t>104F  :871165:00:------:--</t>
  </si>
  <si>
    <t>12:0008:000147</t>
  </si>
  <si>
    <t>12:0030:000139</t>
  </si>
  <si>
    <t>12:0030:000139:0003:0001:00</t>
  </si>
  <si>
    <t>104F  :871166:00:------:--</t>
  </si>
  <si>
    <t>12:0008:000148</t>
  </si>
  <si>
    <t>12:0030:000140</t>
  </si>
  <si>
    <t>12:0030:000140:0003:0001:00</t>
  </si>
  <si>
    <t>104F  :871167:00:------:--</t>
  </si>
  <si>
    <t>12:0008:000149</t>
  </si>
  <si>
    <t>12:0030:000141</t>
  </si>
  <si>
    <t>12:0030:000141:0003:0001:00</t>
  </si>
  <si>
    <t>104F  :871168:00:------:--</t>
  </si>
  <si>
    <t>12:0008:000150</t>
  </si>
  <si>
    <t>12:0030:000142</t>
  </si>
  <si>
    <t>12:0030:000142:0003:0001:00</t>
  </si>
  <si>
    <t>104G  :871002:00:------:--</t>
  </si>
  <si>
    <t>12:0008:000151</t>
  </si>
  <si>
    <t>12:0030:000143</t>
  </si>
  <si>
    <t>12:0030:000143:0003:0001:00</t>
  </si>
  <si>
    <t>104G  :871003:00:------:--</t>
  </si>
  <si>
    <t>12:0008:000152</t>
  </si>
  <si>
    <t>12:0030:000144</t>
  </si>
  <si>
    <t>12:0030:000144:0003:0001:00</t>
  </si>
  <si>
    <t>104G  :871005:00:------:--</t>
  </si>
  <si>
    <t>12:0008:000153</t>
  </si>
  <si>
    <t>12:0030:000145</t>
  </si>
  <si>
    <t>12:0030:000145:0003:0001:00</t>
  </si>
  <si>
    <t>104G  :871006:00:------:--</t>
  </si>
  <si>
    <t>12:0008:000154</t>
  </si>
  <si>
    <t>12:0030:000146</t>
  </si>
  <si>
    <t>12:0030:000146:0003:0001:00</t>
  </si>
  <si>
    <t>104G  :871007:00:------:--</t>
  </si>
  <si>
    <t>12:0008:000155</t>
  </si>
  <si>
    <t>12:0030:000147</t>
  </si>
  <si>
    <t>12:0030:000147:0003:0001:00</t>
  </si>
  <si>
    <t>104G  :871008:00:------:--</t>
  </si>
  <si>
    <t>12:0008:000156</t>
  </si>
  <si>
    <t>12:0030:000148</t>
  </si>
  <si>
    <t>12:0030:000148:0003:0001:00</t>
  </si>
  <si>
    <t>104G  :871009:10:------:--</t>
  </si>
  <si>
    <t>12:0008:000157</t>
  </si>
  <si>
    <t>12:0030:000149</t>
  </si>
  <si>
    <t>12:0030:000149:0003:0001:00</t>
  </si>
  <si>
    <t>104G  :871010:20:871009:10</t>
  </si>
  <si>
    <t>12:0008:000158</t>
  </si>
  <si>
    <t>12:0030:000149:0004:0001:00</t>
  </si>
  <si>
    <t>104G  :871011:00:------:--</t>
  </si>
  <si>
    <t>12:0008:000159</t>
  </si>
  <si>
    <t>12:0030:000150</t>
  </si>
  <si>
    <t>12:0030:000150:0003:0001:00</t>
  </si>
  <si>
    <t>104G  :871012:00:------:--</t>
  </si>
  <si>
    <t>12:0008:000160</t>
  </si>
  <si>
    <t>12:0030:000151</t>
  </si>
  <si>
    <t>12:0030:000151:0003:0001:00</t>
  </si>
  <si>
    <t>104G  :871013:00:------:--</t>
  </si>
  <si>
    <t>12:0008:000161</t>
  </si>
  <si>
    <t>12:0030:000152</t>
  </si>
  <si>
    <t>12:0030:000152:0003:0001:00</t>
  </si>
  <si>
    <t>104G  :871014:00:------:--</t>
  </si>
  <si>
    <t>12:0008:000162</t>
  </si>
  <si>
    <t>12:0030:000153</t>
  </si>
  <si>
    <t>12:0030:000153:0003:0001:00</t>
  </si>
  <si>
    <t>104G  :871015:00:------:--</t>
  </si>
  <si>
    <t>12:0008:000163</t>
  </si>
  <si>
    <t>12:0030:000154</t>
  </si>
  <si>
    <t>12:0030:000154:0003:0001:00</t>
  </si>
  <si>
    <t>104G  :871016:00:------:--</t>
  </si>
  <si>
    <t>12:0008:000164</t>
  </si>
  <si>
    <t>12:0030:000155</t>
  </si>
  <si>
    <t>12:0030:000155:0003:0001:00</t>
  </si>
  <si>
    <t>104G  :871017:00:------:--</t>
  </si>
  <si>
    <t>12:0008:000165</t>
  </si>
  <si>
    <t>12:0030:000156</t>
  </si>
  <si>
    <t>12:0030:000156:0003:0001:00</t>
  </si>
  <si>
    <t>104G  :871018:00:------:--</t>
  </si>
  <si>
    <t>12:0008:000166</t>
  </si>
  <si>
    <t>12:0030:000157</t>
  </si>
  <si>
    <t>12:0030:000157:0003:0001:00</t>
  </si>
  <si>
    <t>104G  :871019:00:------:--</t>
  </si>
  <si>
    <t>12:0008:000167</t>
  </si>
  <si>
    <t>12:0030:000158</t>
  </si>
  <si>
    <t>12:0030:000158:0003:0001:00</t>
  </si>
  <si>
    <t>104G  :871020:00:------:--</t>
  </si>
  <si>
    <t>12:0008:000168</t>
  </si>
  <si>
    <t>12:0030:000159</t>
  </si>
  <si>
    <t>12:0030:000159:0003:0001:00</t>
  </si>
  <si>
    <t>104G  :871022:00:------:--</t>
  </si>
  <si>
    <t>12:0008:000169</t>
  </si>
  <si>
    <t>12:0030:000160</t>
  </si>
  <si>
    <t>12:0030:000160:0003:0001:00</t>
  </si>
  <si>
    <t>104G  :871023:00:------:--</t>
  </si>
  <si>
    <t>12:0008:000170</t>
  </si>
  <si>
    <t>12:0030:000161</t>
  </si>
  <si>
    <t>12:0030:000161:0003:0001:00</t>
  </si>
  <si>
    <t>104G  :871024:00:------:--</t>
  </si>
  <si>
    <t>12:0008:000171</t>
  </si>
  <si>
    <t>12:0030:000162</t>
  </si>
  <si>
    <t>12:0030:000162:0003:0001:00</t>
  </si>
  <si>
    <t>104G  :871025:00:------:--</t>
  </si>
  <si>
    <t>12:0008:000172</t>
  </si>
  <si>
    <t>12:0030:000163</t>
  </si>
  <si>
    <t>12:0030:000163:0003:0001:00</t>
  </si>
  <si>
    <t>104G  :871026:00:------:--</t>
  </si>
  <si>
    <t>12:0008:000173</t>
  </si>
  <si>
    <t>12:0030:000164</t>
  </si>
  <si>
    <t>12:0030:000164:0003:0001:00</t>
  </si>
  <si>
    <t>104G  :871027:00:------:--</t>
  </si>
  <si>
    <t>12:0008:000174</t>
  </si>
  <si>
    <t>12:0030:000165</t>
  </si>
  <si>
    <t>12:0030:000165:0003:0001:00</t>
  </si>
  <si>
    <t>104G  :871029:00:------:--</t>
  </si>
  <si>
    <t>12:0008:000175</t>
  </si>
  <si>
    <t>12:0030:000166</t>
  </si>
  <si>
    <t>12:0030:000166:0003:0001:00</t>
  </si>
  <si>
    <t>104G  :871030:00:------:--</t>
  </si>
  <si>
    <t>12:0008:000176</t>
  </si>
  <si>
    <t>12:0030:000167</t>
  </si>
  <si>
    <t>12:0030:000167:0003:0001:00</t>
  </si>
  <si>
    <t>104G  :871031:00:------:--</t>
  </si>
  <si>
    <t>12:0008:000177</t>
  </si>
  <si>
    <t>12:0030:000168</t>
  </si>
  <si>
    <t>12:0030:000168:0003:0001:00</t>
  </si>
  <si>
    <t>104G  :871032:00:------:--</t>
  </si>
  <si>
    <t>12:0008:000178</t>
  </si>
  <si>
    <t>12:0030:000169</t>
  </si>
  <si>
    <t>12:0030:000169:0003:0001:00</t>
  </si>
  <si>
    <t>104G  :871033:00:------:--</t>
  </si>
  <si>
    <t>12:0008:000179</t>
  </si>
  <si>
    <t>12:0030:000170</t>
  </si>
  <si>
    <t>12:0030:000170:0003:0001:00</t>
  </si>
  <si>
    <t>104G  :871034:00:------:--</t>
  </si>
  <si>
    <t>12:0008:000180</t>
  </si>
  <si>
    <t>12:0030:000171</t>
  </si>
  <si>
    <t>12:0030:000171:0003:0001:00</t>
  </si>
  <si>
    <t>104G  :871035:10:------:--</t>
  </si>
  <si>
    <t>12:0008:000181</t>
  </si>
  <si>
    <t>12:0030:000172</t>
  </si>
  <si>
    <t>12:0030:000172:0003:0001:00</t>
  </si>
  <si>
    <t>104G  :871036:20:871035:10</t>
  </si>
  <si>
    <t>12:0008:000182</t>
  </si>
  <si>
    <t>12:0030:000172:0004:0001:00</t>
  </si>
  <si>
    <t>104G  :871037:00:------:--</t>
  </si>
  <si>
    <t>12:0008:000183</t>
  </si>
  <si>
    <t>12:0030:000173</t>
  </si>
  <si>
    <t>12:0030:000173:0003:0001:00</t>
  </si>
  <si>
    <t>104G  :871038:00:------:--</t>
  </si>
  <si>
    <t>12:0008:000184</t>
  </si>
  <si>
    <t>12:0030:000174</t>
  </si>
  <si>
    <t>12:0030:000174:0003:0001:00</t>
  </si>
  <si>
    <t>104G  :871039:00:------:--</t>
  </si>
  <si>
    <t>12:0008:000185</t>
  </si>
  <si>
    <t>12:0030:000175</t>
  </si>
  <si>
    <t>12:0030:000175:0003:0001:00</t>
  </si>
  <si>
    <t>104G  :871040:00:------:--</t>
  </si>
  <si>
    <t>12:0008:000186</t>
  </si>
  <si>
    <t>12:0030:000176</t>
  </si>
  <si>
    <t>12:0030:000176:0003:0001:00</t>
  </si>
  <si>
    <t>104G  :871042:00:------:--</t>
  </si>
  <si>
    <t>12:0008:000187</t>
  </si>
  <si>
    <t>12:0030:000177</t>
  </si>
  <si>
    <t>12:0030:000177:0003:0001:00</t>
  </si>
  <si>
    <t>104G  :871043:00:------:--</t>
  </si>
  <si>
    <t>12:0008:000188</t>
  </si>
  <si>
    <t>12:0030:000178</t>
  </si>
  <si>
    <t>12:0030:000178:0003:0001:00</t>
  </si>
  <si>
    <t>104G  :871044:00:------:--</t>
  </si>
  <si>
    <t>12:0008:000189</t>
  </si>
  <si>
    <t>12:0030:000179</t>
  </si>
  <si>
    <t>12:0030:000179:0003:0001:00</t>
  </si>
  <si>
    <t>104G  :871045:00:------:--</t>
  </si>
  <si>
    <t>12:0008:000190</t>
  </si>
  <si>
    <t>12:0030:000180</t>
  </si>
  <si>
    <t>12:0030:000180:0003:0001:00</t>
  </si>
  <si>
    <t>104G  :871046:00:------:--</t>
  </si>
  <si>
    <t>12:0008:000191</t>
  </si>
  <si>
    <t>12:0030:000181</t>
  </si>
  <si>
    <t>12:0030:000181:0003:0001:00</t>
  </si>
  <si>
    <t>104G  :871047:00:------:--</t>
  </si>
  <si>
    <t>12:0008:000192</t>
  </si>
  <si>
    <t>12:0030:000182</t>
  </si>
  <si>
    <t>12:0030:000182:0003:0001:00</t>
  </si>
  <si>
    <t>104G  :871048:10:------:--</t>
  </si>
  <si>
    <t>12:0008:000193</t>
  </si>
  <si>
    <t>12:0030:000183</t>
  </si>
  <si>
    <t>12:0030:000183:0003:0001:00</t>
  </si>
  <si>
    <t>104G  :871049:20:871048:10</t>
  </si>
  <si>
    <t>12:0008:000194</t>
  </si>
  <si>
    <t>12:0030:000183:0004:0001:00</t>
  </si>
  <si>
    <t>104G  :871050:00:------:--</t>
  </si>
  <si>
    <t>12:0008:000195</t>
  </si>
  <si>
    <t>12:0030:000184</t>
  </si>
  <si>
    <t>12:0030:000184:0003:0001:00</t>
  </si>
  <si>
    <t>104G  :871051:00:------:--</t>
  </si>
  <si>
    <t>12:0008:000196</t>
  </si>
  <si>
    <t>12:0030:000185</t>
  </si>
  <si>
    <t>12:0030:000185:0003:0001:00</t>
  </si>
  <si>
    <t>104G  :871052:00:------:--</t>
  </si>
  <si>
    <t>12:0008:000197</t>
  </si>
  <si>
    <t>12:0030:000186</t>
  </si>
  <si>
    <t>12:0030:000186:0003:0001:00</t>
  </si>
  <si>
    <t>104G  :871053:00:------:--</t>
  </si>
  <si>
    <t>12:0008:000198</t>
  </si>
  <si>
    <t>12:0030:000187</t>
  </si>
  <si>
    <t>12:0030:000187:0003:0001:00</t>
  </si>
  <si>
    <t>104G  :871054:00:------:--</t>
  </si>
  <si>
    <t>12:0008:000199</t>
  </si>
  <si>
    <t>12:0030:000188</t>
  </si>
  <si>
    <t>12:0030:000188:0003:0001:00</t>
  </si>
  <si>
    <t>104G  :871056:00:------:--</t>
  </si>
  <si>
    <t>12:0008:000200</t>
  </si>
  <si>
    <t>12:0030:000189</t>
  </si>
  <si>
    <t>12:0030:000189:0003:0001:00</t>
  </si>
  <si>
    <t>104G  :871057:00:------:--</t>
  </si>
  <si>
    <t>12:0008:000201</t>
  </si>
  <si>
    <t>12:0030:000190</t>
  </si>
  <si>
    <t>12:0030:000190:0003:0001:00</t>
  </si>
  <si>
    <t>104G  :871058:00:------:--</t>
  </si>
  <si>
    <t>12:0008:000202</t>
  </si>
  <si>
    <t>12:0030:000191</t>
  </si>
  <si>
    <t>12:0030:000191:0003:0001:00</t>
  </si>
  <si>
    <t>104G  :871059:00:------:--</t>
  </si>
  <si>
    <t>12:0008:000203</t>
  </si>
  <si>
    <t>12:0030:000192</t>
  </si>
  <si>
    <t>12:0030:000192:0003:0001:00</t>
  </si>
  <si>
    <t>104G  :871060:00:------:--</t>
  </si>
  <si>
    <t>12:0008:000204</t>
  </si>
  <si>
    <t>12:0030:000193</t>
  </si>
  <si>
    <t>12:0030:000193:0003:0001:00</t>
  </si>
  <si>
    <t>104G  :871062:00:------:--</t>
  </si>
  <si>
    <t>12:0008:000205</t>
  </si>
  <si>
    <t>12:0030:000194</t>
  </si>
  <si>
    <t>12:0030:000194:0003:0001:00</t>
  </si>
  <si>
    <t>104G  :871063:00:------:--</t>
  </si>
  <si>
    <t>12:0008:000206</t>
  </si>
  <si>
    <t>12:0030:000195</t>
  </si>
  <si>
    <t>12:0030:000195:0003:0001:00</t>
  </si>
  <si>
    <t>104G  :871064:00:------:--</t>
  </si>
  <si>
    <t>12:0008:000207</t>
  </si>
  <si>
    <t>12:0030:000196</t>
  </si>
  <si>
    <t>12:0030:000196:0003:0001:00</t>
  </si>
  <si>
    <t>104G  :871065:00:------:--</t>
  </si>
  <si>
    <t>12:0008:000208</t>
  </si>
  <si>
    <t>12:0030:000197</t>
  </si>
  <si>
    <t>12:0030:000197:0003:0001:00</t>
  </si>
  <si>
    <t>104G  :871066:00:------:--</t>
  </si>
  <si>
    <t>12:0008:000209</t>
  </si>
  <si>
    <t>12:0030:000198</t>
  </si>
  <si>
    <t>12:0030:000198:0003:0001:00</t>
  </si>
  <si>
    <t>104G  :871067:00:------:--</t>
  </si>
  <si>
    <t>12:0008:000210</t>
  </si>
  <si>
    <t>12:0030:000199</t>
  </si>
  <si>
    <t>12:0030:000199:0003:0001:00</t>
  </si>
  <si>
    <t>104G  :871068:00:------:--</t>
  </si>
  <si>
    <t>12:0008:000211</t>
  </si>
  <si>
    <t>12:0030:000200</t>
  </si>
  <si>
    <t>12:0030:000200:0003:0001:00</t>
  </si>
  <si>
    <t>104G  :871069:10:------:--</t>
  </si>
  <si>
    <t>12:0008:000212</t>
  </si>
  <si>
    <t>12:0030:000201</t>
  </si>
  <si>
    <t>12:0030:000201:0003:0001:00</t>
  </si>
  <si>
    <t>104G  :871070:20:871069:10</t>
  </si>
  <si>
    <t>12:0008:000213</t>
  </si>
  <si>
    <t>12:0030:000201:0004:0001:00</t>
  </si>
  <si>
    <t>104G  :871071:00:------:--</t>
  </si>
  <si>
    <t>12:0008:000214</t>
  </si>
  <si>
    <t>12:0030:000202</t>
  </si>
  <si>
    <t>12:0030:000202:0003:0001:00</t>
  </si>
  <si>
    <t>104G  :871072:00:------:--</t>
  </si>
  <si>
    <t>12:0008:000215</t>
  </si>
  <si>
    <t>12:0030:000203</t>
  </si>
  <si>
    <t>12:0030:000203:0003:0001:00</t>
  </si>
  <si>
    <t>104G  :871074:00:------:--</t>
  </si>
  <si>
    <t>12:0008:000216</t>
  </si>
  <si>
    <t>12:0030:000204</t>
  </si>
  <si>
    <t>12:0030:000204:0003:0001:00</t>
  </si>
  <si>
    <t>104G  :871075:00:------:--</t>
  </si>
  <si>
    <t>12:0008:000217</t>
  </si>
  <si>
    <t>12:0030:000205</t>
  </si>
  <si>
    <t>12:0030:000205:0003:0001:00</t>
  </si>
  <si>
    <t>104G  :871076:00:------:--</t>
  </si>
  <si>
    <t>12:0008:000218</t>
  </si>
  <si>
    <t>12:0030:000206</t>
  </si>
  <si>
    <t>12:0030:000206:0003:0001:00</t>
  </si>
  <si>
    <t>104G  :871077:00:------:--</t>
  </si>
  <si>
    <t>12:0008:000219</t>
  </si>
  <si>
    <t>12:0030:000207</t>
  </si>
  <si>
    <t>12:0030:000207:0003:0001:00</t>
  </si>
  <si>
    <t>104G  :871078:00:------:--</t>
  </si>
  <si>
    <t>12:0008:000220</t>
  </si>
  <si>
    <t>12:0030:000208</t>
  </si>
  <si>
    <t>12:0030:000208:0003:0001:00</t>
  </si>
  <si>
    <t>104G  :871079:00:------:--</t>
  </si>
  <si>
    <t>12:0008:000221</t>
  </si>
  <si>
    <t>12:0030:000209</t>
  </si>
  <si>
    <t>12:0030:000209:0003:0001:00</t>
  </si>
  <si>
    <t>104G  :871080:00:------:--</t>
  </si>
  <si>
    <t>12:0008:000222</t>
  </si>
  <si>
    <t>12:0030:000210</t>
  </si>
  <si>
    <t>12:0030:000210:0003:0001:00</t>
  </si>
  <si>
    <t>104G  :871082:00:------:--</t>
  </si>
  <si>
    <t>12:0008:000223</t>
  </si>
  <si>
    <t>12:0030:000211</t>
  </si>
  <si>
    <t>12:0030:000211:0003:0001:00</t>
  </si>
  <si>
    <t>104G  :871083:00:------:--</t>
  </si>
  <si>
    <t>12:0008:000224</t>
  </si>
  <si>
    <t>12:0030:000212</t>
  </si>
  <si>
    <t>12:0030:000212:0003:0001:00</t>
  </si>
  <si>
    <t>104G  :871084:00:------:--</t>
  </si>
  <si>
    <t>12:0008:000225</t>
  </si>
  <si>
    <t>12:0030:000213</t>
  </si>
  <si>
    <t>12:0030:000213:0003:0001:00</t>
  </si>
  <si>
    <t>104G  :871085:00:------:--</t>
  </si>
  <si>
    <t>12:0008:000226</t>
  </si>
  <si>
    <t>12:0030:000214</t>
  </si>
  <si>
    <t>12:0030:000214:0003:0001:00</t>
  </si>
  <si>
    <t>104G  :871086:00:------:--</t>
  </si>
  <si>
    <t>12:0008:000227</t>
  </si>
  <si>
    <t>12:0030:000215</t>
  </si>
  <si>
    <t>12:0030:000215:0003:0001:00</t>
  </si>
  <si>
    <t>104G  :871087:00:------:--</t>
  </si>
  <si>
    <t>12:0008:000228</t>
  </si>
  <si>
    <t>12:0030:000216</t>
  </si>
  <si>
    <t>12:0030:000216:0003:0001:00</t>
  </si>
  <si>
    <t>104G  :871089:00:------:--</t>
  </si>
  <si>
    <t>12:0008:000229</t>
  </si>
  <si>
    <t>12:0030:000217</t>
  </si>
  <si>
    <t>12:0030:000217:0003:0001:00</t>
  </si>
  <si>
    <t>104G  :871090:00:------:--</t>
  </si>
  <si>
    <t>12:0008:000230</t>
  </si>
  <si>
    <t>12:0030:000218</t>
  </si>
  <si>
    <t>12:0030:000218:0003:0001:00</t>
  </si>
  <si>
    <t>104G  :871091:00:------:--</t>
  </si>
  <si>
    <t>12:0008:000231</t>
  </si>
  <si>
    <t>12:0030:000219</t>
  </si>
  <si>
    <t>12:0030:000219:0003:0001:00</t>
  </si>
  <si>
    <t>104G  :871092:00:------:--</t>
  </si>
  <si>
    <t>12:0008:000232</t>
  </si>
  <si>
    <t>12:0030:000220</t>
  </si>
  <si>
    <t>12:0030:000220:0003:0001:00</t>
  </si>
  <si>
    <t>104G  :871093:00:------:--</t>
  </si>
  <si>
    <t>12:0008:000233</t>
  </si>
  <si>
    <t>12:0030:000221</t>
  </si>
  <si>
    <t>12:0030:000221:0003:0001:00</t>
  </si>
  <si>
    <t>104G  :871094:00:------:--</t>
  </si>
  <si>
    <t>12:0008:000234</t>
  </si>
  <si>
    <t>12:0030:000222</t>
  </si>
  <si>
    <t>12:0030:000222:0003:0001:00</t>
  </si>
  <si>
    <t>104G  :871095:00:------:--</t>
  </si>
  <si>
    <t>12:0008:000235</t>
  </si>
  <si>
    <t>12:0030:000223</t>
  </si>
  <si>
    <t>12:0030:000223:0003:0001:00</t>
  </si>
  <si>
    <t>104G  :871096:00:------:--</t>
  </si>
  <si>
    <t>12:0008:000236</t>
  </si>
  <si>
    <t>12:0030:000224</t>
  </si>
  <si>
    <t>12:0030:000224:0003:0001:00</t>
  </si>
  <si>
    <t>104G  :871097:00:------:--</t>
  </si>
  <si>
    <t>12:0008:000237</t>
  </si>
  <si>
    <t>12:0030:000225</t>
  </si>
  <si>
    <t>12:0030:000225:0003:0001:00</t>
  </si>
  <si>
    <t>104G  :871098:00:------:--</t>
  </si>
  <si>
    <t>12:0008:000238</t>
  </si>
  <si>
    <t>12:0030:000226</t>
  </si>
  <si>
    <t>12:0030:000226:0003:0001:00</t>
  </si>
  <si>
    <t>104G  :871099:00:------:--</t>
  </si>
  <si>
    <t>12:0008:000239</t>
  </si>
  <si>
    <t>12:0030:000227</t>
  </si>
  <si>
    <t>12:0030:000227:0003:0001:00</t>
  </si>
  <si>
    <t>104G  :871100:00:------:--</t>
  </si>
  <si>
    <t>12:0008:000240</t>
  </si>
  <si>
    <t>12:0030:000228</t>
  </si>
  <si>
    <t>12:0030:000228:0003:0001:00</t>
  </si>
  <si>
    <t>104G  :871102:00:------:--</t>
  </si>
  <si>
    <t>12:0008:000241</t>
  </si>
  <si>
    <t>12:0030:000229</t>
  </si>
  <si>
    <t>12:0030:000229:0003:0001:00</t>
  </si>
  <si>
    <t>104G  :871103:00:------:--</t>
  </si>
  <si>
    <t>12:0008:000242</t>
  </si>
  <si>
    <t>12:0030:000230</t>
  </si>
  <si>
    <t>12:0030:000230:0003:0001:00</t>
  </si>
  <si>
    <t>104G  :871104:00:------:--</t>
  </si>
  <si>
    <t>12:0008:000243</t>
  </si>
  <si>
    <t>12:0030:000231</t>
  </si>
  <si>
    <t>12:0030:000231:0003:0001:00</t>
  </si>
  <si>
    <t>104G  :871105:00:------:--</t>
  </si>
  <si>
    <t>12:0008:000244</t>
  </si>
  <si>
    <t>12:0030:000232</t>
  </si>
  <si>
    <t>12:0030:000232:0003:0001:00</t>
  </si>
  <si>
    <t>104G  :871106:00:------:--</t>
  </si>
  <si>
    <t>12:0008:000245</t>
  </si>
  <si>
    <t>12:0030:000233</t>
  </si>
  <si>
    <t>12:0030:000233:0003:0001:00</t>
  </si>
  <si>
    <t>104G  :871107:00:------:--</t>
  </si>
  <si>
    <t>12:0008:000246</t>
  </si>
  <si>
    <t>12:0030:000234</t>
  </si>
  <si>
    <t>12:0030:000234:0003:0001:00</t>
  </si>
  <si>
    <t>104G  :871108:00:------:--</t>
  </si>
  <si>
    <t>12:0008:000247</t>
  </si>
  <si>
    <t>12:0030:000235</t>
  </si>
  <si>
    <t>12:0030:000235:0003:0001:00</t>
  </si>
  <si>
    <t>104G  :871109:00:------:--</t>
  </si>
  <si>
    <t>12:0008:000248</t>
  </si>
  <si>
    <t>12:0030:000236</t>
  </si>
  <si>
    <t>12:0030:000236:0003:0001:00</t>
  </si>
  <si>
    <t>104G  :871110:00:------:--</t>
  </si>
  <si>
    <t>12:0008:000249</t>
  </si>
  <si>
    <t>12:0030:000237</t>
  </si>
  <si>
    <t>12:0030:000237:0003:0001:00</t>
  </si>
  <si>
    <t>104G  :871111:00:------:--</t>
  </si>
  <si>
    <t>12:0008:000250</t>
  </si>
  <si>
    <t>12:0030:000238</t>
  </si>
  <si>
    <t>12:0030:000238:0003:0001:00</t>
  </si>
  <si>
    <t>104G  :871112:00:------:--</t>
  </si>
  <si>
    <t>12:0008:000251</t>
  </si>
  <si>
    <t>12:0030:000239</t>
  </si>
  <si>
    <t>12:0030:000239:0003:0001:00</t>
  </si>
  <si>
    <t>104G  :871114:00:------:--</t>
  </si>
  <si>
    <t>12:0008:000252</t>
  </si>
  <si>
    <t>12:0030:000240</t>
  </si>
  <si>
    <t>12:0030:000240:0003:0001:00</t>
  </si>
  <si>
    <t>104G  :871115:00:------:--</t>
  </si>
  <si>
    <t>12:0008:000253</t>
  </si>
  <si>
    <t>12:0030:000241</t>
  </si>
  <si>
    <t>12:0030:000241:0003:0001:00</t>
  </si>
  <si>
    <t>104G  :871116:00:------:--</t>
  </si>
  <si>
    <t>12:0008:000254</t>
  </si>
  <si>
    <t>12:0030:000242</t>
  </si>
  <si>
    <t>12:0030:000242:0003:0001:00</t>
  </si>
  <si>
    <t>104G  :871117:10:------:--</t>
  </si>
  <si>
    <t>12:0008:000255</t>
  </si>
  <si>
    <t>12:0030:000243</t>
  </si>
  <si>
    <t>12:0030:000243:0003:0001:00</t>
  </si>
  <si>
    <t>104G  :871118:20:871117:10</t>
  </si>
  <si>
    <t>12:0008:000256</t>
  </si>
  <si>
    <t>12:0030:000243:0004:0001:00</t>
  </si>
  <si>
    <t>104G  :871119:00:------:--</t>
  </si>
  <si>
    <t>12:0008:000257</t>
  </si>
  <si>
    <t>12:0030:000244</t>
  </si>
  <si>
    <t>12:0030:000244:0003:0001:00</t>
  </si>
  <si>
    <t>104G  :871120:00:------:--</t>
  </si>
  <si>
    <t>12:0008:000258</t>
  </si>
  <si>
    <t>12:0030:000245</t>
  </si>
  <si>
    <t>12:0030:000245:0003:0001:00</t>
  </si>
  <si>
    <t>104G  :871122:10:------:--</t>
  </si>
  <si>
    <t>12:0008:000259</t>
  </si>
  <si>
    <t>12:0030:000246</t>
  </si>
  <si>
    <t>12:0030:000246:0003:0001:00</t>
  </si>
  <si>
    <t>104G  :871123:20:871122:10</t>
  </si>
  <si>
    <t>12:0008:000260</t>
  </si>
  <si>
    <t>12:0030:000246:0004:0001:00</t>
  </si>
  <si>
    <t>104G  :871124:00:------:--</t>
  </si>
  <si>
    <t>12:0008:000261</t>
  </si>
  <si>
    <t>12:0030:000247</t>
  </si>
  <si>
    <t>12:0030:000247:0003:0001:00</t>
  </si>
  <si>
    <t>104G  :871126:00:------:--</t>
  </si>
  <si>
    <t>12:0008:000262</t>
  </si>
  <si>
    <t>12:0030:000248</t>
  </si>
  <si>
    <t>12:0030:000248:0003:0001:00</t>
  </si>
  <si>
    <t>104G  :871127:00:------:--</t>
  </si>
  <si>
    <t>12:0008:000263</t>
  </si>
  <si>
    <t>12:0030:000249</t>
  </si>
  <si>
    <t>12:0030:000249:0003:0001:00</t>
  </si>
  <si>
    <t>104G  :871128:00:------:--</t>
  </si>
  <si>
    <t>12:0008:000264</t>
  </si>
  <si>
    <t>12:0030:000250</t>
  </si>
  <si>
    <t>12:0030:000250:0003:0001:00</t>
  </si>
  <si>
    <t>104G  :871129:00:------:--</t>
  </si>
  <si>
    <t>12:0008:000265</t>
  </si>
  <si>
    <t>12:0030:000251</t>
  </si>
  <si>
    <t>12:0030:000251:0003:0001:00</t>
  </si>
  <si>
    <t>104G  :871130:00:------:--</t>
  </si>
  <si>
    <t>12:0008:000266</t>
  </si>
  <si>
    <t>12:0030:000252</t>
  </si>
  <si>
    <t>12:0030:000252:0003:0001:00</t>
  </si>
  <si>
    <t>104G  :871131:00:------:--</t>
  </si>
  <si>
    <t>12:0008:000267</t>
  </si>
  <si>
    <t>12:0030:000253</t>
  </si>
  <si>
    <t>12:0030:000253:0003:0001:00</t>
  </si>
  <si>
    <t>104G  :871132:00:------:--</t>
  </si>
  <si>
    <t>12:0008:000268</t>
  </si>
  <si>
    <t>12:0030:000254</t>
  </si>
  <si>
    <t>12:0030:000254:0003:0001:00</t>
  </si>
  <si>
    <t>104G  :871133:00:------:--</t>
  </si>
  <si>
    <t>12:0008:000269</t>
  </si>
  <si>
    <t>12:0030:000255</t>
  </si>
  <si>
    <t>12:0030:000255:0003:0001:00</t>
  </si>
  <si>
    <t>104G  :871134:00:------:--</t>
  </si>
  <si>
    <t>12:0008:000270</t>
  </si>
  <si>
    <t>12:0030:000256</t>
  </si>
  <si>
    <t>12:0030:000256:0003:0001:00</t>
  </si>
  <si>
    <t>104G  :871135:00:------:--</t>
  </si>
  <si>
    <t>12:0008:000271</t>
  </si>
  <si>
    <t>12:0030:000257</t>
  </si>
  <si>
    <t>12:0030:000257:0003:0001:00</t>
  </si>
  <si>
    <t>104G  :871136:00:------:--</t>
  </si>
  <si>
    <t>12:0008:000272</t>
  </si>
  <si>
    <t>12:0030:000258</t>
  </si>
  <si>
    <t>12:0030:000258:0003:0001:00</t>
  </si>
  <si>
    <t>104G  :871137:00:------:--</t>
  </si>
  <si>
    <t>12:0008:000273</t>
  </si>
  <si>
    <t>12:0030:000259</t>
  </si>
  <si>
    <t>12:0030:000259:0003:0001:00</t>
  </si>
  <si>
    <t>104G  :871138:00:------:--</t>
  </si>
  <si>
    <t>12:0008:000274</t>
  </si>
  <si>
    <t>12:0030:000260</t>
  </si>
  <si>
    <t>12:0030:000260:0003:0001:00</t>
  </si>
  <si>
    <t>104G  :871139:00:------:--</t>
  </si>
  <si>
    <t>12:0008:000275</t>
  </si>
  <si>
    <t>12:0030:000261</t>
  </si>
  <si>
    <t>12:0030:000261:0003:0001:00</t>
  </si>
  <si>
    <t>104G  :871140:00:------:--</t>
  </si>
  <si>
    <t>12:0008:000276</t>
  </si>
  <si>
    <t>12:0030:000262</t>
  </si>
  <si>
    <t>12:0030:000262:0003:0001:00</t>
  </si>
  <si>
    <t>104G  :871142:00:------:--</t>
  </si>
  <si>
    <t>12:0008:000277</t>
  </si>
  <si>
    <t>12:0030:000263</t>
  </si>
  <si>
    <t>12:0030:000263:0003:0001:00</t>
  </si>
  <si>
    <t>104G  :871143:00:------:--</t>
  </si>
  <si>
    <t>12:0008:000278</t>
  </si>
  <si>
    <t>12:0030:000264</t>
  </si>
  <si>
    <t>12:0030:000264:0003:0001:00</t>
  </si>
  <si>
    <t>104G  :871144:00:------:--</t>
  </si>
  <si>
    <t>12:0008:000279</t>
  </si>
  <si>
    <t>12:0030:000265</t>
  </si>
  <si>
    <t>12:0030:000265:0003:0001:00</t>
  </si>
  <si>
    <t>104G  :871145:00:------:--</t>
  </si>
  <si>
    <t>12:0008:000280</t>
  </si>
  <si>
    <t>12:0030:000266</t>
  </si>
  <si>
    <t>12:0030:000266:0003:0001:00</t>
  </si>
  <si>
    <t>104G  :871146:00:------:--</t>
  </si>
  <si>
    <t>12:0008:000281</t>
  </si>
  <si>
    <t>12:0030:000267</t>
  </si>
  <si>
    <t>12:0030:000267:0003:0001:00</t>
  </si>
  <si>
    <t>104G  :871147:00:------:--</t>
  </si>
  <si>
    <t>12:0008:000282</t>
  </si>
  <si>
    <t>12:0030:000268</t>
  </si>
  <si>
    <t>12:0030:000268:0003:0001:00</t>
  </si>
  <si>
    <t>104G  :871148:00:------:--</t>
  </si>
  <si>
    <t>12:0008:000283</t>
  </si>
  <si>
    <t>12:0030:000269</t>
  </si>
  <si>
    <t>12:0030:000269:0003:0001:00</t>
  </si>
  <si>
    <t>104G  :871149:00:------:--</t>
  </si>
  <si>
    <t>12:0008:000284</t>
  </si>
  <si>
    <t>12:0030:000270</t>
  </si>
  <si>
    <t>12:0030:000270:0003:0001:00</t>
  </si>
  <si>
    <t>104G  :871150:00:------:--</t>
  </si>
  <si>
    <t>12:0008:000285</t>
  </si>
  <si>
    <t>12:0030:000271</t>
  </si>
  <si>
    <t>12:0030:000271:0003:0001:00</t>
  </si>
  <si>
    <t>104G  :871151:00:------:--</t>
  </si>
  <si>
    <t>12:0008:000286</t>
  </si>
  <si>
    <t>12:0030:000272</t>
  </si>
  <si>
    <t>12:0030:000272:0003:0001:00</t>
  </si>
  <si>
    <t>104G  :871152:10:------:--</t>
  </si>
  <si>
    <t>12:0008:000287</t>
  </si>
  <si>
    <t>12:0030:000273</t>
  </si>
  <si>
    <t>12:0030:000273:0003:0001:00</t>
  </si>
  <si>
    <t>104G  :871153:20:871152:10</t>
  </si>
  <si>
    <t>12:0008:000288</t>
  </si>
  <si>
    <t>12:0030:000273:0004:0001:00</t>
  </si>
  <si>
    <t>104G  :871154:00:------:--</t>
  </si>
  <si>
    <t>12:0008:000289</t>
  </si>
  <si>
    <t>12:0030:000274</t>
  </si>
  <si>
    <t>12:0030:000274:0003:0001:00</t>
  </si>
  <si>
    <t>104G  :871155:00:------:--</t>
  </si>
  <si>
    <t>12:0008:000290</t>
  </si>
  <si>
    <t>12:0030:000275</t>
  </si>
  <si>
    <t>12:0030:000275:0003:0001:00</t>
  </si>
  <si>
    <t>104G  :871157:00:------:--</t>
  </si>
  <si>
    <t>12:0008:000291</t>
  </si>
  <si>
    <t>12:0030:000276</t>
  </si>
  <si>
    <t>12:0030:000276:0003:0001:00</t>
  </si>
  <si>
    <t>104G  :871158:00:------:--</t>
  </si>
  <si>
    <t>12:0008:000292</t>
  </si>
  <si>
    <t>12:0030:000277</t>
  </si>
  <si>
    <t>12:0030:000277:0003:0001:00</t>
  </si>
  <si>
    <t>104G  :871159:00:------:--</t>
  </si>
  <si>
    <t>12:0008:000293</t>
  </si>
  <si>
    <t>12:0030:000278</t>
  </si>
  <si>
    <t>12:0030:000278:0003:0001:00</t>
  </si>
  <si>
    <t>104G  :871160:00:------:--</t>
  </si>
  <si>
    <t>12:0008:000294</t>
  </si>
  <si>
    <t>12:0030:000279</t>
  </si>
  <si>
    <t>12:0030:000279:0003:0001:00</t>
  </si>
  <si>
    <t>104G  :871162:00:------:--</t>
  </si>
  <si>
    <t>12:0008:000295</t>
  </si>
  <si>
    <t>12:0030:000280</t>
  </si>
  <si>
    <t>12:0030:000280:0003:0001:00</t>
  </si>
  <si>
    <t>104G  :871163:10:------:--</t>
  </si>
  <si>
    <t>12:0008:000296</t>
  </si>
  <si>
    <t>12:0030:000281</t>
  </si>
  <si>
    <t>12:0030:000281:0003:0001:00</t>
  </si>
  <si>
    <t>104G  :871164:20:871163:10</t>
  </si>
  <si>
    <t>12:0008:000297</t>
  </si>
  <si>
    <t>12:0030:000281:0004:0001:00</t>
  </si>
  <si>
    <t>104G  :871165:00:------:--</t>
  </si>
  <si>
    <t>12:0008:000298</t>
  </si>
  <si>
    <t>12:0030:000282</t>
  </si>
  <si>
    <t>12:0030:000282:0003:0001:00</t>
  </si>
  <si>
    <t>104G  :871166:00:------:--</t>
  </si>
  <si>
    <t>12:0008:000299</t>
  </si>
  <si>
    <t>12:0030:000283</t>
  </si>
  <si>
    <t>12:0030:000283:0003:0001:00</t>
  </si>
  <si>
    <t>104G  :871167:00:------:--</t>
  </si>
  <si>
    <t>12:0008:000300</t>
  </si>
  <si>
    <t>12:0030:000284</t>
  </si>
  <si>
    <t>12:0030:000284:0003:0001:00</t>
  </si>
  <si>
    <t>104G  :871168:00:------:--</t>
  </si>
  <si>
    <t>12:0008:000301</t>
  </si>
  <si>
    <t>12:0030:000285</t>
  </si>
  <si>
    <t>12:0030:000285:0003:0001:00</t>
  </si>
  <si>
    <t>104G  :871169:00:------:--</t>
  </si>
  <si>
    <t>12:0008:000302</t>
  </si>
  <si>
    <t>12:0030:000286</t>
  </si>
  <si>
    <t>12:0030:000286:0003:0001:00</t>
  </si>
  <si>
    <t>104G  :871171:00:------:--</t>
  </si>
  <si>
    <t>12:0008:000303</t>
  </si>
  <si>
    <t>12:0030:000287</t>
  </si>
  <si>
    <t>12:0030:000287:0003:0001:00</t>
  </si>
  <si>
    <t>104G  :871172:00:------:--</t>
  </si>
  <si>
    <t>12:0008:000304</t>
  </si>
  <si>
    <t>12:0030:000288</t>
  </si>
  <si>
    <t>12:0030:000288:0003:0001:00</t>
  </si>
  <si>
    <t>104G  :871173:00:------:--</t>
  </si>
  <si>
    <t>12:0008:000305</t>
  </si>
  <si>
    <t>12:0030:000289</t>
  </si>
  <si>
    <t>12:0030:000289:0003:0001:00</t>
  </si>
  <si>
    <t>104G  :871174:00:------:--</t>
  </si>
  <si>
    <t>12:0008:000306</t>
  </si>
  <si>
    <t>12:0030:000290</t>
  </si>
  <si>
    <t>12:0030:000290:0003:0001:00</t>
  </si>
  <si>
    <t>104G  :871175:00:------:--</t>
  </si>
  <si>
    <t>12:0008:000307</t>
  </si>
  <si>
    <t>12:0030:000291</t>
  </si>
  <si>
    <t>12:0030:000291:0003:0001:00</t>
  </si>
  <si>
    <t>104G  :871176:00:------:--</t>
  </si>
  <si>
    <t>12:0008:000308</t>
  </si>
  <si>
    <t>12:0030:000292</t>
  </si>
  <si>
    <t>12:0030:000292:0003:0001:00</t>
  </si>
  <si>
    <t>104G  :871177:00:------:--</t>
  </si>
  <si>
    <t>12:0008:000309</t>
  </si>
  <si>
    <t>12:0030:000293</t>
  </si>
  <si>
    <t>12:0030:000293:0003:0001:00</t>
  </si>
  <si>
    <t>104G  :871178:00:------:--</t>
  </si>
  <si>
    <t>12:0008:000310</t>
  </si>
  <si>
    <t>12:0030:000294</t>
  </si>
  <si>
    <t>12:0030:000294:0003:0001:00</t>
  </si>
  <si>
    <t>104G  :871179:00:------:--</t>
  </si>
  <si>
    <t>12:0008:000311</t>
  </si>
  <si>
    <t>12:0030:000295</t>
  </si>
  <si>
    <t>12:0030:000295:0003:0001:00</t>
  </si>
  <si>
    <t>104G  :871180:00:------:--</t>
  </si>
  <si>
    <t>12:0008:000312</t>
  </si>
  <si>
    <t>12:0030:000296</t>
  </si>
  <si>
    <t>12:0030:000296:0003:0001:00</t>
  </si>
  <si>
    <t>104G  :871182:00:------:--</t>
  </si>
  <si>
    <t>12:0008:000313</t>
  </si>
  <si>
    <t>12:0030:000297</t>
  </si>
  <si>
    <t>12:0030:000297:0003:0001:00</t>
  </si>
  <si>
    <t>104G  :871183:10:------:--</t>
  </si>
  <si>
    <t>12:0008:000314</t>
  </si>
  <si>
    <t>12:0030:000298</t>
  </si>
  <si>
    <t>12:0030:000298:0003:0001:00</t>
  </si>
  <si>
    <t>104G  :871184:20:871183:10</t>
  </si>
  <si>
    <t>12:0008:000315</t>
  </si>
  <si>
    <t>12:0030:000298:0004:0001:00</t>
  </si>
  <si>
    <t>104G  :871185:00:------:--</t>
  </si>
  <si>
    <t>12:0008:000316</t>
  </si>
  <si>
    <t>12:0030:000299</t>
  </si>
  <si>
    <t>12:0030:000299:0003:0001:00</t>
  </si>
  <si>
    <t>104G  :871186:00:------:--</t>
  </si>
  <si>
    <t>12:0008:000317</t>
  </si>
  <si>
    <t>12:0030:000300</t>
  </si>
  <si>
    <t>12:0030:000300:0003:0001:00</t>
  </si>
  <si>
    <t>104G  :871187:00:------:--</t>
  </si>
  <si>
    <t>12:0008:000318</t>
  </si>
  <si>
    <t>12:0030:000301</t>
  </si>
  <si>
    <t>12:0030:000301:0003:0001:00</t>
  </si>
  <si>
    <t>104G  :871188:00:------:--</t>
  </si>
  <si>
    <t>12:0008:000319</t>
  </si>
  <si>
    <t>12:0030:000302</t>
  </si>
  <si>
    <t>12:0030:000302:0003:0001:00</t>
  </si>
  <si>
    <t>104G  :871189:00:------:--</t>
  </si>
  <si>
    <t>12:0008:000320</t>
  </si>
  <si>
    <t>12:0030:000303</t>
  </si>
  <si>
    <t>12:0030:000303:0003:0001:00</t>
  </si>
  <si>
    <t>104G  :871190:00:------:--</t>
  </si>
  <si>
    <t>12:0008:000321</t>
  </si>
  <si>
    <t>12:0030:000304</t>
  </si>
  <si>
    <t>12:0030:000304:0003:0001:00</t>
  </si>
  <si>
    <t>104G  :871191:00:------:--</t>
  </si>
  <si>
    <t>12:0008:000322</t>
  </si>
  <si>
    <t>12:0030:000305</t>
  </si>
  <si>
    <t>12:0030:000305:0003:0001:00</t>
  </si>
  <si>
    <t>104G  :871192:00:------:--</t>
  </si>
  <si>
    <t>12:0008:000323</t>
  </si>
  <si>
    <t>12:0030:000306</t>
  </si>
  <si>
    <t>12:0030:000306:0003:0001:00</t>
  </si>
  <si>
    <t>104G  :871193:00:------:--</t>
  </si>
  <si>
    <t>12:0008:000324</t>
  </si>
  <si>
    <t>12:0030:000307</t>
  </si>
  <si>
    <t>12:0030:000307:0003:0001:00</t>
  </si>
  <si>
    <t>104G  :871194:00:------:--</t>
  </si>
  <si>
    <t>12:0008:000325</t>
  </si>
  <si>
    <t>12:0030:000308</t>
  </si>
  <si>
    <t>12:0030:000308:0003:0001:00</t>
  </si>
  <si>
    <t>104G  :871195:00:------:--</t>
  </si>
  <si>
    <t>12:0008:000326</t>
  </si>
  <si>
    <t>12:0030:000309</t>
  </si>
  <si>
    <t>12:0030:000309:0003:0001:00</t>
  </si>
  <si>
    <t>104G  :871196:00:------:--</t>
  </si>
  <si>
    <t>12:0008:000327</t>
  </si>
  <si>
    <t>12:0030:000310</t>
  </si>
  <si>
    <t>12:0030:000310:0003:0001:00</t>
  </si>
  <si>
    <t>104G  :871197:00:------:--</t>
  </si>
  <si>
    <t>12:0008:000328</t>
  </si>
  <si>
    <t>12:0030:000311</t>
  </si>
  <si>
    <t>12:0030:000311:0003:0001:00</t>
  </si>
  <si>
    <t>104G  :871198:00:------:--</t>
  </si>
  <si>
    <t>12:0008:000329</t>
  </si>
  <si>
    <t>12:0030:000312</t>
  </si>
  <si>
    <t>12:0030:000312:0003:0001:00</t>
  </si>
  <si>
    <t>104G  :871200:00:------:--</t>
  </si>
  <si>
    <t>12:0008:000330</t>
  </si>
  <si>
    <t>12:0030:000313</t>
  </si>
  <si>
    <t>12:0030:000313:0003:0001:00</t>
  </si>
  <si>
    <t>104G  :871202:00:------:--</t>
  </si>
  <si>
    <t>12:0008:000331</t>
  </si>
  <si>
    <t>12:0030:000314</t>
  </si>
  <si>
    <t>12:0030:000314:0003:0001:00</t>
  </si>
  <si>
    <t>104G  :871204:00:------:--</t>
  </si>
  <si>
    <t>12:0008:000332</t>
  </si>
  <si>
    <t>12:0030:000315</t>
  </si>
  <si>
    <t>12:0030:000315:0003:0001:00</t>
  </si>
  <si>
    <t>104G  :871205:00:------:--</t>
  </si>
  <si>
    <t>12:0008:000333</t>
  </si>
  <si>
    <t>12:0030:000316</t>
  </si>
  <si>
    <t>12:0030:000316:0003:0001:00</t>
  </si>
  <si>
    <t>104G  :871206:00:------:--</t>
  </si>
  <si>
    <t>12:0008:000334</t>
  </si>
  <si>
    <t>12:0030:000317</t>
  </si>
  <si>
    <t>12:0030:000317:0003:0001:00</t>
  </si>
  <si>
    <t>104G  :871207:00:------:--</t>
  </si>
  <si>
    <t>12:0008:000335</t>
  </si>
  <si>
    <t>12:0030:000318</t>
  </si>
  <si>
    <t>12:0030:000318:0003:0001:00</t>
  </si>
  <si>
    <t>104G  :871208:00:------:--</t>
  </si>
  <si>
    <t>12:0008:000336</t>
  </si>
  <si>
    <t>12:0030:000319</t>
  </si>
  <si>
    <t>12:0030:000319:0003:0001:00</t>
  </si>
  <si>
    <t>104G  :871209:00:------:--</t>
  </si>
  <si>
    <t>12:0008:000337</t>
  </si>
  <si>
    <t>12:0030:000320</t>
  </si>
  <si>
    <t>12:0030:000320:0003:0001:00</t>
  </si>
  <si>
    <t>104G  :871210:00:------:--</t>
  </si>
  <si>
    <t>12:0008:000338</t>
  </si>
  <si>
    <t>12:0030:000321</t>
  </si>
  <si>
    <t>12:0030:000321:0003:0001:00</t>
  </si>
  <si>
    <t>104G  :871211:00:------:--</t>
  </si>
  <si>
    <t>12:0008:000339</t>
  </si>
  <si>
    <t>12:0030:000322</t>
  </si>
  <si>
    <t>12:0030:000322:0003:0001:00</t>
  </si>
  <si>
    <t>104G  :871212:00:------:--</t>
  </si>
  <si>
    <t>12:0008:000340</t>
  </si>
  <si>
    <t>12:0030:000323</t>
  </si>
  <si>
    <t>12:0030:000323:0003:0001:00</t>
  </si>
  <si>
    <t>104G  :871213:00:------:--</t>
  </si>
  <si>
    <t>12:0008:000341</t>
  </si>
  <si>
    <t>12:0030:000324</t>
  </si>
  <si>
    <t>12:0030:000324:0003:0001:00</t>
  </si>
  <si>
    <t>104G  :871214:00:------:--</t>
  </si>
  <si>
    <t>12:0008:000342</t>
  </si>
  <si>
    <t>12:0030:000325</t>
  </si>
  <si>
    <t>12:0030:000325:0003:0001:00</t>
  </si>
  <si>
    <t>104G  :871215:00:------:--</t>
  </si>
  <si>
    <t>12:0008:000343</t>
  </si>
  <si>
    <t>12:0030:000326</t>
  </si>
  <si>
    <t>12:0030:000326:0003:0001:00</t>
  </si>
  <si>
    <t>104G  :871216:10:------:--</t>
  </si>
  <si>
    <t>12:0008:000344</t>
  </si>
  <si>
    <t>12:0030:000327</t>
  </si>
  <si>
    <t>12:0030:000327:0003:0001:00</t>
  </si>
  <si>
    <t>104G  :871217:20:871216:10</t>
  </si>
  <si>
    <t>12:0008:000345</t>
  </si>
  <si>
    <t>12:0030:000327:0004:0001:00</t>
  </si>
  <si>
    <t>104G  :871218:00:------:--</t>
  </si>
  <si>
    <t>12:0008:000346</t>
  </si>
  <si>
    <t>12:0030:000328</t>
  </si>
  <si>
    <t>12:0030:000328:0003:0001:00</t>
  </si>
  <si>
    <t>104G  :871219:00:------:--</t>
  </si>
  <si>
    <t>12:0008:000347</t>
  </si>
  <si>
    <t>12:0030:000329</t>
  </si>
  <si>
    <t>12:0030:000329:0003:0001:00</t>
  </si>
  <si>
    <t>104G  :871220:00:------:--</t>
  </si>
  <si>
    <t>12:0008:000348</t>
  </si>
  <si>
    <t>12:0030:000330</t>
  </si>
  <si>
    <t>12:0030:000330:0003:0001:00</t>
  </si>
  <si>
    <t>104G  :871222:00:------:--</t>
  </si>
  <si>
    <t>12:0008:000349</t>
  </si>
  <si>
    <t>12:0030:000331</t>
  </si>
  <si>
    <t>12:0030:000331:0003:0001:00</t>
  </si>
  <si>
    <t>104G  :871223:00:------:--</t>
  </si>
  <si>
    <t>12:0008:000350</t>
  </si>
  <si>
    <t>12:0030:000332</t>
  </si>
  <si>
    <t>12:0030:000332:0003:0001:00</t>
  </si>
  <si>
    <t>104G  :871224:00:------:--</t>
  </si>
  <si>
    <t>12:0008:000351</t>
  </si>
  <si>
    <t>12:0030:000333</t>
  </si>
  <si>
    <t>12:0030:000333:0003:0001:00</t>
  </si>
  <si>
    <t>104G  :871225:00:------:--</t>
  </si>
  <si>
    <t>12:0008:000352</t>
  </si>
  <si>
    <t>12:0030:000334</t>
  </si>
  <si>
    <t>12:0030:000334:0003:0001:00</t>
  </si>
  <si>
    <t>104G  :871226:00:------:--</t>
  </si>
  <si>
    <t>12:0008:000353</t>
  </si>
  <si>
    <t>12:0030:000335</t>
  </si>
  <si>
    <t>12:0030:000335:0003:0001:00</t>
  </si>
  <si>
    <t>104G  :871227:00:------:--</t>
  </si>
  <si>
    <t>12:0008:000354</t>
  </si>
  <si>
    <t>12:0030:000336</t>
  </si>
  <si>
    <t>12:0030:000336:0003:0001:00</t>
  </si>
  <si>
    <t>104G  :871228:00:------:--</t>
  </si>
  <si>
    <t>12:0008:000355</t>
  </si>
  <si>
    <t>12:0030:000337</t>
  </si>
  <si>
    <t>12:0030:000337:0003:0001:00</t>
  </si>
  <si>
    <t>104G  :871229:00:------:--</t>
  </si>
  <si>
    <t>12:0008:000356</t>
  </si>
  <si>
    <t>12:0030:000338</t>
  </si>
  <si>
    <t>12:0030:000338:0003:0001:00</t>
  </si>
  <si>
    <t>104G  :871230:00:------:--</t>
  </si>
  <si>
    <t>12:0008:000357</t>
  </si>
  <si>
    <t>12:0030:000339</t>
  </si>
  <si>
    <t>12:0030:000339:0003:0001:00</t>
  </si>
  <si>
    <t>104G  :871231:00:------:--</t>
  </si>
  <si>
    <t>12:0008:000358</t>
  </si>
  <si>
    <t>12:0030:000340</t>
  </si>
  <si>
    <t>12:0030:000340:0003:0001:00</t>
  </si>
  <si>
    <t>104G  :871232:00:------:--</t>
  </si>
  <si>
    <t>12:0008:000359</t>
  </si>
  <si>
    <t>12:0030:000341</t>
  </si>
  <si>
    <t>12:0030:000341:0003:0001:00</t>
  </si>
  <si>
    <t>104G  :871234:00:------:--</t>
  </si>
  <si>
    <t>12:0008:000360</t>
  </si>
  <si>
    <t>12:0030:000342</t>
  </si>
  <si>
    <t>12:0030:000342:0003:0001:00</t>
  </si>
  <si>
    <t>104G  :871235:10:------:--</t>
  </si>
  <si>
    <t>12:0008:000361</t>
  </si>
  <si>
    <t>12:0030:000343</t>
  </si>
  <si>
    <t>12:0030:000343:0003:0001:00</t>
  </si>
  <si>
    <t>104G  :871236:20:871235:10</t>
  </si>
  <si>
    <t>12:0008:000362</t>
  </si>
  <si>
    <t>12:0030:000343:0004:0001:00</t>
  </si>
  <si>
    <t>104G  :871237:00:------:--</t>
  </si>
  <si>
    <t>12:0008:000363</t>
  </si>
  <si>
    <t>12:0030:000344</t>
  </si>
  <si>
    <t>12:0030:000344:0003:0001:00</t>
  </si>
  <si>
    <t>104G  :871238:00:------:--</t>
  </si>
  <si>
    <t>12:0008:000364</t>
  </si>
  <si>
    <t>12:0030:000345</t>
  </si>
  <si>
    <t>12:0030:000345:0003:0001:00</t>
  </si>
  <si>
    <t>104G  :871239:00:------:--</t>
  </si>
  <si>
    <t>12:0008:000365</t>
  </si>
  <si>
    <t>12:0030:000346</t>
  </si>
  <si>
    <t>12:0030:000346:0003:0001:00</t>
  </si>
  <si>
    <t>104G  :871240:00:------:--</t>
  </si>
  <si>
    <t>12:0008:000366</t>
  </si>
  <si>
    <t>12:0030:000347</t>
  </si>
  <si>
    <t>12:0030:000347:0003:0001:00</t>
  </si>
  <si>
    <t>104G  :871242:00:------:--</t>
  </si>
  <si>
    <t>12:0008:000367</t>
  </si>
  <si>
    <t>12:0030:000348</t>
  </si>
  <si>
    <t>12:0030:000348:0003:0001:00</t>
  </si>
  <si>
    <t>104G  :871243:00:------:--</t>
  </si>
  <si>
    <t>12:0008:000368</t>
  </si>
  <si>
    <t>12:0030:000349</t>
  </si>
  <si>
    <t>12:0030:000349:0003:0001:00</t>
  </si>
  <si>
    <t>104G  :871244:00:------:--</t>
  </si>
  <si>
    <t>12:0008:000369</t>
  </si>
  <si>
    <t>12:0030:000350</t>
  </si>
  <si>
    <t>12:0030:000350:0003:0001:00</t>
  </si>
  <si>
    <t>104G  :871245:00:------:--</t>
  </si>
  <si>
    <t>12:0008:000370</t>
  </si>
  <si>
    <t>12:0030:000351</t>
  </si>
  <si>
    <t>12:0030:000351:0003:0001:00</t>
  </si>
  <si>
    <t>104G  :871246:00:------:--</t>
  </si>
  <si>
    <t>12:0008:000371</t>
  </si>
  <si>
    <t>12:0030:000352</t>
  </si>
  <si>
    <t>12:0030:000352:0003:0001:00</t>
  </si>
  <si>
    <t>104G  :871247:00:------:--</t>
  </si>
  <si>
    <t>12:0008:000372</t>
  </si>
  <si>
    <t>12:0030:000353</t>
  </si>
  <si>
    <t>12:0030:000353:0003:0001:00</t>
  </si>
  <si>
    <t>104G  :871248:00:------:--</t>
  </si>
  <si>
    <t>12:0008:000373</t>
  </si>
  <si>
    <t>12:0030:000354</t>
  </si>
  <si>
    <t>12:0030:000354:0003:0001:00</t>
  </si>
  <si>
    <t>104G  :871249:00:------:--</t>
  </si>
  <si>
    <t>12:0008:000374</t>
  </si>
  <si>
    <t>12:0030:000355</t>
  </si>
  <si>
    <t>12:0030:000355:0003:0001:00</t>
  </si>
  <si>
    <t>104G  :871251:00:------:--</t>
  </si>
  <si>
    <t>12:0008:000375</t>
  </si>
  <si>
    <t>12:0030:000356</t>
  </si>
  <si>
    <t>12:0030:000356:0003:0001:00</t>
  </si>
  <si>
    <t>104G  :871252:00:------:--</t>
  </si>
  <si>
    <t>12:0008:000376</t>
  </si>
  <si>
    <t>12:0030:000357</t>
  </si>
  <si>
    <t>12:0030:000357:0003:0001:00</t>
  </si>
  <si>
    <t>104G  :871253:00:------:--</t>
  </si>
  <si>
    <t>12:0008:000377</t>
  </si>
  <si>
    <t>12:0030:000358</t>
  </si>
  <si>
    <t>12:0030:000358:0003:0001:00</t>
  </si>
  <si>
    <t>104G  :871254:00:------:--</t>
  </si>
  <si>
    <t>12:0008:000378</t>
  </si>
  <si>
    <t>12:0030:000359</t>
  </si>
  <si>
    <t>12:0030:000359:0003:0001:00</t>
  </si>
  <si>
    <t>104G  :871255:00:------:--</t>
  </si>
  <si>
    <t>12:0008:000379</t>
  </si>
  <si>
    <t>12:0030:000360</t>
  </si>
  <si>
    <t>12:0030:000360:0003:0001:00</t>
  </si>
  <si>
    <t>104G  :871256:00:------:--</t>
  </si>
  <si>
    <t>12:0008:000380</t>
  </si>
  <si>
    <t>12:0030:000361</t>
  </si>
  <si>
    <t>12:0030:000361:0003:0001:00</t>
  </si>
  <si>
    <t>104G  :871257:00:------:--</t>
  </si>
  <si>
    <t>12:0008:000381</t>
  </si>
  <si>
    <t>12:0030:000362</t>
  </si>
  <si>
    <t>12:0030:000362:0003:0001:00</t>
  </si>
  <si>
    <t>104G  :871258:00:------:--</t>
  </si>
  <si>
    <t>12:0008:000382</t>
  </si>
  <si>
    <t>12:0030:000363</t>
  </si>
  <si>
    <t>12:0030:000363:0003:0001:00</t>
  </si>
  <si>
    <t>104G  :871259:00:------:--</t>
  </si>
  <si>
    <t>12:0008:000383</t>
  </si>
  <si>
    <t>12:0030:000364</t>
  </si>
  <si>
    <t>12:0030:000364:0003:0001:00</t>
  </si>
  <si>
    <t>104G  :871260:00:------:--</t>
  </si>
  <si>
    <t>12:0008:000384</t>
  </si>
  <si>
    <t>12:0030:000365</t>
  </si>
  <si>
    <t>12:0030:000365:0003:0001:00</t>
  </si>
  <si>
    <t>104G  :871262:00:------:--</t>
  </si>
  <si>
    <t>12:0008:000385</t>
  </si>
  <si>
    <t>12:0030:000366</t>
  </si>
  <si>
    <t>12:0030:000366:0003:0001:00</t>
  </si>
  <si>
    <t>104G  :871263:00:------:--</t>
  </si>
  <si>
    <t>12:0008:000386</t>
  </si>
  <si>
    <t>12:0030:000367</t>
  </si>
  <si>
    <t>12:0030:000367:0003:0001:00</t>
  </si>
  <si>
    <t>104G  :871264:00:------:--</t>
  </si>
  <si>
    <t>12:0008:000387</t>
  </si>
  <si>
    <t>12:0030:000368</t>
  </si>
  <si>
    <t>12:0030:000368:0003:0001:00</t>
  </si>
  <si>
    <t>104G  :871265:00:------:--</t>
  </si>
  <si>
    <t>12:0008:000388</t>
  </si>
  <si>
    <t>12:0030:000369</t>
  </si>
  <si>
    <t>12:0030:000369:0003:0001:00</t>
  </si>
  <si>
    <t>104G  :871266:00:------:--</t>
  </si>
  <si>
    <t>12:0008:000389</t>
  </si>
  <si>
    <t>12:0030:000370</t>
  </si>
  <si>
    <t>12:0030:000370:0003:0001:00</t>
  </si>
  <si>
    <t>104G  :871268:00:------:--</t>
  </si>
  <si>
    <t>12:0008:000390</t>
  </si>
  <si>
    <t>12:0030:000371</t>
  </si>
  <si>
    <t>12:0030:000371:0003:0001:00</t>
  </si>
  <si>
    <t>104G  :871269:10:------:--</t>
  </si>
  <si>
    <t>12:0008:000391</t>
  </si>
  <si>
    <t>12:0030:000372</t>
  </si>
  <si>
    <t>12:0030:000372:0003:0001:00</t>
  </si>
  <si>
    <t>104G  :871270:20:871269:10</t>
  </si>
  <si>
    <t>12:0008:000392</t>
  </si>
  <si>
    <t>12:0030:000372:0004:0001:00</t>
  </si>
  <si>
    <t>104G  :871271:00:------:--</t>
  </si>
  <si>
    <t>12:0008:000393</t>
  </si>
  <si>
    <t>12:0030:000373</t>
  </si>
  <si>
    <t>12:0030:000373:0003:0001:00</t>
  </si>
  <si>
    <t>104G  :871272:00:------:--</t>
  </si>
  <si>
    <t>12:0008:000394</t>
  </si>
  <si>
    <t>12:0030:000374</t>
  </si>
  <si>
    <t>12:0030:000374:0003:0001:00</t>
  </si>
  <si>
    <t>104G  :871273:00:------:--</t>
  </si>
  <si>
    <t>12:0008:000395</t>
  </si>
  <si>
    <t>12:0030:000375</t>
  </si>
  <si>
    <t>12:0030:000375:0003:0001:00</t>
  </si>
  <si>
    <t>104G  :871274:00:------:--</t>
  </si>
  <si>
    <t>12:0008:000396</t>
  </si>
  <si>
    <t>12:0030:000376</t>
  </si>
  <si>
    <t>12:0030:000376:0003:0001:00</t>
  </si>
  <si>
    <t>104G  :871275:00:------:--</t>
  </si>
  <si>
    <t>12:0008:000397</t>
  </si>
  <si>
    <t>12:0030:000377</t>
  </si>
  <si>
    <t>12:0030:000377:0003:0001:00</t>
  </si>
  <si>
    <t>104G  :871276:00:------:--</t>
  </si>
  <si>
    <t>12:0008:000398</t>
  </si>
  <si>
    <t>12:0030:000378</t>
  </si>
  <si>
    <t>12:0030:000378:0003:0001:00</t>
  </si>
  <si>
    <t>104G  :871277:00:------:--</t>
  </si>
  <si>
    <t>12:0008:000399</t>
  </si>
  <si>
    <t>12:0030:000379</t>
  </si>
  <si>
    <t>12:0030:000379:0003:0001:00</t>
  </si>
  <si>
    <t>104G  :871278:00:------:--</t>
  </si>
  <si>
    <t>12:0008:000400</t>
  </si>
  <si>
    <t>12:0030:000380</t>
  </si>
  <si>
    <t>12:0030:000380:0003:0001:00</t>
  </si>
  <si>
    <t>104G  :871279:00:------:--</t>
  </si>
  <si>
    <t>12:0008:000401</t>
  </si>
  <si>
    <t>12:0030:000381</t>
  </si>
  <si>
    <t>12:0030:000381:0003:0001:00</t>
  </si>
  <si>
    <t>104G  :871280:00:------:--</t>
  </si>
  <si>
    <t>12:0008:000402</t>
  </si>
  <si>
    <t>12:0030:000382</t>
  </si>
  <si>
    <t>12:0030:000382:0003:0001:00</t>
  </si>
  <si>
    <t>104G  :871282:00:------:--</t>
  </si>
  <si>
    <t>12:0008:000403</t>
  </si>
  <si>
    <t>12:0030:000383</t>
  </si>
  <si>
    <t>12:0030:000383:0003:0001:00</t>
  </si>
  <si>
    <t>104G  :871283:00:------:--</t>
  </si>
  <si>
    <t>12:0008:000404</t>
  </si>
  <si>
    <t>12:0030:000384</t>
  </si>
  <si>
    <t>12:0030:000384:0003:0001:00</t>
  </si>
  <si>
    <t>104G  :871284:00:------:--</t>
  </si>
  <si>
    <t>12:0008:000405</t>
  </si>
  <si>
    <t>12:0030:000385</t>
  </si>
  <si>
    <t>12:0030:000385:0003:0001:00</t>
  </si>
  <si>
    <t>104G  :871285:00:------:--</t>
  </si>
  <si>
    <t>12:0008:000406</t>
  </si>
  <si>
    <t>12:0030:000386</t>
  </si>
  <si>
    <t>12:0030:000386:0003:0001:00</t>
  </si>
  <si>
    <t>104G  :871286:00:------:--</t>
  </si>
  <si>
    <t>12:0008:000407</t>
  </si>
  <si>
    <t>12:0030:000387</t>
  </si>
  <si>
    <t>12:0030:000387:0003:0001:00</t>
  </si>
  <si>
    <t>104G  :871288:10:------:--</t>
  </si>
  <si>
    <t>12:0008:000408</t>
  </si>
  <si>
    <t>12:0030:000388</t>
  </si>
  <si>
    <t>12:0030:000388:0003:0001:00</t>
  </si>
  <si>
    <t>104G  :871289:20:871288:10</t>
  </si>
  <si>
    <t>12:0008:000409</t>
  </si>
  <si>
    <t>12:0030:000388:0004:0001:00</t>
  </si>
  <si>
    <t>104G  :871290:00:------:--</t>
  </si>
  <si>
    <t>12:0008:000410</t>
  </si>
  <si>
    <t>12:0030:000389</t>
  </si>
  <si>
    <t>12:0030:000389:0003:0001:00</t>
  </si>
  <si>
    <t>104G  :871291:00:------:--</t>
  </si>
  <si>
    <t>12:0008:000411</t>
  </si>
  <si>
    <t>12:0030:000390</t>
  </si>
  <si>
    <t>12:0030:000390:0003:0001:00</t>
  </si>
  <si>
    <t>104G  :871292:00:------:--</t>
  </si>
  <si>
    <t>12:0008:000412</t>
  </si>
  <si>
    <t>12:0030:000391</t>
  </si>
  <si>
    <t>12:0030:000391:0003:0001:00</t>
  </si>
  <si>
    <t>104G  :871293:00:------:--</t>
  </si>
  <si>
    <t>12:0008:000413</t>
  </si>
  <si>
    <t>12:0030:000392</t>
  </si>
  <si>
    <t>12:0030:000392:0003:0001:00</t>
  </si>
  <si>
    <t>104G  :871294:00:------:--</t>
  </si>
  <si>
    <t>12:0008:000414</t>
  </si>
  <si>
    <t>12:0030:000393</t>
  </si>
  <si>
    <t>12:0030:000393:0003:0001:00</t>
  </si>
  <si>
    <t>104G  :871295:00:------:--</t>
  </si>
  <si>
    <t>12:0008:000415</t>
  </si>
  <si>
    <t>12:0030:000394</t>
  </si>
  <si>
    <t>12:0030:000394:0003:0001:00</t>
  </si>
  <si>
    <t>104G  :871296:00:------:--</t>
  </si>
  <si>
    <t>12:0008:000416</t>
  </si>
  <si>
    <t>12:0030:000395</t>
  </si>
  <si>
    <t>12:0030:000395:0003:0001:00</t>
  </si>
  <si>
    <t>104G  :871297:00:------:--</t>
  </si>
  <si>
    <t>12:0008:000417</t>
  </si>
  <si>
    <t>12:0030:000396</t>
  </si>
  <si>
    <t>12:0030:000396:0003:0001:00</t>
  </si>
  <si>
    <t>104G  :871298:00:------:--</t>
  </si>
  <si>
    <t>12:0008:000418</t>
  </si>
  <si>
    <t>12:0030:000397</t>
  </si>
  <si>
    <t>12:0030:000397:0003:0001:00</t>
  </si>
  <si>
    <t>104G  :871299:00:------:--</t>
  </si>
  <si>
    <t>12:0008:000419</t>
  </si>
  <si>
    <t>12:0030:000398</t>
  </si>
  <si>
    <t>12:0030:000398:0003:0001:00</t>
  </si>
  <si>
    <t>104G  :871300:00:------:--</t>
  </si>
  <si>
    <t>12:0008:000420</t>
  </si>
  <si>
    <t>12:0030:000399</t>
  </si>
  <si>
    <t>12:0030:000399:0003:0001:00</t>
  </si>
  <si>
    <t>104G  :871302:00:------:--</t>
  </si>
  <si>
    <t>12:0008:000421</t>
  </si>
  <si>
    <t>12:0030:000400</t>
  </si>
  <si>
    <t>12:0030:000400:0003:0001:00</t>
  </si>
  <si>
    <t>104G  :871303:00:------:--</t>
  </si>
  <si>
    <t>12:0008:000422</t>
  </si>
  <si>
    <t>12:0030:000401</t>
  </si>
  <si>
    <t>12:0030:000401:0003:0001:00</t>
  </si>
  <si>
    <t>104G  :871304:10:------:--</t>
  </si>
  <si>
    <t>12:0008:000423</t>
  </si>
  <si>
    <t>12:0030:000402</t>
  </si>
  <si>
    <t>12:0030:000402:0003:0001:00</t>
  </si>
  <si>
    <t>104G  :871305:20:871304:10</t>
  </si>
  <si>
    <t>12:0008:000424</t>
  </si>
  <si>
    <t>12:0030:000402:0004:0001:00</t>
  </si>
  <si>
    <t>104G  :871306:00:------:--</t>
  </si>
  <si>
    <t>12:0008:000425</t>
  </si>
  <si>
    <t>12:0030:000403</t>
  </si>
  <si>
    <t>12:0030:000403:0003:0001:00</t>
  </si>
  <si>
    <t>104G  :871307:00:------:--</t>
  </si>
  <si>
    <t>12:0008:000426</t>
  </si>
  <si>
    <t>12:0030:000404</t>
  </si>
  <si>
    <t>12:0030:000404:0003:0001:00</t>
  </si>
  <si>
    <t>104G  :871308:00:------:--</t>
  </si>
  <si>
    <t>12:0008:000427</t>
  </si>
  <si>
    <t>12:0030:000405</t>
  </si>
  <si>
    <t>12:0030:000405:0003:0001:00</t>
  </si>
  <si>
    <t>104G  :871309:00:------:--</t>
  </si>
  <si>
    <t>12:0008:000428</t>
  </si>
  <si>
    <t>12:0030:000406</t>
  </si>
  <si>
    <t>12:0030:000406:0003:0001:00</t>
  </si>
  <si>
    <t>104G  :871310:00:------:--</t>
  </si>
  <si>
    <t>12:0008:000429</t>
  </si>
  <si>
    <t>12:0030:000407</t>
  </si>
  <si>
    <t>12:0030:000407:0003:0001:00</t>
  </si>
  <si>
    <t>104G  :871311:00:------:--</t>
  </si>
  <si>
    <t>12:0008:000430</t>
  </si>
  <si>
    <t>12:0030:000408</t>
  </si>
  <si>
    <t>12:0030:000408:0003:0001:00</t>
  </si>
  <si>
    <t>104G  :871312:00:------:--</t>
  </si>
  <si>
    <t>12:0008:000431</t>
  </si>
  <si>
    <t>12:0030:000409</t>
  </si>
  <si>
    <t>12:0030:000409:0003:0001:00</t>
  </si>
  <si>
    <t>104G  :871313:00:------:--</t>
  </si>
  <si>
    <t>12:0008:000432</t>
  </si>
  <si>
    <t>12:0030:000410</t>
  </si>
  <si>
    <t>12:0030:000410:0003:0001:00</t>
  </si>
  <si>
    <t>104G  :871315:00:------:--</t>
  </si>
  <si>
    <t>12:0008:000433</t>
  </si>
  <si>
    <t>12:0030:000411</t>
  </si>
  <si>
    <t>12:0030:000411:0003:0001:00</t>
  </si>
  <si>
    <t>104G  :871316:00:------:--</t>
  </si>
  <si>
    <t>12:0008:000434</t>
  </si>
  <si>
    <t>12:0030:000412</t>
  </si>
  <si>
    <t>12:0030:000412:0003:0001:00</t>
  </si>
  <si>
    <t>104G  :871317:00:------:--</t>
  </si>
  <si>
    <t>12:0008:000435</t>
  </si>
  <si>
    <t>12:0030:000413</t>
  </si>
  <si>
    <t>12:0030:000413:0003:0001:00</t>
  </si>
  <si>
    <t>104G  :871318:00:------:--</t>
  </si>
  <si>
    <t>12:0008:000436</t>
  </si>
  <si>
    <t>12:0030:000414</t>
  </si>
  <si>
    <t>12:0030:000414:0003:0001:00</t>
  </si>
  <si>
    <t>104G  :871319:00:------:--</t>
  </si>
  <si>
    <t>12:0008:000437</t>
  </si>
  <si>
    <t>12:0030:000415</t>
  </si>
  <si>
    <t>12:0030:000415:0003:0001:00</t>
  </si>
  <si>
    <t>104G  :871320:00:------:--</t>
  </si>
  <si>
    <t>12:0008:000438</t>
  </si>
  <si>
    <t>12:0030:000416</t>
  </si>
  <si>
    <t>12:0030:000416:0003:0001:00</t>
  </si>
  <si>
    <t>104G  :871322:00:------:--</t>
  </si>
  <si>
    <t>12:0008:000439</t>
  </si>
  <si>
    <t>12:0030:000417</t>
  </si>
  <si>
    <t>12:0030:000417:0003:0001:00</t>
  </si>
  <si>
    <t>104G  :871323:00:------:--</t>
  </si>
  <si>
    <t>12:0008:000440</t>
  </si>
  <si>
    <t>12:0030:000418</t>
  </si>
  <si>
    <t>12:0030:000418:0003:0001:00</t>
  </si>
  <si>
    <t>104G  :871324:00:------:--</t>
  </si>
  <si>
    <t>12:0008:000441</t>
  </si>
  <si>
    <t>12:0030:000419</t>
  </si>
  <si>
    <t>12:0030:000419:0003:0001:00</t>
  </si>
  <si>
    <t>104G  :871325:00:------:--</t>
  </si>
  <si>
    <t>12:0008:000442</t>
  </si>
  <si>
    <t>12:0030:000420</t>
  </si>
  <si>
    <t>12:0030:000420:0003:0001:00</t>
  </si>
  <si>
    <t>104G  :871326:00:------:--</t>
  </si>
  <si>
    <t>12:0008:000443</t>
  </si>
  <si>
    <t>12:0030:000421</t>
  </si>
  <si>
    <t>12:0030:000421:0003:0001:00</t>
  </si>
  <si>
    <t>104G  :871328:00:------:--</t>
  </si>
  <si>
    <t>12:0008:000444</t>
  </si>
  <si>
    <t>12:0030:000422</t>
  </si>
  <si>
    <t>12:0030:000422:0003:0001:00</t>
  </si>
  <si>
    <t>104G  :871329:00:------:--</t>
  </si>
  <si>
    <t>12:0008:000445</t>
  </si>
  <si>
    <t>12:0030:000423</t>
  </si>
  <si>
    <t>12:0030:000423:0003:0001:00</t>
  </si>
  <si>
    <t>104G  :871330:00:------:--</t>
  </si>
  <si>
    <t>12:0008:000446</t>
  </si>
  <si>
    <t>12:0030:000424</t>
  </si>
  <si>
    <t>12:0030:000424:0003:0001:00</t>
  </si>
  <si>
    <t>104G  :871331:00:------:--</t>
  </si>
  <si>
    <t>12:0008:000447</t>
  </si>
  <si>
    <t>12:0030:000425</t>
  </si>
  <si>
    <t>12:0030:000425:0003:0001:00</t>
  </si>
  <si>
    <t>104G  :871332:10:------:--</t>
  </si>
  <si>
    <t>12:0008:000448</t>
  </si>
  <si>
    <t>12:0030:000426</t>
  </si>
  <si>
    <t>12:0030:000426:0003:0001:00</t>
  </si>
  <si>
    <t>104G  :871333:20:871332:10</t>
  </si>
  <si>
    <t>12:0008:000449</t>
  </si>
  <si>
    <t>12:0030:000426:0004:0001:00</t>
  </si>
  <si>
    <t>104G  :871334:00:------:--</t>
  </si>
  <si>
    <t>12:0008:000450</t>
  </si>
  <si>
    <t>12:0030:000427</t>
  </si>
  <si>
    <t>12:0030:000427:0003:0001:00</t>
  </si>
  <si>
    <t>104G  :871335:00:------:--</t>
  </si>
  <si>
    <t>12:0008:000451</t>
  </si>
  <si>
    <t>12:0030:000428</t>
  </si>
  <si>
    <t>12:0030:000428:0003:0001:00</t>
  </si>
  <si>
    <t>104G  :871336:00:------:--</t>
  </si>
  <si>
    <t>12:0008:000452</t>
  </si>
  <si>
    <t>12:0030:000429</t>
  </si>
  <si>
    <t>12:0030:000429:0003:0001:00</t>
  </si>
  <si>
    <t>104G  :871337:00:------:--</t>
  </si>
  <si>
    <t>12:0008:000453</t>
  </si>
  <si>
    <t>12:0030:000430</t>
  </si>
  <si>
    <t>12:0030:000430:0003:0001:00</t>
  </si>
  <si>
    <t>104G  :871338:00:------:--</t>
  </si>
  <si>
    <t>12:0008:000454</t>
  </si>
  <si>
    <t>12:0030:000431</t>
  </si>
  <si>
    <t>12:0030:000431:0003:0001:00</t>
  </si>
  <si>
    <t>104G  :871339:00:------:--</t>
  </si>
  <si>
    <t>12:0008:000455</t>
  </si>
  <si>
    <t>12:0030:000432</t>
  </si>
  <si>
    <t>12:0030:000432:0003:0001:00</t>
  </si>
  <si>
    <t>104G  :871340:00:------:--</t>
  </si>
  <si>
    <t>12:0008:000456</t>
  </si>
  <si>
    <t>12:0030:000433</t>
  </si>
  <si>
    <t>12:0030:000433:0003:0001:00</t>
  </si>
  <si>
    <t>104G  :871342:00:------:--</t>
  </si>
  <si>
    <t>12:0008:000457</t>
  </si>
  <si>
    <t>12:0030:000434</t>
  </si>
  <si>
    <t>12:0030:000434:0003:0001:00</t>
  </si>
  <si>
    <t>104G  :871343:00:------:--</t>
  </si>
  <si>
    <t>12:0008:000458</t>
  </si>
  <si>
    <t>12:0030:000435</t>
  </si>
  <si>
    <t>12:0030:000435:0003:0001:00</t>
  </si>
  <si>
    <t>104G  :871344:00:------:--</t>
  </si>
  <si>
    <t>12:0008:000459</t>
  </si>
  <si>
    <t>12:0030:000436</t>
  </si>
  <si>
    <t>12:0030:000436:0003:0001:00</t>
  </si>
  <si>
    <t>104G  :871345:00:------:--</t>
  </si>
  <si>
    <t>12:0008:000460</t>
  </si>
  <si>
    <t>12:0030:000437</t>
  </si>
  <si>
    <t>12:0030:000437:0003:0001:00</t>
  </si>
  <si>
    <t>104G  :871346:00:------:--</t>
  </si>
  <si>
    <t>12:0008:000461</t>
  </si>
  <si>
    <t>12:0030:000438</t>
  </si>
  <si>
    <t>12:0030:000438:0003:0001:00</t>
  </si>
  <si>
    <t>104G  :871347:00:------:--</t>
  </si>
  <si>
    <t>12:0008:000462</t>
  </si>
  <si>
    <t>12:0030:000439</t>
  </si>
  <si>
    <t>12:0030:000439:0003:0001:00</t>
  </si>
  <si>
    <t>104G  :871348:00:------:--</t>
  </si>
  <si>
    <t>12:0008:000463</t>
  </si>
  <si>
    <t>12:0030:000440</t>
  </si>
  <si>
    <t>12:0030:000440:0003:0001:00</t>
  </si>
  <si>
    <t>104G  :871349:00:------:--</t>
  </si>
  <si>
    <t>12:0008:000464</t>
  </si>
  <si>
    <t>12:0030:000441</t>
  </si>
  <si>
    <t>12:0030:000441:0003:0001:00</t>
  </si>
  <si>
    <t>104G  :871350:00:------:--</t>
  </si>
  <si>
    <t>12:0008:000465</t>
  </si>
  <si>
    <t>12:0030:000442</t>
  </si>
  <si>
    <t>12:0030:000442:0003:0001:00</t>
  </si>
  <si>
    <t>104G  :871351:00:------:--</t>
  </si>
  <si>
    <t>12:0008:000466</t>
  </si>
  <si>
    <t>12:0030:000443</t>
  </si>
  <si>
    <t>12:0030:000443:0003:0001:00</t>
  </si>
  <si>
    <t>104G  :871353:10:------:--</t>
  </si>
  <si>
    <t>12:0008:000467</t>
  </si>
  <si>
    <t>12:0030:000444</t>
  </si>
  <si>
    <t>12:0030:000444:0003:0001:00</t>
  </si>
  <si>
    <t>104G  :871354:20:871353:10</t>
  </si>
  <si>
    <t>12:0008:000468</t>
  </si>
  <si>
    <t>12:0030:000444:0004:0001:00</t>
  </si>
  <si>
    <t>104G  :871355:00:------:--</t>
  </si>
  <si>
    <t>12:0008:000469</t>
  </si>
  <si>
    <t>12:0030:000445</t>
  </si>
  <si>
    <t>12:0030:000445:0003:0001:00</t>
  </si>
  <si>
    <t>104G  :871356:00:------:--</t>
  </si>
  <si>
    <t>12:0008:000470</t>
  </si>
  <si>
    <t>12:0030:000446</t>
  </si>
  <si>
    <t>12:0030:000446:0003:0001:00</t>
  </si>
  <si>
    <t>104G  :871357:00:------:--</t>
  </si>
  <si>
    <t>12:0008:000471</t>
  </si>
  <si>
    <t>12:0030:000447</t>
  </si>
  <si>
    <t>12:0030:000447:0003:0001:00</t>
  </si>
  <si>
    <t>104G  :871358:00:------:--</t>
  </si>
  <si>
    <t>12:0008:000472</t>
  </si>
  <si>
    <t>12:0030:000448</t>
  </si>
  <si>
    <t>12:0030:000448:0003:0001:00</t>
  </si>
  <si>
    <t>104G  :871359:00:------:--</t>
  </si>
  <si>
    <t>12:0008:000473</t>
  </si>
  <si>
    <t>12:0030:000449</t>
  </si>
  <si>
    <t>12:0030:000449:0003:0001:00</t>
  </si>
  <si>
    <t>104G  :871360:00:------:--</t>
  </si>
  <si>
    <t>12:0008:000474</t>
  </si>
  <si>
    <t>12:0030:000450</t>
  </si>
  <si>
    <t>12:0030:000450:0003:0001:00</t>
  </si>
  <si>
    <t>104G  :871362:00:------:--</t>
  </si>
  <si>
    <t>12:0008:000475</t>
  </si>
  <si>
    <t>12:0030:000451</t>
  </si>
  <si>
    <t>12:0030:000451:0003:0001:00</t>
  </si>
  <si>
    <t>104G  :871363:00:------:--</t>
  </si>
  <si>
    <t>12:0008:000476</t>
  </si>
  <si>
    <t>12:0030:000452</t>
  </si>
  <si>
    <t>12:0030:000452:0003:0001:00</t>
  </si>
  <si>
    <t>104G  :871364:00:------:--</t>
  </si>
  <si>
    <t>12:0008:000477</t>
  </si>
  <si>
    <t>12:0030:000453</t>
  </si>
  <si>
    <t>12:0030:000453:0003:0001:00</t>
  </si>
  <si>
    <t>104G  :871365:00:------:--</t>
  </si>
  <si>
    <t>12:0008:000478</t>
  </si>
  <si>
    <t>12:0030:000454</t>
  </si>
  <si>
    <t>12:0030:000454:0003:0001:00</t>
  </si>
  <si>
    <t>104G  :871366:00:------:--</t>
  </si>
  <si>
    <t>12:0008:000479</t>
  </si>
  <si>
    <t>12:0030:000455</t>
  </si>
  <si>
    <t>12:0030:000455:0003:0001:00</t>
  </si>
  <si>
    <t>104G  :871367:10:------:--</t>
  </si>
  <si>
    <t>12:0008:000480</t>
  </si>
  <si>
    <t>12:0030:000456</t>
  </si>
  <si>
    <t>12:0030:000456:0003:0001:00</t>
  </si>
  <si>
    <t>104G  :871368:20:871367:10</t>
  </si>
  <si>
    <t>12:0008:000481</t>
  </si>
  <si>
    <t>12:0030:000456:0004:0001:00</t>
  </si>
  <si>
    <t>104G  :871369:00:------:--</t>
  </si>
  <si>
    <t>12:0008:000482</t>
  </si>
  <si>
    <t>12:0030:000457</t>
  </si>
  <si>
    <t>12:0030:000457:0003:0001:00</t>
  </si>
  <si>
    <t>104G  :871370:00:------:--</t>
  </si>
  <si>
    <t>12:0008:000483</t>
  </si>
  <si>
    <t>12:0030:000458</t>
  </si>
  <si>
    <t>12:0030:000458:0003:0001:00</t>
  </si>
  <si>
    <t>104G  :871371:00:------:--</t>
  </si>
  <si>
    <t>12:0008:000484</t>
  </si>
  <si>
    <t>12:0030:000459</t>
  </si>
  <si>
    <t>12:0030:000459:0003:0001:00</t>
  </si>
  <si>
    <t>104G  :871372:00:------:--</t>
  </si>
  <si>
    <t>12:0008:000485</t>
  </si>
  <si>
    <t>12:0030:000460</t>
  </si>
  <si>
    <t>12:0030:000460:0003:0001:00</t>
  </si>
  <si>
    <t>104G  :871373:00:------:--</t>
  </si>
  <si>
    <t>12:0008:000486</t>
  </si>
  <si>
    <t>12:0030:000461</t>
  </si>
  <si>
    <t>12:0030:000461:0003:0001:00</t>
  </si>
  <si>
    <t>104G  :871374:00:------:--</t>
  </si>
  <si>
    <t>12:0008:000487</t>
  </si>
  <si>
    <t>12:0030:000462</t>
  </si>
  <si>
    <t>12:0030:000462:0003:0001:00</t>
  </si>
  <si>
    <t>104G  :871375:00:------:--</t>
  </si>
  <si>
    <t>12:0008:000488</t>
  </si>
  <si>
    <t>12:0030:000463</t>
  </si>
  <si>
    <t>12:0030:000463:0003:0001:00</t>
  </si>
  <si>
    <t>104G  :871376:00:------:--</t>
  </si>
  <si>
    <t>12:0008:000489</t>
  </si>
  <si>
    <t>12:0030:000464</t>
  </si>
  <si>
    <t>12:0030:000464:0003:0001:00</t>
  </si>
  <si>
    <t>104G  :871377:00:------:--</t>
  </si>
  <si>
    <t>12:0008:000490</t>
  </si>
  <si>
    <t>12:0030:000465</t>
  </si>
  <si>
    <t>12:0030:000465:0003:0001:00</t>
  </si>
  <si>
    <t>104G  :871379:00:------:--</t>
  </si>
  <si>
    <t>12:0008:000491</t>
  </si>
  <si>
    <t>12:0030:000466</t>
  </si>
  <si>
    <t>12:0030:000466:0003:0001:00</t>
  </si>
  <si>
    <t>104G  :871380:00:------:--</t>
  </si>
  <si>
    <t>12:0008:000492</t>
  </si>
  <si>
    <t>12:0030:000467</t>
  </si>
  <si>
    <t>12:0030:000467:0003:0001:00</t>
  </si>
  <si>
    <t>104G  :871382:00:------:--</t>
  </si>
  <si>
    <t>12:0008:000493</t>
  </si>
  <si>
    <t>12:0030:000468</t>
  </si>
  <si>
    <t>12:0030:000468:0003:0001:00</t>
  </si>
  <si>
    <t>104G  :871383:00:------:--</t>
  </si>
  <si>
    <t>12:0008:000494</t>
  </si>
  <si>
    <t>12:0030:000469</t>
  </si>
  <si>
    <t>12:0030:000469:0003:0001:00</t>
  </si>
  <si>
    <t>104G  :871384:00:------:--</t>
  </si>
  <si>
    <t>12:0008:000495</t>
  </si>
  <si>
    <t>12:0030:000470</t>
  </si>
  <si>
    <t>12:0030:000470:0003:0001:00</t>
  </si>
  <si>
    <t>104G  :871385:00:------:--</t>
  </si>
  <si>
    <t>12:0008:000496</t>
  </si>
  <si>
    <t>12:0030:000471</t>
  </si>
  <si>
    <t>12:0030:000471:0003:0001:00</t>
  </si>
  <si>
    <t>104G  :871386:00:------:--</t>
  </si>
  <si>
    <t>12:0008:000497</t>
  </si>
  <si>
    <t>12:0030:000472</t>
  </si>
  <si>
    <t>12:0030:000472:0003:0001:00</t>
  </si>
  <si>
    <t>104G  :871387:00:------:--</t>
  </si>
  <si>
    <t>12:0008:000498</t>
  </si>
  <si>
    <t>12:0030:000473</t>
  </si>
  <si>
    <t>12:0030:000473:0003:0001:00</t>
  </si>
  <si>
    <t>104G  :871388:00:------:--</t>
  </si>
  <si>
    <t>12:0008:000499</t>
  </si>
  <si>
    <t>12:0030:000474</t>
  </si>
  <si>
    <t>12:0030:000474:0003:0001:00</t>
  </si>
  <si>
    <t>104G  :871390:00:------:--</t>
  </si>
  <si>
    <t>12:0008:000500</t>
  </si>
  <si>
    <t>12:0030:000475</t>
  </si>
  <si>
    <t>12:0030:000475:0003:0001:00</t>
  </si>
  <si>
    <t>104G  :871391:10:------:--</t>
  </si>
  <si>
    <t>12:0008:000501</t>
  </si>
  <si>
    <t>12:0030:000476</t>
  </si>
  <si>
    <t>12:0030:000476:0003:0001:00</t>
  </si>
  <si>
    <t>104G  :871392:20:871391:10</t>
  </si>
  <si>
    <t>12:0008:000502</t>
  </si>
  <si>
    <t>12:0030:000476:0004:0001:00</t>
  </si>
  <si>
    <t>104G  :871393:00:------:--</t>
  </si>
  <si>
    <t>12:0008:000503</t>
  </si>
  <si>
    <t>12:0030:000477</t>
  </si>
  <si>
    <t>12:0030:000477:0003:0001:00</t>
  </si>
  <si>
    <t>104G  :871394:00:------:--</t>
  </si>
  <si>
    <t>12:0008:000504</t>
  </si>
  <si>
    <t>12:0030:000478</t>
  </si>
  <si>
    <t>12:0030:000478:0003:0001:00</t>
  </si>
  <si>
    <t>104G  :871395:00:------:--</t>
  </si>
  <si>
    <t>12:0008:000505</t>
  </si>
  <si>
    <t>12:0030:000479</t>
  </si>
  <si>
    <t>12:0030:000479:0003:0001:00</t>
  </si>
  <si>
    <t>104G  :871396:00:------:--</t>
  </si>
  <si>
    <t>12:0008:000506</t>
  </si>
  <si>
    <t>12:0030:000480</t>
  </si>
  <si>
    <t>12:0030:000480:0003:0001:00</t>
  </si>
  <si>
    <t>104G  :871397:00:------:--</t>
  </si>
  <si>
    <t>12:0008:000507</t>
  </si>
  <si>
    <t>12:0030:000481</t>
  </si>
  <si>
    <t>12:0030:000481:0003:0001:00</t>
  </si>
  <si>
    <t>104G  :871398:00:------:--</t>
  </si>
  <si>
    <t>12:0008:000508</t>
  </si>
  <si>
    <t>12:0030:000482</t>
  </si>
  <si>
    <t>12:0030:000482:0003:0001:00</t>
  </si>
  <si>
    <t>104G  :871399:00:------:--</t>
  </si>
  <si>
    <t>12:0008:000509</t>
  </si>
  <si>
    <t>12:0030:000483</t>
  </si>
  <si>
    <t>12:0030:000483:0003:0001:00</t>
  </si>
  <si>
    <t>104G  :871400:00:------:--</t>
  </si>
  <si>
    <t>12:0008:000510</t>
  </si>
  <si>
    <t>12:0030:000484</t>
  </si>
  <si>
    <t>12:0030:000484:0003:0001:00</t>
  </si>
  <si>
    <t>104G  :871402:00:------:--</t>
  </si>
  <si>
    <t>12:0008:000511</t>
  </si>
  <si>
    <t>12:0030:000485</t>
  </si>
  <si>
    <t>12:0030:000485:0003:0001:00</t>
  </si>
  <si>
    <t>104G  :871403:00:------:--</t>
  </si>
  <si>
    <t>12:0008:000512</t>
  </si>
  <si>
    <t>12:0030:000486</t>
  </si>
  <si>
    <t>12:0030:000486:0003:0001:00</t>
  </si>
  <si>
    <t>104G  :871404:00:------:--</t>
  </si>
  <si>
    <t>12:0008:000513</t>
  </si>
  <si>
    <t>12:0030:000487</t>
  </si>
  <si>
    <t>12:0030:000487:0003:0001:00</t>
  </si>
  <si>
    <t>104G  :871405:10:------:--</t>
  </si>
  <si>
    <t>12:0008:000514</t>
  </si>
  <si>
    <t>12:0030:000488</t>
  </si>
  <si>
    <t>12:0030:000488:0003:0001:00</t>
  </si>
  <si>
    <t>104G  :871406:20:871405:10</t>
  </si>
  <si>
    <t>12:0008:000515</t>
  </si>
  <si>
    <t>12:0030:000488:0004:0001:00</t>
  </si>
  <si>
    <t>104G  :871407:00:------:--</t>
  </si>
  <si>
    <t>12:0008:000516</t>
  </si>
  <si>
    <t>12:0030:000489</t>
  </si>
  <si>
    <t>12:0030:000489:0003:0001:00</t>
  </si>
  <si>
    <t>104G  :871408:00:------:--</t>
  </si>
  <si>
    <t>12:0008:000517</t>
  </si>
  <si>
    <t>12:0030:000490</t>
  </si>
  <si>
    <t>12:0030:000490:0003:0001:00</t>
  </si>
  <si>
    <t>104G  :871410:00:------:--</t>
  </si>
  <si>
    <t>12:0008:000518</t>
  </si>
  <si>
    <t>12:0030:000491</t>
  </si>
  <si>
    <t>12:0030:000491:0003:0001:00</t>
  </si>
  <si>
    <t>104G  :871411:00:------:--</t>
  </si>
  <si>
    <t>12:0008:000519</t>
  </si>
  <si>
    <t>12:0030:000492</t>
  </si>
  <si>
    <t>12:0030:000492:0003:0001:00</t>
  </si>
  <si>
    <t>104G  :871412:00:------:--</t>
  </si>
  <si>
    <t>12:0008:000520</t>
  </si>
  <si>
    <t>12:0030:000493</t>
  </si>
  <si>
    <t>12:0030:000493:0003:0001:00</t>
  </si>
  <si>
    <t>104G  :871413:00:------:--</t>
  </si>
  <si>
    <t>12:0008:000521</t>
  </si>
  <si>
    <t>12:0030:000494</t>
  </si>
  <si>
    <t>12:0030:000494:0003:0001:00</t>
  </si>
  <si>
    <t>104G  :871414:00:------:--</t>
  </si>
  <si>
    <t>12:0008:000522</t>
  </si>
  <si>
    <t>12:0030:000495</t>
  </si>
  <si>
    <t>12:0030:000495:0003:0001:00</t>
  </si>
  <si>
    <t>104G  :871415:00:------:--</t>
  </si>
  <si>
    <t>12:0008:000523</t>
  </si>
  <si>
    <t>12:0030:000496</t>
  </si>
  <si>
    <t>12:0030:000496:0003:0001:00</t>
  </si>
  <si>
    <t>104G  :871416:00:------:--</t>
  </si>
  <si>
    <t>12:0008:000524</t>
  </si>
  <si>
    <t>12:0030:000497</t>
  </si>
  <si>
    <t>12:0030:000497:0003:0001:00</t>
  </si>
  <si>
    <t>104G  :871417:00:------:--</t>
  </si>
  <si>
    <t>12:0008:000525</t>
  </si>
  <si>
    <t>12:0030:000498</t>
  </si>
  <si>
    <t>12:0030:000498:0003:0001:00</t>
  </si>
  <si>
    <t>104G  :871418:00:------:--</t>
  </si>
  <si>
    <t>12:0008:000526</t>
  </si>
  <si>
    <t>12:0030:000499</t>
  </si>
  <si>
    <t>12:0030:000499:0003:0001:00</t>
  </si>
  <si>
    <t>104G  :871419:00:------:--</t>
  </si>
  <si>
    <t>12:0008:000527</t>
  </si>
  <si>
    <t>12:0030:000500</t>
  </si>
  <si>
    <t>12:0030:000500:0003:0001:00</t>
  </si>
  <si>
    <t>104G  :871420:00:------:--</t>
  </si>
  <si>
    <t>12:0008:000528</t>
  </si>
  <si>
    <t>12:0030:000501</t>
  </si>
  <si>
    <t>12:0030:000501:0003:0001:00</t>
  </si>
  <si>
    <t>104G  :871422:00:------:--</t>
  </si>
  <si>
    <t>12:0008:000529</t>
  </si>
  <si>
    <t>12:0030:000502</t>
  </si>
  <si>
    <t>12:0030:000502:0003:0001:00</t>
  </si>
  <si>
    <t>104G  :871423:10:------:--</t>
  </si>
  <si>
    <t>12:0008:000530</t>
  </si>
  <si>
    <t>12:0030:000503</t>
  </si>
  <si>
    <t>12:0030:000503:0003:0001:00</t>
  </si>
  <si>
    <t>104G  :871424:20:871423:10</t>
  </si>
  <si>
    <t>12:0008:000531</t>
  </si>
  <si>
    <t>12:0030:000503:0004:0001:00</t>
  </si>
  <si>
    <t>104G  :871425:00:------:--</t>
  </si>
  <si>
    <t>12:0008:000532</t>
  </si>
  <si>
    <t>12:0030:000504</t>
  </si>
  <si>
    <t>12:0030:000504:0003:0001:00</t>
  </si>
  <si>
    <t>104G  :871426:00:------:--</t>
  </si>
  <si>
    <t>12:0008:000533</t>
  </si>
  <si>
    <t>12:0030:000505</t>
  </si>
  <si>
    <t>12:0030:000505:0003:0001:00</t>
  </si>
  <si>
    <t>104G  :871427:00:------:--</t>
  </si>
  <si>
    <t>12:0008:000534</t>
  </si>
  <si>
    <t>12:0030:000506</t>
  </si>
  <si>
    <t>12:0030:000506:0003:0001:00</t>
  </si>
  <si>
    <t>104G  :871428:00:------:--</t>
  </si>
  <si>
    <t>12:0008:000535</t>
  </si>
  <si>
    <t>12:0030:000507</t>
  </si>
  <si>
    <t>12:0030:000507:0003:0001:00</t>
  </si>
  <si>
    <t>104G  :871429:00:------:--</t>
  </si>
  <si>
    <t>12:0008:000536</t>
  </si>
  <si>
    <t>12:0030:000508</t>
  </si>
  <si>
    <t>12:0030:000508:0003:0001:00</t>
  </si>
  <si>
    <t>104G  :871430:00:------:--</t>
  </si>
  <si>
    <t>12:0008:000537</t>
  </si>
  <si>
    <t>12:0030:000509</t>
  </si>
  <si>
    <t>12:0030:000509:0003:0001:00</t>
  </si>
  <si>
    <t>104G  :871431:00:------:--</t>
  </si>
  <si>
    <t>12:0008:000538</t>
  </si>
  <si>
    <t>12:0030:000510</t>
  </si>
  <si>
    <t>12:0030:000510:0003:0001:00</t>
  </si>
  <si>
    <t>104G  :871432:00:------:--</t>
  </si>
  <si>
    <t>12:0008:000539</t>
  </si>
  <si>
    <t>12:0030:000511</t>
  </si>
  <si>
    <t>12:0030:000511:0003:0001:00</t>
  </si>
  <si>
    <t>104G  :871433:00:------:--</t>
  </si>
  <si>
    <t>12:0008:000540</t>
  </si>
  <si>
    <t>12:0030:000512</t>
  </si>
  <si>
    <t>12:0030:000512:0003:0001:00</t>
  </si>
  <si>
    <t>104G  :871434:00:------:--</t>
  </si>
  <si>
    <t>12:0008:000541</t>
  </si>
  <si>
    <t>12:0030:000513</t>
  </si>
  <si>
    <t>12:0030:000513:0003:0001:00</t>
  </si>
  <si>
    <t>104G  :871435:00:------:--</t>
  </si>
  <si>
    <t>12:0008:000542</t>
  </si>
  <si>
    <t>12:0030:000514</t>
  </si>
  <si>
    <t>12:0030:000514:0003:0001:00</t>
  </si>
  <si>
    <t>104G  :871436:00:------:--</t>
  </si>
  <si>
    <t>12:0008:000543</t>
  </si>
  <si>
    <t>12:0030:000515</t>
  </si>
  <si>
    <t>12:0030:000515:0003:0001:00</t>
  </si>
  <si>
    <t>104G  :871437:00:------:--</t>
  </si>
  <si>
    <t>12:0008:000544</t>
  </si>
  <si>
    <t>12:0030:000516</t>
  </si>
  <si>
    <t>12:0030:000516:0003:0001:00</t>
  </si>
  <si>
    <t>104G  :871438:00:------:--</t>
  </si>
  <si>
    <t>12:0008:000545</t>
  </si>
  <si>
    <t>12:0030:000517</t>
  </si>
  <si>
    <t>12:0030:000517:0003:0001:00</t>
  </si>
  <si>
    <t>104G  :871439:00:------:--</t>
  </si>
  <si>
    <t>12:0008:000546</t>
  </si>
  <si>
    <t>12:0030:000518</t>
  </si>
  <si>
    <t>12:0030:000518:0003:0001:00</t>
  </si>
  <si>
    <t>104G  :871442:00:------:--</t>
  </si>
  <si>
    <t>12:0008:000547</t>
  </si>
  <si>
    <t>12:0030:000519</t>
  </si>
  <si>
    <t>12:0030:000519:0003:0001:00</t>
  </si>
  <si>
    <t>104G  :871443:10:------:--</t>
  </si>
  <si>
    <t>12:0008:000548</t>
  </si>
  <si>
    <t>12:0030:000520</t>
  </si>
  <si>
    <t>12:0030:000520:0003:0001:00</t>
  </si>
  <si>
    <t>104G  :871444:20:871443:10</t>
  </si>
  <si>
    <t>12:0008:000549</t>
  </si>
  <si>
    <t>12:0030:000520:0004:0001:00</t>
  </si>
  <si>
    <t>104G  :871445:00:------:--</t>
  </si>
  <si>
    <t>12:0008:000550</t>
  </si>
  <si>
    <t>12:0030:000521</t>
  </si>
  <si>
    <t>12:0030:000521:0003:0001:00</t>
  </si>
  <si>
    <t>104G  :871446:00:------:--</t>
  </si>
  <si>
    <t>12:0008:000551</t>
  </si>
  <si>
    <t>12:0030:000522</t>
  </si>
  <si>
    <t>12:0030:000522:0003:0001:00</t>
  </si>
  <si>
    <t>104G  :871447:00:------:--</t>
  </si>
  <si>
    <t>12:0008:000552</t>
  </si>
  <si>
    <t>12:0030:000523</t>
  </si>
  <si>
    <t>12:0030:000523:0003:0001:00</t>
  </si>
  <si>
    <t>104G  :871448:00:------:--</t>
  </si>
  <si>
    <t>12:0008:000553</t>
  </si>
  <si>
    <t>12:0030:000524</t>
  </si>
  <si>
    <t>12:0030:000524:0003:0001:00</t>
  </si>
  <si>
    <t>104G  :871449:00:------:--</t>
  </si>
  <si>
    <t>12:0008:000554</t>
  </si>
  <si>
    <t>12:0030:000525</t>
  </si>
  <si>
    <t>12:0030:000525:0003:0001:00</t>
  </si>
  <si>
    <t>104G  :871450:00:------:--</t>
  </si>
  <si>
    <t>12:0008:000555</t>
  </si>
  <si>
    <t>12:0030:000526</t>
  </si>
  <si>
    <t>12:0030:000526:0003:0001:00</t>
  </si>
  <si>
    <t>104G  :871451:00:------:--</t>
  </si>
  <si>
    <t>12:0008:000556</t>
  </si>
  <si>
    <t>12:0030:000527</t>
  </si>
  <si>
    <t>12:0030:000527:0003:0001:00</t>
  </si>
  <si>
    <t>104G  :871452:00:------:--</t>
  </si>
  <si>
    <t>12:0008:000557</t>
  </si>
  <si>
    <t>12:0030:000528</t>
  </si>
  <si>
    <t>12:0030:000528:0003:0001:00</t>
  </si>
  <si>
    <t>104G  :871453:00:------:--</t>
  </si>
  <si>
    <t>12:0008:000558</t>
  </si>
  <si>
    <t>12:0030:000529</t>
  </si>
  <si>
    <t>12:0030:000529:0003:0001:00</t>
  </si>
  <si>
    <t>104G  :871455:00:------:--</t>
  </si>
  <si>
    <t>12:0008:000559</t>
  </si>
  <si>
    <t>12:0030:000530</t>
  </si>
  <si>
    <t>12:0030:000530:0003:0001:00</t>
  </si>
  <si>
    <t>104G  :871456:00:------:--</t>
  </si>
  <si>
    <t>12:0008:000560</t>
  </si>
  <si>
    <t>12:0030:000531</t>
  </si>
  <si>
    <t>12:0030:000531:0003:0001:00</t>
  </si>
  <si>
    <t>104G  :871457:00:------:--</t>
  </si>
  <si>
    <t>12:0008:000561</t>
  </si>
  <si>
    <t>12:0030:000532</t>
  </si>
  <si>
    <t>12:0030:000532:0003:0001:00</t>
  </si>
  <si>
    <t>104G  :871458:00:------:--</t>
  </si>
  <si>
    <t>12:0008:000562</t>
  </si>
  <si>
    <t>12:0030:000533</t>
  </si>
  <si>
    <t>12:0030:000533:0003:0001:00</t>
  </si>
  <si>
    <t>104G  :871459:00:------:--</t>
  </si>
  <si>
    <t>12:0008:000563</t>
  </si>
  <si>
    <t>12:0030:000534</t>
  </si>
  <si>
    <t>12:0030:000534:0003:0001:00</t>
  </si>
  <si>
    <t>104G  :871460:00:------:--</t>
  </si>
  <si>
    <t>12:0008:000564</t>
  </si>
  <si>
    <t>12:0030:000535</t>
  </si>
  <si>
    <t>12:0030:000535:0003:0001:00</t>
  </si>
  <si>
    <t>104G  :871462:00:------:--</t>
  </si>
  <si>
    <t>12:0008:000565</t>
  </si>
  <si>
    <t>12:0030:000536</t>
  </si>
  <si>
    <t>12:0030:000536:0003:0001:00</t>
  </si>
  <si>
    <t>104G  :871463:00:------:--</t>
  </si>
  <si>
    <t>12:0008:000566</t>
  </si>
  <si>
    <t>12:0030:000537</t>
  </si>
  <si>
    <t>12:0030:000537:0003:0001:00</t>
  </si>
  <si>
    <t>104G  :871464:10:------:--</t>
  </si>
  <si>
    <t>12:0008:000567</t>
  </si>
  <si>
    <t>12:0030:000538</t>
  </si>
  <si>
    <t>12:0030:000538:0003:0001:00</t>
  </si>
  <si>
    <t>104G  :871465:20:871464:10</t>
  </si>
  <si>
    <t>12:0008:000568</t>
  </si>
  <si>
    <t>12:0030:000538:0004:0001:00</t>
  </si>
  <si>
    <t>104G  :871466:00:------:--</t>
  </si>
  <si>
    <t>12:0008:000569</t>
  </si>
  <si>
    <t>12:0030:000539</t>
  </si>
  <si>
    <t>12:0030:000539:0003:0001:00</t>
  </si>
  <si>
    <t>104G  :871467:00:------:--</t>
  </si>
  <si>
    <t>12:0008:000570</t>
  </si>
  <si>
    <t>12:0030:000540</t>
  </si>
  <si>
    <t>12:0030:000540:0003:0001:00</t>
  </si>
  <si>
    <t>104G  :871468:00:------:--</t>
  </si>
  <si>
    <t>12:0008:000571</t>
  </si>
  <si>
    <t>12:0030:000541</t>
  </si>
  <si>
    <t>12:0030:000541:0003:0001:00</t>
  </si>
  <si>
    <t>104G  :871470:00:------:--</t>
  </si>
  <si>
    <t>12:0008:000572</t>
  </si>
  <si>
    <t>12:0030:000542</t>
  </si>
  <si>
    <t>12:0030:000542:0003:0001:00</t>
  </si>
  <si>
    <t>104G  :871471:00:------:--</t>
  </si>
  <si>
    <t>12:0008:000573</t>
  </si>
  <si>
    <t>12:0030:000543</t>
  </si>
  <si>
    <t>12:0030:000543:0003:0001:00</t>
  </si>
  <si>
    <t>104G  :871472:00:------:--</t>
  </si>
  <si>
    <t>12:0008:000574</t>
  </si>
  <si>
    <t>12:0030:000544</t>
  </si>
  <si>
    <t>12:0030:000544:0003:0001:00</t>
  </si>
  <si>
    <t>104G  :871473:00:------:--</t>
  </si>
  <si>
    <t>12:0008:000575</t>
  </si>
  <si>
    <t>12:0030:000545</t>
  </si>
  <si>
    <t>12:0030:000545:0003:0001:00</t>
  </si>
  <si>
    <t>104G  :871474:00:------:--</t>
  </si>
  <si>
    <t>12:0008:000576</t>
  </si>
  <si>
    <t>12:0030:000546</t>
  </si>
  <si>
    <t>12:0030:000546:0003:0001:00</t>
  </si>
  <si>
    <t>104G  :871475:00:------:--</t>
  </si>
  <si>
    <t>12:0008:000577</t>
  </si>
  <si>
    <t>12:0030:000547</t>
  </si>
  <si>
    <t>12:0030:000547:0003:0001:00</t>
  </si>
  <si>
    <t>104G  :871476:00:------:--</t>
  </si>
  <si>
    <t>12:0008:000578</t>
  </si>
  <si>
    <t>12:0030:000548</t>
  </si>
  <si>
    <t>12:0030:000548:0003:0001:00</t>
  </si>
  <si>
    <t>104G  :871477:00:------:--</t>
  </si>
  <si>
    <t>12:0008:000579</t>
  </si>
  <si>
    <t>12:0030:000549</t>
  </si>
  <si>
    <t>12:0030:000549:0003:0001:00</t>
  </si>
  <si>
    <t>104G  :871478:00:------:--</t>
  </si>
  <si>
    <t>12:0008:000580</t>
  </si>
  <si>
    <t>12:0030:000550</t>
  </si>
  <si>
    <t>12:0030:000550:0003:0001:00</t>
  </si>
  <si>
    <t>104G  :871479:00:------:--</t>
  </si>
  <si>
    <t>12:0008:000581</t>
  </si>
  <si>
    <t>12:0030:000551</t>
  </si>
  <si>
    <t>12:0030:000551:0003:0001:00</t>
  </si>
  <si>
    <t>104G  :871480:00:------:--</t>
  </si>
  <si>
    <t>12:0008:000582</t>
  </si>
  <si>
    <t>12:0030:000552</t>
  </si>
  <si>
    <t>12:0030:000552:0003:0001:00</t>
  </si>
  <si>
    <t>104G  :871482:00:------:--</t>
  </si>
  <si>
    <t>12:0008:000583</t>
  </si>
  <si>
    <t>12:0030:000553</t>
  </si>
  <si>
    <t>12:0030:000553:0003:0001:00</t>
  </si>
  <si>
    <t>104G  :871483:00:------:--</t>
  </si>
  <si>
    <t>12:0008:000584</t>
  </si>
  <si>
    <t>12:0030:000554</t>
  </si>
  <si>
    <t>12:0030:000554:0003:0001:00</t>
  </si>
  <si>
    <t>104G  :871484:00:------:--</t>
  </si>
  <si>
    <t>12:0008:000585</t>
  </si>
  <si>
    <t>12:0030:000555</t>
  </si>
  <si>
    <t>12:0030:000555:0003:0001:00</t>
  </si>
  <si>
    <t>104G  :871486:00:------:--</t>
  </si>
  <si>
    <t>12:0008:000586</t>
  </si>
  <si>
    <t>12:0030:000556</t>
  </si>
  <si>
    <t>12:0030:000556:0003:0001:00</t>
  </si>
  <si>
    <t>104G  :871487:00:------:--</t>
  </si>
  <si>
    <t>12:0008:000587</t>
  </si>
  <si>
    <t>12:0030:000557</t>
  </si>
  <si>
    <t>12:0030:000557:0003:0001:00</t>
  </si>
  <si>
    <t>104G  :871488:10:------:--</t>
  </si>
  <si>
    <t>12:0008:000588</t>
  </si>
  <si>
    <t>12:0030:000558</t>
  </si>
  <si>
    <t>12:0030:000558:0003:0001:00</t>
  </si>
  <si>
    <t>104G  :871489:20:871488:10</t>
  </si>
  <si>
    <t>12:0008:000589</t>
  </si>
  <si>
    <t>12:0030:000558:0004:0001:00</t>
  </si>
  <si>
    <t>104G  :871490:00:------:--</t>
  </si>
  <si>
    <t>12:0008:000590</t>
  </si>
  <si>
    <t>12:0030:000559</t>
  </si>
  <si>
    <t>12:0030:000559:0003:0001:00</t>
  </si>
  <si>
    <t>104G  :871491:00:------:--</t>
  </si>
  <si>
    <t>12:0008:000591</t>
  </si>
  <si>
    <t>12:0030:000560</t>
  </si>
  <si>
    <t>12:0030:000560:0003:0001:00</t>
  </si>
  <si>
    <t>104G  :871492:00:------:--</t>
  </si>
  <si>
    <t>12:0008:000592</t>
  </si>
  <si>
    <t>12:0030:000561</t>
  </si>
  <si>
    <t>12:0030:000561:0003:0001:00</t>
  </si>
  <si>
    <t>104G  :871493:00:------:--</t>
  </si>
  <si>
    <t>12:0008:000593</t>
  </si>
  <si>
    <t>12:0030:000562</t>
  </si>
  <si>
    <t>12:0030:000562:0003:0001:00</t>
  </si>
  <si>
    <t>104G  :871494:00:------:--</t>
  </si>
  <si>
    <t>12:0008:000594</t>
  </si>
  <si>
    <t>12:0030:000563</t>
  </si>
  <si>
    <t>12:0030:000563:0003:0001:00</t>
  </si>
  <si>
    <t>104G  :871495:00:------:--</t>
  </si>
  <si>
    <t>12:0008:000595</t>
  </si>
  <si>
    <t>12:0030:000564</t>
  </si>
  <si>
    <t>12:0030:000564:0003:0001:00</t>
  </si>
  <si>
    <t>104G  :871496:00:------:--</t>
  </si>
  <si>
    <t>12:0008:000596</t>
  </si>
  <si>
    <t>12:0030:000565</t>
  </si>
  <si>
    <t>12:0030:000565:0003:0001:00</t>
  </si>
  <si>
    <t>104G  :871497:00:------:--</t>
  </si>
  <si>
    <t>12:0008:000597</t>
  </si>
  <si>
    <t>12:0030:000566</t>
  </si>
  <si>
    <t>12:0030:000566:0003:0001:00</t>
  </si>
  <si>
    <t>104G  :871498:00:------:--</t>
  </si>
  <si>
    <t>12:0008:000598</t>
  </si>
  <si>
    <t>12:0030:000567</t>
  </si>
  <si>
    <t>12:0030:000567:0003:0001:00</t>
  </si>
  <si>
    <t>104G  :871499:00:------:--</t>
  </si>
  <si>
    <t>12:0008:000599</t>
  </si>
  <si>
    <t>12:0030:000568</t>
  </si>
  <si>
    <t>12:0030:000568:0003:0001:00</t>
  </si>
  <si>
    <t>104G  :871500:00:------:--</t>
  </si>
  <si>
    <t>12:0008:000600</t>
  </si>
  <si>
    <t>12:0030:000569</t>
  </si>
  <si>
    <t>12:0030:000569:0003:0001:00</t>
  </si>
  <si>
    <t>104G  :871502:00:------:--</t>
  </si>
  <si>
    <t>12:0008:000601</t>
  </si>
  <si>
    <t>12:0030:000570</t>
  </si>
  <si>
    <t>12:0030:000570:0003:0001:00</t>
  </si>
  <si>
    <t>104G  :871503:00:------:--</t>
  </si>
  <si>
    <t>12:0008:000602</t>
  </si>
  <si>
    <t>12:0030:000571</t>
  </si>
  <si>
    <t>12:0030:000571:0003:0001:00</t>
  </si>
  <si>
    <t>104G  :871504:10:------:--</t>
  </si>
  <si>
    <t>12:0008:000603</t>
  </si>
  <si>
    <t>12:0030:000572</t>
  </si>
  <si>
    <t>12:0030:000572:0003:0001:00</t>
  </si>
  <si>
    <t>104G  :871505:20:871504:10</t>
  </si>
  <si>
    <t>12:0008:000604</t>
  </si>
  <si>
    <t>12:0030:000572:0004:0001:00</t>
  </si>
  <si>
    <t>104G  :871506:00:------:--</t>
  </si>
  <si>
    <t>12:0008:000605</t>
  </si>
  <si>
    <t>12:0030:000573</t>
  </si>
  <si>
    <t>12:0030:000573:0003:0001:00</t>
  </si>
  <si>
    <t>104G  :871507:00:------:--</t>
  </si>
  <si>
    <t>12:0008:000606</t>
  </si>
  <si>
    <t>12:0030:000574</t>
  </si>
  <si>
    <t>12:0030:000574:0003:0001:00</t>
  </si>
  <si>
    <t>104G  :871508:00:------:--</t>
  </si>
  <si>
    <t>12:0008:000607</t>
  </si>
  <si>
    <t>12:0030:000575</t>
  </si>
  <si>
    <t>12:0030:000575:0003:0001:00</t>
  </si>
  <si>
    <t>104G  :871509:00:------:--</t>
  </si>
  <si>
    <t>12:0008:000608</t>
  </si>
  <si>
    <t>12:0030:000576</t>
  </si>
  <si>
    <t>12:0030:000576:0003:0001:00</t>
  </si>
  <si>
    <t>104G  :871510:00:------:--</t>
  </si>
  <si>
    <t>12:0008:000609</t>
  </si>
  <si>
    <t>12:0030:000577</t>
  </si>
  <si>
    <t>12:0030:000577:0003:0001:00</t>
  </si>
  <si>
    <t>104G  :871511:00:------:--</t>
  </si>
  <si>
    <t>12:0008:000610</t>
  </si>
  <si>
    <t>12:0030:000578</t>
  </si>
  <si>
    <t>12:0030:000578:0003:0001:00</t>
  </si>
  <si>
    <t>104G  :871512:00:------:--</t>
  </si>
  <si>
    <t>12:0008:000611</t>
  </si>
  <si>
    <t>12:0030:000579</t>
  </si>
  <si>
    <t>12:0030:000579:0003:0001:00</t>
  </si>
  <si>
    <t>104G  :871513:00:------:--</t>
  </si>
  <si>
    <t>12:0008:000612</t>
  </si>
  <si>
    <t>12:0030:000580</t>
  </si>
  <si>
    <t>12:0030:000580:0003:0001:00</t>
  </si>
  <si>
    <t>104G  :871514:00:------:--</t>
  </si>
  <si>
    <t>12:0008:000613</t>
  </si>
  <si>
    <t>12:0030:000581</t>
  </si>
  <si>
    <t>12:0030:000581:0003:0001:00</t>
  </si>
  <si>
    <t>104G  :871515:00:------:--</t>
  </si>
  <si>
    <t>12:0008:000614</t>
  </si>
  <si>
    <t>12:0030:000582</t>
  </si>
  <si>
    <t>12:0030:000582:0003:0001:00</t>
  </si>
  <si>
    <t>104G  :871516:00:------:--</t>
  </si>
  <si>
    <t>12:0008:000615</t>
  </si>
  <si>
    <t>12:0030:000583</t>
  </si>
  <si>
    <t>12:0030:000583:0003:0001:00</t>
  </si>
  <si>
    <t>104G  :871517:00:------:--</t>
  </si>
  <si>
    <t>12:0008:000616</t>
  </si>
  <si>
    <t>12:0030:000584</t>
  </si>
  <si>
    <t>12:0030:000584:0003:0001:00</t>
  </si>
  <si>
    <t>104G  :871518:00:------:--</t>
  </si>
  <si>
    <t>12:0008:000617</t>
  </si>
  <si>
    <t>12:0030:000585</t>
  </si>
  <si>
    <t>12:0030:000585:0003:0001:00</t>
  </si>
  <si>
    <t>104G  :871520:00:------:--</t>
  </si>
  <si>
    <t>12:0008:000618</t>
  </si>
  <si>
    <t>12:0030:000586</t>
  </si>
  <si>
    <t>12:0030:000586:0003:0001:00</t>
  </si>
  <si>
    <t>104G  :871522:00:------:--</t>
  </si>
  <si>
    <t>12:0008:000619</t>
  </si>
  <si>
    <t>12:0030:000587</t>
  </si>
  <si>
    <t>12:0030:000587:0003:0001:00</t>
  </si>
  <si>
    <t>104G  :871524:00:------:--</t>
  </si>
  <si>
    <t>12:0008:000620</t>
  </si>
  <si>
    <t>12:0030:000588</t>
  </si>
  <si>
    <t>12:0030:000588:0003:0001:00</t>
  </si>
  <si>
    <t>104G  :871525:10:------:--</t>
  </si>
  <si>
    <t>12:0008:000621</t>
  </si>
  <si>
    <t>12:0030:000589</t>
  </si>
  <si>
    <t>12:0030:000589:0003:0001:00</t>
  </si>
  <si>
    <t>104G  :871526:20:871525:10</t>
  </si>
  <si>
    <t>12:0008:000622</t>
  </si>
  <si>
    <t>12:0030:000589:0004:0001:00</t>
  </si>
  <si>
    <t>104G  :871527:00:------:--</t>
  </si>
  <si>
    <t>12:0008:000623</t>
  </si>
  <si>
    <t>12:0030:000590</t>
  </si>
  <si>
    <t>12:0030:000590:0003:0001:00</t>
  </si>
  <si>
    <t>104G  :871528:00:------:--</t>
  </si>
  <si>
    <t>12:0008:000624</t>
  </si>
  <si>
    <t>12:0030:000591</t>
  </si>
  <si>
    <t>12:0030:000591:0003:0001:00</t>
  </si>
  <si>
    <t>104G  :871529:00:------:--</t>
  </si>
  <si>
    <t>12:0008:000625</t>
  </si>
  <si>
    <t>12:0030:000592</t>
  </si>
  <si>
    <t>12:0030:000592:0003:0001:00</t>
  </si>
  <si>
    <t>104G  :871530:00:------:--</t>
  </si>
  <si>
    <t>12:0008:000626</t>
  </si>
  <si>
    <t>12:0030:000593</t>
  </si>
  <si>
    <t>12:0030:000593:0003:0001:00</t>
  </si>
  <si>
    <t>104G  :871531:00:------:--</t>
  </si>
  <si>
    <t>12:0008:000627</t>
  </si>
  <si>
    <t>12:0030:000594</t>
  </si>
  <si>
    <t>12:0030:000594:0003:0001:00</t>
  </si>
  <si>
    <t>104G  :871532:00:------:--</t>
  </si>
  <si>
    <t>12:0008:000628</t>
  </si>
  <si>
    <t>12:0030:000595</t>
  </si>
  <si>
    <t>12:0030:000595:0003:0001:00</t>
  </si>
  <si>
    <t>104G  :871533:00:------:--</t>
  </si>
  <si>
    <t>12:0008:000629</t>
  </si>
  <si>
    <t>12:0030:000596</t>
  </si>
  <si>
    <t>12:0030:000596:0003:0001:00</t>
  </si>
  <si>
    <t>104G  :871534:00:------:--</t>
  </si>
  <si>
    <t>12:0008:000630</t>
  </si>
  <si>
    <t>12:0030:000597</t>
  </si>
  <si>
    <t>12:0030:000597:0003:0001:00</t>
  </si>
  <si>
    <t>104G  :871535:00:------:--</t>
  </si>
  <si>
    <t>12:0008:000631</t>
  </si>
  <si>
    <t>12:0030:000598</t>
  </si>
  <si>
    <t>12:0030:000598:0003:0001:00</t>
  </si>
  <si>
    <t>104G  :871536:00:------:--</t>
  </si>
  <si>
    <t>12:0008:000632</t>
  </si>
  <si>
    <t>12:0030:000599</t>
  </si>
  <si>
    <t>12:0030:000599:0003:0001:00</t>
  </si>
  <si>
    <t>104G  :871537:00:------:--</t>
  </si>
  <si>
    <t>12:0008:000633</t>
  </si>
  <si>
    <t>12:0030:000600</t>
  </si>
  <si>
    <t>12:0030:000600:0003:0001:00</t>
  </si>
  <si>
    <t>104G  :871538:00:------:--</t>
  </si>
  <si>
    <t>12:0008:000634</t>
  </si>
  <si>
    <t>12:0030:000601</t>
  </si>
  <si>
    <t>12:0030:000601:0003:0001:00</t>
  </si>
  <si>
    <t>104G  :871539:00:------:--</t>
  </si>
  <si>
    <t>12:0008:000635</t>
  </si>
  <si>
    <t>12:0030:000602</t>
  </si>
  <si>
    <t>12:0030:000602:0003:0001:00</t>
  </si>
  <si>
    <t>104G  :871540:00:------:--</t>
  </si>
  <si>
    <t>12:0008:000636</t>
  </si>
  <si>
    <t>12:0030:000603</t>
  </si>
  <si>
    <t>12:0030:000603:0003:0001:00</t>
  </si>
  <si>
    <t>104G  :871542:00:------:--</t>
  </si>
  <si>
    <t>12:0008:000637</t>
  </si>
  <si>
    <t>12:0030:000604</t>
  </si>
  <si>
    <t>12:0030:000604:0003:0001:00</t>
  </si>
  <si>
    <t>104G  :871543:00:------:--</t>
  </si>
  <si>
    <t>12:0008:000638</t>
  </si>
  <si>
    <t>12:0030:000605</t>
  </si>
  <si>
    <t>12:0030:000605:0003:0001:00</t>
  </si>
  <si>
    <t>104G  :871545:00:------:--</t>
  </si>
  <si>
    <t>12:0008:000639</t>
  </si>
  <si>
    <t>12:0030:000606</t>
  </si>
  <si>
    <t>12:0030:000606:0003:0001:00</t>
  </si>
  <si>
    <t>104G  :871546:00:------:--</t>
  </si>
  <si>
    <t>12:0008:000640</t>
  </si>
  <si>
    <t>12:0030:000607</t>
  </si>
  <si>
    <t>12:0030:000607:0003:0001:00</t>
  </si>
  <si>
    <t>104G  :871547:00:------:--</t>
  </si>
  <si>
    <t>12:0008:000641</t>
  </si>
  <si>
    <t>12:0030:000608</t>
  </si>
  <si>
    <t>12:0030:000608:0003:0001:00</t>
  </si>
  <si>
    <t>104G  :871548:00:------:--</t>
  </si>
  <si>
    <t>12:0008:000642</t>
  </si>
  <si>
    <t>12:0030:000609</t>
  </si>
  <si>
    <t>12:0030:000609:0003:0001:00</t>
  </si>
  <si>
    <t>104G  :871549:00:------:--</t>
  </si>
  <si>
    <t>12:0008:000643</t>
  </si>
  <si>
    <t>12:0030:000610</t>
  </si>
  <si>
    <t>12:0030:000610:0003:0001:00</t>
  </si>
  <si>
    <t>104G  :871550:00:------:--</t>
  </si>
  <si>
    <t>12:0008:000644</t>
  </si>
  <si>
    <t>12:0030:000611</t>
  </si>
  <si>
    <t>12:0030:000611:0003:0001:00</t>
  </si>
  <si>
    <t>104G  :871551:00:------:--</t>
  </si>
  <si>
    <t>12:0008:000645</t>
  </si>
  <si>
    <t>12:0030:000612</t>
  </si>
  <si>
    <t>12:0030:000612:0003:0001:00</t>
  </si>
  <si>
    <t>104G  :871552:00:------:--</t>
  </si>
  <si>
    <t>12:0008:000646</t>
  </si>
  <si>
    <t>12:0030:000613</t>
  </si>
  <si>
    <t>12:0030:000613:0003:0001:00</t>
  </si>
  <si>
    <t>104G  :871553:00:------:--</t>
  </si>
  <si>
    <t>12:0008:000647</t>
  </si>
  <si>
    <t>12:0030:000614</t>
  </si>
  <si>
    <t>12:0030:000614:0003:0001:00</t>
  </si>
  <si>
    <t>104G  :871554:00:------:--</t>
  </si>
  <si>
    <t>12:0008:000648</t>
  </si>
  <si>
    <t>12:0030:000615</t>
  </si>
  <si>
    <t>12:0030:000615:0003:0001:00</t>
  </si>
  <si>
    <t>104G  :871555:00:------:--</t>
  </si>
  <si>
    <t>12:0008:000649</t>
  </si>
  <si>
    <t>12:0030:000616</t>
  </si>
  <si>
    <t>12:0030:000616:0003:0001:00</t>
  </si>
  <si>
    <t>104G  :871556:00:------:--</t>
  </si>
  <si>
    <t>12:0008:000650</t>
  </si>
  <si>
    <t>12:0030:000617</t>
  </si>
  <si>
    <t>12:0030:000617:0003:0001:00</t>
  </si>
  <si>
    <t>104G  :871557:10:------:--</t>
  </si>
  <si>
    <t>12:0008:000651</t>
  </si>
  <si>
    <t>12:0030:000618</t>
  </si>
  <si>
    <t>12:0030:000618:0003:0001:00</t>
  </si>
  <si>
    <t>104G  :871558:20:871557:10</t>
  </si>
  <si>
    <t>12:0008:000652</t>
  </si>
  <si>
    <t>12:0030:000618:0004:0001:00</t>
  </si>
  <si>
    <t>104G  :871559:00:------:--</t>
  </si>
  <si>
    <t>12:0008:000653</t>
  </si>
  <si>
    <t>12:0030:000619</t>
  </si>
  <si>
    <t>12:0030:000619:0003:0001:00</t>
  </si>
  <si>
    <t>104G  :871560:00:------:--</t>
  </si>
  <si>
    <t>12:0008:000654</t>
  </si>
  <si>
    <t>12:0030:000620</t>
  </si>
  <si>
    <t>12:0030:000620:0003:0001:00</t>
  </si>
  <si>
    <t>104G  :871562:00:------:--</t>
  </si>
  <si>
    <t>12:0008:000655</t>
  </si>
  <si>
    <t>12:0030:000621</t>
  </si>
  <si>
    <t>12:0030:000621:0003:0001:00</t>
  </si>
  <si>
    <t>104G  :871563:00:------:--</t>
  </si>
  <si>
    <t>12:0008:000656</t>
  </si>
  <si>
    <t>12:0030:000622</t>
  </si>
  <si>
    <t>12:0030:000622:0003:0001:00</t>
  </si>
  <si>
    <t>104G  :871564:00:------:--</t>
  </si>
  <si>
    <t>12:0008:000657</t>
  </si>
  <si>
    <t>12:0030:000623</t>
  </si>
  <si>
    <t>12:0030:000623:0003:0001:00</t>
  </si>
  <si>
    <t>104G  :871565:00:------:--</t>
  </si>
  <si>
    <t>12:0008:000658</t>
  </si>
  <si>
    <t>12:0030:000624</t>
  </si>
  <si>
    <t>12:0030:000624:0003:0001:00</t>
  </si>
  <si>
    <t>104G  :871566:00:------:--</t>
  </si>
  <si>
    <t>12:0008:000659</t>
  </si>
  <si>
    <t>12:0030:000625</t>
  </si>
  <si>
    <t>12:0030:000625:0003:0001:00</t>
  </si>
  <si>
    <t>104G  :871567:00:------:--</t>
  </si>
  <si>
    <t>12:0008:000660</t>
  </si>
  <si>
    <t>12:0030:000626</t>
  </si>
  <si>
    <t>12:0030:000626:0003:0001:00</t>
  </si>
  <si>
    <t>104G  :871568:00:------:--</t>
  </si>
  <si>
    <t>12:0008:000661</t>
  </si>
  <si>
    <t>12:0030:000627</t>
  </si>
  <si>
    <t>12:0030:000627:0003:0001:00</t>
  </si>
  <si>
    <t>104G  :871569:00:------:--</t>
  </si>
  <si>
    <t>12:0008:000662</t>
  </si>
  <si>
    <t>12:0030:000628</t>
  </si>
  <si>
    <t>12:0030:000628:0003:0001:00</t>
  </si>
  <si>
    <t>104G  :871570:00:------:--</t>
  </si>
  <si>
    <t>12:0008:000663</t>
  </si>
  <si>
    <t>12:0030:000629</t>
  </si>
  <si>
    <t>12:0030:000629:0003:0001:00</t>
  </si>
  <si>
    <t>104G  :871571:00:------:--</t>
  </si>
  <si>
    <t>12:0008:000664</t>
  </si>
  <si>
    <t>12:0030:000630</t>
  </si>
  <si>
    <t>12:0030:000630:0003:0001:00</t>
  </si>
  <si>
    <t>104G  :871572:00:------:--</t>
  </si>
  <si>
    <t>12:0008:000665</t>
  </si>
  <si>
    <t>12:0030:000631</t>
  </si>
  <si>
    <t>12:0030:000631:0003:0001:00</t>
  </si>
  <si>
    <t>104G  :871573:00:------:--</t>
  </si>
  <si>
    <t>12:0008:000666</t>
  </si>
  <si>
    <t>12:0030:000632</t>
  </si>
  <si>
    <t>12:0030:000632:0003:0001:00</t>
  </si>
  <si>
    <t>104G  :871574:00:------:--</t>
  </si>
  <si>
    <t>12:0008:000667</t>
  </si>
  <si>
    <t>12:0030:000633</t>
  </si>
  <si>
    <t>12:0030:000633:0003:0001:00</t>
  </si>
  <si>
    <t>104G  :871575:00:------:--</t>
  </si>
  <si>
    <t>12:0008:000668</t>
  </si>
  <si>
    <t>12:0030:000634</t>
  </si>
  <si>
    <t>12:0030:000634:0003:0001:00</t>
  </si>
  <si>
    <t>104G  :871576:00:------:--</t>
  </si>
  <si>
    <t>12:0008:000669</t>
  </si>
  <si>
    <t>12:0030:000635</t>
  </si>
  <si>
    <t>12:0030:000635:0003:0001:00</t>
  </si>
  <si>
    <t>104G  :871577:00:------:--</t>
  </si>
  <si>
    <t>12:0008:000670</t>
  </si>
  <si>
    <t>12:0030:000636</t>
  </si>
  <si>
    <t>12:0030:000636:0003:0001:00</t>
  </si>
  <si>
    <t>104G  :871578:00:------:--</t>
  </si>
  <si>
    <t>12:0008:000671</t>
  </si>
  <si>
    <t>12:0030:000637</t>
  </si>
  <si>
    <t>12:0030:000637:0003:0001:00</t>
  </si>
  <si>
    <t>104G  :871580:00:------:--</t>
  </si>
  <si>
    <t>12:0008:000672</t>
  </si>
  <si>
    <t>12:0030:000638</t>
  </si>
  <si>
    <t>12:0030:000638:0003:0001:00</t>
  </si>
  <si>
    <t>104G  :871582:00:------:--</t>
  </si>
  <si>
    <t>12:0008:000673</t>
  </si>
  <si>
    <t>12:0030:000639</t>
  </si>
  <si>
    <t>12:0030:000639:0003:0001:00</t>
  </si>
  <si>
    <t>104G  :871583:00:------:--</t>
  </si>
  <si>
    <t>12:0008:000674</t>
  </si>
  <si>
    <t>12:0030:000640</t>
  </si>
  <si>
    <t>12:0030:000640:0003:0001:00</t>
  </si>
  <si>
    <t>104G  :871584:00:------:--</t>
  </si>
  <si>
    <t>12:0008:000675</t>
  </si>
  <si>
    <t>12:0030:000641</t>
  </si>
  <si>
    <t>12:0030:000641:0003:0001:00</t>
  </si>
  <si>
    <t>104G  :871585:00:------:--</t>
  </si>
  <si>
    <t>12:0008:000676</t>
  </si>
  <si>
    <t>12:0030:000642</t>
  </si>
  <si>
    <t>12:0030:000642:0003:0001:00</t>
  </si>
  <si>
    <t>104G  :871586:00:------:--</t>
  </si>
  <si>
    <t>12:0008:000677</t>
  </si>
  <si>
    <t>12:0030:000643</t>
  </si>
  <si>
    <t>12:0030:000643:0003:0001:00</t>
  </si>
  <si>
    <t>104G  :871587:00:------:--</t>
  </si>
  <si>
    <t>12:0008:000678</t>
  </si>
  <si>
    <t>12:0030:000644</t>
  </si>
  <si>
    <t>12:0030:000644:0003:0001:00</t>
  </si>
  <si>
    <t>104G  :871588:00:------:--</t>
  </si>
  <si>
    <t>12:0008:000679</t>
  </si>
  <si>
    <t>12:0030:000645</t>
  </si>
  <si>
    <t>12:0030:000645:0003:0001:00</t>
  </si>
  <si>
    <t>104G  :871589:00:------:--</t>
  </si>
  <si>
    <t>12:0008:000680</t>
  </si>
  <si>
    <t>12:0030:000646</t>
  </si>
  <si>
    <t>12:0030:000646:0003:0001:00</t>
  </si>
  <si>
    <t>104G  :871590:00:------:--</t>
  </si>
  <si>
    <t>12:0008:000681</t>
  </si>
  <si>
    <t>12:0030:000647</t>
  </si>
  <si>
    <t>12:0030:000647:0003:0001:00</t>
  </si>
  <si>
    <t>104G  :871591:00:------:--</t>
  </si>
  <si>
    <t>12:0008:000682</t>
  </si>
  <si>
    <t>12:0030:000648</t>
  </si>
  <si>
    <t>12:0030:000648:0003:0001:00</t>
  </si>
  <si>
    <t>104G  :871592:00:------:--</t>
  </si>
  <si>
    <t>12:0008:000683</t>
  </si>
  <si>
    <t>12:0030:000649</t>
  </si>
  <si>
    <t>12:0030:000649:0003:0001:00</t>
  </si>
  <si>
    <t>104G  :871593:10:------:--</t>
  </si>
  <si>
    <t>12:0008:000684</t>
  </si>
  <si>
    <t>12:0030:000650</t>
  </si>
  <si>
    <t>12:0030:000650:0003:0001:00</t>
  </si>
  <si>
    <t>104G  :871594:20:871593:10</t>
  </si>
  <si>
    <t>12:0008:000685</t>
  </si>
  <si>
    <t>12:0030:000650:0004:0001:00</t>
  </si>
  <si>
    <t>104G  :871596:00:------:--</t>
  </si>
  <si>
    <t>12:0008:000686</t>
  </si>
  <si>
    <t>12:0030:000651</t>
  </si>
  <si>
    <t>12:0030:000651:0003:0001:00</t>
  </si>
  <si>
    <t>104G  :871597:00:------:--</t>
  </si>
  <si>
    <t>12:0008:000687</t>
  </si>
  <si>
    <t>12:0030:000652</t>
  </si>
  <si>
    <t>12:0030:000652:0003:0001:00</t>
  </si>
  <si>
    <t>104G  :871598:00:------:--</t>
  </si>
  <si>
    <t>12:0008:000688</t>
  </si>
  <si>
    <t>12:0030:000653</t>
  </si>
  <si>
    <t>12:0030:000653:0003:0001:00</t>
  </si>
  <si>
    <t>104G  :871599:00:------:--</t>
  </si>
  <si>
    <t>12:0008:000689</t>
  </si>
  <si>
    <t>12:0030:000654</t>
  </si>
  <si>
    <t>12:0030:000654:0003:0001:00</t>
  </si>
  <si>
    <t>104G  :871600:00:------:--</t>
  </si>
  <si>
    <t>12:0008:000690</t>
  </si>
  <si>
    <t>12:0030:000655</t>
  </si>
  <si>
    <t>12:0030:000655:0003:0001:00</t>
  </si>
  <si>
    <t>104G  :873002:00:------:--</t>
  </si>
  <si>
    <t>12:0008:000691</t>
  </si>
  <si>
    <t>12:0030:000656</t>
  </si>
  <si>
    <t>12:0030:000656:0003:0001:00</t>
  </si>
  <si>
    <t>104G  :873004:00:------:--</t>
  </si>
  <si>
    <t>12:0008:000692</t>
  </si>
  <si>
    <t>12:0030:000657</t>
  </si>
  <si>
    <t>12:0030:000657:0003:0001:00</t>
  </si>
  <si>
    <t>104G  :873005:10:------:--</t>
  </si>
  <si>
    <t>12:0008:000693</t>
  </si>
  <si>
    <t>12:0030:000658</t>
  </si>
  <si>
    <t>12:0030:000658:0003:0001:00</t>
  </si>
  <si>
    <t>104G  :873006:20:873005:10</t>
  </si>
  <si>
    <t>12:0008:000694</t>
  </si>
  <si>
    <t>12:0030:000658:0004:0001:00</t>
  </si>
  <si>
    <t>104G  :873007:00:------:--</t>
  </si>
  <si>
    <t>12:0008:000695</t>
  </si>
  <si>
    <t>12:0030:000659</t>
  </si>
  <si>
    <t>12:0030:000659:0003:0001:00</t>
  </si>
  <si>
    <t>104G  :873008:00:------:--</t>
  </si>
  <si>
    <t>12:0008:000696</t>
  </si>
  <si>
    <t>12:0030:000660</t>
  </si>
  <si>
    <t>12:0030:000660:0003:0001:00</t>
  </si>
  <si>
    <t>104G  :873009:00:------:--</t>
  </si>
  <si>
    <t>12:0008:000697</t>
  </si>
  <si>
    <t>12:0030:000661</t>
  </si>
  <si>
    <t>12:0030:000661:0003:0001:00</t>
  </si>
  <si>
    <t>104G  :873010:00:------:--</t>
  </si>
  <si>
    <t>12:0008:000698</t>
  </si>
  <si>
    <t>12:0030:000662</t>
  </si>
  <si>
    <t>12:0030:000662:0003:0001:00</t>
  </si>
  <si>
    <t>104G  :873011:00:------:--</t>
  </si>
  <si>
    <t>12:0008:000699</t>
  </si>
  <si>
    <t>12:0030:000663</t>
  </si>
  <si>
    <t>12:0030:000663:0003:0001:00</t>
  </si>
  <si>
    <t>104G  :873012:00:------:--</t>
  </si>
  <si>
    <t>12:0008:000700</t>
  </si>
  <si>
    <t>12:0030:000664</t>
  </si>
  <si>
    <t>12:0030:000664:0003:0001:00</t>
  </si>
  <si>
    <t>104G  :873013:00:------:--</t>
  </si>
  <si>
    <t>12:0008:000701</t>
  </si>
  <si>
    <t>12:0030:000665</t>
  </si>
  <si>
    <t>12:0030:000665:0003:0001:00</t>
  </si>
  <si>
    <t>104G  :873014:00:------:--</t>
  </si>
  <si>
    <t>12:0008:000702</t>
  </si>
  <si>
    <t>12:0030:000666</t>
  </si>
  <si>
    <t>12:0030:000666:0003:0001:00</t>
  </si>
  <si>
    <t>104G  :873015:00:------:--</t>
  </si>
  <si>
    <t>12:0008:000703</t>
  </si>
  <si>
    <t>12:0030:000667</t>
  </si>
  <si>
    <t>12:0030:000667:0003:0001:00</t>
  </si>
  <si>
    <t>104G  :873016:00:------:--</t>
  </si>
  <si>
    <t>12:0008:000704</t>
  </si>
  <si>
    <t>12:0030:000668</t>
  </si>
  <si>
    <t>12:0030:000668:0003:0001:00</t>
  </si>
  <si>
    <t>104G  :873017:00:------:--</t>
  </si>
  <si>
    <t>12:0008:000705</t>
  </si>
  <si>
    <t>12:0030:000669</t>
  </si>
  <si>
    <t>12:0030:000669:0003:0001:00</t>
  </si>
  <si>
    <t>104G  :873018:00:------:--</t>
  </si>
  <si>
    <t>12:0008:000706</t>
  </si>
  <si>
    <t>12:0030:000670</t>
  </si>
  <si>
    <t>12:0030:000670:0003:0001:00</t>
  </si>
  <si>
    <t>104G  :873019:00:------:--</t>
  </si>
  <si>
    <t>12:0008:000707</t>
  </si>
  <si>
    <t>12:0030:000671</t>
  </si>
  <si>
    <t>12:0030:000671:0003:0001:00</t>
  </si>
  <si>
    <t>104G  :873020:00:------:--</t>
  </si>
  <si>
    <t>12:0008:000708</t>
  </si>
  <si>
    <t>12:0030:000672</t>
  </si>
  <si>
    <t>12:0030:000672:0003:0001:00</t>
  </si>
  <si>
    <t>104G  :873022:00:------:--</t>
  </si>
  <si>
    <t>12:0008:000709</t>
  </si>
  <si>
    <t>12:0030:000673</t>
  </si>
  <si>
    <t>12:0030:000673:0003:0001:00</t>
  </si>
  <si>
    <t>104G  :873023:00:------:--</t>
  </si>
  <si>
    <t>12:0008:000710</t>
  </si>
  <si>
    <t>12:0030:000674</t>
  </si>
  <si>
    <t>12:0030:000674:0003:0001:00</t>
  </si>
  <si>
    <t>104G  :873024:00:------:--</t>
  </si>
  <si>
    <t>12:0008:000711</t>
  </si>
  <si>
    <t>12:0030:000675</t>
  </si>
  <si>
    <t>12:0030:000675:0003:0001:00</t>
  </si>
  <si>
    <t>104G  :873025:00:------:--</t>
  </si>
  <si>
    <t>12:0008:000712</t>
  </si>
  <si>
    <t>12:0030:000676</t>
  </si>
  <si>
    <t>12:0030:000676:0003:0001:00</t>
  </si>
  <si>
    <t>104G  :873026:00:------:--</t>
  </si>
  <si>
    <t>12:0008:000713</t>
  </si>
  <si>
    <t>12:0030:000677</t>
  </si>
  <si>
    <t>12:0030:000677:0003:0001:00</t>
  </si>
  <si>
    <t>104G  :873027:00:------:--</t>
  </si>
  <si>
    <t>12:0008:000714</t>
  </si>
  <si>
    <t>12:0030:000678</t>
  </si>
  <si>
    <t>12:0030:000678:0003:0001:00</t>
  </si>
  <si>
    <t>104G  :873028:00:------:--</t>
  </si>
  <si>
    <t>12:0008:000715</t>
  </si>
  <si>
    <t>12:0030:000679</t>
  </si>
  <si>
    <t>12:0030:000679:0003:0001:00</t>
  </si>
  <si>
    <t>104G  :873029:00:------:--</t>
  </si>
  <si>
    <t>12:0008:000716</t>
  </si>
  <si>
    <t>12:0030:000680</t>
  </si>
  <si>
    <t>12:0030:000680:0003:0001:00</t>
  </si>
  <si>
    <t>104G  :873030:00:------:--</t>
  </si>
  <si>
    <t>12:0008:000717</t>
  </si>
  <si>
    <t>12:0030:000681</t>
  </si>
  <si>
    <t>12:0030:000681:0003:0001:00</t>
  </si>
  <si>
    <t>104G  :873031:00:------:--</t>
  </si>
  <si>
    <t>12:0008:000718</t>
  </si>
  <si>
    <t>12:0030:000682</t>
  </si>
  <si>
    <t>12:0030:000682:0003:0001:00</t>
  </si>
  <si>
    <t>104G  :873032:00:------:--</t>
  </si>
  <si>
    <t>12:0008:000719</t>
  </si>
  <si>
    <t>12:0030:000683</t>
  </si>
  <si>
    <t>12:0030:000683:0003:0001:00</t>
  </si>
  <si>
    <t>104G  :873033:00:------:--</t>
  </si>
  <si>
    <t>12:0008:000720</t>
  </si>
  <si>
    <t>12:0030:000684</t>
  </si>
  <si>
    <t>12:0030:000684:0003:0001:00</t>
  </si>
  <si>
    <t>104G  :873034:00:------:--</t>
  </si>
  <si>
    <t>12:0008:000721</t>
  </si>
  <si>
    <t>12:0030:000685</t>
  </si>
  <si>
    <t>12:0030:000685:0003:0001:00</t>
  </si>
  <si>
    <t>104G  :873035:10:------:--</t>
  </si>
  <si>
    <t>12:0008:000722</t>
  </si>
  <si>
    <t>12:0030:000686</t>
  </si>
  <si>
    <t>12:0030:000686:0003:0001:00</t>
  </si>
  <si>
    <t>104G  :873036:20:873035:10</t>
  </si>
  <si>
    <t>12:0008:000723</t>
  </si>
  <si>
    <t>12:0030:000686:0004:0001:00</t>
  </si>
  <si>
    <t>104G  :873037:00:------:--</t>
  </si>
  <si>
    <t>12:0008:000724</t>
  </si>
  <si>
    <t>12:0030:000687</t>
  </si>
  <si>
    <t>12:0030:000687:0003:0001:00</t>
  </si>
  <si>
    <t>104G  :873038:00:------:--</t>
  </si>
  <si>
    <t>12:0008:000725</t>
  </si>
  <si>
    <t>12:0030:000688</t>
  </si>
  <si>
    <t>12:0030:000688:0003:0001:00</t>
  </si>
  <si>
    <t>104G  :873039:00:------:--</t>
  </si>
  <si>
    <t>12:0008:000726</t>
  </si>
  <si>
    <t>12:0030:000689</t>
  </si>
  <si>
    <t>12:0030:000689:0003:0001:00</t>
  </si>
  <si>
    <t>104G  :873042:00:------:--</t>
  </si>
  <si>
    <t>12:0008:000727</t>
  </si>
  <si>
    <t>12:0030:000690</t>
  </si>
  <si>
    <t>12:0030:000690:0003:0001:00</t>
  </si>
  <si>
    <t>104G  :873043:00:------:--</t>
  </si>
  <si>
    <t>12:0008:000728</t>
  </si>
  <si>
    <t>12:0030:000691</t>
  </si>
  <si>
    <t>12:0030:000691:0003:0001:00</t>
  </si>
  <si>
    <t>104G  :873044:00:------:--</t>
  </si>
  <si>
    <t>12:0008:000729</t>
  </si>
  <si>
    <t>12:0030:000692</t>
  </si>
  <si>
    <t>12:0030:000692:0003:0001:00</t>
  </si>
  <si>
    <t>104G  :873045:00:------:--</t>
  </si>
  <si>
    <t>12:0008:000730</t>
  </si>
  <si>
    <t>12:0030:000693</t>
  </si>
  <si>
    <t>12:0030:000693:0003:0001:00</t>
  </si>
  <si>
    <t>104G  :873046:00:------:--</t>
  </si>
  <si>
    <t>12:0008:000731</t>
  </si>
  <si>
    <t>12:0030:000694</t>
  </si>
  <si>
    <t>12:0030:000694:0003:0001:00</t>
  </si>
  <si>
    <t>104G  :873047:00:------:--</t>
  </si>
  <si>
    <t>12:0008:000732</t>
  </si>
  <si>
    <t>12:0030:000695</t>
  </si>
  <si>
    <t>12:0030:000695:0003:0001:00</t>
  </si>
  <si>
    <t>104G  :873048:00:------:--</t>
  </si>
  <si>
    <t>12:0008:000733</t>
  </si>
  <si>
    <t>12:0030:000696</t>
  </si>
  <si>
    <t>12:0030:000696:0003:0001:00</t>
  </si>
  <si>
    <t>104G  :873050:00:------:--</t>
  </si>
  <si>
    <t>12:0008:000734</t>
  </si>
  <si>
    <t>12:0030:000697</t>
  </si>
  <si>
    <t>12:0030:000697:0003:0001:00</t>
  </si>
  <si>
    <t>104G  :873051:10:------:--</t>
  </si>
  <si>
    <t>12:0008:000735</t>
  </si>
  <si>
    <t>12:0030:000698</t>
  </si>
  <si>
    <t>12:0030:000698:0003:0001:00</t>
  </si>
  <si>
    <t>104G  :873052:20:873051:10</t>
  </si>
  <si>
    <t>12:0008:000736</t>
  </si>
  <si>
    <t>12:0030:000698:0004:0001:00</t>
  </si>
  <si>
    <t>104G  :873053:00:------:--</t>
  </si>
  <si>
    <t>12:0008:000737</t>
  </si>
  <si>
    <t>12:0030:000699</t>
  </si>
  <si>
    <t>12:0030:000699:0003:0001:00</t>
  </si>
  <si>
    <t>104G  :873054:00:------:--</t>
  </si>
  <si>
    <t>12:0008:000738</t>
  </si>
  <si>
    <t>12:0030:000700</t>
  </si>
  <si>
    <t>12:0030:000700:0003:0001:00</t>
  </si>
  <si>
    <t>104G  :873055:00:------:--</t>
  </si>
  <si>
    <t>12:0008:000739</t>
  </si>
  <si>
    <t>12:0030:000701</t>
  </si>
  <si>
    <t>12:0030:000701:0003:0001:00</t>
  </si>
  <si>
    <t>104G  :873056:00:------:--</t>
  </si>
  <si>
    <t>12:0008:000740</t>
  </si>
  <si>
    <t>12:0030:000702</t>
  </si>
  <si>
    <t>12:0030:000702:0003:0001:00</t>
  </si>
  <si>
    <t>104G  :873057:00:------:--</t>
  </si>
  <si>
    <t>12:0008:000741</t>
  </si>
  <si>
    <t>12:0030:000703</t>
  </si>
  <si>
    <t>12:0030:000703:0003:0001:00</t>
  </si>
  <si>
    <t>104G  :873058:00:------:--</t>
  </si>
  <si>
    <t>12:0008:000742</t>
  </si>
  <si>
    <t>12:0030:000704</t>
  </si>
  <si>
    <t>12:0030:000704:0003:0001:00</t>
  </si>
  <si>
    <t>104G  :873059:00:------:--</t>
  </si>
  <si>
    <t>12:0008:000743</t>
  </si>
  <si>
    <t>12:0030:000705</t>
  </si>
  <si>
    <t>12:0030:000705:0003:0001:00</t>
  </si>
  <si>
    <t>104G  :873060:00:------:--</t>
  </si>
  <si>
    <t>12:0008:000744</t>
  </si>
  <si>
    <t>12:0030:000706</t>
  </si>
  <si>
    <t>12:0030:000706:0003:0001:00</t>
  </si>
  <si>
    <t>104G  :873062:00:------:--</t>
  </si>
  <si>
    <t>12:0008:000745</t>
  </si>
  <si>
    <t>12:0030:000707</t>
  </si>
  <si>
    <t>12:0030:000707:0003:0001:00</t>
  </si>
  <si>
    <t>104G  :873063:00:------:--</t>
  </si>
  <si>
    <t>12:0008:000746</t>
  </si>
  <si>
    <t>12:0030:000708</t>
  </si>
  <si>
    <t>12:0030:000708:0003:0001:00</t>
  </si>
  <si>
    <t>104G  :873064:00:------:--</t>
  </si>
  <si>
    <t>12:0008:000747</t>
  </si>
  <si>
    <t>12:0030:000709</t>
  </si>
  <si>
    <t>12:0030:000709:0003:0001:00</t>
  </si>
  <si>
    <t>104G  :873065:00:------:--</t>
  </si>
  <si>
    <t>12:0008:000748</t>
  </si>
  <si>
    <t>12:0030:000710</t>
  </si>
  <si>
    <t>12:0030:000710:0003:0001:00</t>
  </si>
  <si>
    <t>104G  :873066:00:------:--</t>
  </si>
  <si>
    <t>12:0008:000749</t>
  </si>
  <si>
    <t>12:0030:000711</t>
  </si>
  <si>
    <t>12:0030:000711:0003:0001:00</t>
  </si>
  <si>
    <t>104G  :873067:00:------:--</t>
  </si>
  <si>
    <t>12:0008:000750</t>
  </si>
  <si>
    <t>12:0030:000712</t>
  </si>
  <si>
    <t>12:0030:000712:0003:0001:00</t>
  </si>
  <si>
    <t>104G  :873069:00:------:--</t>
  </si>
  <si>
    <t>12:0008:000751</t>
  </si>
  <si>
    <t>12:0030:000713</t>
  </si>
  <si>
    <t>12:0030:000713:0003:0001:00</t>
  </si>
  <si>
    <t>104G  :873070:00:------:--</t>
  </si>
  <si>
    <t>12:0008:000752</t>
  </si>
  <si>
    <t>12:0030:000714</t>
  </si>
  <si>
    <t>12:0030:000714:0003:0001:00</t>
  </si>
  <si>
    <t>104G  :873071:00:------:--</t>
  </si>
  <si>
    <t>12:0008:000753</t>
  </si>
  <si>
    <t>12:0030:000715</t>
  </si>
  <si>
    <t>12:0030:000715:0003:0001:00</t>
  </si>
  <si>
    <t>104G  :873072:00:------:--</t>
  </si>
  <si>
    <t>12:0008:000754</t>
  </si>
  <si>
    <t>12:0030:000716</t>
  </si>
  <si>
    <t>12:0030:000716:0003:0001:00</t>
  </si>
  <si>
    <t>104G  :873073:00:------:--</t>
  </si>
  <si>
    <t>12:0008:000755</t>
  </si>
  <si>
    <t>12:0030:000717</t>
  </si>
  <si>
    <t>12:0030:000717:0003:0001:00</t>
  </si>
  <si>
    <t>104G  :873074:10:------:--</t>
  </si>
  <si>
    <t>12:0008:000756</t>
  </si>
  <si>
    <t>12:0030:000718</t>
  </si>
  <si>
    <t>12:0030:000718:0003:0001:00</t>
  </si>
  <si>
    <t>104G  :873075:20:873074:10</t>
  </si>
  <si>
    <t>12:0008:000757</t>
  </si>
  <si>
    <t>12:0030:000718:0004:0001:00</t>
  </si>
  <si>
    <t>104G  :873076:00:------:--</t>
  </si>
  <si>
    <t>12:0008:000758</t>
  </si>
  <si>
    <t>12:0030:000719</t>
  </si>
  <si>
    <t>12:0030:000719:0003:0001:00</t>
  </si>
  <si>
    <t>104G  :873077:00:------:--</t>
  </si>
  <si>
    <t>12:0008:000759</t>
  </si>
  <si>
    <t>12:0030:000720</t>
  </si>
  <si>
    <t>12:0030:000720:0003:0001:00</t>
  </si>
  <si>
    <t>104G  :873078:00:------:--</t>
  </si>
  <si>
    <t>12:0008:000760</t>
  </si>
  <si>
    <t>12:0030:000721</t>
  </si>
  <si>
    <t>12:0030:000721:0003:0001:00</t>
  </si>
  <si>
    <t>104G  :873079:00:------:--</t>
  </si>
  <si>
    <t>12:0008:000761</t>
  </si>
  <si>
    <t>12:0030:000722</t>
  </si>
  <si>
    <t>12:0030:000722:0003:0001:00</t>
  </si>
  <si>
    <t>104G  :873080:00:------:--</t>
  </si>
  <si>
    <t>12:0008:000762</t>
  </si>
  <si>
    <t>12:0030:000723</t>
  </si>
  <si>
    <t>12:0030:000723:0003:0001:00</t>
  </si>
  <si>
    <t>104G  :873082:00:------:--</t>
  </si>
  <si>
    <t>12:0008:000763</t>
  </si>
  <si>
    <t>12:0030:000724</t>
  </si>
  <si>
    <t>12:0030:000724:0003:0001:00</t>
  </si>
  <si>
    <t>104G  :873083:00:------:--</t>
  </si>
  <si>
    <t>12:0008:000764</t>
  </si>
  <si>
    <t>12:0030:000725</t>
  </si>
  <si>
    <t>12:0030:000725:0003:0001:00</t>
  </si>
  <si>
    <t>104G  :873085:00:------:--</t>
  </si>
  <si>
    <t>12:0008:000765</t>
  </si>
  <si>
    <t>12:0030:000726</t>
  </si>
  <si>
    <t>12:0030:000726:0003:0001:00</t>
  </si>
  <si>
    <t>104G  :873086:00:------:--</t>
  </si>
  <si>
    <t>12:0008:000766</t>
  </si>
  <si>
    <t>12:0030:000727</t>
  </si>
  <si>
    <t>12:0030:000727:0003:0001:00</t>
  </si>
  <si>
    <t>104G  :873087:00:------:--</t>
  </si>
  <si>
    <t>12:0008:000767</t>
  </si>
  <si>
    <t>12:0030:000728</t>
  </si>
  <si>
    <t>12:0030:000728:0003:0001:00</t>
  </si>
  <si>
    <t>104G  :873088:10:------:--</t>
  </si>
  <si>
    <t>12:0008:000768</t>
  </si>
  <si>
    <t>12:0030:000729</t>
  </si>
  <si>
    <t>12:0030:000729:0003:0001:00</t>
  </si>
  <si>
    <t>104G  :873089:20:873088:10</t>
  </si>
  <si>
    <t>12:0008:000769</t>
  </si>
  <si>
    <t>12:0030:000729:0004:0001:00</t>
  </si>
  <si>
    <t>104G  :873090:00:------:--</t>
  </si>
  <si>
    <t>12:0008:000770</t>
  </si>
  <si>
    <t>12:0030:000730</t>
  </si>
  <si>
    <t>12:0030:000730:0003:0001:00</t>
  </si>
  <si>
    <t>104G  :873091:00:------:--</t>
  </si>
  <si>
    <t>12:0008:000771</t>
  </si>
  <si>
    <t>12:0030:000731</t>
  </si>
  <si>
    <t>12:0030:000731:0003:0001:00</t>
  </si>
  <si>
    <t>104G  :873092:00:------:--</t>
  </si>
  <si>
    <t>12:0008:000772</t>
  </si>
  <si>
    <t>12:0030:000732</t>
  </si>
  <si>
    <t>12:0030:000732:0003:0001:00</t>
  </si>
  <si>
    <t>104G  :873093:00:------:--</t>
  </si>
  <si>
    <t>12:0008:000773</t>
  </si>
  <si>
    <t>12:0030:000733</t>
  </si>
  <si>
    <t>12:0030:000733:0003:0001:00</t>
  </si>
  <si>
    <t>104G  :873094:00:------:--</t>
  </si>
  <si>
    <t>12:0008:000774</t>
  </si>
  <si>
    <t>12:0030:000734</t>
  </si>
  <si>
    <t>12:0030:000734:0003:0001:00</t>
  </si>
  <si>
    <t>104G  :873095:00:------:--</t>
  </si>
  <si>
    <t>12:0008:000775</t>
  </si>
  <si>
    <t>12:0030:000735</t>
  </si>
  <si>
    <t>12:0030:000735:0003:0001:00</t>
  </si>
  <si>
    <t>104G  :873096:00:------:--</t>
  </si>
  <si>
    <t>12:0008:000776</t>
  </si>
  <si>
    <t>12:0030:000736</t>
  </si>
  <si>
    <t>12:0030:000736:0003:0001:00</t>
  </si>
  <si>
    <t>104G  :873097:00:------:--</t>
  </si>
  <si>
    <t>12:0008:000777</t>
  </si>
  <si>
    <t>12:0030:000737</t>
  </si>
  <si>
    <t>12:0030:000737:0003:0001:00</t>
  </si>
  <si>
    <t>104G  :873098:00:------:--</t>
  </si>
  <si>
    <t>12:0008:000778</t>
  </si>
  <si>
    <t>12:0030:000738</t>
  </si>
  <si>
    <t>12:0030:000738:0003:0001:00</t>
  </si>
  <si>
    <t>104G  :873099:00:------:--</t>
  </si>
  <si>
    <t>12:0008:000779</t>
  </si>
  <si>
    <t>12:0030:000739</t>
  </si>
  <si>
    <t>12:0030:000739:0003:0001:00</t>
  </si>
  <si>
    <t>104G  :873100:00:------:--</t>
  </si>
  <si>
    <t>12:0008:000780</t>
  </si>
  <si>
    <t>12:0030:000740</t>
  </si>
  <si>
    <t>12:0030:000740:0003:0001:00</t>
  </si>
  <si>
    <t>104G  :873102:00:------:--</t>
  </si>
  <si>
    <t>12:0008:000781</t>
  </si>
  <si>
    <t>12:0030:000741</t>
  </si>
  <si>
    <t>12:0030:000741:0003:0001:00</t>
  </si>
  <si>
    <t>104G  :873103:00:------:--</t>
  </si>
  <si>
    <t>12:0008:000782</t>
  </si>
  <si>
    <t>12:0030:000742</t>
  </si>
  <si>
    <t>12:0030:000742:0003:0001:00</t>
  </si>
  <si>
    <t>104G  :873104:00:------:--</t>
  </si>
  <si>
    <t>12:0008:000783</t>
  </si>
  <si>
    <t>12:0030:000743</t>
  </si>
  <si>
    <t>12:0030:000743:0003:0001:00</t>
  </si>
  <si>
    <t>104G  :873105:00:------:--</t>
  </si>
  <si>
    <t>12:0008:000784</t>
  </si>
  <si>
    <t>12:0030:000744</t>
  </si>
  <si>
    <t>12:0030:000744:0003:0001:00</t>
  </si>
  <si>
    <t>104G  :873106:10:------:--</t>
  </si>
  <si>
    <t>12:0008:000785</t>
  </si>
  <si>
    <t>12:0030:000745</t>
  </si>
  <si>
    <t>12:0030:000745:0003:0001:00</t>
  </si>
  <si>
    <t>104G  :873107:20:873106:10</t>
  </si>
  <si>
    <t>12:0008:000786</t>
  </si>
  <si>
    <t>12:0030:000745:0004:0001:00</t>
  </si>
  <si>
    <t>104G  :873108:00:------:--</t>
  </si>
  <si>
    <t>12:0008:000787</t>
  </si>
  <si>
    <t>12:0030:000746</t>
  </si>
  <si>
    <t>12:0030:000746:0003:0001:00</t>
  </si>
  <si>
    <t>104G  :873109:00:------:--</t>
  </si>
  <si>
    <t>12:0008:000788</t>
  </si>
  <si>
    <t>12:0030:000747</t>
  </si>
  <si>
    <t>12:0030:000747:0003:0001:00</t>
  </si>
  <si>
    <t>104G  :873110:00:------:--</t>
  </si>
  <si>
    <t>12:0008:000789</t>
  </si>
  <si>
    <t>12:0030:000748</t>
  </si>
  <si>
    <t>12:0030:000748:0003:0001:00</t>
  </si>
  <si>
    <t>104G  :873111:00:------:--</t>
  </si>
  <si>
    <t>12:0008:000790</t>
  </si>
  <si>
    <t>12:0030:000749</t>
  </si>
  <si>
    <t>12:0030:000749:0003:0001:00</t>
  </si>
  <si>
    <t>104G  :873112:00:------:--</t>
  </si>
  <si>
    <t>12:0008:000791</t>
  </si>
  <si>
    <t>12:0030:000750</t>
  </si>
  <si>
    <t>12:0030:000750:0003:0001:00</t>
  </si>
  <si>
    <t>104G  :873113:00:------:--</t>
  </si>
  <si>
    <t>12:0008:000792</t>
  </si>
  <si>
    <t>12:0030:000751</t>
  </si>
  <si>
    <t>12:0030:000751:0003:0001:00</t>
  </si>
  <si>
    <t>104G  :873114:00:------:--</t>
  </si>
  <si>
    <t>12:0008:000793</t>
  </si>
  <si>
    <t>12:0030:000752</t>
  </si>
  <si>
    <t>12:0030:000752:0003:0001:00</t>
  </si>
  <si>
    <t>104G  :873115:00:------:--</t>
  </si>
  <si>
    <t>12:0008:000794</t>
  </si>
  <si>
    <t>12:0030:000753</t>
  </si>
  <si>
    <t>12:0030:000753:0003:0001:00</t>
  </si>
  <si>
    <t>104G  :873116:00:------:--</t>
  </si>
  <si>
    <t>12:0008:000795</t>
  </si>
  <si>
    <t>12:0030:000754</t>
  </si>
  <si>
    <t>12:0030:000754:0003:0001:00</t>
  </si>
  <si>
    <t>104G  :873117:00:------:--</t>
  </si>
  <si>
    <t>12:0008:000796</t>
  </si>
  <si>
    <t>12:0030:000755</t>
  </si>
  <si>
    <t>12:0030:000755:0003:0001:00</t>
  </si>
  <si>
    <t>104G  :873118:00:------:--</t>
  </si>
  <si>
    <t>12:0008:000797</t>
  </si>
  <si>
    <t>12:0030:000756</t>
  </si>
  <si>
    <t>12:0030:000756:0003:0001:00</t>
  </si>
  <si>
    <t>104G  :873120:00:------:--</t>
  </si>
  <si>
    <t>12:0008:000798</t>
  </si>
  <si>
    <t>12:0030:000757</t>
  </si>
  <si>
    <t>12:0030:000757:0003:0001:00</t>
  </si>
  <si>
    <t>104G  :873122:00:------:--</t>
  </si>
  <si>
    <t>12:0008:000799</t>
  </si>
  <si>
    <t>12:0030:000758</t>
  </si>
  <si>
    <t>12:0030:000758:0003:0001:00</t>
  </si>
  <si>
    <t>104G  :873123:10:------:--</t>
  </si>
  <si>
    <t>12:0008:000800</t>
  </si>
  <si>
    <t>12:0030:000759</t>
  </si>
  <si>
    <t>12:0030:000759:0003:0001:00</t>
  </si>
  <si>
    <t>104G  :873124:20:873123:10</t>
  </si>
  <si>
    <t>12:0008:000801</t>
  </si>
  <si>
    <t>12:0030:000759:0004:0001:00</t>
  </si>
  <si>
    <t>104G  :873125:00:------:--</t>
  </si>
  <si>
    <t>12:0008:000802</t>
  </si>
  <si>
    <t>12:0030:000760</t>
  </si>
  <si>
    <t>12:0030:000760:0003:0001:00</t>
  </si>
  <si>
    <t>104G  :873126:00:------:--</t>
  </si>
  <si>
    <t>12:0008:000803</t>
  </si>
  <si>
    <t>12:0030:000761</t>
  </si>
  <si>
    <t>12:0030:000761:0003:0001:00</t>
  </si>
  <si>
    <t>104G  :873127:00:------:--</t>
  </si>
  <si>
    <t>12:0008:000804</t>
  </si>
  <si>
    <t>12:0030:000762</t>
  </si>
  <si>
    <t>12:0030:000762:0003:0001:00</t>
  </si>
  <si>
    <t>104G  :873128:00:------:--</t>
  </si>
  <si>
    <t>12:0008:000805</t>
  </si>
  <si>
    <t>12:0030:000763</t>
  </si>
  <si>
    <t>12:0030:000763:0003:0001:00</t>
  </si>
  <si>
    <t>104G  :873129:00:------:--</t>
  </si>
  <si>
    <t>12:0008:000806</t>
  </si>
  <si>
    <t>12:0030:000764</t>
  </si>
  <si>
    <t>12:0030:000764:0003:0001:00</t>
  </si>
  <si>
    <t>104G  :873131:00:------:--</t>
  </si>
  <si>
    <t>12:0008:000807</t>
  </si>
  <si>
    <t>12:0030:000765</t>
  </si>
  <si>
    <t>12:0030:000765:0003:0001:00</t>
  </si>
  <si>
    <t>104G  :873132:00:------:--</t>
  </si>
  <si>
    <t>12:0008:000808</t>
  </si>
  <si>
    <t>12:0030:000766</t>
  </si>
  <si>
    <t>12:0030:000766:0003:0001:00</t>
  </si>
  <si>
    <t>104G  :873133:00:------:--</t>
  </si>
  <si>
    <t>12:0008:000809</t>
  </si>
  <si>
    <t>12:0030:000767</t>
  </si>
  <si>
    <t>12:0030:000767:0003:0001:00</t>
  </si>
  <si>
    <t>104G  :873134:00:------:--</t>
  </si>
  <si>
    <t>12:0008:000810</t>
  </si>
  <si>
    <t>12:0030:000768</t>
  </si>
  <si>
    <t>12:0030:000768:0003:0001:00</t>
  </si>
  <si>
    <t>104G  :873135:00:------:--</t>
  </si>
  <si>
    <t>12:0008:000811</t>
  </si>
  <si>
    <t>12:0030:000769</t>
  </si>
  <si>
    <t>12:0030:000769:0003:0001:00</t>
  </si>
  <si>
    <t>104G  :873136:00:------:--</t>
  </si>
  <si>
    <t>12:0008:000812</t>
  </si>
  <si>
    <t>12:0030:000770</t>
  </si>
  <si>
    <t>12:0030:000770:0003:0001:00</t>
  </si>
  <si>
    <t>104G  :873137:00:------:--</t>
  </si>
  <si>
    <t>12:0008:000813</t>
  </si>
  <si>
    <t>12:0030:000771</t>
  </si>
  <si>
    <t>12:0030:000771:0003:0001:00</t>
  </si>
  <si>
    <t>104G  :873138:00:------:--</t>
  </si>
  <si>
    <t>12:0008:000814</t>
  </si>
  <si>
    <t>12:0030:000772</t>
  </si>
  <si>
    <t>12:0030:000772:0003:0001:00</t>
  </si>
  <si>
    <t>104G  :873139:00:------:--</t>
  </si>
  <si>
    <t>12:0008:000815</t>
  </si>
  <si>
    <t>12:0030:000773</t>
  </si>
  <si>
    <t>12:0030:000773:0003:0001:00</t>
  </si>
  <si>
    <t>104G  :873140:00:------:--</t>
  </si>
  <si>
    <t>12:0008:000816</t>
  </si>
  <si>
    <t>12:0030:000774</t>
  </si>
  <si>
    <t>12:0030:000774:0003:0001:00</t>
  </si>
  <si>
    <t>104G  :873142:00:------:--</t>
  </si>
  <si>
    <t>12:0008:000817</t>
  </si>
  <si>
    <t>12:0030:000775</t>
  </si>
  <si>
    <t>12:0030:000775:0003:0001:00</t>
  </si>
  <si>
    <t>104G  :873144:00:------:--</t>
  </si>
  <si>
    <t>12:0008:000818</t>
  </si>
  <si>
    <t>12:0030:000776</t>
  </si>
  <si>
    <t>12:0030:000776:0003:0001:00</t>
  </si>
  <si>
    <t>104G  :873145:10:------:--</t>
  </si>
  <si>
    <t>12:0008:000819</t>
  </si>
  <si>
    <t>12:0030:000777</t>
  </si>
  <si>
    <t>12:0030:000777:0003:0001:00</t>
  </si>
  <si>
    <t>104G  :873146:20:873145:10</t>
  </si>
  <si>
    <t>12:0008:000820</t>
  </si>
  <si>
    <t>12:0030:000777:0004:0001:00</t>
  </si>
  <si>
    <t>104G  :873147:00:------:--</t>
  </si>
  <si>
    <t>12:0008:000821</t>
  </si>
  <si>
    <t>12:0030:000778</t>
  </si>
  <si>
    <t>12:0030:000778:0003:0001:00</t>
  </si>
  <si>
    <t>104G  :873148:00:------:--</t>
  </si>
  <si>
    <t>12:0008:000822</t>
  </si>
  <si>
    <t>12:0030:000779</t>
  </si>
  <si>
    <t>12:0030:000779:0003:0001:00</t>
  </si>
  <si>
    <t>104G  :873149:00:------:--</t>
  </si>
  <si>
    <t>12:0008:000823</t>
  </si>
  <si>
    <t>12:0030:000780</t>
  </si>
  <si>
    <t>12:0030:000780:0003:0001:00</t>
  </si>
  <si>
    <t>104G  :873150:00:------:--</t>
  </si>
  <si>
    <t>12:0008:000824</t>
  </si>
  <si>
    <t>12:0030:000781</t>
  </si>
  <si>
    <t>12:0030:000781:0003:0001:00</t>
  </si>
  <si>
    <t>104G  :873151:00:------:--</t>
  </si>
  <si>
    <t>12:0008:000825</t>
  </si>
  <si>
    <t>12:0030:000782</t>
  </si>
  <si>
    <t>12:0030:000782:0003:0001:00</t>
  </si>
  <si>
    <t>104G  :873152:00:------:--</t>
  </si>
  <si>
    <t>12:0008:000826</t>
  </si>
  <si>
    <t>12:0030:000783</t>
  </si>
  <si>
    <t>12:0030:000783:0003:0001:00</t>
  </si>
  <si>
    <t>104G  :873153:00:------:--</t>
  </si>
  <si>
    <t>12:0008:000827</t>
  </si>
  <si>
    <t>12:0030:000784</t>
  </si>
  <si>
    <t>12:0030:000784:0003:0001:00</t>
  </si>
  <si>
    <t>104G  :873154:00:------:--</t>
  </si>
  <si>
    <t>12:0008:000828</t>
  </si>
  <si>
    <t>12:0030:000785</t>
  </si>
  <si>
    <t>12:0030:000785:0003:0001:00</t>
  </si>
  <si>
    <t>104G  :873155:00:------:--</t>
  </si>
  <si>
    <t>12:0008:000829</t>
  </si>
  <si>
    <t>12:0030:000786</t>
  </si>
  <si>
    <t>12:0030:000786:0003:0001:00</t>
  </si>
  <si>
    <t>104G  :873156:00:------:--</t>
  </si>
  <si>
    <t>12:0008:000830</t>
  </si>
  <si>
    <t>12:0030:000787</t>
  </si>
  <si>
    <t>12:0030:000787:0003:0001:00</t>
  </si>
  <si>
    <t>104G  :873157:00:------:--</t>
  </si>
  <si>
    <t>12:0008:000831</t>
  </si>
  <si>
    <t>12:0030:000788</t>
  </si>
  <si>
    <t>12:0030:000788:0003:0001:00</t>
  </si>
  <si>
    <t>104G  :873158:00:------:--</t>
  </si>
  <si>
    <t>12:0008:000832</t>
  </si>
  <si>
    <t>12:0030:000789</t>
  </si>
  <si>
    <t>12:0030:000789:0003:0001:00</t>
  </si>
  <si>
    <t>104G  :873159:00:------:--</t>
  </si>
  <si>
    <t>12:0008:000833</t>
  </si>
  <si>
    <t>12:0030:000790</t>
  </si>
  <si>
    <t>12:0030:000790:0003:0001:00</t>
  </si>
  <si>
    <t>104G  :873160:00:------:--</t>
  </si>
  <si>
    <t>12:0008:000834</t>
  </si>
  <si>
    <t>12:0030:000791</t>
  </si>
  <si>
    <t>12:0030:000791:0003:0001:00</t>
  </si>
  <si>
    <t>104G  :873162:00:------:--</t>
  </si>
  <si>
    <t>12:0008:000835</t>
  </si>
  <si>
    <t>12:0030:000792</t>
  </si>
  <si>
    <t>12:0030:000792:0003:0001:00</t>
  </si>
  <si>
    <t>104G  :873163:00:------:--</t>
  </si>
  <si>
    <t>12:0008:000836</t>
  </si>
  <si>
    <t>12:0030:000793</t>
  </si>
  <si>
    <t>12:0030:000793:0003:0001:00</t>
  </si>
  <si>
    <t>104G  :873164:00:------:--</t>
  </si>
  <si>
    <t>12:0008:000837</t>
  </si>
  <si>
    <t>12:0030:000794</t>
  </si>
  <si>
    <t>12:0030:000794:0003:0001:00</t>
  </si>
  <si>
    <t>104G  :873165:10:------:--</t>
  </si>
  <si>
    <t>12:0008:000838</t>
  </si>
  <si>
    <t>12:0030:000795</t>
  </si>
  <si>
    <t>12:0030:000795:0003:0001:00</t>
  </si>
  <si>
    <t>104G  :873166:20:873165:10</t>
  </si>
  <si>
    <t>12:0008:000839</t>
  </si>
  <si>
    <t>12:0030:000795:0004:0001:00</t>
  </si>
  <si>
    <t>104G  :873167:00:------:--</t>
  </si>
  <si>
    <t>12:0008:000840</t>
  </si>
  <si>
    <t>12:0030:000796</t>
  </si>
  <si>
    <t>12:0030:000796:0003:0001:00</t>
  </si>
  <si>
    <t>104G  :873168:00:------:--</t>
  </si>
  <si>
    <t>12:0008:000841</t>
  </si>
  <si>
    <t>12:0030:000797</t>
  </si>
  <si>
    <t>12:0030:000797:0003:0001:00</t>
  </si>
  <si>
    <t>104G  :873169:00:------:--</t>
  </si>
  <si>
    <t>12:0008:000842</t>
  </si>
  <si>
    <t>12:0030:000798</t>
  </si>
  <si>
    <t>12:0030:000798:0003:0001:00</t>
  </si>
  <si>
    <t>104G  :873170:00:------:--</t>
  </si>
  <si>
    <t>12:0008:000843</t>
  </si>
  <si>
    <t>12:0030:000799</t>
  </si>
  <si>
    <t>12:0030:000799:0003:0001:00</t>
  </si>
  <si>
    <t>104G  :873171:00:------:--</t>
  </si>
  <si>
    <t>12:0008:000844</t>
  </si>
  <si>
    <t>12:0030:000800</t>
  </si>
  <si>
    <t>12:0030:000800:0003:0001:00</t>
  </si>
  <si>
    <t>104G  :873172:00:------:--</t>
  </si>
  <si>
    <t>12:0008:000845</t>
  </si>
  <si>
    <t>12:0030:000801</t>
  </si>
  <si>
    <t>12:0030:000801:0003:0001:00</t>
  </si>
  <si>
    <t>104G  :873173:00:------:--</t>
  </si>
  <si>
    <t>12:0008:000846</t>
  </si>
  <si>
    <t>12:0030:000802</t>
  </si>
  <si>
    <t>12:0030:000802:0003:0001:00</t>
  </si>
  <si>
    <t>104G  :873174:00:------:--</t>
  </si>
  <si>
    <t>12:0008:000847</t>
  </si>
  <si>
    <t>12:0030:000803</t>
  </si>
  <si>
    <t>12:0030:000803:0003:0001:00</t>
  </si>
  <si>
    <t>104G  :873175:00:------:--</t>
  </si>
  <si>
    <t>12:0008:000848</t>
  </si>
  <si>
    <t>12:0030:000804</t>
  </si>
  <si>
    <t>12:0030:000804:0003:0001:00</t>
  </si>
  <si>
    <t>104G  :873177:00:------:--</t>
  </si>
  <si>
    <t>12:0008:000849</t>
  </si>
  <si>
    <t>12:0030:000805</t>
  </si>
  <si>
    <t>12:0030:000805:0003:0001:00</t>
  </si>
  <si>
    <t>104G  :873178:00:------:--</t>
  </si>
  <si>
    <t>12:0008:000850</t>
  </si>
  <si>
    <t>12:0030:000806</t>
  </si>
  <si>
    <t>12:0030:000806:0003:0001:00</t>
  </si>
  <si>
    <t>104G  :873179:00:------:--</t>
  </si>
  <si>
    <t>12:0008:000851</t>
  </si>
  <si>
    <t>12:0030:000807</t>
  </si>
  <si>
    <t>12:0030:000807:0003:0001:00</t>
  </si>
  <si>
    <t>104G  :873180:00:------:--</t>
  </si>
  <si>
    <t>12:0008:000852</t>
  </si>
  <si>
    <t>12:0030:000808</t>
  </si>
  <si>
    <t>12:0030:000808:0003:0001:00</t>
  </si>
  <si>
    <t>104G  :873182:00:------:--</t>
  </si>
  <si>
    <t>12:0008:000853</t>
  </si>
  <si>
    <t>12:0030:000809</t>
  </si>
  <si>
    <t>12:0030:000809:0003:0001:00</t>
  </si>
  <si>
    <t>104G  :873183:00:------:--</t>
  </si>
  <si>
    <t>12:0008:000854</t>
  </si>
  <si>
    <t>12:0030:000810</t>
  </si>
  <si>
    <t>12:0030:000810:0003:0001:00</t>
  </si>
  <si>
    <t>104G  :873184:00:------:--</t>
  </si>
  <si>
    <t>12:0008:000855</t>
  </si>
  <si>
    <t>12:0030:000811</t>
  </si>
  <si>
    <t>12:0030:000811:0003:0001:00</t>
  </si>
  <si>
    <t>104G  :873186:00:------:--</t>
  </si>
  <si>
    <t>12:0008:000856</t>
  </si>
  <si>
    <t>12:0030:000812</t>
  </si>
  <si>
    <t>12:0030:000812:0003:0001:00</t>
  </si>
  <si>
    <t>104G  :873187:00:------:--</t>
  </si>
  <si>
    <t>12:0008:000857</t>
  </si>
  <si>
    <t>12:0030:000813</t>
  </si>
  <si>
    <t>12:0030:000813:0003:0001:00</t>
  </si>
  <si>
    <t>104G  :873188:10:------:--</t>
  </si>
  <si>
    <t>12:0008:000858</t>
  </si>
  <si>
    <t>12:0030:000814</t>
  </si>
  <si>
    <t>12:0030:000814:0003:0001:00</t>
  </si>
  <si>
    <t>104G  :873189:20:873188:10</t>
  </si>
  <si>
    <t>12:0008:000859</t>
  </si>
  <si>
    <t>12:0030:000814:0004:0001:00</t>
  </si>
  <si>
    <t>104G  :873190:00:------:--</t>
  </si>
  <si>
    <t>12:0008:000860</t>
  </si>
  <si>
    <t>12:0030:000815</t>
  </si>
  <si>
    <t>12:0030:000815:0003:0001:00</t>
  </si>
  <si>
    <t>104G  :873191:00:------:--</t>
  </si>
  <si>
    <t>12:0008:000861</t>
  </si>
  <si>
    <t>12:0030:000816</t>
  </si>
  <si>
    <t>12:0030:000816:0003:0001:00</t>
  </si>
  <si>
    <t>104G  :873192:00:------:--</t>
  </si>
  <si>
    <t>12:0008:000862</t>
  </si>
  <si>
    <t>12:0030:000817</t>
  </si>
  <si>
    <t>12:0030:000817:0003:0001:00</t>
  </si>
  <si>
    <t>104G  :873193:00:------:--</t>
  </si>
  <si>
    <t>12:0008:000863</t>
  </si>
  <si>
    <t>12:0030:000818</t>
  </si>
  <si>
    <t>12:0030:000818:0003:0001:00</t>
  </si>
  <si>
    <t>104G  :873194:00:------:--</t>
  </si>
  <si>
    <t>12:0008:000864</t>
  </si>
  <si>
    <t>12:0030:000819</t>
  </si>
  <si>
    <t>12:0030:000819:0003:0001:00</t>
  </si>
  <si>
    <t>104G  :873195:00:------:--</t>
  </si>
  <si>
    <t>12:0008:000865</t>
  </si>
  <si>
    <t>12:0030:000820</t>
  </si>
  <si>
    <t>12:0030:000820:0003:0001:00</t>
  </si>
  <si>
    <t>104G  :873196:00:------:--</t>
  </si>
  <si>
    <t>12:0008:000866</t>
  </si>
  <si>
    <t>12:0030:000821</t>
  </si>
  <si>
    <t>12:0030:000821:0003:0001:00</t>
  </si>
  <si>
    <t>104G  :873197:00:------:--</t>
  </si>
  <si>
    <t>12:0008:000867</t>
  </si>
  <si>
    <t>12:0030:000822</t>
  </si>
  <si>
    <t>12:0030:000822:0003:0001:00</t>
  </si>
  <si>
    <t>104G  :873198:00:------:--</t>
  </si>
  <si>
    <t>12:0008:000868</t>
  </si>
  <si>
    <t>12:0030:000823</t>
  </si>
  <si>
    <t>12:0030:000823:0003:0001:00</t>
  </si>
  <si>
    <t>104G  :873199:00:------:--</t>
  </si>
  <si>
    <t>12:0008:000869</t>
  </si>
  <si>
    <t>12:0030:000824</t>
  </si>
  <si>
    <t>12:0030:000824:0003:0001:00</t>
  </si>
  <si>
    <t>104G  :873200:00:------:--</t>
  </si>
  <si>
    <t>12:0008:000870</t>
  </si>
  <si>
    <t>12:0030:000825</t>
  </si>
  <si>
    <t>12:0030:000825:0003:0001:00</t>
  </si>
  <si>
    <t>104G  :873202:00:------:--</t>
  </si>
  <si>
    <t>12:0008:000871</t>
  </si>
  <si>
    <t>12:0030:000826</t>
  </si>
  <si>
    <t>12:0030:000826:0003:0001:00</t>
  </si>
  <si>
    <t>104G  :873203:10:------:--</t>
  </si>
  <si>
    <t>12:0008:000872</t>
  </si>
  <si>
    <t>12:0030:000827</t>
  </si>
  <si>
    <t>12:0030:000827:0003:0001:00</t>
  </si>
  <si>
    <t>104G  :873204:20:873203:10</t>
  </si>
  <si>
    <t>12:0008:000873</t>
  </si>
  <si>
    <t>12:0030:000827:0004:0001:00</t>
  </si>
  <si>
    <t>104G  :873205:00:------:--</t>
  </si>
  <si>
    <t>12:0008:000874</t>
  </si>
  <si>
    <t>12:0030:000828</t>
  </si>
  <si>
    <t>12:0030:000828:0003:0001:00</t>
  </si>
  <si>
    <t>104G  :873206:00:------:--</t>
  </si>
  <si>
    <t>12:0008:000875</t>
  </si>
  <si>
    <t>12:0030:000829</t>
  </si>
  <si>
    <t>12:0030:000829:0003:0001:00</t>
  </si>
  <si>
    <t>104G  :873207:00:------:--</t>
  </si>
  <si>
    <t>12:0008:000876</t>
  </si>
  <si>
    <t>12:0030:000830</t>
  </si>
  <si>
    <t>12:0030:000830:0003:0001:00</t>
  </si>
  <si>
    <t>104G  :873208:00:------:--</t>
  </si>
  <si>
    <t>12:0008:000877</t>
  </si>
  <si>
    <t>12:0030:000831</t>
  </si>
  <si>
    <t>12:0030:000831:0003:0001:00</t>
  </si>
  <si>
    <t>104G  :873209:00:------:--</t>
  </si>
  <si>
    <t>12:0008:000878</t>
  </si>
  <si>
    <t>12:0030:000832</t>
  </si>
  <si>
    <t>12:0030:000832:0003:0001:00</t>
  </si>
  <si>
    <t>104G  :873210:00:------:--</t>
  </si>
  <si>
    <t>12:0008:000879</t>
  </si>
  <si>
    <t>12:0030:000833</t>
  </si>
  <si>
    <t>12:0030:000833:0003:0001:00</t>
  </si>
  <si>
    <t>104G  :873211:00:------:--</t>
  </si>
  <si>
    <t>12:0008:000880</t>
  </si>
  <si>
    <t>12:0030:000834</t>
  </si>
  <si>
    <t>12:0030:000834:0003:0001:00</t>
  </si>
  <si>
    <t>104G  :873212:00:------:--</t>
  </si>
  <si>
    <t>12:0008:000881</t>
  </si>
  <si>
    <t>12:0030:000835</t>
  </si>
  <si>
    <t>12:0030:000835:0003:0001:00</t>
  </si>
  <si>
    <t>104G  :873213:00:------:--</t>
  </si>
  <si>
    <t>12:0008:000882</t>
  </si>
  <si>
    <t>12:0030:000836</t>
  </si>
  <si>
    <t>12:0030:000836:0003:0001:00</t>
  </si>
  <si>
    <t>104G  :873214:00:------:--</t>
  </si>
  <si>
    <t>12:0008:000883</t>
  </si>
  <si>
    <t>12:0030:000837</t>
  </si>
  <si>
    <t>12:0030:000837:0003:0001:00</t>
  </si>
  <si>
    <t>104G  :873215:00:------:--</t>
  </si>
  <si>
    <t>12:0008:000884</t>
  </si>
  <si>
    <t>12:0030:000838</t>
  </si>
  <si>
    <t>12:0030:000838:0003:0001:00</t>
  </si>
  <si>
    <t>104G  :873216:00:------:--</t>
  </si>
  <si>
    <t>12:0008:000885</t>
  </si>
  <si>
    <t>12:0030:000839</t>
  </si>
  <si>
    <t>12:0030:000839:0003:0001:00</t>
  </si>
  <si>
    <t>104G  :873218:00:------:--</t>
  </si>
  <si>
    <t>12:0008:000886</t>
  </si>
  <si>
    <t>12:0030:000840</t>
  </si>
  <si>
    <t>12:0030:000840:0003:0001:00</t>
  </si>
  <si>
    <t>104G  :873219:00:------:--</t>
  </si>
  <si>
    <t>12:0008:000887</t>
  </si>
  <si>
    <t>12:0030:000841</t>
  </si>
  <si>
    <t>12:0030:000841:0003:0001:00</t>
  </si>
  <si>
    <t>104G  :873220:00:------:--</t>
  </si>
  <si>
    <t>12:0008:000888</t>
  </si>
  <si>
    <t>12:0030:000842</t>
  </si>
  <si>
    <t>12:0030:000842:0003:0001:00</t>
  </si>
  <si>
    <t>104G  :873222:00:------:--</t>
  </si>
  <si>
    <t>12:0008:000889</t>
  </si>
  <si>
    <t>12:0030:000843</t>
  </si>
  <si>
    <t>12:0030:000843:0003:0001:00</t>
  </si>
  <si>
    <t>104G  :873223:00:------:--</t>
  </si>
  <si>
    <t>12:0008:000890</t>
  </si>
  <si>
    <t>12:0030:000844</t>
  </si>
  <si>
    <t>12:0030:000844:0003:0001:00</t>
  </si>
  <si>
    <t>104G  :873224:00:------:--</t>
  </si>
  <si>
    <t>12:0008:000891</t>
  </si>
  <si>
    <t>12:0030:000845</t>
  </si>
  <si>
    <t>12:0030:000845:0003:0001:00</t>
  </si>
  <si>
    <t>104G  :873225:00:------:--</t>
  </si>
  <si>
    <t>12:0008:000892</t>
  </si>
  <si>
    <t>12:0030:000846</t>
  </si>
  <si>
    <t>12:0030:000846:0003:0001:00</t>
  </si>
  <si>
    <t>104G  :873226:10:------:--</t>
  </si>
  <si>
    <t>12:0008:000893</t>
  </si>
  <si>
    <t>12:0030:000847</t>
  </si>
  <si>
    <t>12:0030:000847:0003:0001:00</t>
  </si>
  <si>
    <t>104G  :873227:20:873226:10</t>
  </si>
  <si>
    <t>12:0008:000894</t>
  </si>
  <si>
    <t>12:0030:000847:0004:0001:00</t>
  </si>
  <si>
    <t>104G  :873228:00:------:--</t>
  </si>
  <si>
    <t>12:0008:000895</t>
  </si>
  <si>
    <t>12:0030:000848</t>
  </si>
  <si>
    <t>12:0030:000848:0003:0001:00</t>
  </si>
  <si>
    <t>104G  :873229:00:------:--</t>
  </si>
  <si>
    <t>12:0008:000896</t>
  </si>
  <si>
    <t>12:0030:000849</t>
  </si>
  <si>
    <t>12:0030:000849:0003:0001:00</t>
  </si>
  <si>
    <t>104G  :873230:00:------:--</t>
  </si>
  <si>
    <t>12:0008:000897</t>
  </si>
  <si>
    <t>12:0030:000850</t>
  </si>
  <si>
    <t>12:0030:000850:0003:0001:00</t>
  </si>
  <si>
    <t>104G  :873231:00:------:--</t>
  </si>
  <si>
    <t>12:0008:000898</t>
  </si>
  <si>
    <t>12:0030:000851</t>
  </si>
  <si>
    <t>12:0030:000851:0003:0001:00</t>
  </si>
  <si>
    <t>104G  :873232:00:------:--</t>
  </si>
  <si>
    <t>12:0008:000899</t>
  </si>
  <si>
    <t>12:0030:000852</t>
  </si>
  <si>
    <t>12:0030:000852:0003:0001:00</t>
  </si>
  <si>
    <t>104G  :873234:00:------:--</t>
  </si>
  <si>
    <t>12:0008:000900</t>
  </si>
  <si>
    <t>12:0030:000853</t>
  </si>
  <si>
    <t>12:0030:000853:0003:0001:00</t>
  </si>
  <si>
    <t>104G  :873235:00:------:--</t>
  </si>
  <si>
    <t>12:0008:000901</t>
  </si>
  <si>
    <t>12:0030:000854</t>
  </si>
  <si>
    <t>12:0030:000854:0003:0001:00</t>
  </si>
  <si>
    <t>104G  :873236:00:------:--</t>
  </si>
  <si>
    <t>12:0008:000902</t>
  </si>
  <si>
    <t>12:0030:000855</t>
  </si>
  <si>
    <t>12:0030:000855:0003:0001:00</t>
  </si>
  <si>
    <t>104G  :873237:00:------:--</t>
  </si>
  <si>
    <t>12:0008:000903</t>
  </si>
  <si>
    <t>12:0030:000856</t>
  </si>
  <si>
    <t>12:0030:000856:0003:0001:00</t>
  </si>
  <si>
    <t>104G  :873238:00:------:--</t>
  </si>
  <si>
    <t>12:0008:000904</t>
  </si>
  <si>
    <t>12:0030:000857</t>
  </si>
  <si>
    <t>12:0030:000857:0003:0001:00</t>
  </si>
  <si>
    <t>104G  :873239:00:------:--</t>
  </si>
  <si>
    <t>12:0008:000905</t>
  </si>
  <si>
    <t>12:0030:000858</t>
  </si>
  <si>
    <t>12:0030:000858:0003:0001:00</t>
  </si>
  <si>
    <t>104G  :873240:00:------:--</t>
  </si>
  <si>
    <t>12:0008:000906</t>
  </si>
  <si>
    <t>12:0030:000859</t>
  </si>
  <si>
    <t>12:0030:000859:0003:0001:00</t>
  </si>
  <si>
    <t>104G  :873242:00:------:--</t>
  </si>
  <si>
    <t>12:0008:000907</t>
  </si>
  <si>
    <t>12:0030:000860</t>
  </si>
  <si>
    <t>12:0030:000860:0003:0001:00</t>
  </si>
  <si>
    <t>104G  :873243:00:------:--</t>
  </si>
  <si>
    <t>12:0008:000908</t>
  </si>
  <si>
    <t>12:0030:000861</t>
  </si>
  <si>
    <t>12:0030:000861:0003:0001:00</t>
  </si>
  <si>
    <t>104G  :873244:00:------:--</t>
  </si>
  <si>
    <t>12:0008:000909</t>
  </si>
  <si>
    <t>12:0030:000862</t>
  </si>
  <si>
    <t>12:0030:000862:0003:0001:00</t>
  </si>
  <si>
    <t>104G  :873245:00:------:--</t>
  </si>
  <si>
    <t>12:0008:000910</t>
  </si>
  <si>
    <t>12:0030:000863</t>
  </si>
  <si>
    <t>12:0030:000863:0003:0001:00</t>
  </si>
  <si>
    <t>104G  :873246:00:------:--</t>
  </si>
  <si>
    <t>12:0008:000911</t>
  </si>
  <si>
    <t>12:0030:000864</t>
  </si>
  <si>
    <t>12:0030:000864:0003:0001:00</t>
  </si>
  <si>
    <t>104G  :873247:00:------:--</t>
  </si>
  <si>
    <t>12:0008:000912</t>
  </si>
  <si>
    <t>12:0030:000865</t>
  </si>
  <si>
    <t>12:0030:000865:0003:0001:00</t>
  </si>
  <si>
    <t>104G  :873248:00:------:--</t>
  </si>
  <si>
    <t>12:0008:000913</t>
  </si>
  <si>
    <t>12:0030:000866</t>
  </si>
  <si>
    <t>12:0030:000866:0003:0001:00</t>
  </si>
  <si>
    <t>104G  :873249:00:------:--</t>
  </si>
  <si>
    <t>12:0008:000914</t>
  </si>
  <si>
    <t>12:0030:000867</t>
  </si>
  <si>
    <t>12:0030:000867:0003:0001:00</t>
  </si>
  <si>
    <t>104G  :873250:10:------:--</t>
  </si>
  <si>
    <t>12:0008:000915</t>
  </si>
  <si>
    <t>12:0030:000868</t>
  </si>
  <si>
    <t>12:0030:000868:0003:0001:00</t>
  </si>
  <si>
    <t>104G  :873251:20:873250:10</t>
  </si>
  <si>
    <t>12:0008:000916</t>
  </si>
  <si>
    <t>12:0030:000868:0004:0001:00</t>
  </si>
  <si>
    <t>104G  :873252:00:------:--</t>
  </si>
  <si>
    <t>12:0008:000917</t>
  </si>
  <si>
    <t>12:0030:000869</t>
  </si>
  <si>
    <t>12:0030:000869:0003:0001:00</t>
  </si>
  <si>
    <t>104G  :873253:00:------:--</t>
  </si>
  <si>
    <t>12:0008:000918</t>
  </si>
  <si>
    <t>12:0030:000870</t>
  </si>
  <si>
    <t>12:0030:000870:0003:0001:00</t>
  </si>
  <si>
    <t>104G  :873254:00:------:--</t>
  </si>
  <si>
    <t>12:0008:000919</t>
  </si>
  <si>
    <t>12:0030:000871</t>
  </si>
  <si>
    <t>12:0030:000871:0003:0001:00</t>
  </si>
  <si>
    <t>104G  :873255:00:------:--</t>
  </si>
  <si>
    <t>12:0008:000920</t>
  </si>
  <si>
    <t>12:0030:000872</t>
  </si>
  <si>
    <t>12:0030:000872:0003:0001:00</t>
  </si>
  <si>
    <t>104G  :873256:00:------:--</t>
  </si>
  <si>
    <t>12:0008:000921</t>
  </si>
  <si>
    <t>12:0030:000873</t>
  </si>
  <si>
    <t>12:0030:000873:0003:0001:00</t>
  </si>
  <si>
    <t>104G  :873257:00:------:--</t>
  </si>
  <si>
    <t>12:0008:000922</t>
  </si>
  <si>
    <t>12:0030:000874</t>
  </si>
  <si>
    <t>12:0030:000874:0003:0001:00</t>
  </si>
  <si>
    <t>104G  :873259:00:------:--</t>
  </si>
  <si>
    <t>12:0008:000923</t>
  </si>
  <si>
    <t>12:0030:000875</t>
  </si>
  <si>
    <t>12:0030:000875:0003:0001:00</t>
  </si>
  <si>
    <t>104G  :873260:00:------:--</t>
  </si>
  <si>
    <t>12:0008:000924</t>
  </si>
  <si>
    <t>12:0030:000876</t>
  </si>
  <si>
    <t>12:0030:000876:0003:0001:00</t>
  </si>
  <si>
    <t>104G  :873262:00:------:--</t>
  </si>
  <si>
    <t>12:0008:000925</t>
  </si>
  <si>
    <t>12:0030:000877</t>
  </si>
  <si>
    <t>12:0030:000877:0003:0001:00</t>
  </si>
  <si>
    <t>104G  :873263:00:------:--</t>
  </si>
  <si>
    <t>12:0008:000926</t>
  </si>
  <si>
    <t>12:0030:000878</t>
  </si>
  <si>
    <t>12:0030:000878:0003:0001:00</t>
  </si>
  <si>
    <t>104G  :873264:00:------:--</t>
  </si>
  <si>
    <t>12:0008:000927</t>
  </si>
  <si>
    <t>12:0030:000879</t>
  </si>
  <si>
    <t>12:0030:000879:0003:0001:00</t>
  </si>
  <si>
    <t>104G  :873265:00:------:--</t>
  </si>
  <si>
    <t>12:0008:000928</t>
  </si>
  <si>
    <t>12:0030:000880</t>
  </si>
  <si>
    <t>12:0030:000880:0003:0001:00</t>
  </si>
  <si>
    <t>104G  :873266:00:------:--</t>
  </si>
  <si>
    <t>12:0008:000929</t>
  </si>
  <si>
    <t>12:0030:000881</t>
  </si>
  <si>
    <t>12:0030:000881:0003:0001:00</t>
  </si>
  <si>
    <t>104G  :873267:00:------:--</t>
  </si>
  <si>
    <t>12:0008:000930</t>
  </si>
  <si>
    <t>12:0030:000882</t>
  </si>
  <si>
    <t>12:0030:000882:0003:0001:00</t>
  </si>
  <si>
    <t>104G  :873268:00:------:--</t>
  </si>
  <si>
    <t>12:0008:000931</t>
  </si>
  <si>
    <t>12:0030:000883</t>
  </si>
  <si>
    <t>12:0030:000883:0003:0001:00</t>
  </si>
  <si>
    <t>104G  :873269:00:------:--</t>
  </si>
  <si>
    <t>12:0008:000932</t>
  </si>
  <si>
    <t>12:0030:000884</t>
  </si>
  <si>
    <t>12:0030:000884:0003:0001:00</t>
  </si>
  <si>
    <t>104G  :873270:00:------:--</t>
  </si>
  <si>
    <t>12:0008:000933</t>
  </si>
  <si>
    <t>12:0030:000885</t>
  </si>
  <si>
    <t>12:0030:000885:0003:0001:00</t>
  </si>
  <si>
    <t>104G  :873271:00:------:--</t>
  </si>
  <si>
    <t>12:0008:000934</t>
  </si>
  <si>
    <t>12:0030:000886</t>
  </si>
  <si>
    <t>12:0030:000886:0003:0001:00</t>
  </si>
  <si>
    <t>104G  :873272:00:------:--</t>
  </si>
  <si>
    <t>12:0008:000935</t>
  </si>
  <si>
    <t>12:0030:000887</t>
  </si>
  <si>
    <t>12:0030:000887:0003:0001:00</t>
  </si>
  <si>
    <t>104G  :873273:00:------:--</t>
  </si>
  <si>
    <t>12:0008:000936</t>
  </si>
  <si>
    <t>12:0030:000888</t>
  </si>
  <si>
    <t>12:0030:000888:0003:0001:00</t>
  </si>
  <si>
    <t>104G  :873274:10:------:--</t>
  </si>
  <si>
    <t>12:0008:000937</t>
  </si>
  <si>
    <t>12:0030:000889</t>
  </si>
  <si>
    <t>12:0030:000889:0003:0001:00</t>
  </si>
  <si>
    <t>104G  :873275:20:873274:10</t>
  </si>
  <si>
    <t>12:0008:000938</t>
  </si>
  <si>
    <t>12:0030:000889:0004:0001:00</t>
  </si>
  <si>
    <t>104G  :873276:00:------:--</t>
  </si>
  <si>
    <t>12:0008:000939</t>
  </si>
  <si>
    <t>12:0030:000890</t>
  </si>
  <si>
    <t>12:0030:000890:0003:0001:00</t>
  </si>
  <si>
    <t>104G  :873278:00:------:--</t>
  </si>
  <si>
    <t>12:0008:000940</t>
  </si>
  <si>
    <t>12:0030:000891</t>
  </si>
  <si>
    <t>12:0030:000891:0003:0001:00</t>
  </si>
  <si>
    <t>104G  :873279:00:------:--</t>
  </si>
  <si>
    <t>12:0008:000941</t>
  </si>
  <si>
    <t>12:0030:000892</t>
  </si>
  <si>
    <t>12:0030:000892:0003:0001:00</t>
  </si>
  <si>
    <t>104G  :873280:00:------:--</t>
  </si>
  <si>
    <t>12:0008:000942</t>
  </si>
  <si>
    <t>12:0030:000893</t>
  </si>
  <si>
    <t>12:0030:000893:0003:0001:00</t>
  </si>
  <si>
    <t>104G  :873282:00:------:--</t>
  </si>
  <si>
    <t>12:0008:000943</t>
  </si>
  <si>
    <t>12:0030:000894</t>
  </si>
  <si>
    <t>12:0030:000894:0003:0001:00</t>
  </si>
  <si>
    <t>104G  :873283:00:------:--</t>
  </si>
  <si>
    <t>12:0008:000944</t>
  </si>
  <si>
    <t>12:0030:000895</t>
  </si>
  <si>
    <t>12:0030:000895:0003:0001:00</t>
  </si>
  <si>
    <t>104G  :873284:00:------:--</t>
  </si>
  <si>
    <t>12:0008:000945</t>
  </si>
  <si>
    <t>12:0030:000896</t>
  </si>
  <si>
    <t>12:0030:000896:0003:0001:00</t>
  </si>
  <si>
    <t>104G  :873285:00:------:--</t>
  </si>
  <si>
    <t>12:0008:000946</t>
  </si>
  <si>
    <t>12:0030:000897</t>
  </si>
  <si>
    <t>12:0030:000897:0003:0001:00</t>
  </si>
  <si>
    <t>104G  :873286:00:------:--</t>
  </si>
  <si>
    <t>12:0008:000947</t>
  </si>
  <si>
    <t>12:0030:000898</t>
  </si>
  <si>
    <t>12:0030:000898:0003:0001:00</t>
  </si>
  <si>
    <t>104G  :873287:00:------:--</t>
  </si>
  <si>
    <t>12:0008:000948</t>
  </si>
  <si>
    <t>12:0030:000899</t>
  </si>
  <si>
    <t>12:0030:000899:0003:0001:00</t>
  </si>
  <si>
    <t>104G  :873288:00:------:--</t>
  </si>
  <si>
    <t>12:0008:000949</t>
  </si>
  <si>
    <t>12:0030:000900</t>
  </si>
  <si>
    <t>12:0030:000900:0003:0001:00</t>
  </si>
  <si>
    <t>104G  :873289:00:------:--</t>
  </si>
  <si>
    <t>12:0008:000950</t>
  </si>
  <si>
    <t>12:0030:000901</t>
  </si>
  <si>
    <t>12:0030:000901:0003:0001:00</t>
  </si>
  <si>
    <t>104G  :873291:00:------:--</t>
  </si>
  <si>
    <t>12:0008:000951</t>
  </si>
  <si>
    <t>12:0030:000902</t>
  </si>
  <si>
    <t>12:0030:000902:0003:0001:00</t>
  </si>
  <si>
    <t>104G  :873292:00:------:--</t>
  </si>
  <si>
    <t>12:0008:000952</t>
  </si>
  <si>
    <t>12:0030:000903</t>
  </si>
  <si>
    <t>12:0030:000903:0003:0001:00</t>
  </si>
  <si>
    <t>104G  :873293:10:------:--</t>
  </si>
  <si>
    <t>12:0008:000953</t>
  </si>
  <si>
    <t>12:0030:000904</t>
  </si>
  <si>
    <t>12:0030:000904:0003:0001:00</t>
  </si>
  <si>
    <t>104G  :873294:20:873293:10</t>
  </si>
  <si>
    <t>12:0008:000954</t>
  </si>
  <si>
    <t>12:0030:000904:0004:0001:00</t>
  </si>
  <si>
    <t>104G  :873295:00:------:--</t>
  </si>
  <si>
    <t>12:0008:000955</t>
  </si>
  <si>
    <t>12:0030:000905</t>
  </si>
  <si>
    <t>12:0030:000905:0003:0001:00</t>
  </si>
  <si>
    <t>104G  :873296:00:------:--</t>
  </si>
  <si>
    <t>12:0008:000956</t>
  </si>
  <si>
    <t>12:0030:000906</t>
  </si>
  <si>
    <t>12:0030:000906:0003:0001:00</t>
  </si>
  <si>
    <t>104G  :873297:00:------:--</t>
  </si>
  <si>
    <t>12:0008:000957</t>
  </si>
  <si>
    <t>12:0030:000907</t>
  </si>
  <si>
    <t>12:0030:000907:0003:0001:00</t>
  </si>
  <si>
    <t>104G  :873298:00:------:--</t>
  </si>
  <si>
    <t>12:0008:000958</t>
  </si>
  <si>
    <t>12:0030:000908</t>
  </si>
  <si>
    <t>12:0030:000908:0003:0001:00</t>
  </si>
  <si>
    <t>104G  :873299:00:------:--</t>
  </si>
  <si>
    <t>12:0008:000959</t>
  </si>
  <si>
    <t>12:0030:000909</t>
  </si>
  <si>
    <t>12:0030:000909:0003:0001:00</t>
  </si>
  <si>
    <t>104G  :873300:00:------:--</t>
  </si>
  <si>
    <t>12:0008:000960</t>
  </si>
  <si>
    <t>12:0030:000910</t>
  </si>
  <si>
    <t>12:0030:000910:0003:0001:00</t>
  </si>
  <si>
    <t>104G  :873302:00:------:--</t>
  </si>
  <si>
    <t>12:0008:000961</t>
  </si>
  <si>
    <t>12:0030:000911</t>
  </si>
  <si>
    <t>12:0030:000911:0003:0001:00</t>
  </si>
  <si>
    <t>104G  :873303:00:------:--</t>
  </si>
  <si>
    <t>12:0008:000962</t>
  </si>
  <si>
    <t>12:0030:000912</t>
  </si>
  <si>
    <t>12:0030:000912:0003:0001:00</t>
  </si>
  <si>
    <t>104G  :873304:00:------:--</t>
  </si>
  <si>
    <t>12:0008:000963</t>
  </si>
  <si>
    <t>12:0030:000913</t>
  </si>
  <si>
    <t>12:0030:000913:0003:0001:00</t>
  </si>
  <si>
    <t>104G  :873305:10:------:--</t>
  </si>
  <si>
    <t>12:0008:000964</t>
  </si>
  <si>
    <t>12:0030:000914</t>
  </si>
  <si>
    <t>12:0030:000914:0003:0001:00</t>
  </si>
  <si>
    <t>104G  :873306:20:873305:10</t>
  </si>
  <si>
    <t>12:0008:000965</t>
  </si>
  <si>
    <t>12:0030:000914:0004:0001:00</t>
  </si>
  <si>
    <t>104G  :873307:00:------:--</t>
  </si>
  <si>
    <t>12:0008:000966</t>
  </si>
  <si>
    <t>12:0030:000915</t>
  </si>
  <si>
    <t>12:0030:000915:0003:0001:00</t>
  </si>
  <si>
    <t>104G  :873308:00:------:--</t>
  </si>
  <si>
    <t>12:0008:000967</t>
  </si>
  <si>
    <t>12:0030:000916</t>
  </si>
  <si>
    <t>12:0030:000916:0003:0001:00</t>
  </si>
  <si>
    <t>104G  :873309:00:------:--</t>
  </si>
  <si>
    <t>12:0008:000968</t>
  </si>
  <si>
    <t>12:0030:000917</t>
  </si>
  <si>
    <t>12:0030:000917:0003:0001:00</t>
  </si>
  <si>
    <t>104G  :873310:00:------:--</t>
  </si>
  <si>
    <t>12:0008:000969</t>
  </si>
  <si>
    <t>12:0030:000918</t>
  </si>
  <si>
    <t>12:0030:000918:0003:0001:00</t>
  </si>
  <si>
    <t>104G  :873311:00:------:--</t>
  </si>
  <si>
    <t>12:0008:000970</t>
  </si>
  <si>
    <t>12:0030:000919</t>
  </si>
  <si>
    <t>12:0030:000919:0003:0001:00</t>
  </si>
  <si>
    <t>104G  :873312:00:------:--</t>
  </si>
  <si>
    <t>12:0008:000971</t>
  </si>
  <si>
    <t>12:0030:000920</t>
  </si>
  <si>
    <t>12:0030:000920:0003:0001:00</t>
  </si>
  <si>
    <t>104G  :873313:00:------:--</t>
  </si>
  <si>
    <t>12:0008:000972</t>
  </si>
  <si>
    <t>12:0030:000921</t>
  </si>
  <si>
    <t>12:0030:000921:0003:0001:00</t>
  </si>
  <si>
    <t>104G  :873314:00:------:--</t>
  </si>
  <si>
    <t>12:0008:000973</t>
  </si>
  <si>
    <t>12:0030:000922</t>
  </si>
  <si>
    <t>12:0030:000922:0003:0001:00</t>
  </si>
  <si>
    <t>104G  :873315:00:------:--</t>
  </si>
  <si>
    <t>12:0008:000974</t>
  </si>
  <si>
    <t>12:0030:000923</t>
  </si>
  <si>
    <t>12:0030:000923:0003:0001:00</t>
  </si>
  <si>
    <t>104G  :873317:00:------:--</t>
  </si>
  <si>
    <t>12:0008:000975</t>
  </si>
  <si>
    <t>12:0030:000924</t>
  </si>
  <si>
    <t>12:0030:000924:0003:0001:00</t>
  </si>
  <si>
    <t>104G  :873318:00:------:--</t>
  </si>
  <si>
    <t>12:0008:000976</t>
  </si>
  <si>
    <t>12:0030:000925</t>
  </si>
  <si>
    <t>12:0030:000925:0003:0001:00</t>
  </si>
  <si>
    <t>104G  :873319:00:------:--</t>
  </si>
  <si>
    <t>12:0008:000977</t>
  </si>
  <si>
    <t>12:0030:000926</t>
  </si>
  <si>
    <t>12:0030:000926:0003:0001:00</t>
  </si>
  <si>
    <t>104G  :873320:00:------:--</t>
  </si>
  <si>
    <t>12:0008:000978</t>
  </si>
  <si>
    <t>12:0030:000927</t>
  </si>
  <si>
    <t>12:0030:000927:0003:0001:00</t>
  </si>
  <si>
    <t>104G  :873322:00:------:--</t>
  </si>
  <si>
    <t>12:0008:000979</t>
  </si>
  <si>
    <t>12:0030:000928</t>
  </si>
  <si>
    <t>12:0030:000928:0003:0001:00</t>
  </si>
  <si>
    <t>104G  :873323:00:------:--</t>
  </si>
  <si>
    <t>12:0008:000980</t>
  </si>
  <si>
    <t>12:0030:000929</t>
  </si>
  <si>
    <t>12:0030:000929:0003:0001:00</t>
  </si>
  <si>
    <t>104G  :873324:00:------:--</t>
  </si>
  <si>
    <t>12:0008:000981</t>
  </si>
  <si>
    <t>12:0030:000930</t>
  </si>
  <si>
    <t>12:0030:000930:0003:0001:00</t>
  </si>
  <si>
    <t>104G  :873325:00:------:--</t>
  </si>
  <si>
    <t>12:0008:000982</t>
  </si>
  <si>
    <t>12:0030:000931</t>
  </si>
  <si>
    <t>12:0030:000931:0003:0001:00</t>
  </si>
  <si>
    <t>104G  :873326:00:------:--</t>
  </si>
  <si>
    <t>12:0008:000983</t>
  </si>
  <si>
    <t>12:0030:000932</t>
  </si>
  <si>
    <t>12:0030:000932:0003:0001:00</t>
  </si>
  <si>
    <t>104G  :873327:00:------:--</t>
  </si>
  <si>
    <t>12:0008:000984</t>
  </si>
  <si>
    <t>12:0030:000933</t>
  </si>
  <si>
    <t>12:0030:000933:0003:0001:00</t>
  </si>
  <si>
    <t>104G  :873328:00:------:--</t>
  </si>
  <si>
    <t>12:0008:000985</t>
  </si>
  <si>
    <t>12:0030:000934</t>
  </si>
  <si>
    <t>12:0030:000934:0003:0001:00</t>
  </si>
  <si>
    <t>104G  :873329:00:------:--</t>
  </si>
  <si>
    <t>12:0008:000986</t>
  </si>
  <si>
    <t>12:0030:000935</t>
  </si>
  <si>
    <t>12:0030:000935:0003:0001:00</t>
  </si>
  <si>
    <t>104G  :873330:00:------:--</t>
  </si>
  <si>
    <t>12:0008:000987</t>
  </si>
  <si>
    <t>12:0030:000936</t>
  </si>
  <si>
    <t>12:0030:000936:0003:0001:00</t>
  </si>
  <si>
    <t>104G  :873331:00:------:--</t>
  </si>
  <si>
    <t>12:0008:000988</t>
  </si>
  <si>
    <t>12:0030:000937</t>
  </si>
  <si>
    <t>12:0030:000937:0003:0001:00</t>
  </si>
  <si>
    <t>104G  :873332:00:------:--</t>
  </si>
  <si>
    <t>12:0008:000989</t>
  </si>
  <si>
    <t>12:0030:000938</t>
  </si>
  <si>
    <t>12:0030:000938:0003:0001:00</t>
  </si>
  <si>
    <t>104G  :873333:00:------:--</t>
  </si>
  <si>
    <t>12:0008:000990</t>
  </si>
  <si>
    <t>12:0030:000939</t>
  </si>
  <si>
    <t>12:0030:000939:0003:0001:00</t>
  </si>
  <si>
    <t>104G  :873334:00:------:--</t>
  </si>
  <si>
    <t>12:0008:000991</t>
  </si>
  <si>
    <t>12:0030:000940</t>
  </si>
  <si>
    <t>12:0030:000940:0003:0001:00</t>
  </si>
  <si>
    <t>104G  :873336:10:------:--</t>
  </si>
  <si>
    <t>12:0008:000992</t>
  </si>
  <si>
    <t>12:0030:000941</t>
  </si>
  <si>
    <t>12:0030:000941:0003:0001:00</t>
  </si>
  <si>
    <t>104G  :873337:20:873336:10</t>
  </si>
  <si>
    <t>12:0008:000993</t>
  </si>
  <si>
    <t>12:0030:000941:0004:0001:00</t>
  </si>
  <si>
    <t>104G  :873338:00:------:--</t>
  </si>
  <si>
    <t>12:0008:000994</t>
  </si>
  <si>
    <t>12:0030:000942</t>
  </si>
  <si>
    <t>12:0030:000942:0003:0001:00</t>
  </si>
  <si>
    <t>104G  :873339:00:------:--</t>
  </si>
  <si>
    <t>12:0008:000995</t>
  </si>
  <si>
    <t>12:0030:000943</t>
  </si>
  <si>
    <t>12:0030:000943:0003:0001:00</t>
  </si>
  <si>
    <t>104G  :873340:00:------:--</t>
  </si>
  <si>
    <t>12:0008:000996</t>
  </si>
  <si>
    <t>12:0030:000944</t>
  </si>
  <si>
    <t>12:0030:000944:0003:0001:00</t>
  </si>
  <si>
    <t>104G  :873342:00:------:--</t>
  </si>
  <si>
    <t>12:0008:000997</t>
  </si>
  <si>
    <t>12:0030:000945</t>
  </si>
  <si>
    <t>12:0030:000945:0003:0001:00</t>
  </si>
  <si>
    <t>104G  :873343:00:------:--</t>
  </si>
  <si>
    <t>12:0008:000998</t>
  </si>
  <si>
    <t>12:0030:000946</t>
  </si>
  <si>
    <t>12:0030:000946:0003:0001:00</t>
  </si>
  <si>
    <t>104G  :873344:00:------:--</t>
  </si>
  <si>
    <t>12:0008:000999</t>
  </si>
  <si>
    <t>12:0030:000947</t>
  </si>
  <si>
    <t>12:0030:000947:0003:0001:00</t>
  </si>
  <si>
    <t>104G  :873345:00:------:--</t>
  </si>
  <si>
    <t>12:0008:001000</t>
  </si>
  <si>
    <t>12:0030:000948</t>
  </si>
  <si>
    <t>12:0030:000948:0003:0001:00</t>
  </si>
  <si>
    <t>104G  :873346:00:------:--</t>
  </si>
  <si>
    <t>12:0008:001001</t>
  </si>
  <si>
    <t>12:0030:000949</t>
  </si>
  <si>
    <t>12:0030:000949:0003:0001:00</t>
  </si>
  <si>
    <t>104G  :873347:00:------:--</t>
  </si>
  <si>
    <t>12:0008:001002</t>
  </si>
  <si>
    <t>12:0030:000950</t>
  </si>
  <si>
    <t>12:0030:000950:0003:0001:00</t>
  </si>
  <si>
    <t>104G  :873348:10:------:--</t>
  </si>
  <si>
    <t>12:0008:001003</t>
  </si>
  <si>
    <t>12:0030:000951</t>
  </si>
  <si>
    <t>12:0030:000951:0003:0001:00</t>
  </si>
  <si>
    <t>104G  :873349:20:873348:10</t>
  </si>
  <si>
    <t>12:0008:001004</t>
  </si>
  <si>
    <t>12:0030:000951:0004:0001:00</t>
  </si>
  <si>
    <t>104G  :873350:00:------:--</t>
  </si>
  <si>
    <t>12:0008:001005</t>
  </si>
  <si>
    <t>12:0030:000952</t>
  </si>
  <si>
    <t>12:0030:000952:0003:0001:00</t>
  </si>
  <si>
    <t>104G  :873351:00:------:--</t>
  </si>
  <si>
    <t>12:0008:001006</t>
  </si>
  <si>
    <t>12:0030:000953</t>
  </si>
  <si>
    <t>12:0030:000953:0003:0001:00</t>
  </si>
  <si>
    <t>104G  :873352:00:------:--</t>
  </si>
  <si>
    <t>12:0008:001007</t>
  </si>
  <si>
    <t>12:0030:000954</t>
  </si>
  <si>
    <t>12:0030:000954:0003:0001:00</t>
  </si>
  <si>
    <t>104G  :873353:00:------:--</t>
  </si>
  <si>
    <t>12:0008:001008</t>
  </si>
  <si>
    <t>12:0030:000955</t>
  </si>
  <si>
    <t>12:0030:000955:0003:0001:00</t>
  </si>
  <si>
    <t>104G  :873354:00:------:--</t>
  </si>
  <si>
    <t>12:0008:001009</t>
  </si>
  <si>
    <t>12:0030:000956</t>
  </si>
  <si>
    <t>12:0030:000956:0003:0001:00</t>
  </si>
  <si>
    <t>104G  :873355:00:------:--</t>
  </si>
  <si>
    <t>12:0008:001010</t>
  </si>
  <si>
    <t>12:0030:000957</t>
  </si>
  <si>
    <t>12:0030:000957:0003:0001:00</t>
  </si>
  <si>
    <t>104G  :873356:00:------:--</t>
  </si>
  <si>
    <t>12:0008:001011</t>
  </si>
  <si>
    <t>12:0030:000958</t>
  </si>
  <si>
    <t>12:0030:000958:0003:0001:00</t>
  </si>
  <si>
    <t>104G  :873357:00:------:--</t>
  </si>
  <si>
    <t>12:0008:001012</t>
  </si>
  <si>
    <t>12:0030:000959</t>
  </si>
  <si>
    <t>12:0030:000959:0003:0001:00</t>
  </si>
  <si>
    <t>104G  :873358:00:------:--</t>
  </si>
  <si>
    <t>12:0008:001013</t>
  </si>
  <si>
    <t>12:0030:000960</t>
  </si>
  <si>
    <t>12:0030:000960:0003:0001:00</t>
  </si>
  <si>
    <t>104G  :873359:00:------:--</t>
  </si>
  <si>
    <t>12:0008:001014</t>
  </si>
  <si>
    <t>12:0030:000961</t>
  </si>
  <si>
    <t>12:0030:000961:0003:0001:00</t>
  </si>
  <si>
    <t>104G  :873362:00:------:--</t>
  </si>
  <si>
    <t>12:0008:001015</t>
  </si>
  <si>
    <t>12:0030:000962</t>
  </si>
  <si>
    <t>12:0030:000962:0003:0001:00</t>
  </si>
  <si>
    <t>104G  :873364:00:------:--</t>
  </si>
  <si>
    <t>12:0008:001016</t>
  </si>
  <si>
    <t>12:0030:000963</t>
  </si>
  <si>
    <t>12:0030:000963:0003:0001:00</t>
  </si>
  <si>
    <t>104G  :873365:00:------:--</t>
  </si>
  <si>
    <t>12:0008:001017</t>
  </si>
  <si>
    <t>12:0030:000964</t>
  </si>
  <si>
    <t>12:0030:000964:0003:0001:00</t>
  </si>
  <si>
    <t>104G  :873366:10:------:--</t>
  </si>
  <si>
    <t>12:0008:001018</t>
  </si>
  <si>
    <t>12:0030:000965</t>
  </si>
  <si>
    <t>12:0030:000965:0003:0001:00</t>
  </si>
  <si>
    <t>104G  :873367:20:873366:10</t>
  </si>
  <si>
    <t>12:0008:001019</t>
  </si>
  <si>
    <t>12:0030:000965:0004:0001:00</t>
  </si>
  <si>
    <t>104G  :873368:00:------:--</t>
  </si>
  <si>
    <t>12:0008:001020</t>
  </si>
  <si>
    <t>12:0030:000966</t>
  </si>
  <si>
    <t>12:0030:000966:0003:0001:00</t>
  </si>
  <si>
    <t>104G  :873369:00:------:--</t>
  </si>
  <si>
    <t>12:0008:001021</t>
  </si>
  <si>
    <t>12:0030:000967</t>
  </si>
  <si>
    <t>12:0030:000967:0003:0001:00</t>
  </si>
  <si>
    <t>104G  :873370:00:------:--</t>
  </si>
  <si>
    <t>12:0008:001022</t>
  </si>
  <si>
    <t>12:0030:000968</t>
  </si>
  <si>
    <t>12:0030:000968:0003:0001:00</t>
  </si>
  <si>
    <t>104G  :873371:00:------:--</t>
  </si>
  <si>
    <t>12:0008:001023</t>
  </si>
  <si>
    <t>12:0030:000969</t>
  </si>
  <si>
    <t>12:0030:000969:0003:0001:00</t>
  </si>
  <si>
    <t>104G  :873372:00:------:--</t>
  </si>
  <si>
    <t>12:0008:001024</t>
  </si>
  <si>
    <t>12:0030:000970</t>
  </si>
  <si>
    <t>12:0030:000970:0003:0001:00</t>
  </si>
  <si>
    <t>104G  :873373:00:------:--</t>
  </si>
  <si>
    <t>12:0008:001025</t>
  </si>
  <si>
    <t>12:0030:000971</t>
  </si>
  <si>
    <t>12:0030:000971:0003:0001:00</t>
  </si>
  <si>
    <t>104G  :873374:00:------:--</t>
  </si>
  <si>
    <t>12:0008:001026</t>
  </si>
  <si>
    <t>12:0030:000972</t>
  </si>
  <si>
    <t>12:0030:000972:0003:0001:00</t>
  </si>
  <si>
    <t>104G  :873375:00:------:--</t>
  </si>
  <si>
    <t>12:0008:001027</t>
  </si>
  <si>
    <t>12:0030:000973</t>
  </si>
  <si>
    <t>12:0030:000973:0003:0001:00</t>
  </si>
  <si>
    <t>104G  :873376:00:------:--</t>
  </si>
  <si>
    <t>12:0008:001028</t>
  </si>
  <si>
    <t>12:0030:000974</t>
  </si>
  <si>
    <t>12:0030:000974:0003:0001:00</t>
  </si>
  <si>
    <t>104G  :873377:00:------:--</t>
  </si>
  <si>
    <t>12:0008:001029</t>
  </si>
  <si>
    <t>12:0030:000975</t>
  </si>
  <si>
    <t>12:0030:000975:0003:0001:00</t>
  </si>
  <si>
    <t>104G  :873378:00:------:--</t>
  </si>
  <si>
    <t>12:0008:001030</t>
  </si>
  <si>
    <t>12:0030:000976</t>
  </si>
  <si>
    <t>12:0030:000976:0003:0001:00</t>
  </si>
  <si>
    <t>104G  :873379:00:------:--</t>
  </si>
  <si>
    <t>12:0008:001031</t>
  </si>
  <si>
    <t>12:0030:000977</t>
  </si>
  <si>
    <t>12:0030:000977:0003:0001:00</t>
  </si>
  <si>
    <t>104G  :873380:00:------:--</t>
  </si>
  <si>
    <t>12:0008:001032</t>
  </si>
  <si>
    <t>12:0030:000978</t>
  </si>
  <si>
    <t>12:0030:000978:0003:0001:00</t>
  </si>
  <si>
    <t>104G  :873382:00:------:--</t>
  </si>
  <si>
    <t>12:0008:001033</t>
  </si>
  <si>
    <t>12:0030:000979</t>
  </si>
  <si>
    <t>12:0030:000979:0003:0001:00</t>
  </si>
  <si>
    <t>104G  :873383:00:------:--</t>
  </si>
  <si>
    <t>12:0008:001034</t>
  </si>
  <si>
    <t>12:0030:000980</t>
  </si>
  <si>
    <t>12:0030:000980:0003:0001:00</t>
  </si>
  <si>
    <t>104G  :873384:00:------:--</t>
  </si>
  <si>
    <t>12:0008:001035</t>
  </si>
  <si>
    <t>12:0030:000981</t>
  </si>
  <si>
    <t>12:0030:000981:0003:0001:00</t>
  </si>
  <si>
    <t>104G  :873385:00:------:--</t>
  </si>
  <si>
    <t>12:0008:001036</t>
  </si>
  <si>
    <t>12:0030:000982</t>
  </si>
  <si>
    <t>12:0030:000982:0003:0001:00</t>
  </si>
  <si>
    <t>104G  :873386:00:------:--</t>
  </si>
  <si>
    <t>12:0008:001037</t>
  </si>
  <si>
    <t>12:0030:000983</t>
  </si>
  <si>
    <t>12:0030:000983:0003:0001:00</t>
  </si>
  <si>
    <t>104G  :873387:00:------:--</t>
  </si>
  <si>
    <t>12:0008:001038</t>
  </si>
  <si>
    <t>12:0030:000984</t>
  </si>
  <si>
    <t>12:0030:000984:0003:0001:00</t>
  </si>
  <si>
    <t>104G  :873388:00:------:--</t>
  </si>
  <si>
    <t>12:0008:001039</t>
  </si>
  <si>
    <t>12:0030:000985</t>
  </si>
  <si>
    <t>12:0030:000985:0003:0001:00</t>
  </si>
  <si>
    <t>104G  :873389:00:------:--</t>
  </si>
  <si>
    <t>12:0008:001040</t>
  </si>
  <si>
    <t>12:0030:000986</t>
  </si>
  <si>
    <t>12:0030:000986:0003:0001:00</t>
  </si>
  <si>
    <t>104G  :873390:00:------:--</t>
  </si>
  <si>
    <t>12:0008:001041</t>
  </si>
  <si>
    <t>12:0030:000987</t>
  </si>
  <si>
    <t>12:0030:000987:0003:0001:00</t>
  </si>
  <si>
    <t>104G  :873391:10:------:--</t>
  </si>
  <si>
    <t>12:0008:001042</t>
  </si>
  <si>
    <t>12:0030:000988</t>
  </si>
  <si>
    <t>12:0030:000988:0003:0001:00</t>
  </si>
  <si>
    <t>104G  :873392:20:873391:10</t>
  </si>
  <si>
    <t>12:0008:001043</t>
  </si>
  <si>
    <t>12:0030:000988:0004:0001:00</t>
  </si>
  <si>
    <t>104G  :873393:00:------:--</t>
  </si>
  <si>
    <t>12:0008:001044</t>
  </si>
  <si>
    <t>12:0030:000989</t>
  </si>
  <si>
    <t>12:0030:000989:0003:0001:00</t>
  </si>
  <si>
    <t>104G  :873394:00:------:--</t>
  </si>
  <si>
    <t>12:0008:001045</t>
  </si>
  <si>
    <t>12:0030:000990</t>
  </si>
  <si>
    <t>12:0030:000990:0003:0001:00</t>
  </si>
  <si>
    <t>104G  :873396:00:------:--</t>
  </si>
  <si>
    <t>12:0008:001046</t>
  </si>
  <si>
    <t>12:0030:000991</t>
  </si>
  <si>
    <t>12:0030:000991:0003:0001:00</t>
  </si>
  <si>
    <t>104G  :873397:00:------:--</t>
  </si>
  <si>
    <t>12:0008:001047</t>
  </si>
  <si>
    <t>12:0030:000992</t>
  </si>
  <si>
    <t>12:0030:000992:0003:0001:00</t>
  </si>
  <si>
    <t>104G  :873398:00:------:--</t>
  </si>
  <si>
    <t>12:0008:001048</t>
  </si>
  <si>
    <t>12:0030:000993</t>
  </si>
  <si>
    <t>12:0030:000993:0003:0001:00</t>
  </si>
  <si>
    <t>104G  :873399:00:------:--</t>
  </si>
  <si>
    <t>12:0008:001049</t>
  </si>
  <si>
    <t>12:0030:000994</t>
  </si>
  <si>
    <t>12:0030:000994:0003:0001:00</t>
  </si>
  <si>
    <t>104G  :873400:00:------:--</t>
  </si>
  <si>
    <t>12:0008:001050</t>
  </si>
  <si>
    <t>12:0030:000995</t>
  </si>
  <si>
    <t>12:0030:000995:0003:0001:00</t>
  </si>
  <si>
    <t>104G  :873402:00:------:--</t>
  </si>
  <si>
    <t>12:0008:001051</t>
  </si>
  <si>
    <t>12:0030:000996</t>
  </si>
  <si>
    <t>12:0030:000996:0003:0001:00</t>
  </si>
  <si>
    <t>104G  :873403:00:------:--</t>
  </si>
  <si>
    <t>12:0008:001052</t>
  </si>
  <si>
    <t>12:0030:000997</t>
  </si>
  <si>
    <t>12:0030:000997:0003:0001:00</t>
  </si>
  <si>
    <t>104G  :873404:00:------:--</t>
  </si>
  <si>
    <t>12:0008:001053</t>
  </si>
  <si>
    <t>12:0030:000998</t>
  </si>
  <si>
    <t>12:0030:000998:0003:0001:00</t>
  </si>
  <si>
    <t>104G  :873405:00:------:--</t>
  </si>
  <si>
    <t>12:0008:001054</t>
  </si>
  <si>
    <t>12:0030:000999</t>
  </si>
  <si>
    <t>12:0030:000999:0003:0001:00</t>
  </si>
  <si>
    <t>104G  :873406:00:------:--</t>
  </si>
  <si>
    <t>12:0008:001055</t>
  </si>
  <si>
    <t>12:0030:001000</t>
  </si>
  <si>
    <t>12:0030:001000:0003:0001:00</t>
  </si>
  <si>
    <t>104G  :873407:00:------:--</t>
  </si>
  <si>
    <t>12:0008:001056</t>
  </si>
  <si>
    <t>12:0030:001001</t>
  </si>
  <si>
    <t>12:0030:001001:0003:0001:00</t>
  </si>
  <si>
    <t>104G  :873408:00:------:--</t>
  </si>
  <si>
    <t>12:0008:001057</t>
  </si>
  <si>
    <t>12:0030:001002</t>
  </si>
  <si>
    <t>12:0030:001002:0003:0001:00</t>
  </si>
  <si>
    <t>104G  :873409:00:------:--</t>
  </si>
  <si>
    <t>12:0008:001058</t>
  </si>
  <si>
    <t>12:0030:001003</t>
  </si>
  <si>
    <t>12:0030:001003:0003:0001:00</t>
  </si>
  <si>
    <t>104G  :873410:00:------:--</t>
  </si>
  <si>
    <t>12:0008:001059</t>
  </si>
  <si>
    <t>12:0030:001004</t>
  </si>
  <si>
    <t>12:0030:001004:0003:0001:00</t>
  </si>
  <si>
    <t>104G  :873412:00:------:--</t>
  </si>
  <si>
    <t>12:0008:001060</t>
  </si>
  <si>
    <t>12:0030:001005</t>
  </si>
  <si>
    <t>12:0030:001005:0003:0001:00</t>
  </si>
  <si>
    <t>104G  :873413:00:------:--</t>
  </si>
  <si>
    <t>12:0008:001061</t>
  </si>
  <si>
    <t>12:0030:001006</t>
  </si>
  <si>
    <t>12:0030:001006:0003:0001:00</t>
  </si>
  <si>
    <t>104G  :873414:10:------:--</t>
  </si>
  <si>
    <t>12:0008:001062</t>
  </si>
  <si>
    <t>12:0030:001007</t>
  </si>
  <si>
    <t>12:0030:001007:0003:0001:00</t>
  </si>
  <si>
    <t>104G  :873415:20:873414:10</t>
  </si>
  <si>
    <t>12:0008:001063</t>
  </si>
  <si>
    <t>12:0030:001007:0004:0001:00</t>
  </si>
  <si>
    <t>104G  :873416:00:------:--</t>
  </si>
  <si>
    <t>12:0008:001064</t>
  </si>
  <si>
    <t>12:0030:001008</t>
  </si>
  <si>
    <t>12:0030:001008:0003:0001:00</t>
  </si>
  <si>
    <t>104G  :873417:00:------:--</t>
  </si>
  <si>
    <t>12:0008:001065</t>
  </si>
  <si>
    <t>12:0030:001009</t>
  </si>
  <si>
    <t>12:0030:001009:0003:0001:00</t>
  </si>
  <si>
    <t>104G  :873418:00:------:--</t>
  </si>
  <si>
    <t>12:0008:001066</t>
  </si>
  <si>
    <t>12:0030:001010</t>
  </si>
  <si>
    <t>12:0030:001010:0003:0001:00</t>
  </si>
  <si>
    <t>104G  :873419:00:------:--</t>
  </si>
  <si>
    <t>12:0008:001067</t>
  </si>
  <si>
    <t>12:0030:001011</t>
  </si>
  <si>
    <t>12:0030:001011:0003:0001:00</t>
  </si>
  <si>
    <t>104G  :873420:00:------:--</t>
  </si>
  <si>
    <t>12:0008:001068</t>
  </si>
  <si>
    <t>12:0030:001012</t>
  </si>
  <si>
    <t>12:0030:001012:0003:0001:00</t>
  </si>
  <si>
    <t>104G  :873422:00:------:--</t>
  </si>
  <si>
    <t>12:0008:001069</t>
  </si>
  <si>
    <t>12:0030:001013</t>
  </si>
  <si>
    <t>12:0030:001013:0003:0001:00</t>
  </si>
  <si>
    <t>104G  :873423:00:------:--</t>
  </si>
  <si>
    <t>12:0008:001070</t>
  </si>
  <si>
    <t>12:0030:001014</t>
  </si>
  <si>
    <t>12:0030:001014:0003:0001:00</t>
  </si>
  <si>
    <t>104G  :873424:00:------:--</t>
  </si>
  <si>
    <t>12:0008:001071</t>
  </si>
  <si>
    <t>12:0030:001015</t>
  </si>
  <si>
    <t>12:0030:001015:0003:0001:00</t>
  </si>
  <si>
    <t>104G  :873425:00:------:--</t>
  </si>
  <si>
    <t>12:0008:001072</t>
  </si>
  <si>
    <t>12:0030:001016</t>
  </si>
  <si>
    <t>12:0030:001016:0003:0001:00</t>
  </si>
  <si>
    <t>104G  :873426:00:------:--</t>
  </si>
  <si>
    <t>12:0008:001073</t>
  </si>
  <si>
    <t>12:0030:001017</t>
  </si>
  <si>
    <t>12:0030:001017:0003:0001:00</t>
  </si>
  <si>
    <t>104G  :873427:00:------:--</t>
  </si>
  <si>
    <t>12:0008:001074</t>
  </si>
  <si>
    <t>12:0030:001018</t>
  </si>
  <si>
    <t>12:0030:001018:0003:0001:00</t>
  </si>
  <si>
    <t>104G  :873428:00:------:--</t>
  </si>
  <si>
    <t>12:0008:001075</t>
  </si>
  <si>
    <t>12:0030:001019</t>
  </si>
  <si>
    <t>12:0030:001019:0003:0001:00</t>
  </si>
  <si>
    <t>104G  :873430:00:------:--</t>
  </si>
  <si>
    <t>12:0008:001076</t>
  </si>
  <si>
    <t>12:0030:001020</t>
  </si>
  <si>
    <t>12:0030:001020:0003:0001:00</t>
  </si>
  <si>
    <t>104G  :873431:00:------:--</t>
  </si>
  <si>
    <t>12:0008:001077</t>
  </si>
  <si>
    <t>12:0030:001021</t>
  </si>
  <si>
    <t>12:0030:001021:0003:0001:00</t>
  </si>
  <si>
    <t>104G  :873432:10:------:--</t>
  </si>
  <si>
    <t>12:0008:001078</t>
  </si>
  <si>
    <t>12:0030:001022</t>
  </si>
  <si>
    <t>12:0030:001022:0003:0001:00</t>
  </si>
  <si>
    <t>104G  :873433:20:873432:10</t>
  </si>
  <si>
    <t>12:0008:001079</t>
  </si>
  <si>
    <t>12:0030:001022:0004:0001:00</t>
  </si>
  <si>
    <t>104G  :873434:00:------:--</t>
  </si>
  <si>
    <t>12:0008:001080</t>
  </si>
  <si>
    <t>12:0030:001023</t>
  </si>
  <si>
    <t>12:0030:001023:0003:0001:00</t>
  </si>
  <si>
    <t>104G  :873435:00:------:--</t>
  </si>
  <si>
    <t>12:0008:001081</t>
  </si>
  <si>
    <t>12:0030:001024</t>
  </si>
  <si>
    <t>12:0030:001024:0003:0001:00</t>
  </si>
  <si>
    <t>104G  :873436:00:------:--</t>
  </si>
  <si>
    <t>12:0008:001082</t>
  </si>
  <si>
    <t>12:0030:001025</t>
  </si>
  <si>
    <t>12:0030:001025:0003:0001:00</t>
  </si>
  <si>
    <t>104G  :873437:00:------:--</t>
  </si>
  <si>
    <t>12:0008:001083</t>
  </si>
  <si>
    <t>12:0030:001026</t>
  </si>
  <si>
    <t>12:0030:001026:0003:0001:00</t>
  </si>
  <si>
    <t>104G  :873438:00:------:--</t>
  </si>
  <si>
    <t>12:0008:001084</t>
  </si>
  <si>
    <t>12:0030:001027</t>
  </si>
  <si>
    <t>12:0030:001027:0003:0001:00</t>
  </si>
  <si>
    <t>104G  :873439:00:------:--</t>
  </si>
  <si>
    <t>12:0008:001085</t>
  </si>
  <si>
    <t>12:0030:001028</t>
  </si>
  <si>
    <t>12:0030:001028:0003:0001:00</t>
  </si>
  <si>
    <t>104G  :873440:00:------:--</t>
  </si>
  <si>
    <t>12:0008:001086</t>
  </si>
  <si>
    <t>12:0030:001029</t>
  </si>
  <si>
    <t>12:0030:001029:0003:0001:00</t>
  </si>
  <si>
    <t>104G  :873442:00:------:--</t>
  </si>
  <si>
    <t>12:0008:001087</t>
  </si>
  <si>
    <t>12:0030:001030</t>
  </si>
  <si>
    <t>12:0030:001030:0003:0001:00</t>
  </si>
  <si>
    <t>104G  :873443:00:------:--</t>
  </si>
  <si>
    <t>12:0008:001088</t>
  </si>
  <si>
    <t>12:0030:001031</t>
  </si>
  <si>
    <t>12:0030:001031:0003:0001:00</t>
  </si>
  <si>
    <t>104G  :873444:00:------:--</t>
  </si>
  <si>
    <t>12:0008:001089</t>
  </si>
  <si>
    <t>12:0030:001032</t>
  </si>
  <si>
    <t>12:0030:001032:0003:0001:00</t>
  </si>
  <si>
    <t>104G  :873445:00:------:--</t>
  </si>
  <si>
    <t>12:0008:001090</t>
  </si>
  <si>
    <t>12:0030:001033</t>
  </si>
  <si>
    <t>12:0030:001033:0003:0001:00</t>
  </si>
  <si>
    <t>104G  :873446:00:------:--</t>
  </si>
  <si>
    <t>12:0008:001091</t>
  </si>
  <si>
    <t>12:0030:001034</t>
  </si>
  <si>
    <t>12:0030:001034:0003:0001:00</t>
  </si>
  <si>
    <t>104G  :873447:00:------:--</t>
  </si>
  <si>
    <t>12:0008:001092</t>
  </si>
  <si>
    <t>12:0030:001035</t>
  </si>
  <si>
    <t>12:0030:001035:0003:0001:00</t>
  </si>
  <si>
    <t>104G  :873448:00:------:--</t>
  </si>
  <si>
    <t>12:0008:001093</t>
  </si>
  <si>
    <t>12:0030:001036</t>
  </si>
  <si>
    <t>12:0030:001036:0003:0001:00</t>
  </si>
  <si>
    <t>104G  :873449:00:------:--</t>
  </si>
  <si>
    <t>12:0008:001094</t>
  </si>
  <si>
    <t>12:0030:001037</t>
  </si>
  <si>
    <t>12:0030:001037:0003:0001:00</t>
  </si>
  <si>
    <t>104G  :873450:00:------:--</t>
  </si>
  <si>
    <t>12:0008:001095</t>
  </si>
  <si>
    <t>12:0030:001038</t>
  </si>
  <si>
    <t>12:0030:001038:0003:0001:00</t>
  </si>
  <si>
    <t>104G  :873452:10:------:--</t>
  </si>
  <si>
    <t>12:0008:001096</t>
  </si>
  <si>
    <t>12:0030:001039</t>
  </si>
  <si>
    <t>12:0030:001039:0003:0001:00</t>
  </si>
  <si>
    <t>104G  :873453:20:873452:10</t>
  </si>
  <si>
    <t>12:0008:001097</t>
  </si>
  <si>
    <t>12:0030:001039:0004:0001:00</t>
  </si>
  <si>
    <t>104G  :873454:00:------:--</t>
  </si>
  <si>
    <t>12:0008:001098</t>
  </si>
  <si>
    <t>12:0030:001040</t>
  </si>
  <si>
    <t>12:0030:001040:0003:0001:00</t>
  </si>
  <si>
    <t>104G  :873455:00:------:--</t>
  </si>
  <si>
    <t>12:0008:001099</t>
  </si>
  <si>
    <t>12:0030:001041</t>
  </si>
  <si>
    <t>12:0030:001041:0003:0001:00</t>
  </si>
  <si>
    <t>104G  :873456:00:------:--</t>
  </si>
  <si>
    <t>12:0008:001100</t>
  </si>
  <si>
    <t>12:0030:001042</t>
  </si>
  <si>
    <t>12:0030:001042:0003:0001:00</t>
  </si>
  <si>
    <t>104G  :873457:00:------:--</t>
  </si>
  <si>
    <t>12:0008:001101</t>
  </si>
  <si>
    <t>12:0030:001043</t>
  </si>
  <si>
    <t>12:0030:001043:0003:0001:00</t>
  </si>
  <si>
    <t>104G  :873458:00:------:--</t>
  </si>
  <si>
    <t>12:0008:001102</t>
  </si>
  <si>
    <t>12:0030:001044</t>
  </si>
  <si>
    <t>12:0030:001044:0003:0001:00</t>
  </si>
  <si>
    <t>104G  :873459:00:------:--</t>
  </si>
  <si>
    <t>12:0008:001103</t>
  </si>
  <si>
    <t>12:0030:001045</t>
  </si>
  <si>
    <t>12:0030:001045:0003:0001:00</t>
  </si>
  <si>
    <t>104G  :873460:00:------:--</t>
  </si>
  <si>
    <t>12:0008:001104</t>
  </si>
  <si>
    <t>12:0030:001046</t>
  </si>
  <si>
    <t>12:0030:001046:0003:0001:00</t>
  </si>
  <si>
    <t>104G  :873462:00:------:--</t>
  </si>
  <si>
    <t>12:0008:001105</t>
  </si>
  <si>
    <t>12:0030:001047</t>
  </si>
  <si>
    <t>12:0030:001047:0003:0001:00</t>
  </si>
  <si>
    <t>104G  :873463:00:------:--</t>
  </si>
  <si>
    <t>12:0008:001106</t>
  </si>
  <si>
    <t>12:0030:001048</t>
  </si>
  <si>
    <t>12:0030:001048:0003:0001:00</t>
  </si>
  <si>
    <t>104G  :873464:00:------:--</t>
  </si>
  <si>
    <t>12:0008:001107</t>
  </si>
  <si>
    <t>12:0030:001049</t>
  </si>
  <si>
    <t>12:0030:001049:0003:0001:00</t>
  </si>
  <si>
    <t>104G  :873465:00:------:--</t>
  </si>
  <si>
    <t>12:0008:001108</t>
  </si>
  <si>
    <t>12:0030:001050</t>
  </si>
  <si>
    <t>12:0030:001050:0003:0001:00</t>
  </si>
  <si>
    <t>104G  :873466:00:------:--</t>
  </si>
  <si>
    <t>12:0008:001109</t>
  </si>
  <si>
    <t>12:0030:001051</t>
  </si>
  <si>
    <t>12:0030:001051:0003:0001:00</t>
  </si>
  <si>
    <t>104G  :873467:00:------:--</t>
  </si>
  <si>
    <t>12:0008:001110</t>
  </si>
  <si>
    <t>12:0030:001052</t>
  </si>
  <si>
    <t>12:0030:001052:0003:0001:00</t>
  </si>
  <si>
    <t>104G  :873468:10:------:--</t>
  </si>
  <si>
    <t>12:0008:001111</t>
  </si>
  <si>
    <t>12:0030:001053</t>
  </si>
  <si>
    <t>12:0030:001053:0003:0001:00</t>
  </si>
  <si>
    <t>104G  :873469:20:873468:10</t>
  </si>
  <si>
    <t>12:0008:001112</t>
  </si>
  <si>
    <t>12:0030:001053:0004:0001:00</t>
  </si>
  <si>
    <t>104G  :873470:00:------:--</t>
  </si>
  <si>
    <t>12:0008:001113</t>
  </si>
  <si>
    <t>12:0030:001054</t>
  </si>
  <si>
    <t>12:0030:001054:0003:0001:00</t>
  </si>
  <si>
    <t>104G  :873471:00:------:--</t>
  </si>
  <si>
    <t>12:0008:001114</t>
  </si>
  <si>
    <t>12:0030:001055</t>
  </si>
  <si>
    <t>12:0030:001055:0003:0001:00</t>
  </si>
  <si>
    <t>104G  :873472:00:------:--</t>
  </si>
  <si>
    <t>12:0008:001115</t>
  </si>
  <si>
    <t>12:0030:001056</t>
  </si>
  <si>
    <t>12:0030:001056:0003:0001:00</t>
  </si>
  <si>
    <t>104G  :873473:00:------:--</t>
  </si>
  <si>
    <t>12:0008:001116</t>
  </si>
  <si>
    <t>12:0030:001057</t>
  </si>
  <si>
    <t>12:0030:001057:0003:0001:00</t>
  </si>
  <si>
    <t>104G  :873474:00:------:--</t>
  </si>
  <si>
    <t>12:0008:001117</t>
  </si>
  <si>
    <t>12:0030:001058</t>
  </si>
  <si>
    <t>12:0030:001058:0003:0001:00</t>
  </si>
  <si>
    <t>104G  :873476:00:------:--</t>
  </si>
  <si>
    <t>12:0008:001118</t>
  </si>
  <si>
    <t>12:0030:001059</t>
  </si>
  <si>
    <t>12:0030:001059:0003:0001:00</t>
  </si>
  <si>
    <t>104G  :873477:00:------:--</t>
  </si>
  <si>
    <t>12:0008:001119</t>
  </si>
  <si>
    <t>12:0030:001060</t>
  </si>
  <si>
    <t>12:0030:001060:0003:0001:00</t>
  </si>
  <si>
    <t>104G  :873478:00:------:--</t>
  </si>
  <si>
    <t>12:0008:001120</t>
  </si>
  <si>
    <t>12:0030:001061</t>
  </si>
  <si>
    <t>12:0030:001061:0003:0001:00</t>
  </si>
  <si>
    <t>104G  :873479:00:------:--</t>
  </si>
  <si>
    <t>12:0008:001121</t>
  </si>
  <si>
    <t>12:0030:001062</t>
  </si>
  <si>
    <t>12:0030:001062:0003:0001:00</t>
  </si>
  <si>
    <t>104G  :873480:00:------:--</t>
  </si>
  <si>
    <t>12:0008:001122</t>
  </si>
  <si>
    <t>12:0030:001063</t>
  </si>
  <si>
    <t>12:0030:001063:0003:0001:00</t>
  </si>
  <si>
    <t>104G  :873482:00:------:--</t>
  </si>
  <si>
    <t>12:0008:001123</t>
  </si>
  <si>
    <t>12:0030:001064</t>
  </si>
  <si>
    <t>12:0030:001064:0003:0001:00</t>
  </si>
  <si>
    <t>104G  :873483:00:------:--</t>
  </si>
  <si>
    <t>12:0008:001124</t>
  </si>
  <si>
    <t>12:0030:001065</t>
  </si>
  <si>
    <t>12:0030:001065:0003:0001:00</t>
  </si>
  <si>
    <t>104G  :873484:00:------:--</t>
  </si>
  <si>
    <t>12:0008:001125</t>
  </si>
  <si>
    <t>12:0030:001066</t>
  </si>
  <si>
    <t>12:0030:001066:0003:0001:00</t>
  </si>
  <si>
    <t>104G  :873485:10:------:--</t>
  </si>
  <si>
    <t>12:0008:001126</t>
  </si>
  <si>
    <t>12:0030:001067</t>
  </si>
  <si>
    <t>12:0030:001067:0003:0001:00</t>
  </si>
  <si>
    <t>104G  :873486:20:873485:10</t>
  </si>
  <si>
    <t>12:0008:001127</t>
  </si>
  <si>
    <t>12:0030:001067:0004:0001:00</t>
  </si>
  <si>
    <t>104G  :873487:00:------:--</t>
  </si>
  <si>
    <t>12:0008:001128</t>
  </si>
  <si>
    <t>12:0030:001068</t>
  </si>
  <si>
    <t>12:0030:001068:0003:0001:00</t>
  </si>
  <si>
    <t>104G  :873488:00:------:--</t>
  </si>
  <si>
    <t>12:0008:001129</t>
  </si>
  <si>
    <t>12:0030:001069</t>
  </si>
  <si>
    <t>12:0030:001069:0003:0001:00</t>
  </si>
  <si>
    <t>104G  :873489:00:------:--</t>
  </si>
  <si>
    <t>12:0008:001130</t>
  </si>
  <si>
    <t>12:0030:001070</t>
  </si>
  <si>
    <t>12:0030:001070:0003:0001:00</t>
  </si>
  <si>
    <t>104G  :873490:00:------:--</t>
  </si>
  <si>
    <t>12:0008:001131</t>
  </si>
  <si>
    <t>12:0030:001071</t>
  </si>
  <si>
    <t>12:0030:001071:0003:0001:00</t>
  </si>
  <si>
    <t>104G  :873491:00:------:--</t>
  </si>
  <si>
    <t>12:0008:001132</t>
  </si>
  <si>
    <t>12:0030:001072</t>
  </si>
  <si>
    <t>12:0030:001072:0003:0001:00</t>
  </si>
  <si>
    <t>104G  :873492:00:------:--</t>
  </si>
  <si>
    <t>12:0008:001133</t>
  </si>
  <si>
    <t>12:0030:001073</t>
  </si>
  <si>
    <t>12:0030:001073:0003:0001:00</t>
  </si>
  <si>
    <t>104G  :873493:00:------:--</t>
  </si>
  <si>
    <t>12:0008:001134</t>
  </si>
  <si>
    <t>12:0030:001074</t>
  </si>
  <si>
    <t>12:0030:001074:0003:0001:00</t>
  </si>
  <si>
    <t>104G  :873494:00:------:--</t>
  </si>
  <si>
    <t>12:0008:001135</t>
  </si>
  <si>
    <t>12:0030:001075</t>
  </si>
  <si>
    <t>12:0030:001075:0003:0001:00</t>
  </si>
  <si>
    <t>104G  :873495:00:------:--</t>
  </si>
  <si>
    <t>12:0008:001136</t>
  </si>
  <si>
    <t>12:0030:001076</t>
  </si>
  <si>
    <t>12:0030:001076:0003:0001:00</t>
  </si>
  <si>
    <t>104G  :873496:00:------:--</t>
  </si>
  <si>
    <t>12:0008:001137</t>
  </si>
  <si>
    <t>12:0030:001077</t>
  </si>
  <si>
    <t>12:0030:001077:0003:0001:00</t>
  </si>
  <si>
    <t>104G  :873498:00:------:--</t>
  </si>
  <si>
    <t>12:0008:001138</t>
  </si>
  <si>
    <t>12:0030:001078</t>
  </si>
  <si>
    <t>12:0030:001078:0003:0001:00</t>
  </si>
  <si>
    <t>104G  :873499:00:------:--</t>
  </si>
  <si>
    <t>12:0008:001139</t>
  </si>
  <si>
    <t>12:0030:001079</t>
  </si>
  <si>
    <t>12:0030:001079:0003:0001:00</t>
  </si>
  <si>
    <t>104G  :873500:00:------:--</t>
  </si>
  <si>
    <t>12:0008:001140</t>
  </si>
  <si>
    <t>12:0030:001080</t>
  </si>
  <si>
    <t>12:0030:001080:0003:0001:00</t>
  </si>
  <si>
    <t>104G  :873502:00:------:--</t>
  </si>
  <si>
    <t>12:0008:001141</t>
  </si>
  <si>
    <t>12:0030:001081</t>
  </si>
  <si>
    <t>12:0030:001081:0003:0001:00</t>
  </si>
  <si>
    <t>104G  :873503:00:------:--</t>
  </si>
  <si>
    <t>12:0008:001142</t>
  </si>
  <si>
    <t>12:0030:001082</t>
  </si>
  <si>
    <t>12:0030:001082:0003:0001:00</t>
  </si>
  <si>
    <t>104G  :873505:00:------:--</t>
  </si>
  <si>
    <t>12:0008:001143</t>
  </si>
  <si>
    <t>12:0030:001083</t>
  </si>
  <si>
    <t>12:0030:001083:0003:0001:00</t>
  </si>
  <si>
    <t>104G  :873506:00:------:--</t>
  </si>
  <si>
    <t>12:0008:001144</t>
  </si>
  <si>
    <t>12:0030:001084</t>
  </si>
  <si>
    <t>12:0030:001084:0003:0001:00</t>
  </si>
  <si>
    <t>104G  :873507:00:------:--</t>
  </si>
  <si>
    <t>12:0008:001145</t>
  </si>
  <si>
    <t>12:0030:001085</t>
  </si>
  <si>
    <t>12:0030:001085:0003:0001:00</t>
  </si>
  <si>
    <t>104G  :873508:00:------:--</t>
  </si>
  <si>
    <t>12:0008:001146</t>
  </si>
  <si>
    <t>12:0030:001086</t>
  </si>
  <si>
    <t>12:0030:001086:0003:0001:00</t>
  </si>
  <si>
    <t>104G  :873509:00:------:--</t>
  </si>
  <si>
    <t>12:0008:001147</t>
  </si>
  <si>
    <t>12:0030:001087</t>
  </si>
  <si>
    <t>12:0030:001087:0003:0001:00</t>
  </si>
  <si>
    <t>104G  :873510:00:------:--</t>
  </si>
  <si>
    <t>12:0008:001148</t>
  </si>
  <si>
    <t>12:0030:001088</t>
  </si>
  <si>
    <t>12:0030:001088:0003:0001:00</t>
  </si>
  <si>
    <t>104G  :873511:00:------:--</t>
  </si>
  <si>
    <t>12:0008:001149</t>
  </si>
  <si>
    <t>12:0030:001089</t>
  </si>
  <si>
    <t>12:0030:001089:0003:0001:00</t>
  </si>
  <si>
    <t>104G  :873512:00:------:--</t>
  </si>
  <si>
    <t>12:0008:001150</t>
  </si>
  <si>
    <t>12:0030:001090</t>
  </si>
  <si>
    <t>12:0030:001090:0003:0001:00</t>
  </si>
  <si>
    <t>104G  :873513:00:------:--</t>
  </si>
  <si>
    <t>12:0008:001151</t>
  </si>
  <si>
    <t>12:0030:001091</t>
  </si>
  <si>
    <t>12:0030:001091:0003:0001:00</t>
  </si>
  <si>
    <t>104G  :873514:00:------:--</t>
  </si>
  <si>
    <t>12:0008:001152</t>
  </si>
  <si>
    <t>12:0030:001092</t>
  </si>
  <si>
    <t>12:0030:001092:0003:0001:00</t>
  </si>
  <si>
    <t>104G  :873515:00:------:--</t>
  </si>
  <si>
    <t>12:0008:001153</t>
  </si>
  <si>
    <t>12:0030:001093</t>
  </si>
  <si>
    <t>12:0030:001093:0003:0001:00</t>
  </si>
  <si>
    <t>104G  :873516:00:------:--</t>
  </si>
  <si>
    <t>12:0008:001154</t>
  </si>
  <si>
    <t>12:0030:001094</t>
  </si>
  <si>
    <t>12:0030:001094:0003:0001:00</t>
  </si>
  <si>
    <t>104G  :873517:10:------:--</t>
  </si>
  <si>
    <t>12:0008:001155</t>
  </si>
  <si>
    <t>12:0030:001095</t>
  </si>
  <si>
    <t>12:0030:001095:0003:0001:00</t>
  </si>
  <si>
    <t>104G  :873518:20:873517:10</t>
  </si>
  <si>
    <t>12:0008:001156</t>
  </si>
  <si>
    <t>12:0030:001095:0004:0001:00</t>
  </si>
  <si>
    <t>104G  :873519:00:------:--</t>
  </si>
  <si>
    <t>12:0008:001157</t>
  </si>
  <si>
    <t>12:0030:001096</t>
  </si>
  <si>
    <t>12:0030:001096:0003:0001:00</t>
  </si>
  <si>
    <t>104G  :873520:00:------:--</t>
  </si>
  <si>
    <t>12:0008:001158</t>
  </si>
  <si>
    <t>12:0030:001097</t>
  </si>
  <si>
    <t>12:0030:001097:0003:0001:00</t>
  </si>
  <si>
    <t>104G  :873522:00:------:--</t>
  </si>
  <si>
    <t>12:0008:001159</t>
  </si>
  <si>
    <t>12:0030:001098</t>
  </si>
  <si>
    <t>12:0030:001098:0003:0001:00</t>
  </si>
  <si>
    <t>104G  :873523:00:------:--</t>
  </si>
  <si>
    <t>12:0008:001160</t>
  </si>
  <si>
    <t>12:0030:001099</t>
  </si>
  <si>
    <t>12:0030:001099:0003:0001:00</t>
  </si>
  <si>
    <t>104G  :873524:00:------:--</t>
  </si>
  <si>
    <t>12:0008:001161</t>
  </si>
  <si>
    <t>12:0030:001100</t>
  </si>
  <si>
    <t>12:0030:001100:0003:0001:00</t>
  </si>
  <si>
    <t>104G  :873525:00:------:--</t>
  </si>
  <si>
    <t>12:0008:001162</t>
  </si>
  <si>
    <t>12:0030:001101</t>
  </si>
  <si>
    <t>12:0030:001101:0003:0001:00</t>
  </si>
  <si>
    <t>104G  :873526:00:------:--</t>
  </si>
  <si>
    <t>12:0008:001163</t>
  </si>
  <si>
    <t>12:0030:001102</t>
  </si>
  <si>
    <t>12:0030:001102:0003:0001:00</t>
  </si>
  <si>
    <t>104G  :873528:00:------:--</t>
  </si>
  <si>
    <t>12:0008:001164</t>
  </si>
  <si>
    <t>12:0030:001103</t>
  </si>
  <si>
    <t>12:0030:001103:0003:0001:00</t>
  </si>
  <si>
    <t>104G  :873529:00:------:--</t>
  </si>
  <si>
    <t>12:0008:001165</t>
  </si>
  <si>
    <t>12:0030:001104</t>
  </si>
  <si>
    <t>12:0030:001104:0003:0001:00</t>
  </si>
  <si>
    <t>104G  :873530:00:------:--</t>
  </si>
  <si>
    <t>12:0008:001166</t>
  </si>
  <si>
    <t>12:0030:001105</t>
  </si>
  <si>
    <t>12:0030:001105:0003:0001:00</t>
  </si>
  <si>
    <t>104G  :873531:00:------:--</t>
  </si>
  <si>
    <t>12:0008:001167</t>
  </si>
  <si>
    <t>12:0030:001106</t>
  </si>
  <si>
    <t>12:0030:001106:0003:0001:00</t>
  </si>
  <si>
    <t>104G  :873532:00:------:--</t>
  </si>
  <si>
    <t>12:0008:001168</t>
  </si>
  <si>
    <t>12:0030:001107</t>
  </si>
  <si>
    <t>12:0030:001107:0003:0001:00</t>
  </si>
  <si>
    <t>104G  :873533:00:------:--</t>
  </si>
  <si>
    <t>12:0008:001169</t>
  </si>
  <si>
    <t>12:0030:001108</t>
  </si>
  <si>
    <t>12:0030:001108:0003:0001:00</t>
  </si>
  <si>
    <t>104G  :873534:00:------:--</t>
  </si>
  <si>
    <t>12:0008:001170</t>
  </si>
  <si>
    <t>12:0030:001109</t>
  </si>
  <si>
    <t>12:0030:001109:0003:0001:00</t>
  </si>
  <si>
    <t>104G  :873535:00:------:--</t>
  </si>
  <si>
    <t>12:0008:001171</t>
  </si>
  <si>
    <t>12:0030:001110</t>
  </si>
  <si>
    <t>12:0030:001110:0003:0001:00</t>
  </si>
  <si>
    <t>104G  :873536:00:------:--</t>
  </si>
  <si>
    <t>12:0008:001172</t>
  </si>
  <si>
    <t>12:0030:001111</t>
  </si>
  <si>
    <t>12:0030:001111:0003:0001:00</t>
  </si>
  <si>
    <t>104G  :873537:10:------:--</t>
  </si>
  <si>
    <t>12:0008:001173</t>
  </si>
  <si>
    <t>12:0030:001112</t>
  </si>
  <si>
    <t>12:0030:001112:0003:0001:00</t>
  </si>
  <si>
    <t>104G  :873538:20:873537:10</t>
  </si>
  <si>
    <t>12:0008:001174</t>
  </si>
  <si>
    <t>12:0030:001112:0004:0001:00</t>
  </si>
  <si>
    <t>104G  :873539:00:------:--</t>
  </si>
  <si>
    <t>12:0008:001175</t>
  </si>
  <si>
    <t>12:0030:001113</t>
  </si>
  <si>
    <t>12:0030:001113:0003:0001:00</t>
  </si>
  <si>
    <t>104G  :873540:00:------:--</t>
  </si>
  <si>
    <t>12:0008:001176</t>
  </si>
  <si>
    <t>12:0030:001114</t>
  </si>
  <si>
    <t>12:0030:001114:0003:0001:00</t>
  </si>
  <si>
    <t>104G  :873542:00:------:--</t>
  </si>
  <si>
    <t>12:0008:001177</t>
  </si>
  <si>
    <t>12:0030:001115</t>
  </si>
  <si>
    <t>12:0030:001115:0003:0001:00</t>
  </si>
  <si>
    <t>104G  :873543:00:------:--</t>
  </si>
  <si>
    <t>12:0008:001178</t>
  </si>
  <si>
    <t>12:0030:001116</t>
  </si>
  <si>
    <t>12:0030:001116:0003:0001:00</t>
  </si>
  <si>
    <t>104G  :873544:00:------:--</t>
  </si>
  <si>
    <t>12:0008:001179</t>
  </si>
  <si>
    <t>12:0030:001117</t>
  </si>
  <si>
    <t>12:0030:001117:0003:0001:00</t>
  </si>
  <si>
    <t>104G  :873545:00:------:--</t>
  </si>
  <si>
    <t>12:0008:001180</t>
  </si>
  <si>
    <t>12:0030:001118</t>
  </si>
  <si>
    <t>12:0030:001118:0003:0001:00</t>
  </si>
  <si>
    <t>104G  :873546:00:------:--</t>
  </si>
  <si>
    <t>12:0008:001181</t>
  </si>
  <si>
    <t>12:0030:001119</t>
  </si>
  <si>
    <t>12:0030:001119:0003:0001:00</t>
  </si>
  <si>
    <t>104G  :873547:00:------:--</t>
  </si>
  <si>
    <t>12:0008:001182</t>
  </si>
  <si>
    <t>12:0030:001120</t>
  </si>
  <si>
    <t>12:0030:001120:0003:0001:00</t>
  </si>
  <si>
    <t>104G  :873548:00:------:--</t>
  </si>
  <si>
    <t>12:0008:001183</t>
  </si>
  <si>
    <t>12:0030:001121</t>
  </si>
  <si>
    <t>12:0030:001121:0003:0001:00</t>
  </si>
  <si>
    <t>104G  :873550:00:------:--</t>
  </si>
  <si>
    <t>12:0008:001184</t>
  </si>
  <si>
    <t>12:0030:001122</t>
  </si>
  <si>
    <t>12:0030:001122:0003:0001:00</t>
  </si>
  <si>
    <t>104G  :873551:10:------:--</t>
  </si>
  <si>
    <t>12:0008:001185</t>
  </si>
  <si>
    <t>12:0030:001123</t>
  </si>
  <si>
    <t>12:0030:001123:0003:0001:00</t>
  </si>
  <si>
    <t>104G  :873552:20:873551:10</t>
  </si>
  <si>
    <t>12:0008:001186</t>
  </si>
  <si>
    <t>12:0030:001123:0004:0001:00</t>
  </si>
  <si>
    <t>104G  :873553:00:------:--</t>
  </si>
  <si>
    <t>12:0008:001187</t>
  </si>
  <si>
    <t>12:0030:001124</t>
  </si>
  <si>
    <t>12:0030:001124:0003:0001:00</t>
  </si>
  <si>
    <t>104G  :873554:00:------:--</t>
  </si>
  <si>
    <t>12:0008:001188</t>
  </si>
  <si>
    <t>12:0030:001125</t>
  </si>
  <si>
    <t>12:0030:001125:0003:0001:00</t>
  </si>
  <si>
    <t>104G  :873555:00:------:--</t>
  </si>
  <si>
    <t>12:0008:001189</t>
  </si>
  <si>
    <t>12:0030:001126</t>
  </si>
  <si>
    <t>12:0030:001126:0003:0001:00</t>
  </si>
  <si>
    <t>104G  :873556:00:------:--</t>
  </si>
  <si>
    <t>12:0008:001190</t>
  </si>
  <si>
    <t>12:0030:001127</t>
  </si>
  <si>
    <t>12:0030:001127:0003:0001:00</t>
  </si>
  <si>
    <t>104G  :873557:00:------:--</t>
  </si>
  <si>
    <t>12:0008:001191</t>
  </si>
  <si>
    <t>12:0030:001128</t>
  </si>
  <si>
    <t>12:0030:001128:0003:0001:00</t>
  </si>
  <si>
    <t>104G  :873558:00:------:--</t>
  </si>
  <si>
    <t>12:0008:001192</t>
  </si>
  <si>
    <t>12:0030:001129</t>
  </si>
  <si>
    <t>12:0030:001129:0003:0001:00</t>
  </si>
  <si>
    <t>104G  :873559:00:------:--</t>
  </si>
  <si>
    <t>12:0008:001193</t>
  </si>
  <si>
    <t>12:0030:001130</t>
  </si>
  <si>
    <t>12:0030:001130:0003:0001:00</t>
  </si>
  <si>
    <t>104G  :873560:00:------:--</t>
  </si>
  <si>
    <t>12:0008:001194</t>
  </si>
  <si>
    <t>12:0030:001131</t>
  </si>
  <si>
    <t>12:0030:001131:0003:0001:00</t>
  </si>
  <si>
    <t>104G  :873562:00:------:--</t>
  </si>
  <si>
    <t>12:0008:001195</t>
  </si>
  <si>
    <t>12:0030:001132</t>
  </si>
  <si>
    <t>12:0030:001132:0003:0001:00</t>
  </si>
  <si>
    <t>104G  :873563:00:------:--</t>
  </si>
  <si>
    <t>12:0008:001196</t>
  </si>
  <si>
    <t>12:0030:001133</t>
  </si>
  <si>
    <t>12:0030:001133:0003:0001:00</t>
  </si>
  <si>
    <t>104G  :873564:00:------:--</t>
  </si>
  <si>
    <t>12:0008:001197</t>
  </si>
  <si>
    <t>12:0030:001134</t>
  </si>
  <si>
    <t>12:0030:001134:0003:0001:00</t>
  </si>
  <si>
    <t>104G  :873565:00:------:--</t>
  </si>
  <si>
    <t>12:0008:001198</t>
  </si>
  <si>
    <t>12:0030:001135</t>
  </si>
  <si>
    <t>12:0030:001135:0003:0001:00</t>
  </si>
  <si>
    <t>104G  :873567:10:------:--</t>
  </si>
  <si>
    <t>12:0008:001199</t>
  </si>
  <si>
    <t>12:0030:001136</t>
  </si>
  <si>
    <t>12:0030:001136:0003:0001:00</t>
  </si>
  <si>
    <t>104G  :873568:20:873567:10</t>
  </si>
  <si>
    <t>12:0008:001200</t>
  </si>
  <si>
    <t>12:0030:001136:0004:0001:00</t>
  </si>
  <si>
    <t>104G  :873569:00:------:--</t>
  </si>
  <si>
    <t>12:0008:001201</t>
  </si>
  <si>
    <t>12:0030:001137</t>
  </si>
  <si>
    <t>12:0030:001137:0003:0001:00</t>
  </si>
  <si>
    <t>104G  :873570:00:------:--</t>
  </si>
  <si>
    <t>12:0008:001202</t>
  </si>
  <si>
    <t>12:0030:001138</t>
  </si>
  <si>
    <t>12:0030:001138:0003:0001:00</t>
  </si>
  <si>
    <t>104G  :873571:00:------:--</t>
  </si>
  <si>
    <t>12:0008:001203</t>
  </si>
  <si>
    <t>12:0030:001139</t>
  </si>
  <si>
    <t>12:0030:001139:0003:0001:00</t>
  </si>
  <si>
    <t>104G  :873572:00:------:--</t>
  </si>
  <si>
    <t>12:0008:001204</t>
  </si>
  <si>
    <t>12:0030:001140</t>
  </si>
  <si>
    <t>12:0030:001140:0003:0001:00</t>
  </si>
  <si>
    <t>104G  :873573:00:------:--</t>
  </si>
  <si>
    <t>12:0008:001205</t>
  </si>
  <si>
    <t>12:0030:001141</t>
  </si>
  <si>
    <t>12:0030:001141:0003:0001:00</t>
  </si>
  <si>
    <t>104G  :873574:00:------:--</t>
  </si>
  <si>
    <t>12:0008:001206</t>
  </si>
  <si>
    <t>12:0030:001142</t>
  </si>
  <si>
    <t>12:0030:001142:0003:0001:00</t>
  </si>
  <si>
    <t>104G  :873575:00:------:--</t>
  </si>
  <si>
    <t>12:0008:001207</t>
  </si>
  <si>
    <t>12:0030:001143</t>
  </si>
  <si>
    <t>12:0030:001143:0003:0001:00</t>
  </si>
  <si>
    <t>104G  :873576:00:------:--</t>
  </si>
  <si>
    <t>12:0008:001208</t>
  </si>
  <si>
    <t>12:0030:001144</t>
  </si>
  <si>
    <t>12:0030:001144:0003:0001:00</t>
  </si>
  <si>
    <t>104G  :873577:00:------:--</t>
  </si>
  <si>
    <t>12:0008:001209</t>
  </si>
  <si>
    <t>12:0030:001145</t>
  </si>
  <si>
    <t>12:0030:001145:0003:0001:00</t>
  </si>
  <si>
    <t>104G  :873578:00:------:--</t>
  </si>
  <si>
    <t>12:0008:001210</t>
  </si>
  <si>
    <t>12:0030:001146</t>
  </si>
  <si>
    <t>12:0030:001146:0003:0001:00</t>
  </si>
  <si>
    <t>104G  :873579:00:------:--</t>
  </si>
  <si>
    <t>12:0008:001211</t>
  </si>
  <si>
    <t>12:0030:001147</t>
  </si>
  <si>
    <t>12:0030:001147:0003:0001:00</t>
  </si>
  <si>
    <t>104G  :873580:00:------:--</t>
  </si>
  <si>
    <t>12:0008:001212</t>
  </si>
  <si>
    <t>12:0030:001148</t>
  </si>
  <si>
    <t>12:0030:001148:0003:0001:00</t>
  </si>
  <si>
    <t>104G  :873582:00:------:--</t>
  </si>
  <si>
    <t>12:0008:001213</t>
  </si>
  <si>
    <t>12:0030:001149</t>
  </si>
  <si>
    <t>12:0030:001149:0003:0001:00</t>
  </si>
  <si>
    <t>104G  :873583:00:------:--</t>
  </si>
  <si>
    <t>12:0008:001214</t>
  </si>
  <si>
    <t>12:0030:001150</t>
  </si>
  <si>
    <t>12:0030:001150:0003:0001:00</t>
  </si>
  <si>
    <t>104G  :873584:00:------:--</t>
  </si>
  <si>
    <t>12:0008:001215</t>
  </si>
  <si>
    <t>12:0030:001151</t>
  </si>
  <si>
    <t>12:0030:001151:0003:0001:00</t>
  </si>
  <si>
    <t>104G  :873585:10:------:--</t>
  </si>
  <si>
    <t>12:0008:001216</t>
  </si>
  <si>
    <t>12:0030:001152</t>
  </si>
  <si>
    <t>12:0030:001152:0003:0001:00</t>
  </si>
  <si>
    <t>104G  :873586:20:873585:10</t>
  </si>
  <si>
    <t>12:0008:001217</t>
  </si>
  <si>
    <t>12:0030:001152:0004:0001:00</t>
  </si>
  <si>
    <t>104G  :873587:00:------:--</t>
  </si>
  <si>
    <t>12:0008:001218</t>
  </si>
  <si>
    <t>12:0030:001153</t>
  </si>
  <si>
    <t>12:0030:001153:0003:0001:00</t>
  </si>
  <si>
    <t>104G  :873588:00:------:--</t>
  </si>
  <si>
    <t>12:0008:001219</t>
  </si>
  <si>
    <t>12:0030:001154</t>
  </si>
  <si>
    <t>12:0030:001154:0003:0001:00</t>
  </si>
  <si>
    <t>104G  :873589:00:------:--</t>
  </si>
  <si>
    <t>12:0008:001220</t>
  </si>
  <si>
    <t>12:0030:001155</t>
  </si>
  <si>
    <t>12:0030:001155:0003:0001:00</t>
  </si>
  <si>
    <t>104G  :873590:00:------:--</t>
  </si>
  <si>
    <t>12:0008:001221</t>
  </si>
  <si>
    <t>12:0030:001156</t>
  </si>
  <si>
    <t>12:0030:001156:0003:0001:00</t>
  </si>
  <si>
    <t>104G  :873591:00:------:--</t>
  </si>
  <si>
    <t>12:0008:001222</t>
  </si>
  <si>
    <t>12:0030:001157</t>
  </si>
  <si>
    <t>12:0030:001157:0003:0001:00</t>
  </si>
  <si>
    <t>104G  :873592:00:------:--</t>
  </si>
  <si>
    <t>12:0008:001223</t>
  </si>
  <si>
    <t>12:0030:001158</t>
  </si>
  <si>
    <t>12:0030:001158:0003:0001:00</t>
  </si>
  <si>
    <t>104G  :873593:00:------:--</t>
  </si>
  <si>
    <t>12:0008:001224</t>
  </si>
  <si>
    <t>12:0030:001159</t>
  </si>
  <si>
    <t>12:0030:001159:0003:0001:00</t>
  </si>
  <si>
    <t>104G  :873594:00:------:--</t>
  </si>
  <si>
    <t>12:0008:001225</t>
  </si>
  <si>
    <t>12:0030:001160</t>
  </si>
  <si>
    <t>12:0030:001160:0003:0001:00</t>
  </si>
  <si>
    <t>104G  :873595:00:------:--</t>
  </si>
  <si>
    <t>12:0008:001226</t>
  </si>
  <si>
    <t>12:0030:001161</t>
  </si>
  <si>
    <t>12:0030:001161:0003:0001:00</t>
  </si>
  <si>
    <t>104G  :873597:00:------:--</t>
  </si>
  <si>
    <t>12:0008:001227</t>
  </si>
  <si>
    <t>12:0030:001162</t>
  </si>
  <si>
    <t>12:0030:001162:0003:0001:00</t>
  </si>
  <si>
    <t>104G  :873598:00:------:--</t>
  </si>
  <si>
    <t>12:0008:001228</t>
  </si>
  <si>
    <t>12:0030:001163</t>
  </si>
  <si>
    <t>12:0030:001163:0003:0001:00</t>
  </si>
  <si>
    <t>104G  :873599:00:------:--</t>
  </si>
  <si>
    <t>12:0008:001229</t>
  </si>
  <si>
    <t>12:0030:001164</t>
  </si>
  <si>
    <t>12:0030:001164:0003:0001:00</t>
  </si>
  <si>
    <t>104G  :873600:00:------:--</t>
  </si>
  <si>
    <t>12:0008:001230</t>
  </si>
  <si>
    <t>12:0030:001165</t>
  </si>
  <si>
    <t>12:0030:001165:0003:0001:00</t>
  </si>
  <si>
    <t>104G  :873603:00:------:--</t>
  </si>
  <si>
    <t>12:0008:001231</t>
  </si>
  <si>
    <t>12:0030:001166</t>
  </si>
  <si>
    <t>12:0030:001166:0003:0001:00</t>
  </si>
  <si>
    <t>104G  :873604:00:------:--</t>
  </si>
  <si>
    <t>12:0008:001232</t>
  </si>
  <si>
    <t>12:0030:001167</t>
  </si>
  <si>
    <t>12:0030:001167:0003:0001:00</t>
  </si>
  <si>
    <t>104G  :873605:00:------:--</t>
  </si>
  <si>
    <t>12:0008:001233</t>
  </si>
  <si>
    <t>12:0030:001168</t>
  </si>
  <si>
    <t>12:0030:001168:0003:0001:00</t>
  </si>
  <si>
    <t>104G  :873606:00:------:--</t>
  </si>
  <si>
    <t>12:0008:001234</t>
  </si>
  <si>
    <t>12:0030:001169</t>
  </si>
  <si>
    <t>12:0030:001169:0003:0001:00</t>
  </si>
  <si>
    <t>104G  :873607:00:------:--</t>
  </si>
  <si>
    <t>12:0008:001235</t>
  </si>
  <si>
    <t>12:0030:001170</t>
  </si>
  <si>
    <t>12:0030:001170:0003:0001:00</t>
  </si>
  <si>
    <t>104G  :873608:00:------:--</t>
  </si>
  <si>
    <t>12:0008:001236</t>
  </si>
  <si>
    <t>12:0030:001171</t>
  </si>
  <si>
    <t>12:0030:001171:0003:0001:00</t>
  </si>
  <si>
    <t>104G  :873609:00:------:--</t>
  </si>
  <si>
    <t>12:0008:001237</t>
  </si>
  <si>
    <t>12:0030:001172</t>
  </si>
  <si>
    <t>12:0030:001172:0003:0001:00</t>
  </si>
  <si>
    <t>104G  :873610:10:------:--</t>
  </si>
  <si>
    <t>12:0008:001238</t>
  </si>
  <si>
    <t>12:0030:001173</t>
  </si>
  <si>
    <t>12:0030:001173:0003:0001:00</t>
  </si>
  <si>
    <t>104G  :873611:20:873610:10</t>
  </si>
  <si>
    <t>12:0008:001239</t>
  </si>
  <si>
    <t>12:0030:001173:0004:0001:00</t>
  </si>
  <si>
    <t>104G  :873612:00:------:--</t>
  </si>
  <si>
    <t>12:0008:001240</t>
  </si>
  <si>
    <t>12:0030:001174</t>
  </si>
  <si>
    <t>12:0030:001174:0003:0001:00</t>
  </si>
  <si>
    <t>104G  :873613:00:------:--</t>
  </si>
  <si>
    <t>12:0008:001241</t>
  </si>
  <si>
    <t>12:0030:001175</t>
  </si>
  <si>
    <t>12:0030:001175:0003:0001:00</t>
  </si>
  <si>
    <t>104G  :873614:00:------:--</t>
  </si>
  <si>
    <t>12:0008:001242</t>
  </si>
  <si>
    <t>12:0030:001176</t>
  </si>
  <si>
    <t>12:0030:001176:0003:0001:00</t>
  </si>
  <si>
    <t>104G  :873615:00:------:--</t>
  </si>
  <si>
    <t>12:0008:001243</t>
  </si>
  <si>
    <t>12:0030:001177</t>
  </si>
  <si>
    <t>12:0030:001177:0003:0001:00</t>
  </si>
  <si>
    <t>104G  :873616:00:------:--</t>
  </si>
  <si>
    <t>12:0008:001244</t>
  </si>
  <si>
    <t>12:0030:001178</t>
  </si>
  <si>
    <t>12:0030:001178:0003:0001:00</t>
  </si>
  <si>
    <t>104G  :873617:00:------:--</t>
  </si>
  <si>
    <t>12:0008:001245</t>
  </si>
  <si>
    <t>12:0030:001179</t>
  </si>
  <si>
    <t>12:0030:001179:0003:0001:00</t>
  </si>
  <si>
    <t>104G  :873618:00:------:--</t>
  </si>
  <si>
    <t>12:0008:001246</t>
  </si>
  <si>
    <t>12:0030:001180</t>
  </si>
  <si>
    <t>12:0030:001180:0003:0001:00</t>
  </si>
  <si>
    <t>104G  :873619:00:------:--</t>
  </si>
  <si>
    <t>12:0008:001247</t>
  </si>
  <si>
    <t>12:0030:001181</t>
  </si>
  <si>
    <t>12:0030:001181:0003:0001:00</t>
  </si>
  <si>
    <t>104G  :873620:00:------:--</t>
  </si>
  <si>
    <t>12:0008:001248</t>
  </si>
  <si>
    <t>12:0030:001182</t>
  </si>
  <si>
    <t>12:0030:001182:0003:0001:00</t>
  </si>
  <si>
    <t>104G  :873622:00:------:--</t>
  </si>
  <si>
    <t>12:0008:001249</t>
  </si>
  <si>
    <t>12:0030:001183</t>
  </si>
  <si>
    <t>12:0030:001183:0003:0001:00</t>
  </si>
  <si>
    <t>104G  :873623:00:------:--</t>
  </si>
  <si>
    <t>12:0008:001250</t>
  </si>
  <si>
    <t>12:0030:001184</t>
  </si>
  <si>
    <t>12:0030:001184:0003:0001:00</t>
  </si>
  <si>
    <t>104G  :873624:00:------:--</t>
  </si>
  <si>
    <t>12:0008:001251</t>
  </si>
  <si>
    <t>12:0030:001185</t>
  </si>
  <si>
    <t>12:0030:001185:0003:0001:00</t>
  </si>
  <si>
    <t>104G  :873625:00:------:--</t>
  </si>
  <si>
    <t>12:0008:001252</t>
  </si>
  <si>
    <t>12:0030:001186</t>
  </si>
  <si>
    <t>12:0030:001186:0003:0001:00</t>
  </si>
  <si>
    <t>104G  :873626:00:------:--</t>
  </si>
  <si>
    <t>12:0008:001253</t>
  </si>
  <si>
    <t>12:0030:001187</t>
  </si>
  <si>
    <t>12:0030:001187:0003:0001:00</t>
  </si>
  <si>
    <t>104G  :873627:00:------:--</t>
  </si>
  <si>
    <t>12:0008:001254</t>
  </si>
  <si>
    <t>12:0030:001188</t>
  </si>
  <si>
    <t>12:0030:001188:0003:0001:00</t>
  </si>
  <si>
    <t>104G  :873628:00:------:--</t>
  </si>
  <si>
    <t>12:0008:001255</t>
  </si>
  <si>
    <t>12:0030:001189</t>
  </si>
  <si>
    <t>12:0030:001189:0003:0001:00</t>
  </si>
  <si>
    <t>104G  :873629:00:------:--</t>
  </si>
  <si>
    <t>12:0008:001256</t>
  </si>
  <si>
    <t>12:0030:001190</t>
  </si>
  <si>
    <t>12:0030:001190:0003:0001:00</t>
  </si>
  <si>
    <t>104G  :873630:00:------:--</t>
  </si>
  <si>
    <t>12:0008:001257</t>
  </si>
  <si>
    <t>12:0030:001191</t>
  </si>
  <si>
    <t>12:0030:001191:0003:0001:00</t>
  </si>
  <si>
    <t>104G  :873631:00:------:--</t>
  </si>
  <si>
    <t>12:0008:001258</t>
  </si>
  <si>
    <t>12:0030:001192</t>
  </si>
  <si>
    <t>12:0030:001192:0003:0001:00</t>
  </si>
  <si>
    <t>104G  :873632:00:------:--</t>
  </si>
  <si>
    <t>12:0008:001259</t>
  </si>
  <si>
    <t>12:0030:001193</t>
  </si>
  <si>
    <t>12:0030:001193:0003:0001:00</t>
  </si>
  <si>
    <t>104G  :873633:00:------:--</t>
  </si>
  <si>
    <t>12:0008:001260</t>
  </si>
  <si>
    <t>12:0030:001194</t>
  </si>
  <si>
    <t>12:0030:001194:0003:0001:00</t>
  </si>
  <si>
    <t>104G  :873634:00:------:--</t>
  </si>
  <si>
    <t>12:0008:001261</t>
  </si>
  <si>
    <t>12:0030:001195</t>
  </si>
  <si>
    <t>12:0030:001195:0003:0001:00</t>
  </si>
  <si>
    <t>104G  :873635:00:------:--</t>
  </si>
  <si>
    <t>12:0008:001262</t>
  </si>
  <si>
    <t>12:0030:001196</t>
  </si>
  <si>
    <t>12:0030:001196:0003:0001:00</t>
  </si>
  <si>
    <t>104G  :873636:00:------:--</t>
  </si>
  <si>
    <t>12:0008:001263</t>
  </si>
  <si>
    <t>12:0030:001197</t>
  </si>
  <si>
    <t>12:0030:001197:0003:0001:00</t>
  </si>
  <si>
    <t>104G  :873637:00:------:--</t>
  </si>
  <si>
    <t>12:0008:001264</t>
  </si>
  <si>
    <t>12:0030:001198</t>
  </si>
  <si>
    <t>12:0030:001198:0003:0001:00</t>
  </si>
  <si>
    <t>104G  :873638:00:------:--</t>
  </si>
  <si>
    <t>12:0008:001265</t>
  </si>
  <si>
    <t>12:0030:001199</t>
  </si>
  <si>
    <t>12:0030:001199:0003:0001:00</t>
  </si>
  <si>
    <t>104G  :873640:00:------:--</t>
  </si>
  <si>
    <t>12:0008:001266</t>
  </si>
  <si>
    <t>12:0030:001200</t>
  </si>
  <si>
    <t>12:0030:001200:0003:0001:00</t>
  </si>
  <si>
    <t>104G  :873642:00:------:--</t>
  </si>
  <si>
    <t>12:0008:001267</t>
  </si>
  <si>
    <t>12:0030:001201</t>
  </si>
  <si>
    <t>12:0030:001201:0003:0001:00</t>
  </si>
  <si>
    <t>104G  :873643:00:------:--</t>
  </si>
  <si>
    <t>12:0008:001268</t>
  </si>
  <si>
    <t>12:0030:001202</t>
  </si>
  <si>
    <t>12:0030:001202:0003:0001:00</t>
  </si>
  <si>
    <t>104G  :873644:00:------:--</t>
  </si>
  <si>
    <t>12:0008:001269</t>
  </si>
  <si>
    <t>12:0030:001203</t>
  </si>
  <si>
    <t>12:0030:001203:0003:0001:00</t>
  </si>
  <si>
    <t>104G  :873645:00:------:--</t>
  </si>
  <si>
    <t>12:0008:001270</t>
  </si>
  <si>
    <t>12:0030:001204</t>
  </si>
  <si>
    <t>12:0030:001204:0003:0001:00</t>
  </si>
  <si>
    <t>104G  :873647:00:------:--</t>
  </si>
  <si>
    <t>12:0008:001271</t>
  </si>
  <si>
    <t>12:0030:001205</t>
  </si>
  <si>
    <t>12:0030:001205:0003:0001:00</t>
  </si>
  <si>
    <t>104G  :873648:00:------:--</t>
  </si>
  <si>
    <t>12:0008:001272</t>
  </si>
  <si>
    <t>12:0030:001206</t>
  </si>
  <si>
    <t>12:0030:001206:0003:0001:00</t>
  </si>
  <si>
    <t>104G  :873649:00:------:--</t>
  </si>
  <si>
    <t>12:0008:001273</t>
  </si>
  <si>
    <t>12:0030:001207</t>
  </si>
  <si>
    <t>12:0030:001207:0003:0001:00</t>
  </si>
  <si>
    <t>104G  :873650:00:------:--</t>
  </si>
  <si>
    <t>12:0008:001274</t>
  </si>
  <si>
    <t>12:0030:001208</t>
  </si>
  <si>
    <t>12:0030:001208:0003:0001:00</t>
  </si>
  <si>
    <t>104G  :873651:10:------:--</t>
  </si>
  <si>
    <t>12:0008:001275</t>
  </si>
  <si>
    <t>12:0030:001209</t>
  </si>
  <si>
    <t>12:0030:001209:0003:0001:00</t>
  </si>
  <si>
    <t>104G  :873652:20:873651:10</t>
  </si>
  <si>
    <t>12:0008:001276</t>
  </si>
  <si>
    <t>12:0030:001209:0004:0001:00</t>
  </si>
  <si>
    <t>104G  :873653:00:------:--</t>
  </si>
  <si>
    <t>12:0008:001277</t>
  </si>
  <si>
    <t>12:0030:001210</t>
  </si>
  <si>
    <t>12:0030:001210:0003:0001:00</t>
  </si>
  <si>
    <t>104G  :873654:00:------:--</t>
  </si>
  <si>
    <t>12:0008:001278</t>
  </si>
  <si>
    <t>12:0030:001211</t>
  </si>
  <si>
    <t>12:0030:001211:0003:0001:00</t>
  </si>
  <si>
    <t>104G  :873655:00:------:--</t>
  </si>
  <si>
    <t>12:0008:001279</t>
  </si>
  <si>
    <t>12:0030:001212</t>
  </si>
  <si>
    <t>12:0030:001212:0003:0001:00</t>
  </si>
  <si>
    <t>104G  :873656:00:------:--</t>
  </si>
  <si>
    <t>12:0008:001280</t>
  </si>
  <si>
    <t>12:0030:001213</t>
  </si>
  <si>
    <t>12:0030:001213:0003:0001:00</t>
  </si>
  <si>
    <t>104G  :873657:00:------:--</t>
  </si>
  <si>
    <t>12:0008:001281</t>
  </si>
  <si>
    <t>12:0030:001214</t>
  </si>
  <si>
    <t>12:0030:001214:0003:0001:00</t>
  </si>
  <si>
    <t>104G  :873658:00:------:--</t>
  </si>
  <si>
    <t>12:0008:001282</t>
  </si>
  <si>
    <t>12:0030:001215</t>
  </si>
  <si>
    <t>12:0030:001215:0003:0001:00</t>
  </si>
  <si>
    <t>104G  :873659:00:------:--</t>
  </si>
  <si>
    <t>12:0008:001283</t>
  </si>
  <si>
    <t>12:0030:001216</t>
  </si>
  <si>
    <t>12:0030:001216:0003:0001:00</t>
  </si>
  <si>
    <t>104G  :873660:00:------:--</t>
  </si>
  <si>
    <t>12:0008:001284</t>
  </si>
  <si>
    <t>12:0030:001217</t>
  </si>
  <si>
    <t>12:0030:001217:0003:0001:00</t>
  </si>
  <si>
    <t>104G  :873662:00:------:--</t>
  </si>
  <si>
    <t>12:0008:001285</t>
  </si>
  <si>
    <t>12:0030:001218</t>
  </si>
  <si>
    <t>12:0030:001218:0003:0001:00</t>
  </si>
  <si>
    <t>104G  :873663:00:------:--</t>
  </si>
  <si>
    <t>12:0008:001286</t>
  </si>
  <si>
    <t>12:0030:001219</t>
  </si>
  <si>
    <t>12:0030:001219:0003:0001:00</t>
  </si>
  <si>
    <t>104K  :871002:00:------:--</t>
  </si>
  <si>
    <t>12:0012:000001</t>
  </si>
  <si>
    <t>12:0031:000001</t>
  </si>
  <si>
    <t>12:0031:000001:0003:0001:00</t>
  </si>
  <si>
    <t>104K  :871003:00:------:--</t>
  </si>
  <si>
    <t>12:0012:000002</t>
  </si>
  <si>
    <t>12:0031:000002</t>
  </si>
  <si>
    <t>12:0031:000002:0003:0001:00</t>
  </si>
  <si>
    <t>104K  :871004:00:------:--</t>
  </si>
  <si>
    <t>12:0012:000003</t>
  </si>
  <si>
    <t>12:0031:000003</t>
  </si>
  <si>
    <t>12:0031:000003:0003:0001:00</t>
  </si>
  <si>
    <t>104K  :871005:00:------:--</t>
  </si>
  <si>
    <t>12:0012:000004</t>
  </si>
  <si>
    <t>12:0031:000004</t>
  </si>
  <si>
    <t>12:0031:000004:0003:0001:00</t>
  </si>
  <si>
    <t>104K  :871006:00:------:--</t>
  </si>
  <si>
    <t>12:0012:000005</t>
  </si>
  <si>
    <t>12:0031:000005</t>
  </si>
  <si>
    <t>12:0031:000005:0003:0001:00</t>
  </si>
  <si>
    <t>104K  :871007:10:------:--</t>
  </si>
  <si>
    <t>12:0012:000006</t>
  </si>
  <si>
    <t>12:0031:000006</t>
  </si>
  <si>
    <t>12:0031:000006:0003:0001:00</t>
  </si>
  <si>
    <t>104K  :871008:20:871007:10</t>
  </si>
  <si>
    <t>12:0012:000007</t>
  </si>
  <si>
    <t>12:0031:000006:0004:0001:00</t>
  </si>
  <si>
    <t>104K  :871009:00:------:--</t>
  </si>
  <si>
    <t>12:0012:000008</t>
  </si>
  <si>
    <t>12:0031:000007</t>
  </si>
  <si>
    <t>12:0031:000007:0003:0001:00</t>
  </si>
  <si>
    <t>104K  :871010:00:------:--</t>
  </si>
  <si>
    <t>12:0012:000009</t>
  </si>
  <si>
    <t>12:0031:000008</t>
  </si>
  <si>
    <t>12:0031:000008:0003:0001:00</t>
  </si>
  <si>
    <t>104K  :871011:00:------:--</t>
  </si>
  <si>
    <t>12:0012:000010</t>
  </si>
  <si>
    <t>12:0031:000009</t>
  </si>
  <si>
    <t>12:0031:000009:0003:0001:00</t>
  </si>
  <si>
    <t>104K  :871012:00:------:--</t>
  </si>
  <si>
    <t>12:0012:000011</t>
  </si>
  <si>
    <t>12:0031:000010</t>
  </si>
  <si>
    <t>12:0031:000010:0003:0001:00</t>
  </si>
  <si>
    <t>104K  :871013:00:------:--</t>
  </si>
  <si>
    <t>12:0012:000012</t>
  </si>
  <si>
    <t>12:0031:000011</t>
  </si>
  <si>
    <t>12:0031:000011:0003:0001:00</t>
  </si>
  <si>
    <t>104K  :871014:00:------:--</t>
  </si>
  <si>
    <t>12:0012:000013</t>
  </si>
  <si>
    <t>12:0031:000012</t>
  </si>
  <si>
    <t>12:0031:000012:0003:0001:00</t>
  </si>
  <si>
    <t>104K  :871015:00:------:--</t>
  </si>
  <si>
    <t>12:0012:000014</t>
  </si>
  <si>
    <t>12:0031:000013</t>
  </si>
  <si>
    <t>12:0031:000013:0003:0001:00</t>
  </si>
  <si>
    <t>104K  :871016:00:------:--</t>
  </si>
  <si>
    <t>12:0012:000015</t>
  </si>
  <si>
    <t>12:0031:000014</t>
  </si>
  <si>
    <t>12:0031:000014:0003:0001:00</t>
  </si>
  <si>
    <t>104K  :871018:00:------:--</t>
  </si>
  <si>
    <t>12:0012:000016</t>
  </si>
  <si>
    <t>12:0031:000015</t>
  </si>
  <si>
    <t>12:0031:000015:0003:0001:00</t>
  </si>
  <si>
    <t>104K  :871019:00:------:--</t>
  </si>
  <si>
    <t>12:0012:000017</t>
  </si>
  <si>
    <t>12:0031:000016</t>
  </si>
  <si>
    <t>12:0031:000016:0003:0001:00</t>
  </si>
  <si>
    <t>104K  :871020:00:------:--</t>
  </si>
  <si>
    <t>12:0012:000018</t>
  </si>
  <si>
    <t>12:0031:000017</t>
  </si>
  <si>
    <t>12:0031:000017:0003:0001:00</t>
  </si>
  <si>
    <t>104K  :871022:00:------:--</t>
  </si>
  <si>
    <t>12:0012:000019</t>
  </si>
  <si>
    <t>12:0031:000018</t>
  </si>
  <si>
    <t>12:0031:000018:0003:0001:00</t>
  </si>
  <si>
    <t>104K  :871023:00:------:--</t>
  </si>
  <si>
    <t>12:0012:000020</t>
  </si>
  <si>
    <t>12:0031:000019</t>
  </si>
  <si>
    <t>12:0031:000019:0003:0001:00</t>
  </si>
  <si>
    <t>104K  :871024:00:------:--</t>
  </si>
  <si>
    <t>12:0012:000021</t>
  </si>
  <si>
    <t>12:0031:000020</t>
  </si>
  <si>
    <t>12:0031:000020:0003:0001:00</t>
  </si>
  <si>
    <t>104K  :871025:00:------:--</t>
  </si>
  <si>
    <t>12:0012:000022</t>
  </si>
  <si>
    <t>12:0031:000021</t>
  </si>
  <si>
    <t>12:0031:000021:0003:0001:00</t>
  </si>
  <si>
    <t>104K  :871026:10:------:--</t>
  </si>
  <si>
    <t>12:0012:000023</t>
  </si>
  <si>
    <t>12:0031:000022</t>
  </si>
  <si>
    <t>12:0031:000022:0003:0001:00</t>
  </si>
  <si>
    <t>104K  :871027:20:871026:10</t>
  </si>
  <si>
    <t>12:0012:000024</t>
  </si>
  <si>
    <t>12:0031:000022:0004:0001:00</t>
  </si>
  <si>
    <t>104K  :871028:00:------:--</t>
  </si>
  <si>
    <t>12:0012:000025</t>
  </si>
  <si>
    <t>12:0031:000023</t>
  </si>
  <si>
    <t>12:0031:000023:0003:0001:00</t>
  </si>
  <si>
    <t>104K  :871029:00:------:--</t>
  </si>
  <si>
    <t>12:0012:000026</t>
  </si>
  <si>
    <t>12:0031:000024</t>
  </si>
  <si>
    <t>12:0031:000024:0003:0001:00</t>
  </si>
  <si>
    <t>104K  :871030:00:------:--</t>
  </si>
  <si>
    <t>12:0012:000027</t>
  </si>
  <si>
    <t>12:0031:000025</t>
  </si>
  <si>
    <t>12:0031:000025:0003:0001:00</t>
  </si>
  <si>
    <t>104K  :871032:00:------:--</t>
  </si>
  <si>
    <t>12:0012:000028</t>
  </si>
  <si>
    <t>12:0031:000026</t>
  </si>
  <si>
    <t>12:0031:000026:0003:0001:00</t>
  </si>
  <si>
    <t>104K  :871033:00:------:--</t>
  </si>
  <si>
    <t>12:0012:000029</t>
  </si>
  <si>
    <t>12:0031:000027</t>
  </si>
  <si>
    <t>12:0031:000027:0003:0001:00</t>
  </si>
  <si>
    <t>104K  :871034:00:------:--</t>
  </si>
  <si>
    <t>12:0012:000030</t>
  </si>
  <si>
    <t>12:0031:000028</t>
  </si>
  <si>
    <t>12:0031:000028:0003:0001:00</t>
  </si>
  <si>
    <t>104K  :871035:00:------:--</t>
  </si>
  <si>
    <t>12:0012:000031</t>
  </si>
  <si>
    <t>12:0031:000029</t>
  </si>
  <si>
    <t>12:0031:000029:0003:0001:00</t>
  </si>
  <si>
    <t>104K  :871036:00:------:--</t>
  </si>
  <si>
    <t>12:0012:000032</t>
  </si>
  <si>
    <t>12:0031:000030</t>
  </si>
  <si>
    <t>12:0031:000030:0003:0001:00</t>
  </si>
  <si>
    <t>104K  :871037:00:------:--</t>
  </si>
  <si>
    <t>12:0012:000033</t>
  </si>
  <si>
    <t>12:0031:000031</t>
  </si>
  <si>
    <t>12:0031:000031:0003:0001:00</t>
  </si>
  <si>
    <t>104K  :871038:00:------:--</t>
  </si>
  <si>
    <t>12:0012:000034</t>
  </si>
  <si>
    <t>12:0031:000032</t>
  </si>
  <si>
    <t>12:0031:000032:0003:0001:00</t>
  </si>
  <si>
    <t>104K  :871039:00:------:--</t>
  </si>
  <si>
    <t>12:0012:000035</t>
  </si>
  <si>
    <t>12:0031:000033</t>
  </si>
  <si>
    <t>12:0031:000033:0003:0001:00</t>
  </si>
  <si>
    <t>104K  :871040:00:------:--</t>
  </si>
  <si>
    <t>12:0012:000036</t>
  </si>
  <si>
    <t>12:0031:000034</t>
  </si>
  <si>
    <t>12:0031:000034:0003:0001:00</t>
  </si>
  <si>
    <t>104K  :871042:00:------:--</t>
  </si>
  <si>
    <t>12:0012:000037</t>
  </si>
  <si>
    <t>12:0031:000035</t>
  </si>
  <si>
    <t>12:0031:000035:0003:0001:00</t>
  </si>
  <si>
    <t>104K  :871043:00:------:--</t>
  </si>
  <si>
    <t>12:0012:000038</t>
  </si>
  <si>
    <t>12:0031:000036</t>
  </si>
  <si>
    <t>12:0031:000036:0003:0001:00</t>
  </si>
  <si>
    <t>104K  :871044:00:------:--</t>
  </si>
  <si>
    <t>12:0012:000039</t>
  </si>
  <si>
    <t>12:0031:000037</t>
  </si>
  <si>
    <t>12:0031:000037:0003:0001:00</t>
  </si>
  <si>
    <t>104K  :871045:00:------:--</t>
  </si>
  <si>
    <t>12:0012:000040</t>
  </si>
  <si>
    <t>12:0031:000038</t>
  </si>
  <si>
    <t>12:0031:000038:0003:0001:00</t>
  </si>
  <si>
    <t>104K  :871046:00:------:--</t>
  </si>
  <si>
    <t>12:0012:000041</t>
  </si>
  <si>
    <t>12:0031:000039</t>
  </si>
  <si>
    <t>12:0031:000039:0003:0001:00</t>
  </si>
  <si>
    <t>104K  :871047:00:------:--</t>
  </si>
  <si>
    <t>12:0012:000042</t>
  </si>
  <si>
    <t>12:0031:000040</t>
  </si>
  <si>
    <t>12:0031:000040:0003:0001:00</t>
  </si>
  <si>
    <t>104K  :871048:00:------:--</t>
  </si>
  <si>
    <t>12:0012:000043</t>
  </si>
  <si>
    <t>12:0031:000041</t>
  </si>
  <si>
    <t>12:0031:000041:0003:0001:00</t>
  </si>
  <si>
    <t>104K  :871050:00:------:--</t>
  </si>
  <si>
    <t>12:0012:000044</t>
  </si>
  <si>
    <t>12:0031:000042</t>
  </si>
  <si>
    <t>12:0031:000042:0003:0001:00</t>
  </si>
  <si>
    <t>104K  :871051:00:------:--</t>
  </si>
  <si>
    <t>12:0012:000045</t>
  </si>
  <si>
    <t>12:0031:000043</t>
  </si>
  <si>
    <t>12:0031:000043:0003:0001:00</t>
  </si>
  <si>
    <t>104K  :871052:10:------:--</t>
  </si>
  <si>
    <t>12:0012:000046</t>
  </si>
  <si>
    <t>12:0031:000044</t>
  </si>
  <si>
    <t>12:0031:000044:0003:0001:00</t>
  </si>
  <si>
    <t>104K  :871053:20:871052:10</t>
  </si>
  <si>
    <t>12:0012:000047</t>
  </si>
  <si>
    <t>12:0031:000044:0004:0001:00</t>
  </si>
  <si>
    <t>104K  :871054:00:------:--</t>
  </si>
  <si>
    <t>12:0012:000048</t>
  </si>
  <si>
    <t>12:0031:000045</t>
  </si>
  <si>
    <t>12:0031:000045:0003:0001:00</t>
  </si>
  <si>
    <t>104K  :871055:00:------:--</t>
  </si>
  <si>
    <t>12:0012:000049</t>
  </si>
  <si>
    <t>12:0031:000046</t>
  </si>
  <si>
    <t>12:0031:000046:0003:0001:00</t>
  </si>
  <si>
    <t>104K  :871056:00:------:--</t>
  </si>
  <si>
    <t>12:0012:000050</t>
  </si>
  <si>
    <t>12:0031:000047</t>
  </si>
  <si>
    <t>12:0031:000047:0003:0001:00</t>
  </si>
  <si>
    <t>104K  :871057:00:------:--</t>
  </si>
  <si>
    <t>12:0012:000051</t>
  </si>
  <si>
    <t>12:0031:000048</t>
  </si>
  <si>
    <t>12:0031:000048:0003:0001:00</t>
  </si>
  <si>
    <t>104K  :871058:00:------:--</t>
  </si>
  <si>
    <t>12:0012:000052</t>
  </si>
  <si>
    <t>12:0031:000049</t>
  </si>
  <si>
    <t>12:0031:000049:0003:0001:00</t>
  </si>
  <si>
    <t>104K  :871059:00:------:--</t>
  </si>
  <si>
    <t>12:0012:000053</t>
  </si>
  <si>
    <t>12:0031:000050</t>
  </si>
  <si>
    <t>12:0031:000050:0003:0001:00</t>
  </si>
  <si>
    <t>104K  :871060:00:------:--</t>
  </si>
  <si>
    <t>12:0012:000054</t>
  </si>
  <si>
    <t>12:0031:000051</t>
  </si>
  <si>
    <t>12:0031:000051:0003:0001:00</t>
  </si>
  <si>
    <t>104K  :871062:00:------:--</t>
  </si>
  <si>
    <t>12:0012:000055</t>
  </si>
  <si>
    <t>12:0031:000052</t>
  </si>
  <si>
    <t>12:0031:000052:0003:0001:00</t>
  </si>
  <si>
    <t>104K  :871063:00:------:--</t>
  </si>
  <si>
    <t>12:0012:000056</t>
  </si>
  <si>
    <t>12:0031:000053</t>
  </si>
  <si>
    <t>12:0031:000053:0003:0001:00</t>
  </si>
  <si>
    <t>104K  :871064:00:------:--</t>
  </si>
  <si>
    <t>12:0012:000057</t>
  </si>
  <si>
    <t>12:0031:000054</t>
  </si>
  <si>
    <t>12:0031:000054:0003:0001:00</t>
  </si>
  <si>
    <t>104K  :871065:00:------:--</t>
  </si>
  <si>
    <t>12:0012:000058</t>
  </si>
  <si>
    <t>12:0031:000055</t>
  </si>
  <si>
    <t>12:0031:000055:0003:0001:00</t>
  </si>
  <si>
    <t>104K  :871067:00:------:--</t>
  </si>
  <si>
    <t>12:0012:000059</t>
  </si>
  <si>
    <t>12:0031:000056</t>
  </si>
  <si>
    <t>12:0031:000056:0003:0001:00</t>
  </si>
  <si>
    <t>104K  :871068:00:------:--</t>
  </si>
  <si>
    <t>12:0012:000060</t>
  </si>
  <si>
    <t>12:0031:000057</t>
  </si>
  <si>
    <t>12:0031:000057:0003:0001:00</t>
  </si>
  <si>
    <t>104K  :871069:00:------:--</t>
  </si>
  <si>
    <t>12:0012:000061</t>
  </si>
  <si>
    <t>12:0031:000058</t>
  </si>
  <si>
    <t>12:0031:000058:0003:0001:00</t>
  </si>
  <si>
    <t>104K  :871070:00:------:--</t>
  </si>
  <si>
    <t>12:0012:000062</t>
  </si>
  <si>
    <t>12:0031:000059</t>
  </si>
  <si>
    <t>12:0031:000059:0003:0001:00</t>
  </si>
  <si>
    <t>104K  :871071:00:------:--</t>
  </si>
  <si>
    <t>12:0012:000063</t>
  </si>
  <si>
    <t>12:0031:000060</t>
  </si>
  <si>
    <t>12:0031:000060:0003:0001:00</t>
  </si>
  <si>
    <t>104K  :871072:00:------:--</t>
  </si>
  <si>
    <t>12:0012:000064</t>
  </si>
  <si>
    <t>12:0031:000061</t>
  </si>
  <si>
    <t>12:0031:000061:0003:0001:00</t>
  </si>
  <si>
    <t>104K  :871073:10:------:--</t>
  </si>
  <si>
    <t>12:0012:000065</t>
  </si>
  <si>
    <t>12:0031:000062</t>
  </si>
  <si>
    <t>12:0031:000062:0003:0001:00</t>
  </si>
  <si>
    <t>104K  :871074:20:871073:10</t>
  </si>
  <si>
    <t>12:0012:000066</t>
  </si>
  <si>
    <t>12:0031:000062:0004:0001:00</t>
  </si>
  <si>
    <t>104K  :871075:00:------:--</t>
  </si>
  <si>
    <t>12:0012:000067</t>
  </si>
  <si>
    <t>12:0031:000063</t>
  </si>
  <si>
    <t>12:0031:000063:0003:0001:00</t>
  </si>
  <si>
    <t>104K  :871076:00:------:--</t>
  </si>
  <si>
    <t>12:0012:000068</t>
  </si>
  <si>
    <t>12:0031:000064</t>
  </si>
  <si>
    <t>12:0031:000064:0003:0001:00</t>
  </si>
  <si>
    <t>104K  :871077:00:------:--</t>
  </si>
  <si>
    <t>12:0012:000069</t>
  </si>
  <si>
    <t>12:0031:000065</t>
  </si>
  <si>
    <t>12:0031:000065:0003:0001:00</t>
  </si>
  <si>
    <t>104K  :871078:00:------:--</t>
  </si>
  <si>
    <t>12:0012:000070</t>
  </si>
  <si>
    <t>12:0031:000066</t>
  </si>
  <si>
    <t>12:0031:000066:0003:0001:00</t>
  </si>
  <si>
    <t>104K  :871079:00:------:--</t>
  </si>
  <si>
    <t>12:0012:000071</t>
  </si>
  <si>
    <t>12:0031:000067</t>
  </si>
  <si>
    <t>12:0031:000067:0003:0001:00</t>
  </si>
  <si>
    <t>104K  :871080:00:------:--</t>
  </si>
  <si>
    <t>12:0012:000072</t>
  </si>
  <si>
    <t>12:0031:000068</t>
  </si>
  <si>
    <t>12:0031:000068:0003:0001:00</t>
  </si>
  <si>
    <t>104K  :871082:00:------:--</t>
  </si>
  <si>
    <t>12:0012:000073</t>
  </si>
  <si>
    <t>12:0031:000069</t>
  </si>
  <si>
    <t>12:0031:000069:0003:0001:00</t>
  </si>
  <si>
    <t>104K  :871083:00:------:--</t>
  </si>
  <si>
    <t>12:0012:000074</t>
  </si>
  <si>
    <t>12:0031:000070</t>
  </si>
  <si>
    <t>12:0031:000070:0003:0001:00</t>
  </si>
  <si>
    <t>104K  :871084:00:------:--</t>
  </si>
  <si>
    <t>12:0012:000075</t>
  </si>
  <si>
    <t>12:0031:000071</t>
  </si>
  <si>
    <t>12:0031:000071:0003:0001:00</t>
  </si>
  <si>
    <t>104K  :871085:00:------:--</t>
  </si>
  <si>
    <t>12:0012:000076</t>
  </si>
  <si>
    <t>12:0031:000072</t>
  </si>
  <si>
    <t>12:0031:000072:0003:0001:00</t>
  </si>
  <si>
    <t>104K  :871086:00:------:--</t>
  </si>
  <si>
    <t>12:0012:000077</t>
  </si>
  <si>
    <t>12:0031:000073</t>
  </si>
  <si>
    <t>12:0031:000073:0003:0001:00</t>
  </si>
  <si>
    <t>104K  :871087:00:------:--</t>
  </si>
  <si>
    <t>12:0012:000078</t>
  </si>
  <si>
    <t>12:0031:000074</t>
  </si>
  <si>
    <t>12:0031:000074:0003:0001:00</t>
  </si>
  <si>
    <t>104K  :871088:10:------:--</t>
  </si>
  <si>
    <t>12:0012:000079</t>
  </si>
  <si>
    <t>12:0031:000075</t>
  </si>
  <si>
    <t>12:0031:000075:0003:0001:00</t>
  </si>
  <si>
    <t>104K  :871089:20:871088:10</t>
  </si>
  <si>
    <t>12:0012:000080</t>
  </si>
  <si>
    <t>12:0031:000075:0004:0001:00</t>
  </si>
  <si>
    <t>104K  :871090:00:------:--</t>
  </si>
  <si>
    <t>12:0012:000081</t>
  </si>
  <si>
    <t>12:0031:000076</t>
  </si>
  <si>
    <t>12:0031:000076:0003:0001:00</t>
  </si>
  <si>
    <t>104K  :871091:00:------:--</t>
  </si>
  <si>
    <t>12:0012:000082</t>
  </si>
  <si>
    <t>12:0031:000077</t>
  </si>
  <si>
    <t>12:0031:000077:0003:0001:00</t>
  </si>
  <si>
    <t>104K  :871092:00:------:--</t>
  </si>
  <si>
    <t>12:0012:000083</t>
  </si>
  <si>
    <t>12:0031:000078</t>
  </si>
  <si>
    <t>12:0031:000078:0003:0001:00</t>
  </si>
  <si>
    <t>104K  :871093:00:------:--</t>
  </si>
  <si>
    <t>12:0012:000084</t>
  </si>
  <si>
    <t>12:0031:000079</t>
  </si>
  <si>
    <t>12:0031:000079:0003:0001:00</t>
  </si>
  <si>
    <t>104K  :871094:00:------:--</t>
  </si>
  <si>
    <t>12:0012:000085</t>
  </si>
  <si>
    <t>12:0031:000080</t>
  </si>
  <si>
    <t>12:0031:000080:0003:0001:00</t>
  </si>
  <si>
    <t>104K  :871095:00:------:--</t>
  </si>
  <si>
    <t>12:0012:000086</t>
  </si>
  <si>
    <t>12:0031:000081</t>
  </si>
  <si>
    <t>12:0031:000081:0003:0001:00</t>
  </si>
  <si>
    <t>104K  :871096:00:------:--</t>
  </si>
  <si>
    <t>12:0012:000087</t>
  </si>
  <si>
    <t>12:0031:000082</t>
  </si>
  <si>
    <t>12:0031:000082:0003:0001:00</t>
  </si>
  <si>
    <t>104K  :871098:00:------:--</t>
  </si>
  <si>
    <t>12:0012:000088</t>
  </si>
  <si>
    <t>12:0031:000083</t>
  </si>
  <si>
    <t>12:0031:000083:0003:0001:00</t>
  </si>
  <si>
    <t>104K  :871099:00:------:--</t>
  </si>
  <si>
    <t>12:0012:000089</t>
  </si>
  <si>
    <t>12:0031:000084</t>
  </si>
  <si>
    <t>12:0031:000084:0003:0001:00</t>
  </si>
  <si>
    <t>104K  :871100:00:------:--</t>
  </si>
  <si>
    <t>12:0012:000090</t>
  </si>
  <si>
    <t>12:0031:000085</t>
  </si>
  <si>
    <t>12:0031:000085:0003:0001:00</t>
  </si>
  <si>
    <t>104K  :871102:00:------:--</t>
  </si>
  <si>
    <t>12:0012:000091</t>
  </si>
  <si>
    <t>12:0031:000086</t>
  </si>
  <si>
    <t>12:0031:000086:0003:0001:00</t>
  </si>
  <si>
    <t>104K  :871103:00:------:--</t>
  </si>
  <si>
    <t>12:0012:000092</t>
  </si>
  <si>
    <t>12:0031:000087</t>
  </si>
  <si>
    <t>12:0031:000087:0003:0001:00</t>
  </si>
  <si>
    <t>104K  :871105:10:------:--</t>
  </si>
  <si>
    <t>12:0012:000093</t>
  </si>
  <si>
    <t>12:0031:000088</t>
  </si>
  <si>
    <t>12:0031:000088:0003:0001:00</t>
  </si>
  <si>
    <t>104K  :871106:20:871105:10</t>
  </si>
  <si>
    <t>12:0012:000094</t>
  </si>
  <si>
    <t>12:0031:000088:0004:0001:00</t>
  </si>
  <si>
    <t>104K  :871107:00:------:--</t>
  </si>
  <si>
    <t>12:0012:000095</t>
  </si>
  <si>
    <t>12:0031:000089</t>
  </si>
  <si>
    <t>12:0031:000089:0003:0001:00</t>
  </si>
  <si>
    <t>104K  :871108:00:------:--</t>
  </si>
  <si>
    <t>12:0012:000096</t>
  </si>
  <si>
    <t>12:0031:000090</t>
  </si>
  <si>
    <t>12:0031:000090:0003:0001:00</t>
  </si>
  <si>
    <t>104K  :871109:00:------:--</t>
  </si>
  <si>
    <t>12:0012:000097</t>
  </si>
  <si>
    <t>12:0031:000091</t>
  </si>
  <si>
    <t>12:0031:000091:0003:0001:00</t>
  </si>
  <si>
    <t>104K  :871110:00:------:--</t>
  </si>
  <si>
    <t>12:0012:000098</t>
  </si>
  <si>
    <t>12:0031:000092</t>
  </si>
  <si>
    <t>12:0031:000092:0003:0001:00</t>
  </si>
  <si>
    <t>104K  :871111:00:------:--</t>
  </si>
  <si>
    <t>12:0012:000099</t>
  </si>
  <si>
    <t>12:0031:000093</t>
  </si>
  <si>
    <t>12:0031:000093:0003:0001:00</t>
  </si>
  <si>
    <t>104K  :871112:00:------:--</t>
  </si>
  <si>
    <t>12:0012:000100</t>
  </si>
  <si>
    <t>12:0031:000094</t>
  </si>
  <si>
    <t>12:0031:000094:0003:0001:00</t>
  </si>
  <si>
    <t>104K  :871113:00:------:--</t>
  </si>
  <si>
    <t>12:0012:000101</t>
  </si>
  <si>
    <t>12:0031:000095</t>
  </si>
  <si>
    <t>12:0031:000095:0003:0001:00</t>
  </si>
  <si>
    <t>104K  :871114:00:------:--</t>
  </si>
  <si>
    <t>12:0012:000102</t>
  </si>
  <si>
    <t>12:0031:000096</t>
  </si>
  <si>
    <t>12:0031:000096:0003:0001:00</t>
  </si>
  <si>
    <t>104K  :871115:00:------:--</t>
  </si>
  <si>
    <t>12:0012:000103</t>
  </si>
  <si>
    <t>12:0031:000097</t>
  </si>
  <si>
    <t>12:0031:000097:0003:0001:00</t>
  </si>
  <si>
    <t>104K  :871116:00:------:--</t>
  </si>
  <si>
    <t>12:0012:000104</t>
  </si>
  <si>
    <t>12:0031:000098</t>
  </si>
  <si>
    <t>12:0031:000098:0003:0001:00</t>
  </si>
  <si>
    <t>104K  :871117:00:------:--</t>
  </si>
  <si>
    <t>12:0012:000105</t>
  </si>
  <si>
    <t>12:0031:000099</t>
  </si>
  <si>
    <t>12:0031:000099:0003:0001:00</t>
  </si>
  <si>
    <t>104K  :871118:00:------:--</t>
  </si>
  <si>
    <t>12:0012:000106</t>
  </si>
  <si>
    <t>12:0031:000100</t>
  </si>
  <si>
    <t>12:0031:000100:0003:0001:00</t>
  </si>
  <si>
    <t>104K  :871119:00:------:--</t>
  </si>
  <si>
    <t>12:0012:000107</t>
  </si>
  <si>
    <t>12:0031:000101</t>
  </si>
  <si>
    <t>12:0031:000101:0003:0001:00</t>
  </si>
  <si>
    <t>104K  :871120:00:------:--</t>
  </si>
  <si>
    <t>12:0012:000108</t>
  </si>
  <si>
    <t>12:0031:000102</t>
  </si>
  <si>
    <t>12:0031:000102:0003:0001:00</t>
  </si>
  <si>
    <t>104K  :871122:10:------:--</t>
  </si>
  <si>
    <t>12:0012:000109</t>
  </si>
  <si>
    <t>12:0031:000103</t>
  </si>
  <si>
    <t>12:0031:000103:0003:0001:00</t>
  </si>
  <si>
    <t>104K  :871123:20:871122:10</t>
  </si>
  <si>
    <t>12:0012:000110</t>
  </si>
  <si>
    <t>12:0031:000103:0004:0001:00</t>
  </si>
  <si>
    <t>104K  :871124:00:------:--</t>
  </si>
  <si>
    <t>12:0012:000111</t>
  </si>
  <si>
    <t>12:0031:000104</t>
  </si>
  <si>
    <t>12:0031:000104:0003:0001:00</t>
  </si>
  <si>
    <t>104K  :871125:00:------:--</t>
  </si>
  <si>
    <t>12:0012:000112</t>
  </si>
  <si>
    <t>12:0031:000105</t>
  </si>
  <si>
    <t>12:0031:000105:0003:0001:00</t>
  </si>
  <si>
    <t>104K  :871126:00:------:--</t>
  </si>
  <si>
    <t>12:0012:000113</t>
  </si>
  <si>
    <t>12:0031:000106</t>
  </si>
  <si>
    <t>12:0031:000106:0003:0001:00</t>
  </si>
  <si>
    <t>104K  :871127:00:------:--</t>
  </si>
  <si>
    <t>12:0012:000114</t>
  </si>
  <si>
    <t>12:0031:000107</t>
  </si>
  <si>
    <t>12:0031:000107:0003:0001:00</t>
  </si>
  <si>
    <t>104K  :871128:00:------:--</t>
  </si>
  <si>
    <t>12:0012:000115</t>
  </si>
  <si>
    <t>12:0031:000108</t>
  </si>
  <si>
    <t>12:0031:000108:0003:0001:00</t>
  </si>
  <si>
    <t>104K  :871129:00:------:--</t>
  </si>
  <si>
    <t>12:0012:000116</t>
  </si>
  <si>
    <t>12:0031:000109</t>
  </si>
  <si>
    <t>12:0031:000109:0003:0001:00</t>
  </si>
  <si>
    <t>104K  :871130:00:------:--</t>
  </si>
  <si>
    <t>12:0012:000117</t>
  </si>
  <si>
    <t>12:0031:000110</t>
  </si>
  <si>
    <t>12:0031:000110:0003:0001:00</t>
  </si>
  <si>
    <t>104K  :871131:00:------:--</t>
  </si>
  <si>
    <t>12:0012:000118</t>
  </si>
  <si>
    <t>12:0031:000111</t>
  </si>
  <si>
    <t>12:0031:000111:0003:0001:00</t>
  </si>
  <si>
    <t>104K  :871132:00:------:--</t>
  </si>
  <si>
    <t>12:0012:000119</t>
  </si>
  <si>
    <t>12:0031:000112</t>
  </si>
  <si>
    <t>12:0031:000112:0003:0001:00</t>
  </si>
  <si>
    <t>104K  :871133:00:------:--</t>
  </si>
  <si>
    <t>12:0012:000120</t>
  </si>
  <si>
    <t>12:0031:000113</t>
  </si>
  <si>
    <t>12:0031:000113:0003:0001:00</t>
  </si>
  <si>
    <t>104K  :871134:00:------:--</t>
  </si>
  <si>
    <t>12:0012:000121</t>
  </si>
  <si>
    <t>12:0031:000114</t>
  </si>
  <si>
    <t>12:0031:000114:0003:0001:00</t>
  </si>
  <si>
    <t>104K  :871136:00:------:--</t>
  </si>
  <si>
    <t>12:0012:000122</t>
  </si>
  <si>
    <t>12:0031:000115</t>
  </si>
  <si>
    <t>12:0031:000115:0003:0001:00</t>
  </si>
  <si>
    <t>104K  :871137:00:------:--</t>
  </si>
  <si>
    <t>12:0012:000123</t>
  </si>
  <si>
    <t>12:0031:000116</t>
  </si>
  <si>
    <t>12:0031:000116:0003:0001:00</t>
  </si>
  <si>
    <t>104K  :871138:00:------:--</t>
  </si>
  <si>
    <t>12:0012:000124</t>
  </si>
  <si>
    <t>12:0031:000117</t>
  </si>
  <si>
    <t>12:0031:000117:0003:0001:00</t>
  </si>
  <si>
    <t>104K  :871139:00:------:--</t>
  </si>
  <si>
    <t>12:0012:000125</t>
  </si>
  <si>
    <t>12:0031:000118</t>
  </si>
  <si>
    <t>12:0031:000118:0003:0001:00</t>
  </si>
  <si>
    <t>104K  :871140:00:------:--</t>
  </si>
  <si>
    <t>12:0012:000126</t>
  </si>
  <si>
    <t>12:0031:000119</t>
  </si>
  <si>
    <t>12:0031:000119:0003:0001:00</t>
  </si>
  <si>
    <t>104K  :871142:00:------:--</t>
  </si>
  <si>
    <t>12:0012:000127</t>
  </si>
  <si>
    <t>12:0031:000120</t>
  </si>
  <si>
    <t>12:0031:000120:0003:0001:00</t>
  </si>
  <si>
    <t>104K  :871144:00:------:--</t>
  </si>
  <si>
    <t>12:0012:000128</t>
  </si>
  <si>
    <t>12:0031:000121</t>
  </si>
  <si>
    <t>12:0031:000121:0003:0001:00</t>
  </si>
  <si>
    <t>104K  :871145:00:------:--</t>
  </si>
  <si>
    <t>12:0012:000129</t>
  </si>
  <si>
    <t>12:0031:000122</t>
  </si>
  <si>
    <t>12:0031:000122:0003:0001:00</t>
  </si>
  <si>
    <t>104K  :871146:00:------:--</t>
  </si>
  <si>
    <t>12:0012:000130</t>
  </si>
  <si>
    <t>12:0031:000123</t>
  </si>
  <si>
    <t>12:0031:000123:0003:0001:00</t>
  </si>
  <si>
    <t>104K  :871147:00:------:--</t>
  </si>
  <si>
    <t>12:0012:000131</t>
  </si>
  <si>
    <t>12:0031:000124</t>
  </si>
  <si>
    <t>12:0031:000124:0003:0001:00</t>
  </si>
  <si>
    <t>104K  :871148:00:------:--</t>
  </si>
  <si>
    <t>12:0012:000132</t>
  </si>
  <si>
    <t>12:0031:000125</t>
  </si>
  <si>
    <t>12:0031:000125:0003:0001:00</t>
  </si>
  <si>
    <t>104K  :871149:00:------:--</t>
  </si>
  <si>
    <t>12:0012:000133</t>
  </si>
  <si>
    <t>12:0031:000126</t>
  </si>
  <si>
    <t>12:0031:000126:0003:0001:00</t>
  </si>
  <si>
    <t>104K  :871150:00:------:--</t>
  </si>
  <si>
    <t>12:0012:000134</t>
  </si>
  <si>
    <t>12:0031:000127</t>
  </si>
  <si>
    <t>12:0031:000127:0003:0001:00</t>
  </si>
  <si>
    <t>104K  :871151:00:------:--</t>
  </si>
  <si>
    <t>12:0012:000135</t>
  </si>
  <si>
    <t>12:0031:000128</t>
  </si>
  <si>
    <t>12:0031:000128:0003:0001:00</t>
  </si>
  <si>
    <t>104K  :871152:10:------:--</t>
  </si>
  <si>
    <t>12:0012:000136</t>
  </si>
  <si>
    <t>12:0031:000129</t>
  </si>
  <si>
    <t>12:0031:000129:0003:0001:00</t>
  </si>
  <si>
    <t>104K  :871153:20:871152:10</t>
  </si>
  <si>
    <t>12:0012:000137</t>
  </si>
  <si>
    <t>12:0031:000129:0004:0001:00</t>
  </si>
  <si>
    <t>104K  :871154:00:------:--</t>
  </si>
  <si>
    <t>12:0012:000138</t>
  </si>
  <si>
    <t>12:0031:000130</t>
  </si>
  <si>
    <t>12:0031:000130:0003:0001:00</t>
  </si>
  <si>
    <t>104K  :871155:00:------:--</t>
  </si>
  <si>
    <t>12:0012:000139</t>
  </si>
  <si>
    <t>12:0031:000131</t>
  </si>
  <si>
    <t>12:0031:000131:0003:0001:00</t>
  </si>
  <si>
    <t>104K  :871156:00:------:--</t>
  </si>
  <si>
    <t>12:0012:000140</t>
  </si>
  <si>
    <t>12:0031:000132</t>
  </si>
  <si>
    <t>12:0031:000132:0003:0001:00</t>
  </si>
  <si>
    <t>104K  :871157:00:------:--</t>
  </si>
  <si>
    <t>12:0012:000141</t>
  </si>
  <si>
    <t>12:0031:000133</t>
  </si>
  <si>
    <t>12:0031:000133:0003:0001:00</t>
  </si>
  <si>
    <t>104K  :871158:00:------:--</t>
  </si>
  <si>
    <t>12:0012:000142</t>
  </si>
  <si>
    <t>12:0031:000134</t>
  </si>
  <si>
    <t>12:0031:000134:0003:0001:00</t>
  </si>
  <si>
    <t>104K  :871159:00:------:--</t>
  </si>
  <si>
    <t>12:0012:000143</t>
  </si>
  <si>
    <t>12:0031:000135</t>
  </si>
  <si>
    <t>12:0031:000135:0003:0001:00</t>
  </si>
  <si>
    <t>104K  :871160:00:------:--</t>
  </si>
  <si>
    <t>12:0012:000144</t>
  </si>
  <si>
    <t>12:0031:000136</t>
  </si>
  <si>
    <t>12:0031:000136:0003:0001:00</t>
  </si>
  <si>
    <t>104K  :871162:00:------:--</t>
  </si>
  <si>
    <t>12:0012:000145</t>
  </si>
  <si>
    <t>12:0031:000137</t>
  </si>
  <si>
    <t>12:0031:000137:0003:0001:00</t>
  </si>
  <si>
    <t>104K  :871163:10:------:--</t>
  </si>
  <si>
    <t>12:0012:000146</t>
  </si>
  <si>
    <t>12:0031:000138</t>
  </si>
  <si>
    <t>12:0031:000138:0003:0001:00</t>
  </si>
  <si>
    <t>104K  :871164:20:871163:10</t>
  </si>
  <si>
    <t>12:0012:000147</t>
  </si>
  <si>
    <t>12:0031:000138:0004:0001:00</t>
  </si>
  <si>
    <t>104K  :871165:00:------:--</t>
  </si>
  <si>
    <t>12:0012:000148</t>
  </si>
  <si>
    <t>12:0031:000139</t>
  </si>
  <si>
    <t>12:0031:000139:0003:0001:00</t>
  </si>
  <si>
    <t>104K  :871166:00:------:--</t>
  </si>
  <si>
    <t>12:0012:000149</t>
  </si>
  <si>
    <t>12:0031:000140</t>
  </si>
  <si>
    <t>12:0031:000140:0003:0001:00</t>
  </si>
  <si>
    <t>104K  :871167:00:------:--</t>
  </si>
  <si>
    <t>12:0012:000150</t>
  </si>
  <si>
    <t>12:0031:000141</t>
  </si>
  <si>
    <t>12:0031:000141:0003:0001:00</t>
  </si>
  <si>
    <t>104K  :871168:00:------:--</t>
  </si>
  <si>
    <t>12:0012:000151</t>
  </si>
  <si>
    <t>12:0031:000142</t>
  </si>
  <si>
    <t>12:0031:000142:0003:0001:00</t>
  </si>
  <si>
    <t>104K  :871170:00:------:--</t>
  </si>
  <si>
    <t>12:0012:000152</t>
  </si>
  <si>
    <t>12:0031:000143</t>
  </si>
  <si>
    <t>12:0031:000143:0003:0001:00</t>
  </si>
  <si>
    <t>104K  :871171:00:------:--</t>
  </si>
  <si>
    <t>12:0012:000153</t>
  </si>
  <si>
    <t>12:0031:000144</t>
  </si>
  <si>
    <t>12:0031:000144:0003:0001:00</t>
  </si>
  <si>
    <t>104K  :871172:00:------:--</t>
  </si>
  <si>
    <t>12:0012:000154</t>
  </si>
  <si>
    <t>12:0031:000145</t>
  </si>
  <si>
    <t>12:0031:000145:0003:0001:00</t>
  </si>
  <si>
    <t>104K  :871173:00:------:--</t>
  </si>
  <si>
    <t>12:0012:000155</t>
  </si>
  <si>
    <t>12:0031:000146</t>
  </si>
  <si>
    <t>12:0031:000146:0003:0001:00</t>
  </si>
  <si>
    <t>104K  :871174:00:------:--</t>
  </si>
  <si>
    <t>12:0012:000156</t>
  </si>
  <si>
    <t>12:0031:000147</t>
  </si>
  <si>
    <t>12:0031:000147:0003:0001:00</t>
  </si>
  <si>
    <t>104K  :871175:00:------:--</t>
  </si>
  <si>
    <t>12:0012:000157</t>
  </si>
  <si>
    <t>12:0031:000148</t>
  </si>
  <si>
    <t>12:0031:000148:0003:0001:00</t>
  </si>
  <si>
    <t>104K  :871176:00:------:--</t>
  </si>
  <si>
    <t>12:0012:000158</t>
  </si>
  <si>
    <t>12:0031:000149</t>
  </si>
  <si>
    <t>12:0031:000149:0003:0001:00</t>
  </si>
  <si>
    <t>104K  :871177:00:------:--</t>
  </si>
  <si>
    <t>12:0012:000159</t>
  </si>
  <si>
    <t>12:0031:000150</t>
  </si>
  <si>
    <t>12:0031:000150:0003:0001:00</t>
  </si>
  <si>
    <t>104K  :871178:00:------:--</t>
  </si>
  <si>
    <t>12:0012:000160</t>
  </si>
  <si>
    <t>12:0031:000151</t>
  </si>
  <si>
    <t>12:0031:000151:0003:0001:00</t>
  </si>
  <si>
    <t>104K  :871179:00:------:--</t>
  </si>
  <si>
    <t>12:0012:000161</t>
  </si>
  <si>
    <t>12:0031:000152</t>
  </si>
  <si>
    <t>12:0031:000152:0003:0001:00</t>
  </si>
  <si>
    <t>104K  :871180:00:------:--</t>
  </si>
  <si>
    <t>12:0012:000162</t>
  </si>
  <si>
    <t>12:0031:000153</t>
  </si>
  <si>
    <t>12:0031:000153:0003:0001:00</t>
  </si>
  <si>
    <t>104K  :871182:00:------:--</t>
  </si>
  <si>
    <t>12:0012:000163</t>
  </si>
  <si>
    <t>12:0031:000154</t>
  </si>
  <si>
    <t>12:0031:000154:0003:0001:00</t>
  </si>
  <si>
    <t>104K  :871183:00:------:--</t>
  </si>
  <si>
    <t>12:0012:000164</t>
  </si>
  <si>
    <t>12:0031:000155</t>
  </si>
  <si>
    <t>12:0031:000155:0003:0001:00</t>
  </si>
  <si>
    <t>104K  :871184:00:------:--</t>
  </si>
  <si>
    <t>12:0012:000165</t>
  </si>
  <si>
    <t>12:0031:000156</t>
  </si>
  <si>
    <t>12:0031:000156:0003:0001:00</t>
  </si>
  <si>
    <t>104K  :871185:00:------:--</t>
  </si>
  <si>
    <t>12:0012:000166</t>
  </si>
  <si>
    <t>12:0031:000157</t>
  </si>
  <si>
    <t>12:0031:000157:0003:0001:00</t>
  </si>
  <si>
    <t>104K  :871186:10:------:--</t>
  </si>
  <si>
    <t>12:0012:000167</t>
  </si>
  <si>
    <t>12:0031:000158</t>
  </si>
  <si>
    <t>12:0031:000158:0003:0001:00</t>
  </si>
  <si>
    <t>104K  :871187:20:871186:10</t>
  </si>
  <si>
    <t>12:0012:000168</t>
  </si>
  <si>
    <t>12:0031:000158:0004:0001:00</t>
  </si>
  <si>
    <t>104K  :871188:00:------:--</t>
  </si>
  <si>
    <t>12:0012:000169</t>
  </si>
  <si>
    <t>12:0031:000159</t>
  </si>
  <si>
    <t>12:0031:000159:0003:0001:00</t>
  </si>
  <si>
    <t>104K  :871189:00:------:--</t>
  </si>
  <si>
    <t>12:0012:000170</t>
  </si>
  <si>
    <t>12:0031:000160</t>
  </si>
  <si>
    <t>12:0031:000160:0003:0001:00</t>
  </si>
  <si>
    <t>104K  :871190:00:------:--</t>
  </si>
  <si>
    <t>12:0012:000171</t>
  </si>
  <si>
    <t>12:0031:000161</t>
  </si>
  <si>
    <t>12:0031:000161:0003:0001:00</t>
  </si>
  <si>
    <t>104K  :871191:00:------:--</t>
  </si>
  <si>
    <t>12:0012:000172</t>
  </si>
  <si>
    <t>12:0031:000162</t>
  </si>
  <si>
    <t>12:0031:000162:0003:0001:00</t>
  </si>
  <si>
    <t>104K  :871192:00:------:--</t>
  </si>
  <si>
    <t>12:0012:000173</t>
  </si>
  <si>
    <t>12:0031:000163</t>
  </si>
  <si>
    <t>12:0031:000163:0003:0001:00</t>
  </si>
  <si>
    <t>104K  :871193:00:------:--</t>
  </si>
  <si>
    <t>12:0012:000174</t>
  </si>
  <si>
    <t>12:0031:000164</t>
  </si>
  <si>
    <t>12:0031:000164:0003:0001:00</t>
  </si>
  <si>
    <t>104K  :871194:00:------:--</t>
  </si>
  <si>
    <t>12:0012:000175</t>
  </si>
  <si>
    <t>12:0031:000165</t>
  </si>
  <si>
    <t>12:0031:000165:0003:0001:00</t>
  </si>
  <si>
    <t>104K  :871195:00:------:--</t>
  </si>
  <si>
    <t>12:0012:000176</t>
  </si>
  <si>
    <t>12:0031:000166</t>
  </si>
  <si>
    <t>12:0031:000166:0003:0001:00</t>
  </si>
  <si>
    <t>104K  :871196:00:------:--</t>
  </si>
  <si>
    <t>12:0012:000177</t>
  </si>
  <si>
    <t>12:0031:000167</t>
  </si>
  <si>
    <t>12:0031:000167:0003:0001:00</t>
  </si>
  <si>
    <t>104K  :871198:00:------:--</t>
  </si>
  <si>
    <t>12:0012:000178</t>
  </si>
  <si>
    <t>12:0031:000168</t>
  </si>
  <si>
    <t>12:0031:000168:0003:0001:00</t>
  </si>
  <si>
    <t>104K  :871199:00:------:--</t>
  </si>
  <si>
    <t>12:0012:000179</t>
  </si>
  <si>
    <t>12:0031:000169</t>
  </si>
  <si>
    <t>12:0031:000169:0003:0001:00</t>
  </si>
  <si>
    <t>104K  :871200:00:------:--</t>
  </si>
  <si>
    <t>12:0012:000180</t>
  </si>
  <si>
    <t>12:0031:000170</t>
  </si>
  <si>
    <t>12:0031:000170:0003:0001:00</t>
  </si>
  <si>
    <t>104K  :871202:10:------:--</t>
  </si>
  <si>
    <t>12:0012:000181</t>
  </si>
  <si>
    <t>12:0031:000171</t>
  </si>
  <si>
    <t>12:0031:000171:0003:0001:00</t>
  </si>
  <si>
    <t>104K  :871203:20:871202:10</t>
  </si>
  <si>
    <t>12:0012:000182</t>
  </si>
  <si>
    <t>12:0031:000171:0004:0001:00</t>
  </si>
  <si>
    <t>104K  :871204:00:------:--</t>
  </si>
  <si>
    <t>12:0012:000183</t>
  </si>
  <si>
    <t>12:0031:000172</t>
  </si>
  <si>
    <t>12:0031:000172:0003:0001:00</t>
  </si>
  <si>
    <t>104K  :871205:00:------:--</t>
  </si>
  <si>
    <t>12:0012:000184</t>
  </si>
  <si>
    <t>12:0031:000173</t>
  </si>
  <si>
    <t>12:0031:000173:0003:0001:00</t>
  </si>
  <si>
    <t>104K  :871207:00:------:--</t>
  </si>
  <si>
    <t>12:0012:000185</t>
  </si>
  <si>
    <t>12:0031:000174</t>
  </si>
  <si>
    <t>12:0031:000174:0003:0001:00</t>
  </si>
  <si>
    <t>104K  :871208:00:------:--</t>
  </si>
  <si>
    <t>12:0012:000186</t>
  </si>
  <si>
    <t>12:0031:000175</t>
  </si>
  <si>
    <t>12:0031:000175:0003:0001:00</t>
  </si>
  <si>
    <t>104K  :871209:00:------:--</t>
  </si>
  <si>
    <t>12:0012:000187</t>
  </si>
  <si>
    <t>12:0031:000176</t>
  </si>
  <si>
    <t>12:0031:000176:0003:0001:00</t>
  </si>
  <si>
    <t>104K  :871210:00:------:--</t>
  </si>
  <si>
    <t>12:0012:000188</t>
  </si>
  <si>
    <t>12:0031:000177</t>
  </si>
  <si>
    <t>12:0031:000177:0003:0001:00</t>
  </si>
  <si>
    <t>104K  :871211:00:------:--</t>
  </si>
  <si>
    <t>12:0012:000189</t>
  </si>
  <si>
    <t>12:0031:000178</t>
  </si>
  <si>
    <t>12:0031:000178:0003:0001:00</t>
  </si>
  <si>
    <t>104K  :871212:00:------:--</t>
  </si>
  <si>
    <t>12:0012:000190</t>
  </si>
  <si>
    <t>12:0031:000179</t>
  </si>
  <si>
    <t>12:0031:000179:0003:0001:00</t>
  </si>
  <si>
    <t>104K  :871213:00:------:--</t>
  </si>
  <si>
    <t>12:0012:000191</t>
  </si>
  <si>
    <t>12:0031:000180</t>
  </si>
  <si>
    <t>12:0031:000180:0003:0001:00</t>
  </si>
  <si>
    <t>104K  :871214:00:------:--</t>
  </si>
  <si>
    <t>12:0012:000192</t>
  </si>
  <si>
    <t>12:0031:000181</t>
  </si>
  <si>
    <t>12:0031:000181:0003:0001:00</t>
  </si>
  <si>
    <t>104K  :871215:00:------:--</t>
  </si>
  <si>
    <t>12:0012:000193</t>
  </si>
  <si>
    <t>12:0031:000182</t>
  </si>
  <si>
    <t>12:0031:000182:0003:0001:00</t>
  </si>
  <si>
    <t>104K  :871216:00:------:--</t>
  </si>
  <si>
    <t>12:0012:000194</t>
  </si>
  <si>
    <t>12:0031:000183</t>
  </si>
  <si>
    <t>12:0031:000183:0003:0001:00</t>
  </si>
  <si>
    <t>104K  :871217:00:------:--</t>
  </si>
  <si>
    <t>12:0012:000195</t>
  </si>
  <si>
    <t>12:0031:000184</t>
  </si>
  <si>
    <t>12:0031:000184:0003:0001:00</t>
  </si>
  <si>
    <t>104K  :871218:00:------:--</t>
  </si>
  <si>
    <t>12:0012:000196</t>
  </si>
  <si>
    <t>12:0031:000185</t>
  </si>
  <si>
    <t>12:0031:000185:0003:0001:00</t>
  </si>
  <si>
    <t>104K  :871219:00:------:--</t>
  </si>
  <si>
    <t>12:0012:000197</t>
  </si>
  <si>
    <t>12:0031:000186</t>
  </si>
  <si>
    <t>12:0031:000186:0003:0001:00</t>
  </si>
  <si>
    <t>104K  :871220:00:------:--</t>
  </si>
  <si>
    <t>12:0012:000198</t>
  </si>
  <si>
    <t>12:0031:000187</t>
  </si>
  <si>
    <t>12:0031:000187:0003:0001:00</t>
  </si>
  <si>
    <t>104K  :871222:00:------:--</t>
  </si>
  <si>
    <t>12:0012:000199</t>
  </si>
  <si>
    <t>12:0031:000188</t>
  </si>
  <si>
    <t>12:0031:000188:0003:0001:00</t>
  </si>
  <si>
    <t>104K  :871223:00:------:--</t>
  </si>
  <si>
    <t>12:0012:000200</t>
  </si>
  <si>
    <t>12:0031:000189</t>
  </si>
  <si>
    <t>12:0031:000189:0003:0001:00</t>
  </si>
  <si>
    <t>104K  :871224:00:------:--</t>
  </si>
  <si>
    <t>12:0012:000201</t>
  </si>
  <si>
    <t>12:0031:000190</t>
  </si>
  <si>
    <t>12:0031:000190:0003:0001:00</t>
  </si>
  <si>
    <t>104K  :871225:00:------:--</t>
  </si>
  <si>
    <t>12:0012:000202</t>
  </si>
  <si>
    <t>12:0031:000191</t>
  </si>
  <si>
    <t>12:0031:000191:0003:0001:00</t>
  </si>
  <si>
    <t>104K  :871227:00:------:--</t>
  </si>
  <si>
    <t>12:0012:000203</t>
  </si>
  <si>
    <t>12:0031:000192</t>
  </si>
  <si>
    <t>12:0031:000192:0003:0001:00</t>
  </si>
  <si>
    <t>104K  :871228:00:------:--</t>
  </si>
  <si>
    <t>12:0012:000204</t>
  </si>
  <si>
    <t>12:0031:000193</t>
  </si>
  <si>
    <t>12:0031:000193:0003:0001:00</t>
  </si>
  <si>
    <t>104K  :871229:00:------:--</t>
  </si>
  <si>
    <t>12:0012:000205</t>
  </si>
  <si>
    <t>12:0031:000194</t>
  </si>
  <si>
    <t>12:0031:000194:0003:0001:00</t>
  </si>
  <si>
    <t>104K  :871230:00:------:--</t>
  </si>
  <si>
    <t>12:0012:000206</t>
  </si>
  <si>
    <t>12:0031:000195</t>
  </si>
  <si>
    <t>12:0031:000195:0003:0001:00</t>
  </si>
  <si>
    <t>104K  :871231:10:------:--</t>
  </si>
  <si>
    <t>12:0012:000207</t>
  </si>
  <si>
    <t>12:0031:000196</t>
  </si>
  <si>
    <t>12:0031:000196:0003:0001:00</t>
  </si>
  <si>
    <t>104K  :871232:20:871231:10</t>
  </si>
  <si>
    <t>12:0012:000208</t>
  </si>
  <si>
    <t>12:0031:000196:0004:0001:00</t>
  </si>
  <si>
    <t>104K  :871233:00:------:--</t>
  </si>
  <si>
    <t>12:0012:000209</t>
  </si>
  <si>
    <t>12:0031:000197</t>
  </si>
  <si>
    <t>12:0031:000197:0003:0001:00</t>
  </si>
  <si>
    <t>104K  :871234:00:------:--</t>
  </si>
  <si>
    <t>12:0012:000210</t>
  </si>
  <si>
    <t>12:0031:000198</t>
  </si>
  <si>
    <t>12:0031:000198:0003:0001:00</t>
  </si>
  <si>
    <t>104K  :871235:00:------:--</t>
  </si>
  <si>
    <t>12:0012:000211</t>
  </si>
  <si>
    <t>12:0031:000199</t>
  </si>
  <si>
    <t>12:0031:000199:0003:0001:00</t>
  </si>
  <si>
    <t>104K  :871236:00:------:--</t>
  </si>
  <si>
    <t>12:0012:000212</t>
  </si>
  <si>
    <t>12:0031:000200</t>
  </si>
  <si>
    <t>12:0031:000200:0003:0001:00</t>
  </si>
  <si>
    <t>104K  :871237:00:------:--</t>
  </si>
  <si>
    <t>12:0012:000213</t>
  </si>
  <si>
    <t>12:0031:000201</t>
  </si>
  <si>
    <t>12:0031:000201:0003:0001:00</t>
  </si>
  <si>
    <t>104K  :871238:00:------:--</t>
  </si>
  <si>
    <t>12:0012:000214</t>
  </si>
  <si>
    <t>12:0031:000202</t>
  </si>
  <si>
    <t>12:0031:000202:0003:0001:00</t>
  </si>
  <si>
    <t>104K  :871239:00:------:--</t>
  </si>
  <si>
    <t>12:0012:000215</t>
  </si>
  <si>
    <t>12:0031:000203</t>
  </si>
  <si>
    <t>12:0031:000203:0003:0001:00</t>
  </si>
  <si>
    <t>104K  :871240:00:------:--</t>
  </si>
  <si>
    <t>12:0012:000216</t>
  </si>
  <si>
    <t>12:0031:000204</t>
  </si>
  <si>
    <t>12:0031:000204:0003:0001:00</t>
  </si>
  <si>
    <t>104K  :871242:00:------:--</t>
  </si>
  <si>
    <t>12:0012:000217</t>
  </si>
  <si>
    <t>12:0031:000205</t>
  </si>
  <si>
    <t>12:0031:000205:0003:0001:00</t>
  </si>
  <si>
    <t>104K  :871243:00:------:--</t>
  </si>
  <si>
    <t>12:0012:000218</t>
  </si>
  <si>
    <t>12:0031:000206</t>
  </si>
  <si>
    <t>12:0031:000206:0003:0001:00</t>
  </si>
  <si>
    <t>104K  :871244:00:------:--</t>
  </si>
  <si>
    <t>12:0012:000219</t>
  </si>
  <si>
    <t>12:0031:000207</t>
  </si>
  <si>
    <t>12:0031:000207:0003:0001:00</t>
  </si>
  <si>
    <t>104K  :871245:00:------:--</t>
  </si>
  <si>
    <t>12:0012:000220</t>
  </si>
  <si>
    <t>12:0031:000208</t>
  </si>
  <si>
    <t>12:0031:000208:0003:0001:00</t>
  </si>
  <si>
    <t>104K  :871246:00:------:--</t>
  </si>
  <si>
    <t>12:0012:000221</t>
  </si>
  <si>
    <t>12:0031:000209</t>
  </si>
  <si>
    <t>12:0031:000209:0003:0001:00</t>
  </si>
  <si>
    <t>104K  :871247:10:------:--</t>
  </si>
  <si>
    <t>12:0012:000222</t>
  </si>
  <si>
    <t>12:0031:000210</t>
  </si>
  <si>
    <t>12:0031:000210:0003:0001:00</t>
  </si>
  <si>
    <t>104K  :871248:20:871247:10</t>
  </si>
  <si>
    <t>12:0012:000223</t>
  </si>
  <si>
    <t>12:0031:000210:0004:0001:00</t>
  </si>
  <si>
    <t>104K  :871250:00:------:--</t>
  </si>
  <si>
    <t>12:0012:000224</t>
  </si>
  <si>
    <t>12:0031:000211</t>
  </si>
  <si>
    <t>12:0031:000211:0003:0001:00</t>
  </si>
  <si>
    <t>104K  :871251:00:------:--</t>
  </si>
  <si>
    <t>12:0012:000225</t>
  </si>
  <si>
    <t>12:0031:000212</t>
  </si>
  <si>
    <t>12:0031:000212:0003:0001:00</t>
  </si>
  <si>
    <t>104K  :871252:00:------:--</t>
  </si>
  <si>
    <t>12:0012:000226</t>
  </si>
  <si>
    <t>12:0031:000213</t>
  </si>
  <si>
    <t>12:0031:000213:0003:0001:00</t>
  </si>
  <si>
    <t>104K  :871253:00:------:--</t>
  </si>
  <si>
    <t>12:0012:000227</t>
  </si>
  <si>
    <t>12:0031:000214</t>
  </si>
  <si>
    <t>12:0031:000214:0003:0001:00</t>
  </si>
  <si>
    <t>104K  :871254:00:------:--</t>
  </si>
  <si>
    <t>12:0012:000228</t>
  </si>
  <si>
    <t>12:0031:000215</t>
  </si>
  <si>
    <t>12:0031:000215:0003:0001:00</t>
  </si>
  <si>
    <t>104K  :871255:00:------:--</t>
  </si>
  <si>
    <t>12:0012:000229</t>
  </si>
  <si>
    <t>12:0031:000216</t>
  </si>
  <si>
    <t>12:0031:000216:0003:0001:00</t>
  </si>
  <si>
    <t>104K  :871256:00:------:--</t>
  </si>
  <si>
    <t>12:0012:000230</t>
  </si>
  <si>
    <t>12:0031:000217</t>
  </si>
  <si>
    <t>12:0031:000217:0003:0001:00</t>
  </si>
  <si>
    <t>104K  :871257:00:------:--</t>
  </si>
  <si>
    <t>12:0012:000231</t>
  </si>
  <si>
    <t>12:0031:000218</t>
  </si>
  <si>
    <t>12:0031:000218:0003:0001:00</t>
  </si>
  <si>
    <t>104K  :871258:00:------:--</t>
  </si>
  <si>
    <t>12:0012:000232</t>
  </si>
  <si>
    <t>12:0031:000219</t>
  </si>
  <si>
    <t>12:0031:000219:0003:0001:00</t>
  </si>
  <si>
    <t>104K  :871259:00:------:--</t>
  </si>
  <si>
    <t>12:0012:000233</t>
  </si>
  <si>
    <t>12:0031:000220</t>
  </si>
  <si>
    <t>12:0031:000220:0003:0001:00</t>
  </si>
  <si>
    <t>104K  :871260:00:------:--</t>
  </si>
  <si>
    <t>12:0012:000234</t>
  </si>
  <si>
    <t>12:0031:000221</t>
  </si>
  <si>
    <t>12:0031:000221:0003:0001:00</t>
  </si>
  <si>
    <t>104K  :871262:00:------:--</t>
  </si>
  <si>
    <t>12:0012:000235</t>
  </si>
  <si>
    <t>12:0031:000222</t>
  </si>
  <si>
    <t>12:0031:000222:0003:0001:00</t>
  </si>
  <si>
    <t>104K  :871263:00:------:--</t>
  </si>
  <si>
    <t>12:0012:000236</t>
  </si>
  <si>
    <t>12:0031:000223</t>
  </si>
  <si>
    <t>12:0031:000223:0003:0001:00</t>
  </si>
  <si>
    <t>104K  :871265:00:------:--</t>
  </si>
  <si>
    <t>12:0012:000237</t>
  </si>
  <si>
    <t>12:0031:000224</t>
  </si>
  <si>
    <t>12:0031:000224:0003:0001:00</t>
  </si>
  <si>
    <t>104K  :871266:00:------:--</t>
  </si>
  <si>
    <t>12:0012:000238</t>
  </si>
  <si>
    <t>12:0031:000225</t>
  </si>
  <si>
    <t>12:0031:000225:0003:0001:00</t>
  </si>
  <si>
    <t>104K  :871267:00:------:--</t>
  </si>
  <si>
    <t>12:0012:000239</t>
  </si>
  <si>
    <t>12:0031:000226</t>
  </si>
  <si>
    <t>12:0031:000226:0003:0001:00</t>
  </si>
  <si>
    <t>104K  :871268:00:------:--</t>
  </si>
  <si>
    <t>12:0012:000240</t>
  </si>
  <si>
    <t>12:0031:000227</t>
  </si>
  <si>
    <t>12:0031:000227:0003:0001:00</t>
  </si>
  <si>
    <t>104K  :871269:00:------:--</t>
  </si>
  <si>
    <t>12:0012:000241</t>
  </si>
  <si>
    <t>12:0031:000228</t>
  </si>
  <si>
    <t>12:0031:000228:0003:0001:00</t>
  </si>
  <si>
    <t>104K  :871270:00:------:--</t>
  </si>
  <si>
    <t>12:0012:000242</t>
  </si>
  <si>
    <t>12:0031:000229</t>
  </si>
  <si>
    <t>12:0031:000229:0003:0001:00</t>
  </si>
  <si>
    <t>104K  :871271:00:------:--</t>
  </si>
  <si>
    <t>12:0012:000243</t>
  </si>
  <si>
    <t>12:0031:000230</t>
  </si>
  <si>
    <t>12:0031:000230:0003:0001:00</t>
  </si>
  <si>
    <t>104K  :871272:00:------:--</t>
  </si>
  <si>
    <t>12:0012:000244</t>
  </si>
  <si>
    <t>12:0031:000231</t>
  </si>
  <si>
    <t>12:0031:000231:0003:0001:00</t>
  </si>
  <si>
    <t>104K  :871273:00:------:--</t>
  </si>
  <si>
    <t>12:0012:000245</t>
  </si>
  <si>
    <t>12:0031:000232</t>
  </si>
  <si>
    <t>12:0031:000232:0003:0001:00</t>
  </si>
  <si>
    <t>104K  :871274:00:------:--</t>
  </si>
  <si>
    <t>12:0012:000246</t>
  </si>
  <si>
    <t>12:0031:000233</t>
  </si>
  <si>
    <t>12:0031:000233:0003:0001:00</t>
  </si>
  <si>
    <t>104K  :871275:00:------:--</t>
  </si>
  <si>
    <t>12:0012:000247</t>
  </si>
  <si>
    <t>12:0031:000234</t>
  </si>
  <si>
    <t>12:0031:000234:0003:0001:00</t>
  </si>
  <si>
    <t>104K  :871276:00:------:--</t>
  </si>
  <si>
    <t>12:0012:000248</t>
  </si>
  <si>
    <t>12:0031:000235</t>
  </si>
  <si>
    <t>12:0031:000235:0003:0001:00</t>
  </si>
  <si>
    <t>104K  :871277:00:------:--</t>
  </si>
  <si>
    <t>12:0012:000249</t>
  </si>
  <si>
    <t>12:0031:000236</t>
  </si>
  <si>
    <t>12:0031:000236:0003:0001:00</t>
  </si>
  <si>
    <t>104K  :871278:00:------:--</t>
  </si>
  <si>
    <t>12:0012:000250</t>
  </si>
  <si>
    <t>12:0031:000237</t>
  </si>
  <si>
    <t>12:0031:000237:0003:0001:00</t>
  </si>
  <si>
    <t>104K  :871279:00:------:--</t>
  </si>
  <si>
    <t>12:0012:000251</t>
  </si>
  <si>
    <t>12:0031:000238</t>
  </si>
  <si>
    <t>12:0031:000238:0003:0001:00</t>
  </si>
  <si>
    <t>104K  :871280:00:------:--</t>
  </si>
  <si>
    <t>12:0012:000252</t>
  </si>
  <si>
    <t>12:0031:000239</t>
  </si>
  <si>
    <t>12:0031:000239:0003:0001:00</t>
  </si>
  <si>
    <t>104K  :871282:00:------:--</t>
  </si>
  <si>
    <t>12:0012:000253</t>
  </si>
  <si>
    <t>12:0031:000240</t>
  </si>
  <si>
    <t>12:0031:000240:0003:0001:00</t>
  </si>
  <si>
    <t>104K  :871283:00:------:--</t>
  </si>
  <si>
    <t>12:0012:000254</t>
  </si>
  <si>
    <t>12:0031:000241</t>
  </si>
  <si>
    <t>12:0031:000241:0003:0001:00</t>
  </si>
  <si>
    <t>104K  :871284:00:------:--</t>
  </si>
  <si>
    <t>12:0012:000255</t>
  </si>
  <si>
    <t>12:0031:000242</t>
  </si>
  <si>
    <t>12:0031:000242:0003:0001:00</t>
  </si>
  <si>
    <t>104K  :871285:00:------:--</t>
  </si>
  <si>
    <t>12:0012:000256</t>
  </si>
  <si>
    <t>12:0031:000243</t>
  </si>
  <si>
    <t>12:0031:000243:0003:0001:00</t>
  </si>
  <si>
    <t>104K  :871286:00:------:--</t>
  </si>
  <si>
    <t>12:0012:000257</t>
  </si>
  <si>
    <t>12:0031:000244</t>
  </si>
  <si>
    <t>12:0031:000244:0003:0001:00</t>
  </si>
  <si>
    <t>104K  :871287:00:------:--</t>
  </si>
  <si>
    <t>12:0012:000258</t>
  </si>
  <si>
    <t>12:0031:000245</t>
  </si>
  <si>
    <t>12:0031:000245:0003:0001:00</t>
  </si>
  <si>
    <t>104K  :871288:00:------:--</t>
  </si>
  <si>
    <t>12:0012:000259</t>
  </si>
  <si>
    <t>12:0031:000246</t>
  </si>
  <si>
    <t>12:0031:000246:0003:0001:00</t>
  </si>
  <si>
    <t>104K  :871290:00:------:--</t>
  </si>
  <si>
    <t>12:0012:000260</t>
  </si>
  <si>
    <t>12:0031:000247</t>
  </si>
  <si>
    <t>12:0031:000247:0003:0001:00</t>
  </si>
  <si>
    <t>104K  :871291:00:------:--</t>
  </si>
  <si>
    <t>12:0012:000261</t>
  </si>
  <si>
    <t>12:0031:000248</t>
  </si>
  <si>
    <t>12:0031:000248:0003:0001:00</t>
  </si>
  <si>
    <t>104K  :871292:10:------:--</t>
  </si>
  <si>
    <t>12:0012:000262</t>
  </si>
  <si>
    <t>12:0031:000249</t>
  </si>
  <si>
    <t>12:0031:000249:0003:0001:00</t>
  </si>
  <si>
    <t>104K  :871293:20:871292:10</t>
  </si>
  <si>
    <t>12:0012:000263</t>
  </si>
  <si>
    <t>12:0031:000249:0004:0001:00</t>
  </si>
  <si>
    <t>104K  :871294:00:------:--</t>
  </si>
  <si>
    <t>12:0012:000264</t>
  </si>
  <si>
    <t>12:0031:000250</t>
  </si>
  <si>
    <t>12:0031:000250:0003:0001:00</t>
  </si>
  <si>
    <t>104K  :871295:00:------:--</t>
  </si>
  <si>
    <t>12:0012:000265</t>
  </si>
  <si>
    <t>12:0031:000251</t>
  </si>
  <si>
    <t>12:0031:000251:0003:0001:00</t>
  </si>
  <si>
    <t>104K  :871296:00:------:--</t>
  </si>
  <si>
    <t>12:0012:000266</t>
  </si>
  <si>
    <t>12:0031:000252</t>
  </si>
  <si>
    <t>12:0031:000252:0003:0001:00</t>
  </si>
  <si>
    <t>104K  :871297:00:------:--</t>
  </si>
  <si>
    <t>12:0012:000267</t>
  </si>
  <si>
    <t>12:0031:000253</t>
  </si>
  <si>
    <t>12:0031:000253:0003:0001:00</t>
  </si>
  <si>
    <t>104K  :871298:00:------:--</t>
  </si>
  <si>
    <t>12:0012:000268</t>
  </si>
  <si>
    <t>12:0031:000254</t>
  </si>
  <si>
    <t>12:0031:000254:0003:0001:00</t>
  </si>
  <si>
    <t>104K  :871299:00:------:--</t>
  </si>
  <si>
    <t>12:0012:000269</t>
  </si>
  <si>
    <t>12:0031:000255</t>
  </si>
  <si>
    <t>12:0031:000255:0003:0001:00</t>
  </si>
  <si>
    <t>104K  :871300:00:------:--</t>
  </si>
  <si>
    <t>12:0012:000270</t>
  </si>
  <si>
    <t>12:0031:000256</t>
  </si>
  <si>
    <t>12:0031:000256:0003:0001:00</t>
  </si>
  <si>
    <t>104K  :871302:00:------:--</t>
  </si>
  <si>
    <t>12:0012:000271</t>
  </si>
  <si>
    <t>12:0031:000257</t>
  </si>
  <si>
    <t>12:0031:000257:0003:0001:00</t>
  </si>
  <si>
    <t>104K  :871303:00:------:--</t>
  </si>
  <si>
    <t>12:0012:000272</t>
  </si>
  <si>
    <t>12:0031:000258</t>
  </si>
  <si>
    <t>12:0031:000258:0003:0001:00</t>
  </si>
  <si>
    <t>104K  :871304:00:------:--</t>
  </si>
  <si>
    <t>12:0012:000273</t>
  </si>
  <si>
    <t>12:0031:000259</t>
  </si>
  <si>
    <t>12:0031:000259:0003:0001:00</t>
  </si>
  <si>
    <t>104K  :871305:00:------:--</t>
  </si>
  <si>
    <t>12:0012:000274</t>
  </si>
  <si>
    <t>12:0031:000260</t>
  </si>
  <si>
    <t>12:0031:000260:0003:0001:00</t>
  </si>
  <si>
    <t>104K  :871306:00:------:--</t>
  </si>
  <si>
    <t>12:0012:000275</t>
  </si>
  <si>
    <t>12:0031:000261</t>
  </si>
  <si>
    <t>12:0031:000261:0003:0001:00</t>
  </si>
  <si>
    <t>104K  :871307:00:------:--</t>
  </si>
  <si>
    <t>12:0012:000276</t>
  </si>
  <si>
    <t>12:0031:000262</t>
  </si>
  <si>
    <t>12:0031:000262:0003:0001:00</t>
  </si>
  <si>
    <t>104K  :871308:00:------:--</t>
  </si>
  <si>
    <t>12:0012:000277</t>
  </si>
  <si>
    <t>12:0031:000263</t>
  </si>
  <si>
    <t>12:0031:000263:0003:0001:00</t>
  </si>
  <si>
    <t>104K  :871310:00:------:--</t>
  </si>
  <si>
    <t>12:0012:000278</t>
  </si>
  <si>
    <t>12:0031:000264</t>
  </si>
  <si>
    <t>12:0031:000264:0003:0001:00</t>
  </si>
  <si>
    <t>104K  :871311:00:------:--</t>
  </si>
  <si>
    <t>12:0012:000279</t>
  </si>
  <si>
    <t>12:0031:000265</t>
  </si>
  <si>
    <t>12:0031:000265:0003:0001:00</t>
  </si>
  <si>
    <t>104K  :871312:00:------:--</t>
  </si>
  <si>
    <t>12:0012:000280</t>
  </si>
  <si>
    <t>12:0031:000266</t>
  </si>
  <si>
    <t>12:0031:000266:0003:0001:00</t>
  </si>
  <si>
    <t>104K  :871313:10:------:--</t>
  </si>
  <si>
    <t>12:0012:000281</t>
  </si>
  <si>
    <t>12:0031:000267</t>
  </si>
  <si>
    <t>12:0031:000267:0003:0001:00</t>
  </si>
  <si>
    <t>104K  :871314:20:871313:10</t>
  </si>
  <si>
    <t>12:0012:000282</t>
  </si>
  <si>
    <t>12:0031:000267:0004:0001:00</t>
  </si>
  <si>
    <t>104K  :871315:00:------:--</t>
  </si>
  <si>
    <t>12:0012:000283</t>
  </si>
  <si>
    <t>12:0031:000268</t>
  </si>
  <si>
    <t>12:0031:000268:0003:0001:00</t>
  </si>
  <si>
    <t>104K  :871316:00:------:--</t>
  </si>
  <si>
    <t>12:0012:000284</t>
  </si>
  <si>
    <t>12:0031:000269</t>
  </si>
  <si>
    <t>12:0031:000269:0003:0001:00</t>
  </si>
  <si>
    <t>104K  :871317:00:------:--</t>
  </si>
  <si>
    <t>12:0012:000285</t>
  </si>
  <si>
    <t>12:0031:000270</t>
  </si>
  <si>
    <t>12:0031:000270:0003:0001:00</t>
  </si>
  <si>
    <t>104K  :871318:00:------:--</t>
  </si>
  <si>
    <t>12:0012:000286</t>
  </si>
  <si>
    <t>12:0031:000271</t>
  </si>
  <si>
    <t>12:0031:000271:0003:0001:00</t>
  </si>
  <si>
    <t>104K  :871319:00:------:--</t>
  </si>
  <si>
    <t>12:0012:000287</t>
  </si>
  <si>
    <t>12:0031:000272</t>
  </si>
  <si>
    <t>12:0031:000272:0003:0001:00</t>
  </si>
  <si>
    <t>104K  :871320:00:------:--</t>
  </si>
  <si>
    <t>12:0012:000288</t>
  </si>
  <si>
    <t>12:0031:000273</t>
  </si>
  <si>
    <t>12:0031:000273:0003:0001:00</t>
  </si>
  <si>
    <t>104K  :871322:00:------:--</t>
  </si>
  <si>
    <t>12:0012:000289</t>
  </si>
  <si>
    <t>12:0031:000274</t>
  </si>
  <si>
    <t>12:0031:000274:0003:0001:00</t>
  </si>
  <si>
    <t>104K  :871323:00:------:--</t>
  </si>
  <si>
    <t>12:0012:000290</t>
  </si>
  <si>
    <t>12:0031:000275</t>
  </si>
  <si>
    <t>12:0031:000275:0003:0001:00</t>
  </si>
  <si>
    <t>104K  :871325:00:------:--</t>
  </si>
  <si>
    <t>12:0012:000291</t>
  </si>
  <si>
    <t>12:0031:000276</t>
  </si>
  <si>
    <t>12:0031:000276:0003:0001:00</t>
  </si>
  <si>
    <t>104K  :871326:00:------:--</t>
  </si>
  <si>
    <t>12:0012:000292</t>
  </si>
  <si>
    <t>12:0031:000277</t>
  </si>
  <si>
    <t>12:0031:000277:0003:0001:00</t>
  </si>
  <si>
    <t>104K  :871327:10:------:--</t>
  </si>
  <si>
    <t>12:0012:000293</t>
  </si>
  <si>
    <t>12:0031:000278</t>
  </si>
  <si>
    <t>12:0031:000278:0003:0001:00</t>
  </si>
  <si>
    <t>104K  :871328:20:871327:10</t>
  </si>
  <si>
    <t>12:0012:000294</t>
  </si>
  <si>
    <t>12:0031:000278:0004:0001:00</t>
  </si>
  <si>
    <t>104K  :871329:00:------:--</t>
  </si>
  <si>
    <t>12:0012:000295</t>
  </si>
  <si>
    <t>12:0031:000279</t>
  </si>
  <si>
    <t>12:0031:000279:0003:0001:00</t>
  </si>
  <si>
    <t>104K  :871330:00:------:--</t>
  </si>
  <si>
    <t>12:0012:000296</t>
  </si>
  <si>
    <t>12:0031:000280</t>
  </si>
  <si>
    <t>12:0031:000280:0003:0001:00</t>
  </si>
  <si>
    <t>104K  :871331:00:------:--</t>
  </si>
  <si>
    <t>12:0012:000297</t>
  </si>
  <si>
    <t>12:0031:000281</t>
  </si>
  <si>
    <t>12:0031:000281:0003:0001:00</t>
  </si>
  <si>
    <t>104K  :871332:00:------:--</t>
  </si>
  <si>
    <t>12:0012:000298</t>
  </si>
  <si>
    <t>12:0031:000282</t>
  </si>
  <si>
    <t>12:0031:000282:0003:0001:00</t>
  </si>
  <si>
    <t>104K  :871333:00:------:--</t>
  </si>
  <si>
    <t>12:0012:000299</t>
  </si>
  <si>
    <t>12:0031:000283</t>
  </si>
  <si>
    <t>12:0031:000283:0003:0001:00</t>
  </si>
  <si>
    <t>104K  :871334:00:------:--</t>
  </si>
  <si>
    <t>12:0012:000300</t>
  </si>
  <si>
    <t>12:0031:000284</t>
  </si>
  <si>
    <t>12:0031:000284:0003:0001:00</t>
  </si>
  <si>
    <t>104K  :871335:00:------:--</t>
  </si>
  <si>
    <t>12:0012:000301</t>
  </si>
  <si>
    <t>12:0031:000285</t>
  </si>
  <si>
    <t>12:0031:000285:0003:0001:00</t>
  </si>
  <si>
    <t>104K  :871336:00:------:--</t>
  </si>
  <si>
    <t>12:0012:000302</t>
  </si>
  <si>
    <t>12:0031:000286</t>
  </si>
  <si>
    <t>12:0031:000286:0003:0001:00</t>
  </si>
  <si>
    <t>104K  :871337:00:------:--</t>
  </si>
  <si>
    <t>12:0012:000303</t>
  </si>
  <si>
    <t>12:0031:000287</t>
  </si>
  <si>
    <t>12:0031:000287:0003:0001:00</t>
  </si>
  <si>
    <t>104K  :871338:00:------:--</t>
  </si>
  <si>
    <t>12:0012:000304</t>
  </si>
  <si>
    <t>12:0031:000288</t>
  </si>
  <si>
    <t>12:0031:000288:0003:0001:00</t>
  </si>
  <si>
    <t>104K  :871339:00:------:--</t>
  </si>
  <si>
    <t>12:0012:000305</t>
  </si>
  <si>
    <t>12:0031:000289</t>
  </si>
  <si>
    <t>12:0031:000289:0003:0001:00</t>
  </si>
  <si>
    <t>104K  :871340:00:------:--</t>
  </si>
  <si>
    <t>12:0012:000306</t>
  </si>
  <si>
    <t>12:0031:000290</t>
  </si>
  <si>
    <t>12:0031:000290:0003:0001:00</t>
  </si>
  <si>
    <t>104K  :871342:00:------:--</t>
  </si>
  <si>
    <t>12:0012:000307</t>
  </si>
  <si>
    <t>12:0031:000291</t>
  </si>
  <si>
    <t>12:0031:000291:0003:0001:00</t>
  </si>
  <si>
    <t>104K  :871343:00:------:--</t>
  </si>
  <si>
    <t>12:0012:000308</t>
  </si>
  <si>
    <t>12:0031:000292</t>
  </si>
  <si>
    <t>12:0031:000292:0003:0001:00</t>
  </si>
  <si>
    <t>104K  :871344:00:------:--</t>
  </si>
  <si>
    <t>12:0012:000309</t>
  </si>
  <si>
    <t>12:0031:000293</t>
  </si>
  <si>
    <t>12:0031:000293:0003:0001:00</t>
  </si>
  <si>
    <t>104K  :871345:00:------:--</t>
  </si>
  <si>
    <t>12:0012:000310</t>
  </si>
  <si>
    <t>12:0031:000294</t>
  </si>
  <si>
    <t>12:0031:000294:0003:0001:00</t>
  </si>
  <si>
    <t>104K  :871346:00:------:--</t>
  </si>
  <si>
    <t>12:0012:000311</t>
  </si>
  <si>
    <t>12:0031:000295</t>
  </si>
  <si>
    <t>12:0031:000295:0003:0001:00</t>
  </si>
  <si>
    <t>104K  :871347:00:------:--</t>
  </si>
  <si>
    <t>12:0012:000312</t>
  </si>
  <si>
    <t>12:0031:000296</t>
  </si>
  <si>
    <t>12:0031:000296:0003:0001:00</t>
  </si>
  <si>
    <t>104K  :871348:10:------:--</t>
  </si>
  <si>
    <t>12:0012:000313</t>
  </si>
  <si>
    <t>12:0031:000297</t>
  </si>
  <si>
    <t>12:0031:000297:0003:0001:00</t>
  </si>
  <si>
    <t>104K  :871349:20:871348:10</t>
  </si>
  <si>
    <t>12:0012:000314</t>
  </si>
  <si>
    <t>12:0031:000297:0004:0001:00</t>
  </si>
  <si>
    <t>104K  :871350:00:------:--</t>
  </si>
  <si>
    <t>12:0012:000315</t>
  </si>
  <si>
    <t>12:0031:000298</t>
  </si>
  <si>
    <t>12:0031:000298:0003:0001:00</t>
  </si>
  <si>
    <t>104K  :871351:00:------:--</t>
  </si>
  <si>
    <t>12:0012:000316</t>
  </si>
  <si>
    <t>12:0031:000299</t>
  </si>
  <si>
    <t>12:0031:000299:0003:0001:00</t>
  </si>
  <si>
    <t>104K  :871353:00:------:--</t>
  </si>
  <si>
    <t>12:0012:000317</t>
  </si>
  <si>
    <t>12:0031:000300</t>
  </si>
  <si>
    <t>12:0031:000300:0003:0001:00</t>
  </si>
  <si>
    <t>104K  :871354:00:------:--</t>
  </si>
  <si>
    <t>12:0012:000318</t>
  </si>
  <si>
    <t>12:0031:000301</t>
  </si>
  <si>
    <t>12:0031:000301:0003:0001:00</t>
  </si>
  <si>
    <t>104K  :871355:00:------:--</t>
  </si>
  <si>
    <t>12:0012:000319</t>
  </si>
  <si>
    <t>12:0031:000302</t>
  </si>
  <si>
    <t>12:0031:000302:0003:0001:00</t>
  </si>
  <si>
    <t>104K  :871356:00:------:--</t>
  </si>
  <si>
    <t>12:0012:000320</t>
  </si>
  <si>
    <t>12:0031:000303</t>
  </si>
  <si>
    <t>12:0031:000303:0003:0001:00</t>
  </si>
  <si>
    <t>104K  :871357:00:------:--</t>
  </si>
  <si>
    <t>12:0012:000321</t>
  </si>
  <si>
    <t>12:0031:000304</t>
  </si>
  <si>
    <t>12:0031:000304:0003:0001:00</t>
  </si>
  <si>
    <t>104K  :871358:00:------:--</t>
  </si>
  <si>
    <t>12:0012:000322</t>
  </si>
  <si>
    <t>12:0031:000305</t>
  </si>
  <si>
    <t>12:0031:000305:0003:0001:00</t>
  </si>
  <si>
    <t>104K  :871359:00:------:--</t>
  </si>
  <si>
    <t>12:0012:000323</t>
  </si>
  <si>
    <t>12:0031:000306</t>
  </si>
  <si>
    <t>12:0031:000306:0003:0001:00</t>
  </si>
  <si>
    <t>104K  :871360:00:------:--</t>
  </si>
  <si>
    <t>12:0012:000324</t>
  </si>
  <si>
    <t>12:0031:000307</t>
  </si>
  <si>
    <t>12:0031:000307:0003:0001:00</t>
  </si>
  <si>
    <t>104K  :871362:00:------:--</t>
  </si>
  <si>
    <t>12:0012:000325</t>
  </si>
  <si>
    <t>12:0031:000308</t>
  </si>
  <si>
    <t>12:0031:000308:0003:0001:00</t>
  </si>
  <si>
    <t>104K  :871363:00:------:--</t>
  </si>
  <si>
    <t>12:0012:000326</t>
  </si>
  <si>
    <t>12:0031:000309</t>
  </si>
  <si>
    <t>12:0031:000309:0003:0001:00</t>
  </si>
  <si>
    <t>104K  :871364:00:------:--</t>
  </si>
  <si>
    <t>12:0012:000327</t>
  </si>
  <si>
    <t>12:0031:000310</t>
  </si>
  <si>
    <t>12:0031:000310:0003:0001:00</t>
  </si>
  <si>
    <t>104K  :871365:00:------:--</t>
  </si>
  <si>
    <t>12:0012:000328</t>
  </si>
  <si>
    <t>12:0031:000311</t>
  </si>
  <si>
    <t>12:0031:000311:0003:0001:00</t>
  </si>
  <si>
    <t>104K  :871367:00:------:--</t>
  </si>
  <si>
    <t>12:0012:000329</t>
  </si>
  <si>
    <t>12:0031:000312</t>
  </si>
  <si>
    <t>12:0031:000312:0003:0001:00</t>
  </si>
  <si>
    <t>104K  :871368:00:------:--</t>
  </si>
  <si>
    <t>12:0012:000330</t>
  </si>
  <si>
    <t>12:0031:000313</t>
  </si>
  <si>
    <t>12:0031:000313:0003:0001:00</t>
  </si>
  <si>
    <t>104K  :871369:10:------:--</t>
  </si>
  <si>
    <t>12:0012:000331</t>
  </si>
  <si>
    <t>12:0031:000314</t>
  </si>
  <si>
    <t>12:0031:000314:0003:0001:00</t>
  </si>
  <si>
    <t>104K  :871370:20:871369:10</t>
  </si>
  <si>
    <t>12:0012:000332</t>
  </si>
  <si>
    <t>12:0031:000314:0004:0001:00</t>
  </si>
  <si>
    <t>104K  :871371:00:------:--</t>
  </si>
  <si>
    <t>12:0012:000333</t>
  </si>
  <si>
    <t>12:0031:000315</t>
  </si>
  <si>
    <t>12:0031:000315:0003:0001:00</t>
  </si>
  <si>
    <t>104K  :871372:00:------:--</t>
  </si>
  <si>
    <t>12:0012:000334</t>
  </si>
  <si>
    <t>12:0031:000316</t>
  </si>
  <si>
    <t>12:0031:000316:0003:0001:00</t>
  </si>
  <si>
    <t>104K  :871373:00:------:--</t>
  </si>
  <si>
    <t>12:0012:000335</t>
  </si>
  <si>
    <t>12:0031:000317</t>
  </si>
  <si>
    <t>12:0031:000317:0003:0001:00</t>
  </si>
  <si>
    <t>104K  :871374:00:------:--</t>
  </si>
  <si>
    <t>12:0012:000336</t>
  </si>
  <si>
    <t>12:0031:000318</t>
  </si>
  <si>
    <t>12:0031:000318:0003:0001:00</t>
  </si>
  <si>
    <t>104K  :871375:00:------:--</t>
  </si>
  <si>
    <t>12:0012:000337</t>
  </si>
  <si>
    <t>12:0031:000319</t>
  </si>
  <si>
    <t>12:0031:000319:0003:0001:00</t>
  </si>
  <si>
    <t>104K  :871376:00:------:--</t>
  </si>
  <si>
    <t>12:0012:000338</t>
  </si>
  <si>
    <t>12:0031:000320</t>
  </si>
  <si>
    <t>12:0031:000320:0003:0001:00</t>
  </si>
  <si>
    <t>104K  :871377:00:------:--</t>
  </si>
  <si>
    <t>12:0012:000339</t>
  </si>
  <si>
    <t>12:0031:000321</t>
  </si>
  <si>
    <t>12:0031:000321:0003:0001:00</t>
  </si>
  <si>
    <t>104K  :871378:00:------:--</t>
  </si>
  <si>
    <t>12:0012:000340</t>
  </si>
  <si>
    <t>12:0031:000322</t>
  </si>
  <si>
    <t>12:0031:000322:0003:0001:00</t>
  </si>
  <si>
    <t>104K  :871379:00:------:--</t>
  </si>
  <si>
    <t>12:0012:000341</t>
  </si>
  <si>
    <t>12:0031:000323</t>
  </si>
  <si>
    <t>12:0031:000323:0003:0001:00</t>
  </si>
  <si>
    <t>104K  :871380:00:------:--</t>
  </si>
  <si>
    <t>12:0012:000342</t>
  </si>
  <si>
    <t>12:0031:000324</t>
  </si>
  <si>
    <t>12:0031:000324:0003:0001:00</t>
  </si>
  <si>
    <t>104K  :871382:00:------:--</t>
  </si>
  <si>
    <t>12:0012:000343</t>
  </si>
  <si>
    <t>12:0031:000325</t>
  </si>
  <si>
    <t>12:0031:000325:0003:0001:00</t>
  </si>
  <si>
    <t>104K  :871383:00:------:--</t>
  </si>
  <si>
    <t>12:0012:000344</t>
  </si>
  <si>
    <t>12:0031:000326</t>
  </si>
  <si>
    <t>12:0031:000326:0003:0001:00</t>
  </si>
  <si>
    <t>104K  :871384:00:------:--</t>
  </si>
  <si>
    <t>12:0012:000345</t>
  </si>
  <si>
    <t>12:0031:000327</t>
  </si>
  <si>
    <t>12:0031:000327:0003:0001:00</t>
  </si>
  <si>
    <t>104K  :871385:00:------:--</t>
  </si>
  <si>
    <t>12:0012:000346</t>
  </si>
  <si>
    <t>12:0031:000328</t>
  </si>
  <si>
    <t>12:0031:000328:0003:0001:00</t>
  </si>
  <si>
    <t>104K  :871387:00:------:--</t>
  </si>
  <si>
    <t>12:0012:000347</t>
  </si>
  <si>
    <t>12:0031:000329</t>
  </si>
  <si>
    <t>12:0031:000329:0003:0001:00</t>
  </si>
  <si>
    <t>104K  :871388:10:------:--</t>
  </si>
  <si>
    <t>12:0012:000348</t>
  </si>
  <si>
    <t>12:0031:000330</t>
  </si>
  <si>
    <t>12:0031:000330:0003:0001:00</t>
  </si>
  <si>
    <t>104K  :871389:20:871388:10</t>
  </si>
  <si>
    <t>12:0012:000349</t>
  </si>
  <si>
    <t>12:0031:000330:0004:0001:00</t>
  </si>
  <si>
    <t>104K  :871390:00:------:--</t>
  </si>
  <si>
    <t>12:0012:000350</t>
  </si>
  <si>
    <t>12:0031:000331</t>
  </si>
  <si>
    <t>12:0031:000331:0003:0001:00</t>
  </si>
  <si>
    <t>104K  :871391:00:------:--</t>
  </si>
  <si>
    <t>12:0012:000351</t>
  </si>
  <si>
    <t>12:0031:000332</t>
  </si>
  <si>
    <t>12:0031:000332:0003:0001:00</t>
  </si>
  <si>
    <t>104K  :871392:00:------:--</t>
  </si>
  <si>
    <t>12:0012:000352</t>
  </si>
  <si>
    <t>12:0031:000333</t>
  </si>
  <si>
    <t>12:0031:000333:0003:0001:00</t>
  </si>
  <si>
    <t>104K  :871393:00:------:--</t>
  </si>
  <si>
    <t>12:0012:000353</t>
  </si>
  <si>
    <t>12:0031:000334</t>
  </si>
  <si>
    <t>12:0031:000334:0003:0001:00</t>
  </si>
  <si>
    <t>104K  :871394:00:------:--</t>
  </si>
  <si>
    <t>12:0012:000354</t>
  </si>
  <si>
    <t>12:0031:000335</t>
  </si>
  <si>
    <t>12:0031:000335:0003:0001:00</t>
  </si>
  <si>
    <t>104K  :871395:00:------:--</t>
  </si>
  <si>
    <t>12:0012:000355</t>
  </si>
  <si>
    <t>12:0031:000336</t>
  </si>
  <si>
    <t>12:0031:000336:0003:0001:00</t>
  </si>
  <si>
    <t>104K  :871396:00:------:--</t>
  </si>
  <si>
    <t>12:0012:000356</t>
  </si>
  <si>
    <t>12:0031:000337</t>
  </si>
  <si>
    <t>12:0031:000337:0003:0001:00</t>
  </si>
  <si>
    <t>104K  :871397:00:------:--</t>
  </si>
  <si>
    <t>12:0012:000357</t>
  </si>
  <si>
    <t>12:0031:000338</t>
  </si>
  <si>
    <t>12:0031:000338:0003:0001:00</t>
  </si>
  <si>
    <t>104K  :871398:00:------:--</t>
  </si>
  <si>
    <t>12:0012:000358</t>
  </si>
  <si>
    <t>12:0031:000339</t>
  </si>
  <si>
    <t>12:0031:000339:0003:0001:00</t>
  </si>
  <si>
    <t>104K  :871399:00:------:--</t>
  </si>
  <si>
    <t>12:0012:000359</t>
  </si>
  <si>
    <t>12:0031:000340</t>
  </si>
  <si>
    <t>12:0031:000340:0003:0001:00</t>
  </si>
  <si>
    <t>104K  :871400:00:------:--</t>
  </si>
  <si>
    <t>12:0012:000360</t>
  </si>
  <si>
    <t>12:0031:000341</t>
  </si>
  <si>
    <t>12:0031:000341:0003:0001:00</t>
  </si>
  <si>
    <t>104K  :871402:00:------:--</t>
  </si>
  <si>
    <t>12:0012:000361</t>
  </si>
  <si>
    <t>12:0031:000342</t>
  </si>
  <si>
    <t>12:0031:000342:0003:0001:00</t>
  </si>
  <si>
    <t>104K  :871404:00:------:--</t>
  </si>
  <si>
    <t>12:0012:000362</t>
  </si>
  <si>
    <t>12:0031:000343</t>
  </si>
  <si>
    <t>12:0031:000343:0003:0001:00</t>
  </si>
  <si>
    <t>104K  :871405:10:------:--</t>
  </si>
  <si>
    <t>12:0012:000363</t>
  </si>
  <si>
    <t>12:0031:000344</t>
  </si>
  <si>
    <t>12:0031:000344:0003:0001:00</t>
  </si>
  <si>
    <t>104K  :871406:20:871405:10</t>
  </si>
  <si>
    <t>12:0012:000364</t>
  </si>
  <si>
    <t>12:0031:000344:0004:0001:00</t>
  </si>
  <si>
    <t>104K  :871407:00:------:--</t>
  </si>
  <si>
    <t>12:0012:000365</t>
  </si>
  <si>
    <t>12:0031:000345</t>
  </si>
  <si>
    <t>12:0031:000345:0003:0001:00</t>
  </si>
  <si>
    <t>104K  :871408:00:------:--</t>
  </si>
  <si>
    <t>12:0012:000366</t>
  </si>
  <si>
    <t>12:0031:000346</t>
  </si>
  <si>
    <t>12:0031:000346:0003:0001:00</t>
  </si>
  <si>
    <t>104K  :871409:00:------:--</t>
  </si>
  <si>
    <t>12:0012:000367</t>
  </si>
  <si>
    <t>12:0031:000347</t>
  </si>
  <si>
    <t>12:0031:000347:0003:0001:00</t>
  </si>
  <si>
    <t>104K  :871410:00:------:--</t>
  </si>
  <si>
    <t>12:0012:000368</t>
  </si>
  <si>
    <t>12:0031:000348</t>
  </si>
  <si>
    <t>12:0031:000348:0003:0001:00</t>
  </si>
  <si>
    <t>104K  :871411:00:------:--</t>
  </si>
  <si>
    <t>12:0012:000369</t>
  </si>
  <si>
    <t>12:0031:000349</t>
  </si>
  <si>
    <t>12:0031:000349:0003:0001:00</t>
  </si>
  <si>
    <t>104K  :871412:00:------:--</t>
  </si>
  <si>
    <t>12:0012:000370</t>
  </si>
  <si>
    <t>12:0031:000350</t>
  </si>
  <si>
    <t>12:0031:000350:0003:0001:00</t>
  </si>
  <si>
    <t>104K  :871413:00:------:--</t>
  </si>
  <si>
    <t>12:0012:000371</t>
  </si>
  <si>
    <t>12:0031:000351</t>
  </si>
  <si>
    <t>12:0031:000351:0003:0001:00</t>
  </si>
  <si>
    <t>104K  :871414:00:------:--</t>
  </si>
  <si>
    <t>12:0012:000372</t>
  </si>
  <si>
    <t>12:0031:000352</t>
  </si>
  <si>
    <t>12:0031:000352:0003:0001:00</t>
  </si>
  <si>
    <t>104K  :871415:00:------:--</t>
  </si>
  <si>
    <t>12:0012:000373</t>
  </si>
  <si>
    <t>12:0031:000353</t>
  </si>
  <si>
    <t>12:0031:000353:0003:0001:00</t>
  </si>
  <si>
    <t>104K  :871416:00:------:--</t>
  </si>
  <si>
    <t>12:0012:000374</t>
  </si>
  <si>
    <t>12:0031:000354</t>
  </si>
  <si>
    <t>12:0031:000354:0003:0001:00</t>
  </si>
  <si>
    <t>104K  :871417:00:------:--</t>
  </si>
  <si>
    <t>12:0012:000375</t>
  </si>
  <si>
    <t>12:0031:000355</t>
  </si>
  <si>
    <t>12:0031:000355:0003:0001:00</t>
  </si>
  <si>
    <t>104K  :871418:00:------:--</t>
  </si>
  <si>
    <t>12:0012:000376</t>
  </si>
  <si>
    <t>12:0031:000356</t>
  </si>
  <si>
    <t>12:0031:000356:0003:0001:00</t>
  </si>
  <si>
    <t>104K  :871419:00:------:--</t>
  </si>
  <si>
    <t>12:0012:000377</t>
  </si>
  <si>
    <t>12:0031:000357</t>
  </si>
  <si>
    <t>12:0031:000357:0003:0001:00</t>
  </si>
  <si>
    <t>104K  :871420:00:------:--</t>
  </si>
  <si>
    <t>12:0012:000378</t>
  </si>
  <si>
    <t>12:0031:000358</t>
  </si>
  <si>
    <t>12:0031:000358:0003:0001:00</t>
  </si>
  <si>
    <t>104K  :871422:00:------:--</t>
  </si>
  <si>
    <t>12:0012:000379</t>
  </si>
  <si>
    <t>12:0031:000359</t>
  </si>
  <si>
    <t>12:0031:000359:0003:0001:00</t>
  </si>
  <si>
    <t>104K  :871423:00:------:--</t>
  </si>
  <si>
    <t>12:0012:000380</t>
  </si>
  <si>
    <t>12:0031:000360</t>
  </si>
  <si>
    <t>12:0031:000360:0003:0001:00</t>
  </si>
  <si>
    <t>104K  :871424:00:------:--</t>
  </si>
  <si>
    <t>12:0012:000381</t>
  </si>
  <si>
    <t>12:0031:000361</t>
  </si>
  <si>
    <t>12:0031:000361:0003:0001:00</t>
  </si>
  <si>
    <t>104K  :871425:10:------:--</t>
  </si>
  <si>
    <t>12:0012:000382</t>
  </si>
  <si>
    <t>12:0031:000362</t>
  </si>
  <si>
    <t>12:0031:000362:0003:0001:00</t>
  </si>
  <si>
    <t>104K  :871426:20:871425:10</t>
  </si>
  <si>
    <t>12:0012:000383</t>
  </si>
  <si>
    <t>12:0031:000362:0004:0001:00</t>
  </si>
  <si>
    <t>104K  :871427:00:------:--</t>
  </si>
  <si>
    <t>12:0012:000384</t>
  </si>
  <si>
    <t>12:0031:000363</t>
  </si>
  <si>
    <t>12:0031:000363:0003:0001:00</t>
  </si>
  <si>
    <t>104K  :871428:00:------:--</t>
  </si>
  <si>
    <t>12:0012:000385</t>
  </si>
  <si>
    <t>12:0031:000364</t>
  </si>
  <si>
    <t>12:0031:000364:0003:0001:00</t>
  </si>
  <si>
    <t>104K  :871429:00:------:--</t>
  </si>
  <si>
    <t>12:0012:000386</t>
  </si>
  <si>
    <t>12:0031:000365</t>
  </si>
  <si>
    <t>12:0031:000365:0003:0001:00</t>
  </si>
  <si>
    <t>104K  :871430:00:------:--</t>
  </si>
  <si>
    <t>12:0012:000387</t>
  </si>
  <si>
    <t>12:0031:000366</t>
  </si>
  <si>
    <t>12:0031:000366:0003:0001:00</t>
  </si>
  <si>
    <t>104K  :871431:00:------:--</t>
  </si>
  <si>
    <t>12:0012:000388</t>
  </si>
  <si>
    <t>12:0031:000367</t>
  </si>
  <si>
    <t>12:0031:000367:0003:0001:00</t>
  </si>
  <si>
    <t>104K  :871432:00:------:--</t>
  </si>
  <si>
    <t>12:0012:000389</t>
  </si>
  <si>
    <t>12:0031:000368</t>
  </si>
  <si>
    <t>12:0031:000368:0003:0001:00</t>
  </si>
  <si>
    <t>104K  :871433:00:------:--</t>
  </si>
  <si>
    <t>12:0012:000390</t>
  </si>
  <si>
    <t>12:0031:000369</t>
  </si>
  <si>
    <t>12:0031:000369:0003:0001:00</t>
  </si>
  <si>
    <t>104K  :871434:00:------:--</t>
  </si>
  <si>
    <t>12:0012:000391</t>
  </si>
  <si>
    <t>12:0031:000370</t>
  </si>
  <si>
    <t>12:0031:000370:0003:0001:00</t>
  </si>
  <si>
    <t>104K  :871435:00:------:--</t>
  </si>
  <si>
    <t>12:0012:000392</t>
  </si>
  <si>
    <t>12:0031:000371</t>
  </si>
  <si>
    <t>12:0031:000371:0003:0001:00</t>
  </si>
  <si>
    <t>104K  :871436:00:------:--</t>
  </si>
  <si>
    <t>12:0012:000393</t>
  </si>
  <si>
    <t>12:0031:000372</t>
  </si>
  <si>
    <t>12:0031:000372:0003:0001:00</t>
  </si>
  <si>
    <t>104K  :871437:00:------:--</t>
  </si>
  <si>
    <t>12:0012:000394</t>
  </si>
  <si>
    <t>12:0031:000373</t>
  </si>
  <si>
    <t>12:0031:000373:0003:0001:00</t>
  </si>
  <si>
    <t>104K  :871439:00:------:--</t>
  </si>
  <si>
    <t>12:0012:000395</t>
  </si>
  <si>
    <t>12:0031:000374</t>
  </si>
  <si>
    <t>12:0031:000374:0003:0001:00</t>
  </si>
  <si>
    <t>104K  :871440:00:------:--</t>
  </si>
  <si>
    <t>12:0012:000396</t>
  </si>
  <si>
    <t>12:0031:000375</t>
  </si>
  <si>
    <t>12:0031:000375:0003:0001:00</t>
  </si>
  <si>
    <t>104K  :871442:00:------:--</t>
  </si>
  <si>
    <t>12:0012:000397</t>
  </si>
  <si>
    <t>12:0031:000376</t>
  </si>
  <si>
    <t>12:0031:000376:0003:0001:00</t>
  </si>
  <si>
    <t>104K  :871443:00:------:--</t>
  </si>
  <si>
    <t>12:0012:000398</t>
  </si>
  <si>
    <t>12:0031:000377</t>
  </si>
  <si>
    <t>12:0031:000377:0003:0001:00</t>
  </si>
  <si>
    <t>104K  :871444:00:------:--</t>
  </si>
  <si>
    <t>12:0012:000399</t>
  </si>
  <si>
    <t>12:0031:000378</t>
  </si>
  <si>
    <t>12:0031:000378:0003:0001:00</t>
  </si>
  <si>
    <t>104K  :871445:00:------:--</t>
  </si>
  <si>
    <t>12:0012:000400</t>
  </si>
  <si>
    <t>12:0031:000379</t>
  </si>
  <si>
    <t>12:0031:000379:0003:0001:00</t>
  </si>
  <si>
    <t>104K  :871446:00:------:--</t>
  </si>
  <si>
    <t>12:0012:000401</t>
  </si>
  <si>
    <t>12:0031:000380</t>
  </si>
  <si>
    <t>12:0031:000380:0003:0001:00</t>
  </si>
  <si>
    <t>104K  :871447:00:------:--</t>
  </si>
  <si>
    <t>12:0012:000402</t>
  </si>
  <si>
    <t>12:0031:000381</t>
  </si>
  <si>
    <t>12:0031:000381:0003:0001:00</t>
  </si>
  <si>
    <t>104K  :871448:00:------:--</t>
  </si>
  <si>
    <t>12:0012:000403</t>
  </si>
  <si>
    <t>12:0031:000382</t>
  </si>
  <si>
    <t>12:0031:000382:0003:0001:00</t>
  </si>
  <si>
    <t>104K  :871449:10:------:--</t>
  </si>
  <si>
    <t>12:0012:000404</t>
  </si>
  <si>
    <t>12:0031:000383</t>
  </si>
  <si>
    <t>12:0031:000383:0003:0001:00</t>
  </si>
  <si>
    <t>104K  :871450:20:871449:10</t>
  </si>
  <si>
    <t>12:0012:000405</t>
  </si>
  <si>
    <t>12:0031:000383:0004:0001:00</t>
  </si>
  <si>
    <t>104K  :871451:00:------:--</t>
  </si>
  <si>
    <t>12:0012:000406</t>
  </si>
  <si>
    <t>12:0031:000384</t>
  </si>
  <si>
    <t>12:0031:000384:0003:0001:00</t>
  </si>
  <si>
    <t>104K  :871452:00:------:--</t>
  </si>
  <si>
    <t>12:0012:000407</t>
  </si>
  <si>
    <t>12:0031:000385</t>
  </si>
  <si>
    <t>12:0031:000385:0003:0001:00</t>
  </si>
  <si>
    <t>104K  :871453:00:------:--</t>
  </si>
  <si>
    <t>12:0012:000408</t>
  </si>
  <si>
    <t>12:0031:000386</t>
  </si>
  <si>
    <t>12:0031:000386:0003:0001:00</t>
  </si>
  <si>
    <t>104K  :871455:00:------:--</t>
  </si>
  <si>
    <t>12:0012:000409</t>
  </si>
  <si>
    <t>12:0031:000387</t>
  </si>
  <si>
    <t>12:0031:000387:0003:0001:00</t>
  </si>
  <si>
    <t>104K  :871456:00:------:--</t>
  </si>
  <si>
    <t>12:0012:000410</t>
  </si>
  <si>
    <t>12:0031:000388</t>
  </si>
  <si>
    <t>12:0031:000388:0003:0001:00</t>
  </si>
  <si>
    <t>104K  :871457:00:------:--</t>
  </si>
  <si>
    <t>12:0012:000411</t>
  </si>
  <si>
    <t>12:0031:000389</t>
  </si>
  <si>
    <t>12:0031:000389:0003:0001:00</t>
  </si>
  <si>
    <t>104K  :871458:00:------:--</t>
  </si>
  <si>
    <t>12:0012:000412</t>
  </si>
  <si>
    <t>12:0031:000390</t>
  </si>
  <si>
    <t>12:0031:000390:0003:0001:00</t>
  </si>
  <si>
    <t>104K  :871459:00:------:--</t>
  </si>
  <si>
    <t>12:0012:000413</t>
  </si>
  <si>
    <t>12:0031:000391</t>
  </si>
  <si>
    <t>12:0031:000391:0003:0001:00</t>
  </si>
  <si>
    <t>104K  :871460:00:------:--</t>
  </si>
  <si>
    <t>12:0012:000414</t>
  </si>
  <si>
    <t>12:0031:000392</t>
  </si>
  <si>
    <t>12:0031:000392:0003:0001:00</t>
  </si>
  <si>
    <t>104K  :871462:00:------:--</t>
  </si>
  <si>
    <t>12:0012:000415</t>
  </si>
  <si>
    <t>12:0031:000393</t>
  </si>
  <si>
    <t>12:0031:000393:0003:0001:00</t>
  </si>
  <si>
    <t>104K  :871463:00:------:--</t>
  </si>
  <si>
    <t>12:0012:000416</t>
  </si>
  <si>
    <t>12:0031:000394</t>
  </si>
  <si>
    <t>12:0031:000394:0003:0001:00</t>
  </si>
  <si>
    <t>104K  :871464:00:------:--</t>
  </si>
  <si>
    <t>12:0012:000417</t>
  </si>
  <si>
    <t>12:0031:000395</t>
  </si>
  <si>
    <t>12:0031:000395:0003:0001:00</t>
  </si>
  <si>
    <t>104K  :871465:00:------:--</t>
  </si>
  <si>
    <t>12:0012:000418</t>
  </si>
  <si>
    <t>12:0031:000396</t>
  </si>
  <si>
    <t>12:0031:000396:0003:0001:00</t>
  </si>
  <si>
    <t>104K  :871467:00:------:--</t>
  </si>
  <si>
    <t>12:0012:000419</t>
  </si>
  <si>
    <t>12:0031:000397</t>
  </si>
  <si>
    <t>12:0031:000397:0003:0001:00</t>
  </si>
  <si>
    <t>104K  :871468:00:------:--</t>
  </si>
  <si>
    <t>12:0012:000420</t>
  </si>
  <si>
    <t>12:0031:000398</t>
  </si>
  <si>
    <t>12:0031:000398:0003:0001:00</t>
  </si>
  <si>
    <t>104K  :871469:00:------:--</t>
  </si>
  <si>
    <t>12:0012:000421</t>
  </si>
  <si>
    <t>12:0031:000399</t>
  </si>
  <si>
    <t>12:0031:000399:0003:0001:00</t>
  </si>
  <si>
    <t>104K  :871470:00:------:--</t>
  </si>
  <si>
    <t>12:0012:000422</t>
  </si>
  <si>
    <t>12:0031:000400</t>
  </si>
  <si>
    <t>12:0031:000400:0003:0001:00</t>
  </si>
  <si>
    <t>104K  :871471:00:------:--</t>
  </si>
  <si>
    <t>12:0012:000423</t>
  </si>
  <si>
    <t>12:0031:000401</t>
  </si>
  <si>
    <t>12:0031:000401:0003:0001:00</t>
  </si>
  <si>
    <t>104K  :871472:00:------:--</t>
  </si>
  <si>
    <t>12:0012:000424</t>
  </si>
  <si>
    <t>12:0031:000402</t>
  </si>
  <si>
    <t>12:0031:000402:0003:0001:00</t>
  </si>
  <si>
    <t>104K  :871473:00:------:--</t>
  </si>
  <si>
    <t>12:0012:000425</t>
  </si>
  <si>
    <t>12:0031:000403</t>
  </si>
  <si>
    <t>12:0031:000403:0003:0001:00</t>
  </si>
  <si>
    <t>104K  :871474:10:------:--</t>
  </si>
  <si>
    <t>12:0012:000426</t>
  </si>
  <si>
    <t>12:0031:000404</t>
  </si>
  <si>
    <t>12:0031:000404:0003:0001:00</t>
  </si>
  <si>
    <t>104K  :871475:20:871474:10</t>
  </si>
  <si>
    <t>12:0012:000427</t>
  </si>
  <si>
    <t>12:0031:000404:0004:0001:00</t>
  </si>
  <si>
    <t>104K  :871476:00:------:--</t>
  </si>
  <si>
    <t>12:0012:000428</t>
  </si>
  <si>
    <t>12:0031:000405</t>
  </si>
  <si>
    <t>12:0031:000405:0003:0001:00</t>
  </si>
  <si>
    <t>104K  :871477:00:------:--</t>
  </si>
  <si>
    <t>12:0012:000429</t>
  </si>
  <si>
    <t>12:0031:000406</t>
  </si>
  <si>
    <t>12:0031:000406:0003:0001:00</t>
  </si>
  <si>
    <t>104K  :871478:00:------:--</t>
  </si>
  <si>
    <t>12:0012:000430</t>
  </si>
  <si>
    <t>12:0031:000407</t>
  </si>
  <si>
    <t>12:0031:000407:0003:0001:00</t>
  </si>
  <si>
    <t>104K  :871479:00:------:--</t>
  </si>
  <si>
    <t>12:0012:000431</t>
  </si>
  <si>
    <t>12:0031:000408</t>
  </si>
  <si>
    <t>12:0031:000408:0003:0001:00</t>
  </si>
  <si>
    <t>104K  :871480:00:------:--</t>
  </si>
  <si>
    <t>12:0012:000432</t>
  </si>
  <si>
    <t>12:0031:000409</t>
  </si>
  <si>
    <t>12:0031:000409:0003:0001:00</t>
  </si>
  <si>
    <t>104K  :871482:00:------:--</t>
  </si>
  <si>
    <t>12:0012:000433</t>
  </si>
  <si>
    <t>12:0031:000410</t>
  </si>
  <si>
    <t>12:0031:000410:0003:0001:00</t>
  </si>
  <si>
    <t>104K  :871483:00:------:--</t>
  </si>
  <si>
    <t>12:0012:000434</t>
  </si>
  <si>
    <t>12:0031:000411</t>
  </si>
  <si>
    <t>12:0031:000411:0003:0001:00</t>
  </si>
  <si>
    <t>104K  :871484:00:------:--</t>
  </si>
  <si>
    <t>12:0012:000435</t>
  </si>
  <si>
    <t>12:0031:000412</t>
  </si>
  <si>
    <t>12:0031:000412:0003:0001:00</t>
  </si>
  <si>
    <t>104K  :871485:00:------:--</t>
  </si>
  <si>
    <t>12:0012:000436</t>
  </si>
  <si>
    <t>12:0031:000413</t>
  </si>
  <si>
    <t>12:0031:000413:0003:0001:00</t>
  </si>
  <si>
    <t>104K  :871486:00:------:--</t>
  </si>
  <si>
    <t>12:0012:000437</t>
  </si>
  <si>
    <t>12:0031:000414</t>
  </si>
  <si>
    <t>12:0031:000414:0003:0001:00</t>
  </si>
  <si>
    <t>104K  :871487:00:------:--</t>
  </si>
  <si>
    <t>12:0012:000438</t>
  </si>
  <si>
    <t>12:0031:000415</t>
  </si>
  <si>
    <t>12:0031:000415:0003:0001:00</t>
  </si>
  <si>
    <t>104K  :871488:00:------:--</t>
  </si>
  <si>
    <t>12:0012:000439</t>
  </si>
  <si>
    <t>12:0031:000416</t>
  </si>
  <si>
    <t>12:0031:000416:0003:0001:00</t>
  </si>
  <si>
    <t>104K  :871489:00:------:--</t>
  </si>
  <si>
    <t>12:0012:000440</t>
  </si>
  <si>
    <t>12:0031:000417</t>
  </si>
  <si>
    <t>12:0031:000417:0003:0001:00</t>
  </si>
  <si>
    <t>104K  :871490:00:------:--</t>
  </si>
  <si>
    <t>12:0012:000441</t>
  </si>
  <si>
    <t>12:0031:000418</t>
  </si>
  <si>
    <t>12:0031:000418:0003:0001:00</t>
  </si>
  <si>
    <t>104K  :871491:10:------:--</t>
  </si>
  <si>
    <t>12:0012:000442</t>
  </si>
  <si>
    <t>12:0031:000419</t>
  </si>
  <si>
    <t>12:0031:000419:0003:0001:00</t>
  </si>
  <si>
    <t>104K  :871492:20:871491:10</t>
  </si>
  <si>
    <t>12:0012:000443</t>
  </si>
  <si>
    <t>12:0031:000419:0004:0001:00</t>
  </si>
  <si>
    <t>104K  :871493:00:------:--</t>
  </si>
  <si>
    <t>12:0012:000444</t>
  </si>
  <si>
    <t>12:0031:000420</t>
  </si>
  <si>
    <t>12:0031:000420:0003:0001:00</t>
  </si>
  <si>
    <t>104K  :871494:00:------:--</t>
  </si>
  <si>
    <t>12:0012:000445</t>
  </si>
  <si>
    <t>12:0031:000421</t>
  </si>
  <si>
    <t>12:0031:000421:0003:0001:00</t>
  </si>
  <si>
    <t>104K  :871496:00:------:--</t>
  </si>
  <si>
    <t>12:0012:000446</t>
  </si>
  <si>
    <t>12:0031:000422</t>
  </si>
  <si>
    <t>12:0031:000422:0003:0001:00</t>
  </si>
  <si>
    <t>104K  :871497:00:------:--</t>
  </si>
  <si>
    <t>12:0012:000447</t>
  </si>
  <si>
    <t>12:0031:000423</t>
  </si>
  <si>
    <t>12:0031:000423:0003:0001:00</t>
  </si>
  <si>
    <t>104K  :871498:00:------:--</t>
  </si>
  <si>
    <t>12:0012:000448</t>
  </si>
  <si>
    <t>12:0031:000424</t>
  </si>
  <si>
    <t>12:0031:000424:0003:0001:00</t>
  </si>
  <si>
    <t>104K  :871499:00:------:--</t>
  </si>
  <si>
    <t>12:0012:000449</t>
  </si>
  <si>
    <t>12:0031:000425</t>
  </si>
  <si>
    <t>12:0031:000425:0003:0001:00</t>
  </si>
  <si>
    <t>104K  :871500:00:------:--</t>
  </si>
  <si>
    <t>12:0012:000450</t>
  </si>
  <si>
    <t>12:0031:000426</t>
  </si>
  <si>
    <t>12:0031:000426:0003:0001:00</t>
  </si>
  <si>
    <t>104K  :871502:00:------:--</t>
  </si>
  <si>
    <t>12:0012:000451</t>
  </si>
  <si>
    <t>12:0031:000427</t>
  </si>
  <si>
    <t>12:0031:000427:0003:0001:00</t>
  </si>
  <si>
    <t>104K  :871503:00:------:--</t>
  </si>
  <si>
    <t>12:0012:000452</t>
  </si>
  <si>
    <t>12:0031:000428</t>
  </si>
  <si>
    <t>12:0031:000428:0003:0001:00</t>
  </si>
  <si>
    <t>104K  :871505:00:------:--</t>
  </si>
  <si>
    <t>12:0012:000453</t>
  </si>
  <si>
    <t>12:0031:000429</t>
  </si>
  <si>
    <t>12:0031:000429:0003:0001:00</t>
  </si>
  <si>
    <t>104K  :871506:00:------:--</t>
  </si>
  <si>
    <t>12:0012:000454</t>
  </si>
  <si>
    <t>12:0031:000430</t>
  </si>
  <si>
    <t>12:0031:000430:0003:0001:00</t>
  </si>
  <si>
    <t>104K  :871507:00:------:--</t>
  </si>
  <si>
    <t>12:0012:000455</t>
  </si>
  <si>
    <t>12:0031:000431</t>
  </si>
  <si>
    <t>12:0031:000431:0003:0001:00</t>
  </si>
  <si>
    <t>104K  :871508:00:------:--</t>
  </si>
  <si>
    <t>12:0012:000456</t>
  </si>
  <si>
    <t>12:0031:000432</t>
  </si>
  <si>
    <t>12:0031:000432:0003:0001:00</t>
  </si>
  <si>
    <t>104K  :871509:00:------:--</t>
  </si>
  <si>
    <t>12:0012:000457</t>
  </si>
  <si>
    <t>12:0031:000433</t>
  </si>
  <si>
    <t>12:0031:000433:0003:0001:00</t>
  </si>
  <si>
    <t>104K  :871510:00:------:--</t>
  </si>
  <si>
    <t>12:0012:000458</t>
  </si>
  <si>
    <t>12:0031:000434</t>
  </si>
  <si>
    <t>12:0031:000434:0003:0001:00</t>
  </si>
  <si>
    <t>104K  :871511:00:------:--</t>
  </si>
  <si>
    <t>12:0012:000459</t>
  </si>
  <si>
    <t>12:0031:000435</t>
  </si>
  <si>
    <t>12:0031:000435:0003:0001:00</t>
  </si>
  <si>
    <t>104K  :871512:00:------:--</t>
  </si>
  <si>
    <t>12:0012:000460</t>
  </si>
  <si>
    <t>12:0031:000436</t>
  </si>
  <si>
    <t>12:0031:000436:0003:0001:00</t>
  </si>
  <si>
    <t>104K  :871513:00:------:--</t>
  </si>
  <si>
    <t>12:0012:000461</t>
  </si>
  <si>
    <t>12:0031:000437</t>
  </si>
  <si>
    <t>12:0031:000437:0003:0001:00</t>
  </si>
  <si>
    <t>104K  :871514:00:------:--</t>
  </si>
  <si>
    <t>12:0012:000462</t>
  </si>
  <si>
    <t>12:0031:000438</t>
  </si>
  <si>
    <t>12:0031:000438:0003:0001:00</t>
  </si>
  <si>
    <t>104K  :871515:10:------:--</t>
  </si>
  <si>
    <t>12:0012:000463</t>
  </si>
  <si>
    <t>12:0031:000439</t>
  </si>
  <si>
    <t>12:0031:000439:0003:0001:00</t>
  </si>
  <si>
    <t>104K  :871516:20:871515:10</t>
  </si>
  <si>
    <t>12:0012:000464</t>
  </si>
  <si>
    <t>12:0031:000439:0004:0001:00</t>
  </si>
  <si>
    <t>104K  :871517:00:------:--</t>
  </si>
  <si>
    <t>12:0012:000465</t>
  </si>
  <si>
    <t>12:0031:000440</t>
  </si>
  <si>
    <t>12:0031:000440:0003:0001:00</t>
  </si>
  <si>
    <t>104K  :871518:00:------:--</t>
  </si>
  <si>
    <t>12:0012:000466</t>
  </si>
  <si>
    <t>12:0031:000441</t>
  </si>
  <si>
    <t>12:0031:000441:0003:0001:00</t>
  </si>
  <si>
    <t>104K  :871519:00:------:--</t>
  </si>
  <si>
    <t>12:0012:000467</t>
  </si>
  <si>
    <t>12:0031:000442</t>
  </si>
  <si>
    <t>12:0031:000442:0003:0001:00</t>
  </si>
  <si>
    <t>104K  :871520:00:------:--</t>
  </si>
  <si>
    <t>12:0012:000468</t>
  </si>
  <si>
    <t>12:0031:000443</t>
  </si>
  <si>
    <t>12:0031:000443:0003:0001:00</t>
  </si>
  <si>
    <t>104K  :871522:00:------:--</t>
  </si>
  <si>
    <t>12:0012:000469</t>
  </si>
  <si>
    <t>12:0031:000444</t>
  </si>
  <si>
    <t>12:0031:000444:0003:0001:00</t>
  </si>
  <si>
    <t>104K  :871524:00:------:--</t>
  </si>
  <si>
    <t>12:0012:000470</t>
  </si>
  <si>
    <t>12:0031:000445</t>
  </si>
  <si>
    <t>12:0031:000445:0003:0001:00</t>
  </si>
  <si>
    <t>104K  :871525:00:------:--</t>
  </si>
  <si>
    <t>12:0012:000471</t>
  </si>
  <si>
    <t>12:0031:000446</t>
  </si>
  <si>
    <t>12:0031:000446:0003:0001:00</t>
  </si>
  <si>
    <t>104K  :871526:00:------:--</t>
  </si>
  <si>
    <t>12:0012:000472</t>
  </si>
  <si>
    <t>12:0031:000447</t>
  </si>
  <si>
    <t>12:0031:000447:0003:0001:00</t>
  </si>
  <si>
    <t>104K  :871527:10:------:--</t>
  </si>
  <si>
    <t>12:0012:000473</t>
  </si>
  <si>
    <t>12:0031:000448</t>
  </si>
  <si>
    <t>12:0031:000448:0003:0001:00</t>
  </si>
  <si>
    <t>104K  :871528:20:871527:10</t>
  </si>
  <si>
    <t>12:0012:000474</t>
  </si>
  <si>
    <t>12:0031:000448:0004:0001:00</t>
  </si>
  <si>
    <t>104K  :871529:00:------:--</t>
  </si>
  <si>
    <t>12:0012:000475</t>
  </si>
  <si>
    <t>12:0031:000449</t>
  </si>
  <si>
    <t>12:0031:000449:0003:0001:00</t>
  </si>
  <si>
    <t>104K  :871530:00:------:--</t>
  </si>
  <si>
    <t>12:0012:000476</t>
  </si>
  <si>
    <t>12:0031:000450</t>
  </si>
  <si>
    <t>12:0031:000450:0003:0001:00</t>
  </si>
  <si>
    <t>104K  :871531:00:------:--</t>
  </si>
  <si>
    <t>12:0012:000477</t>
  </si>
  <si>
    <t>12:0031:000451</t>
  </si>
  <si>
    <t>12:0031:000451:0003:0001:00</t>
  </si>
  <si>
    <t>104K  :871532:00:------:--</t>
  </si>
  <si>
    <t>12:0012:000478</t>
  </si>
  <si>
    <t>12:0031:000452</t>
  </si>
  <si>
    <t>12:0031:000452:0003:0001:00</t>
  </si>
  <si>
    <t>104K  :871533:00:------:--</t>
  </si>
  <si>
    <t>12:0012:000479</t>
  </si>
  <si>
    <t>12:0031:000453</t>
  </si>
  <si>
    <t>12:0031:000453:0003:0001:00</t>
  </si>
  <si>
    <t>104K  :871534:00:------:--</t>
  </si>
  <si>
    <t>12:0012:000480</t>
  </si>
  <si>
    <t>12:0031:000454</t>
  </si>
  <si>
    <t>12:0031:000454:0003:0001:00</t>
  </si>
  <si>
    <t>104K  :871535:00:------:--</t>
  </si>
  <si>
    <t>12:0012:000481</t>
  </si>
  <si>
    <t>12:0031:000455</t>
  </si>
  <si>
    <t>12:0031:000455:0003:0001:00</t>
  </si>
  <si>
    <t>104K  :871536:00:------:--</t>
  </si>
  <si>
    <t>12:0012:000482</t>
  </si>
  <si>
    <t>12:0031:000456</t>
  </si>
  <si>
    <t>12:0031:000456:0003:0001:00</t>
  </si>
  <si>
    <t>104K  :871537:00:------:--</t>
  </si>
  <si>
    <t>12:0012:000483</t>
  </si>
  <si>
    <t>12:0031:000457</t>
  </si>
  <si>
    <t>12:0031:000457:0003:0001:00</t>
  </si>
  <si>
    <t>104K  :871538:00:------:--</t>
  </si>
  <si>
    <t>12:0012:000484</t>
  </si>
  <si>
    <t>12:0031:000458</t>
  </si>
  <si>
    <t>12:0031:000458:0003:0001:00</t>
  </si>
  <si>
    <t>104K  :871539:00:------:--</t>
  </si>
  <si>
    <t>12:0012:000485</t>
  </si>
  <si>
    <t>12:0031:000459</t>
  </si>
  <si>
    <t>12:0031:000459:0003:0001:00</t>
  </si>
  <si>
    <t>104K  :871540:00:------:--</t>
  </si>
  <si>
    <t>12:0012:000486</t>
  </si>
  <si>
    <t>12:0031:000460</t>
  </si>
  <si>
    <t>12:0031:000460:0003:0001:00</t>
  </si>
  <si>
    <t>104K  :871542:00:------:--</t>
  </si>
  <si>
    <t>12:0012:000487</t>
  </si>
  <si>
    <t>12:0031:000461</t>
  </si>
  <si>
    <t>12:0031:000461:0003:0001:00</t>
  </si>
  <si>
    <t>104K  :873002:00:------:--</t>
  </si>
  <si>
    <t>12:0012:000488</t>
  </si>
  <si>
    <t>12:0031:000462</t>
  </si>
  <si>
    <t>12:0031:000462:0003:0001:00</t>
  </si>
  <si>
    <t>104K  :873003:00:------:--</t>
  </si>
  <si>
    <t>12:0012:000489</t>
  </si>
  <si>
    <t>12:0031:000463</t>
  </si>
  <si>
    <t>12:0031:000463:0003:0001:00</t>
  </si>
  <si>
    <t>104K  :873004:00:------:--</t>
  </si>
  <si>
    <t>12:0012:000490</t>
  </si>
  <si>
    <t>12:0031:000464</t>
  </si>
  <si>
    <t>12:0031:000464:0003:0001:00</t>
  </si>
  <si>
    <t>104K  :873005:00:------:--</t>
  </si>
  <si>
    <t>12:0012:000491</t>
  </si>
  <si>
    <t>12:0031:000465</t>
  </si>
  <si>
    <t>12:0031:000465:0003:0001:00</t>
  </si>
  <si>
    <t>104K  :873006:00:------:--</t>
  </si>
  <si>
    <t>12:0012:000492</t>
  </si>
  <si>
    <t>12:0031:000466</t>
  </si>
  <si>
    <t>12:0031:000466:0003:0001:00</t>
  </si>
  <si>
    <t>104K  :873007:00:------:--</t>
  </si>
  <si>
    <t>12:0012:000493</t>
  </si>
  <si>
    <t>12:0031:000467</t>
  </si>
  <si>
    <t>12:0031:000467:0003:0001:00</t>
  </si>
  <si>
    <t>104K  :873009:00:------:--</t>
  </si>
  <si>
    <t>12:0012:000494</t>
  </si>
  <si>
    <t>12:0031:000468</t>
  </si>
  <si>
    <t>12:0031:000468:0003:0001:00</t>
  </si>
  <si>
    <t>104K  :873010:00:------:--</t>
  </si>
  <si>
    <t>12:0012:000495</t>
  </si>
  <si>
    <t>12:0031:000469</t>
  </si>
  <si>
    <t>12:0031:000469:0003:0001:00</t>
  </si>
  <si>
    <t>104K  :873011:10:------:--</t>
  </si>
  <si>
    <t>12:0012:000496</t>
  </si>
  <si>
    <t>12:0031:000470</t>
  </si>
  <si>
    <t>12:0031:000470:0003:0001:00</t>
  </si>
  <si>
    <t>104K  :873012:20:873011:10</t>
  </si>
  <si>
    <t>12:0012:000497</t>
  </si>
  <si>
    <t>12:0031:000470:0004:0001:00</t>
  </si>
  <si>
    <t>104K  :873013:00:------:--</t>
  </si>
  <si>
    <t>12:0012:000498</t>
  </si>
  <si>
    <t>12:0031:000471</t>
  </si>
  <si>
    <t>12:0031:000471:0003:0001:00</t>
  </si>
  <si>
    <t>104K  :873014:00:------:--</t>
  </si>
  <si>
    <t>12:0012:000499</t>
  </si>
  <si>
    <t>12:0031:000472</t>
  </si>
  <si>
    <t>12:0031:000472:0003:0001:00</t>
  </si>
  <si>
    <t>104K  :873015:00:------:--</t>
  </si>
  <si>
    <t>12:0012:000500</t>
  </si>
  <si>
    <t>12:0031:000473</t>
  </si>
  <si>
    <t>12:0031:000473:0003:0001:00</t>
  </si>
  <si>
    <t>104K  :873016:00:------:--</t>
  </si>
  <si>
    <t>12:0012:000501</t>
  </si>
  <si>
    <t>12:0031:000474</t>
  </si>
  <si>
    <t>12:0031:000474:0003:0001:00</t>
  </si>
  <si>
    <t>104K  :873017:00:------:--</t>
  </si>
  <si>
    <t>12:0012:000502</t>
  </si>
  <si>
    <t>12:0031:000475</t>
  </si>
  <si>
    <t>12:0031:000475:0003:0001:00</t>
  </si>
  <si>
    <t>104K  :873018:00:------:--</t>
  </si>
  <si>
    <t>12:0012:000503</t>
  </si>
  <si>
    <t>12:0031:000476</t>
  </si>
  <si>
    <t>12:0031:000476:0003:0001:00</t>
  </si>
  <si>
    <t>104K  :873019:00:------:--</t>
  </si>
  <si>
    <t>12:0012:000504</t>
  </si>
  <si>
    <t>12:0031:000477</t>
  </si>
  <si>
    <t>12:0031:000477:0003:0001:00</t>
  </si>
  <si>
    <t>104K  :873020:00:------:--</t>
  </si>
  <si>
    <t>12:0012:000505</t>
  </si>
  <si>
    <t>12:0031:000478</t>
  </si>
  <si>
    <t>12:0031:000478:0003:0001:00</t>
  </si>
  <si>
    <t>104K  :873022:00:------:--</t>
  </si>
  <si>
    <t>12:0012:000506</t>
  </si>
  <si>
    <t>12:0031:000479</t>
  </si>
  <si>
    <t>12:0031:000479:0003:0001:00</t>
  </si>
  <si>
    <t>104K  :873023:00:------:--</t>
  </si>
  <si>
    <t>12:0012:000507</t>
  </si>
  <si>
    <t>12:0031:000480</t>
  </si>
  <si>
    <t>12:0031:000480:0003:0001:00</t>
  </si>
  <si>
    <t>104K  :873024:00:------:--</t>
  </si>
  <si>
    <t>12:0012:000508</t>
  </si>
  <si>
    <t>12:0031:000481</t>
  </si>
  <si>
    <t>12:0031:000481:0003:0001:00</t>
  </si>
  <si>
    <t>104K  :873025:00:------:--</t>
  </si>
  <si>
    <t>12:0012:000509</t>
  </si>
  <si>
    <t>12:0031:000482</t>
  </si>
  <si>
    <t>12:0031:000482:0003:0001:00</t>
  </si>
  <si>
    <t>104K  :873026:10:------:--</t>
  </si>
  <si>
    <t>12:0012:000510</t>
  </si>
  <si>
    <t>12:0031:000483</t>
  </si>
  <si>
    <t>12:0031:000483:0003:0001:00</t>
  </si>
  <si>
    <t>104K  :873027:20:873026:10</t>
  </si>
  <si>
    <t>12:0012:000511</t>
  </si>
  <si>
    <t>12:0031:000483:0004:0001:00</t>
  </si>
  <si>
    <t>104K  :873028:00:------:--</t>
  </si>
  <si>
    <t>12:0012:000512</t>
  </si>
  <si>
    <t>12:0031:000484</t>
  </si>
  <si>
    <t>12:0031:000484:0003:0001:00</t>
  </si>
  <si>
    <t>104K  :873029:00:------:--</t>
  </si>
  <si>
    <t>12:0012:000513</t>
  </si>
  <si>
    <t>12:0031:000485</t>
  </si>
  <si>
    <t>12:0031:000485:0003:0001:00</t>
  </si>
  <si>
    <t>104K  :873031:00:------:--</t>
  </si>
  <si>
    <t>12:0012:000514</t>
  </si>
  <si>
    <t>12:0031:000486</t>
  </si>
  <si>
    <t>12:0031:000486:0003:0001:00</t>
  </si>
  <si>
    <t>104K  :873032:00:------:--</t>
  </si>
  <si>
    <t>12:0012:000515</t>
  </si>
  <si>
    <t>12:0031:000487</t>
  </si>
  <si>
    <t>12:0031:000487:0003:0001:00</t>
  </si>
  <si>
    <t>104K  :873033:00:------:--</t>
  </si>
  <si>
    <t>12:0012:000516</t>
  </si>
  <si>
    <t>12:0031:000488</t>
  </si>
  <si>
    <t>12:0031:000488:0003:0001:00</t>
  </si>
  <si>
    <t>104K  :873034:00:------:--</t>
  </si>
  <si>
    <t>12:0012:000517</t>
  </si>
  <si>
    <t>12:0031:000489</t>
  </si>
  <si>
    <t>12:0031:000489:0003:0001:00</t>
  </si>
  <si>
    <t>104K  :873035:00:------:--</t>
  </si>
  <si>
    <t>12:0012:000518</t>
  </si>
  <si>
    <t>12:0031:000490</t>
  </si>
  <si>
    <t>12:0031:000490:0003:0001:00</t>
  </si>
  <si>
    <t>104K  :873036:00:------:--</t>
  </si>
  <si>
    <t>12:0012:000519</t>
  </si>
  <si>
    <t>12:0031:000491</t>
  </si>
  <si>
    <t>12:0031:000491:0003:0001:00</t>
  </si>
  <si>
    <t>104K  :873037:00:------:--</t>
  </si>
  <si>
    <t>12:0012:000520</t>
  </si>
  <si>
    <t>12:0031:000492</t>
  </si>
  <si>
    <t>12:0031:000492:0003:0001:00</t>
  </si>
  <si>
    <t>104K  :873038:00:------:--</t>
  </si>
  <si>
    <t>12:0012:000521</t>
  </si>
  <si>
    <t>12:0031:000493</t>
  </si>
  <si>
    <t>12:0031:000493:0003:0001:00</t>
  </si>
  <si>
    <t>104K  :873039:00:------:--</t>
  </si>
  <si>
    <t>12:0012:000522</t>
  </si>
  <si>
    <t>12:0031:000494</t>
  </si>
  <si>
    <t>12:0031:000494:0003:0001:00</t>
  </si>
  <si>
    <t>104K  :873040:00:------:--</t>
  </si>
  <si>
    <t>12:0012:000523</t>
  </si>
  <si>
    <t>12:0031:000495</t>
  </si>
  <si>
    <t>12:0031:000495:0003:0001:00</t>
  </si>
  <si>
    <t>104K  :873042:00:------:--</t>
  </si>
  <si>
    <t>12:0012:000524</t>
  </si>
  <si>
    <t>12:0031:000496</t>
  </si>
  <si>
    <t>12:0031:000496:0003:0001:00</t>
  </si>
  <si>
    <t>104K  :873043:00:------:--</t>
  </si>
  <si>
    <t>12:0012:000525</t>
  </si>
  <si>
    <t>12:0031:000497</t>
  </si>
  <si>
    <t>12:0031:000497:0003:0001:00</t>
  </si>
  <si>
    <t>104K  :873044:00:------:--</t>
  </si>
  <si>
    <t>12:0012:000526</t>
  </si>
  <si>
    <t>12:0031:000498</t>
  </si>
  <si>
    <t>12:0031:000498:0003:0001:00</t>
  </si>
  <si>
    <t>104K  :873045:00:------:--</t>
  </si>
  <si>
    <t>12:0012:000527</t>
  </si>
  <si>
    <t>12:0031:000499</t>
  </si>
  <si>
    <t>12:0031:000499:0003:0001:00</t>
  </si>
  <si>
    <t>104K  :873046:00:------:--</t>
  </si>
  <si>
    <t>12:0012:000528</t>
  </si>
  <si>
    <t>12:0031:000500</t>
  </si>
  <si>
    <t>12:0031:000500:0003:0001:00</t>
  </si>
  <si>
    <t>104K  :873047:10:------:--</t>
  </si>
  <si>
    <t>12:0012:000529</t>
  </si>
  <si>
    <t>12:0031:000501</t>
  </si>
  <si>
    <t>12:0031:000501:0003:0001:00</t>
  </si>
  <si>
    <t>104K  :873048:20:873047:10</t>
  </si>
  <si>
    <t>12:0012:000530</t>
  </si>
  <si>
    <t>12:0031:000501:0004:0001:00</t>
  </si>
  <si>
    <t>104K  :873049:00:------:--</t>
  </si>
  <si>
    <t>12:0012:000531</t>
  </si>
  <si>
    <t>12:0031:000502</t>
  </si>
  <si>
    <t>12:0031:000502:0003:0001:00</t>
  </si>
  <si>
    <t>104K  :873050:00:------:--</t>
  </si>
  <si>
    <t>12:0012:000532</t>
  </si>
  <si>
    <t>12:0031:000503</t>
  </si>
  <si>
    <t>12:0031:000503:0003:0001:00</t>
  </si>
  <si>
    <t>104K  :873051:00:------:--</t>
  </si>
  <si>
    <t>12:0012:000533</t>
  </si>
  <si>
    <t>12:0031:000504</t>
  </si>
  <si>
    <t>12:0031:000504:0003:0001:00</t>
  </si>
  <si>
    <t>104K  :873052:00:------:--</t>
  </si>
  <si>
    <t>12:0012:000534</t>
  </si>
  <si>
    <t>12:0031:000505</t>
  </si>
  <si>
    <t>12:0031:000505:0003:0001:00</t>
  </si>
  <si>
    <t>104K  :873053:00:------:--</t>
  </si>
  <si>
    <t>12:0012:000535</t>
  </si>
  <si>
    <t>12:0031:000506</t>
  </si>
  <si>
    <t>12:0031:000506:0003:0001:00</t>
  </si>
  <si>
    <t>104K  :873054:00:------:--</t>
  </si>
  <si>
    <t>12:0012:000536</t>
  </si>
  <si>
    <t>12:0031:000507</t>
  </si>
  <si>
    <t>12:0031:000507:0003:0001:00</t>
  </si>
  <si>
    <t>104K  :873055:00:------:--</t>
  </si>
  <si>
    <t>12:0012:000537</t>
  </si>
  <si>
    <t>12:0031:000508</t>
  </si>
  <si>
    <t>12:0031:000508:0003:0001:00</t>
  </si>
  <si>
    <t>104K  :873056:00:------:--</t>
  </si>
  <si>
    <t>12:0012:000538</t>
  </si>
  <si>
    <t>12:0031:000509</t>
  </si>
  <si>
    <t>12:0031:000509:0003:0001:00</t>
  </si>
  <si>
    <t>104K  :873057:00:------:--</t>
  </si>
  <si>
    <t>12:0012:000539</t>
  </si>
  <si>
    <t>12:0031:000510</t>
  </si>
  <si>
    <t>12:0031:000510:0003:0001:00</t>
  </si>
  <si>
    <t>104K  :873058:00:------:--</t>
  </si>
  <si>
    <t>12:0012:000540</t>
  </si>
  <si>
    <t>12:0031:000511</t>
  </si>
  <si>
    <t>12:0031:000511:0003:0001:00</t>
  </si>
  <si>
    <t>104K  :873060:00:------:--</t>
  </si>
  <si>
    <t>12:0012:000541</t>
  </si>
  <si>
    <t>12:0031:000512</t>
  </si>
  <si>
    <t>12:0031:000512:0003:0001:00</t>
  </si>
  <si>
    <t>104K  :873062:00:------:--</t>
  </si>
  <si>
    <t>12:0012:000542</t>
  </si>
  <si>
    <t>12:0031:000513</t>
  </si>
  <si>
    <t>12:0031:000513:0003:0001:00</t>
  </si>
  <si>
    <t>104K  :873063:00:------:--</t>
  </si>
  <si>
    <t>12:0012:000543</t>
  </si>
  <si>
    <t>12:0031:000514</t>
  </si>
  <si>
    <t>12:0031:000514:0003:0001:00</t>
  </si>
  <si>
    <t>104K  :873064:00:------:--</t>
  </si>
  <si>
    <t>12:0012:000544</t>
  </si>
  <si>
    <t>12:0031:000515</t>
  </si>
  <si>
    <t>12:0031:000515:0003:0001:00</t>
  </si>
  <si>
    <t>104K  :873065:00:------:--</t>
  </si>
  <si>
    <t>12:0012:000545</t>
  </si>
  <si>
    <t>12:0031:000516</t>
  </si>
  <si>
    <t>12:0031:000516:0003:0001:00</t>
  </si>
  <si>
    <t>104K  :873066:00:------:--</t>
  </si>
  <si>
    <t>12:0012:000546</t>
  </si>
  <si>
    <t>12:0031:000517</t>
  </si>
  <si>
    <t>12:0031:000517:0003:0001:00</t>
  </si>
  <si>
    <t>104K  :873067:00:------:--</t>
  </si>
  <si>
    <t>12:0012:000547</t>
  </si>
  <si>
    <t>12:0031:000518</t>
  </si>
  <si>
    <t>12:0031:000518:0003:0001:00</t>
  </si>
  <si>
    <t>104K  :873069:00:------:--</t>
  </si>
  <si>
    <t>12:0012:000548</t>
  </si>
  <si>
    <t>12:0031:000519</t>
  </si>
  <si>
    <t>12:0031:000519:0003:0001:00</t>
  </si>
  <si>
    <t>104K  :873070:10:------:--</t>
  </si>
  <si>
    <t>12:0012:000549</t>
  </si>
  <si>
    <t>12:0031:000520</t>
  </si>
  <si>
    <t>12:0031:000520:0003:0001:00</t>
  </si>
  <si>
    <t>104K  :873071:20:873070:10</t>
  </si>
  <si>
    <t>12:0012:000550</t>
  </si>
  <si>
    <t>12:0031:000520:0004:0001:00</t>
  </si>
  <si>
    <t>104K  :873072:00:------:--</t>
  </si>
  <si>
    <t>12:0012:000551</t>
  </si>
  <si>
    <t>12:0031:000521</t>
  </si>
  <si>
    <t>12:0031:000521:0003:0001:00</t>
  </si>
  <si>
    <t>104K  :873073:00:------:--</t>
  </si>
  <si>
    <t>12:0012:000552</t>
  </si>
  <si>
    <t>12:0031:000522</t>
  </si>
  <si>
    <t>12:0031:000522:0003:0001:00</t>
  </si>
  <si>
    <t>104K  :873074:00:------:--</t>
  </si>
  <si>
    <t>12:0012:000553</t>
  </si>
  <si>
    <t>12:0031:000523</t>
  </si>
  <si>
    <t>12:0031:000523:0003:0001:00</t>
  </si>
  <si>
    <t>104K  :873075:00:------:--</t>
  </si>
  <si>
    <t>12:0012:000554</t>
  </si>
  <si>
    <t>12:0031:000524</t>
  </si>
  <si>
    <t>12:0031:000524:0003:0001:00</t>
  </si>
  <si>
    <t>104K  :873076:00:------:--</t>
  </si>
  <si>
    <t>12:0012:000555</t>
  </si>
  <si>
    <t>12:0031:000525</t>
  </si>
  <si>
    <t>12:0031:000525:0003:0001:00</t>
  </si>
  <si>
    <t>104K  :873077:00:------:--</t>
  </si>
  <si>
    <t>12:0012:000556</t>
  </si>
  <si>
    <t>12:0031:000526</t>
  </si>
  <si>
    <t>12:0031:000526:0003:0001:00</t>
  </si>
  <si>
    <t>104K  :873078:00:------:--</t>
  </si>
  <si>
    <t>12:0012:000557</t>
  </si>
  <si>
    <t>12:0031:000527</t>
  </si>
  <si>
    <t>12:0031:000527:0003:0001:00</t>
  </si>
  <si>
    <t>104K  :873079:00:------:--</t>
  </si>
  <si>
    <t>12:0012:000558</t>
  </si>
  <si>
    <t>12:0031:000528</t>
  </si>
  <si>
    <t>12:0031:000528:0003:0001:00</t>
  </si>
  <si>
    <t>104K  :873080:00:------:--</t>
  </si>
  <si>
    <t>12:0012:000559</t>
  </si>
  <si>
    <t>12:0031:000529</t>
  </si>
  <si>
    <t>12:0031:000529:0003:0001:00</t>
  </si>
  <si>
    <t>104K  :873082:00:------:--</t>
  </si>
  <si>
    <t>12:0012:000560</t>
  </si>
  <si>
    <t>12:0031:000530</t>
  </si>
  <si>
    <t>12:0031:000530:0003:0001:00</t>
  </si>
  <si>
    <t>104K  :873083:00:------:--</t>
  </si>
  <si>
    <t>12:0012:000561</t>
  </si>
  <si>
    <t>12:0031:000531</t>
  </si>
  <si>
    <t>12:0031:000531:0003:0001:00</t>
  </si>
  <si>
    <t>104K  :873084:00:------:--</t>
  </si>
  <si>
    <t>12:0012:000562</t>
  </si>
  <si>
    <t>12:0031:000532</t>
  </si>
  <si>
    <t>12:0031:000532:0003:0001:00</t>
  </si>
  <si>
    <t>104K  :873085:00:------:--</t>
  </si>
  <si>
    <t>12:0012:000563</t>
  </si>
  <si>
    <t>12:0031:000533</t>
  </si>
  <si>
    <t>12:0031:000533:0003:0001:00</t>
  </si>
  <si>
    <t>104K  :873086:00:------:--</t>
  </si>
  <si>
    <t>12:0012:000564</t>
  </si>
  <si>
    <t>12:0031:000534</t>
  </si>
  <si>
    <t>12:0031:000534:0003:0001:00</t>
  </si>
  <si>
    <t>104K  :873087:00:------:--</t>
  </si>
  <si>
    <t>12:0012:000565</t>
  </si>
  <si>
    <t>12:0031:000535</t>
  </si>
  <si>
    <t>12:0031:000535:0003:0001:00</t>
  </si>
  <si>
    <t>104K  :873088:00:------:--</t>
  </si>
  <si>
    <t>12:0012:000566</t>
  </si>
  <si>
    <t>12:0031:000536</t>
  </si>
  <si>
    <t>12:0031:000536:0003:0001:00</t>
  </si>
  <si>
    <t>104K  :873089:00:------:--</t>
  </si>
  <si>
    <t>12:0012:000567</t>
  </si>
  <si>
    <t>12:0031:000537</t>
  </si>
  <si>
    <t>12:0031:000537:0003:0001:00</t>
  </si>
  <si>
    <t>104K  :873091:00:------:--</t>
  </si>
  <si>
    <t>12:0012:000568</t>
  </si>
  <si>
    <t>12:0031:000538</t>
  </si>
  <si>
    <t>12:0031:000538:0003:0001:00</t>
  </si>
  <si>
    <t>104K  :873092:10:------:--</t>
  </si>
  <si>
    <t>12:0012:000569</t>
  </si>
  <si>
    <t>12:0031:000539</t>
  </si>
  <si>
    <t>12:0031:000539:0003:0001:00</t>
  </si>
  <si>
    <t>104K  :873093:20:873092:10</t>
  </si>
  <si>
    <t>12:0012:000570</t>
  </si>
  <si>
    <t>12:0031:000539:0004:0001:00</t>
  </si>
  <si>
    <t>104K  :873094:00:------:--</t>
  </si>
  <si>
    <t>12:0012:000571</t>
  </si>
  <si>
    <t>12:0031:000540</t>
  </si>
  <si>
    <t>12:0031:000540:0003:0001:00</t>
  </si>
  <si>
    <t>104K  :873095:00:------:--</t>
  </si>
  <si>
    <t>12:0012:000572</t>
  </si>
  <si>
    <t>12:0031:000541</t>
  </si>
  <si>
    <t>12:0031:000541:0003:0001:00</t>
  </si>
  <si>
    <t>104K  :873096:00:------:--</t>
  </si>
  <si>
    <t>12:0012:000573</t>
  </si>
  <si>
    <t>12:0031:000542</t>
  </si>
  <si>
    <t>12:0031:000542:0003:0001:00</t>
  </si>
  <si>
    <t>104K  :873097:00:------:--</t>
  </si>
  <si>
    <t>12:0012:000574</t>
  </si>
  <si>
    <t>12:0031:000543</t>
  </si>
  <si>
    <t>12:0031:000543:0003:0001:00</t>
  </si>
  <si>
    <t>104K  :873098:00:------:--</t>
  </si>
  <si>
    <t>12:0012:000575</t>
  </si>
  <si>
    <t>12:0031:000544</t>
  </si>
  <si>
    <t>12:0031:000544:0003:0001:00</t>
  </si>
  <si>
    <t>104K  :873099:00:------:--</t>
  </si>
  <si>
    <t>12:0012:000576</t>
  </si>
  <si>
    <t>12:0031:000545</t>
  </si>
  <si>
    <t>12:0031:000545:0003:0001:00</t>
  </si>
  <si>
    <t>104K  :873100:00:------:--</t>
  </si>
  <si>
    <t>12:0012:000577</t>
  </si>
  <si>
    <t>12:0031:000546</t>
  </si>
  <si>
    <t>12:0031:000546:0003:0001:00</t>
  </si>
  <si>
    <t>104K  :873102:00:------:--</t>
  </si>
  <si>
    <t>12:0012:000578</t>
  </si>
  <si>
    <t>12:0031:000547</t>
  </si>
  <si>
    <t>12:0031:000547:0003:0001:00</t>
  </si>
  <si>
    <t>104K  :873103:00:------:--</t>
  </si>
  <si>
    <t>12:0012:000579</t>
  </si>
  <si>
    <t>12:0031:000548</t>
  </si>
  <si>
    <t>12:0031:000548:0003:0001:00</t>
  </si>
  <si>
    <t>104K  :873104:00:------:--</t>
  </si>
  <si>
    <t>12:0012:000580</t>
  </si>
  <si>
    <t>12:0031:000549</t>
  </si>
  <si>
    <t>12:0031:000549:0003:0001:00</t>
  </si>
  <si>
    <t>104K  :873105:00:------:--</t>
  </si>
  <si>
    <t>12:0012:000581</t>
  </si>
  <si>
    <t>12:0031:000550</t>
  </si>
  <si>
    <t>12:0031:000550:0003:0001:00</t>
  </si>
  <si>
    <t>104K  :873106:00:------:--</t>
  </si>
  <si>
    <t>12:0012:000582</t>
  </si>
  <si>
    <t>12:0031:000551</t>
  </si>
  <si>
    <t>12:0031:000551:0003:0001:00</t>
  </si>
  <si>
    <t>104K  :873107:00:------:--</t>
  </si>
  <si>
    <t>12:0012:000583</t>
  </si>
  <si>
    <t>12:0031:000552</t>
  </si>
  <si>
    <t>12:0031:000552:0003:0001:00</t>
  </si>
  <si>
    <t>104K  :873108:10:------:--</t>
  </si>
  <si>
    <t>12:0012:000584</t>
  </si>
  <si>
    <t>12:0031:000553</t>
  </si>
  <si>
    <t>12:0031:000553:0003:0001:00</t>
  </si>
  <si>
    <t>104K  :873109:20:873108:10</t>
  </si>
  <si>
    <t>12:0012:000585</t>
  </si>
  <si>
    <t>12:0031:000553:0004:0001:00</t>
  </si>
  <si>
    <t>104K  :873110:00:------:--</t>
  </si>
  <si>
    <t>12:0012:000586</t>
  </si>
  <si>
    <t>12:0031:000554</t>
  </si>
  <si>
    <t>12:0031:000554:0003:0001:00</t>
  </si>
  <si>
    <t>104K  :873112:00:------:--</t>
  </si>
  <si>
    <t>12:0012:000587</t>
  </si>
  <si>
    <t>12:0031:000555</t>
  </si>
  <si>
    <t>12:0031:000555:0003:0001:00</t>
  </si>
  <si>
    <t>104K  :873113:00:------:--</t>
  </si>
  <si>
    <t>12:0012:000588</t>
  </si>
  <si>
    <t>12:0031:000556</t>
  </si>
  <si>
    <t>12:0031:000556:0003:0001:00</t>
  </si>
  <si>
    <t>104K  :873114:00:------:--</t>
  </si>
  <si>
    <t>12:0012:000589</t>
  </si>
  <si>
    <t>12:0031:000557</t>
  </si>
  <si>
    <t>12:0031:000557:0003:0001:00</t>
  </si>
  <si>
    <t>104K  :873115:00:------:--</t>
  </si>
  <si>
    <t>12:0012:000590</t>
  </si>
  <si>
    <t>12:0031:000558</t>
  </si>
  <si>
    <t>12:0031:000558:0003:0001:00</t>
  </si>
  <si>
    <t>104K  :873116:00:------:--</t>
  </si>
  <si>
    <t>12:0012:000591</t>
  </si>
  <si>
    <t>12:0031:000559</t>
  </si>
  <si>
    <t>12:0031:000559:0003:0001:00</t>
  </si>
  <si>
    <t>104K  :873117:00:------:--</t>
  </si>
  <si>
    <t>12:0012:000592</t>
  </si>
  <si>
    <t>12:0031:000560</t>
  </si>
  <si>
    <t>12:0031:000560:0003:0001:00</t>
  </si>
  <si>
    <t>104K  :873118:00:------:--</t>
  </si>
  <si>
    <t>12:0012:000593</t>
  </si>
  <si>
    <t>12:0031:000561</t>
  </si>
  <si>
    <t>12:0031:000561:0003:0001:00</t>
  </si>
  <si>
    <t>104K  :873119:00:------:--</t>
  </si>
  <si>
    <t>12:0012:000594</t>
  </si>
  <si>
    <t>12:0031:000562</t>
  </si>
  <si>
    <t>12:0031:000562:0003:0001:00</t>
  </si>
  <si>
    <t>104K  :873120:00:------:--</t>
  </si>
  <si>
    <t>12:0012:000595</t>
  </si>
  <si>
    <t>12:0031:000563</t>
  </si>
  <si>
    <t>12:0031:000563:0003:0001:00</t>
  </si>
  <si>
    <t>104K  :873122:00:------:--</t>
  </si>
  <si>
    <t>12:0012:000596</t>
  </si>
  <si>
    <t>12:0031:000564</t>
  </si>
  <si>
    <t>12:0031:000564:0003:0001:00</t>
  </si>
  <si>
    <t>104K  :873123:00:------:--</t>
  </si>
  <si>
    <t>12:0012:000597</t>
  </si>
  <si>
    <t>12:0031:000565</t>
  </si>
  <si>
    <t>12:0031:000565:0003:0001:00</t>
  </si>
  <si>
    <t>104K  :873125:00:------:--</t>
  </si>
  <si>
    <t>12:0012:000598</t>
  </si>
  <si>
    <t>12:0031:000566</t>
  </si>
  <si>
    <t>12:0031:000566:0003:0001:00</t>
  </si>
  <si>
    <t>104K  :873126:00:------:--</t>
  </si>
  <si>
    <t>12:0012:000599</t>
  </si>
  <si>
    <t>12:0031:000567</t>
  </si>
  <si>
    <t>12:0031:000567:0003:0001:00</t>
  </si>
  <si>
    <t>104K  :873127:00:------:--</t>
  </si>
  <si>
    <t>12:0012:000600</t>
  </si>
  <si>
    <t>12:0031:000568</t>
  </si>
  <si>
    <t>12:0031:000568:0003:0001:00</t>
  </si>
  <si>
    <t>104K  :873128:00:------:--</t>
  </si>
  <si>
    <t>12:0012:000601</t>
  </si>
  <si>
    <t>12:0031:000569</t>
  </si>
  <si>
    <t>12:0031:000569:0003:0001:00</t>
  </si>
  <si>
    <t>104K  :873129:10:------:--</t>
  </si>
  <si>
    <t>12:0012:000602</t>
  </si>
  <si>
    <t>12:0031:000570</t>
  </si>
  <si>
    <t>12:0031:000570:0003:0001:00</t>
  </si>
  <si>
    <t>104K  :873130:20:873129:10</t>
  </si>
  <si>
    <t>12:0012:000603</t>
  </si>
  <si>
    <t>12:0031:000570:0004:0001:00</t>
  </si>
  <si>
    <t>104K  :873131:00:------:--</t>
  </si>
  <si>
    <t>12:0012:000604</t>
  </si>
  <si>
    <t>12:0031:000571</t>
  </si>
  <si>
    <t>12:0031:000571:0003:0001:00</t>
  </si>
  <si>
    <t>104K  :873132:00:------:--</t>
  </si>
  <si>
    <t>12:0012:000605</t>
  </si>
  <si>
    <t>12:0031:000572</t>
  </si>
  <si>
    <t>12:0031:000572:0003:0001:00</t>
  </si>
  <si>
    <t>104K  :873133:00:------:--</t>
  </si>
  <si>
    <t>12:0012:000606</t>
  </si>
  <si>
    <t>12:0031:000573</t>
  </si>
  <si>
    <t>12:0031:000573:0003:0001:00</t>
  </si>
  <si>
    <t>104K  :873134:00:------:--</t>
  </si>
  <si>
    <t>12:0012:000607</t>
  </si>
  <si>
    <t>12:0031:000574</t>
  </si>
  <si>
    <t>12:0031:000574:0003:0001:00</t>
  </si>
  <si>
    <t>104K  :873135:00:------:--</t>
  </si>
  <si>
    <t>12:0012:000608</t>
  </si>
  <si>
    <t>12:0031:000575</t>
  </si>
  <si>
    <t>12:0031:000575:0003:0001:00</t>
  </si>
  <si>
    <t>104K  :873136:00:------:--</t>
  </si>
  <si>
    <t>12:0012:000609</t>
  </si>
  <si>
    <t>12:0031:000576</t>
  </si>
  <si>
    <t>12:0031:000576:0003:0001:00</t>
  </si>
  <si>
    <t>104K  :873137:00:------:--</t>
  </si>
  <si>
    <t>12:0012:000610</t>
  </si>
  <si>
    <t>12:0031:000577</t>
  </si>
  <si>
    <t>12:0031:000577:0003:0001:00</t>
  </si>
  <si>
    <t>104K  :873138:00:------:--</t>
  </si>
  <si>
    <t>12:0012:000611</t>
  </si>
  <si>
    <t>12:0031:000578</t>
  </si>
  <si>
    <t>12:0031:000578:0003:0001:00</t>
  </si>
  <si>
    <t>104K  :873139:00:------:--</t>
  </si>
  <si>
    <t>12:0012:000612</t>
  </si>
  <si>
    <t>12:0031:000579</t>
  </si>
  <si>
    <t>12:0031:000579:0003:0001:00</t>
  </si>
  <si>
    <t>104K  :873140:00:------:--</t>
  </si>
  <si>
    <t>12:0012:000613</t>
  </si>
  <si>
    <t>12:0031:000580</t>
  </si>
  <si>
    <t>12:0031:000580:0003:0001:00</t>
  </si>
  <si>
    <t>104K  :873142:00:------:--</t>
  </si>
  <si>
    <t>12:0012:000614</t>
  </si>
  <si>
    <t>12:0031:000581</t>
  </si>
  <si>
    <t>12:0031:000581:0003:0001:00</t>
  </si>
  <si>
    <t>104K  :873143:00:------:--</t>
  </si>
  <si>
    <t>12:0012:000615</t>
  </si>
  <si>
    <t>12:0031:000582</t>
  </si>
  <si>
    <t>12:0031:000582:0003:0001:00</t>
  </si>
  <si>
    <t>104K  :873144:00:------:--</t>
  </si>
  <si>
    <t>12:0012:000616</t>
  </si>
  <si>
    <t>12:0031:000583</t>
  </si>
  <si>
    <t>12:0031:000583:0003:0001:00</t>
  </si>
  <si>
    <t>104K  :873145:00:------:--</t>
  </si>
  <si>
    <t>12:0012:000617</t>
  </si>
  <si>
    <t>12:0031:000584</t>
  </si>
  <si>
    <t>12:0031:000584:0003:0001:00</t>
  </si>
  <si>
    <t>104K  :873146:10:------:--</t>
  </si>
  <si>
    <t>12:0012:000618</t>
  </si>
  <si>
    <t>12:0031:000585</t>
  </si>
  <si>
    <t>12:0031:000585:0003:0001:00</t>
  </si>
  <si>
    <t>104K  :873147:20:873146:10</t>
  </si>
  <si>
    <t>12:0012:000619</t>
  </si>
  <si>
    <t>12:0031:000585:0004:0001:00</t>
  </si>
  <si>
    <t>104K  :873149:00:------:--</t>
  </si>
  <si>
    <t>12:0012:000620</t>
  </si>
  <si>
    <t>12:0031:000586</t>
  </si>
  <si>
    <t>12:0031:000586:0003:0001:00</t>
  </si>
  <si>
    <t>104K  :873150:00:------:--</t>
  </si>
  <si>
    <t>12:0012:000621</t>
  </si>
  <si>
    <t>12:0031:000587</t>
  </si>
  <si>
    <t>12:0031:000587:0003:0001:00</t>
  </si>
  <si>
    <t>104K  :873151:00:------:--</t>
  </si>
  <si>
    <t>12:0012:000622</t>
  </si>
  <si>
    <t>12:0031:000588</t>
  </si>
  <si>
    <t>12:0031:000588:0003:0001:00</t>
  </si>
  <si>
    <t>104K  :873152:00:------:--</t>
  </si>
  <si>
    <t>12:0012:000623</t>
  </si>
  <si>
    <t>12:0031:000589</t>
  </si>
  <si>
    <t>12:0031:000589:0003:0001:00</t>
  </si>
  <si>
    <t>104K  :873153:00:------:--</t>
  </si>
  <si>
    <t>12:0012:000624</t>
  </si>
  <si>
    <t>12:0031:000590</t>
  </si>
  <si>
    <t>12:0031:000590:0003:0001:00</t>
  </si>
  <si>
    <t>104K  :873154:00:------:--</t>
  </si>
  <si>
    <t>12:0012:000625</t>
  </si>
  <si>
    <t>12:0031:000591</t>
  </si>
  <si>
    <t>12:0031:000591:0003:0001:00</t>
  </si>
  <si>
    <t>104K  :873155:00:------:--</t>
  </si>
  <si>
    <t>12:0012:000626</t>
  </si>
  <si>
    <t>12:0031:000592</t>
  </si>
  <si>
    <t>12:0031:000592:0003:0001:00</t>
  </si>
  <si>
    <t>104K  :873156:00:------:--</t>
  </si>
  <si>
    <t>12:0012:000627</t>
  </si>
  <si>
    <t>12:0031:000593</t>
  </si>
  <si>
    <t>12:0031:000593:0003:0001:00</t>
  </si>
  <si>
    <t>104K  :873157:00:------:--</t>
  </si>
  <si>
    <t>12:0012:000628</t>
  </si>
  <si>
    <t>12:0031:000594</t>
  </si>
  <si>
    <t>12:0031:000594:0003:0001:00</t>
  </si>
  <si>
    <t>104K  :873158:00:------:--</t>
  </si>
  <si>
    <t>12:0012:000629</t>
  </si>
  <si>
    <t>12:0031:000595</t>
  </si>
  <si>
    <t>12:0031:000595:0003:0001:00</t>
  </si>
  <si>
    <t>104K  :873159:00:------:--</t>
  </si>
  <si>
    <t>12:0012:000630</t>
  </si>
  <si>
    <t>12:0031:000596</t>
  </si>
  <si>
    <t>12:0031:000596:0003:0001:00</t>
  </si>
  <si>
    <t>104K  :873160:00:------:--</t>
  </si>
  <si>
    <t>12:0012:000631</t>
  </si>
  <si>
    <t>12:0031:000597</t>
  </si>
  <si>
    <t>12:0031:000597:0003:0001:00</t>
  </si>
  <si>
    <t>104K  :873162:00:------:--</t>
  </si>
  <si>
    <t>12:0012:000632</t>
  </si>
  <si>
    <t>12:0031:000598</t>
  </si>
  <si>
    <t>12:0031:000598:0003:0001:00</t>
  </si>
  <si>
    <t>104K  :873163:00:------:--</t>
  </si>
  <si>
    <t>12:0012:000633</t>
  </si>
  <si>
    <t>12:0031:000599</t>
  </si>
  <si>
    <t>12:0031:000599:0003:0001:00</t>
  </si>
  <si>
    <t>104K  :873164:00:------:--</t>
  </si>
  <si>
    <t>12:0012:000634</t>
  </si>
  <si>
    <t>12:0031:000600</t>
  </si>
  <si>
    <t>12:0031:000600:0003:0001:00</t>
  </si>
  <si>
    <t>104K  :873165:00:------:--</t>
  </si>
  <si>
    <t>12:0012:000635</t>
  </si>
  <si>
    <t>12:0031:000601</t>
  </si>
  <si>
    <t>12:0031:000601:0003:0001:00</t>
  </si>
  <si>
    <t>104K  :873166:00:------:--</t>
  </si>
  <si>
    <t>12:0012:000636</t>
  </si>
  <si>
    <t>12:0031:000602</t>
  </si>
  <si>
    <t>12:0031:000602:0003:0001:00</t>
  </si>
  <si>
    <t>104K  :873167:00:------:--</t>
  </si>
  <si>
    <t>12:0012:000637</t>
  </si>
  <si>
    <t>12:0031:000603</t>
  </si>
  <si>
    <t>12:0031:000603:0003:0001:00</t>
  </si>
  <si>
    <t>104K  :873168:00:------:--</t>
  </si>
  <si>
    <t>12:0012:000638</t>
  </si>
  <si>
    <t>12:0031:000604</t>
  </si>
  <si>
    <t>12:0031:000604:0003:0001:00</t>
  </si>
  <si>
    <t>104K  :873169:00:------:--</t>
  </si>
  <si>
    <t>12:0012:000639</t>
  </si>
  <si>
    <t>12:0031:000605</t>
  </si>
  <si>
    <t>12:0031:000605:0003:0001:00</t>
  </si>
  <si>
    <t>104K  :873170:00:------:--</t>
  </si>
  <si>
    <t>12:0012:000640</t>
  </si>
  <si>
    <t>12:0031:000606</t>
  </si>
  <si>
    <t>12:0031:000606:0003:0001:00</t>
  </si>
  <si>
    <t>104K  :873171:00:------:--</t>
  </si>
  <si>
    <t>12:0012:000641</t>
  </si>
  <si>
    <t>12:0031:000607</t>
  </si>
  <si>
    <t>12:0031:000607:0003:0001:00</t>
  </si>
  <si>
    <t>104K  :873172:00:------:--</t>
  </si>
  <si>
    <t>12:0012:000642</t>
  </si>
  <si>
    <t>12:0031:000608</t>
  </si>
  <si>
    <t>12:0031:000608:0003:0001:00</t>
  </si>
  <si>
    <t>104K  :873173:00:------:--</t>
  </si>
  <si>
    <t>12:0012:000643</t>
  </si>
  <si>
    <t>12:0031:000609</t>
  </si>
  <si>
    <t>12:0031:000609:0003:0001:00</t>
  </si>
  <si>
    <t>104K  :873174:10:------:--</t>
  </si>
  <si>
    <t>12:0012:000644</t>
  </si>
  <si>
    <t>12:0031:000610</t>
  </si>
  <si>
    <t>12:0031:000610:0003:0001:00</t>
  </si>
  <si>
    <t>104K  :873175:20:873174:10</t>
  </si>
  <si>
    <t>12:0012:000645</t>
  </si>
  <si>
    <t>12:0031:000610:0004:0001:00</t>
  </si>
  <si>
    <t>104K  :873176:00:------:--</t>
  </si>
  <si>
    <t>12:0012:000646</t>
  </si>
  <si>
    <t>12:0031:000611</t>
  </si>
  <si>
    <t>12:0031:000611:0003:0001:00</t>
  </si>
  <si>
    <t>104K  :873177:00:------:--</t>
  </si>
  <si>
    <t>12:0012:000647</t>
  </si>
  <si>
    <t>12:0031:000612</t>
  </si>
  <si>
    <t>12:0031:000612:0003:0001:00</t>
  </si>
  <si>
    <t>104K  :873179:00:------:--</t>
  </si>
  <si>
    <t>12:0012:000648</t>
  </si>
  <si>
    <t>12:0031:000613</t>
  </si>
  <si>
    <t>12:0031:000613:0003:0001:00</t>
  </si>
  <si>
    <t>104K  :873180:00:------:--</t>
  </si>
  <si>
    <t>12:0012:000649</t>
  </si>
  <si>
    <t>12:0031:000614</t>
  </si>
  <si>
    <t>12:0031:000614:0003:0001:00</t>
  </si>
  <si>
    <t>104K  :873182:00:------:--</t>
  </si>
  <si>
    <t>12:0012:000650</t>
  </si>
  <si>
    <t>12:0031:000615</t>
  </si>
  <si>
    <t>12:0031:000615:0003:0001:00</t>
  </si>
  <si>
    <t>104K  :873183:00:------:--</t>
  </si>
  <si>
    <t>12:0012:000651</t>
  </si>
  <si>
    <t>12:0031:000616</t>
  </si>
  <si>
    <t>12:0031:000616:0003:0001:00</t>
  </si>
  <si>
    <t>104K  :873184:00:------:--</t>
  </si>
  <si>
    <t>12:0012:000652</t>
  </si>
  <si>
    <t>12:0031:000617</t>
  </si>
  <si>
    <t>12:0031:000617:0003:0001:00</t>
  </si>
  <si>
    <t>104K  :873185:00:------:--</t>
  </si>
  <si>
    <t>12:0012:000653</t>
  </si>
  <si>
    <t>12:0031:000618</t>
  </si>
  <si>
    <t>12:0031:000618:0003:0001:00</t>
  </si>
  <si>
    <t>104K  :873186:10:------:--</t>
  </si>
  <si>
    <t>12:0012:000654</t>
  </si>
  <si>
    <t>12:0031:000619</t>
  </si>
  <si>
    <t>12:0031:000619:0003:0001:00</t>
  </si>
  <si>
    <t>104K  :873187:20:873186:10</t>
  </si>
  <si>
    <t>12:0012:000655</t>
  </si>
  <si>
    <t>12:0031:000619:0004:0001:00</t>
  </si>
  <si>
    <t>104K  :873188:00:------:--</t>
  </si>
  <si>
    <t>12:0012:000656</t>
  </si>
  <si>
    <t>12:0031:000620</t>
  </si>
  <si>
    <t>12:0031:000620:0003:0001:00</t>
  </si>
  <si>
    <t>104K  :873189:00:------:--</t>
  </si>
  <si>
    <t>12:0012:000657</t>
  </si>
  <si>
    <t>12:0031:000621</t>
  </si>
  <si>
    <t>12:0031:000621:0003:0001:00</t>
  </si>
  <si>
    <t>104K  :873190:00:------:--</t>
  </si>
  <si>
    <t>12:0012:000658</t>
  </si>
  <si>
    <t>12:0031:000622</t>
  </si>
  <si>
    <t>12:0031:000622:0003:0001:00</t>
  </si>
  <si>
    <t>104K  :873191:00:------:--</t>
  </si>
  <si>
    <t>12:0012:000659</t>
  </si>
  <si>
    <t>12:0031:000623</t>
  </si>
  <si>
    <t>12:0031:000623:0003:0001:00</t>
  </si>
  <si>
    <t>104K  :873192:00:------:--</t>
  </si>
  <si>
    <t>12:0012:000660</t>
  </si>
  <si>
    <t>12:0031:000624</t>
  </si>
  <si>
    <t>12:0031:000624:0003:0001:00</t>
  </si>
  <si>
    <t>104K  :873193:00:------:--</t>
  </si>
  <si>
    <t>12:0012:000661</t>
  </si>
  <si>
    <t>12:0031:000625</t>
  </si>
  <si>
    <t>12:0031:000625:0003:0001:00</t>
  </si>
  <si>
    <t>104K  :873194:00:------:--</t>
  </si>
  <si>
    <t>12:0012:000662</t>
  </si>
  <si>
    <t>12:0031:000626</t>
  </si>
  <si>
    <t>12:0031:000626:0003:0001:00</t>
  </si>
  <si>
    <t>104K  :873195:00:------:--</t>
  </si>
  <si>
    <t>12:0012:000663</t>
  </si>
  <si>
    <t>12:0031:000627</t>
  </si>
  <si>
    <t>12:0031:000627:0003:0001:00</t>
  </si>
  <si>
    <t>104K  :873197:00:------:--</t>
  </si>
  <si>
    <t>12:0012:000664</t>
  </si>
  <si>
    <t>12:0031:000628</t>
  </si>
  <si>
    <t>12:0031:000628:0003:0001:00</t>
  </si>
  <si>
    <t>104K  :873198:00:------:--</t>
  </si>
  <si>
    <t>12:0012:000665</t>
  </si>
  <si>
    <t>12:0031:000629</t>
  </si>
  <si>
    <t>12:0031:000629:0003:0001:00</t>
  </si>
  <si>
    <t>104K  :873199:00:------:--</t>
  </si>
  <si>
    <t>12:0012:000666</t>
  </si>
  <si>
    <t>12:0031:000630</t>
  </si>
  <si>
    <t>12:0031:000630:0003:0001:00</t>
  </si>
  <si>
    <t>104K  :873200:00:------:--</t>
  </si>
  <si>
    <t>12:0012:000667</t>
  </si>
  <si>
    <t>12:0031:000631</t>
  </si>
  <si>
    <t>12:0031:000631:0003:0001:00</t>
  </si>
  <si>
    <t>104K  :873202:00:------:--</t>
  </si>
  <si>
    <t>12:0012:000668</t>
  </si>
  <si>
    <t>12:0031:000632</t>
  </si>
  <si>
    <t>12:0031:000632:0003:0001:00</t>
  </si>
  <si>
    <t>104K  :873203:00:------:--</t>
  </si>
  <si>
    <t>12:0012:000669</t>
  </si>
  <si>
    <t>12:0031:000633</t>
  </si>
  <si>
    <t>12:0031:000633:0003:0001:00</t>
  </si>
  <si>
    <t>104K  :873204:00:------:--</t>
  </si>
  <si>
    <t>12:0012:000670</t>
  </si>
  <si>
    <t>12:0031:000634</t>
  </si>
  <si>
    <t>12:0031:000634:0003:0001:00</t>
  </si>
  <si>
    <t>104K  :873205:10:------:--</t>
  </si>
  <si>
    <t>12:0012:000671</t>
  </si>
  <si>
    <t>12:0031:000635</t>
  </si>
  <si>
    <t>12:0031:000635:0003:0001:00</t>
  </si>
  <si>
    <t>104K  :873206:20:873205:10</t>
  </si>
  <si>
    <t>12:0012:000672</t>
  </si>
  <si>
    <t>12:0031:000635:0004:0001:00</t>
  </si>
  <si>
    <t>104K  :873207:00:------:--</t>
  </si>
  <si>
    <t>12:0012:000673</t>
  </si>
  <si>
    <t>12:0031:000636</t>
  </si>
  <si>
    <t>12:0031:000636:0003:0001:00</t>
  </si>
  <si>
    <t>104K  :873208:00:------:--</t>
  </si>
  <si>
    <t>12:0012:000674</t>
  </si>
  <si>
    <t>12:0031:000637</t>
  </si>
  <si>
    <t>12:0031:000637:0003:0001:00</t>
  </si>
  <si>
    <t>104K  :873209:00:------:--</t>
  </si>
  <si>
    <t>12:0012:000675</t>
  </si>
  <si>
    <t>12:0031:000638</t>
  </si>
  <si>
    <t>12:0031:000638:0003:0001:00</t>
  </si>
  <si>
    <t>104K  :873210:00:------:--</t>
  </si>
  <si>
    <t>12:0012:000676</t>
  </si>
  <si>
    <t>12:0031:000639</t>
  </si>
  <si>
    <t>12:0031:000639:0003:0001:00</t>
  </si>
  <si>
    <t>104K  :873211:00:------:--</t>
  </si>
  <si>
    <t>12:0012:000677</t>
  </si>
  <si>
    <t>12:0031:000640</t>
  </si>
  <si>
    <t>12:0031:000640:0003:0001:00</t>
  </si>
  <si>
    <t>104K  :873212:00:------:--</t>
  </si>
  <si>
    <t>12:0012:000678</t>
  </si>
  <si>
    <t>12:0031:000641</t>
  </si>
  <si>
    <t>12:0031:000641:0003:0001:00</t>
  </si>
  <si>
    <t>104K  :873214:00:------:--</t>
  </si>
  <si>
    <t>12:0012:000679</t>
  </si>
  <si>
    <t>12:0031:000642</t>
  </si>
  <si>
    <t>12:0031:000642:0003:0001:00</t>
  </si>
  <si>
    <t>104K  :873215:00:------:--</t>
  </si>
  <si>
    <t>12:0012:000680</t>
  </si>
  <si>
    <t>12:0031:000643</t>
  </si>
  <si>
    <t>12:0031:000643:0003:0001:00</t>
  </si>
  <si>
    <t>104K  :873216:00:------:--</t>
  </si>
  <si>
    <t>12:0012:000681</t>
  </si>
  <si>
    <t>12:0031:000644</t>
  </si>
  <si>
    <t>12:0031:000644:0003:0001:00</t>
  </si>
  <si>
    <t>104K  :873217:00:------:--</t>
  </si>
  <si>
    <t>12:0012:000682</t>
  </si>
  <si>
    <t>12:0031:000645</t>
  </si>
  <si>
    <t>12:0031:000645:0003:0001:00</t>
  </si>
  <si>
    <t>104K  :873218:00:------:--</t>
  </si>
  <si>
    <t>12:0012:000683</t>
  </si>
  <si>
    <t>12:0031:000646</t>
  </si>
  <si>
    <t>12:0031:000646:0003:0001:00</t>
  </si>
  <si>
    <t>104K  :873219:00:------:--</t>
  </si>
  <si>
    <t>12:0012:000684</t>
  </si>
  <si>
    <t>12:0031:000647</t>
  </si>
  <si>
    <t>12:0031:000647:0003:0001:00</t>
  </si>
  <si>
    <t>104K  :873220:00:------:--</t>
  </si>
  <si>
    <t>12:0012:000685</t>
  </si>
  <si>
    <t>12:0031:000648</t>
  </si>
  <si>
    <t>12:0031:000648:0003:0001:00</t>
  </si>
  <si>
    <t>104K  :873222:00:------:--</t>
  </si>
  <si>
    <t>12:0012:000686</t>
  </si>
  <si>
    <t>12:0031:000649</t>
  </si>
  <si>
    <t>12:0031:000649:0003:0001:00</t>
  </si>
  <si>
    <t>104K  :873223:00:------:--</t>
  </si>
  <si>
    <t>12:0012:000687</t>
  </si>
  <si>
    <t>12:0031:000650</t>
  </si>
  <si>
    <t>12:0031:000650:0003:0001:00</t>
  </si>
  <si>
    <t>104K  :873224:00:------:--</t>
  </si>
  <si>
    <t>12:0012:000688</t>
  </si>
  <si>
    <t>12:0031:000651</t>
  </si>
  <si>
    <t>12:0031:000651:0003:0001:00</t>
  </si>
  <si>
    <t>104K  :873225:00:------:--</t>
  </si>
  <si>
    <t>12:0012:000689</t>
  </si>
  <si>
    <t>12:0031:000652</t>
  </si>
  <si>
    <t>12:0031:000652:0003:0001:00</t>
  </si>
  <si>
    <t>104K  :873226:00:------:--</t>
  </si>
  <si>
    <t>12:0012:000690</t>
  </si>
  <si>
    <t>12:0031:000653</t>
  </si>
  <si>
    <t>12:0031:000653:0003:0001:00</t>
  </si>
  <si>
    <t>104K  :873227:00:------:--</t>
  </si>
  <si>
    <t>12:0012:000691</t>
  </si>
  <si>
    <t>12:0031:000654</t>
  </si>
  <si>
    <t>12:0031:000654:0003:0001:00</t>
  </si>
  <si>
    <t>104K  :873228:00:------:--</t>
  </si>
  <si>
    <t>12:0012:000692</t>
  </si>
  <si>
    <t>12:0031:000655</t>
  </si>
  <si>
    <t>12:0031:000655:0003:0001:00</t>
  </si>
  <si>
    <t>104K  :873229:00:------:--</t>
  </si>
  <si>
    <t>12:0012:000693</t>
  </si>
  <si>
    <t>12:0031:000656</t>
  </si>
  <si>
    <t>12:0031:000656:0003:0001:00</t>
  </si>
  <si>
    <t>104K  :873231:00:------:--</t>
  </si>
  <si>
    <t>12:0012:000694</t>
  </si>
  <si>
    <t>12:0031:000657</t>
  </si>
  <si>
    <t>12:0031:000657:0003:0001:00</t>
  </si>
  <si>
    <t>104K  :873232:00:------:--</t>
  </si>
  <si>
    <t>12:0012:000695</t>
  </si>
  <si>
    <t>12:0031:000658</t>
  </si>
  <si>
    <t>12:0031:000658:0003:0001:00</t>
  </si>
  <si>
    <t>104K  :873233:10:------:--</t>
  </si>
  <si>
    <t>12:0012:000696</t>
  </si>
  <si>
    <t>12:0031:000659</t>
  </si>
  <si>
    <t>12:0031:000659:0003:0001:00</t>
  </si>
  <si>
    <t>104K  :873234:20:873233:10</t>
  </si>
  <si>
    <t>12:0012:000697</t>
  </si>
  <si>
    <t>12:0031:000659:0004:0001:00</t>
  </si>
  <si>
    <t>104K  :873235:00:------:--</t>
  </si>
  <si>
    <t>12:0012:000698</t>
  </si>
  <si>
    <t>12:0031:000660</t>
  </si>
  <si>
    <t>12:0031:000660:0003:0001:00</t>
  </si>
  <si>
    <t>104K  :873236:00:------:--</t>
  </si>
  <si>
    <t>12:0012:000699</t>
  </si>
  <si>
    <t>12:0031:000661</t>
  </si>
  <si>
    <t>12:0031:000661:0003:0001:00</t>
  </si>
  <si>
    <t>104K  :873237:00:------:--</t>
  </si>
  <si>
    <t>12:0012:000700</t>
  </si>
  <si>
    <t>12:0031:000662</t>
  </si>
  <si>
    <t>12:0031:000662:0003:0001:00</t>
  </si>
  <si>
    <t>104K  :873238:00:------:--</t>
  </si>
  <si>
    <t>12:0012:000701</t>
  </si>
  <si>
    <t>12:0031:000663</t>
  </si>
  <si>
    <t>12:0031:000663:0003:0001:00</t>
  </si>
  <si>
    <t>104K  :873239:00:------:--</t>
  </si>
  <si>
    <t>12:0012:000702</t>
  </si>
  <si>
    <t>12:0031:000664</t>
  </si>
  <si>
    <t>12:0031:000664:0003:0001:00</t>
  </si>
  <si>
    <t>104K  :873240:00:------:--</t>
  </si>
  <si>
    <t>12:0012:000703</t>
  </si>
  <si>
    <t>12:0031:000665</t>
  </si>
  <si>
    <t>12:0031:000665:0003:0001:00</t>
  </si>
  <si>
    <t>104K  :873242:00:------:--</t>
  </si>
  <si>
    <t>12:0012:000704</t>
  </si>
  <si>
    <t>12:0031:000666</t>
  </si>
  <si>
    <t>12:0031:000666:0003:0001:00</t>
  </si>
  <si>
    <t>104K  :873243:00:------:--</t>
  </si>
  <si>
    <t>12:0012:000705</t>
  </si>
  <si>
    <t>12:0031:000667</t>
  </si>
  <si>
    <t>12:0031:000667:0003:0001:00</t>
  </si>
  <si>
    <t>104K  :873244:00:------:--</t>
  </si>
  <si>
    <t>12:0012:000706</t>
  </si>
  <si>
    <t>12:0031:000668</t>
  </si>
  <si>
    <t>12:0031:000668:0003:0001:00</t>
  </si>
  <si>
    <t>104K  :873245:00:------:--</t>
  </si>
  <si>
    <t>12:0012:000707</t>
  </si>
  <si>
    <t>12:0031:000669</t>
  </si>
  <si>
    <t>12:0031:000669:0003:0001:00</t>
  </si>
  <si>
    <t>104K  :873246:00:------:--</t>
  </si>
  <si>
    <t>12:0012:000708</t>
  </si>
  <si>
    <t>12:0031:000670</t>
  </si>
  <si>
    <t>12:0031:000670:0003:0001:00</t>
  </si>
  <si>
    <t>104K  :873248:00:------:--</t>
  </si>
  <si>
    <t>12:0012:000709</t>
  </si>
  <si>
    <t>12:0031:000671</t>
  </si>
  <si>
    <t>12:0031:000671:0003:0001:00</t>
  </si>
  <si>
    <t>104K  :873249:00:------:--</t>
  </si>
  <si>
    <t>12:0012:000710</t>
  </si>
  <si>
    <t>12:0031:000672</t>
  </si>
  <si>
    <t>12:0031:000672:0003:0001:00</t>
  </si>
  <si>
    <t>104K  :873250:00:------:--</t>
  </si>
  <si>
    <t>12:0012:000711</t>
  </si>
  <si>
    <t>12:0031:000673</t>
  </si>
  <si>
    <t>12:0031:000673:0003:0001:00</t>
  </si>
  <si>
    <t>104K  :873251:00:------:--</t>
  </si>
  <si>
    <t>12:0012:000712</t>
  </si>
  <si>
    <t>12:0031:000674</t>
  </si>
  <si>
    <t>12:0031:000674:0003:0001:00</t>
  </si>
  <si>
    <t>104K  :873252:00:------:--</t>
  </si>
  <si>
    <t>12:0012:000713</t>
  </si>
  <si>
    <t>12:0031:000675</t>
  </si>
  <si>
    <t>12:0031:000675:0003:0001:00</t>
  </si>
  <si>
    <t>104K  :873253:10:------:--</t>
  </si>
  <si>
    <t>12:0012:000714</t>
  </si>
  <si>
    <t>12:0031:000676</t>
  </si>
  <si>
    <t>12:0031:000676:0003:0001:00</t>
  </si>
  <si>
    <t>104K  :873254:20:873253:10</t>
  </si>
  <si>
    <t>12:0012:000715</t>
  </si>
  <si>
    <t>12:0031:000676:0004:0001:00</t>
  </si>
  <si>
    <t>104K  :873255:00:------:--</t>
  </si>
  <si>
    <t>12:0012:000716</t>
  </si>
  <si>
    <t>12:0031:000677</t>
  </si>
  <si>
    <t>12:0031:000677:0003:0001:00</t>
  </si>
  <si>
    <t>104K  :873256:00:------:--</t>
  </si>
  <si>
    <t>12:0012:000717</t>
  </si>
  <si>
    <t>12:0031:000678</t>
  </si>
  <si>
    <t>12:0031:000678:0003:0001:00</t>
  </si>
  <si>
    <t>104K  :873257:00:------:--</t>
  </si>
  <si>
    <t>12:0012:000718</t>
  </si>
  <si>
    <t>12:0031:000679</t>
  </si>
  <si>
    <t>12:0031:000679:0003:0001:00</t>
  </si>
  <si>
    <t>104K  :873258:00:------:--</t>
  </si>
  <si>
    <t>12:0012:000719</t>
  </si>
  <si>
    <t>12:0031:000680</t>
  </si>
  <si>
    <t>12:0031:000680:0003:0001:00</t>
  </si>
  <si>
    <t>104K  :873259:00:------:--</t>
  </si>
  <si>
    <t>12:0012:000720</t>
  </si>
  <si>
    <t>12:0031:000681</t>
  </si>
  <si>
    <t>12:0031:000681:0003:0001:00</t>
  </si>
  <si>
    <t>104K  :873260:00:------:--</t>
  </si>
  <si>
    <t>12:0012:000721</t>
  </si>
  <si>
    <t>12:0031:000682</t>
  </si>
  <si>
    <t>12:0031:000682:0003:0001:00</t>
  </si>
  <si>
    <t>104K  :873262:00:------:--</t>
  </si>
  <si>
    <t>12:0012:000722</t>
  </si>
  <si>
    <t>12:0031:000683</t>
  </si>
  <si>
    <t>12:0031:000683:0003:0001:00</t>
  </si>
  <si>
    <t>104K  :873263:00:------:--</t>
  </si>
  <si>
    <t>12:0012:000723</t>
  </si>
  <si>
    <t>12:0031:000684</t>
  </si>
  <si>
    <t>12:0031:000684:0003:0001:00</t>
  </si>
  <si>
    <t>104K  :873264:00:------:--</t>
  </si>
  <si>
    <t>12:0012:000724</t>
  </si>
  <si>
    <t>12:0031:000685</t>
  </si>
  <si>
    <t>12:0031:000685:0003:0001:00</t>
  </si>
  <si>
    <t>104K  :873265:00:------:--</t>
  </si>
  <si>
    <t>12:0012:000725</t>
  </si>
  <si>
    <t>12:0031:000686</t>
  </si>
  <si>
    <t>12:0031:000686:0003:0001:00</t>
  </si>
  <si>
    <t>104K  :873266:00:------:--</t>
  </si>
  <si>
    <t>12:0012:000726</t>
  </si>
  <si>
    <t>12:0031:000687</t>
  </si>
  <si>
    <t>12:0031:000687:0003:0001:00</t>
  </si>
  <si>
    <t>104K  :873267:00:------:--</t>
  </si>
  <si>
    <t>12:0012:000727</t>
  </si>
  <si>
    <t>12:0031:000688</t>
  </si>
  <si>
    <t>12:0031:000688:0003:0001:00</t>
  </si>
  <si>
    <t>104K  :873268:00:------:--</t>
  </si>
  <si>
    <t>12:0012:000728</t>
  </si>
  <si>
    <t>12:0031:000689</t>
  </si>
  <si>
    <t>12:0031:000689:0003:0001:00</t>
  </si>
  <si>
    <t>104K  :873269:00:------:--</t>
  </si>
  <si>
    <t>12:0012:000729</t>
  </si>
  <si>
    <t>12:0031:000690</t>
  </si>
  <si>
    <t>12:0031:000690:0003:0001:00</t>
  </si>
  <si>
    <t>104K  :873270:00:------:--</t>
  </si>
  <si>
    <t>12:0012:000730</t>
  </si>
  <si>
    <t>12:0031:000691</t>
  </si>
  <si>
    <t>12:0031:000691:0003:0001:00</t>
  </si>
  <si>
    <t>104K  :873271:00:------:--</t>
  </si>
  <si>
    <t>12:0012:000731</t>
  </si>
  <si>
    <t>12:0031:000692</t>
  </si>
  <si>
    <t>12:0031:000692:0003:0001:00</t>
  </si>
  <si>
    <t>104K  :873272:00:------:--</t>
  </si>
  <si>
    <t>12:0012:000732</t>
  </si>
  <si>
    <t>12:0031:000693</t>
  </si>
  <si>
    <t>12:0031:000693:0003:0001:00</t>
  </si>
  <si>
    <t>104K  :873273:00:------:--</t>
  </si>
  <si>
    <t>12:0012:000733</t>
  </si>
  <si>
    <t>12:0031:000694</t>
  </si>
  <si>
    <t>12:0031:000694:0003:0001:00</t>
  </si>
  <si>
    <t>104K  :873274:00:------:--</t>
  </si>
  <si>
    <t>12:0012:000734</t>
  </si>
  <si>
    <t>12:0031:000695</t>
  </si>
  <si>
    <t>12:0031:000695:0003:0001:00</t>
  </si>
  <si>
    <t>104K  :873275:00:------:--</t>
  </si>
  <si>
    <t>12:0012:000735</t>
  </si>
  <si>
    <t>12:0031:000696</t>
  </si>
  <si>
    <t>12:0031:000696:0003:0001:00</t>
  </si>
  <si>
    <t>104K  :873276:00:------:--</t>
  </si>
  <si>
    <t>12:0012:000736</t>
  </si>
  <si>
    <t>12:0031:000697</t>
  </si>
  <si>
    <t>12:0031:000697:0003:0001:00</t>
  </si>
  <si>
    <t>104K  :873278:10:------:--</t>
  </si>
  <si>
    <t>12:0012:000737</t>
  </si>
  <si>
    <t>12:0031:000698</t>
  </si>
  <si>
    <t>12:0031:000698:0003:0001:00</t>
  </si>
  <si>
    <t>104K  :873279:20:873278:10</t>
  </si>
  <si>
    <t>12:0012:000738</t>
  </si>
  <si>
    <t>12:0031:000698:0004:0001:00</t>
  </si>
  <si>
    <t>104K  :873280:00:------:--</t>
  </si>
  <si>
    <t>12:0012:000739</t>
  </si>
  <si>
    <t>12:0031:000699</t>
  </si>
  <si>
    <t>12:0031:000699:0003:0001:00</t>
  </si>
  <si>
    <t>104K  :873282:00:------:--</t>
  </si>
  <si>
    <t>12:0012:000740</t>
  </si>
  <si>
    <t>12:0031:000700</t>
  </si>
  <si>
    <t>12:0031:000700:0003:0001:00</t>
  </si>
  <si>
    <t>104K  :873283:00:------:--</t>
  </si>
  <si>
    <t>12:0012:000741</t>
  </si>
  <si>
    <t>12:0031:000701</t>
  </si>
  <si>
    <t>12:0031:000701:0003:0001:00</t>
  </si>
  <si>
    <t>104K  :873284:00:------:--</t>
  </si>
  <si>
    <t>12:0012:000742</t>
  </si>
  <si>
    <t>12:0031:000702</t>
  </si>
  <si>
    <t>12:0031:000702:0003:0001:00</t>
  </si>
  <si>
    <t>104K  :873285:00:------:--</t>
  </si>
  <si>
    <t>12:0012:000743</t>
  </si>
  <si>
    <t>12:0031:000703</t>
  </si>
  <si>
    <t>12:0031:000703:0003:0001:00</t>
  </si>
  <si>
    <t>104K  :873286:00:------:--</t>
  </si>
  <si>
    <t>12:0012:000744</t>
  </si>
  <si>
    <t>12:0031:000704</t>
  </si>
  <si>
    <t>12:0031:000704:0003:0001:00</t>
  </si>
  <si>
    <t>104K  :873287:00:------:--</t>
  </si>
  <si>
    <t>12:0012:000745</t>
  </si>
  <si>
    <t>12:0031:000705</t>
  </si>
  <si>
    <t>12:0031:000705:0003:0001:00</t>
  </si>
  <si>
    <t>104K  :873288:00:------:--</t>
  </si>
  <si>
    <t>12:0012:000746</t>
  </si>
  <si>
    <t>12:0031:000706</t>
  </si>
  <si>
    <t>12:0031:000706:0003:0001:00</t>
  </si>
  <si>
    <t>104K  :873289:00:------:--</t>
  </si>
  <si>
    <t>12:0012:000747</t>
  </si>
  <si>
    <t>12:0031:000707</t>
  </si>
  <si>
    <t>12:0031:000707:0003:0001:00</t>
  </si>
  <si>
    <t>104K  :873290:00:------:--</t>
  </si>
  <si>
    <t>12:0012:000748</t>
  </si>
  <si>
    <t>12:0031:000708</t>
  </si>
  <si>
    <t>12:0031:000708:0003:0001:00</t>
  </si>
  <si>
    <t>104K  :873291:00:------:--</t>
  </si>
  <si>
    <t>12:0012:000749</t>
  </si>
  <si>
    <t>12:0031:000709</t>
  </si>
  <si>
    <t>12:0031:000709:0003:0001:00</t>
  </si>
  <si>
    <t>104K  :873292:00:------:--</t>
  </si>
  <si>
    <t>12:0012:000750</t>
  </si>
  <si>
    <t>12:0031:000710</t>
  </si>
  <si>
    <t>12:0031:000710:0003:0001:00</t>
  </si>
  <si>
    <t>104K  :873293:00:------:--</t>
  </si>
  <si>
    <t>12:0012:000751</t>
  </si>
  <si>
    <t>12:0031:000711</t>
  </si>
  <si>
    <t>12:0031:000711:0003:0001:00</t>
  </si>
  <si>
    <t>104K  :873294:00:------:--</t>
  </si>
  <si>
    <t>12:0012:000752</t>
  </si>
  <si>
    <t>12:0031:000712</t>
  </si>
  <si>
    <t>12:0031:000712:0003:0001:00</t>
  </si>
  <si>
    <t>104K  :873295:00:------:--</t>
  </si>
  <si>
    <t>12:0012:000753</t>
  </si>
  <si>
    <t>12:0031:000713</t>
  </si>
  <si>
    <t>12:0031:000713:0003:0001:00</t>
  </si>
  <si>
    <t>104K  :873296:00:------:--</t>
  </si>
  <si>
    <t>12:0012:000754</t>
  </si>
  <si>
    <t>12:0031:000714</t>
  </si>
  <si>
    <t>12:0031:000714:0003:0001:00</t>
  </si>
  <si>
    <t>104K  :873297:10:------:--</t>
  </si>
  <si>
    <t>12:0012:000755</t>
  </si>
  <si>
    <t>12:0031:000715</t>
  </si>
  <si>
    <t>12:0031:000715:0003:0001:00</t>
  </si>
  <si>
    <t>104K  :873298:20:873297:10</t>
  </si>
  <si>
    <t>12:0012:000756</t>
  </si>
  <si>
    <t>12:0031:000715:0004:0001:00</t>
  </si>
  <si>
    <t>104K  :873300:00:------:--</t>
  </si>
  <si>
    <t>12:0012:000757</t>
  </si>
  <si>
    <t>12:0031:000716</t>
  </si>
  <si>
    <t>12:0031:000716:0003:0001:00</t>
  </si>
  <si>
    <t>104K  :873302:00:------:--</t>
  </si>
  <si>
    <t>12:0012:000758</t>
  </si>
  <si>
    <t>12:0031:000717</t>
  </si>
  <si>
    <t>12:0031:000717:0003:0001:00</t>
  </si>
  <si>
    <t>104K  :873303:00:------:--</t>
  </si>
  <si>
    <t>12:0012:000759</t>
  </si>
  <si>
    <t>12:0031:000718</t>
  </si>
  <si>
    <t>12:0031:000718:0003:0001:00</t>
  </si>
  <si>
    <t>104K  :873304:00:------:--</t>
  </si>
  <si>
    <t>12:0012:000760</t>
  </si>
  <si>
    <t>12:0031:000719</t>
  </si>
  <si>
    <t>12:0031:000719:0003:0001:00</t>
  </si>
  <si>
    <t>104K  :873305:00:------:--</t>
  </si>
  <si>
    <t>12:0012:000761</t>
  </si>
  <si>
    <t>12:0031:000720</t>
  </si>
  <si>
    <t>12:0031:000720:0003:0001:00</t>
  </si>
  <si>
    <t>104K  :873306:00:------:--</t>
  </si>
  <si>
    <t>12:0012:000762</t>
  </si>
  <si>
    <t>12:0031:000721</t>
  </si>
  <si>
    <t>12:0031:000721:0003:0001:00</t>
  </si>
  <si>
    <t>104K  :873307:00:------:--</t>
  </si>
  <si>
    <t>12:0012:000763</t>
  </si>
  <si>
    <t>12:0031:000722</t>
  </si>
  <si>
    <t>12:0031:000722:0003:0001:00</t>
  </si>
  <si>
    <t>104K  :873308:00:------:--</t>
  </si>
  <si>
    <t>12:0012:000764</t>
  </si>
  <si>
    <t>12:0031:000723</t>
  </si>
  <si>
    <t>12:0031:000723:0003:0001:00</t>
  </si>
  <si>
    <t>104K  :873310:00:------:--</t>
  </si>
  <si>
    <t>12:0012:000765</t>
  </si>
  <si>
    <t>12:0031:000724</t>
  </si>
  <si>
    <t>12:0031:000724:0003:0001:00</t>
  </si>
  <si>
    <t>104K  :873311:10:------:--</t>
  </si>
  <si>
    <t>12:0012:000766</t>
  </si>
  <si>
    <t>12:0031:000725</t>
  </si>
  <si>
    <t>12:0031:000725:0003:0001:00</t>
  </si>
  <si>
    <t>104K  :873312:20:873311:10</t>
  </si>
  <si>
    <t>12:0012:000767</t>
  </si>
  <si>
    <t>12:0031:000725:0004:0001:00</t>
  </si>
  <si>
    <t>104K  :873313:00:------:--</t>
  </si>
  <si>
    <t>12:0012:000768</t>
  </si>
  <si>
    <t>12:0031:000726</t>
  </si>
  <si>
    <t>12:0031:000726:0003:0001:00</t>
  </si>
  <si>
    <t>104K  :873314:00:------:--</t>
  </si>
  <si>
    <t>12:0012:000769</t>
  </si>
  <si>
    <t>12:0031:000727</t>
  </si>
  <si>
    <t>12:0031:000727:0003:0001:00</t>
  </si>
  <si>
    <t>104K  :873315:00:------:--</t>
  </si>
  <si>
    <t>12:0012:000770</t>
  </si>
  <si>
    <t>12:0031:000728</t>
  </si>
  <si>
    <t>12:0031:000728:0003:0001:00</t>
  </si>
  <si>
    <t>104K  :873316:00:------:--</t>
  </si>
  <si>
    <t>12:0012:000771</t>
  </si>
  <si>
    <t>12:0031:000729</t>
  </si>
  <si>
    <t>12:0031:000729:0003:0001:00</t>
  </si>
  <si>
    <t>104K  :873317:00:------:--</t>
  </si>
  <si>
    <t>12:0012:000772</t>
  </si>
  <si>
    <t>12:0031:000730</t>
  </si>
  <si>
    <t>12:0031:000730:0003:0001:00</t>
  </si>
  <si>
    <t>104K  :873318:00:------:--</t>
  </si>
  <si>
    <t>12:0012:000773</t>
  </si>
  <si>
    <t>12:0031:000731</t>
  </si>
  <si>
    <t>12:0031:000731:0003:0001:00</t>
  </si>
  <si>
    <t>104K  :873319:00:------:--</t>
  </si>
  <si>
    <t>12:0012:000774</t>
  </si>
  <si>
    <t>12:0031:000732</t>
  </si>
  <si>
    <t>12:0031:000732:0003:0001:00</t>
  </si>
  <si>
    <t>104K  :873320:00:------:--</t>
  </si>
  <si>
    <t>12:0012:000775</t>
  </si>
  <si>
    <t>12:0031:000733</t>
  </si>
  <si>
    <t>12:0031:000733:0003:0001:00</t>
  </si>
  <si>
    <t>104K  :873322:00:------:--</t>
  </si>
  <si>
    <t>12:0012:000776</t>
  </si>
  <si>
    <t>12:0031:000734</t>
  </si>
  <si>
    <t>12:0031:000734:0003:0001:00</t>
  </si>
  <si>
    <t>104K  :873323:00:------:--</t>
  </si>
  <si>
    <t>12:0012:000777</t>
  </si>
  <si>
    <t>12:0031:000735</t>
  </si>
  <si>
    <t>12:0031:000735:0003:0001:00</t>
  </si>
  <si>
    <t>104K  :873324:10:------:--</t>
  </si>
  <si>
    <t>12:0012:000778</t>
  </si>
  <si>
    <t>12:0031:000736</t>
  </si>
  <si>
    <t>12:0031:000736:0003:0001:00</t>
  </si>
  <si>
    <t>104K  :873325:20:873324:10</t>
  </si>
  <si>
    <t>12:0012:000779</t>
  </si>
  <si>
    <t>12:0031:000736:0004:0001:00</t>
  </si>
  <si>
    <t>104K  :873326:00:------:--</t>
  </si>
  <si>
    <t>12:0012:000780</t>
  </si>
  <si>
    <t>12:0031:000737</t>
  </si>
  <si>
    <t>12:0031:000737:0003:0001:00</t>
  </si>
  <si>
    <t>104K  :873327:00:------:--</t>
  </si>
  <si>
    <t>12:0012:000781</t>
  </si>
  <si>
    <t>12:0031:000738</t>
  </si>
  <si>
    <t>12:0031:000738:0003:0001:00</t>
  </si>
  <si>
    <t>104K  :873328:00:------:--</t>
  </si>
  <si>
    <t>12:0012:000782</t>
  </si>
  <si>
    <t>12:0031:000739</t>
  </si>
  <si>
    <t>12:0031:000739:0003:0001:00</t>
  </si>
  <si>
    <t>104K  :873329:00:------:--</t>
  </si>
  <si>
    <t>12:0012:000783</t>
  </si>
  <si>
    <t>12:0031:000740</t>
  </si>
  <si>
    <t>12:0031:000740:0003:0001:00</t>
  </si>
  <si>
    <t>104K  :873330:00:------:--</t>
  </si>
  <si>
    <t>12:0012:000784</t>
  </si>
  <si>
    <t>12:0031:000741</t>
  </si>
  <si>
    <t>12:0031:000741:0003:0001:00</t>
  </si>
  <si>
    <t>104K  :873331:00:------:--</t>
  </si>
  <si>
    <t>12:0012:000785</t>
  </si>
  <si>
    <t>12:0031:000742</t>
  </si>
  <si>
    <t>12:0031:000742:0003:0001:00</t>
  </si>
  <si>
    <t>104K  :873332:00:------:--</t>
  </si>
  <si>
    <t>12:0012:000786</t>
  </si>
  <si>
    <t>12:0031:000743</t>
  </si>
  <si>
    <t>12:0031:000743:0003:0001:00</t>
  </si>
  <si>
    <t>104K  :873333:00:------:--</t>
  </si>
  <si>
    <t>12:0012:000787</t>
  </si>
  <si>
    <t>12:0031:000744</t>
  </si>
  <si>
    <t>12:0031:000744:0003:0001:00</t>
  </si>
  <si>
    <t>104K  :873334:00:------:--</t>
  </si>
  <si>
    <t>12:0012:000788</t>
  </si>
  <si>
    <t>12:0031:000745</t>
  </si>
  <si>
    <t>12:0031:000745:0003:0001:00</t>
  </si>
  <si>
    <t>104K  :873335:00:------:--</t>
  </si>
  <si>
    <t>12:0012:000789</t>
  </si>
  <si>
    <t>12:0031:000746</t>
  </si>
  <si>
    <t>12:0031:000746:0003:0001:00</t>
  </si>
  <si>
    <t>104K  :873336:00:------:--</t>
  </si>
  <si>
    <t>12:0012:000790</t>
  </si>
  <si>
    <t>12:0031:000747</t>
  </si>
  <si>
    <t>12:0031:000747:0003:0001:00</t>
  </si>
  <si>
    <t>104K  :873337:00:------:--</t>
  </si>
  <si>
    <t>12:0012:000791</t>
  </si>
  <si>
    <t>12:0031:000748</t>
  </si>
  <si>
    <t>12:0031:000748:0003:0001:00</t>
  </si>
  <si>
    <t>104K  :873338:00:------:--</t>
  </si>
  <si>
    <t>12:0012:000792</t>
  </si>
  <si>
    <t>12:0031:000749</t>
  </si>
  <si>
    <t>12:0031:000749:0003:0001:00</t>
  </si>
  <si>
    <t>104K  :873339:00:------:--</t>
  </si>
  <si>
    <t>12:0012:000793</t>
  </si>
  <si>
    <t>12:0031:000750</t>
  </si>
  <si>
    <t>12:0031:000750:0003:0001:00</t>
  </si>
  <si>
    <t>104K  :873342:00:------:--</t>
  </si>
  <si>
    <t>12:0012:000794</t>
  </si>
  <si>
    <t>12:0031:000751</t>
  </si>
  <si>
    <t>12:0031:000751:0003:0001:00</t>
  </si>
  <si>
    <t>104K  :873343:00:------:--</t>
  </si>
  <si>
    <t>12:0012:000795</t>
  </si>
  <si>
    <t>12:0031:000752</t>
  </si>
  <si>
    <t>12:0031:000752:0003:0001:00</t>
  </si>
  <si>
    <t>104K  :873344:00:------:--</t>
  </si>
  <si>
    <t>12:0012:000796</t>
  </si>
  <si>
    <t>12:0031:000753</t>
  </si>
  <si>
    <t>12:0031:000753:0003:0001:00</t>
  </si>
  <si>
    <t>104K  :873345:00:------:--</t>
  </si>
  <si>
    <t>12:0012:000797</t>
  </si>
  <si>
    <t>12:0031:000754</t>
  </si>
  <si>
    <t>12:0031:000754:0003:0001:00</t>
  </si>
  <si>
    <t>104K  :873346:00:------:--</t>
  </si>
  <si>
    <t>12:0012:000798</t>
  </si>
  <si>
    <t>12:0031:000755</t>
  </si>
  <si>
    <t>12:0031:000755:0003:0001:00</t>
  </si>
  <si>
    <t>104K  :873347:00:------:--</t>
  </si>
  <si>
    <t>12:0012:000799</t>
  </si>
  <si>
    <t>12:0031:000756</t>
  </si>
  <si>
    <t>12:0031:000756:0003:0001:00</t>
  </si>
  <si>
    <t>104K  :873348:00:------:--</t>
  </si>
  <si>
    <t>12:0012:000800</t>
  </si>
  <si>
    <t>12:0031:000757</t>
  </si>
  <si>
    <t>12:0031:000757:0003:0001:00</t>
  </si>
  <si>
    <t>104K  :873350:00:------:--</t>
  </si>
  <si>
    <t>12:0012:000801</t>
  </si>
  <si>
    <t>12:0031:000758</t>
  </si>
  <si>
    <t>12:0031:000758:0003:0001:00</t>
  </si>
  <si>
    <t>104K  :873351:00:------:--</t>
  </si>
  <si>
    <t>12:0012:000802</t>
  </si>
  <si>
    <t>12:0031:000759</t>
  </si>
  <si>
    <t>12:0031:000759:0003:0001:00</t>
  </si>
  <si>
    <t>104K  :873352:00:------:--</t>
  </si>
  <si>
    <t>12:0012:000803</t>
  </si>
  <si>
    <t>12:0031:000760</t>
  </si>
  <si>
    <t>12:0031:000760:0003:0001:00</t>
  </si>
  <si>
    <t>104K  :873353:10:------:--</t>
  </si>
  <si>
    <t>12:0012:000804</t>
  </si>
  <si>
    <t>12:0031:000761</t>
  </si>
  <si>
    <t>12:0031:000761:0003:0001:00</t>
  </si>
  <si>
    <t>104K  :873354:20:873353:10</t>
  </si>
  <si>
    <t>12:0012:000805</t>
  </si>
  <si>
    <t>12:0031:000761:0004:0001:00</t>
  </si>
  <si>
    <t>104K  :873355:00:------:--</t>
  </si>
  <si>
    <t>12:0012:000806</t>
  </si>
  <si>
    <t>12:0031:000762</t>
  </si>
  <si>
    <t>12:0031:000762:0003:0001:00</t>
  </si>
  <si>
    <t>104K  :873356:00:------:--</t>
  </si>
  <si>
    <t>12:0012:000807</t>
  </si>
  <si>
    <t>12:0031:000763</t>
  </si>
  <si>
    <t>12:0031:000763:0003:0001:00</t>
  </si>
  <si>
    <t>104K  :873357:00:------:--</t>
  </si>
  <si>
    <t>12:0012:000808</t>
  </si>
  <si>
    <t>12:0031:000764</t>
  </si>
  <si>
    <t>12:0031:000764:0003:0001:00</t>
  </si>
  <si>
    <t>104K  :873358:00:------:--</t>
  </si>
  <si>
    <t>12:0012:000809</t>
  </si>
  <si>
    <t>12:0031:000765</t>
  </si>
  <si>
    <t>12:0031:000765:0003:0001:00</t>
  </si>
  <si>
    <t>104K  :873359:00:------:--</t>
  </si>
  <si>
    <t>12:0012:000810</t>
  </si>
  <si>
    <t>12:0031:000766</t>
  </si>
  <si>
    <t>12:0031:000766:0003:0001:00</t>
  </si>
  <si>
    <t>104K  :873360:00:------:--</t>
  </si>
  <si>
    <t>12:0012:000811</t>
  </si>
  <si>
    <t>12:0031:000767</t>
  </si>
  <si>
    <t>12:0031:000767:0003:0001:00</t>
  </si>
  <si>
    <t>104K  :873362:00:------:--</t>
  </si>
  <si>
    <t>12:0012:000812</t>
  </si>
  <si>
    <t>12:0031:000768</t>
  </si>
  <si>
    <t>12:0031:000768:0003:0001:00</t>
  </si>
  <si>
    <t>104K  :873363:00:------:--</t>
  </si>
  <si>
    <t>12:0012:000813</t>
  </si>
  <si>
    <t>12:0031:000769</t>
  </si>
  <si>
    <t>12:0031:000769:0003:0001:00</t>
  </si>
  <si>
    <t>104K  :873364:00:------:--</t>
  </si>
  <si>
    <t>12:0012:000814</t>
  </si>
  <si>
    <t>12:0031:000770</t>
  </si>
  <si>
    <t>12:0031:000770:0003:0001:00</t>
  </si>
  <si>
    <t>104K  :873365:00:------:--</t>
  </si>
  <si>
    <t>12:0012:000815</t>
  </si>
  <si>
    <t>12:0031:000771</t>
  </si>
  <si>
    <t>12:0031:000771:0003:0001:00</t>
  </si>
  <si>
    <t>104K  :873366:00:------:--</t>
  </si>
  <si>
    <t>12:0012:000816</t>
  </si>
  <si>
    <t>12:0031:000772</t>
  </si>
  <si>
    <t>12:0031:000772:0003:0001:00</t>
  </si>
  <si>
    <t>104K  :873367:00:------:--</t>
  </si>
  <si>
    <t>12:0012:000817</t>
  </si>
  <si>
    <t>12:0031:000773</t>
  </si>
  <si>
    <t>12:0031:000773:0003:0001:00</t>
  </si>
  <si>
    <t>104K  :873368:00:------:--</t>
  </si>
  <si>
    <t>12:0012:000818</t>
  </si>
  <si>
    <t>12:0031:000774</t>
  </si>
  <si>
    <t>12:0031:000774:0003:0001:00</t>
  </si>
  <si>
    <t>104K  :873369:00:------:--</t>
  </si>
  <si>
    <t>12:0012:000819</t>
  </si>
  <si>
    <t>12:0031:000775</t>
  </si>
  <si>
    <t>12:0031:000775:0003:0001:00</t>
  </si>
  <si>
    <t>104K  :873370:00:------:--</t>
  </si>
  <si>
    <t>12:0012:000820</t>
  </si>
  <si>
    <t>12:0031:000776</t>
  </si>
  <si>
    <t>12:0031:000776:0003:0001:00</t>
  </si>
  <si>
    <t>104K  :873371:00:------:--</t>
  </si>
  <si>
    <t>12:0012:000821</t>
  </si>
  <si>
    <t>12:0031:000777</t>
  </si>
  <si>
    <t>12:0031:000777:0003:0001:00</t>
  </si>
  <si>
    <t>104K  :873372:00:------:--</t>
  </si>
  <si>
    <t>12:0012:000822</t>
  </si>
  <si>
    <t>12:0031:000778</t>
  </si>
  <si>
    <t>12:0031:000778:0003:0001:00</t>
  </si>
  <si>
    <t>104K  :873373:10:------:--</t>
  </si>
  <si>
    <t>12:0012:000823</t>
  </si>
  <si>
    <t>12:0031:000779</t>
  </si>
  <si>
    <t>12:0031:000779:0003:0001:00</t>
  </si>
  <si>
    <t>104K  :873374:20:873373:10</t>
  </si>
  <si>
    <t>12:0012:000824</t>
  </si>
  <si>
    <t>12:0031:000779:0004:0001:00</t>
  </si>
  <si>
    <t>104K  :873375:00:------:--</t>
  </si>
  <si>
    <t>12:0012:000825</t>
  </si>
  <si>
    <t>12:0031:000780</t>
  </si>
  <si>
    <t>12:0031:000780:0003:0001:00</t>
  </si>
  <si>
    <t>104K  :873377:00:------:--</t>
  </si>
  <si>
    <t>12:0012:000826</t>
  </si>
  <si>
    <t>12:0031:000781</t>
  </si>
  <si>
    <t>12:0031:000781:0003:0001:00</t>
  </si>
  <si>
    <t>104K  :873378:00:------:--</t>
  </si>
  <si>
    <t>12:0012:000827</t>
  </si>
  <si>
    <t>12:0031:000782</t>
  </si>
  <si>
    <t>12:0031:000782:0003:0001:00</t>
  </si>
  <si>
    <t>104K  :873379:00:------:--</t>
  </si>
  <si>
    <t>12:0012:000828</t>
  </si>
  <si>
    <t>12:0031:000783</t>
  </si>
  <si>
    <t>12:0031:000783:0003:0001:00</t>
  </si>
  <si>
    <t>104K  :873380:00:------:--</t>
  </si>
  <si>
    <t>12:0012:000829</t>
  </si>
  <si>
    <t>12:0031:000784</t>
  </si>
  <si>
    <t>12:0031:000784:0003:0001:00</t>
  </si>
  <si>
    <t>104K  :873382:00:------:--</t>
  </si>
  <si>
    <t>12:0012:000830</t>
  </si>
  <si>
    <t>12:0031:000785</t>
  </si>
  <si>
    <t>12:0031:000785:0003:0001:00</t>
  </si>
  <si>
    <t>104K  :873383:00:------:--</t>
  </si>
  <si>
    <t>12:0012:000831</t>
  </si>
  <si>
    <t>12:0031:000786</t>
  </si>
  <si>
    <t>12:0031:000786:0003:0001:00</t>
  </si>
  <si>
    <t>104K  :873384:00:------:--</t>
  </si>
  <si>
    <t>12:0012:000832</t>
  </si>
  <si>
    <t>12:0031:000787</t>
  </si>
  <si>
    <t>12:0031:000787:0003:0001:00</t>
  </si>
  <si>
    <t>104K  :873385:00:------:--</t>
  </si>
  <si>
    <t>12:0012:000833</t>
  </si>
  <si>
    <t>12:0031:000788</t>
  </si>
  <si>
    <t>12:0031:000788:0003:0001:00</t>
  </si>
  <si>
    <t>104K  :873386:00:------:--</t>
  </si>
  <si>
    <t>12:0012:000834</t>
  </si>
  <si>
    <t>12:0031:000789</t>
  </si>
  <si>
    <t>12:0031:000789:0003:0001:00</t>
  </si>
  <si>
    <t>104K  :873387:00:------:--</t>
  </si>
  <si>
    <t>12:0012:000835</t>
  </si>
  <si>
    <t>12:0031:000790</t>
  </si>
  <si>
    <t>12:0031:000790:0003:0001:00</t>
  </si>
  <si>
    <t>104K  :873388:00:------:--</t>
  </si>
  <si>
    <t>12:0012:000836</t>
  </si>
  <si>
    <t>12:0031:000791</t>
  </si>
  <si>
    <t>12:0031:000791:0003:0001:00</t>
  </si>
  <si>
    <t>104K  :873389:00:------:--</t>
  </si>
  <si>
    <t>12:0012:000837</t>
  </si>
  <si>
    <t>12:0031:000792</t>
  </si>
  <si>
    <t>12:0031:000792:0003:0001:00</t>
  </si>
  <si>
    <t>104K  :873390:00:------:--</t>
  </si>
  <si>
    <t>12:0012:000838</t>
  </si>
  <si>
    <t>12:0031:000793</t>
  </si>
  <si>
    <t>12:0031:000793:0003:0001:00</t>
  </si>
  <si>
    <t>104K  :873392:10:------:--</t>
  </si>
  <si>
    <t>12:0012:000839</t>
  </si>
  <si>
    <t>12:0031:000794</t>
  </si>
  <si>
    <t>12:0031:000794:0003:0001:00</t>
  </si>
  <si>
    <t>104K  :873393:20:873392:10</t>
  </si>
  <si>
    <t>12:0012:000840</t>
  </si>
  <si>
    <t>12:0031:000794:0004:0001:00</t>
  </si>
  <si>
    <t>104K  :873394:00:------:--</t>
  </si>
  <si>
    <t>12:0012:000841</t>
  </si>
  <si>
    <t>12:0031:000795</t>
  </si>
  <si>
    <t>12:0031:000795:0003:0001:00</t>
  </si>
  <si>
    <t>104K  :873395:00:------:--</t>
  </si>
  <si>
    <t>12:0012:000842</t>
  </si>
  <si>
    <t>12:0031:000796</t>
  </si>
  <si>
    <t>12:0031:000796:0003:0001:00</t>
  </si>
  <si>
    <t>104K  :873396:00:------:--</t>
  </si>
  <si>
    <t>12:0012:000843</t>
  </si>
  <si>
    <t>12:0031:000797</t>
  </si>
  <si>
    <t>12:0031:000797:0003:0001:00</t>
  </si>
  <si>
    <t>104K  :873397:00:------:--</t>
  </si>
  <si>
    <t>12:0012:000844</t>
  </si>
  <si>
    <t>12:0031:000798</t>
  </si>
  <si>
    <t>12:0031:000798:0003:0001:00</t>
  </si>
  <si>
    <t>104K  :873398:00:------:--</t>
  </si>
  <si>
    <t>12:0012:000845</t>
  </si>
  <si>
    <t>12:0031:000799</t>
  </si>
  <si>
    <t>12:0031:000799:0003:0001:00</t>
  </si>
  <si>
    <t>104K  :873399:00:------:--</t>
  </si>
  <si>
    <t>12:0012:000846</t>
  </si>
  <si>
    <t>12:0031:000800</t>
  </si>
  <si>
    <t>12:0031:000800:0003:0001:00</t>
  </si>
  <si>
    <t>104K  :873400:00:------:--</t>
  </si>
  <si>
    <t>12:0012:000847</t>
  </si>
  <si>
    <t>12:0031:000801</t>
  </si>
  <si>
    <t>12:0031:000801:0003:0001:00</t>
  </si>
  <si>
    <t>104K  :873402:00:------:--</t>
  </si>
  <si>
    <t>12:0012:000848</t>
  </si>
  <si>
    <t>12:0031:000802</t>
  </si>
  <si>
    <t>12:0031:000802:0003:0001:00</t>
  </si>
  <si>
    <t>104K  :873403:00:------:--</t>
  </si>
  <si>
    <t>12:0012:000849</t>
  </si>
  <si>
    <t>12:0031:000803</t>
  </si>
  <si>
    <t>12:0031:000803:0003:0001:00</t>
  </si>
  <si>
    <t>104K  :873404:00:------:--</t>
  </si>
  <si>
    <t>12:0012:000850</t>
  </si>
  <si>
    <t>12:0031:000804</t>
  </si>
  <si>
    <t>12:0031:000804:0003:0001:00</t>
  </si>
  <si>
    <t>104K  :873405:00:------:--</t>
  </si>
  <si>
    <t>12:0012:000851</t>
  </si>
  <si>
    <t>12:0031:000805</t>
  </si>
  <si>
    <t>12:0031:000805:0003:0001:00</t>
  </si>
  <si>
    <t>104K  :873406:00:------:--</t>
  </si>
  <si>
    <t>12:0012:000852</t>
  </si>
  <si>
    <t>12:0031:000806</t>
  </si>
  <si>
    <t>12:0031:000806:0003:0001:00</t>
  </si>
  <si>
    <t>104K  :873407:00:------:--</t>
  </si>
  <si>
    <t>12:0012:000853</t>
  </si>
  <si>
    <t>12:0031:000807</t>
  </si>
  <si>
    <t>12:0031:000807:0003:0001:00</t>
  </si>
  <si>
    <t>104K  :873408:00:------:--</t>
  </si>
  <si>
    <t>12:0012:000854</t>
  </si>
  <si>
    <t>12:0031:000808</t>
  </si>
  <si>
    <t>12:0031:000808:0003:0001:00</t>
  </si>
  <si>
    <t>104K  :873409:10:------:--</t>
  </si>
  <si>
    <t>12:0012:000855</t>
  </si>
  <si>
    <t>12:0031:000809</t>
  </si>
  <si>
    <t>12:0031:000809:0003:0001:00</t>
  </si>
  <si>
    <t>104K  :873410:20:873409:10</t>
  </si>
  <si>
    <t>12:0012:000856</t>
  </si>
  <si>
    <t>12:0031:000809:0004:0001:00</t>
  </si>
  <si>
    <t>104K  :873411:00:------:--</t>
  </si>
  <si>
    <t>12:0012:000857</t>
  </si>
  <si>
    <t>12:0031:000810</t>
  </si>
  <si>
    <t>12:0031:000810:0003:0001:00</t>
  </si>
  <si>
    <t>104K  :873412:00:------:--</t>
  </si>
  <si>
    <t>12:0012:000858</t>
  </si>
  <si>
    <t>12:0031:000811</t>
  </si>
  <si>
    <t>12:0031:000811:0003:0001:00</t>
  </si>
  <si>
    <t>104K  :873413:00:------:--</t>
  </si>
  <si>
    <t>12:0012:000859</t>
  </si>
  <si>
    <t>12:0031:000812</t>
  </si>
  <si>
    <t>12:0031:000812:0003:0001:00</t>
  </si>
  <si>
    <t>104K  :873414:00:------:--</t>
  </si>
  <si>
    <t>12:0012:000860</t>
  </si>
  <si>
    <t>12:0031:000813</t>
  </si>
  <si>
    <t>12:0031:000813:0003:0001:00</t>
  </si>
  <si>
    <t>104K  :873415:00:------:--</t>
  </si>
  <si>
    <t>12:0012:000861</t>
  </si>
  <si>
    <t>12:0031:000814</t>
  </si>
  <si>
    <t>12:0031:000814:0003:0001:00</t>
  </si>
  <si>
    <t>104K  :873416:00:------:--</t>
  </si>
  <si>
    <t>12:0012:000862</t>
  </si>
  <si>
    <t>12:0031:000815</t>
  </si>
  <si>
    <t>12:0031:000815:0003:0001:00</t>
  </si>
  <si>
    <t>104K  :873417:00:------:--</t>
  </si>
  <si>
    <t>12:0012:000863</t>
  </si>
  <si>
    <t>12:0031:000816</t>
  </si>
  <si>
    <t>12:0031:000816:0003:0001:00</t>
  </si>
  <si>
    <t>104K  :873418:00:------:--</t>
  </si>
  <si>
    <t>12:0012:000864</t>
  </si>
  <si>
    <t>12:0031:000817</t>
  </si>
  <si>
    <t>12:0031:000817:0003:0001:00</t>
  </si>
  <si>
    <t>104K  :873420:00:------:--</t>
  </si>
  <si>
    <t>12:0012:000865</t>
  </si>
  <si>
    <t>12:0031:000818</t>
  </si>
  <si>
    <t>12:0031:000818:0003:0001:00</t>
  </si>
  <si>
    <t>104K  :873422:00:------:--</t>
  </si>
  <si>
    <t>12:0012:000866</t>
  </si>
  <si>
    <t>12:0031:000819</t>
  </si>
  <si>
    <t>12:0031:000819:0003:0001:00</t>
  </si>
  <si>
    <t>104K  :873423:00:------:--</t>
  </si>
  <si>
    <t>12:0012:000867</t>
  </si>
  <si>
    <t>12:0031:000820</t>
  </si>
  <si>
    <t>12:0031:000820:0003:0001:00</t>
  </si>
  <si>
    <t>104K  :873424:10:------:--</t>
  </si>
  <si>
    <t>12:0012:000868</t>
  </si>
  <si>
    <t>12:0031:000821</t>
  </si>
  <si>
    <t>12:0031:000821:0003:0001:00</t>
  </si>
  <si>
    <t>104K  :873425:20:873424:10</t>
  </si>
  <si>
    <t>12:0012:000869</t>
  </si>
  <si>
    <t>12:0031:000821:0004:0001:00</t>
  </si>
  <si>
    <t>104K  :873426:00:------:--</t>
  </si>
  <si>
    <t>12:0012:000870</t>
  </si>
  <si>
    <t>12:0031:000822</t>
  </si>
  <si>
    <t>12:0031:000822:0003:0001:00</t>
  </si>
  <si>
    <t>104K  :873427:00:------:--</t>
  </si>
  <si>
    <t>12:0012:000871</t>
  </si>
  <si>
    <t>12:0031:000823</t>
  </si>
  <si>
    <t>12:0031:000823:0003:0001:00</t>
  </si>
  <si>
    <t>104K  :873428:00:------:--</t>
  </si>
  <si>
    <t>12:0012:000872</t>
  </si>
  <si>
    <t>12:0031:000824</t>
  </si>
  <si>
    <t>12:0031:000824:0003:0001:00</t>
  </si>
  <si>
    <t>104K  :873429:00:------:--</t>
  </si>
  <si>
    <t>12:0012:000873</t>
  </si>
  <si>
    <t>12:0031:000825</t>
  </si>
  <si>
    <t>12:0031:000825:0003:0001:00</t>
  </si>
  <si>
    <t>104K  :873430:00:------:--</t>
  </si>
  <si>
    <t>12:0012:000874</t>
  </si>
  <si>
    <t>12:0031:000826</t>
  </si>
  <si>
    <t>12:0031:000826:0003:0001:00</t>
  </si>
  <si>
    <t>104K  :873431:00:------:--</t>
  </si>
  <si>
    <t>12:0012:000875</t>
  </si>
  <si>
    <t>12:0031:000827</t>
  </si>
  <si>
    <t>12:0031:000827:0003:0001:00</t>
  </si>
  <si>
    <t>104K  :873432:00:------:--</t>
  </si>
  <si>
    <t>12:0012:000876</t>
  </si>
  <si>
    <t>12:0031:000828</t>
  </si>
  <si>
    <t>12:0031:000828:0003:0001:00</t>
  </si>
  <si>
    <t>104K  :873433:00:------:--</t>
  </si>
  <si>
    <t>12:0012:000877</t>
  </si>
  <si>
    <t>12:0031:000829</t>
  </si>
  <si>
    <t>12:0031:000829:0003:0001:00</t>
  </si>
  <si>
    <t>104K  :873434:00:------:--</t>
  </si>
  <si>
    <t>12:0012:000878</t>
  </si>
  <si>
    <t>12:0031:000830</t>
  </si>
  <si>
    <t>12:0031:000830:0003:0001:00</t>
  </si>
  <si>
    <t>104K  :873435:00:------:--</t>
  </si>
  <si>
    <t>12:0012:000879</t>
  </si>
  <si>
    <t>12:0031:000831</t>
  </si>
  <si>
    <t>12:0031:000831:0003:0001:00</t>
  </si>
  <si>
    <t>104K  :873436:00:------:--</t>
  </si>
  <si>
    <t>12:0012:000880</t>
  </si>
  <si>
    <t>12:0031:000832</t>
  </si>
  <si>
    <t>12:0031:000832:0003:0001:00</t>
  </si>
  <si>
    <t>104K  :873437:00:------:--</t>
  </si>
  <si>
    <t>12:0012:000881</t>
  </si>
  <si>
    <t>12:0031:000833</t>
  </si>
  <si>
    <t>12:0031:000833:0003:0001:00</t>
  </si>
  <si>
    <t>104K  :873438:00:------:--</t>
  </si>
  <si>
    <t>12:0012:000882</t>
  </si>
  <si>
    <t>12:0031:000834</t>
  </si>
  <si>
    <t>12:0031:000834:0003:0001:00</t>
  </si>
  <si>
    <t>104K  :873440:00:------:--</t>
  </si>
  <si>
    <t>12:0012:000883</t>
  </si>
  <si>
    <t>12:0031:000835</t>
  </si>
  <si>
    <t>12:0031:000835:0003:0001:00</t>
  </si>
  <si>
    <t>104K  :873442:00:------:--</t>
  </si>
  <si>
    <t>12:0012:000884</t>
  </si>
  <si>
    <t>12:0031:000836</t>
  </si>
  <si>
    <t>12:0031:000836:0003:0001:00</t>
  </si>
  <si>
    <t>104K  :873443:00:------:--</t>
  </si>
  <si>
    <t>12:0012:000885</t>
  </si>
  <si>
    <t>12:0031:000837</t>
  </si>
  <si>
    <t>12:0031:000837:0003:0001:00</t>
  </si>
  <si>
    <t>104K  :873444:00:------:--</t>
  </si>
  <si>
    <t>12:0012:000886</t>
  </si>
  <si>
    <t>12:0031:000838</t>
  </si>
  <si>
    <t>12:0031:000838:0003:0001:00</t>
  </si>
  <si>
    <t>104K  :873445:00:------:--</t>
  </si>
  <si>
    <t>12:0012:000887</t>
  </si>
  <si>
    <t>12:0031:000839</t>
  </si>
  <si>
    <t>12:0031:000839:0003:0001:00</t>
  </si>
  <si>
    <t>104K  :873446:00:------:--</t>
  </si>
  <si>
    <t>12:0012:000888</t>
  </si>
  <si>
    <t>12:0031:000840</t>
  </si>
  <si>
    <t>12:0031:000840:0003:0001:00</t>
  </si>
  <si>
    <t>104K  :873447:00:------:--</t>
  </si>
  <si>
    <t>12:0012:000889</t>
  </si>
  <si>
    <t>12:0031:000841</t>
  </si>
  <si>
    <t>12:0031:000841:0003:0001:00</t>
  </si>
  <si>
    <t>104K  :873448:00:------:--</t>
  </si>
  <si>
    <t>12:0012:000890</t>
  </si>
  <si>
    <t>12:0031:000842</t>
  </si>
  <si>
    <t>12:0031:000842:0003:0001:00</t>
  </si>
  <si>
    <t>104K  :873450:10:------:--</t>
  </si>
  <si>
    <t>12:0012:000891</t>
  </si>
  <si>
    <t>12:0031:000843</t>
  </si>
  <si>
    <t>12:0031:000843:0003:0001:00</t>
  </si>
  <si>
    <t>104K  :873451:20:873450:10</t>
  </si>
  <si>
    <t>12:0012:000892</t>
  </si>
  <si>
    <t>12:0031:000843:0004:0001:00</t>
  </si>
  <si>
    <t>104K  :873452:00:------:--</t>
  </si>
  <si>
    <t>12:0012:000893</t>
  </si>
  <si>
    <t>12:0031:000844</t>
  </si>
  <si>
    <t>12:0031:000844:0003:0001:00</t>
  </si>
  <si>
    <t>104K  :873453:00:------:--</t>
  </si>
  <si>
    <t>12:0012:000894</t>
  </si>
  <si>
    <t>12:0031:000845</t>
  </si>
  <si>
    <t>12:0031:000845:0003:0001:00</t>
  </si>
  <si>
    <t>104K  :873454:00:------:--</t>
  </si>
  <si>
    <t>12:0012:000895</t>
  </si>
  <si>
    <t>12:0031:000846</t>
  </si>
  <si>
    <t>12:0031:000846:0003:0001:00</t>
  </si>
  <si>
    <t>104K  :873455:00:------:--</t>
  </si>
  <si>
    <t>12:0012:000896</t>
  </si>
  <si>
    <t>12:0031:000847</t>
  </si>
  <si>
    <t>12:0031:000847:0003:0001:00</t>
  </si>
  <si>
    <t>093G  :855001:80:855005:00</t>
  </si>
  <si>
    <t>21:0550:000001</t>
  </si>
  <si>
    <t>21:0179:000004</t>
  </si>
  <si>
    <t>21:0179:000004:0003:0001:02</t>
  </si>
  <si>
    <t>0041:bs__1</t>
  </si>
  <si>
    <t>093G  :855002:00:------:--</t>
  </si>
  <si>
    <t>21:0550:000002</t>
  </si>
  <si>
    <t>21:0179:000001</t>
  </si>
  <si>
    <t>21:0179:000001:0003:0001:00</t>
  </si>
  <si>
    <t>0101:s__01</t>
  </si>
  <si>
    <t>093G  :855003:00:------:--</t>
  </si>
  <si>
    <t>21:0550:000003</t>
  </si>
  <si>
    <t>21:0179:000002</t>
  </si>
  <si>
    <t>21:0179:000002:0003:0001:00</t>
  </si>
  <si>
    <t>0102:s__02</t>
  </si>
  <si>
    <t>093G  :855004:00:------:--</t>
  </si>
  <si>
    <t>21:0550:000004</t>
  </si>
  <si>
    <t>21:0179:000003</t>
  </si>
  <si>
    <t>21:0179:000003:0003:0001:00</t>
  </si>
  <si>
    <t>0103:s__03</t>
  </si>
  <si>
    <t>093G  :855005:00:------:--</t>
  </si>
  <si>
    <t>21:0550:000005</t>
  </si>
  <si>
    <t>21:0179:000004:0003:0001:01</t>
  </si>
  <si>
    <t>0042:bs__1</t>
  </si>
  <si>
    <t>093G  :855006:00:------:--</t>
  </si>
  <si>
    <t>21:0550:000006</t>
  </si>
  <si>
    <t>21:0179:000005</t>
  </si>
  <si>
    <t>21:0179:000005:0003:0001:00</t>
  </si>
  <si>
    <t>0104:s__04</t>
  </si>
  <si>
    <t>093G  :855007:00:------:--</t>
  </si>
  <si>
    <t>21:0550:000007</t>
  </si>
  <si>
    <t>21:0179:000006</t>
  </si>
  <si>
    <t>21:0179:000006:0003:0001:00</t>
  </si>
  <si>
    <t>0105:s__05</t>
  </si>
  <si>
    <t>093G  :855008:00:------:--</t>
  </si>
  <si>
    <t>21:0550:000008</t>
  </si>
  <si>
    <t>21:0179:000007</t>
  </si>
  <si>
    <t>21:0179:000007:0003:0001:00</t>
  </si>
  <si>
    <t>0106:s__06</t>
  </si>
  <si>
    <t>093G  :855009:00:------:--</t>
  </si>
  <si>
    <t>21:0550:000009</t>
  </si>
  <si>
    <t>21:0179:000008</t>
  </si>
  <si>
    <t>21:0179:000008:0003:0001:00</t>
  </si>
  <si>
    <t>0107:s__07</t>
  </si>
  <si>
    <t>093G  :855010:10:------:--</t>
  </si>
  <si>
    <t>21:0550:000010</t>
  </si>
  <si>
    <t>21:0179:000009</t>
  </si>
  <si>
    <t>21:0179:000009:0003:0001:00</t>
  </si>
  <si>
    <t>0071:ff__1</t>
  </si>
  <si>
    <t>093G  :855011:20:855010:10</t>
  </si>
  <si>
    <t>21:0550:000011</t>
  </si>
  <si>
    <t>21:0179:000009:0004:0001:00</t>
  </si>
  <si>
    <t>0072:ff__1</t>
  </si>
  <si>
    <t>093G  :855012:00:------:--</t>
  </si>
  <si>
    <t>21:0550:000012</t>
  </si>
  <si>
    <t>21:0179:000010</t>
  </si>
  <si>
    <t>21:0179:000010:0003:0001:00</t>
  </si>
  <si>
    <t>0108:s__08</t>
  </si>
  <si>
    <t>093G  :855013:00:------:--</t>
  </si>
  <si>
    <t>21:0550:000013</t>
  </si>
  <si>
    <t>21:0179:000011</t>
  </si>
  <si>
    <t>21:0179:000011:0003:0001:00</t>
  </si>
  <si>
    <t>0109:s__09</t>
  </si>
  <si>
    <t>093G  :855014:00:------:--</t>
  </si>
  <si>
    <t>21:0550:000014</t>
  </si>
  <si>
    <t>21:0179:000012</t>
  </si>
  <si>
    <t>21:0179:000012:0003:0001:00</t>
  </si>
  <si>
    <t>0110:s__10</t>
  </si>
  <si>
    <t>093G  :855015:9N:------:--</t>
  </si>
  <si>
    <t>21:0550:000015</t>
  </si>
  <si>
    <t>Control Reference</t>
  </si>
  <si>
    <t>Unspecified</t>
  </si>
  <si>
    <t>0901:R__01</t>
  </si>
  <si>
    <t>093G  :855016:00:------:--</t>
  </si>
  <si>
    <t>21:0550:000016</t>
  </si>
  <si>
    <t>21:0179:000013</t>
  </si>
  <si>
    <t>21:0179:000013:0003:0001:00</t>
  </si>
  <si>
    <t>0111:s__11</t>
  </si>
  <si>
    <t>093G  :855017:00:------:--</t>
  </si>
  <si>
    <t>21:0550:000017</t>
  </si>
  <si>
    <t>21:0179:000014</t>
  </si>
  <si>
    <t>21:0179:000014:0003:0001:00</t>
  </si>
  <si>
    <t>0112:s__12</t>
  </si>
  <si>
    <t>093G  :855018:00:------:--</t>
  </si>
  <si>
    <t>21:0550:000018</t>
  </si>
  <si>
    <t>21:0179:000015</t>
  </si>
  <si>
    <t>21:0179:000015:0003:0001:00</t>
  </si>
  <si>
    <t>0113:s__13</t>
  </si>
  <si>
    <t>093G  :855019:00:------:--</t>
  </si>
  <si>
    <t>21:0550:000019</t>
  </si>
  <si>
    <t>21:0179:000016</t>
  </si>
  <si>
    <t>21:0179:000016:0003:0001:00</t>
  </si>
  <si>
    <t>0114:s__14</t>
  </si>
  <si>
    <t>093G  :855020:00:------:--</t>
  </si>
  <si>
    <t>21:0550:000020</t>
  </si>
  <si>
    <t>21:0179:000017</t>
  </si>
  <si>
    <t>21:0179:000017:0003:0001:00</t>
  </si>
  <si>
    <t>0115:s__15</t>
  </si>
  <si>
    <t>093G  :855021:80:855022:00</t>
  </si>
  <si>
    <t>21:0550:000021</t>
  </si>
  <si>
    <t>21:0179:000018</t>
  </si>
  <si>
    <t>21:0179:000018:0003:0001:02</t>
  </si>
  <si>
    <t>093G  :855022:00:------:--</t>
  </si>
  <si>
    <t>21:0550:000022</t>
  </si>
  <si>
    <t>21:0179:000018:0003:0001:01</t>
  </si>
  <si>
    <t>093G  :855023:10:------:--</t>
  </si>
  <si>
    <t>21:0550:000023</t>
  </si>
  <si>
    <t>21:0179:000019</t>
  </si>
  <si>
    <t>21:0179:000019:0003:0001:00</t>
  </si>
  <si>
    <t>093G  :855024:20:855023:10</t>
  </si>
  <si>
    <t>21:0550:000024</t>
  </si>
  <si>
    <t>21:0179:000019:0004:0001:00</t>
  </si>
  <si>
    <t>093G  :855025:00:------:--</t>
  </si>
  <si>
    <t>21:0550:000025</t>
  </si>
  <si>
    <t>21:0179:000020</t>
  </si>
  <si>
    <t>21:0179:000020:0003:0001:00</t>
  </si>
  <si>
    <t>093G  :855026:00:------:--</t>
  </si>
  <si>
    <t>21:0550:000026</t>
  </si>
  <si>
    <t>21:0179:000021</t>
  </si>
  <si>
    <t>21:0179:000021:0003:0001:00</t>
  </si>
  <si>
    <t>093G  :855027:00:------:--</t>
  </si>
  <si>
    <t>21:0550:000027</t>
  </si>
  <si>
    <t>21:0179:000022</t>
  </si>
  <si>
    <t>21:0179:000022:0003:0001:00</t>
  </si>
  <si>
    <t>093G  :855028:00:------:--</t>
  </si>
  <si>
    <t>21:0550:000028</t>
  </si>
  <si>
    <t>21:0179:000023</t>
  </si>
  <si>
    <t>21:0179:000023:0003:0001:00</t>
  </si>
  <si>
    <t>093G  :855029:00:------:--</t>
  </si>
  <si>
    <t>21:0550:000029</t>
  </si>
  <si>
    <t>21:0179:000024</t>
  </si>
  <si>
    <t>21:0179:000024:0003:0001:00</t>
  </si>
  <si>
    <t>093G  :855030:00:------:--</t>
  </si>
  <si>
    <t>21:0550:000030</t>
  </si>
  <si>
    <t>21:0179:000025</t>
  </si>
  <si>
    <t>21:0179:000025:0003:0001:00</t>
  </si>
  <si>
    <t>093G  :855031:9N:------:--</t>
  </si>
  <si>
    <t>21:0550:000031</t>
  </si>
  <si>
    <t>093G  :855032:00:------:--</t>
  </si>
  <si>
    <t>21:0550:000032</t>
  </si>
  <si>
    <t>21:0179:000026</t>
  </si>
  <si>
    <t>21:0179:000026:0003:0001:00</t>
  </si>
  <si>
    <t>093G  :855033:00:------:--</t>
  </si>
  <si>
    <t>21:0550:000033</t>
  </si>
  <si>
    <t>21:0179:000027</t>
  </si>
  <si>
    <t>21:0179:000027:0003:0001:00</t>
  </si>
  <si>
    <t>093G  :855034:00:------:--</t>
  </si>
  <si>
    <t>21:0550:000034</t>
  </si>
  <si>
    <t>21:0179:000028</t>
  </si>
  <si>
    <t>21:0179:000028:0003:0001:00</t>
  </si>
  <si>
    <t>093G  :855035:00:------:--</t>
  </si>
  <si>
    <t>21:0550:000035</t>
  </si>
  <si>
    <t>21:0179:000029</t>
  </si>
  <si>
    <t>21:0179:000029:0003:0001:00</t>
  </si>
  <si>
    <t>093G  :855036:00:------:--</t>
  </si>
  <si>
    <t>21:0550:000036</t>
  </si>
  <si>
    <t>21:0179:000030</t>
  </si>
  <si>
    <t>21:0179:000030:0003:0001:00</t>
  </si>
  <si>
    <t>093G  :855037:00:------:--</t>
  </si>
  <si>
    <t>21:0550:000037</t>
  </si>
  <si>
    <t>21:0179:000031</t>
  </si>
  <si>
    <t>21:0179:000031:0003:0001:00</t>
  </si>
  <si>
    <t>093G  :855038:00:------:--</t>
  </si>
  <si>
    <t>21:0550:000038</t>
  </si>
  <si>
    <t>21:0179:000032</t>
  </si>
  <si>
    <t>21:0179:000032:0003:0001:00</t>
  </si>
  <si>
    <t>093G  :855039:00:------:--</t>
  </si>
  <si>
    <t>21:0550:000039</t>
  </si>
  <si>
    <t>21:0179:000033</t>
  </si>
  <si>
    <t>21:0179:000033:0003:0001:00</t>
  </si>
  <si>
    <t>093G  :855040:00:------:--</t>
  </si>
  <si>
    <t>21:0550:000040</t>
  </si>
  <si>
    <t>21:0179:000034</t>
  </si>
  <si>
    <t>21:0179:000034:0003:0001:00</t>
  </si>
  <si>
    <t>093G  :855041:80:855058:00</t>
  </si>
  <si>
    <t>21:0550:000041</t>
  </si>
  <si>
    <t>21:0179:000049</t>
  </si>
  <si>
    <t>21:0179:000049:0003:0001:02</t>
  </si>
  <si>
    <t>093G  :855042:10:------:--</t>
  </si>
  <si>
    <t>21:0550:000042</t>
  </si>
  <si>
    <t>21:0179:000035</t>
  </si>
  <si>
    <t>21:0179:000035:0003:0001:00</t>
  </si>
  <si>
    <t>093G  :855043:20:855042:10</t>
  </si>
  <si>
    <t>21:0550:000043</t>
  </si>
  <si>
    <t>21:0179:000035:0004:0001:00</t>
  </si>
  <si>
    <t>093G  :855044:00:------:--</t>
  </si>
  <si>
    <t>21:0550:000044</t>
  </si>
  <si>
    <t>21:0179:000036</t>
  </si>
  <si>
    <t>21:0179:000036:0003:0001:00</t>
  </si>
  <si>
    <t>093G  :855045:00:------:--</t>
  </si>
  <si>
    <t>21:0550:000045</t>
  </si>
  <si>
    <t>21:0179:000037</t>
  </si>
  <si>
    <t>21:0179:000037:0003:0001:00</t>
  </si>
  <si>
    <t>093G  :855046:00:------:--</t>
  </si>
  <si>
    <t>21:0550:000046</t>
  </si>
  <si>
    <t>21:0179:000038</t>
  </si>
  <si>
    <t>21:0179:000038:0003:0001:00</t>
  </si>
  <si>
    <t>093G  :855047:00:------:--</t>
  </si>
  <si>
    <t>21:0550:000047</t>
  </si>
  <si>
    <t>21:0179:000039</t>
  </si>
  <si>
    <t>21:0179:000039:0003:0001:00</t>
  </si>
  <si>
    <t>093G  :855048:00:------:--</t>
  </si>
  <si>
    <t>21:0550:000048</t>
  </si>
  <si>
    <t>21:0179:000040</t>
  </si>
  <si>
    <t>21:0179:000040:0003:0001:00</t>
  </si>
  <si>
    <t>093G  :855049:00:------:--</t>
  </si>
  <si>
    <t>21:0550:000049</t>
  </si>
  <si>
    <t>21:0179:000041</t>
  </si>
  <si>
    <t>21:0179:000041:0003:0001:00</t>
  </si>
  <si>
    <t>093G  :855050:00:------:--</t>
  </si>
  <si>
    <t>21:0550:000050</t>
  </si>
  <si>
    <t>21:0179:000042</t>
  </si>
  <si>
    <t>21:0179:000042:0003:0001:00</t>
  </si>
  <si>
    <t>093G  :855051:00:------:--</t>
  </si>
  <si>
    <t>21:0550:000051</t>
  </si>
  <si>
    <t>21:0179:000043</t>
  </si>
  <si>
    <t>21:0179:000043:0003:0001:00</t>
  </si>
  <si>
    <t>093G  :855052:00:------:--</t>
  </si>
  <si>
    <t>21:0550:000052</t>
  </si>
  <si>
    <t>21:0179:000044</t>
  </si>
  <si>
    <t>21:0179:000044:0003:0001:00</t>
  </si>
  <si>
    <t>093G  :855053:00:------:--</t>
  </si>
  <si>
    <t>21:0550:000053</t>
  </si>
  <si>
    <t>21:0179:000045</t>
  </si>
  <si>
    <t>21:0179:000045:0003:0001:00</t>
  </si>
  <si>
    <t>093G  :855054:00:------:--</t>
  </si>
  <si>
    <t>21:0550:000054</t>
  </si>
  <si>
    <t>21:0179:000046</t>
  </si>
  <si>
    <t>21:0179:000046:0003:0001:00</t>
  </si>
  <si>
    <t>093G  :855055:00:------:--</t>
  </si>
  <si>
    <t>21:0550:000055</t>
  </si>
  <si>
    <t>21:0179:000047</t>
  </si>
  <si>
    <t>21:0179:000047:0003:0001:00</t>
  </si>
  <si>
    <t>093G  :855056:00:------:--</t>
  </si>
  <si>
    <t>21:0550:000056</t>
  </si>
  <si>
    <t>21:0179:000048</t>
  </si>
  <si>
    <t>21:0179:000048:0003:0001:00</t>
  </si>
  <si>
    <t>093G  :855057:9T:------:--</t>
  </si>
  <si>
    <t>21:0550:000057</t>
  </si>
  <si>
    <t>093G  :855058:00:------:--</t>
  </si>
  <si>
    <t>21:0550:000058</t>
  </si>
  <si>
    <t>21:0179:000049:0003:0001:01</t>
  </si>
  <si>
    <t>093G  :855059:00:------:--</t>
  </si>
  <si>
    <t>21:0550:000059</t>
  </si>
  <si>
    <t>21:0179:000050</t>
  </si>
  <si>
    <t>21:0179:000050:0003:0001:00</t>
  </si>
  <si>
    <t>093G  :855060:00:------:--</t>
  </si>
  <si>
    <t>21:0550:000060</t>
  </si>
  <si>
    <t>21:0179:000051</t>
  </si>
  <si>
    <t>21:0179:000051:0003:0001:00</t>
  </si>
  <si>
    <t>093G  :855061:80:855073:00</t>
  </si>
  <si>
    <t>21:0550:000061</t>
  </si>
  <si>
    <t>21:0179:000062</t>
  </si>
  <si>
    <t>21:0179:000062:0003:0001:02</t>
  </si>
  <si>
    <t>093G  :855062:00:------:--</t>
  </si>
  <si>
    <t>21:0550:000062</t>
  </si>
  <si>
    <t>21:0179:000052</t>
  </si>
  <si>
    <t>21:0179:000052:0003:0001:00</t>
  </si>
  <si>
    <t>093G  :855063:00:------:--</t>
  </si>
  <si>
    <t>21:0550:000063</t>
  </si>
  <si>
    <t>21:0179:000053</t>
  </si>
  <si>
    <t>21:0179:000053:0003:0001:00</t>
  </si>
  <si>
    <t>093G  :855064:00:------:--</t>
  </si>
  <si>
    <t>21:0550:000064</t>
  </si>
  <si>
    <t>21:0179:000054</t>
  </si>
  <si>
    <t>21:0179:000054:0003:0001:00</t>
  </si>
  <si>
    <t>093G  :855065:00:------:--</t>
  </si>
  <si>
    <t>21:0550:000065</t>
  </si>
  <si>
    <t>21:0179:000055</t>
  </si>
  <si>
    <t>21:0179:000055:0003:0001:00</t>
  </si>
  <si>
    <t>093G  :855066:00:------:--</t>
  </si>
  <si>
    <t>21:0550:000066</t>
  </si>
  <si>
    <t>21:0179:000056</t>
  </si>
  <si>
    <t>21:0179:000056:0003:0001:00</t>
  </si>
  <si>
    <t>093G  :855067:00:------:--</t>
  </si>
  <si>
    <t>21:0550:000067</t>
  </si>
  <si>
    <t>21:0179:000057</t>
  </si>
  <si>
    <t>21:0179:000057:0003:0001:00</t>
  </si>
  <si>
    <t>093G  :855068:9T:------:--</t>
  </si>
  <si>
    <t>21:0550:000068</t>
  </si>
  <si>
    <t>093G  :855069:00:------:--</t>
  </si>
  <si>
    <t>21:0550:000069</t>
  </si>
  <si>
    <t>21:0179:000058</t>
  </si>
  <si>
    <t>21:0179:000058:0003:0001:00</t>
  </si>
  <si>
    <t>093G  :855070:00:------:--</t>
  </si>
  <si>
    <t>21:0550:000070</t>
  </si>
  <si>
    <t>21:0179:000059</t>
  </si>
  <si>
    <t>21:0179:000059:0003:0001:00</t>
  </si>
  <si>
    <t>093G  :855071:00:------:--</t>
  </si>
  <si>
    <t>21:0550:000071</t>
  </si>
  <si>
    <t>21:0179:000060</t>
  </si>
  <si>
    <t>21:0179:000060:0003:0001:00</t>
  </si>
  <si>
    <t>093G  :855072:00:------:--</t>
  </si>
  <si>
    <t>21:0550:000072</t>
  </si>
  <si>
    <t>21:0179:000061</t>
  </si>
  <si>
    <t>21:0179:000061:0003:0001:00</t>
  </si>
  <si>
    <t>093G  :855073:00:------:--</t>
  </si>
  <si>
    <t>21:0550:000073</t>
  </si>
  <si>
    <t>21:0179:000062:0003:0001:01</t>
  </si>
  <si>
    <t>093G  :855074:00:------:--</t>
  </si>
  <si>
    <t>21:0550:000074</t>
  </si>
  <si>
    <t>21:0179:000063</t>
  </si>
  <si>
    <t>21:0179:000063:0003:0001:00</t>
  </si>
  <si>
    <t>093G  :855075:00:------:--</t>
  </si>
  <si>
    <t>21:0550:000075</t>
  </si>
  <si>
    <t>21:0179:000064</t>
  </si>
  <si>
    <t>21:0179:000064:0003:0001:00</t>
  </si>
  <si>
    <t>093G  :855076:00:------:--</t>
  </si>
  <si>
    <t>21:0550:000076</t>
  </si>
  <si>
    <t>21:0179:000065</t>
  </si>
  <si>
    <t>21:0179:000065:0003:0001:00</t>
  </si>
  <si>
    <t>093G  :855077:00:------:--</t>
  </si>
  <si>
    <t>21:0550:000077</t>
  </si>
  <si>
    <t>21:0179:000066</t>
  </si>
  <si>
    <t>21:0179:000066:0003:0001:00</t>
  </si>
  <si>
    <t>093G  :855078:00:------:--</t>
  </si>
  <si>
    <t>21:0550:000078</t>
  </si>
  <si>
    <t>21:0179:000067</t>
  </si>
  <si>
    <t>21:0179:000067:0003:0001:00</t>
  </si>
  <si>
    <t>093G  :855079:10:------:--</t>
  </si>
  <si>
    <t>21:0550:000079</t>
  </si>
  <si>
    <t>21:0179:000068</t>
  </si>
  <si>
    <t>21:0179:000068:0003:0001:00</t>
  </si>
  <si>
    <t>093G  :855080:20:855079:10</t>
  </si>
  <si>
    <t>21:0550:000080</t>
  </si>
  <si>
    <t>21:0179:000068:0004:0001:00</t>
  </si>
  <si>
    <t>093G  :855081:80:855083:00</t>
  </si>
  <si>
    <t>21:0550:000081</t>
  </si>
  <si>
    <t>21:0179:000070</t>
  </si>
  <si>
    <t>21:0179:000070:0003:0001:02</t>
  </si>
  <si>
    <t>093G  :855082:00:------:--</t>
  </si>
  <si>
    <t>21:0550:000082</t>
  </si>
  <si>
    <t>21:0179:000069</t>
  </si>
  <si>
    <t>21:0179:000069:0003:0001:00</t>
  </si>
  <si>
    <t>093G  :855083:00:------:--</t>
  </si>
  <si>
    <t>21:0550:000083</t>
  </si>
  <si>
    <t>21:0179:000070:0003:0001:01</t>
  </si>
  <si>
    <t>093G  :855084:00:------:--</t>
  </si>
  <si>
    <t>21:0550:000084</t>
  </si>
  <si>
    <t>21:0179:000071</t>
  </si>
  <si>
    <t>21:0179:000071:0003:0001:00</t>
  </si>
  <si>
    <t>093G  :855085:00:------:--</t>
  </si>
  <si>
    <t>21:0550:000085</t>
  </si>
  <si>
    <t>21:0179:000072</t>
  </si>
  <si>
    <t>21:0179:000072:0003:0001:00</t>
  </si>
  <si>
    <t>093G  :855086:9V:------:--</t>
  </si>
  <si>
    <t>21:0550:000086</t>
  </si>
  <si>
    <t>093G  :855087:00:------:--</t>
  </si>
  <si>
    <t>21:0550:000087</t>
  </si>
  <si>
    <t>21:0179:000073</t>
  </si>
  <si>
    <t>21:0179:000073:0003:0001:00</t>
  </si>
  <si>
    <t>093G  :855088:00:------:--</t>
  </si>
  <si>
    <t>21:0550:000088</t>
  </si>
  <si>
    <t>21:0179:000074</t>
  </si>
  <si>
    <t>21:0179:000074:0003:0001:00</t>
  </si>
  <si>
    <t>093G  :855089:00:------:--</t>
  </si>
  <si>
    <t>21:0550:000089</t>
  </si>
  <si>
    <t>21:0179:000075</t>
  </si>
  <si>
    <t>21:0179:000075:0003:0001:00</t>
  </si>
  <si>
    <t>093G  :855090:00:------:--</t>
  </si>
  <si>
    <t>21:0550:000090</t>
  </si>
  <si>
    <t>21:0179:000076</t>
  </si>
  <si>
    <t>21:0179:000076:0003:0001:00</t>
  </si>
  <si>
    <t>093G  :855091:00:------:--</t>
  </si>
  <si>
    <t>21:0550:000091</t>
  </si>
  <si>
    <t>21:0179:000077</t>
  </si>
  <si>
    <t>21:0179:000077:0003:0001:00</t>
  </si>
  <si>
    <t>093G  :855092:10:------:--</t>
  </si>
  <si>
    <t>21:0550:000092</t>
  </si>
  <si>
    <t>21:0179:000078</t>
  </si>
  <si>
    <t>21:0179:000078:0003:0001:00</t>
  </si>
  <si>
    <t>093G  :855093:20:855092:10</t>
  </si>
  <si>
    <t>21:0550:000093</t>
  </si>
  <si>
    <t>21:0179:000078:0004:0001:00</t>
  </si>
  <si>
    <t>093G  :855094:00:------:--</t>
  </si>
  <si>
    <t>21:0550:000094</t>
  </si>
  <si>
    <t>21:0179:000079</t>
  </si>
  <si>
    <t>21:0179:000079:0003:0001:00</t>
  </si>
  <si>
    <t>093G  :855095:00:------:--</t>
  </si>
  <si>
    <t>21:0550:000095</t>
  </si>
  <si>
    <t>21:0179:000080</t>
  </si>
  <si>
    <t>21:0179:000080:0003:0001:00</t>
  </si>
  <si>
    <t>093G  :855096:00:------:--</t>
  </si>
  <si>
    <t>21:0550:000096</t>
  </si>
  <si>
    <t>21:0179:000081</t>
  </si>
  <si>
    <t>21:0179:000081:0003:0001:00</t>
  </si>
  <si>
    <t>093G  :855097:00:------:--</t>
  </si>
  <si>
    <t>21:0550:000097</t>
  </si>
  <si>
    <t>21:0179:000082</t>
  </si>
  <si>
    <t>21:0179:000082:0003:0001:00</t>
  </si>
  <si>
    <t>093G  :855098:00:------:--</t>
  </si>
  <si>
    <t>21:0550:000098</t>
  </si>
  <si>
    <t>21:0179:000083</t>
  </si>
  <si>
    <t>21:0179:000083:0003:0001:00</t>
  </si>
  <si>
    <t>093G  :855099:00:------:--</t>
  </si>
  <si>
    <t>21:0550:000099</t>
  </si>
  <si>
    <t>21:0179:000084</t>
  </si>
  <si>
    <t>21:0179:000084:0003:0001:00</t>
  </si>
  <si>
    <t>093G  :855100:00:------:--</t>
  </si>
  <si>
    <t>21:0550:000100</t>
  </si>
  <si>
    <t>21:0179:000085</t>
  </si>
  <si>
    <t>21:0179:000085:0003:0001:00</t>
  </si>
  <si>
    <t>093G  :855101:80:855120:00</t>
  </si>
  <si>
    <t>21:0550:000101</t>
  </si>
  <si>
    <t>21:0179:000102</t>
  </si>
  <si>
    <t>21:0179:000102:0003:0001:02</t>
  </si>
  <si>
    <t>093G  :855102:00:------:--</t>
  </si>
  <si>
    <t>21:0550:000102</t>
  </si>
  <si>
    <t>21:0179:000086</t>
  </si>
  <si>
    <t>21:0179:000086:0003:0001:00</t>
  </si>
  <si>
    <t>093G  :855103:10:------:--</t>
  </si>
  <si>
    <t>21:0550:000103</t>
  </si>
  <si>
    <t>21:0179:000087</t>
  </si>
  <si>
    <t>21:0179:000087:0003:0001:00</t>
  </si>
  <si>
    <t>093G  :855104:20:855103:10</t>
  </si>
  <si>
    <t>21:0550:000104</t>
  </si>
  <si>
    <t>21:0179:000087:0004:0001:00</t>
  </si>
  <si>
    <t>093G  :855105:00:------:--</t>
  </si>
  <si>
    <t>21:0550:000105</t>
  </si>
  <si>
    <t>21:0179:000088</t>
  </si>
  <si>
    <t>21:0179:000088:0003:0001:00</t>
  </si>
  <si>
    <t>093G  :855106:00:------:--</t>
  </si>
  <si>
    <t>21:0550:000106</t>
  </si>
  <si>
    <t>21:0179:000089</t>
  </si>
  <si>
    <t>21:0179:000089:0003:0001:00</t>
  </si>
  <si>
    <t>093G  :855107:00:------:--</t>
  </si>
  <si>
    <t>21:0550:000107</t>
  </si>
  <si>
    <t>21:0179:000090</t>
  </si>
  <si>
    <t>21:0179:000090:0003:0001:00</t>
  </si>
  <si>
    <t>093G  :855108:00:------:--</t>
  </si>
  <si>
    <t>21:0550:000108</t>
  </si>
  <si>
    <t>21:0179:000091</t>
  </si>
  <si>
    <t>21:0179:000091:0003:0001:00</t>
  </si>
  <si>
    <t>093G  :855109:00:------:--</t>
  </si>
  <si>
    <t>21:0550:000109</t>
  </si>
  <si>
    <t>21:0179:000092</t>
  </si>
  <si>
    <t>21:0179:000092:0003:0001:00</t>
  </si>
  <si>
    <t>093G  :855110:00:------:--</t>
  </si>
  <si>
    <t>21:0550:000110</t>
  </si>
  <si>
    <t>21:0179:000093</t>
  </si>
  <si>
    <t>21:0179:000093:0003:0001:00</t>
  </si>
  <si>
    <t>093G  :855111:00:------:--</t>
  </si>
  <si>
    <t>21:0550:000111</t>
  </si>
  <si>
    <t>21:0179:000094</t>
  </si>
  <si>
    <t>21:0179:000094:0003:0001:00</t>
  </si>
  <si>
    <t>093G  :855112:00:------:--</t>
  </si>
  <si>
    <t>21:0550:000112</t>
  </si>
  <si>
    <t>21:0179:000095</t>
  </si>
  <si>
    <t>21:0179:000095:0003:0001:00</t>
  </si>
  <si>
    <t>093G  :855113:00:------:--</t>
  </si>
  <si>
    <t>21:0550:000113</t>
  </si>
  <si>
    <t>21:0179:000096</t>
  </si>
  <si>
    <t>21:0179:000096:0003:0001:00</t>
  </si>
  <si>
    <t>093G  :855114:00:------:--</t>
  </si>
  <si>
    <t>21:0550:000114</t>
  </si>
  <si>
    <t>21:0179:000097</t>
  </si>
  <si>
    <t>21:0179:000097:0003:0001:00</t>
  </si>
  <si>
    <t>093G  :855115:9N:------:--</t>
  </si>
  <si>
    <t>21:0550:000115</t>
  </si>
  <si>
    <t>093G  :855116:00:------:--</t>
  </si>
  <si>
    <t>21:0550:000116</t>
  </si>
  <si>
    <t>21:0179:000098</t>
  </si>
  <si>
    <t>21:0179:000098:0003:0001:00</t>
  </si>
  <si>
    <t>093G  :855117:00:------:--</t>
  </si>
  <si>
    <t>21:0550:000117</t>
  </si>
  <si>
    <t>21:0179:000099</t>
  </si>
  <si>
    <t>21:0179:000099:0003:0001:00</t>
  </si>
  <si>
    <t>093G  :855118:00:------:--</t>
  </si>
  <si>
    <t>21:0550:000118</t>
  </si>
  <si>
    <t>21:0179:000100</t>
  </si>
  <si>
    <t>21:0179:000100:0003:0001:00</t>
  </si>
  <si>
    <t>093G  :855119:00:------:--</t>
  </si>
  <si>
    <t>21:0550:000119</t>
  </si>
  <si>
    <t>21:0179:000101</t>
  </si>
  <si>
    <t>21:0179:000101:0003:0001:00</t>
  </si>
  <si>
    <t>093G  :855120:00:------:--</t>
  </si>
  <si>
    <t>21:0550:000120</t>
  </si>
  <si>
    <t>21:0179:000102:0003:0001:01</t>
  </si>
  <si>
    <t>093G  :855121:80:855130:00</t>
  </si>
  <si>
    <t>21:0550:000121</t>
  </si>
  <si>
    <t>21:0179:000110</t>
  </si>
  <si>
    <t>21:0179:000110:0003:0001:02</t>
  </si>
  <si>
    <t>093G  :855122:00:------:--</t>
  </si>
  <si>
    <t>21:0550:000122</t>
  </si>
  <si>
    <t>21:0179:000103</t>
  </si>
  <si>
    <t>21:0179:000103:0003:0001:00</t>
  </si>
  <si>
    <t>093G  :855123:00:------:--</t>
  </si>
  <si>
    <t>21:0550:000123</t>
  </si>
  <si>
    <t>21:0179:000104</t>
  </si>
  <si>
    <t>21:0179:000104:0003:0001:00</t>
  </si>
  <si>
    <t>093G  :855124:00:------:--</t>
  </si>
  <si>
    <t>21:0550:000124</t>
  </si>
  <si>
    <t>21:0179:000105</t>
  </si>
  <si>
    <t>21:0179:000105:0003:0001:00</t>
  </si>
  <si>
    <t>093G  :855125:00:------:--</t>
  </si>
  <si>
    <t>21:0550:000125</t>
  </si>
  <si>
    <t>21:0179:000106</t>
  </si>
  <si>
    <t>21:0179:000106:0003:0001:00</t>
  </si>
  <si>
    <t>093G  :855126:00:------:--</t>
  </si>
  <si>
    <t>21:0550:000126</t>
  </si>
  <si>
    <t>21:0179:000107</t>
  </si>
  <si>
    <t>21:0179:000107:0003:0001:00</t>
  </si>
  <si>
    <t>093G  :855127:10:------:--</t>
  </si>
  <si>
    <t>21:0550:000127</t>
  </si>
  <si>
    <t>21:0179:000108</t>
  </si>
  <si>
    <t>21:0179:000108:0003:0001:00</t>
  </si>
  <si>
    <t>093G  :855128:20:855127:10</t>
  </si>
  <si>
    <t>21:0550:000128</t>
  </si>
  <si>
    <t>21:0179:000108:0004:0001:00</t>
  </si>
  <si>
    <t>093G  :855129:00:------:--</t>
  </si>
  <si>
    <t>21:0550:000129</t>
  </si>
  <si>
    <t>21:0179:000109</t>
  </si>
  <si>
    <t>21:0179:000109:0003:0001:00</t>
  </si>
  <si>
    <t>093G  :855130:00:------:--</t>
  </si>
  <si>
    <t>21:0550:000130</t>
  </si>
  <si>
    <t>21:0179:000110:0003:0001:01</t>
  </si>
  <si>
    <t>093G  :855131:00:------:--</t>
  </si>
  <si>
    <t>21:0550:000131</t>
  </si>
  <si>
    <t>21:0179:000111</t>
  </si>
  <si>
    <t>21:0179:000111:0003:0001:00</t>
  </si>
  <si>
    <t>093G  :855132:00:------:--</t>
  </si>
  <si>
    <t>21:0550:000132</t>
  </si>
  <si>
    <t>21:0179:000112</t>
  </si>
  <si>
    <t>21:0179:000112:0003:0001:00</t>
  </si>
  <si>
    <t>093G  :855133:00:------:--</t>
  </si>
  <si>
    <t>21:0550:000133</t>
  </si>
  <si>
    <t>21:0179:000113</t>
  </si>
  <si>
    <t>21:0179:000113:0003:0001:00</t>
  </si>
  <si>
    <t>093G  :855134:00:------:--</t>
  </si>
  <si>
    <t>21:0550:000134</t>
  </si>
  <si>
    <t>21:0179:000114</t>
  </si>
  <si>
    <t>21:0179:000114:0003:0001:00</t>
  </si>
  <si>
    <t>093G  :855135:9N:------:--</t>
  </si>
  <si>
    <t>21:0550:000135</t>
  </si>
  <si>
    <t>093G  :855136:00:------:--</t>
  </si>
  <si>
    <t>21:0550:000136</t>
  </si>
  <si>
    <t>21:0179:000115</t>
  </si>
  <si>
    <t>21:0179:000115:0003:0001:00</t>
  </si>
  <si>
    <t>093G  :855137:00:------:--</t>
  </si>
  <si>
    <t>21:0550:000137</t>
  </si>
  <si>
    <t>21:0179:000116</t>
  </si>
  <si>
    <t>21:0179:000116:0003:0001:00</t>
  </si>
  <si>
    <t>093G  :855138:00:------:--</t>
  </si>
  <si>
    <t>21:0550:000138</t>
  </si>
  <si>
    <t>21:0179:000117</t>
  </si>
  <si>
    <t>21:0179:000117:0003:0001:00</t>
  </si>
  <si>
    <t>093G  :855139:00:------:--</t>
  </si>
  <si>
    <t>21:0550:000139</t>
  </si>
  <si>
    <t>21:0179:000118</t>
  </si>
  <si>
    <t>21:0179:000118:0003:0001:00</t>
  </si>
  <si>
    <t>093G  :855140:00:------:--</t>
  </si>
  <si>
    <t>21:0550:000140</t>
  </si>
  <si>
    <t>21:0179:000119</t>
  </si>
  <si>
    <t>21:0179:000119:0003:0001:00</t>
  </si>
  <si>
    <t>093G  :855141:80:855150:00</t>
  </si>
  <si>
    <t>21:0550:000141</t>
  </si>
  <si>
    <t>21:0179:000127</t>
  </si>
  <si>
    <t>21:0179:000127:0003:0001:02</t>
  </si>
  <si>
    <t>093G  :855142:00:------:--</t>
  </si>
  <si>
    <t>21:0550:000142</t>
  </si>
  <si>
    <t>21:0179:000120</t>
  </si>
  <si>
    <t>21:0179:000120:0003:0001:00</t>
  </si>
  <si>
    <t>093G  :855143:00:------:--</t>
  </si>
  <si>
    <t>21:0550:000143</t>
  </si>
  <si>
    <t>21:0179:000121</t>
  </si>
  <si>
    <t>21:0179:000121:0003:0001:00</t>
  </si>
  <si>
    <t>093G  :855144:00:------:--</t>
  </si>
  <si>
    <t>21:0550:000144</t>
  </si>
  <si>
    <t>21:0179:000122</t>
  </si>
  <si>
    <t>21:0179:000122:0003:0001:00</t>
  </si>
  <si>
    <t>093G  :855145:00:------:--</t>
  </si>
  <si>
    <t>21:0550:000145</t>
  </si>
  <si>
    <t>21:0179:000123</t>
  </si>
  <si>
    <t>21:0179:000123:0003:0001:00</t>
  </si>
  <si>
    <t>093G  :855146:00:------:--</t>
  </si>
  <si>
    <t>21:0550:000146</t>
  </si>
  <si>
    <t>21:0179:000124</t>
  </si>
  <si>
    <t>21:0179:000124:0003:0001:00</t>
  </si>
  <si>
    <t>093G  :855147:10:------:--</t>
  </si>
  <si>
    <t>21:0550:000147</t>
  </si>
  <si>
    <t>21:0179:000125</t>
  </si>
  <si>
    <t>21:0179:000125:0003:0001:00</t>
  </si>
  <si>
    <t>093G  :855148:20:855147:10</t>
  </si>
  <si>
    <t>21:0550:000148</t>
  </si>
  <si>
    <t>21:0179:000125:0004:0001:00</t>
  </si>
  <si>
    <t>093G  :855149:00:------:--</t>
  </si>
  <si>
    <t>21:0550:000149</t>
  </si>
  <si>
    <t>21:0179:000126</t>
  </si>
  <si>
    <t>21:0179:000126:0003:0001:00</t>
  </si>
  <si>
    <t>093G  :855150:00:------:--</t>
  </si>
  <si>
    <t>21:0550:000150</t>
  </si>
  <si>
    <t>21:0179:000127:0003:0001:01</t>
  </si>
  <si>
    <t>093G  :855151:00:------:--</t>
  </si>
  <si>
    <t>21:0550:000151</t>
  </si>
  <si>
    <t>21:0179:000128</t>
  </si>
  <si>
    <t>21:0179:000128:0003:0001:00</t>
  </si>
  <si>
    <t>093G  :855152:00:------:--</t>
  </si>
  <si>
    <t>21:0550:000152</t>
  </si>
  <si>
    <t>21:0179:000129</t>
  </si>
  <si>
    <t>21:0179:000129:0003:0001:00</t>
  </si>
  <si>
    <t>093G  :855153:00:------:--</t>
  </si>
  <si>
    <t>21:0550:000153</t>
  </si>
  <si>
    <t>21:0179:000130</t>
  </si>
  <si>
    <t>21:0179:000130:0003:0001:00</t>
  </si>
  <si>
    <t>093G  :855154:00:------:--</t>
  </si>
  <si>
    <t>21:0550:000154</t>
  </si>
  <si>
    <t>21:0179:000131</t>
  </si>
  <si>
    <t>21:0179:000131:0003:0001:00</t>
  </si>
  <si>
    <t>093G  :855155:00:------:--</t>
  </si>
  <si>
    <t>21:0550:000155</t>
  </si>
  <si>
    <t>21:0179:000132</t>
  </si>
  <si>
    <t>21:0179:000132:0003:0001:00</t>
  </si>
  <si>
    <t>093G  :855156:00:------:--</t>
  </si>
  <si>
    <t>21:0550:000156</t>
  </si>
  <si>
    <t>21:0179:000133</t>
  </si>
  <si>
    <t>21:0179:000133:0003:0001:00</t>
  </si>
  <si>
    <t>093G  :855157:00:------:--</t>
  </si>
  <si>
    <t>21:0550:000157</t>
  </si>
  <si>
    <t>21:0179:000134</t>
  </si>
  <si>
    <t>21:0179:000134:0003:0001:00</t>
  </si>
  <si>
    <t>093G  :855158:00:------:--</t>
  </si>
  <si>
    <t>21:0550:000158</t>
  </si>
  <si>
    <t>21:0179:000135</t>
  </si>
  <si>
    <t>21:0179:000135:0003:0001:00</t>
  </si>
  <si>
    <t>093G  :855159:9T:------:--</t>
  </si>
  <si>
    <t>21:0550:000159</t>
  </si>
  <si>
    <t>093G  :855160:00:------:--</t>
  </si>
  <si>
    <t>21:0550:000160</t>
  </si>
  <si>
    <t>21:0179:000136</t>
  </si>
  <si>
    <t>21:0179:000136:0003:0001:00</t>
  </si>
  <si>
    <t>093G  :855161:80:855166:00</t>
  </si>
  <si>
    <t>21:0550:000161</t>
  </si>
  <si>
    <t>21:0179:000140</t>
  </si>
  <si>
    <t>21:0179:000140:0003:0001:02</t>
  </si>
  <si>
    <t>093G  :855162:10:------:--</t>
  </si>
  <si>
    <t>21:0550:000162</t>
  </si>
  <si>
    <t>21:0179:000137</t>
  </si>
  <si>
    <t>21:0179:000137:0003:0001:00</t>
  </si>
  <si>
    <t>093G  :855163:20:855162:10</t>
  </si>
  <si>
    <t>21:0550:000163</t>
  </si>
  <si>
    <t>21:0179:000137:0004:0001:00</t>
  </si>
  <si>
    <t>093G  :855164:00:------:--</t>
  </si>
  <si>
    <t>21:0550:000164</t>
  </si>
  <si>
    <t>21:0179:000138</t>
  </si>
  <si>
    <t>21:0179:000138:0003:0001:00</t>
  </si>
  <si>
    <t>093G  :855165:00:------:--</t>
  </si>
  <si>
    <t>21:0550:000165</t>
  </si>
  <si>
    <t>21:0179:000139</t>
  </si>
  <si>
    <t>21:0179:000139:0003:0001:00</t>
  </si>
  <si>
    <t>093G  :855166:00:------:--</t>
  </si>
  <si>
    <t>21:0550:000166</t>
  </si>
  <si>
    <t>21:0179:000140:0003:0001:01</t>
  </si>
  <si>
    <t>093G  :855167:00:------:--</t>
  </si>
  <si>
    <t>21:0550:000167</t>
  </si>
  <si>
    <t>21:0179:000141</t>
  </si>
  <si>
    <t>21:0179:000141:0003:0001:00</t>
  </si>
  <si>
    <t>093G  :855168:00:------:--</t>
  </si>
  <si>
    <t>21:0550:000168</t>
  </si>
  <si>
    <t>21:0179:000142</t>
  </si>
  <si>
    <t>21:0179:000142:0003:0001:00</t>
  </si>
  <si>
    <t>093G  :855169:00:------:--</t>
  </si>
  <si>
    <t>21:0550:000169</t>
  </si>
  <si>
    <t>21:0179:000143</t>
  </si>
  <si>
    <t>21:0179:000143:0003:0001:00</t>
  </si>
  <si>
    <t>093G  :855170:00:------:--</t>
  </si>
  <si>
    <t>21:0550:000170</t>
  </si>
  <si>
    <t>21:0179:000144</t>
  </si>
  <si>
    <t>21:0179:000144:0003:0001:00</t>
  </si>
  <si>
    <t>093G  :855171:00:------:--</t>
  </si>
  <si>
    <t>21:0550:000171</t>
  </si>
  <si>
    <t>21:0179:000145</t>
  </si>
  <si>
    <t>21:0179:000145:0003:0001:00</t>
  </si>
  <si>
    <t>093G  :855172:00:------:--</t>
  </si>
  <si>
    <t>21:0550:000172</t>
  </si>
  <si>
    <t>21:0179:000146</t>
  </si>
  <si>
    <t>21:0179:000146:0003:0001:00</t>
  </si>
  <si>
    <t>093G  :855173:9T:------:--</t>
  </si>
  <si>
    <t>21:0550:000173</t>
  </si>
  <si>
    <t>093G  :855174:00:------:--</t>
  </si>
  <si>
    <t>21:0550:000174</t>
  </si>
  <si>
    <t>21:0179:000147</t>
  </si>
  <si>
    <t>21:0179:000147:0003:0001:00</t>
  </si>
  <si>
    <t>093G  :855175:00:------:--</t>
  </si>
  <si>
    <t>21:0550:000175</t>
  </si>
  <si>
    <t>21:0179:000148</t>
  </si>
  <si>
    <t>21:0179:000148:0003:0001:00</t>
  </si>
  <si>
    <t>093G  :855176:00:------:--</t>
  </si>
  <si>
    <t>21:0550:000176</t>
  </si>
  <si>
    <t>21:0179:000149</t>
  </si>
  <si>
    <t>21:0179:000149:0003:0001:00</t>
  </si>
  <si>
    <t>093G  :855177:00:------:--</t>
  </si>
  <si>
    <t>21:0550:000177</t>
  </si>
  <si>
    <t>21:0179:000150</t>
  </si>
  <si>
    <t>21:0179:000150:0003:0001:00</t>
  </si>
  <si>
    <t>093G  :855178:00:------:--</t>
  </si>
  <si>
    <t>21:0550:000178</t>
  </si>
  <si>
    <t>21:0179:000151</t>
  </si>
  <si>
    <t>21:0179:000151:0003:0001:00</t>
  </si>
  <si>
    <t>093G  :855179:00:------:--</t>
  </si>
  <si>
    <t>21:0550:000179</t>
  </si>
  <si>
    <t>21:0179:000152</t>
  </si>
  <si>
    <t>21:0179:000152:0003:0001:00</t>
  </si>
  <si>
    <t>093G  :855180:00:------:--</t>
  </si>
  <si>
    <t>21:0550:000180</t>
  </si>
  <si>
    <t>21:0179:000153</t>
  </si>
  <si>
    <t>21:0179:000153:0003:0001:00</t>
  </si>
  <si>
    <t>093G  :855181:80:855199:00</t>
  </si>
  <si>
    <t>21:0550:000181</t>
  </si>
  <si>
    <t>21:0179:000169</t>
  </si>
  <si>
    <t>21:0179:000169:0003:0001:02</t>
  </si>
  <si>
    <t>093G  :855182:9V:------:--</t>
  </si>
  <si>
    <t>21:0550:000182</t>
  </si>
  <si>
    <t>093G  :855183:00:------:--</t>
  </si>
  <si>
    <t>21:0550:000183</t>
  </si>
  <si>
    <t>21:0179:000154</t>
  </si>
  <si>
    <t>21:0179:000154:0003:0001:00</t>
  </si>
  <si>
    <t>093G  :855184:00:------:--</t>
  </si>
  <si>
    <t>21:0550:000184</t>
  </si>
  <si>
    <t>21:0179:000155</t>
  </si>
  <si>
    <t>21:0179:000155:0003:0001:00</t>
  </si>
  <si>
    <t>093G  :855185:00:------:--</t>
  </si>
  <si>
    <t>21:0550:000185</t>
  </si>
  <si>
    <t>21:0179:000156</t>
  </si>
  <si>
    <t>21:0179:000156:0003:0001:00</t>
  </si>
  <si>
    <t>093G  :855186:00:------:--</t>
  </si>
  <si>
    <t>21:0550:000186</t>
  </si>
  <si>
    <t>21:0179:000157</t>
  </si>
  <si>
    <t>21:0179:000157:0003:0001:00</t>
  </si>
  <si>
    <t>093G  :855187:00:------:--</t>
  </si>
  <si>
    <t>21:0550:000187</t>
  </si>
  <si>
    <t>21:0179:000158</t>
  </si>
  <si>
    <t>21:0179:000158:0003:0001:00</t>
  </si>
  <si>
    <t>093G  :855188:00:------:--</t>
  </si>
  <si>
    <t>21:0550:000188</t>
  </si>
  <si>
    <t>21:0179:000159</t>
  </si>
  <si>
    <t>21:0179:000159:0003:0001:00</t>
  </si>
  <si>
    <t>093G  :855189:10:------:--</t>
  </si>
  <si>
    <t>21:0550:000189</t>
  </si>
  <si>
    <t>21:0179:000160</t>
  </si>
  <si>
    <t>21:0179:000160:0003:0001:00</t>
  </si>
  <si>
    <t>093G  :855190:20:855189:10</t>
  </si>
  <si>
    <t>21:0550:000190</t>
  </si>
  <si>
    <t>21:0179:000160:0004:0001:00</t>
  </si>
  <si>
    <t>093G  :855191:00:------:--</t>
  </si>
  <si>
    <t>21:0550:000191</t>
  </si>
  <si>
    <t>21:0179:000161</t>
  </si>
  <si>
    <t>21:0179:000161:0003:0001:00</t>
  </si>
  <si>
    <t>093G  :855192:00:------:--</t>
  </si>
  <si>
    <t>21:0550:000192</t>
  </si>
  <si>
    <t>21:0179:000162</t>
  </si>
  <si>
    <t>21:0179:000162:0003:0001:00</t>
  </si>
  <si>
    <t>093G  :855193:00:------:--</t>
  </si>
  <si>
    <t>21:0550:000193</t>
  </si>
  <si>
    <t>21:0179:000163</t>
  </si>
  <si>
    <t>21:0179:000163:0003:0001:00</t>
  </si>
  <si>
    <t>093G  :855194:00:------:--</t>
  </si>
  <si>
    <t>21:0550:000194</t>
  </si>
  <si>
    <t>21:0179:000164</t>
  </si>
  <si>
    <t>21:0179:000164:0003:0001:00</t>
  </si>
  <si>
    <t>093G  :855195:00:------:--</t>
  </si>
  <si>
    <t>21:0550:000195</t>
  </si>
  <si>
    <t>21:0179:000165</t>
  </si>
  <si>
    <t>21:0179:000165:0003:0001:00</t>
  </si>
  <si>
    <t>093G  :855196:00:------:--</t>
  </si>
  <si>
    <t>21:0550:000196</t>
  </si>
  <si>
    <t>21:0179:000166</t>
  </si>
  <si>
    <t>21:0179:000166:0003:0001:00</t>
  </si>
  <si>
    <t>093G  :855197:00:------:--</t>
  </si>
  <si>
    <t>21:0550:000197</t>
  </si>
  <si>
    <t>21:0179:000167</t>
  </si>
  <si>
    <t>21:0179:000167:0003:0001:00</t>
  </si>
  <si>
    <t>093G  :855198:00:------:--</t>
  </si>
  <si>
    <t>21:0550:000198</t>
  </si>
  <si>
    <t>21:0179:000168</t>
  </si>
  <si>
    <t>21:0179:000168:0003:0001:00</t>
  </si>
  <si>
    <t>093G  :855199:00:------:--</t>
  </si>
  <si>
    <t>21:0550:000199</t>
  </si>
  <si>
    <t>21:0179:000169:0003:0001:01</t>
  </si>
  <si>
    <t>093G  :855200:00:------:--</t>
  </si>
  <si>
    <t>21:0550:000200</t>
  </si>
  <si>
    <t>21:0179:000170</t>
  </si>
  <si>
    <t>21:0179:000170:0003:0001:00</t>
  </si>
  <si>
    <t>093G  :855201:80:855207:00</t>
  </si>
  <si>
    <t>21:0550:000201</t>
  </si>
  <si>
    <t>21:0179:000176</t>
  </si>
  <si>
    <t>21:0179:000176:0003:0001:02</t>
  </si>
  <si>
    <t>093G  :855202:00:------:--</t>
  </si>
  <si>
    <t>21:0550:000202</t>
  </si>
  <si>
    <t>21:0179:000171</t>
  </si>
  <si>
    <t>21:0179:000171:0003:0001:00</t>
  </si>
  <si>
    <t>093G  :855203:00:------:--</t>
  </si>
  <si>
    <t>21:0550:000203</t>
  </si>
  <si>
    <t>21:0179:000172</t>
  </si>
  <si>
    <t>21:0179:000172:0003:0001:00</t>
  </si>
  <si>
    <t>093G  :855204:00:------:--</t>
  </si>
  <si>
    <t>21:0550:000204</t>
  </si>
  <si>
    <t>21:0179:000173</t>
  </si>
  <si>
    <t>21:0179:000173:0003:0001:00</t>
  </si>
  <si>
    <t>093G  :855205:00:------:--</t>
  </si>
  <si>
    <t>21:0550:000205</t>
  </si>
  <si>
    <t>21:0179:000174</t>
  </si>
  <si>
    <t>21:0179:000174:0003:0001:00</t>
  </si>
  <si>
    <t>093G  :855206:00:------:--</t>
  </si>
  <si>
    <t>21:0550:000206</t>
  </si>
  <si>
    <t>21:0179:000175</t>
  </si>
  <si>
    <t>21:0179:000175:0003:0001:00</t>
  </si>
  <si>
    <t>093G  :855207:00:------:--</t>
  </si>
  <si>
    <t>21:0550:000207</t>
  </si>
  <si>
    <t>21:0179:000176:0003:0001:01</t>
  </si>
  <si>
    <t>093G  :855208:9T:------:--</t>
  </si>
  <si>
    <t>21:0550:000208</t>
  </si>
  <si>
    <t>093G  :855209:00:------:--</t>
  </si>
  <si>
    <t>21:0550:000209</t>
  </si>
  <si>
    <t>21:0179:000177</t>
  </si>
  <si>
    <t>21:0179:000177:0003:0001:00</t>
  </si>
  <si>
    <t>093G  :855210:00:------:--</t>
  </si>
  <si>
    <t>21:0550:000210</t>
  </si>
  <si>
    <t>21:0179:000178</t>
  </si>
  <si>
    <t>21:0179:000178:0003:0001:00</t>
  </si>
  <si>
    <t>093G  :855211:10:------:--</t>
  </si>
  <si>
    <t>21:0550:000211</t>
  </si>
  <si>
    <t>21:0179:000179</t>
  </si>
  <si>
    <t>21:0179:000179:0003:0001:00</t>
  </si>
  <si>
    <t>093G  :855212:20:855211:10</t>
  </si>
  <si>
    <t>21:0550:000212</t>
  </si>
  <si>
    <t>21:0179:000179:0004:0001:00</t>
  </si>
  <si>
    <t>093G  :855213:00:------:--</t>
  </si>
  <si>
    <t>21:0550:000213</t>
  </si>
  <si>
    <t>21:0179:000180</t>
  </si>
  <si>
    <t>21:0179:000180:0003:0001:00</t>
  </si>
  <si>
    <t>093G  :855214:00:------:--</t>
  </si>
  <si>
    <t>21:0550:000214</t>
  </si>
  <si>
    <t>21:0179:000181</t>
  </si>
  <si>
    <t>21:0179:000181:0003:0001:00</t>
  </si>
  <si>
    <t>093G  :855215:00:------:--</t>
  </si>
  <si>
    <t>21:0550:000215</t>
  </si>
  <si>
    <t>21:0179:000182</t>
  </si>
  <si>
    <t>21:0179:000182:0003:0001:00</t>
  </si>
  <si>
    <t>093G  :855216:00:------:--</t>
  </si>
  <si>
    <t>21:0550:000216</t>
  </si>
  <si>
    <t>21:0179:000183</t>
  </si>
  <si>
    <t>21:0179:000183:0003:0001:00</t>
  </si>
  <si>
    <t>093G  :855217:00:------:--</t>
  </si>
  <si>
    <t>21:0550:000217</t>
  </si>
  <si>
    <t>21:0179:000184</t>
  </si>
  <si>
    <t>21:0179:000184:0003:0001:00</t>
  </si>
  <si>
    <t>093G  :855218:00:------:--</t>
  </si>
  <si>
    <t>21:0550:000218</t>
  </si>
  <si>
    <t>21:0179:000185</t>
  </si>
  <si>
    <t>21:0179:000185:0003:0001:00</t>
  </si>
  <si>
    <t>093G  :855219:00:------:--</t>
  </si>
  <si>
    <t>21:0550:000219</t>
  </si>
  <si>
    <t>21:0179:000186</t>
  </si>
  <si>
    <t>21:0179:000186:0003:0001:00</t>
  </si>
  <si>
    <t>093G  :855220:00:------:--</t>
  </si>
  <si>
    <t>21:0550:000220</t>
  </si>
  <si>
    <t>21:0179:000187</t>
  </si>
  <si>
    <t>21:0179:000187:0003:0001:00</t>
  </si>
  <si>
    <t>093G  :855221:80:855223:00</t>
  </si>
  <si>
    <t>21:0550:000221</t>
  </si>
  <si>
    <t>21:0179:000189</t>
  </si>
  <si>
    <t>21:0179:000189:0003:0001:02</t>
  </si>
  <si>
    <t>093G  :855222:00:------:--</t>
  </si>
  <si>
    <t>21:0550:000222</t>
  </si>
  <si>
    <t>21:0179:000188</t>
  </si>
  <si>
    <t>21:0179:000188:0003:0001:00</t>
  </si>
  <si>
    <t>093G  :855223:00:------:--</t>
  </si>
  <si>
    <t>21:0550:000223</t>
  </si>
  <si>
    <t>21:0179:000189:0003:0001:01</t>
  </si>
  <si>
    <t>093G  :855224:00:------:--</t>
  </si>
  <si>
    <t>21:0550:000224</t>
  </si>
  <si>
    <t>21:0179:000190</t>
  </si>
  <si>
    <t>21:0179:000190:0003:0001:00</t>
  </si>
  <si>
    <t>093G  :855225:00:------:--</t>
  </si>
  <si>
    <t>21:0550:000225</t>
  </si>
  <si>
    <t>21:0179:000191</t>
  </si>
  <si>
    <t>21:0179:000191:0003:0001:00</t>
  </si>
  <si>
    <t>093G  :855226:00:------:--</t>
  </si>
  <si>
    <t>21:0550:000226</t>
  </si>
  <si>
    <t>21:0179:000192</t>
  </si>
  <si>
    <t>21:0179:000192:0003:0001:00</t>
  </si>
  <si>
    <t>093G  :855227:9V:------:--</t>
  </si>
  <si>
    <t>21:0550:000227</t>
  </si>
  <si>
    <t>093G  :855228:00:------:--</t>
  </si>
  <si>
    <t>21:0550:000228</t>
  </si>
  <si>
    <t>21:0179:000193</t>
  </si>
  <si>
    <t>21:0179:000193:0003:0001:00</t>
  </si>
  <si>
    <t>093G  :855229:00:------:--</t>
  </si>
  <si>
    <t>21:0550:000229</t>
  </si>
  <si>
    <t>21:0179:000194</t>
  </si>
  <si>
    <t>21:0179:000194:0003:0001:00</t>
  </si>
  <si>
    <t>093G  :855230:00:------:--</t>
  </si>
  <si>
    <t>21:0550:000230</t>
  </si>
  <si>
    <t>21:0179:000195</t>
  </si>
  <si>
    <t>21:0179:000195:0003:0001:00</t>
  </si>
  <si>
    <t>093G  :855231:00:------:--</t>
  </si>
  <si>
    <t>21:0550:000231</t>
  </si>
  <si>
    <t>21:0179:000196</t>
  </si>
  <si>
    <t>21:0179:000196:0003:0001:00</t>
  </si>
  <si>
    <t>093G  :855232:00:------:--</t>
  </si>
  <si>
    <t>21:0550:000232</t>
  </si>
  <si>
    <t>21:0179:000197</t>
  </si>
  <si>
    <t>21:0179:000197:0003:0001:00</t>
  </si>
  <si>
    <t>093G  :855233:00:------:--</t>
  </si>
  <si>
    <t>21:0550:000233</t>
  </si>
  <si>
    <t>21:0179:000198</t>
  </si>
  <si>
    <t>21:0179:000198:0003:0001:00</t>
  </si>
  <si>
    <t>093G  :855234:00:------:--</t>
  </si>
  <si>
    <t>21:0550:000234</t>
  </si>
  <si>
    <t>21:0179:000199</t>
  </si>
  <si>
    <t>21:0179:000199:0003:0001:00</t>
  </si>
  <si>
    <t>093G  :855235:00:------:--</t>
  </si>
  <si>
    <t>21:0550:000235</t>
  </si>
  <si>
    <t>21:0179:000200</t>
  </si>
  <si>
    <t>21:0179:000200:0003:0001:00</t>
  </si>
  <si>
    <t>093G  :855236:00:------:--</t>
  </si>
  <si>
    <t>21:0550:000236</t>
  </si>
  <si>
    <t>21:0179:000201</t>
  </si>
  <si>
    <t>21:0179:000201:0003:0001:00</t>
  </si>
  <si>
    <t>093G  :855237:00:------:--</t>
  </si>
  <si>
    <t>21:0550:000237</t>
  </si>
  <si>
    <t>21:0179:000202</t>
  </si>
  <si>
    <t>21:0179:000202:0003:0001:00</t>
  </si>
  <si>
    <t>093G  :855238:00:------:--</t>
  </si>
  <si>
    <t>21:0550:000238</t>
  </si>
  <si>
    <t>21:0179:000203</t>
  </si>
  <si>
    <t>21:0179:000203:0003:0001:00</t>
  </si>
  <si>
    <t>093G  :855239:10:------:--</t>
  </si>
  <si>
    <t>21:0550:000239</t>
  </si>
  <si>
    <t>21:0179:000204</t>
  </si>
  <si>
    <t>21:0179:000204:0003:0001:00</t>
  </si>
  <si>
    <t>093G  :855240:20:855239:10</t>
  </si>
  <si>
    <t>21:0550:000240</t>
  </si>
  <si>
    <t>21:0179:000204:0004:0001:00</t>
  </si>
  <si>
    <t>093G  :855241:80:855249:00</t>
  </si>
  <si>
    <t>21:0550:000241</t>
  </si>
  <si>
    <t>21:0179:000212</t>
  </si>
  <si>
    <t>21:0179:000212:0003:0001:02</t>
  </si>
  <si>
    <t>093G  :855242:00:------:--</t>
  </si>
  <si>
    <t>21:0550:000242</t>
  </si>
  <si>
    <t>21:0179:000205</t>
  </si>
  <si>
    <t>21:0179:000205:0003:0001:00</t>
  </si>
  <si>
    <t>093G  :855243:00:------:--</t>
  </si>
  <si>
    <t>21:0550:000243</t>
  </si>
  <si>
    <t>21:0179:000206</t>
  </si>
  <si>
    <t>21:0179:000206:0003:0001:00</t>
  </si>
  <si>
    <t>093G  :855244:00:------:--</t>
  </si>
  <si>
    <t>21:0550:000244</t>
  </si>
  <si>
    <t>21:0179:000207</t>
  </si>
  <si>
    <t>21:0179:000207:0003:0001:00</t>
  </si>
  <si>
    <t>093G  :855245:00:------:--</t>
  </si>
  <si>
    <t>21:0550:000245</t>
  </si>
  <si>
    <t>21:0179:000208</t>
  </si>
  <si>
    <t>21:0179:000208:0003:0001:00</t>
  </si>
  <si>
    <t>093G  :855246:00:------:--</t>
  </si>
  <si>
    <t>21:0550:000246</t>
  </si>
  <si>
    <t>21:0179:000209</t>
  </si>
  <si>
    <t>21:0179:000209:0003:0001:00</t>
  </si>
  <si>
    <t>093G  :855247:00:------:--</t>
  </si>
  <si>
    <t>21:0550:000247</t>
  </si>
  <si>
    <t>21:0179:000210</t>
  </si>
  <si>
    <t>21:0179:000210:0003:0001:00</t>
  </si>
  <si>
    <t>093G  :855248:00:------:--</t>
  </si>
  <si>
    <t>21:0550:000248</t>
  </si>
  <si>
    <t>21:0179:000211</t>
  </si>
  <si>
    <t>21:0179:000211:0003:0001:00</t>
  </si>
  <si>
    <t>093G  :855249:00:------:--</t>
  </si>
  <si>
    <t>21:0550:000249</t>
  </si>
  <si>
    <t>21:0179:000212:0003:0001:01</t>
  </si>
  <si>
    <t>093G  :855250:00:------:--</t>
  </si>
  <si>
    <t>21:0550:000250</t>
  </si>
  <si>
    <t>21:0179:000213</t>
  </si>
  <si>
    <t>21:0179:000213:0003:0001:00</t>
  </si>
  <si>
    <t>093G  :855251:00:------:--</t>
  </si>
  <si>
    <t>21:0550:000251</t>
  </si>
  <si>
    <t>21:0179:000214</t>
  </si>
  <si>
    <t>21:0179:000214:0003:0001:00</t>
  </si>
  <si>
    <t>093G  :855252:00:------:--</t>
  </si>
  <si>
    <t>21:0550:000252</t>
  </si>
  <si>
    <t>21:0179:000215</t>
  </si>
  <si>
    <t>21:0179:000215:0003:0001:00</t>
  </si>
  <si>
    <t>093G  :855253:00:------:--</t>
  </si>
  <si>
    <t>21:0550:000253</t>
  </si>
  <si>
    <t>21:0179:000216</t>
  </si>
  <si>
    <t>21:0179:000216:0003:0001:00</t>
  </si>
  <si>
    <t>093G  :855254:00:------:--</t>
  </si>
  <si>
    <t>21:0550:000254</t>
  </si>
  <si>
    <t>21:0179:000217</t>
  </si>
  <si>
    <t>21:0179:000217:0003:0001:00</t>
  </si>
  <si>
    <t>093G  :855255:00:------:--</t>
  </si>
  <si>
    <t>21:0550:000255</t>
  </si>
  <si>
    <t>21:0179:000218</t>
  </si>
  <si>
    <t>21:0179:000218:0003:0001:00</t>
  </si>
  <si>
    <t>093G  :855256:00:------:--</t>
  </si>
  <si>
    <t>21:0550:000256</t>
  </si>
  <si>
    <t>21:0179:000219</t>
  </si>
  <si>
    <t>21:0179:000219:0003:0001:00</t>
  </si>
  <si>
    <t>093G  :855257:9N:------:--</t>
  </si>
  <si>
    <t>21:0550:000257</t>
  </si>
  <si>
    <t>093G  :855258:10:------:--</t>
  </si>
  <si>
    <t>21:0550:000258</t>
  </si>
  <si>
    <t>21:0179:000220</t>
  </si>
  <si>
    <t>21:0179:000220:0003:0001:00</t>
  </si>
  <si>
    <t>093G  :855259:20:855258:10</t>
  </si>
  <si>
    <t>21:0550:000259</t>
  </si>
  <si>
    <t>21:0179:000220:0004:0001:00</t>
  </si>
  <si>
    <t>093G  :855260:00:------:--</t>
  </si>
  <si>
    <t>21:0550:000260</t>
  </si>
  <si>
    <t>21:0179:000221</t>
  </si>
  <si>
    <t>21:0179:000221:0003:0001:00</t>
  </si>
  <si>
    <t>093G  :855261:80:855264:00</t>
  </si>
  <si>
    <t>21:0550:000261</t>
  </si>
  <si>
    <t>21:0179:000223</t>
  </si>
  <si>
    <t>21:0179:000223:0003:0001:02</t>
  </si>
  <si>
    <t>093G  :855262:00:------:--</t>
  </si>
  <si>
    <t>21:0550:000262</t>
  </si>
  <si>
    <t>21:0179:000222</t>
  </si>
  <si>
    <t>21:0179:000222:0003:0001:00</t>
  </si>
  <si>
    <t>093G  :855263:9V:------:--</t>
  </si>
  <si>
    <t>21:0550:000263</t>
  </si>
  <si>
    <t>093G  :855264:00:------:--</t>
  </si>
  <si>
    <t>21:0550:000264</t>
  </si>
  <si>
    <t>21:0179:000223:0003:0001:01</t>
  </si>
  <si>
    <t>093G  :855265:00:------:--</t>
  </si>
  <si>
    <t>21:0550:000265</t>
  </si>
  <si>
    <t>21:0179:000224</t>
  </si>
  <si>
    <t>21:0179:000224:0003:0001:00</t>
  </si>
  <si>
    <t>093G  :855266:00:------:--</t>
  </si>
  <si>
    <t>21:0550:000266</t>
  </si>
  <si>
    <t>21:0179:000225</t>
  </si>
  <si>
    <t>21:0179:000225:0003:0001:00</t>
  </si>
  <si>
    <t>093G  :855267:00:------:--</t>
  </si>
  <si>
    <t>21:0550:000267</t>
  </si>
  <si>
    <t>21:0179:000226</t>
  </si>
  <si>
    <t>21:0179:000226:0003:0001:00</t>
  </si>
  <si>
    <t>093G  :855268:00:------:--</t>
  </si>
  <si>
    <t>21:0550:000268</t>
  </si>
  <si>
    <t>21:0179:000227</t>
  </si>
  <si>
    <t>21:0179:000227:0003:0001:00</t>
  </si>
  <si>
    <t>093G  :855269:00:------:--</t>
  </si>
  <si>
    <t>21:0550:000269</t>
  </si>
  <si>
    <t>21:0179:000228</t>
  </si>
  <si>
    <t>21:0179:000228:0003:0001:00</t>
  </si>
  <si>
    <t>093G  :855270:00:------:--</t>
  </si>
  <si>
    <t>21:0550:000270</t>
  </si>
  <si>
    <t>21:0179:000229</t>
  </si>
  <si>
    <t>21:0179:000229:0003:0001:00</t>
  </si>
  <si>
    <t>093G  :855271:00:------:--</t>
  </si>
  <si>
    <t>21:0550:000271</t>
  </si>
  <si>
    <t>21:0179:000230</t>
  </si>
  <si>
    <t>21:0179:000230:0003:0001:00</t>
  </si>
  <si>
    <t>093G  :855272:00:------:--</t>
  </si>
  <si>
    <t>21:0550:000272</t>
  </si>
  <si>
    <t>21:0179:000231</t>
  </si>
  <si>
    <t>21:0179:000231:0003:0001:00</t>
  </si>
  <si>
    <t>093G  :855273:00:------:--</t>
  </si>
  <si>
    <t>21:0550:000273</t>
  </si>
  <si>
    <t>21:0179:000232</t>
  </si>
  <si>
    <t>21:0179:000232:0003:0001:00</t>
  </si>
  <si>
    <t>093G  :855274:00:------:--</t>
  </si>
  <si>
    <t>21:0550:000274</t>
  </si>
  <si>
    <t>21:0179:000233</t>
  </si>
  <si>
    <t>21:0179:000233:0003:0001:00</t>
  </si>
  <si>
    <t>093G  :855275:00:------:--</t>
  </si>
  <si>
    <t>21:0550:000275</t>
  </si>
  <si>
    <t>21:0179:000234</t>
  </si>
  <si>
    <t>21:0179:000234:0003:0001:00</t>
  </si>
  <si>
    <t>093G  :855276:10:------:--</t>
  </si>
  <si>
    <t>21:0550:000276</t>
  </si>
  <si>
    <t>21:0179:000235</t>
  </si>
  <si>
    <t>21:0179:000235:0003:0001:00</t>
  </si>
  <si>
    <t>093G  :855277:20:855276:10</t>
  </si>
  <si>
    <t>21:0550:000277</t>
  </si>
  <si>
    <t>21:0179:000235:0004:0001:00</t>
  </si>
  <si>
    <t>093G  :855278:00:------:--</t>
  </si>
  <si>
    <t>21:0550:000278</t>
  </si>
  <si>
    <t>21:0179:000236</t>
  </si>
  <si>
    <t>21:0179:000236:0003:0001:00</t>
  </si>
  <si>
    <t>093G  :855279:00:------:--</t>
  </si>
  <si>
    <t>21:0550:000279</t>
  </si>
  <si>
    <t>21:0179:000237</t>
  </si>
  <si>
    <t>21:0179:000237:0003:0001:00</t>
  </si>
  <si>
    <t>093G  :855280:00:------:--</t>
  </si>
  <si>
    <t>21:0550:000280</t>
  </si>
  <si>
    <t>21:0179:000238</t>
  </si>
  <si>
    <t>21:0179:000238:0003:0001:00</t>
  </si>
  <si>
    <t>093G  :855281:80:855287:10</t>
  </si>
  <si>
    <t>21:0550:000281</t>
  </si>
  <si>
    <t>21:0179:000244</t>
  </si>
  <si>
    <t>21:0179:000244:0003:0001:02</t>
  </si>
  <si>
    <t>0011:bff_1</t>
  </si>
  <si>
    <t>093G  :855282:00:------:--</t>
  </si>
  <si>
    <t>21:0550:000282</t>
  </si>
  <si>
    <t>21:0179:000239</t>
  </si>
  <si>
    <t>21:0179:000239:0003:0001:00</t>
  </si>
  <si>
    <t>093G  :855283:00:------:--</t>
  </si>
  <si>
    <t>21:0550:000283</t>
  </si>
  <si>
    <t>21:0179:000240</t>
  </si>
  <si>
    <t>21:0179:000240:0003:0001:00</t>
  </si>
  <si>
    <t>093G  :855284:00:------:--</t>
  </si>
  <si>
    <t>21:0550:000284</t>
  </si>
  <si>
    <t>21:0179:000241</t>
  </si>
  <si>
    <t>21:0179:000241:0003:0001:00</t>
  </si>
  <si>
    <t>093G  :855285:00:------:--</t>
  </si>
  <si>
    <t>21:0550:000285</t>
  </si>
  <si>
    <t>21:0179:000242</t>
  </si>
  <si>
    <t>21:0179:000242:0003:0001:00</t>
  </si>
  <si>
    <t>093G  :855286:00:------:--</t>
  </si>
  <si>
    <t>21:0550:000286</t>
  </si>
  <si>
    <t>21:0179:000243</t>
  </si>
  <si>
    <t>21:0179:000243:0003:0001:00</t>
  </si>
  <si>
    <t>093G  :855287:10:------:--</t>
  </si>
  <si>
    <t>21:0550:000287</t>
  </si>
  <si>
    <t>21:0179:000244:0003:0001:01</t>
  </si>
  <si>
    <t>0012:bff_1</t>
  </si>
  <si>
    <t>093G  :855288:20:855287:10</t>
  </si>
  <si>
    <t>21:0550:000288</t>
  </si>
  <si>
    <t>21:0179:000244:0004:0001:00</t>
  </si>
  <si>
    <t>0013:bff_1</t>
  </si>
  <si>
    <t>093G  :855289:00:------:--</t>
  </si>
  <si>
    <t>21:0550:000289</t>
  </si>
  <si>
    <t>21:0179:000245</t>
  </si>
  <si>
    <t>21:0179:000245:0003:0001:00</t>
  </si>
  <si>
    <t>093G  :855290:00:------:--</t>
  </si>
  <si>
    <t>21:0550:000290</t>
  </si>
  <si>
    <t>21:0179:000246</t>
  </si>
  <si>
    <t>21:0179:000246:0003:0001:00</t>
  </si>
  <si>
    <t>093G  :855291:9N:------:--</t>
  </si>
  <si>
    <t>21:0550:000291</t>
  </si>
  <si>
    <t>093G  :855292:00:------:--</t>
  </si>
  <si>
    <t>21:0550:000292</t>
  </si>
  <si>
    <t>21:0179:000247</t>
  </si>
  <si>
    <t>21:0179:000247:0003:0001:00</t>
  </si>
  <si>
    <t>093G  :855293:00:------:--</t>
  </si>
  <si>
    <t>21:0550:000293</t>
  </si>
  <si>
    <t>21:0179:000248</t>
  </si>
  <si>
    <t>21:0179:000248:0003:0001:00</t>
  </si>
  <si>
    <t>093G  :855294:00:------:--</t>
  </si>
  <si>
    <t>21:0550:000294</t>
  </si>
  <si>
    <t>21:0179:000249</t>
  </si>
  <si>
    <t>21:0179:000249:0003:0001:00</t>
  </si>
  <si>
    <t>093G  :855295:00:------:--</t>
  </si>
  <si>
    <t>21:0550:000295</t>
  </si>
  <si>
    <t>21:0179:000250</t>
  </si>
  <si>
    <t>21:0179:000250:0003:0001:00</t>
  </si>
  <si>
    <t>093G  :855296:00:------:--</t>
  </si>
  <si>
    <t>21:0550:000296</t>
  </si>
  <si>
    <t>21:0179:000251</t>
  </si>
  <si>
    <t>21:0179:000251:0003:0001:00</t>
  </si>
  <si>
    <t>093G  :855297:00:------:--</t>
  </si>
  <si>
    <t>21:0550:000297</t>
  </si>
  <si>
    <t>21:0179:000252</t>
  </si>
  <si>
    <t>21:0179:000252:0003:0001:00</t>
  </si>
  <si>
    <t>093G  :855298:00:------:--</t>
  </si>
  <si>
    <t>21:0550:000298</t>
  </si>
  <si>
    <t>21:0179:000253</t>
  </si>
  <si>
    <t>21:0179:000253:0003:0001:00</t>
  </si>
  <si>
    <t>093G  :855299:00:------:--</t>
  </si>
  <si>
    <t>21:0550:000299</t>
  </si>
  <si>
    <t>21:0179:000254</t>
  </si>
  <si>
    <t>21:0179:000254:0003:0001:00</t>
  </si>
  <si>
    <t>093G  :855300:00:------:--</t>
  </si>
  <si>
    <t>21:0550:000300</t>
  </si>
  <si>
    <t>21:0179:000255</t>
  </si>
  <si>
    <t>21:0179:000255:0003:0001:00</t>
  </si>
  <si>
    <t>0116:s__16</t>
  </si>
  <si>
    <t>093G  :855301:80:855308:10</t>
  </si>
  <si>
    <t>21:0550:000301</t>
  </si>
  <si>
    <t>21:0179:000262</t>
  </si>
  <si>
    <t>21:0179:000262:0003:0001:02</t>
  </si>
  <si>
    <t>093G  :855302:00:------:--</t>
  </si>
  <si>
    <t>21:0550:000302</t>
  </si>
  <si>
    <t>21:0179:000256</t>
  </si>
  <si>
    <t>21:0179:000256:0003:0001:00</t>
  </si>
  <si>
    <t>093G  :855303:00:------:--</t>
  </si>
  <si>
    <t>21:0550:000303</t>
  </si>
  <si>
    <t>21:0179:000257</t>
  </si>
  <si>
    <t>21:0179:000257:0003:0001:00</t>
  </si>
  <si>
    <t>093G  :855304:00:------:--</t>
  </si>
  <si>
    <t>21:0550:000304</t>
  </si>
  <si>
    <t>21:0179:000258</t>
  </si>
  <si>
    <t>21:0179:000258:0003:0001:00</t>
  </si>
  <si>
    <t>093G  :855305:00:------:--</t>
  </si>
  <si>
    <t>21:0550:000305</t>
  </si>
  <si>
    <t>21:0179:000259</t>
  </si>
  <si>
    <t>21:0179:000259:0003:0001:00</t>
  </si>
  <si>
    <t>093G  :855306:00:------:--</t>
  </si>
  <si>
    <t>21:0550:000306</t>
  </si>
  <si>
    <t>21:0179:000260</t>
  </si>
  <si>
    <t>21:0179:000260:0003:0001:00</t>
  </si>
  <si>
    <t>093G  :855307:00:------:--</t>
  </si>
  <si>
    <t>21:0550:000307</t>
  </si>
  <si>
    <t>21:0179:000261</t>
  </si>
  <si>
    <t>21:0179:000261:0003:0001:00</t>
  </si>
  <si>
    <t>093G  :855308:10:------:--</t>
  </si>
  <si>
    <t>21:0550:000308</t>
  </si>
  <si>
    <t>21:0179:000262:0003:0001:01</t>
  </si>
  <si>
    <t>093G  :855309:20:855308:10</t>
  </si>
  <si>
    <t>21:0550:000309</t>
  </si>
  <si>
    <t>21:0179:000262:0004:0001:00</t>
  </si>
  <si>
    <t>093G  :855310:00:------:--</t>
  </si>
  <si>
    <t>21:0550:000310</t>
  </si>
  <si>
    <t>21:0179:000263</t>
  </si>
  <si>
    <t>21:0179:000263:0003:0001:00</t>
  </si>
  <si>
    <t>093G  :855311:00:------:--</t>
  </si>
  <si>
    <t>21:0550:000311</t>
  </si>
  <si>
    <t>21:0179:000264</t>
  </si>
  <si>
    <t>21:0179:000264:0003:0001:00</t>
  </si>
  <si>
    <t>093G  :855312:00:------:--</t>
  </si>
  <si>
    <t>21:0550:000312</t>
  </si>
  <si>
    <t>21:0179:000265</t>
  </si>
  <si>
    <t>21:0179:000265:0003:0001:00</t>
  </si>
  <si>
    <t>093G  :855313:9V:------:--</t>
  </si>
  <si>
    <t>21:0550:000313</t>
  </si>
  <si>
    <t>093G  :855314:00:------:--</t>
  </si>
  <si>
    <t>21:0550:000314</t>
  </si>
  <si>
    <t>21:0179:000266</t>
  </si>
  <si>
    <t>21:0179:000266:0003:0001:00</t>
  </si>
  <si>
    <t>093G  :855315:00:------:--</t>
  </si>
  <si>
    <t>21:0550:000315</t>
  </si>
  <si>
    <t>21:0179:000267</t>
  </si>
  <si>
    <t>21:0179:000267:0003:0001:00</t>
  </si>
  <si>
    <t>093G  :855316:00:------:--</t>
  </si>
  <si>
    <t>21:0550:000316</t>
  </si>
  <si>
    <t>21:0179:000268</t>
  </si>
  <si>
    <t>21:0179:000268:0003:0001:00</t>
  </si>
  <si>
    <t>093G  :855317:00:------:--</t>
  </si>
  <si>
    <t>21:0550:000317</t>
  </si>
  <si>
    <t>21:0179:000269</t>
  </si>
  <si>
    <t>21:0179:000269:0003:0001:00</t>
  </si>
  <si>
    <t>093G  :855318:00:------:--</t>
  </si>
  <si>
    <t>21:0550:000318</t>
  </si>
  <si>
    <t>21:0179:000270</t>
  </si>
  <si>
    <t>21:0179:000270:0003:0001:00</t>
  </si>
  <si>
    <t>093G  :855319:00:------:--</t>
  </si>
  <si>
    <t>21:0550:000319</t>
  </si>
  <si>
    <t>21:0179:000271</t>
  </si>
  <si>
    <t>21:0179:000271:0003:0001:00</t>
  </si>
  <si>
    <t>093G  :855320:00:------:--</t>
  </si>
  <si>
    <t>21:0550:000320</t>
  </si>
  <si>
    <t>21:0179:000272</t>
  </si>
  <si>
    <t>21:0179:000272:0003:0001:00</t>
  </si>
  <si>
    <t>093G  :855321:80:855329:00</t>
  </si>
  <si>
    <t>21:0550:000321</t>
  </si>
  <si>
    <t>21:0179:000279</t>
  </si>
  <si>
    <t>21:0179:000279:0003:0001:02</t>
  </si>
  <si>
    <t>093G  :855322:00:------:--</t>
  </si>
  <si>
    <t>21:0550:000322</t>
  </si>
  <si>
    <t>21:0179:000273</t>
  </si>
  <si>
    <t>21:0179:000273:0003:0001:00</t>
  </si>
  <si>
    <t>093G  :855323:00:------:--</t>
  </si>
  <si>
    <t>21:0550:000323</t>
  </si>
  <si>
    <t>21:0179:000274</t>
  </si>
  <si>
    <t>21:0179:000274:0003:0001:00</t>
  </si>
  <si>
    <t>093G  :855324:00:------:--</t>
  </si>
  <si>
    <t>21:0550:000324</t>
  </si>
  <si>
    <t>21:0179:000275</t>
  </si>
  <si>
    <t>21:0179:000275:0003:0001:00</t>
  </si>
  <si>
    <t>093G  :855325:00:------:--</t>
  </si>
  <si>
    <t>21:0550:000325</t>
  </si>
  <si>
    <t>21:0179:000276</t>
  </si>
  <si>
    <t>21:0179:000276:0003:0001:00</t>
  </si>
  <si>
    <t>093G  :855326:9V:------:--</t>
  </si>
  <si>
    <t>21:0550:000326</t>
  </si>
  <si>
    <t>093G  :855327:00:------:--</t>
  </si>
  <si>
    <t>21:0550:000327</t>
  </si>
  <si>
    <t>21:0179:000277</t>
  </si>
  <si>
    <t>21:0179:000277:0003:0001:00</t>
  </si>
  <si>
    <t>093G  :855328:00:------:--</t>
  </si>
  <si>
    <t>21:0550:000328</t>
  </si>
  <si>
    <t>21:0179:000278</t>
  </si>
  <si>
    <t>21:0179:000278:0003:0001:00</t>
  </si>
  <si>
    <t>093G  :855329:00:------:--</t>
  </si>
  <si>
    <t>21:0550:000329</t>
  </si>
  <si>
    <t>21:0179:000279:0003:0001:01</t>
  </si>
  <si>
    <t>093G  :855330:00:------:--</t>
  </si>
  <si>
    <t>21:0550:000330</t>
  </si>
  <si>
    <t>21:0179:000280</t>
  </si>
  <si>
    <t>21:0179:000280:0003:0001:00</t>
  </si>
  <si>
    <t>093G  :855331:00:------:--</t>
  </si>
  <si>
    <t>21:0550:000331</t>
  </si>
  <si>
    <t>21:0179:000281</t>
  </si>
  <si>
    <t>21:0179:000281:0003:0001:00</t>
  </si>
  <si>
    <t>093G  :855332:00:------:--</t>
  </si>
  <si>
    <t>21:0550:000332</t>
  </si>
  <si>
    <t>21:0179:000282</t>
  </si>
  <si>
    <t>21:0179:000282:0003:0001:00</t>
  </si>
  <si>
    <t>093G  :855333:00:------:--</t>
  </si>
  <si>
    <t>21:0550:000333</t>
  </si>
  <si>
    <t>21:0179:000283</t>
  </si>
  <si>
    <t>21:0179:000283:0003:0001:00</t>
  </si>
  <si>
    <t>093G  :855334:00:------:--</t>
  </si>
  <si>
    <t>21:0550:000334</t>
  </si>
  <si>
    <t>21:0179:000284</t>
  </si>
  <si>
    <t>21:0179:000284:0003:0001:00</t>
  </si>
  <si>
    <t>093G  :855335:00:------:--</t>
  </si>
  <si>
    <t>21:0550:000335</t>
  </si>
  <si>
    <t>21:0179:000285</t>
  </si>
  <si>
    <t>21:0179:000285:0003:0001:00</t>
  </si>
  <si>
    <t>093G  :855336:00:------:--</t>
  </si>
  <si>
    <t>21:0550:000336</t>
  </si>
  <si>
    <t>21:0179:000286</t>
  </si>
  <si>
    <t>21:0179:000286:0003:0001:00</t>
  </si>
  <si>
    <t>093G  :855337:00:------:--</t>
  </si>
  <si>
    <t>21:0550:000337</t>
  </si>
  <si>
    <t>21:0179:000287</t>
  </si>
  <si>
    <t>21:0179:000287:0003:0001:00</t>
  </si>
  <si>
    <t>093G  :855338:10:------:--</t>
  </si>
  <si>
    <t>21:0550:000338</t>
  </si>
  <si>
    <t>21:0179:000288</t>
  </si>
  <si>
    <t>21:0179:000288:0003:0001:00</t>
  </si>
  <si>
    <t>093G  :855339:20:855338:10</t>
  </si>
  <si>
    <t>21:0550:000339</t>
  </si>
  <si>
    <t>21:0179:000288:0004:0001:00</t>
  </si>
  <si>
    <t>093G  :855340:00:------:--</t>
  </si>
  <si>
    <t>21:0550:000340</t>
  </si>
  <si>
    <t>21:0179:000289</t>
  </si>
  <si>
    <t>21:0179:000289:0003:0001:00</t>
  </si>
  <si>
    <t>093G  :855341:80:855348:00</t>
  </si>
  <si>
    <t>21:0550:000341</t>
  </si>
  <si>
    <t>21:0179:000295</t>
  </si>
  <si>
    <t>21:0179:000295:0003:0001:02</t>
  </si>
  <si>
    <t>093G  :855342:00:------:--</t>
  </si>
  <si>
    <t>21:0550:000342</t>
  </si>
  <si>
    <t>21:0179:000290</t>
  </si>
  <si>
    <t>21:0179:000290:0003:0001:00</t>
  </si>
  <si>
    <t>093G  :855343:00:------:--</t>
  </si>
  <si>
    <t>21:0550:000343</t>
  </si>
  <si>
    <t>21:0179:000291</t>
  </si>
  <si>
    <t>21:0179:000291:0003:0001:00</t>
  </si>
  <si>
    <t>093G  :855344:10:------:--</t>
  </si>
  <si>
    <t>21:0550:000344</t>
  </si>
  <si>
    <t>21:0179:000292</t>
  </si>
  <si>
    <t>21:0179:000292:0003:0001:00</t>
  </si>
  <si>
    <t>093G  :855345:20:855344:10</t>
  </si>
  <si>
    <t>21:0550:000345</t>
  </si>
  <si>
    <t>21:0179:000292:0004:0001:00</t>
  </si>
  <si>
    <t>093G  :855346:00:------:--</t>
  </si>
  <si>
    <t>21:0550:000346</t>
  </si>
  <si>
    <t>21:0179:000293</t>
  </si>
  <si>
    <t>21:0179:000293:0003:0001:00</t>
  </si>
  <si>
    <t>093G  :855347:00:------:--</t>
  </si>
  <si>
    <t>21:0550:000347</t>
  </si>
  <si>
    <t>21:0179:000294</t>
  </si>
  <si>
    <t>21:0179:000294:0003:0001:00</t>
  </si>
  <si>
    <t>093G  :855348:00:------:--</t>
  </si>
  <si>
    <t>21:0550:000348</t>
  </si>
  <si>
    <t>21:0179:000295:0003:0001:01</t>
  </si>
  <si>
    <t>093G  :855349:00:------:--</t>
  </si>
  <si>
    <t>21:0550:000349</t>
  </si>
  <si>
    <t>21:0179:000296</t>
  </si>
  <si>
    <t>21:0179:000296:0003:0001:00</t>
  </si>
  <si>
    <t>093G  :855350:00:------:--</t>
  </si>
  <si>
    <t>21:0550:000350</t>
  </si>
  <si>
    <t>21:0179:000297</t>
  </si>
  <si>
    <t>21:0179:000297:0003:0001:00</t>
  </si>
  <si>
    <t>093G  :855351:00:------:--</t>
  </si>
  <si>
    <t>21:0550:000351</t>
  </si>
  <si>
    <t>21:0179:000298</t>
  </si>
  <si>
    <t>21:0179:000298:0003:0001:00</t>
  </si>
  <si>
    <t>093G  :855352:00:------:--</t>
  </si>
  <si>
    <t>21:0550:000352</t>
  </si>
  <si>
    <t>21:0179:000299</t>
  </si>
  <si>
    <t>21:0179:000299:0003:0001:00</t>
  </si>
  <si>
    <t>093G  :855353:00:------:--</t>
  </si>
  <si>
    <t>21:0550:000353</t>
  </si>
  <si>
    <t>21:0179:000300</t>
  </si>
  <si>
    <t>21:0179:000300:0003:0001:00</t>
  </si>
  <si>
    <t>093G  :855354:00:------:--</t>
  </si>
  <si>
    <t>21:0550:000354</t>
  </si>
  <si>
    <t>21:0179:000301</t>
  </si>
  <si>
    <t>21:0179:000301:0003:0001:00</t>
  </si>
  <si>
    <t>093G  :855355:00:------:--</t>
  </si>
  <si>
    <t>21:0550:000355</t>
  </si>
  <si>
    <t>21:0179:000302</t>
  </si>
  <si>
    <t>21:0179:000302:0003:0001:00</t>
  </si>
  <si>
    <t>093G  :855356:9T:------:--</t>
  </si>
  <si>
    <t>21:0550:000356</t>
  </si>
  <si>
    <t>093G  :855357:00:------:--</t>
  </si>
  <si>
    <t>21:0550:000357</t>
  </si>
  <si>
    <t>21:0179:000303</t>
  </si>
  <si>
    <t>21:0179:000303:0003:0001:00</t>
  </si>
  <si>
    <t>093G  :855358:00:------:--</t>
  </si>
  <si>
    <t>21:0550:000358</t>
  </si>
  <si>
    <t>21:0179:000304</t>
  </si>
  <si>
    <t>21:0179:000304:0003:0001:00</t>
  </si>
  <si>
    <t>093G  :855359:00:------:--</t>
  </si>
  <si>
    <t>21:0550:000359</t>
  </si>
  <si>
    <t>21:0179:000305</t>
  </si>
  <si>
    <t>21:0179:000305:0003:0001:00</t>
  </si>
  <si>
    <t>093G  :855360:00:------:--</t>
  </si>
  <si>
    <t>21:0550:000360</t>
  </si>
  <si>
    <t>21:0179:000306</t>
  </si>
  <si>
    <t>21:0179:000306:0003:0001:00</t>
  </si>
  <si>
    <t>093G  :855361:80:855369:00</t>
  </si>
  <si>
    <t>21:0550:000361</t>
  </si>
  <si>
    <t>21:0179:000314</t>
  </si>
  <si>
    <t>21:0179:000314:0003:0001:02</t>
  </si>
  <si>
    <t>093G  :855362:00:------:--</t>
  </si>
  <si>
    <t>21:0550:000362</t>
  </si>
  <si>
    <t>21:0179:000307</t>
  </si>
  <si>
    <t>21:0179:000307:0003:0001:00</t>
  </si>
  <si>
    <t>093G  :855363:00:------:--</t>
  </si>
  <si>
    <t>21:0550:000363</t>
  </si>
  <si>
    <t>21:0179:000308</t>
  </si>
  <si>
    <t>21:0179:000308:0003:0001:00</t>
  </si>
  <si>
    <t>093G  :855364:00:------:--</t>
  </si>
  <si>
    <t>21:0550:000364</t>
  </si>
  <si>
    <t>21:0179:000309</t>
  </si>
  <si>
    <t>21:0179:000309:0003:0001:00</t>
  </si>
  <si>
    <t>093G  :855365:00:------:--</t>
  </si>
  <si>
    <t>21:0550:000365</t>
  </si>
  <si>
    <t>21:0179:000310</t>
  </si>
  <si>
    <t>21:0179:000310:0003:0001:00</t>
  </si>
  <si>
    <t>093G  :855366:00:------:--</t>
  </si>
  <si>
    <t>21:0550:000366</t>
  </si>
  <si>
    <t>21:0179:000311</t>
  </si>
  <si>
    <t>21:0179:000311:0003:0001:00</t>
  </si>
  <si>
    <t>093G  :855367:00:------:--</t>
  </si>
  <si>
    <t>21:0550:000367</t>
  </si>
  <si>
    <t>21:0179:000312</t>
  </si>
  <si>
    <t>21:0179:000312:0003:0001:00</t>
  </si>
  <si>
    <t>093G  :855368:00:------:--</t>
  </si>
  <si>
    <t>21:0550:000368</t>
  </si>
  <si>
    <t>21:0179:000313</t>
  </si>
  <si>
    <t>21:0179:000313:0003:0001:00</t>
  </si>
  <si>
    <t>093G  :855369:00:------:--</t>
  </si>
  <si>
    <t>21:0550:000369</t>
  </si>
  <si>
    <t>21:0179:000314:0003:0001:01</t>
  </si>
  <si>
    <t>093G  :855370:00:------:--</t>
  </si>
  <si>
    <t>21:0550:000370</t>
  </si>
  <si>
    <t>21:0179:000315</t>
  </si>
  <si>
    <t>21:0179:000315:0003:0001:00</t>
  </si>
  <si>
    <t>093G  :855371:00:------:--</t>
  </si>
  <si>
    <t>21:0550:000371</t>
  </si>
  <si>
    <t>21:0179:000316</t>
  </si>
  <si>
    <t>21:0179:000316:0003:0001:00</t>
  </si>
  <si>
    <t>093G  :855372:00:------:--</t>
  </si>
  <si>
    <t>21:0550:000372</t>
  </si>
  <si>
    <t>21:0179:000317</t>
  </si>
  <si>
    <t>21:0179:000317:0003:0001:00</t>
  </si>
  <si>
    <t>093G  :855373:9V:------:--</t>
  </si>
  <si>
    <t>21:0550:000373</t>
  </si>
  <si>
    <t>093G  :855374:00:------:--</t>
  </si>
  <si>
    <t>21:0550:000374</t>
  </si>
  <si>
    <t>21:0179:000318</t>
  </si>
  <si>
    <t>21:0179:000318:0003:0001:00</t>
  </si>
  <si>
    <t>093G  :855375:00:------:--</t>
  </si>
  <si>
    <t>21:0550:000375</t>
  </si>
  <si>
    <t>21:0179:000319</t>
  </si>
  <si>
    <t>21:0179:000319:0003:0001:00</t>
  </si>
  <si>
    <t>093G  :855376:00:------:--</t>
  </si>
  <si>
    <t>21:0550:000376</t>
  </si>
  <si>
    <t>21:0179:000320</t>
  </si>
  <si>
    <t>21:0179:000320:0003:0001:00</t>
  </si>
  <si>
    <t>093G  :855377:00:------:--</t>
  </si>
  <si>
    <t>21:0550:000377</t>
  </si>
  <si>
    <t>21:0179:000321</t>
  </si>
  <si>
    <t>21:0179:000321:0003:0001:00</t>
  </si>
  <si>
    <t>093G  :855378:00:------:--</t>
  </si>
  <si>
    <t>21:0550:000378</t>
  </si>
  <si>
    <t>21:0179:000322</t>
  </si>
  <si>
    <t>21:0179:000322:0003:0001:00</t>
  </si>
  <si>
    <t>093G  :855379:10:------:--</t>
  </si>
  <si>
    <t>21:0550:000379</t>
  </si>
  <si>
    <t>21:0179:000323</t>
  </si>
  <si>
    <t>21:0179:000323:0003:0001:00</t>
  </si>
  <si>
    <t>093G  :855380:20:855379:10</t>
  </si>
  <si>
    <t>21:0550:000380</t>
  </si>
  <si>
    <t>21:0179:000323:0004:0001:00</t>
  </si>
  <si>
    <t>093G  :855381:80:855391:00</t>
  </si>
  <si>
    <t>21:0550:000381</t>
  </si>
  <si>
    <t>21:0179:000332</t>
  </si>
  <si>
    <t>21:0179:000332:0003:0001:02</t>
  </si>
  <si>
    <t>093G  :855382:00:------:--</t>
  </si>
  <si>
    <t>21:0550:000382</t>
  </si>
  <si>
    <t>21:0179:000324</t>
  </si>
  <si>
    <t>21:0179:000324:0003:0001:00</t>
  </si>
  <si>
    <t>093G  :855383:00:------:--</t>
  </si>
  <si>
    <t>21:0550:000383</t>
  </si>
  <si>
    <t>21:0179:000325</t>
  </si>
  <si>
    <t>21:0179:000325:0003:0001:00</t>
  </si>
  <si>
    <t>093G  :855384:00:------:--</t>
  </si>
  <si>
    <t>21:0550:000384</t>
  </si>
  <si>
    <t>21:0179:000326</t>
  </si>
  <si>
    <t>21:0179:000326:0003:0001:00</t>
  </si>
  <si>
    <t>093G  :855385:00:------:--</t>
  </si>
  <si>
    <t>21:0550:000385</t>
  </si>
  <si>
    <t>21:0179:000327</t>
  </si>
  <si>
    <t>21:0179:000327:0003:0001:00</t>
  </si>
  <si>
    <t>093G  :855386:00:------:--</t>
  </si>
  <si>
    <t>21:0550:000386</t>
  </si>
  <si>
    <t>21:0179:000328</t>
  </si>
  <si>
    <t>21:0179:000328:0003:0001:00</t>
  </si>
  <si>
    <t>093G  :855387:00:------:--</t>
  </si>
  <si>
    <t>21:0550:000387</t>
  </si>
  <si>
    <t>21:0179:000329</t>
  </si>
  <si>
    <t>21:0179:000329:0003:0001:00</t>
  </si>
  <si>
    <t>093G  :855388:10:------:--</t>
  </si>
  <si>
    <t>21:0550:000388</t>
  </si>
  <si>
    <t>21:0179:000330</t>
  </si>
  <si>
    <t>21:0179:000330:0003:0001:00</t>
  </si>
  <si>
    <t>093G  :855389:20:855388:10</t>
  </si>
  <si>
    <t>21:0550:000389</t>
  </si>
  <si>
    <t>21:0179:000330:0004:0001:00</t>
  </si>
  <si>
    <t>093G  :855390:00:------:--</t>
  </si>
  <si>
    <t>21:0550:000390</t>
  </si>
  <si>
    <t>21:0179:000331</t>
  </si>
  <si>
    <t>21:0179:000331:0003:0001:00</t>
  </si>
  <si>
    <t>093G  :855391:00:------:--</t>
  </si>
  <si>
    <t>21:0550:000391</t>
  </si>
  <si>
    <t>21:0179:000332:0003:0001:01</t>
  </si>
  <si>
    <t>093G  :855392:00:------:--</t>
  </si>
  <si>
    <t>21:0550:000392</t>
  </si>
  <si>
    <t>21:0179:000333</t>
  </si>
  <si>
    <t>21:0179:000333:0003:0001:00</t>
  </si>
  <si>
    <t>093G  :855393:00:------:--</t>
  </si>
  <si>
    <t>21:0550:000393</t>
  </si>
  <si>
    <t>21:0179:000334</t>
  </si>
  <si>
    <t>21:0179:000334:0003:0001:00</t>
  </si>
  <si>
    <t>093G  :855394:00:------:--</t>
  </si>
  <si>
    <t>21:0550:000394</t>
  </si>
  <si>
    <t>21:0179:000335</t>
  </si>
  <si>
    <t>21:0179:000335:0003:0001:00</t>
  </si>
  <si>
    <t>093G  :855395:00:------:--</t>
  </si>
  <si>
    <t>21:0550:000395</t>
  </si>
  <si>
    <t>21:0179:000336</t>
  </si>
  <si>
    <t>21:0179:000336:0003:0001:00</t>
  </si>
  <si>
    <t>093G  :855396:9V:------:--</t>
  </si>
  <si>
    <t>21:0550:000396</t>
  </si>
  <si>
    <t>093G  :855397:00:------:--</t>
  </si>
  <si>
    <t>21:0550:000397</t>
  </si>
  <si>
    <t>21:0179:000337</t>
  </si>
  <si>
    <t>21:0179:000337:0003:0001:00</t>
  </si>
  <si>
    <t>093G  :855398:00:------:--</t>
  </si>
  <si>
    <t>21:0550:000398</t>
  </si>
  <si>
    <t>21:0179:000338</t>
  </si>
  <si>
    <t>21:0179:000338:0003:0001:00</t>
  </si>
  <si>
    <t>093G  :855399:00:------:--</t>
  </si>
  <si>
    <t>21:0550:000399</t>
  </si>
  <si>
    <t>21:0179:000339</t>
  </si>
  <si>
    <t>21:0179:000339:0003:0001:00</t>
  </si>
  <si>
    <t>093G  :855400:00:------:--</t>
  </si>
  <si>
    <t>21:0550:000400</t>
  </si>
  <si>
    <t>21:0179:000340</t>
  </si>
  <si>
    <t>21:0179:000340:0003:0001:00</t>
  </si>
  <si>
    <t>093G  :855401:80:855403:00</t>
  </si>
  <si>
    <t>21:0550:000401</t>
  </si>
  <si>
    <t>21:0179:000342</t>
  </si>
  <si>
    <t>21:0179:000342:0003:0001:02</t>
  </si>
  <si>
    <t>093G  :855402:00:------:--</t>
  </si>
  <si>
    <t>21:0550:000402</t>
  </si>
  <si>
    <t>21:0179:000341</t>
  </si>
  <si>
    <t>21:0179:000341:0003:0001:00</t>
  </si>
  <si>
    <t>093G  :855403:00:------:--</t>
  </si>
  <si>
    <t>21:0550:000403</t>
  </si>
  <si>
    <t>21:0179:000342:0003:0001:01</t>
  </si>
  <si>
    <t>093G  :855404:00:------:--</t>
  </si>
  <si>
    <t>21:0550:000404</t>
  </si>
  <si>
    <t>21:0179:000343</t>
  </si>
  <si>
    <t>21:0179:000343:0003:0001:00</t>
  </si>
  <si>
    <t>093G  :855405:00:------:--</t>
  </si>
  <si>
    <t>21:0550:000405</t>
  </si>
  <si>
    <t>21:0179:000344</t>
  </si>
  <si>
    <t>21:0179:000344:0003:0001:00</t>
  </si>
  <si>
    <t>093G  :855406:00:------:--</t>
  </si>
  <si>
    <t>21:0550:000406</t>
  </si>
  <si>
    <t>21:0179:000345</t>
  </si>
  <si>
    <t>21:0179:000345:0003:0001:00</t>
  </si>
  <si>
    <t>093G  :855407:00:------:--</t>
  </si>
  <si>
    <t>21:0550:000407</t>
  </si>
  <si>
    <t>21:0179:000346</t>
  </si>
  <si>
    <t>21:0179:000346:0003:0001:00</t>
  </si>
  <si>
    <t>093G  :855408:10:------:--</t>
  </si>
  <si>
    <t>21:0550:000408</t>
  </si>
  <si>
    <t>21:0179:000347</t>
  </si>
  <si>
    <t>21:0179:000347:0003:0001:00</t>
  </si>
  <si>
    <t>093G  :855409:20:855408:10</t>
  </si>
  <si>
    <t>21:0550:000409</t>
  </si>
  <si>
    <t>21:0179:000347:0004:0001:00</t>
  </si>
  <si>
    <t>093G  :855410:00:------:--</t>
  </si>
  <si>
    <t>21:0550:000410</t>
  </si>
  <si>
    <t>21:0179:000348</t>
  </si>
  <si>
    <t>21:0179:000348:0003:0001:00</t>
  </si>
  <si>
    <t>093G  :855411:00:------:--</t>
  </si>
  <si>
    <t>21:0550:000411</t>
  </si>
  <si>
    <t>21:0179:000349</t>
  </si>
  <si>
    <t>21:0179:000349:0003:0001:00</t>
  </si>
  <si>
    <t>093G  :855412:00:------:--</t>
  </si>
  <si>
    <t>21:0550:000412</t>
  </si>
  <si>
    <t>21:0179:000350</t>
  </si>
  <si>
    <t>21:0179:000350:0003:0001:00</t>
  </si>
  <si>
    <t>093G  :855413:9T:------:--</t>
  </si>
  <si>
    <t>21:0550:000413</t>
  </si>
  <si>
    <t>093G  :855414:00:------:--</t>
  </si>
  <si>
    <t>21:0550:000414</t>
  </si>
  <si>
    <t>21:0179:000351</t>
  </si>
  <si>
    <t>21:0179:000351:0003:0001:00</t>
  </si>
  <si>
    <t>093G  :855415:00:------:--</t>
  </si>
  <si>
    <t>21:0550:000415</t>
  </si>
  <si>
    <t>21:0179:000352</t>
  </si>
  <si>
    <t>21:0179:000352:0003:0001:00</t>
  </si>
  <si>
    <t>093G  :855416:00:------:--</t>
  </si>
  <si>
    <t>21:0550:000416</t>
  </si>
  <si>
    <t>21:0179:000353</t>
  </si>
  <si>
    <t>21:0179:000353:0003:0001:00</t>
  </si>
  <si>
    <t>093G  :855417:00:------:--</t>
  </si>
  <si>
    <t>21:0550:000417</t>
  </si>
  <si>
    <t>21:0179:000354</t>
  </si>
  <si>
    <t>21:0179:000354:0003:0001:00</t>
  </si>
  <si>
    <t>093G  :855418:00:------:--</t>
  </si>
  <si>
    <t>21:0550:000418</t>
  </si>
  <si>
    <t>21:0179:000355</t>
  </si>
  <si>
    <t>21:0179:000355:0003:0001:00</t>
  </si>
  <si>
    <t>093G  :855419:00:------:--</t>
  </si>
  <si>
    <t>21:0550:000419</t>
  </si>
  <si>
    <t>21:0179:000356</t>
  </si>
  <si>
    <t>21:0179:000356:0003:0001:00</t>
  </si>
  <si>
    <t>093G  :855420:00:------:--</t>
  </si>
  <si>
    <t>21:0550:000420</t>
  </si>
  <si>
    <t>21:0179:000357</t>
  </si>
  <si>
    <t>21:0179:000357:0003:0001:00</t>
  </si>
  <si>
    <t>093G  :855421:80:855426:10</t>
  </si>
  <si>
    <t>21:0550:000421</t>
  </si>
  <si>
    <t>21:0179:000362</t>
  </si>
  <si>
    <t>21:0179:000362:0003:0001:02</t>
  </si>
  <si>
    <t>093G  :855422:00:------:--</t>
  </si>
  <si>
    <t>21:0550:000422</t>
  </si>
  <si>
    <t>21:0179:000358</t>
  </si>
  <si>
    <t>21:0179:000358:0003:0001:00</t>
  </si>
  <si>
    <t>093G  :855423:00:------:--</t>
  </si>
  <si>
    <t>21:0550:000423</t>
  </si>
  <si>
    <t>21:0179:000359</t>
  </si>
  <si>
    <t>21:0179:000359:0003:0001:00</t>
  </si>
  <si>
    <t>093G  :855424:00:------:--</t>
  </si>
  <si>
    <t>21:0550:000424</t>
  </si>
  <si>
    <t>21:0179:000360</t>
  </si>
  <si>
    <t>21:0179:000360:0003:0001:00</t>
  </si>
  <si>
    <t>093G  :855425:00:------:--</t>
  </si>
  <si>
    <t>21:0550:000425</t>
  </si>
  <si>
    <t>21:0179:000361</t>
  </si>
  <si>
    <t>21:0179:000361:0003:0001:00</t>
  </si>
  <si>
    <t>093G  :855426:10:------:--</t>
  </si>
  <si>
    <t>21:0550:000426</t>
  </si>
  <si>
    <t>21:0179:000362:0003:0001:01</t>
  </si>
  <si>
    <t>093G  :855427:20:855426:10</t>
  </si>
  <si>
    <t>21:0550:000427</t>
  </si>
  <si>
    <t>21:0179:000362:0004:0001:00</t>
  </si>
  <si>
    <t>093G  :855428:00:------:--</t>
  </si>
  <si>
    <t>21:0550:000428</t>
  </si>
  <si>
    <t>21:0179:000363</t>
  </si>
  <si>
    <t>21:0179:000363:0003:0001:00</t>
  </si>
  <si>
    <t>093G  :855429:00:------:--</t>
  </si>
  <si>
    <t>21:0550:000429</t>
  </si>
  <si>
    <t>21:0179:000364</t>
  </si>
  <si>
    <t>21:0179:000364:0003:0001:00</t>
  </si>
  <si>
    <t>093G  :855430:9N:------:--</t>
  </si>
  <si>
    <t>21:0550:000430</t>
  </si>
  <si>
    <t>093G  :855431:00:------:--</t>
  </si>
  <si>
    <t>21:0550:000431</t>
  </si>
  <si>
    <t>21:0179:000365</t>
  </si>
  <si>
    <t>21:0179:000365:0003:0001:00</t>
  </si>
  <si>
    <t>093G  :855432:00:------:--</t>
  </si>
  <si>
    <t>21:0550:000432</t>
  </si>
  <si>
    <t>21:0179:000366</t>
  </si>
  <si>
    <t>21:0179:000366:0003:0001:00</t>
  </si>
  <si>
    <t>093G  :855433:00:------:--</t>
  </si>
  <si>
    <t>21:0550:000433</t>
  </si>
  <si>
    <t>21:0179:000367</t>
  </si>
  <si>
    <t>21:0179:000367:0003:0001:00</t>
  </si>
  <si>
    <t>093G  :855434:00:------:--</t>
  </si>
  <si>
    <t>21:0550:000434</t>
  </si>
  <si>
    <t>21:0179:000368</t>
  </si>
  <si>
    <t>21:0179:000368:0003:0001:00</t>
  </si>
  <si>
    <t>093G  :855435:00:------:--</t>
  </si>
  <si>
    <t>21:0550:000435</t>
  </si>
  <si>
    <t>21:0179:000369</t>
  </si>
  <si>
    <t>21:0179:000369:0003:0001:00</t>
  </si>
  <si>
    <t>093G  :855436:00:------:--</t>
  </si>
  <si>
    <t>21:0550:000436</t>
  </si>
  <si>
    <t>21:0179:000370</t>
  </si>
  <si>
    <t>21:0179:000370:0003:0001:00</t>
  </si>
  <si>
    <t>093G  :855437:00:------:--</t>
  </si>
  <si>
    <t>21:0550:000437</t>
  </si>
  <si>
    <t>21:0179:000371</t>
  </si>
  <si>
    <t>21:0179:000371:0003:0001:00</t>
  </si>
  <si>
    <t>093G  :855438:00:------:--</t>
  </si>
  <si>
    <t>21:0550:000438</t>
  </si>
  <si>
    <t>21:0179:000372</t>
  </si>
  <si>
    <t>21:0179:000372:0003:0001:00</t>
  </si>
  <si>
    <t>093G  :855439:00:------:--</t>
  </si>
  <si>
    <t>21:0550:000439</t>
  </si>
  <si>
    <t>21:0179:000373</t>
  </si>
  <si>
    <t>21:0179:000373:0003:0001:00</t>
  </si>
  <si>
    <t>093G  :855440:00:------:--</t>
  </si>
  <si>
    <t>21:0550:000440</t>
  </si>
  <si>
    <t>21:0179:000374</t>
  </si>
  <si>
    <t>21:0179:000374:0003:0001:00</t>
  </si>
  <si>
    <t>093G  :855441:80:855450:10</t>
  </si>
  <si>
    <t>21:0550:000441</t>
  </si>
  <si>
    <t>21:0179:000382</t>
  </si>
  <si>
    <t>21:0179:000382:0003:0001:02</t>
  </si>
  <si>
    <t>093G  :855442:00:------:--</t>
  </si>
  <si>
    <t>21:0550:000442</t>
  </si>
  <si>
    <t>21:0179:000375</t>
  </si>
  <si>
    <t>21:0179:000375:0003:0001:00</t>
  </si>
  <si>
    <t>093G  :855443:00:------:--</t>
  </si>
  <si>
    <t>21:0550:000443</t>
  </si>
  <si>
    <t>21:0179:000376</t>
  </si>
  <si>
    <t>21:0179:000376:0003:0001:00</t>
  </si>
  <si>
    <t>093G  :855444:9T:------:--</t>
  </si>
  <si>
    <t>21:0550:000444</t>
  </si>
  <si>
    <t>093G  :855445:00:------:--</t>
  </si>
  <si>
    <t>21:0550:000445</t>
  </si>
  <si>
    <t>21:0179:000377</t>
  </si>
  <si>
    <t>21:0179:000377:0003:0001:00</t>
  </si>
  <si>
    <t>093G  :855446:00:------:--</t>
  </si>
  <si>
    <t>21:0550:000446</t>
  </si>
  <si>
    <t>21:0179:000378</t>
  </si>
  <si>
    <t>21:0179:000378:0003:0001:00</t>
  </si>
  <si>
    <t>093G  :855447:00:------:--</t>
  </si>
  <si>
    <t>21:0550:000447</t>
  </si>
  <si>
    <t>21:0179:000379</t>
  </si>
  <si>
    <t>21:0179:000379:0003:0001:00</t>
  </si>
  <si>
    <t>093G  :855448:00:------:--</t>
  </si>
  <si>
    <t>21:0550:000448</t>
  </si>
  <si>
    <t>21:0179:000380</t>
  </si>
  <si>
    <t>21:0179:000380:0003:0001:00</t>
  </si>
  <si>
    <t>093G  :855449:00:------:--</t>
  </si>
  <si>
    <t>21:0550:000449</t>
  </si>
  <si>
    <t>21:0179:000381</t>
  </si>
  <si>
    <t>21:0179:000381:0003:0001:00</t>
  </si>
  <si>
    <t>093G  :855450:10:------:--</t>
  </si>
  <si>
    <t>21:0550:000450</t>
  </si>
  <si>
    <t>21:0179:000382:0003:0001:01</t>
  </si>
  <si>
    <t>093G  :855451:20:855450:10</t>
  </si>
  <si>
    <t>21:0550:000451</t>
  </si>
  <si>
    <t>21:0179:000382:0004:0001:00</t>
  </si>
  <si>
    <t>093G  :855452:00:------:--</t>
  </si>
  <si>
    <t>21:0550:000452</t>
  </si>
  <si>
    <t>21:0179:000383</t>
  </si>
  <si>
    <t>21:0179:000383:0003:0001:00</t>
  </si>
  <si>
    <t>093G  :855453:00:------:--</t>
  </si>
  <si>
    <t>21:0550:000453</t>
  </si>
  <si>
    <t>21:0179:000384</t>
  </si>
  <si>
    <t>21:0179:000384:0003:0001:00</t>
  </si>
  <si>
    <t>093G  :855454:00:------:--</t>
  </si>
  <si>
    <t>21:0550:000454</t>
  </si>
  <si>
    <t>21:0179:000385</t>
  </si>
  <si>
    <t>21:0179:000385:0003:0001:00</t>
  </si>
  <si>
    <t>093G  :855455:00:------:--</t>
  </si>
  <si>
    <t>21:0550:000455</t>
  </si>
  <si>
    <t>21:0179:000386</t>
  </si>
  <si>
    <t>21:0179:000386:0003:0001:00</t>
  </si>
  <si>
    <t>093G  :855456:00:------:--</t>
  </si>
  <si>
    <t>21:0550:000456</t>
  </si>
  <si>
    <t>21:0179:000387</t>
  </si>
  <si>
    <t>21:0179:000387:0003:0001:00</t>
  </si>
  <si>
    <t>093G  :855457:00:------:--</t>
  </si>
  <si>
    <t>21:0550:000457</t>
  </si>
  <si>
    <t>21:0179:000388</t>
  </si>
  <si>
    <t>21:0179:000388:0003:0001:00</t>
  </si>
  <si>
    <t>093G  :855458:00:------:--</t>
  </si>
  <si>
    <t>21:0550:000458</t>
  </si>
  <si>
    <t>21:0179:000389</t>
  </si>
  <si>
    <t>21:0179:000389:0003:0001:00</t>
  </si>
  <si>
    <t>093G  :855459:00:------:--</t>
  </si>
  <si>
    <t>21:0550:000459</t>
  </si>
  <si>
    <t>21:0179:000390</t>
  </si>
  <si>
    <t>21:0179:000390:0003:0001:00</t>
  </si>
  <si>
    <t>093G  :855460:00:------:--</t>
  </si>
  <si>
    <t>21:0550:000460</t>
  </si>
  <si>
    <t>21:0179:000391</t>
  </si>
  <si>
    <t>21:0179:000391:0003:0001:00</t>
  </si>
  <si>
    <t>093G  :855461:80:855473:00</t>
  </si>
  <si>
    <t>21:0550:000461</t>
  </si>
  <si>
    <t>21:0179:000401</t>
  </si>
  <si>
    <t>21:0179:000401:0003:0001:02</t>
  </si>
  <si>
    <t>093G  :855462:00:------:--</t>
  </si>
  <si>
    <t>21:0550:000462</t>
  </si>
  <si>
    <t>21:0179:000392</t>
  </si>
  <si>
    <t>21:0179:000392:0003:0001:00</t>
  </si>
  <si>
    <t>093G  :855463:00:------:--</t>
  </si>
  <si>
    <t>21:0550:000463</t>
  </si>
  <si>
    <t>21:0179:000393</t>
  </si>
  <si>
    <t>21:0179:000393:0003:0001:00</t>
  </si>
  <si>
    <t>093G  :855464:9N:------:--</t>
  </si>
  <si>
    <t>21:0550:000464</t>
  </si>
  <si>
    <t>093G  :855465:00:------:--</t>
  </si>
  <si>
    <t>21:0550:000465</t>
  </si>
  <si>
    <t>21:0179:000394</t>
  </si>
  <si>
    <t>21:0179:000394:0003:0001:00</t>
  </si>
  <si>
    <t>093G  :855466:00:------:--</t>
  </si>
  <si>
    <t>21:0550:000466</t>
  </si>
  <si>
    <t>21:0179:000395</t>
  </si>
  <si>
    <t>21:0179:000395:0003:0001:00</t>
  </si>
  <si>
    <t>093G  :855467:10:------:--</t>
  </si>
  <si>
    <t>21:0550:000467</t>
  </si>
  <si>
    <t>21:0179:000396</t>
  </si>
  <si>
    <t>21:0179:000396:0003:0001:00</t>
  </si>
  <si>
    <t>093G  :855468:20:855467:10</t>
  </si>
  <si>
    <t>21:0550:000468</t>
  </si>
  <si>
    <t>21:0179:000396:0004:0001:00</t>
  </si>
  <si>
    <t>093G  :855469:00:------:--</t>
  </si>
  <si>
    <t>21:0550:000469</t>
  </si>
  <si>
    <t>21:0179:000397</t>
  </si>
  <si>
    <t>21:0179:000397:0003:0001:00</t>
  </si>
  <si>
    <t>093G  :855470:00:------:--</t>
  </si>
  <si>
    <t>21:0550:000470</t>
  </si>
  <si>
    <t>21:0179:000398</t>
  </si>
  <si>
    <t>21:0179:000398:0003:0001:00</t>
  </si>
  <si>
    <t>093G  :855471:00:------:--</t>
  </si>
  <si>
    <t>21:0550:000471</t>
  </si>
  <si>
    <t>21:0179:000399</t>
  </si>
  <si>
    <t>21:0179:000399:0003:0001:00</t>
  </si>
  <si>
    <t>093G  :855472:00:------:--</t>
  </si>
  <si>
    <t>21:0550:000472</t>
  </si>
  <si>
    <t>21:0179:000400</t>
  </si>
  <si>
    <t>21:0179:000400:0003:0001:00</t>
  </si>
  <si>
    <t>093G  :855473:00:------:--</t>
  </si>
  <si>
    <t>21:0550:000473</t>
  </si>
  <si>
    <t>21:0179:000401:0003:0001:01</t>
  </si>
  <si>
    <t>093G  :855474:00:------:--</t>
  </si>
  <si>
    <t>21:0550:000474</t>
  </si>
  <si>
    <t>21:0179:000402</t>
  </si>
  <si>
    <t>21:0179:000402:0003:0001:00</t>
  </si>
  <si>
    <t>093G  :855475:00:------:--</t>
  </si>
  <si>
    <t>21:0550:000475</t>
  </si>
  <si>
    <t>21:0179:000403</t>
  </si>
  <si>
    <t>21:0179:000403:0003:0001:00</t>
  </si>
  <si>
    <t>093G  :855476:00:------:--</t>
  </si>
  <si>
    <t>21:0550:000476</t>
  </si>
  <si>
    <t>21:0179:000404</t>
  </si>
  <si>
    <t>21:0179:000404:0003:0001:00</t>
  </si>
  <si>
    <t>093G  :855477:00:------:--</t>
  </si>
  <si>
    <t>21:0550:000477</t>
  </si>
  <si>
    <t>21:0179:000405</t>
  </si>
  <si>
    <t>21:0179:000405:0003:0001:00</t>
  </si>
  <si>
    <t>093G  :855478:00:------:--</t>
  </si>
  <si>
    <t>21:0550:000478</t>
  </si>
  <si>
    <t>21:0179:000406</t>
  </si>
  <si>
    <t>21:0179:000406:0003:0001:00</t>
  </si>
  <si>
    <t>093G  :855479:00:------:--</t>
  </si>
  <si>
    <t>21:0550:000479</t>
  </si>
  <si>
    <t>21:0179:000407</t>
  </si>
  <si>
    <t>21:0179:000407:0003:0001:00</t>
  </si>
  <si>
    <t>093G  :855480:00:------:--</t>
  </si>
  <si>
    <t>21:0550:000480</t>
  </si>
  <si>
    <t>21:0179:000408</t>
  </si>
  <si>
    <t>21:0179:000408:0003:0001:00</t>
  </si>
  <si>
    <t>093G  :855481:80:855494:00</t>
  </si>
  <si>
    <t>21:0550:000481</t>
  </si>
  <si>
    <t>21:0179:000420</t>
  </si>
  <si>
    <t>21:0179:000420:0003:0001:02</t>
  </si>
  <si>
    <t>093G  :855482:00:------:--</t>
  </si>
  <si>
    <t>21:0550:000482</t>
  </si>
  <si>
    <t>21:0179:000409</t>
  </si>
  <si>
    <t>21:0179:000409:0003:0001:00</t>
  </si>
  <si>
    <t>093G  :855483:00:------:--</t>
  </si>
  <si>
    <t>21:0550:000483</t>
  </si>
  <si>
    <t>21:0179:000410</t>
  </si>
  <si>
    <t>21:0179:000410:0003:0001:00</t>
  </si>
  <si>
    <t>093G  :855484:00:------:--</t>
  </si>
  <si>
    <t>21:0550:000484</t>
  </si>
  <si>
    <t>21:0179:000411</t>
  </si>
  <si>
    <t>21:0179:000411:0003:0001:00</t>
  </si>
  <si>
    <t>093G  :855485:00:------:--</t>
  </si>
  <si>
    <t>21:0550:000485</t>
  </si>
  <si>
    <t>21:0179:000412</t>
  </si>
  <si>
    <t>21:0179:000412:0003:0001:00</t>
  </si>
  <si>
    <t>093G  :855486:00:------:--</t>
  </si>
  <si>
    <t>21:0550:000486</t>
  </si>
  <si>
    <t>21:0179:000413</t>
  </si>
  <si>
    <t>21:0179:000413:0003:0001:00</t>
  </si>
  <si>
    <t>093G  :855487:00:------:--</t>
  </si>
  <si>
    <t>21:0550:000487</t>
  </si>
  <si>
    <t>21:0179:000414</t>
  </si>
  <si>
    <t>21:0179:000414:0003:0001:00</t>
  </si>
  <si>
    <t>093G  :855488:00:------:--</t>
  </si>
  <si>
    <t>21:0550:000488</t>
  </si>
  <si>
    <t>21:0179:000415</t>
  </si>
  <si>
    <t>21:0179:000415:0003:0001:00</t>
  </si>
  <si>
    <t>093G  :855489:00:------:--</t>
  </si>
  <si>
    <t>21:0550:000489</t>
  </si>
  <si>
    <t>21:0179:000416</t>
  </si>
  <si>
    <t>21:0179:000416:0003:0001:00</t>
  </si>
  <si>
    <t>093G  :855490:9T:------:--</t>
  </si>
  <si>
    <t>21:0550:000490</t>
  </si>
  <si>
    <t>093G  :855491:00:------:--</t>
  </si>
  <si>
    <t>21:0550:000491</t>
  </si>
  <si>
    <t>21:0179:000417</t>
  </si>
  <si>
    <t>21:0179:000417:0003:0001:00</t>
  </si>
  <si>
    <t>093G  :855492:00:------:--</t>
  </si>
  <si>
    <t>21:0550:000492</t>
  </si>
  <si>
    <t>21:0179:000418</t>
  </si>
  <si>
    <t>21:0179:000418:0003:0001:00</t>
  </si>
  <si>
    <t>093G  :855493:00:------:--</t>
  </si>
  <si>
    <t>21:0550:000493</t>
  </si>
  <si>
    <t>21:0179:000419</t>
  </si>
  <si>
    <t>21:0179:000419:0003:0001:00</t>
  </si>
  <si>
    <t>093G  :855494:00:------:--</t>
  </si>
  <si>
    <t>21:0550:000494</t>
  </si>
  <si>
    <t>21:0179:000420:0003:0001:01</t>
  </si>
  <si>
    <t>093G  :855495:10:------:--</t>
  </si>
  <si>
    <t>21:0550:000495</t>
  </si>
  <si>
    <t>21:0179:000421</t>
  </si>
  <si>
    <t>21:0179:000421:0003:0001:00</t>
  </si>
  <si>
    <t>093G  :855496:20:855495:10</t>
  </si>
  <si>
    <t>21:0550:000496</t>
  </si>
  <si>
    <t>21:0179:000421:0004:0001:00</t>
  </si>
  <si>
    <t>093G  :855497:00:------:--</t>
  </si>
  <si>
    <t>21:0550:000497</t>
  </si>
  <si>
    <t>21:0179:000422</t>
  </si>
  <si>
    <t>21:0179:000422:0003:0001:00</t>
  </si>
  <si>
    <t>093G  :855498:00:------:--</t>
  </si>
  <si>
    <t>21:0550:000498</t>
  </si>
  <si>
    <t>21:0179:000423</t>
  </si>
  <si>
    <t>21:0179:000423:0003:0001:00</t>
  </si>
  <si>
    <t>093G  :855499:00:------:--</t>
  </si>
  <si>
    <t>21:0550:000499</t>
  </si>
  <si>
    <t>21:0179:000424</t>
  </si>
  <si>
    <t>21:0179:000424:0003:0001:00</t>
  </si>
  <si>
    <t>093G  :855500:00:------:--</t>
  </si>
  <si>
    <t>21:0550:000500</t>
  </si>
  <si>
    <t>21:0179:000425</t>
  </si>
  <si>
    <t>21:0179:000425:0003:0001:00</t>
  </si>
  <si>
    <t>093G  :855501:80:855504:00</t>
  </si>
  <si>
    <t>21:0550:000501</t>
  </si>
  <si>
    <t>21:0179:000428</t>
  </si>
  <si>
    <t>21:0179:000428:0003:0001:02</t>
  </si>
  <si>
    <t>093G  :855502:00:------:--</t>
  </si>
  <si>
    <t>21:0550:000502</t>
  </si>
  <si>
    <t>21:0179:000426</t>
  </si>
  <si>
    <t>21:0179:000426:0003:0001:00</t>
  </si>
  <si>
    <t>093G  :855503:00:------:--</t>
  </si>
  <si>
    <t>21:0550:000503</t>
  </si>
  <si>
    <t>21:0179:000427</t>
  </si>
  <si>
    <t>21:0179:000427:0003:0001:00</t>
  </si>
  <si>
    <t>093G  :855504:00:------:--</t>
  </si>
  <si>
    <t>21:0550:000504</t>
  </si>
  <si>
    <t>21:0179:000428:0003:0001:01</t>
  </si>
  <si>
    <t>093G  :855505:00:------:--</t>
  </si>
  <si>
    <t>21:0550:000505</t>
  </si>
  <si>
    <t>21:0179:000429</t>
  </si>
  <si>
    <t>21:0179:000429:0003:0001:00</t>
  </si>
  <si>
    <t>093G  :855506:00:------:--</t>
  </si>
  <si>
    <t>21:0550:000506</t>
  </si>
  <si>
    <t>21:0179:000430</t>
  </si>
  <si>
    <t>21:0179:000430:0003:0001:00</t>
  </si>
  <si>
    <t>093G  :855507:9N:------:--</t>
  </si>
  <si>
    <t>21:0550:000507</t>
  </si>
  <si>
    <t>093G  :855508:00:------:--</t>
  </si>
  <si>
    <t>21:0550:000508</t>
  </si>
  <si>
    <t>21:0179:000431</t>
  </si>
  <si>
    <t>21:0179:000431:0003:0001:00</t>
  </si>
  <si>
    <t>093G  :855509:00:------:--</t>
  </si>
  <si>
    <t>21:0550:000509</t>
  </si>
  <si>
    <t>21:0179:000432</t>
  </si>
  <si>
    <t>21:0179:000432:0003:0001:00</t>
  </si>
  <si>
    <t>093G  :855510:00:------:--</t>
  </si>
  <si>
    <t>21:0550:000510</t>
  </si>
  <si>
    <t>21:0179:000433</t>
  </si>
  <si>
    <t>21:0179:000433:0003:0001:00</t>
  </si>
  <si>
    <t>093G  :855511:00:------:--</t>
  </si>
  <si>
    <t>21:0550:000511</t>
  </si>
  <si>
    <t>21:0179:000434</t>
  </si>
  <si>
    <t>21:0179:000434:0003:0001:00</t>
  </si>
  <si>
    <t>093G  :855512:00:------:--</t>
  </si>
  <si>
    <t>21:0550:000512</t>
  </si>
  <si>
    <t>21:0179:000435</t>
  </si>
  <si>
    <t>21:0179:000435:0003:0001:00</t>
  </si>
  <si>
    <t>093G  :855513:00:------:--</t>
  </si>
  <si>
    <t>21:0550:000513</t>
  </si>
  <si>
    <t>21:0179:000436</t>
  </si>
  <si>
    <t>21:0179:000436:0003:0001:00</t>
  </si>
  <si>
    <t>093G  :855514:00:------:--</t>
  </si>
  <si>
    <t>21:0550:000514</t>
  </si>
  <si>
    <t>21:0179:000437</t>
  </si>
  <si>
    <t>21:0179:000437:0003:0001:00</t>
  </si>
  <si>
    <t>093G  :855515:10:------:--</t>
  </si>
  <si>
    <t>21:0550:000515</t>
  </si>
  <si>
    <t>21:0179:000438</t>
  </si>
  <si>
    <t>21:0179:000438:0003:0001:00</t>
  </si>
  <si>
    <t>093G  :855516:20:855515:10</t>
  </si>
  <si>
    <t>21:0550:000516</t>
  </si>
  <si>
    <t>21:0179:000438:0004:0001:00</t>
  </si>
  <si>
    <t>093G  :855517:00:------:--</t>
  </si>
  <si>
    <t>21:0550:000517</t>
  </si>
  <si>
    <t>21:0179:000439</t>
  </si>
  <si>
    <t>21:0179:000439:0003:0001:00</t>
  </si>
  <si>
    <t>093G  :855518:00:------:--</t>
  </si>
  <si>
    <t>21:0550:000518</t>
  </si>
  <si>
    <t>21:0179:000440</t>
  </si>
  <si>
    <t>21:0179:000440:0003:0001:00</t>
  </si>
  <si>
    <t>093G  :855519:00:------:--</t>
  </si>
  <si>
    <t>21:0550:000519</t>
  </si>
  <si>
    <t>21:0179:000441</t>
  </si>
  <si>
    <t>21:0179:000441:0003:0001:00</t>
  </si>
  <si>
    <t>093G  :855520:00:------:--</t>
  </si>
  <si>
    <t>21:0550:000520</t>
  </si>
  <si>
    <t>21:0179:000442</t>
  </si>
  <si>
    <t>21:0179:000442:0003:0001:00</t>
  </si>
  <si>
    <t>093G  :855521:80:855532:20</t>
  </si>
  <si>
    <t>21:0550:000521</t>
  </si>
  <si>
    <t>21:0179:000451</t>
  </si>
  <si>
    <t>21:0179:000451:0004:0001:02</t>
  </si>
  <si>
    <t>093G  :855522:00:------:--</t>
  </si>
  <si>
    <t>21:0550:000522</t>
  </si>
  <si>
    <t>21:0179:000443</t>
  </si>
  <si>
    <t>21:0179:000443:0003:0001:00</t>
  </si>
  <si>
    <t>093G  :855523:00:------:--</t>
  </si>
  <si>
    <t>21:0550:000523</t>
  </si>
  <si>
    <t>21:0179:000444</t>
  </si>
  <si>
    <t>21:0179:000444:0003:0001:00</t>
  </si>
  <si>
    <t>093G  :855524:00:------:--</t>
  </si>
  <si>
    <t>21:0550:000524</t>
  </si>
  <si>
    <t>21:0179:000445</t>
  </si>
  <si>
    <t>21:0179:000445:0003:0001:00</t>
  </si>
  <si>
    <t>093G  :855525:00:------:--</t>
  </si>
  <si>
    <t>21:0550:000525</t>
  </si>
  <si>
    <t>21:0179:000446</t>
  </si>
  <si>
    <t>21:0179:000446:0003:0001:00</t>
  </si>
  <si>
    <t>093G  :855526:00:------:--</t>
  </si>
  <si>
    <t>21:0550:000526</t>
  </si>
  <si>
    <t>21:0179:000447</t>
  </si>
  <si>
    <t>21:0179:000447:0003:0001:00</t>
  </si>
  <si>
    <t>093G  :855527:9V:------:--</t>
  </si>
  <si>
    <t>21:0550:000527</t>
  </si>
  <si>
    <t>093G  :855528:00:------:--</t>
  </si>
  <si>
    <t>21:0550:000528</t>
  </si>
  <si>
    <t>21:0179:000448</t>
  </si>
  <si>
    <t>21:0179:000448:0003:0001:00</t>
  </si>
  <si>
    <t>093G  :855529:00:------:--</t>
  </si>
  <si>
    <t>21:0550:000529</t>
  </si>
  <si>
    <t>21:0179:000449</t>
  </si>
  <si>
    <t>21:0179:000449:0003:0001:00</t>
  </si>
  <si>
    <t>093G  :855530:00:------:--</t>
  </si>
  <si>
    <t>21:0550:000530</t>
  </si>
  <si>
    <t>21:0179:000450</t>
  </si>
  <si>
    <t>21:0179:000450:0003:0001:00</t>
  </si>
  <si>
    <t>093G  :855531:10:------:--</t>
  </si>
  <si>
    <t>21:0550:000531</t>
  </si>
  <si>
    <t>21:0179:000451:0003:0001:00</t>
  </si>
  <si>
    <t>093G  :855532:20:855531:10</t>
  </si>
  <si>
    <t>21:0550:000532</t>
  </si>
  <si>
    <t>21:0179:000451:0004:0001:01</t>
  </si>
  <si>
    <t>093G  :855533:00:------:--</t>
  </si>
  <si>
    <t>21:0550:000533</t>
  </si>
  <si>
    <t>21:0179:000452</t>
  </si>
  <si>
    <t>21:0179:000452:0003:0001:00</t>
  </si>
  <si>
    <t>093G  :855534:00:------:--</t>
  </si>
  <si>
    <t>21:0550:000534</t>
  </si>
  <si>
    <t>21:0179:000453</t>
  </si>
  <si>
    <t>21:0179:000453:0003:0001:00</t>
  </si>
  <si>
    <t>093G  :855535:00:------:--</t>
  </si>
  <si>
    <t>21:0550:000535</t>
  </si>
  <si>
    <t>21:0179:000454</t>
  </si>
  <si>
    <t>21:0179:000454:0003:0001:00</t>
  </si>
  <si>
    <t>093G  :855536:00:------:--</t>
  </si>
  <si>
    <t>21:0550:000536</t>
  </si>
  <si>
    <t>21:0179:000455</t>
  </si>
  <si>
    <t>21:0179:000455:0003:0001:00</t>
  </si>
  <si>
    <t>093G  :855537:00:------:--</t>
  </si>
  <si>
    <t>21:0550:000537</t>
  </si>
  <si>
    <t>21:0179:000456</t>
  </si>
  <si>
    <t>21:0179:000456:0003:0001:00</t>
  </si>
  <si>
    <t>093G  :855538:00:------:--</t>
  </si>
  <si>
    <t>21:0550:000538</t>
  </si>
  <si>
    <t>21:0179:000457</t>
  </si>
  <si>
    <t>21:0179:000457:0003:0001:00</t>
  </si>
  <si>
    <t>093G  :855539:00:------:--</t>
  </si>
  <si>
    <t>21:0550:000539</t>
  </si>
  <si>
    <t>21:0179:000458</t>
  </si>
  <si>
    <t>21:0179:000458:0003:0001:00</t>
  </si>
  <si>
    <t>093G  :855540:00:------:--</t>
  </si>
  <si>
    <t>21:0550:000540</t>
  </si>
  <si>
    <t>21:0179:000459</t>
  </si>
  <si>
    <t>21:0179:000459:0003:0001:00</t>
  </si>
  <si>
    <t>093G  :855541:80:855548:00</t>
  </si>
  <si>
    <t>21:0550:000541</t>
  </si>
  <si>
    <t>21:0179:000465</t>
  </si>
  <si>
    <t>21:0179:000465:0003:0001:02</t>
  </si>
  <si>
    <t>093G  :855542:00:------:--</t>
  </si>
  <si>
    <t>21:0550:000542</t>
  </si>
  <si>
    <t>21:0179:000460</t>
  </si>
  <si>
    <t>21:0179:000460:0003:0001:00</t>
  </si>
  <si>
    <t>093G  :855543:00:------:--</t>
  </si>
  <si>
    <t>21:0550:000543</t>
  </si>
  <si>
    <t>21:0179:000461</t>
  </si>
  <si>
    <t>21:0179:000461:0003:0001:00</t>
  </si>
  <si>
    <t>093G  :855544:00:------:--</t>
  </si>
  <si>
    <t>21:0550:000544</t>
  </si>
  <si>
    <t>21:0179:000462</t>
  </si>
  <si>
    <t>21:0179:000462:0003:0001:00</t>
  </si>
  <si>
    <t>093G  :855545:00:------:--</t>
  </si>
  <si>
    <t>21:0550:000545</t>
  </si>
  <si>
    <t>21:0179:000463</t>
  </si>
  <si>
    <t>21:0179:000463:0003:0001:00</t>
  </si>
  <si>
    <t>093G  :855546:9N:------:--</t>
  </si>
  <si>
    <t>21:0550:000546</t>
  </si>
  <si>
    <t>093G  :855547:00:------:--</t>
  </si>
  <si>
    <t>21:0550:000547</t>
  </si>
  <si>
    <t>21:0179:000464</t>
  </si>
  <si>
    <t>21:0179:000464:0003:0001:00</t>
  </si>
  <si>
    <t>093G  :855548:00:------:--</t>
  </si>
  <si>
    <t>21:0550:000548</t>
  </si>
  <si>
    <t>21:0179:000465:0003:0001:01</t>
  </si>
  <si>
    <t>093G  :855549:00:------:--</t>
  </si>
  <si>
    <t>21:0550:000549</t>
  </si>
  <si>
    <t>21:0179:000466</t>
  </si>
  <si>
    <t>21:0179:000466:0003:0001:00</t>
  </si>
  <si>
    <t>093G  :855550:00:------:--</t>
  </si>
  <si>
    <t>21:0550:000550</t>
  </si>
  <si>
    <t>21:0179:000467</t>
  </si>
  <si>
    <t>21:0179:000467:0003:0001:00</t>
  </si>
  <si>
    <t>093G  :855551:10:------:--</t>
  </si>
  <si>
    <t>21:0550:000551</t>
  </si>
  <si>
    <t>21:0179:000468</t>
  </si>
  <si>
    <t>21:0179:000468:0003:0001:00</t>
  </si>
  <si>
    <t>093G  :855552:20:855551:10</t>
  </si>
  <si>
    <t>21:0550:000552</t>
  </si>
  <si>
    <t>21:0179:000468:0004:0001:00</t>
  </si>
  <si>
    <t>093G  :855553:00:------:--</t>
  </si>
  <si>
    <t>21:0550:000553</t>
  </si>
  <si>
    <t>21:0179:000469</t>
  </si>
  <si>
    <t>21:0179:000469:0003:0001:00</t>
  </si>
  <si>
    <t>093G  :855554:00:------:--</t>
  </si>
  <si>
    <t>21:0550:000554</t>
  </si>
  <si>
    <t>21:0179:000470</t>
  </si>
  <si>
    <t>21:0179:000470:0003:0001:00</t>
  </si>
  <si>
    <t>093G  :855555:00:------:--</t>
  </si>
  <si>
    <t>21:0550:000555</t>
  </si>
  <si>
    <t>21:0179:000471</t>
  </si>
  <si>
    <t>21:0179:000471:0003:0001:00</t>
  </si>
  <si>
    <t>093G  :855556:00:------:--</t>
  </si>
  <si>
    <t>21:0550:000556</t>
  </si>
  <si>
    <t>21:0179:000472</t>
  </si>
  <si>
    <t>21:0179:000472:0003:0001:00</t>
  </si>
  <si>
    <t>093G  :855557:00:------:--</t>
  </si>
  <si>
    <t>21:0550:000557</t>
  </si>
  <si>
    <t>21:0179:000473</t>
  </si>
  <si>
    <t>21:0179:000473:0003:0001:00</t>
  </si>
  <si>
    <t>093G  :855558:00:------:--</t>
  </si>
  <si>
    <t>21:0550:000558</t>
  </si>
  <si>
    <t>21:0179:000474</t>
  </si>
  <si>
    <t>21:0179:000474:0003:0001:00</t>
  </si>
  <si>
    <t>093G  :855559:00:------:--</t>
  </si>
  <si>
    <t>21:0550:000559</t>
  </si>
  <si>
    <t>21:0179:000475</t>
  </si>
  <si>
    <t>21:0179:000475:0003:0001:00</t>
  </si>
  <si>
    <t>093G  :855560:00:------:--</t>
  </si>
  <si>
    <t>21:0550:000560</t>
  </si>
  <si>
    <t>21:0179:000476</t>
  </si>
  <si>
    <t>21:0179:000476:0003:0001:00</t>
  </si>
  <si>
    <t>093G  :855561:80:855573:00</t>
  </si>
  <si>
    <t>21:0550:000561</t>
  </si>
  <si>
    <t>21:0179:000487</t>
  </si>
  <si>
    <t>21:0179:000487:0003:0001:02</t>
  </si>
  <si>
    <t>093G  :855562:00:------:--</t>
  </si>
  <si>
    <t>21:0550:000562</t>
  </si>
  <si>
    <t>21:0179:000477</t>
  </si>
  <si>
    <t>21:0179:000477:0003:0001:00</t>
  </si>
  <si>
    <t>093G  :855563:00:------:--</t>
  </si>
  <si>
    <t>21:0550:000563</t>
  </si>
  <si>
    <t>21:0179:000478</t>
  </si>
  <si>
    <t>21:0179:000478:0003:0001:00</t>
  </si>
  <si>
    <t>093G  :855564:00:------:--</t>
  </si>
  <si>
    <t>21:0550:000564</t>
  </si>
  <si>
    <t>21:0179:000479</t>
  </si>
  <si>
    <t>21:0179:000479:0003:0001:00</t>
  </si>
  <si>
    <t>093G  :855565:00:------:--</t>
  </si>
  <si>
    <t>21:0550:000565</t>
  </si>
  <si>
    <t>21:0179:000480</t>
  </si>
  <si>
    <t>21:0179:000480:0003:0001:00</t>
  </si>
  <si>
    <t>093G  :855566:10:------:--</t>
  </si>
  <si>
    <t>21:0550:000566</t>
  </si>
  <si>
    <t>21:0179:000481</t>
  </si>
  <si>
    <t>21:0179:000481:0003:0001:00</t>
  </si>
  <si>
    <t>093G  :855567:20:855566:10</t>
  </si>
  <si>
    <t>21:0550:000567</t>
  </si>
  <si>
    <t>21:0179:000481:0004:0001:00</t>
  </si>
  <si>
    <t>093G  :855568:00:------:--</t>
  </si>
  <si>
    <t>21:0550:000568</t>
  </si>
  <si>
    <t>21:0179:000482</t>
  </si>
  <si>
    <t>21:0179:000482:0003:0001:00</t>
  </si>
  <si>
    <t>093G  :855569:00:------:--</t>
  </si>
  <si>
    <t>21:0550:000569</t>
  </si>
  <si>
    <t>21:0179:000483</t>
  </si>
  <si>
    <t>21:0179:000483:0003:0001:00</t>
  </si>
  <si>
    <t>093G  :855570:00:------:--</t>
  </si>
  <si>
    <t>21:0550:000570</t>
  </si>
  <si>
    <t>21:0179:000484</t>
  </si>
  <si>
    <t>21:0179:000484:0003:0001:00</t>
  </si>
  <si>
    <t>093G  :855571:00:------:--</t>
  </si>
  <si>
    <t>21:0550:000571</t>
  </si>
  <si>
    <t>21:0179:000485</t>
  </si>
  <si>
    <t>21:0179:000485:0003:0001:00</t>
  </si>
  <si>
    <t>093G  :855572:00:------:--</t>
  </si>
  <si>
    <t>21:0550:000572</t>
  </si>
  <si>
    <t>21:0179:000486</t>
  </si>
  <si>
    <t>21:0179:000486:0003:0001:00</t>
  </si>
  <si>
    <t>093G  :855573:00:------:--</t>
  </si>
  <si>
    <t>21:0550:000573</t>
  </si>
  <si>
    <t>21:0179:000487:0003:0001:01</t>
  </si>
  <si>
    <t>093G  :855574:00:------:--</t>
  </si>
  <si>
    <t>21:0550:000574</t>
  </si>
  <si>
    <t>21:0179:000488</t>
  </si>
  <si>
    <t>21:0179:000488:0003:0001:00</t>
  </si>
  <si>
    <t>093G  :855575:00:------:--</t>
  </si>
  <si>
    <t>21:0550:000575</t>
  </si>
  <si>
    <t>21:0179:000489</t>
  </si>
  <si>
    <t>21:0179:000489:0003:0001:00</t>
  </si>
  <si>
    <t>093G  :855576:9V:------:--</t>
  </si>
  <si>
    <t>21:0550:000576</t>
  </si>
  <si>
    <t>093G  :855577:00:------:--</t>
  </si>
  <si>
    <t>21:0550:000577</t>
  </si>
  <si>
    <t>21:0179:000490</t>
  </si>
  <si>
    <t>21:0179:000490:0003:0001:00</t>
  </si>
  <si>
    <t>093G  :855578:00:------:--</t>
  </si>
  <si>
    <t>21:0550:000578</t>
  </si>
  <si>
    <t>21:0179:000491</t>
  </si>
  <si>
    <t>21:0179:000491:0003:0001:00</t>
  </si>
  <si>
    <t>093G  :855579:00:------:--</t>
  </si>
  <si>
    <t>21:0550:000579</t>
  </si>
  <si>
    <t>21:0179:000492</t>
  </si>
  <si>
    <t>21:0179:000492:0003:0001:00</t>
  </si>
  <si>
    <t>093G  :855580:00:------:--</t>
  </si>
  <si>
    <t>21:0550:000580</t>
  </si>
  <si>
    <t>21:0179:000493</t>
  </si>
  <si>
    <t>21:0179:000493:0003:0001:00</t>
  </si>
  <si>
    <t>093G  :855581:80:855586:00</t>
  </si>
  <si>
    <t>21:0550:000581</t>
  </si>
  <si>
    <t>21:0179:000498</t>
  </si>
  <si>
    <t>21:0179:000498:0003:0001:02</t>
  </si>
  <si>
    <t>093G  :855582:00:------:--</t>
  </si>
  <si>
    <t>21:0550:000582</t>
  </si>
  <si>
    <t>21:0179:000494</t>
  </si>
  <si>
    <t>21:0179:000494:0003:0001:00</t>
  </si>
  <si>
    <t>093G  :855583:00:------:--</t>
  </si>
  <si>
    <t>21:0550:000583</t>
  </si>
  <si>
    <t>21:0179:000495</t>
  </si>
  <si>
    <t>21:0179:000495:0003:0001:00</t>
  </si>
  <si>
    <t>093G  :855584:00:------:--</t>
  </si>
  <si>
    <t>21:0550:000584</t>
  </si>
  <si>
    <t>21:0179:000496</t>
  </si>
  <si>
    <t>21:0179:000496:0003:0001:00</t>
  </si>
  <si>
    <t>093G  :855585:00:------:--</t>
  </si>
  <si>
    <t>21:0550:000585</t>
  </si>
  <si>
    <t>21:0179:000497</t>
  </si>
  <si>
    <t>21:0179:000497:0003:0001:00</t>
  </si>
  <si>
    <t>093G  :855586:00:------:--</t>
  </si>
  <si>
    <t>21:0550:000586</t>
  </si>
  <si>
    <t>21:0179:000498:0003:0001:01</t>
  </si>
  <si>
    <t>093G  :855587:00:------:--</t>
  </si>
  <si>
    <t>21:0550:000587</t>
  </si>
  <si>
    <t>21:0179:000499</t>
  </si>
  <si>
    <t>21:0179:000499:0003:0001:00</t>
  </si>
  <si>
    <t>093G  :855588:00:------:--</t>
  </si>
  <si>
    <t>21:0550:000588</t>
  </si>
  <si>
    <t>21:0179:000500</t>
  </si>
  <si>
    <t>21:0179:000500:0003:0001:00</t>
  </si>
  <si>
    <t>093G  :855589:00:------:--</t>
  </si>
  <si>
    <t>21:0550:000589</t>
  </si>
  <si>
    <t>21:0179:000501</t>
  </si>
  <si>
    <t>21:0179:000501:0003:0001:00</t>
  </si>
  <si>
    <t>093G  :855590:00:------:--</t>
  </si>
  <si>
    <t>21:0550:000590</t>
  </si>
  <si>
    <t>21:0179:000502</t>
  </si>
  <si>
    <t>21:0179:000502:0003:0001:00</t>
  </si>
  <si>
    <t>093G  :855591:10:------:--</t>
  </si>
  <si>
    <t>21:0550:000591</t>
  </si>
  <si>
    <t>21:0179:000503</t>
  </si>
  <si>
    <t>21:0179:000503:0003:0001:00</t>
  </si>
  <si>
    <t>093G  :855592:20:855591:10</t>
  </si>
  <si>
    <t>21:0550:000592</t>
  </si>
  <si>
    <t>21:0179:000503:0004:0001:00</t>
  </si>
  <si>
    <t>093G  :855593:00:------:--</t>
  </si>
  <si>
    <t>21:0550:000593</t>
  </si>
  <si>
    <t>21:0179:000504</t>
  </si>
  <si>
    <t>21:0179:000504:0003:0001:00</t>
  </si>
  <si>
    <t>093G  :855594:00:------:--</t>
  </si>
  <si>
    <t>21:0550:000594</t>
  </si>
  <si>
    <t>21:0179:000505</t>
  </si>
  <si>
    <t>21:0179:000505:0003:0001:00</t>
  </si>
  <si>
    <t>093G  :855595:00:------:--</t>
  </si>
  <si>
    <t>21:0550:000595</t>
  </si>
  <si>
    <t>21:0179:000506</t>
  </si>
  <si>
    <t>21:0179:000506:0003:0001:00</t>
  </si>
  <si>
    <t>093G  :855596:00:------:--</t>
  </si>
  <si>
    <t>21:0550:000596</t>
  </si>
  <si>
    <t>21:0179:000507</t>
  </si>
  <si>
    <t>21:0179:000507:0003:0001:00</t>
  </si>
  <si>
    <t>093G  :855597:00:------:--</t>
  </si>
  <si>
    <t>21:0550:000597</t>
  </si>
  <si>
    <t>21:0179:000508</t>
  </si>
  <si>
    <t>21:0179:000508:0003:0001:00</t>
  </si>
  <si>
    <t>093G  :855598:00:------:--</t>
  </si>
  <si>
    <t>21:0550:000598</t>
  </si>
  <si>
    <t>21:0179:000509</t>
  </si>
  <si>
    <t>21:0179:000509:0003:0001:00</t>
  </si>
  <si>
    <t>093G  :855599:00:------:--</t>
  </si>
  <si>
    <t>21:0550:000599</t>
  </si>
  <si>
    <t>21:0179:000510</t>
  </si>
  <si>
    <t>21:0179:000510:0003:0001:00</t>
  </si>
  <si>
    <t>093G  :855600:9N:------:--</t>
  </si>
  <si>
    <t>21:0550:000600</t>
  </si>
  <si>
    <t>093G  :855601:80:855604:00</t>
  </si>
  <si>
    <t>21:0550:000601</t>
  </si>
  <si>
    <t>21:0179:000513</t>
  </si>
  <si>
    <t>21:0179:000513:0003:0001:02</t>
  </si>
  <si>
    <t>093G  :855602:00:------:--</t>
  </si>
  <si>
    <t>21:0550:000602</t>
  </si>
  <si>
    <t>21:0179:000511</t>
  </si>
  <si>
    <t>21:0179:000511:0003:0001:00</t>
  </si>
  <si>
    <t>093G  :855603:00:------:--</t>
  </si>
  <si>
    <t>21:0550:000603</t>
  </si>
  <si>
    <t>21:0179:000512</t>
  </si>
  <si>
    <t>21:0179:000512:0003:0001:00</t>
  </si>
  <si>
    <t>093G  :855604:00:------:--</t>
  </si>
  <si>
    <t>21:0550:000604</t>
  </si>
  <si>
    <t>21:0179:000513:0003:0001:01</t>
  </si>
  <si>
    <t>093G  :855605:9T:------:--</t>
  </si>
  <si>
    <t>21:0550:000605</t>
  </si>
  <si>
    <t>093G  :855606:00:------:--</t>
  </si>
  <si>
    <t>21:0550:000606</t>
  </si>
  <si>
    <t>21:0179:000514</t>
  </si>
  <si>
    <t>21:0179:000514:0003:0001:00</t>
  </si>
  <si>
    <t>093G  :855607:00:------:--</t>
  </si>
  <si>
    <t>21:0550:000607</t>
  </si>
  <si>
    <t>21:0179:000515</t>
  </si>
  <si>
    <t>21:0179:000515:0003:0001:00</t>
  </si>
  <si>
    <t>093G  :855608:00:------:--</t>
  </si>
  <si>
    <t>21:0550:000608</t>
  </si>
  <si>
    <t>21:0179:000516</t>
  </si>
  <si>
    <t>21:0179:000516:0003:0001:00</t>
  </si>
  <si>
    <t>093G  :855609:00:------:--</t>
  </si>
  <si>
    <t>21:0550:000609</t>
  </si>
  <si>
    <t>21:0179:000517</t>
  </si>
  <si>
    <t>21:0179:000517:0003:0001:00</t>
  </si>
  <si>
    <t>093G  :855610:00:------:--</t>
  </si>
  <si>
    <t>21:0550:000610</t>
  </si>
  <si>
    <t>21:0179:000518</t>
  </si>
  <si>
    <t>21:0179:000518:0003:0001:00</t>
  </si>
  <si>
    <t>093G  :855611:00:------:--</t>
  </si>
  <si>
    <t>21:0550:000611</t>
  </si>
  <si>
    <t>21:0179:000519</t>
  </si>
  <si>
    <t>21:0179:000519:0003:0001:00</t>
  </si>
  <si>
    <t>093G  :855612:10:------:--</t>
  </si>
  <si>
    <t>21:0550:000612</t>
  </si>
  <si>
    <t>21:0179:000520</t>
  </si>
  <si>
    <t>21:0179:000520:0003:0001:00</t>
  </si>
  <si>
    <t>093G  :855613:20:855612:10</t>
  </si>
  <si>
    <t>21:0550:000613</t>
  </si>
  <si>
    <t>21:0179:000520:0004:0001:00</t>
  </si>
  <si>
    <t>093G  :855614:00:------:--</t>
  </si>
  <si>
    <t>21:0550:000614</t>
  </si>
  <si>
    <t>21:0179:000521</t>
  </si>
  <si>
    <t>21:0179:000521:0003:0001:00</t>
  </si>
  <si>
    <t>093G  :855615:00:------:--</t>
  </si>
  <si>
    <t>21:0550:000615</t>
  </si>
  <si>
    <t>21:0179:000522</t>
  </si>
  <si>
    <t>21:0179:000522:0003:0001:00</t>
  </si>
  <si>
    <t>093G  :855616:00:------:--</t>
  </si>
  <si>
    <t>21:0550:000616</t>
  </si>
  <si>
    <t>21:0179:000523</t>
  </si>
  <si>
    <t>21:0179:000523:0003:0001:00</t>
  </si>
  <si>
    <t>093G  :855617:00:------:--</t>
  </si>
  <si>
    <t>21:0550:000617</t>
  </si>
  <si>
    <t>21:0179:000524</t>
  </si>
  <si>
    <t>21:0179:000524:0003:0001:00</t>
  </si>
  <si>
    <t>093G  :855618:00:------:--</t>
  </si>
  <si>
    <t>21:0550:000618</t>
  </si>
  <si>
    <t>21:0179:000525</t>
  </si>
  <si>
    <t>21:0179:000525:0003:0001:00</t>
  </si>
  <si>
    <t>093G  :855619:00:------:--</t>
  </si>
  <si>
    <t>21:0550:000619</t>
  </si>
  <si>
    <t>21:0179:000526</t>
  </si>
  <si>
    <t>21:0179:000526:0003:0001:00</t>
  </si>
  <si>
    <t>093G  :855620:00:------:--</t>
  </si>
  <si>
    <t>21:0550:000620</t>
  </si>
  <si>
    <t>21:0179:000527</t>
  </si>
  <si>
    <t>21:0179:000527:0003:0001:00</t>
  </si>
  <si>
    <t>093G  :855621:80:855627:00</t>
  </si>
  <si>
    <t>21:0550:000621</t>
  </si>
  <si>
    <t>21:0179:000533</t>
  </si>
  <si>
    <t>21:0179:000533:0003:0001:02</t>
  </si>
  <si>
    <t>093G  :855622:00:------:--</t>
  </si>
  <si>
    <t>21:0550:000622</t>
  </si>
  <si>
    <t>21:0179:000528</t>
  </si>
  <si>
    <t>21:0179:000528:0003:0001:00</t>
  </si>
  <si>
    <t>093G  :855623:00:------:--</t>
  </si>
  <si>
    <t>21:0550:000623</t>
  </si>
  <si>
    <t>21:0179:000529</t>
  </si>
  <si>
    <t>21:0179:000529:0003:0001:00</t>
  </si>
  <si>
    <t>093G  :855624:00:------:--</t>
  </si>
  <si>
    <t>21:0550:000624</t>
  </si>
  <si>
    <t>21:0179:000530</t>
  </si>
  <si>
    <t>21:0179:000530:0003:0001:00</t>
  </si>
  <si>
    <t>093G  :855625:00:------:--</t>
  </si>
  <si>
    <t>21:0550:000625</t>
  </si>
  <si>
    <t>21:0179:000531</t>
  </si>
  <si>
    <t>21:0179:000531:0003:0001:00</t>
  </si>
  <si>
    <t>093G  :855626:00:------:--</t>
  </si>
  <si>
    <t>21:0550:000626</t>
  </si>
  <si>
    <t>21:0179:000532</t>
  </si>
  <si>
    <t>21:0179:000532:0003:0001:00</t>
  </si>
  <si>
    <t>093G  :855627:00:------:--</t>
  </si>
  <si>
    <t>21:0550:000627</t>
  </si>
  <si>
    <t>21:0179:000533:0003:0001:01</t>
  </si>
  <si>
    <t>093G  :855628:00:------:--</t>
  </si>
  <si>
    <t>21:0550:000628</t>
  </si>
  <si>
    <t>21:0179:000534</t>
  </si>
  <si>
    <t>21:0179:000534:0003:0001:00</t>
  </si>
  <si>
    <t>093G  :855629:00:------:--</t>
  </si>
  <si>
    <t>21:0550:000629</t>
  </si>
  <si>
    <t>21:0179:000535</t>
  </si>
  <si>
    <t>21:0179:000535:0003:0001:00</t>
  </si>
  <si>
    <t>093G  :855630:00:------:--</t>
  </si>
  <si>
    <t>21:0550:000630</t>
  </si>
  <si>
    <t>21:0179:000536</t>
  </si>
  <si>
    <t>21:0179:000536:0003:0001:00</t>
  </si>
  <si>
    <t>093G  :855631:00:------:--</t>
  </si>
  <si>
    <t>21:0550:000631</t>
  </si>
  <si>
    <t>21:0179:000537</t>
  </si>
  <si>
    <t>21:0179:000537:0003:0001:00</t>
  </si>
  <si>
    <t>093G  :855632:00:------:--</t>
  </si>
  <si>
    <t>21:0550:000632</t>
  </si>
  <si>
    <t>21:0179:000538</t>
  </si>
  <si>
    <t>21:0179:000538:0003:0001:00</t>
  </si>
  <si>
    <t>093G  :855633:9V:------:--</t>
  </si>
  <si>
    <t>21:0550:000633</t>
  </si>
  <si>
    <t>093G  :855634:00:------:--</t>
  </si>
  <si>
    <t>21:0550:000634</t>
  </si>
  <si>
    <t>21:0179:000539</t>
  </si>
  <si>
    <t>21:0179:000539:0003:0001:00</t>
  </si>
  <si>
    <t>093G  :855635:00:------:--</t>
  </si>
  <si>
    <t>21:0550:000635</t>
  </si>
  <si>
    <t>21:0179:000540</t>
  </si>
  <si>
    <t>21:0179:000540:0003:0001:00</t>
  </si>
  <si>
    <t>093G  :855636:00:------:--</t>
  </si>
  <si>
    <t>21:0550:000636</t>
  </si>
  <si>
    <t>21:0179:000541</t>
  </si>
  <si>
    <t>21:0179:000541:0003:0001:00</t>
  </si>
  <si>
    <t>093G  :855637:10:------:--</t>
  </si>
  <si>
    <t>21:0550:000637</t>
  </si>
  <si>
    <t>21:0179:000542</t>
  </si>
  <si>
    <t>21:0179:000542:0003:0001:00</t>
  </si>
  <si>
    <t>093G  :855638:20:855637:10</t>
  </si>
  <si>
    <t>21:0550:000638</t>
  </si>
  <si>
    <t>21:0179:000542:0004:0001:00</t>
  </si>
  <si>
    <t>093H  :855001:80:855012:00</t>
  </si>
  <si>
    <t>21:0552:000001</t>
  </si>
  <si>
    <t>21:0180:000010</t>
  </si>
  <si>
    <t>21:0180:000010:0003:0001:02</t>
  </si>
  <si>
    <t>093H  :855002:00:------:--</t>
  </si>
  <si>
    <t>21:0552:000002</t>
  </si>
  <si>
    <t>21:0180:000001</t>
  </si>
  <si>
    <t>21:0180:000001:0003:0001:00</t>
  </si>
  <si>
    <t>093H  :855003:00:------:--</t>
  </si>
  <si>
    <t>21:0552:000003</t>
  </si>
  <si>
    <t>21:0180:000002</t>
  </si>
  <si>
    <t>21:0180:000002:0003:0001:00</t>
  </si>
  <si>
    <t>093H  :855004:00:------:--</t>
  </si>
  <si>
    <t>21:0552:000004</t>
  </si>
  <si>
    <t>21:0180:000003</t>
  </si>
  <si>
    <t>21:0180:000003:0003:0001:00</t>
  </si>
  <si>
    <t>093H  :855005:00:------:--</t>
  </si>
  <si>
    <t>21:0552:000005</t>
  </si>
  <si>
    <t>21:0180:000004</t>
  </si>
  <si>
    <t>21:0180:000004:0003:0001:00</t>
  </si>
  <si>
    <t>093H  :855006:00:------:--</t>
  </si>
  <si>
    <t>21:0552:000006</t>
  </si>
  <si>
    <t>21:0180:000005</t>
  </si>
  <si>
    <t>21:0180:000005:0003:0001:00</t>
  </si>
  <si>
    <t>093H  :855007:00:------:--</t>
  </si>
  <si>
    <t>21:0552:000007</t>
  </si>
  <si>
    <t>21:0180:000006</t>
  </si>
  <si>
    <t>21:0180:000006:0003:0001:00</t>
  </si>
  <si>
    <t>093H  :855008:00:------:--</t>
  </si>
  <si>
    <t>21:0552:000008</t>
  </si>
  <si>
    <t>21:0180:000007</t>
  </si>
  <si>
    <t>21:0180:000007:0003:0001:00</t>
  </si>
  <si>
    <t>093H  :855009:00:------:--</t>
  </si>
  <si>
    <t>21:0552:000009</t>
  </si>
  <si>
    <t>21:0180:000008</t>
  </si>
  <si>
    <t>21:0180:000008:0003:0001:00</t>
  </si>
  <si>
    <t>093H  :855010:00:------:--</t>
  </si>
  <si>
    <t>21:0552:000010</t>
  </si>
  <si>
    <t>21:0180:000009</t>
  </si>
  <si>
    <t>21:0180:000009:0003:0001:00</t>
  </si>
  <si>
    <t>093H  :855011:9N:------:--</t>
  </si>
  <si>
    <t>21:0552:000011</t>
  </si>
  <si>
    <t>093H  :855012:00:------:--</t>
  </si>
  <si>
    <t>21:0552:000012</t>
  </si>
  <si>
    <t>21:0180:000010:0003:0001:01</t>
  </si>
  <si>
    <t>093H  :855013:00:------:--</t>
  </si>
  <si>
    <t>21:0552:000013</t>
  </si>
  <si>
    <t>21:0180:000011</t>
  </si>
  <si>
    <t>21:0180:000011:0003:0001:00</t>
  </si>
  <si>
    <t>093H  :855014:00:------:--</t>
  </si>
  <si>
    <t>21:0552:000014</t>
  </si>
  <si>
    <t>21:0180:000012</t>
  </si>
  <si>
    <t>21:0180:000012:0003:0001:00</t>
  </si>
  <si>
    <t>093H  :855015:00:------:--</t>
  </si>
  <si>
    <t>21:0552:000015</t>
  </si>
  <si>
    <t>21:0180:000013</t>
  </si>
  <si>
    <t>21:0180:000013:0003:0001:00</t>
  </si>
  <si>
    <t>093H  :855016:00:------:--</t>
  </si>
  <si>
    <t>21:0552:000016</t>
  </si>
  <si>
    <t>21:0180:000014</t>
  </si>
  <si>
    <t>21:0180:000014:0003:0001:00</t>
  </si>
  <si>
    <t>093H  :855017:00:------:--</t>
  </si>
  <si>
    <t>21:0552:000017</t>
  </si>
  <si>
    <t>21:0180:000015</t>
  </si>
  <si>
    <t>21:0180:000015:0003:0001:00</t>
  </si>
  <si>
    <t>093H  :855018:00:------:--</t>
  </si>
  <si>
    <t>21:0552:000018</t>
  </si>
  <si>
    <t>21:0180:000016</t>
  </si>
  <si>
    <t>21:0180:000016:0003:0001:00</t>
  </si>
  <si>
    <t>093H  :855019:10:------:--</t>
  </si>
  <si>
    <t>21:0552:000019</t>
  </si>
  <si>
    <t>21:0180:000017</t>
  </si>
  <si>
    <t>21:0180:000017:0003:0001:00</t>
  </si>
  <si>
    <t>093H  :855020:20:855019:10</t>
  </si>
  <si>
    <t>21:0552:000020</t>
  </si>
  <si>
    <t>21:0180:000017:0004:0001:00</t>
  </si>
  <si>
    <t>093H  :855021:80:855025:00</t>
  </si>
  <si>
    <t>21:0552:000021</t>
  </si>
  <si>
    <t>21:0180:000020</t>
  </si>
  <si>
    <t>21:0180:000020:0003:0001:02</t>
  </si>
  <si>
    <t>093H  :855022:10:------:--</t>
  </si>
  <si>
    <t>21:0552:000022</t>
  </si>
  <si>
    <t>21:0180:000018</t>
  </si>
  <si>
    <t>21:0180:000018:0003:0001:00</t>
  </si>
  <si>
    <t>093H  :855023:20:855022:10</t>
  </si>
  <si>
    <t>21:0552:000023</t>
  </si>
  <si>
    <t>21:0180:000018:0004:0001:00</t>
  </si>
  <si>
    <t>093H  :855024:00:------:--</t>
  </si>
  <si>
    <t>21:0552:000024</t>
  </si>
  <si>
    <t>21:0180:000019</t>
  </si>
  <si>
    <t>21:0180:000019:0003:0001:00</t>
  </si>
  <si>
    <t>093H  :855025:00:------:--</t>
  </si>
  <si>
    <t>21:0552:000025</t>
  </si>
  <si>
    <t>21:0180:000020:0003:0001:01</t>
  </si>
  <si>
    <t>093H  :855026:00:------:--</t>
  </si>
  <si>
    <t>21:0552:000026</t>
  </si>
  <si>
    <t>21:0180:000021</t>
  </si>
  <si>
    <t>21:0180:000021:0003:0001:00</t>
  </si>
  <si>
    <t>093H  :855027:00:------:--</t>
  </si>
  <si>
    <t>21:0552:000027</t>
  </si>
  <si>
    <t>21:0180:000022</t>
  </si>
  <si>
    <t>21:0180:000022:0003:0001:00</t>
  </si>
  <si>
    <t>093H  :855028:00:------:--</t>
  </si>
  <si>
    <t>21:0552:000028</t>
  </si>
  <si>
    <t>21:0180:000023</t>
  </si>
  <si>
    <t>21:0180:000023:0003:0001:00</t>
  </si>
  <si>
    <t>093H  :855029:9T:------:--</t>
  </si>
  <si>
    <t>21:0552:000029</t>
  </si>
  <si>
    <t>093H  :855030:00:------:--</t>
  </si>
  <si>
    <t>21:0552:000030</t>
  </si>
  <si>
    <t>21:0180:000024</t>
  </si>
  <si>
    <t>21:0180:000024:0003:0001:00</t>
  </si>
  <si>
    <t>093H  :855031:00:------:--</t>
  </si>
  <si>
    <t>21:0552:000031</t>
  </si>
  <si>
    <t>21:0180:000025</t>
  </si>
  <si>
    <t>21:0180:000025:0003:0001:00</t>
  </si>
  <si>
    <t>093H  :855032:00:------:--</t>
  </si>
  <si>
    <t>21:0552:000032</t>
  </si>
  <si>
    <t>21:0180:000026</t>
  </si>
  <si>
    <t>21:0180:000026:0003:0001:00</t>
  </si>
  <si>
    <t>093H  :855033:00:------:--</t>
  </si>
  <si>
    <t>21:0552:000033</t>
  </si>
  <si>
    <t>21:0180:000027</t>
  </si>
  <si>
    <t>21:0180:000027:0003:0001:00</t>
  </si>
  <si>
    <t>093H  :855034:00:------:--</t>
  </si>
  <si>
    <t>21:0552:000034</t>
  </si>
  <si>
    <t>21:0180:000028</t>
  </si>
  <si>
    <t>21:0180:000028:0003:0001:00</t>
  </si>
  <si>
    <t>093H  :855035:00:------:--</t>
  </si>
  <si>
    <t>21:0552:000035</t>
  </si>
  <si>
    <t>21:0180:000029</t>
  </si>
  <si>
    <t>21:0180:000029:0003:0001:00</t>
  </si>
  <si>
    <t>093H  :855036:00:------:--</t>
  </si>
  <si>
    <t>21:0552:000036</t>
  </si>
  <si>
    <t>21:0180:000030</t>
  </si>
  <si>
    <t>21:0180:000030:0003:0001:00</t>
  </si>
  <si>
    <t>093H  :855037:00:------:--</t>
  </si>
  <si>
    <t>21:0552:000037</t>
  </si>
  <si>
    <t>21:0180:000031</t>
  </si>
  <si>
    <t>21:0180:000031:0003:0001:00</t>
  </si>
  <si>
    <t>093H  :855038:00:------:--</t>
  </si>
  <si>
    <t>21:0552:000038</t>
  </si>
  <si>
    <t>21:0180:000032</t>
  </si>
  <si>
    <t>21:0180:000032:0003:0001:00</t>
  </si>
  <si>
    <t>093H  :855039:00:------:--</t>
  </si>
  <si>
    <t>21:0552:000039</t>
  </si>
  <si>
    <t>21:0180:000033</t>
  </si>
  <si>
    <t>21:0180:000033:0003:0001:00</t>
  </si>
  <si>
    <t>093H  :855040:00:------:--</t>
  </si>
  <si>
    <t>21:0552:000040</t>
  </si>
  <si>
    <t>21:0180:000034</t>
  </si>
  <si>
    <t>21:0180:000034:0003:0001:00</t>
  </si>
  <si>
    <t>093H  :855041:80:855050:00</t>
  </si>
  <si>
    <t>21:0552:000041</t>
  </si>
  <si>
    <t>21:0180:000041</t>
  </si>
  <si>
    <t>21:0180:000041:0003:0001:02</t>
  </si>
  <si>
    <t>093H  :855042:00:------:--</t>
  </si>
  <si>
    <t>21:0552:000042</t>
  </si>
  <si>
    <t>21:0180:000035</t>
  </si>
  <si>
    <t>21:0180:000035:0003:0001:00</t>
  </si>
  <si>
    <t>093H  :855043:9T:------:--</t>
  </si>
  <si>
    <t>21:0552:000043</t>
  </si>
  <si>
    <t>093H  :855044:00:------:--</t>
  </si>
  <si>
    <t>21:0552:000044</t>
  </si>
  <si>
    <t>21:0180:000036</t>
  </si>
  <si>
    <t>21:0180:000036:0003:0001:00</t>
  </si>
  <si>
    <t>093H  :855045:10:------:--</t>
  </si>
  <si>
    <t>21:0552:000045</t>
  </si>
  <si>
    <t>21:0180:000037</t>
  </si>
  <si>
    <t>21:0180:000037:0003:0001:00</t>
  </si>
  <si>
    <t>093H  :855046:20:855045:10</t>
  </si>
  <si>
    <t>21:0552:000046</t>
  </si>
  <si>
    <t>21:0180:000037:0004:0001:00</t>
  </si>
  <si>
    <t>093H  :855047:00:------:--</t>
  </si>
  <si>
    <t>21:0552:000047</t>
  </si>
  <si>
    <t>21:0180:000038</t>
  </si>
  <si>
    <t>21:0180:000038:0003:0001:00</t>
  </si>
  <si>
    <t>093H  :855048:00:------:--</t>
  </si>
  <si>
    <t>21:0552:000048</t>
  </si>
  <si>
    <t>21:0180:000039</t>
  </si>
  <si>
    <t>21:0180:000039:0003:0001:00</t>
  </si>
  <si>
    <t>093H  :855049:00:------:--</t>
  </si>
  <si>
    <t>21:0552:000049</t>
  </si>
  <si>
    <t>21:0180:000040</t>
  </si>
  <si>
    <t>21:0180:000040:0003:0001:00</t>
  </si>
  <si>
    <t>093H  :855050:00:------:--</t>
  </si>
  <si>
    <t>21:0552:000050</t>
  </si>
  <si>
    <t>21:0180:000041:0003:0001:01</t>
  </si>
  <si>
    <t>093H  :855051:00:------:--</t>
  </si>
  <si>
    <t>21:0552:000051</t>
  </si>
  <si>
    <t>21:0180:000042</t>
  </si>
  <si>
    <t>21:0180:000042:0003:0001:00</t>
  </si>
  <si>
    <t>093H  :855052:00:------:--</t>
  </si>
  <si>
    <t>21:0552:000052</t>
  </si>
  <si>
    <t>21:0180:000043</t>
  </si>
  <si>
    <t>21:0180:000043:0003:0001:00</t>
  </si>
  <si>
    <t>093H  :855053:00:------:--</t>
  </si>
  <si>
    <t>21:0552:000053</t>
  </si>
  <si>
    <t>21:0180:000044</t>
  </si>
  <si>
    <t>21:0180:000044:0003:0001:00</t>
  </si>
  <si>
    <t>093H  :855054:00:------:--</t>
  </si>
  <si>
    <t>21:0552:000054</t>
  </si>
  <si>
    <t>21:0180:000045</t>
  </si>
  <si>
    <t>21:0180:000045:0003:0001:00</t>
  </si>
  <si>
    <t>093H  :855055:00:------:--</t>
  </si>
  <si>
    <t>21:0552:000055</t>
  </si>
  <si>
    <t>21:0180:000046</t>
  </si>
  <si>
    <t>21:0180:000046:0003:0001:00</t>
  </si>
  <si>
    <t>093H  :855056:00:------:--</t>
  </si>
  <si>
    <t>21:0552:000056</t>
  </si>
  <si>
    <t>21:0180:000047</t>
  </si>
  <si>
    <t>21:0180:000047:0003:0001:00</t>
  </si>
  <si>
    <t>093H  :855057:00:------:--</t>
  </si>
  <si>
    <t>21:0552:000057</t>
  </si>
  <si>
    <t>21:0180:000048</t>
  </si>
  <si>
    <t>21:0180:000048:0003:0001:00</t>
  </si>
  <si>
    <t>093H  :855058:00:------:--</t>
  </si>
  <si>
    <t>21:0552:000058</t>
  </si>
  <si>
    <t>21:0180:000049</t>
  </si>
  <si>
    <t>21:0180:000049:0003:0001:00</t>
  </si>
  <si>
    <t>093H  :855059:00:------:--</t>
  </si>
  <si>
    <t>21:0552:000059</t>
  </si>
  <si>
    <t>21:0180:000050</t>
  </si>
  <si>
    <t>21:0180:000050:0003:0001:00</t>
  </si>
  <si>
    <t>093H  :855060:00:------:--</t>
  </si>
  <si>
    <t>21:0552:000060</t>
  </si>
  <si>
    <t>21:0180:000051</t>
  </si>
  <si>
    <t>21:0180:000051:0003:0001:00</t>
  </si>
  <si>
    <t>093H  :855061:80:855066:00</t>
  </si>
  <si>
    <t>21:0552:000061</t>
  </si>
  <si>
    <t>21:0180:000055</t>
  </si>
  <si>
    <t>21:0180:000055:0003:0001:02</t>
  </si>
  <si>
    <t>093H  :855062:10:------:--</t>
  </si>
  <si>
    <t>21:0552:000062</t>
  </si>
  <si>
    <t>21:0180:000052</t>
  </si>
  <si>
    <t>21:0180:000052:0003:0001:00</t>
  </si>
  <si>
    <t>093H  :855063:20:855062:10</t>
  </si>
  <si>
    <t>21:0552:000063</t>
  </si>
  <si>
    <t>21:0180:000052:0004:0001:00</t>
  </si>
  <si>
    <t>093H  :855064:00:------:--</t>
  </si>
  <si>
    <t>21:0552:000064</t>
  </si>
  <si>
    <t>21:0180:000053</t>
  </si>
  <si>
    <t>21:0180:000053:0003:0001:00</t>
  </si>
  <si>
    <t>093H  :855065:00:------:--</t>
  </si>
  <si>
    <t>21:0552:000065</t>
  </si>
  <si>
    <t>21:0180:000054</t>
  </si>
  <si>
    <t>21:0180:000054:0003:0001:00</t>
  </si>
  <si>
    <t>093H  :855066:00:------:--</t>
  </si>
  <si>
    <t>21:0552:000066</t>
  </si>
  <si>
    <t>21:0180:000055:0003:0001:01</t>
  </si>
  <si>
    <t>093H  :855067:00:------:--</t>
  </si>
  <si>
    <t>21:0552:000067</t>
  </si>
  <si>
    <t>21:0180:000056</t>
  </si>
  <si>
    <t>21:0180:000056:0003:0001:00</t>
  </si>
  <si>
    <t>093H  :855068:00:------:--</t>
  </si>
  <si>
    <t>21:0552:000068</t>
  </si>
  <si>
    <t>21:0180:000057</t>
  </si>
  <si>
    <t>21:0180:000057:0003:0001:00</t>
  </si>
  <si>
    <t>093H  :855069:00:------:--</t>
  </si>
  <si>
    <t>21:0552:000069</t>
  </si>
  <si>
    <t>21:0180:000058</t>
  </si>
  <si>
    <t>21:0180:000058:0003:0001:00</t>
  </si>
  <si>
    <t>093H  :855070:9N:------:--</t>
  </si>
  <si>
    <t>21:0552:000070</t>
  </si>
  <si>
    <t>093H  :855071:00:------:--</t>
  </si>
  <si>
    <t>21:0552:000071</t>
  </si>
  <si>
    <t>21:0180:000059</t>
  </si>
  <si>
    <t>21:0180:000059:0003:0001:00</t>
  </si>
  <si>
    <t>093H  :855072:00:------:--</t>
  </si>
  <si>
    <t>21:0552:000072</t>
  </si>
  <si>
    <t>21:0180:000060</t>
  </si>
  <si>
    <t>21:0180:000060:0003:0001:00</t>
  </si>
  <si>
    <t>093H  :855073:00:------:--</t>
  </si>
  <si>
    <t>21:0552:000073</t>
  </si>
  <si>
    <t>21:0180:000061</t>
  </si>
  <si>
    <t>21:0180:000061:0003:0001:00</t>
  </si>
  <si>
    <t>093H  :855074:00:------:--</t>
  </si>
  <si>
    <t>21:0552:000074</t>
  </si>
  <si>
    <t>21:0180:000062</t>
  </si>
  <si>
    <t>21:0180:000062:0003:0001:00</t>
  </si>
  <si>
    <t>093H  :855075:00:------:--</t>
  </si>
  <si>
    <t>21:0552:000075</t>
  </si>
  <si>
    <t>21:0180:000063</t>
  </si>
  <si>
    <t>21:0180:000063:0003:0001:00</t>
  </si>
  <si>
    <t>093H  :855076:00:------:--</t>
  </si>
  <si>
    <t>21:0552:000076</t>
  </si>
  <si>
    <t>21:0180:000064</t>
  </si>
  <si>
    <t>21:0180:000064:0003:0001:00</t>
  </si>
  <si>
    <t>093H  :855077:00:------:--</t>
  </si>
  <si>
    <t>21:0552:000077</t>
  </si>
  <si>
    <t>21:0180:000065</t>
  </si>
  <si>
    <t>21:0180:000065:0003:0001:00</t>
  </si>
  <si>
    <t>093H  :855078:00:------:--</t>
  </si>
  <si>
    <t>21:0552:000078</t>
  </si>
  <si>
    <t>21:0180:000066</t>
  </si>
  <si>
    <t>21:0180:000066:0003:0001:00</t>
  </si>
  <si>
    <t>093H  :855079:00:------:--</t>
  </si>
  <si>
    <t>21:0552:000079</t>
  </si>
  <si>
    <t>21:0180:000067</t>
  </si>
  <si>
    <t>21:0180:000067:0003:0001:00</t>
  </si>
  <si>
    <t>093H  :855080:00:------:--</t>
  </si>
  <si>
    <t>21:0552:000080</t>
  </si>
  <si>
    <t>21:0180:000068</t>
  </si>
  <si>
    <t>21:0180:000068:0003:0001:00</t>
  </si>
  <si>
    <t>093H  :855081:80:855084:00</t>
  </si>
  <si>
    <t>21:0552:000081</t>
  </si>
  <si>
    <t>21:0180:000070</t>
  </si>
  <si>
    <t>21:0180:000070:0003:0001:02</t>
  </si>
  <si>
    <t>093H  :855082:00:------:--</t>
  </si>
  <si>
    <t>21:0552:000082</t>
  </si>
  <si>
    <t>21:0180:000069</t>
  </si>
  <si>
    <t>21:0180:000069:0003:0001:00</t>
  </si>
  <si>
    <t>093H  :855083:9N:------:--</t>
  </si>
  <si>
    <t>21:0552:000083</t>
  </si>
  <si>
    <t>093H  :855084:00:------:--</t>
  </si>
  <si>
    <t>21:0552:000084</t>
  </si>
  <si>
    <t>21:0180:000070:0003:0001:01</t>
  </si>
  <si>
    <t>093H  :855085:00:------:--</t>
  </si>
  <si>
    <t>21:0552:000085</t>
  </si>
  <si>
    <t>21:0180:000071</t>
  </si>
  <si>
    <t>21:0180:000071:0003:0001:00</t>
  </si>
  <si>
    <t>093H  :855086:00:------:--</t>
  </si>
  <si>
    <t>21:0552:000086</t>
  </si>
  <si>
    <t>21:0180:000072</t>
  </si>
  <si>
    <t>21:0180:000072:0003:0001:00</t>
  </si>
  <si>
    <t>093H  :855087:00:------:--</t>
  </si>
  <si>
    <t>21:0552:000087</t>
  </si>
  <si>
    <t>21:0180:000073</t>
  </si>
  <si>
    <t>21:0180:000073:0003:0001:00</t>
  </si>
  <si>
    <t>093H  :855088:00:------:--</t>
  </si>
  <si>
    <t>21:0552:000088</t>
  </si>
  <si>
    <t>21:0180:000074</t>
  </si>
  <si>
    <t>21:0180:000074:0003:0001:00</t>
  </si>
  <si>
    <t>093H  :855089:10:------:--</t>
  </si>
  <si>
    <t>21:0552:000089</t>
  </si>
  <si>
    <t>21:0180:000075</t>
  </si>
  <si>
    <t>21:0180:000075:0003:0001:00</t>
  </si>
  <si>
    <t>093H  :855090:20:855089:10</t>
  </si>
  <si>
    <t>21:0552:000090</t>
  </si>
  <si>
    <t>21:0180:000075:0004:0001:00</t>
  </si>
  <si>
    <t>093H  :855091:00:------:--</t>
  </si>
  <si>
    <t>21:0552:000091</t>
  </si>
  <si>
    <t>21:0180:000076</t>
  </si>
  <si>
    <t>21:0180:000076:0003:0001:00</t>
  </si>
  <si>
    <t>093H  :855092:00:------:--</t>
  </si>
  <si>
    <t>21:0552:000092</t>
  </si>
  <si>
    <t>21:0180:000077</t>
  </si>
  <si>
    <t>21:0180:000077:0003:0001:00</t>
  </si>
  <si>
    <t>093H  :855093:00:------:--</t>
  </si>
  <si>
    <t>21:0552:000093</t>
  </si>
  <si>
    <t>21:0180:000078</t>
  </si>
  <si>
    <t>21:0180:000078:0003:0001:00</t>
  </si>
  <si>
    <t>093H  :855094:00:------:--</t>
  </si>
  <si>
    <t>21:0552:000094</t>
  </si>
  <si>
    <t>21:0180:000079</t>
  </si>
  <si>
    <t>21:0180:000079:0003:0001:00</t>
  </si>
  <si>
    <t>093H  :855095:00:------:--</t>
  </si>
  <si>
    <t>21:0552:000095</t>
  </si>
  <si>
    <t>21:0180:000080</t>
  </si>
  <si>
    <t>21:0180:000080:0003:0001:00</t>
  </si>
  <si>
    <t>093H  :855096:00:------:--</t>
  </si>
  <si>
    <t>21:0552:000096</t>
  </si>
  <si>
    <t>21:0180:000081</t>
  </si>
  <si>
    <t>21:0180:000081:0003:0001:00</t>
  </si>
  <si>
    <t>093H  :855097:00:------:--</t>
  </si>
  <si>
    <t>21:0552:000097</t>
  </si>
  <si>
    <t>21:0180:000082</t>
  </si>
  <si>
    <t>21:0180:000082:0003:0001:00</t>
  </si>
  <si>
    <t>093H  :855098:00:------:--</t>
  </si>
  <si>
    <t>21:0552:000098</t>
  </si>
  <si>
    <t>21:0180:000083</t>
  </si>
  <si>
    <t>21:0180:000083:0003:0001:00</t>
  </si>
  <si>
    <t>093H  :855099:00:------:--</t>
  </si>
  <si>
    <t>21:0552:000099</t>
  </si>
  <si>
    <t>21:0180:000084</t>
  </si>
  <si>
    <t>21:0180:000084:0003:0001:00</t>
  </si>
  <si>
    <t>093H  :855100:00:------:--</t>
  </si>
  <si>
    <t>21:0552:000100</t>
  </si>
  <si>
    <t>21:0180:000085</t>
  </si>
  <si>
    <t>21:0180:000085:0003:0001:00</t>
  </si>
  <si>
    <t>093H  :855101:80:855109:00</t>
  </si>
  <si>
    <t>21:0552:000101</t>
  </si>
  <si>
    <t>21:0180:000093</t>
  </si>
  <si>
    <t>21:0180:000093:0003:0001:02</t>
  </si>
  <si>
    <t>093H  :855102:00:------:--</t>
  </si>
  <si>
    <t>21:0552:000102</t>
  </si>
  <si>
    <t>21:0180:000086</t>
  </si>
  <si>
    <t>21:0180:000086:0003:0001:00</t>
  </si>
  <si>
    <t>093H  :855103:00:------:--</t>
  </si>
  <si>
    <t>21:0552:000103</t>
  </si>
  <si>
    <t>21:0180:000087</t>
  </si>
  <si>
    <t>21:0180:000087:0003:0001:00</t>
  </si>
  <si>
    <t>093H  :855104:00:------:--</t>
  </si>
  <si>
    <t>21:0552:000104</t>
  </si>
  <si>
    <t>21:0180:000088</t>
  </si>
  <si>
    <t>21:0180:000088:0003:0001:00</t>
  </si>
  <si>
    <t>093H  :855105:00:------:--</t>
  </si>
  <si>
    <t>21:0552:000105</t>
  </si>
  <si>
    <t>21:0180:000089</t>
  </si>
  <si>
    <t>21:0180:000089:0003:0001:00</t>
  </si>
  <si>
    <t>093H  :855106:00:------:--</t>
  </si>
  <si>
    <t>21:0552:000106</t>
  </si>
  <si>
    <t>21:0180:000090</t>
  </si>
  <si>
    <t>21:0180:000090:0003:0001:00</t>
  </si>
  <si>
    <t>093H  :855107:00:------:--</t>
  </si>
  <si>
    <t>21:0552:000107</t>
  </si>
  <si>
    <t>21:0180:000091</t>
  </si>
  <si>
    <t>21:0180:000091:0003:0001:00</t>
  </si>
  <si>
    <t>093H  :855108:00:------:--</t>
  </si>
  <si>
    <t>21:0552:000108</t>
  </si>
  <si>
    <t>21:0180:000092</t>
  </si>
  <si>
    <t>21:0180:000092:0003:0001:00</t>
  </si>
  <si>
    <t>093H  :855109:00:------:--</t>
  </si>
  <si>
    <t>21:0552:000109</t>
  </si>
  <si>
    <t>21:0180:000093:0003:0001:01</t>
  </si>
  <si>
    <t>093H  :855110:00:------:--</t>
  </si>
  <si>
    <t>21:0552:000110</t>
  </si>
  <si>
    <t>21:0180:000094</t>
  </si>
  <si>
    <t>21:0180:000094:0003:0001:00</t>
  </si>
  <si>
    <t>093H  :855111:00:------:--</t>
  </si>
  <si>
    <t>21:0552:000111</t>
  </si>
  <si>
    <t>21:0180:000095</t>
  </si>
  <si>
    <t>21:0180:000095:0003:0001:00</t>
  </si>
  <si>
    <t>093H  :855112:9V:------:--</t>
  </si>
  <si>
    <t>21:0552:000112</t>
  </si>
  <si>
    <t>093H  :855113:00:------:--</t>
  </si>
  <si>
    <t>21:0552:000113</t>
  </si>
  <si>
    <t>21:0180:000096</t>
  </si>
  <si>
    <t>21:0180:000096:0003:0001:00</t>
  </si>
  <si>
    <t>093H  :855114:00:------:--</t>
  </si>
  <si>
    <t>21:0552:000114</t>
  </si>
  <si>
    <t>21:0180:000097</t>
  </si>
  <si>
    <t>21:0180:000097:0003:0001:00</t>
  </si>
  <si>
    <t>093H  :855115:00:------:--</t>
  </si>
  <si>
    <t>21:0552:000115</t>
  </si>
  <si>
    <t>21:0180:000098</t>
  </si>
  <si>
    <t>21:0180:000098:0003:0001:00</t>
  </si>
  <si>
    <t>093H  :855116:00:------:--</t>
  </si>
  <si>
    <t>21:0552:000116</t>
  </si>
  <si>
    <t>21:0180:000099</t>
  </si>
  <si>
    <t>21:0180:000099:0003:0001:00</t>
  </si>
  <si>
    <t>093H  :855117:00:------:--</t>
  </si>
  <si>
    <t>21:0552:000117</t>
  </si>
  <si>
    <t>21:0180:000100</t>
  </si>
  <si>
    <t>21:0180:000100:0003:0001:00</t>
  </si>
  <si>
    <t>093H  :855118:00:------:--</t>
  </si>
  <si>
    <t>21:0552:000118</t>
  </si>
  <si>
    <t>21:0180:000101</t>
  </si>
  <si>
    <t>21:0180:000101:0003:0001:00</t>
  </si>
  <si>
    <t>093H  :855119:10:------:--</t>
  </si>
  <si>
    <t>21:0552:000119</t>
  </si>
  <si>
    <t>21:0180:000102</t>
  </si>
  <si>
    <t>21:0180:000102:0003:0001:00</t>
  </si>
  <si>
    <t>093H  :855120:20:855119:10</t>
  </si>
  <si>
    <t>21:0552:000120</t>
  </si>
  <si>
    <t>21:0180:000102:0004:0001:00</t>
  </si>
  <si>
    <t>093H  :855121:80:855129:00</t>
  </si>
  <si>
    <t>21:0552:000121</t>
  </si>
  <si>
    <t>21:0180:000109</t>
  </si>
  <si>
    <t>21:0180:000109:0003:0001:02</t>
  </si>
  <si>
    <t>093H  :855122:00:------:--</t>
  </si>
  <si>
    <t>21:0552:000122</t>
  </si>
  <si>
    <t>21:0180:000103</t>
  </si>
  <si>
    <t>21:0180:000103:0003:0001:00</t>
  </si>
  <si>
    <t>093H  :855123:00:------:--</t>
  </si>
  <si>
    <t>21:0552:000123</t>
  </si>
  <si>
    <t>21:0180:000104</t>
  </si>
  <si>
    <t>21:0180:000104:0003:0001:00</t>
  </si>
  <si>
    <t>093H  :855124:10:------:--</t>
  </si>
  <si>
    <t>21:0552:000124</t>
  </si>
  <si>
    <t>21:0180:000105</t>
  </si>
  <si>
    <t>21:0180:000105:0003:0001:00</t>
  </si>
  <si>
    <t>093H  :855125:20:855124:10</t>
  </si>
  <si>
    <t>21:0552:000125</t>
  </si>
  <si>
    <t>21:0180:000105:0004:0001:00</t>
  </si>
  <si>
    <t>093H  :855126:00:------:--</t>
  </si>
  <si>
    <t>21:0552:000126</t>
  </si>
  <si>
    <t>21:0180:000106</t>
  </si>
  <si>
    <t>21:0180:000106:0003:0001:00</t>
  </si>
  <si>
    <t>093H  :855127:00:------:--</t>
  </si>
  <si>
    <t>21:0552:000127</t>
  </si>
  <si>
    <t>21:0180:000107</t>
  </si>
  <si>
    <t>21:0180:000107:0003:0001:00</t>
  </si>
  <si>
    <t>093H  :855128:00:------:--</t>
  </si>
  <si>
    <t>21:0552:000128</t>
  </si>
  <si>
    <t>21:0180:000108</t>
  </si>
  <si>
    <t>21:0180:000108:0003:0001:00</t>
  </si>
  <si>
    <t>093H  :855129:00:------:--</t>
  </si>
  <si>
    <t>21:0552:000129</t>
  </si>
  <si>
    <t>21:0180:000109:0003:0001:01</t>
  </si>
  <si>
    <t>093H  :855130:00:------:--</t>
  </si>
  <si>
    <t>21:0552:000130</t>
  </si>
  <si>
    <t>21:0180:000110</t>
  </si>
  <si>
    <t>21:0180:000110:0003:0001:00</t>
  </si>
  <si>
    <t>093H  :855131:00:------:--</t>
  </si>
  <si>
    <t>21:0552:000131</t>
  </si>
  <si>
    <t>21:0180:000111</t>
  </si>
  <si>
    <t>21:0180:000111:0003:0001:00</t>
  </si>
  <si>
    <t>093H  :855132:00:------:--</t>
  </si>
  <si>
    <t>21:0552:000132</t>
  </si>
  <si>
    <t>21:0180:000112</t>
  </si>
  <si>
    <t>21:0180:000112:0003:0001:00</t>
  </si>
  <si>
    <t>093H  :855133:00:------:--</t>
  </si>
  <si>
    <t>21:0552:000133</t>
  </si>
  <si>
    <t>21:0180:000113</t>
  </si>
  <si>
    <t>21:0180:000113:0003:0001:00</t>
  </si>
  <si>
    <t>093H  :855134:00:------:--</t>
  </si>
  <si>
    <t>21:0552:000134</t>
  </si>
  <si>
    <t>21:0180:000114</t>
  </si>
  <si>
    <t>21:0180:000114:0003:0001:00</t>
  </si>
  <si>
    <t>093H  :855135:00:------:--</t>
  </si>
  <si>
    <t>21:0552:000135</t>
  </si>
  <si>
    <t>21:0180:000115</t>
  </si>
  <si>
    <t>21:0180:000115:0003:0001:00</t>
  </si>
  <si>
    <t>093H  :855136:00:------:--</t>
  </si>
  <si>
    <t>21:0552:000136</t>
  </si>
  <si>
    <t>21:0180:000116</t>
  </si>
  <si>
    <t>21:0180:000116:0003:0001:00</t>
  </si>
  <si>
    <t>093H  :855137:00:------:--</t>
  </si>
  <si>
    <t>21:0552:000137</t>
  </si>
  <si>
    <t>21:0180:000117</t>
  </si>
  <si>
    <t>21:0180:000117:0003:0001:00</t>
  </si>
  <si>
    <t>093H  :855138:00:------:--</t>
  </si>
  <si>
    <t>21:0552:000138</t>
  </si>
  <si>
    <t>21:0180:000118</t>
  </si>
  <si>
    <t>21:0180:000118:0003:0001:00</t>
  </si>
  <si>
    <t>093H  :855139:9T:------:--</t>
  </si>
  <si>
    <t>21:0552:000139</t>
  </si>
  <si>
    <t>093H  :855140:00:------:--</t>
  </si>
  <si>
    <t>21:0552:000140</t>
  </si>
  <si>
    <t>21:0180:000119</t>
  </si>
  <si>
    <t>21:0180:000119:0003:0001:00</t>
  </si>
  <si>
    <t>093H  :855141:80:855148:00</t>
  </si>
  <si>
    <t>21:0552:000141</t>
  </si>
  <si>
    <t>21:0180:000126</t>
  </si>
  <si>
    <t>21:0180:000126:0003:0001:02</t>
  </si>
  <si>
    <t>093H  :855142:00:------:--</t>
  </si>
  <si>
    <t>21:0552:000142</t>
  </si>
  <si>
    <t>21:0180:000120</t>
  </si>
  <si>
    <t>21:0180:000120:0003:0001:00</t>
  </si>
  <si>
    <t>093H  :855143:00:------:--</t>
  </si>
  <si>
    <t>21:0552:000143</t>
  </si>
  <si>
    <t>21:0180:000121</t>
  </si>
  <si>
    <t>21:0180:000121:0003:0001:00</t>
  </si>
  <si>
    <t>093H  :855144:00:------:--</t>
  </si>
  <si>
    <t>21:0552:000144</t>
  </si>
  <si>
    <t>21:0180:000122</t>
  </si>
  <si>
    <t>21:0180:000122:0003:0001:00</t>
  </si>
  <si>
    <t>093H  :855145:00:------:--</t>
  </si>
  <si>
    <t>21:0552:000145</t>
  </si>
  <si>
    <t>21:0180:000123</t>
  </si>
  <si>
    <t>21:0180:000123:0003:0001:00</t>
  </si>
  <si>
    <t>093H  :855146:00:------:--</t>
  </si>
  <si>
    <t>21:0552:000146</t>
  </si>
  <si>
    <t>21:0180:000124</t>
  </si>
  <si>
    <t>21:0180:000124:0003:0001:00</t>
  </si>
  <si>
    <t>093H  :855147:00:------:--</t>
  </si>
  <si>
    <t>21:0552:000147</t>
  </si>
  <si>
    <t>21:0180:000125</t>
  </si>
  <si>
    <t>21:0180:000125:0003:0001:00</t>
  </si>
  <si>
    <t>093H  :855148:00:------:--</t>
  </si>
  <si>
    <t>21:0552:000148</t>
  </si>
  <si>
    <t>21:0180:000126:0003:0001:01</t>
  </si>
  <si>
    <t>093H  :855149:00:------:--</t>
  </si>
  <si>
    <t>21:0552:000149</t>
  </si>
  <si>
    <t>21:0180:000127</t>
  </si>
  <si>
    <t>21:0180:000127:0003:0001:00</t>
  </si>
  <si>
    <t>093H  :855150:00:------:--</t>
  </si>
  <si>
    <t>21:0552:000150</t>
  </si>
  <si>
    <t>21:0180:000128</t>
  </si>
  <si>
    <t>21:0180:000128:0003:0001:00</t>
  </si>
  <si>
    <t>093H  :855151:00:------:--</t>
  </si>
  <si>
    <t>21:0552:000151</t>
  </si>
  <si>
    <t>21:0180:000129</t>
  </si>
  <si>
    <t>21:0180:000129:0003:0001:00</t>
  </si>
  <si>
    <t>093H  :855152:00:------:--</t>
  </si>
  <si>
    <t>21:0552:000152</t>
  </si>
  <si>
    <t>21:0180:000130</t>
  </si>
  <si>
    <t>21:0180:000130:0003:0001:00</t>
  </si>
  <si>
    <t>093H  :855153:10:------:--</t>
  </si>
  <si>
    <t>21:0552:000153</t>
  </si>
  <si>
    <t>21:0180:000131</t>
  </si>
  <si>
    <t>21:0180:000131:0003:0001:00</t>
  </si>
  <si>
    <t>093H  :855154:20:855153:10</t>
  </si>
  <si>
    <t>21:0552:000154</t>
  </si>
  <si>
    <t>21:0180:000131:0004:0001:00</t>
  </si>
  <si>
    <t>093H  :855155:00:------:--</t>
  </si>
  <si>
    <t>21:0552:000155</t>
  </si>
  <si>
    <t>21:0180:000132</t>
  </si>
  <si>
    <t>21:0180:000132:0003:0001:00</t>
  </si>
  <si>
    <t>093H  :855156:00:------:--</t>
  </si>
  <si>
    <t>21:0552:000156</t>
  </si>
  <si>
    <t>21:0180:000133</t>
  </si>
  <si>
    <t>21:0180:000133:0003:0001:00</t>
  </si>
  <si>
    <t>093H  :855157:00:------:--</t>
  </si>
  <si>
    <t>21:0552:000157</t>
  </si>
  <si>
    <t>21:0180:000134</t>
  </si>
  <si>
    <t>21:0180:000134:0003:0001:00</t>
  </si>
  <si>
    <t>093H  :855158:00:------:--</t>
  </si>
  <si>
    <t>21:0552:000158</t>
  </si>
  <si>
    <t>21:0180:000135</t>
  </si>
  <si>
    <t>21:0180:000135:0003:0001:00</t>
  </si>
  <si>
    <t>093H  :855159:00:------:--</t>
  </si>
  <si>
    <t>21:0552:000159</t>
  </si>
  <si>
    <t>21:0180:000136</t>
  </si>
  <si>
    <t>21:0180:000136:0003:0001:00</t>
  </si>
  <si>
    <t>093H  :855160:9N:------:--</t>
  </si>
  <si>
    <t>21:0552:000160</t>
  </si>
  <si>
    <t>093H  :855161:80:855170:00</t>
  </si>
  <si>
    <t>21:0552:000161</t>
  </si>
  <si>
    <t>21:0180:000143</t>
  </si>
  <si>
    <t>21:0180:000143:0003:0001:02</t>
  </si>
  <si>
    <t>093H  :855162:00:------:--</t>
  </si>
  <si>
    <t>21:0552:000162</t>
  </si>
  <si>
    <t>21:0180:000137</t>
  </si>
  <si>
    <t>21:0180:000137:0003:0001:00</t>
  </si>
  <si>
    <t>093H  :855163:00:------:--</t>
  </si>
  <si>
    <t>21:0552:000163</t>
  </si>
  <si>
    <t>21:0180:000138</t>
  </si>
  <si>
    <t>21:0180:000138:0003:0001:00</t>
  </si>
  <si>
    <t>093H  :855164:00:------:--</t>
  </si>
  <si>
    <t>21:0552:000164</t>
  </si>
  <si>
    <t>21:0180:000139</t>
  </si>
  <si>
    <t>21:0180:000139:0003:0001:00</t>
  </si>
  <si>
    <t>093H  :855165:10:------:--</t>
  </si>
  <si>
    <t>21:0552:000165</t>
  </si>
  <si>
    <t>21:0180:000140</t>
  </si>
  <si>
    <t>21:0180:000140:0003:0001:00</t>
  </si>
  <si>
    <t>093H  :855166:20:855165:10</t>
  </si>
  <si>
    <t>21:0552:000166</t>
  </si>
  <si>
    <t>21:0180:000140:0004:0001:00</t>
  </si>
  <si>
    <t>093H  :855167:9T:------:--</t>
  </si>
  <si>
    <t>21:0552:000167</t>
  </si>
  <si>
    <t>093H  :855168:00:------:--</t>
  </si>
  <si>
    <t>21:0552:000168</t>
  </si>
  <si>
    <t>21:0180:000141</t>
  </si>
  <si>
    <t>21:0180:000141:0003:0001:00</t>
  </si>
  <si>
    <t>093H  :855169:00:------:--</t>
  </si>
  <si>
    <t>21:0552:000169</t>
  </si>
  <si>
    <t>21:0180:000142</t>
  </si>
  <si>
    <t>21:0180:000142:0003:0001:00</t>
  </si>
  <si>
    <t>093H  :855170:00:------:--</t>
  </si>
  <si>
    <t>21:0552:000170</t>
  </si>
  <si>
    <t>21:0180:000143:0003:0001:01</t>
  </si>
  <si>
    <t>093H  :855171:00:------:--</t>
  </si>
  <si>
    <t>21:0552:000171</t>
  </si>
  <si>
    <t>21:0180:000144</t>
  </si>
  <si>
    <t>21:0180:000144:0003:0001:00</t>
  </si>
  <si>
    <t>093H  :855172:00:------:--</t>
  </si>
  <si>
    <t>21:0552:000172</t>
  </si>
  <si>
    <t>21:0180:000145</t>
  </si>
  <si>
    <t>21:0180:000145:0003:0001:00</t>
  </si>
  <si>
    <t>093H  :855173:00:------:--</t>
  </si>
  <si>
    <t>21:0552:000173</t>
  </si>
  <si>
    <t>21:0180:000146</t>
  </si>
  <si>
    <t>21:0180:000146:0003:0001:00</t>
  </si>
  <si>
    <t>093H  :855174:00:------:--</t>
  </si>
  <si>
    <t>21:0552:000174</t>
  </si>
  <si>
    <t>21:0180:000147</t>
  </si>
  <si>
    <t>21:0180:000147:0003:0001:00</t>
  </si>
  <si>
    <t>093H  :855175:00:------:--</t>
  </si>
  <si>
    <t>21:0552:000175</t>
  </si>
  <si>
    <t>21:0180:000148</t>
  </si>
  <si>
    <t>21:0180:000148:0003:0001:00</t>
  </si>
  <si>
    <t>093H  :855176:00:------:--</t>
  </si>
  <si>
    <t>21:0552:000176</t>
  </si>
  <si>
    <t>21:0180:000149</t>
  </si>
  <si>
    <t>21:0180:000149:0003:0001:00</t>
  </si>
  <si>
    <t>093H  :855177:00:------:--</t>
  </si>
  <si>
    <t>21:0552:000177</t>
  </si>
  <si>
    <t>21:0180:000150</t>
  </si>
  <si>
    <t>21:0180:000150:0003:0001:00</t>
  </si>
  <si>
    <t>093H  :855178:00:------:--</t>
  </si>
  <si>
    <t>21:0552:000178</t>
  </si>
  <si>
    <t>21:0180:000151</t>
  </si>
  <si>
    <t>21:0180:000151:0003:0001:00</t>
  </si>
  <si>
    <t>093H  :855179:00:------:--</t>
  </si>
  <si>
    <t>21:0552:000179</t>
  </si>
  <si>
    <t>21:0180:000152</t>
  </si>
  <si>
    <t>21:0180:000152:0003:0001:00</t>
  </si>
  <si>
    <t>093H  :855180:00:------:--</t>
  </si>
  <si>
    <t>21:0552:000180</t>
  </si>
  <si>
    <t>21:0180:000153</t>
  </si>
  <si>
    <t>21:0180:000153:0003:0001:00</t>
  </si>
  <si>
    <t>093H  :855181:80:855193:00</t>
  </si>
  <si>
    <t>21:0552:000181</t>
  </si>
  <si>
    <t>21:0180:000164</t>
  </si>
  <si>
    <t>21:0180:000164:0003:0001:02</t>
  </si>
  <si>
    <t>093H  :855182:00:------:--</t>
  </si>
  <si>
    <t>21:0552:000182</t>
  </si>
  <si>
    <t>21:0180:000154</t>
  </si>
  <si>
    <t>21:0180:000154:0003:0001:00</t>
  </si>
  <si>
    <t>093H  :855183:00:------:--</t>
  </si>
  <si>
    <t>21:0552:000183</t>
  </si>
  <si>
    <t>21:0180:000155</t>
  </si>
  <si>
    <t>21:0180:000155:0003:0001:00</t>
  </si>
  <si>
    <t>093H  :855184:00:------:--</t>
  </si>
  <si>
    <t>21:0552:000184</t>
  </si>
  <si>
    <t>21:0180:000156</t>
  </si>
  <si>
    <t>21:0180:000156:0003:0001:00</t>
  </si>
  <si>
    <t>093H  :855185:00:------:--</t>
  </si>
  <si>
    <t>21:0552:000185</t>
  </si>
  <si>
    <t>21:0180:000157</t>
  </si>
  <si>
    <t>21:0180:000157:0003:0001:00</t>
  </si>
  <si>
    <t>093H  :855186:00:------:--</t>
  </si>
  <si>
    <t>21:0552:000186</t>
  </si>
  <si>
    <t>21:0180:000158</t>
  </si>
  <si>
    <t>21:0180:000158:0003:0001:00</t>
  </si>
  <si>
    <t>093H  :855187:00:------:--</t>
  </si>
  <si>
    <t>21:0552:000187</t>
  </si>
  <si>
    <t>21:0180:000159</t>
  </si>
  <si>
    <t>21:0180:000159:0003:0001:00</t>
  </si>
  <si>
    <t>093H  :855188:00:------:--</t>
  </si>
  <si>
    <t>21:0552:000188</t>
  </si>
  <si>
    <t>21:0180:000160</t>
  </si>
  <si>
    <t>21:0180:000160:0003:0001:00</t>
  </si>
  <si>
    <t>093H  :855189:00:------:--</t>
  </si>
  <si>
    <t>21:0552:000189</t>
  </si>
  <si>
    <t>21:0180:000161</t>
  </si>
  <si>
    <t>21:0180:000161:0003:0001:00</t>
  </si>
  <si>
    <t>093H  :855190:10:------:--</t>
  </si>
  <si>
    <t>21:0552:000190</t>
  </si>
  <si>
    <t>21:0180:000162</t>
  </si>
  <si>
    <t>21:0180:000162:0003:0001:00</t>
  </si>
  <si>
    <t>093H  :855191:20:855190:10</t>
  </si>
  <si>
    <t>21:0552:000191</t>
  </si>
  <si>
    <t>21:0180:000162:0004:0001:00</t>
  </si>
  <si>
    <t>093H  :855192:00:------:--</t>
  </si>
  <si>
    <t>21:0552:000192</t>
  </si>
  <si>
    <t>21:0180:000163</t>
  </si>
  <si>
    <t>21:0180:000163:0003:0001:00</t>
  </si>
  <si>
    <t>093H  :855193:00:------:--</t>
  </si>
  <si>
    <t>21:0552:000193</t>
  </si>
  <si>
    <t>21:0180:000164:0003:0001:01</t>
  </si>
  <si>
    <t>093H  :855194:00:------:--</t>
  </si>
  <si>
    <t>21:0552:000194</t>
  </si>
  <si>
    <t>21:0180:000165</t>
  </si>
  <si>
    <t>21:0180:000165:0003:0001:00</t>
  </si>
  <si>
    <t>093H  :855195:00:------:--</t>
  </si>
  <si>
    <t>21:0552:000195</t>
  </si>
  <si>
    <t>21:0180:000166</t>
  </si>
  <si>
    <t>21:0180:000166:0003:0001:00</t>
  </si>
  <si>
    <t>093H  :855196:00:------:--</t>
  </si>
  <si>
    <t>21:0552:000196</t>
  </si>
  <si>
    <t>21:0180:000167</t>
  </si>
  <si>
    <t>21:0180:000167:0003:0001:00</t>
  </si>
  <si>
    <t>093H  :855197:00:------:--</t>
  </si>
  <si>
    <t>21:0552:000197</t>
  </si>
  <si>
    <t>21:0180:000168</t>
  </si>
  <si>
    <t>21:0180:000168:0003:0001:00</t>
  </si>
  <si>
    <t>093H  :855198:9V:------:--</t>
  </si>
  <si>
    <t>21:0552:000198</t>
  </si>
  <si>
    <t>093H  :855199:00:------:--</t>
  </si>
  <si>
    <t>21:0552:000199</t>
  </si>
  <si>
    <t>21:0180:000169</t>
  </si>
  <si>
    <t>21:0180:000169:0003:0001:00</t>
  </si>
  <si>
    <t>093H  :855200:00:------:--</t>
  </si>
  <si>
    <t>21:0552:000200</t>
  </si>
  <si>
    <t>21:0180:000170</t>
  </si>
  <si>
    <t>21:0180:000170:0003:0001:00</t>
  </si>
  <si>
    <t>093H  :855201:80:855209:00</t>
  </si>
  <si>
    <t>21:0552:000201</t>
  </si>
  <si>
    <t>21:0180:000176</t>
  </si>
  <si>
    <t>21:0180:000176:0003:0001:02</t>
  </si>
  <si>
    <t>093H  :855202:9T:------:--</t>
  </si>
  <si>
    <t>21:0552:000202</t>
  </si>
  <si>
    <t>093H  :855203:00:------:--</t>
  </si>
  <si>
    <t>21:0552:000203</t>
  </si>
  <si>
    <t>21:0180:000171</t>
  </si>
  <si>
    <t>21:0180:000171:0003:0001:00</t>
  </si>
  <si>
    <t>093H  :855204:10:------:--</t>
  </si>
  <si>
    <t>21:0552:000204</t>
  </si>
  <si>
    <t>21:0180:000172</t>
  </si>
  <si>
    <t>21:0180:000172:0003:0001:00</t>
  </si>
  <si>
    <t>093H  :855205:20:855204:10</t>
  </si>
  <si>
    <t>21:0552:000205</t>
  </si>
  <si>
    <t>21:0180:000172:0004:0001:00</t>
  </si>
  <si>
    <t>093H  :855206:00:------:--</t>
  </si>
  <si>
    <t>21:0552:000206</t>
  </si>
  <si>
    <t>21:0180:000173</t>
  </si>
  <si>
    <t>21:0180:000173:0003:0001:00</t>
  </si>
  <si>
    <t>093H  :855207:00:------:--</t>
  </si>
  <si>
    <t>21:0552:000207</t>
  </si>
  <si>
    <t>21:0180:000174</t>
  </si>
  <si>
    <t>21:0180:000174:0003:0001:00</t>
  </si>
  <si>
    <t>093H  :855208:00:------:--</t>
  </si>
  <si>
    <t>21:0552:000208</t>
  </si>
  <si>
    <t>21:0180:000175</t>
  </si>
  <si>
    <t>21:0180:000175:0003:0001:00</t>
  </si>
  <si>
    <t>093H  :855209:00:------:--</t>
  </si>
  <si>
    <t>21:0552:000209</t>
  </si>
  <si>
    <t>21:0180:000176:0003:0001:01</t>
  </si>
  <si>
    <t>093H  :855210:00:------:--</t>
  </si>
  <si>
    <t>21:0552:000210</t>
  </si>
  <si>
    <t>21:0180:000177</t>
  </si>
  <si>
    <t>21:0180:000177:0003:0001:00</t>
  </si>
  <si>
    <t>093H  :855211:00:------:--</t>
  </si>
  <si>
    <t>21:0552:000211</t>
  </si>
  <si>
    <t>21:0180:000178</t>
  </si>
  <si>
    <t>21:0180:000178:0003:0001:00</t>
  </si>
  <si>
    <t>093H  :855212:00:------:--</t>
  </si>
  <si>
    <t>21:0552:000212</t>
  </si>
  <si>
    <t>21:0180:000179</t>
  </si>
  <si>
    <t>21:0180:000179:0003:0001:00</t>
  </si>
  <si>
    <t>093H  :855213:00:------:--</t>
  </si>
  <si>
    <t>21:0552:000213</t>
  </si>
  <si>
    <t>21:0180:000180</t>
  </si>
  <si>
    <t>21:0180:000180:0003:0001:00</t>
  </si>
  <si>
    <t>093H  :855214:00:------:--</t>
  </si>
  <si>
    <t>21:0552:000214</t>
  </si>
  <si>
    <t>21:0180:000181</t>
  </si>
  <si>
    <t>21:0180:000181:0003:0001:00</t>
  </si>
  <si>
    <t>093H  :855215:00:------:--</t>
  </si>
  <si>
    <t>21:0552:000215</t>
  </si>
  <si>
    <t>21:0180:000182</t>
  </si>
  <si>
    <t>21:0180:000182:0003:0001:00</t>
  </si>
  <si>
    <t>093H  :855216:00:------:--</t>
  </si>
  <si>
    <t>21:0552:000216</t>
  </si>
  <si>
    <t>21:0180:000183</t>
  </si>
  <si>
    <t>21:0180:000183:0003:0001:00</t>
  </si>
  <si>
    <t>093H  :855217:00:------:--</t>
  </si>
  <si>
    <t>21:0552:000217</t>
  </si>
  <si>
    <t>21:0180:000184</t>
  </si>
  <si>
    <t>21:0180:000184:0003:0001:00</t>
  </si>
  <si>
    <t>093H  :855218:00:------:--</t>
  </si>
  <si>
    <t>21:0552:000218</t>
  </si>
  <si>
    <t>21:0180:000185</t>
  </si>
  <si>
    <t>21:0180:000185:0003:0001:00</t>
  </si>
  <si>
    <t>093H  :855219:00:------:--</t>
  </si>
  <si>
    <t>21:0552:000219</t>
  </si>
  <si>
    <t>21:0180:000186</t>
  </si>
  <si>
    <t>21:0180:000186:0003:0001:00</t>
  </si>
  <si>
    <t>093H  :855220:00:------:--</t>
  </si>
  <si>
    <t>21:0552:000220</t>
  </si>
  <si>
    <t>21:0180:000187</t>
  </si>
  <si>
    <t>21:0180:000187:0003:0001:00</t>
  </si>
  <si>
    <t>093H  :855221:80:855226:00</t>
  </si>
  <si>
    <t>21:0552:000221</t>
  </si>
  <si>
    <t>21:0180:000191</t>
  </si>
  <si>
    <t>21:0180:000191:0003:0001:02</t>
  </si>
  <si>
    <t>093H  :855222:10:------:--</t>
  </si>
  <si>
    <t>21:0552:000222</t>
  </si>
  <si>
    <t>21:0180:000188</t>
  </si>
  <si>
    <t>21:0180:000188:0003:0001:00</t>
  </si>
  <si>
    <t>093H  :855223:20:855222:10</t>
  </si>
  <si>
    <t>21:0552:000223</t>
  </si>
  <si>
    <t>21:0180:000188:0004:0001:00</t>
  </si>
  <si>
    <t>093H  :855224:00:------:--</t>
  </si>
  <si>
    <t>21:0552:000224</t>
  </si>
  <si>
    <t>21:0180:000189</t>
  </si>
  <si>
    <t>21:0180:000189:0003:0001:00</t>
  </si>
  <si>
    <t>093H  :855225:00:------:--</t>
  </si>
  <si>
    <t>21:0552:000225</t>
  </si>
  <si>
    <t>21:0180:000190</t>
  </si>
  <si>
    <t>21:0180:000190:0003:0001:00</t>
  </si>
  <si>
    <t>093H  :855226:00:------:--</t>
  </si>
  <si>
    <t>21:0552:000226</t>
  </si>
  <si>
    <t>21:0180:000191:0003:0001:01</t>
  </si>
  <si>
    <t>093H  :855227:00:------:--</t>
  </si>
  <si>
    <t>21:0552:000227</t>
  </si>
  <si>
    <t>21:0180:000192</t>
  </si>
  <si>
    <t>21:0180:000192:0003:0001:00</t>
  </si>
  <si>
    <t>093H  :855228:9V:------:--</t>
  </si>
  <si>
    <t>21:0552:000228</t>
  </si>
  <si>
    <t>093H  :855229:00:------:--</t>
  </si>
  <si>
    <t>21:0552:000229</t>
  </si>
  <si>
    <t>21:0180:000193</t>
  </si>
  <si>
    <t>21:0180:000193:0003:0001:00</t>
  </si>
  <si>
    <t>093H  :855230:00:------:--</t>
  </si>
  <si>
    <t>21:0552:000230</t>
  </si>
  <si>
    <t>21:0180:000194</t>
  </si>
  <si>
    <t>21:0180:000194:0003:0001:00</t>
  </si>
  <si>
    <t>093H  :855231:00:------:--</t>
  </si>
  <si>
    <t>21:0552:000231</t>
  </si>
  <si>
    <t>21:0180:000195</t>
  </si>
  <si>
    <t>21:0180:000195:0003:0001:00</t>
  </si>
  <si>
    <t>093H  :855232:00:------:--</t>
  </si>
  <si>
    <t>21:0552:000232</t>
  </si>
  <si>
    <t>21:0180:000196</t>
  </si>
  <si>
    <t>21:0180:000196:0003:0001:00</t>
  </si>
  <si>
    <t>093H  :855233:00:------:--</t>
  </si>
  <si>
    <t>21:0552:000233</t>
  </si>
  <si>
    <t>21:0180:000197</t>
  </si>
  <si>
    <t>21:0180:000197:0003:0001:00</t>
  </si>
  <si>
    <t>093H  :855234:00:------:--</t>
  </si>
  <si>
    <t>21:0552:000234</t>
  </si>
  <si>
    <t>21:0180:000198</t>
  </si>
  <si>
    <t>21:0180:000198:0003:0001:00</t>
  </si>
  <si>
    <t>093H  :855235:00:------:--</t>
  </si>
  <si>
    <t>21:0552:000235</t>
  </si>
  <si>
    <t>21:0180:000199</t>
  </si>
  <si>
    <t>21:0180:000199:0003:0001:00</t>
  </si>
  <si>
    <t>093H  :855236:00:------:--</t>
  </si>
  <si>
    <t>21:0552:000236</t>
  </si>
  <si>
    <t>21:0180:000200</t>
  </si>
  <si>
    <t>21:0180:000200:0003:0001:00</t>
  </si>
  <si>
    <t>093H  :855237:00:------:--</t>
  </si>
  <si>
    <t>21:0552:000237</t>
  </si>
  <si>
    <t>21:0180:000201</t>
  </si>
  <si>
    <t>21:0180:000201:0003:0001:00</t>
  </si>
  <si>
    <t>093H  :855238:00:------:--</t>
  </si>
  <si>
    <t>21:0552:000238</t>
  </si>
  <si>
    <t>21:0180:000202</t>
  </si>
  <si>
    <t>21:0180:000202:0003:0001:00</t>
  </si>
  <si>
    <t>093H  :855239:00:------:--</t>
  </si>
  <si>
    <t>21:0552:000239</t>
  </si>
  <si>
    <t>21:0180:000203</t>
  </si>
  <si>
    <t>21:0180:000203:0003:0001:00</t>
  </si>
  <si>
    <t>093H  :855240:00:------:--</t>
  </si>
  <si>
    <t>21:0552:000240</t>
  </si>
  <si>
    <t>21:0180:000204</t>
  </si>
  <si>
    <t>21:0180:000204:0003:0001:00</t>
  </si>
  <si>
    <t>093H  :855241:80:855243:00</t>
  </si>
  <si>
    <t>21:0552:000241</t>
  </si>
  <si>
    <t>21:0180:000206</t>
  </si>
  <si>
    <t>21:0180:000206:0003:0001:02</t>
  </si>
  <si>
    <t>093H  :855242:00:------:--</t>
  </si>
  <si>
    <t>21:0552:000242</t>
  </si>
  <si>
    <t>21:0180:000205</t>
  </si>
  <si>
    <t>21:0180:000205:0003:0001:00</t>
  </si>
  <si>
    <t>093H  :855243:00:------:--</t>
  </si>
  <si>
    <t>21:0552:000243</t>
  </si>
  <si>
    <t>21:0180:000206:0003:0001:01</t>
  </si>
  <si>
    <t>093H  :855244:00:------:--</t>
  </si>
  <si>
    <t>21:0552:000244</t>
  </si>
  <si>
    <t>21:0180:000207</t>
  </si>
  <si>
    <t>21:0180:000207:0003:0001:00</t>
  </si>
  <si>
    <t>093H  :855245:00:------:--</t>
  </si>
  <si>
    <t>21:0552:000245</t>
  </si>
  <si>
    <t>21:0180:000208</t>
  </si>
  <si>
    <t>21:0180:000208:0003:0001:00</t>
  </si>
  <si>
    <t>093H  :855246:00:------:--</t>
  </si>
  <si>
    <t>21:0552:000246</t>
  </si>
  <si>
    <t>21:0180:000209</t>
  </si>
  <si>
    <t>21:0180:000209:0003:0001:00</t>
  </si>
  <si>
    <t>093H  :855247:00:------:--</t>
  </si>
  <si>
    <t>21:0552:000247</t>
  </si>
  <si>
    <t>21:0180:000210</t>
  </si>
  <si>
    <t>21:0180:000210:0003:0001:00</t>
  </si>
  <si>
    <t>093H  :855248:00:------:--</t>
  </si>
  <si>
    <t>21:0552:000248</t>
  </si>
  <si>
    <t>21:0180:000211</t>
  </si>
  <si>
    <t>21:0180:000211:0003:0001:00</t>
  </si>
  <si>
    <t>093H  :855249:00:------:--</t>
  </si>
  <si>
    <t>21:0552:000249</t>
  </si>
  <si>
    <t>21:0180:000212</t>
  </si>
  <si>
    <t>21:0180:000212:0003:0001:00</t>
  </si>
  <si>
    <t>093H  :855250:00:------:--</t>
  </si>
  <si>
    <t>21:0552:000250</t>
  </si>
  <si>
    <t>21:0180:000213</t>
  </si>
  <si>
    <t>21:0180:000213:0003:0001:00</t>
  </si>
  <si>
    <t>093H  :855251:10:------:--</t>
  </si>
  <si>
    <t>21:0552:000251</t>
  </si>
  <si>
    <t>21:0180:000214</t>
  </si>
  <si>
    <t>21:0180:000214:0003:0001:00</t>
  </si>
  <si>
    <t>093H  :855252:20:855251:10</t>
  </si>
  <si>
    <t>21:0552:000252</t>
  </si>
  <si>
    <t>21:0180:000214:0004:0001:00</t>
  </si>
  <si>
    <t>093H  :855253:9T:------:--</t>
  </si>
  <si>
    <t>21:0552:000253</t>
  </si>
  <si>
    <t>093H  :855254:00:------:--</t>
  </si>
  <si>
    <t>21:0552:000254</t>
  </si>
  <si>
    <t>21:0180:000215</t>
  </si>
  <si>
    <t>21:0180:000215:0003:0001:00</t>
  </si>
  <si>
    <t>093H  :855255:00:------:--</t>
  </si>
  <si>
    <t>21:0552:000255</t>
  </si>
  <si>
    <t>21:0180:000216</t>
  </si>
  <si>
    <t>21:0180:000216:0003:0001:00</t>
  </si>
  <si>
    <t>093H  :855256:00:------:--</t>
  </si>
  <si>
    <t>21:0552:000256</t>
  </si>
  <si>
    <t>21:0180:000217</t>
  </si>
  <si>
    <t>21:0180:000217:0003:0001:00</t>
  </si>
  <si>
    <t>093H  :855257:00:------:--</t>
  </si>
  <si>
    <t>21:0552:000257</t>
  </si>
  <si>
    <t>21:0180:000218</t>
  </si>
  <si>
    <t>21:0180:000218:0003:0001:00</t>
  </si>
  <si>
    <t>093H  :855258:00:------:--</t>
  </si>
  <si>
    <t>21:0552:000258</t>
  </si>
  <si>
    <t>21:0180:000219</t>
  </si>
  <si>
    <t>21:0180:000219:0003:0001:00</t>
  </si>
  <si>
    <t>093H  :855259:00:------:--</t>
  </si>
  <si>
    <t>21:0552:000259</t>
  </si>
  <si>
    <t>21:0180:000220</t>
  </si>
  <si>
    <t>21:0180:000220:0003:0001:00</t>
  </si>
  <si>
    <t>093H  :855260:00:------:--</t>
  </si>
  <si>
    <t>21:0552:000260</t>
  </si>
  <si>
    <t>21:0180:000221</t>
  </si>
  <si>
    <t>21:0180:000221:0003:0001:00</t>
  </si>
  <si>
    <t>093H  :855261:80:855270:00</t>
  </si>
  <si>
    <t>21:0552:000261</t>
  </si>
  <si>
    <t>21:0180:000228</t>
  </si>
  <si>
    <t>21:0180:000228:0003:0001:02</t>
  </si>
  <si>
    <t>093H  :855262:00:------:--</t>
  </si>
  <si>
    <t>21:0552:000262</t>
  </si>
  <si>
    <t>21:0180:000222</t>
  </si>
  <si>
    <t>21:0180:000222:0003:0001:00</t>
  </si>
  <si>
    <t>093H  :855263:00:------:--</t>
  </si>
  <si>
    <t>21:0552:000263</t>
  </si>
  <si>
    <t>21:0180:000223</t>
  </si>
  <si>
    <t>21:0180:000223:0003:0001:00</t>
  </si>
  <si>
    <t>093H  :855264:00:------:--</t>
  </si>
  <si>
    <t>21:0552:000264</t>
  </si>
  <si>
    <t>21:0180:000224</t>
  </si>
  <si>
    <t>21:0180:000224:0003:0001:00</t>
  </si>
  <si>
    <t>093H  :855265:00:------:--</t>
  </si>
  <si>
    <t>21:0552:000265</t>
  </si>
  <si>
    <t>21:0180:000225</t>
  </si>
  <si>
    <t>21:0180:000225:0003:0001:00</t>
  </si>
  <si>
    <t>093H  :855266:00:------:--</t>
  </si>
  <si>
    <t>21:0552:000266</t>
  </si>
  <si>
    <t>21:0180:000226</t>
  </si>
  <si>
    <t>21:0180:000226:0003:0001:00</t>
  </si>
  <si>
    <t>093H  :855267:10:------:--</t>
  </si>
  <si>
    <t>21:0552:000267</t>
  </si>
  <si>
    <t>21:0180:000227</t>
  </si>
  <si>
    <t>21:0180:000227:0003:0001:00</t>
  </si>
  <si>
    <t>093H  :855268:20:855267:10</t>
  </si>
  <si>
    <t>21:0552:000268</t>
  </si>
  <si>
    <t>21:0180:000227:0004:0001:00</t>
  </si>
  <si>
    <t>093H  :855269:9V:------:--</t>
  </si>
  <si>
    <t>21:0552:000269</t>
  </si>
  <si>
    <t>093H  :855270:00:------:--</t>
  </si>
  <si>
    <t>21:0552:000270</t>
  </si>
  <si>
    <t>21:0180:000228:0003:0001:01</t>
  </si>
  <si>
    <t>093H  :855271:00:------:--</t>
  </si>
  <si>
    <t>21:0552:000271</t>
  </si>
  <si>
    <t>21:0180:000229</t>
  </si>
  <si>
    <t>21:0180:000229:0003:0001:00</t>
  </si>
  <si>
    <t>093H  :855272:00:------:--</t>
  </si>
  <si>
    <t>21:0552:000272</t>
  </si>
  <si>
    <t>21:0180:000230</t>
  </si>
  <si>
    <t>21:0180:000230:0003:0001:00</t>
  </si>
  <si>
    <t>093H  :855273:00:------:--</t>
  </si>
  <si>
    <t>21:0552:000273</t>
  </si>
  <si>
    <t>21:0180:000231</t>
  </si>
  <si>
    <t>21:0180:000231:0003:0001:00</t>
  </si>
  <si>
    <t>093H  :855274:00:------:--</t>
  </si>
  <si>
    <t>21:0552:000274</t>
  </si>
  <si>
    <t>21:0180:000232</t>
  </si>
  <si>
    <t>21:0180:000232:0003:0001:00</t>
  </si>
  <si>
    <t>093H  :855275:00:------:--</t>
  </si>
  <si>
    <t>21:0552:000275</t>
  </si>
  <si>
    <t>21:0180:000233</t>
  </si>
  <si>
    <t>21:0180:000233:0003:0001:00</t>
  </si>
  <si>
    <t>093H  :855276:00:------:--</t>
  </si>
  <si>
    <t>21:0552:000276</t>
  </si>
  <si>
    <t>21:0180:000234</t>
  </si>
  <si>
    <t>21:0180:000234:0003:0001:00</t>
  </si>
  <si>
    <t>093H  :855277:00:------:--</t>
  </si>
  <si>
    <t>21:0552:000277</t>
  </si>
  <si>
    <t>21:0180:000235</t>
  </si>
  <si>
    <t>21:0180:000235:0003:0001:00</t>
  </si>
  <si>
    <t>093H  :855278:00:------:--</t>
  </si>
  <si>
    <t>21:0552:000278</t>
  </si>
  <si>
    <t>21:0180:000236</t>
  </si>
  <si>
    <t>21:0180:000236:0003:0001:00</t>
  </si>
  <si>
    <t>093H  :855279:00:------:--</t>
  </si>
  <si>
    <t>21:0552:000279</t>
  </si>
  <si>
    <t>21:0180:000237</t>
  </si>
  <si>
    <t>21:0180:000237:0003:0001:00</t>
  </si>
  <si>
    <t>093H  :855280:00:------:--</t>
  </si>
  <si>
    <t>21:0552:000280</t>
  </si>
  <si>
    <t>21:0180:000238</t>
  </si>
  <si>
    <t>21:0180:000238:0003:0001:00</t>
  </si>
  <si>
    <t>093H  :855281:80:855290:00</t>
  </si>
  <si>
    <t>21:0552:000281</t>
  </si>
  <si>
    <t>21:0180:000246</t>
  </si>
  <si>
    <t>21:0180:000246:0003:0001:02</t>
  </si>
  <si>
    <t>093H  :855282:00:------:--</t>
  </si>
  <si>
    <t>21:0552:000282</t>
  </si>
  <si>
    <t>21:0180:000239</t>
  </si>
  <si>
    <t>21:0180:000239:0003:0001:00</t>
  </si>
  <si>
    <t>093H  :855283:10:------:--</t>
  </si>
  <si>
    <t>21:0552:000283</t>
  </si>
  <si>
    <t>21:0180:000240</t>
  </si>
  <si>
    <t>21:0180:000240:0003:0001:00</t>
  </si>
  <si>
    <t>093H  :855284:20:855283:10</t>
  </si>
  <si>
    <t>21:0552:000284</t>
  </si>
  <si>
    <t>21:0180:000240:0004:0001:00</t>
  </si>
  <si>
    <t>093H  :855285:00:------:--</t>
  </si>
  <si>
    <t>21:0552:000285</t>
  </si>
  <si>
    <t>21:0180:000241</t>
  </si>
  <si>
    <t>21:0180:000241:0003:0001:00</t>
  </si>
  <si>
    <t>093H  :855286:00:------:--</t>
  </si>
  <si>
    <t>21:0552:000286</t>
  </si>
  <si>
    <t>21:0180:000242</t>
  </si>
  <si>
    <t>21:0180:000242:0003:0001:00</t>
  </si>
  <si>
    <t>093H  :855287:00:------:--</t>
  </si>
  <si>
    <t>21:0552:000287</t>
  </si>
  <si>
    <t>21:0180:000243</t>
  </si>
  <si>
    <t>21:0180:000243:0003:0001:00</t>
  </si>
  <si>
    <t>093H  :855288:00:------:--</t>
  </si>
  <si>
    <t>21:0552:000288</t>
  </si>
  <si>
    <t>21:0180:000244</t>
  </si>
  <si>
    <t>21:0180:000244:0003:0001:00</t>
  </si>
  <si>
    <t>093H  :855289:00:------:--</t>
  </si>
  <si>
    <t>21:0552:000289</t>
  </si>
  <si>
    <t>21:0180:000245</t>
  </si>
  <si>
    <t>21:0180:000245:0003:0001:00</t>
  </si>
  <si>
    <t>093H  :855290:00:------:--</t>
  </si>
  <si>
    <t>21:0552:000290</t>
  </si>
  <si>
    <t>21:0180:000246:0003:0001:01</t>
  </si>
  <si>
    <t>093H  :855291:00:------:--</t>
  </si>
  <si>
    <t>21:0552:000291</t>
  </si>
  <si>
    <t>21:0180:000247</t>
  </si>
  <si>
    <t>21:0180:000247:0003:0001:00</t>
  </si>
  <si>
    <t>093H  :855292:00:------:--</t>
  </si>
  <si>
    <t>21:0552:000292</t>
  </si>
  <si>
    <t>21:0180:000248</t>
  </si>
  <si>
    <t>21:0180:000248:0003:0001:00</t>
  </si>
  <si>
    <t>093H  :855293:00:------:--</t>
  </si>
  <si>
    <t>21:0552:000293</t>
  </si>
  <si>
    <t>21:0180:000249</t>
  </si>
  <si>
    <t>21:0180:000249:0003:0001:00</t>
  </si>
  <si>
    <t>093H  :855294:00:------:--</t>
  </si>
  <si>
    <t>21:0552:000294</t>
  </si>
  <si>
    <t>21:0180:000250</t>
  </si>
  <si>
    <t>21:0180:000250:0003:0001:00</t>
  </si>
  <si>
    <t>093H  :855295:00:------:--</t>
  </si>
  <si>
    <t>21:0552:000295</t>
  </si>
  <si>
    <t>21:0180:000251</t>
  </si>
  <si>
    <t>21:0180:000251:0003:0001:00</t>
  </si>
  <si>
    <t>093H  :855296:00:------:--</t>
  </si>
  <si>
    <t>21:0552:000296</t>
  </si>
  <si>
    <t>21:0180:000252</t>
  </si>
  <si>
    <t>21:0180:000252:0003:0001:00</t>
  </si>
  <si>
    <t>093H  :855297:00:------:--</t>
  </si>
  <si>
    <t>21:0552:000297</t>
  </si>
  <si>
    <t>21:0180:000253</t>
  </si>
  <si>
    <t>21:0180:000253:0003:0001:00</t>
  </si>
  <si>
    <t>093H  :855298:00:------:--</t>
  </si>
  <si>
    <t>21:0552:000298</t>
  </si>
  <si>
    <t>21:0180:000254</t>
  </si>
  <si>
    <t>21:0180:000254:0003:0001:00</t>
  </si>
  <si>
    <t>093H  :855299:00:------:--</t>
  </si>
  <si>
    <t>21:0552:000299</t>
  </si>
  <si>
    <t>21:0180:000255</t>
  </si>
  <si>
    <t>21:0180:000255:0003:0001:00</t>
  </si>
  <si>
    <t>093H  :855300:9N:------:--</t>
  </si>
  <si>
    <t>21:0552:000300</t>
  </si>
  <si>
    <t>093H  :855301:80:855311:00</t>
  </si>
  <si>
    <t>21:0552:000301</t>
  </si>
  <si>
    <t>21:0180:000264</t>
  </si>
  <si>
    <t>21:0180:000264:0003:0001:02</t>
  </si>
  <si>
    <t>093H  :855302:00:------:--</t>
  </si>
  <si>
    <t>21:0552:000302</t>
  </si>
  <si>
    <t>21:0180:000256</t>
  </si>
  <si>
    <t>21:0180:000256:0003:0001:00</t>
  </si>
  <si>
    <t>093H  :855303:00:------:--</t>
  </si>
  <si>
    <t>21:0552:000303</t>
  </si>
  <si>
    <t>21:0180:000257</t>
  </si>
  <si>
    <t>21:0180:000257:0003:0001:00</t>
  </si>
  <si>
    <t>093H  :855304:00:------:--</t>
  </si>
  <si>
    <t>21:0552:000304</t>
  </si>
  <si>
    <t>21:0180:000258</t>
  </si>
  <si>
    <t>21:0180:000258:0003:0001:00</t>
  </si>
  <si>
    <t>093H  :855305:00:------:--</t>
  </si>
  <si>
    <t>21:0552:000305</t>
  </si>
  <si>
    <t>21:0180:000259</t>
  </si>
  <si>
    <t>21:0180:000259:0003:0001:00</t>
  </si>
  <si>
    <t>093H  :855306:00:------:--</t>
  </si>
  <si>
    <t>21:0552:000306</t>
  </si>
  <si>
    <t>21:0180:000260</t>
  </si>
  <si>
    <t>21:0180:000260:0003:0001:00</t>
  </si>
  <si>
    <t>093H  :855307:10:------:--</t>
  </si>
  <si>
    <t>21:0552:000307</t>
  </si>
  <si>
    <t>21:0180:000261</t>
  </si>
  <si>
    <t>21:0180:000261:0003:0001:00</t>
  </si>
  <si>
    <t>093H  :855308:20:855307:10</t>
  </si>
  <si>
    <t>21:0552:000308</t>
  </si>
  <si>
    <t>21:0180:000261:0004:0001:00</t>
  </si>
  <si>
    <t>093H  :855309:00:------:--</t>
  </si>
  <si>
    <t>21:0552:000309</t>
  </si>
  <si>
    <t>21:0180:000262</t>
  </si>
  <si>
    <t>21:0180:000262:0003:0001:00</t>
  </si>
  <si>
    <t>093H  :855310:00:------:--</t>
  </si>
  <si>
    <t>21:0552:000310</t>
  </si>
  <si>
    <t>21:0180:000263</t>
  </si>
  <si>
    <t>21:0180:000263:0003:0001:00</t>
  </si>
  <si>
    <t>093H  :855311:00:------:--</t>
  </si>
  <si>
    <t>21:0552:000311</t>
  </si>
  <si>
    <t>21:0180:000264:0003:0001:01</t>
  </si>
  <si>
    <t>093H  :855312:00:------:--</t>
  </si>
  <si>
    <t>21:0552:000312</t>
  </si>
  <si>
    <t>21:0180:000265</t>
  </si>
  <si>
    <t>21:0180:000265:0003:0001:00</t>
  </si>
  <si>
    <t>093H  :855313:00:------:--</t>
  </si>
  <si>
    <t>21:0552:000313</t>
  </si>
  <si>
    <t>21:0180:000266</t>
  </si>
  <si>
    <t>21:0180:000266:0003:0001:00</t>
  </si>
  <si>
    <t>093H  :855314:00:------:--</t>
  </si>
  <si>
    <t>21:0552:000314</t>
  </si>
  <si>
    <t>21:0180:000267</t>
  </si>
  <si>
    <t>21:0180:000267:0003:0001:00</t>
  </si>
  <si>
    <t>093H  :855315:9T:------:--</t>
  </si>
  <si>
    <t>21:0552:000315</t>
  </si>
  <si>
    <t>093H  :855316:00:------:--</t>
  </si>
  <si>
    <t>21:0552:000316</t>
  </si>
  <si>
    <t>21:0180:000268</t>
  </si>
  <si>
    <t>21:0180:000268:0003:0001:00</t>
  </si>
  <si>
    <t>093H  :855317:00:------:--</t>
  </si>
  <si>
    <t>21:0552:000317</t>
  </si>
  <si>
    <t>21:0180:000269</t>
  </si>
  <si>
    <t>21:0180:000269:0003:0001:00</t>
  </si>
  <si>
    <t>093H  :855318:00:------:--</t>
  </si>
  <si>
    <t>21:0552:000318</t>
  </si>
  <si>
    <t>21:0180:000270</t>
  </si>
  <si>
    <t>21:0180:000270:0003:0001:00</t>
  </si>
  <si>
    <t>093H  :855319:00:------:--</t>
  </si>
  <si>
    <t>21:0552:000319</t>
  </si>
  <si>
    <t>21:0180:000271</t>
  </si>
  <si>
    <t>21:0180:000271:0003:0001:00</t>
  </si>
  <si>
    <t>093H  :855320:00:------:--</t>
  </si>
  <si>
    <t>21:0552:000320</t>
  </si>
  <si>
    <t>21:0180:000272</t>
  </si>
  <si>
    <t>21:0180:000272:0003:0001:00</t>
  </si>
  <si>
    <t>093H  :855321:80:855327:00</t>
  </si>
  <si>
    <t>21:0552:000321</t>
  </si>
  <si>
    <t>21:0180:000277</t>
  </si>
  <si>
    <t>21:0180:000277:0003:0001:02</t>
  </si>
  <si>
    <t>093H  :855322:00:------:--</t>
  </si>
  <si>
    <t>21:0552:000322</t>
  </si>
  <si>
    <t>21:0180:000273</t>
  </si>
  <si>
    <t>21:0180:000273:0003:0001:00</t>
  </si>
  <si>
    <t>093H  :855323:9T:------:--</t>
  </si>
  <si>
    <t>21:0552:000323</t>
  </si>
  <si>
    <t>093H  :855324:00:------:--</t>
  </si>
  <si>
    <t>21:0552:000324</t>
  </si>
  <si>
    <t>21:0180:000274</t>
  </si>
  <si>
    <t>21:0180:000274:0003:0001:00</t>
  </si>
  <si>
    <t>093H  :855325:00:------:--</t>
  </si>
  <si>
    <t>21:0552:000325</t>
  </si>
  <si>
    <t>21:0180:000275</t>
  </si>
  <si>
    <t>21:0180:000275:0003:0001:00</t>
  </si>
  <si>
    <t>093H  :855326:00:------:--</t>
  </si>
  <si>
    <t>21:0552:000326</t>
  </si>
  <si>
    <t>21:0180:000276</t>
  </si>
  <si>
    <t>21:0180:000276:0003:0001:00</t>
  </si>
  <si>
    <t>093H  :855327:00:------:--</t>
  </si>
  <si>
    <t>21:0552:000327</t>
  </si>
  <si>
    <t>21:0180:000277:0003:0001:01</t>
  </si>
  <si>
    <t>093H  :855328:10:------:--</t>
  </si>
  <si>
    <t>21:0552:000328</t>
  </si>
  <si>
    <t>21:0180:000278</t>
  </si>
  <si>
    <t>21:0180:000278:0003:0001:00</t>
  </si>
  <si>
    <t>093H  :855329:20:855328:10</t>
  </si>
  <si>
    <t>21:0552:000329</t>
  </si>
  <si>
    <t>21:0180:000278:0004:0001:00</t>
  </si>
  <si>
    <t>093H  :855330:00:------:--</t>
  </si>
  <si>
    <t>21:0552:000330</t>
  </si>
  <si>
    <t>21:0180:000279</t>
  </si>
  <si>
    <t>21:0180:000279:0003:0001:00</t>
  </si>
  <si>
    <t>093H  :855331:00:------:--</t>
  </si>
  <si>
    <t>21:0552:000331</t>
  </si>
  <si>
    <t>21:0180:000280</t>
  </si>
  <si>
    <t>21:0180:000280:0003:0001:00</t>
  </si>
  <si>
    <t>093H  :855332:00:------:--</t>
  </si>
  <si>
    <t>21:0552:000332</t>
  </si>
  <si>
    <t>21:0180:000281</t>
  </si>
  <si>
    <t>21:0180:000281:0003:0001:00</t>
  </si>
  <si>
    <t>093H  :855333:00:------:--</t>
  </si>
  <si>
    <t>21:0552:000333</t>
  </si>
  <si>
    <t>21:0180:000282</t>
  </si>
  <si>
    <t>21:0180:000282:0003:0001:00</t>
  </si>
  <si>
    <t>093H  :855334:00:------:--</t>
  </si>
  <si>
    <t>21:0552:000334</t>
  </si>
  <si>
    <t>21:0180:000283</t>
  </si>
  <si>
    <t>21:0180:000283:0003:0001:00</t>
  </si>
  <si>
    <t>093H  :855335:00:------:--</t>
  </si>
  <si>
    <t>21:0552:000335</t>
  </si>
  <si>
    <t>21:0180:000284</t>
  </si>
  <si>
    <t>21:0180:000284:0003:0001:00</t>
  </si>
  <si>
    <t>093H  :855336:00:------:--</t>
  </si>
  <si>
    <t>21:0552:000336</t>
  </si>
  <si>
    <t>21:0180:000285</t>
  </si>
  <si>
    <t>21:0180:000285:0003:0001:00</t>
  </si>
  <si>
    <t>093H  :855337:00:------:--</t>
  </si>
  <si>
    <t>21:0552:000337</t>
  </si>
  <si>
    <t>21:0180:000286</t>
  </si>
  <si>
    <t>21:0180:000286:0003:0001:00</t>
  </si>
  <si>
    <t>093H  :855338:00:------:--</t>
  </si>
  <si>
    <t>21:0552:000338</t>
  </si>
  <si>
    <t>21:0180:000287</t>
  </si>
  <si>
    <t>21:0180:000287:0003:0001:00</t>
  </si>
  <si>
    <t>093H  :855339:00:------:--</t>
  </si>
  <si>
    <t>21:0552:000339</t>
  </si>
  <si>
    <t>21:0180:000288</t>
  </si>
  <si>
    <t>21:0180:000288:0003:0001:00</t>
  </si>
  <si>
    <t>093H  :855340:00:------:--</t>
  </si>
  <si>
    <t>21:0552:000340</t>
  </si>
  <si>
    <t>21:0180:000289</t>
  </si>
  <si>
    <t>21:0180:000289:0003:0001:00</t>
  </si>
  <si>
    <t>093H  :855341:80:855348:00</t>
  </si>
  <si>
    <t>21:0552:000341</t>
  </si>
  <si>
    <t>21:0180:000295</t>
  </si>
  <si>
    <t>21:0180:000295:0003:0001:02</t>
  </si>
  <si>
    <t>093H  :855342:10:------:--</t>
  </si>
  <si>
    <t>21:0552:000342</t>
  </si>
  <si>
    <t>21:0180:000290</t>
  </si>
  <si>
    <t>21:0180:000290:0003:0001:00</t>
  </si>
  <si>
    <t>093H  :855343:20:855342:10</t>
  </si>
  <si>
    <t>21:0552:000343</t>
  </si>
  <si>
    <t>21:0180:000290:0004:0001:00</t>
  </si>
  <si>
    <t>093H  :855344:00:------:--</t>
  </si>
  <si>
    <t>21:0552:000344</t>
  </si>
  <si>
    <t>21:0180:000291</t>
  </si>
  <si>
    <t>21:0180:000291:0003:0001:00</t>
  </si>
  <si>
    <t>093H  :855345:00:------:--</t>
  </si>
  <si>
    <t>21:0552:000345</t>
  </si>
  <si>
    <t>21:0180:000292</t>
  </si>
  <si>
    <t>21:0180:000292:0003:0001:00</t>
  </si>
  <si>
    <t>093H  :855346:00:------:--</t>
  </si>
  <si>
    <t>21:0552:000346</t>
  </si>
  <si>
    <t>21:0180:000293</t>
  </si>
  <si>
    <t>21:0180:000293:0003:0001:00</t>
  </si>
  <si>
    <t>093H  :855347:00:------:--</t>
  </si>
  <si>
    <t>21:0552:000347</t>
  </si>
  <si>
    <t>21:0180:000294</t>
  </si>
  <si>
    <t>21:0180:000294:0003:0001:00</t>
  </si>
  <si>
    <t>093H  :855348:00:------:--</t>
  </si>
  <si>
    <t>21:0552:000348</t>
  </si>
  <si>
    <t>21:0180:000295:0003:0001:01</t>
  </si>
  <si>
    <t>093H  :855349:00:------:--</t>
  </si>
  <si>
    <t>21:0552:000349</t>
  </si>
  <si>
    <t>21:0180:000296</t>
  </si>
  <si>
    <t>21:0180:000296:0003:0001:00</t>
  </si>
  <si>
    <t>093H  :855350:00:------:--</t>
  </si>
  <si>
    <t>21:0552:000350</t>
  </si>
  <si>
    <t>21:0180:000297</t>
  </si>
  <si>
    <t>21:0180:000297:0003:0001:00</t>
  </si>
  <si>
    <t>093H  :855351:00:------:--</t>
  </si>
  <si>
    <t>21:0552:000351</t>
  </si>
  <si>
    <t>21:0180:000298</t>
  </si>
  <si>
    <t>21:0180:000298:0003:0001:00</t>
  </si>
  <si>
    <t>093H  :855352:9N:------:--</t>
  </si>
  <si>
    <t>21:0552:000352</t>
  </si>
  <si>
    <t>093H  :855353:00:------:--</t>
  </si>
  <si>
    <t>21:0552:000353</t>
  </si>
  <si>
    <t>21:0180:000299</t>
  </si>
  <si>
    <t>21:0180:000299:0003:0001:00</t>
  </si>
  <si>
    <t>093H  :855354:00:------:--</t>
  </si>
  <si>
    <t>21:0552:000354</t>
  </si>
  <si>
    <t>21:0180:000300</t>
  </si>
  <si>
    <t>21:0180:000300:0003:0001:00</t>
  </si>
  <si>
    <t>093H  :855355:00:------:--</t>
  </si>
  <si>
    <t>21:0552:000355</t>
  </si>
  <si>
    <t>21:0180:000301</t>
  </si>
  <si>
    <t>21:0180:000301:0003:0001:00</t>
  </si>
  <si>
    <t>093H  :855356:00:------:--</t>
  </si>
  <si>
    <t>21:0552:000356</t>
  </si>
  <si>
    <t>21:0180:000302</t>
  </si>
  <si>
    <t>21:0180:000302:0003:0001:00</t>
  </si>
  <si>
    <t>093H  :855357:00:------:--</t>
  </si>
  <si>
    <t>21:0552:000357</t>
  </si>
  <si>
    <t>21:0180:000303</t>
  </si>
  <si>
    <t>21:0180:000303:0003:0001:00</t>
  </si>
  <si>
    <t>093H  :855358:00:------:--</t>
  </si>
  <si>
    <t>21:0552:000358</t>
  </si>
  <si>
    <t>21:0180:000304</t>
  </si>
  <si>
    <t>21:0180:000304:0003:0001:00</t>
  </si>
  <si>
    <t>093H  :855359:00:------:--</t>
  </si>
  <si>
    <t>21:0552:000359</t>
  </si>
  <si>
    <t>21:0180:000305</t>
  </si>
  <si>
    <t>21:0180:000305:0003:0001:00</t>
  </si>
  <si>
    <t>093H  :855360:00:------:--</t>
  </si>
  <si>
    <t>21:0552:000360</t>
  </si>
  <si>
    <t>21:0180:000306</t>
  </si>
  <si>
    <t>21:0180:000306:0003:0001:00</t>
  </si>
  <si>
    <t>093H  :855361:80:855369:00</t>
  </si>
  <si>
    <t>21:0552:000361</t>
  </si>
  <si>
    <t>21:0180:000314</t>
  </si>
  <si>
    <t>21:0180:000314:0003:0001:02</t>
  </si>
  <si>
    <t>093H  :855362:00:------:--</t>
  </si>
  <si>
    <t>21:0552:000362</t>
  </si>
  <si>
    <t>21:0180:000307</t>
  </si>
  <si>
    <t>21:0180:000307:0003:0001:00</t>
  </si>
  <si>
    <t>093H  :855363:00:------:--</t>
  </si>
  <si>
    <t>21:0552:000363</t>
  </si>
  <si>
    <t>21:0180:000308</t>
  </si>
  <si>
    <t>21:0180:000308:0003:0001:00</t>
  </si>
  <si>
    <t>093H  :855364:00:------:--</t>
  </si>
  <si>
    <t>21:0552:000364</t>
  </si>
  <si>
    <t>21:0180:000309</t>
  </si>
  <si>
    <t>21:0180:000309:0003:0001:00</t>
  </si>
  <si>
    <t>093H  :855365:00:------:--</t>
  </si>
  <si>
    <t>21:0552:000365</t>
  </si>
  <si>
    <t>21:0180:000310</t>
  </si>
  <si>
    <t>21:0180:000310:0003:0001:00</t>
  </si>
  <si>
    <t>093H  :855366:00:------:--</t>
  </si>
  <si>
    <t>21:0552:000366</t>
  </si>
  <si>
    <t>21:0180:000311</t>
  </si>
  <si>
    <t>21:0180:000311:0003:0001:00</t>
  </si>
  <si>
    <t>093H  :855367:00:------:--</t>
  </si>
  <si>
    <t>21:0552:000367</t>
  </si>
  <si>
    <t>21:0180:000312</t>
  </si>
  <si>
    <t>21:0180:000312:0003:0001:00</t>
  </si>
  <si>
    <t>093H  :855368:00:------:--</t>
  </si>
  <si>
    <t>21:0552:000368</t>
  </si>
  <si>
    <t>21:0180:000313</t>
  </si>
  <si>
    <t>21:0180:000313:0003:0001:00</t>
  </si>
  <si>
    <t>093H  :855369:00:------:--</t>
  </si>
  <si>
    <t>21:0552:000369</t>
  </si>
  <si>
    <t>21:0180:000314:0003:0001:01</t>
  </si>
  <si>
    <t>093H  :855370:9T:------:--</t>
  </si>
  <si>
    <t>21:0552:000370</t>
  </si>
  <si>
    <t>093H  :855371:00:------:--</t>
  </si>
  <si>
    <t>21:0552:000371</t>
  </si>
  <si>
    <t>21:0180:000315</t>
  </si>
  <si>
    <t>21:0180:000315:0003:0001:00</t>
  </si>
  <si>
    <t>093H  :855372:00:------:--</t>
  </si>
  <si>
    <t>21:0552:000372</t>
  </si>
  <si>
    <t>21:0180:000316</t>
  </si>
  <si>
    <t>21:0180:000316:0003:0001:00</t>
  </si>
  <si>
    <t>093H  :855373:00:------:--</t>
  </si>
  <si>
    <t>21:0552:000373</t>
  </si>
  <si>
    <t>21:0180:000317</t>
  </si>
  <si>
    <t>21:0180:000317:0003:0001:00</t>
  </si>
  <si>
    <t>093H  :855374:00:------:--</t>
  </si>
  <si>
    <t>21:0552:000374</t>
  </si>
  <si>
    <t>21:0180:000318</t>
  </si>
  <si>
    <t>21:0180:000318:0003:0001:00</t>
  </si>
  <si>
    <t>093H  :855375:10:------:--</t>
  </si>
  <si>
    <t>21:0552:000375</t>
  </si>
  <si>
    <t>21:0180:000319</t>
  </si>
  <si>
    <t>21:0180:000319:0003:0001:00</t>
  </si>
  <si>
    <t>093H  :855376:20:855375:10</t>
  </si>
  <si>
    <t>21:0552:000376</t>
  </si>
  <si>
    <t>21:0180:000319:0004:0001:00</t>
  </si>
  <si>
    <t>093H  :855377:00:------:--</t>
  </si>
  <si>
    <t>21:0552:000377</t>
  </si>
  <si>
    <t>21:0180:000320</t>
  </si>
  <si>
    <t>21:0180:000320:0003:0001:00</t>
  </si>
  <si>
    <t>093H  :855378:00:------:--</t>
  </si>
  <si>
    <t>21:0552:000378</t>
  </si>
  <si>
    <t>21:0180:000321</t>
  </si>
  <si>
    <t>21:0180:000321:0003:0001:00</t>
  </si>
  <si>
    <t>093H  :855379:00:------:--</t>
  </si>
  <si>
    <t>21:0552:000379</t>
  </si>
  <si>
    <t>21:0180:000322</t>
  </si>
  <si>
    <t>21:0180:000322:0003:0001:00</t>
  </si>
  <si>
    <t>093H  :855380:00:------:--</t>
  </si>
  <si>
    <t>21:0552:000380</t>
  </si>
  <si>
    <t>21:0180:000323</t>
  </si>
  <si>
    <t>21:0180:000323:0003:0001:00</t>
  </si>
  <si>
    <t>093H  :855381:80:855400:00</t>
  </si>
  <si>
    <t>21:0552:000381</t>
  </si>
  <si>
    <t>21:0180:000340</t>
  </si>
  <si>
    <t>21:0180:000340:0003:0001:02</t>
  </si>
  <si>
    <t>093H  :855382:00:------:--</t>
  </si>
  <si>
    <t>21:0552:000382</t>
  </si>
  <si>
    <t>21:0180:000324</t>
  </si>
  <si>
    <t>21:0180:000324:0003:0001:00</t>
  </si>
  <si>
    <t>093H  :855383:00:------:--</t>
  </si>
  <si>
    <t>21:0552:000383</t>
  </si>
  <si>
    <t>21:0180:000325</t>
  </si>
  <si>
    <t>21:0180:000325:0003:0001:00</t>
  </si>
  <si>
    <t>093H  :855384:10:------:--</t>
  </si>
  <si>
    <t>21:0552:000384</t>
  </si>
  <si>
    <t>21:0180:000326</t>
  </si>
  <si>
    <t>21:0180:000326:0003:0001:00</t>
  </si>
  <si>
    <t>093H  :855385:20:855384:10</t>
  </si>
  <si>
    <t>21:0552:000385</t>
  </si>
  <si>
    <t>21:0180:000326:0004:0001:00</t>
  </si>
  <si>
    <t>093H  :855386:00:------:--</t>
  </si>
  <si>
    <t>21:0552:000386</t>
  </si>
  <si>
    <t>21:0180:000327</t>
  </si>
  <si>
    <t>21:0180:000327:0003:0001:00</t>
  </si>
  <si>
    <t>093H  :855387:00:------:--</t>
  </si>
  <si>
    <t>21:0552:000387</t>
  </si>
  <si>
    <t>21:0180:000328</t>
  </si>
  <si>
    <t>21:0180:000328:0003:0001:00</t>
  </si>
  <si>
    <t>093H  :855388:00:------:--</t>
  </si>
  <si>
    <t>21:0552:000388</t>
  </si>
  <si>
    <t>21:0180:000329</t>
  </si>
  <si>
    <t>21:0180:000329:0003:0001:00</t>
  </si>
  <si>
    <t>093H  :855389:00:------:--</t>
  </si>
  <si>
    <t>21:0552:000389</t>
  </si>
  <si>
    <t>21:0180:000330</t>
  </si>
  <si>
    <t>21:0180:000330:0003:0001:00</t>
  </si>
  <si>
    <t>093H  :855390:00:------:--</t>
  </si>
  <si>
    <t>21:0552:000390</t>
  </si>
  <si>
    <t>21:0180:000331</t>
  </si>
  <si>
    <t>21:0180:000331:0003:0001:00</t>
  </si>
  <si>
    <t>093H  :855391:00:------:--</t>
  </si>
  <si>
    <t>21:0552:000391</t>
  </si>
  <si>
    <t>21:0180:000332</t>
  </si>
  <si>
    <t>21:0180:000332:0003:0001:00</t>
  </si>
  <si>
    <t>093H  :855392:00:------:--</t>
  </si>
  <si>
    <t>21:0552:000392</t>
  </si>
  <si>
    <t>21:0180:000333</t>
  </si>
  <si>
    <t>21:0180:000333:0003:0001:00</t>
  </si>
  <si>
    <t>093H  :855393:00:------:--</t>
  </si>
  <si>
    <t>21:0552:000393</t>
  </si>
  <si>
    <t>21:0180:000334</t>
  </si>
  <si>
    <t>21:0180:000334:0003:0001:00</t>
  </si>
  <si>
    <t>093H  :855394:00:------:--</t>
  </si>
  <si>
    <t>21:0552:000394</t>
  </si>
  <si>
    <t>21:0180:000335</t>
  </si>
  <si>
    <t>21:0180:000335:0003:0001:00</t>
  </si>
  <si>
    <t>093H  :855395:00:------:--</t>
  </si>
  <si>
    <t>21:0552:000395</t>
  </si>
  <si>
    <t>21:0180:000336</t>
  </si>
  <si>
    <t>21:0180:000336:0003:0001:00</t>
  </si>
  <si>
    <t>093H  :855396:9T:------:--</t>
  </si>
  <si>
    <t>21:0552:000396</t>
  </si>
  <si>
    <t>093H  :855397:00:------:--</t>
  </si>
  <si>
    <t>21:0552:000397</t>
  </si>
  <si>
    <t>21:0180:000337</t>
  </si>
  <si>
    <t>21:0180:000337:0003:0001:00</t>
  </si>
  <si>
    <t>093H  :855398:00:------:--</t>
  </si>
  <si>
    <t>21:0552:000398</t>
  </si>
  <si>
    <t>21:0180:000338</t>
  </si>
  <si>
    <t>21:0180:000338:0003:0001:00</t>
  </si>
  <si>
    <t>093H  :855399:00:------:--</t>
  </si>
  <si>
    <t>21:0552:000399</t>
  </si>
  <si>
    <t>21:0180:000339</t>
  </si>
  <si>
    <t>21:0180:000339:0003:0001:00</t>
  </si>
  <si>
    <t>093H  :855400:00:------:--</t>
  </si>
  <si>
    <t>21:0552:000400</t>
  </si>
  <si>
    <t>21:0180:000340:0003:0001:01</t>
  </si>
  <si>
    <t>093H  :855401:80:855403:10</t>
  </si>
  <si>
    <t>21:0552:000401</t>
  </si>
  <si>
    <t>21:0180:000342</t>
  </si>
  <si>
    <t>21:0180:000342:0003:0001:02</t>
  </si>
  <si>
    <t>093H  :855402:00:------:--</t>
  </si>
  <si>
    <t>21:0552:000402</t>
  </si>
  <si>
    <t>21:0180:000341</t>
  </si>
  <si>
    <t>21:0180:000341:0003:0001:00</t>
  </si>
  <si>
    <t>093H  :855403:10:------:--</t>
  </si>
  <si>
    <t>21:0552:000403</t>
  </si>
  <si>
    <t>21:0180:000342:0003:0001:01</t>
  </si>
  <si>
    <t>093H  :855404:20:855403:10</t>
  </si>
  <si>
    <t>21:0552:000404</t>
  </si>
  <si>
    <t>21:0180:000342:0004:0001:00</t>
  </si>
  <si>
    <t>093H  :855405:00:------:--</t>
  </si>
  <si>
    <t>21:0552:000405</t>
  </si>
  <si>
    <t>21:0180:000343</t>
  </si>
  <si>
    <t>21:0180:000343:0003:0001:00</t>
  </si>
  <si>
    <t>093H  :855406:00:------:--</t>
  </si>
  <si>
    <t>21:0552:000406</t>
  </si>
  <si>
    <t>21:0180:000344</t>
  </si>
  <si>
    <t>21:0180:000344:0003:0001:00</t>
  </si>
  <si>
    <t>093H  :855407:9N:------:--</t>
  </si>
  <si>
    <t>21:0552:000407</t>
  </si>
  <si>
    <t>093H  :855408:00:------:--</t>
  </si>
  <si>
    <t>21:0552:000408</t>
  </si>
  <si>
    <t>21:0180:000345</t>
  </si>
  <si>
    <t>21:0180:000345:0003:0001:00</t>
  </si>
  <si>
    <t>093H  :855409:00:------:--</t>
  </si>
  <si>
    <t>21:0552:000409</t>
  </si>
  <si>
    <t>21:0180:000346</t>
  </si>
  <si>
    <t>21:0180:000346:0003:0001:00</t>
  </si>
  <si>
    <t>093H  :855410:00:------:--</t>
  </si>
  <si>
    <t>21:0552:000410</t>
  </si>
  <si>
    <t>21:0180:000347</t>
  </si>
  <si>
    <t>21:0180:000347:0003:0001:00</t>
  </si>
  <si>
    <t>093H  :855411:00:------:--</t>
  </si>
  <si>
    <t>21:0552:000411</t>
  </si>
  <si>
    <t>21:0180:000348</t>
  </si>
  <si>
    <t>21:0180:000348:0003:0001:00</t>
  </si>
  <si>
    <t>093H  :855412:00:------:--</t>
  </si>
  <si>
    <t>21:0552:000412</t>
  </si>
  <si>
    <t>21:0180:000349</t>
  </si>
  <si>
    <t>21:0180:000349:0003:0001:00</t>
  </si>
  <si>
    <t>093H  :855413:00:------:--</t>
  </si>
  <si>
    <t>21:0552:000413</t>
  </si>
  <si>
    <t>21:0180:000350</t>
  </si>
  <si>
    <t>21:0180:000350:0003:0001:00</t>
  </si>
  <si>
    <t>093H  :855414:00:------:--</t>
  </si>
  <si>
    <t>21:0552:000414</t>
  </si>
  <si>
    <t>21:0180:000351</t>
  </si>
  <si>
    <t>21:0180:000351:0003:0001:00</t>
  </si>
  <si>
    <t>093H  :855415:00:------:--</t>
  </si>
  <si>
    <t>21:0552:000415</t>
  </si>
  <si>
    <t>21:0180:000352</t>
  </si>
  <si>
    <t>21:0180:000352:0003:0001:00</t>
  </si>
  <si>
    <t>093H  :855416:00:------:--</t>
  </si>
  <si>
    <t>21:0552:000416</t>
  </si>
  <si>
    <t>21:0180:000353</t>
  </si>
  <si>
    <t>21:0180:000353:0003:0001:00</t>
  </si>
  <si>
    <t>093H  :855417:00:------:--</t>
  </si>
  <si>
    <t>21:0552:000417</t>
  </si>
  <si>
    <t>21:0180:000354</t>
  </si>
  <si>
    <t>21:0180:000354:0003:0001:00</t>
  </si>
  <si>
    <t>093H  :855418:00:------:--</t>
  </si>
  <si>
    <t>21:0552:000418</t>
  </si>
  <si>
    <t>21:0180:000355</t>
  </si>
  <si>
    <t>21:0180:000355:0003:0001:00</t>
  </si>
  <si>
    <t>093H  :855419:00:------:--</t>
  </si>
  <si>
    <t>21:0552:000419</t>
  </si>
  <si>
    <t>21:0180:000356</t>
  </si>
  <si>
    <t>21:0180:000356:0003:0001:00</t>
  </si>
  <si>
    <t>093H  :855420:00:------:--</t>
  </si>
  <si>
    <t>21:0552:000420</t>
  </si>
  <si>
    <t>21:0180:000357</t>
  </si>
  <si>
    <t>21:0180:000357:0003:0001:00</t>
  </si>
  <si>
    <t>093H  :855421:80:855428:00</t>
  </si>
  <si>
    <t>21:0552:000421</t>
  </si>
  <si>
    <t>21:0180:000362</t>
  </si>
  <si>
    <t>21:0180:000362:0003:0001:02</t>
  </si>
  <si>
    <t>093H  :855422:00:------:--</t>
  </si>
  <si>
    <t>21:0552:000422</t>
  </si>
  <si>
    <t>21:0180:000358</t>
  </si>
  <si>
    <t>21:0180:000358:0003:0001:00</t>
  </si>
  <si>
    <t>093H  :855423:9T:------:--</t>
  </si>
  <si>
    <t>21:0552:000423</t>
  </si>
  <si>
    <t>093H  :855424:00:------:--</t>
  </si>
  <si>
    <t>21:0552:000424</t>
  </si>
  <si>
    <t>21:0180:000359</t>
  </si>
  <si>
    <t>21:0180:000359:0003:0001:00</t>
  </si>
  <si>
    <t>093H  :855425:10:------:--</t>
  </si>
  <si>
    <t>21:0552:000425</t>
  </si>
  <si>
    <t>21:0180:000360</t>
  </si>
  <si>
    <t>21:0180:000360:0003:0001:00</t>
  </si>
  <si>
    <t>093H  :855426:20:855425:10</t>
  </si>
  <si>
    <t>21:0552:000426</t>
  </si>
  <si>
    <t>21:0180:000360:0004:0001:00</t>
  </si>
  <si>
    <t>093H  :855427:00:------:--</t>
  </si>
  <si>
    <t>21:0552:000427</t>
  </si>
  <si>
    <t>21:0180:000361</t>
  </si>
  <si>
    <t>21:0180:000361:0003:0001:00</t>
  </si>
  <si>
    <t>093H  :855428:00:------:--</t>
  </si>
  <si>
    <t>21:0552:000428</t>
  </si>
  <si>
    <t>21:0180:000362:0003:0001:01</t>
  </si>
  <si>
    <t>093H  :855429:00:------:--</t>
  </si>
  <si>
    <t>21:0552:000429</t>
  </si>
  <si>
    <t>21:0180:000363</t>
  </si>
  <si>
    <t>21:0180:000363:0003:0001:00</t>
  </si>
  <si>
    <t>093H  :855430:00:------:--</t>
  </si>
  <si>
    <t>21:0552:000430</t>
  </si>
  <si>
    <t>21:0180:000364</t>
  </si>
  <si>
    <t>21:0180:000364:0003:0001:00</t>
  </si>
  <si>
    <t>093H  :855431:00:------:--</t>
  </si>
  <si>
    <t>21:0552:000431</t>
  </si>
  <si>
    <t>21:0180:000365</t>
  </si>
  <si>
    <t>21:0180:000365:0003:0001:00</t>
  </si>
  <si>
    <t>093H  :855432:00:------:--</t>
  </si>
  <si>
    <t>21:0552:000432</t>
  </si>
  <si>
    <t>21:0180:000366</t>
  </si>
  <si>
    <t>21:0180:000366:0003:0001:00</t>
  </si>
  <si>
    <t>093H  :855433:00:------:--</t>
  </si>
  <si>
    <t>21:0552:000433</t>
  </si>
  <si>
    <t>21:0180:000367</t>
  </si>
  <si>
    <t>21:0180:000367:0003:0001:00</t>
  </si>
  <si>
    <t>093H  :855434:00:------:--</t>
  </si>
  <si>
    <t>21:0552:000434</t>
  </si>
  <si>
    <t>21:0180:000368</t>
  </si>
  <si>
    <t>21:0180:000368:0003:0001:00</t>
  </si>
  <si>
    <t>093H  :855435:00:------:--</t>
  </si>
  <si>
    <t>21:0552:000435</t>
  </si>
  <si>
    <t>21:0180:000369</t>
  </si>
  <si>
    <t>21:0180:000369:0003:0001:00</t>
  </si>
  <si>
    <t>093H  :855436:00:------:--</t>
  </si>
  <si>
    <t>21:0552:000436</t>
  </si>
  <si>
    <t>21:0180:000370</t>
  </si>
  <si>
    <t>21:0180:000370:0003:0001:00</t>
  </si>
  <si>
    <t>093H  :855437:00:------:--</t>
  </si>
  <si>
    <t>21:0552:000437</t>
  </si>
  <si>
    <t>21:0180:000371</t>
  </si>
  <si>
    <t>21:0180:000371:0003:0001:00</t>
  </si>
  <si>
    <t>093H  :855438:00:------:--</t>
  </si>
  <si>
    <t>21:0552:000438</t>
  </si>
  <si>
    <t>21:0180:000372</t>
  </si>
  <si>
    <t>21:0180:000372:0003:0001:00</t>
  </si>
  <si>
    <t>093H  :855439:00:------:--</t>
  </si>
  <si>
    <t>21:0552:000439</t>
  </si>
  <si>
    <t>21:0180:000373</t>
  </si>
  <si>
    <t>21:0180:000373:0003:0001:00</t>
  </si>
  <si>
    <t>093H  :855440:00:------:--</t>
  </si>
  <si>
    <t>21:0552:000440</t>
  </si>
  <si>
    <t>21:0180:000374</t>
  </si>
  <si>
    <t>21:0180:000374:0003:0001:00</t>
  </si>
  <si>
    <t>093H  :855441:80:855451:00</t>
  </si>
  <si>
    <t>21:0552:000441</t>
  </si>
  <si>
    <t>21:0180:000383</t>
  </si>
  <si>
    <t>21:0180:000383:0003:0001:02</t>
  </si>
  <si>
    <t>093H  :855442:00:------:--</t>
  </si>
  <si>
    <t>21:0552:000442</t>
  </si>
  <si>
    <t>21:0180:000375</t>
  </si>
  <si>
    <t>21:0180:000375:0003:0001:00</t>
  </si>
  <si>
    <t>093H  :855443:10:------:--</t>
  </si>
  <si>
    <t>21:0552:000443</t>
  </si>
  <si>
    <t>21:0180:000376</t>
  </si>
  <si>
    <t>21:0180:000376:0003:0001:00</t>
  </si>
  <si>
    <t>093H  :855444:20:855443:10</t>
  </si>
  <si>
    <t>21:0552:000444</t>
  </si>
  <si>
    <t>21:0180:000376:0004:0001:00</t>
  </si>
  <si>
    <t>093H  :855445:00:------:--</t>
  </si>
  <si>
    <t>21:0552:000445</t>
  </si>
  <si>
    <t>21:0180:000377</t>
  </si>
  <si>
    <t>21:0180:000377:0003:0001:00</t>
  </si>
  <si>
    <t>093H  :855446:00:------:--</t>
  </si>
  <si>
    <t>21:0552:000446</t>
  </si>
  <si>
    <t>21:0180:000378</t>
  </si>
  <si>
    <t>21:0180:000378:0003:0001:00</t>
  </si>
  <si>
    <t>093H  :855447:00:------:--</t>
  </si>
  <si>
    <t>21:0552:000447</t>
  </si>
  <si>
    <t>21:0180:000379</t>
  </si>
  <si>
    <t>21:0180:000379:0003:0001:00</t>
  </si>
  <si>
    <t>093H  :855448:00:------:--</t>
  </si>
  <si>
    <t>21:0552:000448</t>
  </si>
  <si>
    <t>21:0180:000380</t>
  </si>
  <si>
    <t>21:0180:000380:0003:0001:00</t>
  </si>
  <si>
    <t>093H  :855449:00:------:--</t>
  </si>
  <si>
    <t>21:0552:000449</t>
  </si>
  <si>
    <t>21:0180:000381</t>
  </si>
  <si>
    <t>21:0180:000381:0003:0001:00</t>
  </si>
  <si>
    <t>093H  :855450:00:------:--</t>
  </si>
  <si>
    <t>21:0552:000450</t>
  </si>
  <si>
    <t>21:0180:000382</t>
  </si>
  <si>
    <t>21:0180:000382:0003:0001:00</t>
  </si>
  <si>
    <t>093H  :855451:00:------:--</t>
  </si>
  <si>
    <t>21:0552:000451</t>
  </si>
  <si>
    <t>21:0180:000383:0003:0001:01</t>
  </si>
  <si>
    <t>093H  :855452:9T:------:--</t>
  </si>
  <si>
    <t>21:0552:000452</t>
  </si>
  <si>
    <t>093H  :855453:00:------:--</t>
  </si>
  <si>
    <t>21:0552:000453</t>
  </si>
  <si>
    <t>21:0180:000384</t>
  </si>
  <si>
    <t>21:0180:000384:0003:0001:00</t>
  </si>
  <si>
    <t>093H  :855454:00:------:--</t>
  </si>
  <si>
    <t>21:0552:000454</t>
  </si>
  <si>
    <t>21:0180:000385</t>
  </si>
  <si>
    <t>21:0180:000385:0003:0001:00</t>
  </si>
  <si>
    <t>093H  :855455:00:------:--</t>
  </si>
  <si>
    <t>21:0552:000455</t>
  </si>
  <si>
    <t>21:0180:000386</t>
  </si>
  <si>
    <t>21:0180:000386:0003:0001:00</t>
  </si>
  <si>
    <t>093H  :855456:00:------:--</t>
  </si>
  <si>
    <t>21:0552:000456</t>
  </si>
  <si>
    <t>21:0180:000387</t>
  </si>
  <si>
    <t>21:0180:000387:0003:0001:00</t>
  </si>
  <si>
    <t>093H  :855457:00:------:--</t>
  </si>
  <si>
    <t>21:0552:000457</t>
  </si>
  <si>
    <t>21:0180:000388</t>
  </si>
  <si>
    <t>21:0180:000388:0003:0001:00</t>
  </si>
  <si>
    <t>093H  :855458:00:------:--</t>
  </si>
  <si>
    <t>21:0552:000458</t>
  </si>
  <si>
    <t>21:0180:000389</t>
  </si>
  <si>
    <t>21:0180:000389:0003:0001:00</t>
  </si>
  <si>
    <t>093H  :855459:00:------:--</t>
  </si>
  <si>
    <t>21:0552:000459</t>
  </si>
  <si>
    <t>21:0180:000390</t>
  </si>
  <si>
    <t>21:0180:000390:0003:0001:00</t>
  </si>
  <si>
    <t>093H  :855460:00:------:--</t>
  </si>
  <si>
    <t>21:0552:000460</t>
  </si>
  <si>
    <t>21:0180:000391</t>
  </si>
  <si>
    <t>21:0180:000391:0003:0001:00</t>
  </si>
  <si>
    <t>093H  :855461:80:855465:00</t>
  </si>
  <si>
    <t>21:0552:000461</t>
  </si>
  <si>
    <t>21:0180:000395</t>
  </si>
  <si>
    <t>21:0180:000395:0003:0001:02</t>
  </si>
  <si>
    <t>093H  :855462:00:------:--</t>
  </si>
  <si>
    <t>21:0552:000462</t>
  </si>
  <si>
    <t>21:0180:000392</t>
  </si>
  <si>
    <t>21:0180:000392:0003:0001:00</t>
  </si>
  <si>
    <t>093H  :855463:00:------:--</t>
  </si>
  <si>
    <t>21:0552:000463</t>
  </si>
  <si>
    <t>21:0180:000393</t>
  </si>
  <si>
    <t>21:0180:000393:0003:0001:00</t>
  </si>
  <si>
    <t>093H  :855464:00:------:--</t>
  </si>
  <si>
    <t>21:0552:000464</t>
  </si>
  <si>
    <t>21:0180:000394</t>
  </si>
  <si>
    <t>21:0180:000394:0003:0001:00</t>
  </si>
  <si>
    <t>093H  :855465:00:------:--</t>
  </si>
  <si>
    <t>21:0552:000465</t>
  </si>
  <si>
    <t>21:0180:000395:0003:0001:01</t>
  </si>
  <si>
    <t>093H  :855466:9N:------:--</t>
  </si>
  <si>
    <t>21:0552:000466</t>
  </si>
  <si>
    <t>093H  :855467:00:------:--</t>
  </si>
  <si>
    <t>21:0552:000467</t>
  </si>
  <si>
    <t>21:0180:000396</t>
  </si>
  <si>
    <t>21:0180:000396:0003:0001:00</t>
  </si>
  <si>
    <t>093H  :855468:00:------:--</t>
  </si>
  <si>
    <t>21:0552:000468</t>
  </si>
  <si>
    <t>21:0180:000397</t>
  </si>
  <si>
    <t>21:0180:000397:0003:0001:00</t>
  </si>
  <si>
    <t>093H  :855469:00:------:--</t>
  </si>
  <si>
    <t>21:0552:000469</t>
  </si>
  <si>
    <t>21:0180:000398</t>
  </si>
  <si>
    <t>21:0180:000398:0003:0001:00</t>
  </si>
  <si>
    <t>093H  :855470:00:------:--</t>
  </si>
  <si>
    <t>21:0552:000470</t>
  </si>
  <si>
    <t>21:0180:000399</t>
  </si>
  <si>
    <t>21:0180:000399:0003:0001:00</t>
  </si>
  <si>
    <t>093H  :855471:00:------:--</t>
  </si>
  <si>
    <t>21:0552:000471</t>
  </si>
  <si>
    <t>21:0180:000400</t>
  </si>
  <si>
    <t>21:0180:000400:0003:0001:00</t>
  </si>
  <si>
    <t>093H  :855472:00:------:--</t>
  </si>
  <si>
    <t>21:0552:000472</t>
  </si>
  <si>
    <t>21:0180:000401</t>
  </si>
  <si>
    <t>21:0180:000401:0003:0001:00</t>
  </si>
  <si>
    <t>093H  :855473:00:------:--</t>
  </si>
  <si>
    <t>21:0552:000473</t>
  </si>
  <si>
    <t>21:0180:000402</t>
  </si>
  <si>
    <t>21:0180:000402:0003:0001:00</t>
  </si>
  <si>
    <t>093H  :855474:00:------:--</t>
  </si>
  <si>
    <t>21:0552:000474</t>
  </si>
  <si>
    <t>21:0180:000403</t>
  </si>
  <si>
    <t>21:0180:000403:0003:0001:00</t>
  </si>
  <si>
    <t>093H  :855475:10:------:--</t>
  </si>
  <si>
    <t>21:0552:000475</t>
  </si>
  <si>
    <t>21:0180:000404</t>
  </si>
  <si>
    <t>21:0180:000404:0003:0001:00</t>
  </si>
  <si>
    <t>093H  :855476:20:855475:10</t>
  </si>
  <si>
    <t>21:0552:000476</t>
  </si>
  <si>
    <t>21:0180:000404:0004:0001:00</t>
  </si>
  <si>
    <t>093H  :855477:00:------:--</t>
  </si>
  <si>
    <t>21:0552:000477</t>
  </si>
  <si>
    <t>21:0180:000405</t>
  </si>
  <si>
    <t>21:0180:000405:0003:0001:00</t>
  </si>
  <si>
    <t>093H  :855478:00:------:--</t>
  </si>
  <si>
    <t>21:0552:000478</t>
  </si>
  <si>
    <t>21:0180:000406</t>
  </si>
  <si>
    <t>21:0180:000406:0003:0001:00</t>
  </si>
  <si>
    <t>093H  :855479:00:------:--</t>
  </si>
  <si>
    <t>21:0552:000479</t>
  </si>
  <si>
    <t>21:0180:000407</t>
  </si>
  <si>
    <t>21:0180:000407:0003:0001:00</t>
  </si>
  <si>
    <t>093H  :855480:00:------:--</t>
  </si>
  <si>
    <t>21:0552:000480</t>
  </si>
  <si>
    <t>21:0180:000408</t>
  </si>
  <si>
    <t>21:0180:000408:0003:0001:00</t>
  </si>
  <si>
    <t>093H  :855481:80:855493:00</t>
  </si>
  <si>
    <t>21:0552:000481</t>
  </si>
  <si>
    <t>21:0180:000418</t>
  </si>
  <si>
    <t>21:0180:000418:0003:0001:02</t>
  </si>
  <si>
    <t>093H  :855482:10:------:--</t>
  </si>
  <si>
    <t>21:0552:000482</t>
  </si>
  <si>
    <t>21:0180:000409</t>
  </si>
  <si>
    <t>21:0180:000409:0003:0001:00</t>
  </si>
  <si>
    <t>093H  :855483:20:855482:10</t>
  </si>
  <si>
    <t>21:0552:000483</t>
  </si>
  <si>
    <t>21:0180:000409:0004:0001:00</t>
  </si>
  <si>
    <t>093H  :855484:00:------:--</t>
  </si>
  <si>
    <t>21:0552:000484</t>
  </si>
  <si>
    <t>21:0180:000410</t>
  </si>
  <si>
    <t>21:0180:000410:0003:0001:00</t>
  </si>
  <si>
    <t>093H  :855485:00:------:--</t>
  </si>
  <si>
    <t>21:0552:000485</t>
  </si>
  <si>
    <t>21:0180:000411</t>
  </si>
  <si>
    <t>21:0180:000411:0003:0001:00</t>
  </si>
  <si>
    <t>093H  :855486:00:------:--</t>
  </si>
  <si>
    <t>21:0552:000486</t>
  </si>
  <si>
    <t>21:0180:000412</t>
  </si>
  <si>
    <t>21:0180:000412:0003:0001:00</t>
  </si>
  <si>
    <t>093H  :855487:00:------:--</t>
  </si>
  <si>
    <t>21:0552:000487</t>
  </si>
  <si>
    <t>21:0180:000413</t>
  </si>
  <si>
    <t>21:0180:000413:0003:0001:00</t>
  </si>
  <si>
    <t>093H  :855488:00:------:--</t>
  </si>
  <si>
    <t>21:0552:000488</t>
  </si>
  <si>
    <t>21:0180:000414</t>
  </si>
  <si>
    <t>21:0180:000414:0003:0001:00</t>
  </si>
  <si>
    <t>093H  :855489:00:------:--</t>
  </si>
  <si>
    <t>21:0552:000489</t>
  </si>
  <si>
    <t>21:0180:000415</t>
  </si>
  <si>
    <t>21:0180:000415:0003:0001:00</t>
  </si>
  <si>
    <t>093H  :855490:00:------:--</t>
  </si>
  <si>
    <t>21:0552:000490</t>
  </si>
  <si>
    <t>21:0180:000416</t>
  </si>
  <si>
    <t>21:0180:000416:0003:0001:00</t>
  </si>
  <si>
    <t>093H  :855491:9N:------:--</t>
  </si>
  <si>
    <t>21:0552:000491</t>
  </si>
  <si>
    <t>093H  :855492:00:------:--</t>
  </si>
  <si>
    <t>21:0552:000492</t>
  </si>
  <si>
    <t>21:0180:000417</t>
  </si>
  <si>
    <t>21:0180:000417:0003:0001:00</t>
  </si>
  <si>
    <t>093H  :855493:00:------:--</t>
  </si>
  <si>
    <t>21:0552:000493</t>
  </si>
  <si>
    <t>21:0180:000418:0003:0001:01</t>
  </si>
  <si>
    <t>093H  :855494:00:------:--</t>
  </si>
  <si>
    <t>21:0552:000494</t>
  </si>
  <si>
    <t>21:0180:000419</t>
  </si>
  <si>
    <t>21:0180:000419:0003:0001:00</t>
  </si>
  <si>
    <t>093H  :855495:00:------:--</t>
  </si>
  <si>
    <t>21:0552:000495</t>
  </si>
  <si>
    <t>21:0180:000420</t>
  </si>
  <si>
    <t>21:0180:000420:0003:0001:00</t>
  </si>
  <si>
    <t>093H  :855496:00:------:--</t>
  </si>
  <si>
    <t>21:0552:000496</t>
  </si>
  <si>
    <t>21:0180:000421</t>
  </si>
  <si>
    <t>21:0180:000421:0003:0001:00</t>
  </si>
  <si>
    <t>093H  :855497:00:------:--</t>
  </si>
  <si>
    <t>21:0552:000497</t>
  </si>
  <si>
    <t>21:0180:000422</t>
  </si>
  <si>
    <t>21:0180:000422:0003:0001:00</t>
  </si>
  <si>
    <t>093H  :855498:00:------:--</t>
  </si>
  <si>
    <t>21:0552:000498</t>
  </si>
  <si>
    <t>21:0180:000423</t>
  </si>
  <si>
    <t>21:0180:000423:0003:0001:00</t>
  </si>
  <si>
    <t>093H  :855499:00:------:--</t>
  </si>
  <si>
    <t>21:0552:000499</t>
  </si>
  <si>
    <t>21:0180:000424</t>
  </si>
  <si>
    <t>21:0180:000424:0003:0001:00</t>
  </si>
  <si>
    <t>093H  :855500:00:------:--</t>
  </si>
  <si>
    <t>21:0552:000500</t>
  </si>
  <si>
    <t>21:0180:000425</t>
  </si>
  <si>
    <t>21:0180:000425:0003:0001:00</t>
  </si>
  <si>
    <t>093H  :855501:80:855509:00</t>
  </si>
  <si>
    <t>21:0552:000501</t>
  </si>
  <si>
    <t>21:0180:000432</t>
  </si>
  <si>
    <t>21:0180:000432:0003:0001:02</t>
  </si>
  <si>
    <t>093H  :855502:00:------:--</t>
  </si>
  <si>
    <t>21:0552:000502</t>
  </si>
  <si>
    <t>21:0180:000426</t>
  </si>
  <si>
    <t>21:0180:000426:0003:0001:00</t>
  </si>
  <si>
    <t>093H  :855503:9T:------:--</t>
  </si>
  <si>
    <t>21:0552:000503</t>
  </si>
  <si>
    <t>093H  :855504:00:------:--</t>
  </si>
  <si>
    <t>21:0552:000504</t>
  </si>
  <si>
    <t>21:0180:000427</t>
  </si>
  <si>
    <t>21:0180:000427:0003:0001:00</t>
  </si>
  <si>
    <t>093H  :855505:00:------:--</t>
  </si>
  <si>
    <t>21:0552:000505</t>
  </si>
  <si>
    <t>21:0180:000428</t>
  </si>
  <si>
    <t>21:0180:000428:0003:0001:00</t>
  </si>
  <si>
    <t>093H  :855506:00:------:--</t>
  </si>
  <si>
    <t>21:0552:000506</t>
  </si>
  <si>
    <t>21:0180:000429</t>
  </si>
  <si>
    <t>21:0180:000429:0003:0001:00</t>
  </si>
  <si>
    <t>093H  :855507:00:------:--</t>
  </si>
  <si>
    <t>21:0552:000507</t>
  </si>
  <si>
    <t>21:0180:000430</t>
  </si>
  <si>
    <t>21:0180:000430:0003:0001:00</t>
  </si>
  <si>
    <t>093H  :855508:00:------:--</t>
  </si>
  <si>
    <t>21:0552:000508</t>
  </si>
  <si>
    <t>21:0180:000431</t>
  </si>
  <si>
    <t>21:0180:000431:0003:0001:00</t>
  </si>
  <si>
    <t>093H  :855509:00:------:--</t>
  </si>
  <si>
    <t>21:0552:000509</t>
  </si>
  <si>
    <t>21:0180:000432:0003:0001:01</t>
  </si>
  <si>
    <t>093H  :855510:00:------:--</t>
  </si>
  <si>
    <t>21:0552:000510</t>
  </si>
  <si>
    <t>21:0180:000433</t>
  </si>
  <si>
    <t>21:0180:000433:0003:0001:00</t>
  </si>
  <si>
    <t>093H  :855511:00:------:--</t>
  </si>
  <si>
    <t>21:0552:000511</t>
  </si>
  <si>
    <t>21:0180:000434</t>
  </si>
  <si>
    <t>21:0180:000434:0003:0001:00</t>
  </si>
  <si>
    <t>093H  :855512:00:------:--</t>
  </si>
  <si>
    <t>21:0552:000512</t>
  </si>
  <si>
    <t>21:0180:000435</t>
  </si>
  <si>
    <t>21:0180:000435:0003:0001:00</t>
  </si>
  <si>
    <t>093H  :855513:00:------:--</t>
  </si>
  <si>
    <t>21:0552:000513</t>
  </si>
  <si>
    <t>21:0180:000436</t>
  </si>
  <si>
    <t>21:0180:000436:0003:0001:00</t>
  </si>
  <si>
    <t>093H  :855514:10:------:--</t>
  </si>
  <si>
    <t>21:0552:000514</t>
  </si>
  <si>
    <t>21:0180:000437</t>
  </si>
  <si>
    <t>21:0180:000437:0003:0001:00</t>
  </si>
  <si>
    <t>093H  :855515:20:855514:10</t>
  </si>
  <si>
    <t>21:0552:000515</t>
  </si>
  <si>
    <t>21:0180:000437:0004:0001:00</t>
  </si>
  <si>
    <t>093H  :855516:00:------:--</t>
  </si>
  <si>
    <t>21:0552:000516</t>
  </si>
  <si>
    <t>21:0180:000438</t>
  </si>
  <si>
    <t>21:0180:000438:0003:0001:00</t>
  </si>
  <si>
    <t>093H  :855517:00:------:--</t>
  </si>
  <si>
    <t>21:0552:000517</t>
  </si>
  <si>
    <t>21:0180:000439</t>
  </si>
  <si>
    <t>21:0180:000439:0003:0001:00</t>
  </si>
  <si>
    <t>093H  :855518:00:------:--</t>
  </si>
  <si>
    <t>21:0552:000518</t>
  </si>
  <si>
    <t>21:0180:000440</t>
  </si>
  <si>
    <t>21:0180:000440:0003:0001:00</t>
  </si>
  <si>
    <t>093H  :855519:00:------:--</t>
  </si>
  <si>
    <t>21:0552:000519</t>
  </si>
  <si>
    <t>21:0180:000441</t>
  </si>
  <si>
    <t>21:0180:000441:0003:0001:00</t>
  </si>
  <si>
    <t>093H  :855520:00:------:--</t>
  </si>
  <si>
    <t>21:0552:000520</t>
  </si>
  <si>
    <t>21:0180:000442</t>
  </si>
  <si>
    <t>21:0180:000442:0003:0001:00</t>
  </si>
  <si>
    <t>093H  :855521:80:855527:10</t>
  </si>
  <si>
    <t>21:0552:000521</t>
  </si>
  <si>
    <t>21:0180:000448</t>
  </si>
  <si>
    <t>21:0180:000448:0003:0001:02</t>
  </si>
  <si>
    <t>093H  :855522:00:------:--</t>
  </si>
  <si>
    <t>21:0552:000522</t>
  </si>
  <si>
    <t>21:0180:000443</t>
  </si>
  <si>
    <t>21:0180:000443:0003:0001:00</t>
  </si>
  <si>
    <t>093H  :855523:00:------:--</t>
  </si>
  <si>
    <t>21:0552:000523</t>
  </si>
  <si>
    <t>21:0180:000444</t>
  </si>
  <si>
    <t>21:0180:000444:0003:0001:00</t>
  </si>
  <si>
    <t>093H  :855524:00:------:--</t>
  </si>
  <si>
    <t>21:0552:000524</t>
  </si>
  <si>
    <t>21:0180:000445</t>
  </si>
  <si>
    <t>21:0180:000445:0003:0001:00</t>
  </si>
  <si>
    <t>093H  :855525:00:------:--</t>
  </si>
  <si>
    <t>21:0552:000525</t>
  </si>
  <si>
    <t>21:0180:000446</t>
  </si>
  <si>
    <t>21:0180:000446:0003:0001:00</t>
  </si>
  <si>
    <t>093H  :855526:00:------:--</t>
  </si>
  <si>
    <t>21:0552:000526</t>
  </si>
  <si>
    <t>21:0180:000447</t>
  </si>
  <si>
    <t>21:0180:000447:0003:0001:00</t>
  </si>
  <si>
    <t>093H  :855527:10:------:--</t>
  </si>
  <si>
    <t>21:0552:000527</t>
  </si>
  <si>
    <t>21:0180:000448:0003:0001:01</t>
  </si>
  <si>
    <t>093H  :855528:20:855527:10</t>
  </si>
  <si>
    <t>21:0552:000528</t>
  </si>
  <si>
    <t>21:0180:000448:0004:0001:00</t>
  </si>
  <si>
    <t>093H  :855529:00:------:--</t>
  </si>
  <si>
    <t>21:0552:000529</t>
  </si>
  <si>
    <t>21:0180:000449</t>
  </si>
  <si>
    <t>21:0180:000449:0003:0001:00</t>
  </si>
  <si>
    <t>093H  :855530:00:------:--</t>
  </si>
  <si>
    <t>21:0552:000530</t>
  </si>
  <si>
    <t>21:0180:000450</t>
  </si>
  <si>
    <t>21:0180:000450:0003:0001:00</t>
  </si>
  <si>
    <t>093H  :855531:00:------:--</t>
  </si>
  <si>
    <t>21:0552:000531</t>
  </si>
  <si>
    <t>21:0180:000451</t>
  </si>
  <si>
    <t>21:0180:000451:0003:0001:00</t>
  </si>
  <si>
    <t>093H  :855532:00:------:--</t>
  </si>
  <si>
    <t>21:0552:000532</t>
  </si>
  <si>
    <t>21:0180:000452</t>
  </si>
  <si>
    <t>21:0180:000452:0003:0001:00</t>
  </si>
  <si>
    <t>093H  :855533:00:------:--</t>
  </si>
  <si>
    <t>21:0552:000533</t>
  </si>
  <si>
    <t>21:0180:000453</t>
  </si>
  <si>
    <t>21:0180:000453:0003:0001:00</t>
  </si>
  <si>
    <t>093H  :855534:00:------:--</t>
  </si>
  <si>
    <t>21:0552:000534</t>
  </si>
  <si>
    <t>21:0180:000454</t>
  </si>
  <si>
    <t>21:0180:000454:0003:0001:00</t>
  </si>
  <si>
    <t>093H  :855535:00:------:--</t>
  </si>
  <si>
    <t>21:0552:000535</t>
  </si>
  <si>
    <t>21:0180:000455</t>
  </si>
  <si>
    <t>21:0180:000455:0003:0001:00</t>
  </si>
  <si>
    <t>093H  :855536:00:------:--</t>
  </si>
  <si>
    <t>21:0552:000536</t>
  </si>
  <si>
    <t>21:0180:000456</t>
  </si>
  <si>
    <t>21:0180:000456:0003:0001:00</t>
  </si>
  <si>
    <t>093H  :855537:00:------:--</t>
  </si>
  <si>
    <t>21:0552:000537</t>
  </si>
  <si>
    <t>21:0180:000457</t>
  </si>
  <si>
    <t>21:0180:000457:0003:0001:00</t>
  </si>
  <si>
    <t>093H  :855538:00:------:--</t>
  </si>
  <si>
    <t>21:0552:000538</t>
  </si>
  <si>
    <t>21:0180:000458</t>
  </si>
  <si>
    <t>21:0180:000458:0003:0001:00</t>
  </si>
  <si>
    <t>093H  :855539:00:------:--</t>
  </si>
  <si>
    <t>21:0552:000539</t>
  </si>
  <si>
    <t>21:0180:000459</t>
  </si>
  <si>
    <t>21:0180:000459:0003:0001:00</t>
  </si>
  <si>
    <t>093H  :855540:9V:------:--</t>
  </si>
  <si>
    <t>21:0552:000540</t>
  </si>
  <si>
    <t>093H  :855541:80:855548:00</t>
  </si>
  <si>
    <t>21:0552:000541</t>
  </si>
  <si>
    <t>21:0180:000466</t>
  </si>
  <si>
    <t>21:0180:000466:0003:0001:02</t>
  </si>
  <si>
    <t>093H  :855542:00:------:--</t>
  </si>
  <si>
    <t>21:0552:000542</t>
  </si>
  <si>
    <t>21:0180:000460</t>
  </si>
  <si>
    <t>21:0180:000460:0003:0001:00</t>
  </si>
  <si>
    <t>093H  :855543:00:------:--</t>
  </si>
  <si>
    <t>21:0552:000543</t>
  </si>
  <si>
    <t>21:0180:000461</t>
  </si>
  <si>
    <t>21:0180:000461:0003:0001:00</t>
  </si>
  <si>
    <t>093H  :855544:00:------:--</t>
  </si>
  <si>
    <t>21:0552:000544</t>
  </si>
  <si>
    <t>21:0180:000462</t>
  </si>
  <si>
    <t>21:0180:000462:0003:0001:00</t>
  </si>
  <si>
    <t>093H  :855545:00:------:--</t>
  </si>
  <si>
    <t>21:0552:000545</t>
  </si>
  <si>
    <t>21:0180:000463</t>
  </si>
  <si>
    <t>21:0180:000463:0003:0001:00</t>
  </si>
  <si>
    <t>093H  :855546:00:------:--</t>
  </si>
  <si>
    <t>21:0552:000546</t>
  </si>
  <si>
    <t>21:0180:000464</t>
  </si>
  <si>
    <t>21:0180:000464:0003:0001:00</t>
  </si>
  <si>
    <t>093H  :855547:00:------:--</t>
  </si>
  <si>
    <t>21:0552:000547</t>
  </si>
  <si>
    <t>21:0180:000465</t>
  </si>
  <si>
    <t>21:0180:000465:0003:0001:00</t>
  </si>
  <si>
    <t>093H  :855548:00:------:--</t>
  </si>
  <si>
    <t>21:0552:000548</t>
  </si>
  <si>
    <t>21:0180:000466:0003:0001:01</t>
  </si>
  <si>
    <t>093H  :855549:00:------:--</t>
  </si>
  <si>
    <t>21:0552:000549</t>
  </si>
  <si>
    <t>21:0180:000467</t>
  </si>
  <si>
    <t>21:0180:000467:0003:0001:00</t>
  </si>
  <si>
    <t>093H  :855550:10:------:--</t>
  </si>
  <si>
    <t>21:0552:000550</t>
  </si>
  <si>
    <t>21:0180:000468</t>
  </si>
  <si>
    <t>21:0180:000468:0003:0001:00</t>
  </si>
  <si>
    <t>093H  :855551:20:855550:10</t>
  </si>
  <si>
    <t>21:0552:000551</t>
  </si>
  <si>
    <t>21:0180:000468:0004:0001:00</t>
  </si>
  <si>
    <t>093H  :855552:00:------:--</t>
  </si>
  <si>
    <t>21:0552:000552</t>
  </si>
  <si>
    <t>21:0180:000469</t>
  </si>
  <si>
    <t>21:0180:000469:0003:0001:00</t>
  </si>
  <si>
    <t>093H  :855553:00:------:--</t>
  </si>
  <si>
    <t>21:0552:000553</t>
  </si>
  <si>
    <t>21:0180:000470</t>
  </si>
  <si>
    <t>21:0180:000470:0003:0001:00</t>
  </si>
  <si>
    <t>093H  :855554:00:------:--</t>
  </si>
  <si>
    <t>21:0552:000554</t>
  </si>
  <si>
    <t>21:0180:000471</t>
  </si>
  <si>
    <t>21:0180:000471:0003:0001:00</t>
  </si>
  <si>
    <t>093H  :855555:00:------:--</t>
  </si>
  <si>
    <t>21:0552:000555</t>
  </si>
  <si>
    <t>21:0180:000472</t>
  </si>
  <si>
    <t>21:0180:000472:0003:0001:00</t>
  </si>
  <si>
    <t>093H  :855556:00:------:--</t>
  </si>
  <si>
    <t>21:0552:000556</t>
  </si>
  <si>
    <t>21:0180:000473</t>
  </si>
  <si>
    <t>21:0180:000473:0003:0001:00</t>
  </si>
  <si>
    <t>093H  :855557:00:------:--</t>
  </si>
  <si>
    <t>21:0552:000557</t>
  </si>
  <si>
    <t>21:0180:000474</t>
  </si>
  <si>
    <t>21:0180:000474:0003:0001:00</t>
  </si>
  <si>
    <t>093H  :855558:00:------:--</t>
  </si>
  <si>
    <t>21:0552:000558</t>
  </si>
  <si>
    <t>21:0180:000475</t>
  </si>
  <si>
    <t>21:0180:000475:0003:0001:00</t>
  </si>
  <si>
    <t>093H  :855559:00:------:--</t>
  </si>
  <si>
    <t>21:0552:000559</t>
  </si>
  <si>
    <t>21:0180:000476</t>
  </si>
  <si>
    <t>21:0180:000476:0003:0001:00</t>
  </si>
  <si>
    <t>093H  :855560:9T:------:--</t>
  </si>
  <si>
    <t>21:0552:000560</t>
  </si>
  <si>
    <t>093H  :855561:80:855576:00</t>
  </si>
  <si>
    <t>21:0552:000561</t>
  </si>
  <si>
    <t>21:0180:000489</t>
  </si>
  <si>
    <t>21:0180:000489:0003:0001:02</t>
  </si>
  <si>
    <t>093H  :855562:00:------:--</t>
  </si>
  <si>
    <t>21:0552:000562</t>
  </si>
  <si>
    <t>21:0180:000477</t>
  </si>
  <si>
    <t>21:0180:000477:0003:0001:00</t>
  </si>
  <si>
    <t>093H  :855563:00:------:--</t>
  </si>
  <si>
    <t>21:0552:000563</t>
  </si>
  <si>
    <t>21:0180:000478</t>
  </si>
  <si>
    <t>21:0180:000478:0003:0001:00</t>
  </si>
  <si>
    <t>093H  :855564:00:------:--</t>
  </si>
  <si>
    <t>21:0552:000564</t>
  </si>
  <si>
    <t>21:0180:000479</t>
  </si>
  <si>
    <t>21:0180:000479:0003:0001:00</t>
  </si>
  <si>
    <t>093H  :855565:00:------:--</t>
  </si>
  <si>
    <t>21:0552:000565</t>
  </si>
  <si>
    <t>21:0180:000480</t>
  </si>
  <si>
    <t>21:0180:000480:0003:0001:00</t>
  </si>
  <si>
    <t>093H  :855566:00:------:--</t>
  </si>
  <si>
    <t>21:0552:000566</t>
  </si>
  <si>
    <t>21:0180:000481</t>
  </si>
  <si>
    <t>21:0180:000481:0003:0001:00</t>
  </si>
  <si>
    <t>093H  :855567:10:------:--</t>
  </si>
  <si>
    <t>21:0552:000567</t>
  </si>
  <si>
    <t>21:0180:000482</t>
  </si>
  <si>
    <t>21:0180:000482:0003:0001:00</t>
  </si>
  <si>
    <t>093H  :855568:20:855567:10</t>
  </si>
  <si>
    <t>21:0552:000568</t>
  </si>
  <si>
    <t>21:0180:000482:0004:0001:00</t>
  </si>
  <si>
    <t>093H  :855569:00:------:--</t>
  </si>
  <si>
    <t>21:0552:000569</t>
  </si>
  <si>
    <t>21:0180:000483</t>
  </si>
  <si>
    <t>21:0180:000483:0003:0001:00</t>
  </si>
  <si>
    <t>093H  :855570:9N:------:--</t>
  </si>
  <si>
    <t>21:0552:000570</t>
  </si>
  <si>
    <t>093H  :855571:00:------:--</t>
  </si>
  <si>
    <t>21:0552:000571</t>
  </si>
  <si>
    <t>21:0180:000484</t>
  </si>
  <si>
    <t>21:0180:000484:0003:0001:00</t>
  </si>
  <si>
    <t>093H  :855572:00:------:--</t>
  </si>
  <si>
    <t>21:0552:000572</t>
  </si>
  <si>
    <t>21:0180:000485</t>
  </si>
  <si>
    <t>21:0180:000485:0003:0001:00</t>
  </si>
  <si>
    <t>093H  :855573:00:------:--</t>
  </si>
  <si>
    <t>21:0552:000573</t>
  </si>
  <si>
    <t>21:0180:000486</t>
  </si>
  <si>
    <t>21:0180:000486:0003:0001:00</t>
  </si>
  <si>
    <t>093H  :855574:00:------:--</t>
  </si>
  <si>
    <t>21:0552:000574</t>
  </si>
  <si>
    <t>21:0180:000487</t>
  </si>
  <si>
    <t>21:0180:000487:0003:0001:00</t>
  </si>
  <si>
    <t>093H  :855575:00:------:--</t>
  </si>
  <si>
    <t>21:0552:000575</t>
  </si>
  <si>
    <t>21:0180:000488</t>
  </si>
  <si>
    <t>21:0180:000488:0003:0001:00</t>
  </si>
  <si>
    <t>093H  :855576:00:------:--</t>
  </si>
  <si>
    <t>21:0552:000576</t>
  </si>
  <si>
    <t>21:0180:000489:0003:0001:01</t>
  </si>
  <si>
    <t>093H  :855577:00:------:--</t>
  </si>
  <si>
    <t>21:0552:000577</t>
  </si>
  <si>
    <t>21:0180:000490</t>
  </si>
  <si>
    <t>21:0180:000490:0003:0001:00</t>
  </si>
  <si>
    <t>093H  :855578:00:------:--</t>
  </si>
  <si>
    <t>21:0552:000578</t>
  </si>
  <si>
    <t>21:0180:000491</t>
  </si>
  <si>
    <t>21:0180:000491:0003:0001:00</t>
  </si>
  <si>
    <t>093H  :855579:00:------:--</t>
  </si>
  <si>
    <t>21:0552:000579</t>
  </si>
  <si>
    <t>21:0180:000492</t>
  </si>
  <si>
    <t>21:0180:000492:0003:0001:00</t>
  </si>
  <si>
    <t>093H  :855580:00:------:--</t>
  </si>
  <si>
    <t>21:0552:000580</t>
  </si>
  <si>
    <t>21:0180:000493</t>
  </si>
  <si>
    <t>21:0180:000493:0003:0001:00</t>
  </si>
  <si>
    <t>093H  :855581:80:855586:00</t>
  </si>
  <si>
    <t>21:0552:000581</t>
  </si>
  <si>
    <t>21:0180:000498</t>
  </si>
  <si>
    <t>21:0180:000498:0003:0001:02</t>
  </si>
  <si>
    <t>093H  :855582:00:------:--</t>
  </si>
  <si>
    <t>21:0552:000582</t>
  </si>
  <si>
    <t>21:0180:000494</t>
  </si>
  <si>
    <t>21:0180:000494:0003:0001:00</t>
  </si>
  <si>
    <t>093H  :855583:00:------:--</t>
  </si>
  <si>
    <t>21:0552:000583</t>
  </si>
  <si>
    <t>21:0180:000495</t>
  </si>
  <si>
    <t>21:0180:000495:0003:0001:00</t>
  </si>
  <si>
    <t>093H  :855584:00:------:--</t>
  </si>
  <si>
    <t>21:0552:000584</t>
  </si>
  <si>
    <t>21:0180:000496</t>
  </si>
  <si>
    <t>21:0180:000496:0003:0001:00</t>
  </si>
  <si>
    <t>093H  :855585:00:------:--</t>
  </si>
  <si>
    <t>21:0552:000585</t>
  </si>
  <si>
    <t>21:0180:000497</t>
  </si>
  <si>
    <t>21:0180:000497:0003:0001:00</t>
  </si>
  <si>
    <t>093H  :855586:00:------:--</t>
  </si>
  <si>
    <t>21:0552:000586</t>
  </si>
  <si>
    <t>21:0180:000498:0003:0001:01</t>
  </si>
  <si>
    <t>093H  :855587:00:------:--</t>
  </si>
  <si>
    <t>21:0552:000587</t>
  </si>
  <si>
    <t>21:0180:000499</t>
  </si>
  <si>
    <t>21:0180:000499:0003:0001:00</t>
  </si>
  <si>
    <t>093H  :855588:00:------:--</t>
  </si>
  <si>
    <t>21:0552:000588</t>
  </si>
  <si>
    <t>21:0180:000500</t>
  </si>
  <si>
    <t>21:0180:000500:0003:0001:00</t>
  </si>
  <si>
    <t>093H  :855589:00:------:--</t>
  </si>
  <si>
    <t>21:0552:000589</t>
  </si>
  <si>
    <t>21:0180:000501</t>
  </si>
  <si>
    <t>21:0180:000501:0003:0001:00</t>
  </si>
  <si>
    <t>093H  :855590:10:------:--</t>
  </si>
  <si>
    <t>21:0552:000590</t>
  </si>
  <si>
    <t>21:0180:000502</t>
  </si>
  <si>
    <t>21:0180:000502:0003:0001:00</t>
  </si>
  <si>
    <t>093H  :855591:20:855590:10</t>
  </si>
  <si>
    <t>21:0552:000591</t>
  </si>
  <si>
    <t>21:0180:000502:0004:0001:00</t>
  </si>
  <si>
    <t>093H  :855592:00:------:--</t>
  </si>
  <si>
    <t>21:0552:000592</t>
  </si>
  <si>
    <t>21:0180:000503</t>
  </si>
  <si>
    <t>21:0180:000503:0003:0001:00</t>
  </si>
  <si>
    <t>093H  :855593:00:------:--</t>
  </si>
  <si>
    <t>21:0552:000593</t>
  </si>
  <si>
    <t>21:0180:000504</t>
  </si>
  <si>
    <t>21:0180:000504:0003:0001:00</t>
  </si>
  <si>
    <t>093H  :855594:9V:------:--</t>
  </si>
  <si>
    <t>21:0552:000594</t>
  </si>
  <si>
    <t>093H  :855595:00:------:--</t>
  </si>
  <si>
    <t>21:0552:000595</t>
  </si>
  <si>
    <t>21:0180:000505</t>
  </si>
  <si>
    <t>21:0180:000505:0003:0001:00</t>
  </si>
  <si>
    <t>13J  :871002:00:------:--</t>
  </si>
  <si>
    <t>21:0639:000001</t>
  </si>
  <si>
    <t>21:0197:000001</t>
  </si>
  <si>
    <t>21:0197:000001:0003:0001:00</t>
  </si>
  <si>
    <t>13J  :871003:10:------:--</t>
  </si>
  <si>
    <t>21:0639:000002</t>
  </si>
  <si>
    <t>21:0197:000002</t>
  </si>
  <si>
    <t>21:0197:000002:0003:0001:00</t>
  </si>
  <si>
    <t>13J  :871004:20:871003:10</t>
  </si>
  <si>
    <t>21:0639:000003</t>
  </si>
  <si>
    <t>21:0197:000002:0004:0001:00</t>
  </si>
  <si>
    <t>13J  :871005:00:------:--</t>
  </si>
  <si>
    <t>21:0639:000004</t>
  </si>
  <si>
    <t>21:0197:000003</t>
  </si>
  <si>
    <t>21:0197:000003:0003:0001:00</t>
  </si>
  <si>
    <t>13J  :871006:00:------:--</t>
  </si>
  <si>
    <t>21:0639:000005</t>
  </si>
  <si>
    <t>21:0197:000004</t>
  </si>
  <si>
    <t>21:0197:000004:0003:0001:00</t>
  </si>
  <si>
    <t>13J  :871007:00:------:--</t>
  </si>
  <si>
    <t>21:0639:000006</t>
  </si>
  <si>
    <t>21:0197:000005</t>
  </si>
  <si>
    <t>21:0197:000005:0003:0001:00</t>
  </si>
  <si>
    <t>13J  :871008:00:------:--</t>
  </si>
  <si>
    <t>21:0639:000007</t>
  </si>
  <si>
    <t>21:0197:000006</t>
  </si>
  <si>
    <t>21:0197:000006:0003:0001:00</t>
  </si>
  <si>
    <t>13J  :871009:00:------:--</t>
  </si>
  <si>
    <t>21:0639:000008</t>
  </si>
  <si>
    <t>21:0197:000007</t>
  </si>
  <si>
    <t>21:0197:000007:0003:0001:00</t>
  </si>
  <si>
    <t>13J  :871010:9P:------:--</t>
  </si>
  <si>
    <t>21:0639:000009</t>
  </si>
  <si>
    <t>13J  :871011:00:------:--</t>
  </si>
  <si>
    <t>21:0639:000010</t>
  </si>
  <si>
    <t>21:0197:000008</t>
  </si>
  <si>
    <t>21:0197:000008:0003:0001:00</t>
  </si>
  <si>
    <t>13J  :871012:00:------:--</t>
  </si>
  <si>
    <t>21:0639:000011</t>
  </si>
  <si>
    <t>21:0197:000009</t>
  </si>
  <si>
    <t>21:0197:000009:0003:0001:00</t>
  </si>
  <si>
    <t>13J  :871013:00:------:--</t>
  </si>
  <si>
    <t>21:0639:000012</t>
  </si>
  <si>
    <t>21:0197:000010</t>
  </si>
  <si>
    <t>21:0197:000010:0003:0001:00</t>
  </si>
  <si>
    <t>13J  :871014:00:------:--</t>
  </si>
  <si>
    <t>21:0639:000013</t>
  </si>
  <si>
    <t>21:0197:000011</t>
  </si>
  <si>
    <t>21:0197:000011:0003:0001:00</t>
  </si>
  <si>
    <t>13J  :871015:00:------:--</t>
  </si>
  <si>
    <t>21:0639:000014</t>
  </si>
  <si>
    <t>21:0197:000012</t>
  </si>
  <si>
    <t>21:0197:000012:0003:0001:00</t>
  </si>
  <si>
    <t>13J  :871016:00:------:--</t>
  </si>
  <si>
    <t>21:0639:000015</t>
  </si>
  <si>
    <t>21:0197:000013</t>
  </si>
  <si>
    <t>21:0197:000013:0003:0001:00</t>
  </si>
  <si>
    <t>13J  :871017:00:------:--</t>
  </si>
  <si>
    <t>21:0639:000016</t>
  </si>
  <si>
    <t>21:0197:000014</t>
  </si>
  <si>
    <t>21:0197:000014:0003:0001:00</t>
  </si>
  <si>
    <t>13J  :871018:00:------:--</t>
  </si>
  <si>
    <t>21:0639:000017</t>
  </si>
  <si>
    <t>21:0197:000015</t>
  </si>
  <si>
    <t>21:0197:000015:0003:0001:00</t>
  </si>
  <si>
    <t>13J  :871019:00:------:--</t>
  </si>
  <si>
    <t>21:0639:000018</t>
  </si>
  <si>
    <t>21:0197:000016</t>
  </si>
  <si>
    <t>21:0197:000016:0003:0001:00</t>
  </si>
  <si>
    <t>13J  :871020:00:------:--</t>
  </si>
  <si>
    <t>21:0639:000019</t>
  </si>
  <si>
    <t>21:0197:000017</t>
  </si>
  <si>
    <t>21:0197:000017:0003:0001:00</t>
  </si>
  <si>
    <t>13J  :871022:9M:------:--</t>
  </si>
  <si>
    <t>21:0639:000020</t>
  </si>
  <si>
    <t>13J  :871023:00:------:--</t>
  </si>
  <si>
    <t>21:0639:000021</t>
  </si>
  <si>
    <t>21:0197:000018</t>
  </si>
  <si>
    <t>21:0197:000018:0003:0001:00</t>
  </si>
  <si>
    <t>13J  :871024:00:------:--</t>
  </si>
  <si>
    <t>21:0639:000022</t>
  </si>
  <si>
    <t>21:0197:000019</t>
  </si>
  <si>
    <t>21:0197:000019:0003:0001:00</t>
  </si>
  <si>
    <t>13J  :871025:10:------:--</t>
  </si>
  <si>
    <t>21:0639:000023</t>
  </si>
  <si>
    <t>21:0197:000020</t>
  </si>
  <si>
    <t>21:0197:000020:0003:0001:00</t>
  </si>
  <si>
    <t>13J  :871026:20:871025:10</t>
  </si>
  <si>
    <t>21:0639:000024</t>
  </si>
  <si>
    <t>21:0197:000020:0004:0001:00</t>
  </si>
  <si>
    <t>13J  :871027:00:------:--</t>
  </si>
  <si>
    <t>21:0639:000025</t>
  </si>
  <si>
    <t>21:0197:000021</t>
  </si>
  <si>
    <t>21:0197:000021:0003:0001:00</t>
  </si>
  <si>
    <t>13J  :871028:00:------:--</t>
  </si>
  <si>
    <t>21:0639:000026</t>
  </si>
  <si>
    <t>21:0197:000022</t>
  </si>
  <si>
    <t>21:0197:000022:0003:0001:00</t>
  </si>
  <si>
    <t>13J  :871029:00:------:--</t>
  </si>
  <si>
    <t>21:0639:000027</t>
  </si>
  <si>
    <t>21:0197:000023</t>
  </si>
  <si>
    <t>21:0197:000023:0003:0001:00</t>
  </si>
  <si>
    <t>13J  :871030:00:------:--</t>
  </si>
  <si>
    <t>21:0639:000028</t>
  </si>
  <si>
    <t>21:0197:000024</t>
  </si>
  <si>
    <t>21:0197:000024:0003:0001:00</t>
  </si>
  <si>
    <t>13J  :871031:00:------:--</t>
  </si>
  <si>
    <t>21:0639:000029</t>
  </si>
  <si>
    <t>21:0197:000025</t>
  </si>
  <si>
    <t>21:0197:000025:0003:0001:00</t>
  </si>
  <si>
    <t>13J  :871032:00:------:--</t>
  </si>
  <si>
    <t>21:0639:000030</t>
  </si>
  <si>
    <t>21:0197:000026</t>
  </si>
  <si>
    <t>21:0197:000026:0003:0001:00</t>
  </si>
  <si>
    <t>13J  :871033:00:------:--</t>
  </si>
  <si>
    <t>21:0639:000031</t>
  </si>
  <si>
    <t>21:0197:000027</t>
  </si>
  <si>
    <t>21:0197:000027:0003:0001:00</t>
  </si>
  <si>
    <t>13J  :871034:00:------:--</t>
  </si>
  <si>
    <t>21:0639:000032</t>
  </si>
  <si>
    <t>21:0197:000028</t>
  </si>
  <si>
    <t>21:0197:000028:0003:0001:00</t>
  </si>
  <si>
    <t>13J  :871035:00:------:--</t>
  </si>
  <si>
    <t>21:0639:000033</t>
  </si>
  <si>
    <t>21:0197:000029</t>
  </si>
  <si>
    <t>21:0197:000029:0003:0001:00</t>
  </si>
  <si>
    <t>13J  :871036:00:------:--</t>
  </si>
  <si>
    <t>21:0639:000034</t>
  </si>
  <si>
    <t>21:0197:000030</t>
  </si>
  <si>
    <t>21:0197:000030:0003:0001:00</t>
  </si>
  <si>
    <t>13J  :871037:00:------:--</t>
  </si>
  <si>
    <t>21:0639:000035</t>
  </si>
  <si>
    <t>21:0197:000031</t>
  </si>
  <si>
    <t>21:0197:000031:0003:0001:00</t>
  </si>
  <si>
    <t>13J  :871038:00:------:--</t>
  </si>
  <si>
    <t>21:0639:000036</t>
  </si>
  <si>
    <t>21:0197:000032</t>
  </si>
  <si>
    <t>21:0197:000032:0003:0001:00</t>
  </si>
  <si>
    <t>13J  :871039:00:------:--</t>
  </si>
  <si>
    <t>21:0639:000037</t>
  </si>
  <si>
    <t>21:0197:000033</t>
  </si>
  <si>
    <t>21:0197:000033:0003:0001:00</t>
  </si>
  <si>
    <t>13J  :871040:00:------:--</t>
  </si>
  <si>
    <t>21:0639:000038</t>
  </si>
  <si>
    <t>21:0197:000034</t>
  </si>
  <si>
    <t>21:0197:000034:0003:0001:00</t>
  </si>
  <si>
    <t>13J  :871042:10:------:--</t>
  </si>
  <si>
    <t>21:0639:000039</t>
  </si>
  <si>
    <t>21:0197:000035</t>
  </si>
  <si>
    <t>21:0197:000035:0003:0001:00</t>
  </si>
  <si>
    <t>13J  :871043:20:871042:10</t>
  </si>
  <si>
    <t>21:0639:000040</t>
  </si>
  <si>
    <t>21:0197:000035:0004:0001:00</t>
  </si>
  <si>
    <t>13J  :871044:00:------:--</t>
  </si>
  <si>
    <t>21:0639:000041</t>
  </si>
  <si>
    <t>21:0197:000036</t>
  </si>
  <si>
    <t>21:0197:000036:0003:0001:00</t>
  </si>
  <si>
    <t>13J  :871045:00:------:--</t>
  </si>
  <si>
    <t>21:0639:000042</t>
  </si>
  <si>
    <t>21:0197:000037</t>
  </si>
  <si>
    <t>21:0197:000037:0003:0001:00</t>
  </si>
  <si>
    <t>13J  :871046:00:------:--</t>
  </si>
  <si>
    <t>21:0639:000043</t>
  </si>
  <si>
    <t>21:0197:000038</t>
  </si>
  <si>
    <t>21:0197:000038:0003:0001:00</t>
  </si>
  <si>
    <t>13J  :871047:00:------:--</t>
  </si>
  <si>
    <t>21:0639:000044</t>
  </si>
  <si>
    <t>21:0197:000039</t>
  </si>
  <si>
    <t>21:0197:000039:0003:0001:00</t>
  </si>
  <si>
    <t>13J  :871048:00:------:--</t>
  </si>
  <si>
    <t>21:0639:000045</t>
  </si>
  <si>
    <t>21:0197:000040</t>
  </si>
  <si>
    <t>21:0197:000040:0003:0001:00</t>
  </si>
  <si>
    <t>13J  :871049:00:------:--</t>
  </si>
  <si>
    <t>21:0639:000046</t>
  </si>
  <si>
    <t>21:0197:000041</t>
  </si>
  <si>
    <t>21:0197:000041:0003:0001:00</t>
  </si>
  <si>
    <t>13J  :871050:00:------:--</t>
  </si>
  <si>
    <t>21:0639:000047</t>
  </si>
  <si>
    <t>21:0197:000042</t>
  </si>
  <si>
    <t>21:0197:000042:0003:0001:00</t>
  </si>
  <si>
    <t>13J  :871051:00:------:--</t>
  </si>
  <si>
    <t>21:0639:000048</t>
  </si>
  <si>
    <t>21:0197:000043</t>
  </si>
  <si>
    <t>21:0197:000043:0003:0001:00</t>
  </si>
  <si>
    <t>13J  :871052:00:------:--</t>
  </si>
  <si>
    <t>21:0639:000049</t>
  </si>
  <si>
    <t>21:0197:000044</t>
  </si>
  <si>
    <t>21:0197:000044:0003:0001:00</t>
  </si>
  <si>
    <t>13J  :871053:00:------:--</t>
  </si>
  <si>
    <t>21:0639:000050</t>
  </si>
  <si>
    <t>21:0197:000045</t>
  </si>
  <si>
    <t>21:0197:000045:0003:0001:00</t>
  </si>
  <si>
    <t>13J  :871054:00:------:--</t>
  </si>
  <si>
    <t>21:0639:000051</t>
  </si>
  <si>
    <t>21:0197:000046</t>
  </si>
  <si>
    <t>21:0197:000046:0003:0001:00</t>
  </si>
  <si>
    <t>13J  :871055:00:------:--</t>
  </si>
  <si>
    <t>21:0639:000052</t>
  </si>
  <si>
    <t>21:0197:000047</t>
  </si>
  <si>
    <t>21:0197:000047:0003:0001:00</t>
  </si>
  <si>
    <t>13J  :871056:00:------:--</t>
  </si>
  <si>
    <t>21:0639:000053</t>
  </si>
  <si>
    <t>21:0197:000048</t>
  </si>
  <si>
    <t>21:0197:000048:0003:0001:00</t>
  </si>
  <si>
    <t>13J  :871057:9M:------:--</t>
  </si>
  <si>
    <t>21:0639:000054</t>
  </si>
  <si>
    <t>13J  :871058:00:------:--</t>
  </si>
  <si>
    <t>21:0639:000055</t>
  </si>
  <si>
    <t>21:0197:000049</t>
  </si>
  <si>
    <t>21:0197:000049:0003:0001:00</t>
  </si>
  <si>
    <t>13J  :871059:00:------:--</t>
  </si>
  <si>
    <t>21:0639:000056</t>
  </si>
  <si>
    <t>21:0197:000050</t>
  </si>
  <si>
    <t>21:0197:000050:0003:0001:00</t>
  </si>
  <si>
    <t>13J  :871060:00:------:--</t>
  </si>
  <si>
    <t>21:0639:000057</t>
  </si>
  <si>
    <t>21:0197:000051</t>
  </si>
  <si>
    <t>21:0197:000051:0003:0001:00</t>
  </si>
  <si>
    <t>13J  :871062:10:------:--</t>
  </si>
  <si>
    <t>21:0639:000058</t>
  </si>
  <si>
    <t>21:0197:000052</t>
  </si>
  <si>
    <t>21:0197:000052:0003:0001:00</t>
  </si>
  <si>
    <t>13J  :871063:20:871062:10</t>
  </si>
  <si>
    <t>21:0639:000059</t>
  </si>
  <si>
    <t>21:0197:000052:0004:0001:00</t>
  </si>
  <si>
    <t>13J  :871064:00:------:--</t>
  </si>
  <si>
    <t>21:0639:000060</t>
  </si>
  <si>
    <t>21:0197:000053</t>
  </si>
  <si>
    <t>21:0197:000053:0003:0001:00</t>
  </si>
  <si>
    <t>13J  :871065:00:------:--</t>
  </si>
  <si>
    <t>21:0639:000061</t>
  </si>
  <si>
    <t>21:0197:000054</t>
  </si>
  <si>
    <t>21:0197:000054:0003:0001:00</t>
  </si>
  <si>
    <t>13J  :871066:00:------:--</t>
  </si>
  <si>
    <t>21:0639:000062</t>
  </si>
  <si>
    <t>21:0197:000055</t>
  </si>
  <si>
    <t>21:0197:000055:0003:0001:00</t>
  </si>
  <si>
    <t>13J  :871067:00:------:--</t>
  </si>
  <si>
    <t>21:0639:000063</t>
  </si>
  <si>
    <t>21:0197:000056</t>
  </si>
  <si>
    <t>21:0197:000056:0003:0001:00</t>
  </si>
  <si>
    <t>13J  :871068:00:------:--</t>
  </si>
  <si>
    <t>21:0639:000064</t>
  </si>
  <si>
    <t>21:0197:000057</t>
  </si>
  <si>
    <t>21:0197:000057:0003:0001:00</t>
  </si>
  <si>
    <t>13J  :871069:00:------:--</t>
  </si>
  <si>
    <t>21:0639:000065</t>
  </si>
  <si>
    <t>21:0197:000058</t>
  </si>
  <si>
    <t>21:0197:000058:0003:0001:00</t>
  </si>
  <si>
    <t>13J  :871070:00:------:--</t>
  </si>
  <si>
    <t>21:0639:000066</t>
  </si>
  <si>
    <t>21:0197:000059</t>
  </si>
  <si>
    <t>21:0197:000059:0003:0001:00</t>
  </si>
  <si>
    <t>13J  :871071:00:------:--</t>
  </si>
  <si>
    <t>21:0639:000067</t>
  </si>
  <si>
    <t>21:0197:000060</t>
  </si>
  <si>
    <t>21:0197:000060:0003:0001:00</t>
  </si>
  <si>
    <t>13J  :871072:9R:------:--</t>
  </si>
  <si>
    <t>21:0639:000068</t>
  </si>
  <si>
    <t>13J  :871073:00:------:--</t>
  </si>
  <si>
    <t>21:0639:000069</t>
  </si>
  <si>
    <t>21:0197:000061</t>
  </si>
  <si>
    <t>21:0197:000061:0003:0001:00</t>
  </si>
  <si>
    <t>13J  :871074:00:------:--</t>
  </si>
  <si>
    <t>21:0639:000070</t>
  </si>
  <si>
    <t>21:0197:000062</t>
  </si>
  <si>
    <t>21:0197:000062:0003:0001:00</t>
  </si>
  <si>
    <t>13J  :871075:00:------:--</t>
  </si>
  <si>
    <t>21:0639:000071</t>
  </si>
  <si>
    <t>21:0197:000063</t>
  </si>
  <si>
    <t>21:0197:000063:0003:0001:00</t>
  </si>
  <si>
    <t>13J  :871076:00:------:--</t>
  </si>
  <si>
    <t>21:0639:000072</t>
  </si>
  <si>
    <t>21:0197:000064</t>
  </si>
  <si>
    <t>21:0197:000064:0003:0001:00</t>
  </si>
  <si>
    <t>13J  :871077:00:------:--</t>
  </si>
  <si>
    <t>21:0639:000073</t>
  </si>
  <si>
    <t>21:0197:000065</t>
  </si>
  <si>
    <t>21:0197:000065:0003:0001:00</t>
  </si>
  <si>
    <t>13J  :871078:00:------:--</t>
  </si>
  <si>
    <t>21:0639:000074</t>
  </si>
  <si>
    <t>21:0197:000066</t>
  </si>
  <si>
    <t>21:0197:000066:0003:0001:00</t>
  </si>
  <si>
    <t>13J  :871079:00:------:--</t>
  </si>
  <si>
    <t>21:0639:000075</t>
  </si>
  <si>
    <t>21:0197:000067</t>
  </si>
  <si>
    <t>21:0197:000067:0003:0001:00</t>
  </si>
  <si>
    <t>13J  :871080:00:------:--</t>
  </si>
  <si>
    <t>21:0639:000076</t>
  </si>
  <si>
    <t>21:0197:000068</t>
  </si>
  <si>
    <t>21:0197:000068:0003:0001:00</t>
  </si>
  <si>
    <t>13J  :871082:10:------:--</t>
  </si>
  <si>
    <t>21:0639:000077</t>
  </si>
  <si>
    <t>21:0197:000069</t>
  </si>
  <si>
    <t>21:0197:000069:0003:0001:00</t>
  </si>
  <si>
    <t>13J  :871083:20:871082:10</t>
  </si>
  <si>
    <t>21:0639:000078</t>
  </si>
  <si>
    <t>21:0197:000069:0004:0001:00</t>
  </si>
  <si>
    <t>13J  :871084:00:------:--</t>
  </si>
  <si>
    <t>21:0639:000079</t>
  </si>
  <si>
    <t>21:0197:000070</t>
  </si>
  <si>
    <t>21:0197:000070:0003:0001:00</t>
  </si>
  <si>
    <t>13J  :871085:00:------:--</t>
  </si>
  <si>
    <t>21:0639:000080</t>
  </si>
  <si>
    <t>21:0197:000071</t>
  </si>
  <si>
    <t>21:0197:000071:0003:0001:00</t>
  </si>
  <si>
    <t>13J  :871086:00:------:--</t>
  </si>
  <si>
    <t>21:0639:000081</t>
  </si>
  <si>
    <t>21:0197:000072</t>
  </si>
  <si>
    <t>21:0197:000072:0003:0001:00</t>
  </si>
  <si>
    <t>13J  :871087:9P:------:--</t>
  </si>
  <si>
    <t>21:0639:000082</t>
  </si>
  <si>
    <t>13J  :871088:00:------:--</t>
  </si>
  <si>
    <t>21:0639:000083</t>
  </si>
  <si>
    <t>21:0197:000073</t>
  </si>
  <si>
    <t>21:0197:000073:0003:0001:00</t>
  </si>
  <si>
    <t>13J  :871089:00:------:--</t>
  </si>
  <si>
    <t>21:0639:000084</t>
  </si>
  <si>
    <t>21:0197:000074</t>
  </si>
  <si>
    <t>21:0197:000074:0003:0001:00</t>
  </si>
  <si>
    <t>13J  :871090:00:------:--</t>
  </si>
  <si>
    <t>21:0639:000085</t>
  </si>
  <si>
    <t>21:0197:000075</t>
  </si>
  <si>
    <t>21:0197:000075:0003:0001:00</t>
  </si>
  <si>
    <t>13J  :871091:00:------:--</t>
  </si>
  <si>
    <t>21:0639:000086</t>
  </si>
  <si>
    <t>21:0197:000076</t>
  </si>
  <si>
    <t>21:0197:000076:0003:0001:00</t>
  </si>
  <si>
    <t>13J  :871092:00:------:--</t>
  </si>
  <si>
    <t>21:0639:000087</t>
  </si>
  <si>
    <t>21:0197:000077</t>
  </si>
  <si>
    <t>21:0197:000077:0003:0001:00</t>
  </si>
  <si>
    <t>13J  :871093:00:------:--</t>
  </si>
  <si>
    <t>21:0639:000088</t>
  </si>
  <si>
    <t>21:0197:000078</t>
  </si>
  <si>
    <t>21:0197:000078:0003:0001:00</t>
  </si>
  <si>
    <t>13J  :871094:00:------:--</t>
  </si>
  <si>
    <t>21:0639:000089</t>
  </si>
  <si>
    <t>21:0197:000079</t>
  </si>
  <si>
    <t>21:0197:000079:0003:0001:00</t>
  </si>
  <si>
    <t>13J  :871095:00:------:--</t>
  </si>
  <si>
    <t>21:0639:000090</t>
  </si>
  <si>
    <t>21:0197:000080</t>
  </si>
  <si>
    <t>21:0197:000080:0003:0001:00</t>
  </si>
  <si>
    <t>13J  :871096:00:------:--</t>
  </si>
  <si>
    <t>21:0639:000091</t>
  </si>
  <si>
    <t>21:0197:000081</t>
  </si>
  <si>
    <t>21:0197:000081:0003:0001:00</t>
  </si>
  <si>
    <t>13J  :871097:00:------:--</t>
  </si>
  <si>
    <t>21:0639:000092</t>
  </si>
  <si>
    <t>21:0197:000082</t>
  </si>
  <si>
    <t>21:0197:000082:0003:0001:00</t>
  </si>
  <si>
    <t>13J  :871098:00:------:--</t>
  </si>
  <si>
    <t>21:0639:000093</t>
  </si>
  <si>
    <t>21:0197:000083</t>
  </si>
  <si>
    <t>21:0197:000083:0003:0001:00</t>
  </si>
  <si>
    <t>13J  :871099:00:------:--</t>
  </si>
  <si>
    <t>21:0639:000094</t>
  </si>
  <si>
    <t>21:0197:000084</t>
  </si>
  <si>
    <t>21:0197:000084:0003:0001:00</t>
  </si>
  <si>
    <t>13J  :871100:00:------:--</t>
  </si>
  <si>
    <t>21:0639:000095</t>
  </si>
  <si>
    <t>21:0197:000085</t>
  </si>
  <si>
    <t>21:0197:000085:0003:0001:00</t>
  </si>
  <si>
    <t>13J  :871102:00:------:--</t>
  </si>
  <si>
    <t>21:0639:000096</t>
  </si>
  <si>
    <t>21:0197:000086</t>
  </si>
  <si>
    <t>21:0197:000086:0003:0001:00</t>
  </si>
  <si>
    <t>13J  :871103:00:------:--</t>
  </si>
  <si>
    <t>21:0639:000097</t>
  </si>
  <si>
    <t>21:0197:000087</t>
  </si>
  <si>
    <t>21:0197:000087:0003:0001:00</t>
  </si>
  <si>
    <t>13J  :871104:00:------:--</t>
  </si>
  <si>
    <t>21:0639:000098</t>
  </si>
  <si>
    <t>21:0197:000088</t>
  </si>
  <si>
    <t>21:0197:000088:0003:0001:00</t>
  </si>
  <si>
    <t>13J  :871105:10:------:--</t>
  </si>
  <si>
    <t>21:0639:000099</t>
  </si>
  <si>
    <t>21:0197:000089</t>
  </si>
  <si>
    <t>21:0197:000089:0003:0001:00</t>
  </si>
  <si>
    <t>13J  :871106:20:871105:10</t>
  </si>
  <si>
    <t>21:0639:000100</t>
  </si>
  <si>
    <t>21:0197:000089:0004:0001:00</t>
  </si>
  <si>
    <t>13J  :871107:00:------:--</t>
  </si>
  <si>
    <t>21:0639:000101</t>
  </si>
  <si>
    <t>21:0197:000090</t>
  </si>
  <si>
    <t>21:0197:000090:0003:0001:00</t>
  </si>
  <si>
    <t>13J  :871108:9R:------:--</t>
  </si>
  <si>
    <t>21:0639:000102</t>
  </si>
  <si>
    <t>13J  :871109:00:------:--</t>
  </si>
  <si>
    <t>21:0639:000103</t>
  </si>
  <si>
    <t>21:0197:000091</t>
  </si>
  <si>
    <t>21:0197:000091:0003:0001:00</t>
  </si>
  <si>
    <t>13J  :871110:00:------:--</t>
  </si>
  <si>
    <t>21:0639:000104</t>
  </si>
  <si>
    <t>21:0197:000092</t>
  </si>
  <si>
    <t>21:0197:000092:0003:0001:00</t>
  </si>
  <si>
    <t>13J  :871111:00:------:--</t>
  </si>
  <si>
    <t>21:0639:000105</t>
  </si>
  <si>
    <t>21:0197:000093</t>
  </si>
  <si>
    <t>21:0197:000093:0003:0001:00</t>
  </si>
  <si>
    <t>13O  :871002:00:------:--</t>
  </si>
  <si>
    <t>21:0639:000106</t>
  </si>
  <si>
    <t>21:0197:000094</t>
  </si>
  <si>
    <t>21:0197:000094:0003:0001:00</t>
  </si>
  <si>
    <t>13O  :871003:00:------:--</t>
  </si>
  <si>
    <t>21:0639:000107</t>
  </si>
  <si>
    <t>21:0197:000095</t>
  </si>
  <si>
    <t>21:0197:000095:0003:0001:00</t>
  </si>
  <si>
    <t>13O  :871004:00:------:--</t>
  </si>
  <si>
    <t>21:0639:000108</t>
  </si>
  <si>
    <t>21:0197:000096</t>
  </si>
  <si>
    <t>21:0197:000096:0003:0001:00</t>
  </si>
  <si>
    <t>13O  :871005:00:------:--</t>
  </si>
  <si>
    <t>21:0639:000109</t>
  </si>
  <si>
    <t>21:0197:000097</t>
  </si>
  <si>
    <t>21:0197:000097:0003:0001:00</t>
  </si>
  <si>
    <t>13O  :871006:00:------:--</t>
  </si>
  <si>
    <t>21:0639:000110</t>
  </si>
  <si>
    <t>21:0197:000098</t>
  </si>
  <si>
    <t>21:0197:000098:0003:0001:00</t>
  </si>
  <si>
    <t>13O  :871007:00:------:--</t>
  </si>
  <si>
    <t>21:0639:000111</t>
  </si>
  <si>
    <t>21:0197:000099</t>
  </si>
  <si>
    <t>21:0197:000099:0003:0001:00</t>
  </si>
  <si>
    <t>13O  :871008:00:------:--</t>
  </si>
  <si>
    <t>21:0639:000112</t>
  </si>
  <si>
    <t>21:0197:000100</t>
  </si>
  <si>
    <t>21:0197:000100:0003:0001:00</t>
  </si>
  <si>
    <t>13O  :871009:10:------:--</t>
  </si>
  <si>
    <t>21:0639:000113</t>
  </si>
  <si>
    <t>21:0197:000101</t>
  </si>
  <si>
    <t>21:0197:000101:0003:0001:00</t>
  </si>
  <si>
    <t>13O  :871010:20:871009:10</t>
  </si>
  <si>
    <t>21:0639:000114</t>
  </si>
  <si>
    <t>21:0197:000101:0004:0001:00</t>
  </si>
  <si>
    <t>13O  :871011:00:------:--</t>
  </si>
  <si>
    <t>21:0639:000115</t>
  </si>
  <si>
    <t>21:0197:000102</t>
  </si>
  <si>
    <t>21:0197:000102:0003:0001:00</t>
  </si>
  <si>
    <t>13O  :871012:00:------:--</t>
  </si>
  <si>
    <t>21:0639:000116</t>
  </si>
  <si>
    <t>21:0197:000103</t>
  </si>
  <si>
    <t>21:0197:000103:0003:0001:00</t>
  </si>
  <si>
    <t>13O  :871013:00:------:--</t>
  </si>
  <si>
    <t>21:0639:000117</t>
  </si>
  <si>
    <t>21:0197:000104</t>
  </si>
  <si>
    <t>21:0197:000104:0003:0001:00</t>
  </si>
  <si>
    <t>13O  :871014:00:------:--</t>
  </si>
  <si>
    <t>21:0639:000118</t>
  </si>
  <si>
    <t>21:0197:000105</t>
  </si>
  <si>
    <t>21:0197:000105:0003:0001:00</t>
  </si>
  <si>
    <t>13O  :871015:00:------:--</t>
  </si>
  <si>
    <t>21:0639:000119</t>
  </si>
  <si>
    <t>21:0197:000106</t>
  </si>
  <si>
    <t>21:0197:000106:0003:0001:00</t>
  </si>
  <si>
    <t>13O  :871016:00:------:--</t>
  </si>
  <si>
    <t>21:0639:000120</t>
  </si>
  <si>
    <t>21:0197:000107</t>
  </si>
  <si>
    <t>21:0197:000107:0003:0001:00</t>
  </si>
  <si>
    <t>13O  :871017:9R:------:--</t>
  </si>
  <si>
    <t>21:0639:000121</t>
  </si>
  <si>
    <t>13O  :871018:00:------:--</t>
  </si>
  <si>
    <t>21:0639:000122</t>
  </si>
  <si>
    <t>21:0197:000108</t>
  </si>
  <si>
    <t>21:0197:000108:0003:0001:00</t>
  </si>
  <si>
    <t>13O  :871019:00:------:--</t>
  </si>
  <si>
    <t>21:0639:000123</t>
  </si>
  <si>
    <t>21:0197:000109</t>
  </si>
  <si>
    <t>21:0197:000109:0003:0001:00</t>
  </si>
  <si>
    <t>13O  :871020:00:------:--</t>
  </si>
  <si>
    <t>21:0639:000124</t>
  </si>
  <si>
    <t>21:0197:000110</t>
  </si>
  <si>
    <t>21:0197:000110:0003:0001:00</t>
  </si>
  <si>
    <t>13O  :871022:00:------:--</t>
  </si>
  <si>
    <t>21:0639:000125</t>
  </si>
  <si>
    <t>21:0197:000111</t>
  </si>
  <si>
    <t>21:0197:000111:0003:0001:00</t>
  </si>
  <si>
    <t>13O  :871023:10:------:--</t>
  </si>
  <si>
    <t>21:0639:000126</t>
  </si>
  <si>
    <t>21:0197:000112</t>
  </si>
  <si>
    <t>21:0197:000112:0003:0001:00</t>
  </si>
  <si>
    <t>13O  :871024:20:871023:10</t>
  </si>
  <si>
    <t>21:0639:000127</t>
  </si>
  <si>
    <t>21:0197:000112:0004:0001:00</t>
  </si>
  <si>
    <t>13O  :871025:00:------:--</t>
  </si>
  <si>
    <t>21:0639:000128</t>
  </si>
  <si>
    <t>21:0197:000113</t>
  </si>
  <si>
    <t>21:0197:000113:0003:0001:00</t>
  </si>
  <si>
    <t>13O  :871026:00:------:--</t>
  </si>
  <si>
    <t>21:0639:000129</t>
  </si>
  <si>
    <t>21:0197:000114</t>
  </si>
  <si>
    <t>21:0197:000114:0003:0001:00</t>
  </si>
  <si>
    <t>13O  :871027:00:------:--</t>
  </si>
  <si>
    <t>21:0639:000130</t>
  </si>
  <si>
    <t>21:0197:000115</t>
  </si>
  <si>
    <t>21:0197:000115:0003:0001:00</t>
  </si>
  <si>
    <t>13O  :871028:00:------:--</t>
  </si>
  <si>
    <t>21:0639:000131</t>
  </si>
  <si>
    <t>21:0197:000116</t>
  </si>
  <si>
    <t>21:0197:000116:0003:0001:00</t>
  </si>
  <si>
    <t>13O  :871029:00:------:--</t>
  </si>
  <si>
    <t>21:0639:000132</t>
  </si>
  <si>
    <t>21:0197:000117</t>
  </si>
  <si>
    <t>21:0197:000117:0003:0001:00</t>
  </si>
  <si>
    <t>13O  :871030:00:------:--</t>
  </si>
  <si>
    <t>21:0639:000133</t>
  </si>
  <si>
    <t>21:0197:000118</t>
  </si>
  <si>
    <t>21:0197:000118:0003:0001:00</t>
  </si>
  <si>
    <t>13O  :871031:00:------:--</t>
  </si>
  <si>
    <t>21:0639:000134</t>
  </si>
  <si>
    <t>21:0197:000119</t>
  </si>
  <si>
    <t>21:0197:000119:0003:0001:00</t>
  </si>
  <si>
    <t>13O  :871032:00:------:--</t>
  </si>
  <si>
    <t>21:0639:000135</t>
  </si>
  <si>
    <t>21:0197:000120</t>
  </si>
  <si>
    <t>21:0197:000120:0003:0001:00</t>
  </si>
  <si>
    <t>13O  :871033:00:------:--</t>
  </si>
  <si>
    <t>21:0639:000136</t>
  </si>
  <si>
    <t>21:0197:000121</t>
  </si>
  <si>
    <t>21:0197:000121:0003:0001:00</t>
  </si>
  <si>
    <t>13O  :871034:00:------:--</t>
  </si>
  <si>
    <t>21:0639:000137</t>
  </si>
  <si>
    <t>21:0197:000122</t>
  </si>
  <si>
    <t>21:0197:000122:0003:0001:00</t>
  </si>
  <si>
    <t>13O  :871035:00:------:--</t>
  </si>
  <si>
    <t>21:0639:000138</t>
  </si>
  <si>
    <t>21:0197:000123</t>
  </si>
  <si>
    <t>21:0197:000123:0003:0001:00</t>
  </si>
  <si>
    <t>13O  :871036:00:------:--</t>
  </si>
  <si>
    <t>21:0639:000139</t>
  </si>
  <si>
    <t>21:0197:000124</t>
  </si>
  <si>
    <t>21:0197:000124:0003:0001:00</t>
  </si>
  <si>
    <t>13O  :871037:9R:------:--</t>
  </si>
  <si>
    <t>21:0639:000140</t>
  </si>
  <si>
    <t>13O  :871038:00:------:--</t>
  </si>
  <si>
    <t>21:0639:000141</t>
  </si>
  <si>
    <t>21:0197:000125</t>
  </si>
  <si>
    <t>21:0197:000125:0003:0001:00</t>
  </si>
  <si>
    <t>13O  :871039:00:------:--</t>
  </si>
  <si>
    <t>21:0639:000142</t>
  </si>
  <si>
    <t>21:0197:000126</t>
  </si>
  <si>
    <t>21:0197:000126:0003:0001:00</t>
  </si>
  <si>
    <t>13O  :871040:00:------:--</t>
  </si>
  <si>
    <t>21:0639:000143</t>
  </si>
  <si>
    <t>21:0197:000127</t>
  </si>
  <si>
    <t>21:0197:000127:0003:0001:00</t>
  </si>
  <si>
    <t>13O  :871042:00:------:--</t>
  </si>
  <si>
    <t>21:0639:000144</t>
  </si>
  <si>
    <t>21:0197:000128</t>
  </si>
  <si>
    <t>21:0197:000128:0003:0001:00</t>
  </si>
  <si>
    <t>13O  :871043:00:------:--</t>
  </si>
  <si>
    <t>21:0639:000145</t>
  </si>
  <si>
    <t>21:0197:000129</t>
  </si>
  <si>
    <t>21:0197:000129:0003:0001:00</t>
  </si>
  <si>
    <t>13O  :871044:9P:------:--</t>
  </si>
  <si>
    <t>21:0639:000146</t>
  </si>
  <si>
    <t>13O  :871045:10:------:--</t>
  </si>
  <si>
    <t>21:0639:000147</t>
  </si>
  <si>
    <t>21:0197:000130</t>
  </si>
  <si>
    <t>21:0197:000130:0003:0001:00</t>
  </si>
  <si>
    <t>13O  :871046:20:871045:10</t>
  </si>
  <si>
    <t>21:0639:000148</t>
  </si>
  <si>
    <t>21:0197:000130:0004:0001:00</t>
  </si>
  <si>
    <t>13O  :871047:00:------:--</t>
  </si>
  <si>
    <t>21:0639:000149</t>
  </si>
  <si>
    <t>21:0197:000131</t>
  </si>
  <si>
    <t>21:0197:000131:0003:0001:00</t>
  </si>
  <si>
    <t>13O  :871048:00:------:--</t>
  </si>
  <si>
    <t>21:0639:000150</t>
  </si>
  <si>
    <t>21:0197:000132</t>
  </si>
  <si>
    <t>21:0197:000132:0003:0001:00</t>
  </si>
  <si>
    <t>13O  :871049:00:------:--</t>
  </si>
  <si>
    <t>21:0639:000151</t>
  </si>
  <si>
    <t>21:0197:000133</t>
  </si>
  <si>
    <t>21:0197:000133:0003:0001:00</t>
  </si>
  <si>
    <t>13O  :871050:00:------:--</t>
  </si>
  <si>
    <t>21:0639:000152</t>
  </si>
  <si>
    <t>21:0197:000134</t>
  </si>
  <si>
    <t>21:0197:000134:0003:0001:00</t>
  </si>
  <si>
    <t>13O  :871051:00:------:--</t>
  </si>
  <si>
    <t>21:0639:000153</t>
  </si>
  <si>
    <t>21:0197:000135</t>
  </si>
  <si>
    <t>21:0197:000135:0003:0001:00</t>
  </si>
  <si>
    <t>13O  :871052:00:------:--</t>
  </si>
  <si>
    <t>21:0639:000154</t>
  </si>
  <si>
    <t>21:0197:000136</t>
  </si>
  <si>
    <t>21:0197:000136:0003:0001:00</t>
  </si>
  <si>
    <t>13O  :871053:00:------:--</t>
  </si>
  <si>
    <t>21:0639:000155</t>
  </si>
  <si>
    <t>21:0197:000137</t>
  </si>
  <si>
    <t>21:0197:000137:0003:0001:00</t>
  </si>
  <si>
    <t>13O  :871054:00:------:--</t>
  </si>
  <si>
    <t>21:0639:000156</t>
  </si>
  <si>
    <t>21:0197:000138</t>
  </si>
  <si>
    <t>21:0197:000138:0003:0001:00</t>
  </si>
  <si>
    <t>13O  :871055:00:------:--</t>
  </si>
  <si>
    <t>21:0639:000157</t>
  </si>
  <si>
    <t>21:0197:000139</t>
  </si>
  <si>
    <t>21:0197:000139:0003:0001:00</t>
  </si>
  <si>
    <t>13O  :871056:00:------:--</t>
  </si>
  <si>
    <t>21:0639:000158</t>
  </si>
  <si>
    <t>21:0197:000140</t>
  </si>
  <si>
    <t>21:0197:000140:0003:0001:00</t>
  </si>
  <si>
    <t>13O  :871057:00:------:--</t>
  </si>
  <si>
    <t>21:0639:000159</t>
  </si>
  <si>
    <t>21:0197:000141</t>
  </si>
  <si>
    <t>21:0197:000141:0003:0001:00</t>
  </si>
  <si>
    <t>13O  :871058:00:------:--</t>
  </si>
  <si>
    <t>21:0639:000160</t>
  </si>
  <si>
    <t>21:0197:000142</t>
  </si>
  <si>
    <t>21:0197:000142:0003:0001:00</t>
  </si>
  <si>
    <t>13O  :871059:00:------:--</t>
  </si>
  <si>
    <t>21:0639:000161</t>
  </si>
  <si>
    <t>21:0197:000143</t>
  </si>
  <si>
    <t>21:0197:000143:0003:0001:00</t>
  </si>
  <si>
    <t>13O  :871060:00:------:--</t>
  </si>
  <si>
    <t>21:0639:000162</t>
  </si>
  <si>
    <t>21:0197:000144</t>
  </si>
  <si>
    <t>21:0197:000144:0003:0001:00</t>
  </si>
  <si>
    <t>13O  :871062:00:------:--</t>
  </si>
  <si>
    <t>21:0639:000163</t>
  </si>
  <si>
    <t>21:0197:000145</t>
  </si>
  <si>
    <t>21:0197:000145:0003:0001:00</t>
  </si>
  <si>
    <t>13O  :871063:10:------:--</t>
  </si>
  <si>
    <t>21:0639:000164</t>
  </si>
  <si>
    <t>21:0197:000146</t>
  </si>
  <si>
    <t>21:0197:000146:0003:0001:00</t>
  </si>
  <si>
    <t>13O  :871064:20:871063:10</t>
  </si>
  <si>
    <t>21:0639:000165</t>
  </si>
  <si>
    <t>21:0197:000146:0004:0001:00</t>
  </si>
  <si>
    <t>13O  :871065:00:------:--</t>
  </si>
  <si>
    <t>21:0639:000166</t>
  </si>
  <si>
    <t>21:0197:000147</t>
  </si>
  <si>
    <t>21:0197:000147:0003:0001:00</t>
  </si>
  <si>
    <t>13O  :871066:00:------:--</t>
  </si>
  <si>
    <t>21:0639:000167</t>
  </si>
  <si>
    <t>21:0197:000148</t>
  </si>
  <si>
    <t>21:0197:000148:0003:0001:00</t>
  </si>
  <si>
    <t>13O  :871067:00:------:--</t>
  </si>
  <si>
    <t>21:0639:000168</t>
  </si>
  <si>
    <t>21:0197:000149</t>
  </si>
  <si>
    <t>21:0197:000149:0003:0001:00</t>
  </si>
  <si>
    <t>13O  :871068:00:------:--</t>
  </si>
  <si>
    <t>21:0639:000169</t>
  </si>
  <si>
    <t>21:0197:000150</t>
  </si>
  <si>
    <t>21:0197:000150:0003:0001:00</t>
  </si>
  <si>
    <t>13O  :871069:00:------:--</t>
  </si>
  <si>
    <t>21:0639:000170</t>
  </si>
  <si>
    <t>21:0197:000151</t>
  </si>
  <si>
    <t>21:0197:000151:0003:0001:00</t>
  </si>
  <si>
    <t>13O  :871070:00:------:--</t>
  </si>
  <si>
    <t>21:0639:000171</t>
  </si>
  <si>
    <t>21:0197:000152</t>
  </si>
  <si>
    <t>21:0197:000152:0003:0001:00</t>
  </si>
  <si>
    <t>13O  :871071:00:------:--</t>
  </si>
  <si>
    <t>21:0639:000172</t>
  </si>
  <si>
    <t>21:0197:000153</t>
  </si>
  <si>
    <t>21:0197:000153:0003:0001:00</t>
  </si>
  <si>
    <t>13O  :871072:00:------:--</t>
  </si>
  <si>
    <t>21:0639:000173</t>
  </si>
  <si>
    <t>21:0197:000154</t>
  </si>
  <si>
    <t>21:0197:000154:0003:0001:00</t>
  </si>
  <si>
    <t>13O  :871073:00:------:--</t>
  </si>
  <si>
    <t>21:0639:000174</t>
  </si>
  <si>
    <t>21:0197:000155</t>
  </si>
  <si>
    <t>21:0197:000155:0003:0001:00</t>
  </si>
  <si>
    <t>13O  :871074:00:------:--</t>
  </si>
  <si>
    <t>21:0639:000175</t>
  </si>
  <si>
    <t>21:0197:000156</t>
  </si>
  <si>
    <t>21:0197:000156:0003:0001:00</t>
  </si>
  <si>
    <t>13O  :871075:00:------:--</t>
  </si>
  <si>
    <t>21:0639:000176</t>
  </si>
  <si>
    <t>21:0197:000157</t>
  </si>
  <si>
    <t>21:0197:000157:0003:0001:00</t>
  </si>
  <si>
    <t>13O  :871076:00:------:--</t>
  </si>
  <si>
    <t>21:0639:000177</t>
  </si>
  <si>
    <t>21:0197:000158</t>
  </si>
  <si>
    <t>21:0197:000158:0003:0001:00</t>
  </si>
  <si>
    <t>13O  :871077:00:------:--</t>
  </si>
  <si>
    <t>21:0639:000178</t>
  </si>
  <si>
    <t>21:0197:000159</t>
  </si>
  <si>
    <t>21:0197:000159:0003:0001:00</t>
  </si>
  <si>
    <t>13O  :871078:9M:------:--</t>
  </si>
  <si>
    <t>21:0639:000179</t>
  </si>
  <si>
    <t>13O  :871079:00:------:--</t>
  </si>
  <si>
    <t>21:0639:000180</t>
  </si>
  <si>
    <t>21:0197:000160</t>
  </si>
  <si>
    <t>21:0197:000160:0003:0001:00</t>
  </si>
  <si>
    <t>13O  :871080:00:------:--</t>
  </si>
  <si>
    <t>21:0639:000181</t>
  </si>
  <si>
    <t>21:0197:000161</t>
  </si>
  <si>
    <t>21:0197:000161:0003:0001:00</t>
  </si>
  <si>
    <t>13O  :871082:00:------:--</t>
  </si>
  <si>
    <t>21:0639:000182</t>
  </si>
  <si>
    <t>21:0197:000162</t>
  </si>
  <si>
    <t>21:0197:000162:0003:0001:00</t>
  </si>
  <si>
    <t>13O  :871083:00:------:--</t>
  </si>
  <si>
    <t>21:0639:000183</t>
  </si>
  <si>
    <t>21:0197:000163</t>
  </si>
  <si>
    <t>21:0197:000163:0003:0001:00</t>
  </si>
  <si>
    <t>13O  :871084:10:------:--</t>
  </si>
  <si>
    <t>21:0639:000184</t>
  </si>
  <si>
    <t>21:0197:000164</t>
  </si>
  <si>
    <t>21:0197:000164:0003:0001:00</t>
  </si>
  <si>
    <t>13O  :871085:20:871084:10</t>
  </si>
  <si>
    <t>21:0639:000185</t>
  </si>
  <si>
    <t>21:0197:000164:0004:0001:00</t>
  </si>
  <si>
    <t>13O  :871086:00:------:--</t>
  </si>
  <si>
    <t>21:0639:000186</t>
  </si>
  <si>
    <t>21:0197:000165</t>
  </si>
  <si>
    <t>21:0197:000165:0003:0001:00</t>
  </si>
  <si>
    <t>13O  :871087:00:------:--</t>
  </si>
  <si>
    <t>21:0639:000187</t>
  </si>
  <si>
    <t>21:0197:000166</t>
  </si>
  <si>
    <t>21:0197:000166:0003:0001:00</t>
  </si>
  <si>
    <t>13O  :871088:00:------:--</t>
  </si>
  <si>
    <t>21:0639:000188</t>
  </si>
  <si>
    <t>21:0197:000167</t>
  </si>
  <si>
    <t>21:0197:000167:0003:0001:00</t>
  </si>
  <si>
    <t>13O  :871089:00:------:--</t>
  </si>
  <si>
    <t>21:0639:000189</t>
  </si>
  <si>
    <t>21:0197:000168</t>
  </si>
  <si>
    <t>21:0197:000168:0003:0001:00</t>
  </si>
  <si>
    <t>13O  :871090:00:------:--</t>
  </si>
  <si>
    <t>21:0639:000190</t>
  </si>
  <si>
    <t>21:0197:000169</t>
  </si>
  <si>
    <t>21:0197:000169:0003:0001:00</t>
  </si>
  <si>
    <t>13O  :871091:00:------:--</t>
  </si>
  <si>
    <t>21:0639:000191</t>
  </si>
  <si>
    <t>21:0197:000170</t>
  </si>
  <si>
    <t>21:0197:000170:0003:0001:00</t>
  </si>
  <si>
    <t>13O  :871092:00:------:--</t>
  </si>
  <si>
    <t>21:0639:000192</t>
  </si>
  <si>
    <t>21:0197:000171</t>
  </si>
  <si>
    <t>21:0197:000171:0003:0001:00</t>
  </si>
  <si>
    <t>13O  :871093:00:------:--</t>
  </si>
  <si>
    <t>21:0639:000193</t>
  </si>
  <si>
    <t>21:0197:000172</t>
  </si>
  <si>
    <t>21:0197:000172:0003:0001:00</t>
  </si>
  <si>
    <t>13O  :871094:00:------:--</t>
  </si>
  <si>
    <t>21:0639:000194</t>
  </si>
  <si>
    <t>21:0197:000173</t>
  </si>
  <si>
    <t>21:0197:000173:0003:0001:00</t>
  </si>
  <si>
    <t>13O  :871095:00:------:--</t>
  </si>
  <si>
    <t>21:0639:000195</t>
  </si>
  <si>
    <t>21:0197:000174</t>
  </si>
  <si>
    <t>21:0197:000174:0003:0001:00</t>
  </si>
  <si>
    <t>13O  :871096:00:------:--</t>
  </si>
  <si>
    <t>21:0639:000196</t>
  </si>
  <si>
    <t>21:0197:000175</t>
  </si>
  <si>
    <t>21:0197:000175:0003:0001:00</t>
  </si>
  <si>
    <t>13O  :871097:9P:------:--</t>
  </si>
  <si>
    <t>21:0639:000197</t>
  </si>
  <si>
    <t>13O  :871098:00:------:--</t>
  </si>
  <si>
    <t>21:0639:000198</t>
  </si>
  <si>
    <t>21:0197:000176</t>
  </si>
  <si>
    <t>21:0197:000176:0003:0001:00</t>
  </si>
  <si>
    <t>13J  :873002:00:------:--</t>
  </si>
  <si>
    <t>21:0640:000001</t>
  </si>
  <si>
    <t>21:0197:000177</t>
  </si>
  <si>
    <t>21:0197:000177:0003:0001:00</t>
  </si>
  <si>
    <t>13J  :873003:00:------:--</t>
  </si>
  <si>
    <t>21:0640:000002</t>
  </si>
  <si>
    <t>21:0197:000178</t>
  </si>
  <si>
    <t>21:0197:000178:0003:0001:00</t>
  </si>
  <si>
    <t>13J  :873004:00:------:--</t>
  </si>
  <si>
    <t>21:0640:000003</t>
  </si>
  <si>
    <t>21:0197:000179</t>
  </si>
  <si>
    <t>21:0197:000179:0003:0001:00</t>
  </si>
  <si>
    <t>13J  :873005:00:------:--</t>
  </si>
  <si>
    <t>21:0640:000004</t>
  </si>
  <si>
    <t>21:0197:000180</t>
  </si>
  <si>
    <t>21:0197:000180:0003:0001:00</t>
  </si>
  <si>
    <t>13J  :873006:9Z:------:--</t>
  </si>
  <si>
    <t>21:0640:000005</t>
  </si>
  <si>
    <t>13J  :873007:10:------:--</t>
  </si>
  <si>
    <t>21:0640:000006</t>
  </si>
  <si>
    <t>21:0197:000181</t>
  </si>
  <si>
    <t>21:0197:000181:0003:0001:00</t>
  </si>
  <si>
    <t>13J  :873008:20:873007:10</t>
  </si>
  <si>
    <t>21:0640:000007</t>
  </si>
  <si>
    <t>21:0197:000181:0004:0001:00</t>
  </si>
  <si>
    <t>13J  :873009:00:------:--</t>
  </si>
  <si>
    <t>21:0640:000008</t>
  </si>
  <si>
    <t>21:0197:000182</t>
  </si>
  <si>
    <t>21:0197:000182:0003:0001:00</t>
  </si>
  <si>
    <t>13J  :873010:00:------:--</t>
  </si>
  <si>
    <t>21:0640:000009</t>
  </si>
  <si>
    <t>21:0197:000183</t>
  </si>
  <si>
    <t>21:0197:000183:0003:0001:00</t>
  </si>
  <si>
    <t>13J  :873011:00:------:--</t>
  </si>
  <si>
    <t>21:0640:000010</t>
  </si>
  <si>
    <t>21:0197:000184</t>
  </si>
  <si>
    <t>21:0197:000184:0003:0001:00</t>
  </si>
  <si>
    <t>13J  :873012:00:------:--</t>
  </si>
  <si>
    <t>21:0640:000011</t>
  </si>
  <si>
    <t>21:0197:000185</t>
  </si>
  <si>
    <t>21:0197:000185:0003:0001:00</t>
  </si>
  <si>
    <t>13J  :873013:00:------:--</t>
  </si>
  <si>
    <t>21:0640:000012</t>
  </si>
  <si>
    <t>21:0197:000186</t>
  </si>
  <si>
    <t>21:0197:000186:0003:0001:00</t>
  </si>
  <si>
    <t>13J  :873014:00:------:--</t>
  </si>
  <si>
    <t>21:0640:000013</t>
  </si>
  <si>
    <t>21:0197:000187</t>
  </si>
  <si>
    <t>21:0197:000187:0003:0001:00</t>
  </si>
  <si>
    <t>13J  :873015:00:------:--</t>
  </si>
  <si>
    <t>21:0640:000014</t>
  </si>
  <si>
    <t>21:0197:000188</t>
  </si>
  <si>
    <t>21:0197:000188:0003:0001:00</t>
  </si>
  <si>
    <t>13J  :873016:00:------:--</t>
  </si>
  <si>
    <t>21:0640:000015</t>
  </si>
  <si>
    <t>21:0197:000189</t>
  </si>
  <si>
    <t>21:0197:000189:0003:0001:00</t>
  </si>
  <si>
    <t>13J  :873017:00:------:--</t>
  </si>
  <si>
    <t>21:0640:000016</t>
  </si>
  <si>
    <t>21:0197:000190</t>
  </si>
  <si>
    <t>21:0197:000190:0003:0001:00</t>
  </si>
  <si>
    <t>13J  :873018:00:------:--</t>
  </si>
  <si>
    <t>21:0640:000017</t>
  </si>
  <si>
    <t>21:0197:000191</t>
  </si>
  <si>
    <t>21:0197:000191:0003:0001:00</t>
  </si>
  <si>
    <t>13J  :873019:00:------:--</t>
  </si>
  <si>
    <t>21:0640:000018</t>
  </si>
  <si>
    <t>21:0197:000192</t>
  </si>
  <si>
    <t>21:0197:000192:0003:0001:00</t>
  </si>
  <si>
    <t>13J  :873020:00:------:--</t>
  </si>
  <si>
    <t>21:0640:000019</t>
  </si>
  <si>
    <t>21:0197:000193</t>
  </si>
  <si>
    <t>21:0197:000193:0003:0001:00</t>
  </si>
  <si>
    <t>13J  :873022:00:------:--</t>
  </si>
  <si>
    <t>21:0640:000020</t>
  </si>
  <si>
    <t>21:0197:000194</t>
  </si>
  <si>
    <t>21:0197:000194:0003:0001:00</t>
  </si>
  <si>
    <t>13J  :873023:10:------:--</t>
  </si>
  <si>
    <t>21:0640:000021</t>
  </si>
  <si>
    <t>21:0197:000195</t>
  </si>
  <si>
    <t>21:0197:000195:0003:0001:00</t>
  </si>
  <si>
    <t>13J  :873024:20:873023:10</t>
  </si>
  <si>
    <t>21:0640:000022</t>
  </si>
  <si>
    <t>21:0197:000195:0004:0001:00</t>
  </si>
  <si>
    <t>13J  :873025:00:------:--</t>
  </si>
  <si>
    <t>21:0640:000023</t>
  </si>
  <si>
    <t>21:0197:000196</t>
  </si>
  <si>
    <t>21:0197:000196:0003:0001:00</t>
  </si>
  <si>
    <t>13J  :873026:00:------:--</t>
  </si>
  <si>
    <t>21:0640:000024</t>
  </si>
  <si>
    <t>21:0197:000197</t>
  </si>
  <si>
    <t>21:0197:000197:0003:0001:00</t>
  </si>
  <si>
    <t>13J  :873027:00:------:--</t>
  </si>
  <si>
    <t>21:0640:000025</t>
  </si>
  <si>
    <t>21:0197:000198</t>
  </si>
  <si>
    <t>21:0197:000198:0003:0001:00</t>
  </si>
  <si>
    <t>13J  :873028:00:------:--</t>
  </si>
  <si>
    <t>21:0640:000026</t>
  </si>
  <si>
    <t>21:0197:000199</t>
  </si>
  <si>
    <t>21:0197:000199:0003:0001:00</t>
  </si>
  <si>
    <t>13J  :873029:00:------:--</t>
  </si>
  <si>
    <t>21:0640:000027</t>
  </si>
  <si>
    <t>21:0197:000200</t>
  </si>
  <si>
    <t>21:0197:000200:0003:0001:00</t>
  </si>
  <si>
    <t>13J  :873030:00:------:--</t>
  </si>
  <si>
    <t>21:0640:000028</t>
  </si>
  <si>
    <t>21:0197:000201</t>
  </si>
  <si>
    <t>21:0197:000201:0003:0001:00</t>
  </si>
  <si>
    <t>13J  :873031:00:------:--</t>
  </si>
  <si>
    <t>21:0640:000029</t>
  </si>
  <si>
    <t>21:0197:000202</t>
  </si>
  <si>
    <t>21:0197:000202:0003:0001:00</t>
  </si>
  <si>
    <t>13J  :873032:00:------:--</t>
  </si>
  <si>
    <t>21:0640:000030</t>
  </si>
  <si>
    <t>21:0197:000203</t>
  </si>
  <si>
    <t>21:0197:000203:0003:0001:00</t>
  </si>
  <si>
    <t>13J  :873033:00:------:--</t>
  </si>
  <si>
    <t>21:0640:000031</t>
  </si>
  <si>
    <t>21:0197:000204</t>
  </si>
  <si>
    <t>21:0197:000204:0003:0001:00</t>
  </si>
  <si>
    <t>13J  :873034:00:------:--</t>
  </si>
  <si>
    <t>21:0640:000032</t>
  </si>
  <si>
    <t>21:0197:000205</t>
  </si>
  <si>
    <t>21:0197:000205:0003:0001:00</t>
  </si>
  <si>
    <t>13J  :873035:00:------:--</t>
  </si>
  <si>
    <t>21:0640:000033</t>
  </si>
  <si>
    <t>21:0197:000206</t>
  </si>
  <si>
    <t>21:0197:000206:0003:0001:00</t>
  </si>
  <si>
    <t>13J  :873036:00:------:--</t>
  </si>
  <si>
    <t>21:0640:000034</t>
  </si>
  <si>
    <t>21:0197:000207</t>
  </si>
  <si>
    <t>21:0197:000207:0003:0001:00</t>
  </si>
  <si>
    <t>13J  :873037:9Y:------:--</t>
  </si>
  <si>
    <t>21:0640:000035</t>
  </si>
  <si>
    <t>13J  :873038:00:------:--</t>
  </si>
  <si>
    <t>21:0640:000036</t>
  </si>
  <si>
    <t>21:0197:000208</t>
  </si>
  <si>
    <t>21:0197:000208:0003:0001:00</t>
  </si>
  <si>
    <t>13J  :873039:00:------:--</t>
  </si>
  <si>
    <t>21:0640:000037</t>
  </si>
  <si>
    <t>21:0197:000209</t>
  </si>
  <si>
    <t>21:0197:000209:0003:0001:00</t>
  </si>
  <si>
    <t>13J  :873040:00:------:--</t>
  </si>
  <si>
    <t>21:0640:000038</t>
  </si>
  <si>
    <t>21:0197:000210</t>
  </si>
  <si>
    <t>21:0197:000210:0003:0001:00</t>
  </si>
  <si>
    <t>13J  :873042:10:------:--</t>
  </si>
  <si>
    <t>21:0640:000039</t>
  </si>
  <si>
    <t>21:0197:000211</t>
  </si>
  <si>
    <t>21:0197:000211:0003:0001:00</t>
  </si>
  <si>
    <t>13J  :873043:20:873042:10</t>
  </si>
  <si>
    <t>21:0640:000040</t>
  </si>
  <si>
    <t>21:0197:000211:0004:0001:00</t>
  </si>
  <si>
    <t>13J  :873044:00:------:--</t>
  </si>
  <si>
    <t>21:0640:000041</t>
  </si>
  <si>
    <t>21:0197:000212</t>
  </si>
  <si>
    <t>21:0197:000212:0003:0001:00</t>
  </si>
  <si>
    <t>13J  :873045:00:------:--</t>
  </si>
  <si>
    <t>21:0640:000042</t>
  </si>
  <si>
    <t>21:0197:000213</t>
  </si>
  <si>
    <t>21:0197:000213:0003:0001:00</t>
  </si>
  <si>
    <t>13J  :873046:00:------:--</t>
  </si>
  <si>
    <t>21:0640:000043</t>
  </si>
  <si>
    <t>21:0197:000214</t>
  </si>
  <si>
    <t>21:0197:000214:0003:0001:00</t>
  </si>
  <si>
    <t>13J  :873047:00:------:--</t>
  </si>
  <si>
    <t>21:0640:000044</t>
  </si>
  <si>
    <t>21:0197:000215</t>
  </si>
  <si>
    <t>21:0197:000215:0003:0001:00</t>
  </si>
  <si>
    <t>13J  :873048:00:------:--</t>
  </si>
  <si>
    <t>21:0640:000045</t>
  </si>
  <si>
    <t>21:0197:000216</t>
  </si>
  <si>
    <t>21:0197:000216:0003:0001:00</t>
  </si>
  <si>
    <t>13J  :873049:00:------:--</t>
  </si>
  <si>
    <t>21:0640:000046</t>
  </si>
  <si>
    <t>21:0197:000217</t>
  </si>
  <si>
    <t>21:0197:000217:0003:0001:00</t>
  </si>
  <si>
    <t>13J  :873050:00:------:--</t>
  </si>
  <si>
    <t>21:0640:000047</t>
  </si>
  <si>
    <t>21:0197:000218</t>
  </si>
  <si>
    <t>21:0197:000218:0003:0001:00</t>
  </si>
  <si>
    <t>13J  :873051:9Y:------:--</t>
  </si>
  <si>
    <t>21:0640:000048</t>
  </si>
  <si>
    <t>13J  :873052:00:------:--</t>
  </si>
  <si>
    <t>21:0640:000049</t>
  </si>
  <si>
    <t>21:0197:000219</t>
  </si>
  <si>
    <t>21:0197:000219:0003:0001:00</t>
  </si>
  <si>
    <t>13J  :873053:00:------:--</t>
  </si>
  <si>
    <t>21:0640:000050</t>
  </si>
  <si>
    <t>21:0197:000220</t>
  </si>
  <si>
    <t>21:0197:000220:0003:0001:00</t>
  </si>
  <si>
    <t>13J  :873054:00:------:--</t>
  </si>
  <si>
    <t>21:0640:000051</t>
  </si>
  <si>
    <t>21:0197:000221</t>
  </si>
  <si>
    <t>21:0197:000221:0003:0001:00</t>
  </si>
  <si>
    <t>13J  :873055:00:------:--</t>
  </si>
  <si>
    <t>21:0640:000052</t>
  </si>
  <si>
    <t>21:0197:000222</t>
  </si>
  <si>
    <t>21:0197:000222:0003:0001:00</t>
  </si>
  <si>
    <t>13O  :873002:00:------:--</t>
  </si>
  <si>
    <t>21:0640:000053</t>
  </si>
  <si>
    <t>21:0197:000223</t>
  </si>
  <si>
    <t>21:0197:000223:0003:0001:00</t>
  </si>
  <si>
    <t>13O  :873003:00:------:--</t>
  </si>
  <si>
    <t>21:0640:000054</t>
  </si>
  <si>
    <t>21:0197:000224</t>
  </si>
  <si>
    <t>21:0197:000224:0003:0001:00</t>
  </si>
  <si>
    <t>13O  :873004:00:------:--</t>
  </si>
  <si>
    <t>21:0640:000055</t>
  </si>
  <si>
    <t>21:0197:000225</t>
  </si>
  <si>
    <t>21:0197:000225:0003:0001:00</t>
  </si>
  <si>
    <t>13O  :873005:10:------:--</t>
  </si>
  <si>
    <t>21:0640:000056</t>
  </si>
  <si>
    <t>21:0197:000226</t>
  </si>
  <si>
    <t>21:0197:000226:0003:0001:00</t>
  </si>
  <si>
    <t>13O  :873006:20:873005:10</t>
  </si>
  <si>
    <t>21:0640:000057</t>
  </si>
  <si>
    <t>21:0197:000226:0004:0001:00</t>
  </si>
  <si>
    <t>13O  :873007:00:------:--</t>
  </si>
  <si>
    <t>21:0640:000058</t>
  </si>
  <si>
    <t>21:0197:000227</t>
  </si>
  <si>
    <t>21:0197:000227:0003:0001:00</t>
  </si>
  <si>
    <t>13O  :873008:00:------:--</t>
  </si>
  <si>
    <t>21:0640:000059</t>
  </si>
  <si>
    <t>21:0197:000228</t>
  </si>
  <si>
    <t>21:0197:000228:0003:0001:00</t>
  </si>
  <si>
    <t>13O  :873009:00:------:--</t>
  </si>
  <si>
    <t>21:0640:000060</t>
  </si>
  <si>
    <t>21:0197:000229</t>
  </si>
  <si>
    <t>21:0197:000229:0003:0001:00</t>
  </si>
  <si>
    <t>13O  :873010:00:------:--</t>
  </si>
  <si>
    <t>21:0640:000061</t>
  </si>
  <si>
    <t>21:0197:000230</t>
  </si>
  <si>
    <t>21:0197:000230:0003:0001:00</t>
  </si>
  <si>
    <t>13O  :873011:00:------:--</t>
  </si>
  <si>
    <t>21:0640:000062</t>
  </si>
  <si>
    <t>21:0197:000231</t>
  </si>
  <si>
    <t>21:0197:000231:0003:0001:00</t>
  </si>
  <si>
    <t>13O  :873012:00:------:--</t>
  </si>
  <si>
    <t>21:0640:000063</t>
  </si>
  <si>
    <t>21:0197:000232</t>
  </si>
  <si>
    <t>21:0197:000232:0003:0001:00</t>
  </si>
  <si>
    <t>13O  :873013:00:------:--</t>
  </si>
  <si>
    <t>21:0640:000064</t>
  </si>
  <si>
    <t>21:0197:000233</t>
  </si>
  <si>
    <t>21:0197:000233:0003:0001:00</t>
  </si>
  <si>
    <t>13O  :873014:00:------:--</t>
  </si>
  <si>
    <t>21:0640:000065</t>
  </si>
  <si>
    <t>21:0197:000234</t>
  </si>
  <si>
    <t>21:0197:000234:0003:0001:00</t>
  </si>
  <si>
    <t>13O  :873015:00:------:--</t>
  </si>
  <si>
    <t>21:0640:000066</t>
  </si>
  <si>
    <t>21:0197:000235</t>
  </si>
  <si>
    <t>21:0197:000235:0003:0001:00</t>
  </si>
  <si>
    <t>13O  :873016:00:------:--</t>
  </si>
  <si>
    <t>21:0640:000067</t>
  </si>
  <si>
    <t>21:0197:000236</t>
  </si>
  <si>
    <t>21:0197:000236:0003:0001:00</t>
  </si>
  <si>
    <t>13O  :873017:00:------:--</t>
  </si>
  <si>
    <t>21:0640:000068</t>
  </si>
  <si>
    <t>21:0197:000237</t>
  </si>
  <si>
    <t>21:0197:000237:0003:0001:00</t>
  </si>
  <si>
    <t>13O  :873018:00:------:--</t>
  </si>
  <si>
    <t>21:0640:000069</t>
  </si>
  <si>
    <t>21:0197:000238</t>
  </si>
  <si>
    <t>21:0197:000238:0003:0001:00</t>
  </si>
  <si>
    <t>13O  :873019:00:------:--</t>
  </si>
  <si>
    <t>21:0640:000070</t>
  </si>
  <si>
    <t>21:0197:000239</t>
  </si>
  <si>
    <t>21:0197:000239:0003:0001:00</t>
  </si>
  <si>
    <t>13O  :873020:9Z:------:--</t>
  </si>
  <si>
    <t>21:0640:000071</t>
  </si>
  <si>
    <t>13O  :873022:10:------:--</t>
  </si>
  <si>
    <t>21:0640:000072</t>
  </si>
  <si>
    <t>21:0197:000240</t>
  </si>
  <si>
    <t>21:0197:000240:0003:0001:00</t>
  </si>
  <si>
    <t>13O  :873023:20:873022:10</t>
  </si>
  <si>
    <t>21:0640:000073</t>
  </si>
  <si>
    <t>21:0197:000240:0004:0001:00</t>
  </si>
  <si>
    <t>13O  :873024:00:------:--</t>
  </si>
  <si>
    <t>21:0640:000074</t>
  </si>
  <si>
    <t>21:0197:000241</t>
  </si>
  <si>
    <t>21:0197:000241:0003:0001:00</t>
  </si>
  <si>
    <t>13O  :873025:00:------:--</t>
  </si>
  <si>
    <t>21:0640:000075</t>
  </si>
  <si>
    <t>21:0197:000242</t>
  </si>
  <si>
    <t>21:0197:000242:0003:0001:00</t>
  </si>
  <si>
    <t>13O  :873026:00:------:--</t>
  </si>
  <si>
    <t>21:0640:000076</t>
  </si>
  <si>
    <t>21:0197:000243</t>
  </si>
  <si>
    <t>21:0197:000243:0003:0001:00</t>
  </si>
  <si>
    <t>13O  :873027:00:------:--</t>
  </si>
  <si>
    <t>21:0640:000077</t>
  </si>
  <si>
    <t>21:0197:000244</t>
  </si>
  <si>
    <t>21:0197:000244:0003:0001:00</t>
  </si>
  <si>
    <t>13O  :873028:9X:------:--</t>
  </si>
  <si>
    <t>21:0640:000078</t>
  </si>
  <si>
    <t>13O  :873029:00:------:--</t>
  </si>
  <si>
    <t>21:0640:000079</t>
  </si>
  <si>
    <t>21:0197:000245</t>
  </si>
  <si>
    <t>21:0197:000245:0003:0001:00</t>
  </si>
  <si>
    <t>13O  :873030:00:------:--</t>
  </si>
  <si>
    <t>21:0640:000080</t>
  </si>
  <si>
    <t>21:0197:000246</t>
  </si>
  <si>
    <t>21:0197:000246:0003:0001:00</t>
  </si>
  <si>
    <t>13O  :873031:00:------:--</t>
  </si>
  <si>
    <t>21:0640:000081</t>
  </si>
  <si>
    <t>21:0197:000247</t>
  </si>
  <si>
    <t>21:0197:000247:0003:0001:00</t>
  </si>
  <si>
    <t>13O  :873032:00:------:--</t>
  </si>
  <si>
    <t>21:0640:000082</t>
  </si>
  <si>
    <t>21:0197:000248</t>
  </si>
  <si>
    <t>21:0197:000248:0003:0001:00</t>
  </si>
  <si>
    <t>13O  :873033:00:------:--</t>
  </si>
  <si>
    <t>21:0640:000083</t>
  </si>
  <si>
    <t>21:0197:000249</t>
  </si>
  <si>
    <t>21:0197:000249:0003:0001:00</t>
  </si>
  <si>
    <t>13O  :873034:00:------:--</t>
  </si>
  <si>
    <t>21:0640:000084</t>
  </si>
  <si>
    <t>21:0197:000250</t>
  </si>
  <si>
    <t>21:0197:000250:0003:0001:00</t>
  </si>
  <si>
    <t>13O  :873035:00:------:--</t>
  </si>
  <si>
    <t>21:0640:000085</t>
  </si>
  <si>
    <t>21:0197:000251</t>
  </si>
  <si>
    <t>21:0197:000251:0003:0001:00</t>
  </si>
  <si>
    <t>13O  :873036:00:------:--</t>
  </si>
  <si>
    <t>21:0640:000086</t>
  </si>
  <si>
    <t>21:0197:000252</t>
  </si>
  <si>
    <t>21:0197:000252:0003:0001:00</t>
  </si>
  <si>
    <t>13O  :873037:00:------:--</t>
  </si>
  <si>
    <t>21:0640:000087</t>
  </si>
  <si>
    <t>21:0197:000253</t>
  </si>
  <si>
    <t>21:0197:000253:0003:0001:00</t>
  </si>
  <si>
    <t>13O  :873038:00:------:--</t>
  </si>
  <si>
    <t>21:0640:000088</t>
  </si>
  <si>
    <t>21:0197:000254</t>
  </si>
  <si>
    <t>21:0197:000254:0003:0001:00</t>
  </si>
  <si>
    <t>13O  :873039:00:------:--</t>
  </si>
  <si>
    <t>21:0640:000089</t>
  </si>
  <si>
    <t>21:0197:000255</t>
  </si>
  <si>
    <t>21:0197:000255:0003:0001:00</t>
  </si>
  <si>
    <t>13O  :873040:00:------:--</t>
  </si>
  <si>
    <t>21:0640:000090</t>
  </si>
  <si>
    <t>21:0197:000256</t>
  </si>
  <si>
    <t>21:0197:000256:0003:0001:00</t>
  </si>
  <si>
    <t>13O  :873042:10:------:--</t>
  </si>
  <si>
    <t>21:0640:000091</t>
  </si>
  <si>
    <t>21:0197:000257</t>
  </si>
  <si>
    <t>21:0197:000257:0003:0001:00</t>
  </si>
  <si>
    <t>13O  :873043:20:873042:10</t>
  </si>
  <si>
    <t>21:0640:000092</t>
  </si>
  <si>
    <t>21:0197:000257:0004:0001:00</t>
  </si>
  <si>
    <t>13O  :873044:00:------:--</t>
  </si>
  <si>
    <t>21:0640:000093</t>
  </si>
  <si>
    <t>21:0197:000258</t>
  </si>
  <si>
    <t>21:0197:000258:0003:0001:00</t>
  </si>
  <si>
    <t>13O  :873045:00:------:--</t>
  </si>
  <si>
    <t>21:0640:000094</t>
  </si>
  <si>
    <t>21:0197:000259</t>
  </si>
  <si>
    <t>21:0197:000259:0003:0001:00</t>
  </si>
  <si>
    <t>13O  :873046:00:------:--</t>
  </si>
  <si>
    <t>21:0640:000095</t>
  </si>
  <si>
    <t>21:0197:000260</t>
  </si>
  <si>
    <t>21:0197:000260:0003:0001:00</t>
  </si>
  <si>
    <t>13O  :873047:00:------:--</t>
  </si>
  <si>
    <t>21:0640:000096</t>
  </si>
  <si>
    <t>21:0197:000261</t>
  </si>
  <si>
    <t>21:0197:000261:0003:0001:00</t>
  </si>
  <si>
    <t>13O  :873048:00:------:--</t>
  </si>
  <si>
    <t>21:0640:000097</t>
  </si>
  <si>
    <t>21:0197:000262</t>
  </si>
  <si>
    <t>21:0197:000262:0003:0001:00</t>
  </si>
  <si>
    <t>13O  :873049:00:------:--</t>
  </si>
  <si>
    <t>21:0640:000098</t>
  </si>
  <si>
    <t>21:0197:000263</t>
  </si>
  <si>
    <t>21:0197:000263:0003:0001:00</t>
  </si>
  <si>
    <t>13O  :873050:00:------:--</t>
  </si>
  <si>
    <t>21:0640:000099</t>
  </si>
  <si>
    <t>21:0197:000264</t>
  </si>
  <si>
    <t>21:0197:000264:0003:0001:00</t>
  </si>
  <si>
    <t>13O  :873051:00:------:--</t>
  </si>
  <si>
    <t>21:0640:000100</t>
  </si>
  <si>
    <t>21:0197:000265</t>
  </si>
  <si>
    <t>21:0197:000265:0003:0001:00</t>
  </si>
  <si>
    <t>13O  :873052:00:------:--</t>
  </si>
  <si>
    <t>21:0640:000101</t>
  </si>
  <si>
    <t>21:0197:000266</t>
  </si>
  <si>
    <t>21:0197:000266:0003:0001:00</t>
  </si>
  <si>
    <t>13O  :873053:00:------:--</t>
  </si>
  <si>
    <t>21:0640:000102</t>
  </si>
  <si>
    <t>21:0197:000267</t>
  </si>
  <si>
    <t>21:0197:000267:0003:0001:00</t>
  </si>
  <si>
    <t>13O  :873054:00:------:--</t>
  </si>
  <si>
    <t>21:0640:000103</t>
  </si>
  <si>
    <t>21:0197:000268</t>
  </si>
  <si>
    <t>21:0197:000268:0003:0001:00</t>
  </si>
  <si>
    <t>13O  :873055:00:------:--</t>
  </si>
  <si>
    <t>21:0640:000104</t>
  </si>
  <si>
    <t>21:0197:000269</t>
  </si>
  <si>
    <t>21:0197:000269:0003:0001:00</t>
  </si>
  <si>
    <t>13O  :873056:00:------:--</t>
  </si>
  <si>
    <t>21:0640:000105</t>
  </si>
  <si>
    <t>21:0197:000270</t>
  </si>
  <si>
    <t>21:0197:000270:0003:0001:00</t>
  </si>
  <si>
    <t>13O  :873057:00:------:--</t>
  </si>
  <si>
    <t>21:0640:000106</t>
  </si>
  <si>
    <t>21:0197:000271</t>
  </si>
  <si>
    <t>21:0197:000271:0003:0001:00</t>
  </si>
  <si>
    <t>13O  :873058:9X:------:--</t>
  </si>
  <si>
    <t>21:0640:000107</t>
  </si>
  <si>
    <t>13O  :873059:00:------:--</t>
  </si>
  <si>
    <t>21:0640:000108</t>
  </si>
  <si>
    <t>21:0197:000272</t>
  </si>
  <si>
    <t>21:0197:000272:0003:0001:00</t>
  </si>
  <si>
    <t>13O  :873060:00:------:--</t>
  </si>
  <si>
    <t>21:0640:000109</t>
  </si>
  <si>
    <t>21:0197:000273</t>
  </si>
  <si>
    <t>21:0197:000273:0003:0001:00</t>
  </si>
  <si>
    <t>13O  :873062:00:------:--</t>
  </si>
  <si>
    <t>21:0640:000110</t>
  </si>
  <si>
    <t>21:0197:000274</t>
  </si>
  <si>
    <t>21:0197:000274:0003:0001:00</t>
  </si>
  <si>
    <t>13O  :873063:10:------:--</t>
  </si>
  <si>
    <t>21:0640:000111</t>
  </si>
  <si>
    <t>21:0197:000275</t>
  </si>
  <si>
    <t>21:0197:000275:0003:0001:00</t>
  </si>
  <si>
    <t>13O  :873064:20:873063:10</t>
  </si>
  <si>
    <t>21:0640:000112</t>
  </si>
  <si>
    <t>21:0197:000275:0004:0001:00</t>
  </si>
  <si>
    <t>13O  :873065:00:------:--</t>
  </si>
  <si>
    <t>21:0640:000113</t>
  </si>
  <si>
    <t>21:0197:000276</t>
  </si>
  <si>
    <t>21:0197:000276:0003:0001:00</t>
  </si>
  <si>
    <t>13O  :873066:00:------:--</t>
  </si>
  <si>
    <t>21:0640:000114</t>
  </si>
  <si>
    <t>21:0197:000277</t>
  </si>
  <si>
    <t>21:0197:000277:0003:0001:00</t>
  </si>
  <si>
    <t>13O  :873067:9Z:------:--</t>
  </si>
  <si>
    <t>21:0640:000115</t>
  </si>
  <si>
    <t>13O  :873068:00:------:--</t>
  </si>
  <si>
    <t>21:0640:000116</t>
  </si>
  <si>
    <t>21:0197:000278</t>
  </si>
  <si>
    <t>21:0197:000278:0003:0001:00</t>
  </si>
  <si>
    <t>13O  :873069:00:------:--</t>
  </si>
  <si>
    <t>21:0640:000117</t>
  </si>
  <si>
    <t>21:0197:000279</t>
  </si>
  <si>
    <t>21:0197:000279:0003:0001:00</t>
  </si>
  <si>
    <t>13O  :873070:00:------:--</t>
  </si>
  <si>
    <t>21:0640:000118</t>
  </si>
  <si>
    <t>21:0197:000280</t>
  </si>
  <si>
    <t>21:0197:000280:0003:0001:00</t>
  </si>
  <si>
    <t>13O  :873071:00:------:--</t>
  </si>
  <si>
    <t>21:0640:000119</t>
  </si>
  <si>
    <t>21:0197:000281</t>
  </si>
  <si>
    <t>21:0197:000281:0003:0001:00</t>
  </si>
  <si>
    <t>13O  :873072:00:------:--</t>
  </si>
  <si>
    <t>21:0640:000120</t>
  </si>
  <si>
    <t>21:0197:000282</t>
  </si>
  <si>
    <t>21:0197:000282:0003:0001:00</t>
  </si>
  <si>
    <t>13O  :873073:00:------:--</t>
  </si>
  <si>
    <t>21:0640:000121</t>
  </si>
  <si>
    <t>21:0197:000283</t>
  </si>
  <si>
    <t>21:0197:000283:0003:0001:00</t>
  </si>
  <si>
    <t>13O  :873074:00:------:--</t>
  </si>
  <si>
    <t>21:0640:000122</t>
  </si>
  <si>
    <t>21:0197:000284</t>
  </si>
  <si>
    <t>21:0197:000284:0003:0001:00</t>
  </si>
  <si>
    <t>13O  :873075:00:------:--</t>
  </si>
  <si>
    <t>21:0640:000123</t>
  </si>
  <si>
    <t>21:0197:000285</t>
  </si>
  <si>
    <t>21:0197:000285:0003:0001:00</t>
  </si>
  <si>
    <t>13O  :873076:00:------:--</t>
  </si>
  <si>
    <t>21:0640:000124</t>
  </si>
  <si>
    <t>21:0197:000286</t>
  </si>
  <si>
    <t>21:0197:000286:0003:0001:00</t>
  </si>
  <si>
    <t>13O  :873077:00:------:--</t>
  </si>
  <si>
    <t>21:0640:000125</t>
  </si>
  <si>
    <t>21:0197:000287</t>
  </si>
  <si>
    <t>21:0197:000287:0003:0001:00</t>
  </si>
  <si>
    <t>13O  :873078:00:------:--</t>
  </si>
  <si>
    <t>21:0640:000126</t>
  </si>
  <si>
    <t>21:0197:000288</t>
  </si>
  <si>
    <t>21:0197:000288:0003:0001:00</t>
  </si>
  <si>
    <t>13O  :873079:00:------:--</t>
  </si>
  <si>
    <t>21:0640:000127</t>
  </si>
  <si>
    <t>21:0197:000289</t>
  </si>
  <si>
    <t>21:0197:000289:0003:0001:00</t>
  </si>
  <si>
    <t>13O  :873080:00:------:--</t>
  </si>
  <si>
    <t>21:0640:000128</t>
  </si>
  <si>
    <t>21:0197:000290</t>
  </si>
  <si>
    <t>21:0197:000290:0003:0001:00</t>
  </si>
  <si>
    <t>13O  :873082:00:------:--</t>
  </si>
  <si>
    <t>21:0640:000129</t>
  </si>
  <si>
    <t>21:0197:000291</t>
  </si>
  <si>
    <t>21:0197:000291:0003:0001:00</t>
  </si>
  <si>
    <t>13O  :873083:9Y:------:--</t>
  </si>
  <si>
    <t>21:0640:000130</t>
  </si>
  <si>
    <t>13O  :873084:10:------:--</t>
  </si>
  <si>
    <t>21:0640:000131</t>
  </si>
  <si>
    <t>21:0197:000292</t>
  </si>
  <si>
    <t>21:0197:000292:0003:0001:00</t>
  </si>
  <si>
    <t>13O  :873085:20:873084:10</t>
  </si>
  <si>
    <t>21:0640:000132</t>
  </si>
  <si>
    <t>21:0197:000292:0004:0001:00</t>
  </si>
  <si>
    <t>13O  :873086:00:------:--</t>
  </si>
  <si>
    <t>21:0640:000133</t>
  </si>
  <si>
    <t>21:0197:000293</t>
  </si>
  <si>
    <t>21:0197:000293:0003:0001:00</t>
  </si>
  <si>
    <t>13O  :873087:00:------:--</t>
  </si>
  <si>
    <t>21:0640:000134</t>
  </si>
  <si>
    <t>21:0197:000294</t>
  </si>
  <si>
    <t>21:0197:000294:0003:0001:00</t>
  </si>
  <si>
    <t>13O  :873088:00:------:--</t>
  </si>
  <si>
    <t>21:0640:000135</t>
  </si>
  <si>
    <t>21:0197:000295</t>
  </si>
  <si>
    <t>21:0197:000295:0003:0001:00</t>
  </si>
  <si>
    <t>13O  :873089:00:------:--</t>
  </si>
  <si>
    <t>21:0640:000136</t>
  </si>
  <si>
    <t>21:0197:000296</t>
  </si>
  <si>
    <t>21:0197:000296:0003:0001:00</t>
  </si>
  <si>
    <t>13O  :873090:00:------:--</t>
  </si>
  <si>
    <t>21:0640:000137</t>
  </si>
  <si>
    <t>21:0197:000297</t>
  </si>
  <si>
    <t>21:0197:000297:0003:0001:00</t>
  </si>
  <si>
    <t>13O  :873091:00:------:--</t>
  </si>
  <si>
    <t>21:0640:000138</t>
  </si>
  <si>
    <t>21:0197:000298</t>
  </si>
  <si>
    <t>21:0197:000298:0003:0001:00</t>
  </si>
  <si>
    <t>13O  :873092:00:------:--</t>
  </si>
  <si>
    <t>21:0640:000139</t>
  </si>
  <si>
    <t>21:0197:000299</t>
  </si>
  <si>
    <t>21:0197:000299:0003:0001:00</t>
  </si>
  <si>
    <t>13O  :873093:00:------:--</t>
  </si>
  <si>
    <t>21:0640:000140</t>
  </si>
  <si>
    <t>21:0197:000300</t>
  </si>
  <si>
    <t>21:0197:000300:0003:0001:00</t>
  </si>
  <si>
    <t>13O  :873094:00:------:--</t>
  </si>
  <si>
    <t>21:0640:000141</t>
  </si>
  <si>
    <t>21:0197:000301</t>
  </si>
  <si>
    <t>21:0197:000301:0003:0001:00</t>
  </si>
  <si>
    <t>13O  :873095:00:------:--</t>
  </si>
  <si>
    <t>21:0640:000142</t>
  </si>
  <si>
    <t>21:0197:000302</t>
  </si>
  <si>
    <t>21:0197:000302:0003:0001:00</t>
  </si>
  <si>
    <t>13O  :873096:00:------:--</t>
  </si>
  <si>
    <t>21:0640:000143</t>
  </si>
  <si>
    <t>21:0197:000303</t>
  </si>
  <si>
    <t>21:0197:000303:0003:0001:00</t>
  </si>
  <si>
    <t>13O  :873097:00:------:--</t>
  </si>
  <si>
    <t>21:0640:000144</t>
  </si>
  <si>
    <t>21:0197:000304</t>
  </si>
  <si>
    <t>21:0197:000304:0003:0001:00</t>
  </si>
  <si>
    <t>13O  :873098:00:------:--</t>
  </si>
  <si>
    <t>21:0640:000145</t>
  </si>
  <si>
    <t>21:0197:000305</t>
  </si>
  <si>
    <t>21:0197:000305:0003:0001:00</t>
  </si>
  <si>
    <t>13O  :873099:00:------:--</t>
  </si>
  <si>
    <t>21:0640:000146</t>
  </si>
  <si>
    <t>21:0197:000306</t>
  </si>
  <si>
    <t>21:0197:000306:0003:0001:00</t>
  </si>
  <si>
    <t>13O  :873100:00:------:--</t>
  </si>
  <si>
    <t>21:0640:000147</t>
  </si>
  <si>
    <t>21:0197:000307</t>
  </si>
  <si>
    <t>21:0197:000307:0003:0001:00</t>
  </si>
  <si>
    <t>13O  :873102:10:------:--</t>
  </si>
  <si>
    <t>21:0640:000148</t>
  </si>
  <si>
    <t>21:0197:000308</t>
  </si>
  <si>
    <t>21:0197:000308:0003:0001:00</t>
  </si>
  <si>
    <t>13O  :873103:20:873102:10</t>
  </si>
  <si>
    <t>21:0640:000149</t>
  </si>
  <si>
    <t>21:0197:000308:0004:0001:00</t>
  </si>
  <si>
    <t>13O  :873104:00:------:--</t>
  </si>
  <si>
    <t>21:0640:000150</t>
  </si>
  <si>
    <t>21:0197:000309</t>
  </si>
  <si>
    <t>21:0197:000309:0003:0001:00</t>
  </si>
  <si>
    <t>13O  :873105:9Z:------:--</t>
  </si>
  <si>
    <t>21:0640:000151</t>
  </si>
  <si>
    <t>21G  :877002:9P:------:--</t>
  </si>
  <si>
    <t>21:0647:000001</t>
  </si>
  <si>
    <t>21G  :877003:00:------:--</t>
  </si>
  <si>
    <t>21:0647:000002</t>
  </si>
  <si>
    <t>21:0199:000001</t>
  </si>
  <si>
    <t>21:0199:000001:0003:0001:00</t>
  </si>
  <si>
    <t>21G  :877004:00:------:--</t>
  </si>
  <si>
    <t>21:0647:000003</t>
  </si>
  <si>
    <t>21:0199:000002</t>
  </si>
  <si>
    <t>21:0199:000002:0003:0001:00</t>
  </si>
  <si>
    <t>21G  :877005:00:------:--</t>
  </si>
  <si>
    <t>21:0647:000004</t>
  </si>
  <si>
    <t>21:0199:000003</t>
  </si>
  <si>
    <t>21:0199:000003:0003:0001:00</t>
  </si>
  <si>
    <t>21G  :877006:00:------:--</t>
  </si>
  <si>
    <t>21:0647:000005</t>
  </si>
  <si>
    <t>21:0199:000004</t>
  </si>
  <si>
    <t>21:0199:000004:0003:0001:00</t>
  </si>
  <si>
    <t>21G  :877007:10:------:--</t>
  </si>
  <si>
    <t>21:0647:000006</t>
  </si>
  <si>
    <t>21:0199:000005</t>
  </si>
  <si>
    <t>21:0199:000005:0003:0001:00</t>
  </si>
  <si>
    <t>21G  :877008:20:877007:10</t>
  </si>
  <si>
    <t>21:0647:000007</t>
  </si>
  <si>
    <t>21:0199:000005:0004:0001:00</t>
  </si>
  <si>
    <t>21G  :877009:00:------:--</t>
  </si>
  <si>
    <t>21:0647:000008</t>
  </si>
  <si>
    <t>21:0199:000006</t>
  </si>
  <si>
    <t>21:0199:000006:0003:0001:00</t>
  </si>
  <si>
    <t>21G  :877010:00:------:--</t>
  </si>
  <si>
    <t>21:0647:000009</t>
  </si>
  <si>
    <t>21:0199:000007</t>
  </si>
  <si>
    <t>21:0199:000007:0003:0001:00</t>
  </si>
  <si>
    <t>21G  :877011:00:------:--</t>
  </si>
  <si>
    <t>21:0647:000010</t>
  </si>
  <si>
    <t>21:0199:000008</t>
  </si>
  <si>
    <t>21:0199:000008:0003:0001:00</t>
  </si>
  <si>
    <t>21G  :877012:00:------:--</t>
  </si>
  <si>
    <t>21:0647:000011</t>
  </si>
  <si>
    <t>21:0199:000009</t>
  </si>
  <si>
    <t>21:0199:000009:0003:0001:00</t>
  </si>
  <si>
    <t>21G  :877013:00:------:--</t>
  </si>
  <si>
    <t>21:0647:000012</t>
  </si>
  <si>
    <t>21:0199:000010</t>
  </si>
  <si>
    <t>21:0199:000010:0003:0001:00</t>
  </si>
  <si>
    <t>21G  :877014:00:------:--</t>
  </si>
  <si>
    <t>21:0647:000013</t>
  </si>
  <si>
    <t>21:0199:000011</t>
  </si>
  <si>
    <t>21:0199:000011:0003:0001:00</t>
  </si>
  <si>
    <t>21G  :877015:00:------:--</t>
  </si>
  <si>
    <t>21:0647:000014</t>
  </si>
  <si>
    <t>21:0199:000012</t>
  </si>
  <si>
    <t>21:0199:000012:0003:0001:00</t>
  </si>
  <si>
    <t>21G  :877016:00:------:--</t>
  </si>
  <si>
    <t>21:0647:000015</t>
  </si>
  <si>
    <t>21:0199:000013</t>
  </si>
  <si>
    <t>21:0199:000013:0003:0001:00</t>
  </si>
  <si>
    <t>21G  :877017:00:------:--</t>
  </si>
  <si>
    <t>21:0647:000016</t>
  </si>
  <si>
    <t>21:0199:000014</t>
  </si>
  <si>
    <t>21:0199:000014:0003:0001:00</t>
  </si>
  <si>
    <t>21G  :877023:10:------:--</t>
  </si>
  <si>
    <t>21:0647:000017</t>
  </si>
  <si>
    <t>21:0199:000015</t>
  </si>
  <si>
    <t>21:0199:000015:0003:0001:00</t>
  </si>
  <si>
    <t>21G  :877024:20:877023:10</t>
  </si>
  <si>
    <t>21:0647:000018</t>
  </si>
  <si>
    <t>21:0199:000015:0004:0001:00</t>
  </si>
  <si>
    <t>21G  :877025:00:------:--</t>
  </si>
  <si>
    <t>21:0647:000019</t>
  </si>
  <si>
    <t>21:0199:000016</t>
  </si>
  <si>
    <t>21:0199:000016:0003:0001:00</t>
  </si>
  <si>
    <t>21G  :877026:00:------:--</t>
  </si>
  <si>
    <t>21:0647:000020</t>
  </si>
  <si>
    <t>21:0199:000017</t>
  </si>
  <si>
    <t>21:0199:000017:0003:0001:00</t>
  </si>
  <si>
    <t>21G  :877027:00:------:--</t>
  </si>
  <si>
    <t>21:0647:000021</t>
  </si>
  <si>
    <t>21:0199:000018</t>
  </si>
  <si>
    <t>21:0199:000018:0003:0001:00</t>
  </si>
  <si>
    <t>21G  :877028:00:------:--</t>
  </si>
  <si>
    <t>21:0647:000022</t>
  </si>
  <si>
    <t>21:0199:000019</t>
  </si>
  <si>
    <t>21:0199:000019:0003:0001:00</t>
  </si>
  <si>
    <t>21G  :877029:00:------:--</t>
  </si>
  <si>
    <t>21:0647:000023</t>
  </si>
  <si>
    <t>21:0199:000020</t>
  </si>
  <si>
    <t>21:0199:000020:0003:0001:00</t>
  </si>
  <si>
    <t>21G  :877030:00:------:--</t>
  </si>
  <si>
    <t>21:0647:000024</t>
  </si>
  <si>
    <t>21:0199:000021</t>
  </si>
  <si>
    <t>21:0199:000021:0003:0001:00</t>
  </si>
  <si>
    <t>21G  :877031:00:------:--</t>
  </si>
  <si>
    <t>21:0647:000025</t>
  </si>
  <si>
    <t>21:0199:000022</t>
  </si>
  <si>
    <t>21:0199:000022:0003:0001:00</t>
  </si>
  <si>
    <t>21G  :877032:00:------:--</t>
  </si>
  <si>
    <t>21:0647:000026</t>
  </si>
  <si>
    <t>21:0199:000023</t>
  </si>
  <si>
    <t>21:0199:000023:0003:0001:00</t>
  </si>
  <si>
    <t>21G  :877033:00:------:--</t>
  </si>
  <si>
    <t>21:0647:000027</t>
  </si>
  <si>
    <t>21:0199:000024</t>
  </si>
  <si>
    <t>21:0199:000024:0003:0001:00</t>
  </si>
  <si>
    <t>21G  :877034:00:------:--</t>
  </si>
  <si>
    <t>21:0647:000028</t>
  </si>
  <si>
    <t>21:0199:000025</t>
  </si>
  <si>
    <t>21:0199:000025:0003:0001:00</t>
  </si>
  <si>
    <t>21G  :877035:00:------:--</t>
  </si>
  <si>
    <t>21:0647:000029</t>
  </si>
  <si>
    <t>21:0199:000026</t>
  </si>
  <si>
    <t>21:0199:000026:0003:0001:00</t>
  </si>
  <si>
    <t>21G  :877036:00:------:--</t>
  </si>
  <si>
    <t>21:0647:000030</t>
  </si>
  <si>
    <t>21:0199:000027</t>
  </si>
  <si>
    <t>21:0199:000027:0003:0001:00</t>
  </si>
  <si>
    <t>21G  :877037:00:------:--</t>
  </si>
  <si>
    <t>21:0647:000031</t>
  </si>
  <si>
    <t>21:0199:000028</t>
  </si>
  <si>
    <t>21:0199:000028:0003:0001:00</t>
  </si>
  <si>
    <t>21G  :877038:00:------:--</t>
  </si>
  <si>
    <t>21:0647:000032</t>
  </si>
  <si>
    <t>21:0199:000029</t>
  </si>
  <si>
    <t>21:0199:000029:0003:0001:00</t>
  </si>
  <si>
    <t>21G  :877039:9R:------:--</t>
  </si>
  <si>
    <t>21:0647:000033</t>
  </si>
  <si>
    <t>21G  :877040:00:------:--</t>
  </si>
  <si>
    <t>21:0647:000034</t>
  </si>
  <si>
    <t>21:0199:000030</t>
  </si>
  <si>
    <t>21:0199:000030:0003:0001:00</t>
  </si>
  <si>
    <t>21G  :877042:00:------:--</t>
  </si>
  <si>
    <t>21:0647:000035</t>
  </si>
  <si>
    <t>21:0199:000031</t>
  </si>
  <si>
    <t>21:0199:000031:0003:0001:00</t>
  </si>
  <si>
    <t>21G  :877043:10:------:--</t>
  </si>
  <si>
    <t>21:0647:000036</t>
  </si>
  <si>
    <t>21:0199:000032</t>
  </si>
  <si>
    <t>21:0199:000032:0003:0001:00</t>
  </si>
  <si>
    <t>21G  :877044:20:877043:10</t>
  </si>
  <si>
    <t>21:0647:000037</t>
  </si>
  <si>
    <t>21:0199:000032:0004:0001:00</t>
  </si>
  <si>
    <t>21G  :877045:00:------:--</t>
  </si>
  <si>
    <t>21:0647:000038</t>
  </si>
  <si>
    <t>21:0199:000033</t>
  </si>
  <si>
    <t>21:0199:000033:0003:0001:00</t>
  </si>
  <si>
    <t>21G  :877046:00:------:--</t>
  </si>
  <si>
    <t>21:0647:000039</t>
  </si>
  <si>
    <t>21:0199:000034</t>
  </si>
  <si>
    <t>21:0199:000034:0003:0001:00</t>
  </si>
  <si>
    <t>21G  :877047:00:------:--</t>
  </si>
  <si>
    <t>21:0647:000040</t>
  </si>
  <si>
    <t>21:0199:000035</t>
  </si>
  <si>
    <t>21:0199:000035:0003:0001:00</t>
  </si>
  <si>
    <t>21G  :877048:00:------:--</t>
  </si>
  <si>
    <t>21:0647:000041</t>
  </si>
  <si>
    <t>21:0199:000036</t>
  </si>
  <si>
    <t>21:0199:000036:0003:0001:00</t>
  </si>
  <si>
    <t>21G  :877049:00:------:--</t>
  </si>
  <si>
    <t>21:0647:000042</t>
  </si>
  <si>
    <t>21:0199:000037</t>
  </si>
  <si>
    <t>21:0199:000037:0003:0001:00</t>
  </si>
  <si>
    <t>21G  :877050:00:------:--</t>
  </si>
  <si>
    <t>21:0647:000043</t>
  </si>
  <si>
    <t>21:0199:000038</t>
  </si>
  <si>
    <t>21:0199:000038:0003:0001:00</t>
  </si>
  <si>
    <t>21G  :877051:00:------:--</t>
  </si>
  <si>
    <t>21:0647:000044</t>
  </si>
  <si>
    <t>21:0199:000039</t>
  </si>
  <si>
    <t>21:0199:000039:0003:0001:00</t>
  </si>
  <si>
    <t>21G  :877052:9M:------:--</t>
  </si>
  <si>
    <t>21:0647:000045</t>
  </si>
  <si>
    <t>21G  :877053:00:------:--</t>
  </si>
  <si>
    <t>21:0647:000046</t>
  </si>
  <si>
    <t>21:0199:000040</t>
  </si>
  <si>
    <t>21:0199:000040:0003:0001:00</t>
  </si>
  <si>
    <t>21G  :877054:00:------:--</t>
  </si>
  <si>
    <t>21:0647:000047</t>
  </si>
  <si>
    <t>21:0199:000041</t>
  </si>
  <si>
    <t>21:0199:000041:0003:0001:00</t>
  </si>
  <si>
    <t>21G  :877055:00:------:--</t>
  </si>
  <si>
    <t>21:0647:000048</t>
  </si>
  <si>
    <t>21:0199:000042</t>
  </si>
  <si>
    <t>21:0199:000042:0003:0001:00</t>
  </si>
  <si>
    <t>21G  :877056:00:------:--</t>
  </si>
  <si>
    <t>21:0647:000049</t>
  </si>
  <si>
    <t>21:0199:000043</t>
  </si>
  <si>
    <t>21:0199:000043:0003:0001:00</t>
  </si>
  <si>
    <t>21G  :877057:00:------:--</t>
  </si>
  <si>
    <t>21:0647:000050</t>
  </si>
  <si>
    <t>21:0199:000044</t>
  </si>
  <si>
    <t>21:0199:000044:0003:0001:00</t>
  </si>
  <si>
    <t>21G  :877058:00:------:--</t>
  </si>
  <si>
    <t>21:0647:000051</t>
  </si>
  <si>
    <t>21:0199:000045</t>
  </si>
  <si>
    <t>21:0199:000045:0003:0001:00</t>
  </si>
  <si>
    <t>21G  :877059:00:------:--</t>
  </si>
  <si>
    <t>21:0647:000052</t>
  </si>
  <si>
    <t>21:0199:000046</t>
  </si>
  <si>
    <t>21:0199:000046:0003:0001:00</t>
  </si>
  <si>
    <t>21G  :877060:00:------:--</t>
  </si>
  <si>
    <t>21:0647:000053</t>
  </si>
  <si>
    <t>21:0199:000047</t>
  </si>
  <si>
    <t>21:0199:000047:0003:0001:00</t>
  </si>
  <si>
    <t>21G  :877062:00:------:--</t>
  </si>
  <si>
    <t>21:0647:000054</t>
  </si>
  <si>
    <t>21:0199:000048</t>
  </si>
  <si>
    <t>21:0199:000048:0003:0001:00</t>
  </si>
  <si>
    <t>21G  :877063:00:------:--</t>
  </si>
  <si>
    <t>21:0647:000055</t>
  </si>
  <si>
    <t>21:0199:000049</t>
  </si>
  <si>
    <t>21:0199:000049:0003:0001:00</t>
  </si>
  <si>
    <t>21G  :877064:00:------:--</t>
  </si>
  <si>
    <t>21:0647:000056</t>
  </si>
  <si>
    <t>21:0199:000050</t>
  </si>
  <si>
    <t>21:0199:000050:0003:0001:00</t>
  </si>
  <si>
    <t>21G  :877065:10:------:--</t>
  </si>
  <si>
    <t>21:0647:000057</t>
  </si>
  <si>
    <t>21:0199:000051</t>
  </si>
  <si>
    <t>21:0199:000051:0003:0001:00</t>
  </si>
  <si>
    <t>21G  :877066:20:877065:10</t>
  </si>
  <si>
    <t>21:0647:000058</t>
  </si>
  <si>
    <t>21:0199:000051:0004:0001:00</t>
  </si>
  <si>
    <t>21G  :877067:00:------:--</t>
  </si>
  <si>
    <t>21:0647:000059</t>
  </si>
  <si>
    <t>21:0199:000052</t>
  </si>
  <si>
    <t>21:0199:000052:0003:0001:00</t>
  </si>
  <si>
    <t>21G  :877068:00:------:--</t>
  </si>
  <si>
    <t>21:0647:000060</t>
  </si>
  <si>
    <t>21:0199:000053</t>
  </si>
  <si>
    <t>21:0199:000053:0003:0001:00</t>
  </si>
  <si>
    <t>21G  :877069:00:------:--</t>
  </si>
  <si>
    <t>21:0647:000061</t>
  </si>
  <si>
    <t>21:0199:000054</t>
  </si>
  <si>
    <t>21:0199:000054:0003:0001:00</t>
  </si>
  <si>
    <t>21G  :877070:00:------:--</t>
  </si>
  <si>
    <t>21:0647:000062</t>
  </si>
  <si>
    <t>21:0199:000055</t>
  </si>
  <si>
    <t>21:0199:000055:0003:0001:00</t>
  </si>
  <si>
    <t>21G  :877071:9R:------:--</t>
  </si>
  <si>
    <t>21:0647:000063</t>
  </si>
  <si>
    <t>21G  :877072:00:------:--</t>
  </si>
  <si>
    <t>21:0647:000064</t>
  </si>
  <si>
    <t>21:0199:000056</t>
  </si>
  <si>
    <t>21:0199:000056:0003:0001:00</t>
  </si>
  <si>
    <t>21G  :877073:00:------:--</t>
  </si>
  <si>
    <t>21:0647:000065</t>
  </si>
  <si>
    <t>21:0199:000057</t>
  </si>
  <si>
    <t>21:0199:000057:0003:0001:00</t>
  </si>
  <si>
    <t>21G  :877074:00:------:--</t>
  </si>
  <si>
    <t>21:0647:000066</t>
  </si>
  <si>
    <t>21:0199:000058</t>
  </si>
  <si>
    <t>21:0199:000058:0003:0001:00</t>
  </si>
  <si>
    <t>21G  :877075:00:------:--</t>
  </si>
  <si>
    <t>21:0647:000067</t>
  </si>
  <si>
    <t>21:0199:000059</t>
  </si>
  <si>
    <t>21:0199:000059:0003:0001:00</t>
  </si>
  <si>
    <t>21G  :877076:00:------:--</t>
  </si>
  <si>
    <t>21:0647:000068</t>
  </si>
  <si>
    <t>21:0199:000060</t>
  </si>
  <si>
    <t>21:0199:000060:0003:0001:00</t>
  </si>
  <si>
    <t>21G  :877077:00:------:--</t>
  </si>
  <si>
    <t>21:0647:000069</t>
  </si>
  <si>
    <t>21:0199:000061</t>
  </si>
  <si>
    <t>21:0199:000061:0003:0001:00</t>
  </si>
  <si>
    <t>21G  :877078:00:------:--</t>
  </si>
  <si>
    <t>21:0647:000070</t>
  </si>
  <si>
    <t>21:0199:000062</t>
  </si>
  <si>
    <t>21:0199:000062:0003:0001:00</t>
  </si>
  <si>
    <t>21G  :877079:00:------:--</t>
  </si>
  <si>
    <t>21:0647:000071</t>
  </si>
  <si>
    <t>21:0199:000063</t>
  </si>
  <si>
    <t>21:0199:000063:0003:0001:00</t>
  </si>
  <si>
    <t>21G  :877080:00:------:--</t>
  </si>
  <si>
    <t>21:0647:000072</t>
  </si>
  <si>
    <t>21:0199:000064</t>
  </si>
  <si>
    <t>21:0199:000064:0003:0001:00</t>
  </si>
  <si>
    <t>21G  :877082:00:------:--</t>
  </si>
  <si>
    <t>21:0647:000073</t>
  </si>
  <si>
    <t>21:0199:000065</t>
  </si>
  <si>
    <t>21:0199:000065:0003:0001:00</t>
  </si>
  <si>
    <t>21G  :877083:00:------:--</t>
  </si>
  <si>
    <t>21:0647:000074</t>
  </si>
  <si>
    <t>21:0199:000066</t>
  </si>
  <si>
    <t>21:0199:000066:0003:0001:00</t>
  </si>
  <si>
    <t>21G  :877084:9P:------:--</t>
  </si>
  <si>
    <t>21:0647:000075</t>
  </si>
  <si>
    <t>21G  :877085:00:------:--</t>
  </si>
  <si>
    <t>21:0647:000076</t>
  </si>
  <si>
    <t>21:0199:000067</t>
  </si>
  <si>
    <t>21:0199:000067:0003:0001:00</t>
  </si>
  <si>
    <t>21G  :877086:00:------:--</t>
  </si>
  <si>
    <t>21:0647:000077</t>
  </si>
  <si>
    <t>21:0199:000068</t>
  </si>
  <si>
    <t>21:0199:000068:0003:0001:00</t>
  </si>
  <si>
    <t>21G  :877087:00:------:--</t>
  </si>
  <si>
    <t>21:0647:000078</t>
  </si>
  <si>
    <t>21:0199:000069</t>
  </si>
  <si>
    <t>21:0199:000069:0003:0001:00</t>
  </si>
  <si>
    <t>21G  :877088:00:------:--</t>
  </si>
  <si>
    <t>21:0647:000079</t>
  </si>
  <si>
    <t>21:0199:000070</t>
  </si>
  <si>
    <t>21:0199:000070:0003:0001:00</t>
  </si>
  <si>
    <t>21G  :877089:10:------:--</t>
  </si>
  <si>
    <t>21:0647:000080</t>
  </si>
  <si>
    <t>21:0199:000071</t>
  </si>
  <si>
    <t>21:0199:000071:0003:0001:00</t>
  </si>
  <si>
    <t>21G  :877090:20:877089:10</t>
  </si>
  <si>
    <t>21:0647:000081</t>
  </si>
  <si>
    <t>21:0199:000071:0004:0001:00</t>
  </si>
  <si>
    <t>21G  :877091:00:------:--</t>
  </si>
  <si>
    <t>21:0647:000082</t>
  </si>
  <si>
    <t>21:0199:000072</t>
  </si>
  <si>
    <t>21:0199:000072:0003:0001:00</t>
  </si>
  <si>
    <t>21G  :877092:00:------:--</t>
  </si>
  <si>
    <t>21:0647:000083</t>
  </si>
  <si>
    <t>21:0199:000073</t>
  </si>
  <si>
    <t>21:0199:000073:0003:0001:00</t>
  </si>
  <si>
    <t>21G  :877093:00:------:--</t>
  </si>
  <si>
    <t>21:0647:000084</t>
  </si>
  <si>
    <t>21:0199:000074</t>
  </si>
  <si>
    <t>21:0199:000074:0003:0001:00</t>
  </si>
  <si>
    <t>21G  :877094:00:------:--</t>
  </si>
  <si>
    <t>21:0647:000085</t>
  </si>
  <si>
    <t>21:0199:000075</t>
  </si>
  <si>
    <t>21:0199:000075:0003:0001:00</t>
  </si>
  <si>
    <t>21G  :877095:00:------:--</t>
  </si>
  <si>
    <t>21:0647:000086</t>
  </si>
  <si>
    <t>21:0199:000076</t>
  </si>
  <si>
    <t>21:0199:000076:0003:0001:00</t>
  </si>
  <si>
    <t>21G  :877096:00:------:--</t>
  </si>
  <si>
    <t>21:0647:000087</t>
  </si>
  <si>
    <t>21:0199:000077</t>
  </si>
  <si>
    <t>21:0199:000077:0003:0001:00</t>
  </si>
  <si>
    <t>21G  :877097:00:------:--</t>
  </si>
  <si>
    <t>21:0647:000088</t>
  </si>
  <si>
    <t>21:0199:000078</t>
  </si>
  <si>
    <t>21:0199:000078:0003:0001:00</t>
  </si>
  <si>
    <t>21G  :877098:00:------:--</t>
  </si>
  <si>
    <t>21:0647:000089</t>
  </si>
  <si>
    <t>21:0199:000079</t>
  </si>
  <si>
    <t>21:0199:000079:0003:0001:00</t>
  </si>
  <si>
    <t>21G  :877099:00:------:--</t>
  </si>
  <si>
    <t>21:0647:000090</t>
  </si>
  <si>
    <t>21:0199:000080</t>
  </si>
  <si>
    <t>21:0199:000080:0003:0001:00</t>
  </si>
  <si>
    <t>21G  :877100:00:------:--</t>
  </si>
  <si>
    <t>21:0647:000091</t>
  </si>
  <si>
    <t>21:0199:000081</t>
  </si>
  <si>
    <t>21:0199:000081:0003:0001:00</t>
  </si>
  <si>
    <t>21G  :877102:00:------:--</t>
  </si>
  <si>
    <t>21:0647:000092</t>
  </si>
  <si>
    <t>21:0199:000082</t>
  </si>
  <si>
    <t>21:0199:000082:0003:0001:00</t>
  </si>
  <si>
    <t>21G  :877103:00:------:--</t>
  </si>
  <si>
    <t>21:0647:000093</t>
  </si>
  <si>
    <t>21:0199:000083</t>
  </si>
  <si>
    <t>21:0199:000083:0003:0001:00</t>
  </si>
  <si>
    <t>21G  :877104:9M:------:--</t>
  </si>
  <si>
    <t>21:0647:000094</t>
  </si>
  <si>
    <t>21G  :877105:00:------:--</t>
  </si>
  <si>
    <t>21:0647:000095</t>
  </si>
  <si>
    <t>21:0199:000084</t>
  </si>
  <si>
    <t>21:0199:000084:0003:0001:00</t>
  </si>
  <si>
    <t>21G  :877106:00:------:--</t>
  </si>
  <si>
    <t>21:0647:000096</t>
  </si>
  <si>
    <t>21:0199:000085</t>
  </si>
  <si>
    <t>21:0199:000085:0003:0001:00</t>
  </si>
  <si>
    <t>21G  :877107:00:------:--</t>
  </si>
  <si>
    <t>21:0647:000097</t>
  </si>
  <si>
    <t>21:0199:000086</t>
  </si>
  <si>
    <t>21:0199:000086:0003:0001:00</t>
  </si>
  <si>
    <t>21G  :877108:00:------:--</t>
  </si>
  <si>
    <t>21:0647:000098</t>
  </si>
  <si>
    <t>21:0199:000087</t>
  </si>
  <si>
    <t>21:0199:000087:0003:0001:00</t>
  </si>
  <si>
    <t>21G  :877109:00:------:--</t>
  </si>
  <si>
    <t>21:0647:000099</t>
  </si>
  <si>
    <t>21:0199:000088</t>
  </si>
  <si>
    <t>21:0199:000088:0003:0001:00</t>
  </si>
  <si>
    <t>21G  :877110:10:------:--</t>
  </si>
  <si>
    <t>21:0647:000100</t>
  </si>
  <si>
    <t>21:0199:000089</t>
  </si>
  <si>
    <t>21:0199:000089:0003:0001:00</t>
  </si>
  <si>
    <t>21G  :877111:20:877110:10</t>
  </si>
  <si>
    <t>21:0647:000101</t>
  </si>
  <si>
    <t>21:0199:000089:0004:0001:00</t>
  </si>
  <si>
    <t>21G  :877112:00:------:--</t>
  </si>
  <si>
    <t>21:0647:000102</t>
  </si>
  <si>
    <t>21:0199:000090</t>
  </si>
  <si>
    <t>21:0199:000090:0003:0001:00</t>
  </si>
  <si>
    <t>21G  :877113:00:------:--</t>
  </si>
  <si>
    <t>21:0647:000103</t>
  </si>
  <si>
    <t>21:0199:000091</t>
  </si>
  <si>
    <t>21:0199:000091:0003:0001:00</t>
  </si>
  <si>
    <t>21G  :877114:00:------:--</t>
  </si>
  <si>
    <t>21:0647:000104</t>
  </si>
  <si>
    <t>21:0199:000092</t>
  </si>
  <si>
    <t>21:0199:000092:0003:0001:00</t>
  </si>
  <si>
    <t>21G  :877115:00:------:--</t>
  </si>
  <si>
    <t>21:0647:000105</t>
  </si>
  <si>
    <t>21:0199:000093</t>
  </si>
  <si>
    <t>21:0199:000093:0003:0001:00</t>
  </si>
  <si>
    <t>21G  :877116:00:------:--</t>
  </si>
  <si>
    <t>21:0647:000106</t>
  </si>
  <si>
    <t>21:0199:000094</t>
  </si>
  <si>
    <t>21:0199:000094:0003:0001:00</t>
  </si>
  <si>
    <t>21G  :877117:00:------:--</t>
  </si>
  <si>
    <t>21:0647:000107</t>
  </si>
  <si>
    <t>21:0199:000095</t>
  </si>
  <si>
    <t>21:0199:000095:0003:0001:00</t>
  </si>
  <si>
    <t>21G  :877118:00:------:--</t>
  </si>
  <si>
    <t>21:0647:000108</t>
  </si>
  <si>
    <t>21:0199:000096</t>
  </si>
  <si>
    <t>21:0199:000096:0003:0001:00</t>
  </si>
  <si>
    <t>21G  :877119:00:------:--</t>
  </si>
  <si>
    <t>21:0647:000109</t>
  </si>
  <si>
    <t>21:0199:000097</t>
  </si>
  <si>
    <t>21:0199:000097:0003:0001:00</t>
  </si>
  <si>
    <t>21G  :877120:00:------:--</t>
  </si>
  <si>
    <t>21:0647:000110</t>
  </si>
  <si>
    <t>21:0199:000098</t>
  </si>
  <si>
    <t>21:0199:000098:0003:0001:00</t>
  </si>
  <si>
    <t>21G  :877122:00:------:--</t>
  </si>
  <si>
    <t>21:0647:000111</t>
  </si>
  <si>
    <t>21:0199:000099</t>
  </si>
  <si>
    <t>21:0199:000099:0003:0001:00</t>
  </si>
  <si>
    <t>21G  :877123:10:------:--</t>
  </si>
  <si>
    <t>21:0647:000112</t>
  </si>
  <si>
    <t>21:0199:000100</t>
  </si>
  <si>
    <t>21:0199:000100:0003:0001:00</t>
  </si>
  <si>
    <t>21G  :877124:20:877123:10</t>
  </si>
  <si>
    <t>21:0647:000113</t>
  </si>
  <si>
    <t>21:0199:000100:0004:0001:00</t>
  </si>
  <si>
    <t>21G  :877125:00:------:--</t>
  </si>
  <si>
    <t>21:0647:000114</t>
  </si>
  <si>
    <t>21:0199:000101</t>
  </si>
  <si>
    <t>21:0199:000101:0003:0001:00</t>
  </si>
  <si>
    <t>21G  :877126:00:------:--</t>
  </si>
  <si>
    <t>21:0647:000115</t>
  </si>
  <si>
    <t>21:0199:000102</t>
  </si>
  <si>
    <t>21:0199:000102:0003:0001:00</t>
  </si>
  <si>
    <t>21G  :877127:00:------:--</t>
  </si>
  <si>
    <t>21:0647:000116</t>
  </si>
  <si>
    <t>21:0199:000103</t>
  </si>
  <si>
    <t>21:0199:000103:0003:0001:00</t>
  </si>
  <si>
    <t>21G  :877128:00:------:--</t>
  </si>
  <si>
    <t>21:0647:000117</t>
  </si>
  <si>
    <t>21:0199:000104</t>
  </si>
  <si>
    <t>21:0199:000104:0003:0001:00</t>
  </si>
  <si>
    <t>21G  :877129:00:------:--</t>
  </si>
  <si>
    <t>21:0647:000118</t>
  </si>
  <si>
    <t>21:0199:000105</t>
  </si>
  <si>
    <t>21:0199:000105:0003:0001:00</t>
  </si>
  <si>
    <t>21G  :877130:00:------:--</t>
  </si>
  <si>
    <t>21:0647:000119</t>
  </si>
  <si>
    <t>21:0199:000106</t>
  </si>
  <si>
    <t>21:0199:000106:0003:0001:00</t>
  </si>
  <si>
    <t>21G  :877131:00:------:--</t>
  </si>
  <si>
    <t>21:0647:000120</t>
  </si>
  <si>
    <t>21:0199:000107</t>
  </si>
  <si>
    <t>21:0199:000107:0003:0001:00</t>
  </si>
  <si>
    <t>21G  :877132:00:------:--</t>
  </si>
  <si>
    <t>21:0647:000121</t>
  </si>
  <si>
    <t>21:0199:000108</t>
  </si>
  <si>
    <t>21:0199:000108:0003:0001:00</t>
  </si>
  <si>
    <t>21G  :877133:00:------:--</t>
  </si>
  <si>
    <t>21:0647:000122</t>
  </si>
  <si>
    <t>21:0199:000109</t>
  </si>
  <si>
    <t>21:0199:000109:0003:0001:00</t>
  </si>
  <si>
    <t>21G  :877134:00:------:--</t>
  </si>
  <si>
    <t>21:0647:000123</t>
  </si>
  <si>
    <t>21:0199:000110</t>
  </si>
  <si>
    <t>21:0199:000110:0003:0001:00</t>
  </si>
  <si>
    <t>21G  :877135:9P:------:--</t>
  </si>
  <si>
    <t>21:0647:000124</t>
  </si>
  <si>
    <t>21G  :877136:00:------:--</t>
  </si>
  <si>
    <t>21:0647:000125</t>
  </si>
  <si>
    <t>21:0199:000111</t>
  </si>
  <si>
    <t>21:0199:000111:0003:0001:00</t>
  </si>
  <si>
    <t>21G  :877137:00:------:--</t>
  </si>
  <si>
    <t>21:0647:000126</t>
  </si>
  <si>
    <t>21:0199:000112</t>
  </si>
  <si>
    <t>21:0199:000112:0003:0001:00</t>
  </si>
  <si>
    <t>21G  :877138:00:------:--</t>
  </si>
  <si>
    <t>21:0647:000127</t>
  </si>
  <si>
    <t>21:0199:000113</t>
  </si>
  <si>
    <t>21:0199:000113:0003:0001:00</t>
  </si>
  <si>
    <t>21G  :877139:00:------:--</t>
  </si>
  <si>
    <t>21:0647:000128</t>
  </si>
  <si>
    <t>21:0199:000114</t>
  </si>
  <si>
    <t>21:0199:000114:0003:0001:00</t>
  </si>
  <si>
    <t>21G  :877140:00:------:--</t>
  </si>
  <si>
    <t>21:0647:000129</t>
  </si>
  <si>
    <t>21:0199:000115</t>
  </si>
  <si>
    <t>21:0199:000115:0003:0001:00</t>
  </si>
  <si>
    <t>21G  :877142:00:------:--</t>
  </si>
  <si>
    <t>21:0647:000130</t>
  </si>
  <si>
    <t>21:0199:000116</t>
  </si>
  <si>
    <t>21:0199:000116:0003:0001:00</t>
  </si>
  <si>
    <t>21G  :877143:10:------:--</t>
  </si>
  <si>
    <t>21:0647:000131</t>
  </si>
  <si>
    <t>21:0199:000117</t>
  </si>
  <si>
    <t>21:0199:000117:0003:0001:00</t>
  </si>
  <si>
    <t>21G  :877144:20:877143:10</t>
  </si>
  <si>
    <t>21:0647:000132</t>
  </si>
  <si>
    <t>21:0199:000117:0004:0001:00</t>
  </si>
  <si>
    <t>21G  :877145:00:------:--</t>
  </si>
  <si>
    <t>21:0647:000133</t>
  </si>
  <si>
    <t>21:0199:000118</t>
  </si>
  <si>
    <t>21:0199:000118:0003:0001:00</t>
  </si>
  <si>
    <t>21G  :877146:00:------:--</t>
  </si>
  <si>
    <t>21:0647:000134</t>
  </si>
  <si>
    <t>21:0199:000119</t>
  </si>
  <si>
    <t>21:0199:000119:0003:0001:00</t>
  </si>
  <si>
    <t>21G  :877147:00:------:--</t>
  </si>
  <si>
    <t>21:0647:000135</t>
  </si>
  <si>
    <t>21:0199:000120</t>
  </si>
  <si>
    <t>21:0199:000120:0003:0001:00</t>
  </si>
  <si>
    <t>21G  :877148:00:------:--</t>
  </si>
  <si>
    <t>21:0647:000136</t>
  </si>
  <si>
    <t>21:0199:000121</t>
  </si>
  <si>
    <t>21:0199:000121:0003:0001:00</t>
  </si>
  <si>
    <t>21G  :877149:00:------:--</t>
  </si>
  <si>
    <t>21:0647:000137</t>
  </si>
  <si>
    <t>21:0199:000122</t>
  </si>
  <si>
    <t>21:0199:000122:0003:0001:00</t>
  </si>
  <si>
    <t>21G  :877150:00:------:--</t>
  </si>
  <si>
    <t>21:0647:000138</t>
  </si>
  <si>
    <t>21:0199:000123</t>
  </si>
  <si>
    <t>21:0199:000123:0003:0001:00</t>
  </si>
  <si>
    <t>21G  :877151:00:------:--</t>
  </si>
  <si>
    <t>21:0647:000139</t>
  </si>
  <si>
    <t>21:0199:000124</t>
  </si>
  <si>
    <t>21:0199:000124:0003:0001:00</t>
  </si>
  <si>
    <t>21G  :877152:00:------:--</t>
  </si>
  <si>
    <t>21:0647:000140</t>
  </si>
  <si>
    <t>21:0199:000125</t>
  </si>
  <si>
    <t>21:0199:000125:0003:0001:00</t>
  </si>
  <si>
    <t>21G  :877153:9P:------:--</t>
  </si>
  <si>
    <t>21:0647:000141</t>
  </si>
  <si>
    <t>21G  :877154:00:------:--</t>
  </si>
  <si>
    <t>21:0647:000142</t>
  </si>
  <si>
    <t>21:0199:000126</t>
  </si>
  <si>
    <t>21:0199:000126:0003:0001:00</t>
  </si>
  <si>
    <t>21G  :877155:00:------:--</t>
  </si>
  <si>
    <t>21:0647:000143</t>
  </si>
  <si>
    <t>21:0199:000127</t>
  </si>
  <si>
    <t>21:0199:000127:0003:0001:00</t>
  </si>
  <si>
    <t>21G  :877156:00:------:--</t>
  </si>
  <si>
    <t>21:0647:000144</t>
  </si>
  <si>
    <t>21:0199:000128</t>
  </si>
  <si>
    <t>21:0199:000128:0003:0001:00</t>
  </si>
  <si>
    <t>21G  :877157:00:------:--</t>
  </si>
  <si>
    <t>21:0647:000145</t>
  </si>
  <si>
    <t>21:0199:000129</t>
  </si>
  <si>
    <t>21:0199:000129:0003:0001:00</t>
  </si>
  <si>
    <t>21G  :877158:00:------:--</t>
  </si>
  <si>
    <t>21:0647:000146</t>
  </si>
  <si>
    <t>21:0199:000130</t>
  </si>
  <si>
    <t>21:0199:000130:0003:0001:00</t>
  </si>
  <si>
    <t>21G  :877159:00:------:--</t>
  </si>
  <si>
    <t>21:0647:000147</t>
  </si>
  <si>
    <t>21:0199:000131</t>
  </si>
  <si>
    <t>21:0199:000131:0003:0001:00</t>
  </si>
  <si>
    <t>21G  :877160:00:------:--</t>
  </si>
  <si>
    <t>21:0647:000148</t>
  </si>
  <si>
    <t>21:0199:000132</t>
  </si>
  <si>
    <t>21:0199:000132:0003:0001:00</t>
  </si>
  <si>
    <t>21G  :877162:9R:------:--</t>
  </si>
  <si>
    <t>21:0647:000149</t>
  </si>
  <si>
    <t>21G  :877163:00:------:--</t>
  </si>
  <si>
    <t>21:0647:000150</t>
  </si>
  <si>
    <t>21:0199:000133</t>
  </si>
  <si>
    <t>21:0199:000133:0003:0001:00</t>
  </si>
  <si>
    <t>21G  :877164:10:------:--</t>
  </si>
  <si>
    <t>21:0647:000151</t>
  </si>
  <si>
    <t>21:0199:000134</t>
  </si>
  <si>
    <t>21:0199:000134:0003:0001:00</t>
  </si>
  <si>
    <t>21G  :877165:20:877164:10</t>
  </si>
  <si>
    <t>21:0647:000152</t>
  </si>
  <si>
    <t>21:0199:000134:0004:0001:00</t>
  </si>
  <si>
    <t>21G  :877166:00:------:--</t>
  </si>
  <si>
    <t>21:0647:000153</t>
  </si>
  <si>
    <t>21:0199:000135</t>
  </si>
  <si>
    <t>21:0199:000135:0003:0001:00</t>
  </si>
  <si>
    <t>21G  :877167:00:------:--</t>
  </si>
  <si>
    <t>21:0647:000154</t>
  </si>
  <si>
    <t>21:0199:000136</t>
  </si>
  <si>
    <t>21:0199:000136:0003:0001:00</t>
  </si>
  <si>
    <t>21G  :877168:00:------:--</t>
  </si>
  <si>
    <t>21:0647:000155</t>
  </si>
  <si>
    <t>21:0199:000137</t>
  </si>
  <si>
    <t>21:0199:000137:0003:0001:00</t>
  </si>
  <si>
    <t>21G  :877169:00:------:--</t>
  </si>
  <si>
    <t>21:0647:000156</t>
  </si>
  <si>
    <t>21:0199:000138</t>
  </si>
  <si>
    <t>21:0199:000138:0003:0001:00</t>
  </si>
  <si>
    <t>21G  :877170:00:------:--</t>
  </si>
  <si>
    <t>21:0647:000157</t>
  </si>
  <si>
    <t>21:0199:000139</t>
  </si>
  <si>
    <t>21:0199:000139:0003:0001:00</t>
  </si>
  <si>
    <t>21G  :877171:00:------:--</t>
  </si>
  <si>
    <t>21:0647:000158</t>
  </si>
  <si>
    <t>21:0199:000140</t>
  </si>
  <si>
    <t>21:0199:000140:0003:0001:00</t>
  </si>
  <si>
    <t>21G  :877172:00:------:--</t>
  </si>
  <si>
    <t>21:0647:000159</t>
  </si>
  <si>
    <t>21:0199:000141</t>
  </si>
  <si>
    <t>21:0199:000141:0003:0001:00</t>
  </si>
  <si>
    <t>21G  :877173:00:------:--</t>
  </si>
  <si>
    <t>21:0647:000160</t>
  </si>
  <si>
    <t>21:0199:000142</t>
  </si>
  <si>
    <t>21:0199:000142:0003:0001:00</t>
  </si>
  <si>
    <t>21G  :877174:00:------:--</t>
  </si>
  <si>
    <t>21:0647:000161</t>
  </si>
  <si>
    <t>21:0199:000143</t>
  </si>
  <si>
    <t>21:0199:000143:0003:0001:00</t>
  </si>
  <si>
    <t>21G  :877175:00:------:--</t>
  </si>
  <si>
    <t>21:0647:000162</t>
  </si>
  <si>
    <t>21:0199:000144</t>
  </si>
  <si>
    <t>21:0199:000144:0003:0001:00</t>
  </si>
  <si>
    <t>21G  :877176:00:------:--</t>
  </si>
  <si>
    <t>21:0647:000163</t>
  </si>
  <si>
    <t>21:0199:000145</t>
  </si>
  <si>
    <t>21:0199:000145:0003:0001:00</t>
  </si>
  <si>
    <t>21G  :877177:00:------:--</t>
  </si>
  <si>
    <t>21:0647:000164</t>
  </si>
  <si>
    <t>21:0199:000146</t>
  </si>
  <si>
    <t>21:0199:000146:0003:0001:00</t>
  </si>
  <si>
    <t>21G  :877178:00:------:--</t>
  </si>
  <si>
    <t>21:0647:000165</t>
  </si>
  <si>
    <t>21:0199:000147</t>
  </si>
  <si>
    <t>21:0199:000147:0003:0001:00</t>
  </si>
  <si>
    <t>21G  :877179:00:------:--</t>
  </si>
  <si>
    <t>21:0647:000166</t>
  </si>
  <si>
    <t>21:0199:000148</t>
  </si>
  <si>
    <t>21:0199:000148:0003:0001:00</t>
  </si>
  <si>
    <t>21G  :877180:00:------:--</t>
  </si>
  <si>
    <t>21:0647:000167</t>
  </si>
  <si>
    <t>21:0199:000149</t>
  </si>
  <si>
    <t>21:0199:000149:0003:0001:00</t>
  </si>
  <si>
    <t>21G  :877182:00:------:--</t>
  </si>
  <si>
    <t>21:0647:000168</t>
  </si>
  <si>
    <t>21:0199:000150</t>
  </si>
  <si>
    <t>21:0199:000150:0003:0001:00</t>
  </si>
  <si>
    <t>21G  :877183:9M:------:--</t>
  </si>
  <si>
    <t>21:0647:000169</t>
  </si>
  <si>
    <t>21G  :877184:00:------:--</t>
  </si>
  <si>
    <t>21:0647:000170</t>
  </si>
  <si>
    <t>21:0199:000151</t>
  </si>
  <si>
    <t>21:0199:000151:0003:0001:00</t>
  </si>
  <si>
    <t>21G  :877185:00:------:--</t>
  </si>
  <si>
    <t>21:0647:000171</t>
  </si>
  <si>
    <t>21:0199:000152</t>
  </si>
  <si>
    <t>21:0199:000152:0003:0001:00</t>
  </si>
  <si>
    <t>21G  :877186:10:------:--</t>
  </si>
  <si>
    <t>21:0647:000172</t>
  </si>
  <si>
    <t>21:0199:000153</t>
  </si>
  <si>
    <t>21:0199:000153:0003:0001:00</t>
  </si>
  <si>
    <t>21G  :877187:20:877186:10</t>
  </si>
  <si>
    <t>21:0647:000173</t>
  </si>
  <si>
    <t>21:0199:000153:0004:0001:00</t>
  </si>
  <si>
    <t>21G  :877188:00:------:--</t>
  </si>
  <si>
    <t>21:0647:000174</t>
  </si>
  <si>
    <t>21:0199:000154</t>
  </si>
  <si>
    <t>21:0199:000154:0003:0001:00</t>
  </si>
  <si>
    <t>21G  :877189:00:------:--</t>
  </si>
  <si>
    <t>21:0647:000175</t>
  </si>
  <si>
    <t>21:0199:000155</t>
  </si>
  <si>
    <t>21:0199:000155:0003:0001:00</t>
  </si>
  <si>
    <t>21G  :877190:00:------:--</t>
  </si>
  <si>
    <t>21:0647:000176</t>
  </si>
  <si>
    <t>21:0199:000156</t>
  </si>
  <si>
    <t>21:0199:000156:0003:0001:00</t>
  </si>
  <si>
    <t>21G  :877191:00:------:--</t>
  </si>
  <si>
    <t>21:0647:000177</t>
  </si>
  <si>
    <t>21:0199:000157</t>
  </si>
  <si>
    <t>21:0199:000157:0003:0001:00</t>
  </si>
  <si>
    <t>21G  :877192:00:------:--</t>
  </si>
  <si>
    <t>21:0647:000178</t>
  </si>
  <si>
    <t>21:0199:000158</t>
  </si>
  <si>
    <t>21:0199:000158:0003:0001:00</t>
  </si>
  <si>
    <t>21G  :877193:00:------:--</t>
  </si>
  <si>
    <t>21:0647:000179</t>
  </si>
  <si>
    <t>21:0199:000159</t>
  </si>
  <si>
    <t>21:0199:000159:0003:0001:00</t>
  </si>
  <si>
    <t>21G  :877194:00:------:--</t>
  </si>
  <si>
    <t>21:0647:000180</t>
  </si>
  <si>
    <t>21:0199:000160</t>
  </si>
  <si>
    <t>21:0199:000160:0003:0001:00</t>
  </si>
  <si>
    <t>21G  :877195:00:------:--</t>
  </si>
  <si>
    <t>21:0647:000181</t>
  </si>
  <si>
    <t>21:0199:000161</t>
  </si>
  <si>
    <t>21:0199:000161:0003:0001:00</t>
  </si>
  <si>
    <t>21G  :877196:00:------:--</t>
  </si>
  <si>
    <t>21:0647:000182</t>
  </si>
  <si>
    <t>21:0199:000162</t>
  </si>
  <si>
    <t>21:0199:000162:0003:0001:00</t>
  </si>
  <si>
    <t>21G  :877197:00:------:--</t>
  </si>
  <si>
    <t>21:0647:000183</t>
  </si>
  <si>
    <t>21:0199:000163</t>
  </si>
  <si>
    <t>21:0199:000163:0003:0001:00</t>
  </si>
  <si>
    <t>21G  :877198:00:------:--</t>
  </si>
  <si>
    <t>21:0647:000184</t>
  </si>
  <si>
    <t>21:0199:000164</t>
  </si>
  <si>
    <t>21:0199:000164:0003:0001:00</t>
  </si>
  <si>
    <t>21G  :877199:00:------:--</t>
  </si>
  <si>
    <t>21:0647:000185</t>
  </si>
  <si>
    <t>21:0199:000165</t>
  </si>
  <si>
    <t>21:0199:000165:0003:0001:00</t>
  </si>
  <si>
    <t>21G  :877200:00:------:--</t>
  </si>
  <si>
    <t>21:0647:000186</t>
  </si>
  <si>
    <t>21:0199:000166</t>
  </si>
  <si>
    <t>21:0199:000166:0003:0001:00</t>
  </si>
  <si>
    <t>21G  :877202:00:------:--</t>
  </si>
  <si>
    <t>21:0647:000187</t>
  </si>
  <si>
    <t>21:0199:000167</t>
  </si>
  <si>
    <t>21:0199:000167:0003:0001:00</t>
  </si>
  <si>
    <t>21G  :877203:00:------:--</t>
  </si>
  <si>
    <t>21:0647:000188</t>
  </si>
  <si>
    <t>21:0199:000168</t>
  </si>
  <si>
    <t>21:0199:000168:0003:0001:00</t>
  </si>
  <si>
    <t>21G  :877204:00:------:--</t>
  </si>
  <si>
    <t>21:0647:000189</t>
  </si>
  <si>
    <t>21:0199:000169</t>
  </si>
  <si>
    <t>21:0199:000169:0003:0001:00</t>
  </si>
  <si>
    <t>21G  :877205:10:------:--</t>
  </si>
  <si>
    <t>21:0647:000190</t>
  </si>
  <si>
    <t>21:0199:000170</t>
  </si>
  <si>
    <t>21:0199:000170:0003:0001:00</t>
  </si>
  <si>
    <t>21G  :877206:20:877205:10</t>
  </si>
  <si>
    <t>21:0647:000191</t>
  </si>
  <si>
    <t>21:0199:000170:0004:0001:00</t>
  </si>
  <si>
    <t>21G  :877207:00:------:--</t>
  </si>
  <si>
    <t>21:0647:000192</t>
  </si>
  <si>
    <t>21:0199:000171</t>
  </si>
  <si>
    <t>21:0199:000171:0003:0001:00</t>
  </si>
  <si>
    <t>21G  :877208:9M:------:--</t>
  </si>
  <si>
    <t>21:0647:000193</t>
  </si>
  <si>
    <t>21G  :877209:00:------:--</t>
  </si>
  <si>
    <t>21:0647:000194</t>
  </si>
  <si>
    <t>21:0199:000172</t>
  </si>
  <si>
    <t>21:0199:000172:0003:0001:00</t>
  </si>
  <si>
    <t>21G  :877210:00:------:--</t>
  </si>
  <si>
    <t>21:0647:000195</t>
  </si>
  <si>
    <t>21:0199:000173</t>
  </si>
  <si>
    <t>21:0199:000173:0003:0001:00</t>
  </si>
  <si>
    <t>21G  :877211:00:------:--</t>
  </si>
  <si>
    <t>21:0647:000196</t>
  </si>
  <si>
    <t>21:0199:000174</t>
  </si>
  <si>
    <t>21:0199:000174:0003:0001:00</t>
  </si>
  <si>
    <t>21G  :877212:00:------:--</t>
  </si>
  <si>
    <t>21:0647:000197</t>
  </si>
  <si>
    <t>21:0199:000175</t>
  </si>
  <si>
    <t>21:0199:000175:0003:0001:00</t>
  </si>
  <si>
    <t>21G  :877213:00:------:--</t>
  </si>
  <si>
    <t>21:0647:000198</t>
  </si>
  <si>
    <t>21:0199:000176</t>
  </si>
  <si>
    <t>21:0199:000176:0003:0001:00</t>
  </si>
  <si>
    <t>21G  :877214:00:------:--</t>
  </si>
  <si>
    <t>21:0647:000199</t>
  </si>
  <si>
    <t>21:0199:000177</t>
  </si>
  <si>
    <t>21:0199:000177:0003:0001:00</t>
  </si>
  <si>
    <t>21G  :877215:00:------:--</t>
  </si>
  <si>
    <t>21:0647:000200</t>
  </si>
  <si>
    <t>21:0199:000178</t>
  </si>
  <si>
    <t>21:0199:000178:0003:0001:00</t>
  </si>
  <si>
    <t>21G  :877216:00:------:--</t>
  </si>
  <si>
    <t>21:0647:000201</t>
  </si>
  <si>
    <t>21:0199:000179</t>
  </si>
  <si>
    <t>21:0199:000179:0003:0001:00</t>
  </si>
  <si>
    <t>21G  :877217:00:------:--</t>
  </si>
  <si>
    <t>21:0647:000202</t>
  </si>
  <si>
    <t>21:0199:000180</t>
  </si>
  <si>
    <t>21:0199:000180:0003:0001:00</t>
  </si>
  <si>
    <t>21G  :877218:00:------:--</t>
  </si>
  <si>
    <t>21:0647:000203</t>
  </si>
  <si>
    <t>21:0199:000181</t>
  </si>
  <si>
    <t>21:0199:000181:0003:0001:00</t>
  </si>
  <si>
    <t>21G  :877219:00:------:--</t>
  </si>
  <si>
    <t>21:0647:000204</t>
  </si>
  <si>
    <t>21:0199:000182</t>
  </si>
  <si>
    <t>21:0199:000182:0003:0001:00</t>
  </si>
  <si>
    <t>21G  :877220:00:------:--</t>
  </si>
  <si>
    <t>21:0647:000205</t>
  </si>
  <si>
    <t>21:0199:000183</t>
  </si>
  <si>
    <t>21:0199:000183:0003:0001:00</t>
  </si>
  <si>
    <t>21G  :877222:9P:------:--</t>
  </si>
  <si>
    <t>21:0647:000206</t>
  </si>
  <si>
    <t>21G  :877223:00:------:--</t>
  </si>
  <si>
    <t>21:0647:000207</t>
  </si>
  <si>
    <t>21:0199:000184</t>
  </si>
  <si>
    <t>21:0199:000184:0003:0001:00</t>
  </si>
  <si>
    <t>21G  :877224:00:------:--</t>
  </si>
  <si>
    <t>21:0647:000208</t>
  </si>
  <si>
    <t>21:0199:000185</t>
  </si>
  <si>
    <t>21:0199:000185:0003:0001:00</t>
  </si>
  <si>
    <t>21G  :877225:10:------:--</t>
  </si>
  <si>
    <t>21:0647:000209</t>
  </si>
  <si>
    <t>21:0199:000186</t>
  </si>
  <si>
    <t>21:0199:000186:0003:0001:00</t>
  </si>
  <si>
    <t>21G  :877226:20:877225:10</t>
  </si>
  <si>
    <t>21:0647:000210</t>
  </si>
  <si>
    <t>21:0199:000186:0004:0001:00</t>
  </si>
  <si>
    <t>21G  :877227:00:------:--</t>
  </si>
  <si>
    <t>21:0647:000211</t>
  </si>
  <si>
    <t>21:0199:000187</t>
  </si>
  <si>
    <t>21:0199:000187:0003:0001:00</t>
  </si>
  <si>
    <t>21G  :877228:00:------:--</t>
  </si>
  <si>
    <t>21:0647:000212</t>
  </si>
  <si>
    <t>21:0199:000188</t>
  </si>
  <si>
    <t>21:0199:000188:0003:0001:00</t>
  </si>
  <si>
    <t>21G  :877229:00:------:--</t>
  </si>
  <si>
    <t>21:0647:000213</t>
  </si>
  <si>
    <t>21:0199:000189</t>
  </si>
  <si>
    <t>21:0199:000189:0003:0001:00</t>
  </si>
  <si>
    <t>21G  :877230:00:------:--</t>
  </si>
  <si>
    <t>21:0647:000214</t>
  </si>
  <si>
    <t>21:0199:000190</t>
  </si>
  <si>
    <t>21:0199:000190:0003:0001:00</t>
  </si>
  <si>
    <t>21G  :877231:00:------:--</t>
  </si>
  <si>
    <t>21:0647:000215</t>
  </si>
  <si>
    <t>21:0199:000191</t>
  </si>
  <si>
    <t>21:0199:000191:0003:0001:00</t>
  </si>
  <si>
    <t>21G  :877232:00:------:--</t>
  </si>
  <si>
    <t>21:0647:000216</t>
  </si>
  <si>
    <t>21:0199:000192</t>
  </si>
  <si>
    <t>21:0199:000192:0003:0001:00</t>
  </si>
  <si>
    <t>21G  :877233:00:------:--</t>
  </si>
  <si>
    <t>21:0647:000217</t>
  </si>
  <si>
    <t>21:0199:000193</t>
  </si>
  <si>
    <t>21:0199:000193:0003:0001:00</t>
  </si>
  <si>
    <t>21G  :877234:00:------:--</t>
  </si>
  <si>
    <t>21:0647:000218</t>
  </si>
  <si>
    <t>21:0199:000194</t>
  </si>
  <si>
    <t>21:0199:000194:0003:0001:00</t>
  </si>
  <si>
    <t>21G  :877235:00:------:--</t>
  </si>
  <si>
    <t>21:0647:000219</t>
  </si>
  <si>
    <t>21:0199:000195</t>
  </si>
  <si>
    <t>21:0199:000195:0003:0001:00</t>
  </si>
  <si>
    <t>21G  :877236:00:------:--</t>
  </si>
  <si>
    <t>21:0647:000220</t>
  </si>
  <si>
    <t>21:0199:000196</t>
  </si>
  <si>
    <t>21:0199:000196:0003:0001:00</t>
  </si>
  <si>
    <t>21G  :877237:00:------:--</t>
  </si>
  <si>
    <t>21:0647:000221</t>
  </si>
  <si>
    <t>21:0199:000197</t>
  </si>
  <si>
    <t>21:0199:000197:0003:0001:00</t>
  </si>
  <si>
    <t>21G  :877238:00:------:--</t>
  </si>
  <si>
    <t>21:0647:000222</t>
  </si>
  <si>
    <t>21:0199:000198</t>
  </si>
  <si>
    <t>21:0199:000198:0003:0001:00</t>
  </si>
  <si>
    <t>21G  :877239:00:------:--</t>
  </si>
  <si>
    <t>21:0647:000223</t>
  </si>
  <si>
    <t>21:0199:000199</t>
  </si>
  <si>
    <t>21:0199:000199:0003:0001:00</t>
  </si>
  <si>
    <t>21G  :877240:00:------:--</t>
  </si>
  <si>
    <t>21:0647:000224</t>
  </si>
  <si>
    <t>21:0199:000200</t>
  </si>
  <si>
    <t>21:0199:000200:0003:0001:00</t>
  </si>
  <si>
    <t>21G  :877242:9R:------:--</t>
  </si>
  <si>
    <t>21:0647:000225</t>
  </si>
  <si>
    <t>21G  :877243:10:------:--</t>
  </si>
  <si>
    <t>21:0647:000226</t>
  </si>
  <si>
    <t>21:0199:000201</t>
  </si>
  <si>
    <t>21:0199:000201:0003:0001:00</t>
  </si>
  <si>
    <t>21G  :877244:20:877243:10</t>
  </si>
  <si>
    <t>21:0647:000227</t>
  </si>
  <si>
    <t>21:0199:000201:0004:0001:00</t>
  </si>
  <si>
    <t>21G  :877245:00:------:--</t>
  </si>
  <si>
    <t>21:0647:000228</t>
  </si>
  <si>
    <t>21:0199:000202</t>
  </si>
  <si>
    <t>21:0199:000202:0003:0001:00</t>
  </si>
  <si>
    <t>21G  :877246:00:------:--</t>
  </si>
  <si>
    <t>21:0647:000229</t>
  </si>
  <si>
    <t>21:0199:000203</t>
  </si>
  <si>
    <t>21:0199:000203:0003:0001:00</t>
  </si>
  <si>
    <t>21G  :877247:00:------:--</t>
  </si>
  <si>
    <t>21:0647:000230</t>
  </si>
  <si>
    <t>21:0199:000204</t>
  </si>
  <si>
    <t>21:0199:000204:0003:0001:00</t>
  </si>
  <si>
    <t>21G  :877248:00:------:--</t>
  </si>
  <si>
    <t>21:0647:000231</t>
  </si>
  <si>
    <t>21:0199:000205</t>
  </si>
  <si>
    <t>21:0199:000205:0003:0001:00</t>
  </si>
  <si>
    <t>21G  :877249:00:------:--</t>
  </si>
  <si>
    <t>21:0647:000232</t>
  </si>
  <si>
    <t>21:0199:000206</t>
  </si>
  <si>
    <t>21:0199:000206:0003:0001:00</t>
  </si>
  <si>
    <t>21G  :877250:00:------:--</t>
  </si>
  <si>
    <t>21:0647:000233</t>
  </si>
  <si>
    <t>21:0199:000207</t>
  </si>
  <si>
    <t>21:0199:000207:0003:0001:00</t>
  </si>
  <si>
    <t>21G  :877251:00:------:--</t>
  </si>
  <si>
    <t>21:0647:000234</t>
  </si>
  <si>
    <t>21:0199:000208</t>
  </si>
  <si>
    <t>21:0199:000208:0003:0001:00</t>
  </si>
  <si>
    <t>21G  :877252:00:------:--</t>
  </si>
  <si>
    <t>21:0647:000235</t>
  </si>
  <si>
    <t>21:0199:000209</t>
  </si>
  <si>
    <t>21:0199:000209:0003:0001:00</t>
  </si>
  <si>
    <t>21G  :877253:00:------:--</t>
  </si>
  <si>
    <t>21:0647:000236</t>
  </si>
  <si>
    <t>21:0199:000210</t>
  </si>
  <si>
    <t>21:0199:000210:0003:0001:00</t>
  </si>
  <si>
    <t>21G  :877254:00:------:--</t>
  </si>
  <si>
    <t>21:0647:000237</t>
  </si>
  <si>
    <t>21:0199:000211</t>
  </si>
  <si>
    <t>21:0199:000211:0003:0001:00</t>
  </si>
  <si>
    <t>21G  :877255:00:------:--</t>
  </si>
  <si>
    <t>21:0647:000238</t>
  </si>
  <si>
    <t>21:0199:000212</t>
  </si>
  <si>
    <t>21:0199:000212:0003:0001:00</t>
  </si>
  <si>
    <t>21G  :877256:00:------:--</t>
  </si>
  <si>
    <t>21:0647:000239</t>
  </si>
  <si>
    <t>21:0199:000213</t>
  </si>
  <si>
    <t>21:0199:000213:0003:0001:00</t>
  </si>
  <si>
    <t>21G  :877257:00:------:--</t>
  </si>
  <si>
    <t>21:0647:000240</t>
  </si>
  <si>
    <t>21:0199:000214</t>
  </si>
  <si>
    <t>21:0199:000214:0003:0001:00</t>
  </si>
  <si>
    <t>21G  :877258:00:------:--</t>
  </si>
  <si>
    <t>21:0647:000241</t>
  </si>
  <si>
    <t>21:0199:000215</t>
  </si>
  <si>
    <t>21:0199:000215:0003:0001:00</t>
  </si>
  <si>
    <t>21G  :877259:00:------:--</t>
  </si>
  <si>
    <t>21:0647:000242</t>
  </si>
  <si>
    <t>21:0199:000216</t>
  </si>
  <si>
    <t>21:0199:000216:0003:0001:00</t>
  </si>
  <si>
    <t>21G  :877260:00:------:--</t>
  </si>
  <si>
    <t>21:0647:000243</t>
  </si>
  <si>
    <t>21:0199:000217</t>
  </si>
  <si>
    <t>21:0199:000217:0003:0001:00</t>
  </si>
  <si>
    <t>21G  :877262:00:------:--</t>
  </si>
  <si>
    <t>21:0647:000244</t>
  </si>
  <si>
    <t>21:0199:000218</t>
  </si>
  <si>
    <t>21:0199:000218:0003:0001:00</t>
  </si>
  <si>
    <t>21G  :877263:00:------:--</t>
  </si>
  <si>
    <t>21:0647:000245</t>
  </si>
  <si>
    <t>21:0199:000219</t>
  </si>
  <si>
    <t>21:0199:000219:0003:0001:00</t>
  </si>
  <si>
    <t>21G  :877264:00:------:--</t>
  </si>
  <si>
    <t>21:0647:000246</t>
  </si>
  <si>
    <t>21:0199:000220</t>
  </si>
  <si>
    <t>21:0199:000220:0003:0001:00</t>
  </si>
  <si>
    <t>21G  :877265:00:------:--</t>
  </si>
  <si>
    <t>21:0647:000247</t>
  </si>
  <si>
    <t>21:0199:000221</t>
  </si>
  <si>
    <t>21:0199:000221:0003:0001:00</t>
  </si>
  <si>
    <t>21G  :877266:00:------:--</t>
  </si>
  <si>
    <t>21:0647:000248</t>
  </si>
  <si>
    <t>21:0199:000222</t>
  </si>
  <si>
    <t>21:0199:000222:0003:0001:00</t>
  </si>
  <si>
    <t>21G  :877267:10:------:--</t>
  </si>
  <si>
    <t>21:0647:000249</t>
  </si>
  <si>
    <t>21:0199:000223</t>
  </si>
  <si>
    <t>21:0199:000223:0003:0001:00</t>
  </si>
  <si>
    <t>21G  :877268:20:877267:10</t>
  </si>
  <si>
    <t>21:0647:000250</t>
  </si>
  <si>
    <t>21:0199:000223:0004:0001:00</t>
  </si>
  <si>
    <t>21G  :877269:00:------:--</t>
  </si>
  <si>
    <t>21:0647:000251</t>
  </si>
  <si>
    <t>21:0199:000224</t>
  </si>
  <si>
    <t>21:0199:000224:0003:0001:00</t>
  </si>
  <si>
    <t>21G  :877270:00:------:--</t>
  </si>
  <si>
    <t>21:0647:000252</t>
  </si>
  <si>
    <t>21:0199:000225</t>
  </si>
  <si>
    <t>21:0199:000225:0003:0001:00</t>
  </si>
  <si>
    <t>21G  :877271:9M:------:--</t>
  </si>
  <si>
    <t>21:0647:000253</t>
  </si>
  <si>
    <t>21G  :877272:00:------:--</t>
  </si>
  <si>
    <t>21:0647:000254</t>
  </si>
  <si>
    <t>21:0199:000226</t>
  </si>
  <si>
    <t>21:0199:000226:0003:0001:00</t>
  </si>
  <si>
    <t>21G  :877273:00:------:--</t>
  </si>
  <si>
    <t>21:0647:000255</t>
  </si>
  <si>
    <t>21:0199:000227</t>
  </si>
  <si>
    <t>21:0199:000227:0003:0001:00</t>
  </si>
  <si>
    <t>21G  :877274:00:------:--</t>
  </si>
  <si>
    <t>21:0647:000256</t>
  </si>
  <si>
    <t>21:0199:000228</t>
  </si>
  <si>
    <t>21:0199:000228:0003:0001:00</t>
  </si>
  <si>
    <t>21G  :877275:00:------:--</t>
  </si>
  <si>
    <t>21:0647:000257</t>
  </si>
  <si>
    <t>21:0199:000229</t>
  </si>
  <si>
    <t>21:0199:000229:0003:0001:00</t>
  </si>
  <si>
    <t>21G  :877276:00:------:--</t>
  </si>
  <si>
    <t>21:0647:000258</t>
  </si>
  <si>
    <t>21:0199:000230</t>
  </si>
  <si>
    <t>21:0199:000230:0003:0001:00</t>
  </si>
  <si>
    <t>21G  :877277:00:------:--</t>
  </si>
  <si>
    <t>21:0647:000259</t>
  </si>
  <si>
    <t>21:0199:000231</t>
  </si>
  <si>
    <t>21:0199:000231:0003:0001:00</t>
  </si>
  <si>
    <t>21G  :877278:00:------:--</t>
  </si>
  <si>
    <t>21:0647:000260</t>
  </si>
  <si>
    <t>21:0199:000232</t>
  </si>
  <si>
    <t>21:0199:000232:0003:0001:00</t>
  </si>
  <si>
    <t>21G  :877279:00:------:--</t>
  </si>
  <si>
    <t>21:0647:000261</t>
  </si>
  <si>
    <t>21:0199:000233</t>
  </si>
  <si>
    <t>21:0199:000233:0003:0001:00</t>
  </si>
  <si>
    <t>21G  :877280:00:------:--</t>
  </si>
  <si>
    <t>21:0647:000262</t>
  </si>
  <si>
    <t>21:0199:000234</t>
  </si>
  <si>
    <t>21:0199:000234:0003:0001:00</t>
  </si>
  <si>
    <t>21G  :877282:00:------:--</t>
  </si>
  <si>
    <t>21:0647:000263</t>
  </si>
  <si>
    <t>21:0199:000235</t>
  </si>
  <si>
    <t>21:0199:000235:0003:0001:00</t>
  </si>
  <si>
    <t>21G  :877283:00:------:--</t>
  </si>
  <si>
    <t>21:0647:000264</t>
  </si>
  <si>
    <t>21:0199:000236</t>
  </si>
  <si>
    <t>21:0199:000236:0003:0001:00</t>
  </si>
  <si>
    <t>21G  :877284:00:------:--</t>
  </si>
  <si>
    <t>21:0647:000265</t>
  </si>
  <si>
    <t>21:0199:000237</t>
  </si>
  <si>
    <t>21:0199:000237:0003:0001:00</t>
  </si>
  <si>
    <t>21G  :877285:9P:------:--</t>
  </si>
  <si>
    <t>21:0647:000266</t>
  </si>
  <si>
    <t>21G  :877286:10:------:--</t>
  </si>
  <si>
    <t>21:0647:000267</t>
  </si>
  <si>
    <t>21:0199:000238</t>
  </si>
  <si>
    <t>21:0199:000238:0003:0001:00</t>
  </si>
  <si>
    <t>21G  :877287:20:877286:10</t>
  </si>
  <si>
    <t>21:0647:000268</t>
  </si>
  <si>
    <t>21:0199:000238:0004:0001:00</t>
  </si>
  <si>
    <t>21G  :877288:00:------:--</t>
  </si>
  <si>
    <t>21:0647:000269</t>
  </si>
  <si>
    <t>21:0199:000239</t>
  </si>
  <si>
    <t>21:0199:000239:0003:0001:00</t>
  </si>
  <si>
    <t>21G  :877289:00:------:--</t>
  </si>
  <si>
    <t>21:0647:000270</t>
  </si>
  <si>
    <t>21:0199:000240</t>
  </si>
  <si>
    <t>21:0199:000240:0003:0001:00</t>
  </si>
  <si>
    <t>21G  :877290:00:------:--</t>
  </si>
  <si>
    <t>21:0647:000271</t>
  </si>
  <si>
    <t>21:0199:000241</t>
  </si>
  <si>
    <t>21:0199:000241:0003:0001:00</t>
  </si>
  <si>
    <t>21G  :877291:00:------:--</t>
  </si>
  <si>
    <t>21:0647:000272</t>
  </si>
  <si>
    <t>21:0199:000242</t>
  </si>
  <si>
    <t>21:0199:000242:0003:0001:00</t>
  </si>
  <si>
    <t>21G  :877292:00:------:--</t>
  </si>
  <si>
    <t>21:0647:000273</t>
  </si>
  <si>
    <t>21:0199:000243</t>
  </si>
  <si>
    <t>21:0199:000243:0003:0001:00</t>
  </si>
  <si>
    <t>21G  :877293:00:------:--</t>
  </si>
  <si>
    <t>21:0647:000274</t>
  </si>
  <si>
    <t>21:0199:000244</t>
  </si>
  <si>
    <t>21:0199:000244:0003:0001:00</t>
  </si>
  <si>
    <t>21G  :877294:00:------:--</t>
  </si>
  <si>
    <t>21:0647:000275</t>
  </si>
  <si>
    <t>21:0199:000245</t>
  </si>
  <si>
    <t>21:0199:000245:0003:0001:00</t>
  </si>
  <si>
    <t>21G  :877295:00:------:--</t>
  </si>
  <si>
    <t>21:0647:000276</t>
  </si>
  <si>
    <t>21:0199:000246</t>
  </si>
  <si>
    <t>21:0199:000246:0003:0001:00</t>
  </si>
  <si>
    <t>21G  :877296:00:------:--</t>
  </si>
  <si>
    <t>21:0647:000277</t>
  </si>
  <si>
    <t>21:0199:000247</t>
  </si>
  <si>
    <t>21:0199:000247:0003:0001:00</t>
  </si>
  <si>
    <t>21G  :877297:00:------:--</t>
  </si>
  <si>
    <t>21:0647:000278</t>
  </si>
  <si>
    <t>21:0199:000248</t>
  </si>
  <si>
    <t>21:0199:000248:0003:0001:00</t>
  </si>
  <si>
    <t>21G  :877298:00:------:--</t>
  </si>
  <si>
    <t>21:0647:000279</t>
  </si>
  <si>
    <t>21:0199:000249</t>
  </si>
  <si>
    <t>21:0199:000249:0003:0001:00</t>
  </si>
  <si>
    <t>21G  :877299:00:------:--</t>
  </si>
  <si>
    <t>21:0647:000280</t>
  </si>
  <si>
    <t>21:0199:000250</t>
  </si>
  <si>
    <t>21:0199:000250:0003:0001:00</t>
  </si>
  <si>
    <t>21G  :877300:00:------:--</t>
  </si>
  <si>
    <t>21:0647:000281</t>
  </si>
  <si>
    <t>21:0199:000251</t>
  </si>
  <si>
    <t>21:0199:000251:0003:0001:00</t>
  </si>
  <si>
    <t>21G  :877302:10:------:--</t>
  </si>
  <si>
    <t>21:0647:000282</t>
  </si>
  <si>
    <t>21:0199:000252</t>
  </si>
  <si>
    <t>21:0199:000252:0003:0001:00</t>
  </si>
  <si>
    <t>21G  :877303:20:877302:10</t>
  </si>
  <si>
    <t>21:0647:000283</t>
  </si>
  <si>
    <t>21:0199:000252:0004:0001:00</t>
  </si>
  <si>
    <t>21G  :877304:00:------:--</t>
  </si>
  <si>
    <t>21:0647:000284</t>
  </si>
  <si>
    <t>21:0199:000253</t>
  </si>
  <si>
    <t>21:0199:000253:0003:0001:00</t>
  </si>
  <si>
    <t>21G  :877305:00:------:--</t>
  </si>
  <si>
    <t>21:0647:000285</t>
  </si>
  <si>
    <t>21:0199:000254</t>
  </si>
  <si>
    <t>21:0199:000254:0003:0001:00</t>
  </si>
  <si>
    <t>21G  :877306:00:------:--</t>
  </si>
  <si>
    <t>21:0647:000286</t>
  </si>
  <si>
    <t>21:0199:000255</t>
  </si>
  <si>
    <t>21:0199:000255:0003:0001:00</t>
  </si>
  <si>
    <t>21G  :877307:00:------:--</t>
  </si>
  <si>
    <t>21:0647:000287</t>
  </si>
  <si>
    <t>21:0199:000256</t>
  </si>
  <si>
    <t>21:0199:000256:0003:0001:00</t>
  </si>
  <si>
    <t>21G  :877308:00:------:--</t>
  </si>
  <si>
    <t>21:0647:000288</t>
  </si>
  <si>
    <t>21:0199:000257</t>
  </si>
  <si>
    <t>21:0199:000257:0003:0001:00</t>
  </si>
  <si>
    <t>21G  :877309:00:------:--</t>
  </si>
  <si>
    <t>21:0647:000289</t>
  </si>
  <si>
    <t>21:0199:000258</t>
  </si>
  <si>
    <t>21:0199:000258:0003:0001:00</t>
  </si>
  <si>
    <t>21G  :877310:00:------:--</t>
  </si>
  <si>
    <t>21:0647:000290</t>
  </si>
  <si>
    <t>21:0199:000259</t>
  </si>
  <si>
    <t>21:0199:000259:0003:0001:00</t>
  </si>
  <si>
    <t>21G  :877311:9R:------:--</t>
  </si>
  <si>
    <t>21:0647:000291</t>
  </si>
  <si>
    <t>21G  :877312:00:------:--</t>
  </si>
  <si>
    <t>21:0647:000292</t>
  </si>
  <si>
    <t>21:0199:000260</t>
  </si>
  <si>
    <t>21:0199:000260:0003:0001:00</t>
  </si>
  <si>
    <t>21G  :877313:00:------:--</t>
  </si>
  <si>
    <t>21:0647:000293</t>
  </si>
  <si>
    <t>21:0199:000261</t>
  </si>
  <si>
    <t>21:0199:000261:0003:0001:00</t>
  </si>
  <si>
    <t>21G  :877314:00:------:--</t>
  </si>
  <si>
    <t>21:0647:000294</t>
  </si>
  <si>
    <t>21:0199:000262</t>
  </si>
  <si>
    <t>21:0199:000262:0003:0001:00</t>
  </si>
  <si>
    <t>21G  :877315:00:------:--</t>
  </si>
  <si>
    <t>21:0647:000295</t>
  </si>
  <si>
    <t>21:0199:000263</t>
  </si>
  <si>
    <t>21:0199:000263:0003:0001:00</t>
  </si>
  <si>
    <t>21G  :877316:00:------:--</t>
  </si>
  <si>
    <t>21:0647:000296</t>
  </si>
  <si>
    <t>21:0199:000264</t>
  </si>
  <si>
    <t>21:0199:000264:0003:0001:00</t>
  </si>
  <si>
    <t>21G  :877317:00:------:--</t>
  </si>
  <si>
    <t>21:0647:000297</t>
  </si>
  <si>
    <t>21:0199:000265</t>
  </si>
  <si>
    <t>21:0199:000265:0003:0001:00</t>
  </si>
  <si>
    <t>21G  :877318:00:------:--</t>
  </si>
  <si>
    <t>21:0647:000298</t>
  </si>
  <si>
    <t>21:0199:000266</t>
  </si>
  <si>
    <t>21:0199:000266:0003:0001:00</t>
  </si>
  <si>
    <t>21G  :877319:00:------:--</t>
  </si>
  <si>
    <t>21:0647:000299</t>
  </si>
  <si>
    <t>21:0199:000267</t>
  </si>
  <si>
    <t>21:0199:000267:0003:0001:00</t>
  </si>
  <si>
    <t>21G  :877320:00:------:--</t>
  </si>
  <si>
    <t>21:0647:000300</t>
  </si>
  <si>
    <t>21:0199:000268</t>
  </si>
  <si>
    <t>21:0199:000268:0003:0001:00</t>
  </si>
  <si>
    <t>21G  :877322:00:------:--</t>
  </si>
  <si>
    <t>21:0647:000301</t>
  </si>
  <si>
    <t>21:0199:000269</t>
  </si>
  <si>
    <t>21:0199:000269:0003:0001:00</t>
  </si>
  <si>
    <t>21G  :877323:00:------:--</t>
  </si>
  <si>
    <t>21:0647:000302</t>
  </si>
  <si>
    <t>21:0199:000270</t>
  </si>
  <si>
    <t>21:0199:000270:0003:0001:00</t>
  </si>
  <si>
    <t>21G  :877324:00:------:--</t>
  </si>
  <si>
    <t>21:0647:000303</t>
  </si>
  <si>
    <t>21:0199:000271</t>
  </si>
  <si>
    <t>21:0199:000271:0003:0001:00</t>
  </si>
  <si>
    <t>21G  :877325:00:------:--</t>
  </si>
  <si>
    <t>21:0647:000304</t>
  </si>
  <si>
    <t>21:0199:000272</t>
  </si>
  <si>
    <t>21:0199:000272:0003:0001:00</t>
  </si>
  <si>
    <t>21G  :877326:00:------:--</t>
  </si>
  <si>
    <t>21:0647:000305</t>
  </si>
  <si>
    <t>21:0199:000273</t>
  </si>
  <si>
    <t>21:0199:000273:0003:0001:00</t>
  </si>
  <si>
    <t>21G  :877327:00:------:--</t>
  </si>
  <si>
    <t>21:0647:000306</t>
  </si>
  <si>
    <t>21:0199:000274</t>
  </si>
  <si>
    <t>21:0199:000274:0003:0001:00</t>
  </si>
  <si>
    <t>21G  :877328:00:------:--</t>
  </si>
  <si>
    <t>21:0647:000307</t>
  </si>
  <si>
    <t>21:0199:000275</t>
  </si>
  <si>
    <t>21:0199:000275:0003:0001:00</t>
  </si>
  <si>
    <t>21G  :877329:10:------:--</t>
  </si>
  <si>
    <t>21:0647:000308</t>
  </si>
  <si>
    <t>21:0199:000276</t>
  </si>
  <si>
    <t>21:0199:000276:0003:0001:00</t>
  </si>
  <si>
    <t>21G  :877330:20:877329:10</t>
  </si>
  <si>
    <t>21:0647:000309</t>
  </si>
  <si>
    <t>21:0199:000276:0004:0001:00</t>
  </si>
  <si>
    <t>21G  :877331:00:------:--</t>
  </si>
  <si>
    <t>21:0647:000310</t>
  </si>
  <si>
    <t>21:0199:000277</t>
  </si>
  <si>
    <t>21:0199:000277:0003:0001:00</t>
  </si>
  <si>
    <t>21G  :877332:9M:------:--</t>
  </si>
  <si>
    <t>21:0647:000311</t>
  </si>
  <si>
    <t>21G  :877333:00:------:--</t>
  </si>
  <si>
    <t>21:0647:000312</t>
  </si>
  <si>
    <t>21:0199:000278</t>
  </si>
  <si>
    <t>21:0199:000278:0003:0001:00</t>
  </si>
  <si>
    <t>21G  :877334:00:------:--</t>
  </si>
  <si>
    <t>21:0647:000313</t>
  </si>
  <si>
    <t>21:0199:000279</t>
  </si>
  <si>
    <t>21:0199:000279:0003:0001:00</t>
  </si>
  <si>
    <t>21G  :877335:00:------:--</t>
  </si>
  <si>
    <t>21:0647:000314</t>
  </si>
  <si>
    <t>21:0199:000280</t>
  </si>
  <si>
    <t>21:0199:000280:0003:0001:00</t>
  </si>
  <si>
    <t>21G  :877336:00:------:--</t>
  </si>
  <si>
    <t>21:0647:000315</t>
  </si>
  <si>
    <t>21:0199:000281</t>
  </si>
  <si>
    <t>21:0199:000281:0003:0001:00</t>
  </si>
  <si>
    <t>21G  :877337:00:------:--</t>
  </si>
  <si>
    <t>21:0647:000316</t>
  </si>
  <si>
    <t>21:0199:000282</t>
  </si>
  <si>
    <t>21:0199:000282:0003:0001:00</t>
  </si>
  <si>
    <t>21G  :877338:00:------:--</t>
  </si>
  <si>
    <t>21:0647:000317</t>
  </si>
  <si>
    <t>21:0199:000283</t>
  </si>
  <si>
    <t>21:0199:000283:0003:0001:00</t>
  </si>
  <si>
    <t>21G  :877339:00:------:--</t>
  </si>
  <si>
    <t>21:0647:000318</t>
  </si>
  <si>
    <t>21:0199:000284</t>
  </si>
  <si>
    <t>21:0199:000284:0003:0001:00</t>
  </si>
  <si>
    <t>21G  :877340:00:------:--</t>
  </si>
  <si>
    <t>21:0647:000319</t>
  </si>
  <si>
    <t>21:0199:000285</t>
  </si>
  <si>
    <t>21:0199:000285:0003:0001:00</t>
  </si>
  <si>
    <t>21G  :877342:00:------:--</t>
  </si>
  <si>
    <t>21:0647:000320</t>
  </si>
  <si>
    <t>21:0199:000286</t>
  </si>
  <si>
    <t>21:0199:000286:0003:0001:00</t>
  </si>
  <si>
    <t>21G  :877343:00:------:--</t>
  </si>
  <si>
    <t>21:0647:000321</t>
  </si>
  <si>
    <t>21:0199:000287</t>
  </si>
  <si>
    <t>21:0199:000287:0003:0001:00</t>
  </si>
  <si>
    <t>21G  :877344:00:------:--</t>
  </si>
  <si>
    <t>21:0647:000322</t>
  </si>
  <si>
    <t>21:0199:000288</t>
  </si>
  <si>
    <t>21:0199:000288:0003:0001:00</t>
  </si>
  <si>
    <t>21G  :877345:10:------:--</t>
  </si>
  <si>
    <t>21:0647:000323</t>
  </si>
  <si>
    <t>21:0199:000289</t>
  </si>
  <si>
    <t>21:0199:000289:0003:0001:00</t>
  </si>
  <si>
    <t>21G  :877346:20:877345:10</t>
  </si>
  <si>
    <t>21:0647:000324</t>
  </si>
  <si>
    <t>21:0199:000289:0004:0001:00</t>
  </si>
  <si>
    <t>21G  :877347:9R:------:--</t>
  </si>
  <si>
    <t>21:0647:000325</t>
  </si>
  <si>
    <t>21G  :877348:00:------:--</t>
  </si>
  <si>
    <t>21:0647:000326</t>
  </si>
  <si>
    <t>21:0199:000290</t>
  </si>
  <si>
    <t>21:0199:000290:0003:0001:00</t>
  </si>
  <si>
    <t>21G  :877349:00:------:--</t>
  </si>
  <si>
    <t>21:0647:000327</t>
  </si>
  <si>
    <t>21:0199:000291</t>
  </si>
  <si>
    <t>21:0199:000291:0003:0001:00</t>
  </si>
  <si>
    <t>21G  :877350:00:------:--</t>
  </si>
  <si>
    <t>21:0647:000328</t>
  </si>
  <si>
    <t>21:0199:000292</t>
  </si>
  <si>
    <t>21:0199:000292:0003:0001:00</t>
  </si>
  <si>
    <t>21G  :877351:00:------:--</t>
  </si>
  <si>
    <t>21:0647:000329</t>
  </si>
  <si>
    <t>21:0199:000293</t>
  </si>
  <si>
    <t>21:0199:000293:0003:0001:00</t>
  </si>
  <si>
    <t>21G  :877352:00:------:--</t>
  </si>
  <si>
    <t>21:0647:000330</t>
  </si>
  <si>
    <t>21:0199:000294</t>
  </si>
  <si>
    <t>21:0199:000294:0003:0001:00</t>
  </si>
  <si>
    <t>21G  :877353:00:------:--</t>
  </si>
  <si>
    <t>21:0647:000331</t>
  </si>
  <si>
    <t>21:0199:000295</t>
  </si>
  <si>
    <t>21:0199:000295:0003:0001:00</t>
  </si>
  <si>
    <t>21G  :877354:00:------:--</t>
  </si>
  <si>
    <t>21:0647:000332</t>
  </si>
  <si>
    <t>21:0199:000296</t>
  </si>
  <si>
    <t>21:0199:000296:0003:0001:00</t>
  </si>
  <si>
    <t>21H  :877002:00:------:--</t>
  </si>
  <si>
    <t>21:0647:000333</t>
  </si>
  <si>
    <t>21:0199:000297</t>
  </si>
  <si>
    <t>21:0199:000297:0003:0001:00</t>
  </si>
  <si>
    <t>21H  :877003:00:------:--</t>
  </si>
  <si>
    <t>21:0647:000334</t>
  </si>
  <si>
    <t>21:0199:000298</t>
  </si>
  <si>
    <t>21:0199:000298:0003:0001:00</t>
  </si>
  <si>
    <t>21H  :877004:00:------:--</t>
  </si>
  <si>
    <t>21:0647:000335</t>
  </si>
  <si>
    <t>21:0199:000299</t>
  </si>
  <si>
    <t>21:0199:000299:0003:0001:00</t>
  </si>
  <si>
    <t>21H  :877005:00:------:--</t>
  </si>
  <si>
    <t>21:0647:000336</t>
  </si>
  <si>
    <t>21:0199:000300</t>
  </si>
  <si>
    <t>21:0199:000300:0003:0001:00</t>
  </si>
  <si>
    <t>21H  :877006:00:------:--</t>
  </si>
  <si>
    <t>21:0647:000337</t>
  </si>
  <si>
    <t>21:0199:000301</t>
  </si>
  <si>
    <t>21:0199:000301:0003:0001:00</t>
  </si>
  <si>
    <t>21H  :877007:00:------:--</t>
  </si>
  <si>
    <t>21:0647:000338</t>
  </si>
  <si>
    <t>21:0199:000302</t>
  </si>
  <si>
    <t>21:0199:000302:0003:0001:00</t>
  </si>
  <si>
    <t>21H  :877008:00:------:--</t>
  </si>
  <si>
    <t>21:0647:000339</t>
  </si>
  <si>
    <t>21:0199:000303</t>
  </si>
  <si>
    <t>21:0199:000303:0003:0001:00</t>
  </si>
  <si>
    <t>21H  :877009:00:------:--</t>
  </si>
  <si>
    <t>21:0647:000340</t>
  </si>
  <si>
    <t>21:0199:000304</t>
  </si>
  <si>
    <t>21:0199:000304:0003:0001:00</t>
  </si>
  <si>
    <t>21H  :877010:00:------:--</t>
  </si>
  <si>
    <t>21:0647:000341</t>
  </si>
  <si>
    <t>21:0199:000305</t>
  </si>
  <si>
    <t>21:0199:000305:0003:0001:00</t>
  </si>
  <si>
    <t>21H  :877011:00:------:--</t>
  </si>
  <si>
    <t>21:0647:000342</t>
  </si>
  <si>
    <t>21:0199:000306</t>
  </si>
  <si>
    <t>21:0199:000306:0003:0001:00</t>
  </si>
  <si>
    <t>21H  :877012:00:------:--</t>
  </si>
  <si>
    <t>21:0647:000343</t>
  </si>
  <si>
    <t>21:0199:000307</t>
  </si>
  <si>
    <t>21:0199:000307:0003:0001:00</t>
  </si>
  <si>
    <t>21H  :877013:10:------:--</t>
  </si>
  <si>
    <t>21:0647:000344</t>
  </si>
  <si>
    <t>21:0199:000308</t>
  </si>
  <si>
    <t>21:0199:000308:0003:0001:00</t>
  </si>
  <si>
    <t>21H  :877014:20:877013:10</t>
  </si>
  <si>
    <t>21:0647:000345</t>
  </si>
  <si>
    <t>21:0199:000308:0004:0001:00</t>
  </si>
  <si>
    <t>21H  :877015:00:------:--</t>
  </si>
  <si>
    <t>21:0647:000346</t>
  </si>
  <si>
    <t>21:0199:000309</t>
  </si>
  <si>
    <t>21:0199:000309:0003:0001:00</t>
  </si>
  <si>
    <t>21H  :877016:00:------:--</t>
  </si>
  <si>
    <t>21:0647:000347</t>
  </si>
  <si>
    <t>21:0199:000310</t>
  </si>
  <si>
    <t>21:0199:000310:0003:0001:00</t>
  </si>
  <si>
    <t>21H  :877017:00:------:--</t>
  </si>
  <si>
    <t>21:0647:000348</t>
  </si>
  <si>
    <t>21:0199:000311</t>
  </si>
  <si>
    <t>21:0199:000311:0003:0001:00</t>
  </si>
  <si>
    <t>21H  :877018:9M:------:--</t>
  </si>
  <si>
    <t>21:0647:000349</t>
  </si>
  <si>
    <t>21H  :877019:00:------:--</t>
  </si>
  <si>
    <t>21:0647:000350</t>
  </si>
  <si>
    <t>21:0199:000312</t>
  </si>
  <si>
    <t>21:0199:000312:0003:0001:00</t>
  </si>
  <si>
    <t>21H  :877020:00:------:--</t>
  </si>
  <si>
    <t>21:0647:000351</t>
  </si>
  <si>
    <t>21:0199:000313</t>
  </si>
  <si>
    <t>21:0199:000313:0003:0001:00</t>
  </si>
  <si>
    <t>21H  :877022:10:------:--</t>
  </si>
  <si>
    <t>21:0647:000352</t>
  </si>
  <si>
    <t>21:0199:000314</t>
  </si>
  <si>
    <t>21:0199:000314:0003:0001:00</t>
  </si>
  <si>
    <t>21H  :877023:20:877022:10</t>
  </si>
  <si>
    <t>21:0647:000353</t>
  </si>
  <si>
    <t>21:0199:000314:0004:0001:00</t>
  </si>
  <si>
    <t>21H  :877024:00:------:--</t>
  </si>
  <si>
    <t>21:0647:000354</t>
  </si>
  <si>
    <t>21:0199:000315</t>
  </si>
  <si>
    <t>21:0199:000315:0003:0001:00</t>
  </si>
  <si>
    <t>21H  :877025:00:------:--</t>
  </si>
  <si>
    <t>21:0647:000355</t>
  </si>
  <si>
    <t>21:0199:000316</t>
  </si>
  <si>
    <t>21:0199:000316:0003:0001:00</t>
  </si>
  <si>
    <t>21H  :877026:00:------:--</t>
  </si>
  <si>
    <t>21:0647:000356</t>
  </si>
  <si>
    <t>21:0199:000317</t>
  </si>
  <si>
    <t>21:0199:000317:0003:0001:00</t>
  </si>
  <si>
    <t>21H  :877027:00:------:--</t>
  </si>
  <si>
    <t>21:0647:000357</t>
  </si>
  <si>
    <t>21:0199:000318</t>
  </si>
  <si>
    <t>21:0199:000318:0003:0001:00</t>
  </si>
  <si>
    <t>21H  :877028:9R:------:--</t>
  </si>
  <si>
    <t>21:0647:000358</t>
  </si>
  <si>
    <t>21H  :877029:00:------:--</t>
  </si>
  <si>
    <t>21:0647:000359</t>
  </si>
  <si>
    <t>21:0199:000319</t>
  </si>
  <si>
    <t>21:0199:000319:0003:0001:00</t>
  </si>
  <si>
    <t>21H  :877030:00:------:--</t>
  </si>
  <si>
    <t>21:0647:000360</t>
  </si>
  <si>
    <t>21:0199:000320</t>
  </si>
  <si>
    <t>21:0199:000320:0003:0001:00</t>
  </si>
  <si>
    <t>21H  :877031:00:------:--</t>
  </si>
  <si>
    <t>21:0647:000361</t>
  </si>
  <si>
    <t>21:0199:000321</t>
  </si>
  <si>
    <t>21:0199:000321:0003:0001:00</t>
  </si>
  <si>
    <t>21H  :877032:00:------:--</t>
  </si>
  <si>
    <t>21:0647:000362</t>
  </si>
  <si>
    <t>21:0199:000322</t>
  </si>
  <si>
    <t>21:0199:000322:0003:0001:00</t>
  </si>
  <si>
    <t>21H  :877033:00:------:--</t>
  </si>
  <si>
    <t>21:0647:000363</t>
  </si>
  <si>
    <t>21:0199:000323</t>
  </si>
  <si>
    <t>21:0199:000323:0003:0001:00</t>
  </si>
  <si>
    <t>21H  :877034:00:------:--</t>
  </si>
  <si>
    <t>21:0647:000364</t>
  </si>
  <si>
    <t>21:0199:000324</t>
  </si>
  <si>
    <t>21:0199:000324:0003:0001:00</t>
  </si>
  <si>
    <t>21H  :877035:00:------:--</t>
  </si>
  <si>
    <t>21:0647:000365</t>
  </si>
  <si>
    <t>21:0199:000325</t>
  </si>
  <si>
    <t>21:0199:000325:0003:0001:00</t>
  </si>
  <si>
    <t>21H  :877036:00:------:--</t>
  </si>
  <si>
    <t>21:0647:000366</t>
  </si>
  <si>
    <t>21:0199:000326</t>
  </si>
  <si>
    <t>21:0199:000326:0003:0001:00</t>
  </si>
  <si>
    <t>21H  :877037:00:------:--</t>
  </si>
  <si>
    <t>21:0647:000367</t>
  </si>
  <si>
    <t>21:0199:000327</t>
  </si>
  <si>
    <t>21:0199:000327:0003:0001:00</t>
  </si>
  <si>
    <t>21H  :877038:00:------:--</t>
  </si>
  <si>
    <t>21:0647:000368</t>
  </si>
  <si>
    <t>21:0199:000328</t>
  </si>
  <si>
    <t>21:0199:000328:0003:0001:00</t>
  </si>
  <si>
    <t>21H  :877039:00:------:--</t>
  </si>
  <si>
    <t>21:0647:000369</t>
  </si>
  <si>
    <t>21:0199:000329</t>
  </si>
  <si>
    <t>21:0199:000329:0003:0001:00</t>
  </si>
  <si>
    <t>21H  :877040:00:------:--</t>
  </si>
  <si>
    <t>21:0647:000370</t>
  </si>
  <si>
    <t>21:0199:000330</t>
  </si>
  <si>
    <t>21:0199:000330:0003:0001:00</t>
  </si>
  <si>
    <t>21H  :877042:00:------:--</t>
  </si>
  <si>
    <t>21:0647:000371</t>
  </si>
  <si>
    <t>21:0199:000331</t>
  </si>
  <si>
    <t>21:0199:000331:0003:0001:00</t>
  </si>
  <si>
    <t>21H  :877043:00:------:--</t>
  </si>
  <si>
    <t>21:0647:000372</t>
  </si>
  <si>
    <t>21:0199:000332</t>
  </si>
  <si>
    <t>21:0199:000332:0003:0001:00</t>
  </si>
  <si>
    <t>21H  :877044:00:------:--</t>
  </si>
  <si>
    <t>21:0647:000373</t>
  </si>
  <si>
    <t>21:0199:000333</t>
  </si>
  <si>
    <t>21:0199:000333:0003:0001:00</t>
  </si>
  <si>
    <t>21H  :877045:00:------:--</t>
  </si>
  <si>
    <t>21:0647:000374</t>
  </si>
  <si>
    <t>21:0199:000334</t>
  </si>
  <si>
    <t>21:0199:000334:0003:0001:00</t>
  </si>
  <si>
    <t>21H  :877046:00:------:--</t>
  </si>
  <si>
    <t>21:0647:000375</t>
  </si>
  <si>
    <t>21:0199:000335</t>
  </si>
  <si>
    <t>21:0199:000335:0003:0001:00</t>
  </si>
  <si>
    <t>21H  :877047:00:------:--</t>
  </si>
  <si>
    <t>21:0647:000376</t>
  </si>
  <si>
    <t>21:0199:000336</t>
  </si>
  <si>
    <t>21:0199:000336:0003:0001:00</t>
  </si>
  <si>
    <t>21H  :877048:9R:------:--</t>
  </si>
  <si>
    <t>21:0647:000377</t>
  </si>
  <si>
    <t>21G  :871002:00:------:--</t>
  </si>
  <si>
    <t>21:0648:000001</t>
  </si>
  <si>
    <t>21:0198:000001</t>
  </si>
  <si>
    <t>21:0198:000001:0003:0001:00</t>
  </si>
  <si>
    <t>21G  :871003:00:------:--</t>
  </si>
  <si>
    <t>21:0648:000002</t>
  </si>
  <si>
    <t>21:0198:000002</t>
  </si>
  <si>
    <t>21:0198:000002:0003:0001:00</t>
  </si>
  <si>
    <t>21G  :871004:10:------:--</t>
  </si>
  <si>
    <t>21:0648:000003</t>
  </si>
  <si>
    <t>21:0198:000003</t>
  </si>
  <si>
    <t>21:0198:000003:0003:0001:00</t>
  </si>
  <si>
    <t>21G  :871005:20:871004:10</t>
  </si>
  <si>
    <t>21:0648:000004</t>
  </si>
  <si>
    <t>21:0198:000003:0004:0001:00</t>
  </si>
  <si>
    <t>21G  :871006:00:------:--</t>
  </si>
  <si>
    <t>21:0648:000005</t>
  </si>
  <si>
    <t>21:0198:000004</t>
  </si>
  <si>
    <t>21:0198:000004:0003:0001:00</t>
  </si>
  <si>
    <t>21G  :871007:00:------:--</t>
  </si>
  <si>
    <t>21:0648:000006</t>
  </si>
  <si>
    <t>21:0198:000005</t>
  </si>
  <si>
    <t>21:0198:000005:0003:0001:00</t>
  </si>
  <si>
    <t>21G  :871008:00:------:--</t>
  </si>
  <si>
    <t>21:0648:000007</t>
  </si>
  <si>
    <t>21:0198:000006</t>
  </si>
  <si>
    <t>21:0198:000006:0003:0001:00</t>
  </si>
  <si>
    <t>21G  :871009:9Z:------:--</t>
  </si>
  <si>
    <t>21:0648:000008</t>
  </si>
  <si>
    <t>21G  :871010:00:------:--</t>
  </si>
  <si>
    <t>21:0648:000009</t>
  </si>
  <si>
    <t>21:0198:000007</t>
  </si>
  <si>
    <t>21:0198:000007:0003:0001:00</t>
  </si>
  <si>
    <t>21G  :871011:00:------:--</t>
  </si>
  <si>
    <t>21:0648:000010</t>
  </si>
  <si>
    <t>21:0198:000008</t>
  </si>
  <si>
    <t>21:0198:000008:0003:0001:00</t>
  </si>
  <si>
    <t>21G  :871012:00:------:--</t>
  </si>
  <si>
    <t>21:0648:000011</t>
  </si>
  <si>
    <t>21:0198:000009</t>
  </si>
  <si>
    <t>21:0198:000009:0003:0001:00</t>
  </si>
  <si>
    <t>21G  :871013:00:------:--</t>
  </si>
  <si>
    <t>21:0648:000012</t>
  </si>
  <si>
    <t>21:0198:000010</t>
  </si>
  <si>
    <t>21:0198:000010:0003:0001:00</t>
  </si>
  <si>
    <t>21G  :871014:00:------:--</t>
  </si>
  <si>
    <t>21:0648:000013</t>
  </si>
  <si>
    <t>21:0198:000011</t>
  </si>
  <si>
    <t>21:0198:000011:0003:0001:00</t>
  </si>
  <si>
    <t>21G  :871015:00:------:--</t>
  </si>
  <si>
    <t>21:0648:000014</t>
  </si>
  <si>
    <t>21:0198:000012</t>
  </si>
  <si>
    <t>21:0198:000012:0003:0001:00</t>
  </si>
  <si>
    <t>21G  :871016:00:------:--</t>
  </si>
  <si>
    <t>21:0648:000015</t>
  </si>
  <si>
    <t>21:0198:000013</t>
  </si>
  <si>
    <t>21:0198:000013:0003:0001:00</t>
  </si>
  <si>
    <t>21G  :871017:00:------:--</t>
  </si>
  <si>
    <t>21:0648:000016</t>
  </si>
  <si>
    <t>21:0198:000014</t>
  </si>
  <si>
    <t>21:0198:000014:0003:0001:00</t>
  </si>
  <si>
    <t>21G  :871018:00:------:--</t>
  </si>
  <si>
    <t>21:0648:000017</t>
  </si>
  <si>
    <t>21:0198:000015</t>
  </si>
  <si>
    <t>21:0198:000015:0003:0001:00</t>
  </si>
  <si>
    <t>21G  :871019:00:------:--</t>
  </si>
  <si>
    <t>21:0648:000018</t>
  </si>
  <si>
    <t>21:0198:000016</t>
  </si>
  <si>
    <t>21:0198:000016:0003:0001:00</t>
  </si>
  <si>
    <t>21G  :871020:00:------:--</t>
  </si>
  <si>
    <t>21:0648:000019</t>
  </si>
  <si>
    <t>21:0198:000017</t>
  </si>
  <si>
    <t>21:0198:000017:0003:0001:00</t>
  </si>
  <si>
    <t>21G  :871022:00:------:--</t>
  </si>
  <si>
    <t>21:0648:000020</t>
  </si>
  <si>
    <t>21:0198:000018</t>
  </si>
  <si>
    <t>21:0198:000018:0003:0001:00</t>
  </si>
  <si>
    <t>21G  :871023:10:------:--</t>
  </si>
  <si>
    <t>21:0648:000021</t>
  </si>
  <si>
    <t>21:0198:000019</t>
  </si>
  <si>
    <t>21:0198:000019:0003:0001:00</t>
  </si>
  <si>
    <t>21G  :871024:20:871023:10</t>
  </si>
  <si>
    <t>21:0648:000022</t>
  </si>
  <si>
    <t>21:0198:000019:0004:0001:00</t>
  </si>
  <si>
    <t>21G  :871025:00:------:--</t>
  </si>
  <si>
    <t>21:0648:000023</t>
  </si>
  <si>
    <t>21:0198:000020</t>
  </si>
  <si>
    <t>21:0198:000020:0003:0001:00</t>
  </si>
  <si>
    <t>21G  :871026:00:------:--</t>
  </si>
  <si>
    <t>21:0648:000024</t>
  </si>
  <si>
    <t>21:0198:000021</t>
  </si>
  <si>
    <t>21:0198:000021:0003:0001:00</t>
  </si>
  <si>
    <t>21G  :871027:00:------:--</t>
  </si>
  <si>
    <t>21:0648:000025</t>
  </si>
  <si>
    <t>21:0198:000022</t>
  </si>
  <si>
    <t>21:0198:000022:0003:0001:00</t>
  </si>
  <si>
    <t>21G  :871028:00:------:--</t>
  </si>
  <si>
    <t>21:0648:000026</t>
  </si>
  <si>
    <t>21:0198:000023</t>
  </si>
  <si>
    <t>21:0198:000023:0003:0001:00</t>
  </si>
  <si>
    <t>21G  :871029:9X:------:--</t>
  </si>
  <si>
    <t>21:0648:000027</t>
  </si>
  <si>
    <t>21G  :871030:00:------:--</t>
  </si>
  <si>
    <t>21:0648:000028</t>
  </si>
  <si>
    <t>21:0198:000024</t>
  </si>
  <si>
    <t>21:0198:000024:0003:0001:00</t>
  </si>
  <si>
    <t>21G  :871031:00:------:--</t>
  </si>
  <si>
    <t>21:0648:000029</t>
  </si>
  <si>
    <t>21:0198:000025</t>
  </si>
  <si>
    <t>21:0198:000025:0003:0001:00</t>
  </si>
  <si>
    <t>21G  :871032:00:------:--</t>
  </si>
  <si>
    <t>21:0648:000030</t>
  </si>
  <si>
    <t>21:0198:000026</t>
  </si>
  <si>
    <t>21:0198:000026:0003:0001:00</t>
  </si>
  <si>
    <t>21G  :871033:00:------:--</t>
  </si>
  <si>
    <t>21:0648:000031</t>
  </si>
  <si>
    <t>21:0198:000027</t>
  </si>
  <si>
    <t>21:0198:000027:0003:0001:00</t>
  </si>
  <si>
    <t>21G  :871034:00:------:--</t>
  </si>
  <si>
    <t>21:0648:000032</t>
  </si>
  <si>
    <t>21:0198:000028</t>
  </si>
  <si>
    <t>21:0198:000028:0003:0001:00</t>
  </si>
  <si>
    <t>21G  :871035:00:------:--</t>
  </si>
  <si>
    <t>21:0648:000033</t>
  </si>
  <si>
    <t>21:0198:000029</t>
  </si>
  <si>
    <t>21:0198:000029:0003:0001:00</t>
  </si>
  <si>
    <t>21G  :871036:00:------:--</t>
  </si>
  <si>
    <t>21:0648:000034</t>
  </si>
  <si>
    <t>21:0198:000030</t>
  </si>
  <si>
    <t>21:0198:000030:0003:0001:00</t>
  </si>
  <si>
    <t>21G  :871037:00:------:--</t>
  </si>
  <si>
    <t>21:0648:000035</t>
  </si>
  <si>
    <t>21:0198:000031</t>
  </si>
  <si>
    <t>21:0198:000031:0003:0001:00</t>
  </si>
  <si>
    <t>21G  :871038:00:------:--</t>
  </si>
  <si>
    <t>21:0648:000036</t>
  </si>
  <si>
    <t>21:0198:000032</t>
  </si>
  <si>
    <t>21:0198:000032:0003:0001:00</t>
  </si>
  <si>
    <t>21G  :871039:00:------:--</t>
  </si>
  <si>
    <t>21:0648:000037</t>
  </si>
  <si>
    <t>21:0198:000033</t>
  </si>
  <si>
    <t>21:0198:000033:0003:0001:00</t>
  </si>
  <si>
    <t>21G  :871040:00:------:--</t>
  </si>
  <si>
    <t>21:0648:000038</t>
  </si>
  <si>
    <t>21:0198:000034</t>
  </si>
  <si>
    <t>21:0198:000034:0003:0001:00</t>
  </si>
  <si>
    <t>21G  :871042:10:------:--</t>
  </si>
  <si>
    <t>21:0648:000039</t>
  </si>
  <si>
    <t>21:0198:000035</t>
  </si>
  <si>
    <t>21:0198:000035:0003:0001:00</t>
  </si>
  <si>
    <t>21G  :871043:20:871042:10</t>
  </si>
  <si>
    <t>21:0648:000040</t>
  </si>
  <si>
    <t>21:0198:000035:0004:0001:00</t>
  </si>
  <si>
    <t>21G  :871044:00:------:--</t>
  </si>
  <si>
    <t>21:0648:000041</t>
  </si>
  <si>
    <t>21:0198:000036</t>
  </si>
  <si>
    <t>21:0198:000036:0003:0001:00</t>
  </si>
  <si>
    <t>21G  :871045:00:------:--</t>
  </si>
  <si>
    <t>21:0648:000042</t>
  </si>
  <si>
    <t>21:0198:000037</t>
  </si>
  <si>
    <t>21:0198:000037:0003:0001:00</t>
  </si>
  <si>
    <t>21G  :871046:00:------:--</t>
  </si>
  <si>
    <t>21:0648:000043</t>
  </si>
  <si>
    <t>21:0198:000038</t>
  </si>
  <si>
    <t>21:0198:000038:0003:0001:00</t>
  </si>
  <si>
    <t>21G  :871047:00:------:--</t>
  </si>
  <si>
    <t>21:0648:000044</t>
  </si>
  <si>
    <t>21:0198:000039</t>
  </si>
  <si>
    <t>21:0198:000039:0003:0001:00</t>
  </si>
  <si>
    <t>21G  :871048:00:------:--</t>
  </si>
  <si>
    <t>21:0648:000045</t>
  </si>
  <si>
    <t>21:0198:000040</t>
  </si>
  <si>
    <t>21:0198:000040:0003:0001:00</t>
  </si>
  <si>
    <t>21G  :871049:00:------:--</t>
  </si>
  <si>
    <t>21:0648:000046</t>
  </si>
  <si>
    <t>21:0198:000041</t>
  </si>
  <si>
    <t>21:0198:000041:0003:0001:00</t>
  </si>
  <si>
    <t>21G  :871050:00:------:--</t>
  </si>
  <si>
    <t>21:0648:000047</t>
  </si>
  <si>
    <t>21:0198:000042</t>
  </si>
  <si>
    <t>21:0198:000042:0003:0001:00</t>
  </si>
  <si>
    <t>21G  :871051:00:------:--</t>
  </si>
  <si>
    <t>21:0648:000048</t>
  </si>
  <si>
    <t>21:0198:000043</t>
  </si>
  <si>
    <t>21:0198:000043:0003:0001:00</t>
  </si>
  <si>
    <t>21G  :871052:00:------:--</t>
  </si>
  <si>
    <t>21:0648:000049</t>
  </si>
  <si>
    <t>21:0198:000044</t>
  </si>
  <si>
    <t>21:0198:000044:0003:0001:00</t>
  </si>
  <si>
    <t>21G  :871053:00:------:--</t>
  </si>
  <si>
    <t>21:0648:000050</t>
  </si>
  <si>
    <t>21:0198:000045</t>
  </si>
  <si>
    <t>21:0198:000045:0003:0001:00</t>
  </si>
  <si>
    <t>21G  :871054:00:------:--</t>
  </si>
  <si>
    <t>21:0648:000051</t>
  </si>
  <si>
    <t>21:0198:000046</t>
  </si>
  <si>
    <t>21:0198:000046:0003:0001:00</t>
  </si>
  <si>
    <t>21G  :871055:9X:------:--</t>
  </si>
  <si>
    <t>21:0648:000052</t>
  </si>
  <si>
    <t>21G  :871056:00:------:--</t>
  </si>
  <si>
    <t>21:0648:000053</t>
  </si>
  <si>
    <t>21:0198:000047</t>
  </si>
  <si>
    <t>21:0198:000047:0003:0001:00</t>
  </si>
  <si>
    <t>21G  :871057:00:------:--</t>
  </si>
  <si>
    <t>21:0648:000054</t>
  </si>
  <si>
    <t>21:0198:000048</t>
  </si>
  <si>
    <t>21:0198:000048:0003:0001:00</t>
  </si>
  <si>
    <t>21G  :871058:00:------:--</t>
  </si>
  <si>
    <t>21:0648:000055</t>
  </si>
  <si>
    <t>21:0198:000049</t>
  </si>
  <si>
    <t>21:0198:000049:0003:0001:00</t>
  </si>
  <si>
    <t>21G  :871059:00:------:--</t>
  </si>
  <si>
    <t>21:0648:000056</t>
  </si>
  <si>
    <t>21:0198:000050</t>
  </si>
  <si>
    <t>21:0198:000050:0003:0001:00</t>
  </si>
  <si>
    <t>21G  :871060:00:------:--</t>
  </si>
  <si>
    <t>21:0648:000057</t>
  </si>
  <si>
    <t>21:0198:000051</t>
  </si>
  <si>
    <t>21:0198:000051:0003:0001:00</t>
  </si>
  <si>
    <t>21G  :871062:00:------:--</t>
  </si>
  <si>
    <t>21:0648:000058</t>
  </si>
  <si>
    <t>21:0198:000052</t>
  </si>
  <si>
    <t>21:0198:000052:0003:0001:00</t>
  </si>
  <si>
    <t>21G  :871063:10:------:--</t>
  </si>
  <si>
    <t>21:0648:000059</t>
  </si>
  <si>
    <t>21:0198:000053</t>
  </si>
  <si>
    <t>21:0198:000053:0003:0001:00</t>
  </si>
  <si>
    <t>21G  :871064:20:871063:10</t>
  </si>
  <si>
    <t>21:0648:000060</t>
  </si>
  <si>
    <t>21:0198:000053:0004:0001:00</t>
  </si>
  <si>
    <t>21G  :871065:00:------:--</t>
  </si>
  <si>
    <t>21:0648:000061</t>
  </si>
  <si>
    <t>21:0198:000054</t>
  </si>
  <si>
    <t>21:0198:000054:0003:0001:00</t>
  </si>
  <si>
    <t>21G  :871066:00:------:--</t>
  </si>
  <si>
    <t>21:0648:000062</t>
  </si>
  <si>
    <t>21:0198:000055</t>
  </si>
  <si>
    <t>21:0198:000055:0003:0001:00</t>
  </si>
  <si>
    <t>21G  :871067:00:------:--</t>
  </si>
  <si>
    <t>21:0648:000063</t>
  </si>
  <si>
    <t>21:0198:000056</t>
  </si>
  <si>
    <t>21:0198:000056:0003:0001:00</t>
  </si>
  <si>
    <t>21G  :871068:00:------:--</t>
  </si>
  <si>
    <t>21:0648:000064</t>
  </si>
  <si>
    <t>21:0198:000057</t>
  </si>
  <si>
    <t>21:0198:000057:0003:0001:00</t>
  </si>
  <si>
    <t>21G  :871069:00:------:--</t>
  </si>
  <si>
    <t>21:0648:000065</t>
  </si>
  <si>
    <t>21:0198:000058</t>
  </si>
  <si>
    <t>21:0198:000058:0003:0001:00</t>
  </si>
  <si>
    <t>21G  :871070:00:------:--</t>
  </si>
  <si>
    <t>21:0648:000066</t>
  </si>
  <si>
    <t>21:0198:000059</t>
  </si>
  <si>
    <t>21:0198:000059:0003:0001:00</t>
  </si>
  <si>
    <t>21G  :871071:00:------:--</t>
  </si>
  <si>
    <t>21:0648:000067</t>
  </si>
  <si>
    <t>21:0198:000060</t>
  </si>
  <si>
    <t>21:0198:000060:0003:0001:00</t>
  </si>
  <si>
    <t>21G  :871072:00:------:--</t>
  </si>
  <si>
    <t>21:0648:000068</t>
  </si>
  <si>
    <t>21:0198:000061</t>
  </si>
  <si>
    <t>21:0198:000061:0003:0001:00</t>
  </si>
  <si>
    <t>21G  :871073:00:------:--</t>
  </si>
  <si>
    <t>21:0648:000069</t>
  </si>
  <si>
    <t>21:0198:000062</t>
  </si>
  <si>
    <t>21:0198:000062:0003:0001:00</t>
  </si>
  <si>
    <t>21G  :871074:9X:------:--</t>
  </si>
  <si>
    <t>21:0648:000070</t>
  </si>
  <si>
    <t>21G  :871075:00:------:--</t>
  </si>
  <si>
    <t>21:0648:000071</t>
  </si>
  <si>
    <t>21:0198:000063</t>
  </si>
  <si>
    <t>21:0198:000063:0003:0001:00</t>
  </si>
  <si>
    <t>21G  :871076:00:------:--</t>
  </si>
  <si>
    <t>21:0648:000072</t>
  </si>
  <si>
    <t>21:0198:000064</t>
  </si>
  <si>
    <t>21:0198:000064:0003:0001:00</t>
  </si>
  <si>
    <t>21G  :871077:00:------:--</t>
  </si>
  <si>
    <t>21:0648:000073</t>
  </si>
  <si>
    <t>21:0198:000065</t>
  </si>
  <si>
    <t>21:0198:000065:0003:0001:00</t>
  </si>
  <si>
    <t>21G  :871078:00:------:--</t>
  </si>
  <si>
    <t>21:0648:000074</t>
  </si>
  <si>
    <t>21:0198:000066</t>
  </si>
  <si>
    <t>21:0198:000066:0003:0001:00</t>
  </si>
  <si>
    <t>21G  :871079:00:------:--</t>
  </si>
  <si>
    <t>21:0648:000075</t>
  </si>
  <si>
    <t>21:0198:000067</t>
  </si>
  <si>
    <t>21:0198:000067:0003:0001:00</t>
  </si>
  <si>
    <t>21G  :871080:00:------:--</t>
  </si>
  <si>
    <t>21:0648:000076</t>
  </si>
  <si>
    <t>21:0198:000068</t>
  </si>
  <si>
    <t>21:0198:000068:0003:0001:00</t>
  </si>
  <si>
    <t>21G  :871082:00:------:--</t>
  </si>
  <si>
    <t>21:0648:000077</t>
  </si>
  <si>
    <t>21:0198:000069</t>
  </si>
  <si>
    <t>21:0198:000069:0003:0001:00</t>
  </si>
  <si>
    <t>21G  :871083:00:------:--</t>
  </si>
  <si>
    <t>21:0648:000078</t>
  </si>
  <si>
    <t>21:0198:000070</t>
  </si>
  <si>
    <t>21:0198:000070:0003:0001:00</t>
  </si>
  <si>
    <t>21G  :871084:9Z:------:--</t>
  </si>
  <si>
    <t>21:0648:000079</t>
  </si>
  <si>
    <t>21G  :871085:00:------:--</t>
  </si>
  <si>
    <t>21:0648:000080</t>
  </si>
  <si>
    <t>21:0198:000071</t>
  </si>
  <si>
    <t>21:0198:000071:0003:0001:00</t>
  </si>
  <si>
    <t>21G  :871086:00:------:--</t>
  </si>
  <si>
    <t>21:0648:000081</t>
  </si>
  <si>
    <t>21:0198:000072</t>
  </si>
  <si>
    <t>21:0198:000072:0003:0001:00</t>
  </si>
  <si>
    <t>21G  :871087:00:------:--</t>
  </si>
  <si>
    <t>21:0648:000082</t>
  </si>
  <si>
    <t>21:0198:000073</t>
  </si>
  <si>
    <t>21:0198:000073:0003:0001:00</t>
  </si>
  <si>
    <t>21G  :871088:00:------:--</t>
  </si>
  <si>
    <t>21:0648:000083</t>
  </si>
  <si>
    <t>21:0198:000074</t>
  </si>
  <si>
    <t>21:0198:000074:0003:0001:00</t>
  </si>
  <si>
    <t>21G  :871089:00:------:--</t>
  </si>
  <si>
    <t>21:0648:000084</t>
  </si>
  <si>
    <t>21:0198:000075</t>
  </si>
  <si>
    <t>21:0198:000075:0003:0001:00</t>
  </si>
  <si>
    <t>21G  :871090:00:------:--</t>
  </si>
  <si>
    <t>21:0648:000085</t>
  </si>
  <si>
    <t>21:0198:000076</t>
  </si>
  <si>
    <t>21:0198:000076:0003:0001:00</t>
  </si>
  <si>
    <t>21G  :871091:00:------:--</t>
  </si>
  <si>
    <t>21:0648:000086</t>
  </si>
  <si>
    <t>21:0198:000077</t>
  </si>
  <si>
    <t>21:0198:000077:0003:0001:00</t>
  </si>
  <si>
    <t>21G  :871092:00:------:--</t>
  </si>
  <si>
    <t>21:0648:000087</t>
  </si>
  <si>
    <t>21:0198:000078</t>
  </si>
  <si>
    <t>21:0198:000078:0003:0001:00</t>
  </si>
  <si>
    <t>21G  :871302:00:------:--</t>
  </si>
  <si>
    <t>21:0648:000088</t>
  </si>
  <si>
    <t>21:0198:000079</t>
  </si>
  <si>
    <t>21:0198:000079:0003:0001:00</t>
  </si>
  <si>
    <t>21G  :871303:00:------:--</t>
  </si>
  <si>
    <t>21:0648:000089</t>
  </si>
  <si>
    <t>21:0198:000080</t>
  </si>
  <si>
    <t>21:0198:000080:0003:0001:00</t>
  </si>
  <si>
    <t>21G  :871304:00:------:--</t>
  </si>
  <si>
    <t>21:0648:000090</t>
  </si>
  <si>
    <t>21:0198:000081</t>
  </si>
  <si>
    <t>21:0198:000081:0003:0001:00</t>
  </si>
  <si>
    <t>21G  :871305:00:------:--</t>
  </si>
  <si>
    <t>21:0648:000091</t>
  </si>
  <si>
    <t>21:0198:000082</t>
  </si>
  <si>
    <t>21:0198:000082:0003:0001:00</t>
  </si>
  <si>
    <t>21G  :871306:00:------:--</t>
  </si>
  <si>
    <t>21:0648:000092</t>
  </si>
  <si>
    <t>21:0198:000083</t>
  </si>
  <si>
    <t>21:0198:000083:0003:0001:00</t>
  </si>
  <si>
    <t>21G  :871307:00:------:--</t>
  </si>
  <si>
    <t>21:0648:000093</t>
  </si>
  <si>
    <t>21:0198:000084</t>
  </si>
  <si>
    <t>21:0198:000084:0003:0001:00</t>
  </si>
  <si>
    <t>21G  :871308:9Z:------:--</t>
  </si>
  <si>
    <t>21:0648:000094</t>
  </si>
  <si>
    <t>21G  :871309:00:------:--</t>
  </si>
  <si>
    <t>21:0648:000095</t>
  </si>
  <si>
    <t>21:0198:000085</t>
  </si>
  <si>
    <t>21:0198:000085:0003:0001:00</t>
  </si>
  <si>
    <t>21G  :871310:00:------:--</t>
  </si>
  <si>
    <t>21:0648:000096</t>
  </si>
  <si>
    <t>21:0198:000086</t>
  </si>
  <si>
    <t>21:0198:000086:0003:0001:00</t>
  </si>
  <si>
    <t>21G  :871311:10:------:--</t>
  </si>
  <si>
    <t>21:0648:000097</t>
  </si>
  <si>
    <t>21:0198:000087</t>
  </si>
  <si>
    <t>21:0198:000087:0003:0001:00</t>
  </si>
  <si>
    <t>21G  :871312:20:871311:10</t>
  </si>
  <si>
    <t>21:0648:000098</t>
  </si>
  <si>
    <t>21:0198:000087:0004:0001:00</t>
  </si>
  <si>
    <t>21G  :871313:00:------:--</t>
  </si>
  <si>
    <t>21:0648:000099</t>
  </si>
  <si>
    <t>21:0198:000088</t>
  </si>
  <si>
    <t>21:0198:000088:0003:0001:00</t>
  </si>
  <si>
    <t>21G  :871314:00:------:--</t>
  </si>
  <si>
    <t>21:0648:000100</t>
  </si>
  <si>
    <t>21:0198:000089</t>
  </si>
  <si>
    <t>21:0198:000089:0003:0001:00</t>
  </si>
  <si>
    <t>21G  :871315:00:------:--</t>
  </si>
  <si>
    <t>21:0648:000101</t>
  </si>
  <si>
    <t>21:0198:000090</t>
  </si>
  <si>
    <t>21:0198:000090:0003:0001:00</t>
  </si>
  <si>
    <t>21G  :871316:00:------:--</t>
  </si>
  <si>
    <t>21:0648:000102</t>
  </si>
  <si>
    <t>21:0198:000091</t>
  </si>
  <si>
    <t>21:0198:000091:0003:0001:00</t>
  </si>
  <si>
    <t>21G  :871317:00:------:--</t>
  </si>
  <si>
    <t>21:0648:000103</t>
  </si>
  <si>
    <t>21:0198:000092</t>
  </si>
  <si>
    <t>21:0198:000092:0003:0001:00</t>
  </si>
  <si>
    <t>21G  :871318:00:------:--</t>
  </si>
  <si>
    <t>21:0648:000104</t>
  </si>
  <si>
    <t>21:0198:000093</t>
  </si>
  <si>
    <t>21:0198:000093:0003:0001:00</t>
  </si>
  <si>
    <t>21G  :871319:00:------:--</t>
  </si>
  <si>
    <t>21:0648:000105</t>
  </si>
  <si>
    <t>21:0198:000094</t>
  </si>
  <si>
    <t>21:0198:000094:0003:0001:00</t>
  </si>
  <si>
    <t>21G  :871320:00:------:--</t>
  </si>
  <si>
    <t>21:0648:000106</t>
  </si>
  <si>
    <t>21:0198:000095</t>
  </si>
  <si>
    <t>21:0198:000095:0003:0001:00</t>
  </si>
  <si>
    <t>21G  :873002:00:------:--</t>
  </si>
  <si>
    <t>21:0648:000107</t>
  </si>
  <si>
    <t>21:0198:000096</t>
  </si>
  <si>
    <t>21:0198:000096:0003:0001:00</t>
  </si>
  <si>
    <t>21G  :873003:00:------:--</t>
  </si>
  <si>
    <t>21:0648:000108</t>
  </si>
  <si>
    <t>21:0198:000097</t>
  </si>
  <si>
    <t>21:0198:000097:0003:0001:00</t>
  </si>
  <si>
    <t>21G  :873004:00:------:--</t>
  </si>
  <si>
    <t>21:0648:000109</t>
  </si>
  <si>
    <t>21:0198:000098</t>
  </si>
  <si>
    <t>21:0198:000098:0003:0001:00</t>
  </si>
  <si>
    <t>21G  :873005:9Z:------:--</t>
  </si>
  <si>
    <t>21:0648:000110</t>
  </si>
  <si>
    <t>21G  :873006:00:------:--</t>
  </si>
  <si>
    <t>21:0648:000111</t>
  </si>
  <si>
    <t>21:0198:000099</t>
  </si>
  <si>
    <t>21:0198:000099:0003:0001:00</t>
  </si>
  <si>
    <t>21G  :873007:00:------:--</t>
  </si>
  <si>
    <t>21:0648:000112</t>
  </si>
  <si>
    <t>21:0198:000100</t>
  </si>
  <si>
    <t>21:0198:000100:0003:0001:00</t>
  </si>
  <si>
    <t>21G  :873008:00:------:--</t>
  </si>
  <si>
    <t>21:0648:000113</t>
  </si>
  <si>
    <t>21:0198:000101</t>
  </si>
  <si>
    <t>21:0198:000101:0003:0001:00</t>
  </si>
  <si>
    <t>21G  :873009:10:------:--</t>
  </si>
  <si>
    <t>21:0648:000114</t>
  </si>
  <si>
    <t>21:0198:000102</t>
  </si>
  <si>
    <t>21:0198:000102:0003:0001:00</t>
  </si>
  <si>
    <t>21G  :873010:20:873009:10</t>
  </si>
  <si>
    <t>21:0648:000115</t>
  </si>
  <si>
    <t>21:0198:000102:0004:0001:00</t>
  </si>
  <si>
    <t>21G  :873011:00:------:--</t>
  </si>
  <si>
    <t>21:0648:000116</t>
  </si>
  <si>
    <t>21:0198:000103</t>
  </si>
  <si>
    <t>21:0198:000103:0003:0001:00</t>
  </si>
  <si>
    <t>21G  :873012:00:------:--</t>
  </si>
  <si>
    <t>21:0648:000117</t>
  </si>
  <si>
    <t>21:0198:000104</t>
  </si>
  <si>
    <t>21:0198:000104:0003:0001:00</t>
  </si>
  <si>
    <t>21G  :873013:00:------:--</t>
  </si>
  <si>
    <t>21:0648:000118</t>
  </si>
  <si>
    <t>21:0198:000105</t>
  </si>
  <si>
    <t>21:0198:000105:0003:0001:00</t>
  </si>
  <si>
    <t>21G  :873014:00:------:--</t>
  </si>
  <si>
    <t>21:0648:000119</t>
  </si>
  <si>
    <t>21:0198:000106</t>
  </si>
  <si>
    <t>21:0198:000106:0003:0001:00</t>
  </si>
  <si>
    <t>21G  :873015:00:------:--</t>
  </si>
  <si>
    <t>21:0648:000120</t>
  </si>
  <si>
    <t>21:0198:000107</t>
  </si>
  <si>
    <t>21:0198:000107:0003:0001:00</t>
  </si>
  <si>
    <t>21G  :873016:00:------:--</t>
  </si>
  <si>
    <t>21:0648:000121</t>
  </si>
  <si>
    <t>21:0198:000108</t>
  </si>
  <si>
    <t>21:0198:000108:0003:0001:00</t>
  </si>
  <si>
    <t>21G  :873017:00:------:--</t>
  </si>
  <si>
    <t>21:0648:000122</t>
  </si>
  <si>
    <t>21:0198:000109</t>
  </si>
  <si>
    <t>21:0198:000109:0003:0001:00</t>
  </si>
  <si>
    <t>21G  :873018:00:------:--</t>
  </si>
  <si>
    <t>21:0648:000123</t>
  </si>
  <si>
    <t>21:0198:000110</t>
  </si>
  <si>
    <t>21:0198:000110:0003:0001:00</t>
  </si>
  <si>
    <t>21G  :873019:00:------:--</t>
  </si>
  <si>
    <t>21:0648:000124</t>
  </si>
  <si>
    <t>21:0198:000111</t>
  </si>
  <si>
    <t>21:0198:000111:0003:0001:00</t>
  </si>
  <si>
    <t>21G  :873020:00:------:--</t>
  </si>
  <si>
    <t>21:0648:000125</t>
  </si>
  <si>
    <t>21:0198:000112</t>
  </si>
  <si>
    <t>21:0198:000112:0003:0001:00</t>
  </si>
  <si>
    <t>21G  :873022:00:------:--</t>
  </si>
  <si>
    <t>21:0648:000126</t>
  </si>
  <si>
    <t>21:0198:000113</t>
  </si>
  <si>
    <t>21:0198:000113:0003:0001:00</t>
  </si>
  <si>
    <t>21G  :873023:9X:------:--</t>
  </si>
  <si>
    <t>21:0648:000127</t>
  </si>
  <si>
    <t>21G  :873024:00:------:--</t>
  </si>
  <si>
    <t>21:0648:000128</t>
  </si>
  <si>
    <t>21:0198:000114</t>
  </si>
  <si>
    <t>21:0198:000114:0003:0001:00</t>
  </si>
  <si>
    <t>21G  :873025:00:------:--</t>
  </si>
  <si>
    <t>21:0648:000129</t>
  </si>
  <si>
    <t>21:0198:000115</t>
  </si>
  <si>
    <t>21:0198:000115:0003:0001:00</t>
  </si>
  <si>
    <t>21G  :873026:00:------:--</t>
  </si>
  <si>
    <t>21:0648:000130</t>
  </si>
  <si>
    <t>21:0198:000116</t>
  </si>
  <si>
    <t>21:0198:000116:0003:0001:00</t>
  </si>
  <si>
    <t>21G  :873027:10:------:--</t>
  </si>
  <si>
    <t>21:0648:000131</t>
  </si>
  <si>
    <t>21:0198:000117</t>
  </si>
  <si>
    <t>21:0198:000117:0003:0001:00</t>
  </si>
  <si>
    <t>21G  :873028:20:873027:10</t>
  </si>
  <si>
    <t>21:0648:000132</t>
  </si>
  <si>
    <t>21:0198:000117:0004:0001:00</t>
  </si>
  <si>
    <t>21G  :873029:00:------:--</t>
  </si>
  <si>
    <t>21:0648:000133</t>
  </si>
  <si>
    <t>21:0198:000118</t>
  </si>
  <si>
    <t>21:0198:000118:0003:0001:00</t>
  </si>
  <si>
    <t>21G  :873030:00:------:--</t>
  </si>
  <si>
    <t>21:0648:000134</t>
  </si>
  <si>
    <t>21:0198:000119</t>
  </si>
  <si>
    <t>21:0198:000119:0003:0001:00</t>
  </si>
  <si>
    <t>21G  :873031:00:------:--</t>
  </si>
  <si>
    <t>21:0648:000135</t>
  </si>
  <si>
    <t>21:0198:000120</t>
  </si>
  <si>
    <t>21:0198:000120:0003:0001:00</t>
  </si>
  <si>
    <t>21G  :873032:00:------:--</t>
  </si>
  <si>
    <t>21:0648:000136</t>
  </si>
  <si>
    <t>21:0198:000121</t>
  </si>
  <si>
    <t>21:0198:000121:0003:0001:00</t>
  </si>
  <si>
    <t>21G  :873033:00:------:--</t>
  </si>
  <si>
    <t>21:0648:000137</t>
  </si>
  <si>
    <t>21:0198:000122</t>
  </si>
  <si>
    <t>21:0198:000122:0003:0001:00</t>
  </si>
  <si>
    <t>21G  :873034:00:------:--</t>
  </si>
  <si>
    <t>21:0648:000138</t>
  </si>
  <si>
    <t>21:0198:000123</t>
  </si>
  <si>
    <t>21:0198:000123:0003:0001:00</t>
  </si>
  <si>
    <t>21G  :873035:00:------:--</t>
  </si>
  <si>
    <t>21:0648:000139</t>
  </si>
  <si>
    <t>21:0198:000124</t>
  </si>
  <si>
    <t>21:0198:000124:0003:0001:00</t>
  </si>
  <si>
    <t>21G  :873036:00:------:--</t>
  </si>
  <si>
    <t>21:0648:000140</t>
  </si>
  <si>
    <t>21:0198:000125</t>
  </si>
  <si>
    <t>21:0198:000125:0003:0001:00</t>
  </si>
  <si>
    <t>21G  :873037:00:------:--</t>
  </si>
  <si>
    <t>21:0648:000141</t>
  </si>
  <si>
    <t>21:0198:000126</t>
  </si>
  <si>
    <t>21:0198:000126:0003:0001:00</t>
  </si>
  <si>
    <t>21G  :873038:00:------:--</t>
  </si>
  <si>
    <t>21:0648:000142</t>
  </si>
  <si>
    <t>21:0198:000127</t>
  </si>
  <si>
    <t>21:0198:000127:0003:0001:00</t>
  </si>
  <si>
    <t>21G  :873039:00:------:--</t>
  </si>
  <si>
    <t>21:0648:000143</t>
  </si>
  <si>
    <t>21:0198:000128</t>
  </si>
  <si>
    <t>21:0198:000128:0003:0001:00</t>
  </si>
  <si>
    <t>21G  :873040:00:------:--</t>
  </si>
  <si>
    <t>21:0648:000144</t>
  </si>
  <si>
    <t>21:0198:000129</t>
  </si>
  <si>
    <t>21:0198:000129:0003:0001:00</t>
  </si>
  <si>
    <t>21G  :873042:00:------:--</t>
  </si>
  <si>
    <t>21:0648:000145</t>
  </si>
  <si>
    <t>21:0198:000130</t>
  </si>
  <si>
    <t>21:0198:000130:0003:0001:00</t>
  </si>
  <si>
    <t>21G  :873043:00:------:--</t>
  </si>
  <si>
    <t>21:0648:000146</t>
  </si>
  <si>
    <t>21:0198:000131</t>
  </si>
  <si>
    <t>21:0198:000131:0003:0001:00</t>
  </si>
  <si>
    <t>21G  :873044:00:------:--</t>
  </si>
  <si>
    <t>21:0648:000147</t>
  </si>
  <si>
    <t>21:0198:000132</t>
  </si>
  <si>
    <t>21:0198:000132:0003:0001:00</t>
  </si>
  <si>
    <t>21G  :873045:00:------:--</t>
  </si>
  <si>
    <t>21:0648:000148</t>
  </si>
  <si>
    <t>21:0198:000133</t>
  </si>
  <si>
    <t>21:0198:000133:0003:0001:00</t>
  </si>
  <si>
    <t>21G  :873046:00:------:--</t>
  </si>
  <si>
    <t>21:0648:000149</t>
  </si>
  <si>
    <t>21:0198:000134</t>
  </si>
  <si>
    <t>21:0198:000134:0003:0001:00</t>
  </si>
  <si>
    <t>21G  :873047:00:------:--</t>
  </si>
  <si>
    <t>21:0648:000150</t>
  </si>
  <si>
    <t>21:0198:000135</t>
  </si>
  <si>
    <t>21:0198:000135:0003:0001:00</t>
  </si>
  <si>
    <t>21G  :873048:10:------:--</t>
  </si>
  <si>
    <t>21:0648:000151</t>
  </si>
  <si>
    <t>21:0198:000136</t>
  </si>
  <si>
    <t>21:0198:000136:0003:0001:00</t>
  </si>
  <si>
    <t>21G  :873049:20:873048:10</t>
  </si>
  <si>
    <t>21:0648:000152</t>
  </si>
  <si>
    <t>21:0198:000136:0004:0001:00</t>
  </si>
  <si>
    <t>21G  :873050:00:------:--</t>
  </si>
  <si>
    <t>21:0648:000153</t>
  </si>
  <si>
    <t>21:0198:000137</t>
  </si>
  <si>
    <t>21:0198:000137:0003:0001:00</t>
  </si>
  <si>
    <t>21G  :873051:00:------:--</t>
  </si>
  <si>
    <t>21:0648:000154</t>
  </si>
  <si>
    <t>21:0198:000138</t>
  </si>
  <si>
    <t>21:0198:000138:0003:0001:00</t>
  </si>
  <si>
    <t>21G  :873052:00:------:--</t>
  </si>
  <si>
    <t>21:0648:000155</t>
  </si>
  <si>
    <t>21:0198:000139</t>
  </si>
  <si>
    <t>21:0198:000139:0003:0001:00</t>
  </si>
  <si>
    <t>21G  :873053:00:------:--</t>
  </si>
  <si>
    <t>21:0648:000156</t>
  </si>
  <si>
    <t>21:0198:000140</t>
  </si>
  <si>
    <t>21:0198:000140:0003:0001:00</t>
  </si>
  <si>
    <t>21G  :873054:00:------:--</t>
  </si>
  <si>
    <t>21:0648:000157</t>
  </si>
  <si>
    <t>21:0198:000141</t>
  </si>
  <si>
    <t>21:0198:000141:0003:0001:00</t>
  </si>
  <si>
    <t>21G  :873055:00:------:--</t>
  </si>
  <si>
    <t>21:0648:000158</t>
  </si>
  <si>
    <t>21:0198:000142</t>
  </si>
  <si>
    <t>21:0198:000142:0003:0001:00</t>
  </si>
  <si>
    <t>21G  :873056:00:------:--</t>
  </si>
  <si>
    <t>21:0648:000159</t>
  </si>
  <si>
    <t>21:0198:000143</t>
  </si>
  <si>
    <t>21:0198:000143:0003:0001:00</t>
  </si>
  <si>
    <t>21G  :873057:9Z:------:--</t>
  </si>
  <si>
    <t>21:0648:000160</t>
  </si>
  <si>
    <t>21G  :873058:00:------:--</t>
  </si>
  <si>
    <t>21:0648:000161</t>
  </si>
  <si>
    <t>21:0198:000144</t>
  </si>
  <si>
    <t>21:0198:000144:0003:0001:00</t>
  </si>
  <si>
    <t>21G  :873059:00:------:--</t>
  </si>
  <si>
    <t>21:0648:000162</t>
  </si>
  <si>
    <t>21:0198:000145</t>
  </si>
  <si>
    <t>21:0198:000145:0003:0001:00</t>
  </si>
  <si>
    <t>21G  :873060:00:------:--</t>
  </si>
  <si>
    <t>21:0648:000163</t>
  </si>
  <si>
    <t>21:0198:000146</t>
  </si>
  <si>
    <t>21:0198:000146:0003:0001:00</t>
  </si>
  <si>
    <t>21G  :873062:10:------:--</t>
  </si>
  <si>
    <t>21:0648:000164</t>
  </si>
  <si>
    <t>21:0198:000147</t>
  </si>
  <si>
    <t>21:0198:000147:0003:0001:00</t>
  </si>
  <si>
    <t>21G  :873063:20:873062:10</t>
  </si>
  <si>
    <t>21:0648:000165</t>
  </si>
  <si>
    <t>21:0198:000147:0004:0001:00</t>
  </si>
  <si>
    <t>21G  :873064:00:------:--</t>
  </si>
  <si>
    <t>21:0648:000166</t>
  </si>
  <si>
    <t>21:0198:000148</t>
  </si>
  <si>
    <t>21:0198:000148:0003:0001:00</t>
  </si>
  <si>
    <t>21G  :873065:00:------:--</t>
  </si>
  <si>
    <t>21:0648:000167</t>
  </si>
  <si>
    <t>21:0198:000149</t>
  </si>
  <si>
    <t>21:0198:000149:0003:0001:00</t>
  </si>
  <si>
    <t>21G  :873066:00:------:--</t>
  </si>
  <si>
    <t>21:0648:000168</t>
  </si>
  <si>
    <t>21:0198:000150</t>
  </si>
  <si>
    <t>21:0198:000150:0003:0001:00</t>
  </si>
  <si>
    <t>21G  :873067:00:------:--</t>
  </si>
  <si>
    <t>21:0648:000169</t>
  </si>
  <si>
    <t>21:0198:000151</t>
  </si>
  <si>
    <t>21:0198:000151:0003:0001:00</t>
  </si>
  <si>
    <t>21G  :873068:00:------:--</t>
  </si>
  <si>
    <t>21:0648:000170</t>
  </si>
  <si>
    <t>21:0198:000152</t>
  </si>
  <si>
    <t>21:0198:000152:0003:0001:00</t>
  </si>
  <si>
    <t>21G  :873069:00:------:--</t>
  </si>
  <si>
    <t>21:0648:000171</t>
  </si>
  <si>
    <t>21:0198:000153</t>
  </si>
  <si>
    <t>21:0198:000153:0003:0001:00</t>
  </si>
  <si>
    <t>21G  :873070:00:------:--</t>
  </si>
  <si>
    <t>21:0648:000172</t>
  </si>
  <si>
    <t>21:0198:000154</t>
  </si>
  <si>
    <t>21:0198:000154:0003:0001:00</t>
  </si>
  <si>
    <t>21G  :873071:00:------:--</t>
  </si>
  <si>
    <t>21:0648:000173</t>
  </si>
  <si>
    <t>21:0198:000155</t>
  </si>
  <si>
    <t>21:0198:000155:0003:0001:00</t>
  </si>
  <si>
    <t>21G  :873072:00:------:--</t>
  </si>
  <si>
    <t>21:0648:000174</t>
  </si>
  <si>
    <t>21:0198:000156</t>
  </si>
  <si>
    <t>21:0198:000156:0003:0001:00</t>
  </si>
  <si>
    <t>21G  :873073:00:------:--</t>
  </si>
  <si>
    <t>21:0648:000175</t>
  </si>
  <si>
    <t>21:0198:000157</t>
  </si>
  <si>
    <t>21:0198:000157:0003:0001:00</t>
  </si>
  <si>
    <t>21G  :873074:00:------:--</t>
  </si>
  <si>
    <t>21:0648:000176</t>
  </si>
  <si>
    <t>21:0198:000158</t>
  </si>
  <si>
    <t>21:0198:000158:0003:0001:00</t>
  </si>
  <si>
    <t>21G  :873075:00:------:--</t>
  </si>
  <si>
    <t>21:0648:000177</t>
  </si>
  <si>
    <t>21:0198:000159</t>
  </si>
  <si>
    <t>21:0198:000159:0003:0001:00</t>
  </si>
  <si>
    <t>21G  :873076:00:------:--</t>
  </si>
  <si>
    <t>21:0648:000178</t>
  </si>
  <si>
    <t>21:0198:000160</t>
  </si>
  <si>
    <t>21:0198:000160:0003:0001:00</t>
  </si>
  <si>
    <t>21G  :873077:00:------:--</t>
  </si>
  <si>
    <t>21:0648:000179</t>
  </si>
  <si>
    <t>21:0198:000161</t>
  </si>
  <si>
    <t>21:0198:000161:0003:0001:00</t>
  </si>
  <si>
    <t>21G  :873078:9Z:------:--</t>
  </si>
  <si>
    <t>21:0648:000180</t>
  </si>
  <si>
    <t>21G  :873079:00:------:--</t>
  </si>
  <si>
    <t>21:0648:000181</t>
  </si>
  <si>
    <t>21:0198:000162</t>
  </si>
  <si>
    <t>21:0198:000162:0003:0001:00</t>
  </si>
  <si>
    <t>21G  :873080:00:------:--</t>
  </si>
  <si>
    <t>21:0648:000182</t>
  </si>
  <si>
    <t>21:0198:000163</t>
  </si>
  <si>
    <t>21:0198:000163:0003:0001:00</t>
  </si>
  <si>
    <t>21G  :873082:10:------:--</t>
  </si>
  <si>
    <t>21:0648:000183</t>
  </si>
  <si>
    <t>21:0198:000164</t>
  </si>
  <si>
    <t>21:0198:000164:0003:0001:00</t>
  </si>
  <si>
    <t>21G  :873083:20:873082:10</t>
  </si>
  <si>
    <t>21:0648:000184</t>
  </si>
  <si>
    <t>21:0198:000164:0004:0001:00</t>
  </si>
  <si>
    <t>21G  :873084:00:------:--</t>
  </si>
  <si>
    <t>21:0648:000185</t>
  </si>
  <si>
    <t>21:0198:000165</t>
  </si>
  <si>
    <t>21:0198:000165:0003:0001:00</t>
  </si>
  <si>
    <t>21G  :873085:00:------:--</t>
  </si>
  <si>
    <t>21:0648:000186</t>
  </si>
  <si>
    <t>21:0198:000166</t>
  </si>
  <si>
    <t>21:0198:000166:0003:0001:00</t>
  </si>
  <si>
    <t>21G  :873086:00:------:--</t>
  </si>
  <si>
    <t>21:0648:000187</t>
  </si>
  <si>
    <t>21:0198:000167</t>
  </si>
  <si>
    <t>21:0198:000167:0003:0001:00</t>
  </si>
  <si>
    <t>21G  :873087:00:------:--</t>
  </si>
  <si>
    <t>21:0648:000188</t>
  </si>
  <si>
    <t>21:0198:000168</t>
  </si>
  <si>
    <t>21:0198:000168:0003:0001:00</t>
  </si>
  <si>
    <t>21G  :873088:00:------:--</t>
  </si>
  <si>
    <t>21:0648:000189</t>
  </si>
  <si>
    <t>21:0198:000169</t>
  </si>
  <si>
    <t>21:0198:000169:0003:0001:00</t>
  </si>
  <si>
    <t>21G  :873089:00:------:--</t>
  </si>
  <si>
    <t>21:0648:000190</t>
  </si>
  <si>
    <t>21:0198:000170</t>
  </si>
  <si>
    <t>21:0198:000170:0003:0001:00</t>
  </si>
  <si>
    <t>21G  :873090:00:------:--</t>
  </si>
  <si>
    <t>21:0648:000191</t>
  </si>
  <si>
    <t>21:0198:000171</t>
  </si>
  <si>
    <t>21:0198:000171:0003:0001:00</t>
  </si>
  <si>
    <t>21G  :873091:9Y:------:--</t>
  </si>
  <si>
    <t>21:0648:000192</t>
  </si>
  <si>
    <t>21G  :873092:00:------:--</t>
  </si>
  <si>
    <t>21:0648:000193</t>
  </si>
  <si>
    <t>21:0198:000172</t>
  </si>
  <si>
    <t>21:0198:000172:0003:0001:00</t>
  </si>
  <si>
    <t>21G  :873093:00:------:--</t>
  </si>
  <si>
    <t>21:0648:000194</t>
  </si>
  <si>
    <t>21:0198:000173</t>
  </si>
  <si>
    <t>21:0198:000173:0003:0001:00</t>
  </si>
  <si>
    <t>21G  :873094:00:------:--</t>
  </si>
  <si>
    <t>21:0648:000195</t>
  </si>
  <si>
    <t>21:0198:000174</t>
  </si>
  <si>
    <t>21:0198:000174:0003:0001:00</t>
  </si>
  <si>
    <t>21G  :873095:00:------:--</t>
  </si>
  <si>
    <t>21:0648:000196</t>
  </si>
  <si>
    <t>21:0198:000175</t>
  </si>
  <si>
    <t>21:0198:000175:0003:0001:00</t>
  </si>
  <si>
    <t>21G  :873096:00:------:--</t>
  </si>
  <si>
    <t>21:0648:000197</t>
  </si>
  <si>
    <t>21:0198:000176</t>
  </si>
  <si>
    <t>21:0198:000176:0003:0001:00</t>
  </si>
  <si>
    <t>21G  :873097:00:------:--</t>
  </si>
  <si>
    <t>21:0648:000198</t>
  </si>
  <si>
    <t>21:0198:000177</t>
  </si>
  <si>
    <t>21:0198:000177:0003:0001:00</t>
  </si>
  <si>
    <t>21G  :873098:00:------:--</t>
  </si>
  <si>
    <t>21:0648:000199</t>
  </si>
  <si>
    <t>21:0198:000178</t>
  </si>
  <si>
    <t>21:0198:000178:0003:0001:00</t>
  </si>
  <si>
    <t>21G  :873099:00:------:--</t>
  </si>
  <si>
    <t>21:0648:000200</t>
  </si>
  <si>
    <t>21:0198:000179</t>
  </si>
  <si>
    <t>21:0198:000179:0003:0001:00</t>
  </si>
  <si>
    <t>21G  :873100:00:------:--</t>
  </si>
  <si>
    <t>21:0648:000201</t>
  </si>
  <si>
    <t>21:0198:000180</t>
  </si>
  <si>
    <t>21:0198:000180:0003:0001:00</t>
  </si>
  <si>
    <t>21G  :873102:00:------:--</t>
  </si>
  <si>
    <t>21:0648:000202</t>
  </si>
  <si>
    <t>21:0198:000181</t>
  </si>
  <si>
    <t>21:0198:000181:0003:0001:00</t>
  </si>
  <si>
    <t>21G  :873103:00:------:--</t>
  </si>
  <si>
    <t>21:0648:000203</t>
  </si>
  <si>
    <t>21:0198:000182</t>
  </si>
  <si>
    <t>21:0198:000182:0003:0001:00</t>
  </si>
  <si>
    <t>21G  :873104:00:------:--</t>
  </si>
  <si>
    <t>21:0648:000204</t>
  </si>
  <si>
    <t>21:0198:000183</t>
  </si>
  <si>
    <t>21:0198:000183:0003:0001:00</t>
  </si>
  <si>
    <t>21G  :873105:10:------:--</t>
  </si>
  <si>
    <t>21:0648:000205</t>
  </si>
  <si>
    <t>21:0198:000184</t>
  </si>
  <si>
    <t>21:0198:000184:0003:0001:00</t>
  </si>
  <si>
    <t>21G  :873106:20:873105:10</t>
  </si>
  <si>
    <t>21:0648:000206</t>
  </si>
  <si>
    <t>21:0198:000184:0004:0001:00</t>
  </si>
  <si>
    <t>21G  :873107:9X:------:--</t>
  </si>
  <si>
    <t>21:0648:000207</t>
  </si>
  <si>
    <t>21G  :873108:00:------:--</t>
  </si>
  <si>
    <t>21:0648:000208</t>
  </si>
  <si>
    <t>21:0198:000185</t>
  </si>
  <si>
    <t>21:0198:000185:0003:0001:00</t>
  </si>
  <si>
    <t>21G  :873109:00:------:--</t>
  </si>
  <si>
    <t>21:0648:000209</t>
  </si>
  <si>
    <t>21:0198:000186</t>
  </si>
  <si>
    <t>21:0198:000186:0003:0001:00</t>
  </si>
  <si>
    <t>21G  :873110:00:------:--</t>
  </si>
  <si>
    <t>21:0648:000210</t>
  </si>
  <si>
    <t>21:0198:000187</t>
  </si>
  <si>
    <t>21:0198:000187:0003:0001:00</t>
  </si>
  <si>
    <t>21G  :873111:00:------:--</t>
  </si>
  <si>
    <t>21:0648:000211</t>
  </si>
  <si>
    <t>21:0198:000188</t>
  </si>
  <si>
    <t>21:0198:000188:0003:0001:00</t>
  </si>
  <si>
    <t>21G  :873112:00:------:--</t>
  </si>
  <si>
    <t>21:0648:000212</t>
  </si>
  <si>
    <t>21:0198:000189</t>
  </si>
  <si>
    <t>21:0198:000189:0003:0001:00</t>
  </si>
  <si>
    <t>21G  :873113:00:------:--</t>
  </si>
  <si>
    <t>21:0648:000213</t>
  </si>
  <si>
    <t>21:0198:000190</t>
  </si>
  <si>
    <t>21:0198:000190:0003:0001:00</t>
  </si>
  <si>
    <t>21G  :873114:00:------:--</t>
  </si>
  <si>
    <t>21:0648:000214</t>
  </si>
  <si>
    <t>21:0198:000191</t>
  </si>
  <si>
    <t>21:0198:000191:0003:0001:00</t>
  </si>
  <si>
    <t>21G  :873115:00:------:--</t>
  </si>
  <si>
    <t>21:0648:000215</t>
  </si>
  <si>
    <t>21:0198:000192</t>
  </si>
  <si>
    <t>21:0198:000192:0003:0001:00</t>
  </si>
  <si>
    <t>21G  :873116:00:------:--</t>
  </si>
  <si>
    <t>21:0648:000216</t>
  </si>
  <si>
    <t>21:0198:000193</t>
  </si>
  <si>
    <t>21:0198:000193:0003:0001:00</t>
  </si>
  <si>
    <t>21G  :873117:00:------:--</t>
  </si>
  <si>
    <t>21:0648:000217</t>
  </si>
  <si>
    <t>21:0198:000194</t>
  </si>
  <si>
    <t>21:0198:000194:0003:0001:00</t>
  </si>
  <si>
    <t>21G  :873118:00:------:--</t>
  </si>
  <si>
    <t>21:0648:000218</t>
  </si>
  <si>
    <t>21:0198:000195</t>
  </si>
  <si>
    <t>21:0198:000195:0003:0001:00</t>
  </si>
  <si>
    <t>21G  :873119:00:------:--</t>
  </si>
  <si>
    <t>21:0648:000219</t>
  </si>
  <si>
    <t>21:0198:000196</t>
  </si>
  <si>
    <t>21:0198:000196:0003:0001:00</t>
  </si>
  <si>
    <t>21G  :873120:00:------:--</t>
  </si>
  <si>
    <t>21:0648:000220</t>
  </si>
  <si>
    <t>21:0198:000197</t>
  </si>
  <si>
    <t>21:0198:000197:0003:0001:00</t>
  </si>
  <si>
    <t>21G  :873122:10:------:--</t>
  </si>
  <si>
    <t>21:0648:000221</t>
  </si>
  <si>
    <t>21:0198:000198</t>
  </si>
  <si>
    <t>21:0198:000198:0003:0001:00</t>
  </si>
  <si>
    <t>21G  :873123:20:873122:10</t>
  </si>
  <si>
    <t>21:0648:000222</t>
  </si>
  <si>
    <t>21:0198:000198:0004:0001:00</t>
  </si>
  <si>
    <t>21G  :873124:00:------:--</t>
  </si>
  <si>
    <t>21:0648:000223</t>
  </si>
  <si>
    <t>21:0198:000199</t>
  </si>
  <si>
    <t>21:0198:000199:0003:0001:00</t>
  </si>
  <si>
    <t>21G  :873125:00:------:--</t>
  </si>
  <si>
    <t>21:0648:000224</t>
  </si>
  <si>
    <t>21:0198:000200</t>
  </si>
  <si>
    <t>21:0198:000200:0003:0001:00</t>
  </si>
  <si>
    <t>21G  :873126:00:------:--</t>
  </si>
  <si>
    <t>21:0648:000225</t>
  </si>
  <si>
    <t>21:0198:000201</t>
  </si>
  <si>
    <t>21:0198:000201:0003:0001:00</t>
  </si>
  <si>
    <t>21G  :873127:00:------:--</t>
  </si>
  <si>
    <t>21:0648:000226</t>
  </si>
  <si>
    <t>21:0198:000202</t>
  </si>
  <si>
    <t>21:0198:000202:0003:0001:00</t>
  </si>
  <si>
    <t>21G  :873128:00:------:--</t>
  </si>
  <si>
    <t>21:0648:000227</t>
  </si>
  <si>
    <t>21:0198:000203</t>
  </si>
  <si>
    <t>21:0198:000203:0003:0001:00</t>
  </si>
  <si>
    <t>21G  :873129:00:------:--</t>
  </si>
  <si>
    <t>21:0648:000228</t>
  </si>
  <si>
    <t>21:0198:000204</t>
  </si>
  <si>
    <t>21:0198:000204:0003:0001:00</t>
  </si>
  <si>
    <t>21G  :873130:00:------:--</t>
  </si>
  <si>
    <t>21:0648:000229</t>
  </si>
  <si>
    <t>21:0198:000205</t>
  </si>
  <si>
    <t>21:0198:000205:0003:0001:00</t>
  </si>
  <si>
    <t>21G  :873131:00:------:--</t>
  </si>
  <si>
    <t>21:0648:000230</t>
  </si>
  <si>
    <t>21:0198:000206</t>
  </si>
  <si>
    <t>21:0198:000206:0003:0001:00</t>
  </si>
  <si>
    <t>21G  :873132:00:------:--</t>
  </si>
  <si>
    <t>21:0648:000231</t>
  </si>
  <si>
    <t>21:0198:000207</t>
  </si>
  <si>
    <t>21:0198:000207:0003:0001:00</t>
  </si>
  <si>
    <t>21G  :873133:00:------:--</t>
  </si>
  <si>
    <t>21:0648:000232</t>
  </si>
  <si>
    <t>21:0198:000208</t>
  </si>
  <si>
    <t>21:0198:000208:0003:0001:00</t>
  </si>
  <si>
    <t>21G  :873134:00:------:--</t>
  </si>
  <si>
    <t>21:0648:000233</t>
  </si>
  <si>
    <t>21:0198:000209</t>
  </si>
  <si>
    <t>21:0198:000209:0003:0001:00</t>
  </si>
  <si>
    <t>21G  :873135:00:------:--</t>
  </si>
  <si>
    <t>21:0648:000234</t>
  </si>
  <si>
    <t>21:0198:000210</t>
  </si>
  <si>
    <t>21:0198:000210:0003:0001:00</t>
  </si>
  <si>
    <t>21G  :873136:00:------:--</t>
  </si>
  <si>
    <t>21:0648:000235</t>
  </si>
  <si>
    <t>21:0198:000211</t>
  </si>
  <si>
    <t>21:0198:000211:0003:0001:00</t>
  </si>
  <si>
    <t>21G  :873137:00:------:--</t>
  </si>
  <si>
    <t>21:0648:000236</t>
  </si>
  <si>
    <t>21:0198:000212</t>
  </si>
  <si>
    <t>21:0198:000212:0003:0001:00</t>
  </si>
  <si>
    <t>21G  :873138:9Z:------:--</t>
  </si>
  <si>
    <t>21:0648:000237</t>
  </si>
  <si>
    <t>21G  :873139:00:------:--</t>
  </si>
  <si>
    <t>21:0648:000238</t>
  </si>
  <si>
    <t>21:0198:000213</t>
  </si>
  <si>
    <t>21:0198:000213:0003:0001:00</t>
  </si>
  <si>
    <t>21G  :873140:00:------:--</t>
  </si>
  <si>
    <t>21:0648:000239</t>
  </si>
  <si>
    <t>21:0198:000214</t>
  </si>
  <si>
    <t>21:0198:000214:0003:0001:00</t>
  </si>
  <si>
    <t>21G  :873142:10:------:--</t>
  </si>
  <si>
    <t>21:0648:000240</t>
  </si>
  <si>
    <t>21:0198:000215</t>
  </si>
  <si>
    <t>21:0198:000215:0003:0001:00</t>
  </si>
  <si>
    <t>21G  :873143:20:873142:10</t>
  </si>
  <si>
    <t>21:0648:000241</t>
  </si>
  <si>
    <t>21:0198:000215:0004:0001:00</t>
  </si>
  <si>
    <t>21G  :873144:00:------:--</t>
  </si>
  <si>
    <t>21:0648:000242</t>
  </si>
  <si>
    <t>21:0198:000216</t>
  </si>
  <si>
    <t>21:0198:000216:0003:0001:00</t>
  </si>
  <si>
    <t>21G  :873145:00:------:--</t>
  </si>
  <si>
    <t>21:0648:000243</t>
  </si>
  <si>
    <t>21:0198:000217</t>
  </si>
  <si>
    <t>21:0198:000217:0003:0001:00</t>
  </si>
  <si>
    <t>21G  :873146:9Z:------:--</t>
  </si>
  <si>
    <t>21:0648:000244</t>
  </si>
  <si>
    <t>21G  :873147:00:------:--</t>
  </si>
  <si>
    <t>21:0648:000245</t>
  </si>
  <si>
    <t>21:0198:000218</t>
  </si>
  <si>
    <t>21:0198:000218:0003:0001:00</t>
  </si>
  <si>
    <t>21G  :873148:00:------:--</t>
  </si>
  <si>
    <t>21:0648:000246</t>
  </si>
  <si>
    <t>21:0198:000219</t>
  </si>
  <si>
    <t>21:0198:000219:0003:0001:00</t>
  </si>
  <si>
    <t>21G  :873149:00:------:--</t>
  </si>
  <si>
    <t>21:0648:000247</t>
  </si>
  <si>
    <t>21:0198:000220</t>
  </si>
  <si>
    <t>21:0198:000220:0003:0001:00</t>
  </si>
  <si>
    <t>21G  :873150:00:------:--</t>
  </si>
  <si>
    <t>21:0648:000248</t>
  </si>
  <si>
    <t>21:0198:000221</t>
  </si>
  <si>
    <t>21:0198:000221:0003:0001:00</t>
  </si>
  <si>
    <t>21G  :873151:00:------:--</t>
  </si>
  <si>
    <t>21:0648:000249</t>
  </si>
  <si>
    <t>21:0198:000222</t>
  </si>
  <si>
    <t>21:0198:000222:0003:0001:00</t>
  </si>
  <si>
    <t>21G  :873152:00:------:--</t>
  </si>
  <si>
    <t>21:0648:000250</t>
  </si>
  <si>
    <t>21:0198:000223</t>
  </si>
  <si>
    <t>21:0198:000223:0003:0001:00</t>
  </si>
  <si>
    <t>21G  :873153:00:------:--</t>
  </si>
  <si>
    <t>21:0648:000251</t>
  </si>
  <si>
    <t>21:0198:000224</t>
  </si>
  <si>
    <t>21:0198:000224:0003:0001:00</t>
  </si>
  <si>
    <t>21G  :873154:00:------:--</t>
  </si>
  <si>
    <t>21:0648:000252</t>
  </si>
  <si>
    <t>21:0198:000225</t>
  </si>
  <si>
    <t>21:0198:000225:0003:0001:00</t>
  </si>
  <si>
    <t>21G  :873155:00:------:--</t>
  </si>
  <si>
    <t>21:0648:000253</t>
  </si>
  <si>
    <t>21:0198:000226</t>
  </si>
  <si>
    <t>21:0198:000226:0003:0001:00</t>
  </si>
  <si>
    <t>21G  :873156:00:------:--</t>
  </si>
  <si>
    <t>21:0648:000254</t>
  </si>
  <si>
    <t>21:0198:000227</t>
  </si>
  <si>
    <t>21:0198:000227:0003:0001:00</t>
  </si>
  <si>
    <t>21G  :873157:00:------:--</t>
  </si>
  <si>
    <t>21:0648:000255</t>
  </si>
  <si>
    <t>21:0198:000228</t>
  </si>
  <si>
    <t>21:0198:000228:0003:0001:00</t>
  </si>
  <si>
    <t>21G  :873158:00:------:--</t>
  </si>
  <si>
    <t>21:0648:000256</t>
  </si>
  <si>
    <t>21:0198:000229</t>
  </si>
  <si>
    <t>21:0198:000229:0003:0001:00</t>
  </si>
  <si>
    <t>21G  :873159:00:------:--</t>
  </si>
  <si>
    <t>21:0648:000257</t>
  </si>
  <si>
    <t>21:0198:000230</t>
  </si>
  <si>
    <t>21:0198:000230:0003:0001:00</t>
  </si>
  <si>
    <t>21G  :873160:00:------:--</t>
  </si>
  <si>
    <t>21:0648:000258</t>
  </si>
  <si>
    <t>21:0198:000231</t>
  </si>
  <si>
    <t>21:0198:000231:0003:0001:00</t>
  </si>
  <si>
    <t>21G  :873162:10:------:--</t>
  </si>
  <si>
    <t>21:0648:000259</t>
  </si>
  <si>
    <t>21:0198:000232</t>
  </si>
  <si>
    <t>21:0198:000232:0003:0001:00</t>
  </si>
  <si>
    <t>21G  :873163:20:873162:10</t>
  </si>
  <si>
    <t>21:0648:000260</t>
  </si>
  <si>
    <t>21:0198:000232:0004:0001:00</t>
  </si>
  <si>
    <t>21G  :873164:00:------:--</t>
  </si>
  <si>
    <t>21:0648:000261</t>
  </si>
  <si>
    <t>21:0198:000233</t>
  </si>
  <si>
    <t>21:0198:000233:0003:0001:00</t>
  </si>
  <si>
    <t>21G  :873165:00:------:--</t>
  </si>
  <si>
    <t>21:0648:000262</t>
  </si>
  <si>
    <t>21:0198:000234</t>
  </si>
  <si>
    <t>21:0198:000234:0003:0001:00</t>
  </si>
  <si>
    <t>21G  :873166:9Z:------:--</t>
  </si>
  <si>
    <t>21:0648:000263</t>
  </si>
  <si>
    <t>21G  :873167:00:------:--</t>
  </si>
  <si>
    <t>21:0648:000264</t>
  </si>
  <si>
    <t>21:0198:000235</t>
  </si>
  <si>
    <t>21:0198:000235:0003:0001:00</t>
  </si>
  <si>
    <t>21G  :873168:00:------:--</t>
  </si>
  <si>
    <t>21:0648:000265</t>
  </si>
  <si>
    <t>21:0198:000236</t>
  </si>
  <si>
    <t>21:0198:000236:0003:0001:00</t>
  </si>
  <si>
    <t>21G  :873169:00:------:--</t>
  </si>
  <si>
    <t>21:0648:000266</t>
  </si>
  <si>
    <t>21:0198:000237</t>
  </si>
  <si>
    <t>21:0198:000237:0003:0001:00</t>
  </si>
  <si>
    <t>21G  :873170:00:------:--</t>
  </si>
  <si>
    <t>21:0648:000267</t>
  </si>
  <si>
    <t>21:0198:000238</t>
  </si>
  <si>
    <t>21:0198:000238:0003:0001:00</t>
  </si>
  <si>
    <t>21G  :873171:00:------:--</t>
  </si>
  <si>
    <t>21:0648:000268</t>
  </si>
  <si>
    <t>21:0198:000239</t>
  </si>
  <si>
    <t>21:0198:000239:0003:0001:00</t>
  </si>
  <si>
    <t>21G  :873172:00:------:--</t>
  </si>
  <si>
    <t>21:0648:000269</t>
  </si>
  <si>
    <t>21:0198:000240</t>
  </si>
  <si>
    <t>21:0198:000240:0003:0001:00</t>
  </si>
  <si>
    <t>21G  :873173:00:------:--</t>
  </si>
  <si>
    <t>21:0648:000270</t>
  </si>
  <si>
    <t>21:0198:000241</t>
  </si>
  <si>
    <t>21:0198:000241:0003:0001:00</t>
  </si>
  <si>
    <t>21G  :873174:00:------:--</t>
  </si>
  <si>
    <t>21:0648:000271</t>
  </si>
  <si>
    <t>21:0198:000242</t>
  </si>
  <si>
    <t>21:0198:000242:0003:0001:00</t>
  </si>
  <si>
    <t>21G  :873175:00:------:--</t>
  </si>
  <si>
    <t>21:0648:000272</t>
  </si>
  <si>
    <t>21:0198:000243</t>
  </si>
  <si>
    <t>21:0198:000243:0003:0001:00</t>
  </si>
  <si>
    <t>21G  :873176:00:------:--</t>
  </si>
  <si>
    <t>21:0648:000273</t>
  </si>
  <si>
    <t>21:0198:000244</t>
  </si>
  <si>
    <t>21:0198:000244:0003:0001:00</t>
  </si>
  <si>
    <t>21G  :873177:00:------:--</t>
  </si>
  <si>
    <t>21:0648:000274</t>
  </si>
  <si>
    <t>21:0198:000245</t>
  </si>
  <si>
    <t>21:0198:000245:0003:0001:00</t>
  </si>
  <si>
    <t>21G  :873178:00:------:--</t>
  </si>
  <si>
    <t>21:0648:000275</t>
  </si>
  <si>
    <t>21:0198:000246</t>
  </si>
  <si>
    <t>21:0198:000246:0003:0001:00</t>
  </si>
  <si>
    <t>21G  :873179:00:------:--</t>
  </si>
  <si>
    <t>21:0648:000276</t>
  </si>
  <si>
    <t>21:0198:000247</t>
  </si>
  <si>
    <t>21:0198:000247:0003:0001:00</t>
  </si>
  <si>
    <t>21G  :873180:00:------:--</t>
  </si>
  <si>
    <t>21:0648:000277</t>
  </si>
  <si>
    <t>21:0198:000248</t>
  </si>
  <si>
    <t>21:0198:000248:0003:0001:00</t>
  </si>
  <si>
    <t>21G  :873182:10:------:--</t>
  </si>
  <si>
    <t>21:0648:000278</t>
  </si>
  <si>
    <t>21:0198:000249</t>
  </si>
  <si>
    <t>21:0198:000249:0003:0001:00</t>
  </si>
  <si>
    <t>21G  :873183:20:873182:10</t>
  </si>
  <si>
    <t>21:0648:000279</t>
  </si>
  <si>
    <t>21:0198:000249:0004:0001:00</t>
  </si>
  <si>
    <t>21G  :873184:00:------:--</t>
  </si>
  <si>
    <t>21:0648:000280</t>
  </si>
  <si>
    <t>21:0198:000250</t>
  </si>
  <si>
    <t>21:0198:000250:0003:0001:00</t>
  </si>
  <si>
    <t>21G  :873185:00:------:--</t>
  </si>
  <si>
    <t>21:0648:000281</t>
  </si>
  <si>
    <t>21:0198:000251</t>
  </si>
  <si>
    <t>21:0198:000251:0003:0001:00</t>
  </si>
  <si>
    <t>21G  :873186:00:------:--</t>
  </si>
  <si>
    <t>21:0648:000282</t>
  </si>
  <si>
    <t>21:0198:000252</t>
  </si>
  <si>
    <t>21:0198:000252:0003:0001:00</t>
  </si>
  <si>
    <t>21G  :873187:00:------:--</t>
  </si>
  <si>
    <t>21:0648:000283</t>
  </si>
  <si>
    <t>21:0198:000253</t>
  </si>
  <si>
    <t>21:0198:000253:0003:0001:00</t>
  </si>
  <si>
    <t>21G  :873188:00:------:--</t>
  </si>
  <si>
    <t>21:0648:000284</t>
  </si>
  <si>
    <t>21:0198:000254</t>
  </si>
  <si>
    <t>21:0198:000254:0003:0001:00</t>
  </si>
  <si>
    <t>21G  :873189:00:------:--</t>
  </si>
  <si>
    <t>21:0648:000285</t>
  </si>
  <si>
    <t>21:0198:000255</t>
  </si>
  <si>
    <t>21:0198:000255:0003:0001:00</t>
  </si>
  <si>
    <t>21G  :873190:00:------:--</t>
  </si>
  <si>
    <t>21:0648:000286</t>
  </si>
  <si>
    <t>21:0198:000256</t>
  </si>
  <si>
    <t>21:0198:000256:0003:0001:00</t>
  </si>
  <si>
    <t>21G  :873191:00:------:--</t>
  </si>
  <si>
    <t>21:0648:000287</t>
  </si>
  <si>
    <t>21:0198:000257</t>
  </si>
  <si>
    <t>21:0198:000257:0003:0001:00</t>
  </si>
  <si>
    <t>21G  :873192:00:------:--</t>
  </si>
  <si>
    <t>21:0648:000288</t>
  </si>
  <si>
    <t>21:0198:000258</t>
  </si>
  <si>
    <t>21:0198:000258:0003:0001:00</t>
  </si>
  <si>
    <t>21G  :873193:00:------:--</t>
  </si>
  <si>
    <t>21:0648:000289</t>
  </si>
  <si>
    <t>21:0198:000259</t>
  </si>
  <si>
    <t>21:0198:000259:0003:0001:00</t>
  </si>
  <si>
    <t>21G  :873194:00:------:--</t>
  </si>
  <si>
    <t>21:0648:000290</t>
  </si>
  <si>
    <t>21:0198:000260</t>
  </si>
  <si>
    <t>21:0198:000260:0003:0001:00</t>
  </si>
  <si>
    <t>21G  :873195:00:------:--</t>
  </si>
  <si>
    <t>21:0648:000291</t>
  </si>
  <si>
    <t>21:0198:000261</t>
  </si>
  <si>
    <t>21:0198:000261:0003:0001:00</t>
  </si>
  <si>
    <t>21G  :873196:00:------:--</t>
  </si>
  <si>
    <t>21:0648:000292</t>
  </si>
  <si>
    <t>21:0198:000262</t>
  </si>
  <si>
    <t>21:0198:000262:0003:0001:00</t>
  </si>
  <si>
    <t>21G  :873197:9Y:------:--</t>
  </si>
  <si>
    <t>21:0648:000293</t>
  </si>
  <si>
    <t>21G  :873198:00:------:--</t>
  </si>
  <si>
    <t>21:0648:000294</t>
  </si>
  <si>
    <t>21:0198:000263</t>
  </si>
  <si>
    <t>21:0198:000263:0003:0001:00</t>
  </si>
  <si>
    <t>21G  :873199:00:------:--</t>
  </si>
  <si>
    <t>21:0648:000295</t>
  </si>
  <si>
    <t>21:0198:000264</t>
  </si>
  <si>
    <t>21:0198:000264:0003:0001:00</t>
  </si>
  <si>
    <t>21G  :873200:00:------:--</t>
  </si>
  <si>
    <t>21:0648:000296</t>
  </si>
  <si>
    <t>21:0198:000265</t>
  </si>
  <si>
    <t>21:0198:000265:0003:0001:00</t>
  </si>
  <si>
    <t>21G  :873202:10:------:--</t>
  </si>
  <si>
    <t>21:0648:000297</t>
  </si>
  <si>
    <t>21:0198:000266</t>
  </si>
  <si>
    <t>21:0198:000266:0003:0001:00</t>
  </si>
  <si>
    <t>21G  :873203:20:873202:10</t>
  </si>
  <si>
    <t>21:0648:000298</t>
  </si>
  <si>
    <t>21:0198:000266:0004:0001:00</t>
  </si>
  <si>
    <t>21G  :873204:00:------:--</t>
  </si>
  <si>
    <t>21:0648:000299</t>
  </si>
  <si>
    <t>21:0198:000267</t>
  </si>
  <si>
    <t>21:0198:000267:0003:0001:00</t>
  </si>
  <si>
    <t>21G  :873205:00:------:--</t>
  </si>
  <si>
    <t>21:0648:000300</t>
  </si>
  <si>
    <t>21:0198:000268</t>
  </si>
  <si>
    <t>21:0198:000268:0003:0001:00</t>
  </si>
  <si>
    <t>21G  :873206:00:------:--</t>
  </si>
  <si>
    <t>21:0648:000301</t>
  </si>
  <si>
    <t>21:0198:000269</t>
  </si>
  <si>
    <t>21:0198:000269:0003:0001:00</t>
  </si>
  <si>
    <t>21G  :873207:00:------:--</t>
  </si>
  <si>
    <t>21:0648:000302</t>
  </si>
  <si>
    <t>21:0198:000270</t>
  </si>
  <si>
    <t>21:0198:000270:0003:0001:00</t>
  </si>
  <si>
    <t>21G  :873208:00:------:--</t>
  </si>
  <si>
    <t>21:0648:000303</t>
  </si>
  <si>
    <t>21:0198:000271</t>
  </si>
  <si>
    <t>21:0198:000271:0003:0001:00</t>
  </si>
  <si>
    <t>21G  :873209:00:------:--</t>
  </si>
  <si>
    <t>21:0648:000304</t>
  </si>
  <si>
    <t>21:0198:000272</t>
  </si>
  <si>
    <t>21:0198:000272:0003:0001:00</t>
  </si>
  <si>
    <t>21G  :873210:00:------:--</t>
  </si>
  <si>
    <t>21:0648:000305</t>
  </si>
  <si>
    <t>21:0198:000273</t>
  </si>
  <si>
    <t>21:0198:000273:0003:0001:00</t>
  </si>
  <si>
    <t>21G  :873211:00:------:--</t>
  </si>
  <si>
    <t>21:0648:000306</t>
  </si>
  <si>
    <t>21:0198:000274</t>
  </si>
  <si>
    <t>21:0198:000274:0003:0001:00</t>
  </si>
  <si>
    <t>21G  :873212:00:------:--</t>
  </si>
  <si>
    <t>21:0648:000307</t>
  </si>
  <si>
    <t>21:0198:000275</t>
  </si>
  <si>
    <t>21:0198:000275:0003:0001:00</t>
  </si>
  <si>
    <t>21G  :873213:00:------:--</t>
  </si>
  <si>
    <t>21:0648:000308</t>
  </si>
  <si>
    <t>21:0198:000276</t>
  </si>
  <si>
    <t>21:0198:000276:0003:0001:00</t>
  </si>
  <si>
    <t>21G  :873214:00:------:--</t>
  </si>
  <si>
    <t>21:0648:000309</t>
  </si>
  <si>
    <t>21:0198:000277</t>
  </si>
  <si>
    <t>21:0198:000277:0003:0001:00</t>
  </si>
  <si>
    <t>21G  :873215:00:------:--</t>
  </si>
  <si>
    <t>21:0648:000310</t>
  </si>
  <si>
    <t>21:0198:000278</t>
  </si>
  <si>
    <t>21:0198:000278:0003:0001:00</t>
  </si>
  <si>
    <t>21G  :873216:00:------:--</t>
  </si>
  <si>
    <t>21:0648:000311</t>
  </si>
  <si>
    <t>21:0198:000279</t>
  </si>
  <si>
    <t>21:0198:000279:0003:0001:00</t>
  </si>
  <si>
    <t>21G  :873217:00:------:--</t>
  </si>
  <si>
    <t>21:0648:000312</t>
  </si>
  <si>
    <t>21:0198:000280</t>
  </si>
  <si>
    <t>21:0198:000280:0003:0001:00</t>
  </si>
  <si>
    <t>21G  :873218:9Z:------:--</t>
  </si>
  <si>
    <t>21:0648:000313</t>
  </si>
  <si>
    <t>21G  :873219:00:------:--</t>
  </si>
  <si>
    <t>21:0648:000314</t>
  </si>
  <si>
    <t>21:0198:000281</t>
  </si>
  <si>
    <t>21:0198:000281:0003:0001:00</t>
  </si>
  <si>
    <t>21G  :873220:00:------:--</t>
  </si>
  <si>
    <t>21:0648:000315</t>
  </si>
  <si>
    <t>21:0198:000282</t>
  </si>
  <si>
    <t>21:0198:000282:0003:0001:00</t>
  </si>
  <si>
    <t>21G  :873222:10:------:--</t>
  </si>
  <si>
    <t>21:0648:000316</t>
  </si>
  <si>
    <t>21:0198:000283</t>
  </si>
  <si>
    <t>21:0198:000283:0003:0001:00</t>
  </si>
  <si>
    <t>21G  :873223:20:873222:10</t>
  </si>
  <si>
    <t>21:0648:000317</t>
  </si>
  <si>
    <t>21:0198:000283:0004:0001:00</t>
  </si>
  <si>
    <t>21G  :873224:00:------:--</t>
  </si>
  <si>
    <t>21:0648:000318</t>
  </si>
  <si>
    <t>21:0198:000284</t>
  </si>
  <si>
    <t>21:0198:000284:0003:0001:00</t>
  </si>
  <si>
    <t>21G  :873225:00:------:--</t>
  </si>
  <si>
    <t>21:0648:000319</t>
  </si>
  <si>
    <t>21:0198:000285</t>
  </si>
  <si>
    <t>21:0198:000285:0003:0001:00</t>
  </si>
  <si>
    <t>21G  :873226:00:------:--</t>
  </si>
  <si>
    <t>21:0648:000320</t>
  </si>
  <si>
    <t>21:0198:000286</t>
  </si>
  <si>
    <t>21:0198:000286:0003:0001:00</t>
  </si>
  <si>
    <t>21G  :873227:00:------:--</t>
  </si>
  <si>
    <t>21:0648:000321</t>
  </si>
  <si>
    <t>21:0198:000287</t>
  </si>
  <si>
    <t>21:0198:000287:0003:0001:00</t>
  </si>
  <si>
    <t>21G  :873228:00:------:--</t>
  </si>
  <si>
    <t>21:0648:000322</t>
  </si>
  <si>
    <t>21:0198:000288</t>
  </si>
  <si>
    <t>21:0198:000288:0003:0001:00</t>
  </si>
  <si>
    <t>21G  :873229:00:------:--</t>
  </si>
  <si>
    <t>21:0648:000323</t>
  </si>
  <si>
    <t>21:0198:000289</t>
  </si>
  <si>
    <t>21:0198:000289:0003:0001:00</t>
  </si>
  <si>
    <t>21G  :873230:00:------:--</t>
  </si>
  <si>
    <t>21:0648:000324</t>
  </si>
  <si>
    <t>21:0198:000290</t>
  </si>
  <si>
    <t>21:0198:000290:0003:0001:00</t>
  </si>
  <si>
    <t>21G  :873231:9Z:------:--</t>
  </si>
  <si>
    <t>21:0648:000325</t>
  </si>
  <si>
    <t>21G  :873232:00:------:--</t>
  </si>
  <si>
    <t>21:0648:000326</t>
  </si>
  <si>
    <t>21:0198:000291</t>
  </si>
  <si>
    <t>21:0198:000291:0003:0001:00</t>
  </si>
  <si>
    <t>21G  :873233:00:------:--</t>
  </si>
  <si>
    <t>21:0648:000327</t>
  </si>
  <si>
    <t>21:0198:000292</t>
  </si>
  <si>
    <t>21:0198:000292:0003:0001:00</t>
  </si>
  <si>
    <t>21G  :873234:00:------:--</t>
  </si>
  <si>
    <t>21:0648:000328</t>
  </si>
  <si>
    <t>21:0198:000293</t>
  </si>
  <si>
    <t>21:0198:000293:0003:0001:00</t>
  </si>
  <si>
    <t>21G  :873235:00:------:--</t>
  </si>
  <si>
    <t>21:0648:000329</t>
  </si>
  <si>
    <t>21:0198:000294</t>
  </si>
  <si>
    <t>21:0198:000294:0003:0001:00</t>
  </si>
  <si>
    <t>21G  :873236:00:------:--</t>
  </si>
  <si>
    <t>21:0648:000330</t>
  </si>
  <si>
    <t>21:0198:000295</t>
  </si>
  <si>
    <t>21:0198:000295:0003:0001:00</t>
  </si>
  <si>
    <t>21G  :873237:00:------:--</t>
  </si>
  <si>
    <t>21:0648:000331</t>
  </si>
  <si>
    <t>21:0198:000296</t>
  </si>
  <si>
    <t>21:0198:000296:0003:0001:00</t>
  </si>
  <si>
    <t>21G  :873238:00:------:--</t>
  </si>
  <si>
    <t>21:0648:000332</t>
  </si>
  <si>
    <t>21:0198:000297</t>
  </si>
  <si>
    <t>21:0198:000297:0003:0001:00</t>
  </si>
  <si>
    <t>21G  :873239:00:------:--</t>
  </si>
  <si>
    <t>21:0648:000333</t>
  </si>
  <si>
    <t>21:0198:000298</t>
  </si>
  <si>
    <t>21:0198:000298:0003:0001:00</t>
  </si>
  <si>
    <t>21G  :873240:00:------:--</t>
  </si>
  <si>
    <t>21:0648:000334</t>
  </si>
  <si>
    <t>21:0198:000299</t>
  </si>
  <si>
    <t>21:0198:000299:0003:0001:00</t>
  </si>
  <si>
    <t>21G  :873242:10:------:--</t>
  </si>
  <si>
    <t>21:0648:000335</t>
  </si>
  <si>
    <t>21:0198:000300</t>
  </si>
  <si>
    <t>21:0198:000300:0003:0001:00</t>
  </si>
  <si>
    <t>21G  :873243:20:873242:10</t>
  </si>
  <si>
    <t>21:0648:000336</t>
  </si>
  <si>
    <t>21:0198:000300:0004:0001:00</t>
  </si>
  <si>
    <t>21G  :873244:00:------:--</t>
  </si>
  <si>
    <t>21:0648:000337</t>
  </si>
  <si>
    <t>21:0198:000301</t>
  </si>
  <si>
    <t>21:0198:000301:0003:0001:00</t>
  </si>
  <si>
    <t>21G  :873245:00:------:--</t>
  </si>
  <si>
    <t>21:0648:000338</t>
  </si>
  <si>
    <t>21:0198:000302</t>
  </si>
  <si>
    <t>21:0198:000302:0003:0001:00</t>
  </si>
  <si>
    <t>21G  :873246:00:------:--</t>
  </si>
  <si>
    <t>21:0648:000339</t>
  </si>
  <si>
    <t>21:0198:000303</t>
  </si>
  <si>
    <t>21:0198:000303:0003:0001:00</t>
  </si>
  <si>
    <t>21G  :873247:00:------:--</t>
  </si>
  <si>
    <t>21:0648:000340</t>
  </si>
  <si>
    <t>21:0198:000304</t>
  </si>
  <si>
    <t>21:0198:000304:0003:0001:00</t>
  </si>
  <si>
    <t>21G  :873248:00:------:--</t>
  </si>
  <si>
    <t>21:0648:000341</t>
  </si>
  <si>
    <t>21:0198:000305</t>
  </si>
  <si>
    <t>21:0198:000305:0003:0001:00</t>
  </si>
  <si>
    <t>21G  :873249:00:------:--</t>
  </si>
  <si>
    <t>21:0648:000342</t>
  </si>
  <si>
    <t>21:0198:000306</t>
  </si>
  <si>
    <t>21:0198:000306:0003:0001:00</t>
  </si>
  <si>
    <t>21G  :873250:00:------:--</t>
  </si>
  <si>
    <t>21:0648:000343</t>
  </si>
  <si>
    <t>21:0198:000307</t>
  </si>
  <si>
    <t>21:0198:000307:0003:0001:00</t>
  </si>
  <si>
    <t>21G  :873251:00:------:--</t>
  </si>
  <si>
    <t>21:0648:000344</t>
  </si>
  <si>
    <t>21:0198:000308</t>
  </si>
  <si>
    <t>21:0198:000308:0003:0001:00</t>
  </si>
  <si>
    <t>21G  :873252:00:------:--</t>
  </si>
  <si>
    <t>21:0648:000345</t>
  </si>
  <si>
    <t>21:0198:000309</t>
  </si>
  <si>
    <t>21:0198:000309:0003:0001:00</t>
  </si>
  <si>
    <t>21G  :873253:9X:------:--</t>
  </si>
  <si>
    <t>21:0648:000346</t>
  </si>
  <si>
    <t>21G  :873254:00:------:--</t>
  </si>
  <si>
    <t>21:0648:000347</t>
  </si>
  <si>
    <t>21:0198:000310</t>
  </si>
  <si>
    <t>21:0198:000310:0003:0001:00</t>
  </si>
  <si>
    <t>21G  :873255:00:------:--</t>
  </si>
  <si>
    <t>21:0648:000348</t>
  </si>
  <si>
    <t>21:0198:000311</t>
  </si>
  <si>
    <t>21:0198:000311:0003:0001:00</t>
  </si>
  <si>
    <t>21G  :873256:00:------:--</t>
  </si>
  <si>
    <t>21:0648:000349</t>
  </si>
  <si>
    <t>21:0198:000312</t>
  </si>
  <si>
    <t>21:0198:000312:0003:0001:00</t>
  </si>
  <si>
    <t>21G  :873257:00:------:--</t>
  </si>
  <si>
    <t>21:0648:000350</t>
  </si>
  <si>
    <t>21:0198:000313</t>
  </si>
  <si>
    <t>21:0198:000313:0003:0001:00</t>
  </si>
  <si>
    <t>21G  :873258:00:------:--</t>
  </si>
  <si>
    <t>21:0648:000351</t>
  </si>
  <si>
    <t>21:0198:000314</t>
  </si>
  <si>
    <t>21:0198:000314:0003:0001:00</t>
  </si>
  <si>
    <t>21G  :873259:00:------:--</t>
  </si>
  <si>
    <t>21:0648:000352</t>
  </si>
  <si>
    <t>21:0198:000315</t>
  </si>
  <si>
    <t>21:0198:000315:0003:0001:00</t>
  </si>
  <si>
    <t>21G  :873260:00:------:--</t>
  </si>
  <si>
    <t>21:0648:000353</t>
  </si>
  <si>
    <t>21:0198:000316</t>
  </si>
  <si>
    <t>21:0198:000316:0003:0001:00</t>
  </si>
  <si>
    <t>21G  :873262:10:------:--</t>
  </si>
  <si>
    <t>21:0648:000354</t>
  </si>
  <si>
    <t>21:0198:000317</t>
  </si>
  <si>
    <t>21:0198:000317:0003:0001:00</t>
  </si>
  <si>
    <t>21G  :873263:20:873262:10</t>
  </si>
  <si>
    <t>21:0648:000355</t>
  </si>
  <si>
    <t>21:0198:000317:0004:0001:00</t>
  </si>
  <si>
    <t>21G  :873264:00:------:--</t>
  </si>
  <si>
    <t>21:0648:000356</t>
  </si>
  <si>
    <t>21:0198:000318</t>
  </si>
  <si>
    <t>21:0198:000318:0003:0001:00</t>
  </si>
  <si>
    <t>21G  :873265:00:------:--</t>
  </si>
  <si>
    <t>21:0648:000357</t>
  </si>
  <si>
    <t>21:0198:000319</t>
  </si>
  <si>
    <t>21:0198:000319:0003:0001:00</t>
  </si>
  <si>
    <t>21G  :873266:00:------:--</t>
  </si>
  <si>
    <t>21:0648:000358</t>
  </si>
  <si>
    <t>21:0198:000320</t>
  </si>
  <si>
    <t>21:0198:000320:0003:0001:00</t>
  </si>
  <si>
    <t>21G  :873267:00:------:--</t>
  </si>
  <si>
    <t>21:0648:000359</t>
  </si>
  <si>
    <t>21:0198:000321</t>
  </si>
  <si>
    <t>21:0198:000321:0003:0001:00</t>
  </si>
  <si>
    <t>21G  :873268:00:------:--</t>
  </si>
  <si>
    <t>21:0648:000360</t>
  </si>
  <si>
    <t>21:0198:000322</t>
  </si>
  <si>
    <t>21:0198:000322:0003:0001:00</t>
  </si>
  <si>
    <t>21G  :873269:00:------:--</t>
  </si>
  <si>
    <t>21:0648:000361</t>
  </si>
  <si>
    <t>21:0198:000323</t>
  </si>
  <si>
    <t>21:0198:000323:0003:0001:00</t>
  </si>
  <si>
    <t>21G  :873270:00:------:--</t>
  </si>
  <si>
    <t>21:0648:000362</t>
  </si>
  <si>
    <t>21:0198:000324</t>
  </si>
  <si>
    <t>21:0198:000324:0003:0001:00</t>
  </si>
  <si>
    <t>21G  :873271:00:------:--</t>
  </si>
  <si>
    <t>21:0648:000363</t>
  </si>
  <si>
    <t>21:0198:000325</t>
  </si>
  <si>
    <t>21:0198:000325:0003:0001:00</t>
  </si>
  <si>
    <t>21G  :873272:00:------:--</t>
  </si>
  <si>
    <t>21:0648:000364</t>
  </si>
  <si>
    <t>21:0198:000326</t>
  </si>
  <si>
    <t>21:0198:000326:0003:0001:00</t>
  </si>
  <si>
    <t>21G  :873273:00:------:--</t>
  </si>
  <si>
    <t>21:0648:000365</t>
  </si>
  <si>
    <t>21:0198:000327</t>
  </si>
  <si>
    <t>21:0198:000327:0003:0001:00</t>
  </si>
  <si>
    <t>21G  :873274:00:------:--</t>
  </si>
  <si>
    <t>21:0648:000366</t>
  </si>
  <si>
    <t>21:0198:000328</t>
  </si>
  <si>
    <t>21:0198:000328:0003:0001:00</t>
  </si>
  <si>
    <t>21G  :873275:9Z:------:--</t>
  </si>
  <si>
    <t>21:0648:000367</t>
  </si>
  <si>
    <t>21G  :873276:00:------:--</t>
  </si>
  <si>
    <t>21:0648:000368</t>
  </si>
  <si>
    <t>21:0198:000329</t>
  </si>
  <si>
    <t>21:0198:000329:0003:0001:00</t>
  </si>
  <si>
    <t>21G  :873277:00:------:--</t>
  </si>
  <si>
    <t>21:0648:000369</t>
  </si>
  <si>
    <t>21:0198:000330</t>
  </si>
  <si>
    <t>21:0198:000330:0003:0001:00</t>
  </si>
  <si>
    <t>21G  :873278:00:------:--</t>
  </si>
  <si>
    <t>21:0648:000370</t>
  </si>
  <si>
    <t>21:0198:000331</t>
  </si>
  <si>
    <t>21:0198:000331:0003:0001:00</t>
  </si>
  <si>
    <t>21G  :873279:00:------:--</t>
  </si>
  <si>
    <t>21:0648:000371</t>
  </si>
  <si>
    <t>21:0198:000332</t>
  </si>
  <si>
    <t>21:0198:000332:0003:0001:00</t>
  </si>
  <si>
    <t>21G  :873280:00:------:--</t>
  </si>
  <si>
    <t>21:0648:000372</t>
  </si>
  <si>
    <t>21:0198:000333</t>
  </si>
  <si>
    <t>21:0198:000333:0003:0001:00</t>
  </si>
  <si>
    <t>21G  :873282:10:------:--</t>
  </si>
  <si>
    <t>21:0648:000373</t>
  </si>
  <si>
    <t>21:0198:000334</t>
  </si>
  <si>
    <t>21:0198:000334:0003:0001:00</t>
  </si>
  <si>
    <t>21G  :873283:20:873282:10</t>
  </si>
  <si>
    <t>21:0648:000374</t>
  </si>
  <si>
    <t>21:0198:000334:0004:0001:00</t>
  </si>
  <si>
    <t>21G  :873284:00:------:--</t>
  </si>
  <si>
    <t>21:0648:000375</t>
  </si>
  <si>
    <t>21:0198:000335</t>
  </si>
  <si>
    <t>21:0198:000335:0003:0001:00</t>
  </si>
  <si>
    <t>21G  :873285:00:------:--</t>
  </si>
  <si>
    <t>21:0648:000376</t>
  </si>
  <si>
    <t>21:0198:000336</t>
  </si>
  <si>
    <t>21:0198:000336:0003:0001:00</t>
  </si>
  <si>
    <t>21G  :873286:00:------:--</t>
  </si>
  <si>
    <t>21:0648:000377</t>
  </si>
  <si>
    <t>21:0198:000337</t>
  </si>
  <si>
    <t>21:0198:000337:0003:0001:00</t>
  </si>
  <si>
    <t>21G  :873287:00:------:--</t>
  </si>
  <si>
    <t>21:0648:000378</t>
  </si>
  <si>
    <t>21:0198:000338</t>
  </si>
  <si>
    <t>21:0198:000338:0003:0001:00</t>
  </si>
  <si>
    <t>21G  :873288:00:------:--</t>
  </si>
  <si>
    <t>21:0648:000379</t>
  </si>
  <si>
    <t>21:0198:000339</t>
  </si>
  <si>
    <t>21:0198:000339:0003:0001:00</t>
  </si>
  <si>
    <t>21G  :873289:00:------:--</t>
  </si>
  <si>
    <t>21:0648:000380</t>
  </si>
  <si>
    <t>21:0198:000340</t>
  </si>
  <si>
    <t>21:0198:000340:0003:0001:00</t>
  </si>
  <si>
    <t>21G  :873290:00:------:--</t>
  </si>
  <si>
    <t>21:0648:000381</t>
  </si>
  <si>
    <t>21:0198:000341</t>
  </si>
  <si>
    <t>21:0198:000341:0003:0001:00</t>
  </si>
  <si>
    <t>21G  :873291:00:------:--</t>
  </si>
  <si>
    <t>21:0648:000382</t>
  </si>
  <si>
    <t>21:0198:000342</t>
  </si>
  <si>
    <t>21:0198:000342:0003:0001:00</t>
  </si>
  <si>
    <t>21G  :873292:00:------:--</t>
  </si>
  <si>
    <t>21:0648:000383</t>
  </si>
  <si>
    <t>21:0198:000343</t>
  </si>
  <si>
    <t>21:0198:000343:0003:0001:00</t>
  </si>
  <si>
    <t>21G  :873293:00:------:--</t>
  </si>
  <si>
    <t>21:0648:000384</t>
  </si>
  <si>
    <t>21:0198:000344</t>
  </si>
  <si>
    <t>21:0198:000344:0003:0001:00</t>
  </si>
  <si>
    <t>21G  :873294:9X:------:--</t>
  </si>
  <si>
    <t>21:0648:000385</t>
  </si>
  <si>
    <t>21G  :873295:00:------:--</t>
  </si>
  <si>
    <t>21:0648:000386</t>
  </si>
  <si>
    <t>21:0198:000345</t>
  </si>
  <si>
    <t>21:0198:000345:0003:0001:00</t>
  </si>
  <si>
    <t>21G  :873296:00:------:--</t>
  </si>
  <si>
    <t>21:0648:000387</t>
  </si>
  <si>
    <t>21:0198:000346</t>
  </si>
  <si>
    <t>21:0198:000346:0003:0001:00</t>
  </si>
  <si>
    <t>21G  :873297:00:------:--</t>
  </si>
  <si>
    <t>21:0648:000388</t>
  </si>
  <si>
    <t>21:0198:000347</t>
  </si>
  <si>
    <t>21:0198:000347:0003:0001:00</t>
  </si>
  <si>
    <t>21G  :873298:00:------:--</t>
  </si>
  <si>
    <t>21:0648:000389</t>
  </si>
  <si>
    <t>21:0198:000348</t>
  </si>
  <si>
    <t>21:0198:000348:0003:0001:00</t>
  </si>
  <si>
    <t>21G  :873299:00:------:--</t>
  </si>
  <si>
    <t>21:0648:000390</t>
  </si>
  <si>
    <t>21:0198:000349</t>
  </si>
  <si>
    <t>21:0198:000349:0003:0001:00</t>
  </si>
  <si>
    <t>21G  :873300:00:------:--</t>
  </si>
  <si>
    <t>21:0648:000391</t>
  </si>
  <si>
    <t>21:0198:000350</t>
  </si>
  <si>
    <t>21:0198:000350:0003:0001:00</t>
  </si>
  <si>
    <t>21G  :873302:10:------:--</t>
  </si>
  <si>
    <t>21:0648:000392</t>
  </si>
  <si>
    <t>21:0198:000351</t>
  </si>
  <si>
    <t>21:0198:000351:0003:0001:00</t>
  </si>
  <si>
    <t>21G  :873303:20:873302:10</t>
  </si>
  <si>
    <t>21:0648:000393</t>
  </si>
  <si>
    <t>21:0198:000351:0004:0001:00</t>
  </si>
  <si>
    <t>21G  :873304:00:------:--</t>
  </si>
  <si>
    <t>21:0648:000394</t>
  </si>
  <si>
    <t>21:0198:000352</t>
  </si>
  <si>
    <t>21:0198:000352:0003:0001:00</t>
  </si>
  <si>
    <t>21G  :873305:00:------:--</t>
  </si>
  <si>
    <t>21:0648:000395</t>
  </si>
  <si>
    <t>21:0198:000353</t>
  </si>
  <si>
    <t>21:0198:000353:0003:0001:00</t>
  </si>
  <si>
    <t>21G  :873306:00:------:--</t>
  </si>
  <si>
    <t>21:0648:000396</t>
  </si>
  <si>
    <t>21:0198:000354</t>
  </si>
  <si>
    <t>21:0198:000354:0003:0001:00</t>
  </si>
  <si>
    <t>21G  :873307:00:------:--</t>
  </si>
  <si>
    <t>21:0648:000397</t>
  </si>
  <si>
    <t>21:0198:000355</t>
  </si>
  <si>
    <t>21:0198:000355:0003:0001:00</t>
  </si>
  <si>
    <t>21G  :873308:00:------:--</t>
  </si>
  <si>
    <t>21:0648:000398</t>
  </si>
  <si>
    <t>21:0198:000356</t>
  </si>
  <si>
    <t>21:0198:000356:0003:0001:00</t>
  </si>
  <si>
    <t>21G  :873309:9Z:------:--</t>
  </si>
  <si>
    <t>21:0648:000399</t>
  </si>
  <si>
    <t>21G  :873310:00:------:--</t>
  </si>
  <si>
    <t>21:0648:000400</t>
  </si>
  <si>
    <t>21:0198:000357</t>
  </si>
  <si>
    <t>21:0198:000357:0003:0001:00</t>
  </si>
  <si>
    <t>21G  :873311:00:------:--</t>
  </si>
  <si>
    <t>21:0648:000401</t>
  </si>
  <si>
    <t>21:0198:000358</t>
  </si>
  <si>
    <t>21:0198:000358:0003:0001:00</t>
  </si>
  <si>
    <t>21G  :873312:00:------:--</t>
  </si>
  <si>
    <t>21:0648:000402</t>
  </si>
  <si>
    <t>21:0198:000359</t>
  </si>
  <si>
    <t>21:0198:000359:0003:0001:00</t>
  </si>
  <si>
    <t>21G  :873313:00:------:--</t>
  </si>
  <si>
    <t>21:0648:000403</t>
  </si>
  <si>
    <t>21:0198:000360</t>
  </si>
  <si>
    <t>21:0198:000360:0003:0001:00</t>
  </si>
  <si>
    <t>21G  :873314:00:------:--</t>
  </si>
  <si>
    <t>21:0648:000404</t>
  </si>
  <si>
    <t>21:0198:000361</t>
  </si>
  <si>
    <t>21:0198:000361:0003:0001:00</t>
  </si>
  <si>
    <t>21G  :873315:00:------:--</t>
  </si>
  <si>
    <t>21:0648:000405</t>
  </si>
  <si>
    <t>21:0198:000362</t>
  </si>
  <si>
    <t>21:0198:000362:0003:0001:00</t>
  </si>
  <si>
    <t>21G  :873316:00:------:--</t>
  </si>
  <si>
    <t>21:0648:000406</t>
  </si>
  <si>
    <t>21:0198:000363</t>
  </si>
  <si>
    <t>21:0198:000363:0003:0001:00</t>
  </si>
  <si>
    <t>21G  :873317:00:------:--</t>
  </si>
  <si>
    <t>21:0648:000407</t>
  </si>
  <si>
    <t>21:0198:000364</t>
  </si>
  <si>
    <t>21:0198:000364:0003:0001:00</t>
  </si>
  <si>
    <t>21G  :873318:00:------:--</t>
  </si>
  <si>
    <t>21:0648:000408</t>
  </si>
  <si>
    <t>21:0198:000365</t>
  </si>
  <si>
    <t>21:0198:000365:0003:0001:00</t>
  </si>
  <si>
    <t>21G  :873319:00:------:--</t>
  </si>
  <si>
    <t>21:0648:000409</t>
  </si>
  <si>
    <t>21:0198:000366</t>
  </si>
  <si>
    <t>21:0198:000366:0003:0001:00</t>
  </si>
  <si>
    <t>21G  :873320:00:------:--</t>
  </si>
  <si>
    <t>21:0648:000410</t>
  </si>
  <si>
    <t>21:0198:000367</t>
  </si>
  <si>
    <t>21:0198:000367:0003:0001:00</t>
  </si>
  <si>
    <t>21G  :873322:10:------:--</t>
  </si>
  <si>
    <t>21:0648:000411</t>
  </si>
  <si>
    <t>21:0198:000368</t>
  </si>
  <si>
    <t>21:0198:000368:0003:0001:00</t>
  </si>
  <si>
    <t>21G  :873323:20:873322:10</t>
  </si>
  <si>
    <t>21:0648:000412</t>
  </si>
  <si>
    <t>21:0198:000368:0004:0001:00</t>
  </si>
  <si>
    <t>21G  :873324:00:------:--</t>
  </si>
  <si>
    <t>21:0648:000413</t>
  </si>
  <si>
    <t>21:0198:000369</t>
  </si>
  <si>
    <t>21:0198:000369:0003:0001:00</t>
  </si>
  <si>
    <t>21G  :873325:00:------:--</t>
  </si>
  <si>
    <t>21:0648:000414</t>
  </si>
  <si>
    <t>21:0198:000370</t>
  </si>
  <si>
    <t>21:0198:000370:0003:0001:00</t>
  </si>
  <si>
    <t>21G  :873326:00:------:--</t>
  </si>
  <si>
    <t>21:0648:000415</t>
  </si>
  <si>
    <t>21:0198:000371</t>
  </si>
  <si>
    <t>21:0198:000371:0003:0001:00</t>
  </si>
  <si>
    <t>21G  :873327:00:------:--</t>
  </si>
  <si>
    <t>21:0648:000416</t>
  </si>
  <si>
    <t>21:0198:000372</t>
  </si>
  <si>
    <t>21:0198:000372:0003:0001:00</t>
  </si>
  <si>
    <t>21G  :873328:00:------:--</t>
  </si>
  <si>
    <t>21:0648:000417</t>
  </si>
  <si>
    <t>21:0198:000373</t>
  </si>
  <si>
    <t>21:0198:000373:0003:0001:00</t>
  </si>
  <si>
    <t>21G  :873329:00:------:--</t>
  </si>
  <si>
    <t>21:0648:000418</t>
  </si>
  <si>
    <t>21:0198:000374</t>
  </si>
  <si>
    <t>21:0198:000374:0003:0001:00</t>
  </si>
  <si>
    <t>21G  :873330:00:------:--</t>
  </si>
  <si>
    <t>21:0648:000419</t>
  </si>
  <si>
    <t>21:0198:000375</t>
  </si>
  <si>
    <t>21:0198:000375:0003:0001:00</t>
  </si>
  <si>
    <t>21G  :873331:00:------:--</t>
  </si>
  <si>
    <t>21:0648:000420</t>
  </si>
  <si>
    <t>21:0198:000376</t>
  </si>
  <si>
    <t>21:0198:000376:0003:0001:00</t>
  </si>
  <si>
    <t>21G  :873332:00:------:--</t>
  </si>
  <si>
    <t>21:0648:000421</t>
  </si>
  <si>
    <t>21:0198:000377</t>
  </si>
  <si>
    <t>21:0198:000377:0003:0001:00</t>
  </si>
  <si>
    <t>21G  :873333:00:------:--</t>
  </si>
  <si>
    <t>21:0648:000422</t>
  </si>
  <si>
    <t>21:0198:000378</t>
  </si>
  <si>
    <t>21:0198:000378:0003:0001:00</t>
  </si>
  <si>
    <t>21G  :873334:00:------:--</t>
  </si>
  <si>
    <t>21:0648:000423</t>
  </si>
  <si>
    <t>21:0198:000379</t>
  </si>
  <si>
    <t>21:0198:000379:0003:0001:00</t>
  </si>
  <si>
    <t>21G  :873335:9X:------:--</t>
  </si>
  <si>
    <t>21:0648:000424</t>
  </si>
  <si>
    <t>21G  :873336:00:------:--</t>
  </si>
  <si>
    <t>21:0648:000425</t>
  </si>
  <si>
    <t>21:0198:000380</t>
  </si>
  <si>
    <t>21:0198:000380:0003:0001:00</t>
  </si>
  <si>
    <t>21G  :873337:00:------:--</t>
  </si>
  <si>
    <t>21:0648:000426</t>
  </si>
  <si>
    <t>21:0198:000381</t>
  </si>
  <si>
    <t>21:0198:000381:0003:0001:00</t>
  </si>
  <si>
    <t>21G  :873338:00:------:--</t>
  </si>
  <si>
    <t>21:0648:000427</t>
  </si>
  <si>
    <t>21:0198:000382</t>
  </si>
  <si>
    <t>21:0198:000382:0003:0001:00</t>
  </si>
  <si>
    <t>21G  :873339:00:------:--</t>
  </si>
  <si>
    <t>21:0648:000428</t>
  </si>
  <si>
    <t>21:0198:000383</t>
  </si>
  <si>
    <t>21:0198:000383:0003:0001:00</t>
  </si>
  <si>
    <t>21G  :873340:00:------:--</t>
  </si>
  <si>
    <t>21:0648:000429</t>
  </si>
  <si>
    <t>21:0198:000384</t>
  </si>
  <si>
    <t>21:0198:000384:0003:0001:00</t>
  </si>
  <si>
    <t>21G  :873342:00:------:--</t>
  </si>
  <si>
    <t>21:0648:000430</t>
  </si>
  <si>
    <t>21:0198:000385</t>
  </si>
  <si>
    <t>21:0198:000385:0003:0001:00</t>
  </si>
  <si>
    <t>21G  :873343:00:------:--</t>
  </si>
  <si>
    <t>21:0648:000431</t>
  </si>
  <si>
    <t>21:0198:000386</t>
  </si>
  <si>
    <t>21:0198:000386:0003:0001:00</t>
  </si>
  <si>
    <t>21G  :873344:00:------:--</t>
  </si>
  <si>
    <t>21:0648:000432</t>
  </si>
  <si>
    <t>21:0198:000387</t>
  </si>
  <si>
    <t>21:0198:000387:0003:0001:00</t>
  </si>
  <si>
    <t>21G  :873345:00:------:--</t>
  </si>
  <si>
    <t>21:0648:000433</t>
  </si>
  <si>
    <t>21:0198:000388</t>
  </si>
  <si>
    <t>21:0198:000388:0003:0001:00</t>
  </si>
  <si>
    <t>21G  :873346:00:------:--</t>
  </si>
  <si>
    <t>21:0648:000434</t>
  </si>
  <si>
    <t>21:0198:000389</t>
  </si>
  <si>
    <t>21:0198:000389:0003:0001:00</t>
  </si>
  <si>
    <t>21G  :873347:00:------:--</t>
  </si>
  <si>
    <t>21:0648:000435</t>
  </si>
  <si>
    <t>21:0198:000390</t>
  </si>
  <si>
    <t>21:0198:000390:0003:0001:00</t>
  </si>
  <si>
    <t>21G  :873348:00:------:--</t>
  </si>
  <si>
    <t>21:0648:000436</t>
  </si>
  <si>
    <t>21:0198:000391</t>
  </si>
  <si>
    <t>21:0198:000391:0003:0001:00</t>
  </si>
  <si>
    <t>21G  :873349:9Z:------:--</t>
  </si>
  <si>
    <t>21:0648:000437</t>
  </si>
  <si>
    <t>21G  :873350:00:------:--</t>
  </si>
  <si>
    <t>21:0648:000438</t>
  </si>
  <si>
    <t>21:0198:000392</t>
  </si>
  <si>
    <t>21:0198:000392:0003:0001:00</t>
  </si>
  <si>
    <t>21G  :873351:00:------:--</t>
  </si>
  <si>
    <t>21:0648:000439</t>
  </si>
  <si>
    <t>21:0198:000393</t>
  </si>
  <si>
    <t>21:0198:000393:0003:0001:00</t>
  </si>
  <si>
    <t>21G  :873352:00:------:--</t>
  </si>
  <si>
    <t>21:0648:000440</t>
  </si>
  <si>
    <t>21:0198:000394</t>
  </si>
  <si>
    <t>21:0198:000394:0003:0001:00</t>
  </si>
  <si>
    <t>21G  :873353:10:------:--</t>
  </si>
  <si>
    <t>21:0648:000441</t>
  </si>
  <si>
    <t>21:0198:000395</t>
  </si>
  <si>
    <t>21:0198:000395:0003:0001:00</t>
  </si>
  <si>
    <t>21G  :873354:20:873353:10</t>
  </si>
  <si>
    <t>21:0648:000442</t>
  </si>
  <si>
    <t>21:0198:000395:0004:0001:00</t>
  </si>
  <si>
    <t>21G  :873355:00:------:--</t>
  </si>
  <si>
    <t>21:0648:000443</t>
  </si>
  <si>
    <t>21:0198:000396</t>
  </si>
  <si>
    <t>21:0198:000396:0003:0001:00</t>
  </si>
  <si>
    <t>21G  :873356:00:------:--</t>
  </si>
  <si>
    <t>21:0648:000444</t>
  </si>
  <si>
    <t>21:0198:000397</t>
  </si>
  <si>
    <t>21:0198:000397:0003:0001:00</t>
  </si>
  <si>
    <t>21G  :873357:00:------:--</t>
  </si>
  <si>
    <t>21:0648:000445</t>
  </si>
  <si>
    <t>21:0198:000398</t>
  </si>
  <si>
    <t>21:0198:000398:0003:0001:00</t>
  </si>
  <si>
    <t>21G  :873358:00:------:--</t>
  </si>
  <si>
    <t>21:0648:000446</t>
  </si>
  <si>
    <t>21:0198:000399</t>
  </si>
  <si>
    <t>21:0198:000399:0003:0001:00</t>
  </si>
  <si>
    <t>21G  :873359:00:------:--</t>
  </si>
  <si>
    <t>21:0648:000447</t>
  </si>
  <si>
    <t>21:0198:000400</t>
  </si>
  <si>
    <t>21:0198:000400:0003:0001:00</t>
  </si>
  <si>
    <t>21G  :873360:00:------:--</t>
  </si>
  <si>
    <t>21:0648:000448</t>
  </si>
  <si>
    <t>21:0198:000401</t>
  </si>
  <si>
    <t>21:0198:000401:0003:0001:00</t>
  </si>
  <si>
    <t>21G  :873362:00:------:--</t>
  </si>
  <si>
    <t>21:0648:000449</t>
  </si>
  <si>
    <t>21:0198:000402</t>
  </si>
  <si>
    <t>21:0198:000402:0003:0001:00</t>
  </si>
  <si>
    <t>21G  :873363:00:------:--</t>
  </si>
  <si>
    <t>21:0648:000450</t>
  </si>
  <si>
    <t>21:0198:000403</t>
  </si>
  <si>
    <t>21:0198:000403:0003:0001:00</t>
  </si>
  <si>
    <t>21G  :873364:00:------:--</t>
  </si>
  <si>
    <t>21:0648:000451</t>
  </si>
  <si>
    <t>21:0198:000404</t>
  </si>
  <si>
    <t>21:0198:000404:0003:0001:00</t>
  </si>
  <si>
    <t>21G  :873365:00:------:--</t>
  </si>
  <si>
    <t>21:0648:000452</t>
  </si>
  <si>
    <t>21:0198:000405</t>
  </si>
  <si>
    <t>21:0198:000405:0003:0001:00</t>
  </si>
  <si>
    <t>21G  :873366:00:------:--</t>
  </si>
  <si>
    <t>21:0648:000453</t>
  </si>
  <si>
    <t>21:0198:000406</t>
  </si>
  <si>
    <t>21:0198:000406:0003:0001:00</t>
  </si>
  <si>
    <t>21G  :873367:00:------:--</t>
  </si>
  <si>
    <t>21:0648:000454</t>
  </si>
  <si>
    <t>21:0198:000407</t>
  </si>
  <si>
    <t>21:0198:000407:0003:0001:00</t>
  </si>
  <si>
    <t>21G  :873368:10:------:--</t>
  </si>
  <si>
    <t>21:0648:000455</t>
  </si>
  <si>
    <t>21:0198:000408</t>
  </si>
  <si>
    <t>21:0198:000408:0003:0001:00</t>
  </si>
  <si>
    <t>21G  :873369:20:873368:10</t>
  </si>
  <si>
    <t>21:0648:000456</t>
  </si>
  <si>
    <t>21:0198:000408:0004:0001:00</t>
  </si>
  <si>
    <t>21G  :873370:00:------:--</t>
  </si>
  <si>
    <t>21:0648:000457</t>
  </si>
  <si>
    <t>21:0198:000409</t>
  </si>
  <si>
    <t>21:0198:000409:0003:0001:00</t>
  </si>
  <si>
    <t>21G  :873371:00:------:--</t>
  </si>
  <si>
    <t>21:0648:000458</t>
  </si>
  <si>
    <t>21:0198:000410</t>
  </si>
  <si>
    <t>21:0198:000410:0003:0001:00</t>
  </si>
  <si>
    <t>21G  :873372:00:------:--</t>
  </si>
  <si>
    <t>21:0648:000459</t>
  </si>
  <si>
    <t>21:0198:000411</t>
  </si>
  <si>
    <t>21:0198:000411:0003:0001:00</t>
  </si>
  <si>
    <t>21G  :873373:9Z:------:--</t>
  </si>
  <si>
    <t>21:0648:000460</t>
  </si>
  <si>
    <t>21G  :873374:00:------:--</t>
  </si>
  <si>
    <t>21:0648:000461</t>
  </si>
  <si>
    <t>21:0198:000412</t>
  </si>
  <si>
    <t>21:0198:000412:0003:0001:00</t>
  </si>
  <si>
    <t>21G  :873375:00:------:--</t>
  </si>
  <si>
    <t>21:0648:000462</t>
  </si>
  <si>
    <t>21:0198:000413</t>
  </si>
  <si>
    <t>21:0198:000413:0003:0001:00</t>
  </si>
  <si>
    <t>21G  :873376:00:------:--</t>
  </si>
  <si>
    <t>21:0648:000463</t>
  </si>
  <si>
    <t>21:0198:000414</t>
  </si>
  <si>
    <t>21:0198:000414:0003:0001:00</t>
  </si>
  <si>
    <t>21G  :873377:00:------:--</t>
  </si>
  <si>
    <t>21:0648:000464</t>
  </si>
  <si>
    <t>21:0198:000415</t>
  </si>
  <si>
    <t>21:0198:000415:0003:0001:00</t>
  </si>
  <si>
    <t>21G  :873378:00:------:--</t>
  </si>
  <si>
    <t>21:0648:000465</t>
  </si>
  <si>
    <t>21:0198:000416</t>
  </si>
  <si>
    <t>21:0198:000416:0003:0001:00</t>
  </si>
  <si>
    <t>21G  :873379:00:------:--</t>
  </si>
  <si>
    <t>21:0648:000466</t>
  </si>
  <si>
    <t>21:0198:000417</t>
  </si>
  <si>
    <t>21:0198:000417:0003:0001:00</t>
  </si>
  <si>
    <t>21G  :873380:00:------:--</t>
  </si>
  <si>
    <t>21:0648:000467</t>
  </si>
  <si>
    <t>21:0198:000418</t>
  </si>
  <si>
    <t>21:0198:000418:0003:0001:00</t>
  </si>
  <si>
    <t>21G  :873382:00:------:--</t>
  </si>
  <si>
    <t>21:0648:000468</t>
  </si>
  <si>
    <t>21:0198:000419</t>
  </si>
  <si>
    <t>21:0198:000419:0003:0001:00</t>
  </si>
  <si>
    <t>21G  :873383:00:------:--</t>
  </si>
  <si>
    <t>21:0648:000469</t>
  </si>
  <si>
    <t>21:0198:000420</t>
  </si>
  <si>
    <t>21:0198:000420:0003:0001:00</t>
  </si>
  <si>
    <t>21G  :873384:9Y:------:--</t>
  </si>
  <si>
    <t>21:0648:000470</t>
  </si>
  <si>
    <t>21G  :873385:00:------:--</t>
  </si>
  <si>
    <t>21:0648:000471</t>
  </si>
  <si>
    <t>21:0198:000421</t>
  </si>
  <si>
    <t>21:0198:000421:0003:0001:00</t>
  </si>
  <si>
    <t>21G  :873386:00:------:--</t>
  </si>
  <si>
    <t>21:0648:000472</t>
  </si>
  <si>
    <t>21:0198:000422</t>
  </si>
  <si>
    <t>21:0198:000422:0003:0001:00</t>
  </si>
  <si>
    <t>21G  :873387:00:------:--</t>
  </si>
  <si>
    <t>21:0648:000473</t>
  </si>
  <si>
    <t>21:0198:000423</t>
  </si>
  <si>
    <t>21:0198:000423:0003:0001:00</t>
  </si>
  <si>
    <t>21G  :873388:10:------:--</t>
  </si>
  <si>
    <t>21:0648:000474</t>
  </si>
  <si>
    <t>21:0198:000424</t>
  </si>
  <si>
    <t>21:0198:000424:0003:0001:00</t>
  </si>
  <si>
    <t>21G  :873389:20:873388:10</t>
  </si>
  <si>
    <t>21:0648:000475</t>
  </si>
  <si>
    <t>21:0198:000424:0004:0001:00</t>
  </si>
  <si>
    <t>21G  :873390:00:------:--</t>
  </si>
  <si>
    <t>21:0648:000476</t>
  </si>
  <si>
    <t>21:0198:000425</t>
  </si>
  <si>
    <t>21:0198:000425:0003:0001:00</t>
  </si>
  <si>
    <t>21G  :873391:00:------:--</t>
  </si>
  <si>
    <t>21:0648:000477</t>
  </si>
  <si>
    <t>21:0198:000426</t>
  </si>
  <si>
    <t>21:0198:000426:0003:0001:00</t>
  </si>
  <si>
    <t>21G  :873392:00:------:--</t>
  </si>
  <si>
    <t>21:0648:000478</t>
  </si>
  <si>
    <t>21:0198:000427</t>
  </si>
  <si>
    <t>21:0198:000427:0003:0001:00</t>
  </si>
  <si>
    <t>21G  :873393:00:------:--</t>
  </si>
  <si>
    <t>21:0648:000479</t>
  </si>
  <si>
    <t>21:0198:000428</t>
  </si>
  <si>
    <t>21:0198:000428:0003:0001:00</t>
  </si>
  <si>
    <t>21G  :873394:00:------:--</t>
  </si>
  <si>
    <t>21:0648:000480</t>
  </si>
  <si>
    <t>21:0198:000429</t>
  </si>
  <si>
    <t>21:0198:000429:0003:0001:00</t>
  </si>
  <si>
    <t>21G  :873395:00:------:--</t>
  </si>
  <si>
    <t>21:0648:000481</t>
  </si>
  <si>
    <t>21:0198:000430</t>
  </si>
  <si>
    <t>21:0198:000430:0003:0001:00</t>
  </si>
  <si>
    <t>21G  :873396:00:------:--</t>
  </si>
  <si>
    <t>21:0648:000482</t>
  </si>
  <si>
    <t>21:0198:000431</t>
  </si>
  <si>
    <t>21:0198:000431:0003:0001:00</t>
  </si>
  <si>
    <t>21G  :873397:00:------:--</t>
  </si>
  <si>
    <t>21:0648:000483</t>
  </si>
  <si>
    <t>21:0198:000432</t>
  </si>
  <si>
    <t>21:0198:000432:0003:0001:00</t>
  </si>
  <si>
    <t>21G  :873398:00:------:--</t>
  </si>
  <si>
    <t>21:0648:000484</t>
  </si>
  <si>
    <t>21:0198:000433</t>
  </si>
  <si>
    <t>21:0198:000433:0003:0001:00</t>
  </si>
  <si>
    <t>21G  :873399:00:------:--</t>
  </si>
  <si>
    <t>21:0648:000485</t>
  </si>
  <si>
    <t>21:0198:000434</t>
  </si>
  <si>
    <t>21:0198:000434:0003:0001:00</t>
  </si>
  <si>
    <t>21G  :873400:00:------:--</t>
  </si>
  <si>
    <t>21:0648:000486</t>
  </si>
  <si>
    <t>21:0198:000435</t>
  </si>
  <si>
    <t>21:0198:000435:0003:0001:00</t>
  </si>
  <si>
    <t>21G  :873402:00:------:--</t>
  </si>
  <si>
    <t>21:0648:000487</t>
  </si>
  <si>
    <t>21:0198:000436</t>
  </si>
  <si>
    <t>21:0198:000436:0003:0001:00</t>
  </si>
  <si>
    <t>21G  :873403:00:------:--</t>
  </si>
  <si>
    <t>21:0648:000488</t>
  </si>
  <si>
    <t>21:0198:000437</t>
  </si>
  <si>
    <t>21:0198:000437:0003:0001:00</t>
  </si>
  <si>
    <t>21G  :873404:00:------:--</t>
  </si>
  <si>
    <t>21:0648:000489</t>
  </si>
  <si>
    <t>21:0198:000438</t>
  </si>
  <si>
    <t>21:0198:000438:0003:0001:00</t>
  </si>
  <si>
    <t>21G  :873405:00:------:--</t>
  </si>
  <si>
    <t>21:0648:000490</t>
  </si>
  <si>
    <t>21:0198:000439</t>
  </si>
  <si>
    <t>21:0198:000439:0003:0001:00</t>
  </si>
  <si>
    <t>21G  :873406:00:------:--</t>
  </si>
  <si>
    <t>21:0648:000491</t>
  </si>
  <si>
    <t>21:0198:000440</t>
  </si>
  <si>
    <t>21:0198:000440:0003:0001:00</t>
  </si>
  <si>
    <t>21G  :873407:00:------:--</t>
  </si>
  <si>
    <t>21:0648:000492</t>
  </si>
  <si>
    <t>21:0198:000441</t>
  </si>
  <si>
    <t>21:0198:000441:0003:0001:00</t>
  </si>
  <si>
    <t>21G  :873408:9Y:------:--</t>
  </si>
  <si>
    <t>21:0648:000493</t>
  </si>
  <si>
    <t>21G  :873409:00:------:--</t>
  </si>
  <si>
    <t>21:0648:000494</t>
  </si>
  <si>
    <t>21:0198:000442</t>
  </si>
  <si>
    <t>21:0198:000442:0003:0001:00</t>
  </si>
  <si>
    <t>21G  :873410:00:------:--</t>
  </si>
  <si>
    <t>21:0648:000495</t>
  </si>
  <si>
    <t>21:0198:000443</t>
  </si>
  <si>
    <t>21:0198:000443:0003:0001:00</t>
  </si>
  <si>
    <t>21G  :873411:00:------:--</t>
  </si>
  <si>
    <t>21:0648:000496</t>
  </si>
  <si>
    <t>21:0198:000444</t>
  </si>
  <si>
    <t>21:0198:000444:0003:0001:00</t>
  </si>
  <si>
    <t>21G  :873412:10:------:--</t>
  </si>
  <si>
    <t>21:0648:000497</t>
  </si>
  <si>
    <t>21:0198:000445</t>
  </si>
  <si>
    <t>21:0198:000445:0003:0001:00</t>
  </si>
  <si>
    <t>21G  :873413:20:873412:10</t>
  </si>
  <si>
    <t>21:0648:000498</t>
  </si>
  <si>
    <t>21:0198:000445:0004:0001:00</t>
  </si>
  <si>
    <t>21G  :873414:00:------:--</t>
  </si>
  <si>
    <t>21:0648:000499</t>
  </si>
  <si>
    <t>21:0198:000446</t>
  </si>
  <si>
    <t>21:0198:000446:0003:0001:00</t>
  </si>
  <si>
    <t>21G  :873415:00:------:--</t>
  </si>
  <si>
    <t>21:0648:000500</t>
  </si>
  <si>
    <t>21:0198:000447</t>
  </si>
  <si>
    <t>21:0198:000447:0003:0001:00</t>
  </si>
  <si>
    <t>21G  :873416:00:------:--</t>
  </si>
  <si>
    <t>21:0648:000501</t>
  </si>
  <si>
    <t>21:0198:000448</t>
  </si>
  <si>
    <t>21:0198:000448:0003:0001:00</t>
  </si>
  <si>
    <t>21G  :873417:00:------:--</t>
  </si>
  <si>
    <t>21:0648:000502</t>
  </si>
  <si>
    <t>21:0198:000449</t>
  </si>
  <si>
    <t>21:0198:000449:0003:0001:00</t>
  </si>
  <si>
    <t>21G  :873418:00:------:--</t>
  </si>
  <si>
    <t>21:0648:000503</t>
  </si>
  <si>
    <t>21:0198:000450</t>
  </si>
  <si>
    <t>21:0198:000450:0003:0001:00</t>
  </si>
  <si>
    <t>21G  :873419:00:------:--</t>
  </si>
  <si>
    <t>21:0648:000504</t>
  </si>
  <si>
    <t>21:0198:000451</t>
  </si>
  <si>
    <t>21:0198:000451:0003:0001:00</t>
  </si>
  <si>
    <t>21G  :873420:00:------:--</t>
  </si>
  <si>
    <t>21:0648:000505</t>
  </si>
  <si>
    <t>21:0198:000452</t>
  </si>
  <si>
    <t>21:0198:000452:0003:0001:00</t>
  </si>
  <si>
    <t>21G  :873422:00:------:--</t>
  </si>
  <si>
    <t>21:0648:000506</t>
  </si>
  <si>
    <t>21:0198:000453</t>
  </si>
  <si>
    <t>21:0198:000453:0003:0001:00</t>
  </si>
  <si>
    <t>21G  :873423:00:------:--</t>
  </si>
  <si>
    <t>21:0648:000507</t>
  </si>
  <si>
    <t>21:0198:000454</t>
  </si>
  <si>
    <t>21:0198:000454:0003:0001:00</t>
  </si>
  <si>
    <t>21G  :873424:9X:------:--</t>
  </si>
  <si>
    <t>21:0648:000508</t>
  </si>
  <si>
    <t>21G  :873425:00:------:--</t>
  </si>
  <si>
    <t>21:0648:000509</t>
  </si>
  <si>
    <t>21:0198:000455</t>
  </si>
  <si>
    <t>21:0198:000455:0003:0001:00</t>
  </si>
  <si>
    <t>21G  :873426:00:------:--</t>
  </si>
  <si>
    <t>21:0648:000510</t>
  </si>
  <si>
    <t>21:0198:000456</t>
  </si>
  <si>
    <t>21:0198:000456:0003:0001:00</t>
  </si>
  <si>
    <t>21G  :873427:00:------:--</t>
  </si>
  <si>
    <t>21:0648:000511</t>
  </si>
  <si>
    <t>21:0198:000457</t>
  </si>
  <si>
    <t>21:0198:000457:0003:0001:00</t>
  </si>
  <si>
    <t>21G  :873428:00:------:--</t>
  </si>
  <si>
    <t>21:0648:000512</t>
  </si>
  <si>
    <t>21:0198:000458</t>
  </si>
  <si>
    <t>21:0198:000458:0003:0001:00</t>
  </si>
  <si>
    <t>21G  :875002:10:------:--</t>
  </si>
  <si>
    <t>21:0648:000513</t>
  </si>
  <si>
    <t>21:0198:000459</t>
  </si>
  <si>
    <t>21:0198:000459:0003:0001:00</t>
  </si>
  <si>
    <t>21G  :875003:20:875002:10</t>
  </si>
  <si>
    <t>21:0648:000514</t>
  </si>
  <si>
    <t>21:0198:000459:0004:0001:00</t>
  </si>
  <si>
    <t>21G  :875004:00:------:--</t>
  </si>
  <si>
    <t>21:0648:000515</t>
  </si>
  <si>
    <t>21:0198:000460</t>
  </si>
  <si>
    <t>21:0198:000460:0003:0001:00</t>
  </si>
  <si>
    <t>21G  :875005:00:------:--</t>
  </si>
  <si>
    <t>21:0648:000516</t>
  </si>
  <si>
    <t>21:0198:000461</t>
  </si>
  <si>
    <t>21:0198:000461:0003:0001:00</t>
  </si>
  <si>
    <t>21G  :875006:00:------:--</t>
  </si>
  <si>
    <t>21:0648:000517</t>
  </si>
  <si>
    <t>21:0198:000462</t>
  </si>
  <si>
    <t>21:0198:000462:0003:0001:00</t>
  </si>
  <si>
    <t>21G  :875007:00:------:--</t>
  </si>
  <si>
    <t>21:0648:000518</t>
  </si>
  <si>
    <t>21:0198:000463</t>
  </si>
  <si>
    <t>21:0198:000463:0003:0001:00</t>
  </si>
  <si>
    <t>21G  :875008:00:------:--</t>
  </si>
  <si>
    <t>21:0648:000519</t>
  </si>
  <si>
    <t>21:0198:000464</t>
  </si>
  <si>
    <t>21:0198:000464:0003:0001:00</t>
  </si>
  <si>
    <t>21G  :875009:00:------:--</t>
  </si>
  <si>
    <t>21:0648:000520</t>
  </si>
  <si>
    <t>21:0198:000465</t>
  </si>
  <si>
    <t>21:0198:000465:0003:0001:00</t>
  </si>
  <si>
    <t>21G  :875010:00:------:--</t>
  </si>
  <si>
    <t>21:0648:000521</t>
  </si>
  <si>
    <t>21:0198:000466</t>
  </si>
  <si>
    <t>21:0198:000466:0003:0001:00</t>
  </si>
  <si>
    <t>21G  :875011:00:------:--</t>
  </si>
  <si>
    <t>21:0648:000522</t>
  </si>
  <si>
    <t>21:0198:000467</t>
  </si>
  <si>
    <t>21:0198:000467:0003:0001:00</t>
  </si>
  <si>
    <t>21G  :875012:9Z:------:--</t>
  </si>
  <si>
    <t>21:0648:000523</t>
  </si>
  <si>
    <t>21G  :875013:00:------:--</t>
  </si>
  <si>
    <t>21:0648:000524</t>
  </si>
  <si>
    <t>21:0198:000468</t>
  </si>
  <si>
    <t>21:0198:000468:0003:0001:00</t>
  </si>
  <si>
    <t>21G  :875014:00:------:--</t>
  </si>
  <si>
    <t>21:0648:000525</t>
  </si>
  <si>
    <t>21:0198:000469</t>
  </si>
  <si>
    <t>21:0198:000469:0003:0001:00</t>
  </si>
  <si>
    <t>21G  :875015:00:------:--</t>
  </si>
  <si>
    <t>21:0648:000526</t>
  </si>
  <si>
    <t>21:0198:000470</t>
  </si>
  <si>
    <t>21:0198:000470:0003:0001:00</t>
  </si>
  <si>
    <t>21G  :875016:00:------:--</t>
  </si>
  <si>
    <t>21:0648:000527</t>
  </si>
  <si>
    <t>21:0198:000471</t>
  </si>
  <si>
    <t>21:0198:000471:0003:0001:00</t>
  </si>
  <si>
    <t>21G  :875017:00:------:--</t>
  </si>
  <si>
    <t>21:0648:000528</t>
  </si>
  <si>
    <t>21:0198:000472</t>
  </si>
  <si>
    <t>21:0198:000472:0003:0001:00</t>
  </si>
  <si>
    <t>21G  :875018:00:------:--</t>
  </si>
  <si>
    <t>21:0648:000529</t>
  </si>
  <si>
    <t>21:0198:000473</t>
  </si>
  <si>
    <t>21:0198:000473:0003:0001:00</t>
  </si>
  <si>
    <t>21G  :875019:00:------:--</t>
  </si>
  <si>
    <t>21:0648:000530</t>
  </si>
  <si>
    <t>21:0198:000474</t>
  </si>
  <si>
    <t>21:0198:000474:0003:0001:00</t>
  </si>
  <si>
    <t>21G  :875020:00:------:--</t>
  </si>
  <si>
    <t>21:0648:000531</t>
  </si>
  <si>
    <t>21:0198:000475</t>
  </si>
  <si>
    <t>21:0198:000475:0003:0001:00</t>
  </si>
  <si>
    <t>21G  :875022:00:------:--</t>
  </si>
  <si>
    <t>21:0648:000532</t>
  </si>
  <si>
    <t>21:0198:000476</t>
  </si>
  <si>
    <t>21:0198:000476:0003:0001:00</t>
  </si>
  <si>
    <t>21G  :875023:10:------:--</t>
  </si>
  <si>
    <t>21:0648:000533</t>
  </si>
  <si>
    <t>21:0198:000477</t>
  </si>
  <si>
    <t>21:0198:000477:0003:0001:00</t>
  </si>
  <si>
    <t>21G  :875024:20:875023:10</t>
  </si>
  <si>
    <t>21:0648:000534</t>
  </si>
  <si>
    <t>21:0198:000477:0004:0001:00</t>
  </si>
  <si>
    <t>21G  :875025:00:------:--</t>
  </si>
  <si>
    <t>21:0648:000535</t>
  </si>
  <si>
    <t>21:0198:000478</t>
  </si>
  <si>
    <t>21:0198:000478:0003:0001:00</t>
  </si>
  <si>
    <t>21G  :875026:00:------:--</t>
  </si>
  <si>
    <t>21:0648:000536</t>
  </si>
  <si>
    <t>21:0198:000479</t>
  </si>
  <si>
    <t>21:0198:000479:0003:0001:00</t>
  </si>
  <si>
    <t>21G  :875027:00:------:--</t>
  </si>
  <si>
    <t>21:0648:000537</t>
  </si>
  <si>
    <t>21:0198:000480</t>
  </si>
  <si>
    <t>21:0198:000480:0003:0001:00</t>
  </si>
  <si>
    <t>21G  :875028:00:------:--</t>
  </si>
  <si>
    <t>21:0648:000538</t>
  </si>
  <si>
    <t>21:0198:000481</t>
  </si>
  <si>
    <t>21:0198:000481:0003:0001:00</t>
  </si>
  <si>
    <t>21G  :875029:00:------:--</t>
  </si>
  <si>
    <t>21:0648:000539</t>
  </si>
  <si>
    <t>21:0198:000482</t>
  </si>
  <si>
    <t>21:0198:000482:0003:0001:00</t>
  </si>
  <si>
    <t>21G  :875030:00:------:--</t>
  </si>
  <si>
    <t>21:0648:000540</t>
  </si>
  <si>
    <t>21:0198:000483</t>
  </si>
  <si>
    <t>21:0198:000483:0003:0001:00</t>
  </si>
  <si>
    <t>21G  :875031:00:------:--</t>
  </si>
  <si>
    <t>21:0648:000541</t>
  </si>
  <si>
    <t>21:0198:000484</t>
  </si>
  <si>
    <t>21:0198:000484:0003:0001:00</t>
  </si>
  <si>
    <t>21G  :875032:00:------:--</t>
  </si>
  <si>
    <t>21:0648:000542</t>
  </si>
  <si>
    <t>21:0198:000485</t>
  </si>
  <si>
    <t>21:0198:000485:0003:0001:00</t>
  </si>
  <si>
    <t>21G  :875033:00:------:--</t>
  </si>
  <si>
    <t>21:0648:000543</t>
  </si>
  <si>
    <t>21:0198:000486</t>
  </si>
  <si>
    <t>21:0198:000486:0003:0001:00</t>
  </si>
  <si>
    <t>21G  :875034:00:------:--</t>
  </si>
  <si>
    <t>21:0648:000544</t>
  </si>
  <si>
    <t>21:0198:000487</t>
  </si>
  <si>
    <t>21:0198:000487:0003:0001:00</t>
  </si>
  <si>
    <t>21G  :875035:00:------:--</t>
  </si>
  <si>
    <t>21:0648:000545</t>
  </si>
  <si>
    <t>21:0198:000488</t>
  </si>
  <si>
    <t>21:0198:000488:0003:0001:00</t>
  </si>
  <si>
    <t>21G  :875036:00:------:--</t>
  </si>
  <si>
    <t>21:0648:000546</t>
  </si>
  <si>
    <t>21:0198:000489</t>
  </si>
  <si>
    <t>21:0198:000489:0003:0001:00</t>
  </si>
  <si>
    <t>21G  :875037:9Z:------:--</t>
  </si>
  <si>
    <t>21:0648:000547</t>
  </si>
  <si>
    <t>21G  :875038:00:------:--</t>
  </si>
  <si>
    <t>21:0648:000548</t>
  </si>
  <si>
    <t>21:0198:000490</t>
  </si>
  <si>
    <t>21:0198:000490:0003:0001:00</t>
  </si>
  <si>
    <t>21G  :875039:00:------:--</t>
  </si>
  <si>
    <t>21:0648:000549</t>
  </si>
  <si>
    <t>21:0198:000491</t>
  </si>
  <si>
    <t>21:0198:000491:0003:0001:00</t>
  </si>
  <si>
    <t>21G  :875040:00:------:--</t>
  </si>
  <si>
    <t>21:0648:000550</t>
  </si>
  <si>
    <t>21:0198:000492</t>
  </si>
  <si>
    <t>21:0198:000492:0003:0001:00</t>
  </si>
  <si>
    <t>21G  :875042:00:------:--</t>
  </si>
  <si>
    <t>21:0648:000551</t>
  </si>
  <si>
    <t>21:0198:000493</t>
  </si>
  <si>
    <t>21:0198:000493:0003:0001:00</t>
  </si>
  <si>
    <t>21G  :875043:00:------:--</t>
  </si>
  <si>
    <t>21:0648:000552</t>
  </si>
  <si>
    <t>21:0198:000494</t>
  </si>
  <si>
    <t>21:0198:000494:0003:0001:00</t>
  </si>
  <si>
    <t>21G  :875044:10:------:--</t>
  </si>
  <si>
    <t>21:0648:000553</t>
  </si>
  <si>
    <t>21:0198:000495</t>
  </si>
  <si>
    <t>21:0198:000495:0003:0001:00</t>
  </si>
  <si>
    <t>21G  :875045:20:875044:10</t>
  </si>
  <si>
    <t>21:0648:000554</t>
  </si>
  <si>
    <t>21:0198:000495:0004:0001:00</t>
  </si>
  <si>
    <t>21G  :875046:00:------:--</t>
  </si>
  <si>
    <t>21:0648:000555</t>
  </si>
  <si>
    <t>21:0198:000496</t>
  </si>
  <si>
    <t>21:0198:000496:0003:0001:00</t>
  </si>
  <si>
    <t>21G  :875047:00:------:--</t>
  </si>
  <si>
    <t>21:0648:000556</t>
  </si>
  <si>
    <t>21:0198:000497</t>
  </si>
  <si>
    <t>21:0198:000497:0003:0001:00</t>
  </si>
  <si>
    <t>21G  :875048:00:------:--</t>
  </si>
  <si>
    <t>21:0648:000557</t>
  </si>
  <si>
    <t>21:0198:000498</t>
  </si>
  <si>
    <t>21:0198:000498:0003:0001:00</t>
  </si>
  <si>
    <t>21G  :875049:00:------:--</t>
  </si>
  <si>
    <t>21:0648:000558</t>
  </si>
  <si>
    <t>21:0198:000499</t>
  </si>
  <si>
    <t>21:0198:000499:0003:0001:00</t>
  </si>
  <si>
    <t>21G  :875050:00:------:--</t>
  </si>
  <si>
    <t>21:0648:000559</t>
  </si>
  <si>
    <t>21:0198:000500</t>
  </si>
  <si>
    <t>21:0198:000500:0003:0001:00</t>
  </si>
  <si>
    <t>21G  :875051:00:------:--</t>
  </si>
  <si>
    <t>21:0648:000560</t>
  </si>
  <si>
    <t>21:0198:000501</t>
  </si>
  <si>
    <t>21:0198:000501:0003:0001:00</t>
  </si>
  <si>
    <t>21G  :875052:00:------:--</t>
  </si>
  <si>
    <t>21:0648:000561</t>
  </si>
  <si>
    <t>21:0198:000502</t>
  </si>
  <si>
    <t>21:0198:000502:0003:0001:00</t>
  </si>
  <si>
    <t>21G  :875053:00:------:--</t>
  </si>
  <si>
    <t>21:0648:000562</t>
  </si>
  <si>
    <t>21:0198:000503</t>
  </si>
  <si>
    <t>21:0198:000503:0003:0001:00</t>
  </si>
  <si>
    <t>21G  :875054:9Z:------:--</t>
  </si>
  <si>
    <t>21:0648:000563</t>
  </si>
  <si>
    <t>21G  :875055:00:------:--</t>
  </si>
  <si>
    <t>21:0648:000564</t>
  </si>
  <si>
    <t>21:0198:000504</t>
  </si>
  <si>
    <t>21:0198:000504:0003:0001:00</t>
  </si>
  <si>
    <t>21G  :875056:00:------:--</t>
  </si>
  <si>
    <t>21:0648:000565</t>
  </si>
  <si>
    <t>21:0198:000505</t>
  </si>
  <si>
    <t>21:0198:000505:0003:0001:00</t>
  </si>
  <si>
    <t>21G  :875057:00:------:--</t>
  </si>
  <si>
    <t>21:0648:000566</t>
  </si>
  <si>
    <t>21:0198:000506</t>
  </si>
  <si>
    <t>21:0198:000506:0003:0001:00</t>
  </si>
  <si>
    <t>21G  :875058:00:------:--</t>
  </si>
  <si>
    <t>21:0648:000567</t>
  </si>
  <si>
    <t>21:0198:000507</t>
  </si>
  <si>
    <t>21:0198:000507:0003:0001:00</t>
  </si>
  <si>
    <t>21G  :875059:00:------:--</t>
  </si>
  <si>
    <t>21:0648:000568</t>
  </si>
  <si>
    <t>21:0198:000508</t>
  </si>
  <si>
    <t>21:0198:000508:0003:0001:00</t>
  </si>
  <si>
    <t>21G  :875060:00:------:--</t>
  </si>
  <si>
    <t>21:0648:000569</t>
  </si>
  <si>
    <t>21:0198:000509</t>
  </si>
  <si>
    <t>21:0198:000509:0003:0001:00</t>
  </si>
  <si>
    <t>21G  :875062:00:------:--</t>
  </si>
  <si>
    <t>21:0648:000570</t>
  </si>
  <si>
    <t>21:0198:000510</t>
  </si>
  <si>
    <t>21:0198:000510:0003:0001:00</t>
  </si>
  <si>
    <t>21G  :875063:10:------:--</t>
  </si>
  <si>
    <t>21:0648:000571</t>
  </si>
  <si>
    <t>21:0198:000511</t>
  </si>
  <si>
    <t>21:0198:000511:0003:0001:00</t>
  </si>
  <si>
    <t>21G  :875064:20:875063:10</t>
  </si>
  <si>
    <t>21:0648:000572</t>
  </si>
  <si>
    <t>21:0198:000511:0004:0001:00</t>
  </si>
  <si>
    <t>21G  :875065:00:------:--</t>
  </si>
  <si>
    <t>21:0648:000573</t>
  </si>
  <si>
    <t>21:0198:000512</t>
  </si>
  <si>
    <t>21:0198:000512:0003:0001:00</t>
  </si>
  <si>
    <t>21G  :875066:00:------:--</t>
  </si>
  <si>
    <t>21:0648:000574</t>
  </si>
  <si>
    <t>21:0198:000513</t>
  </si>
  <si>
    <t>21:0198:000513:0003:0001:00</t>
  </si>
  <si>
    <t>21G  :875067:00:------:--</t>
  </si>
  <si>
    <t>21:0648:000575</t>
  </si>
  <si>
    <t>21:0198:000514</t>
  </si>
  <si>
    <t>21:0198:000514:0003:0001:00</t>
  </si>
  <si>
    <t>21G  :875068:00:------:--</t>
  </si>
  <si>
    <t>21:0648:000576</t>
  </si>
  <si>
    <t>21:0198:000515</t>
  </si>
  <si>
    <t>21:0198:000515:0003:0001:00</t>
  </si>
  <si>
    <t>21G  :875069:00:------:--</t>
  </si>
  <si>
    <t>21:0648:000577</t>
  </si>
  <si>
    <t>21:0198:000516</t>
  </si>
  <si>
    <t>21:0198:000516:0003:0001:00</t>
  </si>
  <si>
    <t>21G  :875070:00:------:--</t>
  </si>
  <si>
    <t>21:0648:000578</t>
  </si>
  <si>
    <t>21:0198:000517</t>
  </si>
  <si>
    <t>21:0198:000517:0003:0001:00</t>
  </si>
  <si>
    <t>21G  :875071:00:------:--</t>
  </si>
  <si>
    <t>21:0648:000579</t>
  </si>
  <si>
    <t>21:0198:000518</t>
  </si>
  <si>
    <t>21:0198:000518:0003:0001:00</t>
  </si>
  <si>
    <t>21G  :875072:9X:------:--</t>
  </si>
  <si>
    <t>21:0648:000580</t>
  </si>
  <si>
    <t>21G  :875073:00:------:--</t>
  </si>
  <si>
    <t>21:0648:000581</t>
  </si>
  <si>
    <t>21:0198:000519</t>
  </si>
  <si>
    <t>21:0198:000519:0003:0001:00</t>
  </si>
  <si>
    <t>21G  :875074:00:------:--</t>
  </si>
  <si>
    <t>21:0648:000582</t>
  </si>
  <si>
    <t>21:0198:000520</t>
  </si>
  <si>
    <t>21:0198:000520:0003:0001:00</t>
  </si>
  <si>
    <t>21G  :875075:00:------:--</t>
  </si>
  <si>
    <t>21:0648:000583</t>
  </si>
  <si>
    <t>21:0198:000521</t>
  </si>
  <si>
    <t>21:0198:000521:0003:0001:00</t>
  </si>
  <si>
    <t>21G  :875076:00:------:--</t>
  </si>
  <si>
    <t>21:0648:000584</t>
  </si>
  <si>
    <t>21:0198:000522</t>
  </si>
  <si>
    <t>21:0198:000522:0003:0001:00</t>
  </si>
  <si>
    <t>21G  :875077:00:------:--</t>
  </si>
  <si>
    <t>21:0648:000585</t>
  </si>
  <si>
    <t>21:0198:000523</t>
  </si>
  <si>
    <t>21:0198:000523:0003:0001:00</t>
  </si>
  <si>
    <t>21G  :875078:00:------:--</t>
  </si>
  <si>
    <t>21:0648:000586</t>
  </si>
  <si>
    <t>21:0198:000524</t>
  </si>
  <si>
    <t>21:0198:000524:0003:0001:00</t>
  </si>
  <si>
    <t>21G  :875079:00:------:--</t>
  </si>
  <si>
    <t>21:0648:000587</t>
  </si>
  <si>
    <t>21:0198:000525</t>
  </si>
  <si>
    <t>21:0198:000525:0003:0001:00</t>
  </si>
  <si>
    <t>21G  :875080:00:------:--</t>
  </si>
  <si>
    <t>21:0648:000588</t>
  </si>
  <si>
    <t>21:0198:000526</t>
  </si>
  <si>
    <t>21:0198:000526:0003:0001:00</t>
  </si>
  <si>
    <t>21G  :875082:9X:------:--</t>
  </si>
  <si>
    <t>21:0648:000589</t>
  </si>
  <si>
    <t>21G  :875083:10:------:--</t>
  </si>
  <si>
    <t>21:0648:000590</t>
  </si>
  <si>
    <t>21:0198:000527</t>
  </si>
  <si>
    <t>21:0198:000527:0003:0001:00</t>
  </si>
  <si>
    <t>21G  :875084:20:875083:10</t>
  </si>
  <si>
    <t>21:0648:000591</t>
  </si>
  <si>
    <t>21:0198:000527:0004:0001:00</t>
  </si>
  <si>
    <t>21G  :875085:00:------:--</t>
  </si>
  <si>
    <t>21:0648:000592</t>
  </si>
  <si>
    <t>21:0198:000528</t>
  </si>
  <si>
    <t>21:0198:000528:0003:0001:00</t>
  </si>
  <si>
    <t>21G  :875086:00:------:--</t>
  </si>
  <si>
    <t>21:0648:000593</t>
  </si>
  <si>
    <t>21:0198:000529</t>
  </si>
  <si>
    <t>21:0198:000529:0003:0001:00</t>
  </si>
  <si>
    <t>21G  :875087:00:------:--</t>
  </si>
  <si>
    <t>21:0648:000594</t>
  </si>
  <si>
    <t>21:0198:000530</t>
  </si>
  <si>
    <t>21:0198:000530:0003:0001:00</t>
  </si>
  <si>
    <t>21G  :875088:00:------:--</t>
  </si>
  <si>
    <t>21:0648:000595</t>
  </si>
  <si>
    <t>21:0198:000531</t>
  </si>
  <si>
    <t>21:0198:000531:0003:0001:00</t>
  </si>
  <si>
    <t>21G  :875089:00:------:--</t>
  </si>
  <si>
    <t>21:0648:000596</t>
  </si>
  <si>
    <t>21:0198:000532</t>
  </si>
  <si>
    <t>21:0198:000532:0003:0001:00</t>
  </si>
  <si>
    <t>21G  :875090:00:------:--</t>
  </si>
  <si>
    <t>21:0648:000597</t>
  </si>
  <si>
    <t>21:0198:000533</t>
  </si>
  <si>
    <t>21:0198:000533:0003:0001:00</t>
  </si>
  <si>
    <t>21G  :875091:00:------:--</t>
  </si>
  <si>
    <t>21:0648:000598</t>
  </si>
  <si>
    <t>21:0198:000534</t>
  </si>
  <si>
    <t>21:0198:000534:0003:0001:00</t>
  </si>
  <si>
    <t>21G  :875092:00:------:--</t>
  </si>
  <si>
    <t>21:0648:000599</t>
  </si>
  <si>
    <t>21:0198:000535</t>
  </si>
  <si>
    <t>21:0198:000535:0003:0001:00</t>
  </si>
  <si>
    <t>21G  :875093:00:------:--</t>
  </si>
  <si>
    <t>21:0648:000600</t>
  </si>
  <si>
    <t>21:0198:000536</t>
  </si>
  <si>
    <t>21:0198:000536:0003:0001:00</t>
  </si>
  <si>
    <t>21G  :875094:00:------:--</t>
  </si>
  <si>
    <t>21:0648:000601</t>
  </si>
  <si>
    <t>21:0198:000537</t>
  </si>
  <si>
    <t>21:0198:000537:0003:0001:00</t>
  </si>
  <si>
    <t>21G  :875095:00:------:--</t>
  </si>
  <si>
    <t>21:0648:000602</t>
  </si>
  <si>
    <t>21:0198:000538</t>
  </si>
  <si>
    <t>21:0198:000538:0003:0001:00</t>
  </si>
  <si>
    <t>21G  :875096:00:------:--</t>
  </si>
  <si>
    <t>21:0648:000603</t>
  </si>
  <si>
    <t>21:0198:000539</t>
  </si>
  <si>
    <t>21:0198:000539:0003:0001:00</t>
  </si>
  <si>
    <t>21G  :875097:00:------:--</t>
  </si>
  <si>
    <t>21:0648:000604</t>
  </si>
  <si>
    <t>21:0198:000540</t>
  </si>
  <si>
    <t>21:0198:000540:0003:0001:00</t>
  </si>
  <si>
    <t>21G  :875098:00:------:--</t>
  </si>
  <si>
    <t>21:0648:000605</t>
  </si>
  <si>
    <t>21:0198:000541</t>
  </si>
  <si>
    <t>21:0198:000541:0003:0001:00</t>
  </si>
  <si>
    <t>21G  :875099:00:------:--</t>
  </si>
  <si>
    <t>21:0648:000606</t>
  </si>
  <si>
    <t>21:0198:000542</t>
  </si>
  <si>
    <t>21:0198:000542:0003:0001:00</t>
  </si>
  <si>
    <t>21G  :875100:00:------:--</t>
  </si>
  <si>
    <t>21:0648:000607</t>
  </si>
  <si>
    <t>21:0198:000543</t>
  </si>
  <si>
    <t>21:0198:000543:0003:0001:00</t>
  </si>
  <si>
    <t>21G  :875102:00:------:--</t>
  </si>
  <si>
    <t>21:0648:000608</t>
  </si>
  <si>
    <t>21:0198:000544</t>
  </si>
  <si>
    <t>21:0198:000544:0003:0001:00</t>
  </si>
  <si>
    <t>21G  :875103:10:------:--</t>
  </si>
  <si>
    <t>21:0648:000609</t>
  </si>
  <si>
    <t>21:0198:000545</t>
  </si>
  <si>
    <t>21:0198:000545:0003:0001:00</t>
  </si>
  <si>
    <t>21G  :875104:20:875103:10</t>
  </si>
  <si>
    <t>21:0648:000610</t>
  </si>
  <si>
    <t>21:0198:000545:0004:0001:00</t>
  </si>
  <si>
    <t>21G  :875105:00:------:--</t>
  </si>
  <si>
    <t>21:0648:000611</t>
  </si>
  <si>
    <t>21:0198:000546</t>
  </si>
  <si>
    <t>21:0198:000546:0003:0001:00</t>
  </si>
  <si>
    <t>21G  :875106:00:------:--</t>
  </si>
  <si>
    <t>21:0648:000612</t>
  </si>
  <si>
    <t>21:0198:000547</t>
  </si>
  <si>
    <t>21:0198:000547:0003:0001:00</t>
  </si>
  <si>
    <t>21G  :875107:00:------:--</t>
  </si>
  <si>
    <t>21:0648:000613</t>
  </si>
  <si>
    <t>21:0198:000548</t>
  </si>
  <si>
    <t>21:0198:000548:0003:0001:00</t>
  </si>
  <si>
    <t>21G  :875108:00:------:--</t>
  </si>
  <si>
    <t>21:0648:000614</t>
  </si>
  <si>
    <t>21:0198:000549</t>
  </si>
  <si>
    <t>21:0198:000549:0003:0001:00</t>
  </si>
  <si>
    <t>21G  :875109:00:------:--</t>
  </si>
  <si>
    <t>21:0648:000615</t>
  </si>
  <si>
    <t>21:0198:000550</t>
  </si>
  <si>
    <t>21:0198:000550:0003:0001:00</t>
  </si>
  <si>
    <t>21G  :875110:00:------:--</t>
  </si>
  <si>
    <t>21:0648:000616</t>
  </si>
  <si>
    <t>21:0198:000551</t>
  </si>
  <si>
    <t>21:0198:000551:0003:0001:00</t>
  </si>
  <si>
    <t>21G  :875111:00:------:--</t>
  </si>
  <si>
    <t>21:0648:000617</t>
  </si>
  <si>
    <t>21:0198:000552</t>
  </si>
  <si>
    <t>21:0198:000552:0003:0001:00</t>
  </si>
  <si>
    <t>21G  :875112:00:------:--</t>
  </si>
  <si>
    <t>21:0648:000618</t>
  </si>
  <si>
    <t>21:0198:000553</t>
  </si>
  <si>
    <t>21:0198:000553:0003:0001:00</t>
  </si>
  <si>
    <t>21G  :875113:9X:------:--</t>
  </si>
  <si>
    <t>21:0648:000619</t>
  </si>
  <si>
    <t>21G  :875114:00:------:--</t>
  </si>
  <si>
    <t>21:0648:000620</t>
  </si>
  <si>
    <t>21:0198:000554</t>
  </si>
  <si>
    <t>21:0198:000554:0003:0001:00</t>
  </si>
  <si>
    <t>21G  :875115:00:------:--</t>
  </si>
  <si>
    <t>21:0648:000621</t>
  </si>
  <si>
    <t>21:0198:000555</t>
  </si>
  <si>
    <t>21:0198:000555:0003:0001:00</t>
  </si>
  <si>
    <t>21G  :875116:00:------:--</t>
  </si>
  <si>
    <t>21:0648:000622</t>
  </si>
  <si>
    <t>21:0198:000556</t>
  </si>
  <si>
    <t>21:0198:000556:0003:0001:00</t>
  </si>
  <si>
    <t>21G  :875117:00:------:--</t>
  </si>
  <si>
    <t>21:0648:000623</t>
  </si>
  <si>
    <t>21:0198:000557</t>
  </si>
  <si>
    <t>21:0198:000557:0003:0001:00</t>
  </si>
  <si>
    <t>21G  :875118:00:------:--</t>
  </si>
  <si>
    <t>21:0648:000624</t>
  </si>
  <si>
    <t>21:0198:000558</t>
  </si>
  <si>
    <t>21:0198:000558:0003:0001:00</t>
  </si>
  <si>
    <t>21G  :875119:00:------:--</t>
  </si>
  <si>
    <t>21:0648:000625</t>
  </si>
  <si>
    <t>21:0198:000559</t>
  </si>
  <si>
    <t>21:0198:000559:0003:0001:00</t>
  </si>
  <si>
    <t>21G  :875120:00:------:--</t>
  </si>
  <si>
    <t>21:0648:000626</t>
  </si>
  <si>
    <t>21:0198:000560</t>
  </si>
  <si>
    <t>21:0198:000560:0003:0001:00</t>
  </si>
  <si>
    <t>21G  :875122:00:------:--</t>
  </si>
  <si>
    <t>21:0648:000627</t>
  </si>
  <si>
    <t>21:0198:000561</t>
  </si>
  <si>
    <t>21:0198:000561:0003:0001:00</t>
  </si>
  <si>
    <t>21G  :875123:00:------:--</t>
  </si>
  <si>
    <t>21:0648:000628</t>
  </si>
  <si>
    <t>21:0198:000562</t>
  </si>
  <si>
    <t>21:0198:000562:0003:0001:00</t>
  </si>
  <si>
    <t>21G  :875124:00:------:--</t>
  </si>
  <si>
    <t>21:0648:000629</t>
  </si>
  <si>
    <t>21:0198:000563</t>
  </si>
  <si>
    <t>21:0198:000563:0003:0001:00</t>
  </si>
  <si>
    <t>21G  :875125:10:------:--</t>
  </si>
  <si>
    <t>21:0648:000630</t>
  </si>
  <si>
    <t>21:0198:000564</t>
  </si>
  <si>
    <t>21:0198:000564:0003:0001:00</t>
  </si>
  <si>
    <t>21G  :875126:20:875125:10</t>
  </si>
  <si>
    <t>21:0648:000631</t>
  </si>
  <si>
    <t>21:0198:000564:0004:0001:00</t>
  </si>
  <si>
    <t>21G  :875127:00:------:--</t>
  </si>
  <si>
    <t>21:0648:000632</t>
  </si>
  <si>
    <t>21:0198:000565</t>
  </si>
  <si>
    <t>21:0198:000565:0003:0001:00</t>
  </si>
  <si>
    <t>21G  :875128:00:------:--</t>
  </si>
  <si>
    <t>21:0648:000633</t>
  </si>
  <si>
    <t>21:0198:000566</t>
  </si>
  <si>
    <t>21:0198:000566:0003:0001:00</t>
  </si>
  <si>
    <t>21G  :875129:00:------:--</t>
  </si>
  <si>
    <t>21:0648:000634</t>
  </si>
  <si>
    <t>21:0198:000567</t>
  </si>
  <si>
    <t>21:0198:000567:0003:0001:00</t>
  </si>
  <si>
    <t>21G  :875130:9X:------:--</t>
  </si>
  <si>
    <t>21:0648:000635</t>
  </si>
  <si>
    <t>21G  :875131:00:------:--</t>
  </si>
  <si>
    <t>21:0648:000636</t>
  </si>
  <si>
    <t>21:0198:000568</t>
  </si>
  <si>
    <t>21:0198:000568:0003:0001:00</t>
  </si>
  <si>
    <t>21G  :875132:00:------:--</t>
  </si>
  <si>
    <t>21:0648:000637</t>
  </si>
  <si>
    <t>21:0198:000569</t>
  </si>
  <si>
    <t>21:0198:000569:0003:0001:00</t>
  </si>
  <si>
    <t>21G  :875133:00:------:--</t>
  </si>
  <si>
    <t>21:0648:000638</t>
  </si>
  <si>
    <t>21:0198:000570</t>
  </si>
  <si>
    <t>21:0198:000570:0003:0001:00</t>
  </si>
  <si>
    <t>21G  :875134:00:------:--</t>
  </si>
  <si>
    <t>21:0648:000639</t>
  </si>
  <si>
    <t>21:0198:000571</t>
  </si>
  <si>
    <t>21:0198:000571:0003:0001:00</t>
  </si>
  <si>
    <t>21G  :875135:00:------:--</t>
  </si>
  <si>
    <t>21:0648:000640</t>
  </si>
  <si>
    <t>21:0198:000572</t>
  </si>
  <si>
    <t>21:0198:000572:0003:0001:00</t>
  </si>
  <si>
    <t>21G  :875136:00:------:--</t>
  </si>
  <si>
    <t>21:0648:000641</t>
  </si>
  <si>
    <t>21:0198:000573</t>
  </si>
  <si>
    <t>21:0198:000573:0003:0001:00</t>
  </si>
  <si>
    <t>21G  :875137:00:------:--</t>
  </si>
  <si>
    <t>21:0648:000642</t>
  </si>
  <si>
    <t>21:0198:000574</t>
  </si>
  <si>
    <t>21:0198:000574:0003:0001:00</t>
  </si>
  <si>
    <t>21G  :875138:00:------:--</t>
  </si>
  <si>
    <t>21:0648:000643</t>
  </si>
  <si>
    <t>21:0198:000575</t>
  </si>
  <si>
    <t>21:0198:000575:0003:0001:00</t>
  </si>
  <si>
    <t>21G  :875139:00:------:--</t>
  </si>
  <si>
    <t>21:0648:000644</t>
  </si>
  <si>
    <t>21:0198:000576</t>
  </si>
  <si>
    <t>21:0198:000576:0003:0001:00</t>
  </si>
  <si>
    <t>21G  :875140:00:------:--</t>
  </si>
  <si>
    <t>21:0648:000645</t>
  </si>
  <si>
    <t>21:0198:000577</t>
  </si>
  <si>
    <t>21:0198:000577:0003:0001:00</t>
  </si>
  <si>
    <t>21G  :875142:10:------:--</t>
  </si>
  <si>
    <t>21:0648:000646</t>
  </si>
  <si>
    <t>21:0198:000578</t>
  </si>
  <si>
    <t>21:0198:000578:0003:0001:00</t>
  </si>
  <si>
    <t>21G  :875143:20:875142:10</t>
  </si>
  <si>
    <t>21:0648:000647</t>
  </si>
  <si>
    <t>21:0198:000578:0004:0001:00</t>
  </si>
  <si>
    <t>21G  :875144:00:------:--</t>
  </si>
  <si>
    <t>21:0648:000648</t>
  </si>
  <si>
    <t>21:0198:000579</t>
  </si>
  <si>
    <t>21:0198:000579:0003:0001:00</t>
  </si>
  <si>
    <t>21G  :875145:00:------:--</t>
  </si>
  <si>
    <t>21:0648:000649</t>
  </si>
  <si>
    <t>21:0198:000580</t>
  </si>
  <si>
    <t>21:0198:000580:0003:0001:00</t>
  </si>
  <si>
    <t>21G  :875146:00:------:--</t>
  </si>
  <si>
    <t>21:0648:000650</t>
  </si>
  <si>
    <t>21:0198:000581</t>
  </si>
  <si>
    <t>21:0198:000581:0003:0001:00</t>
  </si>
  <si>
    <t>21G  :875147:00:------:--</t>
  </si>
  <si>
    <t>21:0648:000651</t>
  </si>
  <si>
    <t>21:0198:000582</t>
  </si>
  <si>
    <t>21:0198:000582:0003:0001:00</t>
  </si>
  <si>
    <t>21G  :875148:00:------:--</t>
  </si>
  <si>
    <t>21:0648:000652</t>
  </si>
  <si>
    <t>21:0198:000583</t>
  </si>
  <si>
    <t>21:0198:000583:0003:0001:00</t>
  </si>
  <si>
    <t>21G  :875149:00:------:--</t>
  </si>
  <si>
    <t>21:0648:000653</t>
  </si>
  <si>
    <t>21:0198:000584</t>
  </si>
  <si>
    <t>21:0198:000584:0003:0001:00</t>
  </si>
  <si>
    <t>21G  :875150:00:------:--</t>
  </si>
  <si>
    <t>21:0648:000654</t>
  </si>
  <si>
    <t>21:0198:000585</t>
  </si>
  <si>
    <t>21:0198:000585:0003:0001:00</t>
  </si>
  <si>
    <t>21G  :875151:00:------:--</t>
  </si>
  <si>
    <t>21:0648:000655</t>
  </si>
  <si>
    <t>21:0198:000586</t>
  </si>
  <si>
    <t>21:0198:000586:0003:0001:00</t>
  </si>
  <si>
    <t>21G  :875152:00:------:--</t>
  </si>
  <si>
    <t>21:0648:000656</t>
  </si>
  <si>
    <t>21:0198:000587</t>
  </si>
  <si>
    <t>21:0198:000587:0003:0001:00</t>
  </si>
  <si>
    <t>21G  :875153:00:------:--</t>
  </si>
  <si>
    <t>21:0648:000657</t>
  </si>
  <si>
    <t>21:0198:000588</t>
  </si>
  <si>
    <t>21:0198:000588:0003:0001:00</t>
  </si>
  <si>
    <t>21G  :875154:00:------:--</t>
  </si>
  <si>
    <t>21:0648:000658</t>
  </si>
  <si>
    <t>21:0198:000589</t>
  </si>
  <si>
    <t>21:0198:000589:0003:0001:00</t>
  </si>
  <si>
    <t>21G  :875155:9Y:------:--</t>
  </si>
  <si>
    <t>21:0648:000659</t>
  </si>
  <si>
    <t>21G  :875156:00:------:--</t>
  </si>
  <si>
    <t>21:0648:000660</t>
  </si>
  <si>
    <t>21:0198:000590</t>
  </si>
  <si>
    <t>21:0198:000590:0003:0001:00</t>
  </si>
  <si>
    <t>21G  :875157:00:------:--</t>
  </si>
  <si>
    <t>21:0648:000661</t>
  </si>
  <si>
    <t>21:0198:000591</t>
  </si>
  <si>
    <t>21:0198:000591:0003:0001:00</t>
  </si>
  <si>
    <t>21G  :875158:00:------:--</t>
  </si>
  <si>
    <t>21:0648:000662</t>
  </si>
  <si>
    <t>21:0198:000592</t>
  </si>
  <si>
    <t>21:0198:000592:0003:0001:00</t>
  </si>
  <si>
    <t>21G  :875159:00:------:--</t>
  </si>
  <si>
    <t>21:0648:000663</t>
  </si>
  <si>
    <t>21:0198:000593</t>
  </si>
  <si>
    <t>21:0198:000593:0003:0001:00</t>
  </si>
  <si>
    <t>21G  :875160:00:------:--</t>
  </si>
  <si>
    <t>21:0648:000664</t>
  </si>
  <si>
    <t>21:0198:000594</t>
  </si>
  <si>
    <t>21:0198:000594:0003:0001:00</t>
  </si>
  <si>
    <t>21G  :875162:00:------:--</t>
  </si>
  <si>
    <t>21:0648:000665</t>
  </si>
  <si>
    <t>21:0198:000595</t>
  </si>
  <si>
    <t>21:0198:000595:0003:0001:00</t>
  </si>
  <si>
    <t>21G  :875163:10:------:--</t>
  </si>
  <si>
    <t>21:0648:000666</t>
  </si>
  <si>
    <t>21:0198:000596</t>
  </si>
  <si>
    <t>21:0198:000596:0003:0001:00</t>
  </si>
  <si>
    <t>21G  :875164:20:875163:10</t>
  </si>
  <si>
    <t>21:0648:000667</t>
  </si>
  <si>
    <t>21:0198:000596:0004:0001:00</t>
  </si>
  <si>
    <t>21G  :875165:00:------:--</t>
  </si>
  <si>
    <t>21:0648:000668</t>
  </si>
  <si>
    <t>21:0198:000597</t>
  </si>
  <si>
    <t>21:0198:000597:0003:0001:00</t>
  </si>
  <si>
    <t>21G  :875166:00:------:--</t>
  </si>
  <si>
    <t>21:0648:000669</t>
  </si>
  <si>
    <t>21:0198:000598</t>
  </si>
  <si>
    <t>21:0198:000598:0003:0001:00</t>
  </si>
  <si>
    <t>21G  :875167:00:------:--</t>
  </si>
  <si>
    <t>21:0648:000670</t>
  </si>
  <si>
    <t>21:0198:000599</t>
  </si>
  <si>
    <t>21:0198:000599:0003:0001:00</t>
  </si>
  <si>
    <t>21G  :875168:00:------:--</t>
  </si>
  <si>
    <t>21:0648:000671</t>
  </si>
  <si>
    <t>21:0198:000600</t>
  </si>
  <si>
    <t>21:0198:000600:0003:0001:00</t>
  </si>
  <si>
    <t>21G  :875169:00:------:--</t>
  </si>
  <si>
    <t>21:0648:000672</t>
  </si>
  <si>
    <t>21:0198:000601</t>
  </si>
  <si>
    <t>21:0198:000601:0003:0001:00</t>
  </si>
  <si>
    <t>21G  :875170:00:------:--</t>
  </si>
  <si>
    <t>21:0648:000673</t>
  </si>
  <si>
    <t>21:0198:000602</t>
  </si>
  <si>
    <t>21:0198:000602:0003:0001:00</t>
  </si>
  <si>
    <t>21G  :875171:00:------:--</t>
  </si>
  <si>
    <t>21:0648:000674</t>
  </si>
  <si>
    <t>21:0198:000603</t>
  </si>
  <si>
    <t>21:0198:000603:0003:0001:00</t>
  </si>
  <si>
    <t>21G  :875172:00:------:--</t>
  </si>
  <si>
    <t>21:0648:000675</t>
  </si>
  <si>
    <t>21:0198:000604</t>
  </si>
  <si>
    <t>21:0198:000604:0003:0001:00</t>
  </si>
  <si>
    <t>21G  :875173:00:------:--</t>
  </si>
  <si>
    <t>21:0648:000676</t>
  </si>
  <si>
    <t>21:0198:000605</t>
  </si>
  <si>
    <t>21:0198:000605:0003:0001:00</t>
  </si>
  <si>
    <t>21G  :875174:00:------:--</t>
  </si>
  <si>
    <t>21:0648:000677</t>
  </si>
  <si>
    <t>21:0198:000606</t>
  </si>
  <si>
    <t>21:0198:000606:0003:0001:00</t>
  </si>
  <si>
    <t>21G  :875175:00:------:--</t>
  </si>
  <si>
    <t>21:0648:000678</t>
  </si>
  <si>
    <t>21:0198:000607</t>
  </si>
  <si>
    <t>21:0198:000607:0003:0001:00</t>
  </si>
  <si>
    <t>21G  :875176:00:------:--</t>
  </si>
  <si>
    <t>21:0648:000679</t>
  </si>
  <si>
    <t>21:0198:000608</t>
  </si>
  <si>
    <t>21:0198:000608:0003:0001:00</t>
  </si>
  <si>
    <t>21G  :875177:00:------:--</t>
  </si>
  <si>
    <t>21:0648:000680</t>
  </si>
  <si>
    <t>21:0198:000609</t>
  </si>
  <si>
    <t>21:0198:000609:0003:0001:00</t>
  </si>
  <si>
    <t>21G  :875178:9Y:------:--</t>
  </si>
  <si>
    <t>21:0648:000681</t>
  </si>
  <si>
    <t>21G  :875179:00:------:--</t>
  </si>
  <si>
    <t>21:0648:000682</t>
  </si>
  <si>
    <t>21:0198:000610</t>
  </si>
  <si>
    <t>21:0198:000610:0003:0001:00</t>
  </si>
  <si>
    <t>21G  :875180:00:------:--</t>
  </si>
  <si>
    <t>21:0648:000683</t>
  </si>
  <si>
    <t>21:0198:000611</t>
  </si>
  <si>
    <t>21:0198:000611:0003:0001:00</t>
  </si>
  <si>
    <t>21G  :875182:00:------:--</t>
  </si>
  <si>
    <t>21:0648:000684</t>
  </si>
  <si>
    <t>21:0198:000612</t>
  </si>
  <si>
    <t>21:0198:000612:0003:0001:00</t>
  </si>
  <si>
    <t>21G  :875183:00:------:--</t>
  </si>
  <si>
    <t>21:0648:000685</t>
  </si>
  <si>
    <t>21:0198:000613</t>
  </si>
  <si>
    <t>21:0198:000613:0003:0001:00</t>
  </si>
  <si>
    <t>21G  :875184:00:------:--</t>
  </si>
  <si>
    <t>21:0648:000686</t>
  </si>
  <si>
    <t>21:0198:000614</t>
  </si>
  <si>
    <t>21:0198:000614:0003:0001:00</t>
  </si>
  <si>
    <t>21G  :875185:00:------:--</t>
  </si>
  <si>
    <t>21:0648:000687</t>
  </si>
  <si>
    <t>21:0198:000615</t>
  </si>
  <si>
    <t>21:0198:000615:0003:0001:00</t>
  </si>
  <si>
    <t>21G  :875186:00:------:--</t>
  </si>
  <si>
    <t>21:0648:000688</t>
  </si>
  <si>
    <t>21:0198:000616</t>
  </si>
  <si>
    <t>21:0198:000616:0003:0001:00</t>
  </si>
  <si>
    <t>21G  :875187:00:------:--</t>
  </si>
  <si>
    <t>21:0648:000689</t>
  </si>
  <si>
    <t>21:0198:000617</t>
  </si>
  <si>
    <t>21:0198:000617:0003:0001:00</t>
  </si>
  <si>
    <t>21G  :875188:00:------:--</t>
  </si>
  <si>
    <t>21:0648:000690</t>
  </si>
  <si>
    <t>21:0198:000618</t>
  </si>
  <si>
    <t>21:0198:000618:0003:0001:00</t>
  </si>
  <si>
    <t>21G  :875189:10:------:--</t>
  </si>
  <si>
    <t>21:0648:000691</t>
  </si>
  <si>
    <t>21:0198:000619</t>
  </si>
  <si>
    <t>21:0198:000619:0003:0001:00</t>
  </si>
  <si>
    <t>21G  :875190:20:875189:10</t>
  </si>
  <si>
    <t>21:0648:000692</t>
  </si>
  <si>
    <t>21:0198:000619:0004:0001:00</t>
  </si>
  <si>
    <t>21G  :875191:00:------:--</t>
  </si>
  <si>
    <t>21:0648:000693</t>
  </si>
  <si>
    <t>21:0198:000620</t>
  </si>
  <si>
    <t>21:0198:000620:0003:0001:00</t>
  </si>
  <si>
    <t>21G  :875192:00:------:--</t>
  </si>
  <si>
    <t>21:0648:000694</t>
  </si>
  <si>
    <t>21:0198:000621</t>
  </si>
  <si>
    <t>21:0198:000621:0003:0001:00</t>
  </si>
  <si>
    <t>21G  :875193:00:------:--</t>
  </si>
  <si>
    <t>21:0648:000695</t>
  </si>
  <si>
    <t>21:0198:000622</t>
  </si>
  <si>
    <t>21:0198:000622:0003:0001:00</t>
  </si>
  <si>
    <t>21G  :875194:9X:------:--</t>
  </si>
  <si>
    <t>21:0648:000696</t>
  </si>
  <si>
    <t>21G  :875195:00:------:--</t>
  </si>
  <si>
    <t>21:0648:000697</t>
  </si>
  <si>
    <t>21:0198:000623</t>
  </si>
  <si>
    <t>21:0198:000623:0003:0001:00</t>
  </si>
  <si>
    <t>21G  :875196:00:------:--</t>
  </si>
  <si>
    <t>21:0648:000698</t>
  </si>
  <si>
    <t>21:0198:000624</t>
  </si>
  <si>
    <t>21:0198:000624:0003:0001:00</t>
  </si>
  <si>
    <t>21G  :875197:00:------:--</t>
  </si>
  <si>
    <t>21:0648:000699</t>
  </si>
  <si>
    <t>21:0198:000625</t>
  </si>
  <si>
    <t>21:0198:000625:0003:0001:00</t>
  </si>
  <si>
    <t>21G  :875198:00:------:--</t>
  </si>
  <si>
    <t>21:0648:000700</t>
  </si>
  <si>
    <t>21:0198:000626</t>
  </si>
  <si>
    <t>21:0198:000626:0003:0001:00</t>
  </si>
  <si>
    <t>21G  :875199:00:------:--</t>
  </si>
  <si>
    <t>21:0648:000701</t>
  </si>
  <si>
    <t>21:0198:000627</t>
  </si>
  <si>
    <t>21:0198:000627:0003:0001:00</t>
  </si>
  <si>
    <t>21G  :875200:00:------:--</t>
  </si>
  <si>
    <t>21:0648:000702</t>
  </si>
  <si>
    <t>21:0198:000628</t>
  </si>
  <si>
    <t>21:0198:000628:0003:0001:00</t>
  </si>
  <si>
    <t>21G  :875202:10:------:--</t>
  </si>
  <si>
    <t>21:0648:000703</t>
  </si>
  <si>
    <t>21:0198:000629</t>
  </si>
  <si>
    <t>21:0198:000629:0003:0001:00</t>
  </si>
  <si>
    <t>21G  :875203:20:875202:10</t>
  </si>
  <si>
    <t>21:0648:000704</t>
  </si>
  <si>
    <t>21:0198:000629:0004:0001:00</t>
  </si>
  <si>
    <t>21G  :875204:00:------:--</t>
  </si>
  <si>
    <t>21:0648:000705</t>
  </si>
  <si>
    <t>21:0198:000630</t>
  </si>
  <si>
    <t>21:0198:000630:0003:0001:00</t>
  </si>
  <si>
    <t>21G  :875205:00:------:--</t>
  </si>
  <si>
    <t>21:0648:000706</t>
  </si>
  <si>
    <t>21:0198:000631</t>
  </si>
  <si>
    <t>21:0198:000631:0003:0001:00</t>
  </si>
  <si>
    <t>21G  :875206:00:------:--</t>
  </si>
  <si>
    <t>21:0648:000707</t>
  </si>
  <si>
    <t>21:0198:000632</t>
  </si>
  <si>
    <t>21:0198:000632:0003:0001:00</t>
  </si>
  <si>
    <t>21G  :875207:00:------:--</t>
  </si>
  <si>
    <t>21:0648:000708</t>
  </si>
  <si>
    <t>21:0198:000633</t>
  </si>
  <si>
    <t>21:0198:000633:0003:0001:00</t>
  </si>
  <si>
    <t>21G  :875208:00:------:--</t>
  </si>
  <si>
    <t>21:0648:000709</t>
  </si>
  <si>
    <t>21:0198:000634</t>
  </si>
  <si>
    <t>21:0198:000634:0003:0001:00</t>
  </si>
  <si>
    <t>21G  :875209:00:------:--</t>
  </si>
  <si>
    <t>21:0648:000710</t>
  </si>
  <si>
    <t>21:0198:000635</t>
  </si>
  <si>
    <t>21:0198:000635:0003:0001:00</t>
  </si>
  <si>
    <t>21G  :875210:00:------:--</t>
  </si>
  <si>
    <t>21:0648:000711</t>
  </si>
  <si>
    <t>21:0198:000636</t>
  </si>
  <si>
    <t>21:0198:000636:0003:0001:00</t>
  </si>
  <si>
    <t>21G  :875211:00:------:--</t>
  </si>
  <si>
    <t>21:0648:000712</t>
  </si>
  <si>
    <t>21:0198:000637</t>
  </si>
  <si>
    <t>21:0198:000637:0003:0001:00</t>
  </si>
  <si>
    <t>21G  :875212:00:------:--</t>
  </si>
  <si>
    <t>21:0648:000713</t>
  </si>
  <si>
    <t>21:0198:000638</t>
  </si>
  <si>
    <t>21:0198:000638:0003:0001:00</t>
  </si>
  <si>
    <t>21G  :875213:00:------:--</t>
  </si>
  <si>
    <t>21:0648:000714</t>
  </si>
  <si>
    <t>21:0198:000639</t>
  </si>
  <si>
    <t>21:0198:000639:0003:0001:00</t>
  </si>
  <si>
    <t>21G  :875214:00:------:--</t>
  </si>
  <si>
    <t>21:0648:000715</t>
  </si>
  <si>
    <t>21:0198:000640</t>
  </si>
  <si>
    <t>21:0198:000640:0003:0001:00</t>
  </si>
  <si>
    <t>21G  :875215:00:------:--</t>
  </si>
  <si>
    <t>21:0648:000716</t>
  </si>
  <si>
    <t>21:0198:000641</t>
  </si>
  <si>
    <t>21:0198:000641:0003:0001:00</t>
  </si>
  <si>
    <t>21G  :875216:00:------:--</t>
  </si>
  <si>
    <t>21:0648:000717</t>
  </si>
  <si>
    <t>21:0198:000642</t>
  </si>
  <si>
    <t>21:0198:000642:0003:0001:00</t>
  </si>
  <si>
    <t>21G  :875217:00:------:--</t>
  </si>
  <si>
    <t>21:0648:000718</t>
  </si>
  <si>
    <t>21:0198:000643</t>
  </si>
  <si>
    <t>21:0198:000643:0003:0001:00</t>
  </si>
  <si>
    <t>21G  :875218:00:------:--</t>
  </si>
  <si>
    <t>21:0648:000719</t>
  </si>
  <si>
    <t>21:0198:000644</t>
  </si>
  <si>
    <t>21:0198:000644:0003:0001:00</t>
  </si>
  <si>
    <t>21G  :875219:9X:------:--</t>
  </si>
  <si>
    <t>21:0648:000720</t>
  </si>
  <si>
    <t>21G  :875220:00:------:--</t>
  </si>
  <si>
    <t>21:0648:000721</t>
  </si>
  <si>
    <t>21:0198:000645</t>
  </si>
  <si>
    <t>21:0198:000645:0003:0001:00</t>
  </si>
  <si>
    <t>21G  :875222:00:------:--</t>
  </si>
  <si>
    <t>21:0648:000722</t>
  </si>
  <si>
    <t>21:0198:000646</t>
  </si>
  <si>
    <t>21:0198:000646:0003:0001:00</t>
  </si>
  <si>
    <t>21G  :875223:10:------:--</t>
  </si>
  <si>
    <t>21:0648:000723</t>
  </si>
  <si>
    <t>21:0198:000647</t>
  </si>
  <si>
    <t>21:0198:000647:0003:0001:00</t>
  </si>
  <si>
    <t>21G  :875224:20:875223:10</t>
  </si>
  <si>
    <t>21:0648:000724</t>
  </si>
  <si>
    <t>21:0198:000647:0004:0001:00</t>
  </si>
  <si>
    <t>21G  :875225:00:------:--</t>
  </si>
  <si>
    <t>21:0648:000725</t>
  </si>
  <si>
    <t>21:0198:000648</t>
  </si>
  <si>
    <t>21:0198:000648:0003:0001:00</t>
  </si>
  <si>
    <t>21G  :875226:9Y:------:--</t>
  </si>
  <si>
    <t>21:0648:000726</t>
  </si>
  <si>
    <t>21G  :875227:00:------:--</t>
  </si>
  <si>
    <t>21:0648:000727</t>
  </si>
  <si>
    <t>21:0198:000649</t>
  </si>
  <si>
    <t>21:0198:000649:0003:0001:00</t>
  </si>
  <si>
    <t>21G  :875228:00:------:--</t>
  </si>
  <si>
    <t>21:0648:000728</t>
  </si>
  <si>
    <t>21:0198:000650</t>
  </si>
  <si>
    <t>21:0198:000650:0003:0001:00</t>
  </si>
  <si>
    <t>21G  :875229:00:------:--</t>
  </si>
  <si>
    <t>21:0648:000729</t>
  </si>
  <si>
    <t>21:0198:000651</t>
  </si>
  <si>
    <t>21:0198:000651:0003:0001:00</t>
  </si>
  <si>
    <t>21G  :875230:00:------:--</t>
  </si>
  <si>
    <t>21:0648:000730</t>
  </si>
  <si>
    <t>21:0198:000652</t>
  </si>
  <si>
    <t>21:0198:000652:0003:0001:00</t>
  </si>
  <si>
    <t>21G  :875231:00:------:--</t>
  </si>
  <si>
    <t>21:0648:000731</t>
  </si>
  <si>
    <t>21:0198:000653</t>
  </si>
  <si>
    <t>21:0198:000653:0003:0001:00</t>
  </si>
  <si>
    <t>21G  :875232:00:------:--</t>
  </si>
  <si>
    <t>21:0648:000732</t>
  </si>
  <si>
    <t>21:0198:000654</t>
  </si>
  <si>
    <t>21:0198:000654:0003:0001:00</t>
  </si>
  <si>
    <t>21G  :875233:00:------:--</t>
  </si>
  <si>
    <t>21:0648:000733</t>
  </si>
  <si>
    <t>21:0198:000655</t>
  </si>
  <si>
    <t>21:0198:000655:0003:0001:00</t>
  </si>
  <si>
    <t>21G  :875234:00:------:--</t>
  </si>
  <si>
    <t>21:0648:000734</t>
  </si>
  <si>
    <t>21:0198:000656</t>
  </si>
  <si>
    <t>21:0198:000656:0003:0001:00</t>
  </si>
  <si>
    <t>21G  :875235:00:------:--</t>
  </si>
  <si>
    <t>21:0648:000735</t>
  </si>
  <si>
    <t>21:0198:000657</t>
  </si>
  <si>
    <t>21:0198:000657:0003:0001:00</t>
  </si>
  <si>
    <t>21G  :875236:00:------:--</t>
  </si>
  <si>
    <t>21:0648:000736</t>
  </si>
  <si>
    <t>21:0198:000658</t>
  </si>
  <si>
    <t>21:0198:000658:0003:0001:00</t>
  </si>
  <si>
    <t>21G  :875237:00:------:--</t>
  </si>
  <si>
    <t>21:0648:000737</t>
  </si>
  <si>
    <t>21:0198:000659</t>
  </si>
  <si>
    <t>21:0198:000659:0003:0001:00</t>
  </si>
  <si>
    <t>21G  :875238:00:------:--</t>
  </si>
  <si>
    <t>21:0648:000738</t>
  </si>
  <si>
    <t>21:0198:000660</t>
  </si>
  <si>
    <t>21:0198:000660:0003:0001:00</t>
  </si>
  <si>
    <t>21G  :875239:00:------:--</t>
  </si>
  <si>
    <t>21:0648:000739</t>
  </si>
  <si>
    <t>21:0198:000661</t>
  </si>
  <si>
    <t>21:0198:000661:0003:0001:00</t>
  </si>
  <si>
    <t>21G  :875240:00:------:--</t>
  </si>
  <si>
    <t>21:0648:000740</t>
  </si>
  <si>
    <t>21:0198:000662</t>
  </si>
  <si>
    <t>21:0198:000662:0003:0001:00</t>
  </si>
  <si>
    <t>21G  :875242:00:------:--</t>
  </si>
  <si>
    <t>21:0648:000741</t>
  </si>
  <si>
    <t>21:0198:000663</t>
  </si>
  <si>
    <t>21:0198:000663:0003:0001:00</t>
  </si>
  <si>
    <t>21G  :875243:10:------:--</t>
  </si>
  <si>
    <t>21:0648:000742</t>
  </si>
  <si>
    <t>21:0198:000664</t>
  </si>
  <si>
    <t>21:0198:000664:0003:0001:00</t>
  </si>
  <si>
    <t>21G  :875244:20:875243:10</t>
  </si>
  <si>
    <t>21:0648:000743</t>
  </si>
  <si>
    <t>21:0198:000664:0004:0001:00</t>
  </si>
  <si>
    <t>21G  :875245:00:------:--</t>
  </si>
  <si>
    <t>21:0648:000744</t>
  </si>
  <si>
    <t>21:0198:000665</t>
  </si>
  <si>
    <t>21:0198:000665:0003:0001:00</t>
  </si>
  <si>
    <t>21G  :875246:00:------:--</t>
  </si>
  <si>
    <t>21:0648:000745</t>
  </si>
  <si>
    <t>21:0198:000666</t>
  </si>
  <si>
    <t>21:0198:000666:0003:0001:00</t>
  </si>
  <si>
    <t>21G  :875247:00:------:--</t>
  </si>
  <si>
    <t>21:0648:000746</t>
  </si>
  <si>
    <t>21:0198:000667</t>
  </si>
  <si>
    <t>21:0198:000667:0003:0001:00</t>
  </si>
  <si>
    <t>21G  :875248:00:------:--</t>
  </si>
  <si>
    <t>21:0648:000747</t>
  </si>
  <si>
    <t>21:0198:000668</t>
  </si>
  <si>
    <t>21:0198:000668:0003:0001:00</t>
  </si>
  <si>
    <t>21G  :875249:00:------:--</t>
  </si>
  <si>
    <t>21:0648:000748</t>
  </si>
  <si>
    <t>21:0198:000669</t>
  </si>
  <si>
    <t>21:0198:000669:0003:0001:00</t>
  </si>
  <si>
    <t>21G  :875250:00:------:--</t>
  </si>
  <si>
    <t>21:0648:000749</t>
  </si>
  <si>
    <t>21:0198:000670</t>
  </si>
  <si>
    <t>21:0198:000670:0003:0001:00</t>
  </si>
  <si>
    <t>21G  :875251:00:------:--</t>
  </si>
  <si>
    <t>21:0648:000750</t>
  </si>
  <si>
    <t>21:0198:000671</t>
  </si>
  <si>
    <t>21:0198:000671:0003:0001:00</t>
  </si>
  <si>
    <t>21G  :875252:00:------:--</t>
  </si>
  <si>
    <t>21:0648:000751</t>
  </si>
  <si>
    <t>21:0198:000672</t>
  </si>
  <si>
    <t>21:0198:000672:0003:0001:00</t>
  </si>
  <si>
    <t>21G  :875253:00:------:--</t>
  </si>
  <si>
    <t>21:0648:000752</t>
  </si>
  <si>
    <t>21:0198:000673</t>
  </si>
  <si>
    <t>21:0198:000673:0003:0001:00</t>
  </si>
  <si>
    <t>21G  :875254:9Z:------:--</t>
  </si>
  <si>
    <t>21:0648:000753</t>
  </si>
  <si>
    <t>21G  :875255:00:------:--</t>
  </si>
  <si>
    <t>21:0648:000754</t>
  </si>
  <si>
    <t>21:0198:000674</t>
  </si>
  <si>
    <t>21:0198:000674:0003:0001:00</t>
  </si>
  <si>
    <t>21G  :875256:00:------:--</t>
  </si>
  <si>
    <t>21:0648:000755</t>
  </si>
  <si>
    <t>21:0198:000675</t>
  </si>
  <si>
    <t>21:0198:000675:0003:0001:00</t>
  </si>
  <si>
    <t>21G  :875257:00:------:--</t>
  </si>
  <si>
    <t>21:0648:000756</t>
  </si>
  <si>
    <t>21:0198:000676</t>
  </si>
  <si>
    <t>21:0198:000676:0003:0001:00</t>
  </si>
  <si>
    <t>21G  :875258:00:------:--</t>
  </si>
  <si>
    <t>21:0648:000757</t>
  </si>
  <si>
    <t>21:0198:000677</t>
  </si>
  <si>
    <t>21:0198:000677:0003:0001:00</t>
  </si>
  <si>
    <t>21G  :875259:00:------:--</t>
  </si>
  <si>
    <t>21:0648:000758</t>
  </si>
  <si>
    <t>21:0198:000678</t>
  </si>
  <si>
    <t>21:0198:000678:0003:0001:00</t>
  </si>
  <si>
    <t>21G  :875260:00:------:--</t>
  </si>
  <si>
    <t>21:0648:000759</t>
  </si>
  <si>
    <t>21:0198:000679</t>
  </si>
  <si>
    <t>21:0198:000679:0003:0001:00</t>
  </si>
  <si>
    <t>21G  :875262:00:------:--</t>
  </si>
  <si>
    <t>21:0648:000760</t>
  </si>
  <si>
    <t>21:0198:000680</t>
  </si>
  <si>
    <t>21:0198:000680:0003:0001:00</t>
  </si>
  <si>
    <t>21G  :875263:00:------:--</t>
  </si>
  <si>
    <t>21:0648:000761</t>
  </si>
  <si>
    <t>21:0198:000681</t>
  </si>
  <si>
    <t>21:0198:000681:0003:0001:00</t>
  </si>
  <si>
    <t>21G  :875264:00:------:--</t>
  </si>
  <si>
    <t>21:0648:000762</t>
  </si>
  <si>
    <t>21:0198:000682</t>
  </si>
  <si>
    <t>21:0198:000682:0003:0001:00</t>
  </si>
  <si>
    <t>21G  :875265:9X:------:--</t>
  </si>
  <si>
    <t>21:0648:000763</t>
  </si>
  <si>
    <t>21G  :875266:10:------:--</t>
  </si>
  <si>
    <t>21:0648:000764</t>
  </si>
  <si>
    <t>21:0198:000683</t>
  </si>
  <si>
    <t>21:0198:000683:0003:0001:00</t>
  </si>
  <si>
    <t>21G  :875267:20:875266:10</t>
  </si>
  <si>
    <t>21:0648:000765</t>
  </si>
  <si>
    <t>21:0198:000683:0004:0001:00</t>
  </si>
  <si>
    <t>21G  :875268:00:------:--</t>
  </si>
  <si>
    <t>21:0648:000766</t>
  </si>
  <si>
    <t>21:0198:000684</t>
  </si>
  <si>
    <t>21:0198:000684:0003:0001:00</t>
  </si>
  <si>
    <t>21G  :875269:00:------:--</t>
  </si>
  <si>
    <t>21:0648:000767</t>
  </si>
  <si>
    <t>21:0198:000685</t>
  </si>
  <si>
    <t>21:0198:000685:0003:0001:00</t>
  </si>
  <si>
    <t>21G  :875270:00:------:--</t>
  </si>
  <si>
    <t>21:0648:000768</t>
  </si>
  <si>
    <t>21:0198:000686</t>
  </si>
  <si>
    <t>21:0198:000686:0003:0001:00</t>
  </si>
  <si>
    <t>21G  :875271:00:------:--</t>
  </si>
  <si>
    <t>21:0648:000769</t>
  </si>
  <si>
    <t>21:0198:000687</t>
  </si>
  <si>
    <t>21:0198:000687:0003:0001:00</t>
  </si>
  <si>
    <t>21G  :875272:00:------:--</t>
  </si>
  <si>
    <t>21:0648:000770</t>
  </si>
  <si>
    <t>21:0198:000688</t>
  </si>
  <si>
    <t>21:0198:000688:0003:0001:00</t>
  </si>
  <si>
    <t>21G  :875273:00:------:--</t>
  </si>
  <si>
    <t>21:0648:000771</t>
  </si>
  <si>
    <t>21:0198:000689</t>
  </si>
  <si>
    <t>21:0198:000689:0003:0001:00</t>
  </si>
  <si>
    <t>21G  :875274:00:------:--</t>
  </si>
  <si>
    <t>21:0648:000772</t>
  </si>
  <si>
    <t>21:0198:000690</t>
  </si>
  <si>
    <t>21:0198:000690:0003:0001:00</t>
  </si>
  <si>
    <t>21G  :875275:00:------:--</t>
  </si>
  <si>
    <t>21:0648:000773</t>
  </si>
  <si>
    <t>21:0198:000691</t>
  </si>
  <si>
    <t>21:0198:000691:0003:0001:00</t>
  </si>
  <si>
    <t>21H  :871002:00:------:--</t>
  </si>
  <si>
    <t>21:0648:000774</t>
  </si>
  <si>
    <t>21:0198:000692</t>
  </si>
  <si>
    <t>21:0198:000692:0003:0001:00</t>
  </si>
  <si>
    <t>21H  :871003:10:------:--</t>
  </si>
  <si>
    <t>21:0648:000775</t>
  </si>
  <si>
    <t>21:0198:000693</t>
  </si>
  <si>
    <t>21:0198:000693:0003:0001:00</t>
  </si>
  <si>
    <t>21H  :871004:20:871003:10</t>
  </si>
  <si>
    <t>21:0648:000776</t>
  </si>
  <si>
    <t>21:0198:000693:0004:0001:00</t>
  </si>
  <si>
    <t>21H  :871005:00:------:--</t>
  </si>
  <si>
    <t>21:0648:000777</t>
  </si>
  <si>
    <t>21:0198:000694</t>
  </si>
  <si>
    <t>21:0198:000694:0003:0001:00</t>
  </si>
  <si>
    <t>21H  :871006:00:------:--</t>
  </si>
  <si>
    <t>21:0648:000778</t>
  </si>
  <si>
    <t>21:0198:000695</t>
  </si>
  <si>
    <t>21:0198:000695:0003:0001:00</t>
  </si>
  <si>
    <t>21H  :871007:00:------:--</t>
  </si>
  <si>
    <t>21:0648:000779</t>
  </si>
  <si>
    <t>21:0198:000696</t>
  </si>
  <si>
    <t>21:0198:000696:0003:0001:00</t>
  </si>
  <si>
    <t>21H  :871008:00:------:--</t>
  </si>
  <si>
    <t>21:0648:000780</t>
  </si>
  <si>
    <t>21:0198:000697</t>
  </si>
  <si>
    <t>21:0198:000697:0003:0001:00</t>
  </si>
  <si>
    <t>21H  :871009:00:------:--</t>
  </si>
  <si>
    <t>21:0648:000781</t>
  </si>
  <si>
    <t>21:0198:000698</t>
  </si>
  <si>
    <t>21:0198:000698:0003:0001:00</t>
  </si>
  <si>
    <t>21H  :871010:00:------:--</t>
  </si>
  <si>
    <t>21:0648:000782</t>
  </si>
  <si>
    <t>21:0198:000699</t>
  </si>
  <si>
    <t>21:0198:000699:0003:0001:00</t>
  </si>
  <si>
    <t>21H  :871011:00:------:--</t>
  </si>
  <si>
    <t>21:0648:000783</t>
  </si>
  <si>
    <t>21:0198:000700</t>
  </si>
  <si>
    <t>21:0198:000700:0003:0001:00</t>
  </si>
  <si>
    <t>21H  :871012:00:------:--</t>
  </si>
  <si>
    <t>21:0648:000784</t>
  </si>
  <si>
    <t>21:0198:000701</t>
  </si>
  <si>
    <t>21:0198:000701:0003:0001:00</t>
  </si>
  <si>
    <t>21H  :871013:00:------:--</t>
  </si>
  <si>
    <t>21:0648:000785</t>
  </si>
  <si>
    <t>21:0198:000702</t>
  </si>
  <si>
    <t>21:0198:000702:0003:0001:00</t>
  </si>
  <si>
    <t>21H  :871014:00:------:--</t>
  </si>
  <si>
    <t>21:0648:000786</t>
  </si>
  <si>
    <t>21:0198:000703</t>
  </si>
  <si>
    <t>21:0198:000703:0003:0001:00</t>
  </si>
  <si>
    <t>21H  :871015:00:------:--</t>
  </si>
  <si>
    <t>21:0648:000787</t>
  </si>
  <si>
    <t>21:0198:000704</t>
  </si>
  <si>
    <t>21:0198:000704:0003:0001:00</t>
  </si>
  <si>
    <t>21H  :871016:00:------:--</t>
  </si>
  <si>
    <t>21:0648:000788</t>
  </si>
  <si>
    <t>21:0198:000705</t>
  </si>
  <si>
    <t>21:0198:000705:0003:0001:00</t>
  </si>
  <si>
    <t>21H  :871017:00:------:--</t>
  </si>
  <si>
    <t>21:0648:000789</t>
  </si>
  <si>
    <t>21:0198:000706</t>
  </si>
  <si>
    <t>21:0198:000706:0003:0001:00</t>
  </si>
  <si>
    <t>21H  :871018:00:------:--</t>
  </si>
  <si>
    <t>21:0648:000790</t>
  </si>
  <si>
    <t>21:0198:000707</t>
  </si>
  <si>
    <t>21:0198:000707:0003:0001:00</t>
  </si>
  <si>
    <t>21H  :871019:9Y:------:--</t>
  </si>
  <si>
    <t>21:0648:000791</t>
  </si>
  <si>
    <t>21H  :871020:00:------:--</t>
  </si>
  <si>
    <t>21:0648:000792</t>
  </si>
  <si>
    <t>21:0198:000708</t>
  </si>
  <si>
    <t>21:0198:000708:0003:0001:00</t>
  </si>
  <si>
    <t>21H  :871022:00:------:--</t>
  </si>
  <si>
    <t>21:0648:000793</t>
  </si>
  <si>
    <t>21:0198:000709</t>
  </si>
  <si>
    <t>21:0198:000709:0003:0001:00</t>
  </si>
  <si>
    <t>21H  :871023:00:------:--</t>
  </si>
  <si>
    <t>21:0648:000794</t>
  </si>
  <si>
    <t>21:0198:000710</t>
  </si>
  <si>
    <t>21:0198:000710:0003:0001:00</t>
  </si>
  <si>
    <t>21H  :871024:00:------:--</t>
  </si>
  <si>
    <t>21:0648:000795</t>
  </si>
  <si>
    <t>21:0198:000711</t>
  </si>
  <si>
    <t>21:0198:000711:0003:0001:00</t>
  </si>
  <si>
    <t>21H  :871025:00:------:--</t>
  </si>
  <si>
    <t>21:0648:000796</t>
  </si>
  <si>
    <t>21:0198:000712</t>
  </si>
  <si>
    <t>21:0198:000712:0003:0001:00</t>
  </si>
  <si>
    <t>21H  :871026:10:------:--</t>
  </si>
  <si>
    <t>21:0648:000797</t>
  </si>
  <si>
    <t>21:0198:000713</t>
  </si>
  <si>
    <t>21:0198:000713:0003:0001:00</t>
  </si>
  <si>
    <t>21H  :871027:20:871026:10</t>
  </si>
  <si>
    <t>21:0648:000798</t>
  </si>
  <si>
    <t>21:0198:000713:0004:0001:00</t>
  </si>
  <si>
    <t>21H  :871028:9Y:------:--</t>
  </si>
  <si>
    <t>21:0648:000799</t>
  </si>
  <si>
    <t>21H  :871029:00:------:--</t>
  </si>
  <si>
    <t>21:0648:000800</t>
  </si>
  <si>
    <t>21:0198:000714</t>
  </si>
  <si>
    <t>21:0198:000714:0003:0001:00</t>
  </si>
  <si>
    <t>21H  :871030:00:------:--</t>
  </si>
  <si>
    <t>21:0648:000801</t>
  </si>
  <si>
    <t>21:0198:000715</t>
  </si>
  <si>
    <t>21:0198:000715:0003:0001:00</t>
  </si>
  <si>
    <t>21H  :871031:00:------:--</t>
  </si>
  <si>
    <t>21:0648:000802</t>
  </si>
  <si>
    <t>21:0198:000716</t>
  </si>
  <si>
    <t>21:0198:000716:0003:0001:00</t>
  </si>
  <si>
    <t>21H  :871032:00:------:--</t>
  </si>
  <si>
    <t>21:0648:000803</t>
  </si>
  <si>
    <t>21:0198:000717</t>
  </si>
  <si>
    <t>21:0198:000717:0003:0001:00</t>
  </si>
  <si>
    <t>21H  :871033:00:------:--</t>
  </si>
  <si>
    <t>21:0648:000804</t>
  </si>
  <si>
    <t>21:0198:000718</t>
  </si>
  <si>
    <t>21:0198:000718:0003:0001:00</t>
  </si>
  <si>
    <t>21H  :871034:00:------:--</t>
  </si>
  <si>
    <t>21:0648:000805</t>
  </si>
  <si>
    <t>21:0198:000719</t>
  </si>
  <si>
    <t>21:0198:000719:0003:0001:00</t>
  </si>
  <si>
    <t>21H  :871035:00:------:--</t>
  </si>
  <si>
    <t>21:0648:000806</t>
  </si>
  <si>
    <t>21:0198:000720</t>
  </si>
  <si>
    <t>21:0198:000720:0003:0001:00</t>
  </si>
  <si>
    <t>21H  :871036:00:------:--</t>
  </si>
  <si>
    <t>21:0648:000807</t>
  </si>
  <si>
    <t>21:0198:000721</t>
  </si>
  <si>
    <t>21:0198:000721:0003:0001:00</t>
  </si>
  <si>
    <t>21H  :871037:00:------:--</t>
  </si>
  <si>
    <t>21:0648:000808</t>
  </si>
  <si>
    <t>21:0198:000722</t>
  </si>
  <si>
    <t>21:0198:000722:0003:0001:00</t>
  </si>
  <si>
    <t>21H  :871038:00:------:--</t>
  </si>
  <si>
    <t>21:0648:000809</t>
  </si>
  <si>
    <t>21:0198:000723</t>
  </si>
  <si>
    <t>21:0198:000723:0003:0001:00</t>
  </si>
  <si>
    <t>21H  :871039:00:------:--</t>
  </si>
  <si>
    <t>21:0648:000810</t>
  </si>
  <si>
    <t>21:0198:000724</t>
  </si>
  <si>
    <t>21:0198:000724:0003:0001:00</t>
  </si>
  <si>
    <t>21H  :871040:00:------:--</t>
  </si>
  <si>
    <t>21:0648:000811</t>
  </si>
  <si>
    <t>21:0198:000725</t>
  </si>
  <si>
    <t>21:0198:000725:0003:0001:00</t>
  </si>
  <si>
    <t>21H  :871042:00:------:--</t>
  </si>
  <si>
    <t>21:0648:000812</t>
  </si>
  <si>
    <t>21:0198:000726</t>
  </si>
  <si>
    <t>21:0198:000726:0003:0001:00</t>
  </si>
  <si>
    <t>21H  :871043:10:------:--</t>
  </si>
  <si>
    <t>21:0648:000813</t>
  </si>
  <si>
    <t>21:0198:000727</t>
  </si>
  <si>
    <t>21:0198:000727:0003:0001:00</t>
  </si>
  <si>
    <t>21H  :871044:20:871043:10</t>
  </si>
  <si>
    <t>21:0648:000814</t>
  </si>
  <si>
    <t>21:0198:000727:0004:0001:00</t>
  </si>
  <si>
    <t>21H  :871045:00:------:--</t>
  </si>
  <si>
    <t>21:0648:000815</t>
  </si>
  <si>
    <t>21:0198:000728</t>
  </si>
  <si>
    <t>21:0198:000728:0003:0001:00</t>
  </si>
  <si>
    <t>21H  :871046:00:------:--</t>
  </si>
  <si>
    <t>21:0648:000816</t>
  </si>
  <si>
    <t>21:0198:000729</t>
  </si>
  <si>
    <t>21:0198:000729:0003:0001:00</t>
  </si>
  <si>
    <t>21H  :871047:00:------:--</t>
  </si>
  <si>
    <t>21:0648:000817</t>
  </si>
  <si>
    <t>21:0198:000730</t>
  </si>
  <si>
    <t>21:0198:000730:0003:0001:00</t>
  </si>
  <si>
    <t>21H  :871048:00:------:--</t>
  </si>
  <si>
    <t>21:0648:000818</t>
  </si>
  <si>
    <t>21:0198:000731</t>
  </si>
  <si>
    <t>21:0198:000731:0003:0001:00</t>
  </si>
  <si>
    <t>21H  :871049:00:------:--</t>
  </si>
  <si>
    <t>21:0648:000819</t>
  </si>
  <si>
    <t>21:0198:000732</t>
  </si>
  <si>
    <t>21:0198:000732:0003:0001:00</t>
  </si>
  <si>
    <t>21H  :871050:00:------:--</t>
  </si>
  <si>
    <t>21:0648:000820</t>
  </si>
  <si>
    <t>21:0198:000733</t>
  </si>
  <si>
    <t>21:0198:000733:0003:0001:00</t>
  </si>
  <si>
    <t>21H  :871051:00:------:--</t>
  </si>
  <si>
    <t>21:0648:000821</t>
  </si>
  <si>
    <t>21:0198:000734</t>
  </si>
  <si>
    <t>21:0198:000734:0003:0001:00</t>
  </si>
  <si>
    <t>21H  :871052:00:------:--</t>
  </si>
  <si>
    <t>21:0648:000822</t>
  </si>
  <si>
    <t>21:0198:000735</t>
  </si>
  <si>
    <t>21:0198:000735:0003:0001:00</t>
  </si>
  <si>
    <t>21H  :871053:00:------:--</t>
  </si>
  <si>
    <t>21:0648:000823</t>
  </si>
  <si>
    <t>21:0198:000736</t>
  </si>
  <si>
    <t>21:0198:000736:0003:0001:00</t>
  </si>
  <si>
    <t>21H  :871054:9X:------:--</t>
  </si>
  <si>
    <t>21:0648:000824</t>
  </si>
  <si>
    <t>21H  :871055:00:------:--</t>
  </si>
  <si>
    <t>21:0648:000825</t>
  </si>
  <si>
    <t>21:0198:000737</t>
  </si>
  <si>
    <t>21:0198:000737:0003:0001:00</t>
  </si>
  <si>
    <t>21H  :871056:00:------:--</t>
  </si>
  <si>
    <t>21:0648:000826</t>
  </si>
  <si>
    <t>21:0198:000738</t>
  </si>
  <si>
    <t>21:0198:000738:0003:0001:00</t>
  </si>
  <si>
    <t>21H  :871057:00:------:--</t>
  </si>
  <si>
    <t>21:0648:000827</t>
  </si>
  <si>
    <t>21:0198:000739</t>
  </si>
  <si>
    <t>21:0198:000739:0003:0001:00</t>
  </si>
  <si>
    <t>21H  :871058:00:------:--</t>
  </si>
  <si>
    <t>21:0648:000828</t>
  </si>
  <si>
    <t>21:0198:000740</t>
  </si>
  <si>
    <t>21:0198:000740:0003:0001:00</t>
  </si>
  <si>
    <t>21H  :871059:00:------:--</t>
  </si>
  <si>
    <t>21:0648:000829</t>
  </si>
  <si>
    <t>21:0198:000741</t>
  </si>
  <si>
    <t>21:0198:000741:0003:0001:00</t>
  </si>
  <si>
    <t>21H  :871060:00:------:--</t>
  </si>
  <si>
    <t>21:0648:000830</t>
  </si>
  <si>
    <t>21:0198:000742</t>
  </si>
  <si>
    <t>21:0198:000742:0003:0001:00</t>
  </si>
  <si>
    <t>21H  :871062:00:------:--</t>
  </si>
  <si>
    <t>21:0648:000831</t>
  </si>
  <si>
    <t>21:0198:000743</t>
  </si>
  <si>
    <t>21:0198:000743:0003:0001:00</t>
  </si>
  <si>
    <t>21H  :871063:00:------:--</t>
  </si>
  <si>
    <t>21:0648:000832</t>
  </si>
  <si>
    <t>21:0198:000744</t>
  </si>
  <si>
    <t>21:0198:000744:0003:0001:00</t>
  </si>
  <si>
    <t>21H  :871064:10:------:--</t>
  </si>
  <si>
    <t>21:0648:000833</t>
  </si>
  <si>
    <t>21:0198:000745</t>
  </si>
  <si>
    <t>21:0198:000745:0003:0001:00</t>
  </si>
  <si>
    <t>21H  :871065:20:871064:10</t>
  </si>
  <si>
    <t>21:0648:000834</t>
  </si>
  <si>
    <t>21:0198:000745:0004:0001:00</t>
  </si>
  <si>
    <t>21H  :871066:00:------:--</t>
  </si>
  <si>
    <t>21:0648:000835</t>
  </si>
  <si>
    <t>21:0198:000746</t>
  </si>
  <si>
    <t>21:0198:000746:0003:0001:00</t>
  </si>
  <si>
    <t>21H  :871067:00:------:--</t>
  </si>
  <si>
    <t>21:0648:000836</t>
  </si>
  <si>
    <t>21:0198:000747</t>
  </si>
  <si>
    <t>21:0198:000747:0003:0001:00</t>
  </si>
  <si>
    <t>21H  :871068:00:------:--</t>
  </si>
  <si>
    <t>21:0648:000837</t>
  </si>
  <si>
    <t>21:0198:000748</t>
  </si>
  <si>
    <t>21:0198:000748:0003:0001:00</t>
  </si>
  <si>
    <t>21H  :871069:00:------:--</t>
  </si>
  <si>
    <t>21:0648:000838</t>
  </si>
  <si>
    <t>21:0198:000749</t>
  </si>
  <si>
    <t>21:0198:000749:0003:0001:00</t>
  </si>
  <si>
    <t>21H  :871070:00:------:--</t>
  </si>
  <si>
    <t>21:0648:000839</t>
  </si>
  <si>
    <t>21:0198:000750</t>
  </si>
  <si>
    <t>21:0198:000750:0003:0001:00</t>
  </si>
  <si>
    <t>21H  :871071:00:------:--</t>
  </si>
  <si>
    <t>21:0648:000840</t>
  </si>
  <si>
    <t>21:0198:000751</t>
  </si>
  <si>
    <t>21:0198:000751:0003:0001:00</t>
  </si>
  <si>
    <t>21H  :871072:9Y:------:--</t>
  </si>
  <si>
    <t>21:0648:000841</t>
  </si>
  <si>
    <t>21H  :871073:00:------:--</t>
  </si>
  <si>
    <t>21:0648:000842</t>
  </si>
  <si>
    <t>21:0198:000752</t>
  </si>
  <si>
    <t>21:0198:000752:0003:0001:00</t>
  </si>
  <si>
    <t>21H  :871074:00:------:--</t>
  </si>
  <si>
    <t>21:0648:000843</t>
  </si>
  <si>
    <t>21:0198:000753</t>
  </si>
  <si>
    <t>21:0198:000753:0003:0001:00</t>
  </si>
  <si>
    <t>21H  :871075:00:------:--</t>
  </si>
  <si>
    <t>21:0648:000844</t>
  </si>
  <si>
    <t>21:0198:000754</t>
  </si>
  <si>
    <t>21:0198:000754:0003:0001:00</t>
  </si>
  <si>
    <t>21H  :871076:00:------:--</t>
  </si>
  <si>
    <t>21:0648:000845</t>
  </si>
  <si>
    <t>21:0198:000755</t>
  </si>
  <si>
    <t>21:0198:000755:0003:0001:00</t>
  </si>
  <si>
    <t>21H  :871077:00:------:--</t>
  </si>
  <si>
    <t>21:0648:000846</t>
  </si>
  <si>
    <t>21:0198:000756</t>
  </si>
  <si>
    <t>21:0198:000756:0003:0001:00</t>
  </si>
  <si>
    <t>21H  :871078:00:------:--</t>
  </si>
  <si>
    <t>21:0648:000847</t>
  </si>
  <si>
    <t>21:0198:000757</t>
  </si>
  <si>
    <t>21:0198:000757:0003:0001:00</t>
  </si>
  <si>
    <t>21H  :871079:00:------:--</t>
  </si>
  <si>
    <t>21:0648:000848</t>
  </si>
  <si>
    <t>21:0198:000758</t>
  </si>
  <si>
    <t>21:0198:000758:0003:0001:00</t>
  </si>
  <si>
    <t>21H  :871080:00:------:--</t>
  </si>
  <si>
    <t>21:0648:000849</t>
  </si>
  <si>
    <t>21:0198:000759</t>
  </si>
  <si>
    <t>21:0198:000759:0003:0001:00</t>
  </si>
  <si>
    <t>21H  :871082:00:------:--</t>
  </si>
  <si>
    <t>21:0648:000850</t>
  </si>
  <si>
    <t>21:0198:000760</t>
  </si>
  <si>
    <t>21:0198:000760:0003:0001:00</t>
  </si>
  <si>
    <t>21H  :871083:9Y:------:--</t>
  </si>
  <si>
    <t>21:0648:000851</t>
  </si>
  <si>
    <t>21H  :871084:00:------:--</t>
  </si>
  <si>
    <t>21:0648:000852</t>
  </si>
  <si>
    <t>21:0198:000761</t>
  </si>
  <si>
    <t>21:0198:000761:0003:0001:00</t>
  </si>
  <si>
    <t>21H  :871085:10:------:--</t>
  </si>
  <si>
    <t>21:0648:000853</t>
  </si>
  <si>
    <t>21:0198:000762</t>
  </si>
  <si>
    <t>21:0198:000762:0003:0001:00</t>
  </si>
  <si>
    <t>21H  :871086:20:871085:10</t>
  </si>
  <si>
    <t>21:0648:000854</t>
  </si>
  <si>
    <t>21:0198:000762:0004:0001:00</t>
  </si>
  <si>
    <t>21H  :871087:00:------:--</t>
  </si>
  <si>
    <t>21:0648:000855</t>
  </si>
  <si>
    <t>21:0198:000763</t>
  </si>
  <si>
    <t>21:0198:000763:0003:0001:00</t>
  </si>
  <si>
    <t>21H  :871088:00:------:--</t>
  </si>
  <si>
    <t>21:0648:000856</t>
  </si>
  <si>
    <t>21:0198:000764</t>
  </si>
  <si>
    <t>21:0198:000764:0003:0001:00</t>
  </si>
  <si>
    <t>21H  :871089:00:------:--</t>
  </si>
  <si>
    <t>21:0648:000857</t>
  </si>
  <si>
    <t>21:0198:000765</t>
  </si>
  <si>
    <t>21:0198:000765:0003:0001:00</t>
  </si>
  <si>
    <t>21H  :871090:00:------:--</t>
  </si>
  <si>
    <t>21:0648:000858</t>
  </si>
  <si>
    <t>21:0198:000766</t>
  </si>
  <si>
    <t>21:0198:000766:0003:0001:00</t>
  </si>
  <si>
    <t>21H  :871091:00:------:--</t>
  </si>
  <si>
    <t>21:0648:000859</t>
  </si>
  <si>
    <t>21:0198:000767</t>
  </si>
  <si>
    <t>21:0198:000767:0003:0001:00</t>
  </si>
  <si>
    <t>21H  :871092:00:------:--</t>
  </si>
  <si>
    <t>21:0648:000860</t>
  </si>
  <si>
    <t>21:0198:000768</t>
  </si>
  <si>
    <t>21:0198:000768:0003:0001:00</t>
  </si>
  <si>
    <t>21H  :871093:00:------:--</t>
  </si>
  <si>
    <t>21:0648:000861</t>
  </si>
  <si>
    <t>21:0198:000769</t>
  </si>
  <si>
    <t>21:0198:000769:0003:0001:00</t>
  </si>
  <si>
    <t>21H  :871094:00:------:--</t>
  </si>
  <si>
    <t>21:0648:000862</t>
  </si>
  <si>
    <t>21:0198:000770</t>
  </si>
  <si>
    <t>21:0198:000770:0003:0001:00</t>
  </si>
  <si>
    <t>21H  :871095:00:------:--</t>
  </si>
  <si>
    <t>21:0648:000863</t>
  </si>
  <si>
    <t>21:0198:000771</t>
  </si>
  <si>
    <t>21:0198:000771:0003:0001:00</t>
  </si>
  <si>
    <t>21H  :871096:00:------:--</t>
  </si>
  <si>
    <t>21:0648:000864</t>
  </si>
  <si>
    <t>21:0198:000772</t>
  </si>
  <si>
    <t>21:0198:000772:0003:0001:00</t>
  </si>
  <si>
    <t>21H  :871097:00:------:--</t>
  </si>
  <si>
    <t>21:0648:000865</t>
  </si>
  <si>
    <t>21:0198:000773</t>
  </si>
  <si>
    <t>21:0198:000773:0003:0001:00</t>
  </si>
  <si>
    <t>21H  :871098:00:------:--</t>
  </si>
  <si>
    <t>21:0648:000866</t>
  </si>
  <si>
    <t>21:0198:000774</t>
  </si>
  <si>
    <t>21:0198:000774:0003:0001:00</t>
  </si>
  <si>
    <t>21H  :871099:00:------:--</t>
  </si>
  <si>
    <t>21:0648:000867</t>
  </si>
  <si>
    <t>21:0198:000775</t>
  </si>
  <si>
    <t>21:0198:000775:0003:0001:00</t>
  </si>
  <si>
    <t>21H  :871100:00:------:--</t>
  </si>
  <si>
    <t>21:0648:000868</t>
  </si>
  <si>
    <t>21:0198:000776</t>
  </si>
  <si>
    <t>21:0198:000776:0003:0001:00</t>
  </si>
  <si>
    <t>21H  :871102:9Z:------:--</t>
  </si>
  <si>
    <t>21:0648:000869</t>
  </si>
  <si>
    <t>21H  :871103:00:------:--</t>
  </si>
  <si>
    <t>21:0648:000870</t>
  </si>
  <si>
    <t>21:0198:000777</t>
  </si>
  <si>
    <t>21:0198:000777:0003:0001:00</t>
  </si>
  <si>
    <t>21H  :871104:00:------:--</t>
  </si>
  <si>
    <t>21:0648:000871</t>
  </si>
  <si>
    <t>21:0198:000778</t>
  </si>
  <si>
    <t>21:0198:000778:0003:0001:00</t>
  </si>
  <si>
    <t>21H  :871105:10:------:--</t>
  </si>
  <si>
    <t>21:0648:000872</t>
  </si>
  <si>
    <t>21:0198:000779</t>
  </si>
  <si>
    <t>21:0198:000779:0003:0001:00</t>
  </si>
  <si>
    <t>21H  :871106:20:871105:10</t>
  </si>
  <si>
    <t>21:0648:000873</t>
  </si>
  <si>
    <t>21:0198:000779:0004:0001:00</t>
  </si>
  <si>
    <t>21H  :871107:00:------:--</t>
  </si>
  <si>
    <t>21:0648:000874</t>
  </si>
  <si>
    <t>21:0198:000780</t>
  </si>
  <si>
    <t>21:0198:000780:0003:0001:00</t>
  </si>
  <si>
    <t>21H  :871108:00:------:--</t>
  </si>
  <si>
    <t>21:0648:000875</t>
  </si>
  <si>
    <t>21:0198:000781</t>
  </si>
  <si>
    <t>21:0198:000781:0003:0001:00</t>
  </si>
  <si>
    <t>21H  :871109:00:------:--</t>
  </si>
  <si>
    <t>21:0648:000876</t>
  </si>
  <si>
    <t>21:0198:000782</t>
  </si>
  <si>
    <t>21:0198:000782:0003:0001:00</t>
  </si>
  <si>
    <t>21H  :871110:00:------:--</t>
  </si>
  <si>
    <t>21:0648:000877</t>
  </si>
  <si>
    <t>21:0198:000783</t>
  </si>
  <si>
    <t>21:0198:000783:0003:0001:00</t>
  </si>
  <si>
    <t>21H  :871111:00:------:--</t>
  </si>
  <si>
    <t>21:0648:000878</t>
  </si>
  <si>
    <t>21:0198:000784</t>
  </si>
  <si>
    <t>21:0198:000784:0003:0001:00</t>
  </si>
  <si>
    <t>21H  :871112:00:------:--</t>
  </si>
  <si>
    <t>21:0648:000879</t>
  </si>
  <si>
    <t>21:0198:000785</t>
  </si>
  <si>
    <t>21:0198:000785:0003:0001:00</t>
  </si>
  <si>
    <t>21H  :871113:00:------:--</t>
  </si>
  <si>
    <t>21:0648:000880</t>
  </si>
  <si>
    <t>21:0198:000786</t>
  </si>
  <si>
    <t>21:0198:000786:0003:0001:00</t>
  </si>
  <si>
    <t>21H  :871114:00:------:--</t>
  </si>
  <si>
    <t>21:0648:000881</t>
  </si>
  <si>
    <t>21:0198:000787</t>
  </si>
  <si>
    <t>21:0198:000787:0003:0001:00</t>
  </si>
  <si>
    <t>21H  :871115:00:------:--</t>
  </si>
  <si>
    <t>21:0648:000882</t>
  </si>
  <si>
    <t>21:0198:000788</t>
  </si>
  <si>
    <t>21:0198:000788:0003:0001:00</t>
  </si>
  <si>
    <t>21H  :871116:00:------:--</t>
  </si>
  <si>
    <t>21:0648:000883</t>
  </si>
  <si>
    <t>21:0198:000789</t>
  </si>
  <si>
    <t>21:0198:000789:0003:0001:00</t>
  </si>
  <si>
    <t>21H  :871117:00:------:--</t>
  </si>
  <si>
    <t>21:0648:000884</t>
  </si>
  <si>
    <t>21:0198:000790</t>
  </si>
  <si>
    <t>21:0198:000790:0003:0001:00</t>
  </si>
  <si>
    <t>21H  :871118:00:------:--</t>
  </si>
  <si>
    <t>21:0648:000885</t>
  </si>
  <si>
    <t>21:0198:000791</t>
  </si>
  <si>
    <t>21:0198:000791:0003:0001:00</t>
  </si>
  <si>
    <t>21H  :871119:00:------:--</t>
  </si>
  <si>
    <t>21:0648:000886</t>
  </si>
  <si>
    <t>21:0198:000792</t>
  </si>
  <si>
    <t>21:0198:000792:0003:0001:00</t>
  </si>
  <si>
    <t>21H  :871120:00:------:--</t>
  </si>
  <si>
    <t>21:0648:000887</t>
  </si>
  <si>
    <t>21:0198:000793</t>
  </si>
  <si>
    <t>21:0198:000793:0003:0001:00</t>
  </si>
  <si>
    <t>21H  :871122:9Z:------:--</t>
  </si>
  <si>
    <t>21:0648:000888</t>
  </si>
  <si>
    <t>21H  :871123:00:------:--</t>
  </si>
  <si>
    <t>21:0648:000889</t>
  </si>
  <si>
    <t>21:0198:000794</t>
  </si>
  <si>
    <t>21:0198:000794:0003:0001:00</t>
  </si>
  <si>
    <t>21H  :871124:00:------:--</t>
  </si>
  <si>
    <t>21:0648:000890</t>
  </si>
  <si>
    <t>21:0198:000795</t>
  </si>
  <si>
    <t>21:0198:000795:0003:0001:00</t>
  </si>
  <si>
    <t>21H  :871125:00:------:--</t>
  </si>
  <si>
    <t>21:0648:000891</t>
  </si>
  <si>
    <t>21:0198:000796</t>
  </si>
  <si>
    <t>21:0198:000796:0003:0001:00</t>
  </si>
  <si>
    <t>21H  :871126:00:------:--</t>
  </si>
  <si>
    <t>21:0648:000892</t>
  </si>
  <si>
    <t>21:0198:000797</t>
  </si>
  <si>
    <t>21:0198:000797:0003:0001:00</t>
  </si>
  <si>
    <t>21H  :871127:00:------:--</t>
  </si>
  <si>
    <t>21:0648:000893</t>
  </si>
  <si>
    <t>21:0198:000798</t>
  </si>
  <si>
    <t>21:0198:000798:0003:0001:00</t>
  </si>
  <si>
    <t>21H  :871128:10:------:--</t>
  </si>
  <si>
    <t>21:0648:000894</t>
  </si>
  <si>
    <t>21:0198:000799</t>
  </si>
  <si>
    <t>21:0198:000799:0003:0001:00</t>
  </si>
  <si>
    <t>21H  :871129:20:871128:10</t>
  </si>
  <si>
    <t>21:0648:000895</t>
  </si>
  <si>
    <t>21:0198:000799:0004:0001:00</t>
  </si>
  <si>
    <t>21H  :871130:00:------:--</t>
  </si>
  <si>
    <t>21:0648:000896</t>
  </si>
  <si>
    <t>21:0198:000800</t>
  </si>
  <si>
    <t>21:0198:000800:0003:0001:00</t>
  </si>
  <si>
    <t>21H  :871131:00:------:--</t>
  </si>
  <si>
    <t>21:0648:000897</t>
  </si>
  <si>
    <t>21:0198:000801</t>
  </si>
  <si>
    <t>21:0198:000801:0003:0001:00</t>
  </si>
  <si>
    <t>21H  :871132:00:------:--</t>
  </si>
  <si>
    <t>21:0648:000898</t>
  </si>
  <si>
    <t>21:0198:000802</t>
  </si>
  <si>
    <t>21:0198:000802:0003:0001:00</t>
  </si>
  <si>
    <t>21H  :871133:00:------:--</t>
  </si>
  <si>
    <t>21:0648:000899</t>
  </si>
  <si>
    <t>21:0198:000803</t>
  </si>
  <si>
    <t>21:0198:000803:0003:0001:00</t>
  </si>
  <si>
    <t>21H  :871134:00:------:--</t>
  </si>
  <si>
    <t>21:0648:000900</t>
  </si>
  <si>
    <t>21:0198:000804</t>
  </si>
  <si>
    <t>21:0198:000804:0003:0001:00</t>
  </si>
  <si>
    <t>21H  :871135:00:------:--</t>
  </si>
  <si>
    <t>21:0648:000901</t>
  </si>
  <si>
    <t>21:0198:000805</t>
  </si>
  <si>
    <t>21:0198:000805:0003:0001:00</t>
  </si>
  <si>
    <t>21H  :871136:00:------:--</t>
  </si>
  <si>
    <t>21:0648:000902</t>
  </si>
  <si>
    <t>21:0198:000806</t>
  </si>
  <si>
    <t>21:0198:000806:0003:0001:00</t>
  </si>
  <si>
    <t>21H  :871137:00:------:--</t>
  </si>
  <si>
    <t>21:0648:000903</t>
  </si>
  <si>
    <t>21:0198:000807</t>
  </si>
  <si>
    <t>21:0198:000807:0003:0001:00</t>
  </si>
  <si>
    <t>21H  :871138:00:------:--</t>
  </si>
  <si>
    <t>21:0648:000904</t>
  </si>
  <si>
    <t>21:0198:000808</t>
  </si>
  <si>
    <t>21:0198:000808:0003:0001:00</t>
  </si>
  <si>
    <t>21H  :871139:00:------:--</t>
  </si>
  <si>
    <t>21:0648:000905</t>
  </si>
  <si>
    <t>21:0198:000809</t>
  </si>
  <si>
    <t>21:0198:000809:0003:0001:00</t>
  </si>
  <si>
    <t>21H  :871140:00:------:--</t>
  </si>
  <si>
    <t>21:0648:000906</t>
  </si>
  <si>
    <t>21:0198:000810</t>
  </si>
  <si>
    <t>21:0198:000810:0003:0001:00</t>
  </si>
  <si>
    <t>21H  :871142:00:------:--</t>
  </si>
  <si>
    <t>21:0648:000907</t>
  </si>
  <si>
    <t>21:0198:000811</t>
  </si>
  <si>
    <t>21:0198:000811:0003:0001:00</t>
  </si>
  <si>
    <t>21H  :871143:00:------:--</t>
  </si>
  <si>
    <t>21:0648:000908</t>
  </si>
  <si>
    <t>21:0198:000812</t>
  </si>
  <si>
    <t>21:0198:000812:0003:0001:00</t>
  </si>
  <si>
    <t>21H  :871144:10:------:--</t>
  </si>
  <si>
    <t>21:0648:000909</t>
  </si>
  <si>
    <t>21:0198:000813</t>
  </si>
  <si>
    <t>21:0198:000813:0003:0001:00</t>
  </si>
  <si>
    <t>21H  :871145:20:871144:10</t>
  </si>
  <si>
    <t>21:0648:000910</t>
  </si>
  <si>
    <t>21:0198:000813:0004:0001:00</t>
  </si>
  <si>
    <t>21H  :871146:00:------:--</t>
  </si>
  <si>
    <t>21:0648:000911</t>
  </si>
  <si>
    <t>21:0198:000814</t>
  </si>
  <si>
    <t>21:0198:000814:0003:0001:00</t>
  </si>
  <si>
    <t>21H  :871147:00:------:--</t>
  </si>
  <si>
    <t>21:0648:000912</t>
  </si>
  <si>
    <t>21:0198:000815</t>
  </si>
  <si>
    <t>21:0198:000815:0003:0001:00</t>
  </si>
  <si>
    <t>21H  :871148:00:------:--</t>
  </si>
  <si>
    <t>21:0648:000913</t>
  </si>
  <si>
    <t>21:0198:000816</t>
  </si>
  <si>
    <t>21:0198:000816:0003:0001:00</t>
  </si>
  <si>
    <t>21H  :871149:00:------:--</t>
  </si>
  <si>
    <t>21:0648:000914</t>
  </si>
  <si>
    <t>21:0198:000817</t>
  </si>
  <si>
    <t>21:0198:000817:0003:0001:00</t>
  </si>
  <si>
    <t>21H  :871150:00:------:--</t>
  </si>
  <si>
    <t>21:0648:000915</t>
  </si>
  <si>
    <t>21:0198:000818</t>
  </si>
  <si>
    <t>21:0198:000818:0003:0001:00</t>
  </si>
  <si>
    <t>21H  :871151:00:------:--</t>
  </si>
  <si>
    <t>21:0648:000916</t>
  </si>
  <si>
    <t>21:0198:000819</t>
  </si>
  <si>
    <t>21:0198:000819:0003:0001:00</t>
  </si>
  <si>
    <t>21H  :871152:9Z:------:--</t>
  </si>
  <si>
    <t>21:0648:000917</t>
  </si>
  <si>
    <t>21H  :871153:00:------:--</t>
  </si>
  <si>
    <t>21:0648:000918</t>
  </si>
  <si>
    <t>21:0198:000820</t>
  </si>
  <si>
    <t>21:0198:000820:0003:0001:00</t>
  </si>
  <si>
    <t>21H  :871154:00:------:--</t>
  </si>
  <si>
    <t>21:0648:000919</t>
  </si>
  <si>
    <t>21:0198:000821</t>
  </si>
  <si>
    <t>21:0198:000821:0003:0001:00</t>
  </si>
  <si>
    <t>21H  :871155:00:------:--</t>
  </si>
  <si>
    <t>21:0648:000920</t>
  </si>
  <si>
    <t>21:0198:000822</t>
  </si>
  <si>
    <t>21:0198:000822:0003:0001:00</t>
  </si>
  <si>
    <t>21H  :871156:00:------:--</t>
  </si>
  <si>
    <t>21:0648:000921</t>
  </si>
  <si>
    <t>21:0198:000823</t>
  </si>
  <si>
    <t>21:0198:000823:0003:0001:00</t>
  </si>
  <si>
    <t>21H  :871157:00:------:--</t>
  </si>
  <si>
    <t>21:0648:000922</t>
  </si>
  <si>
    <t>21:0198:000824</t>
  </si>
  <si>
    <t>21:0198:000824:0003:0001:00</t>
  </si>
  <si>
    <t>21H  :871158:00:------:--</t>
  </si>
  <si>
    <t>21:0648:000923</t>
  </si>
  <si>
    <t>21:0198:000825</t>
  </si>
  <si>
    <t>21:0198:000825:0003:0001:00</t>
  </si>
  <si>
    <t>21H  :871159:00:------:--</t>
  </si>
  <si>
    <t>21:0648:000924</t>
  </si>
  <si>
    <t>21:0198:000826</t>
  </si>
  <si>
    <t>21:0198:000826:0003:0001:00</t>
  </si>
  <si>
    <t>21H  :871160:00:------:--</t>
  </si>
  <si>
    <t>21:0648:000925</t>
  </si>
  <si>
    <t>21:0198:000827</t>
  </si>
  <si>
    <t>21:0198:000827:0003:0001:00</t>
  </si>
  <si>
    <t>21H  :871162:00:------:--</t>
  </si>
  <si>
    <t>21:0648:000926</t>
  </si>
  <si>
    <t>21:0198:000828</t>
  </si>
  <si>
    <t>21:0198:000828:0003:0001:00</t>
  </si>
  <si>
    <t>21H  :871163:00:------:--</t>
  </si>
  <si>
    <t>21:0648:000927</t>
  </si>
  <si>
    <t>21:0198:000829</t>
  </si>
  <si>
    <t>21:0198:000829:0003:0001:00</t>
  </si>
  <si>
    <t>21H  :871164:00:------:--</t>
  </si>
  <si>
    <t>21:0648:000928</t>
  </si>
  <si>
    <t>21:0198:000830</t>
  </si>
  <si>
    <t>21:0198:000830:0003:0001:00</t>
  </si>
  <si>
    <t>21H  :871165:10:------:--</t>
  </si>
  <si>
    <t>21:0648:000929</t>
  </si>
  <si>
    <t>21:0198:000831</t>
  </si>
  <si>
    <t>21:0198:000831:0003:0001:00</t>
  </si>
  <si>
    <t>21H  :871166:20:871165:10</t>
  </si>
  <si>
    <t>21:0648:000930</t>
  </si>
  <si>
    <t>21:0198:000831:0004:0001:00</t>
  </si>
  <si>
    <t>21H  :871167:00:------:--</t>
  </si>
  <si>
    <t>21:0648:000931</t>
  </si>
  <si>
    <t>21:0198:000832</t>
  </si>
  <si>
    <t>21:0198:000832:0003:0001:00</t>
  </si>
  <si>
    <t>21H  :871168:9X:------:--</t>
  </si>
  <si>
    <t>21:0648:000932</t>
  </si>
  <si>
    <t>21H  :873002:9X:------:--</t>
  </si>
  <si>
    <t>21:0648:000933</t>
  </si>
  <si>
    <t>21H  :873003:00:------:--</t>
  </si>
  <si>
    <t>21:0648:000934</t>
  </si>
  <si>
    <t>21:0198:000833</t>
  </si>
  <si>
    <t>21:0198:000833:0003:0001:00</t>
  </si>
  <si>
    <t>21H  :873004:00:------:--</t>
  </si>
  <si>
    <t>21:0648:000935</t>
  </si>
  <si>
    <t>21:0198:000834</t>
  </si>
  <si>
    <t>21:0198:000834:0003:0001:00</t>
  </si>
  <si>
    <t>21H  :873005:10:------:--</t>
  </si>
  <si>
    <t>21:0648:000936</t>
  </si>
  <si>
    <t>21:0198:000835</t>
  </si>
  <si>
    <t>21:0198:000835:0003:0001:00</t>
  </si>
  <si>
    <t>21H  :873006:20:873005:10</t>
  </si>
  <si>
    <t>21:0648:000937</t>
  </si>
  <si>
    <t>21:0198:000835:0004:0001:00</t>
  </si>
  <si>
    <t>21H  :873007:00:------:--</t>
  </si>
  <si>
    <t>21:0648:000938</t>
  </si>
  <si>
    <t>21:0198:000836</t>
  </si>
  <si>
    <t>21:0198:000836:0003:0001:00</t>
  </si>
  <si>
    <t>21H  :873008:00:------:--</t>
  </si>
  <si>
    <t>21:0648:000939</t>
  </si>
  <si>
    <t>21:0198:000837</t>
  </si>
  <si>
    <t>21:0198:000837:0003:0001:00</t>
  </si>
  <si>
    <t>21H  :873009:00:------:--</t>
  </si>
  <si>
    <t>21:0648:000940</t>
  </si>
  <si>
    <t>21:0198:000838</t>
  </si>
  <si>
    <t>21:0198:000838:0003:0001:00</t>
  </si>
  <si>
    <t>21H  :873010:00:------:--</t>
  </si>
  <si>
    <t>21:0648:000941</t>
  </si>
  <si>
    <t>21:0198:000839</t>
  </si>
  <si>
    <t>21:0198:000839:0003:0001:00</t>
  </si>
  <si>
    <t>21H  :873011:00:------:--</t>
  </si>
  <si>
    <t>21:0648:000942</t>
  </si>
  <si>
    <t>21:0198:000840</t>
  </si>
  <si>
    <t>21:0198:000840:0003:0001:00</t>
  </si>
  <si>
    <t>21H  :873012:00:------:--</t>
  </si>
  <si>
    <t>21:0648:000943</t>
  </si>
  <si>
    <t>21:0198:000841</t>
  </si>
  <si>
    <t>21:0198:000841:0003:0001:00</t>
  </si>
  <si>
    <t>21H  :873013:00:------:--</t>
  </si>
  <si>
    <t>21:0648:000944</t>
  </si>
  <si>
    <t>21:0198:000842</t>
  </si>
  <si>
    <t>21:0198:000842:0003:0001:00</t>
  </si>
  <si>
    <t>21H  :873014:00:------:--</t>
  </si>
  <si>
    <t>21:0648:000945</t>
  </si>
  <si>
    <t>21:0198:000843</t>
  </si>
  <si>
    <t>21:0198:000843:0003:0001:00</t>
  </si>
  <si>
    <t>21H  :873015:00:------:--</t>
  </si>
  <si>
    <t>21:0648:000946</t>
  </si>
  <si>
    <t>21:0198:000844</t>
  </si>
  <si>
    <t>21:0198:000844:0003:0001:00</t>
  </si>
  <si>
    <t>21H  :873016:00:------:--</t>
  </si>
  <si>
    <t>21:0648:000947</t>
  </si>
  <si>
    <t>21:0198:000845</t>
  </si>
  <si>
    <t>21:0198:000845:0003:0001:00</t>
  </si>
  <si>
    <t>21H  :873017:00:------:--</t>
  </si>
  <si>
    <t>21:0648:000948</t>
  </si>
  <si>
    <t>21:0198:000846</t>
  </si>
  <si>
    <t>21:0198:000846:0003:0001:00</t>
  </si>
  <si>
    <t>21H  :873018:00:------:--</t>
  </si>
  <si>
    <t>21:0648:000949</t>
  </si>
  <si>
    <t>21:0198:000847</t>
  </si>
  <si>
    <t>21:0198:000847:0003:0001:00</t>
  </si>
  <si>
    <t>21H  :873019:00:------:--</t>
  </si>
  <si>
    <t>21:0648:000950</t>
  </si>
  <si>
    <t>21:0198:000848</t>
  </si>
  <si>
    <t>21:0198:000848:0003:0001:00</t>
  </si>
  <si>
    <t>21H  :873020:00:------:--</t>
  </si>
  <si>
    <t>21:0648:000951</t>
  </si>
  <si>
    <t>21:0198:000849</t>
  </si>
  <si>
    <t>21:0198:000849:0003:0001:00</t>
  </si>
  <si>
    <t>21H  :873022:10:------:--</t>
  </si>
  <si>
    <t>21:0648:000952</t>
  </si>
  <si>
    <t>21:0198:000850</t>
  </si>
  <si>
    <t>21:0198:000850:0003:0001:00</t>
  </si>
  <si>
    <t>21H  :873023:20:873022:10</t>
  </si>
  <si>
    <t>21:0648:000953</t>
  </si>
  <si>
    <t>21:0198:000850:0004:0001:00</t>
  </si>
  <si>
    <t>21H  :873024:9X:------:--</t>
  </si>
  <si>
    <t>21:0648:000954</t>
  </si>
  <si>
    <t>21H  :873025:00:------:--</t>
  </si>
  <si>
    <t>21:0648:000955</t>
  </si>
  <si>
    <t>21:0198:000851</t>
  </si>
  <si>
    <t>21:0198:000851:0003:0001:00</t>
  </si>
  <si>
    <t>21H  :873026:00:------:--</t>
  </si>
  <si>
    <t>21:0648:000956</t>
  </si>
  <si>
    <t>21:0198:000852</t>
  </si>
  <si>
    <t>21:0198:000852:0003:0001:00</t>
  </si>
  <si>
    <t>21H  :873027:00:------:--</t>
  </si>
  <si>
    <t>21:0648:000957</t>
  </si>
  <si>
    <t>21:0198:000853</t>
  </si>
  <si>
    <t>21:0198:000853:0003:0001:00</t>
  </si>
  <si>
    <t>21H  :873028:00:------:--</t>
  </si>
  <si>
    <t>21:0648:000958</t>
  </si>
  <si>
    <t>21:0198:000854</t>
  </si>
  <si>
    <t>21:0198:000854:0003:0001:00</t>
  </si>
  <si>
    <t>21H  :873029:00:------:--</t>
  </si>
  <si>
    <t>21:0648:000959</t>
  </si>
  <si>
    <t>21:0198:000855</t>
  </si>
  <si>
    <t>21:0198:000855:0003:0001:00</t>
  </si>
  <si>
    <t>21H  :873030:00:------:--</t>
  </si>
  <si>
    <t>21:0648:000960</t>
  </si>
  <si>
    <t>21:0198:000856</t>
  </si>
  <si>
    <t>21:0198:000856:0003:0001:00</t>
  </si>
  <si>
    <t>21H  :873031:00:------:--</t>
  </si>
  <si>
    <t>21:0648:000961</t>
  </si>
  <si>
    <t>21:0198:000857</t>
  </si>
  <si>
    <t>21:0198:000857:0003:0001:00</t>
  </si>
  <si>
    <t>21H  :873032:00:------:--</t>
  </si>
  <si>
    <t>21:0648:000962</t>
  </si>
  <si>
    <t>21:0198:000858</t>
  </si>
  <si>
    <t>21:0198:000858:0003:0001:00</t>
  </si>
  <si>
    <t>21H  :873033:00:------:--</t>
  </si>
  <si>
    <t>21:0648:000963</t>
  </si>
  <si>
    <t>21:0198:000859</t>
  </si>
  <si>
    <t>21:0198:000859:0003:0001:00</t>
  </si>
  <si>
    <t>21H  :873034:00:------:--</t>
  </si>
  <si>
    <t>21:0648:000964</t>
  </si>
  <si>
    <t>21:0198:000860</t>
  </si>
  <si>
    <t>21:0198:000860:0003:0001:00</t>
  </si>
  <si>
    <t>21H  :873035:00:------:--</t>
  </si>
  <si>
    <t>21:0648:000965</t>
  </si>
  <si>
    <t>21:0198:000861</t>
  </si>
  <si>
    <t>21:0198:000861:0003:0001:00</t>
  </si>
  <si>
    <t>21H  :873036:00:------:--</t>
  </si>
  <si>
    <t>21:0648:000966</t>
  </si>
  <si>
    <t>21:0198:000862</t>
  </si>
  <si>
    <t>21:0198:000862:0003:0001:00</t>
  </si>
  <si>
    <t>21H  :873037:00:------:--</t>
  </si>
  <si>
    <t>21:0648:000967</t>
  </si>
  <si>
    <t>21:0198:000863</t>
  </si>
  <si>
    <t>21:0198:000863:0003:0001:00</t>
  </si>
  <si>
    <t>21H  :873038:00:------:--</t>
  </si>
  <si>
    <t>21:0648:000968</t>
  </si>
  <si>
    <t>21:0198:000864</t>
  </si>
  <si>
    <t>21:0198:000864:0003:0001:00</t>
  </si>
  <si>
    <t>21H  :873039:00:------:--</t>
  </si>
  <si>
    <t>21:0648:000969</t>
  </si>
  <si>
    <t>21:0198:000865</t>
  </si>
  <si>
    <t>21:0198:000865:0003:0001:00</t>
  </si>
  <si>
    <t>21H  :873040:00:------:--</t>
  </si>
  <si>
    <t>21:0648:000970</t>
  </si>
  <si>
    <t>21:0198:000866</t>
  </si>
  <si>
    <t>21:0198:000866:0003:0001:00</t>
  </si>
  <si>
    <t>21H  :873042:9Z:------:--</t>
  </si>
  <si>
    <t>21:0648:000971</t>
  </si>
  <si>
    <t>21H  :873043:00:------:--</t>
  </si>
  <si>
    <t>21:0648:000972</t>
  </si>
  <si>
    <t>21:0198:000867</t>
  </si>
  <si>
    <t>21:0198:000867:0003:0001:00</t>
  </si>
  <si>
    <t>21H  :873044:10:------:--</t>
  </si>
  <si>
    <t>21:0648:000973</t>
  </si>
  <si>
    <t>21:0198:000868</t>
  </si>
  <si>
    <t>21:0198:000868:0003:0001:00</t>
  </si>
  <si>
    <t>21H  :873045:20:873044:10</t>
  </si>
  <si>
    <t>21:0648:000974</t>
  </si>
  <si>
    <t>21:0198:000868:0004:0001:00</t>
  </si>
  <si>
    <t>21H  :873046:00:------:--</t>
  </si>
  <si>
    <t>21:0648:000975</t>
  </si>
  <si>
    <t>21:0198:000869</t>
  </si>
  <si>
    <t>21:0198:000869:0003:0001:00</t>
  </si>
  <si>
    <t>21H  :873047:00:------:--</t>
  </si>
  <si>
    <t>21:0648:000976</t>
  </si>
  <si>
    <t>21:0198:000870</t>
  </si>
  <si>
    <t>21:0198:000870:0003:0001:00</t>
  </si>
  <si>
    <t>21H  :873048:00:------:--</t>
  </si>
  <si>
    <t>21:0648:000977</t>
  </si>
  <si>
    <t>21:0198:000871</t>
  </si>
  <si>
    <t>21:0198:000871:0003:0001:00</t>
  </si>
  <si>
    <t>21H  :873049:00:------:--</t>
  </si>
  <si>
    <t>21:0648:000978</t>
  </si>
  <si>
    <t>21:0198:000872</t>
  </si>
  <si>
    <t>21:0198:000872:0003:0001:00</t>
  </si>
  <si>
    <t>21H  :873050:00:------:--</t>
  </si>
  <si>
    <t>21:0648:000979</t>
  </si>
  <si>
    <t>21:0198:000873</t>
  </si>
  <si>
    <t>21:0198:000873:0003:0001:00</t>
  </si>
  <si>
    <t>21H  :873051:00:------:--</t>
  </si>
  <si>
    <t>21:0648:000980</t>
  </si>
  <si>
    <t>21:0198:000874</t>
  </si>
  <si>
    <t>21:0198:000874:0003:0001:00</t>
  </si>
  <si>
    <t>21H  :873052:00:------:--</t>
  </si>
  <si>
    <t>21:0648:000981</t>
  </si>
  <si>
    <t>21:0198:000875</t>
  </si>
  <si>
    <t>21:0198:000875:0003:0001:00</t>
  </si>
  <si>
    <t>21H  :873053:00:------:--</t>
  </si>
  <si>
    <t>21:0648:000982</t>
  </si>
  <si>
    <t>21:0198:000876</t>
  </si>
  <si>
    <t>21:0198:000876:0003:0001:00</t>
  </si>
  <si>
    <t>21H  :873054:00:------:--</t>
  </si>
  <si>
    <t>21:0648:000983</t>
  </si>
  <si>
    <t>21:0198:000877</t>
  </si>
  <si>
    <t>21:0198:000877:0003:0001:00</t>
  </si>
  <si>
    <t>21H  :873055:00:------:--</t>
  </si>
  <si>
    <t>21:0648:000984</t>
  </si>
  <si>
    <t>21:0198:000878</t>
  </si>
  <si>
    <t>21:0198:000878:0003:0001:00</t>
  </si>
  <si>
    <t>21H  :873056:00:------:--</t>
  </si>
  <si>
    <t>21:0648:000985</t>
  </si>
  <si>
    <t>21:0198:000879</t>
  </si>
  <si>
    <t>21:0198:000879:0003:0001:00</t>
  </si>
  <si>
    <t>21H  :873057:00:------:--</t>
  </si>
  <si>
    <t>21:0648:000986</t>
  </si>
  <si>
    <t>21:0198:000880</t>
  </si>
  <si>
    <t>21:0198:000880:0003:0001:00</t>
  </si>
  <si>
    <t>21H  :873058:00:------:--</t>
  </si>
  <si>
    <t>21:0648:000987</t>
  </si>
  <si>
    <t>21:0198:000881</t>
  </si>
  <si>
    <t>21:0198:000881:0003:0001:00</t>
  </si>
  <si>
    <t>21H  :873059:00:------:--</t>
  </si>
  <si>
    <t>21:0648:000988</t>
  </si>
  <si>
    <t>21:0198:000882</t>
  </si>
  <si>
    <t>21:0198:000882:0003:0001:00</t>
  </si>
  <si>
    <t>21H  :873060:00:------:--</t>
  </si>
  <si>
    <t>21:0648:000989</t>
  </si>
  <si>
    <t>21:0198:000883</t>
  </si>
  <si>
    <t>21:0198:000883:0003:0001:00</t>
  </si>
  <si>
    <t>21H  :873062:10:------:--</t>
  </si>
  <si>
    <t>21:0648:000990</t>
  </si>
  <si>
    <t>21:0198:000884</t>
  </si>
  <si>
    <t>21:0198:000884:0003:0001:00</t>
  </si>
  <si>
    <t>21H  :873063:20:873062:10</t>
  </si>
  <si>
    <t>21:0648:000991</t>
  </si>
  <si>
    <t>21:0198:000884:0004:0001:00</t>
  </si>
  <si>
    <t>21H  :873064:00:------:--</t>
  </si>
  <si>
    <t>21:0648:000992</t>
  </si>
  <si>
    <t>21:0198:000885</t>
  </si>
  <si>
    <t>21:0198:000885:0003:0001:00</t>
  </si>
  <si>
    <t>21H  :873065:00:------:--</t>
  </si>
  <si>
    <t>21:0648:000993</t>
  </si>
  <si>
    <t>21:0198:000886</t>
  </si>
  <si>
    <t>21:0198:000886:0003:0001:00</t>
  </si>
  <si>
    <t>21H  :873066:00:------:--</t>
  </si>
  <si>
    <t>21:0648:000994</t>
  </si>
  <si>
    <t>21:0198:000887</t>
  </si>
  <si>
    <t>21:0198:000887:0003:0001:00</t>
  </si>
  <si>
    <t>21H  :873067:00:------:--</t>
  </si>
  <si>
    <t>21:0648:000995</t>
  </si>
  <si>
    <t>21:0198:000888</t>
  </si>
  <si>
    <t>21:0198:000888:0003:0001:00</t>
  </si>
  <si>
    <t>21H  :873068:00:------:--</t>
  </si>
  <si>
    <t>21:0648:000996</t>
  </si>
  <si>
    <t>21:0198:000889</t>
  </si>
  <si>
    <t>21:0198:000889:0003:0001:00</t>
  </si>
  <si>
    <t>21H  :873069:00:------:--</t>
  </si>
  <si>
    <t>21:0648:000997</t>
  </si>
  <si>
    <t>21:0198:000890</t>
  </si>
  <si>
    <t>21:0198:000890:0003:0001:00</t>
  </si>
  <si>
    <t>21H  :873070:00:------:--</t>
  </si>
  <si>
    <t>21:0648:000998</t>
  </si>
  <si>
    <t>21:0198:000891</t>
  </si>
  <si>
    <t>21:0198:000891:0003:0001:00</t>
  </si>
  <si>
    <t>21H  :873071:00:------:--</t>
  </si>
  <si>
    <t>21:0648:000999</t>
  </si>
  <si>
    <t>21:0198:000892</t>
  </si>
  <si>
    <t>21:0198:000892:0003:0001:00</t>
  </si>
  <si>
    <t>21H  :873072:00:------:--</t>
  </si>
  <si>
    <t>21:0648:001000</t>
  </si>
  <si>
    <t>21:0198:000893</t>
  </si>
  <si>
    <t>21:0198:000893:0003:0001:00</t>
  </si>
  <si>
    <t>21H  :873073:00:------:--</t>
  </si>
  <si>
    <t>21:0648:001001</t>
  </si>
  <si>
    <t>21:0198:000894</t>
  </si>
  <si>
    <t>21:0198:000894:0003:0001:00</t>
  </si>
  <si>
    <t>21H  :873074:00:------:--</t>
  </si>
  <si>
    <t>21:0648:001002</t>
  </si>
  <si>
    <t>21:0198:000895</t>
  </si>
  <si>
    <t>21:0198:000895:0003:0001:00</t>
  </si>
  <si>
    <t>21H  :873075:00:------:--</t>
  </si>
  <si>
    <t>21:0648:001003</t>
  </si>
  <si>
    <t>21:0198:000896</t>
  </si>
  <si>
    <t>21:0198:000896:0003:0001:00</t>
  </si>
  <si>
    <t>21H  :873076:00:------:--</t>
  </si>
  <si>
    <t>21:0648:001004</t>
  </si>
  <si>
    <t>21:0198:000897</t>
  </si>
  <si>
    <t>21:0198:000897:0003:0001:00</t>
  </si>
  <si>
    <t>21H  :873077:00:------:--</t>
  </si>
  <si>
    <t>21:0648:001005</t>
  </si>
  <si>
    <t>21:0198:000898</t>
  </si>
  <si>
    <t>21:0198:000898:0003:0001:00</t>
  </si>
  <si>
    <t>21H  :873078:00:------:--</t>
  </si>
  <si>
    <t>21:0648:001006</t>
  </si>
  <si>
    <t>21:0198:000899</t>
  </si>
  <si>
    <t>21:0198:000899:0003:0001:00</t>
  </si>
  <si>
    <t>21H  :873079:9X:------:--</t>
  </si>
  <si>
    <t>21:0648:001007</t>
  </si>
  <si>
    <t>21H  :873080:00:------:--</t>
  </si>
  <si>
    <t>21:0648:001008</t>
  </si>
  <si>
    <t>21:0198:000900</t>
  </si>
  <si>
    <t>21:0198:000900:0003:0001:00</t>
  </si>
  <si>
    <t>21H  :873082:10:------:--</t>
  </si>
  <si>
    <t>21:0648:001009</t>
  </si>
  <si>
    <t>21:0198:000901</t>
  </si>
  <si>
    <t>21:0198:000901:0003:0001:00</t>
  </si>
  <si>
    <t>21H  :873083:20:873082:10</t>
  </si>
  <si>
    <t>21:0648:001010</t>
  </si>
  <si>
    <t>21:0198:000901:0004:0001:00</t>
  </si>
  <si>
    <t>21H  :873084:00:------:--</t>
  </si>
  <si>
    <t>21:0648:001011</t>
  </si>
  <si>
    <t>21:0198:000902</t>
  </si>
  <si>
    <t>21:0198:000902:0003:0001:00</t>
  </si>
  <si>
    <t>21H  :873085:00:------:--</t>
  </si>
  <si>
    <t>21:0648:001012</t>
  </si>
  <si>
    <t>21:0198:000903</t>
  </si>
  <si>
    <t>21:0198:000903:0003:0001:00</t>
  </si>
  <si>
    <t>21H  :873086:00:------:--</t>
  </si>
  <si>
    <t>21:0648:001013</t>
  </si>
  <si>
    <t>21:0198:000904</t>
  </si>
  <si>
    <t>21:0198:000904:0003:0001:00</t>
  </si>
  <si>
    <t>21H  :873087:00:------:--</t>
  </si>
  <si>
    <t>21:0648:001014</t>
  </si>
  <si>
    <t>21:0198:000905</t>
  </si>
  <si>
    <t>21:0198:000905:0003:0001:00</t>
  </si>
  <si>
    <t>21H  :873088:00:------:--</t>
  </si>
  <si>
    <t>21:0648:001015</t>
  </si>
  <si>
    <t>21:0198:000906</t>
  </si>
  <si>
    <t>21:0198:000906:0003:0001:00</t>
  </si>
  <si>
    <t>21H  :873089:00:------:--</t>
  </si>
  <si>
    <t>21:0648:001016</t>
  </si>
  <si>
    <t>21:0198:000907</t>
  </si>
  <si>
    <t>21:0198:000907:0003:0001:00</t>
  </si>
  <si>
    <t>21H  :873090:00:------:--</t>
  </si>
  <si>
    <t>21:0648:001017</t>
  </si>
  <si>
    <t>21:0198:000908</t>
  </si>
  <si>
    <t>21:0198:000908:0003:0001:00</t>
  </si>
  <si>
    <t>21H  :873091:00:------:--</t>
  </si>
  <si>
    <t>21:0648:001018</t>
  </si>
  <si>
    <t>21:0198:000909</t>
  </si>
  <si>
    <t>21:0198:000909:0003:0001:00</t>
  </si>
  <si>
    <t>21H  :873092:00:------:--</t>
  </si>
  <si>
    <t>21:0648:001019</t>
  </si>
  <si>
    <t>21:0198:000910</t>
  </si>
  <si>
    <t>21:0198:000910:0003:0001:00</t>
  </si>
  <si>
    <t>21H  :873093:00:------:--</t>
  </si>
  <si>
    <t>21:0648:001020</t>
  </si>
  <si>
    <t>21:0198:000911</t>
  </si>
  <si>
    <t>21:0198:000911:0003:0001:00</t>
  </si>
  <si>
    <t>21H  :873094:00:------:--</t>
  </si>
  <si>
    <t>21:0648:001021</t>
  </si>
  <si>
    <t>21:0198:000912</t>
  </si>
  <si>
    <t>21:0198:000912:0003:0001:00</t>
  </si>
  <si>
    <t>21H  :873095:00:------:--</t>
  </si>
  <si>
    <t>21:0648:001022</t>
  </si>
  <si>
    <t>21:0198:000913</t>
  </si>
  <si>
    <t>21:0198:000913:0003:0001:00</t>
  </si>
  <si>
    <t>21H  :873096:00:------:--</t>
  </si>
  <si>
    <t>21:0648:001023</t>
  </si>
  <si>
    <t>21:0198:000914</t>
  </si>
  <si>
    <t>21:0198:000914:0003:0001:00</t>
  </si>
  <si>
    <t>21H  :873097:00:------:--</t>
  </si>
  <si>
    <t>21:0648:001024</t>
  </si>
  <si>
    <t>21:0198:000915</t>
  </si>
  <si>
    <t>21:0198:000915:0003:0001:00</t>
  </si>
  <si>
    <t>21H  :873098:00:------:--</t>
  </si>
  <si>
    <t>21:0648:001025</t>
  </si>
  <si>
    <t>21:0198:000916</t>
  </si>
  <si>
    <t>21:0198:000916:0003:0001:00</t>
  </si>
  <si>
    <t>21H  :873099:9Y:------:--</t>
  </si>
  <si>
    <t>21:0648:001026</t>
  </si>
  <si>
    <t>21H  :873100:00:------:--</t>
  </si>
  <si>
    <t>21:0648:001027</t>
  </si>
  <si>
    <t>21:0198:000917</t>
  </si>
  <si>
    <t>21:0198:000917:0003:0001:00</t>
  </si>
  <si>
    <t>21H  :873102:10:------:--</t>
  </si>
  <si>
    <t>21:0648:001028</t>
  </si>
  <si>
    <t>21:0198:000918</t>
  </si>
  <si>
    <t>21:0198:000918:0003:0001:00</t>
  </si>
  <si>
    <t>21H  :873103:20:873102:10</t>
  </si>
  <si>
    <t>21:0648:001029</t>
  </si>
  <si>
    <t>21:0198:000918:0004:0001:00</t>
  </si>
  <si>
    <t>21H  :873104:00:------:--</t>
  </si>
  <si>
    <t>21:0648:001030</t>
  </si>
  <si>
    <t>21:0198:000919</t>
  </si>
  <si>
    <t>21:0198:000919:0003:0001:00</t>
  </si>
  <si>
    <t>21H  :873105:00:------:--</t>
  </si>
  <si>
    <t>21:0648:001031</t>
  </si>
  <si>
    <t>21:0198:000920</t>
  </si>
  <si>
    <t>21:0198:000920:0003:0001:00</t>
  </si>
  <si>
    <t>21H  :873106:00:------:--</t>
  </si>
  <si>
    <t>21:0648:001032</t>
  </si>
  <si>
    <t>21:0198:000921</t>
  </si>
  <si>
    <t>21:0198:000921:0003:0001:00</t>
  </si>
  <si>
    <t>21H  :873107:00:------:--</t>
  </si>
  <si>
    <t>21:0648:001033</t>
  </si>
  <si>
    <t>21:0198:000922</t>
  </si>
  <si>
    <t>21:0198:000922:0003:0001:00</t>
  </si>
  <si>
    <t>21H  :873108:00:------:--</t>
  </si>
  <si>
    <t>21:0648:001034</t>
  </si>
  <si>
    <t>21:0198:000923</t>
  </si>
  <si>
    <t>21:0198:000923:0003:0001:00</t>
  </si>
  <si>
    <t>21H  :873109:00:------:--</t>
  </si>
  <si>
    <t>21:0648:001035</t>
  </si>
  <si>
    <t>21:0198:000924</t>
  </si>
  <si>
    <t>21:0198:000924:0003:0001:00</t>
  </si>
  <si>
    <t>21H  :873110:00:------:--</t>
  </si>
  <si>
    <t>21:0648:001036</t>
  </si>
  <si>
    <t>21:0198:000925</t>
  </si>
  <si>
    <t>21:0198:000925:0003:0001:00</t>
  </si>
  <si>
    <t>21H  :873111:00:------:--</t>
  </si>
  <si>
    <t>21:0648:001037</t>
  </si>
  <si>
    <t>21:0198:000926</t>
  </si>
  <si>
    <t>21:0198:000926:0003:0001:00</t>
  </si>
  <si>
    <t>21H  :873112:00:------:--</t>
  </si>
  <si>
    <t>21:0648:001038</t>
  </si>
  <si>
    <t>21:0198:000927</t>
  </si>
  <si>
    <t>21:0198:000927:0003:0001:00</t>
  </si>
  <si>
    <t>21H  :873113:00:------:--</t>
  </si>
  <si>
    <t>21:0648:001039</t>
  </si>
  <si>
    <t>21:0198:000928</t>
  </si>
  <si>
    <t>21:0198:000928:0003:0001:00</t>
  </si>
  <si>
    <t>21H  :873114:00:------:--</t>
  </si>
  <si>
    <t>21:0648:001040</t>
  </si>
  <si>
    <t>21:0198:000929</t>
  </si>
  <si>
    <t>21:0198:000929:0003:0001:00</t>
  </si>
  <si>
    <t>21H  :873115:00:------:--</t>
  </si>
  <si>
    <t>21:0648:001041</t>
  </si>
  <si>
    <t>21:0198:000930</t>
  </si>
  <si>
    <t>21:0198:000930:0003:0001:00</t>
  </si>
  <si>
    <t>21H  :873116:00:------:--</t>
  </si>
  <si>
    <t>21:0648:001042</t>
  </si>
  <si>
    <t>21:0198:000931</t>
  </si>
  <si>
    <t>21:0198:000931:0003:0001:00</t>
  </si>
  <si>
    <t>21H  :873117:00:------:--</t>
  </si>
  <si>
    <t>21:0648:001043</t>
  </si>
  <si>
    <t>21:0198:000932</t>
  </si>
  <si>
    <t>21:0198:000932:0003:0001:00</t>
  </si>
  <si>
    <t>21H  :873118:9Y:------:--</t>
  </si>
  <si>
    <t>21:0648:001044</t>
  </si>
  <si>
    <t>21H  :873119:00:------:--</t>
  </si>
  <si>
    <t>21:0648:001045</t>
  </si>
  <si>
    <t>21:0198:000933</t>
  </si>
  <si>
    <t>21:0198:000933:0003:0001:00</t>
  </si>
  <si>
    <t>21H  :873120:00:------:--</t>
  </si>
  <si>
    <t>21:0648:001046</t>
  </si>
  <si>
    <t>21:0198:000934</t>
  </si>
  <si>
    <t>21:0198:000934:0003:0001:00</t>
  </si>
  <si>
    <t>21H  :873122:10:------:--</t>
  </si>
  <si>
    <t>21:0648:001047</t>
  </si>
  <si>
    <t>21:0198:000935</t>
  </si>
  <si>
    <t>21:0198:000935:0003:0001:00</t>
  </si>
  <si>
    <t>21H  :873123:20:873122:10</t>
  </si>
  <si>
    <t>21:0648:001048</t>
  </si>
  <si>
    <t>21:0198:000935:0004:0001:00</t>
  </si>
  <si>
    <t>21H  :873124:00:------:--</t>
  </si>
  <si>
    <t>21:0648:001049</t>
  </si>
  <si>
    <t>21:0198:000936</t>
  </si>
  <si>
    <t>21:0198:000936:0003:0001:00</t>
  </si>
  <si>
    <t>21H  :873125:00:------:--</t>
  </si>
  <si>
    <t>21:0648:001050</t>
  </si>
  <si>
    <t>21:0198:000937</t>
  </si>
  <si>
    <t>21:0198:000937:0003:0001:00</t>
  </si>
  <si>
    <t>21H  :873126:00:------:--</t>
  </si>
  <si>
    <t>21:0648:001051</t>
  </si>
  <si>
    <t>21:0198:000938</t>
  </si>
  <si>
    <t>21:0198:000938:0003:0001:00</t>
  </si>
  <si>
    <t>21H  :873127:00:------:--</t>
  </si>
  <si>
    <t>21:0648:001052</t>
  </si>
  <si>
    <t>21:0198:000939</t>
  </si>
  <si>
    <t>21:0198:000939:0003:0001:00</t>
  </si>
  <si>
    <t>21H  :873128:00:------:--</t>
  </si>
  <si>
    <t>21:0648:001053</t>
  </si>
  <si>
    <t>21:0198:000940</t>
  </si>
  <si>
    <t>21:0198:000940:0003:0001:00</t>
  </si>
  <si>
    <t>21H  :873129:00:------:--</t>
  </si>
  <si>
    <t>21:0648:001054</t>
  </si>
  <si>
    <t>21:0198:000941</t>
  </si>
  <si>
    <t>21:0198:000941:0003:0001:00</t>
  </si>
  <si>
    <t>21H  :873130:00:------:--</t>
  </si>
  <si>
    <t>21:0648:001055</t>
  </si>
  <si>
    <t>21:0198:000942</t>
  </si>
  <si>
    <t>21:0198:000942:0003:0001:00</t>
  </si>
  <si>
    <t>21H  :873131:00:------:--</t>
  </si>
  <si>
    <t>21:0648:001056</t>
  </si>
  <si>
    <t>21:0198:000943</t>
  </si>
  <si>
    <t>21:0198:000943:0003:0001:00</t>
  </si>
  <si>
    <t>21H  :873132:00:------:--</t>
  </si>
  <si>
    <t>21:0648:001057</t>
  </si>
  <si>
    <t>21:0198:000944</t>
  </si>
  <si>
    <t>21:0198:000944:0003:0001:00</t>
  </si>
  <si>
    <t>21H  :873133:00:------:--</t>
  </si>
  <si>
    <t>21:0648:001058</t>
  </si>
  <si>
    <t>21:0198:000945</t>
  </si>
  <si>
    <t>21:0198:000945:0003:0001:00</t>
  </si>
  <si>
    <t>21H  :873134:00:------:--</t>
  </si>
  <si>
    <t>21:0648:001059</t>
  </si>
  <si>
    <t>21:0198:000946</t>
  </si>
  <si>
    <t>21:0198:000946:0003:0001:00</t>
  </si>
  <si>
    <t>21H  :873135:9Z:------:--</t>
  </si>
  <si>
    <t>21:0648:001060</t>
  </si>
  <si>
    <t>21H  :873202:10:------:--</t>
  </si>
  <si>
    <t>21:0648:001061</t>
  </si>
  <si>
    <t>21:0198:000947</t>
  </si>
  <si>
    <t>21:0198:000947:0003:0001:00</t>
  </si>
  <si>
    <t>21H  :873203:20:873202:10</t>
  </si>
  <si>
    <t>21:0648:001062</t>
  </si>
  <si>
    <t>21:0198:000947:0004:0001:00</t>
  </si>
  <si>
    <t>21H  :873204:00:------:--</t>
  </si>
  <si>
    <t>21:0648:001063</t>
  </si>
  <si>
    <t>21:0198:000948</t>
  </si>
  <si>
    <t>21:0198:000948:0003:0001:00</t>
  </si>
  <si>
    <t>21H  :873205:00:------:--</t>
  </si>
  <si>
    <t>21:0648:001064</t>
  </si>
  <si>
    <t>21:0198:000949</t>
  </si>
  <si>
    <t>21:0198:000949:0003:0001:00</t>
  </si>
  <si>
    <t>21H  :873206:00:------:--</t>
  </si>
  <si>
    <t>21:0648:001065</t>
  </si>
  <si>
    <t>21:0198:000950</t>
  </si>
  <si>
    <t>21:0198:000950:0003:0001:00</t>
  </si>
  <si>
    <t>21H  :873207:00:------:--</t>
  </si>
  <si>
    <t>21:0648:001066</t>
  </si>
  <si>
    <t>21:0198:000951</t>
  </si>
  <si>
    <t>21:0198:000951:0003:0001:00</t>
  </si>
  <si>
    <t>21H  :873208:00:------:--</t>
  </si>
  <si>
    <t>21:0648:001067</t>
  </si>
  <si>
    <t>21:0198:000952</t>
  </si>
  <si>
    <t>21:0198:000952:0003:0001:00</t>
  </si>
  <si>
    <t>21H  :873209:00:------:--</t>
  </si>
  <si>
    <t>21:0648:001068</t>
  </si>
  <si>
    <t>21:0198:000953</t>
  </si>
  <si>
    <t>21:0198:000953:0003:0001:00</t>
  </si>
  <si>
    <t>21H  :873210:9Y:------:--</t>
  </si>
  <si>
    <t>21:0648:001069</t>
  </si>
  <si>
    <t>21H  :873211:00:------:--</t>
  </si>
  <si>
    <t>21:0648:001070</t>
  </si>
  <si>
    <t>21:0198:000954</t>
  </si>
  <si>
    <t>21:0198:000954:0003:0001:00</t>
  </si>
  <si>
    <t>21H  :873212:00:------:--</t>
  </si>
  <si>
    <t>21:0648:001071</t>
  </si>
  <si>
    <t>21:0198:000955</t>
  </si>
  <si>
    <t>21:0198:000955:0003:0001:00</t>
  </si>
  <si>
    <t>21H  :873213:00:------:--</t>
  </si>
  <si>
    <t>21:0648:001072</t>
  </si>
  <si>
    <t>21:0198:000956</t>
  </si>
  <si>
    <t>21:0198:000956:0003:0001:00</t>
  </si>
  <si>
    <t>21H  :873214:00:------:--</t>
  </si>
  <si>
    <t>21:0648:001073</t>
  </si>
  <si>
    <t>21:0198:000957</t>
  </si>
  <si>
    <t>21:0198:000957:0003:0001:00</t>
  </si>
  <si>
    <t>21H  :873215:00:------:--</t>
  </si>
  <si>
    <t>21:0648:001074</t>
  </si>
  <si>
    <t>21:0198:000958</t>
  </si>
  <si>
    <t>21:0198:000958:0003:0001:00</t>
  </si>
  <si>
    <t>21H  :873216:00:------:--</t>
  </si>
  <si>
    <t>21:0648:001075</t>
  </si>
  <si>
    <t>21:0198:000959</t>
  </si>
  <si>
    <t>21:0198:000959:0003:0001:00</t>
  </si>
  <si>
    <t>21H  :873217:00:------:--</t>
  </si>
  <si>
    <t>21:0648:001076</t>
  </si>
  <si>
    <t>21:0198:000960</t>
  </si>
  <si>
    <t>21:0198:000960:0003:0001:00</t>
  </si>
  <si>
    <t>21H  :873218:00:------:--</t>
  </si>
  <si>
    <t>21:0648:001077</t>
  </si>
  <si>
    <t>21:0198:000961</t>
  </si>
  <si>
    <t>21:0198:000961:0003:0001:00</t>
  </si>
  <si>
    <t>21H  :873219:00:------:--</t>
  </si>
  <si>
    <t>21:0648:001078</t>
  </si>
  <si>
    <t>21:0198:000962</t>
  </si>
  <si>
    <t>21:0198:000962:0003:0001:00</t>
  </si>
  <si>
    <t>21H  :873220:00:------:--</t>
  </si>
  <si>
    <t>21:0648:001079</t>
  </si>
  <si>
    <t>21:0198:000963</t>
  </si>
  <si>
    <t>21:0198:000963:0003:0001:00</t>
  </si>
  <si>
    <t>21H  :873222:10:------:--</t>
  </si>
  <si>
    <t>21:0648:001080</t>
  </si>
  <si>
    <t>21:0198:000964</t>
  </si>
  <si>
    <t>21:0198:000964:0003:0001:00</t>
  </si>
  <si>
    <t>21H  :873223:20:873222:10</t>
  </si>
  <si>
    <t>21:0648:001081</t>
  </si>
  <si>
    <t>21:0198:000964:0004:0001:00</t>
  </si>
  <si>
    <t>21H  :873224:00:------:--</t>
  </si>
  <si>
    <t>21:0648:001082</t>
  </si>
  <si>
    <t>21:0198:000965</t>
  </si>
  <si>
    <t>21:0198:000965:0003:0001:00</t>
  </si>
  <si>
    <t>21H  :873225:00:------:--</t>
  </si>
  <si>
    <t>21:0648:001083</t>
  </si>
  <si>
    <t>21:0198:000966</t>
  </si>
  <si>
    <t>21:0198:000966:0003:0001:00</t>
  </si>
  <si>
    <t>21H  :873226:00:------:--</t>
  </si>
  <si>
    <t>21:0648:001084</t>
  </si>
  <si>
    <t>21:0198:000967</t>
  </si>
  <si>
    <t>21:0198:000967:0003:0001:00</t>
  </si>
  <si>
    <t>21H  :873227:00:------:--</t>
  </si>
  <si>
    <t>21:0648:001085</t>
  </si>
  <si>
    <t>21:0198:000968</t>
  </si>
  <si>
    <t>21:0198:000968:0003:0001:00</t>
  </si>
  <si>
    <t>21H  :873228:9Z:------:--</t>
  </si>
  <si>
    <t>21:0648:001086</t>
  </si>
  <si>
    <t>21H  :873229:00:------:--</t>
  </si>
  <si>
    <t>21:0648:001087</t>
  </si>
  <si>
    <t>21:0198:000969</t>
  </si>
  <si>
    <t>21:0198:000969:0003:0001:00</t>
  </si>
  <si>
    <t>21H  :873230:00:------:--</t>
  </si>
  <si>
    <t>21:0648:001088</t>
  </si>
  <si>
    <t>21:0198:000970</t>
  </si>
  <si>
    <t>21:0198:000970:0003:0001:00</t>
  </si>
  <si>
    <t>21H  :873231:00:------:--</t>
  </si>
  <si>
    <t>21:0648:001089</t>
  </si>
  <si>
    <t>21:0198:000971</t>
  </si>
  <si>
    <t>21:0198:000971:0003:0001:00</t>
  </si>
  <si>
    <t>21H  :873232:00:------:--</t>
  </si>
  <si>
    <t>21:0648:001090</t>
  </si>
  <si>
    <t>21:0198:000972</t>
  </si>
  <si>
    <t>21:0198:000972:0003:0001:00</t>
  </si>
  <si>
    <t>21H  :873233:00:------:--</t>
  </si>
  <si>
    <t>21:0648:001091</t>
  </si>
  <si>
    <t>21:0198:000973</t>
  </si>
  <si>
    <t>21:0198:000973:0003:0001:00</t>
  </si>
  <si>
    <t>21H  :873234:00:------:--</t>
  </si>
  <si>
    <t>21:0648:001092</t>
  </si>
  <si>
    <t>21:0198:000974</t>
  </si>
  <si>
    <t>21:0198:000974:0003:0001:00</t>
  </si>
  <si>
    <t>21H  :873235:00:------:--</t>
  </si>
  <si>
    <t>21:0648:001093</t>
  </si>
  <si>
    <t>21:0198:000975</t>
  </si>
  <si>
    <t>21:0198:000975:0003:0001:00</t>
  </si>
  <si>
    <t>21H  :873236:00:------:--</t>
  </si>
  <si>
    <t>21:0648:001094</t>
  </si>
  <si>
    <t>21:0198:000976</t>
  </si>
  <si>
    <t>21:0198:000976:0003:0001:00</t>
  </si>
  <si>
    <t>21H  :873237:00:------:--</t>
  </si>
  <si>
    <t>21:0648:001095</t>
  </si>
  <si>
    <t>21:0198:000977</t>
  </si>
  <si>
    <t>21:0198:000977:0003:0001:00</t>
  </si>
  <si>
    <t>21H  :873238:00:------:--</t>
  </si>
  <si>
    <t>21:0648:001096</t>
  </si>
  <si>
    <t>21:0198:000978</t>
  </si>
  <si>
    <t>21:0198:000978:0003:0001:00</t>
  </si>
  <si>
    <t>21H  :873239:00:------:--</t>
  </si>
  <si>
    <t>21:0648:001097</t>
  </si>
  <si>
    <t>21:0198:000979</t>
  </si>
  <si>
    <t>21:0198:000979:0003:0001:00</t>
  </si>
  <si>
    <t>21H  :873240:00:------:--</t>
  </si>
  <si>
    <t>21:0648:001098</t>
  </si>
  <si>
    <t>21:0198:000980</t>
  </si>
  <si>
    <t>21:0198:000980:0003:0001:00</t>
  </si>
  <si>
    <t>21H  :873242:9Z:------:--</t>
  </si>
  <si>
    <t>21:0648:001099</t>
  </si>
  <si>
    <t>21H  :873243:10:------:--</t>
  </si>
  <si>
    <t>21:0648:001100</t>
  </si>
  <si>
    <t>21:0198:000981</t>
  </si>
  <si>
    <t>21:0198:000981:0003:0001:00</t>
  </si>
  <si>
    <t>21H  :873244:20:873243:10</t>
  </si>
  <si>
    <t>21:0648:001101</t>
  </si>
  <si>
    <t>21:0198:000981:0004:0001:00</t>
  </si>
  <si>
    <t>21H  :873245:00:------:--</t>
  </si>
  <si>
    <t>21:0648:001102</t>
  </si>
  <si>
    <t>21:0198:000982</t>
  </si>
  <si>
    <t>21:0198:000982:0003:0001:00</t>
  </si>
  <si>
    <t>21H  :873246:00:------:--</t>
  </si>
  <si>
    <t>21:0648:001103</t>
  </si>
  <si>
    <t>21:0198:000983</t>
  </si>
  <si>
    <t>21:0198:000983:0003:0001:00</t>
  </si>
  <si>
    <t>21H  :873247:00:------:--</t>
  </si>
  <si>
    <t>21:0648:001104</t>
  </si>
  <si>
    <t>21:0198:000984</t>
  </si>
  <si>
    <t>21:0198:000984:0003:0001:00</t>
  </si>
  <si>
    <t>21H  :873248:00:------:--</t>
  </si>
  <si>
    <t>21:0648:001105</t>
  </si>
  <si>
    <t>21:0198:000985</t>
  </si>
  <si>
    <t>21:0198:000985:0003:0001:00</t>
  </si>
  <si>
    <t>21H  :873249:00:------:--</t>
  </si>
  <si>
    <t>21:0648:001106</t>
  </si>
  <si>
    <t>21:0198:000986</t>
  </si>
  <si>
    <t>21:0198:000986:0003:0001:00</t>
  </si>
  <si>
    <t>21H  :873250:00:------:--</t>
  </si>
  <si>
    <t>21:0648:001107</t>
  </si>
  <si>
    <t>21:0198:000987</t>
  </si>
  <si>
    <t>21:0198:000987:0003:0001:00</t>
  </si>
  <si>
    <t>21H  :873251:00:------:--</t>
  </si>
  <si>
    <t>21:0648:001108</t>
  </si>
  <si>
    <t>21:0198:000988</t>
  </si>
  <si>
    <t>21:0198:000988:0003:0001:00</t>
  </si>
  <si>
    <t>21H  :873252:00:------:--</t>
  </si>
  <si>
    <t>21:0648:001109</t>
  </si>
  <si>
    <t>21:0198:000989</t>
  </si>
  <si>
    <t>21:0198:000989:0003:0001:00</t>
  </si>
  <si>
    <t>21H  :873253:00:------:--</t>
  </si>
  <si>
    <t>21:0648:001110</t>
  </si>
  <si>
    <t>21:0198:000990</t>
  </si>
  <si>
    <t>21:0198:000990:0003:0001:00</t>
  </si>
  <si>
    <t>21H  :873254:00:------:--</t>
  </si>
  <si>
    <t>21:0648:001111</t>
  </si>
  <si>
    <t>21:0198:000991</t>
  </si>
  <si>
    <t>21:0198:000991:0003:0001:00</t>
  </si>
  <si>
    <t>21H  :873255:00:------:--</t>
  </si>
  <si>
    <t>21:0648:001112</t>
  </si>
  <si>
    <t>21:0198:000992</t>
  </si>
  <si>
    <t>21:0198:000992:0003:0001:00</t>
  </si>
  <si>
    <t>21H  :873256:00:------:--</t>
  </si>
  <si>
    <t>21:0648:001113</t>
  </si>
  <si>
    <t>21:0198:000993</t>
  </si>
  <si>
    <t>21:0198:000993:0003:0001:00</t>
  </si>
  <si>
    <t>21H  :873257:00:------:--</t>
  </si>
  <si>
    <t>21:0648:001114</t>
  </si>
  <si>
    <t>21:0198:000994</t>
  </si>
  <si>
    <t>21:0198:000994:0003:0001:00</t>
  </si>
  <si>
    <t>21H  :873258:00:------:--</t>
  </si>
  <si>
    <t>21:0648:001115</t>
  </si>
  <si>
    <t>21:0198:000995</t>
  </si>
  <si>
    <t>21:0198:000995:0003:0001:00</t>
  </si>
  <si>
    <t>21H  :873259:00:------:--</t>
  </si>
  <si>
    <t>21:0648:001116</t>
  </si>
  <si>
    <t>21:0198:000996</t>
  </si>
  <si>
    <t>21:0198:000996:0003:0001:00</t>
  </si>
  <si>
    <t>21H  :873260:00:------:--</t>
  </si>
  <si>
    <t>21:0648:001117</t>
  </si>
  <si>
    <t>21:0198:000997</t>
  </si>
  <si>
    <t>21:0198:000997:0003:0001:00</t>
  </si>
  <si>
    <t>21H  :873262:10:------:--</t>
  </si>
  <si>
    <t>21:0648:001118</t>
  </si>
  <si>
    <t>21:0198:000998</t>
  </si>
  <si>
    <t>21:0198:000998:0003:0001:00</t>
  </si>
  <si>
    <t>21H  :873263:20:873262:10</t>
  </si>
  <si>
    <t>21:0648:001119</t>
  </si>
  <si>
    <t>21:0198:000998:0004:0001:00</t>
  </si>
  <si>
    <t>21H  :873264:00:------:--</t>
  </si>
  <si>
    <t>21:0648:001120</t>
  </si>
  <si>
    <t>21:0198:000999</t>
  </si>
  <si>
    <t>21:0198:000999:0003:0001:00</t>
  </si>
  <si>
    <t>21H  :873265:00:------:--</t>
  </si>
  <si>
    <t>21:0648:001121</t>
  </si>
  <si>
    <t>21:0198:001000</t>
  </si>
  <si>
    <t>21:0198:001000:0003:0001:00</t>
  </si>
  <si>
    <t>21H  :873266:00:------:--</t>
  </si>
  <si>
    <t>21:0648:001122</t>
  </si>
  <si>
    <t>21:0198:001001</t>
  </si>
  <si>
    <t>21:0198:001001:0003:0001:00</t>
  </si>
  <si>
    <t>21H  :873267:00:------:--</t>
  </si>
  <si>
    <t>21:0648:001123</t>
  </si>
  <si>
    <t>21:0198:001002</t>
  </si>
  <si>
    <t>21:0198:001002:0003:0001:00</t>
  </si>
  <si>
    <t>21H  :873268:00:------:--</t>
  </si>
  <si>
    <t>21:0648:001124</t>
  </si>
  <si>
    <t>21:0198:001003</t>
  </si>
  <si>
    <t>21:0198:001003:0003:0001:00</t>
  </si>
  <si>
    <t>21H  :873269:00:------:--</t>
  </si>
  <si>
    <t>21:0648:001125</t>
  </si>
  <si>
    <t>21:0198:001004</t>
  </si>
  <si>
    <t>21:0198:001004:0003:0001:00</t>
  </si>
  <si>
    <t>21H  :873270:00:------:--</t>
  </si>
  <si>
    <t>21:0648:001126</t>
  </si>
  <si>
    <t>21:0198:001005</t>
  </si>
  <si>
    <t>21:0198:001005:0003:0001:00</t>
  </si>
  <si>
    <t>21H  :873271:00:------:--</t>
  </si>
  <si>
    <t>21:0648:001127</t>
  </si>
  <si>
    <t>21:0198:001006</t>
  </si>
  <si>
    <t>21:0198:001006:0003:0001:00</t>
  </si>
  <si>
    <t>21H  :873272:00:------:--</t>
  </si>
  <si>
    <t>21:0648:001128</t>
  </si>
  <si>
    <t>21:0198:001007</t>
  </si>
  <si>
    <t>21:0198:001007:0003:0001:00</t>
  </si>
  <si>
    <t>21H  :873273:9Y:------:--</t>
  </si>
  <si>
    <t>21:0648:001129</t>
  </si>
  <si>
    <t>21H  :873274:00:------:--</t>
  </si>
  <si>
    <t>21:0648:001130</t>
  </si>
  <si>
    <t>21:0198:001008</t>
  </si>
  <si>
    <t>21:0198:001008:0003:0001:00</t>
  </si>
  <si>
    <t>21H  :873275:00:------:--</t>
  </si>
  <si>
    <t>21:0648:001131</t>
  </si>
  <si>
    <t>21:0198:001009</t>
  </si>
  <si>
    <t>21:0198:001009:0003:0001:00</t>
  </si>
  <si>
    <t>21H  :873276:00:------:--</t>
  </si>
  <si>
    <t>21:0648:001132</t>
  </si>
  <si>
    <t>21:0198:001010</t>
  </si>
  <si>
    <t>21:0198:001010:0003:0001:00</t>
  </si>
  <si>
    <t>21H  :873277:00:------:--</t>
  </si>
  <si>
    <t>21:0648:001133</t>
  </si>
  <si>
    <t>21:0198:001011</t>
  </si>
  <si>
    <t>21:0198:001011:0003:0001:00</t>
  </si>
  <si>
    <t>21H  :873278:00:------:--</t>
  </si>
  <si>
    <t>21:0648:001134</t>
  </si>
  <si>
    <t>21:0198:001012</t>
  </si>
  <si>
    <t>21:0198:001012:0003:0001:00</t>
  </si>
  <si>
    <t>21H  :873279:00:------:--</t>
  </si>
  <si>
    <t>21:0648:001135</t>
  </si>
  <si>
    <t>21:0198:001013</t>
  </si>
  <si>
    <t>21:0198:001013:0003:0001:00</t>
  </si>
  <si>
    <t>21H  :873280:00:------:--</t>
  </si>
  <si>
    <t>21:0648:001136</t>
  </si>
  <si>
    <t>21:0198:001014</t>
  </si>
  <si>
    <t>21:0198:001014:0003:0001:00</t>
  </si>
  <si>
    <t>105G  :871002:00:------:--</t>
  </si>
  <si>
    <t>21:0667:000001</t>
  </si>
  <si>
    <t>21:0203:000001</t>
  </si>
  <si>
    <t>21:0203:000001:0003:0001:00</t>
  </si>
  <si>
    <t>105G  :871003:00:------:--</t>
  </si>
  <si>
    <t>21:0667:000002</t>
  </si>
  <si>
    <t>21:0203:000002</t>
  </si>
  <si>
    <t>21:0203:000002:0003:0001:00</t>
  </si>
  <si>
    <t>105G  :871004:00:------:--</t>
  </si>
  <si>
    <t>21:0667:000003</t>
  </si>
  <si>
    <t>21:0203:000003</t>
  </si>
  <si>
    <t>21:0203:000003:0003:0001:00</t>
  </si>
  <si>
    <t>105G  :871005:00:------:--</t>
  </si>
  <si>
    <t>21:0667:000004</t>
  </si>
  <si>
    <t>21:0203:000004</t>
  </si>
  <si>
    <t>21:0203:000004:0003:0001:00</t>
  </si>
  <si>
    <t>105G  :871006:10:------:--</t>
  </si>
  <si>
    <t>21:0667:000005</t>
  </si>
  <si>
    <t>21:0203:000005</t>
  </si>
  <si>
    <t>21:0203:000005:0003:0001:00</t>
  </si>
  <si>
    <t>105G  :871007:20:871006:10</t>
  </si>
  <si>
    <t>21:0667:000006</t>
  </si>
  <si>
    <t>21:0203:000005:0004:0001:00</t>
  </si>
  <si>
    <t>105G  :871008:00:------:--</t>
  </si>
  <si>
    <t>21:0667:000007</t>
  </si>
  <si>
    <t>21:0203:000006</t>
  </si>
  <si>
    <t>21:0203:000006:0003:0001:00</t>
  </si>
  <si>
    <t>105G  :871009:00:------:--</t>
  </si>
  <si>
    <t>21:0667:000008</t>
  </si>
  <si>
    <t>21:0203:000007</t>
  </si>
  <si>
    <t>21:0203:000007:0003:0001:00</t>
  </si>
  <si>
    <t>105G  :871010:00:------:--</t>
  </si>
  <si>
    <t>21:0667:000009</t>
  </si>
  <si>
    <t>21:0203:000008</t>
  </si>
  <si>
    <t>21:0203:000008:0003:0001:00</t>
  </si>
  <si>
    <t>105G  :871011:00:------:--</t>
  </si>
  <si>
    <t>21:0667:000010</t>
  </si>
  <si>
    <t>21:0203:000009</t>
  </si>
  <si>
    <t>21:0203:000009:0003:0001:00</t>
  </si>
  <si>
    <t>105G  :871012:00:------:--</t>
  </si>
  <si>
    <t>21:0667:000011</t>
  </si>
  <si>
    <t>21:0203:000010</t>
  </si>
  <si>
    <t>21:0203:000010:0003:0001:00</t>
  </si>
  <si>
    <t>105G  :871013:00:------:--</t>
  </si>
  <si>
    <t>21:0667:000012</t>
  </si>
  <si>
    <t>21:0203:000011</t>
  </si>
  <si>
    <t>21:0203:000011:0003:0001:00</t>
  </si>
  <si>
    <t>105G  :871014:00:------:--</t>
  </si>
  <si>
    <t>21:0667:000013</t>
  </si>
  <si>
    <t>21:0203:000012</t>
  </si>
  <si>
    <t>21:0203:000012:0003:0001:00</t>
  </si>
  <si>
    <t>105G  :871015:00:------:--</t>
  </si>
  <si>
    <t>21:0667:000014</t>
  </si>
  <si>
    <t>21:0203:000013</t>
  </si>
  <si>
    <t>21:0203:000013:0003:0001:00</t>
  </si>
  <si>
    <t>105G  :871016:00:------:--</t>
  </si>
  <si>
    <t>21:0667:000015</t>
  </si>
  <si>
    <t>21:0203:000014</t>
  </si>
  <si>
    <t>21:0203:000014:0003:0001:00</t>
  </si>
  <si>
    <t>105G  :871017:00:------:--</t>
  </si>
  <si>
    <t>21:0667:000016</t>
  </si>
  <si>
    <t>21:0203:000015</t>
  </si>
  <si>
    <t>21:0203:000015:0003:0001:00</t>
  </si>
  <si>
    <t>105G  :871018:9Y:------:--</t>
  </si>
  <si>
    <t>21:0667:000017</t>
  </si>
  <si>
    <t>105G  :871019:00:------:--</t>
  </si>
  <si>
    <t>21:0667:000018</t>
  </si>
  <si>
    <t>21:0203:000016</t>
  </si>
  <si>
    <t>21:0203:000016:0003:0001:00</t>
  </si>
  <si>
    <t>105G  :871020:00:------:--</t>
  </si>
  <si>
    <t>21:0667:000019</t>
  </si>
  <si>
    <t>21:0203:000017</t>
  </si>
  <si>
    <t>21:0203:000017:0003:0001:00</t>
  </si>
  <si>
    <t>105G  :871022:00:------:--</t>
  </si>
  <si>
    <t>21:0667:000020</t>
  </si>
  <si>
    <t>21:0203:000018</t>
  </si>
  <si>
    <t>21:0203:000018:0003:0001:00</t>
  </si>
  <si>
    <t>105G  :871023:00:------:--</t>
  </si>
  <si>
    <t>21:0667:000021</t>
  </si>
  <si>
    <t>21:0203:000019</t>
  </si>
  <si>
    <t>21:0203:000019:0003:0001:00</t>
  </si>
  <si>
    <t>105G  :871024:00:------:--</t>
  </si>
  <si>
    <t>21:0667:000022</t>
  </si>
  <si>
    <t>21:0203:000020</t>
  </si>
  <si>
    <t>21:0203:000020:0003:0001:00</t>
  </si>
  <si>
    <t>105G  :871025:10:------:--</t>
  </si>
  <si>
    <t>21:0667:000023</t>
  </si>
  <si>
    <t>21:0203:000021</t>
  </si>
  <si>
    <t>21:0203:000021:0003:0001:00</t>
  </si>
  <si>
    <t>105G  :871026:20:871025:10</t>
  </si>
  <si>
    <t>21:0667:000024</t>
  </si>
  <si>
    <t>21:0203:000021:0004:0001:00</t>
  </si>
  <si>
    <t>105G  :871027:00:------:--</t>
  </si>
  <si>
    <t>21:0667:000025</t>
  </si>
  <si>
    <t>21:0203:000022</t>
  </si>
  <si>
    <t>21:0203:000022:0003:0001:00</t>
  </si>
  <si>
    <t>105G  :871028:00:------:--</t>
  </si>
  <si>
    <t>21:0667:000026</t>
  </si>
  <si>
    <t>21:0203:000023</t>
  </si>
  <si>
    <t>21:0203:000023:0003:0001:00</t>
  </si>
  <si>
    <t>105G  :871029:00:------:--</t>
  </si>
  <si>
    <t>21:0667:000027</t>
  </si>
  <si>
    <t>21:0203:000024</t>
  </si>
  <si>
    <t>21:0203:000024:0003:0001:00</t>
  </si>
  <si>
    <t>105G  :871030:00:------:--</t>
  </si>
  <si>
    <t>21:0667:000028</t>
  </si>
  <si>
    <t>21:0203:000025</t>
  </si>
  <si>
    <t>21:0203:000025:0003:0001:00</t>
  </si>
  <si>
    <t>105G  :871031:00:------:--</t>
  </si>
  <si>
    <t>21:0667:000029</t>
  </si>
  <si>
    <t>21:0203:000026</t>
  </si>
  <si>
    <t>21:0203:000026:0003:0001:00</t>
  </si>
  <si>
    <t>105G  :871032:00:------:--</t>
  </si>
  <si>
    <t>21:0667:000030</t>
  </si>
  <si>
    <t>21:0203:000027</t>
  </si>
  <si>
    <t>21:0203:000027:0003:0001:00</t>
  </si>
  <si>
    <t>105G  :871033:00:------:--</t>
  </si>
  <si>
    <t>21:0667:000031</t>
  </si>
  <si>
    <t>21:0203:000028</t>
  </si>
  <si>
    <t>21:0203:000028:0003:0001:00</t>
  </si>
  <si>
    <t>105G  :871034:00:------:--</t>
  </si>
  <si>
    <t>21:0667:000032</t>
  </si>
  <si>
    <t>21:0203:000029</t>
  </si>
  <si>
    <t>21:0203:000029:0003:0001:00</t>
  </si>
  <si>
    <t>105G  :871035:00:------:--</t>
  </si>
  <si>
    <t>21:0667:000033</t>
  </si>
  <si>
    <t>21:0203:000030</t>
  </si>
  <si>
    <t>21:0203:000030:0003:0001:00</t>
  </si>
  <si>
    <t>105G  :871036:00:------:--</t>
  </si>
  <si>
    <t>21:0667:000034</t>
  </si>
  <si>
    <t>21:0203:000031</t>
  </si>
  <si>
    <t>21:0203:000031:0003:0001:00</t>
  </si>
  <si>
    <t>105G  :871037:00:------:--</t>
  </si>
  <si>
    <t>21:0667:000035</t>
  </si>
  <si>
    <t>21:0203:000032</t>
  </si>
  <si>
    <t>21:0203:000032:0003:0001:00</t>
  </si>
  <si>
    <t>105G  :871038:9X:------:--</t>
  </si>
  <si>
    <t>21:0667:000036</t>
  </si>
  <si>
    <t>105G  :871039:00:------:--</t>
  </si>
  <si>
    <t>21:0667:000037</t>
  </si>
  <si>
    <t>21:0203:000033</t>
  </si>
  <si>
    <t>21:0203:000033:0003:0001:00</t>
  </si>
  <si>
    <t>105G  :871040:00:------:--</t>
  </si>
  <si>
    <t>21:0667:000038</t>
  </si>
  <si>
    <t>21:0203:000034</t>
  </si>
  <si>
    <t>21:0203:000034:0003:0001:00</t>
  </si>
  <si>
    <t>105G  :871042:00:------:--</t>
  </si>
  <si>
    <t>21:0667:000039</t>
  </si>
  <si>
    <t>21:0203:000035</t>
  </si>
  <si>
    <t>21:0203:000035:0003:0001:00</t>
  </si>
  <si>
    <t>105G  :871043:9Y:------:--</t>
  </si>
  <si>
    <t>21:0667:000040</t>
  </si>
  <si>
    <t>105G  :871044:10:------:--</t>
  </si>
  <si>
    <t>21:0667:000041</t>
  </si>
  <si>
    <t>21:0203:000036</t>
  </si>
  <si>
    <t>21:0203:000036:0003:0001:00</t>
  </si>
  <si>
    <t>105G  :871045:20:871044:10</t>
  </si>
  <si>
    <t>21:0667:000042</t>
  </si>
  <si>
    <t>21:0203:000036:0004:0001:00</t>
  </si>
  <si>
    <t>105G  :871046:00:------:--</t>
  </si>
  <si>
    <t>21:0667:000043</t>
  </si>
  <si>
    <t>21:0203:000037</t>
  </si>
  <si>
    <t>21:0203:000037:0003:0001:00</t>
  </si>
  <si>
    <t>105G  :871047:00:------:--</t>
  </si>
  <si>
    <t>21:0667:000044</t>
  </si>
  <si>
    <t>21:0203:000038</t>
  </si>
  <si>
    <t>21:0203:000038:0003:0001:00</t>
  </si>
  <si>
    <t>105G  :871048:00:------:--</t>
  </si>
  <si>
    <t>21:0667:000045</t>
  </si>
  <si>
    <t>21:0203:000039</t>
  </si>
  <si>
    <t>21:0203:000039:0003:0001:00</t>
  </si>
  <si>
    <t>105G  :871049:00:------:--</t>
  </si>
  <si>
    <t>21:0667:000046</t>
  </si>
  <si>
    <t>21:0203:000040</t>
  </si>
  <si>
    <t>21:0203:000040:0003:0001:00</t>
  </si>
  <si>
    <t>105G  :871050:00:------:--</t>
  </si>
  <si>
    <t>21:0667:000047</t>
  </si>
  <si>
    <t>21:0203:000041</t>
  </si>
  <si>
    <t>21:0203:000041:0003:0001:00</t>
  </si>
  <si>
    <t>105G  :871051:00:------:--</t>
  </si>
  <si>
    <t>21:0667:000048</t>
  </si>
  <si>
    <t>21:0203:000042</t>
  </si>
  <si>
    <t>21:0203:000042:0003:0001:00</t>
  </si>
  <si>
    <t>105G  :871052:00:------:--</t>
  </si>
  <si>
    <t>21:0667:000049</t>
  </si>
  <si>
    <t>21:0203:000043</t>
  </si>
  <si>
    <t>21:0203:000043:0003:0001:00</t>
  </si>
  <si>
    <t>105G  :871053:00:------:--</t>
  </si>
  <si>
    <t>21:0667:000050</t>
  </si>
  <si>
    <t>21:0203:000044</t>
  </si>
  <si>
    <t>21:0203:000044:0003:0001:00</t>
  </si>
  <si>
    <t>105G  :871054:00:------:--</t>
  </si>
  <si>
    <t>21:0667:000051</t>
  </si>
  <si>
    <t>21:0203:000045</t>
  </si>
  <si>
    <t>21:0203:000045:0003:0001:00</t>
  </si>
  <si>
    <t>105G  :871055:00:------:--</t>
  </si>
  <si>
    <t>21:0667:000052</t>
  </si>
  <si>
    <t>21:0203:000046</t>
  </si>
  <si>
    <t>21:0203:000046:0003:0001:00</t>
  </si>
  <si>
    <t>105G  :871056:00:------:--</t>
  </si>
  <si>
    <t>21:0667:000053</t>
  </si>
  <si>
    <t>21:0203:000047</t>
  </si>
  <si>
    <t>21:0203:000047:0003:0001:00</t>
  </si>
  <si>
    <t>105G  :871057:00:------:--</t>
  </si>
  <si>
    <t>21:0667:000054</t>
  </si>
  <si>
    <t>21:0203:000048</t>
  </si>
  <si>
    <t>21:0203:000048:0003:0001:00</t>
  </si>
  <si>
    <t>105G  :871058:00:------:--</t>
  </si>
  <si>
    <t>21:0667:000055</t>
  </si>
  <si>
    <t>21:0203:000049</t>
  </si>
  <si>
    <t>21:0203:000049:0003:0001:00</t>
  </si>
  <si>
    <t>105G  :871059:00:------:--</t>
  </si>
  <si>
    <t>21:0667:000056</t>
  </si>
  <si>
    <t>21:0203:000050</t>
  </si>
  <si>
    <t>21:0203:000050:0003:0001:00</t>
  </si>
  <si>
    <t>105G  :871060:00:------:--</t>
  </si>
  <si>
    <t>21:0667:000057</t>
  </si>
  <si>
    <t>21:0203:000051</t>
  </si>
  <si>
    <t>21:0203:000051:0003:0001:00</t>
  </si>
  <si>
    <t>105G  :871062:00:------:--</t>
  </si>
  <si>
    <t>21:0667:000058</t>
  </si>
  <si>
    <t>21:0203:000052</t>
  </si>
  <si>
    <t>21:0203:000052:0003:0001:00</t>
  </si>
  <si>
    <t>105G  :871063:00:------:--</t>
  </si>
  <si>
    <t>21:0667:000059</t>
  </si>
  <si>
    <t>21:0203:000053</t>
  </si>
  <si>
    <t>21:0203:000053:0003:0001:00</t>
  </si>
  <si>
    <t>105G  :871064:00:------:--</t>
  </si>
  <si>
    <t>21:0667:000060</t>
  </si>
  <si>
    <t>21:0203:000054</t>
  </si>
  <si>
    <t>21:0203:000054:0003:0001:00</t>
  </si>
  <si>
    <t>105G  :871065:00:------:--</t>
  </si>
  <si>
    <t>21:0667:000061</t>
  </si>
  <si>
    <t>21:0203:000055</t>
  </si>
  <si>
    <t>21:0203:000055:0003:0001:00</t>
  </si>
  <si>
    <t>105G  :871066:00:------:--</t>
  </si>
  <si>
    <t>21:0667:000062</t>
  </si>
  <si>
    <t>21:0203:000056</t>
  </si>
  <si>
    <t>21:0203:000056:0003:0001:00</t>
  </si>
  <si>
    <t>105G  :871067:9Y:------:--</t>
  </si>
  <si>
    <t>21:0667:000063</t>
  </si>
  <si>
    <t>105G  :871068:00:------:--</t>
  </si>
  <si>
    <t>21:0667:000064</t>
  </si>
  <si>
    <t>21:0203:000057</t>
  </si>
  <si>
    <t>21:0203:000057:0003:0001:00</t>
  </si>
  <si>
    <t>105G  :871069:00:------:--</t>
  </si>
  <si>
    <t>21:0667:000065</t>
  </si>
  <si>
    <t>21:0203:000058</t>
  </si>
  <si>
    <t>21:0203:000058:0003:0001:00</t>
  </si>
  <si>
    <t>105G  :871070:00:------:--</t>
  </si>
  <si>
    <t>21:0667:000066</t>
  </si>
  <si>
    <t>21:0203:000059</t>
  </si>
  <si>
    <t>21:0203:000059:0003:0001:00</t>
  </si>
  <si>
    <t>105G  :871071:10:------:--</t>
  </si>
  <si>
    <t>21:0667:000067</t>
  </si>
  <si>
    <t>21:0203:000060</t>
  </si>
  <si>
    <t>21:0203:000060:0003:0001:00</t>
  </si>
  <si>
    <t>105G  :871072:20:871071:10</t>
  </si>
  <si>
    <t>21:0667:000068</t>
  </si>
  <si>
    <t>21:0203:000060:0004:0001:00</t>
  </si>
  <si>
    <t>105G  :871073:00:------:--</t>
  </si>
  <si>
    <t>21:0667:000069</t>
  </si>
  <si>
    <t>21:0203:000061</t>
  </si>
  <si>
    <t>21:0203:000061:0003:0001:00</t>
  </si>
  <si>
    <t>105G  :871074:00:------:--</t>
  </si>
  <si>
    <t>21:0667:000070</t>
  </si>
  <si>
    <t>21:0203:000062</t>
  </si>
  <si>
    <t>21:0203:000062:0003:0001:00</t>
  </si>
  <si>
    <t>105G  :871075:00:------:--</t>
  </si>
  <si>
    <t>21:0667:000071</t>
  </si>
  <si>
    <t>21:0203:000063</t>
  </si>
  <si>
    <t>21:0203:000063:0003:0001:00</t>
  </si>
  <si>
    <t>105G  :871076:00:------:--</t>
  </si>
  <si>
    <t>21:0667:000072</t>
  </si>
  <si>
    <t>21:0203:000064</t>
  </si>
  <si>
    <t>21:0203:000064:0003:0001:00</t>
  </si>
  <si>
    <t>105G  :871077:00:------:--</t>
  </si>
  <si>
    <t>21:0667:000073</t>
  </si>
  <si>
    <t>21:0203:000065</t>
  </si>
  <si>
    <t>21:0203:000065:0003:0001:00</t>
  </si>
  <si>
    <t>105G  :871078:00:------:--</t>
  </si>
  <si>
    <t>21:0667:000074</t>
  </si>
  <si>
    <t>21:0203:000066</t>
  </si>
  <si>
    <t>21:0203:000066:0003:0001:00</t>
  </si>
  <si>
    <t>105G  :871079:00:------:--</t>
  </si>
  <si>
    <t>21:0667:000075</t>
  </si>
  <si>
    <t>21:0203:000067</t>
  </si>
  <si>
    <t>21:0203:000067:0003:0001:00</t>
  </si>
  <si>
    <t>105G  :871080:00:------:--</t>
  </si>
  <si>
    <t>21:0667:000076</t>
  </si>
  <si>
    <t>21:0203:000068</t>
  </si>
  <si>
    <t>21:0203:000068:0003:0001:00</t>
  </si>
  <si>
    <t>105G  :871082:00:------:--</t>
  </si>
  <si>
    <t>21:0667:000077</t>
  </si>
  <si>
    <t>21:0203:000069</t>
  </si>
  <si>
    <t>21:0203:000069:0003:0001:00</t>
  </si>
  <si>
    <t>105G  :871083:00:------:--</t>
  </si>
  <si>
    <t>21:0667:000078</t>
  </si>
  <si>
    <t>21:0203:000070</t>
  </si>
  <si>
    <t>21:0203:000070:0003:0001:00</t>
  </si>
  <si>
    <t>105G  :871084:00:------:--</t>
  </si>
  <si>
    <t>21:0667:000079</t>
  </si>
  <si>
    <t>21:0203:000071</t>
  </si>
  <si>
    <t>21:0203:000071:0003:0001:00</t>
  </si>
  <si>
    <t>105G  :871085:00:------:--</t>
  </si>
  <si>
    <t>21:0667:000080</t>
  </si>
  <si>
    <t>21:0203:000072</t>
  </si>
  <si>
    <t>21:0203:000072:0003:0001:00</t>
  </si>
  <si>
    <t>105G  :871086:10:------:--</t>
  </si>
  <si>
    <t>21:0667:000081</t>
  </si>
  <si>
    <t>21:0203:000073</t>
  </si>
  <si>
    <t>21:0203:000073:0003:0001:00</t>
  </si>
  <si>
    <t>105G  :871087:20:871086:10</t>
  </si>
  <si>
    <t>21:0667:000082</t>
  </si>
  <si>
    <t>21:0203:000073:0004:0001:00</t>
  </si>
  <si>
    <t>105G  :871088:9Y:------:--</t>
  </si>
  <si>
    <t>21:0667:000083</t>
  </si>
  <si>
    <t>105G  :871089:00:------:--</t>
  </si>
  <si>
    <t>21:0667:000084</t>
  </si>
  <si>
    <t>21:0203:000074</t>
  </si>
  <si>
    <t>21:0203:000074:0003:0001:00</t>
  </si>
  <si>
    <t>105G  :871090:00:------:--</t>
  </si>
  <si>
    <t>21:0667:000085</t>
  </si>
  <si>
    <t>21:0203:000075</t>
  </si>
  <si>
    <t>21:0203:000075:0003:0001:00</t>
  </si>
  <si>
    <t>105G  :871091:00:------:--</t>
  </si>
  <si>
    <t>21:0667:000086</t>
  </si>
  <si>
    <t>21:0203:000076</t>
  </si>
  <si>
    <t>21:0203:000076:0003:0001:00</t>
  </si>
  <si>
    <t>105G  :871092:00:------:--</t>
  </si>
  <si>
    <t>21:0667:000087</t>
  </si>
  <si>
    <t>21:0203:000077</t>
  </si>
  <si>
    <t>21:0203:000077:0003:0001:00</t>
  </si>
  <si>
    <t>105G  :871093:00:------:--</t>
  </si>
  <si>
    <t>21:0667:000088</t>
  </si>
  <si>
    <t>21:0203:000078</t>
  </si>
  <si>
    <t>21:0203:000078:0003:0001:00</t>
  </si>
  <si>
    <t>105G  :871094:00:------:--</t>
  </si>
  <si>
    <t>21:0667:000089</t>
  </si>
  <si>
    <t>21:0203:000079</t>
  </si>
  <si>
    <t>21:0203:000079:0003:0001:00</t>
  </si>
  <si>
    <t>105G  :871095:00:------:--</t>
  </si>
  <si>
    <t>21:0667:000090</t>
  </si>
  <si>
    <t>21:0203:000080</t>
  </si>
  <si>
    <t>21:0203:000080:0003:0001:00</t>
  </si>
  <si>
    <t>105G  :871096:00:------:--</t>
  </si>
  <si>
    <t>21:0667:000091</t>
  </si>
  <si>
    <t>21:0203:000081</t>
  </si>
  <si>
    <t>21:0203:000081:0003:0001:00</t>
  </si>
  <si>
    <t>105G  :871097:00:------:--</t>
  </si>
  <si>
    <t>21:0667:000092</t>
  </si>
  <si>
    <t>21:0203:000082</t>
  </si>
  <si>
    <t>21:0203:000082:0003:0001:00</t>
  </si>
  <si>
    <t>105G  :871098:00:------:--</t>
  </si>
  <si>
    <t>21:0667:000093</t>
  </si>
  <si>
    <t>21:0203:000083</t>
  </si>
  <si>
    <t>21:0203:000083:0003:0001:00</t>
  </si>
  <si>
    <t>105G  :871099:00:------:--</t>
  </si>
  <si>
    <t>21:0667:000094</t>
  </si>
  <si>
    <t>21:0203:000084</t>
  </si>
  <si>
    <t>21:0203:000084:0003:0001:00</t>
  </si>
  <si>
    <t>105G  :871100:00:------:--</t>
  </si>
  <si>
    <t>21:0667:000095</t>
  </si>
  <si>
    <t>21:0203:000085</t>
  </si>
  <si>
    <t>21:0203:000085:0003:0001:00</t>
  </si>
  <si>
    <t>105G  :871102:00:------:--</t>
  </si>
  <si>
    <t>21:0667:000096</t>
  </si>
  <si>
    <t>21:0203:000086</t>
  </si>
  <si>
    <t>21:0203:000086:0003:0001:00</t>
  </si>
  <si>
    <t>105G  :871103:00:------:--</t>
  </si>
  <si>
    <t>21:0667:000097</t>
  </si>
  <si>
    <t>21:0203:000087</t>
  </si>
  <si>
    <t>21:0203:000087:0003:0001:00</t>
  </si>
  <si>
    <t>105G  :871104:00:------:--</t>
  </si>
  <si>
    <t>21:0667:000098</t>
  </si>
  <si>
    <t>21:0203:000088</t>
  </si>
  <si>
    <t>21:0203:000088:0003:0001:00</t>
  </si>
  <si>
    <t>105G  :871105:00:------:--</t>
  </si>
  <si>
    <t>21:0667:000099</t>
  </si>
  <si>
    <t>21:0203:000089</t>
  </si>
  <si>
    <t>21:0203:000089:0003:0001:00</t>
  </si>
  <si>
    <t>105G  :871106:00:------:--</t>
  </si>
  <si>
    <t>21:0667:000100</t>
  </si>
  <si>
    <t>21:0203:000090</t>
  </si>
  <si>
    <t>21:0203:000090:0003:0001:00</t>
  </si>
  <si>
    <t>105G  :871107:00:------:--</t>
  </si>
  <si>
    <t>21:0667:000101</t>
  </si>
  <si>
    <t>21:0203:000091</t>
  </si>
  <si>
    <t>21:0203:000091:0003:0001:00</t>
  </si>
  <si>
    <t>105G  :871108:10:------:--</t>
  </si>
  <si>
    <t>21:0667:000102</t>
  </si>
  <si>
    <t>21:0203:000092</t>
  </si>
  <si>
    <t>21:0203:000092:0003:0001:00</t>
  </si>
  <si>
    <t>105G  :871109:20:871108:10</t>
  </si>
  <si>
    <t>21:0667:000103</t>
  </si>
  <si>
    <t>21:0203:000092:0004:0001:00</t>
  </si>
  <si>
    <t>105G  :871110:00:------:--</t>
  </si>
  <si>
    <t>21:0667:000104</t>
  </si>
  <si>
    <t>21:0203:000093</t>
  </si>
  <si>
    <t>21:0203:000093:0003:0001:00</t>
  </si>
  <si>
    <t>105G  :871111:00:------:--</t>
  </si>
  <si>
    <t>21:0667:000105</t>
  </si>
  <si>
    <t>21:0203:000094</t>
  </si>
  <si>
    <t>21:0203:000094:0003:0001:00</t>
  </si>
  <si>
    <t>105G  :871112:00:------:--</t>
  </si>
  <si>
    <t>21:0667:000106</t>
  </si>
  <si>
    <t>21:0203:000095</t>
  </si>
  <si>
    <t>21:0203:000095:0003:0001:00</t>
  </si>
  <si>
    <t>105G  :871113:00:------:--</t>
  </si>
  <si>
    <t>21:0667:000107</t>
  </si>
  <si>
    <t>21:0203:000096</t>
  </si>
  <si>
    <t>21:0203:000096:0003:0001:00</t>
  </si>
  <si>
    <t>105G  :871114:00:------:--</t>
  </si>
  <si>
    <t>21:0667:000108</t>
  </si>
  <si>
    <t>21:0203:000097</t>
  </si>
  <si>
    <t>21:0203:000097:0003:0001:00</t>
  </si>
  <si>
    <t>105G  :871115:00:------:--</t>
  </si>
  <si>
    <t>21:0667:000109</t>
  </si>
  <si>
    <t>21:0203:000098</t>
  </si>
  <si>
    <t>21:0203:000098:0003:0001:00</t>
  </si>
  <si>
    <t>105G  :871116:9Y:------:--</t>
  </si>
  <si>
    <t>21:0667:000110</t>
  </si>
  <si>
    <t>105G  :871117:00:------:--</t>
  </si>
  <si>
    <t>21:0667:000111</t>
  </si>
  <si>
    <t>21:0203:000099</t>
  </si>
  <si>
    <t>21:0203:000099:0003:0001:00</t>
  </si>
  <si>
    <t>105G  :871118:00:------:--</t>
  </si>
  <si>
    <t>21:0667:000112</t>
  </si>
  <si>
    <t>21:0203:000100</t>
  </si>
  <si>
    <t>21:0203:000100:0003:0001:00</t>
  </si>
  <si>
    <t>105G  :871119:00:------:--</t>
  </si>
  <si>
    <t>21:0667:000113</t>
  </si>
  <si>
    <t>21:0203:000101</t>
  </si>
  <si>
    <t>21:0203:000101:0003:0001:00</t>
  </si>
  <si>
    <t>105G  :871120:00:------:--</t>
  </si>
  <si>
    <t>21:0667:000114</t>
  </si>
  <si>
    <t>21:0203:000102</t>
  </si>
  <si>
    <t>21:0203:000102:0003:0001:00</t>
  </si>
  <si>
    <t>105G  :871122:00:------:--</t>
  </si>
  <si>
    <t>21:0667:000115</t>
  </si>
  <si>
    <t>21:0203:000103</t>
  </si>
  <si>
    <t>21:0203:000103:0003:0001:00</t>
  </si>
  <si>
    <t>105G  :871123:00:------:--</t>
  </si>
  <si>
    <t>21:0667:000116</t>
  </si>
  <si>
    <t>21:0203:000104</t>
  </si>
  <si>
    <t>21:0203:000104:0003:0001:00</t>
  </si>
  <si>
    <t>105G  :871124:00:------:--</t>
  </si>
  <si>
    <t>21:0667:000117</t>
  </si>
  <si>
    <t>21:0203:000105</t>
  </si>
  <si>
    <t>21:0203:000105:0003:0001:00</t>
  </si>
  <si>
    <t>105G  :871125:00:------:--</t>
  </si>
  <si>
    <t>21:0667:000118</t>
  </si>
  <si>
    <t>21:0203:000106</t>
  </si>
  <si>
    <t>21:0203:000106:0003:0001:00</t>
  </si>
  <si>
    <t>105G  :871126:10:------:--</t>
  </si>
  <si>
    <t>21:0667:000119</t>
  </si>
  <si>
    <t>21:0203:000107</t>
  </si>
  <si>
    <t>21:0203:000107:0003:0001:00</t>
  </si>
  <si>
    <t>105G  :871127:20:871126:10</t>
  </si>
  <si>
    <t>21:0667:000120</t>
  </si>
  <si>
    <t>21:0203:000107:0004:0001:00</t>
  </si>
  <si>
    <t>105G  :871128:00:------:--</t>
  </si>
  <si>
    <t>21:0667:000121</t>
  </si>
  <si>
    <t>21:0203:000108</t>
  </si>
  <si>
    <t>21:0203:000108:0003:0001:00</t>
  </si>
  <si>
    <t>105G  :871129:00:------:--</t>
  </si>
  <si>
    <t>21:0667:000122</t>
  </si>
  <si>
    <t>21:0203:000109</t>
  </si>
  <si>
    <t>21:0203:000109:0003:0001:00</t>
  </si>
  <si>
    <t>105G  :871130:9Z:------:--</t>
  </si>
  <si>
    <t>21:0667:000123</t>
  </si>
  <si>
    <t>105G  :871131:00:------:--</t>
  </si>
  <si>
    <t>21:0667:000124</t>
  </si>
  <si>
    <t>21:0203:000110</t>
  </si>
  <si>
    <t>21:0203:000110:0003:0001:00</t>
  </si>
  <si>
    <t>105G  :871132:00:------:--</t>
  </si>
  <si>
    <t>21:0667:000125</t>
  </si>
  <si>
    <t>21:0203:000111</t>
  </si>
  <si>
    <t>21:0203:000111:0003:0001:00</t>
  </si>
  <si>
    <t>105G  :871133:00:------:--</t>
  </si>
  <si>
    <t>21:0667:000126</t>
  </si>
  <si>
    <t>21:0203:000112</t>
  </si>
  <si>
    <t>21:0203:000112:0003:0001:00</t>
  </si>
  <si>
    <t>105G  :871134:00:------:--</t>
  </si>
  <si>
    <t>21:0667:000127</t>
  </si>
  <si>
    <t>21:0203:000113</t>
  </si>
  <si>
    <t>21:0203:000113:0003:0001:00</t>
  </si>
  <si>
    <t>105G  :871135:00:------:--</t>
  </si>
  <si>
    <t>21:0667:000128</t>
  </si>
  <si>
    <t>21:0203:000114</t>
  </si>
  <si>
    <t>21:0203:000114:0003:0001:00</t>
  </si>
  <si>
    <t>105G  :871136:00:------:--</t>
  </si>
  <si>
    <t>21:0667:000129</t>
  </si>
  <si>
    <t>21:0203:000115</t>
  </si>
  <si>
    <t>21:0203:000115:0003:0001:00</t>
  </si>
  <si>
    <t>105G  :871137:00:------:--</t>
  </si>
  <si>
    <t>21:0667:000130</t>
  </si>
  <si>
    <t>21:0203:000116</t>
  </si>
  <si>
    <t>21:0203:000116:0003:0001:00</t>
  </si>
  <si>
    <t>105G  :871138:00:------:--</t>
  </si>
  <si>
    <t>21:0667:000131</t>
  </si>
  <si>
    <t>21:0203:000117</t>
  </si>
  <si>
    <t>21:0203:000117:0003:0001:00</t>
  </si>
  <si>
    <t>105G  :871139:00:------:--</t>
  </si>
  <si>
    <t>21:0667:000132</t>
  </si>
  <si>
    <t>21:0203:000118</t>
  </si>
  <si>
    <t>21:0203:000118:0003:0001:00</t>
  </si>
  <si>
    <t>105G  :871140:00:------:--</t>
  </si>
  <si>
    <t>21:0667:000133</t>
  </si>
  <si>
    <t>21:0203:000119</t>
  </si>
  <si>
    <t>21:0203:000119:0003:0001:00</t>
  </si>
  <si>
    <t>105G  :871142:00:------:--</t>
  </si>
  <si>
    <t>21:0667:000134</t>
  </si>
  <si>
    <t>21:0203:000120</t>
  </si>
  <si>
    <t>21:0203:000120:0003:0001:00</t>
  </si>
  <si>
    <t>105G  :871143:00:------:--</t>
  </si>
  <si>
    <t>21:0667:000135</t>
  </si>
  <si>
    <t>21:0203:000121</t>
  </si>
  <si>
    <t>21:0203:000121:0003:0001:00</t>
  </si>
  <si>
    <t>105G  :871144:00:------:--</t>
  </si>
  <si>
    <t>21:0667:000136</t>
  </si>
  <si>
    <t>21:0203:000122</t>
  </si>
  <si>
    <t>21:0203:000122:0003:0001:00</t>
  </si>
  <si>
    <t>105G  :871145:9Y:------:--</t>
  </si>
  <si>
    <t>21:0667:000137</t>
  </si>
  <si>
    <t>105G  :871146:00:------:--</t>
  </si>
  <si>
    <t>21:0667:000138</t>
  </si>
  <si>
    <t>21:0203:000123</t>
  </si>
  <si>
    <t>21:0203:000123:0003:0001:00</t>
  </si>
  <si>
    <t>105G  :871147:00:------:--</t>
  </si>
  <si>
    <t>21:0667:000139</t>
  </si>
  <si>
    <t>21:0203:000124</t>
  </si>
  <si>
    <t>21:0203:000124:0003:0001:00</t>
  </si>
  <si>
    <t>105G  :871148:00:------:--</t>
  </si>
  <si>
    <t>21:0667:000140</t>
  </si>
  <si>
    <t>21:0203:000125</t>
  </si>
  <si>
    <t>21:0203:000125:0003:0001:00</t>
  </si>
  <si>
    <t>105G  :871149:10:------:--</t>
  </si>
  <si>
    <t>21:0667:000141</t>
  </si>
  <si>
    <t>21:0203:000126</t>
  </si>
  <si>
    <t>21:0203:000126:0003:0001:00</t>
  </si>
  <si>
    <t>105G  :871150:20:871149:10</t>
  </si>
  <si>
    <t>21:0667:000142</t>
  </si>
  <si>
    <t>21:0203:000126:0004:0001:00</t>
  </si>
  <si>
    <t>105G  :871151:00:------:--</t>
  </si>
  <si>
    <t>21:0667:000143</t>
  </si>
  <si>
    <t>21:0203:000127</t>
  </si>
  <si>
    <t>21:0203:000127:0003:0001:00</t>
  </si>
  <si>
    <t>105G  :871152:00:------:--</t>
  </si>
  <si>
    <t>21:0667:000144</t>
  </si>
  <si>
    <t>21:0203:000128</t>
  </si>
  <si>
    <t>21:0203:000128:0003:0001:00</t>
  </si>
  <si>
    <t>105G  :871153:00:------:--</t>
  </si>
  <si>
    <t>21:0667:000145</t>
  </si>
  <si>
    <t>21:0203:000129</t>
  </si>
  <si>
    <t>21:0203:000129:0003:0001:00</t>
  </si>
  <si>
    <t>105G  :871154:00:------:--</t>
  </si>
  <si>
    <t>21:0667:000146</t>
  </si>
  <si>
    <t>21:0203:000130</t>
  </si>
  <si>
    <t>21:0203:000130:0003:0001:00</t>
  </si>
  <si>
    <t>105G  :871155:00:------:--</t>
  </si>
  <si>
    <t>21:0667:000147</t>
  </si>
  <si>
    <t>21:0203:000131</t>
  </si>
  <si>
    <t>21:0203:000131:0003:0001:00</t>
  </si>
  <si>
    <t>105G  :871156:00:------:--</t>
  </si>
  <si>
    <t>21:0667:000148</t>
  </si>
  <si>
    <t>21:0203:000132</t>
  </si>
  <si>
    <t>21:0203:000132:0003:0001:00</t>
  </si>
  <si>
    <t>105G  :871157:00:------:--</t>
  </si>
  <si>
    <t>21:0667:000149</t>
  </si>
  <si>
    <t>21:0203:000133</t>
  </si>
  <si>
    <t>21:0203:000133:0003:0001:00</t>
  </si>
  <si>
    <t>105G  :871158:00:------:--</t>
  </si>
  <si>
    <t>21:0667:000150</t>
  </si>
  <si>
    <t>21:0203:000134</t>
  </si>
  <si>
    <t>21:0203:000134:0003:0001:00</t>
  </si>
  <si>
    <t>105G  :871159:00:------:--</t>
  </si>
  <si>
    <t>21:0667:000151</t>
  </si>
  <si>
    <t>21:0203:000135</t>
  </si>
  <si>
    <t>21:0203:000135:0003:0001:00</t>
  </si>
  <si>
    <t>105G  :871160:00:------:--</t>
  </si>
  <si>
    <t>21:0667:000152</t>
  </si>
  <si>
    <t>21:0203:000136</t>
  </si>
  <si>
    <t>21:0203:000136:0003:0001:00</t>
  </si>
  <si>
    <t>105G  :871162:00:------:--</t>
  </si>
  <si>
    <t>21:0667:000153</t>
  </si>
  <si>
    <t>21:0203:000137</t>
  </si>
  <si>
    <t>21:0203:000137:0003:0001:00</t>
  </si>
  <si>
    <t>105G  :871163:00:------:--</t>
  </si>
  <si>
    <t>21:0667:000154</t>
  </si>
  <si>
    <t>21:0203:000138</t>
  </si>
  <si>
    <t>21:0203:000138:0003:0001:00</t>
  </si>
  <si>
    <t>105G  :871164:10:------:--</t>
  </si>
  <si>
    <t>21:0667:000155</t>
  </si>
  <si>
    <t>21:0203:000139</t>
  </si>
  <si>
    <t>21:0203:000139:0003:0001:00</t>
  </si>
  <si>
    <t>105G  :871165:20:871164:10</t>
  </si>
  <si>
    <t>21:0667:000156</t>
  </si>
  <si>
    <t>21:0203:000139:0004:0001:00</t>
  </si>
  <si>
    <t>105G  :871166:00:------:--</t>
  </si>
  <si>
    <t>21:0667:000157</t>
  </si>
  <si>
    <t>21:0203:000140</t>
  </si>
  <si>
    <t>21:0203:000140:0003:0001:00</t>
  </si>
  <si>
    <t>105G  :871167:00:------:--</t>
  </si>
  <si>
    <t>21:0667:000158</t>
  </si>
  <si>
    <t>21:0203:000141</t>
  </si>
  <si>
    <t>21:0203:000141:0003:0001:00</t>
  </si>
  <si>
    <t>105G  :871168:00:------:--</t>
  </si>
  <si>
    <t>21:0667:000159</t>
  </si>
  <si>
    <t>21:0203:000142</t>
  </si>
  <si>
    <t>21:0203:000142:0003:0001:00</t>
  </si>
  <si>
    <t>105G  :871169:00:------:--</t>
  </si>
  <si>
    <t>21:0667:000160</t>
  </si>
  <si>
    <t>21:0203:000143</t>
  </si>
  <si>
    <t>21:0203:000143:0003:0001:00</t>
  </si>
  <si>
    <t>105G  :871170:00:------:--</t>
  </si>
  <si>
    <t>21:0667:000161</t>
  </si>
  <si>
    <t>21:0203:000144</t>
  </si>
  <si>
    <t>21:0203:000144:0003:0001:00</t>
  </si>
  <si>
    <t>105G  :871171:00:------:--</t>
  </si>
  <si>
    <t>21:0667:000162</t>
  </si>
  <si>
    <t>21:0203:000145</t>
  </si>
  <si>
    <t>21:0203:000145:0003:0001:00</t>
  </si>
  <si>
    <t>105G  :871172:00:------:--</t>
  </si>
  <si>
    <t>21:0667:000163</t>
  </si>
  <si>
    <t>21:0203:000146</t>
  </si>
  <si>
    <t>21:0203:000146:0003:0001:00</t>
  </si>
  <si>
    <t>105G  :871173:9X:------:--</t>
  </si>
  <si>
    <t>21:0667:000164</t>
  </si>
  <si>
    <t>105G  :871174:00:------:--</t>
  </si>
  <si>
    <t>21:0667:000165</t>
  </si>
  <si>
    <t>21:0203:000147</t>
  </si>
  <si>
    <t>21:0203:000147:0003:0001:00</t>
  </si>
  <si>
    <t>105G  :871175:00:------:--</t>
  </si>
  <si>
    <t>21:0667:000166</t>
  </si>
  <si>
    <t>21:0203:000148</t>
  </si>
  <si>
    <t>21:0203:000148:0003:0001:00</t>
  </si>
  <si>
    <t>105G  :871176:00:------:--</t>
  </si>
  <si>
    <t>21:0667:000167</t>
  </si>
  <si>
    <t>21:0203:000149</t>
  </si>
  <si>
    <t>21:0203:000149:0003:0001:00</t>
  </si>
  <si>
    <t>105G  :871177:00:------:--</t>
  </si>
  <si>
    <t>21:0667:000168</t>
  </si>
  <si>
    <t>21:0203:000150</t>
  </si>
  <si>
    <t>21:0203:000150:0003:0001:00</t>
  </si>
  <si>
    <t>105G  :871178:00:------:--</t>
  </si>
  <si>
    <t>21:0667:000169</t>
  </si>
  <si>
    <t>21:0203:000151</t>
  </si>
  <si>
    <t>21:0203:000151:0003:0001:00</t>
  </si>
  <si>
    <t>105G  :871179:00:------:--</t>
  </si>
  <si>
    <t>21:0667:000170</t>
  </si>
  <si>
    <t>21:0203:000152</t>
  </si>
  <si>
    <t>21:0203:000152:0003:0001:00</t>
  </si>
  <si>
    <t>105G  :871180:00:------:--</t>
  </si>
  <si>
    <t>21:0667:000171</t>
  </si>
  <si>
    <t>21:0203:000153</t>
  </si>
  <si>
    <t>21:0203:000153:0003:0001:00</t>
  </si>
  <si>
    <t>105G  :871182:00:------:--</t>
  </si>
  <si>
    <t>21:0667:000172</t>
  </si>
  <si>
    <t>21:0203:000154</t>
  </si>
  <si>
    <t>21:0203:000154:0003:0001:00</t>
  </si>
  <si>
    <t>105G  :871183:00:------:--</t>
  </si>
  <si>
    <t>21:0667:000173</t>
  </si>
  <si>
    <t>21:0203:000155</t>
  </si>
  <si>
    <t>21:0203:000155:0003:0001:00</t>
  </si>
  <si>
    <t>105G  :871184:00:------:--</t>
  </si>
  <si>
    <t>21:0667:000174</t>
  </si>
  <si>
    <t>21:0203:000156</t>
  </si>
  <si>
    <t>21:0203:000156:0003:0001:00</t>
  </si>
  <si>
    <t>105G  :871185:00:------:--</t>
  </si>
  <si>
    <t>21:0667:000175</t>
  </si>
  <si>
    <t>21:0203:000157</t>
  </si>
  <si>
    <t>21:0203:000157:0003:0001:00</t>
  </si>
  <si>
    <t>105G  :871186:00:------:--</t>
  </si>
  <si>
    <t>21:0667:000176</t>
  </si>
  <si>
    <t>21:0203:000158</t>
  </si>
  <si>
    <t>21:0203:000158:0003:0001:00</t>
  </si>
  <si>
    <t>105G  :871187:9X:------:--</t>
  </si>
  <si>
    <t>21:0667:000177</t>
  </si>
  <si>
    <t>105G  :871188:00:------:--</t>
  </si>
  <si>
    <t>21:0667:000178</t>
  </si>
  <si>
    <t>21:0203:000159</t>
  </si>
  <si>
    <t>21:0203:000159:0003:0001:00</t>
  </si>
  <si>
    <t>105G  :871189:10:------:--</t>
  </si>
  <si>
    <t>21:0667:000179</t>
  </si>
  <si>
    <t>21:0203:000160</t>
  </si>
  <si>
    <t>21:0203:000160:0003:0001:00</t>
  </si>
  <si>
    <t>105G  :871190:20:871189:10</t>
  </si>
  <si>
    <t>21:0667:000180</t>
  </si>
  <si>
    <t>21:0203:000160:0004:0001:00</t>
  </si>
  <si>
    <t>105G  :871191:00:------:--</t>
  </si>
  <si>
    <t>21:0667:000181</t>
  </si>
  <si>
    <t>21:0203:000161</t>
  </si>
  <si>
    <t>21:0203:000161:0003:0001:00</t>
  </si>
  <si>
    <t>105G  :871192:00:------:--</t>
  </si>
  <si>
    <t>21:0667:000182</t>
  </si>
  <si>
    <t>21:0203:000162</t>
  </si>
  <si>
    <t>21:0203:000162:0003:0001:00</t>
  </si>
  <si>
    <t>105G  :871193:00:------:--</t>
  </si>
  <si>
    <t>21:0667:000183</t>
  </si>
  <si>
    <t>21:0203:000163</t>
  </si>
  <si>
    <t>21:0203:000163:0003:0001:00</t>
  </si>
  <si>
    <t>105G  :871194:00:------:--</t>
  </si>
  <si>
    <t>21:0667:000184</t>
  </si>
  <si>
    <t>21:0203:000164</t>
  </si>
  <si>
    <t>21:0203:000164:0003:0001:00</t>
  </si>
  <si>
    <t>105G  :871195:00:------:--</t>
  </si>
  <si>
    <t>21:0667:000185</t>
  </si>
  <si>
    <t>21:0203:000165</t>
  </si>
  <si>
    <t>21:0203:000165:0003:0001:00</t>
  </si>
  <si>
    <t>105G  :871196:00:------:--</t>
  </si>
  <si>
    <t>21:0667:000186</t>
  </si>
  <si>
    <t>21:0203:000166</t>
  </si>
  <si>
    <t>21:0203:000166:0003:0001:00</t>
  </si>
  <si>
    <t>105G  :871197:00:------:--</t>
  </si>
  <si>
    <t>21:0667:000187</t>
  </si>
  <si>
    <t>21:0203:000167</t>
  </si>
  <si>
    <t>21:0203:000167:0003:0001:00</t>
  </si>
  <si>
    <t>105G  :871198:00:------:--</t>
  </si>
  <si>
    <t>21:0667:000188</t>
  </si>
  <si>
    <t>21:0203:000168</t>
  </si>
  <si>
    <t>21:0203:000168:0003:0001:00</t>
  </si>
  <si>
    <t>105G  :871199:00:------:--</t>
  </si>
  <si>
    <t>21:0667:000189</t>
  </si>
  <si>
    <t>21:0203:000169</t>
  </si>
  <si>
    <t>21:0203:000169:0003:0001:00</t>
  </si>
  <si>
    <t>105G  :871200:00:------:--</t>
  </si>
  <si>
    <t>21:0667:000190</t>
  </si>
  <si>
    <t>21:0203:000170</t>
  </si>
  <si>
    <t>21:0203:000170:0003:0001:00</t>
  </si>
  <si>
    <t>105G  :871202:00:------:--</t>
  </si>
  <si>
    <t>21:0667:000191</t>
  </si>
  <si>
    <t>21:0203:000171</t>
  </si>
  <si>
    <t>21:0203:000171:0003:0001:00</t>
  </si>
  <si>
    <t>105G  :871203:9Z:------:--</t>
  </si>
  <si>
    <t>21:0667:000192</t>
  </si>
  <si>
    <t>105G  :871204:00:------:--</t>
  </si>
  <si>
    <t>21:0667:000193</t>
  </si>
  <si>
    <t>21:0203:000172</t>
  </si>
  <si>
    <t>21:0203:000172:0003:0001:00</t>
  </si>
  <si>
    <t>105G  :871205:00:------:--</t>
  </si>
  <si>
    <t>21:0667:000194</t>
  </si>
  <si>
    <t>21:0203:000173</t>
  </si>
  <si>
    <t>21:0203:000173:0003:0001:00</t>
  </si>
  <si>
    <t>105G  :871206:00:------:--</t>
  </si>
  <si>
    <t>21:0667:000195</t>
  </si>
  <si>
    <t>21:0203:000174</t>
  </si>
  <si>
    <t>21:0203:000174:0003:0001:00</t>
  </si>
  <si>
    <t>105G  :871207:00:------:--</t>
  </si>
  <si>
    <t>21:0667:000196</t>
  </si>
  <si>
    <t>21:0203:000175</t>
  </si>
  <si>
    <t>21:0203:000175:0003:0001:00</t>
  </si>
  <si>
    <t>105G  :871208:10:------:--</t>
  </si>
  <si>
    <t>21:0667:000197</t>
  </si>
  <si>
    <t>21:0203:000176</t>
  </si>
  <si>
    <t>21:0203:000176:0003:0001:00</t>
  </si>
  <si>
    <t>105G  :871209:20:871208:10</t>
  </si>
  <si>
    <t>21:0667:000198</t>
  </si>
  <si>
    <t>21:0203:000176:0004:0001:00</t>
  </si>
  <si>
    <t>105G  :871210:00:------:--</t>
  </si>
  <si>
    <t>21:0667:000199</t>
  </si>
  <si>
    <t>21:0203:000177</t>
  </si>
  <si>
    <t>21:0203:000177:0003:0001:00</t>
  </si>
  <si>
    <t>105G  :871211:00:------:--</t>
  </si>
  <si>
    <t>21:0667:000200</t>
  </si>
  <si>
    <t>21:0203:000178</t>
  </si>
  <si>
    <t>21:0203:000178:0003:0001:00</t>
  </si>
  <si>
    <t>105G  :871212:00:------:--</t>
  </si>
  <si>
    <t>21:0667:000201</t>
  </si>
  <si>
    <t>21:0203:000179</t>
  </si>
  <si>
    <t>21:0203:000179:0003:0001:00</t>
  </si>
  <si>
    <t>105G  :871213:00:------:--</t>
  </si>
  <si>
    <t>21:0667:000202</t>
  </si>
  <si>
    <t>21:0203:000180</t>
  </si>
  <si>
    <t>21:0203:000180:0003:0001:00</t>
  </si>
  <si>
    <t>105G  :871214:00:------:--</t>
  </si>
  <si>
    <t>21:0667:000203</t>
  </si>
  <si>
    <t>21:0203:000181</t>
  </si>
  <si>
    <t>21:0203:000181:0003:0001:00</t>
  </si>
  <si>
    <t>105G  :871215:00:------:--</t>
  </si>
  <si>
    <t>21:0667:000204</t>
  </si>
  <si>
    <t>21:0203:000182</t>
  </si>
  <si>
    <t>21:0203:000182:0003:0001:00</t>
  </si>
  <si>
    <t>105G  :871216:00:------:--</t>
  </si>
  <si>
    <t>21:0667:000205</t>
  </si>
  <si>
    <t>21:0203:000183</t>
  </si>
  <si>
    <t>21:0203:000183:0003:0001:00</t>
  </si>
  <si>
    <t>105G  :871217:00:------:--</t>
  </si>
  <si>
    <t>21:0667:000206</t>
  </si>
  <si>
    <t>21:0203:000184</t>
  </si>
  <si>
    <t>21:0203:000184:0003:0001:00</t>
  </si>
  <si>
    <t>105G  :871218:00:------:--</t>
  </si>
  <si>
    <t>21:0667:000207</t>
  </si>
  <si>
    <t>21:0203:000185</t>
  </si>
  <si>
    <t>21:0203:000185:0003:0001:00</t>
  </si>
  <si>
    <t>105G  :871219:00:------:--</t>
  </si>
  <si>
    <t>21:0667:000208</t>
  </si>
  <si>
    <t>21:0203:000186</t>
  </si>
  <si>
    <t>21:0203:000186:0003:0001:00</t>
  </si>
  <si>
    <t>105G  :871220:00:------:--</t>
  </si>
  <si>
    <t>21:0667:000209</t>
  </si>
  <si>
    <t>21:0203:000187</t>
  </si>
  <si>
    <t>21:0203:000187:0003:0001:00</t>
  </si>
  <si>
    <t>105G  :871222:00:------:--</t>
  </si>
  <si>
    <t>21:0667:000210</t>
  </si>
  <si>
    <t>21:0203:000188</t>
  </si>
  <si>
    <t>21:0203:000188:0003:0001:00</t>
  </si>
  <si>
    <t>105G  :871223:00:------:--</t>
  </si>
  <si>
    <t>21:0667:000211</t>
  </si>
  <si>
    <t>21:0203:000189</t>
  </si>
  <si>
    <t>21:0203:000189:0003:0001:00</t>
  </si>
  <si>
    <t>105G  :871224:00:------:--</t>
  </si>
  <si>
    <t>21:0667:000212</t>
  </si>
  <si>
    <t>21:0203:000190</t>
  </si>
  <si>
    <t>21:0203:000190:0003:0001:00</t>
  </si>
  <si>
    <t>105G  :871225:00:------:--</t>
  </si>
  <si>
    <t>21:0667:000213</t>
  </si>
  <si>
    <t>21:0203:000191</t>
  </si>
  <si>
    <t>21:0203:000191:0003:0001:00</t>
  </si>
  <si>
    <t>105G  :871226:00:------:--</t>
  </si>
  <si>
    <t>21:0667:000214</t>
  </si>
  <si>
    <t>21:0203:000192</t>
  </si>
  <si>
    <t>21:0203:000192:0003:0001:00</t>
  </si>
  <si>
    <t>105G  :871227:00:------:--</t>
  </si>
  <si>
    <t>21:0667:000215</t>
  </si>
  <si>
    <t>21:0203:000193</t>
  </si>
  <si>
    <t>21:0203:000193:0003:0001:00</t>
  </si>
  <si>
    <t>105G  :871228:10:------:--</t>
  </si>
  <si>
    <t>21:0667:000216</t>
  </si>
  <si>
    <t>21:0203:000194</t>
  </si>
  <si>
    <t>21:0203:000194:0003:0001:00</t>
  </si>
  <si>
    <t>105G  :871229:20:871228:10</t>
  </si>
  <si>
    <t>21:0667:000217</t>
  </si>
  <si>
    <t>21:0203:000194:0004:0001:00</t>
  </si>
  <si>
    <t>105G  :871230:00:------:--</t>
  </si>
  <si>
    <t>21:0667:000218</t>
  </si>
  <si>
    <t>21:0203:000195</t>
  </si>
  <si>
    <t>21:0203:000195:0003:0001:00</t>
  </si>
  <si>
    <t>105G  :871231:00:------:--</t>
  </si>
  <si>
    <t>21:0667:000219</t>
  </si>
  <si>
    <t>21:0203:000196</t>
  </si>
  <si>
    <t>21:0203:000196:0003:0001:00</t>
  </si>
  <si>
    <t>105G  :871232:00:------:--</t>
  </si>
  <si>
    <t>21:0667:000220</t>
  </si>
  <si>
    <t>21:0203:000197</t>
  </si>
  <si>
    <t>21:0203:000197:0003:0001:00</t>
  </si>
  <si>
    <t>105G  :871233:00:------:--</t>
  </si>
  <si>
    <t>21:0667:000221</t>
  </si>
  <si>
    <t>21:0203:000198</t>
  </si>
  <si>
    <t>21:0203:000198:0003:0001:00</t>
  </si>
  <si>
    <t>105G  :871234:00:------:--</t>
  </si>
  <si>
    <t>21:0667:000222</t>
  </si>
  <si>
    <t>21:0203:000199</t>
  </si>
  <si>
    <t>21:0203:000199:0003:0001:00</t>
  </si>
  <si>
    <t>105G  :871235:00:------:--</t>
  </si>
  <si>
    <t>21:0667:000223</t>
  </si>
  <si>
    <t>21:0203:000200</t>
  </si>
  <si>
    <t>21:0203:000200:0003:0001:00</t>
  </si>
  <si>
    <t>105G  :871236:00:------:--</t>
  </si>
  <si>
    <t>21:0667:000224</t>
  </si>
  <si>
    <t>21:0203:000201</t>
  </si>
  <si>
    <t>21:0203:000201:0003:0001:00</t>
  </si>
  <si>
    <t>105G  :871237:00:------:--</t>
  </si>
  <si>
    <t>21:0667:000225</t>
  </si>
  <si>
    <t>21:0203:000202</t>
  </si>
  <si>
    <t>21:0203:000202:0003:0001:00</t>
  </si>
  <si>
    <t>105G  :871238:00:------:--</t>
  </si>
  <si>
    <t>21:0667:000226</t>
  </si>
  <si>
    <t>21:0203:000203</t>
  </si>
  <si>
    <t>21:0203:000203:0003:0001:00</t>
  </si>
  <si>
    <t>105G  :871239:00:------:--</t>
  </si>
  <si>
    <t>21:0667:000227</t>
  </si>
  <si>
    <t>21:0203:000204</t>
  </si>
  <si>
    <t>21:0203:000204:0003:0001:00</t>
  </si>
  <si>
    <t>105G  :871240:9Y:------:--</t>
  </si>
  <si>
    <t>21:0667:000228</t>
  </si>
  <si>
    <t>105G  :871242:00:------:--</t>
  </si>
  <si>
    <t>21:0667:000229</t>
  </si>
  <si>
    <t>21:0203:000205</t>
  </si>
  <si>
    <t>21:0203:000205:0003:0001:00</t>
  </si>
  <si>
    <t>105G  :871243:00:------:--</t>
  </si>
  <si>
    <t>21:0667:000230</t>
  </si>
  <si>
    <t>21:0203:000206</t>
  </si>
  <si>
    <t>21:0203:000206:0003:0001:00</t>
  </si>
  <si>
    <t>105G  :871244:00:------:--</t>
  </si>
  <si>
    <t>21:0667:000231</t>
  </si>
  <si>
    <t>21:0203:000207</t>
  </si>
  <si>
    <t>21:0203:000207:0003:0001:00</t>
  </si>
  <si>
    <t>105G  :871245:10:------:--</t>
  </si>
  <si>
    <t>21:0667:000232</t>
  </si>
  <si>
    <t>21:0203:000208</t>
  </si>
  <si>
    <t>21:0203:000208:0003:0001:00</t>
  </si>
  <si>
    <t>105G  :871246:20:871245:10</t>
  </si>
  <si>
    <t>21:0667:000233</t>
  </si>
  <si>
    <t>21:0203:000208:0004:0001:00</t>
  </si>
  <si>
    <t>105G  :871247:00:------:--</t>
  </si>
  <si>
    <t>21:0667:000234</t>
  </si>
  <si>
    <t>21:0203:000209</t>
  </si>
  <si>
    <t>21:0203:000209:0003:0001:00</t>
  </si>
  <si>
    <t>105G  :871248:00:------:--</t>
  </si>
  <si>
    <t>21:0667:000235</t>
  </si>
  <si>
    <t>21:0203:000210</t>
  </si>
  <si>
    <t>21:0203:000210:0003:0001:00</t>
  </si>
  <si>
    <t>105G  :871249:9Z:------:--</t>
  </si>
  <si>
    <t>21:0667:000236</t>
  </si>
  <si>
    <t>105G  :871250:00:------:--</t>
  </si>
  <si>
    <t>21:0667:000237</t>
  </si>
  <si>
    <t>21:0203:000211</t>
  </si>
  <si>
    <t>21:0203:000211:0003:0001:00</t>
  </si>
  <si>
    <t>105G  :871251:00:------:--</t>
  </si>
  <si>
    <t>21:0667:000238</t>
  </si>
  <si>
    <t>21:0203:000212</t>
  </si>
  <si>
    <t>21:0203:000212:0003:0001:00</t>
  </si>
  <si>
    <t>105G  :871252:00:------:--</t>
  </si>
  <si>
    <t>21:0667:000239</t>
  </si>
  <si>
    <t>21:0203:000213</t>
  </si>
  <si>
    <t>21:0203:000213:0003:0001:00</t>
  </si>
  <si>
    <t>105G  :871253:00:------:--</t>
  </si>
  <si>
    <t>21:0667:000240</t>
  </si>
  <si>
    <t>21:0203:000214</t>
  </si>
  <si>
    <t>21:0203:000214:0003:0001:00</t>
  </si>
  <si>
    <t>105G  :871254:00:------:--</t>
  </si>
  <si>
    <t>21:0667:000241</t>
  </si>
  <si>
    <t>21:0203:000215</t>
  </si>
  <si>
    <t>21:0203:000215:0003:0001:00</t>
  </si>
  <si>
    <t>105G  :871255:00:------:--</t>
  </si>
  <si>
    <t>21:0667:000242</t>
  </si>
  <si>
    <t>21:0203:000216</t>
  </si>
  <si>
    <t>21:0203:000216:0003:0001:00</t>
  </si>
  <si>
    <t>105G  :871256:00:------:--</t>
  </si>
  <si>
    <t>21:0667:000243</t>
  </si>
  <si>
    <t>21:0203:000217</t>
  </si>
  <si>
    <t>21:0203:000217:0003:0001:00</t>
  </si>
  <si>
    <t>105G  :871257:00:------:--</t>
  </si>
  <si>
    <t>21:0667:000244</t>
  </si>
  <si>
    <t>21:0203:000218</t>
  </si>
  <si>
    <t>21:0203:000218:0003:0001:00</t>
  </si>
  <si>
    <t>105G  :871258:00:------:--</t>
  </si>
  <si>
    <t>21:0667:000245</t>
  </si>
  <si>
    <t>21:0203:000219</t>
  </si>
  <si>
    <t>21:0203:000219:0003:0001:00</t>
  </si>
  <si>
    <t>105G  :871259:00:------:--</t>
  </si>
  <si>
    <t>21:0667:000246</t>
  </si>
  <si>
    <t>21:0203:000220</t>
  </si>
  <si>
    <t>21:0203:000220:0003:0001:00</t>
  </si>
  <si>
    <t>105G  :871260:00:------:--</t>
  </si>
  <si>
    <t>21:0667:000247</t>
  </si>
  <si>
    <t>21:0203:000221</t>
  </si>
  <si>
    <t>21:0203:000221:0003:0001:00</t>
  </si>
  <si>
    <t>105G  :871262:00:------:--</t>
  </si>
  <si>
    <t>21:0667:000248</t>
  </si>
  <si>
    <t>21:0203:000222</t>
  </si>
  <si>
    <t>21:0203:000222:0003:0001:00</t>
  </si>
  <si>
    <t>105G  :871263:9Y:------:--</t>
  </si>
  <si>
    <t>21:0667:000249</t>
  </si>
  <si>
    <t>105G  :871264:00:------:--</t>
  </si>
  <si>
    <t>21:0667:000250</t>
  </si>
  <si>
    <t>21:0203:000223</t>
  </si>
  <si>
    <t>21:0203:000223:0003:0001:00</t>
  </si>
  <si>
    <t>105G  :871265:00:------:--</t>
  </si>
  <si>
    <t>21:0667:000251</t>
  </si>
  <si>
    <t>21:0203:000224</t>
  </si>
  <si>
    <t>21:0203:000224:0003:0001:00</t>
  </si>
  <si>
    <t>105G  :871266:00:------:--</t>
  </si>
  <si>
    <t>21:0667:000252</t>
  </si>
  <si>
    <t>21:0203:000225</t>
  </si>
  <si>
    <t>21:0203:000225:0003:0001:00</t>
  </si>
  <si>
    <t>105G  :871267:00:------:--</t>
  </si>
  <si>
    <t>21:0667:000253</t>
  </si>
  <si>
    <t>21:0203:000226</t>
  </si>
  <si>
    <t>21:0203:000226:0003:0001:00</t>
  </si>
  <si>
    <t>105G  :871268:00:------:--</t>
  </si>
  <si>
    <t>21:0667:000254</t>
  </si>
  <si>
    <t>21:0203:000227</t>
  </si>
  <si>
    <t>21:0203:000227:0003:0001:00</t>
  </si>
  <si>
    <t>105G  :871269:00:------:--</t>
  </si>
  <si>
    <t>21:0667:000255</t>
  </si>
  <si>
    <t>21:0203:000228</t>
  </si>
  <si>
    <t>21:0203:000228:0003:0001:00</t>
  </si>
  <si>
    <t>105G  :871270:00:------:--</t>
  </si>
  <si>
    <t>21:0667:000256</t>
  </si>
  <si>
    <t>21:0203:000229</t>
  </si>
  <si>
    <t>21:0203:000229:0003:0001:00</t>
  </si>
  <si>
    <t>105G  :871271:10:------:--</t>
  </si>
  <si>
    <t>21:0667:000257</t>
  </si>
  <si>
    <t>21:0203:000230</t>
  </si>
  <si>
    <t>21:0203:000230:0003:0001:00</t>
  </si>
  <si>
    <t>105G  :871272:20:871271:10</t>
  </si>
  <si>
    <t>21:0667:000258</t>
  </si>
  <si>
    <t>21:0203:000230:0004:0001:00</t>
  </si>
  <si>
    <t>105G  :871273:00:------:--</t>
  </si>
  <si>
    <t>21:0667:000259</t>
  </si>
  <si>
    <t>21:0203:000231</t>
  </si>
  <si>
    <t>21:0203:000231:0003:0001:00</t>
  </si>
  <si>
    <t>105G  :871274:00:------:--</t>
  </si>
  <si>
    <t>21:0667:000260</t>
  </si>
  <si>
    <t>21:0203:000232</t>
  </si>
  <si>
    <t>21:0203:000232:0003:0001:00</t>
  </si>
  <si>
    <t>105G  :871275:00:------:--</t>
  </si>
  <si>
    <t>21:0667:000261</t>
  </si>
  <si>
    <t>21:0203:000233</t>
  </si>
  <si>
    <t>21:0203:000233:0003:0001:00</t>
  </si>
  <si>
    <t>105G  :871276:00:------:--</t>
  </si>
  <si>
    <t>21:0667:000262</t>
  </si>
  <si>
    <t>21:0203:000234</t>
  </si>
  <si>
    <t>21:0203:000234:0003:0001:00</t>
  </si>
  <si>
    <t>105G  :871277:00:------:--</t>
  </si>
  <si>
    <t>21:0667:000263</t>
  </si>
  <si>
    <t>21:0203:000235</t>
  </si>
  <si>
    <t>21:0203:000235:0003:0001:00</t>
  </si>
  <si>
    <t>105G  :871278:00:------:--</t>
  </si>
  <si>
    <t>21:0667:000264</t>
  </si>
  <si>
    <t>21:0203:000236</t>
  </si>
  <si>
    <t>21:0203:000236:0003:0001:00</t>
  </si>
  <si>
    <t>105G  :871279:00:------:--</t>
  </si>
  <si>
    <t>21:0667:000265</t>
  </si>
  <si>
    <t>21:0203:000237</t>
  </si>
  <si>
    <t>21:0203:000237:0003:0001:00</t>
  </si>
  <si>
    <t>105G  :871280:00:------:--</t>
  </si>
  <si>
    <t>21:0667:000266</t>
  </si>
  <si>
    <t>21:0203:000238</t>
  </si>
  <si>
    <t>21:0203:000238:0003:0001:00</t>
  </si>
  <si>
    <t>105G  :871282:00:------:--</t>
  </si>
  <si>
    <t>21:0667:000267</t>
  </si>
  <si>
    <t>21:0203:000239</t>
  </si>
  <si>
    <t>21:0203:000239:0003:0001:00</t>
  </si>
  <si>
    <t>105G  :871283:00:------:--</t>
  </si>
  <si>
    <t>21:0667:000268</t>
  </si>
  <si>
    <t>21:0203:000240</t>
  </si>
  <si>
    <t>21:0203:000240:0003:0001:00</t>
  </si>
  <si>
    <t>105G  :871284:00:------:--</t>
  </si>
  <si>
    <t>21:0667:000269</t>
  </si>
  <si>
    <t>21:0203:000241</t>
  </si>
  <si>
    <t>21:0203:000241:0003:0001:00</t>
  </si>
  <si>
    <t>105G  :871285:00:------:--</t>
  </si>
  <si>
    <t>21:0667:000270</t>
  </si>
  <si>
    <t>21:0203:000242</t>
  </si>
  <si>
    <t>21:0203:000242:0003:0001:00</t>
  </si>
  <si>
    <t>105G  :871286:00:------:--</t>
  </si>
  <si>
    <t>21:0667:000271</t>
  </si>
  <si>
    <t>21:0203:000243</t>
  </si>
  <si>
    <t>21:0203:000243:0003:0001:00</t>
  </si>
  <si>
    <t>105G  :871287:00:------:--</t>
  </si>
  <si>
    <t>21:0667:000272</t>
  </si>
  <si>
    <t>21:0203:000244</t>
  </si>
  <si>
    <t>21:0203:000244:0003:0001:00</t>
  </si>
  <si>
    <t>105G  :871288:00:------:--</t>
  </si>
  <si>
    <t>21:0667:000273</t>
  </si>
  <si>
    <t>21:0203:000245</t>
  </si>
  <si>
    <t>21:0203:000245:0003:0001:00</t>
  </si>
  <si>
    <t>105G  :871289:00:------:--</t>
  </si>
  <si>
    <t>21:0667:000274</t>
  </si>
  <si>
    <t>21:0203:000246</t>
  </si>
  <si>
    <t>21:0203:000246:0003:0001:00</t>
  </si>
  <si>
    <t>105G  :871290:00:------:--</t>
  </si>
  <si>
    <t>21:0667:000275</t>
  </si>
  <si>
    <t>21:0203:000247</t>
  </si>
  <si>
    <t>21:0203:000247:0003:0001:00</t>
  </si>
  <si>
    <t>105G  :871291:00:------:--</t>
  </si>
  <si>
    <t>21:0667:000276</t>
  </si>
  <si>
    <t>21:0203:000248</t>
  </si>
  <si>
    <t>21:0203:000248:0003:0001:00</t>
  </si>
  <si>
    <t>105G  :871292:00:------:--</t>
  </si>
  <si>
    <t>21:0667:000277</t>
  </si>
  <si>
    <t>21:0203:000249</t>
  </si>
  <si>
    <t>21:0203:000249:0003:0001:00</t>
  </si>
  <si>
    <t>105G  :871293:9X:------:--</t>
  </si>
  <si>
    <t>21:0667:000278</t>
  </si>
  <si>
    <t>105G  :871294:00:------:--</t>
  </si>
  <si>
    <t>21:0667:000279</t>
  </si>
  <si>
    <t>21:0203:000250</t>
  </si>
  <si>
    <t>21:0203:000250:0003:0001:00</t>
  </si>
  <si>
    <t>105G  :871295:00:------:--</t>
  </si>
  <si>
    <t>21:0667:000280</t>
  </si>
  <si>
    <t>21:0203:000251</t>
  </si>
  <si>
    <t>21:0203:000251:0003:0001:00</t>
  </si>
  <si>
    <t>105G  :871296:00:------:--</t>
  </si>
  <si>
    <t>21:0667:000281</t>
  </si>
  <si>
    <t>21:0203:000252</t>
  </si>
  <si>
    <t>21:0203:000252:0003:0001:00</t>
  </si>
  <si>
    <t>105G  :871297:00:------:--</t>
  </si>
  <si>
    <t>21:0667:000282</t>
  </si>
  <si>
    <t>21:0203:000253</t>
  </si>
  <si>
    <t>21:0203:000253:0003:0001:00</t>
  </si>
  <si>
    <t>105G  :871298:00:------:--</t>
  </si>
  <si>
    <t>21:0667:000283</t>
  </si>
  <si>
    <t>21:0203:000254</t>
  </si>
  <si>
    <t>21:0203:000254:0003:0001:00</t>
  </si>
  <si>
    <t>105G  :871299:10:------:--</t>
  </si>
  <si>
    <t>21:0667:000284</t>
  </si>
  <si>
    <t>21:0203:000255</t>
  </si>
  <si>
    <t>21:0203:000255:0003:0001:00</t>
  </si>
  <si>
    <t>105G  :871300:20:871299:10</t>
  </si>
  <si>
    <t>21:0667:000285</t>
  </si>
  <si>
    <t>21:0203:000255:0004:0001:00</t>
  </si>
  <si>
    <t>105G  :871302:00:------:--</t>
  </si>
  <si>
    <t>21:0667:000286</t>
  </si>
  <si>
    <t>21:0203:000256</t>
  </si>
  <si>
    <t>21:0203:000256:0003:0001:00</t>
  </si>
  <si>
    <t>105G  :871303:00:------:--</t>
  </si>
  <si>
    <t>21:0667:000287</t>
  </si>
  <si>
    <t>21:0203:000257</t>
  </si>
  <si>
    <t>21:0203:000257:0003:0001:00</t>
  </si>
  <si>
    <t>105G  :871304:00:------:--</t>
  </si>
  <si>
    <t>21:0667:000288</t>
  </si>
  <si>
    <t>21:0203:000258</t>
  </si>
  <si>
    <t>21:0203:000258:0003:0001:00</t>
  </si>
  <si>
    <t>105G  :871305:00:------:--</t>
  </si>
  <si>
    <t>21:0667:000289</t>
  </si>
  <si>
    <t>21:0203:000259</t>
  </si>
  <si>
    <t>21:0203:000259:0003:0001:00</t>
  </si>
  <si>
    <t>105G  :871306:00:------:--</t>
  </si>
  <si>
    <t>21:0667:000290</t>
  </si>
  <si>
    <t>21:0203:000260</t>
  </si>
  <si>
    <t>21:0203:000260:0003:0001:00</t>
  </si>
  <si>
    <t>105G  :871307:9Z:------:--</t>
  </si>
  <si>
    <t>21:0667:000291</t>
  </si>
  <si>
    <t>105G  :871308:00:------:--</t>
  </si>
  <si>
    <t>21:0667:000292</t>
  </si>
  <si>
    <t>21:0203:000261</t>
  </si>
  <si>
    <t>21:0203:000261:0003:0001:00</t>
  </si>
  <si>
    <t>105G  :871309:00:------:--</t>
  </si>
  <si>
    <t>21:0667:000293</t>
  </si>
  <si>
    <t>21:0203:000262</t>
  </si>
  <si>
    <t>21:0203:000262:0003:0001:00</t>
  </si>
  <si>
    <t>105G  :871310:00:------:--</t>
  </si>
  <si>
    <t>21:0667:000294</t>
  </si>
  <si>
    <t>21:0203:000263</t>
  </si>
  <si>
    <t>21:0203:000263:0003:0001:00</t>
  </si>
  <si>
    <t>105G  :871311:00:------:--</t>
  </si>
  <si>
    <t>21:0667:000295</t>
  </si>
  <si>
    <t>21:0203:000264</t>
  </si>
  <si>
    <t>21:0203:000264:0003:0001:00</t>
  </si>
  <si>
    <t>105G  :871312:00:------:--</t>
  </si>
  <si>
    <t>21:0667:000296</t>
  </si>
  <si>
    <t>21:0203:000265</t>
  </si>
  <si>
    <t>21:0203:000265:0003:0001:00</t>
  </si>
  <si>
    <t>105G  :871313:00:------:--</t>
  </si>
  <si>
    <t>21:0667:000297</t>
  </si>
  <si>
    <t>21:0203:000266</t>
  </si>
  <si>
    <t>21:0203:000266:0003:0001:00</t>
  </si>
  <si>
    <t>105G  :871314:00:------:--</t>
  </si>
  <si>
    <t>21:0667:000298</t>
  </si>
  <si>
    <t>21:0203:000267</t>
  </si>
  <si>
    <t>21:0203:000267:0003:0001:00</t>
  </si>
  <si>
    <t>105G  :871315:10:------:--</t>
  </si>
  <si>
    <t>21:0667:000299</t>
  </si>
  <si>
    <t>21:0203:000268</t>
  </si>
  <si>
    <t>21:0203:000268:0003:0001:00</t>
  </si>
  <si>
    <t>105G  :871316:20:871315:10</t>
  </si>
  <si>
    <t>21:0667:000300</t>
  </si>
  <si>
    <t>21:0203:000268:0004:0001:00</t>
  </si>
  <si>
    <t>105G  :871317:00:------:--</t>
  </si>
  <si>
    <t>21:0667:000301</t>
  </si>
  <si>
    <t>21:0203:000269</t>
  </si>
  <si>
    <t>21:0203:000269:0003:0001:00</t>
  </si>
  <si>
    <t>105G  :871318:00:------:--</t>
  </si>
  <si>
    <t>21:0667:000302</t>
  </si>
  <si>
    <t>21:0203:000270</t>
  </si>
  <si>
    <t>21:0203:000270:0003:0001:00</t>
  </si>
  <si>
    <t>105G  :871319:00:------:--</t>
  </si>
  <si>
    <t>21:0667:000303</t>
  </si>
  <si>
    <t>21:0203:000271</t>
  </si>
  <si>
    <t>21:0203:000271:0003:0001:00</t>
  </si>
  <si>
    <t>105G  :871320:00:------:--</t>
  </si>
  <si>
    <t>21:0667:000304</t>
  </si>
  <si>
    <t>21:0203:000272</t>
  </si>
  <si>
    <t>21:0203:000272:0003:0001:00</t>
  </si>
  <si>
    <t>105G  :871322:00:------:--</t>
  </si>
  <si>
    <t>21:0667:000305</t>
  </si>
  <si>
    <t>21:0203:000273</t>
  </si>
  <si>
    <t>21:0203:000273:0003:0001:00</t>
  </si>
  <si>
    <t>105G  :871323:00:------:--</t>
  </si>
  <si>
    <t>21:0667:000306</t>
  </si>
  <si>
    <t>21:0203:000274</t>
  </si>
  <si>
    <t>21:0203:000274:0003:0001:00</t>
  </si>
  <si>
    <t>105G  :871324:00:------:--</t>
  </si>
  <si>
    <t>21:0667:000307</t>
  </si>
  <si>
    <t>21:0203:000275</t>
  </si>
  <si>
    <t>21:0203:000275:0003:0001:00</t>
  </si>
  <si>
    <t>105G  :871325:00:------:--</t>
  </si>
  <si>
    <t>21:0667:000308</t>
  </si>
  <si>
    <t>21:0203:000276</t>
  </si>
  <si>
    <t>21:0203:000276:0003:0001:00</t>
  </si>
  <si>
    <t>105G  :871326:00:------:--</t>
  </si>
  <si>
    <t>21:0667:000309</t>
  </si>
  <si>
    <t>21:0203:000277</t>
  </si>
  <si>
    <t>21:0203:000277:0003:0001:00</t>
  </si>
  <si>
    <t>105G  :871327:00:------:--</t>
  </si>
  <si>
    <t>21:0667:000310</t>
  </si>
  <si>
    <t>21:0203:000278</t>
  </si>
  <si>
    <t>21:0203:000278:0003:0001:00</t>
  </si>
  <si>
    <t>105G  :871328:00:------:--</t>
  </si>
  <si>
    <t>21:0667:000311</t>
  </si>
  <si>
    <t>21:0203:000279</t>
  </si>
  <si>
    <t>21:0203:000279:0003:0001:00</t>
  </si>
  <si>
    <t>105G  :871329:00:------:--</t>
  </si>
  <si>
    <t>21:0667:000312</t>
  </si>
  <si>
    <t>21:0203:000280</t>
  </si>
  <si>
    <t>21:0203:000280:0003:0001:00</t>
  </si>
  <si>
    <t>105G  :871330:00:------:--</t>
  </si>
  <si>
    <t>21:0667:000313</t>
  </si>
  <si>
    <t>21:0203:000281</t>
  </si>
  <si>
    <t>21:0203:000281:0003:0001:00</t>
  </si>
  <si>
    <t>105G  :871331:00:------:--</t>
  </si>
  <si>
    <t>21:0667:000314</t>
  </si>
  <si>
    <t>21:0203:000282</t>
  </si>
  <si>
    <t>21:0203:000282:0003:0001:00</t>
  </si>
  <si>
    <t>105G  :871332:00:------:--</t>
  </si>
  <si>
    <t>21:0667:000315</t>
  </si>
  <si>
    <t>21:0203:000283</t>
  </si>
  <si>
    <t>21:0203:000283:0003:0001:00</t>
  </si>
  <si>
    <t>105G  :871333:10:------:--</t>
  </si>
  <si>
    <t>21:0667:000316</t>
  </si>
  <si>
    <t>21:0203:000284</t>
  </si>
  <si>
    <t>21:0203:000284:0003:0001:00</t>
  </si>
  <si>
    <t>105G  :871334:9X:------:--</t>
  </si>
  <si>
    <t>21:0667:000317</t>
  </si>
  <si>
    <t>105G  :871335:20:871333:10</t>
  </si>
  <si>
    <t>21:0667:000318</t>
  </si>
  <si>
    <t>21:0203:000284:0004:0001:00</t>
  </si>
  <si>
    <t>105G  :871336:00:------:--</t>
  </si>
  <si>
    <t>21:0667:000319</t>
  </si>
  <si>
    <t>21:0203:000285</t>
  </si>
  <si>
    <t>21:0203:000285:0003:0001:00</t>
  </si>
  <si>
    <t>105G  :871337:00:------:--</t>
  </si>
  <si>
    <t>21:0667:000320</t>
  </si>
  <si>
    <t>21:0203:000286</t>
  </si>
  <si>
    <t>21:0203:000286:0003:0001:00</t>
  </si>
  <si>
    <t>105G  :871338:00:------:--</t>
  </si>
  <si>
    <t>21:0667:000321</t>
  </si>
  <si>
    <t>21:0203:000287</t>
  </si>
  <si>
    <t>21:0203:000287:0003:0001:00</t>
  </si>
  <si>
    <t>105G  :871339:00:------:--</t>
  </si>
  <si>
    <t>21:0667:000322</t>
  </si>
  <si>
    <t>21:0203:000288</t>
  </si>
  <si>
    <t>21:0203:000288:0003:0001:00</t>
  </si>
  <si>
    <t>105G  :871340:00:------:--</t>
  </si>
  <si>
    <t>21:0667:000323</t>
  </si>
  <si>
    <t>21:0203:000289</t>
  </si>
  <si>
    <t>21:0203:000289:0003:0001:00</t>
  </si>
  <si>
    <t>105G  :871342:00:------:--</t>
  </si>
  <si>
    <t>21:0667:000324</t>
  </si>
  <si>
    <t>21:0203:000290</t>
  </si>
  <si>
    <t>21:0203:000290:0003:0001:00</t>
  </si>
  <si>
    <t>105G  :871343:00:------:--</t>
  </si>
  <si>
    <t>21:0667:000325</t>
  </si>
  <si>
    <t>21:0203:000291</t>
  </si>
  <si>
    <t>21:0203:000291:0003:0001:00</t>
  </si>
  <si>
    <t>105G  :871344:00:------:--</t>
  </si>
  <si>
    <t>21:0667:000326</t>
  </si>
  <si>
    <t>21:0203:000292</t>
  </si>
  <si>
    <t>21:0203:000292:0003:0001:00</t>
  </si>
  <si>
    <t>105G  :871345:00:------:--</t>
  </si>
  <si>
    <t>21:0667:000327</t>
  </si>
  <si>
    <t>21:0203:000293</t>
  </si>
  <si>
    <t>21:0203:000293:0003:0001:00</t>
  </si>
  <si>
    <t>105G  :871346:00:------:--</t>
  </si>
  <si>
    <t>21:0667:000328</t>
  </si>
  <si>
    <t>21:0203:000294</t>
  </si>
  <si>
    <t>21:0203:000294:0003:0001:00</t>
  </si>
  <si>
    <t>105G  :871347:00:------:--</t>
  </si>
  <si>
    <t>21:0667:000329</t>
  </si>
  <si>
    <t>21:0203:000295</t>
  </si>
  <si>
    <t>21:0203:000295:0003:0001:00</t>
  </si>
  <si>
    <t>105G  :871348:00:------:--</t>
  </si>
  <si>
    <t>21:0667:000330</t>
  </si>
  <si>
    <t>21:0203:000296</t>
  </si>
  <si>
    <t>21:0203:000296:0003:0001:00</t>
  </si>
  <si>
    <t>105G  :871349:10:------:--</t>
  </si>
  <si>
    <t>21:0667:000331</t>
  </si>
  <si>
    <t>21:0203:000297</t>
  </si>
  <si>
    <t>21:0203:000297:0003:0001:00</t>
  </si>
  <si>
    <t>105G  :871350:20:871349:10</t>
  </si>
  <si>
    <t>21:0667:000332</t>
  </si>
  <si>
    <t>21:0203:000297:0004:0001:00</t>
  </si>
  <si>
    <t>105G  :871351:00:------:--</t>
  </si>
  <si>
    <t>21:0667:000333</t>
  </si>
  <si>
    <t>21:0203:000298</t>
  </si>
  <si>
    <t>21:0203:000298:0003:0001:00</t>
  </si>
  <si>
    <t>105G  :871352:00:------:--</t>
  </si>
  <si>
    <t>21:0667:000334</t>
  </si>
  <si>
    <t>21:0203:000299</t>
  </si>
  <si>
    <t>21:0203:000299:0003:0001:00</t>
  </si>
  <si>
    <t>105G  :871353:9Y:------:--</t>
  </si>
  <si>
    <t>21:0667:000335</t>
  </si>
  <si>
    <t>105G  :871354:00:------:--</t>
  </si>
  <si>
    <t>21:0667:000336</t>
  </si>
  <si>
    <t>21:0203:000300</t>
  </si>
  <si>
    <t>21:0203:000300:0003:0001:00</t>
  </si>
  <si>
    <t>105G  :871355:00:------:--</t>
  </si>
  <si>
    <t>21:0667:000337</t>
  </si>
  <si>
    <t>21:0203:000301</t>
  </si>
  <si>
    <t>21:0203:000301:0003:0001:00</t>
  </si>
  <si>
    <t>105G  :871356:00:------:--</t>
  </si>
  <si>
    <t>21:0667:000338</t>
  </si>
  <si>
    <t>21:0203:000302</t>
  </si>
  <si>
    <t>21:0203:000302:0003:0001:00</t>
  </si>
  <si>
    <t>105G  :871357:00:------:--</t>
  </si>
  <si>
    <t>21:0667:000339</t>
  </si>
  <si>
    <t>21:0203:000303</t>
  </si>
  <si>
    <t>21:0203:000303:0003:0001:00</t>
  </si>
  <si>
    <t>105G  :871358:00:------:--</t>
  </si>
  <si>
    <t>21:0667:000340</t>
  </si>
  <si>
    <t>21:0203:000304</t>
  </si>
  <si>
    <t>21:0203:000304:0003:0001:00</t>
  </si>
  <si>
    <t>105G  :871359:00:------:--</t>
  </si>
  <si>
    <t>21:0667:000341</t>
  </si>
  <si>
    <t>21:0203:000305</t>
  </si>
  <si>
    <t>21:0203:000305:0003:0001:00</t>
  </si>
  <si>
    <t>105G  :871360:00:------:--</t>
  </si>
  <si>
    <t>21:0667:000342</t>
  </si>
  <si>
    <t>21:0203:000306</t>
  </si>
  <si>
    <t>21:0203:000306:0003:0001:00</t>
  </si>
  <si>
    <t>105G  :871362:00:------:--</t>
  </si>
  <si>
    <t>21:0667:000343</t>
  </si>
  <si>
    <t>21:0203:000307</t>
  </si>
  <si>
    <t>21:0203:000307:0003:0001:00</t>
  </si>
  <si>
    <t>105G  :871363:00:------:--</t>
  </si>
  <si>
    <t>21:0667:000344</t>
  </si>
  <si>
    <t>21:0203:000308</t>
  </si>
  <si>
    <t>21:0203:000308:0003:0001:00</t>
  </si>
  <si>
    <t>105G  :871364:00:------:--</t>
  </si>
  <si>
    <t>21:0667:000345</t>
  </si>
  <si>
    <t>21:0203:000309</t>
  </si>
  <si>
    <t>21:0203:000309:0003:0001:00</t>
  </si>
  <si>
    <t>105G  :871365:00:------:--</t>
  </si>
  <si>
    <t>21:0667:000346</t>
  </si>
  <si>
    <t>21:0203:000310</t>
  </si>
  <si>
    <t>21:0203:000310:0003:0001:00</t>
  </si>
  <si>
    <t>105G  :871366:00:------:--</t>
  </si>
  <si>
    <t>21:0667:000347</t>
  </si>
  <si>
    <t>21:0203:000311</t>
  </si>
  <si>
    <t>21:0203:000311:0003:0001:00</t>
  </si>
  <si>
    <t>105G  :871367:10:------:--</t>
  </si>
  <si>
    <t>21:0667:000348</t>
  </si>
  <si>
    <t>21:0203:000312</t>
  </si>
  <si>
    <t>21:0203:000312:0003:0001:00</t>
  </si>
  <si>
    <t>105G  :871368:20:871367:10</t>
  </si>
  <si>
    <t>21:0667:000349</t>
  </si>
  <si>
    <t>21:0203:000312:0004:0001:00</t>
  </si>
  <si>
    <t>105G  :871369:00:------:--</t>
  </si>
  <si>
    <t>21:0667:000350</t>
  </si>
  <si>
    <t>21:0203:000313</t>
  </si>
  <si>
    <t>21:0203:000313:0003:0001:00</t>
  </si>
  <si>
    <t>105G  :871370:00:------:--</t>
  </si>
  <si>
    <t>21:0667:000351</t>
  </si>
  <si>
    <t>21:0203:000314</t>
  </si>
  <si>
    <t>21:0203:000314:0003:0001:00</t>
  </si>
  <si>
    <t>105G  :871371:00:------:--</t>
  </si>
  <si>
    <t>21:0667:000352</t>
  </si>
  <si>
    <t>21:0203:000315</t>
  </si>
  <si>
    <t>21:0203:000315:0003:0001:00</t>
  </si>
  <si>
    <t>105G  :871372:00:------:--</t>
  </si>
  <si>
    <t>21:0667:000353</t>
  </si>
  <si>
    <t>21:0203:000316</t>
  </si>
  <si>
    <t>21:0203:000316:0003:0001:00</t>
  </si>
  <si>
    <t>105G  :871373:00:------:--</t>
  </si>
  <si>
    <t>21:0667:000354</t>
  </si>
  <si>
    <t>21:0203:000317</t>
  </si>
  <si>
    <t>21:0203:000317:0003:0001:00</t>
  </si>
  <si>
    <t>105G  :871374:00:------:--</t>
  </si>
  <si>
    <t>21:0667:000355</t>
  </si>
  <si>
    <t>21:0203:000318</t>
  </si>
  <si>
    <t>21:0203:000318:0003:0001:00</t>
  </si>
  <si>
    <t>105G  :871375:00:------:--</t>
  </si>
  <si>
    <t>21:0667:000356</t>
  </si>
  <si>
    <t>21:0203:000319</t>
  </si>
  <si>
    <t>21:0203:000319:0003:0001:00</t>
  </si>
  <si>
    <t>105G  :871376:00:------:--</t>
  </si>
  <si>
    <t>21:0667:000357</t>
  </si>
  <si>
    <t>21:0203:000320</t>
  </si>
  <si>
    <t>21:0203:000320:0003:0001:00</t>
  </si>
  <si>
    <t>105G  :871377:00:------:--</t>
  </si>
  <si>
    <t>21:0667:000358</t>
  </si>
  <si>
    <t>21:0203:000321</t>
  </si>
  <si>
    <t>21:0203:000321:0003:0001:00</t>
  </si>
  <si>
    <t>105G  :871378:00:------:--</t>
  </si>
  <si>
    <t>21:0667:000359</t>
  </si>
  <si>
    <t>21:0203:000322</t>
  </si>
  <si>
    <t>21:0203:000322:0003:0001:00</t>
  </si>
  <si>
    <t>105G  :871379:00:------:--</t>
  </si>
  <si>
    <t>21:0667:000360</t>
  </si>
  <si>
    <t>21:0203:000323</t>
  </si>
  <si>
    <t>21:0203:000323:0003:0001:00</t>
  </si>
  <si>
    <t>105G  :871380:9Z:------:--</t>
  </si>
  <si>
    <t>21:0667:000361</t>
  </si>
  <si>
    <t>105G  :871382:00:------:--</t>
  </si>
  <si>
    <t>21:0667:000362</t>
  </si>
  <si>
    <t>21:0203:000324</t>
  </si>
  <si>
    <t>21:0203:000324:0003:0001:00</t>
  </si>
  <si>
    <t>105G  :871383:00:------:--</t>
  </si>
  <si>
    <t>21:0667:000363</t>
  </si>
  <si>
    <t>21:0203:000325</t>
  </si>
  <si>
    <t>21:0203:000325:0003:0001:00</t>
  </si>
  <si>
    <t>105G  :871384:00:------:--</t>
  </si>
  <si>
    <t>21:0667:000364</t>
  </si>
  <si>
    <t>21:0203:000326</t>
  </si>
  <si>
    <t>21:0203:000326:0003:0001:00</t>
  </si>
  <si>
    <t>105G  :871385:00:------:--</t>
  </si>
  <si>
    <t>21:0667:000365</t>
  </si>
  <si>
    <t>21:0203:000327</t>
  </si>
  <si>
    <t>21:0203:000327:0003:0001:00</t>
  </si>
  <si>
    <t>105G  :871386:00:------:--</t>
  </si>
  <si>
    <t>21:0667:000366</t>
  </si>
  <si>
    <t>21:0203:000328</t>
  </si>
  <si>
    <t>21:0203:000328:0003:0001:00</t>
  </si>
  <si>
    <t>105G  :871387:00:------:--</t>
  </si>
  <si>
    <t>21:0667:000367</t>
  </si>
  <si>
    <t>21:0203:000329</t>
  </si>
  <si>
    <t>21:0203:000329:0003:0001:00</t>
  </si>
  <si>
    <t>105G  :871388:00:------:--</t>
  </si>
  <si>
    <t>21:0667:000368</t>
  </si>
  <si>
    <t>21:0203:000330</t>
  </si>
  <si>
    <t>21:0203:000330:0003:0001:00</t>
  </si>
  <si>
    <t>105G  :871389:9Y:------:--</t>
  </si>
  <si>
    <t>21:0667:000369</t>
  </si>
  <si>
    <t>105G  :871390:10:------:--</t>
  </si>
  <si>
    <t>21:0667:000370</t>
  </si>
  <si>
    <t>21:0203:000331</t>
  </si>
  <si>
    <t>21:0203:000331:0003:0001:00</t>
  </si>
  <si>
    <t>105G  :871391:20:871390:10</t>
  </si>
  <si>
    <t>21:0667:000371</t>
  </si>
  <si>
    <t>21:0203:000331:0004:0001:00</t>
  </si>
  <si>
    <t>105G  :871392:00:------:--</t>
  </si>
  <si>
    <t>21:0667:000372</t>
  </si>
  <si>
    <t>21:0203:000332</t>
  </si>
  <si>
    <t>21:0203:000332:0003:0001:00</t>
  </si>
  <si>
    <t>105G  :871393:00:------:--</t>
  </si>
  <si>
    <t>21:0667:000373</t>
  </si>
  <si>
    <t>21:0203:000333</t>
  </si>
  <si>
    <t>21:0203:000333:0003:0001:00</t>
  </si>
  <si>
    <t>105G  :871394:00:------:--</t>
  </si>
  <si>
    <t>21:0667:000374</t>
  </si>
  <si>
    <t>21:0203:000334</t>
  </si>
  <si>
    <t>21:0203:000334:0003:0001:00</t>
  </si>
  <si>
    <t>105G  :871395:00:------:--</t>
  </si>
  <si>
    <t>21:0667:000375</t>
  </si>
  <si>
    <t>21:0203:000335</t>
  </si>
  <si>
    <t>21:0203:000335:0003:0001:00</t>
  </si>
  <si>
    <t>105G  :871396:00:------:--</t>
  </si>
  <si>
    <t>21:0667:000376</t>
  </si>
  <si>
    <t>21:0203:000336</t>
  </si>
  <si>
    <t>21:0203:000336:0003:0001:00</t>
  </si>
  <si>
    <t>105G  :871397:00:------:--</t>
  </si>
  <si>
    <t>21:0667:000377</t>
  </si>
  <si>
    <t>21:0203:000337</t>
  </si>
  <si>
    <t>21:0203:000337:0003:0001:00</t>
  </si>
  <si>
    <t>105G  :871398:00:------:--</t>
  </si>
  <si>
    <t>21:0667:000378</t>
  </si>
  <si>
    <t>21:0203:000338</t>
  </si>
  <si>
    <t>21:0203:000338:0003:0001:00</t>
  </si>
  <si>
    <t>105G  :871399:00:------:--</t>
  </si>
  <si>
    <t>21:0667:000379</t>
  </si>
  <si>
    <t>21:0203:000339</t>
  </si>
  <si>
    <t>21:0203:000339:0003:0001:00</t>
  </si>
  <si>
    <t>105G  :871400:00:------:--</t>
  </si>
  <si>
    <t>21:0667:000380</t>
  </si>
  <si>
    <t>21:0203:000340</t>
  </si>
  <si>
    <t>21:0203:000340:0003:0001:00</t>
  </si>
  <si>
    <t>105G  :871402:00:------:--</t>
  </si>
  <si>
    <t>21:0667:000381</t>
  </si>
  <si>
    <t>21:0203:000341</t>
  </si>
  <si>
    <t>21:0203:000341:0003:0001:00</t>
  </si>
  <si>
    <t>105G  :871403:00:------:--</t>
  </si>
  <si>
    <t>21:0667:000382</t>
  </si>
  <si>
    <t>21:0203:000342</t>
  </si>
  <si>
    <t>21:0203:000342:0003:0001:00</t>
  </si>
  <si>
    <t>105G  :871404:9X:------:--</t>
  </si>
  <si>
    <t>21:0667:000383</t>
  </si>
  <si>
    <t>105G  :871405:00:------:--</t>
  </si>
  <si>
    <t>21:0667:000384</t>
  </si>
  <si>
    <t>21:0203:000343</t>
  </si>
  <si>
    <t>21:0203:000343:0003:0001:00</t>
  </si>
  <si>
    <t>105G  :871406:10:------:--</t>
  </si>
  <si>
    <t>21:0667:000385</t>
  </si>
  <si>
    <t>21:0203:000344</t>
  </si>
  <si>
    <t>21:0203:000344:0003:0001:00</t>
  </si>
  <si>
    <t>105G  :871407:20:871406:10</t>
  </si>
  <si>
    <t>21:0667:000386</t>
  </si>
  <si>
    <t>21:0203:000344:0004:0001:00</t>
  </si>
  <si>
    <t>105G  :871408:00:------:--</t>
  </si>
  <si>
    <t>21:0667:000387</t>
  </si>
  <si>
    <t>21:0203:000345</t>
  </si>
  <si>
    <t>21:0203:000345:0003:0001:00</t>
  </si>
  <si>
    <t>105G  :871409:00:------:--</t>
  </si>
  <si>
    <t>21:0667:000388</t>
  </si>
  <si>
    <t>21:0203:000346</t>
  </si>
  <si>
    <t>21:0203:000346:0003:0001:00</t>
  </si>
  <si>
    <t>105G  :871410:00:------:--</t>
  </si>
  <si>
    <t>21:0667:000389</t>
  </si>
  <si>
    <t>21:0203:000347</t>
  </si>
  <si>
    <t>21:0203:000347:0003:0001:00</t>
  </si>
  <si>
    <t>105G  :871411:00:------:--</t>
  </si>
  <si>
    <t>21:0667:000390</t>
  </si>
  <si>
    <t>21:0203:000348</t>
  </si>
  <si>
    <t>21:0203:000348:0003:0001:00</t>
  </si>
  <si>
    <t>105G  :871412:00:------:--</t>
  </si>
  <si>
    <t>21:0667:000391</t>
  </si>
  <si>
    <t>21:0203:000349</t>
  </si>
  <si>
    <t>21:0203:000349:0003:0001:00</t>
  </si>
  <si>
    <t>105G  :871413:00:------:--</t>
  </si>
  <si>
    <t>21:0667:000392</t>
  </si>
  <si>
    <t>21:0203:000350</t>
  </si>
  <si>
    <t>21:0203:000350:0003:0001:00</t>
  </si>
  <si>
    <t>105G  :871414:00:------:--</t>
  </si>
  <si>
    <t>21:0667:000393</t>
  </si>
  <si>
    <t>21:0203:000351</t>
  </si>
  <si>
    <t>21:0203:000351:0003:0001:00</t>
  </si>
  <si>
    <t>105G  :871415:00:------:--</t>
  </si>
  <si>
    <t>21:0667:000394</t>
  </si>
  <si>
    <t>21:0203:000352</t>
  </si>
  <si>
    <t>21:0203:000352:0003:0001:00</t>
  </si>
  <si>
    <t>105G  :871416:00:------:--</t>
  </si>
  <si>
    <t>21:0667:000395</t>
  </si>
  <si>
    <t>21:0203:000353</t>
  </si>
  <si>
    <t>21:0203:000353:0003:0001:00</t>
  </si>
  <si>
    <t>105G  :871417:00:------:--</t>
  </si>
  <si>
    <t>21:0667:000396</t>
  </si>
  <si>
    <t>21:0203:000354</t>
  </si>
  <si>
    <t>21:0203:000354:0003:0001:00</t>
  </si>
  <si>
    <t>105G  :871418:00:------:--</t>
  </si>
  <si>
    <t>21:0667:000397</t>
  </si>
  <si>
    <t>21:0203:000355</t>
  </si>
  <si>
    <t>21:0203:000355:0003:0001:00</t>
  </si>
  <si>
    <t>105G  :871419:00:------:--</t>
  </si>
  <si>
    <t>21:0667:000398</t>
  </si>
  <si>
    <t>21:0203:000356</t>
  </si>
  <si>
    <t>21:0203:000356:0003:0001:00</t>
  </si>
  <si>
    <t>105G  :871420:00:------:--</t>
  </si>
  <si>
    <t>21:0667:000399</t>
  </si>
  <si>
    <t>21:0203:000357</t>
  </si>
  <si>
    <t>21:0203:000357:0003:0001:00</t>
  </si>
  <si>
    <t>105G  :871422:00:------:--</t>
  </si>
  <si>
    <t>21:0667:000400</t>
  </si>
  <si>
    <t>21:0203:000358</t>
  </si>
  <si>
    <t>21:0203:000358:0003:0001:00</t>
  </si>
  <si>
    <t>105G  :871423:00:------:--</t>
  </si>
  <si>
    <t>21:0667:000401</t>
  </si>
  <si>
    <t>21:0203:000359</t>
  </si>
  <si>
    <t>21:0203:000359:0003:0001:00</t>
  </si>
  <si>
    <t>105G  :871424:00:------:--</t>
  </si>
  <si>
    <t>21:0667:000402</t>
  </si>
  <si>
    <t>21:0203:000360</t>
  </si>
  <si>
    <t>21:0203:000360:0003:0001:00</t>
  </si>
  <si>
    <t>105G  :871425:00:------:--</t>
  </si>
  <si>
    <t>21:0667:000403</t>
  </si>
  <si>
    <t>21:0203:000361</t>
  </si>
  <si>
    <t>21:0203:000361:0003:0001:00</t>
  </si>
  <si>
    <t>105G  :871426:10:------:--</t>
  </si>
  <si>
    <t>21:0667:000404</t>
  </si>
  <si>
    <t>21:0203:000362</t>
  </si>
  <si>
    <t>21:0203:000362:0003:0001:00</t>
  </si>
  <si>
    <t>105G  :871427:20:871426:10</t>
  </si>
  <si>
    <t>21:0667:000405</t>
  </si>
  <si>
    <t>21:0203:000362:0004:0001:00</t>
  </si>
  <si>
    <t>105G  :871428:00:------:--</t>
  </si>
  <si>
    <t>21:0667:000406</t>
  </si>
  <si>
    <t>21:0203:000363</t>
  </si>
  <si>
    <t>21:0203:000363:0003:0001:00</t>
  </si>
  <si>
    <t>105G  :871429:9X:------:--</t>
  </si>
  <si>
    <t>21:0667:000407</t>
  </si>
  <si>
    <t>105G  :871430:00:------:--</t>
  </si>
  <si>
    <t>21:0667:000408</t>
  </si>
  <si>
    <t>21:0203:000364</t>
  </si>
  <si>
    <t>21:0203:000364:0003:0001:00</t>
  </si>
  <si>
    <t>105G  :871431:00:------:--</t>
  </si>
  <si>
    <t>21:0667:000409</t>
  </si>
  <si>
    <t>21:0203:000365</t>
  </si>
  <si>
    <t>21:0203:000365:0003:0001:00</t>
  </si>
  <si>
    <t>105G  :871432:00:------:--</t>
  </si>
  <si>
    <t>21:0667:000410</t>
  </si>
  <si>
    <t>21:0203:000366</t>
  </si>
  <si>
    <t>21:0203:000366:0003:0001:00</t>
  </si>
  <si>
    <t>105G  :871433:00:------:--</t>
  </si>
  <si>
    <t>21:0667:000411</t>
  </si>
  <si>
    <t>21:0203:000367</t>
  </si>
  <si>
    <t>21:0203:000367:0003:0001:00</t>
  </si>
  <si>
    <t>105G  :871434:00:------:--</t>
  </si>
  <si>
    <t>21:0667:000412</t>
  </si>
  <si>
    <t>21:0203:000368</t>
  </si>
  <si>
    <t>21:0203:000368:0003:0001:00</t>
  </si>
  <si>
    <t>105G  :871435:00:------:--</t>
  </si>
  <si>
    <t>21:0667:000413</t>
  </si>
  <si>
    <t>21:0203:000369</t>
  </si>
  <si>
    <t>21:0203:000369:0003:0001:00</t>
  </si>
  <si>
    <t>105G  :871436:00:------:--</t>
  </si>
  <si>
    <t>21:0667:000414</t>
  </si>
  <si>
    <t>21:0203:000370</t>
  </si>
  <si>
    <t>21:0203:000370:0003:0001:00</t>
  </si>
  <si>
    <t>105G  :871437:00:------:--</t>
  </si>
  <si>
    <t>21:0667:000415</t>
  </si>
  <si>
    <t>21:0203:000371</t>
  </si>
  <si>
    <t>21:0203:000371:0003:0001:00</t>
  </si>
  <si>
    <t>105G  :871438:00:------:--</t>
  </si>
  <si>
    <t>21:0667:000416</t>
  </si>
  <si>
    <t>21:0203:000372</t>
  </si>
  <si>
    <t>21:0203:000372:0003:0001:00</t>
  </si>
  <si>
    <t>105G  :871439:00:------:--</t>
  </si>
  <si>
    <t>21:0667:000417</t>
  </si>
  <si>
    <t>21:0203:000373</t>
  </si>
  <si>
    <t>21:0203:000373:0003:0001:00</t>
  </si>
  <si>
    <t>105G  :871440:00:------:--</t>
  </si>
  <si>
    <t>21:0667:000418</t>
  </si>
  <si>
    <t>21:0203:000374</t>
  </si>
  <si>
    <t>21:0203:000374:0003:0001:00</t>
  </si>
  <si>
    <t>105G  :871442:00:------:--</t>
  </si>
  <si>
    <t>21:0667:000419</t>
  </si>
  <si>
    <t>21:0203:000375</t>
  </si>
  <si>
    <t>21:0203:000375:0003:0001:00</t>
  </si>
  <si>
    <t>105G  :871443:00:------:--</t>
  </si>
  <si>
    <t>21:0667:000420</t>
  </si>
  <si>
    <t>21:0203:000376</t>
  </si>
  <si>
    <t>21:0203:000376:0003:0001:00</t>
  </si>
  <si>
    <t>105G  :871444:00:------:--</t>
  </si>
  <si>
    <t>21:0667:000421</t>
  </si>
  <si>
    <t>21:0203:000377</t>
  </si>
  <si>
    <t>21:0203:000377:0003:0001:00</t>
  </si>
  <si>
    <t>105G  :871445:00:------:--</t>
  </si>
  <si>
    <t>21:0667:000422</t>
  </si>
  <si>
    <t>21:0203:000378</t>
  </si>
  <si>
    <t>21:0203:000378:0003:0001:00</t>
  </si>
  <si>
    <t>105G  :871446:10:------:--</t>
  </si>
  <si>
    <t>21:0667:000423</t>
  </si>
  <si>
    <t>21:0203:000379</t>
  </si>
  <si>
    <t>21:0203:000379:0003:0001:00</t>
  </si>
  <si>
    <t>105G  :871447:20:871446:10</t>
  </si>
  <si>
    <t>21:0667:000424</t>
  </si>
  <si>
    <t>21:0203:000379:0004:0001:00</t>
  </si>
  <si>
    <t>105G  :871448:00:------:--</t>
  </si>
  <si>
    <t>21:0667:000425</t>
  </si>
  <si>
    <t>21:0203:000380</t>
  </si>
  <si>
    <t>21:0203:000380:0003:0001:00</t>
  </si>
  <si>
    <t>105G  :871449:00:------:--</t>
  </si>
  <si>
    <t>21:0667:000426</t>
  </si>
  <si>
    <t>21:0203:000381</t>
  </si>
  <si>
    <t>21:0203:000381:0003:0001:00</t>
  </si>
  <si>
    <t>105G  :871450:00:------:--</t>
  </si>
  <si>
    <t>21:0667:000427</t>
  </si>
  <si>
    <t>21:0203:000382</t>
  </si>
  <si>
    <t>21:0203:000382:0003:0001:00</t>
  </si>
  <si>
    <t>105G  :871451:00:------:--</t>
  </si>
  <si>
    <t>21:0667:000428</t>
  </si>
  <si>
    <t>21:0203:000383</t>
  </si>
  <si>
    <t>21:0203:000383:0003:0001:00</t>
  </si>
  <si>
    <t>105G  :871452:00:------:--</t>
  </si>
  <si>
    <t>21:0667:000429</t>
  </si>
  <si>
    <t>21:0203:000384</t>
  </si>
  <si>
    <t>21:0203:000384:0003:0001:00</t>
  </si>
  <si>
    <t>105G  :871453:00:------:--</t>
  </si>
  <si>
    <t>21:0667:000430</t>
  </si>
  <si>
    <t>21:0203:000385</t>
  </si>
  <si>
    <t>21:0203:000385:0003:0001:00</t>
  </si>
  <si>
    <t>105G  :871454:00:------:--</t>
  </si>
  <si>
    <t>21:0667:000431</t>
  </si>
  <si>
    <t>21:0203:000386</t>
  </si>
  <si>
    <t>21:0203:000386:0003:0001:00</t>
  </si>
  <si>
    <t>105G  :871455:00:------:--</t>
  </si>
  <si>
    <t>21:0667:000432</t>
  </si>
  <si>
    <t>21:0203:000387</t>
  </si>
  <si>
    <t>21:0203:000387:0003:0001:00</t>
  </si>
  <si>
    <t>105G  :871456:00:------:--</t>
  </si>
  <si>
    <t>21:0667:000433</t>
  </si>
  <si>
    <t>21:0203:000388</t>
  </si>
  <si>
    <t>21:0203:000388:0003:0001:00</t>
  </si>
  <si>
    <t>105G  :871457:00:------:--</t>
  </si>
  <si>
    <t>21:0667:000434</t>
  </si>
  <si>
    <t>21:0203:000389</t>
  </si>
  <si>
    <t>21:0203:000389:0003:0001:00</t>
  </si>
  <si>
    <t>105G  :871458:00:------:--</t>
  </si>
  <si>
    <t>21:0667:000435</t>
  </si>
  <si>
    <t>21:0203:000390</t>
  </si>
  <si>
    <t>21:0203:000390:0003:0001:00</t>
  </si>
  <si>
    <t>105G  :871459:00:------:--</t>
  </si>
  <si>
    <t>21:0667:000436</t>
  </si>
  <si>
    <t>21:0203:000391</t>
  </si>
  <si>
    <t>21:0203:000391:0003:0001:00</t>
  </si>
  <si>
    <t>105G  :871460:9Z:------:--</t>
  </si>
  <si>
    <t>21:0667:000437</t>
  </si>
  <si>
    <t>105G  :871462:00:------:--</t>
  </si>
  <si>
    <t>21:0667:000438</t>
  </si>
  <si>
    <t>21:0203:000392</t>
  </si>
  <si>
    <t>21:0203:000392:0003:0001:00</t>
  </si>
  <si>
    <t>105G  :871463:00:------:--</t>
  </si>
  <si>
    <t>21:0667:000439</t>
  </si>
  <si>
    <t>21:0203:000393</t>
  </si>
  <si>
    <t>21:0203:000393:0003:0001:00</t>
  </si>
  <si>
    <t>105G  :871464:00:------:--</t>
  </si>
  <si>
    <t>21:0667:000440</t>
  </si>
  <si>
    <t>21:0203:000394</t>
  </si>
  <si>
    <t>21:0203:000394:0003:0001:00</t>
  </si>
  <si>
    <t>105G  :871465:00:------:--</t>
  </si>
  <si>
    <t>21:0667:000441</t>
  </si>
  <si>
    <t>21:0203:000395</t>
  </si>
  <si>
    <t>21:0203:000395:0003:0001:00</t>
  </si>
  <si>
    <t>105G  :871466:00:------:--</t>
  </si>
  <si>
    <t>21:0667:000442</t>
  </si>
  <si>
    <t>21:0203:000396</t>
  </si>
  <si>
    <t>21:0203:000396:0003:0001:00</t>
  </si>
  <si>
    <t>105G  :871467:00:------:--</t>
  </si>
  <si>
    <t>21:0667:000443</t>
  </si>
  <si>
    <t>21:0203:000397</t>
  </si>
  <si>
    <t>21:0203:000397:0003:0001:00</t>
  </si>
  <si>
    <t>105G  :871468:00:------:--</t>
  </si>
  <si>
    <t>21:0667:000444</t>
  </si>
  <si>
    <t>21:0203:000398</t>
  </si>
  <si>
    <t>21:0203:000398:0003:0001:00</t>
  </si>
  <si>
    <t>105G  :871469:00:------:--</t>
  </si>
  <si>
    <t>21:0667:000445</t>
  </si>
  <si>
    <t>21:0203:000399</t>
  </si>
  <si>
    <t>21:0203:000399:0003:0001:00</t>
  </si>
  <si>
    <t>105G  :871470:9X:------:--</t>
  </si>
  <si>
    <t>21:0667:000446</t>
  </si>
  <si>
    <t>105G  :871471:10:------:--</t>
  </si>
  <si>
    <t>21:0667:000447</t>
  </si>
  <si>
    <t>21:0203:000400</t>
  </si>
  <si>
    <t>21:0203:000400:0003:0001:00</t>
  </si>
  <si>
    <t>105G  :871472:20:871471:10</t>
  </si>
  <si>
    <t>21:0667:000448</t>
  </si>
  <si>
    <t>21:0203:000400:0004:0001:00</t>
  </si>
  <si>
    <t>105G  :871473:00:------:--</t>
  </si>
  <si>
    <t>21:0667:000449</t>
  </si>
  <si>
    <t>21:0203:000401</t>
  </si>
  <si>
    <t>21:0203:000401:0003:0001:00</t>
  </si>
  <si>
    <t>105G  :871474:00:------:--</t>
  </si>
  <si>
    <t>21:0667:000450</t>
  </si>
  <si>
    <t>21:0203:000402</t>
  </si>
  <si>
    <t>21:0203:000402:0003:0001:00</t>
  </si>
  <si>
    <t>105G  :871475:00:------:--</t>
  </si>
  <si>
    <t>21:0667:000451</t>
  </si>
  <si>
    <t>21:0203:000403</t>
  </si>
  <si>
    <t>21:0203:000403:0003:0001:00</t>
  </si>
  <si>
    <t>105G  :871476:00:------:--</t>
  </si>
  <si>
    <t>21:0667:000452</t>
  </si>
  <si>
    <t>21:0203:000404</t>
  </si>
  <si>
    <t>21:0203:000404:0003:0001:00</t>
  </si>
  <si>
    <t>105G  :871477:00:------:--</t>
  </si>
  <si>
    <t>21:0667:000453</t>
  </si>
  <si>
    <t>21:0203:000405</t>
  </si>
  <si>
    <t>21:0203:000405:0003:0001:00</t>
  </si>
  <si>
    <t>105G  :871478:00:------:--</t>
  </si>
  <si>
    <t>21:0667:000454</t>
  </si>
  <si>
    <t>21:0203:000406</t>
  </si>
  <si>
    <t>21:0203:000406:0003:0001:00</t>
  </si>
  <si>
    <t>105G  :871479:00:------:--</t>
  </si>
  <si>
    <t>21:0667:000455</t>
  </si>
  <si>
    <t>21:0203:000407</t>
  </si>
  <si>
    <t>21:0203:000407:0003:0001:00</t>
  </si>
  <si>
    <t>105G  :871480:00:------:--</t>
  </si>
  <si>
    <t>21:0667:000456</t>
  </si>
  <si>
    <t>21:0203:000408</t>
  </si>
  <si>
    <t>21:0203:000408:0003:0001:00</t>
  </si>
  <si>
    <t>105G  :871482:00:------:--</t>
  </si>
  <si>
    <t>21:0667:000457</t>
  </si>
  <si>
    <t>21:0203:000409</t>
  </si>
  <si>
    <t>21:0203:000409:0003:0001:00</t>
  </si>
  <si>
    <t>105G  :871483:00:------:--</t>
  </si>
  <si>
    <t>21:0667:000458</t>
  </si>
  <si>
    <t>21:0203:000410</t>
  </si>
  <si>
    <t>21:0203:000410:0003:0001:00</t>
  </si>
  <si>
    <t>105G  :871484:00:------:--</t>
  </si>
  <si>
    <t>21:0667:000459</t>
  </si>
  <si>
    <t>21:0203:000411</t>
  </si>
  <si>
    <t>21:0203:000411:0003:0001:00</t>
  </si>
  <si>
    <t>105G  :871485:00:------:--</t>
  </si>
  <si>
    <t>21:0667:000460</t>
  </si>
  <si>
    <t>21:0203:000412</t>
  </si>
  <si>
    <t>21:0203:000412:0003:0001:00</t>
  </si>
  <si>
    <t>105G  :871486:00:------:--</t>
  </si>
  <si>
    <t>21:0667:000461</t>
  </si>
  <si>
    <t>21:0203:000413</t>
  </si>
  <si>
    <t>21:0203:000413:0003:0001:00</t>
  </si>
  <si>
    <t>105G  :871487:00:------:--</t>
  </si>
  <si>
    <t>21:0667:000462</t>
  </si>
  <si>
    <t>21:0203:000414</t>
  </si>
  <si>
    <t>21:0203:000414:0003:0001:00</t>
  </si>
  <si>
    <t>105G  :871488:10:------:--</t>
  </si>
  <si>
    <t>21:0667:000463</t>
  </si>
  <si>
    <t>21:0203:000415</t>
  </si>
  <si>
    <t>21:0203:000415:0003:0001:00</t>
  </si>
  <si>
    <t>105G  :871489:20:871488:10</t>
  </si>
  <si>
    <t>21:0667:000464</t>
  </si>
  <si>
    <t>21:0203:000415:0004:0001:00</t>
  </si>
  <si>
    <t>105G  :871490:00:------:--</t>
  </si>
  <si>
    <t>21:0667:000465</t>
  </si>
  <si>
    <t>21:0203:000416</t>
  </si>
  <si>
    <t>21:0203:000416:0003:0001:00</t>
  </si>
  <si>
    <t>105G  :871491:00:------:--</t>
  </si>
  <si>
    <t>21:0667:000466</t>
  </si>
  <si>
    <t>21:0203:000417</t>
  </si>
  <si>
    <t>21:0203:000417:0003:0001:00</t>
  </si>
  <si>
    <t>105G  :871492:00:------:--</t>
  </si>
  <si>
    <t>21:0667:000467</t>
  </si>
  <si>
    <t>21:0203:000418</t>
  </si>
  <si>
    <t>21:0203:000418:0003:0001:00</t>
  </si>
  <si>
    <t>105G  :871493:00:------:--</t>
  </si>
  <si>
    <t>21:0667:000468</t>
  </si>
  <si>
    <t>21:0203:000419</t>
  </si>
  <si>
    <t>21:0203:000419:0003:0001:00</t>
  </si>
  <si>
    <t>105G  :871494:00:------:--</t>
  </si>
  <si>
    <t>21:0667:000469</t>
  </si>
  <si>
    <t>21:0203:000420</t>
  </si>
  <si>
    <t>21:0203:000420:0003:0001:00</t>
  </si>
  <si>
    <t>105G  :871495:00:------:--</t>
  </si>
  <si>
    <t>21:0667:000470</t>
  </si>
  <si>
    <t>21:0203:000421</t>
  </si>
  <si>
    <t>21:0203:000421:0003:0001:00</t>
  </si>
  <si>
    <t>105G  :871496:00:------:--</t>
  </si>
  <si>
    <t>21:0667:000471</t>
  </si>
  <si>
    <t>21:0203:000422</t>
  </si>
  <si>
    <t>21:0203:000422:0003:0001:00</t>
  </si>
  <si>
    <t>105G  :871497:00:------:--</t>
  </si>
  <si>
    <t>21:0667:000472</t>
  </si>
  <si>
    <t>21:0203:000423</t>
  </si>
  <si>
    <t>21:0203:000423:0003:0001:00</t>
  </si>
  <si>
    <t>105G  :871498:00:------:--</t>
  </si>
  <si>
    <t>21:0667:000473</t>
  </si>
  <si>
    <t>21:0203:000424</t>
  </si>
  <si>
    <t>21:0203:000424:0003:0001:00</t>
  </si>
  <si>
    <t>105G  :871499:00:------:--</t>
  </si>
  <si>
    <t>21:0667:000474</t>
  </si>
  <si>
    <t>21:0203:000425</t>
  </si>
  <si>
    <t>21:0203:000425:0003:0001:00</t>
  </si>
  <si>
    <t>105G  :871500:9X:------:--</t>
  </si>
  <si>
    <t>21:0667:000475</t>
  </si>
  <si>
    <t>105G  :871502:00:------:--</t>
  </si>
  <si>
    <t>21:0667:000476</t>
  </si>
  <si>
    <t>21:0203:000426</t>
  </si>
  <si>
    <t>21:0203:000426:0003:0001:00</t>
  </si>
  <si>
    <t>105G  :871503:00:------:--</t>
  </si>
  <si>
    <t>21:0667:000477</t>
  </si>
  <si>
    <t>21:0203:000427</t>
  </si>
  <si>
    <t>21:0203:000427:0003:0001:00</t>
  </si>
  <si>
    <t>105G  :871504:00:------:--</t>
  </si>
  <si>
    <t>21:0667:000478</t>
  </si>
  <si>
    <t>21:0203:000428</t>
  </si>
  <si>
    <t>21:0203:000428:0003:0001:00</t>
  </si>
  <si>
    <t>105G  :871505:00:------:--</t>
  </si>
  <si>
    <t>21:0667:000479</t>
  </si>
  <si>
    <t>21:0203:000429</t>
  </si>
  <si>
    <t>21:0203:000429:0003:0001:00</t>
  </si>
  <si>
    <t>105G  :871506:00:------:--</t>
  </si>
  <si>
    <t>21:0667:000480</t>
  </si>
  <si>
    <t>21:0203:000430</t>
  </si>
  <si>
    <t>21:0203:000430:0003:0001:00</t>
  </si>
  <si>
    <t>105G  :871507:00:------:--</t>
  </si>
  <si>
    <t>21:0667:000481</t>
  </si>
  <si>
    <t>21:0203:000431</t>
  </si>
  <si>
    <t>21:0203:000431:0003:0001:00</t>
  </si>
  <si>
    <t>105G  :871508:00:------:--</t>
  </si>
  <si>
    <t>21:0667:000482</t>
  </si>
  <si>
    <t>21:0203:000432</t>
  </si>
  <si>
    <t>21:0203:000432:0003:0001:00</t>
  </si>
  <si>
    <t>105G  :871509:00:------:--</t>
  </si>
  <si>
    <t>21:0667:000483</t>
  </si>
  <si>
    <t>21:0203:000433</t>
  </si>
  <si>
    <t>21:0203:000433:0003:0001:00</t>
  </si>
  <si>
    <t>105G  :871510:00:------:--</t>
  </si>
  <si>
    <t>21:0667:000484</t>
  </si>
  <si>
    <t>21:0203:000434</t>
  </si>
  <si>
    <t>21:0203:000434:0003:0001:00</t>
  </si>
  <si>
    <t>105G  :871511:10:------:--</t>
  </si>
  <si>
    <t>21:0667:000485</t>
  </si>
  <si>
    <t>21:0203:000435</t>
  </si>
  <si>
    <t>21:0203:000435:0003:0001:00</t>
  </si>
  <si>
    <t>105G  :871512:9X:------:--</t>
  </si>
  <si>
    <t>21:0667:000486</t>
  </si>
  <si>
    <t>105G  :871513:20:871511:10</t>
  </si>
  <si>
    <t>21:0667:000487</t>
  </si>
  <si>
    <t>21:0203:000435:0004:0001:00</t>
  </si>
  <si>
    <t>105G  :871514:00:------:--</t>
  </si>
  <si>
    <t>21:0667:000488</t>
  </si>
  <si>
    <t>21:0203:000436</t>
  </si>
  <si>
    <t>21:0203:000436:0003:0001:00</t>
  </si>
  <si>
    <t>105G  :871515:00:------:--</t>
  </si>
  <si>
    <t>21:0667:000489</t>
  </si>
  <si>
    <t>21:0203:000437</t>
  </si>
  <si>
    <t>21:0203:000437:0003:0001:00</t>
  </si>
  <si>
    <t>105G  :871516:00:------:--</t>
  </si>
  <si>
    <t>21:0667:000490</t>
  </si>
  <si>
    <t>21:0203:000438</t>
  </si>
  <si>
    <t>21:0203:000438:0003:0001:00</t>
  </si>
  <si>
    <t>105G  :871517:00:------:--</t>
  </si>
  <si>
    <t>21:0667:000491</t>
  </si>
  <si>
    <t>21:0203:000439</t>
  </si>
  <si>
    <t>21:0203:000439:0003:0001:00</t>
  </si>
  <si>
    <t>105G  :871518:00:------:--</t>
  </si>
  <si>
    <t>21:0667:000492</t>
  </si>
  <si>
    <t>21:0203:000440</t>
  </si>
  <si>
    <t>21:0203:000440:0003:0001:00</t>
  </si>
  <si>
    <t>105G  :871519:00:------:--</t>
  </si>
  <si>
    <t>21:0667:000493</t>
  </si>
  <si>
    <t>21:0203:000441</t>
  </si>
  <si>
    <t>21:0203:000441:0003:0001:00</t>
  </si>
  <si>
    <t>105G  :871520:00:------:--</t>
  </si>
  <si>
    <t>21:0667:000494</t>
  </si>
  <si>
    <t>21:0203:000442</t>
  </si>
  <si>
    <t>21:0203:000442:0003:0001:00</t>
  </si>
  <si>
    <t>105G  :871522:00:------:--</t>
  </si>
  <si>
    <t>21:0667:000495</t>
  </si>
  <si>
    <t>21:0203:000443</t>
  </si>
  <si>
    <t>21:0203:000443:0003:0001:00</t>
  </si>
  <si>
    <t>105G  :871523:00:------:--</t>
  </si>
  <si>
    <t>21:0667:000496</t>
  </si>
  <si>
    <t>21:0203:000444</t>
  </si>
  <si>
    <t>21:0203:000444:0003:0001:00</t>
  </si>
  <si>
    <t>105G  :871524:00:------:--</t>
  </si>
  <si>
    <t>21:0667:000497</t>
  </si>
  <si>
    <t>21:0203:000445</t>
  </si>
  <si>
    <t>21:0203:000445:0003:0001:00</t>
  </si>
  <si>
    <t>105G  :871525:00:------:--</t>
  </si>
  <si>
    <t>21:0667:000498</t>
  </si>
  <si>
    <t>21:0203:000446</t>
  </si>
  <si>
    <t>21:0203:000446:0003:0001:00</t>
  </si>
  <si>
    <t>105G  :871526:00:------:--</t>
  </si>
  <si>
    <t>21:0667:000499</t>
  </si>
  <si>
    <t>21:0203:000447</t>
  </si>
  <si>
    <t>21:0203:000447:0003:0001:00</t>
  </si>
  <si>
    <t>105G  :871527:00:------:--</t>
  </si>
  <si>
    <t>21:0667:000500</t>
  </si>
  <si>
    <t>21:0203:000448</t>
  </si>
  <si>
    <t>21:0203:000448:0003:0001:00</t>
  </si>
  <si>
    <t>105G  :871528:00:------:--</t>
  </si>
  <si>
    <t>21:0667:000501</t>
  </si>
  <si>
    <t>21:0203:000449</t>
  </si>
  <si>
    <t>21:0203:000449:0003:0001:00</t>
  </si>
  <si>
    <t>105G  :871529:9Y:------:--</t>
  </si>
  <si>
    <t>21:0667:000502</t>
  </si>
  <si>
    <t>105G  :871530:10:------:--</t>
  </si>
  <si>
    <t>21:0667:000503</t>
  </si>
  <si>
    <t>21:0203:000450</t>
  </si>
  <si>
    <t>21:0203:000450:0003:0001:00</t>
  </si>
  <si>
    <t>105G  :871531:20:871530:10</t>
  </si>
  <si>
    <t>21:0667:000504</t>
  </si>
  <si>
    <t>21:0203:000450:0004:0001:00</t>
  </si>
  <si>
    <t>105G  :871532:00:------:--</t>
  </si>
  <si>
    <t>21:0667:000505</t>
  </si>
  <si>
    <t>21:0203:000451</t>
  </si>
  <si>
    <t>21:0203:000451:0003:0001:00</t>
  </si>
  <si>
    <t>105G  :871533:00:------:--</t>
  </si>
  <si>
    <t>21:0667:000506</t>
  </si>
  <si>
    <t>21:0203:000452</t>
  </si>
  <si>
    <t>21:0203:000452:0003:0001:00</t>
  </si>
  <si>
    <t>105G  :871534:00:------:--</t>
  </si>
  <si>
    <t>21:0667:000507</t>
  </si>
  <si>
    <t>21:0203:000453</t>
  </si>
  <si>
    <t>21:0203:000453:0003:0001:00</t>
  </si>
  <si>
    <t>105G  :871535:00:------:--</t>
  </si>
  <si>
    <t>21:0667:000508</t>
  </si>
  <si>
    <t>21:0203:000454</t>
  </si>
  <si>
    <t>21:0203:000454:0003:0001:00</t>
  </si>
  <si>
    <t>105G  :871536:00:------:--</t>
  </si>
  <si>
    <t>21:0667:000509</t>
  </si>
  <si>
    <t>21:0203:000455</t>
  </si>
  <si>
    <t>21:0203:000455:0003:0001:00</t>
  </si>
  <si>
    <t>105G  :871537:00:------:--</t>
  </si>
  <si>
    <t>21:0667:000510</t>
  </si>
  <si>
    <t>21:0203:000456</t>
  </si>
  <si>
    <t>21:0203:000456:0003:0001:00</t>
  </si>
  <si>
    <t>105G  :871538:00:------:--</t>
  </si>
  <si>
    <t>21:0667:000511</t>
  </si>
  <si>
    <t>21:0203:000457</t>
  </si>
  <si>
    <t>21:0203:000457:0003:0001:00</t>
  </si>
  <si>
    <t>105G  :873002:00:------:--</t>
  </si>
  <si>
    <t>21:0667:000512</t>
  </si>
  <si>
    <t>21:0203:000458</t>
  </si>
  <si>
    <t>21:0203:000458:0003:0001:00</t>
  </si>
  <si>
    <t>105G  :873003:00:------:--</t>
  </si>
  <si>
    <t>21:0667:000513</t>
  </si>
  <si>
    <t>21:0203:000459</t>
  </si>
  <si>
    <t>21:0203:000459:0003:0001:00</t>
  </si>
  <si>
    <t>105G  :873004:9Y:------:--</t>
  </si>
  <si>
    <t>21:0667:000514</t>
  </si>
  <si>
    <t>105G  :873005:00:------:--</t>
  </si>
  <si>
    <t>21:0667:000515</t>
  </si>
  <si>
    <t>21:0203:000460</t>
  </si>
  <si>
    <t>21:0203:000460:0003:0001:00</t>
  </si>
  <si>
    <t>105G  :873006:10:------:--</t>
  </si>
  <si>
    <t>21:0667:000516</t>
  </si>
  <si>
    <t>21:0203:000461</t>
  </si>
  <si>
    <t>21:0203:000461:0003:0001:00</t>
  </si>
  <si>
    <t>105G  :873007:20:873006:10</t>
  </si>
  <si>
    <t>21:0667:000517</t>
  </si>
  <si>
    <t>21:0203:000461:0004:0001:00</t>
  </si>
  <si>
    <t>105G  :873008:00:------:--</t>
  </si>
  <si>
    <t>21:0667:000518</t>
  </si>
  <si>
    <t>21:0203:000462</t>
  </si>
  <si>
    <t>21:0203:000462:0003:0001:00</t>
  </si>
  <si>
    <t>105G  :873009:00:------:--</t>
  </si>
  <si>
    <t>21:0667:000519</t>
  </si>
  <si>
    <t>21:0203:000463</t>
  </si>
  <si>
    <t>21:0203:000463:0003:0001:00</t>
  </si>
  <si>
    <t>105G  :873010:00:------:--</t>
  </si>
  <si>
    <t>21:0667:000520</t>
  </si>
  <si>
    <t>21:0203:000464</t>
  </si>
  <si>
    <t>21:0203:000464:0003:0001:00</t>
  </si>
  <si>
    <t>105G  :873011:00:------:--</t>
  </si>
  <si>
    <t>21:0667:000521</t>
  </si>
  <si>
    <t>21:0203:000465</t>
  </si>
  <si>
    <t>21:0203:000465:0003:0001:00</t>
  </si>
  <si>
    <t>105G  :873012:00:------:--</t>
  </si>
  <si>
    <t>21:0667:000522</t>
  </si>
  <si>
    <t>21:0203:000466</t>
  </si>
  <si>
    <t>21:0203:000466:0003:0001:00</t>
  </si>
  <si>
    <t>105G  :873013:00:------:--</t>
  </si>
  <si>
    <t>21:0667:000523</t>
  </si>
  <si>
    <t>21:0203:000467</t>
  </si>
  <si>
    <t>21:0203:000467:0003:0001:00</t>
  </si>
  <si>
    <t>105G  :873014:00:------:--</t>
  </si>
  <si>
    <t>21:0667:000524</t>
  </si>
  <si>
    <t>21:0203:000468</t>
  </si>
  <si>
    <t>21:0203:000468:0003:0001:00</t>
  </si>
  <si>
    <t>105G  :873015:00:------:--</t>
  </si>
  <si>
    <t>21:0667:000525</t>
  </si>
  <si>
    <t>21:0203:000469</t>
  </si>
  <si>
    <t>21:0203:000469:0003:0001:00</t>
  </si>
  <si>
    <t>105G  :873016:00:------:--</t>
  </si>
  <si>
    <t>21:0667:000526</t>
  </si>
  <si>
    <t>21:0203:000470</t>
  </si>
  <si>
    <t>21:0203:000470:0003:0001:00</t>
  </si>
  <si>
    <t>105G  :873017:00:------:--</t>
  </si>
  <si>
    <t>21:0667:000527</t>
  </si>
  <si>
    <t>21:0203:000471</t>
  </si>
  <si>
    <t>21:0203:000471:0003:0001:00</t>
  </si>
  <si>
    <t>105G  :873018:00:------:--</t>
  </si>
  <si>
    <t>21:0667:000528</t>
  </si>
  <si>
    <t>21:0203:000472</t>
  </si>
  <si>
    <t>21:0203:000472:0003:0001:00</t>
  </si>
  <si>
    <t>105G  :873019:00:------:--</t>
  </si>
  <si>
    <t>21:0667:000529</t>
  </si>
  <si>
    <t>21:0203:000473</t>
  </si>
  <si>
    <t>21:0203:000473:0003:0001:00</t>
  </si>
  <si>
    <t>105G  :873020:00:------:--</t>
  </si>
  <si>
    <t>21:0667:000530</t>
  </si>
  <si>
    <t>21:0203:000474</t>
  </si>
  <si>
    <t>21:0203:000474:0003:0001:00</t>
  </si>
  <si>
    <t>105G  :873022:10:------:--</t>
  </si>
  <si>
    <t>21:0667:000531</t>
  </si>
  <si>
    <t>21:0203:000475</t>
  </si>
  <si>
    <t>21:0203:000475:0003:0001:00</t>
  </si>
  <si>
    <t>105G  :873023:00:------:--</t>
  </si>
  <si>
    <t>21:0667:000532</t>
  </si>
  <si>
    <t>21:0203:000476</t>
  </si>
  <si>
    <t>21:0203:000476:0003:0001:00</t>
  </si>
  <si>
    <t>105G  :873024:20:873022:10</t>
  </si>
  <si>
    <t>21:0667:000533</t>
  </si>
  <si>
    <t>21:0203:000475:0004:0001:00</t>
  </si>
  <si>
    <t>105G  :873025:00:------:--</t>
  </si>
  <si>
    <t>21:0667:000534</t>
  </si>
  <si>
    <t>21:0203:000477</t>
  </si>
  <si>
    <t>21:0203:000477:0003:0001:00</t>
  </si>
  <si>
    <t>105G  :873026:00:------:--</t>
  </si>
  <si>
    <t>21:0667:000535</t>
  </si>
  <si>
    <t>21:0203:000478</t>
  </si>
  <si>
    <t>21:0203:000478:0003:0001:00</t>
  </si>
  <si>
    <t>105G  :873027:00:------:--</t>
  </si>
  <si>
    <t>21:0667:000536</t>
  </si>
  <si>
    <t>21:0203:000479</t>
  </si>
  <si>
    <t>21:0203:000479:0003:0001:00</t>
  </si>
  <si>
    <t>105G  :873028:00:------:--</t>
  </si>
  <si>
    <t>21:0667:000537</t>
  </si>
  <si>
    <t>21:0203:000480</t>
  </si>
  <si>
    <t>21:0203:000480:0003:0001:00</t>
  </si>
  <si>
    <t>105G  :873029:00:------:--</t>
  </si>
  <si>
    <t>21:0667:000538</t>
  </si>
  <si>
    <t>21:0203:000481</t>
  </si>
  <si>
    <t>21:0203:000481:0003:0001:00</t>
  </si>
  <si>
    <t>105G  :873030:00:------:--</t>
  </si>
  <si>
    <t>21:0667:000539</t>
  </si>
  <si>
    <t>21:0203:000482</t>
  </si>
  <si>
    <t>21:0203:000482:0003:0001:00</t>
  </si>
  <si>
    <t>105G  :873031:00:------:--</t>
  </si>
  <si>
    <t>21:0667:000540</t>
  </si>
  <si>
    <t>21:0203:000483</t>
  </si>
  <si>
    <t>21:0203:000483:0003:0001:00</t>
  </si>
  <si>
    <t>105G  :873032:00:------:--</t>
  </si>
  <si>
    <t>21:0667:000541</t>
  </si>
  <si>
    <t>21:0203:000484</t>
  </si>
  <si>
    <t>21:0203:000484:0003:0001:00</t>
  </si>
  <si>
    <t>105G  :873033:00:------:--</t>
  </si>
  <si>
    <t>21:0667:000542</t>
  </si>
  <si>
    <t>21:0203:000485</t>
  </si>
  <si>
    <t>21:0203:000485:0003:0001:00</t>
  </si>
  <si>
    <t>105G  :873034:00:------:--</t>
  </si>
  <si>
    <t>21:0667:000543</t>
  </si>
  <si>
    <t>21:0203:000486</t>
  </si>
  <si>
    <t>21:0203:000486:0003:0001:00</t>
  </si>
  <si>
    <t>105G  :873035:00:------:--</t>
  </si>
  <si>
    <t>21:0667:000544</t>
  </si>
  <si>
    <t>21:0203:000487</t>
  </si>
  <si>
    <t>21:0203:000487:0003:0001:00</t>
  </si>
  <si>
    <t>105G  :873036:00:------:--</t>
  </si>
  <si>
    <t>21:0667:000545</t>
  </si>
  <si>
    <t>21:0203:000488</t>
  </si>
  <si>
    <t>21:0203:000488:0003:0001:00</t>
  </si>
  <si>
    <t>105G  :873037:9Y:------:--</t>
  </si>
  <si>
    <t>21:0667:000546</t>
  </si>
  <si>
    <t>105G  :873038:00:------:--</t>
  </si>
  <si>
    <t>21:0667:000547</t>
  </si>
  <si>
    <t>21:0203:000489</t>
  </si>
  <si>
    <t>21:0203:000489:0003:0001:00</t>
  </si>
  <si>
    <t>105G  :873039:00:------:--</t>
  </si>
  <si>
    <t>21:0667:000548</t>
  </si>
  <si>
    <t>21:0203:000490</t>
  </si>
  <si>
    <t>21:0203:000490:0003:0001:00</t>
  </si>
  <si>
    <t>105G  :873040:00:------:--</t>
  </si>
  <si>
    <t>21:0667:000549</t>
  </si>
  <si>
    <t>21:0203:000491</t>
  </si>
  <si>
    <t>21:0203:000491:0003:0001:00</t>
  </si>
  <si>
    <t>105G  :873042:10:------:--</t>
  </si>
  <si>
    <t>21:0667:000550</t>
  </si>
  <si>
    <t>21:0203:000492</t>
  </si>
  <si>
    <t>21:0203:000492:0003:0001:00</t>
  </si>
  <si>
    <t>105G  :873043:20:873042:10</t>
  </si>
  <si>
    <t>21:0667:000551</t>
  </si>
  <si>
    <t>21:0203:000492:0004:0001:00</t>
  </si>
  <si>
    <t>105G  :873044:9Z:------:--</t>
  </si>
  <si>
    <t>21:0667:000552</t>
  </si>
  <si>
    <t>105G  :873045:00:------:--</t>
  </si>
  <si>
    <t>21:0667:000553</t>
  </si>
  <si>
    <t>21:0203:000493</t>
  </si>
  <si>
    <t>21:0203:000493:0003:0001:00</t>
  </si>
  <si>
    <t>105G  :873046:00:------:--</t>
  </si>
  <si>
    <t>21:0667:000554</t>
  </si>
  <si>
    <t>21:0203:000494</t>
  </si>
  <si>
    <t>21:0203:000494:0003:0001:00</t>
  </si>
  <si>
    <t>105G  :873047:00:------:--</t>
  </si>
  <si>
    <t>21:0667:000555</t>
  </si>
  <si>
    <t>21:0203:000495</t>
  </si>
  <si>
    <t>21:0203:000495:0003:0001:00</t>
  </si>
  <si>
    <t>105G  :873048:00:------:--</t>
  </si>
  <si>
    <t>21:0667:000556</t>
  </si>
  <si>
    <t>21:0203:000496</t>
  </si>
  <si>
    <t>21:0203:000496:0003:0001:00</t>
  </si>
  <si>
    <t>105G  :873049:00:------:--</t>
  </si>
  <si>
    <t>21:0667:000557</t>
  </si>
  <si>
    <t>21:0203:000497</t>
  </si>
  <si>
    <t>21:0203:000497:0003:0001:00</t>
  </si>
  <si>
    <t>105G  :873050:00:------:--</t>
  </si>
  <si>
    <t>21:0667:000558</t>
  </si>
  <si>
    <t>21:0203:000498</t>
  </si>
  <si>
    <t>21:0203:000498:0003:0001:00</t>
  </si>
  <si>
    <t>105G  :873051:00:------:--</t>
  </si>
  <si>
    <t>21:0667:000559</t>
  </si>
  <si>
    <t>21:0203:000499</t>
  </si>
  <si>
    <t>21:0203:000499:0003:0001:00</t>
  </si>
  <si>
    <t>105G  :873052:00:------:--</t>
  </si>
  <si>
    <t>21:0667:000560</t>
  </si>
  <si>
    <t>21:0203:000500</t>
  </si>
  <si>
    <t>21:0203:000500:0003:0001:00</t>
  </si>
  <si>
    <t>105G  :873053:00:------:--</t>
  </si>
  <si>
    <t>21:0667:000561</t>
  </si>
  <si>
    <t>21:0203:000501</t>
  </si>
  <si>
    <t>21:0203:000501:0003:0001:00</t>
  </si>
  <si>
    <t>105G  :873054:00:------:--</t>
  </si>
  <si>
    <t>21:0667:000562</t>
  </si>
  <si>
    <t>21:0203:000502</t>
  </si>
  <si>
    <t>21:0203:000502:0003:0001:00</t>
  </si>
  <si>
    <t>105G  :873055:00:------:--</t>
  </si>
  <si>
    <t>21:0667:000563</t>
  </si>
  <si>
    <t>21:0203:000503</t>
  </si>
  <si>
    <t>21:0203:000503:0003:0001:00</t>
  </si>
  <si>
    <t>105G  :873056:00:------:--</t>
  </si>
  <si>
    <t>21:0667:000564</t>
  </si>
  <si>
    <t>21:0203:000504</t>
  </si>
  <si>
    <t>21:0203:000504:0003:0001:00</t>
  </si>
  <si>
    <t>105G  :873057:00:------:--</t>
  </si>
  <si>
    <t>21:0667:000565</t>
  </si>
  <si>
    <t>21:0203:000505</t>
  </si>
  <si>
    <t>21:0203:000505:0003:0001:00</t>
  </si>
  <si>
    <t>105G  :873058:00:------:--</t>
  </si>
  <si>
    <t>21:0667:000566</t>
  </si>
  <si>
    <t>21:0203:000506</t>
  </si>
  <si>
    <t>21:0203:000506:0003:0001:00</t>
  </si>
  <si>
    <t>105G  :873059:00:------:--</t>
  </si>
  <si>
    <t>21:0667:000567</t>
  </si>
  <si>
    <t>21:0203:000507</t>
  </si>
  <si>
    <t>21:0203:000507:0003:0001:00</t>
  </si>
  <si>
    <t>105G  :873060:00:------:--</t>
  </si>
  <si>
    <t>21:0667:000568</t>
  </si>
  <si>
    <t>21:0203:000508</t>
  </si>
  <si>
    <t>21:0203:000508:0003:0001:00</t>
  </si>
  <si>
    <t>105G  :873062:00:------:--</t>
  </si>
  <si>
    <t>21:0667:000569</t>
  </si>
  <si>
    <t>21:0203:000509</t>
  </si>
  <si>
    <t>21:0203:000509:0003:0001:00</t>
  </si>
  <si>
    <t>105G  :873063:00:------:--</t>
  </si>
  <si>
    <t>21:0667:000570</t>
  </si>
  <si>
    <t>21:0203:000510</t>
  </si>
  <si>
    <t>21:0203:000510:0003:0001:00</t>
  </si>
  <si>
    <t>105G  :873064:10:------:--</t>
  </si>
  <si>
    <t>21:0667:000571</t>
  </si>
  <si>
    <t>21:0203:000511</t>
  </si>
  <si>
    <t>21:0203:000511:0003:0001:00</t>
  </si>
  <si>
    <t>105G  :873065:20:873064:10</t>
  </si>
  <si>
    <t>21:0667:000572</t>
  </si>
  <si>
    <t>21:0203:000511:0004:0001:00</t>
  </si>
  <si>
    <t>105G  :873066:9Z:------:--</t>
  </si>
  <si>
    <t>21:0667:000573</t>
  </si>
  <si>
    <t>105G  :873067:00:------:--</t>
  </si>
  <si>
    <t>21:0667:000574</t>
  </si>
  <si>
    <t>21:0203:000512</t>
  </si>
  <si>
    <t>21:0203:000512:0003:0001:00</t>
  </si>
  <si>
    <t>105G  :873068:00:------:--</t>
  </si>
  <si>
    <t>21:0667:000575</t>
  </si>
  <si>
    <t>21:0203:000513</t>
  </si>
  <si>
    <t>21:0203:000513:0003:0001:00</t>
  </si>
  <si>
    <t>105G  :873069:00:------:--</t>
  </si>
  <si>
    <t>21:0667:000576</t>
  </si>
  <si>
    <t>21:0203:000514</t>
  </si>
  <si>
    <t>21:0203:000514:0003:0001:00</t>
  </si>
  <si>
    <t>105G  :873070:00:------:--</t>
  </si>
  <si>
    <t>21:0667:000577</t>
  </si>
  <si>
    <t>21:0203:000515</t>
  </si>
  <si>
    <t>21:0203:000515:0003:0001:00</t>
  </si>
  <si>
    <t>105G  :873071:00:------:--</t>
  </si>
  <si>
    <t>21:0667:000578</t>
  </si>
  <si>
    <t>21:0203:000516</t>
  </si>
  <si>
    <t>21:0203:000516:0003:0001:00</t>
  </si>
  <si>
    <t>105G  :873072:00:------:--</t>
  </si>
  <si>
    <t>21:0667:000579</t>
  </si>
  <si>
    <t>21:0203:000517</t>
  </si>
  <si>
    <t>21:0203:000517:0003:0001:00</t>
  </si>
  <si>
    <t>105G  :873073:00:------:--</t>
  </si>
  <si>
    <t>21:0667:000580</t>
  </si>
  <si>
    <t>21:0203:000518</t>
  </si>
  <si>
    <t>21:0203:000518:0003:0001:00</t>
  </si>
  <si>
    <t>105G  :873074:00:------:--</t>
  </si>
  <si>
    <t>21:0667:000581</t>
  </si>
  <si>
    <t>21:0203:000519</t>
  </si>
  <si>
    <t>21:0203:000519:0003:0001:00</t>
  </si>
  <si>
    <t>105G  :873075:00:------:--</t>
  </si>
  <si>
    <t>21:0667:000582</t>
  </si>
  <si>
    <t>21:0203:000520</t>
  </si>
  <si>
    <t>21:0203:000520:0003:0001:00</t>
  </si>
  <si>
    <t>105G  :873076:00:------:--</t>
  </si>
  <si>
    <t>21:0667:000583</t>
  </si>
  <si>
    <t>21:0203:000521</t>
  </si>
  <si>
    <t>21:0203:000521:0003:0001:00</t>
  </si>
  <si>
    <t>105G  :873077:00:------:--</t>
  </si>
  <si>
    <t>21:0667:000584</t>
  </si>
  <si>
    <t>21:0203:000522</t>
  </si>
  <si>
    <t>21:0203:000522:0003:0001:00</t>
  </si>
  <si>
    <t>105G  :873078:00:------:--</t>
  </si>
  <si>
    <t>21:0667:000585</t>
  </si>
  <si>
    <t>21:0203:000523</t>
  </si>
  <si>
    <t>21:0203:000523:0003:0001:00</t>
  </si>
  <si>
    <t>105G  :873079:00:------:--</t>
  </si>
  <si>
    <t>21:0667:000586</t>
  </si>
  <si>
    <t>21:0203:000524</t>
  </si>
  <si>
    <t>21:0203:000524:0003:0001:00</t>
  </si>
  <si>
    <t>105G  :873080:00:------:--</t>
  </si>
  <si>
    <t>21:0667:000587</t>
  </si>
  <si>
    <t>21:0203:000525</t>
  </si>
  <si>
    <t>21:0203:000525:0003:0001:00</t>
  </si>
  <si>
    <t>105G  :873082:10:------:--</t>
  </si>
  <si>
    <t>21:0667:000588</t>
  </si>
  <si>
    <t>21:0203:000526</t>
  </si>
  <si>
    <t>21:0203:000526:0003:0001:00</t>
  </si>
  <si>
    <t>105G  :873083:20:873082:10</t>
  </si>
  <si>
    <t>21:0667:000589</t>
  </si>
  <si>
    <t>21:0203:000526:0004:0001:00</t>
  </si>
  <si>
    <t>105G  :873084:00:------:--</t>
  </si>
  <si>
    <t>21:0667:000590</t>
  </si>
  <si>
    <t>21:0203:000527</t>
  </si>
  <si>
    <t>21:0203:000527:0003:0001:00</t>
  </si>
  <si>
    <t>105G  :873085:00:------:--</t>
  </si>
  <si>
    <t>21:0667:000591</t>
  </si>
  <si>
    <t>21:0203:000528</t>
  </si>
  <si>
    <t>21:0203:000528:0003:0001:00</t>
  </si>
  <si>
    <t>105G  :873086:9Y:------:--</t>
  </si>
  <si>
    <t>21:0667:000592</t>
  </si>
  <si>
    <t>105G  :873087:00:------:--</t>
  </si>
  <si>
    <t>21:0667:000593</t>
  </si>
  <si>
    <t>21:0203:000529</t>
  </si>
  <si>
    <t>21:0203:000529:0003:0001:00</t>
  </si>
  <si>
    <t>105G  :873088:00:------:--</t>
  </si>
  <si>
    <t>21:0667:000594</t>
  </si>
  <si>
    <t>21:0203:000530</t>
  </si>
  <si>
    <t>21:0203:000530:0003:0001:00</t>
  </si>
  <si>
    <t>105G  :873089:00:------:--</t>
  </si>
  <si>
    <t>21:0667:000595</t>
  </si>
  <si>
    <t>21:0203:000531</t>
  </si>
  <si>
    <t>21:0203:000531:0003:0001:00</t>
  </si>
  <si>
    <t>105G  :873090:00:------:--</t>
  </si>
  <si>
    <t>21:0667:000596</t>
  </si>
  <si>
    <t>21:0203:000532</t>
  </si>
  <si>
    <t>21:0203:000532:0003:0001:00</t>
  </si>
  <si>
    <t>105G  :873091:00:------:--</t>
  </si>
  <si>
    <t>21:0667:000597</t>
  </si>
  <si>
    <t>21:0203:000533</t>
  </si>
  <si>
    <t>21:0203:000533:0003:0001:00</t>
  </si>
  <si>
    <t>105G  :873092:00:------:--</t>
  </si>
  <si>
    <t>21:0667:000598</t>
  </si>
  <si>
    <t>21:0203:000534</t>
  </si>
  <si>
    <t>21:0203:000534:0003:0001:00</t>
  </si>
  <si>
    <t>105G  :873093:00:------:--</t>
  </si>
  <si>
    <t>21:0667:000599</t>
  </si>
  <si>
    <t>21:0203:000535</t>
  </si>
  <si>
    <t>21:0203:000535:0003:0001:00</t>
  </si>
  <si>
    <t>105G  :873094:00:------:--</t>
  </si>
  <si>
    <t>21:0667:000600</t>
  </si>
  <si>
    <t>21:0203:000536</t>
  </si>
  <si>
    <t>21:0203:000536:0003:0001:00</t>
  </si>
  <si>
    <t>105G  :873095:00:------:--</t>
  </si>
  <si>
    <t>21:0667:000601</t>
  </si>
  <si>
    <t>21:0203:000537</t>
  </si>
  <si>
    <t>21:0203:000537:0003:0001:00</t>
  </si>
  <si>
    <t>105G  :873096:00:------:--</t>
  </si>
  <si>
    <t>21:0667:000602</t>
  </si>
  <si>
    <t>21:0203:000538</t>
  </si>
  <si>
    <t>21:0203:000538:0003:0001:00</t>
  </si>
  <si>
    <t>105G  :873097:00:------:--</t>
  </si>
  <si>
    <t>21:0667:000603</t>
  </si>
  <si>
    <t>21:0203:000539</t>
  </si>
  <si>
    <t>21:0203:000539:0003:0001:00</t>
  </si>
  <si>
    <t>105G  :873098:00:------:--</t>
  </si>
  <si>
    <t>21:0667:000604</t>
  </si>
  <si>
    <t>21:0203:000540</t>
  </si>
  <si>
    <t>21:0203:000540:0003:0001:00</t>
  </si>
  <si>
    <t>105G  :873099:00:------:--</t>
  </si>
  <si>
    <t>21:0667:000605</t>
  </si>
  <si>
    <t>21:0203:000541</t>
  </si>
  <si>
    <t>21:0203:000541:0003:0001:00</t>
  </si>
  <si>
    <t>105G  :873100:00:------:--</t>
  </si>
  <si>
    <t>21:0667:000606</t>
  </si>
  <si>
    <t>21:0203:000542</t>
  </si>
  <si>
    <t>21:0203:000542:0003:0001:00</t>
  </si>
  <si>
    <t>105G  :873102:00:------:--</t>
  </si>
  <si>
    <t>21:0667:000607</t>
  </si>
  <si>
    <t>21:0203:000543</t>
  </si>
  <si>
    <t>21:0203:000543:0003:0001:00</t>
  </si>
  <si>
    <t>105G  :873103:10:------:--</t>
  </si>
  <si>
    <t>21:0667:000608</t>
  </si>
  <si>
    <t>21:0203:000544</t>
  </si>
  <si>
    <t>21:0203:000544:0003:0001:00</t>
  </si>
  <si>
    <t>105G  :873104:20:873103:10</t>
  </si>
  <si>
    <t>21:0667:000609</t>
  </si>
  <si>
    <t>21:0203:000544:0004:0001:00</t>
  </si>
  <si>
    <t>105G  :873105:00:------:--</t>
  </si>
  <si>
    <t>21:0667:000610</t>
  </si>
  <si>
    <t>21:0203:000545</t>
  </si>
  <si>
    <t>21:0203:000545:0003:0001:00</t>
  </si>
  <si>
    <t>105G  :873106:00:------:--</t>
  </si>
  <si>
    <t>21:0667:000611</t>
  </si>
  <si>
    <t>21:0203:000546</t>
  </si>
  <si>
    <t>21:0203:000546:0003:0001:00</t>
  </si>
  <si>
    <t>105G  :873107:00:------:--</t>
  </si>
  <si>
    <t>21:0667:000612</t>
  </si>
  <si>
    <t>21:0203:000547</t>
  </si>
  <si>
    <t>21:0203:000547:0003:0001:00</t>
  </si>
  <si>
    <t>105G  :873108:00:------:--</t>
  </si>
  <si>
    <t>21:0667:000613</t>
  </si>
  <si>
    <t>21:0203:000548</t>
  </si>
  <si>
    <t>21:0203:000548:0003:0001:00</t>
  </si>
  <si>
    <t>105G  :873109:00:------:--</t>
  </si>
  <si>
    <t>21:0667:000614</t>
  </si>
  <si>
    <t>21:0203:000549</t>
  </si>
  <si>
    <t>21:0203:000549:0003:0001:00</t>
  </si>
  <si>
    <t>105G  :873110:00:------:--</t>
  </si>
  <si>
    <t>21:0667:000615</t>
  </si>
  <si>
    <t>21:0203:000550</t>
  </si>
  <si>
    <t>21:0203:000550:0003:0001:00</t>
  </si>
  <si>
    <t>105G  :873111:00:------:--</t>
  </si>
  <si>
    <t>21:0667:000616</t>
  </si>
  <si>
    <t>21:0203:000551</t>
  </si>
  <si>
    <t>21:0203:000551:0003:0001:00</t>
  </si>
  <si>
    <t>105G  :873112:00:------:--</t>
  </si>
  <si>
    <t>21:0667:000617</t>
  </si>
  <si>
    <t>21:0203:000552</t>
  </si>
  <si>
    <t>21:0203:000552:0003:0001:00</t>
  </si>
  <si>
    <t>105G  :873113:00:------:--</t>
  </si>
  <si>
    <t>21:0667:000618</t>
  </si>
  <si>
    <t>21:0203:000553</t>
  </si>
  <si>
    <t>21:0203:000553:0003:0001:00</t>
  </si>
  <si>
    <t>105G  :873114:00:------:--</t>
  </si>
  <si>
    <t>21:0667:000619</t>
  </si>
  <si>
    <t>21:0203:000554</t>
  </si>
  <si>
    <t>21:0203:000554:0003:0001:00</t>
  </si>
  <si>
    <t>105G  :873115:00:------:--</t>
  </si>
  <si>
    <t>21:0667:000620</t>
  </si>
  <si>
    <t>21:0203:000555</t>
  </si>
  <si>
    <t>21:0203:000555:0003:0001:00</t>
  </si>
  <si>
    <t>105G  :873116:00:------:--</t>
  </si>
  <si>
    <t>21:0667:000621</t>
  </si>
  <si>
    <t>21:0203:000556</t>
  </si>
  <si>
    <t>21:0203:000556:0003:0001:00</t>
  </si>
  <si>
    <t>105G  :873117:00:------:--</t>
  </si>
  <si>
    <t>21:0667:000622</t>
  </si>
  <si>
    <t>21:0203:000557</t>
  </si>
  <si>
    <t>21:0203:000557:0003:0001:00</t>
  </si>
  <si>
    <t>105G  :873118:00:------:--</t>
  </si>
  <si>
    <t>21:0667:000623</t>
  </si>
  <si>
    <t>21:0203:000558</t>
  </si>
  <si>
    <t>21:0203:000558:0003:0001:00</t>
  </si>
  <si>
    <t>105G  :873119:9Y:------:--</t>
  </si>
  <si>
    <t>21:0667:000624</t>
  </si>
  <si>
    <t>105G  :873120:00:------:--</t>
  </si>
  <si>
    <t>21:0667:000625</t>
  </si>
  <si>
    <t>21:0203:000559</t>
  </si>
  <si>
    <t>21:0203:000559:0003:0001:00</t>
  </si>
  <si>
    <t>105G  :873122:10:------:--</t>
  </si>
  <si>
    <t>21:0667:000626</t>
  </si>
  <si>
    <t>21:0203:000560</t>
  </si>
  <si>
    <t>21:0203:000560:0003:0001:00</t>
  </si>
  <si>
    <t>105G  :873123:20:873122:10</t>
  </si>
  <si>
    <t>21:0667:000627</t>
  </si>
  <si>
    <t>21:0203:000560:0004:0001:00</t>
  </si>
  <si>
    <t>105G  :873124:00:------:--</t>
  </si>
  <si>
    <t>21:0667:000628</t>
  </si>
  <si>
    <t>21:0203:000561</t>
  </si>
  <si>
    <t>21:0203:000561:0003:0001:00</t>
  </si>
  <si>
    <t>105G  :873125:00:------:--</t>
  </si>
  <si>
    <t>21:0667:000629</t>
  </si>
  <si>
    <t>21:0203:000562</t>
  </si>
  <si>
    <t>21:0203:000562:0003:0001:00</t>
  </si>
  <si>
    <t>105G  :873126:00:------:--</t>
  </si>
  <si>
    <t>21:0667:000630</t>
  </si>
  <si>
    <t>21:0203:000563</t>
  </si>
  <si>
    <t>21:0203:000563:0003:0001:00</t>
  </si>
  <si>
    <t>105G  :873127:00:------:--</t>
  </si>
  <si>
    <t>21:0667:000631</t>
  </si>
  <si>
    <t>21:0203:000564</t>
  </si>
  <si>
    <t>21:0203:000564:0003:0001:00</t>
  </si>
  <si>
    <t>105G  :873128:00:------:--</t>
  </si>
  <si>
    <t>21:0667:000632</t>
  </si>
  <si>
    <t>21:0203:000565</t>
  </si>
  <si>
    <t>21:0203:000565:0003:0001:00</t>
  </si>
  <si>
    <t>105G  :873129:00:------:--</t>
  </si>
  <si>
    <t>21:0667:000633</t>
  </si>
  <si>
    <t>21:0203:000566</t>
  </si>
  <si>
    <t>21:0203:000566:0003:0001:00</t>
  </si>
  <si>
    <t>105G  :873130:00:------:--</t>
  </si>
  <si>
    <t>21:0667:000634</t>
  </si>
  <si>
    <t>21:0203:000567</t>
  </si>
  <si>
    <t>21:0203:000567:0003:0001:00</t>
  </si>
  <si>
    <t>105G  :873131:00:------:--</t>
  </si>
  <si>
    <t>21:0667:000635</t>
  </si>
  <si>
    <t>21:0203:000568</t>
  </si>
  <si>
    <t>21:0203:000568:0003:0001:00</t>
  </si>
  <si>
    <t>105G  :873132:9X:------:--</t>
  </si>
  <si>
    <t>21:0667:000636</t>
  </si>
  <si>
    <t>105G  :873133:00:------:--</t>
  </si>
  <si>
    <t>21:0667:000637</t>
  </si>
  <si>
    <t>21:0203:000569</t>
  </si>
  <si>
    <t>21:0203:000569:0003:0001:00</t>
  </si>
  <si>
    <t>105G  :873134:00:------:--</t>
  </si>
  <si>
    <t>21:0667:000638</t>
  </si>
  <si>
    <t>21:0203:000570</t>
  </si>
  <si>
    <t>21:0203:000570:0003:0001:00</t>
  </si>
  <si>
    <t>105G  :873135:00:------:--</t>
  </si>
  <si>
    <t>21:0667:000639</t>
  </si>
  <si>
    <t>21:0203:000571</t>
  </si>
  <si>
    <t>21:0203:000571:0003:0001:00</t>
  </si>
  <si>
    <t>105G  :873136:00:------:--</t>
  </si>
  <si>
    <t>21:0667:000640</t>
  </si>
  <si>
    <t>21:0203:000572</t>
  </si>
  <si>
    <t>21:0203:000572:0003:0001:00</t>
  </si>
  <si>
    <t>105G  :873137:00:------:--</t>
  </si>
  <si>
    <t>21:0667:000641</t>
  </si>
  <si>
    <t>21:0203:000573</t>
  </si>
  <si>
    <t>21:0203:000573:0003:0001:00</t>
  </si>
  <si>
    <t>105G  :873138:00:------:--</t>
  </si>
  <si>
    <t>21:0667:000642</t>
  </si>
  <si>
    <t>21:0203:000574</t>
  </si>
  <si>
    <t>21:0203:000574:0003:0001:00</t>
  </si>
  <si>
    <t>105G  :873139:00:------:--</t>
  </si>
  <si>
    <t>21:0667:000643</t>
  </si>
  <si>
    <t>21:0203:000575</t>
  </si>
  <si>
    <t>21:0203:000575:0003:0001:00</t>
  </si>
  <si>
    <t>105G  :873140:00:------:--</t>
  </si>
  <si>
    <t>21:0667:000644</t>
  </si>
  <si>
    <t>21:0203:000576</t>
  </si>
  <si>
    <t>21:0203:000576:0003:0001:00</t>
  </si>
  <si>
    <t>105G  :873142:9Z:------:--</t>
  </si>
  <si>
    <t>21:0667:000645</t>
  </si>
  <si>
    <t>105G  :873143:00:------:--</t>
  </si>
  <si>
    <t>21:0667:000646</t>
  </si>
  <si>
    <t>21:0203:000577</t>
  </si>
  <si>
    <t>21:0203:000577:0003:0001:00</t>
  </si>
  <si>
    <t>105G  :873144:00:------:--</t>
  </si>
  <si>
    <t>21:0667:000647</t>
  </si>
  <si>
    <t>21:0203:000578</t>
  </si>
  <si>
    <t>21:0203:000578:0003:0001:00</t>
  </si>
  <si>
    <t>105G  :873145:00:------:--</t>
  </si>
  <si>
    <t>21:0667:000648</t>
  </si>
  <si>
    <t>21:0203:000579</t>
  </si>
  <si>
    <t>21:0203:000579:0003:0001:00</t>
  </si>
  <si>
    <t>105G  :873146:10:------:--</t>
  </si>
  <si>
    <t>21:0667:000649</t>
  </si>
  <si>
    <t>21:0203:000580</t>
  </si>
  <si>
    <t>21:0203:000580:0003:0001:00</t>
  </si>
  <si>
    <t>105G  :873147:20:873146:10</t>
  </si>
  <si>
    <t>21:0667:000650</t>
  </si>
  <si>
    <t>21:0203:000580:0004:0001:00</t>
  </si>
  <si>
    <t>105G  :873148:00:------:--</t>
  </si>
  <si>
    <t>21:0667:000651</t>
  </si>
  <si>
    <t>21:0203:000581</t>
  </si>
  <si>
    <t>21:0203:000581:0003:0001:00</t>
  </si>
  <si>
    <t>105G  :873149:00:------:--</t>
  </si>
  <si>
    <t>21:0667:000652</t>
  </si>
  <si>
    <t>21:0203:000582</t>
  </si>
  <si>
    <t>21:0203:000582:0003:0001:00</t>
  </si>
  <si>
    <t>105G  :873150:00:------:--</t>
  </si>
  <si>
    <t>21:0667:000653</t>
  </si>
  <si>
    <t>21:0203:000583</t>
  </si>
  <si>
    <t>21:0203:000583:0003:0001:00</t>
  </si>
  <si>
    <t>105G  :873151:00:------:--</t>
  </si>
  <si>
    <t>21:0667:000654</t>
  </si>
  <si>
    <t>21:0203:000584</t>
  </si>
  <si>
    <t>21:0203:000584:0003:0001:00</t>
  </si>
  <si>
    <t>105G  :873152:00:------:--</t>
  </si>
  <si>
    <t>21:0667:000655</t>
  </si>
  <si>
    <t>21:0203:000585</t>
  </si>
  <si>
    <t>21:0203:000585:0003:0001:00</t>
  </si>
  <si>
    <t>105G  :873153:00:------:--</t>
  </si>
  <si>
    <t>21:0667:000656</t>
  </si>
  <si>
    <t>21:0203:000586</t>
  </si>
  <si>
    <t>21:0203:000586:0003:0001:00</t>
  </si>
  <si>
    <t>105G  :873154:00:------:--</t>
  </si>
  <si>
    <t>21:0667:000657</t>
  </si>
  <si>
    <t>21:0203:000587</t>
  </si>
  <si>
    <t>21:0203:000587:0003:0001:00</t>
  </si>
  <si>
    <t>105G  :873155:00:------:--</t>
  </si>
  <si>
    <t>21:0667:000658</t>
  </si>
  <si>
    <t>21:0203:000588</t>
  </si>
  <si>
    <t>21:0203:000588:0003:0001:00</t>
  </si>
  <si>
    <t>105G  :873156:00:------:--</t>
  </si>
  <si>
    <t>21:0667:000659</t>
  </si>
  <si>
    <t>21:0203:000589</t>
  </si>
  <si>
    <t>21:0203:000589:0003:0001:00</t>
  </si>
  <si>
    <t>105G  :873157:00:------:--</t>
  </si>
  <si>
    <t>21:0667:000660</t>
  </si>
  <si>
    <t>21:0203:000590</t>
  </si>
  <si>
    <t>21:0203:000590:0003:0001:00</t>
  </si>
  <si>
    <t>105G  :873158:00:------:--</t>
  </si>
  <si>
    <t>21:0667:000661</t>
  </si>
  <si>
    <t>21:0203:000591</t>
  </si>
  <si>
    <t>21:0203:000591:0003:0001:00</t>
  </si>
  <si>
    <t>105G  :873159:00:------:--</t>
  </si>
  <si>
    <t>21:0667:000662</t>
  </si>
  <si>
    <t>21:0203:000592</t>
  </si>
  <si>
    <t>21:0203:000592:0003:0001:00</t>
  </si>
  <si>
    <t>105G  :873160:00:------:--</t>
  </si>
  <si>
    <t>21:0667:000663</t>
  </si>
  <si>
    <t>21:0203:000593</t>
  </si>
  <si>
    <t>21:0203:000593:0003:0001:00</t>
  </si>
  <si>
    <t>105G  :873162:00:------:--</t>
  </si>
  <si>
    <t>21:0667:000664</t>
  </si>
  <si>
    <t>21:0203:000594</t>
  </si>
  <si>
    <t>21:0203:000594:0003:0001:00</t>
  </si>
  <si>
    <t>105G  :873163:00:------:--</t>
  </si>
  <si>
    <t>21:0667:000665</t>
  </si>
  <si>
    <t>21:0203:000595</t>
  </si>
  <si>
    <t>21:0203:000595:0003:0001:00</t>
  </si>
  <si>
    <t>105G  :873164:00:------:--</t>
  </si>
  <si>
    <t>21:0667:000666</t>
  </si>
  <si>
    <t>21:0203:000596</t>
  </si>
  <si>
    <t>21:0203:000596:0003:0001:00</t>
  </si>
  <si>
    <t>105G  :873165:10:------:--</t>
  </si>
  <si>
    <t>21:0667:000667</t>
  </si>
  <si>
    <t>21:0203:000597</t>
  </si>
  <si>
    <t>21:0203:000597:0003:0001:00</t>
  </si>
  <si>
    <t>105G  :873166:20:873165:10</t>
  </si>
  <si>
    <t>21:0667:000668</t>
  </si>
  <si>
    <t>21:0203:000597:0004:0001:00</t>
  </si>
  <si>
    <t>105G  :873167:00:------:--</t>
  </si>
  <si>
    <t>21:0667:000669</t>
  </si>
  <si>
    <t>21:0203:000598</t>
  </si>
  <si>
    <t>21:0203:000598:0003:0001:00</t>
  </si>
  <si>
    <t>105G  :873168:00:------:--</t>
  </si>
  <si>
    <t>21:0667:000670</t>
  </si>
  <si>
    <t>21:0203:000599</t>
  </si>
  <si>
    <t>21:0203:000599:0003:0001:00</t>
  </si>
  <si>
    <t>105G  :873169:00:------:--</t>
  </si>
  <si>
    <t>21:0667:000671</t>
  </si>
  <si>
    <t>21:0203:000600</t>
  </si>
  <si>
    <t>21:0203:000600:0003:0001:00</t>
  </si>
  <si>
    <t>105G  :873170:00:------:--</t>
  </si>
  <si>
    <t>21:0667:000672</t>
  </si>
  <si>
    <t>21:0203:000601</t>
  </si>
  <si>
    <t>21:0203:000601:0003:0001:00</t>
  </si>
  <si>
    <t>105G  :873171:00:------:--</t>
  </si>
  <si>
    <t>21:0667:000673</t>
  </si>
  <si>
    <t>21:0203:000602</t>
  </si>
  <si>
    <t>21:0203:000602:0003:0001:00</t>
  </si>
  <si>
    <t>105G  :873172:00:------:--</t>
  </si>
  <si>
    <t>21:0667:000674</t>
  </si>
  <si>
    <t>21:0203:000603</t>
  </si>
  <si>
    <t>21:0203:000603:0003:0001:00</t>
  </si>
  <si>
    <t>105G  :873173:00:------:--</t>
  </si>
  <si>
    <t>21:0667:000675</t>
  </si>
  <si>
    <t>21:0203:000604</t>
  </si>
  <si>
    <t>21:0203:000604:0003:0001:00</t>
  </si>
  <si>
    <t>105G  :873174:00:------:--</t>
  </si>
  <si>
    <t>21:0667:000676</t>
  </si>
  <si>
    <t>21:0203:000605</t>
  </si>
  <si>
    <t>21:0203:000605:0003:0001:00</t>
  </si>
  <si>
    <t>105G  :873175:00:------:--</t>
  </si>
  <si>
    <t>21:0667:000677</t>
  </si>
  <si>
    <t>21:0203:000606</t>
  </si>
  <si>
    <t>21:0203:000606:0003:0001:00</t>
  </si>
  <si>
    <t>105G  :873176:00:------:--</t>
  </si>
  <si>
    <t>21:0667:000678</t>
  </si>
  <si>
    <t>21:0203:000607</t>
  </si>
  <si>
    <t>21:0203:000607:0003:0001:00</t>
  </si>
  <si>
    <t>105G  :873177:00:------:--</t>
  </si>
  <si>
    <t>21:0667:000679</t>
  </si>
  <si>
    <t>21:0203:000608</t>
  </si>
  <si>
    <t>21:0203:000608:0003:0001:00</t>
  </si>
  <si>
    <t>105G  :873178:9Z:------:--</t>
  </si>
  <si>
    <t>21:0667:000680</t>
  </si>
  <si>
    <t>105G  :873179:00:------:--</t>
  </si>
  <si>
    <t>21:0667:000681</t>
  </si>
  <si>
    <t>21:0203:000609</t>
  </si>
  <si>
    <t>21:0203:000609:0003:0001:00</t>
  </si>
  <si>
    <t>105G  :873180:00:------:--</t>
  </si>
  <si>
    <t>21:0667:000682</t>
  </si>
  <si>
    <t>21:0203:000610</t>
  </si>
  <si>
    <t>21:0203:000610:0003:0001:00</t>
  </si>
  <si>
    <t>105G  :873182:10:------:--</t>
  </si>
  <si>
    <t>21:0667:000683</t>
  </si>
  <si>
    <t>21:0203:000611</t>
  </si>
  <si>
    <t>21:0203:000611:0003:0001:00</t>
  </si>
  <si>
    <t>105G  :873183:20:873182:10</t>
  </si>
  <si>
    <t>21:0667:000684</t>
  </si>
  <si>
    <t>21:0203:000611:0004:0001:00</t>
  </si>
  <si>
    <t>105G  :873184:9X:------:--</t>
  </si>
  <si>
    <t>21:0667:000685</t>
  </si>
  <si>
    <t>105G  :873185:00:------:--</t>
  </si>
  <si>
    <t>21:0667:000686</t>
  </si>
  <si>
    <t>21:0203:000612</t>
  </si>
  <si>
    <t>21:0203:000612:0003:0001:00</t>
  </si>
  <si>
    <t>105G  :873186:00:------:--</t>
  </si>
  <si>
    <t>21:0667:000687</t>
  </si>
  <si>
    <t>21:0203:000613</t>
  </si>
  <si>
    <t>21:0203:000613:0003:0001:00</t>
  </si>
  <si>
    <t>105G  :873187:00:------:--</t>
  </si>
  <si>
    <t>21:0667:000688</t>
  </si>
  <si>
    <t>21:0203:000614</t>
  </si>
  <si>
    <t>21:0203:000614:0003:0001:00</t>
  </si>
  <si>
    <t>105G  :873188:00:------:--</t>
  </si>
  <si>
    <t>21:0667:000689</t>
  </si>
  <si>
    <t>21:0203:000615</t>
  </si>
  <si>
    <t>21:0203:000615:0003:0001:00</t>
  </si>
  <si>
    <t>105G  :873189:00:------:--</t>
  </si>
  <si>
    <t>21:0667:000690</t>
  </si>
  <si>
    <t>21:0203:000616</t>
  </si>
  <si>
    <t>21:0203:000616:0003:0001:00</t>
  </si>
  <si>
    <t>105G  :873190:00:------:--</t>
  </si>
  <si>
    <t>21:0667:000691</t>
  </si>
  <si>
    <t>21:0203:000617</t>
  </si>
  <si>
    <t>21:0203:000617:0003:0001:00</t>
  </si>
  <si>
    <t>105G  :873191:00:------:--</t>
  </si>
  <si>
    <t>21:0667:000692</t>
  </si>
  <si>
    <t>21:0203:000618</t>
  </si>
  <si>
    <t>21:0203:000618:0003:0001:00</t>
  </si>
  <si>
    <t>105G  :873192:00:------:--</t>
  </si>
  <si>
    <t>21:0667:000693</t>
  </si>
  <si>
    <t>21:0203:000619</t>
  </si>
  <si>
    <t>21:0203:000619:0003:0001:00</t>
  </si>
  <si>
    <t>105G  :873193:00:------:--</t>
  </si>
  <si>
    <t>21:0667:000694</t>
  </si>
  <si>
    <t>21:0203:000620</t>
  </si>
  <si>
    <t>21:0203:000620:0003:0001:00</t>
  </si>
  <si>
    <t>105G  :873194:00:------:--</t>
  </si>
  <si>
    <t>21:0667:000695</t>
  </si>
  <si>
    <t>21:0203:000621</t>
  </si>
  <si>
    <t>21:0203:000621:0003:0001:00</t>
  </si>
  <si>
    <t>105G  :873195:00:------:--</t>
  </si>
  <si>
    <t>21:0667:000696</t>
  </si>
  <si>
    <t>21:0203:000622</t>
  </si>
  <si>
    <t>21:0203:000622:0003:0001:00</t>
  </si>
  <si>
    <t>105G  :873196:00:------:--</t>
  </si>
  <si>
    <t>21:0667:000697</t>
  </si>
  <si>
    <t>21:0203:000623</t>
  </si>
  <si>
    <t>21:0203:000623:0003:0001:00</t>
  </si>
  <si>
    <t>105G  :873197:00:------:--</t>
  </si>
  <si>
    <t>21:0667:000698</t>
  </si>
  <si>
    <t>21:0203:000624</t>
  </si>
  <si>
    <t>21:0203:000624:0003:0001:00</t>
  </si>
  <si>
    <t>105G  :873198:00:------:--</t>
  </si>
  <si>
    <t>21:0667:000699</t>
  </si>
  <si>
    <t>21:0203:000625</t>
  </si>
  <si>
    <t>21:0203:000625:0003:0001:00</t>
  </si>
  <si>
    <t>105G  :873199:00:------:--</t>
  </si>
  <si>
    <t>21:0667:000700</t>
  </si>
  <si>
    <t>21:0203:000626</t>
  </si>
  <si>
    <t>21:0203:000626:0003:0001:00</t>
  </si>
  <si>
    <t>105G  :873200:00:------:--</t>
  </si>
  <si>
    <t>21:0667:000701</t>
  </si>
  <si>
    <t>21:0203:000627</t>
  </si>
  <si>
    <t>21:0203:000627:0003:0001:00</t>
  </si>
  <si>
    <t>105G  :873202:10:------:--</t>
  </si>
  <si>
    <t>21:0667:000702</t>
  </si>
  <si>
    <t>21:0203:000628</t>
  </si>
  <si>
    <t>21:0203:000628:0003:0001:00</t>
  </si>
  <si>
    <t>105G  :873203:20:873202:10</t>
  </si>
  <si>
    <t>21:0667:000703</t>
  </si>
  <si>
    <t>21:0203:000628:0004:0001:00</t>
  </si>
  <si>
    <t>105G  :873204:00:------:--</t>
  </si>
  <si>
    <t>21:0667:000704</t>
  </si>
  <si>
    <t>21:0203:000629</t>
  </si>
  <si>
    <t>21:0203:000629:0003:0001:00</t>
  </si>
  <si>
    <t>105G  :873205:00:------:--</t>
  </si>
  <si>
    <t>21:0667:000705</t>
  </si>
  <si>
    <t>21:0203:000630</t>
  </si>
  <si>
    <t>21:0203:000630:0003:0001:00</t>
  </si>
  <si>
    <t>105G  :873206:9Z:------:--</t>
  </si>
  <si>
    <t>21:0667:000706</t>
  </si>
  <si>
    <t>105G  :873207:00:------:--</t>
  </si>
  <si>
    <t>21:0667:000707</t>
  </si>
  <si>
    <t>21:0203:000631</t>
  </si>
  <si>
    <t>21:0203:000631:0003:0001:00</t>
  </si>
  <si>
    <t>105G  :873208:00:------:--</t>
  </si>
  <si>
    <t>21:0667:000708</t>
  </si>
  <si>
    <t>21:0203:000632</t>
  </si>
  <si>
    <t>21:0203:000632:0003:0001:00</t>
  </si>
  <si>
    <t>105G  :873209:00:------:--</t>
  </si>
  <si>
    <t>21:0667:000709</t>
  </si>
  <si>
    <t>21:0203:000633</t>
  </si>
  <si>
    <t>21:0203:000633:0003:0001:00</t>
  </si>
  <si>
    <t>105G  :873210:00:------:--</t>
  </si>
  <si>
    <t>21:0667:000710</t>
  </si>
  <si>
    <t>21:0203:000634</t>
  </si>
  <si>
    <t>21:0203:000634:0003:0001:00</t>
  </si>
  <si>
    <t>105G  :873211:00:------:--</t>
  </si>
  <si>
    <t>21:0667:000711</t>
  </si>
  <si>
    <t>21:0203:000635</t>
  </si>
  <si>
    <t>21:0203:000635:0003:0001:00</t>
  </si>
  <si>
    <t>105G  :873212:00:------:--</t>
  </si>
  <si>
    <t>21:0667:000712</t>
  </si>
  <si>
    <t>21:0203:000636</t>
  </si>
  <si>
    <t>21:0203:000636:0003:0001:00</t>
  </si>
  <si>
    <t>105G  :873213:00:------:--</t>
  </si>
  <si>
    <t>21:0667:000713</t>
  </si>
  <si>
    <t>21:0203:000637</t>
  </si>
  <si>
    <t>21:0203:000637:0003:0001:00</t>
  </si>
  <si>
    <t>105G  :873214:00:------:--</t>
  </si>
  <si>
    <t>21:0667:000714</t>
  </si>
  <si>
    <t>21:0203:000638</t>
  </si>
  <si>
    <t>21:0203:000638:0003:0001:00</t>
  </si>
  <si>
    <t>105G  :873215:00:------:--</t>
  </si>
  <si>
    <t>21:0667:000715</t>
  </si>
  <si>
    <t>21:0203:000639</t>
  </si>
  <si>
    <t>21:0203:000639:0003:0001:00</t>
  </si>
  <si>
    <t>105G  :873216:00:------:--</t>
  </si>
  <si>
    <t>21:0667:000716</t>
  </si>
  <si>
    <t>21:0203:000640</t>
  </si>
  <si>
    <t>21:0203:000640:0003:0001:00</t>
  </si>
  <si>
    <t>105G  :873217:00:------:--</t>
  </si>
  <si>
    <t>21:0667:000717</t>
  </si>
  <si>
    <t>21:0203:000641</t>
  </si>
  <si>
    <t>21:0203:000641:0003:0001:00</t>
  </si>
  <si>
    <t>105G  :873218:00:------:--</t>
  </si>
  <si>
    <t>21:0667:000718</t>
  </si>
  <si>
    <t>21:0203:000642</t>
  </si>
  <si>
    <t>21:0203:000642:0003:0001:00</t>
  </si>
  <si>
    <t>105G  :873219:00:------:--</t>
  </si>
  <si>
    <t>21:0667:000719</t>
  </si>
  <si>
    <t>21:0203:000643</t>
  </si>
  <si>
    <t>21:0203:000643:0003:0001:00</t>
  </si>
  <si>
    <t>105G  :873220:00:------:--</t>
  </si>
  <si>
    <t>21:0667:000720</t>
  </si>
  <si>
    <t>21:0203:000644</t>
  </si>
  <si>
    <t>21:0203:000644:0003:0001:00</t>
  </si>
  <si>
    <t>105G  :873222:10:------:--</t>
  </si>
  <si>
    <t>21:0667:000721</t>
  </si>
  <si>
    <t>21:0203:000645</t>
  </si>
  <si>
    <t>21:0203:000645:0003:0001:00</t>
  </si>
  <si>
    <t>105G  :873223:20:873222:10</t>
  </si>
  <si>
    <t>21:0667:000722</t>
  </si>
  <si>
    <t>21:0203:000645:0004:0001:00</t>
  </si>
  <si>
    <t>105G  :873224:00:------:--</t>
  </si>
  <si>
    <t>21:0667:000723</t>
  </si>
  <si>
    <t>21:0203:000646</t>
  </si>
  <si>
    <t>21:0203:000646:0003:0001:00</t>
  </si>
  <si>
    <t>105G  :873225:00:------:--</t>
  </si>
  <si>
    <t>21:0667:000724</t>
  </si>
  <si>
    <t>21:0203:000647</t>
  </si>
  <si>
    <t>21:0203:000647:0003:0001:00</t>
  </si>
  <si>
    <t>105G  :873226:00:------:--</t>
  </si>
  <si>
    <t>21:0667:000725</t>
  </si>
  <si>
    <t>21:0203:000648</t>
  </si>
  <si>
    <t>21:0203:000648:0003:0001:00</t>
  </si>
  <si>
    <t>105G  :873227:00:------:--</t>
  </si>
  <si>
    <t>21:0667:000726</t>
  </si>
  <si>
    <t>21:0203:000649</t>
  </si>
  <si>
    <t>21:0203:000649:0003:0001:00</t>
  </si>
  <si>
    <t>105G  :873228:00:------:--</t>
  </si>
  <si>
    <t>21:0667:000727</t>
  </si>
  <si>
    <t>21:0203:000650</t>
  </si>
  <si>
    <t>21:0203:000650:0003:0001:00</t>
  </si>
  <si>
    <t>105G  :873229:00:------:--</t>
  </si>
  <si>
    <t>21:0667:000728</t>
  </si>
  <si>
    <t>21:0203:000651</t>
  </si>
  <si>
    <t>21:0203:000651:0003:0001:00</t>
  </si>
  <si>
    <t>105G  :873230:00:------:--</t>
  </si>
  <si>
    <t>21:0667:000729</t>
  </si>
  <si>
    <t>21:0203:000652</t>
  </si>
  <si>
    <t>21:0203:000652:0003:0001:00</t>
  </si>
  <si>
    <t>105G  :873231:00:------:--</t>
  </si>
  <si>
    <t>21:0667:000730</t>
  </si>
  <si>
    <t>21:0203:000653</t>
  </si>
  <si>
    <t>21:0203:000653:0003:0001:00</t>
  </si>
  <si>
    <t>105G  :873232:00:------:--</t>
  </si>
  <si>
    <t>21:0667:000731</t>
  </si>
  <si>
    <t>21:0203:000654</t>
  </si>
  <si>
    <t>21:0203:000654:0003:0001:00</t>
  </si>
  <si>
    <t>105G  :873233:00:------:--</t>
  </si>
  <si>
    <t>21:0667:000732</t>
  </si>
  <si>
    <t>21:0203:000655</t>
  </si>
  <si>
    <t>21:0203:000655:0003:0001:00</t>
  </si>
  <si>
    <t>105G  :873234:00:------:--</t>
  </si>
  <si>
    <t>21:0667:000733</t>
  </si>
  <si>
    <t>21:0203:000656</t>
  </si>
  <si>
    <t>21:0203:000656:0003:0001:00</t>
  </si>
  <si>
    <t>105G  :873235:00:------:--</t>
  </si>
  <si>
    <t>21:0667:000734</t>
  </si>
  <si>
    <t>21:0203:000657</t>
  </si>
  <si>
    <t>21:0203:000657:0003:0001:00</t>
  </si>
  <si>
    <t>105G  :873236:00:------:--</t>
  </si>
  <si>
    <t>21:0667:000735</t>
  </si>
  <si>
    <t>21:0203:000658</t>
  </si>
  <si>
    <t>21:0203:000658:0003:0001:00</t>
  </si>
  <si>
    <t>105G  :873237:9Z:------:--</t>
  </si>
  <si>
    <t>21:0667:000736</t>
  </si>
  <si>
    <t>105G  :873238:00:------:--</t>
  </si>
  <si>
    <t>21:0667:000737</t>
  </si>
  <si>
    <t>21:0203:000659</t>
  </si>
  <si>
    <t>21:0203:000659:0003:0001:00</t>
  </si>
  <si>
    <t>105G  :873239:00:------:--</t>
  </si>
  <si>
    <t>21:0667:000738</t>
  </si>
  <si>
    <t>21:0203:000660</t>
  </si>
  <si>
    <t>21:0203:000660:0003:0001:00</t>
  </si>
  <si>
    <t>105G  :873240:00:------:--</t>
  </si>
  <si>
    <t>21:0667:000739</t>
  </si>
  <si>
    <t>21:0203:000661</t>
  </si>
  <si>
    <t>21:0203:000661:0003:0001:00</t>
  </si>
  <si>
    <t>105G  :873242:10:------:--</t>
  </si>
  <si>
    <t>21:0667:000740</t>
  </si>
  <si>
    <t>21:0203:000662</t>
  </si>
  <si>
    <t>21:0203:000662:0003:0001:00</t>
  </si>
  <si>
    <t>105G  :873243:20:873242:10</t>
  </si>
  <si>
    <t>21:0667:000741</t>
  </si>
  <si>
    <t>21:0203:000662:0004:0001:00</t>
  </si>
  <si>
    <t>105G  :873244:00:------:--</t>
  </si>
  <si>
    <t>21:0667:000742</t>
  </si>
  <si>
    <t>21:0203:000663</t>
  </si>
  <si>
    <t>21:0203:000663:0003:0001:00</t>
  </si>
  <si>
    <t>105G  :873245:00:------:--</t>
  </si>
  <si>
    <t>21:0667:000743</t>
  </si>
  <si>
    <t>21:0203:000664</t>
  </si>
  <si>
    <t>21:0203:000664:0003:0001:00</t>
  </si>
  <si>
    <t>105G  :873246:00:------:--</t>
  </si>
  <si>
    <t>21:0667:000744</t>
  </si>
  <si>
    <t>21:0203:000665</t>
  </si>
  <si>
    <t>21:0203:000665:0003:0001:00</t>
  </si>
  <si>
    <t>105G  :873247:00:------:--</t>
  </si>
  <si>
    <t>21:0667:000745</t>
  </si>
  <si>
    <t>21:0203:000666</t>
  </si>
  <si>
    <t>21:0203:000666:0003:0001:00</t>
  </si>
  <si>
    <t>105G  :873248:00:------:--</t>
  </si>
  <si>
    <t>21:0667:000746</t>
  </si>
  <si>
    <t>21:0203:000667</t>
  </si>
  <si>
    <t>21:0203:000667:0003:0001:00</t>
  </si>
  <si>
    <t>105G  :873249:00:------:--</t>
  </si>
  <si>
    <t>21:0667:000747</t>
  </si>
  <si>
    <t>21:0203:000668</t>
  </si>
  <si>
    <t>21:0203:000668:0003:0001:00</t>
  </si>
  <si>
    <t>105G  :873250:9Y:------:--</t>
  </si>
  <si>
    <t>21:0667:000748</t>
  </si>
  <si>
    <t>105G  :873251:00:------:--</t>
  </si>
  <si>
    <t>21:0667:000749</t>
  </si>
  <si>
    <t>21:0203:000669</t>
  </si>
  <si>
    <t>21:0203:000669:0003:0001:00</t>
  </si>
  <si>
    <t>105G  :873252:00:------:--</t>
  </si>
  <si>
    <t>21:0667:000750</t>
  </si>
  <si>
    <t>21:0203:000670</t>
  </si>
  <si>
    <t>21:0203:000670:0003:0001:00</t>
  </si>
  <si>
    <t>105G  :873253:00:------:--</t>
  </si>
  <si>
    <t>21:0667:000751</t>
  </si>
  <si>
    <t>21:0203:000671</t>
  </si>
  <si>
    <t>21:0203:000671:0003:0001:00</t>
  </si>
  <si>
    <t>105G  :873254:00:------:--</t>
  </si>
  <si>
    <t>21:0667:000752</t>
  </si>
  <si>
    <t>21:0203:000672</t>
  </si>
  <si>
    <t>21:0203:000672:0003:0001:00</t>
  </si>
  <si>
    <t>105G  :873255:00:------:--</t>
  </si>
  <si>
    <t>21:0667:000753</t>
  </si>
  <si>
    <t>21:0203:000673</t>
  </si>
  <si>
    <t>21:0203:000673:0003:0001:00</t>
  </si>
  <si>
    <t>105G  :873256:00:------:--</t>
  </si>
  <si>
    <t>21:0667:000754</t>
  </si>
  <si>
    <t>21:0203:000674</t>
  </si>
  <si>
    <t>21:0203:000674:0003:0001:00</t>
  </si>
  <si>
    <t>105G  :873257:00:------:--</t>
  </si>
  <si>
    <t>21:0667:000755</t>
  </si>
  <si>
    <t>21:0203:000675</t>
  </si>
  <si>
    <t>21:0203:000675:0003:0001:00</t>
  </si>
  <si>
    <t>105G  :873258:00:------:--</t>
  </si>
  <si>
    <t>21:0667:000756</t>
  </si>
  <si>
    <t>21:0203:000676</t>
  </si>
  <si>
    <t>21:0203:000676:0003:0001:00</t>
  </si>
  <si>
    <t>105G  :873259:00:------:--</t>
  </si>
  <si>
    <t>21:0667:000757</t>
  </si>
  <si>
    <t>21:0203:000677</t>
  </si>
  <si>
    <t>21:0203:000677:0003:0001:00</t>
  </si>
  <si>
    <t>105G  :873260:00:------:--</t>
  </si>
  <si>
    <t>21:0667:000758</t>
  </si>
  <si>
    <t>21:0203:000678</t>
  </si>
  <si>
    <t>21:0203:000678:0003:0001:00</t>
  </si>
  <si>
    <t>105G  :873262:10:------:--</t>
  </si>
  <si>
    <t>21:0667:000759</t>
  </si>
  <si>
    <t>21:0203:000679</t>
  </si>
  <si>
    <t>21:0203:000679:0003:0001:00</t>
  </si>
  <si>
    <t>105G  :873263:20:873262:10</t>
  </si>
  <si>
    <t>21:0667:000760</t>
  </si>
  <si>
    <t>21:0203:000679:0004:0001:00</t>
  </si>
  <si>
    <t>105G  :873264:00:------:--</t>
  </si>
  <si>
    <t>21:0667:000761</t>
  </si>
  <si>
    <t>21:0203:000680</t>
  </si>
  <si>
    <t>21:0203:000680:0003:0001:00</t>
  </si>
  <si>
    <t>105G  :873265:00:------:--</t>
  </si>
  <si>
    <t>21:0667:000762</t>
  </si>
  <si>
    <t>21:0203:000681</t>
  </si>
  <si>
    <t>21:0203:000681:0003:0001:00</t>
  </si>
  <si>
    <t>105G  :873266:00:------:--</t>
  </si>
  <si>
    <t>21:0667:000763</t>
  </si>
  <si>
    <t>21:0203:000682</t>
  </si>
  <si>
    <t>21:0203:000682:0003:0001:00</t>
  </si>
  <si>
    <t>105G  :873267:00:------:--</t>
  </si>
  <si>
    <t>21:0667:000764</t>
  </si>
  <si>
    <t>21:0203:000683</t>
  </si>
  <si>
    <t>21:0203:000683:0003:0001:00</t>
  </si>
  <si>
    <t>105G  :873268:00:------:--</t>
  </si>
  <si>
    <t>21:0667:000765</t>
  </si>
  <si>
    <t>21:0203:000684</t>
  </si>
  <si>
    <t>21:0203:000684:0003:0001:00</t>
  </si>
  <si>
    <t>105G  :873269:00:------:--</t>
  </si>
  <si>
    <t>21:0667:000766</t>
  </si>
  <si>
    <t>21:0203:000685</t>
  </si>
  <si>
    <t>21:0203:000685:0003:0001:00</t>
  </si>
  <si>
    <t>105G  :873270:00:------:--</t>
  </si>
  <si>
    <t>21:0667:000767</t>
  </si>
  <si>
    <t>21:0203:000686</t>
  </si>
  <si>
    <t>21:0203:000686:0003:0001:00</t>
  </si>
  <si>
    <t>105G  :873271:00:------:--</t>
  </si>
  <si>
    <t>21:0667:000768</t>
  </si>
  <si>
    <t>21:0203:000687</t>
  </si>
  <si>
    <t>21:0203:000687:0003:0001:00</t>
  </si>
  <si>
    <t>105G  :873272:00:------:--</t>
  </si>
  <si>
    <t>21:0667:000769</t>
  </si>
  <si>
    <t>21:0203:000688</t>
  </si>
  <si>
    <t>21:0203:000688:0003:0001:00</t>
  </si>
  <si>
    <t>105G  :873273:00:------:--</t>
  </si>
  <si>
    <t>21:0667:000770</t>
  </si>
  <si>
    <t>21:0203:000689</t>
  </si>
  <si>
    <t>21:0203:000689:0003:0001:00</t>
  </si>
  <si>
    <t>105G  :873274:00:------:--</t>
  </si>
  <si>
    <t>21:0667:000771</t>
  </si>
  <si>
    <t>21:0203:000690</t>
  </si>
  <si>
    <t>21:0203:000690:0003:0001:00</t>
  </si>
  <si>
    <t>105G  :873275:00:------:--</t>
  </si>
  <si>
    <t>21:0667:000772</t>
  </si>
  <si>
    <t>21:0203:000691</t>
  </si>
  <si>
    <t>21:0203:000691:0003:0001:00</t>
  </si>
  <si>
    <t>105G  :873276:00:------:--</t>
  </si>
  <si>
    <t>21:0667:000773</t>
  </si>
  <si>
    <t>21:0203:000692</t>
  </si>
  <si>
    <t>21:0203:000692:0003:0001:00</t>
  </si>
  <si>
    <t>105G  :873277:00:------:--</t>
  </si>
  <si>
    <t>21:0667:000774</t>
  </si>
  <si>
    <t>21:0203:000693</t>
  </si>
  <si>
    <t>21:0203:000693:0003:0001:00</t>
  </si>
  <si>
    <t>105G  :873278:00:------:--</t>
  </si>
  <si>
    <t>21:0667:000775</t>
  </si>
  <si>
    <t>21:0203:000694</t>
  </si>
  <si>
    <t>21:0203:000694:0003:0001:00</t>
  </si>
  <si>
    <t>105G  :873279:00:------:--</t>
  </si>
  <si>
    <t>21:0667:000776</t>
  </si>
  <si>
    <t>21:0203:000695</t>
  </si>
  <si>
    <t>21:0203:000695:0003:0001:00</t>
  </si>
  <si>
    <t>105G  :873280:9Z:------:--</t>
  </si>
  <si>
    <t>21:0667:000777</t>
  </si>
  <si>
    <t>105G  :873282:10:------:--</t>
  </si>
  <si>
    <t>21:0667:000778</t>
  </si>
  <si>
    <t>21:0203:000696</t>
  </si>
  <si>
    <t>21:0203:000696:0003:0001:00</t>
  </si>
  <si>
    <t>105G  :873283:20:873282:10</t>
  </si>
  <si>
    <t>21:0667:000779</t>
  </si>
  <si>
    <t>21:0203:000696:0004:0001:00</t>
  </si>
  <si>
    <t>105G  :873284:00:------:--</t>
  </si>
  <si>
    <t>21:0667:000780</t>
  </si>
  <si>
    <t>21:0203:000697</t>
  </si>
  <si>
    <t>21:0203:000697:0003:0001:00</t>
  </si>
  <si>
    <t>105G  :873285:00:------:--</t>
  </si>
  <si>
    <t>21:0667:000781</t>
  </si>
  <si>
    <t>21:0203:000698</t>
  </si>
  <si>
    <t>21:0203:000698:0003:0001:00</t>
  </si>
  <si>
    <t>105G  :873286:00:------:--</t>
  </si>
  <si>
    <t>21:0667:000782</t>
  </si>
  <si>
    <t>21:0203:000699</t>
  </si>
  <si>
    <t>21:0203:000699:0003:0001:00</t>
  </si>
  <si>
    <t>105G  :873287:9Z:------:--</t>
  </si>
  <si>
    <t>21:0667:000783</t>
  </si>
  <si>
    <t>105G  :873288:00:------:--</t>
  </si>
  <si>
    <t>21:0667:000784</t>
  </si>
  <si>
    <t>21:0203:000700</t>
  </si>
  <si>
    <t>21:0203:000700:0003:0001:00</t>
  </si>
  <si>
    <t>105G  :873289:00:------:--</t>
  </si>
  <si>
    <t>21:0667:000785</t>
  </si>
  <si>
    <t>21:0203:000701</t>
  </si>
  <si>
    <t>21:0203:000701:0003:0001:00</t>
  </si>
  <si>
    <t>105G  :873290:00:------:--</t>
  </si>
  <si>
    <t>21:0667:000786</t>
  </si>
  <si>
    <t>21:0203:000702</t>
  </si>
  <si>
    <t>21:0203:000702:0003:0001:00</t>
  </si>
  <si>
    <t>105G  :873291:00:------:--</t>
  </si>
  <si>
    <t>21:0667:000787</t>
  </si>
  <si>
    <t>21:0203:000703</t>
  </si>
  <si>
    <t>21:0203:000703:0003:0001:00</t>
  </si>
  <si>
    <t>105G  :873292:00:------:--</t>
  </si>
  <si>
    <t>21:0667:000788</t>
  </si>
  <si>
    <t>21:0203:000704</t>
  </si>
  <si>
    <t>21:0203:000704:0003:0001:00</t>
  </si>
  <si>
    <t>105G  :873293:00:------:--</t>
  </si>
  <si>
    <t>21:0667:000789</t>
  </si>
  <si>
    <t>21:0203:000705</t>
  </si>
  <si>
    <t>21:0203:000705:0003:0001:00</t>
  </si>
  <si>
    <t>105G  :873294:00:------:--</t>
  </si>
  <si>
    <t>21:0667:000790</t>
  </si>
  <si>
    <t>21:0203:000706</t>
  </si>
  <si>
    <t>21:0203:000706:0003:0001:00</t>
  </si>
  <si>
    <t>105G  :873295:00:------:--</t>
  </si>
  <si>
    <t>21:0667:000791</t>
  </si>
  <si>
    <t>21:0203:000707</t>
  </si>
  <si>
    <t>21:0203:000707:0003:0001:00</t>
  </si>
  <si>
    <t>105G  :873296:00:------:--</t>
  </si>
  <si>
    <t>21:0667:000792</t>
  </si>
  <si>
    <t>21:0203:000708</t>
  </si>
  <si>
    <t>21:0203:000708:0003:0001:00</t>
  </si>
  <si>
    <t>105G  :873297:00:------:--</t>
  </si>
  <si>
    <t>21:0667:000793</t>
  </si>
  <si>
    <t>21:0203:000709</t>
  </si>
  <si>
    <t>21:0203:000709:0003:0001:00</t>
  </si>
  <si>
    <t>105G  :873298:00:------:--</t>
  </si>
  <si>
    <t>21:0667:000794</t>
  </si>
  <si>
    <t>21:0203:000710</t>
  </si>
  <si>
    <t>21:0203:000710:0003:0001:00</t>
  </si>
  <si>
    <t>105G  :873299:00:------:--</t>
  </si>
  <si>
    <t>21:0667:000795</t>
  </si>
  <si>
    <t>21:0203:000711</t>
  </si>
  <si>
    <t>21:0203:000711:0003:0001:00</t>
  </si>
  <si>
    <t>105G  :873300:00:------:--</t>
  </si>
  <si>
    <t>21:0667:000796</t>
  </si>
  <si>
    <t>21:0203:000712</t>
  </si>
  <si>
    <t>21:0203:000712:0003:0001:00</t>
  </si>
  <si>
    <t>105G  :873302:10:------:--</t>
  </si>
  <si>
    <t>21:0667:000797</t>
  </si>
  <si>
    <t>21:0203:000713</t>
  </si>
  <si>
    <t>21:0203:000713:0003:0001:00</t>
  </si>
  <si>
    <t>105G  :873303:20:873302:10</t>
  </si>
  <si>
    <t>21:0667:000798</t>
  </si>
  <si>
    <t>21:0203:000713:0004:0001:00</t>
  </si>
  <si>
    <t>105G  :873304:00:------:--</t>
  </si>
  <si>
    <t>21:0667:000799</t>
  </si>
  <si>
    <t>21:0203:000714</t>
  </si>
  <si>
    <t>21:0203:000714:0003:0001:00</t>
  </si>
  <si>
    <t>105G  :873305:00:------:--</t>
  </si>
  <si>
    <t>21:0667:000800</t>
  </si>
  <si>
    <t>21:0203:000715</t>
  </si>
  <si>
    <t>21:0203:000715:0003:0001:00</t>
  </si>
  <si>
    <t>105G  :873306:00:------:--</t>
  </si>
  <si>
    <t>21:0667:000801</t>
  </si>
  <si>
    <t>21:0203:000716</t>
  </si>
  <si>
    <t>21:0203:000716:0003:0001:00</t>
  </si>
  <si>
    <t>105G  :873307:00:------:--</t>
  </si>
  <si>
    <t>21:0667:000802</t>
  </si>
  <si>
    <t>21:0203:000717</t>
  </si>
  <si>
    <t>21:0203:000717:0003:0001:00</t>
  </si>
  <si>
    <t>105G  :873308:00:------:--</t>
  </si>
  <si>
    <t>21:0667:000803</t>
  </si>
  <si>
    <t>21:0203:000718</t>
  </si>
  <si>
    <t>21:0203:000718:0003:0001:00</t>
  </si>
  <si>
    <t>105G  :873309:00:------:--</t>
  </si>
  <si>
    <t>21:0667:000804</t>
  </si>
  <si>
    <t>21:0203:000719</t>
  </si>
  <si>
    <t>21:0203:000719:0003:0001:00</t>
  </si>
  <si>
    <t>105G  :873310:9Z:------:--</t>
  </si>
  <si>
    <t>21:0667:000805</t>
  </si>
  <si>
    <t>105G  :873311:00:------:--</t>
  </si>
  <si>
    <t>21:0667:000806</t>
  </si>
  <si>
    <t>21:0203:000720</t>
  </si>
  <si>
    <t>21:0203:000720:0003:0001:00</t>
  </si>
  <si>
    <t>105G  :873312:00:------:--</t>
  </si>
  <si>
    <t>21:0667:000807</t>
  </si>
  <si>
    <t>21:0203:000721</t>
  </si>
  <si>
    <t>21:0203:000721:0003:0001:00</t>
  </si>
  <si>
    <t>105G  :873313:00:------:--</t>
  </si>
  <si>
    <t>21:0667:000808</t>
  </si>
  <si>
    <t>21:0203:000722</t>
  </si>
  <si>
    <t>21:0203:000722:0003:0001:00</t>
  </si>
  <si>
    <t>105G  :873314:00:------:--</t>
  </si>
  <si>
    <t>21:0667:000809</t>
  </si>
  <si>
    <t>21:0203:000723</t>
  </si>
  <si>
    <t>21:0203:000723:0003:0001:00</t>
  </si>
  <si>
    <t>105G  :873315:00:------:--</t>
  </si>
  <si>
    <t>21:0667:000810</t>
  </si>
  <si>
    <t>21:0203:000724</t>
  </si>
  <si>
    <t>21:0203:000724:0003:0001:00</t>
  </si>
  <si>
    <t>105G  :873316:00:------:--</t>
  </si>
  <si>
    <t>21:0667:000811</t>
  </si>
  <si>
    <t>21:0203:000725</t>
  </si>
  <si>
    <t>21:0203:000725:0003:0001:00</t>
  </si>
  <si>
    <t>105G  :873317:00:------:--</t>
  </si>
  <si>
    <t>21:0667:000812</t>
  </si>
  <si>
    <t>21:0203:000726</t>
  </si>
  <si>
    <t>21:0203:000726:0003:0001:00</t>
  </si>
  <si>
    <t>105G  :873318:00:------:--</t>
  </si>
  <si>
    <t>21:0667:000813</t>
  </si>
  <si>
    <t>21:0203:000727</t>
  </si>
  <si>
    <t>21:0203:000727:0003:0001:00</t>
  </si>
  <si>
    <t>105G  :873319:00:------:--</t>
  </si>
  <si>
    <t>21:0667:000814</t>
  </si>
  <si>
    <t>21:0203:000728</t>
  </si>
  <si>
    <t>21:0203:000728:0003:0001:00</t>
  </si>
  <si>
    <t>105G  :873320:00:------:--</t>
  </si>
  <si>
    <t>21:0667:000815</t>
  </si>
  <si>
    <t>21:0203:000729</t>
  </si>
  <si>
    <t>21:0203:000729:0003:0001:00</t>
  </si>
  <si>
    <t>105G  :873322:10:------:--</t>
  </si>
  <si>
    <t>21:0667:000816</t>
  </si>
  <si>
    <t>21:0203:000730</t>
  </si>
  <si>
    <t>21:0203:000730:0003:0001:00</t>
  </si>
  <si>
    <t>105G  :873323:20:873322:10</t>
  </si>
  <si>
    <t>21:0667:000817</t>
  </si>
  <si>
    <t>21:0203:000730:0004:0001:00</t>
  </si>
  <si>
    <t>105G  :873324:00:------:--</t>
  </si>
  <si>
    <t>21:0667:000818</t>
  </si>
  <si>
    <t>21:0203:000731</t>
  </si>
  <si>
    <t>21:0203:000731:0003:0001:00</t>
  </si>
  <si>
    <t>105G  :873325:00:------:--</t>
  </si>
  <si>
    <t>21:0667:000819</t>
  </si>
  <si>
    <t>21:0203:000732</t>
  </si>
  <si>
    <t>21:0203:000732:0003:0001:00</t>
  </si>
  <si>
    <t>105G  :873326:00:------:--</t>
  </si>
  <si>
    <t>21:0667:000820</t>
  </si>
  <si>
    <t>21:0203:000733</t>
  </si>
  <si>
    <t>21:0203:000733:0003:0001:00</t>
  </si>
  <si>
    <t>105G  :873327:00:------:--</t>
  </si>
  <si>
    <t>21:0667:000821</t>
  </si>
  <si>
    <t>21:0203:000734</t>
  </si>
  <si>
    <t>21:0203:000734:0003:0001:00</t>
  </si>
  <si>
    <t>105G  :873328:00:------:--</t>
  </si>
  <si>
    <t>21:0667:000822</t>
  </si>
  <si>
    <t>21:0203:000735</t>
  </si>
  <si>
    <t>21:0203:000735:0003:0001:00</t>
  </si>
  <si>
    <t>105G  :873329:00:------:--</t>
  </si>
  <si>
    <t>21:0667:000823</t>
  </si>
  <si>
    <t>21:0203:000736</t>
  </si>
  <si>
    <t>21:0203:000736:0003:0001:00</t>
  </si>
  <si>
    <t>105G  :873330:9X:------:--</t>
  </si>
  <si>
    <t>21:0667:000824</t>
  </si>
  <si>
    <t>105G  :873331:00:------:--</t>
  </si>
  <si>
    <t>21:0667:000825</t>
  </si>
  <si>
    <t>21:0203:000737</t>
  </si>
  <si>
    <t>21:0203:000737:0003:0001:00</t>
  </si>
  <si>
    <t>105G  :873332:00:------:--</t>
  </si>
  <si>
    <t>21:0667:000826</t>
  </si>
  <si>
    <t>21:0203:000738</t>
  </si>
  <si>
    <t>21:0203:000738:0003:0001:00</t>
  </si>
  <si>
    <t>105G  :873333:00:------:--</t>
  </si>
  <si>
    <t>21:0667:000827</t>
  </si>
  <si>
    <t>21:0203:000739</t>
  </si>
  <si>
    <t>21:0203:000739:0003:0001:00</t>
  </si>
  <si>
    <t>105G  :873334:00:------:--</t>
  </si>
  <si>
    <t>21:0667:000828</t>
  </si>
  <si>
    <t>21:0203:000740</t>
  </si>
  <si>
    <t>21:0203:000740:0003:0001:00</t>
  </si>
  <si>
    <t>105G  :873335:00:------:--</t>
  </si>
  <si>
    <t>21:0667:000829</t>
  </si>
  <si>
    <t>21:0203:000741</t>
  </si>
  <si>
    <t>21:0203:000741:0003:0001:00</t>
  </si>
  <si>
    <t>105G  :873336:00:------:--</t>
  </si>
  <si>
    <t>21:0667:000830</t>
  </si>
  <si>
    <t>21:0203:000742</t>
  </si>
  <si>
    <t>21:0203:000742:0003:0001:00</t>
  </si>
  <si>
    <t>105G  :873337:00:------:--</t>
  </si>
  <si>
    <t>21:0667:000831</t>
  </si>
  <si>
    <t>21:0203:000743</t>
  </si>
  <si>
    <t>21:0203:000743:0003:0001:00</t>
  </si>
  <si>
    <t>105G  :873338:00:------:--</t>
  </si>
  <si>
    <t>21:0667:000832</t>
  </si>
  <si>
    <t>21:0203:000744</t>
  </si>
  <si>
    <t>21:0203:000744:0003:0001:00</t>
  </si>
  <si>
    <t>105G  :873339:00:------:--</t>
  </si>
  <si>
    <t>21:0667:000833</t>
  </si>
  <si>
    <t>21:0203:000745</t>
  </si>
  <si>
    <t>21:0203:000745:0003:0001:00</t>
  </si>
  <si>
    <t>105G  :873340:00:------:--</t>
  </si>
  <si>
    <t>21:0667:000834</t>
  </si>
  <si>
    <t>21:0203:000746</t>
  </si>
  <si>
    <t>21:0203:000746:0003:0001:00</t>
  </si>
  <si>
    <t>105G  :873342:10:------:--</t>
  </si>
  <si>
    <t>21:0667:000835</t>
  </si>
  <si>
    <t>21:0203:000747</t>
  </si>
  <si>
    <t>21:0203:000747:0003:0001:00</t>
  </si>
  <si>
    <t>105G  :873343:20:873342:10</t>
  </si>
  <si>
    <t>21:0667:000836</t>
  </si>
  <si>
    <t>21:0203:000747:0004:0001:00</t>
  </si>
  <si>
    <t>105G  :873344:9Y:------:--</t>
  </si>
  <si>
    <t>21:0667:000837</t>
  </si>
  <si>
    <t>105G  :873345:00:------:--</t>
  </si>
  <si>
    <t>21:0667:000838</t>
  </si>
  <si>
    <t>21:0203:000748</t>
  </si>
  <si>
    <t>21:0203:000748:0003:0001:00</t>
  </si>
  <si>
    <t>105G  :873346:00:------:--</t>
  </si>
  <si>
    <t>21:0667:000839</t>
  </si>
  <si>
    <t>21:0203:000749</t>
  </si>
  <si>
    <t>21:0203:000749:0003:0001:00</t>
  </si>
  <si>
    <t>105G  :873347:00:------:--</t>
  </si>
  <si>
    <t>21:0667:000840</t>
  </si>
  <si>
    <t>21:0203:000750</t>
  </si>
  <si>
    <t>21:0203:000750:0003:0001:00</t>
  </si>
  <si>
    <t>105G  :873348:00:------:--</t>
  </si>
  <si>
    <t>21:0667:000841</t>
  </si>
  <si>
    <t>21:0203:000751</t>
  </si>
  <si>
    <t>21:0203:000751:0003:0001:00</t>
  </si>
  <si>
    <t>105G  :873349:00:------:--</t>
  </si>
  <si>
    <t>21:0667:000842</t>
  </si>
  <si>
    <t>21:0203:000752</t>
  </si>
  <si>
    <t>21:0203:000752:0003:0001:00</t>
  </si>
  <si>
    <t>105G  :873350:00:------:--</t>
  </si>
  <si>
    <t>21:0667:000843</t>
  </si>
  <si>
    <t>21:0203:000753</t>
  </si>
  <si>
    <t>21:0203:000753:0003:0001:00</t>
  </si>
  <si>
    <t>105G  :873351:00:------:--</t>
  </si>
  <si>
    <t>21:0667:000844</t>
  </si>
  <si>
    <t>21:0203:000754</t>
  </si>
  <si>
    <t>21:0203:000754:0003:0001:00</t>
  </si>
  <si>
    <t>105G  :873352:00:------:--</t>
  </si>
  <si>
    <t>21:0667:000845</t>
  </si>
  <si>
    <t>21:0203:000755</t>
  </si>
  <si>
    <t>21:0203:000755:0003:0001:00</t>
  </si>
  <si>
    <t>105G  :873353:00:------:--</t>
  </si>
  <si>
    <t>21:0667:000846</t>
  </si>
  <si>
    <t>21:0203:000756</t>
  </si>
  <si>
    <t>21:0203:000756:0003:0001:00</t>
  </si>
  <si>
    <t>105G  :873354:00:------:--</t>
  </si>
  <si>
    <t>21:0667:000847</t>
  </si>
  <si>
    <t>21:0203:000757</t>
  </si>
  <si>
    <t>21:0203:000757:0003:0001:00</t>
  </si>
  <si>
    <t>105G  :873355:00:------:--</t>
  </si>
  <si>
    <t>21:0667:000848</t>
  </si>
  <si>
    <t>21:0203:000758</t>
  </si>
  <si>
    <t>21:0203:000758:0003:0001:00</t>
  </si>
  <si>
    <t>105G  :873356:00:------:--</t>
  </si>
  <si>
    <t>21:0667:000849</t>
  </si>
  <si>
    <t>21:0203:000759</t>
  </si>
  <si>
    <t>21:0203:000759:0003:0001:00</t>
  </si>
  <si>
    <t>105G  :873357:00:------:--</t>
  </si>
  <si>
    <t>21:0667:000850</t>
  </si>
  <si>
    <t>21:0203:000760</t>
  </si>
  <si>
    <t>21:0203:000760:0003:0001:00</t>
  </si>
  <si>
    <t>105G  :873358:00:------:--</t>
  </si>
  <si>
    <t>21:0667:000851</t>
  </si>
  <si>
    <t>21:0203:000761</t>
  </si>
  <si>
    <t>21:0203:000761:0003:0001:00</t>
  </si>
  <si>
    <t>105G  :873359:00:------:--</t>
  </si>
  <si>
    <t>21:0667:000852</t>
  </si>
  <si>
    <t>21:0203:000762</t>
  </si>
  <si>
    <t>21:0203:000762:0003:0001:00</t>
  </si>
  <si>
    <t>105G  :873360:00:------:--</t>
  </si>
  <si>
    <t>21:0667:000853</t>
  </si>
  <si>
    <t>21:0203:000763</t>
  </si>
  <si>
    <t>21:0203:000763:0003:0001:00</t>
  </si>
  <si>
    <t>105G  :873362:10:------:--</t>
  </si>
  <si>
    <t>21:0667:000854</t>
  </si>
  <si>
    <t>21:0203:000764</t>
  </si>
  <si>
    <t>21:0203:000764:0003:0001:00</t>
  </si>
  <si>
    <t>105G  :873363:20:873362:10</t>
  </si>
  <si>
    <t>21:0667:000855</t>
  </si>
  <si>
    <t>21:0203:000764:0004:0001:00</t>
  </si>
  <si>
    <t>105G  :873364:00:------:--</t>
  </si>
  <si>
    <t>21:0667:000856</t>
  </si>
  <si>
    <t>21:0203:000765</t>
  </si>
  <si>
    <t>21:0203:000765:0003:0001:00</t>
  </si>
  <si>
    <t>105G  :873365:00:------:--</t>
  </si>
  <si>
    <t>21:0667:000857</t>
  </si>
  <si>
    <t>21:0203:000766</t>
  </si>
  <si>
    <t>21:0203:000766:0003:0001:00</t>
  </si>
  <si>
    <t>105G  :873366:00:------:--</t>
  </si>
  <si>
    <t>21:0667:000858</t>
  </si>
  <si>
    <t>21:0203:000767</t>
  </si>
  <si>
    <t>21:0203:000767:0003:0001:00</t>
  </si>
  <si>
    <t>105G  :873367:00:------:--</t>
  </si>
  <si>
    <t>21:0667:000859</t>
  </si>
  <si>
    <t>21:0203:000768</t>
  </si>
  <si>
    <t>21:0203:000768:0003:0001:00</t>
  </si>
  <si>
    <t>105G  :873368:00:------:--</t>
  </si>
  <si>
    <t>21:0667:000860</t>
  </si>
  <si>
    <t>21:0203:000769</t>
  </si>
  <si>
    <t>21:0203:000769:0003:0001:00</t>
  </si>
  <si>
    <t>105G  :873369:00:------:--</t>
  </si>
  <si>
    <t>21:0667:000861</t>
  </si>
  <si>
    <t>21:0203:000770</t>
  </si>
  <si>
    <t>21:0203:000770:0003:0001:00</t>
  </si>
  <si>
    <t>105G  :873370:00:------:--</t>
  </si>
  <si>
    <t>21:0667:000862</t>
  </si>
  <si>
    <t>21:0203:000771</t>
  </si>
  <si>
    <t>21:0203:000771:0003:0001:00</t>
  </si>
  <si>
    <t>105G  :873371:9Y:------:--</t>
  </si>
  <si>
    <t>21:0667:000863</t>
  </si>
  <si>
    <t>105G  :873372:00:------:--</t>
  </si>
  <si>
    <t>21:0667:000864</t>
  </si>
  <si>
    <t>21:0203:000772</t>
  </si>
  <si>
    <t>21:0203:000772:0003:0001:00</t>
  </si>
  <si>
    <t>105G  :873373:00:------:--</t>
  </si>
  <si>
    <t>21:0667:000865</t>
  </si>
  <si>
    <t>21:0203:000773</t>
  </si>
  <si>
    <t>21:0203:000773:0003:0001:00</t>
  </si>
  <si>
    <t>105G  :873374:00:------:--</t>
  </si>
  <si>
    <t>21:0667:000866</t>
  </si>
  <si>
    <t>21:0203:000774</t>
  </si>
  <si>
    <t>21:0203:000774:0003:0001:00</t>
  </si>
  <si>
    <t>105G  :873375:00:------:--</t>
  </si>
  <si>
    <t>21:0667:000867</t>
  </si>
  <si>
    <t>21:0203:000775</t>
  </si>
  <si>
    <t>21:0203:000775:0003:0001:00</t>
  </si>
  <si>
    <t>105G  :873376:00:------:--</t>
  </si>
  <si>
    <t>21:0667:000868</t>
  </si>
  <si>
    <t>21:0203:000776</t>
  </si>
  <si>
    <t>21:0203:000776:0003:0001:00</t>
  </si>
  <si>
    <t>105G  :873377:00:------:--</t>
  </si>
  <si>
    <t>21:0667:000869</t>
  </si>
  <si>
    <t>21:0203:000777</t>
  </si>
  <si>
    <t>21:0203:000777:0003:0001:00</t>
  </si>
  <si>
    <t>105G  :873378:00:------:--</t>
  </si>
  <si>
    <t>21:0667:000870</t>
  </si>
  <si>
    <t>21:0203:000778</t>
  </si>
  <si>
    <t>21:0203:000778:0003:0001:00</t>
  </si>
  <si>
    <t>105G  :873379:00:------:--</t>
  </si>
  <si>
    <t>21:0667:000871</t>
  </si>
  <si>
    <t>21:0203:000779</t>
  </si>
  <si>
    <t>21:0203:000779:0003:0001:00</t>
  </si>
  <si>
    <t>105G  :873380:00:------:--</t>
  </si>
  <si>
    <t>21:0667:000872</t>
  </si>
  <si>
    <t>21:0203:000780</t>
  </si>
  <si>
    <t>21:0203:000780:0003:0001:00</t>
  </si>
  <si>
    <t>105G  :873382:10:------:--</t>
  </si>
  <si>
    <t>21:0667:000873</t>
  </si>
  <si>
    <t>21:0203:000781</t>
  </si>
  <si>
    <t>21:0203:000781:0003:0001:00</t>
  </si>
  <si>
    <t>105G  :873383:20:873382:10</t>
  </si>
  <si>
    <t>21:0667:000874</t>
  </si>
  <si>
    <t>21:0203:000781:0004:0001:00</t>
  </si>
  <si>
    <t>105G  :873384:00:------:--</t>
  </si>
  <si>
    <t>21:0667:000875</t>
  </si>
  <si>
    <t>21:0203:000782</t>
  </si>
  <si>
    <t>21:0203:000782:0003:0001:00</t>
  </si>
  <si>
    <t>105G  :873385:00:------:--</t>
  </si>
  <si>
    <t>21:0667:000876</t>
  </si>
  <si>
    <t>21:0203:000783</t>
  </si>
  <si>
    <t>21:0203:000783:0003:0001:00</t>
  </si>
  <si>
    <t>105G  :873386:00:------:--</t>
  </si>
  <si>
    <t>21:0667:000877</t>
  </si>
  <si>
    <t>21:0203:000784</t>
  </si>
  <si>
    <t>21:0203:000784:0003:0001:00</t>
  </si>
  <si>
    <t>105G  :873387:00:------:--</t>
  </si>
  <si>
    <t>21:0667:000878</t>
  </si>
  <si>
    <t>21:0203:000785</t>
  </si>
  <si>
    <t>21:0203:000785:0003:0001:00</t>
  </si>
  <si>
    <t>105G  :873388:00:------:--</t>
  </si>
  <si>
    <t>21:0667:000879</t>
  </si>
  <si>
    <t>21:0203:000786</t>
  </si>
  <si>
    <t>21:0203:000786:0003:0001:00</t>
  </si>
  <si>
    <t>105G  :873389:00:------:--</t>
  </si>
  <si>
    <t>21:0667:000880</t>
  </si>
  <si>
    <t>21:0203:000787</t>
  </si>
  <si>
    <t>21:0203:000787:0003:0001:00</t>
  </si>
  <si>
    <t>105G  :873390:00:------:--</t>
  </si>
  <si>
    <t>21:0667:000881</t>
  </si>
  <si>
    <t>21:0203:000788</t>
  </si>
  <si>
    <t>21:0203:000788:0003:0001:00</t>
  </si>
  <si>
    <t>105G  :873391:00:------:--</t>
  </si>
  <si>
    <t>21:0667:000882</t>
  </si>
  <si>
    <t>21:0203:000789</t>
  </si>
  <si>
    <t>21:0203:000789:0003:0001:00</t>
  </si>
  <si>
    <t>105G  :873392:00:------:--</t>
  </si>
  <si>
    <t>21:0667:000883</t>
  </si>
  <si>
    <t>21:0203:000790</t>
  </si>
  <si>
    <t>21:0203:000790:0003:0001:00</t>
  </si>
  <si>
    <t>105G  :873393:00:------:--</t>
  </si>
  <si>
    <t>21:0667:000884</t>
  </si>
  <si>
    <t>21:0203:000791</t>
  </si>
  <si>
    <t>21:0203:000791:0003:0001:00</t>
  </si>
  <si>
    <t>105G  :873394:00:------:--</t>
  </si>
  <si>
    <t>21:0667:000885</t>
  </si>
  <si>
    <t>21:0203:000792</t>
  </si>
  <si>
    <t>21:0203:000792:0003:0001:00</t>
  </si>
  <si>
    <t>105G  :873395:00:------:--</t>
  </si>
  <si>
    <t>21:0667:000886</t>
  </si>
  <si>
    <t>21:0203:000793</t>
  </si>
  <si>
    <t>21:0203:000793:0003:0001:00</t>
  </si>
  <si>
    <t>105G  :873396:00:------:--</t>
  </si>
  <si>
    <t>21:0667:000887</t>
  </si>
  <si>
    <t>21:0203:000794</t>
  </si>
  <si>
    <t>21:0203:000794:0003:0001:00</t>
  </si>
  <si>
    <t>105G  :873397:00:------:--</t>
  </si>
  <si>
    <t>21:0667:000888</t>
  </si>
  <si>
    <t>21:0203:000795</t>
  </si>
  <si>
    <t>21:0203:000795:0003:0001:00</t>
  </si>
  <si>
    <t>105G  :873398:00:------:--</t>
  </si>
  <si>
    <t>21:0667:000889</t>
  </si>
  <si>
    <t>21:0203:000796</t>
  </si>
  <si>
    <t>21:0203:000796:0003:0001:00</t>
  </si>
  <si>
    <t>105G  :873399:00:------:--</t>
  </si>
  <si>
    <t>21:0667:000890</t>
  </si>
  <si>
    <t>21:0203:000797</t>
  </si>
  <si>
    <t>21:0203:000797:0003:0001:00</t>
  </si>
  <si>
    <t>105G  :873400:9Y:------:--</t>
  </si>
  <si>
    <t>21:0667:000891</t>
  </si>
  <si>
    <t>105G  :873402:9Z:------:--</t>
  </si>
  <si>
    <t>21:0667:000892</t>
  </si>
  <si>
    <t>105G  :873403:10:------:--</t>
  </si>
  <si>
    <t>21:0667:000893</t>
  </si>
  <si>
    <t>21:0203:000798</t>
  </si>
  <si>
    <t>21:0203:000798:0003:0001:00</t>
  </si>
  <si>
    <t>105G  :873404:20:873403:10</t>
  </si>
  <si>
    <t>21:0667:000894</t>
  </si>
  <si>
    <t>21:0203:000798:0004:0001:00</t>
  </si>
  <si>
    <t>105G  :873405:00:------:--</t>
  </si>
  <si>
    <t>21:0667:000895</t>
  </si>
  <si>
    <t>21:0203:000799</t>
  </si>
  <si>
    <t>21:0203:000799:0003:0001:00</t>
  </si>
  <si>
    <t>105G  :873406:00:------:--</t>
  </si>
  <si>
    <t>21:0667:000896</t>
  </si>
  <si>
    <t>21:0203:000800</t>
  </si>
  <si>
    <t>21:0203:000800:0003:0001:00</t>
  </si>
  <si>
    <t>105G  :873407:00:------:--</t>
  </si>
  <si>
    <t>21:0667:000897</t>
  </si>
  <si>
    <t>21:0203:000801</t>
  </si>
  <si>
    <t>21:0203:000801:0003:0001:00</t>
  </si>
  <si>
    <t>105G  :873408:00:------:--</t>
  </si>
  <si>
    <t>21:0667:000898</t>
  </si>
  <si>
    <t>21:0203:000802</t>
  </si>
  <si>
    <t>21:0203:000802:0003:0001:00</t>
  </si>
  <si>
    <t>105G  :873409:00:------:--</t>
  </si>
  <si>
    <t>21:0667:000899</t>
  </si>
  <si>
    <t>21:0203:000803</t>
  </si>
  <si>
    <t>21:0203:000803:0003:0001:00</t>
  </si>
  <si>
    <t>105G  :873410:00:------:--</t>
  </si>
  <si>
    <t>21:0667:000900</t>
  </si>
  <si>
    <t>21:0203:000804</t>
  </si>
  <si>
    <t>21:0203:000804:0003:0001:00</t>
  </si>
  <si>
    <t>105G  :873411:00:------:--</t>
  </si>
  <si>
    <t>21:0667:000901</t>
  </si>
  <si>
    <t>21:0203:000805</t>
  </si>
  <si>
    <t>21:0203:000805:0003:0001:00</t>
  </si>
  <si>
    <t>105G  :873412:00:------:--</t>
  </si>
  <si>
    <t>21:0667:000902</t>
  </si>
  <si>
    <t>21:0203:000806</t>
  </si>
  <si>
    <t>21:0203:000806:0003:0001:00</t>
  </si>
  <si>
    <t>105G  :873413:00:------:--</t>
  </si>
  <si>
    <t>21:0667:000903</t>
  </si>
  <si>
    <t>21:0203:000807</t>
  </si>
  <si>
    <t>21:0203:000807:0003:0001:00</t>
  </si>
  <si>
    <t>105G  :873414:00:------:--</t>
  </si>
  <si>
    <t>21:0667:000904</t>
  </si>
  <si>
    <t>21:0203:000808</t>
  </si>
  <si>
    <t>21:0203:000808:0003:0001:00</t>
  </si>
  <si>
    <t>105G  :873415:00:------:--</t>
  </si>
  <si>
    <t>21:0667:000905</t>
  </si>
  <si>
    <t>21:0203:000809</t>
  </si>
  <si>
    <t>21:0203:000809:0003:0001:00</t>
  </si>
  <si>
    <t>105G  :873416:00:------:--</t>
  </si>
  <si>
    <t>21:0667:000906</t>
  </si>
  <si>
    <t>21:0203:000810</t>
  </si>
  <si>
    <t>21:0203:000810:0003:0001:00</t>
  </si>
  <si>
    <t>105G  :873417:00:------:--</t>
  </si>
  <si>
    <t>21:0667:000907</t>
  </si>
  <si>
    <t>21:0203:000811</t>
  </si>
  <si>
    <t>21:0203:000811:0003:0001:00</t>
  </si>
  <si>
    <t>105G  :873418:00:------:--</t>
  </si>
  <si>
    <t>21:0667:000908</t>
  </si>
  <si>
    <t>21:0203:000812</t>
  </si>
  <si>
    <t>21:0203:000812:0003:0001:00</t>
  </si>
  <si>
    <t>105G  :873419:00:------:--</t>
  </si>
  <si>
    <t>21:0667:000909</t>
  </si>
  <si>
    <t>21:0203:000813</t>
  </si>
  <si>
    <t>21:0203:000813:0003:0001:00</t>
  </si>
  <si>
    <t>105G  :873420:00:------:--</t>
  </si>
  <si>
    <t>21:0667:000910</t>
  </si>
  <si>
    <t>21:0203:000814</t>
  </si>
  <si>
    <t>21:0203:000814:0003:0001:00</t>
  </si>
  <si>
    <t>105G  :873422:10:------:--</t>
  </si>
  <si>
    <t>21:0667:000911</t>
  </si>
  <si>
    <t>21:0203:000815</t>
  </si>
  <si>
    <t>21:0203:000815:0003:0001:00</t>
  </si>
  <si>
    <t>105G  :873423:20:873422:10</t>
  </si>
  <si>
    <t>21:0667:000912</t>
  </si>
  <si>
    <t>21:0203:000815:0004:0001:00</t>
  </si>
  <si>
    <t>105G  :873424:00:------:--</t>
  </si>
  <si>
    <t>21:0667:000913</t>
  </si>
  <si>
    <t>21:0203:000816</t>
  </si>
  <si>
    <t>21:0203:000816:0003:0001:00</t>
  </si>
  <si>
    <t>105G  :873425:00:------:--</t>
  </si>
  <si>
    <t>21:0667:000914</t>
  </si>
  <si>
    <t>21:0203:000817</t>
  </si>
  <si>
    <t>21:0203:000817:0003:0001:00</t>
  </si>
  <si>
    <t>105G  :873426:00:------:--</t>
  </si>
  <si>
    <t>21:0667:000915</t>
  </si>
  <si>
    <t>21:0203:000818</t>
  </si>
  <si>
    <t>21:0203:000818:0003:0001:00</t>
  </si>
  <si>
    <t>105G  :873427:00:------:--</t>
  </si>
  <si>
    <t>21:0667:000916</t>
  </si>
  <si>
    <t>21:0203:000819</t>
  </si>
  <si>
    <t>21:0203:000819:0003:0001:00</t>
  </si>
  <si>
    <t>105G  :873428:00:------:--</t>
  </si>
  <si>
    <t>21:0667:000917</t>
  </si>
  <si>
    <t>21:0203:000820</t>
  </si>
  <si>
    <t>21:0203:000820:0003:0001:00</t>
  </si>
  <si>
    <t>105G  :873429:00:------:--</t>
  </si>
  <si>
    <t>21:0667:000918</t>
  </si>
  <si>
    <t>21:0203:000821</t>
  </si>
  <si>
    <t>21:0203:000821:0003:0001:00</t>
  </si>
  <si>
    <t>105G  :873430:00:------:--</t>
  </si>
  <si>
    <t>21:0667:000919</t>
  </si>
  <si>
    <t>21:0203:000822</t>
  </si>
  <si>
    <t>21:0203:000822:0003:0001:00</t>
  </si>
  <si>
    <t>105G  :873431:00:------:--</t>
  </si>
  <si>
    <t>21:0667:000920</t>
  </si>
  <si>
    <t>21:0203:000823</t>
  </si>
  <si>
    <t>21:0203:000823:0003:0001:00</t>
  </si>
  <si>
    <t>105G  :873432:00:------:--</t>
  </si>
  <si>
    <t>21:0667:000921</t>
  </si>
  <si>
    <t>21:0203:000824</t>
  </si>
  <si>
    <t>21:0203:000824:0003:0001:00</t>
  </si>
  <si>
    <t>105G  :873433:00:------:--</t>
  </si>
  <si>
    <t>21:0667:000922</t>
  </si>
  <si>
    <t>21:0203:000825</t>
  </si>
  <si>
    <t>21:0203:000825:0003:0001:00</t>
  </si>
  <si>
    <t>105G  :873434:00:------:--</t>
  </si>
  <si>
    <t>21:0667:000923</t>
  </si>
  <si>
    <t>21:0203:000826</t>
  </si>
  <si>
    <t>21:0203:000826:0003:0001:00</t>
  </si>
  <si>
    <t>105G  :873435:00:------:--</t>
  </si>
  <si>
    <t>21:0667:000924</t>
  </si>
  <si>
    <t>21:0203:000827</t>
  </si>
  <si>
    <t>21:0203:000827:0003:0001:00</t>
  </si>
  <si>
    <t>105G  :873436:00:------:--</t>
  </si>
  <si>
    <t>21:0667:000925</t>
  </si>
  <si>
    <t>21:0203:000828</t>
  </si>
  <si>
    <t>21:0203:000828:0003:0001:00</t>
  </si>
  <si>
    <t>105G  :873437:00:------:--</t>
  </si>
  <si>
    <t>21:0667:000926</t>
  </si>
  <si>
    <t>21:0203:000829</t>
  </si>
  <si>
    <t>21:0203:000829:0003:0001:00</t>
  </si>
  <si>
    <t>105G  :873438:9Z:------:--</t>
  </si>
  <si>
    <t>21:0667:000927</t>
  </si>
  <si>
    <t>105G  :873439:00:------:--</t>
  </si>
  <si>
    <t>21:0667:000928</t>
  </si>
  <si>
    <t>21:0203:000830</t>
  </si>
  <si>
    <t>21:0203:000830:0003:0001:00</t>
  </si>
  <si>
    <t>105G  :873440:00:------:--</t>
  </si>
  <si>
    <t>21:0667:000929</t>
  </si>
  <si>
    <t>21:0203:000831</t>
  </si>
  <si>
    <t>21:0203:000831:0003:0001:00</t>
  </si>
  <si>
    <t>105G  :873442:00:------:--</t>
  </si>
  <si>
    <t>21:0667:000930</t>
  </si>
  <si>
    <t>21:0203:000832</t>
  </si>
  <si>
    <t>21:0203:000832:0003:0001:00</t>
  </si>
  <si>
    <t>105G  :873443:00:------:--</t>
  </si>
  <si>
    <t>21:0667:000931</t>
  </si>
  <si>
    <t>21:0203:000833</t>
  </si>
  <si>
    <t>21:0203:000833:0003:0001:00</t>
  </si>
  <si>
    <t>105G  :873444:00:------:--</t>
  </si>
  <si>
    <t>21:0667:000932</t>
  </si>
  <si>
    <t>21:0203:000834</t>
  </si>
  <si>
    <t>21:0203:000834:0003:0001:00</t>
  </si>
  <si>
    <t>105G  :873445:10:------:--</t>
  </si>
  <si>
    <t>21:0667:000933</t>
  </si>
  <si>
    <t>21:0203:000835</t>
  </si>
  <si>
    <t>21:0203:000835:0003:0001:00</t>
  </si>
  <si>
    <t>105G  :873446:20:873445:10</t>
  </si>
  <si>
    <t>21:0667:000934</t>
  </si>
  <si>
    <t>21:0203:000835:0004:0001:00</t>
  </si>
  <si>
    <t>105G  :873447:00:------:--</t>
  </si>
  <si>
    <t>21:0667:000935</t>
  </si>
  <si>
    <t>21:0203:000836</t>
  </si>
  <si>
    <t>21:0203:000836:0003:0001:00</t>
  </si>
  <si>
    <t>105G  :873448:00:------:--</t>
  </si>
  <si>
    <t>21:0667:000936</t>
  </si>
  <si>
    <t>21:0203:000837</t>
  </si>
  <si>
    <t>21:0203:000837:0003:0001:00</t>
  </si>
  <si>
    <t>105G  :873449:00:------:--</t>
  </si>
  <si>
    <t>21:0667:000937</t>
  </si>
  <si>
    <t>21:0203:000838</t>
  </si>
  <si>
    <t>21:0203:000838:0003:0001:00</t>
  </si>
  <si>
    <t>105G  :873450:00:------:--</t>
  </si>
  <si>
    <t>21:0667:000938</t>
  </si>
  <si>
    <t>21:0203:000839</t>
  </si>
  <si>
    <t>21:0203:000839:0003:0001:00</t>
  </si>
  <si>
    <t>105G  :873451:00:------:--</t>
  </si>
  <si>
    <t>21:0667:000939</t>
  </si>
  <si>
    <t>21:0203:000840</t>
  </si>
  <si>
    <t>21:0203:000840:0003:0001:00</t>
  </si>
  <si>
    <t>105G  :873452:00:------:--</t>
  </si>
  <si>
    <t>21:0667:000940</t>
  </si>
  <si>
    <t>21:0203:000841</t>
  </si>
  <si>
    <t>21:0203:000841:0003:0001:00</t>
  </si>
  <si>
    <t>105G  :873453:00:------:--</t>
  </si>
  <si>
    <t>21:0667:000941</t>
  </si>
  <si>
    <t>21:0203:000842</t>
  </si>
  <si>
    <t>21:0203:000842:0003:0001:00</t>
  </si>
  <si>
    <t>105G  :873454:00:------:--</t>
  </si>
  <si>
    <t>21:0667:000942</t>
  </si>
  <si>
    <t>21:0203:000843</t>
  </si>
  <si>
    <t>21:0203:000843:0003:0001:00</t>
  </si>
  <si>
    <t>105G  :873455:00:------:--</t>
  </si>
  <si>
    <t>21:0667:000943</t>
  </si>
  <si>
    <t>21:0203:000844</t>
  </si>
  <si>
    <t>21:0203:000844:0003:0001:00</t>
  </si>
  <si>
    <t>105G  :873456:00:------:--</t>
  </si>
  <si>
    <t>21:0667:000944</t>
  </si>
  <si>
    <t>21:0203:000845</t>
  </si>
  <si>
    <t>21:0203:000845:0003:0001:00</t>
  </si>
  <si>
    <t>105G  :873457:00:------:--</t>
  </si>
  <si>
    <t>21:0667:000945</t>
  </si>
  <si>
    <t>21:0203:000846</t>
  </si>
  <si>
    <t>21:0203:000846:0003:0001:00</t>
  </si>
  <si>
    <t>105G  :873458:9X:------:--</t>
  </si>
  <si>
    <t>21:0667:000946</t>
  </si>
  <si>
    <t>105G  :873459:00:------:--</t>
  </si>
  <si>
    <t>21:0667:000947</t>
  </si>
  <si>
    <t>21:0203:000847</t>
  </si>
  <si>
    <t>21:0203:000847:0003:0001:00</t>
  </si>
  <si>
    <t>105G  :873460:00:------:--</t>
  </si>
  <si>
    <t>21:0667:000948</t>
  </si>
  <si>
    <t>21:0203:000848</t>
  </si>
  <si>
    <t>21:0203:000848:0003:0001:00</t>
  </si>
  <si>
    <t>105G  :873462:10:------:--</t>
  </si>
  <si>
    <t>21:0667:000949</t>
  </si>
  <si>
    <t>21:0203:000849</t>
  </si>
  <si>
    <t>21:0203:000849:0003:0001:00</t>
  </si>
  <si>
    <t>105G  :873463:20:873462:10</t>
  </si>
  <si>
    <t>21:0667:000950</t>
  </si>
  <si>
    <t>21:0203:000849:0004:0001:00</t>
  </si>
  <si>
    <t>105G  :873464:00:------:--</t>
  </si>
  <si>
    <t>21:0667:000951</t>
  </si>
  <si>
    <t>21:0203:000850</t>
  </si>
  <si>
    <t>21:0203:000850:0003:0001:00</t>
  </si>
  <si>
    <t>105G  :873465:00:------:--</t>
  </si>
  <si>
    <t>21:0667:000952</t>
  </si>
  <si>
    <t>21:0203:000851</t>
  </si>
  <si>
    <t>21:0203:000851:0003:0001:00</t>
  </si>
  <si>
    <t>105G  :873466:00:------:--</t>
  </si>
  <si>
    <t>21:0667:000953</t>
  </si>
  <si>
    <t>21:0203:000852</t>
  </si>
  <si>
    <t>21:0203:000852:0003:0001:00</t>
  </si>
  <si>
    <t>105G  :873467:00:------:--</t>
  </si>
  <si>
    <t>21:0667:000954</t>
  </si>
  <si>
    <t>21:0203:000853</t>
  </si>
  <si>
    <t>21:0203:000853:0003:0001:00</t>
  </si>
  <si>
    <t>105G  :873468:00:------:--</t>
  </si>
  <si>
    <t>21:0667:000955</t>
  </si>
  <si>
    <t>21:0203:000854</t>
  </si>
  <si>
    <t>21:0203:000854:0003:0001:00</t>
  </si>
  <si>
    <t>105G  :873469:00:------:--</t>
  </si>
  <si>
    <t>21:0667:000956</t>
  </si>
  <si>
    <t>21:0203:000855</t>
  </si>
  <si>
    <t>21:0203:000855:0003:0001:00</t>
  </si>
  <si>
    <t>105G  :873470:00:------:--</t>
  </si>
  <si>
    <t>21:0667:000957</t>
  </si>
  <si>
    <t>21:0203:000856</t>
  </si>
  <si>
    <t>21:0203:000856:0003:0001:00</t>
  </si>
  <si>
    <t>105G  :873471:00:------:--</t>
  </si>
  <si>
    <t>21:0667:000958</t>
  </si>
  <si>
    <t>21:0203:000857</t>
  </si>
  <si>
    <t>21:0203:000857:0003:0001:00</t>
  </si>
  <si>
    <t>105G  :873472:9Z:------:--</t>
  </si>
  <si>
    <t>21:0667:000959</t>
  </si>
  <si>
    <t>105G  :873473:00:------:--</t>
  </si>
  <si>
    <t>21:0667:000960</t>
  </si>
  <si>
    <t>21:0203:000858</t>
  </si>
  <si>
    <t>21:0203:000858:0003:0001:00</t>
  </si>
  <si>
    <t>105G  :873474:00:------:--</t>
  </si>
  <si>
    <t>21:0667:000961</t>
  </si>
  <si>
    <t>21:0203:000859</t>
  </si>
  <si>
    <t>21:0203:000859:0003:0001:00</t>
  </si>
  <si>
    <t>105G  :873475:00:------:--</t>
  </si>
  <si>
    <t>21:0667:000962</t>
  </si>
  <si>
    <t>21:0203:000860</t>
  </si>
  <si>
    <t>21:0203:000860:0003:0001:00</t>
  </si>
  <si>
    <t>105G  :873476:00:------:--</t>
  </si>
  <si>
    <t>21:0667:000963</t>
  </si>
  <si>
    <t>21:0203:000861</t>
  </si>
  <si>
    <t>21:0203:000861:0003:0001:00</t>
  </si>
  <si>
    <t>105G  :873477:00:------:--</t>
  </si>
  <si>
    <t>21:0667:000964</t>
  </si>
  <si>
    <t>21:0203:000862</t>
  </si>
  <si>
    <t>21:0203:000862:0003:0001:00</t>
  </si>
  <si>
    <t>105G  :873478:00:------:--</t>
  </si>
  <si>
    <t>21:0667:000965</t>
  </si>
  <si>
    <t>21:0203:000863</t>
  </si>
  <si>
    <t>21:0203:000863:0003:0001:00</t>
  </si>
  <si>
    <t>105G  :873479:00:------:--</t>
  </si>
  <si>
    <t>21:0667:000966</t>
  </si>
  <si>
    <t>21:0203:000864</t>
  </si>
  <si>
    <t>21:0203:000864:0003:0001:00</t>
  </si>
  <si>
    <t>105G  :873480:00:------:--</t>
  </si>
  <si>
    <t>21:0667:000967</t>
  </si>
  <si>
    <t>21:0203:000865</t>
  </si>
  <si>
    <t>21:0203:000865:0003:0001:00</t>
  </si>
  <si>
    <t>105G  :873482:10:------:--</t>
  </si>
  <si>
    <t>21:0667:000968</t>
  </si>
  <si>
    <t>21:0203:000866</t>
  </si>
  <si>
    <t>21:0203:000866:0003:0001:00</t>
  </si>
  <si>
    <t>105G  :873483:9X:------:--</t>
  </si>
  <si>
    <t>21:0667:000969</t>
  </si>
  <si>
    <t>105G  :873484:20:873482:10</t>
  </si>
  <si>
    <t>21:0667:000970</t>
  </si>
  <si>
    <t>21:0203:000866:0004:0001:00</t>
  </si>
  <si>
    <t>105G  :873485:00:------:--</t>
  </si>
  <si>
    <t>21:0667:000971</t>
  </si>
  <si>
    <t>21:0203:000867</t>
  </si>
  <si>
    <t>21:0203:000867:0003:0001:00</t>
  </si>
  <si>
    <t>105G  :873486:00:------:--</t>
  </si>
  <si>
    <t>21:0667:000972</t>
  </si>
  <si>
    <t>21:0203:000868</t>
  </si>
  <si>
    <t>21:0203:000868:0003:0001:00</t>
  </si>
  <si>
    <t>105G  :873487:00:------:--</t>
  </si>
  <si>
    <t>21:0667:000973</t>
  </si>
  <si>
    <t>21:0203:000869</t>
  </si>
  <si>
    <t>21:0203:000869:0003:0001:00</t>
  </si>
  <si>
    <t>105G  :873488:00:------:--</t>
  </si>
  <si>
    <t>21:0667:000974</t>
  </si>
  <si>
    <t>21:0203:000870</t>
  </si>
  <si>
    <t>21:0203:000870:0003:0001:00</t>
  </si>
  <si>
    <t>105G  :873489:00:------:--</t>
  </si>
  <si>
    <t>21:0667:000975</t>
  </si>
  <si>
    <t>21:0203:000871</t>
  </si>
  <si>
    <t>21:0203:000871:0003:0001:00</t>
  </si>
  <si>
    <t>105G  :873490:00:------:--</t>
  </si>
  <si>
    <t>21:0667:000976</t>
  </si>
  <si>
    <t>21:0203:000872</t>
  </si>
  <si>
    <t>21:0203:000872:0003:0001:00</t>
  </si>
  <si>
    <t>105G  :873491:00:------:--</t>
  </si>
  <si>
    <t>21:0667:000977</t>
  </si>
  <si>
    <t>21:0203:000873</t>
  </si>
  <si>
    <t>21:0203:000873:0003:0001:00</t>
  </si>
  <si>
    <t>105G  :873492:00:------:--</t>
  </si>
  <si>
    <t>21:0667:000978</t>
  </si>
  <si>
    <t>21:0203:000874</t>
  </si>
  <si>
    <t>21:0203:000874:0003:0001:00</t>
  </si>
  <si>
    <t>105G  :873493:00:------:--</t>
  </si>
  <si>
    <t>21:0667:000979</t>
  </si>
  <si>
    <t>21:0203:000875</t>
  </si>
  <si>
    <t>21:0203:000875:0003:0001:00</t>
  </si>
  <si>
    <t>105G  :873494:00:------:--</t>
  </si>
  <si>
    <t>21:0667:000980</t>
  </si>
  <si>
    <t>21:0203:000876</t>
  </si>
  <si>
    <t>21:0203:000876:0003:0001:00</t>
  </si>
  <si>
    <t>105G  :873495:00:------:--</t>
  </si>
  <si>
    <t>21:0667:000981</t>
  </si>
  <si>
    <t>21:0203:000877</t>
  </si>
  <si>
    <t>21:0203:000877:0003:0001:00</t>
  </si>
  <si>
    <t>105G  :873496:00:------:--</t>
  </si>
  <si>
    <t>21:0667:000982</t>
  </si>
  <si>
    <t>21:0203:000878</t>
  </si>
  <si>
    <t>21:0203:000878:0003:0001:00</t>
  </si>
  <si>
    <t>105G  :873497:00:------:--</t>
  </si>
  <si>
    <t>21:0667:000983</t>
  </si>
  <si>
    <t>21:0203:000879</t>
  </si>
  <si>
    <t>21:0203:000879:0003:0001:00</t>
  </si>
  <si>
    <t>105G  :873498:00:------:--</t>
  </si>
  <si>
    <t>21:0667:000984</t>
  </si>
  <si>
    <t>21:0203:000880</t>
  </si>
  <si>
    <t>21:0203:000880:0003:0001:00</t>
  </si>
  <si>
    <t>105G  :873499:00:------:--</t>
  </si>
  <si>
    <t>21:0667:000985</t>
  </si>
  <si>
    <t>21:0203:000881</t>
  </si>
  <si>
    <t>21:0203:000881:0003:0001:00</t>
  </si>
  <si>
    <t>105G  :873500:00:------:--</t>
  </si>
  <si>
    <t>21:0667:000986</t>
  </si>
  <si>
    <t>21:0203:000882</t>
  </si>
  <si>
    <t>21:0203:000882:0003:0001:00</t>
  </si>
  <si>
    <t>105G  :873502:10:------:--</t>
  </si>
  <si>
    <t>21:0667:000987</t>
  </si>
  <si>
    <t>21:0203:000883</t>
  </si>
  <si>
    <t>21:0203:000883:0003:0001:00</t>
  </si>
  <si>
    <t>105G  :873503:20:873502:10</t>
  </si>
  <si>
    <t>21:0667:000988</t>
  </si>
  <si>
    <t>21:0203:000883:0004:0001:00</t>
  </si>
  <si>
    <t>105G  :873504:00:------:--</t>
  </si>
  <si>
    <t>21:0667:000989</t>
  </si>
  <si>
    <t>21:0203:000884</t>
  </si>
  <si>
    <t>21:0203:000884:0003:0001:00</t>
  </si>
  <si>
    <t>105G  :873505:00:------:--</t>
  </si>
  <si>
    <t>21:0667:000990</t>
  </si>
  <si>
    <t>21:0203:000885</t>
  </si>
  <si>
    <t>21:0203:000885:0003:0001:00</t>
  </si>
  <si>
    <t>105G  :873506:00:------:--</t>
  </si>
  <si>
    <t>21:0667:000991</t>
  </si>
  <si>
    <t>21:0203:000886</t>
  </si>
  <si>
    <t>21:0203:000886:0003:0001:00</t>
  </si>
  <si>
    <t>105G  :873507:00:------:--</t>
  </si>
  <si>
    <t>21:0667:000992</t>
  </si>
  <si>
    <t>21:0203:000887</t>
  </si>
  <si>
    <t>21:0203:000887:0003:0001:00</t>
  </si>
  <si>
    <t>105G  :873508:00:------:--</t>
  </si>
  <si>
    <t>21:0667:000993</t>
  </si>
  <si>
    <t>21:0203:000888</t>
  </si>
  <si>
    <t>21:0203:000888:0003:0001:00</t>
  </si>
  <si>
    <t>105G  :873509:9Y:------:--</t>
  </si>
  <si>
    <t>21:0667:000994</t>
  </si>
  <si>
    <t>105G  :873510:00:------:--</t>
  </si>
  <si>
    <t>21:0667:000995</t>
  </si>
  <si>
    <t>21:0203:000889</t>
  </si>
  <si>
    <t>21:0203:000889:0003:0001:00</t>
  </si>
  <si>
    <t>105G  :873511:00:------:--</t>
  </si>
  <si>
    <t>21:0667:000996</t>
  </si>
  <si>
    <t>21:0203:000890</t>
  </si>
  <si>
    <t>21:0203:000890:0003:0001:00</t>
  </si>
  <si>
    <t>105G  :873512:00:------:--</t>
  </si>
  <si>
    <t>21:0667:000997</t>
  </si>
  <si>
    <t>21:0203:000891</t>
  </si>
  <si>
    <t>21:0203:000891:0003:0001:00</t>
  </si>
  <si>
    <t>105G  :873513:00:------:--</t>
  </si>
  <si>
    <t>21:0667:000998</t>
  </si>
  <si>
    <t>21:0203:000892</t>
  </si>
  <si>
    <t>21:0203:000892:0003:0001:00</t>
  </si>
  <si>
    <t>105G  :873514:00:------:--</t>
  </si>
  <si>
    <t>21:0667:000999</t>
  </si>
  <si>
    <t>21:0203:000893</t>
  </si>
  <si>
    <t>21:0203:000893:0003:0001:00</t>
  </si>
  <si>
    <t>105G  :873515:00:------:--</t>
  </si>
  <si>
    <t>21:0667:001000</t>
  </si>
  <si>
    <t>21:0203:000894</t>
  </si>
  <si>
    <t>21:0203:000894:0003:0001:00</t>
  </si>
  <si>
    <t>105G  :873516:00:------:--</t>
  </si>
  <si>
    <t>21:0667:001001</t>
  </si>
  <si>
    <t>21:0203:000895</t>
  </si>
  <si>
    <t>21:0203:000895:0003:0001:00</t>
  </si>
  <si>
    <t>105G  :873517:00:------:--</t>
  </si>
  <si>
    <t>21:0667:001002</t>
  </si>
  <si>
    <t>21:0203:000896</t>
  </si>
  <si>
    <t>21:0203:000896:0003:0001:00</t>
  </si>
  <si>
    <t>105G  :873518:00:------:--</t>
  </si>
  <si>
    <t>21:0667:001003</t>
  </si>
  <si>
    <t>21:0203:000897</t>
  </si>
  <si>
    <t>21:0203:000897:0003:0001:00</t>
  </si>
  <si>
    <t>105G  :873519:00:------:--</t>
  </si>
  <si>
    <t>21:0667:001004</t>
  </si>
  <si>
    <t>21:0203:000898</t>
  </si>
  <si>
    <t>21:0203:000898:0003:0001:00</t>
  </si>
  <si>
    <t>105G  :873520:00:------:--</t>
  </si>
  <si>
    <t>21:0667:001005</t>
  </si>
  <si>
    <t>21:0203:000899</t>
  </si>
  <si>
    <t>21:0203:000899:0003:0001:00</t>
  </si>
  <si>
    <t>105G  :873522:00:------:--</t>
  </si>
  <si>
    <t>21:0667:001006</t>
  </si>
  <si>
    <t>21:0203:000900</t>
  </si>
  <si>
    <t>21:0203:000900:0003:0001:00</t>
  </si>
  <si>
    <t>105G  :873523:10:------:--</t>
  </si>
  <si>
    <t>21:0667:001007</t>
  </si>
  <si>
    <t>21:0203:000901</t>
  </si>
  <si>
    <t>21:0203:000901:0003:0001:00</t>
  </si>
  <si>
    <t>105G  :873524:20:873523:10</t>
  </si>
  <si>
    <t>21:0667:001008</t>
  </si>
  <si>
    <t>21:0203:000901:0004:0001:00</t>
  </si>
  <si>
    <t>105G  :873525:00:------:--</t>
  </si>
  <si>
    <t>21:0667:001009</t>
  </si>
  <si>
    <t>21:0203:000902</t>
  </si>
  <si>
    <t>21:0203:000902:0003:0001:00</t>
  </si>
  <si>
    <t>105G  :873526:00:------:--</t>
  </si>
  <si>
    <t>21:0667:001010</t>
  </si>
  <si>
    <t>21:0203:000903</t>
  </si>
  <si>
    <t>21:0203:000903:0003:0001:00</t>
  </si>
  <si>
    <t>105G  :873527:00:------:--</t>
  </si>
  <si>
    <t>21:0667:001011</t>
  </si>
  <si>
    <t>21:0203:000904</t>
  </si>
  <si>
    <t>21:0203:000904:0003:0001:00</t>
  </si>
  <si>
    <t>105G  :873528:00:------:--</t>
  </si>
  <si>
    <t>21:0667:001012</t>
  </si>
  <si>
    <t>21:0203:000905</t>
  </si>
  <si>
    <t>21:0203:000905:0003:0001:00</t>
  </si>
  <si>
    <t>105G  :873529:00:------:--</t>
  </si>
  <si>
    <t>21:0667:001013</t>
  </si>
  <si>
    <t>21:0203:000906</t>
  </si>
  <si>
    <t>21:0203:000906:0003:0001:00</t>
  </si>
  <si>
    <t>105G  :873530:00:------:--</t>
  </si>
  <si>
    <t>21:0667:001014</t>
  </si>
  <si>
    <t>21:0203:000907</t>
  </si>
  <si>
    <t>21:0203:000907:0003:0001:00</t>
  </si>
  <si>
    <t>105G  :873531:00:------:--</t>
  </si>
  <si>
    <t>21:0667:001015</t>
  </si>
  <si>
    <t>21:0203:000908</t>
  </si>
  <si>
    <t>21:0203:000908:0003:0001:00</t>
  </si>
  <si>
    <t>105G  :873532:00:------:--</t>
  </si>
  <si>
    <t>21:0667:001016</t>
  </si>
  <si>
    <t>21:0203:000909</t>
  </si>
  <si>
    <t>21:0203:000909:0003:0001:00</t>
  </si>
  <si>
    <t>105G  :873533:00:------:--</t>
  </si>
  <si>
    <t>21:0667:001017</t>
  </si>
  <si>
    <t>21:0203:000910</t>
  </si>
  <si>
    <t>21:0203:000910:0003:0001:00</t>
  </si>
  <si>
    <t>105G  :873534:00:------:--</t>
  </si>
  <si>
    <t>21:0667:001018</t>
  </si>
  <si>
    <t>21:0203:000911</t>
  </si>
  <si>
    <t>21:0203:000911:0003:0001:00</t>
  </si>
  <si>
    <t>105G  :873535:00:------:--</t>
  </si>
  <si>
    <t>21:0667:001019</t>
  </si>
  <si>
    <t>21:0203:000912</t>
  </si>
  <si>
    <t>21:0203:000912:0003:0001:00</t>
  </si>
  <si>
    <t>105G  :873536:00:------:--</t>
  </si>
  <si>
    <t>21:0667:001020</t>
  </si>
  <si>
    <t>21:0203:000913</t>
  </si>
  <si>
    <t>21:0203:000913:0003:0001:00</t>
  </si>
  <si>
    <t>105G  :873537:00:------:--</t>
  </si>
  <si>
    <t>21:0667:001021</t>
  </si>
  <si>
    <t>21:0203:000914</t>
  </si>
  <si>
    <t>21:0203:000914:0003:0001:00</t>
  </si>
  <si>
    <t>105G  :873538:9Y:------:--</t>
  </si>
  <si>
    <t>21:0667:001022</t>
  </si>
  <si>
    <t>105H  :871002:00:------:--</t>
  </si>
  <si>
    <t>21:0671:000001</t>
  </si>
  <si>
    <t>21:0204:000019</t>
  </si>
  <si>
    <t>21:0204:000019:0003:0001:00</t>
  </si>
  <si>
    <t>105H  :871003:9X:------:--</t>
  </si>
  <si>
    <t>21:0671:000002</t>
  </si>
  <si>
    <t>105H  :871004:00:------:--</t>
  </si>
  <si>
    <t>21:0671:000003</t>
  </si>
  <si>
    <t>21:0204:000020</t>
  </si>
  <si>
    <t>21:0204:000020:0003:0001:00</t>
  </si>
  <si>
    <t>105H  :871005:00:------:--</t>
  </si>
  <si>
    <t>21:0671:000004</t>
  </si>
  <si>
    <t>21:0204:000021</t>
  </si>
  <si>
    <t>21:0204:000021:0003:0001:00</t>
  </si>
  <si>
    <t>105H  :871006:00:------:--</t>
  </si>
  <si>
    <t>21:0671:000005</t>
  </si>
  <si>
    <t>21:0204:000022</t>
  </si>
  <si>
    <t>21:0204:000022:0003:0001:00</t>
  </si>
  <si>
    <t>105H  :871007:00:------:--</t>
  </si>
  <si>
    <t>21:0671:000006</t>
  </si>
  <si>
    <t>21:0204:000023</t>
  </si>
  <si>
    <t>21:0204:000023:0003:0001:00</t>
  </si>
  <si>
    <t>105H  :871008:00:------:--</t>
  </si>
  <si>
    <t>21:0671:000007</t>
  </si>
  <si>
    <t>21:0204:000024</t>
  </si>
  <si>
    <t>21:0204:000024:0003:0001:00</t>
  </si>
  <si>
    <t>105H  :871009:00:------:--</t>
  </si>
  <si>
    <t>21:0671:000008</t>
  </si>
  <si>
    <t>21:0204:000025</t>
  </si>
  <si>
    <t>21:0204:000025:0003:0001:00</t>
  </si>
  <si>
    <t>105H  :871010:00:------:--</t>
  </si>
  <si>
    <t>21:0671:000009</t>
  </si>
  <si>
    <t>21:0204:000026</t>
  </si>
  <si>
    <t>21:0204:000026:0003:0001:00</t>
  </si>
  <si>
    <t>105H  :871011:10:------:--</t>
  </si>
  <si>
    <t>21:0671:000010</t>
  </si>
  <si>
    <t>21:0204:000027</t>
  </si>
  <si>
    <t>21:0204:000027:0003:0001:00</t>
  </si>
  <si>
    <t>105H  :871012:20:871011:10</t>
  </si>
  <si>
    <t>21:0671:000011</t>
  </si>
  <si>
    <t>21:0204:000027:0004:0001:00</t>
  </si>
  <si>
    <t>105H  :871013:00:------:--</t>
  </si>
  <si>
    <t>21:0671:000012</t>
  </si>
  <si>
    <t>21:0204:000028</t>
  </si>
  <si>
    <t>21:0204:000028:0003:0001:00</t>
  </si>
  <si>
    <t>105H  :871014:00:------:--</t>
  </si>
  <si>
    <t>21:0671:000013</t>
  </si>
  <si>
    <t>21:0204:000029</t>
  </si>
  <si>
    <t>21:0204:000029:0003:0001:00</t>
  </si>
  <si>
    <t>105H  :871015:00:------:--</t>
  </si>
  <si>
    <t>21:0671:000014</t>
  </si>
  <si>
    <t>21:0204:000030</t>
  </si>
  <si>
    <t>21:0204:000030:0003:0001:00</t>
  </si>
  <si>
    <t>105H  :871016:00:------:--</t>
  </si>
  <si>
    <t>21:0671:000015</t>
  </si>
  <si>
    <t>21:0204:000031</t>
  </si>
  <si>
    <t>21:0204:000031:0003:0001:00</t>
  </si>
  <si>
    <t>105H  :871017:00:------:--</t>
  </si>
  <si>
    <t>21:0671:000016</t>
  </si>
  <si>
    <t>21:0204:000032</t>
  </si>
  <si>
    <t>21:0204:000032:0003:0001:00</t>
  </si>
  <si>
    <t>105H  :871018:00:------:--</t>
  </si>
  <si>
    <t>21:0671:000017</t>
  </si>
  <si>
    <t>21:0204:000033</t>
  </si>
  <si>
    <t>21:0204:000033:0003:0001:00</t>
  </si>
  <si>
    <t>105H  :871019:00:------:--</t>
  </si>
  <si>
    <t>21:0671:000018</t>
  </si>
  <si>
    <t>21:0204:000034</t>
  </si>
  <si>
    <t>21:0204:000034:0003:0001:00</t>
  </si>
  <si>
    <t>105H  :871020:00:------:--</t>
  </si>
  <si>
    <t>21:0671:000019</t>
  </si>
  <si>
    <t>21:0204:000035</t>
  </si>
  <si>
    <t>21:0204:000035:0003:0001:00</t>
  </si>
  <si>
    <t>105H  :871022:9X:------:--</t>
  </si>
  <si>
    <t>21:0671:000020</t>
  </si>
  <si>
    <t>105H  :871023:00:------:--</t>
  </si>
  <si>
    <t>21:0671:000021</t>
  </si>
  <si>
    <t>21:0204:000036</t>
  </si>
  <si>
    <t>21:0204:000036:0003:0001:00</t>
  </si>
  <si>
    <t>105H  :871024:00:------:--</t>
  </si>
  <si>
    <t>21:0671:000022</t>
  </si>
  <si>
    <t>21:0204:000037</t>
  </si>
  <si>
    <t>21:0204:000037:0003:0001:00</t>
  </si>
  <si>
    <t>105H  :871025:00:------:--</t>
  </si>
  <si>
    <t>21:0671:000023</t>
  </si>
  <si>
    <t>21:0204:000038</t>
  </si>
  <si>
    <t>21:0204:000038:0003:0001:00</t>
  </si>
  <si>
    <t>105H  :871026:10:------:--</t>
  </si>
  <si>
    <t>21:0671:000024</t>
  </si>
  <si>
    <t>21:0204:000039</t>
  </si>
  <si>
    <t>21:0204:000039:0003:0001:00</t>
  </si>
  <si>
    <t>105H  :871027:20:871026:10</t>
  </si>
  <si>
    <t>21:0671:000025</t>
  </si>
  <si>
    <t>21:0204:000039:0004:0001:00</t>
  </si>
  <si>
    <t>105H  :871028:00:------:--</t>
  </si>
  <si>
    <t>21:0671:000026</t>
  </si>
  <si>
    <t>21:0204:000040</t>
  </si>
  <si>
    <t>21:0204:000040:0003:0001:00</t>
  </si>
  <si>
    <t>105H  :871029:00:------:--</t>
  </si>
  <si>
    <t>21:0671:000027</t>
  </si>
  <si>
    <t>21:0204:000041</t>
  </si>
  <si>
    <t>21:0204:000041:0003:0001:00</t>
  </si>
  <si>
    <t>105H  :871030:00:------:--</t>
  </si>
  <si>
    <t>21:0671:000028</t>
  </si>
  <si>
    <t>21:0204:000042</t>
  </si>
  <si>
    <t>21:0204:000042:0003:0001:00</t>
  </si>
  <si>
    <t>105H  :871031:00:------:--</t>
  </si>
  <si>
    <t>21:0671:000029</t>
  </si>
  <si>
    <t>21:0204:000043</t>
  </si>
  <si>
    <t>21:0204:000043:0003:0001:00</t>
  </si>
  <si>
    <t>105H  :871032:00:------:--</t>
  </si>
  <si>
    <t>21:0671:000030</t>
  </si>
  <si>
    <t>21:0204:000044</t>
  </si>
  <si>
    <t>21:0204:000044:0003:0001:00</t>
  </si>
  <si>
    <t>105H  :871033:00:------:--</t>
  </si>
  <si>
    <t>21:0671:000031</t>
  </si>
  <si>
    <t>21:0204:000045</t>
  </si>
  <si>
    <t>21:0204:000045:0003:0001:00</t>
  </si>
  <si>
    <t>105H  :871034:00:------:--</t>
  </si>
  <si>
    <t>21:0671:000032</t>
  </si>
  <si>
    <t>21:0204:000046</t>
  </si>
  <si>
    <t>21:0204:000046:0003:0001:00</t>
  </si>
  <si>
    <t>105H  :871035:00:------:--</t>
  </si>
  <si>
    <t>21:0671:000033</t>
  </si>
  <si>
    <t>21:0204:000047</t>
  </si>
  <si>
    <t>21:0204:000047:0003:0001:00</t>
  </si>
  <si>
    <t>105H  :871036:00:------:--</t>
  </si>
  <si>
    <t>21:0671:000034</t>
  </si>
  <si>
    <t>21:0204:000048</t>
  </si>
  <si>
    <t>21:0204:000048:0003:0001:00</t>
  </si>
  <si>
    <t>105H  :871037:00:------:--</t>
  </si>
  <si>
    <t>21:0671:000035</t>
  </si>
  <si>
    <t>21:0204:000049</t>
  </si>
  <si>
    <t>21:0204:000049:0003:0001:00</t>
  </si>
  <si>
    <t>105H  :871038:00:------:--</t>
  </si>
  <si>
    <t>21:0671:000036</t>
  </si>
  <si>
    <t>21:0204:000050</t>
  </si>
  <si>
    <t>21:0204:000050:0003:0001:00</t>
  </si>
  <si>
    <t>105H  :871039:00:------:--</t>
  </si>
  <si>
    <t>21:0671:000037</t>
  </si>
  <si>
    <t>21:0204:000051</t>
  </si>
  <si>
    <t>21:0204:000051:0003:0001:00</t>
  </si>
  <si>
    <t>105H  :871040:00:------:--</t>
  </si>
  <si>
    <t>21:0671:000038</t>
  </si>
  <si>
    <t>21:0204:000052</t>
  </si>
  <si>
    <t>21:0204:000052:0003:0001:00</t>
  </si>
  <si>
    <t>105H  :871042:9Y:------:--</t>
  </si>
  <si>
    <t>21:0671:000039</t>
  </si>
  <si>
    <t>105H  :871043:10:------:--</t>
  </si>
  <si>
    <t>21:0671:000040</t>
  </si>
  <si>
    <t>21:0204:000053</t>
  </si>
  <si>
    <t>21:0204:000053:0003:0001:00</t>
  </si>
  <si>
    <t>105H  :871044:20:871043:10</t>
  </si>
  <si>
    <t>21:0671:000041</t>
  </si>
  <si>
    <t>21:0204:000053:0004:0001:00</t>
  </si>
  <si>
    <t>105H  :871045:00:------:--</t>
  </si>
  <si>
    <t>21:0671:000042</t>
  </si>
  <si>
    <t>21:0204:000054</t>
  </si>
  <si>
    <t>21:0204:000054:0003:0001:00</t>
  </si>
  <si>
    <t>105H  :871046:00:------:--</t>
  </si>
  <si>
    <t>21:0671:000043</t>
  </si>
  <si>
    <t>21:0204:000055</t>
  </si>
  <si>
    <t>21:0204:000055:0003:0001:00</t>
  </si>
  <si>
    <t>105H  :871047:00:------:--</t>
  </si>
  <si>
    <t>21:0671:000044</t>
  </si>
  <si>
    <t>21:0204:000056</t>
  </si>
  <si>
    <t>21:0204:000056:0003:0001:00</t>
  </si>
  <si>
    <t>105H  :871048:00:------:--</t>
  </si>
  <si>
    <t>21:0671:000045</t>
  </si>
  <si>
    <t>21:0204:000057</t>
  </si>
  <si>
    <t>21:0204:000057:0003:0001:00</t>
  </si>
  <si>
    <t>105H  :871049:00:------:--</t>
  </si>
  <si>
    <t>21:0671:000046</t>
  </si>
  <si>
    <t>21:0204:000058</t>
  </si>
  <si>
    <t>21:0204:000058:0003:0001:00</t>
  </si>
  <si>
    <t>105H  :871050:00:------:--</t>
  </si>
  <si>
    <t>21:0671:000047</t>
  </si>
  <si>
    <t>21:0204:000059</t>
  </si>
  <si>
    <t>21:0204:000059:0003:0001:00</t>
  </si>
  <si>
    <t>105H  :871051:00:------:--</t>
  </si>
  <si>
    <t>21:0671:000048</t>
  </si>
  <si>
    <t>21:0204:000060</t>
  </si>
  <si>
    <t>21:0204:000060:0003:0001:00</t>
  </si>
  <si>
    <t>105H  :871052:00:------:--</t>
  </si>
  <si>
    <t>21:0671:000049</t>
  </si>
  <si>
    <t>21:0204:000061</t>
  </si>
  <si>
    <t>21:0204:000061:0003:0001:00</t>
  </si>
  <si>
    <t>105H  :871053:00:------:--</t>
  </si>
  <si>
    <t>21:0671:000050</t>
  </si>
  <si>
    <t>21:0204:000062</t>
  </si>
  <si>
    <t>21:0204:000062:0003:0001:00</t>
  </si>
  <si>
    <t>105H  :871054:00:------:--</t>
  </si>
  <si>
    <t>21:0671:000051</t>
  </si>
  <si>
    <t>21:0204:000063</t>
  </si>
  <si>
    <t>21:0204:000063:0003:0001:00</t>
  </si>
  <si>
    <t>105H  :871055:00:------:--</t>
  </si>
  <si>
    <t>21:0671:000052</t>
  </si>
  <si>
    <t>21:0204:000064</t>
  </si>
  <si>
    <t>21:0204:000064:0003:0001:00</t>
  </si>
  <si>
    <t>105H  :871056:00:------:--</t>
  </si>
  <si>
    <t>21:0671:000053</t>
  </si>
  <si>
    <t>21:0204:000065</t>
  </si>
  <si>
    <t>21:0204:000065:0003:0001:00</t>
  </si>
  <si>
    <t>105H  :871057:00:------:--</t>
  </si>
  <si>
    <t>21:0671:000054</t>
  </si>
  <si>
    <t>21:0204:000066</t>
  </si>
  <si>
    <t>21:0204:000066:0003:0001:00</t>
  </si>
  <si>
    <t>105H  :871058:00:------:--</t>
  </si>
  <si>
    <t>21:0671:000055</t>
  </si>
  <si>
    <t>21:0204:000067</t>
  </si>
  <si>
    <t>21:0204:000067:0003:0001:00</t>
  </si>
  <si>
    <t>105H  :871059:00:------:--</t>
  </si>
  <si>
    <t>21:0671:000056</t>
  </si>
  <si>
    <t>21:0204:000068</t>
  </si>
  <si>
    <t>21:0204:000068:0003:0001:00</t>
  </si>
  <si>
    <t>105H  :871060:00:------:--</t>
  </si>
  <si>
    <t>21:0671:000057</t>
  </si>
  <si>
    <t>21:0204:000069</t>
  </si>
  <si>
    <t>21:0204:000069:0003:0001:00</t>
  </si>
  <si>
    <t>105H  :871062:00:------:--</t>
  </si>
  <si>
    <t>21:0671:000058</t>
  </si>
  <si>
    <t>21:0204:000070</t>
  </si>
  <si>
    <t>21:0204:000070:0003:0001:00</t>
  </si>
  <si>
    <t>105H  :871063:10:------:--</t>
  </si>
  <si>
    <t>21:0671:000059</t>
  </si>
  <si>
    <t>21:0204:000071</t>
  </si>
  <si>
    <t>21:0204:000071:0003:0001:00</t>
  </si>
  <si>
    <t>105H  :871064:20:871063:10</t>
  </si>
  <si>
    <t>21:0671:000060</t>
  </si>
  <si>
    <t>21:0204:000071:0004:0001:00</t>
  </si>
  <si>
    <t>105H  :871065:00:------:--</t>
  </si>
  <si>
    <t>21:0671:000061</t>
  </si>
  <si>
    <t>21:0204:000072</t>
  </si>
  <si>
    <t>21:0204:000072:0003:0001:00</t>
  </si>
  <si>
    <t>105H  :871066:00:------:--</t>
  </si>
  <si>
    <t>21:0671:000062</t>
  </si>
  <si>
    <t>21:0204:000073</t>
  </si>
  <si>
    <t>21:0204:000073:0003:0001:00</t>
  </si>
  <si>
    <t>105H  :871067:00:------:--</t>
  </si>
  <si>
    <t>21:0671:000063</t>
  </si>
  <si>
    <t>21:0204:000074</t>
  </si>
  <si>
    <t>21:0204:000074:0003:0001:00</t>
  </si>
  <si>
    <t>105H  :871068:00:------:--</t>
  </si>
  <si>
    <t>21:0671:000064</t>
  </si>
  <si>
    <t>21:0204:000075</t>
  </si>
  <si>
    <t>21:0204:000075:0003:0001:00</t>
  </si>
  <si>
    <t>105H  :871069:00:------:--</t>
  </si>
  <si>
    <t>21:0671:000065</t>
  </si>
  <si>
    <t>21:0204:000076</t>
  </si>
  <si>
    <t>21:0204:000076:0003:0001:00</t>
  </si>
  <si>
    <t>105H  :871070:00:------:--</t>
  </si>
  <si>
    <t>21:0671:000066</t>
  </si>
  <si>
    <t>21:0204:000077</t>
  </si>
  <si>
    <t>21:0204:000077:0003:0001:00</t>
  </si>
  <si>
    <t>105H  :871071:00:------:--</t>
  </si>
  <si>
    <t>21:0671:000067</t>
  </si>
  <si>
    <t>21:0204:000078</t>
  </si>
  <si>
    <t>21:0204:000078:0003:0001:00</t>
  </si>
  <si>
    <t>105H  :871072:00:------:--</t>
  </si>
  <si>
    <t>21:0671:000068</t>
  </si>
  <si>
    <t>21:0204:000079</t>
  </si>
  <si>
    <t>21:0204:000079:0003:0001:00</t>
  </si>
  <si>
    <t>105H  :871073:00:------:--</t>
  </si>
  <si>
    <t>21:0671:000069</t>
  </si>
  <si>
    <t>21:0204:000080</t>
  </si>
  <si>
    <t>21:0204:000080:0003:0001:00</t>
  </si>
  <si>
    <t>105H  :871074:00:------:--</t>
  </si>
  <si>
    <t>21:0671:000070</t>
  </si>
  <si>
    <t>21:0204:000081</t>
  </si>
  <si>
    <t>21:0204:000081:0003:0001:00</t>
  </si>
  <si>
    <t>105H  :871075:00:------:--</t>
  </si>
  <si>
    <t>21:0671:000071</t>
  </si>
  <si>
    <t>21:0204:000082</t>
  </si>
  <si>
    <t>21:0204:000082:0003:0001:00</t>
  </si>
  <si>
    <t>105H  :871076:00:------:--</t>
  </si>
  <si>
    <t>21:0671:000072</t>
  </si>
  <si>
    <t>21:0204:000083</t>
  </si>
  <si>
    <t>21:0204:000083:0003:0001:00</t>
  </si>
  <si>
    <t>105H  :871077:00:------:--</t>
  </si>
  <si>
    <t>21:0671:000073</t>
  </si>
  <si>
    <t>21:0204:000084</t>
  </si>
  <si>
    <t>21:0204:000084:0003:0001:00</t>
  </si>
  <si>
    <t>105H  :871078:9Z:------:--</t>
  </si>
  <si>
    <t>21:0671:000074</t>
  </si>
  <si>
    <t>105H  :871079:00:------:--</t>
  </si>
  <si>
    <t>21:0671:000075</t>
  </si>
  <si>
    <t>21:0204:000085</t>
  </si>
  <si>
    <t>21:0204:000085:0003:0001:00</t>
  </si>
  <si>
    <t>105H  :871080:00:------:--</t>
  </si>
  <si>
    <t>21:0671:000076</t>
  </si>
  <si>
    <t>21:0204:000086</t>
  </si>
  <si>
    <t>21:0204:000086:0003:0001:00</t>
  </si>
  <si>
    <t>105H  :871082:00:------:--</t>
  </si>
  <si>
    <t>21:0671:000077</t>
  </si>
  <si>
    <t>21:0204:000087</t>
  </si>
  <si>
    <t>21:0204:000087:0003:0001:00</t>
  </si>
  <si>
    <t>105H  :871083:00:------:--</t>
  </si>
  <si>
    <t>21:0671:000078</t>
  </si>
  <si>
    <t>21:0204:000088</t>
  </si>
  <si>
    <t>21:0204:000088:0003:0001:00</t>
  </si>
  <si>
    <t>105H  :871084:00:------:--</t>
  </si>
  <si>
    <t>21:0671:000079</t>
  </si>
  <si>
    <t>21:0204:000089</t>
  </si>
  <si>
    <t>21:0204:000089:0003:0001:00</t>
  </si>
  <si>
    <t>105H  :871085:00:------:--</t>
  </si>
  <si>
    <t>21:0671:000080</t>
  </si>
  <si>
    <t>21:0204:000090</t>
  </si>
  <si>
    <t>21:0204:000090:0003:0001:00</t>
  </si>
  <si>
    <t>105H  :871086:00:------:--</t>
  </si>
  <si>
    <t>21:0671:000081</t>
  </si>
  <si>
    <t>21:0204:000091</t>
  </si>
  <si>
    <t>21:0204:000091:0003:0001:00</t>
  </si>
  <si>
    <t>105H  :871087:10:------:--</t>
  </si>
  <si>
    <t>21:0671:000082</t>
  </si>
  <si>
    <t>21:0204:000092</t>
  </si>
  <si>
    <t>21:0204:000092:0003:0001:00</t>
  </si>
  <si>
    <t>105H  :871088:20:871087:10</t>
  </si>
  <si>
    <t>21:0671:000083</t>
  </si>
  <si>
    <t>21:0204:000092:0004:0001:00</t>
  </si>
  <si>
    <t>105H  :871089:00:------:--</t>
  </si>
  <si>
    <t>21:0671:000084</t>
  </si>
  <si>
    <t>21:0204:000093</t>
  </si>
  <si>
    <t>21:0204:000093:0003:0001:00</t>
  </si>
  <si>
    <t>105H  :871090:00:------:--</t>
  </si>
  <si>
    <t>21:0671:000085</t>
  </si>
  <si>
    <t>21:0204:000094</t>
  </si>
  <si>
    <t>21:0204:000094:0003:0001:00</t>
  </si>
  <si>
    <t>105H  :871091:00:------:--</t>
  </si>
  <si>
    <t>21:0671:000086</t>
  </si>
  <si>
    <t>21:0204:000095</t>
  </si>
  <si>
    <t>21:0204:000095:0003:0001:00</t>
  </si>
  <si>
    <t>105H  :871092:00:------:--</t>
  </si>
  <si>
    <t>21:0671:000087</t>
  </si>
  <si>
    <t>21:0204:000096</t>
  </si>
  <si>
    <t>21:0204:000096:0003:0001:00</t>
  </si>
  <si>
    <t>105H  :871093:00:------:--</t>
  </si>
  <si>
    <t>21:0671:000088</t>
  </si>
  <si>
    <t>21:0204:000097</t>
  </si>
  <si>
    <t>21:0204:000097:0003:0001:00</t>
  </si>
  <si>
    <t>105H  :871094:00:------:--</t>
  </si>
  <si>
    <t>21:0671:000089</t>
  </si>
  <si>
    <t>21:0204:000098</t>
  </si>
  <si>
    <t>21:0204:000098:0003:0001:00</t>
  </si>
  <si>
    <t>105H  :871095:00:------:--</t>
  </si>
  <si>
    <t>21:0671:000090</t>
  </si>
  <si>
    <t>21:0204:000099</t>
  </si>
  <si>
    <t>21:0204:000099:0003:0001:00</t>
  </si>
  <si>
    <t>105H  :871096:00:------:--</t>
  </si>
  <si>
    <t>21:0671:000091</t>
  </si>
  <si>
    <t>21:0204:000100</t>
  </si>
  <si>
    <t>21:0204:000100:0003:0001:00</t>
  </si>
  <si>
    <t>105H  :871097:00:------:--</t>
  </si>
  <si>
    <t>21:0671:000092</t>
  </si>
  <si>
    <t>21:0204:000101</t>
  </si>
  <si>
    <t>21:0204:000101:0003:0001:00</t>
  </si>
  <si>
    <t>105H  :871098:9X:------:--</t>
  </si>
  <si>
    <t>21:0671:000093</t>
  </si>
  <si>
    <t>105H  :871099:00:------:--</t>
  </si>
  <si>
    <t>21:0671:000094</t>
  </si>
  <si>
    <t>21:0204:000102</t>
  </si>
  <si>
    <t>21:0204:000102:0003:0001:00</t>
  </si>
  <si>
    <t>105H  :871100:00:------:--</t>
  </si>
  <si>
    <t>21:0671:000095</t>
  </si>
  <si>
    <t>21:0204:000103</t>
  </si>
  <si>
    <t>21:0204:000103:0003:0001:00</t>
  </si>
  <si>
    <t>105H  :871102:00:------:--</t>
  </si>
  <si>
    <t>21:0671:000096</t>
  </si>
  <si>
    <t>21:0204:000104</t>
  </si>
  <si>
    <t>21:0204:000104:0003:0001:00</t>
  </si>
  <si>
    <t>105H  :871103:00:------:--</t>
  </si>
  <si>
    <t>21:0671:000097</t>
  </si>
  <si>
    <t>21:0204:000105</t>
  </si>
  <si>
    <t>21:0204:000105:0003:0001:00</t>
  </si>
  <si>
    <t>105H  :871104:00:------:--</t>
  </si>
  <si>
    <t>21:0671:000098</t>
  </si>
  <si>
    <t>21:0204:000106</t>
  </si>
  <si>
    <t>21:0204:000106:0003:0001:00</t>
  </si>
  <si>
    <t>105H  :871105:00:------:--</t>
  </si>
  <si>
    <t>21:0671:000099</t>
  </si>
  <si>
    <t>21:0204:000107</t>
  </si>
  <si>
    <t>21:0204:000107:0003:0001:00</t>
  </si>
  <si>
    <t>105H  :871106:00:------:--</t>
  </si>
  <si>
    <t>21:0671:000100</t>
  </si>
  <si>
    <t>21:0204:000108</t>
  </si>
  <si>
    <t>21:0204:000108:0003:0001:00</t>
  </si>
  <si>
    <t>105H  :871107:00:------:--</t>
  </si>
  <si>
    <t>21:0671:000101</t>
  </si>
  <si>
    <t>21:0204:000109</t>
  </si>
  <si>
    <t>21:0204:000109:0003:0001:00</t>
  </si>
  <si>
    <t>105H  :871108:10:------:--</t>
  </si>
  <si>
    <t>21:0671:000102</t>
  </si>
  <si>
    <t>21:0204:000110</t>
  </si>
  <si>
    <t>21:0204:000110:0003:0001:00</t>
  </si>
  <si>
    <t>105H  :871109:20:871108:10</t>
  </si>
  <si>
    <t>21:0671:000103</t>
  </si>
  <si>
    <t>21:0204:000110:0004:0001:00</t>
  </si>
  <si>
    <t>105H  :871110:00:------:--</t>
  </si>
  <si>
    <t>21:0671:000104</t>
  </si>
  <si>
    <t>21:0204:000111</t>
  </si>
  <si>
    <t>21:0204:000111:0003:0001:00</t>
  </si>
  <si>
    <t>105H  :871111:00:------:--</t>
  </si>
  <si>
    <t>21:0671:000105</t>
  </si>
  <si>
    <t>21:0204:000112</t>
  </si>
  <si>
    <t>21:0204:000112:0003:0001:00</t>
  </si>
  <si>
    <t>105H  :871112:00:------:--</t>
  </si>
  <si>
    <t>21:0671:000106</t>
  </si>
  <si>
    <t>21:0204:000113</t>
  </si>
  <si>
    <t>21:0204:000113:0003:0001:00</t>
  </si>
  <si>
    <t>105H  :871113:00:------:--</t>
  </si>
  <si>
    <t>21:0671:000107</t>
  </si>
  <si>
    <t>21:0204:000114</t>
  </si>
  <si>
    <t>21:0204:000114:0003:0001:00</t>
  </si>
  <si>
    <t>105H  :871114:00:------:--</t>
  </si>
  <si>
    <t>21:0671:000108</t>
  </si>
  <si>
    <t>21:0204:000115</t>
  </si>
  <si>
    <t>21:0204:000115:0003:0001:00</t>
  </si>
  <si>
    <t>105H  :871115:00:------:--</t>
  </si>
  <si>
    <t>21:0671:000109</t>
  </si>
  <si>
    <t>21:0204:000116</t>
  </si>
  <si>
    <t>21:0204:000116:0003:0001:00</t>
  </si>
  <si>
    <t>105H  :871116:00:------:--</t>
  </si>
  <si>
    <t>21:0671:000110</t>
  </si>
  <si>
    <t>21:0204:000117</t>
  </si>
  <si>
    <t>21:0204:000117:0003:0001:00</t>
  </si>
  <si>
    <t>105H  :871117:00:------:--</t>
  </si>
  <si>
    <t>21:0671:000111</t>
  </si>
  <si>
    <t>21:0204:000118</t>
  </si>
  <si>
    <t>21:0204:000118:0003:0001:00</t>
  </si>
  <si>
    <t>105H  :871118:00:------:--</t>
  </si>
  <si>
    <t>21:0671:000112</t>
  </si>
  <si>
    <t>21:0204:000119</t>
  </si>
  <si>
    <t>21:0204:000119:0003:0001:00</t>
  </si>
  <si>
    <t>105H  :871119:00:------:--</t>
  </si>
  <si>
    <t>21:0671:000113</t>
  </si>
  <si>
    <t>21:0204:000120</t>
  </si>
  <si>
    <t>21:0204:000120:0003:0001:00</t>
  </si>
  <si>
    <t>105H  :871120:9X:------:--</t>
  </si>
  <si>
    <t>21:0671:000114</t>
  </si>
  <si>
    <t>105H  :871122:00:------:--</t>
  </si>
  <si>
    <t>21:0671:000115</t>
  </si>
  <si>
    <t>21:0204:000121</t>
  </si>
  <si>
    <t>21:0204:000121:0003:0001:00</t>
  </si>
  <si>
    <t>105H  :871123:00:------:--</t>
  </si>
  <si>
    <t>21:0671:000116</t>
  </si>
  <si>
    <t>21:0204:000122</t>
  </si>
  <si>
    <t>21:0204:000122:0003:0001:00</t>
  </si>
  <si>
    <t>105H  :871124:00:------:--</t>
  </si>
  <si>
    <t>21:0671:000117</t>
  </si>
  <si>
    <t>21:0204:000123</t>
  </si>
  <si>
    <t>21:0204:000123:0003:0001:00</t>
  </si>
  <si>
    <t>105H  :871125:00:------:--</t>
  </si>
  <si>
    <t>21:0671:000118</t>
  </si>
  <si>
    <t>21:0204:000124</t>
  </si>
  <si>
    <t>21:0204:000124:0003:0001:00</t>
  </si>
  <si>
    <t>105H  :871126:9X:------:--</t>
  </si>
  <si>
    <t>21:0671:000119</t>
  </si>
  <si>
    <t>105H  :871127:00:------:--</t>
  </si>
  <si>
    <t>21:0671:000120</t>
  </si>
  <si>
    <t>21:0204:000125</t>
  </si>
  <si>
    <t>21:0204:000125:0003:0001:00</t>
  </si>
  <si>
    <t>105H  :871128:00:------:--</t>
  </si>
  <si>
    <t>21:0671:000121</t>
  </si>
  <si>
    <t>21:0204:000126</t>
  </si>
  <si>
    <t>21:0204:000126:0003:0001:00</t>
  </si>
  <si>
    <t>105H  :871129:00:------:--</t>
  </si>
  <si>
    <t>21:0671:000122</t>
  </si>
  <si>
    <t>21:0204:000127</t>
  </si>
  <si>
    <t>21:0204:000127:0003:0001:00</t>
  </si>
  <si>
    <t>105H  :871130:00:------:--</t>
  </si>
  <si>
    <t>21:0671:000123</t>
  </si>
  <si>
    <t>21:0204:000128</t>
  </si>
  <si>
    <t>21:0204:000128:0003:0001:00</t>
  </si>
  <si>
    <t>105H  :871131:10:------:--</t>
  </si>
  <si>
    <t>21:0671:000124</t>
  </si>
  <si>
    <t>21:0204:000129</t>
  </si>
  <si>
    <t>21:0204:000129:0003:0001:00</t>
  </si>
  <si>
    <t>105H  :871132:20:871131:10</t>
  </si>
  <si>
    <t>21:0671:000125</t>
  </si>
  <si>
    <t>21:0204:000129:0004:0001:00</t>
  </si>
  <si>
    <t>105H  :871133:00:------:--</t>
  </si>
  <si>
    <t>21:0671:000126</t>
  </si>
  <si>
    <t>21:0204:000130</t>
  </si>
  <si>
    <t>21:0204:000130:0003:0001:00</t>
  </si>
  <si>
    <t>105H  :871134:00:------:--</t>
  </si>
  <si>
    <t>21:0671:000127</t>
  </si>
  <si>
    <t>21:0204:000131</t>
  </si>
  <si>
    <t>21:0204:000131:0003:0001:00</t>
  </si>
  <si>
    <t>105H  :871135:00:------:--</t>
  </si>
  <si>
    <t>21:0671:000128</t>
  </si>
  <si>
    <t>21:0204:000132</t>
  </si>
  <si>
    <t>21:0204:000132:0003:0001:00</t>
  </si>
  <si>
    <t>105H  :871136:00:------:--</t>
  </si>
  <si>
    <t>21:0671:000129</t>
  </si>
  <si>
    <t>21:0204:000133</t>
  </si>
  <si>
    <t>21:0204:000133:0003:0001:00</t>
  </si>
  <si>
    <t>105H  :871137:00:------:--</t>
  </si>
  <si>
    <t>21:0671:000130</t>
  </si>
  <si>
    <t>21:0204:000134</t>
  </si>
  <si>
    <t>21:0204:000134:0003:0001:00</t>
  </si>
  <si>
    <t>105H  :871138:00:------:--</t>
  </si>
  <si>
    <t>21:0671:000131</t>
  </si>
  <si>
    <t>21:0204:000135</t>
  </si>
  <si>
    <t>21:0204:000135:0003:0001:00</t>
  </si>
  <si>
    <t>105H  :871139:00:------:--</t>
  </si>
  <si>
    <t>21:0671:000132</t>
  </si>
  <si>
    <t>21:0204:000136</t>
  </si>
  <si>
    <t>21:0204:000136:0003:0001:00</t>
  </si>
  <si>
    <t>105H  :871140:00:------:--</t>
  </si>
  <si>
    <t>21:0671:000133</t>
  </si>
  <si>
    <t>21:0204:000137</t>
  </si>
  <si>
    <t>21:0204:000137:0003:0001:00</t>
  </si>
  <si>
    <t>105H  :871142:00:------:--</t>
  </si>
  <si>
    <t>21:0671:000134</t>
  </si>
  <si>
    <t>21:0204:000138</t>
  </si>
  <si>
    <t>21:0204:000138:0003:0001:00</t>
  </si>
  <si>
    <t>105H  :871143:10:------:--</t>
  </si>
  <si>
    <t>21:0671:000135</t>
  </si>
  <si>
    <t>21:0204:000139</t>
  </si>
  <si>
    <t>21:0204:000139:0003:0001:00</t>
  </si>
  <si>
    <t>105H  :871144:20:871143:10</t>
  </si>
  <si>
    <t>21:0671:000136</t>
  </si>
  <si>
    <t>21:0204:000139:0004:0001:00</t>
  </si>
  <si>
    <t>105H  :871145:00:------:--</t>
  </si>
  <si>
    <t>21:0671:000137</t>
  </si>
  <si>
    <t>21:0204:000140</t>
  </si>
  <si>
    <t>21:0204:000140:0003:0001:00</t>
  </si>
  <si>
    <t>105H  :871146:00:------:--</t>
  </si>
  <si>
    <t>21:0671:000138</t>
  </si>
  <si>
    <t>21:0204:000141</t>
  </si>
  <si>
    <t>21:0204:000141:0003:0001:00</t>
  </si>
  <si>
    <t>105H  :871147:00:------:--</t>
  </si>
  <si>
    <t>21:0671:000139</t>
  </si>
  <si>
    <t>21:0204:000142</t>
  </si>
  <si>
    <t>21:0204:000142:0003:0001:00</t>
  </si>
  <si>
    <t>105H  :871148:00:------:--</t>
  </si>
  <si>
    <t>21:0671:000140</t>
  </si>
  <si>
    <t>21:0204:000143</t>
  </si>
  <si>
    <t>21:0204:000143:0003:0001:00</t>
  </si>
  <si>
    <t>105H  :871149:00:------:--</t>
  </si>
  <si>
    <t>21:0671:000141</t>
  </si>
  <si>
    <t>21:0204:000144</t>
  </si>
  <si>
    <t>21:0204:000144:0003:0001:00</t>
  </si>
  <si>
    <t>105H  :871150:00:------:--</t>
  </si>
  <si>
    <t>21:0671:000142</t>
  </si>
  <si>
    <t>21:0204:000145</t>
  </si>
  <si>
    <t>21:0204:000145:0003:0001:00</t>
  </si>
  <si>
    <t>105H  :871151:00:------:--</t>
  </si>
  <si>
    <t>21:0671:000143</t>
  </si>
  <si>
    <t>21:0204:000146</t>
  </si>
  <si>
    <t>21:0204:000146:0003:0001:00</t>
  </si>
  <si>
    <t>105H  :871152:00:------:--</t>
  </si>
  <si>
    <t>21:0671:000144</t>
  </si>
  <si>
    <t>21:0204:000147</t>
  </si>
  <si>
    <t>21:0204:000147:0003:0001:00</t>
  </si>
  <si>
    <t>105H  :871153:9Z:------:--</t>
  </si>
  <si>
    <t>21:0671:000145</t>
  </si>
  <si>
    <t>105H  :871154:00:------:--</t>
  </si>
  <si>
    <t>21:0671:000146</t>
  </si>
  <si>
    <t>21:0204:000148</t>
  </si>
  <si>
    <t>21:0204:000148:0003:0001:00</t>
  </si>
  <si>
    <t>105H  :871155:00:------:--</t>
  </si>
  <si>
    <t>21:0671:000147</t>
  </si>
  <si>
    <t>21:0204:000149</t>
  </si>
  <si>
    <t>21:0204:000149:0003:0001:00</t>
  </si>
  <si>
    <t>105H  :871156:00:------:--</t>
  </si>
  <si>
    <t>21:0671:000148</t>
  </si>
  <si>
    <t>21:0204:000150</t>
  </si>
  <si>
    <t>21:0204:000150:0003:0001:00</t>
  </si>
  <si>
    <t>105H  :871157:00:------:--</t>
  </si>
  <si>
    <t>21:0671:000149</t>
  </si>
  <si>
    <t>21:0204:000151</t>
  </si>
  <si>
    <t>21:0204:000151:0003:0001:00</t>
  </si>
  <si>
    <t>105H  :871158:00:------:--</t>
  </si>
  <si>
    <t>21:0671:000150</t>
  </si>
  <si>
    <t>21:0204:000152</t>
  </si>
  <si>
    <t>21:0204:000152:0003:0001:00</t>
  </si>
  <si>
    <t>105H  :871159:00:------:--</t>
  </si>
  <si>
    <t>21:0671:000151</t>
  </si>
  <si>
    <t>21:0204:000153</t>
  </si>
  <si>
    <t>21:0204:000153:0003:0001:00</t>
  </si>
  <si>
    <t>105H  :871160:00:------:--</t>
  </si>
  <si>
    <t>21:0671:000152</t>
  </si>
  <si>
    <t>21:0204:000154</t>
  </si>
  <si>
    <t>21:0204:000154:0003:0001:00</t>
  </si>
  <si>
    <t>105H  :871162:00:------:--</t>
  </si>
  <si>
    <t>21:0671:000153</t>
  </si>
  <si>
    <t>21:0204:000155</t>
  </si>
  <si>
    <t>21:0204:000155:0003:0001:00</t>
  </si>
  <si>
    <t>105H  :871163:00:------:--</t>
  </si>
  <si>
    <t>21:0671:000154</t>
  </si>
  <si>
    <t>21:0204:000156</t>
  </si>
  <si>
    <t>21:0204:000156:0003:0001:00</t>
  </si>
  <si>
    <t>105H  :871164:00:------:--</t>
  </si>
  <si>
    <t>21:0671:000155</t>
  </si>
  <si>
    <t>21:0204:000157</t>
  </si>
  <si>
    <t>21:0204:000157:0003:0001:00</t>
  </si>
  <si>
    <t>105H  :871165:00:------:--</t>
  </si>
  <si>
    <t>21:0671:000156</t>
  </si>
  <si>
    <t>21:0204:000158</t>
  </si>
  <si>
    <t>21:0204:000158:0003:0001:00</t>
  </si>
  <si>
    <t>105H  :871166:00:------:--</t>
  </si>
  <si>
    <t>21:0671:000157</t>
  </si>
  <si>
    <t>21:0204:000159</t>
  </si>
  <si>
    <t>21:0204:000159:0003:0001:00</t>
  </si>
  <si>
    <t>105H  :871167:9Y:------:--</t>
  </si>
  <si>
    <t>21:0671:000158</t>
  </si>
  <si>
    <t>105H  :871168:00:------:--</t>
  </si>
  <si>
    <t>21:0671:000159</t>
  </si>
  <si>
    <t>21:0204:000160</t>
  </si>
  <si>
    <t>21:0204:000160:0003:0001:00</t>
  </si>
  <si>
    <t>105H  :871169:00:------:--</t>
  </si>
  <si>
    <t>21:0671:000160</t>
  </si>
  <si>
    <t>21:0204:000161</t>
  </si>
  <si>
    <t>21:0204:000161:0003:0001:00</t>
  </si>
  <si>
    <t>105H  :871170:10:------:--</t>
  </si>
  <si>
    <t>21:0671:000161</t>
  </si>
  <si>
    <t>21:0204:000162</t>
  </si>
  <si>
    <t>21:0204:000162:0003:0001:00</t>
  </si>
  <si>
    <t>105H  :871171:20:871170:10</t>
  </si>
  <si>
    <t>21:0671:000162</t>
  </si>
  <si>
    <t>21:0204:000162:0004:0001:00</t>
  </si>
  <si>
    <t>105H  :871172:00:------:--</t>
  </si>
  <si>
    <t>21:0671:000163</t>
  </si>
  <si>
    <t>21:0204:000163</t>
  </si>
  <si>
    <t>21:0204:000163:0003:0001:00</t>
  </si>
  <si>
    <t>105H  :871173:00:------:--</t>
  </si>
  <si>
    <t>21:0671:000164</t>
  </si>
  <si>
    <t>21:0204:000164</t>
  </si>
  <si>
    <t>21:0204:000164:0003:0001:00</t>
  </si>
  <si>
    <t>105H  :871174:00:------:--</t>
  </si>
  <si>
    <t>21:0671:000165</t>
  </si>
  <si>
    <t>21:0204:000165</t>
  </si>
  <si>
    <t>21:0204:000165:0003:0001:00</t>
  </si>
  <si>
    <t>105H  :871175:00:------:--</t>
  </si>
  <si>
    <t>21:0671:000166</t>
  </si>
  <si>
    <t>21:0204:000166</t>
  </si>
  <si>
    <t>21:0204:000166:0003:0001:00</t>
  </si>
  <si>
    <t>105H  :871176:00:------:--</t>
  </si>
  <si>
    <t>21:0671:000167</t>
  </si>
  <si>
    <t>21:0204:000167</t>
  </si>
  <si>
    <t>21:0204:000167:0003:0001:00</t>
  </si>
  <si>
    <t>105H  :871177:00:------:--</t>
  </si>
  <si>
    <t>21:0671:000168</t>
  </si>
  <si>
    <t>21:0204:000168</t>
  </si>
  <si>
    <t>21:0204:000168:0003:0001:00</t>
  </si>
  <si>
    <t>105H  :871178:00:------:--</t>
  </si>
  <si>
    <t>21:0671:000169</t>
  </si>
  <si>
    <t>21:0204:000169</t>
  </si>
  <si>
    <t>21:0204:000169:0003:0001:00</t>
  </si>
  <si>
    <t>105H  :871179:00:------:--</t>
  </si>
  <si>
    <t>21:0671:000170</t>
  </si>
  <si>
    <t>21:0204:000170</t>
  </si>
  <si>
    <t>21:0204:000170:0003:0001:00</t>
  </si>
  <si>
    <t>105H  :871180:00:------:--</t>
  </si>
  <si>
    <t>21:0671:000171</t>
  </si>
  <si>
    <t>21:0204:000171</t>
  </si>
  <si>
    <t>21:0204:000171:0003:0001:00</t>
  </si>
  <si>
    <t>105H  :871182:00:------:--</t>
  </si>
  <si>
    <t>21:0671:000172</t>
  </si>
  <si>
    <t>21:0204:000172</t>
  </si>
  <si>
    <t>21:0204:000172:0003:0001:00</t>
  </si>
  <si>
    <t>105H  :871183:00:------:--</t>
  </si>
  <si>
    <t>21:0671:000173</t>
  </si>
  <si>
    <t>21:0204:000173</t>
  </si>
  <si>
    <t>21:0204:000173:0003:0001:00</t>
  </si>
  <si>
    <t>105H  :871184:9Z:------:--</t>
  </si>
  <si>
    <t>21:0671:000174</t>
  </si>
  <si>
    <t>105H  :871185:00:------:--</t>
  </si>
  <si>
    <t>21:0671:000175</t>
  </si>
  <si>
    <t>21:0204:000174</t>
  </si>
  <si>
    <t>21:0204:000174:0003:0001:00</t>
  </si>
  <si>
    <t>105H  :871186:00:------:--</t>
  </si>
  <si>
    <t>21:0671:000176</t>
  </si>
  <si>
    <t>21:0204:000175</t>
  </si>
  <si>
    <t>21:0204:000175:0003:0001:00</t>
  </si>
  <si>
    <t>105H  :871187:00:------:--</t>
  </si>
  <si>
    <t>21:0671:000177</t>
  </si>
  <si>
    <t>21:0204:000176</t>
  </si>
  <si>
    <t>21:0204:000176:0003:0001:00</t>
  </si>
  <si>
    <t>105H  :871188:00:------:--</t>
  </si>
  <si>
    <t>21:0671:000178</t>
  </si>
  <si>
    <t>21:0204:000177</t>
  </si>
  <si>
    <t>21:0204:000177:0003:0001:00</t>
  </si>
  <si>
    <t>105H  :871189:10:------:--</t>
  </si>
  <si>
    <t>21:0671:000179</t>
  </si>
  <si>
    <t>21:0204:000178</t>
  </si>
  <si>
    <t>21:0204:000178:0003:0001:00</t>
  </si>
  <si>
    <t>105H  :871190:20:871189:10</t>
  </si>
  <si>
    <t>21:0671:000180</t>
  </si>
  <si>
    <t>21:0204:000178:0004:0001:00</t>
  </si>
  <si>
    <t>105H  :871191:00:------:--</t>
  </si>
  <si>
    <t>21:0671:000181</t>
  </si>
  <si>
    <t>21:0204:000179</t>
  </si>
  <si>
    <t>21:0204:000179:0003:0001:00</t>
  </si>
  <si>
    <t>105H  :871192:00:------:--</t>
  </si>
  <si>
    <t>21:0671:000182</t>
  </si>
  <si>
    <t>21:0204:000180</t>
  </si>
  <si>
    <t>21:0204:000180:0003:0001:00</t>
  </si>
  <si>
    <t>105H  :871193:00:------:--</t>
  </si>
  <si>
    <t>21:0671:000183</t>
  </si>
  <si>
    <t>21:0204:000181</t>
  </si>
  <si>
    <t>21:0204:000181:0003:0001:00</t>
  </si>
  <si>
    <t>105H  :871194:00:------:--</t>
  </si>
  <si>
    <t>21:0671:000184</t>
  </si>
  <si>
    <t>21:0204:000182</t>
  </si>
  <si>
    <t>21:0204:000182:0003:0001:00</t>
  </si>
  <si>
    <t>105H  :871195:00:------:--</t>
  </si>
  <si>
    <t>21:0671:000185</t>
  </si>
  <si>
    <t>21:0204:000183</t>
  </si>
  <si>
    <t>21:0204:000183:0003:0001:00</t>
  </si>
  <si>
    <t>105H  :871196:00:------:--</t>
  </si>
  <si>
    <t>21:0671:000186</t>
  </si>
  <si>
    <t>21:0204:000184</t>
  </si>
  <si>
    <t>21:0204:000184:0003:0001:00</t>
  </si>
  <si>
    <t>105H  :871197:00:------:--</t>
  </si>
  <si>
    <t>21:0671:000187</t>
  </si>
  <si>
    <t>21:0204:000185</t>
  </si>
  <si>
    <t>21:0204:000185:0003:0001:00</t>
  </si>
  <si>
    <t>105H  :871198:00:------:--</t>
  </si>
  <si>
    <t>21:0671:000188</t>
  </si>
  <si>
    <t>21:0204:000186</t>
  </si>
  <si>
    <t>21:0204:000186:0003:0001:00</t>
  </si>
  <si>
    <t>105H  :871199:00:------:--</t>
  </si>
  <si>
    <t>21:0671:000189</t>
  </si>
  <si>
    <t>21:0204:000187</t>
  </si>
  <si>
    <t>21:0204:000187:0003:0001:00</t>
  </si>
  <si>
    <t>105H  :871200:00:------:--</t>
  </si>
  <si>
    <t>21:0671:000190</t>
  </si>
  <si>
    <t>21:0204:000188</t>
  </si>
  <si>
    <t>21:0204:000188:0003:0001:00</t>
  </si>
  <si>
    <t>105H  :871202:00:------:--</t>
  </si>
  <si>
    <t>21:0671:000191</t>
  </si>
  <si>
    <t>21:0204:000189</t>
  </si>
  <si>
    <t>21:0204:000189:0003:0001:00</t>
  </si>
  <si>
    <t>105H  :871203:00:------:--</t>
  </si>
  <si>
    <t>21:0671:000192</t>
  </si>
  <si>
    <t>21:0204:000190</t>
  </si>
  <si>
    <t>21:0204:000190:0003:0001:00</t>
  </si>
  <si>
    <t>105H  :871204:00:------:--</t>
  </si>
  <si>
    <t>21:0671:000193</t>
  </si>
  <si>
    <t>21:0204:000191</t>
  </si>
  <si>
    <t>21:0204:000191:0003:0001:00</t>
  </si>
  <si>
    <t>105H  :871205:00:------:--</t>
  </si>
  <si>
    <t>21:0671:000194</t>
  </si>
  <si>
    <t>21:0204:000192</t>
  </si>
  <si>
    <t>21:0204:000192:0003:0001:00</t>
  </si>
  <si>
    <t>105H  :871206:00:------:--</t>
  </si>
  <si>
    <t>21:0671:000195</t>
  </si>
  <si>
    <t>21:0204:000193</t>
  </si>
  <si>
    <t>21:0204:000193:0003:0001:00</t>
  </si>
  <si>
    <t>105H  :871207:10:------:--</t>
  </si>
  <si>
    <t>21:0671:000196</t>
  </si>
  <si>
    <t>21:0204:000194</t>
  </si>
  <si>
    <t>21:0204:000194:0003:0001:00</t>
  </si>
  <si>
    <t>105H  :871208:20:871207:10</t>
  </si>
  <si>
    <t>21:0671:000197</t>
  </si>
  <si>
    <t>21:0204:000194:0004:0001:00</t>
  </si>
  <si>
    <t>105H  :871209:9Y:------:--</t>
  </si>
  <si>
    <t>21:0671:000198</t>
  </si>
  <si>
    <t>105H  :871210:00:------:--</t>
  </si>
  <si>
    <t>21:0671:000199</t>
  </si>
  <si>
    <t>21:0204:000195</t>
  </si>
  <si>
    <t>21:0204:000195:0003:0001:00</t>
  </si>
  <si>
    <t>105H  :871211:00:------:--</t>
  </si>
  <si>
    <t>21:0671:000200</t>
  </si>
  <si>
    <t>21:0204:000196</t>
  </si>
  <si>
    <t>21:0204:000196:0003:0001:00</t>
  </si>
  <si>
    <t>105H  :871212:00:------:--</t>
  </si>
  <si>
    <t>21:0671:000201</t>
  </si>
  <si>
    <t>21:0204:000197</t>
  </si>
  <si>
    <t>21:0204:000197:0003:0001:00</t>
  </si>
  <si>
    <t>105H  :871213:00:------:--</t>
  </si>
  <si>
    <t>21:0671:000202</t>
  </si>
  <si>
    <t>21:0204:000198</t>
  </si>
  <si>
    <t>21:0204:000198:0003:0001:00</t>
  </si>
  <si>
    <t>105H  :871214:00:------:--</t>
  </si>
  <si>
    <t>21:0671:000203</t>
  </si>
  <si>
    <t>21:0204:000199</t>
  </si>
  <si>
    <t>21:0204:000199:0003:0001:00</t>
  </si>
  <si>
    <t>105H  :871215:00:------:--</t>
  </si>
  <si>
    <t>21:0671:000204</t>
  </si>
  <si>
    <t>21:0204:000200</t>
  </si>
  <si>
    <t>21:0204:000200:0003:0001:00</t>
  </si>
  <si>
    <t>105H  :871216:00:------:--</t>
  </si>
  <si>
    <t>21:0671:000205</t>
  </si>
  <si>
    <t>21:0204:000201</t>
  </si>
  <si>
    <t>21:0204:000201:0003:0001:00</t>
  </si>
  <si>
    <t>105H  :871217:00:------:--</t>
  </si>
  <si>
    <t>21:0671:000206</t>
  </si>
  <si>
    <t>21:0204:000202</t>
  </si>
  <si>
    <t>21:0204:000202:0003:0001:00</t>
  </si>
  <si>
    <t>105H  :871218:00:------:--</t>
  </si>
  <si>
    <t>21:0671:000207</t>
  </si>
  <si>
    <t>21:0204:000203</t>
  </si>
  <si>
    <t>21:0204:000203:0003:0001:00</t>
  </si>
  <si>
    <t>105H  :871219:00:------:--</t>
  </si>
  <si>
    <t>21:0671:000208</t>
  </si>
  <si>
    <t>21:0204:000204</t>
  </si>
  <si>
    <t>21:0204:000204:0003:0001:00</t>
  </si>
  <si>
    <t>105H  :871220:00:------:--</t>
  </si>
  <si>
    <t>21:0671:000209</t>
  </si>
  <si>
    <t>21:0204:000205</t>
  </si>
  <si>
    <t>21:0204:000205:0003:0001:00</t>
  </si>
  <si>
    <t>105H  :871222:00:------:--</t>
  </si>
  <si>
    <t>21:0671:000210</t>
  </si>
  <si>
    <t>21:0204:000206</t>
  </si>
  <si>
    <t>21:0204:000206:0003:0001:00</t>
  </si>
  <si>
    <t>105H  :871223:00:------:--</t>
  </si>
  <si>
    <t>21:0671:000211</t>
  </si>
  <si>
    <t>21:0204:000207</t>
  </si>
  <si>
    <t>21:0204:000207:0003:0001:00</t>
  </si>
  <si>
    <t>105H  :871224:00:------:--</t>
  </si>
  <si>
    <t>21:0671:000212</t>
  </si>
  <si>
    <t>21:0204:000208</t>
  </si>
  <si>
    <t>21:0204:000208:0003:0001:00</t>
  </si>
  <si>
    <t>105H  :871225:00:------:--</t>
  </si>
  <si>
    <t>21:0671:000213</t>
  </si>
  <si>
    <t>21:0204:000209</t>
  </si>
  <si>
    <t>21:0204:000209:0003:0001:00</t>
  </si>
  <si>
    <t>105H  :871226:10:------:--</t>
  </si>
  <si>
    <t>21:0671:000214</t>
  </si>
  <si>
    <t>21:0204:000210</t>
  </si>
  <si>
    <t>21:0204:000210:0003:0001:00</t>
  </si>
  <si>
    <t>105H  :871227:20:871226:10</t>
  </si>
  <si>
    <t>21:0671:000215</t>
  </si>
  <si>
    <t>21:0204:000210:0004:0001:00</t>
  </si>
  <si>
    <t>105H  :871228:00:------:--</t>
  </si>
  <si>
    <t>21:0671:000216</t>
  </si>
  <si>
    <t>21:0204:000211</t>
  </si>
  <si>
    <t>21:0204:000211:0003:0001:00</t>
  </si>
  <si>
    <t>105H  :871229:00:------:--</t>
  </si>
  <si>
    <t>21:0671:000217</t>
  </si>
  <si>
    <t>21:0204:000212</t>
  </si>
  <si>
    <t>21:0204:000212:0003:0001:00</t>
  </si>
  <si>
    <t>105H  :871230:00:------:--</t>
  </si>
  <si>
    <t>21:0671:000218</t>
  </si>
  <si>
    <t>21:0204:000213</t>
  </si>
  <si>
    <t>21:0204:000213:0003:0001:00</t>
  </si>
  <si>
    <t>105H  :871231:00:------:--</t>
  </si>
  <si>
    <t>21:0671:000219</t>
  </si>
  <si>
    <t>21:0204:000214</t>
  </si>
  <si>
    <t>21:0204:000214:0003:0001:00</t>
  </si>
  <si>
    <t>105H  :871232:00:------:--</t>
  </si>
  <si>
    <t>21:0671:000220</t>
  </si>
  <si>
    <t>21:0204:000215</t>
  </si>
  <si>
    <t>21:0204:000215:0003:0001:00</t>
  </si>
  <si>
    <t>105H  :871233:00:------:--</t>
  </si>
  <si>
    <t>21:0671:000221</t>
  </si>
  <si>
    <t>21:0204:000216</t>
  </si>
  <si>
    <t>21:0204:000216:0003:0001:00</t>
  </si>
  <si>
    <t>105H  :871234:00:------:--</t>
  </si>
  <si>
    <t>21:0671:000222</t>
  </si>
  <si>
    <t>21:0204:000217</t>
  </si>
  <si>
    <t>21:0204:000217:0003:0001:00</t>
  </si>
  <si>
    <t>105H  :871235:00:------:--</t>
  </si>
  <si>
    <t>21:0671:000223</t>
  </si>
  <si>
    <t>21:0204:000218</t>
  </si>
  <si>
    <t>21:0204:000218:0003:0001:00</t>
  </si>
  <si>
    <t>105H  :871236:00:------:--</t>
  </si>
  <si>
    <t>21:0671:000224</t>
  </si>
  <si>
    <t>21:0204:000219</t>
  </si>
  <si>
    <t>21:0204:000219:0003:0001:00</t>
  </si>
  <si>
    <t>105H  :871237:00:------:--</t>
  </si>
  <si>
    <t>21:0671:000225</t>
  </si>
  <si>
    <t>21:0204:000220</t>
  </si>
  <si>
    <t>21:0204:000220:0003:0001:00</t>
  </si>
  <si>
    <t>105H  :871238:00:------:--</t>
  </si>
  <si>
    <t>21:0671:000226</t>
  </si>
  <si>
    <t>21:0204:000221</t>
  </si>
  <si>
    <t>21:0204:000221:0003:0001:00</t>
  </si>
  <si>
    <t>105H  :871239:9Z:------:--</t>
  </si>
  <si>
    <t>21:0671:000227</t>
  </si>
  <si>
    <t>105H  :871240:00:------:--</t>
  </si>
  <si>
    <t>21:0671:000228</t>
  </si>
  <si>
    <t>21:0204:000222</t>
  </si>
  <si>
    <t>21:0204:000222:0003:0001:00</t>
  </si>
  <si>
    <t>105H  :871242:00:------:--</t>
  </si>
  <si>
    <t>21:0671:000229</t>
  </si>
  <si>
    <t>21:0204:000223</t>
  </si>
  <si>
    <t>21:0204:000223:0003:0001:00</t>
  </si>
  <si>
    <t>105H  :871243:9X:------:--</t>
  </si>
  <si>
    <t>21:0671:000230</t>
  </si>
  <si>
    <t>105H  :871244:00:------:--</t>
  </si>
  <si>
    <t>21:0671:000231</t>
  </si>
  <si>
    <t>21:0204:000224</t>
  </si>
  <si>
    <t>21:0204:000224:0003:0001:00</t>
  </si>
  <si>
    <t>105H  :871245:10:------:--</t>
  </si>
  <si>
    <t>21:0671:000232</t>
  </si>
  <si>
    <t>21:0204:000225</t>
  </si>
  <si>
    <t>21:0204:000225:0003:0001:00</t>
  </si>
  <si>
    <t>105H  :871246:20:871245:10</t>
  </si>
  <si>
    <t>21:0671:000233</t>
  </si>
  <si>
    <t>21:0204:000225:0004:0001:00</t>
  </si>
  <si>
    <t>105H  :871247:00:------:--</t>
  </si>
  <si>
    <t>21:0671:000234</t>
  </si>
  <si>
    <t>21:0204:000226</t>
  </si>
  <si>
    <t>21:0204:000226:0003:0001:00</t>
  </si>
  <si>
    <t>105H  :871248:00:------:--</t>
  </si>
  <si>
    <t>21:0671:000235</t>
  </si>
  <si>
    <t>21:0204:000227</t>
  </si>
  <si>
    <t>21:0204:000227:0003:0001:00</t>
  </si>
  <si>
    <t>105H  :871249:00:------:--</t>
  </si>
  <si>
    <t>21:0671:000236</t>
  </si>
  <si>
    <t>21:0204:000228</t>
  </si>
  <si>
    <t>21:0204:000228:0003:0001:00</t>
  </si>
  <si>
    <t>105H  :871250:00:------:--</t>
  </si>
  <si>
    <t>21:0671:000237</t>
  </si>
  <si>
    <t>21:0204:000229</t>
  </si>
  <si>
    <t>21:0204:000229:0003:0001:00</t>
  </si>
  <si>
    <t>105H  :871251:00:------:--</t>
  </si>
  <si>
    <t>21:0671:000238</t>
  </si>
  <si>
    <t>21:0204:000230</t>
  </si>
  <si>
    <t>21:0204:000230:0003:0001:00</t>
  </si>
  <si>
    <t>105H  :871252:00:------:--</t>
  </si>
  <si>
    <t>21:0671:000239</t>
  </si>
  <si>
    <t>21:0204:000231</t>
  </si>
  <si>
    <t>21:0204:000231:0003:0001:00</t>
  </si>
  <si>
    <t>105H  :871253:00:------:--</t>
  </si>
  <si>
    <t>21:0671:000240</t>
  </si>
  <si>
    <t>21:0204:000232</t>
  </si>
  <si>
    <t>21:0204:000232:0003:0001:00</t>
  </si>
  <si>
    <t>105H  :871254:00:------:--</t>
  </si>
  <si>
    <t>21:0671:000241</t>
  </si>
  <si>
    <t>21:0204:000233</t>
  </si>
  <si>
    <t>21:0204:000233:0003:0001:00</t>
  </si>
  <si>
    <t>105H  :871255:00:------:--</t>
  </si>
  <si>
    <t>21:0671:000242</t>
  </si>
  <si>
    <t>21:0204:000234</t>
  </si>
  <si>
    <t>21:0204:000234:0003:0001:00</t>
  </si>
  <si>
    <t>105H  :871256:00:------:--</t>
  </si>
  <si>
    <t>21:0671:000243</t>
  </si>
  <si>
    <t>21:0204:000235</t>
  </si>
  <si>
    <t>21:0204:000235:0003:0001:00</t>
  </si>
  <si>
    <t>105H  :871257:00:------:--</t>
  </si>
  <si>
    <t>21:0671:000244</t>
  </si>
  <si>
    <t>21:0204:000236</t>
  </si>
  <si>
    <t>21:0204:000236:0003:0001:00</t>
  </si>
  <si>
    <t>105H  :871258:00:------:--</t>
  </si>
  <si>
    <t>21:0671:000245</t>
  </si>
  <si>
    <t>21:0204:000237</t>
  </si>
  <si>
    <t>21:0204:000237:0003:0001:00</t>
  </si>
  <si>
    <t>105H  :871259:00:------:--</t>
  </si>
  <si>
    <t>21:0671:000246</t>
  </si>
  <si>
    <t>21:0204:000238</t>
  </si>
  <si>
    <t>21:0204:000238:0003:0001:00</t>
  </si>
  <si>
    <t>105H  :871260:00:------:--</t>
  </si>
  <si>
    <t>21:0671:000247</t>
  </si>
  <si>
    <t>21:0204:000239</t>
  </si>
  <si>
    <t>21:0204:000239:0003:0001:00</t>
  </si>
  <si>
    <t>105H  :871262:00:------:--</t>
  </si>
  <si>
    <t>21:0671:000248</t>
  </si>
  <si>
    <t>21:0204:000240</t>
  </si>
  <si>
    <t>21:0204:000240:0003:0001:00</t>
  </si>
  <si>
    <t>105H  :871263:00:------:--</t>
  </si>
  <si>
    <t>21:0671:000249</t>
  </si>
  <si>
    <t>21:0204:000241</t>
  </si>
  <si>
    <t>21:0204:000241:0003:0001:00</t>
  </si>
  <si>
    <t>105H  :871264:10:------:--</t>
  </si>
  <si>
    <t>21:0671:000250</t>
  </si>
  <si>
    <t>21:0204:000242</t>
  </si>
  <si>
    <t>21:0204:000242:0003:0001:00</t>
  </si>
  <si>
    <t>105H  :871265:20:871264:10</t>
  </si>
  <si>
    <t>21:0671:000251</t>
  </si>
  <si>
    <t>21:0204:000242:0004:0001:00</t>
  </si>
  <si>
    <t>105H  :871266:00:------:--</t>
  </si>
  <si>
    <t>21:0671:000252</t>
  </si>
  <si>
    <t>21:0204:000243</t>
  </si>
  <si>
    <t>21:0204:000243:0003:0001:00</t>
  </si>
  <si>
    <t>105H  :871267:00:------:--</t>
  </si>
  <si>
    <t>21:0671:000253</t>
  </si>
  <si>
    <t>21:0204:000244</t>
  </si>
  <si>
    <t>21:0204:000244:0003:0001:00</t>
  </si>
  <si>
    <t>105H  :871268:00:------:--</t>
  </si>
  <si>
    <t>21:0671:000254</t>
  </si>
  <si>
    <t>21:0204:000245</t>
  </si>
  <si>
    <t>21:0204:000245:0003:0001:00</t>
  </si>
  <si>
    <t>105H  :871269:00:------:--</t>
  </si>
  <si>
    <t>21:0671:000255</t>
  </si>
  <si>
    <t>21:0204:000246</t>
  </si>
  <si>
    <t>21:0204:000246:0003:0001:00</t>
  </si>
  <si>
    <t>105H  :871270:9X:------:--</t>
  </si>
  <si>
    <t>21:0671:000256</t>
  </si>
  <si>
    <t>105H  :871271:00:------:--</t>
  </si>
  <si>
    <t>21:0671:000257</t>
  </si>
  <si>
    <t>21:0204:000247</t>
  </si>
  <si>
    <t>21:0204:000247:0003:0001:00</t>
  </si>
  <si>
    <t>105H  :871272:00:------:--</t>
  </si>
  <si>
    <t>21:0671:000258</t>
  </si>
  <si>
    <t>21:0204:000248</t>
  </si>
  <si>
    <t>21:0204:000248:0003:0001:00</t>
  </si>
  <si>
    <t>105H  :871273:00:------:--</t>
  </si>
  <si>
    <t>21:0671:000259</t>
  </si>
  <si>
    <t>21:0204:000249</t>
  </si>
  <si>
    <t>21:0204:000249:0003:0001:00</t>
  </si>
  <si>
    <t>105H  :871274:00:------:--</t>
  </si>
  <si>
    <t>21:0671:000260</t>
  </si>
  <si>
    <t>21:0204:000250</t>
  </si>
  <si>
    <t>21:0204:000250:0003:0001:00</t>
  </si>
  <si>
    <t>105H  :871275:00:------:--</t>
  </si>
  <si>
    <t>21:0671:000261</t>
  </si>
  <si>
    <t>21:0204:000251</t>
  </si>
  <si>
    <t>21:0204:000251:0003:0001:00</t>
  </si>
  <si>
    <t>105H  :871276:00:------:--</t>
  </si>
  <si>
    <t>21:0671:000262</t>
  </si>
  <si>
    <t>21:0204:000252</t>
  </si>
  <si>
    <t>21:0204:000252:0003:0001:00</t>
  </si>
  <si>
    <t>105H  :871277:00:------:--</t>
  </si>
  <si>
    <t>21:0671:000263</t>
  </si>
  <si>
    <t>21:0204:000253</t>
  </si>
  <si>
    <t>21:0204:000253:0003:0001:00</t>
  </si>
  <si>
    <t>105H  :871278:00:------:--</t>
  </si>
  <si>
    <t>21:0671:000264</t>
  </si>
  <si>
    <t>21:0204:000254</t>
  </si>
  <si>
    <t>21:0204:000254:0003:0001:00</t>
  </si>
  <si>
    <t>105H  :871279:00:------:--</t>
  </si>
  <si>
    <t>21:0671:000265</t>
  </si>
  <si>
    <t>21:0204:000255</t>
  </si>
  <si>
    <t>21:0204:000255:0003:0001:00</t>
  </si>
  <si>
    <t>105H  :871280:00:------:--</t>
  </si>
  <si>
    <t>21:0671:000266</t>
  </si>
  <si>
    <t>21:0204:000256</t>
  </si>
  <si>
    <t>21:0204:000256:0003:0001:00</t>
  </si>
  <si>
    <t>105H  :871282:00:------:--</t>
  </si>
  <si>
    <t>21:0671:000267</t>
  </si>
  <si>
    <t>21:0204:000257</t>
  </si>
  <si>
    <t>21:0204:000257:0003:0001:00</t>
  </si>
  <si>
    <t>105H  :871283:00:------:--</t>
  </si>
  <si>
    <t>21:0671:000268</t>
  </si>
  <si>
    <t>21:0204:000258</t>
  </si>
  <si>
    <t>21:0204:000258:0003:0001:00</t>
  </si>
  <si>
    <t>105H  :871284:00:------:--</t>
  </si>
  <si>
    <t>21:0671:000269</t>
  </si>
  <si>
    <t>21:0204:000259</t>
  </si>
  <si>
    <t>21:0204:000259:0003:0001:00</t>
  </si>
  <si>
    <t>105H  :871285:00:------:--</t>
  </si>
  <si>
    <t>21:0671:000270</t>
  </si>
  <si>
    <t>21:0204:000260</t>
  </si>
  <si>
    <t>21:0204:000260:0003:0001:00</t>
  </si>
  <si>
    <t>105H  :871286:10:------:--</t>
  </si>
  <si>
    <t>21:0671:000271</t>
  </si>
  <si>
    <t>21:0204:000261</t>
  </si>
  <si>
    <t>21:0204:000261:0003:0001:00</t>
  </si>
  <si>
    <t>105H  :871287:20:871286:10</t>
  </si>
  <si>
    <t>21:0671:000272</t>
  </si>
  <si>
    <t>21:0204:000261:0004:0001:00</t>
  </si>
  <si>
    <t>105H  :871288:00:------:--</t>
  </si>
  <si>
    <t>21:0671:000273</t>
  </si>
  <si>
    <t>21:0204:000262</t>
  </si>
  <si>
    <t>21:0204:000262:0003:0001:00</t>
  </si>
  <si>
    <t>105H  :871289:00:------:--</t>
  </si>
  <si>
    <t>21:0671:000274</t>
  </si>
  <si>
    <t>21:0204:000263</t>
  </si>
  <si>
    <t>21:0204:000263:0003:0001:00</t>
  </si>
  <si>
    <t>105H  :871290:00:------:--</t>
  </si>
  <si>
    <t>21:0671:000275</t>
  </si>
  <si>
    <t>21:0204:000264</t>
  </si>
  <si>
    <t>21:0204:000264:0003:0001:00</t>
  </si>
  <si>
    <t>105H  :871291:00:------:--</t>
  </si>
  <si>
    <t>21:0671:000276</t>
  </si>
  <si>
    <t>21:0204:000265</t>
  </si>
  <si>
    <t>21:0204:000265:0003:0001:00</t>
  </si>
  <si>
    <t>105H  :871292:00:------:--</t>
  </si>
  <si>
    <t>21:0671:000277</t>
  </si>
  <si>
    <t>21:0204:000266</t>
  </si>
  <si>
    <t>21:0204:000266:0003:0001:00</t>
  </si>
  <si>
    <t>105H  :871293:00:------:--</t>
  </si>
  <si>
    <t>21:0671:000278</t>
  </si>
  <si>
    <t>21:0204:000267</t>
  </si>
  <si>
    <t>21:0204:000267:0003:0001:00</t>
  </si>
  <si>
    <t>105H  :871294:00:------:--</t>
  </si>
  <si>
    <t>21:0671:000279</t>
  </si>
  <si>
    <t>21:0204:000268</t>
  </si>
  <si>
    <t>21:0204:000268:0003:0001:00</t>
  </si>
  <si>
    <t>105H  :871295:00:------:--</t>
  </si>
  <si>
    <t>21:0671:000280</t>
  </si>
  <si>
    <t>21:0204:000269</t>
  </si>
  <si>
    <t>21:0204:000269:0003:0001:00</t>
  </si>
  <si>
    <t>105H  :871296:00:------:--</t>
  </si>
  <si>
    <t>21:0671:000281</t>
  </si>
  <si>
    <t>21:0204:000270</t>
  </si>
  <si>
    <t>21:0204:000270:0003:0001:00</t>
  </si>
  <si>
    <t>105H  :871297:00:------:--</t>
  </si>
  <si>
    <t>21:0671:000282</t>
  </si>
  <si>
    <t>21:0204:000271</t>
  </si>
  <si>
    <t>21:0204:000271:0003:0001:00</t>
  </si>
  <si>
    <t>105H  :871298:00:------:--</t>
  </si>
  <si>
    <t>21:0671:000283</t>
  </si>
  <si>
    <t>21:0204:000001</t>
  </si>
  <si>
    <t>21:0204:000001:0003:0001:00</t>
  </si>
  <si>
    <t>105H  :871299:9Z:------:--</t>
  </si>
  <si>
    <t>21:0671:000284</t>
  </si>
  <si>
    <t>105H  :871300:00:------:--</t>
  </si>
  <si>
    <t>21:0671:000285</t>
  </si>
  <si>
    <t>21:0204:000002</t>
  </si>
  <si>
    <t>21:0204:000002:0003:0001:00</t>
  </si>
  <si>
    <t>105H  :871302:00:------:--</t>
  </si>
  <si>
    <t>21:0671:000286</t>
  </si>
  <si>
    <t>21:0204:000003</t>
  </si>
  <si>
    <t>21:0204:000003:0003:0001:00</t>
  </si>
  <si>
    <t>105H  :871303:9Y:------:--</t>
  </si>
  <si>
    <t>21:0671:000287</t>
  </si>
  <si>
    <t>105H  :871304:10:------:--</t>
  </si>
  <si>
    <t>21:0671:000288</t>
  </si>
  <si>
    <t>21:0204:000004</t>
  </si>
  <si>
    <t>21:0204:000004:0003:0001:00</t>
  </si>
  <si>
    <t>105H  :871305:20:871304:10</t>
  </si>
  <si>
    <t>21:0671:000289</t>
  </si>
  <si>
    <t>21:0204:000004:0004:0001:00</t>
  </si>
  <si>
    <t>105H  :871306:00:------:--</t>
  </si>
  <si>
    <t>21:0671:000290</t>
  </si>
  <si>
    <t>21:0204:000005</t>
  </si>
  <si>
    <t>21:0204:000005:0003:0001:00</t>
  </si>
  <si>
    <t>105H  :871307:00:------:--</t>
  </si>
  <si>
    <t>21:0671:000291</t>
  </si>
  <si>
    <t>21:0204:000006</t>
  </si>
  <si>
    <t>21:0204:000006:0003:0001:00</t>
  </si>
  <si>
    <t>105H  :871308:00:------:--</t>
  </si>
  <si>
    <t>21:0671:000292</t>
  </si>
  <si>
    <t>21:0204:000007</t>
  </si>
  <si>
    <t>21:0204:000007:0003:0001:00</t>
  </si>
  <si>
    <t>105H  :871309:00:------:--</t>
  </si>
  <si>
    <t>21:0671:000293</t>
  </si>
  <si>
    <t>21:0204:000008</t>
  </si>
  <si>
    <t>21:0204:000008:0003:0001:00</t>
  </si>
  <si>
    <t>105H  :871310:00:------:--</t>
  </si>
  <si>
    <t>21:0671:000294</t>
  </si>
  <si>
    <t>21:0204:000009</t>
  </si>
  <si>
    <t>21:0204:000009:0003:0001:00</t>
  </si>
  <si>
    <t>105H  :871311:00:------:--</t>
  </si>
  <si>
    <t>21:0671:000295</t>
  </si>
  <si>
    <t>21:0204:000010</t>
  </si>
  <si>
    <t>21:0204:000010:0003:0001:00</t>
  </si>
  <si>
    <t>105H  :871312:00:------:--</t>
  </si>
  <si>
    <t>21:0671:000296</t>
  </si>
  <si>
    <t>21:0204:000011</t>
  </si>
  <si>
    <t>21:0204:000011:0003:0001:00</t>
  </si>
  <si>
    <t>105H  :871313:00:------:--</t>
  </si>
  <si>
    <t>21:0671:000297</t>
  </si>
  <si>
    <t>21:0204:000012</t>
  </si>
  <si>
    <t>21:0204:000012:0003:0001:00</t>
  </si>
  <si>
    <t>105H  :871314:00:------:--</t>
  </si>
  <si>
    <t>21:0671:000298</t>
  </si>
  <si>
    <t>21:0204:000013</t>
  </si>
  <si>
    <t>21:0204:000013:0003:0001:00</t>
  </si>
  <si>
    <t>105H  :871315:00:------:--</t>
  </si>
  <si>
    <t>21:0671:000299</t>
  </si>
  <si>
    <t>21:0204:000014</t>
  </si>
  <si>
    <t>21:0204:000014:0003:0001:00</t>
  </si>
  <si>
    <t>105H  :871316:00:------:--</t>
  </si>
  <si>
    <t>21:0671:000300</t>
  </si>
  <si>
    <t>21:0204:000015</t>
  </si>
  <si>
    <t>21:0204:000015:0003:0001:00</t>
  </si>
  <si>
    <t>105H  :871317:00:------:--</t>
  </si>
  <si>
    <t>21:0671:000301</t>
  </si>
  <si>
    <t>21:0204:000016</t>
  </si>
  <si>
    <t>21:0204:000016:0003:0001:00</t>
  </si>
  <si>
    <t>105H  :871318:00:------:--</t>
  </si>
  <si>
    <t>21:0671:000302</t>
  </si>
  <si>
    <t>21:0204:000017</t>
  </si>
  <si>
    <t>21:0204:000017:0003:0001:00</t>
  </si>
  <si>
    <t>105H  :871319:00:------:--</t>
  </si>
  <si>
    <t>21:0671:000303</t>
  </si>
  <si>
    <t>21:0204:000018</t>
  </si>
  <si>
    <t>21:0204:000018:0003:0001:00</t>
  </si>
  <si>
    <t>105H  :871320:00:------:--</t>
  </si>
  <si>
    <t>21:0671:000304</t>
  </si>
  <si>
    <t>21:0204:000272</t>
  </si>
  <si>
    <t>21:0204:000272:0003:0001:00</t>
  </si>
  <si>
    <t>105H  :871322:00:------:--</t>
  </si>
  <si>
    <t>21:0671:000305</t>
  </si>
  <si>
    <t>21:0204:000273</t>
  </si>
  <si>
    <t>21:0204:000273:0003:0001:00</t>
  </si>
  <si>
    <t>105H  :871323:10:------:--</t>
  </si>
  <si>
    <t>21:0671:000306</t>
  </si>
  <si>
    <t>21:0204:000274</t>
  </si>
  <si>
    <t>21:0204:000274:0003:0001:00</t>
  </si>
  <si>
    <t>105H  :871324:20:871323:10</t>
  </si>
  <si>
    <t>21:0671:000307</t>
  </si>
  <si>
    <t>21:0204:000274:0004:0001:00</t>
  </si>
  <si>
    <t>105H  :871325:00:------:--</t>
  </si>
  <si>
    <t>21:0671:000308</t>
  </si>
  <si>
    <t>21:0204:000275</t>
  </si>
  <si>
    <t>21:0204:000275:0003:0001:00</t>
  </si>
  <si>
    <t>105H  :871326:00:------:--</t>
  </si>
  <si>
    <t>21:0671:000309</t>
  </si>
  <si>
    <t>21:0204:000276</t>
  </si>
  <si>
    <t>21:0204:000276:0003:0001:00</t>
  </si>
  <si>
    <t>105H  :871327:00:------:--</t>
  </si>
  <si>
    <t>21:0671:000310</t>
  </si>
  <si>
    <t>21:0204:000277</t>
  </si>
  <si>
    <t>21:0204:000277:0003:0001:00</t>
  </si>
  <si>
    <t>105H  :871328:00:------:--</t>
  </si>
  <si>
    <t>21:0671:000311</t>
  </si>
  <si>
    <t>21:0204:000278</t>
  </si>
  <si>
    <t>21:0204:000278:0003:0001:00</t>
  </si>
  <si>
    <t>105H  :871329:00:------:--</t>
  </si>
  <si>
    <t>21:0671:000312</t>
  </si>
  <si>
    <t>21:0204:000279</t>
  </si>
  <si>
    <t>21:0204:000279:0003:0001:00</t>
  </si>
  <si>
    <t>105H  :871330:9X:------:--</t>
  </si>
  <si>
    <t>21:0671:000313</t>
  </si>
  <si>
    <t>105H  :871331:00:------:--</t>
  </si>
  <si>
    <t>21:0671:000314</t>
  </si>
  <si>
    <t>21:0204:000280</t>
  </si>
  <si>
    <t>21:0204:000280:0003:0001:00</t>
  </si>
  <si>
    <t>105H  :871332:00:------:--</t>
  </si>
  <si>
    <t>21:0671:000315</t>
  </si>
  <si>
    <t>21:0204:000281</t>
  </si>
  <si>
    <t>21:0204:000281:0003:0001:00</t>
  </si>
  <si>
    <t>105H  :871333:00:------:--</t>
  </si>
  <si>
    <t>21:0671:000316</t>
  </si>
  <si>
    <t>21:0204:000282</t>
  </si>
  <si>
    <t>21:0204:000282:0003:0001:00</t>
  </si>
  <si>
    <t>105H  :871334:00:------:--</t>
  </si>
  <si>
    <t>21:0671:000317</t>
  </si>
  <si>
    <t>21:0204:000283</t>
  </si>
  <si>
    <t>21:0204:000283:0003:0001:00</t>
  </si>
  <si>
    <t>105H  :871335:00:------:--</t>
  </si>
  <si>
    <t>21:0671:000318</t>
  </si>
  <si>
    <t>21:0204:000284</t>
  </si>
  <si>
    <t>21:0204:000284:0003:0001:00</t>
  </si>
  <si>
    <t>105H  :871336:00:------:--</t>
  </si>
  <si>
    <t>21:0671:000319</t>
  </si>
  <si>
    <t>21:0204:000285</t>
  </si>
  <si>
    <t>21:0204:000285:0003:0001:00</t>
  </si>
  <si>
    <t>105H  :871337:00:------:--</t>
  </si>
  <si>
    <t>21:0671:000320</t>
  </si>
  <si>
    <t>21:0204:000286</t>
  </si>
  <si>
    <t>21:0204:000286:0003:0001:00</t>
  </si>
  <si>
    <t>105H  :871338:00:------:--</t>
  </si>
  <si>
    <t>21:0671:000321</t>
  </si>
  <si>
    <t>21:0204:000287</t>
  </si>
  <si>
    <t>21:0204:000287:0003:0001:00</t>
  </si>
  <si>
    <t>105H  :871339:00:------:--</t>
  </si>
  <si>
    <t>21:0671:000322</t>
  </si>
  <si>
    <t>21:0204:000288</t>
  </si>
  <si>
    <t>21:0204:000288:0003:0001:00</t>
  </si>
  <si>
    <t>105H  :871340:00:------:--</t>
  </si>
  <si>
    <t>21:0671:000323</t>
  </si>
  <si>
    <t>21:0204:000289</t>
  </si>
  <si>
    <t>21:0204:000289:0003:0001:00</t>
  </si>
  <si>
    <t>105H  :871342:00:------:--</t>
  </si>
  <si>
    <t>21:0671:000324</t>
  </si>
  <si>
    <t>21:0204:000290</t>
  </si>
  <si>
    <t>21:0204:000290:0003:0001:00</t>
  </si>
  <si>
    <t>105H  :871343:00:------:--</t>
  </si>
  <si>
    <t>21:0671:000325</t>
  </si>
  <si>
    <t>21:0204:000291</t>
  </si>
  <si>
    <t>21:0204:000291:0003:0001:00</t>
  </si>
  <si>
    <t>105H  :871344:00:------:--</t>
  </si>
  <si>
    <t>21:0671:000326</t>
  </si>
  <si>
    <t>21:0204:000292</t>
  </si>
  <si>
    <t>21:0204:000292:0003:0001:00</t>
  </si>
  <si>
    <t>105H  :871345:00:------:--</t>
  </si>
  <si>
    <t>21:0671:000327</t>
  </si>
  <si>
    <t>21:0204:000293</t>
  </si>
  <si>
    <t>21:0204:000293:0003:0001:00</t>
  </si>
  <si>
    <t>105H  :871346:9Z:------:--</t>
  </si>
  <si>
    <t>21:0671:000328</t>
  </si>
  <si>
    <t>105H  :871347:00:------:--</t>
  </si>
  <si>
    <t>21:0671:000329</t>
  </si>
  <si>
    <t>21:0204:000294</t>
  </si>
  <si>
    <t>21:0204:000294:0003:0001:00</t>
  </si>
  <si>
    <t>105H  :871348:00:------:--</t>
  </si>
  <si>
    <t>21:0671:000330</t>
  </si>
  <si>
    <t>21:0204:000295</t>
  </si>
  <si>
    <t>21:0204:000295:0003:0001:00</t>
  </si>
  <si>
    <t>105H  :871349:00:------:--</t>
  </si>
  <si>
    <t>21:0671:000331</t>
  </si>
  <si>
    <t>21:0204:000296</t>
  </si>
  <si>
    <t>21:0204:000296:0003:0001:00</t>
  </si>
  <si>
    <t>105H  :871350:00:------:--</t>
  </si>
  <si>
    <t>21:0671:000332</t>
  </si>
  <si>
    <t>21:0204:000297</t>
  </si>
  <si>
    <t>21:0204:000297:0003:0001:00</t>
  </si>
  <si>
    <t>105H  :871351:00:------:--</t>
  </si>
  <si>
    <t>21:0671:000333</t>
  </si>
  <si>
    <t>21:0204:000298</t>
  </si>
  <si>
    <t>21:0204:000298:0003:0001:00</t>
  </si>
  <si>
    <t>105H  :871352:00:------:--</t>
  </si>
  <si>
    <t>21:0671:000334</t>
  </si>
  <si>
    <t>21:0204:000299</t>
  </si>
  <si>
    <t>21:0204:000299:0003:0001:00</t>
  </si>
  <si>
    <t>105H  :871353:00:------:--</t>
  </si>
  <si>
    <t>21:0671:000335</t>
  </si>
  <si>
    <t>21:0204:000300</t>
  </si>
  <si>
    <t>21:0204:000300:0003:0001:00</t>
  </si>
  <si>
    <t>105H  :871354:00:------:--</t>
  </si>
  <si>
    <t>21:0671:000336</t>
  </si>
  <si>
    <t>21:0204:000301</t>
  </si>
  <si>
    <t>21:0204:000301:0003:0001:00</t>
  </si>
  <si>
    <t>105H  :871355:00:------:--</t>
  </si>
  <si>
    <t>21:0671:000337</t>
  </si>
  <si>
    <t>21:0204:000302</t>
  </si>
  <si>
    <t>21:0204:000302:0003:0001:00</t>
  </si>
  <si>
    <t>105H  :871356:00:------:--</t>
  </si>
  <si>
    <t>21:0671:000338</t>
  </si>
  <si>
    <t>21:0204:000303</t>
  </si>
  <si>
    <t>21:0204:000303:0003:0001:00</t>
  </si>
  <si>
    <t>105H  :871357:00:------:--</t>
  </si>
  <si>
    <t>21:0671:000339</t>
  </si>
  <si>
    <t>21:0204:000304</t>
  </si>
  <si>
    <t>21:0204:000304:0003:0001:00</t>
  </si>
  <si>
    <t>105H  :871358:00:------:--</t>
  </si>
  <si>
    <t>21:0671:000340</t>
  </si>
  <si>
    <t>21:0204:000305</t>
  </si>
  <si>
    <t>21:0204:000305:0003:0001:00</t>
  </si>
  <si>
    <t>105H  :871359:10:------:--</t>
  </si>
  <si>
    <t>21:0671:000341</t>
  </si>
  <si>
    <t>21:0204:000306</t>
  </si>
  <si>
    <t>21:0204:000306:0003:0001:00</t>
  </si>
  <si>
    <t>105H  :871360:20:871359:10</t>
  </si>
  <si>
    <t>21:0671:000342</t>
  </si>
  <si>
    <t>21:0204:000306:0004:0001:00</t>
  </si>
  <si>
    <t>105H  :871362:00:------:--</t>
  </si>
  <si>
    <t>21:0671:000343</t>
  </si>
  <si>
    <t>21:0204:000307</t>
  </si>
  <si>
    <t>21:0204:000307:0003:0001:00</t>
  </si>
  <si>
    <t>105H  :871363:9X:------:--</t>
  </si>
  <si>
    <t>21:0671:000344</t>
  </si>
  <si>
    <t>105H  :871364:00:------:--</t>
  </si>
  <si>
    <t>21:0671:000345</t>
  </si>
  <si>
    <t>21:0204:000308</t>
  </si>
  <si>
    <t>21:0204:000308:0003:0001:00</t>
  </si>
  <si>
    <t>105H  :871365:00:------:--</t>
  </si>
  <si>
    <t>21:0671:000346</t>
  </si>
  <si>
    <t>21:0204:000309</t>
  </si>
  <si>
    <t>21:0204:000309:0003:0001:00</t>
  </si>
  <si>
    <t>105H  :871366:00:------:--</t>
  </si>
  <si>
    <t>21:0671:000347</t>
  </si>
  <si>
    <t>21:0204:000310</t>
  </si>
  <si>
    <t>21:0204:000310:0003:0001:00</t>
  </si>
  <si>
    <t>105H  :871367:00:------:--</t>
  </si>
  <si>
    <t>21:0671:000348</t>
  </si>
  <si>
    <t>21:0204:000311</t>
  </si>
  <si>
    <t>21:0204:000311:0003:0001:00</t>
  </si>
  <si>
    <t>105H  :871368:00:------:--</t>
  </si>
  <si>
    <t>21:0671:000349</t>
  </si>
  <si>
    <t>21:0204:000312</t>
  </si>
  <si>
    <t>21:0204:000312:0003:0001:00</t>
  </si>
  <si>
    <t>105H  :871369:00:------:--</t>
  </si>
  <si>
    <t>21:0671:000350</t>
  </si>
  <si>
    <t>21:0204:000313</t>
  </si>
  <si>
    <t>21:0204:000313:0003:0001:00</t>
  </si>
  <si>
    <t>105H  :871370:00:------:--</t>
  </si>
  <si>
    <t>21:0671:000351</t>
  </si>
  <si>
    <t>21:0204:000314</t>
  </si>
  <si>
    <t>21:0204:000314:0003:0001:00</t>
  </si>
  <si>
    <t>105H  :871371:10:------:--</t>
  </si>
  <si>
    <t>21:0671:000352</t>
  </si>
  <si>
    <t>21:0204:000315</t>
  </si>
  <si>
    <t>21:0204:000315:0003:0001:00</t>
  </si>
  <si>
    <t>105H  :871372:20:871371:10</t>
  </si>
  <si>
    <t>21:0671:000353</t>
  </si>
  <si>
    <t>21:0204:000315:0004:0001:00</t>
  </si>
  <si>
    <t>105H  :871373:00:------:--</t>
  </si>
  <si>
    <t>21:0671:000354</t>
  </si>
  <si>
    <t>21:0204:000316</t>
  </si>
  <si>
    <t>21:0204:000316:0003:0001:00</t>
  </si>
  <si>
    <t>105H  :871374:00:------:--</t>
  </si>
  <si>
    <t>21:0671:000355</t>
  </si>
  <si>
    <t>21:0204:000317</t>
  </si>
  <si>
    <t>21:0204:000317:0003:0001:00</t>
  </si>
  <si>
    <t>105H  :871375:00:------:--</t>
  </si>
  <si>
    <t>21:0671:000356</t>
  </si>
  <si>
    <t>21:0204:000318</t>
  </si>
  <si>
    <t>21:0204:000318:0003:0001:00</t>
  </si>
  <si>
    <t>105H  :871376:00:------:--</t>
  </si>
  <si>
    <t>21:0671:000357</t>
  </si>
  <si>
    <t>21:0204:000319</t>
  </si>
  <si>
    <t>21:0204:000319:0003:0001:00</t>
  </si>
  <si>
    <t>105H  :871377:00:------:--</t>
  </si>
  <si>
    <t>21:0671:000358</t>
  </si>
  <si>
    <t>21:0204:000320</t>
  </si>
  <si>
    <t>21:0204:000320:0003:0001:00</t>
  </si>
  <si>
    <t>105H  :871378:00:------:--</t>
  </si>
  <si>
    <t>21:0671:000359</t>
  </si>
  <si>
    <t>21:0204:000321</t>
  </si>
  <si>
    <t>21:0204:000321:0003:0001:00</t>
  </si>
  <si>
    <t>105H  :871379:00:------:--</t>
  </si>
  <si>
    <t>21:0671:000360</t>
  </si>
  <si>
    <t>21:0204:000322</t>
  </si>
  <si>
    <t>21:0204:000322:0003:0001:00</t>
  </si>
  <si>
    <t>105H  :871380:00:------:--</t>
  </si>
  <si>
    <t>21:0671:000361</t>
  </si>
  <si>
    <t>21:0204:000323</t>
  </si>
  <si>
    <t>21:0204:000323:0003:0001:00</t>
  </si>
  <si>
    <t>105H  :871382:00:------:--</t>
  </si>
  <si>
    <t>21:0671:000362</t>
  </si>
  <si>
    <t>21:0204:000324</t>
  </si>
  <si>
    <t>21:0204:000324:0003:0001:00</t>
  </si>
  <si>
    <t>105H  :871383:00:------:--</t>
  </si>
  <si>
    <t>21:0671:000363</t>
  </si>
  <si>
    <t>21:0204:000325</t>
  </si>
  <si>
    <t>21:0204:000325:0003:0001:00</t>
  </si>
  <si>
    <t>105H  :871384:10:------:--</t>
  </si>
  <si>
    <t>21:0671:000364</t>
  </si>
  <si>
    <t>21:0204:000326</t>
  </si>
  <si>
    <t>21:0204:000326:0003:0001:00</t>
  </si>
  <si>
    <t>105H  :871385:20:871384:10</t>
  </si>
  <si>
    <t>21:0671:000365</t>
  </si>
  <si>
    <t>21:0204:000326:0004:0001:00</t>
  </si>
  <si>
    <t>105H  :871386:00:------:--</t>
  </si>
  <si>
    <t>21:0671:000366</t>
  </si>
  <si>
    <t>21:0204:000327</t>
  </si>
  <si>
    <t>21:0204:000327:0003:0001:00</t>
  </si>
  <si>
    <t>105H  :871387:00:------:--</t>
  </si>
  <si>
    <t>21:0671:000367</t>
  </si>
  <si>
    <t>21:0204:000328</t>
  </si>
  <si>
    <t>21:0204:000328:0003:0001:00</t>
  </si>
  <si>
    <t>105H  :871388:9Z:------:--</t>
  </si>
  <si>
    <t>21:0671:000368</t>
  </si>
  <si>
    <t>105H  :871389:00:------:--</t>
  </si>
  <si>
    <t>21:0671:000369</t>
  </si>
  <si>
    <t>21:0204:000329</t>
  </si>
  <si>
    <t>21:0204:000329:0003:0001:00</t>
  </si>
  <si>
    <t>105H  :871390:00:------:--</t>
  </si>
  <si>
    <t>21:0671:000370</t>
  </si>
  <si>
    <t>21:0204:000330</t>
  </si>
  <si>
    <t>21:0204:000330:0003:0001:00</t>
  </si>
  <si>
    <t>105H  :871391:00:------:--</t>
  </si>
  <si>
    <t>21:0671:000371</t>
  </si>
  <si>
    <t>21:0204:000331</t>
  </si>
  <si>
    <t>21:0204:000331:0003:0001:00</t>
  </si>
  <si>
    <t>105H  :871392:00:------:--</t>
  </si>
  <si>
    <t>21:0671:000372</t>
  </si>
  <si>
    <t>21:0204:000332</t>
  </si>
  <si>
    <t>21:0204:000332:0003:0001:00</t>
  </si>
  <si>
    <t>105H  :871393:00:------:--</t>
  </si>
  <si>
    <t>21:0671:000373</t>
  </si>
  <si>
    <t>21:0204:000333</t>
  </si>
  <si>
    <t>21:0204:000333:0003:0001:00</t>
  </si>
  <si>
    <t>105H  :871394:00:------:--</t>
  </si>
  <si>
    <t>21:0671:000374</t>
  </si>
  <si>
    <t>21:0204:000334</t>
  </si>
  <si>
    <t>21:0204:000334:0003:0001:00</t>
  </si>
  <si>
    <t>105H  :871395:00:------:--</t>
  </si>
  <si>
    <t>21:0671:000375</t>
  </si>
  <si>
    <t>21:0204:000335</t>
  </si>
  <si>
    <t>21:0204:000335:0003:0001:00</t>
  </si>
  <si>
    <t>105H  :871396:00:------:--</t>
  </si>
  <si>
    <t>21:0671:000376</t>
  </si>
  <si>
    <t>21:0204:000336</t>
  </si>
  <si>
    <t>21:0204:000336:0003:0001:00</t>
  </si>
  <si>
    <t>105H  :871397:00:------:--</t>
  </si>
  <si>
    <t>21:0671:000377</t>
  </si>
  <si>
    <t>21:0204:000337</t>
  </si>
  <si>
    <t>21:0204:000337:0003:0001:00</t>
  </si>
  <si>
    <t>105H  :871398:00:------:--</t>
  </si>
  <si>
    <t>21:0671:000378</t>
  </si>
  <si>
    <t>21:0204:000338</t>
  </si>
  <si>
    <t>21:0204:000338:0003:0001:00</t>
  </si>
  <si>
    <t>105H  :871399:00:------:--</t>
  </si>
  <si>
    <t>21:0671:000379</t>
  </si>
  <si>
    <t>21:0204:000339</t>
  </si>
  <si>
    <t>21:0204:000339:0003:0001:00</t>
  </si>
  <si>
    <t>105H  :871400:00:------:--</t>
  </si>
  <si>
    <t>21:0671:000380</t>
  </si>
  <si>
    <t>21:0204:000340</t>
  </si>
  <si>
    <t>21:0204:000340:0003:0001:00</t>
  </si>
  <si>
    <t>105H  :871402:00:------:--</t>
  </si>
  <si>
    <t>21:0671:000381</t>
  </si>
  <si>
    <t>21:0204:000341</t>
  </si>
  <si>
    <t>21:0204:000341:0003:0001:00</t>
  </si>
  <si>
    <t>105H  :871403:00:------:--</t>
  </si>
  <si>
    <t>21:0671:000382</t>
  </si>
  <si>
    <t>21:0204:000342</t>
  </si>
  <si>
    <t>21:0204:000342:0003:0001:00</t>
  </si>
  <si>
    <t>105H  :871404:00:------:--</t>
  </si>
  <si>
    <t>21:0671:000383</t>
  </si>
  <si>
    <t>21:0204:000343</t>
  </si>
  <si>
    <t>21:0204:000343:0003:0001:00</t>
  </si>
  <si>
    <t>105H  :871405:00:------:--</t>
  </si>
  <si>
    <t>21:0671:000384</t>
  </si>
  <si>
    <t>21:0204:000344</t>
  </si>
  <si>
    <t>21:0204:000344:0003:0001:00</t>
  </si>
  <si>
    <t>105H  :871406:00:------:--</t>
  </si>
  <si>
    <t>21:0671:000385</t>
  </si>
  <si>
    <t>21:0204:000345</t>
  </si>
  <si>
    <t>21:0204:000345:0003:0001:00</t>
  </si>
  <si>
    <t>105H  :871407:00:------:--</t>
  </si>
  <si>
    <t>21:0671:000386</t>
  </si>
  <si>
    <t>21:0204:000346</t>
  </si>
  <si>
    <t>21:0204:000346:0003:0001:00</t>
  </si>
  <si>
    <t>105H  :871408:00:------:--</t>
  </si>
  <si>
    <t>21:0671:000387</t>
  </si>
  <si>
    <t>21:0204:000347</t>
  </si>
  <si>
    <t>21:0204:000347:0003:0001:00</t>
  </si>
  <si>
    <t>105H  :871409:00:------:--</t>
  </si>
  <si>
    <t>21:0671:000388</t>
  </si>
  <si>
    <t>21:0204:000348</t>
  </si>
  <si>
    <t>21:0204:000348:0003:0001:00</t>
  </si>
  <si>
    <t>105H  :871410:10:------:--</t>
  </si>
  <si>
    <t>21:0671:000389</t>
  </si>
  <si>
    <t>21:0204:000349</t>
  </si>
  <si>
    <t>21:0204:000349:0003:0001:00</t>
  </si>
  <si>
    <t>105H  :871411:20:871410:10</t>
  </si>
  <si>
    <t>21:0671:000390</t>
  </si>
  <si>
    <t>21:0204:000349:0004:0001:00</t>
  </si>
  <si>
    <t>105H  :871412:00:------:--</t>
  </si>
  <si>
    <t>21:0671:000391</t>
  </si>
  <si>
    <t>21:0204:000350</t>
  </si>
  <si>
    <t>21:0204:000350:0003:0001:00</t>
  </si>
  <si>
    <t>105H  :871413:00:------:--</t>
  </si>
  <si>
    <t>21:0671:000392</t>
  </si>
  <si>
    <t>21:0204:000351</t>
  </si>
  <si>
    <t>21:0204:000351:0003:0001:00</t>
  </si>
  <si>
    <t>105H  :871414:00:------:--</t>
  </si>
  <si>
    <t>21:0671:000393</t>
  </si>
  <si>
    <t>21:0204:000352</t>
  </si>
  <si>
    <t>21:0204:000352:0003:0001:00</t>
  </si>
  <si>
    <t>105H  :871415:00:------:--</t>
  </si>
  <si>
    <t>21:0671:000394</t>
  </si>
  <si>
    <t>21:0204:000353</t>
  </si>
  <si>
    <t>21:0204:000353:0003:0001:00</t>
  </si>
  <si>
    <t>105H  :871416:9Y:------:--</t>
  </si>
  <si>
    <t>21:0671:000395</t>
  </si>
  <si>
    <t>105H  :871417:00:------:--</t>
  </si>
  <si>
    <t>21:0671:000396</t>
  </si>
  <si>
    <t>21:0204:000354</t>
  </si>
  <si>
    <t>21:0204:000354:0003:0001:00</t>
  </si>
  <si>
    <t>105H  :871418:00:------:--</t>
  </si>
  <si>
    <t>21:0671:000397</t>
  </si>
  <si>
    <t>21:0204:000355</t>
  </si>
  <si>
    <t>21:0204:000355:0003:0001:00</t>
  </si>
  <si>
    <t>105H  :871419:00:------:--</t>
  </si>
  <si>
    <t>21:0671:000398</t>
  </si>
  <si>
    <t>21:0204:000356</t>
  </si>
  <si>
    <t>21:0204:000356:0003:0001:00</t>
  </si>
  <si>
    <t>105H  :871420:00:------:--</t>
  </si>
  <si>
    <t>21:0671:000399</t>
  </si>
  <si>
    <t>21:0204:000357</t>
  </si>
  <si>
    <t>21:0204:000357:0003:0001:00</t>
  </si>
  <si>
    <t>105H  :871422:00:------:--</t>
  </si>
  <si>
    <t>21:0671:000400</t>
  </si>
  <si>
    <t>21:0204:000358</t>
  </si>
  <si>
    <t>21:0204:000358:0003:0001:00</t>
  </si>
  <si>
    <t>105H  :871423:00:------:--</t>
  </si>
  <si>
    <t>21:0671:000401</t>
  </si>
  <si>
    <t>21:0204:000359</t>
  </si>
  <si>
    <t>21:0204:000359:0003:0001:00</t>
  </si>
  <si>
    <t>105H  :871424:9Z:------:--</t>
  </si>
  <si>
    <t>21:0671:000402</t>
  </si>
  <si>
    <t>105H  :871425:00:------:--</t>
  </si>
  <si>
    <t>21:0671:000403</t>
  </si>
  <si>
    <t>21:0204:000360</t>
  </si>
  <si>
    <t>21:0204:000360:0003:0001:00</t>
  </si>
  <si>
    <t>105H  :871426:00:------:--</t>
  </si>
  <si>
    <t>21:0671:000404</t>
  </si>
  <si>
    <t>21:0204:000361</t>
  </si>
  <si>
    <t>21:0204:000361:0003:0001:00</t>
  </si>
  <si>
    <t>105H  :871427:00:------:--</t>
  </si>
  <si>
    <t>21:0671:000405</t>
  </si>
  <si>
    <t>21:0204:000362</t>
  </si>
  <si>
    <t>21:0204:000362:0003:0001:00</t>
  </si>
  <si>
    <t>105H  :871428:00:------:--</t>
  </si>
  <si>
    <t>21:0671:000406</t>
  </si>
  <si>
    <t>21:0204:000363</t>
  </si>
  <si>
    <t>21:0204:000363:0003:0001:00</t>
  </si>
  <si>
    <t>105H  :871429:00:------:--</t>
  </si>
  <si>
    <t>21:0671:000407</t>
  </si>
  <si>
    <t>21:0204:000364</t>
  </si>
  <si>
    <t>21:0204:000364:0003:0001:00</t>
  </si>
  <si>
    <t>105H  :871430:00:------:--</t>
  </si>
  <si>
    <t>21:0671:000408</t>
  </si>
  <si>
    <t>21:0204:000365</t>
  </si>
  <si>
    <t>21:0204:000365:0003:0001:00</t>
  </si>
  <si>
    <t>105H  :871431:00:------:--</t>
  </si>
  <si>
    <t>21:0671:000409</t>
  </si>
  <si>
    <t>21:0204:000366</t>
  </si>
  <si>
    <t>21:0204:000366:0003:0001:00</t>
  </si>
  <si>
    <t>105H  :871432:00:------:--</t>
  </si>
  <si>
    <t>21:0671:000410</t>
  </si>
  <si>
    <t>21:0204:000367</t>
  </si>
  <si>
    <t>21:0204:000367:0003:0001:00</t>
  </si>
  <si>
    <t>105H  :871433:10:------:--</t>
  </si>
  <si>
    <t>21:0671:000411</t>
  </si>
  <si>
    <t>21:0204:000368</t>
  </si>
  <si>
    <t>21:0204:000368:0003:0001:00</t>
  </si>
  <si>
    <t>105H  :871434:20:871433:10</t>
  </si>
  <si>
    <t>21:0671:000412</t>
  </si>
  <si>
    <t>21:0204:000368:0004:0001:00</t>
  </si>
  <si>
    <t>105H  :871435:00:------:--</t>
  </si>
  <si>
    <t>21:0671:000413</t>
  </si>
  <si>
    <t>21:0204:000369</t>
  </si>
  <si>
    <t>21:0204:000369:0003:0001:00</t>
  </si>
  <si>
    <t>105H  :871436:00:------:--</t>
  </si>
  <si>
    <t>21:0671:000414</t>
  </si>
  <si>
    <t>21:0204:000370</t>
  </si>
  <si>
    <t>21:0204:000370:0003:0001:00</t>
  </si>
  <si>
    <t>105H  :871437:00:------:--</t>
  </si>
  <si>
    <t>21:0671:000415</t>
  </si>
  <si>
    <t>21:0204:000371</t>
  </si>
  <si>
    <t>21:0204:000371:0003:0001:00</t>
  </si>
  <si>
    <t>105H  :871438:00:------:--</t>
  </si>
  <si>
    <t>21:0671:000416</t>
  </si>
  <si>
    <t>21:0204:000372</t>
  </si>
  <si>
    <t>21:0204:000372:0003:0001:00</t>
  </si>
  <si>
    <t>105H  :871439:00:------:--</t>
  </si>
  <si>
    <t>21:0671:000417</t>
  </si>
  <si>
    <t>21:0204:000373</t>
  </si>
  <si>
    <t>21:0204:000373:0003:0001:00</t>
  </si>
  <si>
    <t>105H  :871440:00:------:--</t>
  </si>
  <si>
    <t>21:0671:000418</t>
  </si>
  <si>
    <t>21:0204:000374</t>
  </si>
  <si>
    <t>21:0204:000374:0003:0001:00</t>
  </si>
  <si>
    <t>105H  :871442:00:------:--</t>
  </si>
  <si>
    <t>21:0671:000419</t>
  </si>
  <si>
    <t>21:0204:000375</t>
  </si>
  <si>
    <t>21:0204:000375:0003:0001:00</t>
  </si>
  <si>
    <t>105H  :871443:00:------:--</t>
  </si>
  <si>
    <t>21:0671:000420</t>
  </si>
  <si>
    <t>21:0204:000376</t>
  </si>
  <si>
    <t>21:0204:000376:0003:0001:00</t>
  </si>
  <si>
    <t>105H  :871444:00:------:--</t>
  </si>
  <si>
    <t>21:0671:000421</t>
  </si>
  <si>
    <t>21:0204:000377</t>
  </si>
  <si>
    <t>21:0204:000377:0003:0001:00</t>
  </si>
  <si>
    <t>105H  :871445:00:------:--</t>
  </si>
  <si>
    <t>21:0671:000422</t>
  </si>
  <si>
    <t>21:0204:000378</t>
  </si>
  <si>
    <t>21:0204:000378:0003:0001:00</t>
  </si>
  <si>
    <t>105H  :871446:00:------:--</t>
  </si>
  <si>
    <t>21:0671:000423</t>
  </si>
  <si>
    <t>21:0204:000379</t>
  </si>
  <si>
    <t>21:0204:000379:0003:0001:00</t>
  </si>
  <si>
    <t>105H  :871447:00:------:--</t>
  </si>
  <si>
    <t>21:0671:000424</t>
  </si>
  <si>
    <t>21:0204:000380</t>
  </si>
  <si>
    <t>21:0204:000380:0003:0001:00</t>
  </si>
  <si>
    <t>105H  :871448:00:------:--</t>
  </si>
  <si>
    <t>21:0671:000425</t>
  </si>
  <si>
    <t>21:0204:000381</t>
  </si>
  <si>
    <t>21:0204:000381:0003:0001:00</t>
  </si>
  <si>
    <t>105H  :871449:00:------:--</t>
  </si>
  <si>
    <t>21:0671:000426</t>
  </si>
  <si>
    <t>21:0204:000382</t>
  </si>
  <si>
    <t>21:0204:000382:0003:0001:00</t>
  </si>
  <si>
    <t>105H  :871450:00:------:--</t>
  </si>
  <si>
    <t>21:0671:000427</t>
  </si>
  <si>
    <t>21:0204:000383</t>
  </si>
  <si>
    <t>21:0204:000383:0003:0001:00</t>
  </si>
  <si>
    <t>105H  :871451:00:------:--</t>
  </si>
  <si>
    <t>21:0671:000428</t>
  </si>
  <si>
    <t>21:0204:000384</t>
  </si>
  <si>
    <t>21:0204:000384:0003:0001:00</t>
  </si>
  <si>
    <t>105H  :871452:00:------:--</t>
  </si>
  <si>
    <t>21:0671:000429</t>
  </si>
  <si>
    <t>21:0204:000385</t>
  </si>
  <si>
    <t>21:0204:000385:0003:0001:00</t>
  </si>
  <si>
    <t>105H  :871453:00:------:--</t>
  </si>
  <si>
    <t>21:0671:000430</t>
  </si>
  <si>
    <t>21:0204:000386</t>
  </si>
  <si>
    <t>21:0204:000386:0003:0001:00</t>
  </si>
  <si>
    <t>105H  :871454:00:------:--</t>
  </si>
  <si>
    <t>21:0671:000431</t>
  </si>
  <si>
    <t>21:0204:000387</t>
  </si>
  <si>
    <t>21:0204:000387:0003:0001:00</t>
  </si>
  <si>
    <t>105H  :871455:9Y:------:--</t>
  </si>
  <si>
    <t>21:0671:000432</t>
  </si>
  <si>
    <t>105H  :871456:10:------:--</t>
  </si>
  <si>
    <t>21:0671:000433</t>
  </si>
  <si>
    <t>21:0204:000388</t>
  </si>
  <si>
    <t>21:0204:000388:0003:0001:00</t>
  </si>
  <si>
    <t>105H  :871457:20:871456:10</t>
  </si>
  <si>
    <t>21:0671:000434</t>
  </si>
  <si>
    <t>21:0204:000388:0004:0001:00</t>
  </si>
  <si>
    <t>105H  :871458:00:------:--</t>
  </si>
  <si>
    <t>21:0671:000435</t>
  </si>
  <si>
    <t>21:0204:000389</t>
  </si>
  <si>
    <t>21:0204:000389:0003:0001:00</t>
  </si>
  <si>
    <t>105H  :871459:00:------:--</t>
  </si>
  <si>
    <t>21:0671:000436</t>
  </si>
  <si>
    <t>21:0204:000390</t>
  </si>
  <si>
    <t>21:0204:000390:0003:0001:00</t>
  </si>
  <si>
    <t>105H  :871460:00:------:--</t>
  </si>
  <si>
    <t>21:0671:000437</t>
  </si>
  <si>
    <t>21:0204:000391</t>
  </si>
  <si>
    <t>21:0204:000391:0003:0001:00</t>
  </si>
  <si>
    <t>105H  :871462:10:------:--</t>
  </si>
  <si>
    <t>21:0671:000438</t>
  </si>
  <si>
    <t>21:0204:000392</t>
  </si>
  <si>
    <t>21:0204:000392:0003:0001:00</t>
  </si>
  <si>
    <t>105H  :871463:20:871462:10</t>
  </si>
  <si>
    <t>21:0671:000439</t>
  </si>
  <si>
    <t>21:0204:000392:0004:0001:00</t>
  </si>
  <si>
    <t>105H  :871464:00:------:--</t>
  </si>
  <si>
    <t>21:0671:000440</t>
  </si>
  <si>
    <t>21:0204:000393</t>
  </si>
  <si>
    <t>21:0204:000393:0003:0001:00</t>
  </si>
  <si>
    <t>105H  :871465:00:------:--</t>
  </si>
  <si>
    <t>21:0671:000441</t>
  </si>
  <si>
    <t>21:0204:000394</t>
  </si>
  <si>
    <t>21:0204:000394:0003:0001:00</t>
  </si>
  <si>
    <t>105H  :871466:00:------:--</t>
  </si>
  <si>
    <t>21:0671:000442</t>
  </si>
  <si>
    <t>21:0204:000395</t>
  </si>
  <si>
    <t>21:0204:000395:0003:0001:00</t>
  </si>
  <si>
    <t>105H  :871467:00:------:--</t>
  </si>
  <si>
    <t>21:0671:000443</t>
  </si>
  <si>
    <t>21:0204:000396</t>
  </si>
  <si>
    <t>21:0204:000396:0003:0001:00</t>
  </si>
  <si>
    <t>105H  :871468:00:------:--</t>
  </si>
  <si>
    <t>21:0671:000444</t>
  </si>
  <si>
    <t>21:0204:000397</t>
  </si>
  <si>
    <t>21:0204:000397:0003:0001:00</t>
  </si>
  <si>
    <t>105H  :871469:00:------:--</t>
  </si>
  <si>
    <t>21:0671:000445</t>
  </si>
  <si>
    <t>21:0204:000398</t>
  </si>
  <si>
    <t>21:0204:000398:0003:0001:00</t>
  </si>
  <si>
    <t>105H  :871470:00:------:--</t>
  </si>
  <si>
    <t>21:0671:000446</t>
  </si>
  <si>
    <t>21:0204:000399</t>
  </si>
  <si>
    <t>21:0204:000399:0003:0001:00</t>
  </si>
  <si>
    <t>105H  :871471:00:------:--</t>
  </si>
  <si>
    <t>21:0671:000447</t>
  </si>
  <si>
    <t>21:0204:000400</t>
  </si>
  <si>
    <t>21:0204:000400:0003:0001:00</t>
  </si>
  <si>
    <t>105H  :871472:00:------:--</t>
  </si>
  <si>
    <t>21:0671:000448</t>
  </si>
  <si>
    <t>21:0204:000401</t>
  </si>
  <si>
    <t>21:0204:000401:0003:0001:00</t>
  </si>
  <si>
    <t>105H  :871473:00:------:--</t>
  </si>
  <si>
    <t>21:0671:000449</t>
  </si>
  <si>
    <t>21:0204:000402</t>
  </si>
  <si>
    <t>21:0204:000402:0003:0001:00</t>
  </si>
  <si>
    <t>105H  :871474:00:------:--</t>
  </si>
  <si>
    <t>21:0671:000450</t>
  </si>
  <si>
    <t>21:0204:000403</t>
  </si>
  <si>
    <t>21:0204:000403:0003:0001:00</t>
  </si>
  <si>
    <t>105H  :871475:00:------:--</t>
  </si>
  <si>
    <t>21:0671:000451</t>
  </si>
  <si>
    <t>21:0204:000404</t>
  </si>
  <si>
    <t>21:0204:000404:0003:0001:00</t>
  </si>
  <si>
    <t>105H  :871476:00:------:--</t>
  </si>
  <si>
    <t>21:0671:000452</t>
  </si>
  <si>
    <t>21:0204:000405</t>
  </si>
  <si>
    <t>21:0204:000405:0003:0001:00</t>
  </si>
  <si>
    <t>105H  :871477:9X:------:--</t>
  </si>
  <si>
    <t>21:0671:000453</t>
  </si>
  <si>
    <t>105H  :871478:00:------:--</t>
  </si>
  <si>
    <t>21:0671:000454</t>
  </si>
  <si>
    <t>21:0204:000406</t>
  </si>
  <si>
    <t>21:0204:000406:0003:0001:00</t>
  </si>
  <si>
    <t>105H  :871479:00:------:--</t>
  </si>
  <si>
    <t>21:0671:000455</t>
  </si>
  <si>
    <t>21:0204:000407</t>
  </si>
  <si>
    <t>21:0204:000407:0003:0001:00</t>
  </si>
  <si>
    <t>105H  :871480:00:------:--</t>
  </si>
  <si>
    <t>21:0671:000456</t>
  </si>
  <si>
    <t>21:0204:000408</t>
  </si>
  <si>
    <t>21:0204:000408:0003:0001:00</t>
  </si>
  <si>
    <t>105H  :871482:10:------:--</t>
  </si>
  <si>
    <t>21:0671:000457</t>
  </si>
  <si>
    <t>21:0204:000409</t>
  </si>
  <si>
    <t>21:0204:000409:0003:0001:00</t>
  </si>
  <si>
    <t>105H  :871483:20:871482:10</t>
  </si>
  <si>
    <t>21:0671:000458</t>
  </si>
  <si>
    <t>21:0204:000409:0004:0001:00</t>
  </si>
  <si>
    <t>105H  :871484:00:------:--</t>
  </si>
  <si>
    <t>21:0671:000459</t>
  </si>
  <si>
    <t>21:0204:000410</t>
  </si>
  <si>
    <t>21:0204:000410:0003:0001:00</t>
  </si>
  <si>
    <t>105H  :871485:00:------:--</t>
  </si>
  <si>
    <t>21:0671:000460</t>
  </si>
  <si>
    <t>21:0204:000411</t>
  </si>
  <si>
    <t>21:0204:000411:0003:0001:00</t>
  </si>
  <si>
    <t>105H  :871486:00:------:--</t>
  </si>
  <si>
    <t>21:0671:000461</t>
  </si>
  <si>
    <t>21:0204:000412</t>
  </si>
  <si>
    <t>21:0204:000412:0003:0001:00</t>
  </si>
  <si>
    <t>105H  :871487:00:------:--</t>
  </si>
  <si>
    <t>21:0671:000462</t>
  </si>
  <si>
    <t>21:0204:000413</t>
  </si>
  <si>
    <t>21:0204:000413:0003:0001:00</t>
  </si>
  <si>
    <t>105H  :871488:9Y:------:--</t>
  </si>
  <si>
    <t>21:0671:000463</t>
  </si>
  <si>
    <t>105H  :871489:00:------:--</t>
  </si>
  <si>
    <t>21:0671:000464</t>
  </si>
  <si>
    <t>21:0204:000414</t>
  </si>
  <si>
    <t>21:0204:000414:0003:0001:00</t>
  </si>
  <si>
    <t>105H  :871490:00:------:--</t>
  </si>
  <si>
    <t>21:0671:000465</t>
  </si>
  <si>
    <t>21:0204:000415</t>
  </si>
  <si>
    <t>21:0204:000415:0003:0001:00</t>
  </si>
  <si>
    <t>105H  :871491:00:------:--</t>
  </si>
  <si>
    <t>21:0671:000466</t>
  </si>
  <si>
    <t>21:0204:000416</t>
  </si>
  <si>
    <t>21:0204:000416:0003:0001:00</t>
  </si>
  <si>
    <t>105H  :871492:00:------:--</t>
  </si>
  <si>
    <t>21:0671:000467</t>
  </si>
  <si>
    <t>21:0204:000417</t>
  </si>
  <si>
    <t>21:0204:000417:0003:0001:00</t>
  </si>
  <si>
    <t>105H  :871493:00:------:--</t>
  </si>
  <si>
    <t>21:0671:000468</t>
  </si>
  <si>
    <t>21:0204:000418</t>
  </si>
  <si>
    <t>21:0204:000418:0003:0001:00</t>
  </si>
  <si>
    <t>105H  :871494:00:------:--</t>
  </si>
  <si>
    <t>21:0671:000469</t>
  </si>
  <si>
    <t>21:0204:000419</t>
  </si>
  <si>
    <t>21:0204:000419:0003:0001:00</t>
  </si>
  <si>
    <t>105H  :871495:00:------:--</t>
  </si>
  <si>
    <t>21:0671:000470</t>
  </si>
  <si>
    <t>21:0204:000420</t>
  </si>
  <si>
    <t>21:0204:000420:0003:0001:00</t>
  </si>
  <si>
    <t>105H  :871496:00:------:--</t>
  </si>
  <si>
    <t>21:0671:000471</t>
  </si>
  <si>
    <t>21:0204:000421</t>
  </si>
  <si>
    <t>21:0204:000421:0003:0001:00</t>
  </si>
  <si>
    <t>105H  :871497:00:------:--</t>
  </si>
  <si>
    <t>21:0671:000472</t>
  </si>
  <si>
    <t>21:0204:000422</t>
  </si>
  <si>
    <t>21:0204:000422:0003:0001:00</t>
  </si>
  <si>
    <t>105H  :871498:00:------:--</t>
  </si>
  <si>
    <t>21:0671:000473</t>
  </si>
  <si>
    <t>21:0204:000423</t>
  </si>
  <si>
    <t>21:0204:000423:0003:0001:00</t>
  </si>
  <si>
    <t>105H  :871499:00:------:--</t>
  </si>
  <si>
    <t>21:0671:000474</t>
  </si>
  <si>
    <t>21:0204:000424</t>
  </si>
  <si>
    <t>21:0204:000424:0003:0001:00</t>
  </si>
  <si>
    <t>105H  :871500:00:------:--</t>
  </si>
  <si>
    <t>21:0671:000475</t>
  </si>
  <si>
    <t>21:0204:000425</t>
  </si>
  <si>
    <t>21:0204:000425:0003:0001:00</t>
  </si>
  <si>
    <t>105H  :871502:00:------:--</t>
  </si>
  <si>
    <t>21:0671:000476</t>
  </si>
  <si>
    <t>21:0204:000426</t>
  </si>
  <si>
    <t>21:0204:000426:0003:0001:00</t>
  </si>
  <si>
    <t>105H  :871503:00:------:--</t>
  </si>
  <si>
    <t>21:0671:000477</t>
  </si>
  <si>
    <t>21:0204:000427</t>
  </si>
  <si>
    <t>21:0204:000427:0003:0001:00</t>
  </si>
  <si>
    <t>105H  :871504:00:------:--</t>
  </si>
  <si>
    <t>21:0671:000478</t>
  </si>
  <si>
    <t>21:0204:000428</t>
  </si>
  <si>
    <t>21:0204:000428:0003:0001:00</t>
  </si>
  <si>
    <t>105H  :871505:00:------:--</t>
  </si>
  <si>
    <t>21:0671:000479</t>
  </si>
  <si>
    <t>21:0204:000429</t>
  </si>
  <si>
    <t>21:0204:000429:0003:0001:00</t>
  </si>
  <si>
    <t>105H  :871506:00:------:--</t>
  </si>
  <si>
    <t>21:0671:000480</t>
  </si>
  <si>
    <t>21:0204:000430</t>
  </si>
  <si>
    <t>21:0204:000430:0003:0001:00</t>
  </si>
  <si>
    <t>105H  :871507:00:------:--</t>
  </si>
  <si>
    <t>21:0671:000481</t>
  </si>
  <si>
    <t>21:0204:000431</t>
  </si>
  <si>
    <t>21:0204:000431:0003:0001:00</t>
  </si>
  <si>
    <t>105H  :871508:10:------:--</t>
  </si>
  <si>
    <t>21:0671:000482</t>
  </si>
  <si>
    <t>21:0204:000432</t>
  </si>
  <si>
    <t>21:0204:000432:0003:0001:00</t>
  </si>
  <si>
    <t>105H  :871509:20:871508:10</t>
  </si>
  <si>
    <t>21:0671:000483</t>
  </si>
  <si>
    <t>21:0204:000432:0004:0001:00</t>
  </si>
  <si>
    <t>105H  :871510:00:------:--</t>
  </si>
  <si>
    <t>21:0671:000484</t>
  </si>
  <si>
    <t>21:0204:000433</t>
  </si>
  <si>
    <t>21:0204:000433:0003:0001:00</t>
  </si>
  <si>
    <t>105H  :871511:00:------:--</t>
  </si>
  <si>
    <t>21:0671:000485</t>
  </si>
  <si>
    <t>21:0204:000434</t>
  </si>
  <si>
    <t>21:0204:000434:0003:0001:00</t>
  </si>
  <si>
    <t>105H  :871512:00:------:--</t>
  </si>
  <si>
    <t>21:0671:000486</t>
  </si>
  <si>
    <t>21:0204:000435</t>
  </si>
  <si>
    <t>21:0204:000435:0003:0001:00</t>
  </si>
  <si>
    <t>105H  :871513:00:------:--</t>
  </si>
  <si>
    <t>21:0671:000487</t>
  </si>
  <si>
    <t>21:0204:000436</t>
  </si>
  <si>
    <t>21:0204:000436:0003:0001:00</t>
  </si>
  <si>
    <t>105H  :871514:00:------:--</t>
  </si>
  <si>
    <t>21:0671:000488</t>
  </si>
  <si>
    <t>21:0204:000437</t>
  </si>
  <si>
    <t>21:0204:000437:0003:0001:00</t>
  </si>
  <si>
    <t>105H  :871515:00:------:--</t>
  </si>
  <si>
    <t>21:0671:000489</t>
  </si>
  <si>
    <t>21:0204:000438</t>
  </si>
  <si>
    <t>21:0204:000438:0003:0001:00</t>
  </si>
  <si>
    <t>105H  :871516:9X:------:--</t>
  </si>
  <si>
    <t>21:0671:000490</t>
  </si>
  <si>
    <t>105H  :871517:00:------:--</t>
  </si>
  <si>
    <t>21:0671:000491</t>
  </si>
  <si>
    <t>21:0204:000439</t>
  </si>
  <si>
    <t>21:0204:000439:0003:0001:00</t>
  </si>
  <si>
    <t>105H  :871518:00:------:--</t>
  </si>
  <si>
    <t>21:0671:000492</t>
  </si>
  <si>
    <t>21:0204:000440</t>
  </si>
  <si>
    <t>21:0204:000440:0003:0001:00</t>
  </si>
  <si>
    <t>105H  :871519:00:------:--</t>
  </si>
  <si>
    <t>21:0671:000493</t>
  </si>
  <si>
    <t>21:0204:000441</t>
  </si>
  <si>
    <t>21:0204:000441:0003:0001:00</t>
  </si>
  <si>
    <t>105H  :871520:00:------:--</t>
  </si>
  <si>
    <t>21:0671:000494</t>
  </si>
  <si>
    <t>21:0204:000442</t>
  </si>
  <si>
    <t>21:0204:000442:0003:0001:00</t>
  </si>
  <si>
    <t>105H  :871522:00:------:--</t>
  </si>
  <si>
    <t>21:0671:000495</t>
  </si>
  <si>
    <t>21:0204:000443</t>
  </si>
  <si>
    <t>21:0204:000443:0003:0001:00</t>
  </si>
  <si>
    <t>105H  :871523:10:------:--</t>
  </si>
  <si>
    <t>21:0671:000496</t>
  </si>
  <si>
    <t>21:0204:000444</t>
  </si>
  <si>
    <t>21:0204:000444:0003:0001:00</t>
  </si>
  <si>
    <t>105H  :871524:20:871523:10</t>
  </si>
  <si>
    <t>21:0671:000497</t>
  </si>
  <si>
    <t>21:0204:000444:0004:0001:00</t>
  </si>
  <si>
    <t>105H  :871525:00:------:--</t>
  </si>
  <si>
    <t>21:0671:000498</t>
  </si>
  <si>
    <t>21:0204:000445</t>
  </si>
  <si>
    <t>21:0204:000445:0003:0001:00</t>
  </si>
  <si>
    <t>105H  :871526:9Y:------:--</t>
  </si>
  <si>
    <t>21:0671:000499</t>
  </si>
  <si>
    <t>105H  :873002:00:------:--</t>
  </si>
  <si>
    <t>21:0671:000500</t>
  </si>
  <si>
    <t>21:0204:000446</t>
  </si>
  <si>
    <t>21:0204:000446:0003:0001:00</t>
  </si>
  <si>
    <t>105H  :873003:00:------:--</t>
  </si>
  <si>
    <t>21:0671:000501</t>
  </si>
  <si>
    <t>21:0204:000447</t>
  </si>
  <si>
    <t>21:0204:000447:0003:0001:00</t>
  </si>
  <si>
    <t>105H  :873004:10:------:--</t>
  </si>
  <si>
    <t>21:0671:000502</t>
  </si>
  <si>
    <t>21:0204:000448</t>
  </si>
  <si>
    <t>21:0204:000448:0003:0001:00</t>
  </si>
  <si>
    <t>105H  :873005:20:873004:10</t>
  </si>
  <si>
    <t>21:0671:000503</t>
  </si>
  <si>
    <t>21:0204:000448:0004:0001:00</t>
  </si>
  <si>
    <t>105H  :873006:00:------:--</t>
  </si>
  <si>
    <t>21:0671:000504</t>
  </si>
  <si>
    <t>21:0204:000449</t>
  </si>
  <si>
    <t>21:0204:000449:0003:0001:00</t>
  </si>
  <si>
    <t>105H  :873007:00:------:--</t>
  </si>
  <si>
    <t>21:0671:000505</t>
  </si>
  <si>
    <t>21:0204:000450</t>
  </si>
  <si>
    <t>21:0204:000450:0003:0001:00</t>
  </si>
  <si>
    <t>105H  :873008:00:------:--</t>
  </si>
  <si>
    <t>21:0671:000506</t>
  </si>
  <si>
    <t>21:0204:000451</t>
  </si>
  <si>
    <t>21:0204:000451:0003:0001:00</t>
  </si>
  <si>
    <t>105H  :873009:00:------:--</t>
  </si>
  <si>
    <t>21:0671:000507</t>
  </si>
  <si>
    <t>21:0204:000452</t>
  </si>
  <si>
    <t>21:0204:000452:0003:0001:00</t>
  </si>
  <si>
    <t>105H  :873010:00:------:--</t>
  </si>
  <si>
    <t>21:0671:000508</t>
  </si>
  <si>
    <t>21:0204:000453</t>
  </si>
  <si>
    <t>21:0204:000453:0003:0001:00</t>
  </si>
  <si>
    <t>105H  :873011:00:------:--</t>
  </si>
  <si>
    <t>21:0671:000509</t>
  </si>
  <si>
    <t>21:0204:000454</t>
  </si>
  <si>
    <t>21:0204:000454:0003:0001:00</t>
  </si>
  <si>
    <t>105H  :873012:00:------:--</t>
  </si>
  <si>
    <t>21:0671:000510</t>
  </si>
  <si>
    <t>21:0204:000455</t>
  </si>
  <si>
    <t>21:0204:000455:0003:0001:00</t>
  </si>
  <si>
    <t>105H  :873013:00:------:--</t>
  </si>
  <si>
    <t>21:0671:000511</t>
  </si>
  <si>
    <t>21:0204:000456</t>
  </si>
  <si>
    <t>21:0204:000456:0003:0001:00</t>
  </si>
  <si>
    <t>105H  :873014:00:------:--</t>
  </si>
  <si>
    <t>21:0671:000512</t>
  </si>
  <si>
    <t>21:0204:000457</t>
  </si>
  <si>
    <t>21:0204:000457:0003:0001:00</t>
  </si>
  <si>
    <t>105H  :873015:00:------:--</t>
  </si>
  <si>
    <t>21:0671:000513</t>
  </si>
  <si>
    <t>21:0204:000458</t>
  </si>
  <si>
    <t>21:0204:000458:0003:0001:00</t>
  </si>
  <si>
    <t>105H  :873016:9Y:------:--</t>
  </si>
  <si>
    <t>21:0671:000514</t>
  </si>
  <si>
    <t>105H  :873017:00:------:--</t>
  </si>
  <si>
    <t>21:0671:000515</t>
  </si>
  <si>
    <t>21:0204:000459</t>
  </si>
  <si>
    <t>21:0204:000459:0003:0001:00</t>
  </si>
  <si>
    <t>105H  :873018:00:------:--</t>
  </si>
  <si>
    <t>21:0671:000516</t>
  </si>
  <si>
    <t>21:0204:000460</t>
  </si>
  <si>
    <t>21:0204:000460:0003:0001:00</t>
  </si>
  <si>
    <t>105H  :873019:00:------:--</t>
  </si>
  <si>
    <t>21:0671:000517</t>
  </si>
  <si>
    <t>21:0204:000461</t>
  </si>
  <si>
    <t>21:0204:000461:0003:0001:00</t>
  </si>
  <si>
    <t>105H  :873020:00:------:--</t>
  </si>
  <si>
    <t>21:0671:000518</t>
  </si>
  <si>
    <t>21:0204:000462</t>
  </si>
  <si>
    <t>21:0204:000462:0003:0001:00</t>
  </si>
  <si>
    <t>105H  :873022:10:------:--</t>
  </si>
  <si>
    <t>21:0671:000519</t>
  </si>
  <si>
    <t>21:0204:000463</t>
  </si>
  <si>
    <t>21:0204:000463:0003:0001:00</t>
  </si>
  <si>
    <t>105H  :873023:20:873022:10</t>
  </si>
  <si>
    <t>21:0671:000520</t>
  </si>
  <si>
    <t>21:0204:000463:0004:0001:00</t>
  </si>
  <si>
    <t>105H  :873024:00:------:--</t>
  </si>
  <si>
    <t>21:0671:000521</t>
  </si>
  <si>
    <t>21:0204:000464</t>
  </si>
  <si>
    <t>21:0204:000464:0003:0001:00</t>
  </si>
  <si>
    <t>105H  :873025:00:------:--</t>
  </si>
  <si>
    <t>21:0671:000522</t>
  </si>
  <si>
    <t>21:0204:000465</t>
  </si>
  <si>
    <t>21:0204:000465:0003:0001:00</t>
  </si>
  <si>
    <t>105H  :873026:00:------:--</t>
  </si>
  <si>
    <t>21:0671:000523</t>
  </si>
  <si>
    <t>21:0204:000466</t>
  </si>
  <si>
    <t>21:0204:000466:0003:0001:00</t>
  </si>
  <si>
    <t>105H  :873027:00:------:--</t>
  </si>
  <si>
    <t>21:0671:000524</t>
  </si>
  <si>
    <t>21:0204:000467</t>
  </si>
  <si>
    <t>21:0204:000467:0003:0001:00</t>
  </si>
  <si>
    <t>105H  :873028:00:------:--</t>
  </si>
  <si>
    <t>21:0671:000525</t>
  </si>
  <si>
    <t>21:0204:000468</t>
  </si>
  <si>
    <t>21:0204:000468:0003:0001:00</t>
  </si>
  <si>
    <t>105H  :873029:00:------:--</t>
  </si>
  <si>
    <t>21:0671:000526</t>
  </si>
  <si>
    <t>21:0204:000469</t>
  </si>
  <si>
    <t>21:0204:000469:0003:0001:00</t>
  </si>
  <si>
    <t>105H  :873030:9Y:------:--</t>
  </si>
  <si>
    <t>21:0671:000527</t>
  </si>
  <si>
    <t>105H  :873031:00:------:--</t>
  </si>
  <si>
    <t>21:0671:000528</t>
  </si>
  <si>
    <t>21:0204:000470</t>
  </si>
  <si>
    <t>21:0204:000470:0003:0001:00</t>
  </si>
  <si>
    <t>105H  :873032:00:------:--</t>
  </si>
  <si>
    <t>21:0671:000529</t>
  </si>
  <si>
    <t>21:0204:000471</t>
  </si>
  <si>
    <t>21:0204:000471:0003:0001:00</t>
  </si>
  <si>
    <t>105H  :873033:00:------:--</t>
  </si>
  <si>
    <t>21:0671:000530</t>
  </si>
  <si>
    <t>21:0204:000472</t>
  </si>
  <si>
    <t>21:0204:000472:0003:0001:00</t>
  </si>
  <si>
    <t>105H  :873034:00:------:--</t>
  </si>
  <si>
    <t>21:0671:000531</t>
  </si>
  <si>
    <t>21:0204:000473</t>
  </si>
  <si>
    <t>21:0204:000473:0003:0001:00</t>
  </si>
  <si>
    <t>105H  :873035:00:------:--</t>
  </si>
  <si>
    <t>21:0671:000532</t>
  </si>
  <si>
    <t>21:0204:000474</t>
  </si>
  <si>
    <t>21:0204:000474:0003:0001:00</t>
  </si>
  <si>
    <t>105H  :873036:00:------:--</t>
  </si>
  <si>
    <t>21:0671:000533</t>
  </si>
  <si>
    <t>21:0204:000475</t>
  </si>
  <si>
    <t>21:0204:000475:0003:0001:00</t>
  </si>
  <si>
    <t>105H  :873037:00:------:--</t>
  </si>
  <si>
    <t>21:0671:000534</t>
  </si>
  <si>
    <t>21:0204:000476</t>
  </si>
  <si>
    <t>21:0204:000476:0003:0001:00</t>
  </si>
  <si>
    <t>105H  :873038:00:------:--</t>
  </si>
  <si>
    <t>21:0671:000535</t>
  </si>
  <si>
    <t>21:0204:000477</t>
  </si>
  <si>
    <t>21:0204:000477:0003:0001:00</t>
  </si>
  <si>
    <t>105H  :873039:00:------:--</t>
  </si>
  <si>
    <t>21:0671:000536</t>
  </si>
  <si>
    <t>21:0204:000478</t>
  </si>
  <si>
    <t>21:0204:000478:0003:0001:00</t>
  </si>
  <si>
    <t>105H  :873040:00:------:--</t>
  </si>
  <si>
    <t>21:0671:000537</t>
  </si>
  <si>
    <t>21:0204:000479</t>
  </si>
  <si>
    <t>21:0204:000479:0003:0001:00</t>
  </si>
  <si>
    <t>105H  :873042:10:------:--</t>
  </si>
  <si>
    <t>21:0671:000538</t>
  </si>
  <si>
    <t>21:0204:000480</t>
  </si>
  <si>
    <t>21:0204:000480:0003:0001:00</t>
  </si>
  <si>
    <t>105H  :873043:20:873042:10</t>
  </si>
  <si>
    <t>21:0671:000539</t>
  </si>
  <si>
    <t>21:0204:000480:0004:0001:00</t>
  </si>
  <si>
    <t>105H  :873044:00:------:--</t>
  </si>
  <si>
    <t>21:0671:000540</t>
  </si>
  <si>
    <t>21:0204:000481</t>
  </si>
  <si>
    <t>21:0204:000481:0003:0001:00</t>
  </si>
  <si>
    <t>105H  :873045:00:------:--</t>
  </si>
  <si>
    <t>21:0671:000541</t>
  </si>
  <si>
    <t>21:0204:000482</t>
  </si>
  <si>
    <t>21:0204:000482:0003:0001:00</t>
  </si>
  <si>
    <t>105H  :873046:00:------:--</t>
  </si>
  <si>
    <t>21:0671:000542</t>
  </si>
  <si>
    <t>21:0204:000483</t>
  </si>
  <si>
    <t>21:0204:000483:0003:0001:00</t>
  </si>
  <si>
    <t>105H  :873047:00:------:--</t>
  </si>
  <si>
    <t>21:0671:000543</t>
  </si>
  <si>
    <t>21:0204:000484</t>
  </si>
  <si>
    <t>21:0204:000484:0003:0001:00</t>
  </si>
  <si>
    <t>105H  :873048:00:------:--</t>
  </si>
  <si>
    <t>21:0671:000544</t>
  </si>
  <si>
    <t>21:0204:000485</t>
  </si>
  <si>
    <t>21:0204:000485:0003:0001:00</t>
  </si>
  <si>
    <t>105H  :873049:00:------:--</t>
  </si>
  <si>
    <t>21:0671:000545</t>
  </si>
  <si>
    <t>21:0204:000486</t>
  </si>
  <si>
    <t>21:0204:000486:0003:0001:00</t>
  </si>
  <si>
    <t>105H  :873050:9Y:------:--</t>
  </si>
  <si>
    <t>21:0671:000546</t>
  </si>
  <si>
    <t>105H  :873051:00:------:--</t>
  </si>
  <si>
    <t>21:0671:000547</t>
  </si>
  <si>
    <t>21:0204:000487</t>
  </si>
  <si>
    <t>21:0204:000487:0003:0001:00</t>
  </si>
  <si>
    <t>105H  :873052:00:------:--</t>
  </si>
  <si>
    <t>21:0671:000548</t>
  </si>
  <si>
    <t>21:0204:000488</t>
  </si>
  <si>
    <t>21:0204:000488:0003:0001:00</t>
  </si>
  <si>
    <t>105H  :873053:00:------:--</t>
  </si>
  <si>
    <t>21:0671:000549</t>
  </si>
  <si>
    <t>21:0204:000489</t>
  </si>
  <si>
    <t>21:0204:000489:0003:0001:00</t>
  </si>
  <si>
    <t>105H  :873054:00:------:--</t>
  </si>
  <si>
    <t>21:0671:000550</t>
  </si>
  <si>
    <t>21:0204:000490</t>
  </si>
  <si>
    <t>21:0204:000490:0003:0001:00</t>
  </si>
  <si>
    <t>105H  :873055:00:------:--</t>
  </si>
  <si>
    <t>21:0671:000551</t>
  </si>
  <si>
    <t>21:0204:000491</t>
  </si>
  <si>
    <t>21:0204:000491:0003:0001:00</t>
  </si>
  <si>
    <t>105H  :873056:00:------:--</t>
  </si>
  <si>
    <t>21:0671:000552</t>
  </si>
  <si>
    <t>21:0204:000492</t>
  </si>
  <si>
    <t>21:0204:000492:0003:0001:00</t>
  </si>
  <si>
    <t>105H  :873057:00:------:--</t>
  </si>
  <si>
    <t>21:0671:000553</t>
  </si>
  <si>
    <t>21:0204:000493</t>
  </si>
  <si>
    <t>21:0204:000493:0003:0001:00</t>
  </si>
  <si>
    <t>105H  :873058:00:------:--</t>
  </si>
  <si>
    <t>21:0671:000554</t>
  </si>
  <si>
    <t>21:0204:000494</t>
  </si>
  <si>
    <t>21:0204:000494:0003:0001:00</t>
  </si>
  <si>
    <t>105H  :873059:00:------:--</t>
  </si>
  <si>
    <t>21:0671:000555</t>
  </si>
  <si>
    <t>21:0204:000495</t>
  </si>
  <si>
    <t>21:0204:000495:0003:0001:00</t>
  </si>
  <si>
    <t>105H  :873060:00:------:--</t>
  </si>
  <si>
    <t>21:0671:000556</t>
  </si>
  <si>
    <t>21:0204:000496</t>
  </si>
  <si>
    <t>21:0204:000496:0003:0001:00</t>
  </si>
  <si>
    <t>105H  :873062:10:------:--</t>
  </si>
  <si>
    <t>21:0671:000557</t>
  </si>
  <si>
    <t>21:0204:000497</t>
  </si>
  <si>
    <t>21:0204:000497:0003:0001:00</t>
  </si>
  <si>
    <t>105H  :873063:20:873062:10</t>
  </si>
  <si>
    <t>21:0671:000558</t>
  </si>
  <si>
    <t>21:0204:000497:0004:0001:00</t>
  </si>
  <si>
    <t>105H  :873064:00:------:--</t>
  </si>
  <si>
    <t>21:0671:000559</t>
  </si>
  <si>
    <t>21:0204:000498</t>
  </si>
  <si>
    <t>21:0204:000498:0003:0001:00</t>
  </si>
  <si>
    <t>105H  :873065:00:------:--</t>
  </si>
  <si>
    <t>21:0671:000560</t>
  </si>
  <si>
    <t>21:0204:000499</t>
  </si>
  <si>
    <t>21:0204:000499:0003:0001:00</t>
  </si>
  <si>
    <t>105H  :873066:00:------:--</t>
  </si>
  <si>
    <t>21:0671:000561</t>
  </si>
  <si>
    <t>21:0204:000500</t>
  </si>
  <si>
    <t>21:0204:000500:0003:0001:00</t>
  </si>
  <si>
    <t>105H  :873067:00:------:--</t>
  </si>
  <si>
    <t>21:0671:000562</t>
  </si>
  <si>
    <t>21:0204:000501</t>
  </si>
  <si>
    <t>21:0204:000501:0003:0001:00</t>
  </si>
  <si>
    <t>105H  :873068:00:------:--</t>
  </si>
  <si>
    <t>21:0671:000563</t>
  </si>
  <si>
    <t>21:0204:000502</t>
  </si>
  <si>
    <t>21:0204:000502:0003:0001:00</t>
  </si>
  <si>
    <t>105H  :873069:00:------:--</t>
  </si>
  <si>
    <t>21:0671:000564</t>
  </si>
  <si>
    <t>21:0204:000503</t>
  </si>
  <si>
    <t>21:0204:000503:0003:0001:00</t>
  </si>
  <si>
    <t>105H  :873070:9Z:------:--</t>
  </si>
  <si>
    <t>21:0671:000565</t>
  </si>
  <si>
    <t>105H  :873071:00:------:--</t>
  </si>
  <si>
    <t>21:0671:000566</t>
  </si>
  <si>
    <t>21:0204:000504</t>
  </si>
  <si>
    <t>21:0204:000504:0003:0001:00</t>
  </si>
  <si>
    <t>105H  :873072:00:------:--</t>
  </si>
  <si>
    <t>21:0671:000567</t>
  </si>
  <si>
    <t>21:0204:000505</t>
  </si>
  <si>
    <t>21:0204:000505:0003:0001:00</t>
  </si>
  <si>
    <t>105H  :873073:00:------:--</t>
  </si>
  <si>
    <t>21:0671:000568</t>
  </si>
  <si>
    <t>21:0204:000506</t>
  </si>
  <si>
    <t>21:0204:000506:0003:0001:00</t>
  </si>
  <si>
    <t>105H  :873074:00:------:--</t>
  </si>
  <si>
    <t>21:0671:000569</t>
  </si>
  <si>
    <t>21:0204:000507</t>
  </si>
  <si>
    <t>21:0204:000507:0003:0001:00</t>
  </si>
  <si>
    <t>105H  :873075:00:------:--</t>
  </si>
  <si>
    <t>21:0671:000570</t>
  </si>
  <si>
    <t>21:0204:000508</t>
  </si>
  <si>
    <t>21:0204:000508:0003:0001:00</t>
  </si>
  <si>
    <t>105H  :873076:00:------:--</t>
  </si>
  <si>
    <t>21:0671:000571</t>
  </si>
  <si>
    <t>21:0204:000509</t>
  </si>
  <si>
    <t>21:0204:000509:0003:0001:00</t>
  </si>
  <si>
    <t>105H  :873077:00:------:--</t>
  </si>
  <si>
    <t>21:0671:000572</t>
  </si>
  <si>
    <t>21:0204:000510</t>
  </si>
  <si>
    <t>21:0204:000510:0003:0001:00</t>
  </si>
  <si>
    <t>105H  :873078:00:------:--</t>
  </si>
  <si>
    <t>21:0671:000573</t>
  </si>
  <si>
    <t>21:0204:000511</t>
  </si>
  <si>
    <t>21:0204:000511:0003:0001:00</t>
  </si>
  <si>
    <t>105H  :873079:00:------:--</t>
  </si>
  <si>
    <t>21:0671:000574</t>
  </si>
  <si>
    <t>21:0204:000512</t>
  </si>
  <si>
    <t>21:0204:000512:0003:0001:00</t>
  </si>
  <si>
    <t>105H  :873080:00:------:--</t>
  </si>
  <si>
    <t>21:0671:000575</t>
  </si>
  <si>
    <t>21:0204:000513</t>
  </si>
  <si>
    <t>21:0204:000513:0003:0001:00</t>
  </si>
  <si>
    <t>105H  :873082:10:------:--</t>
  </si>
  <si>
    <t>21:0671:000576</t>
  </si>
  <si>
    <t>21:0204:000514</t>
  </si>
  <si>
    <t>21:0204:000514:0003:0001:00</t>
  </si>
  <si>
    <t>105H  :873083:20:873082:10</t>
  </si>
  <si>
    <t>21:0671:000577</t>
  </si>
  <si>
    <t>21:0204:000514:0004:0001:00</t>
  </si>
  <si>
    <t>105H  :873084:00:------:--</t>
  </si>
  <si>
    <t>21:0671:000578</t>
  </si>
  <si>
    <t>21:0204:000515</t>
  </si>
  <si>
    <t>21:0204:000515:0003:0001:00</t>
  </si>
  <si>
    <t>105H  :873085:00:------:--</t>
  </si>
  <si>
    <t>21:0671:000579</t>
  </si>
  <si>
    <t>21:0204:000516</t>
  </si>
  <si>
    <t>21:0204:000516:0003:0001:00</t>
  </si>
  <si>
    <t>105H  :873086:00:------:--</t>
  </si>
  <si>
    <t>21:0671:000580</t>
  </si>
  <si>
    <t>21:0204:000517</t>
  </si>
  <si>
    <t>21:0204:000517:0003:0001:00</t>
  </si>
  <si>
    <t>105H  :873087:9Z:------:--</t>
  </si>
  <si>
    <t>21:0671:000581</t>
  </si>
  <si>
    <t>105H  :873088:00:------:--</t>
  </si>
  <si>
    <t>21:0671:000582</t>
  </si>
  <si>
    <t>21:0204:000518</t>
  </si>
  <si>
    <t>21:0204:000518:0003:0001:00</t>
  </si>
  <si>
    <t>105H  :873089:00:------:--</t>
  </si>
  <si>
    <t>21:0671:000583</t>
  </si>
  <si>
    <t>21:0204:000519</t>
  </si>
  <si>
    <t>21:0204:000519:0003:0001:00</t>
  </si>
  <si>
    <t>105H  :873090:00:------:--</t>
  </si>
  <si>
    <t>21:0671:000584</t>
  </si>
  <si>
    <t>21:0204:000520</t>
  </si>
  <si>
    <t>21:0204:000520:0003:0001:00</t>
  </si>
  <si>
    <t>105H  :873091:00:------:--</t>
  </si>
  <si>
    <t>21:0671:000585</t>
  </si>
  <si>
    <t>21:0204:000521</t>
  </si>
  <si>
    <t>21:0204:000521:0003:0001:00</t>
  </si>
  <si>
    <t>105H  :873092:00:------:--</t>
  </si>
  <si>
    <t>21:0671:000586</t>
  </si>
  <si>
    <t>21:0204:000522</t>
  </si>
  <si>
    <t>21:0204:000522:0003:0001:00</t>
  </si>
  <si>
    <t>105H  :873093:00:------:--</t>
  </si>
  <si>
    <t>21:0671:000587</t>
  </si>
  <si>
    <t>21:0204:000523</t>
  </si>
  <si>
    <t>21:0204:000523:0003:0001:00</t>
  </si>
  <si>
    <t>105H  :873094:00:------:--</t>
  </si>
  <si>
    <t>21:0671:000588</t>
  </si>
  <si>
    <t>21:0204:000524</t>
  </si>
  <si>
    <t>21:0204:000524:0003:0001:00</t>
  </si>
  <si>
    <t>105H  :873095:00:------:--</t>
  </si>
  <si>
    <t>21:0671:000589</t>
  </si>
  <si>
    <t>21:0204:000525</t>
  </si>
  <si>
    <t>21:0204:000525:0003:0001:00</t>
  </si>
  <si>
    <t>105H  :873096:00:------:--</t>
  </si>
  <si>
    <t>21:0671:000590</t>
  </si>
  <si>
    <t>21:0204:000526</t>
  </si>
  <si>
    <t>21:0204:000526:0003:0001:00</t>
  </si>
  <si>
    <t>105H  :873097:00:------:--</t>
  </si>
  <si>
    <t>21:0671:000591</t>
  </si>
  <si>
    <t>21:0204:000527</t>
  </si>
  <si>
    <t>21:0204:000527:0003:0001:00</t>
  </si>
  <si>
    <t>105H  :873098:00:------:--</t>
  </si>
  <si>
    <t>21:0671:000592</t>
  </si>
  <si>
    <t>21:0204:000528</t>
  </si>
  <si>
    <t>21:0204:000528:0003:0001:00</t>
  </si>
  <si>
    <t>105H  :873099:00:------:--</t>
  </si>
  <si>
    <t>21:0671:000593</t>
  </si>
  <si>
    <t>21:0204:000529</t>
  </si>
  <si>
    <t>21:0204:000529:0003:0001:00</t>
  </si>
  <si>
    <t>105H  :873100:00:------:--</t>
  </si>
  <si>
    <t>21:0671:000594</t>
  </si>
  <si>
    <t>21:0204:000530</t>
  </si>
  <si>
    <t>21:0204:000530:0003:0001:00</t>
  </si>
  <si>
    <t>105H  :873102:00:------:--</t>
  </si>
  <si>
    <t>21:0671:000595</t>
  </si>
  <si>
    <t>21:0204:000531</t>
  </si>
  <si>
    <t>21:0204:000531:0003:0001:00</t>
  </si>
  <si>
    <t>105H  :873103:10:------:--</t>
  </si>
  <si>
    <t>21:0671:000596</t>
  </si>
  <si>
    <t>21:0204:000532</t>
  </si>
  <si>
    <t>21:0204:000532:0003:0001:00</t>
  </si>
  <si>
    <t>105H  :873104:20:873103:10</t>
  </si>
  <si>
    <t>21:0671:000597</t>
  </si>
  <si>
    <t>21:0204:000532:0004:0001:00</t>
  </si>
  <si>
    <t>105H  :873105:00:------:--</t>
  </si>
  <si>
    <t>21:0671:000598</t>
  </si>
  <si>
    <t>21:0204:000533</t>
  </si>
  <si>
    <t>21:0204:000533:0003:0001:00</t>
  </si>
  <si>
    <t>105H  :873106:00:------:--</t>
  </si>
  <si>
    <t>21:0671:000599</t>
  </si>
  <si>
    <t>21:0204:000534</t>
  </si>
  <si>
    <t>21:0204:000534:0003:0001:00</t>
  </si>
  <si>
    <t>105H  :873107:00:------:--</t>
  </si>
  <si>
    <t>21:0671:000600</t>
  </si>
  <si>
    <t>21:0204:000535</t>
  </si>
  <si>
    <t>21:0204:000535:0003:0001:00</t>
  </si>
  <si>
    <t>105H  :873108:00:------:--</t>
  </si>
  <si>
    <t>21:0671:000601</t>
  </si>
  <si>
    <t>21:0204:000536</t>
  </si>
  <si>
    <t>21:0204:000536:0003:0001:00</t>
  </si>
  <si>
    <t>105H  :873109:00:------:--</t>
  </si>
  <si>
    <t>21:0671:000602</t>
  </si>
  <si>
    <t>21:0204:000537</t>
  </si>
  <si>
    <t>21:0204:000537:0003:0001:00</t>
  </si>
  <si>
    <t>105H  :873110:00:------:--</t>
  </si>
  <si>
    <t>21:0671:000603</t>
  </si>
  <si>
    <t>21:0204:000538</t>
  </si>
  <si>
    <t>21:0204:000538:0003:0001:00</t>
  </si>
  <si>
    <t>105H  :873111:00:------:--</t>
  </si>
  <si>
    <t>21:0671:000604</t>
  </si>
  <si>
    <t>21:0204:000539</t>
  </si>
  <si>
    <t>21:0204:000539:0003:0001:00</t>
  </si>
  <si>
    <t>105H  :873112:00:------:--</t>
  </si>
  <si>
    <t>21:0671:000605</t>
  </si>
  <si>
    <t>21:0204:000540</t>
  </si>
  <si>
    <t>21:0204:000540:0003:0001:00</t>
  </si>
  <si>
    <t>105H  :873113:00:------:--</t>
  </si>
  <si>
    <t>21:0671:000606</t>
  </si>
  <si>
    <t>21:0204:000541</t>
  </si>
  <si>
    <t>21:0204:000541:0003:0001:00</t>
  </si>
  <si>
    <t>105H  :873114:9Y:------:--</t>
  </si>
  <si>
    <t>21:0671:000607</t>
  </si>
  <si>
    <t>105H  :873115:00:------:--</t>
  </si>
  <si>
    <t>21:0671:000608</t>
  </si>
  <si>
    <t>21:0204:000542</t>
  </si>
  <si>
    <t>21:0204:000542:0003:0001:00</t>
  </si>
  <si>
    <t>105H  :873116:00:------:--</t>
  </si>
  <si>
    <t>21:0671:000609</t>
  </si>
  <si>
    <t>21:0204:000543</t>
  </si>
  <si>
    <t>21:0204:000543:0003:0001:00</t>
  </si>
  <si>
    <t>105H  :873117:00:------:--</t>
  </si>
  <si>
    <t>21:0671:000610</t>
  </si>
  <si>
    <t>21:0204:000544</t>
  </si>
  <si>
    <t>21:0204:000544:0003:0001:00</t>
  </si>
  <si>
    <t>105H  :873118:00:------:--</t>
  </si>
  <si>
    <t>21:0671:000611</t>
  </si>
  <si>
    <t>21:0204:000545</t>
  </si>
  <si>
    <t>21:0204:000545:0003:0001:00</t>
  </si>
  <si>
    <t>105H  :873119:00:------:--</t>
  </si>
  <si>
    <t>21:0671:000612</t>
  </si>
  <si>
    <t>21:0204:000546</t>
  </si>
  <si>
    <t>21:0204:000546:0003:0001:00</t>
  </si>
  <si>
    <t>105H  :873120:00:------:--</t>
  </si>
  <si>
    <t>21:0671:000613</t>
  </si>
  <si>
    <t>21:0204:000547</t>
  </si>
  <si>
    <t>21:0204:000547:0003:0001:00</t>
  </si>
  <si>
    <t>105H  :873122:10:------:--</t>
  </si>
  <si>
    <t>21:0671:000614</t>
  </si>
  <si>
    <t>21:0204:000548</t>
  </si>
  <si>
    <t>21:0204:000548:0003:0001:00</t>
  </si>
  <si>
    <t>105H  :873123:20:873122:10</t>
  </si>
  <si>
    <t>21:0671:000615</t>
  </si>
  <si>
    <t>21:0204:000548:0004:0001:00</t>
  </si>
  <si>
    <t>105H  :873124:00:------:--</t>
  </si>
  <si>
    <t>21:0671:000616</t>
  </si>
  <si>
    <t>21:0204:000549</t>
  </si>
  <si>
    <t>21:0204:000549:0003:0001:00</t>
  </si>
  <si>
    <t>105H  :873125:00:------:--</t>
  </si>
  <si>
    <t>21:0671:000617</t>
  </si>
  <si>
    <t>21:0204:000550</t>
  </si>
  <si>
    <t>21:0204:000550:0003:0001:00</t>
  </si>
  <si>
    <t>105H  :873126:00:------:--</t>
  </si>
  <si>
    <t>21:0671:000618</t>
  </si>
  <si>
    <t>21:0204:000551</t>
  </si>
  <si>
    <t>21:0204:000551:0003:0001:00</t>
  </si>
  <si>
    <t>105H  :873127:00:------:--</t>
  </si>
  <si>
    <t>21:0671:000619</t>
  </si>
  <si>
    <t>21:0204:000552</t>
  </si>
  <si>
    <t>21:0204:000552:0003:0001:00</t>
  </si>
  <si>
    <t>105H  :873128:00:------:--</t>
  </si>
  <si>
    <t>21:0671:000620</t>
  </si>
  <si>
    <t>21:0204:000553</t>
  </si>
  <si>
    <t>21:0204:000553:0003:0001:00</t>
  </si>
  <si>
    <t>105H  :873129:00:------:--</t>
  </si>
  <si>
    <t>21:0671:000621</t>
  </si>
  <si>
    <t>21:0204:000554</t>
  </si>
  <si>
    <t>21:0204:000554:0003:0001:00</t>
  </si>
  <si>
    <t>105H  :873130:00:------:--</t>
  </si>
  <si>
    <t>21:0671:000622</t>
  </si>
  <si>
    <t>21:0204:000555</t>
  </si>
  <si>
    <t>21:0204:000555:0003:0001:00</t>
  </si>
  <si>
    <t>105H  :873131:00:------:--</t>
  </si>
  <si>
    <t>21:0671:000623</t>
  </si>
  <si>
    <t>21:0204:000556</t>
  </si>
  <si>
    <t>21:0204:000556:0003:0001:00</t>
  </si>
  <si>
    <t>105H  :873132:00:------:--</t>
  </si>
  <si>
    <t>21:0671:000624</t>
  </si>
  <si>
    <t>21:0204:000557</t>
  </si>
  <si>
    <t>21:0204:000557:0003:0001:00</t>
  </si>
  <si>
    <t>105H  :873133:00:------:--</t>
  </si>
  <si>
    <t>21:0671:000625</t>
  </si>
  <si>
    <t>21:0204:000558</t>
  </si>
  <si>
    <t>21:0204:000558:0003:0001:00</t>
  </si>
  <si>
    <t>105H  :873134:9Y:------:--</t>
  </si>
  <si>
    <t>21:0671:000626</t>
  </si>
  <si>
    <t>105H  :873135:00:------:--</t>
  </si>
  <si>
    <t>21:0671:000627</t>
  </si>
  <si>
    <t>21:0204:000559</t>
  </si>
  <si>
    <t>21:0204:000559:0003:0001:00</t>
  </si>
  <si>
    <t>105H  :873136:00:------:--</t>
  </si>
  <si>
    <t>21:0671:000628</t>
  </si>
  <si>
    <t>21:0204:000560</t>
  </si>
  <si>
    <t>21:0204:000560:0003:0001:00</t>
  </si>
  <si>
    <t>105H  :873137:00:------:--</t>
  </si>
  <si>
    <t>21:0671:000629</t>
  </si>
  <si>
    <t>21:0204:000561</t>
  </si>
  <si>
    <t>21:0204:000561:0003:0001:00</t>
  </si>
  <si>
    <t>105H  :873138:00:------:--</t>
  </si>
  <si>
    <t>21:0671:000630</t>
  </si>
  <si>
    <t>21:0204:000562</t>
  </si>
  <si>
    <t>21:0204:000562:0003:0001:00</t>
  </si>
  <si>
    <t>105H  :873139:00:------:--</t>
  </si>
  <si>
    <t>21:0671:000631</t>
  </si>
  <si>
    <t>21:0204:000563</t>
  </si>
  <si>
    <t>21:0204:000563:0003:0001:00</t>
  </si>
  <si>
    <t>105H  :873140:00:------:--</t>
  </si>
  <si>
    <t>21:0671:000632</t>
  </si>
  <si>
    <t>21:0204:000564</t>
  </si>
  <si>
    <t>21:0204:000564:0003:0001:00</t>
  </si>
  <si>
    <t>105H  :873142:10:------:--</t>
  </si>
  <si>
    <t>21:0671:000633</t>
  </si>
  <si>
    <t>21:0204:000565</t>
  </si>
  <si>
    <t>21:0204:000565:0003:0001:00</t>
  </si>
  <si>
    <t>105H  :873143:20:873142:10</t>
  </si>
  <si>
    <t>21:0671:000634</t>
  </si>
  <si>
    <t>21:0204:000565:0004:0001:00</t>
  </si>
  <si>
    <t>105H  :873144:00:------:--</t>
  </si>
  <si>
    <t>21:0671:000635</t>
  </si>
  <si>
    <t>21:0204:000566</t>
  </si>
  <si>
    <t>21:0204:000566:0003:0001:00</t>
  </si>
  <si>
    <t>105H  :873145:00:------:--</t>
  </si>
  <si>
    <t>21:0671:000636</t>
  </si>
  <si>
    <t>21:0204:000567</t>
  </si>
  <si>
    <t>21:0204:000567:0003:0001:00</t>
  </si>
  <si>
    <t>105H  :873146:00:------:--</t>
  </si>
  <si>
    <t>21:0671:000637</t>
  </si>
  <si>
    <t>21:0204:000568</t>
  </si>
  <si>
    <t>21:0204:000568:0003:0001:00</t>
  </si>
  <si>
    <t>105H  :873147:00:------:--</t>
  </si>
  <si>
    <t>21:0671:000638</t>
  </si>
  <si>
    <t>21:0204:000569</t>
  </si>
  <si>
    <t>21:0204:000569:0003:0001:00</t>
  </si>
  <si>
    <t>105H  :873148:00:------:--</t>
  </si>
  <si>
    <t>21:0671:000639</t>
  </si>
  <si>
    <t>21:0204:000570</t>
  </si>
  <si>
    <t>21:0204:000570:0003:0001:00</t>
  </si>
  <si>
    <t>105H  :873149:00:------:--</t>
  </si>
  <si>
    <t>21:0671:000640</t>
  </si>
  <si>
    <t>21:0204:000571</t>
  </si>
  <si>
    <t>21:0204:000571:0003:0001:00</t>
  </si>
  <si>
    <t>105H  :873150:00:------:--</t>
  </si>
  <si>
    <t>21:0671:000641</t>
  </si>
  <si>
    <t>21:0204:000572</t>
  </si>
  <si>
    <t>21:0204:000572:0003:0001:00</t>
  </si>
  <si>
    <t>105H  :873151:00:------:--</t>
  </si>
  <si>
    <t>21:0671:000642</t>
  </si>
  <si>
    <t>21:0204:000573</t>
  </si>
  <si>
    <t>21:0204:000573:0003:0001:00</t>
  </si>
  <si>
    <t>105H  :873152:00:------:--</t>
  </si>
  <si>
    <t>21:0671:000643</t>
  </si>
  <si>
    <t>21:0204:000574</t>
  </si>
  <si>
    <t>21:0204:000574:0003:0001:00</t>
  </si>
  <si>
    <t>105H  :873153:00:------:--</t>
  </si>
  <si>
    <t>21:0671:000644</t>
  </si>
  <si>
    <t>21:0204:000575</t>
  </si>
  <si>
    <t>21:0204:000575:0003:0001:00</t>
  </si>
  <si>
    <t>105H  :873154:00:------:--</t>
  </si>
  <si>
    <t>21:0671:000645</t>
  </si>
  <si>
    <t>21:0204:000576</t>
  </si>
  <si>
    <t>21:0204:000576:0003:0001:00</t>
  </si>
  <si>
    <t>105H  :873155:00:------:--</t>
  </si>
  <si>
    <t>21:0671:000646</t>
  </si>
  <si>
    <t>21:0204:000577</t>
  </si>
  <si>
    <t>21:0204:000577:0003:0001:00</t>
  </si>
  <si>
    <t>105H  :873156:00:------:--</t>
  </si>
  <si>
    <t>21:0671:000647</t>
  </si>
  <si>
    <t>21:0204:000578</t>
  </si>
  <si>
    <t>21:0204:000578:0003:0001:00</t>
  </si>
  <si>
    <t>105H  :873157:00:------:--</t>
  </si>
  <si>
    <t>21:0671:000648</t>
  </si>
  <si>
    <t>21:0204:000579</t>
  </si>
  <si>
    <t>21:0204:000579:0003:0001:00</t>
  </si>
  <si>
    <t>105H  :873158:9X:------:--</t>
  </si>
  <si>
    <t>21:0671:000649</t>
  </si>
  <si>
    <t>105H  :873159:00:------:--</t>
  </si>
  <si>
    <t>21:0671:000650</t>
  </si>
  <si>
    <t>21:0204:000580</t>
  </si>
  <si>
    <t>21:0204:000580:0003:0001:00</t>
  </si>
  <si>
    <t>105H  :873160:00:------:--</t>
  </si>
  <si>
    <t>21:0671:000651</t>
  </si>
  <si>
    <t>21:0204:000581</t>
  </si>
  <si>
    <t>21:0204:000581:0003:0001:00</t>
  </si>
  <si>
    <t>105H  :873162:00:------:--</t>
  </si>
  <si>
    <t>21:0671:000652</t>
  </si>
  <si>
    <t>21:0204:000582</t>
  </si>
  <si>
    <t>21:0204:000582:0003:0001:00</t>
  </si>
  <si>
    <t>105H  :873163:00:------:--</t>
  </si>
  <si>
    <t>21:0671:000653</t>
  </si>
  <si>
    <t>21:0204:000583</t>
  </si>
  <si>
    <t>21:0204:000583:0003:0001:00</t>
  </si>
  <si>
    <t>105H  :873164:00:------:--</t>
  </si>
  <si>
    <t>21:0671:000654</t>
  </si>
  <si>
    <t>21:0204:000584</t>
  </si>
  <si>
    <t>21:0204:000584:0003:0001:00</t>
  </si>
  <si>
    <t>105H  :873165:00:------:--</t>
  </si>
  <si>
    <t>21:0671:000655</t>
  </si>
  <si>
    <t>21:0204:000585</t>
  </si>
  <si>
    <t>21:0204:000585:0003:0001:00</t>
  </si>
  <si>
    <t>105H  :873166:10:------:--</t>
  </si>
  <si>
    <t>21:0671:000656</t>
  </si>
  <si>
    <t>21:0204:000586</t>
  </si>
  <si>
    <t>21:0204:000586:0003:0001:00</t>
  </si>
  <si>
    <t>105H  :873167:20:873166:10</t>
  </si>
  <si>
    <t>21:0671:000657</t>
  </si>
  <si>
    <t>21:0204:000586:0004:0001:00</t>
  </si>
  <si>
    <t>105H  :873168:00:------:--</t>
  </si>
  <si>
    <t>21:0671:000658</t>
  </si>
  <si>
    <t>21:0204:000587</t>
  </si>
  <si>
    <t>21:0204:000587:0003:0001:00</t>
  </si>
  <si>
    <t>105H  :873169:00:------:--</t>
  </si>
  <si>
    <t>21:0671:000659</t>
  </si>
  <si>
    <t>21:0204:000588</t>
  </si>
  <si>
    <t>21:0204:000588:0003:0001:00</t>
  </si>
  <si>
    <t>105H  :873170:00:------:--</t>
  </si>
  <si>
    <t>21:0671:000660</t>
  </si>
  <si>
    <t>21:0204:000589</t>
  </si>
  <si>
    <t>21:0204:000589:0003:0001:00</t>
  </si>
  <si>
    <t>105H  :873171:00:------:--</t>
  </si>
  <si>
    <t>21:0671:000661</t>
  </si>
  <si>
    <t>21:0204:000590</t>
  </si>
  <si>
    <t>21:0204:000590:0003:0001:00</t>
  </si>
  <si>
    <t>105H  :873172:00:------:--</t>
  </si>
  <si>
    <t>21:0671:000662</t>
  </si>
  <si>
    <t>21:0204:000591</t>
  </si>
  <si>
    <t>21:0204:000591:0003:0001:00</t>
  </si>
  <si>
    <t>105H  :873173:00:------:--</t>
  </si>
  <si>
    <t>21:0671:000663</t>
  </si>
  <si>
    <t>21:0204:000592</t>
  </si>
  <si>
    <t>21:0204:000592:0003:0001:00</t>
  </si>
  <si>
    <t>105H  :873174:00:------:--</t>
  </si>
  <si>
    <t>21:0671:000664</t>
  </si>
  <si>
    <t>21:0204:000593</t>
  </si>
  <si>
    <t>21:0204:000593:0003:0001:00</t>
  </si>
  <si>
    <t>105H  :873175:9Z:------:--</t>
  </si>
  <si>
    <t>21:0671:000665</t>
  </si>
  <si>
    <t>105H  :873176:00:------:--</t>
  </si>
  <si>
    <t>21:0671:000666</t>
  </si>
  <si>
    <t>21:0204:000594</t>
  </si>
  <si>
    <t>21:0204:000594:0003:0001:00</t>
  </si>
  <si>
    <t>105H  :873177:00:------:--</t>
  </si>
  <si>
    <t>21:0671:000667</t>
  </si>
  <si>
    <t>21:0204:000595</t>
  </si>
  <si>
    <t>21:0204:000595:0003:0001:00</t>
  </si>
  <si>
    <t>105H  :873178:00:------:--</t>
  </si>
  <si>
    <t>21:0671:000668</t>
  </si>
  <si>
    <t>21:0204:000596</t>
  </si>
  <si>
    <t>21:0204:000596:0003:0001:00</t>
  </si>
  <si>
    <t>105H  :873179:00:------:--</t>
  </si>
  <si>
    <t>21:0671:000669</t>
  </si>
  <si>
    <t>21:0204:000597</t>
  </si>
  <si>
    <t>21:0204:000597:0003:0001:00</t>
  </si>
  <si>
    <t>105H  :873180:00:------:--</t>
  </si>
  <si>
    <t>21:0671:000670</t>
  </si>
  <si>
    <t>21:0204:000598</t>
  </si>
  <si>
    <t>21:0204:000598:0003:0001:00</t>
  </si>
  <si>
    <t>105H  :873182:00:------:--</t>
  </si>
  <si>
    <t>21:0671:000671</t>
  </si>
  <si>
    <t>21:0204:000599</t>
  </si>
  <si>
    <t>21:0204:000599:0003:0001:00</t>
  </si>
  <si>
    <t>105H  :873183:00:------:--</t>
  </si>
  <si>
    <t>21:0671:000672</t>
  </si>
  <si>
    <t>21:0204:000600</t>
  </si>
  <si>
    <t>21:0204:000600:0003:0001:00</t>
  </si>
  <si>
    <t>105H  :873184:00:------:--</t>
  </si>
  <si>
    <t>21:0671:000673</t>
  </si>
  <si>
    <t>21:0204:000601</t>
  </si>
  <si>
    <t>21:0204:000601:0003:0001:00</t>
  </si>
  <si>
    <t>105H  :873185:00:------:--</t>
  </si>
  <si>
    <t>21:0671:000674</t>
  </si>
  <si>
    <t>21:0204:000602</t>
  </si>
  <si>
    <t>21:0204:000602:0003:0001:00</t>
  </si>
  <si>
    <t>105H  :873186:9X:------:--</t>
  </si>
  <si>
    <t>21:0671:000675</t>
  </si>
  <si>
    <t>105H  :873187:00:------:--</t>
  </si>
  <si>
    <t>21:0671:000676</t>
  </si>
  <si>
    <t>21:0204:000603</t>
  </si>
  <si>
    <t>21:0204:000603:0003:0001:00</t>
  </si>
  <si>
    <t>105H  :873188:00:------:--</t>
  </si>
  <si>
    <t>21:0671:000677</t>
  </si>
  <si>
    <t>21:0204:000604</t>
  </si>
  <si>
    <t>21:0204:000604:0003:0001:00</t>
  </si>
  <si>
    <t>105H  :873189:10:------:--</t>
  </si>
  <si>
    <t>21:0671:000678</t>
  </si>
  <si>
    <t>21:0204:000605</t>
  </si>
  <si>
    <t>21:0204:000605:0003:0001:00</t>
  </si>
  <si>
    <t>105H  :873190:20:873189:10</t>
  </si>
  <si>
    <t>21:0671:000679</t>
  </si>
  <si>
    <t>21:0204:000605:0004:0001:00</t>
  </si>
  <si>
    <t>105H  :873191:00:------:--</t>
  </si>
  <si>
    <t>21:0671:000680</t>
  </si>
  <si>
    <t>21:0204:000606</t>
  </si>
  <si>
    <t>21:0204:000606:0003:0001:00</t>
  </si>
  <si>
    <t>105H  :873192:00:------:--</t>
  </si>
  <si>
    <t>21:0671:000681</t>
  </si>
  <si>
    <t>21:0204:000607</t>
  </si>
  <si>
    <t>21:0204:000607:0003:0001:00</t>
  </si>
  <si>
    <t>105H  :873193:00:------:--</t>
  </si>
  <si>
    <t>21:0671:000682</t>
  </si>
  <si>
    <t>21:0204:000608</t>
  </si>
  <si>
    <t>21:0204:000608:0003:0001:00</t>
  </si>
  <si>
    <t>105H  :873194:00:------:--</t>
  </si>
  <si>
    <t>21:0671:000683</t>
  </si>
  <si>
    <t>21:0204:000609</t>
  </si>
  <si>
    <t>21:0204:000609:0003:0001:00</t>
  </si>
  <si>
    <t>105H  :873195:00:------:--</t>
  </si>
  <si>
    <t>21:0671:000684</t>
  </si>
  <si>
    <t>21:0204:000610</t>
  </si>
  <si>
    <t>21:0204:000610:0003:0001:00</t>
  </si>
  <si>
    <t>105H  :873196:00:------:--</t>
  </si>
  <si>
    <t>21:0671:000685</t>
  </si>
  <si>
    <t>21:0204:000611</t>
  </si>
  <si>
    <t>21:0204:000611:0003:0001:00</t>
  </si>
  <si>
    <t>105H  :873197:00:------:--</t>
  </si>
  <si>
    <t>21:0671:000686</t>
  </si>
  <si>
    <t>21:0204:000612</t>
  </si>
  <si>
    <t>21:0204:000612:0003:0001:00</t>
  </si>
  <si>
    <t>105H  :873198:00:------:--</t>
  </si>
  <si>
    <t>21:0671:000687</t>
  </si>
  <si>
    <t>21:0204:000613</t>
  </si>
  <si>
    <t>21:0204:000613:0003:0001:00</t>
  </si>
  <si>
    <t>105H  :873199:00:------:--</t>
  </si>
  <si>
    <t>21:0671:000688</t>
  </si>
  <si>
    <t>21:0204:000614</t>
  </si>
  <si>
    <t>21:0204:000614:0003:0001:00</t>
  </si>
  <si>
    <t>105H  :873200:00:------:--</t>
  </si>
  <si>
    <t>21:0671:000689</t>
  </si>
  <si>
    <t>21:0204:000615</t>
  </si>
  <si>
    <t>21:0204:000615:0003:0001:00</t>
  </si>
  <si>
    <t>105H  :873202:00:------:--</t>
  </si>
  <si>
    <t>21:0671:000690</t>
  </si>
  <si>
    <t>21:0204:000616</t>
  </si>
  <si>
    <t>21:0204:000616:0003:0001:00</t>
  </si>
  <si>
    <t>105H  :873203:00:------:--</t>
  </si>
  <si>
    <t>21:0671:000691</t>
  </si>
  <si>
    <t>21:0204:000617</t>
  </si>
  <si>
    <t>21:0204:000617:0003:0001:00</t>
  </si>
  <si>
    <t>105H  :873204:00:------:--</t>
  </si>
  <si>
    <t>21:0671:000692</t>
  </si>
  <si>
    <t>21:0204:000618</t>
  </si>
  <si>
    <t>21:0204:000618:0003:0001:00</t>
  </si>
  <si>
    <t>105H  :873205:10:------:--</t>
  </si>
  <si>
    <t>21:0671:000693</t>
  </si>
  <si>
    <t>21:0204:000619</t>
  </si>
  <si>
    <t>21:0204:000619:0003:0001:00</t>
  </si>
  <si>
    <t>105H  :873206:20:873205:10</t>
  </si>
  <si>
    <t>21:0671:000694</t>
  </si>
  <si>
    <t>21:0204:000619:0004:0001:00</t>
  </si>
  <si>
    <t>105H  :873207:00:------:--</t>
  </si>
  <si>
    <t>21:0671:000695</t>
  </si>
  <si>
    <t>21:0204:000620</t>
  </si>
  <si>
    <t>21:0204:000620:0003:0001:00</t>
  </si>
  <si>
    <t>105H  :873208:00:------:--</t>
  </si>
  <si>
    <t>21:0671:000696</t>
  </si>
  <si>
    <t>21:0204:000621</t>
  </si>
  <si>
    <t>21:0204:000621:0003:0001:00</t>
  </si>
  <si>
    <t>105H  :873209:00:------:--</t>
  </si>
  <si>
    <t>21:0671:000697</t>
  </si>
  <si>
    <t>21:0204:000622</t>
  </si>
  <si>
    <t>21:0204:000622:0003:0001:00</t>
  </si>
  <si>
    <t>105H  :873210:00:------:--</t>
  </si>
  <si>
    <t>21:0671:000698</t>
  </si>
  <si>
    <t>21:0204:000623</t>
  </si>
  <si>
    <t>21:0204:000623:0003:0001:00</t>
  </si>
  <si>
    <t>105H  :873211:00:------:--</t>
  </si>
  <si>
    <t>21:0671:000699</t>
  </si>
  <si>
    <t>21:0204:000624</t>
  </si>
  <si>
    <t>21:0204:000624:0003:0001:00</t>
  </si>
  <si>
    <t>105H  :873212:00:------:--</t>
  </si>
  <si>
    <t>21:0671:000700</t>
  </si>
  <si>
    <t>21:0204:000625</t>
  </si>
  <si>
    <t>21:0204:000625:0003:0001:00</t>
  </si>
  <si>
    <t>105H  :873213:00:------:--</t>
  </si>
  <si>
    <t>21:0671:000701</t>
  </si>
  <si>
    <t>21:0204:000626</t>
  </si>
  <si>
    <t>21:0204:000626:0003:0001:00</t>
  </si>
  <si>
    <t>105H  :873214:00:------:--</t>
  </si>
  <si>
    <t>21:0671:000702</t>
  </si>
  <si>
    <t>21:0204:000627</t>
  </si>
  <si>
    <t>21:0204:000627:0003:0001:00</t>
  </si>
  <si>
    <t>105H  :873215:00:------:--</t>
  </si>
  <si>
    <t>21:0671:000703</t>
  </si>
  <si>
    <t>21:0204:000628</t>
  </si>
  <si>
    <t>21:0204:000628:0003:0001:00</t>
  </si>
  <si>
    <t>105H  :873216:00:------:--</t>
  </si>
  <si>
    <t>21:0671:000704</t>
  </si>
  <si>
    <t>21:0204:000629</t>
  </si>
  <si>
    <t>21:0204:000629:0003:0001:00</t>
  </si>
  <si>
    <t>105H  :873217:00:------:--</t>
  </si>
  <si>
    <t>21:0671:000705</t>
  </si>
  <si>
    <t>21:0204:000630</t>
  </si>
  <si>
    <t>21:0204:000630:0003:0001:00</t>
  </si>
  <si>
    <t>105H  :873218:00:------:--</t>
  </si>
  <si>
    <t>21:0671:000706</t>
  </si>
  <si>
    <t>21:0204:000631</t>
  </si>
  <si>
    <t>21:0204:000631:0003:0001:00</t>
  </si>
  <si>
    <t>105H  :873219:9Z:------:--</t>
  </si>
  <si>
    <t>21:0671:000707</t>
  </si>
  <si>
    <t>105H  :873220:00:------:--</t>
  </si>
  <si>
    <t>21:0671:000708</t>
  </si>
  <si>
    <t>21:0204:000632</t>
  </si>
  <si>
    <t>21:0204:000632:0003:0001:00</t>
  </si>
  <si>
    <t>105H  :873222:10:------:--</t>
  </si>
  <si>
    <t>21:0671:000709</t>
  </si>
  <si>
    <t>21:0204:000633</t>
  </si>
  <si>
    <t>21:0204:000633:0003:0001:00</t>
  </si>
  <si>
    <t>105H  :873223:20:873222:10</t>
  </si>
  <si>
    <t>21:0671:000710</t>
  </si>
  <si>
    <t>21:0204:000633:0004:0001:00</t>
  </si>
  <si>
    <t>105H  :873224:00:------:--</t>
  </si>
  <si>
    <t>21:0671:000711</t>
  </si>
  <si>
    <t>21:0204:000634</t>
  </si>
  <si>
    <t>21:0204:000634:0003:0001:00</t>
  </si>
  <si>
    <t>105H  :873225:00:------:--</t>
  </si>
  <si>
    <t>21:0671:000712</t>
  </si>
  <si>
    <t>21:0204:000635</t>
  </si>
  <si>
    <t>21:0204:000635:0003:0001:00</t>
  </si>
  <si>
    <t>105H  :873226:00:------:--</t>
  </si>
  <si>
    <t>21:0671:000713</t>
  </si>
  <si>
    <t>21:0204:000636</t>
  </si>
  <si>
    <t>21:0204:000636:0003:0001:00</t>
  </si>
  <si>
    <t>105H  :873227:00:------:--</t>
  </si>
  <si>
    <t>21:0671:000714</t>
  </si>
  <si>
    <t>21:0204:000637</t>
  </si>
  <si>
    <t>21:0204:000637:0003:0001:00</t>
  </si>
  <si>
    <t>105H  :873228:00:------:--</t>
  </si>
  <si>
    <t>21:0671:000715</t>
  </si>
  <si>
    <t>21:0204:000638</t>
  </si>
  <si>
    <t>21:0204:000638:0003:0001:00</t>
  </si>
  <si>
    <t>105H  :873229:00:------:--</t>
  </si>
  <si>
    <t>21:0671:000716</t>
  </si>
  <si>
    <t>21:0204:000639</t>
  </si>
  <si>
    <t>21:0204:000639:0003:0001:00</t>
  </si>
  <si>
    <t>105H  :873230:00:------:--</t>
  </si>
  <si>
    <t>21:0671:000717</t>
  </si>
  <si>
    <t>21:0204:000640</t>
  </si>
  <si>
    <t>21:0204:000640:0003:0001:00</t>
  </si>
  <si>
    <t>105H  :873231:00:------:--</t>
  </si>
  <si>
    <t>21:0671:000718</t>
  </si>
  <si>
    <t>21:0204:000641</t>
  </si>
  <si>
    <t>21:0204:000641:0003:0001:00</t>
  </si>
  <si>
    <t>105H  :873232:00:------:--</t>
  </si>
  <si>
    <t>21:0671:000719</t>
  </si>
  <si>
    <t>21:0204:000642</t>
  </si>
  <si>
    <t>21:0204:000642:0003:0001:00</t>
  </si>
  <si>
    <t>105H  :873233:00:------:--</t>
  </si>
  <si>
    <t>21:0671:000720</t>
  </si>
  <si>
    <t>21:0204:000643</t>
  </si>
  <si>
    <t>21:0204:000643:0003:0001:00</t>
  </si>
  <si>
    <t>105H  :873234:00:------:--</t>
  </si>
  <si>
    <t>21:0671:000721</t>
  </si>
  <si>
    <t>21:0204:000644</t>
  </si>
  <si>
    <t>21:0204:000644:0003:0001:00</t>
  </si>
  <si>
    <t>105H  :873235:9Z:------:--</t>
  </si>
  <si>
    <t>21:0671:000722</t>
  </si>
  <si>
    <t>105H  :873236:00:------:--</t>
  </si>
  <si>
    <t>21:0671:000723</t>
  </si>
  <si>
    <t>21:0204:000645</t>
  </si>
  <si>
    <t>21:0204:000645:0003:0001:00</t>
  </si>
  <si>
    <t>105H  :873237:00:------:--</t>
  </si>
  <si>
    <t>21:0671:000724</t>
  </si>
  <si>
    <t>21:0204:000646</t>
  </si>
  <si>
    <t>21:0204:000646:0003:0001:00</t>
  </si>
  <si>
    <t>105H  :873238:00:------:--</t>
  </si>
  <si>
    <t>21:0671:000725</t>
  </si>
  <si>
    <t>21:0204:000647</t>
  </si>
  <si>
    <t>21:0204:000647:0003:0001:00</t>
  </si>
  <si>
    <t>105H  :873239:00:------:--</t>
  </si>
  <si>
    <t>21:0671:000726</t>
  </si>
  <si>
    <t>21:0204:000648</t>
  </si>
  <si>
    <t>21:0204:000648:0003:0001:00</t>
  </si>
  <si>
    <t>105H  :873240:00:------:--</t>
  </si>
  <si>
    <t>21:0671:000727</t>
  </si>
  <si>
    <t>21:0204:000649</t>
  </si>
  <si>
    <t>21:0204:000649:0003:0001:00</t>
  </si>
  <si>
    <t>105H  :873242:10:------:--</t>
  </si>
  <si>
    <t>21:0671:000728</t>
  </si>
  <si>
    <t>21:0204:000650</t>
  </si>
  <si>
    <t>21:0204:000650:0003:0001:00</t>
  </si>
  <si>
    <t>105H  :873243:20:873242:10</t>
  </si>
  <si>
    <t>21:0671:000729</t>
  </si>
  <si>
    <t>21:0204:000650:0004:0001:00</t>
  </si>
  <si>
    <t>105H  :873244:00:------:--</t>
  </si>
  <si>
    <t>21:0671:000730</t>
  </si>
  <si>
    <t>21:0204:000651</t>
  </si>
  <si>
    <t>21:0204:000651:0003:0001:00</t>
  </si>
  <si>
    <t>105H  :873245:00:------:--</t>
  </si>
  <si>
    <t>21:0671:000731</t>
  </si>
  <si>
    <t>21:0204:000652</t>
  </si>
  <si>
    <t>21:0204:000652:0003:0001:00</t>
  </si>
  <si>
    <t>105H  :873246:9X:------:--</t>
  </si>
  <si>
    <t>21:0671:000732</t>
  </si>
  <si>
    <t>105H  :873247:00:------:--</t>
  </si>
  <si>
    <t>21:0671:000733</t>
  </si>
  <si>
    <t>21:0204:000653</t>
  </si>
  <si>
    <t>21:0204:000653:0003:0001:00</t>
  </si>
  <si>
    <t>105H  :873248:00:------:--</t>
  </si>
  <si>
    <t>21:0671:000734</t>
  </si>
  <si>
    <t>21:0204:000654</t>
  </si>
  <si>
    <t>21:0204:000654:0003:0001:00</t>
  </si>
  <si>
    <t>105H  :873249:00:------:--</t>
  </si>
  <si>
    <t>21:0671:000735</t>
  </si>
  <si>
    <t>21:0204:000655</t>
  </si>
  <si>
    <t>21:0204:000655:0003:0001:00</t>
  </si>
  <si>
    <t>105H  :873250:00:------:--</t>
  </si>
  <si>
    <t>21:0671:000736</t>
  </si>
  <si>
    <t>21:0204:000656</t>
  </si>
  <si>
    <t>21:0204:000656:0003:0001:00</t>
  </si>
  <si>
    <t>105H  :873251:00:------:--</t>
  </si>
  <si>
    <t>21:0671:000737</t>
  </si>
  <si>
    <t>21:0204:000657</t>
  </si>
  <si>
    <t>21:0204:000657:0003:0001:00</t>
  </si>
  <si>
    <t>105H  :873252:00:------:--</t>
  </si>
  <si>
    <t>21:0671:000738</t>
  </si>
  <si>
    <t>21:0204:000658</t>
  </si>
  <si>
    <t>21:0204:000658:0003:0001:00</t>
  </si>
  <si>
    <t>105H  :873253:00:------:--</t>
  </si>
  <si>
    <t>21:0671:000739</t>
  </si>
  <si>
    <t>21:0204:000659</t>
  </si>
  <si>
    <t>21:0204:000659:0003:0001:00</t>
  </si>
  <si>
    <t>105H  :873254:00:------:--</t>
  </si>
  <si>
    <t>21:0671:000740</t>
  </si>
  <si>
    <t>21:0204:000660</t>
  </si>
  <si>
    <t>21:0204:000660:0003:0001:00</t>
  </si>
  <si>
    <t>105H  :873255:00:------:--</t>
  </si>
  <si>
    <t>21:0671:000741</t>
  </si>
  <si>
    <t>21:0204:000661</t>
  </si>
  <si>
    <t>21:0204:000661:0003:0001:00</t>
  </si>
  <si>
    <t>105H  :873256:00:------:--</t>
  </si>
  <si>
    <t>21:0671:000742</t>
  </si>
  <si>
    <t>21:0204:000662</t>
  </si>
  <si>
    <t>21:0204:000662:0003:0001:00</t>
  </si>
  <si>
    <t>105H  :873257:00:------:--</t>
  </si>
  <si>
    <t>21:0671:000743</t>
  </si>
  <si>
    <t>21:0204:000663</t>
  </si>
  <si>
    <t>21:0204:000663:0003:0001:00</t>
  </si>
  <si>
    <t>105H  :873258:00:------:--</t>
  </si>
  <si>
    <t>21:0671:000744</t>
  </si>
  <si>
    <t>21:0204:000664</t>
  </si>
  <si>
    <t>21:0204:000664:0003:0001:00</t>
  </si>
  <si>
    <t>105H  :873259:00:------:--</t>
  </si>
  <si>
    <t>21:0671:000745</t>
  </si>
  <si>
    <t>21:0204:000665</t>
  </si>
  <si>
    <t>21:0204:000665:0003:0001:00</t>
  </si>
  <si>
    <t>105H  :873260:00:------:--</t>
  </si>
  <si>
    <t>21:0671:000746</t>
  </si>
  <si>
    <t>21:0204:000666</t>
  </si>
  <si>
    <t>21:0204:000666:0003:0001:00</t>
  </si>
  <si>
    <t>105H  :873262:00:------:--</t>
  </si>
  <si>
    <t>21:0671:000747</t>
  </si>
  <si>
    <t>21:0204:000667</t>
  </si>
  <si>
    <t>21:0204:000667:0003:0001:00</t>
  </si>
  <si>
    <t>105H  :873263:00:------:--</t>
  </si>
  <si>
    <t>21:0671:000748</t>
  </si>
  <si>
    <t>21:0204:000668</t>
  </si>
  <si>
    <t>21:0204:000668:0003:0001:00</t>
  </si>
  <si>
    <t>105H  :873264:10:------:--</t>
  </si>
  <si>
    <t>21:0671:000749</t>
  </si>
  <si>
    <t>21:0204:000669</t>
  </si>
  <si>
    <t>21:0204:000669:0003:0001:00</t>
  </si>
  <si>
    <t>105H  :873265:20:873264:10</t>
  </si>
  <si>
    <t>21:0671:000750</t>
  </si>
  <si>
    <t>21:0204:000669:0004:0001:00</t>
  </si>
  <si>
    <t>105H  :873266:00:------:--</t>
  </si>
  <si>
    <t>21:0671:000751</t>
  </si>
  <si>
    <t>21:0204:000670</t>
  </si>
  <si>
    <t>21:0204:000670:0003:0001:00</t>
  </si>
  <si>
    <t>105H  :873267:00:------:--</t>
  </si>
  <si>
    <t>21:0671:000752</t>
  </si>
  <si>
    <t>21:0204:000671</t>
  </si>
  <si>
    <t>21:0204:000671:0003:0001:00</t>
  </si>
  <si>
    <t>105H  :873268:00:------:--</t>
  </si>
  <si>
    <t>21:0671:000753</t>
  </si>
  <si>
    <t>21:0204:000672</t>
  </si>
  <si>
    <t>21:0204:000672:0003:0001:00</t>
  </si>
  <si>
    <t>105H  :873269:00:------:--</t>
  </si>
  <si>
    <t>21:0671:000754</t>
  </si>
  <si>
    <t>21:0204:000673</t>
  </si>
  <si>
    <t>21:0204:000673:0003:0001:00</t>
  </si>
  <si>
    <t>105H  :873270:00:------:--</t>
  </si>
  <si>
    <t>21:0671:000755</t>
  </si>
  <si>
    <t>21:0204:000674</t>
  </si>
  <si>
    <t>21:0204:000674:0003:0001:00</t>
  </si>
  <si>
    <t>105H  :873271:00:------:--</t>
  </si>
  <si>
    <t>21:0671:000756</t>
  </si>
  <si>
    <t>21:0204:000675</t>
  </si>
  <si>
    <t>21:0204:000675:0003:0001:00</t>
  </si>
  <si>
    <t>105H  :873272:00:------:--</t>
  </si>
  <si>
    <t>21:0671:000757</t>
  </si>
  <si>
    <t>21:0204:000676</t>
  </si>
  <si>
    <t>21:0204:000676:0003:0001:00</t>
  </si>
  <si>
    <t>105H  :873273:00:------:--</t>
  </si>
  <si>
    <t>21:0671:000758</t>
  </si>
  <si>
    <t>21:0204:000677</t>
  </si>
  <si>
    <t>21:0204:000677:0003:0001:00</t>
  </si>
  <si>
    <t>105H  :873274:00:------:--</t>
  </si>
  <si>
    <t>21:0671:000759</t>
  </si>
  <si>
    <t>21:0204:000678</t>
  </si>
  <si>
    <t>21:0204:000678:0003:0001:00</t>
  </si>
  <si>
    <t>105H  :873275:00:------:--</t>
  </si>
  <si>
    <t>21:0671:000760</t>
  </si>
  <si>
    <t>21:0204:000679</t>
  </si>
  <si>
    <t>21:0204:000679:0003:0001:00</t>
  </si>
  <si>
    <t>105H  :873276:00:------:--</t>
  </si>
  <si>
    <t>21:0671:000761</t>
  </si>
  <si>
    <t>21:0204:000680</t>
  </si>
  <si>
    <t>21:0204:000680:0003:0001:00</t>
  </si>
  <si>
    <t>105H  :873277:00:------:--</t>
  </si>
  <si>
    <t>21:0671:000762</t>
  </si>
  <si>
    <t>21:0204:000681</t>
  </si>
  <si>
    <t>21:0204:000681:0003:0001:00</t>
  </si>
  <si>
    <t>105H  :873278:9Z:------:--</t>
  </si>
  <si>
    <t>21:0671:000763</t>
  </si>
  <si>
    <t>105H  :873279:00:------:--</t>
  </si>
  <si>
    <t>21:0671:000764</t>
  </si>
  <si>
    <t>21:0204:000682</t>
  </si>
  <si>
    <t>21:0204:000682:0003:0001:00</t>
  </si>
  <si>
    <t>105H  :873280:00:------:--</t>
  </si>
  <si>
    <t>21:0671:000765</t>
  </si>
  <si>
    <t>21:0204:000683</t>
  </si>
  <si>
    <t>21:0204:000683:0003:0001:00</t>
  </si>
  <si>
    <t>105H  :873282:10:------:--</t>
  </si>
  <si>
    <t>21:0671:000766</t>
  </si>
  <si>
    <t>21:0204:000684</t>
  </si>
  <si>
    <t>21:0204:000684:0003:0001:00</t>
  </si>
  <si>
    <t>105H  :873283:20:873282:10</t>
  </si>
  <si>
    <t>21:0671:000767</t>
  </si>
  <si>
    <t>21:0204:000684:0004:0001:00</t>
  </si>
  <si>
    <t>105H  :873284:00:------:--</t>
  </si>
  <si>
    <t>21:0671:000768</t>
  </si>
  <si>
    <t>21:0204:000685</t>
  </si>
  <si>
    <t>21:0204:000685:0003:0001:00</t>
  </si>
  <si>
    <t>105H  :873285:00:------:--</t>
  </si>
  <si>
    <t>21:0671:000769</t>
  </si>
  <si>
    <t>21:0204:000686</t>
  </si>
  <si>
    <t>21:0204:000686:0003:0001:00</t>
  </si>
  <si>
    <t>105H  :873286:00:------:--</t>
  </si>
  <si>
    <t>21:0671:000770</t>
  </si>
  <si>
    <t>21:0204:000687</t>
  </si>
  <si>
    <t>21:0204:000687:0003:0001:00</t>
  </si>
  <si>
    <t>105H  :873287:00:------:--</t>
  </si>
  <si>
    <t>21:0671:000771</t>
  </si>
  <si>
    <t>21:0204:000688</t>
  </si>
  <si>
    <t>21:0204:000688:0003:0001:00</t>
  </si>
  <si>
    <t>105H  :873288:00:------:--</t>
  </si>
  <si>
    <t>21:0671:000772</t>
  </si>
  <si>
    <t>21:0204:000689</t>
  </si>
  <si>
    <t>21:0204:000689:0003:0001:00</t>
  </si>
  <si>
    <t>105H  :873289:9Z:------:--</t>
  </si>
  <si>
    <t>21:0671:000773</t>
  </si>
  <si>
    <t>105H  :873290:00:------:--</t>
  </si>
  <si>
    <t>21:0671:000774</t>
  </si>
  <si>
    <t>21:0204:000690</t>
  </si>
  <si>
    <t>21:0204:000690:0003:0001:00</t>
  </si>
  <si>
    <t>105H  :873291:00:------:--</t>
  </si>
  <si>
    <t>21:0671:000775</t>
  </si>
  <si>
    <t>21:0204:000691</t>
  </si>
  <si>
    <t>21:0204:000691:0003:0001:00</t>
  </si>
  <si>
    <t>105H  :873292:00:------:--</t>
  </si>
  <si>
    <t>21:0671:000776</t>
  </si>
  <si>
    <t>21:0204:000692</t>
  </si>
  <si>
    <t>21:0204:000692:0003:0001:00</t>
  </si>
  <si>
    <t>105H  :873293:00:------:--</t>
  </si>
  <si>
    <t>21:0671:000777</t>
  </si>
  <si>
    <t>21:0204:000693</t>
  </si>
  <si>
    <t>21:0204:000693:0003:0001:00</t>
  </si>
  <si>
    <t>105H  :873294:00:------:--</t>
  </si>
  <si>
    <t>21:0671:000778</t>
  </si>
  <si>
    <t>21:0204:000694</t>
  </si>
  <si>
    <t>21:0204:000694:0003:0001:00</t>
  </si>
  <si>
    <t>105H  :873295:00:------:--</t>
  </si>
  <si>
    <t>21:0671:000779</t>
  </si>
  <si>
    <t>21:0204:000695</t>
  </si>
  <si>
    <t>21:0204:000695:0003:0001:00</t>
  </si>
  <si>
    <t>105H  :873296:00:------:--</t>
  </si>
  <si>
    <t>21:0671:000780</t>
  </si>
  <si>
    <t>21:0204:000696</t>
  </si>
  <si>
    <t>21:0204:000696:0003:0001:00</t>
  </si>
  <si>
    <t>105H  :873297:00:------:--</t>
  </si>
  <si>
    <t>21:0671:000781</t>
  </si>
  <si>
    <t>21:0204:000697</t>
  </si>
  <si>
    <t>21:0204:000697:0003:0001:00</t>
  </si>
  <si>
    <t>105H  :873298:00:------:--</t>
  </si>
  <si>
    <t>21:0671:000782</t>
  </si>
  <si>
    <t>21:0204:000698</t>
  </si>
  <si>
    <t>21:0204:000698:0003:0001:00</t>
  </si>
  <si>
    <t>105H  :873299:00:------:--</t>
  </si>
  <si>
    <t>21:0671:000783</t>
  </si>
  <si>
    <t>21:0204:000699</t>
  </si>
  <si>
    <t>21:0204:000699:0003:0001:00</t>
  </si>
  <si>
    <t>105H  :873300:00:------:--</t>
  </si>
  <si>
    <t>21:0671:000784</t>
  </si>
  <si>
    <t>21:0204:000700</t>
  </si>
  <si>
    <t>21:0204:000700:0003:0001:00</t>
  </si>
  <si>
    <t>105H  :873302:10:------:--</t>
  </si>
  <si>
    <t>21:0671:000785</t>
  </si>
  <si>
    <t>21:0204:000701</t>
  </si>
  <si>
    <t>21:0204:000701:0003:0001:00</t>
  </si>
  <si>
    <t>105H  :873303:20:873302:10</t>
  </si>
  <si>
    <t>21:0671:000786</t>
  </si>
  <si>
    <t>21:0204:000701:0004:0001:00</t>
  </si>
  <si>
    <t>105H  :873304:00:------:--</t>
  </si>
  <si>
    <t>21:0671:000787</t>
  </si>
  <si>
    <t>21:0204:000702</t>
  </si>
  <si>
    <t>21:0204:000702:0003:0001:00</t>
  </si>
  <si>
    <t>105H  :873305:00:------:--</t>
  </si>
  <si>
    <t>21:0671:000788</t>
  </si>
  <si>
    <t>21:0204:000703</t>
  </si>
  <si>
    <t>21:0204:000703:0003:0001:00</t>
  </si>
  <si>
    <t>105H  :873306:00:------:--</t>
  </si>
  <si>
    <t>21:0671:000789</t>
  </si>
  <si>
    <t>21:0204:000704</t>
  </si>
  <si>
    <t>21:0204:000704:0003:0001:00</t>
  </si>
  <si>
    <t>105H  :873307:00:------:--</t>
  </si>
  <si>
    <t>21:0671:000790</t>
  </si>
  <si>
    <t>21:0204:000705</t>
  </si>
  <si>
    <t>21:0204:000705:0003:0001:00</t>
  </si>
  <si>
    <t>105H  :873308:00:------:--</t>
  </si>
  <si>
    <t>21:0671:000791</t>
  </si>
  <si>
    <t>21:0204:000706</t>
  </si>
  <si>
    <t>21:0204:000706:0003:0001:00</t>
  </si>
  <si>
    <t>105H  :873309:00:------:--</t>
  </si>
  <si>
    <t>21:0671:000792</t>
  </si>
  <si>
    <t>21:0204:000707</t>
  </si>
  <si>
    <t>21:0204:000707:0003:0001:00</t>
  </si>
  <si>
    <t>105H  :873310:00:------:--</t>
  </si>
  <si>
    <t>21:0671:000793</t>
  </si>
  <si>
    <t>21:0204:000708</t>
  </si>
  <si>
    <t>21:0204:000708:0003:0001:00</t>
  </si>
  <si>
    <t>105H  :873311:00:------:--</t>
  </si>
  <si>
    <t>21:0671:000794</t>
  </si>
  <si>
    <t>21:0204:000709</t>
  </si>
  <si>
    <t>21:0204:000709:0003:0001:00</t>
  </si>
  <si>
    <t>105H  :873312:00:------:--</t>
  </si>
  <si>
    <t>21:0671:000795</t>
  </si>
  <si>
    <t>21:0204:000710</t>
  </si>
  <si>
    <t>21:0204:000710:0003:0001:00</t>
  </si>
  <si>
    <t>105H  :873313:00:------:--</t>
  </si>
  <si>
    <t>21:0671:000796</t>
  </si>
  <si>
    <t>21:0204:000711</t>
  </si>
  <si>
    <t>21:0204:000711:0003:0001:00</t>
  </si>
  <si>
    <t>105H  :873314:9X:------:--</t>
  </si>
  <si>
    <t>21:0671:000797</t>
  </si>
  <si>
    <t>105H  :873315:00:------:--</t>
  </si>
  <si>
    <t>21:0671:000798</t>
  </si>
  <si>
    <t>21:0204:000712</t>
  </si>
  <si>
    <t>21:0204:000712:0003:0001:00</t>
  </si>
  <si>
    <t>105H  :873316:00:------:--</t>
  </si>
  <si>
    <t>21:0671:000799</t>
  </si>
  <si>
    <t>21:0204:000713</t>
  </si>
  <si>
    <t>21:0204:000713:0003:0001:00</t>
  </si>
  <si>
    <t>105H  :873317:00:------:--</t>
  </si>
  <si>
    <t>21:0671:000800</t>
  </si>
  <si>
    <t>21:0204:000714</t>
  </si>
  <si>
    <t>21:0204:000714:0003:0001:00</t>
  </si>
  <si>
    <t>105H  :873318:00:------:--</t>
  </si>
  <si>
    <t>21:0671:000801</t>
  </si>
  <si>
    <t>21:0204:000715</t>
  </si>
  <si>
    <t>21:0204:000715:0003:0001:00</t>
  </si>
  <si>
    <t>105H  :873319:00:------:--</t>
  </si>
  <si>
    <t>21:0671:000802</t>
  </si>
  <si>
    <t>21:0204:000716</t>
  </si>
  <si>
    <t>21:0204:000716:0003:0001:00</t>
  </si>
  <si>
    <t>105H  :873320:00:------:--</t>
  </si>
  <si>
    <t>21:0671:000803</t>
  </si>
  <si>
    <t>21:0204:000717</t>
  </si>
  <si>
    <t>21:0204:000717:0003:0001:00</t>
  </si>
  <si>
    <t>105H  :873322:00:------:--</t>
  </si>
  <si>
    <t>21:0671:000804</t>
  </si>
  <si>
    <t>21:0204:000718</t>
  </si>
  <si>
    <t>21:0204:000718:0003:0001:00</t>
  </si>
  <si>
    <t>105H  :873323:00:------:--</t>
  </si>
  <si>
    <t>21:0671:000805</t>
  </si>
  <si>
    <t>21:0204:000719</t>
  </si>
  <si>
    <t>21:0204:000719:0003:0001:00</t>
  </si>
  <si>
    <t>105H  :873324:00:------:--</t>
  </si>
  <si>
    <t>21:0671:000806</t>
  </si>
  <si>
    <t>21:0204:000720</t>
  </si>
  <si>
    <t>21:0204:000720:0003:0001:00</t>
  </si>
  <si>
    <t>105H  :873325:00:------:--</t>
  </si>
  <si>
    <t>21:0671:000807</t>
  </si>
  <si>
    <t>21:0204:000721</t>
  </si>
  <si>
    <t>21:0204:000721:0003:0001:00</t>
  </si>
  <si>
    <t>105H  :873326:00:------:--</t>
  </si>
  <si>
    <t>21:0671:000808</t>
  </si>
  <si>
    <t>21:0204:000722</t>
  </si>
  <si>
    <t>21:0204:000722:0003:0001:00</t>
  </si>
  <si>
    <t>105H  :873327:00:------:--</t>
  </si>
  <si>
    <t>21:0671:000809</t>
  </si>
  <si>
    <t>21:0204:000723</t>
  </si>
  <si>
    <t>21:0204:000723:0003:0001:00</t>
  </si>
  <si>
    <t>105H  :873328:00:------:--</t>
  </si>
  <si>
    <t>21:0671:000810</t>
  </si>
  <si>
    <t>21:0204:000724</t>
  </si>
  <si>
    <t>21:0204:000724:0003:0001:00</t>
  </si>
  <si>
    <t>105H  :873329:00:------:--</t>
  </si>
  <si>
    <t>21:0671:000811</t>
  </si>
  <si>
    <t>21:0204:000725</t>
  </si>
  <si>
    <t>21:0204:000725:0003:0001:00</t>
  </si>
  <si>
    <t>105H  :873330:00:------:--</t>
  </si>
  <si>
    <t>21:0671:000812</t>
  </si>
  <si>
    <t>21:0204:000726</t>
  </si>
  <si>
    <t>21:0204:000726:0003:0001:00</t>
  </si>
  <si>
    <t>105H  :873331:10:------:--</t>
  </si>
  <si>
    <t>21:0671:000813</t>
  </si>
  <si>
    <t>21:0204:000727</t>
  </si>
  <si>
    <t>21:0204:000727:0003:0001:00</t>
  </si>
  <si>
    <t>105H  :873332:20:873331:10</t>
  </si>
  <si>
    <t>21:0671:000814</t>
  </si>
  <si>
    <t>21:0204:000727:0004:0001:00</t>
  </si>
  <si>
    <t>105H  :873333:00:------:--</t>
  </si>
  <si>
    <t>21:0671:000815</t>
  </si>
  <si>
    <t>21:0204:000728</t>
  </si>
  <si>
    <t>21:0204:000728:0003:0001:00</t>
  </si>
  <si>
    <t>105H  :873334:00:------:--</t>
  </si>
  <si>
    <t>21:0671:000816</t>
  </si>
  <si>
    <t>21:0204:000729</t>
  </si>
  <si>
    <t>21:0204:000729:0003:0001:00</t>
  </si>
  <si>
    <t>105H  :873335:9Y:------:--</t>
  </si>
  <si>
    <t>21:0671:000817</t>
  </si>
  <si>
    <t>105H  :873336:00:------:--</t>
  </si>
  <si>
    <t>21:0671:000818</t>
  </si>
  <si>
    <t>21:0204:000730</t>
  </si>
  <si>
    <t>21:0204:000730:0003:0001:00</t>
  </si>
  <si>
    <t>105H  :873337:00:------:--</t>
  </si>
  <si>
    <t>21:0671:000819</t>
  </si>
  <si>
    <t>21:0204:000731</t>
  </si>
  <si>
    <t>21:0204:000731:0003:0001:00</t>
  </si>
  <si>
    <t>105H  :873338:00:------:--</t>
  </si>
  <si>
    <t>21:0671:000820</t>
  </si>
  <si>
    <t>21:0204:000732</t>
  </si>
  <si>
    <t>21:0204:000732:0003:0001:00</t>
  </si>
  <si>
    <t>105H  :873339:00:------:--</t>
  </si>
  <si>
    <t>21:0671:000821</t>
  </si>
  <si>
    <t>21:0204:000733</t>
  </si>
  <si>
    <t>21:0204:000733:0003:0001:00</t>
  </si>
  <si>
    <t>105H  :873340:00:------:--</t>
  </si>
  <si>
    <t>21:0671:000822</t>
  </si>
  <si>
    <t>21:0204:000734</t>
  </si>
  <si>
    <t>21:0204:000734:0003:0001:00</t>
  </si>
  <si>
    <t>105H  :873342:00:------:--</t>
  </si>
  <si>
    <t>21:0671:000823</t>
  </si>
  <si>
    <t>21:0204:000735</t>
  </si>
  <si>
    <t>21:0204:000735:0003:0001:00</t>
  </si>
  <si>
    <t>105H  :873343:00:------:--</t>
  </si>
  <si>
    <t>21:0671:000824</t>
  </si>
  <si>
    <t>21:0204:000736</t>
  </si>
  <si>
    <t>21:0204:000736:0003:0001:00</t>
  </si>
  <si>
    <t>105H  :873344:00:------:--</t>
  </si>
  <si>
    <t>21:0671:000825</t>
  </si>
  <si>
    <t>21:0204:000737</t>
  </si>
  <si>
    <t>21:0204:000737:0003:0001:00</t>
  </si>
  <si>
    <t>105H  :873345:00:------:--</t>
  </si>
  <si>
    <t>21:0671:000826</t>
  </si>
  <si>
    <t>21:0204:000738</t>
  </si>
  <si>
    <t>21:0204:000738:0003:0001:00</t>
  </si>
  <si>
    <t>105H  :873346:00:------:--</t>
  </si>
  <si>
    <t>21:0671:000827</t>
  </si>
  <si>
    <t>21:0204:000739</t>
  </si>
  <si>
    <t>21:0204:000739:0003:0001:00</t>
  </si>
  <si>
    <t>105H  :873347:00:------:--</t>
  </si>
  <si>
    <t>21:0671:000828</t>
  </si>
  <si>
    <t>21:0204:000740</t>
  </si>
  <si>
    <t>21:0204:000740:0003:0001:00</t>
  </si>
  <si>
    <t>105H  :873348:00:------:--</t>
  </si>
  <si>
    <t>21:0671:000829</t>
  </si>
  <si>
    <t>21:0204:000741</t>
  </si>
  <si>
    <t>21:0204:000741:0003:0001:00</t>
  </si>
  <si>
    <t>105H  :873349:00:------:--</t>
  </si>
  <si>
    <t>21:0671:000830</t>
  </si>
  <si>
    <t>21:0204:000742</t>
  </si>
  <si>
    <t>21:0204:000742:0003:0001:00</t>
  </si>
  <si>
    <t>105H  :873350:9X:------:--</t>
  </si>
  <si>
    <t>21:0671:000831</t>
  </si>
  <si>
    <t>105H  :873351:00:------:--</t>
  </si>
  <si>
    <t>21:0671:000832</t>
  </si>
  <si>
    <t>21:0204:000743</t>
  </si>
  <si>
    <t>21:0204:000743:0003:0001:00</t>
  </si>
  <si>
    <t>105H  :873352:00:------:--</t>
  </si>
  <si>
    <t>21:0671:000833</t>
  </si>
  <si>
    <t>21:0204:000744</t>
  </si>
  <si>
    <t>21:0204:000744:0003:0001:00</t>
  </si>
  <si>
    <t>105H  :873353:00:------:--</t>
  </si>
  <si>
    <t>21:0671:000834</t>
  </si>
  <si>
    <t>21:0204:000745</t>
  </si>
  <si>
    <t>21:0204:000745:0003:0001:00</t>
  </si>
  <si>
    <t>105H  :873354:00:------:--</t>
  </si>
  <si>
    <t>21:0671:000835</t>
  </si>
  <si>
    <t>21:0204:000746</t>
  </si>
  <si>
    <t>21:0204:000746:0003:0001:00</t>
  </si>
  <si>
    <t>105H  :873355:10:------:--</t>
  </si>
  <si>
    <t>21:0671:000836</t>
  </si>
  <si>
    <t>21:0204:000747</t>
  </si>
  <si>
    <t>21:0204:000747:0003:0001:00</t>
  </si>
  <si>
    <t>105H  :873356:20:873355:10</t>
  </si>
  <si>
    <t>21:0671:000837</t>
  </si>
  <si>
    <t>21:0204:000747:0004:0001:00</t>
  </si>
  <si>
    <t>105H  :873357:00:------:--</t>
  </si>
  <si>
    <t>21:0671:000838</t>
  </si>
  <si>
    <t>21:0204:000748</t>
  </si>
  <si>
    <t>21:0204:000748:0003:0001:00</t>
  </si>
  <si>
    <t>105H  :873358:00:------:--</t>
  </si>
  <si>
    <t>21:0671:000839</t>
  </si>
  <si>
    <t>21:0204:000749</t>
  </si>
  <si>
    <t>21:0204:000749:0003:0001:00</t>
  </si>
  <si>
    <t>105H  :873359:00:------:--</t>
  </si>
  <si>
    <t>21:0671:000840</t>
  </si>
  <si>
    <t>21:0204:000750</t>
  </si>
  <si>
    <t>21:0204:000750:0003:0001:00</t>
  </si>
  <si>
    <t>105H  :873360:00:------:--</t>
  </si>
  <si>
    <t>21:0671:000841</t>
  </si>
  <si>
    <t>21:0204:000751</t>
  </si>
  <si>
    <t>21:0204:000751:0003:0001:00</t>
  </si>
  <si>
    <t>105H  :873362:00:------:--</t>
  </si>
  <si>
    <t>21:0671:000842</t>
  </si>
  <si>
    <t>21:0204:000752</t>
  </si>
  <si>
    <t>21:0204:000752:0003:0001:00</t>
  </si>
  <si>
    <t>105H  :873363:00:------:--</t>
  </si>
  <si>
    <t>21:0671:000843</t>
  </si>
  <si>
    <t>21:0204:000753</t>
  </si>
  <si>
    <t>21:0204:000753:0003:0001:00</t>
  </si>
  <si>
    <t>105H  :873364:00:------:--</t>
  </si>
  <si>
    <t>21:0671:000844</t>
  </si>
  <si>
    <t>21:0204:000754</t>
  </si>
  <si>
    <t>21:0204:000754:0003:0001:00</t>
  </si>
  <si>
    <t>105H  :873365:00:------:--</t>
  </si>
  <si>
    <t>21:0671:000845</t>
  </si>
  <si>
    <t>21:0204:000755</t>
  </si>
  <si>
    <t>21:0204:000755:0003:0001:00</t>
  </si>
  <si>
    <t>105H  :873366:00:------:--</t>
  </si>
  <si>
    <t>21:0671:000846</t>
  </si>
  <si>
    <t>21:0204:000756</t>
  </si>
  <si>
    <t>21:0204:000756:0003:0001:00</t>
  </si>
  <si>
    <t>105H  :873367:10:------:--</t>
  </si>
  <si>
    <t>21:0671:000847</t>
  </si>
  <si>
    <t>21:0204:000757</t>
  </si>
  <si>
    <t>21:0204:000757:0003:0001:00</t>
  </si>
  <si>
    <t>105H  :873368:20:873367:10</t>
  </si>
  <si>
    <t>21:0671:000848</t>
  </si>
  <si>
    <t>21:0204:000757:0004:0001:00</t>
  </si>
  <si>
    <t>105H  :873369:00:------:--</t>
  </si>
  <si>
    <t>21:0671:000849</t>
  </si>
  <si>
    <t>21:0204:000758</t>
  </si>
  <si>
    <t>21:0204:000758:0003:0001:00</t>
  </si>
  <si>
    <t>105H  :873370:9X:------:--</t>
  </si>
  <si>
    <t>21:0671:000850</t>
  </si>
  <si>
    <t>105H  :873371:00:------:--</t>
  </si>
  <si>
    <t>21:0671:000851</t>
  </si>
  <si>
    <t>21:0204:000759</t>
  </si>
  <si>
    <t>21:0204:000759:0003:0001:00</t>
  </si>
  <si>
    <t>105H  :873372:00:------:--</t>
  </si>
  <si>
    <t>21:0671:000852</t>
  </si>
  <si>
    <t>21:0204:000760</t>
  </si>
  <si>
    <t>21:0204:000760:0003:0001:00</t>
  </si>
  <si>
    <t>105H  :873373:00:------:--</t>
  </si>
  <si>
    <t>21:0671:000853</t>
  </si>
  <si>
    <t>21:0204:000761</t>
  </si>
  <si>
    <t>21:0204:000761:0003:0001:00</t>
  </si>
  <si>
    <t>105H  :873374:00:------:--</t>
  </si>
  <si>
    <t>21:0671:000854</t>
  </si>
  <si>
    <t>21:0204:000762</t>
  </si>
  <si>
    <t>21:0204:000762:0003:0001:00</t>
  </si>
  <si>
    <t>105H  :873375:00:------:--</t>
  </si>
  <si>
    <t>21:0671:000855</t>
  </si>
  <si>
    <t>21:0204:000763</t>
  </si>
  <si>
    <t>21:0204:000763:0003:0001:00</t>
  </si>
  <si>
    <t>105H  :873376:00:------:--</t>
  </si>
  <si>
    <t>21:0671:000856</t>
  </si>
  <si>
    <t>21:0204:000764</t>
  </si>
  <si>
    <t>21:0204:000764:0003:0001:00</t>
  </si>
  <si>
    <t>105H  :873377:00:------:--</t>
  </si>
  <si>
    <t>21:0671:000857</t>
  </si>
  <si>
    <t>21:0204:000765</t>
  </si>
  <si>
    <t>21:0204:000765:0003:0001:00</t>
  </si>
  <si>
    <t>105H  :873378:00:------:--</t>
  </si>
  <si>
    <t>21:0671:000858</t>
  </si>
  <si>
    <t>21:0204:000766</t>
  </si>
  <si>
    <t>21:0204:000766:0003:0001:00</t>
  </si>
  <si>
    <t>105H  :873379:00:------:--</t>
  </si>
  <si>
    <t>21:0671:000859</t>
  </si>
  <si>
    <t>21:0204:000767</t>
  </si>
  <si>
    <t>21:0204:000767:0003:0001:00</t>
  </si>
  <si>
    <t>105H  :873380:00:------:--</t>
  </si>
  <si>
    <t>21:0671:000860</t>
  </si>
  <si>
    <t>21:0204:000768</t>
  </si>
  <si>
    <t>21:0204:000768:0003:0001:00</t>
  </si>
  <si>
    <t>105H  :873382:00:------:--</t>
  </si>
  <si>
    <t>21:0671:000861</t>
  </si>
  <si>
    <t>21:0204:000769</t>
  </si>
  <si>
    <t>21:0204:000769:0003:0001:00</t>
  </si>
  <si>
    <t>105H  :873383:00:------:--</t>
  </si>
  <si>
    <t>21:0671:000862</t>
  </si>
  <si>
    <t>21:0204:000770</t>
  </si>
  <si>
    <t>21:0204:000770:0003:0001:00</t>
  </si>
  <si>
    <t>105H  :873384:10:------:--</t>
  </si>
  <si>
    <t>21:0671:000863</t>
  </si>
  <si>
    <t>21:0204:000771</t>
  </si>
  <si>
    <t>21:0204:000771:0003:0001:00</t>
  </si>
  <si>
    <t>105H  :873385:20:873384:10</t>
  </si>
  <si>
    <t>21:0671:000864</t>
  </si>
  <si>
    <t>21:0204:000771:0004:0001:00</t>
  </si>
  <si>
    <t>105H  :873386:00:------:--</t>
  </si>
  <si>
    <t>21:0671:000865</t>
  </si>
  <si>
    <t>21:0204:000772</t>
  </si>
  <si>
    <t>21:0204:000772:0003:0001:00</t>
  </si>
  <si>
    <t>105H  :873387:00:------:--</t>
  </si>
  <si>
    <t>21:0671:000866</t>
  </si>
  <si>
    <t>21:0204:000773</t>
  </si>
  <si>
    <t>21:0204:000773:0003:0001:00</t>
  </si>
  <si>
    <t>105H  :873388:00:------:--</t>
  </si>
  <si>
    <t>21:0671:000867</t>
  </si>
  <si>
    <t>21:0204:000774</t>
  </si>
  <si>
    <t>21:0204:000774:0003:0001:00</t>
  </si>
  <si>
    <t>105H  :873389:00:------:--</t>
  </si>
  <si>
    <t>21:0671:000868</t>
  </si>
  <si>
    <t>21:0204:000775</t>
  </si>
  <si>
    <t>21:0204:000775:0003:0001:00</t>
  </si>
  <si>
    <t>105H  :873390:00:------:--</t>
  </si>
  <si>
    <t>21:0671:000869</t>
  </si>
  <si>
    <t>21:0204:000776</t>
  </si>
  <si>
    <t>21:0204:000776:0003:0001:00</t>
  </si>
  <si>
    <t>105H  :873391:00:------:--</t>
  </si>
  <si>
    <t>21:0671:000870</t>
  </si>
  <si>
    <t>21:0204:000777</t>
  </si>
  <si>
    <t>21:0204:000777:0003:0001:00</t>
  </si>
  <si>
    <t>105H  :873392:9X:------:--</t>
  </si>
  <si>
    <t>21:0671:000871</t>
  </si>
  <si>
    <t>105H  :873393:00:------:--</t>
  </si>
  <si>
    <t>21:0671:000872</t>
  </si>
  <si>
    <t>21:0204:000778</t>
  </si>
  <si>
    <t>21:0204:000778:0003:0001:00</t>
  </si>
  <si>
    <t>105H  :873394:00:------:--</t>
  </si>
  <si>
    <t>21:0671:000873</t>
  </si>
  <si>
    <t>21:0204:000779</t>
  </si>
  <si>
    <t>21:0204:000779:0003:0001:00</t>
  </si>
  <si>
    <t>105H  :873395:00:------:--</t>
  </si>
  <si>
    <t>21:0671:000874</t>
  </si>
  <si>
    <t>21:0204:000780</t>
  </si>
  <si>
    <t>21:0204:000780:0003:0001:00</t>
  </si>
  <si>
    <t>105H  :873396:00:------:--</t>
  </si>
  <si>
    <t>21:0671:000875</t>
  </si>
  <si>
    <t>21:0204:000781</t>
  </si>
  <si>
    <t>21:0204:000781:0003:0001:00</t>
  </si>
  <si>
    <t>105H  :873397:00:------:--</t>
  </si>
  <si>
    <t>21:0671:000876</t>
  </si>
  <si>
    <t>21:0204:000782</t>
  </si>
  <si>
    <t>21:0204:000782:0003:0001:00</t>
  </si>
  <si>
    <t>105H  :873398:00:------:--</t>
  </si>
  <si>
    <t>21:0671:000877</t>
  </si>
  <si>
    <t>21:0204:000783</t>
  </si>
  <si>
    <t>21:0204:000783:0003:0001:00</t>
  </si>
  <si>
    <t>105H  :873399:00:------:--</t>
  </si>
  <si>
    <t>21:0671:000878</t>
  </si>
  <si>
    <t>21:0204:000784</t>
  </si>
  <si>
    <t>21:0204:000784:0003:0001:00</t>
  </si>
  <si>
    <t>105H  :873400:00:------:--</t>
  </si>
  <si>
    <t>21:0671:000879</t>
  </si>
  <si>
    <t>21:0204:000785</t>
  </si>
  <si>
    <t>21:0204:000785:0003:0001:00</t>
  </si>
  <si>
    <t>105H  :873402:10:------:--</t>
  </si>
  <si>
    <t>21:0671:000880</t>
  </si>
  <si>
    <t>21:0204:000786</t>
  </si>
  <si>
    <t>21:0204:000786:0003:0001:00</t>
  </si>
  <si>
    <t>105H  :873403:20:873402:10</t>
  </si>
  <si>
    <t>21:0671:000881</t>
  </si>
  <si>
    <t>21:0204:000786:0004:0001:00</t>
  </si>
  <si>
    <t>105H  :873404:9Z:------:--</t>
  </si>
  <si>
    <t>21:0671:000882</t>
  </si>
  <si>
    <t>105H  :873405:00:------:--</t>
  </si>
  <si>
    <t>21:0671:000883</t>
  </si>
  <si>
    <t>21:0204:000787</t>
  </si>
  <si>
    <t>21:0204:000787:0003:0001:00</t>
  </si>
  <si>
    <t>105H  :873406:00:------:--</t>
  </si>
  <si>
    <t>21:0671:000884</t>
  </si>
  <si>
    <t>21:0204:000788</t>
  </si>
  <si>
    <t>21:0204:000788:0003:0001:00</t>
  </si>
  <si>
    <t>105H  :873407:00:------:--</t>
  </si>
  <si>
    <t>21:0671:000885</t>
  </si>
  <si>
    <t>21:0204:000789</t>
  </si>
  <si>
    <t>21:0204:000789:0003:0001:00</t>
  </si>
  <si>
    <t>105H  :873408:00:------:--</t>
  </si>
  <si>
    <t>21:0671:000886</t>
  </si>
  <si>
    <t>21:0204:000790</t>
  </si>
  <si>
    <t>21:0204:000790:0003:0001:00</t>
  </si>
  <si>
    <t>105H  :873409:00:------:--</t>
  </si>
  <si>
    <t>21:0671:000887</t>
  </si>
  <si>
    <t>21:0204:000791</t>
  </si>
  <si>
    <t>21:0204:000791:0003:0001:00</t>
  </si>
  <si>
    <t>105H  :873410:00:------:--</t>
  </si>
  <si>
    <t>21:0671:000888</t>
  </si>
  <si>
    <t>21:0204:000792</t>
  </si>
  <si>
    <t>21:0204:000792:0003:0001:00</t>
  </si>
  <si>
    <t>105H  :873411:00:------:--</t>
  </si>
  <si>
    <t>21:0671:000889</t>
  </si>
  <si>
    <t>21:0204:000793</t>
  </si>
  <si>
    <t>21:0204:000793:0003:0001:00</t>
  </si>
  <si>
    <t>105H  :873412:00:------:--</t>
  </si>
  <si>
    <t>21:0671:000890</t>
  </si>
  <si>
    <t>21:0204:000794</t>
  </si>
  <si>
    <t>21:0204:000794:0003:0001:00</t>
  </si>
  <si>
    <t>105H  :873413:00:------:--</t>
  </si>
  <si>
    <t>21:0671:000891</t>
  </si>
  <si>
    <t>21:0204:000795</t>
  </si>
  <si>
    <t>21:0204:000795:0003:0001:00</t>
  </si>
  <si>
    <t>105H  :873414:00:------:--</t>
  </si>
  <si>
    <t>21:0671:000892</t>
  </si>
  <si>
    <t>21:0204:000796</t>
  </si>
  <si>
    <t>21:0204:000796:0003:0001:00</t>
  </si>
  <si>
    <t>105H  :873415:00:------:--</t>
  </si>
  <si>
    <t>21:0671:000893</t>
  </si>
  <si>
    <t>21:0204:000797</t>
  </si>
  <si>
    <t>21:0204:000797:0003:0001:00</t>
  </si>
  <si>
    <t>105H  :873416:00:------:--</t>
  </si>
  <si>
    <t>21:0671:000894</t>
  </si>
  <si>
    <t>21:0204:000798</t>
  </si>
  <si>
    <t>21:0204:000798:0003:0001:00</t>
  </si>
  <si>
    <t>105H  :873417:00:------:--</t>
  </si>
  <si>
    <t>21:0671:000895</t>
  </si>
  <si>
    <t>21:0204:000799</t>
  </si>
  <si>
    <t>21:0204:000799:0003:0001:00</t>
  </si>
  <si>
    <t>105H  :873418:00:------:--</t>
  </si>
  <si>
    <t>21:0671:000896</t>
  </si>
  <si>
    <t>21:0204:000800</t>
  </si>
  <si>
    <t>21:0204:000800:0003:0001:00</t>
  </si>
  <si>
    <t>105H  :873419:00:------:--</t>
  </si>
  <si>
    <t>21:0671:000897</t>
  </si>
  <si>
    <t>21:0204:000801</t>
  </si>
  <si>
    <t>21:0204:000801:0003:0001:00</t>
  </si>
  <si>
    <t>105H  :873420:00:------:--</t>
  </si>
  <si>
    <t>21:0671:000898</t>
  </si>
  <si>
    <t>21:0204:000802</t>
  </si>
  <si>
    <t>21:0204:000802:0003:0001:00</t>
  </si>
  <si>
    <t>105H  :873422:00:------:--</t>
  </si>
  <si>
    <t>21:0671:000899</t>
  </si>
  <si>
    <t>21:0204:000803</t>
  </si>
  <si>
    <t>21:0204:000803:0003:0001:00</t>
  </si>
  <si>
    <t>105H  :873423:00:------:--</t>
  </si>
  <si>
    <t>21:0671:000900</t>
  </si>
  <si>
    <t>21:0204:000804</t>
  </si>
  <si>
    <t>21:0204:000804:0003:0001:00</t>
  </si>
  <si>
    <t>105H  :873424:10:------:--</t>
  </si>
  <si>
    <t>21:0671:000901</t>
  </si>
  <si>
    <t>21:0204:000805</t>
  </si>
  <si>
    <t>21:0204:000805:0003:0001:00</t>
  </si>
  <si>
    <t>105H  :873425:20:873424:10</t>
  </si>
  <si>
    <t>21:0671:000902</t>
  </si>
  <si>
    <t>21:0204:000805:0004:0001:00</t>
  </si>
  <si>
    <t>105H  :873426:00:------:--</t>
  </si>
  <si>
    <t>21:0671:000903</t>
  </si>
  <si>
    <t>21:0204:000806</t>
  </si>
  <si>
    <t>21:0204:000806:0003:0001:00</t>
  </si>
  <si>
    <t>105H  :873427:9Y:------:--</t>
  </si>
  <si>
    <t>21:0671:000904</t>
  </si>
  <si>
    <t>105H  :873428:00:------:--</t>
  </si>
  <si>
    <t>21:0671:000905</t>
  </si>
  <si>
    <t>21:0204:000807</t>
  </si>
  <si>
    <t>21:0204:000807:0003:0001:00</t>
  </si>
  <si>
    <t>105H  :873429:00:------:--</t>
  </si>
  <si>
    <t>21:0671:000906</t>
  </si>
  <si>
    <t>21:0204:000808</t>
  </si>
  <si>
    <t>21:0204:000808:0003:0001:00</t>
  </si>
  <si>
    <t>105H  :873430:00:------:--</t>
  </si>
  <si>
    <t>21:0671:000907</t>
  </si>
  <si>
    <t>21:0204:000809</t>
  </si>
  <si>
    <t>21:0204:000809:0003:0001:00</t>
  </si>
  <si>
    <t>105H  :873431:00:------:--</t>
  </si>
  <si>
    <t>21:0671:000908</t>
  </si>
  <si>
    <t>21:0204:000810</t>
  </si>
  <si>
    <t>21:0204:000810:0003:0001:00</t>
  </si>
  <si>
    <t>105H  :873432:00:------:--</t>
  </si>
  <si>
    <t>21:0671:000909</t>
  </si>
  <si>
    <t>21:0204:000811</t>
  </si>
  <si>
    <t>21:0204:000811:0003:0001:00</t>
  </si>
  <si>
    <t>105H  :873433:00:------:--</t>
  </si>
  <si>
    <t>21:0671:000910</t>
  </si>
  <si>
    <t>21:0204:000812</t>
  </si>
  <si>
    <t>21:0204:000812:0003:0001:00</t>
  </si>
  <si>
    <t>105H  :873434:00:------:--</t>
  </si>
  <si>
    <t>21:0671:000911</t>
  </si>
  <si>
    <t>21:0204:000813</t>
  </si>
  <si>
    <t>21:0204:000813:0003:0001:00</t>
  </si>
  <si>
    <t>105H  :873435:00:------:--</t>
  </si>
  <si>
    <t>21:0671:000912</t>
  </si>
  <si>
    <t>21:0204:000814</t>
  </si>
  <si>
    <t>21:0204:000814:0003:0001:00</t>
  </si>
  <si>
    <t>105H  :873436:00:------:--</t>
  </si>
  <si>
    <t>21:0671:000913</t>
  </si>
  <si>
    <t>21:0204:000815</t>
  </si>
  <si>
    <t>21:0204:000815:0003:0001:00</t>
  </si>
  <si>
    <t>105H  :873437:00:------:--</t>
  </si>
  <si>
    <t>21:0671:000914</t>
  </si>
  <si>
    <t>21:0204:000816</t>
  </si>
  <si>
    <t>21:0204:000816:0003:0001:00</t>
  </si>
  <si>
    <t>105H  :873438:00:------:--</t>
  </si>
  <si>
    <t>21:0671:000915</t>
  </si>
  <si>
    <t>21:0204:000817</t>
  </si>
  <si>
    <t>21:0204:000817:0003:0001:00</t>
  </si>
  <si>
    <t>105H  :873439:00:------:--</t>
  </si>
  <si>
    <t>21:0671:000916</t>
  </si>
  <si>
    <t>21:0204:000818</t>
  </si>
  <si>
    <t>21:0204:000818:0003:0001:00</t>
  </si>
  <si>
    <t>105H  :873440:00:------:--</t>
  </si>
  <si>
    <t>21:0671:000917</t>
  </si>
  <si>
    <t>21:0204:000819</t>
  </si>
  <si>
    <t>21:0204:000819:0003:0001:00</t>
  </si>
  <si>
    <t>105H  :873442:10:------:--</t>
  </si>
  <si>
    <t>21:0671:000918</t>
  </si>
  <si>
    <t>21:0204:000820</t>
  </si>
  <si>
    <t>21:0204:000820:0003:0001:00</t>
  </si>
  <si>
    <t>105H  :873443:20:873442:10</t>
  </si>
  <si>
    <t>21:0671:000919</t>
  </si>
  <si>
    <t>21:0204:000820:0004:0001:00</t>
  </si>
  <si>
    <t>105H  :873444:00:------:--</t>
  </si>
  <si>
    <t>21:0671:000920</t>
  </si>
  <si>
    <t>21:0204:000821</t>
  </si>
  <si>
    <t>21:0204:000821:0003:0001:00</t>
  </si>
  <si>
    <t>105H  :873445:00:------:--</t>
  </si>
  <si>
    <t>21:0671:000921</t>
  </si>
  <si>
    <t>21:0204:000822</t>
  </si>
  <si>
    <t>21:0204:000822:0003:0001:00</t>
  </si>
  <si>
    <t>105H  :873446:00:------:--</t>
  </si>
  <si>
    <t>21:0671:000922</t>
  </si>
  <si>
    <t>21:0204:000823</t>
  </si>
  <si>
    <t>21:0204:000823:0003:0001:00</t>
  </si>
  <si>
    <t>105H  :873447:9Z:------:--</t>
  </si>
  <si>
    <t>21:0671:000923</t>
  </si>
  <si>
    <t>105H  :873448:00:------:--</t>
  </si>
  <si>
    <t>21:0671:000924</t>
  </si>
  <si>
    <t>21:0204:000824</t>
  </si>
  <si>
    <t>21:0204:000824:0003:0001:00</t>
  </si>
  <si>
    <t>105H  :873449:00:------:--</t>
  </si>
  <si>
    <t>21:0671:000925</t>
  </si>
  <si>
    <t>21:0204:000825</t>
  </si>
  <si>
    <t>21:0204:000825:0003:0001:00</t>
  </si>
  <si>
    <t>105H  :873450:00:------:--</t>
  </si>
  <si>
    <t>21:0671:000926</t>
  </si>
  <si>
    <t>21:0204:000826</t>
  </si>
  <si>
    <t>21:0204:000826:0003:0001:00</t>
  </si>
  <si>
    <t>105H  :873451:00:------:--</t>
  </si>
  <si>
    <t>21:0671:000927</t>
  </si>
  <si>
    <t>21:0204:000827</t>
  </si>
  <si>
    <t>21:0204:000827:0003:0001:00</t>
  </si>
  <si>
    <t>105H  :873452:00:------:--</t>
  </si>
  <si>
    <t>21:0671:000928</t>
  </si>
  <si>
    <t>21:0204:000828</t>
  </si>
  <si>
    <t>21:0204:000828:0003:0001:00</t>
  </si>
  <si>
    <t>105H  :873453:00:------:--</t>
  </si>
  <si>
    <t>21:0671:000929</t>
  </si>
  <si>
    <t>21:0204:000829</t>
  </si>
  <si>
    <t>21:0204:000829:0003:0001:00</t>
  </si>
  <si>
    <t>105H  :873454:00:------:--</t>
  </si>
  <si>
    <t>21:0671:000930</t>
  </si>
  <si>
    <t>21:0204:000830</t>
  </si>
  <si>
    <t>21:0204:000830:0003:0001:00</t>
  </si>
  <si>
    <t>105H  :873455:00:------:--</t>
  </si>
  <si>
    <t>21:0671:000931</t>
  </si>
  <si>
    <t>21:0204:000831</t>
  </si>
  <si>
    <t>21:0204:000831:0003:0001:00</t>
  </si>
  <si>
    <t>105H  :873456:00:------:--</t>
  </si>
  <si>
    <t>21:0671:000932</t>
  </si>
  <si>
    <t>21:0204:000832</t>
  </si>
  <si>
    <t>21:0204:000832:0003:0001:00</t>
  </si>
  <si>
    <t>105H  :873457:00:------:--</t>
  </si>
  <si>
    <t>21:0671:000933</t>
  </si>
  <si>
    <t>21:0204:000833</t>
  </si>
  <si>
    <t>21:0204:000833:0003:0001:00</t>
  </si>
  <si>
    <t>105H  :873458:00:------:--</t>
  </si>
  <si>
    <t>21:0671:000934</t>
  </si>
  <si>
    <t>21:0204:000834</t>
  </si>
  <si>
    <t>21:0204:000834:0003:0001:00</t>
  </si>
  <si>
    <t>105H  :873459:00:------:--</t>
  </si>
  <si>
    <t>21:0671:000935</t>
  </si>
  <si>
    <t>21:0204:000835</t>
  </si>
  <si>
    <t>21:0204:000835:0003:0001:00</t>
  </si>
  <si>
    <t>105H  :873460:00:------:--</t>
  </si>
  <si>
    <t>21:0671:000936</t>
  </si>
  <si>
    <t>21:0204:000836</t>
  </si>
  <si>
    <t>21:0204:000836:0003:0001:00</t>
  </si>
  <si>
    <t>105H  :873462:10:------:--</t>
  </si>
  <si>
    <t>21:0671:000937</t>
  </si>
  <si>
    <t>21:0204:000837</t>
  </si>
  <si>
    <t>21:0204:000837:0003:0001:00</t>
  </si>
  <si>
    <t>105H  :873463:20:873462:10</t>
  </si>
  <si>
    <t>21:0671:000938</t>
  </si>
  <si>
    <t>21:0204:000837:0004:0001:00</t>
  </si>
  <si>
    <t>105H  :873464:00:------:--</t>
  </si>
  <si>
    <t>21:0671:000939</t>
  </si>
  <si>
    <t>21:0204:000838</t>
  </si>
  <si>
    <t>21:0204:000838:0003:0001:00</t>
  </si>
  <si>
    <t>105H  :873465:00:------:--</t>
  </si>
  <si>
    <t>21:0671:000940</t>
  </si>
  <si>
    <t>21:0204:000839</t>
  </si>
  <si>
    <t>21:0204:000839:0003:0001:00</t>
  </si>
  <si>
    <t>105H  :873466:00:------:--</t>
  </si>
  <si>
    <t>21:0671:000941</t>
  </si>
  <si>
    <t>21:0204:000840</t>
  </si>
  <si>
    <t>21:0204:000840:0003:0001:00</t>
  </si>
  <si>
    <t>105H  :873467:00:------:--</t>
  </si>
  <si>
    <t>21:0671:000942</t>
  </si>
  <si>
    <t>21:0204:000841</t>
  </si>
  <si>
    <t>21:0204:000841:0003:0001:00</t>
  </si>
  <si>
    <t>105H  :873468:00:------:--</t>
  </si>
  <si>
    <t>21:0671:000943</t>
  </si>
  <si>
    <t>21:0204:000842</t>
  </si>
  <si>
    <t>21:0204:000842:0003:0001:00</t>
  </si>
  <si>
    <t>105H  :873469:00:------:--</t>
  </si>
  <si>
    <t>21:0671:000944</t>
  </si>
  <si>
    <t>21:0204:000843</t>
  </si>
  <si>
    <t>21:0204:000843:0003:0001:00</t>
  </si>
  <si>
    <t>105H  :873470:00:------:--</t>
  </si>
  <si>
    <t>21:0671:000945</t>
  </si>
  <si>
    <t>21:0204:000844</t>
  </si>
  <si>
    <t>21:0204:000844:0003:0001:00</t>
  </si>
  <si>
    <t>105H  :873471:9Z:------:--</t>
  </si>
  <si>
    <t>21:0671:000946</t>
  </si>
  <si>
    <t>105H  :873472:00:------:--</t>
  </si>
  <si>
    <t>21:0671:000947</t>
  </si>
  <si>
    <t>21:0204:000845</t>
  </si>
  <si>
    <t>21:0204:000845:0003:0001:00</t>
  </si>
  <si>
    <t>105H  :873473:00:------:--</t>
  </si>
  <si>
    <t>21:0671:000948</t>
  </si>
  <si>
    <t>21:0204:000846</t>
  </si>
  <si>
    <t>21:0204:000846:0003:0001:00</t>
  </si>
  <si>
    <t>105H  :873474:00:------:--</t>
  </si>
  <si>
    <t>21:0671:000949</t>
  </si>
  <si>
    <t>21:0204:000847</t>
  </si>
  <si>
    <t>21:0204:000847:0003:0001:00</t>
  </si>
  <si>
    <t>105H  :873475:00:------:--</t>
  </si>
  <si>
    <t>21:0671:000950</t>
  </si>
  <si>
    <t>21:0204:000848</t>
  </si>
  <si>
    <t>21:0204:000848:0003:0001:00</t>
  </si>
  <si>
    <t>105H  :873476:00:------:--</t>
  </si>
  <si>
    <t>21:0671:000951</t>
  </si>
  <si>
    <t>21:0204:000849</t>
  </si>
  <si>
    <t>21:0204:000849:0003:0001:00</t>
  </si>
  <si>
    <t>105H  :873477:00:------:--</t>
  </si>
  <si>
    <t>21:0671:000952</t>
  </si>
  <si>
    <t>21:0204:000850</t>
  </si>
  <si>
    <t>21:0204:000850:0003:0001:00</t>
  </si>
  <si>
    <t>105H  :873478:00:------:--</t>
  </si>
  <si>
    <t>21:0671:000953</t>
  </si>
  <si>
    <t>21:0204:000851</t>
  </si>
  <si>
    <t>21:0204:000851:0003:0001:00</t>
  </si>
  <si>
    <t>105H  :873479:00:------:--</t>
  </si>
  <si>
    <t>21:0671:000954</t>
  </si>
  <si>
    <t>21:0204:000852</t>
  </si>
  <si>
    <t>21:0204:000852:0003:0001:00</t>
  </si>
  <si>
    <t>105H  :873480:00:------:--</t>
  </si>
  <si>
    <t>21:0671:000955</t>
  </si>
  <si>
    <t>21:0204:000853</t>
  </si>
  <si>
    <t>21:0204:000853:0003:0001:00</t>
  </si>
  <si>
    <t>105H  :873482:10:------:--</t>
  </si>
  <si>
    <t>21:0671:000956</t>
  </si>
  <si>
    <t>21:0204:000854</t>
  </si>
  <si>
    <t>21:0204:000854:0003:0001:00</t>
  </si>
  <si>
    <t>105H  :873483:9Z:------:--</t>
  </si>
  <si>
    <t>21:0671:000957</t>
  </si>
  <si>
    <t>105H  :873484:20:873482:10</t>
  </si>
  <si>
    <t>21:0671:000958</t>
  </si>
  <si>
    <t>21:0204:000854:0004:0001:00</t>
  </si>
  <si>
    <t>105H  :873485:00:------:--</t>
  </si>
  <si>
    <t>21:0671:000959</t>
  </si>
  <si>
    <t>21:0204:000855</t>
  </si>
  <si>
    <t>21:0204:000855:0003:0001:00</t>
  </si>
  <si>
    <t>105H  :873486:00:------:--</t>
  </si>
  <si>
    <t>21:0671:000960</t>
  </si>
  <si>
    <t>21:0204:000856</t>
  </si>
  <si>
    <t>21:0204:000856:0003:0001:00</t>
  </si>
  <si>
    <t>105H  :873487:00:------:--</t>
  </si>
  <si>
    <t>21:0671:000961</t>
  </si>
  <si>
    <t>21:0204:000857</t>
  </si>
  <si>
    <t>21:0204:000857:0003:0001:00</t>
  </si>
  <si>
    <t>105H  :873488:00:------:--</t>
  </si>
  <si>
    <t>21:0671:000962</t>
  </si>
  <si>
    <t>21:0204:000858</t>
  </si>
  <si>
    <t>21:0204:000858:0003:0001:00</t>
  </si>
  <si>
    <t>105H  :873489:00:------:--</t>
  </si>
  <si>
    <t>21:0671:000963</t>
  </si>
  <si>
    <t>21:0204:000859</t>
  </si>
  <si>
    <t>21:0204:000859:0003:0001:00</t>
  </si>
  <si>
    <t>105H  :873490:00:------:--</t>
  </si>
  <si>
    <t>21:0671:000964</t>
  </si>
  <si>
    <t>21:0204:000860</t>
  </si>
  <si>
    <t>21:0204:000860:0003:0001:00</t>
  </si>
  <si>
    <t>105H  :873491:00:------:--</t>
  </si>
  <si>
    <t>21:0671:000965</t>
  </si>
  <si>
    <t>21:0204:000861</t>
  </si>
  <si>
    <t>21:0204:000861:0003:0001:00</t>
  </si>
  <si>
    <t>105H  :873492:00:------:--</t>
  </si>
  <si>
    <t>21:0671:000966</t>
  </si>
  <si>
    <t>21:0204:000862</t>
  </si>
  <si>
    <t>21:0204:000862:0003:0001:00</t>
  </si>
  <si>
    <t>105H  :873493:00:------:--</t>
  </si>
  <si>
    <t>21:0671:000967</t>
  </si>
  <si>
    <t>21:0204:000863</t>
  </si>
  <si>
    <t>21:0204:000863:0003:0001:00</t>
  </si>
  <si>
    <t>105H  :873494:00:------:--</t>
  </si>
  <si>
    <t>21:0671:000968</t>
  </si>
  <si>
    <t>21:0204:000864</t>
  </si>
  <si>
    <t>21:0204:000864:0003:0001:00</t>
  </si>
  <si>
    <t>105H  :873495:00:------:--</t>
  </si>
  <si>
    <t>21:0671:000969</t>
  </si>
  <si>
    <t>21:0204:000865</t>
  </si>
  <si>
    <t>21:0204:000865:0003:0001:00</t>
  </si>
  <si>
    <t>105H  :873496:00:------:--</t>
  </si>
  <si>
    <t>21:0671:000970</t>
  </si>
  <si>
    <t>21:0204:000866</t>
  </si>
  <si>
    <t>21:0204:000866:0003:0001:00</t>
  </si>
  <si>
    <t>105H  :873497:00:------:--</t>
  </si>
  <si>
    <t>21:0671:000971</t>
  </si>
  <si>
    <t>21:0204:000867</t>
  </si>
  <si>
    <t>21:0204:000867:0003:0001:00</t>
  </si>
  <si>
    <t>105H  :873498:00:------:--</t>
  </si>
  <si>
    <t>21:0671:000972</t>
  </si>
  <si>
    <t>21:0204:000868</t>
  </si>
  <si>
    <t>21:0204:000868:0003:0001:00</t>
  </si>
  <si>
    <t>105H  :873499:00:------:--</t>
  </si>
  <si>
    <t>21:0671:000973</t>
  </si>
  <si>
    <t>21:0204:000869</t>
  </si>
  <si>
    <t>21:0204:000869:0003:0001:00</t>
  </si>
  <si>
    <t>105H  :873500:00:------:--</t>
  </si>
  <si>
    <t>21:0671:000974</t>
  </si>
  <si>
    <t>21:0204:000870</t>
  </si>
  <si>
    <t>21:0204:000870:0003:0001:00</t>
  </si>
  <si>
    <t>105H  :873502:00:------:--</t>
  </si>
  <si>
    <t>21:0671:000975</t>
  </si>
  <si>
    <t>21:0204:000871</t>
  </si>
  <si>
    <t>21:0204:000871:0003:0001:00</t>
  </si>
  <si>
    <t>105H  :873503:00:------:--</t>
  </si>
  <si>
    <t>21:0671:000976</t>
  </si>
  <si>
    <t>21:0204:000872</t>
  </si>
  <si>
    <t>21:0204:000872:0003:0001:00</t>
  </si>
  <si>
    <t>105H  :873504:00:------:--</t>
  </si>
  <si>
    <t>21:0671:000977</t>
  </si>
  <si>
    <t>21:0204:000873</t>
  </si>
  <si>
    <t>21:0204:000873:0003:0001:00</t>
  </si>
  <si>
    <t>105H  :873505:00:------:--</t>
  </si>
  <si>
    <t>21:0671:000978</t>
  </si>
  <si>
    <t>21:0204:000874</t>
  </si>
  <si>
    <t>21:0204:000874:0003:0001:00</t>
  </si>
  <si>
    <t>105H  :873506:00:------:--</t>
  </si>
  <si>
    <t>21:0671:000979</t>
  </si>
  <si>
    <t>21:0204:000875</t>
  </si>
  <si>
    <t>21:0204:000875:0003:0001:00</t>
  </si>
  <si>
    <t>105H  :873507:10:------:--</t>
  </si>
  <si>
    <t>21:0671:000980</t>
  </si>
  <si>
    <t>21:0204:000876</t>
  </si>
  <si>
    <t>21:0204:000876:0003:0001:00</t>
  </si>
  <si>
    <t>105H  :873508:20:873507:10</t>
  </si>
  <si>
    <t>21:0671:000981</t>
  </si>
  <si>
    <t>21:0204:000876:0004:0001:00</t>
  </si>
  <si>
    <t>105H  :873509:00:------:--</t>
  </si>
  <si>
    <t>21:0671:000982</t>
  </si>
  <si>
    <t>21:0204:000877</t>
  </si>
  <si>
    <t>21:0204:000877:0003:0001:00</t>
  </si>
  <si>
    <t>105H  :873510:00:------:--</t>
  </si>
  <si>
    <t>21:0671:000983</t>
  </si>
  <si>
    <t>21:0204:000878</t>
  </si>
  <si>
    <t>21:0204:000878:0003:0001:00</t>
  </si>
  <si>
    <t>105H  :873511:00:------:--</t>
  </si>
  <si>
    <t>21:0671:000984</t>
  </si>
  <si>
    <t>21:0204:000879</t>
  </si>
  <si>
    <t>21:0204:000879:0003:0001:00</t>
  </si>
  <si>
    <t>105H  :873512:00:------:--</t>
  </si>
  <si>
    <t>21:0671:000985</t>
  </si>
  <si>
    <t>21:0204:000880</t>
  </si>
  <si>
    <t>21:0204:000880:0003:0001:00</t>
  </si>
  <si>
    <t>105H  :873513:9Z:------:--</t>
  </si>
  <si>
    <t>21:0671:000986</t>
  </si>
  <si>
    <t>105H  :873514:00:------:--</t>
  </si>
  <si>
    <t>21:0671:000987</t>
  </si>
  <si>
    <t>21:0204:000881</t>
  </si>
  <si>
    <t>21:0204:000881:0003:0001:00</t>
  </si>
  <si>
    <t>105H  :873515:00:------:--</t>
  </si>
  <si>
    <t>21:0671:000988</t>
  </si>
  <si>
    <t>21:0204:000882</t>
  </si>
  <si>
    <t>21:0204:000882:0003:0001:00</t>
  </si>
  <si>
    <t>105H  :873516:00:------:--</t>
  </si>
  <si>
    <t>21:0671:000989</t>
  </si>
  <si>
    <t>21:0204:000883</t>
  </si>
  <si>
    <t>21:0204:000883:0003:0001:00</t>
  </si>
  <si>
    <t>105H  :873517:00:------:--</t>
  </si>
  <si>
    <t>21:0671:000990</t>
  </si>
  <si>
    <t>21:0204:000884</t>
  </si>
  <si>
    <t>21:0204:000884:0003:0001:00</t>
  </si>
  <si>
    <t>105H  :873518:00:------:--</t>
  </si>
  <si>
    <t>21:0671:000991</t>
  </si>
  <si>
    <t>21:0204:000885</t>
  </si>
  <si>
    <t>21:0204:000885:0003:0001:00</t>
  </si>
  <si>
    <t>105H  :873519:00:------:--</t>
  </si>
  <si>
    <t>21:0671:000992</t>
  </si>
  <si>
    <t>21:0204:000886</t>
  </si>
  <si>
    <t>21:0204:000886:0003:0001:00</t>
  </si>
  <si>
    <t>105H  :873520:00:------:--</t>
  </si>
  <si>
    <t>21:0671:000993</t>
  </si>
  <si>
    <t>21:0204:000887</t>
  </si>
  <si>
    <t>21:0204:000887:0003:0001:00</t>
  </si>
  <si>
    <t>105H  :873522:00:------:--</t>
  </si>
  <si>
    <t>21:0671:000994</t>
  </si>
  <si>
    <t>21:0204:000888</t>
  </si>
  <si>
    <t>21:0204:000888:0003:0001:00</t>
  </si>
  <si>
    <t>105H  :873523:00:------:--</t>
  </si>
  <si>
    <t>21:0671:000995</t>
  </si>
  <si>
    <t>21:0204:000889</t>
  </si>
  <si>
    <t>21:0204:000889:0003:0001:00</t>
  </si>
  <si>
    <t>105H  :873524:00:------:--</t>
  </si>
  <si>
    <t>21:0671:000996</t>
  </si>
  <si>
    <t>21:0204:000890</t>
  </si>
  <si>
    <t>21:0204:000890:0003:0001:00</t>
  </si>
  <si>
    <t>105H  :873525:00:------:--</t>
  </si>
  <si>
    <t>21:0671:000997</t>
  </si>
  <si>
    <t>21:0204:000891</t>
  </si>
  <si>
    <t>21:0204:000891:0003:0001:00</t>
  </si>
  <si>
    <t>105H  :873526:00:------:--</t>
  </si>
  <si>
    <t>21:0671:000998</t>
  </si>
  <si>
    <t>21:0204:000892</t>
  </si>
  <si>
    <t>21:0204:000892:0003:0001:00</t>
  </si>
  <si>
    <t>105H  :873527:10:------:--</t>
  </si>
  <si>
    <t>21:0671:000999</t>
  </si>
  <si>
    <t>21:0204:000893</t>
  </si>
  <si>
    <t>21:0204:000893:0003:0001:00</t>
  </si>
  <si>
    <t>105H  :873528:20:873527:10</t>
  </si>
  <si>
    <t>21:0671:001000</t>
  </si>
  <si>
    <t>21:0204:000893:0004:0001:00</t>
  </si>
  <si>
    <t>105H  :873529:00:------:--</t>
  </si>
  <si>
    <t>21:0671:001001</t>
  </si>
  <si>
    <t>21:0204:000894</t>
  </si>
  <si>
    <t>21:0204:000894:0003:0001:00</t>
  </si>
  <si>
    <t>105H  :873530:00:------:--</t>
  </si>
  <si>
    <t>21:0671:001002</t>
  </si>
  <si>
    <t>21:0204:000895</t>
  </si>
  <si>
    <t>21:0204:000895:0003:0001:00</t>
  </si>
  <si>
    <t>105H  :873531:00:------:--</t>
  </si>
  <si>
    <t>21:0671:001003</t>
  </si>
  <si>
    <t>21:0204:000896</t>
  </si>
  <si>
    <t>21:0204:000896:0003:0001:00</t>
  </si>
  <si>
    <t>105H  :873532:00:------:--</t>
  </si>
  <si>
    <t>21:0671:001004</t>
  </si>
  <si>
    <t>21:0204:000897</t>
  </si>
  <si>
    <t>21:0204:000897:0003:0001:00</t>
  </si>
  <si>
    <t>105H  :873533:9X:------:--</t>
  </si>
  <si>
    <t>21:0671:001005</t>
  </si>
  <si>
    <t>105H  :873534:00:------:--</t>
  </si>
  <si>
    <t>21:0671:001006</t>
  </si>
  <si>
    <t>21:0204:000898</t>
  </si>
  <si>
    <t>21:0204:000898:0003:0001:00</t>
  </si>
  <si>
    <t>105H  :873535:00:------:--</t>
  </si>
  <si>
    <t>21:0671:001007</t>
  </si>
  <si>
    <t>21:0204:000899</t>
  </si>
  <si>
    <t>21:0204:000899:0003:0001:00</t>
  </si>
  <si>
    <t>105H  :873536:00:------:--</t>
  </si>
  <si>
    <t>21:0671:001008</t>
  </si>
  <si>
    <t>21:0204:000900</t>
  </si>
  <si>
    <t>21:0204:000900:0003:0001:00</t>
  </si>
  <si>
    <t>105H  :873537:00:------:--</t>
  </si>
  <si>
    <t>21:0671:001009</t>
  </si>
  <si>
    <t>21:0204:000901</t>
  </si>
  <si>
    <t>21:0204:000901:0003:0001:00</t>
  </si>
  <si>
    <t>105H  :873538:00:------:--</t>
  </si>
  <si>
    <t>21:0671:001010</t>
  </si>
  <si>
    <t>21:0204:000902</t>
  </si>
  <si>
    <t>21:0204:000902:0003:0001:00</t>
  </si>
  <si>
    <t>105H  :873539:00:------:--</t>
  </si>
  <si>
    <t>21:0671:001011</t>
  </si>
  <si>
    <t>21:0204:000903</t>
  </si>
  <si>
    <t>21:0204:000903:0003:0001:00</t>
  </si>
  <si>
    <t>105H  :873540:00:------:--</t>
  </si>
  <si>
    <t>21:0671:001012</t>
  </si>
  <si>
    <t>21:0204:000904</t>
  </si>
  <si>
    <t>21:0204:000904:0003:0001:00</t>
  </si>
  <si>
    <t>105H  :873542:00:------:--</t>
  </si>
  <si>
    <t>21:0671:001013</t>
  </si>
  <si>
    <t>21:0204:000905</t>
  </si>
  <si>
    <t>21:0204:000905:0003:0001:00</t>
  </si>
  <si>
    <t>105H  :873543:00:------:--</t>
  </si>
  <si>
    <t>21:0671:001014</t>
  </si>
  <si>
    <t>21:0204:000906</t>
  </si>
  <si>
    <t>21:0204:000906:0003:0001:00</t>
  </si>
  <si>
    <t>105H  :873544:9Y:------:--</t>
  </si>
  <si>
    <t>21:0671:001015</t>
  </si>
  <si>
    <t>105H  :873545:10:------:--</t>
  </si>
  <si>
    <t>21:0671:001016</t>
  </si>
  <si>
    <t>21:0204:000907</t>
  </si>
  <si>
    <t>21:0204:000907:0003:0001:00</t>
  </si>
  <si>
    <t>105H  :873546:20:873545:10</t>
  </si>
  <si>
    <t>21:0671:001017</t>
  </si>
  <si>
    <t>21:0204:000907:0004:0001:00</t>
  </si>
  <si>
    <t>105H  :873547:00:------:--</t>
  </si>
  <si>
    <t>21:0671:001018</t>
  </si>
  <si>
    <t>21:0204:000908</t>
  </si>
  <si>
    <t>21:0204:000908:0003:0001:00</t>
  </si>
  <si>
    <t>105H  :873548:00:------:--</t>
  </si>
  <si>
    <t>21:0671:001019</t>
  </si>
  <si>
    <t>21:0204:000909</t>
  </si>
  <si>
    <t>21:0204:000909:0003:0001:00</t>
  </si>
  <si>
    <t>105H  :873549:00:------:--</t>
  </si>
  <si>
    <t>21:0671:001020</t>
  </si>
  <si>
    <t>21:0204:000910</t>
  </si>
  <si>
    <t>21:0204:000910:0003:0001:00</t>
  </si>
  <si>
    <t>105H  :873550:00:------:--</t>
  </si>
  <si>
    <t>21:0671:001021</t>
  </si>
  <si>
    <t>21:0204:000911</t>
  </si>
  <si>
    <t>21:0204:000911:0003:0001:00</t>
  </si>
  <si>
    <t>105H  :873551:00:------:--</t>
  </si>
  <si>
    <t>21:0671:001022</t>
  </si>
  <si>
    <t>21:0204:000912</t>
  </si>
  <si>
    <t>21:0204:000912:0003:0001:00</t>
  </si>
  <si>
    <t>105H  :873552:00:------:--</t>
  </si>
  <si>
    <t>21:0671:001023</t>
  </si>
  <si>
    <t>21:0204:000913</t>
  </si>
  <si>
    <t>21:0204:000913:0003:0001:00</t>
  </si>
  <si>
    <t>105H  :873553:00:------:--</t>
  </si>
  <si>
    <t>21:0671:001024</t>
  </si>
  <si>
    <t>21:0204:000914</t>
  </si>
  <si>
    <t>21:0204:000914:0003:0001:00</t>
  </si>
  <si>
    <t>105H  :873554:00:------:--</t>
  </si>
  <si>
    <t>21:0671:001025</t>
  </si>
  <si>
    <t>21:0204:000915</t>
  </si>
  <si>
    <t>21:0204:000915:0003:0001:00</t>
  </si>
  <si>
    <t>105H  :873555:00:------:--</t>
  </si>
  <si>
    <t>21:0671:001026</t>
  </si>
  <si>
    <t>21:0204:000916</t>
  </si>
  <si>
    <t>21:0204:000916:0003:0001:00</t>
  </si>
  <si>
    <t>105H  :873556:00:------:--</t>
  </si>
  <si>
    <t>21:0671:001027</t>
  </si>
  <si>
    <t>21:0204:000917</t>
  </si>
  <si>
    <t>21:0204:000917:0003:0001:00</t>
  </si>
  <si>
    <t>105M  :871002:00:------:--</t>
  </si>
  <si>
    <t>21:0675:000001</t>
  </si>
  <si>
    <t>21:0205:000001</t>
  </si>
  <si>
    <t>21:0205:000001:0003:0001:00</t>
  </si>
  <si>
    <t>105M  :871003:00:------:--</t>
  </si>
  <si>
    <t>21:0675:000002</t>
  </si>
  <si>
    <t>21:0205:000002</t>
  </si>
  <si>
    <t>21:0205:000002:0003:0001:00</t>
  </si>
  <si>
    <t>105M  :871004:00:------:--</t>
  </si>
  <si>
    <t>21:0675:000003</t>
  </si>
  <si>
    <t>21:0205:000003</t>
  </si>
  <si>
    <t>21:0205:000003:0003:0001:00</t>
  </si>
  <si>
    <t>105M  :871005:10:------:--</t>
  </si>
  <si>
    <t>21:0675:000004</t>
  </si>
  <si>
    <t>21:0205:000004</t>
  </si>
  <si>
    <t>21:0205:000004:0003:0001:00</t>
  </si>
  <si>
    <t>105M  :871006:20:871005:10</t>
  </si>
  <si>
    <t>21:0675:000005</t>
  </si>
  <si>
    <t>21:0205:000004:0004:0001:00</t>
  </si>
  <si>
    <t>105M  :871007:00:------:--</t>
  </si>
  <si>
    <t>21:0675:000006</t>
  </si>
  <si>
    <t>21:0205:000005</t>
  </si>
  <si>
    <t>21:0205:000005:0003:0001:00</t>
  </si>
  <si>
    <t>105M  :871008:00:------:--</t>
  </si>
  <si>
    <t>21:0675:000007</t>
  </si>
  <si>
    <t>21:0205:000006</t>
  </si>
  <si>
    <t>21:0205:000006:0003:0001:00</t>
  </si>
  <si>
    <t>105M  :871009:00:------:--</t>
  </si>
  <si>
    <t>21:0675:000008</t>
  </si>
  <si>
    <t>21:0205:000007</t>
  </si>
  <si>
    <t>21:0205:000007:0003:0001:00</t>
  </si>
  <si>
    <t>105M  :871010:00:------:--</t>
  </si>
  <si>
    <t>21:0675:000009</t>
  </si>
  <si>
    <t>21:0205:000008</t>
  </si>
  <si>
    <t>21:0205:000008:0003:0001:00</t>
  </si>
  <si>
    <t>105M  :871011:00:------:--</t>
  </si>
  <si>
    <t>21:0675:000010</t>
  </si>
  <si>
    <t>21:0205:000009</t>
  </si>
  <si>
    <t>21:0205:000009:0003:0001:00</t>
  </si>
  <si>
    <t>105M  :871012:00:------:--</t>
  </si>
  <si>
    <t>21:0675:000011</t>
  </si>
  <si>
    <t>21:0205:000010</t>
  </si>
  <si>
    <t>21:0205:000010:0003:0001:00</t>
  </si>
  <si>
    <t>105M  :871013:00:------:--</t>
  </si>
  <si>
    <t>21:0675:000012</t>
  </si>
  <si>
    <t>21:0205:000011</t>
  </si>
  <si>
    <t>21:0205:000011:0003:0001:00</t>
  </si>
  <si>
    <t>105M  :871014:00:------:--</t>
  </si>
  <si>
    <t>21:0675:000013</t>
  </si>
  <si>
    <t>21:0205:000012</t>
  </si>
  <si>
    <t>21:0205:000012:0003:0001:00</t>
  </si>
  <si>
    <t>105M  :871015:00:------:--</t>
  </si>
  <si>
    <t>21:0675:000014</t>
  </si>
  <si>
    <t>21:0205:000013</t>
  </si>
  <si>
    <t>21:0205:000013:0003:0001:00</t>
  </si>
  <si>
    <t>105M  :871016:00:------:--</t>
  </si>
  <si>
    <t>21:0675:000015</t>
  </si>
  <si>
    <t>21:0205:000014</t>
  </si>
  <si>
    <t>21:0205:000014:0003:0001:00</t>
  </si>
  <si>
    <t>105M  :871017:9Y:------:--</t>
  </si>
  <si>
    <t>21:0675:000016</t>
  </si>
  <si>
    <t>105M  :871018:00:------:--</t>
  </si>
  <si>
    <t>21:0675:000017</t>
  </si>
  <si>
    <t>21:0205:000015</t>
  </si>
  <si>
    <t>21:0205:000015:0003:0001:00</t>
  </si>
  <si>
    <t>105M  :871019:00:------:--</t>
  </si>
  <si>
    <t>21:0675:000018</t>
  </si>
  <si>
    <t>21:0205:000016</t>
  </si>
  <si>
    <t>21:0205:000016:0003:0001:00</t>
  </si>
  <si>
    <t>105M  :871020:00:------:--</t>
  </si>
  <si>
    <t>21:0675:000019</t>
  </si>
  <si>
    <t>21:0205:000017</t>
  </si>
  <si>
    <t>21:0205:000017:0003:0001:00</t>
  </si>
  <si>
    <t>105M  :871022:00:------:--</t>
  </si>
  <si>
    <t>21:0675:000020</t>
  </si>
  <si>
    <t>21:0205:000018</t>
  </si>
  <si>
    <t>21:0205:000018:0003:0001:00</t>
  </si>
  <si>
    <t>105M  :871023:00:------:--</t>
  </si>
  <si>
    <t>21:0675:000021</t>
  </si>
  <si>
    <t>21:0205:000019</t>
  </si>
  <si>
    <t>21:0205:000019:0003:0001:00</t>
  </si>
  <si>
    <t>105M  :871024:10:------:--</t>
  </si>
  <si>
    <t>21:0675:000022</t>
  </si>
  <si>
    <t>21:0205:000020</t>
  </si>
  <si>
    <t>21:0205:000020:0003:0001:00</t>
  </si>
  <si>
    <t>105M  :871025:9Z:------:--</t>
  </si>
  <si>
    <t>21:0675:000023</t>
  </si>
  <si>
    <t>105M  :871026:20:871024:10</t>
  </si>
  <si>
    <t>21:0675:000024</t>
  </si>
  <si>
    <t>21:0205:000020:0004:0001:00</t>
  </si>
  <si>
    <t>105M  :871027:00:------:--</t>
  </si>
  <si>
    <t>21:0675:000025</t>
  </si>
  <si>
    <t>21:0205:000021</t>
  </si>
  <si>
    <t>21:0205:000021:0003:0001:00</t>
  </si>
  <si>
    <t>105M  :871028:00:------:--</t>
  </si>
  <si>
    <t>21:0675:000026</t>
  </si>
  <si>
    <t>21:0205:000022</t>
  </si>
  <si>
    <t>21:0205:000022:0003:0001:00</t>
  </si>
  <si>
    <t>105M  :871029:00:------:--</t>
  </si>
  <si>
    <t>21:0675:000027</t>
  </si>
  <si>
    <t>21:0205:000023</t>
  </si>
  <si>
    <t>21:0205:000023:0003:0001:00</t>
  </si>
  <si>
    <t>105M  :871030:00:------:--</t>
  </si>
  <si>
    <t>21:0675:000028</t>
  </si>
  <si>
    <t>21:0205:000024</t>
  </si>
  <si>
    <t>21:0205:000024:0003:0001:00</t>
  </si>
  <si>
    <t>105M  :871031:00:------:--</t>
  </si>
  <si>
    <t>21:0675:000029</t>
  </si>
  <si>
    <t>21:0205:000025</t>
  </si>
  <si>
    <t>21:0205:000025:0003:0001:00</t>
  </si>
  <si>
    <t>105M  :871032:00:------:--</t>
  </si>
  <si>
    <t>21:0675:000030</t>
  </si>
  <si>
    <t>21:0205:000026</t>
  </si>
  <si>
    <t>21:0205:000026:0003:0001:00</t>
  </si>
  <si>
    <t>105M  :871033:00:------:--</t>
  </si>
  <si>
    <t>21:0675:000031</t>
  </si>
  <si>
    <t>21:0205:000027</t>
  </si>
  <si>
    <t>21:0205:000027:0003:0001:00</t>
  </si>
  <si>
    <t>105M  :871034:00:------:--</t>
  </si>
  <si>
    <t>21:0675:000032</t>
  </si>
  <si>
    <t>21:0205:000028</t>
  </si>
  <si>
    <t>21:0205:000028:0003:0001:00</t>
  </si>
  <si>
    <t>105M  :871035:00:------:--</t>
  </si>
  <si>
    <t>21:0675:000033</t>
  </si>
  <si>
    <t>21:0205:000029</t>
  </si>
  <si>
    <t>21:0205:000029:0003:0001:00</t>
  </si>
  <si>
    <t>105M  :871036:00:------:--</t>
  </si>
  <si>
    <t>21:0675:000034</t>
  </si>
  <si>
    <t>21:0205:000030</t>
  </si>
  <si>
    <t>21:0205:000030:0003:0001:00</t>
  </si>
  <si>
    <t>105M  :871037:00:------:--</t>
  </si>
  <si>
    <t>21:0675:000035</t>
  </si>
  <si>
    <t>21:0205:000031</t>
  </si>
  <si>
    <t>21:0205:000031:0003:0001:00</t>
  </si>
  <si>
    <t>105M  :871038:00:------:--</t>
  </si>
  <si>
    <t>21:0675:000036</t>
  </si>
  <si>
    <t>21:0205:000032</t>
  </si>
  <si>
    <t>21:0205:000032:0003:0001:00</t>
  </si>
  <si>
    <t>105M  :871039:00:------:--</t>
  </si>
  <si>
    <t>21:0675:000037</t>
  </si>
  <si>
    <t>21:0205:000033</t>
  </si>
  <si>
    <t>21:0205:000033:0003:0001:00</t>
  </si>
  <si>
    <t>105M  :871040:00:------:--</t>
  </si>
  <si>
    <t>21:0675:000038</t>
  </si>
  <si>
    <t>21:0205:000034</t>
  </si>
  <si>
    <t>21:0205:000034:0003:0001:00</t>
  </si>
  <si>
    <t>105M  :871042:00:------:--</t>
  </si>
  <si>
    <t>21:0675:000039</t>
  </si>
  <si>
    <t>21:0205:000035</t>
  </si>
  <si>
    <t>21:0205:000035:0003:0001:00</t>
  </si>
  <si>
    <t>105M  :871043:00:------:--</t>
  </si>
  <si>
    <t>21:0675:000040</t>
  </si>
  <si>
    <t>21:0205:000036</t>
  </si>
  <si>
    <t>21:0205:000036:0003:0001:00</t>
  </si>
  <si>
    <t>105M  :871044:00:------:--</t>
  </si>
  <si>
    <t>21:0675:000041</t>
  </si>
  <si>
    <t>21:0205:000037</t>
  </si>
  <si>
    <t>21:0205:000037:0003:0001:00</t>
  </si>
  <si>
    <t>105M  :871045:00:------:--</t>
  </si>
  <si>
    <t>21:0675:000042</t>
  </si>
  <si>
    <t>21:0205:000038</t>
  </si>
  <si>
    <t>21:0205:000038:0003:0001:00</t>
  </si>
  <si>
    <t>105M  :871046:00:------:--</t>
  </si>
  <si>
    <t>21:0675:000043</t>
  </si>
  <si>
    <t>21:0205:000039</t>
  </si>
  <si>
    <t>21:0205:000039:0003:0001:00</t>
  </si>
  <si>
    <t>105M  :871047:00:------:--</t>
  </si>
  <si>
    <t>21:0675:000044</t>
  </si>
  <si>
    <t>21:0205:000040</t>
  </si>
  <si>
    <t>21:0205:000040:0003:0001:00</t>
  </si>
  <si>
    <t>105M  :871048:00:------:--</t>
  </si>
  <si>
    <t>21:0675:000045</t>
  </si>
  <si>
    <t>21:0205:000041</t>
  </si>
  <si>
    <t>21:0205:000041:0003:0001:00</t>
  </si>
  <si>
    <t>105M  :871049:00:------:--</t>
  </si>
  <si>
    <t>21:0675:000046</t>
  </si>
  <si>
    <t>21:0205:000042</t>
  </si>
  <si>
    <t>21:0205:000042:0003:0001:00</t>
  </si>
  <si>
    <t>105M  :871050:00:------:--</t>
  </si>
  <si>
    <t>21:0675:000047</t>
  </si>
  <si>
    <t>21:0205:000043</t>
  </si>
  <si>
    <t>21:0205:000043:0003:0001:00</t>
  </si>
  <si>
    <t>105M  :871051:00:------:--</t>
  </si>
  <si>
    <t>21:0675:000048</t>
  </si>
  <si>
    <t>21:0205:000044</t>
  </si>
  <si>
    <t>21:0205:000044:0003:0001:00</t>
  </si>
  <si>
    <t>105M  :871052:00:------:--</t>
  </si>
  <si>
    <t>21:0675:000049</t>
  </si>
  <si>
    <t>21:0205:000045</t>
  </si>
  <si>
    <t>21:0205:000045:0003:0001:00</t>
  </si>
  <si>
    <t>105M  :871053:10:------:--</t>
  </si>
  <si>
    <t>21:0675:000050</t>
  </si>
  <si>
    <t>21:0205:000046</t>
  </si>
  <si>
    <t>21:0205:000046:0003:0001:00</t>
  </si>
  <si>
    <t>105M  :871054:20:871053:10</t>
  </si>
  <si>
    <t>21:0675:000051</t>
  </si>
  <si>
    <t>21:0205:000046:0004:0001:00</t>
  </si>
  <si>
    <t>105M  :871055:9X:------:--</t>
  </si>
  <si>
    <t>21:0675:000052</t>
  </si>
  <si>
    <t>105M  :871056:00:------:--</t>
  </si>
  <si>
    <t>21:0675:000053</t>
  </si>
  <si>
    <t>21:0205:000047</t>
  </si>
  <si>
    <t>21:0205:000047:0003:0001:00</t>
  </si>
  <si>
    <t>105M  :871057:00:------:--</t>
  </si>
  <si>
    <t>21:0675:000054</t>
  </si>
  <si>
    <t>21:0205:000048</t>
  </si>
  <si>
    <t>21:0205:000048:0003:0001:00</t>
  </si>
  <si>
    <t>105M  :871058:00:------:--</t>
  </si>
  <si>
    <t>21:0675:000055</t>
  </si>
  <si>
    <t>21:0205:000049</t>
  </si>
  <si>
    <t>21:0205:000049:0003:0001:00</t>
  </si>
  <si>
    <t>105M  :871059:00:------:--</t>
  </si>
  <si>
    <t>21:0675:000056</t>
  </si>
  <si>
    <t>21:0205:000050</t>
  </si>
  <si>
    <t>21:0205:000050:0003:0001:00</t>
  </si>
  <si>
    <t>105M  :871060:00:------:--</t>
  </si>
  <si>
    <t>21:0675:000057</t>
  </si>
  <si>
    <t>21:0205:000051</t>
  </si>
  <si>
    <t>21:0205:000051:0003:0001:00</t>
  </si>
  <si>
    <t>105M  :871062:00:------:--</t>
  </si>
  <si>
    <t>21:0675:000058</t>
  </si>
  <si>
    <t>21:0205:000052</t>
  </si>
  <si>
    <t>21:0205:000052:0003:0001:00</t>
  </si>
  <si>
    <t>105M  :871063:00:------:--</t>
  </si>
  <si>
    <t>21:0675:000059</t>
  </si>
  <si>
    <t>21:0205:000053</t>
  </si>
  <si>
    <t>21:0205:000053:0003:0001:00</t>
  </si>
  <si>
    <t>105M  :871064:9Y:------:--</t>
  </si>
  <si>
    <t>21:0675:000060</t>
  </si>
  <si>
    <t>105M  :871065:00:------:--</t>
  </si>
  <si>
    <t>21:0675:000061</t>
  </si>
  <si>
    <t>21:0205:000054</t>
  </si>
  <si>
    <t>21:0205:000054:0003:0001:00</t>
  </si>
  <si>
    <t>105M  :871066:00:------:--</t>
  </si>
  <si>
    <t>21:0675:000062</t>
  </si>
  <si>
    <t>21:0205:000055</t>
  </si>
  <si>
    <t>21:0205:000055:0003:0001:00</t>
  </si>
  <si>
    <t>105M  :871067:00:------:--</t>
  </si>
  <si>
    <t>21:0675:000063</t>
  </si>
  <si>
    <t>21:0205:000056</t>
  </si>
  <si>
    <t>21:0205:000056:0003:0001:00</t>
  </si>
  <si>
    <t>105M  :871068:00:------:--</t>
  </si>
  <si>
    <t>21:0675:000064</t>
  </si>
  <si>
    <t>21:0205:000057</t>
  </si>
  <si>
    <t>21:0205:000057:0003:0001:00</t>
  </si>
  <si>
    <t>105M  :871069:00:------:--</t>
  </si>
  <si>
    <t>21:0675:000065</t>
  </si>
  <si>
    <t>21:0205:000058</t>
  </si>
  <si>
    <t>21:0205:000058:0003:0001:00</t>
  </si>
  <si>
    <t>105M  :871070:00:------:--</t>
  </si>
  <si>
    <t>21:0675:000066</t>
  </si>
  <si>
    <t>21:0205:000059</t>
  </si>
  <si>
    <t>21:0205:000059:0003:0001:00</t>
  </si>
  <si>
    <t>105M  :871071:00:------:--</t>
  </si>
  <si>
    <t>21:0675:000067</t>
  </si>
  <si>
    <t>21:0205:000060</t>
  </si>
  <si>
    <t>21:0205:000060:0003:0001:00</t>
  </si>
  <si>
    <t>105M  :871072:00:------:--</t>
  </si>
  <si>
    <t>21:0675:000068</t>
  </si>
  <si>
    <t>21:0205:000061</t>
  </si>
  <si>
    <t>21:0205:000061:0003:0001:00</t>
  </si>
  <si>
    <t>105M  :871073:00:------:--</t>
  </si>
  <si>
    <t>21:0675:000069</t>
  </si>
  <si>
    <t>21:0205:000062</t>
  </si>
  <si>
    <t>21:0205:000062:0003:0001:00</t>
  </si>
  <si>
    <t>105M  :871074:10:------:--</t>
  </si>
  <si>
    <t>21:0675:000070</t>
  </si>
  <si>
    <t>21:0205:000063</t>
  </si>
  <si>
    <t>21:0205:000063:0003:0001:00</t>
  </si>
  <si>
    <t>105M  :871075:20:871074:10</t>
  </si>
  <si>
    <t>21:0675:000071</t>
  </si>
  <si>
    <t>21:0205:000063:0004:0001:00</t>
  </si>
  <si>
    <t>105M  :871076:00:------:--</t>
  </si>
  <si>
    <t>21:0675:000072</t>
  </si>
  <si>
    <t>21:0205:000064</t>
  </si>
  <si>
    <t>21:0205:000064:0003:0001:00</t>
  </si>
  <si>
    <t>105M  :871077:00:------:--</t>
  </si>
  <si>
    <t>21:0675:000073</t>
  </si>
  <si>
    <t>21:0205:000065</t>
  </si>
  <si>
    <t>21:0205:000065:0003:0001:00</t>
  </si>
  <si>
    <t>105M  :871078:00:------:--</t>
  </si>
  <si>
    <t>21:0675:000074</t>
  </si>
  <si>
    <t>21:0205:000066</t>
  </si>
  <si>
    <t>21:0205:000066:0003:0001:00</t>
  </si>
  <si>
    <t>105M  :871079:00:------:--</t>
  </si>
  <si>
    <t>21:0675:000075</t>
  </si>
  <si>
    <t>21:0205:000067</t>
  </si>
  <si>
    <t>21:0205:000067:0003:0001:00</t>
  </si>
  <si>
    <t>105M  :871080:00:------:--</t>
  </si>
  <si>
    <t>21:0675:000076</t>
  </si>
  <si>
    <t>21:0205:000068</t>
  </si>
  <si>
    <t>21:0205:000068:0003:0001:00</t>
  </si>
  <si>
    <t>105M  :871082:00:------:--</t>
  </si>
  <si>
    <t>21:0675:000077</t>
  </si>
  <si>
    <t>21:0205:000069</t>
  </si>
  <si>
    <t>21:0205:000069:0003:0001:00</t>
  </si>
  <si>
    <t>105M  :871083:00:------:--</t>
  </si>
  <si>
    <t>21:0675:000078</t>
  </si>
  <si>
    <t>21:0205:000070</t>
  </si>
  <si>
    <t>21:0205:000070:0003:0001:00</t>
  </si>
  <si>
    <t>105M  :871084:00:------:--</t>
  </si>
  <si>
    <t>21:0675:000079</t>
  </si>
  <si>
    <t>21:0205:000071</t>
  </si>
  <si>
    <t>21:0205:000071:0003:0001:00</t>
  </si>
  <si>
    <t>105M  :871085:00:------:--</t>
  </si>
  <si>
    <t>21:0675:000080</t>
  </si>
  <si>
    <t>21:0205:000072</t>
  </si>
  <si>
    <t>21:0205:000072:0003:0001:00</t>
  </si>
  <si>
    <t>105M  :871086:00:------:--</t>
  </si>
  <si>
    <t>21:0675:000081</t>
  </si>
  <si>
    <t>21:0205:000073</t>
  </si>
  <si>
    <t>21:0205:000073:0003:0001:00</t>
  </si>
  <si>
    <t>105M  :871087:00:------:--</t>
  </si>
  <si>
    <t>21:0675:000082</t>
  </si>
  <si>
    <t>21:0205:000074</t>
  </si>
  <si>
    <t>21:0205:000074:0003:0001:00</t>
  </si>
  <si>
    <t>105M  :871088:9Y:------:--</t>
  </si>
  <si>
    <t>21:0675:000083</t>
  </si>
  <si>
    <t>105M  :871089:00:------:--</t>
  </si>
  <si>
    <t>21:0675:000084</t>
  </si>
  <si>
    <t>21:0205:000075</t>
  </si>
  <si>
    <t>21:0205:000075:0003:0001:00</t>
  </si>
  <si>
    <t>105M  :871090:00:------:--</t>
  </si>
  <si>
    <t>21:0675:000085</t>
  </si>
  <si>
    <t>21:0205:000076</t>
  </si>
  <si>
    <t>21:0205:000076:0003:0001:00</t>
  </si>
  <si>
    <t>105M  :871091:00:------:--</t>
  </si>
  <si>
    <t>21:0675:000086</t>
  </si>
  <si>
    <t>21:0205:000077</t>
  </si>
  <si>
    <t>21:0205:000077:0003:0001:00</t>
  </si>
  <si>
    <t>105M  :871092:00:------:--</t>
  </si>
  <si>
    <t>21:0675:000087</t>
  </si>
  <si>
    <t>21:0205:000078</t>
  </si>
  <si>
    <t>21:0205:000078:0003:0001:00</t>
  </si>
  <si>
    <t>105M  :871093:00:------:--</t>
  </si>
  <si>
    <t>21:0675:000088</t>
  </si>
  <si>
    <t>21:0205:000079</t>
  </si>
  <si>
    <t>21:0205:000079:0003:0001:00</t>
  </si>
  <si>
    <t>105M  :871094:10:------:--</t>
  </si>
  <si>
    <t>21:0675:000089</t>
  </si>
  <si>
    <t>21:0205:000080</t>
  </si>
  <si>
    <t>21:0205:000080:0003:0001:00</t>
  </si>
  <si>
    <t>105M  :871095:20:871094:10</t>
  </si>
  <si>
    <t>21:0675:000090</t>
  </si>
  <si>
    <t>21:0205:000080:0004:0001:00</t>
  </si>
  <si>
    <t>105M  :871096:00:------:--</t>
  </si>
  <si>
    <t>21:0675:000091</t>
  </si>
  <si>
    <t>21:0205:000081</t>
  </si>
  <si>
    <t>21:0205:000081:0003:0001:00</t>
  </si>
  <si>
    <t>105M  :871097:00:------:--</t>
  </si>
  <si>
    <t>21:0675:000092</t>
  </si>
  <si>
    <t>21:0205:000082</t>
  </si>
  <si>
    <t>21:0205:000082:0003:0001:00</t>
  </si>
  <si>
    <t>105M  :871098:00:------:--</t>
  </si>
  <si>
    <t>21:0675:000093</t>
  </si>
  <si>
    <t>21:0205:000083</t>
  </si>
  <si>
    <t>21:0205:000083:0003:0001:00</t>
  </si>
  <si>
    <t>105M  :871099:00:------:--</t>
  </si>
  <si>
    <t>21:0675:000094</t>
  </si>
  <si>
    <t>21:0205:000084</t>
  </si>
  <si>
    <t>21:0205:000084:0003:0001:00</t>
  </si>
  <si>
    <t>105M  :871100:00:------:--</t>
  </si>
  <si>
    <t>21:0675:000095</t>
  </si>
  <si>
    <t>21:0205:000085</t>
  </si>
  <si>
    <t>21:0205:000085:0003:0001:00</t>
  </si>
  <si>
    <t>105M  :871102:00:------:--</t>
  </si>
  <si>
    <t>21:0675:000096</t>
  </si>
  <si>
    <t>21:0205:000086</t>
  </si>
  <si>
    <t>21:0205:000086:0003:0001:00</t>
  </si>
  <si>
    <t>105M  :871103:00:------:--</t>
  </si>
  <si>
    <t>21:0675:000097</t>
  </si>
  <si>
    <t>21:0205:000087</t>
  </si>
  <si>
    <t>21:0205:000087:0003:0001:00</t>
  </si>
  <si>
    <t>105M  :871104:00:------:--</t>
  </si>
  <si>
    <t>21:0675:000098</t>
  </si>
  <si>
    <t>21:0205:000088</t>
  </si>
  <si>
    <t>21:0205:000088:0003:0001:00</t>
  </si>
  <si>
    <t>105M  :871105:00:------:--</t>
  </si>
  <si>
    <t>21:0675:000099</t>
  </si>
  <si>
    <t>21:0205:000089</t>
  </si>
  <si>
    <t>21:0205:000089:0003:0001:00</t>
  </si>
  <si>
    <t>105M  :871106:9Z:------:--</t>
  </si>
  <si>
    <t>21:0675:000100</t>
  </si>
  <si>
    <t>105M  :871107:00:------:--</t>
  </si>
  <si>
    <t>21:0675:000101</t>
  </si>
  <si>
    <t>21:0205:000090</t>
  </si>
  <si>
    <t>21:0205:000090:0003:0001:00</t>
  </si>
  <si>
    <t>105M  :871108:00:------:--</t>
  </si>
  <si>
    <t>21:0675:000102</t>
  </si>
  <si>
    <t>21:0205:000091</t>
  </si>
  <si>
    <t>21:0205:000091:0003:0001:00</t>
  </si>
  <si>
    <t>105M  :871109:00:------:--</t>
  </si>
  <si>
    <t>21:0675:000103</t>
  </si>
  <si>
    <t>21:0205:000092</t>
  </si>
  <si>
    <t>21:0205:000092:0003:0001:00</t>
  </si>
  <si>
    <t>105M  :871110:00:------:--</t>
  </si>
  <si>
    <t>21:0675:000104</t>
  </si>
  <si>
    <t>21:0205:000093</t>
  </si>
  <si>
    <t>21:0205:000093:0003:0001:00</t>
  </si>
  <si>
    <t>105M  :871111:00:------:--</t>
  </si>
  <si>
    <t>21:0675:000105</t>
  </si>
  <si>
    <t>21:0205:000094</t>
  </si>
  <si>
    <t>21:0205:000094:0003:0001:00</t>
  </si>
  <si>
    <t>105M  :871112:10:------:--</t>
  </si>
  <si>
    <t>21:0675:000106</t>
  </si>
  <si>
    <t>21:0205:000095</t>
  </si>
  <si>
    <t>21:0205:000095:0003:0001:00</t>
  </si>
  <si>
    <t>105M  :871113:20:871112:10</t>
  </si>
  <si>
    <t>21:0675:000107</t>
  </si>
  <si>
    <t>21:0205:000095:0004:0001:00</t>
  </si>
  <si>
    <t>105M  :871114:00:------:--</t>
  </si>
  <si>
    <t>21:0675:000108</t>
  </si>
  <si>
    <t>21:0205:000096</t>
  </si>
  <si>
    <t>21:0205:000096:0003:0001:00</t>
  </si>
  <si>
    <t>105M  :871115:00:------:--</t>
  </si>
  <si>
    <t>21:0675:000109</t>
  </si>
  <si>
    <t>21:0205:000097</t>
  </si>
  <si>
    <t>21:0205:000097:0003:0001:00</t>
  </si>
  <si>
    <t>105M  :871116:00:------:--</t>
  </si>
  <si>
    <t>21:0675:000110</t>
  </si>
  <si>
    <t>21:0205:000098</t>
  </si>
  <si>
    <t>21:0205:000098:0003:0001:00</t>
  </si>
  <si>
    <t>105M  :871117:00:------:--</t>
  </si>
  <si>
    <t>21:0675:000111</t>
  </si>
  <si>
    <t>21:0205:000099</t>
  </si>
  <si>
    <t>21:0205:000099:0003:0001:00</t>
  </si>
  <si>
    <t>105M  :871118:00:------:--</t>
  </si>
  <si>
    <t>21:0675:000112</t>
  </si>
  <si>
    <t>21:0205:000100</t>
  </si>
  <si>
    <t>21:0205:000100:0003:0001:00</t>
  </si>
  <si>
    <t>105M  :871119:00:------:--</t>
  </si>
  <si>
    <t>21:0675:000113</t>
  </si>
  <si>
    <t>21:0205:000101</t>
  </si>
  <si>
    <t>21:0205:000101:0003:0001:00</t>
  </si>
  <si>
    <t>105M  :871120:00:------:--</t>
  </si>
  <si>
    <t>21:0675:000114</t>
  </si>
  <si>
    <t>21:0205:000102</t>
  </si>
  <si>
    <t>21:0205:000102:0003:0001:00</t>
  </si>
  <si>
    <t>105M  :871122:00:------:--</t>
  </si>
  <si>
    <t>21:0675:000115</t>
  </si>
  <si>
    <t>21:0205:000103</t>
  </si>
  <si>
    <t>21:0205:000103:0003:0001:00</t>
  </si>
  <si>
    <t>105M  :871123:00:------:--</t>
  </si>
  <si>
    <t>21:0675:000116</t>
  </si>
  <si>
    <t>21:0205:000104</t>
  </si>
  <si>
    <t>21:0205:000104:0003:0001:00</t>
  </si>
  <si>
    <t>105M  :871124:00:------:--</t>
  </si>
  <si>
    <t>21:0675:000117</t>
  </si>
  <si>
    <t>21:0205:000105</t>
  </si>
  <si>
    <t>21:0205:000105:0003:0001:00</t>
  </si>
  <si>
    <t>105M  :871125:00:------:--</t>
  </si>
  <si>
    <t>21:0675:000118</t>
  </si>
  <si>
    <t>21:0205:000106</t>
  </si>
  <si>
    <t>21:0205:000106:0003:0001:00</t>
  </si>
  <si>
    <t>105M  :871126:00:------:--</t>
  </si>
  <si>
    <t>21:0675:000119</t>
  </si>
  <si>
    <t>21:0205:000107</t>
  </si>
  <si>
    <t>21:0205:000107:0003:0001:00</t>
  </si>
  <si>
    <t>105M  :871127:10:------:--</t>
  </si>
  <si>
    <t>21:0675:000120</t>
  </si>
  <si>
    <t>21:0205:000108</t>
  </si>
  <si>
    <t>21:0205:000108:0003:0001:00</t>
  </si>
  <si>
    <t>105M  :871128:20:871127:10</t>
  </si>
  <si>
    <t>21:0675:000121</t>
  </si>
  <si>
    <t>21:0205:000108:0004:0001:00</t>
  </si>
  <si>
    <t>105M  :871129:00:------:--</t>
  </si>
  <si>
    <t>21:0675:000122</t>
  </si>
  <si>
    <t>21:0205:000109</t>
  </si>
  <si>
    <t>21:0205:000109:0003:0001:00</t>
  </si>
  <si>
    <t>105M  :871130:9X:------:--</t>
  </si>
  <si>
    <t>21:0675:000123</t>
  </si>
  <si>
    <t>105M  :871131:00:------:--</t>
  </si>
  <si>
    <t>21:0675:000124</t>
  </si>
  <si>
    <t>21:0205:000110</t>
  </si>
  <si>
    <t>21:0205:000110:0003:0001:00</t>
  </si>
  <si>
    <t>105M  :871132:00:------:--</t>
  </si>
  <si>
    <t>21:0675:000125</t>
  </si>
  <si>
    <t>21:0205:000111</t>
  </si>
  <si>
    <t>21:0205:000111:0003:0001:00</t>
  </si>
  <si>
    <t>105M  :871133:00:------:--</t>
  </si>
  <si>
    <t>21:0675:000126</t>
  </si>
  <si>
    <t>21:0205:000112</t>
  </si>
  <si>
    <t>21:0205:000112:0003:0001:00</t>
  </si>
  <si>
    <t>105M  :871134:00:------:--</t>
  </si>
  <si>
    <t>21:0675:000127</t>
  </si>
  <si>
    <t>21:0205:000113</t>
  </si>
  <si>
    <t>21:0205:000113:0003:0001:00</t>
  </si>
  <si>
    <t>105M  :871135:00:------:--</t>
  </si>
  <si>
    <t>21:0675:000128</t>
  </si>
  <si>
    <t>21:0205:000114</t>
  </si>
  <si>
    <t>21:0205:000114:0003:0001:00</t>
  </si>
  <si>
    <t>105M  :871136:00:------:--</t>
  </si>
  <si>
    <t>21:0675:000129</t>
  </si>
  <si>
    <t>21:0205:000115</t>
  </si>
  <si>
    <t>21:0205:000115:0003:0001:00</t>
  </si>
  <si>
    <t>105M  :871137:00:------:--</t>
  </si>
  <si>
    <t>21:0675:000130</t>
  </si>
  <si>
    <t>21:0205:000116</t>
  </si>
  <si>
    <t>21:0205:000116:0003:0001:00</t>
  </si>
  <si>
    <t>105M  :871138:00:------:--</t>
  </si>
  <si>
    <t>21:0675:000131</t>
  </si>
  <si>
    <t>21:0205:000117</t>
  </si>
  <si>
    <t>21:0205:000117:0003:0001:00</t>
  </si>
  <si>
    <t>105M  :871139:00:------:--</t>
  </si>
  <si>
    <t>21:0675:000132</t>
  </si>
  <si>
    <t>21:0205:000118</t>
  </si>
  <si>
    <t>21:0205:000118:0003:0001:00</t>
  </si>
  <si>
    <t>105M  :871140:00:------:--</t>
  </si>
  <si>
    <t>21:0675:000133</t>
  </si>
  <si>
    <t>21:0205:000119</t>
  </si>
  <si>
    <t>21:0205:000119:0003:0001:00</t>
  </si>
  <si>
    <t>105M  :871142:00:------:--</t>
  </si>
  <si>
    <t>21:0675:000134</t>
  </si>
  <si>
    <t>21:0205:000120</t>
  </si>
  <si>
    <t>21:0205:000120:0003:0001:00</t>
  </si>
  <si>
    <t>105M  :871143:10:------:--</t>
  </si>
  <si>
    <t>21:0675:000135</t>
  </si>
  <si>
    <t>21:0205:000121</t>
  </si>
  <si>
    <t>21:0205:000121:0003:0001:00</t>
  </si>
  <si>
    <t>105M  :871144:20:871143:10</t>
  </si>
  <si>
    <t>21:0675:000136</t>
  </si>
  <si>
    <t>21:0205:000121:0004:0001:00</t>
  </si>
  <si>
    <t>105M  :871145:00:------:--</t>
  </si>
  <si>
    <t>21:0675:000137</t>
  </si>
  <si>
    <t>21:0205:000122</t>
  </si>
  <si>
    <t>21:0205:000122:0003:0001:00</t>
  </si>
  <si>
    <t>105M  :871146:00:------:--</t>
  </si>
  <si>
    <t>21:0675:000138</t>
  </si>
  <si>
    <t>21:0205:000123</t>
  </si>
  <si>
    <t>21:0205:000123:0003:0001:00</t>
  </si>
  <si>
    <t>105M  :871147:9Y:------:--</t>
  </si>
  <si>
    <t>21:0675:000139</t>
  </si>
  <si>
    <t>105M  :871148:00:------:--</t>
  </si>
  <si>
    <t>21:0675:000140</t>
  </si>
  <si>
    <t>21:0205:000124</t>
  </si>
  <si>
    <t>21:0205:000124:0003:0001:00</t>
  </si>
  <si>
    <t>105M  :871149:00:------:--</t>
  </si>
  <si>
    <t>21:0675:000141</t>
  </si>
  <si>
    <t>21:0205:000125</t>
  </si>
  <si>
    <t>21:0205:000125:0003:0001:00</t>
  </si>
  <si>
    <t>105M  :871150:00:------:--</t>
  </si>
  <si>
    <t>21:0675:000142</t>
  </si>
  <si>
    <t>21:0205:000126</t>
  </si>
  <si>
    <t>21:0205:000126:0003:0001:00</t>
  </si>
  <si>
    <t>105M  :871151:00:------:--</t>
  </si>
  <si>
    <t>21:0675:000143</t>
  </si>
  <si>
    <t>21:0205:000127</t>
  </si>
  <si>
    <t>21:0205:000127:0003:0001:00</t>
  </si>
  <si>
    <t>105M  :871152:00:------:--</t>
  </si>
  <si>
    <t>21:0675:000144</t>
  </si>
  <si>
    <t>21:0205:000128</t>
  </si>
  <si>
    <t>21:0205:000128:0003:0001:00</t>
  </si>
  <si>
    <t>105M  :871153:00:------:--</t>
  </si>
  <si>
    <t>21:0675:000145</t>
  </si>
  <si>
    <t>21:0205:000129</t>
  </si>
  <si>
    <t>21:0205:000129:0003:0001:00</t>
  </si>
  <si>
    <t>105M  :871154:00:------:--</t>
  </si>
  <si>
    <t>21:0675:000146</t>
  </si>
  <si>
    <t>21:0205:000130</t>
  </si>
  <si>
    <t>21:0205:000130:0003:0001:00</t>
  </si>
  <si>
    <t>105M  :871155:00:------:--</t>
  </si>
  <si>
    <t>21:0675:000147</t>
  </si>
  <si>
    <t>21:0205:000131</t>
  </si>
  <si>
    <t>21:0205:000131:0003:0001:00</t>
  </si>
  <si>
    <t>105M  :871156:00:------:--</t>
  </si>
  <si>
    <t>21:0675:000148</t>
  </si>
  <si>
    <t>21:0205:000132</t>
  </si>
  <si>
    <t>21:0205:000132:0003:0001:00</t>
  </si>
  <si>
    <t>105M  :871157:00:------:--</t>
  </si>
  <si>
    <t>21:0675:000149</t>
  </si>
  <si>
    <t>21:0205:000133</t>
  </si>
  <si>
    <t>21:0205:000133:0003:0001:00</t>
  </si>
  <si>
    <t>105M  :871158:00:------:--</t>
  </si>
  <si>
    <t>21:0675:000150</t>
  </si>
  <si>
    <t>21:0205:000134</t>
  </si>
  <si>
    <t>21:0205:000134:0003:0001:00</t>
  </si>
  <si>
    <t>105M  :871159:00:------:--</t>
  </si>
  <si>
    <t>21:0675:000151</t>
  </si>
  <si>
    <t>21:0205:000135</t>
  </si>
  <si>
    <t>21:0205:000135:0003:0001:00</t>
  </si>
  <si>
    <t>105M  :871160:00:------:--</t>
  </si>
  <si>
    <t>21:0675:000152</t>
  </si>
  <si>
    <t>21:0205:000136</t>
  </si>
  <si>
    <t>21:0205:000136:0003:0001:00</t>
  </si>
  <si>
    <t>105M  :871162:00:------:--</t>
  </si>
  <si>
    <t>21:0675:000153</t>
  </si>
  <si>
    <t>21:0205:000137</t>
  </si>
  <si>
    <t>21:0205:000137:0003:0001:00</t>
  </si>
  <si>
    <t>105M  :871163:00:------:--</t>
  </si>
  <si>
    <t>21:0675:000154</t>
  </si>
  <si>
    <t>21:0205:000138</t>
  </si>
  <si>
    <t>21:0205:000138:0003:0001:00</t>
  </si>
  <si>
    <t>105M  :871164:00:------:--</t>
  </si>
  <si>
    <t>21:0675:000155</t>
  </si>
  <si>
    <t>21:0205:000139</t>
  </si>
  <si>
    <t>21:0205:000139:0003:0001:00</t>
  </si>
  <si>
    <t>105M  :871165:00:------:--</t>
  </si>
  <si>
    <t>21:0675:000156</t>
  </si>
  <si>
    <t>21:0205:000140</t>
  </si>
  <si>
    <t>21:0205:000140:0003:0001:00</t>
  </si>
  <si>
    <t>105M  :871166:00:------:--</t>
  </si>
  <si>
    <t>21:0675:000157</t>
  </si>
  <si>
    <t>21:0205:000141</t>
  </si>
  <si>
    <t>21:0205:000141:0003:0001:00</t>
  </si>
  <si>
    <t>105M  :871167:00:------:--</t>
  </si>
  <si>
    <t>21:0675:000158</t>
  </si>
  <si>
    <t>21:0205:000142</t>
  </si>
  <si>
    <t>21:0205:000142:0003:0001:00</t>
  </si>
  <si>
    <t>105M  :871168:9X:------:--</t>
  </si>
  <si>
    <t>21:0675:000159</t>
  </si>
  <si>
    <t>105M  :871169:10:------:--</t>
  </si>
  <si>
    <t>21:0675:000160</t>
  </si>
  <si>
    <t>21:0205:000143</t>
  </si>
  <si>
    <t>21:0205:000143:0003:0001:00</t>
  </si>
  <si>
    <t>105M  :871170:20:871169:10</t>
  </si>
  <si>
    <t>21:0675:000161</t>
  </si>
  <si>
    <t>21:0205:000143:0004:0001:00</t>
  </si>
  <si>
    <t>105M  :871171:00:------:--</t>
  </si>
  <si>
    <t>21:0675:000162</t>
  </si>
  <si>
    <t>21:0205:000144</t>
  </si>
  <si>
    <t>21:0205:000144:0003:0001:00</t>
  </si>
  <si>
    <t>105M  :871172:00:------:--</t>
  </si>
  <si>
    <t>21:0675:000163</t>
  </si>
  <si>
    <t>21:0205:000145</t>
  </si>
  <si>
    <t>21:0205:000145:0003:0001:00</t>
  </si>
  <si>
    <t>105M  :871173:00:------:--</t>
  </si>
  <si>
    <t>21:0675:000164</t>
  </si>
  <si>
    <t>21:0205:000146</t>
  </si>
  <si>
    <t>21:0205:000146:0003:0001:00</t>
  </si>
  <si>
    <t>105M  :871174:00:------:--</t>
  </si>
  <si>
    <t>21:0675:000165</t>
  </si>
  <si>
    <t>21:0205:000147</t>
  </si>
  <si>
    <t>21:0205:000147:0003:0001:00</t>
  </si>
  <si>
    <t>105M  :871175:00:------:--</t>
  </si>
  <si>
    <t>21:0675:000166</t>
  </si>
  <si>
    <t>21:0205:000148</t>
  </si>
  <si>
    <t>21:0205:000148:0003:0001:00</t>
  </si>
  <si>
    <t>105M  :871176:00:------:--</t>
  </si>
  <si>
    <t>21:0675:000167</t>
  </si>
  <si>
    <t>21:0205:000149</t>
  </si>
  <si>
    <t>21:0205:000149:0003:0001:00</t>
  </si>
  <si>
    <t>105M  :871177:00:------:--</t>
  </si>
  <si>
    <t>21:0675:000168</t>
  </si>
  <si>
    <t>21:0205:000150</t>
  </si>
  <si>
    <t>21:0205:000150:0003:0001:00</t>
  </si>
  <si>
    <t>105M  :871178:00:------:--</t>
  </si>
  <si>
    <t>21:0675:000169</t>
  </si>
  <si>
    <t>21:0205:000151</t>
  </si>
  <si>
    <t>21:0205:000151:0003:0001:00</t>
  </si>
  <si>
    <t>105M  :871179:00:------:--</t>
  </si>
  <si>
    <t>21:0675:000170</t>
  </si>
  <si>
    <t>21:0205:000152</t>
  </si>
  <si>
    <t>21:0205:000152:0003:0001:00</t>
  </si>
  <si>
    <t>105M  :871180:00:------:--</t>
  </si>
  <si>
    <t>21:0675:000171</t>
  </si>
  <si>
    <t>21:0205:000153</t>
  </si>
  <si>
    <t>21:0205:000153:0003:0001:00</t>
  </si>
  <si>
    <t>105M  :871182:00:------:--</t>
  </si>
  <si>
    <t>21:0675:000172</t>
  </si>
  <si>
    <t>21:0205:000154</t>
  </si>
  <si>
    <t>21:0205:000154:0003:0001:00</t>
  </si>
  <si>
    <t>105M  :871183:00:------:--</t>
  </si>
  <si>
    <t>21:0675:000173</t>
  </si>
  <si>
    <t>21:0205:000155</t>
  </si>
  <si>
    <t>21:0205:000155:0003:0001:00</t>
  </si>
  <si>
    <t>105M  :871184:00:------:--</t>
  </si>
  <si>
    <t>21:0675:000174</t>
  </si>
  <si>
    <t>21:0205:000156</t>
  </si>
  <si>
    <t>21:0205:000156:0003:0001:00</t>
  </si>
  <si>
    <t>105M  :871185:10:------:--</t>
  </si>
  <si>
    <t>21:0675:000175</t>
  </si>
  <si>
    <t>21:0205:000157</t>
  </si>
  <si>
    <t>21:0205:000157:0003:0001:00</t>
  </si>
  <si>
    <t>105M  :871186:20:871185:10</t>
  </si>
  <si>
    <t>21:0675:000176</t>
  </si>
  <si>
    <t>21:0205:000157:0004:0001:00</t>
  </si>
  <si>
    <t>105M  :871187:00:------:--</t>
  </si>
  <si>
    <t>21:0675:000177</t>
  </si>
  <si>
    <t>21:0205:000158</t>
  </si>
  <si>
    <t>21:0205:000158:0003:0001:00</t>
  </si>
  <si>
    <t>105M  :871188:00:------:--</t>
  </si>
  <si>
    <t>21:0675:000178</t>
  </si>
  <si>
    <t>21:0205:000159</t>
  </si>
  <si>
    <t>21:0205:000159:0003:0001:00</t>
  </si>
  <si>
    <t>105M  :871189:00:------:--</t>
  </si>
  <si>
    <t>21:0675:000179</t>
  </si>
  <si>
    <t>21:0205:000160</t>
  </si>
  <si>
    <t>21:0205:000160:0003:0001:00</t>
  </si>
  <si>
    <t>105M  :871190:00:------:--</t>
  </si>
  <si>
    <t>21:0675:000180</t>
  </si>
  <si>
    <t>21:0205:000161</t>
  </si>
  <si>
    <t>21:0205:000161:0003:0001:00</t>
  </si>
  <si>
    <t>105M  :871191:00:------:--</t>
  </si>
  <si>
    <t>21:0675:000181</t>
  </si>
  <si>
    <t>21:0205:000162</t>
  </si>
  <si>
    <t>21:0205:000162:0003:0001:00</t>
  </si>
  <si>
    <t>105M  :871192:00:------:--</t>
  </si>
  <si>
    <t>21:0675:000182</t>
  </si>
  <si>
    <t>21:0205:000163</t>
  </si>
  <si>
    <t>21:0205:000163:0003:0001:00</t>
  </si>
  <si>
    <t>105M  :871193:00:------:--</t>
  </si>
  <si>
    <t>21:0675:000183</t>
  </si>
  <si>
    <t>21:0205:000164</t>
  </si>
  <si>
    <t>21:0205:000164:0003:0001:00</t>
  </si>
  <si>
    <t>105M  :871194:00:------:--</t>
  </si>
  <si>
    <t>21:0675:000184</t>
  </si>
  <si>
    <t>21:0205:000165</t>
  </si>
  <si>
    <t>21:0205:000165:0003:0001:00</t>
  </si>
  <si>
    <t>105M  :871195:9X:------:--</t>
  </si>
  <si>
    <t>21:0675:000185</t>
  </si>
  <si>
    <t>105M  :871196:00:------:--</t>
  </si>
  <si>
    <t>21:0675:000186</t>
  </si>
  <si>
    <t>21:0205:000166</t>
  </si>
  <si>
    <t>21:0205:000166:0003:0001:00</t>
  </si>
  <si>
    <t>105M  :871197:00:------:--</t>
  </si>
  <si>
    <t>21:0675:000187</t>
  </si>
  <si>
    <t>21:0205:000167</t>
  </si>
  <si>
    <t>21:0205:000167:0003:0001:00</t>
  </si>
  <si>
    <t>105M  :871198:00:------:--</t>
  </si>
  <si>
    <t>21:0675:000188</t>
  </si>
  <si>
    <t>21:0205:000168</t>
  </si>
  <si>
    <t>21:0205:000168:0003:0001:00</t>
  </si>
  <si>
    <t>105M  :871199:00:------:--</t>
  </si>
  <si>
    <t>21:0675:000189</t>
  </si>
  <si>
    <t>21:0205:000169</t>
  </si>
  <si>
    <t>21:0205:000169:0003:0001:00</t>
  </si>
  <si>
    <t>105M  :871200:00:------:--</t>
  </si>
  <si>
    <t>21:0675:000190</t>
  </si>
  <si>
    <t>21:0205:000170</t>
  </si>
  <si>
    <t>21:0205:000170:0003:0001:00</t>
  </si>
  <si>
    <t>105M  :871202:00:------:--</t>
  </si>
  <si>
    <t>21:0675:000191</t>
  </si>
  <si>
    <t>21:0205:000171</t>
  </si>
  <si>
    <t>21:0205:000171:0003:0001:00</t>
  </si>
  <si>
    <t>105M  :871203:10:------:--</t>
  </si>
  <si>
    <t>21:0675:000192</t>
  </si>
  <si>
    <t>21:0205:000172</t>
  </si>
  <si>
    <t>21:0205:000172:0003:0001:00</t>
  </si>
  <si>
    <t>105M  :871204:20:871203:10</t>
  </si>
  <si>
    <t>21:0675:000193</t>
  </si>
  <si>
    <t>21:0205:000172:0004:0001:00</t>
  </si>
  <si>
    <t>105M  :871205:00:------:--</t>
  </si>
  <si>
    <t>21:0675:000194</t>
  </si>
  <si>
    <t>21:0205:000173</t>
  </si>
  <si>
    <t>21:0205:000173:0003:0001:00</t>
  </si>
  <si>
    <t>105M  :871206:00:------:--</t>
  </si>
  <si>
    <t>21:0675:000195</t>
  </si>
  <si>
    <t>21:0205:000174</t>
  </si>
  <si>
    <t>21:0205:000174:0003:0001:00</t>
  </si>
  <si>
    <t>105M  :871207:00:------:--</t>
  </si>
  <si>
    <t>21:0675:000196</t>
  </si>
  <si>
    <t>21:0205:000175</t>
  </si>
  <si>
    <t>21:0205:000175:0003:0001:00</t>
  </si>
  <si>
    <t>105M  :871208:00:------:--</t>
  </si>
  <si>
    <t>21:0675:000197</t>
  </si>
  <si>
    <t>21:0205:000176</t>
  </si>
  <si>
    <t>21:0205:000176:0003:0001:00</t>
  </si>
  <si>
    <t>105M  :871209:00:------:--</t>
  </si>
  <si>
    <t>21:0675:000198</t>
  </si>
  <si>
    <t>21:0205:000177</t>
  </si>
  <si>
    <t>21:0205:000177:0003:0001:00</t>
  </si>
  <si>
    <t>105M  :871210:00:------:--</t>
  </si>
  <si>
    <t>21:0675:000199</t>
  </si>
  <si>
    <t>21:0205:000178</t>
  </si>
  <si>
    <t>21:0205:000178:0003:0001:00</t>
  </si>
  <si>
    <t>105M  :871211:00:------:--</t>
  </si>
  <si>
    <t>21:0675:000200</t>
  </si>
  <si>
    <t>21:0205:000179</t>
  </si>
  <si>
    <t>21:0205:000179:0003:0001:00</t>
  </si>
  <si>
    <t>105M  :871212:00:------:--</t>
  </si>
  <si>
    <t>21:0675:000201</t>
  </si>
  <si>
    <t>21:0205:000180</t>
  </si>
  <si>
    <t>21:0205:000180:0003:0001:00</t>
  </si>
  <si>
    <t>105M  :871213:00:------:--</t>
  </si>
  <si>
    <t>21:0675:000202</t>
  </si>
  <si>
    <t>21:0205:000181</t>
  </si>
  <si>
    <t>21:0205:000181:0003:0001:00</t>
  </si>
  <si>
    <t>105M  :871214:00:------:--</t>
  </si>
  <si>
    <t>21:0675:000203</t>
  </si>
  <si>
    <t>21:0205:000182</t>
  </si>
  <si>
    <t>21:0205:000182:0003:0001:00</t>
  </si>
  <si>
    <t>105M  :871215:00:------:--</t>
  </si>
  <si>
    <t>21:0675:000204</t>
  </si>
  <si>
    <t>21:0205:000183</t>
  </si>
  <si>
    <t>21:0205:000183:0003:0001:00</t>
  </si>
  <si>
    <t>105M  :871216:9Z:------:--</t>
  </si>
  <si>
    <t>21:0675:000205</t>
  </si>
  <si>
    <t>105M  :871217:00:------:--</t>
  </si>
  <si>
    <t>21:0675:000206</t>
  </si>
  <si>
    <t>21:0205:000184</t>
  </si>
  <si>
    <t>21:0205:000184:0003:0001:00</t>
  </si>
  <si>
    <t>105M  :871218:00:------:--</t>
  </si>
  <si>
    <t>21:0675:000207</t>
  </si>
  <si>
    <t>21:0205:000185</t>
  </si>
  <si>
    <t>21:0205:000185:0003:0001:00</t>
  </si>
  <si>
    <t>105M  :871219:00:------:--</t>
  </si>
  <si>
    <t>21:0675:000208</t>
  </si>
  <si>
    <t>21:0205:000186</t>
  </si>
  <si>
    <t>21:0205:000186:0003:0001:00</t>
  </si>
  <si>
    <t>105M  :871220:00:------:--</t>
  </si>
  <si>
    <t>21:0675:000209</t>
  </si>
  <si>
    <t>21:0205:000187</t>
  </si>
  <si>
    <t>21:0205:000187:0003:0001:00</t>
  </si>
  <si>
    <t>105M  :871222:00:------:--</t>
  </si>
  <si>
    <t>21:0675:000210</t>
  </si>
  <si>
    <t>21:0205:000188</t>
  </si>
  <si>
    <t>21:0205:000188:0003:0001:00</t>
  </si>
  <si>
    <t>105M  :871223:00:------:--</t>
  </si>
  <si>
    <t>21:0675:000211</t>
  </si>
  <si>
    <t>21:0205:000189</t>
  </si>
  <si>
    <t>21:0205:000189:0003:0001:00</t>
  </si>
  <si>
    <t>105M  :871224:00:------:--</t>
  </si>
  <si>
    <t>21:0675:000212</t>
  </si>
  <si>
    <t>21:0205:000190</t>
  </si>
  <si>
    <t>21:0205:000190:0003:0001:00</t>
  </si>
  <si>
    <t>105M  :871225:9Z:------:--</t>
  </si>
  <si>
    <t>21:0675:000213</t>
  </si>
  <si>
    <t>105M  :871226:00:------:--</t>
  </si>
  <si>
    <t>21:0675:000214</t>
  </si>
  <si>
    <t>21:0205:000191</t>
  </si>
  <si>
    <t>21:0205:000191:0003:0001:00</t>
  </si>
  <si>
    <t>105M  :871227:00:------:--</t>
  </si>
  <si>
    <t>21:0675:000215</t>
  </si>
  <si>
    <t>21:0205:000192</t>
  </si>
  <si>
    <t>21:0205:000192:0003:0001:00</t>
  </si>
  <si>
    <t>105M  :871228:10:------:--</t>
  </si>
  <si>
    <t>21:0675:000216</t>
  </si>
  <si>
    <t>21:0205:000193</t>
  </si>
  <si>
    <t>21:0205:000193:0003:0001:00</t>
  </si>
  <si>
    <t>105M  :871229:20:871228:10</t>
  </si>
  <si>
    <t>21:0675:000217</t>
  </si>
  <si>
    <t>21:0205:000193:0004:0001:00</t>
  </si>
  <si>
    <t>105M  :871230:00:------:--</t>
  </si>
  <si>
    <t>21:0675:000218</t>
  </si>
  <si>
    <t>21:0205:000194</t>
  </si>
  <si>
    <t>21:0205:000194:0003:0001:00</t>
  </si>
  <si>
    <t>105M  :871231:00:------:--</t>
  </si>
  <si>
    <t>21:0675:000219</t>
  </si>
  <si>
    <t>21:0205:000195</t>
  </si>
  <si>
    <t>21:0205:000195:0003:0001:00</t>
  </si>
  <si>
    <t>105M  :871232:00:------:--</t>
  </si>
  <si>
    <t>21:0675:000220</t>
  </si>
  <si>
    <t>21:0205:000196</t>
  </si>
  <si>
    <t>21:0205:000196:0003:0001:00</t>
  </si>
  <si>
    <t>105M  :871233:00:------:--</t>
  </si>
  <si>
    <t>21:0675:000221</t>
  </si>
  <si>
    <t>21:0205:000197</t>
  </si>
  <si>
    <t>21:0205:000197:0003:0001:00</t>
  </si>
  <si>
    <t>105M  :871234:00:------:--</t>
  </si>
  <si>
    <t>21:0675:000222</t>
  </si>
  <si>
    <t>21:0205:000198</t>
  </si>
  <si>
    <t>21:0205:000198:0003:0001:00</t>
  </si>
  <si>
    <t>105M  :871235:00:------:--</t>
  </si>
  <si>
    <t>21:0675:000223</t>
  </si>
  <si>
    <t>21:0205:000199</t>
  </si>
  <si>
    <t>21:0205:000199:0003:0001:00</t>
  </si>
  <si>
    <t>105M  :871236:00:------:--</t>
  </si>
  <si>
    <t>21:0675:000224</t>
  </si>
  <si>
    <t>21:0205:000200</t>
  </si>
  <si>
    <t>21:0205:000200:0003:0001:00</t>
  </si>
  <si>
    <t>105M  :871237:00:------:--</t>
  </si>
  <si>
    <t>21:0675:000225</t>
  </si>
  <si>
    <t>21:0205:000201</t>
  </si>
  <si>
    <t>21:0205:000201:0003:0001:00</t>
  </si>
  <si>
    <t>105M  :871238:00:------:--</t>
  </si>
  <si>
    <t>21:0675:000226</t>
  </si>
  <si>
    <t>21:0205:000202</t>
  </si>
  <si>
    <t>21:0205:000202:0003:0001:00</t>
  </si>
  <si>
    <t>105M  :871239:00:------:--</t>
  </si>
  <si>
    <t>21:0675:000227</t>
  </si>
  <si>
    <t>21:0205:000203</t>
  </si>
  <si>
    <t>21:0205:000203:0003:0001:00</t>
  </si>
  <si>
    <t>105M  :871240:00:------:--</t>
  </si>
  <si>
    <t>21:0675:000228</t>
  </si>
  <si>
    <t>21:0205:000204</t>
  </si>
  <si>
    <t>21:0205:000204:0003:0001:00</t>
  </si>
  <si>
    <t>105M  :871242:00:------:--</t>
  </si>
  <si>
    <t>21:0675:000229</t>
  </si>
  <si>
    <t>21:0205:000205</t>
  </si>
  <si>
    <t>21:0205:000205:0003:0001:00</t>
  </si>
  <si>
    <t>105M  :871243:00:------:--</t>
  </si>
  <si>
    <t>21:0675:000230</t>
  </si>
  <si>
    <t>21:0205:000206</t>
  </si>
  <si>
    <t>21:0205:000206:0003:0001:00</t>
  </si>
  <si>
    <t>105M  :871244:00:------:--</t>
  </si>
  <si>
    <t>21:0675:000231</t>
  </si>
  <si>
    <t>21:0205:000207</t>
  </si>
  <si>
    <t>21:0205:000207:0003:0001:00</t>
  </si>
  <si>
    <t>105M  :871245:00:------:--</t>
  </si>
  <si>
    <t>21:0675:000232</t>
  </si>
  <si>
    <t>21:0205:000208</t>
  </si>
  <si>
    <t>21:0205:000208:0003:0001:00</t>
  </si>
  <si>
    <t>105M  :871246:00:------:--</t>
  </si>
  <si>
    <t>21:0675:000233</t>
  </si>
  <si>
    <t>21:0205:000209</t>
  </si>
  <si>
    <t>21:0205:000209:0003:0001:00</t>
  </si>
  <si>
    <t>105M  :871247:00:------:--</t>
  </si>
  <si>
    <t>21:0675:000234</t>
  </si>
  <si>
    <t>21:0205:000210</t>
  </si>
  <si>
    <t>21:0205:000210:0003:0001:00</t>
  </si>
  <si>
    <t>105M  :871248:00:------:--</t>
  </si>
  <si>
    <t>21:0675:000235</t>
  </si>
  <si>
    <t>21:0205:000211</t>
  </si>
  <si>
    <t>21:0205:000211:0003:0001:00</t>
  </si>
  <si>
    <t>105M  :871249:00:------:--</t>
  </si>
  <si>
    <t>21:0675:000236</t>
  </si>
  <si>
    <t>21:0205:000212</t>
  </si>
  <si>
    <t>21:0205:000212:0003:0001:00</t>
  </si>
  <si>
    <t>105M  :871250:9X:------:--</t>
  </si>
  <si>
    <t>21:0675:000237</t>
  </si>
  <si>
    <t>105M  :871251:00:------:--</t>
  </si>
  <si>
    <t>21:0675:000238</t>
  </si>
  <si>
    <t>21:0205:000213</t>
  </si>
  <si>
    <t>21:0205:000213:0003:0001:00</t>
  </si>
  <si>
    <t>105M  :871252:00:------:--</t>
  </si>
  <si>
    <t>21:0675:000239</t>
  </si>
  <si>
    <t>21:0205:000214</t>
  </si>
  <si>
    <t>21:0205:000214:0003:0001:00</t>
  </si>
  <si>
    <t>105M  :871253:00:------:--</t>
  </si>
  <si>
    <t>21:0675:000240</t>
  </si>
  <si>
    <t>21:0205:000215</t>
  </si>
  <si>
    <t>21:0205:000215:0003:0001:00</t>
  </si>
  <si>
    <t>105M  :871254:10:------:--</t>
  </si>
  <si>
    <t>21:0675:000241</t>
  </si>
  <si>
    <t>21:0205:000216</t>
  </si>
  <si>
    <t>21:0205:000216:0003:0001:00</t>
  </si>
  <si>
    <t>105M  :871255:20:871254:10</t>
  </si>
  <si>
    <t>21:0675:000242</t>
  </si>
  <si>
    <t>21:0205:000216:0004:0001:00</t>
  </si>
  <si>
    <t>105M  :873002:00:------:--</t>
  </si>
  <si>
    <t>21:0675:000243</t>
  </si>
  <si>
    <t>21:0205:000217</t>
  </si>
  <si>
    <t>21:0205:000217:0003:0001:00</t>
  </si>
  <si>
    <t>105M  :873003:00:------:--</t>
  </si>
  <si>
    <t>21:0675:000244</t>
  </si>
  <si>
    <t>21:0205:000218</t>
  </si>
  <si>
    <t>21:0205:000218:0003:0001:00</t>
  </si>
  <si>
    <t>105M  :873004:00:------:--</t>
  </si>
  <si>
    <t>21:0675:000245</t>
  </si>
  <si>
    <t>21:0205:000219</t>
  </si>
  <si>
    <t>21:0205:000219:0003:0001:00</t>
  </si>
  <si>
    <t>105M  :873005:00:------:--</t>
  </si>
  <si>
    <t>21:0675:000246</t>
  </si>
  <si>
    <t>21:0205:000220</t>
  </si>
  <si>
    <t>21:0205:000220:0003:0001:00</t>
  </si>
  <si>
    <t>105M  :873006:00:------:--</t>
  </si>
  <si>
    <t>21:0675:000247</t>
  </si>
  <si>
    <t>21:0205:000221</t>
  </si>
  <si>
    <t>21:0205:000221:0003:0001:00</t>
  </si>
  <si>
    <t>105M  :873007:00:------:--</t>
  </si>
  <si>
    <t>21:0675:000248</t>
  </si>
  <si>
    <t>21:0205:000222</t>
  </si>
  <si>
    <t>21:0205:000222:0003:0001:00</t>
  </si>
  <si>
    <t>105M  :873008:00:------:--</t>
  </si>
  <si>
    <t>21:0675:000249</t>
  </si>
  <si>
    <t>21:0205:000223</t>
  </si>
  <si>
    <t>21:0205:000223:0003:0001:00</t>
  </si>
  <si>
    <t>105M  :873009:10:------:--</t>
  </si>
  <si>
    <t>21:0675:000250</t>
  </si>
  <si>
    <t>21:0205:000224</t>
  </si>
  <si>
    <t>21:0205:000224:0003:0001:00</t>
  </si>
  <si>
    <t>105M  :873010:20:873009:10</t>
  </si>
  <si>
    <t>21:0675:000251</t>
  </si>
  <si>
    <t>21:0205:000224:0004:0001:00</t>
  </si>
  <si>
    <t>105M  :873011:00:------:--</t>
  </si>
  <si>
    <t>21:0675:000252</t>
  </si>
  <si>
    <t>21:0205:000225</t>
  </si>
  <si>
    <t>21:0205:000225:0003:0001:00</t>
  </si>
  <si>
    <t>105M  :873012:9Z:------:--</t>
  </si>
  <si>
    <t>21:0675:000253</t>
  </si>
  <si>
    <t>105M  :873013:00:------:--</t>
  </si>
  <si>
    <t>21:0675:000254</t>
  </si>
  <si>
    <t>21:0205:000226</t>
  </si>
  <si>
    <t>21:0205:000226:0003:0001:00</t>
  </si>
  <si>
    <t>105M  :873014:00:------:--</t>
  </si>
  <si>
    <t>21:0675:000255</t>
  </si>
  <si>
    <t>21:0205:000227</t>
  </si>
  <si>
    <t>21:0205:000227:0003:0001:00</t>
  </si>
  <si>
    <t>105M  :873015:00:------:--</t>
  </si>
  <si>
    <t>21:0675:000256</t>
  </si>
  <si>
    <t>21:0205:000228</t>
  </si>
  <si>
    <t>21:0205:000228:0003:0001:00</t>
  </si>
  <si>
    <t>105M  :873016:00:------:--</t>
  </si>
  <si>
    <t>21:0675:000257</t>
  </si>
  <si>
    <t>21:0205:000229</t>
  </si>
  <si>
    <t>21:0205:000229:0003:0001:00</t>
  </si>
  <si>
    <t>105M  :873017:00:------:--</t>
  </si>
  <si>
    <t>21:0675:000258</t>
  </si>
  <si>
    <t>21:0205:000230</t>
  </si>
  <si>
    <t>21:0205:000230:0003:0001:00</t>
  </si>
  <si>
    <t>105M  :873018:00:------:--</t>
  </si>
  <si>
    <t>21:0675:000259</t>
  </si>
  <si>
    <t>21:0205:000231</t>
  </si>
  <si>
    <t>21:0205:000231:0003:0001:00</t>
  </si>
  <si>
    <t>105M  :873019:00:------:--</t>
  </si>
  <si>
    <t>21:0675:000260</t>
  </si>
  <si>
    <t>21:0205:000232</t>
  </si>
  <si>
    <t>21:0205:000232:0003:0001:00</t>
  </si>
  <si>
    <t>105M  :873020:00:------:--</t>
  </si>
  <si>
    <t>21:0675:000261</t>
  </si>
  <si>
    <t>21:0205:000233</t>
  </si>
  <si>
    <t>21:0205:000233:0003:0001:00</t>
  </si>
  <si>
    <t>105M  :873022:00:------:--</t>
  </si>
  <si>
    <t>21:0675:000262</t>
  </si>
  <si>
    <t>21:0205:000234</t>
  </si>
  <si>
    <t>21:0205:000234:0003:0001:00</t>
  </si>
  <si>
    <t>105M  :873023:10:------:--</t>
  </si>
  <si>
    <t>21:0675:000263</t>
  </si>
  <si>
    <t>21:0205:000235</t>
  </si>
  <si>
    <t>21:0205:000235:0003:0001:00</t>
  </si>
  <si>
    <t>105M  :873024:20:873023:10</t>
  </si>
  <si>
    <t>21:0675:000264</t>
  </si>
  <si>
    <t>21:0205:000235:0004:0001:00</t>
  </si>
  <si>
    <t>105M  :873025:00:------:--</t>
  </si>
  <si>
    <t>21:0675:000265</t>
  </si>
  <si>
    <t>21:0205:000236</t>
  </si>
  <si>
    <t>21:0205:000236:0003:0001:00</t>
  </si>
  <si>
    <t>105M  :873026:00:------:--</t>
  </si>
  <si>
    <t>21:0675:000266</t>
  </si>
  <si>
    <t>21:0205:000237</t>
  </si>
  <si>
    <t>21:0205:000237:0003:0001:00</t>
  </si>
  <si>
    <t>105M  :873027:9Y:------:--</t>
  </si>
  <si>
    <t>21:0675:000267</t>
  </si>
  <si>
    <t>105M  :873028:00:------:--</t>
  </si>
  <si>
    <t>21:0675:000268</t>
  </si>
  <si>
    <t>21:0205:000238</t>
  </si>
  <si>
    <t>21:0205:000238:0003:0001:00</t>
  </si>
  <si>
    <t>105M  :873029:00:------:--</t>
  </si>
  <si>
    <t>21:0675:000269</t>
  </si>
  <si>
    <t>21:0205:000239</t>
  </si>
  <si>
    <t>21:0205:000239:0003:0001:00</t>
  </si>
  <si>
    <t>105M  :873030:00:------:--</t>
  </si>
  <si>
    <t>21:0675:000270</t>
  </si>
  <si>
    <t>21:0205:000240</t>
  </si>
  <si>
    <t>21:0205:000240:0003:0001:00</t>
  </si>
  <si>
    <t>105M  :873031:00:------:--</t>
  </si>
  <si>
    <t>21:0675:000271</t>
  </si>
  <si>
    <t>21:0205:000241</t>
  </si>
  <si>
    <t>21:0205:000241:0003:0001:00</t>
  </si>
  <si>
    <t>105M  :873032:00:------:--</t>
  </si>
  <si>
    <t>21:0675:000272</t>
  </si>
  <si>
    <t>21:0205:000242</t>
  </si>
  <si>
    <t>21:0205:000242:0003:0001:00</t>
  </si>
  <si>
    <t>105M  :873033:00:------:--</t>
  </si>
  <si>
    <t>21:0675:000273</t>
  </si>
  <si>
    <t>21:0205:000243</t>
  </si>
  <si>
    <t>21:0205:000243:0003:0001:00</t>
  </si>
  <si>
    <t>105M  :873034:00:------:--</t>
  </si>
  <si>
    <t>21:0675:000274</t>
  </si>
  <si>
    <t>21:0205:000244</t>
  </si>
  <si>
    <t>21:0205:000244:0003:0001:00</t>
  </si>
  <si>
    <t>105M  :873035:00:------:--</t>
  </si>
  <si>
    <t>21:0675:000275</t>
  </si>
  <si>
    <t>21:0205:000245</t>
  </si>
  <si>
    <t>21:0205:000245:0003:0001:00</t>
  </si>
  <si>
    <t>105M  :873036:00:------:--</t>
  </si>
  <si>
    <t>21:0675:000276</t>
  </si>
  <si>
    <t>21:0205:000246</t>
  </si>
  <si>
    <t>21:0205:000246:0003:0001:00</t>
  </si>
  <si>
    <t>105M  :873037:00:------:--</t>
  </si>
  <si>
    <t>21:0675:000277</t>
  </si>
  <si>
    <t>21:0205:000247</t>
  </si>
  <si>
    <t>21:0205:000247:0003:0001:00</t>
  </si>
  <si>
    <t>105M  :873038:00:------:--</t>
  </si>
  <si>
    <t>21:0675:000278</t>
  </si>
  <si>
    <t>21:0205:000248</t>
  </si>
  <si>
    <t>21:0205:000248:0003:0001:00</t>
  </si>
  <si>
    <t>105M  :873039:00:------:--</t>
  </si>
  <si>
    <t>21:0675:000279</t>
  </si>
  <si>
    <t>21:0205:000249</t>
  </si>
  <si>
    <t>21:0205:000249:0003:0001:00</t>
  </si>
  <si>
    <t>105M  :873040:00:------:--</t>
  </si>
  <si>
    <t>21:0675:000280</t>
  </si>
  <si>
    <t>21:0205:000250</t>
  </si>
  <si>
    <t>21:0205:000250:0003:0001:00</t>
  </si>
  <si>
    <t>105M  :873042:00:------:--</t>
  </si>
  <si>
    <t>21:0675:000281</t>
  </si>
  <si>
    <t>21:0205:000251</t>
  </si>
  <si>
    <t>21:0205:000251:0003:0001:00</t>
  </si>
  <si>
    <t>105M  :873043:00:------:--</t>
  </si>
  <si>
    <t>21:0675:000282</t>
  </si>
  <si>
    <t>21:0205:000252</t>
  </si>
  <si>
    <t>21:0205:000252:0003:0001:00</t>
  </si>
  <si>
    <t>105M  :873044:10:------:--</t>
  </si>
  <si>
    <t>21:0675:000283</t>
  </si>
  <si>
    <t>21:0205:000253</t>
  </si>
  <si>
    <t>21:0205:000253:0003:0001:00</t>
  </si>
  <si>
    <t>105M  :873045:9Y:------:--</t>
  </si>
  <si>
    <t>21:0675:000284</t>
  </si>
  <si>
    <t>105M  :873046:20:873044:10</t>
  </si>
  <si>
    <t>21:0675:000285</t>
  </si>
  <si>
    <t>21:0205:000253:0004:0001:00</t>
  </si>
  <si>
    <t>105M  :873047:00:------:--</t>
  </si>
  <si>
    <t>21:0675:000286</t>
  </si>
  <si>
    <t>21:0205:000254</t>
  </si>
  <si>
    <t>21:0205:000254:0003:0001:00</t>
  </si>
  <si>
    <t>105M  :873048:00:------:--</t>
  </si>
  <si>
    <t>21:0675:000287</t>
  </si>
  <si>
    <t>21:0205:000255</t>
  </si>
  <si>
    <t>21:0205:000255:0003:0001:00</t>
  </si>
  <si>
    <t>105M  :873049:00:------:--</t>
  </si>
  <si>
    <t>21:0675:000288</t>
  </si>
  <si>
    <t>21:0205:000256</t>
  </si>
  <si>
    <t>21:0205:000256:0003:0001:00</t>
  </si>
  <si>
    <t>105M  :873050:00:------:--</t>
  </si>
  <si>
    <t>21:0675:000289</t>
  </si>
  <si>
    <t>21:0205:000257</t>
  </si>
  <si>
    <t>21:0205:000257:0003:0001:00</t>
  </si>
  <si>
    <t>105M  :873051:00:------:--</t>
  </si>
  <si>
    <t>21:0675:000290</t>
  </si>
  <si>
    <t>21:0205:000258</t>
  </si>
  <si>
    <t>21:0205:000258:0003:0001:00</t>
  </si>
  <si>
    <t>105M  :873052:00:------:--</t>
  </si>
  <si>
    <t>21:0675:000291</t>
  </si>
  <si>
    <t>21:0205:000259</t>
  </si>
  <si>
    <t>21:0205:000259:0003:0001:00</t>
  </si>
  <si>
    <t>105M  :873053:00:------:--</t>
  </si>
  <si>
    <t>21:0675:000292</t>
  </si>
  <si>
    <t>21:0205:000260</t>
  </si>
  <si>
    <t>21:0205:000260:0003:0001:00</t>
  </si>
  <si>
    <t>105M  :873054:00:------:--</t>
  </si>
  <si>
    <t>21:0675:000293</t>
  </si>
  <si>
    <t>21:0205:000261</t>
  </si>
  <si>
    <t>21:0205:000261:0003:0001:00</t>
  </si>
  <si>
    <t>105M  :873055:00:------:--</t>
  </si>
  <si>
    <t>21:0675:000294</t>
  </si>
  <si>
    <t>21:0205:000262</t>
  </si>
  <si>
    <t>21:0205:000262:0003:0001:00</t>
  </si>
  <si>
    <t>105M  :873056:00:------:--</t>
  </si>
  <si>
    <t>21:0675:000295</t>
  </si>
  <si>
    <t>21:0205:000263</t>
  </si>
  <si>
    <t>21:0205:000263:0003:0001:00</t>
  </si>
  <si>
    <t>105M  :873057:00:------:--</t>
  </si>
  <si>
    <t>21:0675:000296</t>
  </si>
  <si>
    <t>21:0205:000264</t>
  </si>
  <si>
    <t>21:0205:000264:0003:0001:00</t>
  </si>
  <si>
    <t>105M  :873058:00:------:--</t>
  </si>
  <si>
    <t>21:0675:000297</t>
  </si>
  <si>
    <t>21:0205:000265</t>
  </si>
  <si>
    <t>21:0205:000265:0003:0001:00</t>
  </si>
  <si>
    <t>105M  :873059:00:------:--</t>
  </si>
  <si>
    <t>21:0675:000298</t>
  </si>
  <si>
    <t>21:0205:000266</t>
  </si>
  <si>
    <t>21:0205:000266:0003:0001:00</t>
  </si>
  <si>
    <t>105M  :873060:00:------:--</t>
  </si>
  <si>
    <t>21:0675:000299</t>
  </si>
  <si>
    <t>21:0205:000267</t>
  </si>
  <si>
    <t>21:0205:000267:0003:0001:00</t>
  </si>
  <si>
    <t>105M  :873062:10:------:--</t>
  </si>
  <si>
    <t>21:0675:000300</t>
  </si>
  <si>
    <t>21:0205:000268</t>
  </si>
  <si>
    <t>21:0205:000268:0003:0001:00</t>
  </si>
  <si>
    <t>105M  :873063:20:873062:10</t>
  </si>
  <si>
    <t>21:0675:000301</t>
  </si>
  <si>
    <t>21:0205:000268:0004:0001:00</t>
  </si>
  <si>
    <t>105M  :873064:00:------:--</t>
  </si>
  <si>
    <t>21:0675:000302</t>
  </si>
  <si>
    <t>21:0205:000269</t>
  </si>
  <si>
    <t>21:0205:000269:0003:0001:00</t>
  </si>
  <si>
    <t>105M  :873065:00:------:--</t>
  </si>
  <si>
    <t>21:0675:000303</t>
  </si>
  <si>
    <t>21:0205:000270</t>
  </si>
  <si>
    <t>21:0205:000270:0003:0001:00</t>
  </si>
  <si>
    <t>105M  :873066:00:------:--</t>
  </si>
  <si>
    <t>21:0675:000304</t>
  </si>
  <si>
    <t>21:0205:000271</t>
  </si>
  <si>
    <t>21:0205:000271:0003:0001:00</t>
  </si>
  <si>
    <t>105M  :873067:00:------:--</t>
  </si>
  <si>
    <t>21:0675:000305</t>
  </si>
  <si>
    <t>21:0205:000272</t>
  </si>
  <si>
    <t>21:0205:000272:0003:0001:00</t>
  </si>
  <si>
    <t>105M  :873068:00:------:--</t>
  </si>
  <si>
    <t>21:0675:000306</t>
  </si>
  <si>
    <t>21:0205:000273</t>
  </si>
  <si>
    <t>21:0205:000273:0003:0001:00</t>
  </si>
  <si>
    <t>105M  :873069:00:------:--</t>
  </si>
  <si>
    <t>21:0675:000307</t>
  </si>
  <si>
    <t>21:0205:000274</t>
  </si>
  <si>
    <t>21:0205:000274:0003:0001:00</t>
  </si>
  <si>
    <t>105M  :873070:00:------:--</t>
  </si>
  <si>
    <t>21:0675:000308</t>
  </si>
  <si>
    <t>21:0205:000275</t>
  </si>
  <si>
    <t>21:0205:000275:0003:0001:00</t>
  </si>
  <si>
    <t>105M  :873071:00:------:--</t>
  </si>
  <si>
    <t>21:0675:000309</t>
  </si>
  <si>
    <t>21:0205:000276</t>
  </si>
  <si>
    <t>21:0205:000276:0003:0001:00</t>
  </si>
  <si>
    <t>105M  :873072:00:------:--</t>
  </si>
  <si>
    <t>21:0675:000310</t>
  </si>
  <si>
    <t>21:0205:000277</t>
  </si>
  <si>
    <t>21:0205:000277:0003:0001:00</t>
  </si>
  <si>
    <t>105M  :873073:00:------:--</t>
  </si>
  <si>
    <t>21:0675:000311</t>
  </si>
  <si>
    <t>21:0205:000278</t>
  </si>
  <si>
    <t>21:0205:000278:0003:0001:00</t>
  </si>
  <si>
    <t>105M  :873074:00:------:--</t>
  </si>
  <si>
    <t>21:0675:000312</t>
  </si>
  <si>
    <t>21:0205:000279</t>
  </si>
  <si>
    <t>21:0205:000279:0003:0001:00</t>
  </si>
  <si>
    <t>105M  :873075:00:------:--</t>
  </si>
  <si>
    <t>21:0675:000313</t>
  </si>
  <si>
    <t>21:0205:000280</t>
  </si>
  <si>
    <t>21:0205:000280:0003:0001:00</t>
  </si>
  <si>
    <t>105M  :873076:00:------:--</t>
  </si>
  <si>
    <t>21:0675:000314</t>
  </si>
  <si>
    <t>21:0205:000281</t>
  </si>
  <si>
    <t>21:0205:000281:0003:0001:00</t>
  </si>
  <si>
    <t>105M  :873077:00:------:--</t>
  </si>
  <si>
    <t>21:0675:000315</t>
  </si>
  <si>
    <t>21:0205:000282</t>
  </si>
  <si>
    <t>21:0205:000282:0003:0001:00</t>
  </si>
  <si>
    <t>105M  :873078:00:------:--</t>
  </si>
  <si>
    <t>21:0675:000316</t>
  </si>
  <si>
    <t>21:0205:000283</t>
  </si>
  <si>
    <t>21:0205:000283:0003:0001:00</t>
  </si>
  <si>
    <t>105M  :873079:9Z:------:--</t>
  </si>
  <si>
    <t>21:0675:000317</t>
  </si>
  <si>
    <t>105M  :873080:00:------:--</t>
  </si>
  <si>
    <t>21:0675:000318</t>
  </si>
  <si>
    <t>21:0205:000284</t>
  </si>
  <si>
    <t>21:0205:000284:0003:0001:00</t>
  </si>
  <si>
    <t>105M  :873082:10:------:--</t>
  </si>
  <si>
    <t>21:0675:000319</t>
  </si>
  <si>
    <t>21:0205:000285</t>
  </si>
  <si>
    <t>21:0205:000285:0003:0001:00</t>
  </si>
  <si>
    <t>105M  :873083:20:873082:10</t>
  </si>
  <si>
    <t>21:0675:000320</t>
  </si>
  <si>
    <t>21:0205:000285:0004:0001:00</t>
  </si>
  <si>
    <t>105M  :873084:00:------:--</t>
  </si>
  <si>
    <t>21:0675:000321</t>
  </si>
  <si>
    <t>21:0205:000286</t>
  </si>
  <si>
    <t>21:0205:000286:0003:0001:00</t>
  </si>
  <si>
    <t>105M  :873085:00:------:--</t>
  </si>
  <si>
    <t>21:0675:000322</t>
  </si>
  <si>
    <t>21:0205:000287</t>
  </si>
  <si>
    <t>21:0205:000287:0003:0001:00</t>
  </si>
  <si>
    <t>105M  :873086:00:------:--</t>
  </si>
  <si>
    <t>21:0675:000323</t>
  </si>
  <si>
    <t>21:0205:000288</t>
  </si>
  <si>
    <t>21:0205:000288:0003:0001:00</t>
  </si>
  <si>
    <t>105M  :873087:00:------:--</t>
  </si>
  <si>
    <t>21:0675:000324</t>
  </si>
  <si>
    <t>21:0205:000289</t>
  </si>
  <si>
    <t>21:0205:000289:0003:0001:00</t>
  </si>
  <si>
    <t>105M  :873088:00:------:--</t>
  </si>
  <si>
    <t>21:0675:000325</t>
  </si>
  <si>
    <t>21:0205:000290</t>
  </si>
  <si>
    <t>21:0205:000290:0003:0001:00</t>
  </si>
  <si>
    <t>105M  :873089:00:------:--</t>
  </si>
  <si>
    <t>21:0675:000326</t>
  </si>
  <si>
    <t>21:0205:000291</t>
  </si>
  <si>
    <t>21:0205:000291:0003:0001:00</t>
  </si>
  <si>
    <t>105M  :873090:00:------:--</t>
  </si>
  <si>
    <t>21:0675:000327</t>
  </si>
  <si>
    <t>21:0205:000292</t>
  </si>
  <si>
    <t>21:0205:000292:0003:0001:00</t>
  </si>
  <si>
    <t>105M  :873091:00:------:--</t>
  </si>
  <si>
    <t>21:0675:000328</t>
  </si>
  <si>
    <t>21:0205:000293</t>
  </si>
  <si>
    <t>21:0205:000293:0003:0001:00</t>
  </si>
  <si>
    <t>105M  :873092:00:------:--</t>
  </si>
  <si>
    <t>21:0675:000329</t>
  </si>
  <si>
    <t>21:0205:000294</t>
  </si>
  <si>
    <t>21:0205:000294:0003:0001:00</t>
  </si>
  <si>
    <t>105M  :873093:00:------:--</t>
  </si>
  <si>
    <t>21:0675:000330</t>
  </si>
  <si>
    <t>21:0205:000295</t>
  </si>
  <si>
    <t>21:0205:000295:0003:0001:00</t>
  </si>
  <si>
    <t>105M  :873094:00:------:--</t>
  </si>
  <si>
    <t>21:0675:000331</t>
  </si>
  <si>
    <t>21:0205:000296</t>
  </si>
  <si>
    <t>21:0205:000296:0003:0001:00</t>
  </si>
  <si>
    <t>105M  :873095:00:------:--</t>
  </si>
  <si>
    <t>21:0675:000332</t>
  </si>
  <si>
    <t>21:0205:000297</t>
  </si>
  <si>
    <t>21:0205:000297:0003:0001:00</t>
  </si>
  <si>
    <t>105M  :873096:00:------:--</t>
  </si>
  <si>
    <t>21:0675:000333</t>
  </si>
  <si>
    <t>21:0205:000298</t>
  </si>
  <si>
    <t>21:0205:000298:0003:0001:00</t>
  </si>
  <si>
    <t>105M  :873097:00:------:--</t>
  </si>
  <si>
    <t>21:0675:000334</t>
  </si>
  <si>
    <t>21:0205:000299</t>
  </si>
  <si>
    <t>21:0205:000299:0003:0001:00</t>
  </si>
  <si>
    <t>105M  :873098:00:------:--</t>
  </si>
  <si>
    <t>21:0675:000335</t>
  </si>
  <si>
    <t>21:0205:000300</t>
  </si>
  <si>
    <t>21:0205:000300:0003:0001:00</t>
  </si>
  <si>
    <t>105M  :873099:9X:------:--</t>
  </si>
  <si>
    <t>21:0675:000336</t>
  </si>
  <si>
    <t>105M  :873100:00:------:--</t>
  </si>
  <si>
    <t>21:0675:000337</t>
  </si>
  <si>
    <t>21:0205:000301</t>
  </si>
  <si>
    <t>21:0205:000301:0003:0001:00</t>
  </si>
  <si>
    <t>105M  :873102:00:------:--</t>
  </si>
  <si>
    <t>21:0675:000338</t>
  </si>
  <si>
    <t>21:0205:000302</t>
  </si>
  <si>
    <t>21:0205:000302:0003:0001:00</t>
  </si>
  <si>
    <t>105M  :873103:10:------:--</t>
  </si>
  <si>
    <t>21:0675:000339</t>
  </si>
  <si>
    <t>21:0205:000303</t>
  </si>
  <si>
    <t>21:0205:000303:0003:0001:00</t>
  </si>
  <si>
    <t>105M  :873104:20:873103:10</t>
  </si>
  <si>
    <t>21:0675:000340</t>
  </si>
  <si>
    <t>21:0205:000303:0004:0001:00</t>
  </si>
  <si>
    <t>105M  :873105:00:------:--</t>
  </si>
  <si>
    <t>21:0675:000341</t>
  </si>
  <si>
    <t>21:0205:000304</t>
  </si>
  <si>
    <t>21:0205:000304:0003:0001:00</t>
  </si>
  <si>
    <t>105M  :873106:00:------:--</t>
  </si>
  <si>
    <t>21:0675:000342</t>
  </si>
  <si>
    <t>21:0205:000305</t>
  </si>
  <si>
    <t>21:0205:000305:0003:0001:00</t>
  </si>
  <si>
    <t>105M  :873107:00:------:--</t>
  </si>
  <si>
    <t>21:0675:000343</t>
  </si>
  <si>
    <t>21:0205:000306</t>
  </si>
  <si>
    <t>21:0205:000306:0003:0001:00</t>
  </si>
  <si>
    <t>105M  :873108:00:------:--</t>
  </si>
  <si>
    <t>21:0675:000344</t>
  </si>
  <si>
    <t>21:0205:000307</t>
  </si>
  <si>
    <t>21:0205:000307:0003:0001:00</t>
  </si>
  <si>
    <t>105M  :873109:00:------:--</t>
  </si>
  <si>
    <t>21:0675:000345</t>
  </si>
  <si>
    <t>21:0205:000308</t>
  </si>
  <si>
    <t>21:0205:000308:0003:0001:00</t>
  </si>
  <si>
    <t>105M  :873110:00:------:--</t>
  </si>
  <si>
    <t>21:0675:000346</t>
  </si>
  <si>
    <t>21:0205:000309</t>
  </si>
  <si>
    <t>21:0205:000309:0003:0001:00</t>
  </si>
  <si>
    <t>105M  :873111:00:------:--</t>
  </si>
  <si>
    <t>21:0675:000347</t>
  </si>
  <si>
    <t>21:0205:000310</t>
  </si>
  <si>
    <t>21:0205:000310:0003:0001:00</t>
  </si>
  <si>
    <t>105M  :873112:00:------:--</t>
  </si>
  <si>
    <t>21:0675:000348</t>
  </si>
  <si>
    <t>21:0205:000311</t>
  </si>
  <si>
    <t>21:0205:000311:0003:0001:00</t>
  </si>
  <si>
    <t>105M  :873113:00:------:--</t>
  </si>
  <si>
    <t>21:0675:000349</t>
  </si>
  <si>
    <t>21:0205:000312</t>
  </si>
  <si>
    <t>21:0205:000312:0003:0001:00</t>
  </si>
  <si>
    <t>105M  :873114:00:------:--</t>
  </si>
  <si>
    <t>21:0675:000350</t>
  </si>
  <si>
    <t>21:0205:000313</t>
  </si>
  <si>
    <t>21:0205:000313:0003:0001:00</t>
  </si>
  <si>
    <t>105M  :873115:00:------:--</t>
  </si>
  <si>
    <t>21:0675:000351</t>
  </si>
  <si>
    <t>21:0205:000314</t>
  </si>
  <si>
    <t>21:0205:000314:0003:0001:00</t>
  </si>
  <si>
    <t>105M  :873116:00:------:--</t>
  </si>
  <si>
    <t>21:0675:000352</t>
  </si>
  <si>
    <t>21:0205:000315</t>
  </si>
  <si>
    <t>21:0205:000315:0003:0001:00</t>
  </si>
  <si>
    <t>105M  :873117:00:------:--</t>
  </si>
  <si>
    <t>21:0675:000353</t>
  </si>
  <si>
    <t>21:0205:000316</t>
  </si>
  <si>
    <t>21:0205:000316:0003:0001:00</t>
  </si>
  <si>
    <t>105M  :873118:00:------:--</t>
  </si>
  <si>
    <t>21:0675:000354</t>
  </si>
  <si>
    <t>21:0205:000317</t>
  </si>
  <si>
    <t>21:0205:000317:0003:0001:00</t>
  </si>
  <si>
    <t>105M  :873119:9X:------:--</t>
  </si>
  <si>
    <t>21:0675:000355</t>
  </si>
  <si>
    <t>105M  :873120:00:------:--</t>
  </si>
  <si>
    <t>21:0675:000356</t>
  </si>
  <si>
    <t>21:0205:000318</t>
  </si>
  <si>
    <t>21:0205:000318:0003:0001:00</t>
  </si>
  <si>
    <t>105M  :873122:00:------:--</t>
  </si>
  <si>
    <t>21:0675:000357</t>
  </si>
  <si>
    <t>21:0205:000319</t>
  </si>
  <si>
    <t>21:0205:000319:0003:0001:00</t>
  </si>
  <si>
    <t>105M  :873123:00:------:--</t>
  </si>
  <si>
    <t>21:0675:000358</t>
  </si>
  <si>
    <t>21:0205:000320</t>
  </si>
  <si>
    <t>21:0205:000320:0003:0001:00</t>
  </si>
  <si>
    <t>105M  :873124:00:------:--</t>
  </si>
  <si>
    <t>21:0675:000359</t>
  </si>
  <si>
    <t>21:0205:000321</t>
  </si>
  <si>
    <t>21:0205:000321:0003:0001:00</t>
  </si>
  <si>
    <t>105M  :873125:00:------:--</t>
  </si>
  <si>
    <t>21:0675:000360</t>
  </si>
  <si>
    <t>21:0205:000322</t>
  </si>
  <si>
    <t>21:0205:000322:0003:0001:00</t>
  </si>
  <si>
    <t>105M  :873126:00:------:--</t>
  </si>
  <si>
    <t>21:0675:000361</t>
  </si>
  <si>
    <t>21:0205:000323</t>
  </si>
  <si>
    <t>21:0205:000323:0003:0001:00</t>
  </si>
  <si>
    <t>105M  :873127:10:------:--</t>
  </si>
  <si>
    <t>21:0675:000362</t>
  </si>
  <si>
    <t>21:0205:000324</t>
  </si>
  <si>
    <t>21:0205:000324:0003:0001:00</t>
  </si>
  <si>
    <t>105M  :873128:20:873127:10</t>
  </si>
  <si>
    <t>21:0675:000363</t>
  </si>
  <si>
    <t>21:0205:000324:0004:0001:00</t>
  </si>
  <si>
    <t>105M  :873129:00:------:--</t>
  </si>
  <si>
    <t>21:0675:000364</t>
  </si>
  <si>
    <t>21:0205:000325</t>
  </si>
  <si>
    <t>21:0205:000325:0003:0001:00</t>
  </si>
  <si>
    <t>105M  :873130:00:------:--</t>
  </si>
  <si>
    <t>21:0675:000365</t>
  </si>
  <si>
    <t>21:0205:000326</t>
  </si>
  <si>
    <t>21:0205:000326:0003:0001:00</t>
  </si>
  <si>
    <t>105M  :873131:00:------:--</t>
  </si>
  <si>
    <t>21:0675:000366</t>
  </si>
  <si>
    <t>21:0205:000327</t>
  </si>
  <si>
    <t>21:0205:000327:0003:0001:00</t>
  </si>
  <si>
    <t>105M  :873132:00:------:--</t>
  </si>
  <si>
    <t>21:0675:000367</t>
  </si>
  <si>
    <t>21:0205:000328</t>
  </si>
  <si>
    <t>21:0205:000328:0003:0001:00</t>
  </si>
  <si>
    <t>105M  :873133:00:------:--</t>
  </si>
  <si>
    <t>21:0675:000368</t>
  </si>
  <si>
    <t>21:0205:000329</t>
  </si>
  <si>
    <t>21:0205:000329:0003:0001:00</t>
  </si>
  <si>
    <t>105M  :873134:00:------:--</t>
  </si>
  <si>
    <t>21:0675:000369</t>
  </si>
  <si>
    <t>21:0205:000330</t>
  </si>
  <si>
    <t>21:0205:000330:0003:0001:00</t>
  </si>
  <si>
    <t>105M  :873135:00:------:--</t>
  </si>
  <si>
    <t>21:0675:000370</t>
  </si>
  <si>
    <t>21:0205:000331</t>
  </si>
  <si>
    <t>21:0205:000331:0003:0001:00</t>
  </si>
  <si>
    <t>105M  :873136:00:------:--</t>
  </si>
  <si>
    <t>21:0675:000371</t>
  </si>
  <si>
    <t>21:0205:000332</t>
  </si>
  <si>
    <t>21:0205:000332:0003:0001:00</t>
  </si>
  <si>
    <t>105M  :873137:00:------:--</t>
  </si>
  <si>
    <t>21:0675:000372</t>
  </si>
  <si>
    <t>21:0205:000333</t>
  </si>
  <si>
    <t>21:0205:000333:0003:0001:00</t>
  </si>
  <si>
    <t>105M  :873138:00:------:--</t>
  </si>
  <si>
    <t>21:0675:000373</t>
  </si>
  <si>
    <t>21:0205:000334</t>
  </si>
  <si>
    <t>21:0205:000334:0003:0001:00</t>
  </si>
  <si>
    <t>105M  :873139:00:------:--</t>
  </si>
  <si>
    <t>21:0675:000374</t>
  </si>
  <si>
    <t>21:0205:000335</t>
  </si>
  <si>
    <t>21:0205:000335:0003:0001:00</t>
  </si>
  <si>
    <t>105M  :873140:9Z:------:--</t>
  </si>
  <si>
    <t>21:0675:000375</t>
  </si>
  <si>
    <t>105M  :873142:9Z:------:--</t>
  </si>
  <si>
    <t>21:0675:000376</t>
  </si>
  <si>
    <t>105M  :873143:10:------:--</t>
  </si>
  <si>
    <t>21:0675:000377</t>
  </si>
  <si>
    <t>21:0205:000336</t>
  </si>
  <si>
    <t>21:0205:000336:0003:0001:00</t>
  </si>
  <si>
    <t>105M  :873144:20:873143:10</t>
  </si>
  <si>
    <t>21:0675:000378</t>
  </si>
  <si>
    <t>21:0205:000336:0004:0001:00</t>
  </si>
  <si>
    <t>105M  :873145:00:------:--</t>
  </si>
  <si>
    <t>21:0675:000379</t>
  </si>
  <si>
    <t>21:0205:000337</t>
  </si>
  <si>
    <t>21:0205:000337:0003:0001:00</t>
  </si>
  <si>
    <t>105M  :873146:00:------:--</t>
  </si>
  <si>
    <t>21:0675:000380</t>
  </si>
  <si>
    <t>21:0205:000338</t>
  </si>
  <si>
    <t>21:0205:000338:0003:0001:00</t>
  </si>
  <si>
    <t>105M  :873147:00:------:--</t>
  </si>
  <si>
    <t>21:0675:000381</t>
  </si>
  <si>
    <t>21:0205:000339</t>
  </si>
  <si>
    <t>21:0205:000339:0003:0001:00</t>
  </si>
  <si>
    <t>105M  :873148:00:------:--</t>
  </si>
  <si>
    <t>21:0675:000382</t>
  </si>
  <si>
    <t>21:0205:000340</t>
  </si>
  <si>
    <t>21:0205:000340:0003:0001:00</t>
  </si>
  <si>
    <t>105M  :873149:00:------:--</t>
  </si>
  <si>
    <t>21:0675:000383</t>
  </si>
  <si>
    <t>21:0205:000341</t>
  </si>
  <si>
    <t>21:0205:000341:0003:0001:00</t>
  </si>
  <si>
    <t>105M  :873150:00:------:--</t>
  </si>
  <si>
    <t>21:0675:000384</t>
  </si>
  <si>
    <t>21:0205:000342</t>
  </si>
  <si>
    <t>21:0205:000342:0003:0001:00</t>
  </si>
  <si>
    <t>105M  :873151:00:------:--</t>
  </si>
  <si>
    <t>21:0675:000385</t>
  </si>
  <si>
    <t>21:0205:000343</t>
  </si>
  <si>
    <t>21:0205:000343:0003:0001:00</t>
  </si>
  <si>
    <t>105M  :873152:00:------:--</t>
  </si>
  <si>
    <t>21:0675:000386</t>
  </si>
  <si>
    <t>21:0205:000344</t>
  </si>
  <si>
    <t>21:0205:000344:0003:0001:00</t>
  </si>
  <si>
    <t>105M  :873153:00:------:--</t>
  </si>
  <si>
    <t>21:0675:000387</t>
  </si>
  <si>
    <t>21:0205:000345</t>
  </si>
  <si>
    <t>21:0205:000345:0003:0001:00</t>
  </si>
  <si>
    <t>105M  :873154:00:------:--</t>
  </si>
  <si>
    <t>21:0675:000388</t>
  </si>
  <si>
    <t>21:0205:000346</t>
  </si>
  <si>
    <t>21:0205:000346:0003:0001:00</t>
  </si>
  <si>
    <t>105M  :873155:00:------:--</t>
  </si>
  <si>
    <t>21:0675:000389</t>
  </si>
  <si>
    <t>21:0205:000347</t>
  </si>
  <si>
    <t>21:0205:000347:0003:0001:00</t>
  </si>
  <si>
    <t>105M  :873156:00:------:--</t>
  </si>
  <si>
    <t>21:0675:000390</t>
  </si>
  <si>
    <t>21:0205:000348</t>
  </si>
  <si>
    <t>21:0205:000348:0003:0001:00</t>
  </si>
  <si>
    <t>105M  :873157:00:------:--</t>
  </si>
  <si>
    <t>21:0675:000391</t>
  </si>
  <si>
    <t>21:0205:000349</t>
  </si>
  <si>
    <t>21:0205:000349:0003:0001:00</t>
  </si>
  <si>
    <t>105M  :873158:00:------:--</t>
  </si>
  <si>
    <t>21:0675:000392</t>
  </si>
  <si>
    <t>21:0205:000350</t>
  </si>
  <si>
    <t>21:0205:000350:0003:0001:00</t>
  </si>
  <si>
    <t>105M  :873159:00:------:--</t>
  </si>
  <si>
    <t>21:0675:000393</t>
  </si>
  <si>
    <t>21:0205:000351</t>
  </si>
  <si>
    <t>21:0205:000351:0003:0001:00</t>
  </si>
  <si>
    <t>105M  :873160:00:------:--</t>
  </si>
  <si>
    <t>21:0675:000394</t>
  </si>
  <si>
    <t>21:0205:000352</t>
  </si>
  <si>
    <t>21:0205:000352:0003:0001:00</t>
  </si>
  <si>
    <t>105M  :873162:10:------:--</t>
  </si>
  <si>
    <t>21:0675:000395</t>
  </si>
  <si>
    <t>21:0205:000353</t>
  </si>
  <si>
    <t>21:0205:000353:0003:0001:00</t>
  </si>
  <si>
    <t>105M  :873163:20:873162:10</t>
  </si>
  <si>
    <t>21:0675:000396</t>
  </si>
  <si>
    <t>21:0205:000353:0004:0001:00</t>
  </si>
  <si>
    <t>105M  :873164:00:------:--</t>
  </si>
  <si>
    <t>21:0675:000397</t>
  </si>
  <si>
    <t>21:0205:000354</t>
  </si>
  <si>
    <t>21:0205:000354:0003:0001:00</t>
  </si>
  <si>
    <t>105M  :873165:00:------:--</t>
  </si>
  <si>
    <t>21:0675:000398</t>
  </si>
  <si>
    <t>21:0205:000355</t>
  </si>
  <si>
    <t>21:0205:000355:0003:0001:00</t>
  </si>
  <si>
    <t>105M  :873166:00:------:--</t>
  </si>
  <si>
    <t>21:0675:000399</t>
  </si>
  <si>
    <t>21:0205:000356</t>
  </si>
  <si>
    <t>21:0205:000356:0003:0001:00</t>
  </si>
  <si>
    <t>105M  :873167:00:------:--</t>
  </si>
  <si>
    <t>21:0675:000400</t>
  </si>
  <si>
    <t>21:0205:000357</t>
  </si>
  <si>
    <t>21:0205:000357:0003:0001:00</t>
  </si>
  <si>
    <t>105M  :873168:00:------:--</t>
  </si>
  <si>
    <t>21:0675:000401</t>
  </si>
  <si>
    <t>21:0205:000358</t>
  </si>
  <si>
    <t>21:0205:000358:0003:0001:00</t>
  </si>
  <si>
    <t>105M  :873169:00:------:--</t>
  </si>
  <si>
    <t>21:0675:000402</t>
  </si>
  <si>
    <t>21:0205:000359</t>
  </si>
  <si>
    <t>21:0205:000359:0003:0001:00</t>
  </si>
  <si>
    <t>105M  :873170:00:------:--</t>
  </si>
  <si>
    <t>21:0675:000403</t>
  </si>
  <si>
    <t>21:0205:000360</t>
  </si>
  <si>
    <t>21:0205:000360:0003:0001:00</t>
  </si>
  <si>
    <t>105M  :873171:00:------:--</t>
  </si>
  <si>
    <t>21:0675:000404</t>
  </si>
  <si>
    <t>21:0205:000361</t>
  </si>
  <si>
    <t>21:0205:000361:0003:0001:00</t>
  </si>
  <si>
    <t>105M  :873172:00:------:--</t>
  </si>
  <si>
    <t>21:0675:000405</t>
  </si>
  <si>
    <t>21:0205:000362</t>
  </si>
  <si>
    <t>21:0205:000362:0003:0001:00</t>
  </si>
  <si>
    <t>105M  :873173:00:------:--</t>
  </si>
  <si>
    <t>21:0675:000406</t>
  </si>
  <si>
    <t>21:0205:000363</t>
  </si>
  <si>
    <t>21:0205:000363:0003:0001:00</t>
  </si>
  <si>
    <t>105M  :873174:9Y:------:--</t>
  </si>
  <si>
    <t>21:0675:000407</t>
  </si>
  <si>
    <t>105M  :873175:00:------:--</t>
  </si>
  <si>
    <t>21:0675:000408</t>
  </si>
  <si>
    <t>21:0205:000364</t>
  </si>
  <si>
    <t>21:0205:000364:0003:0001:00</t>
  </si>
  <si>
    <t>105M  :873176:00:------:--</t>
  </si>
  <si>
    <t>21:0675:000409</t>
  </si>
  <si>
    <t>21:0205:000365</t>
  </si>
  <si>
    <t>21:0205:000365:0003:0001:00</t>
  </si>
  <si>
    <t>105M  :873177:00:------:--</t>
  </si>
  <si>
    <t>21:0675:000410</t>
  </si>
  <si>
    <t>21:0205:000366</t>
  </si>
  <si>
    <t>21:0205:000366:0003:0001:00</t>
  </si>
  <si>
    <t>105M  :873178:00:------:--</t>
  </si>
  <si>
    <t>21:0675:000411</t>
  </si>
  <si>
    <t>21:0205:000367</t>
  </si>
  <si>
    <t>21:0205:000367:0003:0001:00</t>
  </si>
  <si>
    <t>105M  :873179:00:------:--</t>
  </si>
  <si>
    <t>21:0675:000412</t>
  </si>
  <si>
    <t>21:0205:000368</t>
  </si>
  <si>
    <t>21:0205:000368:0003:0001:00</t>
  </si>
  <si>
    <t>105M  :873180:00:------:--</t>
  </si>
  <si>
    <t>21:0675:000413</t>
  </si>
  <si>
    <t>21:0205:000369</t>
  </si>
  <si>
    <t>21:0205:000369:0003:0001:00</t>
  </si>
  <si>
    <t>105M  :873182:10:------:--</t>
  </si>
  <si>
    <t>21:0675:000414</t>
  </si>
  <si>
    <t>21:0205:000370</t>
  </si>
  <si>
    <t>21:0205:000370:0003:0001:00</t>
  </si>
  <si>
    <t>105M  :873183:20:873182:10</t>
  </si>
  <si>
    <t>21:0675:000415</t>
  </si>
  <si>
    <t>21:0205:000370:0004:0001:00</t>
  </si>
  <si>
    <t>105M  :873184:00:------:--</t>
  </si>
  <si>
    <t>21:0675:000416</t>
  </si>
  <si>
    <t>21:0205:000371</t>
  </si>
  <si>
    <t>21:0205:000371:0003:0001:00</t>
  </si>
  <si>
    <t>105M  :873185:00:------:--</t>
  </si>
  <si>
    <t>21:0675:000417</t>
  </si>
  <si>
    <t>21:0205:000372</t>
  </si>
  <si>
    <t>21:0205:000372:0003:0001:00</t>
  </si>
  <si>
    <t>105M  :873186:9X:------:--</t>
  </si>
  <si>
    <t>21:0675:000418</t>
  </si>
  <si>
    <t>105M  :873187:00:------:--</t>
  </si>
  <si>
    <t>21:0675:000419</t>
  </si>
  <si>
    <t>21:0205:000373</t>
  </si>
  <si>
    <t>21:0205:000373:0003:0001:00</t>
  </si>
  <si>
    <t>105M  :873188:00:------:--</t>
  </si>
  <si>
    <t>21:0675:000420</t>
  </si>
  <si>
    <t>21:0205:000374</t>
  </si>
  <si>
    <t>21:0205:000374:0003:0001:00</t>
  </si>
  <si>
    <t>105M  :873189:00:------:--</t>
  </si>
  <si>
    <t>21:0675:000421</t>
  </si>
  <si>
    <t>21:0205:000375</t>
  </si>
  <si>
    <t>21:0205:000375:0003:0001:00</t>
  </si>
  <si>
    <t>105M  :873190:00:------:--</t>
  </si>
  <si>
    <t>21:0675:000422</t>
  </si>
  <si>
    <t>21:0205:000376</t>
  </si>
  <si>
    <t>21:0205:000376:0003:0001:00</t>
  </si>
  <si>
    <t>105M  :873191:00:------:--</t>
  </si>
  <si>
    <t>21:0675:000423</t>
  </si>
  <si>
    <t>21:0205:000377</t>
  </si>
  <si>
    <t>21:0205:000377:0003:0001:00</t>
  </si>
  <si>
    <t>105M  :873192:00:------:--</t>
  </si>
  <si>
    <t>21:0675:000424</t>
  </si>
  <si>
    <t>21:0205:000378</t>
  </si>
  <si>
    <t>21:0205:000378:0003:0001:00</t>
  </si>
  <si>
    <t>105M  :873193:00:------:--</t>
  </si>
  <si>
    <t>21:0675:000425</t>
  </si>
  <si>
    <t>21:0205:000379</t>
  </si>
  <si>
    <t>21:0205:000379:0003:0001:00</t>
  </si>
  <si>
    <t>105M  :873194:00:------:--</t>
  </si>
  <si>
    <t>21:0675:000426</t>
  </si>
  <si>
    <t>21:0205:000380</t>
  </si>
  <si>
    <t>21:0205:000380:0003:0001:00</t>
  </si>
  <si>
    <t>105M  :873195:00:------:--</t>
  </si>
  <si>
    <t>21:0675:000427</t>
  </si>
  <si>
    <t>21:0205:000381</t>
  </si>
  <si>
    <t>21:0205:000381:0003:0001:00</t>
  </si>
  <si>
    <t>105M  :873196:00:------:--</t>
  </si>
  <si>
    <t>21:0675:000428</t>
  </si>
  <si>
    <t>21:0205:000382</t>
  </si>
  <si>
    <t>21:0205:000382:0003:0001:00</t>
  </si>
  <si>
    <t>105M  :873197:00:------:--</t>
  </si>
  <si>
    <t>21:0675:000429</t>
  </si>
  <si>
    <t>21:0205:000383</t>
  </si>
  <si>
    <t>21:0205:000383:0003:0001:00</t>
  </si>
  <si>
    <t>105M  :873198:00:------:--</t>
  </si>
  <si>
    <t>21:0675:000430</t>
  </si>
  <si>
    <t>21:0205:000384</t>
  </si>
  <si>
    <t>21:0205:000384:0003:0001:00</t>
  </si>
  <si>
    <t>105M  :873199:00:------:--</t>
  </si>
  <si>
    <t>21:0675:000431</t>
  </si>
  <si>
    <t>21:0205:000385</t>
  </si>
  <si>
    <t>21:0205:000385:0003:0001:00</t>
  </si>
  <si>
    <t>105M  :873200:00:------:--</t>
  </si>
  <si>
    <t>21:0675:000432</t>
  </si>
  <si>
    <t>21:0205:000386</t>
  </si>
  <si>
    <t>21:0205:000386:0003:0001:00</t>
  </si>
  <si>
    <t>105M  :873202:00:------:--</t>
  </si>
  <si>
    <t>21:0675:000433</t>
  </si>
  <si>
    <t>21:0205:000387</t>
  </si>
  <si>
    <t>21:0205:000387:0003:0001:00</t>
  </si>
  <si>
    <t>105M  :873203:9Z:------:--</t>
  </si>
  <si>
    <t>21:0675:000434</t>
  </si>
  <si>
    <t>105M  :873204:00:------:--</t>
  </si>
  <si>
    <t>21:0675:000435</t>
  </si>
  <si>
    <t>21:0205:000388</t>
  </si>
  <si>
    <t>21:0205:000388:0003:0001:00</t>
  </si>
  <si>
    <t>105M  :873205:10:------:--</t>
  </si>
  <si>
    <t>21:0675:000436</t>
  </si>
  <si>
    <t>21:0205:000389</t>
  </si>
  <si>
    <t>21:0205:000389:0003:0001:00</t>
  </si>
  <si>
    <t>105M  :873206:20:873205:10</t>
  </si>
  <si>
    <t>21:0675:000437</t>
  </si>
  <si>
    <t>21:0205:000389:0004:0001:00</t>
  </si>
  <si>
    <t>105M  :873207:00:------:--</t>
  </si>
  <si>
    <t>21:0675:000438</t>
  </si>
  <si>
    <t>21:0205:000390</t>
  </si>
  <si>
    <t>21:0205:000390:0003:0001:00</t>
  </si>
  <si>
    <t>105M  :873208:00:------:--</t>
  </si>
  <si>
    <t>21:0675:000439</t>
  </si>
  <si>
    <t>21:0205:000391</t>
  </si>
  <si>
    <t>21:0205:000391:0003:0001:00</t>
  </si>
  <si>
    <t>105M  :873209:00:------:--</t>
  </si>
  <si>
    <t>21:0675:000440</t>
  </si>
  <si>
    <t>21:0205:000392</t>
  </si>
  <si>
    <t>21:0205:000392:0003:0001:00</t>
  </si>
  <si>
    <t>105M  :873210:00:------:--</t>
  </si>
  <si>
    <t>21:0675:000441</t>
  </si>
  <si>
    <t>21:0205:000393</t>
  </si>
  <si>
    <t>21:0205:000393:0003:0001:00</t>
  </si>
  <si>
    <t>105M  :873211:00:------:--</t>
  </si>
  <si>
    <t>21:0675:000442</t>
  </si>
  <si>
    <t>21:0205:000394</t>
  </si>
  <si>
    <t>21:0205:000394:0003:0001:00</t>
  </si>
  <si>
    <t>105M  :873212:00:------:--</t>
  </si>
  <si>
    <t>21:0675:000443</t>
  </si>
  <si>
    <t>21:0205:000395</t>
  </si>
  <si>
    <t>21:0205:000395:0003:0001:00</t>
  </si>
  <si>
    <t>105M  :873213:00:------:--</t>
  </si>
  <si>
    <t>21:0675:000444</t>
  </si>
  <si>
    <t>21:0205:000396</t>
  </si>
  <si>
    <t>21:0205:000396:0003:0001:00</t>
  </si>
  <si>
    <t>105M  :873214:00:------:--</t>
  </si>
  <si>
    <t>21:0675:000445</t>
  </si>
  <si>
    <t>21:0205:000397</t>
  </si>
  <si>
    <t>21:0205:000397:0003:0001:00</t>
  </si>
  <si>
    <t>105M  :873215:00:------:--</t>
  </si>
  <si>
    <t>21:0675:000446</t>
  </si>
  <si>
    <t>21:0205:000398</t>
  </si>
  <si>
    <t>21:0205:000398:0003:0001:00</t>
  </si>
  <si>
    <t>105M  :873216:00:------:--</t>
  </si>
  <si>
    <t>21:0675:000447</t>
  </si>
  <si>
    <t>21:0205:000399</t>
  </si>
  <si>
    <t>21:0205:000399:0003:0001:00</t>
  </si>
  <si>
    <t>105M  :873217:00:------:--</t>
  </si>
  <si>
    <t>21:0675:000448</t>
  </si>
  <si>
    <t>21:0205:000400</t>
  </si>
  <si>
    <t>21:0205:000400:0003:0001:00</t>
  </si>
  <si>
    <t>105M  :873218:00:------:--</t>
  </si>
  <si>
    <t>21:0675:000449</t>
  </si>
  <si>
    <t>21:0205:000401</t>
  </si>
  <si>
    <t>21:0205:000401:0003:0001:00</t>
  </si>
  <si>
    <t>105M  :873219:00:------:--</t>
  </si>
  <si>
    <t>21:0675:000450</t>
  </si>
  <si>
    <t>21:0205:000402</t>
  </si>
  <si>
    <t>21:0205:000402:0003:0001:00</t>
  </si>
  <si>
    <t>105M  :873220:00:------:--</t>
  </si>
  <si>
    <t>21:0675:000451</t>
  </si>
  <si>
    <t>21:0205:000403</t>
  </si>
  <si>
    <t>21:0205:000403:0003:0001:00</t>
  </si>
  <si>
    <t>105M  :873222:00:------:--</t>
  </si>
  <si>
    <t>21:0675:000452</t>
  </si>
  <si>
    <t>21:0205:000404</t>
  </si>
  <si>
    <t>21:0205:000404:0003:0001:00</t>
  </si>
  <si>
    <t>105M  :873223:10:------:--</t>
  </si>
  <si>
    <t>21:0675:000453</t>
  </si>
  <si>
    <t>21:0205:000405</t>
  </si>
  <si>
    <t>21:0205:000405:0003:0001:00</t>
  </si>
  <si>
    <t>105M  :873224:20:873223:10</t>
  </si>
  <si>
    <t>21:0675:000454</t>
  </si>
  <si>
    <t>21:0205:000405:0004:0001:00</t>
  </si>
  <si>
    <t>105M  :873225:00:------:--</t>
  </si>
  <si>
    <t>21:0675:000455</t>
  </si>
  <si>
    <t>21:0205:000406</t>
  </si>
  <si>
    <t>21:0205:000406:0003:0001:00</t>
  </si>
  <si>
    <t>105M  :873226:00:------:--</t>
  </si>
  <si>
    <t>21:0675:000456</t>
  </si>
  <si>
    <t>21:0205:000407</t>
  </si>
  <si>
    <t>21:0205:000407:0003:0001:00</t>
  </si>
  <si>
    <t>105M  :873227:00:------:--</t>
  </si>
  <si>
    <t>21:0675:000457</t>
  </si>
  <si>
    <t>21:0205:000408</t>
  </si>
  <si>
    <t>21:0205:000408:0003:0001:00</t>
  </si>
  <si>
    <t>105M  :873228:00:------:--</t>
  </si>
  <si>
    <t>21:0675:000458</t>
  </si>
  <si>
    <t>21:0205:000409</t>
  </si>
  <si>
    <t>21:0205:000409:0003:0001:00</t>
  </si>
  <si>
    <t>105M  :873229:00:------:--</t>
  </si>
  <si>
    <t>21:0675:000459</t>
  </si>
  <si>
    <t>21:0205:000410</t>
  </si>
  <si>
    <t>21:0205:000410:0003:0001:00</t>
  </si>
  <si>
    <t>105M  :873230:9Y:------:--</t>
  </si>
  <si>
    <t>21:0675:000460</t>
  </si>
  <si>
    <t>105M  :873231:00:------:--</t>
  </si>
  <si>
    <t>21:0675:000461</t>
  </si>
  <si>
    <t>21:0205:000411</t>
  </si>
  <si>
    <t>21:0205:000411:0003:0001:00</t>
  </si>
  <si>
    <t>105M  :873232:00:------:--</t>
  </si>
  <si>
    <t>21:0675:000462</t>
  </si>
  <si>
    <t>21:0205:000412</t>
  </si>
  <si>
    <t>21:0205:000412:0003:0001:00</t>
  </si>
  <si>
    <t>105M  :873233:00:------:--</t>
  </si>
  <si>
    <t>21:0675:000463</t>
  </si>
  <si>
    <t>21:0205:000413</t>
  </si>
  <si>
    <t>21:0205:000413:0003:0001:00</t>
  </si>
  <si>
    <t>105M  :873234:00:------:--</t>
  </si>
  <si>
    <t>21:0675:000464</t>
  </si>
  <si>
    <t>21:0205:000414</t>
  </si>
  <si>
    <t>21:0205:000414:0003:0001:00</t>
  </si>
  <si>
    <t>105M  :873235:00:------:--</t>
  </si>
  <si>
    <t>21:0675:000465</t>
  </si>
  <si>
    <t>21:0205:000415</t>
  </si>
  <si>
    <t>21:0205:000415:0003:0001:00</t>
  </si>
  <si>
    <t>105M  :873236:00:------:--</t>
  </si>
  <si>
    <t>21:0675:000466</t>
  </si>
  <si>
    <t>21:0205:000416</t>
  </si>
  <si>
    <t>21:0205:000416:0003:0001:00</t>
  </si>
  <si>
    <t>105M  :873237:00:------:--</t>
  </si>
  <si>
    <t>21:0675:000467</t>
  </si>
  <si>
    <t>21:0205:000417</t>
  </si>
  <si>
    <t>21:0205:000417:0003:0001:00</t>
  </si>
  <si>
    <t>105M  :873238:00:------:--</t>
  </si>
  <si>
    <t>21:0675:000468</t>
  </si>
  <si>
    <t>21:0205:000418</t>
  </si>
  <si>
    <t>21:0205:000418:0003:0001:00</t>
  </si>
  <si>
    <t>105M  :873239:00:------:--</t>
  </si>
  <si>
    <t>21:0675:000469</t>
  </si>
  <si>
    <t>21:0205:000419</t>
  </si>
  <si>
    <t>21:0205:000419:0003:0001:00</t>
  </si>
  <si>
    <t>105M  :873240:00:------:--</t>
  </si>
  <si>
    <t>21:0675:000470</t>
  </si>
  <si>
    <t>21:0205:000420</t>
  </si>
  <si>
    <t>21:0205:000420:0003:0001:00</t>
  </si>
  <si>
    <t>105M  :873242:10:------:--</t>
  </si>
  <si>
    <t>21:0675:000471</t>
  </si>
  <si>
    <t>21:0205:000421</t>
  </si>
  <si>
    <t>21:0205:000421:0003:0001:00</t>
  </si>
  <si>
    <t>105M  :873243:20:873242:10</t>
  </si>
  <si>
    <t>21:0675:000472</t>
  </si>
  <si>
    <t>21:0205:000421:0004:0001:00</t>
  </si>
  <si>
    <t>105M  :873244:00:------:--</t>
  </si>
  <si>
    <t>21:0675:000473</t>
  </si>
  <si>
    <t>21:0205:000422</t>
  </si>
  <si>
    <t>21:0205:000422:0003:0001:00</t>
  </si>
  <si>
    <t>105M  :873245:00:------:--</t>
  </si>
  <si>
    <t>21:0675:000474</t>
  </si>
  <si>
    <t>21:0205:000423</t>
  </si>
  <si>
    <t>21:0205:000423:0003:0001:00</t>
  </si>
  <si>
    <t>105M  :873246:00:------:--</t>
  </si>
  <si>
    <t>21:0675:000475</t>
  </si>
  <si>
    <t>21:0205:000424</t>
  </si>
  <si>
    <t>21:0205:000424:0003:0001:00</t>
  </si>
  <si>
    <t>105M  :873247:9X:------:--</t>
  </si>
  <si>
    <t>21:0675:000476</t>
  </si>
  <si>
    <t>105M  :873248:00:------:--</t>
  </si>
  <si>
    <t>21:0675:000477</t>
  </si>
  <si>
    <t>21:0205:000425</t>
  </si>
  <si>
    <t>21:0205:000425:0003:0001:00</t>
  </si>
  <si>
    <t>115P  :871002:00:------:--</t>
  </si>
  <si>
    <t>21:0675:000478</t>
  </si>
  <si>
    <t>21:0205:000426</t>
  </si>
  <si>
    <t>21:0205:000426:0003:0001:00</t>
  </si>
  <si>
    <t>115P  :871003:00:------:--</t>
  </si>
  <si>
    <t>21:0675:000479</t>
  </si>
  <si>
    <t>21:0205:000427</t>
  </si>
  <si>
    <t>21:0205:000427:0003:0001:00</t>
  </si>
  <si>
    <t>115P  :871004:00:------:--</t>
  </si>
  <si>
    <t>21:0675:000480</t>
  </si>
  <si>
    <t>21:0205:000428</t>
  </si>
  <si>
    <t>21:0205:000428:0003:0001:00</t>
  </si>
  <si>
    <t>115P  :871005:00:------:--</t>
  </si>
  <si>
    <t>21:0675:000481</t>
  </si>
  <si>
    <t>21:0205:000429</t>
  </si>
  <si>
    <t>21:0205:000429:0003:0001:00</t>
  </si>
  <si>
    <t>115P  :871006:00:------:--</t>
  </si>
  <si>
    <t>21:0675:000482</t>
  </si>
  <si>
    <t>21:0205:000430</t>
  </si>
  <si>
    <t>21:0205:000430:0003:0001:00</t>
  </si>
  <si>
    <t>115P  :871007:00:------:--</t>
  </si>
  <si>
    <t>21:0675:000483</t>
  </si>
  <si>
    <t>21:0205:000431</t>
  </si>
  <si>
    <t>21:0205:000431:0003:0001:00</t>
  </si>
  <si>
    <t>115P  :871008:00:------:--</t>
  </si>
  <si>
    <t>21:0675:000484</t>
  </si>
  <si>
    <t>21:0205:000432</t>
  </si>
  <si>
    <t>21:0205:000432:0003:0001:00</t>
  </si>
  <si>
    <t>115P  :871009:00:------:--</t>
  </si>
  <si>
    <t>21:0675:000485</t>
  </si>
  <si>
    <t>21:0205:000433</t>
  </si>
  <si>
    <t>21:0205:000433:0003:0001:00</t>
  </si>
  <si>
    <t>115P  :871010:10:------:--</t>
  </si>
  <si>
    <t>21:0675:000486</t>
  </si>
  <si>
    <t>21:0205:000434</t>
  </si>
  <si>
    <t>21:0205:000434:0003:0001:00</t>
  </si>
  <si>
    <t>115P  :871011:20:871010:10</t>
  </si>
  <si>
    <t>21:0675:000487</t>
  </si>
  <si>
    <t>21:0205:000434:0004:0001:00</t>
  </si>
  <si>
    <t>115P  :871012:00:------:--</t>
  </si>
  <si>
    <t>21:0675:000488</t>
  </si>
  <si>
    <t>21:0205:000435</t>
  </si>
  <si>
    <t>21:0205:000435:0003:0001:00</t>
  </si>
  <si>
    <t>115P  :871013:00:------:--</t>
  </si>
  <si>
    <t>21:0675:000489</t>
  </si>
  <si>
    <t>21:0205:000436</t>
  </si>
  <si>
    <t>21:0205:000436:0003:0001:00</t>
  </si>
  <si>
    <t>115P  :871014:00:------:--</t>
  </si>
  <si>
    <t>21:0675:000490</t>
  </si>
  <si>
    <t>21:0205:000437</t>
  </si>
  <si>
    <t>21:0205:000437:0003:0001:00</t>
  </si>
  <si>
    <t>115P  :871015:9Y:------:--</t>
  </si>
  <si>
    <t>21:0675:000491</t>
  </si>
  <si>
    <t>115P  :871016:00:------:--</t>
  </si>
  <si>
    <t>21:0675:000492</t>
  </si>
  <si>
    <t>21:0205:000438</t>
  </si>
  <si>
    <t>21:0205:000438:0003:0001:00</t>
  </si>
  <si>
    <t>115P  :871017:00:------:--</t>
  </si>
  <si>
    <t>21:0675:000493</t>
  </si>
  <si>
    <t>21:0205:000439</t>
  </si>
  <si>
    <t>21:0205:000439:0003:0001:00</t>
  </si>
  <si>
    <t>115P  :871018:00:------:--</t>
  </si>
  <si>
    <t>21:0675:000494</t>
  </si>
  <si>
    <t>21:0205:000440</t>
  </si>
  <si>
    <t>21:0205:000440:0003:0001:00</t>
  </si>
  <si>
    <t>115P  :871019:00:------:--</t>
  </si>
  <si>
    <t>21:0675:000495</t>
  </si>
  <si>
    <t>21:0205:000441</t>
  </si>
  <si>
    <t>21:0205:000441:0003:0001:00</t>
  </si>
  <si>
    <t>115P  :871020:00:------:--</t>
  </si>
  <si>
    <t>21:0675:000496</t>
  </si>
  <si>
    <t>21:0205:000442</t>
  </si>
  <si>
    <t>21:0205:000442:0003:0001:00</t>
  </si>
  <si>
    <t>115P  :871022:00:------:--</t>
  </si>
  <si>
    <t>21:0675:000497</t>
  </si>
  <si>
    <t>21:0205:000443</t>
  </si>
  <si>
    <t>21:0205:000443:0003:0001:00</t>
  </si>
  <si>
    <t>115P  :871023:00:------:--</t>
  </si>
  <si>
    <t>21:0675:000498</t>
  </si>
  <si>
    <t>21:0205:000444</t>
  </si>
  <si>
    <t>21:0205:000444:0003:0001:00</t>
  </si>
  <si>
    <t>115P  :871024:00:------:--</t>
  </si>
  <si>
    <t>21:0675:000499</t>
  </si>
  <si>
    <t>21:0205:000445</t>
  </si>
  <si>
    <t>21:0205:000445:0003:0001:00</t>
  </si>
  <si>
    <t>115P  :871025:00:------:--</t>
  </si>
  <si>
    <t>21:0675:000500</t>
  </si>
  <si>
    <t>21:0205:000446</t>
  </si>
  <si>
    <t>21:0205:000446:0003:0001:00</t>
  </si>
  <si>
    <t>115P  :871026:00:------:--</t>
  </si>
  <si>
    <t>21:0675:000501</t>
  </si>
  <si>
    <t>21:0205:000447</t>
  </si>
  <si>
    <t>21:0205:000447:0003:0001:00</t>
  </si>
  <si>
    <t>115P  :871027:00:------:--</t>
  </si>
  <si>
    <t>21:0675:000502</t>
  </si>
  <si>
    <t>21:0205:000448</t>
  </si>
  <si>
    <t>21:0205:000448:0003:0001:00</t>
  </si>
  <si>
    <t>115P  :871028:10:------:--</t>
  </si>
  <si>
    <t>21:0675:000503</t>
  </si>
  <si>
    <t>21:0205:000449</t>
  </si>
  <si>
    <t>21:0205:000449:0003:0001:00</t>
  </si>
  <si>
    <t>115P  :871029:9Z:------:--</t>
  </si>
  <si>
    <t>21:0675:000504</t>
  </si>
  <si>
    <t>115P  :871030:20:871028:10</t>
  </si>
  <si>
    <t>21:0675:000505</t>
  </si>
  <si>
    <t>21:0205:000449:0004:0001:00</t>
  </si>
  <si>
    <t>115P  :871031:00:------:--</t>
  </si>
  <si>
    <t>21:0675:000506</t>
  </si>
  <si>
    <t>21:0205:000450</t>
  </si>
  <si>
    <t>21:0205:000450:0003:0001:00</t>
  </si>
  <si>
    <t>115P  :871032:00:------:--</t>
  </si>
  <si>
    <t>21:0675:000507</t>
  </si>
  <si>
    <t>21:0205:000451</t>
  </si>
  <si>
    <t>21:0205:000451:0003:0001:00</t>
  </si>
  <si>
    <t>115P  :871033:00:------:--</t>
  </si>
  <si>
    <t>21:0675:000508</t>
  </si>
  <si>
    <t>21:0205:000452</t>
  </si>
  <si>
    <t>21:0205:000452:0003:0001:00</t>
  </si>
  <si>
    <t>115P  :871034:00:------:--</t>
  </si>
  <si>
    <t>21:0675:000509</t>
  </si>
  <si>
    <t>21:0205:000453</t>
  </si>
  <si>
    <t>21:0205:000453:0003:0001:00</t>
  </si>
  <si>
    <t>115P  :871035:00:------:--</t>
  </si>
  <si>
    <t>21:0675:000510</t>
  </si>
  <si>
    <t>21:0205:000454</t>
  </si>
  <si>
    <t>21:0205:000454:0003:0001:00</t>
  </si>
  <si>
    <t>115P  :871036:00:------:--</t>
  </si>
  <si>
    <t>21:0675:000511</t>
  </si>
  <si>
    <t>21:0205:000455</t>
  </si>
  <si>
    <t>21:0205:000455:0003:0001:00</t>
  </si>
  <si>
    <t>115P  :871037:00:------:--</t>
  </si>
  <si>
    <t>21:0675:000512</t>
  </si>
  <si>
    <t>21:0205:000456</t>
  </si>
  <si>
    <t>21:0205:000456:0003:0001:00</t>
  </si>
  <si>
    <t>115P  :871038:00:------:--</t>
  </si>
  <si>
    <t>21:0675:000513</t>
  </si>
  <si>
    <t>21:0205:000457</t>
  </si>
  <si>
    <t>21:0205:000457:0003:0001:00</t>
  </si>
  <si>
    <t>115P  :871039:00:------:--</t>
  </si>
  <si>
    <t>21:0675:000514</t>
  </si>
  <si>
    <t>21:0205:000458</t>
  </si>
  <si>
    <t>21:0205:000458:0003:0001:00</t>
  </si>
  <si>
    <t>115P  :871040:00:------:--</t>
  </si>
  <si>
    <t>21:0675:000515</t>
  </si>
  <si>
    <t>21:0205:000459</t>
  </si>
  <si>
    <t>21:0205:000459:0003:0001:00</t>
  </si>
  <si>
    <t>115P  :871042:00:------:--</t>
  </si>
  <si>
    <t>21:0675:000516</t>
  </si>
  <si>
    <t>21:0205:000460</t>
  </si>
  <si>
    <t>21:0205:000460:0003:0001:00</t>
  </si>
  <si>
    <t>115P  :871043:00:------:--</t>
  </si>
  <si>
    <t>21:0675:000517</t>
  </si>
  <si>
    <t>21:0205:000461</t>
  </si>
  <si>
    <t>21:0205:000461:0003:0001:00</t>
  </si>
  <si>
    <t>115P  :871044:00:------:--</t>
  </si>
  <si>
    <t>21:0675:000518</t>
  </si>
  <si>
    <t>21:0205:000462</t>
  </si>
  <si>
    <t>21:0205:000462:0003:0001:00</t>
  </si>
  <si>
    <t>115P  :871045:00:------:--</t>
  </si>
  <si>
    <t>21:0675:000519</t>
  </si>
  <si>
    <t>21:0205:000463</t>
  </si>
  <si>
    <t>21:0205:000463:0003:0001:00</t>
  </si>
  <si>
    <t>115P  :871046:00:------:--</t>
  </si>
  <si>
    <t>21:0675:000520</t>
  </si>
  <si>
    <t>21:0205:000464</t>
  </si>
  <si>
    <t>21:0205:000464:0003:0001:00</t>
  </si>
  <si>
    <t>115P  :871047:00:------:--</t>
  </si>
  <si>
    <t>21:0675:000521</t>
  </si>
  <si>
    <t>21:0205:000465</t>
  </si>
  <si>
    <t>21:0205:000465:0003:0001:00</t>
  </si>
  <si>
    <t>115P  :871048:9Z:------:--</t>
  </si>
  <si>
    <t>21:0675:000522</t>
  </si>
  <si>
    <t>115P  :871049:00:------:--</t>
  </si>
  <si>
    <t>21:0675:000523</t>
  </si>
  <si>
    <t>21:0205:000466</t>
  </si>
  <si>
    <t>21:0205:000466:0003:0001:00</t>
  </si>
  <si>
    <t>115P  :871050:00:------:--</t>
  </si>
  <si>
    <t>21:0675:000524</t>
  </si>
  <si>
    <t>21:0205:000467</t>
  </si>
  <si>
    <t>21:0205:000467:0003:0001:00</t>
  </si>
  <si>
    <t>115P  :871051:00:------:--</t>
  </si>
  <si>
    <t>21:0675:000525</t>
  </si>
  <si>
    <t>21:0205:000468</t>
  </si>
  <si>
    <t>21:0205:000468:0003:0001:00</t>
  </si>
  <si>
    <t>115P  :871052:00:------:--</t>
  </si>
  <si>
    <t>21:0675:000526</t>
  </si>
  <si>
    <t>21:0205:000469</t>
  </si>
  <si>
    <t>21:0205:000469:0003:0001:00</t>
  </si>
  <si>
    <t>115P  :871053:00:------:--</t>
  </si>
  <si>
    <t>21:0675:000527</t>
  </si>
  <si>
    <t>21:0205:000470</t>
  </si>
  <si>
    <t>21:0205:000470:0003:0001:00</t>
  </si>
  <si>
    <t>115P  :871054:00:------:--</t>
  </si>
  <si>
    <t>21:0675:000528</t>
  </si>
  <si>
    <t>21:0205:000471</t>
  </si>
  <si>
    <t>21:0205:000471:0003:0001:00</t>
  </si>
  <si>
    <t>115P  :871055:00:------:--</t>
  </si>
  <si>
    <t>21:0675:000529</t>
  </si>
  <si>
    <t>21:0205:000472</t>
  </si>
  <si>
    <t>21:0205:000472:0003:0001:00</t>
  </si>
  <si>
    <t>115P  :871056:00:------:--</t>
  </si>
  <si>
    <t>21:0675:000530</t>
  </si>
  <si>
    <t>21:0205:000473</t>
  </si>
  <si>
    <t>21:0205:000473:0003:0001:00</t>
  </si>
  <si>
    <t>115P  :871057:10:------:--</t>
  </si>
  <si>
    <t>21:0675:000531</t>
  </si>
  <si>
    <t>21:0205:000474</t>
  </si>
  <si>
    <t>21:0205:000474:0003:0001:00</t>
  </si>
  <si>
    <t>115P  :871058:20:871057:10</t>
  </si>
  <si>
    <t>21:0675:000532</t>
  </si>
  <si>
    <t>21:0205:000474:0004:0001:00</t>
  </si>
  <si>
    <t>115P  :871059:00:------:--</t>
  </si>
  <si>
    <t>21:0675:000533</t>
  </si>
  <si>
    <t>21:0205:000475</t>
  </si>
  <si>
    <t>21:0205:000475:0003:0001:00</t>
  </si>
  <si>
    <t>115P  :871060:00:------:--</t>
  </si>
  <si>
    <t>21:0675:000534</t>
  </si>
  <si>
    <t>21:0205:000476</t>
  </si>
  <si>
    <t>21:0205:000476:0003:0001:00</t>
  </si>
  <si>
    <t>115P  :871062:00:------:--</t>
  </si>
  <si>
    <t>21:0675:000535</t>
  </si>
  <si>
    <t>21:0205:000477</t>
  </si>
  <si>
    <t>21:0205:000477:0003:0001:00</t>
  </si>
  <si>
    <t>115P  :871063:00:------:--</t>
  </si>
  <si>
    <t>21:0675:000536</t>
  </si>
  <si>
    <t>21:0205:000478</t>
  </si>
  <si>
    <t>21:0205:000478:0003:0001:00</t>
  </si>
  <si>
    <t>115P  :871064:00:------:--</t>
  </si>
  <si>
    <t>21:0675:000537</t>
  </si>
  <si>
    <t>21:0205:000479</t>
  </si>
  <si>
    <t>21:0205:000479:0003:0001:00</t>
  </si>
  <si>
    <t>115P  :871065:00:------:--</t>
  </si>
  <si>
    <t>21:0675:000538</t>
  </si>
  <si>
    <t>21:0205:000480</t>
  </si>
  <si>
    <t>21:0205:000480:0003:0001:00</t>
  </si>
  <si>
    <t>115P  :871066:00:------:--</t>
  </si>
  <si>
    <t>21:0675:000539</t>
  </si>
  <si>
    <t>21:0205:000481</t>
  </si>
  <si>
    <t>21:0205:000481:0003:0001:00</t>
  </si>
  <si>
    <t>115P  :871067:00:------:--</t>
  </si>
  <si>
    <t>21:0675:000540</t>
  </si>
  <si>
    <t>21:0205:000482</t>
  </si>
  <si>
    <t>21:0205:000482:0003:0001:00</t>
  </si>
  <si>
    <t>115P  :871068:00:------:--</t>
  </si>
  <si>
    <t>21:0675:000541</t>
  </si>
  <si>
    <t>21:0205:000483</t>
  </si>
  <si>
    <t>21:0205:000483:0003:0001:00</t>
  </si>
  <si>
    <t>115P  :871069:00:------:--</t>
  </si>
  <si>
    <t>21:0675:000542</t>
  </si>
  <si>
    <t>21:0205:000484</t>
  </si>
  <si>
    <t>21:0205:000484:0003:0001:00</t>
  </si>
  <si>
    <t>115P  :871070:10:------:--</t>
  </si>
  <si>
    <t>21:0675:000543</t>
  </si>
  <si>
    <t>21:0205:000485</t>
  </si>
  <si>
    <t>21:0205:000485:0003:0001:00</t>
  </si>
  <si>
    <t>115P  :871071:20:871070:10</t>
  </si>
  <si>
    <t>21:0675:000544</t>
  </si>
  <si>
    <t>21:0205:000485:0004:0001:00</t>
  </si>
  <si>
    <t>115P  :871072:00:------:--</t>
  </si>
  <si>
    <t>21:0675:000545</t>
  </si>
  <si>
    <t>21:0205:000486</t>
  </si>
  <si>
    <t>21:0205:000486:0003:0001:00</t>
  </si>
  <si>
    <t>115P  :871073:00:------:--</t>
  </si>
  <si>
    <t>21:0675:000546</t>
  </si>
  <si>
    <t>21:0205:000487</t>
  </si>
  <si>
    <t>21:0205:000487:0003:0001:00</t>
  </si>
  <si>
    <t>115P  :871074:00:------:--</t>
  </si>
  <si>
    <t>21:0675:000547</t>
  </si>
  <si>
    <t>21:0205:000488</t>
  </si>
  <si>
    <t>21:0205:000488:0003:0001:00</t>
  </si>
  <si>
    <t>115P  :871075:00:------:--</t>
  </si>
  <si>
    <t>21:0675:000548</t>
  </si>
  <si>
    <t>21:0205:000489</t>
  </si>
  <si>
    <t>21:0205:000489:0003:0001:00</t>
  </si>
  <si>
    <t>115P  :871076:9X:------:--</t>
  </si>
  <si>
    <t>21:0675:000549</t>
  </si>
  <si>
    <t>115P  :871077:00:------:--</t>
  </si>
  <si>
    <t>21:0675:000550</t>
  </si>
  <si>
    <t>21:0205:000490</t>
  </si>
  <si>
    <t>21:0205:000490:0003:0001:00</t>
  </si>
  <si>
    <t>115P  :871078:00:------:--</t>
  </si>
  <si>
    <t>21:0675:000551</t>
  </si>
  <si>
    <t>21:0205:000491</t>
  </si>
  <si>
    <t>21:0205:000491:0003:0001:00</t>
  </si>
  <si>
    <t>115P  :871079:00:------:--</t>
  </si>
  <si>
    <t>21:0675:000552</t>
  </si>
  <si>
    <t>21:0205:000492</t>
  </si>
  <si>
    <t>21:0205:000492:0003:0001:00</t>
  </si>
  <si>
    <t>115P  :871080:00:------:--</t>
  </si>
  <si>
    <t>21:0675:000553</t>
  </si>
  <si>
    <t>21:0205:000493</t>
  </si>
  <si>
    <t>21:0205:000493:0003:0001:00</t>
  </si>
  <si>
    <t>115P  :871082:9Z:------:--</t>
  </si>
  <si>
    <t>21:0675:000554</t>
  </si>
  <si>
    <t>115P  :871083:00:------:--</t>
  </si>
  <si>
    <t>21:0675:000555</t>
  </si>
  <si>
    <t>21:0205:000494</t>
  </si>
  <si>
    <t>21:0205:000494:0003:0001:00</t>
  </si>
  <si>
    <t>115P  :871084:10:------:--</t>
  </si>
  <si>
    <t>21:0675:000556</t>
  </si>
  <si>
    <t>21:0205:000495</t>
  </si>
  <si>
    <t>21:0205:000495:0003:0001:00</t>
  </si>
  <si>
    <t>115P  :871085:20:871084:10</t>
  </si>
  <si>
    <t>21:0675:000557</t>
  </si>
  <si>
    <t>21:0205:000495:0004:0001:00</t>
  </si>
  <si>
    <t>115P  :871086:00:------:--</t>
  </si>
  <si>
    <t>21:0675:000558</t>
  </si>
  <si>
    <t>21:0205:000496</t>
  </si>
  <si>
    <t>21:0205:000496:0003:0001:00</t>
  </si>
  <si>
    <t>115P  :871087:00:------:--</t>
  </si>
  <si>
    <t>21:0675:000559</t>
  </si>
  <si>
    <t>21:0205:000497</t>
  </si>
  <si>
    <t>21:0205:000497:0003:0001:00</t>
  </si>
  <si>
    <t>115P  :871088:00:------:--</t>
  </si>
  <si>
    <t>21:0675:000560</t>
  </si>
  <si>
    <t>21:0205:000498</t>
  </si>
  <si>
    <t>21:0205:000498:0003:0001:00</t>
  </si>
  <si>
    <t>115P  :871089:00:------:--</t>
  </si>
  <si>
    <t>21:0675:000561</t>
  </si>
  <si>
    <t>21:0205:000499</t>
  </si>
  <si>
    <t>21:0205:000499:0003:0001:00</t>
  </si>
  <si>
    <t>115P  :871090:00:------:--</t>
  </si>
  <si>
    <t>21:0675:000562</t>
  </si>
  <si>
    <t>21:0205:000500</t>
  </si>
  <si>
    <t>21:0205:000500:0003:0001:00</t>
  </si>
  <si>
    <t>115P  :871091:00:------:--</t>
  </si>
  <si>
    <t>21:0675:000563</t>
  </si>
  <si>
    <t>21:0205:000501</t>
  </si>
  <si>
    <t>21:0205:000501:0003:0001:00</t>
  </si>
  <si>
    <t>115P  :871092:00:------:--</t>
  </si>
  <si>
    <t>21:0675:000564</t>
  </si>
  <si>
    <t>21:0205:000502</t>
  </si>
  <si>
    <t>21:0205:000502:0003:0001:00</t>
  </si>
  <si>
    <t>115P  :871093:00:------:--</t>
  </si>
  <si>
    <t>21:0675:000565</t>
  </si>
  <si>
    <t>21:0205:000503</t>
  </si>
  <si>
    <t>21:0205:000503:0003:0001:00</t>
  </si>
  <si>
    <t>115P  :871094:00:------:--</t>
  </si>
  <si>
    <t>21:0675:000566</t>
  </si>
  <si>
    <t>21:0205:000504</t>
  </si>
  <si>
    <t>21:0205:000504:0003:0001:00</t>
  </si>
  <si>
    <t>115P  :871095:00:------:--</t>
  </si>
  <si>
    <t>21:0675:000567</t>
  </si>
  <si>
    <t>21:0205:000505</t>
  </si>
  <si>
    <t>21:0205:000505:0003:0001:00</t>
  </si>
  <si>
    <t>115P  :871096:00:------:--</t>
  </si>
  <si>
    <t>21:0675:000568</t>
  </si>
  <si>
    <t>21:0205:000506</t>
  </si>
  <si>
    <t>21:0205:000506:0003:0001:00</t>
  </si>
  <si>
    <t>115P  :871097:00:------:--</t>
  </si>
  <si>
    <t>21:0675:000569</t>
  </si>
  <si>
    <t>21:0205:000507</t>
  </si>
  <si>
    <t>21:0205:000507:0003:0001:00</t>
  </si>
  <si>
    <t>115P  :871098:00:------:--</t>
  </si>
  <si>
    <t>21:0675:000570</t>
  </si>
  <si>
    <t>21:0205:000508</t>
  </si>
  <si>
    <t>21:0205:000508:0003:0001:00</t>
  </si>
  <si>
    <t>115P  :871099:00:------:--</t>
  </si>
  <si>
    <t>21:0675:000571</t>
  </si>
  <si>
    <t>21:0205:000509</t>
  </si>
  <si>
    <t>21:0205:000509:0003:0001:00</t>
  </si>
  <si>
    <t>115P  :871100:00:------:--</t>
  </si>
  <si>
    <t>21:0675:000572</t>
  </si>
  <si>
    <t>21:0205:000510</t>
  </si>
  <si>
    <t>21:0205:000510:0003:0001:00</t>
  </si>
  <si>
    <t>115P  :871102:00:------:--</t>
  </si>
  <si>
    <t>21:0675:000573</t>
  </si>
  <si>
    <t>21:0205:000511</t>
  </si>
  <si>
    <t>21:0205:000511:0003:0001:00</t>
  </si>
  <si>
    <t>115P  :871103:00:------:--</t>
  </si>
  <si>
    <t>21:0675:000574</t>
  </si>
  <si>
    <t>21:0205:000512</t>
  </si>
  <si>
    <t>21:0205:000512:0003:0001:00</t>
  </si>
  <si>
    <t>115P  :871104:00:------:--</t>
  </si>
  <si>
    <t>21:0675:000575</t>
  </si>
  <si>
    <t>21:0205:000513</t>
  </si>
  <si>
    <t>21:0205:000513:0003:0001:00</t>
  </si>
  <si>
    <t>115P  :871105:00:------:--</t>
  </si>
  <si>
    <t>21:0675:000576</t>
  </si>
  <si>
    <t>21:0205:000514</t>
  </si>
  <si>
    <t>21:0205:000514:0003:0001:00</t>
  </si>
  <si>
    <t>115P  :871106:00:------:--</t>
  </si>
  <si>
    <t>21:0675:000577</t>
  </si>
  <si>
    <t>21:0205:000515</t>
  </si>
  <si>
    <t>21:0205:000515:0003:0001:00</t>
  </si>
  <si>
    <t>115P  :871107:00:------:--</t>
  </si>
  <si>
    <t>21:0675:000578</t>
  </si>
  <si>
    <t>21:0205:000516</t>
  </si>
  <si>
    <t>21:0205:000516:0003:0001:00</t>
  </si>
  <si>
    <t>115P  :871108:00:------:--</t>
  </si>
  <si>
    <t>21:0675:000579</t>
  </si>
  <si>
    <t>21:0205:000517</t>
  </si>
  <si>
    <t>21:0205:000517:0003:0001:00</t>
  </si>
  <si>
    <t>115P  :871109:00:------:--</t>
  </si>
  <si>
    <t>21:0675:000580</t>
  </si>
  <si>
    <t>21:0205:000518</t>
  </si>
  <si>
    <t>21:0205:000518:0003:0001:00</t>
  </si>
  <si>
    <t>115P  :871110:00:------:--</t>
  </si>
  <si>
    <t>21:0675:000581</t>
  </si>
  <si>
    <t>21:0205:000519</t>
  </si>
  <si>
    <t>21:0205:000519:0003:0001:00</t>
  </si>
  <si>
    <t>115P  :871111:00:------:--</t>
  </si>
  <si>
    <t>21:0675:000582</t>
  </si>
  <si>
    <t>21:0205:000520</t>
  </si>
  <si>
    <t>21:0205:000520:0003:0001:00</t>
  </si>
  <si>
    <t>115P  :871112:00:------:--</t>
  </si>
  <si>
    <t>21:0675:000583</t>
  </si>
  <si>
    <t>21:0205:000521</t>
  </si>
  <si>
    <t>21:0205:000521:0003:0001:00</t>
  </si>
  <si>
    <t>115P  :871113:10:------:--</t>
  </si>
  <si>
    <t>21:0675:000584</t>
  </si>
  <si>
    <t>21:0205:000522</t>
  </si>
  <si>
    <t>21:0205:000522:0003:0001:00</t>
  </si>
  <si>
    <t>115P  :871114:20:871113:10</t>
  </si>
  <si>
    <t>21:0675:000585</t>
  </si>
  <si>
    <t>21:0205:000522:0004:0001:00</t>
  </si>
  <si>
    <t>115P  :871115:00:------:--</t>
  </si>
  <si>
    <t>21:0675:000586</t>
  </si>
  <si>
    <t>21:0205:000523</t>
  </si>
  <si>
    <t>21:0205:000523:0003:0001:00</t>
  </si>
  <si>
    <t>115P  :871116:00:------:--</t>
  </si>
  <si>
    <t>21:0675:000587</t>
  </si>
  <si>
    <t>21:0205:000524</t>
  </si>
  <si>
    <t>21:0205:000524:0003:0001:00</t>
  </si>
  <si>
    <t>115P  :871117:00:------:--</t>
  </si>
  <si>
    <t>21:0675:000588</t>
  </si>
  <si>
    <t>21:0205:000525</t>
  </si>
  <si>
    <t>21:0205:000525:0003:0001:00</t>
  </si>
  <si>
    <t>115P  :871118:00:------:--</t>
  </si>
  <si>
    <t>21:0675:000589</t>
  </si>
  <si>
    <t>21:0205:000526</t>
  </si>
  <si>
    <t>21:0205:000526:0003:0001:00</t>
  </si>
  <si>
    <t>115P  :871119:00:------:--</t>
  </si>
  <si>
    <t>21:0675:000590</t>
  </si>
  <si>
    <t>21:0205:000527</t>
  </si>
  <si>
    <t>21:0205:000527:0003:0001:00</t>
  </si>
  <si>
    <t>115P  :871120:9Z:------:--</t>
  </si>
  <si>
    <t>21:0675:000591</t>
  </si>
  <si>
    <t>115P  :871122:00:------:--</t>
  </si>
  <si>
    <t>21:0675:000592</t>
  </si>
  <si>
    <t>21:0205:000528</t>
  </si>
  <si>
    <t>21:0205:000528:0003:0001:00</t>
  </si>
  <si>
    <t>115P  :871123:00:------:--</t>
  </si>
  <si>
    <t>21:0675:000593</t>
  </si>
  <si>
    <t>21:0205:000529</t>
  </si>
  <si>
    <t>21:0205:000529:0003:0001:00</t>
  </si>
  <si>
    <t>115P  :871124:00:------:--</t>
  </si>
  <si>
    <t>21:0675:000594</t>
  </si>
  <si>
    <t>21:0205:000530</t>
  </si>
  <si>
    <t>21:0205:000530:0003:0001:00</t>
  </si>
  <si>
    <t>115P  :871125:00:------:--</t>
  </si>
  <si>
    <t>21:0675:000595</t>
  </si>
  <si>
    <t>21:0205:000531</t>
  </si>
  <si>
    <t>21:0205:000531:0003:0001:00</t>
  </si>
  <si>
    <t>115P  :871126:00:------:--</t>
  </si>
  <si>
    <t>21:0675:000596</t>
  </si>
  <si>
    <t>21:0205:000532</t>
  </si>
  <si>
    <t>21:0205:000532:0003:0001:00</t>
  </si>
  <si>
    <t>115P  :871127:00:------:--</t>
  </si>
  <si>
    <t>21:0675:000597</t>
  </si>
  <si>
    <t>21:0205:000533</t>
  </si>
  <si>
    <t>21:0205:000533:0003:0001:00</t>
  </si>
  <si>
    <t>115P  :871128:9X:------:--</t>
  </si>
  <si>
    <t>21:0675:000598</t>
  </si>
  <si>
    <t>115P  :871129:00:------:--</t>
  </si>
  <si>
    <t>21:0675:000599</t>
  </si>
  <si>
    <t>21:0205:000534</t>
  </si>
  <si>
    <t>21:0205:000534:0003:0001:00</t>
  </si>
  <si>
    <t>115P  :871130:00:------:--</t>
  </si>
  <si>
    <t>21:0675:000600</t>
  </si>
  <si>
    <t>21:0205:000535</t>
  </si>
  <si>
    <t>21:0205:000535:0003:0001:00</t>
  </si>
  <si>
    <t>115P  :871131:00:------:--</t>
  </si>
  <si>
    <t>21:0675:000601</t>
  </si>
  <si>
    <t>21:0205:000536</t>
  </si>
  <si>
    <t>21:0205:000536:0003:0001:00</t>
  </si>
  <si>
    <t>115P  :871132:00:------:--</t>
  </si>
  <si>
    <t>21:0675:000602</t>
  </si>
  <si>
    <t>21:0205:000537</t>
  </si>
  <si>
    <t>21:0205:000537:0003:0001:00</t>
  </si>
  <si>
    <t>115P  :871133:00:------:--</t>
  </si>
  <si>
    <t>21:0675:000603</t>
  </si>
  <si>
    <t>21:0205:000538</t>
  </si>
  <si>
    <t>21:0205:000538:0003:0001:00</t>
  </si>
  <si>
    <t>115P  :871134:00:------:--</t>
  </si>
  <si>
    <t>21:0675:000604</t>
  </si>
  <si>
    <t>21:0205:000539</t>
  </si>
  <si>
    <t>21:0205:000539:0003:0001:00</t>
  </si>
  <si>
    <t>115P  :871135:10:------:--</t>
  </si>
  <si>
    <t>21:0675:000605</t>
  </si>
  <si>
    <t>21:0205:000540</t>
  </si>
  <si>
    <t>21:0205:000540:0003:0001:00</t>
  </si>
  <si>
    <t>115P  :871136:20:871135:10</t>
  </si>
  <si>
    <t>21:0675:000606</t>
  </si>
  <si>
    <t>21:0205:000540:0004:0001:00</t>
  </si>
  <si>
    <t>115P  :871137:00:------:--</t>
  </si>
  <si>
    <t>21:0675:000607</t>
  </si>
  <si>
    <t>21:0205:000541</t>
  </si>
  <si>
    <t>21:0205:000541:0003:0001:00</t>
  </si>
  <si>
    <t>115P  :871138:00:------:--</t>
  </si>
  <si>
    <t>21:0675:000608</t>
  </si>
  <si>
    <t>21:0205:000542</t>
  </si>
  <si>
    <t>21:0205:000542:0003:0001:00</t>
  </si>
  <si>
    <t>115P  :871139:00:------:--</t>
  </si>
  <si>
    <t>21:0675:000609</t>
  </si>
  <si>
    <t>21:0205:000543</t>
  </si>
  <si>
    <t>21:0205:000543:0003:0001:00</t>
  </si>
  <si>
    <t>115P  :871140:00:------:--</t>
  </si>
  <si>
    <t>21:0675:000610</t>
  </si>
  <si>
    <t>21:0205:000544</t>
  </si>
  <si>
    <t>21:0205:000544:0003:0001:00</t>
  </si>
  <si>
    <t>115P  :871142:00:------:--</t>
  </si>
  <si>
    <t>21:0675:000611</t>
  </si>
  <si>
    <t>21:0205:000545</t>
  </si>
  <si>
    <t>21:0205:000545:0003:0001:00</t>
  </si>
  <si>
    <t>115P  :871143:00:------:--</t>
  </si>
  <si>
    <t>21:0675:000612</t>
  </si>
  <si>
    <t>21:0205:000546</t>
  </si>
  <si>
    <t>21:0205:000546:0003:0001:00</t>
  </si>
  <si>
    <t>115P  :871144:00:------:--</t>
  </si>
  <si>
    <t>21:0675:000613</t>
  </si>
  <si>
    <t>21:0205:000547</t>
  </si>
  <si>
    <t>21:0205:000547:0003:0001:00</t>
  </si>
  <si>
    <t>115P  :871145:10:------:--</t>
  </si>
  <si>
    <t>21:0675:000614</t>
  </si>
  <si>
    <t>21:0205:000548</t>
  </si>
  <si>
    <t>21:0205:000548:0003:0001:00</t>
  </si>
  <si>
    <t>115P  :871146:20:871145:10</t>
  </si>
  <si>
    <t>21:0675:000615</t>
  </si>
  <si>
    <t>21:0205:000548:0004:0001:00</t>
  </si>
  <si>
    <t>115P  :871147:00:------:--</t>
  </si>
  <si>
    <t>21:0675:000616</t>
  </si>
  <si>
    <t>21:0205:000549</t>
  </si>
  <si>
    <t>21:0205:000549:0003:0001:00</t>
  </si>
  <si>
    <t>115P  :871148:00:------:--</t>
  </si>
  <si>
    <t>21:0675:000617</t>
  </si>
  <si>
    <t>21:0205:000550</t>
  </si>
  <si>
    <t>21:0205:000550:0003:0001:00</t>
  </si>
  <si>
    <t>115P  :871149:00:------:--</t>
  </si>
  <si>
    <t>21:0675:000618</t>
  </si>
  <si>
    <t>21:0205:000551</t>
  </si>
  <si>
    <t>21:0205:000551:0003:0001:00</t>
  </si>
  <si>
    <t>115P  :871150:00:------:--</t>
  </si>
  <si>
    <t>21:0675:000619</t>
  </si>
  <si>
    <t>21:0205:000552</t>
  </si>
  <si>
    <t>21:0205:000552:0003:0001:00</t>
  </si>
  <si>
    <t>115P  :871151:00:------:--</t>
  </si>
  <si>
    <t>21:0675:000620</t>
  </si>
  <si>
    <t>21:0205:000553</t>
  </si>
  <si>
    <t>21:0205:000553:0003:0001:00</t>
  </si>
  <si>
    <t>115P  :871152:00:------:--</t>
  </si>
  <si>
    <t>21:0675:000621</t>
  </si>
  <si>
    <t>21:0205:000554</t>
  </si>
  <si>
    <t>21:0205:000554:0003:0001:00</t>
  </si>
  <si>
    <t>115P  :871153:00:------:--</t>
  </si>
  <si>
    <t>21:0675:000622</t>
  </si>
  <si>
    <t>21:0205:000555</t>
  </si>
  <si>
    <t>21:0205:000555:0003:0001:00</t>
  </si>
  <si>
    <t>115P  :871154:00:------:--</t>
  </si>
  <si>
    <t>21:0675:000623</t>
  </si>
  <si>
    <t>21:0205:000556</t>
  </si>
  <si>
    <t>21:0205:000556:0003:0001:00</t>
  </si>
  <si>
    <t>115P  :871155:00:------:--</t>
  </si>
  <si>
    <t>21:0675:000624</t>
  </si>
  <si>
    <t>21:0205:000557</t>
  </si>
  <si>
    <t>21:0205:000557:0003:0001:00</t>
  </si>
  <si>
    <t>115P  :871156:00:------:--</t>
  </si>
  <si>
    <t>21:0675:000625</t>
  </si>
  <si>
    <t>21:0205:000558</t>
  </si>
  <si>
    <t>21:0205:000558:0003:0001:00</t>
  </si>
  <si>
    <t>115P  :871157:9Z:------:--</t>
  </si>
  <si>
    <t>21:0675:000626</t>
  </si>
  <si>
    <t>115P  :871158:00:------:--</t>
  </si>
  <si>
    <t>21:0675:000627</t>
  </si>
  <si>
    <t>21:0205:000559</t>
  </si>
  <si>
    <t>21:0205:000559:0003:0001:00</t>
  </si>
  <si>
    <t>115P  :871159:00:------:--</t>
  </si>
  <si>
    <t>21:0675:000628</t>
  </si>
  <si>
    <t>21:0205:000560</t>
  </si>
  <si>
    <t>21:0205:000560:0003:0001:00</t>
  </si>
  <si>
    <t>115P  :871160:00:------:--</t>
  </si>
  <si>
    <t>21:0675:000629</t>
  </si>
  <si>
    <t>21:0205:000561</t>
  </si>
  <si>
    <t>21:0205:000561:0003:0001:00</t>
  </si>
  <si>
    <t>115P  :871162:00:------:--</t>
  </si>
  <si>
    <t>21:0675:000630</t>
  </si>
  <si>
    <t>21:0205:000562</t>
  </si>
  <si>
    <t>21:0205:000562:0003:0001:00</t>
  </si>
  <si>
    <t>115P  :871163:00:------:--</t>
  </si>
  <si>
    <t>21:0675:000631</t>
  </si>
  <si>
    <t>21:0205:000563</t>
  </si>
  <si>
    <t>21:0205:000563:0003:0001:00</t>
  </si>
  <si>
    <t>115P  :871164:00:------:--</t>
  </si>
  <si>
    <t>21:0675:000632</t>
  </si>
  <si>
    <t>21:0205:000564</t>
  </si>
  <si>
    <t>21:0205:000564:0003:0001:00</t>
  </si>
  <si>
    <t>115P  :871165:10:------:--</t>
  </si>
  <si>
    <t>21:0675:000633</t>
  </si>
  <si>
    <t>21:0205:000565</t>
  </si>
  <si>
    <t>21:0205:000565:0003:0001:00</t>
  </si>
  <si>
    <t>115P  :871166:20:871165:10</t>
  </si>
  <si>
    <t>21:0675:000634</t>
  </si>
  <si>
    <t>21:0205:000565:0004:0001:00</t>
  </si>
  <si>
    <t>115P  :871167:00:------:--</t>
  </si>
  <si>
    <t>21:0675:000635</t>
  </si>
  <si>
    <t>21:0205:000566</t>
  </si>
  <si>
    <t>21:0205:000566:0003:0001:00</t>
  </si>
  <si>
    <t>115P  :871168:00:------:--</t>
  </si>
  <si>
    <t>21:0675:000636</t>
  </si>
  <si>
    <t>21:0205:000567</t>
  </si>
  <si>
    <t>21:0205:000567:0003:0001:00</t>
  </si>
  <si>
    <t>115P  :871169:00:------:--</t>
  </si>
  <si>
    <t>21:0675:000637</t>
  </si>
  <si>
    <t>21:0205:000568</t>
  </si>
  <si>
    <t>21:0205:000568:0003:0001:00</t>
  </si>
  <si>
    <t>115P  :871170:00:------:--</t>
  </si>
  <si>
    <t>21:0675:000638</t>
  </si>
  <si>
    <t>21:0205:000569</t>
  </si>
  <si>
    <t>21:0205:000569:0003:0001:00</t>
  </si>
  <si>
    <t>115P  :871171:9Y:------:--</t>
  </si>
  <si>
    <t>21:0675:000639</t>
  </si>
  <si>
    <t>115P  :871172:00:------:--</t>
  </si>
  <si>
    <t>21:0675:000640</t>
  </si>
  <si>
    <t>21:0205:000570</t>
  </si>
  <si>
    <t>21:0205:000570:0003:0001:00</t>
  </si>
  <si>
    <t>115P  :871173:00:------:--</t>
  </si>
  <si>
    <t>21:0675:000641</t>
  </si>
  <si>
    <t>21:0205:000571</t>
  </si>
  <si>
    <t>21:0205:000571:0003:0001:00</t>
  </si>
  <si>
    <t>115P  :871174:00:------:--</t>
  </si>
  <si>
    <t>21:0675:000642</t>
  </si>
  <si>
    <t>21:0205:000572</t>
  </si>
  <si>
    <t>21:0205:000572:0003:0001:00</t>
  </si>
  <si>
    <t>115P  :871175:00:------:--</t>
  </si>
  <si>
    <t>21:0675:000643</t>
  </si>
  <si>
    <t>21:0205:000573</t>
  </si>
  <si>
    <t>21:0205:000573:0003:0001:00</t>
  </si>
  <si>
    <t>115P  :871176:00:------:--</t>
  </si>
  <si>
    <t>21:0675:000644</t>
  </si>
  <si>
    <t>21:0205:000574</t>
  </si>
  <si>
    <t>21:0205:000574:0003:0001:00</t>
  </si>
  <si>
    <t>115P  :871177:00:------:--</t>
  </si>
  <si>
    <t>21:0675:000645</t>
  </si>
  <si>
    <t>21:0205:000575</t>
  </si>
  <si>
    <t>21:0205:000575:0003:0001:00</t>
  </si>
  <si>
    <t>115P  :871178:00:------:--</t>
  </si>
  <si>
    <t>21:0675:000646</t>
  </si>
  <si>
    <t>21:0205:000576</t>
  </si>
  <si>
    <t>21:0205:000576:0003:0001:00</t>
  </si>
  <si>
    <t>115P  :871179:00:------:--</t>
  </si>
  <si>
    <t>21:0675:000647</t>
  </si>
  <si>
    <t>21:0205:000577</t>
  </si>
  <si>
    <t>21:0205:000577:0003:0001:00</t>
  </si>
  <si>
    <t>115P  :871180:00:------:--</t>
  </si>
  <si>
    <t>21:0675:000648</t>
  </si>
  <si>
    <t>21:0205:000578</t>
  </si>
  <si>
    <t>21:0205:000578:0003:0001:00</t>
  </si>
  <si>
    <t>115P  :871182:10:------:--</t>
  </si>
  <si>
    <t>21:0675:000649</t>
  </si>
  <si>
    <t>21:0205:000579</t>
  </si>
  <si>
    <t>21:0205:000579:0003:0001:00</t>
  </si>
  <si>
    <t>115P  :871183:20:871182:10</t>
  </si>
  <si>
    <t>21:0675:000650</t>
  </si>
  <si>
    <t>21:0205:000579:0004:0001:00</t>
  </si>
  <si>
    <t>115P  :871184:00:------:--</t>
  </si>
  <si>
    <t>21:0675:000651</t>
  </si>
  <si>
    <t>21:0205:000580</t>
  </si>
  <si>
    <t>21:0205:000580:0003:0001:00</t>
  </si>
  <si>
    <t>115P  :871185:00:------:--</t>
  </si>
  <si>
    <t>21:0675:000652</t>
  </si>
  <si>
    <t>21:0205:000581</t>
  </si>
  <si>
    <t>21:0205:000581:0003:0001:00</t>
  </si>
  <si>
    <t>115P  :871186:00:------:--</t>
  </si>
  <si>
    <t>21:0675:000653</t>
  </si>
  <si>
    <t>21:0205:000582</t>
  </si>
  <si>
    <t>21:0205:000582:0003:0001:00</t>
  </si>
  <si>
    <t>115P  :871187:00:------:--</t>
  </si>
  <si>
    <t>21:0675:000654</t>
  </si>
  <si>
    <t>21:0205:000583</t>
  </si>
  <si>
    <t>21:0205:000583:0003:0001:00</t>
  </si>
  <si>
    <t>115P  :871188:00:------:--</t>
  </si>
  <si>
    <t>21:0675:000655</t>
  </si>
  <si>
    <t>21:0205:000584</t>
  </si>
  <si>
    <t>21:0205:000584:0003:0001:00</t>
  </si>
  <si>
    <t>115P  :871189:00:------:--</t>
  </si>
  <si>
    <t>21:0675:000656</t>
  </si>
  <si>
    <t>21:0205:000585</t>
  </si>
  <si>
    <t>21:0205:000585:0003:0001:00</t>
  </si>
  <si>
    <t>115P  :871190:00:------:--</t>
  </si>
  <si>
    <t>21:0675:000657</t>
  </si>
  <si>
    <t>21:0205:000586</t>
  </si>
  <si>
    <t>21:0205:000586:0003:0001:00</t>
  </si>
  <si>
    <t>115P  :871191:00:------:--</t>
  </si>
  <si>
    <t>21:0675:000658</t>
  </si>
  <si>
    <t>21:0205:000587</t>
  </si>
  <si>
    <t>21:0205:000587:0003:0001:00</t>
  </si>
  <si>
    <t>115P  :871192:00:------:--</t>
  </si>
  <si>
    <t>21:0675:000659</t>
  </si>
  <si>
    <t>21:0205:000588</t>
  </si>
  <si>
    <t>21:0205:000588:0003:0001:00</t>
  </si>
  <si>
    <t>115P  :871193:00:------:--</t>
  </si>
  <si>
    <t>21:0675:000660</t>
  </si>
  <si>
    <t>21:0205:000589</t>
  </si>
  <si>
    <t>21:0205:000589:0003:0001:00</t>
  </si>
  <si>
    <t>115P  :871194:9Z:------:--</t>
  </si>
  <si>
    <t>21:0675:000661</t>
  </si>
  <si>
    <t>115P  :871195:00:------:--</t>
  </si>
  <si>
    <t>21:0675:000662</t>
  </si>
  <si>
    <t>21:0205:000590</t>
  </si>
  <si>
    <t>21:0205:000590:0003:0001:00</t>
  </si>
  <si>
    <t>115P  :871196:00:------:--</t>
  </si>
  <si>
    <t>21:0675:000663</t>
  </si>
  <si>
    <t>21:0205:000591</t>
  </si>
  <si>
    <t>21:0205:000591:0003:0001:00</t>
  </si>
  <si>
    <t>115P  :871197:00:------:--</t>
  </si>
  <si>
    <t>21:0675:000664</t>
  </si>
  <si>
    <t>21:0205:000592</t>
  </si>
  <si>
    <t>21:0205:000592:0003:0001:00</t>
  </si>
  <si>
    <t>115P  :871198:00:------:--</t>
  </si>
  <si>
    <t>21:0675:000665</t>
  </si>
  <si>
    <t>21:0205:000593</t>
  </si>
  <si>
    <t>21:0205:000593:0003:0001:00</t>
  </si>
  <si>
    <t>115P  :871199:00:------:--</t>
  </si>
  <si>
    <t>21:0675:000666</t>
  </si>
  <si>
    <t>21:0205:000594</t>
  </si>
  <si>
    <t>21:0205:000594:0003:0001:00</t>
  </si>
  <si>
    <t>115P  :871200:00:------:--</t>
  </si>
  <si>
    <t>21:0675:000667</t>
  </si>
  <si>
    <t>21:0205:000595</t>
  </si>
  <si>
    <t>21:0205:000595:0003:0001:00</t>
  </si>
  <si>
    <t>115P  :871202:00:------:--</t>
  </si>
  <si>
    <t>21:0675:000668</t>
  </si>
  <si>
    <t>21:0205:000596</t>
  </si>
  <si>
    <t>21:0205:000596:0003:0001:00</t>
  </si>
  <si>
    <t>115P  :871203:10:------:--</t>
  </si>
  <si>
    <t>21:0675:000669</t>
  </si>
  <si>
    <t>21:0205:000597</t>
  </si>
  <si>
    <t>21:0205:000597:0003:0001:00</t>
  </si>
  <si>
    <t>115P  :871204:20:871203:10</t>
  </si>
  <si>
    <t>21:0675:000670</t>
  </si>
  <si>
    <t>21:0205:000597:0004:0001:00</t>
  </si>
  <si>
    <t>115P  :871205:00:------:--</t>
  </si>
  <si>
    <t>21:0675:000671</t>
  </si>
  <si>
    <t>21:0205:000598</t>
  </si>
  <si>
    <t>21:0205:000598:0003:0001:00</t>
  </si>
  <si>
    <t>115P  :871206:9Y:------:--</t>
  </si>
  <si>
    <t>21:0675:000672</t>
  </si>
  <si>
    <t>115P  :871207:00:------:--</t>
  </si>
  <si>
    <t>21:0675:000673</t>
  </si>
  <si>
    <t>21:0205:000599</t>
  </si>
  <si>
    <t>21:0205:000599:0003:0001:00</t>
  </si>
  <si>
    <t>115P  :871208:00:------:--</t>
  </si>
  <si>
    <t>21:0675:000674</t>
  </si>
  <si>
    <t>21:0205:000600</t>
  </si>
  <si>
    <t>21:0205:000600:0003:0001:00</t>
  </si>
  <si>
    <t>115P  :871209:00:------:--</t>
  </si>
  <si>
    <t>21:0675:000675</t>
  </si>
  <si>
    <t>21:0205:000601</t>
  </si>
  <si>
    <t>21:0205:000601:0003:0001:00</t>
  </si>
  <si>
    <t>115P  :871210:00:------:--</t>
  </si>
  <si>
    <t>21:0675:000676</t>
  </si>
  <si>
    <t>21:0205:000602</t>
  </si>
  <si>
    <t>21:0205:000602:0003:0001:00</t>
  </si>
  <si>
    <t>115P  :871211:00:------:--</t>
  </si>
  <si>
    <t>21:0675:000677</t>
  </si>
  <si>
    <t>21:0205:000603</t>
  </si>
  <si>
    <t>21:0205:000603:0003:0001:00</t>
  </si>
  <si>
    <t>115P  :871212:00:------:--</t>
  </si>
  <si>
    <t>21:0675:000678</t>
  </si>
  <si>
    <t>21:0205:000604</t>
  </si>
  <si>
    <t>21:0205:000604:0003:0001:00</t>
  </si>
  <si>
    <t>115P  :871213:00:------:--</t>
  </si>
  <si>
    <t>21:0675:000679</t>
  </si>
  <si>
    <t>21:0205:000605</t>
  </si>
  <si>
    <t>21:0205:000605:0003:0001:00</t>
  </si>
  <si>
    <t>115P  :871214:00:------:--</t>
  </si>
  <si>
    <t>21:0675:000680</t>
  </si>
  <si>
    <t>21:0205:000606</t>
  </si>
  <si>
    <t>21:0205:000606:0003:0001:00</t>
  </si>
  <si>
    <t>115P  :871215:00:------:--</t>
  </si>
  <si>
    <t>21:0675:000681</t>
  </si>
  <si>
    <t>21:0205:000607</t>
  </si>
  <si>
    <t>21:0205:000607:0003:0001:00</t>
  </si>
  <si>
    <t>115P  :871216:00:------:--</t>
  </si>
  <si>
    <t>21:0675:000682</t>
  </si>
  <si>
    <t>21:0205:000608</t>
  </si>
  <si>
    <t>21:0205:000608:0003:0001:00</t>
  </si>
  <si>
    <t>115P  :871217:00:------:--</t>
  </si>
  <si>
    <t>21:0675:000683</t>
  </si>
  <si>
    <t>21:0205:000609</t>
  </si>
  <si>
    <t>21:0205:000609:0003:0001:00</t>
  </si>
  <si>
    <t>115P  :871218:00:------:--</t>
  </si>
  <si>
    <t>21:0675:000684</t>
  </si>
  <si>
    <t>21:0205:000610</t>
  </si>
  <si>
    <t>21:0205:000610:0003:0001:00</t>
  </si>
  <si>
    <t>115P  :871219:00:------:--</t>
  </si>
  <si>
    <t>21:0675:000685</t>
  </si>
  <si>
    <t>21:0205:000611</t>
  </si>
  <si>
    <t>21:0205:000611:0003:0001:00</t>
  </si>
  <si>
    <t>115P  :871220:00:------:--</t>
  </si>
  <si>
    <t>21:0675:000686</t>
  </si>
  <si>
    <t>21:0205:000612</t>
  </si>
  <si>
    <t>21:0205:000612:0003:0001:00</t>
  </si>
  <si>
    <t>115P  :871222:00:------:--</t>
  </si>
  <si>
    <t>21:0675:000687</t>
  </si>
  <si>
    <t>21:0205:000613</t>
  </si>
  <si>
    <t>21:0205:000613:0003:0001:00</t>
  </si>
  <si>
    <t>115P  :871223:00:------:--</t>
  </si>
  <si>
    <t>21:0675:000688</t>
  </si>
  <si>
    <t>21:0205:000614</t>
  </si>
  <si>
    <t>21:0205:000614:0003:0001:00</t>
  </si>
  <si>
    <t>115P  :871224:00:------:--</t>
  </si>
  <si>
    <t>21:0675:000689</t>
  </si>
  <si>
    <t>21:0205:000615</t>
  </si>
  <si>
    <t>21:0205:000615:0003:0001:00</t>
  </si>
  <si>
    <t>115P  :871225:00:------:--</t>
  </si>
  <si>
    <t>21:0675:000690</t>
  </si>
  <si>
    <t>21:0205:000616</t>
  </si>
  <si>
    <t>21:0205:000616:0003:0001:00</t>
  </si>
  <si>
    <t>115P  :871226:10:------:--</t>
  </si>
  <si>
    <t>21:0675:000691</t>
  </si>
  <si>
    <t>21:0205:000617</t>
  </si>
  <si>
    <t>21:0205:000617:0003:0001:00</t>
  </si>
  <si>
    <t>115P  :871227:20:871226:10</t>
  </si>
  <si>
    <t>21:0675:000692</t>
  </si>
  <si>
    <t>21:0205:000617:0004:0001:00</t>
  </si>
  <si>
    <t>115P  :871228:00:------:--</t>
  </si>
  <si>
    <t>21:0675:000693</t>
  </si>
  <si>
    <t>21:0205:000618</t>
  </si>
  <si>
    <t>21:0205:000618:0003:0001:00</t>
  </si>
  <si>
    <t>115P  :871229:00:------:--</t>
  </si>
  <si>
    <t>21:0675:000694</t>
  </si>
  <si>
    <t>21:0205:000619</t>
  </si>
  <si>
    <t>21:0205:000619:0003:0001:00</t>
  </si>
  <si>
    <t>115P  :871230:00:------:--</t>
  </si>
  <si>
    <t>21:0675:000695</t>
  </si>
  <si>
    <t>21:0205:000620</t>
  </si>
  <si>
    <t>21:0205:000620:0003:0001:00</t>
  </si>
  <si>
    <t>115P  :871231:00:------:--</t>
  </si>
  <si>
    <t>21:0675:000696</t>
  </si>
  <si>
    <t>21:0205:000621</t>
  </si>
  <si>
    <t>21:0205:000621:0003:0001:00</t>
  </si>
  <si>
    <t>115P  :871232:00:------:--</t>
  </si>
  <si>
    <t>21:0675:000697</t>
  </si>
  <si>
    <t>21:0205:000622</t>
  </si>
  <si>
    <t>21:0205:000622:0003:0001:00</t>
  </si>
  <si>
    <t>115P  :871233:00:------:--</t>
  </si>
  <si>
    <t>21:0675:000698</t>
  </si>
  <si>
    <t>21:0205:000623</t>
  </si>
  <si>
    <t>21:0205:000623:0003:0001:00</t>
  </si>
  <si>
    <t>115P  :871234:00:------:--</t>
  </si>
  <si>
    <t>21:0675:000699</t>
  </si>
  <si>
    <t>21:0205:000624</t>
  </si>
  <si>
    <t>21:0205:000624:0003:0001:00</t>
  </si>
  <si>
    <t>115P  :871235:00:------:--</t>
  </si>
  <si>
    <t>21:0675:000700</t>
  </si>
  <si>
    <t>21:0205:000625</t>
  </si>
  <si>
    <t>21:0205:000625:0003:0001:00</t>
  </si>
  <si>
    <t>115P  :871236:9X:------:--</t>
  </si>
  <si>
    <t>21:0675:000701</t>
  </si>
  <si>
    <t>115P  :871237:00:------:--</t>
  </si>
  <si>
    <t>21:0675:000702</t>
  </si>
  <si>
    <t>21:0205:000626</t>
  </si>
  <si>
    <t>21:0205:000626:0003:0001:00</t>
  </si>
  <si>
    <t>115P  :871238:00:------:--</t>
  </si>
  <si>
    <t>21:0675:000703</t>
  </si>
  <si>
    <t>21:0205:000627</t>
  </si>
  <si>
    <t>21:0205:000627:0003:0001:00</t>
  </si>
  <si>
    <t>115P  :871239:00:------:--</t>
  </si>
  <si>
    <t>21:0675:000704</t>
  </si>
  <si>
    <t>21:0205:000628</t>
  </si>
  <si>
    <t>21:0205:000628:0003:0001:00</t>
  </si>
  <si>
    <t>115P  :871240:00:------:--</t>
  </si>
  <si>
    <t>21:0675:000705</t>
  </si>
  <si>
    <t>21:0205:000629</t>
  </si>
  <si>
    <t>21:0205:000629:0003:0001:00</t>
  </si>
  <si>
    <t>115P  :871242:00:------:--</t>
  </si>
  <si>
    <t>21:0675:000706</t>
  </si>
  <si>
    <t>21:0205:000630</t>
  </si>
  <si>
    <t>21:0205:000630:0003:0001:00</t>
  </si>
  <si>
    <t>115P  :871243:00:------:--</t>
  </si>
  <si>
    <t>21:0675:000707</t>
  </si>
  <si>
    <t>21:0205:000631</t>
  </si>
  <si>
    <t>21:0205:000631:0003:0001:00</t>
  </si>
  <si>
    <t>115P  :871244:00:------:--</t>
  </si>
  <si>
    <t>21:0675:000708</t>
  </si>
  <si>
    <t>21:0205:000632</t>
  </si>
  <si>
    <t>21:0205:000632:0003:0001:00</t>
  </si>
  <si>
    <t>115P  :871245:00:------:--</t>
  </si>
  <si>
    <t>21:0675:000709</t>
  </si>
  <si>
    <t>21:0205:000633</t>
  </si>
  <si>
    <t>21:0205:000633:0003:0001:00</t>
  </si>
  <si>
    <t>115P  :871246:9X:------:--</t>
  </si>
  <si>
    <t>21:0675:000710</t>
  </si>
  <si>
    <t>115P  :871247:00:------:--</t>
  </si>
  <si>
    <t>21:0675:000711</t>
  </si>
  <si>
    <t>21:0205:000634</t>
  </si>
  <si>
    <t>21:0205:000634:0003:0001:00</t>
  </si>
  <si>
    <t>115P  :871248:00:------:--</t>
  </si>
  <si>
    <t>21:0675:000712</t>
  </si>
  <si>
    <t>21:0205:000635</t>
  </si>
  <si>
    <t>21:0205:000635:0003:0001:00</t>
  </si>
  <si>
    <t>115P  :871249:00:------:--</t>
  </si>
  <si>
    <t>21:0675:000713</t>
  </si>
  <si>
    <t>21:0205:000636</t>
  </si>
  <si>
    <t>21:0205:000636:0003:0001:00</t>
  </si>
  <si>
    <t>115P  :871250:00:------:--</t>
  </si>
  <si>
    <t>21:0675:000714</t>
  </si>
  <si>
    <t>21:0205:000637</t>
  </si>
  <si>
    <t>21:0205:000637:0003:0001:00</t>
  </si>
  <si>
    <t>115P  :871251:00:------:--</t>
  </si>
  <si>
    <t>21:0675:000715</t>
  </si>
  <si>
    <t>21:0205:000638</t>
  </si>
  <si>
    <t>21:0205:000638:0003:0001:00</t>
  </si>
  <si>
    <t>115P  :871252:00:------:--</t>
  </si>
  <si>
    <t>21:0675:000716</t>
  </si>
  <si>
    <t>21:0205:000639</t>
  </si>
  <si>
    <t>21:0205:000639:0003:0001:00</t>
  </si>
  <si>
    <t>115P  :871253:00:------:--</t>
  </si>
  <si>
    <t>21:0675:000717</t>
  </si>
  <si>
    <t>21:0205:000640</t>
  </si>
  <si>
    <t>21:0205:000640:0003:0001:00</t>
  </si>
  <si>
    <t>115P  :871254:00:------:--</t>
  </si>
  <si>
    <t>21:0675:000718</t>
  </si>
  <si>
    <t>21:0205:000641</t>
  </si>
  <si>
    <t>21:0205:000641:0003:0001:00</t>
  </si>
  <si>
    <t>115P  :871255:10:------:--</t>
  </si>
  <si>
    <t>21:0675:000719</t>
  </si>
  <si>
    <t>21:0205:000642</t>
  </si>
  <si>
    <t>21:0205:000642:0003:0001:00</t>
  </si>
  <si>
    <t>115P  :871256:20:871255:10</t>
  </si>
  <si>
    <t>21:0675:000720</t>
  </si>
  <si>
    <t>21:0205:000642:0004:0001:00</t>
  </si>
  <si>
    <t>115P  :871257:00:------:--</t>
  </si>
  <si>
    <t>21:0675:000721</t>
  </si>
  <si>
    <t>21:0205:000643</t>
  </si>
  <si>
    <t>21:0205:000643:0003:0001:00</t>
  </si>
  <si>
    <t>115P  :871258:00:------:--</t>
  </si>
  <si>
    <t>21:0675:000722</t>
  </si>
  <si>
    <t>21:0205:000644</t>
  </si>
  <si>
    <t>21:0205:000644:0003:0001:00</t>
  </si>
  <si>
    <t>115P  :871259:00:------:--</t>
  </si>
  <si>
    <t>21:0675:000723</t>
  </si>
  <si>
    <t>21:0205:000645</t>
  </si>
  <si>
    <t>21:0205:000645:0003:0001:00</t>
  </si>
  <si>
    <t>115P  :871260:00:------:--</t>
  </si>
  <si>
    <t>21:0675:000724</t>
  </si>
  <si>
    <t>21:0205:000646</t>
  </si>
  <si>
    <t>21:0205:000646:0003:0001:00</t>
  </si>
  <si>
    <t>115P  :871262:10:------:--</t>
  </si>
  <si>
    <t>21:0675:000725</t>
  </si>
  <si>
    <t>21:0205:000647</t>
  </si>
  <si>
    <t>21:0205:000647:0003:0001:00</t>
  </si>
  <si>
    <t>115P  :871263:20:871262:10</t>
  </si>
  <si>
    <t>21:0675:000726</t>
  </si>
  <si>
    <t>21:0205:000647:0004:0001:00</t>
  </si>
  <si>
    <t>115P  :871264:00:------:--</t>
  </si>
  <si>
    <t>21:0675:000727</t>
  </si>
  <si>
    <t>21:0205:000648</t>
  </si>
  <si>
    <t>21:0205:000648:0003:0001:00</t>
  </si>
  <si>
    <t>115P  :871265:00:------:--</t>
  </si>
  <si>
    <t>21:0675:000728</t>
  </si>
  <si>
    <t>21:0205:000649</t>
  </si>
  <si>
    <t>21:0205:000649:0003:0001:00</t>
  </si>
  <si>
    <t>115P  :871266:00:------:--</t>
  </si>
  <si>
    <t>21:0675:000729</t>
  </si>
  <si>
    <t>21:0205:000650</t>
  </si>
  <si>
    <t>21:0205:000650:0003:0001:00</t>
  </si>
  <si>
    <t>115P  :871267:00:------:--</t>
  </si>
  <si>
    <t>21:0675:000730</t>
  </si>
  <si>
    <t>21:0205:000651</t>
  </si>
  <si>
    <t>21:0205:000651:0003:0001:00</t>
  </si>
  <si>
    <t>115P  :871268:00:------:--</t>
  </si>
  <si>
    <t>21:0675:000731</t>
  </si>
  <si>
    <t>21:0205:000652</t>
  </si>
  <si>
    <t>21:0205:000652:0003:0001:00</t>
  </si>
  <si>
    <t>115P  :871269:00:------:--</t>
  </si>
  <si>
    <t>21:0675:000732</t>
  </si>
  <si>
    <t>21:0205:000653</t>
  </si>
  <si>
    <t>21:0205:000653:0003:0001:00</t>
  </si>
  <si>
    <t>115P  :871270:00:------:--</t>
  </si>
  <si>
    <t>21:0675:000733</t>
  </si>
  <si>
    <t>21:0205:000654</t>
  </si>
  <si>
    <t>21:0205:000654:0003:0001:00</t>
  </si>
  <si>
    <t>115P  :871271:00:------:--</t>
  </si>
  <si>
    <t>21:0675:000734</t>
  </si>
  <si>
    <t>21:0205:000655</t>
  </si>
  <si>
    <t>21:0205:000655:0003:0001:00</t>
  </si>
  <si>
    <t>115P  :871272:00:------:--</t>
  </si>
  <si>
    <t>21:0675:000735</t>
  </si>
  <si>
    <t>21:0205:000656</t>
  </si>
  <si>
    <t>21:0205:000656:0003:0001:00</t>
  </si>
  <si>
    <t>115P  :871273:00:------:--</t>
  </si>
  <si>
    <t>21:0675:000736</t>
  </si>
  <si>
    <t>21:0205:000657</t>
  </si>
  <si>
    <t>21:0205:000657:0003:0001:00</t>
  </si>
  <si>
    <t>115P  :871274:00:------:--</t>
  </si>
  <si>
    <t>21:0675:000737</t>
  </si>
  <si>
    <t>21:0205:000658</t>
  </si>
  <si>
    <t>21:0205:000658:0003:0001:00</t>
  </si>
  <si>
    <t>115P  :871275:9X:------:--</t>
  </si>
  <si>
    <t>21:0675:000738</t>
  </si>
  <si>
    <t>115P  :871276:00:------:--</t>
  </si>
  <si>
    <t>21:0675:000739</t>
  </si>
  <si>
    <t>21:0205:000659</t>
  </si>
  <si>
    <t>21:0205:000659:0003:0001:00</t>
  </si>
  <si>
    <t>115P  :871277:00:------:--</t>
  </si>
  <si>
    <t>21:0675:000740</t>
  </si>
  <si>
    <t>21:0205:000660</t>
  </si>
  <si>
    <t>21:0205:000660:0003:0001:00</t>
  </si>
  <si>
    <t>115P  :871278:00:------:--</t>
  </si>
  <si>
    <t>21:0675:000741</t>
  </si>
  <si>
    <t>21:0205:000661</t>
  </si>
  <si>
    <t>21:0205:000661:0003:0001:00</t>
  </si>
  <si>
    <t>115P  :871279:00:------:--</t>
  </si>
  <si>
    <t>21:0675:000742</t>
  </si>
  <si>
    <t>21:0205:000662</t>
  </si>
  <si>
    <t>21:0205:000662:0003:0001:00</t>
  </si>
  <si>
    <t>115P  :871280:00:------:--</t>
  </si>
  <si>
    <t>21:0675:000743</t>
  </si>
  <si>
    <t>21:0205:000663</t>
  </si>
  <si>
    <t>21:0205:000663:0003:0001:00</t>
  </si>
  <si>
    <t>115P  :871282:00:------:--</t>
  </si>
  <si>
    <t>21:0675:000744</t>
  </si>
  <si>
    <t>21:0205:000664</t>
  </si>
  <si>
    <t>21:0205:000664:0003:0001:00</t>
  </si>
  <si>
    <t>115P  :871283:00:------:--</t>
  </si>
  <si>
    <t>21:0675:000745</t>
  </si>
  <si>
    <t>21:0205:000665</t>
  </si>
  <si>
    <t>21:0205:000665:0003:0001:00</t>
  </si>
  <si>
    <t>115P  :871284:00:------:--</t>
  </si>
  <si>
    <t>21:0675:000746</t>
  </si>
  <si>
    <t>21:0205:000666</t>
  </si>
  <si>
    <t>21:0205:000666:0003:0001:00</t>
  </si>
  <si>
    <t>115P  :871285:00:------:--</t>
  </si>
  <si>
    <t>21:0675:000747</t>
  </si>
  <si>
    <t>21:0205:000667</t>
  </si>
  <si>
    <t>21:0205:000667:0003:0001:00</t>
  </si>
  <si>
    <t>115P  :871286:00:------:--</t>
  </si>
  <si>
    <t>21:0675:000748</t>
  </si>
  <si>
    <t>21:0205:000668</t>
  </si>
  <si>
    <t>21:0205:000668:0003:0001:00</t>
  </si>
  <si>
    <t>115P  :871287:00:------:--</t>
  </si>
  <si>
    <t>21:0675:000749</t>
  </si>
  <si>
    <t>21:0205:000669</t>
  </si>
  <si>
    <t>21:0205:000669:0003:0001:00</t>
  </si>
  <si>
    <t>115P  :871288:00:------:--</t>
  </si>
  <si>
    <t>21:0675:000750</t>
  </si>
  <si>
    <t>21:0205:000670</t>
  </si>
  <si>
    <t>21:0205:000670:0003:0001:00</t>
  </si>
  <si>
    <t>115P  :871289:00:------:--</t>
  </si>
  <si>
    <t>21:0675:000751</t>
  </si>
  <si>
    <t>21:0205:000671</t>
  </si>
  <si>
    <t>21:0205:000671:0003:0001:00</t>
  </si>
  <si>
    <t>115P  :871290:00:------:--</t>
  </si>
  <si>
    <t>21:0675:000752</t>
  </si>
  <si>
    <t>21:0205:000672</t>
  </si>
  <si>
    <t>21:0205:000672:0003:0001:00</t>
  </si>
  <si>
    <t>115P  :871291:10:------:--</t>
  </si>
  <si>
    <t>21:0675:000753</t>
  </si>
  <si>
    <t>21:0205:000673</t>
  </si>
  <si>
    <t>21:0205:000673:0003:0001:00</t>
  </si>
  <si>
    <t>115P  :871292:9Y:------:--</t>
  </si>
  <si>
    <t>21:0675:000754</t>
  </si>
  <si>
    <t>115P  :871293:20:871291:10</t>
  </si>
  <si>
    <t>21:0675:000755</t>
  </si>
  <si>
    <t>21:0205:000673:0004:0001:00</t>
  </si>
  <si>
    <t>115P  :871294:00:------:--</t>
  </si>
  <si>
    <t>21:0675:000756</t>
  </si>
  <si>
    <t>21:0205:000674</t>
  </si>
  <si>
    <t>21:0205:000674:0003:0001:00</t>
  </si>
  <si>
    <t>115P  :871295:00:------:--</t>
  </si>
  <si>
    <t>21:0675:000757</t>
  </si>
  <si>
    <t>21:0205:000675</t>
  </si>
  <si>
    <t>21:0205:000675:0003:0001:00</t>
  </si>
  <si>
    <t>115P  :871296:00:------:--</t>
  </si>
  <si>
    <t>21:0675:000758</t>
  </si>
  <si>
    <t>21:0205:000676</t>
  </si>
  <si>
    <t>21:0205:000676:0003:0001:00</t>
  </si>
  <si>
    <t>115P  :871297:00:------:--</t>
  </si>
  <si>
    <t>21:0675:000759</t>
  </si>
  <si>
    <t>21:0205:000677</t>
  </si>
  <si>
    <t>21:0205:000677:0003:0001:00</t>
  </si>
  <si>
    <t>115P  :871298:00:------:--</t>
  </si>
  <si>
    <t>21:0675:000760</t>
  </si>
  <si>
    <t>21:0205:000678</t>
  </si>
  <si>
    <t>21:0205:000678:0003:0001:00</t>
  </si>
  <si>
    <t>115P  :871299:00:------:--</t>
  </si>
  <si>
    <t>21:0675:000761</t>
  </si>
  <si>
    <t>21:0205:000679</t>
  </si>
  <si>
    <t>21:0205:000679:0003:0001:00</t>
  </si>
  <si>
    <t>115P  :871300:00:------:--</t>
  </si>
  <si>
    <t>21:0675:000762</t>
  </si>
  <si>
    <t>21:0205:000680</t>
  </si>
  <si>
    <t>21:0205:000680:0003:0001:00</t>
  </si>
  <si>
    <t>115P  :871302:00:------:--</t>
  </si>
  <si>
    <t>21:0675:000763</t>
  </si>
  <si>
    <t>21:0205:000681</t>
  </si>
  <si>
    <t>21:0205:000681:0003:0001:00</t>
  </si>
  <si>
    <t>115P  :871303:00:------:--</t>
  </si>
  <si>
    <t>21:0675:000764</t>
  </si>
  <si>
    <t>21:0205:000682</t>
  </si>
  <si>
    <t>21:0205:000682:0003:0001:00</t>
  </si>
  <si>
    <t>115P  :871304:00:------:--</t>
  </si>
  <si>
    <t>21:0675:000765</t>
  </si>
  <si>
    <t>21:0205:000683</t>
  </si>
  <si>
    <t>21:0205:000683:0003:0001:00</t>
  </si>
  <si>
    <t>115P  :871305:10:------:--</t>
  </si>
  <si>
    <t>21:0675:000766</t>
  </si>
  <si>
    <t>21:0205:000684</t>
  </si>
  <si>
    <t>21:0205:000684:0003:0001:00</t>
  </si>
  <si>
    <t>115P  :871306:20:871305:10</t>
  </si>
  <si>
    <t>21:0675:000767</t>
  </si>
  <si>
    <t>21:0205:000684:0004:0001:00</t>
  </si>
  <si>
    <t>115P  :871307:00:------:--</t>
  </si>
  <si>
    <t>21:0675:000768</t>
  </si>
  <si>
    <t>21:0205:000685</t>
  </si>
  <si>
    <t>21:0205:000685:0003:0001:00</t>
  </si>
  <si>
    <t>115P  :871308:00:------:--</t>
  </si>
  <si>
    <t>21:0675:000769</t>
  </si>
  <si>
    <t>21:0205:000686</t>
  </si>
  <si>
    <t>21:0205:000686:0003:0001:00</t>
  </si>
  <si>
    <t>115P  :871309:00:------:--</t>
  </si>
  <si>
    <t>21:0675:000770</t>
  </si>
  <si>
    <t>21:0205:000687</t>
  </si>
  <si>
    <t>21:0205:000687:0003:0001:00</t>
  </si>
  <si>
    <t>115P  :871310:00:------:--</t>
  </si>
  <si>
    <t>21:0675:000771</t>
  </si>
  <si>
    <t>21:0205:000688</t>
  </si>
  <si>
    <t>21:0205:000688:0003:0001:00</t>
  </si>
  <si>
    <t>115P  :871311:00:------:--</t>
  </si>
  <si>
    <t>21:0675:000772</t>
  </si>
  <si>
    <t>21:0205:000689</t>
  </si>
  <si>
    <t>21:0205:000689:0003:0001:00</t>
  </si>
  <si>
    <t>115P  :871312:9X:------:--</t>
  </si>
  <si>
    <t>21:0675:000773</t>
  </si>
  <si>
    <t>115P  :871313:00:------:--</t>
  </si>
  <si>
    <t>21:0675:000774</t>
  </si>
  <si>
    <t>21:0205:000690</t>
  </si>
  <si>
    <t>21:0205:000690:0003:0001:00</t>
  </si>
  <si>
    <t>115P  :871314:00:------:--</t>
  </si>
  <si>
    <t>21:0675:000775</t>
  </si>
  <si>
    <t>21:0205:000691</t>
  </si>
  <si>
    <t>21:0205:000691:0003:0001:00</t>
  </si>
  <si>
    <t>115P  :871315:00:------:--</t>
  </si>
  <si>
    <t>21:0675:000776</t>
  </si>
  <si>
    <t>21:0205:000692</t>
  </si>
  <si>
    <t>21:0205:000692:0003:0001:00</t>
  </si>
  <si>
    <t>115P  :871316:00:------:--</t>
  </si>
  <si>
    <t>21:0675:000777</t>
  </si>
  <si>
    <t>21:0205:000693</t>
  </si>
  <si>
    <t>21:0205:000693:0003:0001:00</t>
  </si>
  <si>
    <t>115P  :871317:00:------:--</t>
  </si>
  <si>
    <t>21:0675:000778</t>
  </si>
  <si>
    <t>21:0205:000694</t>
  </si>
  <si>
    <t>21:0205:000694:0003:0001:00</t>
  </si>
  <si>
    <t>115P  :871318:00:------:--</t>
  </si>
  <si>
    <t>21:0675:000779</t>
  </si>
  <si>
    <t>21:0205:000695</t>
  </si>
  <si>
    <t>21:0205:000695:0003:0001:00</t>
  </si>
  <si>
    <t>115P  :871319:00:------:--</t>
  </si>
  <si>
    <t>21:0675:000780</t>
  </si>
  <si>
    <t>21:0205:000696</t>
  </si>
  <si>
    <t>21:0205:000696:0003:0001:00</t>
  </si>
  <si>
    <t>115P  :871320:00:------:--</t>
  </si>
  <si>
    <t>21:0675:000781</t>
  </si>
  <si>
    <t>21:0205:000697</t>
  </si>
  <si>
    <t>21:0205:000697:0003:0001:00</t>
  </si>
  <si>
    <t>115P  :871322:00:------:--</t>
  </si>
  <si>
    <t>21:0675:000782</t>
  </si>
  <si>
    <t>21:0205:000698</t>
  </si>
  <si>
    <t>21:0205:000698:0003:0001:00</t>
  </si>
  <si>
    <t>115P  :871323:00:------:--</t>
  </si>
  <si>
    <t>21:0675:000783</t>
  </si>
  <si>
    <t>21:0205:000699</t>
  </si>
  <si>
    <t>21:0205:000699:0003:0001:00</t>
  </si>
  <si>
    <t>115P  :871324:00:------:--</t>
  </si>
  <si>
    <t>21:0675:000784</t>
  </si>
  <si>
    <t>21:0205:000700</t>
  </si>
  <si>
    <t>21:0205:000700:0003:0001:00</t>
  </si>
  <si>
    <t>115P  :871325:10:------:--</t>
  </si>
  <si>
    <t>21:0675:000785</t>
  </si>
  <si>
    <t>21:0205:000701</t>
  </si>
  <si>
    <t>21:0205:000701:0003:0001:00</t>
  </si>
  <si>
    <t>115P  :871326:20:871325:10</t>
  </si>
  <si>
    <t>21:0675:000786</t>
  </si>
  <si>
    <t>21:0205:000701:0004:0001:00</t>
  </si>
  <si>
    <t>115P  :871327:00:------:--</t>
  </si>
  <si>
    <t>21:0675:000787</t>
  </si>
  <si>
    <t>21:0205:000702</t>
  </si>
  <si>
    <t>21:0205:000702:0003:0001:00</t>
  </si>
  <si>
    <t>115P  :871328:9X:------:--</t>
  </si>
  <si>
    <t>21:0675:000788</t>
  </si>
  <si>
    <t>115P  :871329:00:------:--</t>
  </si>
  <si>
    <t>21:0675:000789</t>
  </si>
  <si>
    <t>21:0205:000703</t>
  </si>
  <si>
    <t>21:0205:000703:0003:0001:00</t>
  </si>
  <si>
    <t>115P  :871330:00:------:--</t>
  </si>
  <si>
    <t>21:0675:000790</t>
  </si>
  <si>
    <t>21:0205:000704</t>
  </si>
  <si>
    <t>21:0205:000704:0003:0001:00</t>
  </si>
  <si>
    <t>115P  :871331:00:------:--</t>
  </si>
  <si>
    <t>21:0675:000791</t>
  </si>
  <si>
    <t>21:0205:000705</t>
  </si>
  <si>
    <t>21:0205:000705:0003:0001:00</t>
  </si>
  <si>
    <t>115P  :871332:00:------:--</t>
  </si>
  <si>
    <t>21:0675:000792</t>
  </si>
  <si>
    <t>21:0205:000706</t>
  </si>
  <si>
    <t>21:0205:000706:0003:0001:00</t>
  </si>
  <si>
    <t>115P  :871333:00:------:--</t>
  </si>
  <si>
    <t>21:0675:000793</t>
  </si>
  <si>
    <t>21:0205:000707</t>
  </si>
  <si>
    <t>21:0205:000707:0003:0001:00</t>
  </si>
  <si>
    <t>115P  :871334:00:------:--</t>
  </si>
  <si>
    <t>21:0675:000794</t>
  </si>
  <si>
    <t>21:0205:000708</t>
  </si>
  <si>
    <t>21:0205:000708:0003:0001:00</t>
  </si>
  <si>
    <t>115P  :871335:00:------:--</t>
  </si>
  <si>
    <t>21:0675:000795</t>
  </si>
  <si>
    <t>21:0205:000709</t>
  </si>
  <si>
    <t>21:0205:000709:0003:0001:00</t>
  </si>
  <si>
    <t>115P  :871336:00:------:--</t>
  </si>
  <si>
    <t>21:0675:000796</t>
  </si>
  <si>
    <t>21:0205:000710</t>
  </si>
  <si>
    <t>21:0205:000710:0003:0001:00</t>
  </si>
  <si>
    <t>115P  :871337:00:------:--</t>
  </si>
  <si>
    <t>21:0675:000797</t>
  </si>
  <si>
    <t>21:0205:000711</t>
  </si>
  <si>
    <t>21:0205:000711:0003:0001:00</t>
  </si>
  <si>
    <t>115P  :871338:00:------:--</t>
  </si>
  <si>
    <t>21:0675:000798</t>
  </si>
  <si>
    <t>21:0205:000712</t>
  </si>
  <si>
    <t>21:0205:000712:0003:0001:00</t>
  </si>
  <si>
    <t>115P  :871339:00:------:--</t>
  </si>
  <si>
    <t>21:0675:000799</t>
  </si>
  <si>
    <t>21:0205:000713</t>
  </si>
  <si>
    <t>21:0205:000713:0003:0001:00</t>
  </si>
  <si>
    <t>115P  :871340:00:------:--</t>
  </si>
  <si>
    <t>21:0675:000800</t>
  </si>
  <si>
    <t>21:0205:000714</t>
  </si>
  <si>
    <t>21:0205:000714:0003:0001:00</t>
  </si>
  <si>
    <t>115P  :871342:00:------:--</t>
  </si>
  <si>
    <t>21:0675:000801</t>
  </si>
  <si>
    <t>21:0205:000715</t>
  </si>
  <si>
    <t>21:0205:000715:0003:0001:00</t>
  </si>
  <si>
    <t>115P  :871343:00:------:--</t>
  </si>
  <si>
    <t>21:0675:000802</t>
  </si>
  <si>
    <t>21:0205:000716</t>
  </si>
  <si>
    <t>21:0205:000716:0003:0001:00</t>
  </si>
  <si>
    <t>115P  :871344:00:------:--</t>
  </si>
  <si>
    <t>21:0675:000803</t>
  </si>
  <si>
    <t>21:0205:000717</t>
  </si>
  <si>
    <t>21:0205:000717:0003:0001:00</t>
  </si>
  <si>
    <t>115P  :871345:00:------:--</t>
  </si>
  <si>
    <t>21:0675:000804</t>
  </si>
  <si>
    <t>21:0205:000718</t>
  </si>
  <si>
    <t>21:0205:000718:0003:0001:00</t>
  </si>
  <si>
    <t>115P  :871346:00:------:--</t>
  </si>
  <si>
    <t>21:0675:000805</t>
  </si>
  <si>
    <t>21:0205:000719</t>
  </si>
  <si>
    <t>21:0205:000719:0003:0001:00</t>
  </si>
  <si>
    <t>115P  :871347:00:------:--</t>
  </si>
  <si>
    <t>21:0675:000806</t>
  </si>
  <si>
    <t>21:0205:000720</t>
  </si>
  <si>
    <t>21:0205:000720:0003:0001:00</t>
  </si>
  <si>
    <t>115P  :871348:00:------:--</t>
  </si>
  <si>
    <t>21:0675:000807</t>
  </si>
  <si>
    <t>21:0205:000721</t>
  </si>
  <si>
    <t>21:0205:000721:0003:0001:00</t>
  </si>
  <si>
    <t>115P  :871349:00:------:--</t>
  </si>
  <si>
    <t>21:0675:000808</t>
  </si>
  <si>
    <t>21:0205:000722</t>
  </si>
  <si>
    <t>21:0205:000722:0003:0001:00</t>
  </si>
  <si>
    <t>115P  :871350:00:------:--</t>
  </si>
  <si>
    <t>21:0675:000809</t>
  </si>
  <si>
    <t>21:0205:000723</t>
  </si>
  <si>
    <t>21:0205:000723:0003:0001:00</t>
  </si>
  <si>
    <t>115P  :871351:00:------:--</t>
  </si>
  <si>
    <t>21:0675:000810</t>
  </si>
  <si>
    <t>21:0205:000724</t>
  </si>
  <si>
    <t>21:0205:000724:0003:0001:00</t>
  </si>
  <si>
    <t>115P  :871352:10:------:--</t>
  </si>
  <si>
    <t>21:0675:000811</t>
  </si>
  <si>
    <t>21:0205:000725</t>
  </si>
  <si>
    <t>21:0205:000725:0003:0001:00</t>
  </si>
  <si>
    <t>115P  :871353:20:871352:10</t>
  </si>
  <si>
    <t>21:0675:000812</t>
  </si>
  <si>
    <t>21:0205:000725:0004:0001:00</t>
  </si>
  <si>
    <t>115P  :871354:00:------:--</t>
  </si>
  <si>
    <t>21:0675:000813</t>
  </si>
  <si>
    <t>21:0205:000726</t>
  </si>
  <si>
    <t>21:0205:000726:0003:0001:00</t>
  </si>
  <si>
    <t>115P  :871355:9Z:------:--</t>
  </si>
  <si>
    <t>21:0675:000814</t>
  </si>
  <si>
    <t>115P  :871356:00:------:--</t>
  </si>
  <si>
    <t>21:0675:000815</t>
  </si>
  <si>
    <t>21:0205:000727</t>
  </si>
  <si>
    <t>21:0205:000727:0003:0001:00</t>
  </si>
  <si>
    <t>115P  :871357:00:------:--</t>
  </si>
  <si>
    <t>21:0675:000816</t>
  </si>
  <si>
    <t>21:0205:000728</t>
  </si>
  <si>
    <t>21:0205:000728:0003:0001:00</t>
  </si>
  <si>
    <t>115P  :871358:00:------:--</t>
  </si>
  <si>
    <t>21:0675:000817</t>
  </si>
  <si>
    <t>21:0205:000729</t>
  </si>
  <si>
    <t>21:0205:000729:0003:0001:00</t>
  </si>
  <si>
    <t>115P  :871359:00:------:--</t>
  </si>
  <si>
    <t>21:0675:000818</t>
  </si>
  <si>
    <t>21:0205:000730</t>
  </si>
  <si>
    <t>21:0205:000730:0003:0001:00</t>
  </si>
  <si>
    <t>115P  :871360:00:------:--</t>
  </si>
  <si>
    <t>21:0675:000819</t>
  </si>
  <si>
    <t>21:0205:000731</t>
  </si>
  <si>
    <t>21:0205:000731:0003:0001:00</t>
  </si>
  <si>
    <t>115P  :871362:00:------:--</t>
  </si>
  <si>
    <t>21:0675:000820</t>
  </si>
  <si>
    <t>21:0205:000732</t>
  </si>
  <si>
    <t>21:0205:000732:0003:0001:00</t>
  </si>
  <si>
    <t>115P  :871363:10:------:--</t>
  </si>
  <si>
    <t>21:0675:000821</t>
  </si>
  <si>
    <t>21:0205:000733</t>
  </si>
  <si>
    <t>21:0205:000733:0003:0001:00</t>
  </si>
  <si>
    <t>115P  :871364:20:871363:10</t>
  </si>
  <si>
    <t>21:0675:000822</t>
  </si>
  <si>
    <t>21:0205:000733:0004:0001:00</t>
  </si>
  <si>
    <t>115P  :871365:00:------:--</t>
  </si>
  <si>
    <t>21:0675:000823</t>
  </si>
  <si>
    <t>21:0205:000734</t>
  </si>
  <si>
    <t>21:0205:000734:0003:0001:00</t>
  </si>
  <si>
    <t>115P  :871366:00:------:--</t>
  </si>
  <si>
    <t>21:0675:000824</t>
  </si>
  <si>
    <t>21:0205:000735</t>
  </si>
  <si>
    <t>21:0205:000735:0003:0001:00</t>
  </si>
  <si>
    <t>115P  :871367:00:------:--</t>
  </si>
  <si>
    <t>21:0675:000825</t>
  </si>
  <si>
    <t>21:0205:000736</t>
  </si>
  <si>
    <t>21:0205:000736:0003:0001:00</t>
  </si>
  <si>
    <t>115P  :871368:00:------:--</t>
  </si>
  <si>
    <t>21:0675:000826</t>
  </si>
  <si>
    <t>21:0205:000737</t>
  </si>
  <si>
    <t>21:0205:000737:0003:0001:00</t>
  </si>
  <si>
    <t>115P  :871369:00:------:--</t>
  </si>
  <si>
    <t>21:0675:000827</t>
  </si>
  <si>
    <t>21:0205:000738</t>
  </si>
  <si>
    <t>21:0205:000738:0003:0001:00</t>
  </si>
  <si>
    <t>115P  :871370:00:------:--</t>
  </si>
  <si>
    <t>21:0675:000828</t>
  </si>
  <si>
    <t>21:0205:000739</t>
  </si>
  <si>
    <t>21:0205:000739:0003:0001:00</t>
  </si>
  <si>
    <t>115P  :871371:00:------:--</t>
  </si>
  <si>
    <t>21:0675:000829</t>
  </si>
  <si>
    <t>21:0205:000740</t>
  </si>
  <si>
    <t>21:0205:000740:0003:0001:00</t>
  </si>
  <si>
    <t>115P  :871372:00:------:--</t>
  </si>
  <si>
    <t>21:0675:000830</t>
  </si>
  <si>
    <t>21:0205:000741</t>
  </si>
  <si>
    <t>21:0205:000741:0003:0001:00</t>
  </si>
  <si>
    <t>115P  :871373:00:------:--</t>
  </si>
  <si>
    <t>21:0675:000831</t>
  </si>
  <si>
    <t>21:0205:000742</t>
  </si>
  <si>
    <t>21:0205:000742:0003:0001:00</t>
  </si>
  <si>
    <t>115P  :871374:00:------:--</t>
  </si>
  <si>
    <t>21:0675:000832</t>
  </si>
  <si>
    <t>21:0205:000743</t>
  </si>
  <si>
    <t>21:0205:000743:0003:0001:00</t>
  </si>
  <si>
    <t>115P  :871375:9Z:------:--</t>
  </si>
  <si>
    <t>21:0675:000833</t>
  </si>
  <si>
    <t>115P  :871376:00:------:--</t>
  </si>
  <si>
    <t>21:0675:000834</t>
  </si>
  <si>
    <t>21:0205:000744</t>
  </si>
  <si>
    <t>21:0205:000744:0003:0001:00</t>
  </si>
  <si>
    <t>115P  :871377:00:------:--</t>
  </si>
  <si>
    <t>21:0675:000835</t>
  </si>
  <si>
    <t>21:0205:000745</t>
  </si>
  <si>
    <t>21:0205:000745:0003:0001:00</t>
  </si>
  <si>
    <t>115P  :871378:00:------:--</t>
  </si>
  <si>
    <t>21:0675:000836</t>
  </si>
  <si>
    <t>21:0205:000746</t>
  </si>
  <si>
    <t>21:0205:000746:0003:0001:00</t>
  </si>
  <si>
    <t>115P  :871379:00:------:--</t>
  </si>
  <si>
    <t>21:0675:000837</t>
  </si>
  <si>
    <t>21:0205:000747</t>
  </si>
  <si>
    <t>21:0205:000747:0003:0001:00</t>
  </si>
  <si>
    <t>115P  :871380:00:------:--</t>
  </si>
  <si>
    <t>21:0675:000838</t>
  </si>
  <si>
    <t>21:0205:000748</t>
  </si>
  <si>
    <t>21:0205:000748:0003:0001:00</t>
  </si>
  <si>
    <t>115P  :871382:00:------:--</t>
  </si>
  <si>
    <t>21:0675:000839</t>
  </si>
  <si>
    <t>21:0205:000749</t>
  </si>
  <si>
    <t>21:0205:000749:0003:0001:00</t>
  </si>
  <si>
    <t>115P  :871383:00:------:--</t>
  </si>
  <si>
    <t>21:0675:000840</t>
  </si>
  <si>
    <t>21:0205:000750</t>
  </si>
  <si>
    <t>21:0205:000750:0003:0001:00</t>
  </si>
  <si>
    <t>115P  :871384:10:------:--</t>
  </si>
  <si>
    <t>21:0675:000841</t>
  </si>
  <si>
    <t>21:0205:000751</t>
  </si>
  <si>
    <t>21:0205:000751:0003:0001:00</t>
  </si>
  <si>
    <t>115P  :871385:20:871384:10</t>
  </si>
  <si>
    <t>21:0675:000842</t>
  </si>
  <si>
    <t>21:0205:000751:0004:0001:00</t>
  </si>
  <si>
    <t>115P  :871386:00:------:--</t>
  </si>
  <si>
    <t>21:0675:000843</t>
  </si>
  <si>
    <t>21:0205:000752</t>
  </si>
  <si>
    <t>21:0205:000752:0003:0001:00</t>
  </si>
  <si>
    <t>115P  :871387:00:------:--</t>
  </si>
  <si>
    <t>21:0675:000844</t>
  </si>
  <si>
    <t>21:0205:000753</t>
  </si>
  <si>
    <t>21:0205:000753:0003:0001:00</t>
  </si>
  <si>
    <t>115P  :871388:00:------:--</t>
  </si>
  <si>
    <t>21:0675:000845</t>
  </si>
  <si>
    <t>21:0205:000754</t>
  </si>
  <si>
    <t>21:0205:000754:0003:0001:00</t>
  </si>
  <si>
    <t>115P  :871389:00:------:--</t>
  </si>
  <si>
    <t>21:0675:000846</t>
  </si>
  <si>
    <t>21:0205:000755</t>
  </si>
  <si>
    <t>21:0205:000755:0003:0001:00</t>
  </si>
  <si>
    <t>115P  :871390:00:------:--</t>
  </si>
  <si>
    <t>21:0675:000847</t>
  </si>
  <si>
    <t>21:0205:000756</t>
  </si>
  <si>
    <t>21:0205:000756:0003:0001:00</t>
  </si>
  <si>
    <t>115P  :871391:00:------:--</t>
  </si>
  <si>
    <t>21:0675:000848</t>
  </si>
  <si>
    <t>21:0205:000757</t>
  </si>
  <si>
    <t>21:0205:000757:0003:0001:00</t>
  </si>
  <si>
    <t>115P  :871392:00:------:--</t>
  </si>
  <si>
    <t>21:0675:000849</t>
  </si>
  <si>
    <t>21:0205:000758</t>
  </si>
  <si>
    <t>21:0205:000758:0003:0001:00</t>
  </si>
  <si>
    <t>115P  :871393:00:------:--</t>
  </si>
  <si>
    <t>21:0675:000850</t>
  </si>
  <si>
    <t>21:0205:000759</t>
  </si>
  <si>
    <t>21:0205:000759:0003:0001:00</t>
  </si>
  <si>
    <t>115P  :871394:00:------:--</t>
  </si>
  <si>
    <t>21:0675:000851</t>
  </si>
  <si>
    <t>21:0205:000760</t>
  </si>
  <si>
    <t>21:0205:000760:0003:0001:00</t>
  </si>
  <si>
    <t>115P  :871395:00:------:--</t>
  </si>
  <si>
    <t>21:0675:000852</t>
  </si>
  <si>
    <t>21:0205:000761</t>
  </si>
  <si>
    <t>21:0205:000761:0003:0001:00</t>
  </si>
  <si>
    <t>115P  :871396:00:------:--</t>
  </si>
  <si>
    <t>21:0675:000853</t>
  </si>
  <si>
    <t>21:0205:000762</t>
  </si>
  <si>
    <t>21:0205:000762:0003:0001:00</t>
  </si>
  <si>
    <t>115P  :871397:00:------:--</t>
  </si>
  <si>
    <t>21:0675:000854</t>
  </si>
  <si>
    <t>21:0205:000763</t>
  </si>
  <si>
    <t>21:0205:000763:0003:0001:00</t>
  </si>
  <si>
    <t>115P  :871398:9X:------:--</t>
  </si>
  <si>
    <t>21:0675:000855</t>
  </si>
  <si>
    <t>115P  :871399:00:------:--</t>
  </si>
  <si>
    <t>21:0675:000856</t>
  </si>
  <si>
    <t>21:0205:000764</t>
  </si>
  <si>
    <t>21:0205:000764:0003:0001:00</t>
  </si>
  <si>
    <t>115P  :871400:00:------:--</t>
  </si>
  <si>
    <t>21:0675:000857</t>
  </si>
  <si>
    <t>21:0205:000765</t>
  </si>
  <si>
    <t>21:0205:000765:0003:0001:00</t>
  </si>
  <si>
    <t>115P  :871402:00:------:--</t>
  </si>
  <si>
    <t>21:0675:000858</t>
  </si>
  <si>
    <t>21:0205:000766</t>
  </si>
  <si>
    <t>21:0205:000766:0003:0001:00</t>
  </si>
  <si>
    <t>115P  :871403:00:------:--</t>
  </si>
  <si>
    <t>21:0675:000859</t>
  </si>
  <si>
    <t>21:0205:000767</t>
  </si>
  <si>
    <t>21:0205:000767:0003:0001:00</t>
  </si>
  <si>
    <t>115P  :871404:00:------:--</t>
  </si>
  <si>
    <t>21:0675:000860</t>
  </si>
  <si>
    <t>21:0205:000768</t>
  </si>
  <si>
    <t>21:0205:000768:0003:0001:00</t>
  </si>
  <si>
    <t>115P  :871405:00:------:--</t>
  </si>
  <si>
    <t>21:0675:000861</t>
  </si>
  <si>
    <t>21:0205:000769</t>
  </si>
  <si>
    <t>21:0205:000769:0003:0001:00</t>
  </si>
  <si>
    <t>115P  :871406:00:------:--</t>
  </si>
  <si>
    <t>21:0675:000862</t>
  </si>
  <si>
    <t>21:0205:000770</t>
  </si>
  <si>
    <t>21:0205:000770:0003:0001:00</t>
  </si>
  <si>
    <t>115P  :871407:00:------:--</t>
  </si>
  <si>
    <t>21:0675:000863</t>
  </si>
  <si>
    <t>21:0205:000771</t>
  </si>
  <si>
    <t>21:0205:000771:0003:0001:00</t>
  </si>
  <si>
    <t>115P  :871408:10:------:--</t>
  </si>
  <si>
    <t>21:0675:000864</t>
  </si>
  <si>
    <t>21:0205:000772</t>
  </si>
  <si>
    <t>21:0205:000772:0003:0001:00</t>
  </si>
  <si>
    <t>115P  :871409:20:871408:10</t>
  </si>
  <si>
    <t>21:0675:000865</t>
  </si>
  <si>
    <t>21:0205:000772:0004:0001:00</t>
  </si>
  <si>
    <t>115P  :871410:00:------:--</t>
  </si>
  <si>
    <t>21:0675:000866</t>
  </si>
  <si>
    <t>21:0205:000773</t>
  </si>
  <si>
    <t>21:0205:000773:0003:0001:00</t>
  </si>
  <si>
    <t>115P  :871411:00:------:--</t>
  </si>
  <si>
    <t>21:0675:000867</t>
  </si>
  <si>
    <t>21:0205:000774</t>
  </si>
  <si>
    <t>21:0205:000774:0003:0001:00</t>
  </si>
  <si>
    <t>115P  :871412:00:------:--</t>
  </si>
  <si>
    <t>21:0675:000868</t>
  </si>
  <si>
    <t>21:0205:000775</t>
  </si>
  <si>
    <t>21:0205:000775:0003:0001:00</t>
  </si>
  <si>
    <t>115P  :871413:00:------:--</t>
  </si>
  <si>
    <t>21:0675:000869</t>
  </si>
  <si>
    <t>21:0205:000776</t>
  </si>
  <si>
    <t>21:0205:000776:0003:0001:00</t>
  </si>
  <si>
    <t>115P  :871414:9Y:------:--</t>
  </si>
  <si>
    <t>21:0675:000870</t>
  </si>
  <si>
    <t>115P  :871415:00:------:--</t>
  </si>
  <si>
    <t>21:0675:000871</t>
  </si>
  <si>
    <t>21:0205:000777</t>
  </si>
  <si>
    <t>21:0205:000777:0003:0001:00</t>
  </si>
  <si>
    <t>115P  :871416:00:------:--</t>
  </si>
  <si>
    <t>21:0675:000872</t>
  </si>
  <si>
    <t>21:0205:000778</t>
  </si>
  <si>
    <t>21:0205:000778:0003:0001:00</t>
  </si>
  <si>
    <t>115P  :871417:00:------:--</t>
  </si>
  <si>
    <t>21:0675:000873</t>
  </si>
  <si>
    <t>21:0205:000779</t>
  </si>
  <si>
    <t>21:0205:000779:0003:0001:00</t>
  </si>
  <si>
    <t>115P  :871418:00:------:--</t>
  </si>
  <si>
    <t>21:0675:000874</t>
  </si>
  <si>
    <t>21:0205:000780</t>
  </si>
  <si>
    <t>21:0205:000780:0003:0001:00</t>
  </si>
  <si>
    <t>115P  :871419:00:------:--</t>
  </si>
  <si>
    <t>21:0675:000875</t>
  </si>
  <si>
    <t>21:0205:000781</t>
  </si>
  <si>
    <t>21:0205:000781:0003:0001:00</t>
  </si>
  <si>
    <t>115P  :871420:00:------:--</t>
  </si>
  <si>
    <t>21:0675:000876</t>
  </si>
  <si>
    <t>21:0205:000782</t>
  </si>
  <si>
    <t>21:0205:000782:0003:0001:00</t>
  </si>
  <si>
    <t>115P  :871422:00:------:--</t>
  </si>
  <si>
    <t>21:0675:000877</t>
  </si>
  <si>
    <t>21:0205:000783</t>
  </si>
  <si>
    <t>21:0205:000783:0003:0001:00</t>
  </si>
  <si>
    <t>115P  :871423:10:------:--</t>
  </si>
  <si>
    <t>21:0675:000878</t>
  </si>
  <si>
    <t>21:0205:000784</t>
  </si>
  <si>
    <t>21:0205:000784:0003:0001:00</t>
  </si>
  <si>
    <t>115P  :871424:20:871423:10</t>
  </si>
  <si>
    <t>21:0675:000879</t>
  </si>
  <si>
    <t>21:0205:000784:0004:0001:00</t>
  </si>
  <si>
    <t>115P  :871425:00:------:--</t>
  </si>
  <si>
    <t>21:0675:000880</t>
  </si>
  <si>
    <t>21:0205:000785</t>
  </si>
  <si>
    <t>21:0205:000785:0003:0001:00</t>
  </si>
  <si>
    <t>115P  :871426:00:------:--</t>
  </si>
  <si>
    <t>21:0675:000881</t>
  </si>
  <si>
    <t>21:0205:000786</t>
  </si>
  <si>
    <t>21:0205:000786:0003:0001:00</t>
  </si>
  <si>
    <t>115P  :871427:00:------:--</t>
  </si>
  <si>
    <t>21:0675:000882</t>
  </si>
  <si>
    <t>21:0205:000787</t>
  </si>
  <si>
    <t>21:0205:000787:0003:0001:00</t>
  </si>
  <si>
    <t>115P  :871428:00:------:--</t>
  </si>
  <si>
    <t>21:0675:000883</t>
  </si>
  <si>
    <t>21:0205:000788</t>
  </si>
  <si>
    <t>21:0205:000788:0003:0001:00</t>
  </si>
  <si>
    <t>115P  :871429:00:------:--</t>
  </si>
  <si>
    <t>21:0675:000884</t>
  </si>
  <si>
    <t>21:0205:000789</t>
  </si>
  <si>
    <t>21:0205:000789:0003:0001:00</t>
  </si>
  <si>
    <t>115P  :871430:00:------:--</t>
  </si>
  <si>
    <t>21:0675:000885</t>
  </si>
  <si>
    <t>21:0205:000790</t>
  </si>
  <si>
    <t>21:0205:000790:0003:0001:00</t>
  </si>
  <si>
    <t>115P  :871431:00:------:--</t>
  </si>
  <si>
    <t>21:0675:000886</t>
  </si>
  <si>
    <t>21:0205:000791</t>
  </si>
  <si>
    <t>21:0205:000791:0003:0001:00</t>
  </si>
  <si>
    <t>115P  :871432:9Y:------:--</t>
  </si>
  <si>
    <t>21:0675:000887</t>
  </si>
  <si>
    <t>115P  :871433:00:------:--</t>
  </si>
  <si>
    <t>21:0675:000888</t>
  </si>
  <si>
    <t>21:0205:000792</t>
  </si>
  <si>
    <t>21:0205:000792:0003:0001:00</t>
  </si>
  <si>
    <t>115P  :871434:00:------:--</t>
  </si>
  <si>
    <t>21:0675:000889</t>
  </si>
  <si>
    <t>21:0205:000793</t>
  </si>
  <si>
    <t>21:0205:000793:0003:0001:00</t>
  </si>
  <si>
    <t>115P  :871435:00:------:--</t>
  </si>
  <si>
    <t>21:0675:000890</t>
  </si>
  <si>
    <t>21:0205:000794</t>
  </si>
  <si>
    <t>21:0205:000794:0003:0001:00</t>
  </si>
  <si>
    <t>115P  :871436:00:------:--</t>
  </si>
  <si>
    <t>21:0675:000891</t>
  </si>
  <si>
    <t>21:0205:000795</t>
  </si>
  <si>
    <t>21:0205:000795:0003:0001:00</t>
  </si>
  <si>
    <t>115P  :871437:00:------:--</t>
  </si>
  <si>
    <t>21:0675:000892</t>
  </si>
  <si>
    <t>21:0205:000796</t>
  </si>
  <si>
    <t>21:0205:000796:0003:0001:00</t>
  </si>
  <si>
    <t>115P  :871438:00:------:--</t>
  </si>
  <si>
    <t>21:0675:000893</t>
  </si>
  <si>
    <t>21:0205:000797</t>
  </si>
  <si>
    <t>21:0205:000797:0003:0001:00</t>
  </si>
  <si>
    <t>115P  :871439:00:------:--</t>
  </si>
  <si>
    <t>21:0675:000894</t>
  </si>
  <si>
    <t>21:0205:000798</t>
  </si>
  <si>
    <t>21:0205:000798:0003:0001:00</t>
  </si>
  <si>
    <t>115P  :871440:00:------:--</t>
  </si>
  <si>
    <t>21:0675:000895</t>
  </si>
  <si>
    <t>21:0205:000799</t>
  </si>
  <si>
    <t>21:0205:000799:0003:0001:00</t>
  </si>
  <si>
    <t>115P  :871442:00:------:--</t>
  </si>
  <si>
    <t>21:0675:000896</t>
  </si>
  <si>
    <t>21:0205:000800</t>
  </si>
  <si>
    <t>21:0205:000800:0003:0001:00</t>
  </si>
  <si>
    <t>115P  :871443:00:------:--</t>
  </si>
  <si>
    <t>21:0675:000897</t>
  </si>
  <si>
    <t>21:0205:000801</t>
  </si>
  <si>
    <t>21:0205:000801:0003:0001:00</t>
  </si>
  <si>
    <t>115P  :871444:00:------:--</t>
  </si>
  <si>
    <t>21:0675:000898</t>
  </si>
  <si>
    <t>21:0205:000802</t>
  </si>
  <si>
    <t>21:0205:000802:0003:0001:00</t>
  </si>
  <si>
    <t>115P  :871445:10:------:--</t>
  </si>
  <si>
    <t>21:0675:000899</t>
  </si>
  <si>
    <t>21:0205:000803</t>
  </si>
  <si>
    <t>21:0205:000803:0003:0001:00</t>
  </si>
  <si>
    <t>115P  :871446:20:871445:10</t>
  </si>
  <si>
    <t>21:0675:000900</t>
  </si>
  <si>
    <t>21:0205:000803:0004:0001:00</t>
  </si>
  <si>
    <t>115P  :871447:00:------:--</t>
  </si>
  <si>
    <t>21:0675:000901</t>
  </si>
  <si>
    <t>21:0205:000804</t>
  </si>
  <si>
    <t>21:0205:000804:0003:0001:00</t>
  </si>
  <si>
    <t>115P  :871448:00:------:--</t>
  </si>
  <si>
    <t>21:0675:000902</t>
  </si>
  <si>
    <t>21:0205:000805</t>
  </si>
  <si>
    <t>21:0205:000805:0003:0001:00</t>
  </si>
  <si>
    <t>115P  :871449:00:------:--</t>
  </si>
  <si>
    <t>21:0675:000903</t>
  </si>
  <si>
    <t>21:0205:000806</t>
  </si>
  <si>
    <t>21:0205:000806:0003:0001:00</t>
  </si>
  <si>
    <t>115P  :871450:00:------:--</t>
  </si>
  <si>
    <t>21:0675:000904</t>
  </si>
  <si>
    <t>21:0205:000807</t>
  </si>
  <si>
    <t>21:0205:000807:0003:0001:00</t>
  </si>
  <si>
    <t>115P  :871451:00:------:--</t>
  </si>
  <si>
    <t>21:0675:000905</t>
  </si>
  <si>
    <t>21:0205:000808</t>
  </si>
  <si>
    <t>21:0205:000808:0003:0001:00</t>
  </si>
  <si>
    <t>115P  :871452:00:------:--</t>
  </si>
  <si>
    <t>21:0675:000906</t>
  </si>
  <si>
    <t>21:0205:000809</t>
  </si>
  <si>
    <t>21:0205:000809:0003:0001:00</t>
  </si>
  <si>
    <t>115P  :871453:00:------:--</t>
  </si>
  <si>
    <t>21:0675:000907</t>
  </si>
  <si>
    <t>21:0205:000810</t>
  </si>
  <si>
    <t>21:0205:000810:0003:0001:00</t>
  </si>
  <si>
    <t>115P  :871454:9Z:------:--</t>
  </si>
  <si>
    <t>21:0675:000908</t>
  </si>
  <si>
    <t>115P  :871455:00:------:--</t>
  </si>
  <si>
    <t>21:0675:000909</t>
  </si>
  <si>
    <t>21:0205:000811</t>
  </si>
  <si>
    <t>21:0205:000811:0003:0001:00</t>
  </si>
  <si>
    <t>115P  :871456:00:------:--</t>
  </si>
  <si>
    <t>21:0675:000910</t>
  </si>
  <si>
    <t>21:0205:000812</t>
  </si>
  <si>
    <t>21:0205:000812:0003:0001:00</t>
  </si>
  <si>
    <t>115P  :871457:00:------:--</t>
  </si>
  <si>
    <t>21:0675:000911</t>
  </si>
  <si>
    <t>21:0205:000813</t>
  </si>
  <si>
    <t>21:0205:000813:0003:0001:00</t>
  </si>
  <si>
    <t>115P  :871458:00:------:--</t>
  </si>
  <si>
    <t>21:0675:000912</t>
  </si>
  <si>
    <t>21:0205:000814</t>
  </si>
  <si>
    <t>21:0205:000814:0003:0001:00</t>
  </si>
  <si>
    <t>115P  :871459:00:------:--</t>
  </si>
  <si>
    <t>21:0675:000913</t>
  </si>
  <si>
    <t>21:0205:000815</t>
  </si>
  <si>
    <t>21:0205:000815:0003:0001:00</t>
  </si>
  <si>
    <t>115P  :871460:00:------:--</t>
  </si>
  <si>
    <t>21:0675:000914</t>
  </si>
  <si>
    <t>21:0205:000816</t>
  </si>
  <si>
    <t>21:0205:000816:0003:0001:00</t>
  </si>
  <si>
    <t>115P  :871462:00:------:--</t>
  </si>
  <si>
    <t>21:0675:000915</t>
  </si>
  <si>
    <t>21:0205:000817</t>
  </si>
  <si>
    <t>21:0205:000817:0003:0001:00</t>
  </si>
  <si>
    <t>115P  :871463:00:------:--</t>
  </si>
  <si>
    <t>21:0675:000916</t>
  </si>
  <si>
    <t>21:0205:000818</t>
  </si>
  <si>
    <t>21:0205:000818:0003:0001:00</t>
  </si>
  <si>
    <t>115P  :871464:00:------:--</t>
  </si>
  <si>
    <t>21:0675:000917</t>
  </si>
  <si>
    <t>21:0205:000819</t>
  </si>
  <si>
    <t>21:0205:000819:0003:0001:00</t>
  </si>
  <si>
    <t>115P  :871465:10:------:--</t>
  </si>
  <si>
    <t>21:0675:000918</t>
  </si>
  <si>
    <t>21:0205:000820</t>
  </si>
  <si>
    <t>21:0205:000820:0003:0001:00</t>
  </si>
  <si>
    <t>115P  :871466:20:871465:10</t>
  </si>
  <si>
    <t>21:0675:000919</t>
  </si>
  <si>
    <t>21:0205:000820:0004:0001:00</t>
  </si>
  <si>
    <t>115P  :871467:00:------:--</t>
  </si>
  <si>
    <t>21:0675:000920</t>
  </si>
  <si>
    <t>21:0205:000821</t>
  </si>
  <si>
    <t>21:0205:000821:0003:0001:00</t>
  </si>
  <si>
    <t>115P  :871468:00:------:--</t>
  </si>
  <si>
    <t>21:0675:000921</t>
  </si>
  <si>
    <t>21:0205:000822</t>
  </si>
  <si>
    <t>21:0205:000822:0003:0001:00</t>
  </si>
  <si>
    <t>115P  :871469:9X:------:--</t>
  </si>
  <si>
    <t>21:0675:000922</t>
  </si>
  <si>
    <t>115P  :871470:00:------:--</t>
  </si>
  <si>
    <t>21:0675:000923</t>
  </si>
  <si>
    <t>21:0205:000823</t>
  </si>
  <si>
    <t>21:0205:000823:0003:0001:00</t>
  </si>
  <si>
    <t>115P  :871471:00:------:--</t>
  </si>
  <si>
    <t>21:0675:000924</t>
  </si>
  <si>
    <t>21:0205:000824</t>
  </si>
  <si>
    <t>21:0205:000824:0003:0001:00</t>
  </si>
  <si>
    <t>115P  :871472:00:------:--</t>
  </si>
  <si>
    <t>21:0675:000925</t>
  </si>
  <si>
    <t>21:0205:000825</t>
  </si>
  <si>
    <t>21:0205:000825:0003:0001:00</t>
  </si>
  <si>
    <t>115P  :871473:00:------:--</t>
  </si>
  <si>
    <t>21:0675:000926</t>
  </si>
  <si>
    <t>21:0205:000826</t>
  </si>
  <si>
    <t>21:0205:000826:0003:0001:00</t>
  </si>
  <si>
    <t>115P  :871474:00:------:--</t>
  </si>
  <si>
    <t>21:0675:000927</t>
  </si>
  <si>
    <t>21:0205:000827</t>
  </si>
  <si>
    <t>21:0205:000827:0003:0001:00</t>
  </si>
  <si>
    <t>115P  :871475:00:------:--</t>
  </si>
  <si>
    <t>21:0675:000928</t>
  </si>
  <si>
    <t>21:0205:000828</t>
  </si>
  <si>
    <t>21:0205:000828:0003:0001:00</t>
  </si>
  <si>
    <t>115P  :871476:00:------:--</t>
  </si>
  <si>
    <t>21:0675:000929</t>
  </si>
  <si>
    <t>21:0205:000829</t>
  </si>
  <si>
    <t>21:0205:000829:0003:0001:00</t>
  </si>
  <si>
    <t>115P  :871477:00:------:--</t>
  </si>
  <si>
    <t>21:0675:000930</t>
  </si>
  <si>
    <t>21:0205:000830</t>
  </si>
  <si>
    <t>21:0205:000830:0003:0001:00</t>
  </si>
  <si>
    <t>115P  :871478:00:------:--</t>
  </si>
  <si>
    <t>21:0675:000931</t>
  </si>
  <si>
    <t>21:0205:000831</t>
  </si>
  <si>
    <t>21:0205:000831:0003:0001:00</t>
  </si>
  <si>
    <t>115P  :871479:00:------:--</t>
  </si>
  <si>
    <t>21:0675:000932</t>
  </si>
  <si>
    <t>21:0205:000832</t>
  </si>
  <si>
    <t>21:0205:000832:0003:0001:00</t>
  </si>
  <si>
    <t>115P  :871480:00:------:--</t>
  </si>
  <si>
    <t>21:0675:000933</t>
  </si>
  <si>
    <t>21:0205:000833</t>
  </si>
  <si>
    <t>21:0205:000833:0003:0001:00</t>
  </si>
  <si>
    <t>115P  :871482:00:------:--</t>
  </si>
  <si>
    <t>21:0675:000934</t>
  </si>
  <si>
    <t>21:0205:000834</t>
  </si>
  <si>
    <t>21:0205:000834:0003:0001:00</t>
  </si>
  <si>
    <t>115P  :871483:00:------:--</t>
  </si>
  <si>
    <t>21:0675:000935</t>
  </si>
  <si>
    <t>21:0205:000835</t>
  </si>
  <si>
    <t>21:0205:000835:0003:0001:00</t>
  </si>
  <si>
    <t>115P  :871484:00:------:--</t>
  </si>
  <si>
    <t>21:0675:000936</t>
  </si>
  <si>
    <t>21:0205:000836</t>
  </si>
  <si>
    <t>21:0205:000836:0003:0001:00</t>
  </si>
  <si>
    <t>115P  :871485:9Y:------:--</t>
  </si>
  <si>
    <t>21:0675:000937</t>
  </si>
  <si>
    <t>115P  :871486:00:------:--</t>
  </si>
  <si>
    <t>21:0675:000938</t>
  </si>
  <si>
    <t>21:0205:000837</t>
  </si>
  <si>
    <t>21:0205:000837:0003:0001:00</t>
  </si>
  <si>
    <t>115P  :871487:00:------:--</t>
  </si>
  <si>
    <t>21:0675:000939</t>
  </si>
  <si>
    <t>21:0205:000838</t>
  </si>
  <si>
    <t>21:0205:000838:0003:0001:00</t>
  </si>
  <si>
    <t>115P  :871488:10:------:--</t>
  </si>
  <si>
    <t>21:0675:000940</t>
  </si>
  <si>
    <t>21:0205:000839</t>
  </si>
  <si>
    <t>21:0205:000839:0003:0001:00</t>
  </si>
  <si>
    <t>115P  :871489:20:871488:10</t>
  </si>
  <si>
    <t>21:0675:000941</t>
  </si>
  <si>
    <t>21:0205:000839:0004:0001:00</t>
  </si>
  <si>
    <t>115P  :871490:00:------:--</t>
  </si>
  <si>
    <t>21:0675:000942</t>
  </si>
  <si>
    <t>21:0205:000840</t>
  </si>
  <si>
    <t>21:0205:000840:0003:0001:00</t>
  </si>
  <si>
    <t>115P  :871491:00:------:--</t>
  </si>
  <si>
    <t>21:0675:000943</t>
  </si>
  <si>
    <t>21:0205:000841</t>
  </si>
  <si>
    <t>21:0205:000841:0003:0001:00</t>
  </si>
  <si>
    <t>115P  :871492:00:------:--</t>
  </si>
  <si>
    <t>21:0675:000944</t>
  </si>
  <si>
    <t>21:0205:000842</t>
  </si>
  <si>
    <t>21:0205:000842:0003:0001:00</t>
  </si>
  <si>
    <t>115P  :871493:00:------:--</t>
  </si>
  <si>
    <t>21:0675:000945</t>
  </si>
  <si>
    <t>21:0205:000843</t>
  </si>
  <si>
    <t>21:0205:000843:0003:0001:00</t>
  </si>
  <si>
    <t>115P  :871494:00:------:--</t>
  </si>
  <si>
    <t>21:0675:000946</t>
  </si>
  <si>
    <t>21:0205:000844</t>
  </si>
  <si>
    <t>21:0205:000844:0003:0001:00</t>
  </si>
  <si>
    <t>115P  :871495:00:------:--</t>
  </si>
  <si>
    <t>21:0675:000947</t>
  </si>
  <si>
    <t>21:0205:000845</t>
  </si>
  <si>
    <t>21:0205:000845:0003:0001:00</t>
  </si>
  <si>
    <t>115P  :871496:00:------:--</t>
  </si>
  <si>
    <t>21:0675:000948</t>
  </si>
  <si>
    <t>21:0205:000846</t>
  </si>
  <si>
    <t>21:0205:000846:0003:0001:00</t>
  </si>
  <si>
    <t>115P  :871497:00:------:--</t>
  </si>
  <si>
    <t>21:0675:000949</t>
  </si>
  <si>
    <t>21:0205:000847</t>
  </si>
  <si>
    <t>21:0205:000847:0003:0001:00</t>
  </si>
  <si>
    <t>115P  :871498:00:------:--</t>
  </si>
  <si>
    <t>21:0675:000950</t>
  </si>
  <si>
    <t>21:0205:000848</t>
  </si>
  <si>
    <t>21:0205:000848:0003:0001:00</t>
  </si>
  <si>
    <t>115P  :871499:00:------:--</t>
  </si>
  <si>
    <t>21:0675:000951</t>
  </si>
  <si>
    <t>21:0205:000849</t>
  </si>
  <si>
    <t>21:0205:000849:0003:0001:00</t>
  </si>
  <si>
    <t>115P  :871500:00:------:--</t>
  </si>
  <si>
    <t>21:0675:000952</t>
  </si>
  <si>
    <t>21:0205:000850</t>
  </si>
  <si>
    <t>21:0205:000850:0003:0001:00</t>
  </si>
  <si>
    <t>115P  :871502:00:------:--</t>
  </si>
  <si>
    <t>21:0675:000953</t>
  </si>
  <si>
    <t>21:0205:000851</t>
  </si>
  <si>
    <t>21:0205:000851:0003:0001:00</t>
  </si>
  <si>
    <t>115P  :871503:00:------:--</t>
  </si>
  <si>
    <t>21:0675:000954</t>
  </si>
  <si>
    <t>21:0205:000852</t>
  </si>
  <si>
    <t>21:0205:000852:0003:0001:00</t>
  </si>
  <si>
    <t>115P  :871504:00:------:--</t>
  </si>
  <si>
    <t>21:0675:000955</t>
  </si>
  <si>
    <t>21:0205:000853</t>
  </si>
  <si>
    <t>21:0205:000853:0003:0001:00</t>
  </si>
  <si>
    <t>115P  :871505:00:------:--</t>
  </si>
  <si>
    <t>21:0675:000956</t>
  </si>
  <si>
    <t>21:0205:000854</t>
  </si>
  <si>
    <t>21:0205:000854:0003:0001:00</t>
  </si>
  <si>
    <t>115P  :871506:00:------:--</t>
  </si>
  <si>
    <t>21:0675:000957</t>
  </si>
  <si>
    <t>21:0205:000855</t>
  </si>
  <si>
    <t>21:0205:000855:0003:0001:00</t>
  </si>
  <si>
    <t>115P  :871507:9X:------:--</t>
  </si>
  <si>
    <t>21:0675:000958</t>
  </si>
  <si>
    <t>115P  :871508:00:------:--</t>
  </si>
  <si>
    <t>21:0675:000959</t>
  </si>
  <si>
    <t>21:0205:000856</t>
  </si>
  <si>
    <t>21:0205:000856:0003:0001:00</t>
  </si>
  <si>
    <t>115P  :871509:00:------:--</t>
  </si>
  <si>
    <t>21:0675:000960</t>
  </si>
  <si>
    <t>21:0205:000857</t>
  </si>
  <si>
    <t>21:0205:000857:0003:0001:00</t>
  </si>
  <si>
    <t>115P  :871510:00:------:--</t>
  </si>
  <si>
    <t>21:0675:000961</t>
  </si>
  <si>
    <t>21:0205:000858</t>
  </si>
  <si>
    <t>21:0205:000858:0003:0001:00</t>
  </si>
  <si>
    <t>115P  :871511:00:------:--</t>
  </si>
  <si>
    <t>21:0675:000962</t>
  </si>
  <si>
    <t>21:0205:000859</t>
  </si>
  <si>
    <t>21:0205:000859:0003:0001:00</t>
  </si>
  <si>
    <t>115P  :871512:00:------:--</t>
  </si>
  <si>
    <t>21:0675:000963</t>
  </si>
  <si>
    <t>21:0205:000860</t>
  </si>
  <si>
    <t>21:0205:000860:0003:0001:00</t>
  </si>
  <si>
    <t>115P  :871513:00:------:--</t>
  </si>
  <si>
    <t>21:0675:000964</t>
  </si>
  <si>
    <t>21:0205:000861</t>
  </si>
  <si>
    <t>21:0205:000861:0003:0001:00</t>
  </si>
  <si>
    <t>115P  :871514:00:------:--</t>
  </si>
  <si>
    <t>21:0675:000965</t>
  </si>
  <si>
    <t>21:0205:000862</t>
  </si>
  <si>
    <t>21:0205:000862:0003:0001:00</t>
  </si>
  <si>
    <t>115P  :871515:00:------:--</t>
  </si>
  <si>
    <t>21:0675:000966</t>
  </si>
  <si>
    <t>21:0205:000863</t>
  </si>
  <si>
    <t>21:0205:000863:0003:0001:00</t>
  </si>
  <si>
    <t>115P  :871516:00:------:--</t>
  </si>
  <si>
    <t>21:0675:000967</t>
  </si>
  <si>
    <t>21:0205:000864</t>
  </si>
  <si>
    <t>21:0205:000864:0003:0001:00</t>
  </si>
  <si>
    <t>115P  :871517:00:------:--</t>
  </si>
  <si>
    <t>21:0675:000968</t>
  </si>
  <si>
    <t>21:0205:000865</t>
  </si>
  <si>
    <t>21:0205:000865:0003:0001:00</t>
  </si>
  <si>
    <t>115P  :871518:00:------:--</t>
  </si>
  <si>
    <t>21:0675:000969</t>
  </si>
  <si>
    <t>21:0205:000866</t>
  </si>
  <si>
    <t>21:0205:000866:0003:0001:00</t>
  </si>
  <si>
    <t>115P  :871519:10:------:--</t>
  </si>
  <si>
    <t>21:0675:000970</t>
  </si>
  <si>
    <t>21:0205:000867</t>
  </si>
  <si>
    <t>21:0205:000867:0003:0001:00</t>
  </si>
  <si>
    <t>115P  :871520:20:871519:10</t>
  </si>
  <si>
    <t>21:0675:000971</t>
  </si>
  <si>
    <t>21:0205:000867:0004:0001:00</t>
  </si>
  <si>
    <t>115P  :871522:9Z:------:--</t>
  </si>
  <si>
    <t>21:0675:000972</t>
  </si>
  <si>
    <t>115P  :871523:00:------:--</t>
  </si>
  <si>
    <t>21:0675:000973</t>
  </si>
  <si>
    <t>21:0205:000868</t>
  </si>
  <si>
    <t>21:0205:000868:0003:0001:00</t>
  </si>
  <si>
    <t>115P  :871524:00:------:--</t>
  </si>
  <si>
    <t>21:0675:000974</t>
  </si>
  <si>
    <t>21:0205:000869</t>
  </si>
  <si>
    <t>21:0205:000869:0003:0001:00</t>
  </si>
  <si>
    <t>115P  :871525:00:------:--</t>
  </si>
  <si>
    <t>21:0675:000975</t>
  </si>
  <si>
    <t>21:0205:000870</t>
  </si>
  <si>
    <t>21:0205:000870:0003:0001:00</t>
  </si>
  <si>
    <t>115P  :871526:00:------:--</t>
  </si>
  <si>
    <t>21:0675:000976</t>
  </si>
  <si>
    <t>21:0205:000871</t>
  </si>
  <si>
    <t>21:0205:000871:0003:0001:00</t>
  </si>
  <si>
    <t>115P  :871527:00:------:--</t>
  </si>
  <si>
    <t>21:0675:000977</t>
  </si>
  <si>
    <t>21:0205:000872</t>
  </si>
  <si>
    <t>21:0205:000872:0003:0001:00</t>
  </si>
  <si>
    <t>115P  :871528:00:------:--</t>
  </si>
  <si>
    <t>21:0675:000978</t>
  </si>
  <si>
    <t>21:0205:000873</t>
  </si>
  <si>
    <t>21:0205:000873:0003:0001:00</t>
  </si>
  <si>
    <t>115P  :871529:10:------:--</t>
  </si>
  <si>
    <t>21:0675:000979</t>
  </si>
  <si>
    <t>21:0205:000874</t>
  </si>
  <si>
    <t>21:0205:000874:0003:0001:00</t>
  </si>
  <si>
    <t>115P  :871530:20:871529:10</t>
  </si>
  <si>
    <t>21:0675:000980</t>
  </si>
  <si>
    <t>21:0205:000874:0004:0001:00</t>
  </si>
  <si>
    <t>115P  :871531:00:------:--</t>
  </si>
  <si>
    <t>21:0675:000981</t>
  </si>
  <si>
    <t>21:0205:000875</t>
  </si>
  <si>
    <t>21:0205:000875:0003:0001:00</t>
  </si>
  <si>
    <t>115P  :873002:00:------:--</t>
  </si>
  <si>
    <t>21:0675:000982</t>
  </si>
  <si>
    <t>21:0205:000876</t>
  </si>
  <si>
    <t>21:0205:000876:0003:0001:00</t>
  </si>
  <si>
    <t>115P  :873003:00:------:--</t>
  </si>
  <si>
    <t>21:0675:000983</t>
  </si>
  <si>
    <t>21:0205:000877</t>
  </si>
  <si>
    <t>21:0205:000877:0003:0001:00</t>
  </si>
  <si>
    <t>115P  :873004:00:------:--</t>
  </si>
  <si>
    <t>21:0675:000984</t>
  </si>
  <si>
    <t>21:0205:000878</t>
  </si>
  <si>
    <t>21:0205:000878:0003:0001:00</t>
  </si>
  <si>
    <t>115P  :873005:00:------:--</t>
  </si>
  <si>
    <t>21:0675:000985</t>
  </si>
  <si>
    <t>21:0205:000879</t>
  </si>
  <si>
    <t>21:0205:000879:0003:0001:00</t>
  </si>
  <si>
    <t>115P  :873006:10:------:--</t>
  </si>
  <si>
    <t>21:0675:000986</t>
  </si>
  <si>
    <t>21:0205:000880</t>
  </si>
  <si>
    <t>21:0205:000880:0003:0001:00</t>
  </si>
  <si>
    <t>115P  :873007:20:873006:10</t>
  </si>
  <si>
    <t>21:0675:000987</t>
  </si>
  <si>
    <t>21:0205:000880:0004:0001:00</t>
  </si>
  <si>
    <t>115P  :873008:00:------:--</t>
  </si>
  <si>
    <t>21:0675:000988</t>
  </si>
  <si>
    <t>21:0205:000881</t>
  </si>
  <si>
    <t>21:0205:000881:0003:0001:00</t>
  </si>
  <si>
    <t>115P  :873009:00:------:--</t>
  </si>
  <si>
    <t>21:0675:000989</t>
  </si>
  <si>
    <t>21:0205:000882</t>
  </si>
  <si>
    <t>21:0205:000882:0003:0001:00</t>
  </si>
  <si>
    <t>115P  :873010:00:------:--</t>
  </si>
  <si>
    <t>21:0675:000990</t>
  </si>
  <si>
    <t>21:0205:000883</t>
  </si>
  <si>
    <t>21:0205:000883:0003:0001:00</t>
  </si>
  <si>
    <t>115P  :873011:00:------:--</t>
  </si>
  <si>
    <t>21:0675:000991</t>
  </si>
  <si>
    <t>21:0205:000884</t>
  </si>
  <si>
    <t>21:0205:000884:0003:0001:00</t>
  </si>
  <si>
    <t>115P  :873012:00:------:--</t>
  </si>
  <si>
    <t>21:0675:000992</t>
  </si>
  <si>
    <t>21:0205:000885</t>
  </si>
  <si>
    <t>21:0205:000885:0003:0001:00</t>
  </si>
  <si>
    <t>115P  :873013:00:------:--</t>
  </si>
  <si>
    <t>21:0675:000993</t>
  </si>
  <si>
    <t>21:0205:000886</t>
  </si>
  <si>
    <t>21:0205:000886:0003:0001:00</t>
  </si>
  <si>
    <t>115P  :873014:00:------:--</t>
  </si>
  <si>
    <t>21:0675:000994</t>
  </si>
  <si>
    <t>21:0205:000887</t>
  </si>
  <si>
    <t>21:0205:000887:0003:0001:00</t>
  </si>
  <si>
    <t>115P  :873015:9Z:------:--</t>
  </si>
  <si>
    <t>21:0675:000995</t>
  </si>
  <si>
    <t>115P  :873016:00:------:--</t>
  </si>
  <si>
    <t>21:0675:000996</t>
  </si>
  <si>
    <t>21:0205:000888</t>
  </si>
  <si>
    <t>21:0205:000888:0003:0001:00</t>
  </si>
  <si>
    <t>115P  :873017:00:------:--</t>
  </si>
  <si>
    <t>21:0675:000997</t>
  </si>
  <si>
    <t>21:0205:000889</t>
  </si>
  <si>
    <t>21:0205:000889:0003:0001:00</t>
  </si>
  <si>
    <t>115P  :873018:00:------:--</t>
  </si>
  <si>
    <t>21:0675:000998</t>
  </si>
  <si>
    <t>21:0205:000890</t>
  </si>
  <si>
    <t>21:0205:000890:0003:0001:00</t>
  </si>
  <si>
    <t>115P  :873019:00:------:--</t>
  </si>
  <si>
    <t>21:0675:000999</t>
  </si>
  <si>
    <t>21:0205:000891</t>
  </si>
  <si>
    <t>21:0205:000891:0003:0001:00</t>
  </si>
  <si>
    <t>115P  :873020:00:------:--</t>
  </si>
  <si>
    <t>21:0675:001000</t>
  </si>
  <si>
    <t>21:0205:000892</t>
  </si>
  <si>
    <t>21:0205:000892:0003:0001:00</t>
  </si>
  <si>
    <t>115P  :873022:00:------:--</t>
  </si>
  <si>
    <t>21:0675:001001</t>
  </si>
  <si>
    <t>21:0205:000893</t>
  </si>
  <si>
    <t>21:0205:000893:0003:0001:00</t>
  </si>
  <si>
    <t>115P  :873023:00:------:--</t>
  </si>
  <si>
    <t>21:0675:001002</t>
  </si>
  <si>
    <t>21:0205:000894</t>
  </si>
  <si>
    <t>21:0205:000894:0003:0001:00</t>
  </si>
  <si>
    <t>115P  :873024:00:------:--</t>
  </si>
  <si>
    <t>21:0675:001003</t>
  </si>
  <si>
    <t>21:0205:000895</t>
  </si>
  <si>
    <t>21:0205:000895:0003:0001:00</t>
  </si>
  <si>
    <t>115P  :873025:10:------:--</t>
  </si>
  <si>
    <t>21:0675:001004</t>
  </si>
  <si>
    <t>21:0205:000896</t>
  </si>
  <si>
    <t>21:0205:000896:0003:0001:00</t>
  </si>
  <si>
    <t>115P  :873026:20:873025:10</t>
  </si>
  <si>
    <t>21:0675:001005</t>
  </si>
  <si>
    <t>21:0205:000896:0004:0001:00</t>
  </si>
  <si>
    <t>115P  :873027:00:------:--</t>
  </si>
  <si>
    <t>21:0675:001006</t>
  </si>
  <si>
    <t>21:0205:000897</t>
  </si>
  <si>
    <t>21:0205:000897:0003:0001:00</t>
  </si>
  <si>
    <t>115P  :873028:00:------:--</t>
  </si>
  <si>
    <t>21:0675:001007</t>
  </si>
  <si>
    <t>21:0205:000898</t>
  </si>
  <si>
    <t>21:0205:000898:0003:0001:00</t>
  </si>
  <si>
    <t>115P  :873029:00:------:--</t>
  </si>
  <si>
    <t>21:0675:001008</t>
  </si>
  <si>
    <t>21:0205:000899</t>
  </si>
  <si>
    <t>21:0205:000899:0003:0001:00</t>
  </si>
  <si>
    <t>115P  :873030:00:------:--</t>
  </si>
  <si>
    <t>21:0675:001009</t>
  </si>
  <si>
    <t>21:0205:000900</t>
  </si>
  <si>
    <t>21:0205:000900:0003:0001:00</t>
  </si>
  <si>
    <t>115P  :873031:00:------:--</t>
  </si>
  <si>
    <t>21:0675:001010</t>
  </si>
  <si>
    <t>21:0205:000901</t>
  </si>
  <si>
    <t>21:0205:000901:0003:0001:00</t>
  </si>
  <si>
    <t>115P  :873032:00:------:--</t>
  </si>
  <si>
    <t>21:0675:001011</t>
  </si>
  <si>
    <t>21:0205:000902</t>
  </si>
  <si>
    <t>21:0205:000902:0003:0001:00</t>
  </si>
  <si>
    <t>115P  :873033:00:------:--</t>
  </si>
  <si>
    <t>21:0675:001012</t>
  </si>
  <si>
    <t>21:0205:000903</t>
  </si>
  <si>
    <t>21:0205:000903:0003:0001:00</t>
  </si>
  <si>
    <t>115P  :873034:00:------:--</t>
  </si>
  <si>
    <t>21:0675:001013</t>
  </si>
  <si>
    <t>21:0205:000904</t>
  </si>
  <si>
    <t>21:0205:000904:0003:0001:00</t>
  </si>
  <si>
    <t>115P  :873035:00:------:--</t>
  </si>
  <si>
    <t>21:0675:001014</t>
  </si>
  <si>
    <t>21:0205:000905</t>
  </si>
  <si>
    <t>21:0205:000905:0003:0001:00</t>
  </si>
  <si>
    <t>115P  :873036:00:------:--</t>
  </si>
  <si>
    <t>21:0675:001015</t>
  </si>
  <si>
    <t>21:0205:000906</t>
  </si>
  <si>
    <t>21:0205:000906:0003:0001:00</t>
  </si>
  <si>
    <t>115P  :873037:00:------:--</t>
  </si>
  <si>
    <t>21:0675:001016</t>
  </si>
  <si>
    <t>21:0205:000907</t>
  </si>
  <si>
    <t>21:0205:000907:0003:0001:00</t>
  </si>
  <si>
    <t>115P  :873038:00:------:--</t>
  </si>
  <si>
    <t>21:0675:001017</t>
  </si>
  <si>
    <t>21:0205:000908</t>
  </si>
  <si>
    <t>21:0205:000908:0003:0001:00</t>
  </si>
  <si>
    <t>115P  :873039:00:------:--</t>
  </si>
  <si>
    <t>21:0675:001018</t>
  </si>
  <si>
    <t>21:0205:000909</t>
  </si>
  <si>
    <t>21:0205:000909:0003:0001:00</t>
  </si>
  <si>
    <t>115P  :873040:9Z:------:--</t>
  </si>
  <si>
    <t>21:0675:001019</t>
  </si>
  <si>
    <t>115P  :873042:10:------:--</t>
  </si>
  <si>
    <t>21:0675:001020</t>
  </si>
  <si>
    <t>21:0205:000910</t>
  </si>
  <si>
    <t>21:0205:000910:0003:0001:00</t>
  </si>
  <si>
    <t>115P  :873043:20:873042:10</t>
  </si>
  <si>
    <t>21:0675:001021</t>
  </si>
  <si>
    <t>21:0205:000910:0004:0001:00</t>
  </si>
  <si>
    <t>115P  :873044:00:------:--</t>
  </si>
  <si>
    <t>21:0675:001022</t>
  </si>
  <si>
    <t>21:0205:000911</t>
  </si>
  <si>
    <t>21:0205:000911:0003:0001:00</t>
  </si>
  <si>
    <t>115P  :873045:00:------:--</t>
  </si>
  <si>
    <t>21:0675:001023</t>
  </si>
  <si>
    <t>21:0205:000912</t>
  </si>
  <si>
    <t>21:0205:000912:0003:0001:00</t>
  </si>
  <si>
    <t>115P  :873046:00:------:--</t>
  </si>
  <si>
    <t>21:0675:001024</t>
  </si>
  <si>
    <t>21:0205:000913</t>
  </si>
  <si>
    <t>21:0205:000913:0003:0001:00</t>
  </si>
  <si>
    <t>115P  :873047:00:------:--</t>
  </si>
  <si>
    <t>21:0675:001025</t>
  </si>
  <si>
    <t>21:0205:000914</t>
  </si>
  <si>
    <t>21:0205:000914:0003:0001:00</t>
  </si>
  <si>
    <t>115P  :873048:00:------:--</t>
  </si>
  <si>
    <t>21:0675:001026</t>
  </si>
  <si>
    <t>21:0205:000915</t>
  </si>
  <si>
    <t>21:0205:000915:0003:0001:00</t>
  </si>
  <si>
    <t>115P  :873049:00:------:--</t>
  </si>
  <si>
    <t>21:0675:001027</t>
  </si>
  <si>
    <t>21:0205:000916</t>
  </si>
  <si>
    <t>21:0205:000916:0003:0001:00</t>
  </si>
  <si>
    <t>115P  :873050:00:------:--</t>
  </si>
  <si>
    <t>21:0675:001028</t>
  </si>
  <si>
    <t>21:0205:000917</t>
  </si>
  <si>
    <t>21:0205:000917:0003:0001:00</t>
  </si>
  <si>
    <t>115P  :873051:00:------:--</t>
  </si>
  <si>
    <t>21:0675:001029</t>
  </si>
  <si>
    <t>21:0205:000918</t>
  </si>
  <si>
    <t>21:0205:000918:0003:0001:00</t>
  </si>
  <si>
    <t>115P  :873052:00:------:--</t>
  </si>
  <si>
    <t>21:0675:001030</t>
  </si>
  <si>
    <t>21:0205:000919</t>
  </si>
  <si>
    <t>21:0205:000919:0003:0001:00</t>
  </si>
  <si>
    <t>115P  :873053:00:------:--</t>
  </si>
  <si>
    <t>21:0675:001031</t>
  </si>
  <si>
    <t>21:0205:000920</t>
  </si>
  <si>
    <t>21:0205:000920:0003:0001:00</t>
  </si>
  <si>
    <t>115P  :873054:00:------:--</t>
  </si>
  <si>
    <t>21:0675:001032</t>
  </si>
  <si>
    <t>21:0205:000921</t>
  </si>
  <si>
    <t>21:0205:000921:0003:0001:00</t>
  </si>
  <si>
    <t>115P  :873055:00:------:--</t>
  </si>
  <si>
    <t>21:0675:001033</t>
  </si>
  <si>
    <t>21:0205:000922</t>
  </si>
  <si>
    <t>21:0205:000922:0003:0001:00</t>
  </si>
  <si>
    <t>115P  :873056:00:------:--</t>
  </si>
  <si>
    <t>21:0675:001034</t>
  </si>
  <si>
    <t>21:0205:000923</t>
  </si>
  <si>
    <t>21:0205:000923:0003:0001:00</t>
  </si>
  <si>
    <t>115P  :873057:9Y:------:--</t>
  </si>
  <si>
    <t>21:0675:001035</t>
  </si>
  <si>
    <t>115P  :873058:00:------:--</t>
  </si>
  <si>
    <t>21:0675:001036</t>
  </si>
  <si>
    <t>21:0205:000924</t>
  </si>
  <si>
    <t>21:0205:000924:0003:0001:00</t>
  </si>
  <si>
    <t>115P  :873059:00:------:--</t>
  </si>
  <si>
    <t>21:0675:001037</t>
  </si>
  <si>
    <t>21:0205:000925</t>
  </si>
  <si>
    <t>21:0205:000925:0003:0001:00</t>
  </si>
  <si>
    <t>115P  :873060:00:------:--</t>
  </si>
  <si>
    <t>21:0675:001038</t>
  </si>
  <si>
    <t>21:0205:000926</t>
  </si>
  <si>
    <t>21:0205:000926:0003:0001:00</t>
  </si>
  <si>
    <t>115P  :873062:00:------:--</t>
  </si>
  <si>
    <t>21:0675:001039</t>
  </si>
  <si>
    <t>21:0205:000927</t>
  </si>
  <si>
    <t>21:0205:000927:0003:0001:00</t>
  </si>
  <si>
    <t>115P  :873063:10:------:--</t>
  </si>
  <si>
    <t>21:0675:001040</t>
  </si>
  <si>
    <t>21:0205:000928</t>
  </si>
  <si>
    <t>21:0205:000928:0003:0001:00</t>
  </si>
  <si>
    <t>115P  :873064:20:873063:10</t>
  </si>
  <si>
    <t>21:0675:001041</t>
  </si>
  <si>
    <t>21:0205:000928:0004:0001:00</t>
  </si>
  <si>
    <t>115P  :873065:00:------:--</t>
  </si>
  <si>
    <t>21:0675:001042</t>
  </si>
  <si>
    <t>21:0205:000929</t>
  </si>
  <si>
    <t>21:0205:000929:0003:0001:00</t>
  </si>
  <si>
    <t>115P  :873066:00:------:--</t>
  </si>
  <si>
    <t>21:0675:001043</t>
  </si>
  <si>
    <t>21:0205:000930</t>
  </si>
  <si>
    <t>21:0205:000930:0003:0001:00</t>
  </si>
  <si>
    <t>115P  :873067:00:------:--</t>
  </si>
  <si>
    <t>21:0675:001044</t>
  </si>
  <si>
    <t>21:0205:000931</t>
  </si>
  <si>
    <t>21:0205:000931:0003:0001:00</t>
  </si>
  <si>
    <t>115P  :873068:00:------:--</t>
  </si>
  <si>
    <t>21:0675:001045</t>
  </si>
  <si>
    <t>21:0205:000932</t>
  </si>
  <si>
    <t>21:0205:000932:0003:0001:00</t>
  </si>
  <si>
    <t>115P  :873069:00:------:--</t>
  </si>
  <si>
    <t>21:0675:001046</t>
  </si>
  <si>
    <t>21:0205:000933</t>
  </si>
  <si>
    <t>21:0205:000933:0003:0001:00</t>
  </si>
  <si>
    <t>115P  :873070:00:------:--</t>
  </si>
  <si>
    <t>21:0675:001047</t>
  </si>
  <si>
    <t>21:0205:000934</t>
  </si>
  <si>
    <t>21:0205:000934:0003:0001:00</t>
  </si>
  <si>
    <t>115P  :873071:00:------:--</t>
  </si>
  <si>
    <t>21:0675:001048</t>
  </si>
  <si>
    <t>21:0205:000935</t>
  </si>
  <si>
    <t>21:0205:000935:0003:0001:00</t>
  </si>
  <si>
    <t>115P  :873072:00:------:--</t>
  </si>
  <si>
    <t>21:0675:001049</t>
  </si>
  <si>
    <t>21:0205:000936</t>
  </si>
  <si>
    <t>21:0205:000936:0003:0001:00</t>
  </si>
  <si>
    <t>115P  :873073:00:------:--</t>
  </si>
  <si>
    <t>21:0675:001050</t>
  </si>
  <si>
    <t>21:0205:000937</t>
  </si>
  <si>
    <t>21:0205:000937:0003:0001:00</t>
  </si>
  <si>
    <t>115P  :873074:00:------:--</t>
  </si>
  <si>
    <t>21:0675:001051</t>
  </si>
  <si>
    <t>21:0205:000938</t>
  </si>
  <si>
    <t>21:0205:000938:0003:0001:00</t>
  </si>
  <si>
    <t>115P  :873075:9X:------:--</t>
  </si>
  <si>
    <t>21:0675:001052</t>
  </si>
  <si>
    <t>115P  :873076:00:------:--</t>
  </si>
  <si>
    <t>21:0675:001053</t>
  </si>
  <si>
    <t>21:0205:000939</t>
  </si>
  <si>
    <t>21:0205:000939:0003:0001:00</t>
  </si>
  <si>
    <t>115P  :873077:00:------:--</t>
  </si>
  <si>
    <t>21:0675:001054</t>
  </si>
  <si>
    <t>21:0205:000940</t>
  </si>
  <si>
    <t>21:0205:000940:0003:0001:00</t>
  </si>
  <si>
    <t>115P  :873078:00:------:--</t>
  </si>
  <si>
    <t>21:0675:001055</t>
  </si>
  <si>
    <t>21:0205:000941</t>
  </si>
  <si>
    <t>21:0205:000941:0003:0001:00</t>
  </si>
  <si>
    <t>115P  :873079:00:------:--</t>
  </si>
  <si>
    <t>21:0675:001056</t>
  </si>
  <si>
    <t>21:0205:000942</t>
  </si>
  <si>
    <t>21:0205:000942:0003:0001:00</t>
  </si>
  <si>
    <t>115P  :873080:00:------:--</t>
  </si>
  <si>
    <t>21:0675:001057</t>
  </si>
  <si>
    <t>21:0205:000943</t>
  </si>
  <si>
    <t>21:0205:000943:0003:0001:00</t>
  </si>
  <si>
    <t>115P  :873082:10:------:--</t>
  </si>
  <si>
    <t>21:0675:001058</t>
  </si>
  <si>
    <t>21:0205:000944</t>
  </si>
  <si>
    <t>21:0205:000944:0003:0001:00</t>
  </si>
  <si>
    <t>115P  :873083:20:873082:10</t>
  </si>
  <si>
    <t>21:0675:001059</t>
  </si>
  <si>
    <t>21:0205:000944:0004:0001:00</t>
  </si>
  <si>
    <t>115P  :873084:00:------:--</t>
  </si>
  <si>
    <t>21:0675:001060</t>
  </si>
  <si>
    <t>21:0205:000945</t>
  </si>
  <si>
    <t>21:0205:000945:0003:0001:00</t>
  </si>
  <si>
    <t>115P  :873085:00:------:--</t>
  </si>
  <si>
    <t>21:0675:001061</t>
  </si>
  <si>
    <t>21:0205:000946</t>
  </si>
  <si>
    <t>21:0205:000946:0003:0001:00</t>
  </si>
  <si>
    <t>115P  :873086:00:------:--</t>
  </si>
  <si>
    <t>21:0675:001062</t>
  </si>
  <si>
    <t>21:0205:000947</t>
  </si>
  <si>
    <t>21:0205:000947:0003:0001:00</t>
  </si>
  <si>
    <t>115P  :873087:00:------:--</t>
  </si>
  <si>
    <t>21:0675:001063</t>
  </si>
  <si>
    <t>21:0205:000948</t>
  </si>
  <si>
    <t>21:0205:000948:0003:0001:00</t>
  </si>
  <si>
    <t>115P  :873088:00:------:--</t>
  </si>
  <si>
    <t>21:0675:001064</t>
  </si>
  <si>
    <t>21:0205:000949</t>
  </si>
  <si>
    <t>21:0205:000949:0003:0001:00</t>
  </si>
  <si>
    <t>115P  :873089:00:------:--</t>
  </si>
  <si>
    <t>21:0675:001065</t>
  </si>
  <si>
    <t>21:0205:000950</t>
  </si>
  <si>
    <t>21:0205:000950:0003:0001:00</t>
  </si>
  <si>
    <t>115P  :873090:00:------:--</t>
  </si>
  <si>
    <t>21:0675:001066</t>
  </si>
  <si>
    <t>21:0205:000951</t>
  </si>
  <si>
    <t>21:0205:000951:0003:0001:00</t>
  </si>
  <si>
    <t>115P  :873091:00:------:--</t>
  </si>
  <si>
    <t>21:0675:001067</t>
  </si>
  <si>
    <t>21:0205:000952</t>
  </si>
  <si>
    <t>21:0205:000952:0003:0001:00</t>
  </si>
  <si>
    <t>115P  :873092:00:------:--</t>
  </si>
  <si>
    <t>21:0675:001068</t>
  </si>
  <si>
    <t>21:0205:000953</t>
  </si>
  <si>
    <t>21:0205:000953:0003:0001:00</t>
  </si>
  <si>
    <t>115P  :873093:00:------:--</t>
  </si>
  <si>
    <t>21:0675:001069</t>
  </si>
  <si>
    <t>21:0205:000954</t>
  </si>
  <si>
    <t>21:0205:000954:0003:0001:00</t>
  </si>
  <si>
    <t>115P  :873094:00:------:--</t>
  </si>
  <si>
    <t>21:0675:001070</t>
  </si>
  <si>
    <t>21:0205:000955</t>
  </si>
  <si>
    <t>21:0205:000955:0003:0001:00</t>
  </si>
  <si>
    <t>115P  :873095:00:------:--</t>
  </si>
  <si>
    <t>21:0675:001071</t>
  </si>
  <si>
    <t>21:0205:000956</t>
  </si>
  <si>
    <t>21:0205:000956:0003:0001:00</t>
  </si>
  <si>
    <t>115P  :873096:00:------:--</t>
  </si>
  <si>
    <t>21:0675:001072</t>
  </si>
  <si>
    <t>21:0205:000957</t>
  </si>
  <si>
    <t>21:0205:000957:0003:0001:00</t>
  </si>
  <si>
    <t>115P  :873097:00:------:--</t>
  </si>
  <si>
    <t>21:0675:001073</t>
  </si>
  <si>
    <t>21:0205:000958</t>
  </si>
  <si>
    <t>21:0205:000958:0003:0001:00</t>
  </si>
  <si>
    <t>115P  :873098:00:------:--</t>
  </si>
  <si>
    <t>21:0675:001074</t>
  </si>
  <si>
    <t>21:0205:000959</t>
  </si>
  <si>
    <t>21:0205:000959:0003:0001:00</t>
  </si>
  <si>
    <t>115P  :873099:00:------:--</t>
  </si>
  <si>
    <t>21:0675:001075</t>
  </si>
  <si>
    <t>21:0205:000960</t>
  </si>
  <si>
    <t>21:0205:000960:0003:0001:00</t>
  </si>
  <si>
    <t>115P  :873100:9Y:------:--</t>
  </si>
  <si>
    <t>21:0675:001076</t>
  </si>
  <si>
    <t>115P  :873102:00:------:--</t>
  </si>
  <si>
    <t>21:0675:001077</t>
  </si>
  <si>
    <t>21:0205:000961</t>
  </si>
  <si>
    <t>21:0205:000961:0003:0001:00</t>
  </si>
  <si>
    <t>115P  :873103:00:------:--</t>
  </si>
  <si>
    <t>21:0675:001078</t>
  </si>
  <si>
    <t>21:0205:000962</t>
  </si>
  <si>
    <t>21:0205:000962:0003:0001:00</t>
  </si>
  <si>
    <t>115P  :873104:00:------:--</t>
  </si>
  <si>
    <t>21:0675:001079</t>
  </si>
  <si>
    <t>21:0205:000963</t>
  </si>
  <si>
    <t>21:0205:000963:0003:0001:00</t>
  </si>
  <si>
    <t>115P  :873105:10:------:--</t>
  </si>
  <si>
    <t>21:0675:001080</t>
  </si>
  <si>
    <t>21:0205:000964</t>
  </si>
  <si>
    <t>21:0205:000964:0003:0001:00</t>
  </si>
  <si>
    <t>115P  :873106:20:873105:10</t>
  </si>
  <si>
    <t>21:0675:001081</t>
  </si>
  <si>
    <t>21:0205:000964:0004:0001:00</t>
  </si>
  <si>
    <t>115P  :873107:00:------:--</t>
  </si>
  <si>
    <t>21:0675:001082</t>
  </si>
  <si>
    <t>21:0205:000965</t>
  </si>
  <si>
    <t>21:0205:000965:0003:0001:00</t>
  </si>
  <si>
    <t>115P  :873108:00:------:--</t>
  </si>
  <si>
    <t>21:0675:001083</t>
  </si>
  <si>
    <t>21:0205:000966</t>
  </si>
  <si>
    <t>21:0205:000966:0003:0001:00</t>
  </si>
  <si>
    <t>115P  :873109:00:------:--</t>
  </si>
  <si>
    <t>21:0675:001084</t>
  </si>
  <si>
    <t>21:0205:000967</t>
  </si>
  <si>
    <t>21:0205:000967:0003:0001:00</t>
  </si>
  <si>
    <t>115P  :873110:00:------:--</t>
  </si>
  <si>
    <t>21:0675:001085</t>
  </si>
  <si>
    <t>21:0205:000968</t>
  </si>
  <si>
    <t>21:0205:000968:0003:0001:00</t>
  </si>
  <si>
    <t>115P  :873111:00:------:--</t>
  </si>
  <si>
    <t>21:0675:001086</t>
  </si>
  <si>
    <t>21:0205:000969</t>
  </si>
  <si>
    <t>21:0205:000969:0003:0001:00</t>
  </si>
  <si>
    <t>115P  :873112:00:------:--</t>
  </si>
  <si>
    <t>21:0675:001087</t>
  </si>
  <si>
    <t>21:0205:000970</t>
  </si>
  <si>
    <t>21:0205:000970:0003:0001:00</t>
  </si>
  <si>
    <t>115P  :873113:00:------:--</t>
  </si>
  <si>
    <t>21:0675:001088</t>
  </si>
  <si>
    <t>21:0205:000971</t>
  </si>
  <si>
    <t>21:0205:000971:0003:0001:00</t>
  </si>
  <si>
    <t>115P  :873114:00:------:--</t>
  </si>
  <si>
    <t>21:0675:001089</t>
  </si>
  <si>
    <t>21:0205:000972</t>
  </si>
  <si>
    <t>21:0205:000972:0003:0001:00</t>
  </si>
  <si>
    <t>115P  :873115:00:------:--</t>
  </si>
  <si>
    <t>21:0675:001090</t>
  </si>
  <si>
    <t>21:0205:000973</t>
  </si>
  <si>
    <t>21:0205:000973:0003:0001:00</t>
  </si>
  <si>
    <t>115P  :873116:00:------:--</t>
  </si>
  <si>
    <t>21:0675:001091</t>
  </si>
  <si>
    <t>21:0205:000974</t>
  </si>
  <si>
    <t>21:0205:000974:0003:0001:00</t>
  </si>
  <si>
    <t>115P  :873117:00:------:--</t>
  </si>
  <si>
    <t>21:0675:001092</t>
  </si>
  <si>
    <t>21:0205:000975</t>
  </si>
  <si>
    <t>21:0205:000975:0003:0001:00</t>
  </si>
  <si>
    <t>115P  :873118:9Z:------:--</t>
  </si>
  <si>
    <t>21:0675:001093</t>
  </si>
  <si>
    <t>115P  :873119:00:------:--</t>
  </si>
  <si>
    <t>21:0675:001094</t>
  </si>
  <si>
    <t>21:0205:000976</t>
  </si>
  <si>
    <t>21:0205:000976:0003:0001:00</t>
  </si>
  <si>
    <t>115P  :873120:00:------:--</t>
  </si>
  <si>
    <t>21:0675:001095</t>
  </si>
  <si>
    <t>21:0205:000977</t>
  </si>
  <si>
    <t>21:0205:000977:0003:0001:00</t>
  </si>
  <si>
    <t>115P  :873122:00:------:--</t>
  </si>
  <si>
    <t>21:0675:001096</t>
  </si>
  <si>
    <t>21:0205:000978</t>
  </si>
  <si>
    <t>21:0205:000978:0003:0001:00</t>
  </si>
  <si>
    <t>115P  :873123:00:------:--</t>
  </si>
  <si>
    <t>21:0675:001097</t>
  </si>
  <si>
    <t>21:0205:000979</t>
  </si>
  <si>
    <t>21:0205:000979:0003:0001:00</t>
  </si>
  <si>
    <t>115P  :873124:10:------:--</t>
  </si>
  <si>
    <t>21:0675:001098</t>
  </si>
  <si>
    <t>21:0205:000980</t>
  </si>
  <si>
    <t>21:0205:000980:0003:0001:00</t>
  </si>
  <si>
    <t>115P  :873125:20:873124:10</t>
  </si>
  <si>
    <t>21:0675:001099</t>
  </si>
  <si>
    <t>21:0205:000980:0004:0001:00</t>
  </si>
  <si>
    <t>115P  :873126:00:------:--</t>
  </si>
  <si>
    <t>21:0675:001100</t>
  </si>
  <si>
    <t>21:0205:000981</t>
  </si>
  <si>
    <t>21:0205:000981:0003:0001:00</t>
  </si>
  <si>
    <t>115P  :873127:9Y:------:--</t>
  </si>
  <si>
    <t>21:0675:001101</t>
  </si>
  <si>
    <t>115P  :873128:00:------:--</t>
  </si>
  <si>
    <t>21:0675:001102</t>
  </si>
  <si>
    <t>21:0205:000982</t>
  </si>
  <si>
    <t>21:0205:000982:0003:0001:00</t>
  </si>
  <si>
    <t>115P  :873129:00:------:--</t>
  </si>
  <si>
    <t>21:0675:001103</t>
  </si>
  <si>
    <t>21:0205:000983</t>
  </si>
  <si>
    <t>21:0205:000983:0003:0001:00</t>
  </si>
  <si>
    <t>115P  :873130:00:------:--</t>
  </si>
  <si>
    <t>21:0675:001104</t>
  </si>
  <si>
    <t>21:0205:000984</t>
  </si>
  <si>
    <t>21:0205:000984:0003:0001:00</t>
  </si>
  <si>
    <t>115P  :873131:00:------:--</t>
  </si>
  <si>
    <t>21:0675:001105</t>
  </si>
  <si>
    <t>21:0205:000985</t>
  </si>
  <si>
    <t>21:0205:000985:0003:0001:00</t>
  </si>
  <si>
    <t>115P  :873132:00:------:--</t>
  </si>
  <si>
    <t>21:0675:001106</t>
  </si>
  <si>
    <t>21:0205:000986</t>
  </si>
  <si>
    <t>21:0205:000986:0003:0001:00</t>
  </si>
  <si>
    <t>115P  :873133:00:------:--</t>
  </si>
  <si>
    <t>21:0675:001107</t>
  </si>
  <si>
    <t>21:0205:000987</t>
  </si>
  <si>
    <t>21:0205:000987:0003:0001:00</t>
  </si>
  <si>
    <t>115P  :873134:00:------:--</t>
  </si>
  <si>
    <t>21:0675:001108</t>
  </si>
  <si>
    <t>21:0205:000988</t>
  </si>
  <si>
    <t>21:0205:000988:0003:0001:00</t>
  </si>
  <si>
    <t>115P  :873135:00:------:--</t>
  </si>
  <si>
    <t>21:0675:001109</t>
  </si>
  <si>
    <t>21:0205:000989</t>
  </si>
  <si>
    <t>21:0205:000989:0003:0001:00</t>
  </si>
  <si>
    <t>115P  :873136:00:------:--</t>
  </si>
  <si>
    <t>21:0675:001110</t>
  </si>
  <si>
    <t>21:0205:000990</t>
  </si>
  <si>
    <t>21:0205:000990:0003:0001:00</t>
  </si>
  <si>
    <t>115P  :873137:00:------:--</t>
  </si>
  <si>
    <t>21:0675:001111</t>
  </si>
  <si>
    <t>21:0205:000991</t>
  </si>
  <si>
    <t>21:0205:000991:0003:0001:00</t>
  </si>
  <si>
    <t>115P  :873138:00:------:--</t>
  </si>
  <si>
    <t>21:0675:001112</t>
  </si>
  <si>
    <t>21:0205:000992</t>
  </si>
  <si>
    <t>21:0205:000992:0003:0001:00</t>
  </si>
  <si>
    <t>115P  :873139:00:------:--</t>
  </si>
  <si>
    <t>21:0675:001113</t>
  </si>
  <si>
    <t>21:0205:000993</t>
  </si>
  <si>
    <t>21:0205:000993:0003:0001:00</t>
  </si>
  <si>
    <t>115P  :873140:00:------:--</t>
  </si>
  <si>
    <t>21:0675:001114</t>
  </si>
  <si>
    <t>21:0205:000994</t>
  </si>
  <si>
    <t>21:0205:000994:0003:0001:00</t>
  </si>
  <si>
    <t>115P  :873142:10:------:--</t>
  </si>
  <si>
    <t>21:0675:001115</t>
  </si>
  <si>
    <t>21:0205:000995</t>
  </si>
  <si>
    <t>21:0205:000995:0003:0001:00</t>
  </si>
  <si>
    <t>115P  :873143:20:873142:10</t>
  </si>
  <si>
    <t>21:0675:001116</t>
  </si>
  <si>
    <t>21:0205:000995:0004:0001:00</t>
  </si>
  <si>
    <t>115P  :873144:00:------:--</t>
  </si>
  <si>
    <t>21:0675:001117</t>
  </si>
  <si>
    <t>21:0205:000996</t>
  </si>
  <si>
    <t>21:0205:000996:0003:0001:00</t>
  </si>
  <si>
    <t>115P  :873145:00:------:--</t>
  </si>
  <si>
    <t>21:0675:001118</t>
  </si>
  <si>
    <t>21:0205:000997</t>
  </si>
  <si>
    <t>21:0205:000997:0003:0001:00</t>
  </si>
  <si>
    <t>115P  :873146:00:------:--</t>
  </si>
  <si>
    <t>21:0675:001119</t>
  </si>
  <si>
    <t>21:0205:000998</t>
  </si>
  <si>
    <t>21:0205:000998:0003:0001:00</t>
  </si>
  <si>
    <t>115P  :873147:00:------:--</t>
  </si>
  <si>
    <t>21:0675:001120</t>
  </si>
  <si>
    <t>21:0205:000999</t>
  </si>
  <si>
    <t>21:0205:000999:0003:0001:00</t>
  </si>
  <si>
    <t>115P  :873148:00:------:--</t>
  </si>
  <si>
    <t>21:0675:001121</t>
  </si>
  <si>
    <t>21:0205:001000</t>
  </si>
  <si>
    <t>21:0205:001000:0003:0001:00</t>
  </si>
  <si>
    <t>115P  :873149:00:------:--</t>
  </si>
  <si>
    <t>21:0675:001122</t>
  </si>
  <si>
    <t>21:0205:001001</t>
  </si>
  <si>
    <t>21:0205:001001:0003:0001:00</t>
  </si>
  <si>
    <t>115P  :873150:00:------:--</t>
  </si>
  <si>
    <t>21:0675:001123</t>
  </si>
  <si>
    <t>21:0205:001002</t>
  </si>
  <si>
    <t>21:0205:001002:0003:0001:00</t>
  </si>
  <si>
    <t>115P  :873151:9Z:------:--</t>
  </si>
  <si>
    <t>21:0675:001124</t>
  </si>
  <si>
    <t>115P  :873152:00:------:--</t>
  </si>
  <si>
    <t>21:0675:001125</t>
  </si>
  <si>
    <t>21:0205:001003</t>
  </si>
  <si>
    <t>21:0205:001003:0003:0001:00</t>
  </si>
  <si>
    <t>115P  :873153:00:------:--</t>
  </si>
  <si>
    <t>21:0675:001126</t>
  </si>
  <si>
    <t>21:0205:001004</t>
  </si>
  <si>
    <t>21:0205:001004:0003:0001:00</t>
  </si>
  <si>
    <t>115P  :873154:00:------:--</t>
  </si>
  <si>
    <t>21:0675:001127</t>
  </si>
  <si>
    <t>21:0205:001005</t>
  </si>
  <si>
    <t>21:0205:001005:0003:0001:00</t>
  </si>
  <si>
    <t>115P  :873155:00:------:--</t>
  </si>
  <si>
    <t>21:0675:001128</t>
  </si>
  <si>
    <t>21:0205:001006</t>
  </si>
  <si>
    <t>21:0205:001006:0003:0001:00</t>
  </si>
  <si>
    <t>115P  :873156:00:------:--</t>
  </si>
  <si>
    <t>21:0675:001129</t>
  </si>
  <si>
    <t>21:0205:001007</t>
  </si>
  <si>
    <t>21:0205:001007:0003:0001:00</t>
  </si>
  <si>
    <t>115P  :873157:00:------:--</t>
  </si>
  <si>
    <t>21:0675:001130</t>
  </si>
  <si>
    <t>21:0205:001008</t>
  </si>
  <si>
    <t>21:0205:001008:0003:0001:00</t>
  </si>
  <si>
    <t>115P  :873158:00:------:--</t>
  </si>
  <si>
    <t>21:0675:001131</t>
  </si>
  <si>
    <t>21:0205:001009</t>
  </si>
  <si>
    <t>21:0205:001009:0003:0001:00</t>
  </si>
  <si>
    <t>115P  :873159:00:------:--</t>
  </si>
  <si>
    <t>21:0675:001132</t>
  </si>
  <si>
    <t>21:0205:001010</t>
  </si>
  <si>
    <t>21:0205:001010:0003:0001:00</t>
  </si>
  <si>
    <t>115P  :873160:00:------:--</t>
  </si>
  <si>
    <t>21:0675:001133</t>
  </si>
  <si>
    <t>21:0205:001011</t>
  </si>
  <si>
    <t>21:0205:001011:0003:0001:00</t>
  </si>
  <si>
    <t>115P  :873162:10:------:--</t>
  </si>
  <si>
    <t>21:0675:001134</t>
  </si>
  <si>
    <t>21:0205:001012</t>
  </si>
  <si>
    <t>21:0205:001012:0003:0001:00</t>
  </si>
  <si>
    <t>115P  :873163:20:873162:10</t>
  </si>
  <si>
    <t>21:0675:001135</t>
  </si>
  <si>
    <t>21:0205:001012:0004:0001:00</t>
  </si>
  <si>
    <t>115P  :873164:00:------:--</t>
  </si>
  <si>
    <t>21:0675:001136</t>
  </si>
  <si>
    <t>21:0205:001013</t>
  </si>
  <si>
    <t>21:0205:001013:0003:0001:00</t>
  </si>
  <si>
    <t>115P  :873165:00:------:--</t>
  </si>
  <si>
    <t>21:0675:001137</t>
  </si>
  <si>
    <t>21:0205:001014</t>
  </si>
  <si>
    <t>21:0205:001014:0003:0001:00</t>
  </si>
  <si>
    <t>115P  :873166:00:------:--</t>
  </si>
  <si>
    <t>21:0675:001138</t>
  </si>
  <si>
    <t>21:0205:001015</t>
  </si>
  <si>
    <t>21:0205:001015:0003:0001:00</t>
  </si>
  <si>
    <t>115P  :873167:00:------:--</t>
  </si>
  <si>
    <t>21:0675:001139</t>
  </si>
  <si>
    <t>21:0205:001016</t>
  </si>
  <si>
    <t>21:0205:001016:0003:0001:00</t>
  </si>
  <si>
    <t>115P  :873168:00:------:--</t>
  </si>
  <si>
    <t>21:0675:001140</t>
  </si>
  <si>
    <t>21:0205:001017</t>
  </si>
  <si>
    <t>21:0205:001017:0003:0001:00</t>
  </si>
  <si>
    <t>115P  :873169:00:------:--</t>
  </si>
  <si>
    <t>21:0675:001141</t>
  </si>
  <si>
    <t>21:0205:001018</t>
  </si>
  <si>
    <t>21:0205:001018:0003:0001:00</t>
  </si>
  <si>
    <t>115P  :873170:00:------:--</t>
  </si>
  <si>
    <t>21:0675:001142</t>
  </si>
  <si>
    <t>21:0205:001019</t>
  </si>
  <si>
    <t>21:0205:001019:0003:0001:00</t>
  </si>
  <si>
    <t>115P  :873171:00:------:--</t>
  </si>
  <si>
    <t>21:0675:001143</t>
  </si>
  <si>
    <t>21:0205:001020</t>
  </si>
  <si>
    <t>21:0205:001020:0003:0001:00</t>
  </si>
  <si>
    <t>115P  :873172:00:------:--</t>
  </si>
  <si>
    <t>21:0675:001144</t>
  </si>
  <si>
    <t>21:0205:001021</t>
  </si>
  <si>
    <t>21:0205:001021:0003:0001:00</t>
  </si>
  <si>
    <t>115P  :873173:00:------:--</t>
  </si>
  <si>
    <t>21:0675:001145</t>
  </si>
  <si>
    <t>21:0205:001022</t>
  </si>
  <si>
    <t>21:0205:001022:0003:0001:00</t>
  </si>
  <si>
    <t>115P  :873174:00:------:--</t>
  </si>
  <si>
    <t>21:0675:001146</t>
  </si>
  <si>
    <t>21:0205:001023</t>
  </si>
  <si>
    <t>21:0205:001023:0003:0001:00</t>
  </si>
  <si>
    <t>115P  :873175:00:------:--</t>
  </si>
  <si>
    <t>21:0675:001147</t>
  </si>
  <si>
    <t>21:0205:001024</t>
  </si>
  <si>
    <t>21:0205:001024:0003:0001:00</t>
  </si>
  <si>
    <t>115P  :873176:00:------:--</t>
  </si>
  <si>
    <t>21:0675:001148</t>
  </si>
  <si>
    <t>21:0205:001025</t>
  </si>
  <si>
    <t>21:0205:001025:0003:0001:00</t>
  </si>
  <si>
    <t>115P  :873177:00:------:--</t>
  </si>
  <si>
    <t>21:0675:001149</t>
  </si>
  <si>
    <t>21:0205:001026</t>
  </si>
  <si>
    <t>21:0205:001026:0003:0001:00</t>
  </si>
  <si>
    <t>115P  :873178:00:------:--</t>
  </si>
  <si>
    <t>21:0675:001150</t>
  </si>
  <si>
    <t>21:0205:001027</t>
  </si>
  <si>
    <t>21:0205:001027:0003:0001:00</t>
  </si>
  <si>
    <t>115P  :873179:00:------:--</t>
  </si>
  <si>
    <t>21:0675:001151</t>
  </si>
  <si>
    <t>21:0205:001028</t>
  </si>
  <si>
    <t>21:0205:001028:0003:0001:00</t>
  </si>
  <si>
    <t>115P  :873180:9Z:------:--</t>
  </si>
  <si>
    <t>21:0675:001152</t>
  </si>
  <si>
    <t>115P  :873182:00:------:--</t>
  </si>
  <si>
    <t>21:0675:001153</t>
  </si>
  <si>
    <t>21:0205:001029</t>
  </si>
  <si>
    <t>21:0205:001029:0003:0001:00</t>
  </si>
  <si>
    <t>115P  :873183:00:------:--</t>
  </si>
  <si>
    <t>21:0675:001154</t>
  </si>
  <si>
    <t>21:0205:001030</t>
  </si>
  <si>
    <t>21:0205:001030:0003:0001:00</t>
  </si>
  <si>
    <t>115P  :873184:9X:------:--</t>
  </si>
  <si>
    <t>21:0675:001155</t>
  </si>
  <si>
    <t>115P  :873185:10:------:--</t>
  </si>
  <si>
    <t>21:0675:001156</t>
  </si>
  <si>
    <t>21:0205:001031</t>
  </si>
  <si>
    <t>21:0205:001031:0003:0001:00</t>
  </si>
  <si>
    <t>115P  :873186:20:873185:10</t>
  </si>
  <si>
    <t>21:0675:001157</t>
  </si>
  <si>
    <t>21:0205:001031:0004:0001:00</t>
  </si>
  <si>
    <t>115P  :873187:00:------:--</t>
  </si>
  <si>
    <t>21:0675:001158</t>
  </si>
  <si>
    <t>21:0205:001032</t>
  </si>
  <si>
    <t>21:0205:001032:0003:0001:00</t>
  </si>
  <si>
    <t>115P  :873188:00:------:--</t>
  </si>
  <si>
    <t>21:0675:001159</t>
  </si>
  <si>
    <t>21:0205:001033</t>
  </si>
  <si>
    <t>21:0205:001033:0003:0001:00</t>
  </si>
  <si>
    <t>115P  :873189:00:------:--</t>
  </si>
  <si>
    <t>21:0675:001160</t>
  </si>
  <si>
    <t>21:0205:001034</t>
  </si>
  <si>
    <t>21:0205:001034:0003:0001:00</t>
  </si>
  <si>
    <t>115P  :873190:00:------:--</t>
  </si>
  <si>
    <t>21:0675:001161</t>
  </si>
  <si>
    <t>21:0205:001035</t>
  </si>
  <si>
    <t>21:0205:001035:0003:0001:00</t>
  </si>
  <si>
    <t>115P  :873191:00:------:--</t>
  </si>
  <si>
    <t>21:0675:001162</t>
  </si>
  <si>
    <t>21:0205:001036</t>
  </si>
  <si>
    <t>21:0205:001036:0003:0001:00</t>
  </si>
  <si>
    <t>115P  :873192:00:------:--</t>
  </si>
  <si>
    <t>21:0675:001163</t>
  </si>
  <si>
    <t>21:0205:001037</t>
  </si>
  <si>
    <t>21:0205:001037:0003:0001:00</t>
  </si>
  <si>
    <t>115P  :873193:00:------:--</t>
  </si>
  <si>
    <t>21:0675:001164</t>
  </si>
  <si>
    <t>21:0205:001038</t>
  </si>
  <si>
    <t>21:0205:001038:0003:0001:00</t>
  </si>
  <si>
    <t>115P  :873194:00:------:--</t>
  </si>
  <si>
    <t>21:0675:001165</t>
  </si>
  <si>
    <t>21:0205:001039</t>
  </si>
  <si>
    <t>21:0205:001039:0003:0001:00</t>
  </si>
  <si>
    <t>115P  :873195:00:------:--</t>
  </si>
  <si>
    <t>21:0675:001166</t>
  </si>
  <si>
    <t>21:0205:001040</t>
  </si>
  <si>
    <t>21:0205:001040:0003:0001:00</t>
  </si>
  <si>
    <t>115P  :873196:00:------:--</t>
  </si>
  <si>
    <t>21:0675:001167</t>
  </si>
  <si>
    <t>21:0205:001041</t>
  </si>
  <si>
    <t>21:0205:001041:0003:0001:00</t>
  </si>
  <si>
    <t>115P  :873197:00:------:--</t>
  </si>
  <si>
    <t>21:0675:001168</t>
  </si>
  <si>
    <t>21:0205:001042</t>
  </si>
  <si>
    <t>21:0205:001042:0003:0001:00</t>
  </si>
  <si>
    <t>115P  :873198:00:------:--</t>
  </si>
  <si>
    <t>21:0675:001169</t>
  </si>
  <si>
    <t>21:0205:001043</t>
  </si>
  <si>
    <t>21:0205:001043:0003:0001:00</t>
  </si>
  <si>
    <t>115P  :873199:00:------:--</t>
  </si>
  <si>
    <t>21:0675:001170</t>
  </si>
  <si>
    <t>21:0205:001044</t>
  </si>
  <si>
    <t>21:0205:001044:0003:0001:00</t>
  </si>
  <si>
    <t>115P  :873200:00:------:--</t>
  </si>
  <si>
    <t>21:0675:001171</t>
  </si>
  <si>
    <t>21:0205:001045</t>
  </si>
  <si>
    <t>21:0205:001045:0003:0001:00</t>
  </si>
  <si>
    <t>115P  :873202:00:------:--</t>
  </si>
  <si>
    <t>21:0675:001172</t>
  </si>
  <si>
    <t>21:0205:001046</t>
  </si>
  <si>
    <t>21:0205:001046:0003:0001:00</t>
  </si>
  <si>
    <t>115P  :873203:10:------:--</t>
  </si>
  <si>
    <t>21:0675:001173</t>
  </si>
  <si>
    <t>21:0205:001047</t>
  </si>
  <si>
    <t>21:0205:001047:0003:0001:00</t>
  </si>
  <si>
    <t>115P  :873204:20:873203:10</t>
  </si>
  <si>
    <t>21:0675:001174</t>
  </si>
  <si>
    <t>21:0205:001047:0004:0001:00</t>
  </si>
  <si>
    <t>115P  :873205:00:------:--</t>
  </si>
  <si>
    <t>21:0675:001175</t>
  </si>
  <si>
    <t>21:0205:001048</t>
  </si>
  <si>
    <t>21:0205:001048:0003:0001:00</t>
  </si>
  <si>
    <t>115P  :873206:00:------:--</t>
  </si>
  <si>
    <t>21:0675:001176</t>
  </si>
  <si>
    <t>21:0205:001049</t>
  </si>
  <si>
    <t>21:0205:001049:0003:0001:00</t>
  </si>
  <si>
    <t>115P  :873207:00:------:--</t>
  </si>
  <si>
    <t>21:0675:001177</t>
  </si>
  <si>
    <t>21:0205:001050</t>
  </si>
  <si>
    <t>21:0205:001050:0003:0001:00</t>
  </si>
  <si>
    <t>115P  :873208:00:------:--</t>
  </si>
  <si>
    <t>21:0675:001178</t>
  </si>
  <si>
    <t>21:0205:001051</t>
  </si>
  <si>
    <t>21:0205:001051:0003:0001:00</t>
  </si>
  <si>
    <t>115P  :873209:00:------:--</t>
  </si>
  <si>
    <t>21:0675:001179</t>
  </si>
  <si>
    <t>21:0205:001052</t>
  </si>
  <si>
    <t>21:0205:001052:0003:0001:00</t>
  </si>
  <si>
    <t>115P  :873210:9Z:------:--</t>
  </si>
  <si>
    <t>21:0675:001180</t>
  </si>
  <si>
    <t>115P  :873211:00:------:--</t>
  </si>
  <si>
    <t>21:0675:001181</t>
  </si>
  <si>
    <t>21:0205:001053</t>
  </si>
  <si>
    <t>21:0205:001053:0003:0001:00</t>
  </si>
  <si>
    <t>115P  :873212:00:------:--</t>
  </si>
  <si>
    <t>21:0675:001182</t>
  </si>
  <si>
    <t>21:0205:001054</t>
  </si>
  <si>
    <t>21:0205:001054:0003:0001:00</t>
  </si>
  <si>
    <t>115P  :873213:00:------:--</t>
  </si>
  <si>
    <t>21:0675:001183</t>
  </si>
  <si>
    <t>21:0205:001055</t>
  </si>
  <si>
    <t>21:0205:001055:0003:0001:00</t>
  </si>
  <si>
    <t>115P  :873214:00:------:--</t>
  </si>
  <si>
    <t>21:0675:001184</t>
  </si>
  <si>
    <t>21:0205:001056</t>
  </si>
  <si>
    <t>21:0205:001056:0003:0001:00</t>
  </si>
  <si>
    <t>115P  :873215:00:------:--</t>
  </si>
  <si>
    <t>21:0675:001185</t>
  </si>
  <si>
    <t>21:0205:001057</t>
  </si>
  <si>
    <t>21:0205:001057:0003:0001:00</t>
  </si>
  <si>
    <t>115P  :873216:00:------:--</t>
  </si>
  <si>
    <t>21:0675:001186</t>
  </si>
  <si>
    <t>21:0205:001058</t>
  </si>
  <si>
    <t>21:0205:001058:0003:0001:00</t>
  </si>
  <si>
    <t>115P  :873217:00:------:--</t>
  </si>
  <si>
    <t>21:0675:001187</t>
  </si>
  <si>
    <t>21:0205:001059</t>
  </si>
  <si>
    <t>21:0205:001059:0003:0001:00</t>
  </si>
  <si>
    <t>115P  :873218:00:------:--</t>
  </si>
  <si>
    <t>21:0675:001188</t>
  </si>
  <si>
    <t>21:0205:001060</t>
  </si>
  <si>
    <t>21:0205:001060:0003:0001:00</t>
  </si>
  <si>
    <t>115P  :873219:00:------:--</t>
  </si>
  <si>
    <t>21:0675:001189</t>
  </si>
  <si>
    <t>21:0205:001061</t>
  </si>
  <si>
    <t>21:0205:001061:0003:0001:00</t>
  </si>
  <si>
    <t>115P  :873220:00:------:--</t>
  </si>
  <si>
    <t>21:0675:001190</t>
  </si>
  <si>
    <t>21:0205:001062</t>
  </si>
  <si>
    <t>21:0205:001062:0003:0001:00</t>
  </si>
  <si>
    <t>115P  :873222:00:------:--</t>
  </si>
  <si>
    <t>21:0675:001191</t>
  </si>
  <si>
    <t>21:0205:001063</t>
  </si>
  <si>
    <t>21:0205:001063:0003:0001:00</t>
  </si>
  <si>
    <t>115P  :873223:9Z:------:--</t>
  </si>
  <si>
    <t>21:0675:001192</t>
  </si>
  <si>
    <t>115P  :873224:10:------:--</t>
  </si>
  <si>
    <t>21:0675:001193</t>
  </si>
  <si>
    <t>21:0205:001064</t>
  </si>
  <si>
    <t>21:0205:001064:0003:0001:00</t>
  </si>
  <si>
    <t>115P  :873225:20:873224:10</t>
  </si>
  <si>
    <t>21:0675:001194</t>
  </si>
  <si>
    <t>21:0205:001064:0004:0001:00</t>
  </si>
  <si>
    <t>115P  :873226:00:------:--</t>
  </si>
  <si>
    <t>21:0675:001195</t>
  </si>
  <si>
    <t>21:0205:001065</t>
  </si>
  <si>
    <t>21:0205:001065:0003:0001:00</t>
  </si>
  <si>
    <t>115P  :873227:00:------:--</t>
  </si>
  <si>
    <t>21:0675:001196</t>
  </si>
  <si>
    <t>21:0205:001066</t>
  </si>
  <si>
    <t>21:0205:001066:0003:0001:00</t>
  </si>
  <si>
    <t>115P  :873228:00:------:--</t>
  </si>
  <si>
    <t>21:0675:001197</t>
  </si>
  <si>
    <t>21:0205:001067</t>
  </si>
  <si>
    <t>21:0205:001067:0003:0001:00</t>
  </si>
  <si>
    <t>115P  :873229:00:------:--</t>
  </si>
  <si>
    <t>21:0675:001198</t>
  </si>
  <si>
    <t>21:0205:001068</t>
  </si>
  <si>
    <t>21:0205:001068:0003:0001:00</t>
  </si>
  <si>
    <t>115P  :873230:00:------:--</t>
  </si>
  <si>
    <t>21:0675:001199</t>
  </si>
  <si>
    <t>21:0205:001069</t>
  </si>
  <si>
    <t>21:0205:001069:0003:0001:00</t>
  </si>
  <si>
    <t>115P  :873231:00:------:--</t>
  </si>
  <si>
    <t>21:0675:001200</t>
  </si>
  <si>
    <t>21:0205:001070</t>
  </si>
  <si>
    <t>21:0205:001070:0003:0001:00</t>
  </si>
  <si>
    <t>115P  :873232:00:------:--</t>
  </si>
  <si>
    <t>21:0675:001201</t>
  </si>
  <si>
    <t>21:0205:001071</t>
  </si>
  <si>
    <t>21:0205:001071:0003:0001:00</t>
  </si>
  <si>
    <t>115P  :873233:00:------:--</t>
  </si>
  <si>
    <t>21:0675:001202</t>
  </si>
  <si>
    <t>21:0205:001072</t>
  </si>
  <si>
    <t>21:0205:001072:0003:0001:00</t>
  </si>
  <si>
    <t>115P  :873234:00:------:--</t>
  </si>
  <si>
    <t>21:0675:001203</t>
  </si>
  <si>
    <t>21:0205:001073</t>
  </si>
  <si>
    <t>21:0205:001073:0003:0001:00</t>
  </si>
  <si>
    <t>115P  :873235:00:------:--</t>
  </si>
  <si>
    <t>21:0675:001204</t>
  </si>
  <si>
    <t>21:0205:001074</t>
  </si>
  <si>
    <t>21:0205:001074:0003:0001:00</t>
  </si>
  <si>
    <t>115P  :873236:00:------:--</t>
  </si>
  <si>
    <t>21:0675:001205</t>
  </si>
  <si>
    <t>21:0205:001075</t>
  </si>
  <si>
    <t>21:0205:001075:0003:0001:00</t>
  </si>
  <si>
    <t>115P  :873237:00:------:--</t>
  </si>
  <si>
    <t>21:0675:001206</t>
  </si>
  <si>
    <t>21:0205:001076</t>
  </si>
  <si>
    <t>21:0205:001076:0003:0001:00</t>
  </si>
  <si>
    <t>115P  :873238:00:------:--</t>
  </si>
  <si>
    <t>21:0675:001207</t>
  </si>
  <si>
    <t>21:0205:001077</t>
  </si>
  <si>
    <t>21:0205:001077:0003:0001:00</t>
  </si>
  <si>
    <t>115P  :873239:00:------:--</t>
  </si>
  <si>
    <t>21:0675:001208</t>
  </si>
  <si>
    <t>21:0205:001078</t>
  </si>
  <si>
    <t>21:0205:001078:0003:0001:00</t>
  </si>
  <si>
    <t>115P  :873240:00:------:--</t>
  </si>
  <si>
    <t>21:0675:001209</t>
  </si>
  <si>
    <t>21:0205:001079</t>
  </si>
  <si>
    <t>21:0205:001079:0003:0001:00</t>
  </si>
  <si>
    <t>115P  :873242:10:------:--</t>
  </si>
  <si>
    <t>21:0675:001210</t>
  </si>
  <si>
    <t>21:0205:001080</t>
  </si>
  <si>
    <t>21:0205:001080:0003:0001:00</t>
  </si>
  <si>
    <t>115P  :873243:20:873242:10</t>
  </si>
  <si>
    <t>21:0675:001211</t>
  </si>
  <si>
    <t>21:0205:001080:0004:0001:00</t>
  </si>
  <si>
    <t>115P  :873244:00:------:--</t>
  </si>
  <si>
    <t>21:0675:001212</t>
  </si>
  <si>
    <t>21:0205:001081</t>
  </si>
  <si>
    <t>21:0205:001081:0003:0001:00</t>
  </si>
  <si>
    <t>115P  :873245:00:------:--</t>
  </si>
  <si>
    <t>21:0675:001213</t>
  </si>
  <si>
    <t>21:0205:001082</t>
  </si>
  <si>
    <t>21:0205:001082:0003:0001:00</t>
  </si>
  <si>
    <t>115P  :873246:00:------:--</t>
  </si>
  <si>
    <t>21:0675:001214</t>
  </si>
  <si>
    <t>21:0205:001083</t>
  </si>
  <si>
    <t>21:0205:001083:0003:0001:00</t>
  </si>
  <si>
    <t>115P  :873247:00:------:--</t>
  </si>
  <si>
    <t>21:0675:001215</t>
  </si>
  <si>
    <t>21:0205:001084</t>
  </si>
  <si>
    <t>21:0205:001084:0003:0001:00</t>
  </si>
  <si>
    <t>115P  :873248:00:------:--</t>
  </si>
  <si>
    <t>21:0675:001216</t>
  </si>
  <si>
    <t>21:0205:001085</t>
  </si>
  <si>
    <t>21:0205:001085:0003:0001:00</t>
  </si>
  <si>
    <t>115P  :873249:00:------:--</t>
  </si>
  <si>
    <t>21:0675:001217</t>
  </si>
  <si>
    <t>21:0205:001086</t>
  </si>
  <si>
    <t>21:0205:001086:0003:0001:00</t>
  </si>
  <si>
    <t>115P  :873250:00:------:--</t>
  </si>
  <si>
    <t>21:0675:001218</t>
  </si>
  <si>
    <t>21:0205:001087</t>
  </si>
  <si>
    <t>21:0205:001087:0003:0001:00</t>
  </si>
  <si>
    <t>115P  :873251:00:------:--</t>
  </si>
  <si>
    <t>21:0675:001219</t>
  </si>
  <si>
    <t>21:0205:001088</t>
  </si>
  <si>
    <t>21:0205:001088:0003:0001:00</t>
  </si>
  <si>
    <t>115P  :873252:00:------:--</t>
  </si>
  <si>
    <t>21:0675:001220</t>
  </si>
  <si>
    <t>21:0205:001089</t>
  </si>
  <si>
    <t>21:0205:001089:0003:0001:00</t>
  </si>
  <si>
    <t>115P  :873253:00:------:--</t>
  </si>
  <si>
    <t>21:0675:001221</t>
  </si>
  <si>
    <t>21:0205:001090</t>
  </si>
  <si>
    <t>21:0205:001090:0003:0001:00</t>
  </si>
  <si>
    <t>115P  :873254:00:------:--</t>
  </si>
  <si>
    <t>21:0675:001222</t>
  </si>
  <si>
    <t>21:0205:001091</t>
  </si>
  <si>
    <t>21:0205:001091:0003:0001:00</t>
  </si>
  <si>
    <t>115P  :873255:00:------:--</t>
  </si>
  <si>
    <t>21:0675:001223</t>
  </si>
  <si>
    <t>21:0205:001092</t>
  </si>
  <si>
    <t>21:0205:001092:0003:0001:00</t>
  </si>
  <si>
    <t>115P  :873256:00:------:--</t>
  </si>
  <si>
    <t>21:0675:001224</t>
  </si>
  <si>
    <t>21:0205:001093</t>
  </si>
  <si>
    <t>21:0205:001093:0003:0001:00</t>
  </si>
  <si>
    <t>115P  :873257:9X:------:--</t>
  </si>
  <si>
    <t>21:0675:001225</t>
  </si>
  <si>
    <t>115P  :873258:00:------:--</t>
  </si>
  <si>
    <t>21:0675:001226</t>
  </si>
  <si>
    <t>21:0205:001094</t>
  </si>
  <si>
    <t>21:0205:001094:0003:0001:00</t>
  </si>
  <si>
    <t>115P  :873259:00:------:--</t>
  </si>
  <si>
    <t>21:0675:001227</t>
  </si>
  <si>
    <t>21:0205:001095</t>
  </si>
  <si>
    <t>21:0205:001095:0003:0001:00</t>
  </si>
  <si>
    <t>115P  :873260:00:------:--</t>
  </si>
  <si>
    <t>21:0675:001228</t>
  </si>
  <si>
    <t>21:0205:001096</t>
  </si>
  <si>
    <t>21:0205:001096:0003:0001:00</t>
  </si>
  <si>
    <t>115P  :873262:10:------:--</t>
  </si>
  <si>
    <t>21:0675:001229</t>
  </si>
  <si>
    <t>21:0205:001097</t>
  </si>
  <si>
    <t>21:0205:001097:0003:0001:00</t>
  </si>
  <si>
    <t>115P  :873263:20:873262:10</t>
  </si>
  <si>
    <t>21:0675:001230</t>
  </si>
  <si>
    <t>21:0205:001097:0004:0001:00</t>
  </si>
  <si>
    <t>115P  :873264:00:------:--</t>
  </si>
  <si>
    <t>21:0675:001231</t>
  </si>
  <si>
    <t>21:0205:001098</t>
  </si>
  <si>
    <t>21:0205:001098:0003:0001:00</t>
  </si>
  <si>
    <t>115P  :873265:00:------:--</t>
  </si>
  <si>
    <t>21:0675:001232</t>
  </si>
  <si>
    <t>21:0205:001099</t>
  </si>
  <si>
    <t>21:0205:001099:0003:0001:00</t>
  </si>
  <si>
    <t>115P  :873266:00:------:--</t>
  </si>
  <si>
    <t>21:0675:001233</t>
  </si>
  <si>
    <t>21:0205:001100</t>
  </si>
  <si>
    <t>21:0205:001100:0003:0001:00</t>
  </si>
  <si>
    <t>115P  :873267:00:------:--</t>
  </si>
  <si>
    <t>21:0675:001234</t>
  </si>
  <si>
    <t>21:0205:001101</t>
  </si>
  <si>
    <t>21:0205:001101:0003:0001:00</t>
  </si>
  <si>
    <t>115P  :873268:00:------:--</t>
  </si>
  <si>
    <t>21:0675:001235</t>
  </si>
  <si>
    <t>21:0205:001102</t>
  </si>
  <si>
    <t>21:0205:001102:0003:0001:00</t>
  </si>
  <si>
    <t>115P  :873269:00:------:--</t>
  </si>
  <si>
    <t>21:0675:001236</t>
  </si>
  <si>
    <t>21:0205:001103</t>
  </si>
  <si>
    <t>21:0205:001103:0003:0001:00</t>
  </si>
  <si>
    <t>115P  :873270:00:------:--</t>
  </si>
  <si>
    <t>21:0675:001237</t>
  </si>
  <si>
    <t>21:0205:001104</t>
  </si>
  <si>
    <t>21:0205:001104:0003:0001:00</t>
  </si>
  <si>
    <t>115P  :873271:00:------:--</t>
  </si>
  <si>
    <t>21:0675:001238</t>
  </si>
  <si>
    <t>21:0205:001105</t>
  </si>
  <si>
    <t>21:0205:001105:0003:0001:00</t>
  </si>
  <si>
    <t>115P  :873272:00:------:--</t>
  </si>
  <si>
    <t>21:0675:001239</t>
  </si>
  <si>
    <t>21:0205:001106</t>
  </si>
  <si>
    <t>21:0205:001106:0003:0001:00</t>
  </si>
  <si>
    <t>115P  :873273:00:------:--</t>
  </si>
  <si>
    <t>21:0675:001240</t>
  </si>
  <si>
    <t>21:0205:001107</t>
  </si>
  <si>
    <t>21:0205:001107:0003:0001:00</t>
  </si>
  <si>
    <t>115P  :873274:00:------:--</t>
  </si>
  <si>
    <t>21:0675:001241</t>
  </si>
  <si>
    <t>21:0205:001108</t>
  </si>
  <si>
    <t>21:0205:001108:0003:0001:00</t>
  </si>
  <si>
    <t>115P  :873275:00:------:--</t>
  </si>
  <si>
    <t>21:0675:001242</t>
  </si>
  <si>
    <t>21:0205:001109</t>
  </si>
  <si>
    <t>21:0205:001109:0003:0001:00</t>
  </si>
  <si>
    <t>115P  :873276:00:------:--</t>
  </si>
  <si>
    <t>21:0675:001243</t>
  </si>
  <si>
    <t>21:0205:001110</t>
  </si>
  <si>
    <t>21:0205:001110:0003:0001:00</t>
  </si>
  <si>
    <t>115P  :873277:9X:------:--</t>
  </si>
  <si>
    <t>21:0675:001244</t>
  </si>
  <si>
    <t>115P  :873278:00:------:--</t>
  </si>
  <si>
    <t>21:0675:001245</t>
  </si>
  <si>
    <t>21:0205:001111</t>
  </si>
  <si>
    <t>21:0205:001111:0003:0001:00</t>
  </si>
  <si>
    <t>115P  :873279:00:------:--</t>
  </si>
  <si>
    <t>21:0675:001246</t>
  </si>
  <si>
    <t>21:0205:001112</t>
  </si>
  <si>
    <t>21:0205:001112:0003:0001:00</t>
  </si>
  <si>
    <t>115P  :873280:00:------:--</t>
  </si>
  <si>
    <t>21:0675:001247</t>
  </si>
  <si>
    <t>21:0205:001113</t>
  </si>
  <si>
    <t>21:0205:001113:0003:0001:00</t>
  </si>
  <si>
    <t>115P  :873282:10:------:--</t>
  </si>
  <si>
    <t>21:0675:001248</t>
  </si>
  <si>
    <t>21:0205:001114</t>
  </si>
  <si>
    <t>21:0205:001114:0003:0001:00</t>
  </si>
  <si>
    <t>115P  :873283:20:873282:10</t>
  </si>
  <si>
    <t>21:0675:001249</t>
  </si>
  <si>
    <t>21:0205:001114:0004:0001:00</t>
  </si>
  <si>
    <t>115P  :873284:00:------:--</t>
  </si>
  <si>
    <t>21:0675:001250</t>
  </si>
  <si>
    <t>21:0205:001115</t>
  </si>
  <si>
    <t>21:0205:001115:0003:0001:00</t>
  </si>
  <si>
    <t>115P  :873285:00:------:--</t>
  </si>
  <si>
    <t>21:0675:001251</t>
  </si>
  <si>
    <t>21:0205:001116</t>
  </si>
  <si>
    <t>21:0205:001116:0003:0001:00</t>
  </si>
  <si>
    <t>115P  :873286:00:------:--</t>
  </si>
  <si>
    <t>21:0675:001252</t>
  </si>
  <si>
    <t>21:0205:001117</t>
  </si>
  <si>
    <t>21:0205:001117:0003:0001:00</t>
  </si>
  <si>
    <t>115P  :873287:00:------:--</t>
  </si>
  <si>
    <t>21:0675:001253</t>
  </si>
  <si>
    <t>21:0205:001118</t>
  </si>
  <si>
    <t>21:0205:001118:0003:0001:00</t>
  </si>
  <si>
    <t>115P  :873288:00:------:--</t>
  </si>
  <si>
    <t>21:0675:001254</t>
  </si>
  <si>
    <t>21:0205:001119</t>
  </si>
  <si>
    <t>21:0205:001119:0003:0001:00</t>
  </si>
  <si>
    <t>115P  :873289:9Y:------:--</t>
  </si>
  <si>
    <t>21:0675:001255</t>
  </si>
  <si>
    <t>115P  :873290:00:------:--</t>
  </si>
  <si>
    <t>21:0675:001256</t>
  </si>
  <si>
    <t>21:0205:001120</t>
  </si>
  <si>
    <t>21:0205:001120:0003:0001:00</t>
  </si>
  <si>
    <t>115P  :873291:00:------:--</t>
  </si>
  <si>
    <t>21:0675:001257</t>
  </si>
  <si>
    <t>21:0205:001121</t>
  </si>
  <si>
    <t>21:0205:001121:0003:0001:00</t>
  </si>
  <si>
    <t>115P  :873292:00:------:--</t>
  </si>
  <si>
    <t>21:0675:001258</t>
  </si>
  <si>
    <t>21:0205:001122</t>
  </si>
  <si>
    <t>21:0205:001122:0003:0001:00</t>
  </si>
  <si>
    <t>115P  :873293:00:------:--</t>
  </si>
  <si>
    <t>21:0675:001259</t>
  </si>
  <si>
    <t>21:0205:001123</t>
  </si>
  <si>
    <t>21:0205:001123:0003:0001:00</t>
  </si>
  <si>
    <t>115P  :873294:00:------:--</t>
  </si>
  <si>
    <t>21:0675:001260</t>
  </si>
  <si>
    <t>21:0205:001124</t>
  </si>
  <si>
    <t>21:0205:001124:0003:0001:00</t>
  </si>
  <si>
    <t>115P  :873295:00:------:--</t>
  </si>
  <si>
    <t>21:0675:001261</t>
  </si>
  <si>
    <t>21:0205:001125</t>
  </si>
  <si>
    <t>21:0205:001125:0003:0001:00</t>
  </si>
  <si>
    <t>115P  :873296:00:------:--</t>
  </si>
  <si>
    <t>21:0675:001262</t>
  </si>
  <si>
    <t>21:0205:001126</t>
  </si>
  <si>
    <t>21:0205:001126:0003:0001:00</t>
  </si>
  <si>
    <t>115P  :873297:00:------:--</t>
  </si>
  <si>
    <t>21:0675:001263</t>
  </si>
  <si>
    <t>21:0205:001127</t>
  </si>
  <si>
    <t>21:0205:001127:0003:0001:00</t>
  </si>
  <si>
    <t>115P  :873298:00:------:--</t>
  </si>
  <si>
    <t>21:0675:001264</t>
  </si>
  <si>
    <t>21:0205:001128</t>
  </si>
  <si>
    <t>21:0205:001128:0003:0001:00</t>
  </si>
  <si>
    <t>115P  :873299:00:------:--</t>
  </si>
  <si>
    <t>21:0675:001265</t>
  </si>
  <si>
    <t>21:0205:001129</t>
  </si>
  <si>
    <t>21:0205:001129:0003:0001:00</t>
  </si>
  <si>
    <t>115P  :873300:00:------:--</t>
  </si>
  <si>
    <t>21:0675:001266</t>
  </si>
  <si>
    <t>21:0205:001130</t>
  </si>
  <si>
    <t>21:0205:001130:0003:0001:00</t>
  </si>
  <si>
    <t>115P  :873302:10:------:--</t>
  </si>
  <si>
    <t>21:0675:001267</t>
  </si>
  <si>
    <t>21:0205:001131</t>
  </si>
  <si>
    <t>21:0205:001131:0003:0001:00</t>
  </si>
  <si>
    <t>115P  :873303:20:873302:10</t>
  </si>
  <si>
    <t>21:0675:001268</t>
  </si>
  <si>
    <t>21:0205:001131:0004:0001:00</t>
  </si>
  <si>
    <t>115P  :873304:00:------:--</t>
  </si>
  <si>
    <t>21:0675:001269</t>
  </si>
  <si>
    <t>21:0205:001132</t>
  </si>
  <si>
    <t>21:0205:001132:0003:0001:00</t>
  </si>
  <si>
    <t>115P  :873305:00:------:--</t>
  </si>
  <si>
    <t>21:0675:001270</t>
  </si>
  <si>
    <t>21:0205:001133</t>
  </si>
  <si>
    <t>21:0205:001133:0003:0001:00</t>
  </si>
  <si>
    <t>115P  :873306:00:------:--</t>
  </si>
  <si>
    <t>21:0675:001271</t>
  </si>
  <si>
    <t>21:0205:001134</t>
  </si>
  <si>
    <t>21:0205:001134:0003:0001:00</t>
  </si>
  <si>
    <t>115P  :873307:00:------:--</t>
  </si>
  <si>
    <t>21:0675:001272</t>
  </si>
  <si>
    <t>21:0205:001135</t>
  </si>
  <si>
    <t>21:0205:001135:0003:0001:00</t>
  </si>
  <si>
    <t>115P  :873308:00:------:--</t>
  </si>
  <si>
    <t>21:0675:001273</t>
  </si>
  <si>
    <t>21:0205:001136</t>
  </si>
  <si>
    <t>21:0205:001136:0003:0001:00</t>
  </si>
  <si>
    <t>115P  :873309:00:------:--</t>
  </si>
  <si>
    <t>21:0675:001274</t>
  </si>
  <si>
    <t>21:0205:001137</t>
  </si>
  <si>
    <t>21:0205:001137:0003:0001:00</t>
  </si>
  <si>
    <t>115P  :873310:00:------:--</t>
  </si>
  <si>
    <t>21:0675:001275</t>
  </si>
  <si>
    <t>21:0205:001138</t>
  </si>
  <si>
    <t>21:0205:001138:0003:0001:00</t>
  </si>
  <si>
    <t>115P  :873311:00:------:--</t>
  </si>
  <si>
    <t>21:0675:001276</t>
  </si>
  <si>
    <t>21:0205:001139</t>
  </si>
  <si>
    <t>21:0205:001139:0003:0001:00</t>
  </si>
  <si>
    <t>115P  :873312:00:------:--</t>
  </si>
  <si>
    <t>21:0675:001277</t>
  </si>
  <si>
    <t>21:0205:001140</t>
  </si>
  <si>
    <t>21:0205:001140:0003:0001:00</t>
  </si>
  <si>
    <t>115P  :873313:00:------:--</t>
  </si>
  <si>
    <t>21:0675:001278</t>
  </si>
  <si>
    <t>21:0205:001141</t>
  </si>
  <si>
    <t>21:0205:001141:0003:0001:00</t>
  </si>
  <si>
    <t>115P  :873314:00:------:--</t>
  </si>
  <si>
    <t>21:0675:001279</t>
  </si>
  <si>
    <t>21:0205:001142</t>
  </si>
  <si>
    <t>21:0205:001142:0003:0001:00</t>
  </si>
  <si>
    <t>115P  :873315:00:------:--</t>
  </si>
  <si>
    <t>21:0675:001280</t>
  </si>
  <si>
    <t>21:0205:001143</t>
  </si>
  <si>
    <t>21:0205:001143:0003:0001:00</t>
  </si>
  <si>
    <t>115P  :873316:00:------:--</t>
  </si>
  <si>
    <t>21:0675:001281</t>
  </si>
  <si>
    <t>21:0205:001144</t>
  </si>
  <si>
    <t>21:0205:001144:0003:0001:00</t>
  </si>
  <si>
    <t>115P  :873317:00:------:--</t>
  </si>
  <si>
    <t>21:0675:001282</t>
  </si>
  <si>
    <t>21:0205:001145</t>
  </si>
  <si>
    <t>21:0205:001145:0003:0001:00</t>
  </si>
  <si>
    <t>115P  :873318:00:------:--</t>
  </si>
  <si>
    <t>21:0675:001283</t>
  </si>
  <si>
    <t>21:0205:001146</t>
  </si>
  <si>
    <t>21:0205:001146:0003:0001:00</t>
  </si>
  <si>
    <t>115P  :873319:00:------:--</t>
  </si>
  <si>
    <t>21:0675:001284</t>
  </si>
  <si>
    <t>21:0205:001147</t>
  </si>
  <si>
    <t>21:0205:001147:0003:0001:00</t>
  </si>
  <si>
    <t>115P  :873320:9Y:------:--</t>
  </si>
  <si>
    <t>21:0675:001285</t>
  </si>
  <si>
    <t>115P  :873322:10:------:--</t>
  </si>
  <si>
    <t>21:0675:001286</t>
  </si>
  <si>
    <t>21:0205:001148</t>
  </si>
  <si>
    <t>21:0205:001148:0003:0001:00</t>
  </si>
  <si>
    <t>115P  :873323:20:873322:10</t>
  </si>
  <si>
    <t>21:0675:001287</t>
  </si>
  <si>
    <t>21:0205:001148:0004:0001:00</t>
  </si>
  <si>
    <t>115P  :873324:00:------:--</t>
  </si>
  <si>
    <t>21:0675:001288</t>
  </si>
  <si>
    <t>21:0205:001149</t>
  </si>
  <si>
    <t>21:0205:001149:0003:0001:00</t>
  </si>
  <si>
    <t>115P  :873325:00:------:--</t>
  </si>
  <si>
    <t>21:0675:001289</t>
  </si>
  <si>
    <t>21:0205:001150</t>
  </si>
  <si>
    <t>21:0205:001150:0003:0001:00</t>
  </si>
  <si>
    <t>115P  :873326:9Z:------:--</t>
  </si>
  <si>
    <t>21:0675:001290</t>
  </si>
  <si>
    <t>115P  :873327:00:------:--</t>
  </si>
  <si>
    <t>21:0675:001291</t>
  </si>
  <si>
    <t>21:0205:001151</t>
  </si>
  <si>
    <t>21:0205:001151:0003:0001:00</t>
  </si>
  <si>
    <t>115P  :873328:00:------:--</t>
  </si>
  <si>
    <t>21:0675:001292</t>
  </si>
  <si>
    <t>21:0205:001152</t>
  </si>
  <si>
    <t>21:0205:001152:0003:0001:00</t>
  </si>
  <si>
    <t>115P  :873329:00:------:--</t>
  </si>
  <si>
    <t>21:0675:001293</t>
  </si>
  <si>
    <t>21:0205:001153</t>
  </si>
  <si>
    <t>21:0205:001153:0003:0001:00</t>
  </si>
  <si>
    <t>115P  :873330:00:------:--</t>
  </si>
  <si>
    <t>21:0675:001294</t>
  </si>
  <si>
    <t>21:0205:001154</t>
  </si>
  <si>
    <t>21:0205:001154:0003:0001:00</t>
  </si>
  <si>
    <t>115P  :873331:00:------:--</t>
  </si>
  <si>
    <t>21:0675:001295</t>
  </si>
  <si>
    <t>21:0205:001155</t>
  </si>
  <si>
    <t>21:0205:001155:0003:0001:00</t>
  </si>
  <si>
    <t>115P  :873332:00:------:--</t>
  </si>
  <si>
    <t>21:0675:001296</t>
  </si>
  <si>
    <t>21:0205:001156</t>
  </si>
  <si>
    <t>21:0205:001156:0003:0001:00</t>
  </si>
  <si>
    <t>115P  :873333:00:------:--</t>
  </si>
  <si>
    <t>21:0675:001297</t>
  </si>
  <si>
    <t>21:0205:001157</t>
  </si>
  <si>
    <t>21:0205:001157:0003:0001:00</t>
  </si>
  <si>
    <t>115P  :873334:00:------:--</t>
  </si>
  <si>
    <t>21:0675:001298</t>
  </si>
  <si>
    <t>21:0205:001158</t>
  </si>
  <si>
    <t>21:0205:001158:0003:0001:00</t>
  </si>
  <si>
    <t>115P  :873335:00:------:--</t>
  </si>
  <si>
    <t>21:0675:001299</t>
  </si>
  <si>
    <t>21:0205:001159</t>
  </si>
  <si>
    <t>21:0205:001159:0003:0001:00</t>
  </si>
  <si>
    <t>115P  :873336:00:------:--</t>
  </si>
  <si>
    <t>21:0675:001300</t>
  </si>
  <si>
    <t>21:0205:001160</t>
  </si>
  <si>
    <t>21:0205:001160:0003:0001:00</t>
  </si>
  <si>
    <t>115P  :873337:00:------:--</t>
  </si>
  <si>
    <t>21:0675:001301</t>
  </si>
  <si>
    <t>21:0205:001161</t>
  </si>
  <si>
    <t>21:0205:001161:0003:0001:00</t>
  </si>
  <si>
    <t>115P  :873338:00:------:--</t>
  </si>
  <si>
    <t>21:0675:001302</t>
  </si>
  <si>
    <t>21:0205:001162</t>
  </si>
  <si>
    <t>21:0205:001162:0003:0001:00</t>
  </si>
  <si>
    <t>115P  :873339:00:------:--</t>
  </si>
  <si>
    <t>21:0675:001303</t>
  </si>
  <si>
    <t>21:0205:001163</t>
  </si>
  <si>
    <t>21:0205:001163:0003:0001:00</t>
  </si>
  <si>
    <t>115P  :873340:00:------:--</t>
  </si>
  <si>
    <t>21:0675:001304</t>
  </si>
  <si>
    <t>21:0205:001164</t>
  </si>
  <si>
    <t>21:0205:001164:0003:0001:00</t>
  </si>
  <si>
    <t>115P  :873342:10:------:--</t>
  </si>
  <si>
    <t>21:0675:001305</t>
  </si>
  <si>
    <t>21:0205:001165</t>
  </si>
  <si>
    <t>21:0205:001165:0003:0001:00</t>
  </si>
  <si>
    <t>115P  :873343:20:873342:10</t>
  </si>
  <si>
    <t>21:0675:001306</t>
  </si>
  <si>
    <t>21:0205:001165:0004:0001:00</t>
  </si>
  <si>
    <t>115P  :873344:00:------:--</t>
  </si>
  <si>
    <t>21:0675:001307</t>
  </si>
  <si>
    <t>21:0205:001166</t>
  </si>
  <si>
    <t>21:0205:001166:0003:0001:00</t>
  </si>
  <si>
    <t>115P  :873345:00:------:--</t>
  </si>
  <si>
    <t>21:0675:001308</t>
  </si>
  <si>
    <t>21:0205:001167</t>
  </si>
  <si>
    <t>21:0205:001167:0003:0001:00</t>
  </si>
  <si>
    <t>115P  :873346:00:------:--</t>
  </si>
  <si>
    <t>21:0675:001309</t>
  </si>
  <si>
    <t>21:0205:001168</t>
  </si>
  <si>
    <t>21:0205:001168:0003:0001:00</t>
  </si>
  <si>
    <t>115P  :873347:00:------:--</t>
  </si>
  <si>
    <t>21:0675:001310</t>
  </si>
  <si>
    <t>21:0205:001169</t>
  </si>
  <si>
    <t>21:0205:001169:0003:0001:00</t>
  </si>
  <si>
    <t>115P  :873348:00:------:--</t>
  </si>
  <si>
    <t>21:0675:001311</t>
  </si>
  <si>
    <t>21:0205:001170</t>
  </si>
  <si>
    <t>21:0205:001170:0003:0001:00</t>
  </si>
  <si>
    <t>115P  :873349:00:------:--</t>
  </si>
  <si>
    <t>21:0675:001312</t>
  </si>
  <si>
    <t>21:0205:001171</t>
  </si>
  <si>
    <t>21:0205:001171:0003:0001:00</t>
  </si>
  <si>
    <t>115P  :873350:00:------:--</t>
  </si>
  <si>
    <t>21:0675:001313</t>
  </si>
  <si>
    <t>21:0205:001172</t>
  </si>
  <si>
    <t>21:0205:001172:0003:0001:00</t>
  </si>
  <si>
    <t>115P  :873351:00:------:--</t>
  </si>
  <si>
    <t>21:0675:001314</t>
  </si>
  <si>
    <t>21:0205:001173</t>
  </si>
  <si>
    <t>21:0205:001173:0003:0001:00</t>
  </si>
  <si>
    <t>115P  :873352:00:------:--</t>
  </si>
  <si>
    <t>21:0675:001315</t>
  </si>
  <si>
    <t>21:0205:001174</t>
  </si>
  <si>
    <t>21:0205:001174:0003:0001:00</t>
  </si>
  <si>
    <t>115P  :873353:9X:------:--</t>
  </si>
  <si>
    <t>21:0675:001316</t>
  </si>
  <si>
    <t>115P  :873354:00:------:--</t>
  </si>
  <si>
    <t>21:0675:001317</t>
  </si>
  <si>
    <t>21:0205:001175</t>
  </si>
  <si>
    <t>21:0205:001175:0003:0001:00</t>
  </si>
  <si>
    <t>115P  :873355:00:------:--</t>
  </si>
  <si>
    <t>21:0675:001318</t>
  </si>
  <si>
    <t>21:0205:001176</t>
  </si>
  <si>
    <t>21:0205:001176:0003:0001:00</t>
  </si>
  <si>
    <t>115P  :873356:00:------:--</t>
  </si>
  <si>
    <t>21:0675:001319</t>
  </si>
  <si>
    <t>21:0205:001177</t>
  </si>
  <si>
    <t>21:0205:001177:0003:0001:00</t>
  </si>
  <si>
    <t>115P  :873357:00:------:--</t>
  </si>
  <si>
    <t>21:0675:001320</t>
  </si>
  <si>
    <t>21:0205:001178</t>
  </si>
  <si>
    <t>21:0205:001178:0003:0001:00</t>
  </si>
  <si>
    <t>115P  :873358:00:------:--</t>
  </si>
  <si>
    <t>21:0675:001321</t>
  </si>
  <si>
    <t>21:0205:001179</t>
  </si>
  <si>
    <t>21:0205:001179:0003:0001:00</t>
  </si>
  <si>
    <t>115P  :873359:00:------:--</t>
  </si>
  <si>
    <t>21:0675:001322</t>
  </si>
  <si>
    <t>21:0205:001180</t>
  </si>
  <si>
    <t>21:0205:001180:0003:0001:00</t>
  </si>
  <si>
    <t>115P  :873360:00:------:--</t>
  </si>
  <si>
    <t>21:0675:001323</t>
  </si>
  <si>
    <t>21:0205:001181</t>
  </si>
  <si>
    <t>21:0205:001181:0003:0001:00</t>
  </si>
  <si>
    <t>115P  :873362:10:------:--</t>
  </si>
  <si>
    <t>21:0675:001324</t>
  </si>
  <si>
    <t>21:0205:001182</t>
  </si>
  <si>
    <t>21:0205:001182:0003:0001:00</t>
  </si>
  <si>
    <t>115P  :873363:20:873362:10</t>
  </si>
  <si>
    <t>21:0675:001325</t>
  </si>
  <si>
    <t>21:0205:001182:0004:0001:00</t>
  </si>
  <si>
    <t>115P  :873364:00:------:--</t>
  </si>
  <si>
    <t>21:0675:001326</t>
  </si>
  <si>
    <t>21:0205:001183</t>
  </si>
  <si>
    <t>21:0205:001183:0003:0001:00</t>
  </si>
  <si>
    <t>115P  :873365:00:------:--</t>
  </si>
  <si>
    <t>21:0675:001327</t>
  </si>
  <si>
    <t>21:0205:001184</t>
  </si>
  <si>
    <t>21:0205:001184:0003:0001:00</t>
  </si>
  <si>
    <t>115P  :873366:00:------:--</t>
  </si>
  <si>
    <t>21:0675:001328</t>
  </si>
  <si>
    <t>21:0205:001185</t>
  </si>
  <si>
    <t>21:0205:001185:0003:0001:00</t>
  </si>
  <si>
    <t>115P  :873367:00:------:--</t>
  </si>
  <si>
    <t>21:0675:001329</t>
  </si>
  <si>
    <t>21:0205:001186</t>
  </si>
  <si>
    <t>21:0205:001186:0003:0001:00</t>
  </si>
  <si>
    <t>115P  :873368:00:------:--</t>
  </si>
  <si>
    <t>21:0675:001330</t>
  </si>
  <si>
    <t>21:0205:001187</t>
  </si>
  <si>
    <t>21:0205:001187:0003:0001:00</t>
  </si>
  <si>
    <t>115P  :873369:00:------:--</t>
  </si>
  <si>
    <t>21:0675:001331</t>
  </si>
  <si>
    <t>21:0205:001188</t>
  </si>
  <si>
    <t>21:0205:001188:0003:0001:00</t>
  </si>
  <si>
    <t>115P  :873370:00:------:--</t>
  </si>
  <si>
    <t>21:0675:001332</t>
  </si>
  <si>
    <t>21:0205:001189</t>
  </si>
  <si>
    <t>21:0205:001189:0003:0001:00</t>
  </si>
  <si>
    <t>115P  :873371:00:------:--</t>
  </si>
  <si>
    <t>21:0675:001333</t>
  </si>
  <si>
    <t>21:0205:001190</t>
  </si>
  <si>
    <t>21:0205:001190:0003:0001:00</t>
  </si>
  <si>
    <t>115P  :873372:00:------:--</t>
  </si>
  <si>
    <t>21:0675:001334</t>
  </si>
  <si>
    <t>21:0205:001191</t>
  </si>
  <si>
    <t>21:0205:001191:0003:0001:00</t>
  </si>
  <si>
    <t>115P  :873373:00:------:--</t>
  </si>
  <si>
    <t>21:0675:001335</t>
  </si>
  <si>
    <t>21:0205:001192</t>
  </si>
  <si>
    <t>21:0205:001192:0003:0001:00</t>
  </si>
  <si>
    <t>115P  :873374:9Z:------:--</t>
  </si>
  <si>
    <t>21:0675:001336</t>
  </si>
  <si>
    <t>115P  :873375:00:------:--</t>
  </si>
  <si>
    <t>21:0675:001337</t>
  </si>
  <si>
    <t>21:0205:001193</t>
  </si>
  <si>
    <t>21:0205:001193:0003:0001:00</t>
  </si>
  <si>
    <t>115P  :873376:00:------:--</t>
  </si>
  <si>
    <t>21:0675:001338</t>
  </si>
  <si>
    <t>21:0205:001194</t>
  </si>
  <si>
    <t>21:0205:001194:0003:0001:00</t>
  </si>
  <si>
    <t>115P  :873377:00:------:--</t>
  </si>
  <si>
    <t>21:0675:001339</t>
  </si>
  <si>
    <t>21:0205:001195</t>
  </si>
  <si>
    <t>21:0205:001195:0003:0001:00</t>
  </si>
  <si>
    <t>115P  :873378:00:------:--</t>
  </si>
  <si>
    <t>21:0675:001340</t>
  </si>
  <si>
    <t>21:0205:001196</t>
  </si>
  <si>
    <t>21:0205:001196:0003:0001:00</t>
  </si>
  <si>
    <t>115P  :873379:00:------:--</t>
  </si>
  <si>
    <t>21:0675:001341</t>
  </si>
  <si>
    <t>21:0205:001197</t>
  </si>
  <si>
    <t>21:0205:001197:0003:0001:00</t>
  </si>
  <si>
    <t>115P  :873380:00:------:--</t>
  </si>
  <si>
    <t>21:0675:001342</t>
  </si>
  <si>
    <t>21:0205:001198</t>
  </si>
  <si>
    <t>21:0205:001198:0003:0001:00</t>
  </si>
  <si>
    <t>115P  :873382:00:------:--</t>
  </si>
  <si>
    <t>21:0675:001343</t>
  </si>
  <si>
    <t>21:0205:001199</t>
  </si>
  <si>
    <t>21:0205:001199:0003:0001:00</t>
  </si>
  <si>
    <t>115P  :873383:00:------:--</t>
  </si>
  <si>
    <t>21:0675:001344</t>
  </si>
  <si>
    <t>21:0205:001200</t>
  </si>
  <si>
    <t>21:0205:001200:0003:0001:00</t>
  </si>
  <si>
    <t>115P  :873384:10:------:--</t>
  </si>
  <si>
    <t>21:0675:001345</t>
  </si>
  <si>
    <t>21:0205:001201</t>
  </si>
  <si>
    <t>21:0205:001201:0003:0001:00</t>
  </si>
  <si>
    <t>115P  :873385:20:873384:10</t>
  </si>
  <si>
    <t>21:0675:001346</t>
  </si>
  <si>
    <t>21:0205:001201:0004:0001:00</t>
  </si>
  <si>
    <t>115P  :873386:00:------:--</t>
  </si>
  <si>
    <t>21:0675:001347</t>
  </si>
  <si>
    <t>21:0205:001202</t>
  </si>
  <si>
    <t>21:0205:001202:0003:0001:00</t>
  </si>
  <si>
    <t>115P  :873387:00:------:--</t>
  </si>
  <si>
    <t>21:0675:001348</t>
  </si>
  <si>
    <t>21:0205:001203</t>
  </si>
  <si>
    <t>21:0205:001203:0003:0001:00</t>
  </si>
  <si>
    <t>115P  :873388:00:------:--</t>
  </si>
  <si>
    <t>21:0675:001349</t>
  </si>
  <si>
    <t>21:0205:001204</t>
  </si>
  <si>
    <t>21:0205:001204:0003:0001:00</t>
  </si>
  <si>
    <t>115P  :873389:00:------:--</t>
  </si>
  <si>
    <t>21:0675:001350</t>
  </si>
  <si>
    <t>21:0205:001205</t>
  </si>
  <si>
    <t>21:0205:001205:0003:0001:00</t>
  </si>
  <si>
    <t>115P  :873390:00:------:--</t>
  </si>
  <si>
    <t>21:0675:001351</t>
  </si>
  <si>
    <t>21:0205:001206</t>
  </si>
  <si>
    <t>21:0205:001206:0003:0001:00</t>
  </si>
  <si>
    <t>115P  :873391:00:------:--</t>
  </si>
  <si>
    <t>21:0675:001352</t>
  </si>
  <si>
    <t>21:0205:001207</t>
  </si>
  <si>
    <t>21:0205:001207:0003:0001:00</t>
  </si>
  <si>
    <t>115P  :873392:00:------:--</t>
  </si>
  <si>
    <t>21:0675:001353</t>
  </si>
  <si>
    <t>21:0205:001208</t>
  </si>
  <si>
    <t>21:0205:001208:0003:0001:00</t>
  </si>
  <si>
    <t>115P  :873393:00:------:--</t>
  </si>
  <si>
    <t>21:0675:001354</t>
  </si>
  <si>
    <t>21:0205:001209</t>
  </si>
  <si>
    <t>21:0205:001209:0003:0001:00</t>
  </si>
  <si>
    <t>115P  :873394:00:------:--</t>
  </si>
  <si>
    <t>21:0675:001355</t>
  </si>
  <si>
    <t>21:0205:001210</t>
  </si>
  <si>
    <t>21:0205:001210:0003:0001:00</t>
  </si>
  <si>
    <t>115P  :873395:00:------:--</t>
  </si>
  <si>
    <t>21:0675:001356</t>
  </si>
  <si>
    <t>21:0205:001211</t>
  </si>
  <si>
    <t>21:0205:001211:0003:0001:00</t>
  </si>
  <si>
    <t>115P  :873396:00:------:--</t>
  </si>
  <si>
    <t>21:0675:001357</t>
  </si>
  <si>
    <t>21:0205:001212</t>
  </si>
  <si>
    <t>21:0205:001212:0003:0001:00</t>
  </si>
  <si>
    <t>115P  :873397:00:------:--</t>
  </si>
  <si>
    <t>21:0675:001358</t>
  </si>
  <si>
    <t>21:0205:001213</t>
  </si>
  <si>
    <t>21:0205:001213:0003:0001:00</t>
  </si>
  <si>
    <t>115P  :873398:00:------:--</t>
  </si>
  <si>
    <t>21:0675:001359</t>
  </si>
  <si>
    <t>21:0205:001214</t>
  </si>
  <si>
    <t>21:0205:001214:0003:0001:00</t>
  </si>
  <si>
    <t>115P  :873399:00:------:--</t>
  </si>
  <si>
    <t>21:0675:001360</t>
  </si>
  <si>
    <t>21:0205:001215</t>
  </si>
  <si>
    <t>21:0205:001215:0003:0001:00</t>
  </si>
  <si>
    <t>115P  :873400:9Y:------:--</t>
  </si>
  <si>
    <t>21:0675:001361</t>
  </si>
  <si>
    <t>115P  :873402:10:------:--</t>
  </si>
  <si>
    <t>21:0675:001362</t>
  </si>
  <si>
    <t>21:0205:001216</t>
  </si>
  <si>
    <t>21:0205:001216:0003:0001:00</t>
  </si>
  <si>
    <t>115P  :873403:20:873402:10</t>
  </si>
  <si>
    <t>21:0675:001363</t>
  </si>
  <si>
    <t>21:0205:001216:0004:0001:00</t>
  </si>
  <si>
    <t>115P  :873404:00:------:--</t>
  </si>
  <si>
    <t>21:0675:001364</t>
  </si>
  <si>
    <t>21:0205:001217</t>
  </si>
  <si>
    <t>21:0205:001217:0003:0001:00</t>
  </si>
  <si>
    <t>115P  :873405:00:------:--</t>
  </si>
  <si>
    <t>21:0675:001365</t>
  </si>
  <si>
    <t>21:0205:001218</t>
  </si>
  <si>
    <t>21:0205:001218:0003:0001:00</t>
  </si>
  <si>
    <t>115P  :873406:9Z:------:--</t>
  </si>
  <si>
    <t>21:0675:001366</t>
  </si>
  <si>
    <t>115P  :873407:00:------:--</t>
  </si>
  <si>
    <t>21:0675:001367</t>
  </si>
  <si>
    <t>21:0205:001219</t>
  </si>
  <si>
    <t>21:0205:001219:0003:0001:00</t>
  </si>
  <si>
    <t>115P  :873408:00:------:--</t>
  </si>
  <si>
    <t>21:0675:001368</t>
  </si>
  <si>
    <t>21:0205:001220</t>
  </si>
  <si>
    <t>21:0205:001220:0003:0001:00</t>
  </si>
  <si>
    <t>115P  :873409:00:------:--</t>
  </si>
  <si>
    <t>21:0675:001369</t>
  </si>
  <si>
    <t>21:0205:001221</t>
  </si>
  <si>
    <t>21:0205:001221:0003:0001:00</t>
  </si>
  <si>
    <t>115P  :873410:00:------:--</t>
  </si>
  <si>
    <t>21:0675:001370</t>
  </si>
  <si>
    <t>21:0205:001222</t>
  </si>
  <si>
    <t>21:0205:001222:0003:0001:00</t>
  </si>
  <si>
    <t>115P  :873411:00:------:--</t>
  </si>
  <si>
    <t>21:0675:001371</t>
  </si>
  <si>
    <t>21:0205:001223</t>
  </si>
  <si>
    <t>21:0205:001223:0003:0001:00</t>
  </si>
  <si>
    <t>115P  :873412:00:------:--</t>
  </si>
  <si>
    <t>21:0675:001372</t>
  </si>
  <si>
    <t>21:0205:001224</t>
  </si>
  <si>
    <t>21:0205:001224:0003:0001:00</t>
  </si>
  <si>
    <t>115P  :873413:00:------:--</t>
  </si>
  <si>
    <t>21:0675:001373</t>
  </si>
  <si>
    <t>21:0205:001225</t>
  </si>
  <si>
    <t>21:0205:001225:0003:0001:00</t>
  </si>
  <si>
    <t>115P  :873414:00:------:--</t>
  </si>
  <si>
    <t>21:0675:001374</t>
  </si>
  <si>
    <t>21:0205:001226</t>
  </si>
  <si>
    <t>21:0205:001226:0003:0001:00</t>
  </si>
  <si>
    <t>115P  :873415:00:------:--</t>
  </si>
  <si>
    <t>21:0675:001375</t>
  </si>
  <si>
    <t>21:0205:001227</t>
  </si>
  <si>
    <t>21:0205:001227:0003:0001:00</t>
  </si>
  <si>
    <t>115P  :873416:00:------:--</t>
  </si>
  <si>
    <t>21:0675:001376</t>
  </si>
  <si>
    <t>21:0205:001228</t>
  </si>
  <si>
    <t>21:0205:001228:0003:0001:00</t>
  </si>
  <si>
    <t>115P  :873417:00:------:--</t>
  </si>
  <si>
    <t>21:0675:001377</t>
  </si>
  <si>
    <t>21:0205:001229</t>
  </si>
  <si>
    <t>21:0205:001229:0003:0001:00</t>
  </si>
  <si>
    <t>115P  :873418:00:------:--</t>
  </si>
  <si>
    <t>21:0675:001378</t>
  </si>
  <si>
    <t>21:0205:001230</t>
  </si>
  <si>
    <t>21:0205:001230:0003:0001:00</t>
  </si>
  <si>
    <t>115P  :873419:00:------:--</t>
  </si>
  <si>
    <t>21:0675:001379</t>
  </si>
  <si>
    <t>21:0205:001231</t>
  </si>
  <si>
    <t>21:0205:001231:0003:0001:00</t>
  </si>
  <si>
    <t>115P  :873420:00:------:--</t>
  </si>
  <si>
    <t>21:0675:001380</t>
  </si>
  <si>
    <t>21:0205:001232</t>
  </si>
  <si>
    <t>21:0205:001232:0003:0001:00</t>
  </si>
  <si>
    <t>115P  :873422:00:------:--</t>
  </si>
  <si>
    <t>21:0675:001381</t>
  </si>
  <si>
    <t>21:0205:001233</t>
  </si>
  <si>
    <t>21:0205:001233:0003:0001:00</t>
  </si>
  <si>
    <t>115P  :873423:10:------:--</t>
  </si>
  <si>
    <t>21:0675:001382</t>
  </si>
  <si>
    <t>21:0205:001234</t>
  </si>
  <si>
    <t>21:0205:001234:0003:0001:00</t>
  </si>
  <si>
    <t>115P  :873424:20:873423:10</t>
  </si>
  <si>
    <t>21:0675:001383</t>
  </si>
  <si>
    <t>21:0205:001234:0004:0001:00</t>
  </si>
  <si>
    <t>115P  :873425:00:------:--</t>
  </si>
  <si>
    <t>21:0675:001384</t>
  </si>
  <si>
    <t>21:0205:001235</t>
  </si>
  <si>
    <t>21:0205:001235:0003:0001:00</t>
  </si>
  <si>
    <t>115P  :873426:00:------:--</t>
  </si>
  <si>
    <t>21:0675:001385</t>
  </si>
  <si>
    <t>21:0205:001236</t>
  </si>
  <si>
    <t>21:0205:001236:0003:0001:00</t>
  </si>
  <si>
    <t>115P  :873427:00:------:--</t>
  </si>
  <si>
    <t>21:0675:001386</t>
  </si>
  <si>
    <t>21:0205:001237</t>
  </si>
  <si>
    <t>21:0205:001237:0003:0001:00</t>
  </si>
  <si>
    <t>115P  :873428:00:------:--</t>
  </si>
  <si>
    <t>21:0675:001387</t>
  </si>
  <si>
    <t>21:0205:001238</t>
  </si>
  <si>
    <t>21:0205:001238:0003:0001:00</t>
  </si>
  <si>
    <t>115P  :873429:00:------:--</t>
  </si>
  <si>
    <t>21:0675:001388</t>
  </si>
  <si>
    <t>21:0205:001239</t>
  </si>
  <si>
    <t>21:0205:001239:0003:0001:00</t>
  </si>
  <si>
    <t>115P  :873430:00:------:--</t>
  </si>
  <si>
    <t>21:0675:001389</t>
  </si>
  <si>
    <t>21:0205:001240</t>
  </si>
  <si>
    <t>21:0205:001240:0003:0001:00</t>
  </si>
  <si>
    <t>115P  :873431:00:------:--</t>
  </si>
  <si>
    <t>21:0675:001390</t>
  </si>
  <si>
    <t>21:0205:001241</t>
  </si>
  <si>
    <t>21:0205:001241:0003:0001:00</t>
  </si>
  <si>
    <t>115P  :873432:9Y:------:--</t>
  </si>
  <si>
    <t>21:0675:001391</t>
  </si>
  <si>
    <t>115P  :873433:00:------:--</t>
  </si>
  <si>
    <t>21:0675:001392</t>
  </si>
  <si>
    <t>21:0205:001242</t>
  </si>
  <si>
    <t>21:0205:001242:0003:0001:00</t>
  </si>
  <si>
    <t>115P  :873434:00:------:--</t>
  </si>
  <si>
    <t>21:0675:001393</t>
  </si>
  <si>
    <t>21:0205:001243</t>
  </si>
  <si>
    <t>21:0205:001243:0003:0001:00</t>
  </si>
  <si>
    <t>115P  :873435:00:------:--</t>
  </si>
  <si>
    <t>21:0675:001394</t>
  </si>
  <si>
    <t>21:0205:001244</t>
  </si>
  <si>
    <t>21:0205:001244:0003:0001:00</t>
  </si>
  <si>
    <t>115P  :873436:00:------:--</t>
  </si>
  <si>
    <t>21:0675:001395</t>
  </si>
  <si>
    <t>21:0205:001245</t>
  </si>
  <si>
    <t>21:0205:001245:0003:0001:00</t>
  </si>
  <si>
    <t>115P  :873437:00:------:--</t>
  </si>
  <si>
    <t>21:0675:001396</t>
  </si>
  <si>
    <t>21:0205:001246</t>
  </si>
  <si>
    <t>21:0205:001246:0003:0001:00</t>
  </si>
  <si>
    <t>115P  :873438:00:------:--</t>
  </si>
  <si>
    <t>21:0675:001397</t>
  </si>
  <si>
    <t>21:0205:001247</t>
  </si>
  <si>
    <t>21:0205:001247:0003:0001:00</t>
  </si>
  <si>
    <t>115P  :873439:00:------:--</t>
  </si>
  <si>
    <t>21:0675:001398</t>
  </si>
  <si>
    <t>21:0205:001248</t>
  </si>
  <si>
    <t>21:0205:001248:0003:0001:00</t>
  </si>
  <si>
    <t>115P  :873440:00:------:--</t>
  </si>
  <si>
    <t>21:0675:001399</t>
  </si>
  <si>
    <t>21:0205:001249</t>
  </si>
  <si>
    <t>21:0205:001249:0003:0001:00</t>
  </si>
  <si>
    <t>115P  :873442:10:------:--</t>
  </si>
  <si>
    <t>21:0675:001400</t>
  </si>
  <si>
    <t>21:0205:001250</t>
  </si>
  <si>
    <t>21:0205:001250:0003:0001:00</t>
  </si>
  <si>
    <t>115P  :873443:20:873442:10</t>
  </si>
  <si>
    <t>21:0675:001401</t>
  </si>
  <si>
    <t>21:0205:001250:0004:0001:00</t>
  </si>
  <si>
    <t>115P  :873444:00:------:--</t>
  </si>
  <si>
    <t>21:0675:001402</t>
  </si>
  <si>
    <t>21:0205:001251</t>
  </si>
  <si>
    <t>21:0205:001251:0003:0001:00</t>
  </si>
  <si>
    <t>115P  :873445:9Y:------:--</t>
  </si>
  <si>
    <t>21:0675:001403</t>
  </si>
  <si>
    <t>115P  :873446:00:------:--</t>
  </si>
  <si>
    <t>21:0675:001404</t>
  </si>
  <si>
    <t>21:0205:001252</t>
  </si>
  <si>
    <t>21:0205:001252:0003:0001:00</t>
  </si>
  <si>
    <t>115P  :873447:00:------:--</t>
  </si>
  <si>
    <t>21:0675:001405</t>
  </si>
  <si>
    <t>21:0205:001253</t>
  </si>
  <si>
    <t>21:0205:001253:0003:0001:00</t>
  </si>
  <si>
    <t>115P  :873448:00:------:--</t>
  </si>
  <si>
    <t>21:0675:001406</t>
  </si>
  <si>
    <t>21:0205:001254</t>
  </si>
  <si>
    <t>21:0205:001254:0003:0001:00</t>
  </si>
  <si>
    <t>115P  :873449:00:------:--</t>
  </si>
  <si>
    <t>21:0675:001407</t>
  </si>
  <si>
    <t>21:0205:001255</t>
  </si>
  <si>
    <t>21:0205:001255:0003:0001:00</t>
  </si>
  <si>
    <t>115P  :873450:00:------:--</t>
  </si>
  <si>
    <t>21:0675:001408</t>
  </si>
  <si>
    <t>21:0205:001256</t>
  </si>
  <si>
    <t>21:0205:001256:0003:0001:00</t>
  </si>
  <si>
    <t>115P  :873451:00:------:--</t>
  </si>
  <si>
    <t>21:0675:001409</t>
  </si>
  <si>
    <t>21:0205:001257</t>
  </si>
  <si>
    <t>21:0205:001257:0003:0001:00</t>
  </si>
  <si>
    <t>115P  :873452:00:------:--</t>
  </si>
  <si>
    <t>21:0675:001410</t>
  </si>
  <si>
    <t>21:0205:001258</t>
  </si>
  <si>
    <t>21:0205:001258:0003:0001:00</t>
  </si>
  <si>
    <t>115P  :873453:00:------:--</t>
  </si>
  <si>
    <t>21:0675:001411</t>
  </si>
  <si>
    <t>21:0205:001259</t>
  </si>
  <si>
    <t>21:0205:001259:0003:0001:00</t>
  </si>
  <si>
    <t>115P  :873454:00:------:--</t>
  </si>
  <si>
    <t>21:0675:001412</t>
  </si>
  <si>
    <t>21:0205:001260</t>
  </si>
  <si>
    <t>21:0205:001260:0003:0001:00</t>
  </si>
  <si>
    <t>115P  :873455:00:------:--</t>
  </si>
  <si>
    <t>21:0675:001413</t>
  </si>
  <si>
    <t>21:0205:001261</t>
  </si>
  <si>
    <t>21:0205:001261:0003:0001:00</t>
  </si>
  <si>
    <t>115P  :873456:00:------:--</t>
  </si>
  <si>
    <t>21:0675:001414</t>
  </si>
  <si>
    <t>21:0205:001262</t>
  </si>
  <si>
    <t>21:0205:001262:0003:0001:00</t>
  </si>
  <si>
    <t>115P  :873457:00:------:--</t>
  </si>
  <si>
    <t>21:0675:001415</t>
  </si>
  <si>
    <t>21:0205:001263</t>
  </si>
  <si>
    <t>21:0205:001263:0003:0001:00</t>
  </si>
  <si>
    <t>115P  :873458:00:------:--</t>
  </si>
  <si>
    <t>21:0675:001416</t>
  </si>
  <si>
    <t>21:0205:001264</t>
  </si>
  <si>
    <t>21:0205:001264:0003:0001:00</t>
  </si>
  <si>
    <t>115P  :873459:00:------:--</t>
  </si>
  <si>
    <t>21:0675:001417</t>
  </si>
  <si>
    <t>21:0205:001265</t>
  </si>
  <si>
    <t>21:0205:001265:0003:0001:00</t>
  </si>
  <si>
    <t>115P  :873460:00:------:--</t>
  </si>
  <si>
    <t>21:0675:001418</t>
  </si>
  <si>
    <t>21:0205:001266</t>
  </si>
  <si>
    <t>21:0205:001266:0003:0001:00</t>
  </si>
  <si>
    <t>021O  :881002:10:------:--</t>
  </si>
  <si>
    <t>21:0687:000001</t>
  </si>
  <si>
    <t>21:0206:000001</t>
  </si>
  <si>
    <t>21:0206:000001:0003:0001:00</t>
  </si>
  <si>
    <t>021O  :881003:20:881002:10</t>
  </si>
  <si>
    <t>21:0687:000002</t>
  </si>
  <si>
    <t>21:0206:000001:0004:0001:00</t>
  </si>
  <si>
    <t>021O  :881004:00:------:--</t>
  </si>
  <si>
    <t>21:0687:000003</t>
  </si>
  <si>
    <t>21:0206:000002</t>
  </si>
  <si>
    <t>21:0206:000002:0003:0001:00</t>
  </si>
  <si>
    <t>021O  :881005:00:------:--</t>
  </si>
  <si>
    <t>21:0687:000004</t>
  </si>
  <si>
    <t>21:0206:000003</t>
  </si>
  <si>
    <t>21:0206:000003:0003:0001:00</t>
  </si>
  <si>
    <t>021O  :881006:00:------:--</t>
  </si>
  <si>
    <t>21:0687:000005</t>
  </si>
  <si>
    <t>21:0206:000004</t>
  </si>
  <si>
    <t>21:0206:000004:0003:0001:00</t>
  </si>
  <si>
    <t>021O  :881007:00:------:--</t>
  </si>
  <si>
    <t>21:0687:000006</t>
  </si>
  <si>
    <t>21:0206:000005</t>
  </si>
  <si>
    <t>21:0206:000005:0003:0001:00</t>
  </si>
  <si>
    <t>021O  :881008:00:------:--</t>
  </si>
  <si>
    <t>21:0687:000007</t>
  </si>
  <si>
    <t>21:0206:000006</t>
  </si>
  <si>
    <t>21:0206:000006:0003:0001:00</t>
  </si>
  <si>
    <t>021O  :881009:9Z:------:--</t>
  </si>
  <si>
    <t>21:0687:000008</t>
  </si>
  <si>
    <t>021O  :881010:00:------:--</t>
  </si>
  <si>
    <t>21:0687:000009</t>
  </si>
  <si>
    <t>21:0206:000007</t>
  </si>
  <si>
    <t>21:0206:000007:0003:0001:00</t>
  </si>
  <si>
    <t>021O  :881011:00:------:--</t>
  </si>
  <si>
    <t>21:0687:000010</t>
  </si>
  <si>
    <t>21:0206:000008</t>
  </si>
  <si>
    <t>21:0206:000008:0003:0001:00</t>
  </si>
  <si>
    <t>021O  :881012:00:------:--</t>
  </si>
  <si>
    <t>21:0687:000011</t>
  </si>
  <si>
    <t>21:0206:000009</t>
  </si>
  <si>
    <t>21:0206:000009:0003:0001:00</t>
  </si>
  <si>
    <t>021O  :881013:00:------:--</t>
  </si>
  <si>
    <t>21:0687:000012</t>
  </si>
  <si>
    <t>21:0206:000010</t>
  </si>
  <si>
    <t>21:0206:000010:0003:0001:00</t>
  </si>
  <si>
    <t>021O  :881014:00:------:--</t>
  </si>
  <si>
    <t>21:0687:000013</t>
  </si>
  <si>
    <t>21:0206:000011</t>
  </si>
  <si>
    <t>21:0206:000011:0003:0001:00</t>
  </si>
  <si>
    <t>021O  :881015:00:------:--</t>
  </si>
  <si>
    <t>21:0687:000014</t>
  </si>
  <si>
    <t>21:0206:000012</t>
  </si>
  <si>
    <t>21:0206:000012:0003:0001:00</t>
  </si>
  <si>
    <t>021O  :881016:00:------:--</t>
  </si>
  <si>
    <t>21:0687:000015</t>
  </si>
  <si>
    <t>21:0206:000013</t>
  </si>
  <si>
    <t>21:0206:000013:0003:0001:00</t>
  </si>
  <si>
    <t>021O  :881017:00:------:--</t>
  </si>
  <si>
    <t>21:0687:000016</t>
  </si>
  <si>
    <t>21:0206:000014</t>
  </si>
  <si>
    <t>21:0206:000014:0003:0001:00</t>
  </si>
  <si>
    <t>021O  :881018:00:------:--</t>
  </si>
  <si>
    <t>21:0687:000017</t>
  </si>
  <si>
    <t>21:0206:000015</t>
  </si>
  <si>
    <t>21:0206:000015:0003:0001:00</t>
  </si>
  <si>
    <t>021O  :881019:00:------:--</t>
  </si>
  <si>
    <t>21:0687:000018</t>
  </si>
  <si>
    <t>21:0206:000016</t>
  </si>
  <si>
    <t>21:0206:000016:0003:0001:00</t>
  </si>
  <si>
    <t>021O  :881020:00:------:--</t>
  </si>
  <si>
    <t>21:0687:000019</t>
  </si>
  <si>
    <t>21:0206:000017</t>
  </si>
  <si>
    <t>21:0206:000017:0003:0001:00</t>
  </si>
  <si>
    <t>021O  :881022:00:------:--</t>
  </si>
  <si>
    <t>21:0687:000020</t>
  </si>
  <si>
    <t>21:0206:000018</t>
  </si>
  <si>
    <t>21:0206:000018:0003:0001:00</t>
  </si>
  <si>
    <t>021O  :881023:00:------:--</t>
  </si>
  <si>
    <t>21:0687:000021</t>
  </si>
  <si>
    <t>21:0206:000019</t>
  </si>
  <si>
    <t>21:0206:000019:0003:0001:00</t>
  </si>
  <si>
    <t>021O  :881024:00:------:--</t>
  </si>
  <si>
    <t>21:0687:000022</t>
  </si>
  <si>
    <t>21:0206:000020</t>
  </si>
  <si>
    <t>21:0206:000020:0003:0001:00</t>
  </si>
  <si>
    <t>021O  :881025:00:------:--</t>
  </si>
  <si>
    <t>21:0687:000023</t>
  </si>
  <si>
    <t>21:0206:000021</t>
  </si>
  <si>
    <t>21:0206:000021:0003:0001:00</t>
  </si>
  <si>
    <t>021O  :881026:00:------:--</t>
  </si>
  <si>
    <t>21:0687:000024</t>
  </si>
  <si>
    <t>21:0206:000022</t>
  </si>
  <si>
    <t>21:0206:000022:0003:0001:00</t>
  </si>
  <si>
    <t>021O  :881027:00:------:--</t>
  </si>
  <si>
    <t>21:0687:000025</t>
  </si>
  <si>
    <t>21:0206:000023</t>
  </si>
  <si>
    <t>21:0206:000023:0003:0001:00</t>
  </si>
  <si>
    <t>021O  :881028:10:------:--</t>
  </si>
  <si>
    <t>21:0687:000026</t>
  </si>
  <si>
    <t>21:0206:000024</t>
  </si>
  <si>
    <t>21:0206:000024:0003:0001:00</t>
  </si>
  <si>
    <t>021O  :881029:9X:------:--</t>
  </si>
  <si>
    <t>21:0687:000027</t>
  </si>
  <si>
    <t>021O  :881030:20:881028:10</t>
  </si>
  <si>
    <t>21:0687:000028</t>
  </si>
  <si>
    <t>21:0206:000024:0004:0001:00</t>
  </si>
  <si>
    <t>021O  :881031:00:------:--</t>
  </si>
  <si>
    <t>21:0687:000029</t>
  </si>
  <si>
    <t>21:0206:000025</t>
  </si>
  <si>
    <t>21:0206:000025:0003:0001:00</t>
  </si>
  <si>
    <t>021O  :881032:00:------:--</t>
  </si>
  <si>
    <t>21:0687:000030</t>
  </si>
  <si>
    <t>21:0206:000026</t>
  </si>
  <si>
    <t>21:0206:000026:0003:0001:00</t>
  </si>
  <si>
    <t>021O  :881033:00:------:--</t>
  </si>
  <si>
    <t>21:0687:000031</t>
  </si>
  <si>
    <t>21:0206:000027</t>
  </si>
  <si>
    <t>21:0206:000027:0003:0001:00</t>
  </si>
  <si>
    <t>021O  :881034:00:------:--</t>
  </si>
  <si>
    <t>21:0687:000032</t>
  </si>
  <si>
    <t>21:0206:000028</t>
  </si>
  <si>
    <t>21:0206:000028:0003:0001:00</t>
  </si>
  <si>
    <t>021O  :881035:00:------:--</t>
  </si>
  <si>
    <t>21:0687:000033</t>
  </si>
  <si>
    <t>21:0206:000029</t>
  </si>
  <si>
    <t>21:0206:000029:0003:0001:00</t>
  </si>
  <si>
    <t>021O  :881036:00:------:--</t>
  </si>
  <si>
    <t>21:0687:000034</t>
  </si>
  <si>
    <t>21:0206:000030</t>
  </si>
  <si>
    <t>21:0206:000030:0003:0001:00</t>
  </si>
  <si>
    <t>021O  :881037:00:------:--</t>
  </si>
  <si>
    <t>21:0687:000035</t>
  </si>
  <si>
    <t>21:0206:000031</t>
  </si>
  <si>
    <t>21:0206:000031:0003:0001:00</t>
  </si>
  <si>
    <t>021O  :881038:00:------:--</t>
  </si>
  <si>
    <t>21:0687:000036</t>
  </si>
  <si>
    <t>21:0206:000032</t>
  </si>
  <si>
    <t>21:0206:000032:0003:0001:00</t>
  </si>
  <si>
    <t>021O  :881039:00:------:--</t>
  </si>
  <si>
    <t>21:0687:000037</t>
  </si>
  <si>
    <t>21:0206:000033</t>
  </si>
  <si>
    <t>21:0206:000033:0003:0001:00</t>
  </si>
  <si>
    <t>021O  :881040:00:------:--</t>
  </si>
  <si>
    <t>21:0687:000038</t>
  </si>
  <si>
    <t>21:0206:000034</t>
  </si>
  <si>
    <t>21:0206:000034:0003:0001:00</t>
  </si>
  <si>
    <t>021O  :881042:00:------:--</t>
  </si>
  <si>
    <t>21:0687:000039</t>
  </si>
  <si>
    <t>21:0206:000035</t>
  </si>
  <si>
    <t>21:0206:000035:0003:0001:00</t>
  </si>
  <si>
    <t>021O  :881043:00:------:--</t>
  </si>
  <si>
    <t>21:0687:000040</t>
  </si>
  <si>
    <t>21:0206:000036</t>
  </si>
  <si>
    <t>21:0206:000036:0003:0001:00</t>
  </si>
  <si>
    <t>021O  :881044:00:------:--</t>
  </si>
  <si>
    <t>21:0687:000041</t>
  </si>
  <si>
    <t>21:0206:000037</t>
  </si>
  <si>
    <t>21:0206:000037:0003:0001:00</t>
  </si>
  <si>
    <t>021O  :881045:00:------:--</t>
  </si>
  <si>
    <t>21:0687:000042</t>
  </si>
  <si>
    <t>21:0206:000038</t>
  </si>
  <si>
    <t>21:0206:000038:0003:0001:00</t>
  </si>
  <si>
    <t>021O  :881046:00:------:--</t>
  </si>
  <si>
    <t>21:0687:000043</t>
  </si>
  <si>
    <t>21:0206:000039</t>
  </si>
  <si>
    <t>21:0206:000039:0003:0001:00</t>
  </si>
  <si>
    <t>021O  :881047:00:------:--</t>
  </si>
  <si>
    <t>21:0687:000044</t>
  </si>
  <si>
    <t>21:0206:000040</t>
  </si>
  <si>
    <t>21:0206:000040:0003:0001:00</t>
  </si>
  <si>
    <t>021O  :881048:10:------:--</t>
  </si>
  <si>
    <t>21:0687:000045</t>
  </si>
  <si>
    <t>21:0206:000041</t>
  </si>
  <si>
    <t>21:0206:000041:0003:0001:00</t>
  </si>
  <si>
    <t>021O  :881049:20:881048:10</t>
  </si>
  <si>
    <t>21:0687:000046</t>
  </si>
  <si>
    <t>21:0206:000041:0004:0001:00</t>
  </si>
  <si>
    <t>021O  :881050:00:------:--</t>
  </si>
  <si>
    <t>21:0687:000047</t>
  </si>
  <si>
    <t>21:0206:000042</t>
  </si>
  <si>
    <t>21:0206:000042:0003:0001:00</t>
  </si>
  <si>
    <t>021O  :881051:00:------:--</t>
  </si>
  <si>
    <t>21:0687:000048</t>
  </si>
  <si>
    <t>21:0206:000043</t>
  </si>
  <si>
    <t>21:0206:000043:0003:0001:00</t>
  </si>
  <si>
    <t>021O  :881052:00:------:--</t>
  </si>
  <si>
    <t>21:0687:000049</t>
  </si>
  <si>
    <t>21:0206:000044</t>
  </si>
  <si>
    <t>21:0206:000044:0003:0001:00</t>
  </si>
  <si>
    <t>021O  :881053:00:------:--</t>
  </si>
  <si>
    <t>21:0687:000050</t>
  </si>
  <si>
    <t>21:0206:000045</t>
  </si>
  <si>
    <t>21:0206:000045:0003:0001:00</t>
  </si>
  <si>
    <t>021O  :881054:00:------:--</t>
  </si>
  <si>
    <t>21:0687:000051</t>
  </si>
  <si>
    <t>21:0206:000046</t>
  </si>
  <si>
    <t>21:0206:000046:0003:0001:00</t>
  </si>
  <si>
    <t>021O  :881055:9X:------:--</t>
  </si>
  <si>
    <t>21:0687:000052</t>
  </si>
  <si>
    <t>021O  :881056:00:------:--</t>
  </si>
  <si>
    <t>21:0687:000053</t>
  </si>
  <si>
    <t>21:0206:000047</t>
  </si>
  <si>
    <t>21:0206:000047:0003:0001:00</t>
  </si>
  <si>
    <t>021O  :881057:00:------:--</t>
  </si>
  <si>
    <t>21:0687:000054</t>
  </si>
  <si>
    <t>21:0206:000048</t>
  </si>
  <si>
    <t>21:0206:000048:0003:0001:00</t>
  </si>
  <si>
    <t>021O  :881058:00:------:--</t>
  </si>
  <si>
    <t>21:0687:000055</t>
  </si>
  <si>
    <t>21:0206:000049</t>
  </si>
  <si>
    <t>21:0206:000049:0003:0001:00</t>
  </si>
  <si>
    <t>021O  :881059:00:------:--</t>
  </si>
  <si>
    <t>21:0687:000056</t>
  </si>
  <si>
    <t>21:0206:000050</t>
  </si>
  <si>
    <t>21:0206:000050:0003:0001:00</t>
  </si>
  <si>
    <t>021O  :881060:00:------:--</t>
  </si>
  <si>
    <t>21:0687:000057</t>
  </si>
  <si>
    <t>21:0206:000051</t>
  </si>
  <si>
    <t>21:0206:000051:0003:0001:00</t>
  </si>
  <si>
    <t>021O  :881062:00:------:--</t>
  </si>
  <si>
    <t>21:0687:000058</t>
  </si>
  <si>
    <t>21:0206:000052</t>
  </si>
  <si>
    <t>21:0206:000052:0003:0001:00</t>
  </si>
  <si>
    <t>021O  :881063:00:------:--</t>
  </si>
  <si>
    <t>21:0687:000059</t>
  </si>
  <si>
    <t>21:0206:000053</t>
  </si>
  <si>
    <t>21:0206:000053:0003:0001:00</t>
  </si>
  <si>
    <t>021O  :881064:00:------:--</t>
  </si>
  <si>
    <t>21:0687:000060</t>
  </si>
  <si>
    <t>21:0206:000054</t>
  </si>
  <si>
    <t>21:0206:000054:0003:0001:00</t>
  </si>
  <si>
    <t>021O  :881065:00:------:--</t>
  </si>
  <si>
    <t>21:0687:000061</t>
  </si>
  <si>
    <t>21:0206:000055</t>
  </si>
  <si>
    <t>21:0206:000055:0003:0001:00</t>
  </si>
  <si>
    <t>021O  :881066:00:------:--</t>
  </si>
  <si>
    <t>21:0687:000062</t>
  </si>
  <si>
    <t>21:0206:000056</t>
  </si>
  <si>
    <t>21:0206:000056:0003:0001:00</t>
  </si>
  <si>
    <t>021O  :881067:00:------:--</t>
  </si>
  <si>
    <t>21:0687:000063</t>
  </si>
  <si>
    <t>21:0206:000057</t>
  </si>
  <si>
    <t>21:0206:000057:0003:0001:00</t>
  </si>
  <si>
    <t>021O  :881068:00:------:--</t>
  </si>
  <si>
    <t>21:0687:000064</t>
  </si>
  <si>
    <t>21:0206:000058</t>
  </si>
  <si>
    <t>21:0206:000058:0003:0001:00</t>
  </si>
  <si>
    <t>021O  :881069:00:------:--</t>
  </si>
  <si>
    <t>21:0687:000065</t>
  </si>
  <si>
    <t>21:0206:000059</t>
  </si>
  <si>
    <t>21:0206:000059:0003:0001:00</t>
  </si>
  <si>
    <t>021O  :881070:00:------:--</t>
  </si>
  <si>
    <t>21:0687:000066</t>
  </si>
  <si>
    <t>21:0206:000060</t>
  </si>
  <si>
    <t>21:0206:000060:0003:0001:00</t>
  </si>
  <si>
    <t>021O  :881071:10:------:--</t>
  </si>
  <si>
    <t>21:0687:000067</t>
  </si>
  <si>
    <t>21:0206:000061</t>
  </si>
  <si>
    <t>21:0206:000061:0003:0001:00</t>
  </si>
  <si>
    <t>021O  :881072:20:881071:10</t>
  </si>
  <si>
    <t>21:0687:000068</t>
  </si>
  <si>
    <t>21:0206:000061:0004:0001:00</t>
  </si>
  <si>
    <t>021O  :881073:00:------:--</t>
  </si>
  <si>
    <t>21:0687:000069</t>
  </si>
  <si>
    <t>21:0206:000062</t>
  </si>
  <si>
    <t>21:0206:000062:0003:0001:00</t>
  </si>
  <si>
    <t>021O  :881074:9Z:------:--</t>
  </si>
  <si>
    <t>21:0687:000070</t>
  </si>
  <si>
    <t>021O  :881075:00:------:--</t>
  </si>
  <si>
    <t>21:0687:000071</t>
  </si>
  <si>
    <t>21:0206:000063</t>
  </si>
  <si>
    <t>21:0206:000063:0003:0001:00</t>
  </si>
  <si>
    <t>021O  :881076:00:------:--</t>
  </si>
  <si>
    <t>21:0687:000072</t>
  </si>
  <si>
    <t>21:0206:000064</t>
  </si>
  <si>
    <t>21:0206:000064:0003:0001:00</t>
  </si>
  <si>
    <t>021O  :881077:00:------:--</t>
  </si>
  <si>
    <t>21:0687:000073</t>
  </si>
  <si>
    <t>21:0206:000065</t>
  </si>
  <si>
    <t>21:0206:000065:0003:0001:00</t>
  </si>
  <si>
    <t>021O  :881078:00:------:--</t>
  </si>
  <si>
    <t>21:0687:000074</t>
  </si>
  <si>
    <t>21:0206:000066</t>
  </si>
  <si>
    <t>21:0206:000066:0003:0001:00</t>
  </si>
  <si>
    <t>021O  :881079:00:------:--</t>
  </si>
  <si>
    <t>21:0687:000075</t>
  </si>
  <si>
    <t>21:0206:000067</t>
  </si>
  <si>
    <t>21:0206:000067:0003:0001:00</t>
  </si>
  <si>
    <t>021O  :881080:00:------:--</t>
  </si>
  <si>
    <t>21:0687:000076</t>
  </si>
  <si>
    <t>21:0206:000068</t>
  </si>
  <si>
    <t>21:0206:000068:0003:0001:00</t>
  </si>
  <si>
    <t>021O  :881082:00:------:--</t>
  </si>
  <si>
    <t>21:0687:000077</t>
  </si>
  <si>
    <t>21:0206:000069</t>
  </si>
  <si>
    <t>21:0206:000069:0003:0001:00</t>
  </si>
  <si>
    <t>021O  :881083:00:------:--</t>
  </si>
  <si>
    <t>21:0687:000078</t>
  </si>
  <si>
    <t>21:0206:000070</t>
  </si>
  <si>
    <t>21:0206:000070:0003:0001:00</t>
  </si>
  <si>
    <t>021O  :881084:9Y:------:--</t>
  </si>
  <si>
    <t>21:0687:000079</t>
  </si>
  <si>
    <t>021O  :881085:00:------:--</t>
  </si>
  <si>
    <t>21:0687:000080</t>
  </si>
  <si>
    <t>21:0206:000071</t>
  </si>
  <si>
    <t>21:0206:000071:0003:0001:00</t>
  </si>
  <si>
    <t>021O  :881086:00:------:--</t>
  </si>
  <si>
    <t>21:0687:000081</t>
  </si>
  <si>
    <t>21:0206:000072</t>
  </si>
  <si>
    <t>21:0206:000072:0003:0001:00</t>
  </si>
  <si>
    <t>021O  :881087:10:------:--</t>
  </si>
  <si>
    <t>21:0687:000082</t>
  </si>
  <si>
    <t>21:0206:000073</t>
  </si>
  <si>
    <t>21:0206:000073:0003:0001:00</t>
  </si>
  <si>
    <t>021O  :881088:20:881087:10</t>
  </si>
  <si>
    <t>21:0687:000083</t>
  </si>
  <si>
    <t>21:0206:000073:0004:0001:00</t>
  </si>
  <si>
    <t>021O  :881089:00:------:--</t>
  </si>
  <si>
    <t>21:0687:000084</t>
  </si>
  <si>
    <t>21:0206:000074</t>
  </si>
  <si>
    <t>21:0206:000074:0003:0001:00</t>
  </si>
  <si>
    <t>021O  :881090:00:------:--</t>
  </si>
  <si>
    <t>21:0687:000085</t>
  </si>
  <si>
    <t>21:0206:000075</t>
  </si>
  <si>
    <t>21:0206:000075:0003:0001:00</t>
  </si>
  <si>
    <t>021O  :881091:00:------:--</t>
  </si>
  <si>
    <t>21:0687:000086</t>
  </si>
  <si>
    <t>21:0206:000076</t>
  </si>
  <si>
    <t>21:0206:000076:0003:0001:00</t>
  </si>
  <si>
    <t>021O  :881092:00:------:--</t>
  </si>
  <si>
    <t>21:0687:000087</t>
  </si>
  <si>
    <t>21:0206:000077</t>
  </si>
  <si>
    <t>21:0206:000077:0003:0001:00</t>
  </si>
  <si>
    <t>021O  :881093:00:------:--</t>
  </si>
  <si>
    <t>21:0687:000088</t>
  </si>
  <si>
    <t>21:0206:000078</t>
  </si>
  <si>
    <t>21:0206:000078:0003:0001:00</t>
  </si>
  <si>
    <t>021O  :881094:00:------:--</t>
  </si>
  <si>
    <t>21:0687:000089</t>
  </si>
  <si>
    <t>21:0206:000079</t>
  </si>
  <si>
    <t>21:0206:000079:0003:0001:00</t>
  </si>
  <si>
    <t>021O  :881095:00:------:--</t>
  </si>
  <si>
    <t>21:0687:000090</t>
  </si>
  <si>
    <t>21:0206:000080</t>
  </si>
  <si>
    <t>21:0206:000080:0003:0001:00</t>
  </si>
  <si>
    <t>021O  :881096:00:------:--</t>
  </si>
  <si>
    <t>21:0687:000091</t>
  </si>
  <si>
    <t>21:0206:000081</t>
  </si>
  <si>
    <t>21:0206:000081:0003:0001:00</t>
  </si>
  <si>
    <t>021O  :881097:00:------:--</t>
  </si>
  <si>
    <t>21:0687:000092</t>
  </si>
  <si>
    <t>21:0206:000082</t>
  </si>
  <si>
    <t>21:0206:000082:0003:0001:00</t>
  </si>
  <si>
    <t>021O  :881098:00:------:--</t>
  </si>
  <si>
    <t>21:0687:000093</t>
  </si>
  <si>
    <t>21:0206:000083</t>
  </si>
  <si>
    <t>21:0206:000083:0003:0001:00</t>
  </si>
  <si>
    <t>021O  :881099:00:------:--</t>
  </si>
  <si>
    <t>21:0687:000094</t>
  </si>
  <si>
    <t>21:0206:000084</t>
  </si>
  <si>
    <t>21:0206:000084:0003:0001:00</t>
  </si>
  <si>
    <t>021O  :881100:00:------:--</t>
  </si>
  <si>
    <t>21:0687:000095</t>
  </si>
  <si>
    <t>21:0206:000085</t>
  </si>
  <si>
    <t>21:0206:000085:0003:0001:00</t>
  </si>
  <si>
    <t>021O  :881102:00:------:--</t>
  </si>
  <si>
    <t>21:0687:000096</t>
  </si>
  <si>
    <t>21:0206:000086</t>
  </si>
  <si>
    <t>21:0206:000086:0003:0001:00</t>
  </si>
  <si>
    <t>021O  :881103:9X:------:--</t>
  </si>
  <si>
    <t>21:0687:000097</t>
  </si>
  <si>
    <t>021O  :881104:10:------:--</t>
  </si>
  <si>
    <t>21:0687:000098</t>
  </si>
  <si>
    <t>21:0206:000087</t>
  </si>
  <si>
    <t>21:0206:000087:0003:0001:00</t>
  </si>
  <si>
    <t>021O  :881105:20:881104:10</t>
  </si>
  <si>
    <t>21:0687:000099</t>
  </si>
  <si>
    <t>21:0206:000087:0004:0001:00</t>
  </si>
  <si>
    <t>021O  :881106:00:------:--</t>
  </si>
  <si>
    <t>21:0687:000100</t>
  </si>
  <si>
    <t>21:0206:000088</t>
  </si>
  <si>
    <t>21:0206:000088:0003:0001:00</t>
  </si>
  <si>
    <t>021O  :881107:00:------:--</t>
  </si>
  <si>
    <t>21:0687:000101</t>
  </si>
  <si>
    <t>21:0206:000089</t>
  </si>
  <si>
    <t>21:0206:000089:0003:0001:00</t>
  </si>
  <si>
    <t>021O  :881108:00:------:--</t>
  </si>
  <si>
    <t>21:0687:000102</t>
  </si>
  <si>
    <t>21:0206:000090</t>
  </si>
  <si>
    <t>21:0206:000090:0003:0001:00</t>
  </si>
  <si>
    <t>021O  :881109:00:------:--</t>
  </si>
  <si>
    <t>21:0687:000103</t>
  </si>
  <si>
    <t>21:0206:000091</t>
  </si>
  <si>
    <t>21:0206:000091:0003:0001:00</t>
  </si>
  <si>
    <t>021O  :881110:00:------:--</t>
  </si>
  <si>
    <t>21:0687:000104</t>
  </si>
  <si>
    <t>21:0206:000092</t>
  </si>
  <si>
    <t>21:0206:000092:0003:0001:00</t>
  </si>
  <si>
    <t>021O  :881111:00:------:--</t>
  </si>
  <si>
    <t>21:0687:000105</t>
  </si>
  <si>
    <t>21:0206:000093</t>
  </si>
  <si>
    <t>21:0206:000093:0003:0001:00</t>
  </si>
  <si>
    <t>021O  :881112:00:------:--</t>
  </si>
  <si>
    <t>21:0687:000106</t>
  </si>
  <si>
    <t>21:0206:000094</t>
  </si>
  <si>
    <t>21:0206:000094:0003:0001:00</t>
  </si>
  <si>
    <t>021O  :881113:00:------:--</t>
  </si>
  <si>
    <t>21:0687:000107</t>
  </si>
  <si>
    <t>21:0206:000095</t>
  </si>
  <si>
    <t>21:0206:000095:0003:0001:00</t>
  </si>
  <si>
    <t>021O  :881114:00:------:--</t>
  </si>
  <si>
    <t>21:0687:000108</t>
  </si>
  <si>
    <t>21:0206:000096</t>
  </si>
  <si>
    <t>21:0206:000096:0003:0001:00</t>
  </si>
  <si>
    <t>021O  :881115:00:------:--</t>
  </si>
  <si>
    <t>21:0687:000109</t>
  </si>
  <si>
    <t>21:0206:000097</t>
  </si>
  <si>
    <t>21:0206:000097:0003:0001:00</t>
  </si>
  <si>
    <t>021O  :881116:00:------:--</t>
  </si>
  <si>
    <t>21:0687:000110</t>
  </si>
  <si>
    <t>21:0206:000098</t>
  </si>
  <si>
    <t>21:0206:000098:0003:0001:00</t>
  </si>
  <si>
    <t>021O  :881117:00:------:--</t>
  </si>
  <si>
    <t>21:0687:000111</t>
  </si>
  <si>
    <t>21:0206:000099</t>
  </si>
  <si>
    <t>21:0206:000099:0003:0001:00</t>
  </si>
  <si>
    <t>021O  :881118:00:------:--</t>
  </si>
  <si>
    <t>21:0687:000112</t>
  </si>
  <si>
    <t>21:0206:000100</t>
  </si>
  <si>
    <t>21:0206:000100:0003:0001:00</t>
  </si>
  <si>
    <t>021O  :881119:00:------:--</t>
  </si>
  <si>
    <t>21:0687:000113</t>
  </si>
  <si>
    <t>21:0206:000101</t>
  </si>
  <si>
    <t>21:0206:000101:0003:0001:00</t>
  </si>
  <si>
    <t>021O  :881120:00:------:--</t>
  </si>
  <si>
    <t>21:0687:000114</t>
  </si>
  <si>
    <t>21:0206:000102</t>
  </si>
  <si>
    <t>21:0206:000102:0003:0001:00</t>
  </si>
  <si>
    <t>021O  :881122:00:------:--</t>
  </si>
  <si>
    <t>21:0687:000115</t>
  </si>
  <si>
    <t>21:0206:000103</t>
  </si>
  <si>
    <t>21:0206:000103:0003:0001:00</t>
  </si>
  <si>
    <t>021O  :881123:00:------:--</t>
  </si>
  <si>
    <t>21:0687:000116</t>
  </si>
  <si>
    <t>21:0206:000104</t>
  </si>
  <si>
    <t>21:0206:000104:0003:0001:00</t>
  </si>
  <si>
    <t>021O  :881124:00:------:--</t>
  </si>
  <si>
    <t>21:0687:000117</t>
  </si>
  <si>
    <t>21:0206:000105</t>
  </si>
  <si>
    <t>21:0206:000105:0003:0001:00</t>
  </si>
  <si>
    <t>021O  :881125:00:------:--</t>
  </si>
  <si>
    <t>21:0687:000118</t>
  </si>
  <si>
    <t>21:0206:000106</t>
  </si>
  <si>
    <t>21:0206:000106:0003:0001:00</t>
  </si>
  <si>
    <t>021O  :881126:00:------:--</t>
  </si>
  <si>
    <t>21:0687:000119</t>
  </si>
  <si>
    <t>21:0206:000107</t>
  </si>
  <si>
    <t>21:0206:000107:0003:0001:00</t>
  </si>
  <si>
    <t>021O  :881127:00:------:--</t>
  </si>
  <si>
    <t>21:0687:000120</t>
  </si>
  <si>
    <t>21:0206:000108</t>
  </si>
  <si>
    <t>21:0206:000108:0003:0001:00</t>
  </si>
  <si>
    <t>021O  :881128:00:------:--</t>
  </si>
  <si>
    <t>21:0687:000121</t>
  </si>
  <si>
    <t>21:0206:000109</t>
  </si>
  <si>
    <t>21:0206:000109:0003:0001:00</t>
  </si>
  <si>
    <t>021O  :881129:00:------:--</t>
  </si>
  <si>
    <t>21:0687:000122</t>
  </si>
  <si>
    <t>21:0206:000110</t>
  </si>
  <si>
    <t>21:0206:000110:0003:0001:00</t>
  </si>
  <si>
    <t>021O  :881130:00:------:--</t>
  </si>
  <si>
    <t>21:0687:000123</t>
  </si>
  <si>
    <t>21:0206:000111</t>
  </si>
  <si>
    <t>21:0206:000111:0003:0001:00</t>
  </si>
  <si>
    <t>021O  :881131:9X:------:--</t>
  </si>
  <si>
    <t>21:0687:000124</t>
  </si>
  <si>
    <t>021O  :881132:00:------:--</t>
  </si>
  <si>
    <t>21:0687:000125</t>
  </si>
  <si>
    <t>21:0206:000112</t>
  </si>
  <si>
    <t>21:0206:000112:0003:0001:00</t>
  </si>
  <si>
    <t>021O  :881133:00:------:--</t>
  </si>
  <si>
    <t>21:0687:000126</t>
  </si>
  <si>
    <t>21:0206:000113</t>
  </si>
  <si>
    <t>21:0206:000113:0003:0001:00</t>
  </si>
  <si>
    <t>021O  :881134:00:------:--</t>
  </si>
  <si>
    <t>21:0687:000127</t>
  </si>
  <si>
    <t>21:0206:000114</t>
  </si>
  <si>
    <t>21:0206:000114:0003:0001:00</t>
  </si>
  <si>
    <t>021O  :881135:10:------:--</t>
  </si>
  <si>
    <t>21:0687:000128</t>
  </si>
  <si>
    <t>21:0206:000115</t>
  </si>
  <si>
    <t>21:0206:000115:0003:0001:00</t>
  </si>
  <si>
    <t>021O  :881136:20:881135:10</t>
  </si>
  <si>
    <t>21:0687:000129</t>
  </si>
  <si>
    <t>21:0206:000115:0004:0001:00</t>
  </si>
  <si>
    <t>021O  :881137:00:------:--</t>
  </si>
  <si>
    <t>21:0687:000130</t>
  </si>
  <si>
    <t>21:0206:000116</t>
  </si>
  <si>
    <t>21:0206:000116:0003:0001:00</t>
  </si>
  <si>
    <t>021O  :881138:00:------:--</t>
  </si>
  <si>
    <t>21:0687:000131</t>
  </si>
  <si>
    <t>21:0206:000117</t>
  </si>
  <si>
    <t>21:0206:000117:0003:0001:00</t>
  </si>
  <si>
    <t>021O  :881139:00:------:--</t>
  </si>
  <si>
    <t>21:0687:000132</t>
  </si>
  <si>
    <t>21:0206:000118</t>
  </si>
  <si>
    <t>21:0206:000118:0003:0001:00</t>
  </si>
  <si>
    <t>021O  :881140:00:------:--</t>
  </si>
  <si>
    <t>21:0687:000133</t>
  </si>
  <si>
    <t>21:0206:000119</t>
  </si>
  <si>
    <t>21:0206:000119:0003:0001:00</t>
  </si>
  <si>
    <t>021O  :881142:10:------:--</t>
  </si>
  <si>
    <t>21:0687:000134</t>
  </si>
  <si>
    <t>21:0206:000120</t>
  </si>
  <si>
    <t>21:0206:000120:0003:0001:00</t>
  </si>
  <si>
    <t>021O  :881143:20:881142:10</t>
  </si>
  <si>
    <t>21:0687:000135</t>
  </si>
  <si>
    <t>21:0206:000120:0004:0001:00</t>
  </si>
  <si>
    <t>021O  :881144:00:------:--</t>
  </si>
  <si>
    <t>21:0687:000136</t>
  </si>
  <si>
    <t>21:0206:000121</t>
  </si>
  <si>
    <t>21:0206:000121:0003:0001:00</t>
  </si>
  <si>
    <t>021O  :881145:00:------:--</t>
  </si>
  <si>
    <t>21:0687:000137</t>
  </si>
  <si>
    <t>21:0206:000122</t>
  </si>
  <si>
    <t>21:0206:000122:0003:0001:00</t>
  </si>
  <si>
    <t>021O  :881146:9Y:------:--</t>
  </si>
  <si>
    <t>21:0687:000138</t>
  </si>
  <si>
    <t>021O  :881147:00:------:--</t>
  </si>
  <si>
    <t>21:0687:000139</t>
  </si>
  <si>
    <t>21:0206:000123</t>
  </si>
  <si>
    <t>21:0206:000123:0003:0001:00</t>
  </si>
  <si>
    <t>021O  :881148:00:------:--</t>
  </si>
  <si>
    <t>21:0687:000140</t>
  </si>
  <si>
    <t>21:0206:000124</t>
  </si>
  <si>
    <t>21:0206:000124:0003:0001:00</t>
  </si>
  <si>
    <t>021O  :881149:00:------:--</t>
  </si>
  <si>
    <t>21:0687:000141</t>
  </si>
  <si>
    <t>21:0206:000125</t>
  </si>
  <si>
    <t>21:0206:000125:0003:0001:00</t>
  </si>
  <si>
    <t>021O  :881150:00:------:--</t>
  </si>
  <si>
    <t>21:0687:000142</t>
  </si>
  <si>
    <t>21:0206:000126</t>
  </si>
  <si>
    <t>21:0206:000126:0003:0001:00</t>
  </si>
  <si>
    <t>021O  :881151:00:------:--</t>
  </si>
  <si>
    <t>21:0687:000143</t>
  </si>
  <si>
    <t>21:0206:000127</t>
  </si>
  <si>
    <t>21:0206:000127:0003:0001:00</t>
  </si>
  <si>
    <t>021O  :881152:00:------:--</t>
  </si>
  <si>
    <t>21:0687:000144</t>
  </si>
  <si>
    <t>21:0206:000128</t>
  </si>
  <si>
    <t>21:0206:000128:0003:0001:00</t>
  </si>
  <si>
    <t>021O  :881153:00:------:--</t>
  </si>
  <si>
    <t>21:0687:000145</t>
  </si>
  <si>
    <t>21:0206:000129</t>
  </si>
  <si>
    <t>21:0206:000129:0003:0001:00</t>
  </si>
  <si>
    <t>021O  :881154:00:------:--</t>
  </si>
  <si>
    <t>21:0687:000146</t>
  </si>
  <si>
    <t>21:0206:000130</t>
  </si>
  <si>
    <t>21:0206:000130:0003:0001:00</t>
  </si>
  <si>
    <t>021O  :881155:00:------:--</t>
  </si>
  <si>
    <t>21:0687:000147</t>
  </si>
  <si>
    <t>21:0206:000131</t>
  </si>
  <si>
    <t>21:0206:000131:0003:0001:00</t>
  </si>
  <si>
    <t>021O  :881156:00:------:--</t>
  </si>
  <si>
    <t>21:0687:000148</t>
  </si>
  <si>
    <t>21:0206:000132</t>
  </si>
  <si>
    <t>21:0206:000132:0003:0001:00</t>
  </si>
  <si>
    <t>021O  :881157:00:------:--</t>
  </si>
  <si>
    <t>21:0687:000149</t>
  </si>
  <si>
    <t>21:0206:000133</t>
  </si>
  <si>
    <t>21:0206:000133:0003:0001:00</t>
  </si>
  <si>
    <t>021O  :881158:00:------:--</t>
  </si>
  <si>
    <t>21:0687:000150</t>
  </si>
  <si>
    <t>21:0206:000134</t>
  </si>
  <si>
    <t>21:0206:000134:0003:0001:00</t>
  </si>
  <si>
    <t>021O  :881159:00:------:--</t>
  </si>
  <si>
    <t>21:0687:000151</t>
  </si>
  <si>
    <t>21:0206:000135</t>
  </si>
  <si>
    <t>21:0206:000135:0003:0001:00</t>
  </si>
  <si>
    <t>021O  :881160:00:------:--</t>
  </si>
  <si>
    <t>21:0687:000152</t>
  </si>
  <si>
    <t>21:0206:000136</t>
  </si>
  <si>
    <t>21:0206:000136:0003:0001:00</t>
  </si>
  <si>
    <t>021O  :881162:00:------:--</t>
  </si>
  <si>
    <t>21:0687:000153</t>
  </si>
  <si>
    <t>21:0206:000137</t>
  </si>
  <si>
    <t>21:0206:000137:0003:0001:00</t>
  </si>
  <si>
    <t>021O  :881163:00:------:--</t>
  </si>
  <si>
    <t>21:0687:000154</t>
  </si>
  <si>
    <t>21:0206:000138</t>
  </si>
  <si>
    <t>21:0206:000138:0003:0001:00</t>
  </si>
  <si>
    <t>021O  :881164:00:------:--</t>
  </si>
  <si>
    <t>21:0687:000155</t>
  </si>
  <si>
    <t>21:0206:000139</t>
  </si>
  <si>
    <t>21:0206:000139:0003:0001:00</t>
  </si>
  <si>
    <t>021O  :881165:00:------:--</t>
  </si>
  <si>
    <t>21:0687:000156</t>
  </si>
  <si>
    <t>21:0206:000140</t>
  </si>
  <si>
    <t>21:0206:000140:0003:0001:00</t>
  </si>
  <si>
    <t>021O  :881166:9Y:------:--</t>
  </si>
  <si>
    <t>21:0687:000157</t>
  </si>
  <si>
    <t>021O  :881167:00:------:--</t>
  </si>
  <si>
    <t>21:0687:000158</t>
  </si>
  <si>
    <t>21:0206:000141</t>
  </si>
  <si>
    <t>21:0206:000141:0003:0001:00</t>
  </si>
  <si>
    <t>021O  :881168:00:------:--</t>
  </si>
  <si>
    <t>21:0687:000159</t>
  </si>
  <si>
    <t>21:0206:000142</t>
  </si>
  <si>
    <t>21:0206:000142:0003:0001:00</t>
  </si>
  <si>
    <t>021O  :881169:10:------:--</t>
  </si>
  <si>
    <t>21:0687:000160</t>
  </si>
  <si>
    <t>21:0206:000143</t>
  </si>
  <si>
    <t>21:0206:000143:0003:0001:00</t>
  </si>
  <si>
    <t>021O  :881170:20:881169:10</t>
  </si>
  <si>
    <t>21:0687:000161</t>
  </si>
  <si>
    <t>21:0206:000143:0004:0001:00</t>
  </si>
  <si>
    <t>021O  :881171:00:------:--</t>
  </si>
  <si>
    <t>21:0687:000162</t>
  </si>
  <si>
    <t>21:0206:000144</t>
  </si>
  <si>
    <t>21:0206:000144:0003:0001:00</t>
  </si>
  <si>
    <t>021O  :881172:00:------:--</t>
  </si>
  <si>
    <t>21:0687:000163</t>
  </si>
  <si>
    <t>21:0206:000145</t>
  </si>
  <si>
    <t>21:0206:000145:0003:0001:00</t>
  </si>
  <si>
    <t>021O  :881173:00:------:--</t>
  </si>
  <si>
    <t>21:0687:000164</t>
  </si>
  <si>
    <t>21:0206:000146</t>
  </si>
  <si>
    <t>21:0206:000146:0003:0001:00</t>
  </si>
  <si>
    <t>021O  :881174:00:------:--</t>
  </si>
  <si>
    <t>21:0687:000165</t>
  </si>
  <si>
    <t>21:0206:000147</t>
  </si>
  <si>
    <t>21:0206:000147:0003:0001:00</t>
  </si>
  <si>
    <t>021O  :881175:00:------:--</t>
  </si>
  <si>
    <t>21:0687:000166</t>
  </si>
  <si>
    <t>21:0206:000148</t>
  </si>
  <si>
    <t>21:0206:000148:0003:0001:00</t>
  </si>
  <si>
    <t>021O  :881176:00:------:--</t>
  </si>
  <si>
    <t>21:0687:000167</t>
  </si>
  <si>
    <t>21:0206:000149</t>
  </si>
  <si>
    <t>21:0206:000149:0003:0001:00</t>
  </si>
  <si>
    <t>021O  :881177:00:------:--</t>
  </si>
  <si>
    <t>21:0687:000168</t>
  </si>
  <si>
    <t>21:0206:000150</t>
  </si>
  <si>
    <t>21:0206:000150:0003:0001:00</t>
  </si>
  <si>
    <t>021O  :881178:00:------:--</t>
  </si>
  <si>
    <t>21:0687:000169</t>
  </si>
  <si>
    <t>21:0206:000151</t>
  </si>
  <si>
    <t>21:0206:000151:0003:0001:00</t>
  </si>
  <si>
    <t>021O  :881179:00:------:--</t>
  </si>
  <si>
    <t>21:0687:000170</t>
  </si>
  <si>
    <t>21:0206:000152</t>
  </si>
  <si>
    <t>21:0206:000152:0003:0001:00</t>
  </si>
  <si>
    <t>021O  :881180:00:------:--</t>
  </si>
  <si>
    <t>21:0687:000171</t>
  </si>
  <si>
    <t>21:0206:000153</t>
  </si>
  <si>
    <t>21:0206:000153:0003:0001:00</t>
  </si>
  <si>
    <t>021O  :881182:00:------:--</t>
  </si>
  <si>
    <t>21:0687:000172</t>
  </si>
  <si>
    <t>21:0206:000154</t>
  </si>
  <si>
    <t>21:0206:000154:0003:0001:00</t>
  </si>
  <si>
    <t>021O  :881183:00:------:--</t>
  </si>
  <si>
    <t>21:0687:000173</t>
  </si>
  <si>
    <t>21:0206:000155</t>
  </si>
  <si>
    <t>21:0206:000155:0003:0001:00</t>
  </si>
  <si>
    <t>021O  :881184:00:------:--</t>
  </si>
  <si>
    <t>21:0687:000174</t>
  </si>
  <si>
    <t>21:0206:000156</t>
  </si>
  <si>
    <t>21:0206:000156:0003:0001:00</t>
  </si>
  <si>
    <t>021O  :881185:10:------:--</t>
  </si>
  <si>
    <t>21:0687:000175</t>
  </si>
  <si>
    <t>21:0206:000157</t>
  </si>
  <si>
    <t>21:0206:000157:0003:0001:00</t>
  </si>
  <si>
    <t>021O  :881186:20:881185:10</t>
  </si>
  <si>
    <t>21:0687:000176</t>
  </si>
  <si>
    <t>21:0206:000157:0004:0001:00</t>
  </si>
  <si>
    <t>021O  :881187:00:------:--</t>
  </si>
  <si>
    <t>21:0687:000177</t>
  </si>
  <si>
    <t>21:0206:000158</t>
  </si>
  <si>
    <t>21:0206:000158:0003:0001:00</t>
  </si>
  <si>
    <t>021O  :881188:00:------:--</t>
  </si>
  <si>
    <t>21:0687:000178</t>
  </si>
  <si>
    <t>21:0206:000159</t>
  </si>
  <si>
    <t>21:0206:000159:0003:0001:00</t>
  </si>
  <si>
    <t>021O  :881189:9Z:------:--</t>
  </si>
  <si>
    <t>21:0687:000179</t>
  </si>
  <si>
    <t>021O  :881190:00:------:--</t>
  </si>
  <si>
    <t>21:0687:000180</t>
  </si>
  <si>
    <t>21:0206:000160</t>
  </si>
  <si>
    <t>21:0206:000160:0003:0001:00</t>
  </si>
  <si>
    <t>021O  :881191:00:------:--</t>
  </si>
  <si>
    <t>21:0687:000181</t>
  </si>
  <si>
    <t>21:0206:000161</t>
  </si>
  <si>
    <t>21:0206:000161:0003:0001:00</t>
  </si>
  <si>
    <t>021O  :881192:00:------:--</t>
  </si>
  <si>
    <t>21:0687:000182</t>
  </si>
  <si>
    <t>21:0206:000162</t>
  </si>
  <si>
    <t>21:0206:000162:0003:0001:00</t>
  </si>
  <si>
    <t>021O  :881193:00:------:--</t>
  </si>
  <si>
    <t>21:0687:000183</t>
  </si>
  <si>
    <t>21:0206:000163</t>
  </si>
  <si>
    <t>21:0206:000163:0003:0001:00</t>
  </si>
  <si>
    <t>021O  :881194:00:------:--</t>
  </si>
  <si>
    <t>21:0687:000184</t>
  </si>
  <si>
    <t>21:0206:000164</t>
  </si>
  <si>
    <t>21:0206:000164:0003:0001:00</t>
  </si>
  <si>
    <t>021O  :881195:00:------:--</t>
  </si>
  <si>
    <t>21:0687:000185</t>
  </si>
  <si>
    <t>21:0206:000165</t>
  </si>
  <si>
    <t>21:0206:000165:0003:0001:00</t>
  </si>
  <si>
    <t>021O  :881196:00:------:--</t>
  </si>
  <si>
    <t>21:0687:000186</t>
  </si>
  <si>
    <t>21:0206:000166</t>
  </si>
  <si>
    <t>21:0206:000166:0003:0001:00</t>
  </si>
  <si>
    <t>021O  :881197:00:------:--</t>
  </si>
  <si>
    <t>21:0687:000187</t>
  </si>
  <si>
    <t>21:0206:000167</t>
  </si>
  <si>
    <t>21:0206:000167:0003:0001:00</t>
  </si>
  <si>
    <t>021O  :881198:00:------:--</t>
  </si>
  <si>
    <t>21:0687:000188</t>
  </si>
  <si>
    <t>21:0206:000168</t>
  </si>
  <si>
    <t>21:0206:000168:0003:0001:00</t>
  </si>
  <si>
    <t>021O  :881199:00:------:--</t>
  </si>
  <si>
    <t>21:0687:000189</t>
  </si>
  <si>
    <t>21:0206:000169</t>
  </si>
  <si>
    <t>21:0206:000169:0003:0001:00</t>
  </si>
  <si>
    <t>021O  :881200:00:------:--</t>
  </si>
  <si>
    <t>21:0687:000190</t>
  </si>
  <si>
    <t>21:0206:000170</t>
  </si>
  <si>
    <t>21:0206:000170:0003:0001:00</t>
  </si>
  <si>
    <t>021O  :881202:00:------:--</t>
  </si>
  <si>
    <t>21:0687:000191</t>
  </si>
  <si>
    <t>21:0206:000171</t>
  </si>
  <si>
    <t>21:0206:000171:0003:0001:00</t>
  </si>
  <si>
    <t>021O  :881203:00:------:--</t>
  </si>
  <si>
    <t>21:0687:000192</t>
  </si>
  <si>
    <t>21:0206:000172</t>
  </si>
  <si>
    <t>21:0206:000172:0003:0001:00</t>
  </si>
  <si>
    <t>021O  :881204:00:------:--</t>
  </si>
  <si>
    <t>21:0687:000193</t>
  </si>
  <si>
    <t>21:0206:000173</t>
  </si>
  <si>
    <t>21:0206:000173:0003:0001:00</t>
  </si>
  <si>
    <t>021O  :881205:10:------:--</t>
  </si>
  <si>
    <t>21:0687:000194</t>
  </si>
  <si>
    <t>21:0206:000174</t>
  </si>
  <si>
    <t>21:0206:000174:0003:0001:00</t>
  </si>
  <si>
    <t>021O  :881206:20:881205:10</t>
  </si>
  <si>
    <t>21:0687:000195</t>
  </si>
  <si>
    <t>21:0206:000174:0004:0001:00</t>
  </si>
  <si>
    <t>021O  :881207:00:------:--</t>
  </si>
  <si>
    <t>21:0687:000196</t>
  </si>
  <si>
    <t>21:0206:000175</t>
  </si>
  <si>
    <t>21:0206:000175:0003:0001:00</t>
  </si>
  <si>
    <t>021O  :881208:00:------:--</t>
  </si>
  <si>
    <t>21:0687:000197</t>
  </si>
  <si>
    <t>21:0206:000176</t>
  </si>
  <si>
    <t>21:0206:000176:0003:0001:00</t>
  </si>
  <si>
    <t>021O  :881209:00:------:--</t>
  </si>
  <si>
    <t>21:0687:000198</t>
  </si>
  <si>
    <t>21:0206:000177</t>
  </si>
  <si>
    <t>21:0206:000177:0003:0001:00</t>
  </si>
  <si>
    <t>021O  :881210:00:------:--</t>
  </si>
  <si>
    <t>21:0687:000199</t>
  </si>
  <si>
    <t>21:0206:000178</t>
  </si>
  <si>
    <t>21:0206:000178:0003:0001:00</t>
  </si>
  <si>
    <t>021O  :881211:9Z:------:--</t>
  </si>
  <si>
    <t>21:0687:000200</t>
  </si>
  <si>
    <t>021O  :881212:00:------:--</t>
  </si>
  <si>
    <t>21:0687:000201</t>
  </si>
  <si>
    <t>21:0206:000179</t>
  </si>
  <si>
    <t>21:0206:000179:0003:0001:00</t>
  </si>
  <si>
    <t>021O  :881213:00:------:--</t>
  </si>
  <si>
    <t>21:0687:000202</t>
  </si>
  <si>
    <t>21:0206:000180</t>
  </si>
  <si>
    <t>21:0206:000180:0003:0001:00</t>
  </si>
  <si>
    <t>021O  :881214:00:------:--</t>
  </si>
  <si>
    <t>21:0687:000203</t>
  </si>
  <si>
    <t>21:0206:000181</t>
  </si>
  <si>
    <t>21:0206:000181:0003:0001:00</t>
  </si>
  <si>
    <t>021O  :881215:00:------:--</t>
  </si>
  <si>
    <t>21:0687:000204</t>
  </si>
  <si>
    <t>21:0206:000182</t>
  </si>
  <si>
    <t>21:0206:000182:0003:0001:00</t>
  </si>
  <si>
    <t>021O  :881216:00:------:--</t>
  </si>
  <si>
    <t>21:0687:000205</t>
  </si>
  <si>
    <t>21:0206:000183</t>
  </si>
  <si>
    <t>21:0206:000183:0003:0001:00</t>
  </si>
  <si>
    <t>021O  :881217:00:------:--</t>
  </si>
  <si>
    <t>21:0687:000206</t>
  </si>
  <si>
    <t>21:0206:000184</t>
  </si>
  <si>
    <t>21:0206:000184:0003:0001:00</t>
  </si>
  <si>
    <t>021O  :881218:00:------:--</t>
  </si>
  <si>
    <t>21:0687:000207</t>
  </si>
  <si>
    <t>21:0206:000185</t>
  </si>
  <si>
    <t>21:0206:000185:0003:0001:00</t>
  </si>
  <si>
    <t>021O  :881219:00:------:--</t>
  </si>
  <si>
    <t>21:0687:000208</t>
  </si>
  <si>
    <t>21:0206:000186</t>
  </si>
  <si>
    <t>21:0206:000186:0003:0001:00</t>
  </si>
  <si>
    <t>021O  :881220:00:------:--</t>
  </si>
  <si>
    <t>21:0687:000209</t>
  </si>
  <si>
    <t>21:0206:000187</t>
  </si>
  <si>
    <t>21:0206:000187:0003:0001:00</t>
  </si>
  <si>
    <t>021O  :881222:00:------:--</t>
  </si>
  <si>
    <t>21:0687:000210</t>
  </si>
  <si>
    <t>21:0206:000188</t>
  </si>
  <si>
    <t>21:0206:000188:0003:0001:00</t>
  </si>
  <si>
    <t>021O  :881223:00:------:--</t>
  </si>
  <si>
    <t>21:0687:000211</t>
  </si>
  <si>
    <t>21:0206:000189</t>
  </si>
  <si>
    <t>21:0206:000189:0003:0001:00</t>
  </si>
  <si>
    <t>021O  :881224:00:------:--</t>
  </si>
  <si>
    <t>21:0687:000212</t>
  </si>
  <si>
    <t>21:0206:000190</t>
  </si>
  <si>
    <t>21:0206:000190:0003:0001:00</t>
  </si>
  <si>
    <t>021O  :881225:00:------:--</t>
  </si>
  <si>
    <t>21:0687:000213</t>
  </si>
  <si>
    <t>21:0206:000191</t>
  </si>
  <si>
    <t>21:0206:000191:0003:0001:00</t>
  </si>
  <si>
    <t>021O  :881226:00:------:--</t>
  </si>
  <si>
    <t>21:0687:000214</t>
  </si>
  <si>
    <t>21:0206:000192</t>
  </si>
  <si>
    <t>21:0206:000192:0003:0001:00</t>
  </si>
  <si>
    <t>021O  :881227:00:------:--</t>
  </si>
  <si>
    <t>21:0687:000215</t>
  </si>
  <si>
    <t>21:0206:000193</t>
  </si>
  <si>
    <t>21:0206:000193:0003:0001:00</t>
  </si>
  <si>
    <t>021O  :881228:10:------:--</t>
  </si>
  <si>
    <t>21:0687:000216</t>
  </si>
  <si>
    <t>21:0206:000194</t>
  </si>
  <si>
    <t>21:0206:000194:0003:0001:00</t>
  </si>
  <si>
    <t>021O  :881229:20:881228:10</t>
  </si>
  <si>
    <t>21:0687:000217</t>
  </si>
  <si>
    <t>21:0206:000194:0004:0001:00</t>
  </si>
  <si>
    <t>021O  :881230:00:------:--</t>
  </si>
  <si>
    <t>21:0687:000218</t>
  </si>
  <si>
    <t>21:0206:000195</t>
  </si>
  <si>
    <t>21:0206:000195:0003:0001:00</t>
  </si>
  <si>
    <t>021O  :881231:00:------:--</t>
  </si>
  <si>
    <t>21:0687:000219</t>
  </si>
  <si>
    <t>21:0206:000196</t>
  </si>
  <si>
    <t>21:0206:000196:0003:0001:00</t>
  </si>
  <si>
    <t>021O  :881232:00:------:--</t>
  </si>
  <si>
    <t>21:0687:000220</t>
  </si>
  <si>
    <t>21:0206:000197</t>
  </si>
  <si>
    <t>21:0206:000197:0003:0001:00</t>
  </si>
  <si>
    <t>021O  :881233:00:------:--</t>
  </si>
  <si>
    <t>21:0687:000221</t>
  </si>
  <si>
    <t>21:0206:000198</t>
  </si>
  <si>
    <t>21:0206:000198:0003:0001:00</t>
  </si>
  <si>
    <t>021O  :881234:00:------:--</t>
  </si>
  <si>
    <t>21:0687:000222</t>
  </si>
  <si>
    <t>21:0206:000199</t>
  </si>
  <si>
    <t>21:0206:000199:0003:0001:00</t>
  </si>
  <si>
    <t>021O  :881235:00:------:--</t>
  </si>
  <si>
    <t>21:0687:000223</t>
  </si>
  <si>
    <t>21:0206:000200</t>
  </si>
  <si>
    <t>21:0206:000200:0003:0001:00</t>
  </si>
  <si>
    <t>021O  :881236:00:------:--</t>
  </si>
  <si>
    <t>21:0687:000224</t>
  </si>
  <si>
    <t>21:0206:000201</t>
  </si>
  <si>
    <t>21:0206:000201:0003:0001:00</t>
  </si>
  <si>
    <t>021O  :881237:00:------:--</t>
  </si>
  <si>
    <t>21:0687:000225</t>
  </si>
  <si>
    <t>21:0206:000202</t>
  </si>
  <si>
    <t>21:0206:000202:0003:0001:00</t>
  </si>
  <si>
    <t>021O  :881238:9Z:------:--</t>
  </si>
  <si>
    <t>21:0687:000226</t>
  </si>
  <si>
    <t>021O  :881239:00:------:--</t>
  </si>
  <si>
    <t>21:0687:000227</t>
  </si>
  <si>
    <t>21:0206:000203</t>
  </si>
  <si>
    <t>21:0206:000203:0003:0001:00</t>
  </si>
  <si>
    <t>021O  :881240:00:------:--</t>
  </si>
  <si>
    <t>21:0687:000228</t>
  </si>
  <si>
    <t>21:0206:000204</t>
  </si>
  <si>
    <t>21:0206:000204:0003:0001:00</t>
  </si>
  <si>
    <t>021O  :881242:10:------:--</t>
  </si>
  <si>
    <t>21:0687:000229</t>
  </si>
  <si>
    <t>21:0206:000205</t>
  </si>
  <si>
    <t>21:0206:000205:0003:0001:00</t>
  </si>
  <si>
    <t>021O  :881243:20:881242:10</t>
  </si>
  <si>
    <t>21:0687:000230</t>
  </si>
  <si>
    <t>21:0206:000205:0004:0001:00</t>
  </si>
  <si>
    <t>021O  :881244:00:------:--</t>
  </si>
  <si>
    <t>21:0687:000231</t>
  </si>
  <si>
    <t>21:0206:000206</t>
  </si>
  <si>
    <t>21:0206:000206:0003:0001:00</t>
  </si>
  <si>
    <t>021O  :881245:00:------:--</t>
  </si>
  <si>
    <t>21:0687:000232</t>
  </si>
  <si>
    <t>21:0206:000207</t>
  </si>
  <si>
    <t>21:0206:000207:0003:0001:00</t>
  </si>
  <si>
    <t>021O  :881246:00:------:--</t>
  </si>
  <si>
    <t>21:0687:000233</t>
  </si>
  <si>
    <t>21:0206:000208</t>
  </si>
  <si>
    <t>21:0206:000208:0003:0001:00</t>
  </si>
  <si>
    <t>021O  :881247:00:------:--</t>
  </si>
  <si>
    <t>21:0687:000234</t>
  </si>
  <si>
    <t>21:0206:000209</t>
  </si>
  <si>
    <t>21:0206:000209:0003:0001:00</t>
  </si>
  <si>
    <t>021O  :881248:00:------:--</t>
  </si>
  <si>
    <t>21:0687:000235</t>
  </si>
  <si>
    <t>21:0206:000210</t>
  </si>
  <si>
    <t>21:0206:000210:0003:0001:00</t>
  </si>
  <si>
    <t>021O  :881249:00:------:--</t>
  </si>
  <si>
    <t>21:0687:000236</t>
  </si>
  <si>
    <t>21:0206:000211</t>
  </si>
  <si>
    <t>21:0206:000211:0003:0001:00</t>
  </si>
  <si>
    <t>021O  :881250:00:------:--</t>
  </si>
  <si>
    <t>21:0687:000237</t>
  </si>
  <si>
    <t>21:0206:000212</t>
  </si>
  <si>
    <t>21:0206:000212:0003:0001:00</t>
  </si>
  <si>
    <t>021O  :881251:00:------:--</t>
  </si>
  <si>
    <t>21:0687:000238</t>
  </si>
  <si>
    <t>21:0206:000213</t>
  </si>
  <si>
    <t>21:0206:000213:0003:0001:00</t>
  </si>
  <si>
    <t>021O  :881252:00:------:--</t>
  </si>
  <si>
    <t>21:0687:000239</t>
  </si>
  <si>
    <t>21:0206:000214</t>
  </si>
  <si>
    <t>21:0206:000214:0003:0001:00</t>
  </si>
  <si>
    <t>021O  :881253:00:------:--</t>
  </si>
  <si>
    <t>21:0687:000240</t>
  </si>
  <si>
    <t>21:0206:000215</t>
  </si>
  <si>
    <t>21:0206:000215:0003:0001:00</t>
  </si>
  <si>
    <t>021O  :881254:00:------:--</t>
  </si>
  <si>
    <t>21:0687:000241</t>
  </si>
  <si>
    <t>21:0206:000216</t>
  </si>
  <si>
    <t>21:0206:000216:0003:0001:00</t>
  </si>
  <si>
    <t>021O  :881255:00:------:--</t>
  </si>
  <si>
    <t>21:0687:000242</t>
  </si>
  <si>
    <t>21:0206:000217</t>
  </si>
  <si>
    <t>21:0206:000217:0003:0001:00</t>
  </si>
  <si>
    <t>021O  :881256:00:------:--</t>
  </si>
  <si>
    <t>21:0687:000243</t>
  </si>
  <si>
    <t>21:0206:000218</t>
  </si>
  <si>
    <t>21:0206:000218:0003:0001:00</t>
  </si>
  <si>
    <t>021O  :881257:00:------:--</t>
  </si>
  <si>
    <t>21:0687:000244</t>
  </si>
  <si>
    <t>21:0206:000219</t>
  </si>
  <si>
    <t>21:0206:000219:0003:0001:00</t>
  </si>
  <si>
    <t>021O  :881258:00:------:--</t>
  </si>
  <si>
    <t>21:0687:000245</t>
  </si>
  <si>
    <t>21:0206:000220</t>
  </si>
  <si>
    <t>21:0206:000220:0003:0001:00</t>
  </si>
  <si>
    <t>021O  :881259:9Z:------:--</t>
  </si>
  <si>
    <t>21:0687:000246</t>
  </si>
  <si>
    <t>021O  :881260:00:------:--</t>
  </si>
  <si>
    <t>21:0687:000247</t>
  </si>
  <si>
    <t>21:0206:000221</t>
  </si>
  <si>
    <t>21:0206:000221:0003:0001:00</t>
  </si>
  <si>
    <t>021O  :881262:00:------:--</t>
  </si>
  <si>
    <t>21:0687:000248</t>
  </si>
  <si>
    <t>21:0206:000222</t>
  </si>
  <si>
    <t>21:0206:000222:0003:0001:00</t>
  </si>
  <si>
    <t>021O  :881263:00:------:--</t>
  </si>
  <si>
    <t>21:0687:000249</t>
  </si>
  <si>
    <t>21:0206:000223</t>
  </si>
  <si>
    <t>21:0206:000223:0003:0001:00</t>
  </si>
  <si>
    <t>021O  :881264:00:------:--</t>
  </si>
  <si>
    <t>21:0687:000250</t>
  </si>
  <si>
    <t>21:0206:000224</t>
  </si>
  <si>
    <t>21:0206:000224:0003:0001:00</t>
  </si>
  <si>
    <t>021O  :881265:00:------:--</t>
  </si>
  <si>
    <t>21:0687:000251</t>
  </si>
  <si>
    <t>21:0206:000225</t>
  </si>
  <si>
    <t>21:0206:000225:0003:0001:00</t>
  </si>
  <si>
    <t>021O  :881266:00:------:--</t>
  </si>
  <si>
    <t>21:0687:000252</t>
  </si>
  <si>
    <t>21:0206:000226</t>
  </si>
  <si>
    <t>21:0206:000226:0003:0001:00</t>
  </si>
  <si>
    <t>021O  :881267:00:------:--</t>
  </si>
  <si>
    <t>21:0687:000253</t>
  </si>
  <si>
    <t>21:0206:000227</t>
  </si>
  <si>
    <t>21:0206:000227:0003:0001:00</t>
  </si>
  <si>
    <t>021O  :881268:00:------:--</t>
  </si>
  <si>
    <t>21:0687:000254</t>
  </si>
  <si>
    <t>21:0206:000228</t>
  </si>
  <si>
    <t>21:0206:000228:0003:0001:00</t>
  </si>
  <si>
    <t>021O  :881269:00:------:--</t>
  </si>
  <si>
    <t>21:0687:000255</t>
  </si>
  <si>
    <t>21:0206:000229</t>
  </si>
  <si>
    <t>21:0206:000229:0003:0001:00</t>
  </si>
  <si>
    <t>021O  :881270:00:------:--</t>
  </si>
  <si>
    <t>21:0687:000256</t>
  </si>
  <si>
    <t>21:0206:000230</t>
  </si>
  <si>
    <t>21:0206:000230:0003:0001:00</t>
  </si>
  <si>
    <t>021O  :881271:00:------:--</t>
  </si>
  <si>
    <t>21:0687:000257</t>
  </si>
  <si>
    <t>21:0206:000231</t>
  </si>
  <si>
    <t>21:0206:000231:0003:0001:00</t>
  </si>
  <si>
    <t>021O  :881272:10:------:--</t>
  </si>
  <si>
    <t>21:0687:000258</t>
  </si>
  <si>
    <t>21:0206:000232</t>
  </si>
  <si>
    <t>21:0206:000232:0003:0001:00</t>
  </si>
  <si>
    <t>021O  :881273:20:881272:10</t>
  </si>
  <si>
    <t>21:0687:000259</t>
  </si>
  <si>
    <t>21:0206:000232:0004:0001:00</t>
  </si>
  <si>
    <t>021O  :881274:00:------:--</t>
  </si>
  <si>
    <t>21:0687:000260</t>
  </si>
  <si>
    <t>21:0206:000233</t>
  </si>
  <si>
    <t>21:0206:000233:0003:0001:00</t>
  </si>
  <si>
    <t>021O  :881275:00:------:--</t>
  </si>
  <si>
    <t>21:0687:000261</t>
  </si>
  <si>
    <t>21:0206:000234</t>
  </si>
  <si>
    <t>21:0206:000234:0003:0001:00</t>
  </si>
  <si>
    <t>021O  :881276:9Z:------:--</t>
  </si>
  <si>
    <t>21:0687:000262</t>
  </si>
  <si>
    <t>021O  :881277:00:------:--</t>
  </si>
  <si>
    <t>21:0687:000263</t>
  </si>
  <si>
    <t>21:0206:000235</t>
  </si>
  <si>
    <t>21:0206:000235:0003:0001:00</t>
  </si>
  <si>
    <t>021O  :881278:00:------:--</t>
  </si>
  <si>
    <t>21:0687:000264</t>
  </si>
  <si>
    <t>21:0206:000236</t>
  </si>
  <si>
    <t>21:0206:000236:0003:0001:00</t>
  </si>
  <si>
    <t>021O  :881279:00:------:--</t>
  </si>
  <si>
    <t>21:0687:000265</t>
  </si>
  <si>
    <t>21:0206:000237</t>
  </si>
  <si>
    <t>21:0206:000237:0003:0001:00</t>
  </si>
  <si>
    <t>021O  :881280:00:------:--</t>
  </si>
  <si>
    <t>21:0687:000266</t>
  </si>
  <si>
    <t>21:0206:000238</t>
  </si>
  <si>
    <t>21:0206:000238:0003:0001:00</t>
  </si>
  <si>
    <t>021O  :881282:00:------:--</t>
  </si>
  <si>
    <t>21:0687:000267</t>
  </si>
  <si>
    <t>21:0206:000239</t>
  </si>
  <si>
    <t>21:0206:000239:0003:0001:00</t>
  </si>
  <si>
    <t>021O  :881283:00:------:--</t>
  </si>
  <si>
    <t>21:0687:000268</t>
  </si>
  <si>
    <t>21:0206:000240</t>
  </si>
  <si>
    <t>21:0206:000240:0003:0001:00</t>
  </si>
  <si>
    <t>021O  :881284:00:------:--</t>
  </si>
  <si>
    <t>21:0687:000269</t>
  </si>
  <si>
    <t>21:0206:000241</t>
  </si>
  <si>
    <t>21:0206:000241:0003:0001:00</t>
  </si>
  <si>
    <t>021O  :881285:9X:------:--</t>
  </si>
  <si>
    <t>21:0687:000270</t>
  </si>
  <si>
    <t>021O  :881286:00:------:--</t>
  </si>
  <si>
    <t>21:0687:000271</t>
  </si>
  <si>
    <t>21:0206:000242</t>
  </si>
  <si>
    <t>21:0206:000242:0003:0001:00</t>
  </si>
  <si>
    <t>021O  :881287:00:------:--</t>
  </si>
  <si>
    <t>21:0687:000272</t>
  </si>
  <si>
    <t>21:0206:000243</t>
  </si>
  <si>
    <t>21:0206:000243:0003:0001:00</t>
  </si>
  <si>
    <t>021O  :881288:00:------:--</t>
  </si>
  <si>
    <t>21:0687:000273</t>
  </si>
  <si>
    <t>21:0206:000244</t>
  </si>
  <si>
    <t>21:0206:000244:0003:0001:00</t>
  </si>
  <si>
    <t>021O  :881289:00:------:--</t>
  </si>
  <si>
    <t>21:0687:000274</t>
  </si>
  <si>
    <t>21:0206:000245</t>
  </si>
  <si>
    <t>21:0206:000245:0003:0001:00</t>
  </si>
  <si>
    <t>021O  :881290:10:------:--</t>
  </si>
  <si>
    <t>21:0687:000275</t>
  </si>
  <si>
    <t>21:0206:000246</t>
  </si>
  <si>
    <t>21:0206:000246:0003:0001:00</t>
  </si>
  <si>
    <t>021O  :881291:20:881290:10</t>
  </si>
  <si>
    <t>21:0687:000276</t>
  </si>
  <si>
    <t>21:0206:000246:0004:0001:00</t>
  </si>
  <si>
    <t>021O  :881292:00:------:--</t>
  </si>
  <si>
    <t>21:0687:000277</t>
  </si>
  <si>
    <t>21:0206:000247</t>
  </si>
  <si>
    <t>21:0206:000247:0003:0001:00</t>
  </si>
  <si>
    <t>021O  :881293:00:------:--</t>
  </si>
  <si>
    <t>21:0687:000278</t>
  </si>
  <si>
    <t>21:0206:000248</t>
  </si>
  <si>
    <t>21:0206:000248:0003:0001:00</t>
  </si>
  <si>
    <t>021O  :881294:00:------:--</t>
  </si>
  <si>
    <t>21:0687:000279</t>
  </si>
  <si>
    <t>21:0206:000249</t>
  </si>
  <si>
    <t>21:0206:000249:0003:0001:00</t>
  </si>
  <si>
    <t>021O  :881295:00:------:--</t>
  </si>
  <si>
    <t>21:0687:000280</t>
  </si>
  <si>
    <t>21:0206:000250</t>
  </si>
  <si>
    <t>21:0206:000250:0003:0001:00</t>
  </si>
  <si>
    <t>021O  :881296:00:------:--</t>
  </si>
  <si>
    <t>21:0687:000281</t>
  </si>
  <si>
    <t>21:0206:000251</t>
  </si>
  <si>
    <t>21:0206:000251:0003:0001:00</t>
  </si>
  <si>
    <t>021O  :881297:00:------:--</t>
  </si>
  <si>
    <t>21:0687:000282</t>
  </si>
  <si>
    <t>21:0206:000252</t>
  </si>
  <si>
    <t>21:0206:000252:0003:0001:00</t>
  </si>
  <si>
    <t>021O  :881298:00:------:--</t>
  </si>
  <si>
    <t>21:0687:000283</t>
  </si>
  <si>
    <t>21:0206:000253</t>
  </si>
  <si>
    <t>21:0206:000253:0003:0001:00</t>
  </si>
  <si>
    <t>021O  :881299:00:------:--</t>
  </si>
  <si>
    <t>21:0687:000284</t>
  </si>
  <si>
    <t>21:0206:000254</t>
  </si>
  <si>
    <t>21:0206:000254:0003:0001:00</t>
  </si>
  <si>
    <t>021O  :881300:00:------:--</t>
  </si>
  <si>
    <t>21:0687:000285</t>
  </si>
  <si>
    <t>21:0206:000255</t>
  </si>
  <si>
    <t>21:0206:000255:0003:0001:00</t>
  </si>
  <si>
    <t>021O  :881302:00:------:--</t>
  </si>
  <si>
    <t>21:0687:000286</t>
  </si>
  <si>
    <t>21:0206:000256</t>
  </si>
  <si>
    <t>21:0206:000256:0003:0001:00</t>
  </si>
  <si>
    <t>021O  :881303:00:------:--</t>
  </si>
  <si>
    <t>21:0687:000287</t>
  </si>
  <si>
    <t>21:0206:000257</t>
  </si>
  <si>
    <t>21:0206:000257:0003:0001:00</t>
  </si>
  <si>
    <t>021O  :881304:00:------:--</t>
  </si>
  <si>
    <t>21:0687:000288</t>
  </si>
  <si>
    <t>21:0206:000258</t>
  </si>
  <si>
    <t>21:0206:000258:0003:0001:00</t>
  </si>
  <si>
    <t>021O  :881305:00:------:--</t>
  </si>
  <si>
    <t>21:0687:000289</t>
  </si>
  <si>
    <t>21:0206:000259</t>
  </si>
  <si>
    <t>21:0206:000259:0003:0001:00</t>
  </si>
  <si>
    <t>021O  :881306:10:------:--</t>
  </si>
  <si>
    <t>21:0687:000290</t>
  </si>
  <si>
    <t>21:0206:000260</t>
  </si>
  <si>
    <t>21:0206:000260:0003:0001:00</t>
  </si>
  <si>
    <t>021O  :881307:20:881306:10</t>
  </si>
  <si>
    <t>21:0687:000291</t>
  </si>
  <si>
    <t>21:0206:000260:0004:0001:00</t>
  </si>
  <si>
    <t>021O  :881308:00:------:--</t>
  </si>
  <si>
    <t>21:0687:000292</t>
  </si>
  <si>
    <t>21:0206:000261</t>
  </si>
  <si>
    <t>21:0206:000261:0003:0001:00</t>
  </si>
  <si>
    <t>021O  :881309:00:------:--</t>
  </si>
  <si>
    <t>21:0687:000293</t>
  </si>
  <si>
    <t>21:0206:000262</t>
  </si>
  <si>
    <t>21:0206:000262:0003:0001:00</t>
  </si>
  <si>
    <t>021O  :881310:00:------:--</t>
  </si>
  <si>
    <t>21:0687:000294</t>
  </si>
  <si>
    <t>21:0206:000263</t>
  </si>
  <si>
    <t>21:0206:000263:0003:0001:00</t>
  </si>
  <si>
    <t>021O  :881311:00:------:--</t>
  </si>
  <si>
    <t>21:0687:000295</t>
  </si>
  <si>
    <t>21:0206:000264</t>
  </si>
  <si>
    <t>21:0206:000264:0003:0001:00</t>
  </si>
  <si>
    <t>021O  :881312:00:------:--</t>
  </si>
  <si>
    <t>21:0687:000296</t>
  </si>
  <si>
    <t>21:0206:000265</t>
  </si>
  <si>
    <t>21:0206:000265:0003:0001:00</t>
  </si>
  <si>
    <t>021O  :881313:00:------:--</t>
  </si>
  <si>
    <t>21:0687:000297</t>
  </si>
  <si>
    <t>21:0206:000266</t>
  </si>
  <si>
    <t>21:0206:000266:0003:0001:00</t>
  </si>
  <si>
    <t>021O  :881314:00:------:--</t>
  </si>
  <si>
    <t>21:0687:000298</t>
  </si>
  <si>
    <t>21:0206:000267</t>
  </si>
  <si>
    <t>21:0206:000267:0003:0001:00</t>
  </si>
  <si>
    <t>021O  :881315:9X:------:--</t>
  </si>
  <si>
    <t>21:0687:000299</t>
  </si>
  <si>
    <t>021O  :881316:00:------:--</t>
  </si>
  <si>
    <t>21:0687:000300</t>
  </si>
  <si>
    <t>21:0206:000268</t>
  </si>
  <si>
    <t>21:0206:000268:0003:0001:00</t>
  </si>
  <si>
    <t>021O  :881317:00:------:--</t>
  </si>
  <si>
    <t>21:0687:000301</t>
  </si>
  <si>
    <t>21:0206:000269</t>
  </si>
  <si>
    <t>21:0206:000269:0003:0001:00</t>
  </si>
  <si>
    <t>021O  :881318:00:------:--</t>
  </si>
  <si>
    <t>21:0687:000302</t>
  </si>
  <si>
    <t>21:0206:000270</t>
  </si>
  <si>
    <t>21:0206:000270:0003:0001:00</t>
  </si>
  <si>
    <t>021O  :881319:00:------:--</t>
  </si>
  <si>
    <t>21:0687:000303</t>
  </si>
  <si>
    <t>21:0206:000271</t>
  </si>
  <si>
    <t>21:0206:000271:0003:0001:00</t>
  </si>
  <si>
    <t>021O  :881320:00:------:--</t>
  </si>
  <si>
    <t>21:0687:000304</t>
  </si>
  <si>
    <t>21:0206:000272</t>
  </si>
  <si>
    <t>21:0206:000272:0003:0001:00</t>
  </si>
  <si>
    <t>021O  :881322:00:------:--</t>
  </si>
  <si>
    <t>21:0687:000305</t>
  </si>
  <si>
    <t>21:0206:000273</t>
  </si>
  <si>
    <t>21:0206:000273:0003:0001:00</t>
  </si>
  <si>
    <t>021O  :881323:9Y:------:--</t>
  </si>
  <si>
    <t>21:0687:000306</t>
  </si>
  <si>
    <t>021O  :881324:00:------:--</t>
  </si>
  <si>
    <t>21:0687:000307</t>
  </si>
  <si>
    <t>21:0206:000274</t>
  </si>
  <si>
    <t>21:0206:000274:0003:0001:00</t>
  </si>
  <si>
    <t>021O  :881325:00:------:--</t>
  </si>
  <si>
    <t>21:0687:000308</t>
  </si>
  <si>
    <t>21:0206:000275</t>
  </si>
  <si>
    <t>21:0206:000275:0003:0001:00</t>
  </si>
  <si>
    <t>021O  :881326:00:------:--</t>
  </si>
  <si>
    <t>21:0687:000309</t>
  </si>
  <si>
    <t>21:0206:000276</t>
  </si>
  <si>
    <t>21:0206:000276:0003:0001:00</t>
  </si>
  <si>
    <t>021O  :881327:00:------:--</t>
  </si>
  <si>
    <t>21:0687:000310</t>
  </si>
  <si>
    <t>21:0206:000277</t>
  </si>
  <si>
    <t>21:0206:000277:0003:0001:00</t>
  </si>
  <si>
    <t>021O  :881328:00:------:--</t>
  </si>
  <si>
    <t>21:0687:000311</t>
  </si>
  <si>
    <t>21:0206:000278</t>
  </si>
  <si>
    <t>21:0206:000278:0003:0001:00</t>
  </si>
  <si>
    <t>021O  :881329:00:------:--</t>
  </si>
  <si>
    <t>21:0687:000312</t>
  </si>
  <si>
    <t>21:0206:000279</t>
  </si>
  <si>
    <t>21:0206:000279:0003:0001:00</t>
  </si>
  <si>
    <t>021O  :881330:00:------:--</t>
  </si>
  <si>
    <t>21:0687:000313</t>
  </si>
  <si>
    <t>21:0206:000280</t>
  </si>
  <si>
    <t>21:0206:000280:0003:0001:00</t>
  </si>
  <si>
    <t>021O  :881331:00:------:--</t>
  </si>
  <si>
    <t>21:0687:000314</t>
  </si>
  <si>
    <t>21:0206:000281</t>
  </si>
  <si>
    <t>21:0206:000281:0003:0001:00</t>
  </si>
  <si>
    <t>021O  :881332:00:------:--</t>
  </si>
  <si>
    <t>21:0687:000315</t>
  </si>
  <si>
    <t>21:0206:000282</t>
  </si>
  <si>
    <t>21:0206:000282:0003:0001:00</t>
  </si>
  <si>
    <t>021O  :881333:00:------:--</t>
  </si>
  <si>
    <t>21:0687:000316</t>
  </si>
  <si>
    <t>21:0206:000283</t>
  </si>
  <si>
    <t>21:0206:000283:0003:0001:00</t>
  </si>
  <si>
    <t>021O  :881334:10:------:--</t>
  </si>
  <si>
    <t>21:0687:000317</t>
  </si>
  <si>
    <t>21:0206:000284</t>
  </si>
  <si>
    <t>21:0206:000284:0003:0001:00</t>
  </si>
  <si>
    <t>021O  :881335:20:881334:10</t>
  </si>
  <si>
    <t>21:0687:000318</t>
  </si>
  <si>
    <t>21:0206:000284:0004:0001:00</t>
  </si>
  <si>
    <t>021O  :881336:00:------:--</t>
  </si>
  <si>
    <t>21:0687:000319</t>
  </si>
  <si>
    <t>21:0206:000285</t>
  </si>
  <si>
    <t>21:0206:000285:0003:0001:00</t>
  </si>
  <si>
    <t>021O  :881337:00:------:--</t>
  </si>
  <si>
    <t>21:0687:000320</t>
  </si>
  <si>
    <t>21:0206:000286</t>
  </si>
  <si>
    <t>21:0206:000286:0003:0001:00</t>
  </si>
  <si>
    <t>021O  :881338:00:------:--</t>
  </si>
  <si>
    <t>21:0687:000321</t>
  </si>
  <si>
    <t>21:0206:000287</t>
  </si>
  <si>
    <t>21:0206:000287:0003:0001:00</t>
  </si>
  <si>
    <t>021O  :881339:00:------:--</t>
  </si>
  <si>
    <t>21:0687:000322</t>
  </si>
  <si>
    <t>21:0206:000288</t>
  </si>
  <si>
    <t>21:0206:000288:0003:0001:00</t>
  </si>
  <si>
    <t>021O  :881340:00:------:--</t>
  </si>
  <si>
    <t>21:0687:000323</t>
  </si>
  <si>
    <t>21:0206:000289</t>
  </si>
  <si>
    <t>21:0206:000289:0003:0001:00</t>
  </si>
  <si>
    <t>021O  :883002:00:------:--</t>
  </si>
  <si>
    <t>21:0687:000324</t>
  </si>
  <si>
    <t>21:0207:000001</t>
  </si>
  <si>
    <t>21:0207:000001:0003:0001:00</t>
  </si>
  <si>
    <t>021O  :883003:00:------:--</t>
  </si>
  <si>
    <t>21:0687:000325</t>
  </si>
  <si>
    <t>21:0207:000002</t>
  </si>
  <si>
    <t>21:0207:000002:0003:0001:00</t>
  </si>
  <si>
    <t>021O  :883004:00:------:--</t>
  </si>
  <si>
    <t>21:0687:000326</t>
  </si>
  <si>
    <t>21:0207:000003</t>
  </si>
  <si>
    <t>21:0207:000003:0003:0001:00</t>
  </si>
  <si>
    <t>021O  :883005:00:------:--</t>
  </si>
  <si>
    <t>21:0687:000327</t>
  </si>
  <si>
    <t>21:0207:000004</t>
  </si>
  <si>
    <t>21:0207:000004:0003:0001:00</t>
  </si>
  <si>
    <t>021O  :883006:00:------:--</t>
  </si>
  <si>
    <t>21:0687:000328</t>
  </si>
  <si>
    <t>21:0207:000005</t>
  </si>
  <si>
    <t>21:0207:000005:0003:0001:00</t>
  </si>
  <si>
    <t>021O  :883007:00:------:--</t>
  </si>
  <si>
    <t>21:0687:000329</t>
  </si>
  <si>
    <t>21:0207:000006</t>
  </si>
  <si>
    <t>21:0207:000006:0003:0001:00</t>
  </si>
  <si>
    <t>021O  :883008:9X:------:--</t>
  </si>
  <si>
    <t>21:0687:000330</t>
  </si>
  <si>
    <t>021O  :883009:00:------:--</t>
  </si>
  <si>
    <t>21:0687:000331</t>
  </si>
  <si>
    <t>21:0207:000007</t>
  </si>
  <si>
    <t>21:0207:000007:0003:0001:00</t>
  </si>
  <si>
    <t>021O  :883010:00:------:--</t>
  </si>
  <si>
    <t>21:0687:000332</t>
  </si>
  <si>
    <t>21:0207:000008</t>
  </si>
  <si>
    <t>21:0207:000008:0003:0001:00</t>
  </si>
  <si>
    <t>021O  :883011:10:------:--</t>
  </si>
  <si>
    <t>21:0687:000333</t>
  </si>
  <si>
    <t>21:0207:000009</t>
  </si>
  <si>
    <t>21:0207:000009:0003:0001:00</t>
  </si>
  <si>
    <t>021O  :883012:20:883011:10</t>
  </si>
  <si>
    <t>21:0687:000334</t>
  </si>
  <si>
    <t>21:0207:000009:0004:0001:00</t>
  </si>
  <si>
    <t>021O  :883013:00:------:--</t>
  </si>
  <si>
    <t>21:0687:000335</t>
  </si>
  <si>
    <t>21:0207:000010</t>
  </si>
  <si>
    <t>21:0207:000010:0003:0001:00</t>
  </si>
  <si>
    <t>021O  :883014:00:------:--</t>
  </si>
  <si>
    <t>21:0687:000336</t>
  </si>
  <si>
    <t>21:0207:000011</t>
  </si>
  <si>
    <t>21:0207:000011:0003:0001:00</t>
  </si>
  <si>
    <t>021O  :883015:00:------:--</t>
  </si>
  <si>
    <t>21:0687:000337</t>
  </si>
  <si>
    <t>21:0207:000012</t>
  </si>
  <si>
    <t>21:0207:000012:0003:0001:00</t>
  </si>
  <si>
    <t>021O  :883016:00:------:--</t>
  </si>
  <si>
    <t>21:0687:000338</t>
  </si>
  <si>
    <t>21:0207:000013</t>
  </si>
  <si>
    <t>21:0207:000013:0003:0001:00</t>
  </si>
  <si>
    <t>021O  :883017:00:------:--</t>
  </si>
  <si>
    <t>21:0687:000339</t>
  </si>
  <si>
    <t>21:0207:000014</t>
  </si>
  <si>
    <t>21:0207:000014:0003:0001:00</t>
  </si>
  <si>
    <t>021O  :883018:00:------:--</t>
  </si>
  <si>
    <t>21:0687:000340</t>
  </si>
  <si>
    <t>21:0207:000015</t>
  </si>
  <si>
    <t>21:0207:000015:0003:0001:00</t>
  </si>
  <si>
    <t>021O  :883019:00:------:--</t>
  </si>
  <si>
    <t>21:0687:000341</t>
  </si>
  <si>
    <t>21:0207:000016</t>
  </si>
  <si>
    <t>21:0207:000016:0003:0001:00</t>
  </si>
  <si>
    <t>021O  :883020:00:------:--</t>
  </si>
  <si>
    <t>21:0687:000342</t>
  </si>
  <si>
    <t>21:0207:000017</t>
  </si>
  <si>
    <t>21:0207:000017:0003:0001:00</t>
  </si>
  <si>
    <t>021O  :883022:00:------:--</t>
  </si>
  <si>
    <t>21:0687:000343</t>
  </si>
  <si>
    <t>21:0207:000018</t>
  </si>
  <si>
    <t>21:0207:000018:0003:0001:00</t>
  </si>
  <si>
    <t>021O  :883023:00:------:--</t>
  </si>
  <si>
    <t>21:0687:000344</t>
  </si>
  <si>
    <t>21:0207:000019</t>
  </si>
  <si>
    <t>21:0207:000019:0003:0001:00</t>
  </si>
  <si>
    <t>021O  :883024:9Y:------:--</t>
  </si>
  <si>
    <t>21:0687:000345</t>
  </si>
  <si>
    <t>021O  :883025:00:------:--</t>
  </si>
  <si>
    <t>21:0687:000346</t>
  </si>
  <si>
    <t>21:0207:000020</t>
  </si>
  <si>
    <t>21:0207:000020:0003:0001:00</t>
  </si>
  <si>
    <t>021O  :883026:00:------:--</t>
  </si>
  <si>
    <t>21:0687:000347</t>
  </si>
  <si>
    <t>21:0207:000021</t>
  </si>
  <si>
    <t>21:0207:000021:0003:0001:00</t>
  </si>
  <si>
    <t>021O  :883027:00:------:--</t>
  </si>
  <si>
    <t>21:0687:000348</t>
  </si>
  <si>
    <t>21:0207:000022</t>
  </si>
  <si>
    <t>21:0207:000022:0003:0001:00</t>
  </si>
  <si>
    <t>021O  :883028:10:------:--</t>
  </si>
  <si>
    <t>21:0687:000349</t>
  </si>
  <si>
    <t>21:0207:000023</t>
  </si>
  <si>
    <t>21:0207:000023:0003:0001:00</t>
  </si>
  <si>
    <t>021O  :883029:20:883028:10</t>
  </si>
  <si>
    <t>21:0687:000350</t>
  </si>
  <si>
    <t>21:0207:000023:0004:0001:00</t>
  </si>
  <si>
    <t>021O  :883030:00:------:--</t>
  </si>
  <si>
    <t>21:0687:000351</t>
  </si>
  <si>
    <t>21:0207:000024</t>
  </si>
  <si>
    <t>21:0207:000024:0003:0001:00</t>
  </si>
  <si>
    <t>021O  :883031:00:------:--</t>
  </si>
  <si>
    <t>21:0687:000352</t>
  </si>
  <si>
    <t>21:0207:000025</t>
  </si>
  <si>
    <t>21:0207:000025:0003:0001:00</t>
  </si>
  <si>
    <t>021O  :883032:00:------:--</t>
  </si>
  <si>
    <t>21:0687:000353</t>
  </si>
  <si>
    <t>21:0207:000026</t>
  </si>
  <si>
    <t>21:0207:000026:0003:0001:00</t>
  </si>
  <si>
    <t>021O  :883033:00:------:--</t>
  </si>
  <si>
    <t>21:0687:000354</t>
  </si>
  <si>
    <t>21:0207:000027</t>
  </si>
  <si>
    <t>21:0207:000027:0003:0001:00</t>
  </si>
  <si>
    <t>021O  :883034:00:------:--</t>
  </si>
  <si>
    <t>21:0687:000355</t>
  </si>
  <si>
    <t>21:0207:000028</t>
  </si>
  <si>
    <t>21:0207:000028:0003:0001:00</t>
  </si>
  <si>
    <t>021O  :883035:00:------:--</t>
  </si>
  <si>
    <t>21:0687:000356</t>
  </si>
  <si>
    <t>21:0207:000029</t>
  </si>
  <si>
    <t>21:0207:000029:0003:0001:00</t>
  </si>
  <si>
    <t>021O  :883036:00:------:--</t>
  </si>
  <si>
    <t>21:0687:000357</t>
  </si>
  <si>
    <t>21:0207:000030</t>
  </si>
  <si>
    <t>21:0207:000030:0003:0001:00</t>
  </si>
  <si>
    <t>021O  :883037:00:------:--</t>
  </si>
  <si>
    <t>21:0687:000358</t>
  </si>
  <si>
    <t>21:0207:000031</t>
  </si>
  <si>
    <t>21:0207:000031:0003:0001:00</t>
  </si>
  <si>
    <t>021O  :883038:00:------:--</t>
  </si>
  <si>
    <t>21:0687:000359</t>
  </si>
  <si>
    <t>21:0207:000032</t>
  </si>
  <si>
    <t>21:0207:000032:0003:0001:00</t>
  </si>
  <si>
    <t>021O  :883039:00:------:--</t>
  </si>
  <si>
    <t>21:0687:000360</t>
  </si>
  <si>
    <t>21:0207:000033</t>
  </si>
  <si>
    <t>21:0207:000033:0003:0001:00</t>
  </si>
  <si>
    <t>021O  :883040:00:------:--</t>
  </si>
  <si>
    <t>21:0687:000361</t>
  </si>
  <si>
    <t>21:0207:000034</t>
  </si>
  <si>
    <t>21:0207:000034:0003:0001:00</t>
  </si>
  <si>
    <t>021O  :883042:00:------:--</t>
  </si>
  <si>
    <t>21:0687:000362</t>
  </si>
  <si>
    <t>21:0207:000035</t>
  </si>
  <si>
    <t>21:0207:000035:0003:0001:00</t>
  </si>
  <si>
    <t>021O  :883043:00:------:--</t>
  </si>
  <si>
    <t>21:0687:000363</t>
  </si>
  <si>
    <t>21:0207:000036</t>
  </si>
  <si>
    <t>21:0207:000036:0003:0001:00</t>
  </si>
  <si>
    <t>021O  :883044:00:------:--</t>
  </si>
  <si>
    <t>21:0687:000364</t>
  </si>
  <si>
    <t>21:0207:000037</t>
  </si>
  <si>
    <t>21:0207:000037:0003:0001:00</t>
  </si>
  <si>
    <t>021O  :883045:10:------:--</t>
  </si>
  <si>
    <t>21:0687:000365</t>
  </si>
  <si>
    <t>21:0207:000038</t>
  </si>
  <si>
    <t>21:0207:000038:0003:0001:00</t>
  </si>
  <si>
    <t>021O  :883046:20:883045:10</t>
  </si>
  <si>
    <t>21:0687:000366</t>
  </si>
  <si>
    <t>21:0207:000038:0004:0001:00</t>
  </si>
  <si>
    <t>021O  :883047:00:------:--</t>
  </si>
  <si>
    <t>21:0687:000367</t>
  </si>
  <si>
    <t>21:0207:000039</t>
  </si>
  <si>
    <t>21:0207:000039:0003:0001:00</t>
  </si>
  <si>
    <t>021O  :883048:00:------:--</t>
  </si>
  <si>
    <t>21:0687:000368</t>
  </si>
  <si>
    <t>21:0207:000040</t>
  </si>
  <si>
    <t>21:0207:000040:0003:0001:00</t>
  </si>
  <si>
    <t>021O  :883049:00:------:--</t>
  </si>
  <si>
    <t>21:0687:000369</t>
  </si>
  <si>
    <t>21:0207:000041</t>
  </si>
  <si>
    <t>21:0207:000041:0003:0001:00</t>
  </si>
  <si>
    <t>021O  :883050:00:------:--</t>
  </si>
  <si>
    <t>21:0687:000370</t>
  </si>
  <si>
    <t>21:0207:000042</t>
  </si>
  <si>
    <t>21:0207:000042:0003:0001:00</t>
  </si>
  <si>
    <t>021O  :883051:00:------:--</t>
  </si>
  <si>
    <t>21:0687:000371</t>
  </si>
  <si>
    <t>21:0207:000043</t>
  </si>
  <si>
    <t>21:0207:000043:0003:0001:00</t>
  </si>
  <si>
    <t>021O  :883052:00:------:--</t>
  </si>
  <si>
    <t>21:0687:000372</t>
  </si>
  <si>
    <t>21:0207:000044</t>
  </si>
  <si>
    <t>21:0207:000044:0003:0001:00</t>
  </si>
  <si>
    <t>021O  :883053:00:------:--</t>
  </si>
  <si>
    <t>21:0687:000373</t>
  </si>
  <si>
    <t>21:0207:000045</t>
  </si>
  <si>
    <t>21:0207:000045:0003:0001:00</t>
  </si>
  <si>
    <t>021O  :883054:00:------:--</t>
  </si>
  <si>
    <t>21:0687:000374</t>
  </si>
  <si>
    <t>21:0207:000046</t>
  </si>
  <si>
    <t>21:0207:000046:0003:0001:00</t>
  </si>
  <si>
    <t>021O  :883055:00:------:--</t>
  </si>
  <si>
    <t>21:0687:000375</t>
  </si>
  <si>
    <t>21:0207:000047</t>
  </si>
  <si>
    <t>21:0207:000047:0003:0001:00</t>
  </si>
  <si>
    <t>021O  :883056:00:------:--</t>
  </si>
  <si>
    <t>21:0687:000376</t>
  </si>
  <si>
    <t>21:0207:000048</t>
  </si>
  <si>
    <t>21:0207:000048:0003:0001:00</t>
  </si>
  <si>
    <t>021O  :883057:00:------:--</t>
  </si>
  <si>
    <t>21:0687:000377</t>
  </si>
  <si>
    <t>21:0207:000049</t>
  </si>
  <si>
    <t>21:0207:000049:0003:0001:00</t>
  </si>
  <si>
    <t>021O  :883058:00:------:--</t>
  </si>
  <si>
    <t>21:0687:000378</t>
  </si>
  <si>
    <t>21:0207:000050</t>
  </si>
  <si>
    <t>21:0207:000050:0003:0001:00</t>
  </si>
  <si>
    <t>021O  :883059:00:------:--</t>
  </si>
  <si>
    <t>21:0687:000379</t>
  </si>
  <si>
    <t>21:0207:000051</t>
  </si>
  <si>
    <t>21:0207:000051:0003:0001:00</t>
  </si>
  <si>
    <t>021O  :883060:9Y:------:--</t>
  </si>
  <si>
    <t>21:0687:000380</t>
  </si>
  <si>
    <t>021O  :883062:00:------:--</t>
  </si>
  <si>
    <t>21:0687:000381</t>
  </si>
  <si>
    <t>21:0207:000052</t>
  </si>
  <si>
    <t>21:0207:000052:0003:0001:00</t>
  </si>
  <si>
    <t>021O  :883063:00:------:--</t>
  </si>
  <si>
    <t>21:0687:000382</t>
  </si>
  <si>
    <t>21:0207:000053</t>
  </si>
  <si>
    <t>21:0207:000053:0003:0001:00</t>
  </si>
  <si>
    <t>021O  :883064:00:------:--</t>
  </si>
  <si>
    <t>21:0687:000383</t>
  </si>
  <si>
    <t>21:0207:000054</t>
  </si>
  <si>
    <t>21:0207:000054:0003:0001:00</t>
  </si>
  <si>
    <t>021O  :883065:00:------:--</t>
  </si>
  <si>
    <t>21:0687:000384</t>
  </si>
  <si>
    <t>21:0207:000055</t>
  </si>
  <si>
    <t>21:0207:000055:0003:0001:00</t>
  </si>
  <si>
    <t>021O  :883066:00:------:--</t>
  </si>
  <si>
    <t>21:0687:000385</t>
  </si>
  <si>
    <t>21:0207:000056</t>
  </si>
  <si>
    <t>21:0207:000056:0003:0001:00</t>
  </si>
  <si>
    <t>021O  :883067:00:------:--</t>
  </si>
  <si>
    <t>21:0687:000386</t>
  </si>
  <si>
    <t>21:0207:000057</t>
  </si>
  <si>
    <t>21:0207:000057:0003:0001:00</t>
  </si>
  <si>
    <t>021O  :883068:00:------:--</t>
  </si>
  <si>
    <t>21:0687:000387</t>
  </si>
  <si>
    <t>21:0207:000058</t>
  </si>
  <si>
    <t>21:0207:000058:0003:0001:00</t>
  </si>
  <si>
    <t>021O  :883069:00:------:--</t>
  </si>
  <si>
    <t>21:0687:000388</t>
  </si>
  <si>
    <t>21:0207:000059</t>
  </si>
  <si>
    <t>21:0207:000059:0003:0001:00</t>
  </si>
  <si>
    <t>021O  :883070:00:------:--</t>
  </si>
  <si>
    <t>21:0687:000389</t>
  </si>
  <si>
    <t>21:0207:000060</t>
  </si>
  <si>
    <t>21:0207:000060:0003:0001:00</t>
  </si>
  <si>
    <t>021O  :883071:9X:------:--</t>
  </si>
  <si>
    <t>21:0687:000390</t>
  </si>
  <si>
    <t>021O  :883072:00:------:--</t>
  </si>
  <si>
    <t>21:0687:000391</t>
  </si>
  <si>
    <t>21:0207:000061</t>
  </si>
  <si>
    <t>21:0207:000061:0003:0001:00</t>
  </si>
  <si>
    <t>021O  :883073:00:------:--</t>
  </si>
  <si>
    <t>21:0687:000392</t>
  </si>
  <si>
    <t>21:0207:000062</t>
  </si>
  <si>
    <t>21:0207:000062:0003:0001:00</t>
  </si>
  <si>
    <t>021O  :883074:10:------:--</t>
  </si>
  <si>
    <t>21:0687:000393</t>
  </si>
  <si>
    <t>21:0207:000063</t>
  </si>
  <si>
    <t>21:0207:000063:0003:0001:00</t>
  </si>
  <si>
    <t>021O  :883075:20:883074:10</t>
  </si>
  <si>
    <t>21:0687:000394</t>
  </si>
  <si>
    <t>21:0207:000063:0004:0001:00</t>
  </si>
  <si>
    <t>021O  :883076:00:------:--</t>
  </si>
  <si>
    <t>21:0687:000395</t>
  </si>
  <si>
    <t>21:0207:000064</t>
  </si>
  <si>
    <t>21:0207:000064:0003:0001:00</t>
  </si>
  <si>
    <t>021O  :883077:00:------:--</t>
  </si>
  <si>
    <t>21:0687:000396</t>
  </si>
  <si>
    <t>21:0207:000065</t>
  </si>
  <si>
    <t>21:0207:000065:0003:0001:00</t>
  </si>
  <si>
    <t>021O  :883078:00:------:--</t>
  </si>
  <si>
    <t>21:0687:000397</t>
  </si>
  <si>
    <t>21:0207:000066</t>
  </si>
  <si>
    <t>21:0207:000066:0003:0001:00</t>
  </si>
  <si>
    <t>021O  :883079:00:------:--</t>
  </si>
  <si>
    <t>21:0687:000398</t>
  </si>
  <si>
    <t>21:0207:000067</t>
  </si>
  <si>
    <t>21:0207:000067:0003:0001:00</t>
  </si>
  <si>
    <t>021O  :883080:00:------:--</t>
  </si>
  <si>
    <t>21:0687:000399</t>
  </si>
  <si>
    <t>21:0207:000068</t>
  </si>
  <si>
    <t>21:0207:000068:0003:0001:00</t>
  </si>
  <si>
    <t>021O  :883082:00:------:--</t>
  </si>
  <si>
    <t>21:0687:000400</t>
  </si>
  <si>
    <t>21:0207:000069</t>
  </si>
  <si>
    <t>21:0207:000069:0003:0001:00</t>
  </si>
  <si>
    <t>021O  :883083:00:------:--</t>
  </si>
  <si>
    <t>21:0687:000401</t>
  </si>
  <si>
    <t>21:0208:000001</t>
  </si>
  <si>
    <t>21:0208:000001:0003:0001:00</t>
  </si>
  <si>
    <t>021O  :883084:00:------:--</t>
  </si>
  <si>
    <t>21:0687:000402</t>
  </si>
  <si>
    <t>21:0208:000002</t>
  </si>
  <si>
    <t>21:0208:000002:0003:0001:00</t>
  </si>
  <si>
    <t>021O  :883085:00:------:--</t>
  </si>
  <si>
    <t>21:0687:000403</t>
  </si>
  <si>
    <t>21:0208:000003</t>
  </si>
  <si>
    <t>21:0208:000003:0003:0001:00</t>
  </si>
  <si>
    <t>021O  :883086:00:------:--</t>
  </si>
  <si>
    <t>21:0687:000404</t>
  </si>
  <si>
    <t>21:0208:000004</t>
  </si>
  <si>
    <t>21:0208:000004:0003:0001:00</t>
  </si>
  <si>
    <t>021O  :883087:00:------:--</t>
  </si>
  <si>
    <t>21:0687:000405</t>
  </si>
  <si>
    <t>21:0208:000005</t>
  </si>
  <si>
    <t>21:0208:000005:0003:0001:00</t>
  </si>
  <si>
    <t>021O  :883088:9X:------:--</t>
  </si>
  <si>
    <t>21:0687:000406</t>
  </si>
  <si>
    <t>021O  :883089:00:------:--</t>
  </si>
  <si>
    <t>21:0687:000407</t>
  </si>
  <si>
    <t>21:0208:000006</t>
  </si>
  <si>
    <t>21:0208:000006:0003:0001:00</t>
  </si>
  <si>
    <t>021O  :883090:00:------:--</t>
  </si>
  <si>
    <t>21:0687:000408</t>
  </si>
  <si>
    <t>21:0208:000007</t>
  </si>
  <si>
    <t>21:0208:000007:0003:0001:00</t>
  </si>
  <si>
    <t>021O  :883091:00:------:--</t>
  </si>
  <si>
    <t>21:0687:000409</t>
  </si>
  <si>
    <t>21:0208:000008</t>
  </si>
  <si>
    <t>21:0208:000008:0003:0001:00</t>
  </si>
  <si>
    <t>021O  :883092:00:------:--</t>
  </si>
  <si>
    <t>21:0687:000410</t>
  </si>
  <si>
    <t>21:0208:000009</t>
  </si>
  <si>
    <t>21:0208:000009:0003:0001:00</t>
  </si>
  <si>
    <t>021O  :883093:00:------:--</t>
  </si>
  <si>
    <t>21:0687:000411</t>
  </si>
  <si>
    <t>21:0208:000010</t>
  </si>
  <si>
    <t>21:0208:000010:0003:0001:00</t>
  </si>
  <si>
    <t>021O  :883094:10:------:--</t>
  </si>
  <si>
    <t>21:0687:000412</t>
  </si>
  <si>
    <t>21:0208:000011</t>
  </si>
  <si>
    <t>21:0208:000011:0003:0001:00</t>
  </si>
  <si>
    <t>021O  :883095:20:883094:10</t>
  </si>
  <si>
    <t>21:0687:000413</t>
  </si>
  <si>
    <t>21:0208:000011:0004:0001:00</t>
  </si>
  <si>
    <t>021O  :883096:00:------:--</t>
  </si>
  <si>
    <t>21:0687:000414</t>
  </si>
  <si>
    <t>21:0208:000012</t>
  </si>
  <si>
    <t>21:0208:000012:0003:0001:00</t>
  </si>
  <si>
    <t>021O  :883097:00:------:--</t>
  </si>
  <si>
    <t>21:0687:000415</t>
  </si>
  <si>
    <t>21:0208:000013</t>
  </si>
  <si>
    <t>21:0208:000013:0003:0001:00</t>
  </si>
  <si>
    <t>021O  :883098:00:------:--</t>
  </si>
  <si>
    <t>21:0687:000416</t>
  </si>
  <si>
    <t>21:0208:000014</t>
  </si>
  <si>
    <t>21:0208:000014:0003:0001:00</t>
  </si>
  <si>
    <t>021O  :883099:00:------:--</t>
  </si>
  <si>
    <t>21:0687:000417</t>
  </si>
  <si>
    <t>21:0208:000015</t>
  </si>
  <si>
    <t>21:0208:000015:0003:0001:00</t>
  </si>
  <si>
    <t>021O  :883100:00:------:--</t>
  </si>
  <si>
    <t>21:0687:000418</t>
  </si>
  <si>
    <t>21:0208:000016</t>
  </si>
  <si>
    <t>21:0208:000016:0003:0001:00</t>
  </si>
  <si>
    <t>021O  :883102:00:------:--</t>
  </si>
  <si>
    <t>21:0687:000419</t>
  </si>
  <si>
    <t>21:0208:000017</t>
  </si>
  <si>
    <t>21:0208:000017:0003:0001:00</t>
  </si>
  <si>
    <t>021O  :883103:00:------:--</t>
  </si>
  <si>
    <t>21:0687:000420</t>
  </si>
  <si>
    <t>21:0208:000018</t>
  </si>
  <si>
    <t>21:0208:000018:0003:0001:00</t>
  </si>
  <si>
    <t>021O  :883104:10:------:--</t>
  </si>
  <si>
    <t>21:0687:000421</t>
  </si>
  <si>
    <t>21:0208:000019</t>
  </si>
  <si>
    <t>21:0208:000019:0003:0001:00</t>
  </si>
  <si>
    <t>021O  :883105:20:883104:10</t>
  </si>
  <si>
    <t>21:0687:000422</t>
  </si>
  <si>
    <t>21:0208:000019:0004:0001:00</t>
  </si>
  <si>
    <t>021O  :883106:00:------:--</t>
  </si>
  <si>
    <t>21:0687:000423</t>
  </si>
  <si>
    <t>21:0208:000020</t>
  </si>
  <si>
    <t>21:0208:000020:0003:0001:00</t>
  </si>
  <si>
    <t>021O  :883107:00:------:--</t>
  </si>
  <si>
    <t>21:0687:000424</t>
  </si>
  <si>
    <t>21:0208:000021</t>
  </si>
  <si>
    <t>21:0208:000021:0003:0001:00</t>
  </si>
  <si>
    <t>021O  :883108:00:------:--</t>
  </si>
  <si>
    <t>21:0687:000425</t>
  </si>
  <si>
    <t>21:0208:000022</t>
  </si>
  <si>
    <t>21:0208:000022:0003:0001:00</t>
  </si>
  <si>
    <t>021O  :883109:00:------:--</t>
  </si>
  <si>
    <t>21:0687:000426</t>
  </si>
  <si>
    <t>21:0208:000023</t>
  </si>
  <si>
    <t>21:0208:000023:0003:0001:00</t>
  </si>
  <si>
    <t>021O  :883110:00:------:--</t>
  </si>
  <si>
    <t>21:0687:000427</t>
  </si>
  <si>
    <t>21:0208:000024</t>
  </si>
  <si>
    <t>21:0208:000024:0003:0001:00</t>
  </si>
  <si>
    <t>021O  :883111:00:------:--</t>
  </si>
  <si>
    <t>21:0687:000428</t>
  </si>
  <si>
    <t>21:0208:000025</t>
  </si>
  <si>
    <t>21:0208:000025:0003:0001:00</t>
  </si>
  <si>
    <t>021O  :883112:00:------:--</t>
  </si>
  <si>
    <t>21:0687:000429</t>
  </si>
  <si>
    <t>21:0208:000026</t>
  </si>
  <si>
    <t>21:0208:000026:0003:0001:00</t>
  </si>
  <si>
    <t>021O  :883113:00:------:--</t>
  </si>
  <si>
    <t>21:0687:000430</t>
  </si>
  <si>
    <t>21:0208:000027</t>
  </si>
  <si>
    <t>21:0208:000027:0003:0001:00</t>
  </si>
  <si>
    <t>021O  :883114:00:------:--</t>
  </si>
  <si>
    <t>21:0687:000431</t>
  </si>
  <si>
    <t>21:0208:000028</t>
  </si>
  <si>
    <t>21:0208:000028:0003:0001:00</t>
  </si>
  <si>
    <t>021O  :883115:00:------:--</t>
  </si>
  <si>
    <t>21:0687:000432</t>
  </si>
  <si>
    <t>21:0208:000029</t>
  </si>
  <si>
    <t>21:0208:000029:0003:0001:00</t>
  </si>
  <si>
    <t>021O  :883116:00:------:--</t>
  </si>
  <si>
    <t>21:0687:000433</t>
  </si>
  <si>
    <t>21:0208:000030</t>
  </si>
  <si>
    <t>21:0208:000030:0003:0001:00</t>
  </si>
  <si>
    <t>021O  :883117:00:------:--</t>
  </si>
  <si>
    <t>21:0687:000434</t>
  </si>
  <si>
    <t>21:0208:000031</t>
  </si>
  <si>
    <t>21:0208:000031:0003:0001:00</t>
  </si>
  <si>
    <t>021O  :883118:9Y:------:--</t>
  </si>
  <si>
    <t>21:0687:000435</t>
  </si>
  <si>
    <t>021O  :883119:00:------:--</t>
  </si>
  <si>
    <t>21:0687:000436</t>
  </si>
  <si>
    <t>21:0208:000032</t>
  </si>
  <si>
    <t>21:0208:000032:0003:0001:00</t>
  </si>
  <si>
    <t>021O  :883120:00:------:--</t>
  </si>
  <si>
    <t>21:0687:000437</t>
  </si>
  <si>
    <t>21:0208:000033</t>
  </si>
  <si>
    <t>21:0208:000033:0003:0001:00</t>
  </si>
  <si>
    <t>021O  :883122:10:------:--</t>
  </si>
  <si>
    <t>21:0687:000438</t>
  </si>
  <si>
    <t>21:0208:000034</t>
  </si>
  <si>
    <t>21:0208:000034:0003:0001:00</t>
  </si>
  <si>
    <t>021O  :883123:20:883122:10</t>
  </si>
  <si>
    <t>21:0687:000439</t>
  </si>
  <si>
    <t>21:0208:000034:0004:0001:00</t>
  </si>
  <si>
    <t>021O  :883124:9Y:------:--</t>
  </si>
  <si>
    <t>21:0687:000440</t>
  </si>
  <si>
    <t>021O  :883125:00:------:--</t>
  </si>
  <si>
    <t>21:0687:000441</t>
  </si>
  <si>
    <t>21:0208:000035</t>
  </si>
  <si>
    <t>21:0208:000035:0003:0001:00</t>
  </si>
  <si>
    <t>021O  :883126:00:------:--</t>
  </si>
  <si>
    <t>21:0687:000442</t>
  </si>
  <si>
    <t>21:0208:000036</t>
  </si>
  <si>
    <t>21:0208:000036:0003:0001:00</t>
  </si>
  <si>
    <t>021O  :883127:00:------:--</t>
  </si>
  <si>
    <t>21:0687:000443</t>
  </si>
  <si>
    <t>21:0208:000037</t>
  </si>
  <si>
    <t>21:0208:000037:0003:0001:00</t>
  </si>
  <si>
    <t>021O  :883128:00:------:--</t>
  </si>
  <si>
    <t>21:0687:000444</t>
  </si>
  <si>
    <t>21:0208:000038</t>
  </si>
  <si>
    <t>21:0208:000038:0003:0001:00</t>
  </si>
  <si>
    <t>021O  :883129:00:------:--</t>
  </si>
  <si>
    <t>21:0687:000445</t>
  </si>
  <si>
    <t>21:0208:000039</t>
  </si>
  <si>
    <t>21:0208:000039:0003:0001:00</t>
  </si>
  <si>
    <t>021O  :883130:00:------:--</t>
  </si>
  <si>
    <t>21:0687:000446</t>
  </si>
  <si>
    <t>21:0208:000040</t>
  </si>
  <si>
    <t>21:0208:000040:0003:0001:00</t>
  </si>
  <si>
    <t>021O  :883131:00:------:--</t>
  </si>
  <si>
    <t>21:0687:000447</t>
  </si>
  <si>
    <t>21:0208:000041</t>
  </si>
  <si>
    <t>21:0208:000041:0003:0001:00</t>
  </si>
  <si>
    <t>021O  :883132:00:------:--</t>
  </si>
  <si>
    <t>21:0687:000448</t>
  </si>
  <si>
    <t>21:0208:000042</t>
  </si>
  <si>
    <t>21:0208:000042:0003:0001:00</t>
  </si>
  <si>
    <t>021O  :883133:00:------:--</t>
  </si>
  <si>
    <t>21:0687:000449</t>
  </si>
  <si>
    <t>21:0208:000043</t>
  </si>
  <si>
    <t>21:0208:000043:0003:0001:00</t>
  </si>
  <si>
    <t>021O  :883134:00:------:--</t>
  </si>
  <si>
    <t>21:0687:000450</t>
  </si>
  <si>
    <t>21:0208:000044</t>
  </si>
  <si>
    <t>21:0208:000044:0003:0001:00</t>
  </si>
  <si>
    <t>021O  :883135:00:------:--</t>
  </si>
  <si>
    <t>21:0687:000451</t>
  </si>
  <si>
    <t>21:0208:000045</t>
  </si>
  <si>
    <t>21:0208:000045:0003:0001:00</t>
  </si>
  <si>
    <t>021O  :883136:00:------:--</t>
  </si>
  <si>
    <t>21:0687:000452</t>
  </si>
  <si>
    <t>21:0208:000046</t>
  </si>
  <si>
    <t>21:0208:000046:0003:0001:00</t>
  </si>
  <si>
    <t>021O  :883137:00:------:--</t>
  </si>
  <si>
    <t>21:0687:000453</t>
  </si>
  <si>
    <t>21:0208:000047</t>
  </si>
  <si>
    <t>21:0208:000047:0003:0001:00</t>
  </si>
  <si>
    <t>021O  :883138:00:------:--</t>
  </si>
  <si>
    <t>21:0687:000454</t>
  </si>
  <si>
    <t>21:0208:000048</t>
  </si>
  <si>
    <t>21:0208:000048:0003:0001:00</t>
  </si>
  <si>
    <t>021O  :883139:00:------:--</t>
  </si>
  <si>
    <t>21:0687:000455</t>
  </si>
  <si>
    <t>21:0208:000049</t>
  </si>
  <si>
    <t>21:0208:000049:0003:0001:00</t>
  </si>
  <si>
    <t>021O  :883140:00:------:--</t>
  </si>
  <si>
    <t>21:0687:000456</t>
  </si>
  <si>
    <t>21:0208:000050</t>
  </si>
  <si>
    <t>21:0208:000050:0003:0001:00</t>
  </si>
  <si>
    <t>021O  :883142:10:------:--</t>
  </si>
  <si>
    <t>21:0687:000457</t>
  </si>
  <si>
    <t>21:0208:000051</t>
  </si>
  <si>
    <t>21:0208:000051:0003:0001:00</t>
  </si>
  <si>
    <t>021O  :883143:20:883142:10</t>
  </si>
  <si>
    <t>21:0687:000458</t>
  </si>
  <si>
    <t>21:0208:000051:0004:0001:00</t>
  </si>
  <si>
    <t>021O  :883144:00:------:--</t>
  </si>
  <si>
    <t>21:0687:000459</t>
  </si>
  <si>
    <t>21:0208:000052</t>
  </si>
  <si>
    <t>21:0208:000052:0003:0001:00</t>
  </si>
  <si>
    <t>021O  :883145:00:------:--</t>
  </si>
  <si>
    <t>21:0687:000460</t>
  </si>
  <si>
    <t>21:0208:000053</t>
  </si>
  <si>
    <t>21:0208:000053:0003:0001:00</t>
  </si>
  <si>
    <t>021O  :883146:00:------:--</t>
  </si>
  <si>
    <t>21:0687:000461</t>
  </si>
  <si>
    <t>21:0208:000054</t>
  </si>
  <si>
    <t>21:0208:000054:0003:0001:00</t>
  </si>
  <si>
    <t>021O  :883147:00:------:--</t>
  </si>
  <si>
    <t>21:0687:000462</t>
  </si>
  <si>
    <t>21:0208:000055</t>
  </si>
  <si>
    <t>21:0208:000055:0003:0001:00</t>
  </si>
  <si>
    <t>021O  :883148:00:------:--</t>
  </si>
  <si>
    <t>21:0687:000463</t>
  </si>
  <si>
    <t>21:0208:000056</t>
  </si>
  <si>
    <t>21:0208:000056:0003:0001:00</t>
  </si>
  <si>
    <t>021O  :883149:9Y:------:--</t>
  </si>
  <si>
    <t>21:0687:000464</t>
  </si>
  <si>
    <t>021O  :883150:00:------:--</t>
  </si>
  <si>
    <t>21:0687:000465</t>
  </si>
  <si>
    <t>21:0208:000057</t>
  </si>
  <si>
    <t>21:0208:000057:0003:0001:00</t>
  </si>
  <si>
    <t>021O  :883151:00:------:--</t>
  </si>
  <si>
    <t>21:0687:000466</t>
  </si>
  <si>
    <t>21:0208:000058</t>
  </si>
  <si>
    <t>21:0208:000058:0003:0001:00</t>
  </si>
  <si>
    <t>021O  :883152:00:------:--</t>
  </si>
  <si>
    <t>21:0687:000467</t>
  </si>
  <si>
    <t>21:0208:000059</t>
  </si>
  <si>
    <t>21:0208:000059:0003:0001:00</t>
  </si>
  <si>
    <t>021O  :883153:00:------:--</t>
  </si>
  <si>
    <t>21:0687:000468</t>
  </si>
  <si>
    <t>21:0208:000060</t>
  </si>
  <si>
    <t>21:0208:000060:0003:0001:00</t>
  </si>
  <si>
    <t>021O  :883154:00:------:--</t>
  </si>
  <si>
    <t>21:0687:000469</t>
  </si>
  <si>
    <t>21:0208:000061</t>
  </si>
  <si>
    <t>21:0208:000061:0003:0001:00</t>
  </si>
  <si>
    <t>021O  :883155:00:------:--</t>
  </si>
  <si>
    <t>21:0687:000470</t>
  </si>
  <si>
    <t>21:0208:000062</t>
  </si>
  <si>
    <t>21:0208:000062:0003:0001:00</t>
  </si>
  <si>
    <t>021O  :883156:00:------:--</t>
  </si>
  <si>
    <t>21:0687:000471</t>
  </si>
  <si>
    <t>21:0208:000063</t>
  </si>
  <si>
    <t>21:0208:000063:0003:0001:00</t>
  </si>
  <si>
    <t>021O  :883157:00:------:--</t>
  </si>
  <si>
    <t>21:0687:000472</t>
  </si>
  <si>
    <t>21:0208:000064</t>
  </si>
  <si>
    <t>21:0208:000064:0003:0001:00</t>
  </si>
  <si>
    <t>021O  :883158:00:------:--</t>
  </si>
  <si>
    <t>21:0687:000473</t>
  </si>
  <si>
    <t>21:0208:000065</t>
  </si>
  <si>
    <t>21:0208:000065:0003:0001:00</t>
  </si>
  <si>
    <t>021O  :883159:00:------:--</t>
  </si>
  <si>
    <t>21:0687:000474</t>
  </si>
  <si>
    <t>21:0208:000066</t>
  </si>
  <si>
    <t>21:0208:000066:0003:0001:00</t>
  </si>
  <si>
    <t>021O  :883160:00:------:--</t>
  </si>
  <si>
    <t>21:0687:000475</t>
  </si>
  <si>
    <t>21:0208:000067</t>
  </si>
  <si>
    <t>21:0208:000067:0003:0001:00</t>
  </si>
  <si>
    <t>021O  :883162:00:------:--</t>
  </si>
  <si>
    <t>21:0687:000476</t>
  </si>
  <si>
    <t>21:0208:000068</t>
  </si>
  <si>
    <t>21:0208:000068:0003:0001:00</t>
  </si>
  <si>
    <t>021O  :883163:00:------:--</t>
  </si>
  <si>
    <t>21:0687:000477</t>
  </si>
  <si>
    <t>21:0208:000069</t>
  </si>
  <si>
    <t>21:0208:000069:0003:0001:00</t>
  </si>
  <si>
    <t>021O  :883164:00:------:--</t>
  </si>
  <si>
    <t>21:0687:000478</t>
  </si>
  <si>
    <t>21:0208:000070</t>
  </si>
  <si>
    <t>21:0208:000070:0003:0001:00</t>
  </si>
  <si>
    <t>021O  :883165:00:------:--</t>
  </si>
  <si>
    <t>21:0687:000479</t>
  </si>
  <si>
    <t>21:0208:000071</t>
  </si>
  <si>
    <t>21:0208:000071:0003:0001:00</t>
  </si>
  <si>
    <t>021O  :883166:00:------:--</t>
  </si>
  <si>
    <t>21:0687:000480</t>
  </si>
  <si>
    <t>21:0208:000072</t>
  </si>
  <si>
    <t>21:0208:000072:0003:0001:00</t>
  </si>
  <si>
    <t>021O  :883167:00:------:--</t>
  </si>
  <si>
    <t>21:0687:000481</t>
  </si>
  <si>
    <t>21:0208:000073</t>
  </si>
  <si>
    <t>21:0208:000073:0003:0001:00</t>
  </si>
  <si>
    <t>021O  :883168:00:------:--</t>
  </si>
  <si>
    <t>21:0687:000482</t>
  </si>
  <si>
    <t>21:0208:000074</t>
  </si>
  <si>
    <t>21:0208:000074:0003:0001:00</t>
  </si>
  <si>
    <t>021O  :883169:00:------:--</t>
  </si>
  <si>
    <t>21:0687:000483</t>
  </si>
  <si>
    <t>21:0208:000075</t>
  </si>
  <si>
    <t>21:0208:000075:0003:0001:00</t>
  </si>
  <si>
    <t>021O  :883170:00:------:--</t>
  </si>
  <si>
    <t>21:0687:000484</t>
  </si>
  <si>
    <t>21:0208:000076</t>
  </si>
  <si>
    <t>21:0208:000076:0003:0001:00</t>
  </si>
  <si>
    <t>021O  :883171:00:------:--</t>
  </si>
  <si>
    <t>21:0687:000485</t>
  </si>
  <si>
    <t>21:0208:000077</t>
  </si>
  <si>
    <t>21:0208:000077:0003:0001:00</t>
  </si>
  <si>
    <t>021O  :883172:00:------:--</t>
  </si>
  <si>
    <t>21:0687:000486</t>
  </si>
  <si>
    <t>21:0208:000078</t>
  </si>
  <si>
    <t>21:0208:000078:0003:0001:00</t>
  </si>
  <si>
    <t>021O  :883173:00:------:--</t>
  </si>
  <si>
    <t>21:0687:000487</t>
  </si>
  <si>
    <t>21:0208:000079</t>
  </si>
  <si>
    <t>21:0208:000079:0003:0001:00</t>
  </si>
  <si>
    <t>021O  :883174:00:------:--</t>
  </si>
  <si>
    <t>21:0687:000488</t>
  </si>
  <si>
    <t>21:0208:000080</t>
  </si>
  <si>
    <t>21:0208:000080:0003:0001:00</t>
  </si>
  <si>
    <t>021O  :883175:00:------:--</t>
  </si>
  <si>
    <t>21:0687:000489</t>
  </si>
  <si>
    <t>21:0208:000081</t>
  </si>
  <si>
    <t>21:0208:000081:0003:0001:00</t>
  </si>
  <si>
    <t>021O  :883176:00:------:--</t>
  </si>
  <si>
    <t>21:0687:000490</t>
  </si>
  <si>
    <t>21:0208:000082</t>
  </si>
  <si>
    <t>21:0208:000082:0003:0001:00</t>
  </si>
  <si>
    <t>021O  :883177:10:------:--</t>
  </si>
  <si>
    <t>21:0687:000491</t>
  </si>
  <si>
    <t>21:0208:000083</t>
  </si>
  <si>
    <t>21:0208:000083:0003:0001:00</t>
  </si>
  <si>
    <t>021O  :883178:20:883177:10</t>
  </si>
  <si>
    <t>21:0687:000492</t>
  </si>
  <si>
    <t>21:0208:000083:0004:0001:00</t>
  </si>
  <si>
    <t>021O  :883179:00:------:--</t>
  </si>
  <si>
    <t>21:0687:000493</t>
  </si>
  <si>
    <t>21:0208:000084</t>
  </si>
  <si>
    <t>21:0208:000084:0003:0001:00</t>
  </si>
  <si>
    <t>021O  :883180:9Z:------:--</t>
  </si>
  <si>
    <t>21:0687:000494</t>
  </si>
  <si>
    <t>021O  :883182:10:------:--</t>
  </si>
  <si>
    <t>21:0687:000495</t>
  </si>
  <si>
    <t>21:0208:000085</t>
  </si>
  <si>
    <t>21:0208:000085:0003:0001:00</t>
  </si>
  <si>
    <t>021O  :883183:20:883182:10</t>
  </si>
  <si>
    <t>21:0687:000496</t>
  </si>
  <si>
    <t>21:0208:000085:0004:0001:00</t>
  </si>
  <si>
    <t>021O  :883184:00:------:--</t>
  </si>
  <si>
    <t>21:0687:000497</t>
  </si>
  <si>
    <t>21:0208:000086</t>
  </si>
  <si>
    <t>21:0208:000086:0003:0001:00</t>
  </si>
  <si>
    <t>021O  :883185:00:------:--</t>
  </si>
  <si>
    <t>21:0687:000498</t>
  </si>
  <si>
    <t>21:0208:000087</t>
  </si>
  <si>
    <t>21:0208:000087:0003:0001:00</t>
  </si>
  <si>
    <t>021O  :883186:00:------:--</t>
  </si>
  <si>
    <t>21:0687:000499</t>
  </si>
  <si>
    <t>21:0208:000088</t>
  </si>
  <si>
    <t>21:0208:000088:0003:0001:00</t>
  </si>
  <si>
    <t>021O  :883187:00:------:--</t>
  </si>
  <si>
    <t>21:0687:000500</t>
  </si>
  <si>
    <t>21:0208:000089</t>
  </si>
  <si>
    <t>21:0208:000089:0003:0001:00</t>
  </si>
  <si>
    <t>021O  :883188:9X:------:--</t>
  </si>
  <si>
    <t>21:0687:000501</t>
  </si>
  <si>
    <t>021O  :883189:00:------:--</t>
  </si>
  <si>
    <t>21:0687:000502</t>
  </si>
  <si>
    <t>21:0208:000090</t>
  </si>
  <si>
    <t>21:0208:000090:0003:0001:00</t>
  </si>
  <si>
    <t>021O  :883190:00:------:--</t>
  </si>
  <si>
    <t>21:0687:000503</t>
  </si>
  <si>
    <t>21:0208:000091</t>
  </si>
  <si>
    <t>21:0208:000091:0003:0001:00</t>
  </si>
  <si>
    <t>021O  :883191:00:------:--</t>
  </si>
  <si>
    <t>21:0687:000504</t>
  </si>
  <si>
    <t>21:0208:000092</t>
  </si>
  <si>
    <t>21:0208:000092:0003:0001:00</t>
  </si>
  <si>
    <t>021O  :883192:00:------:--</t>
  </si>
  <si>
    <t>21:0687:000505</t>
  </si>
  <si>
    <t>21:0208:000093</t>
  </si>
  <si>
    <t>21:0208:000093:0003:0001:00</t>
  </si>
  <si>
    <t>021O  :883193:00:------:--</t>
  </si>
  <si>
    <t>21:0687:000506</t>
  </si>
  <si>
    <t>21:0208:000094</t>
  </si>
  <si>
    <t>21:0208:000094:0003:0001:00</t>
  </si>
  <si>
    <t>021O  :883194:00:------:--</t>
  </si>
  <si>
    <t>21:0687:000507</t>
  </si>
  <si>
    <t>21:0208:000095</t>
  </si>
  <si>
    <t>21:0208:000095:0003:0001:00</t>
  </si>
  <si>
    <t>021O  :883195:00:------:--</t>
  </si>
  <si>
    <t>21:0687:000508</t>
  </si>
  <si>
    <t>21:0208:000096</t>
  </si>
  <si>
    <t>21:0208:000096:0003:0001:00</t>
  </si>
  <si>
    <t>021O  :883196:00:------:--</t>
  </si>
  <si>
    <t>21:0687:000509</t>
  </si>
  <si>
    <t>21:0208:000097</t>
  </si>
  <si>
    <t>21:0208:000097:0003:0001:00</t>
  </si>
  <si>
    <t>021O  :883197:00:------:--</t>
  </si>
  <si>
    <t>21:0687:000510</t>
  </si>
  <si>
    <t>21:0208:000098</t>
  </si>
  <si>
    <t>21:0208:000098:0003:0001:00</t>
  </si>
  <si>
    <t>021O  :883198:00:------:--</t>
  </si>
  <si>
    <t>21:0687:000511</t>
  </si>
  <si>
    <t>21:0208:000099</t>
  </si>
  <si>
    <t>21:0208:000099:0003:0001:00</t>
  </si>
  <si>
    <t>021O  :883199:00:------:--</t>
  </si>
  <si>
    <t>21:0687:000512</t>
  </si>
  <si>
    <t>21:0208:000100</t>
  </si>
  <si>
    <t>21:0208:000100:0003:0001:00</t>
  </si>
  <si>
    <t>021O  :883200:00:------:--</t>
  </si>
  <si>
    <t>21:0687:000513</t>
  </si>
  <si>
    <t>21:0208:000101</t>
  </si>
  <si>
    <t>21:0208:000101:0003:0001:00</t>
  </si>
  <si>
    <t>021O  :883202:00:------:--</t>
  </si>
  <si>
    <t>21:0687:000514</t>
  </si>
  <si>
    <t>21:0208:000102</t>
  </si>
  <si>
    <t>21:0208:000102:0003:0001:00</t>
  </si>
  <si>
    <t>021O  :883203:00:------:--</t>
  </si>
  <si>
    <t>21:0687:000515</t>
  </si>
  <si>
    <t>21:0208:000103</t>
  </si>
  <si>
    <t>21:0208:000103:0003:0001:00</t>
  </si>
  <si>
    <t>021O  :883204:00:------:--</t>
  </si>
  <si>
    <t>21:0687:000516</t>
  </si>
  <si>
    <t>21:0208:000104</t>
  </si>
  <si>
    <t>21:0208:000104:0003:0001:00</t>
  </si>
  <si>
    <t>021O  :883205:00:------:--</t>
  </si>
  <si>
    <t>21:0687:000517</t>
  </si>
  <si>
    <t>21:0208:000105</t>
  </si>
  <si>
    <t>21:0208:000105:0003:0001:00</t>
  </si>
  <si>
    <t>021O  :883206:00:------:--</t>
  </si>
  <si>
    <t>21:0687:000518</t>
  </si>
  <si>
    <t>21:0208:000106</t>
  </si>
  <si>
    <t>21:0208:000106:0003:0001:00</t>
  </si>
  <si>
    <t>021O  :883207:00:------:--</t>
  </si>
  <si>
    <t>21:0687:000519</t>
  </si>
  <si>
    <t>21:0208:000107</t>
  </si>
  <si>
    <t>21:0208:000107:0003:0001:00</t>
  </si>
  <si>
    <t>021O  :883208:00:------:--</t>
  </si>
  <si>
    <t>21:0687:000520</t>
  </si>
  <si>
    <t>21:0208:000108</t>
  </si>
  <si>
    <t>21:0208:000108:0003:0001:00</t>
  </si>
  <si>
    <t>021O  :883209:00:------:--</t>
  </si>
  <si>
    <t>21:0687:000521</t>
  </si>
  <si>
    <t>21:0208:000109</t>
  </si>
  <si>
    <t>21:0208:000109:0003:0001:00</t>
  </si>
  <si>
    <t>021O  :883210:00:------:--</t>
  </si>
  <si>
    <t>21:0687:000522</t>
  </si>
  <si>
    <t>21:0208:000110</t>
  </si>
  <si>
    <t>21:0208:000110:0003:0001:00</t>
  </si>
  <si>
    <t>021O  :883211:00:------:--</t>
  </si>
  <si>
    <t>21:0687:000523</t>
  </si>
  <si>
    <t>21:0208:000111</t>
  </si>
  <si>
    <t>21:0208:000111:0003:0001:00</t>
  </si>
  <si>
    <t>021O  :883212:00:------:--</t>
  </si>
  <si>
    <t>21:0687:000524</t>
  </si>
  <si>
    <t>21:0208:000112</t>
  </si>
  <si>
    <t>21:0208:000112:0003:0001:00</t>
  </si>
  <si>
    <t>021O  :883213:10:------:--</t>
  </si>
  <si>
    <t>21:0687:000525</t>
  </si>
  <si>
    <t>21:0208:000113</t>
  </si>
  <si>
    <t>21:0208:000113:0003:0001:00</t>
  </si>
  <si>
    <t>021O  :883214:20:883213:10</t>
  </si>
  <si>
    <t>21:0687:000526</t>
  </si>
  <si>
    <t>21:0208:000113:0004:0001:00</t>
  </si>
  <si>
    <t>021O  :883215:9Y:------:--</t>
  </si>
  <si>
    <t>21:0687:000527</t>
  </si>
  <si>
    <t>021O  :883216:00:------:--</t>
  </si>
  <si>
    <t>21:0687:000528</t>
  </si>
  <si>
    <t>21:0208:000114</t>
  </si>
  <si>
    <t>21:0208:000114:0003:0001:00</t>
  </si>
  <si>
    <t>021O  :883217:00:------:--</t>
  </si>
  <si>
    <t>21:0687:000529</t>
  </si>
  <si>
    <t>21:0208:000115</t>
  </si>
  <si>
    <t>21:0208:000115:0003:0001:00</t>
  </si>
  <si>
    <t>021O  :883218:00:------:--</t>
  </si>
  <si>
    <t>21:0687:000530</t>
  </si>
  <si>
    <t>21:0208:000116</t>
  </si>
  <si>
    <t>21:0208:000116:0003:0001:00</t>
  </si>
  <si>
    <t>021O  :883219:00:------:--</t>
  </si>
  <si>
    <t>21:0687:000531</t>
  </si>
  <si>
    <t>21:0208:000117</t>
  </si>
  <si>
    <t>21:0208:000117:0003:0001:00</t>
  </si>
  <si>
    <t>021O  :883220:00:------:--</t>
  </si>
  <si>
    <t>21:0687:000532</t>
  </si>
  <si>
    <t>21:0208:000118</t>
  </si>
  <si>
    <t>21:0208:000118:0003:0001:00</t>
  </si>
  <si>
    <t>021O  :885002:00:------:--</t>
  </si>
  <si>
    <t>21:0687:000533</t>
  </si>
  <si>
    <t>21:0207:000070</t>
  </si>
  <si>
    <t>21:0207:000070:0003:0001:00</t>
  </si>
  <si>
    <t>021O  :885003:9Y:------:--</t>
  </si>
  <si>
    <t>21:0687:000534</t>
  </si>
  <si>
    <t>021O  :885004:00:------:--</t>
  </si>
  <si>
    <t>21:0687:000535</t>
  </si>
  <si>
    <t>21:0207:000071</t>
  </si>
  <si>
    <t>21:0207:000071:0003:0001:00</t>
  </si>
  <si>
    <t>021O  :885005:00:------:--</t>
  </si>
  <si>
    <t>21:0687:000536</t>
  </si>
  <si>
    <t>21:0207:000072</t>
  </si>
  <si>
    <t>21:0207:000072:0003:0001:00</t>
  </si>
  <si>
    <t>021O  :885006:00:------:--</t>
  </si>
  <si>
    <t>21:0687:000537</t>
  </si>
  <si>
    <t>21:0207:000073</t>
  </si>
  <si>
    <t>21:0207:000073:0003:0001:00</t>
  </si>
  <si>
    <t>021O  :885007:00:------:--</t>
  </si>
  <si>
    <t>21:0687:000538</t>
  </si>
  <si>
    <t>21:0207:000074</t>
  </si>
  <si>
    <t>21:0207:000074:0003:0001:00</t>
  </si>
  <si>
    <t>021O  :885008:00:------:--</t>
  </si>
  <si>
    <t>21:0687:000539</t>
  </si>
  <si>
    <t>21:0207:000075</t>
  </si>
  <si>
    <t>21:0207:000075:0003:0001:00</t>
  </si>
  <si>
    <t>021O  :885009:10:------:--</t>
  </si>
  <si>
    <t>21:0687:000540</t>
  </si>
  <si>
    <t>21:0207:000076</t>
  </si>
  <si>
    <t>21:0207:000076:0003:0001:00</t>
  </si>
  <si>
    <t>021O  :885010:20:885009:10</t>
  </si>
  <si>
    <t>21:0687:000541</t>
  </si>
  <si>
    <t>21:0207:000076:0004:0001:00</t>
  </si>
  <si>
    <t>021O  :885011:00:------:--</t>
  </si>
  <si>
    <t>21:0687:000542</t>
  </si>
  <si>
    <t>21:0207:000077</t>
  </si>
  <si>
    <t>21:0207:000077:0003:0001:00</t>
  </si>
  <si>
    <t>021O  :885012:00:------:--</t>
  </si>
  <si>
    <t>21:0687:000543</t>
  </si>
  <si>
    <t>21:0207:000078</t>
  </si>
  <si>
    <t>21:0207:000078:0003:0001:00</t>
  </si>
  <si>
    <t>021O  :885013:00:------:--</t>
  </si>
  <si>
    <t>21:0687:000544</t>
  </si>
  <si>
    <t>21:0207:000079</t>
  </si>
  <si>
    <t>21:0207:000079:0003:0001:00</t>
  </si>
  <si>
    <t>021O  :885014:00:------:--</t>
  </si>
  <si>
    <t>21:0687:000545</t>
  </si>
  <si>
    <t>21:0207:000080</t>
  </si>
  <si>
    <t>21:0207:000080:0003:0001:00</t>
  </si>
  <si>
    <t>021O  :885015:00:------:--</t>
  </si>
  <si>
    <t>21:0687:000546</t>
  </si>
  <si>
    <t>21:0207:000081</t>
  </si>
  <si>
    <t>21:0207:000081:0003:0001:00</t>
  </si>
  <si>
    <t>021O  :885016:00:------:--</t>
  </si>
  <si>
    <t>21:0687:000547</t>
  </si>
  <si>
    <t>21:0207:000082</t>
  </si>
  <si>
    <t>21:0207:000082:0003:0001:00</t>
  </si>
  <si>
    <t>021O  :885017:00:------:--</t>
  </si>
  <si>
    <t>21:0687:000548</t>
  </si>
  <si>
    <t>21:0207:000083</t>
  </si>
  <si>
    <t>21:0207:000083:0003:0001:00</t>
  </si>
  <si>
    <t>021O  :885018:00:------:--</t>
  </si>
  <si>
    <t>21:0687:000549</t>
  </si>
  <si>
    <t>21:0207:000084</t>
  </si>
  <si>
    <t>21:0207:000084:0003:0001:00</t>
  </si>
  <si>
    <t>021O  :885019:00:------:--</t>
  </si>
  <si>
    <t>21:0687:000550</t>
  </si>
  <si>
    <t>21:0207:000085</t>
  </si>
  <si>
    <t>21:0207:000085:0003:0001:00</t>
  </si>
  <si>
    <t>021O  :885020:00:------:--</t>
  </si>
  <si>
    <t>21:0687:000551</t>
  </si>
  <si>
    <t>21:0207:000086</t>
  </si>
  <si>
    <t>21:0207:000086:0003:0001:00</t>
  </si>
  <si>
    <t>021O  :885022:00:------:--</t>
  </si>
  <si>
    <t>21:0687:000552</t>
  </si>
  <si>
    <t>21:0207:000087</t>
  </si>
  <si>
    <t>21:0207:000087:0003:0001:00</t>
  </si>
  <si>
    <t>021O  :885023:00:------:--</t>
  </si>
  <si>
    <t>21:0687:000553</t>
  </si>
  <si>
    <t>21:0207:000088</t>
  </si>
  <si>
    <t>21:0207:000088:0003:0001:00</t>
  </si>
  <si>
    <t>021O  :885024:00:------:--</t>
  </si>
  <si>
    <t>21:0687:000554</t>
  </si>
  <si>
    <t>21:0207:000089</t>
  </si>
  <si>
    <t>21:0207:000089:0003:0001:00</t>
  </si>
  <si>
    <t>021O  :885025:9Y:------:--</t>
  </si>
  <si>
    <t>21:0687:000555</t>
  </si>
  <si>
    <t>021O  :885026:00:------:--</t>
  </si>
  <si>
    <t>21:0687:000556</t>
  </si>
  <si>
    <t>21:0207:000090</t>
  </si>
  <si>
    <t>21:0207:000090:0003:0001:00</t>
  </si>
  <si>
    <t>021O  :885027:00:------:--</t>
  </si>
  <si>
    <t>21:0687:000557</t>
  </si>
  <si>
    <t>21:0207:000091</t>
  </si>
  <si>
    <t>21:0207:000091:0003:0001:00</t>
  </si>
  <si>
    <t>021O  :885028:10:------:--</t>
  </si>
  <si>
    <t>21:0687:000558</t>
  </si>
  <si>
    <t>21:0207:000092</t>
  </si>
  <si>
    <t>21:0207:000092:0003:0001:00</t>
  </si>
  <si>
    <t>021O  :885029:20:885028:10</t>
  </si>
  <si>
    <t>21:0687:000559</t>
  </si>
  <si>
    <t>21:0207:000092:0004:0001:00</t>
  </si>
  <si>
    <t>021O  :885030:00:------:--</t>
  </si>
  <si>
    <t>21:0687:000560</t>
  </si>
  <si>
    <t>21:0207:000093</t>
  </si>
  <si>
    <t>21:0207:000093:0003:0001:00</t>
  </si>
  <si>
    <t>021O  :885031:00:------:--</t>
  </si>
  <si>
    <t>21:0687:000561</t>
  </si>
  <si>
    <t>21:0207:000094</t>
  </si>
  <si>
    <t>21:0207:000094:0003:0001:00</t>
  </si>
  <si>
    <t>021O  :885032:00:------:--</t>
  </si>
  <si>
    <t>21:0687:000562</t>
  </si>
  <si>
    <t>21:0207:000095</t>
  </si>
  <si>
    <t>21:0207:000095:0003:0001:00</t>
  </si>
  <si>
    <t>021O  :885033:00:------:--</t>
  </si>
  <si>
    <t>21:0687:000563</t>
  </si>
  <si>
    <t>21:0207:000096</t>
  </si>
  <si>
    <t>21:0207:000096:0003:0001:00</t>
  </si>
  <si>
    <t>021O  :885034:00:------:--</t>
  </si>
  <si>
    <t>21:0687:000564</t>
  </si>
  <si>
    <t>21:0207:000097</t>
  </si>
  <si>
    <t>21:0207:000097:0003:0001:00</t>
  </si>
  <si>
    <t>021O  :885035:00:------:--</t>
  </si>
  <si>
    <t>21:0687:000565</t>
  </si>
  <si>
    <t>21:0207:000098</t>
  </si>
  <si>
    <t>21:0207:000098:0003:0001:00</t>
  </si>
  <si>
    <t>021O  :885036:00:------:--</t>
  </si>
  <si>
    <t>21:0687:000566</t>
  </si>
  <si>
    <t>21:0207:000099</t>
  </si>
  <si>
    <t>21:0207:000099:0003:0001:00</t>
  </si>
  <si>
    <t>021O  :885037:00:------:--</t>
  </si>
  <si>
    <t>21:0687:000567</t>
  </si>
  <si>
    <t>21:0207:000100</t>
  </si>
  <si>
    <t>21:0207:000100:0003:0001:00</t>
  </si>
  <si>
    <t>021O  :885038:00:------:--</t>
  </si>
  <si>
    <t>21:0687:000568</t>
  </si>
  <si>
    <t>21:0207:000101</t>
  </si>
  <si>
    <t>21:0207:000101:0003:0001:00</t>
  </si>
  <si>
    <t>021O  :885039:00:------:--</t>
  </si>
  <si>
    <t>21:0687:000569</t>
  </si>
  <si>
    <t>21:0207:000102</t>
  </si>
  <si>
    <t>21:0207:000102:0003:0001:00</t>
  </si>
  <si>
    <t>021O  :885040:00:------:--</t>
  </si>
  <si>
    <t>21:0687:000570</t>
  </si>
  <si>
    <t>21:0207:000103</t>
  </si>
  <si>
    <t>21:0207:000103:0003:0001:00</t>
  </si>
  <si>
    <t>021O  :885042:00:------:--</t>
  </si>
  <si>
    <t>21:0687:000571</t>
  </si>
  <si>
    <t>21:0207:000104</t>
  </si>
  <si>
    <t>21:0207:000104:0003:0001:00</t>
  </si>
  <si>
    <t>021O  :885043:00:------:--</t>
  </si>
  <si>
    <t>21:0687:000572</t>
  </si>
  <si>
    <t>21:0207:000105</t>
  </si>
  <si>
    <t>21:0207:000105:0003:0001:00</t>
  </si>
  <si>
    <t>021O  :885044:9X:------:--</t>
  </si>
  <si>
    <t>21:0687:000573</t>
  </si>
  <si>
    <t>021O  :885045:10:------:--</t>
  </si>
  <si>
    <t>21:0687:000574</t>
  </si>
  <si>
    <t>21:0207:000106</t>
  </si>
  <si>
    <t>21:0207:000106:0003:0001:00</t>
  </si>
  <si>
    <t>021O  :885046:20:885045:10</t>
  </si>
  <si>
    <t>21:0687:000575</t>
  </si>
  <si>
    <t>21:0207:000106:0004:0001:00</t>
  </si>
  <si>
    <t>021O  :885047:00:------:--</t>
  </si>
  <si>
    <t>21:0687:000576</t>
  </si>
  <si>
    <t>21:0207:000107</t>
  </si>
  <si>
    <t>21:0207:000107:0003:0001:00</t>
  </si>
  <si>
    <t>021O  :885048:00:------:--</t>
  </si>
  <si>
    <t>21:0687:000577</t>
  </si>
  <si>
    <t>21:0207:000108</t>
  </si>
  <si>
    <t>21:0207:000108:0003:0001:00</t>
  </si>
  <si>
    <t>021O  :885049:00:------:--</t>
  </si>
  <si>
    <t>21:0687:000578</t>
  </si>
  <si>
    <t>21:0207:000109</t>
  </si>
  <si>
    <t>21:0207:000109:0003:0001:00</t>
  </si>
  <si>
    <t>021O  :885050:00:------:--</t>
  </si>
  <si>
    <t>21:0687:000579</t>
  </si>
  <si>
    <t>21:0207:000110</t>
  </si>
  <si>
    <t>21:0207:000110:0003:0001:00</t>
  </si>
  <si>
    <t>021O  :885051:00:------:--</t>
  </si>
  <si>
    <t>21:0687:000580</t>
  </si>
  <si>
    <t>21:0207:000111</t>
  </si>
  <si>
    <t>21:0207:000111:0003:0001:00</t>
  </si>
  <si>
    <t>021O  :885052:00:------:--</t>
  </si>
  <si>
    <t>21:0687:000581</t>
  </si>
  <si>
    <t>21:0207:000112</t>
  </si>
  <si>
    <t>21:0207:000112:0003:0001:00</t>
  </si>
  <si>
    <t>021O  :885053:00:------:--</t>
  </si>
  <si>
    <t>21:0687:000582</t>
  </si>
  <si>
    <t>21:0207:000113</t>
  </si>
  <si>
    <t>21:0207:000113:0003:0001:00</t>
  </si>
  <si>
    <t>021O  :885054:00:------:--</t>
  </si>
  <si>
    <t>21:0687:000583</t>
  </si>
  <si>
    <t>21:0207:000114</t>
  </si>
  <si>
    <t>21:0207:000114:0003:0001:00</t>
  </si>
  <si>
    <t>021O  :885055:00:------:--</t>
  </si>
  <si>
    <t>21:0687:000584</t>
  </si>
  <si>
    <t>21:0207:000115</t>
  </si>
  <si>
    <t>21:0207:000115:0003:0001:00</t>
  </si>
  <si>
    <t>021O  :885056:00:------:--</t>
  </si>
  <si>
    <t>21:0687:000585</t>
  </si>
  <si>
    <t>21:0207:000116</t>
  </si>
  <si>
    <t>21:0207:000116:0003:0001:00</t>
  </si>
  <si>
    <t>021O  :885057:00:------:--</t>
  </si>
  <si>
    <t>21:0687:000586</t>
  </si>
  <si>
    <t>21:0207:000117</t>
  </si>
  <si>
    <t>21:0207:000117:0003:0001:00</t>
  </si>
  <si>
    <t>021O  :885058:00:------:--</t>
  </si>
  <si>
    <t>21:0687:000587</t>
  </si>
  <si>
    <t>21:0207:000118</t>
  </si>
  <si>
    <t>21:0207:000118:0003:0001:00</t>
  </si>
  <si>
    <t>021O  :885059:00:------:--</t>
  </si>
  <si>
    <t>21:0687:000588</t>
  </si>
  <si>
    <t>21:0207:000119</t>
  </si>
  <si>
    <t>21:0207:000119:0003:0001:00</t>
  </si>
  <si>
    <t>021O  :885060:00:------:--</t>
  </si>
  <si>
    <t>21:0687:000589</t>
  </si>
  <si>
    <t>21:0207:000120</t>
  </si>
  <si>
    <t>21:0207:000120:0003:0001:00</t>
  </si>
  <si>
    <t>021O  :885062:00:------:--</t>
  </si>
  <si>
    <t>21:0687:000590</t>
  </si>
  <si>
    <t>21:0207:000121</t>
  </si>
  <si>
    <t>21:0207:000121:0003:0001:00</t>
  </si>
  <si>
    <t>021O  :885063:10:------:--</t>
  </si>
  <si>
    <t>21:0687:000591</t>
  </si>
  <si>
    <t>21:0207:000122</t>
  </si>
  <si>
    <t>21:0207:000122:0003:0001:00</t>
  </si>
  <si>
    <t>021O  :885064:20:885063:10</t>
  </si>
  <si>
    <t>21:0687:000592</t>
  </si>
  <si>
    <t>21:0207:000122:0004:0001:00</t>
  </si>
  <si>
    <t>021O  :885065:00:------:--</t>
  </si>
  <si>
    <t>21:0687:000593</t>
  </si>
  <si>
    <t>21:0207:000123</t>
  </si>
  <si>
    <t>21:0207:000123:0003:0001:00</t>
  </si>
  <si>
    <t>021O  :885066:00:------:--</t>
  </si>
  <si>
    <t>21:0687:000594</t>
  </si>
  <si>
    <t>21:0207:000124</t>
  </si>
  <si>
    <t>21:0207:000124:0003:0001:00</t>
  </si>
  <si>
    <t>021O  :885067:00:------:--</t>
  </si>
  <si>
    <t>21:0687:000595</t>
  </si>
  <si>
    <t>21:0207:000125</t>
  </si>
  <si>
    <t>21:0207:000125:0003:0001:00</t>
  </si>
  <si>
    <t>021O  :885068:00:------:--</t>
  </si>
  <si>
    <t>21:0687:000596</t>
  </si>
  <si>
    <t>21:0207:000126</t>
  </si>
  <si>
    <t>21:0207:000126:0003:0001:00</t>
  </si>
  <si>
    <t>021O  :885069:00:------:--</t>
  </si>
  <si>
    <t>21:0687:000597</t>
  </si>
  <si>
    <t>21:0207:000127</t>
  </si>
  <si>
    <t>21:0207:000127:0003:0001:00</t>
  </si>
  <si>
    <t>021O  :885070:9Y:------:--</t>
  </si>
  <si>
    <t>21:0687:000598</t>
  </si>
  <si>
    <t>021O  :885071:00:------:--</t>
  </si>
  <si>
    <t>21:0687:000599</t>
  </si>
  <si>
    <t>21:0207:000128</t>
  </si>
  <si>
    <t>21:0207:000128:0003:0001:00</t>
  </si>
  <si>
    <t>021O  :885072:00:------:--</t>
  </si>
  <si>
    <t>21:0687:000600</t>
  </si>
  <si>
    <t>21:0207:000129</t>
  </si>
  <si>
    <t>21:0207:000129:0003:0001:00</t>
  </si>
  <si>
    <t>021O  :885073:00:------:--</t>
  </si>
  <si>
    <t>21:0687:000601</t>
  </si>
  <si>
    <t>21:0207:000130</t>
  </si>
  <si>
    <t>21:0207:000130:0003:0001:00</t>
  </si>
  <si>
    <t>021O  :885074:00:------:--</t>
  </si>
  <si>
    <t>21:0687:000602</t>
  </si>
  <si>
    <t>21:0207:000131</t>
  </si>
  <si>
    <t>21:0207:000131:0003:0001:00</t>
  </si>
  <si>
    <t>021O  :885075:00:------:--</t>
  </si>
  <si>
    <t>21:0687:000603</t>
  </si>
  <si>
    <t>21:0207:000132</t>
  </si>
  <si>
    <t>21:0207:000132:0003:0001:00</t>
  </si>
  <si>
    <t>021O  :885076:00:------:--</t>
  </si>
  <si>
    <t>21:0687:000604</t>
  </si>
  <si>
    <t>21:0207:000133</t>
  </si>
  <si>
    <t>21:0207:000133:0003:0001:00</t>
  </si>
  <si>
    <t>021O  :885077:00:------:--</t>
  </si>
  <si>
    <t>21:0687:000605</t>
  </si>
  <si>
    <t>21:0207:000134</t>
  </si>
  <si>
    <t>21:0207:000134:0003:0001:00</t>
  </si>
  <si>
    <t>021O  :885078:00:------:--</t>
  </si>
  <si>
    <t>21:0687:000606</t>
  </si>
  <si>
    <t>21:0207:000135</t>
  </si>
  <si>
    <t>21:0207:000135:0003:0001:00</t>
  </si>
  <si>
    <t>021O  :885079:00:------:--</t>
  </si>
  <si>
    <t>21:0687:000607</t>
  </si>
  <si>
    <t>21:0207:000136</t>
  </si>
  <si>
    <t>21:0207:000136:0003:0001:00</t>
  </si>
  <si>
    <t>021O  :885080:00:------:--</t>
  </si>
  <si>
    <t>21:0687:000608</t>
  </si>
  <si>
    <t>21:0207:000137</t>
  </si>
  <si>
    <t>21:0207:000137:0003:0001:00</t>
  </si>
  <si>
    <t>021O  :885082:10:------:--</t>
  </si>
  <si>
    <t>21:0687:000609</t>
  </si>
  <si>
    <t>21:0207:000138</t>
  </si>
  <si>
    <t>21:0207:000138:0003:0001:00</t>
  </si>
  <si>
    <t>021O  :885083:20:885082:10</t>
  </si>
  <si>
    <t>21:0687:000610</t>
  </si>
  <si>
    <t>21:0207:000138:0004:0001:00</t>
  </si>
  <si>
    <t>021O  :885084:00:------:--</t>
  </si>
  <si>
    <t>21:0687:000611</t>
  </si>
  <si>
    <t>21:0207:000139</t>
  </si>
  <si>
    <t>21:0207:000139:0003:0001:00</t>
  </si>
  <si>
    <t>021O  :885085:00:------:--</t>
  </si>
  <si>
    <t>21:0687:000612</t>
  </si>
  <si>
    <t>21:0207:000140</t>
  </si>
  <si>
    <t>21:0207:000140:0003:0001:00</t>
  </si>
  <si>
    <t>021O  :885086:00:------:--</t>
  </si>
  <si>
    <t>21:0687:000613</t>
  </si>
  <si>
    <t>21:0207:000141</t>
  </si>
  <si>
    <t>21:0207:000141:0003:0001:00</t>
  </si>
  <si>
    <t>021O  :885087:00:------:--</t>
  </si>
  <si>
    <t>21:0687:000614</t>
  </si>
  <si>
    <t>21:0207:000142</t>
  </si>
  <si>
    <t>21:0207:000142:0003:0001:00</t>
  </si>
  <si>
    <t>021O  :885088:00:------:--</t>
  </si>
  <si>
    <t>21:0687:000615</t>
  </si>
  <si>
    <t>21:0207:000143</t>
  </si>
  <si>
    <t>21:0207:000143:0003:0001:00</t>
  </si>
  <si>
    <t>021O  :885089:00:------:--</t>
  </si>
  <si>
    <t>21:0687:000616</t>
  </si>
  <si>
    <t>21:0207:000144</t>
  </si>
  <si>
    <t>21:0207:000144:0003:0001:00</t>
  </si>
  <si>
    <t>021O  :885090:00:------:--</t>
  </si>
  <si>
    <t>21:0687:000617</t>
  </si>
  <si>
    <t>21:0207:000145</t>
  </si>
  <si>
    <t>21:0207:000145:0003:0001:00</t>
  </si>
  <si>
    <t>021O  :885091:00:------:--</t>
  </si>
  <si>
    <t>21:0687:000618</t>
  </si>
  <si>
    <t>21:0207:000146</t>
  </si>
  <si>
    <t>21:0207:000146:0003:0001:00</t>
  </si>
  <si>
    <t>021O  :885092:00:------:--</t>
  </si>
  <si>
    <t>21:0687:000619</t>
  </si>
  <si>
    <t>21:0207:000147</t>
  </si>
  <si>
    <t>21:0207:000147:0003:0001:00</t>
  </si>
  <si>
    <t>021O  :885093:00:------:--</t>
  </si>
  <si>
    <t>21:0687:000620</t>
  </si>
  <si>
    <t>21:0207:000148</t>
  </si>
  <si>
    <t>21:0207:000148:0003:0001:00</t>
  </si>
  <si>
    <t>021O  :885094:00:------:--</t>
  </si>
  <si>
    <t>21:0687:000621</t>
  </si>
  <si>
    <t>21:0207:000149</t>
  </si>
  <si>
    <t>21:0207:000149:0003:0001:00</t>
  </si>
  <si>
    <t>021O  :885095:00:------:--</t>
  </si>
  <si>
    <t>21:0687:000622</t>
  </si>
  <si>
    <t>21:0207:000150</t>
  </si>
  <si>
    <t>21:0207:000150:0003:0001:00</t>
  </si>
  <si>
    <t>021O  :885096:9Y:------:--</t>
  </si>
  <si>
    <t>21:0687:000623</t>
  </si>
  <si>
    <t>021O  :885097:00:------:--</t>
  </si>
  <si>
    <t>21:0687:000624</t>
  </si>
  <si>
    <t>21:0207:000151</t>
  </si>
  <si>
    <t>21:0207:000151:0003:0001:00</t>
  </si>
  <si>
    <t>021O  :885098:00:------:--</t>
  </si>
  <si>
    <t>21:0687:000625</t>
  </si>
  <si>
    <t>21:0207:000152</t>
  </si>
  <si>
    <t>21:0207:000152:0003:0001:00</t>
  </si>
  <si>
    <t>021O  :885099:00:------:--</t>
  </si>
  <si>
    <t>21:0687:000626</t>
  </si>
  <si>
    <t>21:0207:000153</t>
  </si>
  <si>
    <t>21:0207:000153:0003:0001:00</t>
  </si>
  <si>
    <t>021O  :885100:00:------:--</t>
  </si>
  <si>
    <t>21:0687:000627</t>
  </si>
  <si>
    <t>21:0207:000154</t>
  </si>
  <si>
    <t>21:0207:000154:0003:0001:00</t>
  </si>
  <si>
    <t>021O  :885102:00:------:--</t>
  </si>
  <si>
    <t>21:0687:000628</t>
  </si>
  <si>
    <t>21:0207:000155</t>
  </si>
  <si>
    <t>21:0207:000155:0003:0001:00</t>
  </si>
  <si>
    <t>021O  :885103:00:------:--</t>
  </si>
  <si>
    <t>21:0687:000629</t>
  </si>
  <si>
    <t>21:0207:000156</t>
  </si>
  <si>
    <t>21:0207:000156:0003:0001:00</t>
  </si>
  <si>
    <t>021O  :885104:00:------:--</t>
  </si>
  <si>
    <t>21:0687:000630</t>
  </si>
  <si>
    <t>21:0207:000157</t>
  </si>
  <si>
    <t>21:0207:000157:0003:0001:00</t>
  </si>
  <si>
    <t>021O  :885105:10:------:--</t>
  </si>
  <si>
    <t>21:0687:000631</t>
  </si>
  <si>
    <t>21:0207:000158</t>
  </si>
  <si>
    <t>21:0207:000158:0003:0001:00</t>
  </si>
  <si>
    <t>021O  :885106:20:885105:10</t>
  </si>
  <si>
    <t>21:0687:000632</t>
  </si>
  <si>
    <t>21:0207:000158:0004:0001:00</t>
  </si>
  <si>
    <t>021O  :885107:00:------:--</t>
  </si>
  <si>
    <t>21:0687:000633</t>
  </si>
  <si>
    <t>21:0207:000159</t>
  </si>
  <si>
    <t>21:0207:000159:0003:0001:00</t>
  </si>
  <si>
    <t>021O  :885108:00:------:--</t>
  </si>
  <si>
    <t>21:0687:000634</t>
  </si>
  <si>
    <t>21:0207:000160</t>
  </si>
  <si>
    <t>21:0207:000160:0003:0001:00</t>
  </si>
  <si>
    <t>021O  :885109:00:------:--</t>
  </si>
  <si>
    <t>21:0687:000635</t>
  </si>
  <si>
    <t>21:0207:000161</t>
  </si>
  <si>
    <t>21:0207:000161:0003:0001:00</t>
  </si>
  <si>
    <t>021O  :885110:00:------:--</t>
  </si>
  <si>
    <t>21:0687:000636</t>
  </si>
  <si>
    <t>21:0207:000162</t>
  </si>
  <si>
    <t>21:0207:000162:0003:0001:00</t>
  </si>
  <si>
    <t>021O  :885111:00:------:--</t>
  </si>
  <si>
    <t>21:0687:000637</t>
  </si>
  <si>
    <t>21:0207:000163</t>
  </si>
  <si>
    <t>21:0207:000163:0003:0001:00</t>
  </si>
  <si>
    <t>021O  :885112:00:------:--</t>
  </si>
  <si>
    <t>21:0687:000638</t>
  </si>
  <si>
    <t>21:0207:000164</t>
  </si>
  <si>
    <t>21:0207:000164:0003:0001:00</t>
  </si>
  <si>
    <t>021O  :885113:00:------:--</t>
  </si>
  <si>
    <t>21:0687:000639</t>
  </si>
  <si>
    <t>21:0207:000165</t>
  </si>
  <si>
    <t>21:0207:000165:0003:0001:00</t>
  </si>
  <si>
    <t>021O  :885114:00:------:--</t>
  </si>
  <si>
    <t>21:0687:000640</t>
  </si>
  <si>
    <t>21:0207:000166</t>
  </si>
  <si>
    <t>21:0207:000166:0003:0001:00</t>
  </si>
  <si>
    <t>021O  :885115:00:------:--</t>
  </si>
  <si>
    <t>21:0687:000641</t>
  </si>
  <si>
    <t>21:0207:000167</t>
  </si>
  <si>
    <t>21:0207:000167:0003:0001:00</t>
  </si>
  <si>
    <t>021O  :885116:00:------:--</t>
  </si>
  <si>
    <t>21:0687:000642</t>
  </si>
  <si>
    <t>21:0207:000168</t>
  </si>
  <si>
    <t>21:0207:000168:0003:0001:00</t>
  </si>
  <si>
    <t>021O  :885117:00:------:--</t>
  </si>
  <si>
    <t>21:0687:000643</t>
  </si>
  <si>
    <t>21:0207:000169</t>
  </si>
  <si>
    <t>21:0207:000169:0003:0001:00</t>
  </si>
  <si>
    <t>021O  :885118:00:------:--</t>
  </si>
  <si>
    <t>21:0687:000644</t>
  </si>
  <si>
    <t>21:0207:000170</t>
  </si>
  <si>
    <t>21:0207:000170:0003:0001:00</t>
  </si>
  <si>
    <t>021O  :885119:9Y:------:--</t>
  </si>
  <si>
    <t>21:0687:000645</t>
  </si>
  <si>
    <t>021O  :885120:00:------:--</t>
  </si>
  <si>
    <t>21:0687:000646</t>
  </si>
  <si>
    <t>21:0207:000171</t>
  </si>
  <si>
    <t>21:0207:000171:0003:0001:00</t>
  </si>
  <si>
    <t>021O  :885122:10:------:--</t>
  </si>
  <si>
    <t>21:0687:000647</t>
  </si>
  <si>
    <t>21:0207:000172</t>
  </si>
  <si>
    <t>21:0207:000172:0003:0001:00</t>
  </si>
  <si>
    <t>021O  :885123:20:885122:10</t>
  </si>
  <si>
    <t>21:0687:000648</t>
  </si>
  <si>
    <t>21:0207:000172:0004:0001:00</t>
  </si>
  <si>
    <t>021O  :885124:00:------:--</t>
  </si>
  <si>
    <t>21:0687:000649</t>
  </si>
  <si>
    <t>21:0207:000173</t>
  </si>
  <si>
    <t>21:0207:000173:0003:0001:00</t>
  </si>
  <si>
    <t>021O  :885125:00:------:--</t>
  </si>
  <si>
    <t>21:0687:000650</t>
  </si>
  <si>
    <t>21:0207:000174</t>
  </si>
  <si>
    <t>21:0207:000174:0003:0001:00</t>
  </si>
  <si>
    <t>021O  :885126:00:------:--</t>
  </si>
  <si>
    <t>21:0687:000651</t>
  </si>
  <si>
    <t>21:0207:000175</t>
  </si>
  <si>
    <t>21:0207:000175:0003:0001:00</t>
  </si>
  <si>
    <t>021O  :885127:00:------:--</t>
  </si>
  <si>
    <t>21:0687:000652</t>
  </si>
  <si>
    <t>21:0207:000176</t>
  </si>
  <si>
    <t>21:0207:000176:0003:0001:00</t>
  </si>
  <si>
    <t>021O  :885128:00:------:--</t>
  </si>
  <si>
    <t>21:0687:000653</t>
  </si>
  <si>
    <t>21:0207:000177</t>
  </si>
  <si>
    <t>21:0207:000177:0003:0001:00</t>
  </si>
  <si>
    <t>021O  :885129:00:------:--</t>
  </si>
  <si>
    <t>21:0687:000654</t>
  </si>
  <si>
    <t>21:0207:000178</t>
  </si>
  <si>
    <t>21:0207:000178:0003:0001:00</t>
  </si>
  <si>
    <t>021O  :885130:00:------:--</t>
  </si>
  <si>
    <t>21:0687:000655</t>
  </si>
  <si>
    <t>21:0207:000179</t>
  </si>
  <si>
    <t>21:0207:000179:0003:0001:00</t>
  </si>
  <si>
    <t>021O  :885131:00:------:--</t>
  </si>
  <si>
    <t>21:0687:000656</t>
  </si>
  <si>
    <t>21:0207:000180</t>
  </si>
  <si>
    <t>21:0207:000180:0003:0001:00</t>
  </si>
  <si>
    <t>021O  :885132:00:------:--</t>
  </si>
  <si>
    <t>21:0687:000657</t>
  </si>
  <si>
    <t>21:0207:000181</t>
  </si>
  <si>
    <t>21:0207:000181:0003:0001:00</t>
  </si>
  <si>
    <t>021O  :885133:00:------:--</t>
  </si>
  <si>
    <t>21:0687:000658</t>
  </si>
  <si>
    <t>21:0207:000182</t>
  </si>
  <si>
    <t>21:0207:000182:0003:0001:00</t>
  </si>
  <si>
    <t>021O  :885134:9Y:------:--</t>
  </si>
  <si>
    <t>21:0687:000659</t>
  </si>
  <si>
    <t>021O  :885135:00:------:--</t>
  </si>
  <si>
    <t>21:0687:000660</t>
  </si>
  <si>
    <t>21:0207:000183</t>
  </si>
  <si>
    <t>21:0207:000183:0003:0001:00</t>
  </si>
  <si>
    <t>021O  :885136:00:------:--</t>
  </si>
  <si>
    <t>21:0687:000661</t>
  </si>
  <si>
    <t>21:0207:000184</t>
  </si>
  <si>
    <t>21:0207:000184:0003:0001:00</t>
  </si>
  <si>
    <t>021O  :885137:00:------:--</t>
  </si>
  <si>
    <t>21:0687:000662</t>
  </si>
  <si>
    <t>21:0207:000185</t>
  </si>
  <si>
    <t>21:0207:000185:0003:0001:00</t>
  </si>
  <si>
    <t>021O  :885138:00:------:--</t>
  </si>
  <si>
    <t>21:0687:000663</t>
  </si>
  <si>
    <t>21:0207:000186</t>
  </si>
  <si>
    <t>21:0207:000186:0003:0001:00</t>
  </si>
  <si>
    <t>021O  :885139:00:------:--</t>
  </si>
  <si>
    <t>21:0687:000664</t>
  </si>
  <si>
    <t>21:0207:000187</t>
  </si>
  <si>
    <t>21:0207:000187:0003:0001:00</t>
  </si>
  <si>
    <t>021O  :885140:00:------:--</t>
  </si>
  <si>
    <t>21:0687:000665</t>
  </si>
  <si>
    <t>21:0208:000119</t>
  </si>
  <si>
    <t>21:0208:000119:0003:0001:00</t>
  </si>
  <si>
    <t>021O  :885142:00:------:--</t>
  </si>
  <si>
    <t>21:0687:000666</t>
  </si>
  <si>
    <t>21:0207:000188</t>
  </si>
  <si>
    <t>21:0207:000188:0003:0001:00</t>
  </si>
  <si>
    <t>021O  :885143:00:------:--</t>
  </si>
  <si>
    <t>21:0687:000667</t>
  </si>
  <si>
    <t>21:0207:000189</t>
  </si>
  <si>
    <t>21:0207:000189:0003:0001:00</t>
  </si>
  <si>
    <t>021O  :885144:10:------:--</t>
  </si>
  <si>
    <t>21:0687:000668</t>
  </si>
  <si>
    <t>21:0207:000190</t>
  </si>
  <si>
    <t>21:0207:000190:0003:0001:00</t>
  </si>
  <si>
    <t>021O  :885145:20:885144:10</t>
  </si>
  <si>
    <t>21:0687:000669</t>
  </si>
  <si>
    <t>21:0207:000190:0004:0001:00</t>
  </si>
  <si>
    <t>021O  :885146:00:------:--</t>
  </si>
  <si>
    <t>21:0687:000670</t>
  </si>
  <si>
    <t>21:0207:000191</t>
  </si>
  <si>
    <t>21:0207:000191:0003:0001:00</t>
  </si>
  <si>
    <t>021O  :885147:00:------:--</t>
  </si>
  <si>
    <t>21:0687:000671</t>
  </si>
  <si>
    <t>21:0207:000192</t>
  </si>
  <si>
    <t>21:0207:000192:0003:0001:00</t>
  </si>
  <si>
    <t>021O  :885148:9Y:------:--</t>
  </si>
  <si>
    <t>21:0687:000672</t>
  </si>
  <si>
    <t>021O  :885149:00:------:--</t>
  </si>
  <si>
    <t>21:0687:000673</t>
  </si>
  <si>
    <t>21:0207:000193</t>
  </si>
  <si>
    <t>21:0207:000193:0003:0001:00</t>
  </si>
  <si>
    <t>021O  :885150:00:------:--</t>
  </si>
  <si>
    <t>21:0687:000674</t>
  </si>
  <si>
    <t>21:0207:000194</t>
  </si>
  <si>
    <t>21:0207:000194:0003:0001:00</t>
  </si>
  <si>
    <t>021O  :885151:00:------:--</t>
  </si>
  <si>
    <t>21:0687:000675</t>
  </si>
  <si>
    <t>21:0207:000195</t>
  </si>
  <si>
    <t>21:0207:000195:0003:0001:00</t>
  </si>
  <si>
    <t>021O  :885152:00:------:--</t>
  </si>
  <si>
    <t>21:0687:000676</t>
  </si>
  <si>
    <t>21:0207:000196</t>
  </si>
  <si>
    <t>21:0207:000196:0003:0001:00</t>
  </si>
  <si>
    <t>021O  :885153:00:------:--</t>
  </si>
  <si>
    <t>21:0687:000677</t>
  </si>
  <si>
    <t>21:0207:000197</t>
  </si>
  <si>
    <t>21:0207:000197:0003:0001:00</t>
  </si>
  <si>
    <t>021O  :885154:00:------:--</t>
  </si>
  <si>
    <t>21:0687:000678</t>
  </si>
  <si>
    <t>21:0208:000120</t>
  </si>
  <si>
    <t>21:0208:000120:0003:0001:00</t>
  </si>
  <si>
    <t>021O  :885155:00:------:--</t>
  </si>
  <si>
    <t>21:0687:000679</t>
  </si>
  <si>
    <t>21:0208:000121</t>
  </si>
  <si>
    <t>21:0208:000121:0003:0001:00</t>
  </si>
  <si>
    <t>021O  :885156:00:------:--</t>
  </si>
  <si>
    <t>21:0687:000680</t>
  </si>
  <si>
    <t>21:0208:000122</t>
  </si>
  <si>
    <t>21:0208:000122:0003:0001:00</t>
  </si>
  <si>
    <t>021O  :885157:00:------:--</t>
  </si>
  <si>
    <t>21:0687:000681</t>
  </si>
  <si>
    <t>21:0208:000123</t>
  </si>
  <si>
    <t>21:0208:000123:0003:0001:00</t>
  </si>
  <si>
    <t>021O  :885158:00:------:--</t>
  </si>
  <si>
    <t>21:0687:000682</t>
  </si>
  <si>
    <t>21:0208:000124</t>
  </si>
  <si>
    <t>21:0208:000124:0003:0001:00</t>
  </si>
  <si>
    <t>021O  :885159:00:------:--</t>
  </si>
  <si>
    <t>21:0687:000683</t>
  </si>
  <si>
    <t>21:0208:000125</t>
  </si>
  <si>
    <t>21:0208:000125:0003:0001:00</t>
  </si>
  <si>
    <t>021O  :885160:00:------:--</t>
  </si>
  <si>
    <t>21:0687:000684</t>
  </si>
  <si>
    <t>21:0208:000126</t>
  </si>
  <si>
    <t>21:0208:000126:0003:0001:00</t>
  </si>
  <si>
    <t>021O  :885162:00:------:--</t>
  </si>
  <si>
    <t>21:0687:000685</t>
  </si>
  <si>
    <t>21:0208:000127</t>
  </si>
  <si>
    <t>21:0208:000127:0003:0001:00</t>
  </si>
  <si>
    <t>021O  :885163:00:------:--</t>
  </si>
  <si>
    <t>21:0687:000686</t>
  </si>
  <si>
    <t>21:0208:000128</t>
  </si>
  <si>
    <t>21:0208:000128:0003:0001:00</t>
  </si>
  <si>
    <t>021O  :885164:10:------:--</t>
  </si>
  <si>
    <t>21:0687:000687</t>
  </si>
  <si>
    <t>21:0208:000129</t>
  </si>
  <si>
    <t>21:0208:000129:0003:0001:00</t>
  </si>
  <si>
    <t>021O  :885165:20:885164:10</t>
  </si>
  <si>
    <t>21:0687:000688</t>
  </si>
  <si>
    <t>21:0208:000129:0004:0001:00</t>
  </si>
  <si>
    <t>021O  :885166:00:------:--</t>
  </si>
  <si>
    <t>21:0687:000689</t>
  </si>
  <si>
    <t>21:0208:000130</t>
  </si>
  <si>
    <t>21:0208:000130:0003:0001:00</t>
  </si>
  <si>
    <t>021O  :885167:00:------:--</t>
  </si>
  <si>
    <t>21:0687:000690</t>
  </si>
  <si>
    <t>21:0208:000131</t>
  </si>
  <si>
    <t>21:0208:000131:0003:0001:00</t>
  </si>
  <si>
    <t>021O  :885168:00:------:--</t>
  </si>
  <si>
    <t>21:0687:000691</t>
  </si>
  <si>
    <t>21:0208:000132</t>
  </si>
  <si>
    <t>21:0208:000132:0003:0001:00</t>
  </si>
  <si>
    <t>021O  :885169:00:------:--</t>
  </si>
  <si>
    <t>21:0687:000692</t>
  </si>
  <si>
    <t>21:0208:000133</t>
  </si>
  <si>
    <t>21:0208:000133:0003:0001:00</t>
  </si>
  <si>
    <t>021O  :885170:00:------:--</t>
  </si>
  <si>
    <t>21:0687:000693</t>
  </si>
  <si>
    <t>21:0208:000134</t>
  </si>
  <si>
    <t>21:0208:000134:0003:0001:00</t>
  </si>
  <si>
    <t>021O  :885171:00:------:--</t>
  </si>
  <si>
    <t>21:0687:000694</t>
  </si>
  <si>
    <t>21:0208:000135</t>
  </si>
  <si>
    <t>21:0208:000135:0003:0001:00</t>
  </si>
  <si>
    <t>021O  :885172:00:------:--</t>
  </si>
  <si>
    <t>21:0687:000695</t>
  </si>
  <si>
    <t>21:0208:000136</t>
  </si>
  <si>
    <t>21:0208:000136:0003:0001:00</t>
  </si>
  <si>
    <t>021O  :885173:00:------:--</t>
  </si>
  <si>
    <t>21:0687:000696</t>
  </si>
  <si>
    <t>21:0208:000137</t>
  </si>
  <si>
    <t>21:0208:000137:0003:0001:00</t>
  </si>
  <si>
    <t>021O  :885174:00:------:--</t>
  </si>
  <si>
    <t>21:0687:000697</t>
  </si>
  <si>
    <t>21:0208:000138</t>
  </si>
  <si>
    <t>21:0208:000138:0003:0001:00</t>
  </si>
  <si>
    <t>021O  :885175:00:------:--</t>
  </si>
  <si>
    <t>21:0687:000698</t>
  </si>
  <si>
    <t>21:0208:000139</t>
  </si>
  <si>
    <t>21:0208:000139:0003:0001:00</t>
  </si>
  <si>
    <t>021O  :885176:00:------:--</t>
  </si>
  <si>
    <t>21:0687:000699</t>
  </si>
  <si>
    <t>21:0208:000140</t>
  </si>
  <si>
    <t>21:0208:000140:0003:0001:00</t>
  </si>
  <si>
    <t>021O  :885177:9Z:------:--</t>
  </si>
  <si>
    <t>21:0687:000700</t>
  </si>
  <si>
    <t>021O  :885178:00:------:--</t>
  </si>
  <si>
    <t>21:0687:000701</t>
  </si>
  <si>
    <t>21:0208:000141</t>
  </si>
  <si>
    <t>21:0208:000141:0003:0001:00</t>
  </si>
  <si>
    <t>021O  :885179:00:------:--</t>
  </si>
  <si>
    <t>21:0687:000702</t>
  </si>
  <si>
    <t>21:0208:000142</t>
  </si>
  <si>
    <t>21:0208:000142:0003:0001:00</t>
  </si>
  <si>
    <t>021O  :885180:00:------:--</t>
  </si>
  <si>
    <t>21:0687:000703</t>
  </si>
  <si>
    <t>21:0208:000143</t>
  </si>
  <si>
    <t>21:0208:000143:0003:0001:00</t>
  </si>
  <si>
    <t>021O  :885182:10:------:--</t>
  </si>
  <si>
    <t>21:0687:000704</t>
  </si>
  <si>
    <t>21:0208:000144</t>
  </si>
  <si>
    <t>21:0208:000144:0003:0001:00</t>
  </si>
  <si>
    <t>021O  :885183:20:885182:10</t>
  </si>
  <si>
    <t>21:0687:000705</t>
  </si>
  <si>
    <t>21:0208:000144:0004:0001:00</t>
  </si>
  <si>
    <t>021O  :885184:9Y:------:--</t>
  </si>
  <si>
    <t>21:0687:000706</t>
  </si>
  <si>
    <t>021O  :885185:00:------:--</t>
  </si>
  <si>
    <t>21:0687:000707</t>
  </si>
  <si>
    <t>21:0208:000145</t>
  </si>
  <si>
    <t>21:0208:000145:0003:0001:00</t>
  </si>
  <si>
    <t>021O  :885186:00:------:--</t>
  </si>
  <si>
    <t>21:0687:000708</t>
  </si>
  <si>
    <t>21:0208:000146</t>
  </si>
  <si>
    <t>21:0208:000146:0003:0001:00</t>
  </si>
  <si>
    <t>021O  :885187:00:------:--</t>
  </si>
  <si>
    <t>21:0687:000709</t>
  </si>
  <si>
    <t>21:0208:000147</t>
  </si>
  <si>
    <t>21:0208:000147:0003:0001:00</t>
  </si>
  <si>
    <t>021O  :885188:00:------:--</t>
  </si>
  <si>
    <t>21:0687:000710</t>
  </si>
  <si>
    <t>21:0208:000148</t>
  </si>
  <si>
    <t>21:0208:000148:0003:0001:00</t>
  </si>
  <si>
    <t>021O  :885189:00:------:--</t>
  </si>
  <si>
    <t>21:0687:000711</t>
  </si>
  <si>
    <t>21:0208:000149</t>
  </si>
  <si>
    <t>21:0208:000149:0003:0001:00</t>
  </si>
  <si>
    <t>021O  :885190:00:------:--</t>
  </si>
  <si>
    <t>21:0687:000712</t>
  </si>
  <si>
    <t>21:0208:000150</t>
  </si>
  <si>
    <t>21:0208:000150:0003:0001:00</t>
  </si>
  <si>
    <t>021O  :885191:00:------:--</t>
  </si>
  <si>
    <t>21:0687:000713</t>
  </si>
  <si>
    <t>21:0208:000151</t>
  </si>
  <si>
    <t>21:0208:000151:0003:0001:00</t>
  </si>
  <si>
    <t>021O  :885192:00:------:--</t>
  </si>
  <si>
    <t>21:0687:000714</t>
  </si>
  <si>
    <t>21:0208:000152</t>
  </si>
  <si>
    <t>21:0208:000152:0003:0001:00</t>
  </si>
  <si>
    <t>021O  :885193:00:------:--</t>
  </si>
  <si>
    <t>21:0687:000715</t>
  </si>
  <si>
    <t>21:0208:000153</t>
  </si>
  <si>
    <t>21:0208:000153:0003:0001:00</t>
  </si>
  <si>
    <t>021O  :885194:00:------:--</t>
  </si>
  <si>
    <t>21:0687:000716</t>
  </si>
  <si>
    <t>21:0208:000154</t>
  </si>
  <si>
    <t>21:0208:000154:0003:0001:00</t>
  </si>
  <si>
    <t>021O  :885195:00:------:--</t>
  </si>
  <si>
    <t>21:0687:000717</t>
  </si>
  <si>
    <t>21:0208:000155</t>
  </si>
  <si>
    <t>21:0208:000155:0003:0001:00</t>
  </si>
  <si>
    <t>021O  :885196:00:------:--</t>
  </si>
  <si>
    <t>21:0687:000718</t>
  </si>
  <si>
    <t>21:0208:000156</t>
  </si>
  <si>
    <t>21:0208:000156:0003:0001:00</t>
  </si>
  <si>
    <t>021O  :885197:00:------:--</t>
  </si>
  <si>
    <t>21:0687:000719</t>
  </si>
  <si>
    <t>21:0208:000157</t>
  </si>
  <si>
    <t>21:0208:000157:0003:0001:00</t>
  </si>
  <si>
    <t>021O  :885198:00:------:--</t>
  </si>
  <si>
    <t>21:0687:000720</t>
  </si>
  <si>
    <t>21:0208:000158</t>
  </si>
  <si>
    <t>21:0208:000158:0003:0001:00</t>
  </si>
  <si>
    <t>021O  :885199:00:------:--</t>
  </si>
  <si>
    <t>21:0687:000721</t>
  </si>
  <si>
    <t>21:0208:000159</t>
  </si>
  <si>
    <t>21:0208:000159:0003:0001:00</t>
  </si>
  <si>
    <t>021O  :885200:00:------:--</t>
  </si>
  <si>
    <t>21:0687:000722</t>
  </si>
  <si>
    <t>21:0208:000160</t>
  </si>
  <si>
    <t>21:0208:000160:0003:0001:00</t>
  </si>
  <si>
    <t>021O  :885202:10:------:--</t>
  </si>
  <si>
    <t>21:0687:000723</t>
  </si>
  <si>
    <t>21:0208:000161</t>
  </si>
  <si>
    <t>21:0208:000161:0003:0001:00</t>
  </si>
  <si>
    <t>021O  :885203:20:885202:10</t>
  </si>
  <si>
    <t>21:0687:000724</t>
  </si>
  <si>
    <t>21:0208:000161:0004:0001:00</t>
  </si>
  <si>
    <t>021O  :885204:00:------:--</t>
  </si>
  <si>
    <t>21:0687:000725</t>
  </si>
  <si>
    <t>21:0208:000162</t>
  </si>
  <si>
    <t>21:0208:000162:0003:0001:00</t>
  </si>
  <si>
    <t>021O  :885205:00:------:--</t>
  </si>
  <si>
    <t>21:0687:000726</t>
  </si>
  <si>
    <t>21:0208:000163</t>
  </si>
  <si>
    <t>21:0208:000163:0003:0001:00</t>
  </si>
  <si>
    <t>021O  :885206:00:------:--</t>
  </si>
  <si>
    <t>21:0687:000727</t>
  </si>
  <si>
    <t>21:0208:000164</t>
  </si>
  <si>
    <t>21:0208:000164:0003:0001:00</t>
  </si>
  <si>
    <t>021O  :885207:00:------:--</t>
  </si>
  <si>
    <t>21:0687:000728</t>
  </si>
  <si>
    <t>21:0208:000165</t>
  </si>
  <si>
    <t>21:0208:000165:0003:0001:00</t>
  </si>
  <si>
    <t>021O  :885208:00:------:--</t>
  </si>
  <si>
    <t>21:0687:000729</t>
  </si>
  <si>
    <t>21:0208:000166</t>
  </si>
  <si>
    <t>21:0208:000166:0003:0001:00</t>
  </si>
  <si>
    <t>021O  :885209:00:------:--</t>
  </si>
  <si>
    <t>21:0687:000730</t>
  </si>
  <si>
    <t>21:0208:000167</t>
  </si>
  <si>
    <t>21:0208:000167:0003:0001:00</t>
  </si>
  <si>
    <t>021O  :885210:00:------:--</t>
  </si>
  <si>
    <t>21:0687:000731</t>
  </si>
  <si>
    <t>21:0208:000168</t>
  </si>
  <si>
    <t>21:0208:000168:0003:0001:00</t>
  </si>
  <si>
    <t>021O  :885211:00:------:--</t>
  </si>
  <si>
    <t>21:0687:000732</t>
  </si>
  <si>
    <t>21:0208:000169</t>
  </si>
  <si>
    <t>21:0208:000169:0003:0001:00</t>
  </si>
  <si>
    <t>021O  :885212:00:------:--</t>
  </si>
  <si>
    <t>21:0687:000733</t>
  </si>
  <si>
    <t>21:0208:000170</t>
  </si>
  <si>
    <t>21:0208:000170:0003:0001:00</t>
  </si>
  <si>
    <t>021O  :885213:00:------:--</t>
  </si>
  <si>
    <t>21:0687:000734</t>
  </si>
  <si>
    <t>21:0208:000171</t>
  </si>
  <si>
    <t>21:0208:000171:0003:0001:00</t>
  </si>
  <si>
    <t>021O  :885214:00:------:--</t>
  </si>
  <si>
    <t>21:0687:000735</t>
  </si>
  <si>
    <t>21:0208:000172</t>
  </si>
  <si>
    <t>21:0208:000172:0003:0001:00</t>
  </si>
  <si>
    <t>021O  :885215:00:------:--</t>
  </si>
  <si>
    <t>21:0687:000736</t>
  </si>
  <si>
    <t>21:0208:000173</t>
  </si>
  <si>
    <t>21:0208:000173:0003:0001:00</t>
  </si>
  <si>
    <t>021O  :885216:00:------:--</t>
  </si>
  <si>
    <t>21:0687:000737</t>
  </si>
  <si>
    <t>21:0208:000174</t>
  </si>
  <si>
    <t>21:0208:000174:0003:0001:00</t>
  </si>
  <si>
    <t>021O  :885217:00:------:--</t>
  </si>
  <si>
    <t>21:0687:000738</t>
  </si>
  <si>
    <t>21:0208:000175</t>
  </si>
  <si>
    <t>21:0208:000175:0003:0001:00</t>
  </si>
  <si>
    <t>021O  :885218:00:------:--</t>
  </si>
  <si>
    <t>21:0687:000739</t>
  </si>
  <si>
    <t>21:0208:000176</t>
  </si>
  <si>
    <t>21:0208:000176:0003:0001:00</t>
  </si>
  <si>
    <t>021O  :885219:9X:------:--</t>
  </si>
  <si>
    <t>21:0687:000740</t>
  </si>
  <si>
    <t>021O  :885220:00:------:--</t>
  </si>
  <si>
    <t>21:0687:000741</t>
  </si>
  <si>
    <t>21:0208:000177</t>
  </si>
  <si>
    <t>21:0208:000177:0003:0001:00</t>
  </si>
  <si>
    <t>021O  :885222:10:------:--</t>
  </si>
  <si>
    <t>21:0687:000742</t>
  </si>
  <si>
    <t>21:0208:000178</t>
  </si>
  <si>
    <t>21:0208:000178:0003:0001:00</t>
  </si>
  <si>
    <t>021O  :885223:20:885222:10</t>
  </si>
  <si>
    <t>21:0687:000743</t>
  </si>
  <si>
    <t>21:0208:000178:0004:0001:00</t>
  </si>
  <si>
    <t>021O  :885224:00:------:--</t>
  </si>
  <si>
    <t>21:0687:000744</t>
  </si>
  <si>
    <t>21:0208:000179</t>
  </si>
  <si>
    <t>21:0208:000179:0003:0001:00</t>
  </si>
  <si>
    <t>021O  :885225:00:------:--</t>
  </si>
  <si>
    <t>21:0687:000745</t>
  </si>
  <si>
    <t>21:0208:000180</t>
  </si>
  <si>
    <t>21:0208:000180:0003:0001:00</t>
  </si>
  <si>
    <t>021O  :885226:00:------:--</t>
  </si>
  <si>
    <t>21:0687:000746</t>
  </si>
  <si>
    <t>21:0208:000181</t>
  </si>
  <si>
    <t>21:0208:000181:0003:0001:00</t>
  </si>
  <si>
    <t>021O  :885227:00:------:--</t>
  </si>
  <si>
    <t>21:0687:000747</t>
  </si>
  <si>
    <t>21:0208:000182</t>
  </si>
  <si>
    <t>21:0208:000182:0003:0001:00</t>
  </si>
  <si>
    <t>021O  :885228:00:------:--</t>
  </si>
  <si>
    <t>21:0687:000748</t>
  </si>
  <si>
    <t>21:0208:000183</t>
  </si>
  <si>
    <t>21:0208:000183:0003:0001:00</t>
  </si>
  <si>
    <t>021O  :885229:00:------:--</t>
  </si>
  <si>
    <t>21:0687:000749</t>
  </si>
  <si>
    <t>21:0208:000184</t>
  </si>
  <si>
    <t>21:0208:000184:0003:0001:00</t>
  </si>
  <si>
    <t>021O  :885230:00:------:--</t>
  </si>
  <si>
    <t>21:0687:000750</t>
  </si>
  <si>
    <t>21:0208:000185</t>
  </si>
  <si>
    <t>21:0208:000185:0003:0001:00</t>
  </si>
  <si>
    <t>021O  :885231:9Z:------:--</t>
  </si>
  <si>
    <t>21:0687:000751</t>
  </si>
  <si>
    <t>021O  :885232:00:------:--</t>
  </si>
  <si>
    <t>21:0687:000752</t>
  </si>
  <si>
    <t>21:0208:000186</t>
  </si>
  <si>
    <t>21:0208:000186:0003:0001:00</t>
  </si>
  <si>
    <t>021O  :885233:00:------:--</t>
  </si>
  <si>
    <t>21:0687:000753</t>
  </si>
  <si>
    <t>21:0208:000187</t>
  </si>
  <si>
    <t>21:0208:000187:0003:0001:00</t>
  </si>
  <si>
    <t>021O  :885234:00:------:--</t>
  </si>
  <si>
    <t>21:0687:000754</t>
  </si>
  <si>
    <t>21:0208:000188</t>
  </si>
  <si>
    <t>21:0208:000188:0003:0001:00</t>
  </si>
  <si>
    <t>021O  :885235:00:------:--</t>
  </si>
  <si>
    <t>21:0687:000755</t>
  </si>
  <si>
    <t>21:0208:000189</t>
  </si>
  <si>
    <t>21:0208:000189:0003:0001:00</t>
  </si>
  <si>
    <t>021O  :885236:00:------:--</t>
  </si>
  <si>
    <t>21:0687:000756</t>
  </si>
  <si>
    <t>21:0208:000190</t>
  </si>
  <si>
    <t>21:0208:000190:0003:0001:00</t>
  </si>
  <si>
    <t>021O  :885237:00:------:--</t>
  </si>
  <si>
    <t>21:0687:000757</t>
  </si>
  <si>
    <t>21:0208:000191</t>
  </si>
  <si>
    <t>21:0208:000191:0003:0001:00</t>
  </si>
  <si>
    <t>021O  :885238:00:------:--</t>
  </si>
  <si>
    <t>21:0687:000758</t>
  </si>
  <si>
    <t>21:0208:000192</t>
  </si>
  <si>
    <t>21:0208:000192:0003:0001:00</t>
  </si>
  <si>
    <t>021O  :885239:00:------:--</t>
  </si>
  <si>
    <t>21:0687:000759</t>
  </si>
  <si>
    <t>21:0208:000193</t>
  </si>
  <si>
    <t>21:0208:000193:0003:0001:00</t>
  </si>
  <si>
    <t>021O  :885240:00:------:--</t>
  </si>
  <si>
    <t>21:0687:000760</t>
  </si>
  <si>
    <t>21:0208:000194</t>
  </si>
  <si>
    <t>21:0208:000194:0003:0001:00</t>
  </si>
  <si>
    <t>021O  :885242:10:------:--</t>
  </si>
  <si>
    <t>21:0687:000761</t>
  </si>
  <si>
    <t>21:0208:000195</t>
  </si>
  <si>
    <t>21:0208:000195:0003:0001:00</t>
  </si>
  <si>
    <t>021O  :885243:20:885242:10</t>
  </si>
  <si>
    <t>21:0687:000762</t>
  </si>
  <si>
    <t>21:0208:000195:0004:0001:00</t>
  </si>
  <si>
    <t>021O  :885244:9X:------:--</t>
  </si>
  <si>
    <t>21:0687:000763</t>
  </si>
  <si>
    <t>021O  :885245:00:------:--</t>
  </si>
  <si>
    <t>21:0687:000764</t>
  </si>
  <si>
    <t>21:0208:000196</t>
  </si>
  <si>
    <t>21:0208:000196:0003:0001:00</t>
  </si>
  <si>
    <t>021O  :885246:00:------:--</t>
  </si>
  <si>
    <t>21:0687:000765</t>
  </si>
  <si>
    <t>21:0208:000197</t>
  </si>
  <si>
    <t>21:0208:000197:0003:0001:00</t>
  </si>
  <si>
    <t>021O  :885247:00:------:--</t>
  </si>
  <si>
    <t>21:0687:000766</t>
  </si>
  <si>
    <t>21:0208:000198</t>
  </si>
  <si>
    <t>21:0208:000198:0003:0001:00</t>
  </si>
  <si>
    <t>021O  :885248:00:------:--</t>
  </si>
  <si>
    <t>21:0687:000767</t>
  </si>
  <si>
    <t>21:0208:000199</t>
  </si>
  <si>
    <t>21:0208:000199:0003:0001:00</t>
  </si>
  <si>
    <t>021O  :885249:00:------:--</t>
  </si>
  <si>
    <t>21:0687:000768</t>
  </si>
  <si>
    <t>21:0208:000200</t>
  </si>
  <si>
    <t>21:0208:000200:0003:0001:00</t>
  </si>
  <si>
    <t>021O  :885250:00:------:--</t>
  </si>
  <si>
    <t>21:0687:000769</t>
  </si>
  <si>
    <t>21:0208:000201</t>
  </si>
  <si>
    <t>21:0208:000201:0003:0001:00</t>
  </si>
  <si>
    <t>021O  :885251:00:------:--</t>
  </si>
  <si>
    <t>21:0687:000770</t>
  </si>
  <si>
    <t>21:0208:000202</t>
  </si>
  <si>
    <t>21:0208:000202:0003:0001:00</t>
  </si>
  <si>
    <t>021O  :885252:00:------:--</t>
  </si>
  <si>
    <t>21:0687:000771</t>
  </si>
  <si>
    <t>21:0208:000203</t>
  </si>
  <si>
    <t>21:0208:000203:0003:0001:00</t>
  </si>
  <si>
    <t>021O  :885253:00:------:--</t>
  </si>
  <si>
    <t>21:0687:000772</t>
  </si>
  <si>
    <t>21:0208:000204</t>
  </si>
  <si>
    <t>21:0208:000204:0003:0001:00</t>
  </si>
  <si>
    <t>021O  :885254:00:------:--</t>
  </si>
  <si>
    <t>21:0687:000773</t>
  </si>
  <si>
    <t>21:0208:000205</t>
  </si>
  <si>
    <t>21:0208:000205:0003:0001:00</t>
  </si>
  <si>
    <t>021O  :885255:00:------:--</t>
  </si>
  <si>
    <t>21:0687:000774</t>
  </si>
  <si>
    <t>21:0208:000206</t>
  </si>
  <si>
    <t>21:0208:000206:0003:0001:00</t>
  </si>
  <si>
    <t>021O  :885256:00:------:--</t>
  </si>
  <si>
    <t>21:0687:000775</t>
  </si>
  <si>
    <t>21:0208:000207</t>
  </si>
  <si>
    <t>21:0208:000207:0003:0001:00</t>
  </si>
  <si>
    <t>021O  :885257:00:------:--</t>
  </si>
  <si>
    <t>21:0687:000776</t>
  </si>
  <si>
    <t>21:0208:000208</t>
  </si>
  <si>
    <t>21:0208:000208:0003:0001:00</t>
  </si>
  <si>
    <t>021O  :885258:00:------:--</t>
  </si>
  <si>
    <t>21:0687:000777</t>
  </si>
  <si>
    <t>21:0208:000209</t>
  </si>
  <si>
    <t>21:0208:000209:0003:0001:00</t>
  </si>
  <si>
    <t>021O  :885259:00:------:--</t>
  </si>
  <si>
    <t>21:0687:000778</t>
  </si>
  <si>
    <t>21:0208:000210</t>
  </si>
  <si>
    <t>21:0208:000210:0003:0001:00</t>
  </si>
  <si>
    <t>021O  :885260:00:------:--</t>
  </si>
  <si>
    <t>21:0687:000779</t>
  </si>
  <si>
    <t>21:0208:000211</t>
  </si>
  <si>
    <t>21:0208:000211:0003:0001:00</t>
  </si>
  <si>
    <t>021O  :885262:00:------:--</t>
  </si>
  <si>
    <t>21:0687:000780</t>
  </si>
  <si>
    <t>21:0208:000212</t>
  </si>
  <si>
    <t>21:0208:000212:0003:0001:00</t>
  </si>
  <si>
    <t>021O  :885263:9Z:------:--</t>
  </si>
  <si>
    <t>21:0687:000781</t>
  </si>
  <si>
    <t>021O  :885264:00:------:--</t>
  </si>
  <si>
    <t>21:0687:000782</t>
  </si>
  <si>
    <t>21:0208:000213</t>
  </si>
  <si>
    <t>21:0208:000213:0003:0001:00</t>
  </si>
  <si>
    <t>021O  :885265:00:------:--</t>
  </si>
  <si>
    <t>21:0687:000783</t>
  </si>
  <si>
    <t>21:0208:000214</t>
  </si>
  <si>
    <t>21:0208:000214:0003:0001:00</t>
  </si>
  <si>
    <t>021O  :885266:10:------:--</t>
  </si>
  <si>
    <t>21:0687:000784</t>
  </si>
  <si>
    <t>21:0208:000215</t>
  </si>
  <si>
    <t>21:0208:000215:0003:0001:00</t>
  </si>
  <si>
    <t>021O  :885267:20:885266:10</t>
  </si>
  <si>
    <t>21:0687:000785</t>
  </si>
  <si>
    <t>21:0208:000215:0004:0001:00</t>
  </si>
  <si>
    <t>021O  :885268:00:------:--</t>
  </si>
  <si>
    <t>21:0687:000786</t>
  </si>
  <si>
    <t>21:0208:000216</t>
  </si>
  <si>
    <t>21:0208:000216:0003:0001:00</t>
  </si>
  <si>
    <t>021O  :885269:00:------:--</t>
  </si>
  <si>
    <t>21:0687:000787</t>
  </si>
  <si>
    <t>21:0208:000217</t>
  </si>
  <si>
    <t>21:0208:000217:0003:0001:00</t>
  </si>
  <si>
    <t>021O  :885270:00:------:--</t>
  </si>
  <si>
    <t>21:0687:000788</t>
  </si>
  <si>
    <t>21:0208:000218</t>
  </si>
  <si>
    <t>21:0208:000218:0003:0001:00</t>
  </si>
  <si>
    <t>021O  :885271:00:------:--</t>
  </si>
  <si>
    <t>21:0687:000789</t>
  </si>
  <si>
    <t>21:0208:000219</t>
  </si>
  <si>
    <t>21:0208:000219:0003:0001:00</t>
  </si>
  <si>
    <t>021O  :885272:00:------:--</t>
  </si>
  <si>
    <t>21:0687:000790</t>
  </si>
  <si>
    <t>21:0208:000220</t>
  </si>
  <si>
    <t>21:0208:000220:0003:0001:00</t>
  </si>
  <si>
    <t>021O  :887002:00:------:--</t>
  </si>
  <si>
    <t>21:0687:000791</t>
  </si>
  <si>
    <t>21:0206:000290</t>
  </si>
  <si>
    <t>21:0206:000290:0003:0001:00</t>
  </si>
  <si>
    <t>021O  :887003:00:------:--</t>
  </si>
  <si>
    <t>21:0687:000792</t>
  </si>
  <si>
    <t>21:0206:000291</t>
  </si>
  <si>
    <t>21:0206:000291:0003:0001:00</t>
  </si>
  <si>
    <t>021O  :887004:10:------:--</t>
  </si>
  <si>
    <t>21:0687:000793</t>
  </si>
  <si>
    <t>21:0206:000292</t>
  </si>
  <si>
    <t>21:0206:000292:0003:0001:00</t>
  </si>
  <si>
    <t>021O  :887005:20:887004:10</t>
  </si>
  <si>
    <t>21:0687:000794</t>
  </si>
  <si>
    <t>21:0206:000292:0004:0001:00</t>
  </si>
  <si>
    <t>021O  :887006:00:------:--</t>
  </si>
  <si>
    <t>21:0687:000795</t>
  </si>
  <si>
    <t>21:0206:000293</t>
  </si>
  <si>
    <t>21:0206:000293:0003:0001:00</t>
  </si>
  <si>
    <t>021O  :887007:00:------:--</t>
  </si>
  <si>
    <t>21:0687:000796</t>
  </si>
  <si>
    <t>21:0206:000294</t>
  </si>
  <si>
    <t>21:0206:000294:0003:0001:00</t>
  </si>
  <si>
    <t>021O  :887008:00:------:--</t>
  </si>
  <si>
    <t>21:0687:000797</t>
  </si>
  <si>
    <t>21:0206:000295</t>
  </si>
  <si>
    <t>21:0206:000295:0003:0001:00</t>
  </si>
  <si>
    <t>021O  :887009:9Z:------:--</t>
  </si>
  <si>
    <t>21:0687:000798</t>
  </si>
  <si>
    <t>021O  :887010:00:------:--</t>
  </si>
  <si>
    <t>21:0687:000799</t>
  </si>
  <si>
    <t>21:0206:000296</t>
  </si>
  <si>
    <t>21:0206:000296:0003:0001:00</t>
  </si>
  <si>
    <t>021O  :887011:00:------:--</t>
  </si>
  <si>
    <t>21:0687:000800</t>
  </si>
  <si>
    <t>21:0206:000297</t>
  </si>
  <si>
    <t>21:0206:000297:0003:0001:00</t>
  </si>
  <si>
    <t>021O  :887012:00:------:--</t>
  </si>
  <si>
    <t>21:0687:000801</t>
  </si>
  <si>
    <t>21:0206:000298</t>
  </si>
  <si>
    <t>21:0206:000298:0003:0001:00</t>
  </si>
  <si>
    <t>021O  :887013:00:------:--</t>
  </si>
  <si>
    <t>21:0687:000802</t>
  </si>
  <si>
    <t>21:0206:000299</t>
  </si>
  <si>
    <t>21:0206:000299:0003:0001:00</t>
  </si>
  <si>
    <t>021O  :887014:00:------:--</t>
  </si>
  <si>
    <t>21:0687:000803</t>
  </si>
  <si>
    <t>21:0206:000300</t>
  </si>
  <si>
    <t>21:0206:000300:0003:0001:00</t>
  </si>
  <si>
    <t>021O  :887015:00:------:--</t>
  </si>
  <si>
    <t>21:0687:000804</t>
  </si>
  <si>
    <t>21:0206:000301</t>
  </si>
  <si>
    <t>21:0206:000301:0003:0001:00</t>
  </si>
  <si>
    <t>021O  :887016:00:------:--</t>
  </si>
  <si>
    <t>21:0687:000805</t>
  </si>
  <si>
    <t>21:0206:000302</t>
  </si>
  <si>
    <t>21:0206:000302:0003:0001:00</t>
  </si>
  <si>
    <t>021O  :887017:00:------:--</t>
  </si>
  <si>
    <t>21:0687:000806</t>
  </si>
  <si>
    <t>21:0206:000303</t>
  </si>
  <si>
    <t>21:0206:000303:0003:0001:00</t>
  </si>
  <si>
    <t>021O  :887018:00:------:--</t>
  </si>
  <si>
    <t>21:0687:000807</t>
  </si>
  <si>
    <t>21:0206:000304</t>
  </si>
  <si>
    <t>21:0206:000304:0003:0001:00</t>
  </si>
  <si>
    <t>021O  :887019:00:------:--</t>
  </si>
  <si>
    <t>21:0687:000808</t>
  </si>
  <si>
    <t>21:0206:000305</t>
  </si>
  <si>
    <t>21:0206:000305:0003:0001:00</t>
  </si>
  <si>
    <t>021O  :887020:00:------:--</t>
  </si>
  <si>
    <t>21:0687:000809</t>
  </si>
  <si>
    <t>21:0206:000306</t>
  </si>
  <si>
    <t>21:0206:000306:0003:0001:00</t>
  </si>
  <si>
    <t>021O  :887022:00:------:--</t>
  </si>
  <si>
    <t>21:0687:000810</t>
  </si>
  <si>
    <t>21:0206:000307</t>
  </si>
  <si>
    <t>21:0206:000307:0003:0001:00</t>
  </si>
  <si>
    <t>021O  :887023:00:------:--</t>
  </si>
  <si>
    <t>21:0687:000811</t>
  </si>
  <si>
    <t>21:0206:000308</t>
  </si>
  <si>
    <t>21:0206:000308:0003:0001:00</t>
  </si>
  <si>
    <t>021O  :887024:00:------:--</t>
  </si>
  <si>
    <t>21:0687:000812</t>
  </si>
  <si>
    <t>21:0206:000309</t>
  </si>
  <si>
    <t>21:0206:000309:0003:0001:00</t>
  </si>
  <si>
    <t>021O  :887025:00:------:--</t>
  </si>
  <si>
    <t>21:0687:000813</t>
  </si>
  <si>
    <t>21:0206:000310</t>
  </si>
  <si>
    <t>21:0206:000310:0003:0001:00</t>
  </si>
  <si>
    <t>021O  :887026:10:------:--</t>
  </si>
  <si>
    <t>21:0687:000814</t>
  </si>
  <si>
    <t>21:0206:000311</t>
  </si>
  <si>
    <t>21:0206:000311:0003:0001:00</t>
  </si>
  <si>
    <t>021O  :887027:20:887026:10</t>
  </si>
  <si>
    <t>21:0687:000815</t>
  </si>
  <si>
    <t>21:0206:000311:0004:0001:00</t>
  </si>
  <si>
    <t>021O  :887028:00:------:--</t>
  </si>
  <si>
    <t>21:0687:000816</t>
  </si>
  <si>
    <t>21:0206:000312</t>
  </si>
  <si>
    <t>21:0206:000312:0003:0001:00</t>
  </si>
  <si>
    <t>021O  :887029:9X:------:--</t>
  </si>
  <si>
    <t>21:0687:000817</t>
  </si>
  <si>
    <t>021O  :887030:00:------:--</t>
  </si>
  <si>
    <t>21:0687:000818</t>
  </si>
  <si>
    <t>21:0206:000313</t>
  </si>
  <si>
    <t>21:0206:000313:0003:0001:00</t>
  </si>
  <si>
    <t>021O  :887031:00:------:--</t>
  </si>
  <si>
    <t>21:0687:000819</t>
  </si>
  <si>
    <t>21:0206:000314</t>
  </si>
  <si>
    <t>21:0206:000314:0003:0001:00</t>
  </si>
  <si>
    <t>021O  :887032:00:------:--</t>
  </si>
  <si>
    <t>21:0687:000820</t>
  </si>
  <si>
    <t>21:0206:000315</t>
  </si>
  <si>
    <t>21:0206:000315:0003:0001:00</t>
  </si>
  <si>
    <t>021O  :887033:00:------:--</t>
  </si>
  <si>
    <t>21:0687:000821</t>
  </si>
  <si>
    <t>21:0206:000316</t>
  </si>
  <si>
    <t>21:0206:000316:0003:0001:00</t>
  </si>
  <si>
    <t>021O  :887034:00:------:--</t>
  </si>
  <si>
    <t>21:0687:000822</t>
  </si>
  <si>
    <t>21:0206:000317</t>
  </si>
  <si>
    <t>21:0206:000317:0003:0001:00</t>
  </si>
  <si>
    <t>021O  :887035:00:------:--</t>
  </si>
  <si>
    <t>21:0687:000823</t>
  </si>
  <si>
    <t>21:0206:000318</t>
  </si>
  <si>
    <t>21:0206:000318:0003:0001:00</t>
  </si>
  <si>
    <t>021O  :887036:00:------:--</t>
  </si>
  <si>
    <t>21:0687:000824</t>
  </si>
  <si>
    <t>21:0206:000319</t>
  </si>
  <si>
    <t>21:0206:000319:0003:0001:00</t>
  </si>
  <si>
    <t>021O  :887037:00:------:--</t>
  </si>
  <si>
    <t>21:0687:000825</t>
  </si>
  <si>
    <t>21:0206:000320</t>
  </si>
  <si>
    <t>21:0206:000320:0003:0001:00</t>
  </si>
  <si>
    <t>021O  :887038:00:------:--</t>
  </si>
  <si>
    <t>21:0687:000826</t>
  </si>
  <si>
    <t>21:0206:000321</t>
  </si>
  <si>
    <t>21:0206:000321:0003:0001:00</t>
  </si>
  <si>
    <t>021O  :887039:00:------:--</t>
  </si>
  <si>
    <t>21:0687:000827</t>
  </si>
  <si>
    <t>21:0206:000322</t>
  </si>
  <si>
    <t>21:0206:000322:0003:0001:00</t>
  </si>
  <si>
    <t>021O  :887040:00:------:--</t>
  </si>
  <si>
    <t>21:0687:000828</t>
  </si>
  <si>
    <t>21:0206:000323</t>
  </si>
  <si>
    <t>21:0206:000323:0003:0001:00</t>
  </si>
  <si>
    <t>021O  :887042:00:------:--</t>
  </si>
  <si>
    <t>21:0687:000829</t>
  </si>
  <si>
    <t>21:0206:000324</t>
  </si>
  <si>
    <t>21:0206:000324:0003:0001:00</t>
  </si>
  <si>
    <t>021O  :887043:00:------:--</t>
  </si>
  <si>
    <t>21:0687:000830</t>
  </si>
  <si>
    <t>21:0206:000325</t>
  </si>
  <si>
    <t>21:0206:000325:0003:0001:00</t>
  </si>
  <si>
    <t>021O  :887044:00:------:--</t>
  </si>
  <si>
    <t>21:0687:000831</t>
  </si>
  <si>
    <t>21:0206:000326</t>
  </si>
  <si>
    <t>21:0206:000326:0003:0001:00</t>
  </si>
  <si>
    <t>021O  :887045:00:------:--</t>
  </si>
  <si>
    <t>21:0687:000832</t>
  </si>
  <si>
    <t>21:0206:000327</t>
  </si>
  <si>
    <t>21:0206:000327:0003:0001:00</t>
  </si>
  <si>
    <t>021O  :887046:10:------:--</t>
  </si>
  <si>
    <t>21:0687:000833</t>
  </si>
  <si>
    <t>21:0206:000328</t>
  </si>
  <si>
    <t>21:0206:000328:0003:0001:00</t>
  </si>
  <si>
    <t>021O  :887047:20:887046:10</t>
  </si>
  <si>
    <t>21:0687:000834</t>
  </si>
  <si>
    <t>21:0206:000328:0004:0001:00</t>
  </si>
  <si>
    <t>021O  :887048:00:------:--</t>
  </si>
  <si>
    <t>21:0687:000835</t>
  </si>
  <si>
    <t>21:0206:000329</t>
  </si>
  <si>
    <t>21:0206:000329:0003:0001:00</t>
  </si>
  <si>
    <t>021O  :887049:00:------:--</t>
  </si>
  <si>
    <t>21:0687:000836</t>
  </si>
  <si>
    <t>21:0206:000330</t>
  </si>
  <si>
    <t>21:0206:000330:0003:0001:00</t>
  </si>
  <si>
    <t>021O  :887050:00:------:--</t>
  </si>
  <si>
    <t>21:0687:000837</t>
  </si>
  <si>
    <t>21:0206:000331</t>
  </si>
  <si>
    <t>21:0206:000331:0003:0001:00</t>
  </si>
  <si>
    <t>021O  :887051:00:------:--</t>
  </si>
  <si>
    <t>21:0687:000838</t>
  </si>
  <si>
    <t>21:0206:000332</t>
  </si>
  <si>
    <t>21:0206:000332:0003:0001:00</t>
  </si>
  <si>
    <t>021O  :887052:00:------:--</t>
  </si>
  <si>
    <t>21:0687:000839</t>
  </si>
  <si>
    <t>21:0206:000333</t>
  </si>
  <si>
    <t>21:0206:000333:0003:0001:00</t>
  </si>
  <si>
    <t>021O  :887053:00:------:--</t>
  </si>
  <si>
    <t>21:0687:000840</t>
  </si>
  <si>
    <t>21:0206:000334</t>
  </si>
  <si>
    <t>21:0206:000334:0003:0001:00</t>
  </si>
  <si>
    <t>021O  :887054:00:------:--</t>
  </si>
  <si>
    <t>21:0687:000841</t>
  </si>
  <si>
    <t>21:0206:000335</t>
  </si>
  <si>
    <t>21:0206:000335:0003:0001:00</t>
  </si>
  <si>
    <t>021O  :887055:9X:------:--</t>
  </si>
  <si>
    <t>21:0687:000842</t>
  </si>
  <si>
    <t>021O  :887056:00:------:--</t>
  </si>
  <si>
    <t>21:0687:000843</t>
  </si>
  <si>
    <t>21:0206:000336</t>
  </si>
  <si>
    <t>21:0206:000336:0003:0001:00</t>
  </si>
  <si>
    <t>021O  :887057:00:------:--</t>
  </si>
  <si>
    <t>21:0687:000844</t>
  </si>
  <si>
    <t>21:0206:000337</t>
  </si>
  <si>
    <t>21:0206:000337:0003:0001:00</t>
  </si>
  <si>
    <t>021O  :887058:00:------:--</t>
  </si>
  <si>
    <t>21:0687:000845</t>
  </si>
  <si>
    <t>21:0206:000338</t>
  </si>
  <si>
    <t>21:0206:000338:0003:0001:00</t>
  </si>
  <si>
    <t>021O  :887059:00:------:--</t>
  </si>
  <si>
    <t>21:0687:000846</t>
  </si>
  <si>
    <t>21:0206:000339</t>
  </si>
  <si>
    <t>21:0206:000339:0003:0001:00</t>
  </si>
  <si>
    <t>021O  :887060:00:------:--</t>
  </si>
  <si>
    <t>21:0687:000847</t>
  </si>
  <si>
    <t>21:0206:000340</t>
  </si>
  <si>
    <t>21:0206:000340:0003:0001:00</t>
  </si>
  <si>
    <t>021O  :887062:00:------:--</t>
  </si>
  <si>
    <t>21:0687:000848</t>
  </si>
  <si>
    <t>21:0206:000341</t>
  </si>
  <si>
    <t>21:0206:000341:0003:0001:00</t>
  </si>
  <si>
    <t>021O  :887063:00:------:--</t>
  </si>
  <si>
    <t>21:0687:000849</t>
  </si>
  <si>
    <t>21:0206:000342</t>
  </si>
  <si>
    <t>21:0206:000342:0003:0001:00</t>
  </si>
  <si>
    <t>021O  :887064:00:------:--</t>
  </si>
  <si>
    <t>21:0687:000850</t>
  </si>
  <si>
    <t>21:0206:000343</t>
  </si>
  <si>
    <t>21:0206:000343:0003:0001:00</t>
  </si>
  <si>
    <t>021O  :887065:10:------:--</t>
  </si>
  <si>
    <t>21:0687:000851</t>
  </si>
  <si>
    <t>21:0206:000344</t>
  </si>
  <si>
    <t>21:0206:000344:0003:0001:00</t>
  </si>
  <si>
    <t>021O  :887066:20:887065:10</t>
  </si>
  <si>
    <t>21:0687:000852</t>
  </si>
  <si>
    <t>21:0206:000344:0004:0001:00</t>
  </si>
  <si>
    <t>021O  :887067:00:------:--</t>
  </si>
  <si>
    <t>21:0687:000853</t>
  </si>
  <si>
    <t>21:0206:000345</t>
  </si>
  <si>
    <t>21:0206:000345:0003:0001:00</t>
  </si>
  <si>
    <t>021O  :887068:00:------:--</t>
  </si>
  <si>
    <t>21:0687:000854</t>
  </si>
  <si>
    <t>21:0206:000346</t>
  </si>
  <si>
    <t>21:0206:000346:0003:0001:00</t>
  </si>
  <si>
    <t>021O  :887069:00:------:--</t>
  </si>
  <si>
    <t>21:0687:000855</t>
  </si>
  <si>
    <t>21:0206:000347</t>
  </si>
  <si>
    <t>21:0206:000347:0003:0001:00</t>
  </si>
  <si>
    <t>021O  :887070:00:------:--</t>
  </si>
  <si>
    <t>21:0687:000856</t>
  </si>
  <si>
    <t>21:0206:000348</t>
  </si>
  <si>
    <t>21:0206:000348:0003:0001:00</t>
  </si>
  <si>
    <t>021O  :887071:00:------:--</t>
  </si>
  <si>
    <t>21:0687:000857</t>
  </si>
  <si>
    <t>21:0206:000349</t>
  </si>
  <si>
    <t>21:0206:000349:0003:0001:00</t>
  </si>
  <si>
    <t>021O  :887072:00:------:--</t>
  </si>
  <si>
    <t>21:0687:000858</t>
  </si>
  <si>
    <t>21:0206:000350</t>
  </si>
  <si>
    <t>21:0206:000350:0003:0001:00</t>
  </si>
  <si>
    <t>021O  :887073:00:------:--</t>
  </si>
  <si>
    <t>21:0687:000859</t>
  </si>
  <si>
    <t>21:0206:000351</t>
  </si>
  <si>
    <t>21:0206:000351:0003:0001:00</t>
  </si>
  <si>
    <t>021O  :887074:9Z:------:--</t>
  </si>
  <si>
    <t>21:0687:000860</t>
  </si>
  <si>
    <t>021O  :887075:00:------:--</t>
  </si>
  <si>
    <t>21:0687:000861</t>
  </si>
  <si>
    <t>21:0206:000352</t>
  </si>
  <si>
    <t>21:0206:000352:0003:0001:00</t>
  </si>
  <si>
    <t>021O  :887076:00:------:--</t>
  </si>
  <si>
    <t>21:0687:000862</t>
  </si>
  <si>
    <t>21:0206:000353</t>
  </si>
  <si>
    <t>21:0206:000353:0003:0001:00</t>
  </si>
  <si>
    <t>021O  :887077:00:------:--</t>
  </si>
  <si>
    <t>21:0687:000863</t>
  </si>
  <si>
    <t>21:0206:000354</t>
  </si>
  <si>
    <t>21:0206:000354:0003:0001:00</t>
  </si>
  <si>
    <t>021O  :887078:00:------:--</t>
  </si>
  <si>
    <t>21:0687:000864</t>
  </si>
  <si>
    <t>21:0206:000355</t>
  </si>
  <si>
    <t>21:0206:000355:0003:0001:00</t>
  </si>
  <si>
    <t>021O  :887079:00:------:--</t>
  </si>
  <si>
    <t>21:0687:000865</t>
  </si>
  <si>
    <t>21:0206:000356</t>
  </si>
  <si>
    <t>21:0206:000356:0003:0001:00</t>
  </si>
  <si>
    <t>021O  :887080:00:------:--</t>
  </si>
  <si>
    <t>21:0687:000866</t>
  </si>
  <si>
    <t>21:0206:000357</t>
  </si>
  <si>
    <t>21:0206:000357:0003:0001:00</t>
  </si>
  <si>
    <t>021O  :887082:10:------:--</t>
  </si>
  <si>
    <t>21:0687:000867</t>
  </si>
  <si>
    <t>21:0206:000358</t>
  </si>
  <si>
    <t>21:0206:000358:0003:0001:00</t>
  </si>
  <si>
    <t>021O  :887083:20:887082:10</t>
  </si>
  <si>
    <t>21:0687:000868</t>
  </si>
  <si>
    <t>21:0206:000358:0004:0001:00</t>
  </si>
  <si>
    <t>021O  :887084:9Y:------:--</t>
  </si>
  <si>
    <t>21:0687:000869</t>
  </si>
  <si>
    <t>021O  :887085:00:------:--</t>
  </si>
  <si>
    <t>21:0687:000870</t>
  </si>
  <si>
    <t>21:0206:000359</t>
  </si>
  <si>
    <t>21:0206:000359:0003:0001:00</t>
  </si>
  <si>
    <t>021O  :887086:00:------:--</t>
  </si>
  <si>
    <t>21:0687:000871</t>
  </si>
  <si>
    <t>21:0206:000360</t>
  </si>
  <si>
    <t>21:0206:000360:0003:0001:00</t>
  </si>
  <si>
    <t>021O  :887087:00:------:--</t>
  </si>
  <si>
    <t>21:0687:000872</t>
  </si>
  <si>
    <t>21:0206:000361</t>
  </si>
  <si>
    <t>21:0206:000361:0003:0001:00</t>
  </si>
  <si>
    <t>021O  :887088:00:------:--</t>
  </si>
  <si>
    <t>21:0687:000873</t>
  </si>
  <si>
    <t>21:0206:000362</t>
  </si>
  <si>
    <t>21:0206:000362:0003:0001:00</t>
  </si>
  <si>
    <t>021O  :887089:00:------:--</t>
  </si>
  <si>
    <t>21:0687:000874</t>
  </si>
  <si>
    <t>21:0206:000363</t>
  </si>
  <si>
    <t>21:0206:000363:0003:0001:00</t>
  </si>
  <si>
    <t>021O  :887090:00:------:--</t>
  </si>
  <si>
    <t>21:0687:000875</t>
  </si>
  <si>
    <t>21:0206:000364</t>
  </si>
  <si>
    <t>21:0206:000364:0003:0001:00</t>
  </si>
  <si>
    <t>021O  :887091:00:------:--</t>
  </si>
  <si>
    <t>21:0687:000876</t>
  </si>
  <si>
    <t>21:0206:000365</t>
  </si>
  <si>
    <t>21:0206:000365:0003:0001:00</t>
  </si>
  <si>
    <t>021O  :887092:00:------:--</t>
  </si>
  <si>
    <t>21:0687:000877</t>
  </si>
  <si>
    <t>21:0206:000366</t>
  </si>
  <si>
    <t>21:0206:000366:0003:0001:00</t>
  </si>
  <si>
    <t>021O  :887093:00:------:--</t>
  </si>
  <si>
    <t>21:0687:000878</t>
  </si>
  <si>
    <t>21:0206:000367</t>
  </si>
  <si>
    <t>21:0206:000367:0003:0001:00</t>
  </si>
  <si>
    <t>021O  :887094:00:------:--</t>
  </si>
  <si>
    <t>21:0687:000879</t>
  </si>
  <si>
    <t>21:0206:000368</t>
  </si>
  <si>
    <t>21:0206:000368:0003:0001:00</t>
  </si>
  <si>
    <t>021O  :887095:00:------:--</t>
  </si>
  <si>
    <t>21:0687:000880</t>
  </si>
  <si>
    <t>21:0206:000369</t>
  </si>
  <si>
    <t>21:0206:000369:0003:0001:00</t>
  </si>
  <si>
    <t>021O  :887096:00:------:--</t>
  </si>
  <si>
    <t>21:0687:000881</t>
  </si>
  <si>
    <t>21:0206:000370</t>
  </si>
  <si>
    <t>21:0206:000370:0003:0001:00</t>
  </si>
  <si>
    <t>021O  :887097:00:------:--</t>
  </si>
  <si>
    <t>21:0687:000882</t>
  </si>
  <si>
    <t>21:0206:000371</t>
  </si>
  <si>
    <t>21:0206:000371:0003:0001:00</t>
  </si>
  <si>
    <t>021O  :887098:00:------:--</t>
  </si>
  <si>
    <t>21:0687:000883</t>
  </si>
  <si>
    <t>21:0206:000372</t>
  </si>
  <si>
    <t>21:0206:000372:0003:0001:00</t>
  </si>
  <si>
    <t>021O  :887099:00:------:--</t>
  </si>
  <si>
    <t>21:0687:000884</t>
  </si>
  <si>
    <t>21:0206:000373</t>
  </si>
  <si>
    <t>21:0206:000373:0003:0001:00</t>
  </si>
  <si>
    <t>021O  :887100:00:------:--</t>
  </si>
  <si>
    <t>21:0687:000885</t>
  </si>
  <si>
    <t>21:0206:000374</t>
  </si>
  <si>
    <t>21:0206:000374:0003:0001:00</t>
  </si>
  <si>
    <t>021O  :887102:00:------:--</t>
  </si>
  <si>
    <t>21:0687:000886</t>
  </si>
  <si>
    <t>21:0206:000375</t>
  </si>
  <si>
    <t>21:0206:000375:0003:0001:00</t>
  </si>
  <si>
    <t>021O  :887103:9X:------:--</t>
  </si>
  <si>
    <t>21:0687:000887</t>
  </si>
  <si>
    <t>021O  :887104:00:------:--</t>
  </si>
  <si>
    <t>21:0687:000888</t>
  </si>
  <si>
    <t>21:0206:000376</t>
  </si>
  <si>
    <t>21:0206:000376:0003:0001:00</t>
  </si>
  <si>
    <t>021O  :887105:10:------:--</t>
  </si>
  <si>
    <t>21:0687:000889</t>
  </si>
  <si>
    <t>21:0206:000377</t>
  </si>
  <si>
    <t>21:0206:000377:0003:0001:00</t>
  </si>
  <si>
    <t>021O  :887106:20:887105:10</t>
  </si>
  <si>
    <t>21:0687:000890</t>
  </si>
  <si>
    <t>21:0206:000377:0004:0001:00</t>
  </si>
  <si>
    <t>021O  :887107:00:------:--</t>
  </si>
  <si>
    <t>21:0687:000891</t>
  </si>
  <si>
    <t>21:0206:000378</t>
  </si>
  <si>
    <t>21:0206:000378:0003:0001:00</t>
  </si>
  <si>
    <t>021O  :887108:00:------:--</t>
  </si>
  <si>
    <t>21:0687:000892</t>
  </si>
  <si>
    <t>21:0206:000379</t>
  </si>
  <si>
    <t>21:0206:000379:0003:0001:00</t>
  </si>
  <si>
    <t>021O  :887109:00:------:--</t>
  </si>
  <si>
    <t>21:0687:000893</t>
  </si>
  <si>
    <t>21:0206:000380</t>
  </si>
  <si>
    <t>21:0206:000380:0003:0001:00</t>
  </si>
  <si>
    <t>021O  :887110:00:------:--</t>
  </si>
  <si>
    <t>21:0687:000894</t>
  </si>
  <si>
    <t>21:0206:000381</t>
  </si>
  <si>
    <t>21:0206:000381:0003:0001:00</t>
  </si>
  <si>
    <t>021O  :887111:00:------:--</t>
  </si>
  <si>
    <t>21:0687:000895</t>
  </si>
  <si>
    <t>21:0206:000382</t>
  </si>
  <si>
    <t>21:0206:000382:0003:0001:00</t>
  </si>
  <si>
    <t>021O  :887112:00:------:--</t>
  </si>
  <si>
    <t>21:0687:000896</t>
  </si>
  <si>
    <t>21:0206:000383</t>
  </si>
  <si>
    <t>21:0206:000383:0003:0001:00</t>
  </si>
  <si>
    <t>021O  :887113:00:------:--</t>
  </si>
  <si>
    <t>21:0687:000897</t>
  </si>
  <si>
    <t>21:0206:000384</t>
  </si>
  <si>
    <t>21:0206:000384:0003:0001:00</t>
  </si>
  <si>
    <t>021O  :887114:00:------:--</t>
  </si>
  <si>
    <t>21:0687:000898</t>
  </si>
  <si>
    <t>21:0206:000385</t>
  </si>
  <si>
    <t>21:0206:000385:0003:0001:00</t>
  </si>
  <si>
    <t>021O  :887115:00:------:--</t>
  </si>
  <si>
    <t>21:0687:000899</t>
  </si>
  <si>
    <t>21:0206:000386</t>
  </si>
  <si>
    <t>21:0206:000386:0003:0001:00</t>
  </si>
  <si>
    <t>021O  :887116:00:------:--</t>
  </si>
  <si>
    <t>21:0687:000900</t>
  </si>
  <si>
    <t>21:0206:000387</t>
  </si>
  <si>
    <t>21:0206:000387:0003:0001:00</t>
  </si>
  <si>
    <t>021O  :887117:00:------:--</t>
  </si>
  <si>
    <t>21:0687:000901</t>
  </si>
  <si>
    <t>21:0206:000388</t>
  </si>
  <si>
    <t>21:0206:000388:0003:0001:00</t>
  </si>
  <si>
    <t>021O  :887118:00:------:--</t>
  </si>
  <si>
    <t>21:0687:000902</t>
  </si>
  <si>
    <t>21:0206:000389</t>
  </si>
  <si>
    <t>21:0206:000389:0003:0001:00</t>
  </si>
  <si>
    <t>021O  :887119:00:------:--</t>
  </si>
  <si>
    <t>21:0687:000903</t>
  </si>
  <si>
    <t>21:0206:000390</t>
  </si>
  <si>
    <t>21:0206:000390:0003:0001:00</t>
  </si>
  <si>
    <t>021O  :887120:00:------:--</t>
  </si>
  <si>
    <t>21:0687:000904</t>
  </si>
  <si>
    <t>21:0206:000391</t>
  </si>
  <si>
    <t>21:0206:000391:0003:0001:00</t>
  </si>
  <si>
    <t>021O  :887122:10:------:--</t>
  </si>
  <si>
    <t>21:0687:000905</t>
  </si>
  <si>
    <t>21:0206:000392</t>
  </si>
  <si>
    <t>21:0206:000392:0003:0001:00</t>
  </si>
  <si>
    <t>021O  :887123:20:887122:10</t>
  </si>
  <si>
    <t>21:0687:000906</t>
  </si>
  <si>
    <t>21:0206:000392:0004:0001:00</t>
  </si>
  <si>
    <t>021O  :887124:00:------:--</t>
  </si>
  <si>
    <t>21:0687:000907</t>
  </si>
  <si>
    <t>21:0206:000393</t>
  </si>
  <si>
    <t>21:0206:000393:0003:0001:00</t>
  </si>
  <si>
    <t>021O  :887125:00:------:--</t>
  </si>
  <si>
    <t>21:0687:000908</t>
  </si>
  <si>
    <t>21:0206:000394</t>
  </si>
  <si>
    <t>21:0206:000394:0003:0001:00</t>
  </si>
  <si>
    <t>021O  :887126:00:------:--</t>
  </si>
  <si>
    <t>21:0687:000909</t>
  </si>
  <si>
    <t>21:0206:000395</t>
  </si>
  <si>
    <t>21:0206:000395:0003:0001:00</t>
  </si>
  <si>
    <t>021O  :887127:00:------:--</t>
  </si>
  <si>
    <t>21:0687:000910</t>
  </si>
  <si>
    <t>21:0206:000396</t>
  </si>
  <si>
    <t>21:0206:000396:0003:0001:00</t>
  </si>
  <si>
    <t>021O  :887128:00:------:--</t>
  </si>
  <si>
    <t>21:0687:000911</t>
  </si>
  <si>
    <t>21:0206:000397</t>
  </si>
  <si>
    <t>21:0206:000397:0003:0001:00</t>
  </si>
  <si>
    <t>021O  :887129:00:------:--</t>
  </si>
  <si>
    <t>21:0687:000912</t>
  </si>
  <si>
    <t>21:0206:000398</t>
  </si>
  <si>
    <t>21:0206:000398:0003:0001:00</t>
  </si>
  <si>
    <t>021O  :887130:00:------:--</t>
  </si>
  <si>
    <t>21:0687:000913</t>
  </si>
  <si>
    <t>21:0206:000399</t>
  </si>
  <si>
    <t>21:0206:000399:0003:0001:00</t>
  </si>
  <si>
    <t>021O  :887131:9X:------:--</t>
  </si>
  <si>
    <t>21:0687:000914</t>
  </si>
  <si>
    <t>021O  :887132:00:------:--</t>
  </si>
  <si>
    <t>21:0687:000915</t>
  </si>
  <si>
    <t>21:0206:000400</t>
  </si>
  <si>
    <t>21:0206:000400:0003:0001:00</t>
  </si>
  <si>
    <t>021O  :887133:00:------:--</t>
  </si>
  <si>
    <t>21:0687:000916</t>
  </si>
  <si>
    <t>21:0206:000401</t>
  </si>
  <si>
    <t>21:0206:000401:0003:0001:00</t>
  </si>
  <si>
    <t>021O  :887134:00:------:--</t>
  </si>
  <si>
    <t>21:0687:000917</t>
  </si>
  <si>
    <t>21:0206:000402</t>
  </si>
  <si>
    <t>21:0206:000402:0003:0001:00</t>
  </si>
  <si>
    <t>021O  :887135:00:------:--</t>
  </si>
  <si>
    <t>21:0687:000918</t>
  </si>
  <si>
    <t>21:0206:000403</t>
  </si>
  <si>
    <t>21:0206:000403:0003:0001:00</t>
  </si>
  <si>
    <t>021O  :887136:00:------:--</t>
  </si>
  <si>
    <t>21:0687:000919</t>
  </si>
  <si>
    <t>21:0206:000404</t>
  </si>
  <si>
    <t>21:0206:000404:0003:0001:00</t>
  </si>
  <si>
    <t>021O  :887137:00:------:--</t>
  </si>
  <si>
    <t>21:0687:000920</t>
  </si>
  <si>
    <t>21:0206:000405</t>
  </si>
  <si>
    <t>21:0206:000405:0003:0001:00</t>
  </si>
  <si>
    <t>021O  :887138:00:------:--</t>
  </si>
  <si>
    <t>21:0687:000921</t>
  </si>
  <si>
    <t>21:0206:000406</t>
  </si>
  <si>
    <t>21:0206:000406:0003:0001:00</t>
  </si>
  <si>
    <t>021O  :887139:00:------:--</t>
  </si>
  <si>
    <t>21:0687:000922</t>
  </si>
  <si>
    <t>21:0206:000407</t>
  </si>
  <si>
    <t>21:0206:000407:0003:0001:00</t>
  </si>
  <si>
    <t>021O  :887140:00:------:--</t>
  </si>
  <si>
    <t>21:0687:000923</t>
  </si>
  <si>
    <t>21:0206:000408</t>
  </si>
  <si>
    <t>21:0206:000408:0003:0001:00</t>
  </si>
  <si>
    <t>021O  :887142:00:------:--</t>
  </si>
  <si>
    <t>21:0687:000924</t>
  </si>
  <si>
    <t>21:0206:000409</t>
  </si>
  <si>
    <t>21:0206:000409:0003:0001:00</t>
  </si>
  <si>
    <t>021O  :887143:00:------:--</t>
  </si>
  <si>
    <t>21:0687:000925</t>
  </si>
  <si>
    <t>21:0206:000410</t>
  </si>
  <si>
    <t>21:0206:000410:0003:0001:00</t>
  </si>
  <si>
    <t>021O  :887144:00:------:--</t>
  </si>
  <si>
    <t>21:0687:000926</t>
  </si>
  <si>
    <t>21:0206:000411</t>
  </si>
  <si>
    <t>21:0206:000411:0003:0001:00</t>
  </si>
  <si>
    <t>021O  :887145:00:------:--</t>
  </si>
  <si>
    <t>21:0687:000927</t>
  </si>
  <si>
    <t>21:0206:000412</t>
  </si>
  <si>
    <t>21:0206:000412:0003:0001:00</t>
  </si>
  <si>
    <t>021O  :887146:9Y:------:--</t>
  </si>
  <si>
    <t>21:0687:000928</t>
  </si>
  <si>
    <t>021O  :887147:00:------:--</t>
  </si>
  <si>
    <t>21:0687:000929</t>
  </si>
  <si>
    <t>21:0206:000413</t>
  </si>
  <si>
    <t>21:0206:000413:0003:0001:00</t>
  </si>
  <si>
    <t>021O  :887148:00:------:--</t>
  </si>
  <si>
    <t>21:0687:000930</t>
  </si>
  <si>
    <t>21:0206:000414</t>
  </si>
  <si>
    <t>21:0206:000414:0003:0001:00</t>
  </si>
  <si>
    <t>021O  :887149:00:------:--</t>
  </si>
  <si>
    <t>21:0687:000931</t>
  </si>
  <si>
    <t>21:0206:000415</t>
  </si>
  <si>
    <t>21:0206:000415:0003:0001:00</t>
  </si>
  <si>
    <t>021O  :887150:00:------:--</t>
  </si>
  <si>
    <t>21:0687:000932</t>
  </si>
  <si>
    <t>21:0206:000416</t>
  </si>
  <si>
    <t>21:0206:000416:0003:0001:00</t>
  </si>
  <si>
    <t>021O  :887151:00:------:--</t>
  </si>
  <si>
    <t>21:0687:000933</t>
  </si>
  <si>
    <t>21:0206:000417</t>
  </si>
  <si>
    <t>21:0206:000417:0003:0001:00</t>
  </si>
  <si>
    <t>021O  :887152:00:------:--</t>
  </si>
  <si>
    <t>21:0687:000934</t>
  </si>
  <si>
    <t>21:0206:000418</t>
  </si>
  <si>
    <t>21:0206:000418:0003:0001:00</t>
  </si>
  <si>
    <t>021O  :887153:00:------:--</t>
  </si>
  <si>
    <t>21:0687:000935</t>
  </si>
  <si>
    <t>21:0206:000419</t>
  </si>
  <si>
    <t>21:0206:000419:0003:0001:00</t>
  </si>
  <si>
    <t>021O  :887154:00:------:--</t>
  </si>
  <si>
    <t>21:0687:000936</t>
  </si>
  <si>
    <t>21:0206:000420</t>
  </si>
  <si>
    <t>21:0206:000420:0003:0001:00</t>
  </si>
  <si>
    <t>021O  :887155:00:------:--</t>
  </si>
  <si>
    <t>21:0687:000937</t>
  </si>
  <si>
    <t>21:0206:000421</t>
  </si>
  <si>
    <t>21:0206:000421:0003:0001:00</t>
  </si>
  <si>
    <t>021O  :887156:10:------:--</t>
  </si>
  <si>
    <t>21:0687:000938</t>
  </si>
  <si>
    <t>21:0206:000422</t>
  </si>
  <si>
    <t>21:0206:000422:0003:0001:00</t>
  </si>
  <si>
    <t>021O  :887157:20:887156:10</t>
  </si>
  <si>
    <t>21:0687:000939</t>
  </si>
  <si>
    <t>21:0206:000422:0004:0001:00</t>
  </si>
  <si>
    <t>021O  :887158:00:------:--</t>
  </si>
  <si>
    <t>21:0687:000940</t>
  </si>
  <si>
    <t>21:0206:000423</t>
  </si>
  <si>
    <t>21:0206:000423:0003:0001:00</t>
  </si>
  <si>
    <t>021O  :887159:00:------:--</t>
  </si>
  <si>
    <t>21:0687:000941</t>
  </si>
  <si>
    <t>21:0206:000424</t>
  </si>
  <si>
    <t>21:0206:000424:0003:0001:00</t>
  </si>
  <si>
    <t>021O  :887160:00:------:--</t>
  </si>
  <si>
    <t>21:0687:000942</t>
  </si>
  <si>
    <t>21:0206:000425</t>
  </si>
  <si>
    <t>21:0206:000425:0003:0001:00</t>
  </si>
  <si>
    <t>021O  :887162:00:------:--</t>
  </si>
  <si>
    <t>21:0687:000943</t>
  </si>
  <si>
    <t>21:0206:000426</t>
  </si>
  <si>
    <t>21:0206:000426:0003:0001:00</t>
  </si>
  <si>
    <t>021O  :887163:00:------:--</t>
  </si>
  <si>
    <t>21:0687:000944</t>
  </si>
  <si>
    <t>21:0206:000427</t>
  </si>
  <si>
    <t>21:0206:000427:0003:0001:00</t>
  </si>
  <si>
    <t>021O  :887164:00:------:--</t>
  </si>
  <si>
    <t>21:0687:000945</t>
  </si>
  <si>
    <t>21:0206:000428</t>
  </si>
  <si>
    <t>21:0206:000428:0003:0001:00</t>
  </si>
  <si>
    <t>021O  :887165:00:------:--</t>
  </si>
  <si>
    <t>21:0687:000946</t>
  </si>
  <si>
    <t>21:0206:000429</t>
  </si>
  <si>
    <t>21:0206:000429:0003:0001:00</t>
  </si>
  <si>
    <t>021O  :887166:9Y:------:--</t>
  </si>
  <si>
    <t>21:0687:000947</t>
  </si>
  <si>
    <t>021O  :887167:00:------:--</t>
  </si>
  <si>
    <t>21:0687:000948</t>
  </si>
  <si>
    <t>21:0206:000430</t>
  </si>
  <si>
    <t>21:0206:000430:0003:0001:00</t>
  </si>
  <si>
    <t>021O  :887168:00:------:--</t>
  </si>
  <si>
    <t>21:0687:000949</t>
  </si>
  <si>
    <t>21:0206:000431</t>
  </si>
  <si>
    <t>21:0206:000431:0003:0001:00</t>
  </si>
  <si>
    <t>021O  :887169:00:------:--</t>
  </si>
  <si>
    <t>21:0687:000950</t>
  </si>
  <si>
    <t>21:0206:000432</t>
  </si>
  <si>
    <t>21:0206:000432:0003:0001:00</t>
  </si>
  <si>
    <t>021O  :887170:00:------:--</t>
  </si>
  <si>
    <t>21:0687:000951</t>
  </si>
  <si>
    <t>21:0206:000433</t>
  </si>
  <si>
    <t>21:0206:000433:0003:0001:00</t>
  </si>
  <si>
    <t>021O  :887171:10:------:--</t>
  </si>
  <si>
    <t>21:0687:000952</t>
  </si>
  <si>
    <t>21:0206:000434</t>
  </si>
  <si>
    <t>21:0206:000434:0003:0001:00</t>
  </si>
  <si>
    <t>021O  :887172:20:887171:10</t>
  </si>
  <si>
    <t>21:0687:000953</t>
  </si>
  <si>
    <t>21:0206:000434:0004:0001:00</t>
  </si>
  <si>
    <t>021O  :887173:00:------:--</t>
  </si>
  <si>
    <t>21:0687:000954</t>
  </si>
  <si>
    <t>21:0206:000435</t>
  </si>
  <si>
    <t>21:0206:000435:0003:0001:00</t>
  </si>
  <si>
    <t>021O  :887174:00:------:--</t>
  </si>
  <si>
    <t>21:0687:000955</t>
  </si>
  <si>
    <t>21:0206:000436</t>
  </si>
  <si>
    <t>21:0206:000436:0003:0001:00</t>
  </si>
  <si>
    <t>021O  :887175:00:------:--</t>
  </si>
  <si>
    <t>21:0687:000956</t>
  </si>
  <si>
    <t>21:0206:000437</t>
  </si>
  <si>
    <t>21:0206:000437:0003:0001:00</t>
  </si>
  <si>
    <t>021O  :887176:00:------:--</t>
  </si>
  <si>
    <t>21:0687:000957</t>
  </si>
  <si>
    <t>21:0206:000438</t>
  </si>
  <si>
    <t>21:0206:000438:0003:0001:00</t>
  </si>
  <si>
    <t>021O  :887177:00:------:--</t>
  </si>
  <si>
    <t>21:0687:000958</t>
  </si>
  <si>
    <t>21:0206:000439</t>
  </si>
  <si>
    <t>21:0206:000439:0003:0001:00</t>
  </si>
  <si>
    <t>021O  :887178:00:------:--</t>
  </si>
  <si>
    <t>21:0687:000959</t>
  </si>
  <si>
    <t>21:0206:000440</t>
  </si>
  <si>
    <t>21:0206:000440:0003:0001:00</t>
  </si>
  <si>
    <t>021O  :887179:00:------:--</t>
  </si>
  <si>
    <t>21:0687:000960</t>
  </si>
  <si>
    <t>21:0206:000441</t>
  </si>
  <si>
    <t>21:0206:000441:0003:0001:00</t>
  </si>
  <si>
    <t>021O  :887180:00:------:--</t>
  </si>
  <si>
    <t>21:0687:000961</t>
  </si>
  <si>
    <t>21:0206:000442</t>
  </si>
  <si>
    <t>21:0206:000442:0003:0001:00</t>
  </si>
  <si>
    <t>021O  :887182:10:------:--</t>
  </si>
  <si>
    <t>21:0687:000962</t>
  </si>
  <si>
    <t>21:0206:000443</t>
  </si>
  <si>
    <t>21:0206:000443:0003:0001:00</t>
  </si>
  <si>
    <t>021O  :887183:20:887182:10</t>
  </si>
  <si>
    <t>21:0687:000963</t>
  </si>
  <si>
    <t>21:0206:000443:0004:0001:00</t>
  </si>
  <si>
    <t>021O  :887184:00:------:--</t>
  </si>
  <si>
    <t>21:0687:000964</t>
  </si>
  <si>
    <t>21:0206:000444</t>
  </si>
  <si>
    <t>21:0206:000444:0003:0001:00</t>
  </si>
  <si>
    <t>021O  :887185:00:------:--</t>
  </si>
  <si>
    <t>21:0687:000965</t>
  </si>
  <si>
    <t>21:0206:000445</t>
  </si>
  <si>
    <t>21:0206:000445:0003:0001:00</t>
  </si>
  <si>
    <t>021O  :887186:00:------:--</t>
  </si>
  <si>
    <t>21:0687:000966</t>
  </si>
  <si>
    <t>21:0206:000446</t>
  </si>
  <si>
    <t>21:0206:000446:0003:0001:00</t>
  </si>
  <si>
    <t>021O  :887187:00:------:--</t>
  </si>
  <si>
    <t>21:0687:000967</t>
  </si>
  <si>
    <t>21:0206:000447</t>
  </si>
  <si>
    <t>21:0206:000447:0003:0001:00</t>
  </si>
  <si>
    <t>021O  :887188:00:------:--</t>
  </si>
  <si>
    <t>21:0687:000968</t>
  </si>
  <si>
    <t>21:0206:000448</t>
  </si>
  <si>
    <t>21:0206:000448:0003:0001:00</t>
  </si>
  <si>
    <t>021O  :887189:9Z:------:--</t>
  </si>
  <si>
    <t>21:0687:000969</t>
  </si>
  <si>
    <t>021O  :887190:00:------:--</t>
  </si>
  <si>
    <t>21:0687:000970</t>
  </si>
  <si>
    <t>21:0206:000449</t>
  </si>
  <si>
    <t>21:0206:000449:0003:0001:00</t>
  </si>
  <si>
    <t>021O  :887191:00:------:--</t>
  </si>
  <si>
    <t>21:0687:000971</t>
  </si>
  <si>
    <t>21:0206:000450</t>
  </si>
  <si>
    <t>21:0206:000450:0003:0001:00</t>
  </si>
  <si>
    <t>021O  :887192:00:------:--</t>
  </si>
  <si>
    <t>21:0687:000972</t>
  </si>
  <si>
    <t>21:0206:000451</t>
  </si>
  <si>
    <t>21:0206:000451:0003:0001:00</t>
  </si>
  <si>
    <t>021O  :887193:00:------:--</t>
  </si>
  <si>
    <t>21:0687:000973</t>
  </si>
  <si>
    <t>21:0206:000452</t>
  </si>
  <si>
    <t>21:0206:000452:0003:0001:00</t>
  </si>
  <si>
    <t>021O  :887194:00:------:--</t>
  </si>
  <si>
    <t>21:0687:000974</t>
  </si>
  <si>
    <t>21:0206:000453</t>
  </si>
  <si>
    <t>21:0206:000453:0003:0001:00</t>
  </si>
  <si>
    <t>021O  :887195:00:------:--</t>
  </si>
  <si>
    <t>21:0687:000975</t>
  </si>
  <si>
    <t>21:0206:000454</t>
  </si>
  <si>
    <t>21:0206:000454:0003:0001:00</t>
  </si>
  <si>
    <t>021O  :887196:00:------:--</t>
  </si>
  <si>
    <t>21:0687:000976</t>
  </si>
  <si>
    <t>21:0206:000455</t>
  </si>
  <si>
    <t>21:0206:000455:0003:0001:00</t>
  </si>
  <si>
    <t>021O  :887197:00:------:--</t>
  </si>
  <si>
    <t>21:0687:000977</t>
  </si>
  <si>
    <t>21:0206:000456</t>
  </si>
  <si>
    <t>21:0206:000456:0003:0001:00</t>
  </si>
  <si>
    <t>021O  :887198:00:------:--</t>
  </si>
  <si>
    <t>21:0687:000978</t>
  </si>
  <si>
    <t>21:0206:000457</t>
  </si>
  <si>
    <t>21:0206:000457:0003:0001:00</t>
  </si>
  <si>
    <t>021O  :887199:00:------:--</t>
  </si>
  <si>
    <t>21:0687:000979</t>
  </si>
  <si>
    <t>21:0206:000458</t>
  </si>
  <si>
    <t>21:0206:000458:0003:0001:00</t>
  </si>
  <si>
    <t>021O  :887200:00:------:--</t>
  </si>
  <si>
    <t>21:0687:000980</t>
  </si>
  <si>
    <t>21:0206:000459</t>
  </si>
  <si>
    <t>21:0206:000459:0003:0001:00</t>
  </si>
  <si>
    <t>021O  :887202:00:------:--</t>
  </si>
  <si>
    <t>21:0687:000981</t>
  </si>
  <si>
    <t>21:0206:000460</t>
  </si>
  <si>
    <t>21:0206:000460:0003:0001:00</t>
  </si>
  <si>
    <t>021O  :887203:00:------:--</t>
  </si>
  <si>
    <t>21:0687:000982</t>
  </si>
  <si>
    <t>21:0206:000461</t>
  </si>
  <si>
    <t>21:0206:000461:0003:0001:00</t>
  </si>
  <si>
    <t>021O  :887204:00:------:--</t>
  </si>
  <si>
    <t>21:0687:000983</t>
  </si>
  <si>
    <t>21:0206:000462</t>
  </si>
  <si>
    <t>21:0206:000462:0003:0001:00</t>
  </si>
  <si>
    <t>021O  :887205:00:------:--</t>
  </si>
  <si>
    <t>21:0687:000984</t>
  </si>
  <si>
    <t>21:0206:000463</t>
  </si>
  <si>
    <t>21:0206:000463:0003:0001:00</t>
  </si>
  <si>
    <t>021O  :887206:00:------:--</t>
  </si>
  <si>
    <t>21:0687:000985</t>
  </si>
  <si>
    <t>21:0206:000464</t>
  </si>
  <si>
    <t>21:0206:000464:0003:0001:00</t>
  </si>
  <si>
    <t>021O  :887207:10:------:--</t>
  </si>
  <si>
    <t>21:0687:000986</t>
  </si>
  <si>
    <t>21:0206:000465</t>
  </si>
  <si>
    <t>21:0206:000465:0003:0001:00</t>
  </si>
  <si>
    <t>021O  :887208:20:887207:10</t>
  </si>
  <si>
    <t>21:0687:000987</t>
  </si>
  <si>
    <t>21:0206:000465:0004:0001:00</t>
  </si>
  <si>
    <t>021O  :887209:00:------:--</t>
  </si>
  <si>
    <t>21:0687:000988</t>
  </si>
  <si>
    <t>21:0206:000466</t>
  </si>
  <si>
    <t>21:0206:000466:0003:0001:00</t>
  </si>
  <si>
    <t>021O  :887210:00:------:--</t>
  </si>
  <si>
    <t>21:0687:000989</t>
  </si>
  <si>
    <t>21:0206:000467</t>
  </si>
  <si>
    <t>21:0206:000467:0003:0001:00</t>
  </si>
  <si>
    <t>021O  :887211:9Z:------:--</t>
  </si>
  <si>
    <t>21:0687:000990</t>
  </si>
  <si>
    <t>021O  :887212:00:------:--</t>
  </si>
  <si>
    <t>21:0687:000991</t>
  </si>
  <si>
    <t>21:0206:000468</t>
  </si>
  <si>
    <t>21:0206:000468:0003:0001:00</t>
  </si>
  <si>
    <t>021O  :887213:00:------:--</t>
  </si>
  <si>
    <t>21:0687:000992</t>
  </si>
  <si>
    <t>21:0206:000469</t>
  </si>
  <si>
    <t>21:0206:000469:0003:0001:00</t>
  </si>
  <si>
    <t>021O  :887214:00:------:--</t>
  </si>
  <si>
    <t>21:0687:000993</t>
  </si>
  <si>
    <t>21:0206:000470</t>
  </si>
  <si>
    <t>21:0206:000470:0003:0001:00</t>
  </si>
  <si>
    <t>021O  :887215:00:------:--</t>
  </si>
  <si>
    <t>21:0687:000994</t>
  </si>
  <si>
    <t>21:0206:000471</t>
  </si>
  <si>
    <t>21:0206:000471:0003:0001:00</t>
  </si>
  <si>
    <t>021O  :887216:00:------:--</t>
  </si>
  <si>
    <t>21:0687:000995</t>
  </si>
  <si>
    <t>21:0206:000472</t>
  </si>
  <si>
    <t>21:0206:000472:0003:0001:00</t>
  </si>
  <si>
    <t>021O  :887217:00:------:--</t>
  </si>
  <si>
    <t>21:0687:000996</t>
  </si>
  <si>
    <t>21:0206:000473</t>
  </si>
  <si>
    <t>21:0206:000473:0003:0001:00</t>
  </si>
  <si>
    <t>021O  :887218:00:------:--</t>
  </si>
  <si>
    <t>21:0687:000997</t>
  </si>
  <si>
    <t>21:0206:000474</t>
  </si>
  <si>
    <t>21:0206:000474:0003:0001:00</t>
  </si>
  <si>
    <t>021O  :887219:00:------:--</t>
  </si>
  <si>
    <t>21:0687:000998</t>
  </si>
  <si>
    <t>21:0206:000475</t>
  </si>
  <si>
    <t>21:0206:000475:0003:0001:00</t>
  </si>
  <si>
    <t>021O  :887220:00:------:--</t>
  </si>
  <si>
    <t>21:0687:000999</t>
  </si>
  <si>
    <t>21:0206:000476</t>
  </si>
  <si>
    <t>21:0206:000476:0003:0001:00</t>
  </si>
  <si>
    <t>021O  :887222:10:------:--</t>
  </si>
  <si>
    <t>21:0687:001000</t>
  </si>
  <si>
    <t>21:0206:000477</t>
  </si>
  <si>
    <t>21:0206:000477:0003:0001:00</t>
  </si>
  <si>
    <t>021O  :887223:20:887222:10</t>
  </si>
  <si>
    <t>21:0687:001001</t>
  </si>
  <si>
    <t>21:0206:000477:0004:0001:00</t>
  </si>
  <si>
    <t>021O  :887224:00:------:--</t>
  </si>
  <si>
    <t>21:0687:001002</t>
  </si>
  <si>
    <t>21:0206:000478</t>
  </si>
  <si>
    <t>21:0206:000478:0003:0001:00</t>
  </si>
  <si>
    <t>021O  :887225:00:------:--</t>
  </si>
  <si>
    <t>21:0687:001003</t>
  </si>
  <si>
    <t>21:0206:000479</t>
  </si>
  <si>
    <t>21:0206:000479:0003:0001:00</t>
  </si>
  <si>
    <t>021O  :887226:00:------:--</t>
  </si>
  <si>
    <t>21:0687:001004</t>
  </si>
  <si>
    <t>21:0206:000480</t>
  </si>
  <si>
    <t>21:0206:000480:0003:0001:00</t>
  </si>
  <si>
    <t>021O  :887227:00:------:--</t>
  </si>
  <si>
    <t>21:0687:001005</t>
  </si>
  <si>
    <t>21:0206:000481</t>
  </si>
  <si>
    <t>21:0206:000481:0003:0001:00</t>
  </si>
  <si>
    <t>021O  :887228:00:------:--</t>
  </si>
  <si>
    <t>21:0687:001006</t>
  </si>
  <si>
    <t>21:0206:000482</t>
  </si>
  <si>
    <t>21:0206:000482:0003:0001:00</t>
  </si>
  <si>
    <t>021O  :887229:00:------:--</t>
  </si>
  <si>
    <t>21:0687:001007</t>
  </si>
  <si>
    <t>21:0206:000483</t>
  </si>
  <si>
    <t>21:0206:000483:0003:0001:00</t>
  </si>
  <si>
    <t>021O  :887230:00:------:--</t>
  </si>
  <si>
    <t>21:0687:001008</t>
  </si>
  <si>
    <t>21:0206:000484</t>
  </si>
  <si>
    <t>21:0206:000484:0003:0001:00</t>
  </si>
  <si>
    <t>021O  :887231:00:------:--</t>
  </si>
  <si>
    <t>21:0687:001009</t>
  </si>
  <si>
    <t>21:0206:000485</t>
  </si>
  <si>
    <t>21:0206:000485:0003:0001:00</t>
  </si>
  <si>
    <t>021O  :887232:00:------:--</t>
  </si>
  <si>
    <t>21:0687:001010</t>
  </si>
  <si>
    <t>21:0206:000486</t>
  </si>
  <si>
    <t>21:0206:000486:0003:0001:00</t>
  </si>
  <si>
    <t>021O  :887233:00:------:--</t>
  </si>
  <si>
    <t>21:0687:001011</t>
  </si>
  <si>
    <t>21:0206:000487</t>
  </si>
  <si>
    <t>21:0206:000487:0003:0001:00</t>
  </si>
  <si>
    <t>021O  :887234:00:------:--</t>
  </si>
  <si>
    <t>21:0687:001012</t>
  </si>
  <si>
    <t>21:0206:000488</t>
  </si>
  <si>
    <t>21:0206:000488:0003:0001:00</t>
  </si>
  <si>
    <t>021O  :887235:00:------:--</t>
  </si>
  <si>
    <t>21:0687:001013</t>
  </si>
  <si>
    <t>21:0206:000489</t>
  </si>
  <si>
    <t>21:0206:000489:0003:0001:00</t>
  </si>
  <si>
    <t>021O  :887236:00:------:--</t>
  </si>
  <si>
    <t>21:0687:001014</t>
  </si>
  <si>
    <t>21:0206:000490</t>
  </si>
  <si>
    <t>21:0206:000490:0003:0001:00</t>
  </si>
  <si>
    <t>021O  :887237:00:------:--</t>
  </si>
  <si>
    <t>21:0687:001015</t>
  </si>
  <si>
    <t>21:0206:000491</t>
  </si>
  <si>
    <t>21:0206:000491:0003:0001:00</t>
  </si>
  <si>
    <t>021O  :887238:9Z:------:--</t>
  </si>
  <si>
    <t>21:0687:001016</t>
  </si>
  <si>
    <t>021O  :887239:00:------:--</t>
  </si>
  <si>
    <t>21:0687:001017</t>
  </si>
  <si>
    <t>21:0206:000492</t>
  </si>
  <si>
    <t>21:0206:000492:0003:0001:00</t>
  </si>
  <si>
    <t>021O  :887240:00:------:--</t>
  </si>
  <si>
    <t>21:0687:001018</t>
  </si>
  <si>
    <t>21:0206:000493</t>
  </si>
  <si>
    <t>21:0206:000493:0003:0001:00</t>
  </si>
  <si>
    <t>021O  :887242:00:------:--</t>
  </si>
  <si>
    <t>21:0687:001019</t>
  </si>
  <si>
    <t>21:0206:000494</t>
  </si>
  <si>
    <t>21:0206:000494:0003:0001:00</t>
  </si>
  <si>
    <t>021O  :887243:00:------:--</t>
  </si>
  <si>
    <t>21:0687:001020</t>
  </si>
  <si>
    <t>21:0206:000495</t>
  </si>
  <si>
    <t>21:0206:000495:0003:0001:00</t>
  </si>
  <si>
    <t>021O  :887244:00:------:--</t>
  </si>
  <si>
    <t>21:0687:001021</t>
  </si>
  <si>
    <t>21:0206:000496</t>
  </si>
  <si>
    <t>21:0206:000496:0003:0001:00</t>
  </si>
  <si>
    <t>021O  :887245:00:------:--</t>
  </si>
  <si>
    <t>21:0687:001022</t>
  </si>
  <si>
    <t>21:0206:000497</t>
  </si>
  <si>
    <t>21:0206:000497:0003:0001:00</t>
  </si>
  <si>
    <t>021O  :887246:00:------:--</t>
  </si>
  <si>
    <t>21:0687:001023</t>
  </si>
  <si>
    <t>21:0206:000498</t>
  </si>
  <si>
    <t>21:0206:000498:0003:0001:00</t>
  </si>
  <si>
    <t>021O  :887247:00:------:--</t>
  </si>
  <si>
    <t>21:0687:001024</t>
  </si>
  <si>
    <t>21:0206:000499</t>
  </si>
  <si>
    <t>21:0206:000499:0003:0001:00</t>
  </si>
  <si>
    <t>021O  :887248:00:------:--</t>
  </si>
  <si>
    <t>21:0687:001025</t>
  </si>
  <si>
    <t>21:0206:000500</t>
  </si>
  <si>
    <t>21:0206:000500:0003:0001:00</t>
  </si>
  <si>
    <t>021O  :887249:00:------:--</t>
  </si>
  <si>
    <t>21:0687:001026</t>
  </si>
  <si>
    <t>21:0206:000501</t>
  </si>
  <si>
    <t>21:0206:000501:0003:0001:00</t>
  </si>
  <si>
    <t>021O  :887250:00:------:--</t>
  </si>
  <si>
    <t>21:0687:001027</t>
  </si>
  <si>
    <t>21:0206:000502</t>
  </si>
  <si>
    <t>21:0206:000502:0003:0001:00</t>
  </si>
  <si>
    <t>021O  :887251:00:------:--</t>
  </si>
  <si>
    <t>21:0687:001028</t>
  </si>
  <si>
    <t>21:0206:000503</t>
  </si>
  <si>
    <t>21:0206:000503:0003:0001:00</t>
  </si>
  <si>
    <t>021O  :887252:00:------:--</t>
  </si>
  <si>
    <t>21:0687:001029</t>
  </si>
  <si>
    <t>21:0206:000504</t>
  </si>
  <si>
    <t>21:0206:000504:0003:0001:00</t>
  </si>
  <si>
    <t>021O  :887253:00:------:--</t>
  </si>
  <si>
    <t>21:0687:001030</t>
  </si>
  <si>
    <t>21:0206:000505</t>
  </si>
  <si>
    <t>21:0206:000505:0003:0001:00</t>
  </si>
  <si>
    <t>021O  :887254:00:------:--</t>
  </si>
  <si>
    <t>21:0687:001031</t>
  </si>
  <si>
    <t>21:0206:000506</t>
  </si>
  <si>
    <t>21:0206:000506:0003:0001:00</t>
  </si>
  <si>
    <t>021O  :887255:00:------:--</t>
  </si>
  <si>
    <t>21:0687:001032</t>
  </si>
  <si>
    <t>21:0206:000507</t>
  </si>
  <si>
    <t>21:0206:000507:0003:0001:00</t>
  </si>
  <si>
    <t>021O  :887256:00:------:--</t>
  </si>
  <si>
    <t>21:0687:001033</t>
  </si>
  <si>
    <t>21:0206:000508</t>
  </si>
  <si>
    <t>21:0206:000508:0003:0001:00</t>
  </si>
  <si>
    <t>021O  :887257:00:------:--</t>
  </si>
  <si>
    <t>21:0687:001034</t>
  </si>
  <si>
    <t>21:0206:000509</t>
  </si>
  <si>
    <t>21:0206:000509:0003:0001:00</t>
  </si>
  <si>
    <t>021O  :887258:10:------:--</t>
  </si>
  <si>
    <t>21:0687:001035</t>
  </si>
  <si>
    <t>21:0206:000510</t>
  </si>
  <si>
    <t>21:0206:000510:0003:0001:00</t>
  </si>
  <si>
    <t>021O  :887259:9Z:------:--</t>
  </si>
  <si>
    <t>21:0687:001036</t>
  </si>
  <si>
    <t>021O  :887260:20:887258:10</t>
  </si>
  <si>
    <t>21:0687:001037</t>
  </si>
  <si>
    <t>21:0206:000510:0004:0001:00</t>
  </si>
  <si>
    <t>021O  :887262:00:------:--</t>
  </si>
  <si>
    <t>21:0687:001038</t>
  </si>
  <si>
    <t>21:0206:000511</t>
  </si>
  <si>
    <t>21:0206:000511:0003:0001:00</t>
  </si>
  <si>
    <t>021O  :887263:10:------:--</t>
  </si>
  <si>
    <t>21:0687:001039</t>
  </si>
  <si>
    <t>21:0206:000512</t>
  </si>
  <si>
    <t>21:0206:000512:0003:0001:00</t>
  </si>
  <si>
    <t>021O  :887264:20:887263:10</t>
  </si>
  <si>
    <t>21:0687:001040</t>
  </si>
  <si>
    <t>21:0206:000512:0004:0001:00</t>
  </si>
  <si>
    <t>021O  :887265:00:------:--</t>
  </si>
  <si>
    <t>21:0687:001041</t>
  </si>
  <si>
    <t>21:0206:000513</t>
  </si>
  <si>
    <t>21:0206:000513:0003:0001:00</t>
  </si>
  <si>
    <t>021O  :887266:00:------:--</t>
  </si>
  <si>
    <t>21:0687:001042</t>
  </si>
  <si>
    <t>21:0206:000514</t>
  </si>
  <si>
    <t>21:0206:000514:0003:0001:00</t>
  </si>
  <si>
    <t>021O  :887267:00:------:--</t>
  </si>
  <si>
    <t>21:0687:001043</t>
  </si>
  <si>
    <t>21:0206:000515</t>
  </si>
  <si>
    <t>21:0206:000515:0003:0001:00</t>
  </si>
  <si>
    <t>021O  :887268:00:------:--</t>
  </si>
  <si>
    <t>21:0687:001044</t>
  </si>
  <si>
    <t>21:0206:000516</t>
  </si>
  <si>
    <t>21:0206:000516:0003:0001:00</t>
  </si>
  <si>
    <t>021O  :887269:00:------:--</t>
  </si>
  <si>
    <t>21:0687:001045</t>
  </si>
  <si>
    <t>21:0206:000517</t>
  </si>
  <si>
    <t>21:0206:000517:0003:0001:00</t>
  </si>
  <si>
    <t>021O  :887270:00:------:--</t>
  </si>
  <si>
    <t>21:0687:001046</t>
  </si>
  <si>
    <t>21:0206:000518</t>
  </si>
  <si>
    <t>21:0206:000518:0003:0001:00</t>
  </si>
  <si>
    <t>021O  :887271:00:------:--</t>
  </si>
  <si>
    <t>21:0687:001047</t>
  </si>
  <si>
    <t>21:0206:000519</t>
  </si>
  <si>
    <t>21:0206:000519:0003:0001:00</t>
  </si>
  <si>
    <t>021O  :887272:00:------:--</t>
  </si>
  <si>
    <t>21:0687:001048</t>
  </si>
  <si>
    <t>21:0206:000520</t>
  </si>
  <si>
    <t>21:0206:000520:0003:0001:00</t>
  </si>
  <si>
    <t>021O  :887273:00:------:--</t>
  </si>
  <si>
    <t>21:0687:001049</t>
  </si>
  <si>
    <t>21:0206:000521</t>
  </si>
  <si>
    <t>21:0206:000521:0003:0001:00</t>
  </si>
  <si>
    <t>021O  :887274:00:------:--</t>
  </si>
  <si>
    <t>21:0687:001050</t>
  </si>
  <si>
    <t>21:0206:000522</t>
  </si>
  <si>
    <t>21:0206:000522:0003:0001:00</t>
  </si>
  <si>
    <t>021O  :887275:00:------:--</t>
  </si>
  <si>
    <t>21:0687:001051</t>
  </si>
  <si>
    <t>21:0206:000523</t>
  </si>
  <si>
    <t>21:0206:000523:0003:0001:00</t>
  </si>
  <si>
    <t>021O  :887276:9Z:------:--</t>
  </si>
  <si>
    <t>21:0687:001052</t>
  </si>
  <si>
    <t>021O  :887277:00:------:--</t>
  </si>
  <si>
    <t>21:0687:001053</t>
  </si>
  <si>
    <t>21:0206:000524</t>
  </si>
  <si>
    <t>21:0206:000524:0003:0001:00</t>
  </si>
  <si>
    <t>021O  :887278:00:------:--</t>
  </si>
  <si>
    <t>21:0687:001054</t>
  </si>
  <si>
    <t>21:0206:000525</t>
  </si>
  <si>
    <t>21:0206:000525:0003:0001:00</t>
  </si>
  <si>
    <t>021O  :887279:00:------:--</t>
  </si>
  <si>
    <t>21:0687:001055</t>
  </si>
  <si>
    <t>21:0206:000526</t>
  </si>
  <si>
    <t>21:0206:000526:0003:0001:00</t>
  </si>
  <si>
    <t>021O  :887280:00:------:--</t>
  </si>
  <si>
    <t>21:0687:001056</t>
  </si>
  <si>
    <t>21:0206:000527</t>
  </si>
  <si>
    <t>21:0206:000527:0003:0001:00</t>
  </si>
  <si>
    <t>021O  :887282:00:------:--</t>
  </si>
  <si>
    <t>21:0687:001057</t>
  </si>
  <si>
    <t>21:0206:000528</t>
  </si>
  <si>
    <t>21:0206:000528:0003:0001:00</t>
  </si>
  <si>
    <t>021O  :887283:00:------:--</t>
  </si>
  <si>
    <t>21:0687:001058</t>
  </si>
  <si>
    <t>21:0206:000529</t>
  </si>
  <si>
    <t>21:0206:000529:0003:0001:00</t>
  </si>
  <si>
    <t>021O  :887284:00:------:--</t>
  </si>
  <si>
    <t>21:0687:001059</t>
  </si>
  <si>
    <t>21:0206:000530</t>
  </si>
  <si>
    <t>21:0206:000530:0003:0001:00</t>
  </si>
  <si>
    <t>021O  :887285:9X:------:--</t>
  </si>
  <si>
    <t>21:0687:001060</t>
  </si>
  <si>
    <t>021O  :887286:00:------:--</t>
  </si>
  <si>
    <t>21:0687:001061</t>
  </si>
  <si>
    <t>21:0206:000531</t>
  </si>
  <si>
    <t>21:0206:000531:0003:0001:00</t>
  </si>
  <si>
    <t>021O  :887287:00:------:--</t>
  </si>
  <si>
    <t>21:0687:001062</t>
  </si>
  <si>
    <t>21:0206:000532</t>
  </si>
  <si>
    <t>21:0206:000532:0003:0001:00</t>
  </si>
  <si>
    <t>021O  :887288:00:------:--</t>
  </si>
  <si>
    <t>21:0687:001063</t>
  </si>
  <si>
    <t>21:0206:000533</t>
  </si>
  <si>
    <t>21:0206:000533:0003:0001:00</t>
  </si>
  <si>
    <t>021O  :887289:00:------:--</t>
  </si>
  <si>
    <t>21:0687:001064</t>
  </si>
  <si>
    <t>21:0206:000534</t>
  </si>
  <si>
    <t>21:0206:000534:0003:0001:00</t>
  </si>
  <si>
    <t>021O  :887290:00:------:--</t>
  </si>
  <si>
    <t>21:0687:001065</t>
  </si>
  <si>
    <t>21:0206:000535</t>
  </si>
  <si>
    <t>21:0206:000535:0003:0001:00</t>
  </si>
  <si>
    <t>021O  :887291:00:------:--</t>
  </si>
  <si>
    <t>21:0687:001066</t>
  </si>
  <si>
    <t>21:0206:000536</t>
  </si>
  <si>
    <t>21:0206:000536:0003:0001:00</t>
  </si>
  <si>
    <t>021O  :887292:00:------:--</t>
  </si>
  <si>
    <t>21:0687:001067</t>
  </si>
  <si>
    <t>21:0206:000537</t>
  </si>
  <si>
    <t>21:0206:000537:0003:0001:00</t>
  </si>
  <si>
    <t>021O  :887293:00:------:--</t>
  </si>
  <si>
    <t>21:0687:001068</t>
  </si>
  <si>
    <t>21:0206:000538</t>
  </si>
  <si>
    <t>21:0206:000538:0003:0001:00</t>
  </si>
  <si>
    <t>021O  :887294:00:------:--</t>
  </si>
  <si>
    <t>21:0687:001069</t>
  </si>
  <si>
    <t>21:0206:000539</t>
  </si>
  <si>
    <t>21:0206:000539:0003:0001:00</t>
  </si>
  <si>
    <t>021O  :887295:00:------:--</t>
  </si>
  <si>
    <t>21:0687:001070</t>
  </si>
  <si>
    <t>21:0206:000540</t>
  </si>
  <si>
    <t>21:0206:000540:0003:0001:00</t>
  </si>
  <si>
    <t>021O  :887296:10:------:--</t>
  </si>
  <si>
    <t>21:0687:001071</t>
  </si>
  <si>
    <t>21:0206:000541</t>
  </si>
  <si>
    <t>21:0206:000541:0003:0001:00</t>
  </si>
  <si>
    <t>021O  :887297:20:887296:10</t>
  </si>
  <si>
    <t>21:0687:001072</t>
  </si>
  <si>
    <t>21:0206:000541:0004:0001:00</t>
  </si>
  <si>
    <t>021O  :887298:00:------:--</t>
  </si>
  <si>
    <t>21:0687:001073</t>
  </si>
  <si>
    <t>21:0206:000542</t>
  </si>
  <si>
    <t>21:0206:000542:0003:0001:00</t>
  </si>
  <si>
    <t>021O  :887299:00:------:--</t>
  </si>
  <si>
    <t>21:0687:001074</t>
  </si>
  <si>
    <t>21:0206:000543</t>
  </si>
  <si>
    <t>21:0206:000543:0003:0001:00</t>
  </si>
  <si>
    <t>021O  :887300:00:------:--</t>
  </si>
  <si>
    <t>21:0687:001075</t>
  </si>
  <si>
    <t>21:0206:000544</t>
  </si>
  <si>
    <t>21:0206:000544:0003:0001:00</t>
  </si>
  <si>
    <t>021O  :887302:00:------:--</t>
  </si>
  <si>
    <t>21:0687:001076</t>
  </si>
  <si>
    <t>21:0206:000545</t>
  </si>
  <si>
    <t>21:0206:000545:0003:0001:00</t>
  </si>
  <si>
    <t>021O  :887303:00:------:--</t>
  </si>
  <si>
    <t>21:0687:001077</t>
  </si>
  <si>
    <t>21:0206:000546</t>
  </si>
  <si>
    <t>21:0206:000546:0003:0001:00</t>
  </si>
  <si>
    <t>021O  :887304:00:------:--</t>
  </si>
  <si>
    <t>21:0687:001078</t>
  </si>
  <si>
    <t>21:0206:000547</t>
  </si>
  <si>
    <t>21:0206:000547:0003:0001:00</t>
  </si>
  <si>
    <t>021O  :887305:00:------:--</t>
  </si>
  <si>
    <t>21:0687:001079</t>
  </si>
  <si>
    <t>21:0206:000548</t>
  </si>
  <si>
    <t>21:0206:000548:0003:0001:00</t>
  </si>
  <si>
    <t>021O  :887306:00:------:--</t>
  </si>
  <si>
    <t>21:0687:001080</t>
  </si>
  <si>
    <t>21:0206:000549</t>
  </si>
  <si>
    <t>21:0206:000549:0003:0001:00</t>
  </si>
  <si>
    <t>021O  :887307:10:------:--</t>
  </si>
  <si>
    <t>21:0687:001081</t>
  </si>
  <si>
    <t>21:0206:000550</t>
  </si>
  <si>
    <t>21:0206:000550:0003:0001:00</t>
  </si>
  <si>
    <t>021O  :887308:20:887307:10</t>
  </si>
  <si>
    <t>21:0687:001082</t>
  </si>
  <si>
    <t>21:0206:000550:0004:0001:00</t>
  </si>
  <si>
    <t>021O  :887309:00:------:--</t>
  </si>
  <si>
    <t>21:0687:001083</t>
  </si>
  <si>
    <t>21:0206:000551</t>
  </si>
  <si>
    <t>21:0206:000551:0003:0001:00</t>
  </si>
  <si>
    <t>021O  :887310:00:------:--</t>
  </si>
  <si>
    <t>21:0687:001084</t>
  </si>
  <si>
    <t>21:0206:000552</t>
  </si>
  <si>
    <t>21:0206:000552:0003:0001:00</t>
  </si>
  <si>
    <t>021O  :887311:00:------:--</t>
  </si>
  <si>
    <t>21:0687:001085</t>
  </si>
  <si>
    <t>21:0206:000553</t>
  </si>
  <si>
    <t>21:0206:000553:0003:0001:00</t>
  </si>
  <si>
    <t>021O  :887312:00:------:--</t>
  </si>
  <si>
    <t>21:0687:001086</t>
  </si>
  <si>
    <t>21:0206:000554</t>
  </si>
  <si>
    <t>21:0206:000554:0003:0001:00</t>
  </si>
  <si>
    <t>021O  :887313:00:------:--</t>
  </si>
  <si>
    <t>21:0687:001087</t>
  </si>
  <si>
    <t>21:0206:000555</t>
  </si>
  <si>
    <t>21:0206:000555:0003:0001:00</t>
  </si>
  <si>
    <t>021O  :887314:00:------:--</t>
  </si>
  <si>
    <t>21:0687:001088</t>
  </si>
  <si>
    <t>21:0206:000556</t>
  </si>
  <si>
    <t>21:0206:000556:0003:0001:00</t>
  </si>
  <si>
    <t>021O  :887315:9X:------:--</t>
  </si>
  <si>
    <t>21:0687:001089</t>
  </si>
  <si>
    <t>021O  :887316:00:------:--</t>
  </si>
  <si>
    <t>21:0687:001090</t>
  </si>
  <si>
    <t>21:0206:000557</t>
  </si>
  <si>
    <t>21:0206:000557:0003:0001:00</t>
  </si>
  <si>
    <t>021O  :887317:00:------:--</t>
  </si>
  <si>
    <t>21:0687:001091</t>
  </si>
  <si>
    <t>21:0206:000558</t>
  </si>
  <si>
    <t>21:0206:000558:0003:0001:00</t>
  </si>
  <si>
    <t>021O  :887318:00:------:--</t>
  </si>
  <si>
    <t>21:0687:001092</t>
  </si>
  <si>
    <t>21:0206:000559</t>
  </si>
  <si>
    <t>21:0206:000559:0003:0001:00</t>
  </si>
  <si>
    <t>021O  :887319:00:------:--</t>
  </si>
  <si>
    <t>21:0687:001093</t>
  </si>
  <si>
    <t>21:0206:000560</t>
  </si>
  <si>
    <t>21:0206:000560:0003:0001:00</t>
  </si>
  <si>
    <t>021O  :887320:00:------:--</t>
  </si>
  <si>
    <t>21:0687:001094</t>
  </si>
  <si>
    <t>21:0206:000561</t>
  </si>
  <si>
    <t>21:0206:000561:0003:0001:00</t>
  </si>
  <si>
    <t>021O  :887322:00:------:--</t>
  </si>
  <si>
    <t>21:0687:001095</t>
  </si>
  <si>
    <t>21:0206:000562</t>
  </si>
  <si>
    <t>21:0206:000562:0003:0001:00</t>
  </si>
  <si>
    <t>021O  :887323:9Y:------:--</t>
  </si>
  <si>
    <t>21:0687:001096</t>
  </si>
  <si>
    <t>021O  :887324:00:------:--</t>
  </si>
  <si>
    <t>21:0687:001097</t>
  </si>
  <si>
    <t>21:0206:000563</t>
  </si>
  <si>
    <t>21:0206:000563:0003:0001:00</t>
  </si>
  <si>
    <t>021O  :887325:00:------:--</t>
  </si>
  <si>
    <t>21:0687:001098</t>
  </si>
  <si>
    <t>21:0206:000564</t>
  </si>
  <si>
    <t>21:0206:000564:0003:0001:00</t>
  </si>
  <si>
    <t>021O  :887326:00:------:--</t>
  </si>
  <si>
    <t>21:0687:001099</t>
  </si>
  <si>
    <t>21:0206:000565</t>
  </si>
  <si>
    <t>21:0206:000565:0003:0001:00</t>
  </si>
  <si>
    <t>021O  :887327:00:------:--</t>
  </si>
  <si>
    <t>21:0687:001100</t>
  </si>
  <si>
    <t>21:0206:000566</t>
  </si>
  <si>
    <t>21:0206:000566:0003:0001:00</t>
  </si>
  <si>
    <t>021O  :887328:10:------:--</t>
  </si>
  <si>
    <t>21:0687:001101</t>
  </si>
  <si>
    <t>21:0206:000567</t>
  </si>
  <si>
    <t>21:0206:000567:0003:0001:00</t>
  </si>
  <si>
    <t>021O  :887329:20:887328:10</t>
  </si>
  <si>
    <t>21:0687:001102</t>
  </si>
  <si>
    <t>21:0206:000567:0004:0001:00</t>
  </si>
  <si>
    <t>021O  :887330:00:------:--</t>
  </si>
  <si>
    <t>21:0687:001103</t>
  </si>
  <si>
    <t>21:0206:000568</t>
  </si>
  <si>
    <t>21:0206:000568:0003:0001:00</t>
  </si>
  <si>
    <t>021O  :887331:00:------:--</t>
  </si>
  <si>
    <t>21:0687:001104</t>
  </si>
  <si>
    <t>21:0206:000569</t>
  </si>
  <si>
    <t>21:0206:000569:0003:0001:00</t>
  </si>
  <si>
    <t>021O  :887332:00:------:--</t>
  </si>
  <si>
    <t>21:0687:001105</t>
  </si>
  <si>
    <t>21:0206:000570</t>
  </si>
  <si>
    <t>21:0206:000570:0003:0001:00</t>
  </si>
  <si>
    <t>021O  :887333:00:------:--</t>
  </si>
  <si>
    <t>21:0687:001106</t>
  </si>
  <si>
    <t>21:0206:000571</t>
  </si>
  <si>
    <t>21:0206:000571:0003:0001:00</t>
  </si>
  <si>
    <t>021O  :887334:00:------:--</t>
  </si>
  <si>
    <t>21:0687:001107</t>
  </si>
  <si>
    <t>21:0206:000572</t>
  </si>
  <si>
    <t>21:0206:000572:0003:0001:00</t>
  </si>
  <si>
    <t>021O  :887335:00:------:--</t>
  </si>
  <si>
    <t>21:0687:001108</t>
  </si>
  <si>
    <t>21:0206:000573</t>
  </si>
  <si>
    <t>21:0206:000573:0003:0001:00</t>
  </si>
  <si>
    <t>021O  :887336:00:------:--</t>
  </si>
  <si>
    <t>21:0687:001109</t>
  </si>
  <si>
    <t>21:0206:000574</t>
  </si>
  <si>
    <t>21:0206:000574:0003:0001:00</t>
  </si>
  <si>
    <t>021P  :883002:00:------:--</t>
  </si>
  <si>
    <t>21:0687:001110</t>
  </si>
  <si>
    <t>21:0207:000198</t>
  </si>
  <si>
    <t>21:0207:000198:0003:0001:00</t>
  </si>
  <si>
    <t>021P  :883003:00:------:--</t>
  </si>
  <si>
    <t>21:0687:001111</t>
  </si>
  <si>
    <t>21:0207:000199</t>
  </si>
  <si>
    <t>21:0207:000199:0003:0001:00</t>
  </si>
  <si>
    <t>021P  :883004:00:------:--</t>
  </si>
  <si>
    <t>21:0687:001112</t>
  </si>
  <si>
    <t>21:0207:000200</t>
  </si>
  <si>
    <t>21:0207:000200:0003:0001:00</t>
  </si>
  <si>
    <t>021P  :883005:00:------:--</t>
  </si>
  <si>
    <t>21:0687:001113</t>
  </si>
  <si>
    <t>21:0207:000201</t>
  </si>
  <si>
    <t>21:0207:000201:0003:0001:00</t>
  </si>
  <si>
    <t>021P  :883006:00:------:--</t>
  </si>
  <si>
    <t>21:0687:001114</t>
  </si>
  <si>
    <t>21:0207:000202</t>
  </si>
  <si>
    <t>21:0207:000202:0003:0001:00</t>
  </si>
  <si>
    <t>021P  :883007:00:------:--</t>
  </si>
  <si>
    <t>21:0687:001115</t>
  </si>
  <si>
    <t>21:0207:000203</t>
  </si>
  <si>
    <t>21:0207:000203:0003:0001:00</t>
  </si>
  <si>
    <t>021P  :883008:00:------:--</t>
  </si>
  <si>
    <t>21:0687:001116</t>
  </si>
  <si>
    <t>21:0207:000204</t>
  </si>
  <si>
    <t>21:0207:000204:0003:0001:00</t>
  </si>
  <si>
    <t>021P  :883009:00:------:--</t>
  </si>
  <si>
    <t>21:0687:001117</t>
  </si>
  <si>
    <t>21:0207:000205</t>
  </si>
  <si>
    <t>21:0207:000205:0003:0001:00</t>
  </si>
  <si>
    <t>021P  :883010:00:------:--</t>
  </si>
  <si>
    <t>21:0687:001118</t>
  </si>
  <si>
    <t>21:0207:000206</t>
  </si>
  <si>
    <t>21:0207:000206:0003:0001:00</t>
  </si>
  <si>
    <t>021P  :883011:9Z:------:--</t>
  </si>
  <si>
    <t>21:0687:001119</t>
  </si>
  <si>
    <t>021P  :883012:00:------:--</t>
  </si>
  <si>
    <t>21:0687:001120</t>
  </si>
  <si>
    <t>21:0207:000207</t>
  </si>
  <si>
    <t>21:0207:000207:0003:0001:00</t>
  </si>
  <si>
    <t>021P  :883013:00:------:--</t>
  </si>
  <si>
    <t>21:0687:001121</t>
  </si>
  <si>
    <t>21:0207:000208</t>
  </si>
  <si>
    <t>21:0207:000208:0003:0001:00</t>
  </si>
  <si>
    <t>021P  :883014:00:------:--</t>
  </si>
  <si>
    <t>21:0687:001122</t>
  </si>
  <si>
    <t>21:0207:000209</t>
  </si>
  <si>
    <t>21:0207:000209:0003:0001:00</t>
  </si>
  <si>
    <t>021P  :883015:00:------:--</t>
  </si>
  <si>
    <t>21:0687:001123</t>
  </si>
  <si>
    <t>21:0207:000210</t>
  </si>
  <si>
    <t>21:0207:000210:0003:0001:00</t>
  </si>
  <si>
    <t>021P  :883016:00:------:--</t>
  </si>
  <si>
    <t>21:0687:001124</t>
  </si>
  <si>
    <t>21:0207:000211</t>
  </si>
  <si>
    <t>21:0207:000211:0003:0001:00</t>
  </si>
  <si>
    <t>021P  :883017:00:------:--</t>
  </si>
  <si>
    <t>21:0687:001125</t>
  </si>
  <si>
    <t>21:0207:000212</t>
  </si>
  <si>
    <t>21:0207:000212:0003:0001:00</t>
  </si>
  <si>
    <t>021P  :883018:10:------:--</t>
  </si>
  <si>
    <t>21:0687:001126</t>
  </si>
  <si>
    <t>21:0207:000213</t>
  </si>
  <si>
    <t>21:0207:000213:0003:0001:00</t>
  </si>
  <si>
    <t>021P  :883019:20:883018:10</t>
  </si>
  <si>
    <t>21:0687:001127</t>
  </si>
  <si>
    <t>21:0207:000213:0004:0001:00</t>
  </si>
  <si>
    <t>021P  :883020:00:------:--</t>
  </si>
  <si>
    <t>21:0687:001128</t>
  </si>
  <si>
    <t>21:0207:000214</t>
  </si>
  <si>
    <t>21:0207:000214:0003:0001:00</t>
  </si>
  <si>
    <t>021P  :883022:00:------:--</t>
  </si>
  <si>
    <t>21:0687:001129</t>
  </si>
  <si>
    <t>21:0207:000215</t>
  </si>
  <si>
    <t>21:0207:000215:0003:0001:00</t>
  </si>
  <si>
    <t>021P  :883023:00:------:--</t>
  </si>
  <si>
    <t>21:0687:001130</t>
  </si>
  <si>
    <t>21:0207:000216</t>
  </si>
  <si>
    <t>21:0207:000216:0003:0001:00</t>
  </si>
  <si>
    <t>021P  :883024:00:------:--</t>
  </si>
  <si>
    <t>21:0687:001131</t>
  </si>
  <si>
    <t>21:0207:000217</t>
  </si>
  <si>
    <t>21:0207:000217:0003:0001:00</t>
  </si>
  <si>
    <t>021P  :883025:00:------:--</t>
  </si>
  <si>
    <t>21:0687:001132</t>
  </si>
  <si>
    <t>21:0207:000218</t>
  </si>
  <si>
    <t>21:0207:000218:0003:0001:00</t>
  </si>
  <si>
    <t>021P  :883026:00:------:--</t>
  </si>
  <si>
    <t>21:0687:001133</t>
  </si>
  <si>
    <t>21:0207:000219</t>
  </si>
  <si>
    <t>21:0207:000219:0003:0001:00</t>
  </si>
  <si>
    <t>021P  :883027:9Z:------:--</t>
  </si>
  <si>
    <t>21:0687:001134</t>
  </si>
  <si>
    <t>021P  :883028:00:------:--</t>
  </si>
  <si>
    <t>21:0687:001135</t>
  </si>
  <si>
    <t>21:0207:000220</t>
  </si>
  <si>
    <t>21:0207:000220:0003:0001:00</t>
  </si>
  <si>
    <t>021P  :883029:00:------:--</t>
  </si>
  <si>
    <t>21:0687:001136</t>
  </si>
  <si>
    <t>21:0207:000221</t>
  </si>
  <si>
    <t>21:0207:000221:0003:0001:00</t>
  </si>
  <si>
    <t>021P  :883030:00:------:--</t>
  </si>
  <si>
    <t>21:0687:001137</t>
  </si>
  <si>
    <t>21:0207:000222</t>
  </si>
  <si>
    <t>21:0207:000222:0003:0001:00</t>
  </si>
  <si>
    <t>021P  :883031:00:------:--</t>
  </si>
  <si>
    <t>21:0687:001138</t>
  </si>
  <si>
    <t>21:0207:000223</t>
  </si>
  <si>
    <t>21:0207:000223:0003:0001:00</t>
  </si>
  <si>
    <t>021P  :883032:00:------:--</t>
  </si>
  <si>
    <t>21:0687:001139</t>
  </si>
  <si>
    <t>21:0207:000224</t>
  </si>
  <si>
    <t>21:0207:000224:0003:0001:00</t>
  </si>
  <si>
    <t>021P  :883033:00:------:--</t>
  </si>
  <si>
    <t>21:0687:001140</t>
  </si>
  <si>
    <t>21:0207:000225</t>
  </si>
  <si>
    <t>21:0207:000225:0003:0001:00</t>
  </si>
  <si>
    <t>021P  :883034:10:------:--</t>
  </si>
  <si>
    <t>21:0687:001141</t>
  </si>
  <si>
    <t>21:0207:000226</t>
  </si>
  <si>
    <t>21:0207:000226:0003:0001:00</t>
  </si>
  <si>
    <t>021P  :883035:20:883034:10</t>
  </si>
  <si>
    <t>21:0687:001142</t>
  </si>
  <si>
    <t>21:0207:000226:0004:0001:00</t>
  </si>
  <si>
    <t>021P  :883036:00:------:--</t>
  </si>
  <si>
    <t>21:0687:001143</t>
  </si>
  <si>
    <t>21:0207:000227</t>
  </si>
  <si>
    <t>21:0207:000227:0003:0001:00</t>
  </si>
  <si>
    <t>021P  :883037:00:------:--</t>
  </si>
  <si>
    <t>21:0687:001144</t>
  </si>
  <si>
    <t>21:0207:000228</t>
  </si>
  <si>
    <t>21:0207:000228:0003:0001:00</t>
  </si>
  <si>
    <t>021P  :883038:00:------:--</t>
  </si>
  <si>
    <t>21:0687:001145</t>
  </si>
  <si>
    <t>21:0207:000229</t>
  </si>
  <si>
    <t>21:0207:000229:0003:0001:00</t>
  </si>
  <si>
    <t>021P  :883039:00:------:--</t>
  </si>
  <si>
    <t>21:0687:001146</t>
  </si>
  <si>
    <t>21:0207:000230</t>
  </si>
  <si>
    <t>21:0207:000230:0003:0001:00</t>
  </si>
  <si>
    <t>021P  :883040:00:------:--</t>
  </si>
  <si>
    <t>21:0687:001147</t>
  </si>
  <si>
    <t>21:0207:000231</t>
  </si>
  <si>
    <t>21:0207:000231:0003:0001:00</t>
  </si>
  <si>
    <t>021P  :883042:00:------:--</t>
  </si>
  <si>
    <t>21:0687:001148</t>
  </si>
  <si>
    <t>21:0207:000232</t>
  </si>
  <si>
    <t>21:0207:000232:0003:0001:00</t>
  </si>
  <si>
    <t>021P  :883043:00:------:--</t>
  </si>
  <si>
    <t>21:0687:001149</t>
  </si>
  <si>
    <t>21:0207:000233</t>
  </si>
  <si>
    <t>21:0207:000233:0003:0001:00</t>
  </si>
  <si>
    <t>021P  :883044:00:------:--</t>
  </si>
  <si>
    <t>21:0687:001150</t>
  </si>
  <si>
    <t>21:0207:000234</t>
  </si>
  <si>
    <t>21:0207:000234:0003:0001:00</t>
  </si>
  <si>
    <t>021P  :883045:00:------:--</t>
  </si>
  <si>
    <t>21:0687:001151</t>
  </si>
  <si>
    <t>21:0207:000235</t>
  </si>
  <si>
    <t>21:0207:000235:0003:0001:00</t>
  </si>
  <si>
    <t>021P  :883046:00:------:--</t>
  </si>
  <si>
    <t>21:0687:001152</t>
  </si>
  <si>
    <t>21:0207:000236</t>
  </si>
  <si>
    <t>21:0207:000236:0003:0001:00</t>
  </si>
  <si>
    <t>021P  :883047:00:------:--</t>
  </si>
  <si>
    <t>21:0687:001153</t>
  </si>
  <si>
    <t>21:0207:000237</t>
  </si>
  <si>
    <t>21:0207:000237:0003:0001:00</t>
  </si>
  <si>
    <t>021P  :883048:00:------:--</t>
  </si>
  <si>
    <t>21:0687:001154</t>
  </si>
  <si>
    <t>21:0207:000238</t>
  </si>
  <si>
    <t>21:0207:000238:0003:0001:00</t>
  </si>
  <si>
    <t>021P  :883049:00:------:--</t>
  </si>
  <si>
    <t>21:0687:001155</t>
  </si>
  <si>
    <t>21:0207:000239</t>
  </si>
  <si>
    <t>21:0207:000239:0003:0001:00</t>
  </si>
  <si>
    <t>021P  :883050:00:------:--</t>
  </si>
  <si>
    <t>21:0687:001156</t>
  </si>
  <si>
    <t>21:0207:000240</t>
  </si>
  <si>
    <t>21:0207:000240:0003:0001:00</t>
  </si>
  <si>
    <t>021P  :883051:00:------:--</t>
  </si>
  <si>
    <t>21:0687:001157</t>
  </si>
  <si>
    <t>21:0207:000241</t>
  </si>
  <si>
    <t>21:0207:000241:0003:0001:00</t>
  </si>
  <si>
    <t>021P  :883052:00:------:--</t>
  </si>
  <si>
    <t>21:0687:001158</t>
  </si>
  <si>
    <t>21:0207:000242</t>
  </si>
  <si>
    <t>21:0207:000242:0003:0001:00</t>
  </si>
  <si>
    <t>021P  :883053:00:------:--</t>
  </si>
  <si>
    <t>21:0687:001159</t>
  </si>
  <si>
    <t>21:0207:000243</t>
  </si>
  <si>
    <t>21:0207:000243:0003:0001:00</t>
  </si>
  <si>
    <t>021P  :883054:9X:------:--</t>
  </si>
  <si>
    <t>21:0687:001160</t>
  </si>
  <si>
    <t>021P  :883055:00:------:--</t>
  </si>
  <si>
    <t>21:0687:001161</t>
  </si>
  <si>
    <t>21:0207:000244</t>
  </si>
  <si>
    <t>21:0207:000244:0003:0001:00</t>
  </si>
  <si>
    <t>021P  :883056:00:------:--</t>
  </si>
  <si>
    <t>21:0687:001162</t>
  </si>
  <si>
    <t>21:0207:000245</t>
  </si>
  <si>
    <t>21:0207:000245:0003:0001:00</t>
  </si>
  <si>
    <t>021P  :883057:00:------:--</t>
  </si>
  <si>
    <t>21:0687:001163</t>
  </si>
  <si>
    <t>21:0207:000246</t>
  </si>
  <si>
    <t>21:0207:000246:0003:0001:00</t>
  </si>
  <si>
    <t>021P  :883058:10:------:--</t>
  </si>
  <si>
    <t>21:0687:001164</t>
  </si>
  <si>
    <t>21:0207:000247</t>
  </si>
  <si>
    <t>21:0207:000247:0003:0001:00</t>
  </si>
  <si>
    <t>021P  :883059:20:883058:10</t>
  </si>
  <si>
    <t>21:0687:001165</t>
  </si>
  <si>
    <t>21:0207:000247:0004:0001:00</t>
  </si>
  <si>
    <t>021P  :883060:00:------:--</t>
  </si>
  <si>
    <t>21:0687:001166</t>
  </si>
  <si>
    <t>21:0207:000248</t>
  </si>
  <si>
    <t>21:0207:000248:0003:0001:00</t>
  </si>
  <si>
    <t>021P  :883062:00:------:--</t>
  </si>
  <si>
    <t>21:0687:001167</t>
  </si>
  <si>
    <t>21:0207:000249</t>
  </si>
  <si>
    <t>21:0207:000249:0003:0001:00</t>
  </si>
  <si>
    <t>021P  :883063:00:------:--</t>
  </si>
  <si>
    <t>21:0687:001168</t>
  </si>
  <si>
    <t>21:0207:000250</t>
  </si>
  <si>
    <t>21:0207:000250:0003:0001:00</t>
  </si>
  <si>
    <t>021P  :883064:00:------:--</t>
  </si>
  <si>
    <t>21:0687:001169</t>
  </si>
  <si>
    <t>21:0207:000251</t>
  </si>
  <si>
    <t>21:0207:000251:0003:0001:00</t>
  </si>
  <si>
    <t>021P  :883065:10:------:--</t>
  </si>
  <si>
    <t>21:0687:001170</t>
  </si>
  <si>
    <t>21:0207:000252</t>
  </si>
  <si>
    <t>21:0207:000252:0003:0001:00</t>
  </si>
  <si>
    <t>021P  :883066:20:883065:10</t>
  </si>
  <si>
    <t>21:0687:001171</t>
  </si>
  <si>
    <t>21:0207:000252:0004:0001:00</t>
  </si>
  <si>
    <t>021P  :883067:00:------:--</t>
  </si>
  <si>
    <t>21:0687:001172</t>
  </si>
  <si>
    <t>21:0207:000253</t>
  </si>
  <si>
    <t>21:0207:000253:0003:0001:00</t>
  </si>
  <si>
    <t>021P  :883068:9X:------:--</t>
  </si>
  <si>
    <t>21:0687:001173</t>
  </si>
  <si>
    <t>021P  :883069:00:------:--</t>
  </si>
  <si>
    <t>21:0687:001174</t>
  </si>
  <si>
    <t>21:0207:000254</t>
  </si>
  <si>
    <t>21:0207:000254:0003:0001:00</t>
  </si>
  <si>
    <t>021P  :883070:00:------:--</t>
  </si>
  <si>
    <t>21:0687:001175</t>
  </si>
  <si>
    <t>21:0207:000255</t>
  </si>
  <si>
    <t>21:0207:000255:0003:0001:00</t>
  </si>
  <si>
    <t>021P  :883071:00:------:--</t>
  </si>
  <si>
    <t>21:0687:001176</t>
  </si>
  <si>
    <t>21:0207:000256</t>
  </si>
  <si>
    <t>21:0207:000256:0003:0001:00</t>
  </si>
  <si>
    <t>021P  :883072:00:------:--</t>
  </si>
  <si>
    <t>21:0687:001177</t>
  </si>
  <si>
    <t>21:0207:000257</t>
  </si>
  <si>
    <t>21:0207:000257:0003:0001:00</t>
  </si>
  <si>
    <t>021P  :883073:00:------:--</t>
  </si>
  <si>
    <t>21:0687:001178</t>
  </si>
  <si>
    <t>21:0207:000258</t>
  </si>
  <si>
    <t>21:0207:000258:0003:0001:00</t>
  </si>
  <si>
    <t>021P  :883074:00:------:--</t>
  </si>
  <si>
    <t>21:0687:001179</t>
  </si>
  <si>
    <t>21:0207:000259</t>
  </si>
  <si>
    <t>21:0207:000259:0003:0001:00</t>
  </si>
  <si>
    <t>021P  :883075:00:------:--</t>
  </si>
  <si>
    <t>21:0687:001180</t>
  </si>
  <si>
    <t>21:0207:000260</t>
  </si>
  <si>
    <t>21:0207:000260:0003:0001:00</t>
  </si>
  <si>
    <t>021P  :883076:00:------:--</t>
  </si>
  <si>
    <t>21:0687:001181</t>
  </si>
  <si>
    <t>21:0207:000261</t>
  </si>
  <si>
    <t>21:0207:000261:0003:0001:00</t>
  </si>
  <si>
    <t>021P  :883077:00:------:--</t>
  </si>
  <si>
    <t>21:0687:001182</t>
  </si>
  <si>
    <t>21:0207:000262</t>
  </si>
  <si>
    <t>21:0207:000262:0003:0001:00</t>
  </si>
  <si>
    <t>021P  :883078:00:------:--</t>
  </si>
  <si>
    <t>21:0687:001183</t>
  </si>
  <si>
    <t>21:0207:000263</t>
  </si>
  <si>
    <t>21:0207:000263:0003:0001:00</t>
  </si>
  <si>
    <t>021P  :883079:00:------:--</t>
  </si>
  <si>
    <t>21:0687:001184</t>
  </si>
  <si>
    <t>21:0207:000264</t>
  </si>
  <si>
    <t>21:0207:000264:0003:0001:00</t>
  </si>
  <si>
    <t>021P  :883080:00:------:--</t>
  </si>
  <si>
    <t>21:0687:001185</t>
  </si>
  <si>
    <t>21:0207:000265</t>
  </si>
  <si>
    <t>21:0207:000265:0003:0001:00</t>
  </si>
  <si>
    <t>021P  :883082:00:------:--</t>
  </si>
  <si>
    <t>21:0687:001186</t>
  </si>
  <si>
    <t>21:0207:000266</t>
  </si>
  <si>
    <t>21:0207:000266:0003:0001:00</t>
  </si>
  <si>
    <t>021P  :883083:00:------:--</t>
  </si>
  <si>
    <t>21:0687:001187</t>
  </si>
  <si>
    <t>21:0207:000267</t>
  </si>
  <si>
    <t>21:0207:000267:0003:0001:00</t>
  </si>
  <si>
    <t>021P  :883084:00:------:--</t>
  </si>
  <si>
    <t>21:0687:001188</t>
  </si>
  <si>
    <t>21:0207:000268</t>
  </si>
  <si>
    <t>21:0207:000268:0003:0001:00</t>
  </si>
  <si>
    <t>021P  :883085:00:------:--</t>
  </si>
  <si>
    <t>21:0687:001189</t>
  </si>
  <si>
    <t>21:0207:000269</t>
  </si>
  <si>
    <t>21:0207:000269:0003:0001:00</t>
  </si>
  <si>
    <t>021P  :883086:00:------:--</t>
  </si>
  <si>
    <t>21:0687:001190</t>
  </si>
  <si>
    <t>21:0207:000270</t>
  </si>
  <si>
    <t>21:0207:000270:0003:0001:00</t>
  </si>
  <si>
    <t>021P  :883087:00:------:--</t>
  </si>
  <si>
    <t>21:0687:001191</t>
  </si>
  <si>
    <t>21:0207:000271</t>
  </si>
  <si>
    <t>21:0207:000271:0003:0001:00</t>
  </si>
  <si>
    <t>021P  :883088:00:------:--</t>
  </si>
  <si>
    <t>21:0687:001192</t>
  </si>
  <si>
    <t>21:0208:000221</t>
  </si>
  <si>
    <t>21:0208:000221:0003:0001:00</t>
  </si>
  <si>
    <t>021P  :883089:00:------:--</t>
  </si>
  <si>
    <t>21:0687:001193</t>
  </si>
  <si>
    <t>21:0208:000222</t>
  </si>
  <si>
    <t>21:0208:000222:0003:0001:00</t>
  </si>
  <si>
    <t>021P  :883090:00:------:--</t>
  </si>
  <si>
    <t>21:0687:001194</t>
  </si>
  <si>
    <t>21:0208:000223</t>
  </si>
  <si>
    <t>21:0208:000223:0003:0001:00</t>
  </si>
  <si>
    <t>021P  :883091:10:------:--</t>
  </si>
  <si>
    <t>21:0687:001195</t>
  </si>
  <si>
    <t>21:0208:000224</t>
  </si>
  <si>
    <t>21:0208:000224:0003:0001:00</t>
  </si>
  <si>
    <t>021P  :883092:20:883091:10</t>
  </si>
  <si>
    <t>21:0687:001196</t>
  </si>
  <si>
    <t>21:0208:000224:0004:0001:00</t>
  </si>
  <si>
    <t>021P  :883093:00:------:--</t>
  </si>
  <si>
    <t>21:0687:001197</t>
  </si>
  <si>
    <t>21:0208:000225</t>
  </si>
  <si>
    <t>21:0208:000225:0003:0001:00</t>
  </si>
  <si>
    <t>021P  :883094:00:------:--</t>
  </si>
  <si>
    <t>21:0687:001198</t>
  </si>
  <si>
    <t>21:0208:000226</t>
  </si>
  <si>
    <t>21:0208:000226:0003:0001:00</t>
  </si>
  <si>
    <t>021P  :883095:00:------:--</t>
  </si>
  <si>
    <t>21:0687:001199</t>
  </si>
  <si>
    <t>21:0208:000227</t>
  </si>
  <si>
    <t>21:0208:000227:0003:0001:00</t>
  </si>
  <si>
    <t>021P  :883096:00:------:--</t>
  </si>
  <si>
    <t>21:0687:001200</t>
  </si>
  <si>
    <t>21:0208:000228</t>
  </si>
  <si>
    <t>21:0208:000228:0003:0001:00</t>
  </si>
  <si>
    <t>021P  :883097:9Z:------:--</t>
  </si>
  <si>
    <t>21:0687:001201</t>
  </si>
  <si>
    <t>021P  :883098:00:------:--</t>
  </si>
  <si>
    <t>21:0687:001202</t>
  </si>
  <si>
    <t>21:0208:000229</t>
  </si>
  <si>
    <t>21:0208:000229:0003:0001:00</t>
  </si>
  <si>
    <t>021P  :883099:00:------:--</t>
  </si>
  <si>
    <t>21:0687:001203</t>
  </si>
  <si>
    <t>21:0208:000230</t>
  </si>
  <si>
    <t>21:0208:000230:0003:0001:00</t>
  </si>
  <si>
    <t>021P  :883100:00:------:--</t>
  </si>
  <si>
    <t>21:0687:001204</t>
  </si>
  <si>
    <t>21:0208:000231</t>
  </si>
  <si>
    <t>21:0208:000231:0003:0001:00</t>
  </si>
  <si>
    <t>021P  :883102:00:------:--</t>
  </si>
  <si>
    <t>21:0687:001205</t>
  </si>
  <si>
    <t>21:0208:000232</t>
  </si>
  <si>
    <t>21:0208:000232:0003:0001:00</t>
  </si>
  <si>
    <t>021P  :883103:00:------:--</t>
  </si>
  <si>
    <t>21:0687:001206</t>
  </si>
  <si>
    <t>21:0208:000233</t>
  </si>
  <si>
    <t>21:0208:000233:0003:0001:00</t>
  </si>
  <si>
    <t>021P  :883104:00:------:--</t>
  </si>
  <si>
    <t>21:0687:001207</t>
  </si>
  <si>
    <t>21:0208:000234</t>
  </si>
  <si>
    <t>21:0208:000234:0003:0001:00</t>
  </si>
  <si>
    <t>021P  :883105:00:------:--</t>
  </si>
  <si>
    <t>21:0687:001208</t>
  </si>
  <si>
    <t>21:0208:000235</t>
  </si>
  <si>
    <t>21:0208:000235:0003:0001:00</t>
  </si>
  <si>
    <t>021P  :883106:00:------:--</t>
  </si>
  <si>
    <t>21:0687:001209</t>
  </si>
  <si>
    <t>21:0208:000236</t>
  </si>
  <si>
    <t>21:0208:000236:0003:0001:00</t>
  </si>
  <si>
    <t>021P  :883107:00:------:--</t>
  </si>
  <si>
    <t>21:0687:001210</t>
  </si>
  <si>
    <t>21:0208:000237</t>
  </si>
  <si>
    <t>21:0208:000237:0003:0001:00</t>
  </si>
  <si>
    <t>021P  :883108:9Y:------:--</t>
  </si>
  <si>
    <t>21:0687:001211</t>
  </si>
  <si>
    <t>021P  :883109:00:------:--</t>
  </si>
  <si>
    <t>21:0687:001212</t>
  </si>
  <si>
    <t>21:0208:000238</t>
  </si>
  <si>
    <t>21:0208:000238:0003:0001:00</t>
  </si>
  <si>
    <t>021P  :883110:00:------:--</t>
  </si>
  <si>
    <t>21:0687:001213</t>
  </si>
  <si>
    <t>21:0208:000239</t>
  </si>
  <si>
    <t>21:0208:000239:0003:0001:00</t>
  </si>
  <si>
    <t>021P  :883111:10:------:--</t>
  </si>
  <si>
    <t>21:0687:001214</t>
  </si>
  <si>
    <t>21:0208:000240</t>
  </si>
  <si>
    <t>21:0208:000240:0003:0001:00</t>
  </si>
  <si>
    <t>021P  :883112:20:883111:10</t>
  </si>
  <si>
    <t>21:0687:001215</t>
  </si>
  <si>
    <t>21:0208:000240:0004:0001:00</t>
  </si>
  <si>
    <t>021P  :883113:00:------:--</t>
  </si>
  <si>
    <t>21:0687:001216</t>
  </si>
  <si>
    <t>21:0208:000241</t>
  </si>
  <si>
    <t>21:0208:000241:0003:0001:00</t>
  </si>
  <si>
    <t>021P  :883114:00:------:--</t>
  </si>
  <si>
    <t>21:0687:001217</t>
  </si>
  <si>
    <t>21:0208:000242</t>
  </si>
  <si>
    <t>21:0208:000242:0003:0001:00</t>
  </si>
  <si>
    <t>021P  :883115:00:------:--</t>
  </si>
  <si>
    <t>21:0687:001218</t>
  </si>
  <si>
    <t>21:0208:000243</t>
  </si>
  <si>
    <t>21:0208:000243:0003:0001:00</t>
  </si>
  <si>
    <t>021P  :883116:00:------:--</t>
  </si>
  <si>
    <t>21:0687:001219</t>
  </si>
  <si>
    <t>21:0208:000244</t>
  </si>
  <si>
    <t>21:0208:000244:0003:0001:00</t>
  </si>
  <si>
    <t>021P  :883117:00:------:--</t>
  </si>
  <si>
    <t>21:0687:001220</t>
  </si>
  <si>
    <t>21:0208:000245</t>
  </si>
  <si>
    <t>21:0208:000245:0003:0001:00</t>
  </si>
  <si>
    <t>021P  :883118:00:------:--</t>
  </si>
  <si>
    <t>21:0687:001221</t>
  </si>
  <si>
    <t>21:0208:000246</t>
  </si>
  <si>
    <t>21:0208:000246:0003:0001:00</t>
  </si>
  <si>
    <t>021P  :883119:00:------:--</t>
  </si>
  <si>
    <t>21:0687:001222</t>
  </si>
  <si>
    <t>21:0208:000247</t>
  </si>
  <si>
    <t>21:0208:000247:0003:0001:00</t>
  </si>
  <si>
    <t>021P  :883120:00:------:--</t>
  </si>
  <si>
    <t>21:0687:001223</t>
  </si>
  <si>
    <t>21:0208:000248</t>
  </si>
  <si>
    <t>21:0208:000248:0003:0001:00</t>
  </si>
  <si>
    <t>021P  :883122:00:------:--</t>
  </si>
  <si>
    <t>21:0687:001224</t>
  </si>
  <si>
    <t>21:0208:000249</t>
  </si>
  <si>
    <t>21:0208:000249:0003:0001:00</t>
  </si>
  <si>
    <t>021P  :883123:00:------:--</t>
  </si>
  <si>
    <t>21:0687:001225</t>
  </si>
  <si>
    <t>21:0208:000250</t>
  </si>
  <si>
    <t>21:0208:000250:0003:0001:00</t>
  </si>
  <si>
    <t>021P  :883124:00:------:--</t>
  </si>
  <si>
    <t>21:0687:001226</t>
  </si>
  <si>
    <t>21:0208:000251</t>
  </si>
  <si>
    <t>21:0208:000251:0003:0001:00</t>
  </si>
  <si>
    <t>021P  :883125:10:------:--</t>
  </si>
  <si>
    <t>21:0687:001227</t>
  </si>
  <si>
    <t>21:0208:000252</t>
  </si>
  <si>
    <t>21:0208:000252:0003:0001:00</t>
  </si>
  <si>
    <t>021P  :883126:20:883125:10</t>
  </si>
  <si>
    <t>21:0687:001228</t>
  </si>
  <si>
    <t>21:0208:000252:0004:0001:00</t>
  </si>
  <si>
    <t>021P  :883127:00:------:--</t>
  </si>
  <si>
    <t>21:0687:001229</t>
  </si>
  <si>
    <t>21:0208:000253</t>
  </si>
  <si>
    <t>21:0208:000253:0003:0001:00</t>
  </si>
  <si>
    <t>021P  :883128:00:------:--</t>
  </si>
  <si>
    <t>21:0687:001230</t>
  </si>
  <si>
    <t>21:0208:000254</t>
  </si>
  <si>
    <t>21:0208:000254:0003:0001:00</t>
  </si>
  <si>
    <t>021P  :883129:00:------:--</t>
  </si>
  <si>
    <t>21:0687:001231</t>
  </si>
  <si>
    <t>21:0208:000255</t>
  </si>
  <si>
    <t>21:0208:000255:0003:0001:00</t>
  </si>
  <si>
    <t>021P  :883130:00:------:--</t>
  </si>
  <si>
    <t>21:0687:001232</t>
  </si>
  <si>
    <t>21:0208:000256</t>
  </si>
  <si>
    <t>21:0208:000256:0003:0001:00</t>
  </si>
  <si>
    <t>021P  :883131:00:------:--</t>
  </si>
  <si>
    <t>21:0687:001233</t>
  </si>
  <si>
    <t>21:0208:000257</t>
  </si>
  <si>
    <t>21:0208:000257:0003:0001:00</t>
  </si>
  <si>
    <t>021P  :883132:00:------:--</t>
  </si>
  <si>
    <t>21:0687:001234</t>
  </si>
  <si>
    <t>21:0208:000258</t>
  </si>
  <si>
    <t>21:0208:000258:0003:0001:00</t>
  </si>
  <si>
    <t>021P  :883133:00:------:--</t>
  </si>
  <si>
    <t>21:0687:001235</t>
  </si>
  <si>
    <t>21:0208:000259</t>
  </si>
  <si>
    <t>21:0208:000259:0003:0001:00</t>
  </si>
  <si>
    <t>021P  :883134:00:------:--</t>
  </si>
  <si>
    <t>21:0687:001236</t>
  </si>
  <si>
    <t>21:0208:000260</t>
  </si>
  <si>
    <t>21:0208:000260:0003:0001:00</t>
  </si>
  <si>
    <t>021P  :883135:00:------:--</t>
  </si>
  <si>
    <t>21:0687:001237</t>
  </si>
  <si>
    <t>21:0208:000261</t>
  </si>
  <si>
    <t>21:0208:000261:0003:0001:00</t>
  </si>
  <si>
    <t>021P  :883136:00:------:--</t>
  </si>
  <si>
    <t>21:0687:001238</t>
  </si>
  <si>
    <t>21:0208:000262</t>
  </si>
  <si>
    <t>21:0208:000262:0003:0001:00</t>
  </si>
  <si>
    <t>021P  :883137:00:------:--</t>
  </si>
  <si>
    <t>21:0687:001239</t>
  </si>
  <si>
    <t>21:0208:000263</t>
  </si>
  <si>
    <t>21:0208:000263:0003:0001:00</t>
  </si>
  <si>
    <t>021P  :883138:00:------:--</t>
  </si>
  <si>
    <t>21:0687:001240</t>
  </si>
  <si>
    <t>21:0208:000264</t>
  </si>
  <si>
    <t>21:0208:000264:0003:0001:00</t>
  </si>
  <si>
    <t>021P  :883139:9Y:------:--</t>
  </si>
  <si>
    <t>21:0687:001241</t>
  </si>
  <si>
    <t>021P  :883140:00:------:--</t>
  </si>
  <si>
    <t>21:0687:001242</t>
  </si>
  <si>
    <t>21:0208:000265</t>
  </si>
  <si>
    <t>21:0208:000265:0003:0001:00</t>
  </si>
  <si>
    <t>021P  :883142:00:------:--</t>
  </si>
  <si>
    <t>21:0687:001243</t>
  </si>
  <si>
    <t>21:0208:000266</t>
  </si>
  <si>
    <t>21:0208:000266:0003:0001:00</t>
  </si>
  <si>
    <t>021P  :883143:9Z:------:--</t>
  </si>
  <si>
    <t>21:0687:001244</t>
  </si>
  <si>
    <t>021P  :883144:00:------:--</t>
  </si>
  <si>
    <t>21:0687:001245</t>
  </si>
  <si>
    <t>21:0208:000267</t>
  </si>
  <si>
    <t>21:0208:000267:0003:0001:00</t>
  </si>
  <si>
    <t>021P  :883145:00:------:--</t>
  </si>
  <si>
    <t>21:0687:001246</t>
  </si>
  <si>
    <t>21:0208:000268</t>
  </si>
  <si>
    <t>21:0208:000268:0003:0001:00</t>
  </si>
  <si>
    <t>021P  :883146:10:------:--</t>
  </si>
  <si>
    <t>21:0687:001247</t>
  </si>
  <si>
    <t>21:0208:000269</t>
  </si>
  <si>
    <t>21:0208:000269:0003:0001:00</t>
  </si>
  <si>
    <t>021P  :883147:20:883146:10</t>
  </si>
  <si>
    <t>21:0687:001248</t>
  </si>
  <si>
    <t>21:0208:000269:0004:0001:00</t>
  </si>
  <si>
    <t>021P  :883148:00:------:--</t>
  </si>
  <si>
    <t>21:0687:001249</t>
  </si>
  <si>
    <t>21:0208:000270</t>
  </si>
  <si>
    <t>21:0208:000270:0003:0001:00</t>
  </si>
  <si>
    <t>021P  :883149:00:------:--</t>
  </si>
  <si>
    <t>21:0687:001250</t>
  </si>
  <si>
    <t>21:0208:000271</t>
  </si>
  <si>
    <t>21:0208:000271:0003:0001:00</t>
  </si>
  <si>
    <t>021P  :883150:00:------:--</t>
  </si>
  <si>
    <t>21:0687:001251</t>
  </si>
  <si>
    <t>21:0208:000272</t>
  </si>
  <si>
    <t>21:0208:000272:0003:0001:00</t>
  </si>
  <si>
    <t>021P  :883151:00:------:--</t>
  </si>
  <si>
    <t>21:0687:001252</t>
  </si>
  <si>
    <t>21:0208:000273</t>
  </si>
  <si>
    <t>21:0208:000273:0003:0001:00</t>
  </si>
  <si>
    <t>021P  :883152:00:------:--</t>
  </si>
  <si>
    <t>21:0687:001253</t>
  </si>
  <si>
    <t>21:0208:000274</t>
  </si>
  <si>
    <t>21:0208:000274:0003:0001:00</t>
  </si>
  <si>
    <t>021P  :883153:00:------:--</t>
  </si>
  <si>
    <t>21:0687:001254</t>
  </si>
  <si>
    <t>21:0208:000275</t>
  </si>
  <si>
    <t>21:0208:000275:0003:0001:00</t>
  </si>
  <si>
    <t>021P  :883154:00:------:--</t>
  </si>
  <si>
    <t>21:0687:001255</t>
  </si>
  <si>
    <t>21:0208:000276</t>
  </si>
  <si>
    <t>21:0208:000276:0003:0001:00</t>
  </si>
  <si>
    <t>021P  :883155:00:------:--</t>
  </si>
  <si>
    <t>21:0687:001256</t>
  </si>
  <si>
    <t>21:0208:000277</t>
  </si>
  <si>
    <t>21:0208:000277:0003:0001:00</t>
  </si>
  <si>
    <t>021P  :883156:00:------:--</t>
  </si>
  <si>
    <t>21:0687:001257</t>
  </si>
  <si>
    <t>21:0208:000278</t>
  </si>
  <si>
    <t>21:0208:000278:0003:0001:00</t>
  </si>
  <si>
    <t>021P  :883157:00:------:--</t>
  </si>
  <si>
    <t>21:0687:001258</t>
  </si>
  <si>
    <t>21:0208:000279</t>
  </si>
  <si>
    <t>21:0208:000279:0003:0001:00</t>
  </si>
  <si>
    <t>021P  :883158:00:------:--</t>
  </si>
  <si>
    <t>21:0687:001259</t>
  </si>
  <si>
    <t>21:0208:000280</t>
  </si>
  <si>
    <t>21:0208:000280:0003:0001:00</t>
  </si>
  <si>
    <t>021P  :883159:00:------:--</t>
  </si>
  <si>
    <t>21:0687:001260</t>
  </si>
  <si>
    <t>21:0208:000281</t>
  </si>
  <si>
    <t>21:0208:000281:0003:0001:00</t>
  </si>
  <si>
    <t>021P  :883160:00:------:--</t>
  </si>
  <si>
    <t>21:0687:001261</t>
  </si>
  <si>
    <t>21:0208:000282</t>
  </si>
  <si>
    <t>21:0208:000282:0003:0001:00</t>
  </si>
  <si>
    <t>021P  :883162:00:------:--</t>
  </si>
  <si>
    <t>21:0687:001262</t>
  </si>
  <si>
    <t>21:0208:000283</t>
  </si>
  <si>
    <t>21:0208:000283:0003:0001:00</t>
  </si>
  <si>
    <t>021P  :883163:00:------:--</t>
  </si>
  <si>
    <t>21:0687:001263</t>
  </si>
  <si>
    <t>21:0208:000284</t>
  </si>
  <si>
    <t>21:0208:000284:0003:0001:00</t>
  </si>
  <si>
    <t>021P  :883164:00:------:--</t>
  </si>
  <si>
    <t>21:0687:001264</t>
  </si>
  <si>
    <t>21:0208:000285</t>
  </si>
  <si>
    <t>21:0208:000285:0003:0001:00</t>
  </si>
  <si>
    <t>021P  :883165:00:------:--</t>
  </si>
  <si>
    <t>21:0687:001265</t>
  </si>
  <si>
    <t>21:0208:000286</t>
  </si>
  <si>
    <t>21:0208:000286:0003:0001:00</t>
  </si>
  <si>
    <t>021P  :883166:00:------:--</t>
  </si>
  <si>
    <t>21:0687:001266</t>
  </si>
  <si>
    <t>21:0208:000287</t>
  </si>
  <si>
    <t>21:0208:000287:0003:0001:00</t>
  </si>
  <si>
    <t>021P  :883167:00:------:--</t>
  </si>
  <si>
    <t>21:0687:001267</t>
  </si>
  <si>
    <t>21:0208:000288</t>
  </si>
  <si>
    <t>21:0208:000288:0003:0001:00</t>
  </si>
  <si>
    <t>021P  :883168:00:------:--</t>
  </si>
  <si>
    <t>21:0687:001268</t>
  </si>
  <si>
    <t>21:0208:000289</t>
  </si>
  <si>
    <t>21:0208:000289:0003:0001:00</t>
  </si>
  <si>
    <t>021P  :883169:00:------:--</t>
  </si>
  <si>
    <t>21:0687:001269</t>
  </si>
  <si>
    <t>21:0208:000290</t>
  </si>
  <si>
    <t>21:0208:000290:0003:0001:00</t>
  </si>
  <si>
    <t>021P  :883170:00:------:--</t>
  </si>
  <si>
    <t>21:0687:001270</t>
  </si>
  <si>
    <t>21:0208:000291</t>
  </si>
  <si>
    <t>21:0208:000291:0003:0001:00</t>
  </si>
  <si>
    <t>021P  :883171:9Y:------:--</t>
  </si>
  <si>
    <t>21:0687:001271</t>
  </si>
  <si>
    <t>021P  :883172:00:------:--</t>
  </si>
  <si>
    <t>21:0687:001272</t>
  </si>
  <si>
    <t>21:0208:000292</t>
  </si>
  <si>
    <t>21:0208:000292:0003:0001:00</t>
  </si>
  <si>
    <t>021P  :883173:00:------:--</t>
  </si>
  <si>
    <t>21:0687:001273</t>
  </si>
  <si>
    <t>21:0208:000293</t>
  </si>
  <si>
    <t>21:0208:000293:0003:0001:00</t>
  </si>
  <si>
    <t>021P  :883174:00:------:--</t>
  </si>
  <si>
    <t>21:0687:001274</t>
  </si>
  <si>
    <t>21:0208:000294</t>
  </si>
  <si>
    <t>21:0208:000294:0003:0001:00</t>
  </si>
  <si>
    <t>021P  :883175:00:------:--</t>
  </si>
  <si>
    <t>21:0687:001275</t>
  </si>
  <si>
    <t>21:0208:000295</t>
  </si>
  <si>
    <t>21:0208:000295:0003:0001:00</t>
  </si>
  <si>
    <t>021P  :883176:00:------:--</t>
  </si>
  <si>
    <t>21:0687:001276</t>
  </si>
  <si>
    <t>21:0208:000296</t>
  </si>
  <si>
    <t>21:0208:000296:0003:0001:00</t>
  </si>
  <si>
    <t>021P  :883177:00:------:--</t>
  </si>
  <si>
    <t>21:0687:001277</t>
  </si>
  <si>
    <t>21:0208:000297</t>
  </si>
  <si>
    <t>21:0208:000297:0003:0001:00</t>
  </si>
  <si>
    <t>021P  :883178:10:------:--</t>
  </si>
  <si>
    <t>21:0687:001278</t>
  </si>
  <si>
    <t>21:0208:000298</t>
  </si>
  <si>
    <t>21:0208:000298:0003:0001:00</t>
  </si>
  <si>
    <t>021P  :883179:20:883178:10</t>
  </si>
  <si>
    <t>21:0687:001279</t>
  </si>
  <si>
    <t>21:0208:000298:0004:0001:00</t>
  </si>
  <si>
    <t>021P  :883180:00:------:--</t>
  </si>
  <si>
    <t>21:0687:001280</t>
  </si>
  <si>
    <t>21:0208:000299</t>
  </si>
  <si>
    <t>21:0208:000299:0003:0001:00</t>
  </si>
  <si>
    <t>021P  :883182:10:------:--</t>
  </si>
  <si>
    <t>21:0687:001281</t>
  </si>
  <si>
    <t>21:0208:000300</t>
  </si>
  <si>
    <t>21:0208:000300:0003:0001:00</t>
  </si>
  <si>
    <t>021P  :883183:20:883182:10</t>
  </si>
  <si>
    <t>21:0687:001282</t>
  </si>
  <si>
    <t>21:0208:000300:0004:0001:00</t>
  </si>
  <si>
    <t>021P  :883184:00:------:--</t>
  </si>
  <si>
    <t>21:0687:001283</t>
  </si>
  <si>
    <t>21:0208:000301</t>
  </si>
  <si>
    <t>21:0208:000301:0003:0001:00</t>
  </si>
  <si>
    <t>021P  :883185:00:------:--</t>
  </si>
  <si>
    <t>21:0687:001284</t>
  </si>
  <si>
    <t>21:0208:000302</t>
  </si>
  <si>
    <t>21:0208:000302:0003:0001:00</t>
  </si>
  <si>
    <t>021P  :883186:00:------:--</t>
  </si>
  <si>
    <t>21:0687:001285</t>
  </si>
  <si>
    <t>21:0208:000303</t>
  </si>
  <si>
    <t>21:0208:000303:0003:0001:00</t>
  </si>
  <si>
    <t>021P  :883187:00:------:--</t>
  </si>
  <si>
    <t>21:0687:001286</t>
  </si>
  <si>
    <t>21:0208:000304</t>
  </si>
  <si>
    <t>21:0208:000304:0003:0001:00</t>
  </si>
  <si>
    <t>021P  :883188:00:------:--</t>
  </si>
  <si>
    <t>21:0687:001287</t>
  </si>
  <si>
    <t>21:0208:000305</t>
  </si>
  <si>
    <t>21:0208:000305:0003:0001:00</t>
  </si>
  <si>
    <t>021P  :883189:00:------:--</t>
  </si>
  <si>
    <t>21:0687:001288</t>
  </si>
  <si>
    <t>21:0208:000306</t>
  </si>
  <si>
    <t>21:0208:000306:0003:0001:00</t>
  </si>
  <si>
    <t>021P  :883190:00:------:--</t>
  </si>
  <si>
    <t>21:0687:001289</t>
  </si>
  <si>
    <t>21:0208:000307</t>
  </si>
  <si>
    <t>21:0208:000307:0003:0001:00</t>
  </si>
  <si>
    <t>021P  :883191:9Y:------:--</t>
  </si>
  <si>
    <t>21:0687:001290</t>
  </si>
  <si>
    <t>021P  :883192:00:------:--</t>
  </si>
  <si>
    <t>21:0687:001291</t>
  </si>
  <si>
    <t>21:0208:000308</t>
  </si>
  <si>
    <t>21:0208:000308:0003:0001:00</t>
  </si>
  <si>
    <t>021P  :883193:00:------:--</t>
  </si>
  <si>
    <t>21:0687:001292</t>
  </si>
  <si>
    <t>21:0208:000309</t>
  </si>
  <si>
    <t>21:0208:000309:0003:0001:00</t>
  </si>
  <si>
    <t>021P  :883194:00:------:--</t>
  </si>
  <si>
    <t>21:0687:001293</t>
  </si>
  <si>
    <t>21:0208:000310</t>
  </si>
  <si>
    <t>21:0208:000310:0003:0001:00</t>
  </si>
  <si>
    <t>021P  :883195:00:------:--</t>
  </si>
  <si>
    <t>21:0687:001294</t>
  </si>
  <si>
    <t>21:0208:000311</t>
  </si>
  <si>
    <t>21:0208:000311:0003:0001:00</t>
  </si>
  <si>
    <t>021P  :883196:00:------:--</t>
  </si>
  <si>
    <t>21:0687:001295</t>
  </si>
  <si>
    <t>21:0208:000312</t>
  </si>
  <si>
    <t>21:0208:000312:0003:0001:00</t>
  </si>
  <si>
    <t>021P  :883197:00:------:--</t>
  </si>
  <si>
    <t>21:0687:001296</t>
  </si>
  <si>
    <t>21:0208:000313</t>
  </si>
  <si>
    <t>21:0208:000313:0003:0001:00</t>
  </si>
  <si>
    <t>021P  :883198:00:------:--</t>
  </si>
  <si>
    <t>21:0687:001297</t>
  </si>
  <si>
    <t>21:0208:000314</t>
  </si>
  <si>
    <t>21:0208:000314:0003:0001:00</t>
  </si>
  <si>
    <t>021P  :883199:00:------:--</t>
  </si>
  <si>
    <t>21:0687:001298</t>
  </si>
  <si>
    <t>21:0208:000315</t>
  </si>
  <si>
    <t>21:0208:000315:0003:0001:00</t>
  </si>
  <si>
    <t>021P  :883200:00:------:--</t>
  </si>
  <si>
    <t>21:0687:001299</t>
  </si>
  <si>
    <t>21:0208:000316</t>
  </si>
  <si>
    <t>21:0208:000316:0003:0001:00</t>
  </si>
  <si>
    <t>021P  :883202:00:------:--</t>
  </si>
  <si>
    <t>21:0687:001300</t>
  </si>
  <si>
    <t>21:0208:000317</t>
  </si>
  <si>
    <t>21:0208:000317:0003:0001:00</t>
  </si>
  <si>
    <t>021P  :883203:00:------:--</t>
  </si>
  <si>
    <t>21:0687:001301</t>
  </si>
  <si>
    <t>21:0208:000318</t>
  </si>
  <si>
    <t>21:0208:000318:0003:0001:00</t>
  </si>
  <si>
    <t>021P  :883204:00:------:--</t>
  </si>
  <si>
    <t>21:0687:001302</t>
  </si>
  <si>
    <t>21:0208:000319</t>
  </si>
  <si>
    <t>21:0208:000319:0003:0001:00</t>
  </si>
  <si>
    <t>021P  :883205:9Y:------:--</t>
  </si>
  <si>
    <t>21:0687:001303</t>
  </si>
  <si>
    <t>021P  :883206:00:------:--</t>
  </si>
  <si>
    <t>21:0687:001304</t>
  </si>
  <si>
    <t>21:0208:000320</t>
  </si>
  <si>
    <t>21:0208:000320:0003:0001:00</t>
  </si>
  <si>
    <t>021P  :883207:00:------:--</t>
  </si>
  <si>
    <t>21:0687:001305</t>
  </si>
  <si>
    <t>21:0208:000321</t>
  </si>
  <si>
    <t>21:0208:000321:0003:0001:00</t>
  </si>
  <si>
    <t>021P  :883208:00:------:--</t>
  </si>
  <si>
    <t>21:0687:001306</t>
  </si>
  <si>
    <t>21:0208:000322</t>
  </si>
  <si>
    <t>21:0208:000322:0003:0001:00</t>
  </si>
  <si>
    <t>021P  :883209:00:------:--</t>
  </si>
  <si>
    <t>21:0687:001307</t>
  </si>
  <si>
    <t>21:0208:000323</t>
  </si>
  <si>
    <t>21:0208:000323:0003:0001:00</t>
  </si>
  <si>
    <t>021P  :883210:00:------:--</t>
  </si>
  <si>
    <t>21:0687:001308</t>
  </si>
  <si>
    <t>21:0208:000324</t>
  </si>
  <si>
    <t>21:0208:000324:0003:0001:00</t>
  </si>
  <si>
    <t>021P  :883211:00:------:--</t>
  </si>
  <si>
    <t>21:0687:001309</t>
  </si>
  <si>
    <t>21:0208:000325</t>
  </si>
  <si>
    <t>21:0208:000325:0003:0001:00</t>
  </si>
  <si>
    <t>021P  :883212:00:------:--</t>
  </si>
  <si>
    <t>21:0687:001310</t>
  </si>
  <si>
    <t>21:0208:000326</t>
  </si>
  <si>
    <t>21:0208:000326:0003:0001:00</t>
  </si>
  <si>
    <t>021P  :883213:00:------:--</t>
  </si>
  <si>
    <t>21:0687:001311</t>
  </si>
  <si>
    <t>21:0208:000327</t>
  </si>
  <si>
    <t>21:0208:000327:0003:0001:00</t>
  </si>
  <si>
    <t>021P  :883214:00:------:--</t>
  </si>
  <si>
    <t>21:0687:001312</t>
  </si>
  <si>
    <t>21:0208:000328</t>
  </si>
  <si>
    <t>21:0208:000328:0003:0001:00</t>
  </si>
  <si>
    <t>021P  :883215:00:------:--</t>
  </si>
  <si>
    <t>21:0687:001313</t>
  </si>
  <si>
    <t>21:0208:000329</t>
  </si>
  <si>
    <t>21:0208:000329:0003:0001:00</t>
  </si>
  <si>
    <t>021P  :883216:00:------:--</t>
  </si>
  <si>
    <t>21:0687:001314</t>
  </si>
  <si>
    <t>21:0208:000330</t>
  </si>
  <si>
    <t>21:0208:000330:0003:0001:00</t>
  </si>
  <si>
    <t>021P  :883217:00:------:--</t>
  </si>
  <si>
    <t>21:0687:001315</t>
  </si>
  <si>
    <t>21:0208:000331</t>
  </si>
  <si>
    <t>21:0208:000331:0003:0001:00</t>
  </si>
  <si>
    <t>021P  :883218:00:------:--</t>
  </si>
  <si>
    <t>21:0687:001316</t>
  </si>
  <si>
    <t>21:0208:000332</t>
  </si>
  <si>
    <t>21:0208:000332:0003:0001:00</t>
  </si>
  <si>
    <t>021P  :883219:10:------:--</t>
  </si>
  <si>
    <t>21:0687:001317</t>
  </si>
  <si>
    <t>21:0208:000333</t>
  </si>
  <si>
    <t>21:0208:000333:0003:0001:00</t>
  </si>
  <si>
    <t>021P  :883220:20:883219:10</t>
  </si>
  <si>
    <t>21:0687:001318</t>
  </si>
  <si>
    <t>21:0208:000333:0004:0001:00</t>
  </si>
  <si>
    <t>021P  :883222:00:------:--</t>
  </si>
  <si>
    <t>21:0687:001319</t>
  </si>
  <si>
    <t>21:0208:000334</t>
  </si>
  <si>
    <t>21:0208:000334:0003:0001:00</t>
  </si>
  <si>
    <t>021P  :883223:00:------:--</t>
  </si>
  <si>
    <t>21:0687:001320</t>
  </si>
  <si>
    <t>21:0208:000335</t>
  </si>
  <si>
    <t>21:0208:000335:0003:0001:00</t>
  </si>
  <si>
    <t>021P  :883224:00:------:--</t>
  </si>
  <si>
    <t>21:0687:001321</t>
  </si>
  <si>
    <t>21:0208:000336</t>
  </si>
  <si>
    <t>21:0208:000336:0003:0001:00</t>
  </si>
  <si>
    <t>021P  :883225:00:------:--</t>
  </si>
  <si>
    <t>21:0687:001322</t>
  </si>
  <si>
    <t>21:0208:000337</t>
  </si>
  <si>
    <t>21:0208:000337:0003:0001:00</t>
  </si>
  <si>
    <t>021P  :883226:00:------:--</t>
  </si>
  <si>
    <t>21:0687:001323</t>
  </si>
  <si>
    <t>21:0208:000338</t>
  </si>
  <si>
    <t>21:0208:000338:0003:0001:00</t>
  </si>
  <si>
    <t>021P  :883227:10:------:--</t>
  </si>
  <si>
    <t>21:0687:001324</t>
  </si>
  <si>
    <t>21:0208:000339</t>
  </si>
  <si>
    <t>21:0208:000339:0003:0001:00</t>
  </si>
  <si>
    <t>021P  :883228:20:883227:10</t>
  </si>
  <si>
    <t>21:0687:001325</t>
  </si>
  <si>
    <t>21:0208:000339:0004:0001:00</t>
  </si>
  <si>
    <t>021P  :883229:9Z:------:--</t>
  </si>
  <si>
    <t>21:0687:001326</t>
  </si>
  <si>
    <t>021P  :883230:00:------:--</t>
  </si>
  <si>
    <t>21:0687:001327</t>
  </si>
  <si>
    <t>21:0208:000340</t>
  </si>
  <si>
    <t>21:0208:000340:0003:0001:00</t>
  </si>
  <si>
    <t>021P  :883231:00:------:--</t>
  </si>
  <si>
    <t>21:0687:001328</t>
  </si>
  <si>
    <t>21:0208:000341</t>
  </si>
  <si>
    <t>21:0208:000341:0003:0001:00</t>
  </si>
  <si>
    <t>021P  :883232:00:------:--</t>
  </si>
  <si>
    <t>21:0687:001329</t>
  </si>
  <si>
    <t>21:0208:000342</t>
  </si>
  <si>
    <t>21:0208:000342:0003:0001:00</t>
  </si>
  <si>
    <t>021P  :883233:00:------:--</t>
  </si>
  <si>
    <t>21:0687:001330</t>
  </si>
  <si>
    <t>21:0208:000343</t>
  </si>
  <si>
    <t>21:0208:000343:0003:0001:00</t>
  </si>
  <si>
    <t>021P  :883234:00:------:--</t>
  </si>
  <si>
    <t>21:0687:001331</t>
  </si>
  <si>
    <t>21:0208:000344</t>
  </si>
  <si>
    <t>21:0208:000344:0003:0001:00</t>
  </si>
  <si>
    <t>021P  :883235:00:------:--</t>
  </si>
  <si>
    <t>21:0687:001332</t>
  </si>
  <si>
    <t>21:0208:000345</t>
  </si>
  <si>
    <t>21:0208:000345:0003:0001:00</t>
  </si>
  <si>
    <t>021P  :883236:00:------:--</t>
  </si>
  <si>
    <t>21:0687:001333</t>
  </si>
  <si>
    <t>21:0208:000346</t>
  </si>
  <si>
    <t>21:0208:000346:0003:0001:00</t>
  </si>
  <si>
    <t>021P  :883237:00:------:--</t>
  </si>
  <si>
    <t>21:0687:001334</t>
  </si>
  <si>
    <t>21:0208:000347</t>
  </si>
  <si>
    <t>21:0208:000347:0003:0001:00</t>
  </si>
  <si>
    <t>021P  :883238:00:------:--</t>
  </si>
  <si>
    <t>21:0687:001335</t>
  </si>
  <si>
    <t>21:0208:000348</t>
  </si>
  <si>
    <t>21:0208:000348:0003:0001:00</t>
  </si>
  <si>
    <t>021P  :883239:00:------:--</t>
  </si>
  <si>
    <t>21:0687:001336</t>
  </si>
  <si>
    <t>21:0208:000349</t>
  </si>
  <si>
    <t>21:0208:000349:0003:0001:00</t>
  </si>
  <si>
    <t>021P  :883240:00:------:--</t>
  </si>
  <si>
    <t>21:0687:001337</t>
  </si>
  <si>
    <t>21:0208:000350</t>
  </si>
  <si>
    <t>21:0208:000350:0003:0001:00</t>
  </si>
  <si>
    <t>021P  :883242:00:------:--</t>
  </si>
  <si>
    <t>21:0687:001338</t>
  </si>
  <si>
    <t>21:0208:000351</t>
  </si>
  <si>
    <t>21:0208:000351:0003:0001:00</t>
  </si>
  <si>
    <t>021P  :883243:00:------:--</t>
  </si>
  <si>
    <t>21:0687:001339</t>
  </si>
  <si>
    <t>21:0208:000352</t>
  </si>
  <si>
    <t>21:0208:000352:0003:0001:00</t>
  </si>
  <si>
    <t>021P  :883244:00:------:--</t>
  </si>
  <si>
    <t>21:0687:001340</t>
  </si>
  <si>
    <t>21:0208:000353</t>
  </si>
  <si>
    <t>21:0208:000353:0003:0001:00</t>
  </si>
  <si>
    <t>021P  :883245:00:------:--</t>
  </si>
  <si>
    <t>21:0687:001341</t>
  </si>
  <si>
    <t>21:0208:000354</t>
  </si>
  <si>
    <t>21:0208:000354:0003:0001:00</t>
  </si>
  <si>
    <t>021P  :883246:00:------:--</t>
  </si>
  <si>
    <t>21:0687:001342</t>
  </si>
  <si>
    <t>21:0208:000355</t>
  </si>
  <si>
    <t>21:0208:000355:0003:0001:00</t>
  </si>
  <si>
    <t>021P  :883247:9Z:------:--</t>
  </si>
  <si>
    <t>21:0687:001343</t>
  </si>
  <si>
    <t>021P  :883248:10:------:--</t>
  </si>
  <si>
    <t>21:0687:001344</t>
  </si>
  <si>
    <t>21:0208:000356</t>
  </si>
  <si>
    <t>21:0208:000356:0003:0001:00</t>
  </si>
  <si>
    <t>021P  :883249:20:883248:10</t>
  </si>
  <si>
    <t>21:0687:001345</t>
  </si>
  <si>
    <t>21:0208:000356:0004:0001:00</t>
  </si>
  <si>
    <t>021P  :883250:00:------:--</t>
  </si>
  <si>
    <t>21:0687:001346</t>
  </si>
  <si>
    <t>21:0208:000357</t>
  </si>
  <si>
    <t>21:0208:000357:0003:0001:00</t>
  </si>
  <si>
    <t>021P  :883251:00:------:--</t>
  </si>
  <si>
    <t>21:0687:001347</t>
  </si>
  <si>
    <t>21:0208:000358</t>
  </si>
  <si>
    <t>21:0208:000358:0003:0001:00</t>
  </si>
  <si>
    <t>021P  :883252:00:------:--</t>
  </si>
  <si>
    <t>21:0687:001348</t>
  </si>
  <si>
    <t>21:0208:000359</t>
  </si>
  <si>
    <t>21:0208:000359:0003:0001:00</t>
  </si>
  <si>
    <t>021P  :883253:00:------:--</t>
  </si>
  <si>
    <t>21:0687:001349</t>
  </si>
  <si>
    <t>21:0208:000360</t>
  </si>
  <si>
    <t>21:0208:000360:0003:0001:00</t>
  </si>
  <si>
    <t>021P  :883254:00:------:--</t>
  </si>
  <si>
    <t>21:0687:001350</t>
  </si>
  <si>
    <t>21:0208:000361</t>
  </si>
  <si>
    <t>21:0208:000361:0003:0001:00</t>
  </si>
  <si>
    <t>021P  :883255:00:------:--</t>
  </si>
  <si>
    <t>21:0687:001351</t>
  </si>
  <si>
    <t>21:0208:000362</t>
  </si>
  <si>
    <t>21:0208:000362:0003:0001:00</t>
  </si>
  <si>
    <t>021P  :883256:00:------:--</t>
  </si>
  <si>
    <t>21:0687:001352</t>
  </si>
  <si>
    <t>21:0208:000363</t>
  </si>
  <si>
    <t>21:0208:000363:0003:0001:00</t>
  </si>
  <si>
    <t>021P  :883257:00:------:--</t>
  </si>
  <si>
    <t>21:0687:001353</t>
  </si>
  <si>
    <t>21:0208:000364</t>
  </si>
  <si>
    <t>21:0208:000364:0003:0001:00</t>
  </si>
  <si>
    <t>021P  :883258:00:------:--</t>
  </si>
  <si>
    <t>21:0687:001354</t>
  </si>
  <si>
    <t>21:0208:000365</t>
  </si>
  <si>
    <t>21:0208:000365:0003:0001:00</t>
  </si>
  <si>
    <t>021P  :883259:00:------:--</t>
  </si>
  <si>
    <t>21:0687:001355</t>
  </si>
  <si>
    <t>21:0208:000366</t>
  </si>
  <si>
    <t>21:0208:000366:0003:0001:00</t>
  </si>
  <si>
    <t>021P  :883260:00:------:--</t>
  </si>
  <si>
    <t>21:0687:001356</t>
  </si>
  <si>
    <t>21:0208:000367</t>
  </si>
  <si>
    <t>21:0208:000367:0003:0001:00</t>
  </si>
  <si>
    <t>021P  :885002:00:------:--</t>
  </si>
  <si>
    <t>21:0687:001357</t>
  </si>
  <si>
    <t>21:0207:000272</t>
  </si>
  <si>
    <t>21:0207:000272:0003:0001:00</t>
  </si>
  <si>
    <t>021P  :885003:00:------:--</t>
  </si>
  <si>
    <t>21:0687:001358</t>
  </si>
  <si>
    <t>21:0207:000273</t>
  </si>
  <si>
    <t>21:0207:000273:0003:0001:00</t>
  </si>
  <si>
    <t>021P  :885004:10:------:--</t>
  </si>
  <si>
    <t>21:0687:001359</t>
  </si>
  <si>
    <t>21:0207:000274</t>
  </si>
  <si>
    <t>21:0207:000274:0003:0001:00</t>
  </si>
  <si>
    <t>021P  :885005:20:885004:10</t>
  </si>
  <si>
    <t>21:0687:001360</t>
  </si>
  <si>
    <t>21:0207:000274:0004:0001:00</t>
  </si>
  <si>
    <t>021P  :885006:00:------:--</t>
  </si>
  <si>
    <t>21:0687:001361</t>
  </si>
  <si>
    <t>21:0207:000275</t>
  </si>
  <si>
    <t>21:0207:000275:0003:0001:00</t>
  </si>
  <si>
    <t>021P  :885007:00:------:--</t>
  </si>
  <si>
    <t>21:0687:001362</t>
  </si>
  <si>
    <t>21:0207:000276</t>
  </si>
  <si>
    <t>21:0207:000276:0003:0001:00</t>
  </si>
  <si>
    <t>021P  :885008:00:------:--</t>
  </si>
  <si>
    <t>21:0687:001363</t>
  </si>
  <si>
    <t>21:0207:000277</t>
  </si>
  <si>
    <t>21:0207:000277:0003:0001:00</t>
  </si>
  <si>
    <t>021P  :885009:00:------:--</t>
  </si>
  <si>
    <t>21:0687:001364</t>
  </si>
  <si>
    <t>21:0207:000278</t>
  </si>
  <si>
    <t>21:0207:000278:0003:0001:00</t>
  </si>
  <si>
    <t>021P  :885010:9Z:------:--</t>
  </si>
  <si>
    <t>21:0687:001365</t>
  </si>
  <si>
    <t>021P  :885011:00:------:--</t>
  </si>
  <si>
    <t>21:0687:001366</t>
  </si>
  <si>
    <t>21:0207:000279</t>
  </si>
  <si>
    <t>21:0207:000279:0003:0001:00</t>
  </si>
  <si>
    <t>021P  :885012:00:------:--</t>
  </si>
  <si>
    <t>21:0687:001367</t>
  </si>
  <si>
    <t>21:0207:000280</t>
  </si>
  <si>
    <t>21:0207:000280:0003:0001:00</t>
  </si>
  <si>
    <t>021P  :885013:00:------:--</t>
  </si>
  <si>
    <t>21:0687:001368</t>
  </si>
  <si>
    <t>21:0207:000281</t>
  </si>
  <si>
    <t>21:0207:000281:0003:0001:00</t>
  </si>
  <si>
    <t>021P  :885014:00:------:--</t>
  </si>
  <si>
    <t>21:0687:001369</t>
  </si>
  <si>
    <t>21:0207:000282</t>
  </si>
  <si>
    <t>21:0207:000282:0003:0001:00</t>
  </si>
  <si>
    <t>021P  :885015:00:------:--</t>
  </si>
  <si>
    <t>21:0687:001370</t>
  </si>
  <si>
    <t>21:0207:000283</t>
  </si>
  <si>
    <t>21:0207:000283:0003:0001:00</t>
  </si>
  <si>
    <t>021P  :885016:00:------:--</t>
  </si>
  <si>
    <t>21:0687:001371</t>
  </si>
  <si>
    <t>21:0207:000284</t>
  </si>
  <si>
    <t>21:0207:000284:0003:0001:00</t>
  </si>
  <si>
    <t>021P  :885017:00:------:--</t>
  </si>
  <si>
    <t>21:0687:001372</t>
  </si>
  <si>
    <t>21:0207:000285</t>
  </si>
  <si>
    <t>21:0207:000285:0003:0001:00</t>
  </si>
  <si>
    <t>021P  :885018:00:------:--</t>
  </si>
  <si>
    <t>21:0687:001373</t>
  </si>
  <si>
    <t>21:0207:000286</t>
  </si>
  <si>
    <t>21:0207:000286:0003:0001:00</t>
  </si>
  <si>
    <t>021P  :885019:00:------:--</t>
  </si>
  <si>
    <t>21:0687:001374</t>
  </si>
  <si>
    <t>21:0207:000287</t>
  </si>
  <si>
    <t>21:0207:000287:0003:0001:00</t>
  </si>
  <si>
    <t>021P  :885020:00:------:--</t>
  </si>
  <si>
    <t>21:0687:001375</t>
  </si>
  <si>
    <t>21:0207:000288</t>
  </si>
  <si>
    <t>21:0207:000288:0003:0001:00</t>
  </si>
  <si>
    <t>021P  :885022:00:------:--</t>
  </si>
  <si>
    <t>21:0687:001376</t>
  </si>
  <si>
    <t>21:0207:000289</t>
  </si>
  <si>
    <t>21:0207:000289:0003:0001:00</t>
  </si>
  <si>
    <t>021P  :885023:00:------:--</t>
  </si>
  <si>
    <t>21:0687:001377</t>
  </si>
  <si>
    <t>21:0207:000290</t>
  </si>
  <si>
    <t>21:0207:000290:0003:0001:00</t>
  </si>
  <si>
    <t>021P  :885024:9Z:------:--</t>
  </si>
  <si>
    <t>21:0687:001378</t>
  </si>
  <si>
    <t>021P  :885025:10:------:--</t>
  </si>
  <si>
    <t>21:0687:001379</t>
  </si>
  <si>
    <t>21:0207:000291</t>
  </si>
  <si>
    <t>21:0207:000291:0003:0001:00</t>
  </si>
  <si>
    <t>021P  :885026:20:885025:10</t>
  </si>
  <si>
    <t>21:0687:001380</t>
  </si>
  <si>
    <t>21:0207:000291:0004:0001:00</t>
  </si>
  <si>
    <t>021P  :885027:00:------:--</t>
  </si>
  <si>
    <t>21:0687:001381</t>
  </si>
  <si>
    <t>21:0207:000292</t>
  </si>
  <si>
    <t>21:0207:000292:0003:0001:00</t>
  </si>
  <si>
    <t>021P  :885028:00:------:--</t>
  </si>
  <si>
    <t>21:0687:001382</t>
  </si>
  <si>
    <t>21:0207:000293</t>
  </si>
  <si>
    <t>21:0207:000293:0003:0001:00</t>
  </si>
  <si>
    <t>021P  :885029:00:------:--</t>
  </si>
  <si>
    <t>21:0687:001383</t>
  </si>
  <si>
    <t>21:0207:000294</t>
  </si>
  <si>
    <t>21:0207:000294:0003:0001:00</t>
  </si>
  <si>
    <t>021P  :885030:00:------:--</t>
  </si>
  <si>
    <t>21:0687:001384</t>
  </si>
  <si>
    <t>21:0207:000295</t>
  </si>
  <si>
    <t>21:0207:000295:0003:0001:00</t>
  </si>
  <si>
    <t>021P  :885031:00:------:--</t>
  </si>
  <si>
    <t>21:0687:001385</t>
  </si>
  <si>
    <t>21:0207:000296</t>
  </si>
  <si>
    <t>21:0207:000296:0003:0001:00</t>
  </si>
  <si>
    <t>021P  :885032:00:------:--</t>
  </si>
  <si>
    <t>21:0687:001386</t>
  </si>
  <si>
    <t>21:0207:000297</t>
  </si>
  <si>
    <t>21:0207:000297:0003:0001:00</t>
  </si>
  <si>
    <t>021P  :885033:00:------:--</t>
  </si>
  <si>
    <t>21:0687:001387</t>
  </si>
  <si>
    <t>21:0207:000298</t>
  </si>
  <si>
    <t>21:0207:000298:0003:0001:00</t>
  </si>
  <si>
    <t>021P  :885034:00:------:--</t>
  </si>
  <si>
    <t>21:0687:001388</t>
  </si>
  <si>
    <t>21:0207:000299</t>
  </si>
  <si>
    <t>21:0207:000299:0003:0001:00</t>
  </si>
  <si>
    <t>021P  :885035:00:------:--</t>
  </si>
  <si>
    <t>21:0687:001389</t>
  </si>
  <si>
    <t>21:0207:000300</t>
  </si>
  <si>
    <t>21:0207:000300:0003:0001:00</t>
  </si>
  <si>
    <t>021P  :885036:00:------:--</t>
  </si>
  <si>
    <t>21:0687:001390</t>
  </si>
  <si>
    <t>21:0207:000301</t>
  </si>
  <si>
    <t>21:0207:000301:0003:0001:00</t>
  </si>
  <si>
    <t>021P  :885037:00:------:--</t>
  </si>
  <si>
    <t>21:0687:001391</t>
  </si>
  <si>
    <t>21:0207:000302</t>
  </si>
  <si>
    <t>21:0207:000302:0003:0001:00</t>
  </si>
  <si>
    <t>021P  :885038:00:------:--</t>
  </si>
  <si>
    <t>21:0687:001392</t>
  </si>
  <si>
    <t>21:0207:000303</t>
  </si>
  <si>
    <t>21:0207:000303:0003:0001:00</t>
  </si>
  <si>
    <t>021P  :885039:00:------:--</t>
  </si>
  <si>
    <t>21:0687:001393</t>
  </si>
  <si>
    <t>21:0207:000304</t>
  </si>
  <si>
    <t>21:0207:000304:0003:0001:00</t>
  </si>
  <si>
    <t>021P  :885040:00:------:--</t>
  </si>
  <si>
    <t>21:0687:001394</t>
  </si>
  <si>
    <t>21:0207:000305</t>
  </si>
  <si>
    <t>21:0207:000305:0003:0001:00</t>
  </si>
  <si>
    <t>021P  :885042:00:------:--</t>
  </si>
  <si>
    <t>21:0687:001395</t>
  </si>
  <si>
    <t>21:0207:000306</t>
  </si>
  <si>
    <t>21:0207:000306:0003:0001:00</t>
  </si>
  <si>
    <t>021P  :885043:00:------:--</t>
  </si>
  <si>
    <t>21:0687:001396</t>
  </si>
  <si>
    <t>21:0207:000307</t>
  </si>
  <si>
    <t>21:0207:000307:0003:0001:00</t>
  </si>
  <si>
    <t>021P  :885044:00:------:--</t>
  </si>
  <si>
    <t>21:0687:001397</t>
  </si>
  <si>
    <t>21:0207:000308</t>
  </si>
  <si>
    <t>21:0207:000308:0003:0001:00</t>
  </si>
  <si>
    <t>021P  :885045:00:------:--</t>
  </si>
  <si>
    <t>21:0687:001398</t>
  </si>
  <si>
    <t>21:0207:000309</t>
  </si>
  <si>
    <t>21:0207:000309:0003:0001:00</t>
  </si>
  <si>
    <t>021P  :885046:10:------:--</t>
  </si>
  <si>
    <t>21:0687:001399</t>
  </si>
  <si>
    <t>21:0207:000310</t>
  </si>
  <si>
    <t>21:0207:000310:0003:0001:00</t>
  </si>
  <si>
    <t>021P  :885047:20:885046:10</t>
  </si>
  <si>
    <t>21:0687:001400</t>
  </si>
  <si>
    <t>21:0207:000310:0004:0001:00</t>
  </si>
  <si>
    <t>021P  :885048:00:------:--</t>
  </si>
  <si>
    <t>21:0687:001401</t>
  </si>
  <si>
    <t>21:0207:000311</t>
  </si>
  <si>
    <t>21:0207:000311:0003:0001:00</t>
  </si>
  <si>
    <t>021P  :885049:00:------:--</t>
  </si>
  <si>
    <t>21:0687:001402</t>
  </si>
  <si>
    <t>21:0207:000312</t>
  </si>
  <si>
    <t>21:0207:000312:0003:0001:00</t>
  </si>
  <si>
    <t>021P  :885050:00:------:--</t>
  </si>
  <si>
    <t>21:0687:001403</t>
  </si>
  <si>
    <t>21:0207:000313</t>
  </si>
  <si>
    <t>21:0207:000313:0003:0001:00</t>
  </si>
  <si>
    <t>021P  :885051:00:------:--</t>
  </si>
  <si>
    <t>21:0687:001404</t>
  </si>
  <si>
    <t>21:0207:000314</t>
  </si>
  <si>
    <t>21:0207:000314:0003:0001:00</t>
  </si>
  <si>
    <t>021P  :885052:00:------:--</t>
  </si>
  <si>
    <t>21:0687:001405</t>
  </si>
  <si>
    <t>21:0207:000315</t>
  </si>
  <si>
    <t>21:0207:000315:0003:0001:00</t>
  </si>
  <si>
    <t>021P  :885053:00:------:--</t>
  </si>
  <si>
    <t>21:0687:001406</t>
  </si>
  <si>
    <t>21:0207:000316</t>
  </si>
  <si>
    <t>21:0207:000316:0003:0001:00</t>
  </si>
  <si>
    <t>021P  :885054:00:------:--</t>
  </si>
  <si>
    <t>21:0687:001407</t>
  </si>
  <si>
    <t>21:0207:000317</t>
  </si>
  <si>
    <t>21:0207:000317:0003:0001:00</t>
  </si>
  <si>
    <t>021P  :885055:00:------:--</t>
  </si>
  <si>
    <t>21:0687:001408</t>
  </si>
  <si>
    <t>21:0207:000318</t>
  </si>
  <si>
    <t>21:0207:000318:0003:0001:00</t>
  </si>
  <si>
    <t>021P  :885056:00:------:--</t>
  </si>
  <si>
    <t>21:0687:001409</t>
  </si>
  <si>
    <t>21:0207:000319</t>
  </si>
  <si>
    <t>21:0207:000319:0003:0001:00</t>
  </si>
  <si>
    <t>021P  :885057:00:------:--</t>
  </si>
  <si>
    <t>21:0687:001410</t>
  </si>
  <si>
    <t>21:0207:000320</t>
  </si>
  <si>
    <t>21:0207:000320:0003:0001:00</t>
  </si>
  <si>
    <t>021P  :885058:9Y:------:--</t>
  </si>
  <si>
    <t>21:0687:001411</t>
  </si>
  <si>
    <t>021P  :885059:00:------:--</t>
  </si>
  <si>
    <t>21:0687:001412</t>
  </si>
  <si>
    <t>21:0207:000321</t>
  </si>
  <si>
    <t>21:0207:000321:0003:0001:00</t>
  </si>
  <si>
    <t>021P  :885060:00:------:--</t>
  </si>
  <si>
    <t>21:0687:001413</t>
  </si>
  <si>
    <t>21:0207:000322</t>
  </si>
  <si>
    <t>21:0207:000322:0003:0001:00</t>
  </si>
  <si>
    <t>021P  :885062:9Z:------:--</t>
  </si>
  <si>
    <t>21:0687:001414</t>
  </si>
  <si>
    <t>021P  :885063:10:------:--</t>
  </si>
  <si>
    <t>21:0687:001415</t>
  </si>
  <si>
    <t>21:0207:000323</t>
  </si>
  <si>
    <t>21:0207:000323:0003:0001:00</t>
  </si>
  <si>
    <t>021P  :885064:20:885063:10</t>
  </si>
  <si>
    <t>21:0687:001416</t>
  </si>
  <si>
    <t>21:0207:000323:0004:0001:00</t>
  </si>
  <si>
    <t>021P  :885065:00:------:--</t>
  </si>
  <si>
    <t>21:0687:001417</t>
  </si>
  <si>
    <t>21:0207:000324</t>
  </si>
  <si>
    <t>21:0207:000324:0003:0001:00</t>
  </si>
  <si>
    <t>021P  :885066:00:------:--</t>
  </si>
  <si>
    <t>21:0687:001418</t>
  </si>
  <si>
    <t>21:0207:000325</t>
  </si>
  <si>
    <t>21:0207:000325:0003:0001:00</t>
  </si>
  <si>
    <t>021P  :885067:00:------:--</t>
  </si>
  <si>
    <t>21:0687:001419</t>
  </si>
  <si>
    <t>21:0207:000326</t>
  </si>
  <si>
    <t>21:0207:000326:0003:0001:00</t>
  </si>
  <si>
    <t>021P  :885068:00:------:--</t>
  </si>
  <si>
    <t>21:0687:001420</t>
  </si>
  <si>
    <t>21:0207:000327</t>
  </si>
  <si>
    <t>21:0207:000327:0003:0001:00</t>
  </si>
  <si>
    <t>021P  :885069:00:------:--</t>
  </si>
  <si>
    <t>21:0687:001421</t>
  </si>
  <si>
    <t>21:0207:000328</t>
  </si>
  <si>
    <t>21:0207:000328:0003:0001:00</t>
  </si>
  <si>
    <t>021P  :885070:00:------:--</t>
  </si>
  <si>
    <t>21:0687:001422</t>
  </si>
  <si>
    <t>21:0207:000329</t>
  </si>
  <si>
    <t>21:0207:000329:0003:0001:00</t>
  </si>
  <si>
    <t>021P  :885071:00:------:--</t>
  </si>
  <si>
    <t>21:0687:001423</t>
  </si>
  <si>
    <t>21:0207:000330</t>
  </si>
  <si>
    <t>21:0207:000330:0003:0001:00</t>
  </si>
  <si>
    <t>021P  :885072:00:------:--</t>
  </si>
  <si>
    <t>21:0687:001424</t>
  </si>
  <si>
    <t>21:0207:000331</t>
  </si>
  <si>
    <t>21:0207:000331:0003:0001:00</t>
  </si>
  <si>
    <t>021P  :885073:00:------:--</t>
  </si>
  <si>
    <t>21:0687:001425</t>
  </si>
  <si>
    <t>21:0207:000332</t>
  </si>
  <si>
    <t>21:0207:000332:0003:0001:00</t>
  </si>
  <si>
    <t>021P  :885074:00:------:--</t>
  </si>
  <si>
    <t>21:0687:001426</t>
  </si>
  <si>
    <t>21:0207:000333</t>
  </si>
  <si>
    <t>21:0207:000333:0003:0001:00</t>
  </si>
  <si>
    <t>021P  :885075:00:------:--</t>
  </si>
  <si>
    <t>21:0687:001427</t>
  </si>
  <si>
    <t>21:0207:000334</t>
  </si>
  <si>
    <t>21:0207:000334:0003:0001:00</t>
  </si>
  <si>
    <t>021P  :885076:00:------:--</t>
  </si>
  <si>
    <t>21:0687:001428</t>
  </si>
  <si>
    <t>21:0207:000335</t>
  </si>
  <si>
    <t>21:0207:000335:0003:0001:00</t>
  </si>
  <si>
    <t>021P  :885077:00:------:--</t>
  </si>
  <si>
    <t>21:0687:001429</t>
  </si>
  <si>
    <t>21:0208:000368</t>
  </si>
  <si>
    <t>21:0208:000368:0003:0001:00</t>
  </si>
  <si>
    <t>021P  :885078:00:------:--</t>
  </si>
  <si>
    <t>21:0687:001430</t>
  </si>
  <si>
    <t>21:0208:000369</t>
  </si>
  <si>
    <t>21:0208:000369:0003:0001:00</t>
  </si>
  <si>
    <t>021P  :885079:00:------:--</t>
  </si>
  <si>
    <t>21:0687:001431</t>
  </si>
  <si>
    <t>21:0208:000370</t>
  </si>
  <si>
    <t>21:0208:000370:0003:0001:00</t>
  </si>
  <si>
    <t>021P  :885080:00:------:--</t>
  </si>
  <si>
    <t>21:0687:001432</t>
  </si>
  <si>
    <t>21:0208:000371</t>
  </si>
  <si>
    <t>21:0208:000371:0003:0001:00</t>
  </si>
  <si>
    <t>021P  :885082:10:------:--</t>
  </si>
  <si>
    <t>21:0687:001433</t>
  </si>
  <si>
    <t>21:0208:000372</t>
  </si>
  <si>
    <t>21:0208:000372:0003:0001:00</t>
  </si>
  <si>
    <t>021P  :885083:20:885082:10</t>
  </si>
  <si>
    <t>21:0687:001434</t>
  </si>
  <si>
    <t>21:0208:000372:0004:0001:00</t>
  </si>
  <si>
    <t>021P  :885084:00:------:--</t>
  </si>
  <si>
    <t>21:0687:001435</t>
  </si>
  <si>
    <t>21:0208:000373</t>
  </si>
  <si>
    <t>21:0208:000373:0003:0001:00</t>
  </si>
  <si>
    <t>021P  :885085:00:------:--</t>
  </si>
  <si>
    <t>21:0687:001436</t>
  </si>
  <si>
    <t>21:0208:000374</t>
  </si>
  <si>
    <t>21:0208:000374:0003:0001:00</t>
  </si>
  <si>
    <t>021P  :885086:00:------:--</t>
  </si>
  <si>
    <t>21:0687:001437</t>
  </si>
  <si>
    <t>21:0208:000375</t>
  </si>
  <si>
    <t>21:0208:000375:0003:0001:00</t>
  </si>
  <si>
    <t>021P  :885087:00:------:--</t>
  </si>
  <si>
    <t>21:0687:001438</t>
  </si>
  <si>
    <t>21:0208:000376</t>
  </si>
  <si>
    <t>21:0208:000376:0003:0001:00</t>
  </si>
  <si>
    <t>021P  :885088:00:------:--</t>
  </si>
  <si>
    <t>21:0687:001439</t>
  </si>
  <si>
    <t>21:0208:000377</t>
  </si>
  <si>
    <t>21:0208:000377:0003:0001:00</t>
  </si>
  <si>
    <t>021P  :885089:00:------:--</t>
  </si>
  <si>
    <t>21:0687:001440</t>
  </si>
  <si>
    <t>21:0208:000378</t>
  </si>
  <si>
    <t>21:0208:000378:0003:0001:00</t>
  </si>
  <si>
    <t>021P  :885090:00:------:--</t>
  </si>
  <si>
    <t>21:0687:001441</t>
  </si>
  <si>
    <t>21:0208:000379</t>
  </si>
  <si>
    <t>21:0208:000379:0003:0001:00</t>
  </si>
  <si>
    <t>021P  :885091:00:------:--</t>
  </si>
  <si>
    <t>21:0687:001442</t>
  </si>
  <si>
    <t>21:0208:000380</t>
  </si>
  <si>
    <t>21:0208:000380:0003:0001:00</t>
  </si>
  <si>
    <t>021P  :885092:00:------:--</t>
  </si>
  <si>
    <t>21:0687:001443</t>
  </si>
  <si>
    <t>21:0208:000381</t>
  </si>
  <si>
    <t>21:0208:000381:0003:0001:00</t>
  </si>
  <si>
    <t>021P  :885093:00:------:--</t>
  </si>
  <si>
    <t>21:0687:001444</t>
  </si>
  <si>
    <t>21:0208:000382</t>
  </si>
  <si>
    <t>21:0208:000382:0003:0001:00</t>
  </si>
  <si>
    <t>021P  :885094:00:------:--</t>
  </si>
  <si>
    <t>21:0687:001445</t>
  </si>
  <si>
    <t>21:0208:000383</t>
  </si>
  <si>
    <t>21:0208:000383:0003:0001:00</t>
  </si>
  <si>
    <t>021P  :885095:00:------:--</t>
  </si>
  <si>
    <t>21:0687:001446</t>
  </si>
  <si>
    <t>21:0208:000384</t>
  </si>
  <si>
    <t>21:0208:000384:0003:0001:00</t>
  </si>
  <si>
    <t>021P  :885096:00:------:--</t>
  </si>
  <si>
    <t>21:0687:001447</t>
  </si>
  <si>
    <t>21:0208:000385</t>
  </si>
  <si>
    <t>21:0208:000385:0003:0001:00</t>
  </si>
  <si>
    <t>021P  :885097:00:------:--</t>
  </si>
  <si>
    <t>21:0687:001448</t>
  </si>
  <si>
    <t>21:0208:000386</t>
  </si>
  <si>
    <t>21:0208:000386:0003:0001:00</t>
  </si>
  <si>
    <t>021P  :885098:9Z:------:--</t>
  </si>
  <si>
    <t>21:0687:001449</t>
  </si>
  <si>
    <t>021P  :885099:00:------:--</t>
  </si>
  <si>
    <t>21:0687:001450</t>
  </si>
  <si>
    <t>21:0208:000387</t>
  </si>
  <si>
    <t>21:0208:000387:0003:0001:00</t>
  </si>
  <si>
    <t>021P  :885100:00:------:--</t>
  </si>
  <si>
    <t>21:0687:001451</t>
  </si>
  <si>
    <t>21:0208:000388</t>
  </si>
  <si>
    <t>21:0208:000388:0003:0001:00</t>
  </si>
  <si>
    <t>021P  :885102:00:------:--</t>
  </si>
  <si>
    <t>21:0687:001452</t>
  </si>
  <si>
    <t>21:0208:000389</t>
  </si>
  <si>
    <t>21:0208:000389:0003:0001:00</t>
  </si>
  <si>
    <t>021P  :885103:00:------:--</t>
  </si>
  <si>
    <t>21:0687:001453</t>
  </si>
  <si>
    <t>21:0208:000390</t>
  </si>
  <si>
    <t>21:0208:000390:0003:0001:00</t>
  </si>
  <si>
    <t>021P  :885104:10:------:--</t>
  </si>
  <si>
    <t>21:0687:001454</t>
  </si>
  <si>
    <t>21:0208:000391</t>
  </si>
  <si>
    <t>21:0208:000391:0003:0001:00</t>
  </si>
  <si>
    <t>021P  :885105:20:885104:10</t>
  </si>
  <si>
    <t>21:0687:001455</t>
  </si>
  <si>
    <t>21:0208:000391:0004:0001:00</t>
  </si>
  <si>
    <t>021P  :885106:00:------:--</t>
  </si>
  <si>
    <t>21:0687:001456</t>
  </si>
  <si>
    <t>21:0208:000392</t>
  </si>
  <si>
    <t>21:0208:000392:0003:0001:00</t>
  </si>
  <si>
    <t>021P  :885107:00:------:--</t>
  </si>
  <si>
    <t>21:0687:001457</t>
  </si>
  <si>
    <t>21:0208:000393</t>
  </si>
  <si>
    <t>21:0208:000393:0003:0001:00</t>
  </si>
  <si>
    <t>021P  :885108:00:------:--</t>
  </si>
  <si>
    <t>21:0687:001458</t>
  </si>
  <si>
    <t>21:0208:000394</t>
  </si>
  <si>
    <t>21:0208:000394:0003:0001:00</t>
  </si>
  <si>
    <t>021P  :885109:00:------:--</t>
  </si>
  <si>
    <t>21:0687:001459</t>
  </si>
  <si>
    <t>21:0208:000395</t>
  </si>
  <si>
    <t>21:0208:000395:0003:0001:00</t>
  </si>
  <si>
    <t>021P  :885110:00:------:--</t>
  </si>
  <si>
    <t>21:0687:001460</t>
  </si>
  <si>
    <t>21:0208:000396</t>
  </si>
  <si>
    <t>21:0208:000396:0003:0001:00</t>
  </si>
  <si>
    <t>021P  :885111:00:------:--</t>
  </si>
  <si>
    <t>21:0687:001461</t>
  </si>
  <si>
    <t>21:0208:000397</t>
  </si>
  <si>
    <t>21:0208:000397:0003:0001:00</t>
  </si>
  <si>
    <t>021P  :885112:9Y:------:--</t>
  </si>
  <si>
    <t>21:0687:001462</t>
  </si>
  <si>
    <t>021P  :885113:00:------:--</t>
  </si>
  <si>
    <t>21:0687:001463</t>
  </si>
  <si>
    <t>21:0208:000398</t>
  </si>
  <si>
    <t>21:0208:000398:0003:0001:00</t>
  </si>
  <si>
    <t>021P  :885114:00:------:--</t>
  </si>
  <si>
    <t>21:0687:001464</t>
  </si>
  <si>
    <t>21:0208:000399</t>
  </si>
  <si>
    <t>21:0208:000399:0003:0001:00</t>
  </si>
  <si>
    <t>021P  :885115:00:------:--</t>
  </si>
  <si>
    <t>21:0687:001465</t>
  </si>
  <si>
    <t>21:0208:000400</t>
  </si>
  <si>
    <t>21:0208:000400:0003:0001:00</t>
  </si>
  <si>
    <t>021P  :885116:00:------:--</t>
  </si>
  <si>
    <t>21:0687:001466</t>
  </si>
  <si>
    <t>21:0208:000401</t>
  </si>
  <si>
    <t>21:0208:000401:0003:0001:00</t>
  </si>
  <si>
    <t>021P  :885117:00:------:--</t>
  </si>
  <si>
    <t>21:0687:001467</t>
  </si>
  <si>
    <t>21:0208:000402</t>
  </si>
  <si>
    <t>21:0208:000402:0003:0001:00</t>
  </si>
  <si>
    <t>021P  :885118:00:------:--</t>
  </si>
  <si>
    <t>21:0687:001468</t>
  </si>
  <si>
    <t>21:0208:000403</t>
  </si>
  <si>
    <t>21:0208:000403:0003:0001:00</t>
  </si>
  <si>
    <t>021P  :885119:00:------:--</t>
  </si>
  <si>
    <t>21:0687:001469</t>
  </si>
  <si>
    <t>21:0208:000404</t>
  </si>
  <si>
    <t>21:0208:000404:0003:0001:00</t>
  </si>
  <si>
    <t>021P  :885120:00:------:--</t>
  </si>
  <si>
    <t>21:0687:001470</t>
  </si>
  <si>
    <t>21:0208:000405</t>
  </si>
  <si>
    <t>21:0208:000405:0003:0001:00</t>
  </si>
  <si>
    <t>021P  :885122:10:------:--</t>
  </si>
  <si>
    <t>21:0687:001471</t>
  </si>
  <si>
    <t>21:0208:000406</t>
  </si>
  <si>
    <t>21:0208:000406:0003:0001:00</t>
  </si>
  <si>
    <t>021P  :885123:20:885122:10</t>
  </si>
  <si>
    <t>21:0687:001472</t>
  </si>
  <si>
    <t>21:0208:000406:0004:0001:00</t>
  </si>
  <si>
    <t>021P  :885124:00:------:--</t>
  </si>
  <si>
    <t>21:0687:001473</t>
  </si>
  <si>
    <t>21:0208:000407</t>
  </si>
  <si>
    <t>21:0208:000407:0003:0001:00</t>
  </si>
  <si>
    <t>021P  :885125:00:------:--</t>
  </si>
  <si>
    <t>21:0687:001474</t>
  </si>
  <si>
    <t>21:0208:000408</t>
  </si>
  <si>
    <t>21:0208:000408:0003:0001:00</t>
  </si>
  <si>
    <t>021P  :885126:00:------:--</t>
  </si>
  <si>
    <t>21:0687:001475</t>
  </si>
  <si>
    <t>21:0208:000409</t>
  </si>
  <si>
    <t>21:0208:000409:0003:0001:00</t>
  </si>
  <si>
    <t>021P  :885127:00:------:--</t>
  </si>
  <si>
    <t>21:0687:001476</t>
  </si>
  <si>
    <t>21:0208:000410</t>
  </si>
  <si>
    <t>21:0208:000410:0003:0001:00</t>
  </si>
  <si>
    <t>021P  :885128:00:------:--</t>
  </si>
  <si>
    <t>21:0687:001477</t>
  </si>
  <si>
    <t>21:0208:000411</t>
  </si>
  <si>
    <t>21:0208:000411:0003:0001:00</t>
  </si>
  <si>
    <t>021P  :885129:00:------:--</t>
  </si>
  <si>
    <t>21:0687:001478</t>
  </si>
  <si>
    <t>21:0208:000412</t>
  </si>
  <si>
    <t>21:0208:000412:0003:0001:00</t>
  </si>
  <si>
    <t>021P  :885130:00:------:--</t>
  </si>
  <si>
    <t>21:0687:001479</t>
  </si>
  <si>
    <t>21:0208:000413</t>
  </si>
  <si>
    <t>21:0208:000413:0003:0001:00</t>
  </si>
  <si>
    <t>021P  :885131:00:------:--</t>
  </si>
  <si>
    <t>21:0687:001480</t>
  </si>
  <si>
    <t>21:0208:000414</t>
  </si>
  <si>
    <t>21:0208:000414:0003:0001:00</t>
  </si>
  <si>
    <t>021P  :885132:00:------:--</t>
  </si>
  <si>
    <t>21:0687:001481</t>
  </si>
  <si>
    <t>21:0208:000415</t>
  </si>
  <si>
    <t>21:0208:000415:0003:0001:00</t>
  </si>
  <si>
    <t>021P  :885133:00:------:--</t>
  </si>
  <si>
    <t>21:0687:001482</t>
  </si>
  <si>
    <t>21:0208:000416</t>
  </si>
  <si>
    <t>21:0208:000416:0003:0001:00</t>
  </si>
  <si>
    <t>021P  :885134:00:------:--</t>
  </si>
  <si>
    <t>21:0687:001483</t>
  </si>
  <si>
    <t>21:0208:000417</t>
  </si>
  <si>
    <t>21:0208:000417:0003:0001:00</t>
  </si>
  <si>
    <t>021P  :885135:00:------:--</t>
  </si>
  <si>
    <t>21:0687:001484</t>
  </si>
  <si>
    <t>21:0208:000418</t>
  </si>
  <si>
    <t>21:0208:000418:0003:0001:00</t>
  </si>
  <si>
    <t>021P  :885136:9Y:------:--</t>
  </si>
  <si>
    <t>21:0687:001485</t>
  </si>
  <si>
    <t>105E  :881002:00:------:--</t>
  </si>
  <si>
    <t>21:0719:000001</t>
  </si>
  <si>
    <t>21:0212:000001</t>
  </si>
  <si>
    <t>21:0212:000001:0003:0001:00</t>
  </si>
  <si>
    <t>105E  :881003:00:------:--</t>
  </si>
  <si>
    <t>21:0719:000002</t>
  </si>
  <si>
    <t>21:0212:000002</t>
  </si>
  <si>
    <t>21:0212:000002:0003:0001:00</t>
  </si>
  <si>
    <t>105E  :881004:00:------:--</t>
  </si>
  <si>
    <t>21:0719:000003</t>
  </si>
  <si>
    <t>21:0212:000003</t>
  </si>
  <si>
    <t>21:0212:000003:0003:0001:00</t>
  </si>
  <si>
    <t>105E  :881005:00:------:--</t>
  </si>
  <si>
    <t>21:0719:000004</t>
  </si>
  <si>
    <t>21:0212:000004</t>
  </si>
  <si>
    <t>21:0212:000004:0003:0001:00</t>
  </si>
  <si>
    <t>105E  :881006:00:------:--</t>
  </si>
  <si>
    <t>21:0719:000005</t>
  </si>
  <si>
    <t>21:0212:000005</t>
  </si>
  <si>
    <t>21:0212:000005:0003:0001:00</t>
  </si>
  <si>
    <t>105E  :881007:10:------:--</t>
  </si>
  <si>
    <t>21:0719:000006</t>
  </si>
  <si>
    <t>21:0212:000006</t>
  </si>
  <si>
    <t>21:0212:000006:0003:0001:00</t>
  </si>
  <si>
    <t>105E  :881008:20:881007:10</t>
  </si>
  <si>
    <t>21:0719:000007</t>
  </si>
  <si>
    <t>21:0212:000006:0004:0001:00</t>
  </si>
  <si>
    <t>105E  :881009:00:------:--</t>
  </si>
  <si>
    <t>21:0719:000008</t>
  </si>
  <si>
    <t>21:0212:000007</t>
  </si>
  <si>
    <t>21:0212:000007:0003:0001:00</t>
  </si>
  <si>
    <t>105E  :881010:00:------:--</t>
  </si>
  <si>
    <t>21:0719:000009</t>
  </si>
  <si>
    <t>21:0212:000008</t>
  </si>
  <si>
    <t>21:0212:000008:0003:0001:00</t>
  </si>
  <si>
    <t>105E  :881011:00:------:--</t>
  </si>
  <si>
    <t>21:0719:000010</t>
  </si>
  <si>
    <t>21:0212:000009</t>
  </si>
  <si>
    <t>21:0212:000009:0003:0001:00</t>
  </si>
  <si>
    <t>105E  :881012:00:------:--</t>
  </si>
  <si>
    <t>21:0719:000011</t>
  </si>
  <si>
    <t>21:0212:000010</t>
  </si>
  <si>
    <t>21:0212:000010:0003:0001:00</t>
  </si>
  <si>
    <t>105E  :881013:00:------:--</t>
  </si>
  <si>
    <t>21:0719:000012</t>
  </si>
  <si>
    <t>21:0212:000011</t>
  </si>
  <si>
    <t>21:0212:000011:0003:0001:00</t>
  </si>
  <si>
    <t>105E  :881014:00:------:--</t>
  </si>
  <si>
    <t>21:0719:000013</t>
  </si>
  <si>
    <t>21:0212:000012</t>
  </si>
  <si>
    <t>21:0212:000012:0003:0001:00</t>
  </si>
  <si>
    <t>105E  :881015:00:------:--</t>
  </si>
  <si>
    <t>21:0719:000014</t>
  </si>
  <si>
    <t>21:0212:000013</t>
  </si>
  <si>
    <t>21:0212:000013:0003:0001:00</t>
  </si>
  <si>
    <t>105E  :881016:00:------:--</t>
  </si>
  <si>
    <t>21:0719:000015</t>
  </si>
  <si>
    <t>21:0212:000014</t>
  </si>
  <si>
    <t>21:0212:000014:0003:0001:00</t>
  </si>
  <si>
    <t>105E  :881017:00:------:--</t>
  </si>
  <si>
    <t>21:0719:000016</t>
  </si>
  <si>
    <t>21:0212:000015</t>
  </si>
  <si>
    <t>21:0212:000015:0003:0001:00</t>
  </si>
  <si>
    <t>105E  :881018:9Y:------:--</t>
  </si>
  <si>
    <t>21:0719:000017</t>
  </si>
  <si>
    <t>105E  :881019:00:------:--</t>
  </si>
  <si>
    <t>21:0719:000018</t>
  </si>
  <si>
    <t>21:0212:000016</t>
  </si>
  <si>
    <t>21:0212:000016:0003:0001:00</t>
  </si>
  <si>
    <t>105E  :881020:00:------:--</t>
  </si>
  <si>
    <t>21:0719:000019</t>
  </si>
  <si>
    <t>21:0212:000017</t>
  </si>
  <si>
    <t>21:0212:000017:0003:0001:00</t>
  </si>
  <si>
    <t>105E  :881022:00:------:--</t>
  </si>
  <si>
    <t>21:0719:000020</t>
  </si>
  <si>
    <t>21:0212:000018</t>
  </si>
  <si>
    <t>21:0212:000018:0003:0001:00</t>
  </si>
  <si>
    <t>105E  :881023:00:------:--</t>
  </si>
  <si>
    <t>21:0719:000021</t>
  </si>
  <si>
    <t>21:0212:000019</t>
  </si>
  <si>
    <t>21:0212:000019:0003:0001:00</t>
  </si>
  <si>
    <t>105E  :881024:00:------:--</t>
  </si>
  <si>
    <t>21:0719:000022</t>
  </si>
  <si>
    <t>21:0212:000020</t>
  </si>
  <si>
    <t>21:0212:000020:0003:0001:00</t>
  </si>
  <si>
    <t>105E  :881025:00:------:--</t>
  </si>
  <si>
    <t>21:0719:000023</t>
  </si>
  <si>
    <t>21:0212:000021</t>
  </si>
  <si>
    <t>21:0212:000021:0003:0001:00</t>
  </si>
  <si>
    <t>105E  :881026:00:------:--</t>
  </si>
  <si>
    <t>21:0719:000024</t>
  </si>
  <si>
    <t>21:0212:000022</t>
  </si>
  <si>
    <t>21:0212:000022:0003:0001:00</t>
  </si>
  <si>
    <t>105E  :881027:00:------:--</t>
  </si>
  <si>
    <t>21:0719:000025</t>
  </si>
  <si>
    <t>21:0212:000023</t>
  </si>
  <si>
    <t>21:0212:000023:0003:0001:00</t>
  </si>
  <si>
    <t>105E  :881028:00:------:--</t>
  </si>
  <si>
    <t>21:0719:000026</t>
  </si>
  <si>
    <t>21:0212:000024</t>
  </si>
  <si>
    <t>21:0212:000024:0003:0001:00</t>
  </si>
  <si>
    <t>105E  :881029:00:------:--</t>
  </si>
  <si>
    <t>21:0719:000027</t>
  </si>
  <si>
    <t>21:0212:000025</t>
  </si>
  <si>
    <t>21:0212:000025:0003:0001:00</t>
  </si>
  <si>
    <t>105E  :881030:00:------:--</t>
  </si>
  <si>
    <t>21:0719:000028</t>
  </si>
  <si>
    <t>21:0212:000026</t>
  </si>
  <si>
    <t>21:0212:000026:0003:0001:00</t>
  </si>
  <si>
    <t>105E  :881031:10:------:--</t>
  </si>
  <si>
    <t>21:0719:000029</t>
  </si>
  <si>
    <t>21:0212:000027</t>
  </si>
  <si>
    <t>21:0212:000027:0003:0001:00</t>
  </si>
  <si>
    <t>105E  :881032:20:881031:10</t>
  </si>
  <si>
    <t>21:0719:000030</t>
  </si>
  <si>
    <t>21:0212:000027:0004:0001:00</t>
  </si>
  <si>
    <t>105E  :881033:00:------:--</t>
  </si>
  <si>
    <t>21:0719:000031</t>
  </si>
  <si>
    <t>21:0212:000028</t>
  </si>
  <si>
    <t>21:0212:000028:0003:0001:00</t>
  </si>
  <si>
    <t>105E  :881034:00:------:--</t>
  </si>
  <si>
    <t>21:0719:000032</t>
  </si>
  <si>
    <t>21:0212:000029</t>
  </si>
  <si>
    <t>21:0212:000029:0003:0001:00</t>
  </si>
  <si>
    <t>105E  :881035:00:------:--</t>
  </si>
  <si>
    <t>21:0719:000033</t>
  </si>
  <si>
    <t>21:0212:000030</t>
  </si>
  <si>
    <t>21:0212:000030:0003:0001:00</t>
  </si>
  <si>
    <t>105E  :881036:00:------:--</t>
  </si>
  <si>
    <t>21:0719:000034</t>
  </si>
  <si>
    <t>21:0212:000031</t>
  </si>
  <si>
    <t>21:0212:000031:0003:0001:00</t>
  </si>
  <si>
    <t>105E  :881037:00:------:--</t>
  </si>
  <si>
    <t>21:0719:000035</t>
  </si>
  <si>
    <t>21:0212:000032</t>
  </si>
  <si>
    <t>21:0212:000032:0003:0001:00</t>
  </si>
  <si>
    <t>105E  :881038:9X:------:--</t>
  </si>
  <si>
    <t>21:0719:000036</t>
  </si>
  <si>
    <t>105E  :881039:00:------:--</t>
  </si>
  <si>
    <t>21:0719:000037</t>
  </si>
  <si>
    <t>21:0212:000033</t>
  </si>
  <si>
    <t>21:0212:000033:0003:0001:00</t>
  </si>
  <si>
    <t>105E  :881040:00:------:--</t>
  </si>
  <si>
    <t>21:0719:000038</t>
  </si>
  <si>
    <t>21:0212:000034</t>
  </si>
  <si>
    <t>21:0212:000034:0003:0001:00</t>
  </si>
  <si>
    <t>105E  :881042:00:------:--</t>
  </si>
  <si>
    <t>21:0719:000039</t>
  </si>
  <si>
    <t>21:0212:000035</t>
  </si>
  <si>
    <t>21:0212:000035:0003:0001:00</t>
  </si>
  <si>
    <t>105E  :881043:9Y:------:--</t>
  </si>
  <si>
    <t>21:0719:000040</t>
  </si>
  <si>
    <t>105E  :881044:10:------:--</t>
  </si>
  <si>
    <t>21:0719:000041</t>
  </si>
  <si>
    <t>21:0212:000036</t>
  </si>
  <si>
    <t>21:0212:000036:0003:0001:00</t>
  </si>
  <si>
    <t>105E  :881045:20:881044:10</t>
  </si>
  <si>
    <t>21:0719:000042</t>
  </si>
  <si>
    <t>21:0212:000036:0004:0001:00</t>
  </si>
  <si>
    <t>105E  :881046:00:------:--</t>
  </si>
  <si>
    <t>21:0719:000043</t>
  </si>
  <si>
    <t>21:0212:000037</t>
  </si>
  <si>
    <t>21:0212:000037:0003:0001:00</t>
  </si>
  <si>
    <t>105E  :881047:00:------:--</t>
  </si>
  <si>
    <t>21:0719:000044</t>
  </si>
  <si>
    <t>21:0212:000038</t>
  </si>
  <si>
    <t>21:0212:000038:0003:0001:00</t>
  </si>
  <si>
    <t>105E  :881048:00:------:--</t>
  </si>
  <si>
    <t>21:0719:000045</t>
  </si>
  <si>
    <t>21:0212:000039</t>
  </si>
  <si>
    <t>21:0212:000039:0003:0001:00</t>
  </si>
  <si>
    <t>105E  :881049:00:------:--</t>
  </si>
  <si>
    <t>21:0719:000046</t>
  </si>
  <si>
    <t>21:0212:000040</t>
  </si>
  <si>
    <t>21:0212:000040:0003:0001:00</t>
  </si>
  <si>
    <t>105E  :881050:00:------:--</t>
  </si>
  <si>
    <t>21:0719:000047</t>
  </si>
  <si>
    <t>21:0212:000041</t>
  </si>
  <si>
    <t>21:0212:000041:0003:0001:00</t>
  </si>
  <si>
    <t>105E  :881051:00:------:--</t>
  </si>
  <si>
    <t>21:0719:000048</t>
  </si>
  <si>
    <t>21:0212:000042</t>
  </si>
  <si>
    <t>21:0212:000042:0003:0001:00</t>
  </si>
  <si>
    <t>105E  :881052:00:------:--</t>
  </si>
  <si>
    <t>21:0719:000049</t>
  </si>
  <si>
    <t>21:0212:000043</t>
  </si>
  <si>
    <t>21:0212:000043:0003:0001:00</t>
  </si>
  <si>
    <t>105E  :881053:00:------:--</t>
  </si>
  <si>
    <t>21:0719:000050</t>
  </si>
  <si>
    <t>21:0212:000044</t>
  </si>
  <si>
    <t>21:0212:000044:0003:0001:00</t>
  </si>
  <si>
    <t>105E  :881054:00:------:--</t>
  </si>
  <si>
    <t>21:0719:000051</t>
  </si>
  <si>
    <t>21:0212:000045</t>
  </si>
  <si>
    <t>21:0212:000045:0003:0001:00</t>
  </si>
  <si>
    <t>105E  :881055:00:------:--</t>
  </si>
  <si>
    <t>21:0719:000052</t>
  </si>
  <si>
    <t>21:0212:000046</t>
  </si>
  <si>
    <t>21:0212:000046:0003:0001:00</t>
  </si>
  <si>
    <t>105E  :881056:00:------:--</t>
  </si>
  <si>
    <t>21:0719:000053</t>
  </si>
  <si>
    <t>21:0212:000047</t>
  </si>
  <si>
    <t>21:0212:000047:0003:0001:00</t>
  </si>
  <si>
    <t>105E  :881057:00:------:--</t>
  </si>
  <si>
    <t>21:0719:000054</t>
  </si>
  <si>
    <t>21:0212:000048</t>
  </si>
  <si>
    <t>21:0212:000048:0003:0001:00</t>
  </si>
  <si>
    <t>105E  :881058:00:------:--</t>
  </si>
  <si>
    <t>21:0719:000055</t>
  </si>
  <si>
    <t>21:0212:000049</t>
  </si>
  <si>
    <t>21:0212:000049:0003:0001:00</t>
  </si>
  <si>
    <t>105E  :881059:00:------:--</t>
  </si>
  <si>
    <t>21:0719:000056</t>
  </si>
  <si>
    <t>21:0212:000050</t>
  </si>
  <si>
    <t>21:0212:000050:0003:0001:00</t>
  </si>
  <si>
    <t>105E  :881060:00:------:--</t>
  </si>
  <si>
    <t>21:0719:000057</t>
  </si>
  <si>
    <t>21:0212:000051</t>
  </si>
  <si>
    <t>21:0212:000051:0003:0001:00</t>
  </si>
  <si>
    <t>105E  :881062:00:------:--</t>
  </si>
  <si>
    <t>21:0719:000058</t>
  </si>
  <si>
    <t>21:0212:000052</t>
  </si>
  <si>
    <t>21:0212:000052:0003:0001:00</t>
  </si>
  <si>
    <t>105E  :881063:00:------:--</t>
  </si>
  <si>
    <t>21:0719:000059</t>
  </si>
  <si>
    <t>21:0212:000053</t>
  </si>
  <si>
    <t>21:0212:000053:0003:0001:00</t>
  </si>
  <si>
    <t>105E  :881064:00:------:--</t>
  </si>
  <si>
    <t>21:0719:000060</t>
  </si>
  <si>
    <t>21:0212:000054</t>
  </si>
  <si>
    <t>21:0212:000054:0003:0001:00</t>
  </si>
  <si>
    <t>105E  :881065:10:------:--</t>
  </si>
  <si>
    <t>21:0719:000061</t>
  </si>
  <si>
    <t>21:0212:000055</t>
  </si>
  <si>
    <t>21:0212:000055:0003:0001:00</t>
  </si>
  <si>
    <t>105E  :881066:20:881065:10</t>
  </si>
  <si>
    <t>21:0719:000062</t>
  </si>
  <si>
    <t>21:0212:000055:0004:0001:00</t>
  </si>
  <si>
    <t>105E  :881067:9Y:------:--</t>
  </si>
  <si>
    <t>21:0719:000063</t>
  </si>
  <si>
    <t>105E  :881068:00:------:--</t>
  </si>
  <si>
    <t>21:0719:000064</t>
  </si>
  <si>
    <t>21:0212:000056</t>
  </si>
  <si>
    <t>21:0212:000056:0003:0001:00</t>
  </si>
  <si>
    <t>105E  :881069:00:------:--</t>
  </si>
  <si>
    <t>21:0719:000065</t>
  </si>
  <si>
    <t>21:0212:000057</t>
  </si>
  <si>
    <t>21:0212:000057:0003:0001:00</t>
  </si>
  <si>
    <t>105E  :881070:00:------:--</t>
  </si>
  <si>
    <t>21:0719:000066</t>
  </si>
  <si>
    <t>21:0212:000058</t>
  </si>
  <si>
    <t>21:0212:000058:0003:0001:00</t>
  </si>
  <si>
    <t>105E  :881071:00:------:--</t>
  </si>
  <si>
    <t>21:0719:000067</t>
  </si>
  <si>
    <t>21:0212:000059</t>
  </si>
  <si>
    <t>21:0212:000059:0003:0001:00</t>
  </si>
  <si>
    <t>105E  :881072:00:------:--</t>
  </si>
  <si>
    <t>21:0719:000068</t>
  </si>
  <si>
    <t>21:0212:000060</t>
  </si>
  <si>
    <t>21:0212:000060:0003:0001:00</t>
  </si>
  <si>
    <t>105E  :881073:00:------:--</t>
  </si>
  <si>
    <t>21:0719:000069</t>
  </si>
  <si>
    <t>21:0212:000061</t>
  </si>
  <si>
    <t>21:0212:000061:0003:0001:00</t>
  </si>
  <si>
    <t>105E  :881074:00:------:--</t>
  </si>
  <si>
    <t>21:0719:000070</t>
  </si>
  <si>
    <t>21:0212:000062</t>
  </si>
  <si>
    <t>21:0212:000062:0003:0001:00</t>
  </si>
  <si>
    <t>105E  :881075:00:------:--</t>
  </si>
  <si>
    <t>21:0719:000071</t>
  </si>
  <si>
    <t>21:0212:000063</t>
  </si>
  <si>
    <t>21:0212:000063:0003:0001:00</t>
  </si>
  <si>
    <t>105E  :881076:00:------:--</t>
  </si>
  <si>
    <t>21:0719:000072</t>
  </si>
  <si>
    <t>21:0212:000064</t>
  </si>
  <si>
    <t>21:0212:000064:0003:0001:00</t>
  </si>
  <si>
    <t>105E  :881077:00:------:--</t>
  </si>
  <si>
    <t>21:0719:000073</t>
  </si>
  <si>
    <t>21:0212:000065</t>
  </si>
  <si>
    <t>21:0212:000065:0003:0001:00</t>
  </si>
  <si>
    <t>105E  :881078:00:------:--</t>
  </si>
  <si>
    <t>21:0719:000074</t>
  </si>
  <si>
    <t>21:0212:000066</t>
  </si>
  <si>
    <t>21:0212:000066:0003:0001:00</t>
  </si>
  <si>
    <t>105E  :881079:00:------:--</t>
  </si>
  <si>
    <t>21:0719:000075</t>
  </si>
  <si>
    <t>21:0212:000067</t>
  </si>
  <si>
    <t>21:0212:000067:0003:0001:00</t>
  </si>
  <si>
    <t>105E  :881080:00:------:--</t>
  </si>
  <si>
    <t>21:0719:000076</t>
  </si>
  <si>
    <t>21:0212:000068</t>
  </si>
  <si>
    <t>21:0212:000068:0003:0001:00</t>
  </si>
  <si>
    <t>105E  :881082:00:------:--</t>
  </si>
  <si>
    <t>21:0719:000077</t>
  </si>
  <si>
    <t>21:0212:000069</t>
  </si>
  <si>
    <t>21:0212:000069:0003:0001:00</t>
  </si>
  <si>
    <t>105E  :881083:00:------:--</t>
  </si>
  <si>
    <t>21:0719:000078</t>
  </si>
  <si>
    <t>21:0212:000070</t>
  </si>
  <si>
    <t>21:0212:000070:0003:0001:00</t>
  </si>
  <si>
    <t>105E  :881084:10:------:--</t>
  </si>
  <si>
    <t>21:0719:000079</t>
  </si>
  <si>
    <t>21:0212:000071</t>
  </si>
  <si>
    <t>21:0212:000071:0003:0001:00</t>
  </si>
  <si>
    <t>105E  :881085:20:881084:10</t>
  </si>
  <si>
    <t>21:0719:000080</t>
  </si>
  <si>
    <t>21:0212:000071:0004:0001:00</t>
  </si>
  <si>
    <t>105E  :881086:00:------:--</t>
  </si>
  <si>
    <t>21:0719:000081</t>
  </si>
  <si>
    <t>21:0212:000072</t>
  </si>
  <si>
    <t>21:0212:000072:0003:0001:00</t>
  </si>
  <si>
    <t>105E  :881087:00:------:--</t>
  </si>
  <si>
    <t>21:0719:000082</t>
  </si>
  <si>
    <t>21:0212:000073</t>
  </si>
  <si>
    <t>21:0212:000073:0003:0001:00</t>
  </si>
  <si>
    <t>105E  :881088:9Y:------:--</t>
  </si>
  <si>
    <t>21:0719:000083</t>
  </si>
  <si>
    <t>105E  :881089:00:------:--</t>
  </si>
  <si>
    <t>21:0719:000084</t>
  </si>
  <si>
    <t>21:0212:000074</t>
  </si>
  <si>
    <t>21:0212:000074:0003:0001:00</t>
  </si>
  <si>
    <t>105E  :881090:00:------:--</t>
  </si>
  <si>
    <t>21:0719:000085</t>
  </si>
  <si>
    <t>21:0212:000075</t>
  </si>
  <si>
    <t>21:0212:000075:0003:0001:00</t>
  </si>
  <si>
    <t>105E  :881091:00:------:--</t>
  </si>
  <si>
    <t>21:0719:000086</t>
  </si>
  <si>
    <t>21:0212:000076</t>
  </si>
  <si>
    <t>21:0212:000076:0003:0001:00</t>
  </si>
  <si>
    <t>105E  :881092:00:------:--</t>
  </si>
  <si>
    <t>21:0719:000087</t>
  </si>
  <si>
    <t>21:0212:000077</t>
  </si>
  <si>
    <t>21:0212:000077:0003:0001:00</t>
  </si>
  <si>
    <t>105E  :881093:00:------:--</t>
  </si>
  <si>
    <t>21:0719:000088</t>
  </si>
  <si>
    <t>21:0212:000078</t>
  </si>
  <si>
    <t>21:0212:000078:0003:0001:00</t>
  </si>
  <si>
    <t>105E  :881094:00:------:--</t>
  </si>
  <si>
    <t>21:0719:000089</t>
  </si>
  <si>
    <t>21:0212:000079</t>
  </si>
  <si>
    <t>21:0212:000079:0003:0001:00</t>
  </si>
  <si>
    <t>105E  :881095:00:------:--</t>
  </si>
  <si>
    <t>21:0719:000090</t>
  </si>
  <si>
    <t>21:0212:000080</t>
  </si>
  <si>
    <t>21:0212:000080:0003:0001:00</t>
  </si>
  <si>
    <t>105E  :881096:00:------:--</t>
  </si>
  <si>
    <t>21:0719:000091</t>
  </si>
  <si>
    <t>21:0212:000081</t>
  </si>
  <si>
    <t>21:0212:000081:0003:0001:00</t>
  </si>
  <si>
    <t>105E  :881097:00:------:--</t>
  </si>
  <si>
    <t>21:0719:000092</t>
  </si>
  <si>
    <t>21:0212:000082</t>
  </si>
  <si>
    <t>21:0212:000082:0003:0001:00</t>
  </si>
  <si>
    <t>105E  :881098:00:------:--</t>
  </si>
  <si>
    <t>21:0719:000093</t>
  </si>
  <si>
    <t>21:0212:000083</t>
  </si>
  <si>
    <t>21:0212:000083:0003:0001:00</t>
  </si>
  <si>
    <t>105E  :881099:00:------:--</t>
  </si>
  <si>
    <t>21:0719:000094</t>
  </si>
  <si>
    <t>21:0212:000084</t>
  </si>
  <si>
    <t>21:0212:000084:0003:0001:00</t>
  </si>
  <si>
    <t>105E  :881100:00:------:--</t>
  </si>
  <si>
    <t>21:0719:000095</t>
  </si>
  <si>
    <t>21:0212:000085</t>
  </si>
  <si>
    <t>21:0212:000085:0003:0001:00</t>
  </si>
  <si>
    <t>105E  :881102:00:------:--</t>
  </si>
  <si>
    <t>21:0719:000096</t>
  </si>
  <si>
    <t>21:0212:000086</t>
  </si>
  <si>
    <t>21:0212:000086:0003:0001:00</t>
  </si>
  <si>
    <t>105E  :881103:00:------:--</t>
  </si>
  <si>
    <t>21:0719:000097</t>
  </si>
  <si>
    <t>21:0212:000087</t>
  </si>
  <si>
    <t>21:0212:000087:0003:0001:00</t>
  </si>
  <si>
    <t>105E  :881104:10:------:--</t>
  </si>
  <si>
    <t>21:0719:000098</t>
  </si>
  <si>
    <t>21:0212:000088</t>
  </si>
  <si>
    <t>21:0212:000088:0003:0001:00</t>
  </si>
  <si>
    <t>105E  :881105:20:881104:10</t>
  </si>
  <si>
    <t>21:0719:000099</t>
  </si>
  <si>
    <t>21:0212:000088:0004:0001:00</t>
  </si>
  <si>
    <t>105E  :881106:00:------:--</t>
  </si>
  <si>
    <t>21:0719:000100</t>
  </si>
  <si>
    <t>21:0212:000089</t>
  </si>
  <si>
    <t>21:0212:000089:0003:0001:00</t>
  </si>
  <si>
    <t>105E  :881107:00:------:--</t>
  </si>
  <si>
    <t>21:0719:000101</t>
  </si>
  <si>
    <t>21:0212:000090</t>
  </si>
  <si>
    <t>21:0212:000090:0003:0001:00</t>
  </si>
  <si>
    <t>105E  :881108:00:------:--</t>
  </si>
  <si>
    <t>21:0719:000102</t>
  </si>
  <si>
    <t>21:0212:000091</t>
  </si>
  <si>
    <t>21:0212:000091:0003:0001:00</t>
  </si>
  <si>
    <t>105E  :881109:00:------:--</t>
  </si>
  <si>
    <t>21:0719:000103</t>
  </si>
  <si>
    <t>21:0212:000092</t>
  </si>
  <si>
    <t>21:0212:000092:0003:0001:00</t>
  </si>
  <si>
    <t>105E  :881110:00:------:--</t>
  </si>
  <si>
    <t>21:0719:000104</t>
  </si>
  <si>
    <t>21:0212:000093</t>
  </si>
  <si>
    <t>21:0212:000093:0003:0001:00</t>
  </si>
  <si>
    <t>105E  :881111:00:------:--</t>
  </si>
  <si>
    <t>21:0719:000105</t>
  </si>
  <si>
    <t>21:0212:000094</t>
  </si>
  <si>
    <t>21:0212:000094:0003:0001:00</t>
  </si>
  <si>
    <t>105E  :881112:00:------:--</t>
  </si>
  <si>
    <t>21:0719:000106</t>
  </si>
  <si>
    <t>21:0212:000095</t>
  </si>
  <si>
    <t>21:0212:000095:0003:0001:00</t>
  </si>
  <si>
    <t>105E  :881113:00:------:--</t>
  </si>
  <si>
    <t>21:0719:000107</t>
  </si>
  <si>
    <t>21:0212:000096</t>
  </si>
  <si>
    <t>21:0212:000096:0003:0001:00</t>
  </si>
  <si>
    <t>105E  :881114:00:------:--</t>
  </si>
  <si>
    <t>21:0719:000108</t>
  </si>
  <si>
    <t>21:0212:000097</t>
  </si>
  <si>
    <t>21:0212:000097:0003:0001:00</t>
  </si>
  <si>
    <t>105E  :881115:00:------:--</t>
  </si>
  <si>
    <t>21:0719:000109</t>
  </si>
  <si>
    <t>21:0212:000098</t>
  </si>
  <si>
    <t>21:0212:000098:0003:0001:00</t>
  </si>
  <si>
    <t>105E  :881116:9Y:------:--</t>
  </si>
  <si>
    <t>21:0719:000110</t>
  </si>
  <si>
    <t>105E  :881117:00:------:--</t>
  </si>
  <si>
    <t>21:0719:000111</t>
  </si>
  <si>
    <t>21:0212:000099</t>
  </si>
  <si>
    <t>21:0212:000099:0003:0001:00</t>
  </si>
  <si>
    <t>105E  :881118:00:------:--</t>
  </si>
  <si>
    <t>21:0719:000112</t>
  </si>
  <si>
    <t>21:0212:000100</t>
  </si>
  <si>
    <t>21:0212:000100:0003:0001:00</t>
  </si>
  <si>
    <t>105E  :881119:00:------:--</t>
  </si>
  <si>
    <t>21:0719:000113</t>
  </si>
  <si>
    <t>21:0212:000101</t>
  </si>
  <si>
    <t>21:0212:000101:0003:0001:00</t>
  </si>
  <si>
    <t>105E  :881120:00:------:--</t>
  </si>
  <si>
    <t>21:0719:000114</t>
  </si>
  <si>
    <t>21:0212:000102</t>
  </si>
  <si>
    <t>21:0212:000102:0003:0001:00</t>
  </si>
  <si>
    <t>105E  :881122:00:------:--</t>
  </si>
  <si>
    <t>21:0719:000115</t>
  </si>
  <si>
    <t>21:0212:000103</t>
  </si>
  <si>
    <t>21:0212:000103:0003:0001:00</t>
  </si>
  <si>
    <t>105E  :881123:10:------:--</t>
  </si>
  <si>
    <t>21:0719:000116</t>
  </si>
  <si>
    <t>21:0212:000104</t>
  </si>
  <si>
    <t>21:0212:000104:0003:0001:00</t>
  </si>
  <si>
    <t>105E  :881124:20:881123:10</t>
  </si>
  <si>
    <t>21:0719:000117</t>
  </si>
  <si>
    <t>21:0212:000104:0004:0001:00</t>
  </si>
  <si>
    <t>105E  :881125:00:------:--</t>
  </si>
  <si>
    <t>21:0719:000118</t>
  </si>
  <si>
    <t>21:0212:000105</t>
  </si>
  <si>
    <t>21:0212:000105:0003:0001:00</t>
  </si>
  <si>
    <t>105E  :881126:00:------:--</t>
  </si>
  <si>
    <t>21:0719:000119</t>
  </si>
  <si>
    <t>21:0212:000106</t>
  </si>
  <si>
    <t>21:0212:000106:0003:0001:00</t>
  </si>
  <si>
    <t>105E  :881127:00:------:--</t>
  </si>
  <si>
    <t>21:0719:000120</t>
  </si>
  <si>
    <t>21:0212:000107</t>
  </si>
  <si>
    <t>21:0212:000107:0003:0001:00</t>
  </si>
  <si>
    <t>105E  :881128:00:------:--</t>
  </si>
  <si>
    <t>21:0719:000121</t>
  </si>
  <si>
    <t>21:0212:000108</t>
  </si>
  <si>
    <t>21:0212:000108:0003:0001:00</t>
  </si>
  <si>
    <t>105E  :881129:00:------:--</t>
  </si>
  <si>
    <t>21:0719:000122</t>
  </si>
  <si>
    <t>21:0212:000109</t>
  </si>
  <si>
    <t>21:0212:000109:0003:0001:00</t>
  </si>
  <si>
    <t>105E  :881130:9Z:------:--</t>
  </si>
  <si>
    <t>21:0719:000123</t>
  </si>
  <si>
    <t>105E  :881131:00:------:--</t>
  </si>
  <si>
    <t>21:0719:000124</t>
  </si>
  <si>
    <t>21:0212:000110</t>
  </si>
  <si>
    <t>21:0212:000110:0003:0001:00</t>
  </si>
  <si>
    <t>105E  :881132:00:------:--</t>
  </si>
  <si>
    <t>21:0719:000125</t>
  </si>
  <si>
    <t>21:0212:000111</t>
  </si>
  <si>
    <t>21:0212:000111:0003:0001:00</t>
  </si>
  <si>
    <t>105E  :881133:00:------:--</t>
  </si>
  <si>
    <t>21:0719:000126</t>
  </si>
  <si>
    <t>21:0212:000112</t>
  </si>
  <si>
    <t>21:0212:000112:0003:0001:00</t>
  </si>
  <si>
    <t>105E  :881134:00:------:--</t>
  </si>
  <si>
    <t>21:0719:000127</t>
  </si>
  <si>
    <t>21:0212:000113</t>
  </si>
  <si>
    <t>21:0212:000113:0003:0001:00</t>
  </si>
  <si>
    <t>105E  :881135:00:------:--</t>
  </si>
  <si>
    <t>21:0719:000128</t>
  </si>
  <si>
    <t>21:0212:000114</t>
  </si>
  <si>
    <t>21:0212:000114:0003:0001:00</t>
  </si>
  <si>
    <t>105E  :881136:00:------:--</t>
  </si>
  <si>
    <t>21:0719:000129</t>
  </si>
  <si>
    <t>21:0212:000115</t>
  </si>
  <si>
    <t>21:0212:000115:0003:0001:00</t>
  </si>
  <si>
    <t>105E  :881137:00:------:--</t>
  </si>
  <si>
    <t>21:0719:000130</t>
  </si>
  <si>
    <t>21:0212:000116</t>
  </si>
  <si>
    <t>21:0212:000116:0003:0001:00</t>
  </si>
  <si>
    <t>105E  :881138:00:------:--</t>
  </si>
  <si>
    <t>21:0719:000131</t>
  </si>
  <si>
    <t>21:0212:000117</t>
  </si>
  <si>
    <t>21:0212:000117:0003:0001:00</t>
  </si>
  <si>
    <t>105E  :881139:00:------:--</t>
  </si>
  <si>
    <t>21:0719:000132</t>
  </si>
  <si>
    <t>21:0212:000118</t>
  </si>
  <si>
    <t>21:0212:000118:0003:0001:00</t>
  </si>
  <si>
    <t>105E  :881140:00:------:--</t>
  </si>
  <si>
    <t>21:0719:000133</t>
  </si>
  <si>
    <t>21:0212:000119</t>
  </si>
  <si>
    <t>21:0212:000119:0003:0001:00</t>
  </si>
  <si>
    <t>105E  :881142:00:------:--</t>
  </si>
  <si>
    <t>21:0719:000134</t>
  </si>
  <si>
    <t>21:0212:000120</t>
  </si>
  <si>
    <t>21:0212:000120:0003:0001:00</t>
  </si>
  <si>
    <t>105E  :881143:00:------:--</t>
  </si>
  <si>
    <t>21:0719:000135</t>
  </si>
  <si>
    <t>21:0212:000121</t>
  </si>
  <si>
    <t>21:0212:000121:0003:0001:00</t>
  </si>
  <si>
    <t>105E  :881144:10:------:--</t>
  </si>
  <si>
    <t>21:0719:000136</t>
  </si>
  <si>
    <t>21:0212:000122</t>
  </si>
  <si>
    <t>21:0212:000122:0003:0001:00</t>
  </si>
  <si>
    <t>105E  :881145:9Y:------:--</t>
  </si>
  <si>
    <t>21:0719:000137</t>
  </si>
  <si>
    <t>105E  :881146:20:881144:10</t>
  </si>
  <si>
    <t>21:0719:000138</t>
  </si>
  <si>
    <t>21:0212:000122:0004:0001:00</t>
  </si>
  <si>
    <t>105E  :881147:00:------:--</t>
  </si>
  <si>
    <t>21:0719:000139</t>
  </si>
  <si>
    <t>21:0212:000123</t>
  </si>
  <si>
    <t>21:0212:000123:0003:0001:00</t>
  </si>
  <si>
    <t>105E  :881148:00:------:--</t>
  </si>
  <si>
    <t>21:0719:000140</t>
  </si>
  <si>
    <t>21:0212:000124</t>
  </si>
  <si>
    <t>21:0212:000124:0003:0001:00</t>
  </si>
  <si>
    <t>105E  :881149:00:------:--</t>
  </si>
  <si>
    <t>21:0719:000141</t>
  </si>
  <si>
    <t>21:0212:000125</t>
  </si>
  <si>
    <t>21:0212:000125:0003:0001:00</t>
  </si>
  <si>
    <t>105E  :881150:00:------:--</t>
  </si>
  <si>
    <t>21:0719:000142</t>
  </si>
  <si>
    <t>21:0212:000126</t>
  </si>
  <si>
    <t>21:0212:000126:0003:0001:00</t>
  </si>
  <si>
    <t>105E  :881151:00:------:--</t>
  </si>
  <si>
    <t>21:0719:000143</t>
  </si>
  <si>
    <t>21:0212:000127</t>
  </si>
  <si>
    <t>21:0212:000127:0003:0001:00</t>
  </si>
  <si>
    <t>105E  :881152:00:------:--</t>
  </si>
  <si>
    <t>21:0719:000144</t>
  </si>
  <si>
    <t>21:0212:000128</t>
  </si>
  <si>
    <t>21:0212:000128:0003:0001:00</t>
  </si>
  <si>
    <t>105E  :881153:00:------:--</t>
  </si>
  <si>
    <t>21:0719:000145</t>
  </si>
  <si>
    <t>21:0212:000129</t>
  </si>
  <si>
    <t>21:0212:000129:0003:0001:00</t>
  </si>
  <si>
    <t>105E  :881154:00:------:--</t>
  </si>
  <si>
    <t>21:0719:000146</t>
  </si>
  <si>
    <t>21:0212:000130</t>
  </si>
  <si>
    <t>21:0212:000130:0003:0001:00</t>
  </si>
  <si>
    <t>105E  :881155:00:------:--</t>
  </si>
  <si>
    <t>21:0719:000147</t>
  </si>
  <si>
    <t>21:0212:000131</t>
  </si>
  <si>
    <t>21:0212:000131:0003:0001:00</t>
  </si>
  <si>
    <t>105E  :881156:00:------:--</t>
  </si>
  <si>
    <t>21:0719:000148</t>
  </si>
  <si>
    <t>21:0212:000132</t>
  </si>
  <si>
    <t>21:0212:000132:0003:0001:00</t>
  </si>
  <si>
    <t>105E  :881157:00:------:--</t>
  </si>
  <si>
    <t>21:0719:000149</t>
  </si>
  <si>
    <t>21:0212:000133</t>
  </si>
  <si>
    <t>21:0212:000133:0003:0001:00</t>
  </si>
  <si>
    <t>105E  :881158:00:------:--</t>
  </si>
  <si>
    <t>21:0719:000150</t>
  </si>
  <si>
    <t>21:0212:000134</t>
  </si>
  <si>
    <t>21:0212:000134:0003:0001:00</t>
  </si>
  <si>
    <t>105E  :881159:00:------:--</t>
  </si>
  <si>
    <t>21:0719:000151</t>
  </si>
  <si>
    <t>21:0212:000135</t>
  </si>
  <si>
    <t>21:0212:000135:0003:0001:00</t>
  </si>
  <si>
    <t>105E  :881160:00:------:--</t>
  </si>
  <si>
    <t>21:0719:000152</t>
  </si>
  <si>
    <t>21:0212:000136</t>
  </si>
  <si>
    <t>21:0212:000136:0003:0001:00</t>
  </si>
  <si>
    <t>105E  :881162:10:------:--</t>
  </si>
  <si>
    <t>21:0719:000153</t>
  </si>
  <si>
    <t>21:0212:000137</t>
  </si>
  <si>
    <t>21:0212:000137:0003:0001:00</t>
  </si>
  <si>
    <t>105E  :881163:20:881162:10</t>
  </si>
  <si>
    <t>21:0719:000154</t>
  </si>
  <si>
    <t>21:0212:000137:0004:0001:00</t>
  </si>
  <si>
    <t>105E  :881164:00:------:--</t>
  </si>
  <si>
    <t>21:0719:000155</t>
  </si>
  <si>
    <t>21:0212:000138</t>
  </si>
  <si>
    <t>21:0212:000138:0003:0001:00</t>
  </si>
  <si>
    <t>105E  :881165:00:------:--</t>
  </si>
  <si>
    <t>21:0719:000156</t>
  </si>
  <si>
    <t>21:0212:000139</t>
  </si>
  <si>
    <t>21:0212:000139:0003:0001:00</t>
  </si>
  <si>
    <t>105E  :881166:00:------:--</t>
  </si>
  <si>
    <t>21:0719:000157</t>
  </si>
  <si>
    <t>21:0212:000140</t>
  </si>
  <si>
    <t>21:0212:000140:0003:0001:00</t>
  </si>
  <si>
    <t>105E  :881167:00:------:--</t>
  </si>
  <si>
    <t>21:0719:000158</t>
  </si>
  <si>
    <t>21:0212:000141</t>
  </si>
  <si>
    <t>21:0212:000141:0003:0001:00</t>
  </si>
  <si>
    <t>105E  :881168:00:------:--</t>
  </si>
  <si>
    <t>21:0719:000159</t>
  </si>
  <si>
    <t>21:0212:000142</t>
  </si>
  <si>
    <t>21:0212:000142:0003:0001:00</t>
  </si>
  <si>
    <t>105E  :881169:00:------:--</t>
  </si>
  <si>
    <t>21:0719:000160</t>
  </si>
  <si>
    <t>21:0212:000143</t>
  </si>
  <si>
    <t>21:0212:000143:0003:0001:00</t>
  </si>
  <si>
    <t>105E  :881170:00:------:--</t>
  </si>
  <si>
    <t>21:0719:000161</t>
  </si>
  <si>
    <t>21:0212:000144</t>
  </si>
  <si>
    <t>21:0212:000144:0003:0001:00</t>
  </si>
  <si>
    <t>105E  :881171:00:------:--</t>
  </si>
  <si>
    <t>21:0719:000162</t>
  </si>
  <si>
    <t>21:0212:000145</t>
  </si>
  <si>
    <t>21:0212:000145:0003:0001:00</t>
  </si>
  <si>
    <t>105E  :881172:00:------:--</t>
  </si>
  <si>
    <t>21:0719:000163</t>
  </si>
  <si>
    <t>21:0212:000146</t>
  </si>
  <si>
    <t>21:0212:000146:0003:0001:00</t>
  </si>
  <si>
    <t>105E  :881173:9X:------:--</t>
  </si>
  <si>
    <t>21:0719:000164</t>
  </si>
  <si>
    <t>105E  :881174:00:------:--</t>
  </si>
  <si>
    <t>21:0719:000165</t>
  </si>
  <si>
    <t>21:0212:000147</t>
  </si>
  <si>
    <t>21:0212:000147:0003:0001:00</t>
  </si>
  <si>
    <t>105E  :881175:00:------:--</t>
  </si>
  <si>
    <t>21:0719:000166</t>
  </si>
  <si>
    <t>21:0212:000148</t>
  </si>
  <si>
    <t>21:0212:000148:0003:0001:00</t>
  </si>
  <si>
    <t>105E  :881176:00:------:--</t>
  </si>
  <si>
    <t>21:0719:000167</t>
  </si>
  <si>
    <t>21:0212:000149</t>
  </si>
  <si>
    <t>21:0212:000149:0003:0001:00</t>
  </si>
  <si>
    <t>105E  :881177:00:------:--</t>
  </si>
  <si>
    <t>21:0719:000168</t>
  </si>
  <si>
    <t>21:0212:000150</t>
  </si>
  <si>
    <t>21:0212:000150:0003:0001:00</t>
  </si>
  <si>
    <t>105E  :881178:00:------:--</t>
  </si>
  <si>
    <t>21:0719:000169</t>
  </si>
  <si>
    <t>21:0212:000151</t>
  </si>
  <si>
    <t>21:0212:000151:0003:0001:00</t>
  </si>
  <si>
    <t>105E  :881179:00:------:--</t>
  </si>
  <si>
    <t>21:0719:000170</t>
  </si>
  <si>
    <t>21:0212:000152</t>
  </si>
  <si>
    <t>21:0212:000152:0003:0001:00</t>
  </si>
  <si>
    <t>105E  :881180:00:------:--</t>
  </si>
  <si>
    <t>21:0719:000171</t>
  </si>
  <si>
    <t>21:0212:000153</t>
  </si>
  <si>
    <t>21:0212:000153:0003:0001:00</t>
  </si>
  <si>
    <t>105E  :881182:00:------:--</t>
  </si>
  <si>
    <t>21:0719:000172</t>
  </si>
  <si>
    <t>21:0212:000154</t>
  </si>
  <si>
    <t>21:0212:000154:0003:0001:00</t>
  </si>
  <si>
    <t>105E  :881183:00:------:--</t>
  </si>
  <si>
    <t>21:0719:000173</t>
  </si>
  <si>
    <t>21:0212:000155</t>
  </si>
  <si>
    <t>21:0212:000155:0003:0001:00</t>
  </si>
  <si>
    <t>105E  :881184:00:------:--</t>
  </si>
  <si>
    <t>21:0719:000174</t>
  </si>
  <si>
    <t>21:0212:000156</t>
  </si>
  <si>
    <t>21:0212:000156:0003:0001:00</t>
  </si>
  <si>
    <t>105E  :881185:00:------:--</t>
  </si>
  <si>
    <t>21:0719:000175</t>
  </si>
  <si>
    <t>21:0212:000157</t>
  </si>
  <si>
    <t>21:0212:000157:0003:0001:00</t>
  </si>
  <si>
    <t>105E  :881186:00:------:--</t>
  </si>
  <si>
    <t>21:0719:000176</t>
  </si>
  <si>
    <t>21:0212:000158</t>
  </si>
  <si>
    <t>21:0212:000158:0003:0001:00</t>
  </si>
  <si>
    <t>105E  :881187:9X:------:--</t>
  </si>
  <si>
    <t>21:0719:000177</t>
  </si>
  <si>
    <t>105E  :881188:00:------:--</t>
  </si>
  <si>
    <t>21:0719:000178</t>
  </si>
  <si>
    <t>21:0212:000159</t>
  </si>
  <si>
    <t>21:0212:000159:0003:0001:00</t>
  </si>
  <si>
    <t>105E  :881189:10:------:--</t>
  </si>
  <si>
    <t>21:0719:000179</t>
  </si>
  <si>
    <t>21:0212:000160</t>
  </si>
  <si>
    <t>21:0212:000160:0003:0001:00</t>
  </si>
  <si>
    <t>105E  :881190:20:881189:10</t>
  </si>
  <si>
    <t>21:0719:000180</t>
  </si>
  <si>
    <t>21:0212:000160:0004:0001:00</t>
  </si>
  <si>
    <t>105E  :881191:00:------:--</t>
  </si>
  <si>
    <t>21:0719:000181</t>
  </si>
  <si>
    <t>21:0212:000161</t>
  </si>
  <si>
    <t>21:0212:000161:0003:0001:00</t>
  </si>
  <si>
    <t>105E  :881192:00:------:--</t>
  </si>
  <si>
    <t>21:0719:000182</t>
  </si>
  <si>
    <t>21:0212:000162</t>
  </si>
  <si>
    <t>21:0212:000162:0003:0001:00</t>
  </si>
  <si>
    <t>105E  :881193:00:------:--</t>
  </si>
  <si>
    <t>21:0719:000183</t>
  </si>
  <si>
    <t>21:0212:000163</t>
  </si>
  <si>
    <t>21:0212:000163:0003:0001:00</t>
  </si>
  <si>
    <t>105E  :881194:00:------:--</t>
  </si>
  <si>
    <t>21:0719:000184</t>
  </si>
  <si>
    <t>21:0212:000164</t>
  </si>
  <si>
    <t>21:0212:000164:0003:0001:00</t>
  </si>
  <si>
    <t>105E  :881195:00:------:--</t>
  </si>
  <si>
    <t>21:0719:000185</t>
  </si>
  <si>
    <t>21:0212:000165</t>
  </si>
  <si>
    <t>21:0212:000165:0003:0001:00</t>
  </si>
  <si>
    <t>105E  :881196:00:------:--</t>
  </si>
  <si>
    <t>21:0719:000186</t>
  </si>
  <si>
    <t>21:0212:000166</t>
  </si>
  <si>
    <t>21:0212:000166:0003:0001:00</t>
  </si>
  <si>
    <t>105E  :881197:00:------:--</t>
  </si>
  <si>
    <t>21:0719:000187</t>
  </si>
  <si>
    <t>21:0212:000167</t>
  </si>
  <si>
    <t>21:0212:000167:0003:0001:00</t>
  </si>
  <si>
    <t>105E  :881198:00:------:--</t>
  </si>
  <si>
    <t>21:0719:000188</t>
  </si>
  <si>
    <t>21:0212:000168</t>
  </si>
  <si>
    <t>21:0212:000168:0003:0001:00</t>
  </si>
  <si>
    <t>105E  :881199:00:------:--</t>
  </si>
  <si>
    <t>21:0719:000189</t>
  </si>
  <si>
    <t>21:0212:000169</t>
  </si>
  <si>
    <t>21:0212:000169:0003:0001:00</t>
  </si>
  <si>
    <t>105E  :881200:00:------:--</t>
  </si>
  <si>
    <t>21:0719:000190</t>
  </si>
  <si>
    <t>21:0212:000170</t>
  </si>
  <si>
    <t>21:0212:000170:0003:0001:00</t>
  </si>
  <si>
    <t>105E  :881202:00:------:--</t>
  </si>
  <si>
    <t>21:0719:000191</t>
  </si>
  <si>
    <t>21:0212:000171</t>
  </si>
  <si>
    <t>21:0212:000171:0003:0001:00</t>
  </si>
  <si>
    <t>105E  :881203:9Z:------:--</t>
  </si>
  <si>
    <t>21:0719:000192</t>
  </si>
  <si>
    <t>105E  :881204:00:------:--</t>
  </si>
  <si>
    <t>21:0719:000193</t>
  </si>
  <si>
    <t>21:0212:000172</t>
  </si>
  <si>
    <t>21:0212:000172:0003:0001:00</t>
  </si>
  <si>
    <t>105E  :881205:00:------:--</t>
  </si>
  <si>
    <t>21:0719:000194</t>
  </si>
  <si>
    <t>21:0212:000173</t>
  </si>
  <si>
    <t>21:0212:000173:0003:0001:00</t>
  </si>
  <si>
    <t>105E  :881206:10:------:--</t>
  </si>
  <si>
    <t>21:0719:000195</t>
  </si>
  <si>
    <t>21:0212:000174</t>
  </si>
  <si>
    <t>21:0212:000174:0003:0001:00</t>
  </si>
  <si>
    <t>105E  :881207:20:881206:10</t>
  </si>
  <si>
    <t>21:0719:000196</t>
  </si>
  <si>
    <t>21:0212:000174:0004:0001:00</t>
  </si>
  <si>
    <t>105E  :881208:00:------:--</t>
  </si>
  <si>
    <t>21:0719:000197</t>
  </si>
  <si>
    <t>21:0212:000175</t>
  </si>
  <si>
    <t>21:0212:000175:0003:0001:00</t>
  </si>
  <si>
    <t>105E  :881209:00:------:--</t>
  </si>
  <si>
    <t>21:0719:000198</t>
  </si>
  <si>
    <t>21:0212:000176</t>
  </si>
  <si>
    <t>21:0212:000176:0003:0001:00</t>
  </si>
  <si>
    <t>105E  :881210:00:------:--</t>
  </si>
  <si>
    <t>21:0719:000199</t>
  </si>
  <si>
    <t>21:0212:000177</t>
  </si>
  <si>
    <t>21:0212:000177:0003:0001:00</t>
  </si>
  <si>
    <t>105E  :881211:00:------:--</t>
  </si>
  <si>
    <t>21:0719:000200</t>
  </si>
  <si>
    <t>21:0212:000178</t>
  </si>
  <si>
    <t>21:0212:000178:0003:0001:00</t>
  </si>
  <si>
    <t>105E  :881212:00:------:--</t>
  </si>
  <si>
    <t>21:0719:000201</t>
  </si>
  <si>
    <t>21:0212:000179</t>
  </si>
  <si>
    <t>21:0212:000179:0003:0001:00</t>
  </si>
  <si>
    <t>105E  :881213:00:------:--</t>
  </si>
  <si>
    <t>21:0719:000202</t>
  </si>
  <si>
    <t>21:0212:000180</t>
  </si>
  <si>
    <t>21:0212:000180:0003:0001:00</t>
  </si>
  <si>
    <t>105E  :881214:00:------:--</t>
  </si>
  <si>
    <t>21:0719:000203</t>
  </si>
  <si>
    <t>21:0212:000181</t>
  </si>
  <si>
    <t>21:0212:000181:0003:0001:00</t>
  </si>
  <si>
    <t>105E  :881215:00:------:--</t>
  </si>
  <si>
    <t>21:0719:000204</t>
  </si>
  <si>
    <t>21:0212:000182</t>
  </si>
  <si>
    <t>21:0212:000182:0003:0001:00</t>
  </si>
  <si>
    <t>105E  :881216:00:------:--</t>
  </si>
  <si>
    <t>21:0719:000205</t>
  </si>
  <si>
    <t>21:0212:000183</t>
  </si>
  <si>
    <t>21:0212:000183:0003:0001:00</t>
  </si>
  <si>
    <t>105E  :881217:00:------:--</t>
  </si>
  <si>
    <t>21:0719:000206</t>
  </si>
  <si>
    <t>21:0212:000184</t>
  </si>
  <si>
    <t>21:0212:000184:0003:0001:00</t>
  </si>
  <si>
    <t>105E  :881218:00:------:--</t>
  </si>
  <si>
    <t>21:0719:000207</t>
  </si>
  <si>
    <t>21:0212:000185</t>
  </si>
  <si>
    <t>21:0212:000185:0003:0001:00</t>
  </si>
  <si>
    <t>105E  :881219:00:------:--</t>
  </si>
  <si>
    <t>21:0719:000208</t>
  </si>
  <si>
    <t>21:0212:000186</t>
  </si>
  <si>
    <t>21:0212:000186:0003:0001:00</t>
  </si>
  <si>
    <t>105E  :881220:00:------:--</t>
  </si>
  <si>
    <t>21:0719:000209</t>
  </si>
  <si>
    <t>21:0212:000187</t>
  </si>
  <si>
    <t>21:0212:000187:0003:0001:00</t>
  </si>
  <si>
    <t>105E  :881222:00:------:--</t>
  </si>
  <si>
    <t>21:0719:000210</t>
  </si>
  <si>
    <t>21:0212:000188</t>
  </si>
  <si>
    <t>21:0212:000188:0003:0001:00</t>
  </si>
  <si>
    <t>105E  :881223:00:------:--</t>
  </si>
  <si>
    <t>21:0719:000211</t>
  </si>
  <si>
    <t>21:0212:000189</t>
  </si>
  <si>
    <t>21:0212:000189:0003:0001:00</t>
  </si>
  <si>
    <t>105E  :881224:00:------:--</t>
  </si>
  <si>
    <t>21:0719:000212</t>
  </si>
  <si>
    <t>21:0212:000190</t>
  </si>
  <si>
    <t>21:0212:000190:0003:0001:00</t>
  </si>
  <si>
    <t>105E  :881225:00:------:--</t>
  </si>
  <si>
    <t>21:0719:000213</t>
  </si>
  <si>
    <t>21:0212:000191</t>
  </si>
  <si>
    <t>21:0212:000191:0003:0001:00</t>
  </si>
  <si>
    <t>105E  :881226:00:------:--</t>
  </si>
  <si>
    <t>21:0719:000214</t>
  </si>
  <si>
    <t>21:0212:000192</t>
  </si>
  <si>
    <t>21:0212:000192:0003:0001:00</t>
  </si>
  <si>
    <t>105E  :881227:00:------:--</t>
  </si>
  <si>
    <t>21:0719:000215</t>
  </si>
  <si>
    <t>21:0212:000193</t>
  </si>
  <si>
    <t>21:0212:000193:0003:0001:00</t>
  </si>
  <si>
    <t>105E  :881228:00:------:--</t>
  </si>
  <si>
    <t>21:0719:000216</t>
  </si>
  <si>
    <t>21:0212:000194</t>
  </si>
  <si>
    <t>21:0212:000194:0003:0001:00</t>
  </si>
  <si>
    <t>105E  :881229:10:------:--</t>
  </si>
  <si>
    <t>21:0719:000217</t>
  </si>
  <si>
    <t>21:0212:000195</t>
  </si>
  <si>
    <t>21:0212:000195:0003:0001:00</t>
  </si>
  <si>
    <t>105E  :881230:20:881229:10</t>
  </si>
  <si>
    <t>21:0719:000218</t>
  </si>
  <si>
    <t>21:0212:000195:0004:0001:00</t>
  </si>
  <si>
    <t>105E  :881231:00:------:--</t>
  </si>
  <si>
    <t>21:0719:000219</t>
  </si>
  <si>
    <t>21:0212:000196</t>
  </si>
  <si>
    <t>21:0212:000196:0003:0001:00</t>
  </si>
  <si>
    <t>105E  :881232:00:------:--</t>
  </si>
  <si>
    <t>21:0719:000220</t>
  </si>
  <si>
    <t>21:0212:000197</t>
  </si>
  <si>
    <t>21:0212:000197:0003:0001:00</t>
  </si>
  <si>
    <t>105E  :881233:00:------:--</t>
  </si>
  <si>
    <t>21:0719:000221</t>
  </si>
  <si>
    <t>21:0212:000198</t>
  </si>
  <si>
    <t>21:0212:000198:0003:0001:00</t>
  </si>
  <si>
    <t>105E  :881234:00:------:--</t>
  </si>
  <si>
    <t>21:0719:000222</t>
  </si>
  <si>
    <t>21:0212:000199</t>
  </si>
  <si>
    <t>21:0212:000199:0003:0001:00</t>
  </si>
  <si>
    <t>105E  :881235:00:------:--</t>
  </si>
  <si>
    <t>21:0719:000223</t>
  </si>
  <si>
    <t>21:0212:000200</t>
  </si>
  <si>
    <t>21:0212:000200:0003:0001:00</t>
  </si>
  <si>
    <t>105E  :881236:00:------:--</t>
  </si>
  <si>
    <t>21:0719:000224</t>
  </si>
  <si>
    <t>21:0212:000201</t>
  </si>
  <si>
    <t>21:0212:000201:0003:0001:00</t>
  </si>
  <si>
    <t>105E  :881237:00:------:--</t>
  </si>
  <si>
    <t>21:0719:000225</t>
  </si>
  <si>
    <t>21:0212:000202</t>
  </si>
  <si>
    <t>21:0212:000202:0003:0001:00</t>
  </si>
  <si>
    <t>105E  :881238:00:------:--</t>
  </si>
  <si>
    <t>21:0719:000226</t>
  </si>
  <si>
    <t>21:0212:000203</t>
  </si>
  <si>
    <t>21:0212:000203:0003:0001:00</t>
  </si>
  <si>
    <t>105E  :881239:00:------:--</t>
  </si>
  <si>
    <t>21:0719:000227</t>
  </si>
  <si>
    <t>21:0212:000204</t>
  </si>
  <si>
    <t>21:0212:000204:0003:0001:00</t>
  </si>
  <si>
    <t>105E  :881240:9Y:------:--</t>
  </si>
  <si>
    <t>21:0719:000228</t>
  </si>
  <si>
    <t>105E  :881242:00:------:--</t>
  </si>
  <si>
    <t>21:0719:000229</t>
  </si>
  <si>
    <t>21:0212:000205</t>
  </si>
  <si>
    <t>21:0212:000205:0003:0001:00</t>
  </si>
  <si>
    <t>105E  :881243:00:------:--</t>
  </si>
  <si>
    <t>21:0719:000230</t>
  </si>
  <si>
    <t>21:0212:000206</t>
  </si>
  <si>
    <t>21:0212:000206:0003:0001:00</t>
  </si>
  <si>
    <t>105E  :881244:00:------:--</t>
  </si>
  <si>
    <t>21:0719:000231</t>
  </si>
  <si>
    <t>21:0212:000207</t>
  </si>
  <si>
    <t>21:0212:000207:0003:0001:00</t>
  </si>
  <si>
    <t>105E  :881245:10:------:--</t>
  </si>
  <si>
    <t>21:0719:000232</t>
  </si>
  <si>
    <t>21:0212:000208</t>
  </si>
  <si>
    <t>21:0212:000208:0003:0001:00</t>
  </si>
  <si>
    <t>105E  :881246:20:881245:10</t>
  </si>
  <si>
    <t>21:0719:000233</t>
  </si>
  <si>
    <t>21:0212:000208:0004:0001:00</t>
  </si>
  <si>
    <t>105E  :881247:00:------:--</t>
  </si>
  <si>
    <t>21:0719:000234</t>
  </si>
  <si>
    <t>21:0212:000209</t>
  </si>
  <si>
    <t>21:0212:000209:0003:0001:00</t>
  </si>
  <si>
    <t>105E  :881248:00:------:--</t>
  </si>
  <si>
    <t>21:0719:000235</t>
  </si>
  <si>
    <t>21:0212:000210</t>
  </si>
  <si>
    <t>21:0212:000210:0003:0001:00</t>
  </si>
  <si>
    <t>105E  :881249:9Z:------:--</t>
  </si>
  <si>
    <t>21:0719:000236</t>
  </si>
  <si>
    <t>105E  :881250:00:------:--</t>
  </si>
  <si>
    <t>21:0719:000237</t>
  </si>
  <si>
    <t>21:0212:000211</t>
  </si>
  <si>
    <t>21:0212:000211:0003:0001:00</t>
  </si>
  <si>
    <t>105E  :881251:00:------:--</t>
  </si>
  <si>
    <t>21:0719:000238</t>
  </si>
  <si>
    <t>21:0212:000212</t>
  </si>
  <si>
    <t>21:0212:000212:0003:0001:00</t>
  </si>
  <si>
    <t>105E  :881252:00:------:--</t>
  </si>
  <si>
    <t>21:0719:000239</t>
  </si>
  <si>
    <t>21:0212:000213</t>
  </si>
  <si>
    <t>21:0212:000213:0003:0001:00</t>
  </si>
  <si>
    <t>105E  :881253:00:------:--</t>
  </si>
  <si>
    <t>21:0719:000240</t>
  </si>
  <si>
    <t>21:0212:000214</t>
  </si>
  <si>
    <t>21:0212:000214:0003:0001:00</t>
  </si>
  <si>
    <t>105E  :881254:00:------:--</t>
  </si>
  <si>
    <t>21:0719:000241</t>
  </si>
  <si>
    <t>21:0212:000215</t>
  </si>
  <si>
    <t>21:0212:000215:0003:0001:00</t>
  </si>
  <si>
    <t>105E  :881255:00:------:--</t>
  </si>
  <si>
    <t>21:0719:000242</t>
  </si>
  <si>
    <t>21:0212:000216</t>
  </si>
  <si>
    <t>21:0212:000216:0003:0001:00</t>
  </si>
  <si>
    <t>105E  :881256:00:------:--</t>
  </si>
  <si>
    <t>21:0719:000243</t>
  </si>
  <si>
    <t>21:0212:000217</t>
  </si>
  <si>
    <t>21:0212:000217:0003:0001:00</t>
  </si>
  <si>
    <t>105E  :881257:00:------:--</t>
  </si>
  <si>
    <t>21:0719:000244</t>
  </si>
  <si>
    <t>21:0212:000218</t>
  </si>
  <si>
    <t>21:0212:000218:0003:0001:00</t>
  </si>
  <si>
    <t>105E  :881258:00:------:--</t>
  </si>
  <si>
    <t>21:0719:000245</t>
  </si>
  <si>
    <t>21:0212:000219</t>
  </si>
  <si>
    <t>21:0212:000219:0003:0001:00</t>
  </si>
  <si>
    <t>105E  :881259:00:------:--</t>
  </si>
  <si>
    <t>21:0719:000246</t>
  </si>
  <si>
    <t>21:0212:000220</t>
  </si>
  <si>
    <t>21:0212:000220:0003:0001:00</t>
  </si>
  <si>
    <t>105E  :881260:00:------:--</t>
  </si>
  <si>
    <t>21:0719:000247</t>
  </si>
  <si>
    <t>21:0212:000221</t>
  </si>
  <si>
    <t>21:0212:000221:0003:0001:00</t>
  </si>
  <si>
    <t>105E  :881262:10:------:--</t>
  </si>
  <si>
    <t>21:0719:000248</t>
  </si>
  <si>
    <t>21:0212:000222</t>
  </si>
  <si>
    <t>21:0212:000222:0003:0001:00</t>
  </si>
  <si>
    <t>105E  :881263:9Y:------:--</t>
  </si>
  <si>
    <t>21:0719:000249</t>
  </si>
  <si>
    <t>105E  :881264:20:881262:10</t>
  </si>
  <si>
    <t>21:0719:000250</t>
  </si>
  <si>
    <t>21:0212:000222:0004:0001:00</t>
  </si>
  <si>
    <t>105E  :881265:00:------:--</t>
  </si>
  <si>
    <t>21:0719:000251</t>
  </si>
  <si>
    <t>21:0212:000223</t>
  </si>
  <si>
    <t>21:0212:000223:0003:0001:00</t>
  </si>
  <si>
    <t>105E  :881266:00:------:--</t>
  </si>
  <si>
    <t>21:0719:000252</t>
  </si>
  <si>
    <t>21:0212:000224</t>
  </si>
  <si>
    <t>21:0212:000224:0003:0001:00</t>
  </si>
  <si>
    <t>105E  :881267:00:------:--</t>
  </si>
  <si>
    <t>21:0719:000253</t>
  </si>
  <si>
    <t>21:0212:000225</t>
  </si>
  <si>
    <t>21:0212:000225:0003:0001:00</t>
  </si>
  <si>
    <t>105E  :881268:00:------:--</t>
  </si>
  <si>
    <t>21:0719:000254</t>
  </si>
  <si>
    <t>21:0212:000226</t>
  </si>
  <si>
    <t>21:0212:000226:0003:0001:00</t>
  </si>
  <si>
    <t>105E  :881269:00:------:--</t>
  </si>
  <si>
    <t>21:0719:000255</t>
  </si>
  <si>
    <t>21:0212:000227</t>
  </si>
  <si>
    <t>21:0212:000227:0003:0001:00</t>
  </si>
  <si>
    <t>105E  :881270:00:------:--</t>
  </si>
  <si>
    <t>21:0719:000256</t>
  </si>
  <si>
    <t>21:0212:000228</t>
  </si>
  <si>
    <t>21:0212:000228:0003:0001:00</t>
  </si>
  <si>
    <t>105E  :881271:00:------:--</t>
  </si>
  <si>
    <t>21:0719:000257</t>
  </si>
  <si>
    <t>21:0212:000229</t>
  </si>
  <si>
    <t>21:0212:000229:0003:0001:00</t>
  </si>
  <si>
    <t>105E  :881272:00:------:--</t>
  </si>
  <si>
    <t>21:0719:000258</t>
  </si>
  <si>
    <t>21:0212:000230</t>
  </si>
  <si>
    <t>21:0212:000230:0003:0001:00</t>
  </si>
  <si>
    <t>105E  :881273:00:------:--</t>
  </si>
  <si>
    <t>21:0719:000259</t>
  </si>
  <si>
    <t>21:0212:000231</t>
  </si>
  <si>
    <t>21:0212:000231:0003:0001:00</t>
  </si>
  <si>
    <t>105E  :881274:00:------:--</t>
  </si>
  <si>
    <t>21:0719:000260</t>
  </si>
  <si>
    <t>21:0212:000232</t>
  </si>
  <si>
    <t>21:0212:000232:0003:0001:00</t>
  </si>
  <si>
    <t>105E  :881275:00:------:--</t>
  </si>
  <si>
    <t>21:0719:000261</t>
  </si>
  <si>
    <t>21:0212:000233</t>
  </si>
  <si>
    <t>21:0212:000233:0003:0001:00</t>
  </si>
  <si>
    <t>105E  :881276:00:------:--</t>
  </si>
  <si>
    <t>21:0719:000262</t>
  </si>
  <si>
    <t>21:0212:000234</t>
  </si>
  <si>
    <t>21:0212:000234:0003:0001:00</t>
  </si>
  <si>
    <t>105E  :881277:00:------:--</t>
  </si>
  <si>
    <t>21:0719:000263</t>
  </si>
  <si>
    <t>21:0212:000235</t>
  </si>
  <si>
    <t>21:0212:000235:0003:0001:00</t>
  </si>
  <si>
    <t>105E  :881278:00:------:--</t>
  </si>
  <si>
    <t>21:0719:000264</t>
  </si>
  <si>
    <t>21:0212:000236</t>
  </si>
  <si>
    <t>21:0212:000236:0003:0001:00</t>
  </si>
  <si>
    <t>105E  :881279:00:------:--</t>
  </si>
  <si>
    <t>21:0719:000265</t>
  </si>
  <si>
    <t>21:0212:000237</t>
  </si>
  <si>
    <t>21:0212:000237:0003:0001:00</t>
  </si>
  <si>
    <t>105E  :881280:00:------:--</t>
  </si>
  <si>
    <t>21:0719:000266</t>
  </si>
  <si>
    <t>21:0212:000238</t>
  </si>
  <si>
    <t>21:0212:000238:0003:0001:00</t>
  </si>
  <si>
    <t>105E  :881282:00:------:--</t>
  </si>
  <si>
    <t>21:0719:000267</t>
  </si>
  <si>
    <t>21:0212:000239</t>
  </si>
  <si>
    <t>21:0212:000239:0003:0001:00</t>
  </si>
  <si>
    <t>105E  :881283:10:------:--</t>
  </si>
  <si>
    <t>21:0719:000268</t>
  </si>
  <si>
    <t>21:0212:000240</t>
  </si>
  <si>
    <t>21:0212:000240:0003:0001:00</t>
  </si>
  <si>
    <t>105E  :881284:20:881283:10</t>
  </si>
  <si>
    <t>21:0719:000269</t>
  </si>
  <si>
    <t>21:0212:000240:0004:0001:00</t>
  </si>
  <si>
    <t>105E  :881285:00:------:--</t>
  </si>
  <si>
    <t>21:0719:000270</t>
  </si>
  <si>
    <t>21:0212:000241</t>
  </si>
  <si>
    <t>21:0212:000241:0003:0001:00</t>
  </si>
  <si>
    <t>105E  :881286:00:------:--</t>
  </si>
  <si>
    <t>21:0719:000271</t>
  </si>
  <si>
    <t>21:0212:000242</t>
  </si>
  <si>
    <t>21:0212:000242:0003:0001:00</t>
  </si>
  <si>
    <t>105E  :881287:00:------:--</t>
  </si>
  <si>
    <t>21:0719:000272</t>
  </si>
  <si>
    <t>21:0212:000243</t>
  </si>
  <si>
    <t>21:0212:000243:0003:0001:00</t>
  </si>
  <si>
    <t>105E  :881288:00:------:--</t>
  </si>
  <si>
    <t>21:0719:000273</t>
  </si>
  <si>
    <t>21:0212:000244</t>
  </si>
  <si>
    <t>21:0212:000244:0003:0001:00</t>
  </si>
  <si>
    <t>105E  :881289:00:------:--</t>
  </si>
  <si>
    <t>21:0719:000274</t>
  </si>
  <si>
    <t>21:0212:000245</t>
  </si>
  <si>
    <t>21:0212:000245:0003:0001:00</t>
  </si>
  <si>
    <t>105E  :881290:00:------:--</t>
  </si>
  <si>
    <t>21:0719:000275</t>
  </si>
  <si>
    <t>21:0212:000246</t>
  </si>
  <si>
    <t>21:0212:000246:0003:0001:00</t>
  </si>
  <si>
    <t>105E  :881291:00:------:--</t>
  </si>
  <si>
    <t>21:0719:000276</t>
  </si>
  <si>
    <t>21:0212:000247</t>
  </si>
  <si>
    <t>21:0212:000247:0003:0001:00</t>
  </si>
  <si>
    <t>105E  :881292:00:------:--</t>
  </si>
  <si>
    <t>21:0719:000277</t>
  </si>
  <si>
    <t>21:0212:000248</t>
  </si>
  <si>
    <t>21:0212:000248:0003:0001:00</t>
  </si>
  <si>
    <t>105E  :881293:9X:------:--</t>
  </si>
  <si>
    <t>21:0719:000278</t>
  </si>
  <si>
    <t>105E  :881294:00:------:--</t>
  </si>
  <si>
    <t>21:0719:000279</t>
  </si>
  <si>
    <t>21:0212:000249</t>
  </si>
  <si>
    <t>21:0212:000249:0003:0001:00</t>
  </si>
  <si>
    <t>105E  :881295:00:------:--</t>
  </si>
  <si>
    <t>21:0719:000280</t>
  </si>
  <si>
    <t>21:0212:000250</t>
  </si>
  <si>
    <t>21:0212:000250:0003:0001:00</t>
  </si>
  <si>
    <t>105E  :881296:00:------:--</t>
  </si>
  <si>
    <t>21:0719:000281</t>
  </si>
  <si>
    <t>21:0212:000251</t>
  </si>
  <si>
    <t>21:0212:000251:0003:0001:00</t>
  </si>
  <si>
    <t>105E  :881297:00:------:--</t>
  </si>
  <si>
    <t>21:0719:000282</t>
  </si>
  <si>
    <t>21:0212:000252</t>
  </si>
  <si>
    <t>21:0212:000252:0003:0001:00</t>
  </si>
  <si>
    <t>105E  :881298:00:------:--</t>
  </si>
  <si>
    <t>21:0719:000283</t>
  </si>
  <si>
    <t>21:0212:000253</t>
  </si>
  <si>
    <t>21:0212:000253:0003:0001:00</t>
  </si>
  <si>
    <t>105E  :881299:00:------:--</t>
  </si>
  <si>
    <t>21:0719:000284</t>
  </si>
  <si>
    <t>21:0212:000254</t>
  </si>
  <si>
    <t>21:0212:000254:0003:0001:00</t>
  </si>
  <si>
    <t>105E  :881300:00:------:--</t>
  </si>
  <si>
    <t>21:0719:000285</t>
  </si>
  <si>
    <t>21:0212:000255</t>
  </si>
  <si>
    <t>21:0212:000255:0003:0001:00</t>
  </si>
  <si>
    <t>105E  :881302:00:------:--</t>
  </si>
  <si>
    <t>21:0719:000286</t>
  </si>
  <si>
    <t>21:0212:000256</t>
  </si>
  <si>
    <t>21:0212:000256:0003:0001:00</t>
  </si>
  <si>
    <t>105E  :881303:00:------:--</t>
  </si>
  <si>
    <t>21:0719:000287</t>
  </si>
  <si>
    <t>21:0212:000257</t>
  </si>
  <si>
    <t>21:0212:000257:0003:0001:00</t>
  </si>
  <si>
    <t>105E  :881304:00:------:--</t>
  </si>
  <si>
    <t>21:0719:000288</t>
  </si>
  <si>
    <t>21:0212:000258</t>
  </si>
  <si>
    <t>21:0212:000258:0003:0001:00</t>
  </si>
  <si>
    <t>105E  :881305:10:------:--</t>
  </si>
  <si>
    <t>21:0719:000289</t>
  </si>
  <si>
    <t>21:0212:000259</t>
  </si>
  <si>
    <t>21:0212:000259:0003:0001:00</t>
  </si>
  <si>
    <t>105E  :881306:20:881305:10</t>
  </si>
  <si>
    <t>21:0719:000290</t>
  </si>
  <si>
    <t>21:0212:000259:0004:0001:00</t>
  </si>
  <si>
    <t>105E  :881307:9Z:------:--</t>
  </si>
  <si>
    <t>21:0719:000291</t>
  </si>
  <si>
    <t>105E  :881308:00:------:--</t>
  </si>
  <si>
    <t>21:0719:000292</t>
  </si>
  <si>
    <t>21:0212:000260</t>
  </si>
  <si>
    <t>21:0212:000260:0003:0001:00</t>
  </si>
  <si>
    <t>105E  :881309:00:------:--</t>
  </si>
  <si>
    <t>21:0719:000293</t>
  </si>
  <si>
    <t>21:0212:000261</t>
  </si>
  <si>
    <t>21:0212:000261:0003:0001:00</t>
  </si>
  <si>
    <t>105E  :881310:00:------:--</t>
  </si>
  <si>
    <t>21:0719:000294</t>
  </si>
  <si>
    <t>21:0212:000262</t>
  </si>
  <si>
    <t>21:0212:000262:0003:0001:00</t>
  </si>
  <si>
    <t>105E  :881311:00:------:--</t>
  </si>
  <si>
    <t>21:0719:000295</t>
  </si>
  <si>
    <t>21:0212:000263</t>
  </si>
  <si>
    <t>21:0212:000263:0003:0001:00</t>
  </si>
  <si>
    <t>105E  :881312:00:------:--</t>
  </si>
  <si>
    <t>21:0719:000296</t>
  </si>
  <si>
    <t>21:0212:000264</t>
  </si>
  <si>
    <t>21:0212:000264:0003:0001:00</t>
  </si>
  <si>
    <t>105E  :881313:00:------:--</t>
  </si>
  <si>
    <t>21:0719:000297</t>
  </si>
  <si>
    <t>21:0212:000265</t>
  </si>
  <si>
    <t>21:0212:000265:0003:0001:00</t>
  </si>
  <si>
    <t>105E  :881314:00:------:--</t>
  </si>
  <si>
    <t>21:0719:000298</t>
  </si>
  <si>
    <t>21:0212:000266</t>
  </si>
  <si>
    <t>21:0212:000266:0003:0001:00</t>
  </si>
  <si>
    <t>105E  :881315:00:------:--</t>
  </si>
  <si>
    <t>21:0719:000299</t>
  </si>
  <si>
    <t>21:0212:000267</t>
  </si>
  <si>
    <t>21:0212:000267:0003:0001:00</t>
  </si>
  <si>
    <t>105E  :881316:00:------:--</t>
  </si>
  <si>
    <t>21:0719:000300</t>
  </si>
  <si>
    <t>21:0212:000268</t>
  </si>
  <si>
    <t>21:0212:000268:0003:0001:00</t>
  </si>
  <si>
    <t>105E  :881317:00:------:--</t>
  </si>
  <si>
    <t>21:0719:000301</t>
  </si>
  <si>
    <t>21:0212:000269</t>
  </si>
  <si>
    <t>21:0212:000269:0003:0001:00</t>
  </si>
  <si>
    <t>105E  :881318:00:------:--</t>
  </si>
  <si>
    <t>21:0719:000302</t>
  </si>
  <si>
    <t>21:0212:000270</t>
  </si>
  <si>
    <t>21:0212:000270:0003:0001:00</t>
  </si>
  <si>
    <t>105E  :881319:00:------:--</t>
  </si>
  <si>
    <t>21:0719:000303</t>
  </si>
  <si>
    <t>21:0212:000271</t>
  </si>
  <si>
    <t>21:0212:000271:0003:0001:00</t>
  </si>
  <si>
    <t>105E  :881320:00:------:--</t>
  </si>
  <si>
    <t>21:0719:000304</t>
  </si>
  <si>
    <t>21:0212:000272</t>
  </si>
  <si>
    <t>21:0212:000272:0003:0001:00</t>
  </si>
  <si>
    <t>105E  :881322:10:------:--</t>
  </si>
  <si>
    <t>21:0719:000305</t>
  </si>
  <si>
    <t>21:0212:000273</t>
  </si>
  <si>
    <t>21:0212:000273:0003:0001:00</t>
  </si>
  <si>
    <t>105E  :881323:20:881322:10</t>
  </si>
  <si>
    <t>21:0719:000306</t>
  </si>
  <si>
    <t>21:0212:000273:0004:0001:00</t>
  </si>
  <si>
    <t>105E  :881324:00:------:--</t>
  </si>
  <si>
    <t>21:0719:000307</t>
  </si>
  <si>
    <t>21:0212:000274</t>
  </si>
  <si>
    <t>21:0212:000274:0003:0001:00</t>
  </si>
  <si>
    <t>105E  :881325:00:------:--</t>
  </si>
  <si>
    <t>21:0719:000308</t>
  </si>
  <si>
    <t>21:0212:000275</t>
  </si>
  <si>
    <t>21:0212:000275:0003:0001:00</t>
  </si>
  <si>
    <t>105E  :881326:00:------:--</t>
  </si>
  <si>
    <t>21:0719:000309</t>
  </si>
  <si>
    <t>21:0212:000276</t>
  </si>
  <si>
    <t>21:0212:000276:0003:0001:00</t>
  </si>
  <si>
    <t>105E  :881327:00:------:--</t>
  </si>
  <si>
    <t>21:0719:000310</t>
  </si>
  <si>
    <t>21:0212:000277</t>
  </si>
  <si>
    <t>21:0212:000277:0003:0001:00</t>
  </si>
  <si>
    <t>105E  :881328:00:------:--</t>
  </si>
  <si>
    <t>21:0719:000311</t>
  </si>
  <si>
    <t>21:0212:000278</t>
  </si>
  <si>
    <t>21:0212:000278:0003:0001:00</t>
  </si>
  <si>
    <t>105E  :881329:00:------:--</t>
  </si>
  <si>
    <t>21:0719:000312</t>
  </si>
  <si>
    <t>21:0212:000279</t>
  </si>
  <si>
    <t>21:0212:000279:0003:0001:00</t>
  </si>
  <si>
    <t>105E  :881330:00:------:--</t>
  </si>
  <si>
    <t>21:0719:000313</t>
  </si>
  <si>
    <t>21:0212:000280</t>
  </si>
  <si>
    <t>21:0212:000280:0003:0001:00</t>
  </si>
  <si>
    <t>105E  :881331:00:------:--</t>
  </si>
  <si>
    <t>21:0719:000314</t>
  </si>
  <si>
    <t>21:0212:000281</t>
  </si>
  <si>
    <t>21:0212:000281:0003:0001:00</t>
  </si>
  <si>
    <t>105E  :881332:00:------:--</t>
  </si>
  <si>
    <t>21:0719:000315</t>
  </si>
  <si>
    <t>21:0212:000282</t>
  </si>
  <si>
    <t>21:0212:000282:0003:0001:00</t>
  </si>
  <si>
    <t>105E  :881333:00:------:--</t>
  </si>
  <si>
    <t>21:0719:000316</t>
  </si>
  <si>
    <t>21:0212:000283</t>
  </si>
  <si>
    <t>21:0212:000283:0003:0001:00</t>
  </si>
  <si>
    <t>105E  :881334:9X:------:--</t>
  </si>
  <si>
    <t>21:0719:000317</t>
  </si>
  <si>
    <t>105E  :881335:00:------:--</t>
  </si>
  <si>
    <t>21:0719:000318</t>
  </si>
  <si>
    <t>21:0212:000284</t>
  </si>
  <si>
    <t>21:0212:000284:0003:0001:00</t>
  </si>
  <si>
    <t>105E  :881336:00:------:--</t>
  </si>
  <si>
    <t>21:0719:000319</t>
  </si>
  <si>
    <t>21:0212:000285</t>
  </si>
  <si>
    <t>21:0212:000285:0003:0001:00</t>
  </si>
  <si>
    <t>105E  :881337:00:------:--</t>
  </si>
  <si>
    <t>21:0719:000320</t>
  </si>
  <si>
    <t>21:0212:000286</t>
  </si>
  <si>
    <t>21:0212:000286:0003:0001:00</t>
  </si>
  <si>
    <t>105E  :881338:00:------:--</t>
  </si>
  <si>
    <t>21:0719:000321</t>
  </si>
  <si>
    <t>21:0212:000287</t>
  </si>
  <si>
    <t>21:0212:000287:0003:0001:00</t>
  </si>
  <si>
    <t>105E  :881339:00:------:--</t>
  </si>
  <si>
    <t>21:0719:000322</t>
  </si>
  <si>
    <t>21:0212:000288</t>
  </si>
  <si>
    <t>21:0212:000288:0003:0001:00</t>
  </si>
  <si>
    <t>105E  :881340:00:------:--</t>
  </si>
  <si>
    <t>21:0719:000323</t>
  </si>
  <si>
    <t>21:0212:000289</t>
  </si>
  <si>
    <t>21:0212:000289:0003:0001:00</t>
  </si>
  <si>
    <t>105E  :881342:10:------:--</t>
  </si>
  <si>
    <t>21:0719:000324</t>
  </si>
  <si>
    <t>21:0212:000290</t>
  </si>
  <si>
    <t>21:0212:000290:0003:0001:00</t>
  </si>
  <si>
    <t>105E  :881343:20:881342:10</t>
  </si>
  <si>
    <t>21:0719:000325</t>
  </si>
  <si>
    <t>21:0212:000290:0004:0001:00</t>
  </si>
  <si>
    <t>105E  :881344:00:------:--</t>
  </si>
  <si>
    <t>21:0719:000326</t>
  </si>
  <si>
    <t>21:0212:000291</t>
  </si>
  <si>
    <t>21:0212:000291:0003:0001:00</t>
  </si>
  <si>
    <t>105E  :881345:00:------:--</t>
  </si>
  <si>
    <t>21:0719:000327</t>
  </si>
  <si>
    <t>21:0212:000292</t>
  </si>
  <si>
    <t>21:0212:000292:0003:0001:00</t>
  </si>
  <si>
    <t>105E  :881346:00:------:--</t>
  </si>
  <si>
    <t>21:0719:000328</t>
  </si>
  <si>
    <t>21:0212:000293</t>
  </si>
  <si>
    <t>21:0212:000293:0003:0001:00</t>
  </si>
  <si>
    <t>105E  :881347:00:------:--</t>
  </si>
  <si>
    <t>21:0719:000329</t>
  </si>
  <si>
    <t>21:0212:000294</t>
  </si>
  <si>
    <t>21:0212:000294:0003:0001:00</t>
  </si>
  <si>
    <t>105E  :881348:00:------:--</t>
  </si>
  <si>
    <t>21:0719:000330</t>
  </si>
  <si>
    <t>21:0212:000295</t>
  </si>
  <si>
    <t>21:0212:000295:0003:0001:00</t>
  </si>
  <si>
    <t>105E  :881349:00:------:--</t>
  </si>
  <si>
    <t>21:0719:000331</t>
  </si>
  <si>
    <t>21:0212:000296</t>
  </si>
  <si>
    <t>21:0212:000296:0003:0001:00</t>
  </si>
  <si>
    <t>105E  :881350:00:------:--</t>
  </si>
  <si>
    <t>21:0719:000332</t>
  </si>
  <si>
    <t>21:0212:000297</t>
  </si>
  <si>
    <t>21:0212:000297:0003:0001:00</t>
  </si>
  <si>
    <t>105E  :881351:00:------:--</t>
  </si>
  <si>
    <t>21:0719:000333</t>
  </si>
  <si>
    <t>21:0212:000298</t>
  </si>
  <si>
    <t>21:0212:000298:0003:0001:00</t>
  </si>
  <si>
    <t>105E  :881352:00:------:--</t>
  </si>
  <si>
    <t>21:0719:000334</t>
  </si>
  <si>
    <t>21:0212:000299</t>
  </si>
  <si>
    <t>21:0212:000299:0003:0001:00</t>
  </si>
  <si>
    <t>105E  :881353:9Y:------:--</t>
  </si>
  <si>
    <t>21:0719:000335</t>
  </si>
  <si>
    <t>105E  :881354:00:------:--</t>
  </si>
  <si>
    <t>21:0719:000336</t>
  </si>
  <si>
    <t>21:0212:000300</t>
  </si>
  <si>
    <t>21:0212:000300:0003:0001:00</t>
  </si>
  <si>
    <t>105E  :881355:00:------:--</t>
  </si>
  <si>
    <t>21:0719:000337</t>
  </si>
  <si>
    <t>21:0212:000301</t>
  </si>
  <si>
    <t>21:0212:000301:0003:0001:00</t>
  </si>
  <si>
    <t>105E  :881356:00:------:--</t>
  </si>
  <si>
    <t>21:0719:000338</t>
  </si>
  <si>
    <t>21:0212:000302</t>
  </si>
  <si>
    <t>21:0212:000302:0003:0001:00</t>
  </si>
  <si>
    <t>105E  :881357:00:------:--</t>
  </si>
  <si>
    <t>21:0719:000339</t>
  </si>
  <si>
    <t>21:0212:000303</t>
  </si>
  <si>
    <t>21:0212:000303:0003:0001:00</t>
  </si>
  <si>
    <t>105E  :881358:00:------:--</t>
  </si>
  <si>
    <t>21:0719:000340</t>
  </si>
  <si>
    <t>21:0212:000304</t>
  </si>
  <si>
    <t>21:0212:000304:0003:0001:00</t>
  </si>
  <si>
    <t>105E  :881359:00:------:--</t>
  </si>
  <si>
    <t>21:0719:000341</t>
  </si>
  <si>
    <t>21:0212:000305</t>
  </si>
  <si>
    <t>21:0212:000305:0003:0001:00</t>
  </si>
  <si>
    <t>105E  :881360:00:------:--</t>
  </si>
  <si>
    <t>21:0719:000342</t>
  </si>
  <si>
    <t>21:0212:000306</t>
  </si>
  <si>
    <t>21:0212:000306:0003:0001:00</t>
  </si>
  <si>
    <t>105E  :881362:00:------:--</t>
  </si>
  <si>
    <t>21:0719:000343</t>
  </si>
  <si>
    <t>21:0212:000307</t>
  </si>
  <si>
    <t>21:0212:000307:0003:0001:00</t>
  </si>
  <si>
    <t>105E  :881363:00:------:--</t>
  </si>
  <si>
    <t>21:0719:000344</t>
  </si>
  <si>
    <t>21:0212:000308</t>
  </si>
  <si>
    <t>21:0212:000308:0003:0001:00</t>
  </si>
  <si>
    <t>105E  :881364:00:------:--</t>
  </si>
  <si>
    <t>21:0719:000345</t>
  </si>
  <si>
    <t>21:0212:000309</t>
  </si>
  <si>
    <t>21:0212:000309:0003:0001:00</t>
  </si>
  <si>
    <t>105E  :881365:10:------:--</t>
  </si>
  <si>
    <t>21:0719:000346</t>
  </si>
  <si>
    <t>21:0212:000310</t>
  </si>
  <si>
    <t>21:0212:000310:0003:0001:00</t>
  </si>
  <si>
    <t>105E  :881366:20:881365:10</t>
  </si>
  <si>
    <t>21:0719:000347</t>
  </si>
  <si>
    <t>21:0212:000310:0004:0001:00</t>
  </si>
  <si>
    <t>105E  :881367:00:------:--</t>
  </si>
  <si>
    <t>21:0719:000348</t>
  </si>
  <si>
    <t>21:0212:000311</t>
  </si>
  <si>
    <t>21:0212:000311:0003:0001:00</t>
  </si>
  <si>
    <t>105E  :881368:00:------:--</t>
  </si>
  <si>
    <t>21:0719:000349</t>
  </si>
  <si>
    <t>21:0212:000312</t>
  </si>
  <si>
    <t>21:0212:000312:0003:0001:00</t>
  </si>
  <si>
    <t>105E  :881369:00:------:--</t>
  </si>
  <si>
    <t>21:0719:000350</t>
  </si>
  <si>
    <t>21:0212:000313</t>
  </si>
  <si>
    <t>21:0212:000313:0003:0001:00</t>
  </si>
  <si>
    <t>105E  :881370:00:------:--</t>
  </si>
  <si>
    <t>21:0719:000351</t>
  </si>
  <si>
    <t>21:0212:000314</t>
  </si>
  <si>
    <t>21:0212:000314:0003:0001:00</t>
  </si>
  <si>
    <t>105E  :881371:00:------:--</t>
  </si>
  <si>
    <t>21:0719:000352</t>
  </si>
  <si>
    <t>21:0212:000315</t>
  </si>
  <si>
    <t>21:0212:000315:0003:0001:00</t>
  </si>
  <si>
    <t>105E  :881372:00:------:--</t>
  </si>
  <si>
    <t>21:0719:000353</t>
  </si>
  <si>
    <t>21:0212:000316</t>
  </si>
  <si>
    <t>21:0212:000316:0003:0001:00</t>
  </si>
  <si>
    <t>105E  :881373:00:------:--</t>
  </si>
  <si>
    <t>21:0719:000354</t>
  </si>
  <si>
    <t>21:0212:000317</t>
  </si>
  <si>
    <t>21:0212:000317:0003:0001:00</t>
  </si>
  <si>
    <t>105E  :881374:00:------:--</t>
  </si>
  <si>
    <t>21:0719:000355</t>
  </si>
  <si>
    <t>21:0212:000318</t>
  </si>
  <si>
    <t>21:0212:000318:0003:0001:00</t>
  </si>
  <si>
    <t>105E  :881375:00:------:--</t>
  </si>
  <si>
    <t>21:0719:000356</t>
  </si>
  <si>
    <t>21:0212:000319</t>
  </si>
  <si>
    <t>21:0212:000319:0003:0001:00</t>
  </si>
  <si>
    <t>105E  :881376:00:------:--</t>
  </si>
  <si>
    <t>21:0719:000357</t>
  </si>
  <si>
    <t>21:0212:000320</t>
  </si>
  <si>
    <t>21:0212:000320:0003:0001:00</t>
  </si>
  <si>
    <t>105E  :881377:00:------:--</t>
  </si>
  <si>
    <t>21:0719:000358</t>
  </si>
  <si>
    <t>21:0212:000321</t>
  </si>
  <si>
    <t>21:0212:000321:0003:0001:00</t>
  </si>
  <si>
    <t>105E  :881378:00:------:--</t>
  </si>
  <si>
    <t>21:0719:000359</t>
  </si>
  <si>
    <t>21:0212:000322</t>
  </si>
  <si>
    <t>21:0212:000322:0003:0001:00</t>
  </si>
  <si>
    <t>105E  :881379:00:------:--</t>
  </si>
  <si>
    <t>21:0719:000360</t>
  </si>
  <si>
    <t>21:0212:000323</t>
  </si>
  <si>
    <t>21:0212:000323:0003:0001:00</t>
  </si>
  <si>
    <t>105E  :881380:9Z:------:--</t>
  </si>
  <si>
    <t>21:0719:000361</t>
  </si>
  <si>
    <t>105E  :881382:00:------:--</t>
  </si>
  <si>
    <t>21:0719:000362</t>
  </si>
  <si>
    <t>21:0212:000324</t>
  </si>
  <si>
    <t>21:0212:000324:0003:0001:00</t>
  </si>
  <si>
    <t>105E  :881383:00:------:--</t>
  </si>
  <si>
    <t>21:0719:000363</t>
  </si>
  <si>
    <t>21:0212:000325</t>
  </si>
  <si>
    <t>21:0212:000325:0003:0001:00</t>
  </si>
  <si>
    <t>105E  :881384:00:------:--</t>
  </si>
  <si>
    <t>21:0719:000364</t>
  </si>
  <si>
    <t>21:0212:000326</t>
  </si>
  <si>
    <t>21:0212:000326:0003:0001:00</t>
  </si>
  <si>
    <t>105E  :881385:10:------:--</t>
  </si>
  <si>
    <t>21:0719:000365</t>
  </si>
  <si>
    <t>21:0212:000327</t>
  </si>
  <si>
    <t>21:0212:000327:0003:0001:00</t>
  </si>
  <si>
    <t>105E  :881386:20:881385:10</t>
  </si>
  <si>
    <t>21:0719:000366</t>
  </si>
  <si>
    <t>21:0212:000327:0004:0001:00</t>
  </si>
  <si>
    <t>105E  :881387:00:------:--</t>
  </si>
  <si>
    <t>21:0719:000367</t>
  </si>
  <si>
    <t>21:0212:000328</t>
  </si>
  <si>
    <t>21:0212:000328:0003:0001:00</t>
  </si>
  <si>
    <t>105E  :881388:00:------:--</t>
  </si>
  <si>
    <t>21:0719:000368</t>
  </si>
  <si>
    <t>21:0212:000329</t>
  </si>
  <si>
    <t>21:0212:000329:0003:0001:00</t>
  </si>
  <si>
    <t>105E  :881389:9Y:------:--</t>
  </si>
  <si>
    <t>21:0719:000369</t>
  </si>
  <si>
    <t>105E  :881390:00:------:--</t>
  </si>
  <si>
    <t>21:0719:000370</t>
  </si>
  <si>
    <t>21:0212:000330</t>
  </si>
  <si>
    <t>21:0212:000330:0003:0001:00</t>
  </si>
  <si>
    <t>105E  :881391:00:------:--</t>
  </si>
  <si>
    <t>21:0719:000371</t>
  </si>
  <si>
    <t>21:0212:000331</t>
  </si>
  <si>
    <t>21:0212:000331:0003:0001:00</t>
  </si>
  <si>
    <t>105E  :881392:00:------:--</t>
  </si>
  <si>
    <t>21:0719:000372</t>
  </si>
  <si>
    <t>21:0212:000332</t>
  </si>
  <si>
    <t>21:0212:000332:0003:0001:00</t>
  </si>
  <si>
    <t>105E  :881393:00:------:--</t>
  </si>
  <si>
    <t>21:0719:000373</t>
  </si>
  <si>
    <t>21:0212:000333</t>
  </si>
  <si>
    <t>21:0212:000333:0003:0001:00</t>
  </si>
  <si>
    <t>105E  :881394:00:------:--</t>
  </si>
  <si>
    <t>21:0719:000374</t>
  </si>
  <si>
    <t>21:0212:000334</t>
  </si>
  <si>
    <t>21:0212:000334:0003:0001:00</t>
  </si>
  <si>
    <t>105E  :881395:00:------:--</t>
  </si>
  <si>
    <t>21:0719:000375</t>
  </si>
  <si>
    <t>21:0212:000335</t>
  </si>
  <si>
    <t>21:0212:000335:0003:0001:00</t>
  </si>
  <si>
    <t>105E  :881396:00:------:--</t>
  </si>
  <si>
    <t>21:0719:000376</t>
  </si>
  <si>
    <t>21:0212:000336</t>
  </si>
  <si>
    <t>21:0212:000336:0003:0001:00</t>
  </si>
  <si>
    <t>105E  :881397:00:------:--</t>
  </si>
  <si>
    <t>21:0719:000377</t>
  </si>
  <si>
    <t>21:0212:000337</t>
  </si>
  <si>
    <t>21:0212:000337:0003:0001:00</t>
  </si>
  <si>
    <t>105E  :881398:00:------:--</t>
  </si>
  <si>
    <t>21:0719:000378</t>
  </si>
  <si>
    <t>21:0212:000338</t>
  </si>
  <si>
    <t>21:0212:000338:0003:0001:00</t>
  </si>
  <si>
    <t>105E  :881399:00:------:--</t>
  </si>
  <si>
    <t>21:0719:000379</t>
  </si>
  <si>
    <t>21:0212:000339</t>
  </si>
  <si>
    <t>21:0212:000339:0003:0001:00</t>
  </si>
  <si>
    <t>105E  :881400:00:------:--</t>
  </si>
  <si>
    <t>21:0719:000380</t>
  </si>
  <si>
    <t>21:0212:000340</t>
  </si>
  <si>
    <t>21:0212:000340:0003:0001:00</t>
  </si>
  <si>
    <t>105E  :881402:00:------:--</t>
  </si>
  <si>
    <t>21:0719:000381</t>
  </si>
  <si>
    <t>21:0212:000341</t>
  </si>
  <si>
    <t>21:0212:000341:0003:0001:00</t>
  </si>
  <si>
    <t>105E  :881403:00:------:--</t>
  </si>
  <si>
    <t>21:0719:000382</t>
  </si>
  <si>
    <t>21:0212:000342</t>
  </si>
  <si>
    <t>21:0212:000342:0003:0001:00</t>
  </si>
  <si>
    <t>105E  :881404:9X:------:--</t>
  </si>
  <si>
    <t>21:0719:000383</t>
  </si>
  <si>
    <t>105E  :881405:00:------:--</t>
  </si>
  <si>
    <t>21:0719:000384</t>
  </si>
  <si>
    <t>21:0212:000343</t>
  </si>
  <si>
    <t>21:0212:000343:0003:0001:00</t>
  </si>
  <si>
    <t>105E  :881406:00:------:--</t>
  </si>
  <si>
    <t>21:0719:000385</t>
  </si>
  <si>
    <t>21:0212:000344</t>
  </si>
  <si>
    <t>21:0212:000344:0003:0001:00</t>
  </si>
  <si>
    <t>105E  :881407:00:------:--</t>
  </si>
  <si>
    <t>21:0719:000386</t>
  </si>
  <si>
    <t>21:0212:000345</t>
  </si>
  <si>
    <t>21:0212:000345:0003:0001:00</t>
  </si>
  <si>
    <t>105E  :881408:00:------:--</t>
  </si>
  <si>
    <t>21:0719:000387</t>
  </si>
  <si>
    <t>21:0212:000346</t>
  </si>
  <si>
    <t>21:0212:000346:0003:0001:00</t>
  </si>
  <si>
    <t>105E  :881409:00:------:--</t>
  </si>
  <si>
    <t>21:0719:000388</t>
  </si>
  <si>
    <t>21:0212:000347</t>
  </si>
  <si>
    <t>21:0212:000347:0003:0001:00</t>
  </si>
  <si>
    <t>105E  :881410:00:------:--</t>
  </si>
  <si>
    <t>21:0719:000389</t>
  </si>
  <si>
    <t>21:0212:000348</t>
  </si>
  <si>
    <t>21:0212:000348:0003:0001:00</t>
  </si>
  <si>
    <t>105E  :881411:10:------:--</t>
  </si>
  <si>
    <t>21:0719:000390</t>
  </si>
  <si>
    <t>21:0212:000349</t>
  </si>
  <si>
    <t>21:0212:000349:0003:0001:00</t>
  </si>
  <si>
    <t>105E  :881412:20:881411:10</t>
  </si>
  <si>
    <t>21:0719:000391</t>
  </si>
  <si>
    <t>21:0212:000349:0004:0001:00</t>
  </si>
  <si>
    <t>105E  :881413:00:------:--</t>
  </si>
  <si>
    <t>21:0719:000392</t>
  </si>
  <si>
    <t>21:0212:000350</t>
  </si>
  <si>
    <t>21:0212:000350:0003:0001:00</t>
  </si>
  <si>
    <t>105E  :881414:00:------:--</t>
  </si>
  <si>
    <t>21:0719:000393</t>
  </si>
  <si>
    <t>21:0212:000351</t>
  </si>
  <si>
    <t>21:0212:000351:0003:0001:00</t>
  </si>
  <si>
    <t>105E  :881415:00:------:--</t>
  </si>
  <si>
    <t>21:0719:000394</t>
  </si>
  <si>
    <t>21:0212:000352</t>
  </si>
  <si>
    <t>21:0212:000352:0003:0001:00</t>
  </si>
  <si>
    <t>105E  :881416:00:------:--</t>
  </si>
  <si>
    <t>21:0719:000395</t>
  </si>
  <si>
    <t>21:0212:000353</t>
  </si>
  <si>
    <t>21:0212:000353:0003:0001:00</t>
  </si>
  <si>
    <t>105E  :881417:00:------:--</t>
  </si>
  <si>
    <t>21:0719:000396</t>
  </si>
  <si>
    <t>21:0212:000354</t>
  </si>
  <si>
    <t>21:0212:000354:0003:0001:00</t>
  </si>
  <si>
    <t>105E  :881418:00:------:--</t>
  </si>
  <si>
    <t>21:0719:000397</t>
  </si>
  <si>
    <t>21:0212:000355</t>
  </si>
  <si>
    <t>21:0212:000355:0003:0001:00</t>
  </si>
  <si>
    <t>105E  :881419:00:------:--</t>
  </si>
  <si>
    <t>21:0719:000398</t>
  </si>
  <si>
    <t>21:0212:000356</t>
  </si>
  <si>
    <t>21:0212:000356:0003:0001:00</t>
  </si>
  <si>
    <t>105E  :881420:00:------:--</t>
  </si>
  <si>
    <t>21:0719:000399</t>
  </si>
  <si>
    <t>21:0212:000357</t>
  </si>
  <si>
    <t>21:0212:000357:0003:0001:00</t>
  </si>
  <si>
    <t>105E  :881422:00:------:--</t>
  </si>
  <si>
    <t>21:0719:000400</t>
  </si>
  <si>
    <t>21:0212:000358</t>
  </si>
  <si>
    <t>21:0212:000358:0003:0001:00</t>
  </si>
  <si>
    <t>105E  :881423:00:------:--</t>
  </si>
  <si>
    <t>21:0719:000401</t>
  </si>
  <si>
    <t>21:0212:000359</t>
  </si>
  <si>
    <t>21:0212:000359:0003:0001:00</t>
  </si>
  <si>
    <t>105E  :881424:00:------:--</t>
  </si>
  <si>
    <t>21:0719:000402</t>
  </si>
  <si>
    <t>21:0212:000360</t>
  </si>
  <si>
    <t>21:0212:000360:0003:0001:00</t>
  </si>
  <si>
    <t>105E  :881425:00:------:--</t>
  </si>
  <si>
    <t>21:0719:000403</t>
  </si>
  <si>
    <t>21:0212:000361</t>
  </si>
  <si>
    <t>21:0212:000361:0003:0001:00</t>
  </si>
  <si>
    <t>105E  :881426:00:------:--</t>
  </si>
  <si>
    <t>21:0719:000404</t>
  </si>
  <si>
    <t>21:0212:000362</t>
  </si>
  <si>
    <t>21:0212:000362:0003:0001:00</t>
  </si>
  <si>
    <t>105E  :881427:00:------:--</t>
  </si>
  <si>
    <t>21:0719:000405</t>
  </si>
  <si>
    <t>21:0212:000363</t>
  </si>
  <si>
    <t>21:0212:000363:0003:0001:00</t>
  </si>
  <si>
    <t>105E  :881428:00:------:--</t>
  </si>
  <si>
    <t>21:0719:000406</t>
  </si>
  <si>
    <t>21:0212:000364</t>
  </si>
  <si>
    <t>21:0212:000364:0003:0001:00</t>
  </si>
  <si>
    <t>105E  :881429:9X:------:--</t>
  </si>
  <si>
    <t>21:0719:000407</t>
  </si>
  <si>
    <t>105E  :881430:10:------:--</t>
  </si>
  <si>
    <t>21:0719:000408</t>
  </si>
  <si>
    <t>21:0212:000365</t>
  </si>
  <si>
    <t>21:0212:000365:0003:0001:00</t>
  </si>
  <si>
    <t>105E  :881431:20:881430:10</t>
  </si>
  <si>
    <t>21:0719:000409</t>
  </si>
  <si>
    <t>21:0212:000365:0004:0001:00</t>
  </si>
  <si>
    <t>105E  :881432:00:------:--</t>
  </si>
  <si>
    <t>21:0719:000410</t>
  </si>
  <si>
    <t>21:0212:000366</t>
  </si>
  <si>
    <t>21:0212:000366:0003:0001:00</t>
  </si>
  <si>
    <t>105E  :881433:00:------:--</t>
  </si>
  <si>
    <t>21:0719:000411</t>
  </si>
  <si>
    <t>21:0212:000367</t>
  </si>
  <si>
    <t>21:0212:000367:0003:0001:00</t>
  </si>
  <si>
    <t>105E  :881434:00:------:--</t>
  </si>
  <si>
    <t>21:0719:000412</t>
  </si>
  <si>
    <t>21:0212:000368</t>
  </si>
  <si>
    <t>21:0212:000368:0003:0001:00</t>
  </si>
  <si>
    <t>105E  :881435:00:------:--</t>
  </si>
  <si>
    <t>21:0719:000413</t>
  </si>
  <si>
    <t>21:0212:000369</t>
  </si>
  <si>
    <t>21:0212:000369:0003:0001:00</t>
  </si>
  <si>
    <t>105E  :881436:00:------:--</t>
  </si>
  <si>
    <t>21:0719:000414</t>
  </si>
  <si>
    <t>21:0212:000370</t>
  </si>
  <si>
    <t>21:0212:000370:0003:0001:00</t>
  </si>
  <si>
    <t>105E  :881437:00:------:--</t>
  </si>
  <si>
    <t>21:0719:000415</t>
  </si>
  <si>
    <t>21:0212:000371</t>
  </si>
  <si>
    <t>21:0212:000371:0003:0001:00</t>
  </si>
  <si>
    <t>105E  :881438:00:------:--</t>
  </si>
  <si>
    <t>21:0719:000416</t>
  </si>
  <si>
    <t>21:0212:000372</t>
  </si>
  <si>
    <t>21:0212:000372:0003:0001:00</t>
  </si>
  <si>
    <t>105E  :881439:00:------:--</t>
  </si>
  <si>
    <t>21:0719:000417</t>
  </si>
  <si>
    <t>21:0212:000373</t>
  </si>
  <si>
    <t>21:0212:000373:0003:0001:00</t>
  </si>
  <si>
    <t>105E  :881440:00:------:--</t>
  </si>
  <si>
    <t>21:0719:000418</t>
  </si>
  <si>
    <t>21:0212:000374</t>
  </si>
  <si>
    <t>21:0212:000374:0003:0001:00</t>
  </si>
  <si>
    <t>105E  :881442:00:------:--</t>
  </si>
  <si>
    <t>21:0719:000419</t>
  </si>
  <si>
    <t>21:0212:000375</t>
  </si>
  <si>
    <t>21:0212:000375:0003:0001:00</t>
  </si>
  <si>
    <t>105E  :881443:10:------:--</t>
  </si>
  <si>
    <t>21:0719:000420</t>
  </si>
  <si>
    <t>21:0212:000376</t>
  </si>
  <si>
    <t>21:0212:000376:0003:0001:00</t>
  </si>
  <si>
    <t>105E  :881444:20:881443:10</t>
  </si>
  <si>
    <t>21:0719:000421</t>
  </si>
  <si>
    <t>21:0212:000376:0004:0001:00</t>
  </si>
  <si>
    <t>105E  :881445:00:------:--</t>
  </si>
  <si>
    <t>21:0719:000422</t>
  </si>
  <si>
    <t>21:0212:000377</t>
  </si>
  <si>
    <t>21:0212:000377:0003:0001:00</t>
  </si>
  <si>
    <t>105E  :881446:00:------:--</t>
  </si>
  <si>
    <t>21:0719:000423</t>
  </si>
  <si>
    <t>21:0212:000378</t>
  </si>
  <si>
    <t>21:0212:000378:0003:0001:00</t>
  </si>
  <si>
    <t>105E  :881447:00:------:--</t>
  </si>
  <si>
    <t>21:0719:000424</t>
  </si>
  <si>
    <t>21:0212:000379</t>
  </si>
  <si>
    <t>21:0212:000379:0003:0001:00</t>
  </si>
  <si>
    <t>105E  :881448:00:------:--</t>
  </si>
  <si>
    <t>21:0719:000425</t>
  </si>
  <si>
    <t>21:0212:000380</t>
  </si>
  <si>
    <t>21:0212:000380:0003:0001:00</t>
  </si>
  <si>
    <t>105E  :881449:00:------:--</t>
  </si>
  <si>
    <t>21:0719:000426</t>
  </si>
  <si>
    <t>21:0212:000381</t>
  </si>
  <si>
    <t>21:0212:000381:0003:0001:00</t>
  </si>
  <si>
    <t>105E  :881450:00:------:--</t>
  </si>
  <si>
    <t>21:0719:000427</t>
  </si>
  <si>
    <t>21:0212:000382</t>
  </si>
  <si>
    <t>21:0212:000382:0003:0001:00</t>
  </si>
  <si>
    <t>105E  :881451:00:------:--</t>
  </si>
  <si>
    <t>21:0719:000428</t>
  </si>
  <si>
    <t>21:0212:000383</t>
  </si>
  <si>
    <t>21:0212:000383:0003:0001:00</t>
  </si>
  <si>
    <t>105E  :881452:00:------:--</t>
  </si>
  <si>
    <t>21:0719:000429</t>
  </si>
  <si>
    <t>21:0212:000384</t>
  </si>
  <si>
    <t>21:0212:000384:0003:0001:00</t>
  </si>
  <si>
    <t>105E  :881453:00:------:--</t>
  </si>
  <si>
    <t>21:0719:000430</t>
  </si>
  <si>
    <t>21:0212:000385</t>
  </si>
  <si>
    <t>21:0212:000385:0003:0001:00</t>
  </si>
  <si>
    <t>105E  :881454:00:------:--</t>
  </si>
  <si>
    <t>21:0719:000431</t>
  </si>
  <si>
    <t>21:0212:000386</t>
  </si>
  <si>
    <t>21:0212:000386:0003:0001:00</t>
  </si>
  <si>
    <t>105E  :881455:00:------:--</t>
  </si>
  <si>
    <t>21:0719:000432</t>
  </si>
  <si>
    <t>21:0212:000387</t>
  </si>
  <si>
    <t>21:0212:000387:0003:0001:00</t>
  </si>
  <si>
    <t>105E  :881456:00:------:--</t>
  </si>
  <si>
    <t>21:0719:000433</t>
  </si>
  <si>
    <t>21:0212:000388</t>
  </si>
  <si>
    <t>21:0212:000388:0003:0001:00</t>
  </si>
  <si>
    <t>105E  :881457:00:------:--</t>
  </si>
  <si>
    <t>21:0719:000434</t>
  </si>
  <si>
    <t>21:0212:000389</t>
  </si>
  <si>
    <t>21:0212:000389:0003:0001:00</t>
  </si>
  <si>
    <t>105E  :881458:00:------:--</t>
  </si>
  <si>
    <t>21:0719:000435</t>
  </si>
  <si>
    <t>21:0212:000390</t>
  </si>
  <si>
    <t>21:0212:000390:0003:0001:00</t>
  </si>
  <si>
    <t>105E  :881459:00:------:--</t>
  </si>
  <si>
    <t>21:0719:000436</t>
  </si>
  <si>
    <t>21:0212:000391</t>
  </si>
  <si>
    <t>21:0212:000391:0003:0001:00</t>
  </si>
  <si>
    <t>105E  :881460:9Z:------:--</t>
  </si>
  <si>
    <t>21:0719:000437</t>
  </si>
  <si>
    <t>105E  :881462:00:------:--</t>
  </si>
  <si>
    <t>21:0719:000438</t>
  </si>
  <si>
    <t>21:0212:000392</t>
  </si>
  <si>
    <t>21:0212:000392:0003:0001:00</t>
  </si>
  <si>
    <t>105E  :881463:00:------:--</t>
  </si>
  <si>
    <t>21:0719:000439</t>
  </si>
  <si>
    <t>21:0212:000393</t>
  </si>
  <si>
    <t>21:0212:000393:0003:0001:00</t>
  </si>
  <si>
    <t>105E  :881464:00:------:--</t>
  </si>
  <si>
    <t>21:0719:000440</t>
  </si>
  <si>
    <t>21:0212:000394</t>
  </si>
  <si>
    <t>21:0212:000394:0003:0001:00</t>
  </si>
  <si>
    <t>105E  :881465:10:------:--</t>
  </si>
  <si>
    <t>21:0719:000441</t>
  </si>
  <si>
    <t>21:0212:000395</t>
  </si>
  <si>
    <t>21:0212:000395:0003:0001:00</t>
  </si>
  <si>
    <t>105E  :881466:20:881465:10</t>
  </si>
  <si>
    <t>21:0719:000442</t>
  </si>
  <si>
    <t>21:0212:000395:0004:0001:00</t>
  </si>
  <si>
    <t>105E  :881467:00:------:--</t>
  </si>
  <si>
    <t>21:0719:000443</t>
  </si>
  <si>
    <t>21:0212:000396</t>
  </si>
  <si>
    <t>21:0212:000396:0003:0001:00</t>
  </si>
  <si>
    <t>105E  :881468:00:------:--</t>
  </si>
  <si>
    <t>21:0719:000444</t>
  </si>
  <si>
    <t>21:0212:000397</t>
  </si>
  <si>
    <t>21:0212:000397:0003:0001:00</t>
  </si>
  <si>
    <t>105E  :881469:00:------:--</t>
  </si>
  <si>
    <t>21:0719:000445</t>
  </si>
  <si>
    <t>21:0212:000398</t>
  </si>
  <si>
    <t>21:0212:000398:0003:0001:00</t>
  </si>
  <si>
    <t>105E  :881470:9X:------:--</t>
  </si>
  <si>
    <t>21:0719:000446</t>
  </si>
  <si>
    <t>105E  :881471:00:------:--</t>
  </si>
  <si>
    <t>21:0719:000447</t>
  </si>
  <si>
    <t>21:0212:000399</t>
  </si>
  <si>
    <t>21:0212:000399:0003:0001:00</t>
  </si>
  <si>
    <t>105E  :881472:00:------:--</t>
  </si>
  <si>
    <t>21:0719:000448</t>
  </si>
  <si>
    <t>21:0212:000400</t>
  </si>
  <si>
    <t>21:0212:000400:0003:0001:00</t>
  </si>
  <si>
    <t>105E  :881473:00:------:--</t>
  </si>
  <si>
    <t>21:0719:000449</t>
  </si>
  <si>
    <t>21:0212:000401</t>
  </si>
  <si>
    <t>21:0212:000401:0003:0001:00</t>
  </si>
  <si>
    <t>105E  :881474:00:------:--</t>
  </si>
  <si>
    <t>21:0719:000450</t>
  </si>
  <si>
    <t>21:0212:000402</t>
  </si>
  <si>
    <t>21:0212:000402:0003:0001:00</t>
  </si>
  <si>
    <t>105E  :881475:00:------:--</t>
  </si>
  <si>
    <t>21:0719:000451</t>
  </si>
  <si>
    <t>21:0212:000403</t>
  </si>
  <si>
    <t>21:0212:000403:0003:0001:00</t>
  </si>
  <si>
    <t>105E  :881476:00:------:--</t>
  </si>
  <si>
    <t>21:0719:000452</t>
  </si>
  <si>
    <t>21:0212:000404</t>
  </si>
  <si>
    <t>21:0212:000404:0003:0001:00</t>
  </si>
  <si>
    <t>105E  :881477:00:------:--</t>
  </si>
  <si>
    <t>21:0719:000453</t>
  </si>
  <si>
    <t>21:0212:000405</t>
  </si>
  <si>
    <t>21:0212:000405:0003:0001:00</t>
  </si>
  <si>
    <t>105E  :881478:00:------:--</t>
  </si>
  <si>
    <t>21:0719:000454</t>
  </si>
  <si>
    <t>21:0212:000406</t>
  </si>
  <si>
    <t>21:0212:000406:0003:0001:00</t>
  </si>
  <si>
    <t>105E  :881479:00:------:--</t>
  </si>
  <si>
    <t>21:0719:000455</t>
  </si>
  <si>
    <t>21:0212:000407</t>
  </si>
  <si>
    <t>21:0212:000407:0003:0001:00</t>
  </si>
  <si>
    <t>105E  :881480:00:------:--</t>
  </si>
  <si>
    <t>21:0719:000456</t>
  </si>
  <si>
    <t>21:0212:000408</t>
  </si>
  <si>
    <t>21:0212:000408:0003:0001:00</t>
  </si>
  <si>
    <t>105E  :881482:00:------:--</t>
  </si>
  <si>
    <t>21:0719:000457</t>
  </si>
  <si>
    <t>21:0212:000409</t>
  </si>
  <si>
    <t>21:0212:000409:0003:0001:00</t>
  </si>
  <si>
    <t>105E  :881483:10:------:--</t>
  </si>
  <si>
    <t>21:0719:000458</t>
  </si>
  <si>
    <t>21:0212:000410</t>
  </si>
  <si>
    <t>21:0212:000410:0003:0001:00</t>
  </si>
  <si>
    <t>105E  :881484:20:881483:10</t>
  </si>
  <si>
    <t>21:0719:000459</t>
  </si>
  <si>
    <t>21:0212:000410:0004:0001:00</t>
  </si>
  <si>
    <t>105E  :881485:00:------:--</t>
  </si>
  <si>
    <t>21:0719:000460</t>
  </si>
  <si>
    <t>21:0212:000411</t>
  </si>
  <si>
    <t>21:0212:000411:0003:0001:00</t>
  </si>
  <si>
    <t>105E  :881486:00:------:--</t>
  </si>
  <si>
    <t>21:0719:000461</t>
  </si>
  <si>
    <t>21:0212:000412</t>
  </si>
  <si>
    <t>21:0212:000412:0003:0001:00</t>
  </si>
  <si>
    <t>105E  :881487:00:------:--</t>
  </si>
  <si>
    <t>21:0719:000462</t>
  </si>
  <si>
    <t>21:0212:000413</t>
  </si>
  <si>
    <t>21:0212:000413:0003:0001:00</t>
  </si>
  <si>
    <t>105E  :881488:9X:------:--</t>
  </si>
  <si>
    <t>21:0719:000463</t>
  </si>
  <si>
    <t>105E  :883002:00:------:--</t>
  </si>
  <si>
    <t>21:0719:000464</t>
  </si>
  <si>
    <t>21:0212:000414</t>
  </si>
  <si>
    <t>21:0212:000414:0003:0001:00</t>
  </si>
  <si>
    <t>105E  :883003:00:------:--</t>
  </si>
  <si>
    <t>21:0719:000465</t>
  </si>
  <si>
    <t>21:0212:000415</t>
  </si>
  <si>
    <t>21:0212:000415:0003:0001:00</t>
  </si>
  <si>
    <t>105E  :883004:9Y:------:--</t>
  </si>
  <si>
    <t>21:0719:000466</t>
  </si>
  <si>
    <t>105E  :883005:00:------:--</t>
  </si>
  <si>
    <t>21:0719:000467</t>
  </si>
  <si>
    <t>21:0212:000416</t>
  </si>
  <si>
    <t>21:0212:000416:0003:0001:00</t>
  </si>
  <si>
    <t>105E  :883006:00:------:--</t>
  </si>
  <si>
    <t>21:0719:000468</t>
  </si>
  <si>
    <t>21:0212:000417</t>
  </si>
  <si>
    <t>21:0212:000417:0003:0001:00</t>
  </si>
  <si>
    <t>105E  :883007:00:------:--</t>
  </si>
  <si>
    <t>21:0719:000469</t>
  </si>
  <si>
    <t>21:0212:000418</t>
  </si>
  <si>
    <t>21:0212:000418:0003:0001:00</t>
  </si>
  <si>
    <t>105E  :883008:00:------:--</t>
  </si>
  <si>
    <t>21:0719:000470</t>
  </si>
  <si>
    <t>21:0212:000419</t>
  </si>
  <si>
    <t>21:0212:000419:0003:0001:00</t>
  </si>
  <si>
    <t>105E  :883009:00:------:--</t>
  </si>
  <si>
    <t>21:0719:000471</t>
  </si>
  <si>
    <t>21:0212:000420</t>
  </si>
  <si>
    <t>21:0212:000420:0003:0001:00</t>
  </si>
  <si>
    <t>105E  :883010:00:------:--</t>
  </si>
  <si>
    <t>21:0719:000472</t>
  </si>
  <si>
    <t>21:0212:000421</t>
  </si>
  <si>
    <t>21:0212:000421:0003:0001:00</t>
  </si>
  <si>
    <t>105E  :883011:10:------:--</t>
  </si>
  <si>
    <t>21:0719:000473</t>
  </si>
  <si>
    <t>21:0212:000422</t>
  </si>
  <si>
    <t>21:0212:000422:0003:0001:00</t>
  </si>
  <si>
    <t>105E  :883012:20:883011:10</t>
  </si>
  <si>
    <t>21:0719:000474</t>
  </si>
  <si>
    <t>21:0212:000422:0004:0001:00</t>
  </si>
  <si>
    <t>105E  :883013:00:------:--</t>
  </si>
  <si>
    <t>21:0719:000475</t>
  </si>
  <si>
    <t>21:0212:000423</t>
  </si>
  <si>
    <t>21:0212:000423:0003:0001:00</t>
  </si>
  <si>
    <t>105E  :883014:00:------:--</t>
  </si>
  <si>
    <t>21:0719:000476</t>
  </si>
  <si>
    <t>21:0212:000424</t>
  </si>
  <si>
    <t>21:0212:000424:0003:0001:00</t>
  </si>
  <si>
    <t>105E  :883015:00:------:--</t>
  </si>
  <si>
    <t>21:0719:000477</t>
  </si>
  <si>
    <t>21:0212:000425</t>
  </si>
  <si>
    <t>21:0212:000425:0003:0001:00</t>
  </si>
  <si>
    <t>105E  :883016:00:------:--</t>
  </si>
  <si>
    <t>21:0719:000478</t>
  </si>
  <si>
    <t>21:0212:000426</t>
  </si>
  <si>
    <t>21:0212:000426:0003:0001:00</t>
  </si>
  <si>
    <t>105E  :883017:00:------:--</t>
  </si>
  <si>
    <t>21:0719:000479</t>
  </si>
  <si>
    <t>21:0212:000427</t>
  </si>
  <si>
    <t>21:0212:000427:0003:0001:00</t>
  </si>
  <si>
    <t>105E  :883018:00:------:--</t>
  </si>
  <si>
    <t>21:0719:000480</t>
  </si>
  <si>
    <t>21:0212:000428</t>
  </si>
  <si>
    <t>21:0212:000428:0003:0001:00</t>
  </si>
  <si>
    <t>105E  :883019:00:------:--</t>
  </si>
  <si>
    <t>21:0719:000481</t>
  </si>
  <si>
    <t>21:0212:000429</t>
  </si>
  <si>
    <t>21:0212:000429:0003:0001:00</t>
  </si>
  <si>
    <t>105E  :883020:00:------:--</t>
  </si>
  <si>
    <t>21:0719:000482</t>
  </si>
  <si>
    <t>21:0212:000430</t>
  </si>
  <si>
    <t>21:0212:000430:0003:0001:00</t>
  </si>
  <si>
    <t>105E  :883022:00:------:--</t>
  </si>
  <si>
    <t>21:0719:000483</t>
  </si>
  <si>
    <t>21:0212:000431</t>
  </si>
  <si>
    <t>21:0212:000431:0003:0001:00</t>
  </si>
  <si>
    <t>105E  :883023:00:------:--</t>
  </si>
  <si>
    <t>21:0719:000484</t>
  </si>
  <si>
    <t>21:0212:000432</t>
  </si>
  <si>
    <t>21:0212:000432:0003:0001:00</t>
  </si>
  <si>
    <t>105E  :883024:00:------:--</t>
  </si>
  <si>
    <t>21:0719:000485</t>
  </si>
  <si>
    <t>21:0212:000433</t>
  </si>
  <si>
    <t>21:0212:000433:0003:0001:00</t>
  </si>
  <si>
    <t>105E  :883025:00:------:--</t>
  </si>
  <si>
    <t>21:0719:000486</t>
  </si>
  <si>
    <t>21:0212:000434</t>
  </si>
  <si>
    <t>21:0212:000434:0003:0001:00</t>
  </si>
  <si>
    <t>105E  :883026:10:------:--</t>
  </si>
  <si>
    <t>21:0719:000487</t>
  </si>
  <si>
    <t>21:0212:000435</t>
  </si>
  <si>
    <t>21:0212:000435:0003:0001:00</t>
  </si>
  <si>
    <t>105E  :883027:20:883026:10</t>
  </si>
  <si>
    <t>21:0719:000488</t>
  </si>
  <si>
    <t>21:0212:000435:0004:0001:00</t>
  </si>
  <si>
    <t>105E  :883028:00:------:--</t>
  </si>
  <si>
    <t>21:0719:000489</t>
  </si>
  <si>
    <t>21:0212:000436</t>
  </si>
  <si>
    <t>21:0212:000436:0003:0001:00</t>
  </si>
  <si>
    <t>105E  :883029:00:------:--</t>
  </si>
  <si>
    <t>21:0719:000490</t>
  </si>
  <si>
    <t>21:0212:000437</t>
  </si>
  <si>
    <t>21:0212:000437:0003:0001:00</t>
  </si>
  <si>
    <t>105E  :883030:00:------:--</t>
  </si>
  <si>
    <t>21:0719:000491</t>
  </si>
  <si>
    <t>21:0212:000438</t>
  </si>
  <si>
    <t>21:0212:000438:0003:0001:00</t>
  </si>
  <si>
    <t>105E  :883031:00:------:--</t>
  </si>
  <si>
    <t>21:0719:000492</t>
  </si>
  <si>
    <t>21:0212:000439</t>
  </si>
  <si>
    <t>21:0212:000439:0003:0001:00</t>
  </si>
  <si>
    <t>105E  :883032:00:------:--</t>
  </si>
  <si>
    <t>21:0719:000493</t>
  </si>
  <si>
    <t>21:0212:000440</t>
  </si>
  <si>
    <t>21:0212:000440:0003:0001:00</t>
  </si>
  <si>
    <t>105E  :883033:00:------:--</t>
  </si>
  <si>
    <t>21:0719:000494</t>
  </si>
  <si>
    <t>21:0212:000441</t>
  </si>
  <si>
    <t>21:0212:000441:0003:0001:00</t>
  </si>
  <si>
    <t>105E  :883034:00:------:--</t>
  </si>
  <si>
    <t>21:0719:000495</t>
  </si>
  <si>
    <t>21:0212:000442</t>
  </si>
  <si>
    <t>21:0212:000442:0003:0001:00</t>
  </si>
  <si>
    <t>105E  :883035:00:------:--</t>
  </si>
  <si>
    <t>21:0719:000496</t>
  </si>
  <si>
    <t>21:0212:000443</t>
  </si>
  <si>
    <t>21:0212:000443:0003:0001:00</t>
  </si>
  <si>
    <t>105E  :883036:00:------:--</t>
  </si>
  <si>
    <t>21:0719:000497</t>
  </si>
  <si>
    <t>21:0212:000444</t>
  </si>
  <si>
    <t>21:0212:000444:0003:0001:00</t>
  </si>
  <si>
    <t>105E  :883037:9Y:------:--</t>
  </si>
  <si>
    <t>21:0719:000498</t>
  </si>
  <si>
    <t>105E  :883038:00:------:--</t>
  </si>
  <si>
    <t>21:0719:000499</t>
  </si>
  <si>
    <t>21:0212:000445</t>
  </si>
  <si>
    <t>21:0212:000445:0003:0001:00</t>
  </si>
  <si>
    <t>105E  :883039:00:------:--</t>
  </si>
  <si>
    <t>21:0719:000500</t>
  </si>
  <si>
    <t>21:0212:000446</t>
  </si>
  <si>
    <t>21:0212:000446:0003:0001:00</t>
  </si>
  <si>
    <t>105E  :883040:00:------:--</t>
  </si>
  <si>
    <t>21:0719:000501</t>
  </si>
  <si>
    <t>21:0212:000447</t>
  </si>
  <si>
    <t>21:0212:000447:0003:0001:00</t>
  </si>
  <si>
    <t>105E  :883042:00:------:--</t>
  </si>
  <si>
    <t>21:0719:000502</t>
  </si>
  <si>
    <t>21:0212:000448</t>
  </si>
  <si>
    <t>21:0212:000448:0003:0001:00</t>
  </si>
  <si>
    <t>105E  :883043:00:------:--</t>
  </si>
  <si>
    <t>21:0719:000503</t>
  </si>
  <si>
    <t>21:0212:000449</t>
  </si>
  <si>
    <t>21:0212:000449:0003:0001:00</t>
  </si>
  <si>
    <t>105E  :883044:9Z:------:--</t>
  </si>
  <si>
    <t>21:0719:000504</t>
  </si>
  <si>
    <t>105E  :883045:10:------:--</t>
  </si>
  <si>
    <t>21:0719:000505</t>
  </si>
  <si>
    <t>21:0212:000450</t>
  </si>
  <si>
    <t>21:0212:000450:0003:0001:00</t>
  </si>
  <si>
    <t>105E  :883046:20:883045:10</t>
  </si>
  <si>
    <t>21:0719:000506</t>
  </si>
  <si>
    <t>21:0212:000450:0004:0001:00</t>
  </si>
  <si>
    <t>105E  :883047:00:------:--</t>
  </si>
  <si>
    <t>21:0719:000507</t>
  </si>
  <si>
    <t>21:0212:000451</t>
  </si>
  <si>
    <t>21:0212:000451:0003:0001:00</t>
  </si>
  <si>
    <t>105E  :883048:00:------:--</t>
  </si>
  <si>
    <t>21:0719:000508</t>
  </si>
  <si>
    <t>21:0212:000452</t>
  </si>
  <si>
    <t>21:0212:000452:0003:0001:00</t>
  </si>
  <si>
    <t>105E  :883049:00:------:--</t>
  </si>
  <si>
    <t>21:0719:000509</t>
  </si>
  <si>
    <t>21:0212:000453</t>
  </si>
  <si>
    <t>21:0212:000453:0003:0001:00</t>
  </si>
  <si>
    <t>105E  :883050:00:------:--</t>
  </si>
  <si>
    <t>21:0719:000510</t>
  </si>
  <si>
    <t>21:0212:000454</t>
  </si>
  <si>
    <t>21:0212:000454:0003:0001:00</t>
  </si>
  <si>
    <t>105E  :883051:00:------:--</t>
  </si>
  <si>
    <t>21:0719:000511</t>
  </si>
  <si>
    <t>21:0212:000455</t>
  </si>
  <si>
    <t>21:0212:000455:0003:0001:00</t>
  </si>
  <si>
    <t>105E  :883052:00:------:--</t>
  </si>
  <si>
    <t>21:0719:000512</t>
  </si>
  <si>
    <t>21:0212:000456</t>
  </si>
  <si>
    <t>21:0212:000456:0003:0001:00</t>
  </si>
  <si>
    <t>105E  :883053:00:------:--</t>
  </si>
  <si>
    <t>21:0719:000513</t>
  </si>
  <si>
    <t>21:0212:000457</t>
  </si>
  <si>
    <t>21:0212:000457:0003:0001:00</t>
  </si>
  <si>
    <t>105E  :883054:00:------:--</t>
  </si>
  <si>
    <t>21:0719:000514</t>
  </si>
  <si>
    <t>21:0212:000458</t>
  </si>
  <si>
    <t>21:0212:000458:0003:0001:00</t>
  </si>
  <si>
    <t>105E  :883055:00:------:--</t>
  </si>
  <si>
    <t>21:0719:000515</t>
  </si>
  <si>
    <t>21:0212:000459</t>
  </si>
  <si>
    <t>21:0212:000459:0003:0001:00</t>
  </si>
  <si>
    <t>105E  :883056:00:------:--</t>
  </si>
  <si>
    <t>21:0719:000516</t>
  </si>
  <si>
    <t>21:0212:000460</t>
  </si>
  <si>
    <t>21:0212:000460:0003:0001:00</t>
  </si>
  <si>
    <t>105E  :883057:00:------:--</t>
  </si>
  <si>
    <t>21:0719:000517</t>
  </si>
  <si>
    <t>21:0212:000461</t>
  </si>
  <si>
    <t>21:0212:000461:0003:0001:00</t>
  </si>
  <si>
    <t>105E  :883058:00:------:--</t>
  </si>
  <si>
    <t>21:0719:000518</t>
  </si>
  <si>
    <t>21:0212:000462</t>
  </si>
  <si>
    <t>21:0212:000462:0003:0001:00</t>
  </si>
  <si>
    <t>105E  :883059:00:------:--</t>
  </si>
  <si>
    <t>21:0719:000519</t>
  </si>
  <si>
    <t>21:0212:000463</t>
  </si>
  <si>
    <t>21:0212:000463:0003:0001:00</t>
  </si>
  <si>
    <t>105E  :883060:00:------:--</t>
  </si>
  <si>
    <t>21:0719:000520</t>
  </si>
  <si>
    <t>21:0212:000464</t>
  </si>
  <si>
    <t>21:0212:000464:0003:0001:00</t>
  </si>
  <si>
    <t>105E  :883062:00:------:--</t>
  </si>
  <si>
    <t>21:0719:000521</t>
  </si>
  <si>
    <t>21:0212:000465</t>
  </si>
  <si>
    <t>21:0212:000465:0003:0001:00</t>
  </si>
  <si>
    <t>105E  :883063:00:------:--</t>
  </si>
  <si>
    <t>21:0719:000522</t>
  </si>
  <si>
    <t>21:0212:000466</t>
  </si>
  <si>
    <t>21:0212:000466:0003:0001:00</t>
  </si>
  <si>
    <t>105E  :883064:00:------:--</t>
  </si>
  <si>
    <t>21:0719:000523</t>
  </si>
  <si>
    <t>21:0212:000467</t>
  </si>
  <si>
    <t>21:0212:000467:0003:0001:00</t>
  </si>
  <si>
    <t>105E  :883065:10:------:--</t>
  </si>
  <si>
    <t>21:0719:000524</t>
  </si>
  <si>
    <t>21:0212:000468</t>
  </si>
  <si>
    <t>21:0212:000468:0003:0001:00</t>
  </si>
  <si>
    <t>105E  :883066:9Z:------:--</t>
  </si>
  <si>
    <t>21:0719:000525</t>
  </si>
  <si>
    <t>105E  :883067:20:883065:10</t>
  </si>
  <si>
    <t>21:0719:000526</t>
  </si>
  <si>
    <t>21:0212:000468:0004:0001:00</t>
  </si>
  <si>
    <t>105E  :883068:00:------:--</t>
  </si>
  <si>
    <t>21:0719:000527</t>
  </si>
  <si>
    <t>21:0212:000469</t>
  </si>
  <si>
    <t>21:0212:000469:0003:0001:00</t>
  </si>
  <si>
    <t>105E  :883069:00:------:--</t>
  </si>
  <si>
    <t>21:0719:000528</t>
  </si>
  <si>
    <t>21:0212:000470</t>
  </si>
  <si>
    <t>21:0212:000470:0003:0001:00</t>
  </si>
  <si>
    <t>105E  :883070:00:------:--</t>
  </si>
  <si>
    <t>21:0719:000529</t>
  </si>
  <si>
    <t>21:0212:000471</t>
  </si>
  <si>
    <t>21:0212:000471:0003:0001:00</t>
  </si>
  <si>
    <t>105E  :883071:00:------:--</t>
  </si>
  <si>
    <t>21:0719:000530</t>
  </si>
  <si>
    <t>21:0212:000472</t>
  </si>
  <si>
    <t>21:0212:000472:0003:0001:00</t>
  </si>
  <si>
    <t>105E  :883072:00:------:--</t>
  </si>
  <si>
    <t>21:0719:000531</t>
  </si>
  <si>
    <t>21:0212:000473</t>
  </si>
  <si>
    <t>21:0212:000473:0003:0001:00</t>
  </si>
  <si>
    <t>105E  :883073:00:------:--</t>
  </si>
  <si>
    <t>21:0719:000532</t>
  </si>
  <si>
    <t>21:0212:000474</t>
  </si>
  <si>
    <t>21:0212:000474:0003:0001:00</t>
  </si>
  <si>
    <t>105E  :883074:00:------:--</t>
  </si>
  <si>
    <t>21:0719:000533</t>
  </si>
  <si>
    <t>21:0212:000475</t>
  </si>
  <si>
    <t>21:0212:000475:0003:0001:00</t>
  </si>
  <si>
    <t>105E  :883075:00:------:--</t>
  </si>
  <si>
    <t>21:0719:000534</t>
  </si>
  <si>
    <t>21:0212:000476</t>
  </si>
  <si>
    <t>21:0212:000476:0003:0001:00</t>
  </si>
  <si>
    <t>105E  :883076:00:------:--</t>
  </si>
  <si>
    <t>21:0719:000535</t>
  </si>
  <si>
    <t>21:0212:000477</t>
  </si>
  <si>
    <t>21:0212:000477:0003:0001:00</t>
  </si>
  <si>
    <t>105E  :883077:00:------:--</t>
  </si>
  <si>
    <t>21:0719:000536</t>
  </si>
  <si>
    <t>21:0212:000478</t>
  </si>
  <si>
    <t>21:0212:000478:0003:0001:00</t>
  </si>
  <si>
    <t>105E  :883078:00:------:--</t>
  </si>
  <si>
    <t>21:0719:000537</t>
  </si>
  <si>
    <t>21:0212:000479</t>
  </si>
  <si>
    <t>21:0212:000479:0003:0001:00</t>
  </si>
  <si>
    <t>105E  :883079:00:------:--</t>
  </si>
  <si>
    <t>21:0719:000538</t>
  </si>
  <si>
    <t>21:0212:000480</t>
  </si>
  <si>
    <t>21:0212:000480:0003:0001:00</t>
  </si>
  <si>
    <t>105E  :883080:00:------:--</t>
  </si>
  <si>
    <t>21:0719:000539</t>
  </si>
  <si>
    <t>21:0212:000481</t>
  </si>
  <si>
    <t>21:0212:000481:0003:0001:00</t>
  </si>
  <si>
    <t>105E  :883082:00:------:--</t>
  </si>
  <si>
    <t>21:0719:000540</t>
  </si>
  <si>
    <t>21:0212:000482</t>
  </si>
  <si>
    <t>21:0212:000482:0003:0001:00</t>
  </si>
  <si>
    <t>105E  :883083:10:------:--</t>
  </si>
  <si>
    <t>21:0719:000541</t>
  </si>
  <si>
    <t>21:0212:000483</t>
  </si>
  <si>
    <t>21:0212:000483:0003:0001:00</t>
  </si>
  <si>
    <t>105E  :883084:20:883083:10</t>
  </si>
  <si>
    <t>21:0719:000542</t>
  </si>
  <si>
    <t>21:0212:000483:0004:0001:00</t>
  </si>
  <si>
    <t>105E  :883085:00:------:--</t>
  </si>
  <si>
    <t>21:0719:000543</t>
  </si>
  <si>
    <t>21:0212:000484</t>
  </si>
  <si>
    <t>21:0212:000484:0003:0001:00</t>
  </si>
  <si>
    <t>105E  :883086:9Y:------:--</t>
  </si>
  <si>
    <t>21:0719:000544</t>
  </si>
  <si>
    <t>105E  :883087:00:------:--</t>
  </si>
  <si>
    <t>21:0719:000545</t>
  </si>
  <si>
    <t>21:0212:000485</t>
  </si>
  <si>
    <t>21:0212:000485:0003:0001:00</t>
  </si>
  <si>
    <t>105E  :883088:00:------:--</t>
  </si>
  <si>
    <t>21:0719:000546</t>
  </si>
  <si>
    <t>21:0212:000486</t>
  </si>
  <si>
    <t>21:0212:000486:0003:0001:00</t>
  </si>
  <si>
    <t>105E  :883089:00:------:--</t>
  </si>
  <si>
    <t>21:0719:000547</t>
  </si>
  <si>
    <t>21:0212:000487</t>
  </si>
  <si>
    <t>21:0212:000487:0003:0001:00</t>
  </si>
  <si>
    <t>105E  :883090:00:------:--</t>
  </si>
  <si>
    <t>21:0719:000548</t>
  </si>
  <si>
    <t>21:0212:000488</t>
  </si>
  <si>
    <t>21:0212:000488:0003:0001:00</t>
  </si>
  <si>
    <t>105E  :883091:00:------:--</t>
  </si>
  <si>
    <t>21:0719:000549</t>
  </si>
  <si>
    <t>21:0212:000489</t>
  </si>
  <si>
    <t>21:0212:000489:0003:0001:00</t>
  </si>
  <si>
    <t>105E  :883092:00:------:--</t>
  </si>
  <si>
    <t>21:0719:000550</t>
  </si>
  <si>
    <t>21:0212:000490</t>
  </si>
  <si>
    <t>21:0212:000490:0003:0001:00</t>
  </si>
  <si>
    <t>105E  :883093:00:------:--</t>
  </si>
  <si>
    <t>21:0719:000551</t>
  </si>
  <si>
    <t>21:0212:000491</t>
  </si>
  <si>
    <t>21:0212:000491:0003:0001:00</t>
  </si>
  <si>
    <t>105E  :883094:00:------:--</t>
  </si>
  <si>
    <t>21:0719:000552</t>
  </si>
  <si>
    <t>21:0212:000492</t>
  </si>
  <si>
    <t>21:0212:000492:0003:0001:00</t>
  </si>
  <si>
    <t>105E  :883095:00:------:--</t>
  </si>
  <si>
    <t>21:0719:000553</t>
  </si>
  <si>
    <t>21:0212:000493</t>
  </si>
  <si>
    <t>21:0212:000493:0003:0001:00</t>
  </si>
  <si>
    <t>105E  :883096:00:------:--</t>
  </si>
  <si>
    <t>21:0719:000554</t>
  </si>
  <si>
    <t>21:0212:000494</t>
  </si>
  <si>
    <t>21:0212:000494:0003:0001:00</t>
  </si>
  <si>
    <t>105E  :883097:00:------:--</t>
  </si>
  <si>
    <t>21:0719:000555</t>
  </si>
  <si>
    <t>21:0212:000495</t>
  </si>
  <si>
    <t>21:0212:000495:0003:0001:00</t>
  </si>
  <si>
    <t>105E  :883098:00:------:--</t>
  </si>
  <si>
    <t>21:0719:000556</t>
  </si>
  <si>
    <t>21:0212:000496</t>
  </si>
  <si>
    <t>21:0212:000496:0003:0001:00</t>
  </si>
  <si>
    <t>105E  :883099:00:------:--</t>
  </si>
  <si>
    <t>21:0719:000557</t>
  </si>
  <si>
    <t>21:0212:000497</t>
  </si>
  <si>
    <t>21:0212:000497:0003:0001:00</t>
  </si>
  <si>
    <t>105E  :883100:00:------:--</t>
  </si>
  <si>
    <t>21:0719:000558</t>
  </si>
  <si>
    <t>21:0212:000498</t>
  </si>
  <si>
    <t>21:0212:000498:0003:0001:00</t>
  </si>
  <si>
    <t>105E  :883102:00:------:--</t>
  </si>
  <si>
    <t>21:0719:000559</t>
  </si>
  <si>
    <t>21:0212:000499</t>
  </si>
  <si>
    <t>21:0212:000499:0003:0001:00</t>
  </si>
  <si>
    <t>105E  :883103:00:------:--</t>
  </si>
  <si>
    <t>21:0719:000560</t>
  </si>
  <si>
    <t>21:0212:000500</t>
  </si>
  <si>
    <t>21:0212:000500:0003:0001:00</t>
  </si>
  <si>
    <t>105E  :883104:10:------:--</t>
  </si>
  <si>
    <t>21:0719:000561</t>
  </si>
  <si>
    <t>21:0212:000501</t>
  </si>
  <si>
    <t>21:0212:000501:0003:0001:00</t>
  </si>
  <si>
    <t>105E  :883105:20:883104:10</t>
  </si>
  <si>
    <t>21:0719:000562</t>
  </si>
  <si>
    <t>21:0212:000501:0004:0001:00</t>
  </si>
  <si>
    <t>105E  :883106:00:------:--</t>
  </si>
  <si>
    <t>21:0719:000563</t>
  </si>
  <si>
    <t>21:0212:000502</t>
  </si>
  <si>
    <t>21:0212:000502:0003:0001:00</t>
  </si>
  <si>
    <t>105E  :883107:00:------:--</t>
  </si>
  <si>
    <t>21:0719:000564</t>
  </si>
  <si>
    <t>21:0212:000503</t>
  </si>
  <si>
    <t>21:0212:000503:0003:0001:00</t>
  </si>
  <si>
    <t>105E  :883108:00:------:--</t>
  </si>
  <si>
    <t>21:0719:000565</t>
  </si>
  <si>
    <t>21:0212:000504</t>
  </si>
  <si>
    <t>21:0212:000504:0003:0001:00</t>
  </si>
  <si>
    <t>105E  :883109:00:------:--</t>
  </si>
  <si>
    <t>21:0719:000566</t>
  </si>
  <si>
    <t>21:0212:000505</t>
  </si>
  <si>
    <t>21:0212:000505:0003:0001:00</t>
  </si>
  <si>
    <t>105E  :883110:00:------:--</t>
  </si>
  <si>
    <t>21:0719:000567</t>
  </si>
  <si>
    <t>21:0212:000506</t>
  </si>
  <si>
    <t>21:0212:000506:0003:0001:00</t>
  </si>
  <si>
    <t>105E  :883111:00:------:--</t>
  </si>
  <si>
    <t>21:0719:000568</t>
  </si>
  <si>
    <t>21:0212:000507</t>
  </si>
  <si>
    <t>21:0212:000507:0003:0001:00</t>
  </si>
  <si>
    <t>105E  :883112:00:------:--</t>
  </si>
  <si>
    <t>21:0719:000569</t>
  </si>
  <si>
    <t>21:0212:000508</t>
  </si>
  <si>
    <t>21:0212:000508:0003:0001:00</t>
  </si>
  <si>
    <t>105E  :883113:00:------:--</t>
  </si>
  <si>
    <t>21:0719:000570</t>
  </si>
  <si>
    <t>21:0212:000509</t>
  </si>
  <si>
    <t>21:0212:000509:0003:0001:00</t>
  </si>
  <si>
    <t>105E  :883114:00:------:--</t>
  </si>
  <si>
    <t>21:0719:000571</t>
  </si>
  <si>
    <t>21:0212:000510</t>
  </si>
  <si>
    <t>21:0212:000510:0003:0001:00</t>
  </si>
  <si>
    <t>105E  :883115:00:------:--</t>
  </si>
  <si>
    <t>21:0719:000572</t>
  </si>
  <si>
    <t>21:0212:000511</t>
  </si>
  <si>
    <t>21:0212:000511:0003:0001:00</t>
  </si>
  <si>
    <t>105E  :883116:00:------:--</t>
  </si>
  <si>
    <t>21:0719:000573</t>
  </si>
  <si>
    <t>21:0212:000512</t>
  </si>
  <si>
    <t>21:0212:000512:0003:0001:00</t>
  </si>
  <si>
    <t>105E  :883117:00:------:--</t>
  </si>
  <si>
    <t>21:0719:000574</t>
  </si>
  <si>
    <t>21:0212:000513</t>
  </si>
  <si>
    <t>21:0212:000513:0003:0001:00</t>
  </si>
  <si>
    <t>105E  :883118:00:------:--</t>
  </si>
  <si>
    <t>21:0719:000575</t>
  </si>
  <si>
    <t>21:0212:000514</t>
  </si>
  <si>
    <t>21:0212:000514:0003:0001:00</t>
  </si>
  <si>
    <t>105E  :883119:9Y:------:--</t>
  </si>
  <si>
    <t>21:0719:000576</t>
  </si>
  <si>
    <t>105E  :883120:00:------:--</t>
  </si>
  <si>
    <t>21:0719:000577</t>
  </si>
  <si>
    <t>21:0212:000515</t>
  </si>
  <si>
    <t>21:0212:000515:0003:0001:00</t>
  </si>
  <si>
    <t>105E  :883122:10:------:--</t>
  </si>
  <si>
    <t>21:0719:000578</t>
  </si>
  <si>
    <t>21:0212:000516</t>
  </si>
  <si>
    <t>21:0212:000516:0003:0001:00</t>
  </si>
  <si>
    <t>105E  :883123:20:883122:10</t>
  </si>
  <si>
    <t>21:0719:000579</t>
  </si>
  <si>
    <t>21:0212:000516:0004:0001:00</t>
  </si>
  <si>
    <t>105E  :883124:00:------:--</t>
  </si>
  <si>
    <t>21:0719:000580</t>
  </si>
  <si>
    <t>21:0212:000517</t>
  </si>
  <si>
    <t>21:0212:000517:0003:0001:00</t>
  </si>
  <si>
    <t>105E  :883125:00:------:--</t>
  </si>
  <si>
    <t>21:0719:000581</t>
  </si>
  <si>
    <t>21:0212:000518</t>
  </si>
  <si>
    <t>21:0212:000518:0003:0001:00</t>
  </si>
  <si>
    <t>105E  :883126:00:------:--</t>
  </si>
  <si>
    <t>21:0719:000582</t>
  </si>
  <si>
    <t>21:0212:000519</t>
  </si>
  <si>
    <t>21:0212:000519:0003:0001:00</t>
  </si>
  <si>
    <t>105E  :883127:00:------:--</t>
  </si>
  <si>
    <t>21:0719:000583</t>
  </si>
  <si>
    <t>21:0212:000520</t>
  </si>
  <si>
    <t>21:0212:000520:0003:0001:00</t>
  </si>
  <si>
    <t>105E  :883128:00:------:--</t>
  </si>
  <si>
    <t>21:0719:000584</t>
  </si>
  <si>
    <t>21:0212:000521</t>
  </si>
  <si>
    <t>21:0212:000521:0003:0001:00</t>
  </si>
  <si>
    <t>105E  :883129:00:------:--</t>
  </si>
  <si>
    <t>21:0719:000585</t>
  </si>
  <si>
    <t>21:0212:000522</t>
  </si>
  <si>
    <t>21:0212:000522:0003:0001:00</t>
  </si>
  <si>
    <t>105E  :883130:00:------:--</t>
  </si>
  <si>
    <t>21:0719:000586</t>
  </si>
  <si>
    <t>21:0212:000523</t>
  </si>
  <si>
    <t>21:0212:000523:0003:0001:00</t>
  </si>
  <si>
    <t>105E  :883131:00:------:--</t>
  </si>
  <si>
    <t>21:0719:000587</t>
  </si>
  <si>
    <t>21:0212:000524</t>
  </si>
  <si>
    <t>21:0212:000524:0003:0001:00</t>
  </si>
  <si>
    <t>105E  :883132:9X:------:--</t>
  </si>
  <si>
    <t>21:0719:000588</t>
  </si>
  <si>
    <t>105E  :883133:00:------:--</t>
  </si>
  <si>
    <t>21:0719:000589</t>
  </si>
  <si>
    <t>21:0212:000525</t>
  </si>
  <si>
    <t>21:0212:000525:0003:0001:00</t>
  </si>
  <si>
    <t>105E  :883134:00:------:--</t>
  </si>
  <si>
    <t>21:0719:000590</t>
  </si>
  <si>
    <t>21:0212:000526</t>
  </si>
  <si>
    <t>21:0212:000526:0003:0001:00</t>
  </si>
  <si>
    <t>105E  :883135:00:------:--</t>
  </si>
  <si>
    <t>21:0719:000591</t>
  </si>
  <si>
    <t>21:0212:000527</t>
  </si>
  <si>
    <t>21:0212:000527:0003:0001:00</t>
  </si>
  <si>
    <t>105E  :883136:00:------:--</t>
  </si>
  <si>
    <t>21:0719:000592</t>
  </si>
  <si>
    <t>21:0212:000528</t>
  </si>
  <si>
    <t>21:0212:000528:0003:0001:00</t>
  </si>
  <si>
    <t>105E  :883137:00:------:--</t>
  </si>
  <si>
    <t>21:0719:000593</t>
  </si>
  <si>
    <t>21:0212:000529</t>
  </si>
  <si>
    <t>21:0212:000529:0003:0001:00</t>
  </si>
  <si>
    <t>105E  :883138:00:------:--</t>
  </si>
  <si>
    <t>21:0719:000594</t>
  </si>
  <si>
    <t>21:0212:000530</t>
  </si>
  <si>
    <t>21:0212:000530:0003:0001:00</t>
  </si>
  <si>
    <t>105E  :883139:00:------:--</t>
  </si>
  <si>
    <t>21:0719:000595</t>
  </si>
  <si>
    <t>21:0212:000531</t>
  </si>
  <si>
    <t>21:0212:000531:0003:0001:00</t>
  </si>
  <si>
    <t>105E  :883140:00:------:--</t>
  </si>
  <si>
    <t>21:0719:000596</t>
  </si>
  <si>
    <t>21:0212:000532</t>
  </si>
  <si>
    <t>21:0212:000532:0003:0001:00</t>
  </si>
  <si>
    <t>105E  :883142:9Z:------:--</t>
  </si>
  <si>
    <t>21:0719:000597</t>
  </si>
  <si>
    <t>105E  :883143:00:------:--</t>
  </si>
  <si>
    <t>21:0719:000598</t>
  </si>
  <si>
    <t>21:0212:000533</t>
  </si>
  <si>
    <t>21:0212:000533:0003:0001:00</t>
  </si>
  <si>
    <t>105E  :883144:00:------:--</t>
  </si>
  <si>
    <t>21:0719:000599</t>
  </si>
  <si>
    <t>21:0212:000534</t>
  </si>
  <si>
    <t>21:0212:000534:0003:0001:00</t>
  </si>
  <si>
    <t>105E  :883145:10:------:--</t>
  </si>
  <si>
    <t>21:0719:000600</t>
  </si>
  <si>
    <t>21:0212:000535</t>
  </si>
  <si>
    <t>21:0212:000535:0003:0001:00</t>
  </si>
  <si>
    <t>105E  :883146:20:883145:10</t>
  </si>
  <si>
    <t>21:0719:000601</t>
  </si>
  <si>
    <t>21:0212:000535:0004:0001:00</t>
  </si>
  <si>
    <t>105E  :883147:00:------:--</t>
  </si>
  <si>
    <t>21:0719:000602</t>
  </si>
  <si>
    <t>21:0212:000536</t>
  </si>
  <si>
    <t>21:0212:000536:0003:0001:00</t>
  </si>
  <si>
    <t>105E  :883148:00:------:--</t>
  </si>
  <si>
    <t>21:0719:000603</t>
  </si>
  <si>
    <t>21:0212:000537</t>
  </si>
  <si>
    <t>21:0212:000537:0003:0001:00</t>
  </si>
  <si>
    <t>105E  :883149:00:------:--</t>
  </si>
  <si>
    <t>21:0719:000604</t>
  </si>
  <si>
    <t>21:0212:000538</t>
  </si>
  <si>
    <t>21:0212:000538:0003:0001:00</t>
  </si>
  <si>
    <t>105E  :883150:00:------:--</t>
  </si>
  <si>
    <t>21:0719:000605</t>
  </si>
  <si>
    <t>21:0212:000539</t>
  </si>
  <si>
    <t>21:0212:000539:0003:0001:00</t>
  </si>
  <si>
    <t>105E  :883151:00:------:--</t>
  </si>
  <si>
    <t>21:0719:000606</t>
  </si>
  <si>
    <t>21:0212:000540</t>
  </si>
  <si>
    <t>21:0212:000540:0003:0001:00</t>
  </si>
  <si>
    <t>105E  :883152:00:------:--</t>
  </si>
  <si>
    <t>21:0719:000607</t>
  </si>
  <si>
    <t>21:0212:000541</t>
  </si>
  <si>
    <t>21:0212:000541:0003:0001:00</t>
  </si>
  <si>
    <t>105E  :883153:00:------:--</t>
  </si>
  <si>
    <t>21:0719:000608</t>
  </si>
  <si>
    <t>21:0212:000542</t>
  </si>
  <si>
    <t>21:0212:000542:0003:0001:00</t>
  </si>
  <si>
    <t>105E  :883154:00:------:--</t>
  </si>
  <si>
    <t>21:0719:000609</t>
  </si>
  <si>
    <t>21:0212:000543</t>
  </si>
  <si>
    <t>21:0212:000543:0003:0001:00</t>
  </si>
  <si>
    <t>105E  :883155:00:------:--</t>
  </si>
  <si>
    <t>21:0719:000610</t>
  </si>
  <si>
    <t>21:0212:000544</t>
  </si>
  <si>
    <t>21:0212:000544:0003:0001:00</t>
  </si>
  <si>
    <t>105E  :883156:00:------:--</t>
  </si>
  <si>
    <t>21:0719:000611</t>
  </si>
  <si>
    <t>21:0212:000545</t>
  </si>
  <si>
    <t>21:0212:000545:0003:0001:00</t>
  </si>
  <si>
    <t>105E  :883157:00:------:--</t>
  </si>
  <si>
    <t>21:0719:000612</t>
  </si>
  <si>
    <t>21:0212:000546</t>
  </si>
  <si>
    <t>21:0212:000546:0003:0001:00</t>
  </si>
  <si>
    <t>105E  :883158:00:------:--</t>
  </si>
  <si>
    <t>21:0719:000613</t>
  </si>
  <si>
    <t>21:0212:000547</t>
  </si>
  <si>
    <t>21:0212:000547:0003:0001:00</t>
  </si>
  <si>
    <t>105E  :883159:00:------:--</t>
  </si>
  <si>
    <t>21:0719:000614</t>
  </si>
  <si>
    <t>21:0212:000548</t>
  </si>
  <si>
    <t>21:0212:000548:0003:0001:00</t>
  </si>
  <si>
    <t>105E  :883160:00:------:--</t>
  </si>
  <si>
    <t>21:0719:000615</t>
  </si>
  <si>
    <t>21:0212:000549</t>
  </si>
  <si>
    <t>21:0212:000549:0003:0001:00</t>
  </si>
  <si>
    <t>105E  :883162:10:------:--</t>
  </si>
  <si>
    <t>21:0719:000616</t>
  </si>
  <si>
    <t>21:0212:000550</t>
  </si>
  <si>
    <t>21:0212:000550:0003:0001:00</t>
  </si>
  <si>
    <t>105E  :883163:20:883162:10</t>
  </si>
  <si>
    <t>21:0719:000617</t>
  </si>
  <si>
    <t>21:0212:000550:0004:0001:00</t>
  </si>
  <si>
    <t>105E  :883164:00:------:--</t>
  </si>
  <si>
    <t>21:0719:000618</t>
  </si>
  <si>
    <t>21:0212:000551</t>
  </si>
  <si>
    <t>21:0212:000551:0003:0001:00</t>
  </si>
  <si>
    <t>105E  :883165:00:------:--</t>
  </si>
  <si>
    <t>21:0719:000619</t>
  </si>
  <si>
    <t>21:0212:000552</t>
  </si>
  <si>
    <t>21:0212:000552:0003:0001:00</t>
  </si>
  <si>
    <t>105E  :883166:00:------:--</t>
  </si>
  <si>
    <t>21:0719:000620</t>
  </si>
  <si>
    <t>21:0212:000553</t>
  </si>
  <si>
    <t>21:0212:000553:0003:0001:00</t>
  </si>
  <si>
    <t>105E  :883167:00:------:--</t>
  </si>
  <si>
    <t>21:0719:000621</t>
  </si>
  <si>
    <t>21:0212:000554</t>
  </si>
  <si>
    <t>21:0212:000554:0003:0001:00</t>
  </si>
  <si>
    <t>105E  :883168:00:------:--</t>
  </si>
  <si>
    <t>21:0719:000622</t>
  </si>
  <si>
    <t>21:0212:000555</t>
  </si>
  <si>
    <t>21:0212:000555:0003:0001:00</t>
  </si>
  <si>
    <t>105E  :883169:00:------:--</t>
  </si>
  <si>
    <t>21:0719:000623</t>
  </si>
  <si>
    <t>21:0212:000556</t>
  </si>
  <si>
    <t>21:0212:000556:0003:0001:00</t>
  </si>
  <si>
    <t>105E  :883170:00:------:--</t>
  </si>
  <si>
    <t>21:0719:000624</t>
  </si>
  <si>
    <t>21:0212:000557</t>
  </si>
  <si>
    <t>21:0212:000557:0003:0001:00</t>
  </si>
  <si>
    <t>105E  :883171:00:------:--</t>
  </si>
  <si>
    <t>21:0719:000625</t>
  </si>
  <si>
    <t>21:0212:000558</t>
  </si>
  <si>
    <t>21:0212:000558:0003:0001:00</t>
  </si>
  <si>
    <t>105E  :883172:00:------:--</t>
  </si>
  <si>
    <t>21:0719:000626</t>
  </si>
  <si>
    <t>21:0212:000559</t>
  </si>
  <si>
    <t>21:0212:000559:0003:0001:00</t>
  </si>
  <si>
    <t>105E  :883173:00:------:--</t>
  </si>
  <si>
    <t>21:0719:000627</t>
  </si>
  <si>
    <t>21:0212:000560</t>
  </si>
  <si>
    <t>21:0212:000560:0003:0001:00</t>
  </si>
  <si>
    <t>105E  :883174:00:------:--</t>
  </si>
  <si>
    <t>21:0719:000628</t>
  </si>
  <si>
    <t>21:0212:000561</t>
  </si>
  <si>
    <t>21:0212:000561:0003:0001:00</t>
  </si>
  <si>
    <t>105E  :883175:00:------:--</t>
  </si>
  <si>
    <t>21:0719:000629</t>
  </si>
  <si>
    <t>21:0212:000562</t>
  </si>
  <si>
    <t>21:0212:000562:0003:0001:00</t>
  </si>
  <si>
    <t>105E  :883176:00:------:--</t>
  </si>
  <si>
    <t>21:0719:000630</t>
  </si>
  <si>
    <t>21:0212:000563</t>
  </si>
  <si>
    <t>21:0212:000563:0003:0001:00</t>
  </si>
  <si>
    <t>105E  :883177:00:------:--</t>
  </si>
  <si>
    <t>21:0719:000631</t>
  </si>
  <si>
    <t>21:0212:000564</t>
  </si>
  <si>
    <t>21:0212:000564:0003:0001:00</t>
  </si>
  <si>
    <t>105E  :883178:9Z:------:--</t>
  </si>
  <si>
    <t>21:0719:000632</t>
  </si>
  <si>
    <t>105E  :883179:00:------:--</t>
  </si>
  <si>
    <t>21:0719:000633</t>
  </si>
  <si>
    <t>21:0212:000565</t>
  </si>
  <si>
    <t>21:0212:000565:0003:0001:00</t>
  </si>
  <si>
    <t>105E  :883180:00:------:--</t>
  </si>
  <si>
    <t>21:0719:000634</t>
  </si>
  <si>
    <t>21:0212:000566</t>
  </si>
  <si>
    <t>21:0212:000566:0003:0001:00</t>
  </si>
  <si>
    <t>105E  :883182:00:------:--</t>
  </si>
  <si>
    <t>21:0719:000635</t>
  </si>
  <si>
    <t>21:0212:000567</t>
  </si>
  <si>
    <t>21:0212:000567:0003:0001:00</t>
  </si>
  <si>
    <t>105E  :883183:00:------:--</t>
  </si>
  <si>
    <t>21:0719:000636</t>
  </si>
  <si>
    <t>21:0212:000568</t>
  </si>
  <si>
    <t>21:0212:000568:0003:0001:00</t>
  </si>
  <si>
    <t>105E  :883184:9X:------:--</t>
  </si>
  <si>
    <t>21:0719:000637</t>
  </si>
  <si>
    <t>105E  :883185:00:------:--</t>
  </si>
  <si>
    <t>21:0719:000638</t>
  </si>
  <si>
    <t>21:0212:000569</t>
  </si>
  <si>
    <t>21:0212:000569:0003:0001:00</t>
  </si>
  <si>
    <t>105E  :883186:00:------:--</t>
  </si>
  <si>
    <t>21:0719:000639</t>
  </si>
  <si>
    <t>21:0212:000570</t>
  </si>
  <si>
    <t>21:0212:000570:0003:0001:00</t>
  </si>
  <si>
    <t>105E  :883187:00:------:--</t>
  </si>
  <si>
    <t>21:0719:000640</t>
  </si>
  <si>
    <t>21:0212:000571</t>
  </si>
  <si>
    <t>21:0212:000571:0003:0001:00</t>
  </si>
  <si>
    <t>105E  :883188:10:------:--</t>
  </si>
  <si>
    <t>21:0719:000641</t>
  </si>
  <si>
    <t>21:0212:000572</t>
  </si>
  <si>
    <t>21:0212:000572:0003:0001:00</t>
  </si>
  <si>
    <t>105E  :883189:20:883188:10</t>
  </si>
  <si>
    <t>21:0719:000642</t>
  </si>
  <si>
    <t>21:0212:000572:0004:0001:00</t>
  </si>
  <si>
    <t>105E  :883190:00:------:--</t>
  </si>
  <si>
    <t>21:0719:000643</t>
  </si>
  <si>
    <t>21:0212:000573</t>
  </si>
  <si>
    <t>21:0212:000573:0003:0001:00</t>
  </si>
  <si>
    <t>105E  :883191:00:------:--</t>
  </si>
  <si>
    <t>21:0719:000644</t>
  </si>
  <si>
    <t>21:0212:000574</t>
  </si>
  <si>
    <t>21:0212:000574:0003:0001:00</t>
  </si>
  <si>
    <t>105E  :883192:00:------:--</t>
  </si>
  <si>
    <t>21:0719:000645</t>
  </si>
  <si>
    <t>21:0212:000575</t>
  </si>
  <si>
    <t>21:0212:000575:0003:0001:00</t>
  </si>
  <si>
    <t>105E  :883193:00:------:--</t>
  </si>
  <si>
    <t>21:0719:000646</t>
  </si>
  <si>
    <t>21:0212:000576</t>
  </si>
  <si>
    <t>21:0212:000576:0003:0001:00</t>
  </si>
  <si>
    <t>105E  :883194:00:------:--</t>
  </si>
  <si>
    <t>21:0719:000647</t>
  </si>
  <si>
    <t>21:0212:000577</t>
  </si>
  <si>
    <t>21:0212:000577:0003:0001:00</t>
  </si>
  <si>
    <t>105E  :883195:00:------:--</t>
  </si>
  <si>
    <t>21:0719:000648</t>
  </si>
  <si>
    <t>21:0212:000578</t>
  </si>
  <si>
    <t>21:0212:000578:0003:0001:00</t>
  </si>
  <si>
    <t>105E  :883196:00:------:--</t>
  </si>
  <si>
    <t>21:0719:000649</t>
  </si>
  <si>
    <t>21:0212:000579</t>
  </si>
  <si>
    <t>21:0212:000579:0003:0001:00</t>
  </si>
  <si>
    <t>105E  :883197:00:------:--</t>
  </si>
  <si>
    <t>21:0719:000650</t>
  </si>
  <si>
    <t>21:0212:000580</t>
  </si>
  <si>
    <t>21:0212:000580:0003:0001:00</t>
  </si>
  <si>
    <t>105E  :883198:00:------:--</t>
  </si>
  <si>
    <t>21:0719:000651</t>
  </si>
  <si>
    <t>21:0212:000581</t>
  </si>
  <si>
    <t>21:0212:000581:0003:0001:00</t>
  </si>
  <si>
    <t>105E  :883199:00:------:--</t>
  </si>
  <si>
    <t>21:0719:000652</t>
  </si>
  <si>
    <t>21:0212:000582</t>
  </si>
  <si>
    <t>21:0212:000582:0003:0001:00</t>
  </si>
  <si>
    <t>105E  :883200:00:------:--</t>
  </si>
  <si>
    <t>21:0719:000653</t>
  </si>
  <si>
    <t>21:0212:000583</t>
  </si>
  <si>
    <t>21:0212:000583:0003:0001:00</t>
  </si>
  <si>
    <t>105E  :883202:00:------:--</t>
  </si>
  <si>
    <t>21:0719:000654</t>
  </si>
  <si>
    <t>21:0212:000584</t>
  </si>
  <si>
    <t>21:0212:000584:0003:0001:00</t>
  </si>
  <si>
    <t>105E  :883203:10:------:--</t>
  </si>
  <si>
    <t>21:0719:000655</t>
  </si>
  <si>
    <t>21:0212:000585</t>
  </si>
  <si>
    <t>21:0212:000585:0003:0001:00</t>
  </si>
  <si>
    <t>105E  :883204:20:883203:10</t>
  </si>
  <si>
    <t>21:0719:000656</t>
  </si>
  <si>
    <t>21:0212:000585:0004:0001:00</t>
  </si>
  <si>
    <t>105E  :883205:00:------:--</t>
  </si>
  <si>
    <t>21:0719:000657</t>
  </si>
  <si>
    <t>21:0212:000586</t>
  </si>
  <si>
    <t>21:0212:000586:0003:0001:00</t>
  </si>
  <si>
    <t>105E  :883206:9Z:------:--</t>
  </si>
  <si>
    <t>21:0719:000658</t>
  </si>
  <si>
    <t>105E  :883207:00:------:--</t>
  </si>
  <si>
    <t>21:0719:000659</t>
  </si>
  <si>
    <t>21:0212:000587</t>
  </si>
  <si>
    <t>21:0212:000587:0003:0001:00</t>
  </si>
  <si>
    <t>105E  :883208:00:------:--</t>
  </si>
  <si>
    <t>21:0719:000660</t>
  </si>
  <si>
    <t>21:0212:000588</t>
  </si>
  <si>
    <t>21:0212:000588:0003:0001:00</t>
  </si>
  <si>
    <t>105E  :883209:00:------:--</t>
  </si>
  <si>
    <t>21:0719:000661</t>
  </si>
  <si>
    <t>21:0212:000589</t>
  </si>
  <si>
    <t>21:0212:000589:0003:0001:00</t>
  </si>
  <si>
    <t>105E  :883210:00:------:--</t>
  </si>
  <si>
    <t>21:0719:000662</t>
  </si>
  <si>
    <t>21:0212:000590</t>
  </si>
  <si>
    <t>21:0212:000590:0003:0001:00</t>
  </si>
  <si>
    <t>105E  :883211:00:------:--</t>
  </si>
  <si>
    <t>21:0719:000663</t>
  </si>
  <si>
    <t>21:0212:000591</t>
  </si>
  <si>
    <t>21:0212:000591:0003:0001:00</t>
  </si>
  <si>
    <t>105E  :883212:00:------:--</t>
  </si>
  <si>
    <t>21:0719:000664</t>
  </si>
  <si>
    <t>21:0212:000592</t>
  </si>
  <si>
    <t>21:0212:000592:0003:0001:00</t>
  </si>
  <si>
    <t>105E  :883213:00:------:--</t>
  </si>
  <si>
    <t>21:0719:000665</t>
  </si>
  <si>
    <t>21:0212:000593</t>
  </si>
  <si>
    <t>21:0212:000593:0003:0001:00</t>
  </si>
  <si>
    <t>105E  :883214:00:------:--</t>
  </si>
  <si>
    <t>21:0719:000666</t>
  </si>
  <si>
    <t>21:0212:000594</t>
  </si>
  <si>
    <t>21:0212:000594:0003:0001:00</t>
  </si>
  <si>
    <t>105E  :883215:00:------:--</t>
  </si>
  <si>
    <t>21:0719:000667</t>
  </si>
  <si>
    <t>21:0212:000595</t>
  </si>
  <si>
    <t>21:0212:000595:0003:0001:00</t>
  </si>
  <si>
    <t>105E  :883216:00:------:--</t>
  </si>
  <si>
    <t>21:0719:000668</t>
  </si>
  <si>
    <t>21:0212:000596</t>
  </si>
  <si>
    <t>21:0212:000596:0003:0001:00</t>
  </si>
  <si>
    <t>105E  :883217:00:------:--</t>
  </si>
  <si>
    <t>21:0719:000669</t>
  </si>
  <si>
    <t>21:0212:000597</t>
  </si>
  <si>
    <t>21:0212:000597:0003:0001:00</t>
  </si>
  <si>
    <t>105E  :883218:00:------:--</t>
  </si>
  <si>
    <t>21:0719:000670</t>
  </si>
  <si>
    <t>21:0212:000598</t>
  </si>
  <si>
    <t>21:0212:000598:0003:0001:00</t>
  </si>
  <si>
    <t>105E  :883219:00:------:--</t>
  </si>
  <si>
    <t>21:0719:000671</t>
  </si>
  <si>
    <t>21:0212:000599</t>
  </si>
  <si>
    <t>21:0212:000599:0003:0001:00</t>
  </si>
  <si>
    <t>105E  :883220:00:------:--</t>
  </si>
  <si>
    <t>21:0719:000672</t>
  </si>
  <si>
    <t>21:0212:000600</t>
  </si>
  <si>
    <t>21:0212:000600:0003:0001:00</t>
  </si>
  <si>
    <t>105E  :883222:00:------:--</t>
  </si>
  <si>
    <t>21:0719:000673</t>
  </si>
  <si>
    <t>21:0212:000601</t>
  </si>
  <si>
    <t>21:0212:000601:0003:0001:00</t>
  </si>
  <si>
    <t>105E  :883223:10:------:--</t>
  </si>
  <si>
    <t>21:0719:000674</t>
  </si>
  <si>
    <t>21:0212:000602</t>
  </si>
  <si>
    <t>21:0212:000602:0003:0001:00</t>
  </si>
  <si>
    <t>105E  :883224:20:883223:10</t>
  </si>
  <si>
    <t>21:0719:000675</t>
  </si>
  <si>
    <t>21:0212:000602:0004:0001:00</t>
  </si>
  <si>
    <t>105E  :883225:00:------:--</t>
  </si>
  <si>
    <t>21:0719:000676</t>
  </si>
  <si>
    <t>21:0212:000603</t>
  </si>
  <si>
    <t>21:0212:000603:0003:0001:00</t>
  </si>
  <si>
    <t>105E  :883226:00:------:--</t>
  </si>
  <si>
    <t>21:0719:000677</t>
  </si>
  <si>
    <t>21:0212:000604</t>
  </si>
  <si>
    <t>21:0212:000604:0003:0001:00</t>
  </si>
  <si>
    <t>105E  :883227:00:------:--</t>
  </si>
  <si>
    <t>21:0719:000678</t>
  </si>
  <si>
    <t>21:0212:000605</t>
  </si>
  <si>
    <t>21:0212:000605:0003:0001:00</t>
  </si>
  <si>
    <t>105E  :883228:00:------:--</t>
  </si>
  <si>
    <t>21:0719:000679</t>
  </si>
  <si>
    <t>21:0212:000606</t>
  </si>
  <si>
    <t>21:0212:000606:0003:0001:00</t>
  </si>
  <si>
    <t>105E  :883229:00:------:--</t>
  </si>
  <si>
    <t>21:0719:000680</t>
  </si>
  <si>
    <t>21:0212:000607</t>
  </si>
  <si>
    <t>21:0212:000607:0003:0001:00</t>
  </si>
  <si>
    <t>105E  :883230:00:------:--</t>
  </si>
  <si>
    <t>21:0719:000681</t>
  </si>
  <si>
    <t>21:0212:000608</t>
  </si>
  <si>
    <t>21:0212:000608:0003:0001:00</t>
  </si>
  <si>
    <t>105E  :883231:00:------:--</t>
  </si>
  <si>
    <t>21:0719:000682</t>
  </si>
  <si>
    <t>21:0212:000609</t>
  </si>
  <si>
    <t>21:0212:000609:0003:0001:00</t>
  </si>
  <si>
    <t>105E  :883232:00:------:--</t>
  </si>
  <si>
    <t>21:0719:000683</t>
  </si>
  <si>
    <t>21:0212:000610</t>
  </si>
  <si>
    <t>21:0212:000610:0003:0001:00</t>
  </si>
  <si>
    <t>105E  :883233:00:------:--</t>
  </si>
  <si>
    <t>21:0719:000684</t>
  </si>
  <si>
    <t>21:0212:000611</t>
  </si>
  <si>
    <t>21:0212:000611:0003:0001:00</t>
  </si>
  <si>
    <t>105E  :883234:00:------:--</t>
  </si>
  <si>
    <t>21:0719:000685</t>
  </si>
  <si>
    <t>21:0212:000612</t>
  </si>
  <si>
    <t>21:0212:000612:0003:0001:00</t>
  </si>
  <si>
    <t>105E  :883235:00:------:--</t>
  </si>
  <si>
    <t>21:0719:000686</t>
  </si>
  <si>
    <t>21:0212:000613</t>
  </si>
  <si>
    <t>21:0212:000613:0003:0001:00</t>
  </si>
  <si>
    <t>105E  :883236:00:------:--</t>
  </si>
  <si>
    <t>21:0719:000687</t>
  </si>
  <si>
    <t>21:0212:000614</t>
  </si>
  <si>
    <t>21:0212:000614:0003:0001:00</t>
  </si>
  <si>
    <t>105E  :883237:9Z:------:--</t>
  </si>
  <si>
    <t>21:0719:000688</t>
  </si>
  <si>
    <t>105E  :883238:00:------:--</t>
  </si>
  <si>
    <t>21:0719:000689</t>
  </si>
  <si>
    <t>21:0212:000615</t>
  </si>
  <si>
    <t>21:0212:000615:0003:0001:00</t>
  </si>
  <si>
    <t>105E  :883239:00:------:--</t>
  </si>
  <si>
    <t>21:0719:000690</t>
  </si>
  <si>
    <t>21:0212:000616</t>
  </si>
  <si>
    <t>21:0212:000616:0003:0001:00</t>
  </si>
  <si>
    <t>105E  :883240:00:------:--</t>
  </si>
  <si>
    <t>21:0719:000691</t>
  </si>
  <si>
    <t>21:0212:000617</t>
  </si>
  <si>
    <t>21:0212:000617:0003:0001:00</t>
  </si>
  <si>
    <t>105E  :883242:00:------:--</t>
  </si>
  <si>
    <t>21:0719:000692</t>
  </si>
  <si>
    <t>21:0212:000618</t>
  </si>
  <si>
    <t>21:0212:000618:0003:0001:00</t>
  </si>
  <si>
    <t>105E  :883243:00:------:--</t>
  </si>
  <si>
    <t>21:0719:000693</t>
  </si>
  <si>
    <t>21:0212:000619</t>
  </si>
  <si>
    <t>21:0212:000619:0003:0001:00</t>
  </si>
  <si>
    <t>105E  :883244:10:------:--</t>
  </si>
  <si>
    <t>21:0719:000694</t>
  </si>
  <si>
    <t>21:0212:000620</t>
  </si>
  <si>
    <t>21:0212:000620:0003:0001:00</t>
  </si>
  <si>
    <t>105E  :883245:20:883244:10</t>
  </si>
  <si>
    <t>21:0719:000695</t>
  </si>
  <si>
    <t>21:0212:000620:0004:0001:00</t>
  </si>
  <si>
    <t>105E  :883246:00:------:--</t>
  </si>
  <si>
    <t>21:0719:000696</t>
  </si>
  <si>
    <t>21:0212:000621</t>
  </si>
  <si>
    <t>21:0212:000621:0003:0001:00</t>
  </si>
  <si>
    <t>105E  :883247:00:------:--</t>
  </si>
  <si>
    <t>21:0719:000697</t>
  </si>
  <si>
    <t>21:0212:000622</t>
  </si>
  <si>
    <t>21:0212:000622:0003:0001:00</t>
  </si>
  <si>
    <t>105E  :883248:00:------:--</t>
  </si>
  <si>
    <t>21:0719:000698</t>
  </si>
  <si>
    <t>21:0212:000623</t>
  </si>
  <si>
    <t>21:0212:000623:0003:0001:00</t>
  </si>
  <si>
    <t>105E  :883249:00:------:--</t>
  </si>
  <si>
    <t>21:0719:000699</t>
  </si>
  <si>
    <t>21:0212:000624</t>
  </si>
  <si>
    <t>21:0212:000624:0003:0001:00</t>
  </si>
  <si>
    <t>105E  :883250:9Y:------:--</t>
  </si>
  <si>
    <t>21:0719:000700</t>
  </si>
  <si>
    <t>105E  :883251:00:------:--</t>
  </si>
  <si>
    <t>21:0719:000701</t>
  </si>
  <si>
    <t>21:0212:000625</t>
  </si>
  <si>
    <t>21:0212:000625:0003:0001:00</t>
  </si>
  <si>
    <t>105E  :883252:00:------:--</t>
  </si>
  <si>
    <t>21:0719:000702</t>
  </si>
  <si>
    <t>21:0212:000626</t>
  </si>
  <si>
    <t>21:0212:000626:0003:0001:00</t>
  </si>
  <si>
    <t>105E  :883253:00:------:--</t>
  </si>
  <si>
    <t>21:0719:000703</t>
  </si>
  <si>
    <t>21:0212:000627</t>
  </si>
  <si>
    <t>21:0212:000627:0003:0001:00</t>
  </si>
  <si>
    <t>105E  :883254:00:------:--</t>
  </si>
  <si>
    <t>21:0719:000704</t>
  </si>
  <si>
    <t>21:0212:000628</t>
  </si>
  <si>
    <t>21:0212:000628:0003:0001:00</t>
  </si>
  <si>
    <t>105E  :883255:00:------:--</t>
  </si>
  <si>
    <t>21:0719:000705</t>
  </si>
  <si>
    <t>21:0212:000629</t>
  </si>
  <si>
    <t>21:0212:000629:0003:0001:00</t>
  </si>
  <si>
    <t>105E  :883256:00:------:--</t>
  </si>
  <si>
    <t>21:0719:000706</t>
  </si>
  <si>
    <t>21:0212:000630</t>
  </si>
  <si>
    <t>21:0212:000630:0003:0001:00</t>
  </si>
  <si>
    <t>105E  :883257:00:------:--</t>
  </si>
  <si>
    <t>21:0719:000707</t>
  </si>
  <si>
    <t>21:0212:000631</t>
  </si>
  <si>
    <t>21:0212:000631:0003:0001:00</t>
  </si>
  <si>
    <t>105E  :883258:00:------:--</t>
  </si>
  <si>
    <t>21:0719:000708</t>
  </si>
  <si>
    <t>21:0212:000632</t>
  </si>
  <si>
    <t>21:0212:000632:0003:0001:00</t>
  </si>
  <si>
    <t>105E  :883259:00:------:--</t>
  </si>
  <si>
    <t>21:0719:000709</t>
  </si>
  <si>
    <t>21:0212:000633</t>
  </si>
  <si>
    <t>21:0212:000633:0003:0001:00</t>
  </si>
  <si>
    <t>105E  :883260:00:------:--</t>
  </si>
  <si>
    <t>21:0719:000710</t>
  </si>
  <si>
    <t>21:0212:000634</t>
  </si>
  <si>
    <t>21:0212:000634:0003:0001:00</t>
  </si>
  <si>
    <t>105E  :883262:10:------:--</t>
  </si>
  <si>
    <t>21:0719:000711</t>
  </si>
  <si>
    <t>21:0212:000635</t>
  </si>
  <si>
    <t>21:0212:000635:0003:0001:00</t>
  </si>
  <si>
    <t>105E  :883263:20:883262:10</t>
  </si>
  <si>
    <t>21:0719:000712</t>
  </si>
  <si>
    <t>21:0212:000635:0004:0001:00</t>
  </si>
  <si>
    <t>105E  :883264:00:------:--</t>
  </si>
  <si>
    <t>21:0719:000713</t>
  </si>
  <si>
    <t>21:0212:000636</t>
  </si>
  <si>
    <t>21:0212:000636:0003:0001:00</t>
  </si>
  <si>
    <t>105E  :883265:00:------:--</t>
  </si>
  <si>
    <t>21:0719:000714</t>
  </si>
  <si>
    <t>21:0212:000637</t>
  </si>
  <si>
    <t>21:0212:000637:0003:0001:00</t>
  </si>
  <si>
    <t>105E  :883266:00:------:--</t>
  </si>
  <si>
    <t>21:0719:000715</t>
  </si>
  <si>
    <t>21:0212:000638</t>
  </si>
  <si>
    <t>21:0212:000638:0003:0001:00</t>
  </si>
  <si>
    <t>105E  :883267:00:------:--</t>
  </si>
  <si>
    <t>21:0719:000716</t>
  </si>
  <si>
    <t>21:0212:000639</t>
  </si>
  <si>
    <t>21:0212:000639:0003:0001:00</t>
  </si>
  <si>
    <t>105E  :883268:00:------:--</t>
  </si>
  <si>
    <t>21:0719:000717</t>
  </si>
  <si>
    <t>21:0212:000640</t>
  </si>
  <si>
    <t>21:0212:000640:0003:0001:00</t>
  </si>
  <si>
    <t>105E  :883269:00:------:--</t>
  </si>
  <si>
    <t>21:0719:000718</t>
  </si>
  <si>
    <t>21:0212:000641</t>
  </si>
  <si>
    <t>21:0212:000641:0003:0001:00</t>
  </si>
  <si>
    <t>105E  :883270:00:------:--</t>
  </si>
  <si>
    <t>21:0719:000719</t>
  </si>
  <si>
    <t>21:0212:000642</t>
  </si>
  <si>
    <t>21:0212:000642:0003:0001:00</t>
  </si>
  <si>
    <t>105E  :883271:00:------:--</t>
  </si>
  <si>
    <t>21:0719:000720</t>
  </si>
  <si>
    <t>21:0212:000643</t>
  </si>
  <si>
    <t>21:0212:000643:0003:0001:00</t>
  </si>
  <si>
    <t>105E  :883272:00:------:--</t>
  </si>
  <si>
    <t>21:0719:000721</t>
  </si>
  <si>
    <t>21:0212:000644</t>
  </si>
  <si>
    <t>21:0212:000644:0003:0001:00</t>
  </si>
  <si>
    <t>105E  :883273:00:------:--</t>
  </si>
  <si>
    <t>21:0719:000722</t>
  </si>
  <si>
    <t>21:0212:000645</t>
  </si>
  <si>
    <t>21:0212:000645:0003:0001:00</t>
  </si>
  <si>
    <t>105E  :883274:00:------:--</t>
  </si>
  <si>
    <t>21:0719:000723</t>
  </si>
  <si>
    <t>21:0212:000646</t>
  </si>
  <si>
    <t>21:0212:000646:0003:0001:00</t>
  </si>
  <si>
    <t>105E  :883275:00:------:--</t>
  </si>
  <si>
    <t>21:0719:000724</t>
  </si>
  <si>
    <t>21:0212:000647</t>
  </si>
  <si>
    <t>21:0212:000647:0003:0001:00</t>
  </si>
  <si>
    <t>105E  :883276:00:------:--</t>
  </si>
  <si>
    <t>21:0719:000725</t>
  </si>
  <si>
    <t>21:0212:000648</t>
  </si>
  <si>
    <t>21:0212:000648:0003:0001:00</t>
  </si>
  <si>
    <t>105E  :883277:00:------:--</t>
  </si>
  <si>
    <t>21:0719:000726</t>
  </si>
  <si>
    <t>21:0212:000649</t>
  </si>
  <si>
    <t>21:0212:000649:0003:0001:00</t>
  </si>
  <si>
    <t>105E  :883278:00:------:--</t>
  </si>
  <si>
    <t>21:0719:000727</t>
  </si>
  <si>
    <t>21:0212:000650</t>
  </si>
  <si>
    <t>21:0212:000650:0003:0001:00</t>
  </si>
  <si>
    <t>105E  :883279:00:------:--</t>
  </si>
  <si>
    <t>21:0719:000728</t>
  </si>
  <si>
    <t>21:0212:000651</t>
  </si>
  <si>
    <t>21:0212:000651:0003:0001:00</t>
  </si>
  <si>
    <t>105E  :883280:9Z:------:--</t>
  </si>
  <si>
    <t>21:0719:000729</t>
  </si>
  <si>
    <t>105E  :883282:00:------:--</t>
  </si>
  <si>
    <t>21:0719:000730</t>
  </si>
  <si>
    <t>21:0212:000652</t>
  </si>
  <si>
    <t>21:0212:000652:0003:0001:00</t>
  </si>
  <si>
    <t>105E  :883283:00:------:--</t>
  </si>
  <si>
    <t>21:0719:000731</t>
  </si>
  <si>
    <t>21:0212:000653</t>
  </si>
  <si>
    <t>21:0212:000653:0003:0001:00</t>
  </si>
  <si>
    <t>105E  :883284:10:------:--</t>
  </si>
  <si>
    <t>21:0719:000732</t>
  </si>
  <si>
    <t>21:0212:000654</t>
  </si>
  <si>
    <t>21:0212:000654:0003:0001:00</t>
  </si>
  <si>
    <t>105E  :883285:20:883284:10</t>
  </si>
  <si>
    <t>21:0719:000733</t>
  </si>
  <si>
    <t>21:0212:000654:0004:0001:00</t>
  </si>
  <si>
    <t>105E  :883286:00:------:--</t>
  </si>
  <si>
    <t>21:0719:000734</t>
  </si>
  <si>
    <t>21:0212:000655</t>
  </si>
  <si>
    <t>21:0212:000655:0003:0001:00</t>
  </si>
  <si>
    <t>105E  :883287:9Z:------:--</t>
  </si>
  <si>
    <t>21:0719:000735</t>
  </si>
  <si>
    <t>105E  :883288:00:------:--</t>
  </si>
  <si>
    <t>21:0719:000736</t>
  </si>
  <si>
    <t>21:0212:000656</t>
  </si>
  <si>
    <t>21:0212:000656:0003:0001:00</t>
  </si>
  <si>
    <t>105E  :883289:00:------:--</t>
  </si>
  <si>
    <t>21:0719:000737</t>
  </si>
  <si>
    <t>21:0212:000657</t>
  </si>
  <si>
    <t>21:0212:000657:0003:0001:00</t>
  </si>
  <si>
    <t>105E  :883290:00:------:--</t>
  </si>
  <si>
    <t>21:0719:000738</t>
  </si>
  <si>
    <t>21:0212:000658</t>
  </si>
  <si>
    <t>21:0212:000658:0003:0001:00</t>
  </si>
  <si>
    <t>105E  :883291:00:------:--</t>
  </si>
  <si>
    <t>21:0719:000739</t>
  </si>
  <si>
    <t>21:0212:000659</t>
  </si>
  <si>
    <t>21:0212:000659:0003:0001:00</t>
  </si>
  <si>
    <t>105E  :883292:00:------:--</t>
  </si>
  <si>
    <t>21:0719:000740</t>
  </si>
  <si>
    <t>21:0212:000660</t>
  </si>
  <si>
    <t>21:0212:000660:0003:0001:00</t>
  </si>
  <si>
    <t>105E  :883293:00:------:--</t>
  </si>
  <si>
    <t>21:0719:000741</t>
  </si>
  <si>
    <t>21:0212:000661</t>
  </si>
  <si>
    <t>21:0212:000661:0003:0001:00</t>
  </si>
  <si>
    <t>105E  :883294:00:------:--</t>
  </si>
  <si>
    <t>21:0719:000742</t>
  </si>
  <si>
    <t>21:0212:000662</t>
  </si>
  <si>
    <t>21:0212:000662:0003:0001:00</t>
  </si>
  <si>
    <t>105E  :883295:00:------:--</t>
  </si>
  <si>
    <t>21:0719:000743</t>
  </si>
  <si>
    <t>21:0212:000663</t>
  </si>
  <si>
    <t>21:0212:000663:0003:0001:00</t>
  </si>
  <si>
    <t>105E  :883296:00:------:--</t>
  </si>
  <si>
    <t>21:0719:000744</t>
  </si>
  <si>
    <t>21:0212:000664</t>
  </si>
  <si>
    <t>21:0212:000664:0003:0001:00</t>
  </si>
  <si>
    <t>105E  :883297:00:------:--</t>
  </si>
  <si>
    <t>21:0719:000745</t>
  </si>
  <si>
    <t>21:0212:000665</t>
  </si>
  <si>
    <t>21:0212:000665:0003:0001:00</t>
  </si>
  <si>
    <t>105E  :883298:00:------:--</t>
  </si>
  <si>
    <t>21:0719:000746</t>
  </si>
  <si>
    <t>21:0212:000666</t>
  </si>
  <si>
    <t>21:0212:000666:0003:0001:00</t>
  </si>
  <si>
    <t>105E  :883299:00:------:--</t>
  </si>
  <si>
    <t>21:0719:000747</t>
  </si>
  <si>
    <t>21:0212:000667</t>
  </si>
  <si>
    <t>21:0212:000667:0003:0001:00</t>
  </si>
  <si>
    <t>105E  :883300:00:------:--</t>
  </si>
  <si>
    <t>21:0719:000748</t>
  </si>
  <si>
    <t>21:0212:000668</t>
  </si>
  <si>
    <t>21:0212:000668:0003:0001:00</t>
  </si>
  <si>
    <t>105E  :883302:00:------:--</t>
  </si>
  <si>
    <t>21:0719:000749</t>
  </si>
  <si>
    <t>21:0212:000669</t>
  </si>
  <si>
    <t>21:0212:000669:0003:0001:00</t>
  </si>
  <si>
    <t>105E  :883303:00:------:--</t>
  </si>
  <si>
    <t>21:0719:000750</t>
  </si>
  <si>
    <t>21:0212:000670</t>
  </si>
  <si>
    <t>21:0212:000670:0003:0001:00</t>
  </si>
  <si>
    <t>105E  :883304:10:------:--</t>
  </si>
  <si>
    <t>21:0719:000751</t>
  </si>
  <si>
    <t>21:0212:000671</t>
  </si>
  <si>
    <t>21:0212:000671:0003:0001:00</t>
  </si>
  <si>
    <t>105E  :883305:20:883304:10</t>
  </si>
  <si>
    <t>21:0719:000752</t>
  </si>
  <si>
    <t>21:0212:000671:0004:0001:00</t>
  </si>
  <si>
    <t>105E  :883306:00:------:--</t>
  </si>
  <si>
    <t>21:0719:000753</t>
  </si>
  <si>
    <t>21:0212:000672</t>
  </si>
  <si>
    <t>21:0212:000672:0003:0001:00</t>
  </si>
  <si>
    <t>105E  :883307:00:------:--</t>
  </si>
  <si>
    <t>21:0719:000754</t>
  </si>
  <si>
    <t>21:0212:000673</t>
  </si>
  <si>
    <t>21:0212:000673:0003:0001:00</t>
  </si>
  <si>
    <t>105E  :883308:00:------:--</t>
  </si>
  <si>
    <t>21:0719:000755</t>
  </si>
  <si>
    <t>21:0212:000674</t>
  </si>
  <si>
    <t>21:0212:000674:0003:0001:00</t>
  </si>
  <si>
    <t>105E  :883309:00:------:--</t>
  </si>
  <si>
    <t>21:0719:000756</t>
  </si>
  <si>
    <t>21:0212:000675</t>
  </si>
  <si>
    <t>21:0212:000675:0003:0001:00</t>
  </si>
  <si>
    <t>105E  :883310:9Z:------:--</t>
  </si>
  <si>
    <t>21:0719:000757</t>
  </si>
  <si>
    <t>105E  :883311:00:------:--</t>
  </si>
  <si>
    <t>21:0719:000758</t>
  </si>
  <si>
    <t>21:0212:000676</t>
  </si>
  <si>
    <t>21:0212:000676:0003:0001:00</t>
  </si>
  <si>
    <t>105E  :883312:00:------:--</t>
  </si>
  <si>
    <t>21:0719:000759</t>
  </si>
  <si>
    <t>21:0212:000677</t>
  </si>
  <si>
    <t>21:0212:000677:0003:0001:00</t>
  </si>
  <si>
    <t>105E  :883313:00:------:--</t>
  </si>
  <si>
    <t>21:0719:000760</t>
  </si>
  <si>
    <t>21:0212:000678</t>
  </si>
  <si>
    <t>21:0212:000678:0003:0001:00</t>
  </si>
  <si>
    <t>105E  :883314:00:------:--</t>
  </si>
  <si>
    <t>21:0719:000761</t>
  </si>
  <si>
    <t>21:0212:000679</t>
  </si>
  <si>
    <t>21:0212:000679:0003:0001:00</t>
  </si>
  <si>
    <t>105E  :883315:00:------:--</t>
  </si>
  <si>
    <t>21:0719:000762</t>
  </si>
  <si>
    <t>21:0212:000680</t>
  </si>
  <si>
    <t>21:0212:000680:0003:0001:00</t>
  </si>
  <si>
    <t>105E  :883316:00:------:--</t>
  </si>
  <si>
    <t>21:0719:000763</t>
  </si>
  <si>
    <t>21:0212:000681</t>
  </si>
  <si>
    <t>21:0212:000681:0003:0001:00</t>
  </si>
  <si>
    <t>105E  :883317:00:------:--</t>
  </si>
  <si>
    <t>21:0719:000764</t>
  </si>
  <si>
    <t>21:0212:000682</t>
  </si>
  <si>
    <t>21:0212:000682:0003:0001:00</t>
  </si>
  <si>
    <t>105E  :883318:00:------:--</t>
  </si>
  <si>
    <t>21:0719:000765</t>
  </si>
  <si>
    <t>21:0212:000683</t>
  </si>
  <si>
    <t>21:0212:000683:0003:0001:00</t>
  </si>
  <si>
    <t>105E  :883319:00:------:--</t>
  </si>
  <si>
    <t>21:0719:000766</t>
  </si>
  <si>
    <t>21:0212:000684</t>
  </si>
  <si>
    <t>21:0212:000684:0003:0001:00</t>
  </si>
  <si>
    <t>105E  :883320:00:------:--</t>
  </si>
  <si>
    <t>21:0719:000767</t>
  </si>
  <si>
    <t>21:0212:000685</t>
  </si>
  <si>
    <t>21:0212:000685:0003:0001:00</t>
  </si>
  <si>
    <t>105E  :883322:10:------:--</t>
  </si>
  <si>
    <t>21:0719:000768</t>
  </si>
  <si>
    <t>21:0212:000686</t>
  </si>
  <si>
    <t>21:0212:000686:0003:0001:00</t>
  </si>
  <si>
    <t>105E  :883323:20:883322:10</t>
  </si>
  <si>
    <t>21:0719:000769</t>
  </si>
  <si>
    <t>21:0212:000686:0004:0001:00</t>
  </si>
  <si>
    <t>105E  :883324:00:------:--</t>
  </si>
  <si>
    <t>21:0719:000770</t>
  </si>
  <si>
    <t>21:0212:000687</t>
  </si>
  <si>
    <t>21:0212:000687:0003:0001:00</t>
  </si>
  <si>
    <t>105E  :883325:00:------:--</t>
  </si>
  <si>
    <t>21:0719:000771</t>
  </si>
  <si>
    <t>21:0212:000688</t>
  </si>
  <si>
    <t>21:0212:000688:0003:0001:00</t>
  </si>
  <si>
    <t>105E  :883326:00:------:--</t>
  </si>
  <si>
    <t>21:0719:000772</t>
  </si>
  <si>
    <t>21:0212:000689</t>
  </si>
  <si>
    <t>21:0212:000689:0003:0001:00</t>
  </si>
  <si>
    <t>105E  :883327:00:------:--</t>
  </si>
  <si>
    <t>21:0719:000773</t>
  </si>
  <si>
    <t>21:0212:000690</t>
  </si>
  <si>
    <t>21:0212:000690:0003:0001:00</t>
  </si>
  <si>
    <t>105E  :883328:00:------:--</t>
  </si>
  <si>
    <t>21:0719:000774</t>
  </si>
  <si>
    <t>21:0212:000691</t>
  </si>
  <si>
    <t>21:0212:000691:0003:0001:00</t>
  </si>
  <si>
    <t>105E  :883329:00:------:--</t>
  </si>
  <si>
    <t>21:0719:000775</t>
  </si>
  <si>
    <t>21:0212:000692</t>
  </si>
  <si>
    <t>21:0212:000692:0003:0001:00</t>
  </si>
  <si>
    <t>105E  :883330:9X:------:--</t>
  </si>
  <si>
    <t>21:0719:000776</t>
  </si>
  <si>
    <t>105E  :883331:00:------:--</t>
  </si>
  <si>
    <t>21:0719:000777</t>
  </si>
  <si>
    <t>21:0212:000693</t>
  </si>
  <si>
    <t>21:0212:000693:0003:0001:00</t>
  </si>
  <si>
    <t>105E  :883332:00:------:--</t>
  </si>
  <si>
    <t>21:0719:000778</t>
  </si>
  <si>
    <t>21:0212:000694</t>
  </si>
  <si>
    <t>21:0212:000694:0003:0001:00</t>
  </si>
  <si>
    <t>105E  :883333:00:------:--</t>
  </si>
  <si>
    <t>21:0719:000779</t>
  </si>
  <si>
    <t>21:0212:000695</t>
  </si>
  <si>
    <t>21:0212:000695:0003:0001:00</t>
  </si>
  <si>
    <t>105E  :883334:00:------:--</t>
  </si>
  <si>
    <t>21:0719:000780</t>
  </si>
  <si>
    <t>21:0212:000696</t>
  </si>
  <si>
    <t>21:0212:000696:0003:0001:00</t>
  </si>
  <si>
    <t>105E  :883335:00:------:--</t>
  </si>
  <si>
    <t>21:0719:000781</t>
  </si>
  <si>
    <t>21:0212:000697</t>
  </si>
  <si>
    <t>21:0212:000697:0003:0001:00</t>
  </si>
  <si>
    <t>105E  :883336:00:------:--</t>
  </si>
  <si>
    <t>21:0719:000782</t>
  </si>
  <si>
    <t>21:0212:000698</t>
  </si>
  <si>
    <t>21:0212:000698:0003:0001:00</t>
  </si>
  <si>
    <t>105E  :883337:00:------:--</t>
  </si>
  <si>
    <t>21:0719:000783</t>
  </si>
  <si>
    <t>21:0212:000699</t>
  </si>
  <si>
    <t>21:0212:000699:0003:0001:00</t>
  </si>
  <si>
    <t>105E  :883338:00:------:--</t>
  </si>
  <si>
    <t>21:0719:000784</t>
  </si>
  <si>
    <t>21:0212:000700</t>
  </si>
  <si>
    <t>21:0212:000700:0003:0001:00</t>
  </si>
  <si>
    <t>105E  :883339:00:------:--</t>
  </si>
  <si>
    <t>21:0719:000785</t>
  </si>
  <si>
    <t>21:0212:000701</t>
  </si>
  <si>
    <t>21:0212:000701:0003:0001:00</t>
  </si>
  <si>
    <t>105E  :883340:00:------:--</t>
  </si>
  <si>
    <t>21:0719:000786</t>
  </si>
  <si>
    <t>21:0212:000702</t>
  </si>
  <si>
    <t>21:0212:000702:0003:0001:00</t>
  </si>
  <si>
    <t>105E  :883342:00:------:--</t>
  </si>
  <si>
    <t>21:0719:000787</t>
  </si>
  <si>
    <t>21:0212:000703</t>
  </si>
  <si>
    <t>21:0212:000703:0003:0001:00</t>
  </si>
  <si>
    <t>105E  :883343:00:------:--</t>
  </si>
  <si>
    <t>21:0719:000788</t>
  </si>
  <si>
    <t>21:0212:000704</t>
  </si>
  <si>
    <t>21:0212:000704:0003:0001:00</t>
  </si>
  <si>
    <t>105E  :883344:9Y:------:--</t>
  </si>
  <si>
    <t>21:0719:000789</t>
  </si>
  <si>
    <t>105E  :883345:00:------:--</t>
  </si>
  <si>
    <t>21:0719:000790</t>
  </si>
  <si>
    <t>21:0212:000705</t>
  </si>
  <si>
    <t>21:0212:000705:0003:0001:00</t>
  </si>
  <si>
    <t>105E  :883346:10:------:--</t>
  </si>
  <si>
    <t>21:0719:000791</t>
  </si>
  <si>
    <t>21:0212:000706</t>
  </si>
  <si>
    <t>21:0212:000706:0003:0001:00</t>
  </si>
  <si>
    <t>105E  :883347:20:883346:10</t>
  </si>
  <si>
    <t>21:0719:000792</t>
  </si>
  <si>
    <t>21:0212:000706:0004:0001:00</t>
  </si>
  <si>
    <t>105E  :883348:00:------:--</t>
  </si>
  <si>
    <t>21:0719:000793</t>
  </si>
  <si>
    <t>21:0212:000707</t>
  </si>
  <si>
    <t>21:0212:000707:0003:0001:00</t>
  </si>
  <si>
    <t>105E  :883349:00:------:--</t>
  </si>
  <si>
    <t>21:0719:000794</t>
  </si>
  <si>
    <t>21:0212:000708</t>
  </si>
  <si>
    <t>21:0212:000708:0003:0001:00</t>
  </si>
  <si>
    <t>105E  :883350:00:------:--</t>
  </si>
  <si>
    <t>21:0719:000795</t>
  </si>
  <si>
    <t>21:0212:000709</t>
  </si>
  <si>
    <t>21:0212:000709:0003:0001:00</t>
  </si>
  <si>
    <t>105E  :883351:00:------:--</t>
  </si>
  <si>
    <t>21:0719:000796</t>
  </si>
  <si>
    <t>21:0212:000710</t>
  </si>
  <si>
    <t>21:0212:000710:0003:0001:00</t>
  </si>
  <si>
    <t>105E  :883352:00:------:--</t>
  </si>
  <si>
    <t>21:0719:000797</t>
  </si>
  <si>
    <t>21:0212:000711</t>
  </si>
  <si>
    <t>21:0212:000711:0003:0001:00</t>
  </si>
  <si>
    <t>105E  :883353:00:------:--</t>
  </si>
  <si>
    <t>21:0719:000798</t>
  </si>
  <si>
    <t>21:0212:000712</t>
  </si>
  <si>
    <t>21:0212:000712:0003:0001:00</t>
  </si>
  <si>
    <t>105E  :883354:00:------:--</t>
  </si>
  <si>
    <t>21:0719:000799</t>
  </si>
  <si>
    <t>21:0212:000713</t>
  </si>
  <si>
    <t>21:0212:000713:0003:0001:00</t>
  </si>
  <si>
    <t>105E  :883355:00:------:--</t>
  </si>
  <si>
    <t>21:0719:000800</t>
  </si>
  <si>
    <t>21:0212:000714</t>
  </si>
  <si>
    <t>21:0212:000714:0003:0001:00</t>
  </si>
  <si>
    <t>105E  :883356:00:------:--</t>
  </si>
  <si>
    <t>21:0719:000801</t>
  </si>
  <si>
    <t>21:0212:000715</t>
  </si>
  <si>
    <t>21:0212:000715:0003:0001:00</t>
  </si>
  <si>
    <t>105E  :883357:00:------:--</t>
  </si>
  <si>
    <t>21:0719:000802</t>
  </si>
  <si>
    <t>21:0212:000716</t>
  </si>
  <si>
    <t>21:0212:000716:0003:0001:00</t>
  </si>
  <si>
    <t>105E  :883358:00:------:--</t>
  </si>
  <si>
    <t>21:0719:000803</t>
  </si>
  <si>
    <t>21:0212:000717</t>
  </si>
  <si>
    <t>21:0212:000717:0003:0001:00</t>
  </si>
  <si>
    <t>105E  :883359:00:------:--</t>
  </si>
  <si>
    <t>21:0719:000804</t>
  </si>
  <si>
    <t>21:0212:000718</t>
  </si>
  <si>
    <t>21:0212:000718:0003:0001:00</t>
  </si>
  <si>
    <t>105E  :883360:00:------:--</t>
  </si>
  <si>
    <t>21:0719:000805</t>
  </si>
  <si>
    <t>21:0212:000719</t>
  </si>
  <si>
    <t>21:0212:000719:0003:0001:00</t>
  </si>
  <si>
    <t>105E  :883362:00:------:--</t>
  </si>
  <si>
    <t>21:0719:000806</t>
  </si>
  <si>
    <t>21:0212:000720</t>
  </si>
  <si>
    <t>21:0212:000720:0003:0001:00</t>
  </si>
  <si>
    <t>105E  :883363:00:------:--</t>
  </si>
  <si>
    <t>21:0719:000807</t>
  </si>
  <si>
    <t>21:0212:000721</t>
  </si>
  <si>
    <t>21:0212:000721:0003:0001:00</t>
  </si>
  <si>
    <t>105E  :883364:00:------:--</t>
  </si>
  <si>
    <t>21:0719:000808</t>
  </si>
  <si>
    <t>21:0212:000722</t>
  </si>
  <si>
    <t>21:0212:000722:0003:0001:00</t>
  </si>
  <si>
    <t>105E  :883365:10:------:--</t>
  </si>
  <si>
    <t>21:0719:000809</t>
  </si>
  <si>
    <t>21:0212:000723</t>
  </si>
  <si>
    <t>21:0212:000723:0003:0001:00</t>
  </si>
  <si>
    <t>105E  :883366:20:883365:10</t>
  </si>
  <si>
    <t>21:0719:000810</t>
  </si>
  <si>
    <t>21:0212:000723:0004:0001:00</t>
  </si>
  <si>
    <t>105E  :883367:00:------:--</t>
  </si>
  <si>
    <t>21:0719:000811</t>
  </si>
  <si>
    <t>21:0212:000724</t>
  </si>
  <si>
    <t>21:0212:000724:0003:0001:00</t>
  </si>
  <si>
    <t>105E  :883368:00:------:--</t>
  </si>
  <si>
    <t>21:0719:000812</t>
  </si>
  <si>
    <t>21:0212:000725</t>
  </si>
  <si>
    <t>21:0212:000725:0003:0001:00</t>
  </si>
  <si>
    <t>105E  :883369:00:------:--</t>
  </si>
  <si>
    <t>21:0719:000813</t>
  </si>
  <si>
    <t>21:0212:000726</t>
  </si>
  <si>
    <t>21:0212:000726:0003:0001:00</t>
  </si>
  <si>
    <t>105E  :883370:00:------:--</t>
  </si>
  <si>
    <t>21:0719:000814</t>
  </si>
  <si>
    <t>21:0212:000727</t>
  </si>
  <si>
    <t>21:0212:000727:0003:0001:00</t>
  </si>
  <si>
    <t>105E  :883371:9Y:------:--</t>
  </si>
  <si>
    <t>21:0719:000815</t>
  </si>
  <si>
    <t>105E  :883372:00:------:--</t>
  </si>
  <si>
    <t>21:0719:000816</t>
  </si>
  <si>
    <t>21:0212:000728</t>
  </si>
  <si>
    <t>21:0212:000728:0003:0001:00</t>
  </si>
  <si>
    <t>105E  :883373:00:------:--</t>
  </si>
  <si>
    <t>21:0719:000817</t>
  </si>
  <si>
    <t>21:0212:000729</t>
  </si>
  <si>
    <t>21:0212:000729:0003:0001:00</t>
  </si>
  <si>
    <t>105E  :883374:00:------:--</t>
  </si>
  <si>
    <t>21:0719:000818</t>
  </si>
  <si>
    <t>21:0212:000730</t>
  </si>
  <si>
    <t>21:0212:000730:0003:0001:00</t>
  </si>
  <si>
    <t>105E  :883375:00:------:--</t>
  </si>
  <si>
    <t>21:0719:000819</t>
  </si>
  <si>
    <t>21:0212:000731</t>
  </si>
  <si>
    <t>21:0212:000731:0003:0001:00</t>
  </si>
  <si>
    <t>105E  :883376:00:------:--</t>
  </si>
  <si>
    <t>21:0719:000820</t>
  </si>
  <si>
    <t>21:0212:000732</t>
  </si>
  <si>
    <t>21:0212:000732:0003:0001:00</t>
  </si>
  <si>
    <t>105E  :883377:00:------:--</t>
  </si>
  <si>
    <t>21:0719:000821</t>
  </si>
  <si>
    <t>21:0212:000733</t>
  </si>
  <si>
    <t>21:0212:000733:0003:0001:00</t>
  </si>
  <si>
    <t>105E  :883378:00:------:--</t>
  </si>
  <si>
    <t>21:0719:000822</t>
  </si>
  <si>
    <t>21:0212:000734</t>
  </si>
  <si>
    <t>21:0212:000734:0003:0001:00</t>
  </si>
  <si>
    <t>105E  :883379:00:------:--</t>
  </si>
  <si>
    <t>21:0719:000823</t>
  </si>
  <si>
    <t>21:0212:000735</t>
  </si>
  <si>
    <t>21:0212:000735:0003:0001:00</t>
  </si>
  <si>
    <t>105E  :883380:00:------:--</t>
  </si>
  <si>
    <t>21:0719:000824</t>
  </si>
  <si>
    <t>21:0212:000736</t>
  </si>
  <si>
    <t>21:0212:000736:0003:0001:00</t>
  </si>
  <si>
    <t>105E  :883382:00:------:--</t>
  </si>
  <si>
    <t>21:0719:000825</t>
  </si>
  <si>
    <t>21:0212:000737</t>
  </si>
  <si>
    <t>21:0212:000737:0003:0001:00</t>
  </si>
  <si>
    <t>105E  :883383:00:------:--</t>
  </si>
  <si>
    <t>21:0719:000826</t>
  </si>
  <si>
    <t>21:0212:000738</t>
  </si>
  <si>
    <t>21:0212:000738:0003:0001:00</t>
  </si>
  <si>
    <t>105E  :883384:00:------:--</t>
  </si>
  <si>
    <t>21:0719:000827</t>
  </si>
  <si>
    <t>21:0212:000739</t>
  </si>
  <si>
    <t>21:0212:000739:0003:0001:00</t>
  </si>
  <si>
    <t>105E  :883385:00:------:--</t>
  </si>
  <si>
    <t>21:0719:000828</t>
  </si>
  <si>
    <t>21:0212:000740</t>
  </si>
  <si>
    <t>21:0212:000740:0003:0001:00</t>
  </si>
  <si>
    <t>105E  :883386:00:------:--</t>
  </si>
  <si>
    <t>21:0719:000829</t>
  </si>
  <si>
    <t>21:0212:000741</t>
  </si>
  <si>
    <t>21:0212:000741:0003:0001:00</t>
  </si>
  <si>
    <t>105E  :883387:10:------:--</t>
  </si>
  <si>
    <t>21:0719:000830</t>
  </si>
  <si>
    <t>21:0212:000742</t>
  </si>
  <si>
    <t>21:0212:000742:0003:0001:00</t>
  </si>
  <si>
    <t>105E  :883388:20:883387:10</t>
  </si>
  <si>
    <t>21:0719:000831</t>
  </si>
  <si>
    <t>21:0212:000742:0004:0001:00</t>
  </si>
  <si>
    <t>105E  :883389:00:------:--</t>
  </si>
  <si>
    <t>21:0719:000832</t>
  </si>
  <si>
    <t>21:0212:000743</t>
  </si>
  <si>
    <t>21:0212:000743:0003:0001:00</t>
  </si>
  <si>
    <t>105E  :883390:00:------:--</t>
  </si>
  <si>
    <t>21:0719:000833</t>
  </si>
  <si>
    <t>21:0212:000744</t>
  </si>
  <si>
    <t>21:0212:000744:0003:0001:00</t>
  </si>
  <si>
    <t>105E  :883391:00:------:--</t>
  </si>
  <si>
    <t>21:0719:000834</t>
  </si>
  <si>
    <t>21:0212:000745</t>
  </si>
  <si>
    <t>21:0212:000745:0003:0001:00</t>
  </si>
  <si>
    <t>105E  :883392:00:------:--</t>
  </si>
  <si>
    <t>21:0719:000835</t>
  </si>
  <si>
    <t>21:0212:000746</t>
  </si>
  <si>
    <t>21:0212:000746:0003:0001:00</t>
  </si>
  <si>
    <t>105E  :883393:00:------:--</t>
  </si>
  <si>
    <t>21:0719:000836</t>
  </si>
  <si>
    <t>21:0212:000747</t>
  </si>
  <si>
    <t>21:0212:000747:0003:0001:00</t>
  </si>
  <si>
    <t>105E  :883394:00:------:--</t>
  </si>
  <si>
    <t>21:0719:000837</t>
  </si>
  <si>
    <t>21:0212:000748</t>
  </si>
  <si>
    <t>21:0212:000748:0003:0001:00</t>
  </si>
  <si>
    <t>105E  :883395:00:------:--</t>
  </si>
  <si>
    <t>21:0719:000838</t>
  </si>
  <si>
    <t>21:0212:000749</t>
  </si>
  <si>
    <t>21:0212:000749:0003:0001:00</t>
  </si>
  <si>
    <t>105E  :883396:00:------:--</t>
  </si>
  <si>
    <t>21:0719:000839</t>
  </si>
  <si>
    <t>21:0212:000750</t>
  </si>
  <si>
    <t>21:0212:000750:0003:0001:00</t>
  </si>
  <si>
    <t>105E  :883397:00:------:--</t>
  </si>
  <si>
    <t>21:0719:000840</t>
  </si>
  <si>
    <t>21:0212:000751</t>
  </si>
  <si>
    <t>21:0212:000751:0003:0001:00</t>
  </si>
  <si>
    <t>105E  :883398:00:------:--</t>
  </si>
  <si>
    <t>21:0719:000841</t>
  </si>
  <si>
    <t>21:0212:000752</t>
  </si>
  <si>
    <t>21:0212:000752:0003:0001:00</t>
  </si>
  <si>
    <t>105E  :883399:00:------:--</t>
  </si>
  <si>
    <t>21:0719:000842</t>
  </si>
  <si>
    <t>21:0212:000753</t>
  </si>
  <si>
    <t>21:0212:000753:0003:0001:00</t>
  </si>
  <si>
    <t>105E  :883400:9Y:------:--</t>
  </si>
  <si>
    <t>21:0719:000843</t>
  </si>
  <si>
    <t>105E  :883402:9Z:------:--</t>
  </si>
  <si>
    <t>21:0719:000844</t>
  </si>
  <si>
    <t>105E  :883403:00:------:--</t>
  </si>
  <si>
    <t>21:0719:000845</t>
  </si>
  <si>
    <t>21:0212:000754</t>
  </si>
  <si>
    <t>21:0212:000754:0003:0001:00</t>
  </si>
  <si>
    <t>105E  :883404:10:------:--</t>
  </si>
  <si>
    <t>21:0719:000846</t>
  </si>
  <si>
    <t>21:0212:000755</t>
  </si>
  <si>
    <t>21:0212:000755:0003:0001:00</t>
  </si>
  <si>
    <t>105E  :883405:20:883404:10</t>
  </si>
  <si>
    <t>21:0719:000847</t>
  </si>
  <si>
    <t>21:0212:000755:0004:0001:00</t>
  </si>
  <si>
    <t>105E  :883406:00:------:--</t>
  </si>
  <si>
    <t>21:0719:000848</t>
  </si>
  <si>
    <t>21:0212:000756</t>
  </si>
  <si>
    <t>21:0212:000756:0003:0001:00</t>
  </si>
  <si>
    <t>105E  :883407:00:------:--</t>
  </si>
  <si>
    <t>21:0719:000849</t>
  </si>
  <si>
    <t>21:0212:000757</t>
  </si>
  <si>
    <t>21:0212:000757:0003:0001:00</t>
  </si>
  <si>
    <t>105E  :883408:00:------:--</t>
  </si>
  <si>
    <t>21:0719:000850</t>
  </si>
  <si>
    <t>21:0212:000758</t>
  </si>
  <si>
    <t>21:0212:000758:0003:0001:00</t>
  </si>
  <si>
    <t>105E  :883409:00:------:--</t>
  </si>
  <si>
    <t>21:0719:000851</t>
  </si>
  <si>
    <t>21:0212:000759</t>
  </si>
  <si>
    <t>21:0212:000759:0003:0001:00</t>
  </si>
  <si>
    <t>105E  :883410:00:------:--</t>
  </si>
  <si>
    <t>21:0719:000852</t>
  </si>
  <si>
    <t>21:0212:000760</t>
  </si>
  <si>
    <t>21:0212:000760:0003:0001:00</t>
  </si>
  <si>
    <t>105E  :883411:00:------:--</t>
  </si>
  <si>
    <t>21:0719:000853</t>
  </si>
  <si>
    <t>21:0212:000761</t>
  </si>
  <si>
    <t>21:0212:000761:0003:0001:00</t>
  </si>
  <si>
    <t>105E  :883412:00:------:--</t>
  </si>
  <si>
    <t>21:0719:000854</t>
  </si>
  <si>
    <t>21:0212:000762</t>
  </si>
  <si>
    <t>21:0212:000762:0003:0001:00</t>
  </si>
  <si>
    <t>105E  :883413:00:------:--</t>
  </si>
  <si>
    <t>21:0719:000855</t>
  </si>
  <si>
    <t>21:0212:000763</t>
  </si>
  <si>
    <t>21:0212:000763:0003:0001:00</t>
  </si>
  <si>
    <t>105E  :883414:00:------:--</t>
  </si>
  <si>
    <t>21:0719:000856</t>
  </si>
  <si>
    <t>21:0212:000764</t>
  </si>
  <si>
    <t>21:0212:000764:0003:0001:00</t>
  </si>
  <si>
    <t>105E  :883415:00:------:--</t>
  </si>
  <si>
    <t>21:0719:000857</t>
  </si>
  <si>
    <t>21:0212:000765</t>
  </si>
  <si>
    <t>21:0212:000765:0003:0001:00</t>
  </si>
  <si>
    <t>105E  :883416:00:------:--</t>
  </si>
  <si>
    <t>21:0719:000858</t>
  </si>
  <si>
    <t>21:0212:000766</t>
  </si>
  <si>
    <t>21:0212:000766:0003:0001:00</t>
  </si>
  <si>
    <t>105E  :883417:00:------:--</t>
  </si>
  <si>
    <t>21:0719:000859</t>
  </si>
  <si>
    <t>21:0212:000767</t>
  </si>
  <si>
    <t>21:0212:000767:0003:0001:00</t>
  </si>
  <si>
    <t>105E  :883418:00:------:--</t>
  </si>
  <si>
    <t>21:0719:000860</t>
  </si>
  <si>
    <t>21:0212:000768</t>
  </si>
  <si>
    <t>21:0212:000768:0003:0001:00</t>
  </si>
  <si>
    <t>105E  :883419:00:------:--</t>
  </si>
  <si>
    <t>21:0719:000861</t>
  </si>
  <si>
    <t>21:0212:000769</t>
  </si>
  <si>
    <t>21:0212:000769:0003:0001:00</t>
  </si>
  <si>
    <t>105E  :883420:00:------:--</t>
  </si>
  <si>
    <t>21:0719:000862</t>
  </si>
  <si>
    <t>21:0212:000770</t>
  </si>
  <si>
    <t>21:0212:000770:0003:0001:00</t>
  </si>
  <si>
    <t>105E  :883422:10:------:--</t>
  </si>
  <si>
    <t>21:0719:000863</t>
  </si>
  <si>
    <t>21:0212:000771</t>
  </si>
  <si>
    <t>21:0212:000771:0003:0001:00</t>
  </si>
  <si>
    <t>105E  :883423:20:883422:10</t>
  </si>
  <si>
    <t>21:0719:000864</t>
  </si>
  <si>
    <t>21:0212:000771:0004:0001:00</t>
  </si>
  <si>
    <t>105E  :883424:00:------:--</t>
  </si>
  <si>
    <t>21:0719:000865</t>
  </si>
  <si>
    <t>21:0212:000772</t>
  </si>
  <si>
    <t>21:0212:000772:0003:0001:00</t>
  </si>
  <si>
    <t>105E  :883425:00:------:--</t>
  </si>
  <si>
    <t>21:0719:000866</t>
  </si>
  <si>
    <t>21:0212:000773</t>
  </si>
  <si>
    <t>21:0212:000773:0003:0001:00</t>
  </si>
  <si>
    <t>105E  :883426:00:------:--</t>
  </si>
  <si>
    <t>21:0719:000867</t>
  </si>
  <si>
    <t>21:0212:000774</t>
  </si>
  <si>
    <t>21:0212:000774:0003:0001:00</t>
  </si>
  <si>
    <t>105E  :883427:00:------:--</t>
  </si>
  <si>
    <t>21:0719:000868</t>
  </si>
  <si>
    <t>21:0212:000775</t>
  </si>
  <si>
    <t>21:0212:000775:0003:0001:00</t>
  </si>
  <si>
    <t>105E  :883428:00:------:--</t>
  </si>
  <si>
    <t>21:0719:000869</t>
  </si>
  <si>
    <t>21:0212:000776</t>
  </si>
  <si>
    <t>21:0212:000776:0003:0001:00</t>
  </si>
  <si>
    <t>105E  :883429:00:------:--</t>
  </si>
  <si>
    <t>21:0719:000870</t>
  </si>
  <si>
    <t>21:0212:000777</t>
  </si>
  <si>
    <t>21:0212:000777:0003:0001:00</t>
  </si>
  <si>
    <t>105E  :883430:00:------:--</t>
  </si>
  <si>
    <t>21:0719:000871</t>
  </si>
  <si>
    <t>21:0212:000778</t>
  </si>
  <si>
    <t>21:0212:000778:0003:0001:00</t>
  </si>
  <si>
    <t>105E  :883431:00:------:--</t>
  </si>
  <si>
    <t>21:0719:000872</t>
  </si>
  <si>
    <t>21:0212:000779</t>
  </si>
  <si>
    <t>21:0212:000779:0003:0001:00</t>
  </si>
  <si>
    <t>105E  :883432:00:------:--</t>
  </si>
  <si>
    <t>21:0719:000873</t>
  </si>
  <si>
    <t>21:0212:000780</t>
  </si>
  <si>
    <t>21:0212:000780:0003:0001:00</t>
  </si>
  <si>
    <t>105E  :883433:00:------:--</t>
  </si>
  <si>
    <t>21:0719:000874</t>
  </si>
  <si>
    <t>21:0212:000781</t>
  </si>
  <si>
    <t>21:0212:000781:0003:0001:00</t>
  </si>
  <si>
    <t>105E  :883434:00:------:--</t>
  </si>
  <si>
    <t>21:0719:000875</t>
  </si>
  <si>
    <t>21:0212:000782</t>
  </si>
  <si>
    <t>21:0212:000782:0003:0001:00</t>
  </si>
  <si>
    <t>105E  :883435:00:------:--</t>
  </si>
  <si>
    <t>21:0719:000876</t>
  </si>
  <si>
    <t>21:0212:000783</t>
  </si>
  <si>
    <t>21:0212:000783:0003:0001:00</t>
  </si>
  <si>
    <t>105E  :883436:00:------:--</t>
  </si>
  <si>
    <t>21:0719:000877</t>
  </si>
  <si>
    <t>21:0212:000784</t>
  </si>
  <si>
    <t>21:0212:000784:0003:0001:00</t>
  </si>
  <si>
    <t>105E  :883437:00:------:--</t>
  </si>
  <si>
    <t>21:0719:000878</t>
  </si>
  <si>
    <t>21:0212:000785</t>
  </si>
  <si>
    <t>21:0212:000785:0003:0001:00</t>
  </si>
  <si>
    <t>105E  :883438:9Z:------:--</t>
  </si>
  <si>
    <t>21:0719:000879</t>
  </si>
  <si>
    <t>105E  :883439:00:------:--</t>
  </si>
  <si>
    <t>21:0719:000880</t>
  </si>
  <si>
    <t>21:0212:000786</t>
  </si>
  <si>
    <t>21:0212:000786:0003:0001:00</t>
  </si>
  <si>
    <t>105E  :883440:00:------:--</t>
  </si>
  <si>
    <t>21:0719:000881</t>
  </si>
  <si>
    <t>21:0212:000787</t>
  </si>
  <si>
    <t>21:0212:000787:0003:0001:00</t>
  </si>
  <si>
    <t>105E  :883442:10:------:--</t>
  </si>
  <si>
    <t>21:0719:000882</t>
  </si>
  <si>
    <t>21:0212:000788</t>
  </si>
  <si>
    <t>21:0212:000788:0003:0001:00</t>
  </si>
  <si>
    <t>105E  :883443:20:883442:10</t>
  </si>
  <si>
    <t>21:0719:000883</t>
  </si>
  <si>
    <t>21:0212:000788:0004:0001:00</t>
  </si>
  <si>
    <t>105E  :883444:00:------:--</t>
  </si>
  <si>
    <t>21:0719:000884</t>
  </si>
  <si>
    <t>21:0212:000789</t>
  </si>
  <si>
    <t>21:0212:000789:0003:0001:00</t>
  </si>
  <si>
    <t>105E  :883445:00:------:--</t>
  </si>
  <si>
    <t>21:0719:000885</t>
  </si>
  <si>
    <t>21:0212:000790</t>
  </si>
  <si>
    <t>21:0212:000790:0003:0001:00</t>
  </si>
  <si>
    <t>105E  :883446:00:------:--</t>
  </si>
  <si>
    <t>21:0719:000886</t>
  </si>
  <si>
    <t>21:0212:000791</t>
  </si>
  <si>
    <t>21:0212:000791:0003:0001:00</t>
  </si>
  <si>
    <t>105E  :883447:00:------:--</t>
  </si>
  <si>
    <t>21:0719:000887</t>
  </si>
  <si>
    <t>21:0212:000792</t>
  </si>
  <si>
    <t>21:0212:000792:0003:0001:00</t>
  </si>
  <si>
    <t>105E  :883448:00:------:--</t>
  </si>
  <si>
    <t>21:0719:000888</t>
  </si>
  <si>
    <t>21:0212:000793</t>
  </si>
  <si>
    <t>21:0212:000793:0003:0001:00</t>
  </si>
  <si>
    <t>105E  :883449:00:------:--</t>
  </si>
  <si>
    <t>21:0719:000889</t>
  </si>
  <si>
    <t>21:0212:000794</t>
  </si>
  <si>
    <t>21:0212:000794:0003:0001:00</t>
  </si>
  <si>
    <t>105E  :883450:00:------:--</t>
  </si>
  <si>
    <t>21:0719:000890</t>
  </si>
  <si>
    <t>21:0212:000795</t>
  </si>
  <si>
    <t>21:0212:000795:0003:0001:00</t>
  </si>
  <si>
    <t>105E  :883451:00:------:--</t>
  </si>
  <si>
    <t>21:0719:000891</t>
  </si>
  <si>
    <t>21:0212:000796</t>
  </si>
  <si>
    <t>21:0212:000796:0003:0001:00</t>
  </si>
  <si>
    <t>105E  :883452:00:------:--</t>
  </si>
  <si>
    <t>21:0719:000892</t>
  </si>
  <si>
    <t>21:0212:000797</t>
  </si>
  <si>
    <t>21:0212:000797:0003:0001:00</t>
  </si>
  <si>
    <t>105E  :883453:00:------:--</t>
  </si>
  <si>
    <t>21:0719:000893</t>
  </si>
  <si>
    <t>21:0212:000798</t>
  </si>
  <si>
    <t>21:0212:000798:0003:0001:00</t>
  </si>
  <si>
    <t>105E  :883454:00:------:--</t>
  </si>
  <si>
    <t>21:0719:000894</t>
  </si>
  <si>
    <t>21:0212:000799</t>
  </si>
  <si>
    <t>21:0212:000799:0003:0001:00</t>
  </si>
  <si>
    <t>105E  :883455:00:------:--</t>
  </si>
  <si>
    <t>21:0719:000895</t>
  </si>
  <si>
    <t>21:0212:000800</t>
  </si>
  <si>
    <t>21:0212:000800:0003:0001:00</t>
  </si>
  <si>
    <t>105E  :883456:00:------:--</t>
  </si>
  <si>
    <t>21:0719:000896</t>
  </si>
  <si>
    <t>21:0212:000801</t>
  </si>
  <si>
    <t>21:0212:000801:0003:0001:00</t>
  </si>
  <si>
    <t>105E  :883457:00:------:--</t>
  </si>
  <si>
    <t>21:0719:000897</t>
  </si>
  <si>
    <t>21:0212:000802</t>
  </si>
  <si>
    <t>21:0212:000802:0003:0001:00</t>
  </si>
  <si>
    <t>105E  :883458:9X:------:--</t>
  </si>
  <si>
    <t>21:0719:000898</t>
  </si>
  <si>
    <t>105E  :883459:00:------:--</t>
  </si>
  <si>
    <t>21:0719:000899</t>
  </si>
  <si>
    <t>21:0212:000803</t>
  </si>
  <si>
    <t>21:0212:000803:0003:0001:00</t>
  </si>
  <si>
    <t>105E  :883460:00:------:--</t>
  </si>
  <si>
    <t>21:0719:000900</t>
  </si>
  <si>
    <t>21:0212:000804</t>
  </si>
  <si>
    <t>21:0212:000804:0003:0001:00</t>
  </si>
  <si>
    <t>105E  :883462:00:------:--</t>
  </si>
  <si>
    <t>21:0719:000901</t>
  </si>
  <si>
    <t>21:0212:000805</t>
  </si>
  <si>
    <t>21:0212:000805:0003:0001:00</t>
  </si>
  <si>
    <t>105E  :883463:00:------:--</t>
  </si>
  <si>
    <t>21:0719:000902</t>
  </si>
  <si>
    <t>21:0212:000806</t>
  </si>
  <si>
    <t>21:0212:000806:0003:0001:00</t>
  </si>
  <si>
    <t>105E  :883464:00:------:--</t>
  </si>
  <si>
    <t>21:0719:000903</t>
  </si>
  <si>
    <t>21:0212:000807</t>
  </si>
  <si>
    <t>21:0212:000807:0003:0001:00</t>
  </si>
  <si>
    <t>105E  :883465:10:------:--</t>
  </si>
  <si>
    <t>21:0719:000904</t>
  </si>
  <si>
    <t>21:0212:000808</t>
  </si>
  <si>
    <t>21:0212:000808:0003:0001:00</t>
  </si>
  <si>
    <t>105E  :883466:20:883465:10</t>
  </si>
  <si>
    <t>21:0719:000905</t>
  </si>
  <si>
    <t>21:0212:000808:0004:0001:00</t>
  </si>
  <si>
    <t>105E  :883467:00:------:--</t>
  </si>
  <si>
    <t>21:0719:000906</t>
  </si>
  <si>
    <t>21:0212:000809</t>
  </si>
  <si>
    <t>21:0212:000809:0003:0001:00</t>
  </si>
  <si>
    <t>105E  :883468:00:------:--</t>
  </si>
  <si>
    <t>21:0719:000907</t>
  </si>
  <si>
    <t>21:0212:000810</t>
  </si>
  <si>
    <t>21:0212:000810:0003:0001:00</t>
  </si>
  <si>
    <t>105E  :883469:00:------:--</t>
  </si>
  <si>
    <t>21:0719:000908</t>
  </si>
  <si>
    <t>21:0212:000811</t>
  </si>
  <si>
    <t>21:0212:000811:0003:0001:00</t>
  </si>
  <si>
    <t>105E  :883470:00:------:--</t>
  </si>
  <si>
    <t>21:0719:000909</t>
  </si>
  <si>
    <t>21:0212:000812</t>
  </si>
  <si>
    <t>21:0212:000812:0003:0001:00</t>
  </si>
  <si>
    <t>105E  :883471:00:------:--</t>
  </si>
  <si>
    <t>21:0719:000910</t>
  </si>
  <si>
    <t>21:0212:000813</t>
  </si>
  <si>
    <t>21:0212:000813:0003:0001:00</t>
  </si>
  <si>
    <t>105E  :883472:9Z:------:--</t>
  </si>
  <si>
    <t>21:0719:000911</t>
  </si>
  <si>
    <t>105E  :883473:00:------:--</t>
  </si>
  <si>
    <t>21:0719:000912</t>
  </si>
  <si>
    <t>21:0212:000814</t>
  </si>
  <si>
    <t>21:0212:000814:0003:0001:00</t>
  </si>
  <si>
    <t>105E  :883474:00:------:--</t>
  </si>
  <si>
    <t>21:0719:000913</t>
  </si>
  <si>
    <t>21:0212:000815</t>
  </si>
  <si>
    <t>21:0212:000815:0003:0001:00</t>
  </si>
  <si>
    <t>105E  :883475:00:------:--</t>
  </si>
  <si>
    <t>21:0719:000914</t>
  </si>
  <si>
    <t>21:0212:000816</t>
  </si>
  <si>
    <t>21:0212:000816:0003:0001:00</t>
  </si>
  <si>
    <t>105E  :883476:00:------:--</t>
  </si>
  <si>
    <t>21:0719:000915</t>
  </si>
  <si>
    <t>21:0212:000817</t>
  </si>
  <si>
    <t>21:0212:000817:0003:0001:00</t>
  </si>
  <si>
    <t>105E  :883477:00:------:--</t>
  </si>
  <si>
    <t>21:0719:000916</t>
  </si>
  <si>
    <t>21:0212:000818</t>
  </si>
  <si>
    <t>21:0212:000818:0003:0001:00</t>
  </si>
  <si>
    <t>105E  :883478:00:------:--</t>
  </si>
  <si>
    <t>21:0719:000917</t>
  </si>
  <si>
    <t>21:0212:000819</t>
  </si>
  <si>
    <t>21:0212:000819:0003:0001:00</t>
  </si>
  <si>
    <t>105E  :883479:00:------:--</t>
  </si>
  <si>
    <t>21:0719:000918</t>
  </si>
  <si>
    <t>21:0212:000820</t>
  </si>
  <si>
    <t>21:0212:000820:0003:0001:00</t>
  </si>
  <si>
    <t>105E  :883480:00:------:--</t>
  </si>
  <si>
    <t>21:0719:000919</t>
  </si>
  <si>
    <t>21:0212:000821</t>
  </si>
  <si>
    <t>21:0212:000821:0003:0001:00</t>
  </si>
  <si>
    <t>105E  :883482:00:------:--</t>
  </si>
  <si>
    <t>21:0719:000920</t>
  </si>
  <si>
    <t>21:0212:000822</t>
  </si>
  <si>
    <t>21:0212:000822:0003:0001:00</t>
  </si>
  <si>
    <t>105E  :883483:9X:------:--</t>
  </si>
  <si>
    <t>21:0719:000921</t>
  </si>
  <si>
    <t>105E  :883484:00:------:--</t>
  </si>
  <si>
    <t>21:0719:000922</t>
  </si>
  <si>
    <t>21:0212:000823</t>
  </si>
  <si>
    <t>21:0212:000823:0003:0001:00</t>
  </si>
  <si>
    <t>105E  :883485:10:------:--</t>
  </si>
  <si>
    <t>21:0719:000923</t>
  </si>
  <si>
    <t>21:0212:000824</t>
  </si>
  <si>
    <t>21:0212:000824:0003:0001:00</t>
  </si>
  <si>
    <t>105E  :883486:20:883485:10</t>
  </si>
  <si>
    <t>21:0719:000924</t>
  </si>
  <si>
    <t>21:0212:000824:0004:0001:00</t>
  </si>
  <si>
    <t>105E  :883487:00:------:--</t>
  </si>
  <si>
    <t>21:0719:000925</t>
  </si>
  <si>
    <t>21:0212:000825</t>
  </si>
  <si>
    <t>21:0212:000825:0003:0001:00</t>
  </si>
  <si>
    <t>105E  :883488:00:------:--</t>
  </si>
  <si>
    <t>21:0719:000926</t>
  </si>
  <si>
    <t>21:0212:000826</t>
  </si>
  <si>
    <t>21:0212:000826:0003:0001:00</t>
  </si>
  <si>
    <t>105E  :883489:00:------:--</t>
  </si>
  <si>
    <t>21:0719:000927</t>
  </si>
  <si>
    <t>21:0212:000827</t>
  </si>
  <si>
    <t>21:0212:000827:0003:0001:00</t>
  </si>
  <si>
    <t>105E  :883490:00:------:--</t>
  </si>
  <si>
    <t>21:0719:000928</t>
  </si>
  <si>
    <t>21:0212:000828</t>
  </si>
  <si>
    <t>21:0212:000828:0003:0001:00</t>
  </si>
  <si>
    <t>105E  :883491:00:------:--</t>
  </si>
  <si>
    <t>21:0719:000929</t>
  </si>
  <si>
    <t>21:0212:000829</t>
  </si>
  <si>
    <t>21:0212:000829:0003:0001:00</t>
  </si>
  <si>
    <t>105E  :883492:00:------:--</t>
  </si>
  <si>
    <t>21:0719:000930</t>
  </si>
  <si>
    <t>21:0212:000830</t>
  </si>
  <si>
    <t>21:0212:000830:0003:0001:00</t>
  </si>
  <si>
    <t>105E  :883493:00:------:--</t>
  </si>
  <si>
    <t>21:0719:000931</t>
  </si>
  <si>
    <t>21:0212:000831</t>
  </si>
  <si>
    <t>21:0212:000831:0003:0001:00</t>
  </si>
  <si>
    <t>105E  :883494:00:------:--</t>
  </si>
  <si>
    <t>21:0719:000932</t>
  </si>
  <si>
    <t>21:0212:000832</t>
  </si>
  <si>
    <t>21:0212:000832:0003:0001:00</t>
  </si>
  <si>
    <t>105E  :883495:00:------:--</t>
  </si>
  <si>
    <t>21:0719:000933</t>
  </si>
  <si>
    <t>21:0212:000833</t>
  </si>
  <si>
    <t>21:0212:000833:0003:0001:00</t>
  </si>
  <si>
    <t>105E  :883496:00:------:--</t>
  </si>
  <si>
    <t>21:0719:000934</t>
  </si>
  <si>
    <t>21:0212:000834</t>
  </si>
  <si>
    <t>21:0212:000834:0003:0001:00</t>
  </si>
  <si>
    <t>105E  :883497:00:------:--</t>
  </si>
  <si>
    <t>21:0719:000935</t>
  </si>
  <si>
    <t>21:0212:000835</t>
  </si>
  <si>
    <t>21:0212:000835:0003:0001:00</t>
  </si>
  <si>
    <t>105E  :883498:00:------:--</t>
  </si>
  <si>
    <t>21:0719:000936</t>
  </si>
  <si>
    <t>21:0212:000836</t>
  </si>
  <si>
    <t>21:0212:000836:0003:0001:00</t>
  </si>
  <si>
    <t>105E  :883499:00:------:--</t>
  </si>
  <si>
    <t>21:0719:000937</t>
  </si>
  <si>
    <t>21:0212:000837</t>
  </si>
  <si>
    <t>21:0212:000837:0003:0001:00</t>
  </si>
  <si>
    <t>105E  :883500:00:------:--</t>
  </si>
  <si>
    <t>21:0719:000938</t>
  </si>
  <si>
    <t>21:0212:000838</t>
  </si>
  <si>
    <t>21:0212:000838:0003:0001:00</t>
  </si>
  <si>
    <t>105E  :883502:10:------:--</t>
  </si>
  <si>
    <t>21:0719:000939</t>
  </si>
  <si>
    <t>21:0212:000839</t>
  </si>
  <si>
    <t>21:0212:000839:0003:0001:00</t>
  </si>
  <si>
    <t>105E  :883503:20:883502:10</t>
  </si>
  <si>
    <t>21:0719:000940</t>
  </si>
  <si>
    <t>21:0212:000839:0004:0001:00</t>
  </si>
  <si>
    <t>105E  :883504:00:------:--</t>
  </si>
  <si>
    <t>21:0719:000941</t>
  </si>
  <si>
    <t>21:0212:000840</t>
  </si>
  <si>
    <t>21:0212:000840:0003:0001:00</t>
  </si>
  <si>
    <t>105E  :883505:00:------:--</t>
  </si>
  <si>
    <t>21:0719:000942</t>
  </si>
  <si>
    <t>21:0212:000841</t>
  </si>
  <si>
    <t>21:0212:000841:0003:0001:00</t>
  </si>
  <si>
    <t>105E  :883506:00:------:--</t>
  </si>
  <si>
    <t>21:0719:000943</t>
  </si>
  <si>
    <t>21:0212:000842</t>
  </si>
  <si>
    <t>21:0212:000842:0003:0001:00</t>
  </si>
  <si>
    <t>105E  :883507:00:------:--</t>
  </si>
  <si>
    <t>21:0719:000944</t>
  </si>
  <si>
    <t>21:0212:000843</t>
  </si>
  <si>
    <t>21:0212:000843:0003:0001:00</t>
  </si>
  <si>
    <t>105E  :883508:00:------:--</t>
  </si>
  <si>
    <t>21:0719:000945</t>
  </si>
  <si>
    <t>21:0212:000844</t>
  </si>
  <si>
    <t>21:0212:000844:0003:0001:00</t>
  </si>
  <si>
    <t>105E  :883509:9Y:------:--</t>
  </si>
  <si>
    <t>21:0719:000946</t>
  </si>
  <si>
    <t>105E  :883510:00:------:--</t>
  </si>
  <si>
    <t>21:0719:000947</t>
  </si>
  <si>
    <t>21:0212:000845</t>
  </si>
  <si>
    <t>21:0212:000845:0003:0001:00</t>
  </si>
  <si>
    <t>105E  :883511:00:------:--</t>
  </si>
  <si>
    <t>21:0719:000948</t>
  </si>
  <si>
    <t>21:0212:000846</t>
  </si>
  <si>
    <t>21:0212:000846:0003:0001:00</t>
  </si>
  <si>
    <t>105E  :883512:00:------:--</t>
  </si>
  <si>
    <t>21:0719:000949</t>
  </si>
  <si>
    <t>21:0212:000847</t>
  </si>
  <si>
    <t>21:0212:000847:0003:0001:00</t>
  </si>
  <si>
    <t>105E  :883513:00:------:--</t>
  </si>
  <si>
    <t>21:0719:000950</t>
  </si>
  <si>
    <t>21:0212:000848</t>
  </si>
  <si>
    <t>21:0212:000848:0003:0001:00</t>
  </si>
  <si>
    <t>105E  :883514:00:------:--</t>
  </si>
  <si>
    <t>21:0719:000951</t>
  </si>
  <si>
    <t>21:0212:000849</t>
  </si>
  <si>
    <t>21:0212:000849:0003:0001:00</t>
  </si>
  <si>
    <t>105E  :883515:00:------:--</t>
  </si>
  <si>
    <t>21:0719:000952</t>
  </si>
  <si>
    <t>21:0212:000850</t>
  </si>
  <si>
    <t>21:0212:000850:0003:0001:00</t>
  </si>
  <si>
    <t>105E  :883516:00:------:--</t>
  </si>
  <si>
    <t>21:0719:000953</t>
  </si>
  <si>
    <t>21:0212:000851</t>
  </si>
  <si>
    <t>21:0212:000851:0003:0001:00</t>
  </si>
  <si>
    <t>105E  :883517:00:------:--</t>
  </si>
  <si>
    <t>21:0719:000954</t>
  </si>
  <si>
    <t>21:0212:000852</t>
  </si>
  <si>
    <t>21:0212:000852:0003:0001:00</t>
  </si>
  <si>
    <t>105E  :883518:00:------:--</t>
  </si>
  <si>
    <t>21:0719:000955</t>
  </si>
  <si>
    <t>21:0212:000853</t>
  </si>
  <si>
    <t>21:0212:000853:0003:0001:00</t>
  </si>
  <si>
    <t>105E  :883519:00:------:--</t>
  </si>
  <si>
    <t>21:0719:000956</t>
  </si>
  <si>
    <t>21:0212:000854</t>
  </si>
  <si>
    <t>21:0212:000854:0003:0001:00</t>
  </si>
  <si>
    <t>105E  :883520:00:------:--</t>
  </si>
  <si>
    <t>21:0719:000957</t>
  </si>
  <si>
    <t>21:0212:000855</t>
  </si>
  <si>
    <t>21:0212:000855:0003:0001:00</t>
  </si>
  <si>
    <t>105E  :883522:00:------:--</t>
  </si>
  <si>
    <t>21:0719:000958</t>
  </si>
  <si>
    <t>21:0212:000856</t>
  </si>
  <si>
    <t>21:0212:000856:0003:0001:00</t>
  </si>
  <si>
    <t>105E  :883523:10:------:--</t>
  </si>
  <si>
    <t>21:0719:000959</t>
  </si>
  <si>
    <t>21:0212:000857</t>
  </si>
  <si>
    <t>21:0212:000857:0003:0001:00</t>
  </si>
  <si>
    <t>105E  :883524:20:883523:10</t>
  </si>
  <si>
    <t>21:0719:000960</t>
  </si>
  <si>
    <t>21:0212:000857:0004:0001:00</t>
  </si>
  <si>
    <t>105E  :883525:00:------:--</t>
  </si>
  <si>
    <t>21:0719:000961</t>
  </si>
  <si>
    <t>21:0212:000858</t>
  </si>
  <si>
    <t>21:0212:000858:0003:0001:00</t>
  </si>
  <si>
    <t>105E  :883526:00:------:--</t>
  </si>
  <si>
    <t>21:0719:000962</t>
  </si>
  <si>
    <t>21:0212:000859</t>
  </si>
  <si>
    <t>21:0212:000859:0003:0001:00</t>
  </si>
  <si>
    <t>105E  :883527:00:------:--</t>
  </si>
  <si>
    <t>21:0719:000963</t>
  </si>
  <si>
    <t>21:0212:000860</t>
  </si>
  <si>
    <t>21:0212:000860:0003:0001:00</t>
  </si>
  <si>
    <t>105E  :883528:00:------:--</t>
  </si>
  <si>
    <t>21:0719:000964</t>
  </si>
  <si>
    <t>21:0212:000861</t>
  </si>
  <si>
    <t>21:0212:000861:0003:0001:00</t>
  </si>
  <si>
    <t>105E  :883529:00:------:--</t>
  </si>
  <si>
    <t>21:0719:000965</t>
  </si>
  <si>
    <t>21:0212:000862</t>
  </si>
  <si>
    <t>21:0212:000862:0003:0001:00</t>
  </si>
  <si>
    <t>105E  :883530:00:------:--</t>
  </si>
  <si>
    <t>21:0719:000966</t>
  </si>
  <si>
    <t>21:0212:000863</t>
  </si>
  <si>
    <t>21:0212:000863:0003:0001:00</t>
  </si>
  <si>
    <t>105E  :883531:00:------:--</t>
  </si>
  <si>
    <t>21:0719:000967</t>
  </si>
  <si>
    <t>21:0212:000864</t>
  </si>
  <si>
    <t>21:0212:000864:0003:0001:00</t>
  </si>
  <si>
    <t>105E  :883532:00:------:--</t>
  </si>
  <si>
    <t>21:0719:000968</t>
  </si>
  <si>
    <t>21:0212:000865</t>
  </si>
  <si>
    <t>21:0212:000865:0003:0001:00</t>
  </si>
  <si>
    <t>105E  :883533:00:------:--</t>
  </si>
  <si>
    <t>21:0719:000969</t>
  </si>
  <si>
    <t>21:0212:000866</t>
  </si>
  <si>
    <t>21:0212:000866:0003:0001:00</t>
  </si>
  <si>
    <t>105E  :883534:00:------:--</t>
  </si>
  <si>
    <t>21:0719:000970</t>
  </si>
  <si>
    <t>21:0212:000867</t>
  </si>
  <si>
    <t>21:0212:000867:0003:0001:00</t>
  </si>
  <si>
    <t>105E  :883535:00:------:--</t>
  </si>
  <si>
    <t>21:0719:000971</t>
  </si>
  <si>
    <t>21:0212:000868</t>
  </si>
  <si>
    <t>21:0212:000868:0003:0001:00</t>
  </si>
  <si>
    <t>105E  :883536:00:------:--</t>
  </si>
  <si>
    <t>21:0719:000972</t>
  </si>
  <si>
    <t>21:0212:000869</t>
  </si>
  <si>
    <t>21:0212:000869:0003:0001:00</t>
  </si>
  <si>
    <t>105E  :883537:00:------:--</t>
  </si>
  <si>
    <t>21:0719:000973</t>
  </si>
  <si>
    <t>21:0212:000870</t>
  </si>
  <si>
    <t>21:0212:000870:0003:0001:00</t>
  </si>
  <si>
    <t>105E  :883538:00:------:--</t>
  </si>
  <si>
    <t>21:0719:000974</t>
  </si>
  <si>
    <t>21:0212:000871</t>
  </si>
  <si>
    <t>21:0212:000871:0003:0001:00</t>
  </si>
  <si>
    <t>105E  :883539:00:------:--</t>
  </si>
  <si>
    <t>21:0719:000975</t>
  </si>
  <si>
    <t>21:0212:000872</t>
  </si>
  <si>
    <t>21:0212:000872:0003:0001:00</t>
  </si>
  <si>
    <t>105E  :883540:9Y:------:--</t>
  </si>
  <si>
    <t>21:0719:000976</t>
  </si>
  <si>
    <t>105E  :883542:00:------:--</t>
  </si>
  <si>
    <t>21:0719:000977</t>
  </si>
  <si>
    <t>21:0212:000873</t>
  </si>
  <si>
    <t>21:0212:000873:0003:0001:00</t>
  </si>
  <si>
    <t>105E  :883543:00:------:--</t>
  </si>
  <si>
    <t>21:0719:000978</t>
  </si>
  <si>
    <t>21:0212:000874</t>
  </si>
  <si>
    <t>21:0212:000874:0003:0001:00</t>
  </si>
  <si>
    <t>105E  :883544:00:------:--</t>
  </si>
  <si>
    <t>21:0719:000979</t>
  </si>
  <si>
    <t>21:0212:000875</t>
  </si>
  <si>
    <t>21:0212:000875:0003:0001:00</t>
  </si>
  <si>
    <t>105E  :883545:00:------:--</t>
  </si>
  <si>
    <t>21:0719:000980</t>
  </si>
  <si>
    <t>21:0212:000876</t>
  </si>
  <si>
    <t>21:0212:000876:0003:0001:00</t>
  </si>
  <si>
    <t>105E  :883546:00:------:--</t>
  </si>
  <si>
    <t>21:0719:000981</t>
  </si>
  <si>
    <t>21:0212:000877</t>
  </si>
  <si>
    <t>21:0212:000877:0003:0001:00</t>
  </si>
  <si>
    <t>105E  :883547:00:------:--</t>
  </si>
  <si>
    <t>21:0719:000982</t>
  </si>
  <si>
    <t>21:0212:000878</t>
  </si>
  <si>
    <t>21:0212:000878:0003:0001:00</t>
  </si>
  <si>
    <t>105E  :883548:9Z:------:--</t>
  </si>
  <si>
    <t>21:0719:000983</t>
  </si>
  <si>
    <t>105E  :883549:00:------:--</t>
  </si>
  <si>
    <t>21:0719:000984</t>
  </si>
  <si>
    <t>21:0212:000879</t>
  </si>
  <si>
    <t>21:0212:000879:0003:0001:00</t>
  </si>
  <si>
    <t>105E  :883550:00:------:--</t>
  </si>
  <si>
    <t>21:0719:000985</t>
  </si>
  <si>
    <t>21:0212:000880</t>
  </si>
  <si>
    <t>21:0212:000880:0003:0001:00</t>
  </si>
  <si>
    <t>105E  :883551:00:------:--</t>
  </si>
  <si>
    <t>21:0719:000986</t>
  </si>
  <si>
    <t>21:0212:000881</t>
  </si>
  <si>
    <t>21:0212:000881:0003:0001:00</t>
  </si>
  <si>
    <t>105E  :883552:10:------:--</t>
  </si>
  <si>
    <t>21:0719:000987</t>
  </si>
  <si>
    <t>21:0212:000882</t>
  </si>
  <si>
    <t>21:0212:000882:0003:0001:00</t>
  </si>
  <si>
    <t>105E  :883553:20:883552:10</t>
  </si>
  <si>
    <t>21:0719:000988</t>
  </si>
  <si>
    <t>21:0212:000882:0004:0001:00</t>
  </si>
  <si>
    <t>105E  :883554:00:------:--</t>
  </si>
  <si>
    <t>21:0719:000989</t>
  </si>
  <si>
    <t>21:0212:000883</t>
  </si>
  <si>
    <t>21:0212:000883:0003:0001:00</t>
  </si>
  <si>
    <t>105E  :883555:00:------:--</t>
  </si>
  <si>
    <t>21:0719:000990</t>
  </si>
  <si>
    <t>21:0212:000884</t>
  </si>
  <si>
    <t>21:0212:000884:0003:0001:00</t>
  </si>
  <si>
    <t>105E  :883556:00:------:--</t>
  </si>
  <si>
    <t>21:0719:000991</t>
  </si>
  <si>
    <t>21:0212:000885</t>
  </si>
  <si>
    <t>21:0212:000885:0003:0001:00</t>
  </si>
  <si>
    <t>105E  :883557:00:------:--</t>
  </si>
  <si>
    <t>21:0719:000992</t>
  </si>
  <si>
    <t>21:0212:000886</t>
  </si>
  <si>
    <t>21:0212:000886:0003:0001:00</t>
  </si>
  <si>
    <t>105E  :883558:00:------:--</t>
  </si>
  <si>
    <t>21:0719:000993</t>
  </si>
  <si>
    <t>21:0212:000887</t>
  </si>
  <si>
    <t>21:0212:000887:0003:0001:00</t>
  </si>
  <si>
    <t>105E  :883559:00:------:--</t>
  </si>
  <si>
    <t>21:0719:000994</t>
  </si>
  <si>
    <t>21:0212:000888</t>
  </si>
  <si>
    <t>21:0212:000888:0003:0001:00</t>
  </si>
  <si>
    <t>105E  :883560:00:------:--</t>
  </si>
  <si>
    <t>21:0719:000995</t>
  </si>
  <si>
    <t>21:0212:000889</t>
  </si>
  <si>
    <t>21:0212:000889:0003:0001:00</t>
  </si>
  <si>
    <t>105E  :883562:00:------:--</t>
  </si>
  <si>
    <t>21:0719:000996</t>
  </si>
  <si>
    <t>21:0212:000890</t>
  </si>
  <si>
    <t>21:0212:000890:0003:0001:00</t>
  </si>
  <si>
    <t>105E  :883563:10:------:--</t>
  </si>
  <si>
    <t>21:0719:000997</t>
  </si>
  <si>
    <t>21:0212:000891</t>
  </si>
  <si>
    <t>21:0212:000891:0003:0001:00</t>
  </si>
  <si>
    <t>105E  :883564:20:883563:10</t>
  </si>
  <si>
    <t>21:0719:000998</t>
  </si>
  <si>
    <t>21:0212:000891:0004:0001:00</t>
  </si>
  <si>
    <t>105E  :883565:00:------:--</t>
  </si>
  <si>
    <t>21:0719:000999</t>
  </si>
  <si>
    <t>21:0212:000892</t>
  </si>
  <si>
    <t>21:0212:000892:0003:0001:00</t>
  </si>
  <si>
    <t>105E  :883566:00:------:--</t>
  </si>
  <si>
    <t>21:0719:001000</t>
  </si>
  <si>
    <t>21:0212:000893</t>
  </si>
  <si>
    <t>21:0212:000893:0003:0001:00</t>
  </si>
  <si>
    <t>105E  :883567:9X:------:--</t>
  </si>
  <si>
    <t>21:0719:001001</t>
  </si>
  <si>
    <t>105E  :883568:00:------:--</t>
  </si>
  <si>
    <t>21:0719:001002</t>
  </si>
  <si>
    <t>21:0212:000894</t>
  </si>
  <si>
    <t>21:0212:000894:0003:0001:00</t>
  </si>
  <si>
    <t>105E  :883569:00:------:--</t>
  </si>
  <si>
    <t>21:0719:001003</t>
  </si>
  <si>
    <t>21:0212:000895</t>
  </si>
  <si>
    <t>21:0212:000895:0003:0001:00</t>
  </si>
  <si>
    <t>105E  :883570:00:------:--</t>
  </si>
  <si>
    <t>21:0719:001004</t>
  </si>
  <si>
    <t>21:0212:000896</t>
  </si>
  <si>
    <t>21:0212:000896:0003:0001:00</t>
  </si>
  <si>
    <t>105E  :883571:00:------:--</t>
  </si>
  <si>
    <t>21:0719:001005</t>
  </si>
  <si>
    <t>21:0212:000897</t>
  </si>
  <si>
    <t>21:0212:000897:0003:0001:00</t>
  </si>
  <si>
    <t>105E  :883572:00:------:--</t>
  </si>
  <si>
    <t>21:0719:001006</t>
  </si>
  <si>
    <t>21:0212:000898</t>
  </si>
  <si>
    <t>21:0212:000898:0003:0001:00</t>
  </si>
  <si>
    <t>105E  :883573:00:------:--</t>
  </si>
  <si>
    <t>21:0719:001007</t>
  </si>
  <si>
    <t>21:0212:000899</t>
  </si>
  <si>
    <t>21:0212:000899:0003:0001:00</t>
  </si>
  <si>
    <t>105E  :883574:00:------:--</t>
  </si>
  <si>
    <t>21:0719:001008</t>
  </si>
  <si>
    <t>21:0212:000900</t>
  </si>
  <si>
    <t>21:0212:000900:0003:0001:00</t>
  </si>
  <si>
    <t>105E  :883575:00:------:--</t>
  </si>
  <si>
    <t>21:0719:001009</t>
  </si>
  <si>
    <t>21:0212:000901</t>
  </si>
  <si>
    <t>21:0212:000901:0003:0001:00</t>
  </si>
  <si>
    <t>105E  :883576:00:------:--</t>
  </si>
  <si>
    <t>21:0719:001010</t>
  </si>
  <si>
    <t>21:0212:000902</t>
  </si>
  <si>
    <t>21:0212:000902:0003:0001:00</t>
  </si>
  <si>
    <t>105E  :883577:00:------:--</t>
  </si>
  <si>
    <t>21:0719:001011</t>
  </si>
  <si>
    <t>21:0212:000903</t>
  </si>
  <si>
    <t>21:0212:000903:0003:0001:00</t>
  </si>
  <si>
    <t>105E  :883578:00:------:--</t>
  </si>
  <si>
    <t>21:0719:001012</t>
  </si>
  <si>
    <t>21:0212:000904</t>
  </si>
  <si>
    <t>21:0212:000904:0003:0001:00</t>
  </si>
  <si>
    <t>105E  :883579:00:------:--</t>
  </si>
  <si>
    <t>21:0719:001013</t>
  </si>
  <si>
    <t>21:0212:000905</t>
  </si>
  <si>
    <t>21:0212:000905:0003:0001:00</t>
  </si>
  <si>
    <t>105E  :883580:00:------:--</t>
  </si>
  <si>
    <t>21:0719:001014</t>
  </si>
  <si>
    <t>21:0212:000906</t>
  </si>
  <si>
    <t>21:0212:000906:0003:0001:00</t>
  </si>
  <si>
    <t>105E  :883582:10:------:--</t>
  </si>
  <si>
    <t>21:0719:001015</t>
  </si>
  <si>
    <t>21:0212:000907</t>
  </si>
  <si>
    <t>21:0212:000907:0003:0001:00</t>
  </si>
  <si>
    <t>105E  :883583:20:883582:10</t>
  </si>
  <si>
    <t>21:0719:001016</t>
  </si>
  <si>
    <t>21:0212:000907:0004:0001:00</t>
  </si>
  <si>
    <t>105E  :883584:00:------:--</t>
  </si>
  <si>
    <t>21:0719:001017</t>
  </si>
  <si>
    <t>21:0212:000908</t>
  </si>
  <si>
    <t>21:0212:000908:0003:0001:00</t>
  </si>
  <si>
    <t>105E  :883585:9Z:------:--</t>
  </si>
  <si>
    <t>21:0719:001018</t>
  </si>
  <si>
    <t>105K  :881002:00:------:--</t>
  </si>
  <si>
    <t>21:0723:000001</t>
  </si>
  <si>
    <t>21:0213:000001</t>
  </si>
  <si>
    <t>21:0213:000001:0003:0001:00</t>
  </si>
  <si>
    <t>105K  :881003:9X:------:--</t>
  </si>
  <si>
    <t>21:0723:000002</t>
  </si>
  <si>
    <t>105K  :881004:00:------:--</t>
  </si>
  <si>
    <t>21:0723:000003</t>
  </si>
  <si>
    <t>21:0213:000002</t>
  </si>
  <si>
    <t>21:0213:000002:0003:0001:00</t>
  </si>
  <si>
    <t>105K  :881005:10:------:--</t>
  </si>
  <si>
    <t>21:0723:000004</t>
  </si>
  <si>
    <t>21:0213:000003</t>
  </si>
  <si>
    <t>21:0213:000003:0003:0001:00</t>
  </si>
  <si>
    <t>105K  :881006:20:881005:10</t>
  </si>
  <si>
    <t>21:0723:000005</t>
  </si>
  <si>
    <t>21:0213:000003:0004:0001:00</t>
  </si>
  <si>
    <t>105K  :881007:00:------:--</t>
  </si>
  <si>
    <t>21:0723:000006</t>
  </si>
  <si>
    <t>21:0213:000004</t>
  </si>
  <si>
    <t>21:0213:000004:0003:0001:00</t>
  </si>
  <si>
    <t>105K  :881008:00:------:--</t>
  </si>
  <si>
    <t>21:0723:000007</t>
  </si>
  <si>
    <t>21:0213:000005</t>
  </si>
  <si>
    <t>21:0213:000005:0003:0001:00</t>
  </si>
  <si>
    <t>105K  :881009:00:------:--</t>
  </si>
  <si>
    <t>21:0723:000008</t>
  </si>
  <si>
    <t>21:0213:000006</t>
  </si>
  <si>
    <t>21:0213:000006:0003:0001:00</t>
  </si>
  <si>
    <t>105K  :881010:00:------:--</t>
  </si>
  <si>
    <t>21:0723:000009</t>
  </si>
  <si>
    <t>21:0213:000007</t>
  </si>
  <si>
    <t>21:0213:000007:0003:0001:00</t>
  </si>
  <si>
    <t>105K  :881011:00:------:--</t>
  </si>
  <si>
    <t>21:0723:000010</t>
  </si>
  <si>
    <t>21:0213:000008</t>
  </si>
  <si>
    <t>21:0213:000008:0003:0001:00</t>
  </si>
  <si>
    <t>105K  :881012:00:------:--</t>
  </si>
  <si>
    <t>21:0723:000011</t>
  </si>
  <si>
    <t>21:0213:000009</t>
  </si>
  <si>
    <t>21:0213:000009:0003:0001:00</t>
  </si>
  <si>
    <t>105K  :881013:00:------:--</t>
  </si>
  <si>
    <t>21:0723:000012</t>
  </si>
  <si>
    <t>21:0213:000010</t>
  </si>
  <si>
    <t>21:0213:000010:0003:0001:00</t>
  </si>
  <si>
    <t>105K  :881014:00:------:--</t>
  </si>
  <si>
    <t>21:0723:000013</t>
  </si>
  <si>
    <t>21:0213:000011</t>
  </si>
  <si>
    <t>21:0213:000011:0003:0001:00</t>
  </si>
  <si>
    <t>105K  :881015:00:------:--</t>
  </si>
  <si>
    <t>21:0723:000014</t>
  </si>
  <si>
    <t>21:0213:000012</t>
  </si>
  <si>
    <t>21:0213:000012:0003:0001:00</t>
  </si>
  <si>
    <t>105K  :881016:00:------:--</t>
  </si>
  <si>
    <t>21:0723:000015</t>
  </si>
  <si>
    <t>21:0213:000013</t>
  </si>
  <si>
    <t>21:0213:000013:0003:0001:00</t>
  </si>
  <si>
    <t>105K  :881017:00:------:--</t>
  </si>
  <si>
    <t>21:0723:000016</t>
  </si>
  <si>
    <t>21:0213:000014</t>
  </si>
  <si>
    <t>21:0213:000014:0003:0001:00</t>
  </si>
  <si>
    <t>105K  :881018:00:------:--</t>
  </si>
  <si>
    <t>21:0723:000017</t>
  </si>
  <si>
    <t>21:0213:000015</t>
  </si>
  <si>
    <t>21:0213:000015:0003:0001:00</t>
  </si>
  <si>
    <t>105K  :881019:00:------:--</t>
  </si>
  <si>
    <t>21:0723:000018</t>
  </si>
  <si>
    <t>21:0213:000016</t>
  </si>
  <si>
    <t>21:0213:000016:0003:0001:00</t>
  </si>
  <si>
    <t>105K  :881020:00:------:--</t>
  </si>
  <si>
    <t>21:0723:000019</t>
  </si>
  <si>
    <t>21:0213:000017</t>
  </si>
  <si>
    <t>21:0213:000017:0003:0001:00</t>
  </si>
  <si>
    <t>105K  :881022:9X:------:--</t>
  </si>
  <si>
    <t>21:0723:000020</t>
  </si>
  <si>
    <t>105K  :881023:00:------:--</t>
  </si>
  <si>
    <t>21:0723:000021</t>
  </si>
  <si>
    <t>21:0213:000018</t>
  </si>
  <si>
    <t>21:0213:000018:0003:0001:00</t>
  </si>
  <si>
    <t>105K  :881024:00:------:--</t>
  </si>
  <si>
    <t>21:0723:000022</t>
  </si>
  <si>
    <t>21:0213:000019</t>
  </si>
  <si>
    <t>21:0213:000019:0003:0001:00</t>
  </si>
  <si>
    <t>105K  :881025:10:------:--</t>
  </si>
  <si>
    <t>21:0723:000023</t>
  </si>
  <si>
    <t>21:0213:000020</t>
  </si>
  <si>
    <t>21:0213:000020:0003:0001:00</t>
  </si>
  <si>
    <t>105K  :881026:20:881025:10</t>
  </si>
  <si>
    <t>21:0723:000024</t>
  </si>
  <si>
    <t>21:0213:000020:0004:0001:00</t>
  </si>
  <si>
    <t>105K  :881027:00:------:--</t>
  </si>
  <si>
    <t>21:0723:000025</t>
  </si>
  <si>
    <t>21:0213:000021</t>
  </si>
  <si>
    <t>21:0213:000021:0003:0001:00</t>
  </si>
  <si>
    <t>105K  :881028:00:------:--</t>
  </si>
  <si>
    <t>21:0723:000026</t>
  </si>
  <si>
    <t>21:0213:000022</t>
  </si>
  <si>
    <t>21:0213:000022:0003:0001:00</t>
  </si>
  <si>
    <t>105K  :881029:00:------:--</t>
  </si>
  <si>
    <t>21:0723:000027</t>
  </si>
  <si>
    <t>21:0213:000023</t>
  </si>
  <si>
    <t>21:0213:000023:0003:0001:00</t>
  </si>
  <si>
    <t>105K  :881030:00:------:--</t>
  </si>
  <si>
    <t>21:0723:000028</t>
  </si>
  <si>
    <t>21:0213:000024</t>
  </si>
  <si>
    <t>21:0213:000024:0003:0001:00</t>
  </si>
  <si>
    <t>105K  :881031:00:------:--</t>
  </si>
  <si>
    <t>21:0723:000029</t>
  </si>
  <si>
    <t>21:0213:000025</t>
  </si>
  <si>
    <t>21:0213:000025:0003:0001:00</t>
  </si>
  <si>
    <t>105K  :881032:00:------:--</t>
  </si>
  <si>
    <t>21:0723:000030</t>
  </si>
  <si>
    <t>21:0213:000026</t>
  </si>
  <si>
    <t>21:0213:000026:0003:0001:00</t>
  </si>
  <si>
    <t>105K  :881033:00:------:--</t>
  </si>
  <si>
    <t>21:0723:000031</t>
  </si>
  <si>
    <t>21:0213:000027</t>
  </si>
  <si>
    <t>21:0213:000027:0003:0001:00</t>
  </si>
  <si>
    <t>105K  :881034:00:------:--</t>
  </si>
  <si>
    <t>21:0723:000032</t>
  </si>
  <si>
    <t>21:0213:000028</t>
  </si>
  <si>
    <t>21:0213:000028:0003:0001:00</t>
  </si>
  <si>
    <t>105K  :881035:00:------:--</t>
  </si>
  <si>
    <t>21:0723:000033</t>
  </si>
  <si>
    <t>21:0213:000029</t>
  </si>
  <si>
    <t>21:0213:000029:0003:0001:00</t>
  </si>
  <si>
    <t>105K  :881036:00:------:--</t>
  </si>
  <si>
    <t>21:0723:000034</t>
  </si>
  <si>
    <t>21:0213:000030</t>
  </si>
  <si>
    <t>21:0213:000030:0003:0001:00</t>
  </si>
  <si>
    <t>105K  :881037:00:------:--</t>
  </si>
  <si>
    <t>21:0723:000035</t>
  </si>
  <si>
    <t>21:0213:000031</t>
  </si>
  <si>
    <t>21:0213:000031:0003:0001:00</t>
  </si>
  <si>
    <t>105K  :881038:00:------:--</t>
  </si>
  <si>
    <t>21:0723:000036</t>
  </si>
  <si>
    <t>21:0213:000032</t>
  </si>
  <si>
    <t>21:0213:000032:0003:0001:00</t>
  </si>
  <si>
    <t>105K  :881039:00:------:--</t>
  </si>
  <si>
    <t>21:0723:000037</t>
  </si>
  <si>
    <t>21:0213:000033</t>
  </si>
  <si>
    <t>21:0213:000033:0003:0001:00</t>
  </si>
  <si>
    <t>105K  :881040:00:------:--</t>
  </si>
  <si>
    <t>21:0723:000038</t>
  </si>
  <si>
    <t>21:0213:000034</t>
  </si>
  <si>
    <t>21:0213:000034:0003:0001:00</t>
  </si>
  <si>
    <t>105K  :881042:9Y:------:--</t>
  </si>
  <si>
    <t>21:0723:000039</t>
  </si>
  <si>
    <t>105K  :881043:00:------:--</t>
  </si>
  <si>
    <t>21:0723:000040</t>
  </si>
  <si>
    <t>21:0213:000035</t>
  </si>
  <si>
    <t>21:0213:000035:0003:0001:00</t>
  </si>
  <si>
    <t>105K  :881044:10:------:--</t>
  </si>
  <si>
    <t>21:0723:000041</t>
  </si>
  <si>
    <t>21:0213:000036</t>
  </si>
  <si>
    <t>21:0213:000036:0003:0001:00</t>
  </si>
  <si>
    <t>105K  :881045:20:881044:10</t>
  </si>
  <si>
    <t>21:0723:000042</t>
  </si>
  <si>
    <t>21:0213:000036:0004:0001:00</t>
  </si>
  <si>
    <t>105K  :881046:00:------:--</t>
  </si>
  <si>
    <t>21:0723:000043</t>
  </si>
  <si>
    <t>21:0213:000037</t>
  </si>
  <si>
    <t>21:0213:000037:0003:0001:00</t>
  </si>
  <si>
    <t>105K  :881047:00:------:--</t>
  </si>
  <si>
    <t>21:0723:000044</t>
  </si>
  <si>
    <t>21:0213:000038</t>
  </si>
  <si>
    <t>21:0213:000038:0003:0001:00</t>
  </si>
  <si>
    <t>105K  :881048:00:------:--</t>
  </si>
  <si>
    <t>21:0723:000045</t>
  </si>
  <si>
    <t>21:0213:000039</t>
  </si>
  <si>
    <t>21:0213:000039:0003:0001:00</t>
  </si>
  <si>
    <t>105K  :881049:00:------:--</t>
  </si>
  <si>
    <t>21:0723:000046</t>
  </si>
  <si>
    <t>21:0213:000040</t>
  </si>
  <si>
    <t>21:0213:000040:0003:0001:00</t>
  </si>
  <si>
    <t>105K  :881050:00:------:--</t>
  </si>
  <si>
    <t>21:0723:000047</t>
  </si>
  <si>
    <t>21:0213:000041</t>
  </si>
  <si>
    <t>21:0213:000041:0003:0001:00</t>
  </si>
  <si>
    <t>105K  :881051:00:------:--</t>
  </si>
  <si>
    <t>21:0723:000048</t>
  </si>
  <si>
    <t>21:0213:000042</t>
  </si>
  <si>
    <t>21:0213:000042:0003:0001:00</t>
  </si>
  <si>
    <t>105K  :881052:00:------:--</t>
  </si>
  <si>
    <t>21:0723:000049</t>
  </si>
  <si>
    <t>21:0213:000043</t>
  </si>
  <si>
    <t>21:0213:000043:0003:0001:00</t>
  </si>
  <si>
    <t>105K  :881053:00:------:--</t>
  </si>
  <si>
    <t>21:0723:000050</t>
  </si>
  <si>
    <t>21:0213:000044</t>
  </si>
  <si>
    <t>21:0213:000044:0003:0001:00</t>
  </si>
  <si>
    <t>105K  :881054:00:------:--</t>
  </si>
  <si>
    <t>21:0723:000051</t>
  </si>
  <si>
    <t>21:0213:000045</t>
  </si>
  <si>
    <t>21:0213:000045:0003:0001:00</t>
  </si>
  <si>
    <t>105K  :881055:00:------:--</t>
  </si>
  <si>
    <t>21:0723:000052</t>
  </si>
  <si>
    <t>21:0213:000046</t>
  </si>
  <si>
    <t>21:0213:000046:0003:0001:00</t>
  </si>
  <si>
    <t>105K  :881056:00:------:--</t>
  </si>
  <si>
    <t>21:0723:000053</t>
  </si>
  <si>
    <t>21:0213:000047</t>
  </si>
  <si>
    <t>21:0213:000047:0003:0001:00</t>
  </si>
  <si>
    <t>105K  :881057:00:------:--</t>
  </si>
  <si>
    <t>21:0723:000054</t>
  </si>
  <si>
    <t>21:0213:000048</t>
  </si>
  <si>
    <t>21:0213:000048:0003:0001:00</t>
  </si>
  <si>
    <t>105K  :881058:00:------:--</t>
  </si>
  <si>
    <t>21:0723:000055</t>
  </si>
  <si>
    <t>21:0213:000049</t>
  </si>
  <si>
    <t>21:0213:000049:0003:0001:00</t>
  </si>
  <si>
    <t>105K  :881059:00:------:--</t>
  </si>
  <si>
    <t>21:0723:000056</t>
  </si>
  <si>
    <t>21:0213:000050</t>
  </si>
  <si>
    <t>21:0213:000050:0003:0001:00</t>
  </si>
  <si>
    <t>105K  :881060:00:------:--</t>
  </si>
  <si>
    <t>21:0723:000057</t>
  </si>
  <si>
    <t>21:0213:000051</t>
  </si>
  <si>
    <t>21:0213:000051:0003:0001:00</t>
  </si>
  <si>
    <t>105K  :881062:00:------:--</t>
  </si>
  <si>
    <t>21:0723:000058</t>
  </si>
  <si>
    <t>21:0213:000052</t>
  </si>
  <si>
    <t>21:0213:000052:0003:0001:00</t>
  </si>
  <si>
    <t>105K  :881063:00:------:--</t>
  </si>
  <si>
    <t>21:0723:000059</t>
  </si>
  <si>
    <t>21:0213:000053</t>
  </si>
  <si>
    <t>21:0213:000053:0003:0001:00</t>
  </si>
  <si>
    <t>105K  :881064:00:------:--</t>
  </si>
  <si>
    <t>21:0723:000060</t>
  </si>
  <si>
    <t>21:0213:000054</t>
  </si>
  <si>
    <t>21:0213:000054:0003:0001:00</t>
  </si>
  <si>
    <t>105K  :881065:00:------:--</t>
  </si>
  <si>
    <t>21:0723:000061</t>
  </si>
  <si>
    <t>21:0213:000055</t>
  </si>
  <si>
    <t>21:0213:000055:0003:0001:00</t>
  </si>
  <si>
    <t>105K  :881066:00:------:--</t>
  </si>
  <si>
    <t>21:0723:000062</t>
  </si>
  <si>
    <t>21:0213:000056</t>
  </si>
  <si>
    <t>21:0213:000056:0003:0001:00</t>
  </si>
  <si>
    <t>105K  :881067:00:------:--</t>
  </si>
  <si>
    <t>21:0723:000063</t>
  </si>
  <si>
    <t>21:0213:000057</t>
  </si>
  <si>
    <t>21:0213:000057:0003:0001:00</t>
  </si>
  <si>
    <t>105K  :881068:00:------:--</t>
  </si>
  <si>
    <t>21:0723:000064</t>
  </si>
  <si>
    <t>21:0213:000058</t>
  </si>
  <si>
    <t>21:0213:000058:0003:0001:00</t>
  </si>
  <si>
    <t>105K  :881069:00:------:--</t>
  </si>
  <si>
    <t>21:0723:000065</t>
  </si>
  <si>
    <t>21:0213:000059</t>
  </si>
  <si>
    <t>21:0213:000059:0003:0001:00</t>
  </si>
  <si>
    <t>105K  :881070:00:------:--</t>
  </si>
  <si>
    <t>21:0723:000066</t>
  </si>
  <si>
    <t>21:0213:000060</t>
  </si>
  <si>
    <t>21:0213:000060:0003:0001:00</t>
  </si>
  <si>
    <t>105K  :881071:00:------:--</t>
  </si>
  <si>
    <t>21:0723:000067</t>
  </si>
  <si>
    <t>21:0213:000061</t>
  </si>
  <si>
    <t>21:0213:000061:0003:0001:00</t>
  </si>
  <si>
    <t>105K  :881072:10:------:--</t>
  </si>
  <si>
    <t>21:0723:000068</t>
  </si>
  <si>
    <t>21:0213:000062</t>
  </si>
  <si>
    <t>21:0213:000062:0003:0001:00</t>
  </si>
  <si>
    <t>105K  :881073:20:881072:10</t>
  </si>
  <si>
    <t>21:0723:000069</t>
  </si>
  <si>
    <t>21:0213:000062:0004:0001:00</t>
  </si>
  <si>
    <t>105K  :881074:00:------:--</t>
  </si>
  <si>
    <t>21:0723:000070</t>
  </si>
  <si>
    <t>21:0213:000063</t>
  </si>
  <si>
    <t>21:0213:000063:0003:0001:00</t>
  </si>
  <si>
    <t>105K  :881075:00:------:--</t>
  </si>
  <si>
    <t>21:0723:000071</t>
  </si>
  <si>
    <t>21:0213:000064</t>
  </si>
  <si>
    <t>21:0213:000064:0003:0001:00</t>
  </si>
  <si>
    <t>105K  :881076:00:------:--</t>
  </si>
  <si>
    <t>21:0723:000072</t>
  </si>
  <si>
    <t>21:0213:000065</t>
  </si>
  <si>
    <t>21:0213:000065:0003:0001:00</t>
  </si>
  <si>
    <t>105K  :881077:00:------:--</t>
  </si>
  <si>
    <t>21:0723:000073</t>
  </si>
  <si>
    <t>21:0213:000066</t>
  </si>
  <si>
    <t>21:0213:000066:0003:0001:00</t>
  </si>
  <si>
    <t>105K  :881078:9Z:------:--</t>
  </si>
  <si>
    <t>21:0723:000074</t>
  </si>
  <si>
    <t>105K  :881079:00:------:--</t>
  </si>
  <si>
    <t>21:0723:000075</t>
  </si>
  <si>
    <t>21:0213:000067</t>
  </si>
  <si>
    <t>21:0213:000067:0003:0001:00</t>
  </si>
  <si>
    <t>105K  :881080:00:------:--</t>
  </si>
  <si>
    <t>21:0723:000076</t>
  </si>
  <si>
    <t>21:0213:000068</t>
  </si>
  <si>
    <t>21:0213:000068:0003:0001:00</t>
  </si>
  <si>
    <t>105K  :881082:00:------:--</t>
  </si>
  <si>
    <t>21:0723:000077</t>
  </si>
  <si>
    <t>21:0213:000069</t>
  </si>
  <si>
    <t>21:0213:000069:0003:0001:00</t>
  </si>
  <si>
    <t>105K  :881083:00:------:--</t>
  </si>
  <si>
    <t>21:0723:000078</t>
  </si>
  <si>
    <t>21:0213:000070</t>
  </si>
  <si>
    <t>21:0213:000070:0003:0001:00</t>
  </si>
  <si>
    <t>105K  :881084:00:------:--</t>
  </si>
  <si>
    <t>21:0723:000079</t>
  </si>
  <si>
    <t>21:0213:000071</t>
  </si>
  <si>
    <t>21:0213:000071:0003:0001:00</t>
  </si>
  <si>
    <t>105K  :881085:00:------:--</t>
  </si>
  <si>
    <t>21:0723:000080</t>
  </si>
  <si>
    <t>21:0213:000072</t>
  </si>
  <si>
    <t>21:0213:000072:0003:0001:00</t>
  </si>
  <si>
    <t>105K  :881086:00:------:--</t>
  </si>
  <si>
    <t>21:0723:000081</t>
  </si>
  <si>
    <t>21:0213:000073</t>
  </si>
  <si>
    <t>21:0213:000073:0003:0001:00</t>
  </si>
  <si>
    <t>105K  :881087:00:------:--</t>
  </si>
  <si>
    <t>21:0723:000082</t>
  </si>
  <si>
    <t>21:0213:000074</t>
  </si>
  <si>
    <t>21:0213:000074:0003:0001:00</t>
  </si>
  <si>
    <t>105K  :881088:00:------:--</t>
  </si>
  <si>
    <t>21:0723:000083</t>
  </si>
  <si>
    <t>21:0213:000075</t>
  </si>
  <si>
    <t>21:0213:000075:0003:0001:00</t>
  </si>
  <si>
    <t>105K  :881089:10:------:--</t>
  </si>
  <si>
    <t>21:0723:000084</t>
  </si>
  <si>
    <t>21:0213:000076</t>
  </si>
  <si>
    <t>21:0213:000076:0003:0001:00</t>
  </si>
  <si>
    <t>105K  :881090:20:881089:10</t>
  </si>
  <si>
    <t>21:0723:000085</t>
  </si>
  <si>
    <t>21:0213:000076:0004:0001:00</t>
  </si>
  <si>
    <t>105K  :881091:00:------:--</t>
  </si>
  <si>
    <t>21:0723:000086</t>
  </si>
  <si>
    <t>21:0213:000077</t>
  </si>
  <si>
    <t>21:0213:000077:0003:0001:00</t>
  </si>
  <si>
    <t>105K  :881092:00:------:--</t>
  </si>
  <si>
    <t>21:0723:000087</t>
  </si>
  <si>
    <t>21:0213:000078</t>
  </si>
  <si>
    <t>21:0213:000078:0003:0001:00</t>
  </si>
  <si>
    <t>105K  :881093:00:------:--</t>
  </si>
  <si>
    <t>21:0723:000088</t>
  </si>
  <si>
    <t>21:0213:000079</t>
  </si>
  <si>
    <t>21:0213:000079:0003:0001:00</t>
  </si>
  <si>
    <t>105K  :881094:00:------:--</t>
  </si>
  <si>
    <t>21:0723:000089</t>
  </si>
  <si>
    <t>21:0213:000080</t>
  </si>
  <si>
    <t>21:0213:000080:0003:0001:00</t>
  </si>
  <si>
    <t>105K  :881095:00:------:--</t>
  </si>
  <si>
    <t>21:0723:000090</t>
  </si>
  <si>
    <t>21:0213:000081</t>
  </si>
  <si>
    <t>21:0213:000081:0003:0001:00</t>
  </si>
  <si>
    <t>105K  :881096:00:------:--</t>
  </si>
  <si>
    <t>21:0723:000091</t>
  </si>
  <si>
    <t>21:0213:000082</t>
  </si>
  <si>
    <t>21:0213:000082:0003:0001:00</t>
  </si>
  <si>
    <t>105K  :881097:00:------:--</t>
  </si>
  <si>
    <t>21:0723:000092</t>
  </si>
  <si>
    <t>21:0213:000083</t>
  </si>
  <si>
    <t>21:0213:000083:0003:0001:00</t>
  </si>
  <si>
    <t>105K  :881098:9X:------:--</t>
  </si>
  <si>
    <t>21:0723:000093</t>
  </si>
  <si>
    <t>105K  :881099:00:------:--</t>
  </si>
  <si>
    <t>21:0723:000094</t>
  </si>
  <si>
    <t>21:0213:000084</t>
  </si>
  <si>
    <t>21:0213:000084:0003:0001:00</t>
  </si>
  <si>
    <t>105K  :881100:00:------:--</t>
  </si>
  <si>
    <t>21:0723:000095</t>
  </si>
  <si>
    <t>21:0213:000085</t>
  </si>
  <si>
    <t>21:0213:000085:0003:0001:00</t>
  </si>
  <si>
    <t>105K  :881102:00:------:--</t>
  </si>
  <si>
    <t>21:0723:000096</t>
  </si>
  <si>
    <t>21:0213:000086</t>
  </si>
  <si>
    <t>21:0213:000086:0003:0001:00</t>
  </si>
  <si>
    <t>105K  :881103:00:------:--</t>
  </si>
  <si>
    <t>21:0723:000097</t>
  </si>
  <si>
    <t>21:0213:000087</t>
  </si>
  <si>
    <t>21:0213:000087:0003:0001:00</t>
  </si>
  <si>
    <t>105K  :881104:00:------:--</t>
  </si>
  <si>
    <t>21:0723:000098</t>
  </si>
  <si>
    <t>21:0213:000088</t>
  </si>
  <si>
    <t>21:0213:000088:0003:0001:00</t>
  </si>
  <si>
    <t>105K  :881105:00:------:--</t>
  </si>
  <si>
    <t>21:0723:000099</t>
  </si>
  <si>
    <t>21:0213:000089</t>
  </si>
  <si>
    <t>21:0213:000089:0003:0001:00</t>
  </si>
  <si>
    <t>105K  :881106:10:------:--</t>
  </si>
  <si>
    <t>21:0723:000100</t>
  </si>
  <si>
    <t>21:0213:000090</t>
  </si>
  <si>
    <t>21:0213:000090:0003:0001:00</t>
  </si>
  <si>
    <t>105K  :881107:20:881106:10</t>
  </si>
  <si>
    <t>21:0723:000101</t>
  </si>
  <si>
    <t>21:0213:000090:0004:0001:00</t>
  </si>
  <si>
    <t>105K  :881108:00:------:--</t>
  </si>
  <si>
    <t>21:0723:000102</t>
  </si>
  <si>
    <t>21:0213:000091</t>
  </si>
  <si>
    <t>21:0213:000091:0003:0001:00</t>
  </si>
  <si>
    <t>105K  :881109:00:------:--</t>
  </si>
  <si>
    <t>21:0723:000103</t>
  </si>
  <si>
    <t>21:0213:000092</t>
  </si>
  <si>
    <t>21:0213:000092:0003:0001:00</t>
  </si>
  <si>
    <t>105K  :881110:00:------:--</t>
  </si>
  <si>
    <t>21:0723:000104</t>
  </si>
  <si>
    <t>21:0213:000093</t>
  </si>
  <si>
    <t>21:0213:000093:0003:0001:00</t>
  </si>
  <si>
    <t>105K  :881111:00:------:--</t>
  </si>
  <si>
    <t>21:0723:000105</t>
  </si>
  <si>
    <t>21:0213:000094</t>
  </si>
  <si>
    <t>21:0213:000094:0003:0001:00</t>
  </si>
  <si>
    <t>105K  :881112:00:------:--</t>
  </si>
  <si>
    <t>21:0723:000106</t>
  </si>
  <si>
    <t>21:0213:000095</t>
  </si>
  <si>
    <t>21:0213:000095:0003:0001:00</t>
  </si>
  <si>
    <t>105K  :881113:00:------:--</t>
  </si>
  <si>
    <t>21:0723:000107</t>
  </si>
  <si>
    <t>21:0213:000096</t>
  </si>
  <si>
    <t>21:0213:000096:0003:0001:00</t>
  </si>
  <si>
    <t>105K  :881114:00:------:--</t>
  </si>
  <si>
    <t>21:0723:000108</t>
  </si>
  <si>
    <t>21:0213:000097</t>
  </si>
  <si>
    <t>21:0213:000097:0003:0001:00</t>
  </si>
  <si>
    <t>105K  :881115:00:------:--</t>
  </si>
  <si>
    <t>21:0723:000109</t>
  </si>
  <si>
    <t>21:0213:000098</t>
  </si>
  <si>
    <t>21:0213:000098:0003:0001:00</t>
  </si>
  <si>
    <t>105K  :881116:00:------:--</t>
  </si>
  <si>
    <t>21:0723:000110</t>
  </si>
  <si>
    <t>21:0213:000099</t>
  </si>
  <si>
    <t>21:0213:000099:0003:0001:00</t>
  </si>
  <si>
    <t>105K  :881117:00:------:--</t>
  </si>
  <si>
    <t>21:0723:000111</t>
  </si>
  <si>
    <t>21:0213:000100</t>
  </si>
  <si>
    <t>21:0213:000100:0003:0001:00</t>
  </si>
  <si>
    <t>105K  :881118:00:------:--</t>
  </si>
  <si>
    <t>21:0723:000112</t>
  </si>
  <si>
    <t>21:0213:000101</t>
  </si>
  <si>
    <t>21:0213:000101:0003:0001:00</t>
  </si>
  <si>
    <t>105K  :881119:00:------:--</t>
  </si>
  <si>
    <t>21:0723:000113</t>
  </si>
  <si>
    <t>21:0213:000102</t>
  </si>
  <si>
    <t>21:0213:000102:0003:0001:00</t>
  </si>
  <si>
    <t>105K  :881120:9X:------:--</t>
  </si>
  <si>
    <t>21:0723:000114</t>
  </si>
  <si>
    <t>105K  :881122:00:------:--</t>
  </si>
  <si>
    <t>21:0723:000115</t>
  </si>
  <si>
    <t>21:0213:000103</t>
  </si>
  <si>
    <t>21:0213:000103:0003:0001:00</t>
  </si>
  <si>
    <t>105K  :881123:00:------:--</t>
  </si>
  <si>
    <t>21:0723:000116</t>
  </si>
  <si>
    <t>21:0213:000104</t>
  </si>
  <si>
    <t>21:0213:000104:0003:0001:00</t>
  </si>
  <si>
    <t>105K  :881124:10:------:--</t>
  </si>
  <si>
    <t>21:0723:000117</t>
  </si>
  <si>
    <t>21:0213:000105</t>
  </si>
  <si>
    <t>21:0213:000105:0003:0001:00</t>
  </si>
  <si>
    <t>105K  :881125:20:881124:10</t>
  </si>
  <si>
    <t>21:0723:000118</t>
  </si>
  <si>
    <t>21:0213:000105:0004:0001:00</t>
  </si>
  <si>
    <t>105K  :881126:9X:------:--</t>
  </si>
  <si>
    <t>21:0723:000119</t>
  </si>
  <si>
    <t>105K  :881127:00:------:--</t>
  </si>
  <si>
    <t>21:0723:000120</t>
  </si>
  <si>
    <t>21:0213:000106</t>
  </si>
  <si>
    <t>21:0213:000106:0003:0001:00</t>
  </si>
  <si>
    <t>105K  :881128:00:------:--</t>
  </si>
  <si>
    <t>21:0723:000121</t>
  </si>
  <si>
    <t>21:0213:000107</t>
  </si>
  <si>
    <t>21:0213:000107:0003:0001:00</t>
  </si>
  <si>
    <t>105K  :881129:00:------:--</t>
  </si>
  <si>
    <t>21:0723:000122</t>
  </si>
  <si>
    <t>21:0213:000108</t>
  </si>
  <si>
    <t>21:0213:000108:0003:0001:00</t>
  </si>
  <si>
    <t>105K  :881130:00:------:--</t>
  </si>
  <si>
    <t>21:0723:000123</t>
  </si>
  <si>
    <t>21:0213:000109</t>
  </si>
  <si>
    <t>21:0213:000109:0003:0001:00</t>
  </si>
  <si>
    <t>105K  :881131:00:------:--</t>
  </si>
  <si>
    <t>21:0723:000124</t>
  </si>
  <si>
    <t>21:0213:000110</t>
  </si>
  <si>
    <t>21:0213:000110:0003:0001:00</t>
  </si>
  <si>
    <t>105K  :881132:00:------:--</t>
  </si>
  <si>
    <t>21:0723:000125</t>
  </si>
  <si>
    <t>21:0213:000111</t>
  </si>
  <si>
    <t>21:0213:000111:0003:0001:00</t>
  </si>
  <si>
    <t>105K  :881133:00:------:--</t>
  </si>
  <si>
    <t>21:0723:000126</t>
  </si>
  <si>
    <t>21:0213:000112</t>
  </si>
  <si>
    <t>21:0213:000112:0003:0001:00</t>
  </si>
  <si>
    <t>105K  :881134:00:------:--</t>
  </si>
  <si>
    <t>21:0723:000127</t>
  </si>
  <si>
    <t>21:0213:000113</t>
  </si>
  <si>
    <t>21:0213:000113:0003:0001:00</t>
  </si>
  <si>
    <t>105K  :881135:00:------:--</t>
  </si>
  <si>
    <t>21:0723:000128</t>
  </si>
  <si>
    <t>21:0213:000114</t>
  </si>
  <si>
    <t>21:0213:000114:0003:0001:00</t>
  </si>
  <si>
    <t>105K  :881136:00:------:--</t>
  </si>
  <si>
    <t>21:0723:000129</t>
  </si>
  <si>
    <t>21:0213:000115</t>
  </si>
  <si>
    <t>21:0213:000115:0003:0001:00</t>
  </si>
  <si>
    <t>105K  :881137:00:------:--</t>
  </si>
  <si>
    <t>21:0723:000130</t>
  </si>
  <si>
    <t>21:0213:000116</t>
  </si>
  <si>
    <t>21:0213:000116:0003:0001:00</t>
  </si>
  <si>
    <t>105K  :881138:00:------:--</t>
  </si>
  <si>
    <t>21:0723:000131</t>
  </si>
  <si>
    <t>21:0213:000117</t>
  </si>
  <si>
    <t>21:0213:000117:0003:0001:00</t>
  </si>
  <si>
    <t>105K  :881139:00:------:--</t>
  </si>
  <si>
    <t>21:0723:000132</t>
  </si>
  <si>
    <t>21:0213:000118</t>
  </si>
  <si>
    <t>21:0213:000118:0003:0001:00</t>
  </si>
  <si>
    <t>105K  :881140:00:------:--</t>
  </si>
  <si>
    <t>21:0723:000133</t>
  </si>
  <si>
    <t>21:0213:000119</t>
  </si>
  <si>
    <t>21:0213:000119:0003:0001:00</t>
  </si>
  <si>
    <t>105K  :881142:00:------:--</t>
  </si>
  <si>
    <t>21:0723:000134</t>
  </si>
  <si>
    <t>21:0213:000120</t>
  </si>
  <si>
    <t>21:0213:000120:0003:0001:00</t>
  </si>
  <si>
    <t>105K  :881143:00:------:--</t>
  </si>
  <si>
    <t>21:0723:000135</t>
  </si>
  <si>
    <t>21:0213:000121</t>
  </si>
  <si>
    <t>21:0213:000121:0003:0001:00</t>
  </si>
  <si>
    <t>105K  :881144:00:------:--</t>
  </si>
  <si>
    <t>21:0723:000136</t>
  </si>
  <si>
    <t>21:0213:000122</t>
  </si>
  <si>
    <t>21:0213:000122:0003:0001:00</t>
  </si>
  <si>
    <t>105K  :881145:00:------:--</t>
  </si>
  <si>
    <t>21:0723:000137</t>
  </si>
  <si>
    <t>21:0213:000123</t>
  </si>
  <si>
    <t>21:0213:000123:0003:0001:00</t>
  </si>
  <si>
    <t>105K  :881146:00:------:--</t>
  </si>
  <si>
    <t>21:0723:000138</t>
  </si>
  <si>
    <t>21:0213:000124</t>
  </si>
  <si>
    <t>21:0213:000124:0003:0001:00</t>
  </si>
  <si>
    <t>105K  :881147:00:------:--</t>
  </si>
  <si>
    <t>21:0723:000139</t>
  </si>
  <si>
    <t>21:0213:000125</t>
  </si>
  <si>
    <t>21:0213:000125:0003:0001:00</t>
  </si>
  <si>
    <t>105K  :881148:00:------:--</t>
  </si>
  <si>
    <t>21:0723:000140</t>
  </si>
  <si>
    <t>21:0213:000126</t>
  </si>
  <si>
    <t>21:0213:000126:0003:0001:00</t>
  </si>
  <si>
    <t>105K  :881149:00:------:--</t>
  </si>
  <si>
    <t>21:0723:000141</t>
  </si>
  <si>
    <t>21:0213:000127</t>
  </si>
  <si>
    <t>21:0213:000127:0003:0001:00</t>
  </si>
  <si>
    <t>105K  :881150:10:------:--</t>
  </si>
  <si>
    <t>21:0723:000142</t>
  </si>
  <si>
    <t>21:0213:000128</t>
  </si>
  <si>
    <t>21:0213:000128:0003:0001:00</t>
  </si>
  <si>
    <t>105K  :881151:20:881150:10</t>
  </si>
  <si>
    <t>21:0723:000143</t>
  </si>
  <si>
    <t>21:0213:000128:0004:0001:00</t>
  </si>
  <si>
    <t>105K  :881152:00:------:--</t>
  </si>
  <si>
    <t>21:0723:000144</t>
  </si>
  <si>
    <t>21:0213:000129</t>
  </si>
  <si>
    <t>21:0213:000129:0003:0001:00</t>
  </si>
  <si>
    <t>105K  :881153:9Z:------:--</t>
  </si>
  <si>
    <t>21:0723:000145</t>
  </si>
  <si>
    <t>105K  :881154:00:------:--</t>
  </si>
  <si>
    <t>21:0723:000146</t>
  </si>
  <si>
    <t>21:0213:000130</t>
  </si>
  <si>
    <t>21:0213:000130:0003:0001:00</t>
  </si>
  <si>
    <t>105K  :881155:00:------:--</t>
  </si>
  <si>
    <t>21:0723:000147</t>
  </si>
  <si>
    <t>21:0213:000131</t>
  </si>
  <si>
    <t>21:0213:000131:0003:0001:00</t>
  </si>
  <si>
    <t>105K  :881156:00:------:--</t>
  </si>
  <si>
    <t>21:0723:000148</t>
  </si>
  <si>
    <t>21:0213:000132</t>
  </si>
  <si>
    <t>21:0213:000132:0003:0001:00</t>
  </si>
  <si>
    <t>105K  :881157:00:------:--</t>
  </si>
  <si>
    <t>21:0723:000149</t>
  </si>
  <si>
    <t>21:0213:000133</t>
  </si>
  <si>
    <t>21:0213:000133:0003:0001:00</t>
  </si>
  <si>
    <t>105K  :881158:00:------:--</t>
  </si>
  <si>
    <t>21:0723:000150</t>
  </si>
  <si>
    <t>21:0213:000134</t>
  </si>
  <si>
    <t>21:0213:000134:0003:0001:00</t>
  </si>
  <si>
    <t>105K  :881159:00:------:--</t>
  </si>
  <si>
    <t>21:0723:000151</t>
  </si>
  <si>
    <t>21:0213:000135</t>
  </si>
  <si>
    <t>21:0213:000135:0003:0001:00</t>
  </si>
  <si>
    <t>105K  :881160:00:------:--</t>
  </si>
  <si>
    <t>21:0723:000152</t>
  </si>
  <si>
    <t>21:0213:000136</t>
  </si>
  <si>
    <t>21:0213:000136:0003:0001:00</t>
  </si>
  <si>
    <t>105K  :881162:00:------:--</t>
  </si>
  <si>
    <t>21:0723:000153</t>
  </si>
  <si>
    <t>21:0213:000137</t>
  </si>
  <si>
    <t>21:0213:000137:0003:0001:00</t>
  </si>
  <si>
    <t>105K  :881163:00:------:--</t>
  </si>
  <si>
    <t>21:0723:000154</t>
  </si>
  <si>
    <t>21:0213:000138</t>
  </si>
  <si>
    <t>21:0213:000138:0003:0001:00</t>
  </si>
  <si>
    <t>105K  :881164:00:------:--</t>
  </si>
  <si>
    <t>21:0723:000155</t>
  </si>
  <si>
    <t>21:0213:000139</t>
  </si>
  <si>
    <t>21:0213:000139:0003:0001:00</t>
  </si>
  <si>
    <t>105K  :881165:00:------:--</t>
  </si>
  <si>
    <t>21:0723:000156</t>
  </si>
  <si>
    <t>21:0213:000140</t>
  </si>
  <si>
    <t>21:0213:000140:0003:0001:00</t>
  </si>
  <si>
    <t>105K  :881166:10:------:--</t>
  </si>
  <si>
    <t>21:0723:000157</t>
  </si>
  <si>
    <t>21:0213:000141</t>
  </si>
  <si>
    <t>21:0213:000141:0003:0001:00</t>
  </si>
  <si>
    <t>105K  :881167:9Y:------:--</t>
  </si>
  <si>
    <t>21:0723:000158</t>
  </si>
  <si>
    <t>105K  :881168:20:881166:10</t>
  </si>
  <si>
    <t>21:0723:000159</t>
  </si>
  <si>
    <t>21:0213:000141:0004:0001:00</t>
  </si>
  <si>
    <t>105K  :881169:00:------:--</t>
  </si>
  <si>
    <t>21:0723:000160</t>
  </si>
  <si>
    <t>21:0213:000142</t>
  </si>
  <si>
    <t>21:0213:000142:0003:0001:00</t>
  </si>
  <si>
    <t>105K  :881170:00:------:--</t>
  </si>
  <si>
    <t>21:0723:000161</t>
  </si>
  <si>
    <t>21:0213:000143</t>
  </si>
  <si>
    <t>21:0213:000143:0003:0001:00</t>
  </si>
  <si>
    <t>105K  :881171:00:------:--</t>
  </si>
  <si>
    <t>21:0723:000162</t>
  </si>
  <si>
    <t>21:0213:000144</t>
  </si>
  <si>
    <t>21:0213:000144:0003:0001:00</t>
  </si>
  <si>
    <t>105K  :881172:00:------:--</t>
  </si>
  <si>
    <t>21:0723:000163</t>
  </si>
  <si>
    <t>21:0213:000145</t>
  </si>
  <si>
    <t>21:0213:000145:0003:0001:00</t>
  </si>
  <si>
    <t>105K  :881173:00:------:--</t>
  </si>
  <si>
    <t>21:0723:000164</t>
  </si>
  <si>
    <t>21:0213:000146</t>
  </si>
  <si>
    <t>21:0213:000146:0003:0001:00</t>
  </si>
  <si>
    <t>105K  :881174:00:------:--</t>
  </si>
  <si>
    <t>21:0723:000165</t>
  </si>
  <si>
    <t>21:0213:000147</t>
  </si>
  <si>
    <t>21:0213:000147:0003:0001:00</t>
  </si>
  <si>
    <t>105K  :881175:00:------:--</t>
  </si>
  <si>
    <t>21:0723:000166</t>
  </si>
  <si>
    <t>21:0213:000148</t>
  </si>
  <si>
    <t>21:0213:000148:0003:0001:00</t>
  </si>
  <si>
    <t>105K  :881176:00:------:--</t>
  </si>
  <si>
    <t>21:0723:000167</t>
  </si>
  <si>
    <t>21:0213:000149</t>
  </si>
  <si>
    <t>21:0213:000149:0003:0001:00</t>
  </si>
  <si>
    <t>105K  :881177:00:------:--</t>
  </si>
  <si>
    <t>21:0723:000168</t>
  </si>
  <si>
    <t>21:0213:000150</t>
  </si>
  <si>
    <t>21:0213:000150:0003:0001:00</t>
  </si>
  <si>
    <t>105K  :881178:00:------:--</t>
  </si>
  <si>
    <t>21:0723:000169</t>
  </si>
  <si>
    <t>21:0213:000151</t>
  </si>
  <si>
    <t>21:0213:000151:0003:0001:00</t>
  </si>
  <si>
    <t>105K  :881179:00:------:--</t>
  </si>
  <si>
    <t>21:0723:000170</t>
  </si>
  <si>
    <t>21:0213:000152</t>
  </si>
  <si>
    <t>21:0213:000152:0003:0001:00</t>
  </si>
  <si>
    <t>105K  :881180:00:------:--</t>
  </si>
  <si>
    <t>21:0723:000171</t>
  </si>
  <si>
    <t>21:0213:000153</t>
  </si>
  <si>
    <t>21:0213:000153:0003:0001:00</t>
  </si>
  <si>
    <t>105K  :881182:00:------:--</t>
  </si>
  <si>
    <t>21:0723:000172</t>
  </si>
  <si>
    <t>21:0213:000154</t>
  </si>
  <si>
    <t>21:0213:000154:0003:0001:00</t>
  </si>
  <si>
    <t>105K  :881183:10:------:--</t>
  </si>
  <si>
    <t>21:0723:000173</t>
  </si>
  <si>
    <t>21:0213:000155</t>
  </si>
  <si>
    <t>21:0213:000155:0003:0001:00</t>
  </si>
  <si>
    <t>105K  :881184:9Z:------:--</t>
  </si>
  <si>
    <t>21:0723:000174</t>
  </si>
  <si>
    <t>105K  :881185:20:881183:10</t>
  </si>
  <si>
    <t>21:0723:000175</t>
  </si>
  <si>
    <t>21:0213:000155:0004:0001:00</t>
  </si>
  <si>
    <t>105K  :881186:00:------:--</t>
  </si>
  <si>
    <t>21:0723:000176</t>
  </si>
  <si>
    <t>21:0213:000156</t>
  </si>
  <si>
    <t>21:0213:000156:0003:0001:00</t>
  </si>
  <si>
    <t>105K  :881187:00:------:--</t>
  </si>
  <si>
    <t>21:0723:000177</t>
  </si>
  <si>
    <t>21:0213:000157</t>
  </si>
  <si>
    <t>21:0213:000157:0003:0001:00</t>
  </si>
  <si>
    <t>105K  :881188:00:------:--</t>
  </si>
  <si>
    <t>21:0723:000178</t>
  </si>
  <si>
    <t>21:0213:000158</t>
  </si>
  <si>
    <t>21:0213:000158:0003:0001:00</t>
  </si>
  <si>
    <t>105K  :881189:00:------:--</t>
  </si>
  <si>
    <t>21:0723:000179</t>
  </si>
  <si>
    <t>21:0213:000159</t>
  </si>
  <si>
    <t>21:0213:000159:0003:0001:00</t>
  </si>
  <si>
    <t>105K  :881190:00:------:--</t>
  </si>
  <si>
    <t>21:0723:000180</t>
  </si>
  <si>
    <t>21:0213:000160</t>
  </si>
  <si>
    <t>21:0213:000160:0003:0001:00</t>
  </si>
  <si>
    <t>105K  :881191:00:------:--</t>
  </si>
  <si>
    <t>21:0723:000181</t>
  </si>
  <si>
    <t>21:0213:000161</t>
  </si>
  <si>
    <t>21:0213:000161:0003:0001:00</t>
  </si>
  <si>
    <t>105K  :881192:00:------:--</t>
  </si>
  <si>
    <t>21:0723:000182</t>
  </si>
  <si>
    <t>21:0213:000162</t>
  </si>
  <si>
    <t>21:0213:000162:0003:0001:00</t>
  </si>
  <si>
    <t>105K  :881193:00:------:--</t>
  </si>
  <si>
    <t>21:0723:000183</t>
  </si>
  <si>
    <t>21:0213:000163</t>
  </si>
  <si>
    <t>21:0213:000163:0003:0001:00</t>
  </si>
  <si>
    <t>105K  :881194:00:------:--</t>
  </si>
  <si>
    <t>21:0723:000184</t>
  </si>
  <si>
    <t>21:0213:000164</t>
  </si>
  <si>
    <t>21:0213:000164:0003:0001:00</t>
  </si>
  <si>
    <t>105K  :881195:00:------:--</t>
  </si>
  <si>
    <t>21:0723:000185</t>
  </si>
  <si>
    <t>21:0213:000165</t>
  </si>
  <si>
    <t>21:0213:000165:0003:0001:00</t>
  </si>
  <si>
    <t>105K  :881196:00:------:--</t>
  </si>
  <si>
    <t>21:0723:000186</t>
  </si>
  <si>
    <t>21:0213:000166</t>
  </si>
  <si>
    <t>21:0213:000166:0003:0001:00</t>
  </si>
  <si>
    <t>105K  :881197:00:------:--</t>
  </si>
  <si>
    <t>21:0723:000187</t>
  </si>
  <si>
    <t>21:0213:000167</t>
  </si>
  <si>
    <t>21:0213:000167:0003:0001:00</t>
  </si>
  <si>
    <t>105K  :881198:00:------:--</t>
  </si>
  <si>
    <t>21:0723:000188</t>
  </si>
  <si>
    <t>21:0213:000168</t>
  </si>
  <si>
    <t>21:0213:000168:0003:0001:00</t>
  </si>
  <si>
    <t>105K  :881199:00:------:--</t>
  </si>
  <si>
    <t>21:0723:000189</t>
  </si>
  <si>
    <t>21:0213:000169</t>
  </si>
  <si>
    <t>21:0213:000169:0003:0001:00</t>
  </si>
  <si>
    <t>105K  :881200:00:------:--</t>
  </si>
  <si>
    <t>21:0723:000190</t>
  </si>
  <si>
    <t>21:0213:000170</t>
  </si>
  <si>
    <t>21:0213:000170:0003:0001:00</t>
  </si>
  <si>
    <t>105K  :881202:00:------:--</t>
  </si>
  <si>
    <t>21:0723:000191</t>
  </si>
  <si>
    <t>21:0213:000171</t>
  </si>
  <si>
    <t>21:0213:000171:0003:0001:00</t>
  </si>
  <si>
    <t>105K  :881203:10:------:--</t>
  </si>
  <si>
    <t>21:0723:000192</t>
  </si>
  <si>
    <t>21:0213:000172</t>
  </si>
  <si>
    <t>21:0213:000172:0003:0001:00</t>
  </si>
  <si>
    <t>105K  :881204:20:881203:10</t>
  </si>
  <si>
    <t>21:0723:000193</t>
  </si>
  <si>
    <t>21:0213:000172:0004:0001:00</t>
  </si>
  <si>
    <t>105K  :881205:00:------:--</t>
  </si>
  <si>
    <t>21:0723:000194</t>
  </si>
  <si>
    <t>21:0213:000173</t>
  </si>
  <si>
    <t>21:0213:000173:0003:0001:00</t>
  </si>
  <si>
    <t>105K  :881206:00:------:--</t>
  </si>
  <si>
    <t>21:0723:000195</t>
  </si>
  <si>
    <t>21:0213:000174</t>
  </si>
  <si>
    <t>21:0213:000174:0003:0001:00</t>
  </si>
  <si>
    <t>105K  :881207:00:------:--</t>
  </si>
  <si>
    <t>21:0723:000196</t>
  </si>
  <si>
    <t>21:0213:000175</t>
  </si>
  <si>
    <t>21:0213:000175:0003:0001:00</t>
  </si>
  <si>
    <t>105K  :881208:00:------:--</t>
  </si>
  <si>
    <t>21:0723:000197</t>
  </si>
  <si>
    <t>21:0213:000176</t>
  </si>
  <si>
    <t>21:0213:000176:0003:0001:00</t>
  </si>
  <si>
    <t>105K  :881209:9Y:------:--</t>
  </si>
  <si>
    <t>21:0723:000198</t>
  </si>
  <si>
    <t>105K  :881210:00:------:--</t>
  </si>
  <si>
    <t>21:0723:000199</t>
  </si>
  <si>
    <t>21:0213:000177</t>
  </si>
  <si>
    <t>21:0213:000177:0003:0001:00</t>
  </si>
  <si>
    <t>105K  :881211:00:------:--</t>
  </si>
  <si>
    <t>21:0723:000200</t>
  </si>
  <si>
    <t>21:0213:000178</t>
  </si>
  <si>
    <t>21:0213:000178:0003:0001:00</t>
  </si>
  <si>
    <t>105K  :881212:00:------:--</t>
  </si>
  <si>
    <t>21:0723:000201</t>
  </si>
  <si>
    <t>21:0213:000179</t>
  </si>
  <si>
    <t>21:0213:000179:0003:0001:00</t>
  </si>
  <si>
    <t>105K  :881213:00:------:--</t>
  </si>
  <si>
    <t>21:0723:000202</t>
  </si>
  <si>
    <t>21:0213:000180</t>
  </si>
  <si>
    <t>21:0213:000180:0003:0001:00</t>
  </si>
  <si>
    <t>105K  :881214:00:------:--</t>
  </si>
  <si>
    <t>21:0723:000203</t>
  </si>
  <si>
    <t>21:0213:000181</t>
  </si>
  <si>
    <t>21:0213:000181:0003:0001:00</t>
  </si>
  <si>
    <t>105K  :881215:00:------:--</t>
  </si>
  <si>
    <t>21:0723:000204</t>
  </si>
  <si>
    <t>21:0213:000182</t>
  </si>
  <si>
    <t>21:0213:000182:0003:0001:00</t>
  </si>
  <si>
    <t>105K  :881216:00:------:--</t>
  </si>
  <si>
    <t>21:0723:000205</t>
  </si>
  <si>
    <t>21:0213:000183</t>
  </si>
  <si>
    <t>21:0213:000183:0003:0001:00</t>
  </si>
  <si>
    <t>105K  :881217:00:------:--</t>
  </si>
  <si>
    <t>21:0723:000206</t>
  </si>
  <si>
    <t>21:0213:000184</t>
  </si>
  <si>
    <t>21:0213:000184:0003:0001:00</t>
  </si>
  <si>
    <t>105K  :881218:00:------:--</t>
  </si>
  <si>
    <t>21:0723:000207</t>
  </si>
  <si>
    <t>21:0213:000185</t>
  </si>
  <si>
    <t>21:0213:000185:0003:0001:00</t>
  </si>
  <si>
    <t>105K  :881219:00:------:--</t>
  </si>
  <si>
    <t>21:0723:000208</t>
  </si>
  <si>
    <t>21:0213:000186</t>
  </si>
  <si>
    <t>21:0213:000186:0003:0001:00</t>
  </si>
  <si>
    <t>105K  :881220:00:------:--</t>
  </si>
  <si>
    <t>21:0723:000209</t>
  </si>
  <si>
    <t>21:0213:000187</t>
  </si>
  <si>
    <t>21:0213:000187:0003:0001:00</t>
  </si>
  <si>
    <t>105K  :881222:00:------:--</t>
  </si>
  <si>
    <t>21:0723:000210</t>
  </si>
  <si>
    <t>21:0213:000188</t>
  </si>
  <si>
    <t>21:0213:000188:0003:0001:00</t>
  </si>
  <si>
    <t>105K  :881223:00:------:--</t>
  </si>
  <si>
    <t>21:0723:000211</t>
  </si>
  <si>
    <t>21:0213:000189</t>
  </si>
  <si>
    <t>21:0213:000189:0003:0001:00</t>
  </si>
  <si>
    <t>105K  :881224:00:------:--</t>
  </si>
  <si>
    <t>21:0723:000212</t>
  </si>
  <si>
    <t>21:0213:000190</t>
  </si>
  <si>
    <t>21:0213:000190:0003:0001:00</t>
  </si>
  <si>
    <t>105K  :881225:00:------:--</t>
  </si>
  <si>
    <t>21:0723:000213</t>
  </si>
  <si>
    <t>21:0213:000191</t>
  </si>
  <si>
    <t>21:0213:000191:0003:0001:00</t>
  </si>
  <si>
    <t>105K  :881226:00:------:--</t>
  </si>
  <si>
    <t>21:0723:000214</t>
  </si>
  <si>
    <t>21:0213:000192</t>
  </si>
  <si>
    <t>21:0213:000192:0003:0001:00</t>
  </si>
  <si>
    <t>105K  :881227:00:------:--</t>
  </si>
  <si>
    <t>21:0723:000215</t>
  </si>
  <si>
    <t>21:0213:000193</t>
  </si>
  <si>
    <t>21:0213:000193:0003:0001:00</t>
  </si>
  <si>
    <t>105K  :881228:00:------:--</t>
  </si>
  <si>
    <t>21:0723:000216</t>
  </si>
  <si>
    <t>21:0213:000194</t>
  </si>
  <si>
    <t>21:0213:000194:0003:0001:00</t>
  </si>
  <si>
    <t>105K  :881229:10:------:--</t>
  </si>
  <si>
    <t>21:0723:000217</t>
  </si>
  <si>
    <t>21:0213:000195</t>
  </si>
  <si>
    <t>21:0213:000195:0003:0001:00</t>
  </si>
  <si>
    <t>105K  :881230:20:881229:10</t>
  </si>
  <si>
    <t>21:0723:000218</t>
  </si>
  <si>
    <t>21:0213:000195:0004:0001:00</t>
  </si>
  <si>
    <t>105K  :881231:00:------:--</t>
  </si>
  <si>
    <t>21:0723:000219</t>
  </si>
  <si>
    <t>21:0213:000196</t>
  </si>
  <si>
    <t>21:0213:000196:0003:0001:00</t>
  </si>
  <si>
    <t>105K  :881232:00:------:--</t>
  </si>
  <si>
    <t>21:0723:000220</t>
  </si>
  <si>
    <t>21:0213:000197</t>
  </si>
  <si>
    <t>21:0213:000197:0003:0001:00</t>
  </si>
  <si>
    <t>105K  :881233:00:------:--</t>
  </si>
  <si>
    <t>21:0723:000221</t>
  </si>
  <si>
    <t>21:0213:000198</t>
  </si>
  <si>
    <t>21:0213:000198:0003:0001:00</t>
  </si>
  <si>
    <t>105K  :881234:00:------:--</t>
  </si>
  <si>
    <t>21:0723:000222</t>
  </si>
  <si>
    <t>21:0213:000199</t>
  </si>
  <si>
    <t>21:0213:000199:0003:0001:00</t>
  </si>
  <si>
    <t>105K  :881235:00:------:--</t>
  </si>
  <si>
    <t>21:0723:000223</t>
  </si>
  <si>
    <t>21:0213:000200</t>
  </si>
  <si>
    <t>21:0213:000200:0003:0001:00</t>
  </si>
  <si>
    <t>105K  :881236:00:------:--</t>
  </si>
  <si>
    <t>21:0723:000224</t>
  </si>
  <si>
    <t>21:0213:000201</t>
  </si>
  <si>
    <t>21:0213:000201:0003:0001:00</t>
  </si>
  <si>
    <t>105K  :881237:00:------:--</t>
  </si>
  <si>
    <t>21:0723:000225</t>
  </si>
  <si>
    <t>21:0213:000202</t>
  </si>
  <si>
    <t>21:0213:000202:0003:0001:00</t>
  </si>
  <si>
    <t>105K  :881238:00:------:--</t>
  </si>
  <si>
    <t>21:0723:000226</t>
  </si>
  <si>
    <t>21:0213:000203</t>
  </si>
  <si>
    <t>21:0213:000203:0003:0001:00</t>
  </si>
  <si>
    <t>105K  :881239:9Z:------:--</t>
  </si>
  <si>
    <t>21:0723:000227</t>
  </si>
  <si>
    <t>105K  :881240:00:------:--</t>
  </si>
  <si>
    <t>21:0723:000228</t>
  </si>
  <si>
    <t>21:0213:000204</t>
  </si>
  <si>
    <t>21:0213:000204:0003:0001:00</t>
  </si>
  <si>
    <t>105K  :881242:00:------:--</t>
  </si>
  <si>
    <t>21:0723:000229</t>
  </si>
  <si>
    <t>21:0213:000205</t>
  </si>
  <si>
    <t>21:0213:000205:0003:0001:00</t>
  </si>
  <si>
    <t>105K  :881243:9X:------:--</t>
  </si>
  <si>
    <t>21:0723:000230</t>
  </si>
  <si>
    <t>105K  :881244:00:------:--</t>
  </si>
  <si>
    <t>21:0723:000231</t>
  </si>
  <si>
    <t>21:0213:000206</t>
  </si>
  <si>
    <t>21:0213:000206:0003:0001:00</t>
  </si>
  <si>
    <t>105K  :881245:00:------:--</t>
  </si>
  <si>
    <t>21:0723:000232</t>
  </si>
  <si>
    <t>21:0213:000207</t>
  </si>
  <si>
    <t>21:0213:000207:0003:0001:00</t>
  </si>
  <si>
    <t>105K  :881246:00:------:--</t>
  </si>
  <si>
    <t>21:0723:000233</t>
  </si>
  <si>
    <t>21:0213:000208</t>
  </si>
  <si>
    <t>21:0213:000208:0003:0001:00</t>
  </si>
  <si>
    <t>105K  :881247:00:------:--</t>
  </si>
  <si>
    <t>21:0723:000234</t>
  </si>
  <si>
    <t>21:0213:000209</t>
  </si>
  <si>
    <t>21:0213:000209:0003:0001:00</t>
  </si>
  <si>
    <t>105K  :881248:00:------:--</t>
  </si>
  <si>
    <t>21:0723:000235</t>
  </si>
  <si>
    <t>21:0213:000210</t>
  </si>
  <si>
    <t>21:0213:000210:0003:0001:00</t>
  </si>
  <si>
    <t>105K  :881249:00:------:--</t>
  </si>
  <si>
    <t>21:0723:000236</t>
  </si>
  <si>
    <t>21:0213:000211</t>
  </si>
  <si>
    <t>21:0213:000211:0003:0001:00</t>
  </si>
  <si>
    <t>105K  :881250:00:------:--</t>
  </si>
  <si>
    <t>21:0723:000237</t>
  </si>
  <si>
    <t>21:0213:000212</t>
  </si>
  <si>
    <t>21:0213:000212:0003:0001:00</t>
  </si>
  <si>
    <t>105K  :881251:10:------:--</t>
  </si>
  <si>
    <t>21:0723:000238</t>
  </si>
  <si>
    <t>21:0213:000213</t>
  </si>
  <si>
    <t>21:0213:000213:0003:0001:00</t>
  </si>
  <si>
    <t>105K  :881252:20:881251:10</t>
  </si>
  <si>
    <t>21:0723:000239</t>
  </si>
  <si>
    <t>21:0213:000213:0004:0001:00</t>
  </si>
  <si>
    <t>105K  :881253:00:------:--</t>
  </si>
  <si>
    <t>21:0723:000240</t>
  </si>
  <si>
    <t>21:0213:000214</t>
  </si>
  <si>
    <t>21:0213:000214:0003:0001:00</t>
  </si>
  <si>
    <t>105K  :881254:00:------:--</t>
  </si>
  <si>
    <t>21:0723:000241</t>
  </si>
  <si>
    <t>21:0213:000215</t>
  </si>
  <si>
    <t>21:0213:000215:0003:0001:00</t>
  </si>
  <si>
    <t>105K  :881255:00:------:--</t>
  </si>
  <si>
    <t>21:0723:000242</t>
  </si>
  <si>
    <t>21:0213:000216</t>
  </si>
  <si>
    <t>21:0213:000216:0003:0001:00</t>
  </si>
  <si>
    <t>105K  :881256:00:------:--</t>
  </si>
  <si>
    <t>21:0723:000243</t>
  </si>
  <si>
    <t>21:0213:000217</t>
  </si>
  <si>
    <t>21:0213:000217:0003:0001:00</t>
  </si>
  <si>
    <t>105K  :881257:00:------:--</t>
  </si>
  <si>
    <t>21:0723:000244</t>
  </si>
  <si>
    <t>21:0213:000218</t>
  </si>
  <si>
    <t>21:0213:000218:0003:0001:00</t>
  </si>
  <si>
    <t>105K  :881258:00:------:--</t>
  </si>
  <si>
    <t>21:0723:000245</t>
  </si>
  <si>
    <t>21:0213:000219</t>
  </si>
  <si>
    <t>21:0213:000219:0003:0001:00</t>
  </si>
  <si>
    <t>105K  :881259:00:------:--</t>
  </si>
  <si>
    <t>21:0723:000246</t>
  </si>
  <si>
    <t>21:0213:000220</t>
  </si>
  <si>
    <t>21:0213:000220:0003:0001:00</t>
  </si>
  <si>
    <t>105K  :881260:00:------:--</t>
  </si>
  <si>
    <t>21:0723:000247</t>
  </si>
  <si>
    <t>21:0213:000221</t>
  </si>
  <si>
    <t>21:0213:000221:0003:0001:00</t>
  </si>
  <si>
    <t>105K  :881262:00:------:--</t>
  </si>
  <si>
    <t>21:0723:000248</t>
  </si>
  <si>
    <t>21:0213:000222</t>
  </si>
  <si>
    <t>21:0213:000222:0003:0001:00</t>
  </si>
  <si>
    <t>105K  :881263:00:------:--</t>
  </si>
  <si>
    <t>21:0723:000249</t>
  </si>
  <si>
    <t>21:0213:000223</t>
  </si>
  <si>
    <t>21:0213:000223:0003:0001:00</t>
  </si>
  <si>
    <t>105K  :881264:10:------:--</t>
  </si>
  <si>
    <t>21:0723:000250</t>
  </si>
  <si>
    <t>21:0213:000224</t>
  </si>
  <si>
    <t>21:0213:000224:0003:0001:00</t>
  </si>
  <si>
    <t>105K  :881265:20:881264:10</t>
  </si>
  <si>
    <t>21:0723:000251</t>
  </si>
  <si>
    <t>21:0213:000224:0004:0001:00</t>
  </si>
  <si>
    <t>105K  :881266:00:------:--</t>
  </si>
  <si>
    <t>21:0723:000252</t>
  </si>
  <si>
    <t>21:0213:000225</t>
  </si>
  <si>
    <t>21:0213:000225:0003:0001:00</t>
  </si>
  <si>
    <t>105K  :881267:00:------:--</t>
  </si>
  <si>
    <t>21:0723:000253</t>
  </si>
  <si>
    <t>21:0213:000226</t>
  </si>
  <si>
    <t>21:0213:000226:0003:0001:00</t>
  </si>
  <si>
    <t>105K  :881268:00:------:--</t>
  </si>
  <si>
    <t>21:0723:000254</t>
  </si>
  <si>
    <t>21:0213:000227</t>
  </si>
  <si>
    <t>21:0213:000227:0003:0001:00</t>
  </si>
  <si>
    <t>105K  :881269:00:------:--</t>
  </si>
  <si>
    <t>21:0723:000255</t>
  </si>
  <si>
    <t>21:0213:000228</t>
  </si>
  <si>
    <t>21:0213:000228:0003:0001:00</t>
  </si>
  <si>
    <t>105K  :881270:9X:------:--</t>
  </si>
  <si>
    <t>21:0723:000256</t>
  </si>
  <si>
    <t>105K  :881271:00:------:--</t>
  </si>
  <si>
    <t>21:0723:000257</t>
  </si>
  <si>
    <t>21:0213:000229</t>
  </si>
  <si>
    <t>21:0213:000229:0003:0001:00</t>
  </si>
  <si>
    <t>105K  :881272:00:------:--</t>
  </si>
  <si>
    <t>21:0723:000258</t>
  </si>
  <si>
    <t>21:0213:000230</t>
  </si>
  <si>
    <t>21:0213:000230:0003:0001:00</t>
  </si>
  <si>
    <t>105K  :881273:00:------:--</t>
  </si>
  <si>
    <t>21:0723:000259</t>
  </si>
  <si>
    <t>21:0213:000231</t>
  </si>
  <si>
    <t>21:0213:000231:0003:0001:00</t>
  </si>
  <si>
    <t>105K  :881274:00:------:--</t>
  </si>
  <si>
    <t>21:0723:000260</t>
  </si>
  <si>
    <t>21:0213:000232</t>
  </si>
  <si>
    <t>21:0213:000232:0003:0001:00</t>
  </si>
  <si>
    <t>105K  :881275:00:------:--</t>
  </si>
  <si>
    <t>21:0723:000261</t>
  </si>
  <si>
    <t>21:0213:000233</t>
  </si>
  <si>
    <t>21:0213:000233:0003:0001:00</t>
  </si>
  <si>
    <t>105K  :881276:00:------:--</t>
  </si>
  <si>
    <t>21:0723:000262</t>
  </si>
  <si>
    <t>21:0213:000234</t>
  </si>
  <si>
    <t>21:0213:000234:0003:0001:00</t>
  </si>
  <si>
    <t>105K  :881277:00:------:--</t>
  </si>
  <si>
    <t>21:0723:000263</t>
  </si>
  <si>
    <t>21:0213:000235</t>
  </si>
  <si>
    <t>21:0213:000235:0003:0001:00</t>
  </si>
  <si>
    <t>105K  :881278:00:------:--</t>
  </si>
  <si>
    <t>21:0723:000264</t>
  </si>
  <si>
    <t>21:0213:000236</t>
  </si>
  <si>
    <t>21:0213:000236:0003:0001:00</t>
  </si>
  <si>
    <t>105K  :881279:00:------:--</t>
  </si>
  <si>
    <t>21:0723:000265</t>
  </si>
  <si>
    <t>21:0213:000237</t>
  </si>
  <si>
    <t>21:0213:000237:0003:0001:00</t>
  </si>
  <si>
    <t>105K  :881280:00:------:--</t>
  </si>
  <si>
    <t>21:0723:000266</t>
  </si>
  <si>
    <t>21:0213:000238</t>
  </si>
  <si>
    <t>21:0213:000238:0003:0001:00</t>
  </si>
  <si>
    <t>105K  :881282:00:------:--</t>
  </si>
  <si>
    <t>21:0723:000267</t>
  </si>
  <si>
    <t>21:0213:000239</t>
  </si>
  <si>
    <t>21:0213:000239:0003:0001:00</t>
  </si>
  <si>
    <t>105K  :881283:00:------:--</t>
  </si>
  <si>
    <t>21:0723:000268</t>
  </si>
  <si>
    <t>21:0213:000240</t>
  </si>
  <si>
    <t>21:0213:000240:0003:0001:00</t>
  </si>
  <si>
    <t>105K  :881284:00:------:--</t>
  </si>
  <si>
    <t>21:0723:000269</t>
  </si>
  <si>
    <t>21:0213:000241</t>
  </si>
  <si>
    <t>21:0213:000241:0003:0001:00</t>
  </si>
  <si>
    <t>105K  :881285:00:------:--</t>
  </si>
  <si>
    <t>21:0723:000270</t>
  </si>
  <si>
    <t>21:0213:000242</t>
  </si>
  <si>
    <t>21:0213:000242:0003:0001:00</t>
  </si>
  <si>
    <t>105K  :881286:00:------:--</t>
  </si>
  <si>
    <t>21:0723:000271</t>
  </si>
  <si>
    <t>21:0213:000243</t>
  </si>
  <si>
    <t>21:0213:000243:0003:0001:00</t>
  </si>
  <si>
    <t>105K  :881287:10:------:--</t>
  </si>
  <si>
    <t>21:0723:000272</t>
  </si>
  <si>
    <t>21:0213:000244</t>
  </si>
  <si>
    <t>21:0213:000244:0003:0001:00</t>
  </si>
  <si>
    <t>105K  :881288:20:881287:10</t>
  </si>
  <si>
    <t>21:0723:000273</t>
  </si>
  <si>
    <t>21:0213:000244:0004:0001:00</t>
  </si>
  <si>
    <t>105K  :881289:00:------:--</t>
  </si>
  <si>
    <t>21:0723:000274</t>
  </si>
  <si>
    <t>21:0213:000245</t>
  </si>
  <si>
    <t>21:0213:000245:0003:0001:00</t>
  </si>
  <si>
    <t>105K  :881290:00:------:--</t>
  </si>
  <si>
    <t>21:0723:000275</t>
  </si>
  <si>
    <t>21:0213:000246</t>
  </si>
  <si>
    <t>21:0213:000246:0003:0001:00</t>
  </si>
  <si>
    <t>105K  :881291:00:------:--</t>
  </si>
  <si>
    <t>21:0723:000276</t>
  </si>
  <si>
    <t>21:0213:000247</t>
  </si>
  <si>
    <t>21:0213:000247:0003:0001:00</t>
  </si>
  <si>
    <t>105K  :881292:00:------:--</t>
  </si>
  <si>
    <t>21:0723:000277</t>
  </si>
  <si>
    <t>21:0213:000248</t>
  </si>
  <si>
    <t>21:0213:000248:0003:0001:00</t>
  </si>
  <si>
    <t>105K  :881293:00:------:--</t>
  </si>
  <si>
    <t>21:0723:000278</t>
  </si>
  <si>
    <t>21:0213:000249</t>
  </si>
  <si>
    <t>21:0213:000249:0003:0001:00</t>
  </si>
  <si>
    <t>105K  :881294:00:------:--</t>
  </si>
  <si>
    <t>21:0723:000279</t>
  </si>
  <si>
    <t>21:0213:000250</t>
  </si>
  <si>
    <t>21:0213:000250:0003:0001:00</t>
  </si>
  <si>
    <t>105K  :881295:00:------:--</t>
  </si>
  <si>
    <t>21:0723:000280</t>
  </si>
  <si>
    <t>21:0213:000251</t>
  </si>
  <si>
    <t>21:0213:000251:0003:0001:00</t>
  </si>
  <si>
    <t>105K  :881296:00:------:--</t>
  </si>
  <si>
    <t>21:0723:000281</t>
  </si>
  <si>
    <t>21:0213:000252</t>
  </si>
  <si>
    <t>21:0213:000252:0003:0001:00</t>
  </si>
  <si>
    <t>105K  :881297:00:------:--</t>
  </si>
  <si>
    <t>21:0723:000282</t>
  </si>
  <si>
    <t>21:0213:000253</t>
  </si>
  <si>
    <t>21:0213:000253:0003:0001:00</t>
  </si>
  <si>
    <t>105K  :881298:00:------:--</t>
  </si>
  <si>
    <t>21:0723:000283</t>
  </si>
  <si>
    <t>21:0213:000254</t>
  </si>
  <si>
    <t>21:0213:000254:0003:0001:00</t>
  </si>
  <si>
    <t>105K  :881299:9Z:------:--</t>
  </si>
  <si>
    <t>21:0723:000284</t>
  </si>
  <si>
    <t>105K  :881300:00:------:--</t>
  </si>
  <si>
    <t>21:0723:000285</t>
  </si>
  <si>
    <t>21:0213:000255</t>
  </si>
  <si>
    <t>21:0213:000255:0003:0001:00</t>
  </si>
  <si>
    <t>105K  :883002:00:------:--</t>
  </si>
  <si>
    <t>21:0723:000286</t>
  </si>
  <si>
    <t>21:0213:000256</t>
  </si>
  <si>
    <t>21:0213:000256:0003:0001:00</t>
  </si>
  <si>
    <t>105K  :883003:00:------:--</t>
  </si>
  <si>
    <t>21:0723:000287</t>
  </si>
  <si>
    <t>21:0213:000257</t>
  </si>
  <si>
    <t>21:0213:000257:0003:0001:00</t>
  </si>
  <si>
    <t>105K  :883004:00:------:--</t>
  </si>
  <si>
    <t>21:0723:000288</t>
  </si>
  <si>
    <t>21:0213:000258</t>
  </si>
  <si>
    <t>21:0213:000258:0003:0001:00</t>
  </si>
  <si>
    <t>105K  :883005:00:------:--</t>
  </si>
  <si>
    <t>21:0723:000289</t>
  </si>
  <si>
    <t>21:0213:000259</t>
  </si>
  <si>
    <t>21:0213:000259:0003:0001:00</t>
  </si>
  <si>
    <t>105K  :883006:00:------:--</t>
  </si>
  <si>
    <t>21:0723:000290</t>
  </si>
  <si>
    <t>21:0213:000260</t>
  </si>
  <si>
    <t>21:0213:000260:0003:0001:00</t>
  </si>
  <si>
    <t>105K  :883007:00:------:--</t>
  </si>
  <si>
    <t>21:0723:000291</t>
  </si>
  <si>
    <t>21:0213:000261</t>
  </si>
  <si>
    <t>21:0213:000261:0003:0001:00</t>
  </si>
  <si>
    <t>105K  :883008:10:------:--</t>
  </si>
  <si>
    <t>21:0723:000292</t>
  </si>
  <si>
    <t>21:0213:000262</t>
  </si>
  <si>
    <t>21:0213:000262:0003:0001:00</t>
  </si>
  <si>
    <t>105K  :883009:20:883008:10</t>
  </si>
  <si>
    <t>21:0723:000293</t>
  </si>
  <si>
    <t>21:0213:000262:0004:0001:00</t>
  </si>
  <si>
    <t>105K  :883010:00:------:--</t>
  </si>
  <si>
    <t>21:0723:000294</t>
  </si>
  <si>
    <t>21:0213:000263</t>
  </si>
  <si>
    <t>21:0213:000263:0003:0001:00</t>
  </si>
  <si>
    <t>105K  :883011:00:------:--</t>
  </si>
  <si>
    <t>21:0723:000295</t>
  </si>
  <si>
    <t>21:0213:000264</t>
  </si>
  <si>
    <t>21:0213:000264:0003:0001:00</t>
  </si>
  <si>
    <t>105K  :883012:00:------:--</t>
  </si>
  <si>
    <t>21:0723:000296</t>
  </si>
  <si>
    <t>21:0213:000265</t>
  </si>
  <si>
    <t>21:0213:000265:0003:0001:00</t>
  </si>
  <si>
    <t>105K  :883013:00:------:--</t>
  </si>
  <si>
    <t>21:0723:000297</t>
  </si>
  <si>
    <t>21:0213:000266</t>
  </si>
  <si>
    <t>21:0213:000266:0003:0001:00</t>
  </si>
  <si>
    <t>105K  :883014:00:------:--</t>
  </si>
  <si>
    <t>21:0723:000298</t>
  </si>
  <si>
    <t>21:0213:000267</t>
  </si>
  <si>
    <t>21:0213:000267:0003:0001:00</t>
  </si>
  <si>
    <t>105K  :883015:00:------:--</t>
  </si>
  <si>
    <t>21:0723:000299</t>
  </si>
  <si>
    <t>21:0213:000268</t>
  </si>
  <si>
    <t>21:0213:000268:0003:0001:00</t>
  </si>
  <si>
    <t>105K  :883016:9Y:------:--</t>
  </si>
  <si>
    <t>21:0723:000300</t>
  </si>
  <si>
    <t>105K  :883017:00:------:--</t>
  </si>
  <si>
    <t>21:0723:000301</t>
  </si>
  <si>
    <t>21:0213:000269</t>
  </si>
  <si>
    <t>21:0213:000269:0003:0001:00</t>
  </si>
  <si>
    <t>105K  :883018:00:------:--</t>
  </si>
  <si>
    <t>21:0723:000302</t>
  </si>
  <si>
    <t>21:0213:000270</t>
  </si>
  <si>
    <t>21:0213:000270:0003:0001:00</t>
  </si>
  <si>
    <t>105K  :883019:00:------:--</t>
  </si>
  <si>
    <t>21:0723:000303</t>
  </si>
  <si>
    <t>21:0213:000271</t>
  </si>
  <si>
    <t>21:0213:000271:0003:0001:00</t>
  </si>
  <si>
    <t>105K  :883020:00:------:--</t>
  </si>
  <si>
    <t>21:0723:000304</t>
  </si>
  <si>
    <t>21:0213:000272</t>
  </si>
  <si>
    <t>21:0213:000272:0003:0001:00</t>
  </si>
  <si>
    <t>105K  :883022:00:------:--</t>
  </si>
  <si>
    <t>21:0723:000305</t>
  </si>
  <si>
    <t>21:0213:000273</t>
  </si>
  <si>
    <t>21:0213:000273:0003:0001:00</t>
  </si>
  <si>
    <t>105K  :883023:00:------:--</t>
  </si>
  <si>
    <t>21:0723:000306</t>
  </si>
  <si>
    <t>21:0213:000274</t>
  </si>
  <si>
    <t>21:0213:000274:0003:0001:00</t>
  </si>
  <si>
    <t>105K  :883024:00:------:--</t>
  </si>
  <si>
    <t>21:0723:000307</t>
  </si>
  <si>
    <t>21:0213:000275</t>
  </si>
  <si>
    <t>21:0213:000275:0003:0001:00</t>
  </si>
  <si>
    <t>105K  :883025:00:------:--</t>
  </si>
  <si>
    <t>21:0723:000308</t>
  </si>
  <si>
    <t>21:0213:000276</t>
  </si>
  <si>
    <t>21:0213:000276:0003:0001:00</t>
  </si>
  <si>
    <t>105K  :883026:00:------:--</t>
  </si>
  <si>
    <t>21:0723:000309</t>
  </si>
  <si>
    <t>21:0213:000277</t>
  </si>
  <si>
    <t>21:0213:000277:0003:0001:00</t>
  </si>
  <si>
    <t>105K  :883027:00:------:--</t>
  </si>
  <si>
    <t>21:0723:000310</t>
  </si>
  <si>
    <t>21:0213:000278</t>
  </si>
  <si>
    <t>21:0213:000278:0003:0001:00</t>
  </si>
  <si>
    <t>105K  :883028:10:------:--</t>
  </si>
  <si>
    <t>21:0723:000311</t>
  </si>
  <si>
    <t>21:0213:000279</t>
  </si>
  <si>
    <t>21:0213:000279:0003:0001:00</t>
  </si>
  <si>
    <t>105K  :883029:20:883028:10</t>
  </si>
  <si>
    <t>21:0723:000312</t>
  </si>
  <si>
    <t>21:0213:000279:0004:0001:00</t>
  </si>
  <si>
    <t>105K  :883030:9Y:------:--</t>
  </si>
  <si>
    <t>21:0723:000313</t>
  </si>
  <si>
    <t>105K  :883031:00:------:--</t>
  </si>
  <si>
    <t>21:0723:000314</t>
  </si>
  <si>
    <t>21:0213:000280</t>
  </si>
  <si>
    <t>21:0213:000280:0003:0001:00</t>
  </si>
  <si>
    <t>105K  :883032:00:------:--</t>
  </si>
  <si>
    <t>21:0723:000315</t>
  </si>
  <si>
    <t>21:0213:000281</t>
  </si>
  <si>
    <t>21:0213:000281:0003:0001:00</t>
  </si>
  <si>
    <t>105K  :883033:00:------:--</t>
  </si>
  <si>
    <t>21:0723:000316</t>
  </si>
  <si>
    <t>21:0213:000282</t>
  </si>
  <si>
    <t>21:0213:000282:0003:0001:00</t>
  </si>
  <si>
    <t>105K  :883034:00:------:--</t>
  </si>
  <si>
    <t>21:0723:000317</t>
  </si>
  <si>
    <t>21:0213:000283</t>
  </si>
  <si>
    <t>21:0213:000283:0003:0001:00</t>
  </si>
  <si>
    <t>105K  :883035:00:------:--</t>
  </si>
  <si>
    <t>21:0723:000318</t>
  </si>
  <si>
    <t>21:0213:000284</t>
  </si>
  <si>
    <t>21:0213:000284:0003:0001:00</t>
  </si>
  <si>
    <t>105K  :883036:00:------:--</t>
  </si>
  <si>
    <t>21:0723:000319</t>
  </si>
  <si>
    <t>21:0213:000285</t>
  </si>
  <si>
    <t>21:0213:000285:0003:0001:00</t>
  </si>
  <si>
    <t>105K  :883037:00:------:--</t>
  </si>
  <si>
    <t>21:0723:000320</t>
  </si>
  <si>
    <t>21:0213:000286</t>
  </si>
  <si>
    <t>21:0213:000286:0003:0001:00</t>
  </si>
  <si>
    <t>105K  :883038:00:------:--</t>
  </si>
  <si>
    <t>21:0723:000321</t>
  </si>
  <si>
    <t>21:0213:000287</t>
  </si>
  <si>
    <t>21:0213:000287:0003:0001:00</t>
  </si>
  <si>
    <t>105K  :883039:00:------:--</t>
  </si>
  <si>
    <t>21:0723:000322</t>
  </si>
  <si>
    <t>21:0213:000288</t>
  </si>
  <si>
    <t>21:0213:000288:0003:0001:00</t>
  </si>
  <si>
    <t>105K  :883040:00:------:--</t>
  </si>
  <si>
    <t>21:0723:000323</t>
  </si>
  <si>
    <t>21:0213:000289</t>
  </si>
  <si>
    <t>21:0213:000289:0003:0001:00</t>
  </si>
  <si>
    <t>105K  :883042:10:------:--</t>
  </si>
  <si>
    <t>21:0723:000324</t>
  </si>
  <si>
    <t>21:0213:000290</t>
  </si>
  <si>
    <t>21:0213:000290:0003:0001:00</t>
  </si>
  <si>
    <t>105K  :883043:20:883042:10</t>
  </si>
  <si>
    <t>21:0723:000325</t>
  </si>
  <si>
    <t>21:0213:000290:0004:0001:00</t>
  </si>
  <si>
    <t>105K  :883044:00:------:--</t>
  </si>
  <si>
    <t>21:0723:000326</t>
  </si>
  <si>
    <t>21:0213:000291</t>
  </si>
  <si>
    <t>21:0213:000291:0003:0001:00</t>
  </si>
  <si>
    <t>105K  :883045:00:------:--</t>
  </si>
  <si>
    <t>21:0723:000327</t>
  </si>
  <si>
    <t>21:0213:000292</t>
  </si>
  <si>
    <t>21:0213:000292:0003:0001:00</t>
  </si>
  <si>
    <t>105K  :883046:00:------:--</t>
  </si>
  <si>
    <t>21:0723:000328</t>
  </si>
  <si>
    <t>21:0213:000293</t>
  </si>
  <si>
    <t>21:0213:000293:0003:0001:00</t>
  </si>
  <si>
    <t>105K  :883047:00:------:--</t>
  </si>
  <si>
    <t>21:0723:000329</t>
  </si>
  <si>
    <t>21:0213:000294</t>
  </si>
  <si>
    <t>21:0213:000294:0003:0001:00</t>
  </si>
  <si>
    <t>105K  :883048:00:------:--</t>
  </si>
  <si>
    <t>21:0723:000330</t>
  </si>
  <si>
    <t>21:0213:000295</t>
  </si>
  <si>
    <t>21:0213:000295:0003:0001:00</t>
  </si>
  <si>
    <t>105K  :883049:00:------:--</t>
  </si>
  <si>
    <t>21:0723:000331</t>
  </si>
  <si>
    <t>21:0213:000296</t>
  </si>
  <si>
    <t>21:0213:000296:0003:0001:00</t>
  </si>
  <si>
    <t>105K  :883050:9Y:------:--</t>
  </si>
  <si>
    <t>21:0723:000332</t>
  </si>
  <si>
    <t>105K  :883051:00:------:--</t>
  </si>
  <si>
    <t>21:0723:000333</t>
  </si>
  <si>
    <t>21:0213:000297</t>
  </si>
  <si>
    <t>21:0213:000297:0003:0001:00</t>
  </si>
  <si>
    <t>105K  :883052:00:------:--</t>
  </si>
  <si>
    <t>21:0723:000334</t>
  </si>
  <si>
    <t>21:0213:000298</t>
  </si>
  <si>
    <t>21:0213:000298:0003:0001:00</t>
  </si>
  <si>
    <t>105K  :883053:00:------:--</t>
  </si>
  <si>
    <t>21:0723:000335</t>
  </si>
  <si>
    <t>21:0213:000299</t>
  </si>
  <si>
    <t>21:0213:000299:0003:0001:00</t>
  </si>
  <si>
    <t>105K  :883054:00:------:--</t>
  </si>
  <si>
    <t>21:0723:000336</t>
  </si>
  <si>
    <t>21:0213:000300</t>
  </si>
  <si>
    <t>21:0213:000300:0003:0001:00</t>
  </si>
  <si>
    <t>105K  :883055:00:------:--</t>
  </si>
  <si>
    <t>21:0723:000337</t>
  </si>
  <si>
    <t>21:0213:000301</t>
  </si>
  <si>
    <t>21:0213:000301:0003:0001:00</t>
  </si>
  <si>
    <t>105K  :883056:00:------:--</t>
  </si>
  <si>
    <t>21:0723:000338</t>
  </si>
  <si>
    <t>21:0213:000302</t>
  </si>
  <si>
    <t>21:0213:000302:0003:0001:00</t>
  </si>
  <si>
    <t>105K  :883057:00:------:--</t>
  </si>
  <si>
    <t>21:0723:000339</t>
  </si>
  <si>
    <t>21:0213:000303</t>
  </si>
  <si>
    <t>21:0213:000303:0003:0001:00</t>
  </si>
  <si>
    <t>105K  :883058:00:------:--</t>
  </si>
  <si>
    <t>21:0723:000340</t>
  </si>
  <si>
    <t>21:0213:000304</t>
  </si>
  <si>
    <t>21:0213:000304:0003:0001:00</t>
  </si>
  <si>
    <t>105K  :883059:00:------:--</t>
  </si>
  <si>
    <t>21:0723:000341</t>
  </si>
  <si>
    <t>21:0213:000305</t>
  </si>
  <si>
    <t>21:0213:000305:0003:0001:00</t>
  </si>
  <si>
    <t>105K  :883060:00:------:--</t>
  </si>
  <si>
    <t>21:0723:000342</t>
  </si>
  <si>
    <t>21:0213:000306</t>
  </si>
  <si>
    <t>21:0213:000306:0003:0001:00</t>
  </si>
  <si>
    <t>105K  :883062:00:------:--</t>
  </si>
  <si>
    <t>21:0723:000343</t>
  </si>
  <si>
    <t>21:0213:000307</t>
  </si>
  <si>
    <t>21:0213:000307:0003:0001:00</t>
  </si>
  <si>
    <t>105K  :883063:00:------:--</t>
  </si>
  <si>
    <t>21:0723:000344</t>
  </si>
  <si>
    <t>21:0213:000308</t>
  </si>
  <si>
    <t>21:0213:000308:0003:0001:00</t>
  </si>
  <si>
    <t>105K  :883064:00:------:--</t>
  </si>
  <si>
    <t>21:0723:000345</t>
  </si>
  <si>
    <t>21:0213:000309</t>
  </si>
  <si>
    <t>21:0213:000309:0003:0001:00</t>
  </si>
  <si>
    <t>105K  :883065:00:------:--</t>
  </si>
  <si>
    <t>21:0723:000346</t>
  </si>
  <si>
    <t>21:0213:000310</t>
  </si>
  <si>
    <t>21:0213:000310:0003:0001:00</t>
  </si>
  <si>
    <t>105K  :883066:00:------:--</t>
  </si>
  <si>
    <t>21:0723:000347</t>
  </si>
  <si>
    <t>21:0213:000311</t>
  </si>
  <si>
    <t>21:0213:000311:0003:0001:00</t>
  </si>
  <si>
    <t>105K  :883067:00:------:--</t>
  </si>
  <si>
    <t>21:0723:000348</t>
  </si>
  <si>
    <t>21:0213:000312</t>
  </si>
  <si>
    <t>21:0213:000312:0003:0001:00</t>
  </si>
  <si>
    <t>105K  :883068:00:------:--</t>
  </si>
  <si>
    <t>21:0723:000349</t>
  </si>
  <si>
    <t>21:0213:000313</t>
  </si>
  <si>
    <t>21:0213:000313:0003:0001:00</t>
  </si>
  <si>
    <t>105K  :883069:00:------:--</t>
  </si>
  <si>
    <t>21:0723:000350</t>
  </si>
  <si>
    <t>21:0213:000314</t>
  </si>
  <si>
    <t>21:0213:000314:0003:0001:00</t>
  </si>
  <si>
    <t>105K  :883070:9Z:------:--</t>
  </si>
  <si>
    <t>21:0723:000351</t>
  </si>
  <si>
    <t>105K  :883071:00:------:--</t>
  </si>
  <si>
    <t>21:0723:000352</t>
  </si>
  <si>
    <t>21:0213:000315</t>
  </si>
  <si>
    <t>21:0213:000315:0003:0001:00</t>
  </si>
  <si>
    <t>105K  :883072:00:------:--</t>
  </si>
  <si>
    <t>21:0723:000353</t>
  </si>
  <si>
    <t>21:0213:000316</t>
  </si>
  <si>
    <t>21:0213:000316:0003:0001:00</t>
  </si>
  <si>
    <t>105K  :883073:10:------:--</t>
  </si>
  <si>
    <t>21:0723:000354</t>
  </si>
  <si>
    <t>21:0213:000317</t>
  </si>
  <si>
    <t>21:0213:000317:0003:0001:00</t>
  </si>
  <si>
    <t>105K  :883074:20:883073:10</t>
  </si>
  <si>
    <t>21:0723:000355</t>
  </si>
  <si>
    <t>21:0213:000317:0004:0001:00</t>
  </si>
  <si>
    <t>105K  :883075:00:------:--</t>
  </si>
  <si>
    <t>21:0723:000356</t>
  </si>
  <si>
    <t>21:0213:000318</t>
  </si>
  <si>
    <t>21:0213:000318:0003:0001:00</t>
  </si>
  <si>
    <t>105K  :883076:00:------:--</t>
  </si>
  <si>
    <t>21:0723:000357</t>
  </si>
  <si>
    <t>21:0213:000319</t>
  </si>
  <si>
    <t>21:0213:000319:0003:0001:00</t>
  </si>
  <si>
    <t>105K  :883077:00:------:--</t>
  </si>
  <si>
    <t>21:0723:000358</t>
  </si>
  <si>
    <t>21:0213:000320</t>
  </si>
  <si>
    <t>21:0213:000320:0003:0001:00</t>
  </si>
  <si>
    <t>105K  :883078:00:------:--</t>
  </si>
  <si>
    <t>21:0723:000359</t>
  </si>
  <si>
    <t>21:0213:000321</t>
  </si>
  <si>
    <t>21:0213:000321:0003:0001:00</t>
  </si>
  <si>
    <t>105K  :883079:00:------:--</t>
  </si>
  <si>
    <t>21:0723:000360</t>
  </si>
  <si>
    <t>21:0213:000322</t>
  </si>
  <si>
    <t>21:0213:000322:0003:0001:00</t>
  </si>
  <si>
    <t>105K  :883080:00:------:--</t>
  </si>
  <si>
    <t>21:0723:000361</t>
  </si>
  <si>
    <t>21:0213:000323</t>
  </si>
  <si>
    <t>21:0213:000323:0003:0001:00</t>
  </si>
  <si>
    <t>105K  :883082:10:------:--</t>
  </si>
  <si>
    <t>21:0723:000362</t>
  </si>
  <si>
    <t>21:0213:000324</t>
  </si>
  <si>
    <t>21:0213:000324:0003:0001:00</t>
  </si>
  <si>
    <t>105K  :883083:20:883082:10</t>
  </si>
  <si>
    <t>21:0723:000363</t>
  </si>
  <si>
    <t>21:0213:000324:0004:0001:00</t>
  </si>
  <si>
    <t>105K  :883084:00:------:--</t>
  </si>
  <si>
    <t>21:0723:000364</t>
  </si>
  <si>
    <t>21:0213:000325</t>
  </si>
  <si>
    <t>21:0213:000325:0003:0001:00</t>
  </si>
  <si>
    <t>105K  :883085:00:------:--</t>
  </si>
  <si>
    <t>21:0723:000365</t>
  </si>
  <si>
    <t>21:0213:000326</t>
  </si>
  <si>
    <t>21:0213:000326:0003:0001:00</t>
  </si>
  <si>
    <t>105K  :883086:00:------:--</t>
  </si>
  <si>
    <t>21:0723:000366</t>
  </si>
  <si>
    <t>21:0213:000327</t>
  </si>
  <si>
    <t>21:0213:000327:0003:0001:00</t>
  </si>
  <si>
    <t>105K  :883087:9Z:------:--</t>
  </si>
  <si>
    <t>21:0723:000367</t>
  </si>
  <si>
    <t>105K  :883088:00:------:--</t>
  </si>
  <si>
    <t>21:0723:000368</t>
  </si>
  <si>
    <t>21:0213:000328</t>
  </si>
  <si>
    <t>21:0213:000328:0003:0001:00</t>
  </si>
  <si>
    <t>105K  :883089:00:------:--</t>
  </si>
  <si>
    <t>21:0723:000369</t>
  </si>
  <si>
    <t>21:0213:000329</t>
  </si>
  <si>
    <t>21:0213:000329:0003:0001:00</t>
  </si>
  <si>
    <t>105K  :883090:00:------:--</t>
  </si>
  <si>
    <t>21:0723:000370</t>
  </si>
  <si>
    <t>21:0213:000330</t>
  </si>
  <si>
    <t>21:0213:000330:0003:0001:00</t>
  </si>
  <si>
    <t>105K  :883091:00:------:--</t>
  </si>
  <si>
    <t>21:0723:000371</t>
  </si>
  <si>
    <t>21:0213:000331</t>
  </si>
  <si>
    <t>21:0213:000331:0003:0001:00</t>
  </si>
  <si>
    <t>105K  :883092:00:------:--</t>
  </si>
  <si>
    <t>21:0723:000372</t>
  </si>
  <si>
    <t>21:0213:000332</t>
  </si>
  <si>
    <t>21:0213:000332:0003:0001:00</t>
  </si>
  <si>
    <t>105K  :883093:00:------:--</t>
  </si>
  <si>
    <t>21:0723:000373</t>
  </si>
  <si>
    <t>21:0213:000333</t>
  </si>
  <si>
    <t>21:0213:000333:0003:0001:00</t>
  </si>
  <si>
    <t>105K  :883094:00:------:--</t>
  </si>
  <si>
    <t>21:0723:000374</t>
  </si>
  <si>
    <t>21:0213:000334</t>
  </si>
  <si>
    <t>21:0213:000334:0003:0001:00</t>
  </si>
  <si>
    <t>105K  :883095:00:------:--</t>
  </si>
  <si>
    <t>21:0723:000375</t>
  </si>
  <si>
    <t>21:0213:000335</t>
  </si>
  <si>
    <t>21:0213:000335:0003:0001:00</t>
  </si>
  <si>
    <t>105K  :883096:00:------:--</t>
  </si>
  <si>
    <t>21:0723:000376</t>
  </si>
  <si>
    <t>21:0213:000336</t>
  </si>
  <si>
    <t>21:0213:000336:0003:0001:00</t>
  </si>
  <si>
    <t>105K  :883097:00:------:--</t>
  </si>
  <si>
    <t>21:0723:000377</t>
  </si>
  <si>
    <t>21:0213:000337</t>
  </si>
  <si>
    <t>21:0213:000337:0003:0001:00</t>
  </si>
  <si>
    <t>105K  :883098:00:------:--</t>
  </si>
  <si>
    <t>21:0723:000378</t>
  </si>
  <si>
    <t>21:0213:000338</t>
  </si>
  <si>
    <t>21:0213:000338:0003:0001:00</t>
  </si>
  <si>
    <t>105K  :883099:00:------:--</t>
  </si>
  <si>
    <t>21:0723:000379</t>
  </si>
  <si>
    <t>21:0213:000339</t>
  </si>
  <si>
    <t>21:0213:000339:0003:0001:00</t>
  </si>
  <si>
    <t>105K  :883100:00:------:--</t>
  </si>
  <si>
    <t>21:0723:000380</t>
  </si>
  <si>
    <t>21:0213:000340</t>
  </si>
  <si>
    <t>21:0213:000340:0003:0001:00</t>
  </si>
  <si>
    <t>105K  :883102:10:------:--</t>
  </si>
  <si>
    <t>21:0723:000381</t>
  </si>
  <si>
    <t>21:0213:000341</t>
  </si>
  <si>
    <t>21:0213:000341:0003:0001:00</t>
  </si>
  <si>
    <t>105K  :883103:20:883102:10</t>
  </si>
  <si>
    <t>21:0723:000382</t>
  </si>
  <si>
    <t>21:0213:000341:0004:0001:00</t>
  </si>
  <si>
    <t>105K  :883104:00:------:--</t>
  </si>
  <si>
    <t>21:0723:000383</t>
  </si>
  <si>
    <t>21:0213:000342</t>
  </si>
  <si>
    <t>21:0213:000342:0003:0001:00</t>
  </si>
  <si>
    <t>105K  :883105:00:------:--</t>
  </si>
  <si>
    <t>21:0723:000384</t>
  </si>
  <si>
    <t>21:0213:000343</t>
  </si>
  <si>
    <t>21:0213:000343:0003:0001:00</t>
  </si>
  <si>
    <t>105K  :883106:00:------:--</t>
  </si>
  <si>
    <t>21:0723:000385</t>
  </si>
  <si>
    <t>21:0213:000344</t>
  </si>
  <si>
    <t>21:0213:000344:0003:0001:00</t>
  </si>
  <si>
    <t>105K  :883107:00:------:--</t>
  </si>
  <si>
    <t>21:0723:000386</t>
  </si>
  <si>
    <t>21:0213:000345</t>
  </si>
  <si>
    <t>21:0213:000345:0003:0001:00</t>
  </si>
  <si>
    <t>105K  :883108:00:------:--</t>
  </si>
  <si>
    <t>21:0723:000387</t>
  </si>
  <si>
    <t>21:0213:000346</t>
  </si>
  <si>
    <t>21:0213:000346:0003:0001:00</t>
  </si>
  <si>
    <t>105K  :883109:00:------:--</t>
  </si>
  <si>
    <t>21:0723:000388</t>
  </si>
  <si>
    <t>21:0213:000347</t>
  </si>
  <si>
    <t>21:0213:000347:0003:0001:00</t>
  </si>
  <si>
    <t>105K  :883110:00:------:--</t>
  </si>
  <si>
    <t>21:0723:000389</t>
  </si>
  <si>
    <t>21:0213:000348</t>
  </si>
  <si>
    <t>21:0213:000348:0003:0001:00</t>
  </si>
  <si>
    <t>105K  :883111:00:------:--</t>
  </si>
  <si>
    <t>21:0723:000390</t>
  </si>
  <si>
    <t>21:0213:000349</t>
  </si>
  <si>
    <t>21:0213:000349:0003:0001:00</t>
  </si>
  <si>
    <t>105K  :883112:00:------:--</t>
  </si>
  <si>
    <t>21:0723:000391</t>
  </si>
  <si>
    <t>21:0213:000350</t>
  </si>
  <si>
    <t>21:0213:000350:0003:0001:00</t>
  </si>
  <si>
    <t>105K  :883113:00:------:--</t>
  </si>
  <si>
    <t>21:0723:000392</t>
  </si>
  <si>
    <t>21:0213:000351</t>
  </si>
  <si>
    <t>21:0213:000351:0003:0001:00</t>
  </si>
  <si>
    <t>105K  :883114:9Y:------:--</t>
  </si>
  <si>
    <t>21:0723:000393</t>
  </si>
  <si>
    <t>105K  :883115:00:------:--</t>
  </si>
  <si>
    <t>21:0723:000394</t>
  </si>
  <si>
    <t>21:0213:000352</t>
  </si>
  <si>
    <t>21:0213:000352:0003:0001:00</t>
  </si>
  <si>
    <t>105K  :883116:00:------:--</t>
  </si>
  <si>
    <t>21:0723:000395</t>
  </si>
  <si>
    <t>21:0213:000353</t>
  </si>
  <si>
    <t>21:0213:000353:0003:0001:00</t>
  </si>
  <si>
    <t>105K  :883117:00:------:--</t>
  </si>
  <si>
    <t>21:0723:000396</t>
  </si>
  <si>
    <t>21:0213:000354</t>
  </si>
  <si>
    <t>21:0213:000354:0003:0001:00</t>
  </si>
  <si>
    <t>105K  :883118:00:------:--</t>
  </si>
  <si>
    <t>21:0723:000397</t>
  </si>
  <si>
    <t>21:0213:000355</t>
  </si>
  <si>
    <t>21:0213:000355:0003:0001:00</t>
  </si>
  <si>
    <t>105K  :883119:00:------:--</t>
  </si>
  <si>
    <t>21:0723:000398</t>
  </si>
  <si>
    <t>21:0213:000356</t>
  </si>
  <si>
    <t>21:0213:000356:0003:0001:00</t>
  </si>
  <si>
    <t>105K  :883120:00:------:--</t>
  </si>
  <si>
    <t>21:0723:000399</t>
  </si>
  <si>
    <t>21:0213:000357</t>
  </si>
  <si>
    <t>21:0213:000357:0003:0001:00</t>
  </si>
  <si>
    <t>105K  :883122:00:------:--</t>
  </si>
  <si>
    <t>21:0723:000400</t>
  </si>
  <si>
    <t>21:0213:000358</t>
  </si>
  <si>
    <t>21:0213:000358:0003:0001:00</t>
  </si>
  <si>
    <t>105K  :883123:00:------:--</t>
  </si>
  <si>
    <t>21:0723:000401</t>
  </si>
  <si>
    <t>21:0213:000359</t>
  </si>
  <si>
    <t>21:0213:000359:0003:0001:00</t>
  </si>
  <si>
    <t>105K  :883124:00:------:--</t>
  </si>
  <si>
    <t>21:0723:000402</t>
  </si>
  <si>
    <t>21:0213:000360</t>
  </si>
  <si>
    <t>21:0213:000360:0003:0001:00</t>
  </si>
  <si>
    <t>105K  :883125:00:------:--</t>
  </si>
  <si>
    <t>21:0723:000403</t>
  </si>
  <si>
    <t>21:0213:000361</t>
  </si>
  <si>
    <t>21:0213:000361:0003:0001:00</t>
  </si>
  <si>
    <t>105K  :883126:00:------:--</t>
  </si>
  <si>
    <t>21:0723:000404</t>
  </si>
  <si>
    <t>21:0213:000362</t>
  </si>
  <si>
    <t>21:0213:000362:0003:0001:00</t>
  </si>
  <si>
    <t>105K  :883127:00:------:--</t>
  </si>
  <si>
    <t>21:0723:000405</t>
  </si>
  <si>
    <t>21:0213:000363</t>
  </si>
  <si>
    <t>21:0213:000363:0003:0001:00</t>
  </si>
  <si>
    <t>105K  :883128:10:------:--</t>
  </si>
  <si>
    <t>21:0723:000406</t>
  </si>
  <si>
    <t>21:0213:000364</t>
  </si>
  <si>
    <t>21:0213:000364:0003:0001:00</t>
  </si>
  <si>
    <t>105K  :883129:20:883128:10</t>
  </si>
  <si>
    <t>21:0723:000407</t>
  </si>
  <si>
    <t>21:0213:000364:0004:0001:00</t>
  </si>
  <si>
    <t>105K  :883130:00:------:--</t>
  </si>
  <si>
    <t>21:0723:000408</t>
  </si>
  <si>
    <t>21:0213:000365</t>
  </si>
  <si>
    <t>21:0213:000365:0003:0001:00</t>
  </si>
  <si>
    <t>105K  :883131:00:------:--</t>
  </si>
  <si>
    <t>21:0723:000409</t>
  </si>
  <si>
    <t>21:0213:000366</t>
  </si>
  <si>
    <t>21:0213:000366:0003:0001:00</t>
  </si>
  <si>
    <t>105K  :883132:00:------:--</t>
  </si>
  <si>
    <t>21:0723:000410</t>
  </si>
  <si>
    <t>21:0213:000367</t>
  </si>
  <si>
    <t>21:0213:000367:0003:0001:00</t>
  </si>
  <si>
    <t>105K  :883133:00:------:--</t>
  </si>
  <si>
    <t>21:0723:000411</t>
  </si>
  <si>
    <t>21:0213:000368</t>
  </si>
  <si>
    <t>21:0213:000368:0003:0001:00</t>
  </si>
  <si>
    <t>105K  :883134:9Y:------:--</t>
  </si>
  <si>
    <t>21:0723:000412</t>
  </si>
  <si>
    <t>105K  :883135:00:------:--</t>
  </si>
  <si>
    <t>21:0723:000413</t>
  </si>
  <si>
    <t>21:0213:000369</t>
  </si>
  <si>
    <t>21:0213:000369:0003:0001:00</t>
  </si>
  <si>
    <t>105K  :883136:00:------:--</t>
  </si>
  <si>
    <t>21:0723:000414</t>
  </si>
  <si>
    <t>21:0213:000370</t>
  </si>
  <si>
    <t>21:0213:000370:0003:0001:00</t>
  </si>
  <si>
    <t>105K  :883137:00:------:--</t>
  </si>
  <si>
    <t>21:0723:000415</t>
  </si>
  <si>
    <t>21:0213:000371</t>
  </si>
  <si>
    <t>21:0213:000371:0003:0001:00</t>
  </si>
  <si>
    <t>105K  :883138:00:------:--</t>
  </si>
  <si>
    <t>21:0723:000416</t>
  </si>
  <si>
    <t>21:0213:000372</t>
  </si>
  <si>
    <t>21:0213:000372:0003:0001:00</t>
  </si>
  <si>
    <t>105K  :883139:00:------:--</t>
  </si>
  <si>
    <t>21:0723:000417</t>
  </si>
  <si>
    <t>21:0213:000373</t>
  </si>
  <si>
    <t>21:0213:000373:0003:0001:00</t>
  </si>
  <si>
    <t>105K  :883140:00:------:--</t>
  </si>
  <si>
    <t>21:0723:000418</t>
  </si>
  <si>
    <t>21:0213:000374</t>
  </si>
  <si>
    <t>21:0213:000374:0003:0001:00</t>
  </si>
  <si>
    <t>105K  :883142:10:------:--</t>
  </si>
  <si>
    <t>21:0723:000419</t>
  </si>
  <si>
    <t>21:0213:000375</t>
  </si>
  <si>
    <t>21:0213:000375:0003:0001:00</t>
  </si>
  <si>
    <t>105K  :883143:20:883142:10</t>
  </si>
  <si>
    <t>21:0723:000420</t>
  </si>
  <si>
    <t>21:0213:000375:0004:0001:00</t>
  </si>
  <si>
    <t>105K  :883144:00:------:--</t>
  </si>
  <si>
    <t>21:0723:000421</t>
  </si>
  <si>
    <t>21:0213:000376</t>
  </si>
  <si>
    <t>21:0213:000376:0003:0001:00</t>
  </si>
  <si>
    <t>105K  :883145:00:------:--</t>
  </si>
  <si>
    <t>21:0723:000422</t>
  </si>
  <si>
    <t>21:0213:000377</t>
  </si>
  <si>
    <t>21:0213:000377:0003:0001:00</t>
  </si>
  <si>
    <t>105K  :883146:00:------:--</t>
  </si>
  <si>
    <t>21:0723:000423</t>
  </si>
  <si>
    <t>21:0213:000378</t>
  </si>
  <si>
    <t>21:0213:000378:0003:0001:00</t>
  </si>
  <si>
    <t>105K  :883147:00:------:--</t>
  </si>
  <si>
    <t>21:0723:000424</t>
  </si>
  <si>
    <t>21:0213:000379</t>
  </si>
  <si>
    <t>21:0213:000379:0003:0001:00</t>
  </si>
  <si>
    <t>105K  :883148:00:------:--</t>
  </si>
  <si>
    <t>21:0723:000425</t>
  </si>
  <si>
    <t>21:0213:000380</t>
  </si>
  <si>
    <t>21:0213:000380:0003:0001:00</t>
  </si>
  <si>
    <t>105K  :883149:00:------:--</t>
  </si>
  <si>
    <t>21:0723:000426</t>
  </si>
  <si>
    <t>21:0213:000381</t>
  </si>
  <si>
    <t>21:0213:000381:0003:0001:00</t>
  </si>
  <si>
    <t>105K  :883150:00:------:--</t>
  </si>
  <si>
    <t>21:0723:000427</t>
  </si>
  <si>
    <t>21:0213:000382</t>
  </si>
  <si>
    <t>21:0213:000382:0003:0001:00</t>
  </si>
  <si>
    <t>105K  :883151:00:------:--</t>
  </si>
  <si>
    <t>21:0723:000428</t>
  </si>
  <si>
    <t>21:0213:000383</t>
  </si>
  <si>
    <t>21:0213:000383:0003:0001:00</t>
  </si>
  <si>
    <t>105K  :883152:00:------:--</t>
  </si>
  <si>
    <t>21:0723:000429</t>
  </si>
  <si>
    <t>21:0213:000384</t>
  </si>
  <si>
    <t>21:0213:000384:0003:0001:00</t>
  </si>
  <si>
    <t>105K  :883153:00:------:--</t>
  </si>
  <si>
    <t>21:0723:000430</t>
  </si>
  <si>
    <t>21:0213:000385</t>
  </si>
  <si>
    <t>21:0213:000385:0003:0001:00</t>
  </si>
  <si>
    <t>105K  :883154:00:------:--</t>
  </si>
  <si>
    <t>21:0723:000431</t>
  </si>
  <si>
    <t>21:0213:000386</t>
  </si>
  <si>
    <t>21:0213:000386:0003:0001:00</t>
  </si>
  <si>
    <t>105K  :883155:00:------:--</t>
  </si>
  <si>
    <t>21:0723:000432</t>
  </si>
  <si>
    <t>21:0213:000387</t>
  </si>
  <si>
    <t>21:0213:000387:0003:0001:00</t>
  </si>
  <si>
    <t>105K  :883156:00:------:--</t>
  </si>
  <si>
    <t>21:0723:000433</t>
  </si>
  <si>
    <t>21:0213:000388</t>
  </si>
  <si>
    <t>21:0213:000388:0003:0001:00</t>
  </si>
  <si>
    <t>105K  :883157:00:------:--</t>
  </si>
  <si>
    <t>21:0723:000434</t>
  </si>
  <si>
    <t>21:0213:000389</t>
  </si>
  <si>
    <t>21:0213:000389:0003:0001:00</t>
  </si>
  <si>
    <t>105K  :883158:9X:------:--</t>
  </si>
  <si>
    <t>21:0723:000435</t>
  </si>
  <si>
    <t>105K  :883159:00:------:--</t>
  </si>
  <si>
    <t>21:0723:000436</t>
  </si>
  <si>
    <t>21:0213:000390</t>
  </si>
  <si>
    <t>21:0213:000390:0003:0001:00</t>
  </si>
  <si>
    <t>105K  :883160:00:------:--</t>
  </si>
  <si>
    <t>21:0723:000437</t>
  </si>
  <si>
    <t>21:0213:000391</t>
  </si>
  <si>
    <t>21:0213:000391:0003:0001:00</t>
  </si>
  <si>
    <t>105K  :883162:00:------:--</t>
  </si>
  <si>
    <t>21:0723:000438</t>
  </si>
  <si>
    <t>21:0213:000392</t>
  </si>
  <si>
    <t>21:0213:000392:0003:0001:00</t>
  </si>
  <si>
    <t>105K  :883163:00:------:--</t>
  </si>
  <si>
    <t>21:0723:000439</t>
  </si>
  <si>
    <t>21:0213:000393</t>
  </si>
  <si>
    <t>21:0213:000393:0003:0001:00</t>
  </si>
  <si>
    <t>105K  :883164:00:------:--</t>
  </si>
  <si>
    <t>21:0723:000440</t>
  </si>
  <si>
    <t>21:0213:000394</t>
  </si>
  <si>
    <t>21:0213:000394:0003:0001:00</t>
  </si>
  <si>
    <t>105K  :883165:00:------:--</t>
  </si>
  <si>
    <t>21:0723:000441</t>
  </si>
  <si>
    <t>21:0213:000395</t>
  </si>
  <si>
    <t>21:0213:000395:0003:0001:00</t>
  </si>
  <si>
    <t>105K  :883166:00:------:--</t>
  </si>
  <si>
    <t>21:0723:000442</t>
  </si>
  <si>
    <t>21:0213:000396</t>
  </si>
  <si>
    <t>21:0213:000396:0003:0001:00</t>
  </si>
  <si>
    <t>105K  :883167:00:------:--</t>
  </si>
  <si>
    <t>21:0723:000443</t>
  </si>
  <si>
    <t>21:0213:000397</t>
  </si>
  <si>
    <t>21:0213:000397:0003:0001:00</t>
  </si>
  <si>
    <t>105K  :883168:00:------:--</t>
  </si>
  <si>
    <t>21:0723:000444</t>
  </si>
  <si>
    <t>21:0213:000398</t>
  </si>
  <si>
    <t>21:0213:000398:0003:0001:00</t>
  </si>
  <si>
    <t>105K  :883169:00:------:--</t>
  </si>
  <si>
    <t>21:0723:000445</t>
  </si>
  <si>
    <t>21:0213:000399</t>
  </si>
  <si>
    <t>21:0213:000399:0003:0001:00</t>
  </si>
  <si>
    <t>105K  :883170:00:------:--</t>
  </si>
  <si>
    <t>21:0723:000446</t>
  </si>
  <si>
    <t>21:0213:000400</t>
  </si>
  <si>
    <t>21:0213:000400:0003:0001:00</t>
  </si>
  <si>
    <t>105K  :883171:10:------:--</t>
  </si>
  <si>
    <t>21:0723:000447</t>
  </si>
  <si>
    <t>21:0213:000401</t>
  </si>
  <si>
    <t>21:0213:000401:0003:0001:00</t>
  </si>
  <si>
    <t>105K  :883172:20:883171:10</t>
  </si>
  <si>
    <t>21:0723:000448</t>
  </si>
  <si>
    <t>21:0213:000401:0004:0001:00</t>
  </si>
  <si>
    <t>105K  :883173:00:------:--</t>
  </si>
  <si>
    <t>21:0723:000449</t>
  </si>
  <si>
    <t>21:0213:000402</t>
  </si>
  <si>
    <t>21:0213:000402:0003:0001:00</t>
  </si>
  <si>
    <t>105K  :883174:00:------:--</t>
  </si>
  <si>
    <t>21:0723:000450</t>
  </si>
  <si>
    <t>21:0213:000403</t>
  </si>
  <si>
    <t>21:0213:000403:0003:0001:00</t>
  </si>
  <si>
    <t>105K  :883175:9Z:------:--</t>
  </si>
  <si>
    <t>21:0723:000451</t>
  </si>
  <si>
    <t>105K  :883176:00:------:--</t>
  </si>
  <si>
    <t>21:0723:000452</t>
  </si>
  <si>
    <t>21:0213:000404</t>
  </si>
  <si>
    <t>21:0213:000404:0003:0001:00</t>
  </si>
  <si>
    <t>105K  :883177:00:------:--</t>
  </si>
  <si>
    <t>21:0723:000453</t>
  </si>
  <si>
    <t>21:0213:000405</t>
  </si>
  <si>
    <t>21:0213:000405:0003:0001:00</t>
  </si>
  <si>
    <t>105K  :883178:00:------:--</t>
  </si>
  <si>
    <t>21:0723:000454</t>
  </si>
  <si>
    <t>21:0213:000406</t>
  </si>
  <si>
    <t>21:0213:000406:0003:0001:00</t>
  </si>
  <si>
    <t>105K  :883179:00:------:--</t>
  </si>
  <si>
    <t>21:0723:000455</t>
  </si>
  <si>
    <t>21:0213:000407</t>
  </si>
  <si>
    <t>21:0213:000407:0003:0001:00</t>
  </si>
  <si>
    <t>105K  :883180:00:------:--</t>
  </si>
  <si>
    <t>21:0723:000456</t>
  </si>
  <si>
    <t>21:0213:000408</t>
  </si>
  <si>
    <t>21:0213:000408:0003:0001:00</t>
  </si>
  <si>
    <t>105K  :883182:00:------:--</t>
  </si>
  <si>
    <t>21:0723:000457</t>
  </si>
  <si>
    <t>21:0213:000409</t>
  </si>
  <si>
    <t>21:0213:000409:0003:0001:00</t>
  </si>
  <si>
    <t>105K  :883183:00:------:--</t>
  </si>
  <si>
    <t>21:0723:000458</t>
  </si>
  <si>
    <t>21:0213:000410</t>
  </si>
  <si>
    <t>21:0213:000410:0003:0001:00</t>
  </si>
  <si>
    <t>105K  :883184:00:------:--</t>
  </si>
  <si>
    <t>21:0723:000459</t>
  </si>
  <si>
    <t>21:0213:000411</t>
  </si>
  <si>
    <t>21:0213:000411:0003:0001:00</t>
  </si>
  <si>
    <t>105K  :883185:00:------:--</t>
  </si>
  <si>
    <t>21:0723:000460</t>
  </si>
  <si>
    <t>21:0213:000412</t>
  </si>
  <si>
    <t>21:0213:000412:0003:0001:00</t>
  </si>
  <si>
    <t>105K  :883186:9X:------:--</t>
  </si>
  <si>
    <t>21:0723:000461</t>
  </si>
  <si>
    <t>105K  :883187:10:------:--</t>
  </si>
  <si>
    <t>21:0723:000462</t>
  </si>
  <si>
    <t>21:0213:000413</t>
  </si>
  <si>
    <t>21:0213:000413:0003:0001:00</t>
  </si>
  <si>
    <t>105K  :883188:20:883187:10</t>
  </si>
  <si>
    <t>21:0723:000463</t>
  </si>
  <si>
    <t>21:0213:000413:0004:0001:00</t>
  </si>
  <si>
    <t>105K  :883189:00:------:--</t>
  </si>
  <si>
    <t>21:0723:000464</t>
  </si>
  <si>
    <t>21:0213:000414</t>
  </si>
  <si>
    <t>21:0213:000414:0003:0001:00</t>
  </si>
  <si>
    <t>105K  :883190:00:------:--</t>
  </si>
  <si>
    <t>21:0723:000465</t>
  </si>
  <si>
    <t>21:0213:000415</t>
  </si>
  <si>
    <t>21:0213:000415:0003:0001:00</t>
  </si>
  <si>
    <t>105K  :883191:00:------:--</t>
  </si>
  <si>
    <t>21:0723:000466</t>
  </si>
  <si>
    <t>21:0213:000416</t>
  </si>
  <si>
    <t>21:0213:000416:0003:0001:00</t>
  </si>
  <si>
    <t>105K  :883192:00:------:--</t>
  </si>
  <si>
    <t>21:0723:000467</t>
  </si>
  <si>
    <t>21:0213:000417</t>
  </si>
  <si>
    <t>21:0213:000417:0003:0001:00</t>
  </si>
  <si>
    <t>105K  :883193:00:------:--</t>
  </si>
  <si>
    <t>21:0723:000468</t>
  </si>
  <si>
    <t>21:0213:000418</t>
  </si>
  <si>
    <t>21:0213:000418:0003:0001:00</t>
  </si>
  <si>
    <t>105K  :883194:00:------:--</t>
  </si>
  <si>
    <t>21:0723:000469</t>
  </si>
  <si>
    <t>21:0213:000419</t>
  </si>
  <si>
    <t>21:0213:000419:0003:0001:00</t>
  </si>
  <si>
    <t>105K  :883195:00:------:--</t>
  </si>
  <si>
    <t>21:0723:000470</t>
  </si>
  <si>
    <t>21:0213:000420</t>
  </si>
  <si>
    <t>21:0213:000420:0003:0001:00</t>
  </si>
  <si>
    <t>105K  :883196:00:------:--</t>
  </si>
  <si>
    <t>21:0723:000471</t>
  </si>
  <si>
    <t>21:0213:000421</t>
  </si>
  <si>
    <t>21:0213:000421:0003:0001:00</t>
  </si>
  <si>
    <t>105K  :883197:00:------:--</t>
  </si>
  <si>
    <t>21:0723:000472</t>
  </si>
  <si>
    <t>21:0213:000422</t>
  </si>
  <si>
    <t>21:0213:000422:0003:0001:00</t>
  </si>
  <si>
    <t>105K  :883198:00:------:--</t>
  </si>
  <si>
    <t>21:0723:000473</t>
  </si>
  <si>
    <t>21:0213:000423</t>
  </si>
  <si>
    <t>21:0213:000423:0003:0001:00</t>
  </si>
  <si>
    <t>105K  :883199:00:------:--</t>
  </si>
  <si>
    <t>21:0723:000474</t>
  </si>
  <si>
    <t>21:0213:000424</t>
  </si>
  <si>
    <t>21:0213:000424:0003:0001:00</t>
  </si>
  <si>
    <t>105K  :883200:00:------:--</t>
  </si>
  <si>
    <t>21:0723:000475</t>
  </si>
  <si>
    <t>21:0213:000425</t>
  </si>
  <si>
    <t>21:0213:000425:0003:0001:00</t>
  </si>
  <si>
    <t>105K  :883202:00:------:--</t>
  </si>
  <si>
    <t>21:0723:000476</t>
  </si>
  <si>
    <t>21:0213:000426</t>
  </si>
  <si>
    <t>21:0213:000426:0003:0001:00</t>
  </si>
  <si>
    <t>105K  :883203:00:------:--</t>
  </si>
  <si>
    <t>21:0723:000477</t>
  </si>
  <si>
    <t>21:0213:000427</t>
  </si>
  <si>
    <t>21:0213:000427:0003:0001:00</t>
  </si>
  <si>
    <t>105K  :883204:00:------:--</t>
  </si>
  <si>
    <t>21:0723:000478</t>
  </si>
  <si>
    <t>21:0213:000428</t>
  </si>
  <si>
    <t>21:0213:000428:0003:0001:00</t>
  </si>
  <si>
    <t>105K  :883205:10:------:--</t>
  </si>
  <si>
    <t>21:0723:000479</t>
  </si>
  <si>
    <t>21:0213:000429</t>
  </si>
  <si>
    <t>21:0213:000429:0003:0001:00</t>
  </si>
  <si>
    <t>105K  :883206:20:883205:10</t>
  </si>
  <si>
    <t>21:0723:000480</t>
  </si>
  <si>
    <t>21:0213:000429:0004:0001:00</t>
  </si>
  <si>
    <t>105K  :883207:00:------:--</t>
  </si>
  <si>
    <t>21:0723:000481</t>
  </si>
  <si>
    <t>21:0213:000430</t>
  </si>
  <si>
    <t>21:0213:000430:0003:0001:00</t>
  </si>
  <si>
    <t>105K  :883208:00:------:--</t>
  </si>
  <si>
    <t>21:0723:000482</t>
  </si>
  <si>
    <t>21:0213:000431</t>
  </si>
  <si>
    <t>21:0213:000431:0003:0001:00</t>
  </si>
  <si>
    <t>105K  :883209:00:------:--</t>
  </si>
  <si>
    <t>21:0723:000483</t>
  </si>
  <si>
    <t>21:0213:000432</t>
  </si>
  <si>
    <t>21:0213:000432:0003:0001:00</t>
  </si>
  <si>
    <t>105K  :883210:00:------:--</t>
  </si>
  <si>
    <t>21:0723:000484</t>
  </si>
  <si>
    <t>21:0213:000433</t>
  </si>
  <si>
    <t>21:0213:000433:0003:0001:00</t>
  </si>
  <si>
    <t>105K  :883211:00:------:--</t>
  </si>
  <si>
    <t>21:0723:000485</t>
  </si>
  <si>
    <t>21:0213:000434</t>
  </si>
  <si>
    <t>21:0213:000434:0003:0001:00</t>
  </si>
  <si>
    <t>105K  :883212:00:------:--</t>
  </si>
  <si>
    <t>21:0723:000486</t>
  </si>
  <si>
    <t>21:0213:000435</t>
  </si>
  <si>
    <t>21:0213:000435:0003:0001:00</t>
  </si>
  <si>
    <t>105K  :883213:00:------:--</t>
  </si>
  <si>
    <t>21:0723:000487</t>
  </si>
  <si>
    <t>21:0213:000436</t>
  </si>
  <si>
    <t>21:0213:000436:0003:0001:00</t>
  </si>
  <si>
    <t>105K  :883214:00:------:--</t>
  </si>
  <si>
    <t>21:0723:000488</t>
  </si>
  <si>
    <t>21:0213:000437</t>
  </si>
  <si>
    <t>21:0213:000437:0003:0001:00</t>
  </si>
  <si>
    <t>105K  :883215:00:------:--</t>
  </si>
  <si>
    <t>21:0723:000489</t>
  </si>
  <si>
    <t>21:0213:000438</t>
  </si>
  <si>
    <t>21:0213:000438:0003:0001:00</t>
  </si>
  <si>
    <t>105K  :883216:00:------:--</t>
  </si>
  <si>
    <t>21:0723:000490</t>
  </si>
  <si>
    <t>21:0213:000439</t>
  </si>
  <si>
    <t>21:0213:000439:0003:0001:00</t>
  </si>
  <si>
    <t>105K  :883217:00:------:--</t>
  </si>
  <si>
    <t>21:0723:000491</t>
  </si>
  <si>
    <t>21:0213:000440</t>
  </si>
  <si>
    <t>21:0213:000440:0003:0001:00</t>
  </si>
  <si>
    <t>105K  :883218:00:------:--</t>
  </si>
  <si>
    <t>21:0723:000492</t>
  </si>
  <si>
    <t>21:0213:000441</t>
  </si>
  <si>
    <t>21:0213:000441:0003:0001:00</t>
  </si>
  <si>
    <t>105K  :883219:9Z:------:--</t>
  </si>
  <si>
    <t>21:0723:000493</t>
  </si>
  <si>
    <t>105K  :883220:00:------:--</t>
  </si>
  <si>
    <t>21:0723:000494</t>
  </si>
  <si>
    <t>21:0213:000442</t>
  </si>
  <si>
    <t>21:0213:000442:0003:0001:00</t>
  </si>
  <si>
    <t>105K  :883222:00:------:--</t>
  </si>
  <si>
    <t>21:0723:000495</t>
  </si>
  <si>
    <t>21:0213:000443</t>
  </si>
  <si>
    <t>21:0213:000443:0003:0001:00</t>
  </si>
  <si>
    <t>105K  :883223:00:------:--</t>
  </si>
  <si>
    <t>21:0723:000496</t>
  </si>
  <si>
    <t>21:0213:000444</t>
  </si>
  <si>
    <t>21:0213:000444:0003:0001:00</t>
  </si>
  <si>
    <t>105K  :883224:00:------:--</t>
  </si>
  <si>
    <t>21:0723:000497</t>
  </si>
  <si>
    <t>21:0213:000445</t>
  </si>
  <si>
    <t>21:0213:000445:0003:0001:00</t>
  </si>
  <si>
    <t>105K  :883225:00:------:--</t>
  </si>
  <si>
    <t>21:0723:000498</t>
  </si>
  <si>
    <t>21:0213:000446</t>
  </si>
  <si>
    <t>21:0213:000446:0003:0001:00</t>
  </si>
  <si>
    <t>105K  :883226:00:------:--</t>
  </si>
  <si>
    <t>21:0723:000499</t>
  </si>
  <si>
    <t>21:0213:000447</t>
  </si>
  <si>
    <t>21:0213:000447:0003:0001:00</t>
  </si>
  <si>
    <t>105K  :883227:10:------:--</t>
  </si>
  <si>
    <t>21:0723:000500</t>
  </si>
  <si>
    <t>21:0213:000448</t>
  </si>
  <si>
    <t>21:0213:000448:0003:0001:00</t>
  </si>
  <si>
    <t>105K  :883228:20:883227:10</t>
  </si>
  <si>
    <t>21:0723:000501</t>
  </si>
  <si>
    <t>21:0213:000448:0004:0001:00</t>
  </si>
  <si>
    <t>105K  :883229:00:------:--</t>
  </si>
  <si>
    <t>21:0723:000502</t>
  </si>
  <si>
    <t>21:0213:000449</t>
  </si>
  <si>
    <t>21:0213:000449:0003:0001:00</t>
  </si>
  <si>
    <t>105K  :883230:00:------:--</t>
  </si>
  <si>
    <t>21:0723:000503</t>
  </si>
  <si>
    <t>21:0213:000450</t>
  </si>
  <si>
    <t>21:0213:000450:0003:0001:00</t>
  </si>
  <si>
    <t>105K  :883231:00:------:--</t>
  </si>
  <si>
    <t>21:0723:000504</t>
  </si>
  <si>
    <t>21:0213:000451</t>
  </si>
  <si>
    <t>21:0213:000451:0003:0001:00</t>
  </si>
  <si>
    <t>105K  :883232:00:------:--</t>
  </si>
  <si>
    <t>21:0723:000505</t>
  </si>
  <si>
    <t>21:0213:000452</t>
  </si>
  <si>
    <t>21:0213:000452:0003:0001:00</t>
  </si>
  <si>
    <t>105K  :883233:00:------:--</t>
  </si>
  <si>
    <t>21:0723:000506</t>
  </si>
  <si>
    <t>21:0213:000453</t>
  </si>
  <si>
    <t>21:0213:000453:0003:0001:00</t>
  </si>
  <si>
    <t>105K  :883234:00:------:--</t>
  </si>
  <si>
    <t>21:0723:000507</t>
  </si>
  <si>
    <t>21:0213:000454</t>
  </si>
  <si>
    <t>21:0213:000454:0003:0001:00</t>
  </si>
  <si>
    <t>105K  :883235:9Z:------:--</t>
  </si>
  <si>
    <t>21:0723:000508</t>
  </si>
  <si>
    <t>105K  :883236:00:------:--</t>
  </si>
  <si>
    <t>21:0723:000509</t>
  </si>
  <si>
    <t>21:0213:000455</t>
  </si>
  <si>
    <t>21:0213:000455:0003:0001:00</t>
  </si>
  <si>
    <t>105K  :883237:00:------:--</t>
  </si>
  <si>
    <t>21:0723:000510</t>
  </si>
  <si>
    <t>21:0213:000456</t>
  </si>
  <si>
    <t>21:0213:000456:0003:0001:00</t>
  </si>
  <si>
    <t>105K  :883238:00:------:--</t>
  </si>
  <si>
    <t>21:0723:000511</t>
  </si>
  <si>
    <t>21:0213:000457</t>
  </si>
  <si>
    <t>21:0213:000457:0003:0001:00</t>
  </si>
  <si>
    <t>105K  :883239:00:------:--</t>
  </si>
  <si>
    <t>21:0723:000512</t>
  </si>
  <si>
    <t>21:0213:000458</t>
  </si>
  <si>
    <t>21:0213:000458:0003:0001:00</t>
  </si>
  <si>
    <t>105K  :883240:00:------:--</t>
  </si>
  <si>
    <t>21:0723:000513</t>
  </si>
  <si>
    <t>21:0213:000459</t>
  </si>
  <si>
    <t>21:0213:000459:0003:0001:00</t>
  </si>
  <si>
    <t>105K  :883242:00:------:--</t>
  </si>
  <si>
    <t>21:0723:000514</t>
  </si>
  <si>
    <t>21:0213:000460</t>
  </si>
  <si>
    <t>21:0213:000460:0003:0001:00</t>
  </si>
  <si>
    <t>105K  :883243:00:------:--</t>
  </si>
  <si>
    <t>21:0723:000515</t>
  </si>
  <si>
    <t>21:0213:000461</t>
  </si>
  <si>
    <t>21:0213:000461:0003:0001:00</t>
  </si>
  <si>
    <t>105K  :883244:00:------:--</t>
  </si>
  <si>
    <t>21:0723:000516</t>
  </si>
  <si>
    <t>21:0213:000462</t>
  </si>
  <si>
    <t>21:0213:000462:0003:0001:00</t>
  </si>
  <si>
    <t>105K  :883245:00:------:--</t>
  </si>
  <si>
    <t>21:0723:000517</t>
  </si>
  <si>
    <t>21:0213:000463</t>
  </si>
  <si>
    <t>21:0213:000463:0003:0001:00</t>
  </si>
  <si>
    <t>105K  :883246:9X:------:--</t>
  </si>
  <si>
    <t>21:0723:000518</t>
  </si>
  <si>
    <t>105K  :883247:10:------:--</t>
  </si>
  <si>
    <t>21:0723:000519</t>
  </si>
  <si>
    <t>21:0213:000464</t>
  </si>
  <si>
    <t>21:0213:000464:0003:0001:00</t>
  </si>
  <si>
    <t>105K  :883248:20:883247:10</t>
  </si>
  <si>
    <t>21:0723:000520</t>
  </si>
  <si>
    <t>21:0213:000464:0004:0001:00</t>
  </si>
  <si>
    <t>105K  :883249:00:------:--</t>
  </si>
  <si>
    <t>21:0723:000521</t>
  </si>
  <si>
    <t>21:0213:000465</t>
  </si>
  <si>
    <t>21:0213:000465:0003:0001:00</t>
  </si>
  <si>
    <t>105K  :883250:00:------:--</t>
  </si>
  <si>
    <t>21:0723:000522</t>
  </si>
  <si>
    <t>21:0213:000466</t>
  </si>
  <si>
    <t>21:0213:000466:0003:0001:00</t>
  </si>
  <si>
    <t>105K  :883251:00:------:--</t>
  </si>
  <si>
    <t>21:0723:000523</t>
  </si>
  <si>
    <t>21:0213:000467</t>
  </si>
  <si>
    <t>21:0213:000467:0003:0001:00</t>
  </si>
  <si>
    <t>105K  :883252:00:------:--</t>
  </si>
  <si>
    <t>21:0723:000524</t>
  </si>
  <si>
    <t>21:0213:000468</t>
  </si>
  <si>
    <t>21:0213:000468:0003:0001:00</t>
  </si>
  <si>
    <t>105K  :883253:00:------:--</t>
  </si>
  <si>
    <t>21:0723:000525</t>
  </si>
  <si>
    <t>21:0213:000469</t>
  </si>
  <si>
    <t>21:0213:000469:0003:0001:00</t>
  </si>
  <si>
    <t>105K  :883254:00:------:--</t>
  </si>
  <si>
    <t>21:0723:000526</t>
  </si>
  <si>
    <t>21:0213:000470</t>
  </si>
  <si>
    <t>21:0213:000470:0003:0001:00</t>
  </si>
  <si>
    <t>105K  :883255:00:------:--</t>
  </si>
  <si>
    <t>21:0723:000527</t>
  </si>
  <si>
    <t>21:0213:000471</t>
  </si>
  <si>
    <t>21:0213:000471:0003:0001:00</t>
  </si>
  <si>
    <t>105K  :883256:00:------:--</t>
  </si>
  <si>
    <t>21:0723:000528</t>
  </si>
  <si>
    <t>21:0213:000472</t>
  </si>
  <si>
    <t>21:0213:000472:0003:0001:00</t>
  </si>
  <si>
    <t>105K  :883257:00:------:--</t>
  </si>
  <si>
    <t>21:0723:000529</t>
  </si>
  <si>
    <t>21:0213:000473</t>
  </si>
  <si>
    <t>21:0213:000473:0003:0001:00</t>
  </si>
  <si>
    <t>105L  :881002:00:------:--</t>
  </si>
  <si>
    <t>21:0723:000530</t>
  </si>
  <si>
    <t>21:0213:000474</t>
  </si>
  <si>
    <t>21:0213:000474:0003:0001:00</t>
  </si>
  <si>
    <t>105L  :881003:00:------:--</t>
  </si>
  <si>
    <t>21:0723:000531</t>
  </si>
  <si>
    <t>21:0213:000475</t>
  </si>
  <si>
    <t>21:0213:000475:0003:0001:00</t>
  </si>
  <si>
    <t>105L  :881004:00:------:--</t>
  </si>
  <si>
    <t>21:0723:000532</t>
  </si>
  <si>
    <t>21:0213:000476</t>
  </si>
  <si>
    <t>21:0213:000476:0003:0001:00</t>
  </si>
  <si>
    <t>105L  :881005:00:------:--</t>
  </si>
  <si>
    <t>21:0723:000533</t>
  </si>
  <si>
    <t>21:0213:000477</t>
  </si>
  <si>
    <t>21:0213:000477:0003:0001:00</t>
  </si>
  <si>
    <t>105L  :881006:00:------:--</t>
  </si>
  <si>
    <t>21:0723:000534</t>
  </si>
  <si>
    <t>21:0213:000478</t>
  </si>
  <si>
    <t>21:0213:000478:0003:0001:00</t>
  </si>
  <si>
    <t>105L  :881007:00:------:--</t>
  </si>
  <si>
    <t>21:0723:000535</t>
  </si>
  <si>
    <t>21:0213:000479</t>
  </si>
  <si>
    <t>21:0213:000479:0003:0001:00</t>
  </si>
  <si>
    <t>105L  :881008:00:------:--</t>
  </si>
  <si>
    <t>21:0723:000536</t>
  </si>
  <si>
    <t>21:0213:000480</t>
  </si>
  <si>
    <t>21:0213:000480:0003:0001:00</t>
  </si>
  <si>
    <t>105L  :881009:00:------:--</t>
  </si>
  <si>
    <t>21:0723:000537</t>
  </si>
  <si>
    <t>21:0213:000481</t>
  </si>
  <si>
    <t>21:0213:000481:0003:0001:00</t>
  </si>
  <si>
    <t>105L  :881010:00:------:--</t>
  </si>
  <si>
    <t>21:0723:000538</t>
  </si>
  <si>
    <t>21:0213:000482</t>
  </si>
  <si>
    <t>21:0213:000482:0003:0001:00</t>
  </si>
  <si>
    <t>105L  :881011:00:------:--</t>
  </si>
  <si>
    <t>21:0723:000539</t>
  </si>
  <si>
    <t>21:0213:000483</t>
  </si>
  <si>
    <t>21:0213:000483:0003:0001:00</t>
  </si>
  <si>
    <t>105L  :881012:00:------:--</t>
  </si>
  <si>
    <t>21:0723:000540</t>
  </si>
  <si>
    <t>21:0213:000484</t>
  </si>
  <si>
    <t>21:0213:000484:0003:0001:00</t>
  </si>
  <si>
    <t>105L  :881013:00:------:--</t>
  </si>
  <si>
    <t>21:0723:000541</t>
  </si>
  <si>
    <t>21:0213:000485</t>
  </si>
  <si>
    <t>21:0213:000485:0003:0001:00</t>
  </si>
  <si>
    <t>105L  :881014:10:------:--</t>
  </si>
  <si>
    <t>21:0723:000542</t>
  </si>
  <si>
    <t>21:0213:000486</t>
  </si>
  <si>
    <t>21:0213:000486:0003:0001:00</t>
  </si>
  <si>
    <t>105L  :881015:20:881014:10</t>
  </si>
  <si>
    <t>21:0723:000543</t>
  </si>
  <si>
    <t>21:0213:000486:0004:0001:00</t>
  </si>
  <si>
    <t>105L  :881016:00:------:--</t>
  </si>
  <si>
    <t>21:0723:000544</t>
  </si>
  <si>
    <t>21:0213:000487</t>
  </si>
  <si>
    <t>21:0213:000487:0003:0001:00</t>
  </si>
  <si>
    <t>105L  :881017:9Y:------:--</t>
  </si>
  <si>
    <t>21:0723:000545</t>
  </si>
  <si>
    <t>105L  :881018:00:------:--</t>
  </si>
  <si>
    <t>21:0723:000546</t>
  </si>
  <si>
    <t>21:0213:000488</t>
  </si>
  <si>
    <t>21:0213:000488:0003:0001:00</t>
  </si>
  <si>
    <t>105L  :881019:00:------:--</t>
  </si>
  <si>
    <t>21:0723:000547</t>
  </si>
  <si>
    <t>21:0213:000489</t>
  </si>
  <si>
    <t>21:0213:000489:0003:0001:00</t>
  </si>
  <si>
    <t>105L  :881020:00:------:--</t>
  </si>
  <si>
    <t>21:0723:000548</t>
  </si>
  <si>
    <t>21:0213:000490</t>
  </si>
  <si>
    <t>21:0213:000490:0003:0001:00</t>
  </si>
  <si>
    <t>105L  :881022:00:------:--</t>
  </si>
  <si>
    <t>21:0723:000549</t>
  </si>
  <si>
    <t>21:0213:000491</t>
  </si>
  <si>
    <t>21:0213:000491:0003:0001:00</t>
  </si>
  <si>
    <t>105L  :881023:00:------:--</t>
  </si>
  <si>
    <t>21:0723:000550</t>
  </si>
  <si>
    <t>21:0213:000492</t>
  </si>
  <si>
    <t>21:0213:000492:0003:0001:00</t>
  </si>
  <si>
    <t>105L  :881024:10:------:--</t>
  </si>
  <si>
    <t>21:0723:000551</t>
  </si>
  <si>
    <t>21:0213:000493</t>
  </si>
  <si>
    <t>21:0213:000493:0003:0001:00</t>
  </si>
  <si>
    <t>105L  :881025:9Z:------:--</t>
  </si>
  <si>
    <t>21:0723:000552</t>
  </si>
  <si>
    <t>105L  :881026:20:881024:10</t>
  </si>
  <si>
    <t>21:0723:000553</t>
  </si>
  <si>
    <t>21:0213:000493:0004:0001:00</t>
  </si>
  <si>
    <t>105L  :881027:00:------:--</t>
  </si>
  <si>
    <t>21:0723:000554</t>
  </si>
  <si>
    <t>21:0213:000494</t>
  </si>
  <si>
    <t>21:0213:000494:0003:0001:00</t>
  </si>
  <si>
    <t>105L  :881028:00:------:--</t>
  </si>
  <si>
    <t>21:0723:000555</t>
  </si>
  <si>
    <t>21:0213:000495</t>
  </si>
  <si>
    <t>21:0213:000495:0003:0001:00</t>
  </si>
  <si>
    <t>105L  :881029:00:------:--</t>
  </si>
  <si>
    <t>21:0723:000556</t>
  </si>
  <si>
    <t>21:0213:000496</t>
  </si>
  <si>
    <t>21:0213:000496:0003:0001:00</t>
  </si>
  <si>
    <t>105L  :881030:00:------:--</t>
  </si>
  <si>
    <t>21:0723:000557</t>
  </si>
  <si>
    <t>21:0213:000497</t>
  </si>
  <si>
    <t>21:0213:000497:0003:0001:00</t>
  </si>
  <si>
    <t>105L  :881031:00:------:--</t>
  </si>
  <si>
    <t>21:0723:000558</t>
  </si>
  <si>
    <t>21:0213:000498</t>
  </si>
  <si>
    <t>21:0213:000498:0003:0001:00</t>
  </si>
  <si>
    <t>105L  :881032:00:------:--</t>
  </si>
  <si>
    <t>21:0723:000559</t>
  </si>
  <si>
    <t>21:0213:000499</t>
  </si>
  <si>
    <t>21:0213:000499:0003:0001:00</t>
  </si>
  <si>
    <t>105L  :881033:00:------:--</t>
  </si>
  <si>
    <t>21:0723:000560</t>
  </si>
  <si>
    <t>21:0213:000500</t>
  </si>
  <si>
    <t>21:0213:000500:0003:0001:00</t>
  </si>
  <si>
    <t>105L  :881034:00:------:--</t>
  </si>
  <si>
    <t>21:0723:000561</t>
  </si>
  <si>
    <t>21:0213:000501</t>
  </si>
  <si>
    <t>21:0213:000501:0003:0001:00</t>
  </si>
  <si>
    <t>105L  :881035:00:------:--</t>
  </si>
  <si>
    <t>21:0723:000562</t>
  </si>
  <si>
    <t>21:0213:000502</t>
  </si>
  <si>
    <t>21:0213:000502:0003:0001:00</t>
  </si>
  <si>
    <t>105L  :881036:00:------:--</t>
  </si>
  <si>
    <t>21:0723:000563</t>
  </si>
  <si>
    <t>21:0213:000503</t>
  </si>
  <si>
    <t>21:0213:000503:0003:0001:00</t>
  </si>
  <si>
    <t>105L  :881037:00:------:--</t>
  </si>
  <si>
    <t>21:0723:000564</t>
  </si>
  <si>
    <t>21:0213:000504</t>
  </si>
  <si>
    <t>21:0213:000504:0003:0001:00</t>
  </si>
  <si>
    <t>105L  :881038:00:------:--</t>
  </si>
  <si>
    <t>21:0723:000565</t>
  </si>
  <si>
    <t>21:0213:000505</t>
  </si>
  <si>
    <t>21:0213:000505:0003:0001:00</t>
  </si>
  <si>
    <t>105L  :881039:00:------:--</t>
  </si>
  <si>
    <t>21:0723:000566</t>
  </si>
  <si>
    <t>21:0213:000506</t>
  </si>
  <si>
    <t>21:0213:000506:0003:0001:00</t>
  </si>
  <si>
    <t>105L  :881040:00:------:--</t>
  </si>
  <si>
    <t>21:0723:000567</t>
  </si>
  <si>
    <t>21:0213:000507</t>
  </si>
  <si>
    <t>21:0213:000507:0003:0001:00</t>
  </si>
  <si>
    <t>105L  :881042:00:------:--</t>
  </si>
  <si>
    <t>21:0723:000568</t>
  </si>
  <si>
    <t>21:0213:000508</t>
  </si>
  <si>
    <t>21:0213:000508:0003:0001:00</t>
  </si>
  <si>
    <t>105L  :881043:00:------:--</t>
  </si>
  <si>
    <t>21:0723:000569</t>
  </si>
  <si>
    <t>21:0213:000509</t>
  </si>
  <si>
    <t>21:0213:000509:0003:0001:00</t>
  </si>
  <si>
    <t>105L  :881044:00:------:--</t>
  </si>
  <si>
    <t>21:0723:000570</t>
  </si>
  <si>
    <t>21:0213:000510</t>
  </si>
  <si>
    <t>21:0213:000510:0003:0001:00</t>
  </si>
  <si>
    <t>105L  :881045:00:------:--</t>
  </si>
  <si>
    <t>21:0723:000571</t>
  </si>
  <si>
    <t>21:0213:000511</t>
  </si>
  <si>
    <t>21:0213:000511:0003:0001:00</t>
  </si>
  <si>
    <t>105L  :881046:10:------:--</t>
  </si>
  <si>
    <t>21:0723:000572</t>
  </si>
  <si>
    <t>21:0213:000512</t>
  </si>
  <si>
    <t>21:0213:000512:0003:0001:00</t>
  </si>
  <si>
    <t>105L  :881047:20:881046:10</t>
  </si>
  <si>
    <t>21:0723:000573</t>
  </si>
  <si>
    <t>21:0213:000512:0004:0001:00</t>
  </si>
  <si>
    <t>105L  :881048:00:------:--</t>
  </si>
  <si>
    <t>21:0723:000574</t>
  </si>
  <si>
    <t>21:0213:000513</t>
  </si>
  <si>
    <t>21:0213:000513:0003:0001:00</t>
  </si>
  <si>
    <t>105L  :881049:00:------:--</t>
  </si>
  <si>
    <t>21:0723:000575</t>
  </si>
  <si>
    <t>21:0213:000514</t>
  </si>
  <si>
    <t>21:0213:000514:0003:0001:00</t>
  </si>
  <si>
    <t>105L  :881050:00:------:--</t>
  </si>
  <si>
    <t>21:0723:000576</t>
  </si>
  <si>
    <t>21:0213:000515</t>
  </si>
  <si>
    <t>21:0213:000515:0003:0001:00</t>
  </si>
  <si>
    <t>105L  :881051:00:------:--</t>
  </si>
  <si>
    <t>21:0723:000577</t>
  </si>
  <si>
    <t>21:0213:000516</t>
  </si>
  <si>
    <t>21:0213:000516:0003:0001:00</t>
  </si>
  <si>
    <t>105L  :881052:00:------:--</t>
  </si>
  <si>
    <t>21:0723:000578</t>
  </si>
  <si>
    <t>21:0213:000517</t>
  </si>
  <si>
    <t>21:0213:000517:0003:0001:00</t>
  </si>
  <si>
    <t>105L  :881053:00:------:--</t>
  </si>
  <si>
    <t>21:0723:000579</t>
  </si>
  <si>
    <t>21:0213:000518</t>
  </si>
  <si>
    <t>21:0213:000518:0003:0001:00</t>
  </si>
  <si>
    <t>105L  :881054:00:------:--</t>
  </si>
  <si>
    <t>21:0723:000580</t>
  </si>
  <si>
    <t>21:0213:000519</t>
  </si>
  <si>
    <t>21:0213:000519:0003:0001:00</t>
  </si>
  <si>
    <t>105L  :881055:9X:------:--</t>
  </si>
  <si>
    <t>21:0723:000581</t>
  </si>
  <si>
    <t>105L  :881056:00:------:--</t>
  </si>
  <si>
    <t>21:0723:000582</t>
  </si>
  <si>
    <t>21:0213:000520</t>
  </si>
  <si>
    <t>21:0213:000520:0003:0001:00</t>
  </si>
  <si>
    <t>105L  :881057:00:------:--</t>
  </si>
  <si>
    <t>21:0723:000583</t>
  </si>
  <si>
    <t>21:0213:000521</t>
  </si>
  <si>
    <t>21:0213:000521:0003:0001:00</t>
  </si>
  <si>
    <t>105L  :881058:00:------:--</t>
  </si>
  <si>
    <t>21:0723:000584</t>
  </si>
  <si>
    <t>21:0213:000522</t>
  </si>
  <si>
    <t>21:0213:000522:0003:0001:00</t>
  </si>
  <si>
    <t>105L  :881059:00:------:--</t>
  </si>
  <si>
    <t>21:0723:000585</t>
  </si>
  <si>
    <t>21:0213:000523</t>
  </si>
  <si>
    <t>21:0213:000523:0003:0001:00</t>
  </si>
  <si>
    <t>105L  :881060:00:------:--</t>
  </si>
  <si>
    <t>21:0723:000586</t>
  </si>
  <si>
    <t>21:0213:000524</t>
  </si>
  <si>
    <t>21:0213:000524:0003:0001:00</t>
  </si>
  <si>
    <t>105L  :881062:10:------:--</t>
  </si>
  <si>
    <t>21:0723:000587</t>
  </si>
  <si>
    <t>21:0213:000525</t>
  </si>
  <si>
    <t>21:0213:000525:0003:0001:00</t>
  </si>
  <si>
    <t>105L  :881063:20:881062:10</t>
  </si>
  <si>
    <t>21:0723:000588</t>
  </si>
  <si>
    <t>21:0213:000525:0004:0001:00</t>
  </si>
  <si>
    <t>105L  :881064:9Y:------:--</t>
  </si>
  <si>
    <t>21:0723:000589</t>
  </si>
  <si>
    <t>105L  :881065:00:------:--</t>
  </si>
  <si>
    <t>21:0723:000590</t>
  </si>
  <si>
    <t>21:0213:000526</t>
  </si>
  <si>
    <t>21:0213:000526:0003:0001:00</t>
  </si>
  <si>
    <t>105L  :881066:00:------:--</t>
  </si>
  <si>
    <t>21:0723:000591</t>
  </si>
  <si>
    <t>21:0213:000527</t>
  </si>
  <si>
    <t>21:0213:000527:0003:0001:00</t>
  </si>
  <si>
    <t>105L  :881067:00:------:--</t>
  </si>
  <si>
    <t>21:0723:000592</t>
  </si>
  <si>
    <t>21:0213:000528</t>
  </si>
  <si>
    <t>21:0213:000528:0003:0001:00</t>
  </si>
  <si>
    <t>105L  :881068:00:------:--</t>
  </si>
  <si>
    <t>21:0723:000593</t>
  </si>
  <si>
    <t>21:0213:000529</t>
  </si>
  <si>
    <t>21:0213:000529:0003:0001:00</t>
  </si>
  <si>
    <t>105L  :881069:00:------:--</t>
  </si>
  <si>
    <t>21:0723:000594</t>
  </si>
  <si>
    <t>21:0213:000530</t>
  </si>
  <si>
    <t>21:0213:000530:0003:0001:00</t>
  </si>
  <si>
    <t>105L  :881070:10:------:--</t>
  </si>
  <si>
    <t>21:0723:000595</t>
  </si>
  <si>
    <t>21:0213:000531</t>
  </si>
  <si>
    <t>21:0213:000531:0003:0001:00</t>
  </si>
  <si>
    <t>105L  :881071:20:881070:10</t>
  </si>
  <si>
    <t>21:0723:000596</t>
  </si>
  <si>
    <t>21:0213:000531:0004:0001:00</t>
  </si>
  <si>
    <t>105L  :881072:00:------:--</t>
  </si>
  <si>
    <t>21:0723:000597</t>
  </si>
  <si>
    <t>21:0213:000532</t>
  </si>
  <si>
    <t>21:0213:000532:0003:0001:00</t>
  </si>
  <si>
    <t>105L  :881073:00:------:--</t>
  </si>
  <si>
    <t>21:0723:000598</t>
  </si>
  <si>
    <t>21:0213:000533</t>
  </si>
  <si>
    <t>21:0213:000533:0003:0001:00</t>
  </si>
  <si>
    <t>105L  :881074:00:------:--</t>
  </si>
  <si>
    <t>21:0723:000599</t>
  </si>
  <si>
    <t>21:0213:000534</t>
  </si>
  <si>
    <t>21:0213:000534:0003:0001:00</t>
  </si>
  <si>
    <t>105L  :881075:00:------:--</t>
  </si>
  <si>
    <t>21:0723:000600</t>
  </si>
  <si>
    <t>21:0213:000535</t>
  </si>
  <si>
    <t>21:0213:000535:0003:0001:00</t>
  </si>
  <si>
    <t>105L  :881076:00:------:--</t>
  </si>
  <si>
    <t>21:0723:000601</t>
  </si>
  <si>
    <t>21:0213:000536</t>
  </si>
  <si>
    <t>21:0213:000536:0003:0001:00</t>
  </si>
  <si>
    <t>105L  :881077:00:------:--</t>
  </si>
  <si>
    <t>21:0723:000602</t>
  </si>
  <si>
    <t>21:0213:000537</t>
  </si>
  <si>
    <t>21:0213:000537:0003:0001:00</t>
  </si>
  <si>
    <t>105L  :881078:00:------:--</t>
  </si>
  <si>
    <t>21:0723:000603</t>
  </si>
  <si>
    <t>21:0213:000538</t>
  </si>
  <si>
    <t>21:0213:000538:0003:0001:00</t>
  </si>
  <si>
    <t>105L  :881079:00:------:--</t>
  </si>
  <si>
    <t>21:0723:000604</t>
  </si>
  <si>
    <t>21:0213:000539</t>
  </si>
  <si>
    <t>21:0213:000539:0003:0001:00</t>
  </si>
  <si>
    <t>105L  :881080:00:------:--</t>
  </si>
  <si>
    <t>21:0723:000605</t>
  </si>
  <si>
    <t>21:0213:000540</t>
  </si>
  <si>
    <t>21:0213:000540:0003:0001:00</t>
  </si>
  <si>
    <t>105L  :881082:00:------:--</t>
  </si>
  <si>
    <t>21:0723:000606</t>
  </si>
  <si>
    <t>21:0213:000541</t>
  </si>
  <si>
    <t>21:0213:000541:0003:0001:00</t>
  </si>
  <si>
    <t>105L  :881083:00:------:--</t>
  </si>
  <si>
    <t>21:0723:000607</t>
  </si>
  <si>
    <t>21:0213:000542</t>
  </si>
  <si>
    <t>21:0213:000542:0003:0001:00</t>
  </si>
  <si>
    <t>105L  :881084:10:------:--</t>
  </si>
  <si>
    <t>21:0723:000608</t>
  </si>
  <si>
    <t>21:0213:000543</t>
  </si>
  <si>
    <t>21:0213:000543:0003:0001:00</t>
  </si>
  <si>
    <t>105L  :881085:20:881084:10</t>
  </si>
  <si>
    <t>21:0723:000609</t>
  </si>
  <si>
    <t>21:0213:000543:0004:0001:00</t>
  </si>
  <si>
    <t>105L  :881086:00:------:--</t>
  </si>
  <si>
    <t>21:0723:000610</t>
  </si>
  <si>
    <t>21:0213:000544</t>
  </si>
  <si>
    <t>21:0213:000544:0003:0001:00</t>
  </si>
  <si>
    <t>105L  :881087:00:------:--</t>
  </si>
  <si>
    <t>21:0723:000611</t>
  </si>
  <si>
    <t>21:0213:000545</t>
  </si>
  <si>
    <t>21:0213:000545:0003:0001:00</t>
  </si>
  <si>
    <t>105L  :881088:9Y:------:--</t>
  </si>
  <si>
    <t>21:0723:000612</t>
  </si>
  <si>
    <t>105L  :881089:00:------:--</t>
  </si>
  <si>
    <t>21:0723:000613</t>
  </si>
  <si>
    <t>21:0213:000546</t>
  </si>
  <si>
    <t>21:0213:000546:0003:0001:00</t>
  </si>
  <si>
    <t>105L  :881090:00:------:--</t>
  </si>
  <si>
    <t>21:0723:000614</t>
  </si>
  <si>
    <t>21:0213:000547</t>
  </si>
  <si>
    <t>21:0213:000547:0003:0001:00</t>
  </si>
  <si>
    <t>105L  :881091:00:------:--</t>
  </si>
  <si>
    <t>21:0723:000615</t>
  </si>
  <si>
    <t>21:0213:000548</t>
  </si>
  <si>
    <t>21:0213:000548:0003:0001:00</t>
  </si>
  <si>
    <t>105L  :881092:00:------:--</t>
  </si>
  <si>
    <t>21:0723:000616</t>
  </si>
  <si>
    <t>21:0213:000549</t>
  </si>
  <si>
    <t>21:0213:000549:0003:0001:00</t>
  </si>
  <si>
    <t>105L  :881093:00:------:--</t>
  </si>
  <si>
    <t>21:0723:000617</t>
  </si>
  <si>
    <t>21:0213:000550</t>
  </si>
  <si>
    <t>21:0213:000550:0003:0001:00</t>
  </si>
  <si>
    <t>105L  :881094:00:------:--</t>
  </si>
  <si>
    <t>21:0723:000618</t>
  </si>
  <si>
    <t>21:0213:000551</t>
  </si>
  <si>
    <t>21:0213:000551:0003:0001:00</t>
  </si>
  <si>
    <t>105L  :881095:00:------:--</t>
  </si>
  <si>
    <t>21:0723:000619</t>
  </si>
  <si>
    <t>21:0213:000552</t>
  </si>
  <si>
    <t>21:0213:000552:0003:0001:00</t>
  </si>
  <si>
    <t>105L  :881096:00:------:--</t>
  </si>
  <si>
    <t>21:0723:000620</t>
  </si>
  <si>
    <t>21:0213:000553</t>
  </si>
  <si>
    <t>21:0213:000553:0003:0001:00</t>
  </si>
  <si>
    <t>105L  :881097:00:------:--</t>
  </si>
  <si>
    <t>21:0723:000621</t>
  </si>
  <si>
    <t>21:0213:000554</t>
  </si>
  <si>
    <t>21:0213:000554:0003:0001:00</t>
  </si>
  <si>
    <t>105L  :881098:00:------:--</t>
  </si>
  <si>
    <t>21:0723:000622</t>
  </si>
  <si>
    <t>21:0213:000555</t>
  </si>
  <si>
    <t>21:0213:000555:0003:0001:00</t>
  </si>
  <si>
    <t>105L  :881099:00:------:--</t>
  </si>
  <si>
    <t>21:0723:000623</t>
  </si>
  <si>
    <t>21:0213:000556</t>
  </si>
  <si>
    <t>21:0213:000556:0003:0001:00</t>
  </si>
  <si>
    <t>105L  :881100:00:------:--</t>
  </si>
  <si>
    <t>21:0723:000624</t>
  </si>
  <si>
    <t>21:0213:000557</t>
  </si>
  <si>
    <t>21:0213:000557:0003:0001:00</t>
  </si>
  <si>
    <t>105L  :881102:00:------:--</t>
  </si>
  <si>
    <t>21:0723:000625</t>
  </si>
  <si>
    <t>21:0213:000558</t>
  </si>
  <si>
    <t>21:0213:000558:0003:0001:00</t>
  </si>
  <si>
    <t>105L  :881103:00:------:--</t>
  </si>
  <si>
    <t>21:0723:000626</t>
  </si>
  <si>
    <t>21:0213:000559</t>
  </si>
  <si>
    <t>21:0213:000559:0003:0001:00</t>
  </si>
  <si>
    <t>105L  :881104:00:------:--</t>
  </si>
  <si>
    <t>21:0723:000627</t>
  </si>
  <si>
    <t>21:0213:000560</t>
  </si>
  <si>
    <t>21:0213:000560:0003:0001:00</t>
  </si>
  <si>
    <t>105L  :881105:00:------:--</t>
  </si>
  <si>
    <t>21:0723:000628</t>
  </si>
  <si>
    <t>21:0213:000561</t>
  </si>
  <si>
    <t>21:0213:000561:0003:0001:00</t>
  </si>
  <si>
    <t>105L  :881106:9Z:------:--</t>
  </si>
  <si>
    <t>21:0723:000629</t>
  </si>
  <si>
    <t>105L  :881107:10:------:--</t>
  </si>
  <si>
    <t>21:0723:000630</t>
  </si>
  <si>
    <t>21:0213:000562</t>
  </si>
  <si>
    <t>21:0213:000562:0003:0001:00</t>
  </si>
  <si>
    <t>105L  :881108:20:881107:10</t>
  </si>
  <si>
    <t>21:0723:000631</t>
  </si>
  <si>
    <t>21:0213:000562:0004:0001:00</t>
  </si>
  <si>
    <t>105L  :881109:00:------:--</t>
  </si>
  <si>
    <t>21:0723:000632</t>
  </si>
  <si>
    <t>21:0213:000563</t>
  </si>
  <si>
    <t>21:0213:000563:0003:0001:00</t>
  </si>
  <si>
    <t>105L  :881110:00:------:--</t>
  </si>
  <si>
    <t>21:0723:000633</t>
  </si>
  <si>
    <t>21:0213:000564</t>
  </si>
  <si>
    <t>21:0213:000564:0003:0001:00</t>
  </si>
  <si>
    <t>105L  :881111:00:------:--</t>
  </si>
  <si>
    <t>21:0723:000634</t>
  </si>
  <si>
    <t>21:0213:000565</t>
  </si>
  <si>
    <t>21:0213:000565:0003:0001:00</t>
  </si>
  <si>
    <t>105L  :881112:00:------:--</t>
  </si>
  <si>
    <t>21:0723:000635</t>
  </si>
  <si>
    <t>21:0213:000566</t>
  </si>
  <si>
    <t>21:0213:000566:0003:0001:00</t>
  </si>
  <si>
    <t>105L  :881113:10:------:--</t>
  </si>
  <si>
    <t>21:0723:000636</t>
  </si>
  <si>
    <t>21:0213:000567</t>
  </si>
  <si>
    <t>21:0213:000567:0003:0001:00</t>
  </si>
  <si>
    <t>105L  :881114:20:881113:10</t>
  </si>
  <si>
    <t>21:0723:000637</t>
  </si>
  <si>
    <t>21:0213:000567:0004:0001:00</t>
  </si>
  <si>
    <t>105L  :881115:00:------:--</t>
  </si>
  <si>
    <t>21:0723:000638</t>
  </si>
  <si>
    <t>21:0213:000568</t>
  </si>
  <si>
    <t>21:0213:000568:0003:0001:00</t>
  </si>
  <si>
    <t>105L  :881116:00:------:--</t>
  </si>
  <si>
    <t>21:0723:000639</t>
  </si>
  <si>
    <t>21:0213:000569</t>
  </si>
  <si>
    <t>21:0213:000569:0003:0001:00</t>
  </si>
  <si>
    <t>105L  :881117:00:------:--</t>
  </si>
  <si>
    <t>21:0723:000640</t>
  </si>
  <si>
    <t>21:0213:000570</t>
  </si>
  <si>
    <t>21:0213:000570:0003:0001:00</t>
  </si>
  <si>
    <t>105L  :881118:00:------:--</t>
  </si>
  <si>
    <t>21:0723:000641</t>
  </si>
  <si>
    <t>21:0213:000571</t>
  </si>
  <si>
    <t>21:0213:000571:0003:0001:00</t>
  </si>
  <si>
    <t>105L  :881119:00:------:--</t>
  </si>
  <si>
    <t>21:0723:000642</t>
  </si>
  <si>
    <t>21:0213:000572</t>
  </si>
  <si>
    <t>21:0213:000572:0003:0001:00</t>
  </si>
  <si>
    <t>105L  :881120:00:------:--</t>
  </si>
  <si>
    <t>21:0723:000643</t>
  </si>
  <si>
    <t>21:0213:000573</t>
  </si>
  <si>
    <t>21:0213:000573:0003:0001:00</t>
  </si>
  <si>
    <t>105L  :881122:00:------:--</t>
  </si>
  <si>
    <t>21:0723:000644</t>
  </si>
  <si>
    <t>21:0213:000574</t>
  </si>
  <si>
    <t>21:0213:000574:0003:0001:00</t>
  </si>
  <si>
    <t>105L  :881123:10:------:--</t>
  </si>
  <si>
    <t>21:0723:000645</t>
  </si>
  <si>
    <t>21:0213:000575</t>
  </si>
  <si>
    <t>21:0213:000575:0003:0001:00</t>
  </si>
  <si>
    <t>105L  :881124:20:881123:10</t>
  </si>
  <si>
    <t>21:0723:000646</t>
  </si>
  <si>
    <t>21:0213:000575:0004:0001:00</t>
  </si>
  <si>
    <t>105L  :881125:00:------:--</t>
  </si>
  <si>
    <t>21:0723:000647</t>
  </si>
  <si>
    <t>21:0213:000576</t>
  </si>
  <si>
    <t>21:0213:000576:0003:0001:00</t>
  </si>
  <si>
    <t>105L  :881126:00:------:--</t>
  </si>
  <si>
    <t>21:0723:000648</t>
  </si>
  <si>
    <t>21:0213:000577</t>
  </si>
  <si>
    <t>21:0213:000577:0003:0001:00</t>
  </si>
  <si>
    <t>105L  :881127:00:------:--</t>
  </si>
  <si>
    <t>21:0723:000649</t>
  </si>
  <si>
    <t>21:0213:000578</t>
  </si>
  <si>
    <t>21:0213:000578:0003:0001:00</t>
  </si>
  <si>
    <t>105L  :881128:00:------:--</t>
  </si>
  <si>
    <t>21:0723:000650</t>
  </si>
  <si>
    <t>21:0213:000579</t>
  </si>
  <si>
    <t>21:0213:000579:0003:0001:00</t>
  </si>
  <si>
    <t>105L  :881129:00:------:--</t>
  </si>
  <si>
    <t>21:0723:000651</t>
  </si>
  <si>
    <t>21:0213:000580</t>
  </si>
  <si>
    <t>21:0213:000580:0003:0001:00</t>
  </si>
  <si>
    <t>105L  :881130:9X:------:--</t>
  </si>
  <si>
    <t>21:0723:000652</t>
  </si>
  <si>
    <t>105L  :881131:00:------:--</t>
  </si>
  <si>
    <t>21:0723:000653</t>
  </si>
  <si>
    <t>21:0213:000581</t>
  </si>
  <si>
    <t>21:0213:000581:0003:0001:00</t>
  </si>
  <si>
    <t>105L  :881132:00:------:--</t>
  </si>
  <si>
    <t>21:0723:000654</t>
  </si>
  <si>
    <t>21:0213:000582</t>
  </si>
  <si>
    <t>21:0213:000582:0003:0001:00</t>
  </si>
  <si>
    <t>105L  :881133:00:------:--</t>
  </si>
  <si>
    <t>21:0723:000655</t>
  </si>
  <si>
    <t>21:0213:000583</t>
  </si>
  <si>
    <t>21:0213:000583:0003:0001:00</t>
  </si>
  <si>
    <t>105L  :881134:00:------:--</t>
  </si>
  <si>
    <t>21:0723:000656</t>
  </si>
  <si>
    <t>21:0213:000584</t>
  </si>
  <si>
    <t>21:0213:000584:0003:0001:00</t>
  </si>
  <si>
    <t>105L  :881135:00:------:--</t>
  </si>
  <si>
    <t>21:0723:000657</t>
  </si>
  <si>
    <t>21:0213:000585</t>
  </si>
  <si>
    <t>21:0213:000585:0003:0001:00</t>
  </si>
  <si>
    <t>105L  :881136:00:------:--</t>
  </si>
  <si>
    <t>21:0723:000658</t>
  </si>
  <si>
    <t>21:0213:000586</t>
  </si>
  <si>
    <t>21:0213:000586:0003:0001:00</t>
  </si>
  <si>
    <t>105L  :881137:00:------:--</t>
  </si>
  <si>
    <t>21:0723:000659</t>
  </si>
  <si>
    <t>21:0213:000587</t>
  </si>
  <si>
    <t>21:0213:000587:0003:0001:00</t>
  </si>
  <si>
    <t>105L  :881138:00:------:--</t>
  </si>
  <si>
    <t>21:0723:000660</t>
  </si>
  <si>
    <t>21:0213:000588</t>
  </si>
  <si>
    <t>21:0213:000588:0003:0001:00</t>
  </si>
  <si>
    <t>105L  :881139:00:------:--</t>
  </si>
  <si>
    <t>21:0723:000661</t>
  </si>
  <si>
    <t>21:0213:000589</t>
  </si>
  <si>
    <t>21:0213:000589:0003:0001:00</t>
  </si>
  <si>
    <t>105L  :881140:00:------:--</t>
  </si>
  <si>
    <t>21:0723:000662</t>
  </si>
  <si>
    <t>21:0213:000590</t>
  </si>
  <si>
    <t>21:0213:000590:0003:0001:00</t>
  </si>
  <si>
    <t>105L  :881142:10:------:--</t>
  </si>
  <si>
    <t>21:0723:000663</t>
  </si>
  <si>
    <t>21:0213:000591</t>
  </si>
  <si>
    <t>21:0213:000591:0003:0001:00</t>
  </si>
  <si>
    <t>105L  :881143:20:881142:10</t>
  </si>
  <si>
    <t>21:0723:000664</t>
  </si>
  <si>
    <t>21:0213:000591:0004:0001:00</t>
  </si>
  <si>
    <t>105L  :881144:00:------:--</t>
  </si>
  <si>
    <t>21:0723:000665</t>
  </si>
  <si>
    <t>21:0213:000592</t>
  </si>
  <si>
    <t>21:0213:000592:0003:0001:00</t>
  </si>
  <si>
    <t>105L  :881145:00:------:--</t>
  </si>
  <si>
    <t>21:0723:000666</t>
  </si>
  <si>
    <t>21:0213:000593</t>
  </si>
  <si>
    <t>21:0213:000593:0003:0001:00</t>
  </si>
  <si>
    <t>105L  :881146:00:------:--</t>
  </si>
  <si>
    <t>21:0723:000667</t>
  </si>
  <si>
    <t>21:0213:000594</t>
  </si>
  <si>
    <t>21:0213:000594:0003:0001:00</t>
  </si>
  <si>
    <t>105L  :881147:9Y:------:--</t>
  </si>
  <si>
    <t>21:0723:000668</t>
  </si>
  <si>
    <t>105L  :881148:00:------:--</t>
  </si>
  <si>
    <t>21:0723:000669</t>
  </si>
  <si>
    <t>21:0213:000595</t>
  </si>
  <si>
    <t>21:0213:000595:0003:0001:00</t>
  </si>
  <si>
    <t>105L  :881149:00:------:--</t>
  </si>
  <si>
    <t>21:0723:000670</t>
  </si>
  <si>
    <t>21:0213:000596</t>
  </si>
  <si>
    <t>21:0213:000596:0003:0001:00</t>
  </si>
  <si>
    <t>105L  :881150:00:------:--</t>
  </si>
  <si>
    <t>21:0723:000671</t>
  </si>
  <si>
    <t>21:0213:000597</t>
  </si>
  <si>
    <t>21:0213:000597:0003:0001:00</t>
  </si>
  <si>
    <t>105L  :881151:00:------:--</t>
  </si>
  <si>
    <t>21:0723:000672</t>
  </si>
  <si>
    <t>21:0213:000598</t>
  </si>
  <si>
    <t>21:0213:000598:0003:0001:00</t>
  </si>
  <si>
    <t>105L  :881152:00:------:--</t>
  </si>
  <si>
    <t>21:0723:000673</t>
  </si>
  <si>
    <t>21:0213:000599</t>
  </si>
  <si>
    <t>21:0213:000599:0003:0001:00</t>
  </si>
  <si>
    <t>105L  :881153:00:------:--</t>
  </si>
  <si>
    <t>21:0723:000674</t>
  </si>
  <si>
    <t>21:0213:000600</t>
  </si>
  <si>
    <t>21:0213:000600:0003:0001:00</t>
  </si>
  <si>
    <t>105L  :881154:00:------:--</t>
  </si>
  <si>
    <t>21:0723:000675</t>
  </si>
  <si>
    <t>21:0213:000601</t>
  </si>
  <si>
    <t>21:0213:000601:0003:0001:00</t>
  </si>
  <si>
    <t>105L  :881155:00:------:--</t>
  </si>
  <si>
    <t>21:0723:000676</t>
  </si>
  <si>
    <t>21:0213:000602</t>
  </si>
  <si>
    <t>21:0213:000602:0003:0001:00</t>
  </si>
  <si>
    <t>105L  :881156:00:------:--</t>
  </si>
  <si>
    <t>21:0723:000677</t>
  </si>
  <si>
    <t>21:0213:000603</t>
  </si>
  <si>
    <t>21:0213:000603:0003:0001:00</t>
  </si>
  <si>
    <t>105L  :881157:00:------:--</t>
  </si>
  <si>
    <t>21:0723:000678</t>
  </si>
  <si>
    <t>21:0213:000604</t>
  </si>
  <si>
    <t>21:0213:000604:0003:0001:00</t>
  </si>
  <si>
    <t>105L  :881158:00:------:--</t>
  </si>
  <si>
    <t>21:0723:000679</t>
  </si>
  <si>
    <t>21:0213:000605</t>
  </si>
  <si>
    <t>21:0213:000605:0003:0001:00</t>
  </si>
  <si>
    <t>105L  :881159:00:------:--</t>
  </si>
  <si>
    <t>21:0723:000680</t>
  </si>
  <si>
    <t>21:0213:000606</t>
  </si>
  <si>
    <t>21:0213:000606:0003:0001:00</t>
  </si>
  <si>
    <t>105L  :881160:00:------:--</t>
  </si>
  <si>
    <t>21:0723:000681</t>
  </si>
  <si>
    <t>21:0213:000607</t>
  </si>
  <si>
    <t>21:0213:000607:0003:0001:00</t>
  </si>
  <si>
    <t>105L  :881162:00:------:--</t>
  </si>
  <si>
    <t>21:0723:000682</t>
  </si>
  <si>
    <t>21:0213:000608</t>
  </si>
  <si>
    <t>21:0213:000608:0003:0001:00</t>
  </si>
  <si>
    <t>105L  :881163:00:------:--</t>
  </si>
  <si>
    <t>21:0723:000683</t>
  </si>
  <si>
    <t>21:0213:000609</t>
  </si>
  <si>
    <t>21:0213:000609:0003:0001:00</t>
  </si>
  <si>
    <t>105L  :881164:00:------:--</t>
  </si>
  <si>
    <t>21:0723:000684</t>
  </si>
  <si>
    <t>21:0213:000610</t>
  </si>
  <si>
    <t>21:0213:000610:0003:0001:00</t>
  </si>
  <si>
    <t>105L  :881165:10:------:--</t>
  </si>
  <si>
    <t>21:0723:000685</t>
  </si>
  <si>
    <t>21:0213:000611</t>
  </si>
  <si>
    <t>21:0213:000611:0003:0001:00</t>
  </si>
  <si>
    <t>105L  :881166:20:881165:10</t>
  </si>
  <si>
    <t>21:0723:000686</t>
  </si>
  <si>
    <t>21:0213:000611:0004:0001:00</t>
  </si>
  <si>
    <t>105L  :881167:00:------:--</t>
  </si>
  <si>
    <t>21:0723:000687</t>
  </si>
  <si>
    <t>21:0213:000612</t>
  </si>
  <si>
    <t>21:0213:000612:0003:0001:00</t>
  </si>
  <si>
    <t>105L  :881168:9X:------:--</t>
  </si>
  <si>
    <t>21:0723:000688</t>
  </si>
  <si>
    <t>105L  :881169:00:------:--</t>
  </si>
  <si>
    <t>21:0723:000689</t>
  </si>
  <si>
    <t>21:0213:000613</t>
  </si>
  <si>
    <t>21:0213:000613:0003:0001:00</t>
  </si>
  <si>
    <t>105L  :881170:00:------:--</t>
  </si>
  <si>
    <t>21:0723:000690</t>
  </si>
  <si>
    <t>21:0213:000614</t>
  </si>
  <si>
    <t>21:0213:000614:0003:0001:00</t>
  </si>
  <si>
    <t>105L  :881171:00:------:--</t>
  </si>
  <si>
    <t>21:0723:000691</t>
  </si>
  <si>
    <t>21:0213:000615</t>
  </si>
  <si>
    <t>21:0213:000615:0003:0001:00</t>
  </si>
  <si>
    <t>105L  :881172:00:------:--</t>
  </si>
  <si>
    <t>21:0723:000692</t>
  </si>
  <si>
    <t>21:0213:000616</t>
  </si>
  <si>
    <t>21:0213:000616:0003:0001:00</t>
  </si>
  <si>
    <t>105L  :881173:00:------:--</t>
  </si>
  <si>
    <t>21:0723:000693</t>
  </si>
  <si>
    <t>21:0213:000617</t>
  </si>
  <si>
    <t>21:0213:000617:0003:0001:00</t>
  </si>
  <si>
    <t>105L  :881174:00:------:--</t>
  </si>
  <si>
    <t>21:0723:000694</t>
  </si>
  <si>
    <t>21:0213:000618</t>
  </si>
  <si>
    <t>21:0213:000618:0003:0001:00</t>
  </si>
  <si>
    <t>105L  :881175:00:------:--</t>
  </si>
  <si>
    <t>21:0723:000695</t>
  </si>
  <si>
    <t>21:0213:000619</t>
  </si>
  <si>
    <t>21:0213:000619:0003:0001:00</t>
  </si>
  <si>
    <t>105L  :881176:00:------:--</t>
  </si>
  <si>
    <t>21:0723:000696</t>
  </si>
  <si>
    <t>21:0213:000620</t>
  </si>
  <si>
    <t>21:0213:000620:0003:0001:00</t>
  </si>
  <si>
    <t>105L  :881177:00:------:--</t>
  </si>
  <si>
    <t>21:0723:000697</t>
  </si>
  <si>
    <t>21:0213:000621</t>
  </si>
  <si>
    <t>21:0213:000621:0003:0001:00</t>
  </si>
  <si>
    <t>105L  :881178:00:------:--</t>
  </si>
  <si>
    <t>21:0723:000698</t>
  </si>
  <si>
    <t>21:0213:000622</t>
  </si>
  <si>
    <t>21:0213:000622:0003:0001:00</t>
  </si>
  <si>
    <t>105L  :881179:00:------:--</t>
  </si>
  <si>
    <t>21:0723:000699</t>
  </si>
  <si>
    <t>21:0213:000623</t>
  </si>
  <si>
    <t>21:0213:000623:0003:0001:00</t>
  </si>
  <si>
    <t>105L  :881180:00:------:--</t>
  </si>
  <si>
    <t>21:0723:000700</t>
  </si>
  <si>
    <t>21:0213:000624</t>
  </si>
  <si>
    <t>21:0213:000624:0003:0001:00</t>
  </si>
  <si>
    <t>105L  :881182:10:------:--</t>
  </si>
  <si>
    <t>21:0723:000701</t>
  </si>
  <si>
    <t>21:0213:000625</t>
  </si>
  <si>
    <t>21:0213:000625:0003:0001:00</t>
  </si>
  <si>
    <t>105L  :881183:20:881182:10</t>
  </si>
  <si>
    <t>21:0723:000702</t>
  </si>
  <si>
    <t>21:0213:000625:0004:0001:00</t>
  </si>
  <si>
    <t>105L  :881184:00:------:--</t>
  </si>
  <si>
    <t>21:0723:000703</t>
  </si>
  <si>
    <t>21:0213:000626</t>
  </si>
  <si>
    <t>21:0213:000626:0003:0001:00</t>
  </si>
  <si>
    <t>105L  :881185:00:------:--</t>
  </si>
  <si>
    <t>21:0723:000704</t>
  </si>
  <si>
    <t>21:0213:000627</t>
  </si>
  <si>
    <t>21:0213:000627:0003:0001:00</t>
  </si>
  <si>
    <t>105L  :881186:00:------:--</t>
  </si>
  <si>
    <t>21:0723:000705</t>
  </si>
  <si>
    <t>21:0213:000628</t>
  </si>
  <si>
    <t>21:0213:000628:0003:0001:00</t>
  </si>
  <si>
    <t>105L  :881187:00:------:--</t>
  </si>
  <si>
    <t>21:0723:000706</t>
  </si>
  <si>
    <t>21:0213:000629</t>
  </si>
  <si>
    <t>21:0213:000629:0003:0001:00</t>
  </si>
  <si>
    <t>105L  :881188:00:------:--</t>
  </si>
  <si>
    <t>21:0723:000707</t>
  </si>
  <si>
    <t>21:0213:000630</t>
  </si>
  <si>
    <t>21:0213:000630:0003:0001:00</t>
  </si>
  <si>
    <t>105L  :881189:00:------:--</t>
  </si>
  <si>
    <t>21:0723:000708</t>
  </si>
  <si>
    <t>21:0213:000631</t>
  </si>
  <si>
    <t>21:0213:000631:0003:0001:00</t>
  </si>
  <si>
    <t>105L  :881190:00:------:--</t>
  </si>
  <si>
    <t>21:0723:000709</t>
  </si>
  <si>
    <t>21:0213:000632</t>
  </si>
  <si>
    <t>21:0213:000632:0003:0001:00</t>
  </si>
  <si>
    <t>105L  :881191:00:------:--</t>
  </si>
  <si>
    <t>21:0723:000710</t>
  </si>
  <si>
    <t>21:0213:000633</t>
  </si>
  <si>
    <t>21:0213:000633:0003:0001:00</t>
  </si>
  <si>
    <t>105L  :881192:00:------:--</t>
  </si>
  <si>
    <t>21:0723:000711</t>
  </si>
  <si>
    <t>21:0213:000634</t>
  </si>
  <si>
    <t>21:0213:000634:0003:0001:00</t>
  </si>
  <si>
    <t>105L  :881193:00:------:--</t>
  </si>
  <si>
    <t>21:0723:000712</t>
  </si>
  <si>
    <t>21:0213:000635</t>
  </si>
  <si>
    <t>21:0213:000635:0003:0001:00</t>
  </si>
  <si>
    <t>105L  :881194:00:------:--</t>
  </si>
  <si>
    <t>21:0723:000713</t>
  </si>
  <si>
    <t>21:0213:000636</t>
  </si>
  <si>
    <t>21:0213:000636:0003:0001:00</t>
  </si>
  <si>
    <t>105L  :881195:9X:------:--</t>
  </si>
  <si>
    <t>21:0723:000714</t>
  </si>
  <si>
    <t>105L  :881196:00:------:--</t>
  </si>
  <si>
    <t>21:0723:000715</t>
  </si>
  <si>
    <t>21:0213:000637</t>
  </si>
  <si>
    <t>21:0213:000637:0003:0001:00</t>
  </si>
  <si>
    <t>105L  :881197:00:------:--</t>
  </si>
  <si>
    <t>21:0723:000716</t>
  </si>
  <si>
    <t>21:0213:000638</t>
  </si>
  <si>
    <t>21:0213:000638:0003:0001:00</t>
  </si>
  <si>
    <t>105L  :881198:00:------:--</t>
  </si>
  <si>
    <t>21:0723:000717</t>
  </si>
  <si>
    <t>21:0213:000639</t>
  </si>
  <si>
    <t>21:0213:000639:0003:0001:00</t>
  </si>
  <si>
    <t>105L  :881199:00:------:--</t>
  </si>
  <si>
    <t>21:0723:000718</t>
  </si>
  <si>
    <t>21:0213:000640</t>
  </si>
  <si>
    <t>21:0213:000640:0003:0001:00</t>
  </si>
  <si>
    <t>105L  :881200:00:------:--</t>
  </si>
  <si>
    <t>21:0723:000719</t>
  </si>
  <si>
    <t>21:0213:000641</t>
  </si>
  <si>
    <t>21:0213:000641:0003:0001:00</t>
  </si>
  <si>
    <t>105L  :881202:00:------:--</t>
  </si>
  <si>
    <t>21:0723:000720</t>
  </si>
  <si>
    <t>21:0213:000642</t>
  </si>
  <si>
    <t>21:0213:000642:0003:0001:00</t>
  </si>
  <si>
    <t>105L  :881203:00:------:--</t>
  </si>
  <si>
    <t>21:0723:000721</t>
  </si>
  <si>
    <t>21:0213:000643</t>
  </si>
  <si>
    <t>21:0213:000643:0003:0001:00</t>
  </si>
  <si>
    <t>105L  :881204:10:------:--</t>
  </si>
  <si>
    <t>21:0723:000722</t>
  </si>
  <si>
    <t>21:0213:000644</t>
  </si>
  <si>
    <t>21:0213:000644:0003:0001:00</t>
  </si>
  <si>
    <t>105L  :881205:20:881204:10</t>
  </si>
  <si>
    <t>21:0723:000723</t>
  </si>
  <si>
    <t>21:0213:000644:0004:0001:00</t>
  </si>
  <si>
    <t>105L  :881206:00:------:--</t>
  </si>
  <si>
    <t>21:0723:000724</t>
  </si>
  <si>
    <t>21:0213:000645</t>
  </si>
  <si>
    <t>21:0213:000645:0003:0001:00</t>
  </si>
  <si>
    <t>105L  :881207:00:------:--</t>
  </si>
  <si>
    <t>21:0723:000725</t>
  </si>
  <si>
    <t>21:0213:000646</t>
  </si>
  <si>
    <t>21:0213:000646:0003:0001:00</t>
  </si>
  <si>
    <t>105L  :881208:00:------:--</t>
  </si>
  <si>
    <t>21:0723:000726</t>
  </si>
  <si>
    <t>21:0213:000647</t>
  </si>
  <si>
    <t>21:0213:000647:0003:0001:00</t>
  </si>
  <si>
    <t>105L  :881209:00:------:--</t>
  </si>
  <si>
    <t>21:0723:000727</t>
  </si>
  <si>
    <t>21:0213:000648</t>
  </si>
  <si>
    <t>21:0213:000648:0003:0001:00</t>
  </si>
  <si>
    <t>105L  :881210:00:------:--</t>
  </si>
  <si>
    <t>21:0723:000728</t>
  </si>
  <si>
    <t>21:0213:000649</t>
  </si>
  <si>
    <t>21:0213:000649:0003:0001:00</t>
  </si>
  <si>
    <t>105L  :881211:00:------:--</t>
  </si>
  <si>
    <t>21:0723:000729</t>
  </si>
  <si>
    <t>21:0213:000650</t>
  </si>
  <si>
    <t>21:0213:000650:0003:0001:00</t>
  </si>
  <si>
    <t>105L  :881212:00:------:--</t>
  </si>
  <si>
    <t>21:0723:000730</t>
  </si>
  <si>
    <t>21:0213:000651</t>
  </si>
  <si>
    <t>21:0213:000651:0003:0001:00</t>
  </si>
  <si>
    <t>105L  :881213:00:------:--</t>
  </si>
  <si>
    <t>21:0723:000731</t>
  </si>
  <si>
    <t>21:0213:000652</t>
  </si>
  <si>
    <t>21:0213:000652:0003:0001:00</t>
  </si>
  <si>
    <t>105L  :881214:00:------:--</t>
  </si>
  <si>
    <t>21:0723:000732</t>
  </si>
  <si>
    <t>21:0213:000653</t>
  </si>
  <si>
    <t>21:0213:000653:0003:0001:00</t>
  </si>
  <si>
    <t>105L  :881215:00:------:--</t>
  </si>
  <si>
    <t>21:0723:000733</t>
  </si>
  <si>
    <t>21:0213:000654</t>
  </si>
  <si>
    <t>21:0213:000654:0003:0001:00</t>
  </si>
  <si>
    <t>105L  :881216:9Z:------:--</t>
  </si>
  <si>
    <t>21:0723:000734</t>
  </si>
  <si>
    <t>105L  :881217:00:------:--</t>
  </si>
  <si>
    <t>21:0723:000735</t>
  </si>
  <si>
    <t>21:0213:000655</t>
  </si>
  <si>
    <t>21:0213:000655:0003:0001:00</t>
  </si>
  <si>
    <t>105L  :881218:00:------:--</t>
  </si>
  <si>
    <t>21:0723:000736</t>
  </si>
  <si>
    <t>21:0213:000656</t>
  </si>
  <si>
    <t>21:0213:000656:0003:0001:00</t>
  </si>
  <si>
    <t>105L  :881219:00:------:--</t>
  </si>
  <si>
    <t>21:0723:000737</t>
  </si>
  <si>
    <t>21:0213:000657</t>
  </si>
  <si>
    <t>21:0213:000657:0003:0001:00</t>
  </si>
  <si>
    <t>105L  :881220:00:------:--</t>
  </si>
  <si>
    <t>21:0723:000738</t>
  </si>
  <si>
    <t>21:0213:000658</t>
  </si>
  <si>
    <t>21:0213:000658:0003:0001:00</t>
  </si>
  <si>
    <t>105L  :881222:00:------:--</t>
  </si>
  <si>
    <t>21:0723:000739</t>
  </si>
  <si>
    <t>21:0213:000659</t>
  </si>
  <si>
    <t>21:0213:000659:0003:0001:00</t>
  </si>
  <si>
    <t>105L  :881223:00:------:--</t>
  </si>
  <si>
    <t>21:0723:000740</t>
  </si>
  <si>
    <t>21:0213:000660</t>
  </si>
  <si>
    <t>21:0213:000660:0003:0001:00</t>
  </si>
  <si>
    <t>105L  :881224:00:------:--</t>
  </si>
  <si>
    <t>21:0723:000741</t>
  </si>
  <si>
    <t>21:0213:000661</t>
  </si>
  <si>
    <t>21:0213:000661:0003:0001:00</t>
  </si>
  <si>
    <t>105L  :881225:9Z:------:--</t>
  </si>
  <si>
    <t>21:0723:000742</t>
  </si>
  <si>
    <t>105L  :881226:10:------:--</t>
  </si>
  <si>
    <t>21:0723:000743</t>
  </si>
  <si>
    <t>21:0213:000662</t>
  </si>
  <si>
    <t>21:0213:000662:0003:0001:00</t>
  </si>
  <si>
    <t>105L  :881227:20:881226:10</t>
  </si>
  <si>
    <t>21:0723:000744</t>
  </si>
  <si>
    <t>21:0213:000662:0004:0001:00</t>
  </si>
  <si>
    <t>105L  :881228:00:------:--</t>
  </si>
  <si>
    <t>21:0723:000745</t>
  </si>
  <si>
    <t>21:0213:000663</t>
  </si>
  <si>
    <t>21:0213:000663:0003:0001:00</t>
  </si>
  <si>
    <t>105L  :881229:00:------:--</t>
  </si>
  <si>
    <t>21:0723:000746</t>
  </si>
  <si>
    <t>21:0213:000664</t>
  </si>
  <si>
    <t>21:0213:000664:0003:0001:00</t>
  </si>
  <si>
    <t>105L  :881230:00:------:--</t>
  </si>
  <si>
    <t>21:0723:000747</t>
  </si>
  <si>
    <t>21:0213:000665</t>
  </si>
  <si>
    <t>21:0213:000665:0003:0001:00</t>
  </si>
  <si>
    <t>105L  :881231:00:------:--</t>
  </si>
  <si>
    <t>21:0723:000748</t>
  </si>
  <si>
    <t>21:0213:000666</t>
  </si>
  <si>
    <t>21:0213:000666:0003:0001:00</t>
  </si>
  <si>
    <t>105L  :881232:00:------:--</t>
  </si>
  <si>
    <t>21:0723:000749</t>
  </si>
  <si>
    <t>21:0213:000667</t>
  </si>
  <si>
    <t>21:0213:000667:0003:0001:00</t>
  </si>
  <si>
    <t>105L  :881233:00:------:--</t>
  </si>
  <si>
    <t>21:0723:000750</t>
  </si>
  <si>
    <t>21:0213:000668</t>
  </si>
  <si>
    <t>21:0213:000668:0003:0001:00</t>
  </si>
  <si>
    <t>105L  :881234:00:------:--</t>
  </si>
  <si>
    <t>21:0723:000751</t>
  </si>
  <si>
    <t>21:0213:000669</t>
  </si>
  <si>
    <t>21:0213:000669:0003:0001:00</t>
  </si>
  <si>
    <t>105L  :881235:00:------:--</t>
  </si>
  <si>
    <t>21:0723:000752</t>
  </si>
  <si>
    <t>21:0213:000670</t>
  </si>
  <si>
    <t>21:0213:000670:0003:0001:00</t>
  </si>
  <si>
    <t>105L  :881236:00:------:--</t>
  </si>
  <si>
    <t>21:0723:000753</t>
  </si>
  <si>
    <t>21:0213:000671</t>
  </si>
  <si>
    <t>21:0213:000671:0003:0001:00</t>
  </si>
  <si>
    <t>105L  :881237:00:------:--</t>
  </si>
  <si>
    <t>21:0723:000754</t>
  </si>
  <si>
    <t>21:0213:000672</t>
  </si>
  <si>
    <t>21:0213:000672:0003:0001:00</t>
  </si>
  <si>
    <t>105L  :881238:00:------:--</t>
  </si>
  <si>
    <t>21:0723:000755</t>
  </si>
  <si>
    <t>21:0213:000673</t>
  </si>
  <si>
    <t>21:0213:000673:0003:0001:00</t>
  </si>
  <si>
    <t>105L  :881239:00:------:--</t>
  </si>
  <si>
    <t>21:0723:000756</t>
  </si>
  <si>
    <t>21:0213:000674</t>
  </si>
  <si>
    <t>21:0213:000674:0003:0001:00</t>
  </si>
  <si>
    <t>105L  :881240:00:------:--</t>
  </si>
  <si>
    <t>21:0723:000757</t>
  </si>
  <si>
    <t>21:0213:000675</t>
  </si>
  <si>
    <t>21:0213:000675:0003:0001:00</t>
  </si>
  <si>
    <t>105L  :881242:00:------:--</t>
  </si>
  <si>
    <t>21:0723:000758</t>
  </si>
  <si>
    <t>21:0213:000676</t>
  </si>
  <si>
    <t>21:0213:000676:0003:0001:00</t>
  </si>
  <si>
    <t>105L  :881243:00:------:--</t>
  </si>
  <si>
    <t>21:0723:000759</t>
  </si>
  <si>
    <t>21:0213:000677</t>
  </si>
  <si>
    <t>21:0213:000677:0003:0001:00</t>
  </si>
  <si>
    <t>105L  :881244:10:------:--</t>
  </si>
  <si>
    <t>21:0723:000760</t>
  </si>
  <si>
    <t>21:0213:000678</t>
  </si>
  <si>
    <t>21:0213:000678:0003:0001:00</t>
  </si>
  <si>
    <t>105L  :881245:20:881244:10</t>
  </si>
  <si>
    <t>21:0723:000761</t>
  </si>
  <si>
    <t>21:0213:000678:0004:0001:00</t>
  </si>
  <si>
    <t>105L  :881246:00:------:--</t>
  </si>
  <si>
    <t>21:0723:000762</t>
  </si>
  <si>
    <t>21:0213:000679</t>
  </si>
  <si>
    <t>21:0213:000679:0003:0001:00</t>
  </si>
  <si>
    <t>105L  :881247:00:------:--</t>
  </si>
  <si>
    <t>21:0723:000763</t>
  </si>
  <si>
    <t>21:0213:000680</t>
  </si>
  <si>
    <t>21:0213:000680:0003:0001:00</t>
  </si>
  <si>
    <t>105L  :881248:00:------:--</t>
  </si>
  <si>
    <t>21:0723:000764</t>
  </si>
  <si>
    <t>21:0213:000681</t>
  </si>
  <si>
    <t>21:0213:000681:0003:0001:00</t>
  </si>
  <si>
    <t>105L  :881249:00:------:--</t>
  </si>
  <si>
    <t>21:0723:000765</t>
  </si>
  <si>
    <t>21:0213:000682</t>
  </si>
  <si>
    <t>21:0213:000682:0003:0001:00</t>
  </si>
  <si>
    <t>105L  :881250:9X:------:--</t>
  </si>
  <si>
    <t>21:0723:000766</t>
  </si>
  <si>
    <t>105L  :881251:00:------:--</t>
  </si>
  <si>
    <t>21:0723:000767</t>
  </si>
  <si>
    <t>21:0213:000683</t>
  </si>
  <si>
    <t>21:0213:000683:0003:0001:00</t>
  </si>
  <si>
    <t>105L  :881252:00:------:--</t>
  </si>
  <si>
    <t>21:0723:000768</t>
  </si>
  <si>
    <t>21:0213:000684</t>
  </si>
  <si>
    <t>21:0213:000684:0003:0001:00</t>
  </si>
  <si>
    <t>105L  :881253:00:------:--</t>
  </si>
  <si>
    <t>21:0723:000769</t>
  </si>
  <si>
    <t>21:0213:000685</t>
  </si>
  <si>
    <t>21:0213:000685:0003:0001:00</t>
  </si>
  <si>
    <t>105L  :881254:00:------:--</t>
  </si>
  <si>
    <t>21:0723:000770</t>
  </si>
  <si>
    <t>21:0213:000686</t>
  </si>
  <si>
    <t>21:0213:000686:0003:0001:00</t>
  </si>
  <si>
    <t>105L  :881255:00:------:--</t>
  </si>
  <si>
    <t>21:0723:000771</t>
  </si>
  <si>
    <t>21:0213:000687</t>
  </si>
  <si>
    <t>21:0213:000687:0003:0001:00</t>
  </si>
  <si>
    <t>105L  :881256:00:------:--</t>
  </si>
  <si>
    <t>21:0723:000772</t>
  </si>
  <si>
    <t>21:0213:000688</t>
  </si>
  <si>
    <t>21:0213:000688:0003:0001:00</t>
  </si>
  <si>
    <t>105L  :881257:00:------:--</t>
  </si>
  <si>
    <t>21:0723:000773</t>
  </si>
  <si>
    <t>21:0213:000689</t>
  </si>
  <si>
    <t>21:0213:000689:0003:0001:00</t>
  </si>
  <si>
    <t>105L  :881258:00:------:--</t>
  </si>
  <si>
    <t>21:0723:000774</t>
  </si>
  <si>
    <t>21:0213:000690</t>
  </si>
  <si>
    <t>21:0213:000690:0003:0001:00</t>
  </si>
  <si>
    <t>105L  :881259:00:------:--</t>
  </si>
  <si>
    <t>21:0723:000775</t>
  </si>
  <si>
    <t>21:0213:000691</t>
  </si>
  <si>
    <t>21:0213:000691:0003:0001:00</t>
  </si>
  <si>
    <t>105L  :881260:00:------:--</t>
  </si>
  <si>
    <t>21:0723:000776</t>
  </si>
  <si>
    <t>21:0213:000692</t>
  </si>
  <si>
    <t>21:0213:000692:0003:0001:00</t>
  </si>
  <si>
    <t>105L  :881262:10:------:--</t>
  </si>
  <si>
    <t>21:0723:000777</t>
  </si>
  <si>
    <t>21:0213:000693</t>
  </si>
  <si>
    <t>21:0213:000693:0003:0001:00</t>
  </si>
  <si>
    <t>105L  :881263:20:881262:10</t>
  </si>
  <si>
    <t>21:0723:000778</t>
  </si>
  <si>
    <t>21:0213:000693:0004:0001:00</t>
  </si>
  <si>
    <t>105L  :881264:00:------:--</t>
  </si>
  <si>
    <t>21:0723:000779</t>
  </si>
  <si>
    <t>21:0213:000694</t>
  </si>
  <si>
    <t>21:0213:000694:0003:0001:00</t>
  </si>
  <si>
    <t>105L  :881265:00:------:--</t>
  </si>
  <si>
    <t>21:0723:000780</t>
  </si>
  <si>
    <t>21:0213:000695</t>
  </si>
  <si>
    <t>21:0213:000695:0003:0001:00</t>
  </si>
  <si>
    <t>105L  :881266:00:------:--</t>
  </si>
  <si>
    <t>21:0723:000781</t>
  </si>
  <si>
    <t>21:0213:000696</t>
  </si>
  <si>
    <t>21:0213:000696:0003:0001:00</t>
  </si>
  <si>
    <t>105L  :881267:00:------:--</t>
  </si>
  <si>
    <t>21:0723:000782</t>
  </si>
  <si>
    <t>21:0213:000697</t>
  </si>
  <si>
    <t>21:0213:000697:0003:0001:00</t>
  </si>
  <si>
    <t>105L  :881268:00:------:--</t>
  </si>
  <si>
    <t>21:0723:000783</t>
  </si>
  <si>
    <t>21:0213:000698</t>
  </si>
  <si>
    <t>21:0213:000698:0003:0001:00</t>
  </si>
  <si>
    <t>105L  :881269:00:------:--</t>
  </si>
  <si>
    <t>21:0723:000784</t>
  </si>
  <si>
    <t>21:0213:000699</t>
  </si>
  <si>
    <t>21:0213:000699:0003:0001:00</t>
  </si>
  <si>
    <t>105L  :881270:00:------:--</t>
  </si>
  <si>
    <t>21:0723:000785</t>
  </si>
  <si>
    <t>21:0213:000700</t>
  </si>
  <si>
    <t>21:0213:000700:0003:0001:00</t>
  </si>
  <si>
    <t>105L  :881271:00:------:--</t>
  </si>
  <si>
    <t>21:0723:000786</t>
  </si>
  <si>
    <t>21:0213:000701</t>
  </si>
  <si>
    <t>21:0213:000701:0003:0001:00</t>
  </si>
  <si>
    <t>105L  :881272:00:------:--</t>
  </si>
  <si>
    <t>21:0723:000787</t>
  </si>
  <si>
    <t>21:0213:000702</t>
  </si>
  <si>
    <t>21:0213:000702:0003:0001:00</t>
  </si>
  <si>
    <t>105L  :881273:00:------:--</t>
  </si>
  <si>
    <t>21:0723:000788</t>
  </si>
  <si>
    <t>21:0213:000703</t>
  </si>
  <si>
    <t>21:0213:000703:0003:0001:00</t>
  </si>
  <si>
    <t>105L  :881274:00:------:--</t>
  </si>
  <si>
    <t>21:0723:000789</t>
  </si>
  <si>
    <t>21:0213:000704</t>
  </si>
  <si>
    <t>21:0213:000704:0003:0001:00</t>
  </si>
  <si>
    <t>105L  :881275:9Z:------:--</t>
  </si>
  <si>
    <t>21:0723:000790</t>
  </si>
  <si>
    <t>105L  :881276:00:------:--</t>
  </si>
  <si>
    <t>21:0723:000791</t>
  </si>
  <si>
    <t>21:0213:000705</t>
  </si>
  <si>
    <t>21:0213:000705:0003:0001:00</t>
  </si>
  <si>
    <t>105L  :881277:00:------:--</t>
  </si>
  <si>
    <t>21:0723:000792</t>
  </si>
  <si>
    <t>21:0213:000706</t>
  </si>
  <si>
    <t>21:0213:000706:0003:0001:00</t>
  </si>
  <si>
    <t>105L  :881278:00:------:--</t>
  </si>
  <si>
    <t>21:0723:000793</t>
  </si>
  <si>
    <t>21:0213:000707</t>
  </si>
  <si>
    <t>21:0213:000707:0003:0001:00</t>
  </si>
  <si>
    <t>105L  :881279:00:------:--</t>
  </si>
  <si>
    <t>21:0723:000794</t>
  </si>
  <si>
    <t>21:0213:000708</t>
  </si>
  <si>
    <t>21:0213:000708:0003:0001:00</t>
  </si>
  <si>
    <t>105L  :881280:00:------:--</t>
  </si>
  <si>
    <t>21:0723:000795</t>
  </si>
  <si>
    <t>21:0213:000709</t>
  </si>
  <si>
    <t>21:0213:000709:0003:0001:00</t>
  </si>
  <si>
    <t>105L  :881282:00:------:--</t>
  </si>
  <si>
    <t>21:0723:000796</t>
  </si>
  <si>
    <t>21:0213:000710</t>
  </si>
  <si>
    <t>21:0213:000710:0003:0001:00</t>
  </si>
  <si>
    <t>105L  :881283:00:------:--</t>
  </si>
  <si>
    <t>21:0723:000797</t>
  </si>
  <si>
    <t>21:0213:000711</t>
  </si>
  <si>
    <t>21:0213:000711:0003:0001:00</t>
  </si>
  <si>
    <t>105L  :881284:10:------:--</t>
  </si>
  <si>
    <t>21:0723:000798</t>
  </si>
  <si>
    <t>21:0213:000712</t>
  </si>
  <si>
    <t>21:0213:000712:0003:0001:00</t>
  </si>
  <si>
    <t>105L  :881285:20:881284:10</t>
  </si>
  <si>
    <t>21:0723:000799</t>
  </si>
  <si>
    <t>21:0213:000712:0004:0001:00</t>
  </si>
  <si>
    <t>105L  :881286:00:------:--</t>
  </si>
  <si>
    <t>21:0723:000800</t>
  </si>
  <si>
    <t>21:0213:000713</t>
  </si>
  <si>
    <t>21:0213:000713:0003:0001:00</t>
  </si>
  <si>
    <t>105L  :881287:00:------:--</t>
  </si>
  <si>
    <t>21:0723:000801</t>
  </si>
  <si>
    <t>21:0213:000714</t>
  </si>
  <si>
    <t>21:0213:000714:0003:0001:00</t>
  </si>
  <si>
    <t>105L  :881288:00:------:--</t>
  </si>
  <si>
    <t>21:0723:000802</t>
  </si>
  <si>
    <t>21:0213:000715</t>
  </si>
  <si>
    <t>21:0213:000715:0003:0001:00</t>
  </si>
  <si>
    <t>105L  :881289:00:------:--</t>
  </si>
  <si>
    <t>21:0723:000803</t>
  </si>
  <si>
    <t>21:0213:000716</t>
  </si>
  <si>
    <t>21:0213:000716:0003:0001:00</t>
  </si>
  <si>
    <t>105L  :881290:00:------:--</t>
  </si>
  <si>
    <t>21:0723:000804</t>
  </si>
  <si>
    <t>21:0213:000717</t>
  </si>
  <si>
    <t>21:0213:000717:0003:0001:00</t>
  </si>
  <si>
    <t>105L  :881291:9X:------:--</t>
  </si>
  <si>
    <t>21:0723:000805</t>
  </si>
  <si>
    <t>105L  :881292:00:------:--</t>
  </si>
  <si>
    <t>21:0723:000806</t>
  </si>
  <si>
    <t>21:0213:000718</t>
  </si>
  <si>
    <t>21:0213:000718:0003:0001:00</t>
  </si>
  <si>
    <t>105L  :881293:00:------:--</t>
  </si>
  <si>
    <t>21:0723:000807</t>
  </si>
  <si>
    <t>21:0213:000719</t>
  </si>
  <si>
    <t>21:0213:000719:0003:0001:00</t>
  </si>
  <si>
    <t>105L  :881294:00:------:--</t>
  </si>
  <si>
    <t>21:0723:000808</t>
  </si>
  <si>
    <t>21:0213:000720</t>
  </si>
  <si>
    <t>21:0213:000720:0003:0001:00</t>
  </si>
  <si>
    <t>105L  :881295:00:------:--</t>
  </si>
  <si>
    <t>21:0723:000809</t>
  </si>
  <si>
    <t>21:0213:000721</t>
  </si>
  <si>
    <t>21:0213:000721:0003:0001:00</t>
  </si>
  <si>
    <t>105L  :881296:00:------:--</t>
  </si>
  <si>
    <t>21:0723:000810</t>
  </si>
  <si>
    <t>21:0213:000722</t>
  </si>
  <si>
    <t>21:0213:000722:0003:0001:00</t>
  </si>
  <si>
    <t>105L  :881297:00:------:--</t>
  </si>
  <si>
    <t>21:0723:000811</t>
  </si>
  <si>
    <t>21:0213:000723</t>
  </si>
  <si>
    <t>21:0213:000723:0003:0001:00</t>
  </si>
  <si>
    <t>105L  :881298:00:------:--</t>
  </si>
  <si>
    <t>21:0723:000812</t>
  </si>
  <si>
    <t>21:0213:000724</t>
  </si>
  <si>
    <t>21:0213:000724:0003:0001:00</t>
  </si>
  <si>
    <t>105L  :881299:00:------:--</t>
  </si>
  <si>
    <t>21:0723:000813</t>
  </si>
  <si>
    <t>21:0213:000725</t>
  </si>
  <si>
    <t>21:0213:000725:0003:0001:00</t>
  </si>
  <si>
    <t>105L  :881300:00:------:--</t>
  </si>
  <si>
    <t>21:0723:000814</t>
  </si>
  <si>
    <t>21:0213:000726</t>
  </si>
  <si>
    <t>21:0213:000726:0003:0001:00</t>
  </si>
  <si>
    <t>105L  :881302:00:------:--</t>
  </si>
  <si>
    <t>21:0723:000815</t>
  </si>
  <si>
    <t>21:0213:000727</t>
  </si>
  <si>
    <t>21:0213:000727:0003:0001:00</t>
  </si>
  <si>
    <t>105L  :881303:10:------:--</t>
  </si>
  <si>
    <t>21:0723:000816</t>
  </si>
  <si>
    <t>21:0213:000728</t>
  </si>
  <si>
    <t>21:0213:000728:0003:0001:00</t>
  </si>
  <si>
    <t>105L  :881304:20:881303:10</t>
  </si>
  <si>
    <t>21:0723:000817</t>
  </si>
  <si>
    <t>21:0213:000728:0004:0001:00</t>
  </si>
  <si>
    <t>105L  :881305:00:------:--</t>
  </si>
  <si>
    <t>21:0723:000818</t>
  </si>
  <si>
    <t>21:0213:000729</t>
  </si>
  <si>
    <t>21:0213:000729:0003:0001:00</t>
  </si>
  <si>
    <t>105L  :881306:00:------:--</t>
  </si>
  <si>
    <t>21:0723:000819</t>
  </si>
  <si>
    <t>21:0213:000730</t>
  </si>
  <si>
    <t>21:0213:000730:0003:0001:00</t>
  </si>
  <si>
    <t>105L  :881307:00:------:--</t>
  </si>
  <si>
    <t>21:0723:000820</t>
  </si>
  <si>
    <t>21:0213:000731</t>
  </si>
  <si>
    <t>21:0213:000731:0003:0001:00</t>
  </si>
  <si>
    <t>105L  :881308:00:------:--</t>
  </si>
  <si>
    <t>21:0723:000821</t>
  </si>
  <si>
    <t>21:0213:000732</t>
  </si>
  <si>
    <t>21:0213:000732:0003:0001:00</t>
  </si>
  <si>
    <t>105L  :881309:00:------:--</t>
  </si>
  <si>
    <t>21:0723:000822</t>
  </si>
  <si>
    <t>21:0213:000733</t>
  </si>
  <si>
    <t>21:0213:000733:0003:0001:00</t>
  </si>
  <si>
    <t>105L  :881310:00:------:--</t>
  </si>
  <si>
    <t>21:0723:000823</t>
  </si>
  <si>
    <t>21:0213:000734</t>
  </si>
  <si>
    <t>21:0213:000734:0003:0001:00</t>
  </si>
  <si>
    <t>105L  :881311:00:------:--</t>
  </si>
  <si>
    <t>21:0723:000824</t>
  </si>
  <si>
    <t>21:0213:000735</t>
  </si>
  <si>
    <t>21:0213:000735:0003:0001:00</t>
  </si>
  <si>
    <t>105L  :881312:00:------:--</t>
  </si>
  <si>
    <t>21:0723:000825</t>
  </si>
  <si>
    <t>21:0213:000736</t>
  </si>
  <si>
    <t>21:0213:000736:0003:0001:00</t>
  </si>
  <si>
    <t>105L  :881313:00:------:--</t>
  </si>
  <si>
    <t>21:0723:000826</t>
  </si>
  <si>
    <t>21:0213:000737</t>
  </si>
  <si>
    <t>21:0213:000737:0003:0001:00</t>
  </si>
  <si>
    <t>105L  :881314:00:------:--</t>
  </si>
  <si>
    <t>21:0723:000827</t>
  </si>
  <si>
    <t>21:0213:000738</t>
  </si>
  <si>
    <t>21:0213:000738:0003:0001:00</t>
  </si>
  <si>
    <t>105L  :881315:00:------:--</t>
  </si>
  <si>
    <t>21:0723:000828</t>
  </si>
  <si>
    <t>21:0213:000739</t>
  </si>
  <si>
    <t>21:0213:000739:0003:0001:00</t>
  </si>
  <si>
    <t>105L  :881316:9Y:------:--</t>
  </si>
  <si>
    <t>21:0723:000829</t>
  </si>
  <si>
    <t>105L  :881317:00:------:--</t>
  </si>
  <si>
    <t>21:0723:000830</t>
  </si>
  <si>
    <t>21:0213:000740</t>
  </si>
  <si>
    <t>21:0213:000740:0003:0001:00</t>
  </si>
  <si>
    <t>105L  :881318:00:------:--</t>
  </si>
  <si>
    <t>21:0723:000831</t>
  </si>
  <si>
    <t>21:0213:000741</t>
  </si>
  <si>
    <t>21:0213:000741:0003:0001:00</t>
  </si>
  <si>
    <t>105L  :881319:00:------:--</t>
  </si>
  <si>
    <t>21:0723:000832</t>
  </si>
  <si>
    <t>21:0213:000742</t>
  </si>
  <si>
    <t>21:0213:000742:0003:0001:00</t>
  </si>
  <si>
    <t>105L  :881320:00:------:--</t>
  </si>
  <si>
    <t>21:0723:000833</t>
  </si>
  <si>
    <t>21:0213:000743</t>
  </si>
  <si>
    <t>21:0213:000743:0003:0001:00</t>
  </si>
  <si>
    <t>105L  :881322:00:------:--</t>
  </si>
  <si>
    <t>21:0723:000834</t>
  </si>
  <si>
    <t>21:0213:000744</t>
  </si>
  <si>
    <t>21:0213:000744:0003:0001:00</t>
  </si>
  <si>
    <t>105L  :881323:10:------:--</t>
  </si>
  <si>
    <t>21:0723:000835</t>
  </si>
  <si>
    <t>21:0213:000745</t>
  </si>
  <si>
    <t>21:0213:000745:0003:0001:00</t>
  </si>
  <si>
    <t>105L  :881324:20:881323:10</t>
  </si>
  <si>
    <t>21:0723:000836</t>
  </si>
  <si>
    <t>21:0213:000745:0004:0001:00</t>
  </si>
  <si>
    <t>105L  :881325:00:------:--</t>
  </si>
  <si>
    <t>21:0723:000837</t>
  </si>
  <si>
    <t>21:0213:000746</t>
  </si>
  <si>
    <t>21:0213:000746:0003:0001:00</t>
  </si>
  <si>
    <t>105L  :881326:00:------:--</t>
  </si>
  <si>
    <t>21:0723:000838</t>
  </si>
  <si>
    <t>21:0213:000747</t>
  </si>
  <si>
    <t>21:0213:000747:0003:0001:00</t>
  </si>
  <si>
    <t>105L  :881327:00:------:--</t>
  </si>
  <si>
    <t>21:0723:000839</t>
  </si>
  <si>
    <t>21:0213:000748</t>
  </si>
  <si>
    <t>21:0213:000748:0003:0001:00</t>
  </si>
  <si>
    <t>105L  :881328:00:------:--</t>
  </si>
  <si>
    <t>21:0723:000840</t>
  </si>
  <si>
    <t>21:0213:000749</t>
  </si>
  <si>
    <t>21:0213:000749:0003:0001:00</t>
  </si>
  <si>
    <t>105L  :881329:00:------:--</t>
  </si>
  <si>
    <t>21:0723:000841</t>
  </si>
  <si>
    <t>21:0213:000750</t>
  </si>
  <si>
    <t>21:0213:000750:0003:0001:00</t>
  </si>
  <si>
    <t>105L  :881330:9Z:------:--</t>
  </si>
  <si>
    <t>21:0723:000842</t>
  </si>
  <si>
    <t>105L  :881331:00:------:--</t>
  </si>
  <si>
    <t>21:0723:000843</t>
  </si>
  <si>
    <t>21:0213:000751</t>
  </si>
  <si>
    <t>21:0213:000751:0003:0001:00</t>
  </si>
  <si>
    <t>105L  :881332:00:------:--</t>
  </si>
  <si>
    <t>21:0723:000844</t>
  </si>
  <si>
    <t>21:0213:000752</t>
  </si>
  <si>
    <t>21:0213:000752:0003:0001:00</t>
  </si>
  <si>
    <t>105L  :881333:00:------:--</t>
  </si>
  <si>
    <t>21:0723:000845</t>
  </si>
  <si>
    <t>21:0213:000753</t>
  </si>
  <si>
    <t>21:0213:000753:0003:0001:00</t>
  </si>
  <si>
    <t>105L  :881334:00:------:--</t>
  </si>
  <si>
    <t>21:0723:000846</t>
  </si>
  <si>
    <t>21:0213:000754</t>
  </si>
  <si>
    <t>21:0213:000754:0003:0001:00</t>
  </si>
  <si>
    <t>105L  :881335:00:------:--</t>
  </si>
  <si>
    <t>21:0723:000847</t>
  </si>
  <si>
    <t>21:0213:000755</t>
  </si>
  <si>
    <t>21:0213:000755:0003:0001:00</t>
  </si>
  <si>
    <t>105L  :881336:00:------:--</t>
  </si>
  <si>
    <t>21:0723:000848</t>
  </si>
  <si>
    <t>21:0213:000756</t>
  </si>
  <si>
    <t>21:0213:000756:0003:0001:00</t>
  </si>
  <si>
    <t>105L  :881337:00:------:--</t>
  </si>
  <si>
    <t>21:0723:000849</t>
  </si>
  <si>
    <t>21:0213:000757</t>
  </si>
  <si>
    <t>21:0213:000757:0003:0001:00</t>
  </si>
  <si>
    <t>105L  :881338:00:------:--</t>
  </si>
  <si>
    <t>21:0723:000850</t>
  </si>
  <si>
    <t>21:0213:000758</t>
  </si>
  <si>
    <t>21:0213:000758:0003:0001:00</t>
  </si>
  <si>
    <t>105L  :881339:00:------:--</t>
  </si>
  <si>
    <t>21:0723:000851</t>
  </si>
  <si>
    <t>21:0213:000759</t>
  </si>
  <si>
    <t>21:0213:000759:0003:0001:00</t>
  </si>
  <si>
    <t>105L  :881340:00:------:--</t>
  </si>
  <si>
    <t>21:0723:000852</t>
  </si>
  <si>
    <t>21:0213:000760</t>
  </si>
  <si>
    <t>21:0213:000760:0003:0001:00</t>
  </si>
  <si>
    <t>105L  :881342:00:------:--</t>
  </si>
  <si>
    <t>21:0723:000853</t>
  </si>
  <si>
    <t>21:0213:000761</t>
  </si>
  <si>
    <t>21:0213:000761:0003:0001:00</t>
  </si>
  <si>
    <t>105L  :881343:00:------:--</t>
  </si>
  <si>
    <t>21:0723:000854</t>
  </si>
  <si>
    <t>21:0213:000762</t>
  </si>
  <si>
    <t>21:0213:000762:0003:0001:00</t>
  </si>
  <si>
    <t>105L  :881344:00:------:--</t>
  </si>
  <si>
    <t>21:0723:000855</t>
  </si>
  <si>
    <t>21:0213:000763</t>
  </si>
  <si>
    <t>21:0213:000763:0003:0001:00</t>
  </si>
  <si>
    <t>105L  :881345:00:------:--</t>
  </si>
  <si>
    <t>21:0723:000856</t>
  </si>
  <si>
    <t>21:0213:000764</t>
  </si>
  <si>
    <t>21:0213:000764:0003:0001:00</t>
  </si>
  <si>
    <t>105L  :881346:9Y:------:--</t>
  </si>
  <si>
    <t>21:0723:000857</t>
  </si>
  <si>
    <t>105L  :881347:00:------:--</t>
  </si>
  <si>
    <t>21:0723:000858</t>
  </si>
  <si>
    <t>21:0213:000765</t>
  </si>
  <si>
    <t>21:0213:000765:0003:0001:00</t>
  </si>
  <si>
    <t>105L  :881348:10:------:--</t>
  </si>
  <si>
    <t>21:0723:000859</t>
  </si>
  <si>
    <t>21:0213:000766</t>
  </si>
  <si>
    <t>21:0213:000766:0003:0001:00</t>
  </si>
  <si>
    <t>105L  :881349:20:881348:10</t>
  </si>
  <si>
    <t>21:0723:000860</t>
  </si>
  <si>
    <t>21:0213:000766:0004:0001:00</t>
  </si>
  <si>
    <t>105L  :881350:00:------:--</t>
  </si>
  <si>
    <t>21:0723:000861</t>
  </si>
  <si>
    <t>21:0213:000767</t>
  </si>
  <si>
    <t>21:0213:000767:0003:0001:00</t>
  </si>
  <si>
    <t>105L  :881351:00:------:--</t>
  </si>
  <si>
    <t>21:0723:000862</t>
  </si>
  <si>
    <t>21:0213:000768</t>
  </si>
  <si>
    <t>21:0213:000768:0003:0001:00</t>
  </si>
  <si>
    <t>105L  :881352:00:------:--</t>
  </si>
  <si>
    <t>21:0723:000863</t>
  </si>
  <si>
    <t>21:0213:000769</t>
  </si>
  <si>
    <t>21:0213:000769:0003:0001:00</t>
  </si>
  <si>
    <t>105L  :881353:00:------:--</t>
  </si>
  <si>
    <t>21:0723:000864</t>
  </si>
  <si>
    <t>21:0213:000770</t>
  </si>
  <si>
    <t>21:0213:000770:0003:0001:00</t>
  </si>
  <si>
    <t>105L  :881354:00:------:--</t>
  </si>
  <si>
    <t>21:0723:000865</t>
  </si>
  <si>
    <t>21:0213:000771</t>
  </si>
  <si>
    <t>21:0213:000771:0003:0001:00</t>
  </si>
  <si>
    <t>105L  :881355:00:------:--</t>
  </si>
  <si>
    <t>21:0723:000866</t>
  </si>
  <si>
    <t>21:0213:000772</t>
  </si>
  <si>
    <t>21:0213:000772:0003:0001:00</t>
  </si>
  <si>
    <t>105L  :881356:00:------:--</t>
  </si>
  <si>
    <t>21:0723:000867</t>
  </si>
  <si>
    <t>21:0213:000773</t>
  </si>
  <si>
    <t>21:0213:000773:0003:0001:00</t>
  </si>
  <si>
    <t>105L  :881357:00:------:--</t>
  </si>
  <si>
    <t>21:0723:000868</t>
  </si>
  <si>
    <t>21:0213:000774</t>
  </si>
  <si>
    <t>21:0213:000774:0003:0001:00</t>
  </si>
  <si>
    <t>105L  :881358:00:------:--</t>
  </si>
  <si>
    <t>21:0723:000869</t>
  </si>
  <si>
    <t>21:0213:000775</t>
  </si>
  <si>
    <t>21:0213:000775:0003:0001:00</t>
  </si>
  <si>
    <t>105L  :881359:00:------:--</t>
  </si>
  <si>
    <t>21:0723:000870</t>
  </si>
  <si>
    <t>21:0213:000776</t>
  </si>
  <si>
    <t>21:0213:000776:0003:0001:00</t>
  </si>
  <si>
    <t>105L  :881360:00:------:--</t>
  </si>
  <si>
    <t>21:0723:000871</t>
  </si>
  <si>
    <t>21:0213:000777</t>
  </si>
  <si>
    <t>21:0213:000777:0003:0001:00</t>
  </si>
  <si>
    <t>105L  :881362:00:------:--</t>
  </si>
  <si>
    <t>21:0723:000872</t>
  </si>
  <si>
    <t>21:0213:000778</t>
  </si>
  <si>
    <t>21:0213:000778:0003:0001:00</t>
  </si>
  <si>
    <t>105L  :881363:00:------:--</t>
  </si>
  <si>
    <t>21:0723:000873</t>
  </si>
  <si>
    <t>21:0213:000779</t>
  </si>
  <si>
    <t>21:0213:000779:0003:0001:00</t>
  </si>
  <si>
    <t>105L  :881364:00:------:--</t>
  </si>
  <si>
    <t>21:0723:000874</t>
  </si>
  <si>
    <t>21:0213:000780</t>
  </si>
  <si>
    <t>21:0213:000780:0003:0001:00</t>
  </si>
  <si>
    <t>105L  :881365:00:------:--</t>
  </si>
  <si>
    <t>21:0723:000875</t>
  </si>
  <si>
    <t>21:0213:000781</t>
  </si>
  <si>
    <t>21:0213:000781:0003:0001:00</t>
  </si>
  <si>
    <t>105L  :881366:00:------:--</t>
  </si>
  <si>
    <t>21:0723:000876</t>
  </si>
  <si>
    <t>21:0213:000782</t>
  </si>
  <si>
    <t>21:0213:000782:0003:0001:00</t>
  </si>
  <si>
    <t>105L  :881367:10:------:--</t>
  </si>
  <si>
    <t>21:0723:000877</t>
  </si>
  <si>
    <t>21:0213:000783</t>
  </si>
  <si>
    <t>21:0213:000783:0003:0001:00</t>
  </si>
  <si>
    <t>105L  :881368:20:881367:10</t>
  </si>
  <si>
    <t>21:0723:000878</t>
  </si>
  <si>
    <t>21:0213:000783:0004:0001:00</t>
  </si>
  <si>
    <t>105L  :881369:00:------:--</t>
  </si>
  <si>
    <t>21:0723:000879</t>
  </si>
  <si>
    <t>21:0213:000784</t>
  </si>
  <si>
    <t>21:0213:000784:0003:0001:00</t>
  </si>
  <si>
    <t>105L  :881370:00:------:--</t>
  </si>
  <si>
    <t>21:0723:000880</t>
  </si>
  <si>
    <t>21:0213:000785</t>
  </si>
  <si>
    <t>21:0213:000785:0003:0001:00</t>
  </si>
  <si>
    <t>105L  :881371:00:------:--</t>
  </si>
  <si>
    <t>21:0723:000881</t>
  </si>
  <si>
    <t>21:0213:000786</t>
  </si>
  <si>
    <t>21:0213:000786:0003:0001:00</t>
  </si>
  <si>
    <t>105L  :881372:00:------:--</t>
  </si>
  <si>
    <t>21:0723:000882</t>
  </si>
  <si>
    <t>21:0213:000787</t>
  </si>
  <si>
    <t>21:0213:000787:0003:0001:00</t>
  </si>
  <si>
    <t>105L  :881373:00:------:--</t>
  </si>
  <si>
    <t>21:0723:000883</t>
  </si>
  <si>
    <t>21:0213:000788</t>
  </si>
  <si>
    <t>21:0213:000788:0003:0001:00</t>
  </si>
  <si>
    <t>105L  :881374:00:------:--</t>
  </si>
  <si>
    <t>21:0723:000884</t>
  </si>
  <si>
    <t>21:0213:000789</t>
  </si>
  <si>
    <t>21:0213:000789:0003:0001:00</t>
  </si>
  <si>
    <t>105L  :881375:9X:------:--</t>
  </si>
  <si>
    <t>21:0723:000885</t>
  </si>
  <si>
    <t>105L  :881376:00:------:--</t>
  </si>
  <si>
    <t>21:0723:000886</t>
  </si>
  <si>
    <t>21:0213:000790</t>
  </si>
  <si>
    <t>21:0213:000790:0003:0001:00</t>
  </si>
  <si>
    <t>105L  :881377:00:------:--</t>
  </si>
  <si>
    <t>21:0723:000887</t>
  </si>
  <si>
    <t>21:0213:000791</t>
  </si>
  <si>
    <t>21:0213:000791:0003:0001:00</t>
  </si>
  <si>
    <t>105L  :881378:00:------:--</t>
  </si>
  <si>
    <t>21:0723:000888</t>
  </si>
  <si>
    <t>21:0213:000792</t>
  </si>
  <si>
    <t>21:0213:000792:0003:0001:00</t>
  </si>
  <si>
    <t>105L  :881379:00:------:--</t>
  </si>
  <si>
    <t>21:0723:000889</t>
  </si>
  <si>
    <t>21:0213:000793</t>
  </si>
  <si>
    <t>21:0213:000793:0003:0001:00</t>
  </si>
  <si>
    <t>105L  :881380:00:------:--</t>
  </si>
  <si>
    <t>21:0723:000890</t>
  </si>
  <si>
    <t>21:0213:000794</t>
  </si>
  <si>
    <t>21:0213:000794:0003:0001:00</t>
  </si>
  <si>
    <t>105L  :881382:00:------:--</t>
  </si>
  <si>
    <t>21:0723:000891</t>
  </si>
  <si>
    <t>21:0213:000795</t>
  </si>
  <si>
    <t>21:0213:000795:0003:0001:00</t>
  </si>
  <si>
    <t>105L  :881383:00:------:--</t>
  </si>
  <si>
    <t>21:0723:000892</t>
  </si>
  <si>
    <t>21:0213:000796</t>
  </si>
  <si>
    <t>21:0213:000796:0003:0001:00</t>
  </si>
  <si>
    <t>105L  :881384:00:------:--</t>
  </si>
  <si>
    <t>21:0723:000893</t>
  </si>
  <si>
    <t>21:0213:000797</t>
  </si>
  <si>
    <t>21:0213:000797:0003:0001:00</t>
  </si>
  <si>
    <t>105L  :881385:00:------:--</t>
  </si>
  <si>
    <t>21:0723:000894</t>
  </si>
  <si>
    <t>21:0213:000798</t>
  </si>
  <si>
    <t>21:0213:000798:0003:0001:00</t>
  </si>
  <si>
    <t>105L  :881386:00:------:--</t>
  </si>
  <si>
    <t>21:0723:000895</t>
  </si>
  <si>
    <t>21:0213:000799</t>
  </si>
  <si>
    <t>21:0213:000799:0003:0001:00</t>
  </si>
  <si>
    <t>105L  :881387:00:------:--</t>
  </si>
  <si>
    <t>21:0723:000896</t>
  </si>
  <si>
    <t>21:0213:000800</t>
  </si>
  <si>
    <t>21:0213:000800:0003:0001:00</t>
  </si>
  <si>
    <t>105L  :881388:10:------:--</t>
  </si>
  <si>
    <t>21:0723:000897</t>
  </si>
  <si>
    <t>21:0213:000801</t>
  </si>
  <si>
    <t>21:0213:000801:0003:0001:00</t>
  </si>
  <si>
    <t>105L  :881389:20:881388:10</t>
  </si>
  <si>
    <t>21:0723:000898</t>
  </si>
  <si>
    <t>21:0213:000801:0004:0001:00</t>
  </si>
  <si>
    <t>105L  :881390:00:------:--</t>
  </si>
  <si>
    <t>21:0723:000899</t>
  </si>
  <si>
    <t>21:0213:000802</t>
  </si>
  <si>
    <t>21:0213:000802:0003:0001:00</t>
  </si>
  <si>
    <t>105L  :881391:00:------:--</t>
  </si>
  <si>
    <t>21:0723:000900</t>
  </si>
  <si>
    <t>21:0213:000803</t>
  </si>
  <si>
    <t>21:0213:000803:0003:0001:00</t>
  </si>
  <si>
    <t>105L  :881392:00:------:--</t>
  </si>
  <si>
    <t>21:0723:000901</t>
  </si>
  <si>
    <t>21:0213:000804</t>
  </si>
  <si>
    <t>21:0213:000804:0003:0001:00</t>
  </si>
  <si>
    <t>105L  :881393:00:------:--</t>
  </si>
  <si>
    <t>21:0723:000902</t>
  </si>
  <si>
    <t>21:0213:000805</t>
  </si>
  <si>
    <t>21:0213:000805:0003:0001:00</t>
  </si>
  <si>
    <t>105L  :881394:00:------:--</t>
  </si>
  <si>
    <t>21:0723:000903</t>
  </si>
  <si>
    <t>21:0213:000806</t>
  </si>
  <si>
    <t>21:0213:000806:0003:0001:00</t>
  </si>
  <si>
    <t>105L  :881395:00:------:--</t>
  </si>
  <si>
    <t>21:0723:000904</t>
  </si>
  <si>
    <t>21:0213:000807</t>
  </si>
  <si>
    <t>21:0213:000807:0003:0001:00</t>
  </si>
  <si>
    <t>105L  :881396:9X:------:--</t>
  </si>
  <si>
    <t>21:0723:000905</t>
  </si>
  <si>
    <t>105L  :881397:00:------:--</t>
  </si>
  <si>
    <t>21:0723:000906</t>
  </si>
  <si>
    <t>21:0213:000808</t>
  </si>
  <si>
    <t>21:0213:000808:0003:0001:00</t>
  </si>
  <si>
    <t>105L  :881398:00:------:--</t>
  </si>
  <si>
    <t>21:0723:000907</t>
  </si>
  <si>
    <t>21:0213:000809</t>
  </si>
  <si>
    <t>21:0213:000809:0003:0001:00</t>
  </si>
  <si>
    <t>105L  :881399:00:------:--</t>
  </si>
  <si>
    <t>21:0723:000908</t>
  </si>
  <si>
    <t>21:0213:000810</t>
  </si>
  <si>
    <t>21:0213:000810:0003:0001:00</t>
  </si>
  <si>
    <t>105L  :881400:00:------:--</t>
  </si>
  <si>
    <t>21:0723:000909</t>
  </si>
  <si>
    <t>21:0213:000811</t>
  </si>
  <si>
    <t>21:0213:000811:0003:0001:00</t>
  </si>
  <si>
    <t>105L  :881402:10:------:--</t>
  </si>
  <si>
    <t>21:0723:000910</t>
  </si>
  <si>
    <t>21:0213:000812</t>
  </si>
  <si>
    <t>21:0213:000812:0003:0001:00</t>
  </si>
  <si>
    <t>105L  :881403:20:881402:10</t>
  </si>
  <si>
    <t>21:0723:000911</t>
  </si>
  <si>
    <t>21:0213:000812:0004:0001:00</t>
  </si>
  <si>
    <t>105L  :881404:00:------:--</t>
  </si>
  <si>
    <t>21:0723:000912</t>
  </si>
  <si>
    <t>21:0213:000813</t>
  </si>
  <si>
    <t>21:0213:000813:0003:0001:00</t>
  </si>
  <si>
    <t>105L  :881405:00:------:--</t>
  </si>
  <si>
    <t>21:0723:000913</t>
  </si>
  <si>
    <t>21:0213:000814</t>
  </si>
  <si>
    <t>21:0213:000814:0003:0001:00</t>
  </si>
  <si>
    <t>105L  :881406:00:------:--</t>
  </si>
  <si>
    <t>21:0723:000914</t>
  </si>
  <si>
    <t>21:0213:000815</t>
  </si>
  <si>
    <t>21:0213:000815:0003:0001:00</t>
  </si>
  <si>
    <t>105L  :881407:00:------:--</t>
  </si>
  <si>
    <t>21:0723:000915</t>
  </si>
  <si>
    <t>21:0213:000816</t>
  </si>
  <si>
    <t>21:0213:000816:0003:0001:00</t>
  </si>
  <si>
    <t>105L  :881408:00:------:--</t>
  </si>
  <si>
    <t>21:0723:000916</t>
  </si>
  <si>
    <t>21:0213:000817</t>
  </si>
  <si>
    <t>21:0213:000817:0003:0001:00</t>
  </si>
  <si>
    <t>105L  :881409:00:------:--</t>
  </si>
  <si>
    <t>21:0723:000917</t>
  </si>
  <si>
    <t>21:0213:000818</t>
  </si>
  <si>
    <t>21:0213:000818:0003:0001:00</t>
  </si>
  <si>
    <t>105L  :881410:00:------:--</t>
  </si>
  <si>
    <t>21:0723:000918</t>
  </si>
  <si>
    <t>21:0213:000819</t>
  </si>
  <si>
    <t>21:0213:000819:0003:0001:00</t>
  </si>
  <si>
    <t>105L  :881411:00:------:--</t>
  </si>
  <si>
    <t>21:0723:000919</t>
  </si>
  <si>
    <t>21:0213:000820</t>
  </si>
  <si>
    <t>21:0213:000820:0003:0001:00</t>
  </si>
  <si>
    <t>105L  :881412:00:------:--</t>
  </si>
  <si>
    <t>21:0723:000920</t>
  </si>
  <si>
    <t>21:0213:000821</t>
  </si>
  <si>
    <t>21:0213:000821:0003:0001:00</t>
  </si>
  <si>
    <t>105L  :881413:9Z:------:--</t>
  </si>
  <si>
    <t>21:0723:000921</t>
  </si>
  <si>
    <t>105L  :881414:00:------:--</t>
  </si>
  <si>
    <t>21:0723:000922</t>
  </si>
  <si>
    <t>21:0213:000822</t>
  </si>
  <si>
    <t>21:0213:000822:0003:0001:00</t>
  </si>
  <si>
    <t>105L  :881415:00:------:--</t>
  </si>
  <si>
    <t>21:0723:000923</t>
  </si>
  <si>
    <t>21:0213:000823</t>
  </si>
  <si>
    <t>21:0213:000823:0003:0001:00</t>
  </si>
  <si>
    <t>105L  :881416:00:------:--</t>
  </si>
  <si>
    <t>21:0723:000924</t>
  </si>
  <si>
    <t>21:0213:000824</t>
  </si>
  <si>
    <t>21:0213:000824:0003:0001:00</t>
  </si>
  <si>
    <t>105L  :881417:00:------:--</t>
  </si>
  <si>
    <t>21:0723:000925</t>
  </si>
  <si>
    <t>21:0213:000825</t>
  </si>
  <si>
    <t>21:0213:000825:0003:0001:00</t>
  </si>
  <si>
    <t>105L  :881418:00:------:--</t>
  </si>
  <si>
    <t>21:0723:000926</t>
  </si>
  <si>
    <t>21:0213:000826</t>
  </si>
  <si>
    <t>21:0213:000826:0003:0001:00</t>
  </si>
  <si>
    <t>105L  :881419:00:------:--</t>
  </si>
  <si>
    <t>21:0723:000927</t>
  </si>
  <si>
    <t>21:0213:000827</t>
  </si>
  <si>
    <t>21:0213:000827:0003:0001:00</t>
  </si>
  <si>
    <t>105L  :881420:00:------:--</t>
  </si>
  <si>
    <t>21:0723:000928</t>
  </si>
  <si>
    <t>21:0213:000828</t>
  </si>
  <si>
    <t>21:0213:000828:0003:0001:00</t>
  </si>
  <si>
    <t>105L  :881422:00:------:--</t>
  </si>
  <si>
    <t>21:0723:000929</t>
  </si>
  <si>
    <t>21:0213:000829</t>
  </si>
  <si>
    <t>21:0213:000829:0003:0001:00</t>
  </si>
  <si>
    <t>105L  :881423:00:------:--</t>
  </si>
  <si>
    <t>21:0723:000930</t>
  </si>
  <si>
    <t>21:0213:000830</t>
  </si>
  <si>
    <t>21:0213:000830:0003:0001:00</t>
  </si>
  <si>
    <t>105L  :881424:10:------:--</t>
  </si>
  <si>
    <t>21:0723:000931</t>
  </si>
  <si>
    <t>21:0213:000831</t>
  </si>
  <si>
    <t>21:0213:000831:0003:0001:00</t>
  </si>
  <si>
    <t>105L  :881425:20:881424:10</t>
  </si>
  <si>
    <t>21:0723:000932</t>
  </si>
  <si>
    <t>21:0213:000831:0004:0001:00</t>
  </si>
  <si>
    <t>105L  :881426:9Y:------:--</t>
  </si>
  <si>
    <t>21:0723:000933</t>
  </si>
  <si>
    <t>105L  :881427:00:------:--</t>
  </si>
  <si>
    <t>21:0723:000934</t>
  </si>
  <si>
    <t>21:0213:000832</t>
  </si>
  <si>
    <t>21:0213:000832:0003:0001:00</t>
  </si>
  <si>
    <t>105L  :881428:00:------:--</t>
  </si>
  <si>
    <t>21:0723:000935</t>
  </si>
  <si>
    <t>21:0213:000833</t>
  </si>
  <si>
    <t>21:0213:000833:0003:0001:00</t>
  </si>
  <si>
    <t>105L  :881429:00:------:--</t>
  </si>
  <si>
    <t>21:0723:000936</t>
  </si>
  <si>
    <t>21:0213:000834</t>
  </si>
  <si>
    <t>21:0213:000834:0003:0001:00</t>
  </si>
  <si>
    <t>105L  :881430:00:------:--</t>
  </si>
  <si>
    <t>21:0723:000937</t>
  </si>
  <si>
    <t>21:0213:000835</t>
  </si>
  <si>
    <t>21:0213:000835:0003:0001:00</t>
  </si>
  <si>
    <t>105L  :881431:00:------:--</t>
  </si>
  <si>
    <t>21:0723:000938</t>
  </si>
  <si>
    <t>21:0213:000836</t>
  </si>
  <si>
    <t>21:0213:000836:0003:0001:00</t>
  </si>
  <si>
    <t>105L  :881432:00:------:--</t>
  </si>
  <si>
    <t>21:0723:000939</t>
  </si>
  <si>
    <t>21:0213:000837</t>
  </si>
  <si>
    <t>21:0213:000837:0003:0001:00</t>
  </si>
  <si>
    <t>105L  :881433:00:------:--</t>
  </si>
  <si>
    <t>21:0723:000940</t>
  </si>
  <si>
    <t>21:0213:000838</t>
  </si>
  <si>
    <t>21:0213:000838:0003:0001:00</t>
  </si>
  <si>
    <t>105L  :881434:00:------:--</t>
  </si>
  <si>
    <t>21:0723:000941</t>
  </si>
  <si>
    <t>21:0213:000839</t>
  </si>
  <si>
    <t>21:0213:000839:0003:0001:00</t>
  </si>
  <si>
    <t>105L  :881435:00:------:--</t>
  </si>
  <si>
    <t>21:0723:000942</t>
  </si>
  <si>
    <t>21:0213:000840</t>
  </si>
  <si>
    <t>21:0213:000840:0003:0001:00</t>
  </si>
  <si>
    <t>105L  :881436:00:------:--</t>
  </si>
  <si>
    <t>21:0723:000943</t>
  </si>
  <si>
    <t>21:0213:000841</t>
  </si>
  <si>
    <t>21:0213:000841:0003:0001:00</t>
  </si>
  <si>
    <t>105L  :881437:00:------:--</t>
  </si>
  <si>
    <t>21:0723:000944</t>
  </si>
  <si>
    <t>21:0213:000842</t>
  </si>
  <si>
    <t>21:0213:000842:0003:0001:00</t>
  </si>
  <si>
    <t>105L  :881438:00:------:--</t>
  </si>
  <si>
    <t>21:0723:000945</t>
  </si>
  <si>
    <t>21:0213:000843</t>
  </si>
  <si>
    <t>21:0213:000843:0003:0001:00</t>
  </si>
  <si>
    <t>105L  :881439:00:------:--</t>
  </si>
  <si>
    <t>21:0723:000946</t>
  </si>
  <si>
    <t>21:0213:000844</t>
  </si>
  <si>
    <t>21:0213:000844:0003:0001:00</t>
  </si>
  <si>
    <t>105L  :881440:00:------:--</t>
  </si>
  <si>
    <t>21:0723:000947</t>
  </si>
  <si>
    <t>21:0213:000845</t>
  </si>
  <si>
    <t>21:0213:000845:0003:0001:00</t>
  </si>
  <si>
    <t>105L  :881442:00:------:--</t>
  </si>
  <si>
    <t>21:0723:000948</t>
  </si>
  <si>
    <t>21:0213:000846</t>
  </si>
  <si>
    <t>21:0213:000846:0003:0001:00</t>
  </si>
  <si>
    <t>105L  :881443:10:------:--</t>
  </si>
  <si>
    <t>21:0723:000949</t>
  </si>
  <si>
    <t>21:0213:000847</t>
  </si>
  <si>
    <t>21:0213:000847:0003:0001:00</t>
  </si>
  <si>
    <t>105L  :881444:20:881443:10</t>
  </si>
  <si>
    <t>21:0723:000950</t>
  </si>
  <si>
    <t>21:0213:000847:0004:0001:00</t>
  </si>
  <si>
    <t>105L  :881445:00:------:--</t>
  </si>
  <si>
    <t>21:0723:000951</t>
  </si>
  <si>
    <t>21:0213:000848</t>
  </si>
  <si>
    <t>21:0213:000848:0003:0001:00</t>
  </si>
  <si>
    <t>105L  :881446:00:------:--</t>
  </si>
  <si>
    <t>21:0723:000952</t>
  </si>
  <si>
    <t>21:0213:000849</t>
  </si>
  <si>
    <t>21:0213:000849:0003:0001:00</t>
  </si>
  <si>
    <t>105L  :881447:00:------:--</t>
  </si>
  <si>
    <t>21:0723:000953</t>
  </si>
  <si>
    <t>21:0213:000850</t>
  </si>
  <si>
    <t>21:0213:000850:0003:0001:00</t>
  </si>
  <si>
    <t>105L  :881448:00:------:--</t>
  </si>
  <si>
    <t>21:0723:000954</t>
  </si>
  <si>
    <t>21:0213:000851</t>
  </si>
  <si>
    <t>21:0213:000851:0003:0001:00</t>
  </si>
  <si>
    <t>105L  :881449:00:------:--</t>
  </si>
  <si>
    <t>21:0723:000955</t>
  </si>
  <si>
    <t>21:0213:000852</t>
  </si>
  <si>
    <t>21:0213:000852:0003:0001:00</t>
  </si>
  <si>
    <t>105L  :881450:00:------:--</t>
  </si>
  <si>
    <t>21:0723:000956</t>
  </si>
  <si>
    <t>21:0213:000853</t>
  </si>
  <si>
    <t>21:0213:000853:0003:0001:00</t>
  </si>
  <si>
    <t>105L  :881451:00:------:--</t>
  </si>
  <si>
    <t>21:0723:000957</t>
  </si>
  <si>
    <t>21:0213:000854</t>
  </si>
  <si>
    <t>21:0213:000854:0003:0001:00</t>
  </si>
  <si>
    <t>105L  :881452:00:------:--</t>
  </si>
  <si>
    <t>21:0723:000958</t>
  </si>
  <si>
    <t>21:0213:000855</t>
  </si>
  <si>
    <t>21:0213:000855:0003:0001:00</t>
  </si>
  <si>
    <t>105L  :881453:9Y:------:--</t>
  </si>
  <si>
    <t>21:0723:000959</t>
  </si>
  <si>
    <t>105L  :881454:00:------:--</t>
  </si>
  <si>
    <t>21:0723:000960</t>
  </si>
  <si>
    <t>21:0213:000856</t>
  </si>
  <si>
    <t>21:0213:000856:0003:0001:00</t>
  </si>
  <si>
    <t>105L  :881455:00:------:--</t>
  </si>
  <si>
    <t>21:0723:000961</t>
  </si>
  <si>
    <t>21:0213:000857</t>
  </si>
  <si>
    <t>21:0213:000857:0003:0001:00</t>
  </si>
  <si>
    <t>105L  :881456:00:------:--</t>
  </si>
  <si>
    <t>21:0723:000962</t>
  </si>
  <si>
    <t>21:0213:000858</t>
  </si>
  <si>
    <t>21:0213:000858:0003:0001:00</t>
  </si>
  <si>
    <t>105L  :881457:00:------:--</t>
  </si>
  <si>
    <t>21:0723:000963</t>
  </si>
  <si>
    <t>21:0213:000859</t>
  </si>
  <si>
    <t>21:0213:000859:0003:0001:00</t>
  </si>
  <si>
    <t>105L  :881458:00:------:--</t>
  </si>
  <si>
    <t>21:0723:000964</t>
  </si>
  <si>
    <t>21:0213:000860</t>
  </si>
  <si>
    <t>21:0213:000860:0003:0001:00</t>
  </si>
  <si>
    <t>105L  :881459:00:------:--</t>
  </si>
  <si>
    <t>21:0723:000965</t>
  </si>
  <si>
    <t>21:0213:000861</t>
  </si>
  <si>
    <t>21:0213:000861:0003:0001:00</t>
  </si>
  <si>
    <t>105L  :881460:00:------:--</t>
  </si>
  <si>
    <t>21:0723:000966</t>
  </si>
  <si>
    <t>21:0213:000862</t>
  </si>
  <si>
    <t>21:0213:000862:0003:0001:00</t>
  </si>
  <si>
    <t>105L  :881462:00:------:--</t>
  </si>
  <si>
    <t>21:0723:000967</t>
  </si>
  <si>
    <t>21:0213:000863</t>
  </si>
  <si>
    <t>21:0213:000863:0003:0001:00</t>
  </si>
  <si>
    <t>105L  :881463:00:------:--</t>
  </si>
  <si>
    <t>21:0723:000968</t>
  </si>
  <si>
    <t>21:0213:000864</t>
  </si>
  <si>
    <t>21:0213:000864:0003:0001:00</t>
  </si>
  <si>
    <t>105L  :881464:00:------:--</t>
  </si>
  <si>
    <t>21:0723:000969</t>
  </si>
  <si>
    <t>21:0213:000865</t>
  </si>
  <si>
    <t>21:0213:000865:0003:0001:00</t>
  </si>
  <si>
    <t>105L  :881465:10:------:--</t>
  </si>
  <si>
    <t>21:0723:000970</t>
  </si>
  <si>
    <t>21:0213:000866</t>
  </si>
  <si>
    <t>21:0213:000866:0003:0001:00</t>
  </si>
  <si>
    <t>105L  :881466:20:881465:10</t>
  </si>
  <si>
    <t>21:0723:000971</t>
  </si>
  <si>
    <t>21:0213:000866:0004:0001:00</t>
  </si>
  <si>
    <t>105L  :881467:00:------:--</t>
  </si>
  <si>
    <t>21:0723:000972</t>
  </si>
  <si>
    <t>21:0213:000867</t>
  </si>
  <si>
    <t>21:0213:000867:0003:0001:00</t>
  </si>
  <si>
    <t>105L  :881468:00:------:--</t>
  </si>
  <si>
    <t>21:0723:000973</t>
  </si>
  <si>
    <t>21:0213:000868</t>
  </si>
  <si>
    <t>21:0213:000868:0003:0001:00</t>
  </si>
  <si>
    <t>105L  :881469:00:------:--</t>
  </si>
  <si>
    <t>21:0723:000974</t>
  </si>
  <si>
    <t>21:0213:000869</t>
  </si>
  <si>
    <t>21:0213:000869:0003:0001:00</t>
  </si>
  <si>
    <t>105L  :881470:9Y:------:--</t>
  </si>
  <si>
    <t>21:0723:000975</t>
  </si>
  <si>
    <t>105L  :881471:00:------:--</t>
  </si>
  <si>
    <t>21:0723:000976</t>
  </si>
  <si>
    <t>21:0213:000870</t>
  </si>
  <si>
    <t>21:0213:000870:0003:0001:00</t>
  </si>
  <si>
    <t>105L  :881472:00:------:--</t>
  </si>
  <si>
    <t>21:0723:000977</t>
  </si>
  <si>
    <t>21:0213:000871</t>
  </si>
  <si>
    <t>21:0213:000871:0003:0001:00</t>
  </si>
  <si>
    <t>105L  :881473:00:------:--</t>
  </si>
  <si>
    <t>21:0723:000978</t>
  </si>
  <si>
    <t>21:0213:000872</t>
  </si>
  <si>
    <t>21:0213:000872:0003:0001:00</t>
  </si>
  <si>
    <t>105L  :881474:00:------:--</t>
  </si>
  <si>
    <t>21:0723:000979</t>
  </si>
  <si>
    <t>21:0213:000873</t>
  </si>
  <si>
    <t>21:0213:000873:0003:0001:00</t>
  </si>
  <si>
    <t>105L  :881475:00:------:--</t>
  </si>
  <si>
    <t>21:0723:000980</t>
  </si>
  <si>
    <t>21:0213:000874</t>
  </si>
  <si>
    <t>21:0213:000874:0003:0001:00</t>
  </si>
  <si>
    <t>105L  :881476:00:------:--</t>
  </si>
  <si>
    <t>21:0723:000981</t>
  </si>
  <si>
    <t>21:0213:000875</t>
  </si>
  <si>
    <t>21:0213:000875:0003:0001:00</t>
  </si>
  <si>
    <t>105L  :881477:00:------:--</t>
  </si>
  <si>
    <t>21:0723:000982</t>
  </si>
  <si>
    <t>21:0213:000876</t>
  </si>
  <si>
    <t>21:0213:000876:0003:0001:00</t>
  </si>
  <si>
    <t>105L  :881478:00:------:--</t>
  </si>
  <si>
    <t>21:0723:000983</t>
  </si>
  <si>
    <t>21:0213:000877</t>
  </si>
  <si>
    <t>21:0213:000877:0003:0001:00</t>
  </si>
  <si>
    <t>105L  :881479:00:------:--</t>
  </si>
  <si>
    <t>21:0723:000984</t>
  </si>
  <si>
    <t>21:0213:000878</t>
  </si>
  <si>
    <t>21:0213:000878:0003:0001:00</t>
  </si>
  <si>
    <t>105L  :881480:00:------:--</t>
  </si>
  <si>
    <t>21:0723:000985</t>
  </si>
  <si>
    <t>21:0213:000879</t>
  </si>
  <si>
    <t>21:0213:000879:0003:0001:00</t>
  </si>
  <si>
    <t>105L  :881482:00:------:--</t>
  </si>
  <si>
    <t>21:0723:000986</t>
  </si>
  <si>
    <t>21:0213:000880</t>
  </si>
  <si>
    <t>21:0213:000880:0003:0001:00</t>
  </si>
  <si>
    <t>105L  :881483:9X:------:--</t>
  </si>
  <si>
    <t>21:0723:000987</t>
  </si>
  <si>
    <t>105L  :881484:00:------:--</t>
  </si>
  <si>
    <t>21:0723:000988</t>
  </si>
  <si>
    <t>21:0213:000881</t>
  </si>
  <si>
    <t>21:0213:000881:0003:0001:00</t>
  </si>
  <si>
    <t>105L  :881485:00:------:--</t>
  </si>
  <si>
    <t>21:0723:000989</t>
  </si>
  <si>
    <t>21:0213:000882</t>
  </si>
  <si>
    <t>21:0213:000882:0003:0001:00</t>
  </si>
  <si>
    <t>105L  :881486:00:------:--</t>
  </si>
  <si>
    <t>21:0723:000990</t>
  </si>
  <si>
    <t>21:0213:000883</t>
  </si>
  <si>
    <t>21:0213:000883:0003:0001:00</t>
  </si>
  <si>
    <t>105L  :881487:10:------:--</t>
  </si>
  <si>
    <t>21:0723:000991</t>
  </si>
  <si>
    <t>21:0213:000884</t>
  </si>
  <si>
    <t>21:0213:000884:0003:0001:00</t>
  </si>
  <si>
    <t>105L  :881488:20:881487:10</t>
  </si>
  <si>
    <t>21:0723:000992</t>
  </si>
  <si>
    <t>21:0213:000884:0004:0001:00</t>
  </si>
  <si>
    <t>105L  :881489:00:------:--</t>
  </si>
  <si>
    <t>21:0723:000993</t>
  </si>
  <si>
    <t>21:0213:000885</t>
  </si>
  <si>
    <t>21:0213:000885:0003:0001:00</t>
  </si>
  <si>
    <t>105L  :881490:00:------:--</t>
  </si>
  <si>
    <t>21:0723:000994</t>
  </si>
  <si>
    <t>21:0213:000886</t>
  </si>
  <si>
    <t>21:0213:000886:0003:0001:00</t>
  </si>
  <si>
    <t>105L  :881491:00:------:--</t>
  </si>
  <si>
    <t>21:0723:000995</t>
  </si>
  <si>
    <t>21:0213:000887</t>
  </si>
  <si>
    <t>21:0213:000887:0003:0001:00</t>
  </si>
  <si>
    <t>105L  :881492:00:------:--</t>
  </si>
  <si>
    <t>21:0723:000996</t>
  </si>
  <si>
    <t>21:0213:000888</t>
  </si>
  <si>
    <t>21:0213:000888:0003:0001:00</t>
  </si>
  <si>
    <t>105L  :881493:00:------:--</t>
  </si>
  <si>
    <t>21:0723:000997</t>
  </si>
  <si>
    <t>21:0213:000889</t>
  </si>
  <si>
    <t>21:0213:000889:0003:0001:00</t>
  </si>
  <si>
    <t>105L  :881494:00:------:--</t>
  </si>
  <si>
    <t>21:0723:000998</t>
  </si>
  <si>
    <t>21:0213:000890</t>
  </si>
  <si>
    <t>21:0213:000890:0003:0001:00</t>
  </si>
  <si>
    <t>105L  :881495:00:------:--</t>
  </si>
  <si>
    <t>21:0723:000999</t>
  </si>
  <si>
    <t>21:0213:000891</t>
  </si>
  <si>
    <t>21:0213:000891:0003:0001:00</t>
  </si>
  <si>
    <t>105L  :881496:00:------:--</t>
  </si>
  <si>
    <t>21:0723:001000</t>
  </si>
  <si>
    <t>21:0213:000892</t>
  </si>
  <si>
    <t>21:0213:000892:0003:0001:00</t>
  </si>
  <si>
    <t>105L  :881497:00:------:--</t>
  </si>
  <si>
    <t>21:0723:001001</t>
  </si>
  <si>
    <t>21:0213:000893</t>
  </si>
  <si>
    <t>21:0213:000893:0003:0001:00</t>
  </si>
  <si>
    <t>105L  :881498:00:------:--</t>
  </si>
  <si>
    <t>21:0723:001002</t>
  </si>
  <si>
    <t>21:0213:000894</t>
  </si>
  <si>
    <t>21:0213:000894:0003:0001:00</t>
  </si>
  <si>
    <t>105L  :881499:00:------:--</t>
  </si>
  <si>
    <t>21:0723:001003</t>
  </si>
  <si>
    <t>21:0213:000895</t>
  </si>
  <si>
    <t>21:0213:000895:0003:0001:00</t>
  </si>
  <si>
    <t>105L  :881500:00:------:--</t>
  </si>
  <si>
    <t>21:0723:001004</t>
  </si>
  <si>
    <t>21:0213:000896</t>
  </si>
  <si>
    <t>21:0213:000896:0003:0001:00</t>
  </si>
  <si>
    <t>105L  :881502:00:------:--</t>
  </si>
  <si>
    <t>21:0723:001005</t>
  </si>
  <si>
    <t>21:0213:000897</t>
  </si>
  <si>
    <t>21:0213:000897:0003:0001:00</t>
  </si>
  <si>
    <t>105L  :881503:00:------:--</t>
  </si>
  <si>
    <t>21:0723:001006</t>
  </si>
  <si>
    <t>21:0213:000898</t>
  </si>
  <si>
    <t>21:0213:000898:0003:0001:00</t>
  </si>
  <si>
    <t>105L  :881504:00:------:--</t>
  </si>
  <si>
    <t>21:0723:001007</t>
  </si>
  <si>
    <t>21:0213:000899</t>
  </si>
  <si>
    <t>21:0213:000899:0003:0001:00</t>
  </si>
  <si>
    <t>105L  :881505:00:------:--</t>
  </si>
  <si>
    <t>21:0723:001008</t>
  </si>
  <si>
    <t>21:0213:000900</t>
  </si>
  <si>
    <t>21:0213:000900:0003:0001:00</t>
  </si>
  <si>
    <t>105L  :881506:00:------:--</t>
  </si>
  <si>
    <t>21:0723:001009</t>
  </si>
  <si>
    <t>21:0213:000901</t>
  </si>
  <si>
    <t>21:0213:000901:0003:0001:00</t>
  </si>
  <si>
    <t>105L  :881507:10:------:--</t>
  </si>
  <si>
    <t>21:0723:001010</t>
  </si>
  <si>
    <t>21:0213:000902</t>
  </si>
  <si>
    <t>21:0213:000902:0003:0001:00</t>
  </si>
  <si>
    <t>105L  :881508:9Z:------:--</t>
  </si>
  <si>
    <t>21:0723:001011</t>
  </si>
  <si>
    <t>105L  :881509:20:881507:10</t>
  </si>
  <si>
    <t>21:0723:001012</t>
  </si>
  <si>
    <t>21:0213:000902:0004:0001:00</t>
  </si>
  <si>
    <t>105L  :881510:00:------:--</t>
  </si>
  <si>
    <t>21:0723:001013</t>
  </si>
  <si>
    <t>21:0213:000903</t>
  </si>
  <si>
    <t>21:0213:000903:0003:0001:00</t>
  </si>
  <si>
    <t>105L  :881511:00:------:--</t>
  </si>
  <si>
    <t>21:0723:001014</t>
  </si>
  <si>
    <t>21:0213:000904</t>
  </si>
  <si>
    <t>21:0213:000904:0003:0001:00</t>
  </si>
  <si>
    <t>105L  :881512:00:------:--</t>
  </si>
  <si>
    <t>21:0723:001015</t>
  </si>
  <si>
    <t>21:0213:000905</t>
  </si>
  <si>
    <t>21:0213:000905:0003:0001:00</t>
  </si>
  <si>
    <t>105L  :881513:00:------:--</t>
  </si>
  <si>
    <t>21:0723:001016</t>
  </si>
  <si>
    <t>21:0213:000906</t>
  </si>
  <si>
    <t>21:0213:000906:0003:0001:00</t>
  </si>
  <si>
    <t>105L  :881514:00:------:--</t>
  </si>
  <si>
    <t>21:0723:001017</t>
  </si>
  <si>
    <t>21:0213:000907</t>
  </si>
  <si>
    <t>21:0213:000907:0003:0001:00</t>
  </si>
  <si>
    <t>105L  :881515:00:------:--</t>
  </si>
  <si>
    <t>21:0723:001018</t>
  </si>
  <si>
    <t>21:0213:000908</t>
  </si>
  <si>
    <t>21:0213:000908:0003:0001:00</t>
  </si>
  <si>
    <t>105L  :883002:00:------:--</t>
  </si>
  <si>
    <t>21:0723:001019</t>
  </si>
  <si>
    <t>21:0213:000909</t>
  </si>
  <si>
    <t>21:0213:000909:0003:0001:00</t>
  </si>
  <si>
    <t>105L  :883003:10:------:--</t>
  </si>
  <si>
    <t>21:0723:001020</t>
  </si>
  <si>
    <t>21:0213:000910</t>
  </si>
  <si>
    <t>21:0213:000910:0003:0001:00</t>
  </si>
  <si>
    <t>105L  :883004:20:883003:10</t>
  </si>
  <si>
    <t>21:0723:001021</t>
  </si>
  <si>
    <t>21:0213:000910:0004:0001:00</t>
  </si>
  <si>
    <t>105L  :883005:00:------:--</t>
  </si>
  <si>
    <t>21:0723:001022</t>
  </si>
  <si>
    <t>21:0213:000911</t>
  </si>
  <si>
    <t>21:0213:000911:0003:0001:00</t>
  </si>
  <si>
    <t>105L  :883006:00:------:--</t>
  </si>
  <si>
    <t>21:0723:001023</t>
  </si>
  <si>
    <t>21:0213:000912</t>
  </si>
  <si>
    <t>21:0213:000912:0003:0001:00</t>
  </si>
  <si>
    <t>105L  :883007:00:------:--</t>
  </si>
  <si>
    <t>21:0723:001024</t>
  </si>
  <si>
    <t>21:0213:000913</t>
  </si>
  <si>
    <t>21:0213:000913:0003:0001:00</t>
  </si>
  <si>
    <t>105L  :883008:00:------:--</t>
  </si>
  <si>
    <t>21:0723:001025</t>
  </si>
  <si>
    <t>21:0213:000914</t>
  </si>
  <si>
    <t>21:0213:000914:0003:0001:00</t>
  </si>
  <si>
    <t>105L  :883009:00:------:--</t>
  </si>
  <si>
    <t>21:0723:001026</t>
  </si>
  <si>
    <t>21:0213:000915</t>
  </si>
  <si>
    <t>21:0213:000915:0003:0001:00</t>
  </si>
  <si>
    <t>105L  :883010:00:------:--</t>
  </si>
  <si>
    <t>21:0723:001027</t>
  </si>
  <si>
    <t>21:0213:000916</t>
  </si>
  <si>
    <t>21:0213:000916:0003:0001:00</t>
  </si>
  <si>
    <t>105L  :883011:00:------:--</t>
  </si>
  <si>
    <t>21:0723:001028</t>
  </si>
  <si>
    <t>21:0213:000917</t>
  </si>
  <si>
    <t>21:0213:000917:0003:0001:00</t>
  </si>
  <si>
    <t>105L  :883012:9Z:------:--</t>
  </si>
  <si>
    <t>21:0723:001029</t>
  </si>
  <si>
    <t>105L  :883013:00:------:--</t>
  </si>
  <si>
    <t>21:0723:001030</t>
  </si>
  <si>
    <t>21:0213:000918</t>
  </si>
  <si>
    <t>21:0213:000918:0003:0001:00</t>
  </si>
  <si>
    <t>105L  :883014:00:------:--</t>
  </si>
  <si>
    <t>21:0723:001031</t>
  </si>
  <si>
    <t>21:0213:000919</t>
  </si>
  <si>
    <t>21:0213:000919:0003:0001:00</t>
  </si>
  <si>
    <t>105L  :883015:00:------:--</t>
  </si>
  <si>
    <t>21:0723:001032</t>
  </si>
  <si>
    <t>21:0213:000920</t>
  </si>
  <si>
    <t>21:0213:000920:0003:0001:00</t>
  </si>
  <si>
    <t>105L  :883016:00:------:--</t>
  </si>
  <si>
    <t>21:0723:001033</t>
  </si>
  <si>
    <t>21:0213:000921</t>
  </si>
  <si>
    <t>21:0213:000921:0003:0001:00</t>
  </si>
  <si>
    <t>105L  :883017:00:------:--</t>
  </si>
  <si>
    <t>21:0723:001034</t>
  </si>
  <si>
    <t>21:0213:000922</t>
  </si>
  <si>
    <t>21:0213:000922:0003:0001:00</t>
  </si>
  <si>
    <t>105L  :883018:00:------:--</t>
  </si>
  <si>
    <t>21:0723:001035</t>
  </si>
  <si>
    <t>21:0213:000923</t>
  </si>
  <si>
    <t>21:0213:000923:0003:0001:00</t>
  </si>
  <si>
    <t>105L  :883019:00:------:--</t>
  </si>
  <si>
    <t>21:0723:001036</t>
  </si>
  <si>
    <t>21:0213:000924</t>
  </si>
  <si>
    <t>21:0213:000924:0003:0001:00</t>
  </si>
  <si>
    <t>105L  :883020:00:------:--</t>
  </si>
  <si>
    <t>21:0723:001037</t>
  </si>
  <si>
    <t>21:0213:000925</t>
  </si>
  <si>
    <t>21:0213:000925:0003:0001:00</t>
  </si>
  <si>
    <t>105L  :883022:00:------:--</t>
  </si>
  <si>
    <t>21:0723:001038</t>
  </si>
  <si>
    <t>21:0213:000926</t>
  </si>
  <si>
    <t>21:0213:000926:0003:0001:00</t>
  </si>
  <si>
    <t>105L  :883023:10:------:--</t>
  </si>
  <si>
    <t>21:0723:001039</t>
  </si>
  <si>
    <t>21:0213:000927</t>
  </si>
  <si>
    <t>21:0213:000927:0003:0001:00</t>
  </si>
  <si>
    <t>105L  :883024:20:883023:10</t>
  </si>
  <si>
    <t>21:0723:001040</t>
  </si>
  <si>
    <t>21:0213:000927:0004:0001:00</t>
  </si>
  <si>
    <t>105L  :883025:00:------:--</t>
  </si>
  <si>
    <t>21:0723:001041</t>
  </si>
  <si>
    <t>21:0213:000928</t>
  </si>
  <si>
    <t>21:0213:000928:0003:0001:00</t>
  </si>
  <si>
    <t>105L  :883026:00:------:--</t>
  </si>
  <si>
    <t>21:0723:001042</t>
  </si>
  <si>
    <t>21:0213:000929</t>
  </si>
  <si>
    <t>21:0213:000929:0003:0001:00</t>
  </si>
  <si>
    <t>105L  :883027:9Y:------:--</t>
  </si>
  <si>
    <t>21:0723:001043</t>
  </si>
  <si>
    <t>105L  :883028:00:------:--</t>
  </si>
  <si>
    <t>21:0723:001044</t>
  </si>
  <si>
    <t>21:0213:000930</t>
  </si>
  <si>
    <t>21:0213:000930:0003:0001:00</t>
  </si>
  <si>
    <t>105L  :883029:00:------:--</t>
  </si>
  <si>
    <t>21:0723:001045</t>
  </si>
  <si>
    <t>21:0213:000931</t>
  </si>
  <si>
    <t>21:0213:000931:0003:0001:00</t>
  </si>
  <si>
    <t>105L  :883030:00:------:--</t>
  </si>
  <si>
    <t>21:0723:001046</t>
  </si>
  <si>
    <t>21:0213:000932</t>
  </si>
  <si>
    <t>21:0213:000932:0003:0001:00</t>
  </si>
  <si>
    <t>105L  :883031:00:------:--</t>
  </si>
  <si>
    <t>21:0723:001047</t>
  </si>
  <si>
    <t>21:0213:000933</t>
  </si>
  <si>
    <t>21:0213:000933:0003:0001:00</t>
  </si>
  <si>
    <t>105L  :883032:00:------:--</t>
  </si>
  <si>
    <t>21:0723:001048</t>
  </si>
  <si>
    <t>21:0213:000934</t>
  </si>
  <si>
    <t>21:0213:000934:0003:0001:00</t>
  </si>
  <si>
    <t>105L  :883033:00:------:--</t>
  </si>
  <si>
    <t>21:0723:001049</t>
  </si>
  <si>
    <t>21:0213:000935</t>
  </si>
  <si>
    <t>21:0213:000935:0003:0001:00</t>
  </si>
  <si>
    <t>105L  :883034:00:------:--</t>
  </si>
  <si>
    <t>21:0723:001050</t>
  </si>
  <si>
    <t>21:0213:000936</t>
  </si>
  <si>
    <t>21:0213:000936:0003:0001:00</t>
  </si>
  <si>
    <t>105L  :883035:00:------:--</t>
  </si>
  <si>
    <t>21:0723:001051</t>
  </si>
  <si>
    <t>21:0213:000937</t>
  </si>
  <si>
    <t>21:0213:000937:0003:0001:00</t>
  </si>
  <si>
    <t>105L  :883036:00:------:--</t>
  </si>
  <si>
    <t>21:0723:001052</t>
  </si>
  <si>
    <t>21:0213:000938</t>
  </si>
  <si>
    <t>21:0213:000938:0003:0001:00</t>
  </si>
  <si>
    <t>105L  :883037:00:------:--</t>
  </si>
  <si>
    <t>21:0723:001053</t>
  </si>
  <si>
    <t>21:0213:000939</t>
  </si>
  <si>
    <t>21:0213:000939:0003:0001:00</t>
  </si>
  <si>
    <t>105L  :883038:00:------:--</t>
  </si>
  <si>
    <t>21:0723:001054</t>
  </si>
  <si>
    <t>21:0213:000940</t>
  </si>
  <si>
    <t>21:0213:000940:0003:0001:00</t>
  </si>
  <si>
    <t>105L  :883039:00:------:--</t>
  </si>
  <si>
    <t>21:0723:001055</t>
  </si>
  <si>
    <t>21:0213:000941</t>
  </si>
  <si>
    <t>21:0213:000941:0003:0001:00</t>
  </si>
  <si>
    <t>105L  :883040:00:------:--</t>
  </si>
  <si>
    <t>21:0723:001056</t>
  </si>
  <si>
    <t>21:0213:000942</t>
  </si>
  <si>
    <t>21:0213:000942:0003:0001:00</t>
  </si>
  <si>
    <t>105L  :883042:00:------:--</t>
  </si>
  <si>
    <t>21:0723:001057</t>
  </si>
  <si>
    <t>21:0213:000943</t>
  </si>
  <si>
    <t>21:0213:000943:0003:0001:00</t>
  </si>
  <si>
    <t>105L  :883043:00:------:--</t>
  </si>
  <si>
    <t>21:0723:001058</t>
  </si>
  <si>
    <t>21:0213:000944</t>
  </si>
  <si>
    <t>21:0213:000944:0003:0001:00</t>
  </si>
  <si>
    <t>105L  :883044:10:------:--</t>
  </si>
  <si>
    <t>21:0723:001059</t>
  </si>
  <si>
    <t>21:0213:000945</t>
  </si>
  <si>
    <t>21:0213:000945:0003:0001:00</t>
  </si>
  <si>
    <t>105L  :883045:9Y:------:--</t>
  </si>
  <si>
    <t>21:0723:001060</t>
  </si>
  <si>
    <t>105L  :883046:20:883044:10</t>
  </si>
  <si>
    <t>21:0723:001061</t>
  </si>
  <si>
    <t>21:0213:000945:0004:0001:00</t>
  </si>
  <si>
    <t>105L  :883047:00:------:--</t>
  </si>
  <si>
    <t>21:0723:001062</t>
  </si>
  <si>
    <t>21:0213:000946</t>
  </si>
  <si>
    <t>21:0213:000946:0003:0001:00</t>
  </si>
  <si>
    <t>105L  :883048:00:------:--</t>
  </si>
  <si>
    <t>21:0723:001063</t>
  </si>
  <si>
    <t>21:0213:000947</t>
  </si>
  <si>
    <t>21:0213:000947:0003:0001:00</t>
  </si>
  <si>
    <t>105L  :883049:00:------:--</t>
  </si>
  <si>
    <t>21:0723:001064</t>
  </si>
  <si>
    <t>21:0213:000948</t>
  </si>
  <si>
    <t>21:0213:000948:0003:0001:00</t>
  </si>
  <si>
    <t>105L  :883050:00:------:--</t>
  </si>
  <si>
    <t>21:0723:001065</t>
  </si>
  <si>
    <t>21:0213:000949</t>
  </si>
  <si>
    <t>21:0213:000949:0003:0001:00</t>
  </si>
  <si>
    <t>105L  :883051:00:------:--</t>
  </si>
  <si>
    <t>21:0723:001066</t>
  </si>
  <si>
    <t>21:0213:000950</t>
  </si>
  <si>
    <t>21:0213:000950:0003:0001:00</t>
  </si>
  <si>
    <t>105L  :883052:00:------:--</t>
  </si>
  <si>
    <t>21:0723:001067</t>
  </si>
  <si>
    <t>21:0213:000951</t>
  </si>
  <si>
    <t>21:0213:000951:0003:0001:00</t>
  </si>
  <si>
    <t>105L  :883053:00:------:--</t>
  </si>
  <si>
    <t>21:0723:001068</t>
  </si>
  <si>
    <t>21:0213:000952</t>
  </si>
  <si>
    <t>21:0213:000952:0003:0001:00</t>
  </si>
  <si>
    <t>105L  :883054:00:------:--</t>
  </si>
  <si>
    <t>21:0723:001069</t>
  </si>
  <si>
    <t>21:0213:000953</t>
  </si>
  <si>
    <t>21:0213:000953:0003:0001:00</t>
  </si>
  <si>
    <t>105L  :883055:00:------:--</t>
  </si>
  <si>
    <t>21:0723:001070</t>
  </si>
  <si>
    <t>21:0213:000954</t>
  </si>
  <si>
    <t>21:0213:000954:0003:0001:00</t>
  </si>
  <si>
    <t>105L  :883056:00:------:--</t>
  </si>
  <si>
    <t>21:0723:001071</t>
  </si>
  <si>
    <t>21:0213:000955</t>
  </si>
  <si>
    <t>21:0213:000955:0003:0001:00</t>
  </si>
  <si>
    <t>105L  :883057:00:------:--</t>
  </si>
  <si>
    <t>21:0723:001072</t>
  </si>
  <si>
    <t>21:0213:000956</t>
  </si>
  <si>
    <t>21:0213:000956:0003:0001:00</t>
  </si>
  <si>
    <t>105L  :883058:00:------:--</t>
  </si>
  <si>
    <t>21:0723:001073</t>
  </si>
  <si>
    <t>21:0213:000957</t>
  </si>
  <si>
    <t>21:0213:000957:0003:0001:00</t>
  </si>
  <si>
    <t>105L  :883059:00:------:--</t>
  </si>
  <si>
    <t>21:0723:001074</t>
  </si>
  <si>
    <t>21:0213:000958</t>
  </si>
  <si>
    <t>21:0213:000958:0003:0001:00</t>
  </si>
  <si>
    <t>105L  :883060:00:------:--</t>
  </si>
  <si>
    <t>21:0723:001075</t>
  </si>
  <si>
    <t>21:0213:000959</t>
  </si>
  <si>
    <t>21:0213:000959:0003:0001:00</t>
  </si>
  <si>
    <t>105L  :883062:00:------:--</t>
  </si>
  <si>
    <t>21:0723:001076</t>
  </si>
  <si>
    <t>21:0213:000960</t>
  </si>
  <si>
    <t>21:0213:000960:0003:0001:00</t>
  </si>
  <si>
    <t>105L  :883063:00:------:--</t>
  </si>
  <si>
    <t>21:0723:001077</t>
  </si>
  <si>
    <t>21:0213:000961</t>
  </si>
  <si>
    <t>21:0213:000961:0003:0001:00</t>
  </si>
  <si>
    <t>105L  :883064:00:------:--</t>
  </si>
  <si>
    <t>21:0723:001078</t>
  </si>
  <si>
    <t>21:0213:000962</t>
  </si>
  <si>
    <t>21:0213:000962:0003:0001:00</t>
  </si>
  <si>
    <t>105L  :883065:10:------:--</t>
  </si>
  <si>
    <t>21:0723:001079</t>
  </si>
  <si>
    <t>21:0213:000963</t>
  </si>
  <si>
    <t>21:0213:000963:0003:0001:00</t>
  </si>
  <si>
    <t>105L  :883066:20:883065:10</t>
  </si>
  <si>
    <t>21:0723:001080</t>
  </si>
  <si>
    <t>21:0213:000963:0004:0001:00</t>
  </si>
  <si>
    <t>105L  :883067:00:------:--</t>
  </si>
  <si>
    <t>21:0723:001081</t>
  </si>
  <si>
    <t>21:0213:000964</t>
  </si>
  <si>
    <t>21:0213:000964:0003:0001:00</t>
  </si>
  <si>
    <t>105L  :883068:00:------:--</t>
  </si>
  <si>
    <t>21:0723:001082</t>
  </si>
  <si>
    <t>21:0213:000965</t>
  </si>
  <si>
    <t>21:0213:000965:0003:0001:00</t>
  </si>
  <si>
    <t>105L  :883069:00:------:--</t>
  </si>
  <si>
    <t>21:0723:001083</t>
  </si>
  <si>
    <t>21:0213:000966</t>
  </si>
  <si>
    <t>21:0213:000966:0003:0001:00</t>
  </si>
  <si>
    <t>105L  :883070:00:------:--</t>
  </si>
  <si>
    <t>21:0723:001084</t>
  </si>
  <si>
    <t>21:0213:000967</t>
  </si>
  <si>
    <t>21:0213:000967:0003:0001:00</t>
  </si>
  <si>
    <t>105L  :883071:00:------:--</t>
  </si>
  <si>
    <t>21:0723:001085</t>
  </si>
  <si>
    <t>21:0213:000968</t>
  </si>
  <si>
    <t>21:0213:000968:0003:0001:00</t>
  </si>
  <si>
    <t>105L  :883072:00:------:--</t>
  </si>
  <si>
    <t>21:0723:001086</t>
  </si>
  <si>
    <t>21:0213:000969</t>
  </si>
  <si>
    <t>21:0213:000969:0003:0001:00</t>
  </si>
  <si>
    <t>105L  :883073:00:------:--</t>
  </si>
  <si>
    <t>21:0723:001087</t>
  </si>
  <si>
    <t>21:0213:000970</t>
  </si>
  <si>
    <t>21:0213:000970:0003:0001:00</t>
  </si>
  <si>
    <t>105L  :883074:00:------:--</t>
  </si>
  <si>
    <t>21:0723:001088</t>
  </si>
  <si>
    <t>21:0213:000971</t>
  </si>
  <si>
    <t>21:0213:000971:0003:0001:00</t>
  </si>
  <si>
    <t>105L  :883075:00:------:--</t>
  </si>
  <si>
    <t>21:0723:001089</t>
  </si>
  <si>
    <t>21:0213:000972</t>
  </si>
  <si>
    <t>21:0213:000972:0003:0001:00</t>
  </si>
  <si>
    <t>105L  :883076:00:------:--</t>
  </si>
  <si>
    <t>21:0723:001090</t>
  </si>
  <si>
    <t>21:0213:000973</t>
  </si>
  <si>
    <t>21:0213:000973:0003:0001:00</t>
  </si>
  <si>
    <t>105L  :883077:00:------:--</t>
  </si>
  <si>
    <t>21:0723:001091</t>
  </si>
  <si>
    <t>21:0213:000974</t>
  </si>
  <si>
    <t>21:0213:000974:0003:0001:00</t>
  </si>
  <si>
    <t>105L  :883078:00:------:--</t>
  </si>
  <si>
    <t>21:0723:001092</t>
  </si>
  <si>
    <t>21:0213:000975</t>
  </si>
  <si>
    <t>21:0213:000975:0003:0001:00</t>
  </si>
  <si>
    <t>105L  :883079:9Z:------:--</t>
  </si>
  <si>
    <t>21:0723:001093</t>
  </si>
  <si>
    <t>105L  :883080:00:------:--</t>
  </si>
  <si>
    <t>21:0723:001094</t>
  </si>
  <si>
    <t>21:0213:000976</t>
  </si>
  <si>
    <t>21:0213:000976:0003:0001:00</t>
  </si>
  <si>
    <t>105L  :883082:00:------:--</t>
  </si>
  <si>
    <t>21:0723:001095</t>
  </si>
  <si>
    <t>21:0213:000977</t>
  </si>
  <si>
    <t>21:0213:000977:0003:0001:00</t>
  </si>
  <si>
    <t>105L  :883083:00:------:--</t>
  </si>
  <si>
    <t>21:0723:001096</t>
  </si>
  <si>
    <t>21:0213:000978</t>
  </si>
  <si>
    <t>21:0213:000978:0003:0001:00</t>
  </si>
  <si>
    <t>105L  :883084:00:------:--</t>
  </si>
  <si>
    <t>21:0723:001097</t>
  </si>
  <si>
    <t>21:0213:000979</t>
  </si>
  <si>
    <t>21:0213:000979:0003:0001:00</t>
  </si>
  <si>
    <t>105L  :883085:00:------:--</t>
  </si>
  <si>
    <t>21:0723:001098</t>
  </si>
  <si>
    <t>21:0213:000980</t>
  </si>
  <si>
    <t>21:0213:000980:0003:0001:00</t>
  </si>
  <si>
    <t>105L  :883086:10:------:--</t>
  </si>
  <si>
    <t>21:0723:001099</t>
  </si>
  <si>
    <t>21:0213:000981</t>
  </si>
  <si>
    <t>21:0213:000981:0003:0001:00</t>
  </si>
  <si>
    <t>105L  :883087:20:883086:10</t>
  </si>
  <si>
    <t>21:0723:001100</t>
  </si>
  <si>
    <t>21:0213:000981:0004:0001:00</t>
  </si>
  <si>
    <t>105L  :883088:00:------:--</t>
  </si>
  <si>
    <t>21:0723:001101</t>
  </si>
  <si>
    <t>21:0213:000982</t>
  </si>
  <si>
    <t>21:0213:000982:0003:0001:00</t>
  </si>
  <si>
    <t>105L  :883089:00:------:--</t>
  </si>
  <si>
    <t>21:0723:001102</t>
  </si>
  <si>
    <t>21:0213:000983</t>
  </si>
  <si>
    <t>21:0213:000983:0003:0001:00</t>
  </si>
  <si>
    <t>105L  :883090:00:------:--</t>
  </si>
  <si>
    <t>21:0723:001103</t>
  </si>
  <si>
    <t>21:0213:000984</t>
  </si>
  <si>
    <t>21:0213:000984:0003:0001:00</t>
  </si>
  <si>
    <t>105L  :883091:00:------:--</t>
  </si>
  <si>
    <t>21:0723:001104</t>
  </si>
  <si>
    <t>21:0213:000985</t>
  </si>
  <si>
    <t>21:0213:000985:0003:0001:00</t>
  </si>
  <si>
    <t>105L  :883092:00:------:--</t>
  </si>
  <si>
    <t>21:0723:001105</t>
  </si>
  <si>
    <t>21:0213:000986</t>
  </si>
  <si>
    <t>21:0213:000986:0003:0001:00</t>
  </si>
  <si>
    <t>105L  :883093:00:------:--</t>
  </si>
  <si>
    <t>21:0723:001106</t>
  </si>
  <si>
    <t>21:0213:000987</t>
  </si>
  <si>
    <t>21:0213:000987:0003:0001:00</t>
  </si>
  <si>
    <t>105L  :883094:00:------:--</t>
  </si>
  <si>
    <t>21:0723:001107</t>
  </si>
  <si>
    <t>21:0213:000988</t>
  </si>
  <si>
    <t>21:0213:000988:0003:0001:00</t>
  </si>
  <si>
    <t>105L  :883095:00:------:--</t>
  </si>
  <si>
    <t>21:0723:001108</t>
  </si>
  <si>
    <t>21:0213:000989</t>
  </si>
  <si>
    <t>21:0213:000989:0003:0001:00</t>
  </si>
  <si>
    <t>105L  :883096:00:------:--</t>
  </si>
  <si>
    <t>21:0723:001109</t>
  </si>
  <si>
    <t>21:0213:000990</t>
  </si>
  <si>
    <t>21:0213:000990:0003:0001:00</t>
  </si>
  <si>
    <t>105L  :883097:00:------:--</t>
  </si>
  <si>
    <t>21:0723:001110</t>
  </si>
  <si>
    <t>21:0213:000991</t>
  </si>
  <si>
    <t>21:0213:000991:0003:0001:00</t>
  </si>
  <si>
    <t>105L  :883098:00:------:--</t>
  </si>
  <si>
    <t>21:0723:001111</t>
  </si>
  <si>
    <t>21:0213:000992</t>
  </si>
  <si>
    <t>21:0213:000992:0003:0001:00</t>
  </si>
  <si>
    <t>105L  :883099:9X:------:--</t>
  </si>
  <si>
    <t>21:0723:001112</t>
  </si>
  <si>
    <t>105L  :883100:00:------:--</t>
  </si>
  <si>
    <t>21:0723:001113</t>
  </si>
  <si>
    <t>21:0213:000993</t>
  </si>
  <si>
    <t>21:0213:000993:0003:0001:00</t>
  </si>
  <si>
    <t>105L  :883102:00:------:--</t>
  </si>
  <si>
    <t>21:0723:001114</t>
  </si>
  <si>
    <t>21:0213:000994</t>
  </si>
  <si>
    <t>21:0213:000994:0003:0001:00</t>
  </si>
  <si>
    <t>105L  :883103:10:------:--</t>
  </si>
  <si>
    <t>21:0723:001115</t>
  </si>
  <si>
    <t>21:0213:000995</t>
  </si>
  <si>
    <t>21:0213:000995:0003:0001:00</t>
  </si>
  <si>
    <t>105L  :883104:20:883103:10</t>
  </si>
  <si>
    <t>21:0723:001116</t>
  </si>
  <si>
    <t>21:0213:000995:0004:0001:00</t>
  </si>
  <si>
    <t>105L  :883105:00:------:--</t>
  </si>
  <si>
    <t>21:0723:001117</t>
  </si>
  <si>
    <t>21:0213:000996</t>
  </si>
  <si>
    <t>21:0213:000996:0003:0001:00</t>
  </si>
  <si>
    <t>105L  :883106:00:------:--</t>
  </si>
  <si>
    <t>21:0723:001118</t>
  </si>
  <si>
    <t>21:0213:000997</t>
  </si>
  <si>
    <t>21:0213:000997:0003:0001:00</t>
  </si>
  <si>
    <t>105L  :883107:00:------:--</t>
  </si>
  <si>
    <t>21:0723:001119</t>
  </si>
  <si>
    <t>21:0213:000998</t>
  </si>
  <si>
    <t>21:0213:000998:0003:0001:00</t>
  </si>
  <si>
    <t>105L  :883108:00:------:--</t>
  </si>
  <si>
    <t>21:0723:001120</t>
  </si>
  <si>
    <t>21:0213:000999</t>
  </si>
  <si>
    <t>21:0213:000999:0003:0001:00</t>
  </si>
  <si>
    <t>105L  :883109:00:------:--</t>
  </si>
  <si>
    <t>21:0723:001121</t>
  </si>
  <si>
    <t>21:0213:001000</t>
  </si>
  <si>
    <t>21:0213:001000:0003:0001:00</t>
  </si>
  <si>
    <t>105L  :883110:00:------:--</t>
  </si>
  <si>
    <t>21:0723:001122</t>
  </si>
  <si>
    <t>21:0213:001001</t>
  </si>
  <si>
    <t>21:0213:001001:0003:0001:00</t>
  </si>
  <si>
    <t>105L  :883111:00:------:--</t>
  </si>
  <si>
    <t>21:0723:001123</t>
  </si>
  <si>
    <t>21:0213:001002</t>
  </si>
  <si>
    <t>21:0213:001002:0003:0001:00</t>
  </si>
  <si>
    <t>105L  :883112:00:------:--</t>
  </si>
  <si>
    <t>21:0723:001124</t>
  </si>
  <si>
    <t>21:0213:001003</t>
  </si>
  <si>
    <t>21:0213:001003:0003:0001:00</t>
  </si>
  <si>
    <t>105L  :883113:00:------:--</t>
  </si>
  <si>
    <t>21:0723:001125</t>
  </si>
  <si>
    <t>21:0213:001004</t>
  </si>
  <si>
    <t>21:0213:001004:0003:0001:00</t>
  </si>
  <si>
    <t>105L  :883114:00:------:--</t>
  </si>
  <si>
    <t>21:0723:001126</t>
  </si>
  <si>
    <t>21:0213:001005</t>
  </si>
  <si>
    <t>21:0213:001005:0003:0001:00</t>
  </si>
  <si>
    <t>105L  :883115:00:------:--</t>
  </si>
  <si>
    <t>21:0723:001127</t>
  </si>
  <si>
    <t>21:0213:001006</t>
  </si>
  <si>
    <t>21:0213:001006:0003:0001:00</t>
  </si>
  <si>
    <t>105L  :883116:00:------:--</t>
  </si>
  <si>
    <t>21:0723:001128</t>
  </si>
  <si>
    <t>21:0213:001007</t>
  </si>
  <si>
    <t>21:0213:001007:0003:0001:00</t>
  </si>
  <si>
    <t>105L  :883117:00:------:--</t>
  </si>
  <si>
    <t>21:0723:001129</t>
  </si>
  <si>
    <t>21:0213:001008</t>
  </si>
  <si>
    <t>21:0213:001008:0003:0001:00</t>
  </si>
  <si>
    <t>105L  :883118:00:------:--</t>
  </si>
  <si>
    <t>21:0723:001130</t>
  </si>
  <si>
    <t>21:0213:001009</t>
  </si>
  <si>
    <t>21:0213:001009:0003:0001:00</t>
  </si>
  <si>
    <t>105L  :883119:9X:------:--</t>
  </si>
  <si>
    <t>21:0723:001131</t>
  </si>
  <si>
    <t>105L  :883120:00:------:--</t>
  </si>
  <si>
    <t>21:0723:001132</t>
  </si>
  <si>
    <t>21:0213:001010</t>
  </si>
  <si>
    <t>21:0213:001010:0003:0001:00</t>
  </si>
  <si>
    <t>105L  :883122:00:------:--</t>
  </si>
  <si>
    <t>21:0723:001133</t>
  </si>
  <si>
    <t>21:0213:001011</t>
  </si>
  <si>
    <t>21:0213:001011:0003:0001:00</t>
  </si>
  <si>
    <t>105L  :883123:00:------:--</t>
  </si>
  <si>
    <t>21:0723:001134</t>
  </si>
  <si>
    <t>21:0213:001012</t>
  </si>
  <si>
    <t>21:0213:001012:0003:0001:00</t>
  </si>
  <si>
    <t>105L  :883124:00:------:--</t>
  </si>
  <si>
    <t>21:0723:001135</t>
  </si>
  <si>
    <t>21:0213:001013</t>
  </si>
  <si>
    <t>21:0213:001013:0003:0001:00</t>
  </si>
  <si>
    <t>105L  :883125:00:------:--</t>
  </si>
  <si>
    <t>21:0723:001136</t>
  </si>
  <si>
    <t>21:0213:001014</t>
  </si>
  <si>
    <t>21:0213:001014:0003:0001:00</t>
  </si>
  <si>
    <t>105L  :883126:00:------:--</t>
  </si>
  <si>
    <t>21:0723:001137</t>
  </si>
  <si>
    <t>21:0213:001015</t>
  </si>
  <si>
    <t>21:0213:001015:0003:0001:00</t>
  </si>
  <si>
    <t>105L  :883127:00:------:--</t>
  </si>
  <si>
    <t>21:0723:001138</t>
  </si>
  <si>
    <t>21:0213:001016</t>
  </si>
  <si>
    <t>21:0213:001016:0003:0001:00</t>
  </si>
  <si>
    <t>105L  :883128:10:------:--</t>
  </si>
  <si>
    <t>21:0723:001139</t>
  </si>
  <si>
    <t>21:0213:001017</t>
  </si>
  <si>
    <t>21:0213:001017:0003:0001:00</t>
  </si>
  <si>
    <t>105L  :883129:20:883128:10</t>
  </si>
  <si>
    <t>21:0723:001140</t>
  </si>
  <si>
    <t>21:0213:001017:0004:0001:00</t>
  </si>
  <si>
    <t>105L  :883130:00:------:--</t>
  </si>
  <si>
    <t>21:0723:001141</t>
  </si>
  <si>
    <t>21:0213:001018</t>
  </si>
  <si>
    <t>21:0213:001018:0003:0001:00</t>
  </si>
  <si>
    <t>105L  :883131:00:------:--</t>
  </si>
  <si>
    <t>21:0723:001142</t>
  </si>
  <si>
    <t>21:0213:001019</t>
  </si>
  <si>
    <t>21:0213:001019:0003:0001:00</t>
  </si>
  <si>
    <t>105L  :883132:00:------:--</t>
  </si>
  <si>
    <t>21:0723:001143</t>
  </si>
  <si>
    <t>21:0213:001020</t>
  </si>
  <si>
    <t>21:0213:001020:0003:0001:00</t>
  </si>
  <si>
    <t>105L  :883133:00:------:--</t>
  </si>
  <si>
    <t>21:0723:001144</t>
  </si>
  <si>
    <t>21:0213:001021</t>
  </si>
  <si>
    <t>21:0213:001021:0003:0001:00</t>
  </si>
  <si>
    <t>105L  :883134:00:------:--</t>
  </si>
  <si>
    <t>21:0723:001145</t>
  </si>
  <si>
    <t>21:0213:001022</t>
  </si>
  <si>
    <t>21:0213:001022:0003:0001:00</t>
  </si>
  <si>
    <t>105L  :883135:00:------:--</t>
  </si>
  <si>
    <t>21:0723:001146</t>
  </si>
  <si>
    <t>21:0213:001023</t>
  </si>
  <si>
    <t>21:0213:001023:0003:0001:00</t>
  </si>
  <si>
    <t>105L  :883136:00:------:--</t>
  </si>
  <si>
    <t>21:0723:001147</t>
  </si>
  <si>
    <t>21:0213:001024</t>
  </si>
  <si>
    <t>21:0213:001024:0003:0001:00</t>
  </si>
  <si>
    <t>105L  :883137:00:------:--</t>
  </si>
  <si>
    <t>21:0723:001148</t>
  </si>
  <si>
    <t>21:0213:001025</t>
  </si>
  <si>
    <t>21:0213:001025:0003:0001:00</t>
  </si>
  <si>
    <t>105L  :883138:00:------:--</t>
  </si>
  <si>
    <t>21:0723:001149</t>
  </si>
  <si>
    <t>21:0213:001026</t>
  </si>
  <si>
    <t>21:0213:001026:0003:0001:00</t>
  </si>
  <si>
    <t>105L  :883139:00:------:--</t>
  </si>
  <si>
    <t>21:0723:001150</t>
  </si>
  <si>
    <t>21:0213:001027</t>
  </si>
  <si>
    <t>21:0213:001027:0003:0001:00</t>
  </si>
  <si>
    <t>105L  :883140:9Z:------:--</t>
  </si>
  <si>
    <t>21:0723:001151</t>
  </si>
  <si>
    <t>105L  :883142:9Z:------:--</t>
  </si>
  <si>
    <t>21:0723:001152</t>
  </si>
  <si>
    <t>105L  :883143:00:------:--</t>
  </si>
  <si>
    <t>21:0723:001153</t>
  </si>
  <si>
    <t>21:0213:001028</t>
  </si>
  <si>
    <t>21:0213:001028:0003:0001:00</t>
  </si>
  <si>
    <t>105L  :883144:00:------:--</t>
  </si>
  <si>
    <t>21:0723:001154</t>
  </si>
  <si>
    <t>21:0213:001029</t>
  </si>
  <si>
    <t>21:0213:001029:0003:0001:00</t>
  </si>
  <si>
    <t>105L  :883145:10:------:--</t>
  </si>
  <si>
    <t>21:0723:001155</t>
  </si>
  <si>
    <t>21:0213:001030</t>
  </si>
  <si>
    <t>21:0213:001030:0003:0001:00</t>
  </si>
  <si>
    <t>105L  :883146:20:883145:10</t>
  </si>
  <si>
    <t>21:0723:001156</t>
  </si>
  <si>
    <t>21:0213:001030:0004:0001:00</t>
  </si>
  <si>
    <t>105L  :883147:00:------:--</t>
  </si>
  <si>
    <t>21:0723:001157</t>
  </si>
  <si>
    <t>21:0213:001031</t>
  </si>
  <si>
    <t>21:0213:001031:0003:0001:00</t>
  </si>
  <si>
    <t>105L  :883148:00:------:--</t>
  </si>
  <si>
    <t>21:0723:001158</t>
  </si>
  <si>
    <t>21:0213:001032</t>
  </si>
  <si>
    <t>21:0213:001032:0003:0001:00</t>
  </si>
  <si>
    <t>105L  :883149:00:------:--</t>
  </si>
  <si>
    <t>21:0723:001159</t>
  </si>
  <si>
    <t>21:0213:001033</t>
  </si>
  <si>
    <t>21:0213:001033:0003:0001:00</t>
  </si>
  <si>
    <t>105L  :883150:00:------:--</t>
  </si>
  <si>
    <t>21:0723:001160</t>
  </si>
  <si>
    <t>21:0213:001034</t>
  </si>
  <si>
    <t>21:0213:001034:0003:0001:00</t>
  </si>
  <si>
    <t>105L  :883151:00:------:--</t>
  </si>
  <si>
    <t>21:0723:001161</t>
  </si>
  <si>
    <t>21:0213:001035</t>
  </si>
  <si>
    <t>21:0213:001035:0003:0001:00</t>
  </si>
  <si>
    <t>105L  :883152:00:------:--</t>
  </si>
  <si>
    <t>21:0723:001162</t>
  </si>
  <si>
    <t>21:0213:001036</t>
  </si>
  <si>
    <t>21:0213:001036:0003:0001:00</t>
  </si>
  <si>
    <t>105L  :883153:00:------:--</t>
  </si>
  <si>
    <t>21:0723:001163</t>
  </si>
  <si>
    <t>21:0213:001037</t>
  </si>
  <si>
    <t>21:0213:001037:0003:0001:00</t>
  </si>
  <si>
    <t>105L  :883154:00:------:--</t>
  </si>
  <si>
    <t>21:0723:001164</t>
  </si>
  <si>
    <t>21:0213:001038</t>
  </si>
  <si>
    <t>21:0213:001038:0003:0001:00</t>
  </si>
  <si>
    <t>105L  :883155:00:------:--</t>
  </si>
  <si>
    <t>21:0723:001165</t>
  </si>
  <si>
    <t>21:0213:001039</t>
  </si>
  <si>
    <t>21:0213:001039:0003:0001:00</t>
  </si>
  <si>
    <t>105L  :883156:00:------:--</t>
  </si>
  <si>
    <t>21:0723:001166</t>
  </si>
  <si>
    <t>21:0213:001040</t>
  </si>
  <si>
    <t>21:0213:001040:0003:0001:00</t>
  </si>
  <si>
    <t>105L  :883157:00:------:--</t>
  </si>
  <si>
    <t>21:0723:001167</t>
  </si>
  <si>
    <t>21:0213:001041</t>
  </si>
  <si>
    <t>21:0213:001041:0003:0001:00</t>
  </si>
  <si>
    <t>105L  :883158:00:------:--</t>
  </si>
  <si>
    <t>21:0723:001168</t>
  </si>
  <si>
    <t>21:0213:001042</t>
  </si>
  <si>
    <t>21:0213:001042:0003:0001:00</t>
  </si>
  <si>
    <t>105L  :883159:00:------:--</t>
  </si>
  <si>
    <t>21:0723:001169</t>
  </si>
  <si>
    <t>21:0213:001043</t>
  </si>
  <si>
    <t>21:0213:001043:0003:0001:00</t>
  </si>
  <si>
    <t>105L  :883160:00:------:--</t>
  </si>
  <si>
    <t>21:0723:001170</t>
  </si>
  <si>
    <t>21:0213:001044</t>
  </si>
  <si>
    <t>21:0213:001044:0003:0001:00</t>
  </si>
  <si>
    <t>105L  :883162:10:------:--</t>
  </si>
  <si>
    <t>21:0723:001171</t>
  </si>
  <si>
    <t>21:0213:001045</t>
  </si>
  <si>
    <t>21:0213:001045:0003:0001:00</t>
  </si>
  <si>
    <t>105L  :883163:20:883162:10</t>
  </si>
  <si>
    <t>21:0723:001172</t>
  </si>
  <si>
    <t>21:0213:001045:0004:0001:00</t>
  </si>
  <si>
    <t>105L  :883164:00:------:--</t>
  </si>
  <si>
    <t>21:0723:001173</t>
  </si>
  <si>
    <t>21:0213:001046</t>
  </si>
  <si>
    <t>21:0213:001046:0003:0001:00</t>
  </si>
  <si>
    <t>105L  :883165:00:------:--</t>
  </si>
  <si>
    <t>21:0723:001174</t>
  </si>
  <si>
    <t>21:0213:001047</t>
  </si>
  <si>
    <t>21:0213:001047:0003:0001:00</t>
  </si>
  <si>
    <t>105L  :883166:00:------:--</t>
  </si>
  <si>
    <t>21:0723:001175</t>
  </si>
  <si>
    <t>21:0213:001048</t>
  </si>
  <si>
    <t>21:0213:001048:0003:0001:00</t>
  </si>
  <si>
    <t>105L  :883167:00:------:--</t>
  </si>
  <si>
    <t>21:0723:001176</t>
  </si>
  <si>
    <t>21:0213:001049</t>
  </si>
  <si>
    <t>21:0213:001049:0003:0001:00</t>
  </si>
  <si>
    <t>105L  :883168:00:------:--</t>
  </si>
  <si>
    <t>21:0723:001177</t>
  </si>
  <si>
    <t>21:0213:001050</t>
  </si>
  <si>
    <t>21:0213:001050:0003:0001:00</t>
  </si>
  <si>
    <t>105L  :883169:00:------:--</t>
  </si>
  <si>
    <t>21:0723:001178</t>
  </si>
  <si>
    <t>21:0213:001051</t>
  </si>
  <si>
    <t>21:0213:001051:0003:0001:00</t>
  </si>
  <si>
    <t>105L  :883170:00:------:--</t>
  </si>
  <si>
    <t>21:0723:001179</t>
  </si>
  <si>
    <t>21:0213:001052</t>
  </si>
  <si>
    <t>21:0213:001052:0003:0001:00</t>
  </si>
  <si>
    <t>105L  :883171:00:------:--</t>
  </si>
  <si>
    <t>21:0723:001180</t>
  </si>
  <si>
    <t>21:0213:001053</t>
  </si>
  <si>
    <t>21:0213:001053:0003:0001:00</t>
  </si>
  <si>
    <t>105L  :883172:00:------:--</t>
  </si>
  <si>
    <t>21:0723:001181</t>
  </si>
  <si>
    <t>21:0213:001054</t>
  </si>
  <si>
    <t>21:0213:001054:0003:0001:00</t>
  </si>
  <si>
    <t>105L  :883173:00:------:--</t>
  </si>
  <si>
    <t>21:0723:001182</t>
  </si>
  <si>
    <t>21:0213:001055</t>
  </si>
  <si>
    <t>21:0213:001055:0003:0001:00</t>
  </si>
  <si>
    <t>105L  :883174:9Y:------:--</t>
  </si>
  <si>
    <t>21:0723:001183</t>
  </si>
  <si>
    <t>105L  :883175:00:------:--</t>
  </si>
  <si>
    <t>21:0723:001184</t>
  </si>
  <si>
    <t>21:0213:001056</t>
  </si>
  <si>
    <t>21:0213:001056:0003:0001:00</t>
  </si>
  <si>
    <t>105L  :883176:00:------:--</t>
  </si>
  <si>
    <t>21:0723:001185</t>
  </si>
  <si>
    <t>21:0213:001057</t>
  </si>
  <si>
    <t>21:0213:001057:0003:0001:00</t>
  </si>
  <si>
    <t>105L  :883177:00:------:--</t>
  </si>
  <si>
    <t>21:0723:001186</t>
  </si>
  <si>
    <t>21:0213:001058</t>
  </si>
  <si>
    <t>21:0213:001058:0003:0001:00</t>
  </si>
  <si>
    <t>105L  :883178:00:------:--</t>
  </si>
  <si>
    <t>21:0723:001187</t>
  </si>
  <si>
    <t>21:0213:001059</t>
  </si>
  <si>
    <t>21:0213:001059:0003:0001:00</t>
  </si>
  <si>
    <t>105L  :883179:00:------:--</t>
  </si>
  <si>
    <t>21:0723:001188</t>
  </si>
  <si>
    <t>21:0213:001060</t>
  </si>
  <si>
    <t>21:0213:001060:0003:0001:00</t>
  </si>
  <si>
    <t>105L  :883180:00:------:--</t>
  </si>
  <si>
    <t>21:0723:001189</t>
  </si>
  <si>
    <t>21:0213:001061</t>
  </si>
  <si>
    <t>21:0213:001061:0003:0001:00</t>
  </si>
  <si>
    <t>105L  :883182:00:------:--</t>
  </si>
  <si>
    <t>21:0723:001190</t>
  </si>
  <si>
    <t>21:0213:001062</t>
  </si>
  <si>
    <t>21:0213:001062:0003:0001:00</t>
  </si>
  <si>
    <t>105L  :883183:10:------:--</t>
  </si>
  <si>
    <t>21:0723:001191</t>
  </si>
  <si>
    <t>21:0213:001063</t>
  </si>
  <si>
    <t>21:0213:001063:0003:0001:00</t>
  </si>
  <si>
    <t>105L  :883184:20:883183:10</t>
  </si>
  <si>
    <t>21:0723:001192</t>
  </si>
  <si>
    <t>21:0213:001063:0004:0001:00</t>
  </si>
  <si>
    <t>105L  :883185:00:------:--</t>
  </si>
  <si>
    <t>21:0723:001193</t>
  </si>
  <si>
    <t>21:0213:001064</t>
  </si>
  <si>
    <t>21:0213:001064:0003:0001:00</t>
  </si>
  <si>
    <t>105L  :883186:9X:------:--</t>
  </si>
  <si>
    <t>21:0723:001194</t>
  </si>
  <si>
    <t>105L  :883187:00:------:--</t>
  </si>
  <si>
    <t>21:0723:001195</t>
  </si>
  <si>
    <t>21:0213:001065</t>
  </si>
  <si>
    <t>21:0213:001065:0003:0001:00</t>
  </si>
  <si>
    <t>105L  :883188:00:------:--</t>
  </si>
  <si>
    <t>21:0723:001196</t>
  </si>
  <si>
    <t>21:0213:001066</t>
  </si>
  <si>
    <t>21:0213:001066:0003:0001:00</t>
  </si>
  <si>
    <t>105L  :883189:00:------:--</t>
  </si>
  <si>
    <t>21:0723:001197</t>
  </si>
  <si>
    <t>21:0213:001067</t>
  </si>
  <si>
    <t>21:0213:001067:0003:0001:00</t>
  </si>
  <si>
    <t>105L  :883190:00:------:--</t>
  </si>
  <si>
    <t>21:0723:001198</t>
  </si>
  <si>
    <t>21:0213:001068</t>
  </si>
  <si>
    <t>21:0213:001068:0003:0001:00</t>
  </si>
  <si>
    <t>105L  :883191:00:------:--</t>
  </si>
  <si>
    <t>21:0723:001199</t>
  </si>
  <si>
    <t>21:0213:001069</t>
  </si>
  <si>
    <t>21:0213:001069:0003:0001:00</t>
  </si>
  <si>
    <t>105L  :883192:00:------:--</t>
  </si>
  <si>
    <t>21:0723:001200</t>
  </si>
  <si>
    <t>21:0213:001070</t>
  </si>
  <si>
    <t>21:0213:001070:0003:0001:00</t>
  </si>
  <si>
    <t>105L  :883193:00:------:--</t>
  </si>
  <si>
    <t>21:0723:001201</t>
  </si>
  <si>
    <t>21:0213:001071</t>
  </si>
  <si>
    <t>21:0213:001071:0003:0001:00</t>
  </si>
  <si>
    <t>105L  :883194:00:------:--</t>
  </si>
  <si>
    <t>21:0723:001202</t>
  </si>
  <si>
    <t>21:0213:001072</t>
  </si>
  <si>
    <t>21:0213:001072:0003:0001:00</t>
  </si>
  <si>
    <t>105L  :883195:00:------:--</t>
  </si>
  <si>
    <t>21:0723:001203</t>
  </si>
  <si>
    <t>21:0213:001073</t>
  </si>
  <si>
    <t>21:0213:001073:0003:0001:00</t>
  </si>
  <si>
    <t>105L  :883196:00:------:--</t>
  </si>
  <si>
    <t>21:0723:001204</t>
  </si>
  <si>
    <t>21:0213:001074</t>
  </si>
  <si>
    <t>21:0213:001074:0003:0001:00</t>
  </si>
  <si>
    <t>105L  :883197:00:------:--</t>
  </si>
  <si>
    <t>21:0723:001205</t>
  </si>
  <si>
    <t>21:0213:001075</t>
  </si>
  <si>
    <t>21:0213:001075:0003:0001:00</t>
  </si>
  <si>
    <t>105L  :883198:00:------:--</t>
  </si>
  <si>
    <t>21:0723:001206</t>
  </si>
  <si>
    <t>21:0213:001076</t>
  </si>
  <si>
    <t>21:0213:001076:0003:0001:00</t>
  </si>
  <si>
    <t>105L  :883199:00:------:--</t>
  </si>
  <si>
    <t>21:0723:001207</t>
  </si>
  <si>
    <t>21:0213:001077</t>
  </si>
  <si>
    <t>21:0213:001077:0003:0001:00</t>
  </si>
  <si>
    <t>105L  :883200:00:------:--</t>
  </si>
  <si>
    <t>21:0723:001208</t>
  </si>
  <si>
    <t>21:0213:001078</t>
  </si>
  <si>
    <t>21:0213:001078:0003:0001:00</t>
  </si>
  <si>
    <t>105L  :883202:00:------:--</t>
  </si>
  <si>
    <t>21:0723:001209</t>
  </si>
  <si>
    <t>21:0213:001079</t>
  </si>
  <si>
    <t>21:0213:001079:0003:0001:00</t>
  </si>
  <si>
    <t>105L  :883203:9Z:------:--</t>
  </si>
  <si>
    <t>21:0723:001210</t>
  </si>
  <si>
    <t>105L  :883204:10:------:--</t>
  </si>
  <si>
    <t>21:0723:001211</t>
  </si>
  <si>
    <t>21:0213:001080</t>
  </si>
  <si>
    <t>21:0213:001080:0003:0001:00</t>
  </si>
  <si>
    <t>105L  :883205:20:883204:10</t>
  </si>
  <si>
    <t>21:0723:001212</t>
  </si>
  <si>
    <t>21:0213:001080:0004:0001:00</t>
  </si>
  <si>
    <t>105L  :883206:00:------:--</t>
  </si>
  <si>
    <t>21:0723:001213</t>
  </si>
  <si>
    <t>21:0213:001081</t>
  </si>
  <si>
    <t>21:0213:001081:0003:0001:00</t>
  </si>
  <si>
    <t>105L  :883207:00:------:--</t>
  </si>
  <si>
    <t>21:0723:001214</t>
  </si>
  <si>
    <t>21:0213:001082</t>
  </si>
  <si>
    <t>21:0213:001082:0003:0001:00</t>
  </si>
  <si>
    <t>105L  :883208:00:------:--</t>
  </si>
  <si>
    <t>21:0723:001215</t>
  </si>
  <si>
    <t>21:0213:001083</t>
  </si>
  <si>
    <t>21:0213:001083:0003:0001:00</t>
  </si>
  <si>
    <t>105L  :883209:00:------:--</t>
  </si>
  <si>
    <t>21:0723:001216</t>
  </si>
  <si>
    <t>21:0213:001084</t>
  </si>
  <si>
    <t>21:0213:001084:0003:0001:00</t>
  </si>
  <si>
    <t>105L  :883210:00:------:--</t>
  </si>
  <si>
    <t>21:0723:001217</t>
  </si>
  <si>
    <t>21:0213:001085</t>
  </si>
  <si>
    <t>21:0213:001085:0003:0001:00</t>
  </si>
  <si>
    <t>105L  :883211:00:------:--</t>
  </si>
  <si>
    <t>21:0723:001218</t>
  </si>
  <si>
    <t>21:0213:001086</t>
  </si>
  <si>
    <t>21:0213:001086:0003:0001:00</t>
  </si>
  <si>
    <t>105L  :883212:00:------:--</t>
  </si>
  <si>
    <t>21:0723:001219</t>
  </si>
  <si>
    <t>21:0213:001087</t>
  </si>
  <si>
    <t>21:0213:001087:0003:0001:00</t>
  </si>
  <si>
    <t>105L  :883213:00:------:--</t>
  </si>
  <si>
    <t>21:0723:001220</t>
  </si>
  <si>
    <t>21:0213:001088</t>
  </si>
  <si>
    <t>21:0213:001088:0003:0001:00</t>
  </si>
  <si>
    <t>105L  :883214:00:------:--</t>
  </si>
  <si>
    <t>21:0723:001221</t>
  </si>
  <si>
    <t>21:0213:001089</t>
  </si>
  <si>
    <t>21:0213:001089:0003:0001:00</t>
  </si>
  <si>
    <t>105L  :883215:00:------:--</t>
  </si>
  <si>
    <t>21:0723:001222</t>
  </si>
  <si>
    <t>21:0213:001090</t>
  </si>
  <si>
    <t>21:0213:001090:0003:0001:00</t>
  </si>
  <si>
    <t>105L  :883216:00:------:--</t>
  </si>
  <si>
    <t>21:0723:001223</t>
  </si>
  <si>
    <t>21:0213:001091</t>
  </si>
  <si>
    <t>21:0213:001091:0003:0001:00</t>
  </si>
  <si>
    <t>105L  :883217:00:------:--</t>
  </si>
  <si>
    <t>21:0723:001224</t>
  </si>
  <si>
    <t>21:0213:001092</t>
  </si>
  <si>
    <t>21:0213:001092:0003:0001:00</t>
  </si>
  <si>
    <t>105L  :883218:00:------:--</t>
  </si>
  <si>
    <t>21:0723:001225</t>
  </si>
  <si>
    <t>21:0213:001093</t>
  </si>
  <si>
    <t>21:0213:001093:0003:0001:00</t>
  </si>
  <si>
    <t>105L  :883219:00:------:--</t>
  </si>
  <si>
    <t>21:0723:001226</t>
  </si>
  <si>
    <t>21:0213:001094</t>
  </si>
  <si>
    <t>21:0213:001094:0003:0001:00</t>
  </si>
  <si>
    <t>105L  :883220:00:------:--</t>
  </si>
  <si>
    <t>21:0723:001227</t>
  </si>
  <si>
    <t>21:0213:001095</t>
  </si>
  <si>
    <t>21:0213:001095:0003:0001:00</t>
  </si>
  <si>
    <t>105L  :883222:00:------:--</t>
  </si>
  <si>
    <t>21:0723:001228</t>
  </si>
  <si>
    <t>21:0213:001096</t>
  </si>
  <si>
    <t>21:0213:001096:0003:0001:00</t>
  </si>
  <si>
    <t>105L  :883223:10:------:--</t>
  </si>
  <si>
    <t>21:0723:001229</t>
  </si>
  <si>
    <t>21:0213:001097</t>
  </si>
  <si>
    <t>21:0213:001097:0003:0001:00</t>
  </si>
  <si>
    <t>105L  :883224:20:883223:10</t>
  </si>
  <si>
    <t>21:0723:001230</t>
  </si>
  <si>
    <t>21:0213:001097:0004:0001:00</t>
  </si>
  <si>
    <t>105L  :883225:00:------:--</t>
  </si>
  <si>
    <t>21:0723:001231</t>
  </si>
  <si>
    <t>21:0213:001098</t>
  </si>
  <si>
    <t>21:0213:001098:0003:0001:00</t>
  </si>
  <si>
    <t>105L  :883226:00:------:--</t>
  </si>
  <si>
    <t>21:0723:001232</t>
  </si>
  <si>
    <t>21:0213:001099</t>
  </si>
  <si>
    <t>21:0213:001099:0003:0001:00</t>
  </si>
  <si>
    <t>105L  :883227:00:------:--</t>
  </si>
  <si>
    <t>21:0723:001233</t>
  </si>
  <si>
    <t>21:0213:001100</t>
  </si>
  <si>
    <t>21:0213:001100:0003:0001:00</t>
  </si>
  <si>
    <t>105L  :883228:00:------:--</t>
  </si>
  <si>
    <t>21:0723:001234</t>
  </si>
  <si>
    <t>21:0213:001101</t>
  </si>
  <si>
    <t>21:0213:001101:0003:0001:00</t>
  </si>
  <si>
    <t>105L  :883229:00:------:--</t>
  </si>
  <si>
    <t>21:0723:001235</t>
  </si>
  <si>
    <t>21:0213:001102</t>
  </si>
  <si>
    <t>21:0213:001102:0003:0001:00</t>
  </si>
  <si>
    <t>105L  :883230:9Y:------:--</t>
  </si>
  <si>
    <t>21:0723:001236</t>
  </si>
  <si>
    <t>105L  :883231:00:------:--</t>
  </si>
  <si>
    <t>21:0723:001237</t>
  </si>
  <si>
    <t>21:0213:001103</t>
  </si>
  <si>
    <t>21:0213:001103:0003:0001:00</t>
  </si>
  <si>
    <t>105L  :883232:00:------:--</t>
  </si>
  <si>
    <t>21:0723:001238</t>
  </si>
  <si>
    <t>21:0213:001104</t>
  </si>
  <si>
    <t>21:0213:001104:0003:0001:00</t>
  </si>
  <si>
    <t>105L  :883233:00:------:--</t>
  </si>
  <si>
    <t>21:0723:001239</t>
  </si>
  <si>
    <t>21:0213:001105</t>
  </si>
  <si>
    <t>21:0213:001105:0003:0001:00</t>
  </si>
  <si>
    <t>105L  :883234:00:------:--</t>
  </si>
  <si>
    <t>21:0723:001240</t>
  </si>
  <si>
    <t>21:0213:001106</t>
  </si>
  <si>
    <t>21:0213:001106:0003:0001:00</t>
  </si>
  <si>
    <t>105L  :883235:00:------:--</t>
  </si>
  <si>
    <t>21:0723:001241</t>
  </si>
  <si>
    <t>21:0213:001107</t>
  </si>
  <si>
    <t>21:0213:001107:0003:0001:00</t>
  </si>
  <si>
    <t>105L  :883236:00:------:--</t>
  </si>
  <si>
    <t>21:0723:001242</t>
  </si>
  <si>
    <t>21:0213:001108</t>
  </si>
  <si>
    <t>21:0213:001108:0003:0001:00</t>
  </si>
  <si>
    <t>105L  :883237:00:------:--</t>
  </si>
  <si>
    <t>21:0723:001243</t>
  </si>
  <si>
    <t>21:0213:001109</t>
  </si>
  <si>
    <t>21:0213:001109:0003:0001:00</t>
  </si>
  <si>
    <t>105L  :883238:00:------:--</t>
  </si>
  <si>
    <t>21:0723:001244</t>
  </si>
  <si>
    <t>21:0213:001110</t>
  </si>
  <si>
    <t>21:0213:001110:0003:0001:00</t>
  </si>
  <si>
    <t>105L  :883239:00:------:--</t>
  </si>
  <si>
    <t>21:0723:001245</t>
  </si>
  <si>
    <t>21:0213:001111</t>
  </si>
  <si>
    <t>21:0213:001111:0003:0001:00</t>
  </si>
  <si>
    <t>105L  :883240:00:------:--</t>
  </si>
  <si>
    <t>21:0723:001246</t>
  </si>
  <si>
    <t>21:0213:001112</t>
  </si>
  <si>
    <t>21:0213:001112:0003:0001:00</t>
  </si>
  <si>
    <t>105L  :883242:00:------:--</t>
  </si>
  <si>
    <t>21:0723:001247</t>
  </si>
  <si>
    <t>21:0213:001113</t>
  </si>
  <si>
    <t>21:0213:001113:0003:0001:00</t>
  </si>
  <si>
    <t>105L  :883243:00:------:--</t>
  </si>
  <si>
    <t>21:0723:001248</t>
  </si>
  <si>
    <t>21:0213:001114</t>
  </si>
  <si>
    <t>21:0213:001114:0003:0001:00</t>
  </si>
  <si>
    <t>105L  :883244:10:------:--</t>
  </si>
  <si>
    <t>21:0723:001249</t>
  </si>
  <si>
    <t>21:0213:001115</t>
  </si>
  <si>
    <t>21:0213:001115:0003:0001:00</t>
  </si>
  <si>
    <t>105L  :883245:20:883244:10</t>
  </si>
  <si>
    <t>21:0723:001250</t>
  </si>
  <si>
    <t>21:0213:001115:0004:0001:00</t>
  </si>
  <si>
    <t>105L  :883246:00:------:--</t>
  </si>
  <si>
    <t>21:0723:001251</t>
  </si>
  <si>
    <t>21:0213:001116</t>
  </si>
  <si>
    <t>21:0213:001116:0003:0001:00</t>
  </si>
  <si>
    <t>105L  :883247:9X:------:--</t>
  </si>
  <si>
    <t>21:0723:001252</t>
  </si>
  <si>
    <t>105L  :883248:00:------:--</t>
  </si>
  <si>
    <t>21:0723:001253</t>
  </si>
  <si>
    <t>21:0213:001117</t>
  </si>
  <si>
    <t>21:0213:001117:0003:0001:00</t>
  </si>
  <si>
    <t>105L  :883249:00:------:--</t>
  </si>
  <si>
    <t>21:0723:001254</t>
  </si>
  <si>
    <t>21:0213:001118</t>
  </si>
  <si>
    <t>21:0213:001118:0003:0001:00</t>
  </si>
  <si>
    <t>105L  :883250:00:------:--</t>
  </si>
  <si>
    <t>21:0723:001255</t>
  </si>
  <si>
    <t>21:0213:001119</t>
  </si>
  <si>
    <t>21:0213:001119:0003:0001:00</t>
  </si>
  <si>
    <t>105L  :883251:00:------:--</t>
  </si>
  <si>
    <t>21:0723:001256</t>
  </si>
  <si>
    <t>21:0213:001120</t>
  </si>
  <si>
    <t>21:0213:001120:0003:0001:00</t>
  </si>
  <si>
    <t>105L  :883252:00:------:--</t>
  </si>
  <si>
    <t>21:0723:001257</t>
  </si>
  <si>
    <t>21:0213:001121</t>
  </si>
  <si>
    <t>21:0213:001121:0003:0001:00</t>
  </si>
  <si>
    <t>105L  :883253:00:------:--</t>
  </si>
  <si>
    <t>21:0723:001258</t>
  </si>
  <si>
    <t>21:0213:001122</t>
  </si>
  <si>
    <t>21:0213:001122:0003:0001:00</t>
  </si>
  <si>
    <t>105L  :883254:00:------:--</t>
  </si>
  <si>
    <t>21:0723:001259</t>
  </si>
  <si>
    <t>21:0213:001123</t>
  </si>
  <si>
    <t>21:0213:001123:0003:0001:00</t>
  </si>
  <si>
    <t>105L  :883255:00:------:--</t>
  </si>
  <si>
    <t>21:0723:001260</t>
  </si>
  <si>
    <t>21:0213:001124</t>
  </si>
  <si>
    <t>21:0213:001124:0003:0001:00</t>
  </si>
  <si>
    <t>105L  :883256:00:------:--</t>
  </si>
  <si>
    <t>21:0723:001261</t>
  </si>
  <si>
    <t>21:0213:001125</t>
  </si>
  <si>
    <t>21:0213:001125:0003:0001:00</t>
  </si>
  <si>
    <t>105L  :883257:00:------:--</t>
  </si>
  <si>
    <t>21:0723:001262</t>
  </si>
  <si>
    <t>21:0213:001126</t>
  </si>
  <si>
    <t>21:0213:001126:0003:0001:00</t>
  </si>
  <si>
    <t>105L  :883258:00:------:--</t>
  </si>
  <si>
    <t>21:0723:001263</t>
  </si>
  <si>
    <t>21:0213:001127</t>
  </si>
  <si>
    <t>21:0213:001127:0003:0001:00</t>
  </si>
  <si>
    <t>105L  :883259:00:------:--</t>
  </si>
  <si>
    <t>21:0723:001264</t>
  </si>
  <si>
    <t>21:0213:001128</t>
  </si>
  <si>
    <t>21:0213:001128:0003:0001:00</t>
  </si>
  <si>
    <t>105L  :883260:00:------:--</t>
  </si>
  <si>
    <t>21:0723:001265</t>
  </si>
  <si>
    <t>21:0213:001129</t>
  </si>
  <si>
    <t>21:0213:001129:0003:0001:00</t>
  </si>
  <si>
    <t>105L  :883262:00:------:--</t>
  </si>
  <si>
    <t>21:0723:001266</t>
  </si>
  <si>
    <t>21:0213:001130</t>
  </si>
  <si>
    <t>21:0213:001130:0003:0001:00</t>
  </si>
  <si>
    <t>105L  :883263:00:------:--</t>
  </si>
  <si>
    <t>21:0723:001267</t>
  </si>
  <si>
    <t>21:0213:001131</t>
  </si>
  <si>
    <t>21:0213:001131:0003:0001:00</t>
  </si>
  <si>
    <t>105L  :883264:9Y:------:--</t>
  </si>
  <si>
    <t>21:0723:001268</t>
  </si>
  <si>
    <t>105L  :883265:10:------:--</t>
  </si>
  <si>
    <t>21:0723:001269</t>
  </si>
  <si>
    <t>21:0213:001132</t>
  </si>
  <si>
    <t>21:0213:001132:0003:0001:00</t>
  </si>
  <si>
    <t>105L  :883266:20:883265:10</t>
  </si>
  <si>
    <t>21:0723:001270</t>
  </si>
  <si>
    <t>21:0213:001132:0004:0001:00</t>
  </si>
  <si>
    <t>105L  :883267:00:------:--</t>
  </si>
  <si>
    <t>21:0723:001271</t>
  </si>
  <si>
    <t>21:0213:001133</t>
  </si>
  <si>
    <t>21:0213:001133:0003:0001:00</t>
  </si>
  <si>
    <t>105L  :883268:00:------:--</t>
  </si>
  <si>
    <t>21:0723:001272</t>
  </si>
  <si>
    <t>21:0213:001134</t>
  </si>
  <si>
    <t>21:0213:001134:0003:0001:00</t>
  </si>
  <si>
    <t>105L  :883269:00:------:--</t>
  </si>
  <si>
    <t>21:0723:001273</t>
  </si>
  <si>
    <t>21:0213:001135</t>
  </si>
  <si>
    <t>21:0213:001135:0003:0001:00</t>
  </si>
  <si>
    <t>105L  :883270:00:------:--</t>
  </si>
  <si>
    <t>21:0723:001274</t>
  </si>
  <si>
    <t>21:0213:001136</t>
  </si>
  <si>
    <t>21:0213:001136:0003:0001:00</t>
  </si>
  <si>
    <t>105L  :883271:00:------:--</t>
  </si>
  <si>
    <t>21:0723:001275</t>
  </si>
  <si>
    <t>21:0213:001137</t>
  </si>
  <si>
    <t>21:0213:001137:0003:0001:00</t>
  </si>
  <si>
    <t>105L  :883272:00:------:--</t>
  </si>
  <si>
    <t>21:0723:001276</t>
  </si>
  <si>
    <t>21:0213:001138</t>
  </si>
  <si>
    <t>21:0213:001138:0003:0001:00</t>
  </si>
  <si>
    <t>105L  :883273:00:------:--</t>
  </si>
  <si>
    <t>21:0723:001277</t>
  </si>
  <si>
    <t>21:0213:001139</t>
  </si>
  <si>
    <t>21:0213:001139:0003:0001:00</t>
  </si>
  <si>
    <t>105L  :883274:00:------:--</t>
  </si>
  <si>
    <t>21:0723:001278</t>
  </si>
  <si>
    <t>21:0213:001140</t>
  </si>
  <si>
    <t>21:0213:001140:0003:0001:00</t>
  </si>
  <si>
    <t>105L  :883275:00:------:--</t>
  </si>
  <si>
    <t>21:0723:001279</t>
  </si>
  <si>
    <t>21:0213:001141</t>
  </si>
  <si>
    <t>21:0213:001141:0003:0001:00</t>
  </si>
  <si>
    <t>105L  :883276:00:------:--</t>
  </si>
  <si>
    <t>21:0723:001280</t>
  </si>
  <si>
    <t>21:0213:001142</t>
  </si>
  <si>
    <t>21:0213:001142:0003:0001:00</t>
  </si>
  <si>
    <t>105L  :883277:00:------:--</t>
  </si>
  <si>
    <t>21:0723:001281</t>
  </si>
  <si>
    <t>21:0213:001143</t>
  </si>
  <si>
    <t>21:0213:001143:0003:0001:00</t>
  </si>
  <si>
    <t>105L  :883278:00:------:--</t>
  </si>
  <si>
    <t>21:0723:001282</t>
  </si>
  <si>
    <t>21:0213:001144</t>
  </si>
  <si>
    <t>21:0213:001144:0003:0001:00</t>
  </si>
  <si>
    <t>105L  :883279:00:------:--</t>
  </si>
  <si>
    <t>21:0723:001283</t>
  </si>
  <si>
    <t>21:0213:001145</t>
  </si>
  <si>
    <t>21:0213:001145:0003:0001:00</t>
  </si>
  <si>
    <t>105L  :883280:00:------:--</t>
  </si>
  <si>
    <t>21:0723:001284</t>
  </si>
  <si>
    <t>21:0213:001146</t>
  </si>
  <si>
    <t>21:0213:001146:0003:0001:00</t>
  </si>
  <si>
    <t>105L  :883282:10:------:--</t>
  </si>
  <si>
    <t>21:0723:001285</t>
  </si>
  <si>
    <t>21:0213:001147</t>
  </si>
  <si>
    <t>21:0213:001147:0003:0001:00</t>
  </si>
  <si>
    <t>105L  :883283:20:883282:10</t>
  </si>
  <si>
    <t>21:0723:001286</t>
  </si>
  <si>
    <t>21:0213:001147:0004:0001:00</t>
  </si>
  <si>
    <t>105L  :883284:00:------:--</t>
  </si>
  <si>
    <t>21:0723:001287</t>
  </si>
  <si>
    <t>21:0213:001148</t>
  </si>
  <si>
    <t>21:0213:001148:0003:0001:00</t>
  </si>
  <si>
    <t>105L  :883285:00:------:--</t>
  </si>
  <si>
    <t>21:0723:001288</t>
  </si>
  <si>
    <t>21:0213:001149</t>
  </si>
  <si>
    <t>21:0213:001149:0003:0001:00</t>
  </si>
  <si>
    <t>105L  :883286:00:------:--</t>
  </si>
  <si>
    <t>21:0723:001289</t>
  </si>
  <si>
    <t>21:0213:001150</t>
  </si>
  <si>
    <t>21:0213:001150:0003:0001:00</t>
  </si>
  <si>
    <t>105L  :883287:00:------:--</t>
  </si>
  <si>
    <t>21:0723:001290</t>
  </si>
  <si>
    <t>21:0213:001151</t>
  </si>
  <si>
    <t>21:0213:001151:0003:0001:00</t>
  </si>
  <si>
    <t>105L  :883288:00:------:--</t>
  </si>
  <si>
    <t>21:0723:001291</t>
  </si>
  <si>
    <t>21:0213:001152</t>
  </si>
  <si>
    <t>21:0213:001152:0003:0001:00</t>
  </si>
  <si>
    <t>105L  :883289:00:------:--</t>
  </si>
  <si>
    <t>21:0723:001292</t>
  </si>
  <si>
    <t>21:0213:001153</t>
  </si>
  <si>
    <t>21:0213:001153:0003:0001:00</t>
  </si>
  <si>
    <t>105L  :883290:00:------:--</t>
  </si>
  <si>
    <t>21:0723:001293</t>
  </si>
  <si>
    <t>21:0213:001154</t>
  </si>
  <si>
    <t>21:0213:001154:0003:0001:00</t>
  </si>
  <si>
    <t>105L  :883291:00:------:--</t>
  </si>
  <si>
    <t>21:0723:001294</t>
  </si>
  <si>
    <t>21:0213:001155</t>
  </si>
  <si>
    <t>21:0213:001155:0003:0001:00</t>
  </si>
  <si>
    <t>105L  :883292:00:------:--</t>
  </si>
  <si>
    <t>21:0723:001295</t>
  </si>
  <si>
    <t>21:0213:001156</t>
  </si>
  <si>
    <t>21:0213:001156:0003:0001:00</t>
  </si>
  <si>
    <t>105L  :883293:00:------:--</t>
  </si>
  <si>
    <t>21:0723:001296</t>
  </si>
  <si>
    <t>21:0213:001157</t>
  </si>
  <si>
    <t>21:0213:001157:0003:0001:00</t>
  </si>
  <si>
    <t>105L  :883294:00:------:--</t>
  </si>
  <si>
    <t>21:0723:001297</t>
  </si>
  <si>
    <t>21:0213:001158</t>
  </si>
  <si>
    <t>21:0213:001158:0003:0001:00</t>
  </si>
  <si>
    <t>105L  :883295:00:------:--</t>
  </si>
  <si>
    <t>21:0723:001298</t>
  </si>
  <si>
    <t>21:0213:001159</t>
  </si>
  <si>
    <t>21:0213:001159:0003:0001:00</t>
  </si>
  <si>
    <t>105L  :883296:00:------:--</t>
  </si>
  <si>
    <t>21:0723:001299</t>
  </si>
  <si>
    <t>21:0213:001160</t>
  </si>
  <si>
    <t>21:0213:001160:0003:0001:00</t>
  </si>
  <si>
    <t>105L  :883297:9Y:------:--</t>
  </si>
  <si>
    <t>21:0723:001300</t>
  </si>
  <si>
    <t>105L  :883298:00:------:--</t>
  </si>
  <si>
    <t>21:0723:001301</t>
  </si>
  <si>
    <t>21:0213:001161</t>
  </si>
  <si>
    <t>21:0213:001161:0003:0001:00</t>
  </si>
  <si>
    <t>105L  :883299:00:------:--</t>
  </si>
  <si>
    <t>21:0723:001302</t>
  </si>
  <si>
    <t>21:0213:001162</t>
  </si>
  <si>
    <t>21:0213:001162:0003:0001:00</t>
  </si>
  <si>
    <t>105L  :883300:00:------:--</t>
  </si>
  <si>
    <t>21:0723:001303</t>
  </si>
  <si>
    <t>21:0213:001163</t>
  </si>
  <si>
    <t>21:0213:001163:0003:0001:00</t>
  </si>
  <si>
    <t>105L  :883302:10:------:--</t>
  </si>
  <si>
    <t>21:0723:001304</t>
  </si>
  <si>
    <t>21:0213:001164</t>
  </si>
  <si>
    <t>21:0213:001164:0003:0001:00</t>
  </si>
  <si>
    <t>105L  :883303:20:883302:10</t>
  </si>
  <si>
    <t>21:0723:001305</t>
  </si>
  <si>
    <t>21:0213:001164:0004:0001:00</t>
  </si>
  <si>
    <t>105L  :883304:00:------:--</t>
  </si>
  <si>
    <t>21:0723:001306</t>
  </si>
  <si>
    <t>21:0213:001165</t>
  </si>
  <si>
    <t>21:0213:001165:0003:0001:00</t>
  </si>
  <si>
    <t>105L  :883305:00:------:--</t>
  </si>
  <si>
    <t>21:0723:001307</t>
  </si>
  <si>
    <t>21:0213:001166</t>
  </si>
  <si>
    <t>21:0213:001166:0003:0001:00</t>
  </si>
  <si>
    <t>105L  :883306:00:------:--</t>
  </si>
  <si>
    <t>21:0723:001308</t>
  </si>
  <si>
    <t>21:0213:001167</t>
  </si>
  <si>
    <t>21:0213:001167:0003:0001:00</t>
  </si>
  <si>
    <t>105L  :883307:00:------:--</t>
  </si>
  <si>
    <t>21:0723:001309</t>
  </si>
  <si>
    <t>21:0213:001168</t>
  </si>
  <si>
    <t>21:0213:001168:0003:0001:00</t>
  </si>
  <si>
    <t>105L  :883308:00:------:--</t>
  </si>
  <si>
    <t>21:0723:001310</t>
  </si>
  <si>
    <t>21:0213:001169</t>
  </si>
  <si>
    <t>21:0213:001169:0003:0001:00</t>
  </si>
  <si>
    <t>105L  :883309:00:------:--</t>
  </si>
  <si>
    <t>21:0723:001311</t>
  </si>
  <si>
    <t>21:0213:001170</t>
  </si>
  <si>
    <t>21:0213:001170:0003:0001:00</t>
  </si>
  <si>
    <t>105L  :883310:00:------:--</t>
  </si>
  <si>
    <t>21:0723:001312</t>
  </si>
  <si>
    <t>21:0213:001171</t>
  </si>
  <si>
    <t>21:0213:001171:0003:0001:00</t>
  </si>
  <si>
    <t>105L  :883311:9Z:------:--</t>
  </si>
  <si>
    <t>21:0723:001313</t>
  </si>
  <si>
    <t>105L  :883312:00:------:--</t>
  </si>
  <si>
    <t>21:0723:001314</t>
  </si>
  <si>
    <t>21:0213:001172</t>
  </si>
  <si>
    <t>21:0213:001172:0003:0001:00</t>
  </si>
  <si>
    <t>105L  :883313:00:------:--</t>
  </si>
  <si>
    <t>21:0723:001315</t>
  </si>
  <si>
    <t>21:0213:001173</t>
  </si>
  <si>
    <t>21:0213:001173:0003:0001:00</t>
  </si>
  <si>
    <t>105L  :883314:00:------:--</t>
  </si>
  <si>
    <t>21:0723:001316</t>
  </si>
  <si>
    <t>21:0213:001174</t>
  </si>
  <si>
    <t>21:0213:001174:0003:0001:00</t>
  </si>
  <si>
    <t>105L  :883315:00:------:--</t>
  </si>
  <si>
    <t>21:0723:001317</t>
  </si>
  <si>
    <t>21:0213:001175</t>
  </si>
  <si>
    <t>21:0213:001175:0003:0001:00</t>
  </si>
  <si>
    <t>105L  :883316:00:------:--</t>
  </si>
  <si>
    <t>21:0723:001318</t>
  </si>
  <si>
    <t>21:0213:001176</t>
  </si>
  <si>
    <t>21:0213:001176:0003:0001:00</t>
  </si>
  <si>
    <t>105L  :883317:00:------:--</t>
  </si>
  <si>
    <t>21:0723:001319</t>
  </si>
  <si>
    <t>21:0213:001177</t>
  </si>
  <si>
    <t>21:0213:001177:0003:0001:00</t>
  </si>
  <si>
    <t>105L  :883318:00:------:--</t>
  </si>
  <si>
    <t>21:0723:001320</t>
  </si>
  <si>
    <t>21:0213:001178</t>
  </si>
  <si>
    <t>21:0213:001178:0003:0001:00</t>
  </si>
  <si>
    <t>105L  :883319:00:------:--</t>
  </si>
  <si>
    <t>21:0723:001321</t>
  </si>
  <si>
    <t>21:0213:001179</t>
  </si>
  <si>
    <t>21:0213:001179:0003:0001:00</t>
  </si>
  <si>
    <t>105L  :883320:00:------:--</t>
  </si>
  <si>
    <t>21:0723:001322</t>
  </si>
  <si>
    <t>21:0213:001180</t>
  </si>
  <si>
    <t>21:0213:001180:0003:0001:00</t>
  </si>
  <si>
    <t>105L  :883322:10:------:--</t>
  </si>
  <si>
    <t>21:0723:001323</t>
  </si>
  <si>
    <t>21:0213:001181</t>
  </si>
  <si>
    <t>21:0213:001181:0003:0001:00</t>
  </si>
  <si>
    <t>105L  :883323:20:883322:10</t>
  </si>
  <si>
    <t>21:0723:001324</t>
  </si>
  <si>
    <t>21:0213:001181:0004:0001:00</t>
  </si>
  <si>
    <t>105L  :883324:00:------:--</t>
  </si>
  <si>
    <t>21:0723:001325</t>
  </si>
  <si>
    <t>21:0213:001182</t>
  </si>
  <si>
    <t>21:0213:001182:0003:0001:00</t>
  </si>
  <si>
    <t>105L  :883325:00:------:--</t>
  </si>
  <si>
    <t>21:0723:001326</t>
  </si>
  <si>
    <t>21:0213:001183</t>
  </si>
  <si>
    <t>21:0213:001183:0003:0001:00</t>
  </si>
  <si>
    <t>105L  :883326:00:------:--</t>
  </si>
  <si>
    <t>21:0723:001327</t>
  </si>
  <si>
    <t>21:0213:001184</t>
  </si>
  <si>
    <t>21:0213:001184:0003:0001:00</t>
  </si>
  <si>
    <t>105L  :883327:00:------:--</t>
  </si>
  <si>
    <t>21:0723:001328</t>
  </si>
  <si>
    <t>21:0213:001185</t>
  </si>
  <si>
    <t>21:0213:001185:0003:0001:00</t>
  </si>
  <si>
    <t>105L  :883328:9Z:------:--</t>
  </si>
  <si>
    <t>21:0723:001329</t>
  </si>
  <si>
    <t>105L  :883329:00:------:--</t>
  </si>
  <si>
    <t>21:0723:001330</t>
  </si>
  <si>
    <t>21:0213:001186</t>
  </si>
  <si>
    <t>21:0213:001186:0003:0001:00</t>
  </si>
  <si>
    <t>105L  :883330:00:------:--</t>
  </si>
  <si>
    <t>21:0723:001331</t>
  </si>
  <si>
    <t>21:0213:001187</t>
  </si>
  <si>
    <t>21:0213:001187:0003:0001:00</t>
  </si>
  <si>
    <t>105L  :883331:00:------:--</t>
  </si>
  <si>
    <t>21:0723:001332</t>
  </si>
  <si>
    <t>21:0213:001188</t>
  </si>
  <si>
    <t>21:0213:001188:0003:0001:00</t>
  </si>
  <si>
    <t>105L  :883332:00:------:--</t>
  </si>
  <si>
    <t>21:0723:001333</t>
  </si>
  <si>
    <t>21:0213:001189</t>
  </si>
  <si>
    <t>21:0213:001189:0003:0001:00</t>
  </si>
  <si>
    <t>105L  :883333:00:------:--</t>
  </si>
  <si>
    <t>21:0723:001334</t>
  </si>
  <si>
    <t>21:0213:001190</t>
  </si>
  <si>
    <t>21:0213:001190:0003:0001:00</t>
  </si>
  <si>
    <t>105L  :883334:00:------:--</t>
  </si>
  <si>
    <t>21:0723:001335</t>
  </si>
  <si>
    <t>21:0213:001191</t>
  </si>
  <si>
    <t>21:0213:001191:0003:0001:00</t>
  </si>
  <si>
    <t>105L  :883335:00:------:--</t>
  </si>
  <si>
    <t>21:0723:001336</t>
  </si>
  <si>
    <t>21:0213:001192</t>
  </si>
  <si>
    <t>21:0213:001192:0003:0001:00</t>
  </si>
  <si>
    <t>105L  :883336:00:------:--</t>
  </si>
  <si>
    <t>21:0723:001337</t>
  </si>
  <si>
    <t>21:0213:001193</t>
  </si>
  <si>
    <t>21:0213:001193:0003:0001:00</t>
  </si>
  <si>
    <t>105L  :883337:00:------:--</t>
  </si>
  <si>
    <t>21:0723:001338</t>
  </si>
  <si>
    <t>21:0213:001194</t>
  </si>
  <si>
    <t>21:0213:001194:0003:0001:00</t>
  </si>
  <si>
    <t>105L  :883338:00:------:--</t>
  </si>
  <si>
    <t>21:0723:001339</t>
  </si>
  <si>
    <t>21:0213:001195</t>
  </si>
  <si>
    <t>21:0213:001195:0003:0001:00</t>
  </si>
  <si>
    <t>105L  :883339:00:------:--</t>
  </si>
  <si>
    <t>21:0723:001340</t>
  </si>
  <si>
    <t>21:0213:001196</t>
  </si>
  <si>
    <t>21:0213:001196:0003:0001:00</t>
  </si>
  <si>
    <t>105L  :883340:00:------:--</t>
  </si>
  <si>
    <t>21:0723:001341</t>
  </si>
  <si>
    <t>21:0213:001197</t>
  </si>
  <si>
    <t>21:0213:001197:0003:0001:00</t>
  </si>
  <si>
    <t>105L  :883342:00:------:--</t>
  </si>
  <si>
    <t>21:0723:001342</t>
  </si>
  <si>
    <t>21:0213:001198</t>
  </si>
  <si>
    <t>21:0213:001198:0003:0001:00</t>
  </si>
  <si>
    <t>105L  :883343:10:------:--</t>
  </si>
  <si>
    <t>21:0723:001343</t>
  </si>
  <si>
    <t>21:0213:001199</t>
  </si>
  <si>
    <t>21:0213:001199:0003:0001:00</t>
  </si>
  <si>
    <t>105L  :883344:20:883343:10</t>
  </si>
  <si>
    <t>21:0723:001344</t>
  </si>
  <si>
    <t>21:0213:001199:0004:0001:00</t>
  </si>
  <si>
    <t>105L  :883345:00:------:--</t>
  </si>
  <si>
    <t>21:0723:001345</t>
  </si>
  <si>
    <t>21:0213:001200</t>
  </si>
  <si>
    <t>21:0213:001200:0003:0001:00</t>
  </si>
  <si>
    <t>105L  :883346:00:------:--</t>
  </si>
  <si>
    <t>21:0723:001346</t>
  </si>
  <si>
    <t>21:0213:001201</t>
  </si>
  <si>
    <t>21:0213:001201:0003:0001:00</t>
  </si>
  <si>
    <t>105L  :883347:00:------:--</t>
  </si>
  <si>
    <t>21:0723:001347</t>
  </si>
  <si>
    <t>21:0213:001202</t>
  </si>
  <si>
    <t>21:0213:001202:0003:0001:00</t>
  </si>
  <si>
    <t>105L  :883348:00:------:--</t>
  </si>
  <si>
    <t>21:0723:001348</t>
  </si>
  <si>
    <t>21:0213:001203</t>
  </si>
  <si>
    <t>21:0213:001203:0003:0001:00</t>
  </si>
  <si>
    <t>105L  :883349:9Z:------:--</t>
  </si>
  <si>
    <t>21:0723:001349</t>
  </si>
  <si>
    <t>105L  :883350:00:------:--</t>
  </si>
  <si>
    <t>21:0723:001350</t>
  </si>
  <si>
    <t>21:0213:001204</t>
  </si>
  <si>
    <t>21:0213:001204:0003:0001:00</t>
  </si>
  <si>
    <t>105L  :883351:00:------:--</t>
  </si>
  <si>
    <t>21:0723:001351</t>
  </si>
  <si>
    <t>21:0213:001205</t>
  </si>
  <si>
    <t>21:0213:001205:0003:0001:00</t>
  </si>
  <si>
    <t>105L  :883352:00:------:--</t>
  </si>
  <si>
    <t>21:0723:001352</t>
  </si>
  <si>
    <t>21:0213:001206</t>
  </si>
  <si>
    <t>21:0213:001206:0003:0001:00</t>
  </si>
  <si>
    <t>105L  :883353:00:------:--</t>
  </si>
  <si>
    <t>21:0723:001353</t>
  </si>
  <si>
    <t>21:0213:001207</t>
  </si>
  <si>
    <t>21:0213:001207:0003:0001:00</t>
  </si>
  <si>
    <t>105L  :883354:00:------:--</t>
  </si>
  <si>
    <t>21:0723:001354</t>
  </si>
  <si>
    <t>21:0213:001208</t>
  </si>
  <si>
    <t>21:0213:001208:0003:0001:00</t>
  </si>
  <si>
    <t>105L  :883355:00:------:--</t>
  </si>
  <si>
    <t>21:0723:001355</t>
  </si>
  <si>
    <t>21:0213:001209</t>
  </si>
  <si>
    <t>21:0213:001209:0003:0001:00</t>
  </si>
  <si>
    <t>105L  :883356:00:------:--</t>
  </si>
  <si>
    <t>21:0723:001356</t>
  </si>
  <si>
    <t>21:0213:001210</t>
  </si>
  <si>
    <t>21:0213:001210:0003:0001:00</t>
  </si>
  <si>
    <t>105L  :883357:00:------:--</t>
  </si>
  <si>
    <t>21:0723:001357</t>
  </si>
  <si>
    <t>21:0213:001211</t>
  </si>
  <si>
    <t>21:0213:001211:0003:0001:00</t>
  </si>
  <si>
    <t>105L  :883358:00:------:--</t>
  </si>
  <si>
    <t>21:0723:001358</t>
  </si>
  <si>
    <t>21:0213:001212</t>
  </si>
  <si>
    <t>21:0213:001212:0003:0001:00</t>
  </si>
  <si>
    <t>105L  :883359:00:------:--</t>
  </si>
  <si>
    <t>21:0723:001359</t>
  </si>
  <si>
    <t>21:0213:001213</t>
  </si>
  <si>
    <t>21:0213:001213:0003:0001:00</t>
  </si>
  <si>
    <t>105L  :883360:00:------:--</t>
  </si>
  <si>
    <t>21:0723:001360</t>
  </si>
  <si>
    <t>21:0213:001214</t>
  </si>
  <si>
    <t>21:0213:001214:0003:0001:00</t>
  </si>
  <si>
    <t>105L  :883362:10:------:--</t>
  </si>
  <si>
    <t>21:0723:001361</t>
  </si>
  <si>
    <t>21:0213:001215</t>
  </si>
  <si>
    <t>21:0213:001215:0003:0001:00</t>
  </si>
  <si>
    <t>105L  :883363:20:883362:10</t>
  </si>
  <si>
    <t>21:0723:001362</t>
  </si>
  <si>
    <t>21:0213:001215:0004:0001:00</t>
  </si>
  <si>
    <t>105L  :883364:00:------:--</t>
  </si>
  <si>
    <t>21:0723:001363</t>
  </si>
  <si>
    <t>21:0213:001216</t>
  </si>
  <si>
    <t>21:0213:001216:0003:0001:00</t>
  </si>
  <si>
    <t>105L  :883365:00:------:--</t>
  </si>
  <si>
    <t>21:0723:001364</t>
  </si>
  <si>
    <t>21:0213:001217</t>
  </si>
  <si>
    <t>21:0213:001217:0003:0001:00</t>
  </si>
  <si>
    <t>105L  :883366:00:------:--</t>
  </si>
  <si>
    <t>21:0723:001365</t>
  </si>
  <si>
    <t>21:0213:001218</t>
  </si>
  <si>
    <t>21:0213:001218:0003:0001:00</t>
  </si>
  <si>
    <t>105L  :883367:00:------:--</t>
  </si>
  <si>
    <t>21:0723:001366</t>
  </si>
  <si>
    <t>21:0213:001219</t>
  </si>
  <si>
    <t>21:0213:001219:0003:0001:00</t>
  </si>
  <si>
    <t>105L  :883368:00:------:--</t>
  </si>
  <si>
    <t>21:0723:001367</t>
  </si>
  <si>
    <t>21:0213:001220</t>
  </si>
  <si>
    <t>21:0213:001220:0003:0001:00</t>
  </si>
  <si>
    <t>105L  :883369:00:------:--</t>
  </si>
  <si>
    <t>21:0723:001368</t>
  </si>
  <si>
    <t>21:0213:001221</t>
  </si>
  <si>
    <t>21:0213:001221:0003:0001:00</t>
  </si>
  <si>
    <t>105L  :883370:00:------:--</t>
  </si>
  <si>
    <t>21:0723:001369</t>
  </si>
  <si>
    <t>21:0213:001222</t>
  </si>
  <si>
    <t>21:0213:001222:0003:0001:00</t>
  </si>
  <si>
    <t>105L  :883371:00:------:--</t>
  </si>
  <si>
    <t>21:0723:001370</t>
  </si>
  <si>
    <t>21:0213:001223</t>
  </si>
  <si>
    <t>21:0213:001223:0003:0001:00</t>
  </si>
  <si>
    <t>105L  :883372:00:------:--</t>
  </si>
  <si>
    <t>21:0723:001371</t>
  </si>
  <si>
    <t>21:0213:001224</t>
  </si>
  <si>
    <t>21:0213:001224:0003:0001:00</t>
  </si>
  <si>
    <t>105L  :883373:9Y:------:--</t>
  </si>
  <si>
    <t>21:0723:001372</t>
  </si>
  <si>
    <t>105L  :883374:00:------:--</t>
  </si>
  <si>
    <t>21:0723:001373</t>
  </si>
  <si>
    <t>21:0213:001225</t>
  </si>
  <si>
    <t>21:0213:001225:0003:0001:00</t>
  </si>
  <si>
    <t>105L  :883375:00:------:--</t>
  </si>
  <si>
    <t>21:0723:001374</t>
  </si>
  <si>
    <t>21:0213:001226</t>
  </si>
  <si>
    <t>21:0213:001226:0003:0001:00</t>
  </si>
  <si>
    <t>105L  :883376:00:------:--</t>
  </si>
  <si>
    <t>21:0723:001375</t>
  </si>
  <si>
    <t>21:0213:001227</t>
  </si>
  <si>
    <t>21:0213:001227:0003:0001:00</t>
  </si>
  <si>
    <t>105L  :883377:00:------:--</t>
  </si>
  <si>
    <t>21:0723:001376</t>
  </si>
  <si>
    <t>21:0213:001228</t>
  </si>
  <si>
    <t>21:0213:001228:0003:0001:00</t>
  </si>
  <si>
    <t>105L  :883378:00:------:--</t>
  </si>
  <si>
    <t>21:0723:001377</t>
  </si>
  <si>
    <t>21:0213:001229</t>
  </si>
  <si>
    <t>21:0213:001229:0003:0001:00</t>
  </si>
  <si>
    <t>105L  :883379:00:------:--</t>
  </si>
  <si>
    <t>21:0723:001378</t>
  </si>
  <si>
    <t>21:0213:001230</t>
  </si>
  <si>
    <t>21:0213:001230:0003:0001:00</t>
  </si>
  <si>
    <t>105L  :883380:00:------:--</t>
  </si>
  <si>
    <t>21:0723:001379</t>
  </si>
  <si>
    <t>21:0213:001231</t>
  </si>
  <si>
    <t>21:0213:001231:0003:0001:00</t>
  </si>
  <si>
    <t>105L  :883382:00:------:--</t>
  </si>
  <si>
    <t>21:0723:001380</t>
  </si>
  <si>
    <t>21:0213:001232</t>
  </si>
  <si>
    <t>21:0213:001232:0003:0001:00</t>
  </si>
  <si>
    <t>105L  :883383:10:------:--</t>
  </si>
  <si>
    <t>21:0723:001381</t>
  </si>
  <si>
    <t>21:0213:001233</t>
  </si>
  <si>
    <t>21:0213:001233:0003:0001:00</t>
  </si>
  <si>
    <t>105L  :883384:20:883383:10</t>
  </si>
  <si>
    <t>21:0723:001382</t>
  </si>
  <si>
    <t>21:0213:001233:0004:0001:00</t>
  </si>
  <si>
    <t>105L  :883385:00:------:--</t>
  </si>
  <si>
    <t>21:0723:001383</t>
  </si>
  <si>
    <t>21:0213:001234</t>
  </si>
  <si>
    <t>21:0213:001234:0003:0001:00</t>
  </si>
  <si>
    <t>105L  :883386:00:------:--</t>
  </si>
  <si>
    <t>21:0723:001384</t>
  </si>
  <si>
    <t>21:0213:001235</t>
  </si>
  <si>
    <t>21:0213:001235:0003:0001:00</t>
  </si>
  <si>
    <t>105L  :883387:00:------:--</t>
  </si>
  <si>
    <t>21:0723:001385</t>
  </si>
  <si>
    <t>21:0213:001236</t>
  </si>
  <si>
    <t>21:0213:001236:0003:0001:00</t>
  </si>
  <si>
    <t>105L  :883388:00:------:--</t>
  </si>
  <si>
    <t>21:0723:001386</t>
  </si>
  <si>
    <t>21:0213:001237</t>
  </si>
  <si>
    <t>21:0213:001237:0003:0001:00</t>
  </si>
  <si>
    <t>105L  :883389:00:------:--</t>
  </si>
  <si>
    <t>21:0723:001387</t>
  </si>
  <si>
    <t>21:0213:001238</t>
  </si>
  <si>
    <t>21:0213:001238:0003:0001:00</t>
  </si>
  <si>
    <t>105L  :883390:00:------:--</t>
  </si>
  <si>
    <t>21:0723:001388</t>
  </si>
  <si>
    <t>21:0213:001239</t>
  </si>
  <si>
    <t>21:0213:001239:0003:0001:00</t>
  </si>
  <si>
    <t>105L  :883391:00:------:--</t>
  </si>
  <si>
    <t>21:0723:001389</t>
  </si>
  <si>
    <t>21:0213:001240</t>
  </si>
  <si>
    <t>21:0213:001240:0003:0001:00</t>
  </si>
  <si>
    <t>105L  :883392:00:------:--</t>
  </si>
  <si>
    <t>21:0723:001390</t>
  </si>
  <si>
    <t>21:0213:001241</t>
  </si>
  <si>
    <t>21:0213:001241:0003:0001:00</t>
  </si>
  <si>
    <t>105L  :883393:00:------:--</t>
  </si>
  <si>
    <t>21:0723:001391</t>
  </si>
  <si>
    <t>21:0213:001242</t>
  </si>
  <si>
    <t>21:0213:001242:0003:0001:00</t>
  </si>
  <si>
    <t>105L  :883394:00:------:--</t>
  </si>
  <si>
    <t>21:0723:001392</t>
  </si>
  <si>
    <t>21:0213:001243</t>
  </si>
  <si>
    <t>21:0213:001243:0003:0001:00</t>
  </si>
  <si>
    <t>105L  :883395:00:------:--</t>
  </si>
  <si>
    <t>21:0723:001393</t>
  </si>
  <si>
    <t>21:0213:001244</t>
  </si>
  <si>
    <t>21:0213:001244:0003:0001:00</t>
  </si>
  <si>
    <t>105L  :883396:9X:------:--</t>
  </si>
  <si>
    <t>21:0723:001394</t>
  </si>
  <si>
    <t>105L  :883397:00:------:--</t>
  </si>
  <si>
    <t>21:0723:001395</t>
  </si>
  <si>
    <t>21:0213:001245</t>
  </si>
  <si>
    <t>21:0213:001245:0003:0001:00</t>
  </si>
  <si>
    <t>105L  :883398:00:------:--</t>
  </si>
  <si>
    <t>21:0723:001396</t>
  </si>
  <si>
    <t>21:0213:001246</t>
  </si>
  <si>
    <t>21:0213:001246:0003:0001:00</t>
  </si>
  <si>
    <t>105L  :883399:00:------:--</t>
  </si>
  <si>
    <t>21:0723:001397</t>
  </si>
  <si>
    <t>21:0213:001247</t>
  </si>
  <si>
    <t>21:0213:001247:0003:0001:00</t>
  </si>
  <si>
    <t>105L  :883400:00:------:--</t>
  </si>
  <si>
    <t>21:0723:001398</t>
  </si>
  <si>
    <t>21:0213:001248</t>
  </si>
  <si>
    <t>21:0213:001248:0003:0001:00</t>
  </si>
  <si>
    <t>105L  :883402:00:------:--</t>
  </si>
  <si>
    <t>21:0723:001399</t>
  </si>
  <si>
    <t>21:0213:001249</t>
  </si>
  <si>
    <t>21:0213:001249:0003:0001:00</t>
  </si>
  <si>
    <t>105L  :883403:00:------:--</t>
  </si>
  <si>
    <t>21:0723:001400</t>
  </si>
  <si>
    <t>21:0213:001250</t>
  </si>
  <si>
    <t>21:0213:001250:0003:0001:00</t>
  </si>
  <si>
    <t>105L  :883404:00:------:--</t>
  </si>
  <si>
    <t>21:0723:001401</t>
  </si>
  <si>
    <t>21:0213:001251</t>
  </si>
  <si>
    <t>21:0213:001251:0003:0001:00</t>
  </si>
  <si>
    <t>105L  :883405:10:------:--</t>
  </si>
  <si>
    <t>21:0723:001402</t>
  </si>
  <si>
    <t>21:0213:001252</t>
  </si>
  <si>
    <t>21:0213:001252:0003:0001:00</t>
  </si>
  <si>
    <t>105L  :883406:20:883405:10</t>
  </si>
  <si>
    <t>21:0723:001403</t>
  </si>
  <si>
    <t>21:0213:001252:0004:0001:00</t>
  </si>
  <si>
    <t>105L  :883407:00:------:--</t>
  </si>
  <si>
    <t>21:0723:001404</t>
  </si>
  <si>
    <t>21:0213:001253</t>
  </si>
  <si>
    <t>21:0213:001253:0003:0001:00</t>
  </si>
  <si>
    <t>105L  :883408:00:------:--</t>
  </si>
  <si>
    <t>21:0723:001405</t>
  </si>
  <si>
    <t>21:0213:001254</t>
  </si>
  <si>
    <t>21:0213:001254:0003:0001:00</t>
  </si>
  <si>
    <t>105L  :883409:00:------:--</t>
  </si>
  <si>
    <t>21:0723:001406</t>
  </si>
  <si>
    <t>21:0213:001255</t>
  </si>
  <si>
    <t>21:0213:001255:0003:0001:00</t>
  </si>
  <si>
    <t>105L  :883410:00:------:--</t>
  </si>
  <si>
    <t>21:0723:001407</t>
  </si>
  <si>
    <t>21:0213:001256</t>
  </si>
  <si>
    <t>21:0213:001256:0003:0001:00</t>
  </si>
  <si>
    <t>105L  :883411:00:------:--</t>
  </si>
  <si>
    <t>21:0723:001408</t>
  </si>
  <si>
    <t>21:0213:001257</t>
  </si>
  <si>
    <t>21:0213:001257:0003:0001:00</t>
  </si>
  <si>
    <t>105L  :883412:00:------:--</t>
  </si>
  <si>
    <t>21:0723:001409</t>
  </si>
  <si>
    <t>21:0213:001258</t>
  </si>
  <si>
    <t>21:0213:001258:0003:0001:00</t>
  </si>
  <si>
    <t>105L  :883413:9X:------:--</t>
  </si>
  <si>
    <t>21:0723:001410</t>
  </si>
  <si>
    <t>105L  :883414:00:------:--</t>
  </si>
  <si>
    <t>21:0723:001411</t>
  </si>
  <si>
    <t>21:0213:001259</t>
  </si>
  <si>
    <t>21:0213:001259:0003:0001:00</t>
  </si>
  <si>
    <t>105L  :883415:00:------:--</t>
  </si>
  <si>
    <t>21:0723:001412</t>
  </si>
  <si>
    <t>21:0213:001260</t>
  </si>
  <si>
    <t>21:0213:001260:0003:0001:00</t>
  </si>
  <si>
    <t>105L  :883416:00:------:--</t>
  </si>
  <si>
    <t>21:0723:001413</t>
  </si>
  <si>
    <t>21:0213:001261</t>
  </si>
  <si>
    <t>21:0213:001261:0003:0001:00</t>
  </si>
  <si>
    <t>105L  :883417:00:------:--</t>
  </si>
  <si>
    <t>21:0723:001414</t>
  </si>
  <si>
    <t>21:0213:001262</t>
  </si>
  <si>
    <t>21:0213:001262:0003:0001:00</t>
  </si>
  <si>
    <t>105L  :883418:00:------:--</t>
  </si>
  <si>
    <t>21:0723:001415</t>
  </si>
  <si>
    <t>21:0213:001263</t>
  </si>
  <si>
    <t>21:0213:001263:0003:0001:00</t>
  </si>
  <si>
    <t>105L  :883419:00:------:--</t>
  </si>
  <si>
    <t>21:0723:001416</t>
  </si>
  <si>
    <t>21:0213:001264</t>
  </si>
  <si>
    <t>21:0213:001264:0003:0001:00</t>
  </si>
  <si>
    <t>105L  :883420:00:------:--</t>
  </si>
  <si>
    <t>21:0723:001417</t>
  </si>
  <si>
    <t>21:0213:001265</t>
  </si>
  <si>
    <t>21:0213:001265:0003:0001:00</t>
  </si>
  <si>
    <t>105L  :883422:00:------:--</t>
  </si>
  <si>
    <t>21:0723:001418</t>
  </si>
  <si>
    <t>21:0213:001266</t>
  </si>
  <si>
    <t>21:0213:001266:0003:0001:00</t>
  </si>
  <si>
    <t>105L  :883423:00:------:--</t>
  </si>
  <si>
    <t>21:0723:001419</t>
  </si>
  <si>
    <t>21:0213:001267</t>
  </si>
  <si>
    <t>21:0213:001267:0003:0001:00</t>
  </si>
  <si>
    <t>105L  :883424:00:------:--</t>
  </si>
  <si>
    <t>21:0723:001420</t>
  </si>
  <si>
    <t>21:0213:001268</t>
  </si>
  <si>
    <t>21:0213:001268:0003:0001:00</t>
  </si>
  <si>
    <t>105L  :883425:00:------:--</t>
  </si>
  <si>
    <t>21:0723:001421</t>
  </si>
  <si>
    <t>21:0213:001269</t>
  </si>
  <si>
    <t>21:0213:001269:0003:0001:00</t>
  </si>
  <si>
    <t>105L  :883426:00:------:--</t>
  </si>
  <si>
    <t>21:0723:001422</t>
  </si>
  <si>
    <t>21:0213:001270</t>
  </si>
  <si>
    <t>21:0213:001270:0003:0001:00</t>
  </si>
  <si>
    <t>105L  :883427:00:------:--</t>
  </si>
  <si>
    <t>21:0723:001423</t>
  </si>
  <si>
    <t>21:0213:001271</t>
  </si>
  <si>
    <t>21:0213:001271:0003:0001:00</t>
  </si>
  <si>
    <t>105L  :883428:00:------:--</t>
  </si>
  <si>
    <t>21:0723:001424</t>
  </si>
  <si>
    <t>21:0213:001272</t>
  </si>
  <si>
    <t>21:0213:001272:0003:0001:00</t>
  </si>
  <si>
    <t>105L  :883429:00:------:--</t>
  </si>
  <si>
    <t>21:0723:001425</t>
  </si>
  <si>
    <t>21:0213:001273</t>
  </si>
  <si>
    <t>21:0213:001273:0003:0001:00</t>
  </si>
  <si>
    <t>105L  :883430:10:------:--</t>
  </si>
  <si>
    <t>21:0723:001426</t>
  </si>
  <si>
    <t>21:0213:001274</t>
  </si>
  <si>
    <t>21:0213:001274:0003:0001:00</t>
  </si>
  <si>
    <t>105L  :883431:20:883430:10</t>
  </si>
  <si>
    <t>21:0723:001427</t>
  </si>
  <si>
    <t>21:0213:001274:0004:0001:00</t>
  </si>
  <si>
    <t>105L  :883432:00:------:--</t>
  </si>
  <si>
    <t>21:0723:001428</t>
  </si>
  <si>
    <t>21:0213:001275</t>
  </si>
  <si>
    <t>21:0213:001275:0003:0001:00</t>
  </si>
  <si>
    <t>105L  :883433:00:------:--</t>
  </si>
  <si>
    <t>21:0723:001429</t>
  </si>
  <si>
    <t>21:0213:001276</t>
  </si>
  <si>
    <t>21:0213:001276:0003:0001:00</t>
  </si>
  <si>
    <t>105L  :883434:00:------:--</t>
  </si>
  <si>
    <t>21:0723:001430</t>
  </si>
  <si>
    <t>21:0213:001277</t>
  </si>
  <si>
    <t>21:0213:001277:0003:0001:00</t>
  </si>
  <si>
    <t>105L  :883435:00:------:--</t>
  </si>
  <si>
    <t>21:0723:001431</t>
  </si>
  <si>
    <t>21:0213:001278</t>
  </si>
  <si>
    <t>21:0213:001278:0003:0001:00</t>
  </si>
  <si>
    <t>105L  :883436:00:------:--</t>
  </si>
  <si>
    <t>21:0723:001432</t>
  </si>
  <si>
    <t>21:0213:001279</t>
  </si>
  <si>
    <t>21:0213:001279:0003:0001:00</t>
  </si>
  <si>
    <t>105L  :883437:00:------:--</t>
  </si>
  <si>
    <t>21:0723:001433</t>
  </si>
  <si>
    <t>21:0213:001280</t>
  </si>
  <si>
    <t>21:0213:001280:0003:0001:00</t>
  </si>
  <si>
    <t>105L  :883438:9Y:------:--</t>
  </si>
  <si>
    <t>21:0723:001434</t>
  </si>
  <si>
    <t>105L  :883439:00:------:--</t>
  </si>
  <si>
    <t>21:0723:001435</t>
  </si>
  <si>
    <t>21:0213:001281</t>
  </si>
  <si>
    <t>21:0213:001281:0003:0001:00</t>
  </si>
  <si>
    <t>105L  :883440:00:------:--</t>
  </si>
  <si>
    <t>21:0723:001436</t>
  </si>
  <si>
    <t>21:0213:001282</t>
  </si>
  <si>
    <t>21:0213:001282:0003:0001:00</t>
  </si>
  <si>
    <t>105L  :883442:10:------:--</t>
  </si>
  <si>
    <t>21:0723:001437</t>
  </si>
  <si>
    <t>21:0213:001283</t>
  </si>
  <si>
    <t>21:0213:001283:0003:0001:00</t>
  </si>
  <si>
    <t>105L  :883443:20:883442:10</t>
  </si>
  <si>
    <t>21:0723:001438</t>
  </si>
  <si>
    <t>21:0213:001283:0004:0001:00</t>
  </si>
  <si>
    <t>105L  :883444:00:------:--</t>
  </si>
  <si>
    <t>21:0723:001439</t>
  </si>
  <si>
    <t>21:0213:001284</t>
  </si>
  <si>
    <t>21:0213:001284:0003:0001:00</t>
  </si>
  <si>
    <t>105L  :883445:00:------:--</t>
  </si>
  <si>
    <t>21:0723:001440</t>
  </si>
  <si>
    <t>21:0213:001285</t>
  </si>
  <si>
    <t>21:0213:001285:0003:0001:00</t>
  </si>
  <si>
    <t>105L  :883446:00:------:--</t>
  </si>
  <si>
    <t>21:0723:001441</t>
  </si>
  <si>
    <t>21:0213:001286</t>
  </si>
  <si>
    <t>21:0213:001286:0003:0001:00</t>
  </si>
  <si>
    <t>105L  :883447:00:------:--</t>
  </si>
  <si>
    <t>21:0723:001442</t>
  </si>
  <si>
    <t>21:0213:001287</t>
  </si>
  <si>
    <t>21:0213:001287:0003:0001:00</t>
  </si>
  <si>
    <t>105L  :883448:00:------:--</t>
  </si>
  <si>
    <t>21:0723:001443</t>
  </si>
  <si>
    <t>21:0213:001288</t>
  </si>
  <si>
    <t>21:0213:001288:0003:0001:00</t>
  </si>
  <si>
    <t>105L  :883449:00:------:--</t>
  </si>
  <si>
    <t>21:0723:001444</t>
  </si>
  <si>
    <t>21:0213:001289</t>
  </si>
  <si>
    <t>21:0213:001289:0003:0001:00</t>
  </si>
  <si>
    <t>105L  :883450:00:------:--</t>
  </si>
  <si>
    <t>21:0723:001445</t>
  </si>
  <si>
    <t>21:0213:001290</t>
  </si>
  <si>
    <t>21:0213:001290:0003:0001:00</t>
  </si>
  <si>
    <t>105L  :883451:00:------:--</t>
  </si>
  <si>
    <t>21:0723:001446</t>
  </si>
  <si>
    <t>21:0213:001291</t>
  </si>
  <si>
    <t>21:0213:001291:0003:0001:00</t>
  </si>
  <si>
    <t>105L  :883452:00:------:--</t>
  </si>
  <si>
    <t>21:0723:001447</t>
  </si>
  <si>
    <t>21:0213:001292</t>
  </si>
  <si>
    <t>21:0213:001292:0003:0001:00</t>
  </si>
  <si>
    <t>105L  :883453:00:------:--</t>
  </si>
  <si>
    <t>21:0723:001448</t>
  </si>
  <si>
    <t>21:0213:001293</t>
  </si>
  <si>
    <t>21:0213:001293:0003:0001:00</t>
  </si>
  <si>
    <t>105L  :883454:00:------:--</t>
  </si>
  <si>
    <t>21:0723:001449</t>
  </si>
  <si>
    <t>21:0213:001294</t>
  </si>
  <si>
    <t>21:0213:001294:0003:0001:00</t>
  </si>
  <si>
    <t>105L  :883455:00:------:--</t>
  </si>
  <si>
    <t>21:0723:001450</t>
  </si>
  <si>
    <t>21:0213:001295</t>
  </si>
  <si>
    <t>21:0213:001295:0003:0001:00</t>
  </si>
  <si>
    <t>105L  :883456:00:------:--</t>
  </si>
  <si>
    <t>21:0723:001451</t>
  </si>
  <si>
    <t>21:0213:001296</t>
  </si>
  <si>
    <t>21:0213:001296:0003:0001:00</t>
  </si>
  <si>
    <t>105L  :883457:00:------:--</t>
  </si>
  <si>
    <t>21:0723:001452</t>
  </si>
  <si>
    <t>21:0213:001297</t>
  </si>
  <si>
    <t>21:0213:001297:0003:0001:00</t>
  </si>
  <si>
    <t>105L  :883458:9X:------:--</t>
  </si>
  <si>
    <t>21:0723:001453</t>
  </si>
  <si>
    <t>105L  :883459:00:------:--</t>
  </si>
  <si>
    <t>21:0723:001454</t>
  </si>
  <si>
    <t>21:0213:001298</t>
  </si>
  <si>
    <t>21:0213:001298:0003:0001:00</t>
  </si>
  <si>
    <t>105L  :883460:00:------:--</t>
  </si>
  <si>
    <t>21:0723:001455</t>
  </si>
  <si>
    <t>21:0213:001299</t>
  </si>
  <si>
    <t>21:0213:001299:0003:0001:00</t>
  </si>
  <si>
    <t>105L  :883462:00:------:--</t>
  </si>
  <si>
    <t>21:0723:001456</t>
  </si>
  <si>
    <t>21:0213:001300</t>
  </si>
  <si>
    <t>21:0213:001300:0003:0001:00</t>
  </si>
  <si>
    <t>105L  :883463:9X:------:--</t>
  </si>
  <si>
    <t>21:0723:001457</t>
  </si>
  <si>
    <t>105L  :883464:10:------:--</t>
  </si>
  <si>
    <t>21:0723:001458</t>
  </si>
  <si>
    <t>21:0213:001301</t>
  </si>
  <si>
    <t>21:0213:001301:0003:0001:00</t>
  </si>
  <si>
    <t>105L  :883465:20:883464:10</t>
  </si>
  <si>
    <t>21:0723:001459</t>
  </si>
  <si>
    <t>21:0213:001301:0004:0001:00</t>
  </si>
  <si>
    <t>105L  :883466:00:------:--</t>
  </si>
  <si>
    <t>21:0723:001460</t>
  </si>
  <si>
    <t>21:0213:001302</t>
  </si>
  <si>
    <t>21:0213:001302:0003:0001:00</t>
  </si>
  <si>
    <t>105L  :883467:00:------:--</t>
  </si>
  <si>
    <t>21:0723:001461</t>
  </si>
  <si>
    <t>21:0213:001303</t>
  </si>
  <si>
    <t>21:0213:001303:0003:0001:00</t>
  </si>
  <si>
    <t>105L  :883468:00:------:--</t>
  </si>
  <si>
    <t>21:0723:001462</t>
  </si>
  <si>
    <t>21:0213:001304</t>
  </si>
  <si>
    <t>21:0213:001304:0003:0001:00</t>
  </si>
  <si>
    <t>105L  :883469:00:------:--</t>
  </si>
  <si>
    <t>21:0723:001463</t>
  </si>
  <si>
    <t>21:0213:001305</t>
  </si>
  <si>
    <t>21:0213:001305:0003:0001:00</t>
  </si>
  <si>
    <t>105L  :883470:00:------:--</t>
  </si>
  <si>
    <t>21:0723:001464</t>
  </si>
  <si>
    <t>21:0213:001306</t>
  </si>
  <si>
    <t>21:0213:001306:0003:0001:00</t>
  </si>
  <si>
    <t>105L  :883471:00:------:--</t>
  </si>
  <si>
    <t>21:0723:001465</t>
  </si>
  <si>
    <t>21:0213:001307</t>
  </si>
  <si>
    <t>21:0213:001307:0003:0001:00</t>
  </si>
  <si>
    <t>105L  :883472:00:------:--</t>
  </si>
  <si>
    <t>21:0723:001466</t>
  </si>
  <si>
    <t>21:0213:001308</t>
  </si>
  <si>
    <t>21:0213:001308:0003:0001:00</t>
  </si>
  <si>
    <t>105L  :883473:00:------:--</t>
  </si>
  <si>
    <t>21:0723:001467</t>
  </si>
  <si>
    <t>21:0213:001309</t>
  </si>
  <si>
    <t>21:0213:001309:0003:0001:00</t>
  </si>
  <si>
    <t>105L  :883474:00:------:--</t>
  </si>
  <si>
    <t>21:0723:001468</t>
  </si>
  <si>
    <t>21:0213:001310</t>
  </si>
  <si>
    <t>21:0213:001310:0003:0001:00</t>
  </si>
  <si>
    <t>105L  :883475:00:------:--</t>
  </si>
  <si>
    <t>21:0723:001469</t>
  </si>
  <si>
    <t>21:0213:001311</t>
  </si>
  <si>
    <t>21:0213:001311:0003:0001:00</t>
  </si>
  <si>
    <t>105L  :883476:00:------:--</t>
  </si>
  <si>
    <t>21:0723:001470</t>
  </si>
  <si>
    <t>21:0213:001312</t>
  </si>
  <si>
    <t>21:0213:001312:0003:0001:00</t>
  </si>
  <si>
    <t>105L  :883477:00:------:--</t>
  </si>
  <si>
    <t>21:0723:001471</t>
  </si>
  <si>
    <t>21:0213:001313</t>
  </si>
  <si>
    <t>21:0213:001313:0003:0001:00</t>
  </si>
  <si>
    <t>105L  :883478:00:------:--</t>
  </si>
  <si>
    <t>21:0723:001472</t>
  </si>
  <si>
    <t>21:0213:001314</t>
  </si>
  <si>
    <t>21:0213:001314:0003:0001:00</t>
  </si>
  <si>
    <t>105L  :883479:00:------:--</t>
  </si>
  <si>
    <t>21:0723:001473</t>
  </si>
  <si>
    <t>21:0213:001315</t>
  </si>
  <si>
    <t>21:0213:001315:0003:0001:00</t>
  </si>
  <si>
    <t>105L  :883480:00:------:--</t>
  </si>
  <si>
    <t>21:0723:001474</t>
  </si>
  <si>
    <t>21:0213:001316</t>
  </si>
  <si>
    <t>21:0213:001316:0003:0001:00</t>
  </si>
  <si>
    <t>105L  :883482:10:------:--</t>
  </si>
  <si>
    <t>21:0723:001475</t>
  </si>
  <si>
    <t>21:0213:001317</t>
  </si>
  <si>
    <t>21:0213:001317:0003:0001:00</t>
  </si>
  <si>
    <t>105L  :883483:20:883482:10</t>
  </si>
  <si>
    <t>21:0723:001476</t>
  </si>
  <si>
    <t>21:0213:001317:0004:0001:00</t>
  </si>
  <si>
    <t>105L  :883484:00:------:--</t>
  </si>
  <si>
    <t>21:0723:001477</t>
  </si>
  <si>
    <t>21:0213:001318</t>
  </si>
  <si>
    <t>21:0213:001318:0003:0001:00</t>
  </si>
  <si>
    <t>105L  :883485:00:------:--</t>
  </si>
  <si>
    <t>21:0723:001478</t>
  </si>
  <si>
    <t>21:0213:001319</t>
  </si>
  <si>
    <t>21:0213:001319:0003:0001:00</t>
  </si>
  <si>
    <t>105L  :883486:00:------:--</t>
  </si>
  <si>
    <t>21:0723:001479</t>
  </si>
  <si>
    <t>21:0213:001320</t>
  </si>
  <si>
    <t>21:0213:001320:0003:0001:00</t>
  </si>
  <si>
    <t>105L  :883487:00:------:--</t>
  </si>
  <si>
    <t>21:0723:001480</t>
  </si>
  <si>
    <t>21:0213:001321</t>
  </si>
  <si>
    <t>21:0213:001321:0003:0001:00</t>
  </si>
  <si>
    <t>105L  :883488:00:------:--</t>
  </si>
  <si>
    <t>21:0723:001481</t>
  </si>
  <si>
    <t>21:0213:001322</t>
  </si>
  <si>
    <t>21:0213:001322:0003:0001:00</t>
  </si>
  <si>
    <t>105L  :883489:00:------:--</t>
  </si>
  <si>
    <t>21:0723:001482</t>
  </si>
  <si>
    <t>21:0213:001323</t>
  </si>
  <si>
    <t>21:0213:001323:0003:0001:00</t>
  </si>
  <si>
    <t>105L  :883490:00:------:--</t>
  </si>
  <si>
    <t>21:0723:001483</t>
  </si>
  <si>
    <t>21:0213:001324</t>
  </si>
  <si>
    <t>21:0213:001324:0003:0001:00</t>
  </si>
  <si>
    <t>105L  :883491:00:------:--</t>
  </si>
  <si>
    <t>21:0723:001484</t>
  </si>
  <si>
    <t>21:0213:001325</t>
  </si>
  <si>
    <t>21:0213:001325:0003:0001:00</t>
  </si>
  <si>
    <t>105L  :883492:00:------:--</t>
  </si>
  <si>
    <t>21:0723:001485</t>
  </si>
  <si>
    <t>21:0213:001326</t>
  </si>
  <si>
    <t>21:0213:001326:0003:0001:00</t>
  </si>
  <si>
    <t>105L  :883493:00:------:--</t>
  </si>
  <si>
    <t>21:0723:001486</t>
  </si>
  <si>
    <t>21:0213:001327</t>
  </si>
  <si>
    <t>21:0213:001327:0003:0001:00</t>
  </si>
  <si>
    <t>105L  :883494:00:------:--</t>
  </si>
  <si>
    <t>21:0723:001487</t>
  </si>
  <si>
    <t>21:0213:001328</t>
  </si>
  <si>
    <t>21:0213:001328:0003:0001:00</t>
  </si>
  <si>
    <t>105L  :883495:00:------:--</t>
  </si>
  <si>
    <t>21:0723:001488</t>
  </si>
  <si>
    <t>21:0213:001329</t>
  </si>
  <si>
    <t>21:0213:001329:0003:0001:00</t>
  </si>
  <si>
    <t>105L  :883496:00:------:--</t>
  </si>
  <si>
    <t>21:0723:001489</t>
  </si>
  <si>
    <t>21:0213:001330</t>
  </si>
  <si>
    <t>21:0213:001330:0003:0001:00</t>
  </si>
  <si>
    <t>105L  :883497:00:------:--</t>
  </si>
  <si>
    <t>21:0723:001490</t>
  </si>
  <si>
    <t>21:0213:001331</t>
  </si>
  <si>
    <t>21:0213:001331:0003:0001:00</t>
  </si>
  <si>
    <t>105L  :883498:00:------:--</t>
  </si>
  <si>
    <t>21:0723:001491</t>
  </si>
  <si>
    <t>21:0213:001332</t>
  </si>
  <si>
    <t>21:0213:001332:0003:0001:00</t>
  </si>
  <si>
    <t>105L  :883499:9X:------:--</t>
  </si>
  <si>
    <t>21:0723:001492</t>
  </si>
  <si>
    <t>105L  :883500:00:------:--</t>
  </si>
  <si>
    <t>21:0723:001493</t>
  </si>
  <si>
    <t>21:0213:001333</t>
  </si>
  <si>
    <t>21:0213:001333:0003:0001:00</t>
  </si>
  <si>
    <t>105L  :883502:00:------:--</t>
  </si>
  <si>
    <t>21:0723:001494</t>
  </si>
  <si>
    <t>21:0213:001334</t>
  </si>
  <si>
    <t>21:0213:001334:0003:0001:00</t>
  </si>
  <si>
    <t>105L  :883503:00:------:--</t>
  </si>
  <si>
    <t>21:0723:001495</t>
  </si>
  <si>
    <t>21:0213:001335</t>
  </si>
  <si>
    <t>21:0213:001335:0003:0001:00</t>
  </si>
  <si>
    <t>105L  :883504:10:------:--</t>
  </si>
  <si>
    <t>21:0723:001496</t>
  </si>
  <si>
    <t>21:0213:001336</t>
  </si>
  <si>
    <t>21:0213:001336:0003:0001:00</t>
  </si>
  <si>
    <t>105L  :883505:9Z:------:--</t>
  </si>
  <si>
    <t>21:0723:001497</t>
  </si>
  <si>
    <t>105L  :883506:20:883504:10</t>
  </si>
  <si>
    <t>21:0723:001498</t>
  </si>
  <si>
    <t>21:0213:001336:0004:0001:00</t>
  </si>
  <si>
    <t>105L  :883507:00:------:--</t>
  </si>
  <si>
    <t>21:0723:001499</t>
  </si>
  <si>
    <t>21:0213:001337</t>
  </si>
  <si>
    <t>21:0213:001337:0003:0001:00</t>
  </si>
  <si>
    <t>105L  :883508:00:------:--</t>
  </si>
  <si>
    <t>21:0723:001500</t>
  </si>
  <si>
    <t>21:0213:001338</t>
  </si>
  <si>
    <t>21:0213:001338:0003:0001:00</t>
  </si>
  <si>
    <t>105L  :883509:00:------:--</t>
  </si>
  <si>
    <t>21:0723:001501</t>
  </si>
  <si>
    <t>21:0213:001339</t>
  </si>
  <si>
    <t>21:0213:001339:0003:0001:00</t>
  </si>
  <si>
    <t>105L  :883510:00:------:--</t>
  </si>
  <si>
    <t>21:0723:001502</t>
  </si>
  <si>
    <t>21:0213:001340</t>
  </si>
  <si>
    <t>21:0213:001340:0003:0001:00</t>
  </si>
  <si>
    <t>105L  :883511:00:------:--</t>
  </si>
  <si>
    <t>21:0723:001503</t>
  </si>
  <si>
    <t>21:0213:001341</t>
  </si>
  <si>
    <t>21:0213:001341:0003:0001:00</t>
  </si>
  <si>
    <t>105L  :883512:00:------:--</t>
  </si>
  <si>
    <t>21:0723:001504</t>
  </si>
  <si>
    <t>21:0213:001342</t>
  </si>
  <si>
    <t>21:0213:001342:0003:0001:00</t>
  </si>
  <si>
    <t>105L  :883513:00:------:--</t>
  </si>
  <si>
    <t>21:0723:001505</t>
  </si>
  <si>
    <t>21:0213:001343</t>
  </si>
  <si>
    <t>21:0213:001343:0003:0001:00</t>
  </si>
  <si>
    <t>105L  :883514:00:------:--</t>
  </si>
  <si>
    <t>21:0723:001506</t>
  </si>
  <si>
    <t>21:0213:001344</t>
  </si>
  <si>
    <t>21:0213:001344:0003:0001:00</t>
  </si>
  <si>
    <t>105L  :883515:00:------:--</t>
  </si>
  <si>
    <t>21:0723:001507</t>
  </si>
  <si>
    <t>21:0213:001345</t>
  </si>
  <si>
    <t>21:0213:001345:0003:0001:00</t>
  </si>
  <si>
    <t>105L  :883516:00:------:--</t>
  </si>
  <si>
    <t>21:0723:001508</t>
  </si>
  <si>
    <t>21:0213:001346</t>
  </si>
  <si>
    <t>21:0213:001346:0003:0001:00</t>
  </si>
  <si>
    <t>105L  :883517:00:------:--</t>
  </si>
  <si>
    <t>21:0723:001509</t>
  </si>
  <si>
    <t>21:0213:001347</t>
  </si>
  <si>
    <t>21:0213:001347:0003:0001:00</t>
  </si>
  <si>
    <t>105L  :883518:00:------:--</t>
  </si>
  <si>
    <t>21:0723:001510</t>
  </si>
  <si>
    <t>21:0213:001348</t>
  </si>
  <si>
    <t>21:0213:001348:0003:0001:00</t>
  </si>
  <si>
    <t>105L  :883519:00:------:--</t>
  </si>
  <si>
    <t>21:0723:001511</t>
  </si>
  <si>
    <t>21:0213:001349</t>
  </si>
  <si>
    <t>21:0213:001349:0003:0001:00</t>
  </si>
  <si>
    <t>105L  :883520:00:------:--</t>
  </si>
  <si>
    <t>21:0723:001512</t>
  </si>
  <si>
    <t>21:0213:001350</t>
  </si>
  <si>
    <t>21:0213:001350:0003:0001:00</t>
  </si>
  <si>
    <t>105L  :883522:00:------:--</t>
  </si>
  <si>
    <t>21:0723:001513</t>
  </si>
  <si>
    <t>21:0213:001351</t>
  </si>
  <si>
    <t>21:0213:001351:0003:0001:00</t>
  </si>
  <si>
    <t>105L  :883523:00:------:--</t>
  </si>
  <si>
    <t>21:0723:001514</t>
  </si>
  <si>
    <t>21:0213:001352</t>
  </si>
  <si>
    <t>21:0213:001352:0003:0001:00</t>
  </si>
  <si>
    <t>105L  :883524:00:------:--</t>
  </si>
  <si>
    <t>21:0723:001515</t>
  </si>
  <si>
    <t>21:0213:001353</t>
  </si>
  <si>
    <t>21:0213:001353:0003:0001:00</t>
  </si>
  <si>
    <t>105L  :883525:10:------:--</t>
  </si>
  <si>
    <t>21:0723:001516</t>
  </si>
  <si>
    <t>21:0213:001354</t>
  </si>
  <si>
    <t>21:0213:001354:0003:0001:00</t>
  </si>
  <si>
    <t>105L  :883526:20:883525:10</t>
  </si>
  <si>
    <t>21:0723:001517</t>
  </si>
  <si>
    <t>21:0213:001354:0004:0001:00</t>
  </si>
  <si>
    <t>105L  :883527:00:------:--</t>
  </si>
  <si>
    <t>21:0723:001518</t>
  </si>
  <si>
    <t>21:0213:001355</t>
  </si>
  <si>
    <t>21:0213:001355:0003:0001:00</t>
  </si>
  <si>
    <t>105L  :883528:00:------:--</t>
  </si>
  <si>
    <t>21:0723:001519</t>
  </si>
  <si>
    <t>21:0213:001356</t>
  </si>
  <si>
    <t>21:0213:001356:0003:0001:00</t>
  </si>
  <si>
    <t>105L  :883529:00:------:--</t>
  </si>
  <si>
    <t>21:0723:001520</t>
  </si>
  <si>
    <t>21:0213:001357</t>
  </si>
  <si>
    <t>21:0213:001357:0003:0001:00</t>
  </si>
  <si>
    <t>105L  :883530:00:------:--</t>
  </si>
  <si>
    <t>21:0723:001521</t>
  </si>
  <si>
    <t>21:0213:001358</t>
  </si>
  <si>
    <t>21:0213:001358:0003:0001:00</t>
  </si>
  <si>
    <t>105L  :883531:00:------:--</t>
  </si>
  <si>
    <t>21:0723:001522</t>
  </si>
  <si>
    <t>21:0213:001359</t>
  </si>
  <si>
    <t>21:0213:001359:0003:0001:00</t>
  </si>
  <si>
    <t>105L  :883532:00:------:--</t>
  </si>
  <si>
    <t>21:0723:001523</t>
  </si>
  <si>
    <t>21:0213:001360</t>
  </si>
  <si>
    <t>21:0213:001360:0003:0001:00</t>
  </si>
  <si>
    <t>105L  :883533:00:------:--</t>
  </si>
  <si>
    <t>21:0723:001524</t>
  </si>
  <si>
    <t>21:0213:001361</t>
  </si>
  <si>
    <t>21:0213:001361:0003:0001:00</t>
  </si>
  <si>
    <t>105L  :883534:00:------:--</t>
  </si>
  <si>
    <t>21:0723:001525</t>
  </si>
  <si>
    <t>21:0213:001362</t>
  </si>
  <si>
    <t>21:0213:001362:0003:0001:00</t>
  </si>
  <si>
    <t>105L  :883535:00:------:--</t>
  </si>
  <si>
    <t>21:0723:001526</t>
  </si>
  <si>
    <t>21:0213:001363</t>
  </si>
  <si>
    <t>21:0213:001363:0003:0001:00</t>
  </si>
  <si>
    <t>105L  :883536:00:------:--</t>
  </si>
  <si>
    <t>21:0723:001527</t>
  </si>
  <si>
    <t>21:0213:001364</t>
  </si>
  <si>
    <t>21:0213:001364:0003:0001:00</t>
  </si>
  <si>
    <t>105L  :883537:00:------:--</t>
  </si>
  <si>
    <t>21:0723:001528</t>
  </si>
  <si>
    <t>21:0213:001365</t>
  </si>
  <si>
    <t>21:0213:001365:0003:0001:00</t>
  </si>
  <si>
    <t>105L  :883538:00:------:--</t>
  </si>
  <si>
    <t>21:0723:001529</t>
  </si>
  <si>
    <t>21:0213:001366</t>
  </si>
  <si>
    <t>21:0213:001366:0003:0001:00</t>
  </si>
  <si>
    <t>105L  :883539:9Z:------:--</t>
  </si>
  <si>
    <t>21:0723:001530</t>
  </si>
  <si>
    <t>105L  :883540:00:------:--</t>
  </si>
  <si>
    <t>21:0723:001531</t>
  </si>
  <si>
    <t>21:0213:001367</t>
  </si>
  <si>
    <t>21:0213:001367:0003:0001:00</t>
  </si>
  <si>
    <t>105L  :883542:00:------:--</t>
  </si>
  <si>
    <t>21:0723:001532</t>
  </si>
  <si>
    <t>21:0213:001368</t>
  </si>
  <si>
    <t>21:0213:001368:0003:0001:00</t>
  </si>
  <si>
    <t>105L  :883543:10:------:--</t>
  </si>
  <si>
    <t>21:0723:001533</t>
  </si>
  <si>
    <t>21:0213:001369</t>
  </si>
  <si>
    <t>21:0213:001369:0003:0001:00</t>
  </si>
  <si>
    <t>105L  :883544:20:883543:10</t>
  </si>
  <si>
    <t>21:0723:001534</t>
  </si>
  <si>
    <t>21:0213:001369:0004:0001:00</t>
  </si>
  <si>
    <t>105L  :883545:00:------:--</t>
  </si>
  <si>
    <t>21:0723:001535</t>
  </si>
  <si>
    <t>21:0213:001370</t>
  </si>
  <si>
    <t>21:0213:001370:0003:0001:00</t>
  </si>
  <si>
    <t>105L  :883546:00:------:--</t>
  </si>
  <si>
    <t>21:0723:001536</t>
  </si>
  <si>
    <t>21:0213:001371</t>
  </si>
  <si>
    <t>21:0213:001371:0003:0001:00</t>
  </si>
  <si>
    <t>105L  :883547:00:------:--</t>
  </si>
  <si>
    <t>21:0723:001537</t>
  </si>
  <si>
    <t>21:0213:001372</t>
  </si>
  <si>
    <t>21:0213:001372:0003:0001:00</t>
  </si>
  <si>
    <t>105L  :883548:9X:------:--</t>
  </si>
  <si>
    <t>21:0723:001538</t>
  </si>
  <si>
    <t>105L  :883549:00:------:--</t>
  </si>
  <si>
    <t>21:0723:001539</t>
  </si>
  <si>
    <t>21:0213:001373</t>
  </si>
  <si>
    <t>21:0213:001373:0003:0001:00</t>
  </si>
  <si>
    <t>105L  :883550:00:------:--</t>
  </si>
  <si>
    <t>21:0723:001540</t>
  </si>
  <si>
    <t>21:0213:001374</t>
  </si>
  <si>
    <t>21:0213:001374:0003:0001:00</t>
  </si>
  <si>
    <t>105L  :883551:00:------:--</t>
  </si>
  <si>
    <t>21:0723:001541</t>
  </si>
  <si>
    <t>21:0213:001375</t>
  </si>
  <si>
    <t>21:0213:001375:0003:0001:00</t>
  </si>
  <si>
    <t>105L  :883552:00:------:--</t>
  </si>
  <si>
    <t>21:0723:001542</t>
  </si>
  <si>
    <t>21:0213:001376</t>
  </si>
  <si>
    <t>21:0213:001376:0003:0001:00</t>
  </si>
  <si>
    <t>105L  :883553:00:------:--</t>
  </si>
  <si>
    <t>21:0723:001543</t>
  </si>
  <si>
    <t>21:0213:001377</t>
  </si>
  <si>
    <t>21:0213:001377:0003:0001:00</t>
  </si>
  <si>
    <t>105M  :881002:10:------:--</t>
  </si>
  <si>
    <t>21:0727:000001</t>
  </si>
  <si>
    <t>21:0214:000001</t>
  </si>
  <si>
    <t>21:0214:000001:0003:0001:00</t>
  </si>
  <si>
    <t>105M  :881003:20:881002:10</t>
  </si>
  <si>
    <t>21:0727:000002</t>
  </si>
  <si>
    <t>21:0214:000001:0004:0001:00</t>
  </si>
  <si>
    <t>105M  :881004:00:------:--</t>
  </si>
  <si>
    <t>21:0727:000003</t>
  </si>
  <si>
    <t>21:0214:000002</t>
  </si>
  <si>
    <t>21:0214:000002:0003:0001:00</t>
  </si>
  <si>
    <t>105M  :881005:00:------:--</t>
  </si>
  <si>
    <t>21:0727:000004</t>
  </si>
  <si>
    <t>21:0214:000003</t>
  </si>
  <si>
    <t>21:0214:000003:0003:0001:00</t>
  </si>
  <si>
    <t>105M  :881006:00:------:--</t>
  </si>
  <si>
    <t>21:0727:000005</t>
  </si>
  <si>
    <t>21:0214:000004</t>
  </si>
  <si>
    <t>21:0214:000004:0003:0001:00</t>
  </si>
  <si>
    <t>105M  :881007:00:------:--</t>
  </si>
  <si>
    <t>21:0727:000006</t>
  </si>
  <si>
    <t>21:0214:000005</t>
  </si>
  <si>
    <t>21:0214:000005:0003:0001:00</t>
  </si>
  <si>
    <t>105M  :881008:00:------:--</t>
  </si>
  <si>
    <t>21:0727:000007</t>
  </si>
  <si>
    <t>21:0214:000006</t>
  </si>
  <si>
    <t>21:0214:000006:0003:0001:00</t>
  </si>
  <si>
    <t>105M  :881009:00:------:--</t>
  </si>
  <si>
    <t>21:0727:000008</t>
  </si>
  <si>
    <t>21:0214:000007</t>
  </si>
  <si>
    <t>21:0214:000007:0003:0001:00</t>
  </si>
  <si>
    <t>105M  :881010:00:------:--</t>
  </si>
  <si>
    <t>21:0727:000009</t>
  </si>
  <si>
    <t>21:0214:000008</t>
  </si>
  <si>
    <t>21:0214:000008:0003:0001:00</t>
  </si>
  <si>
    <t>105M  :881011:00:------:--</t>
  </si>
  <si>
    <t>21:0727:000010</t>
  </si>
  <si>
    <t>21:0214:000009</t>
  </si>
  <si>
    <t>21:0214:000009:0003:0001:00</t>
  </si>
  <si>
    <t>105M  :881012:00:------:--</t>
  </si>
  <si>
    <t>21:0727:000011</t>
  </si>
  <si>
    <t>21:0214:000010</t>
  </si>
  <si>
    <t>21:0214:000010:0003:0001:00</t>
  </si>
  <si>
    <t>105M  :881013:00:------:--</t>
  </si>
  <si>
    <t>21:0727:000012</t>
  </si>
  <si>
    <t>21:0214:000011</t>
  </si>
  <si>
    <t>21:0214:000011:0003:0001:00</t>
  </si>
  <si>
    <t>105M  :881014:00:------:--</t>
  </si>
  <si>
    <t>21:0727:000013</t>
  </si>
  <si>
    <t>21:0214:000012</t>
  </si>
  <si>
    <t>21:0214:000012:0003:0001:00</t>
  </si>
  <si>
    <t>105M  :881015:9Y:------:--</t>
  </si>
  <si>
    <t>21:0727:000014</t>
  </si>
  <si>
    <t>105M  :881016:00:------:--</t>
  </si>
  <si>
    <t>21:0727:000015</t>
  </si>
  <si>
    <t>21:0214:000013</t>
  </si>
  <si>
    <t>21:0214:000013:0003:0001:00</t>
  </si>
  <si>
    <t>105M  :881017:00:------:--</t>
  </si>
  <si>
    <t>21:0727:000016</t>
  </si>
  <si>
    <t>21:0214:000014</t>
  </si>
  <si>
    <t>21:0214:000014:0003:0001:00</t>
  </si>
  <si>
    <t>105M  :881018:00:------:--</t>
  </si>
  <si>
    <t>21:0727:000017</t>
  </si>
  <si>
    <t>21:0214:000015</t>
  </si>
  <si>
    <t>21:0214:000015:0003:0001:00</t>
  </si>
  <si>
    <t>105M  :881019:00:------:--</t>
  </si>
  <si>
    <t>21:0727:000018</t>
  </si>
  <si>
    <t>21:0214:000016</t>
  </si>
  <si>
    <t>21:0214:000016:0003:0001:00</t>
  </si>
  <si>
    <t>105M  :881020:00:------:--</t>
  </si>
  <si>
    <t>21:0727:000019</t>
  </si>
  <si>
    <t>21:0214:000017</t>
  </si>
  <si>
    <t>21:0214:000017:0003:0001:00</t>
  </si>
  <si>
    <t>105M  :881022:00:------:--</t>
  </si>
  <si>
    <t>21:0727:000020</t>
  </si>
  <si>
    <t>21:0214:000018</t>
  </si>
  <si>
    <t>21:0214:000018:0003:0001:00</t>
  </si>
  <si>
    <t>105M  :881023:00:------:--</t>
  </si>
  <si>
    <t>21:0727:000021</t>
  </si>
  <si>
    <t>21:0214:000019</t>
  </si>
  <si>
    <t>21:0214:000019:0003:0001:00</t>
  </si>
  <si>
    <t>105M  :881024:00:------:--</t>
  </si>
  <si>
    <t>21:0727:000022</t>
  </si>
  <si>
    <t>21:0214:000020</t>
  </si>
  <si>
    <t>21:0214:000020:0003:0001:00</t>
  </si>
  <si>
    <t>105M  :881025:10:------:--</t>
  </si>
  <si>
    <t>21:0727:000023</t>
  </si>
  <si>
    <t>21:0214:000021</t>
  </si>
  <si>
    <t>21:0214:000021:0003:0001:00</t>
  </si>
  <si>
    <t>105M  :881026:20:881025:10</t>
  </si>
  <si>
    <t>21:0727:000024</t>
  </si>
  <si>
    <t>21:0214:000021:0004:0001:00</t>
  </si>
  <si>
    <t>105M  :881027:00:------:--</t>
  </si>
  <si>
    <t>21:0727:000025</t>
  </si>
  <si>
    <t>21:0214:000022</t>
  </si>
  <si>
    <t>21:0214:000022:0003:0001:00</t>
  </si>
  <si>
    <t>105M  :881028:00:------:--</t>
  </si>
  <si>
    <t>21:0727:000026</t>
  </si>
  <si>
    <t>21:0214:000023</t>
  </si>
  <si>
    <t>21:0214:000023:0003:0001:00</t>
  </si>
  <si>
    <t>105M  :881029:9Z:------:--</t>
  </si>
  <si>
    <t>21:0727:000027</t>
  </si>
  <si>
    <t>105M  :881030:00:------:--</t>
  </si>
  <si>
    <t>21:0727:000028</t>
  </si>
  <si>
    <t>21:0214:000024</t>
  </si>
  <si>
    <t>21:0214:000024:0003:0001:00</t>
  </si>
  <si>
    <t>105M  :881031:00:------:--</t>
  </si>
  <si>
    <t>21:0727:000029</t>
  </si>
  <si>
    <t>21:0214:000025</t>
  </si>
  <si>
    <t>21:0214:000025:0003:0001:00</t>
  </si>
  <si>
    <t>105M  :881032:00:------:--</t>
  </si>
  <si>
    <t>21:0727:000030</t>
  </si>
  <si>
    <t>21:0214:000026</t>
  </si>
  <si>
    <t>21:0214:000026:0003:0001:00</t>
  </si>
  <si>
    <t>105M  :881033:00:------:--</t>
  </si>
  <si>
    <t>21:0727:000031</t>
  </si>
  <si>
    <t>21:0214:000027</t>
  </si>
  <si>
    <t>21:0214:000027:0003:0001:00</t>
  </si>
  <si>
    <t>105M  :881034:00:------:--</t>
  </si>
  <si>
    <t>21:0727:000032</t>
  </si>
  <si>
    <t>21:0214:000028</t>
  </si>
  <si>
    <t>21:0214:000028:0003:0001:00</t>
  </si>
  <si>
    <t>105M  :881035:00:------:--</t>
  </si>
  <si>
    <t>21:0727:000033</t>
  </si>
  <si>
    <t>21:0214:000029</t>
  </si>
  <si>
    <t>21:0214:000029:0003:0001:00</t>
  </si>
  <si>
    <t>105M  :881036:00:------:--</t>
  </si>
  <si>
    <t>21:0727:000034</t>
  </si>
  <si>
    <t>21:0214:000030</t>
  </si>
  <si>
    <t>21:0214:000030:0003:0001:00</t>
  </si>
  <si>
    <t>105M  :881037:00:------:--</t>
  </si>
  <si>
    <t>21:0727:000035</t>
  </si>
  <si>
    <t>21:0214:000031</t>
  </si>
  <si>
    <t>21:0214:000031:0003:0001:00</t>
  </si>
  <si>
    <t>105M  :881038:00:------:--</t>
  </si>
  <si>
    <t>21:0727:000036</t>
  </si>
  <si>
    <t>21:0214:000032</t>
  </si>
  <si>
    <t>21:0214:000032:0003:0001:00</t>
  </si>
  <si>
    <t>105M  :881039:00:------:--</t>
  </si>
  <si>
    <t>21:0727:000037</t>
  </si>
  <si>
    <t>21:0214:000033</t>
  </si>
  <si>
    <t>21:0214:000033:0003:0001:00</t>
  </si>
  <si>
    <t>105M  :881040:00:------:--</t>
  </si>
  <si>
    <t>21:0727:000038</t>
  </si>
  <si>
    <t>21:0214:000034</t>
  </si>
  <si>
    <t>21:0214:000034:0003:0001:00</t>
  </si>
  <si>
    <t>105M  :881042:00:------:--</t>
  </si>
  <si>
    <t>21:0727:000039</t>
  </si>
  <si>
    <t>21:0214:000035</t>
  </si>
  <si>
    <t>21:0214:000035:0003:0001:00</t>
  </si>
  <si>
    <t>105M  :881043:00:------:--</t>
  </si>
  <si>
    <t>21:0727:000040</t>
  </si>
  <si>
    <t>21:0214:000036</t>
  </si>
  <si>
    <t>21:0214:000036:0003:0001:00</t>
  </si>
  <si>
    <t>105M  :881044:10:------:--</t>
  </si>
  <si>
    <t>21:0727:000041</t>
  </si>
  <si>
    <t>21:0214:000037</t>
  </si>
  <si>
    <t>21:0214:000037:0003:0001:00</t>
  </si>
  <si>
    <t>105M  :881045:20:881044:10</t>
  </si>
  <si>
    <t>21:0727:000042</t>
  </si>
  <si>
    <t>21:0214:000037:0004:0001:00</t>
  </si>
  <si>
    <t>105M  :881046:00:------:--</t>
  </si>
  <si>
    <t>21:0727:000043</t>
  </si>
  <si>
    <t>21:0214:000038</t>
  </si>
  <si>
    <t>21:0214:000038:0003:0001:00</t>
  </si>
  <si>
    <t>105M  :881047:00:------:--</t>
  </si>
  <si>
    <t>21:0727:000044</t>
  </si>
  <si>
    <t>21:0214:000039</t>
  </si>
  <si>
    <t>21:0214:000039:0003:0001:00</t>
  </si>
  <si>
    <t>105M  :881048:9Z:------:--</t>
  </si>
  <si>
    <t>21:0727:000045</t>
  </si>
  <si>
    <t>105M  :881049:00:------:--</t>
  </si>
  <si>
    <t>21:0727:000046</t>
  </si>
  <si>
    <t>21:0214:000040</t>
  </si>
  <si>
    <t>21:0214:000040:0003:0001:00</t>
  </si>
  <si>
    <t>105M  :881050:00:------:--</t>
  </si>
  <si>
    <t>21:0727:000047</t>
  </si>
  <si>
    <t>21:0214:000041</t>
  </si>
  <si>
    <t>21:0214:000041:0003:0001:00</t>
  </si>
  <si>
    <t>105M  :881051:00:------:--</t>
  </si>
  <si>
    <t>21:0727:000048</t>
  </si>
  <si>
    <t>21:0214:000042</t>
  </si>
  <si>
    <t>21:0214:000042:0003:0001:00</t>
  </si>
  <si>
    <t>105M  :881052:00:------:--</t>
  </si>
  <si>
    <t>21:0727:000049</t>
  </si>
  <si>
    <t>21:0214:000043</t>
  </si>
  <si>
    <t>21:0214:000043:0003:0001:00</t>
  </si>
  <si>
    <t>105M  :881053:00:------:--</t>
  </si>
  <si>
    <t>21:0727:000050</t>
  </si>
  <si>
    <t>21:0214:000044</t>
  </si>
  <si>
    <t>21:0214:000044:0003:0001:00</t>
  </si>
  <si>
    <t>105M  :881054:00:------:--</t>
  </si>
  <si>
    <t>21:0727:000051</t>
  </si>
  <si>
    <t>21:0214:000045</t>
  </si>
  <si>
    <t>21:0214:000045:0003:0001:00</t>
  </si>
  <si>
    <t>105M  :881055:00:------:--</t>
  </si>
  <si>
    <t>21:0727:000052</t>
  </si>
  <si>
    <t>21:0214:000046</t>
  </si>
  <si>
    <t>21:0214:000046:0003:0001:00</t>
  </si>
  <si>
    <t>105M  :881056:00:------:--</t>
  </si>
  <si>
    <t>21:0727:000053</t>
  </si>
  <si>
    <t>21:0214:000047</t>
  </si>
  <si>
    <t>21:0214:000047:0003:0001:00</t>
  </si>
  <si>
    <t>105M  :881057:00:------:--</t>
  </si>
  <si>
    <t>21:0727:000054</t>
  </si>
  <si>
    <t>21:0214:000048</t>
  </si>
  <si>
    <t>21:0214:000048:0003:0001:00</t>
  </si>
  <si>
    <t>105M  :881058:00:------:--</t>
  </si>
  <si>
    <t>21:0727:000055</t>
  </si>
  <si>
    <t>21:0214:000049</t>
  </si>
  <si>
    <t>21:0214:000049:0003:0001:00</t>
  </si>
  <si>
    <t>105M  :881059:00:------:--</t>
  </si>
  <si>
    <t>21:0727:000056</t>
  </si>
  <si>
    <t>21:0214:000050</t>
  </si>
  <si>
    <t>21:0214:000050:0003:0001:00</t>
  </si>
  <si>
    <t>105M  :881060:00:------:--</t>
  </si>
  <si>
    <t>21:0727:000057</t>
  </si>
  <si>
    <t>21:0214:000051</t>
  </si>
  <si>
    <t>21:0214:000051:0003:0001:00</t>
  </si>
  <si>
    <t>105M  :881062:00:------:--</t>
  </si>
  <si>
    <t>21:0727:000058</t>
  </si>
  <si>
    <t>21:0214:000052</t>
  </si>
  <si>
    <t>21:0214:000052:0003:0001:00</t>
  </si>
  <si>
    <t>105M  :881063:10:------:--</t>
  </si>
  <si>
    <t>21:0727:000059</t>
  </si>
  <si>
    <t>21:0214:000053</t>
  </si>
  <si>
    <t>21:0214:000053:0003:0001:00</t>
  </si>
  <si>
    <t>105M  :881064:20:881063:10</t>
  </si>
  <si>
    <t>21:0727:000060</t>
  </si>
  <si>
    <t>21:0214:000053:0004:0001:00</t>
  </si>
  <si>
    <t>105M  :881065:00:------:--</t>
  </si>
  <si>
    <t>21:0727:000061</t>
  </si>
  <si>
    <t>21:0214:000054</t>
  </si>
  <si>
    <t>21:0214:000054:0003:0001:00</t>
  </si>
  <si>
    <t>105M  :881066:00:------:--</t>
  </si>
  <si>
    <t>21:0727:000062</t>
  </si>
  <si>
    <t>21:0214:000055</t>
  </si>
  <si>
    <t>21:0214:000055:0003:0001:00</t>
  </si>
  <si>
    <t>105M  :881067:00:------:--</t>
  </si>
  <si>
    <t>21:0727:000063</t>
  </si>
  <si>
    <t>21:0214:000056</t>
  </si>
  <si>
    <t>21:0214:000056:0003:0001:00</t>
  </si>
  <si>
    <t>105M  :881068:00:------:--</t>
  </si>
  <si>
    <t>21:0727:000064</t>
  </si>
  <si>
    <t>21:0214:000057</t>
  </si>
  <si>
    <t>21:0214:000057:0003:0001:00</t>
  </si>
  <si>
    <t>105M  :881069:00:------:--</t>
  </si>
  <si>
    <t>21:0727:000065</t>
  </si>
  <si>
    <t>21:0214:000058</t>
  </si>
  <si>
    <t>21:0214:000058:0003:0001:00</t>
  </si>
  <si>
    <t>105M  :881070:00:------:--</t>
  </si>
  <si>
    <t>21:0727:000066</t>
  </si>
  <si>
    <t>21:0214:000059</t>
  </si>
  <si>
    <t>21:0214:000059:0003:0001:00</t>
  </si>
  <si>
    <t>105M  :881071:00:------:--</t>
  </si>
  <si>
    <t>21:0727:000067</t>
  </si>
  <si>
    <t>21:0214:000060</t>
  </si>
  <si>
    <t>21:0214:000060:0003:0001:00</t>
  </si>
  <si>
    <t>105M  :881072:00:------:--</t>
  </si>
  <si>
    <t>21:0727:000068</t>
  </si>
  <si>
    <t>21:0214:000061</t>
  </si>
  <si>
    <t>21:0214:000061:0003:0001:00</t>
  </si>
  <si>
    <t>105M  :881073:00:------:--</t>
  </si>
  <si>
    <t>21:0727:000069</t>
  </si>
  <si>
    <t>21:0214:000062</t>
  </si>
  <si>
    <t>21:0214:000062:0003:0001:00</t>
  </si>
  <si>
    <t>105M  :881074:00:------:--</t>
  </si>
  <si>
    <t>21:0727:000070</t>
  </si>
  <si>
    <t>21:0214:000063</t>
  </si>
  <si>
    <t>21:0214:000063:0003:0001:00</t>
  </si>
  <si>
    <t>105M  :881075:00:------:--</t>
  </si>
  <si>
    <t>21:0727:000071</t>
  </si>
  <si>
    <t>21:0214:000064</t>
  </si>
  <si>
    <t>21:0214:000064:0003:0001:00</t>
  </si>
  <si>
    <t>105M  :881076:9X:------:--</t>
  </si>
  <si>
    <t>21:0727:000072</t>
  </si>
  <si>
    <t>105M  :881077:00:------:--</t>
  </si>
  <si>
    <t>21:0727:000073</t>
  </si>
  <si>
    <t>21:0214:000065</t>
  </si>
  <si>
    <t>21:0214:000065:0003:0001:00</t>
  </si>
  <si>
    <t>105M  :881078:00:------:--</t>
  </si>
  <si>
    <t>21:0727:000074</t>
  </si>
  <si>
    <t>21:0214:000066</t>
  </si>
  <si>
    <t>21:0214:000066:0003:0001:00</t>
  </si>
  <si>
    <t>105M  :881079:00:------:--</t>
  </si>
  <si>
    <t>21:0727:000075</t>
  </si>
  <si>
    <t>21:0214:000067</t>
  </si>
  <si>
    <t>21:0214:000067:0003:0001:00</t>
  </si>
  <si>
    <t>105M  :881080:00:------:--</t>
  </si>
  <si>
    <t>21:0727:000076</t>
  </si>
  <si>
    <t>21:0214:000068</t>
  </si>
  <si>
    <t>21:0214:000068:0003:0001:00</t>
  </si>
  <si>
    <t>105M  :881082:9Z:------:--</t>
  </si>
  <si>
    <t>21:0727:000077</t>
  </si>
  <si>
    <t>105M  :881083:00:------:--</t>
  </si>
  <si>
    <t>21:0727:000078</t>
  </si>
  <si>
    <t>21:0214:000069</t>
  </si>
  <si>
    <t>21:0214:000069:0003:0001:00</t>
  </si>
  <si>
    <t>105M  :881084:10:------:--</t>
  </si>
  <si>
    <t>21:0727:000079</t>
  </si>
  <si>
    <t>21:0214:000070</t>
  </si>
  <si>
    <t>21:0214:000070:0003:0001:00</t>
  </si>
  <si>
    <t>105M  :881085:20:881084:10</t>
  </si>
  <si>
    <t>21:0727:000080</t>
  </si>
  <si>
    <t>21:0214:000070:0004:0001:00</t>
  </si>
  <si>
    <t>105M  :881086:00:------:--</t>
  </si>
  <si>
    <t>21:0727:000081</t>
  </si>
  <si>
    <t>21:0214:000071</t>
  </si>
  <si>
    <t>21:0214:000071:0003:0001:00</t>
  </si>
  <si>
    <t>105M  :881087:00:------:--</t>
  </si>
  <si>
    <t>21:0727:000082</t>
  </si>
  <si>
    <t>21:0214:000072</t>
  </si>
  <si>
    <t>21:0214:000072:0003:0001:00</t>
  </si>
  <si>
    <t>105M  :881088:00:------:--</t>
  </si>
  <si>
    <t>21:0727:000083</t>
  </si>
  <si>
    <t>21:0214:000073</t>
  </si>
  <si>
    <t>21:0214:000073:0003:0001:00</t>
  </si>
  <si>
    <t>105M  :881089:00:------:--</t>
  </si>
  <si>
    <t>21:0727:000084</t>
  </si>
  <si>
    <t>21:0214:000074</t>
  </si>
  <si>
    <t>21:0214:000074:0003:0001:00</t>
  </si>
  <si>
    <t>105M  :881090:00:------:--</t>
  </si>
  <si>
    <t>21:0727:000085</t>
  </si>
  <si>
    <t>21:0214:000075</t>
  </si>
  <si>
    <t>21:0214:000075:0003:0001:00</t>
  </si>
  <si>
    <t>105M  :881091:00:------:--</t>
  </si>
  <si>
    <t>21:0727:000086</t>
  </si>
  <si>
    <t>21:0214:000076</t>
  </si>
  <si>
    <t>21:0214:000076:0003:0001:00</t>
  </si>
  <si>
    <t>105M  :881092:00:------:--</t>
  </si>
  <si>
    <t>21:0727:000087</t>
  </si>
  <si>
    <t>21:0214:000077</t>
  </si>
  <si>
    <t>21:0214:000077:0003:0001:00</t>
  </si>
  <si>
    <t>105M  :881093:00:------:--</t>
  </si>
  <si>
    <t>21:0727:000088</t>
  </si>
  <si>
    <t>21:0214:000078</t>
  </si>
  <si>
    <t>21:0214:000078:0003:0001:00</t>
  </si>
  <si>
    <t>105M  :881094:00:------:--</t>
  </si>
  <si>
    <t>21:0727:000089</t>
  </si>
  <si>
    <t>21:0214:000079</t>
  </si>
  <si>
    <t>21:0214:000079:0003:0001:00</t>
  </si>
  <si>
    <t>105M  :881095:00:------:--</t>
  </si>
  <si>
    <t>21:0727:000090</t>
  </si>
  <si>
    <t>21:0214:000080</t>
  </si>
  <si>
    <t>21:0214:000080:0003:0001:00</t>
  </si>
  <si>
    <t>105M  :881096:00:------:--</t>
  </si>
  <si>
    <t>21:0727:000091</t>
  </si>
  <si>
    <t>21:0214:000081</t>
  </si>
  <si>
    <t>21:0214:000081:0003:0001:00</t>
  </si>
  <si>
    <t>105M  :881097:00:------:--</t>
  </si>
  <si>
    <t>21:0727:000092</t>
  </si>
  <si>
    <t>21:0214:000082</t>
  </si>
  <si>
    <t>21:0214:000082:0003:0001:00</t>
  </si>
  <si>
    <t>105M  :881098:00:------:--</t>
  </si>
  <si>
    <t>21:0727:000093</t>
  </si>
  <si>
    <t>21:0214:000083</t>
  </si>
  <si>
    <t>21:0214:000083:0003:0001:00</t>
  </si>
  <si>
    <t>105M  :881099:00:------:--</t>
  </si>
  <si>
    <t>21:0727:000094</t>
  </si>
  <si>
    <t>21:0214:000084</t>
  </si>
  <si>
    <t>21:0214:000084:0003:0001:00</t>
  </si>
  <si>
    <t>105M  :881100:00:------:--</t>
  </si>
  <si>
    <t>21:0727:000095</t>
  </si>
  <si>
    <t>21:0214:000085</t>
  </si>
  <si>
    <t>21:0214:000085:0003:0001:00</t>
  </si>
  <si>
    <t>105M  :881102:00:------:--</t>
  </si>
  <si>
    <t>21:0727:000096</t>
  </si>
  <si>
    <t>21:0214:000086</t>
  </si>
  <si>
    <t>21:0214:000086:0003:0001:00</t>
  </si>
  <si>
    <t>105M  :881103:10:------:--</t>
  </si>
  <si>
    <t>21:0727:000097</t>
  </si>
  <si>
    <t>21:0214:000087</t>
  </si>
  <si>
    <t>21:0214:000087:0003:0001:00</t>
  </si>
  <si>
    <t>105M  :881104:20:881103:10</t>
  </si>
  <si>
    <t>21:0727:000098</t>
  </si>
  <si>
    <t>21:0214:000087:0004:0001:00</t>
  </si>
  <si>
    <t>105M  :881105:00:------:--</t>
  </si>
  <si>
    <t>21:0727:000099</t>
  </si>
  <si>
    <t>21:0214:000088</t>
  </si>
  <si>
    <t>21:0214:000088:0003:0001:00</t>
  </si>
  <si>
    <t>105M  :881106:00:------:--</t>
  </si>
  <si>
    <t>21:0727:000100</t>
  </si>
  <si>
    <t>21:0214:000089</t>
  </si>
  <si>
    <t>21:0214:000089:0003:0001:00</t>
  </si>
  <si>
    <t>105M  :881107:00:------:--</t>
  </si>
  <si>
    <t>21:0727:000101</t>
  </si>
  <si>
    <t>21:0214:000090</t>
  </si>
  <si>
    <t>21:0214:000090:0003:0001:00</t>
  </si>
  <si>
    <t>105M  :881108:00:------:--</t>
  </si>
  <si>
    <t>21:0727:000102</t>
  </si>
  <si>
    <t>21:0214:000091</t>
  </si>
  <si>
    <t>21:0214:000091:0003:0001:00</t>
  </si>
  <si>
    <t>105M  :881109:00:------:--</t>
  </si>
  <si>
    <t>21:0727:000103</t>
  </si>
  <si>
    <t>21:0214:000092</t>
  </si>
  <si>
    <t>21:0214:000092:0003:0001:00</t>
  </si>
  <si>
    <t>105M  :881110:00:------:--</t>
  </si>
  <si>
    <t>21:0727:000104</t>
  </si>
  <si>
    <t>21:0214:000093</t>
  </si>
  <si>
    <t>21:0214:000093:0003:0001:00</t>
  </si>
  <si>
    <t>105M  :881111:00:------:--</t>
  </si>
  <si>
    <t>21:0727:000105</t>
  </si>
  <si>
    <t>21:0214:000094</t>
  </si>
  <si>
    <t>21:0214:000094:0003:0001:00</t>
  </si>
  <si>
    <t>105M  :881112:00:------:--</t>
  </si>
  <si>
    <t>21:0727:000106</t>
  </si>
  <si>
    <t>21:0214:000095</t>
  </si>
  <si>
    <t>21:0214:000095:0003:0001:00</t>
  </si>
  <si>
    <t>105M  :881113:00:------:--</t>
  </si>
  <si>
    <t>21:0727:000107</t>
  </si>
  <si>
    <t>21:0214:000096</t>
  </si>
  <si>
    <t>21:0214:000096:0003:0001:00</t>
  </si>
  <si>
    <t>105M  :881114:00:------:--</t>
  </si>
  <si>
    <t>21:0727:000108</t>
  </si>
  <si>
    <t>21:0214:000097</t>
  </si>
  <si>
    <t>21:0214:000097:0003:0001:00</t>
  </si>
  <si>
    <t>105M  :881115:00:------:--</t>
  </si>
  <si>
    <t>21:0727:000109</t>
  </si>
  <si>
    <t>21:0214:000098</t>
  </si>
  <si>
    <t>21:0214:000098:0003:0001:00</t>
  </si>
  <si>
    <t>105M  :881116:00:------:--</t>
  </si>
  <si>
    <t>21:0727:000110</t>
  </si>
  <si>
    <t>21:0214:000099</t>
  </si>
  <si>
    <t>21:0214:000099:0003:0001:00</t>
  </si>
  <si>
    <t>105M  :881117:00:------:--</t>
  </si>
  <si>
    <t>21:0727:000111</t>
  </si>
  <si>
    <t>21:0214:000100</t>
  </si>
  <si>
    <t>21:0214:000100:0003:0001:00</t>
  </si>
  <si>
    <t>105M  :881118:00:------:--</t>
  </si>
  <si>
    <t>21:0727:000112</t>
  </si>
  <si>
    <t>21:0214:000101</t>
  </si>
  <si>
    <t>21:0214:000101:0003:0001:00</t>
  </si>
  <si>
    <t>105M  :881119:00:------:--</t>
  </si>
  <si>
    <t>21:0727:000113</t>
  </si>
  <si>
    <t>21:0214:000102</t>
  </si>
  <si>
    <t>21:0214:000102:0003:0001:00</t>
  </si>
  <si>
    <t>105M  :881120:9Z:------:--</t>
  </si>
  <si>
    <t>21:0727:000114</t>
  </si>
  <si>
    <t>105M  :881122:00:------:--</t>
  </si>
  <si>
    <t>21:0727:000115</t>
  </si>
  <si>
    <t>21:0214:000103</t>
  </si>
  <si>
    <t>21:0214:000103:0003:0001:00</t>
  </si>
  <si>
    <t>105M  :881123:00:------:--</t>
  </si>
  <si>
    <t>21:0727:000116</t>
  </si>
  <si>
    <t>21:0214:000104</t>
  </si>
  <si>
    <t>21:0214:000104:0003:0001:00</t>
  </si>
  <si>
    <t>105M  :881124:10:------:--</t>
  </si>
  <si>
    <t>21:0727:000117</t>
  </si>
  <si>
    <t>21:0214:000105</t>
  </si>
  <si>
    <t>21:0214:000105:0003:0001:00</t>
  </si>
  <si>
    <t>105M  :881125:20:881124:10</t>
  </si>
  <si>
    <t>21:0727:000118</t>
  </si>
  <si>
    <t>21:0214:000105:0004:0001:00</t>
  </si>
  <si>
    <t>105M  :881126:00:------:--</t>
  </si>
  <si>
    <t>21:0727:000119</t>
  </si>
  <si>
    <t>21:0214:000106</t>
  </si>
  <si>
    <t>21:0214:000106:0003:0001:00</t>
  </si>
  <si>
    <t>105M  :881127:00:------:--</t>
  </si>
  <si>
    <t>21:0727:000120</t>
  </si>
  <si>
    <t>21:0214:000107</t>
  </si>
  <si>
    <t>21:0214:000107:0003:0001:00</t>
  </si>
  <si>
    <t>105M  :881128:9X:------:--</t>
  </si>
  <si>
    <t>21:0727:000121</t>
  </si>
  <si>
    <t>105M  :881129:00:------:--</t>
  </si>
  <si>
    <t>21:0727:000122</t>
  </si>
  <si>
    <t>21:0214:000108</t>
  </si>
  <si>
    <t>21:0214:000108:0003:0001:00</t>
  </si>
  <si>
    <t>105M  :881130:00:------:--</t>
  </si>
  <si>
    <t>21:0727:000123</t>
  </si>
  <si>
    <t>21:0214:000109</t>
  </si>
  <si>
    <t>21:0214:000109:0003:0001:00</t>
  </si>
  <si>
    <t>105M  :881131:00:------:--</t>
  </si>
  <si>
    <t>21:0727:000124</t>
  </si>
  <si>
    <t>21:0214:000110</t>
  </si>
  <si>
    <t>21:0214:000110:0003:0001:00</t>
  </si>
  <si>
    <t>105M  :881132:00:------:--</t>
  </si>
  <si>
    <t>21:0727:000125</t>
  </si>
  <si>
    <t>21:0214:000111</t>
  </si>
  <si>
    <t>21:0214:000111:0003:0001:00</t>
  </si>
  <si>
    <t>105M  :881133:00:------:--</t>
  </si>
  <si>
    <t>21:0727:000126</t>
  </si>
  <si>
    <t>21:0214:000112</t>
  </si>
  <si>
    <t>21:0214:000112:0003:0001:00</t>
  </si>
  <si>
    <t>105M  :881134:00:------:--</t>
  </si>
  <si>
    <t>21:0727:000127</t>
  </si>
  <si>
    <t>21:0214:000113</t>
  </si>
  <si>
    <t>21:0214:000113:0003:0001:00</t>
  </si>
  <si>
    <t>105M  :881135:00:------:--</t>
  </si>
  <si>
    <t>21:0727:000128</t>
  </si>
  <si>
    <t>21:0214:000114</t>
  </si>
  <si>
    <t>21:0214:000114:0003:0001:00</t>
  </si>
  <si>
    <t>105M  :881136:00:------:--</t>
  </si>
  <si>
    <t>21:0727:000129</t>
  </si>
  <si>
    <t>21:0214:000115</t>
  </si>
  <si>
    <t>21:0214:000115:0003:0001:00</t>
  </si>
  <si>
    <t>105M  :881137:00:------:--</t>
  </si>
  <si>
    <t>21:0727:000130</t>
  </si>
  <si>
    <t>21:0214:000116</t>
  </si>
  <si>
    <t>21:0214:000116:0003:0001:00</t>
  </si>
  <si>
    <t>105M  :881138:00:------:--</t>
  </si>
  <si>
    <t>21:0727:000131</t>
  </si>
  <si>
    <t>21:0214:000117</t>
  </si>
  <si>
    <t>21:0214:000117:0003:0001:00</t>
  </si>
  <si>
    <t>105M  :881139:00:------:--</t>
  </si>
  <si>
    <t>21:0727:000132</t>
  </si>
  <si>
    <t>21:0214:000118</t>
  </si>
  <si>
    <t>21:0214:000118:0003:0001:00</t>
  </si>
  <si>
    <t>105M  :881140:00:------:--</t>
  </si>
  <si>
    <t>21:0727:000133</t>
  </si>
  <si>
    <t>21:0214:000119</t>
  </si>
  <si>
    <t>21:0214:000119:0003:0001:00</t>
  </si>
  <si>
    <t>105M  :881142:10:------:--</t>
  </si>
  <si>
    <t>21:0727:000134</t>
  </si>
  <si>
    <t>21:0214:000120</t>
  </si>
  <si>
    <t>21:0214:000120:0003:0001:00</t>
  </si>
  <si>
    <t>105M  :881143:20:881142:10</t>
  </si>
  <si>
    <t>21:0727:000135</t>
  </si>
  <si>
    <t>21:0214:000120:0004:0001:00</t>
  </si>
  <si>
    <t>105M  :881144:00:------:--</t>
  </si>
  <si>
    <t>21:0727:000136</t>
  </si>
  <si>
    <t>21:0214:000121</t>
  </si>
  <si>
    <t>21:0214:000121:0003:0001:00</t>
  </si>
  <si>
    <t>105M  :881145:00:------:--</t>
  </si>
  <si>
    <t>21:0727:000137</t>
  </si>
  <si>
    <t>21:0214:000122</t>
  </si>
  <si>
    <t>21:0214:000122:0003:0001:00</t>
  </si>
  <si>
    <t>105M  :881146:00:------:--</t>
  </si>
  <si>
    <t>21:0727:000138</t>
  </si>
  <si>
    <t>21:0214:000123</t>
  </si>
  <si>
    <t>21:0214:000123:0003:0001:00</t>
  </si>
  <si>
    <t>105M  :881147:00:------:--</t>
  </si>
  <si>
    <t>21:0727:000139</t>
  </si>
  <si>
    <t>21:0214:000124</t>
  </si>
  <si>
    <t>21:0214:000124:0003:0001:00</t>
  </si>
  <si>
    <t>105M  :881148:00:------:--</t>
  </si>
  <si>
    <t>21:0727:000140</t>
  </si>
  <si>
    <t>21:0214:000125</t>
  </si>
  <si>
    <t>21:0214:000125:0003:0001:00</t>
  </si>
  <si>
    <t>105M  :881149:00:------:--</t>
  </si>
  <si>
    <t>21:0727:000141</t>
  </si>
  <si>
    <t>21:0214:000126</t>
  </si>
  <si>
    <t>21:0214:000126:0003:0001:00</t>
  </si>
  <si>
    <t>105M  :881150:00:------:--</t>
  </si>
  <si>
    <t>21:0727:000142</t>
  </si>
  <si>
    <t>21:0214:000127</t>
  </si>
  <si>
    <t>21:0214:000127:0003:0001:00</t>
  </si>
  <si>
    <t>105M  :881151:00:------:--</t>
  </si>
  <si>
    <t>21:0727:000143</t>
  </si>
  <si>
    <t>21:0214:000128</t>
  </si>
  <si>
    <t>21:0214:000128:0003:0001:00</t>
  </si>
  <si>
    <t>105M  :881152:00:------:--</t>
  </si>
  <si>
    <t>21:0727:000144</t>
  </si>
  <si>
    <t>21:0214:000129</t>
  </si>
  <si>
    <t>21:0214:000129:0003:0001:00</t>
  </si>
  <si>
    <t>105M  :881153:00:------:--</t>
  </si>
  <si>
    <t>21:0727:000145</t>
  </si>
  <si>
    <t>21:0214:000130</t>
  </si>
  <si>
    <t>21:0214:000130:0003:0001:00</t>
  </si>
  <si>
    <t>105M  :881154:00:------:--</t>
  </si>
  <si>
    <t>21:0727:000146</t>
  </si>
  <si>
    <t>21:0214:000131</t>
  </si>
  <si>
    <t>21:0214:000131:0003:0001:00</t>
  </si>
  <si>
    <t>105M  :881155:00:------:--</t>
  </si>
  <si>
    <t>21:0727:000147</t>
  </si>
  <si>
    <t>21:0214:000132</t>
  </si>
  <si>
    <t>21:0214:000132:0003:0001:00</t>
  </si>
  <si>
    <t>105M  :881156:00:------:--</t>
  </si>
  <si>
    <t>21:0727:000148</t>
  </si>
  <si>
    <t>21:0214:000133</t>
  </si>
  <si>
    <t>21:0214:000133:0003:0001:00</t>
  </si>
  <si>
    <t>105M  :881157:9Z:------:--</t>
  </si>
  <si>
    <t>21:0727:000149</t>
  </si>
  <si>
    <t>105M  :881158:00:------:--</t>
  </si>
  <si>
    <t>21:0727:000150</t>
  </si>
  <si>
    <t>21:0214:000134</t>
  </si>
  <si>
    <t>21:0214:000134:0003:0001:00</t>
  </si>
  <si>
    <t>105M  :881159:00:------:--</t>
  </si>
  <si>
    <t>21:0727:000151</t>
  </si>
  <si>
    <t>21:0214:000135</t>
  </si>
  <si>
    <t>21:0214:000135:0003:0001:00</t>
  </si>
  <si>
    <t>105M  :881160:00:------:--</t>
  </si>
  <si>
    <t>21:0727:000152</t>
  </si>
  <si>
    <t>21:0214:000136</t>
  </si>
  <si>
    <t>21:0214:000136:0003:0001:00</t>
  </si>
  <si>
    <t>105M  :881162:00:------:--</t>
  </si>
  <si>
    <t>21:0727:000153</t>
  </si>
  <si>
    <t>21:0214:000137</t>
  </si>
  <si>
    <t>21:0214:000137:0003:0001:00</t>
  </si>
  <si>
    <t>105M  :881163:10:------:--</t>
  </si>
  <si>
    <t>21:0727:000154</t>
  </si>
  <si>
    <t>21:0214:000138</t>
  </si>
  <si>
    <t>21:0214:000138:0003:0001:00</t>
  </si>
  <si>
    <t>105M  :881164:20:881163:10</t>
  </si>
  <si>
    <t>21:0727:000155</t>
  </si>
  <si>
    <t>21:0214:000138:0004:0001:00</t>
  </si>
  <si>
    <t>105M  :881165:00:------:--</t>
  </si>
  <si>
    <t>21:0727:000156</t>
  </si>
  <si>
    <t>21:0214:000139</t>
  </si>
  <si>
    <t>21:0214:000139:0003:0001:00</t>
  </si>
  <si>
    <t>105M  :881166:00:------:--</t>
  </si>
  <si>
    <t>21:0727:000157</t>
  </si>
  <si>
    <t>21:0214:000140</t>
  </si>
  <si>
    <t>21:0214:000140:0003:0001:00</t>
  </si>
  <si>
    <t>105M  :881167:00:------:--</t>
  </si>
  <si>
    <t>21:0727:000158</t>
  </si>
  <si>
    <t>21:0214:000141</t>
  </si>
  <si>
    <t>21:0214:000141:0003:0001:00</t>
  </si>
  <si>
    <t>105M  :881168:00:------:--</t>
  </si>
  <si>
    <t>21:0727:000159</t>
  </si>
  <si>
    <t>21:0214:000142</t>
  </si>
  <si>
    <t>21:0214:000142:0003:0001:00</t>
  </si>
  <si>
    <t>105M  :881169:00:------:--</t>
  </si>
  <si>
    <t>21:0727:000160</t>
  </si>
  <si>
    <t>21:0214:000143</t>
  </si>
  <si>
    <t>21:0214:000143:0003:0001:00</t>
  </si>
  <si>
    <t>105M  :881170:00:------:--</t>
  </si>
  <si>
    <t>21:0727:000161</t>
  </si>
  <si>
    <t>21:0214:000144</t>
  </si>
  <si>
    <t>21:0214:000144:0003:0001:00</t>
  </si>
  <si>
    <t>105M  :881171:9Y:------:--</t>
  </si>
  <si>
    <t>21:0727:000162</t>
  </si>
  <si>
    <t>105M  :881172:00:------:--</t>
  </si>
  <si>
    <t>21:0727:000163</t>
  </si>
  <si>
    <t>21:0214:000145</t>
  </si>
  <si>
    <t>21:0214:000145:0003:0001:00</t>
  </si>
  <si>
    <t>105M  :881173:00:------:--</t>
  </si>
  <si>
    <t>21:0727:000164</t>
  </si>
  <si>
    <t>21:0214:000146</t>
  </si>
  <si>
    <t>21:0214:000146:0003:0001:00</t>
  </si>
  <si>
    <t>105M  :881174:00:------:--</t>
  </si>
  <si>
    <t>21:0727:000165</t>
  </si>
  <si>
    <t>21:0214:000147</t>
  </si>
  <si>
    <t>21:0214:000147:0003:0001:00</t>
  </si>
  <si>
    <t>105M  :881175:00:------:--</t>
  </si>
  <si>
    <t>21:0727:000166</t>
  </si>
  <si>
    <t>21:0214:000148</t>
  </si>
  <si>
    <t>21:0214:000148:0003:0001:00</t>
  </si>
  <si>
    <t>105M  :881176:00:------:--</t>
  </si>
  <si>
    <t>21:0727:000167</t>
  </si>
  <si>
    <t>21:0214:000149</t>
  </si>
  <si>
    <t>21:0214:000149:0003:0001:00</t>
  </si>
  <si>
    <t>105M  :881177:00:------:--</t>
  </si>
  <si>
    <t>21:0727:000168</t>
  </si>
  <si>
    <t>21:0214:000150</t>
  </si>
  <si>
    <t>21:0214:000150:0003:0001:00</t>
  </si>
  <si>
    <t>105M  :881178:00:------:--</t>
  </si>
  <si>
    <t>21:0727:000169</t>
  </si>
  <si>
    <t>21:0214:000151</t>
  </si>
  <si>
    <t>21:0214:000151:0003:0001:00</t>
  </si>
  <si>
    <t>105M  :881179:00:------:--</t>
  </si>
  <si>
    <t>21:0727:000170</t>
  </si>
  <si>
    <t>21:0214:000152</t>
  </si>
  <si>
    <t>21:0214:000152:0003:0001:00</t>
  </si>
  <si>
    <t>105M  :881180:00:------:--</t>
  </si>
  <si>
    <t>21:0727:000171</t>
  </si>
  <si>
    <t>21:0214:000153</t>
  </si>
  <si>
    <t>21:0214:000153:0003:0001:00</t>
  </si>
  <si>
    <t>105M  :881182:10:------:--</t>
  </si>
  <si>
    <t>21:0727:000172</t>
  </si>
  <si>
    <t>21:0214:000154</t>
  </si>
  <si>
    <t>21:0214:000154:0003:0001:00</t>
  </si>
  <si>
    <t>105M  :881183:20:881182:10</t>
  </si>
  <si>
    <t>21:0727:000173</t>
  </si>
  <si>
    <t>21:0214:000154:0004:0001:00</t>
  </si>
  <si>
    <t>105M  :881184:00:------:--</t>
  </si>
  <si>
    <t>21:0727:000174</t>
  </si>
  <si>
    <t>21:0214:000155</t>
  </si>
  <si>
    <t>21:0214:000155:0003:0001:00</t>
  </si>
  <si>
    <t>105M  :881185:00:------:--</t>
  </si>
  <si>
    <t>21:0727:000175</t>
  </si>
  <si>
    <t>21:0214:000156</t>
  </si>
  <si>
    <t>21:0214:000156:0003:0001:00</t>
  </si>
  <si>
    <t>105M  :881186:00:------:--</t>
  </si>
  <si>
    <t>21:0727:000176</t>
  </si>
  <si>
    <t>21:0214:000157</t>
  </si>
  <si>
    <t>21:0214:000157:0003:0001:00</t>
  </si>
  <si>
    <t>105M  :881187:00:------:--</t>
  </si>
  <si>
    <t>21:0727:000177</t>
  </si>
  <si>
    <t>21:0214:000158</t>
  </si>
  <si>
    <t>21:0214:000158:0003:0001:00</t>
  </si>
  <si>
    <t>105M  :881188:00:------:--</t>
  </si>
  <si>
    <t>21:0727:000178</t>
  </si>
  <si>
    <t>21:0214:000159</t>
  </si>
  <si>
    <t>21:0214:000159:0003:0001:00</t>
  </si>
  <si>
    <t>105M  :881189:00:------:--</t>
  </si>
  <si>
    <t>21:0727:000179</t>
  </si>
  <si>
    <t>21:0214:000160</t>
  </si>
  <si>
    <t>21:0214:000160:0003:0001:00</t>
  </si>
  <si>
    <t>105M  :881190:00:------:--</t>
  </si>
  <si>
    <t>21:0727:000180</t>
  </si>
  <si>
    <t>21:0214:000161</t>
  </si>
  <si>
    <t>21:0214:000161:0003:0001:00</t>
  </si>
  <si>
    <t>105M  :881191:00:------:--</t>
  </si>
  <si>
    <t>21:0727:000181</t>
  </si>
  <si>
    <t>21:0214:000162</t>
  </si>
  <si>
    <t>21:0214:000162:0003:0001:00</t>
  </si>
  <si>
    <t>105M  :881192:00:------:--</t>
  </si>
  <si>
    <t>21:0727:000182</t>
  </si>
  <si>
    <t>21:0214:000163</t>
  </si>
  <si>
    <t>21:0214:000163:0003:0001:00</t>
  </si>
  <si>
    <t>105M  :881193:00:------:--</t>
  </si>
  <si>
    <t>21:0727:000183</t>
  </si>
  <si>
    <t>21:0214:000164</t>
  </si>
  <si>
    <t>21:0214:000164:0003:0001:00</t>
  </si>
  <si>
    <t>105M  :881194:9Z:------:--</t>
  </si>
  <si>
    <t>21:0727:000184</t>
  </si>
  <si>
    <t>105M  :881195:00:------:--</t>
  </si>
  <si>
    <t>21:0727:000185</t>
  </si>
  <si>
    <t>21:0214:000165</t>
  </si>
  <si>
    <t>21:0214:000165:0003:0001:00</t>
  </si>
  <si>
    <t>105M  :881196:00:------:--</t>
  </si>
  <si>
    <t>21:0727:000186</t>
  </si>
  <si>
    <t>21:0214:000166</t>
  </si>
  <si>
    <t>21:0214:000166:0003:0001:00</t>
  </si>
  <si>
    <t>105M  :881197:00:------:--</t>
  </si>
  <si>
    <t>21:0727:000187</t>
  </si>
  <si>
    <t>21:0214:000167</t>
  </si>
  <si>
    <t>21:0214:000167:0003:0001:00</t>
  </si>
  <si>
    <t>105M  :881198:00:------:--</t>
  </si>
  <si>
    <t>21:0727:000188</t>
  </si>
  <si>
    <t>21:0214:000168</t>
  </si>
  <si>
    <t>21:0214:000168:0003:0001:00</t>
  </si>
  <si>
    <t>105M  :881199:00:------:--</t>
  </si>
  <si>
    <t>21:0727:000189</t>
  </si>
  <si>
    <t>21:0214:000169</t>
  </si>
  <si>
    <t>21:0214:000169:0003:0001:00</t>
  </si>
  <si>
    <t>105M  :881200:00:------:--</t>
  </si>
  <si>
    <t>21:0727:000190</t>
  </si>
  <si>
    <t>21:0214:000170</t>
  </si>
  <si>
    <t>21:0214:000170:0003:0001:00</t>
  </si>
  <si>
    <t>105M  :881202:10:------:--</t>
  </si>
  <si>
    <t>21:0727:000191</t>
  </si>
  <si>
    <t>21:0214:000171</t>
  </si>
  <si>
    <t>21:0214:000171:0003:0001:00</t>
  </si>
  <si>
    <t>105M  :881203:20:881202:10</t>
  </si>
  <si>
    <t>21:0727:000192</t>
  </si>
  <si>
    <t>21:0214:000171:0004:0001:00</t>
  </si>
  <si>
    <t>105M  :881204:00:------:--</t>
  </si>
  <si>
    <t>21:0727:000193</t>
  </si>
  <si>
    <t>21:0214:000172</t>
  </si>
  <si>
    <t>21:0214:000172:0003:0001:00</t>
  </si>
  <si>
    <t>105M  :881205:00:------:--</t>
  </si>
  <si>
    <t>21:0727:000194</t>
  </si>
  <si>
    <t>21:0214:000173</t>
  </si>
  <si>
    <t>21:0214:000173:0003:0001:00</t>
  </si>
  <si>
    <t>105M  :881206:9Y:------:--</t>
  </si>
  <si>
    <t>21:0727:000195</t>
  </si>
  <si>
    <t>105M  :881207:00:------:--</t>
  </si>
  <si>
    <t>21:0727:000196</t>
  </si>
  <si>
    <t>21:0214:000174</t>
  </si>
  <si>
    <t>21:0214:000174:0003:0001:00</t>
  </si>
  <si>
    <t>105M  :881208:00:------:--</t>
  </si>
  <si>
    <t>21:0727:000197</t>
  </si>
  <si>
    <t>21:0214:000175</t>
  </si>
  <si>
    <t>21:0214:000175:0003:0001:00</t>
  </si>
  <si>
    <t>105M  :881209:00:------:--</t>
  </si>
  <si>
    <t>21:0727:000198</t>
  </si>
  <si>
    <t>21:0214:000176</t>
  </si>
  <si>
    <t>21:0214:000176:0003:0001:00</t>
  </si>
  <si>
    <t>105M  :881210:00:------:--</t>
  </si>
  <si>
    <t>21:0727:000199</t>
  </si>
  <si>
    <t>21:0214:000177</t>
  </si>
  <si>
    <t>21:0214:000177:0003:0001:00</t>
  </si>
  <si>
    <t>105M  :881211:00:------:--</t>
  </si>
  <si>
    <t>21:0727:000200</t>
  </si>
  <si>
    <t>21:0214:000178</t>
  </si>
  <si>
    <t>21:0214:000178:0003:0001:00</t>
  </si>
  <si>
    <t>105M  :881212:00:------:--</t>
  </si>
  <si>
    <t>21:0727:000201</t>
  </si>
  <si>
    <t>21:0214:000179</t>
  </si>
  <si>
    <t>21:0214:000179:0003:0001:00</t>
  </si>
  <si>
    <t>105M  :881213:00:------:--</t>
  </si>
  <si>
    <t>21:0727:000202</t>
  </si>
  <si>
    <t>21:0214:000180</t>
  </si>
  <si>
    <t>21:0214:000180:0003:0001:00</t>
  </si>
  <si>
    <t>105M  :881214:00:------:--</t>
  </si>
  <si>
    <t>21:0727:000203</t>
  </si>
  <si>
    <t>21:0214:000181</t>
  </si>
  <si>
    <t>21:0214:000181:0003:0001:00</t>
  </si>
  <si>
    <t>105M  :881215:00:------:--</t>
  </si>
  <si>
    <t>21:0727:000204</t>
  </si>
  <si>
    <t>21:0214:000182</t>
  </si>
  <si>
    <t>21:0214:000182:0003:0001:00</t>
  </si>
  <si>
    <t>105M  :881216:00:------:--</t>
  </si>
  <si>
    <t>21:0727:000205</t>
  </si>
  <si>
    <t>21:0214:000183</t>
  </si>
  <si>
    <t>21:0214:000183:0003:0001:00</t>
  </si>
  <si>
    <t>105M  :881217:00:------:--</t>
  </si>
  <si>
    <t>21:0727:000206</t>
  </si>
  <si>
    <t>21:0214:000184</t>
  </si>
  <si>
    <t>21:0214:000184:0003:0001:00</t>
  </si>
  <si>
    <t>105M  :881218:00:------:--</t>
  </si>
  <si>
    <t>21:0727:000207</t>
  </si>
  <si>
    <t>21:0214:000185</t>
  </si>
  <si>
    <t>21:0214:000185:0003:0001:00</t>
  </si>
  <si>
    <t>105M  :881219:00:------:--</t>
  </si>
  <si>
    <t>21:0727:000208</t>
  </si>
  <si>
    <t>21:0214:000186</t>
  </si>
  <si>
    <t>21:0214:000186:0003:0001:00</t>
  </si>
  <si>
    <t>105M  :881220:00:------:--</t>
  </si>
  <si>
    <t>21:0727:000209</t>
  </si>
  <si>
    <t>21:0214:000187</t>
  </si>
  <si>
    <t>21:0214:000187:0003:0001:00</t>
  </si>
  <si>
    <t>105M  :881222:00:------:--</t>
  </si>
  <si>
    <t>21:0727:000210</t>
  </si>
  <si>
    <t>21:0214:000188</t>
  </si>
  <si>
    <t>21:0214:000188:0003:0001:00</t>
  </si>
  <si>
    <t>105M  :881223:00:------:--</t>
  </si>
  <si>
    <t>21:0727:000211</t>
  </si>
  <si>
    <t>21:0214:000189</t>
  </si>
  <si>
    <t>21:0214:000189:0003:0001:00</t>
  </si>
  <si>
    <t>105M  :881224:00:------:--</t>
  </si>
  <si>
    <t>21:0727:000212</t>
  </si>
  <si>
    <t>21:0214:000190</t>
  </si>
  <si>
    <t>21:0214:000190:0003:0001:00</t>
  </si>
  <si>
    <t>105M  :881225:00:------:--</t>
  </si>
  <si>
    <t>21:0727:000213</t>
  </si>
  <si>
    <t>21:0214:000191</t>
  </si>
  <si>
    <t>21:0214:000191:0003:0001:00</t>
  </si>
  <si>
    <t>105M  :881226:00:------:--</t>
  </si>
  <si>
    <t>21:0727:000214</t>
  </si>
  <si>
    <t>21:0214:000192</t>
  </si>
  <si>
    <t>21:0214:000192:0003:0001:00</t>
  </si>
  <si>
    <t>105M  :881227:10:------:--</t>
  </si>
  <si>
    <t>21:0727:000215</t>
  </si>
  <si>
    <t>21:0214:000193</t>
  </si>
  <si>
    <t>21:0214:000193:0003:0001:00</t>
  </si>
  <si>
    <t>105M  :881228:20:881227:10</t>
  </si>
  <si>
    <t>21:0727:000216</t>
  </si>
  <si>
    <t>21:0214:000193:0004:0001:00</t>
  </si>
  <si>
    <t>105M  :881229:00:------:--</t>
  </si>
  <si>
    <t>21:0727:000217</t>
  </si>
  <si>
    <t>21:0214:000194</t>
  </si>
  <si>
    <t>21:0214:000194:0003:0001:00</t>
  </si>
  <si>
    <t>105M  :881230:00:------:--</t>
  </si>
  <si>
    <t>21:0727:000218</t>
  </si>
  <si>
    <t>21:0214:000195</t>
  </si>
  <si>
    <t>21:0214:000195:0003:0001:00</t>
  </si>
  <si>
    <t>105M  :881231:00:------:--</t>
  </si>
  <si>
    <t>21:0727:000219</t>
  </si>
  <si>
    <t>21:0214:000196</t>
  </si>
  <si>
    <t>21:0214:000196:0003:0001:00</t>
  </si>
  <si>
    <t>105M  :881232:00:------:--</t>
  </si>
  <si>
    <t>21:0727:000220</t>
  </si>
  <si>
    <t>21:0214:000197</t>
  </si>
  <si>
    <t>21:0214:000197:0003:0001:00</t>
  </si>
  <si>
    <t>105M  :881233:00:------:--</t>
  </si>
  <si>
    <t>21:0727:000221</t>
  </si>
  <si>
    <t>21:0214:000198</t>
  </si>
  <si>
    <t>21:0214:000198:0003:0001:00</t>
  </si>
  <si>
    <t>105M  :881234:00:------:--</t>
  </si>
  <si>
    <t>21:0727:000222</t>
  </si>
  <si>
    <t>21:0214:000199</t>
  </si>
  <si>
    <t>21:0214:000199:0003:0001:00</t>
  </si>
  <si>
    <t>105M  :881235:00:------:--</t>
  </si>
  <si>
    <t>21:0727:000223</t>
  </si>
  <si>
    <t>21:0214:000200</t>
  </si>
  <si>
    <t>21:0214:000200:0003:0001:00</t>
  </si>
  <si>
    <t>105M  :881236:9X:------:--</t>
  </si>
  <si>
    <t>21:0727:000224</t>
  </si>
  <si>
    <t>105M  :881237:00:------:--</t>
  </si>
  <si>
    <t>21:0727:000225</t>
  </si>
  <si>
    <t>21:0214:000201</t>
  </si>
  <si>
    <t>21:0214:000201:0003:0001:00</t>
  </si>
  <si>
    <t>105M  :881238:00:------:--</t>
  </si>
  <si>
    <t>21:0727:000226</t>
  </si>
  <si>
    <t>21:0214:000202</t>
  </si>
  <si>
    <t>21:0214:000202:0003:0001:00</t>
  </si>
  <si>
    <t>105M  :881239:00:------:--</t>
  </si>
  <si>
    <t>21:0727:000227</t>
  </si>
  <si>
    <t>21:0214:000203</t>
  </si>
  <si>
    <t>21:0214:000203:0003:0001:00</t>
  </si>
  <si>
    <t>105M  :881240:00:------:--</t>
  </si>
  <si>
    <t>21:0727:000228</t>
  </si>
  <si>
    <t>21:0214:000204</t>
  </si>
  <si>
    <t>21:0214:000204:0003:0001:00</t>
  </si>
  <si>
    <t>105M  :881242:00:------:--</t>
  </si>
  <si>
    <t>21:0727:000229</t>
  </si>
  <si>
    <t>21:0214:000205</t>
  </si>
  <si>
    <t>21:0214:000205:0003:0001:00</t>
  </si>
  <si>
    <t>105M  :881243:00:------:--</t>
  </si>
  <si>
    <t>21:0727:000230</t>
  </si>
  <si>
    <t>21:0214:000206</t>
  </si>
  <si>
    <t>21:0214:000206:0003:0001:00</t>
  </si>
  <si>
    <t>105M  :881244:00:------:--</t>
  </si>
  <si>
    <t>21:0727:000231</t>
  </si>
  <si>
    <t>21:0214:000207</t>
  </si>
  <si>
    <t>21:0214:000207:0003:0001:00</t>
  </si>
  <si>
    <t>105M  :881245:10:------:--</t>
  </si>
  <si>
    <t>21:0727:000232</t>
  </si>
  <si>
    <t>21:0214:000208</t>
  </si>
  <si>
    <t>21:0214:000208:0003:0001:00</t>
  </si>
  <si>
    <t>105M  :881246:9X:------:--</t>
  </si>
  <si>
    <t>21:0727:000233</t>
  </si>
  <si>
    <t>105M  :881247:20:881245:10</t>
  </si>
  <si>
    <t>21:0727:000234</t>
  </si>
  <si>
    <t>21:0214:000208:0004:0001:00</t>
  </si>
  <si>
    <t>105M  :881248:00:------:--</t>
  </si>
  <si>
    <t>21:0727:000235</t>
  </si>
  <si>
    <t>21:0214:000209</t>
  </si>
  <si>
    <t>21:0214:000209:0003:0001:00</t>
  </si>
  <si>
    <t>105M  :881249:00:------:--</t>
  </si>
  <si>
    <t>21:0727:000236</t>
  </si>
  <si>
    <t>21:0214:000210</t>
  </si>
  <si>
    <t>21:0214:000210:0003:0001:00</t>
  </si>
  <si>
    <t>105M  :881250:00:------:--</t>
  </si>
  <si>
    <t>21:0727:000237</t>
  </si>
  <si>
    <t>21:0214:000211</t>
  </si>
  <si>
    <t>21:0214:000211:0003:0001:00</t>
  </si>
  <si>
    <t>105M  :881251:00:------:--</t>
  </si>
  <si>
    <t>21:0727:000238</t>
  </si>
  <si>
    <t>21:0214:000212</t>
  </si>
  <si>
    <t>21:0214:000212:0003:0001:00</t>
  </si>
  <si>
    <t>105M  :881252:00:------:--</t>
  </si>
  <si>
    <t>21:0727:000239</t>
  </si>
  <si>
    <t>21:0214:000213</t>
  </si>
  <si>
    <t>21:0214:000213:0003:0001:00</t>
  </si>
  <si>
    <t>105M  :881253:00:------:--</t>
  </si>
  <si>
    <t>21:0727:000240</t>
  </si>
  <si>
    <t>21:0214:000214</t>
  </si>
  <si>
    <t>21:0214:000214:0003:0001:00</t>
  </si>
  <si>
    <t>105M  :881254:00:------:--</t>
  </si>
  <si>
    <t>21:0727:000241</t>
  </si>
  <si>
    <t>21:0214:000215</t>
  </si>
  <si>
    <t>21:0214:000215:0003:0001:00</t>
  </si>
  <si>
    <t>105M  :881255:00:------:--</t>
  </si>
  <si>
    <t>21:0727:000242</t>
  </si>
  <si>
    <t>21:0214:000216</t>
  </si>
  <si>
    <t>21:0214:000216:0003:0001:00</t>
  </si>
  <si>
    <t>105M  :881256:00:------:--</t>
  </si>
  <si>
    <t>21:0727:000243</t>
  </si>
  <si>
    <t>21:0214:000217</t>
  </si>
  <si>
    <t>21:0214:000217:0003:0001:00</t>
  </si>
  <si>
    <t>105M  :881257:00:------:--</t>
  </si>
  <si>
    <t>21:0727:000244</t>
  </si>
  <si>
    <t>21:0214:000218</t>
  </si>
  <si>
    <t>21:0214:000218:0003:0001:00</t>
  </si>
  <si>
    <t>105M  :881258:00:------:--</t>
  </si>
  <si>
    <t>21:0727:000245</t>
  </si>
  <si>
    <t>21:0214:000219</t>
  </si>
  <si>
    <t>21:0214:000219:0003:0001:00</t>
  </si>
  <si>
    <t>105M  :883002:00:------:--</t>
  </si>
  <si>
    <t>21:0727:000246</t>
  </si>
  <si>
    <t>21:0214:000220</t>
  </si>
  <si>
    <t>21:0214:000220:0003:0001:00</t>
  </si>
  <si>
    <t>105M  :883003:10:------:--</t>
  </si>
  <si>
    <t>21:0727:000247</t>
  </si>
  <si>
    <t>21:0214:000221</t>
  </si>
  <si>
    <t>21:0214:000221:0003:0001:00</t>
  </si>
  <si>
    <t>105M  :883004:20:883003:10</t>
  </si>
  <si>
    <t>21:0727:000248</t>
  </si>
  <si>
    <t>21:0214:000221:0004:0001:00</t>
  </si>
  <si>
    <t>105M  :883005:00:------:--</t>
  </si>
  <si>
    <t>21:0727:000249</t>
  </si>
  <si>
    <t>21:0214:000222</t>
  </si>
  <si>
    <t>21:0214:000222:0003:0001:00</t>
  </si>
  <si>
    <t>105M  :883006:00:------:--</t>
  </si>
  <si>
    <t>21:0727:000250</t>
  </si>
  <si>
    <t>21:0214:000223</t>
  </si>
  <si>
    <t>21:0214:000223:0003:0001:00</t>
  </si>
  <si>
    <t>105M  :883007:00:------:--</t>
  </si>
  <si>
    <t>21:0727:000251</t>
  </si>
  <si>
    <t>21:0214:000224</t>
  </si>
  <si>
    <t>21:0214:000224:0003:0001:00</t>
  </si>
  <si>
    <t>105M  :883008:00:------:--</t>
  </si>
  <si>
    <t>21:0727:000252</t>
  </si>
  <si>
    <t>21:0214:000225</t>
  </si>
  <si>
    <t>21:0214:000225:0003:0001:00</t>
  </si>
  <si>
    <t>105M  :883009:00:------:--</t>
  </si>
  <si>
    <t>21:0727:000253</t>
  </si>
  <si>
    <t>21:0214:000226</t>
  </si>
  <si>
    <t>21:0214:000226:0003:0001:00</t>
  </si>
  <si>
    <t>105M  :883010:00:------:--</t>
  </si>
  <si>
    <t>21:0727:000254</t>
  </si>
  <si>
    <t>21:0214:000227</t>
  </si>
  <si>
    <t>21:0214:000227:0003:0001:00</t>
  </si>
  <si>
    <t>105M  :883011:00:------:--</t>
  </si>
  <si>
    <t>21:0727:000255</t>
  </si>
  <si>
    <t>21:0214:000228</t>
  </si>
  <si>
    <t>21:0214:000228:0003:0001:00</t>
  </si>
  <si>
    <t>105M  :883012:00:------:--</t>
  </si>
  <si>
    <t>21:0727:000256</t>
  </si>
  <si>
    <t>21:0214:000229</t>
  </si>
  <si>
    <t>21:0214:000229:0003:0001:00</t>
  </si>
  <si>
    <t>105M  :883013:00:------:--</t>
  </si>
  <si>
    <t>21:0727:000257</t>
  </si>
  <si>
    <t>21:0214:000230</t>
  </si>
  <si>
    <t>21:0214:000230:0003:0001:00</t>
  </si>
  <si>
    <t>105M  :883014:00:------:--</t>
  </si>
  <si>
    <t>21:0727:000258</t>
  </si>
  <si>
    <t>21:0214:000231</t>
  </si>
  <si>
    <t>21:0214:000231:0003:0001:00</t>
  </si>
  <si>
    <t>105M  :883015:9Z:------:--</t>
  </si>
  <si>
    <t>21:0727:000259</t>
  </si>
  <si>
    <t>105M  :883016:00:------:--</t>
  </si>
  <si>
    <t>21:0727:000260</t>
  </si>
  <si>
    <t>21:0214:000232</t>
  </si>
  <si>
    <t>21:0214:000232:0003:0001:00</t>
  </si>
  <si>
    <t>105M  :883017:00:------:--</t>
  </si>
  <si>
    <t>21:0727:000261</t>
  </si>
  <si>
    <t>21:0214:000233</t>
  </si>
  <si>
    <t>21:0214:000233:0003:0001:00</t>
  </si>
  <si>
    <t>105M  :883018:00:------:--</t>
  </si>
  <si>
    <t>21:0727:000262</t>
  </si>
  <si>
    <t>21:0214:000234</t>
  </si>
  <si>
    <t>21:0214:000234:0003:0001:00</t>
  </si>
  <si>
    <t>105M  :883019:00:------:--</t>
  </si>
  <si>
    <t>21:0727:000263</t>
  </si>
  <si>
    <t>21:0214:000235</t>
  </si>
  <si>
    <t>21:0214:000235:0003:0001:00</t>
  </si>
  <si>
    <t>105M  :883020:00:------:--</t>
  </si>
  <si>
    <t>21:0727:000264</t>
  </si>
  <si>
    <t>21:0214:000236</t>
  </si>
  <si>
    <t>21:0214:000236:0003:0001:00</t>
  </si>
  <si>
    <t>105M  :883022:00:------:--</t>
  </si>
  <si>
    <t>21:0727:000265</t>
  </si>
  <si>
    <t>21:0214:000237</t>
  </si>
  <si>
    <t>21:0214:000237:0003:0001:00</t>
  </si>
  <si>
    <t>105M  :883023:10:------:--</t>
  </si>
  <si>
    <t>21:0727:000266</t>
  </si>
  <si>
    <t>21:0214:000238</t>
  </si>
  <si>
    <t>21:0214:000238:0003:0001:00</t>
  </si>
  <si>
    <t>105M  :883024:20:883023:10</t>
  </si>
  <si>
    <t>21:0727:000267</t>
  </si>
  <si>
    <t>21:0214:000238:0004:0001:00</t>
  </si>
  <si>
    <t>105M  :883025:00:------:--</t>
  </si>
  <si>
    <t>21:0727:000268</t>
  </si>
  <si>
    <t>21:0214:000239</t>
  </si>
  <si>
    <t>21:0214:000239:0003:0001:00</t>
  </si>
  <si>
    <t>105M  :883026:00:------:--</t>
  </si>
  <si>
    <t>21:0727:000269</t>
  </si>
  <si>
    <t>21:0214:000240</t>
  </si>
  <si>
    <t>21:0214:000240:0003:0001:00</t>
  </si>
  <si>
    <t>105M  :883027:00:------:--</t>
  </si>
  <si>
    <t>21:0727:000270</t>
  </si>
  <si>
    <t>21:0214:000241</t>
  </si>
  <si>
    <t>21:0214:000241:0003:0001:00</t>
  </si>
  <si>
    <t>105M  :883028:00:------:--</t>
  </si>
  <si>
    <t>21:0727:000271</t>
  </si>
  <si>
    <t>21:0214:000242</t>
  </si>
  <si>
    <t>21:0214:000242:0003:0001:00</t>
  </si>
  <si>
    <t>105M  :883029:00:------:--</t>
  </si>
  <si>
    <t>21:0727:000272</t>
  </si>
  <si>
    <t>21:0214:000243</t>
  </si>
  <si>
    <t>21:0214:000243:0003:0001:00</t>
  </si>
  <si>
    <t>105M  :883030:00:------:--</t>
  </si>
  <si>
    <t>21:0727:000273</t>
  </si>
  <si>
    <t>21:0214:000244</t>
  </si>
  <si>
    <t>21:0214:000244:0003:0001:00</t>
  </si>
  <si>
    <t>105M  :883031:00:------:--</t>
  </si>
  <si>
    <t>21:0727:000274</t>
  </si>
  <si>
    <t>21:0214:000245</t>
  </si>
  <si>
    <t>21:0214:000245:0003:0001:00</t>
  </si>
  <si>
    <t>105M  :883032:00:------:--</t>
  </si>
  <si>
    <t>21:0727:000275</t>
  </si>
  <si>
    <t>21:0214:000246</t>
  </si>
  <si>
    <t>21:0214:000246:0003:0001:00</t>
  </si>
  <si>
    <t>105M  :883033:00:------:--</t>
  </si>
  <si>
    <t>21:0727:000276</t>
  </si>
  <si>
    <t>21:0214:000247</t>
  </si>
  <si>
    <t>21:0214:000247:0003:0001:00</t>
  </si>
  <si>
    <t>105M  :883034:00:------:--</t>
  </si>
  <si>
    <t>21:0727:000277</t>
  </si>
  <si>
    <t>21:0214:000248</t>
  </si>
  <si>
    <t>21:0214:000248:0003:0001:00</t>
  </si>
  <si>
    <t>105M  :883035:00:------:--</t>
  </si>
  <si>
    <t>21:0727:000278</t>
  </si>
  <si>
    <t>21:0214:000249</t>
  </si>
  <si>
    <t>21:0214:000249:0003:0001:00</t>
  </si>
  <si>
    <t>105M  :883036:00:------:--</t>
  </si>
  <si>
    <t>21:0727:000279</t>
  </si>
  <si>
    <t>21:0214:000250</t>
  </si>
  <si>
    <t>21:0214:000250:0003:0001:00</t>
  </si>
  <si>
    <t>105M  :883037:00:------:--</t>
  </si>
  <si>
    <t>21:0727:000280</t>
  </si>
  <si>
    <t>21:0214:000251</t>
  </si>
  <si>
    <t>21:0214:000251:0003:0001:00</t>
  </si>
  <si>
    <t>105M  :883038:00:------:--</t>
  </si>
  <si>
    <t>21:0727:000281</t>
  </si>
  <si>
    <t>21:0214:000252</t>
  </si>
  <si>
    <t>21:0214:000252:0003:0001:00</t>
  </si>
  <si>
    <t>105M  :883039:00:------:--</t>
  </si>
  <si>
    <t>21:0727:000282</t>
  </si>
  <si>
    <t>21:0214:000253</t>
  </si>
  <si>
    <t>21:0214:000253:0003:0001:00</t>
  </si>
  <si>
    <t>105M  :883040:9Z:------:--</t>
  </si>
  <si>
    <t>21:0727:000283</t>
  </si>
  <si>
    <t>105M  :883042:10:------:--</t>
  </si>
  <si>
    <t>21:0727:000284</t>
  </si>
  <si>
    <t>21:0214:000254</t>
  </si>
  <si>
    <t>21:0214:000254:0003:0001:00</t>
  </si>
  <si>
    <t>105M  :883043:20:883042:10</t>
  </si>
  <si>
    <t>21:0727:000285</t>
  </si>
  <si>
    <t>21:0214:000254:0004:0001:00</t>
  </si>
  <si>
    <t>105M  :883044:00:------:--</t>
  </si>
  <si>
    <t>21:0727:000286</t>
  </si>
  <si>
    <t>21:0214:000255</t>
  </si>
  <si>
    <t>21:0214:000255:0003:0001:00</t>
  </si>
  <si>
    <t>105M  :883045:00:------:--</t>
  </si>
  <si>
    <t>21:0727:000287</t>
  </si>
  <si>
    <t>21:0214:000256</t>
  </si>
  <si>
    <t>21:0214:000256:0003:0001:00</t>
  </si>
  <si>
    <t>105M  :883046:00:------:--</t>
  </si>
  <si>
    <t>21:0727:000288</t>
  </si>
  <si>
    <t>21:0214:000257</t>
  </si>
  <si>
    <t>21:0214:000257:0003:0001:00</t>
  </si>
  <si>
    <t>105M  :883047:00:------:--</t>
  </si>
  <si>
    <t>21:0727:000289</t>
  </si>
  <si>
    <t>21:0214:000258</t>
  </si>
  <si>
    <t>21:0214:000258:0003:0001:00</t>
  </si>
  <si>
    <t>105M  :883048:00:------:--</t>
  </si>
  <si>
    <t>21:0727:000290</t>
  </si>
  <si>
    <t>21:0214:000259</t>
  </si>
  <si>
    <t>21:0214:000259:0003:0001:00</t>
  </si>
  <si>
    <t>105M  :883049:00:------:--</t>
  </si>
  <si>
    <t>21:0727:000291</t>
  </si>
  <si>
    <t>21:0214:000260</t>
  </si>
  <si>
    <t>21:0214:000260:0003:0001:00</t>
  </si>
  <si>
    <t>105M  :883050:00:------:--</t>
  </si>
  <si>
    <t>21:0727:000292</t>
  </si>
  <si>
    <t>21:0214:000261</t>
  </si>
  <si>
    <t>21:0214:000261:0003:0001:00</t>
  </si>
  <si>
    <t>105M  :883051:00:------:--</t>
  </si>
  <si>
    <t>21:0727:000293</t>
  </si>
  <si>
    <t>21:0214:000262</t>
  </si>
  <si>
    <t>21:0214:000262:0003:0001:00</t>
  </si>
  <si>
    <t>105M  :883052:00:------:--</t>
  </si>
  <si>
    <t>21:0727:000294</t>
  </si>
  <si>
    <t>21:0214:000263</t>
  </si>
  <si>
    <t>21:0214:000263:0003:0001:00</t>
  </si>
  <si>
    <t>105M  :883053:00:------:--</t>
  </si>
  <si>
    <t>21:0727:000295</t>
  </si>
  <si>
    <t>21:0214:000264</t>
  </si>
  <si>
    <t>21:0214:000264:0003:0001:00</t>
  </si>
  <si>
    <t>105M  :883054:00:------:--</t>
  </si>
  <si>
    <t>21:0727:000296</t>
  </si>
  <si>
    <t>21:0214:000265</t>
  </si>
  <si>
    <t>21:0214:000265:0003:0001:00</t>
  </si>
  <si>
    <t>105M  :883055:00:------:--</t>
  </si>
  <si>
    <t>21:0727:000297</t>
  </si>
  <si>
    <t>21:0214:000266</t>
  </si>
  <si>
    <t>21:0214:000266:0003:0001:00</t>
  </si>
  <si>
    <t>105M  :883056:00:------:--</t>
  </si>
  <si>
    <t>21:0727:000298</t>
  </si>
  <si>
    <t>21:0214:000267</t>
  </si>
  <si>
    <t>21:0214:000267:0003:0001:00</t>
  </si>
  <si>
    <t>105M  :883057:9Y:------:--</t>
  </si>
  <si>
    <t>21:0727:000299</t>
  </si>
  <si>
    <t>105M  :883058:00:------:--</t>
  </si>
  <si>
    <t>21:0727:000300</t>
  </si>
  <si>
    <t>21:0214:000268</t>
  </si>
  <si>
    <t>21:0214:000268:0003:0001:00</t>
  </si>
  <si>
    <t>105M  :883059:00:------:--</t>
  </si>
  <si>
    <t>21:0727:000301</t>
  </si>
  <si>
    <t>21:0214:000269</t>
  </si>
  <si>
    <t>21:0214:000269:0003:0001:00</t>
  </si>
  <si>
    <t>105M  :883060:00:------:--</t>
  </si>
  <si>
    <t>21:0727:000302</t>
  </si>
  <si>
    <t>21:0214:000270</t>
  </si>
  <si>
    <t>21:0214:000270:0003:0001:00</t>
  </si>
  <si>
    <t>105M  :883062:10:------:--</t>
  </si>
  <si>
    <t>21:0727:000303</t>
  </si>
  <si>
    <t>21:0214:000271</t>
  </si>
  <si>
    <t>21:0214:000271:0003:0001:00</t>
  </si>
  <si>
    <t>105M  :883063:20:883062:10</t>
  </si>
  <si>
    <t>21:0727:000304</t>
  </si>
  <si>
    <t>21:0214:000271:0004:0001:00</t>
  </si>
  <si>
    <t>105M  :883064:00:------:--</t>
  </si>
  <si>
    <t>21:0727:000305</t>
  </si>
  <si>
    <t>21:0214:000272</t>
  </si>
  <si>
    <t>21:0214:000272:0003:0001:00</t>
  </si>
  <si>
    <t>105M  :883065:00:------:--</t>
  </si>
  <si>
    <t>21:0727:000306</t>
  </si>
  <si>
    <t>21:0214:000273</t>
  </si>
  <si>
    <t>21:0214:000273:0003:0001:00</t>
  </si>
  <si>
    <t>105M  :883066:00:------:--</t>
  </si>
  <si>
    <t>21:0727:000307</t>
  </si>
  <si>
    <t>21:0214:000274</t>
  </si>
  <si>
    <t>21:0214:000274:0003:0001:00</t>
  </si>
  <si>
    <t>105M  :883067:00:------:--</t>
  </si>
  <si>
    <t>21:0727:000308</t>
  </si>
  <si>
    <t>21:0214:000275</t>
  </si>
  <si>
    <t>21:0214:000275:0003:0001:00</t>
  </si>
  <si>
    <t>105M  :883068:00:------:--</t>
  </si>
  <si>
    <t>21:0727:000309</t>
  </si>
  <si>
    <t>21:0214:000276</t>
  </si>
  <si>
    <t>21:0214:000276:0003:0001:00</t>
  </si>
  <si>
    <t>105M  :883069:00:------:--</t>
  </si>
  <si>
    <t>21:0727:000310</t>
  </si>
  <si>
    <t>21:0214:000277</t>
  </si>
  <si>
    <t>21:0214:000277:0003:0001:00</t>
  </si>
  <si>
    <t>105M  :883070:00:------:--</t>
  </si>
  <si>
    <t>21:0727:000311</t>
  </si>
  <si>
    <t>21:0214:000278</t>
  </si>
  <si>
    <t>21:0214:000278:0003:0001:00</t>
  </si>
  <si>
    <t>105M  :883071:00:------:--</t>
  </si>
  <si>
    <t>21:0727:000312</t>
  </si>
  <si>
    <t>21:0214:000279</t>
  </si>
  <si>
    <t>21:0214:000279:0003:0001:00</t>
  </si>
  <si>
    <t>105M  :883072:00:------:--</t>
  </si>
  <si>
    <t>21:0727:000313</t>
  </si>
  <si>
    <t>21:0214:000280</t>
  </si>
  <si>
    <t>21:0214:000280:0003:0001:00</t>
  </si>
  <si>
    <t>105M  :883073:00:------:--</t>
  </si>
  <si>
    <t>21:0727:000314</t>
  </si>
  <si>
    <t>21:0214:000281</t>
  </si>
  <si>
    <t>21:0214:000281:0003:0001:00</t>
  </si>
  <si>
    <t>105M  :883074:00:------:--</t>
  </si>
  <si>
    <t>21:0727:000315</t>
  </si>
  <si>
    <t>21:0214:000282</t>
  </si>
  <si>
    <t>21:0214:000282:0003:0001:00</t>
  </si>
  <si>
    <t>105M  :883075:9X:------:--</t>
  </si>
  <si>
    <t>21:0727:000316</t>
  </si>
  <si>
    <t>105M  :883076:00:------:--</t>
  </si>
  <si>
    <t>21:0727:000317</t>
  </si>
  <si>
    <t>21:0214:000283</t>
  </si>
  <si>
    <t>21:0214:000283:0003:0001:00</t>
  </si>
  <si>
    <t>105M  :883077:00:------:--</t>
  </si>
  <si>
    <t>21:0727:000318</t>
  </si>
  <si>
    <t>21:0214:000284</t>
  </si>
  <si>
    <t>21:0214:000284:0003:0001:00</t>
  </si>
  <si>
    <t>105M  :883078:00:------:--</t>
  </si>
  <si>
    <t>21:0727:000319</t>
  </si>
  <si>
    <t>21:0214:000285</t>
  </si>
  <si>
    <t>21:0214:000285:0003:0001:00</t>
  </si>
  <si>
    <t>105M  :883079:00:------:--</t>
  </si>
  <si>
    <t>21:0727:000320</t>
  </si>
  <si>
    <t>21:0214:000286</t>
  </si>
  <si>
    <t>21:0214:000286:0003:0001:00</t>
  </si>
  <si>
    <t>105M  :883080:00:------:--</t>
  </si>
  <si>
    <t>21:0727:000321</t>
  </si>
  <si>
    <t>21:0214:000287</t>
  </si>
  <si>
    <t>21:0214:000287:0003:0001:00</t>
  </si>
  <si>
    <t>105M  :883082:10:------:--</t>
  </si>
  <si>
    <t>21:0727:000322</t>
  </si>
  <si>
    <t>21:0214:000288</t>
  </si>
  <si>
    <t>21:0214:000288:0003:0001:00</t>
  </si>
  <si>
    <t>105M  :883083:20:883082:10</t>
  </si>
  <si>
    <t>21:0727:000323</t>
  </si>
  <si>
    <t>21:0214:000288:0004:0001:00</t>
  </si>
  <si>
    <t>105M  :883084:00:------:--</t>
  </si>
  <si>
    <t>21:0727:000324</t>
  </si>
  <si>
    <t>21:0214:000289</t>
  </si>
  <si>
    <t>21:0214:000289:0003:0001:00</t>
  </si>
  <si>
    <t>105M  :883085:00:------:--</t>
  </si>
  <si>
    <t>21:0727:000325</t>
  </si>
  <si>
    <t>21:0214:000290</t>
  </si>
  <si>
    <t>21:0214:000290:0003:0001:00</t>
  </si>
  <si>
    <t>105M  :883086:00:------:--</t>
  </si>
  <si>
    <t>21:0727:000326</t>
  </si>
  <si>
    <t>21:0214:000291</t>
  </si>
  <si>
    <t>21:0214:000291:0003:0001:00</t>
  </si>
  <si>
    <t>105M  :883087:00:------:--</t>
  </si>
  <si>
    <t>21:0727:000327</t>
  </si>
  <si>
    <t>21:0214:000292</t>
  </si>
  <si>
    <t>21:0214:000292:0003:0001:00</t>
  </si>
  <si>
    <t>105M  :883088:00:------:--</t>
  </si>
  <si>
    <t>21:0727:000328</t>
  </si>
  <si>
    <t>21:0214:000293</t>
  </si>
  <si>
    <t>21:0214:000293:0003:0001:00</t>
  </si>
  <si>
    <t>105M  :883089:00:------:--</t>
  </si>
  <si>
    <t>21:0727:000329</t>
  </si>
  <si>
    <t>21:0214:000294</t>
  </si>
  <si>
    <t>21:0214:000294:0003:0001:00</t>
  </si>
  <si>
    <t>105M  :883090:00:------:--</t>
  </si>
  <si>
    <t>21:0727:000330</t>
  </si>
  <si>
    <t>21:0214:000295</t>
  </si>
  <si>
    <t>21:0214:000295:0003:0001:00</t>
  </si>
  <si>
    <t>105M  :883091:00:------:--</t>
  </si>
  <si>
    <t>21:0727:000331</t>
  </si>
  <si>
    <t>21:0214:000296</t>
  </si>
  <si>
    <t>21:0214:000296:0003:0001:00</t>
  </si>
  <si>
    <t>105M  :883092:00:------:--</t>
  </si>
  <si>
    <t>21:0727:000332</t>
  </si>
  <si>
    <t>21:0214:000297</t>
  </si>
  <si>
    <t>21:0214:000297:0003:0001:00</t>
  </si>
  <si>
    <t>105M  :883093:00:------:--</t>
  </si>
  <si>
    <t>21:0727:000333</t>
  </si>
  <si>
    <t>21:0214:000298</t>
  </si>
  <si>
    <t>21:0214:000298:0003:0001:00</t>
  </si>
  <si>
    <t>105M  :883094:00:------:--</t>
  </si>
  <si>
    <t>21:0727:000334</t>
  </si>
  <si>
    <t>21:0214:000299</t>
  </si>
  <si>
    <t>21:0214:000299:0003:0001:00</t>
  </si>
  <si>
    <t>105M  :883095:00:------:--</t>
  </si>
  <si>
    <t>21:0727:000335</t>
  </si>
  <si>
    <t>21:0214:000300</t>
  </si>
  <si>
    <t>21:0214:000300:0003:0001:00</t>
  </si>
  <si>
    <t>105M  :883096:00:------:--</t>
  </si>
  <si>
    <t>21:0727:000336</t>
  </si>
  <si>
    <t>21:0214:000301</t>
  </si>
  <si>
    <t>21:0214:000301:0003:0001:00</t>
  </si>
  <si>
    <t>105M  :883097:00:------:--</t>
  </si>
  <si>
    <t>21:0727:000337</t>
  </si>
  <si>
    <t>21:0214:000302</t>
  </si>
  <si>
    <t>21:0214:000302:0003:0001:00</t>
  </si>
  <si>
    <t>105M  :883098:00:------:--</t>
  </si>
  <si>
    <t>21:0727:000338</t>
  </si>
  <si>
    <t>21:0214:000303</t>
  </si>
  <si>
    <t>21:0214:000303:0003:0001:00</t>
  </si>
  <si>
    <t>105M  :883099:00:------:--</t>
  </si>
  <si>
    <t>21:0727:000339</t>
  </si>
  <si>
    <t>21:0214:000304</t>
  </si>
  <si>
    <t>21:0214:000304:0003:0001:00</t>
  </si>
  <si>
    <t>105M  :883100:9Y:------:--</t>
  </si>
  <si>
    <t>21:0727:000340</t>
  </si>
  <si>
    <t>105M  :883102:00:------:--</t>
  </si>
  <si>
    <t>21:0727:000341</t>
  </si>
  <si>
    <t>21:0214:000305</t>
  </si>
  <si>
    <t>21:0214:000305:0003:0001:00</t>
  </si>
  <si>
    <t>105M  :883103:00:------:--</t>
  </si>
  <si>
    <t>21:0727:000342</t>
  </si>
  <si>
    <t>21:0214:000306</t>
  </si>
  <si>
    <t>21:0214:000306:0003:0001:00</t>
  </si>
  <si>
    <t>105M  :883104:00:------:--</t>
  </si>
  <si>
    <t>21:0727:000343</t>
  </si>
  <si>
    <t>21:0214:000307</t>
  </si>
  <si>
    <t>21:0214:000307:0003:0001:00</t>
  </si>
  <si>
    <t>105M  :883105:00:------:--</t>
  </si>
  <si>
    <t>21:0727:000344</t>
  </si>
  <si>
    <t>21:0214:000308</t>
  </si>
  <si>
    <t>21:0214:000308:0003:0001:00</t>
  </si>
  <si>
    <t>105M  :883106:10:------:--</t>
  </si>
  <si>
    <t>21:0727:000345</t>
  </si>
  <si>
    <t>21:0214:000309</t>
  </si>
  <si>
    <t>21:0214:000309:0003:0001:00</t>
  </si>
  <si>
    <t>105M  :883107:20:883106:10</t>
  </si>
  <si>
    <t>21:0727:000346</t>
  </si>
  <si>
    <t>21:0214:000309:0004:0001:00</t>
  </si>
  <si>
    <t>105M  :883108:00:------:--</t>
  </si>
  <si>
    <t>21:0727:000347</t>
  </si>
  <si>
    <t>21:0214:000310</t>
  </si>
  <si>
    <t>21:0214:000310:0003:0001:00</t>
  </si>
  <si>
    <t>105M  :883109:00:------:--</t>
  </si>
  <si>
    <t>21:0727:000348</t>
  </si>
  <si>
    <t>21:0214:000311</t>
  </si>
  <si>
    <t>21:0214:000311:0003:0001:00</t>
  </si>
  <si>
    <t>105M  :883110:00:------:--</t>
  </si>
  <si>
    <t>21:0727:000349</t>
  </si>
  <si>
    <t>21:0214:000312</t>
  </si>
  <si>
    <t>21:0214:000312:0003:0001:00</t>
  </si>
  <si>
    <t>105M  :883111:00:------:--</t>
  </si>
  <si>
    <t>21:0727:000350</t>
  </si>
  <si>
    <t>21:0214:000313</t>
  </si>
  <si>
    <t>21:0214:000313:0003:0001:00</t>
  </si>
  <si>
    <t>105M  :883112:00:------:--</t>
  </si>
  <si>
    <t>21:0727:000351</t>
  </si>
  <si>
    <t>21:0214:000314</t>
  </si>
  <si>
    <t>21:0214:000314:0003:0001:00</t>
  </si>
  <si>
    <t>105M  :883113:00:------:--</t>
  </si>
  <si>
    <t>21:0727:000352</t>
  </si>
  <si>
    <t>21:0214:000315</t>
  </si>
  <si>
    <t>21:0214:000315:0003:0001:00</t>
  </si>
  <si>
    <t>105M  :883114:00:------:--</t>
  </si>
  <si>
    <t>21:0727:000353</t>
  </si>
  <si>
    <t>21:0214:000316</t>
  </si>
  <si>
    <t>21:0214:000316:0003:0001:00</t>
  </si>
  <si>
    <t>105M  :883115:00:------:--</t>
  </si>
  <si>
    <t>21:0727:000354</t>
  </si>
  <si>
    <t>21:0214:000317</t>
  </si>
  <si>
    <t>21:0214:000317:0003:0001:00</t>
  </si>
  <si>
    <t>105M  :883116:00:------:--</t>
  </si>
  <si>
    <t>21:0727:000355</t>
  </si>
  <si>
    <t>21:0214:000318</t>
  </si>
  <si>
    <t>21:0214:000318:0003:0001:00</t>
  </si>
  <si>
    <t>105M  :883117:00:------:--</t>
  </si>
  <si>
    <t>21:0727:000356</t>
  </si>
  <si>
    <t>21:0214:000319</t>
  </si>
  <si>
    <t>21:0214:000319:0003:0001:00</t>
  </si>
  <si>
    <t>105M  :883118:9Z:------:--</t>
  </si>
  <si>
    <t>21:0727:000357</t>
  </si>
  <si>
    <t>105M  :883119:00:------:--</t>
  </si>
  <si>
    <t>21:0727:000358</t>
  </si>
  <si>
    <t>21:0214:000320</t>
  </si>
  <si>
    <t>21:0214:000320:0003:0001:00</t>
  </si>
  <si>
    <t>105M  :883120:00:------:--</t>
  </si>
  <si>
    <t>21:0727:000359</t>
  </si>
  <si>
    <t>21:0214:000321</t>
  </si>
  <si>
    <t>21:0214:000321:0003:0001:00</t>
  </si>
  <si>
    <t>105M  :883122:00:------:--</t>
  </si>
  <si>
    <t>21:0727:000360</t>
  </si>
  <si>
    <t>21:0214:000322</t>
  </si>
  <si>
    <t>21:0214:000322:0003:0001:00</t>
  </si>
  <si>
    <t>105M  :883123:10:------:--</t>
  </si>
  <si>
    <t>21:0727:000361</t>
  </si>
  <si>
    <t>21:0214:000323</t>
  </si>
  <si>
    <t>21:0214:000323:0003:0001:00</t>
  </si>
  <si>
    <t>105M  :883124:20:883123:10</t>
  </si>
  <si>
    <t>21:0727:000362</t>
  </si>
  <si>
    <t>21:0214:000323:0004:0001:00</t>
  </si>
  <si>
    <t>105M  :883125:00:------:--</t>
  </si>
  <si>
    <t>21:0727:000363</t>
  </si>
  <si>
    <t>21:0214:000324</t>
  </si>
  <si>
    <t>21:0214:000324:0003:0001:00</t>
  </si>
  <si>
    <t>105M  :883126:00:------:--</t>
  </si>
  <si>
    <t>21:0727:000364</t>
  </si>
  <si>
    <t>21:0214:000325</t>
  </si>
  <si>
    <t>21:0214:000325:0003:0001:00</t>
  </si>
  <si>
    <t>105M  :883127:9Y:------:--</t>
  </si>
  <si>
    <t>21:0727:000365</t>
  </si>
  <si>
    <t>105M  :883128:00:------:--</t>
  </si>
  <si>
    <t>21:0727:000366</t>
  </si>
  <si>
    <t>21:0214:000326</t>
  </si>
  <si>
    <t>21:0214:000326:0003:0001:00</t>
  </si>
  <si>
    <t>105M  :883129:00:------:--</t>
  </si>
  <si>
    <t>21:0727:000367</t>
  </si>
  <si>
    <t>21:0214:000327</t>
  </si>
  <si>
    <t>21:0214:000327:0003:0001:00</t>
  </si>
  <si>
    <t>105M  :883130:00:------:--</t>
  </si>
  <si>
    <t>21:0727:000368</t>
  </si>
  <si>
    <t>21:0214:000328</t>
  </si>
  <si>
    <t>21:0214:000328:0003:0001:00</t>
  </si>
  <si>
    <t>105M  :883131:00:------:--</t>
  </si>
  <si>
    <t>21:0727:000369</t>
  </si>
  <si>
    <t>21:0214:000329</t>
  </si>
  <si>
    <t>21:0214:000329:0003:0001:00</t>
  </si>
  <si>
    <t>105M  :883132:00:------:--</t>
  </si>
  <si>
    <t>21:0727:000370</t>
  </si>
  <si>
    <t>21:0214:000330</t>
  </si>
  <si>
    <t>21:0214:000330:0003:0001:00</t>
  </si>
  <si>
    <t>105M  :883133:00:------:--</t>
  </si>
  <si>
    <t>21:0727:000371</t>
  </si>
  <si>
    <t>21:0214:000331</t>
  </si>
  <si>
    <t>21:0214:000331:0003:0001:00</t>
  </si>
  <si>
    <t>105M  :883134:00:------:--</t>
  </si>
  <si>
    <t>21:0727:000372</t>
  </si>
  <si>
    <t>21:0214:000332</t>
  </si>
  <si>
    <t>21:0214:000332:0003:0001:00</t>
  </si>
  <si>
    <t>105M  :883135:00:------:--</t>
  </si>
  <si>
    <t>21:0727:000373</t>
  </si>
  <si>
    <t>21:0214:000333</t>
  </si>
  <si>
    <t>21:0214:000333:0003:0001:00</t>
  </si>
  <si>
    <t>105M  :883136:00:------:--</t>
  </si>
  <si>
    <t>21:0727:000374</t>
  </si>
  <si>
    <t>21:0214:000334</t>
  </si>
  <si>
    <t>21:0214:000334:0003:0001:00</t>
  </si>
  <si>
    <t>105M  :883137:00:------:--</t>
  </si>
  <si>
    <t>21:0727:000375</t>
  </si>
  <si>
    <t>21:0214:000335</t>
  </si>
  <si>
    <t>21:0214:000335:0003:0001:00</t>
  </si>
  <si>
    <t>105M  :883138:00:------:--</t>
  </si>
  <si>
    <t>21:0727:000376</t>
  </si>
  <si>
    <t>21:0214:000336</t>
  </si>
  <si>
    <t>21:0214:000336:0003:0001:00</t>
  </si>
  <si>
    <t>105M  :883139:00:------:--</t>
  </si>
  <si>
    <t>21:0727:000377</t>
  </si>
  <si>
    <t>21:0214:000337</t>
  </si>
  <si>
    <t>21:0214:000337:0003:0001:00</t>
  </si>
  <si>
    <t>105M  :883140:00:------:--</t>
  </si>
  <si>
    <t>21:0727:000378</t>
  </si>
  <si>
    <t>21:0214:000338</t>
  </si>
  <si>
    <t>21:0214:000338:0003:0001:00</t>
  </si>
  <si>
    <t>105M  :883142:00:------:--</t>
  </si>
  <si>
    <t>21:0727:000379</t>
  </si>
  <si>
    <t>21:0214:000339</t>
  </si>
  <si>
    <t>21:0214:000339:0003:0001:00</t>
  </si>
  <si>
    <t>105M  :883143:10:------:--</t>
  </si>
  <si>
    <t>21:0727:000380</t>
  </si>
  <si>
    <t>21:0214:000340</t>
  </si>
  <si>
    <t>21:0214:000340:0003:0001:00</t>
  </si>
  <si>
    <t>105M  :883144:20:883143:10</t>
  </si>
  <si>
    <t>21:0727:000381</t>
  </si>
  <si>
    <t>21:0214:000340:0004:0001:00</t>
  </si>
  <si>
    <t>105M  :883145:00:------:--</t>
  </si>
  <si>
    <t>21:0727:000382</t>
  </si>
  <si>
    <t>21:0214:000341</t>
  </si>
  <si>
    <t>21:0214:000341:0003:0001:00</t>
  </si>
  <si>
    <t>105M  :883146:00:------:--</t>
  </si>
  <si>
    <t>21:0727:000383</t>
  </si>
  <si>
    <t>21:0214:000342</t>
  </si>
  <si>
    <t>21:0214:000342:0003:0001:00</t>
  </si>
  <si>
    <t>105M  :883147:00:------:--</t>
  </si>
  <si>
    <t>21:0727:000384</t>
  </si>
  <si>
    <t>21:0214:000343</t>
  </si>
  <si>
    <t>21:0214:000343:0003:0001:00</t>
  </si>
  <si>
    <t>105M  :883148:00:------:--</t>
  </si>
  <si>
    <t>21:0727:000385</t>
  </si>
  <si>
    <t>21:0214:000344</t>
  </si>
  <si>
    <t>21:0214:000344:0003:0001:00</t>
  </si>
  <si>
    <t>105M  :883149:00:------:--</t>
  </si>
  <si>
    <t>21:0727:000386</t>
  </si>
  <si>
    <t>21:0214:000345</t>
  </si>
  <si>
    <t>21:0214:000345:0003:0001:00</t>
  </si>
  <si>
    <t>105M  :883150:00:------:--</t>
  </si>
  <si>
    <t>21:0727:000387</t>
  </si>
  <si>
    <t>21:0214:000346</t>
  </si>
  <si>
    <t>21:0214:000346:0003:0001:00</t>
  </si>
  <si>
    <t>105M  :883151:9Z:------:--</t>
  </si>
  <si>
    <t>21:0727:000388</t>
  </si>
  <si>
    <t>105M  :883152:00:------:--</t>
  </si>
  <si>
    <t>21:0727:000389</t>
  </si>
  <si>
    <t>21:0214:000347</t>
  </si>
  <si>
    <t>21:0214:000347:0003:0001:00</t>
  </si>
  <si>
    <t>105M  :883153:00:------:--</t>
  </si>
  <si>
    <t>21:0727:000390</t>
  </si>
  <si>
    <t>21:0214:000348</t>
  </si>
  <si>
    <t>21:0214:000348:0003:0001:00</t>
  </si>
  <si>
    <t>105M  :883154:00:------:--</t>
  </si>
  <si>
    <t>21:0727:000391</t>
  </si>
  <si>
    <t>21:0214:000349</t>
  </si>
  <si>
    <t>21:0214:000349:0003:0001:00</t>
  </si>
  <si>
    <t>105M  :883155:00:------:--</t>
  </si>
  <si>
    <t>21:0727:000392</t>
  </si>
  <si>
    <t>21:0214:000350</t>
  </si>
  <si>
    <t>21:0214:000350:0003:0001:00</t>
  </si>
  <si>
    <t>105M  :883156:00:------:--</t>
  </si>
  <si>
    <t>21:0727:000393</t>
  </si>
  <si>
    <t>21:0214:000351</t>
  </si>
  <si>
    <t>21:0214:000351:0003:0001:00</t>
  </si>
  <si>
    <t>105M  :883157:00:------:--</t>
  </si>
  <si>
    <t>21:0727:000394</t>
  </si>
  <si>
    <t>21:0214:000352</t>
  </si>
  <si>
    <t>21:0214:000352:0003:0001:00</t>
  </si>
  <si>
    <t>105M  :883158:00:------:--</t>
  </si>
  <si>
    <t>21:0727:000395</t>
  </si>
  <si>
    <t>21:0214:000353</t>
  </si>
  <si>
    <t>21:0214:000353:0003:0001:00</t>
  </si>
  <si>
    <t>105M  :883159:00:------:--</t>
  </si>
  <si>
    <t>21:0727:000396</t>
  </si>
  <si>
    <t>21:0214:000354</t>
  </si>
  <si>
    <t>21:0214:000354:0003:0001:00</t>
  </si>
  <si>
    <t>105M  :883160:00:------:--</t>
  </si>
  <si>
    <t>21:0727:000397</t>
  </si>
  <si>
    <t>21:0214:000355</t>
  </si>
  <si>
    <t>21:0214:000355:0003:0001:00</t>
  </si>
  <si>
    <t>105M  :883162:00:------:--</t>
  </si>
  <si>
    <t>21:0727:000398</t>
  </si>
  <si>
    <t>21:0214:000356</t>
  </si>
  <si>
    <t>21:0214:000356:0003:0001:00</t>
  </si>
  <si>
    <t>105M  :883163:10:------:--</t>
  </si>
  <si>
    <t>21:0727:000399</t>
  </si>
  <si>
    <t>21:0214:000357</t>
  </si>
  <si>
    <t>21:0214:000357:0003:0001:00</t>
  </si>
  <si>
    <t>105M  :883164:20:883163:10</t>
  </si>
  <si>
    <t>21:0727:000400</t>
  </si>
  <si>
    <t>21:0214:000357:0004:0001:00</t>
  </si>
  <si>
    <t>105M  :883165:00:------:--</t>
  </si>
  <si>
    <t>21:0727:000401</t>
  </si>
  <si>
    <t>21:0214:000358</t>
  </si>
  <si>
    <t>21:0214:000358:0003:0001:00</t>
  </si>
  <si>
    <t>105M  :883166:00:------:--</t>
  </si>
  <si>
    <t>21:0727:000402</t>
  </si>
  <si>
    <t>21:0214:000359</t>
  </si>
  <si>
    <t>21:0214:000359:0003:0001:00</t>
  </si>
  <si>
    <t>105M  :883167:00:------:--</t>
  </si>
  <si>
    <t>21:0727:000403</t>
  </si>
  <si>
    <t>21:0214:000360</t>
  </si>
  <si>
    <t>21:0214:000360:0003:0001:00</t>
  </si>
  <si>
    <t>105M  :883168:00:------:--</t>
  </si>
  <si>
    <t>21:0727:000404</t>
  </si>
  <si>
    <t>21:0214:000361</t>
  </si>
  <si>
    <t>21:0214:000361:0003:0001:00</t>
  </si>
  <si>
    <t>105M  :883169:00:------:--</t>
  </si>
  <si>
    <t>21:0727:000405</t>
  </si>
  <si>
    <t>21:0214:000362</t>
  </si>
  <si>
    <t>21:0214:000362:0003:0001:00</t>
  </si>
  <si>
    <t>105M  :883170:00:------:--</t>
  </si>
  <si>
    <t>21:0727:000406</t>
  </si>
  <si>
    <t>21:0214:000363</t>
  </si>
  <si>
    <t>21:0214:000363:0003:0001:00</t>
  </si>
  <si>
    <t>105M  :883171:00:------:--</t>
  </si>
  <si>
    <t>21:0727:000407</t>
  </si>
  <si>
    <t>21:0214:000364</t>
  </si>
  <si>
    <t>21:0214:000364:0003:0001:00</t>
  </si>
  <si>
    <t>105M  :883172:00:------:--</t>
  </si>
  <si>
    <t>21:0727:000408</t>
  </si>
  <si>
    <t>21:0214:000365</t>
  </si>
  <si>
    <t>21:0214:000365:0003:0001:00</t>
  </si>
  <si>
    <t>105M  :883173:00:------:--</t>
  </si>
  <si>
    <t>21:0727:000409</t>
  </si>
  <si>
    <t>21:0214:000366</t>
  </si>
  <si>
    <t>21:0214:000366:0003:0001:00</t>
  </si>
  <si>
    <t>105M  :883174:00:------:--</t>
  </si>
  <si>
    <t>21:0727:000410</t>
  </si>
  <si>
    <t>21:0214:000367</t>
  </si>
  <si>
    <t>21:0214:000367:0003:0001:00</t>
  </si>
  <si>
    <t>105M  :883175:00:------:--</t>
  </si>
  <si>
    <t>21:0727:000411</t>
  </si>
  <si>
    <t>21:0214:000368</t>
  </si>
  <si>
    <t>21:0214:000368:0003:0001:00</t>
  </si>
  <si>
    <t>105M  :883176:00:------:--</t>
  </si>
  <si>
    <t>21:0727:000412</t>
  </si>
  <si>
    <t>21:0214:000369</t>
  </si>
  <si>
    <t>21:0214:000369:0003:0001:00</t>
  </si>
  <si>
    <t>105M  :883177:00:------:--</t>
  </si>
  <si>
    <t>21:0727:000413</t>
  </si>
  <si>
    <t>21:0214:000370</t>
  </si>
  <si>
    <t>21:0214:000370:0003:0001:00</t>
  </si>
  <si>
    <t>105M  :883178:00:------:--</t>
  </si>
  <si>
    <t>21:0727:000414</t>
  </si>
  <si>
    <t>21:0214:000371</t>
  </si>
  <si>
    <t>21:0214:000371:0003:0001:00</t>
  </si>
  <si>
    <t>105M  :883179:00:------:--</t>
  </si>
  <si>
    <t>21:0727:000415</t>
  </si>
  <si>
    <t>21:0214:000372</t>
  </si>
  <si>
    <t>21:0214:000372:0003:0001:00</t>
  </si>
  <si>
    <t>105M  :883180:9Z:------:--</t>
  </si>
  <si>
    <t>21:0727:000416</t>
  </si>
  <si>
    <t>105M  :883182:00:------:--</t>
  </si>
  <si>
    <t>21:0727:000417</t>
  </si>
  <si>
    <t>21:0214:000373</t>
  </si>
  <si>
    <t>21:0214:000373:0003:0001:00</t>
  </si>
  <si>
    <t>105M  :883183:00:------:--</t>
  </si>
  <si>
    <t>21:0727:000418</t>
  </si>
  <si>
    <t>21:0214:000374</t>
  </si>
  <si>
    <t>21:0214:000374:0003:0001:00</t>
  </si>
  <si>
    <t>105M  :883184:9X:------:--</t>
  </si>
  <si>
    <t>21:0727:000419</t>
  </si>
  <si>
    <t>105M  :883185:10:------:--</t>
  </si>
  <si>
    <t>21:0727:000420</t>
  </si>
  <si>
    <t>21:0214:000375</t>
  </si>
  <si>
    <t>21:0214:000375:0003:0001:00</t>
  </si>
  <si>
    <t>105M  :883186:20:883185:10</t>
  </si>
  <si>
    <t>21:0727:000421</t>
  </si>
  <si>
    <t>21:0214:000375:0004:0001:00</t>
  </si>
  <si>
    <t>105M  :883187:00:------:--</t>
  </si>
  <si>
    <t>21:0727:000422</t>
  </si>
  <si>
    <t>21:0214:000376</t>
  </si>
  <si>
    <t>21:0214:000376:0003:0001:00</t>
  </si>
  <si>
    <t>105M  :883188:00:------:--</t>
  </si>
  <si>
    <t>21:0727:000423</t>
  </si>
  <si>
    <t>21:0214:000377</t>
  </si>
  <si>
    <t>21:0214:000377:0003:0001:00</t>
  </si>
  <si>
    <t>105M  :883189:00:------:--</t>
  </si>
  <si>
    <t>21:0727:000424</t>
  </si>
  <si>
    <t>21:0214:000378</t>
  </si>
  <si>
    <t>21:0214:000378:0003:0001:00</t>
  </si>
  <si>
    <t>105M  :883190:00:------:--</t>
  </si>
  <si>
    <t>21:0727:000425</t>
  </si>
  <si>
    <t>21:0214:000379</t>
  </si>
  <si>
    <t>21:0214:000379:0003:0001:00</t>
  </si>
  <si>
    <t>105M  :883191:00:------:--</t>
  </si>
  <si>
    <t>21:0727:000426</t>
  </si>
  <si>
    <t>21:0214:000380</t>
  </si>
  <si>
    <t>21:0214:000380:0003:0001:00</t>
  </si>
  <si>
    <t>105M  :883192:00:------:--</t>
  </si>
  <si>
    <t>21:0727:000427</t>
  </si>
  <si>
    <t>21:0214:000381</t>
  </si>
  <si>
    <t>21:0214:000381:0003:0001:00</t>
  </si>
  <si>
    <t>105M  :883193:00:------:--</t>
  </si>
  <si>
    <t>21:0727:000428</t>
  </si>
  <si>
    <t>21:0214:000382</t>
  </si>
  <si>
    <t>21:0214:000382:0003:0001:00</t>
  </si>
  <si>
    <t>105M  :883194:00:------:--</t>
  </si>
  <si>
    <t>21:0727:000429</t>
  </si>
  <si>
    <t>21:0214:000383</t>
  </si>
  <si>
    <t>21:0214:000383:0003:0001:00</t>
  </si>
  <si>
    <t>105M  :883195:00:------:--</t>
  </si>
  <si>
    <t>21:0727:000430</t>
  </si>
  <si>
    <t>21:0214:000384</t>
  </si>
  <si>
    <t>21:0214:000384:0003:0001:00</t>
  </si>
  <si>
    <t>105M  :883196:00:------:--</t>
  </si>
  <si>
    <t>21:0727:000431</t>
  </si>
  <si>
    <t>21:0214:000385</t>
  </si>
  <si>
    <t>21:0214:000385:0003:0001:00</t>
  </si>
  <si>
    <t>105M  :883197:00:------:--</t>
  </si>
  <si>
    <t>21:0727:000432</t>
  </si>
  <si>
    <t>21:0214:000386</t>
  </si>
  <si>
    <t>21:0214:000386:0003:0001:00</t>
  </si>
  <si>
    <t>105M  :883198:00:------:--</t>
  </si>
  <si>
    <t>21:0727:000433</t>
  </si>
  <si>
    <t>21:0214:000387</t>
  </si>
  <si>
    <t>21:0214:000387:0003:0001:00</t>
  </si>
  <si>
    <t>105M  :883199:00:------:--</t>
  </si>
  <si>
    <t>21:0727:000434</t>
  </si>
  <si>
    <t>21:0214:000388</t>
  </si>
  <si>
    <t>21:0214:000388:0003:0001:00</t>
  </si>
  <si>
    <t>105M  :883200:00:------:--</t>
  </si>
  <si>
    <t>21:0727:000435</t>
  </si>
  <si>
    <t>21:0214:000389</t>
  </si>
  <si>
    <t>21:0214:000389:0003:0001:00</t>
  </si>
  <si>
    <t>105M  :883202:00:------:--</t>
  </si>
  <si>
    <t>21:0727:000436</t>
  </si>
  <si>
    <t>21:0214:000390</t>
  </si>
  <si>
    <t>21:0214:000390:0003:0001:00</t>
  </si>
  <si>
    <t>105M  :883203:10:------:--</t>
  </si>
  <si>
    <t>21:0727:000437</t>
  </si>
  <si>
    <t>21:0214:000391</t>
  </si>
  <si>
    <t>21:0214:000391:0003:0001:00</t>
  </si>
  <si>
    <t>105M  :883204:20:883203:10</t>
  </si>
  <si>
    <t>21:0727:000438</t>
  </si>
  <si>
    <t>21:0214:000391:0004:0001:00</t>
  </si>
  <si>
    <t>105M  :883205:00:------:--</t>
  </si>
  <si>
    <t>21:0727:000439</t>
  </si>
  <si>
    <t>21:0214:000392</t>
  </si>
  <si>
    <t>21:0214:000392:0003:0001:00</t>
  </si>
  <si>
    <t>105M  :883206:00:------:--</t>
  </si>
  <si>
    <t>21:0727:000440</t>
  </si>
  <si>
    <t>21:0214:000393</t>
  </si>
  <si>
    <t>21:0214:000393:0003:0001:00</t>
  </si>
  <si>
    <t>105M  :883207:00:------:--</t>
  </si>
  <si>
    <t>21:0727:000441</t>
  </si>
  <si>
    <t>21:0214:000394</t>
  </si>
  <si>
    <t>21:0214:000394:0003:0001:00</t>
  </si>
  <si>
    <t>105M  :883208:00:------:--</t>
  </si>
  <si>
    <t>21:0727:000442</t>
  </si>
  <si>
    <t>21:0214:000395</t>
  </si>
  <si>
    <t>21:0214:000395:0003:0001:00</t>
  </si>
  <si>
    <t>105M  :883209:00:------:--</t>
  </si>
  <si>
    <t>21:0727:000443</t>
  </si>
  <si>
    <t>21:0214:000396</t>
  </si>
  <si>
    <t>21:0214:000396:0003:0001:00</t>
  </si>
  <si>
    <t>105M  :883210:9Z:------:--</t>
  </si>
  <si>
    <t>21:0727:000444</t>
  </si>
  <si>
    <t>105M  :883211:00:------:--</t>
  </si>
  <si>
    <t>21:0727:000445</t>
  </si>
  <si>
    <t>21:0214:000397</t>
  </si>
  <si>
    <t>21:0214:000397:0003:0001:00</t>
  </si>
  <si>
    <t>105M  :883212:00:------:--</t>
  </si>
  <si>
    <t>21:0727:000446</t>
  </si>
  <si>
    <t>21:0214:000398</t>
  </si>
  <si>
    <t>21:0214:000398:0003:0001:00</t>
  </si>
  <si>
    <t>105M  :883213:00:------:--</t>
  </si>
  <si>
    <t>21:0727:000447</t>
  </si>
  <si>
    <t>21:0214:000399</t>
  </si>
  <si>
    <t>21:0214:000399:0003:0001:00</t>
  </si>
  <si>
    <t>105M  :883214:00:------:--</t>
  </si>
  <si>
    <t>21:0727:000448</t>
  </si>
  <si>
    <t>21:0214:000400</t>
  </si>
  <si>
    <t>21:0214:000400:0003:0001:00</t>
  </si>
  <si>
    <t>105M  :883215:00:------:--</t>
  </si>
  <si>
    <t>21:0727:000449</t>
  </si>
  <si>
    <t>21:0214:000401</t>
  </si>
  <si>
    <t>21:0214:000401:0003:0001:00</t>
  </si>
  <si>
    <t>105M  :883216:00:------:--</t>
  </si>
  <si>
    <t>21:0727:000450</t>
  </si>
  <si>
    <t>21:0214:000402</t>
  </si>
  <si>
    <t>21:0214:000402:0003:0001:00</t>
  </si>
  <si>
    <t>105M  :883217:00:------:--</t>
  </si>
  <si>
    <t>21:0727:000451</t>
  </si>
  <si>
    <t>21:0214:000403</t>
  </si>
  <si>
    <t>21:0214:000403:0003:0001:00</t>
  </si>
  <si>
    <t>105M  :883218:00:------:--</t>
  </si>
  <si>
    <t>21:0727:000452</t>
  </si>
  <si>
    <t>21:0214:000404</t>
  </si>
  <si>
    <t>21:0214:000404:0003:0001:00</t>
  </si>
  <si>
    <t>105M  :883219:00:------:--</t>
  </si>
  <si>
    <t>21:0727:000453</t>
  </si>
  <si>
    <t>21:0214:000405</t>
  </si>
  <si>
    <t>21:0214:000405:0003:0001:00</t>
  </si>
  <si>
    <t>105M  :883220:00:------:--</t>
  </si>
  <si>
    <t>21:0727:000454</t>
  </si>
  <si>
    <t>21:0214:000406</t>
  </si>
  <si>
    <t>21:0214:000406:0003:0001:00</t>
  </si>
  <si>
    <t>105M  :883222:00:------:--</t>
  </si>
  <si>
    <t>21:0727:000455</t>
  </si>
  <si>
    <t>21:0214:000407</t>
  </si>
  <si>
    <t>21:0214:000407:0003:0001:00</t>
  </si>
  <si>
    <t>105M  :883223:9Z:------:--</t>
  </si>
  <si>
    <t>21:0727:000456</t>
  </si>
  <si>
    <t>105M  :883224:00:------:--</t>
  </si>
  <si>
    <t>21:0727:000457</t>
  </si>
  <si>
    <t>21:0214:000408</t>
  </si>
  <si>
    <t>21:0214:000408:0003:0001:00</t>
  </si>
  <si>
    <t>105M  :883225:00:------:--</t>
  </si>
  <si>
    <t>21:0727:000458</t>
  </si>
  <si>
    <t>21:0214:000409</t>
  </si>
  <si>
    <t>21:0214:000409:0003:0001:00</t>
  </si>
  <si>
    <t>105M  :883226:10:------:--</t>
  </si>
  <si>
    <t>21:0727:000459</t>
  </si>
  <si>
    <t>21:0214:000410</t>
  </si>
  <si>
    <t>21:0214:000410:0003:0001:00</t>
  </si>
  <si>
    <t>105M  :883227:20:883226:10</t>
  </si>
  <si>
    <t>21:0727:000460</t>
  </si>
  <si>
    <t>21:0214:000410:0004:0001:00</t>
  </si>
  <si>
    <t>105M  :883228:00:------:--</t>
  </si>
  <si>
    <t>21:0727:000461</t>
  </si>
  <si>
    <t>21:0214:000411</t>
  </si>
  <si>
    <t>21:0214:000411:0003:0001:00</t>
  </si>
  <si>
    <t>105M  :883229:00:------:--</t>
  </si>
  <si>
    <t>21:0727:000462</t>
  </si>
  <si>
    <t>21:0214:000412</t>
  </si>
  <si>
    <t>21:0214:000412:0003:0001:00</t>
  </si>
  <si>
    <t>105M  :883230:00:------:--</t>
  </si>
  <si>
    <t>21:0727:000463</t>
  </si>
  <si>
    <t>21:0214:000413</t>
  </si>
  <si>
    <t>21:0214:000413:0003:0001:00</t>
  </si>
  <si>
    <t>105M  :883231:00:------:--</t>
  </si>
  <si>
    <t>21:0727:000464</t>
  </si>
  <si>
    <t>21:0214:000414</t>
  </si>
  <si>
    <t>21:0214:000414:0003:0001:00</t>
  </si>
  <si>
    <t>105M  :883232:00:------:--</t>
  </si>
  <si>
    <t>21:0727:000465</t>
  </si>
  <si>
    <t>21:0214:000415</t>
  </si>
  <si>
    <t>21:0214:000415:0003:0001:00</t>
  </si>
  <si>
    <t>105M  :883233:00:------:--</t>
  </si>
  <si>
    <t>21:0727:000466</t>
  </si>
  <si>
    <t>21:0214:000416</t>
  </si>
  <si>
    <t>21:0214:000416:0003:0001:00</t>
  </si>
  <si>
    <t>105M  :883234:00:------:--</t>
  </si>
  <si>
    <t>21:0727:000467</t>
  </si>
  <si>
    <t>21:0214:000417</t>
  </si>
  <si>
    <t>21:0214:000417:0003:0001:00</t>
  </si>
  <si>
    <t>105M  :883235:00:------:--</t>
  </si>
  <si>
    <t>21:0727:000468</t>
  </si>
  <si>
    <t>21:0214:000418</t>
  </si>
  <si>
    <t>21:0214:000418:0003:0001:00</t>
  </si>
  <si>
    <t>105M  :883236:00:------:--</t>
  </si>
  <si>
    <t>21:0727:000469</t>
  </si>
  <si>
    <t>21:0214:000419</t>
  </si>
  <si>
    <t>21:0214:000419:0003:0001:00</t>
  </si>
  <si>
    <t>105M  :883237:00:------:--</t>
  </si>
  <si>
    <t>21:0727:000470</t>
  </si>
  <si>
    <t>21:0214:000420</t>
  </si>
  <si>
    <t>21:0214:000420:0003:0001:00</t>
  </si>
  <si>
    <t>105M  :883238:00:------:--</t>
  </si>
  <si>
    <t>21:0727:000471</t>
  </si>
  <si>
    <t>21:0214:000421</t>
  </si>
  <si>
    <t>21:0214:000421:0003:0001:00</t>
  </si>
  <si>
    <t>105M  :883239:00:------:--</t>
  </si>
  <si>
    <t>21:0727:000472</t>
  </si>
  <si>
    <t>21:0214:000422</t>
  </si>
  <si>
    <t>21:0214:000422:0003:0001:00</t>
  </si>
  <si>
    <t>105M  :883240:00:------:--</t>
  </si>
  <si>
    <t>21:0727:000473</t>
  </si>
  <si>
    <t>21:0214:000423</t>
  </si>
  <si>
    <t>21:0214:000423:0003:0001:00</t>
  </si>
  <si>
    <t>105M  :883242:00:------:--</t>
  </si>
  <si>
    <t>21:0727:000474</t>
  </si>
  <si>
    <t>21:0214:000424</t>
  </si>
  <si>
    <t>21:0214:000424:0003:0001:00</t>
  </si>
  <si>
    <t>105M  :883243:00:------:--</t>
  </si>
  <si>
    <t>21:0727:000475</t>
  </si>
  <si>
    <t>21:0214:000425</t>
  </si>
  <si>
    <t>21:0214:000425:0003:0001:00</t>
  </si>
  <si>
    <t>105M  :883244:10:------:--</t>
  </si>
  <si>
    <t>21:0727:000476</t>
  </si>
  <si>
    <t>21:0214:000426</t>
  </si>
  <si>
    <t>21:0214:000426:0003:0001:00</t>
  </si>
  <si>
    <t>105M  :883245:20:883244:10</t>
  </si>
  <si>
    <t>21:0727:000477</t>
  </si>
  <si>
    <t>21:0214:000426:0004:0001:00</t>
  </si>
  <si>
    <t>105M  :883246:00:------:--</t>
  </si>
  <si>
    <t>21:0727:000478</t>
  </si>
  <si>
    <t>21:0214:000427</t>
  </si>
  <si>
    <t>21:0214:000427:0003:0001:00</t>
  </si>
  <si>
    <t>105M  :883247:00:------:--</t>
  </si>
  <si>
    <t>21:0727:000479</t>
  </si>
  <si>
    <t>21:0214:000428</t>
  </si>
  <si>
    <t>21:0214:000428:0003:0001:00</t>
  </si>
  <si>
    <t>105M  :883248:00:------:--</t>
  </si>
  <si>
    <t>21:0727:000480</t>
  </si>
  <si>
    <t>21:0214:000429</t>
  </si>
  <si>
    <t>21:0214:000429:0003:0001:00</t>
  </si>
  <si>
    <t>105M  :883249:00:------:--</t>
  </si>
  <si>
    <t>21:0727:000481</t>
  </si>
  <si>
    <t>21:0214:000430</t>
  </si>
  <si>
    <t>21:0214:000430:0003:0001:00</t>
  </si>
  <si>
    <t>105M  :883250:00:------:--</t>
  </si>
  <si>
    <t>21:0727:000482</t>
  </si>
  <si>
    <t>21:0214:000431</t>
  </si>
  <si>
    <t>21:0214:000431:0003:0001:00</t>
  </si>
  <si>
    <t>105M  :883251:00:------:--</t>
  </si>
  <si>
    <t>21:0727:000483</t>
  </si>
  <si>
    <t>21:0214:000432</t>
  </si>
  <si>
    <t>21:0214:000432:0003:0001:00</t>
  </si>
  <si>
    <t>105M  :883252:00:------:--</t>
  </si>
  <si>
    <t>21:0727:000484</t>
  </si>
  <si>
    <t>21:0214:000433</t>
  </si>
  <si>
    <t>21:0214:000433:0003:0001:00</t>
  </si>
  <si>
    <t>105M  :883253:00:------:--</t>
  </si>
  <si>
    <t>21:0727:000485</t>
  </si>
  <si>
    <t>21:0214:000434</t>
  </si>
  <si>
    <t>21:0214:000434:0003:0001:00</t>
  </si>
  <si>
    <t>105M  :883254:00:------:--</t>
  </si>
  <si>
    <t>21:0727:000486</t>
  </si>
  <si>
    <t>21:0214:000435</t>
  </si>
  <si>
    <t>21:0214:000435:0003:0001:00</t>
  </si>
  <si>
    <t>105M  :883255:00:------:--</t>
  </si>
  <si>
    <t>21:0727:000487</t>
  </si>
  <si>
    <t>21:0214:000436</t>
  </si>
  <si>
    <t>21:0214:000436:0003:0001:00</t>
  </si>
  <si>
    <t>105M  :883256:9X:------:--</t>
  </si>
  <si>
    <t>21:0727:000488</t>
  </si>
  <si>
    <t>105J  :891002:10:------:--</t>
  </si>
  <si>
    <t>21:0763:000001</t>
  </si>
  <si>
    <t>21:0219:000001</t>
  </si>
  <si>
    <t>21:0219:000001:0003:0001:00</t>
  </si>
  <si>
    <t>105J  :891003:20:891002:10</t>
  </si>
  <si>
    <t>21:0763:000002</t>
  </si>
  <si>
    <t>21:0219:000001:0004:0001:00</t>
  </si>
  <si>
    <t>105J  :891004:00:------:--</t>
  </si>
  <si>
    <t>21:0763:000003</t>
  </si>
  <si>
    <t>21:0219:000002</t>
  </si>
  <si>
    <t>21:0219:000002:0003:0001:00</t>
  </si>
  <si>
    <t>105J  :891005:00:------:--</t>
  </si>
  <si>
    <t>21:0763:000004</t>
  </si>
  <si>
    <t>21:0219:000003</t>
  </si>
  <si>
    <t>21:0219:000003:0003:0001:00</t>
  </si>
  <si>
    <t>105J  :891006:00:------:--</t>
  </si>
  <si>
    <t>21:0763:000005</t>
  </si>
  <si>
    <t>21:0219:000004</t>
  </si>
  <si>
    <t>21:0219:000004:0003:0001:00</t>
  </si>
  <si>
    <t>105J  :891007:00:------:--</t>
  </si>
  <si>
    <t>21:0763:000006</t>
  </si>
  <si>
    <t>21:0219:000005</t>
  </si>
  <si>
    <t>21:0219:000005:0003:0001:00</t>
  </si>
  <si>
    <t>105J  :891008:00:------:--</t>
  </si>
  <si>
    <t>21:0763:000007</t>
  </si>
  <si>
    <t>21:0219:000006</t>
  </si>
  <si>
    <t>21:0219:000006:0003:0001:00</t>
  </si>
  <si>
    <t>105J  :891009:00:------:--</t>
  </si>
  <si>
    <t>21:0763:000008</t>
  </si>
  <si>
    <t>21:0219:000007</t>
  </si>
  <si>
    <t>21:0219:000007:0003:0001:00</t>
  </si>
  <si>
    <t>105J  :891010:00:------:--</t>
  </si>
  <si>
    <t>21:0763:000009</t>
  </si>
  <si>
    <t>21:0219:000008</t>
  </si>
  <si>
    <t>21:0219:000008:0003:0001:00</t>
  </si>
  <si>
    <t>105J  :891011:00:------:--</t>
  </si>
  <si>
    <t>21:0763:000010</t>
  </si>
  <si>
    <t>21:0219:000009</t>
  </si>
  <si>
    <t>21:0219:000009:0003:0001:00</t>
  </si>
  <si>
    <t>105J  :891012:00:------:--</t>
  </si>
  <si>
    <t>21:0763:000011</t>
  </si>
  <si>
    <t>21:0219:000010</t>
  </si>
  <si>
    <t>21:0219:000010:0003:0001:00</t>
  </si>
  <si>
    <t>105J  :891013:00:------:--</t>
  </si>
  <si>
    <t>21:0763:000012</t>
  </si>
  <si>
    <t>21:0219:000011</t>
  </si>
  <si>
    <t>21:0219:000011:0003:0001:00</t>
  </si>
  <si>
    <t>105J  :891014:00:------:--</t>
  </si>
  <si>
    <t>21:0763:000013</t>
  </si>
  <si>
    <t>21:0219:000012</t>
  </si>
  <si>
    <t>21:0219:000012:0003:0001:00</t>
  </si>
  <si>
    <t>105J  :891015:00:------:--</t>
  </si>
  <si>
    <t>21:0763:000014</t>
  </si>
  <si>
    <t>21:0219:000013</t>
  </si>
  <si>
    <t>21:0219:000013:0003:0001:00</t>
  </si>
  <si>
    <t>105J  :891016:00:------:--</t>
  </si>
  <si>
    <t>21:0763:000015</t>
  </si>
  <si>
    <t>21:0219:000014</t>
  </si>
  <si>
    <t>21:0219:000014:0003:0001:00</t>
  </si>
  <si>
    <t>105J  :891017:00:------:--</t>
  </si>
  <si>
    <t>21:0763:000016</t>
  </si>
  <si>
    <t>21:0219:000015</t>
  </si>
  <si>
    <t>21:0219:000015:0003:0001:00</t>
  </si>
  <si>
    <t>105J  :891018:9Y:------:--</t>
  </si>
  <si>
    <t>21:0763:000017</t>
  </si>
  <si>
    <t>105J  :891019:00:------:--</t>
  </si>
  <si>
    <t>21:0763:000018</t>
  </si>
  <si>
    <t>21:0219:000016</t>
  </si>
  <si>
    <t>21:0219:000016:0003:0001:00</t>
  </si>
  <si>
    <t>105J  :891020:00:------:--</t>
  </si>
  <si>
    <t>21:0763:000019</t>
  </si>
  <si>
    <t>21:0219:000017</t>
  </si>
  <si>
    <t>21:0219:000017:0003:0001:00</t>
  </si>
  <si>
    <t>105J  :891022:00:------:--</t>
  </si>
  <si>
    <t>21:0763:000020</t>
  </si>
  <si>
    <t>21:0219:000018</t>
  </si>
  <si>
    <t>21:0219:000018:0003:0001:00</t>
  </si>
  <si>
    <t>105J  :891023:00:------:--</t>
  </si>
  <si>
    <t>21:0763:000021</t>
  </si>
  <si>
    <t>21:0219:000019</t>
  </si>
  <si>
    <t>21:0219:000019:0003:0001:00</t>
  </si>
  <si>
    <t>105J  :891024:00:------:--</t>
  </si>
  <si>
    <t>21:0763:000022</t>
  </si>
  <si>
    <t>21:0219:000020</t>
  </si>
  <si>
    <t>21:0219:000020:0003:0001:00</t>
  </si>
  <si>
    <t>105J  :891025:10:------:--</t>
  </si>
  <si>
    <t>21:0763:000023</t>
  </si>
  <si>
    <t>21:0219:000021</t>
  </si>
  <si>
    <t>21:0219:000021:0003:0001:00</t>
  </si>
  <si>
    <t>105J  :891026:20:891025:10</t>
  </si>
  <si>
    <t>21:0763:000024</t>
  </si>
  <si>
    <t>21:0219:000021:0004:0001:00</t>
  </si>
  <si>
    <t>105J  :891027:00:------:--</t>
  </si>
  <si>
    <t>21:0763:000025</t>
  </si>
  <si>
    <t>21:0219:000022</t>
  </si>
  <si>
    <t>21:0219:000022:0003:0001:00</t>
  </si>
  <si>
    <t>105J  :891028:00:------:--</t>
  </si>
  <si>
    <t>21:0763:000026</t>
  </si>
  <si>
    <t>21:0219:000023</t>
  </si>
  <si>
    <t>21:0219:000023:0003:0001:00</t>
  </si>
  <si>
    <t>105J  :891029:00:------:--</t>
  </si>
  <si>
    <t>21:0763:000027</t>
  </si>
  <si>
    <t>21:0219:000024</t>
  </si>
  <si>
    <t>21:0219:000024:0003:0001:00</t>
  </si>
  <si>
    <t>105J  :891030:00:------:--</t>
  </si>
  <si>
    <t>21:0763:000028</t>
  </si>
  <si>
    <t>21:0219:000025</t>
  </si>
  <si>
    <t>21:0219:000025:0003:0001:00</t>
  </si>
  <si>
    <t>105J  :891031:00:------:--</t>
  </si>
  <si>
    <t>21:0763:000029</t>
  </si>
  <si>
    <t>21:0219:000026</t>
  </si>
  <si>
    <t>21:0219:000026:0003:0001:00</t>
  </si>
  <si>
    <t>105J  :891032:00:------:--</t>
  </si>
  <si>
    <t>21:0763:000030</t>
  </si>
  <si>
    <t>21:0219:000027</t>
  </si>
  <si>
    <t>21:0219:000027:0003:0001:00</t>
  </si>
  <si>
    <t>105J  :891033:00:------:--</t>
  </si>
  <si>
    <t>21:0763:000031</t>
  </si>
  <si>
    <t>21:0219:000028</t>
  </si>
  <si>
    <t>21:0219:000028:0003:0001:00</t>
  </si>
  <si>
    <t>105J  :891034:00:------:--</t>
  </si>
  <si>
    <t>21:0763:000032</t>
  </si>
  <si>
    <t>21:0219:000029</t>
  </si>
  <si>
    <t>21:0219:000029:0003:0001:00</t>
  </si>
  <si>
    <t>105J  :891035:00:------:--</t>
  </si>
  <si>
    <t>21:0763:000033</t>
  </si>
  <si>
    <t>21:0219:000030</t>
  </si>
  <si>
    <t>21:0219:000030:0003:0001:00</t>
  </si>
  <si>
    <t>105J  :891036:00:------:--</t>
  </si>
  <si>
    <t>21:0763:000034</t>
  </si>
  <si>
    <t>21:0219:000031</t>
  </si>
  <si>
    <t>21:0219:000031:0003:0001:00</t>
  </si>
  <si>
    <t>105J  :891037:00:------:--</t>
  </si>
  <si>
    <t>21:0763:000035</t>
  </si>
  <si>
    <t>21:0219:000032</t>
  </si>
  <si>
    <t>21:0219:000032:0003:0001:00</t>
  </si>
  <si>
    <t>105J  :891038:9X:------:--</t>
  </si>
  <si>
    <t>21:0763:000036</t>
  </si>
  <si>
    <t>105J  :891039:00:------:--</t>
  </si>
  <si>
    <t>21:0763:000037</t>
  </si>
  <si>
    <t>21:0219:000033</t>
  </si>
  <si>
    <t>21:0219:000033:0003:0001:00</t>
  </si>
  <si>
    <t>105J  :891040:00:------:--</t>
  </si>
  <si>
    <t>21:0763:000038</t>
  </si>
  <si>
    <t>21:0219:000034</t>
  </si>
  <si>
    <t>21:0219:000034:0003:0001:00</t>
  </si>
  <si>
    <t>105J  :891042:00:------:--</t>
  </si>
  <si>
    <t>21:0763:000039</t>
  </si>
  <si>
    <t>21:0219:000035</t>
  </si>
  <si>
    <t>21:0219:000035:0003:0001:00</t>
  </si>
  <si>
    <t>105J  :891043:9Y:------:--</t>
  </si>
  <si>
    <t>21:0763:000040</t>
  </si>
  <si>
    <t>105J  :891044:10:------:--</t>
  </si>
  <si>
    <t>21:0763:000041</t>
  </si>
  <si>
    <t>21:0219:000036</t>
  </si>
  <si>
    <t>21:0219:000036:0003:0001:00</t>
  </si>
  <si>
    <t>105J  :891045:20:891044:10</t>
  </si>
  <si>
    <t>21:0763:000042</t>
  </si>
  <si>
    <t>21:0219:000036:0004:0001:00</t>
  </si>
  <si>
    <t>105J  :891046:00:------:--</t>
  </si>
  <si>
    <t>21:0763:000043</t>
  </si>
  <si>
    <t>21:0219:000037</t>
  </si>
  <si>
    <t>21:0219:000037:0003:0001:00</t>
  </si>
  <si>
    <t>105J  :891047:00:------:--</t>
  </si>
  <si>
    <t>21:0763:000044</t>
  </si>
  <si>
    <t>21:0219:000038</t>
  </si>
  <si>
    <t>21:0219:000038:0003:0001:00</t>
  </si>
  <si>
    <t>105J  :891048:00:------:--</t>
  </si>
  <si>
    <t>21:0763:000045</t>
  </si>
  <si>
    <t>21:0219:000039</t>
  </si>
  <si>
    <t>21:0219:000039:0003:0001:00</t>
  </si>
  <si>
    <t>105J  :891049:00:------:--</t>
  </si>
  <si>
    <t>21:0763:000046</t>
  </si>
  <si>
    <t>21:0219:000040</t>
  </si>
  <si>
    <t>21:0219:000040:0003:0001:00</t>
  </si>
  <si>
    <t>105J  :891050:00:------:--</t>
  </si>
  <si>
    <t>21:0763:000047</t>
  </si>
  <si>
    <t>21:0219:000041</t>
  </si>
  <si>
    <t>21:0219:000041:0003:0001:00</t>
  </si>
  <si>
    <t>105J  :891051:00:------:--</t>
  </si>
  <si>
    <t>21:0763:000048</t>
  </si>
  <si>
    <t>21:0219:000042</t>
  </si>
  <si>
    <t>21:0219:000042:0003:0001:00</t>
  </si>
  <si>
    <t>105J  :891052:00:------:--</t>
  </si>
  <si>
    <t>21:0763:000049</t>
  </si>
  <si>
    <t>21:0219:000043</t>
  </si>
  <si>
    <t>21:0219:000043:0003:0001:00</t>
  </si>
  <si>
    <t>105J  :891053:00:------:--</t>
  </si>
  <si>
    <t>21:0763:000050</t>
  </si>
  <si>
    <t>21:0219:000044</t>
  </si>
  <si>
    <t>21:0219:000044:0003:0001:00</t>
  </si>
  <si>
    <t>105J  :891054:00:------:--</t>
  </si>
  <si>
    <t>21:0763:000051</t>
  </si>
  <si>
    <t>21:0219:000045</t>
  </si>
  <si>
    <t>21:0219:000045:0003:0001:00</t>
  </si>
  <si>
    <t>105J  :891055:00:------:--</t>
  </si>
  <si>
    <t>21:0763:000052</t>
  </si>
  <si>
    <t>21:0219:000046</t>
  </si>
  <si>
    <t>21:0219:000046:0003:0001:00</t>
  </si>
  <si>
    <t>105J  :891056:00:------:--</t>
  </si>
  <si>
    <t>21:0763:000053</t>
  </si>
  <si>
    <t>21:0219:000047</t>
  </si>
  <si>
    <t>21:0219:000047:0003:0001:00</t>
  </si>
  <si>
    <t>105J  :891057:00:------:--</t>
  </si>
  <si>
    <t>21:0763:000054</t>
  </si>
  <si>
    <t>21:0219:000048</t>
  </si>
  <si>
    <t>21:0219:000048:0003:0001:00</t>
  </si>
  <si>
    <t>105J  :891058:00:------:--</t>
  </si>
  <si>
    <t>21:0763:000055</t>
  </si>
  <si>
    <t>21:0219:000049</t>
  </si>
  <si>
    <t>21:0219:000049:0003:0001:00</t>
  </si>
  <si>
    <t>105J  :891059:00:------:--</t>
  </si>
  <si>
    <t>21:0763:000056</t>
  </si>
  <si>
    <t>21:0219:000050</t>
  </si>
  <si>
    <t>21:0219:000050:0003:0001:00</t>
  </si>
  <si>
    <t>105J  :891060:00:------:--</t>
  </si>
  <si>
    <t>21:0763:000057</t>
  </si>
  <si>
    <t>21:0219:000051</t>
  </si>
  <si>
    <t>21:0219:000051:0003:0001:00</t>
  </si>
  <si>
    <t>105J  :891062:10:------:--</t>
  </si>
  <si>
    <t>21:0763:000058</t>
  </si>
  <si>
    <t>21:0219:000052</t>
  </si>
  <si>
    <t>21:0219:000052:0003:0001:00</t>
  </si>
  <si>
    <t>105J  :891063:20:891062:10</t>
  </si>
  <si>
    <t>21:0763:000059</t>
  </si>
  <si>
    <t>21:0219:000052:0004:0001:00</t>
  </si>
  <si>
    <t>105J  :891064:00:------:--</t>
  </si>
  <si>
    <t>21:0763:000060</t>
  </si>
  <si>
    <t>21:0219:000053</t>
  </si>
  <si>
    <t>21:0219:000053:0003:0001:00</t>
  </si>
  <si>
    <t>105J  :891065:00:------:--</t>
  </si>
  <si>
    <t>21:0763:000061</t>
  </si>
  <si>
    <t>21:0219:000054</t>
  </si>
  <si>
    <t>21:0219:000054:0003:0001:00</t>
  </si>
  <si>
    <t>105J  :891066:00:------:--</t>
  </si>
  <si>
    <t>21:0763:000062</t>
  </si>
  <si>
    <t>21:0219:000055</t>
  </si>
  <si>
    <t>21:0219:000055:0003:0001:00</t>
  </si>
  <si>
    <t>105J  :891067:9Y:------:--</t>
  </si>
  <si>
    <t>21:0763:000063</t>
  </si>
  <si>
    <t>105J  :891068:00:------:--</t>
  </si>
  <si>
    <t>21:0763:000064</t>
  </si>
  <si>
    <t>21:0219:000056</t>
  </si>
  <si>
    <t>21:0219:000056:0003:0001:00</t>
  </si>
  <si>
    <t>105J  :891069:00:------:--</t>
  </si>
  <si>
    <t>21:0763:000065</t>
  </si>
  <si>
    <t>21:0219:000057</t>
  </si>
  <si>
    <t>21:0219:000057:0003:0001:00</t>
  </si>
  <si>
    <t>105J  :891070:00:------:--</t>
  </si>
  <si>
    <t>21:0763:000066</t>
  </si>
  <si>
    <t>21:0219:000058</t>
  </si>
  <si>
    <t>21:0219:000058:0003:0001:00</t>
  </si>
  <si>
    <t>105J  :891071:00:------:--</t>
  </si>
  <si>
    <t>21:0763:000067</t>
  </si>
  <si>
    <t>21:0219:000059</t>
  </si>
  <si>
    <t>21:0219:000059:0003:0001:00</t>
  </si>
  <si>
    <t>105J  :891072:00:------:--</t>
  </si>
  <si>
    <t>21:0763:000068</t>
  </si>
  <si>
    <t>21:0219:000060</t>
  </si>
  <si>
    <t>21:0219:000060:0003:0001:00</t>
  </si>
  <si>
    <t>105J  :891073:00:------:--</t>
  </si>
  <si>
    <t>21:0763:000069</t>
  </si>
  <si>
    <t>21:0219:000061</t>
  </si>
  <si>
    <t>21:0219:000061:0003:0001:00</t>
  </si>
  <si>
    <t>105J  :891074:00:------:--</t>
  </si>
  <si>
    <t>21:0763:000070</t>
  </si>
  <si>
    <t>21:0219:000062</t>
  </si>
  <si>
    <t>21:0219:000062:0003:0001:00</t>
  </si>
  <si>
    <t>105J  :891075:00:------:--</t>
  </si>
  <si>
    <t>21:0763:000071</t>
  </si>
  <si>
    <t>21:0219:000063</t>
  </si>
  <si>
    <t>21:0219:000063:0003:0001:00</t>
  </si>
  <si>
    <t>105J  :891076:00:------:--</t>
  </si>
  <si>
    <t>21:0763:000072</t>
  </si>
  <si>
    <t>21:0219:000064</t>
  </si>
  <si>
    <t>21:0219:000064:0003:0001:00</t>
  </si>
  <si>
    <t>105J  :891077:00:------:--</t>
  </si>
  <si>
    <t>21:0763:000073</t>
  </si>
  <si>
    <t>21:0219:000065</t>
  </si>
  <si>
    <t>21:0219:000065:0003:0001:00</t>
  </si>
  <si>
    <t>105J  :891078:00:------:--</t>
  </si>
  <si>
    <t>21:0763:000074</t>
  </si>
  <si>
    <t>21:0219:000066</t>
  </si>
  <si>
    <t>21:0219:000066:0003:0001:00</t>
  </si>
  <si>
    <t>105J  :891079:00:------:--</t>
  </si>
  <si>
    <t>21:0763:000075</t>
  </si>
  <si>
    <t>21:0219:000067</t>
  </si>
  <si>
    <t>21:0219:000067:0003:0001:00</t>
  </si>
  <si>
    <t>105J  :891080:00:------:--</t>
  </si>
  <si>
    <t>21:0763:000076</t>
  </si>
  <si>
    <t>21:0219:000068</t>
  </si>
  <si>
    <t>21:0219:000068:0003:0001:00</t>
  </si>
  <si>
    <t>105J  :891082:10:------:--</t>
  </si>
  <si>
    <t>21:0763:000077</t>
  </si>
  <si>
    <t>21:0219:000069</t>
  </si>
  <si>
    <t>21:0219:000069:0003:0001:00</t>
  </si>
  <si>
    <t>105J  :891083:20:891082:10</t>
  </si>
  <si>
    <t>21:0763:000078</t>
  </si>
  <si>
    <t>21:0219:000069:0004:0001:00</t>
  </si>
  <si>
    <t>105J  :891084:00:------:--</t>
  </si>
  <si>
    <t>21:0763:000079</t>
  </si>
  <si>
    <t>21:0219:000070</t>
  </si>
  <si>
    <t>21:0219:000070:0003:0001:00</t>
  </si>
  <si>
    <t>105J  :891085:00:------:--</t>
  </si>
  <si>
    <t>21:0763:000080</t>
  </si>
  <si>
    <t>21:0219:000071</t>
  </si>
  <si>
    <t>21:0219:000071:0003:0001:00</t>
  </si>
  <si>
    <t>105J  :891086:00:------:--</t>
  </si>
  <si>
    <t>21:0763:000081</t>
  </si>
  <si>
    <t>21:0219:000072</t>
  </si>
  <si>
    <t>21:0219:000072:0003:0001:00</t>
  </si>
  <si>
    <t>105J  :891087:00:------:--</t>
  </si>
  <si>
    <t>21:0763:000082</t>
  </si>
  <si>
    <t>21:0219:000073</t>
  </si>
  <si>
    <t>21:0219:000073:0003:0001:00</t>
  </si>
  <si>
    <t>105J  :891088:9Y:------:--</t>
  </si>
  <si>
    <t>21:0763:000083</t>
  </si>
  <si>
    <t>105J  :891089:00:------:--</t>
  </si>
  <si>
    <t>21:0763:000084</t>
  </si>
  <si>
    <t>21:0219:000074</t>
  </si>
  <si>
    <t>21:0219:000074:0003:0001:00</t>
  </si>
  <si>
    <t>105J  :891090:00:------:--</t>
  </si>
  <si>
    <t>21:0763:000085</t>
  </si>
  <si>
    <t>21:0219:000075</t>
  </si>
  <si>
    <t>21:0219:000075:0003:0001:00</t>
  </si>
  <si>
    <t>105J  :891091:00:------:--</t>
  </si>
  <si>
    <t>21:0763:000086</t>
  </si>
  <si>
    <t>21:0219:000076</t>
  </si>
  <si>
    <t>21:0219:000076:0003:0001:00</t>
  </si>
  <si>
    <t>105J  :891092:00:------:--</t>
  </si>
  <si>
    <t>21:0763:000087</t>
  </si>
  <si>
    <t>21:0219:000077</t>
  </si>
  <si>
    <t>21:0219:000077:0003:0001:00</t>
  </si>
  <si>
    <t>105J  :891093:00:------:--</t>
  </si>
  <si>
    <t>21:0763:000088</t>
  </si>
  <si>
    <t>21:0219:000078</t>
  </si>
  <si>
    <t>21:0219:000078:0003:0001:00</t>
  </si>
  <si>
    <t>105J  :891094:00:------:--</t>
  </si>
  <si>
    <t>21:0763:000089</t>
  </si>
  <si>
    <t>21:0219:000079</t>
  </si>
  <si>
    <t>21:0219:000079:0003:0001:00</t>
  </si>
  <si>
    <t>105J  :891095:00:------:--</t>
  </si>
  <si>
    <t>21:0763:000090</t>
  </si>
  <si>
    <t>21:0219:000080</t>
  </si>
  <si>
    <t>21:0219:000080:0003:0001:00</t>
  </si>
  <si>
    <t>105J  :891096:00:------:--</t>
  </si>
  <si>
    <t>21:0763:000091</t>
  </si>
  <si>
    <t>21:0219:000081</t>
  </si>
  <si>
    <t>21:0219:000081:0003:0001:00</t>
  </si>
  <si>
    <t>105J  :891097:00:------:--</t>
  </si>
  <si>
    <t>21:0763:000092</t>
  </si>
  <si>
    <t>21:0219:000082</t>
  </si>
  <si>
    <t>21:0219:000082:0003:0001:00</t>
  </si>
  <si>
    <t>105J  :891098:00:------:--</t>
  </si>
  <si>
    <t>21:0763:000093</t>
  </si>
  <si>
    <t>21:0219:000083</t>
  </si>
  <si>
    <t>21:0219:000083:0003:0001:00</t>
  </si>
  <si>
    <t>105J  :891099:00:------:--</t>
  </si>
  <si>
    <t>21:0763:000094</t>
  </si>
  <si>
    <t>21:0219:000084</t>
  </si>
  <si>
    <t>21:0219:000084:0003:0001:00</t>
  </si>
  <si>
    <t>105J  :891100:00:------:--</t>
  </si>
  <si>
    <t>21:0763:000095</t>
  </si>
  <si>
    <t>21:0219:000085</t>
  </si>
  <si>
    <t>21:0219:000085:0003:0001:00</t>
  </si>
  <si>
    <t>105J  :891102:10:------:--</t>
  </si>
  <si>
    <t>21:0763:000096</t>
  </si>
  <si>
    <t>21:0219:000086</t>
  </si>
  <si>
    <t>21:0219:000086:0003:0001:00</t>
  </si>
  <si>
    <t>105J  :891103:20:891102:10</t>
  </si>
  <si>
    <t>21:0763:000097</t>
  </si>
  <si>
    <t>21:0219:000086:0004:0001:00</t>
  </si>
  <si>
    <t>105J  :891104:00:------:--</t>
  </si>
  <si>
    <t>21:0763:000098</t>
  </si>
  <si>
    <t>21:0219:000087</t>
  </si>
  <si>
    <t>21:0219:000087:0003:0001:00</t>
  </si>
  <si>
    <t>105J  :891105:00:------:--</t>
  </si>
  <si>
    <t>21:0763:000099</t>
  </si>
  <si>
    <t>21:0219:000088</t>
  </si>
  <si>
    <t>21:0219:000088:0003:0001:00</t>
  </si>
  <si>
    <t>105J  :891106:00:------:--</t>
  </si>
  <si>
    <t>21:0763:000100</t>
  </si>
  <si>
    <t>21:0219:000089</t>
  </si>
  <si>
    <t>21:0219:000089:0003:0001:00</t>
  </si>
  <si>
    <t>105J  :891107:00:------:--</t>
  </si>
  <si>
    <t>21:0763:000101</t>
  </si>
  <si>
    <t>21:0219:000090</t>
  </si>
  <si>
    <t>21:0219:000090:0003:0001:00</t>
  </si>
  <si>
    <t>105J  :891108:00:------:--</t>
  </si>
  <si>
    <t>21:0763:000102</t>
  </si>
  <si>
    <t>21:0219:000091</t>
  </si>
  <si>
    <t>21:0219:000091:0003:0001:00</t>
  </si>
  <si>
    <t>105J  :891109:00:------:--</t>
  </si>
  <si>
    <t>21:0763:000103</t>
  </si>
  <si>
    <t>21:0219:000092</t>
  </si>
  <si>
    <t>21:0219:000092:0003:0001:00</t>
  </si>
  <si>
    <t>105J  :891110:00:------:--</t>
  </si>
  <si>
    <t>21:0763:000104</t>
  </si>
  <si>
    <t>21:0219:000093</t>
  </si>
  <si>
    <t>21:0219:000093:0003:0001:00</t>
  </si>
  <si>
    <t>105J  :891111:00:------:--</t>
  </si>
  <si>
    <t>21:0763:000105</t>
  </si>
  <si>
    <t>21:0219:000094</t>
  </si>
  <si>
    <t>21:0219:000094:0003:0001:00</t>
  </si>
  <si>
    <t>105J  :891112:00:------:--</t>
  </si>
  <si>
    <t>21:0763:000106</t>
  </si>
  <si>
    <t>21:0219:000095</t>
  </si>
  <si>
    <t>21:0219:000095:0003:0001:00</t>
  </si>
  <si>
    <t>105J  :891113:00:------:--</t>
  </si>
  <si>
    <t>21:0763:000107</t>
  </si>
  <si>
    <t>21:0219:000096</t>
  </si>
  <si>
    <t>21:0219:000096:0003:0001:00</t>
  </si>
  <si>
    <t>105J  :891114:00:------:--</t>
  </si>
  <si>
    <t>21:0763:000108</t>
  </si>
  <si>
    <t>21:0219:000097</t>
  </si>
  <si>
    <t>21:0219:000097:0003:0001:00</t>
  </si>
  <si>
    <t>105J  :891115:00:------:--</t>
  </si>
  <si>
    <t>21:0763:000109</t>
  </si>
  <si>
    <t>21:0219:000098</t>
  </si>
  <si>
    <t>21:0219:000098:0003:0001:00</t>
  </si>
  <si>
    <t>105J  :891116:9Y:------:--</t>
  </si>
  <si>
    <t>21:0763:000110</t>
  </si>
  <si>
    <t>105J  :891117:00:------:--</t>
  </si>
  <si>
    <t>21:0763:000111</t>
  </si>
  <si>
    <t>21:0219:000099</t>
  </si>
  <si>
    <t>21:0219:000099:0003:0001:00</t>
  </si>
  <si>
    <t>105J  :891118:00:------:--</t>
  </si>
  <si>
    <t>21:0763:000112</t>
  </si>
  <si>
    <t>21:0219:000100</t>
  </si>
  <si>
    <t>21:0219:000100:0003:0001:00</t>
  </si>
  <si>
    <t>105J  :891119:00:------:--</t>
  </si>
  <si>
    <t>21:0763:000113</t>
  </si>
  <si>
    <t>21:0219:000101</t>
  </si>
  <si>
    <t>21:0219:000101:0003:0001:00</t>
  </si>
  <si>
    <t>105J  :891120:00:------:--</t>
  </si>
  <si>
    <t>21:0763:000114</t>
  </si>
  <si>
    <t>21:0219:000102</t>
  </si>
  <si>
    <t>21:0219:000102:0003:0001:00</t>
  </si>
  <si>
    <t>105J  :891122:00:------:--</t>
  </si>
  <si>
    <t>21:0763:000115</t>
  </si>
  <si>
    <t>21:0219:000103</t>
  </si>
  <si>
    <t>21:0219:000103:0003:0001:00</t>
  </si>
  <si>
    <t>105J  :891123:10:------:--</t>
  </si>
  <si>
    <t>21:0763:000116</t>
  </si>
  <si>
    <t>21:0219:000104</t>
  </si>
  <si>
    <t>21:0219:000104:0003:0001:00</t>
  </si>
  <si>
    <t>105J  :891124:20:891123:10</t>
  </si>
  <si>
    <t>21:0763:000117</t>
  </si>
  <si>
    <t>21:0219:000104:0004:0001:00</t>
  </si>
  <si>
    <t>105J  :891125:00:------:--</t>
  </si>
  <si>
    <t>21:0763:000118</t>
  </si>
  <si>
    <t>21:0219:000105</t>
  </si>
  <si>
    <t>21:0219:000105:0003:0001:00</t>
  </si>
  <si>
    <t>105J  :891126:00:------:--</t>
  </si>
  <si>
    <t>21:0763:000119</t>
  </si>
  <si>
    <t>21:0219:000106</t>
  </si>
  <si>
    <t>21:0219:000106:0003:0001:00</t>
  </si>
  <si>
    <t>105J  :891127:00:------:--</t>
  </si>
  <si>
    <t>21:0763:000120</t>
  </si>
  <si>
    <t>21:0219:000107</t>
  </si>
  <si>
    <t>21:0219:000107:0003:0001:00</t>
  </si>
  <si>
    <t>105J  :891128:00:------:--</t>
  </si>
  <si>
    <t>21:0763:000121</t>
  </si>
  <si>
    <t>21:0219:000108</t>
  </si>
  <si>
    <t>21:0219:000108:0003:0001:00</t>
  </si>
  <si>
    <t>105J  :891129:00:------:--</t>
  </si>
  <si>
    <t>21:0763:000122</t>
  </si>
  <si>
    <t>21:0219:000109</t>
  </si>
  <si>
    <t>21:0219:000109:0003:0001:00</t>
  </si>
  <si>
    <t>105J  :891130:9Z:------:--</t>
  </si>
  <si>
    <t>21:0763:000123</t>
  </si>
  <si>
    <t>105J  :891131:00:------:--</t>
  </si>
  <si>
    <t>21:0763:000124</t>
  </si>
  <si>
    <t>21:0219:000110</t>
  </si>
  <si>
    <t>21:0219:000110:0003:0001:00</t>
  </si>
  <si>
    <t>105J  :891132:00:------:--</t>
  </si>
  <si>
    <t>21:0763:000125</t>
  </si>
  <si>
    <t>21:0219:000111</t>
  </si>
  <si>
    <t>21:0219:000111:0003:0001:00</t>
  </si>
  <si>
    <t>105J  :891133:00:------:--</t>
  </si>
  <si>
    <t>21:0763:000126</t>
  </si>
  <si>
    <t>21:0219:000112</t>
  </si>
  <si>
    <t>21:0219:000112:0003:0001:00</t>
  </si>
  <si>
    <t>105J  :891134:00:------:--</t>
  </si>
  <si>
    <t>21:0763:000127</t>
  </si>
  <si>
    <t>21:0219:000113</t>
  </si>
  <si>
    <t>21:0219:000113:0003:0001:00</t>
  </si>
  <si>
    <t>105J  :891135:00:------:--</t>
  </si>
  <si>
    <t>21:0763:000128</t>
  </si>
  <si>
    <t>21:0219:000114</t>
  </si>
  <si>
    <t>21:0219:000114:0003:0001:00</t>
  </si>
  <si>
    <t>105J  :891136:00:------:--</t>
  </si>
  <si>
    <t>21:0763:000129</t>
  </si>
  <si>
    <t>21:0219:000115</t>
  </si>
  <si>
    <t>21:0219:000115:0003:0001:00</t>
  </si>
  <si>
    <t>105J  :891137:00:------:--</t>
  </si>
  <si>
    <t>21:0763:000130</t>
  </si>
  <si>
    <t>21:0219:000116</t>
  </si>
  <si>
    <t>21:0219:000116:0003:0001:00</t>
  </si>
  <si>
    <t>105J  :891138:00:------:--</t>
  </si>
  <si>
    <t>21:0763:000131</t>
  </si>
  <si>
    <t>21:0219:000117</t>
  </si>
  <si>
    <t>21:0219:000117:0003:0001:00</t>
  </si>
  <si>
    <t>105J  :891139:00:------:--</t>
  </si>
  <si>
    <t>21:0763:000132</t>
  </si>
  <si>
    <t>21:0219:000118</t>
  </si>
  <si>
    <t>21:0219:000118:0003:0001:00</t>
  </si>
  <si>
    <t>105J  :891140:00:------:--</t>
  </si>
  <si>
    <t>21:0763:000133</t>
  </si>
  <si>
    <t>21:0219:000119</t>
  </si>
  <si>
    <t>21:0219:000119:0003:0001:00</t>
  </si>
  <si>
    <t>105J  :891142:00:------:--</t>
  </si>
  <si>
    <t>21:0763:000134</t>
  </si>
  <si>
    <t>21:0219:000120</t>
  </si>
  <si>
    <t>21:0219:000120:0003:0001:00</t>
  </si>
  <si>
    <t>105J  :891143:00:------:--</t>
  </si>
  <si>
    <t>21:0763:000135</t>
  </si>
  <si>
    <t>21:0219:000121</t>
  </si>
  <si>
    <t>21:0219:000121:0003:0001:00</t>
  </si>
  <si>
    <t>105J  :891144:10:------:--</t>
  </si>
  <si>
    <t>21:0763:000136</t>
  </si>
  <si>
    <t>21:0219:000122</t>
  </si>
  <si>
    <t>21:0219:000122:0003:0001:00</t>
  </si>
  <si>
    <t>105J  :891145:9Y:------:--</t>
  </si>
  <si>
    <t>21:0763:000137</t>
  </si>
  <si>
    <t>105J  :891146:20:891144:10</t>
  </si>
  <si>
    <t>21:0763:000138</t>
  </si>
  <si>
    <t>21:0219:000122:0004:0001:00</t>
  </si>
  <si>
    <t>105J  :891147:00:------:--</t>
  </si>
  <si>
    <t>21:0763:000139</t>
  </si>
  <si>
    <t>21:0219:000123</t>
  </si>
  <si>
    <t>21:0219:000123:0003:0001:00</t>
  </si>
  <si>
    <t>105J  :891148:00:------:--</t>
  </si>
  <si>
    <t>21:0763:000140</t>
  </si>
  <si>
    <t>21:0219:000124</t>
  </si>
  <si>
    <t>21:0219:000124:0003:0001:00</t>
  </si>
  <si>
    <t>105J  :891149:00:------:--</t>
  </si>
  <si>
    <t>21:0763:000141</t>
  </si>
  <si>
    <t>21:0219:000125</t>
  </si>
  <si>
    <t>21:0219:000125:0003:0001:00</t>
  </si>
  <si>
    <t>105J  :891150:00:------:--</t>
  </si>
  <si>
    <t>21:0763:000142</t>
  </si>
  <si>
    <t>21:0219:000126</t>
  </si>
  <si>
    <t>21:0219:000126:0003:0001:00</t>
  </si>
  <si>
    <t>105J  :891151:00:------:--</t>
  </si>
  <si>
    <t>21:0763:000143</t>
  </si>
  <si>
    <t>21:0219:000127</t>
  </si>
  <si>
    <t>21:0219:000127:0003:0001:00</t>
  </si>
  <si>
    <t>105J  :891152:00:------:--</t>
  </si>
  <si>
    <t>21:0763:000144</t>
  </si>
  <si>
    <t>21:0219:000128</t>
  </si>
  <si>
    <t>21:0219:000128:0003:0001:00</t>
  </si>
  <si>
    <t>105J  :891153:00:------:--</t>
  </si>
  <si>
    <t>21:0763:000145</t>
  </si>
  <si>
    <t>21:0219:000129</t>
  </si>
  <si>
    <t>21:0219:000129:0003:0001:00</t>
  </si>
  <si>
    <t>105J  :891154:00:------:--</t>
  </si>
  <si>
    <t>21:0763:000146</t>
  </si>
  <si>
    <t>21:0219:000130</t>
  </si>
  <si>
    <t>21:0219:000130:0003:0001:00</t>
  </si>
  <si>
    <t>105J  :891155:00:------:--</t>
  </si>
  <si>
    <t>21:0763:000147</t>
  </si>
  <si>
    <t>21:0219:000131</t>
  </si>
  <si>
    <t>21:0219:000131:0003:0001:00</t>
  </si>
  <si>
    <t>105J  :891156:00:------:--</t>
  </si>
  <si>
    <t>21:0763:000148</t>
  </si>
  <si>
    <t>21:0219:000132</t>
  </si>
  <si>
    <t>21:0219:000132:0003:0001:00</t>
  </si>
  <si>
    <t>105J  :891157:00:------:--</t>
  </si>
  <si>
    <t>21:0763:000149</t>
  </si>
  <si>
    <t>21:0219:000133</t>
  </si>
  <si>
    <t>21:0219:000133:0003:0001:00</t>
  </si>
  <si>
    <t>105J  :891158:00:------:--</t>
  </si>
  <si>
    <t>21:0763:000150</t>
  </si>
  <si>
    <t>21:0219:000134</t>
  </si>
  <si>
    <t>21:0219:000134:0003:0001:00</t>
  </si>
  <si>
    <t>105J  :891159:00:------:--</t>
  </si>
  <si>
    <t>21:0763:000151</t>
  </si>
  <si>
    <t>21:0219:000135</t>
  </si>
  <si>
    <t>21:0219:000135:0003:0001:00</t>
  </si>
  <si>
    <t>105J  :891160:00:------:--</t>
  </si>
  <si>
    <t>21:0763:000152</t>
  </si>
  <si>
    <t>21:0219:000136</t>
  </si>
  <si>
    <t>21:0219:000136:0003:0001:00</t>
  </si>
  <si>
    <t>105J  :891162:10:------:--</t>
  </si>
  <si>
    <t>21:0763:000153</t>
  </si>
  <si>
    <t>21:0219:000137</t>
  </si>
  <si>
    <t>21:0219:000137:0003:0001:00</t>
  </si>
  <si>
    <t>105J  :891163:20:891162:10</t>
  </si>
  <si>
    <t>21:0763:000154</t>
  </si>
  <si>
    <t>21:0219:000137:0004:0001:00</t>
  </si>
  <si>
    <t>105J  :891164:00:------:--</t>
  </si>
  <si>
    <t>21:0763:000155</t>
  </si>
  <si>
    <t>21:0219:000138</t>
  </si>
  <si>
    <t>21:0219:000138:0003:0001:00</t>
  </si>
  <si>
    <t>105J  :891165:00:------:--</t>
  </si>
  <si>
    <t>21:0763:000156</t>
  </si>
  <si>
    <t>21:0219:000139</t>
  </si>
  <si>
    <t>21:0219:000139:0003:0001:00</t>
  </si>
  <si>
    <t>105J  :891166:00:------:--</t>
  </si>
  <si>
    <t>21:0763:000157</t>
  </si>
  <si>
    <t>21:0219:000140</t>
  </si>
  <si>
    <t>21:0219:000140:0003:0001:00</t>
  </si>
  <si>
    <t>105J  :891167:00:------:--</t>
  </si>
  <si>
    <t>21:0763:000158</t>
  </si>
  <si>
    <t>21:0219:000141</t>
  </si>
  <si>
    <t>21:0219:000141:0003:0001:00</t>
  </si>
  <si>
    <t>105J  :891168:00:------:--</t>
  </si>
  <si>
    <t>21:0763:000159</t>
  </si>
  <si>
    <t>21:0219:000142</t>
  </si>
  <si>
    <t>21:0219:000142:0003:0001:00</t>
  </si>
  <si>
    <t>105J  :891169:00:------:--</t>
  </si>
  <si>
    <t>21:0763:000160</t>
  </si>
  <si>
    <t>21:0219:000143</t>
  </si>
  <si>
    <t>21:0219:000143:0003:0001:00</t>
  </si>
  <si>
    <t>105J  :891170:00:------:--</t>
  </si>
  <si>
    <t>21:0763:000161</t>
  </si>
  <si>
    <t>21:0219:000144</t>
  </si>
  <si>
    <t>21:0219:000144:0003:0001:00</t>
  </si>
  <si>
    <t>105J  :891171:00:------:--</t>
  </si>
  <si>
    <t>21:0763:000162</t>
  </si>
  <si>
    <t>21:0219:000145</t>
  </si>
  <si>
    <t>21:0219:000145:0003:0001:00</t>
  </si>
  <si>
    <t>105J  :891172:00:------:--</t>
  </si>
  <si>
    <t>21:0763:000163</t>
  </si>
  <si>
    <t>21:0219:000146</t>
  </si>
  <si>
    <t>21:0219:000146:0003:0001:00</t>
  </si>
  <si>
    <t>105J  :891173:9X:------:--</t>
  </si>
  <si>
    <t>21:0763:000164</t>
  </si>
  <si>
    <t>105J  :891174:00:------:--</t>
  </si>
  <si>
    <t>21:0763:000165</t>
  </si>
  <si>
    <t>21:0219:000147</t>
  </si>
  <si>
    <t>21:0219:000147:0003:0001:00</t>
  </si>
  <si>
    <t>105J  :891175:00:------:--</t>
  </si>
  <si>
    <t>21:0763:000166</t>
  </si>
  <si>
    <t>21:0219:000148</t>
  </si>
  <si>
    <t>21:0219:000148:0003:0001:00</t>
  </si>
  <si>
    <t>105J  :891176:00:------:--</t>
  </si>
  <si>
    <t>21:0763:000167</t>
  </si>
  <si>
    <t>21:0219:000149</t>
  </si>
  <si>
    <t>21:0219:000149:0003:0001:00</t>
  </si>
  <si>
    <t>105J  :891177:00:------:--</t>
  </si>
  <si>
    <t>21:0763:000168</t>
  </si>
  <si>
    <t>21:0219:000150</t>
  </si>
  <si>
    <t>21:0219:000150:0003:0001:00</t>
  </si>
  <si>
    <t>105J  :891178:00:------:--</t>
  </si>
  <si>
    <t>21:0763:000169</t>
  </si>
  <si>
    <t>21:0219:000151</t>
  </si>
  <si>
    <t>21:0219:000151:0003:0001:00</t>
  </si>
  <si>
    <t>105J  :891179:00:------:--</t>
  </si>
  <si>
    <t>21:0763:000170</t>
  </si>
  <si>
    <t>21:0219:000152</t>
  </si>
  <si>
    <t>21:0219:000152:0003:0001:00</t>
  </si>
  <si>
    <t>105J  :891180:00:------:--</t>
  </si>
  <si>
    <t>21:0763:000171</t>
  </si>
  <si>
    <t>21:0219:000153</t>
  </si>
  <si>
    <t>21:0219:000153:0003:0001:00</t>
  </si>
  <si>
    <t>105J  :891182:10:------:--</t>
  </si>
  <si>
    <t>21:0763:000172</t>
  </si>
  <si>
    <t>21:0219:000154</t>
  </si>
  <si>
    <t>21:0219:000154:0003:0001:00</t>
  </si>
  <si>
    <t>105J  :891183:20:891182:10</t>
  </si>
  <si>
    <t>21:0763:000173</t>
  </si>
  <si>
    <t>21:0219:000154:0004:0001:00</t>
  </si>
  <si>
    <t>105J  :891184:00:------:--</t>
  </si>
  <si>
    <t>21:0763:000174</t>
  </si>
  <si>
    <t>21:0219:000155</t>
  </si>
  <si>
    <t>21:0219:000155:0003:0001:00</t>
  </si>
  <si>
    <t>105J  :891185:00:------:--</t>
  </si>
  <si>
    <t>21:0763:000175</t>
  </si>
  <si>
    <t>21:0219:000156</t>
  </si>
  <si>
    <t>21:0219:000156:0003:0001:00</t>
  </si>
  <si>
    <t>105J  :891186:00:------:--</t>
  </si>
  <si>
    <t>21:0763:000176</t>
  </si>
  <si>
    <t>21:0219:000157</t>
  </si>
  <si>
    <t>21:0219:000157:0003:0001:00</t>
  </si>
  <si>
    <t>105J  :891187:9X:------:--</t>
  </si>
  <si>
    <t>21:0763:000177</t>
  </si>
  <si>
    <t>105J  :891188:00:------:--</t>
  </si>
  <si>
    <t>21:0763:000178</t>
  </si>
  <si>
    <t>21:0219:000158</t>
  </si>
  <si>
    <t>21:0219:000158:0003:0001:00</t>
  </si>
  <si>
    <t>105J  :891189:00:------:--</t>
  </si>
  <si>
    <t>21:0763:000179</t>
  </si>
  <si>
    <t>21:0219:000159</t>
  </si>
  <si>
    <t>21:0219:000159:0003:0001:00</t>
  </si>
  <si>
    <t>105J  :891190:00:------:--</t>
  </si>
  <si>
    <t>21:0763:000180</t>
  </si>
  <si>
    <t>21:0219:000160</t>
  </si>
  <si>
    <t>21:0219:000160:0003:0001:00</t>
  </si>
  <si>
    <t>105J  :891191:00:------:--</t>
  </si>
  <si>
    <t>21:0763:000181</t>
  </si>
  <si>
    <t>21:0219:000161</t>
  </si>
  <si>
    <t>21:0219:000161:0003:0001:00</t>
  </si>
  <si>
    <t>105J  :891192:00:------:--</t>
  </si>
  <si>
    <t>21:0763:000182</t>
  </si>
  <si>
    <t>21:0219:000162</t>
  </si>
  <si>
    <t>21:0219:000162:0003:0001:00</t>
  </si>
  <si>
    <t>105J  :891193:00:------:--</t>
  </si>
  <si>
    <t>21:0763:000183</t>
  </si>
  <si>
    <t>21:0219:000163</t>
  </si>
  <si>
    <t>21:0219:000163:0003:0001:00</t>
  </si>
  <si>
    <t>105J  :891194:00:------:--</t>
  </si>
  <si>
    <t>21:0763:000184</t>
  </si>
  <si>
    <t>21:0219:000164</t>
  </si>
  <si>
    <t>21:0219:000164:0003:0001:00</t>
  </si>
  <si>
    <t>105J  :891195:00:------:--</t>
  </si>
  <si>
    <t>21:0763:000185</t>
  </si>
  <si>
    <t>21:0219:000165</t>
  </si>
  <si>
    <t>21:0219:000165:0003:0001:00</t>
  </si>
  <si>
    <t>105J  :891196:00:------:--</t>
  </si>
  <si>
    <t>21:0763:000186</t>
  </si>
  <si>
    <t>21:0219:000166</t>
  </si>
  <si>
    <t>21:0219:000166:0003:0001:00</t>
  </si>
  <si>
    <t>105J  :891197:00:------:--</t>
  </si>
  <si>
    <t>21:0763:000187</t>
  </si>
  <si>
    <t>21:0219:000167</t>
  </si>
  <si>
    <t>21:0219:000167:0003:0001:00</t>
  </si>
  <si>
    <t>105J  :891198:00:------:--</t>
  </si>
  <si>
    <t>21:0763:000188</t>
  </si>
  <si>
    <t>21:0219:000168</t>
  </si>
  <si>
    <t>21:0219:000168:0003:0001:00</t>
  </si>
  <si>
    <t>105J  :891199:00:------:--</t>
  </si>
  <si>
    <t>21:0763:000189</t>
  </si>
  <si>
    <t>21:0219:000169</t>
  </si>
  <si>
    <t>21:0219:000169:0003:0001:00</t>
  </si>
  <si>
    <t>105J  :891200:00:------:--</t>
  </si>
  <si>
    <t>21:0763:000190</t>
  </si>
  <si>
    <t>21:0219:000170</t>
  </si>
  <si>
    <t>21:0219:000170:0003:0001:00</t>
  </si>
  <si>
    <t>105J  :891202:10:------:--</t>
  </si>
  <si>
    <t>21:0763:000191</t>
  </si>
  <si>
    <t>21:0219:000171</t>
  </si>
  <si>
    <t>21:0219:000171:0003:0001:00</t>
  </si>
  <si>
    <t>105J  :891203:9Z:------:--</t>
  </si>
  <si>
    <t>21:0763:000192</t>
  </si>
  <si>
    <t>105J  :891204:20:891202:10</t>
  </si>
  <si>
    <t>21:0763:000193</t>
  </si>
  <si>
    <t>21:0219:000171:0004:0001:00</t>
  </si>
  <si>
    <t>105J  :891205:00:------:--</t>
  </si>
  <si>
    <t>21:0763:000194</t>
  </si>
  <si>
    <t>21:0219:000172</t>
  </si>
  <si>
    <t>21:0219:000172:0003:0001:00</t>
  </si>
  <si>
    <t>105J  :891206:00:------:--</t>
  </si>
  <si>
    <t>21:0763:000195</t>
  </si>
  <si>
    <t>21:0219:000173</t>
  </si>
  <si>
    <t>21:0219:000173:0003:0001:00</t>
  </si>
  <si>
    <t>105J  :891207:00:------:--</t>
  </si>
  <si>
    <t>21:0763:000196</t>
  </si>
  <si>
    <t>21:0219:000174</t>
  </si>
  <si>
    <t>21:0219:000174:0003:0001:00</t>
  </si>
  <si>
    <t>105J  :891208:00:------:--</t>
  </si>
  <si>
    <t>21:0763:000197</t>
  </si>
  <si>
    <t>21:0219:000175</t>
  </si>
  <si>
    <t>21:0219:000175:0003:0001:00</t>
  </si>
  <si>
    <t>105J  :891209:00:------:--</t>
  </si>
  <si>
    <t>21:0763:000198</t>
  </si>
  <si>
    <t>21:0219:000176</t>
  </si>
  <si>
    <t>21:0219:000176:0003:0001:00</t>
  </si>
  <si>
    <t>105J  :891210:00:------:--</t>
  </si>
  <si>
    <t>21:0763:000199</t>
  </si>
  <si>
    <t>21:0219:000177</t>
  </si>
  <si>
    <t>21:0219:000177:0003:0001:00</t>
  </si>
  <si>
    <t>105J  :891211:00:------:--</t>
  </si>
  <si>
    <t>21:0763:000200</t>
  </si>
  <si>
    <t>21:0219:000178</t>
  </si>
  <si>
    <t>21:0219:000178:0003:0001:00</t>
  </si>
  <si>
    <t>105J  :891212:00:------:--</t>
  </si>
  <si>
    <t>21:0763:000201</t>
  </si>
  <si>
    <t>21:0219:000179</t>
  </si>
  <si>
    <t>21:0219:000179:0003:0001:00</t>
  </si>
  <si>
    <t>105J  :891213:00:------:--</t>
  </si>
  <si>
    <t>21:0763:000202</t>
  </si>
  <si>
    <t>21:0219:000180</t>
  </si>
  <si>
    <t>21:0219:000180:0003:0001:00</t>
  </si>
  <si>
    <t>105J  :891214:00:------:--</t>
  </si>
  <si>
    <t>21:0763:000203</t>
  </si>
  <si>
    <t>21:0219:000181</t>
  </si>
  <si>
    <t>21:0219:000181:0003:0001:00</t>
  </si>
  <si>
    <t>105J  :891215:00:------:--</t>
  </si>
  <si>
    <t>21:0763:000204</t>
  </si>
  <si>
    <t>21:0219:000182</t>
  </si>
  <si>
    <t>21:0219:000182:0003:0001:00</t>
  </si>
  <si>
    <t>105J  :891216:00:------:--</t>
  </si>
  <si>
    <t>21:0763:000205</t>
  </si>
  <si>
    <t>21:0219:000183</t>
  </si>
  <si>
    <t>21:0219:000183:0003:0001:00</t>
  </si>
  <si>
    <t>105J  :891217:00:------:--</t>
  </si>
  <si>
    <t>21:0763:000206</t>
  </si>
  <si>
    <t>21:0219:000184</t>
  </si>
  <si>
    <t>21:0219:000184:0003:0001:00</t>
  </si>
  <si>
    <t>105J  :891218:00:------:--</t>
  </si>
  <si>
    <t>21:0763:000207</t>
  </si>
  <si>
    <t>21:0219:000185</t>
  </si>
  <si>
    <t>21:0219:000185:0003:0001:00</t>
  </si>
  <si>
    <t>105J  :891219:00:------:--</t>
  </si>
  <si>
    <t>21:0763:000208</t>
  </si>
  <si>
    <t>21:0219:000186</t>
  </si>
  <si>
    <t>21:0219:000186:0003:0001:00</t>
  </si>
  <si>
    <t>105J  :891220:00:------:--</t>
  </si>
  <si>
    <t>21:0763:000209</t>
  </si>
  <si>
    <t>21:0219:000187</t>
  </si>
  <si>
    <t>21:0219:000187:0003:0001:00</t>
  </si>
  <si>
    <t>105J  :891222:00:------:--</t>
  </si>
  <si>
    <t>21:0763:000210</t>
  </si>
  <si>
    <t>21:0219:000188</t>
  </si>
  <si>
    <t>21:0219:000188:0003:0001:00</t>
  </si>
  <si>
    <t>105J  :891223:00:------:--</t>
  </si>
  <si>
    <t>21:0763:000211</t>
  </si>
  <si>
    <t>21:0219:000189</t>
  </si>
  <si>
    <t>21:0219:000189:0003:0001:00</t>
  </si>
  <si>
    <t>105J  :891224:00:------:--</t>
  </si>
  <si>
    <t>21:0763:000212</t>
  </si>
  <si>
    <t>21:0219:000190</t>
  </si>
  <si>
    <t>21:0219:000190:0003:0001:00</t>
  </si>
  <si>
    <t>105J  :891225:00:------:--</t>
  </si>
  <si>
    <t>21:0763:000213</t>
  </si>
  <si>
    <t>21:0219:000191</t>
  </si>
  <si>
    <t>21:0219:000191:0003:0001:00</t>
  </si>
  <si>
    <t>105J  :891226:00:------:--</t>
  </si>
  <si>
    <t>21:0763:000214</t>
  </si>
  <si>
    <t>21:0219:000192</t>
  </si>
  <si>
    <t>21:0219:000192:0003:0001:00</t>
  </si>
  <si>
    <t>105J  :891227:00:------:--</t>
  </si>
  <si>
    <t>21:0763:000215</t>
  </si>
  <si>
    <t>21:0219:000193</t>
  </si>
  <si>
    <t>21:0219:000193:0003:0001:00</t>
  </si>
  <si>
    <t>105J  :891228:00:------:--</t>
  </si>
  <si>
    <t>21:0763:000216</t>
  </si>
  <si>
    <t>21:0219:000194</t>
  </si>
  <si>
    <t>21:0219:000194:0003:0001:00</t>
  </si>
  <si>
    <t>105J  :891229:00:------:--</t>
  </si>
  <si>
    <t>21:0763:000217</t>
  </si>
  <si>
    <t>21:0219:000195</t>
  </si>
  <si>
    <t>21:0219:000195:0003:0001:00</t>
  </si>
  <si>
    <t>105J  :891230:00:------:--</t>
  </si>
  <si>
    <t>21:0763:000218</t>
  </si>
  <si>
    <t>21:0219:000196</t>
  </si>
  <si>
    <t>21:0219:000196:0003:0001:00</t>
  </si>
  <si>
    <t>105J  :891231:00:------:--</t>
  </si>
  <si>
    <t>21:0763:000219</t>
  </si>
  <si>
    <t>21:0219:000197</t>
  </si>
  <si>
    <t>21:0219:000197:0003:0001:00</t>
  </si>
  <si>
    <t>105J  :891232:00:------:--</t>
  </si>
  <si>
    <t>21:0763:000220</t>
  </si>
  <si>
    <t>21:0219:000198</t>
  </si>
  <si>
    <t>21:0219:000198:0003:0001:00</t>
  </si>
  <si>
    <t>105J  :891233:00:------:--</t>
  </si>
  <si>
    <t>21:0763:000221</t>
  </si>
  <si>
    <t>21:0219:000199</t>
  </si>
  <si>
    <t>21:0219:000199:0003:0001:00</t>
  </si>
  <si>
    <t>105J  :891234:00:------:--</t>
  </si>
  <si>
    <t>21:0763:000222</t>
  </si>
  <si>
    <t>21:0219:000200</t>
  </si>
  <si>
    <t>21:0219:000200:0003:0001:00</t>
  </si>
  <si>
    <t>105J  :891235:10:------:--</t>
  </si>
  <si>
    <t>21:0763:000223</t>
  </si>
  <si>
    <t>21:0219:000201</t>
  </si>
  <si>
    <t>21:0219:000201:0003:0001:00</t>
  </si>
  <si>
    <t>105J  :891236:20:891235:10</t>
  </si>
  <si>
    <t>21:0763:000224</t>
  </si>
  <si>
    <t>21:0219:000201:0004:0001:00</t>
  </si>
  <si>
    <t>105J  :891237:00:------:--</t>
  </si>
  <si>
    <t>21:0763:000225</t>
  </si>
  <si>
    <t>21:0219:000202</t>
  </si>
  <si>
    <t>21:0219:000202:0003:0001:00</t>
  </si>
  <si>
    <t>105J  :891238:00:------:--</t>
  </si>
  <si>
    <t>21:0763:000226</t>
  </si>
  <si>
    <t>21:0219:000203</t>
  </si>
  <si>
    <t>21:0219:000203:0003:0001:00</t>
  </si>
  <si>
    <t>105J  :891239:00:------:--</t>
  </si>
  <si>
    <t>21:0763:000227</t>
  </si>
  <si>
    <t>21:0219:000204</t>
  </si>
  <si>
    <t>21:0219:000204:0003:0001:00</t>
  </si>
  <si>
    <t>105J  :891240:9Y:------:--</t>
  </si>
  <si>
    <t>21:0763:000228</t>
  </si>
  <si>
    <t>105J  :891242:00:------:--</t>
  </si>
  <si>
    <t>21:0763:000229</t>
  </si>
  <si>
    <t>21:0219:000205</t>
  </si>
  <si>
    <t>21:0219:000205:0003:0001:00</t>
  </si>
  <si>
    <t>105J  :891243:10:------:--</t>
  </si>
  <si>
    <t>21:0763:000230</t>
  </si>
  <si>
    <t>21:0219:000206</t>
  </si>
  <si>
    <t>21:0219:000206:0003:0001:00</t>
  </si>
  <si>
    <t>105J  :891244:20:891243:10</t>
  </si>
  <si>
    <t>21:0763:000231</t>
  </si>
  <si>
    <t>21:0219:000206:0004:0001:00</t>
  </si>
  <si>
    <t>105J  :891245:00:------:--</t>
  </si>
  <si>
    <t>21:0763:000232</t>
  </si>
  <si>
    <t>21:0219:000207</t>
  </si>
  <si>
    <t>21:0219:000207:0003:0001:00</t>
  </si>
  <si>
    <t>105J  :891246:00:------:--</t>
  </si>
  <si>
    <t>21:0763:000233</t>
  </si>
  <si>
    <t>21:0219:000208</t>
  </si>
  <si>
    <t>21:0219:000208:0003:0001:00</t>
  </si>
  <si>
    <t>105J  :891247:00:------:--</t>
  </si>
  <si>
    <t>21:0763:000234</t>
  </si>
  <si>
    <t>21:0219:000209</t>
  </si>
  <si>
    <t>21:0219:000209:0003:0001:00</t>
  </si>
  <si>
    <t>105J  :891248:00:------:--</t>
  </si>
  <si>
    <t>21:0763:000235</t>
  </si>
  <si>
    <t>21:0219:000210</t>
  </si>
  <si>
    <t>21:0219:000210:0003:0001:00</t>
  </si>
  <si>
    <t>105J  :891249:9Z:------:--</t>
  </si>
  <si>
    <t>21:0763:000236</t>
  </si>
  <si>
    <t>105J  :891250:00:------:--</t>
  </si>
  <si>
    <t>21:0763:000237</t>
  </si>
  <si>
    <t>21:0219:000211</t>
  </si>
  <si>
    <t>21:0219:000211:0003:0001:00</t>
  </si>
  <si>
    <t>105J  :891251:00:------:--</t>
  </si>
  <si>
    <t>21:0763:000238</t>
  </si>
  <si>
    <t>21:0219:000212</t>
  </si>
  <si>
    <t>21:0219:000212:0003:0001:00</t>
  </si>
  <si>
    <t>105J  :891252:00:------:--</t>
  </si>
  <si>
    <t>21:0763:000239</t>
  </si>
  <si>
    <t>21:0219:000213</t>
  </si>
  <si>
    <t>21:0219:000213:0003:0001:00</t>
  </si>
  <si>
    <t>105J  :891253:00:------:--</t>
  </si>
  <si>
    <t>21:0763:000240</t>
  </si>
  <si>
    <t>21:0219:000214</t>
  </si>
  <si>
    <t>21:0219:000214:0003:0001:00</t>
  </si>
  <si>
    <t>105J  :891254:00:------:--</t>
  </si>
  <si>
    <t>21:0763:000241</t>
  </si>
  <si>
    <t>21:0219:000215</t>
  </si>
  <si>
    <t>21:0219:000215:0003:0001:00</t>
  </si>
  <si>
    <t>105J  :891255:00:------:--</t>
  </si>
  <si>
    <t>21:0763:000242</t>
  </si>
  <si>
    <t>21:0219:000216</t>
  </si>
  <si>
    <t>21:0219:000216:0003:0001:00</t>
  </si>
  <si>
    <t>105J  :891256:00:------:--</t>
  </si>
  <si>
    <t>21:0763:000243</t>
  </si>
  <si>
    <t>21:0219:000217</t>
  </si>
  <si>
    <t>21:0219:000217:0003:0001:00</t>
  </si>
  <si>
    <t>105J  :891257:00:------:--</t>
  </si>
  <si>
    <t>21:0763:000244</t>
  </si>
  <si>
    <t>21:0219:000218</t>
  </si>
  <si>
    <t>21:0219:000218:0003:0001:00</t>
  </si>
  <si>
    <t>105J  :891258:00:------:--</t>
  </si>
  <si>
    <t>21:0763:000245</t>
  </si>
  <si>
    <t>21:0219:000219</t>
  </si>
  <si>
    <t>21:0219:000219:0003:0001:00</t>
  </si>
  <si>
    <t>105J  :891259:00:------:--</t>
  </si>
  <si>
    <t>21:0763:000246</t>
  </si>
  <si>
    <t>21:0219:000220</t>
  </si>
  <si>
    <t>21:0219:000220:0003:0001:00</t>
  </si>
  <si>
    <t>105J  :891260:00:------:--</t>
  </si>
  <si>
    <t>21:0763:000247</t>
  </si>
  <si>
    <t>21:0219:000221</t>
  </si>
  <si>
    <t>21:0219:000221:0003:0001:00</t>
  </si>
  <si>
    <t>105J  :891262:00:------:--</t>
  </si>
  <si>
    <t>21:0763:000248</t>
  </si>
  <si>
    <t>21:0219:000222</t>
  </si>
  <si>
    <t>21:0219:000222:0003:0001:00</t>
  </si>
  <si>
    <t>105J  :891263:9Y:------:--</t>
  </si>
  <si>
    <t>21:0763:000249</t>
  </si>
  <si>
    <t>105J  :891264:00:------:--</t>
  </si>
  <si>
    <t>21:0763:000250</t>
  </si>
  <si>
    <t>21:0219:000223</t>
  </si>
  <si>
    <t>21:0219:000223:0003:0001:00</t>
  </si>
  <si>
    <t>105J  :891265:10:------:--</t>
  </si>
  <si>
    <t>21:0763:000251</t>
  </si>
  <si>
    <t>21:0219:000224</t>
  </si>
  <si>
    <t>21:0219:000224:0003:0001:00</t>
  </si>
  <si>
    <t>105J  :891266:20:891265:10</t>
  </si>
  <si>
    <t>21:0763:000252</t>
  </si>
  <si>
    <t>21:0219:000224:0004:0001:00</t>
  </si>
  <si>
    <t>105J  :891267:00:------:--</t>
  </si>
  <si>
    <t>21:0763:000253</t>
  </si>
  <si>
    <t>21:0219:000225</t>
  </si>
  <si>
    <t>21:0219:000225:0003:0001:00</t>
  </si>
  <si>
    <t>105J  :891268:00:------:--</t>
  </si>
  <si>
    <t>21:0763:000254</t>
  </si>
  <si>
    <t>21:0219:000226</t>
  </si>
  <si>
    <t>21:0219:000226:0003:0001:00</t>
  </si>
  <si>
    <t>105J  :891269:00:------:--</t>
  </si>
  <si>
    <t>21:0763:000255</t>
  </si>
  <si>
    <t>21:0219:000227</t>
  </si>
  <si>
    <t>21:0219:000227:0003:0001:00</t>
  </si>
  <si>
    <t>105J  :891270:00:------:--</t>
  </si>
  <si>
    <t>21:0763:000256</t>
  </si>
  <si>
    <t>21:0219:000228</t>
  </si>
  <si>
    <t>21:0219:000228:0003:0001:00</t>
  </si>
  <si>
    <t>105J  :891271:00:------:--</t>
  </si>
  <si>
    <t>21:0763:000257</t>
  </si>
  <si>
    <t>21:0219:000229</t>
  </si>
  <si>
    <t>21:0219:000229:0003:0001:00</t>
  </si>
  <si>
    <t>105J  :891272:00:------:--</t>
  </si>
  <si>
    <t>21:0763:000258</t>
  </si>
  <si>
    <t>21:0219:000230</t>
  </si>
  <si>
    <t>21:0219:000230:0003:0001:00</t>
  </si>
  <si>
    <t>105J  :891273:00:------:--</t>
  </si>
  <si>
    <t>21:0763:000259</t>
  </si>
  <si>
    <t>21:0219:000231</t>
  </si>
  <si>
    <t>21:0219:000231:0003:0001:00</t>
  </si>
  <si>
    <t>105J  :891274:00:------:--</t>
  </si>
  <si>
    <t>21:0763:000260</t>
  </si>
  <si>
    <t>21:0219:000232</t>
  </si>
  <si>
    <t>21:0219:000232:0003:0001:00</t>
  </si>
  <si>
    <t>105J  :891275:00:------:--</t>
  </si>
  <si>
    <t>21:0763:000261</t>
  </si>
  <si>
    <t>21:0219:000233</t>
  </si>
  <si>
    <t>21:0219:000233:0003:0001:00</t>
  </si>
  <si>
    <t>105J  :891276:00:------:--</t>
  </si>
  <si>
    <t>21:0763:000262</t>
  </si>
  <si>
    <t>21:0219:000234</t>
  </si>
  <si>
    <t>21:0219:000234:0003:0001:00</t>
  </si>
  <si>
    <t>105J  :891277:00:------:--</t>
  </si>
  <si>
    <t>21:0763:000263</t>
  </si>
  <si>
    <t>21:0219:000235</t>
  </si>
  <si>
    <t>21:0219:000235:0003:0001:00</t>
  </si>
  <si>
    <t>105J  :891278:00:------:--</t>
  </si>
  <si>
    <t>21:0763:000264</t>
  </si>
  <si>
    <t>21:0219:000236</t>
  </si>
  <si>
    <t>21:0219:000236:0003:0001:00</t>
  </si>
  <si>
    <t>105J  :891279:00:------:--</t>
  </si>
  <si>
    <t>21:0763:000265</t>
  </si>
  <si>
    <t>21:0219:000237</t>
  </si>
  <si>
    <t>21:0219:000237:0003:0001:00</t>
  </si>
  <si>
    <t>105J  :891280:00:------:--</t>
  </si>
  <si>
    <t>21:0763:000266</t>
  </si>
  <si>
    <t>21:0219:000238</t>
  </si>
  <si>
    <t>21:0219:000238:0003:0001:00</t>
  </si>
  <si>
    <t>105J  :891282:10:------:--</t>
  </si>
  <si>
    <t>21:0763:000267</t>
  </si>
  <si>
    <t>21:0219:000239</t>
  </si>
  <si>
    <t>21:0219:000239:0003:0001:00</t>
  </si>
  <si>
    <t>105J  :891283:20:891282:10</t>
  </si>
  <si>
    <t>21:0763:000268</t>
  </si>
  <si>
    <t>21:0219:000239:0004:0001:00</t>
  </si>
  <si>
    <t>105J  :891284:00:------:--</t>
  </si>
  <si>
    <t>21:0763:000269</t>
  </si>
  <si>
    <t>21:0219:000240</t>
  </si>
  <si>
    <t>21:0219:000240:0003:0001:00</t>
  </si>
  <si>
    <t>105J  :891285:00:------:--</t>
  </si>
  <si>
    <t>21:0763:000270</t>
  </si>
  <si>
    <t>21:0219:000241</t>
  </si>
  <si>
    <t>21:0219:000241:0003:0001:00</t>
  </si>
  <si>
    <t>105J  :891286:00:------:--</t>
  </si>
  <si>
    <t>21:0763:000271</t>
  </si>
  <si>
    <t>21:0219:000242</t>
  </si>
  <si>
    <t>21:0219:000242:0003:0001:00</t>
  </si>
  <si>
    <t>105J  :891287:00:------:--</t>
  </si>
  <si>
    <t>21:0763:000272</t>
  </si>
  <si>
    <t>21:0219:000243</t>
  </si>
  <si>
    <t>21:0219:000243:0003:0001:00</t>
  </si>
  <si>
    <t>105J  :891288:00:------:--</t>
  </si>
  <si>
    <t>21:0763:000273</t>
  </si>
  <si>
    <t>21:0219:000244</t>
  </si>
  <si>
    <t>21:0219:000244:0003:0001:00</t>
  </si>
  <si>
    <t>105J  :891289:00:------:--</t>
  </si>
  <si>
    <t>21:0763:000274</t>
  </si>
  <si>
    <t>21:0219:000245</t>
  </si>
  <si>
    <t>21:0219:000245:0003:0001:00</t>
  </si>
  <si>
    <t>105J  :891290:00:------:--</t>
  </si>
  <si>
    <t>21:0763:000275</t>
  </si>
  <si>
    <t>21:0219:000246</t>
  </si>
  <si>
    <t>21:0219:000246:0003:0001:00</t>
  </si>
  <si>
    <t>105J  :891291:00:------:--</t>
  </si>
  <si>
    <t>21:0763:000276</t>
  </si>
  <si>
    <t>21:0219:000247</t>
  </si>
  <si>
    <t>21:0219:000247:0003:0001:00</t>
  </si>
  <si>
    <t>105J  :891292:00:------:--</t>
  </si>
  <si>
    <t>21:0763:000277</t>
  </si>
  <si>
    <t>21:0219:000248</t>
  </si>
  <si>
    <t>21:0219:000248:0003:0001:00</t>
  </si>
  <si>
    <t>105J  :891293:9X:------:--</t>
  </si>
  <si>
    <t>21:0763:000278</t>
  </si>
  <si>
    <t>105J  :891294:00:------:--</t>
  </si>
  <si>
    <t>21:0763:000279</t>
  </si>
  <si>
    <t>21:0219:000249</t>
  </si>
  <si>
    <t>21:0219:000249:0003:0001:00</t>
  </si>
  <si>
    <t>105J  :891295:00:------:--</t>
  </si>
  <si>
    <t>21:0763:000280</t>
  </si>
  <si>
    <t>21:0219:000250</t>
  </si>
  <si>
    <t>21:0219:000250:0003:0001:00</t>
  </si>
  <si>
    <t>105J  :891296:00:------:--</t>
  </si>
  <si>
    <t>21:0763:000281</t>
  </si>
  <si>
    <t>21:0219:000251</t>
  </si>
  <si>
    <t>21:0219:000251:0003:0001:00</t>
  </si>
  <si>
    <t>105J  :891297:00:------:--</t>
  </si>
  <si>
    <t>21:0763:000282</t>
  </si>
  <si>
    <t>21:0219:000252</t>
  </si>
  <si>
    <t>21:0219:000252:0003:0001:00</t>
  </si>
  <si>
    <t>105J  :891298:00:------:--</t>
  </si>
  <si>
    <t>21:0763:000283</t>
  </si>
  <si>
    <t>21:0219:000253</t>
  </si>
  <si>
    <t>21:0219:000253:0003:0001:00</t>
  </si>
  <si>
    <t>105J  :891299:00:------:--</t>
  </si>
  <si>
    <t>21:0763:000284</t>
  </si>
  <si>
    <t>21:0219:000254</t>
  </si>
  <si>
    <t>21:0219:000254:0003:0001:00</t>
  </si>
  <si>
    <t>105J  :891300:00:------:--</t>
  </si>
  <si>
    <t>21:0763:000285</t>
  </si>
  <si>
    <t>21:0219:000255</t>
  </si>
  <si>
    <t>21:0219:000255:0003:0001:00</t>
  </si>
  <si>
    <t>105J  :891302:00:------:--</t>
  </si>
  <si>
    <t>21:0763:000286</t>
  </si>
  <si>
    <t>21:0219:000256</t>
  </si>
  <si>
    <t>21:0219:000256:0003:0001:00</t>
  </si>
  <si>
    <t>105J  :891303:00:------:--</t>
  </si>
  <si>
    <t>21:0763:000287</t>
  </si>
  <si>
    <t>21:0219:000257</t>
  </si>
  <si>
    <t>21:0219:000257:0003:0001:00</t>
  </si>
  <si>
    <t>105J  :891304:00:------:--</t>
  </si>
  <si>
    <t>21:0763:000288</t>
  </si>
  <si>
    <t>21:0219:000258</t>
  </si>
  <si>
    <t>21:0219:000258:0003:0001:00</t>
  </si>
  <si>
    <t>105J  :891305:00:------:--</t>
  </si>
  <si>
    <t>21:0763:000289</t>
  </si>
  <si>
    <t>21:0219:000259</t>
  </si>
  <si>
    <t>21:0219:000259:0003:0001:00</t>
  </si>
  <si>
    <t>105J  :891306:00:------:--</t>
  </si>
  <si>
    <t>21:0763:000290</t>
  </si>
  <si>
    <t>21:0219:000260</t>
  </si>
  <si>
    <t>21:0219:000260:0003:0001:00</t>
  </si>
  <si>
    <t>105J  :891307:9Z:------:--</t>
  </si>
  <si>
    <t>21:0763:000291</t>
  </si>
  <si>
    <t>105J  :891308:10:------:--</t>
  </si>
  <si>
    <t>21:0763:000292</t>
  </si>
  <si>
    <t>21:0219:000261</t>
  </si>
  <si>
    <t>21:0219:000261:0003:0001:00</t>
  </si>
  <si>
    <t>105J  :891309:20:891308:10</t>
  </si>
  <si>
    <t>21:0763:000293</t>
  </si>
  <si>
    <t>21:0219:000261:0004:0001:00</t>
  </si>
  <si>
    <t>105J  :891310:00:------:--</t>
  </si>
  <si>
    <t>21:0763:000294</t>
  </si>
  <si>
    <t>21:0219:000262</t>
  </si>
  <si>
    <t>21:0219:000262:0003:0001:00</t>
  </si>
  <si>
    <t>105J  :891311:00:------:--</t>
  </si>
  <si>
    <t>21:0763:000295</t>
  </si>
  <si>
    <t>21:0219:000263</t>
  </si>
  <si>
    <t>21:0219:000263:0003:0001:00</t>
  </si>
  <si>
    <t>105J  :891312:00:------:--</t>
  </si>
  <si>
    <t>21:0763:000296</t>
  </si>
  <si>
    <t>21:0219:000264</t>
  </si>
  <si>
    <t>21:0219:000264:0003:0001:00</t>
  </si>
  <si>
    <t>105J  :891313:00:------:--</t>
  </si>
  <si>
    <t>21:0763:000297</t>
  </si>
  <si>
    <t>21:0219:000265</t>
  </si>
  <si>
    <t>21:0219:000265:0003:0001:00</t>
  </si>
  <si>
    <t>105J  :891314:00:------:--</t>
  </si>
  <si>
    <t>21:0763:000298</t>
  </si>
  <si>
    <t>21:0219:000266</t>
  </si>
  <si>
    <t>21:0219:000266:0003:0001:00</t>
  </si>
  <si>
    <t>105J  :891315:00:------:--</t>
  </si>
  <si>
    <t>21:0763:000299</t>
  </si>
  <si>
    <t>21:0219:000267</t>
  </si>
  <si>
    <t>21:0219:000267:0003:0001:00</t>
  </si>
  <si>
    <t>105J  :891316:00:------:--</t>
  </si>
  <si>
    <t>21:0763:000300</t>
  </si>
  <si>
    <t>21:0219:000268</t>
  </si>
  <si>
    <t>21:0219:000268:0003:0001:00</t>
  </si>
  <si>
    <t>105J  :891317:00:------:--</t>
  </si>
  <si>
    <t>21:0763:000301</t>
  </si>
  <si>
    <t>21:0219:000269</t>
  </si>
  <si>
    <t>21:0219:000269:0003:0001:00</t>
  </si>
  <si>
    <t>105J  :891318:00:------:--</t>
  </si>
  <si>
    <t>21:0763:000302</t>
  </si>
  <si>
    <t>21:0219:000270</t>
  </si>
  <si>
    <t>21:0219:000270:0003:0001:00</t>
  </si>
  <si>
    <t>105J  :891319:00:------:--</t>
  </si>
  <si>
    <t>21:0763:000303</t>
  </si>
  <si>
    <t>21:0219:000271</t>
  </si>
  <si>
    <t>21:0219:000271:0003:0001:00</t>
  </si>
  <si>
    <t>105J  :891320:00:------:--</t>
  </si>
  <si>
    <t>21:0763:000304</t>
  </si>
  <si>
    <t>21:0219:000272</t>
  </si>
  <si>
    <t>21:0219:000272:0003:0001:00</t>
  </si>
  <si>
    <t>105J  :891322:00:------:--</t>
  </si>
  <si>
    <t>21:0763:000305</t>
  </si>
  <si>
    <t>21:0219:000273</t>
  </si>
  <si>
    <t>21:0219:000273:0003:0001:00</t>
  </si>
  <si>
    <t>105J  :891323:00:------:--</t>
  </si>
  <si>
    <t>21:0763:000306</t>
  </si>
  <si>
    <t>21:0219:000274</t>
  </si>
  <si>
    <t>21:0219:000274:0003:0001:00</t>
  </si>
  <si>
    <t>105J  :891324:00:------:--</t>
  </si>
  <si>
    <t>21:0763:000307</t>
  </si>
  <si>
    <t>21:0219:000275</t>
  </si>
  <si>
    <t>21:0219:000275:0003:0001:00</t>
  </si>
  <si>
    <t>105J  :891325:00:------:--</t>
  </si>
  <si>
    <t>21:0763:000308</t>
  </si>
  <si>
    <t>21:0219:000276</t>
  </si>
  <si>
    <t>21:0219:000276:0003:0001:00</t>
  </si>
  <si>
    <t>105J  :891326:00:------:--</t>
  </si>
  <si>
    <t>21:0763:000309</t>
  </si>
  <si>
    <t>21:0219:000277</t>
  </si>
  <si>
    <t>21:0219:000277:0003:0001:00</t>
  </si>
  <si>
    <t>105J  :891327:00:------:--</t>
  </si>
  <si>
    <t>21:0763:000310</t>
  </si>
  <si>
    <t>21:0219:000278</t>
  </si>
  <si>
    <t>21:0219:000278:0003:0001:00</t>
  </si>
  <si>
    <t>105J  :891328:00:------:--</t>
  </si>
  <si>
    <t>21:0763:000311</t>
  </si>
  <si>
    <t>21:0219:000279</t>
  </si>
  <si>
    <t>21:0219:000279:0003:0001:00</t>
  </si>
  <si>
    <t>105J  :891329:00:------:--</t>
  </si>
  <si>
    <t>21:0763:000312</t>
  </si>
  <si>
    <t>21:0219:000280</t>
  </si>
  <si>
    <t>21:0219:000280:0003:0001:00</t>
  </si>
  <si>
    <t>105J  :891330:00:------:--</t>
  </si>
  <si>
    <t>21:0763:000313</t>
  </si>
  <si>
    <t>21:0219:000281</t>
  </si>
  <si>
    <t>21:0219:000281:0003:0001:00</t>
  </si>
  <si>
    <t>105J  :891331:00:------:--</t>
  </si>
  <si>
    <t>21:0763:000314</t>
  </si>
  <si>
    <t>21:0219:000282</t>
  </si>
  <si>
    <t>21:0219:000282:0003:0001:00</t>
  </si>
  <si>
    <t>105J  :891332:10:------:--</t>
  </si>
  <si>
    <t>21:0763:000315</t>
  </si>
  <si>
    <t>21:0219:000283</t>
  </si>
  <si>
    <t>21:0219:000283:0003:0001:00</t>
  </si>
  <si>
    <t>105J  :891333:20:891332:10</t>
  </si>
  <si>
    <t>21:0763:000316</t>
  </si>
  <si>
    <t>21:0219:000283:0004:0001:00</t>
  </si>
  <si>
    <t>105J  :891334:9X:------:--</t>
  </si>
  <si>
    <t>21:0763:000317</t>
  </si>
  <si>
    <t>105J  :891335:00:------:--</t>
  </si>
  <si>
    <t>21:0763:000318</t>
  </si>
  <si>
    <t>21:0219:000284</t>
  </si>
  <si>
    <t>21:0219:000284:0003:0001:00</t>
  </si>
  <si>
    <t>105J  :891336:00:------:--</t>
  </si>
  <si>
    <t>21:0763:000319</t>
  </si>
  <si>
    <t>21:0219:000285</t>
  </si>
  <si>
    <t>21:0219:000285:0003:0001:00</t>
  </si>
  <si>
    <t>105J  :891337:00:------:--</t>
  </si>
  <si>
    <t>21:0763:000320</t>
  </si>
  <si>
    <t>21:0219:000286</t>
  </si>
  <si>
    <t>21:0219:000286:0003:0001:00</t>
  </si>
  <si>
    <t>105J  :891338:00:------:--</t>
  </si>
  <si>
    <t>21:0763:000321</t>
  </si>
  <si>
    <t>21:0219:000287</t>
  </si>
  <si>
    <t>21:0219:000287:0003:0001:00</t>
  </si>
  <si>
    <t>105J  :891339:00:------:--</t>
  </si>
  <si>
    <t>21:0763:000322</t>
  </si>
  <si>
    <t>21:0219:000288</t>
  </si>
  <si>
    <t>21:0219:000288:0003:0001:00</t>
  </si>
  <si>
    <t>105J  :891340:00:------:--</t>
  </si>
  <si>
    <t>21:0763:000323</t>
  </si>
  <si>
    <t>21:0219:000289</t>
  </si>
  <si>
    <t>21:0219:000289:0003:0001:00</t>
  </si>
  <si>
    <t>105J  :891342:10:------:--</t>
  </si>
  <si>
    <t>21:0763:000324</t>
  </si>
  <si>
    <t>21:0219:000290</t>
  </si>
  <si>
    <t>21:0219:000290:0003:0001:00</t>
  </si>
  <si>
    <t>105J  :891343:20:891342:10</t>
  </si>
  <si>
    <t>21:0763:000325</t>
  </si>
  <si>
    <t>21:0219:000290:0004:0001:00</t>
  </si>
  <si>
    <t>105J  :891344:00:------:--</t>
  </si>
  <si>
    <t>21:0763:000326</t>
  </si>
  <si>
    <t>21:0219:000291</t>
  </si>
  <si>
    <t>21:0219:000291:0003:0001:00</t>
  </si>
  <si>
    <t>105J  :891345:00:------:--</t>
  </si>
  <si>
    <t>21:0763:000327</t>
  </si>
  <si>
    <t>21:0219:000292</t>
  </si>
  <si>
    <t>21:0219:000292:0003:0001:00</t>
  </si>
  <si>
    <t>105J  :891346:00:------:--</t>
  </si>
  <si>
    <t>21:0763:000328</t>
  </si>
  <si>
    <t>21:0219:000293</t>
  </si>
  <si>
    <t>21:0219:000293:0003:0001:00</t>
  </si>
  <si>
    <t>105J  :891347:00:------:--</t>
  </si>
  <si>
    <t>21:0763:000329</t>
  </si>
  <si>
    <t>21:0219:000294</t>
  </si>
  <si>
    <t>21:0219:000294:0003:0001:00</t>
  </si>
  <si>
    <t>105J  :891348:00:------:--</t>
  </si>
  <si>
    <t>21:0763:000330</t>
  </si>
  <si>
    <t>21:0219:000295</t>
  </si>
  <si>
    <t>21:0219:000295:0003:0001:00</t>
  </si>
  <si>
    <t>105J  :891349:00:------:--</t>
  </si>
  <si>
    <t>21:0763:000331</t>
  </si>
  <si>
    <t>21:0219:000296</t>
  </si>
  <si>
    <t>21:0219:000296:0003:0001:00</t>
  </si>
  <si>
    <t>105J  :891350:00:------:--</t>
  </si>
  <si>
    <t>21:0763:000332</t>
  </si>
  <si>
    <t>21:0219:000297</t>
  </si>
  <si>
    <t>21:0219:000297:0003:0001:00</t>
  </si>
  <si>
    <t>105J  :891351:00:------:--</t>
  </si>
  <si>
    <t>21:0763:000333</t>
  </si>
  <si>
    <t>21:0219:000298</t>
  </si>
  <si>
    <t>21:0219:000298:0003:0001:00</t>
  </si>
  <si>
    <t>105J  :891352:00:------:--</t>
  </si>
  <si>
    <t>21:0763:000334</t>
  </si>
  <si>
    <t>21:0219:000299</t>
  </si>
  <si>
    <t>21:0219:000299:0003:0001:00</t>
  </si>
  <si>
    <t>105J  :891353:9Y:------:--</t>
  </si>
  <si>
    <t>21:0763:000335</t>
  </si>
  <si>
    <t>105J  :891354:00:------:--</t>
  </si>
  <si>
    <t>21:0763:000336</t>
  </si>
  <si>
    <t>21:0219:000300</t>
  </si>
  <si>
    <t>21:0219:000300:0003:0001:00</t>
  </si>
  <si>
    <t>105J  :891355:00:------:--</t>
  </si>
  <si>
    <t>21:0763:000337</t>
  </si>
  <si>
    <t>21:0219:000301</t>
  </si>
  <si>
    <t>21:0219:000301:0003:0001:00</t>
  </si>
  <si>
    <t>105J  :891356:00:------:--</t>
  </si>
  <si>
    <t>21:0763:000338</t>
  </si>
  <si>
    <t>21:0219:000302</t>
  </si>
  <si>
    <t>21:0219:000302:0003:0001:00</t>
  </si>
  <si>
    <t>105J  :891357:00:------:--</t>
  </si>
  <si>
    <t>21:0763:000339</t>
  </si>
  <si>
    <t>21:0219:000303</t>
  </si>
  <si>
    <t>21:0219:000303:0003:0001:00</t>
  </si>
  <si>
    <t>105J  :891358:00:------:--</t>
  </si>
  <si>
    <t>21:0763:000340</t>
  </si>
  <si>
    <t>21:0219:000304</t>
  </si>
  <si>
    <t>21:0219:000304:0003:0001:00</t>
  </si>
  <si>
    <t>105J  :891359:00:------:--</t>
  </si>
  <si>
    <t>21:0763:000341</t>
  </si>
  <si>
    <t>21:0219:000305</t>
  </si>
  <si>
    <t>21:0219:000305:0003:0001:00</t>
  </si>
  <si>
    <t>105J  :891360:00:------:--</t>
  </si>
  <si>
    <t>21:0763:000342</t>
  </si>
  <si>
    <t>21:0219:000306</t>
  </si>
  <si>
    <t>21:0219:000306:0003:0001:00</t>
  </si>
  <si>
    <t>105J  :891362:00:------:--</t>
  </si>
  <si>
    <t>21:0763:000343</t>
  </si>
  <si>
    <t>21:0219:000307</t>
  </si>
  <si>
    <t>21:0219:000307:0003:0001:00</t>
  </si>
  <si>
    <t>105J  :891363:00:------:--</t>
  </si>
  <si>
    <t>21:0763:000344</t>
  </si>
  <si>
    <t>21:0219:000308</t>
  </si>
  <si>
    <t>21:0219:000308:0003:0001:00</t>
  </si>
  <si>
    <t>105J  :891364:00:------:--</t>
  </si>
  <si>
    <t>21:0763:000345</t>
  </si>
  <si>
    <t>21:0219:000309</t>
  </si>
  <si>
    <t>21:0219:000309:0003:0001:00</t>
  </si>
  <si>
    <t>105J  :891365:00:------:--</t>
  </si>
  <si>
    <t>21:0763:000346</t>
  </si>
  <si>
    <t>21:0219:000310</t>
  </si>
  <si>
    <t>21:0219:000310:0003:0001:00</t>
  </si>
  <si>
    <t>105J  :891366:10:------:--</t>
  </si>
  <si>
    <t>21:0763:000347</t>
  </si>
  <si>
    <t>21:0219:000311</t>
  </si>
  <si>
    <t>21:0219:000311:0003:0001:00</t>
  </si>
  <si>
    <t>105J  :891367:20:891366:10</t>
  </si>
  <si>
    <t>21:0763:000348</t>
  </si>
  <si>
    <t>21:0219:000311:0004:0001:00</t>
  </si>
  <si>
    <t>105J  :891368:00:------:--</t>
  </si>
  <si>
    <t>21:0763:000349</t>
  </si>
  <si>
    <t>21:0219:000312</t>
  </si>
  <si>
    <t>21:0219:000312:0003:0001:00</t>
  </si>
  <si>
    <t>105J  :891369:00:------:--</t>
  </si>
  <si>
    <t>21:0763:000350</t>
  </si>
  <si>
    <t>21:0219:000313</t>
  </si>
  <si>
    <t>21:0219:000313:0003:0001:00</t>
  </si>
  <si>
    <t>105J  :891370:00:------:--</t>
  </si>
  <si>
    <t>21:0763:000351</t>
  </si>
  <si>
    <t>21:0219:000314</t>
  </si>
  <si>
    <t>21:0219:000314:0003:0001:00</t>
  </si>
  <si>
    <t>105J  :891371:00:------:--</t>
  </si>
  <si>
    <t>21:0763:000352</t>
  </si>
  <si>
    <t>21:0219:000315</t>
  </si>
  <si>
    <t>21:0219:000315:0003:0001:00</t>
  </si>
  <si>
    <t>105J  :891372:00:------:--</t>
  </si>
  <si>
    <t>21:0763:000353</t>
  </si>
  <si>
    <t>21:0219:000316</t>
  </si>
  <si>
    <t>21:0219:000316:0003:0001:00</t>
  </si>
  <si>
    <t>105J  :891373:00:------:--</t>
  </si>
  <si>
    <t>21:0763:000354</t>
  </si>
  <si>
    <t>21:0219:000317</t>
  </si>
  <si>
    <t>21:0219:000317:0003:0001:00</t>
  </si>
  <si>
    <t>105J  :891374:00:------:--</t>
  </si>
  <si>
    <t>21:0763:000355</t>
  </si>
  <si>
    <t>21:0219:000318</t>
  </si>
  <si>
    <t>21:0219:000318:0003:0001:00</t>
  </si>
  <si>
    <t>105J  :891375:00:------:--</t>
  </si>
  <si>
    <t>21:0763:000356</t>
  </si>
  <si>
    <t>21:0219:000319</t>
  </si>
  <si>
    <t>21:0219:000319:0003:0001:00</t>
  </si>
  <si>
    <t>105J  :891376:00:------:--</t>
  </si>
  <si>
    <t>21:0763:000357</t>
  </si>
  <si>
    <t>21:0219:000320</t>
  </si>
  <si>
    <t>21:0219:000320:0003:0001:00</t>
  </si>
  <si>
    <t>105J  :891377:00:------:--</t>
  </si>
  <si>
    <t>21:0763:000358</t>
  </si>
  <si>
    <t>21:0219:000321</t>
  </si>
  <si>
    <t>21:0219:000321:0003:0001:00</t>
  </si>
  <si>
    <t>105J  :891378:00:------:--</t>
  </si>
  <si>
    <t>21:0763:000359</t>
  </si>
  <si>
    <t>21:0219:000322</t>
  </si>
  <si>
    <t>21:0219:000322:0003:0001:00</t>
  </si>
  <si>
    <t>105J  :891379:00:------:--</t>
  </si>
  <si>
    <t>21:0763:000360</t>
  </si>
  <si>
    <t>21:0219:000323</t>
  </si>
  <si>
    <t>21:0219:000323:0003:0001:00</t>
  </si>
  <si>
    <t>105J  :891380:9Z:------:--</t>
  </si>
  <si>
    <t>21:0763:000361</t>
  </si>
  <si>
    <t>105J  :891382:10:------:--</t>
  </si>
  <si>
    <t>21:0763:000362</t>
  </si>
  <si>
    <t>21:0219:000324</t>
  </si>
  <si>
    <t>21:0219:000324:0003:0001:00</t>
  </si>
  <si>
    <t>105J  :891383:20:891382:10</t>
  </si>
  <si>
    <t>21:0763:000363</t>
  </si>
  <si>
    <t>21:0219:000324:0004:0001:00</t>
  </si>
  <si>
    <t>105J  :891384:00:------:--</t>
  </si>
  <si>
    <t>21:0763:000364</t>
  </si>
  <si>
    <t>21:0219:000325</t>
  </si>
  <si>
    <t>21:0219:000325:0003:0001:00</t>
  </si>
  <si>
    <t>105J  :891385:00:------:--</t>
  </si>
  <si>
    <t>21:0763:000365</t>
  </si>
  <si>
    <t>21:0219:000326</t>
  </si>
  <si>
    <t>21:0219:000326:0003:0001:00</t>
  </si>
  <si>
    <t>105J  :891386:00:------:--</t>
  </si>
  <si>
    <t>21:0763:000366</t>
  </si>
  <si>
    <t>21:0219:000327</t>
  </si>
  <si>
    <t>21:0219:000327:0003:0001:00</t>
  </si>
  <si>
    <t>105J  :891387:00:------:--</t>
  </si>
  <si>
    <t>21:0763:000367</t>
  </si>
  <si>
    <t>21:0219:000328</t>
  </si>
  <si>
    <t>21:0219:000328:0003:0001:00</t>
  </si>
  <si>
    <t>105J  :891388:00:------:--</t>
  </si>
  <si>
    <t>21:0763:000368</t>
  </si>
  <si>
    <t>21:0219:000329</t>
  </si>
  <si>
    <t>21:0219:000329:0003:0001:00</t>
  </si>
  <si>
    <t>105J  :891389:9Y:------:--</t>
  </si>
  <si>
    <t>21:0763:000369</t>
  </si>
  <si>
    <t>105J  :891390:00:------:--</t>
  </si>
  <si>
    <t>21:0763:000370</t>
  </si>
  <si>
    <t>21:0219:000330</t>
  </si>
  <si>
    <t>21:0219:000330:0003:0001:00</t>
  </si>
  <si>
    <t>105J  :891391:00:------:--</t>
  </si>
  <si>
    <t>21:0763:000371</t>
  </si>
  <si>
    <t>21:0219:000331</t>
  </si>
  <si>
    <t>21:0219:000331:0003:0001:00</t>
  </si>
  <si>
    <t>105J  :891392:00:------:--</t>
  </si>
  <si>
    <t>21:0763:000372</t>
  </si>
  <si>
    <t>21:0219:000332</t>
  </si>
  <si>
    <t>21:0219:000332:0003:0001:00</t>
  </si>
  <si>
    <t>105J  :891393:00:------:--</t>
  </si>
  <si>
    <t>21:0763:000373</t>
  </si>
  <si>
    <t>21:0219:000333</t>
  </si>
  <si>
    <t>21:0219:000333:0003:0001:00</t>
  </si>
  <si>
    <t>105J  :891394:00:------:--</t>
  </si>
  <si>
    <t>21:0763:000374</t>
  </si>
  <si>
    <t>21:0219:000334</t>
  </si>
  <si>
    <t>21:0219:000334:0003:0001:00</t>
  </si>
  <si>
    <t>105J  :891395:00:------:--</t>
  </si>
  <si>
    <t>21:0763:000375</t>
  </si>
  <si>
    <t>21:0219:000335</t>
  </si>
  <si>
    <t>21:0219:000335:0003:0001:00</t>
  </si>
  <si>
    <t>105J  :891396:00:------:--</t>
  </si>
  <si>
    <t>21:0763:000376</t>
  </si>
  <si>
    <t>21:0219:000336</t>
  </si>
  <si>
    <t>21:0219:000336:0003:0001:00</t>
  </si>
  <si>
    <t>105J  :891397:00:------:--</t>
  </si>
  <si>
    <t>21:0763:000377</t>
  </si>
  <si>
    <t>21:0219:000337</t>
  </si>
  <si>
    <t>21:0219:000337:0003:0001:00</t>
  </si>
  <si>
    <t>105J  :891398:00:------:--</t>
  </si>
  <si>
    <t>21:0763:000378</t>
  </si>
  <si>
    <t>21:0219:000338</t>
  </si>
  <si>
    <t>21:0219:000338:0003:0001:00</t>
  </si>
  <si>
    <t>105J  :891399:00:------:--</t>
  </si>
  <si>
    <t>21:0763:000379</t>
  </si>
  <si>
    <t>21:0219:000339</t>
  </si>
  <si>
    <t>21:0219:000339:0003:0001:00</t>
  </si>
  <si>
    <t>105J  :891400:00:------:--</t>
  </si>
  <si>
    <t>21:0763:000380</t>
  </si>
  <si>
    <t>21:0219:000340</t>
  </si>
  <si>
    <t>21:0219:000340:0003:0001:00</t>
  </si>
  <si>
    <t>105J  :891402:00:------:--</t>
  </si>
  <si>
    <t>21:0763:000381</t>
  </si>
  <si>
    <t>21:0219:000341</t>
  </si>
  <si>
    <t>21:0219:000341:0003:0001:00</t>
  </si>
  <si>
    <t>105J  :891403:00:------:--</t>
  </si>
  <si>
    <t>21:0763:000382</t>
  </si>
  <si>
    <t>21:0219:000342</t>
  </si>
  <si>
    <t>21:0219:000342:0003:0001:00</t>
  </si>
  <si>
    <t>105J  :891404:9X:------:--</t>
  </si>
  <si>
    <t>21:0763:000383</t>
  </si>
  <si>
    <t>105J  :891405:00:------:--</t>
  </si>
  <si>
    <t>21:0763:000384</t>
  </si>
  <si>
    <t>21:0219:000343</t>
  </si>
  <si>
    <t>21:0219:000343:0003:0001:00</t>
  </si>
  <si>
    <t>105J  :891406:10:------:--</t>
  </si>
  <si>
    <t>21:0763:000385</t>
  </si>
  <si>
    <t>21:0219:000344</t>
  </si>
  <si>
    <t>21:0219:000344:0003:0001:00</t>
  </si>
  <si>
    <t>105J  :891407:20:891406:10</t>
  </si>
  <si>
    <t>21:0763:000386</t>
  </si>
  <si>
    <t>21:0219:000344:0004:0001:00</t>
  </si>
  <si>
    <t>105J  :891408:00:------:--</t>
  </si>
  <si>
    <t>21:0763:000387</t>
  </si>
  <si>
    <t>21:0219:000345</t>
  </si>
  <si>
    <t>21:0219:000345:0003:0001:00</t>
  </si>
  <si>
    <t>105J  :891409:00:------:--</t>
  </si>
  <si>
    <t>21:0763:000388</t>
  </si>
  <si>
    <t>21:0219:000346</t>
  </si>
  <si>
    <t>21:0219:000346:0003:0001:00</t>
  </si>
  <si>
    <t>105J  :891410:00:------:--</t>
  </si>
  <si>
    <t>21:0763:000389</t>
  </si>
  <si>
    <t>21:0219:000347</t>
  </si>
  <si>
    <t>21:0219:000347:0003:0001:00</t>
  </si>
  <si>
    <t>105J  :891411:00:------:--</t>
  </si>
  <si>
    <t>21:0763:000390</t>
  </si>
  <si>
    <t>21:0219:000348</t>
  </si>
  <si>
    <t>21:0219:000348:0003:0001:00</t>
  </si>
  <si>
    <t>105J  :891412:00:------:--</t>
  </si>
  <si>
    <t>21:0763:000391</t>
  </si>
  <si>
    <t>21:0219:000349</t>
  </si>
  <si>
    <t>21:0219:000349:0003:0001:00</t>
  </si>
  <si>
    <t>105J  :891413:00:------:--</t>
  </si>
  <si>
    <t>21:0763:000392</t>
  </si>
  <si>
    <t>21:0219:000350</t>
  </si>
  <si>
    <t>21:0219:000350:0003:0001:00</t>
  </si>
  <si>
    <t>105J  :891414:00:------:--</t>
  </si>
  <si>
    <t>21:0763:000393</t>
  </si>
  <si>
    <t>21:0219:000351</t>
  </si>
  <si>
    <t>21:0219:000351:0003:0001:00</t>
  </si>
  <si>
    <t>105J  :891415:00:------:--</t>
  </si>
  <si>
    <t>21:0763:000394</t>
  </si>
  <si>
    <t>21:0219:000352</t>
  </si>
  <si>
    <t>21:0219:000352:0003:0001:00</t>
  </si>
  <si>
    <t>105J  :891416:00:------:--</t>
  </si>
  <si>
    <t>21:0763:000395</t>
  </si>
  <si>
    <t>21:0219:000353</t>
  </si>
  <si>
    <t>21:0219:000353:0003:0001:00</t>
  </si>
  <si>
    <t>105J  :891417:00:------:--</t>
  </si>
  <si>
    <t>21:0763:000396</t>
  </si>
  <si>
    <t>21:0219:000354</t>
  </si>
  <si>
    <t>21:0219:000354:0003:0001:00</t>
  </si>
  <si>
    <t>105J  :891418:00:------:--</t>
  </si>
  <si>
    <t>21:0763:000397</t>
  </si>
  <si>
    <t>21:0219:000355</t>
  </si>
  <si>
    <t>21:0219:000355:0003:0001:00</t>
  </si>
  <si>
    <t>105J  :891419:00:------:--</t>
  </si>
  <si>
    <t>21:0763:000398</t>
  </si>
  <si>
    <t>21:0219:000356</t>
  </si>
  <si>
    <t>21:0219:000356:0003:0001:00</t>
  </si>
  <si>
    <t>105J  :891420:00:------:--</t>
  </si>
  <si>
    <t>21:0763:000399</t>
  </si>
  <si>
    <t>21:0219:000357</t>
  </si>
  <si>
    <t>21:0219:000357:0003:0001:00</t>
  </si>
  <si>
    <t>105J  :891422:00:------:--</t>
  </si>
  <si>
    <t>21:0763:000400</t>
  </si>
  <si>
    <t>21:0219:000358</t>
  </si>
  <si>
    <t>21:0219:000358:0003:0001:00</t>
  </si>
  <si>
    <t>105J  :891423:00:------:--</t>
  </si>
  <si>
    <t>21:0763:000401</t>
  </si>
  <si>
    <t>21:0219:000359</t>
  </si>
  <si>
    <t>21:0219:000359:0003:0001:00</t>
  </si>
  <si>
    <t>105J  :891424:00:------:--</t>
  </si>
  <si>
    <t>21:0763:000402</t>
  </si>
  <si>
    <t>21:0219:000360</t>
  </si>
  <si>
    <t>21:0219:000360:0003:0001:00</t>
  </si>
  <si>
    <t>105J  :891425:10:------:--</t>
  </si>
  <si>
    <t>21:0763:000403</t>
  </si>
  <si>
    <t>21:0219:000361</t>
  </si>
  <si>
    <t>21:0219:000361:0003:0001:00</t>
  </si>
  <si>
    <t>105J  :891426:20:891425:10</t>
  </si>
  <si>
    <t>21:0763:000404</t>
  </si>
  <si>
    <t>21:0219:000361:0004:0001:00</t>
  </si>
  <si>
    <t>105J  :891427:00:------:--</t>
  </si>
  <si>
    <t>21:0763:000405</t>
  </si>
  <si>
    <t>21:0219:000362</t>
  </si>
  <si>
    <t>21:0219:000362:0003:0001:00</t>
  </si>
  <si>
    <t>105J  :891428:00:------:--</t>
  </si>
  <si>
    <t>21:0763:000406</t>
  </si>
  <si>
    <t>21:0219:000363</t>
  </si>
  <si>
    <t>21:0219:000363:0003:0001:00</t>
  </si>
  <si>
    <t>105J  :891429:9X:------:--</t>
  </si>
  <si>
    <t>21:0763:000407</t>
  </si>
  <si>
    <t>105J  :891430:00:------:--</t>
  </si>
  <si>
    <t>21:0763:000408</t>
  </si>
  <si>
    <t>21:0219:000364</t>
  </si>
  <si>
    <t>21:0219:000364:0003:0001:00</t>
  </si>
  <si>
    <t>105J  :891431:00:------:--</t>
  </si>
  <si>
    <t>21:0763:000409</t>
  </si>
  <si>
    <t>21:0219:000365</t>
  </si>
  <si>
    <t>21:0219:000365:0003:0001:00</t>
  </si>
  <si>
    <t>105J  :891432:00:------:--</t>
  </si>
  <si>
    <t>21:0763:000410</t>
  </si>
  <si>
    <t>21:0219:000366</t>
  </si>
  <si>
    <t>21:0219:000366:0003:0001:00</t>
  </si>
  <si>
    <t>105J  :891433:00:------:--</t>
  </si>
  <si>
    <t>21:0763:000411</t>
  </si>
  <si>
    <t>21:0219:000367</t>
  </si>
  <si>
    <t>21:0219:000367:0003:0001:00</t>
  </si>
  <si>
    <t>105J  :891434:00:------:--</t>
  </si>
  <si>
    <t>21:0763:000412</t>
  </si>
  <si>
    <t>21:0219:000368</t>
  </si>
  <si>
    <t>21:0219:000368:0003:0001:00</t>
  </si>
  <si>
    <t>105J  :891435:00:------:--</t>
  </si>
  <si>
    <t>21:0763:000413</t>
  </si>
  <si>
    <t>21:0219:000369</t>
  </si>
  <si>
    <t>21:0219:000369:0003:0001:00</t>
  </si>
  <si>
    <t>105J  :891436:00:------:--</t>
  </si>
  <si>
    <t>21:0763:000414</t>
  </si>
  <si>
    <t>21:0219:000370</t>
  </si>
  <si>
    <t>21:0219:000370:0003:0001:00</t>
  </si>
  <si>
    <t>105J  :891437:00:------:--</t>
  </si>
  <si>
    <t>21:0763:000415</t>
  </si>
  <si>
    <t>21:0219:000371</t>
  </si>
  <si>
    <t>21:0219:000371:0003:0001:00</t>
  </si>
  <si>
    <t>105J  :891438:00:------:--</t>
  </si>
  <si>
    <t>21:0763:000416</t>
  </si>
  <si>
    <t>21:0219:000372</t>
  </si>
  <si>
    <t>21:0219:000372:0003:0001:00</t>
  </si>
  <si>
    <t>105J  :891439:00:------:--</t>
  </si>
  <si>
    <t>21:0763:000417</t>
  </si>
  <si>
    <t>21:0219:000373</t>
  </si>
  <si>
    <t>21:0219:000373:0003:0001:00</t>
  </si>
  <si>
    <t>105J  :891440:00:------:--</t>
  </si>
  <si>
    <t>21:0763:000418</t>
  </si>
  <si>
    <t>21:0219:000374</t>
  </si>
  <si>
    <t>21:0219:000374:0003:0001:00</t>
  </si>
  <si>
    <t>105J  :891442:10:------:--</t>
  </si>
  <si>
    <t>21:0763:000419</t>
  </si>
  <si>
    <t>21:0219:000375</t>
  </si>
  <si>
    <t>21:0219:000375:0003:0001:00</t>
  </si>
  <si>
    <t>105J  :891443:20:891442:10</t>
  </si>
  <si>
    <t>21:0763:000420</t>
  </si>
  <si>
    <t>21:0219:000375:0004:0001:00</t>
  </si>
  <si>
    <t>105J  :891444:00:------:--</t>
  </si>
  <si>
    <t>21:0763:000421</t>
  </si>
  <si>
    <t>21:0219:000376</t>
  </si>
  <si>
    <t>21:0219:000376:0003:0001:00</t>
  </si>
  <si>
    <t>105J  :891445:00:------:--</t>
  </si>
  <si>
    <t>21:0763:000422</t>
  </si>
  <si>
    <t>21:0219:000377</t>
  </si>
  <si>
    <t>21:0219:000377:0003:0001:00</t>
  </si>
  <si>
    <t>105J  :891446:00:------:--</t>
  </si>
  <si>
    <t>21:0763:000423</t>
  </si>
  <si>
    <t>21:0219:000378</t>
  </si>
  <si>
    <t>21:0219:000378:0003:0001:00</t>
  </si>
  <si>
    <t>105J  :891447:00:------:--</t>
  </si>
  <si>
    <t>21:0763:000424</t>
  </si>
  <si>
    <t>21:0219:000379</t>
  </si>
  <si>
    <t>21:0219:000379:0003:0001:00</t>
  </si>
  <si>
    <t>105J  :891448:00:------:--</t>
  </si>
  <si>
    <t>21:0763:000425</t>
  </si>
  <si>
    <t>21:0219:000380</t>
  </si>
  <si>
    <t>21:0219:000380:0003:0001:00</t>
  </si>
  <si>
    <t>105J  :891449:00:------:--</t>
  </si>
  <si>
    <t>21:0763:000426</t>
  </si>
  <si>
    <t>21:0219:000381</t>
  </si>
  <si>
    <t>21:0219:000381:0003:0001:00</t>
  </si>
  <si>
    <t>105J  :891450:00:------:--</t>
  </si>
  <si>
    <t>21:0763:000427</t>
  </si>
  <si>
    <t>21:0219:000382</t>
  </si>
  <si>
    <t>21:0219:000382:0003:0001:00</t>
  </si>
  <si>
    <t>105J  :891451:00:------:--</t>
  </si>
  <si>
    <t>21:0763:000428</t>
  </si>
  <si>
    <t>21:0219:000383</t>
  </si>
  <si>
    <t>21:0219:000383:0003:0001:00</t>
  </si>
  <si>
    <t>105J  :891452:00:------:--</t>
  </si>
  <si>
    <t>21:0763:000429</t>
  </si>
  <si>
    <t>21:0219:000384</t>
  </si>
  <si>
    <t>21:0219:000384:0003:0001:00</t>
  </si>
  <si>
    <t>105J  :891453:00:------:--</t>
  </si>
  <si>
    <t>21:0763:000430</t>
  </si>
  <si>
    <t>21:0219:000385</t>
  </si>
  <si>
    <t>21:0219:000385:0003:0001:00</t>
  </si>
  <si>
    <t>105J  :891454:00:------:--</t>
  </si>
  <si>
    <t>21:0763:000431</t>
  </si>
  <si>
    <t>21:0219:000386</t>
  </si>
  <si>
    <t>21:0219:000386:0003:0001:00</t>
  </si>
  <si>
    <t>105J  :891455:00:------:--</t>
  </si>
  <si>
    <t>21:0763:000432</t>
  </si>
  <si>
    <t>21:0219:000387</t>
  </si>
  <si>
    <t>21:0219:000387:0003:0001:00</t>
  </si>
  <si>
    <t>105J  :891456:00:------:--</t>
  </si>
  <si>
    <t>21:0763:000433</t>
  </si>
  <si>
    <t>21:0219:000388</t>
  </si>
  <si>
    <t>21:0219:000388:0003:0001:00</t>
  </si>
  <si>
    <t>105J  :891457:00:------:--</t>
  </si>
  <si>
    <t>21:0763:000434</t>
  </si>
  <si>
    <t>21:0219:000389</t>
  </si>
  <si>
    <t>21:0219:000389:0003:0001:00</t>
  </si>
  <si>
    <t>105J  :891458:00:------:--</t>
  </si>
  <si>
    <t>21:0763:000435</t>
  </si>
  <si>
    <t>21:0219:000390</t>
  </si>
  <si>
    <t>21:0219:000390:0003:0001:00</t>
  </si>
  <si>
    <t>105J  :891459:00:------:--</t>
  </si>
  <si>
    <t>21:0763:000436</t>
  </si>
  <si>
    <t>21:0219:000391</t>
  </si>
  <si>
    <t>21:0219:000391:0003:0001:00</t>
  </si>
  <si>
    <t>105J  :891460:9Z:------:--</t>
  </si>
  <si>
    <t>21:0763:000437</t>
  </si>
  <si>
    <t>105J  :891462:10:------:--</t>
  </si>
  <si>
    <t>21:0763:000438</t>
  </si>
  <si>
    <t>21:0219:000392</t>
  </si>
  <si>
    <t>21:0219:000392:0003:0001:00</t>
  </si>
  <si>
    <t>105J  :891463:20:891462:10</t>
  </si>
  <si>
    <t>21:0763:000439</t>
  </si>
  <si>
    <t>21:0219:000392:0004:0001:00</t>
  </si>
  <si>
    <t>105J  :891464:00:------:--</t>
  </si>
  <si>
    <t>21:0763:000440</t>
  </si>
  <si>
    <t>21:0219:000393</t>
  </si>
  <si>
    <t>21:0219:000393:0003:0001:00</t>
  </si>
  <si>
    <t>105J  :891465:00:------:--</t>
  </si>
  <si>
    <t>21:0763:000441</t>
  </si>
  <si>
    <t>21:0219:000394</t>
  </si>
  <si>
    <t>21:0219:000394:0003:0001:00</t>
  </si>
  <si>
    <t>105J  :891466:00:------:--</t>
  </si>
  <si>
    <t>21:0763:000442</t>
  </si>
  <si>
    <t>21:0219:000395</t>
  </si>
  <si>
    <t>21:0219:000395:0003:0001:00</t>
  </si>
  <si>
    <t>105J  :891467:00:------:--</t>
  </si>
  <si>
    <t>21:0763:000443</t>
  </si>
  <si>
    <t>21:0219:000396</t>
  </si>
  <si>
    <t>21:0219:000396:0003:0001:00</t>
  </si>
  <si>
    <t>105J  :891468:00:------:--</t>
  </si>
  <si>
    <t>21:0763:000444</t>
  </si>
  <si>
    <t>21:0219:000397</t>
  </si>
  <si>
    <t>21:0219:000397:0003:0001:00</t>
  </si>
  <si>
    <t>105J  :891469:00:------:--</t>
  </si>
  <si>
    <t>21:0763:000445</t>
  </si>
  <si>
    <t>21:0219:000398</t>
  </si>
  <si>
    <t>21:0219:000398:0003:0001:00</t>
  </si>
  <si>
    <t>105J  :891470:9X:------:--</t>
  </si>
  <si>
    <t>21:0763:000446</t>
  </si>
  <si>
    <t>105J  :891471:00:------:--</t>
  </si>
  <si>
    <t>21:0763:000447</t>
  </si>
  <si>
    <t>21:0219:000399</t>
  </si>
  <si>
    <t>21:0219:000399:0003:0001:00</t>
  </si>
  <si>
    <t>105J  :891472:00:------:--</t>
  </si>
  <si>
    <t>21:0763:000448</t>
  </si>
  <si>
    <t>21:0219:000400</t>
  </si>
  <si>
    <t>21:0219:000400:0003:0001:00</t>
  </si>
  <si>
    <t>105J  :891473:00:------:--</t>
  </si>
  <si>
    <t>21:0763:000449</t>
  </si>
  <si>
    <t>21:0219:000401</t>
  </si>
  <si>
    <t>21:0219:000401:0003:0001:00</t>
  </si>
  <si>
    <t>105J  :891474:00:------:--</t>
  </si>
  <si>
    <t>21:0763:000450</t>
  </si>
  <si>
    <t>21:0219:000402</t>
  </si>
  <si>
    <t>21:0219:000402:0003:0001:00</t>
  </si>
  <si>
    <t>105J  :891475:00:------:--</t>
  </si>
  <si>
    <t>21:0763:000451</t>
  </si>
  <si>
    <t>21:0219:000403</t>
  </si>
  <si>
    <t>21:0219:000403:0003:0001:00</t>
  </si>
  <si>
    <t>105J  :891476:00:------:--</t>
  </si>
  <si>
    <t>21:0763:000452</t>
  </si>
  <si>
    <t>21:0219:000404</t>
  </si>
  <si>
    <t>21:0219:000404:0003:0001:00</t>
  </si>
  <si>
    <t>105J  :891477:00:------:--</t>
  </si>
  <si>
    <t>21:0763:000453</t>
  </si>
  <si>
    <t>21:0219:000405</t>
  </si>
  <si>
    <t>21:0219:000405:0003:0001:00</t>
  </si>
  <si>
    <t>105J  :891478:00:------:--</t>
  </si>
  <si>
    <t>21:0763:000454</t>
  </si>
  <si>
    <t>21:0219:000406</t>
  </si>
  <si>
    <t>21:0219:000406:0003:0001:00</t>
  </si>
  <si>
    <t>105J  :891479:00:------:--</t>
  </si>
  <si>
    <t>21:0763:000455</t>
  </si>
  <si>
    <t>21:0219:000407</t>
  </si>
  <si>
    <t>21:0219:000407:0003:0001:00</t>
  </si>
  <si>
    <t>105J  :891480:00:------:--</t>
  </si>
  <si>
    <t>21:0763:000456</t>
  </si>
  <si>
    <t>21:0219:000408</t>
  </si>
  <si>
    <t>21:0219:000408:0003:0001:00</t>
  </si>
  <si>
    <t>105J  :891482:10:------:--</t>
  </si>
  <si>
    <t>21:0763:000457</t>
  </si>
  <si>
    <t>21:0219:000409</t>
  </si>
  <si>
    <t>21:0219:000409:0003:0001:00</t>
  </si>
  <si>
    <t>105J  :891483:20:891482:10</t>
  </si>
  <si>
    <t>21:0763:000458</t>
  </si>
  <si>
    <t>21:0219:000409:0004:0001:00</t>
  </si>
  <si>
    <t>105J  :891484:00:------:--</t>
  </si>
  <si>
    <t>21:0763:000459</t>
  </si>
  <si>
    <t>21:0219:000410</t>
  </si>
  <si>
    <t>21:0219:000410:0003:0001:00</t>
  </si>
  <si>
    <t>105J  :891485:00:------:--</t>
  </si>
  <si>
    <t>21:0763:000460</t>
  </si>
  <si>
    <t>21:0219:000411</t>
  </si>
  <si>
    <t>21:0219:000411:0003:0001:00</t>
  </si>
  <si>
    <t>105J  :891486:00:------:--</t>
  </si>
  <si>
    <t>21:0763:000461</t>
  </si>
  <si>
    <t>21:0219:000412</t>
  </si>
  <si>
    <t>21:0219:000412:0003:0001:00</t>
  </si>
  <si>
    <t>105J  :891487:00:------:--</t>
  </si>
  <si>
    <t>21:0763:000462</t>
  </si>
  <si>
    <t>21:0219:000413</t>
  </si>
  <si>
    <t>21:0219:000413:0003:0001:00</t>
  </si>
  <si>
    <t>105J  :891488:00:------:--</t>
  </si>
  <si>
    <t>21:0763:000463</t>
  </si>
  <si>
    <t>21:0219:000414</t>
  </si>
  <si>
    <t>21:0219:000414:0003:0001:00</t>
  </si>
  <si>
    <t>105J  :891489:00:------:--</t>
  </si>
  <si>
    <t>21:0763:000464</t>
  </si>
  <si>
    <t>21:0219:000415</t>
  </si>
  <si>
    <t>21:0219:000415:0003:0001:00</t>
  </si>
  <si>
    <t>105J  :891490:00:------:--</t>
  </si>
  <si>
    <t>21:0763:000465</t>
  </si>
  <si>
    <t>21:0219:000416</t>
  </si>
  <si>
    <t>21:0219:000416:0003:0001:00</t>
  </si>
  <si>
    <t>105J  :891491:00:------:--</t>
  </si>
  <si>
    <t>21:0763:000466</t>
  </si>
  <si>
    <t>21:0219:000417</t>
  </si>
  <si>
    <t>21:0219:000417:0003:0001:00</t>
  </si>
  <si>
    <t>105J  :891492:00:------:--</t>
  </si>
  <si>
    <t>21:0763:000467</t>
  </si>
  <si>
    <t>21:0219:000418</t>
  </si>
  <si>
    <t>21:0219:000418:0003:0001:00</t>
  </si>
  <si>
    <t>105J  :891493:00:------:--</t>
  </si>
  <si>
    <t>21:0763:000468</t>
  </si>
  <si>
    <t>21:0219:000419</t>
  </si>
  <si>
    <t>21:0219:000419:0003:0001:00</t>
  </si>
  <si>
    <t>105J  :891494:00:------:--</t>
  </si>
  <si>
    <t>21:0763:000469</t>
  </si>
  <si>
    <t>21:0219:000420</t>
  </si>
  <si>
    <t>21:0219:000420:0003:0001:00</t>
  </si>
  <si>
    <t>105J  :891495:00:------:--</t>
  </si>
  <si>
    <t>21:0763:000470</t>
  </si>
  <si>
    <t>21:0219:000421</t>
  </si>
  <si>
    <t>21:0219:000421:0003:0001:00</t>
  </si>
  <si>
    <t>105J  :891496:00:------:--</t>
  </si>
  <si>
    <t>21:0763:000471</t>
  </si>
  <si>
    <t>21:0219:000422</t>
  </si>
  <si>
    <t>21:0219:000422:0003:0001:00</t>
  </si>
  <si>
    <t>105J  :891497:00:------:--</t>
  </si>
  <si>
    <t>21:0763:000472</t>
  </si>
  <si>
    <t>21:0219:000423</t>
  </si>
  <si>
    <t>21:0219:000423:0003:0001:00</t>
  </si>
  <si>
    <t>105J  :891498:00:------:--</t>
  </si>
  <si>
    <t>21:0763:000473</t>
  </si>
  <si>
    <t>21:0219:000424</t>
  </si>
  <si>
    <t>21:0219:000424:0003:0001:00</t>
  </si>
  <si>
    <t>105J  :891499:00:------:--</t>
  </si>
  <si>
    <t>21:0763:000474</t>
  </si>
  <si>
    <t>21:0219:000425</t>
  </si>
  <si>
    <t>21:0219:000425:0003:0001:00</t>
  </si>
  <si>
    <t>105J  :891500:9X:------:--</t>
  </si>
  <si>
    <t>21:0763:000475</t>
  </si>
  <si>
    <t>105J  :891502:00:------:--</t>
  </si>
  <si>
    <t>21:0763:000476</t>
  </si>
  <si>
    <t>21:0219:000426</t>
  </si>
  <si>
    <t>21:0219:000426:0003:0001:00</t>
  </si>
  <si>
    <t>105J  :891503:10:------:--</t>
  </si>
  <si>
    <t>21:0763:000477</t>
  </si>
  <si>
    <t>21:0219:000427</t>
  </si>
  <si>
    <t>21:0219:000427:0003:0001:00</t>
  </si>
  <si>
    <t>105J  :891504:20:891503:10</t>
  </si>
  <si>
    <t>21:0763:000478</t>
  </si>
  <si>
    <t>21:0219:000427:0004:0001:00</t>
  </si>
  <si>
    <t>105J  :891505:00:------:--</t>
  </si>
  <si>
    <t>21:0763:000479</t>
  </si>
  <si>
    <t>21:0219:000428</t>
  </si>
  <si>
    <t>21:0219:000428:0003:0001:00</t>
  </si>
  <si>
    <t>105J  :891506:00:------:--</t>
  </si>
  <si>
    <t>21:0763:000480</t>
  </si>
  <si>
    <t>21:0219:000429</t>
  </si>
  <si>
    <t>21:0219:000429:0003:0001:00</t>
  </si>
  <si>
    <t>105J  :891507:00:------:--</t>
  </si>
  <si>
    <t>21:0763:000481</t>
  </si>
  <si>
    <t>21:0219:000430</t>
  </si>
  <si>
    <t>21:0219:000430:0003:0001:00</t>
  </si>
  <si>
    <t>105J  :891508:00:------:--</t>
  </si>
  <si>
    <t>21:0763:000482</t>
  </si>
  <si>
    <t>21:0219:000431</t>
  </si>
  <si>
    <t>21:0219:000431:0003:0001:00</t>
  </si>
  <si>
    <t>105J  :891509:00:------:--</t>
  </si>
  <si>
    <t>21:0763:000483</t>
  </si>
  <si>
    <t>21:0219:000432</t>
  </si>
  <si>
    <t>21:0219:000432:0003:0001:00</t>
  </si>
  <si>
    <t>105J  :891510:00:------:--</t>
  </si>
  <si>
    <t>21:0763:000484</t>
  </si>
  <si>
    <t>21:0219:000433</t>
  </si>
  <si>
    <t>21:0219:000433:0003:0001:00</t>
  </si>
  <si>
    <t>105J  :891511:00:------:--</t>
  </si>
  <si>
    <t>21:0763:000485</t>
  </si>
  <si>
    <t>21:0219:000434</t>
  </si>
  <si>
    <t>21:0219:000434:0003:0001:00</t>
  </si>
  <si>
    <t>105J  :891512:9X:------:--</t>
  </si>
  <si>
    <t>21:0763:000486</t>
  </si>
  <si>
    <t>105J  :891513:00:------:--</t>
  </si>
  <si>
    <t>21:0763:000487</t>
  </si>
  <si>
    <t>21:0219:000435</t>
  </si>
  <si>
    <t>21:0219:000435:0003:0001:00</t>
  </si>
  <si>
    <t>105J  :891514:00:------:--</t>
  </si>
  <si>
    <t>21:0763:000488</t>
  </si>
  <si>
    <t>21:0219:000436</t>
  </si>
  <si>
    <t>21:0219:000436:0003:0001:00</t>
  </si>
  <si>
    <t>105J  :891515:00:------:--</t>
  </si>
  <si>
    <t>21:0763:000489</t>
  </si>
  <si>
    <t>21:0219:000437</t>
  </si>
  <si>
    <t>21:0219:000437:0003:0001:00</t>
  </si>
  <si>
    <t>105J  :891516:00:------:--</t>
  </si>
  <si>
    <t>21:0763:000490</t>
  </si>
  <si>
    <t>21:0219:000438</t>
  </si>
  <si>
    <t>21:0219:000438:0003:0001:00</t>
  </si>
  <si>
    <t>105J  :891517:00:------:--</t>
  </si>
  <si>
    <t>21:0763:000491</t>
  </si>
  <si>
    <t>21:0219:000439</t>
  </si>
  <si>
    <t>21:0219:000439:0003:0001:00</t>
  </si>
  <si>
    <t>105J  :891518:00:------:--</t>
  </si>
  <si>
    <t>21:0763:000492</t>
  </si>
  <si>
    <t>21:0219:000440</t>
  </si>
  <si>
    <t>21:0219:000440:0003:0001:00</t>
  </si>
  <si>
    <t>105J  :891519:00:------:--</t>
  </si>
  <si>
    <t>21:0763:000493</t>
  </si>
  <si>
    <t>21:0219:000441</t>
  </si>
  <si>
    <t>21:0219:000441:0003:0001:00</t>
  </si>
  <si>
    <t>105J  :891520:00:------:--</t>
  </si>
  <si>
    <t>21:0763:000494</t>
  </si>
  <si>
    <t>21:0219:000442</t>
  </si>
  <si>
    <t>21:0219:000442:0003:0001:00</t>
  </si>
  <si>
    <t>105J  :891522:10:------:--</t>
  </si>
  <si>
    <t>21:0763:000495</t>
  </si>
  <si>
    <t>21:0219:000443</t>
  </si>
  <si>
    <t>21:0219:000443:0003:0001:00</t>
  </si>
  <si>
    <t>105J  :891523:20:891522:10</t>
  </si>
  <si>
    <t>21:0763:000496</t>
  </si>
  <si>
    <t>21:0219:000443:0004:0001:00</t>
  </si>
  <si>
    <t>105J  :891524:00:------:--</t>
  </si>
  <si>
    <t>21:0763:000497</t>
  </si>
  <si>
    <t>21:0219:000444</t>
  </si>
  <si>
    <t>21:0219:000444:0003:0001:00</t>
  </si>
  <si>
    <t>105J  :891525:00:------:--</t>
  </si>
  <si>
    <t>21:0763:000498</t>
  </si>
  <si>
    <t>21:0219:000445</t>
  </si>
  <si>
    <t>21:0219:000445:0003:0001:00</t>
  </si>
  <si>
    <t>105J  :891526:00:------:--</t>
  </si>
  <si>
    <t>21:0763:000499</t>
  </si>
  <si>
    <t>21:0219:000446</t>
  </si>
  <si>
    <t>21:0219:000446:0003:0001:00</t>
  </si>
  <si>
    <t>105J  :891527:00:------:--</t>
  </si>
  <si>
    <t>21:0763:000500</t>
  </si>
  <si>
    <t>21:0219:000447</t>
  </si>
  <si>
    <t>21:0219:000447:0003:0001:00</t>
  </si>
  <si>
    <t>105J  :891528:00:------:--</t>
  </si>
  <si>
    <t>21:0763:000501</t>
  </si>
  <si>
    <t>21:0219:000448</t>
  </si>
  <si>
    <t>21:0219:000448:0003:0001:00</t>
  </si>
  <si>
    <t>105J  :891529:9Y:------:--</t>
  </si>
  <si>
    <t>21:0763:000502</t>
  </si>
  <si>
    <t>105J  :891530:00:------:--</t>
  </si>
  <si>
    <t>21:0763:000503</t>
  </si>
  <si>
    <t>21:0219:000449</t>
  </si>
  <si>
    <t>21:0219:000449:0003:0001:00</t>
  </si>
  <si>
    <t>105J  :891531:00:------:--</t>
  </si>
  <si>
    <t>21:0763:000504</t>
  </si>
  <si>
    <t>21:0219:000450</t>
  </si>
  <si>
    <t>21:0219:000450:0003:0001:00</t>
  </si>
  <si>
    <t>105J  :891532:00:------:--</t>
  </si>
  <si>
    <t>21:0763:000505</t>
  </si>
  <si>
    <t>21:0219:000451</t>
  </si>
  <si>
    <t>21:0219:000451:0003:0001:00</t>
  </si>
  <si>
    <t>105J  :891533:00:------:--</t>
  </si>
  <si>
    <t>21:0763:000506</t>
  </si>
  <si>
    <t>21:0219:000452</t>
  </si>
  <si>
    <t>21:0219:000452:0003:0001:00</t>
  </si>
  <si>
    <t>105J  :891534:00:------:--</t>
  </si>
  <si>
    <t>21:0763:000507</t>
  </si>
  <si>
    <t>21:0219:000453</t>
  </si>
  <si>
    <t>21:0219:000453:0003:0001:00</t>
  </si>
  <si>
    <t>105J  :891535:00:------:--</t>
  </si>
  <si>
    <t>21:0763:000508</t>
  </si>
  <si>
    <t>21:0219:000454</t>
  </si>
  <si>
    <t>21:0219:000454:0003:0001:00</t>
  </si>
  <si>
    <t>105J  :891536:00:------:--</t>
  </si>
  <si>
    <t>21:0763:000509</t>
  </si>
  <si>
    <t>21:0219:000455</t>
  </si>
  <si>
    <t>21:0219:000455:0003:0001:00</t>
  </si>
  <si>
    <t>105J  :891537:00:------:--</t>
  </si>
  <si>
    <t>21:0763:000510</t>
  </si>
  <si>
    <t>21:0219:000456</t>
  </si>
  <si>
    <t>21:0219:000456:0003:0001:00</t>
  </si>
  <si>
    <t>105J  :891538:00:------:--</t>
  </si>
  <si>
    <t>21:0763:000511</t>
  </si>
  <si>
    <t>21:0219:000457</t>
  </si>
  <si>
    <t>21:0219:000457:0003:0001:00</t>
  </si>
  <si>
    <t>105J  :891539:00:------:--</t>
  </si>
  <si>
    <t>21:0763:000512</t>
  </si>
  <si>
    <t>21:0219:000458</t>
  </si>
  <si>
    <t>21:0219:000458:0003:0001:00</t>
  </si>
  <si>
    <t>105J  :891540:00:------:--</t>
  </si>
  <si>
    <t>21:0763:000513</t>
  </si>
  <si>
    <t>21:0219:000459</t>
  </si>
  <si>
    <t>21:0219:000459:0003:0001:00</t>
  </si>
  <si>
    <t>105J  :891542:10:------:--</t>
  </si>
  <si>
    <t>21:0763:000514</t>
  </si>
  <si>
    <t>21:0219:000460</t>
  </si>
  <si>
    <t>21:0219:000460:0003:0001:00</t>
  </si>
  <si>
    <t>105J  :891543:9Y:------:--</t>
  </si>
  <si>
    <t>21:0763:000515</t>
  </si>
  <si>
    <t>105J  :891544:20:891542:10</t>
  </si>
  <si>
    <t>21:0763:000516</t>
  </si>
  <si>
    <t>21:0219:000460:0004:0001:00</t>
  </si>
  <si>
    <t>105J  :891545:00:------:--</t>
  </si>
  <si>
    <t>21:0763:000517</t>
  </si>
  <si>
    <t>21:0219:000461</t>
  </si>
  <si>
    <t>21:0219:000461:0003:0001:00</t>
  </si>
  <si>
    <t>105J  :891546:00:------:--</t>
  </si>
  <si>
    <t>21:0763:000518</t>
  </si>
  <si>
    <t>21:0219:000462</t>
  </si>
  <si>
    <t>21:0219:000462:0003:0001:00</t>
  </si>
  <si>
    <t>105J  :891547:00:------:--</t>
  </si>
  <si>
    <t>21:0763:000519</t>
  </si>
  <si>
    <t>21:0219:000463</t>
  </si>
  <si>
    <t>21:0219:000463:0003:0001:00</t>
  </si>
  <si>
    <t>105J  :891548:00:------:--</t>
  </si>
  <si>
    <t>21:0763:000520</t>
  </si>
  <si>
    <t>21:0219:000464</t>
  </si>
  <si>
    <t>21:0219:000464:0003:0001:00</t>
  </si>
  <si>
    <t>105J  :891549:00:------:--</t>
  </si>
  <si>
    <t>21:0763:000521</t>
  </si>
  <si>
    <t>21:0219:000465</t>
  </si>
  <si>
    <t>21:0219:000465:0003:0001:00</t>
  </si>
  <si>
    <t>105J  :891550:00:------:--</t>
  </si>
  <si>
    <t>21:0763:000522</t>
  </si>
  <si>
    <t>21:0219:000466</t>
  </si>
  <si>
    <t>21:0219:000466:0003:0001:00</t>
  </si>
  <si>
    <t>105J  :891551:00:------:--</t>
  </si>
  <si>
    <t>21:0763:000523</t>
  </si>
  <si>
    <t>21:0219:000467</t>
  </si>
  <si>
    <t>21:0219:000467:0003:0001:00</t>
  </si>
  <si>
    <t>105J  :891552:00:------:--</t>
  </si>
  <si>
    <t>21:0763:000524</t>
  </si>
  <si>
    <t>21:0219:000468</t>
  </si>
  <si>
    <t>21:0219:000468:0003:0001:00</t>
  </si>
  <si>
    <t>105J  :891553:00:------:--</t>
  </si>
  <si>
    <t>21:0763:000525</t>
  </si>
  <si>
    <t>21:0219:000469</t>
  </si>
  <si>
    <t>21:0219:000469:0003:0001:00</t>
  </si>
  <si>
    <t>105J  :891554:00:------:--</t>
  </si>
  <si>
    <t>21:0763:000526</t>
  </si>
  <si>
    <t>21:0219:000470</t>
  </si>
  <si>
    <t>21:0219:000470:0003:0001:00</t>
  </si>
  <si>
    <t>105J  :891555:00:------:--</t>
  </si>
  <si>
    <t>21:0763:000527</t>
  </si>
  <si>
    <t>21:0219:000471</t>
  </si>
  <si>
    <t>21:0219:000471:0003:0001:00</t>
  </si>
  <si>
    <t>105J  :891556:00:------:--</t>
  </si>
  <si>
    <t>21:0763:000528</t>
  </si>
  <si>
    <t>21:0219:000472</t>
  </si>
  <si>
    <t>21:0219:000472:0003:0001:00</t>
  </si>
  <si>
    <t>105J  :891557:00:------:--</t>
  </si>
  <si>
    <t>21:0763:000529</t>
  </si>
  <si>
    <t>21:0219:000473</t>
  </si>
  <si>
    <t>21:0219:000473:0003:0001:00</t>
  </si>
  <si>
    <t>105J  :891558:00:------:--</t>
  </si>
  <si>
    <t>21:0763:000530</t>
  </si>
  <si>
    <t>21:0219:000474</t>
  </si>
  <si>
    <t>21:0219:000474:0003:0001:00</t>
  </si>
  <si>
    <t>105J  :891559:00:------:--</t>
  </si>
  <si>
    <t>21:0763:000531</t>
  </si>
  <si>
    <t>21:0219:000475</t>
  </si>
  <si>
    <t>21:0219:000475:0003:0001:00</t>
  </si>
  <si>
    <t>105J  :891560:00:------:--</t>
  </si>
  <si>
    <t>21:0763:000532</t>
  </si>
  <si>
    <t>21:0219:000476</t>
  </si>
  <si>
    <t>21:0219:000476:0003:0001:00</t>
  </si>
  <si>
    <t>105J  :891562:10:------:--</t>
  </si>
  <si>
    <t>21:0763:000533</t>
  </si>
  <si>
    <t>21:0219:000477</t>
  </si>
  <si>
    <t>21:0219:000477:0003:0001:00</t>
  </si>
  <si>
    <t>105J  :891563:20:891562:10</t>
  </si>
  <si>
    <t>21:0763:000534</t>
  </si>
  <si>
    <t>21:0219:000477:0004:0001:00</t>
  </si>
  <si>
    <t>105J  :891564:00:------:--</t>
  </si>
  <si>
    <t>21:0763:000535</t>
  </si>
  <si>
    <t>21:0219:000478</t>
  </si>
  <si>
    <t>21:0219:000478:0003:0001:00</t>
  </si>
  <si>
    <t>105J  :891565:00:------:--</t>
  </si>
  <si>
    <t>21:0763:000536</t>
  </si>
  <si>
    <t>21:0219:000479</t>
  </si>
  <si>
    <t>21:0219:000479:0003:0001:00</t>
  </si>
  <si>
    <t>105J  :891566:00:------:--</t>
  </si>
  <si>
    <t>21:0763:000537</t>
  </si>
  <si>
    <t>21:0219:000480</t>
  </si>
  <si>
    <t>21:0219:000480:0003:0001:00</t>
  </si>
  <si>
    <t>105J  :891567:00:------:--</t>
  </si>
  <si>
    <t>21:0763:000538</t>
  </si>
  <si>
    <t>21:0219:000481</t>
  </si>
  <si>
    <t>21:0219:000481:0003:0001:00</t>
  </si>
  <si>
    <t>105J  :891568:00:------:--</t>
  </si>
  <si>
    <t>21:0763:000539</t>
  </si>
  <si>
    <t>21:0219:000482</t>
  </si>
  <si>
    <t>21:0219:000482:0003:0001:00</t>
  </si>
  <si>
    <t>105J  :891569:00:------:--</t>
  </si>
  <si>
    <t>21:0763:000540</t>
  </si>
  <si>
    <t>21:0219:000483</t>
  </si>
  <si>
    <t>21:0219:000483:0003:0001:00</t>
  </si>
  <si>
    <t>105J  :891570:00:------:--</t>
  </si>
  <si>
    <t>21:0763:000541</t>
  </si>
  <si>
    <t>21:0219:000484</t>
  </si>
  <si>
    <t>21:0219:000484:0003:0001:00</t>
  </si>
  <si>
    <t>105J  :891571:9Y:------:--</t>
  </si>
  <si>
    <t>21:0763:000542</t>
  </si>
  <si>
    <t>105J  :891572:00:------:--</t>
  </si>
  <si>
    <t>21:0763:000543</t>
  </si>
  <si>
    <t>21:0219:000485</t>
  </si>
  <si>
    <t>21:0219:000485:0003:0001:00</t>
  </si>
  <si>
    <t>105J  :891573:00:------:--</t>
  </si>
  <si>
    <t>21:0763:000544</t>
  </si>
  <si>
    <t>21:0219:000486</t>
  </si>
  <si>
    <t>21:0219:000486:0003:0001:00</t>
  </si>
  <si>
    <t>105J  :891574:00:------:--</t>
  </si>
  <si>
    <t>21:0763:000545</t>
  </si>
  <si>
    <t>21:0219:000487</t>
  </si>
  <si>
    <t>21:0219:000487:0003:0001:00</t>
  </si>
  <si>
    <t>105J  :891575:00:------:--</t>
  </si>
  <si>
    <t>21:0763:000546</t>
  </si>
  <si>
    <t>21:0219:000488</t>
  </si>
  <si>
    <t>21:0219:000488:0003:0001:00</t>
  </si>
  <si>
    <t>105J  :891576:00:------:--</t>
  </si>
  <si>
    <t>21:0763:000547</t>
  </si>
  <si>
    <t>21:0219:000489</t>
  </si>
  <si>
    <t>21:0219:000489:0003:0001:00</t>
  </si>
  <si>
    <t>105J  :891577:00:------:--</t>
  </si>
  <si>
    <t>21:0763:000548</t>
  </si>
  <si>
    <t>21:0219:000490</t>
  </si>
  <si>
    <t>21:0219:000490:0003:0001:00</t>
  </si>
  <si>
    <t>105J  :891578:00:------:--</t>
  </si>
  <si>
    <t>21:0763:000549</t>
  </si>
  <si>
    <t>21:0219:000491</t>
  </si>
  <si>
    <t>21:0219:000491:0003:0001:00</t>
  </si>
  <si>
    <t>105J  :891579:00:------:--</t>
  </si>
  <si>
    <t>21:0763:000550</t>
  </si>
  <si>
    <t>21:0219:000492</t>
  </si>
  <si>
    <t>21:0219:000492:0003:0001:00</t>
  </si>
  <si>
    <t>105J  :891580:00:------:--</t>
  </si>
  <si>
    <t>21:0763:000551</t>
  </si>
  <si>
    <t>21:0219:000493</t>
  </si>
  <si>
    <t>21:0219:000493:0003:0001:00</t>
  </si>
  <si>
    <t>105J  :891582:10:------:--</t>
  </si>
  <si>
    <t>21:0763:000552</t>
  </si>
  <si>
    <t>21:0219:000494</t>
  </si>
  <si>
    <t>21:0219:000494:0003:0001:00</t>
  </si>
  <si>
    <t>105J  :891583:20:891582:10</t>
  </si>
  <si>
    <t>21:0763:000553</t>
  </si>
  <si>
    <t>21:0219:000494:0004:0001:00</t>
  </si>
  <si>
    <t>105J  :891584:00:------:--</t>
  </si>
  <si>
    <t>21:0763:000554</t>
  </si>
  <si>
    <t>21:0219:000495</t>
  </si>
  <si>
    <t>21:0219:000495:0003:0001:00</t>
  </si>
  <si>
    <t>105J  :891585:00:------:--</t>
  </si>
  <si>
    <t>21:0763:000555</t>
  </si>
  <si>
    <t>21:0219:000496</t>
  </si>
  <si>
    <t>21:0219:000496:0003:0001:00</t>
  </si>
  <si>
    <t>105J  :891586:00:------:--</t>
  </si>
  <si>
    <t>21:0763:000556</t>
  </si>
  <si>
    <t>21:0219:000497</t>
  </si>
  <si>
    <t>21:0219:000497:0003:0001:00</t>
  </si>
  <si>
    <t>105J  :891587:00:------:--</t>
  </si>
  <si>
    <t>21:0763:000557</t>
  </si>
  <si>
    <t>21:0219:000498</t>
  </si>
  <si>
    <t>21:0219:000498:0003:0001:00</t>
  </si>
  <si>
    <t>105J  :891588:00:------:--</t>
  </si>
  <si>
    <t>21:0763:000558</t>
  </si>
  <si>
    <t>21:0219:000499</t>
  </si>
  <si>
    <t>21:0219:000499:0003:0001:00</t>
  </si>
  <si>
    <t>105J  :891589:00:------:--</t>
  </si>
  <si>
    <t>21:0763:000559</t>
  </si>
  <si>
    <t>21:0219:000500</t>
  </si>
  <si>
    <t>21:0219:000500:0003:0001:00</t>
  </si>
  <si>
    <t>105J  :891590:00:------:--</t>
  </si>
  <si>
    <t>21:0763:000560</t>
  </si>
  <si>
    <t>21:0219:000501</t>
  </si>
  <si>
    <t>21:0219:000501:0003:0001:00</t>
  </si>
  <si>
    <t>105J  :891591:00:------:--</t>
  </si>
  <si>
    <t>21:0763:000561</t>
  </si>
  <si>
    <t>21:0219:000502</t>
  </si>
  <si>
    <t>21:0219:000502:0003:0001:00</t>
  </si>
  <si>
    <t>105J  :891592:9Y:------:--</t>
  </si>
  <si>
    <t>21:0763:000562</t>
  </si>
  <si>
    <t>105J  :891593:00:------:--</t>
  </si>
  <si>
    <t>21:0763:000563</t>
  </si>
  <si>
    <t>21:0219:000503</t>
  </si>
  <si>
    <t>21:0219:000503:0003:0001:00</t>
  </si>
  <si>
    <t>105J  :891594:00:------:--</t>
  </si>
  <si>
    <t>21:0763:000564</t>
  </si>
  <si>
    <t>21:0219:000504</t>
  </si>
  <si>
    <t>21:0219:000504:0003:0001:00</t>
  </si>
  <si>
    <t>105J  :891595:00:------:--</t>
  </si>
  <si>
    <t>21:0763:000565</t>
  </si>
  <si>
    <t>21:0219:000505</t>
  </si>
  <si>
    <t>21:0219:000505:0003:0001:00</t>
  </si>
  <si>
    <t>105J  :891596:00:------:--</t>
  </si>
  <si>
    <t>21:0763:000566</t>
  </si>
  <si>
    <t>21:0219:000506</t>
  </si>
  <si>
    <t>21:0219:000506:0003:0001:00</t>
  </si>
  <si>
    <t>105J  :891597:00:------:--</t>
  </si>
  <si>
    <t>21:0763:000567</t>
  </si>
  <si>
    <t>21:0219:000507</t>
  </si>
  <si>
    <t>21:0219:000507:0003:0001:00</t>
  </si>
  <si>
    <t>105J  :891598:00:------:--</t>
  </si>
  <si>
    <t>21:0763:000568</t>
  </si>
  <si>
    <t>21:0219:000508</t>
  </si>
  <si>
    <t>21:0219:000508:0003:0001:00</t>
  </si>
  <si>
    <t>105J  :891599:00:------:--</t>
  </si>
  <si>
    <t>21:0763:000569</t>
  </si>
  <si>
    <t>21:0219:000509</t>
  </si>
  <si>
    <t>21:0219:000509:0003:0001:00</t>
  </si>
  <si>
    <t>105J  :891600:00:------:--</t>
  </si>
  <si>
    <t>21:0763:000570</t>
  </si>
  <si>
    <t>21:0219:000510</t>
  </si>
  <si>
    <t>21:0219:000510:0003:0001:00</t>
  </si>
  <si>
    <t>105J  :891602:10:------:--</t>
  </si>
  <si>
    <t>21:0763:000571</t>
  </si>
  <si>
    <t>21:0219:000511</t>
  </si>
  <si>
    <t>21:0219:000511:0003:0001:00</t>
  </si>
  <si>
    <t>105J  :891603:20:891602:10</t>
  </si>
  <si>
    <t>21:0763:000572</t>
  </si>
  <si>
    <t>21:0219:000511:0004:0001:00</t>
  </si>
  <si>
    <t>105J  :891604:00:------:--</t>
  </si>
  <si>
    <t>21:0763:000573</t>
  </si>
  <si>
    <t>21:0219:000512</t>
  </si>
  <si>
    <t>21:0219:000512:0003:0001:00</t>
  </si>
  <si>
    <t>105J  :891605:00:------:--</t>
  </si>
  <si>
    <t>21:0763:000574</t>
  </si>
  <si>
    <t>21:0219:000513</t>
  </si>
  <si>
    <t>21:0219:000513:0003:0001:00</t>
  </si>
  <si>
    <t>105J  :891606:00:------:--</t>
  </si>
  <si>
    <t>21:0763:000575</t>
  </si>
  <si>
    <t>21:0219:000514</t>
  </si>
  <si>
    <t>21:0219:000514:0003:0001:00</t>
  </si>
  <si>
    <t>105J  :891607:00:------:--</t>
  </si>
  <si>
    <t>21:0763:000576</t>
  </si>
  <si>
    <t>21:0219:000515</t>
  </si>
  <si>
    <t>21:0219:000515:0003:0001:00</t>
  </si>
  <si>
    <t>105J  :891608:00:------:--</t>
  </si>
  <si>
    <t>21:0763:000577</t>
  </si>
  <si>
    <t>21:0219:000516</t>
  </si>
  <si>
    <t>21:0219:000516:0003:0001:00</t>
  </si>
  <si>
    <t>105J  :891609:9X:------:--</t>
  </si>
  <si>
    <t>21:0763:000578</t>
  </si>
  <si>
    <t>105J  :891610:00:------:--</t>
  </si>
  <si>
    <t>21:0763:000579</t>
  </si>
  <si>
    <t>21:0219:000517</t>
  </si>
  <si>
    <t>21:0219:000517:0003:0001:00</t>
  </si>
  <si>
    <t>105J  :891611:00:------:--</t>
  </si>
  <si>
    <t>21:0763:000580</t>
  </si>
  <si>
    <t>21:0219:000518</t>
  </si>
  <si>
    <t>21:0219:000518:0003:0001:00</t>
  </si>
  <si>
    <t>105J  :891612:00:------:--</t>
  </si>
  <si>
    <t>21:0763:000581</t>
  </si>
  <si>
    <t>21:0219:000519</t>
  </si>
  <si>
    <t>21:0219:000519:0003:0001:00</t>
  </si>
  <si>
    <t>105J  :891613:00:------:--</t>
  </si>
  <si>
    <t>21:0763:000582</t>
  </si>
  <si>
    <t>21:0219:000520</t>
  </si>
  <si>
    <t>21:0219:000520:0003:0001:00</t>
  </si>
  <si>
    <t>105J  :891614:00:------:--</t>
  </si>
  <si>
    <t>21:0763:000583</t>
  </si>
  <si>
    <t>21:0219:000521</t>
  </si>
  <si>
    <t>21:0219:000521:0003:0001:00</t>
  </si>
  <si>
    <t>105J  :891615:00:------:--</t>
  </si>
  <si>
    <t>21:0763:000584</t>
  </si>
  <si>
    <t>21:0219:000522</t>
  </si>
  <si>
    <t>21:0219:000522:0003:0001:00</t>
  </si>
  <si>
    <t>105J  :891616:00:------:--</t>
  </si>
  <si>
    <t>21:0763:000585</t>
  </si>
  <si>
    <t>21:0219:000523</t>
  </si>
  <si>
    <t>21:0219:000523:0003:0001:00</t>
  </si>
  <si>
    <t>105J  :891617:00:------:--</t>
  </si>
  <si>
    <t>21:0763:000586</t>
  </si>
  <si>
    <t>21:0219:000524</t>
  </si>
  <si>
    <t>21:0219:000524:0003:0001:00</t>
  </si>
  <si>
    <t>105J  :891618:00:------:--</t>
  </si>
  <si>
    <t>21:0763:000587</t>
  </si>
  <si>
    <t>21:0219:000525</t>
  </si>
  <si>
    <t>21:0219:000525:0003:0001:00</t>
  </si>
  <si>
    <t>105J  :891619:00:------:--</t>
  </si>
  <si>
    <t>21:0763:000588</t>
  </si>
  <si>
    <t>21:0219:000526</t>
  </si>
  <si>
    <t>21:0219:000526:0003:0001:00</t>
  </si>
  <si>
    <t>105J  :891620:00:------:--</t>
  </si>
  <si>
    <t>21:0763:000589</t>
  </si>
  <si>
    <t>21:0219:000527</t>
  </si>
  <si>
    <t>21:0219:000527:0003:0001:00</t>
  </si>
  <si>
    <t>105J  :891622:10:------:--</t>
  </si>
  <si>
    <t>21:0763:000590</t>
  </si>
  <si>
    <t>21:0219:000528</t>
  </si>
  <si>
    <t>21:0219:000528:0003:0001:00</t>
  </si>
  <si>
    <t>105J  :891623:20:891622:10</t>
  </si>
  <si>
    <t>21:0763:000591</t>
  </si>
  <si>
    <t>21:0219:000528:0004:0001:00</t>
  </si>
  <si>
    <t>105J  :891624:00:------:--</t>
  </si>
  <si>
    <t>21:0763:000592</t>
  </si>
  <si>
    <t>21:0219:000529</t>
  </si>
  <si>
    <t>21:0219:000529:0003:0001:00</t>
  </si>
  <si>
    <t>105J  :891625:00:------:--</t>
  </si>
  <si>
    <t>21:0763:000593</t>
  </si>
  <si>
    <t>21:0219:000530</t>
  </si>
  <si>
    <t>21:0219:000530:0003:0001:00</t>
  </si>
  <si>
    <t>105J  :891626:00:------:--</t>
  </si>
  <si>
    <t>21:0763:000594</t>
  </si>
  <si>
    <t>21:0219:000531</t>
  </si>
  <si>
    <t>21:0219:000531:0003:0001:00</t>
  </si>
  <si>
    <t>105J  :891627:00:------:--</t>
  </si>
  <si>
    <t>21:0763:000595</t>
  </si>
  <si>
    <t>21:0219:000532</t>
  </si>
  <si>
    <t>21:0219:000532:0003:0001:00</t>
  </si>
  <si>
    <t>105J  :891628:00:------:--</t>
  </si>
  <si>
    <t>21:0763:000596</t>
  </si>
  <si>
    <t>21:0219:000533</t>
  </si>
  <si>
    <t>21:0219:000533:0003:0001:00</t>
  </si>
  <si>
    <t>105J  :891629:00:------:--</t>
  </si>
  <si>
    <t>21:0763:000597</t>
  </si>
  <si>
    <t>21:0219:000534</t>
  </si>
  <si>
    <t>21:0219:000534:0003:0001:00</t>
  </si>
  <si>
    <t>105J  :891630:9Y:------:--</t>
  </si>
  <si>
    <t>21:0763:000598</t>
  </si>
  <si>
    <t>105J  :891631:00:------:--</t>
  </si>
  <si>
    <t>21:0763:000599</t>
  </si>
  <si>
    <t>21:0219:000535</t>
  </si>
  <si>
    <t>21:0219:000535:0003:0001:00</t>
  </si>
  <si>
    <t>105J  :891632:00:------:--</t>
  </si>
  <si>
    <t>21:0763:000600</t>
  </si>
  <si>
    <t>21:0219:000536</t>
  </si>
  <si>
    <t>21:0219:000536:0003:0001:00</t>
  </si>
  <si>
    <t>105J  :891633:00:------:--</t>
  </si>
  <si>
    <t>21:0763:000601</t>
  </si>
  <si>
    <t>21:0219:000537</t>
  </si>
  <si>
    <t>21:0219:000537:0003:0001:00</t>
  </si>
  <si>
    <t>105J  :891634:00:------:--</t>
  </si>
  <si>
    <t>21:0763:000602</t>
  </si>
  <si>
    <t>21:0219:000538</t>
  </si>
  <si>
    <t>21:0219:000538:0003:0001:00</t>
  </si>
  <si>
    <t>105J  :891635:00:------:--</t>
  </si>
  <si>
    <t>21:0763:000603</t>
  </si>
  <si>
    <t>21:0219:000539</t>
  </si>
  <si>
    <t>21:0219:000539:0003:0001:00</t>
  </si>
  <si>
    <t>105J  :891636:00:------:--</t>
  </si>
  <si>
    <t>21:0763:000604</t>
  </si>
  <si>
    <t>21:0219:000540</t>
  </si>
  <si>
    <t>21:0219:000540:0003:0001:00</t>
  </si>
  <si>
    <t>105J  :891637:00:------:--</t>
  </si>
  <si>
    <t>21:0763:000605</t>
  </si>
  <si>
    <t>21:0219:000541</t>
  </si>
  <si>
    <t>21:0219:000541:0003:0001:00</t>
  </si>
  <si>
    <t>105J  :891638:00:------:--</t>
  </si>
  <si>
    <t>21:0763:000606</t>
  </si>
  <si>
    <t>21:0219:000542</t>
  </si>
  <si>
    <t>21:0219:000542:0003:0001:00</t>
  </si>
  <si>
    <t>105J  :891639:00:------:--</t>
  </si>
  <si>
    <t>21:0763:000607</t>
  </si>
  <si>
    <t>21:0219:000543</t>
  </si>
  <si>
    <t>21:0219:000543:0003:0001:00</t>
  </si>
  <si>
    <t>105J  :891640:00:------:--</t>
  </si>
  <si>
    <t>21:0763:000608</t>
  </si>
  <si>
    <t>21:0219:000544</t>
  </si>
  <si>
    <t>21:0219:000544:0003:0001:00</t>
  </si>
  <si>
    <t>105J  :891642:10:------:--</t>
  </si>
  <si>
    <t>21:0763:000609</t>
  </si>
  <si>
    <t>21:0219:000545</t>
  </si>
  <si>
    <t>21:0219:000545:0003:0001:00</t>
  </si>
  <si>
    <t>105J  :891643:20:891642:10</t>
  </si>
  <si>
    <t>21:0763:000610</t>
  </si>
  <si>
    <t>21:0219:000545:0004:0001:00</t>
  </si>
  <si>
    <t>105J  :891644:00:------:--</t>
  </si>
  <si>
    <t>21:0763:000611</t>
  </si>
  <si>
    <t>21:0219:000546</t>
  </si>
  <si>
    <t>21:0219:000546:0003:0001:00</t>
  </si>
  <si>
    <t>105J  :891645:00:------:--</t>
  </si>
  <si>
    <t>21:0763:000612</t>
  </si>
  <si>
    <t>21:0219:000547</t>
  </si>
  <si>
    <t>21:0219:000547:0003:0001:00</t>
  </si>
  <si>
    <t>105J  :891646:00:------:--</t>
  </si>
  <si>
    <t>21:0763:000613</t>
  </si>
  <si>
    <t>21:0219:000548</t>
  </si>
  <si>
    <t>21:0219:000548:0003:0001:00</t>
  </si>
  <si>
    <t>105J  :891647:00:------:--</t>
  </si>
  <si>
    <t>21:0763:000614</t>
  </si>
  <si>
    <t>21:0219:000549</t>
  </si>
  <si>
    <t>21:0219:000549:0003:0001:00</t>
  </si>
  <si>
    <t>105J  :891648:00:------:--</t>
  </si>
  <si>
    <t>21:0763:000615</t>
  </si>
  <si>
    <t>21:0219:000550</t>
  </si>
  <si>
    <t>21:0219:000550:0003:0001:00</t>
  </si>
  <si>
    <t>105J  :891649:9X:------:--</t>
  </si>
  <si>
    <t>21:0763:000616</t>
  </si>
  <si>
    <t>105J  :891650:00:------:--</t>
  </si>
  <si>
    <t>21:0763:000617</t>
  </si>
  <si>
    <t>21:0219:000551</t>
  </si>
  <si>
    <t>21:0219:000551:0003:0001:00</t>
  </si>
  <si>
    <t>105J  :891651:00:------:--</t>
  </si>
  <si>
    <t>21:0763:000618</t>
  </si>
  <si>
    <t>21:0219:000552</t>
  </si>
  <si>
    <t>21:0219:000552:0003:0001:00</t>
  </si>
  <si>
    <t>105J  :893002:00:------:--</t>
  </si>
  <si>
    <t>21:0763:000619</t>
  </si>
  <si>
    <t>21:0219:000553</t>
  </si>
  <si>
    <t>21:0219:000553:0003:0001:00</t>
  </si>
  <si>
    <t>105J  :893003:00:------:--</t>
  </si>
  <si>
    <t>21:0763:000620</t>
  </si>
  <si>
    <t>21:0219:000554</t>
  </si>
  <si>
    <t>21:0219:000554:0003:0001:00</t>
  </si>
  <si>
    <t>105J  :893004:9Y:------:--</t>
  </si>
  <si>
    <t>21:0763:000621</t>
  </si>
  <si>
    <t>105J  :893005:00:------:--</t>
  </si>
  <si>
    <t>21:0763:000622</t>
  </si>
  <si>
    <t>21:0219:000555</t>
  </si>
  <si>
    <t>21:0219:000555:0003:0001:00</t>
  </si>
  <si>
    <t>105J  :893006:00:------:--</t>
  </si>
  <si>
    <t>21:0763:000623</t>
  </si>
  <si>
    <t>21:0219:000556</t>
  </si>
  <si>
    <t>21:0219:000556:0003:0001:00</t>
  </si>
  <si>
    <t>105J  :893007:00:------:--</t>
  </si>
  <si>
    <t>21:0763:000624</t>
  </si>
  <si>
    <t>21:0219:000557</t>
  </si>
  <si>
    <t>21:0219:000557:0003:0001:00</t>
  </si>
  <si>
    <t>105J  :893008:00:------:--</t>
  </si>
  <si>
    <t>21:0763:000625</t>
  </si>
  <si>
    <t>21:0219:000558</t>
  </si>
  <si>
    <t>21:0219:000558:0003:0001:00</t>
  </si>
  <si>
    <t>105J  :893009:10:------:--</t>
  </si>
  <si>
    <t>21:0763:000626</t>
  </si>
  <si>
    <t>21:0219:000559</t>
  </si>
  <si>
    <t>21:0219:000559:0003:0001:00</t>
  </si>
  <si>
    <t>105J  :893010:20:893009:10</t>
  </si>
  <si>
    <t>21:0763:000627</t>
  </si>
  <si>
    <t>21:0219:000559:0004:0001:00</t>
  </si>
  <si>
    <t>105J  :893011:00:------:--</t>
  </si>
  <si>
    <t>21:0763:000628</t>
  </si>
  <si>
    <t>21:0219:000560</t>
  </si>
  <si>
    <t>21:0219:000560:0003:0001:00</t>
  </si>
  <si>
    <t>105J  :893012:00:------:--</t>
  </si>
  <si>
    <t>21:0763:000629</t>
  </si>
  <si>
    <t>21:0219:000561</t>
  </si>
  <si>
    <t>21:0219:000561:0003:0001:00</t>
  </si>
  <si>
    <t>105J  :893013:00:------:--</t>
  </si>
  <si>
    <t>21:0763:000630</t>
  </si>
  <si>
    <t>21:0219:000562</t>
  </si>
  <si>
    <t>21:0219:000562:0003:0001:00</t>
  </si>
  <si>
    <t>105J  :893014:00:------:--</t>
  </si>
  <si>
    <t>21:0763:000631</t>
  </si>
  <si>
    <t>21:0219:000563</t>
  </si>
  <si>
    <t>21:0219:000563:0003:0001:00</t>
  </si>
  <si>
    <t>105J  :893015:00:------:--</t>
  </si>
  <si>
    <t>21:0763:000632</t>
  </si>
  <si>
    <t>21:0219:000564</t>
  </si>
  <si>
    <t>21:0219:000564:0003:0001:00</t>
  </si>
  <si>
    <t>105J  :893016:00:------:--</t>
  </si>
  <si>
    <t>21:0763:000633</t>
  </si>
  <si>
    <t>21:0219:000565</t>
  </si>
  <si>
    <t>21:0219:000565:0003:0001:00</t>
  </si>
  <si>
    <t>105J  :893017:00:------:--</t>
  </si>
  <si>
    <t>21:0763:000634</t>
  </si>
  <si>
    <t>21:0219:000566</t>
  </si>
  <si>
    <t>21:0219:000566:0003:0001:00</t>
  </si>
  <si>
    <t>105J  :893018:00:------:--</t>
  </si>
  <si>
    <t>21:0763:000635</t>
  </si>
  <si>
    <t>21:0219:000567</t>
  </si>
  <si>
    <t>21:0219:000567:0003:0001:00</t>
  </si>
  <si>
    <t>105J  :893019:00:------:--</t>
  </si>
  <si>
    <t>21:0763:000636</t>
  </si>
  <si>
    <t>21:0219:000568</t>
  </si>
  <si>
    <t>21:0219:000568:0003:0001:00</t>
  </si>
  <si>
    <t>105J  :893020:00:------:--</t>
  </si>
  <si>
    <t>21:0763:000637</t>
  </si>
  <si>
    <t>21:0219:000569</t>
  </si>
  <si>
    <t>21:0219:000569:0003:0001:00</t>
  </si>
  <si>
    <t>105J  :893022:00:------:--</t>
  </si>
  <si>
    <t>21:0763:000638</t>
  </si>
  <si>
    <t>21:0219:000570</t>
  </si>
  <si>
    <t>21:0219:000570:0003:0001:00</t>
  </si>
  <si>
    <t>105J  :893023:00:------:--</t>
  </si>
  <si>
    <t>21:0763:000639</t>
  </si>
  <si>
    <t>21:0219:000571</t>
  </si>
  <si>
    <t>21:0219:000571:0003:0001:00</t>
  </si>
  <si>
    <t>105J  :893024:00:------:--</t>
  </si>
  <si>
    <t>21:0763:000640</t>
  </si>
  <si>
    <t>21:0219:000572</t>
  </si>
  <si>
    <t>21:0219:000572:0003:0001:00</t>
  </si>
  <si>
    <t>105J  :893025:00:------:--</t>
  </si>
  <si>
    <t>21:0763:000641</t>
  </si>
  <si>
    <t>21:0219:000573</t>
  </si>
  <si>
    <t>21:0219:000573:0003:0001:00</t>
  </si>
  <si>
    <t>105J  :893026:00:------:--</t>
  </si>
  <si>
    <t>21:0763:000642</t>
  </si>
  <si>
    <t>21:0219:000574</t>
  </si>
  <si>
    <t>21:0219:000574:0003:0001:00</t>
  </si>
  <si>
    <t>105J  :893027:00:------:--</t>
  </si>
  <si>
    <t>21:0763:000643</t>
  </si>
  <si>
    <t>21:0219:000575</t>
  </si>
  <si>
    <t>21:0219:000575:0003:0001:00</t>
  </si>
  <si>
    <t>105J  :893028:00:------:--</t>
  </si>
  <si>
    <t>21:0763:000644</t>
  </si>
  <si>
    <t>21:0219:000576</t>
  </si>
  <si>
    <t>21:0219:000576:0003:0001:00</t>
  </si>
  <si>
    <t>105J  :893029:00:------:--</t>
  </si>
  <si>
    <t>21:0763:000645</t>
  </si>
  <si>
    <t>21:0219:000577</t>
  </si>
  <si>
    <t>21:0219:000577:0003:0001:00</t>
  </si>
  <si>
    <t>105J  :893030:10:------:--</t>
  </si>
  <si>
    <t>21:0763:000646</t>
  </si>
  <si>
    <t>21:0219:000578</t>
  </si>
  <si>
    <t>21:0219:000578:0003:0001:00</t>
  </si>
  <si>
    <t>105J  :893031:20:893030:10</t>
  </si>
  <si>
    <t>21:0763:000647</t>
  </si>
  <si>
    <t>21:0219:000578:0004:0001:00</t>
  </si>
  <si>
    <t>105J  :893032:00:------:--</t>
  </si>
  <si>
    <t>21:0763:000648</t>
  </si>
  <si>
    <t>21:0219:000579</t>
  </si>
  <si>
    <t>21:0219:000579:0003:0001:00</t>
  </si>
  <si>
    <t>105J  :893033:00:------:--</t>
  </si>
  <si>
    <t>21:0763:000649</t>
  </si>
  <si>
    <t>21:0219:000580</t>
  </si>
  <si>
    <t>21:0219:000580:0003:0001:00</t>
  </si>
  <si>
    <t>105J  :893034:00:------:--</t>
  </si>
  <si>
    <t>21:0763:000650</t>
  </si>
  <si>
    <t>21:0219:000581</t>
  </si>
  <si>
    <t>21:0219:000581:0003:0001:00</t>
  </si>
  <si>
    <t>105J  :893035:00:------:--</t>
  </si>
  <si>
    <t>21:0763:000651</t>
  </si>
  <si>
    <t>21:0219:000582</t>
  </si>
  <si>
    <t>21:0219:000582:0003:0001:00</t>
  </si>
  <si>
    <t>105J  :893036:00:------:--</t>
  </si>
  <si>
    <t>21:0763:000652</t>
  </si>
  <si>
    <t>21:0219:000583</t>
  </si>
  <si>
    <t>21:0219:000583:0003:0001:00</t>
  </si>
  <si>
    <t>105J  :893037:9Y:------:--</t>
  </si>
  <si>
    <t>21:0763:000653</t>
  </si>
  <si>
    <t>105J  :893038:00:------:--</t>
  </si>
  <si>
    <t>21:0763:000654</t>
  </si>
  <si>
    <t>21:0219:000584</t>
  </si>
  <si>
    <t>21:0219:000584:0003:0001:00</t>
  </si>
  <si>
    <t>105J  :893039:00:------:--</t>
  </si>
  <si>
    <t>21:0763:000655</t>
  </si>
  <si>
    <t>21:0219:000585</t>
  </si>
  <si>
    <t>21:0219:000585:0003:0001:00</t>
  </si>
  <si>
    <t>105J  :893040:00:------:--</t>
  </si>
  <si>
    <t>21:0763:000656</t>
  </si>
  <si>
    <t>21:0219:000586</t>
  </si>
  <si>
    <t>21:0219:000586:0003:0001:00</t>
  </si>
  <si>
    <t>105J  :893042:10:------:--</t>
  </si>
  <si>
    <t>21:0763:000657</t>
  </si>
  <si>
    <t>21:0219:000587</t>
  </si>
  <si>
    <t>21:0219:000587:0003:0001:00</t>
  </si>
  <si>
    <t>105J  :893043:20:893042:10</t>
  </si>
  <si>
    <t>21:0763:000658</t>
  </si>
  <si>
    <t>21:0219:000587:0004:0001:00</t>
  </si>
  <si>
    <t>105J  :893044:9Z:------:--</t>
  </si>
  <si>
    <t>21:0763:000659</t>
  </si>
  <si>
    <t>105J  :893045:00:------:--</t>
  </si>
  <si>
    <t>21:0763:000660</t>
  </si>
  <si>
    <t>21:0219:000588</t>
  </si>
  <si>
    <t>21:0219:000588:0003:0001:00</t>
  </si>
  <si>
    <t>105J  :893046:00:------:--</t>
  </si>
  <si>
    <t>21:0763:000661</t>
  </si>
  <si>
    <t>21:0219:000589</t>
  </si>
  <si>
    <t>21:0219:000589:0003:0001:00</t>
  </si>
  <si>
    <t>105J  :893047:00:------:--</t>
  </si>
  <si>
    <t>21:0763:000662</t>
  </si>
  <si>
    <t>21:0219:000590</t>
  </si>
  <si>
    <t>21:0219:000590:0003:0001:00</t>
  </si>
  <si>
    <t>105J  :893048:00:------:--</t>
  </si>
  <si>
    <t>21:0763:000663</t>
  </si>
  <si>
    <t>21:0219:000591</t>
  </si>
  <si>
    <t>21:0219:000591:0003:0001:00</t>
  </si>
  <si>
    <t>105J  :893049:00:------:--</t>
  </si>
  <si>
    <t>21:0763:000664</t>
  </si>
  <si>
    <t>21:0219:000592</t>
  </si>
  <si>
    <t>21:0219:000592:0003:0001:00</t>
  </si>
  <si>
    <t>105J  :893050:00:------:--</t>
  </si>
  <si>
    <t>21:0763:000665</t>
  </si>
  <si>
    <t>21:0219:000593</t>
  </si>
  <si>
    <t>21:0219:000593:0003:0001:00</t>
  </si>
  <si>
    <t>105J  :893051:00:------:--</t>
  </si>
  <si>
    <t>21:0763:000666</t>
  </si>
  <si>
    <t>21:0219:000594</t>
  </si>
  <si>
    <t>21:0219:000594:0003:0001:00</t>
  </si>
  <si>
    <t>105J  :893052:00:------:--</t>
  </si>
  <si>
    <t>21:0763:000667</t>
  </si>
  <si>
    <t>21:0219:000595</t>
  </si>
  <si>
    <t>21:0219:000595:0003:0001:00</t>
  </si>
  <si>
    <t>105J  :893053:00:------:--</t>
  </si>
  <si>
    <t>21:0763:000668</t>
  </si>
  <si>
    <t>21:0219:000596</t>
  </si>
  <si>
    <t>21:0219:000596:0003:0001:00</t>
  </si>
  <si>
    <t>105J  :893054:00:------:--</t>
  </si>
  <si>
    <t>21:0763:000669</t>
  </si>
  <si>
    <t>21:0219:000597</t>
  </si>
  <si>
    <t>21:0219:000597:0003:0001:00</t>
  </si>
  <si>
    <t>105J  :893055:00:------:--</t>
  </si>
  <si>
    <t>21:0763:000670</t>
  </si>
  <si>
    <t>21:0219:000598</t>
  </si>
  <si>
    <t>21:0219:000598:0003:0001:00</t>
  </si>
  <si>
    <t>105J  :893056:00:------:--</t>
  </si>
  <si>
    <t>21:0763:000671</t>
  </si>
  <si>
    <t>21:0219:000599</t>
  </si>
  <si>
    <t>21:0219:000599:0003:0001:00</t>
  </si>
  <si>
    <t>105J  :893057:00:------:--</t>
  </si>
  <si>
    <t>21:0763:000672</t>
  </si>
  <si>
    <t>21:0219:000600</t>
  </si>
  <si>
    <t>21:0219:000600:0003:0001:00</t>
  </si>
  <si>
    <t>105J  :893058:00:------:--</t>
  </si>
  <si>
    <t>21:0763:000673</t>
  </si>
  <si>
    <t>21:0219:000601</t>
  </si>
  <si>
    <t>21:0219:000601:0003:0001:00</t>
  </si>
  <si>
    <t>105J  :893059:00:------:--</t>
  </si>
  <si>
    <t>21:0763:000674</t>
  </si>
  <si>
    <t>21:0219:000602</t>
  </si>
  <si>
    <t>21:0219:000602:0003:0001:00</t>
  </si>
  <si>
    <t>105J  :893060:00:------:--</t>
  </si>
  <si>
    <t>21:0763:000675</t>
  </si>
  <si>
    <t>21:0219:000603</t>
  </si>
  <si>
    <t>21:0219:000603:0003:0001:00</t>
  </si>
  <si>
    <t>105J  :893062:00:------:--</t>
  </si>
  <si>
    <t>21:0763:000676</t>
  </si>
  <si>
    <t>21:0219:000604</t>
  </si>
  <si>
    <t>21:0219:000604:0003:0001:00</t>
  </si>
  <si>
    <t>105J  :893063:10:------:--</t>
  </si>
  <si>
    <t>21:0763:000677</t>
  </si>
  <si>
    <t>21:0219:000605</t>
  </si>
  <si>
    <t>21:0219:000605:0003:0001:00</t>
  </si>
  <si>
    <t>105J  :893064:20:893063:10</t>
  </si>
  <si>
    <t>21:0763:000678</t>
  </si>
  <si>
    <t>21:0219:000605:0004:0001:00</t>
  </si>
  <si>
    <t>105J  :893065:00:------:--</t>
  </si>
  <si>
    <t>21:0763:000679</t>
  </si>
  <si>
    <t>21:0219:000606</t>
  </si>
  <si>
    <t>21:0219:000606:0003:0001:00</t>
  </si>
  <si>
    <t>105J  :893066:9Z:------:--</t>
  </si>
  <si>
    <t>21:0763:000680</t>
  </si>
  <si>
    <t>105J  :893067:00:------:--</t>
  </si>
  <si>
    <t>21:0763:000681</t>
  </si>
  <si>
    <t>21:0219:000607</t>
  </si>
  <si>
    <t>21:0219:000607:0003:0001:00</t>
  </si>
  <si>
    <t>105J  :893068:00:------:--</t>
  </si>
  <si>
    <t>21:0763:000682</t>
  </si>
  <si>
    <t>21:0219:000608</t>
  </si>
  <si>
    <t>21:0219:000608:0003:0001:00</t>
  </si>
  <si>
    <t>105J  :893069:00:------:--</t>
  </si>
  <si>
    <t>21:0763:000683</t>
  </si>
  <si>
    <t>21:0219:000609</t>
  </si>
  <si>
    <t>21:0219:000609:0003:0001:00</t>
  </si>
  <si>
    <t>105J  :893070:00:------:--</t>
  </si>
  <si>
    <t>21:0763:000684</t>
  </si>
  <si>
    <t>21:0219:000610</t>
  </si>
  <si>
    <t>21:0219:000610:0003:0001:00</t>
  </si>
  <si>
    <t>105J  :893071:00:------:--</t>
  </si>
  <si>
    <t>21:0763:000685</t>
  </si>
  <si>
    <t>21:0219:000611</t>
  </si>
  <si>
    <t>21:0219:000611:0003:0001:00</t>
  </si>
  <si>
    <t>105J  :893072:00:------:--</t>
  </si>
  <si>
    <t>21:0763:000686</t>
  </si>
  <si>
    <t>21:0219:000612</t>
  </si>
  <si>
    <t>21:0219:000612:0003:0001:00</t>
  </si>
  <si>
    <t>105J  :893073:00:------:--</t>
  </si>
  <si>
    <t>21:0763:000687</t>
  </si>
  <si>
    <t>21:0219:000613</t>
  </si>
  <si>
    <t>21:0219:000613:0003:0001:00</t>
  </si>
  <si>
    <t>105J  :893074:00:------:--</t>
  </si>
  <si>
    <t>21:0763:000688</t>
  </si>
  <si>
    <t>21:0219:000614</t>
  </si>
  <si>
    <t>21:0219:000614:0003:0001:00</t>
  </si>
  <si>
    <t>105J  :893075:00:------:--</t>
  </si>
  <si>
    <t>21:0763:000689</t>
  </si>
  <si>
    <t>21:0219:000615</t>
  </si>
  <si>
    <t>21:0219:000615:0003:0001:00</t>
  </si>
  <si>
    <t>105J  :893076:00:------:--</t>
  </si>
  <si>
    <t>21:0763:000690</t>
  </si>
  <si>
    <t>21:0219:000616</t>
  </si>
  <si>
    <t>21:0219:000616:0003:0001:00</t>
  </si>
  <si>
    <t>105J  :893077:00:------:--</t>
  </si>
  <si>
    <t>21:0763:000691</t>
  </si>
  <si>
    <t>21:0219:000617</t>
  </si>
  <si>
    <t>21:0219:000617:0003:0001:00</t>
  </si>
  <si>
    <t>105J  :893078:00:------:--</t>
  </si>
  <si>
    <t>21:0763:000692</t>
  </si>
  <si>
    <t>21:0219:000618</t>
  </si>
  <si>
    <t>21:0219:000618:0003:0001:00</t>
  </si>
  <si>
    <t>105J  :893079:00:------:--</t>
  </si>
  <si>
    <t>21:0763:000693</t>
  </si>
  <si>
    <t>21:0219:000619</t>
  </si>
  <si>
    <t>21:0219:000619:0003:0001:00</t>
  </si>
  <si>
    <t>105J  :893080:00:------:--</t>
  </si>
  <si>
    <t>21:0763:000694</t>
  </si>
  <si>
    <t>21:0219:000620</t>
  </si>
  <si>
    <t>21:0219:000620:0003:0001:00</t>
  </si>
  <si>
    <t>105J  :893082:00:------:--</t>
  </si>
  <si>
    <t>21:0763:000695</t>
  </si>
  <si>
    <t>21:0219:000621</t>
  </si>
  <si>
    <t>21:0219:000621:0003:0001:00</t>
  </si>
  <si>
    <t>105J  :893083:00:------:--</t>
  </si>
  <si>
    <t>21:0763:000696</t>
  </si>
  <si>
    <t>21:0219:000622</t>
  </si>
  <si>
    <t>21:0219:000622:0003:0001:00</t>
  </si>
  <si>
    <t>105J  :893084:10:------:--</t>
  </si>
  <si>
    <t>21:0763:000697</t>
  </si>
  <si>
    <t>21:0219:000623</t>
  </si>
  <si>
    <t>21:0219:000623:0003:0001:00</t>
  </si>
  <si>
    <t>105J  :893085:20:893084:10</t>
  </si>
  <si>
    <t>21:0763:000698</t>
  </si>
  <si>
    <t>21:0219:000623:0004:0001:00</t>
  </si>
  <si>
    <t>105J  :893086:9Y:------:--</t>
  </si>
  <si>
    <t>21:0763:000699</t>
  </si>
  <si>
    <t>105J  :893087:00:------:--</t>
  </si>
  <si>
    <t>21:0763:000700</t>
  </si>
  <si>
    <t>21:0219:000624</t>
  </si>
  <si>
    <t>21:0219:000624:0003:0001:00</t>
  </si>
  <si>
    <t>105J  :893088:00:------:--</t>
  </si>
  <si>
    <t>21:0763:000701</t>
  </si>
  <si>
    <t>21:0219:000625</t>
  </si>
  <si>
    <t>21:0219:000625:0003:0001:00</t>
  </si>
  <si>
    <t>105J  :893089:00:------:--</t>
  </si>
  <si>
    <t>21:0763:000702</t>
  </si>
  <si>
    <t>21:0219:000626</t>
  </si>
  <si>
    <t>21:0219:000626:0003:0001:00</t>
  </si>
  <si>
    <t>105J  :893090:00:------:--</t>
  </si>
  <si>
    <t>21:0763:000703</t>
  </si>
  <si>
    <t>21:0219:000627</t>
  </si>
  <si>
    <t>21:0219:000627:0003:0001:00</t>
  </si>
  <si>
    <t>105J  :893091:00:------:--</t>
  </si>
  <si>
    <t>21:0763:000704</t>
  </si>
  <si>
    <t>21:0219:000628</t>
  </si>
  <si>
    <t>21:0219:000628:0003:0001:00</t>
  </si>
  <si>
    <t>105J  :893092:00:------:--</t>
  </si>
  <si>
    <t>21:0763:000705</t>
  </si>
  <si>
    <t>21:0219:000629</t>
  </si>
  <si>
    <t>21:0219:000629:0003:0001:00</t>
  </si>
  <si>
    <t>105J  :893093:00:------:--</t>
  </si>
  <si>
    <t>21:0763:000706</t>
  </si>
  <si>
    <t>21:0219:000630</t>
  </si>
  <si>
    <t>21:0219:000630:0003:0001:00</t>
  </si>
  <si>
    <t>105J  :893094:00:------:--</t>
  </si>
  <si>
    <t>21:0763:000707</t>
  </si>
  <si>
    <t>21:0219:000631</t>
  </si>
  <si>
    <t>21:0219:000631:0003:0001:00</t>
  </si>
  <si>
    <t>105J  :893095:00:------:--</t>
  </si>
  <si>
    <t>21:0763:000708</t>
  </si>
  <si>
    <t>21:0219:000632</t>
  </si>
  <si>
    <t>21:0219:000632:0003:0001:00</t>
  </si>
  <si>
    <t>105J  :893096:00:------:--</t>
  </si>
  <si>
    <t>21:0763:000709</t>
  </si>
  <si>
    <t>21:0219:000633</t>
  </si>
  <si>
    <t>21:0219:000633:0003:0001:00</t>
  </si>
  <si>
    <t>105J  :893097:00:------:--</t>
  </si>
  <si>
    <t>21:0763:000710</t>
  </si>
  <si>
    <t>21:0219:000634</t>
  </si>
  <si>
    <t>21:0219:000634:0003:0001:00</t>
  </si>
  <si>
    <t>105J  :893098:00:------:--</t>
  </si>
  <si>
    <t>21:0763:000711</t>
  </si>
  <si>
    <t>21:0219:000635</t>
  </si>
  <si>
    <t>21:0219:000635:0003:0001:00</t>
  </si>
  <si>
    <t>105J  :893099:00:------:--</t>
  </si>
  <si>
    <t>21:0763:000712</t>
  </si>
  <si>
    <t>21:0219:000636</t>
  </si>
  <si>
    <t>21:0219:000636:0003:0001:00</t>
  </si>
  <si>
    <t>105J  :893100:00:------:--</t>
  </si>
  <si>
    <t>21:0763:000713</t>
  </si>
  <si>
    <t>21:0219:000637</t>
  </si>
  <si>
    <t>21:0219:000637:0003:0001:00</t>
  </si>
  <si>
    <t>105J  :893102:00:------:--</t>
  </si>
  <si>
    <t>21:0763:000714</t>
  </si>
  <si>
    <t>21:0219:000638</t>
  </si>
  <si>
    <t>21:0219:000638:0003:0001:00</t>
  </si>
  <si>
    <t>105J  :893103:10:------:--</t>
  </si>
  <si>
    <t>21:0763:000715</t>
  </si>
  <si>
    <t>21:0219:000639</t>
  </si>
  <si>
    <t>21:0219:000639:0003:0001:00</t>
  </si>
  <si>
    <t>105J  :893104:20:893103:10</t>
  </si>
  <si>
    <t>21:0763:000716</t>
  </si>
  <si>
    <t>21:0219:000639:0004:0001:00</t>
  </si>
  <si>
    <t>105J  :893105:00:------:--</t>
  </si>
  <si>
    <t>21:0763:000717</t>
  </si>
  <si>
    <t>21:0219:000640</t>
  </si>
  <si>
    <t>21:0219:000640:0003:0001:00</t>
  </si>
  <si>
    <t>105J  :893106:00:------:--</t>
  </si>
  <si>
    <t>21:0763:000718</t>
  </si>
  <si>
    <t>21:0219:000641</t>
  </si>
  <si>
    <t>21:0219:000641:0003:0001:00</t>
  </si>
  <si>
    <t>105J  :893107:00:------:--</t>
  </si>
  <si>
    <t>21:0763:000719</t>
  </si>
  <si>
    <t>21:0219:000642</t>
  </si>
  <si>
    <t>21:0219:000642:0003:0001:00</t>
  </si>
  <si>
    <t>105J  :893108:00:------:--</t>
  </si>
  <si>
    <t>21:0763:000720</t>
  </si>
  <si>
    <t>21:0219:000643</t>
  </si>
  <si>
    <t>21:0219:000643:0003:0001:00</t>
  </si>
  <si>
    <t>105J  :893109:00:------:--</t>
  </si>
  <si>
    <t>21:0763:000721</t>
  </si>
  <si>
    <t>21:0219:000644</t>
  </si>
  <si>
    <t>21:0219:000644:0003:0001:00</t>
  </si>
  <si>
    <t>105J  :893110:00:------:--</t>
  </si>
  <si>
    <t>21:0763:000722</t>
  </si>
  <si>
    <t>21:0219:000645</t>
  </si>
  <si>
    <t>21:0219:000645:0003:0001:00</t>
  </si>
  <si>
    <t>105J  :893111:00:------:--</t>
  </si>
  <si>
    <t>21:0763:000723</t>
  </si>
  <si>
    <t>21:0219:000646</t>
  </si>
  <si>
    <t>21:0219:000646:0003:0001:00</t>
  </si>
  <si>
    <t>105J  :893112:00:------:--</t>
  </si>
  <si>
    <t>21:0763:000724</t>
  </si>
  <si>
    <t>21:0219:000647</t>
  </si>
  <si>
    <t>21:0219:000647:0003:0001:00</t>
  </si>
  <si>
    <t>105J  :893113:00:------:--</t>
  </si>
  <si>
    <t>21:0763:000725</t>
  </si>
  <si>
    <t>21:0219:000648</t>
  </si>
  <si>
    <t>21:0219:000648:0003:0001:00</t>
  </si>
  <si>
    <t>105J  :893114:00:------:--</t>
  </si>
  <si>
    <t>21:0763:000726</t>
  </si>
  <si>
    <t>21:0219:000649</t>
  </si>
  <si>
    <t>21:0219:000649:0003:0001:00</t>
  </si>
  <si>
    <t>105J  :893115:00:------:--</t>
  </si>
  <si>
    <t>21:0763:000727</t>
  </si>
  <si>
    <t>21:0219:000650</t>
  </si>
  <si>
    <t>21:0219:000650:0003:0001:00</t>
  </si>
  <si>
    <t>105J  :893116:00:------:--</t>
  </si>
  <si>
    <t>21:0763:000728</t>
  </si>
  <si>
    <t>21:0219:000651</t>
  </si>
  <si>
    <t>21:0219:000651:0003:0001:00</t>
  </si>
  <si>
    <t>105J  :893117:00:------:--</t>
  </si>
  <si>
    <t>21:0763:000729</t>
  </si>
  <si>
    <t>21:0219:000652</t>
  </si>
  <si>
    <t>21:0219:000652:0003:0001:00</t>
  </si>
  <si>
    <t>105J  :893118:00:------:--</t>
  </si>
  <si>
    <t>21:0763:000730</t>
  </si>
  <si>
    <t>21:0219:000653</t>
  </si>
  <si>
    <t>21:0219:000653:0003:0001:00</t>
  </si>
  <si>
    <t>105J  :893119:9Y:------:--</t>
  </si>
  <si>
    <t>21:0763:000731</t>
  </si>
  <si>
    <t>105J  :893120:00:------:--</t>
  </si>
  <si>
    <t>21:0763:000732</t>
  </si>
  <si>
    <t>21:0219:000654</t>
  </si>
  <si>
    <t>21:0219:000654:0003:0001:00</t>
  </si>
  <si>
    <t>105J  :893122:10:------:--</t>
  </si>
  <si>
    <t>21:0763:000733</t>
  </si>
  <si>
    <t>21:0219:000655</t>
  </si>
  <si>
    <t>21:0219:000655:0003:0001:00</t>
  </si>
  <si>
    <t>105J  :893123:20:893122:10</t>
  </si>
  <si>
    <t>21:0763:000734</t>
  </si>
  <si>
    <t>21:0219:000655:0004:0001:00</t>
  </si>
  <si>
    <t>105J  :893124:00:------:--</t>
  </si>
  <si>
    <t>21:0763:000735</t>
  </si>
  <si>
    <t>21:0219:000656</t>
  </si>
  <si>
    <t>21:0219:000656:0003:0001:00</t>
  </si>
  <si>
    <t>105J  :893125:00:------:--</t>
  </si>
  <si>
    <t>21:0763:000736</t>
  </si>
  <si>
    <t>21:0219:000657</t>
  </si>
  <si>
    <t>21:0219:000657:0003:0001:00</t>
  </si>
  <si>
    <t>105J  :893126:00:------:--</t>
  </si>
  <si>
    <t>21:0763:000737</t>
  </si>
  <si>
    <t>21:0219:000658</t>
  </si>
  <si>
    <t>21:0219:000658:0003:0001:00</t>
  </si>
  <si>
    <t>105J  :893127:00:------:--</t>
  </si>
  <si>
    <t>21:0763:000738</t>
  </si>
  <si>
    <t>21:0219:000659</t>
  </si>
  <si>
    <t>21:0219:000659:0003:0001:00</t>
  </si>
  <si>
    <t>105J  :893128:00:------:--</t>
  </si>
  <si>
    <t>21:0763:000739</t>
  </si>
  <si>
    <t>21:0219:000660</t>
  </si>
  <si>
    <t>21:0219:000660:0003:0001:00</t>
  </si>
  <si>
    <t>105J  :893129:00:------:--</t>
  </si>
  <si>
    <t>21:0763:000740</t>
  </si>
  <si>
    <t>21:0219:000661</t>
  </si>
  <si>
    <t>21:0219:000661:0003:0001:00</t>
  </si>
  <si>
    <t>105J  :893130:00:------:--</t>
  </si>
  <si>
    <t>21:0763:000741</t>
  </si>
  <si>
    <t>21:0219:000662</t>
  </si>
  <si>
    <t>21:0219:000662:0003:0001:00</t>
  </si>
  <si>
    <t>105J  :893131:00:------:--</t>
  </si>
  <si>
    <t>21:0763:000742</t>
  </si>
  <si>
    <t>21:0219:000663</t>
  </si>
  <si>
    <t>21:0219:000663:0003:0001:00</t>
  </si>
  <si>
    <t>105J  :893132:9X:------:--</t>
  </si>
  <si>
    <t>21:0763:000743</t>
  </si>
  <si>
    <t>105J  :893133:00:------:--</t>
  </si>
  <si>
    <t>21:0763:000744</t>
  </si>
  <si>
    <t>21:0219:000664</t>
  </si>
  <si>
    <t>21:0219:000664:0003:0001:00</t>
  </si>
  <si>
    <t>105J  :893134:00:------:--</t>
  </si>
  <si>
    <t>21:0763:000745</t>
  </si>
  <si>
    <t>21:0219:000665</t>
  </si>
  <si>
    <t>21:0219:000665:0003:0001:00</t>
  </si>
  <si>
    <t>105J  :893135:00:------:--</t>
  </si>
  <si>
    <t>21:0763:000746</t>
  </si>
  <si>
    <t>21:0219:000666</t>
  </si>
  <si>
    <t>21:0219:000666:0003:0001:00</t>
  </si>
  <si>
    <t>105J  :893136:00:------:--</t>
  </si>
  <si>
    <t>21:0763:000747</t>
  </si>
  <si>
    <t>21:0219:000667</t>
  </si>
  <si>
    <t>21:0219:000667:0003:0001:00</t>
  </si>
  <si>
    <t>105J  :893137:00:------:--</t>
  </si>
  <si>
    <t>21:0763:000748</t>
  </si>
  <si>
    <t>21:0219:000668</t>
  </si>
  <si>
    <t>21:0219:000668:0003:0001:00</t>
  </si>
  <si>
    <t>105J  :893138:00:------:--</t>
  </si>
  <si>
    <t>21:0763:000749</t>
  </si>
  <si>
    <t>21:0219:000669</t>
  </si>
  <si>
    <t>21:0219:000669:0003:0001:00</t>
  </si>
  <si>
    <t>105J  :893139:00:------:--</t>
  </si>
  <si>
    <t>21:0763:000750</t>
  </si>
  <si>
    <t>21:0219:000670</t>
  </si>
  <si>
    <t>21:0219:000670:0003:0001:00</t>
  </si>
  <si>
    <t>105J  :893140:00:------:--</t>
  </si>
  <si>
    <t>21:0763:000751</t>
  </si>
  <si>
    <t>21:0219:000671</t>
  </si>
  <si>
    <t>21:0219:000671:0003:0001:00</t>
  </si>
  <si>
    <t>105J  :893142:9Z:------:--</t>
  </si>
  <si>
    <t>21:0763:000752</t>
  </si>
  <si>
    <t>105J  :893143:10:------:--</t>
  </si>
  <si>
    <t>21:0763:000753</t>
  </si>
  <si>
    <t>21:0219:000672</t>
  </si>
  <si>
    <t>21:0219:000672:0003:0001:00</t>
  </si>
  <si>
    <t>105J  :893144:20:893143:10</t>
  </si>
  <si>
    <t>21:0763:000754</t>
  </si>
  <si>
    <t>21:0219:000672:0004:0001:00</t>
  </si>
  <si>
    <t>105J  :893145:00:------:--</t>
  </si>
  <si>
    <t>21:0763:000755</t>
  </si>
  <si>
    <t>21:0219:000673</t>
  </si>
  <si>
    <t>21:0219:000673:0003:0001:00</t>
  </si>
  <si>
    <t>105J  :893146:00:------:--</t>
  </si>
  <si>
    <t>21:0763:000756</t>
  </si>
  <si>
    <t>21:0219:000674</t>
  </si>
  <si>
    <t>21:0219:000674:0003:0001:00</t>
  </si>
  <si>
    <t>105J  :893147:00:------:--</t>
  </si>
  <si>
    <t>21:0763:000757</t>
  </si>
  <si>
    <t>21:0219:000675</t>
  </si>
  <si>
    <t>21:0219:000675:0003:0001:00</t>
  </si>
  <si>
    <t>105J  :893148:00:------:--</t>
  </si>
  <si>
    <t>21:0763:000758</t>
  </si>
  <si>
    <t>21:0219:000676</t>
  </si>
  <si>
    <t>21:0219:000676:0003:0001:00</t>
  </si>
  <si>
    <t>105J  :893149:00:------:--</t>
  </si>
  <si>
    <t>21:0763:000759</t>
  </si>
  <si>
    <t>21:0219:000677</t>
  </si>
  <si>
    <t>21:0219:000677:0003:0001:00</t>
  </si>
  <si>
    <t>105J  :893150:00:------:--</t>
  </si>
  <si>
    <t>21:0763:000760</t>
  </si>
  <si>
    <t>21:0219:000678</t>
  </si>
  <si>
    <t>21:0219:000678:0003:0001:00</t>
  </si>
  <si>
    <t>105J  :893151:00:------:--</t>
  </si>
  <si>
    <t>21:0763:000761</t>
  </si>
  <si>
    <t>21:0219:000679</t>
  </si>
  <si>
    <t>21:0219:000679:0003:0001:00</t>
  </si>
  <si>
    <t>105J  :893152:00:------:--</t>
  </si>
  <si>
    <t>21:0763:000762</t>
  </si>
  <si>
    <t>21:0219:000680</t>
  </si>
  <si>
    <t>21:0219:000680:0003:0001:00</t>
  </si>
  <si>
    <t>105J  :893153:00:------:--</t>
  </si>
  <si>
    <t>21:0763:000763</t>
  </si>
  <si>
    <t>21:0219:000681</t>
  </si>
  <si>
    <t>21:0219:000681:0003:0001:00</t>
  </si>
  <si>
    <t>105J  :893154:00:------:--</t>
  </si>
  <si>
    <t>21:0763:000764</t>
  </si>
  <si>
    <t>21:0219:000682</t>
  </si>
  <si>
    <t>21:0219:000682:0003:0001:00</t>
  </si>
  <si>
    <t>105J  :893155:00:------:--</t>
  </si>
  <si>
    <t>21:0763:000765</t>
  </si>
  <si>
    <t>21:0219:000683</t>
  </si>
  <si>
    <t>21:0219:000683:0003:0001:00</t>
  </si>
  <si>
    <t>105J  :893156:00:------:--</t>
  </si>
  <si>
    <t>21:0763:000766</t>
  </si>
  <si>
    <t>21:0219:000684</t>
  </si>
  <si>
    <t>21:0219:000684:0003:0001:00</t>
  </si>
  <si>
    <t>105J  :893157:00:------:--</t>
  </si>
  <si>
    <t>21:0763:000767</t>
  </si>
  <si>
    <t>21:0219:000685</t>
  </si>
  <si>
    <t>21:0219:000685:0003:0001:00</t>
  </si>
  <si>
    <t>105J  :893158:00:------:--</t>
  </si>
  <si>
    <t>21:0763:000768</t>
  </si>
  <si>
    <t>21:0219:000686</t>
  </si>
  <si>
    <t>21:0219:000686:0003:0001:00</t>
  </si>
  <si>
    <t>105J  :893159:00:------:--</t>
  </si>
  <si>
    <t>21:0763:000769</t>
  </si>
  <si>
    <t>21:0219:000687</t>
  </si>
  <si>
    <t>21:0219:000687:0003:0001:00</t>
  </si>
  <si>
    <t>105J  :893160:00:------:--</t>
  </si>
  <si>
    <t>21:0763:000770</t>
  </si>
  <si>
    <t>21:0219:000688</t>
  </si>
  <si>
    <t>21:0219:000688:0003:0001:00</t>
  </si>
  <si>
    <t>105J  :893162:00:------:--</t>
  </si>
  <si>
    <t>21:0763:000771</t>
  </si>
  <si>
    <t>21:0219:000689</t>
  </si>
  <si>
    <t>21:0219:000689:0003:0001:00</t>
  </si>
  <si>
    <t>105J  :893163:10:------:--</t>
  </si>
  <si>
    <t>21:0763:000772</t>
  </si>
  <si>
    <t>21:0219:000690</t>
  </si>
  <si>
    <t>21:0219:000690:0003:0001:00</t>
  </si>
  <si>
    <t>105J  :893164:20:893163:10</t>
  </si>
  <si>
    <t>21:0763:000773</t>
  </si>
  <si>
    <t>21:0219:000690:0004:0001:00</t>
  </si>
  <si>
    <t>105J  :893165:00:------:--</t>
  </si>
  <si>
    <t>21:0763:000774</t>
  </si>
  <si>
    <t>21:0219:000691</t>
  </si>
  <si>
    <t>21:0219:000691:0003:0001:00</t>
  </si>
  <si>
    <t>105J  :893166:00:------:--</t>
  </si>
  <si>
    <t>21:0763:000775</t>
  </si>
  <si>
    <t>21:0219:000692</t>
  </si>
  <si>
    <t>21:0219:000692:0003:0001:00</t>
  </si>
  <si>
    <t>105J  :893167:00:------:--</t>
  </si>
  <si>
    <t>21:0763:000776</t>
  </si>
  <si>
    <t>21:0219:000693</t>
  </si>
  <si>
    <t>21:0219:000693:0003:0001:00</t>
  </si>
  <si>
    <t>105J  :893168:00:------:--</t>
  </si>
  <si>
    <t>21:0763:000777</t>
  </si>
  <si>
    <t>21:0219:000694</t>
  </si>
  <si>
    <t>21:0219:000694:0003:0001:00</t>
  </si>
  <si>
    <t>105J  :893169:00:------:--</t>
  </si>
  <si>
    <t>21:0763:000778</t>
  </si>
  <si>
    <t>21:0219:000695</t>
  </si>
  <si>
    <t>21:0219:000695:0003:0001:00</t>
  </si>
  <si>
    <t>105J  :893170:00:------:--</t>
  </si>
  <si>
    <t>21:0763:000779</t>
  </si>
  <si>
    <t>21:0219:000696</t>
  </si>
  <si>
    <t>21:0219:000696:0003:0001:00</t>
  </si>
  <si>
    <t>105J  :893171:00:------:--</t>
  </si>
  <si>
    <t>21:0763:000780</t>
  </si>
  <si>
    <t>21:0219:000697</t>
  </si>
  <si>
    <t>21:0219:000697:0003:0001:00</t>
  </si>
  <si>
    <t>105J  :893172:00:------:--</t>
  </si>
  <si>
    <t>21:0763:000781</t>
  </si>
  <si>
    <t>21:0219:000698</t>
  </si>
  <si>
    <t>21:0219:000698:0003:0001:00</t>
  </si>
  <si>
    <t>105J  :893173:00:------:--</t>
  </si>
  <si>
    <t>21:0763:000782</t>
  </si>
  <si>
    <t>21:0219:000699</t>
  </si>
  <si>
    <t>21:0219:000699:0003:0001:00</t>
  </si>
  <si>
    <t>105J  :893174:00:------:--</t>
  </si>
  <si>
    <t>21:0763:000783</t>
  </si>
  <si>
    <t>21:0219:000700</t>
  </si>
  <si>
    <t>21:0219:000700:0003:0001:00</t>
  </si>
  <si>
    <t>105J  :893175:00:------:--</t>
  </si>
  <si>
    <t>21:0763:000784</t>
  </si>
  <si>
    <t>21:0219:000701</t>
  </si>
  <si>
    <t>21:0219:000701:0003:0001:00</t>
  </si>
  <si>
    <t>105J  :893176:00:------:--</t>
  </si>
  <si>
    <t>21:0763:000785</t>
  </si>
  <si>
    <t>21:0219:000702</t>
  </si>
  <si>
    <t>21:0219:000702:0003:0001:00</t>
  </si>
  <si>
    <t>105J  :893177:00:------:--</t>
  </si>
  <si>
    <t>21:0763:000786</t>
  </si>
  <si>
    <t>21:0219:000703</t>
  </si>
  <si>
    <t>21:0219:000703:0003:0001:00</t>
  </si>
  <si>
    <t>105J  :893178:9Z:------:--</t>
  </si>
  <si>
    <t>21:0763:000787</t>
  </si>
  <si>
    <t>105J  :893179:00:------:--</t>
  </si>
  <si>
    <t>21:0763:000788</t>
  </si>
  <si>
    <t>21:0219:000704</t>
  </si>
  <si>
    <t>21:0219:000704:0003:0001:00</t>
  </si>
  <si>
    <t>105J  :893180:00:------:--</t>
  </si>
  <si>
    <t>21:0763:000789</t>
  </si>
  <si>
    <t>21:0219:000705</t>
  </si>
  <si>
    <t>21:0219:000705:0003:0001:00</t>
  </si>
  <si>
    <t>105J  :893182:00:------:--</t>
  </si>
  <si>
    <t>21:0763:000790</t>
  </si>
  <si>
    <t>21:0219:000706</t>
  </si>
  <si>
    <t>21:0219:000706:0003:0001:00</t>
  </si>
  <si>
    <t>105J  :893183:00:------:--</t>
  </si>
  <si>
    <t>21:0763:000791</t>
  </si>
  <si>
    <t>21:0219:000707</t>
  </si>
  <si>
    <t>21:0219:000707:0003:0001:00</t>
  </si>
  <si>
    <t>105J  :893184:9X:------:--</t>
  </si>
  <si>
    <t>21:0763:000792</t>
  </si>
  <si>
    <t>105J  :893185:10:------:--</t>
  </si>
  <si>
    <t>21:0763:000793</t>
  </si>
  <si>
    <t>21:0219:000708</t>
  </si>
  <si>
    <t>21:0219:000708:0003:0001:00</t>
  </si>
  <si>
    <t>105J  :893186:20:893185:10</t>
  </si>
  <si>
    <t>21:0763:000794</t>
  </si>
  <si>
    <t>21:0219:000708:0004:0001:00</t>
  </si>
  <si>
    <t>105J  :893187:00:------:--</t>
  </si>
  <si>
    <t>21:0763:000795</t>
  </si>
  <si>
    <t>21:0219:000709</t>
  </si>
  <si>
    <t>21:0219:000709:0003:0001:00</t>
  </si>
  <si>
    <t>105J  :893188:00:------:--</t>
  </si>
  <si>
    <t>21:0763:000796</t>
  </si>
  <si>
    <t>21:0219:000710</t>
  </si>
  <si>
    <t>21:0219:000710:0003:0001:00</t>
  </si>
  <si>
    <t>105J  :893189:00:------:--</t>
  </si>
  <si>
    <t>21:0763:000797</t>
  </si>
  <si>
    <t>21:0219:000711</t>
  </si>
  <si>
    <t>21:0219:000711:0003:0001:00</t>
  </si>
  <si>
    <t>105J  :893190:00:------:--</t>
  </si>
  <si>
    <t>21:0763:000798</t>
  </si>
  <si>
    <t>21:0219:000712</t>
  </si>
  <si>
    <t>21:0219:000712:0003:0001:00</t>
  </si>
  <si>
    <t>105J  :893191:00:------:--</t>
  </si>
  <si>
    <t>21:0763:000799</t>
  </si>
  <si>
    <t>21:0219:000713</t>
  </si>
  <si>
    <t>21:0219:000713:0003:0001:00</t>
  </si>
  <si>
    <t>105J  :893192:00:------:--</t>
  </si>
  <si>
    <t>21:0763:000800</t>
  </si>
  <si>
    <t>21:0219:000714</t>
  </si>
  <si>
    <t>21:0219:000714:0003:0001:00</t>
  </si>
  <si>
    <t>105J  :893193:00:------:--</t>
  </si>
  <si>
    <t>21:0763:000801</t>
  </si>
  <si>
    <t>21:0219:000715</t>
  </si>
  <si>
    <t>21:0219:000715:0003:0001:00</t>
  </si>
  <si>
    <t>105J  :893194:00:------:--</t>
  </si>
  <si>
    <t>21:0763:000802</t>
  </si>
  <si>
    <t>21:0219:000716</t>
  </si>
  <si>
    <t>21:0219:000716:0003:0001:00</t>
  </si>
  <si>
    <t>105J  :893195:00:------:--</t>
  </si>
  <si>
    <t>21:0763:000803</t>
  </si>
  <si>
    <t>21:0219:000717</t>
  </si>
  <si>
    <t>21:0219:000717:0003:0001:00</t>
  </si>
  <si>
    <t>105J  :893196:00:------:--</t>
  </si>
  <si>
    <t>21:0763:000804</t>
  </si>
  <si>
    <t>21:0219:000718</t>
  </si>
  <si>
    <t>21:0219:000718:0003:0001:00</t>
  </si>
  <si>
    <t>105J  :893197:00:------:--</t>
  </si>
  <si>
    <t>21:0763:000805</t>
  </si>
  <si>
    <t>21:0219:000719</t>
  </si>
  <si>
    <t>21:0219:000719:0003:0001:00</t>
  </si>
  <si>
    <t>105J  :893198:00:------:--</t>
  </si>
  <si>
    <t>21:0763:000806</t>
  </si>
  <si>
    <t>21:0219:000720</t>
  </si>
  <si>
    <t>21:0219:000720:0003:0001:00</t>
  </si>
  <si>
    <t>105J  :893199:00:------:--</t>
  </si>
  <si>
    <t>21:0763:000807</t>
  </si>
  <si>
    <t>21:0219:000721</t>
  </si>
  <si>
    <t>21:0219:000721:0003:0001:00</t>
  </si>
  <si>
    <t>105J  :893200:00:------:--</t>
  </si>
  <si>
    <t>21:0763:000808</t>
  </si>
  <si>
    <t>21:0219:000722</t>
  </si>
  <si>
    <t>21:0219:000722:0003:0001:00</t>
  </si>
  <si>
    <t>105J  :893202:00:------:--</t>
  </si>
  <si>
    <t>21:0763:000809</t>
  </si>
  <si>
    <t>21:0219:000723</t>
  </si>
  <si>
    <t>21:0219:000723:0003:0001:00</t>
  </si>
  <si>
    <t>105J  :893203:00:------:--</t>
  </si>
  <si>
    <t>21:0763:000810</t>
  </si>
  <si>
    <t>21:0219:000724</t>
  </si>
  <si>
    <t>21:0219:000724:0003:0001:00</t>
  </si>
  <si>
    <t>105J  :893204:10:------:--</t>
  </si>
  <si>
    <t>21:0763:000811</t>
  </si>
  <si>
    <t>21:0219:000725</t>
  </si>
  <si>
    <t>21:0219:000725:0003:0001:00</t>
  </si>
  <si>
    <t>105J  :893205:20:893204:10</t>
  </si>
  <si>
    <t>21:0763:000812</t>
  </si>
  <si>
    <t>21:0219:000725:0004:0001:00</t>
  </si>
  <si>
    <t>105J  :893206:9Z:------:--</t>
  </si>
  <si>
    <t>21:0763:000813</t>
  </si>
  <si>
    <t>105J  :893207:00:------:--</t>
  </si>
  <si>
    <t>21:0763:000814</t>
  </si>
  <si>
    <t>21:0219:000726</t>
  </si>
  <si>
    <t>21:0219:000726:0003:0001:00</t>
  </si>
  <si>
    <t>105J  :893208:00:------:--</t>
  </si>
  <si>
    <t>21:0763:000815</t>
  </si>
  <si>
    <t>21:0219:000727</t>
  </si>
  <si>
    <t>21:0219:000727:0003:0001:00</t>
  </si>
  <si>
    <t>105J  :893209:00:------:--</t>
  </si>
  <si>
    <t>21:0763:000816</t>
  </si>
  <si>
    <t>21:0219:000728</t>
  </si>
  <si>
    <t>21:0219:000728:0003:0001:00</t>
  </si>
  <si>
    <t>105J  :893210:00:------:--</t>
  </si>
  <si>
    <t>21:0763:000817</t>
  </si>
  <si>
    <t>21:0219:000729</t>
  </si>
  <si>
    <t>21:0219:000729:0003:0001:00</t>
  </si>
  <si>
    <t>105J  :893211:00:------:--</t>
  </si>
  <si>
    <t>21:0763:000818</t>
  </si>
  <si>
    <t>21:0219:000730</t>
  </si>
  <si>
    <t>21:0219:000730:0003:0001:00</t>
  </si>
  <si>
    <t>105J  :893212:00:------:--</t>
  </si>
  <si>
    <t>21:0763:000819</t>
  </si>
  <si>
    <t>21:0219:000731</t>
  </si>
  <si>
    <t>21:0219:000731:0003:0001:00</t>
  </si>
  <si>
    <t>105J  :893213:00:------:--</t>
  </si>
  <si>
    <t>21:0763:000820</t>
  </si>
  <si>
    <t>21:0219:000732</t>
  </si>
  <si>
    <t>21:0219:000732:0003:0001:00</t>
  </si>
  <si>
    <t>105J  :893214:00:------:--</t>
  </si>
  <si>
    <t>21:0763:000821</t>
  </si>
  <si>
    <t>21:0219:000733</t>
  </si>
  <si>
    <t>21:0219:000733:0003:0001:00</t>
  </si>
  <si>
    <t>105J  :893215:00:------:--</t>
  </si>
  <si>
    <t>21:0763:000822</t>
  </si>
  <si>
    <t>21:0219:000734</t>
  </si>
  <si>
    <t>21:0219:000734:0003:0001:00</t>
  </si>
  <si>
    <t>105J  :893216:00:------:--</t>
  </si>
  <si>
    <t>21:0763:000823</t>
  </si>
  <si>
    <t>21:0219:000735</t>
  </si>
  <si>
    <t>21:0219:000735:0003:0001:00</t>
  </si>
  <si>
    <t>105J  :893217:00:------:--</t>
  </si>
  <si>
    <t>21:0763:000824</t>
  </si>
  <si>
    <t>21:0219:000736</t>
  </si>
  <si>
    <t>21:0219:000736:0003:0001:00</t>
  </si>
  <si>
    <t>105J  :893218:00:------:--</t>
  </si>
  <si>
    <t>21:0763:000825</t>
  </si>
  <si>
    <t>21:0219:000737</t>
  </si>
  <si>
    <t>21:0219:000737:0003:0001:00</t>
  </si>
  <si>
    <t>105J  :893219:00:------:--</t>
  </si>
  <si>
    <t>21:0763:000826</t>
  </si>
  <si>
    <t>21:0219:000738</t>
  </si>
  <si>
    <t>21:0219:000738:0003:0001:00</t>
  </si>
  <si>
    <t>105J  :893220:00:------:--</t>
  </si>
  <si>
    <t>21:0763:000827</t>
  </si>
  <si>
    <t>21:0219:000739</t>
  </si>
  <si>
    <t>21:0219:000739:0003:0001:00</t>
  </si>
  <si>
    <t>105J  :893222:00:------:--</t>
  </si>
  <si>
    <t>21:0763:000828</t>
  </si>
  <si>
    <t>21:0219:000740</t>
  </si>
  <si>
    <t>21:0219:000740:0003:0001:00</t>
  </si>
  <si>
    <t>105J  :893223:00:------:--</t>
  </si>
  <si>
    <t>21:0763:000829</t>
  </si>
  <si>
    <t>21:0219:000741</t>
  </si>
  <si>
    <t>21:0219:000741:0003:0001:00</t>
  </si>
  <si>
    <t>105J  :893224:10:------:--</t>
  </si>
  <si>
    <t>21:0763:000830</t>
  </si>
  <si>
    <t>21:0219:000742</t>
  </si>
  <si>
    <t>21:0219:000742:0003:0001:00</t>
  </si>
  <si>
    <t>105J  :893225:20:893224:10</t>
  </si>
  <si>
    <t>21:0763:000831</t>
  </si>
  <si>
    <t>21:0219:000742:0004:0001:00</t>
  </si>
  <si>
    <t>105J  :893226:00:------:--</t>
  </si>
  <si>
    <t>21:0763:000832</t>
  </si>
  <si>
    <t>21:0219:000743</t>
  </si>
  <si>
    <t>21:0219:000743:0003:0001:00</t>
  </si>
  <si>
    <t>105J  :893227:00:------:--</t>
  </si>
  <si>
    <t>21:0763:000833</t>
  </si>
  <si>
    <t>21:0219:000744</t>
  </si>
  <si>
    <t>21:0219:000744:0003:0001:00</t>
  </si>
  <si>
    <t>105J  :893228:00:------:--</t>
  </si>
  <si>
    <t>21:0763:000834</t>
  </si>
  <si>
    <t>21:0219:000745</t>
  </si>
  <si>
    <t>21:0219:000745:0003:0001:00</t>
  </si>
  <si>
    <t>105J  :893229:00:------:--</t>
  </si>
  <si>
    <t>21:0763:000835</t>
  </si>
  <si>
    <t>21:0219:000746</t>
  </si>
  <si>
    <t>21:0219:000746:0003:0001:00</t>
  </si>
  <si>
    <t>105J  :893230:00:------:--</t>
  </si>
  <si>
    <t>21:0763:000836</t>
  </si>
  <si>
    <t>21:0219:000747</t>
  </si>
  <si>
    <t>21:0219:000747:0003:0001:00</t>
  </si>
  <si>
    <t>105J  :893231:00:------:--</t>
  </si>
  <si>
    <t>21:0763:000837</t>
  </si>
  <si>
    <t>21:0219:000748</t>
  </si>
  <si>
    <t>21:0219:000748:0003:0001:00</t>
  </si>
  <si>
    <t>105J  :893232:00:------:--</t>
  </si>
  <si>
    <t>21:0763:000838</t>
  </si>
  <si>
    <t>21:0219:000749</t>
  </si>
  <si>
    <t>21:0219:000749:0003:0001:00</t>
  </si>
  <si>
    <t>105J  :893233:00:------:--</t>
  </si>
  <si>
    <t>21:0763:000839</t>
  </si>
  <si>
    <t>21:0219:000750</t>
  </si>
  <si>
    <t>21:0219:000750:0003:0001:00</t>
  </si>
  <si>
    <t>105J  :893234:00:------:--</t>
  </si>
  <si>
    <t>21:0763:000840</t>
  </si>
  <si>
    <t>21:0219:000751</t>
  </si>
  <si>
    <t>21:0219:000751:0003:0001:00</t>
  </si>
  <si>
    <t>105J  :893235:00:------:--</t>
  </si>
  <si>
    <t>21:0763:000841</t>
  </si>
  <si>
    <t>21:0219:000752</t>
  </si>
  <si>
    <t>21:0219:000752:0003:0001:00</t>
  </si>
  <si>
    <t>105J  :893236:00:------:--</t>
  </si>
  <si>
    <t>21:0763:000842</t>
  </si>
  <si>
    <t>21:0219:000753</t>
  </si>
  <si>
    <t>21:0219:000753:0003:0001:00</t>
  </si>
  <si>
    <t>105J  :893237:9Z:------:--</t>
  </si>
  <si>
    <t>21:0763:000843</t>
  </si>
  <si>
    <t>105J  :893238:00:------:--</t>
  </si>
  <si>
    <t>21:0763:000844</t>
  </si>
  <si>
    <t>21:0219:000754</t>
  </si>
  <si>
    <t>21:0219:000754:0003:0001:00</t>
  </si>
  <si>
    <t>105J  :893239:00:------:--</t>
  </si>
  <si>
    <t>21:0763:000845</t>
  </si>
  <si>
    <t>21:0219:000755</t>
  </si>
  <si>
    <t>21:0219:000755:0003:0001:00</t>
  </si>
  <si>
    <t>105J  :893240:00:------:--</t>
  </si>
  <si>
    <t>21:0763:000846</t>
  </si>
  <si>
    <t>21:0219:000756</t>
  </si>
  <si>
    <t>21:0219:000756:0003:0001:00</t>
  </si>
  <si>
    <t>105J  :893242:00:------:--</t>
  </si>
  <si>
    <t>21:0763:000847</t>
  </si>
  <si>
    <t>21:0219:000757</t>
  </si>
  <si>
    <t>21:0219:000757:0003:0001:00</t>
  </si>
  <si>
    <t>105J  :893243:10:------:--</t>
  </si>
  <si>
    <t>21:0763:000848</t>
  </si>
  <si>
    <t>21:0219:000758</t>
  </si>
  <si>
    <t>21:0219:000758:0003:0001:00</t>
  </si>
  <si>
    <t>105J  :893244:20:893243:10</t>
  </si>
  <si>
    <t>21:0763:000849</t>
  </si>
  <si>
    <t>21:0219:000758:0004:0001:00</t>
  </si>
  <si>
    <t>105J  :893245:00:------:--</t>
  </si>
  <si>
    <t>21:0763:000850</t>
  </si>
  <si>
    <t>21:0219:000759</t>
  </si>
  <si>
    <t>21:0219:000759:0003:0001:00</t>
  </si>
  <si>
    <t>105J  :893246:00:------:--</t>
  </si>
  <si>
    <t>21:0763:000851</t>
  </si>
  <si>
    <t>21:0219:000760</t>
  </si>
  <si>
    <t>21:0219:000760:0003:0001:00</t>
  </si>
  <si>
    <t>105J  :893247:00:------:--</t>
  </si>
  <si>
    <t>21:0763:000852</t>
  </si>
  <si>
    <t>21:0219:000761</t>
  </si>
  <si>
    <t>21:0219:000761:0003:0001:00</t>
  </si>
  <si>
    <t>105J  :893248:00:------:--</t>
  </si>
  <si>
    <t>21:0763:000853</t>
  </si>
  <si>
    <t>21:0219:000762</t>
  </si>
  <si>
    <t>21:0219:000762:0003:0001:00</t>
  </si>
  <si>
    <t>105J  :893249:00:------:--</t>
  </si>
  <si>
    <t>21:0763:000854</t>
  </si>
  <si>
    <t>21:0219:000763</t>
  </si>
  <si>
    <t>21:0219:000763:0003:0001:00</t>
  </si>
  <si>
    <t>105J  :893250:9Y:------:--</t>
  </si>
  <si>
    <t>21:0763:000855</t>
  </si>
  <si>
    <t>105J  :893251:00:------:--</t>
  </si>
  <si>
    <t>21:0763:000856</t>
  </si>
  <si>
    <t>21:0219:000764</t>
  </si>
  <si>
    <t>21:0219:000764:0003:0001:00</t>
  </si>
  <si>
    <t>105J  :893252:00:------:--</t>
  </si>
  <si>
    <t>21:0763:000857</t>
  </si>
  <si>
    <t>21:0219:000765</t>
  </si>
  <si>
    <t>21:0219:000765:0003:0001:00</t>
  </si>
  <si>
    <t>105J  :893253:00:------:--</t>
  </si>
  <si>
    <t>21:0763:000858</t>
  </si>
  <si>
    <t>21:0219:000766</t>
  </si>
  <si>
    <t>21:0219:000766:0003:0001:00</t>
  </si>
  <si>
    <t>105J  :893254:00:------:--</t>
  </si>
  <si>
    <t>21:0763:000859</t>
  </si>
  <si>
    <t>21:0219:000767</t>
  </si>
  <si>
    <t>21:0219:000767:0003:0001:00</t>
  </si>
  <si>
    <t>105J  :893255:00:------:--</t>
  </si>
  <si>
    <t>21:0763:000860</t>
  </si>
  <si>
    <t>21:0219:000768</t>
  </si>
  <si>
    <t>21:0219:000768:0003:0001:00</t>
  </si>
  <si>
    <t>105J  :893256:00:------:--</t>
  </si>
  <si>
    <t>21:0763:000861</t>
  </si>
  <si>
    <t>21:0219:000769</t>
  </si>
  <si>
    <t>21:0219:000769:0003:0001:00</t>
  </si>
  <si>
    <t>105J  :893257:00:------:--</t>
  </si>
  <si>
    <t>21:0763:000862</t>
  </si>
  <si>
    <t>21:0219:000770</t>
  </si>
  <si>
    <t>21:0219:000770:0003:0001:00</t>
  </si>
  <si>
    <t>105J  :893258:00:------:--</t>
  </si>
  <si>
    <t>21:0763:000863</t>
  </si>
  <si>
    <t>21:0219:000771</t>
  </si>
  <si>
    <t>21:0219:000771:0003:0001:00</t>
  </si>
  <si>
    <t>105J  :893259:00:------:--</t>
  </si>
  <si>
    <t>21:0763:000864</t>
  </si>
  <si>
    <t>21:0219:000772</t>
  </si>
  <si>
    <t>21:0219:000772:0003:0001:00</t>
  </si>
  <si>
    <t>105J  :893260:00:------:--</t>
  </si>
  <si>
    <t>21:0763:000865</t>
  </si>
  <si>
    <t>21:0219:000773</t>
  </si>
  <si>
    <t>21:0219:000773:0003:0001:00</t>
  </si>
  <si>
    <t>105J  :893262:00:------:--</t>
  </si>
  <si>
    <t>21:0763:000866</t>
  </si>
  <si>
    <t>21:0219:000774</t>
  </si>
  <si>
    <t>21:0219:000774:0003:0001:00</t>
  </si>
  <si>
    <t>105J  :893263:00:------:--</t>
  </si>
  <si>
    <t>21:0763:000867</t>
  </si>
  <si>
    <t>21:0219:000775</t>
  </si>
  <si>
    <t>21:0219:000775:0003:0001:00</t>
  </si>
  <si>
    <t>105J  :893264:00:------:--</t>
  </si>
  <si>
    <t>21:0763:000868</t>
  </si>
  <si>
    <t>21:0219:000776</t>
  </si>
  <si>
    <t>21:0219:000776:0003:0001:00</t>
  </si>
  <si>
    <t>105J  :893265:00:------:--</t>
  </si>
  <si>
    <t>21:0763:000869</t>
  </si>
  <si>
    <t>21:0219:000777</t>
  </si>
  <si>
    <t>21:0219:000777:0003:0001:00</t>
  </si>
  <si>
    <t>105J  :893266:00:------:--</t>
  </si>
  <si>
    <t>21:0763:000870</t>
  </si>
  <si>
    <t>21:0219:000778</t>
  </si>
  <si>
    <t>21:0219:000778:0003:0001:00</t>
  </si>
  <si>
    <t>105J  :893267:00:------:--</t>
  </si>
  <si>
    <t>21:0763:000871</t>
  </si>
  <si>
    <t>21:0219:000779</t>
  </si>
  <si>
    <t>21:0219:000779:0003:0001:00</t>
  </si>
  <si>
    <t>105J  :893268:10:------:--</t>
  </si>
  <si>
    <t>21:0763:000872</t>
  </si>
  <si>
    <t>21:0219:000780</t>
  </si>
  <si>
    <t>21:0219:000780:0003:0001:00</t>
  </si>
  <si>
    <t>105J  :893269:20:893268:10</t>
  </si>
  <si>
    <t>21:0763:000873</t>
  </si>
  <si>
    <t>21:0219:000780:0004:0001:00</t>
  </si>
  <si>
    <t>105J  :893270:00:------:--</t>
  </si>
  <si>
    <t>21:0763:000874</t>
  </si>
  <si>
    <t>21:0219:000781</t>
  </si>
  <si>
    <t>21:0219:000781:0003:0001:00</t>
  </si>
  <si>
    <t>105J  :893271:00:------:--</t>
  </si>
  <si>
    <t>21:0763:000875</t>
  </si>
  <si>
    <t>21:0219:000782</t>
  </si>
  <si>
    <t>21:0219:000782:0003:0001:00</t>
  </si>
  <si>
    <t>105J  :893272:00:------:--</t>
  </si>
  <si>
    <t>21:0763:000876</t>
  </si>
  <si>
    <t>21:0219:000783</t>
  </si>
  <si>
    <t>21:0219:000783:0003:0001:00</t>
  </si>
  <si>
    <t>105J  :893273:00:------:--</t>
  </si>
  <si>
    <t>21:0763:000877</t>
  </si>
  <si>
    <t>21:0219:000784</t>
  </si>
  <si>
    <t>21:0219:000784:0003:0001:00</t>
  </si>
  <si>
    <t>105J  :893274:00:------:--</t>
  </si>
  <si>
    <t>21:0763:000878</t>
  </si>
  <si>
    <t>21:0219:000785</t>
  </si>
  <si>
    <t>21:0219:000785:0003:0001:00</t>
  </si>
  <si>
    <t>105J  :893275:00:------:--</t>
  </si>
  <si>
    <t>21:0763:000879</t>
  </si>
  <si>
    <t>21:0219:000786</t>
  </si>
  <si>
    <t>21:0219:000786:0003:0001:00</t>
  </si>
  <si>
    <t>105J  :893276:00:------:--</t>
  </si>
  <si>
    <t>21:0763:000880</t>
  </si>
  <si>
    <t>21:0219:000787</t>
  </si>
  <si>
    <t>21:0219:000787:0003:0001:00</t>
  </si>
  <si>
    <t>105J  :893277:00:------:--</t>
  </si>
  <si>
    <t>21:0763:000881</t>
  </si>
  <si>
    <t>21:0219:000788</t>
  </si>
  <si>
    <t>21:0219:000788:0003:0001:00</t>
  </si>
  <si>
    <t>105J  :893278:00:------:--</t>
  </si>
  <si>
    <t>21:0763:000882</t>
  </si>
  <si>
    <t>21:0219:000789</t>
  </si>
  <si>
    <t>21:0219:000789:0003:0001:00</t>
  </si>
  <si>
    <t>105J  :893279:00:------:--</t>
  </si>
  <si>
    <t>21:0763:000883</t>
  </si>
  <si>
    <t>21:0219:000790</t>
  </si>
  <si>
    <t>21:0219:000790:0003:0001:00</t>
  </si>
  <si>
    <t>105J  :893280:9Z:------:--</t>
  </si>
  <si>
    <t>21:0763:000884</t>
  </si>
  <si>
    <t>105J  :893282:00:------:--</t>
  </si>
  <si>
    <t>21:0763:000885</t>
  </si>
  <si>
    <t>21:0219:000791</t>
  </si>
  <si>
    <t>21:0219:000791:0003:0001:00</t>
  </si>
  <si>
    <t>105J  :893283:10:------:--</t>
  </si>
  <si>
    <t>21:0763:000886</t>
  </si>
  <si>
    <t>21:0219:000792</t>
  </si>
  <si>
    <t>21:0219:000792:0003:0001:00</t>
  </si>
  <si>
    <t>105J  :893284:20:893283:10</t>
  </si>
  <si>
    <t>21:0763:000887</t>
  </si>
  <si>
    <t>21:0219:000792:0004:0001:00</t>
  </si>
  <si>
    <t>105J  :893285:00:------:--</t>
  </si>
  <si>
    <t>21:0763:000888</t>
  </si>
  <si>
    <t>21:0219:000793</t>
  </si>
  <si>
    <t>21:0219:000793:0003:0001:00</t>
  </si>
  <si>
    <t>105J  :893286:00:------:--</t>
  </si>
  <si>
    <t>21:0763:000889</t>
  </si>
  <si>
    <t>21:0219:000794</t>
  </si>
  <si>
    <t>21:0219:000794:0003:0001:00</t>
  </si>
  <si>
    <t>105J  :893287:9Z:------:--</t>
  </si>
  <si>
    <t>21:0763:000890</t>
  </si>
  <si>
    <t>105J  :893288:00:------:--</t>
  </si>
  <si>
    <t>21:0763:000891</t>
  </si>
  <si>
    <t>21:0219:000795</t>
  </si>
  <si>
    <t>21:0219:000795:0003:0001:00</t>
  </si>
  <si>
    <t>105J  :893289:00:------:--</t>
  </si>
  <si>
    <t>21:0763:000892</t>
  </si>
  <si>
    <t>21:0219:000796</t>
  </si>
  <si>
    <t>21:0219:000796:0003:0001:00</t>
  </si>
  <si>
    <t>105J  :893290:00:------:--</t>
  </si>
  <si>
    <t>21:0763:000893</t>
  </si>
  <si>
    <t>21:0219:000797</t>
  </si>
  <si>
    <t>21:0219:000797:0003:0001:00</t>
  </si>
  <si>
    <t>105J  :893291:00:------:--</t>
  </si>
  <si>
    <t>21:0763:000894</t>
  </si>
  <si>
    <t>21:0219:000798</t>
  </si>
  <si>
    <t>21:0219:000798:0003:0001:00</t>
  </si>
  <si>
    <t>105J  :893292:00:------:--</t>
  </si>
  <si>
    <t>21:0763:000895</t>
  </si>
  <si>
    <t>21:0219:000799</t>
  </si>
  <si>
    <t>21:0219:000799:0003:0001:00</t>
  </si>
  <si>
    <t>105J  :893293:00:------:--</t>
  </si>
  <si>
    <t>21:0763:000896</t>
  </si>
  <si>
    <t>21:0219:000800</t>
  </si>
  <si>
    <t>21:0219:000800:0003:0001:00</t>
  </si>
  <si>
    <t>105J  :893294:00:------:--</t>
  </si>
  <si>
    <t>21:0763:000897</t>
  </si>
  <si>
    <t>21:0219:000801</t>
  </si>
  <si>
    <t>21:0219:000801:0003:0001:00</t>
  </si>
  <si>
    <t>105J  :893295:00:------:--</t>
  </si>
  <si>
    <t>21:0763:000898</t>
  </si>
  <si>
    <t>21:0219:000802</t>
  </si>
  <si>
    <t>21:0219:000802:0003:0001:00</t>
  </si>
  <si>
    <t>105J  :893296:00:------:--</t>
  </si>
  <si>
    <t>21:0763:000899</t>
  </si>
  <si>
    <t>21:0219:000803</t>
  </si>
  <si>
    <t>21:0219:000803:0003:0001:00</t>
  </si>
  <si>
    <t>105J  :893297:00:------:--</t>
  </si>
  <si>
    <t>21:0763:000900</t>
  </si>
  <si>
    <t>21:0219:000804</t>
  </si>
  <si>
    <t>21:0219:000804:0003:0001:00</t>
  </si>
  <si>
    <t>105J  :893298:00:------:--</t>
  </si>
  <si>
    <t>21:0763:000901</t>
  </si>
  <si>
    <t>21:0219:000805</t>
  </si>
  <si>
    <t>21:0219:000805:0003:0001:00</t>
  </si>
  <si>
    <t>105J  :893299:00:------:--</t>
  </si>
  <si>
    <t>21:0763:000902</t>
  </si>
  <si>
    <t>21:0219:000806</t>
  </si>
  <si>
    <t>21:0219:000806:0003:0001:00</t>
  </si>
  <si>
    <t>105J  :893300:00:------:--</t>
  </si>
  <si>
    <t>21:0763:000903</t>
  </si>
  <si>
    <t>21:0219:000807</t>
  </si>
  <si>
    <t>21:0219:000807:0003:0001:00</t>
  </si>
  <si>
    <t>105J  :893302:00:------:--</t>
  </si>
  <si>
    <t>21:0763:000904</t>
  </si>
  <si>
    <t>21:0219:000808</t>
  </si>
  <si>
    <t>21:0219:000808:0003:0001:00</t>
  </si>
  <si>
    <t>105J  :893303:00:------:--</t>
  </si>
  <si>
    <t>21:0763:000905</t>
  </si>
  <si>
    <t>21:0219:000809</t>
  </si>
  <si>
    <t>21:0219:000809:0003:0001:00</t>
  </si>
  <si>
    <t>105J  :893304:10:------:--</t>
  </si>
  <si>
    <t>21:0763:000906</t>
  </si>
  <si>
    <t>21:0219:000810</t>
  </si>
  <si>
    <t>21:0219:000810:0003:0001:00</t>
  </si>
  <si>
    <t>105J  :893305:20:893304:10</t>
  </si>
  <si>
    <t>21:0763:000907</t>
  </si>
  <si>
    <t>21:0219:000810:0004:0001:00</t>
  </si>
  <si>
    <t>105J  :893306:00:------:--</t>
  </si>
  <si>
    <t>21:0763:000908</t>
  </si>
  <si>
    <t>21:0219:000811</t>
  </si>
  <si>
    <t>21:0219:000811:0003:0001:00</t>
  </si>
  <si>
    <t>105J  :893307:00:------:--</t>
  </si>
  <si>
    <t>21:0763:000909</t>
  </si>
  <si>
    <t>21:0219:000812</t>
  </si>
  <si>
    <t>21:0219:000812:0003:0001:00</t>
  </si>
  <si>
    <t>105J  :893308:00:------:--</t>
  </si>
  <si>
    <t>21:0763:000910</t>
  </si>
  <si>
    <t>21:0219:000813</t>
  </si>
  <si>
    <t>21:0219:000813:0003:0001:00</t>
  </si>
  <si>
    <t>105J  :893309:00:------:--</t>
  </si>
  <si>
    <t>21:0763:000911</t>
  </si>
  <si>
    <t>21:0219:000814</t>
  </si>
  <si>
    <t>21:0219:000814:0003:0001:00</t>
  </si>
  <si>
    <t>105J  :893310:9Z:------:--</t>
  </si>
  <si>
    <t>21:0763:000912</t>
  </si>
  <si>
    <t>105J  :893311:00:------:--</t>
  </si>
  <si>
    <t>21:0763:000913</t>
  </si>
  <si>
    <t>21:0219:000815</t>
  </si>
  <si>
    <t>21:0219:000815:0003:0001:00</t>
  </si>
  <si>
    <t>105J  :893312:00:------:--</t>
  </si>
  <si>
    <t>21:0763:000914</t>
  </si>
  <si>
    <t>21:0219:000816</t>
  </si>
  <si>
    <t>21:0219:000816:0003:0001:00</t>
  </si>
  <si>
    <t>105J  :893313:00:------:--</t>
  </si>
  <si>
    <t>21:0763:000915</t>
  </si>
  <si>
    <t>21:0219:000817</t>
  </si>
  <si>
    <t>21:0219:000817:0003:0001:00</t>
  </si>
  <si>
    <t>105J  :893314:00:------:--</t>
  </si>
  <si>
    <t>21:0763:000916</t>
  </si>
  <si>
    <t>21:0219:000818</t>
  </si>
  <si>
    <t>21:0219:000818:0003:0001:00</t>
  </si>
  <si>
    <t>105J  :893315:00:------:--</t>
  </si>
  <si>
    <t>21:0763:000917</t>
  </si>
  <si>
    <t>21:0219:000819</t>
  </si>
  <si>
    <t>21:0219:000819:0003:0001:00</t>
  </si>
  <si>
    <t>105J  :893316:00:------:--</t>
  </si>
  <si>
    <t>21:0763:000918</t>
  </si>
  <si>
    <t>21:0219:000820</t>
  </si>
  <si>
    <t>21:0219:000820:0003:0001:00</t>
  </si>
  <si>
    <t>105J  :893317:00:------:--</t>
  </si>
  <si>
    <t>21:0763:000919</t>
  </si>
  <si>
    <t>21:0219:000821</t>
  </si>
  <si>
    <t>21:0219:000821:0003:0001:00</t>
  </si>
  <si>
    <t>105J  :893318:00:------:--</t>
  </si>
  <si>
    <t>21:0763:000920</t>
  </si>
  <si>
    <t>21:0219:000822</t>
  </si>
  <si>
    <t>21:0219:000822:0003:0001:00</t>
  </si>
  <si>
    <t>105J  :893319:00:------:--</t>
  </si>
  <si>
    <t>21:0763:000921</t>
  </si>
  <si>
    <t>21:0219:000823</t>
  </si>
  <si>
    <t>21:0219:000823:0003:0001:00</t>
  </si>
  <si>
    <t>105J  :893320:00:------:--</t>
  </si>
  <si>
    <t>21:0763:000922</t>
  </si>
  <si>
    <t>21:0219:000824</t>
  </si>
  <si>
    <t>21:0219:000824:0003:0001:00</t>
  </si>
  <si>
    <t>105J  :893322:10:------:--</t>
  </si>
  <si>
    <t>21:0763:000923</t>
  </si>
  <si>
    <t>21:0219:000825</t>
  </si>
  <si>
    <t>21:0219:000825:0003:0001:00</t>
  </si>
  <si>
    <t>105J  :893323:20:893322:10</t>
  </si>
  <si>
    <t>21:0763:000924</t>
  </si>
  <si>
    <t>21:0219:000825:0004:0001:00</t>
  </si>
  <si>
    <t>105J  :893324:00:------:--</t>
  </si>
  <si>
    <t>21:0763:000925</t>
  </si>
  <si>
    <t>21:0219:000826</t>
  </si>
  <si>
    <t>21:0219:000826:0003:0001:00</t>
  </si>
  <si>
    <t>105J  :893325:00:------:--</t>
  </si>
  <si>
    <t>21:0763:000926</t>
  </si>
  <si>
    <t>21:0219:000827</t>
  </si>
  <si>
    <t>21:0219:000827:0003:0001:00</t>
  </si>
  <si>
    <t>105J  :893326:00:------:--</t>
  </si>
  <si>
    <t>21:0763:000927</t>
  </si>
  <si>
    <t>21:0219:000828</t>
  </si>
  <si>
    <t>21:0219:000828:0003:0001:00</t>
  </si>
  <si>
    <t>105J  :893327:00:------:--</t>
  </si>
  <si>
    <t>21:0763:000928</t>
  </si>
  <si>
    <t>21:0219:000829</t>
  </si>
  <si>
    <t>21:0219:000829:0003:0001:00</t>
  </si>
  <si>
    <t>105J  :893328:00:------:--</t>
  </si>
  <si>
    <t>21:0763:000929</t>
  </si>
  <si>
    <t>21:0219:000830</t>
  </si>
  <si>
    <t>21:0219:000830:0003:0001:00</t>
  </si>
  <si>
    <t>105J  :893329:00:------:--</t>
  </si>
  <si>
    <t>21:0763:000930</t>
  </si>
  <si>
    <t>21:0219:000831</t>
  </si>
  <si>
    <t>21:0219:000831:0003:0001:00</t>
  </si>
  <si>
    <t>105J  :893330:9X:------:--</t>
  </si>
  <si>
    <t>21:0763:000931</t>
  </si>
  <si>
    <t>105J  :893331:00:------:--</t>
  </si>
  <si>
    <t>21:0763:000932</t>
  </si>
  <si>
    <t>21:0219:000832</t>
  </si>
  <si>
    <t>21:0219:000832:0003:0001:00</t>
  </si>
  <si>
    <t>105J  :893332:00:------:--</t>
  </si>
  <si>
    <t>21:0763:000933</t>
  </si>
  <si>
    <t>21:0219:000833</t>
  </si>
  <si>
    <t>21:0219:000833:0003:0001:00</t>
  </si>
  <si>
    <t>105J  :893333:00:------:--</t>
  </si>
  <si>
    <t>21:0763:000934</t>
  </si>
  <si>
    <t>21:0219:000834</t>
  </si>
  <si>
    <t>21:0219:000834:0003:0001:00</t>
  </si>
  <si>
    <t>105J  :893334:00:------:--</t>
  </si>
  <si>
    <t>21:0763:000935</t>
  </si>
  <si>
    <t>21:0219:000835</t>
  </si>
  <si>
    <t>21:0219:000835:0003:0001:00</t>
  </si>
  <si>
    <t>105J  :893335:00:------:--</t>
  </si>
  <si>
    <t>21:0763:000936</t>
  </si>
  <si>
    <t>21:0219:000836</t>
  </si>
  <si>
    <t>21:0219:000836:0003:0001:00</t>
  </si>
  <si>
    <t>105J  :893336:00:------:--</t>
  </si>
  <si>
    <t>21:0763:000937</t>
  </si>
  <si>
    <t>21:0219:000837</t>
  </si>
  <si>
    <t>21:0219:000837:0003:0001:00</t>
  </si>
  <si>
    <t>105J  :893337:00:------:--</t>
  </si>
  <si>
    <t>21:0763:000938</t>
  </si>
  <si>
    <t>21:0219:000838</t>
  </si>
  <si>
    <t>21:0219:000838:0003:0001:00</t>
  </si>
  <si>
    <t>105J  :893338:00:------:--</t>
  </si>
  <si>
    <t>21:0763:000939</t>
  </si>
  <si>
    <t>21:0219:000839</t>
  </si>
  <si>
    <t>21:0219:000839:0003:0001:00</t>
  </si>
  <si>
    <t>105J  :893339:00:------:--</t>
  </si>
  <si>
    <t>21:0763:000940</t>
  </si>
  <si>
    <t>21:0219:000840</t>
  </si>
  <si>
    <t>21:0219:000840:0003:0001:00</t>
  </si>
  <si>
    <t>105J  :893340:00:------:--</t>
  </si>
  <si>
    <t>21:0763:000941</t>
  </si>
  <si>
    <t>21:0219:000841</t>
  </si>
  <si>
    <t>21:0219:000841:0003:0001:00</t>
  </si>
  <si>
    <t>105J  :893342:00:------:--</t>
  </si>
  <si>
    <t>21:0763:000942</t>
  </si>
  <si>
    <t>21:0219:000842</t>
  </si>
  <si>
    <t>21:0219:000842:0003:0001:00</t>
  </si>
  <si>
    <t>105J  :893343:00:------:--</t>
  </si>
  <si>
    <t>21:0763:000943</t>
  </si>
  <si>
    <t>21:0219:000843</t>
  </si>
  <si>
    <t>21:0219:000843:0003:0001:00</t>
  </si>
  <si>
    <t>105J  :893344:9Y:------:--</t>
  </si>
  <si>
    <t>21:0763:000944</t>
  </si>
  <si>
    <t>105J  :893345:00:------:--</t>
  </si>
  <si>
    <t>21:0763:000945</t>
  </si>
  <si>
    <t>21:0219:000844</t>
  </si>
  <si>
    <t>21:0219:000844:0003:0001:00</t>
  </si>
  <si>
    <t>105J  :893346:10:------:--</t>
  </si>
  <si>
    <t>21:0763:000946</t>
  </si>
  <si>
    <t>21:0219:000845</t>
  </si>
  <si>
    <t>21:0219:000845:0003:0001:00</t>
  </si>
  <si>
    <t>105J  :893347:20:893346:10</t>
  </si>
  <si>
    <t>21:0763:000947</t>
  </si>
  <si>
    <t>21:0219:000845:0004:0001:00</t>
  </si>
  <si>
    <t>105J  :893348:00:------:--</t>
  </si>
  <si>
    <t>21:0763:000948</t>
  </si>
  <si>
    <t>21:0219:000846</t>
  </si>
  <si>
    <t>21:0219:000846:0003:0001:00</t>
  </si>
  <si>
    <t>105J  :893349:00:------:--</t>
  </si>
  <si>
    <t>21:0763:000949</t>
  </si>
  <si>
    <t>21:0219:000847</t>
  </si>
  <si>
    <t>21:0219:000847:0003:0001:00</t>
  </si>
  <si>
    <t>105J  :893350:00:------:--</t>
  </si>
  <si>
    <t>21:0763:000950</t>
  </si>
  <si>
    <t>21:0219:000848</t>
  </si>
  <si>
    <t>21:0219:000848:0003:0001:00</t>
  </si>
  <si>
    <t>105J  :893351:00:------:--</t>
  </si>
  <si>
    <t>21:0763:000951</t>
  </si>
  <si>
    <t>21:0219:000849</t>
  </si>
  <si>
    <t>21:0219:000849:0003:0001:00</t>
  </si>
  <si>
    <t>105J  :893352:00:------:--</t>
  </si>
  <si>
    <t>21:0763:000952</t>
  </si>
  <si>
    <t>21:0219:000850</t>
  </si>
  <si>
    <t>21:0219:000850:0003:0001:00</t>
  </si>
  <si>
    <t>105J  :893353:00:------:--</t>
  </si>
  <si>
    <t>21:0763:000953</t>
  </si>
  <si>
    <t>21:0219:000851</t>
  </si>
  <si>
    <t>21:0219:000851:0003:0001:00</t>
  </si>
  <si>
    <t>105J  :893354:00:------:--</t>
  </si>
  <si>
    <t>21:0763:000954</t>
  </si>
  <si>
    <t>21:0219:000852</t>
  </si>
  <si>
    <t>21:0219:000852:0003:0001:00</t>
  </si>
  <si>
    <t>105J  :893355:00:------:--</t>
  </si>
  <si>
    <t>21:0763:000955</t>
  </si>
  <si>
    <t>21:0219:000853</t>
  </si>
  <si>
    <t>21:0219:000853:0003:0001:00</t>
  </si>
  <si>
    <t>105J  :893356:00:------:--</t>
  </si>
  <si>
    <t>21:0763:000956</t>
  </si>
  <si>
    <t>21:0219:000854</t>
  </si>
  <si>
    <t>21:0219:000854:0003:0001:00</t>
  </si>
  <si>
    <t>105J  :893357:00:------:--</t>
  </si>
  <si>
    <t>21:0763:000957</t>
  </si>
  <si>
    <t>21:0219:000855</t>
  </si>
  <si>
    <t>21:0219:000855:0003:0001:00</t>
  </si>
  <si>
    <t>105J  :893358:00:------:--</t>
  </si>
  <si>
    <t>21:0763:000958</t>
  </si>
  <si>
    <t>21:0219:000856</t>
  </si>
  <si>
    <t>21:0219:000856:0003:0001:00</t>
  </si>
  <si>
    <t>105J  :893359:00:------:--</t>
  </si>
  <si>
    <t>21:0763:000959</t>
  </si>
  <si>
    <t>21:0219:000857</t>
  </si>
  <si>
    <t>21:0219:000857:0003:0001:00</t>
  </si>
  <si>
    <t>105J  :893360:00:------:--</t>
  </si>
  <si>
    <t>21:0763:000960</t>
  </si>
  <si>
    <t>21:0219:000858</t>
  </si>
  <si>
    <t>21:0219:000858:0003:0001:00</t>
  </si>
  <si>
    <t>105J  :893362:00:------:--</t>
  </si>
  <si>
    <t>21:0763:000961</t>
  </si>
  <si>
    <t>21:0219:000859</t>
  </si>
  <si>
    <t>21:0219:000859:0003:0001:00</t>
  </si>
  <si>
    <t>105J  :893363:10:------:--</t>
  </si>
  <si>
    <t>21:0763:000962</t>
  </si>
  <si>
    <t>21:0219:000860</t>
  </si>
  <si>
    <t>21:0219:000860:0003:0001:00</t>
  </si>
  <si>
    <t>105J  :893364:20:893363:10</t>
  </si>
  <si>
    <t>21:0763:000963</t>
  </si>
  <si>
    <t>21:0219:000860:0004:0001:00</t>
  </si>
  <si>
    <t>105J  :893365:00:------:--</t>
  </si>
  <si>
    <t>21:0763:000964</t>
  </si>
  <si>
    <t>21:0219:000861</t>
  </si>
  <si>
    <t>21:0219:000861:0003:0001:00</t>
  </si>
  <si>
    <t>105J  :893366:00:------:--</t>
  </si>
  <si>
    <t>21:0763:000965</t>
  </si>
  <si>
    <t>21:0219:000862</t>
  </si>
  <si>
    <t>21:0219:000862:0003:0001:00</t>
  </si>
  <si>
    <t>105J  :893367:00:------:--</t>
  </si>
  <si>
    <t>21:0763:000966</t>
  </si>
  <si>
    <t>21:0219:000863</t>
  </si>
  <si>
    <t>21:0219:000863:0003:0001:00</t>
  </si>
  <si>
    <t>105J  :893368:00:------:--</t>
  </si>
  <si>
    <t>21:0763:000967</t>
  </si>
  <si>
    <t>21:0219:000864</t>
  </si>
  <si>
    <t>21:0219:000864:0003:0001:00</t>
  </si>
  <si>
    <t>105J  :893369:00:------:--</t>
  </si>
  <si>
    <t>21:0763:000968</t>
  </si>
  <si>
    <t>21:0219:000865</t>
  </si>
  <si>
    <t>21:0219:000865:0003:0001:00</t>
  </si>
  <si>
    <t>105J  :893370:00:------:--</t>
  </si>
  <si>
    <t>21:0763:000969</t>
  </si>
  <si>
    <t>21:0219:000866</t>
  </si>
  <si>
    <t>21:0219:000866:0003:0001:00</t>
  </si>
  <si>
    <t>105J  :893371:9Y:------:--</t>
  </si>
  <si>
    <t>21:0763:000970</t>
  </si>
  <si>
    <t>105J  :893372:00:------:--</t>
  </si>
  <si>
    <t>21:0763:000971</t>
  </si>
  <si>
    <t>21:0219:000867</t>
  </si>
  <si>
    <t>21:0219:000867:0003:0001:00</t>
  </si>
  <si>
    <t>105J  :893373:00:------:--</t>
  </si>
  <si>
    <t>21:0763:000972</t>
  </si>
  <si>
    <t>21:0219:000868</t>
  </si>
  <si>
    <t>21:0219:000868:0003:0001:00</t>
  </si>
  <si>
    <t>105J  :893374:00:------:--</t>
  </si>
  <si>
    <t>21:0763:000973</t>
  </si>
  <si>
    <t>21:0219:000869</t>
  </si>
  <si>
    <t>21:0219:000869:0003:0001:00</t>
  </si>
  <si>
    <t>105J  :893375:00:------:--</t>
  </si>
  <si>
    <t>21:0763:000974</t>
  </si>
  <si>
    <t>21:0219:000870</t>
  </si>
  <si>
    <t>21:0219:000870:0003:0001:00</t>
  </si>
  <si>
    <t>105J  :893376:00:------:--</t>
  </si>
  <si>
    <t>21:0763:000975</t>
  </si>
  <si>
    <t>21:0219:000871</t>
  </si>
  <si>
    <t>21:0219:000871:0003:0001:00</t>
  </si>
  <si>
    <t>105J  :893377:00:------:--</t>
  </si>
  <si>
    <t>21:0763:000976</t>
  </si>
  <si>
    <t>21:0219:000872</t>
  </si>
  <si>
    <t>21:0219:000872:0003:0001:00</t>
  </si>
  <si>
    <t>105J  :893378:00:------:--</t>
  </si>
  <si>
    <t>21:0763:000977</t>
  </si>
  <si>
    <t>21:0219:000873</t>
  </si>
  <si>
    <t>21:0219:000873:0003:0001:00</t>
  </si>
  <si>
    <t>105J  :893379:00:------:--</t>
  </si>
  <si>
    <t>21:0763:000978</t>
  </si>
  <si>
    <t>21:0219:000874</t>
  </si>
  <si>
    <t>21:0219:000874:0003:0001:00</t>
  </si>
  <si>
    <t>105J  :893380:00:------:--</t>
  </si>
  <si>
    <t>21:0763:000979</t>
  </si>
  <si>
    <t>21:0219:000875</t>
  </si>
  <si>
    <t>21:0219:000875:0003:0001:00</t>
  </si>
  <si>
    <t>105J  :893382:10:------:--</t>
  </si>
  <si>
    <t>21:0763:000980</t>
  </si>
  <si>
    <t>21:0219:000876</t>
  </si>
  <si>
    <t>21:0219:000876:0003:0001:00</t>
  </si>
  <si>
    <t>105J  :893383:20:893382:10</t>
  </si>
  <si>
    <t>21:0763:000981</t>
  </si>
  <si>
    <t>21:0219:000876:0004:0001:00</t>
  </si>
  <si>
    <t>105J  :893384:00:------:--</t>
  </si>
  <si>
    <t>21:0763:000982</t>
  </si>
  <si>
    <t>21:0219:000877</t>
  </si>
  <si>
    <t>21:0219:000877:0003:0001:00</t>
  </si>
  <si>
    <t>105J  :893385:00:------:--</t>
  </si>
  <si>
    <t>21:0763:000983</t>
  </si>
  <si>
    <t>21:0219:000878</t>
  </si>
  <si>
    <t>21:0219:000878:0003:0001:00</t>
  </si>
  <si>
    <t>105J  :893386:00:------:--</t>
  </si>
  <si>
    <t>21:0763:000984</t>
  </si>
  <si>
    <t>21:0219:000879</t>
  </si>
  <si>
    <t>21:0219:000879:0003:0001:00</t>
  </si>
  <si>
    <t>105J  :893387:00:------:--</t>
  </si>
  <si>
    <t>21:0763:000985</t>
  </si>
  <si>
    <t>21:0219:000880</t>
  </si>
  <si>
    <t>21:0219:000880:0003:0001:00</t>
  </si>
  <si>
    <t>105J  :893388:00:------:--</t>
  </si>
  <si>
    <t>21:0763:000986</t>
  </si>
  <si>
    <t>21:0219:000881</t>
  </si>
  <si>
    <t>21:0219:000881:0003:0001:00</t>
  </si>
  <si>
    <t>105J  :893389:00:------:--</t>
  </si>
  <si>
    <t>21:0763:000987</t>
  </si>
  <si>
    <t>21:0219:000882</t>
  </si>
  <si>
    <t>21:0219:000882:0003:0001:00</t>
  </si>
  <si>
    <t>105J  :893390:00:------:--</t>
  </si>
  <si>
    <t>21:0763:000988</t>
  </si>
  <si>
    <t>21:0219:000883</t>
  </si>
  <si>
    <t>21:0219:000883:0003:0001:00</t>
  </si>
  <si>
    <t>105J  :893391:00:------:--</t>
  </si>
  <si>
    <t>21:0763:000989</t>
  </si>
  <si>
    <t>21:0219:000884</t>
  </si>
  <si>
    <t>21:0219:000884:0003:0001:00</t>
  </si>
  <si>
    <t>105J  :893392:00:------:--</t>
  </si>
  <si>
    <t>21:0763:000990</t>
  </si>
  <si>
    <t>21:0219:000885</t>
  </si>
  <si>
    <t>21:0219:000885:0003:0001:00</t>
  </si>
  <si>
    <t>105J  :893393:00:------:--</t>
  </si>
  <si>
    <t>21:0763:000991</t>
  </si>
  <si>
    <t>21:0219:000886</t>
  </si>
  <si>
    <t>21:0219:000886:0003:0001:00</t>
  </si>
  <si>
    <t>105J  :893394:9Y:------:--</t>
  </si>
  <si>
    <t>21:0763:000992</t>
  </si>
  <si>
    <t>105K  :891002:00:------:--</t>
  </si>
  <si>
    <t>21:0767:000001</t>
  </si>
  <si>
    <t>21:0220:000001</t>
  </si>
  <si>
    <t>21:0220:000001:0003:0001:00</t>
  </si>
  <si>
    <t>105K  :891003:9X:------:--</t>
  </si>
  <si>
    <t>21:0767:000002</t>
  </si>
  <si>
    <t>105K  :891004:00:------:--</t>
  </si>
  <si>
    <t>21:0767:000003</t>
  </si>
  <si>
    <t>21:0220:000002</t>
  </si>
  <si>
    <t>21:0220:000002:0003:0001:00</t>
  </si>
  <si>
    <t>105K  :891005:00:------:--</t>
  </si>
  <si>
    <t>21:0767:000004</t>
  </si>
  <si>
    <t>21:0220:000003</t>
  </si>
  <si>
    <t>21:0220:000003:0003:0001:00</t>
  </si>
  <si>
    <t>105K  :891006:00:------:--</t>
  </si>
  <si>
    <t>21:0767:000005</t>
  </si>
  <si>
    <t>21:0220:000004</t>
  </si>
  <si>
    <t>21:0220:000004:0003:0001:00</t>
  </si>
  <si>
    <t>105K  :891007:10:------:--</t>
  </si>
  <si>
    <t>21:0767:000006</t>
  </si>
  <si>
    <t>21:0220:000005</t>
  </si>
  <si>
    <t>21:0220:000005:0003:0001:00</t>
  </si>
  <si>
    <t>105K  :891008:20:891007:10</t>
  </si>
  <si>
    <t>21:0767:000007</t>
  </si>
  <si>
    <t>21:0220:000005:0004:0001:00</t>
  </si>
  <si>
    <t>105K  :891009:00:------:--</t>
  </si>
  <si>
    <t>21:0767:000008</t>
  </si>
  <si>
    <t>21:0220:000006</t>
  </si>
  <si>
    <t>21:0220:000006:0003:0001:00</t>
  </si>
  <si>
    <t>105K  :891010:00:------:--</t>
  </si>
  <si>
    <t>21:0767:000009</t>
  </si>
  <si>
    <t>21:0220:000007</t>
  </si>
  <si>
    <t>21:0220:000007:0003:0001:00</t>
  </si>
  <si>
    <t>105K  :891011:00:------:--</t>
  </si>
  <si>
    <t>21:0767:000010</t>
  </si>
  <si>
    <t>21:0220:000008</t>
  </si>
  <si>
    <t>21:0220:000008:0003:0001:00</t>
  </si>
  <si>
    <t>105K  :891012:00:------:--</t>
  </si>
  <si>
    <t>21:0767:000011</t>
  </si>
  <si>
    <t>21:0220:000009</t>
  </si>
  <si>
    <t>21:0220:000009:0003:0001:00</t>
  </si>
  <si>
    <t>105K  :891013:00:------:--</t>
  </si>
  <si>
    <t>21:0767:000012</t>
  </si>
  <si>
    <t>21:0220:000010</t>
  </si>
  <si>
    <t>21:0220:000010:0003:0001:00</t>
  </si>
  <si>
    <t>105K  :891014:00:------:--</t>
  </si>
  <si>
    <t>21:0767:000013</t>
  </si>
  <si>
    <t>21:0220:000011</t>
  </si>
  <si>
    <t>21:0220:000011:0003:0001:00</t>
  </si>
  <si>
    <t>105K  :891015:00:------:--</t>
  </si>
  <si>
    <t>21:0767:000014</t>
  </si>
  <si>
    <t>21:0220:000012</t>
  </si>
  <si>
    <t>21:0220:000012:0003:0001:00</t>
  </si>
  <si>
    <t>105K  :891016:00:------:--</t>
  </si>
  <si>
    <t>21:0767:000015</t>
  </si>
  <si>
    <t>21:0220:000013</t>
  </si>
  <si>
    <t>21:0220:000013:0003:0001:00</t>
  </si>
  <si>
    <t>105K  :891017:00:------:--</t>
  </si>
  <si>
    <t>21:0767:000016</t>
  </si>
  <si>
    <t>21:0220:000014</t>
  </si>
  <si>
    <t>21:0220:000014:0003:0001:00</t>
  </si>
  <si>
    <t>105K  :891018:00:------:--</t>
  </si>
  <si>
    <t>21:0767:000017</t>
  </si>
  <si>
    <t>21:0220:000015</t>
  </si>
  <si>
    <t>21:0220:000015:0003:0001:00</t>
  </si>
  <si>
    <t>105K  :891019:00:------:--</t>
  </si>
  <si>
    <t>21:0767:000018</t>
  </si>
  <si>
    <t>21:0220:000016</t>
  </si>
  <si>
    <t>21:0220:000016:0003:0001:00</t>
  </si>
  <si>
    <t>105K  :891020:00:------:--</t>
  </si>
  <si>
    <t>21:0767:000019</t>
  </si>
  <si>
    <t>21:0220:000017</t>
  </si>
  <si>
    <t>21:0220:000017:0003:0001:00</t>
  </si>
  <si>
    <t>105K  :891022:9X:------:--</t>
  </si>
  <si>
    <t>21:0767:000020</t>
  </si>
  <si>
    <t>105K  :891023:00:------:--</t>
  </si>
  <si>
    <t>21:0767:000021</t>
  </si>
  <si>
    <t>21:0220:000018</t>
  </si>
  <si>
    <t>21:0220:000018:0003:0001:00</t>
  </si>
  <si>
    <t>105K  :891024:00:------:--</t>
  </si>
  <si>
    <t>21:0767:000022</t>
  </si>
  <si>
    <t>21:0220:000019</t>
  </si>
  <si>
    <t>21:0220:000019:0003:0001:00</t>
  </si>
  <si>
    <t>105K  :891025:00:------:--</t>
  </si>
  <si>
    <t>21:0767:000023</t>
  </si>
  <si>
    <t>21:0220:000020</t>
  </si>
  <si>
    <t>21:0220:000020:0003:0001:00</t>
  </si>
  <si>
    <t>105K  :891026:00:------:--</t>
  </si>
  <si>
    <t>21:0767:000024</t>
  </si>
  <si>
    <t>21:0220:000021</t>
  </si>
  <si>
    <t>21:0220:000021:0003:0001:00</t>
  </si>
  <si>
    <t>105K  :891027:10:------:--</t>
  </si>
  <si>
    <t>21:0767:000025</t>
  </si>
  <si>
    <t>21:0220:000022</t>
  </si>
  <si>
    <t>21:0220:000022:0003:0001:00</t>
  </si>
  <si>
    <t>105K  :891028:20:891027:10</t>
  </si>
  <si>
    <t>21:0767:000026</t>
  </si>
  <si>
    <t>21:0220:000022:0004:0001:00</t>
  </si>
  <si>
    <t>105K  :891029:00:------:--</t>
  </si>
  <si>
    <t>21:0767:000027</t>
  </si>
  <si>
    <t>21:0220:000023</t>
  </si>
  <si>
    <t>21:0220:000023:0003:0001:00</t>
  </si>
  <si>
    <t>105K  :891030:00:------:--</t>
  </si>
  <si>
    <t>21:0767:000028</t>
  </si>
  <si>
    <t>21:0220:000024</t>
  </si>
  <si>
    <t>21:0220:000024:0003:0001:00</t>
  </si>
  <si>
    <t>105K  :891031:00:------:--</t>
  </si>
  <si>
    <t>21:0767:000029</t>
  </si>
  <si>
    <t>21:0220:000025</t>
  </si>
  <si>
    <t>21:0220:000025:0003:0001:00</t>
  </si>
  <si>
    <t>105K  :891032:00:------:--</t>
  </si>
  <si>
    <t>21:0767:000030</t>
  </si>
  <si>
    <t>21:0220:000026</t>
  </si>
  <si>
    <t>21:0220:000026:0003:0001:00</t>
  </si>
  <si>
    <t>105K  :891033:00:------:--</t>
  </si>
  <si>
    <t>21:0767:000031</t>
  </si>
  <si>
    <t>21:0220:000027</t>
  </si>
  <si>
    <t>21:0220:000027:0003:0001:00</t>
  </si>
  <si>
    <t>105K  :891034:00:------:--</t>
  </si>
  <si>
    <t>21:0767:000032</t>
  </si>
  <si>
    <t>21:0220:000028</t>
  </si>
  <si>
    <t>21:0220:000028:0003:0001:00</t>
  </si>
  <si>
    <t>105K  :891035:00:------:--</t>
  </si>
  <si>
    <t>21:0767:000033</t>
  </si>
  <si>
    <t>21:0220:000029</t>
  </si>
  <si>
    <t>21:0220:000029:0003:0001:00</t>
  </si>
  <si>
    <t>105K  :891036:00:------:--</t>
  </si>
  <si>
    <t>21:0767:000034</t>
  </si>
  <si>
    <t>21:0220:000030</t>
  </si>
  <si>
    <t>21:0220:000030:0003:0001:00</t>
  </si>
  <si>
    <t>105K  :891037:00:------:--</t>
  </si>
  <si>
    <t>21:0767:000035</t>
  </si>
  <si>
    <t>21:0220:000031</t>
  </si>
  <si>
    <t>21:0220:000031:0003:0001:00</t>
  </si>
  <si>
    <t>105K  :891038:00:------:--</t>
  </si>
  <si>
    <t>21:0767:000036</t>
  </si>
  <si>
    <t>21:0220:000032</t>
  </si>
  <si>
    <t>21:0220:000032:0003:0001:00</t>
  </si>
  <si>
    <t>105K  :891039:00:------:--</t>
  </si>
  <si>
    <t>21:0767:000037</t>
  </si>
  <si>
    <t>21:0220:000033</t>
  </si>
  <si>
    <t>21:0220:000033:0003:0001:00</t>
  </si>
  <si>
    <t>105K  :891040:00:------:--</t>
  </si>
  <si>
    <t>21:0767:000038</t>
  </si>
  <si>
    <t>21:0220:000034</t>
  </si>
  <si>
    <t>21:0220:000034:0003:0001:00</t>
  </si>
  <si>
    <t>105K  :891042:9Y:------:--</t>
  </si>
  <si>
    <t>21:0767:000039</t>
  </si>
  <si>
    <t>105K  :891043:00:------:--</t>
  </si>
  <si>
    <t>21:0767:000040</t>
  </si>
  <si>
    <t>21:0220:000035</t>
  </si>
  <si>
    <t>21:0220:000035:0003:0001:00</t>
  </si>
  <si>
    <t>105K  :891044:00:------:--</t>
  </si>
  <si>
    <t>21:0767:000041</t>
  </si>
  <si>
    <t>21:0220:000036</t>
  </si>
  <si>
    <t>21:0220:000036:0003:0001:00</t>
  </si>
  <si>
    <t>105K  :891045:10:------:--</t>
  </si>
  <si>
    <t>21:0767:000042</t>
  </si>
  <si>
    <t>21:0220:000037</t>
  </si>
  <si>
    <t>21:0220:000037:0003:0001:00</t>
  </si>
  <si>
    <t>105K  :891046:20:891045:10</t>
  </si>
  <si>
    <t>21:0767:000043</t>
  </si>
  <si>
    <t>21:0220:000037:0004:0001:00</t>
  </si>
  <si>
    <t>105K  :891047:00:------:--</t>
  </si>
  <si>
    <t>21:0767:000044</t>
  </si>
  <si>
    <t>21:0220:000038</t>
  </si>
  <si>
    <t>21:0220:000038:0003:0001:00</t>
  </si>
  <si>
    <t>105K  :891048:00:------:--</t>
  </si>
  <si>
    <t>21:0767:000045</t>
  </si>
  <si>
    <t>21:0220:000039</t>
  </si>
  <si>
    <t>21:0220:000039:0003:0001:00</t>
  </si>
  <si>
    <t>105K  :891049:00:------:--</t>
  </si>
  <si>
    <t>21:0767:000046</t>
  </si>
  <si>
    <t>21:0220:000040</t>
  </si>
  <si>
    <t>21:0220:000040:0003:0001:00</t>
  </si>
  <si>
    <t>105K  :891050:00:------:--</t>
  </si>
  <si>
    <t>21:0767:000047</t>
  </si>
  <si>
    <t>21:0220:000041</t>
  </si>
  <si>
    <t>21:0220:000041:0003:0001:00</t>
  </si>
  <si>
    <t>105K  :891051:00:------:--</t>
  </si>
  <si>
    <t>21:0767:000048</t>
  </si>
  <si>
    <t>21:0220:000042</t>
  </si>
  <si>
    <t>21:0220:000042:0003:0001:00</t>
  </si>
  <si>
    <t>105K  :891052:00:------:--</t>
  </si>
  <si>
    <t>21:0767:000049</t>
  </si>
  <si>
    <t>21:0220:000043</t>
  </si>
  <si>
    <t>21:0220:000043:0003:0001:00</t>
  </si>
  <si>
    <t>105K  :891053:00:------:--</t>
  </si>
  <si>
    <t>21:0767:000050</t>
  </si>
  <si>
    <t>21:0220:000044</t>
  </si>
  <si>
    <t>21:0220:000044:0003:0001:00</t>
  </si>
  <si>
    <t>105K  :891054:00:------:--</t>
  </si>
  <si>
    <t>21:0767:000051</t>
  </si>
  <si>
    <t>21:0220:000045</t>
  </si>
  <si>
    <t>21:0220:000045:0003:0001:00</t>
  </si>
  <si>
    <t>105K  :891055:00:------:--</t>
  </si>
  <si>
    <t>21:0767:000052</t>
  </si>
  <si>
    <t>21:0220:000046</t>
  </si>
  <si>
    <t>21:0220:000046:0003:0001:00</t>
  </si>
  <si>
    <t>105K  :891056:00:------:--</t>
  </si>
  <si>
    <t>21:0767:000053</t>
  </si>
  <si>
    <t>21:0220:000047</t>
  </si>
  <si>
    <t>21:0220:000047:0003:0001:00</t>
  </si>
  <si>
    <t>105K  :891057:00:------:--</t>
  </si>
  <si>
    <t>21:0767:000054</t>
  </si>
  <si>
    <t>21:0220:000048</t>
  </si>
  <si>
    <t>21:0220:000048:0003:0001:00</t>
  </si>
  <si>
    <t>105K  :891058:00:------:--</t>
  </si>
  <si>
    <t>21:0767:000055</t>
  </si>
  <si>
    <t>21:0220:000049</t>
  </si>
  <si>
    <t>21:0220:000049:0003:0001:00</t>
  </si>
  <si>
    <t>105K  :891059:00:------:--</t>
  </si>
  <si>
    <t>21:0767:000056</t>
  </si>
  <si>
    <t>21:0220:000050</t>
  </si>
  <si>
    <t>21:0220:000050:0003:0001:00</t>
  </si>
  <si>
    <t>105K  :891060:00:------:--</t>
  </si>
  <si>
    <t>21:0767:000057</t>
  </si>
  <si>
    <t>21:0220:000051</t>
  </si>
  <si>
    <t>21:0220:000051:0003:0001:00</t>
  </si>
  <si>
    <t>105K  :891062:00:------:--</t>
  </si>
  <si>
    <t>21:0767:000058</t>
  </si>
  <si>
    <t>21:0220:000052</t>
  </si>
  <si>
    <t>21:0220:000052:0003:0001:00</t>
  </si>
  <si>
    <t>105K  :891063:00:------:--</t>
  </si>
  <si>
    <t>21:0767:000059</t>
  </si>
  <si>
    <t>21:0220:000053</t>
  </si>
  <si>
    <t>21:0220:000053:0003:0001:00</t>
  </si>
  <si>
    <t>105K  :891064:00:------:--</t>
  </si>
  <si>
    <t>21:0767:000060</t>
  </si>
  <si>
    <t>21:0220:000054</t>
  </si>
  <si>
    <t>21:0220:000054:0003:0001:00</t>
  </si>
  <si>
    <t>105K  :891065:00:------:--</t>
  </si>
  <si>
    <t>21:0767:000061</t>
  </si>
  <si>
    <t>21:0220:000055</t>
  </si>
  <si>
    <t>21:0220:000055:0003:0001:00</t>
  </si>
  <si>
    <t>105K  :891066:00:------:--</t>
  </si>
  <si>
    <t>21:0767:000062</t>
  </si>
  <si>
    <t>21:0220:000056</t>
  </si>
  <si>
    <t>21:0220:000056:0003:0001:00</t>
  </si>
  <si>
    <t>105K  :891067:00:------:--</t>
  </si>
  <si>
    <t>21:0767:000063</t>
  </si>
  <si>
    <t>21:0220:000057</t>
  </si>
  <si>
    <t>21:0220:000057:0003:0001:00</t>
  </si>
  <si>
    <t>105K  :891068:00:------:--</t>
  </si>
  <si>
    <t>21:0767:000064</t>
  </si>
  <si>
    <t>21:0220:000058</t>
  </si>
  <si>
    <t>21:0220:000058:0003:0001:00</t>
  </si>
  <si>
    <t>105K  :891069:00:------:--</t>
  </si>
  <si>
    <t>21:0767:000065</t>
  </si>
  <si>
    <t>21:0220:000059</t>
  </si>
  <si>
    <t>21:0220:000059:0003:0001:00</t>
  </si>
  <si>
    <t>105K  :891070:10:------:--</t>
  </si>
  <si>
    <t>21:0767:000066</t>
  </si>
  <si>
    <t>21:0220:000060</t>
  </si>
  <si>
    <t>21:0220:000060:0003:0001:00</t>
  </si>
  <si>
    <t>105K  :891071:20:891070:10</t>
  </si>
  <si>
    <t>21:0767:000067</t>
  </si>
  <si>
    <t>21:0220:000060:0004:0001:00</t>
  </si>
  <si>
    <t>105K  :891072:00:------:--</t>
  </si>
  <si>
    <t>21:0767:000068</t>
  </si>
  <si>
    <t>21:0220:000061</t>
  </si>
  <si>
    <t>21:0220:000061:0003:0001:00</t>
  </si>
  <si>
    <t>105K  :891073:00:------:--</t>
  </si>
  <si>
    <t>21:0767:000069</t>
  </si>
  <si>
    <t>21:0220:000062</t>
  </si>
  <si>
    <t>21:0220:000062:0003:0001:00</t>
  </si>
  <si>
    <t>105K  :891074:00:------:--</t>
  </si>
  <si>
    <t>21:0767:000070</t>
  </si>
  <si>
    <t>21:0220:000063</t>
  </si>
  <si>
    <t>21:0220:000063:0003:0001:00</t>
  </si>
  <si>
    <t>105K  :891075:00:------:--</t>
  </si>
  <si>
    <t>21:0767:000071</t>
  </si>
  <si>
    <t>21:0220:000064</t>
  </si>
  <si>
    <t>21:0220:000064:0003:0001:00</t>
  </si>
  <si>
    <t>105K  :891076:00:------:--</t>
  </si>
  <si>
    <t>21:0767:000072</t>
  </si>
  <si>
    <t>21:0220:000065</t>
  </si>
  <si>
    <t>21:0220:000065:0003:0001:00</t>
  </si>
  <si>
    <t>105K  :891077:00:------:--</t>
  </si>
  <si>
    <t>21:0767:000073</t>
  </si>
  <si>
    <t>21:0220:000066</t>
  </si>
  <si>
    <t>21:0220:000066:0003:0001:00</t>
  </si>
  <si>
    <t>105K  :891078:9Z:------:--</t>
  </si>
  <si>
    <t>21:0767:000074</t>
  </si>
  <si>
    <t>105K  :891079:00:------:--</t>
  </si>
  <si>
    <t>21:0767:000075</t>
  </si>
  <si>
    <t>21:0220:000067</t>
  </si>
  <si>
    <t>21:0220:000067:0003:0001:00</t>
  </si>
  <si>
    <t>105K  :891080:00:------:--</t>
  </si>
  <si>
    <t>21:0767:000076</t>
  </si>
  <si>
    <t>21:0220:000068</t>
  </si>
  <si>
    <t>21:0220:000068:0003:0001:00</t>
  </si>
  <si>
    <t>105K  :891082:00:------:--</t>
  </si>
  <si>
    <t>21:0767:000077</t>
  </si>
  <si>
    <t>21:0220:000069</t>
  </si>
  <si>
    <t>21:0220:000069:0003:0001:00</t>
  </si>
  <si>
    <t>105K  :891083:00:------:--</t>
  </si>
  <si>
    <t>21:0767:000078</t>
  </si>
  <si>
    <t>21:0220:000070</t>
  </si>
  <si>
    <t>21:0220:000070:0003:0001:00</t>
  </si>
  <si>
    <t>105K  :891084:00:------:--</t>
  </si>
  <si>
    <t>21:0767:000079</t>
  </si>
  <si>
    <t>21:0220:000071</t>
  </si>
  <si>
    <t>21:0220:000071:0003:0001:00</t>
  </si>
  <si>
    <t>105K  :891085:10:------:--</t>
  </si>
  <si>
    <t>21:0767:000080</t>
  </si>
  <si>
    <t>21:0220:000072</t>
  </si>
  <si>
    <t>21:0220:000072:0003:0001:00</t>
  </si>
  <si>
    <t>105K  :891086:20:891085:10</t>
  </si>
  <si>
    <t>21:0767:000081</t>
  </si>
  <si>
    <t>21:0220:000072:0004:0001:00</t>
  </si>
  <si>
    <t>105K  :891087:00:------:--</t>
  </si>
  <si>
    <t>21:0767:000082</t>
  </si>
  <si>
    <t>21:0220:000073</t>
  </si>
  <si>
    <t>21:0220:000073:0003:0001:00</t>
  </si>
  <si>
    <t>105K  :891088:00:------:--</t>
  </si>
  <si>
    <t>21:0767:000083</t>
  </si>
  <si>
    <t>21:0220:000074</t>
  </si>
  <si>
    <t>21:0220:000074:0003:0001:00</t>
  </si>
  <si>
    <t>105K  :891089:00:------:--</t>
  </si>
  <si>
    <t>21:0767:000084</t>
  </si>
  <si>
    <t>21:0220:000075</t>
  </si>
  <si>
    <t>21:0220:000075:0003:0001:00</t>
  </si>
  <si>
    <t>105K  :891090:00:------:--</t>
  </si>
  <si>
    <t>21:0767:000085</t>
  </si>
  <si>
    <t>21:0220:000076</t>
  </si>
  <si>
    <t>21:0220:000076:0003:0001:00</t>
  </si>
  <si>
    <t>105K  :891091:00:------:--</t>
  </si>
  <si>
    <t>21:0767:000086</t>
  </si>
  <si>
    <t>21:0220:000077</t>
  </si>
  <si>
    <t>21:0220:000077:0003:0001:00</t>
  </si>
  <si>
    <t>105K  :891092:00:------:--</t>
  </si>
  <si>
    <t>21:0767:000087</t>
  </si>
  <si>
    <t>21:0220:000078</t>
  </si>
  <si>
    <t>21:0220:000078:0003:0001:00</t>
  </si>
  <si>
    <t>105K  :891093:00:------:--</t>
  </si>
  <si>
    <t>21:0767:000088</t>
  </si>
  <si>
    <t>21:0220:000079</t>
  </si>
  <si>
    <t>21:0220:000079:0003:0001:00</t>
  </si>
  <si>
    <t>105K  :891094:00:------:--</t>
  </si>
  <si>
    <t>21:0767:000089</t>
  </si>
  <si>
    <t>21:0220:000080</t>
  </si>
  <si>
    <t>21:0220:000080:0003:0001:00</t>
  </si>
  <si>
    <t>105K  :891095:00:------:--</t>
  </si>
  <si>
    <t>21:0767:000090</t>
  </si>
  <si>
    <t>21:0220:000081</t>
  </si>
  <si>
    <t>21:0220:000081:0003:0001:00</t>
  </si>
  <si>
    <t>105K  :891096:00:------:--</t>
  </si>
  <si>
    <t>21:0767:000091</t>
  </si>
  <si>
    <t>21:0220:000082</t>
  </si>
  <si>
    <t>21:0220:000082:0003:0001:00</t>
  </si>
  <si>
    <t>105K  :891097:00:------:--</t>
  </si>
  <si>
    <t>21:0767:000092</t>
  </si>
  <si>
    <t>21:0220:000083</t>
  </si>
  <si>
    <t>21:0220:000083:0003:0001:00</t>
  </si>
  <si>
    <t>105K  :891098:9X:------:--</t>
  </si>
  <si>
    <t>21:0767:000093</t>
  </si>
  <si>
    <t>105K  :891099:00:------:--</t>
  </si>
  <si>
    <t>21:0767:000094</t>
  </si>
  <si>
    <t>21:0220:000084</t>
  </si>
  <si>
    <t>21:0220:000084:0003:0001:00</t>
  </si>
  <si>
    <t>105K  :891100:00:------:--</t>
  </si>
  <si>
    <t>21:0767:000095</t>
  </si>
  <si>
    <t>21:0220:000085</t>
  </si>
  <si>
    <t>21:0220:000085:0003:0001:00</t>
  </si>
  <si>
    <t>105K  :891102:00:------:--</t>
  </si>
  <si>
    <t>21:0767:000096</t>
  </si>
  <si>
    <t>21:0220:000086</t>
  </si>
  <si>
    <t>21:0220:000086:0003:0001:00</t>
  </si>
  <si>
    <t>105K  :891103:00:------:--</t>
  </si>
  <si>
    <t>21:0767:000097</t>
  </si>
  <si>
    <t>21:0220:000087</t>
  </si>
  <si>
    <t>21:0220:000087:0003:0001:00</t>
  </si>
  <si>
    <t>105K  :891104:00:------:--</t>
  </si>
  <si>
    <t>21:0767:000098</t>
  </si>
  <si>
    <t>21:0220:000088</t>
  </si>
  <si>
    <t>21:0220:000088:0003:0001:00</t>
  </si>
  <si>
    <t>105K  :891105:00:------:--</t>
  </si>
  <si>
    <t>21:0767:000099</t>
  </si>
  <si>
    <t>21:0220:000089</t>
  </si>
  <si>
    <t>21:0220:000089:0003:0001:00</t>
  </si>
  <si>
    <t>105K  :891106:00:------:--</t>
  </si>
  <si>
    <t>21:0767:000100</t>
  </si>
  <si>
    <t>21:0220:000090</t>
  </si>
  <si>
    <t>21:0220:000090:0003:0001:00</t>
  </si>
  <si>
    <t>105K  :891107:00:------:--</t>
  </si>
  <si>
    <t>21:0767:000101</t>
  </si>
  <si>
    <t>21:0220:000091</t>
  </si>
  <si>
    <t>21:0220:000091:0003:0001:00</t>
  </si>
  <si>
    <t>105K  :891108:00:------:--</t>
  </si>
  <si>
    <t>21:0767:000102</t>
  </si>
  <si>
    <t>21:0220:000092</t>
  </si>
  <si>
    <t>21:0220:000092:0003:0001:00</t>
  </si>
  <si>
    <t>105K  :891109:10:------:--</t>
  </si>
  <si>
    <t>21:0767:000103</t>
  </si>
  <si>
    <t>21:0220:000093</t>
  </si>
  <si>
    <t>21:0220:000093:0003:0001:00</t>
  </si>
  <si>
    <t>105K  :891110:20:891109:10</t>
  </si>
  <si>
    <t>21:0767:000104</t>
  </si>
  <si>
    <t>21:0220:000093:0004:0001:00</t>
  </si>
  <si>
    <t>105K  :891111:00:------:--</t>
  </si>
  <si>
    <t>21:0767:000105</t>
  </si>
  <si>
    <t>21:0220:000094</t>
  </si>
  <si>
    <t>21:0220:000094:0003:0001:00</t>
  </si>
  <si>
    <t>105K  :891112:00:------:--</t>
  </si>
  <si>
    <t>21:0767:000106</t>
  </si>
  <si>
    <t>21:0220:000095</t>
  </si>
  <si>
    <t>21:0220:000095:0003:0001:00</t>
  </si>
  <si>
    <t>105K  :891113:00:------:--</t>
  </si>
  <si>
    <t>21:0767:000107</t>
  </si>
  <si>
    <t>21:0220:000096</t>
  </si>
  <si>
    <t>21:0220:000096:0003:0001:00</t>
  </si>
  <si>
    <t>105K  :891114:00:------:--</t>
  </si>
  <si>
    <t>21:0767:000108</t>
  </si>
  <si>
    <t>21:0220:000097</t>
  </si>
  <si>
    <t>21:0220:000097:0003:0001:00</t>
  </si>
  <si>
    <t>105K  :891115:00:------:--</t>
  </si>
  <si>
    <t>21:0767:000109</t>
  </si>
  <si>
    <t>21:0220:000098</t>
  </si>
  <si>
    <t>21:0220:000098:0003:0001:00</t>
  </si>
  <si>
    <t>105K  :891116:00:------:--</t>
  </si>
  <si>
    <t>21:0767:000110</t>
  </si>
  <si>
    <t>21:0220:000099</t>
  </si>
  <si>
    <t>21:0220:000099:0003:0001:00</t>
  </si>
  <si>
    <t>105K  :891117:00:------:--</t>
  </si>
  <si>
    <t>21:0767:000111</t>
  </si>
  <si>
    <t>21:0220:000100</t>
  </si>
  <si>
    <t>21:0220:000100:0003:0001:00</t>
  </si>
  <si>
    <t>105K  :891118:00:------:--</t>
  </si>
  <si>
    <t>21:0767:000112</t>
  </si>
  <si>
    <t>21:0220:000101</t>
  </si>
  <si>
    <t>21:0220:000101:0003:0001:00</t>
  </si>
  <si>
    <t>105K  :891119:00:------:--</t>
  </si>
  <si>
    <t>21:0767:000113</t>
  </si>
  <si>
    <t>21:0220:000102</t>
  </si>
  <si>
    <t>21:0220:000102:0003:0001:00</t>
  </si>
  <si>
    <t>105K  :891120:9X:------:--</t>
  </si>
  <si>
    <t>21:0767:000114</t>
  </si>
  <si>
    <t>105K  :891122:00:------:--</t>
  </si>
  <si>
    <t>21:0767:000115</t>
  </si>
  <si>
    <t>21:0220:000103</t>
  </si>
  <si>
    <t>21:0220:000103:0003:0001:00</t>
  </si>
  <si>
    <t>105K  :891123:00:------:--</t>
  </si>
  <si>
    <t>21:0767:000116</t>
  </si>
  <si>
    <t>21:0220:000104</t>
  </si>
  <si>
    <t>21:0220:000104:0003:0001:00</t>
  </si>
  <si>
    <t>105K  :891124:00:------:--</t>
  </si>
  <si>
    <t>21:0767:000117</t>
  </si>
  <si>
    <t>21:0220:000105</t>
  </si>
  <si>
    <t>21:0220:000105:0003:0001:00</t>
  </si>
  <si>
    <t>105K  :891125:10:------:--</t>
  </si>
  <si>
    <t>21:0767:000118</t>
  </si>
  <si>
    <t>21:0220:000106</t>
  </si>
  <si>
    <t>21:0220:000106:0003:0001:00</t>
  </si>
  <si>
    <t>105K  :891126:9X:------:--</t>
  </si>
  <si>
    <t>21:0767:000119</t>
  </si>
  <si>
    <t>105K  :891127:20:891125:10</t>
  </si>
  <si>
    <t>21:0767:000120</t>
  </si>
  <si>
    <t>21:0220:000106:0004:0001:00</t>
  </si>
  <si>
    <t>105K  :891128:00:------:--</t>
  </si>
  <si>
    <t>21:0767:000121</t>
  </si>
  <si>
    <t>21:0220:000107</t>
  </si>
  <si>
    <t>21:0220:000107:0003:0001:00</t>
  </si>
  <si>
    <t>105K  :891129:00:------:--</t>
  </si>
  <si>
    <t>21:0767:000122</t>
  </si>
  <si>
    <t>21:0220:000108</t>
  </si>
  <si>
    <t>21:0220:000108:0003:0001:00</t>
  </si>
  <si>
    <t>105K  :891130:00:------:--</t>
  </si>
  <si>
    <t>21:0767:000123</t>
  </si>
  <si>
    <t>21:0220:000109</t>
  </si>
  <si>
    <t>21:0220:000109:0003:0001:00</t>
  </si>
  <si>
    <t>105K  :891131:00:------:--</t>
  </si>
  <si>
    <t>21:0767:000124</t>
  </si>
  <si>
    <t>21:0220:000110</t>
  </si>
  <si>
    <t>21:0220:000110:0003:0001:00</t>
  </si>
  <si>
    <t>105K  :891132:00:------:--</t>
  </si>
  <si>
    <t>21:0767:000125</t>
  </si>
  <si>
    <t>21:0220:000111</t>
  </si>
  <si>
    <t>21:0220:000111:0003:0001:00</t>
  </si>
  <si>
    <t>105K  :891133:00:------:--</t>
  </si>
  <si>
    <t>21:0767:000126</t>
  </si>
  <si>
    <t>21:0220:000112</t>
  </si>
  <si>
    <t>21:0220:000112:0003:0001:00</t>
  </si>
  <si>
    <t>105K  :891134:00:------:--</t>
  </si>
  <si>
    <t>21:0767:000127</t>
  </si>
  <si>
    <t>21:0220:000113</t>
  </si>
  <si>
    <t>21:0220:000113:0003:0001:00</t>
  </si>
  <si>
    <t>105K  :891135:00:------:--</t>
  </si>
  <si>
    <t>21:0767:000128</t>
  </si>
  <si>
    <t>21:0220:000114</t>
  </si>
  <si>
    <t>21:0220:000114:0003:0001:00</t>
  </si>
  <si>
    <t>105K  :891136:00:------:--</t>
  </si>
  <si>
    <t>21:0767:000129</t>
  </si>
  <si>
    <t>21:0220:000115</t>
  </si>
  <si>
    <t>21:0220:000115:0003:0001:00</t>
  </si>
  <si>
    <t>105K  :891137:10:------:--</t>
  </si>
  <si>
    <t>21:0767:000130</t>
  </si>
  <si>
    <t>21:0220:000116</t>
  </si>
  <si>
    <t>21:0220:000116:0003:0001:00</t>
  </si>
  <si>
    <t>105K  :891138:20:891137:10</t>
  </si>
  <si>
    <t>21:0767:000131</t>
  </si>
  <si>
    <t>21:0220:000116:0004:0001:00</t>
  </si>
  <si>
    <t>105K  :891139:00:------:--</t>
  </si>
  <si>
    <t>21:0767:000132</t>
  </si>
  <si>
    <t>21:0220:000117</t>
  </si>
  <si>
    <t>21:0220:000117:0003:0001:00</t>
  </si>
  <si>
    <t>105K  :891140:00:------:--</t>
  </si>
  <si>
    <t>21:0767:000133</t>
  </si>
  <si>
    <t>21:0220:000118</t>
  </si>
  <si>
    <t>21:0220:000118:0003:0001:00</t>
  </si>
  <si>
    <t>105K  :891142:00:------:--</t>
  </si>
  <si>
    <t>21:0767:000134</t>
  </si>
  <si>
    <t>21:0220:000119</t>
  </si>
  <si>
    <t>21:0220:000119:0003:0001:00</t>
  </si>
  <si>
    <t>105K  :891143:00:------:--</t>
  </si>
  <si>
    <t>21:0767:000135</t>
  </si>
  <si>
    <t>21:0220:000120</t>
  </si>
  <si>
    <t>21:0220:000120:0003:0001:00</t>
  </si>
  <si>
    <t>105K  :891144:00:------:--</t>
  </si>
  <si>
    <t>21:0767:000136</t>
  </si>
  <si>
    <t>21:0220:000121</t>
  </si>
  <si>
    <t>21:0220:000121:0003:0001:00</t>
  </si>
  <si>
    <t>105K  :891145:00:------:--</t>
  </si>
  <si>
    <t>21:0767:000137</t>
  </si>
  <si>
    <t>21:0220:000122</t>
  </si>
  <si>
    <t>21:0220:000122:0003:0001:00</t>
  </si>
  <si>
    <t>105K  :891146:10:------:--</t>
  </si>
  <si>
    <t>21:0767:000138</t>
  </si>
  <si>
    <t>21:0220:000123</t>
  </si>
  <si>
    <t>21:0220:000123:0003:0001:00</t>
  </si>
  <si>
    <t>105K  :891147:20:891146:10</t>
  </si>
  <si>
    <t>21:0767:000139</t>
  </si>
  <si>
    <t>21:0220:000123:0004:0001:00</t>
  </si>
  <si>
    <t>105K  :891148:00:------:--</t>
  </si>
  <si>
    <t>21:0767:000140</t>
  </si>
  <si>
    <t>21:0220:000124</t>
  </si>
  <si>
    <t>21:0220:000124:0003:0001:00</t>
  </si>
  <si>
    <t>105K  :891149:00:------:--</t>
  </si>
  <si>
    <t>21:0767:000141</t>
  </si>
  <si>
    <t>21:0220:000125</t>
  </si>
  <si>
    <t>21:0220:000125:0003:0001:00</t>
  </si>
  <si>
    <t>105K  :891150:00:------:--</t>
  </si>
  <si>
    <t>21:0767:000142</t>
  </si>
  <si>
    <t>21:0220:000126</t>
  </si>
  <si>
    <t>21:0220:000126:0003:0001:00</t>
  </si>
  <si>
    <t>105K  :891151:00:------:--</t>
  </si>
  <si>
    <t>21:0767:000143</t>
  </si>
  <si>
    <t>21:0220:000127</t>
  </si>
  <si>
    <t>21:0220:000127:0003:0001:00</t>
  </si>
  <si>
    <t>105K  :891152:00:------:--</t>
  </si>
  <si>
    <t>21:0767:000144</t>
  </si>
  <si>
    <t>21:0220:000128</t>
  </si>
  <si>
    <t>21:0220:000128:0003:0001:00</t>
  </si>
  <si>
    <t>105K  :891153:9Z:------:--</t>
  </si>
  <si>
    <t>21:0767:000145</t>
  </si>
  <si>
    <t>105K  :891154:00:------:--</t>
  </si>
  <si>
    <t>21:0767:000146</t>
  </si>
  <si>
    <t>21:0220:000129</t>
  </si>
  <si>
    <t>21:0220:000129:0003:0001:00</t>
  </si>
  <si>
    <t>105K  :891155:00:------:--</t>
  </si>
  <si>
    <t>21:0767:000147</t>
  </si>
  <si>
    <t>21:0220:000130</t>
  </si>
  <si>
    <t>21:0220:000130:0003:0001:00</t>
  </si>
  <si>
    <t>105K  :891156:00:------:--</t>
  </si>
  <si>
    <t>21:0767:000148</t>
  </si>
  <si>
    <t>21:0220:000131</t>
  </si>
  <si>
    <t>21:0220:000131:0003:0001:00</t>
  </si>
  <si>
    <t>105K  :891157:00:------:--</t>
  </si>
  <si>
    <t>21:0767:000149</t>
  </si>
  <si>
    <t>21:0220:000132</t>
  </si>
  <si>
    <t>21:0220:000132:0003:0001:00</t>
  </si>
  <si>
    <t>105K  :891158:00:------:--</t>
  </si>
  <si>
    <t>21:0767:000150</t>
  </si>
  <si>
    <t>21:0220:000133</t>
  </si>
  <si>
    <t>21:0220:000133:0003:0001:00</t>
  </si>
  <si>
    <t>105K  :891159:00:------:--</t>
  </si>
  <si>
    <t>21:0767:000151</t>
  </si>
  <si>
    <t>21:0220:000134</t>
  </si>
  <si>
    <t>21:0220:000134:0003:0001:00</t>
  </si>
  <si>
    <t>105K  :891160:00:------:--</t>
  </si>
  <si>
    <t>21:0767:000152</t>
  </si>
  <si>
    <t>21:0220:000135</t>
  </si>
  <si>
    <t>21:0220:000135:0003:0001:00</t>
  </si>
  <si>
    <t>105K  :891162:10:------:--</t>
  </si>
  <si>
    <t>21:0767:000153</t>
  </si>
  <si>
    <t>21:0220:000136</t>
  </si>
  <si>
    <t>21:0220:000136:0003:0001:00</t>
  </si>
  <si>
    <t>105K  :891163:20:891162:10</t>
  </si>
  <si>
    <t>21:0767:000154</t>
  </si>
  <si>
    <t>21:0220:000136:0004:0001:00</t>
  </si>
  <si>
    <t>105K  :891164:00:------:--</t>
  </si>
  <si>
    <t>21:0767:000155</t>
  </si>
  <si>
    <t>21:0220:000137</t>
  </si>
  <si>
    <t>21:0220:000137:0003:0001:00</t>
  </si>
  <si>
    <t>105K  :891165:00:------:--</t>
  </si>
  <si>
    <t>21:0767:000156</t>
  </si>
  <si>
    <t>21:0220:000138</t>
  </si>
  <si>
    <t>21:0220:000138:0003:0001:00</t>
  </si>
  <si>
    <t>105K  :891166:00:------:--</t>
  </si>
  <si>
    <t>21:0767:000157</t>
  </si>
  <si>
    <t>21:0220:000139</t>
  </si>
  <si>
    <t>21:0220:000139:0003:0001:00</t>
  </si>
  <si>
    <t>105K  :891167:9Y:------:--</t>
  </si>
  <si>
    <t>21:0767:000158</t>
  </si>
  <si>
    <t>105K  :891168:00:------:--</t>
  </si>
  <si>
    <t>21:0767:000159</t>
  </si>
  <si>
    <t>21:0220:000140</t>
  </si>
  <si>
    <t>21:0220:000140:0003:0001:00</t>
  </si>
  <si>
    <t>105K  :891169:00:------:--</t>
  </si>
  <si>
    <t>21:0767:000160</t>
  </si>
  <si>
    <t>21:0220:000141</t>
  </si>
  <si>
    <t>21:0220:000141:0003:0001:00</t>
  </si>
  <si>
    <t>105K  :891170:00:------:--</t>
  </si>
  <si>
    <t>21:0767:000161</t>
  </si>
  <si>
    <t>21:0220:000142</t>
  </si>
  <si>
    <t>21:0220:000142:0003:0001:00</t>
  </si>
  <si>
    <t>105K  :891171:00:------:--</t>
  </si>
  <si>
    <t>21:0767:000162</t>
  </si>
  <si>
    <t>21:0220:000143</t>
  </si>
  <si>
    <t>21:0220:000143:0003:0001:00</t>
  </si>
  <si>
    <t>105K  :891172:00:------:--</t>
  </si>
  <si>
    <t>21:0767:000163</t>
  </si>
  <si>
    <t>21:0220:000144</t>
  </si>
  <si>
    <t>21:0220:000144:0003:0001:00</t>
  </si>
  <si>
    <t>105K  :891173:00:------:--</t>
  </si>
  <si>
    <t>21:0767:000164</t>
  </si>
  <si>
    <t>21:0220:000145</t>
  </si>
  <si>
    <t>21:0220:000145:0003:0001:00</t>
  </si>
  <si>
    <t>105K  :891174:00:------:--</t>
  </si>
  <si>
    <t>21:0767:000165</t>
  </si>
  <si>
    <t>21:0220:000146</t>
  </si>
  <si>
    <t>21:0220:000146:0003:0001:00</t>
  </si>
  <si>
    <t>105K  :893002:00:------:--</t>
  </si>
  <si>
    <t>21:0767:000166</t>
  </si>
  <si>
    <t>21:0220:000147</t>
  </si>
  <si>
    <t>21:0220:000147:0003:0001:00</t>
  </si>
  <si>
    <t>105K  :893003:00:------:--</t>
  </si>
  <si>
    <t>21:0767:000167</t>
  </si>
  <si>
    <t>21:0220:000148</t>
  </si>
  <si>
    <t>21:0220:000148:0003:0001:00</t>
  </si>
  <si>
    <t>105K  :893004:10:------:--</t>
  </si>
  <si>
    <t>21:0767:000168</t>
  </si>
  <si>
    <t>21:0220:000149</t>
  </si>
  <si>
    <t>21:0220:000149:0003:0001:00</t>
  </si>
  <si>
    <t>105K  :893005:20:893004:10</t>
  </si>
  <si>
    <t>21:0767:000169</t>
  </si>
  <si>
    <t>21:0220:000149:0004:0001:00</t>
  </si>
  <si>
    <t>105K  :893006:00:------:--</t>
  </si>
  <si>
    <t>21:0767:000170</t>
  </si>
  <si>
    <t>21:0220:000150</t>
  </si>
  <si>
    <t>21:0220:000150:0003:0001:00</t>
  </si>
  <si>
    <t>105K  :893007:00:------:--</t>
  </si>
  <si>
    <t>21:0767:000171</t>
  </si>
  <si>
    <t>21:0220:000151</t>
  </si>
  <si>
    <t>21:0220:000151:0003:0001:00</t>
  </si>
  <si>
    <t>105K  :893008:00:------:--</t>
  </si>
  <si>
    <t>21:0767:000172</t>
  </si>
  <si>
    <t>21:0220:000152</t>
  </si>
  <si>
    <t>21:0220:000152:0003:0001:00</t>
  </si>
  <si>
    <t>105K  :893009:00:------:--</t>
  </si>
  <si>
    <t>21:0767:000173</t>
  </si>
  <si>
    <t>21:0220:000153</t>
  </si>
  <si>
    <t>21:0220:000153:0003:0001:00</t>
  </si>
  <si>
    <t>105K  :893010:00:------:--</t>
  </si>
  <si>
    <t>21:0767:000174</t>
  </si>
  <si>
    <t>21:0220:000154</t>
  </si>
  <si>
    <t>21:0220:000154:0003:0001:00</t>
  </si>
  <si>
    <t>105K  :893011:00:------:--</t>
  </si>
  <si>
    <t>21:0767:000175</t>
  </si>
  <si>
    <t>21:0220:000155</t>
  </si>
  <si>
    <t>21:0220:000155:0003:0001:00</t>
  </si>
  <si>
    <t>105K  :893012:00:------:--</t>
  </si>
  <si>
    <t>21:0767:000176</t>
  </si>
  <si>
    <t>21:0220:000156</t>
  </si>
  <si>
    <t>21:0220:000156:0003:0001:00</t>
  </si>
  <si>
    <t>105K  :893013:00:------:--</t>
  </si>
  <si>
    <t>21:0767:000177</t>
  </si>
  <si>
    <t>21:0220:000157</t>
  </si>
  <si>
    <t>21:0220:000157:0003:0001:00</t>
  </si>
  <si>
    <t>105K  :893014:00:------:--</t>
  </si>
  <si>
    <t>21:0767:000178</t>
  </si>
  <si>
    <t>21:0220:000158</t>
  </si>
  <si>
    <t>21:0220:000158:0003:0001:00</t>
  </si>
  <si>
    <t>105K  :893015:00:------:--</t>
  </si>
  <si>
    <t>21:0767:000179</t>
  </si>
  <si>
    <t>21:0220:000159</t>
  </si>
  <si>
    <t>21:0220:000159:0003:0001:00</t>
  </si>
  <si>
    <t>105K  :893016:9Y:------:--</t>
  </si>
  <si>
    <t>21:0767:000180</t>
  </si>
  <si>
    <t>105K  :893017:00:------:--</t>
  </si>
  <si>
    <t>21:0767:000181</t>
  </si>
  <si>
    <t>21:0220:000160</t>
  </si>
  <si>
    <t>21:0220:000160:0003:0001:00</t>
  </si>
  <si>
    <t>105K  :893018:00:------:--</t>
  </si>
  <si>
    <t>21:0767:000182</t>
  </si>
  <si>
    <t>21:0220:000161</t>
  </si>
  <si>
    <t>21:0220:000161:0003:0001:00</t>
  </si>
  <si>
    <t>105K  :893019:00:------:--</t>
  </si>
  <si>
    <t>21:0767:000183</t>
  </si>
  <si>
    <t>21:0220:000162</t>
  </si>
  <si>
    <t>21:0220:000162:0003:0001:00</t>
  </si>
  <si>
    <t>105K  :893020:00:------:--</t>
  </si>
  <si>
    <t>21:0767:000184</t>
  </si>
  <si>
    <t>21:0220:000163</t>
  </si>
  <si>
    <t>21:0220:000163:0003:0001:00</t>
  </si>
  <si>
    <t>105K  :893022:00:------:--</t>
  </si>
  <si>
    <t>21:0767:000185</t>
  </si>
  <si>
    <t>21:0220:000164</t>
  </si>
  <si>
    <t>21:0220:000164:0003:0001:00</t>
  </si>
  <si>
    <t>105K  :893023:00:------:--</t>
  </si>
  <si>
    <t>21:0767:000186</t>
  </si>
  <si>
    <t>21:0220:000165</t>
  </si>
  <si>
    <t>21:0220:000165:0003:0001:00</t>
  </si>
  <si>
    <t>105K  :893024:00:------:--</t>
  </si>
  <si>
    <t>21:0767:000187</t>
  </si>
  <si>
    <t>21:0220:000166</t>
  </si>
  <si>
    <t>21:0220:000166:0003:0001:00</t>
  </si>
  <si>
    <t>105K  :893025:00:------:--</t>
  </si>
  <si>
    <t>21:0767:000188</t>
  </si>
  <si>
    <t>21:0220:000167</t>
  </si>
  <si>
    <t>21:0220:000167:0003:0001:00</t>
  </si>
  <si>
    <t>105K  :893026:00:------:--</t>
  </si>
  <si>
    <t>21:0767:000189</t>
  </si>
  <si>
    <t>21:0220:000168</t>
  </si>
  <si>
    <t>21:0220:000168:0003:0001:00</t>
  </si>
  <si>
    <t>105K  :893027:00:------:--</t>
  </si>
  <si>
    <t>21:0767:000190</t>
  </si>
  <si>
    <t>21:0220:000169</t>
  </si>
  <si>
    <t>21:0220:000169:0003:0001:00</t>
  </si>
  <si>
    <t>105K  :893028:10:------:--</t>
  </si>
  <si>
    <t>21:0767:000191</t>
  </si>
  <si>
    <t>21:0220:000170</t>
  </si>
  <si>
    <t>21:0220:000170:0003:0001:00</t>
  </si>
  <si>
    <t>105K  :893029:20:893028:10</t>
  </si>
  <si>
    <t>21:0767:000192</t>
  </si>
  <si>
    <t>21:0220:000170:0004:0001:00</t>
  </si>
  <si>
    <t>105K  :893030:9Y:------:--</t>
  </si>
  <si>
    <t>21:0767:000193</t>
  </si>
  <si>
    <t>105K  :893031:00:------:--</t>
  </si>
  <si>
    <t>21:0767:000194</t>
  </si>
  <si>
    <t>21:0220:000171</t>
  </si>
  <si>
    <t>21:0220:000171:0003:0001:00</t>
  </si>
  <si>
    <t>105K  :893032:00:------:--</t>
  </si>
  <si>
    <t>21:0767:000195</t>
  </si>
  <si>
    <t>21:0220:000172</t>
  </si>
  <si>
    <t>21:0220:000172:0003:0001:00</t>
  </si>
  <si>
    <t>105K  :893033:00:------:--</t>
  </si>
  <si>
    <t>21:0767:000196</t>
  </si>
  <si>
    <t>21:0220:000173</t>
  </si>
  <si>
    <t>21:0220:000173:0003:0001:00</t>
  </si>
  <si>
    <t>105K  :893034:00:------:--</t>
  </si>
  <si>
    <t>21:0767:000197</t>
  </si>
  <si>
    <t>21:0220:000174</t>
  </si>
  <si>
    <t>21:0220:000174:0003:0001:00</t>
  </si>
  <si>
    <t>105K  :893035:00:------:--</t>
  </si>
  <si>
    <t>21:0767:000198</t>
  </si>
  <si>
    <t>21:0220:000175</t>
  </si>
  <si>
    <t>21:0220:000175:0003:0001:00</t>
  </si>
  <si>
    <t>105K  :893036:00:------:--</t>
  </si>
  <si>
    <t>21:0767:000199</t>
  </si>
  <si>
    <t>21:0220:000176</t>
  </si>
  <si>
    <t>21:0220:000176:0003:0001:00</t>
  </si>
  <si>
    <t>105K  :893037:00:------:--</t>
  </si>
  <si>
    <t>21:0767:000200</t>
  </si>
  <si>
    <t>21:0220:000177</t>
  </si>
  <si>
    <t>21:0220:000177:0003:0001:00</t>
  </si>
  <si>
    <t>105K  :893038:00:------:--</t>
  </si>
  <si>
    <t>21:0767:000201</t>
  </si>
  <si>
    <t>21:0220:000178</t>
  </si>
  <si>
    <t>21:0220:000178:0003:0001:00</t>
  </si>
  <si>
    <t>105K  :893039:00:------:--</t>
  </si>
  <si>
    <t>21:0767:000202</t>
  </si>
  <si>
    <t>21:0220:000179</t>
  </si>
  <si>
    <t>21:0220:000179:0003:0001:00</t>
  </si>
  <si>
    <t>105K  :893040:00:------:--</t>
  </si>
  <si>
    <t>21:0767:000203</t>
  </si>
  <si>
    <t>21:0220:000180</t>
  </si>
  <si>
    <t>21:0220:000180:0003:0001:00</t>
  </si>
  <si>
    <t>105K  :893042:00:------:--</t>
  </si>
  <si>
    <t>21:0767:000204</t>
  </si>
  <si>
    <t>21:0220:000181</t>
  </si>
  <si>
    <t>21:0220:000181:0003:0001:00</t>
  </si>
  <si>
    <t>105K  :893043:00:------:--</t>
  </si>
  <si>
    <t>21:0767:000205</t>
  </si>
  <si>
    <t>21:0220:000182</t>
  </si>
  <si>
    <t>21:0220:000182:0003:0001:00</t>
  </si>
  <si>
    <t>105K  :893044:10:------:--</t>
  </si>
  <si>
    <t>21:0767:000206</t>
  </si>
  <si>
    <t>21:0220:000183</t>
  </si>
  <si>
    <t>21:0220:000183:0003:0001:00</t>
  </si>
  <si>
    <t>105K  :893045:20:893044:10</t>
  </si>
  <si>
    <t>21:0767:000207</t>
  </si>
  <si>
    <t>21:0220:000183:0004:0001:00</t>
  </si>
  <si>
    <t>105K  :893046:00:------:--</t>
  </si>
  <si>
    <t>21:0767:000208</t>
  </si>
  <si>
    <t>21:0220:000184</t>
  </si>
  <si>
    <t>21:0220:000184:0003:0001:00</t>
  </si>
  <si>
    <t>105K  :893047:00:------:--</t>
  </si>
  <si>
    <t>21:0767:000209</t>
  </si>
  <si>
    <t>21:0220:000185</t>
  </si>
  <si>
    <t>21:0220:000185:0003:0001:00</t>
  </si>
  <si>
    <t>105K  :893048:00:------:--</t>
  </si>
  <si>
    <t>21:0767:000210</t>
  </si>
  <si>
    <t>21:0220:000186</t>
  </si>
  <si>
    <t>21:0220:000186:0003:0001:00</t>
  </si>
  <si>
    <t>105K  :893049:00:------:--</t>
  </si>
  <si>
    <t>21:0767:000211</t>
  </si>
  <si>
    <t>21:0220:000187</t>
  </si>
  <si>
    <t>21:0220:000187:0003:0001:00</t>
  </si>
  <si>
    <t>105K  :893050:9Y:------:--</t>
  </si>
  <si>
    <t>21:0767:000212</t>
  </si>
  <si>
    <t>105K  :893051:00:------:--</t>
  </si>
  <si>
    <t>21:0767:000213</t>
  </si>
  <si>
    <t>21:0220:000188</t>
  </si>
  <si>
    <t>21:0220:000188:0003:0001:00</t>
  </si>
  <si>
    <t>105K  :893052:00:------:--</t>
  </si>
  <si>
    <t>21:0767:000214</t>
  </si>
  <si>
    <t>21:0220:000189</t>
  </si>
  <si>
    <t>21:0220:000189:0003:0001:00</t>
  </si>
  <si>
    <t>105K  :893053:00:------:--</t>
  </si>
  <si>
    <t>21:0767:000215</t>
  </si>
  <si>
    <t>21:0220:000190</t>
  </si>
  <si>
    <t>21:0220:000190:0003:0001:00</t>
  </si>
  <si>
    <t>105K  :893054:00:------:--</t>
  </si>
  <si>
    <t>21:0767:000216</t>
  </si>
  <si>
    <t>21:0220:000191</t>
  </si>
  <si>
    <t>21:0220:000191:0003:0001:00</t>
  </si>
  <si>
    <t>105K  :893055:00:------:--</t>
  </si>
  <si>
    <t>21:0767:000217</t>
  </si>
  <si>
    <t>21:0220:000192</t>
  </si>
  <si>
    <t>21:0220:000192:0003:0001:00</t>
  </si>
  <si>
    <t>105K  :893056:00:------:--</t>
  </si>
  <si>
    <t>21:0767:000218</t>
  </si>
  <si>
    <t>21:0220:000193</t>
  </si>
  <si>
    <t>21:0220:000193:0003:0001:00</t>
  </si>
  <si>
    <t>105K  :893057:00:------:--</t>
  </si>
  <si>
    <t>21:0767:000219</t>
  </si>
  <si>
    <t>21:0220:000194</t>
  </si>
  <si>
    <t>21:0220:000194:0003:0001:00</t>
  </si>
  <si>
    <t>105K  :893058:00:------:--</t>
  </si>
  <si>
    <t>21:0767:000220</t>
  </si>
  <si>
    <t>21:0220:000195</t>
  </si>
  <si>
    <t>21:0220:000195:0003:0001:00</t>
  </si>
  <si>
    <t>105K  :893059:00:------:--</t>
  </si>
  <si>
    <t>21:0767:000221</t>
  </si>
  <si>
    <t>21:0220:000196</t>
  </si>
  <si>
    <t>21:0220:000196:0003:0001:00</t>
  </si>
  <si>
    <t>105K  :893060:00:------:--</t>
  </si>
  <si>
    <t>21:0767:000222</t>
  </si>
  <si>
    <t>21:0220:000197</t>
  </si>
  <si>
    <t>21:0220:000197:0003:0001:00</t>
  </si>
  <si>
    <t>105K  :893062:00:------:--</t>
  </si>
  <si>
    <t>21:0767:000223</t>
  </si>
  <si>
    <t>21:0220:000198</t>
  </si>
  <si>
    <t>21:0220:000198:0003:0001:00</t>
  </si>
  <si>
    <t>105K  :893063:00:------:--</t>
  </si>
  <si>
    <t>21:0767:000224</t>
  </si>
  <si>
    <t>21:0220:000199</t>
  </si>
  <si>
    <t>21:0220:000199:0003:0001:00</t>
  </si>
  <si>
    <t>105K  :893064:00:------:--</t>
  </si>
  <si>
    <t>21:0767:000225</t>
  </si>
  <si>
    <t>21:0220:000200</t>
  </si>
  <si>
    <t>21:0220:000200:0003:0001:00</t>
  </si>
  <si>
    <t>105K  :893065:00:------:--</t>
  </si>
  <si>
    <t>21:0767:000226</t>
  </si>
  <si>
    <t>21:0220:000201</t>
  </si>
  <si>
    <t>21:0220:000201:0003:0001:00</t>
  </si>
  <si>
    <t>105K  :893066:00:------:--</t>
  </si>
  <si>
    <t>21:0767:000227</t>
  </si>
  <si>
    <t>21:0220:000202</t>
  </si>
  <si>
    <t>21:0220:000202:0003:0001:00</t>
  </si>
  <si>
    <t>105K  :893067:00:------:--</t>
  </si>
  <si>
    <t>21:0767:000228</t>
  </si>
  <si>
    <t>21:0220:000203</t>
  </si>
  <si>
    <t>21:0220:000203:0003:0001:00</t>
  </si>
  <si>
    <t>105K  :893068:10:------:--</t>
  </si>
  <si>
    <t>21:0767:000229</t>
  </si>
  <si>
    <t>21:0220:000204</t>
  </si>
  <si>
    <t>21:0220:000204:0003:0001:00</t>
  </si>
  <si>
    <t>105K  :893069:20:893068:10</t>
  </si>
  <si>
    <t>21:0767:000230</t>
  </si>
  <si>
    <t>21:0220:000204:0004:0001:00</t>
  </si>
  <si>
    <t>105K  :893070:9Z:------:--</t>
  </si>
  <si>
    <t>21:0767:000231</t>
  </si>
  <si>
    <t>105K  :893071:00:------:--</t>
  </si>
  <si>
    <t>21:0767:000232</t>
  </si>
  <si>
    <t>21:0220:000205</t>
  </si>
  <si>
    <t>21:0220:000205:0003:0001:00</t>
  </si>
  <si>
    <t>105K  :893072:00:------:--</t>
  </si>
  <si>
    <t>21:0767:000233</t>
  </si>
  <si>
    <t>21:0220:000206</t>
  </si>
  <si>
    <t>21:0220:000206:0003:0001:00</t>
  </si>
  <si>
    <t>105K  :893073:00:------:--</t>
  </si>
  <si>
    <t>21:0767:000234</t>
  </si>
  <si>
    <t>21:0220:000207</t>
  </si>
  <si>
    <t>21:0220:000207:0003:0001:00</t>
  </si>
  <si>
    <t>105K  :893074:00:------:--</t>
  </si>
  <si>
    <t>21:0767:000235</t>
  </si>
  <si>
    <t>21:0220:000208</t>
  </si>
  <si>
    <t>21:0220:000208:0003:0001:00</t>
  </si>
  <si>
    <t>105K  :893075:00:------:--</t>
  </si>
  <si>
    <t>21:0767:000236</t>
  </si>
  <si>
    <t>21:0220:000209</t>
  </si>
  <si>
    <t>21:0220:000209:0003:0001:00</t>
  </si>
  <si>
    <t>105K  :893076:00:------:--</t>
  </si>
  <si>
    <t>21:0767:000237</t>
  </si>
  <si>
    <t>21:0220:000210</t>
  </si>
  <si>
    <t>21:0220:000210:0003:0001:00</t>
  </si>
  <si>
    <t>105K  :893077:00:------:--</t>
  </si>
  <si>
    <t>21:0767:000238</t>
  </si>
  <si>
    <t>21:0220:000211</t>
  </si>
  <si>
    <t>21:0220:000211:0003:0001:00</t>
  </si>
  <si>
    <t>105K  :893078:00:------:--</t>
  </si>
  <si>
    <t>21:0767:000239</t>
  </si>
  <si>
    <t>21:0220:000212</t>
  </si>
  <si>
    <t>21:0220:000212:0003:0001:00</t>
  </si>
  <si>
    <t>105K  :893079:00:------:--</t>
  </si>
  <si>
    <t>21:0767:000240</t>
  </si>
  <si>
    <t>21:0220:000213</t>
  </si>
  <si>
    <t>21:0220:000213:0003:0001:00</t>
  </si>
  <si>
    <t>105K  :893080:00:------:--</t>
  </si>
  <si>
    <t>21:0767:000241</t>
  </si>
  <si>
    <t>21:0220:000214</t>
  </si>
  <si>
    <t>21:0220:000214:0003:0001:00</t>
  </si>
  <si>
    <t>105K  :893082:00:------:--</t>
  </si>
  <si>
    <t>21:0767:000242</t>
  </si>
  <si>
    <t>21:0220:000215</t>
  </si>
  <si>
    <t>21:0220:000215:0003:0001:00</t>
  </si>
  <si>
    <t>105K  :893083:00:------:--</t>
  </si>
  <si>
    <t>21:0767:000243</t>
  </si>
  <si>
    <t>21:0220:000216</t>
  </si>
  <si>
    <t>21:0220:000216:0003:0001:00</t>
  </si>
  <si>
    <t>105K  :893084:00:------:--</t>
  </si>
  <si>
    <t>21:0767:000244</t>
  </si>
  <si>
    <t>21:0220:000217</t>
  </si>
  <si>
    <t>21:0220:000217:0003:0001:00</t>
  </si>
  <si>
    <t>105K  :893085:10:------:--</t>
  </si>
  <si>
    <t>21:0767:000245</t>
  </si>
  <si>
    <t>21:0220:000218</t>
  </si>
  <si>
    <t>21:0220:000218:0003:0001:00</t>
  </si>
  <si>
    <t>105K  :893086:20:893085:10</t>
  </si>
  <si>
    <t>21:0767:000246</t>
  </si>
  <si>
    <t>21:0220:000218:0004:0001:00</t>
  </si>
  <si>
    <t>105K  :893087:9Z:------:--</t>
  </si>
  <si>
    <t>21:0767:000247</t>
  </si>
  <si>
    <t>105K  :893088:00:------:--</t>
  </si>
  <si>
    <t>21:0767:000248</t>
  </si>
  <si>
    <t>21:0220:000219</t>
  </si>
  <si>
    <t>21:0220:000219:0003:0001:00</t>
  </si>
  <si>
    <t>105K  :893089:00:------:--</t>
  </si>
  <si>
    <t>21:0767:000249</t>
  </si>
  <si>
    <t>21:0220:000220</t>
  </si>
  <si>
    <t>21:0220:000220:0003:0001:00</t>
  </si>
  <si>
    <t>105K  :893090:00:------:--</t>
  </si>
  <si>
    <t>21:0767:000250</t>
  </si>
  <si>
    <t>21:0220:000221</t>
  </si>
  <si>
    <t>21:0220:000221:0003:0001:00</t>
  </si>
  <si>
    <t>105K  :893091:00:------:--</t>
  </si>
  <si>
    <t>21:0767:000251</t>
  </si>
  <si>
    <t>21:0220:000222</t>
  </si>
  <si>
    <t>21:0220:000222:0003:0001:00</t>
  </si>
  <si>
    <t>105K  :893092:00:------:--</t>
  </si>
  <si>
    <t>21:0767:000252</t>
  </si>
  <si>
    <t>21:0220:000223</t>
  </si>
  <si>
    <t>21:0220:000223:0003:0001:00</t>
  </si>
  <si>
    <t>105K  :893093:00:------:--</t>
  </si>
  <si>
    <t>21:0767:000253</t>
  </si>
  <si>
    <t>21:0220:000224</t>
  </si>
  <si>
    <t>21:0220:000224:0003:0001:00</t>
  </si>
  <si>
    <t>105K  :893094:00:------:--</t>
  </si>
  <si>
    <t>21:0767:000254</t>
  </si>
  <si>
    <t>21:0220:000225</t>
  </si>
  <si>
    <t>21:0220:000225:0003:0001:00</t>
  </si>
  <si>
    <t>105K  :893095:00:------:--</t>
  </si>
  <si>
    <t>21:0767:000255</t>
  </si>
  <si>
    <t>21:0220:000226</t>
  </si>
  <si>
    <t>21:0220:000226:0003:0001:00</t>
  </si>
  <si>
    <t>105K  :893096:00:------:--</t>
  </si>
  <si>
    <t>21:0767:000256</t>
  </si>
  <si>
    <t>21:0220:000227</t>
  </si>
  <si>
    <t>21:0220:000227:0003:0001:00</t>
  </si>
  <si>
    <t>105K  :893097:00:------:--</t>
  </si>
  <si>
    <t>21:0767:000257</t>
  </si>
  <si>
    <t>21:0220:000228</t>
  </si>
  <si>
    <t>21:0220:000228:0003:0001:00</t>
  </si>
  <si>
    <t>105K  :893098:00:------:--</t>
  </si>
  <si>
    <t>21:0767:000258</t>
  </si>
  <si>
    <t>21:0220:000229</t>
  </si>
  <si>
    <t>21:0220:000229:0003:0001:00</t>
  </si>
  <si>
    <t>105K  :893099:00:------:--</t>
  </si>
  <si>
    <t>21:0767:000259</t>
  </si>
  <si>
    <t>21:0220:000230</t>
  </si>
  <si>
    <t>21:0220:000230:0003:0001:00</t>
  </si>
  <si>
    <t>105K  :893100:00:------:--</t>
  </si>
  <si>
    <t>21:0767:000260</t>
  </si>
  <si>
    <t>21:0220:000231</t>
  </si>
  <si>
    <t>21:0220:000231:0003:0001:00</t>
  </si>
  <si>
    <t>105K  :893102:00:------:--</t>
  </si>
  <si>
    <t>21:0767:000261</t>
  </si>
  <si>
    <t>21:0220:000232</t>
  </si>
  <si>
    <t>21:0220:000232:0003:0001:00</t>
  </si>
  <si>
    <t>105K  :893103:00:------:--</t>
  </si>
  <si>
    <t>21:0767:000262</t>
  </si>
  <si>
    <t>21:0220:000233</t>
  </si>
  <si>
    <t>21:0220:000233:0003:0001:00</t>
  </si>
  <si>
    <t>105K  :893104:00:------:--</t>
  </si>
  <si>
    <t>21:0767:000263</t>
  </si>
  <si>
    <t>21:0220:000234</t>
  </si>
  <si>
    <t>21:0220:000234:0003:0001:00</t>
  </si>
  <si>
    <t>105K  :893105:10:------:--</t>
  </si>
  <si>
    <t>21:0767:000264</t>
  </si>
  <si>
    <t>21:0220:000235</t>
  </si>
  <si>
    <t>21:0220:000235:0003:0001:00</t>
  </si>
  <si>
    <t>105K  :893106:20:893105:10</t>
  </si>
  <si>
    <t>21:0767:000265</t>
  </si>
  <si>
    <t>21:0220:000235:0004:0001:00</t>
  </si>
  <si>
    <t>105K  :893107:00:------:--</t>
  </si>
  <si>
    <t>21:0767:000266</t>
  </si>
  <si>
    <t>21:0220:000236</t>
  </si>
  <si>
    <t>21:0220:000236:0003:0001:00</t>
  </si>
  <si>
    <t>105K  :893108:00:------:--</t>
  </si>
  <si>
    <t>21:0767:000267</t>
  </si>
  <si>
    <t>21:0220:000237</t>
  </si>
  <si>
    <t>21:0220:000237:0003:0001:00</t>
  </si>
  <si>
    <t>105K  :893109:00:------:--</t>
  </si>
  <si>
    <t>21:0767:000268</t>
  </si>
  <si>
    <t>21:0220:000238</t>
  </si>
  <si>
    <t>21:0220:000238:0003:0001:00</t>
  </si>
  <si>
    <t>105K  :893110:00:------:--</t>
  </si>
  <si>
    <t>21:0767:000269</t>
  </si>
  <si>
    <t>21:0220:000239</t>
  </si>
  <si>
    <t>21:0220:000239:0003:0001:00</t>
  </si>
  <si>
    <t>105K  :893111:00:------:--</t>
  </si>
  <si>
    <t>21:0767:000270</t>
  </si>
  <si>
    <t>21:0220:000240</t>
  </si>
  <si>
    <t>21:0220:000240:0003:0001:00</t>
  </si>
  <si>
    <t>105K  :893112:00:------:--</t>
  </si>
  <si>
    <t>21:0767:000271</t>
  </si>
  <si>
    <t>21:0220:000241</t>
  </si>
  <si>
    <t>21:0220:000241:0003:0001:00</t>
  </si>
  <si>
    <t>105K  :893113:00:------:--</t>
  </si>
  <si>
    <t>21:0767:000272</t>
  </si>
  <si>
    <t>21:0220:000242</t>
  </si>
  <si>
    <t>21:0220:000242:0003:0001:00</t>
  </si>
  <si>
    <t>105K  :893114:9Y:------:--</t>
  </si>
  <si>
    <t>21:0767:000273</t>
  </si>
  <si>
    <t>105K  :893115:00:------:--</t>
  </si>
  <si>
    <t>21:0767:000274</t>
  </si>
  <si>
    <t>21:0220:000243</t>
  </si>
  <si>
    <t>21:0220:000243:0003:0001:00</t>
  </si>
  <si>
    <t>105K  :893116:00:------:--</t>
  </si>
  <si>
    <t>21:0767:000275</t>
  </si>
  <si>
    <t>21:0220:000244</t>
  </si>
  <si>
    <t>21:0220:000244:0003:0001:00</t>
  </si>
  <si>
    <t>105K  :893117:00:------:--</t>
  </si>
  <si>
    <t>21:0767:000276</t>
  </si>
  <si>
    <t>21:0220:000245</t>
  </si>
  <si>
    <t>21:0220:000245:0003:0001:00</t>
  </si>
  <si>
    <t>105K  :893118:00:------:--</t>
  </si>
  <si>
    <t>21:0767:000277</t>
  </si>
  <si>
    <t>21:0220:000246</t>
  </si>
  <si>
    <t>21:0220:000246:0003:0001:00</t>
  </si>
  <si>
    <t>105K  :893119:00:------:--</t>
  </si>
  <si>
    <t>21:0767:000278</t>
  </si>
  <si>
    <t>21:0220:000247</t>
  </si>
  <si>
    <t>21:0220:000247:0003:0001:00</t>
  </si>
  <si>
    <t>105K  :893120:00:------:--</t>
  </si>
  <si>
    <t>21:0767:000279</t>
  </si>
  <si>
    <t>21:0220:000248</t>
  </si>
  <si>
    <t>21:0220:000248:0003:0001:00</t>
  </si>
  <si>
    <t>105K  :893122:00:------:--</t>
  </si>
  <si>
    <t>21:0767:000280</t>
  </si>
  <si>
    <t>21:0220:000249</t>
  </si>
  <si>
    <t>21:0220:000249:0003:0001:00</t>
  </si>
  <si>
    <t>105K  :893123:00:------:--</t>
  </si>
  <si>
    <t>21:0767:000281</t>
  </si>
  <si>
    <t>21:0220:000250</t>
  </si>
  <si>
    <t>21:0220:000250:0003:0001:00</t>
  </si>
  <si>
    <t>105K  :893124:00:------:--</t>
  </si>
  <si>
    <t>21:0767:000282</t>
  </si>
  <si>
    <t>21:0220:000251</t>
  </si>
  <si>
    <t>21:0220:000251:0003:0001:00</t>
  </si>
  <si>
    <t>105K  :893125:00:------:--</t>
  </si>
  <si>
    <t>21:0767:000283</t>
  </si>
  <si>
    <t>21:0220:000252</t>
  </si>
  <si>
    <t>21:0220:000252:0003:0001:00</t>
  </si>
  <si>
    <t>105K  :893126:10:------:--</t>
  </si>
  <si>
    <t>21:0767:000284</t>
  </si>
  <si>
    <t>21:0220:000253</t>
  </si>
  <si>
    <t>21:0220:000253:0003:0001:00</t>
  </si>
  <si>
    <t>105K  :893127:20:893126:10</t>
  </si>
  <si>
    <t>21:0767:000285</t>
  </si>
  <si>
    <t>21:0220:000253:0004:0001:00</t>
  </si>
  <si>
    <t>105K  :893128:00:------:--</t>
  </si>
  <si>
    <t>21:0767:000286</t>
  </si>
  <si>
    <t>21:0220:000254</t>
  </si>
  <si>
    <t>21:0220:000254:0003:0001:00</t>
  </si>
  <si>
    <t>105K  :893129:00:------:--</t>
  </si>
  <si>
    <t>21:0767:000287</t>
  </si>
  <si>
    <t>21:0220:000255</t>
  </si>
  <si>
    <t>21:0220:000255:0003:0001:00</t>
  </si>
  <si>
    <t>105K  :893130:00:------:--</t>
  </si>
  <si>
    <t>21:0767:000288</t>
  </si>
  <si>
    <t>21:0220:000256</t>
  </si>
  <si>
    <t>21:0220:000256:0003:0001:00</t>
  </si>
  <si>
    <t>105K  :893131:00:------:--</t>
  </si>
  <si>
    <t>21:0767:000289</t>
  </si>
  <si>
    <t>21:0220:000257</t>
  </si>
  <si>
    <t>21:0220:000257:0003:0001:00</t>
  </si>
  <si>
    <t>105K  :893132:00:------:--</t>
  </si>
  <si>
    <t>21:0767:000290</t>
  </si>
  <si>
    <t>21:0220:000258</t>
  </si>
  <si>
    <t>21:0220:000258:0003:0001:00</t>
  </si>
  <si>
    <t>105K  :893133:00:------:--</t>
  </si>
  <si>
    <t>21:0767:000291</t>
  </si>
  <si>
    <t>21:0220:000259</t>
  </si>
  <si>
    <t>21:0220:000259:0003:0001:00</t>
  </si>
  <si>
    <t>105K  :893134:9Y:------:--</t>
  </si>
  <si>
    <t>21:0767:000292</t>
  </si>
  <si>
    <t>105K  :893135:00:------:--</t>
  </si>
  <si>
    <t>21:0767:000293</t>
  </si>
  <si>
    <t>21:0220:000260</t>
  </si>
  <si>
    <t>21:0220:000260:0003:0001:00</t>
  </si>
  <si>
    <t>105K  :893136:00:------:--</t>
  </si>
  <si>
    <t>21:0767:000294</t>
  </si>
  <si>
    <t>21:0220:000261</t>
  </si>
  <si>
    <t>21:0220:000261:0003:0001:00</t>
  </si>
  <si>
    <t>105K  :893137:00:------:--</t>
  </si>
  <si>
    <t>21:0767:000295</t>
  </si>
  <si>
    <t>21:0220:000262</t>
  </si>
  <si>
    <t>21:0220:000262:0003:0001:00</t>
  </si>
  <si>
    <t>105K  :893138:00:------:--</t>
  </si>
  <si>
    <t>21:0767:000296</t>
  </si>
  <si>
    <t>21:0220:000263</t>
  </si>
  <si>
    <t>21:0220:000263:0003:0001:00</t>
  </si>
  <si>
    <t>105K  :893139:00:------:--</t>
  </si>
  <si>
    <t>21:0767:000297</t>
  </si>
  <si>
    <t>21:0220:000264</t>
  </si>
  <si>
    <t>21:0220:000264:0003:0001:00</t>
  </si>
  <si>
    <t>105K  :893140:00:------:--</t>
  </si>
  <si>
    <t>21:0767:000298</t>
  </si>
  <si>
    <t>21:0220:000265</t>
  </si>
  <si>
    <t>21:0220:000265:0003:0001:00</t>
  </si>
  <si>
    <t>105K  :893142:00:------:--</t>
  </si>
  <si>
    <t>21:0767:000299</t>
  </si>
  <si>
    <t>21:0220:000266</t>
  </si>
  <si>
    <t>21:0220:000266:0003:0001:00</t>
  </si>
  <si>
    <t>105K  :893143:00:------:--</t>
  </si>
  <si>
    <t>21:0767:000300</t>
  </si>
  <si>
    <t>21:0220:000267</t>
  </si>
  <si>
    <t>21:0220:000267:0003:0001:00</t>
  </si>
  <si>
    <t>105K  :893144:00:------:--</t>
  </si>
  <si>
    <t>21:0767:000301</t>
  </si>
  <si>
    <t>21:0220:000268</t>
  </si>
  <si>
    <t>21:0220:000268:0003:0001:00</t>
  </si>
  <si>
    <t>105K  :893145:00:------:--</t>
  </si>
  <si>
    <t>21:0767:000302</t>
  </si>
  <si>
    <t>21:0220:000269</t>
  </si>
  <si>
    <t>21:0220:000269:0003:0001:00</t>
  </si>
  <si>
    <t>105K  :893146:10:------:--</t>
  </si>
  <si>
    <t>21:0767:000303</t>
  </si>
  <si>
    <t>21:0220:000270</t>
  </si>
  <si>
    <t>21:0220:000270:0003:0001:00</t>
  </si>
  <si>
    <t>105K  :893147:20:893146:10</t>
  </si>
  <si>
    <t>21:0767:000304</t>
  </si>
  <si>
    <t>21:0220:000270:0004:0001:00</t>
  </si>
  <si>
    <t>105K  :893148:00:------:--</t>
  </si>
  <si>
    <t>21:0767:000305</t>
  </si>
  <si>
    <t>21:0220:000271</t>
  </si>
  <si>
    <t>21:0220:000271:0003:0001:00</t>
  </si>
  <si>
    <t>105K  :893149:00:------:--</t>
  </si>
  <si>
    <t>21:0767:000306</t>
  </si>
  <si>
    <t>21:0220:000272</t>
  </si>
  <si>
    <t>21:0220:000272:0003:0001:00</t>
  </si>
  <si>
    <t>105K  :893150:00:------:--</t>
  </si>
  <si>
    <t>21:0767:000307</t>
  </si>
  <si>
    <t>21:0220:000273</t>
  </si>
  <si>
    <t>21:0220:000273:0003:0001:00</t>
  </si>
  <si>
    <t>105K  :893151:00:------:--</t>
  </si>
  <si>
    <t>21:0767:000308</t>
  </si>
  <si>
    <t>21:0220:000274</t>
  </si>
  <si>
    <t>21:0220:000274:0003:0001:00</t>
  </si>
  <si>
    <t>105K  :893152:00:------:--</t>
  </si>
  <si>
    <t>21:0767:000309</t>
  </si>
  <si>
    <t>21:0220:000275</t>
  </si>
  <si>
    <t>21:0220:000275:0003:0001:00</t>
  </si>
  <si>
    <t>105K  :893153:00:------:--</t>
  </si>
  <si>
    <t>21:0767:000310</t>
  </si>
  <si>
    <t>21:0220:000276</t>
  </si>
  <si>
    <t>21:0220:000276:0003:0001:00</t>
  </si>
  <si>
    <t>105K  :893154:00:------:--</t>
  </si>
  <si>
    <t>21:0767:000311</t>
  </si>
  <si>
    <t>21:0220:000277</t>
  </si>
  <si>
    <t>21:0220:000277:0003:0001:00</t>
  </si>
  <si>
    <t>105K  :893155:00:------:--</t>
  </si>
  <si>
    <t>21:0767:000312</t>
  </si>
  <si>
    <t>21:0220:000278</t>
  </si>
  <si>
    <t>21:0220:000278:0003:0001:00</t>
  </si>
  <si>
    <t>105K  :893156:00:------:--</t>
  </si>
  <si>
    <t>21:0767:000313</t>
  </si>
  <si>
    <t>21:0220:000279</t>
  </si>
  <si>
    <t>21:0220:000279:0003:0001:00</t>
  </si>
  <si>
    <t>105K  :893157:00:------:--</t>
  </si>
  <si>
    <t>21:0767:000314</t>
  </si>
  <si>
    <t>21:0220:000280</t>
  </si>
  <si>
    <t>21:0220:000280:0003:0001:00</t>
  </si>
  <si>
    <t>105K  :893158:9X:------:--</t>
  </si>
  <si>
    <t>21:0767:000315</t>
  </si>
  <si>
    <t>105K  :893159:00:------:--</t>
  </si>
  <si>
    <t>21:0767:000316</t>
  </si>
  <si>
    <t>21:0220:000281</t>
  </si>
  <si>
    <t>21:0220:000281:0003:0001:00</t>
  </si>
  <si>
    <t>105K  :893160:00:------:--</t>
  </si>
  <si>
    <t>21:0767:000317</t>
  </si>
  <si>
    <t>21:0220:000282</t>
  </si>
  <si>
    <t>21:0220:000282:0003:0001:00</t>
  </si>
  <si>
    <t>105K  :893162:00:------:--</t>
  </si>
  <si>
    <t>21:0767:000318</t>
  </si>
  <si>
    <t>21:0220:000283</t>
  </si>
  <si>
    <t>21:0220:000283:0003:0001:00</t>
  </si>
  <si>
    <t>105K  :893163:00:------:--</t>
  </si>
  <si>
    <t>21:0767:000319</t>
  </si>
  <si>
    <t>21:0220:000284</t>
  </si>
  <si>
    <t>21:0220:000284:0003:0001:00</t>
  </si>
  <si>
    <t>105K  :893164:00:------:--</t>
  </si>
  <si>
    <t>21:0767:000320</t>
  </si>
  <si>
    <t>21:0220:000285</t>
  </si>
  <si>
    <t>21:0220:000285:0003:0001:00</t>
  </si>
  <si>
    <t>105K  :893165:00:------:--</t>
  </si>
  <si>
    <t>21:0767:000321</t>
  </si>
  <si>
    <t>21:0220:000286</t>
  </si>
  <si>
    <t>21:0220:000286:0003:0001:00</t>
  </si>
  <si>
    <t>105K  :893166:00:------:--</t>
  </si>
  <si>
    <t>21:0767:000322</t>
  </si>
  <si>
    <t>21:0220:000287</t>
  </si>
  <si>
    <t>21:0220:000287:0003:0001:00</t>
  </si>
  <si>
    <t>105K  :893167:10:------:--</t>
  </si>
  <si>
    <t>21:0767:000323</t>
  </si>
  <si>
    <t>21:0220:000288</t>
  </si>
  <si>
    <t>21:0220:000288:0003:0001:00</t>
  </si>
  <si>
    <t>105K  :893168:20:893167:10</t>
  </si>
  <si>
    <t>21:0767:000324</t>
  </si>
  <si>
    <t>21:0220:000288:0004:0001:00</t>
  </si>
  <si>
    <t>105K  :893169:00:------:--</t>
  </si>
  <si>
    <t>21:0767:000325</t>
  </si>
  <si>
    <t>21:0220:000289</t>
  </si>
  <si>
    <t>21:0220:000289:0003:0001:00</t>
  </si>
  <si>
    <t>105K  :893170:00:------:--</t>
  </si>
  <si>
    <t>21:0767:000326</t>
  </si>
  <si>
    <t>21:0220:000290</t>
  </si>
  <si>
    <t>21:0220:000290:0003:0001:00</t>
  </si>
  <si>
    <t>105K  :893171:00:------:--</t>
  </si>
  <si>
    <t>21:0767:000327</t>
  </si>
  <si>
    <t>21:0220:000291</t>
  </si>
  <si>
    <t>21:0220:000291:0003:0001:00</t>
  </si>
  <si>
    <t>105K  :893172:00:------:--</t>
  </si>
  <si>
    <t>21:0767:000328</t>
  </si>
  <si>
    <t>21:0220:000292</t>
  </si>
  <si>
    <t>21:0220:000292:0003:0001:00</t>
  </si>
  <si>
    <t>105K  :893173:00:------:--</t>
  </si>
  <si>
    <t>21:0767:000329</t>
  </si>
  <si>
    <t>21:0220:000293</t>
  </si>
  <si>
    <t>21:0220:000293:0003:0001:00</t>
  </si>
  <si>
    <t>105K  :893174:00:------:--</t>
  </si>
  <si>
    <t>21:0767:000330</t>
  </si>
  <si>
    <t>21:0220:000294</t>
  </si>
  <si>
    <t>21:0220:000294:0003:0001:00</t>
  </si>
  <si>
    <t>105K  :893175:9Z:------:--</t>
  </si>
  <si>
    <t>21:0767:000331</t>
  </si>
  <si>
    <t>105K  :893176:00:------:--</t>
  </si>
  <si>
    <t>21:0767:000332</t>
  </si>
  <si>
    <t>21:0220:000295</t>
  </si>
  <si>
    <t>21:0220:000295:0003:0001:00</t>
  </si>
  <si>
    <t>105K  :893177:00:------:--</t>
  </si>
  <si>
    <t>21:0767:000333</t>
  </si>
  <si>
    <t>21:0220:000296</t>
  </si>
  <si>
    <t>21:0220:000296:0003:0001:00</t>
  </si>
  <si>
    <t>105K  :893178:00:------:--</t>
  </si>
  <si>
    <t>21:0767:000334</t>
  </si>
  <si>
    <t>21:0220:000297</t>
  </si>
  <si>
    <t>21:0220:000297:0003:0001:00</t>
  </si>
  <si>
    <t>105K  :893179:00:------:--</t>
  </si>
  <si>
    <t>21:0767:000335</t>
  </si>
  <si>
    <t>21:0220:000298</t>
  </si>
  <si>
    <t>21:0220:000298:0003:0001:00</t>
  </si>
  <si>
    <t>105K  :893180:00:------:--</t>
  </si>
  <si>
    <t>21:0767:000336</t>
  </si>
  <si>
    <t>21:0220:000299</t>
  </si>
  <si>
    <t>21:0220:000299:0003:0001:00</t>
  </si>
  <si>
    <t>105K  :893182:10:------:--</t>
  </si>
  <si>
    <t>21:0767:000337</t>
  </si>
  <si>
    <t>21:0220:000300</t>
  </si>
  <si>
    <t>21:0220:000300:0003:0001:00</t>
  </si>
  <si>
    <t>105K  :893183:20:893182:10</t>
  </si>
  <si>
    <t>21:0767:000338</t>
  </si>
  <si>
    <t>21:0220:000300:0004:0001:00</t>
  </si>
  <si>
    <t>105K  :893184:00:------:--</t>
  </si>
  <si>
    <t>21:0767:000339</t>
  </si>
  <si>
    <t>21:0220:000301</t>
  </si>
  <si>
    <t>21:0220:000301:0003:0001:00</t>
  </si>
  <si>
    <t>105K  :893185:00:------:--</t>
  </si>
  <si>
    <t>21:0767:000340</t>
  </si>
  <si>
    <t>21:0220:000302</t>
  </si>
  <si>
    <t>21:0220:000302:0003:0001:00</t>
  </si>
  <si>
    <t>105K  :893186:9X:------:--</t>
  </si>
  <si>
    <t>21:0767:000341</t>
  </si>
  <si>
    <t>105K  :893187:00:------:--</t>
  </si>
  <si>
    <t>21:0767:000342</t>
  </si>
  <si>
    <t>21:0220:000303</t>
  </si>
  <si>
    <t>21:0220:000303:0003:0001:00</t>
  </si>
  <si>
    <t>105K  :893188:00:------:--</t>
  </si>
  <si>
    <t>21:0767:000343</t>
  </si>
  <si>
    <t>21:0220:000304</t>
  </si>
  <si>
    <t>21:0220:000304:0003:0001:00</t>
  </si>
  <si>
    <t>105K  :893189:00:------:--</t>
  </si>
  <si>
    <t>21:0767:000344</t>
  </si>
  <si>
    <t>21:0220:000305</t>
  </si>
  <si>
    <t>21:0220:000305:0003:0001:00</t>
  </si>
  <si>
    <t>105K  :893190:00:------:--</t>
  </si>
  <si>
    <t>21:0767:000345</t>
  </si>
  <si>
    <t>21:0220:000306</t>
  </si>
  <si>
    <t>21:0220:000306:0003:0001:00</t>
  </si>
  <si>
    <t>105K  :893191:00:------:--</t>
  </si>
  <si>
    <t>21:0767:000346</t>
  </si>
  <si>
    <t>21:0220:000307</t>
  </si>
  <si>
    <t>21:0220:000307:0003:0001:00</t>
  </si>
  <si>
    <t>105K  :893192:00:------:--</t>
  </si>
  <si>
    <t>21:0767:000347</t>
  </si>
  <si>
    <t>21:0220:000308</t>
  </si>
  <si>
    <t>21:0220:000308:0003:0001:00</t>
  </si>
  <si>
    <t>105K  :893193:00:------:--</t>
  </si>
  <si>
    <t>21:0767:000348</t>
  </si>
  <si>
    <t>21:0220:000309</t>
  </si>
  <si>
    <t>21:0220:000309:0003:0001:00</t>
  </si>
  <si>
    <t>105K  :893194:00:------:--</t>
  </si>
  <si>
    <t>21:0767:000349</t>
  </si>
  <si>
    <t>21:0220:000310</t>
  </si>
  <si>
    <t>21:0220:000310:0003:0001:00</t>
  </si>
  <si>
    <t>105K  :893195:00:------:--</t>
  </si>
  <si>
    <t>21:0767:000350</t>
  </si>
  <si>
    <t>21:0220:000311</t>
  </si>
  <si>
    <t>21:0220:000311:0003:0001:00</t>
  </si>
  <si>
    <t>105K  :893196:00:------:--</t>
  </si>
  <si>
    <t>21:0767:000351</t>
  </si>
  <si>
    <t>21:0220:000312</t>
  </si>
  <si>
    <t>21:0220:000312:0003:0001:00</t>
  </si>
  <si>
    <t>105K  :893197:00:------:--</t>
  </si>
  <si>
    <t>21:0767:000352</t>
  </si>
  <si>
    <t>21:0220:000313</t>
  </si>
  <si>
    <t>21:0220:000313:0003:0001:00</t>
  </si>
  <si>
    <t>105K  :893198:00:------:--</t>
  </si>
  <si>
    <t>21:0767:000353</t>
  </si>
  <si>
    <t>21:0220:000314</t>
  </si>
  <si>
    <t>21:0220:000314:0003:0001:00</t>
  </si>
  <si>
    <t>105K  :893199:00:------:--</t>
  </si>
  <si>
    <t>21:0767:000354</t>
  </si>
  <si>
    <t>21:0220:000315</t>
  </si>
  <si>
    <t>21:0220:000315:0003:0001:00</t>
  </si>
  <si>
    <t>105K  :893200:00:------:--</t>
  </si>
  <si>
    <t>21:0767:000355</t>
  </si>
  <si>
    <t>21:0220:000316</t>
  </si>
  <si>
    <t>21:0220:000316:0003:0001:00</t>
  </si>
  <si>
    <t>105K  :893202:10:------:--</t>
  </si>
  <si>
    <t>21:0767:000356</t>
  </si>
  <si>
    <t>21:0220:000317</t>
  </si>
  <si>
    <t>21:0220:000317:0003:0001:00</t>
  </si>
  <si>
    <t>105K  :893203:20:893202:10</t>
  </si>
  <si>
    <t>21:0767:000357</t>
  </si>
  <si>
    <t>21:0220:000317:0004:0001:00</t>
  </si>
  <si>
    <t>105K  :893204:00:------:--</t>
  </si>
  <si>
    <t>21:0767:000358</t>
  </si>
  <si>
    <t>21:0220:000318</t>
  </si>
  <si>
    <t>21:0220:000318:0003:0001:00</t>
  </si>
  <si>
    <t>105K  :893205:00:------:--</t>
  </si>
  <si>
    <t>21:0767:000359</t>
  </si>
  <si>
    <t>21:0220:000319</t>
  </si>
  <si>
    <t>21:0220:000319:0003:0001:00</t>
  </si>
  <si>
    <t>105K  :893206:00:------:--</t>
  </si>
  <si>
    <t>21:0767:000360</t>
  </si>
  <si>
    <t>21:0220:000320</t>
  </si>
  <si>
    <t>21:0220:000320:0003:0001:00</t>
  </si>
  <si>
    <t>105K  :893207:00:------:--</t>
  </si>
  <si>
    <t>21:0767:000361</t>
  </si>
  <si>
    <t>21:0220:000321</t>
  </si>
  <si>
    <t>21:0220:000321:0003:0001:00</t>
  </si>
  <si>
    <t>105K  :893208:00:------:--</t>
  </si>
  <si>
    <t>21:0767:000362</t>
  </si>
  <si>
    <t>21:0220:000322</t>
  </si>
  <si>
    <t>21:0220:000322:0003:0001:00</t>
  </si>
  <si>
    <t>105K  :893209:00:------:--</t>
  </si>
  <si>
    <t>21:0767:000363</t>
  </si>
  <si>
    <t>21:0220:000323</t>
  </si>
  <si>
    <t>21:0220:000323:0003:0001:00</t>
  </si>
  <si>
    <t>105K  :893210:00:------:--</t>
  </si>
  <si>
    <t>21:0767:000364</t>
  </si>
  <si>
    <t>21:0220:000324</t>
  </si>
  <si>
    <t>21:0220:000324:0003:0001:00</t>
  </si>
  <si>
    <t>105K  :893211:00:------:--</t>
  </si>
  <si>
    <t>21:0767:000365</t>
  </si>
  <si>
    <t>21:0220:000325</t>
  </si>
  <si>
    <t>21:0220:000325:0003:0001:00</t>
  </si>
  <si>
    <t>105K  :893212:00:------:--</t>
  </si>
  <si>
    <t>21:0767:000366</t>
  </si>
  <si>
    <t>21:0220:000326</t>
  </si>
  <si>
    <t>21:0220:000326:0003:0001:00</t>
  </si>
  <si>
    <t>105K  :893213:00:------:--</t>
  </si>
  <si>
    <t>21:0767:000367</t>
  </si>
  <si>
    <t>21:0220:000327</t>
  </si>
  <si>
    <t>21:0220:000327:0003:0001:00</t>
  </si>
  <si>
    <t>105K  :893214:00:------:--</t>
  </si>
  <si>
    <t>21:0767:000368</t>
  </si>
  <si>
    <t>21:0220:000328</t>
  </si>
  <si>
    <t>21:0220:000328:0003:0001:00</t>
  </si>
  <si>
    <t>105K  :893215:00:------:--</t>
  </si>
  <si>
    <t>21:0767:000369</t>
  </si>
  <si>
    <t>21:0220:000329</t>
  </si>
  <si>
    <t>21:0220:000329:0003:0001:00</t>
  </si>
  <si>
    <t>105K  :893216:00:------:--</t>
  </si>
  <si>
    <t>21:0767:000370</t>
  </si>
  <si>
    <t>21:0220:000330</t>
  </si>
  <si>
    <t>21:0220:000330:0003:0001:00</t>
  </si>
  <si>
    <t>105K  :893217:00:------:--</t>
  </si>
  <si>
    <t>21:0767:000371</t>
  </si>
  <si>
    <t>21:0220:000331</t>
  </si>
  <si>
    <t>21:0220:000331:0003:0001:00</t>
  </si>
  <si>
    <t>105K  :893218:00:------:--</t>
  </si>
  <si>
    <t>21:0767:000372</t>
  </si>
  <si>
    <t>21:0220:000332</t>
  </si>
  <si>
    <t>21:0220:000332:0003:0001:00</t>
  </si>
  <si>
    <t>105K  :893219:9Z:------:--</t>
  </si>
  <si>
    <t>21:0767:000373</t>
  </si>
  <si>
    <t>105K  :893220:00:------:--</t>
  </si>
  <si>
    <t>21:0767:000374</t>
  </si>
  <si>
    <t>21:0220:000333</t>
  </si>
  <si>
    <t>21:0220:000333:0003:0001:00</t>
  </si>
  <si>
    <t>105K  :893222:00:------:--</t>
  </si>
  <si>
    <t>21:0767:000375</t>
  </si>
  <si>
    <t>21:0220:000334</t>
  </si>
  <si>
    <t>21:0220:000334:0003:0001:00</t>
  </si>
  <si>
    <t>105K  :893223:00:------:--</t>
  </si>
  <si>
    <t>21:0767:000376</t>
  </si>
  <si>
    <t>21:0220:000335</t>
  </si>
  <si>
    <t>21:0220:000335:0003:0001:00</t>
  </si>
  <si>
    <t>105K  :893224:10:------:--</t>
  </si>
  <si>
    <t>21:0767:000377</t>
  </si>
  <si>
    <t>21:0220:000336</t>
  </si>
  <si>
    <t>21:0220:000336:0003:0001:00</t>
  </si>
  <si>
    <t>105K  :893225:20:893224:10</t>
  </si>
  <si>
    <t>21:0767:000378</t>
  </si>
  <si>
    <t>21:0220:000336:0004:0001:00</t>
  </si>
  <si>
    <t>105K  :893226:00:------:--</t>
  </si>
  <si>
    <t>21:0767:000379</t>
  </si>
  <si>
    <t>21:0220:000337</t>
  </si>
  <si>
    <t>21:0220:000337:0003:0001:00</t>
  </si>
  <si>
    <t>105K  :893227:00:------:--</t>
  </si>
  <si>
    <t>21:0767:000380</t>
  </si>
  <si>
    <t>21:0220:000338</t>
  </si>
  <si>
    <t>21:0220:000338:0003:0001:00</t>
  </si>
  <si>
    <t>105K  :893228:00:------:--</t>
  </si>
  <si>
    <t>21:0767:000381</t>
  </si>
  <si>
    <t>21:0220:000339</t>
  </si>
  <si>
    <t>21:0220:000339:0003:0001:00</t>
  </si>
  <si>
    <t>105K  :893229:00:------:--</t>
  </si>
  <si>
    <t>21:0767:000382</t>
  </si>
  <si>
    <t>21:0220:000340</t>
  </si>
  <si>
    <t>21:0220:000340:0003:0001:00</t>
  </si>
  <si>
    <t>105K  :893230:00:------:--</t>
  </si>
  <si>
    <t>21:0767:000383</t>
  </si>
  <si>
    <t>21:0220:000341</t>
  </si>
  <si>
    <t>21:0220:000341:0003:0001:00</t>
  </si>
  <si>
    <t>105K  :893231:00:------:--</t>
  </si>
  <si>
    <t>21:0767:000384</t>
  </si>
  <si>
    <t>21:0220:000342</t>
  </si>
  <si>
    <t>21:0220:000342:0003:0001:00</t>
  </si>
  <si>
    <t>105K  :893232:00:------:--</t>
  </si>
  <si>
    <t>21:0767:000385</t>
  </si>
  <si>
    <t>21:0220:000343</t>
  </si>
  <si>
    <t>21:0220:000343:0003:0001:00</t>
  </si>
  <si>
    <t>105K  :893233:00:------:--</t>
  </si>
  <si>
    <t>21:0767:000386</t>
  </si>
  <si>
    <t>21:0220:000344</t>
  </si>
  <si>
    <t>21:0220:000344:0003:0001:00</t>
  </si>
  <si>
    <t>105K  :893234:00:------:--</t>
  </si>
  <si>
    <t>21:0767:000387</t>
  </si>
  <si>
    <t>21:0220:000345</t>
  </si>
  <si>
    <t>21:0220:000345:0003:0001:00</t>
  </si>
  <si>
    <t>105K  :893235:9Z:------:--</t>
  </si>
  <si>
    <t>21:0767:000388</t>
  </si>
  <si>
    <t>105K  :893236:00:------:--</t>
  </si>
  <si>
    <t>21:0767:000389</t>
  </si>
  <si>
    <t>21:0220:000346</t>
  </si>
  <si>
    <t>21:0220:000346:0003:0001:00</t>
  </si>
  <si>
    <t>105K  :893237:00:------:--</t>
  </si>
  <si>
    <t>21:0767:000390</t>
  </si>
  <si>
    <t>21:0220:000347</t>
  </si>
  <si>
    <t>21:0220:000347:0003:0001:00</t>
  </si>
  <si>
    <t>105K  :893238:00:------:--</t>
  </si>
  <si>
    <t>21:0767:000391</t>
  </si>
  <si>
    <t>21:0220:000348</t>
  </si>
  <si>
    <t>21:0220:000348:0003:0001:00</t>
  </si>
  <si>
    <t>105K  :893239:00:------:--</t>
  </si>
  <si>
    <t>21:0767:000392</t>
  </si>
  <si>
    <t>21:0220:000349</t>
  </si>
  <si>
    <t>21:0220:000349:0003:0001:00</t>
  </si>
  <si>
    <t>105K  :893240:00:------:--</t>
  </si>
  <si>
    <t>21:0767:000393</t>
  </si>
  <si>
    <t>21:0220:000350</t>
  </si>
  <si>
    <t>21:0220:000350:0003:0001:00</t>
  </si>
  <si>
    <t>105K  :893242:00:------:--</t>
  </si>
  <si>
    <t>21:0767:000394</t>
  </si>
  <si>
    <t>21:0220:000351</t>
  </si>
  <si>
    <t>21:0220:000351:0003:0001:00</t>
  </si>
  <si>
    <t>105K  :893243:10:------:--</t>
  </si>
  <si>
    <t>21:0767:000395</t>
  </si>
  <si>
    <t>21:0220:000352</t>
  </si>
  <si>
    <t>21:0220:000352:0003:0001:00</t>
  </si>
  <si>
    <t>105K  :893244:20:893243:10</t>
  </si>
  <si>
    <t>21:0767:000396</t>
  </si>
  <si>
    <t>21:0220:000352:0004:0001:00</t>
  </si>
  <si>
    <t>105K  :893245:00:------:--</t>
  </si>
  <si>
    <t>21:0767:000397</t>
  </si>
  <si>
    <t>21:0220:000353</t>
  </si>
  <si>
    <t>21:0220:000353:0003:0001:00</t>
  </si>
  <si>
    <t>105K  :893246:9X:------:--</t>
  </si>
  <si>
    <t>21:0767:000398</t>
  </si>
  <si>
    <t>105K  :893247:00:------:--</t>
  </si>
  <si>
    <t>21:0767:000399</t>
  </si>
  <si>
    <t>21:0220:000354</t>
  </si>
  <si>
    <t>21:0220:000354:0003:0001:00</t>
  </si>
  <si>
    <t>105K  :893248:00:------:--</t>
  </si>
  <si>
    <t>21:0767:000400</t>
  </si>
  <si>
    <t>21:0220:000355</t>
  </si>
  <si>
    <t>21:0220:000355:0003:0001:00</t>
  </si>
  <si>
    <t>105K  :893249:00:------:--</t>
  </si>
  <si>
    <t>21:0767:000401</t>
  </si>
  <si>
    <t>21:0220:000356</t>
  </si>
  <si>
    <t>21:0220:000356:0003:0001:00</t>
  </si>
  <si>
    <t>105K  :893250:00:------:--</t>
  </si>
  <si>
    <t>21:0767:000402</t>
  </si>
  <si>
    <t>21:0220:000357</t>
  </si>
  <si>
    <t>21:0220:000357:0003:0001:00</t>
  </si>
  <si>
    <t>105K  :893251:00:------:--</t>
  </si>
  <si>
    <t>21:0767:000403</t>
  </si>
  <si>
    <t>21:0220:000358</t>
  </si>
  <si>
    <t>21:0220:000358:0003:0001:00</t>
  </si>
  <si>
    <t>105K  :893252:00:------:--</t>
  </si>
  <si>
    <t>21:0767:000404</t>
  </si>
  <si>
    <t>21:0220:000359</t>
  </si>
  <si>
    <t>21:0220:000359:0003:0001:00</t>
  </si>
  <si>
    <t>105K  :893253:00:------:--</t>
  </si>
  <si>
    <t>21:0767:000405</t>
  </si>
  <si>
    <t>21:0220:000360</t>
  </si>
  <si>
    <t>21:0220:000360:0003:0001:00</t>
  </si>
  <si>
    <t>105K  :893254:00:------:--</t>
  </si>
  <si>
    <t>21:0767:000406</t>
  </si>
  <si>
    <t>21:0220:000361</t>
  </si>
  <si>
    <t>21:0220:000361:0003:0001:00</t>
  </si>
  <si>
    <t>105K  :893255:00:------:--</t>
  </si>
  <si>
    <t>21:0767:000407</t>
  </si>
  <si>
    <t>21:0220:000362</t>
  </si>
  <si>
    <t>21:0220:000362:0003:0001:00</t>
  </si>
  <si>
    <t>105K  :893256:00:------:--</t>
  </si>
  <si>
    <t>21:0767:000408</t>
  </si>
  <si>
    <t>21:0220:000363</t>
  </si>
  <si>
    <t>21:0220:000363:0003:0001:00</t>
  </si>
  <si>
    <t>105K  :893257:00:------:--</t>
  </si>
  <si>
    <t>21:0767:000409</t>
  </si>
  <si>
    <t>21:0220:000364</t>
  </si>
  <si>
    <t>21:0220:000364:0003:0001:00</t>
  </si>
  <si>
    <t>105K  :893258:00:------:--</t>
  </si>
  <si>
    <t>21:0767:000410</t>
  </si>
  <si>
    <t>21:0220:000365</t>
  </si>
  <si>
    <t>21:0220:000365:0003:0001:00</t>
  </si>
  <si>
    <t>105K  :893259:00:------:--</t>
  </si>
  <si>
    <t>21:0767:000411</t>
  </si>
  <si>
    <t>21:0220:000366</t>
  </si>
  <si>
    <t>21:0220:000366:0003:0001:00</t>
  </si>
  <si>
    <t>105K  :893260:00:------:--</t>
  </si>
  <si>
    <t>21:0767:000412</t>
  </si>
  <si>
    <t>21:0220:000367</t>
  </si>
  <si>
    <t>21:0220:000367:0003:0001:00</t>
  </si>
  <si>
    <t>105K  :893262:00:------:--</t>
  </si>
  <si>
    <t>21:0767:000413</t>
  </si>
  <si>
    <t>21:0220:000368</t>
  </si>
  <si>
    <t>21:0220:000368:0003:0001:00</t>
  </si>
  <si>
    <t>105K  :893263:00:------:--</t>
  </si>
  <si>
    <t>21:0767:000414</t>
  </si>
  <si>
    <t>21:0220:000369</t>
  </si>
  <si>
    <t>21:0220:000369:0003:0001:00</t>
  </si>
  <si>
    <t>105K  :893264:00:------:--</t>
  </si>
  <si>
    <t>21:0767:000415</t>
  </si>
  <si>
    <t>21:0220:000370</t>
  </si>
  <si>
    <t>21:0220:000370:0003:0001:00</t>
  </si>
  <si>
    <t>105K  :893265:00:------:--</t>
  </si>
  <si>
    <t>21:0767:000416</t>
  </si>
  <si>
    <t>21:0220:000371</t>
  </si>
  <si>
    <t>21:0220:000371:0003:0001:00</t>
  </si>
  <si>
    <t>105K  :893266:00:------:--</t>
  </si>
  <si>
    <t>21:0767:000417</t>
  </si>
  <si>
    <t>21:0220:000372</t>
  </si>
  <si>
    <t>21:0220:000372:0003:0001:00</t>
  </si>
  <si>
    <t>105K  :893267:00:------:--</t>
  </si>
  <si>
    <t>21:0767:000418</t>
  </si>
  <si>
    <t>21:0220:000373</t>
  </si>
  <si>
    <t>21:0220:000373:0003:0001:00</t>
  </si>
  <si>
    <t>105K  :893268:00:------:--</t>
  </si>
  <si>
    <t>21:0767:000419</t>
  </si>
  <si>
    <t>21:0220:000374</t>
  </si>
  <si>
    <t>21:0220:000374:0003:0001:00</t>
  </si>
  <si>
    <t>105K  :893269:10:------:--</t>
  </si>
  <si>
    <t>21:0767:000420</t>
  </si>
  <si>
    <t>21:0220:000375</t>
  </si>
  <si>
    <t>21:0220:000375:0003:0001:00</t>
  </si>
  <si>
    <t>105K  :893270:20:893269:10</t>
  </si>
  <si>
    <t>21:0767:000421</t>
  </si>
  <si>
    <t>21:0220:000375:0004:0001:00</t>
  </si>
  <si>
    <t>105K  :893271:00:------:--</t>
  </si>
  <si>
    <t>21:0767:000422</t>
  </si>
  <si>
    <t>21:0220:000376</t>
  </si>
  <si>
    <t>21:0220:000376:0003:0001:00</t>
  </si>
  <si>
    <t>105K  :893272:00:------:--</t>
  </si>
  <si>
    <t>21:0767:000423</t>
  </si>
  <si>
    <t>21:0220:000377</t>
  </si>
  <si>
    <t>21:0220:000377:0003:0001:00</t>
  </si>
  <si>
    <t>105K  :893273:00:------:--</t>
  </si>
  <si>
    <t>21:0767:000424</t>
  </si>
  <si>
    <t>21:0220:000378</t>
  </si>
  <si>
    <t>21:0220:000378:0003:0001:00</t>
  </si>
  <si>
    <t>105K  :893274:00:------:--</t>
  </si>
  <si>
    <t>21:0767:000425</t>
  </si>
  <si>
    <t>21:0220:000379</t>
  </si>
  <si>
    <t>21:0220:000379:0003:0001:00</t>
  </si>
  <si>
    <t>105K  :893275:00:------:--</t>
  </si>
  <si>
    <t>21:0767:000426</t>
  </si>
  <si>
    <t>21:0220:000380</t>
  </si>
  <si>
    <t>21:0220:000380:0003:0001:00</t>
  </si>
  <si>
    <t>105K  :893276:00:------:--</t>
  </si>
  <si>
    <t>21:0767:000427</t>
  </si>
  <si>
    <t>21:0220:000381</t>
  </si>
  <si>
    <t>21:0220:000381:0003:0001:00</t>
  </si>
  <si>
    <t>105K  :893277:00:------:--</t>
  </si>
  <si>
    <t>21:0767:000428</t>
  </si>
  <si>
    <t>21:0220:000382</t>
  </si>
  <si>
    <t>21:0220:000382:0003:0001:00</t>
  </si>
  <si>
    <t>105K  :893278:9Z:------:--</t>
  </si>
  <si>
    <t>21:0767:000429</t>
  </si>
  <si>
    <t>105K  :893279:00:------:--</t>
  </si>
  <si>
    <t>21:0767:000430</t>
  </si>
  <si>
    <t>21:0220:000383</t>
  </si>
  <si>
    <t>21:0220:000383:0003:0001:00</t>
  </si>
  <si>
    <t>105K  :893280:00:------:--</t>
  </si>
  <si>
    <t>21:0767:000431</t>
  </si>
  <si>
    <t>21:0220:000384</t>
  </si>
  <si>
    <t>21:0220:000384:0003:0001:00</t>
  </si>
  <si>
    <t>105K  :893282:10:------:--</t>
  </si>
  <si>
    <t>21:0767:000432</t>
  </si>
  <si>
    <t>21:0220:000385</t>
  </si>
  <si>
    <t>21:0220:000385:0003:0001:00</t>
  </si>
  <si>
    <t>105K  :893283:20:893282:10</t>
  </si>
  <si>
    <t>21:0767:000433</t>
  </si>
  <si>
    <t>21:0220:000385:0004:0001:00</t>
  </si>
  <si>
    <t>105K  :893284:00:------:--</t>
  </si>
  <si>
    <t>21:0767:000434</t>
  </si>
  <si>
    <t>21:0220:000386</t>
  </si>
  <si>
    <t>21:0220:000386:0003:0001:00</t>
  </si>
  <si>
    <t>105K  :893285:00:------:--</t>
  </si>
  <si>
    <t>21:0767:000435</t>
  </si>
  <si>
    <t>21:0220:000387</t>
  </si>
  <si>
    <t>21:0220:000387:0003:0001:00</t>
  </si>
  <si>
    <t>105K  :893286:00:------:--</t>
  </si>
  <si>
    <t>21:0767:000436</t>
  </si>
  <si>
    <t>21:0220:000388</t>
  </si>
  <si>
    <t>21:0220:000388:0003:0001:00</t>
  </si>
  <si>
    <t>105K  :893287:00:------:--</t>
  </si>
  <si>
    <t>21:0767:000437</t>
  </si>
  <si>
    <t>21:0220:000389</t>
  </si>
  <si>
    <t>21:0220:000389:0003:0001:00</t>
  </si>
  <si>
    <t>105K  :893288:00:------:--</t>
  </si>
  <si>
    <t>21:0767:000438</t>
  </si>
  <si>
    <t>21:0220:000390</t>
  </si>
  <si>
    <t>21:0220:000390:0003:0001:00</t>
  </si>
  <si>
    <t>105K  :893289:9Z:------:--</t>
  </si>
  <si>
    <t>21:0767:000439</t>
  </si>
  <si>
    <t>105K  :893290:00:------:--</t>
  </si>
  <si>
    <t>21:0767:000440</t>
  </si>
  <si>
    <t>21:0220:000391</t>
  </si>
  <si>
    <t>21:0220:000391:0003:0001:00</t>
  </si>
  <si>
    <t>105K  :893291:00:------:--</t>
  </si>
  <si>
    <t>21:0767:000441</t>
  </si>
  <si>
    <t>21:0220:000392</t>
  </si>
  <si>
    <t>21:0220:000392:0003:0001:00</t>
  </si>
  <si>
    <t>105K  :893292:00:------:--</t>
  </si>
  <si>
    <t>21:0767:000442</t>
  </si>
  <si>
    <t>21:0220:000393</t>
  </si>
  <si>
    <t>21:0220:000393:0003:0001:00</t>
  </si>
  <si>
    <t>105K  :893293:00:------:--</t>
  </si>
  <si>
    <t>21:0767:000443</t>
  </si>
  <si>
    <t>21:0220:000394</t>
  </si>
  <si>
    <t>21:0220:000394:0003:0001:00</t>
  </si>
  <si>
    <t>105K  :893294:00:------:--</t>
  </si>
  <si>
    <t>21:0767:000444</t>
  </si>
  <si>
    <t>21:0220:000395</t>
  </si>
  <si>
    <t>21:0220:000395:0003:0001:00</t>
  </si>
  <si>
    <t>105K  :893295:00:------:--</t>
  </si>
  <si>
    <t>21:0767:000445</t>
  </si>
  <si>
    <t>21:0220:000396</t>
  </si>
  <si>
    <t>21:0220:000396:0003:0001:00</t>
  </si>
  <si>
    <t>105K  :893296:00:------:--</t>
  </si>
  <si>
    <t>21:0767:000446</t>
  </si>
  <si>
    <t>21:0220:000397</t>
  </si>
  <si>
    <t>21:0220:000397:0003:0001:00</t>
  </si>
  <si>
    <t>105K  :893297:00:------:--</t>
  </si>
  <si>
    <t>21:0767:000447</t>
  </si>
  <si>
    <t>21:0220:000398</t>
  </si>
  <si>
    <t>21:0220:000398:0003:0001:00</t>
  </si>
  <si>
    <t>105K  :893298:00:------:--</t>
  </si>
  <si>
    <t>21:0767:000448</t>
  </si>
  <si>
    <t>21:0220:000399</t>
  </si>
  <si>
    <t>21:0220:000399:0003:0001:00</t>
  </si>
  <si>
    <t>105K  :893299:00:------:--</t>
  </si>
  <si>
    <t>21:0767:000449</t>
  </si>
  <si>
    <t>21:0220:000400</t>
  </si>
  <si>
    <t>21:0220:000400:0003:0001:00</t>
  </si>
  <si>
    <t>105K  :893300:00:------:--</t>
  </si>
  <si>
    <t>21:0767:000450</t>
  </si>
  <si>
    <t>21:0220:000401</t>
  </si>
  <si>
    <t>21:0220:000401:0003:0001:00</t>
  </si>
  <si>
    <t>105K  :893302:00:------:--</t>
  </si>
  <si>
    <t>21:0767:000451</t>
  </si>
  <si>
    <t>21:0220:000402</t>
  </si>
  <si>
    <t>21:0220:000402:0003:0001:00</t>
  </si>
  <si>
    <t>105K  :893303:10:------:--</t>
  </si>
  <si>
    <t>21:0767:000452</t>
  </si>
  <si>
    <t>21:0220:000403</t>
  </si>
  <si>
    <t>21:0220:000403:0003:0001:00</t>
  </si>
  <si>
    <t>105K  :893304:20:893303:10</t>
  </si>
  <si>
    <t>21:0767:000453</t>
  </si>
  <si>
    <t>21:0220:000403:0004:0001:00</t>
  </si>
  <si>
    <t>105K  :893305:00:------:--</t>
  </si>
  <si>
    <t>21:0767:000454</t>
  </si>
  <si>
    <t>21:0220:000404</t>
  </si>
  <si>
    <t>21:0220:000404:0003:0001:00</t>
  </si>
  <si>
    <t>105K  :893306:00:------:--</t>
  </si>
  <si>
    <t>21:0767:000455</t>
  </si>
  <si>
    <t>21:0220:000405</t>
  </si>
  <si>
    <t>21:0220:000405:0003:0001:00</t>
  </si>
  <si>
    <t>105K  :893307:00:------:--</t>
  </si>
  <si>
    <t>21:0767:000456</t>
  </si>
  <si>
    <t>21:0220:000406</t>
  </si>
  <si>
    <t>21:0220:000406:0003:0001:00</t>
  </si>
  <si>
    <t>105K  :893308:00:------:--</t>
  </si>
  <si>
    <t>21:0767:000457</t>
  </si>
  <si>
    <t>21:0220:000407</t>
  </si>
  <si>
    <t>21:0220:000407:0003:0001:00</t>
  </si>
  <si>
    <t>105K  :893309:00:------:--</t>
  </si>
  <si>
    <t>21:0767:000458</t>
  </si>
  <si>
    <t>21:0220:000408</t>
  </si>
  <si>
    <t>21:0220:000408:0003:0001:00</t>
  </si>
  <si>
    <t>105K  :893310:00:------:--</t>
  </si>
  <si>
    <t>21:0767:000459</t>
  </si>
  <si>
    <t>21:0220:000409</t>
  </si>
  <si>
    <t>21:0220:000409:0003:0001:00</t>
  </si>
  <si>
    <t>105K  :893311:00:------:--</t>
  </si>
  <si>
    <t>21:0767:000460</t>
  </si>
  <si>
    <t>21:0220:000410</t>
  </si>
  <si>
    <t>21:0220:000410:0003:0001:00</t>
  </si>
  <si>
    <t>105K  :893312:00:------:--</t>
  </si>
  <si>
    <t>21:0767:000461</t>
  </si>
  <si>
    <t>21:0220:000411</t>
  </si>
  <si>
    <t>21:0220:000411:0003:0001:00</t>
  </si>
  <si>
    <t>105K  :893313:00:------:--</t>
  </si>
  <si>
    <t>21:0767:000462</t>
  </si>
  <si>
    <t>21:0220:000412</t>
  </si>
  <si>
    <t>21:0220:000412:0003:0001:00</t>
  </si>
  <si>
    <t>105K  :893314:9X:------:--</t>
  </si>
  <si>
    <t>21:0767:000463</t>
  </si>
  <si>
    <t>105K  :893315:00:------:--</t>
  </si>
  <si>
    <t>21:0767:000464</t>
  </si>
  <si>
    <t>21:0220:000413</t>
  </si>
  <si>
    <t>21:0220:000413:0003:0001:00</t>
  </si>
  <si>
    <t>105K  :893316:00:------:--</t>
  </si>
  <si>
    <t>21:0767:000465</t>
  </si>
  <si>
    <t>21:0220:000414</t>
  </si>
  <si>
    <t>21:0220:000414:0003:0001:00</t>
  </si>
  <si>
    <t>105K  :893317:00:------:--</t>
  </si>
  <si>
    <t>21:0767:000466</t>
  </si>
  <si>
    <t>21:0220:000415</t>
  </si>
  <si>
    <t>21:0220:000415:0003:0001:00</t>
  </si>
  <si>
    <t>105K  :893318:00:------:--</t>
  </si>
  <si>
    <t>21:0767:000467</t>
  </si>
  <si>
    <t>21:0220:000416</t>
  </si>
  <si>
    <t>21:0220:000416:0003:0001:00</t>
  </si>
  <si>
    <t>105K  :893319:00:------:--</t>
  </si>
  <si>
    <t>21:0767:000468</t>
  </si>
  <si>
    <t>21:0220:000417</t>
  </si>
  <si>
    <t>21:0220:000417:0003:0001:00</t>
  </si>
  <si>
    <t>105K  :893320:00:------:--</t>
  </si>
  <si>
    <t>21:0767:000469</t>
  </si>
  <si>
    <t>21:0220:000418</t>
  </si>
  <si>
    <t>21:0220:000418:0003:0001:00</t>
  </si>
  <si>
    <t>105K  :893322:00:------:--</t>
  </si>
  <si>
    <t>21:0767:000470</t>
  </si>
  <si>
    <t>21:0220:000419</t>
  </si>
  <si>
    <t>21:0220:000419:0003:0001:00</t>
  </si>
  <si>
    <t>105K  :893323:00:------:--</t>
  </si>
  <si>
    <t>21:0767:000471</t>
  </si>
  <si>
    <t>21:0220:000420</t>
  </si>
  <si>
    <t>21:0220:000420:0003:0001:00</t>
  </si>
  <si>
    <t>105K  :893324:00:------:--</t>
  </si>
  <si>
    <t>21:0767:000472</t>
  </si>
  <si>
    <t>21:0220:000421</t>
  </si>
  <si>
    <t>21:0220:000421:0003:0001:00</t>
  </si>
  <si>
    <t>105K  :893325:00:------:--</t>
  </si>
  <si>
    <t>21:0767:000473</t>
  </si>
  <si>
    <t>21:0220:000422</t>
  </si>
  <si>
    <t>21:0220:000422:0003:0001:00</t>
  </si>
  <si>
    <t>105K  :893326:10:------:--</t>
  </si>
  <si>
    <t>21:0767:000474</t>
  </si>
  <si>
    <t>21:0220:000423</t>
  </si>
  <si>
    <t>21:0220:000423:0003:0001:00</t>
  </si>
  <si>
    <t>105K  :893327:20:893326:10</t>
  </si>
  <si>
    <t>21:0767:000475</t>
  </si>
  <si>
    <t>21:0220:000423:0004:0001:00</t>
  </si>
  <si>
    <t>105K  :893328:00:------:--</t>
  </si>
  <si>
    <t>21:0767:000476</t>
  </si>
  <si>
    <t>21:0220:000424</t>
  </si>
  <si>
    <t>21:0220:000424:0003:0001:00</t>
  </si>
  <si>
    <t>105K  :893329:00:------:--</t>
  </si>
  <si>
    <t>21:0767:000477</t>
  </si>
  <si>
    <t>21:0220:000425</t>
  </si>
  <si>
    <t>21:0220:000425:0003:0001:00</t>
  </si>
  <si>
    <t>105K  :893330:00:------:--</t>
  </si>
  <si>
    <t>21:0767:000478</t>
  </si>
  <si>
    <t>21:0220:000426</t>
  </si>
  <si>
    <t>21:0220:000426:0003:0001:00</t>
  </si>
  <si>
    <t>105K  :893331:00:------:--</t>
  </si>
  <si>
    <t>21:0767:000479</t>
  </si>
  <si>
    <t>21:0220:000427</t>
  </si>
  <si>
    <t>21:0220:000427:0003:0001:00</t>
  </si>
  <si>
    <t>105K  :893332:00:------:--</t>
  </si>
  <si>
    <t>21:0767:000480</t>
  </si>
  <si>
    <t>21:0220:000428</t>
  </si>
  <si>
    <t>21:0220:000428:0003:0001:00</t>
  </si>
  <si>
    <t>105K  :893333:00:------:--</t>
  </si>
  <si>
    <t>21:0767:000481</t>
  </si>
  <si>
    <t>21:0220:000429</t>
  </si>
  <si>
    <t>21:0220:000429:0003:0001:00</t>
  </si>
  <si>
    <t>105K  :893334:00:------:--</t>
  </si>
  <si>
    <t>21:0767:000482</t>
  </si>
  <si>
    <t>21:0220:000430</t>
  </si>
  <si>
    <t>21:0220:000430:0003:0001:00</t>
  </si>
  <si>
    <t>105K  :893335:9Y:------:--</t>
  </si>
  <si>
    <t>21:0767:000483</t>
  </si>
  <si>
    <t>105K  :893336:00:------:--</t>
  </si>
  <si>
    <t>21:0767:000484</t>
  </si>
  <si>
    <t>21:0220:000431</t>
  </si>
  <si>
    <t>21:0220:000431:0003:0001:00</t>
  </si>
  <si>
    <t>105K  :893337:00:------:--</t>
  </si>
  <si>
    <t>21:0767:000485</t>
  </si>
  <si>
    <t>21:0220:000432</t>
  </si>
  <si>
    <t>21:0220:000432:0003:0001:00</t>
  </si>
  <si>
    <t>105K  :893338:00:------:--</t>
  </si>
  <si>
    <t>21:0767:000486</t>
  </si>
  <si>
    <t>21:0220:000433</t>
  </si>
  <si>
    <t>21:0220:000433:0003:0001:00</t>
  </si>
  <si>
    <t>105K  :893339:00:------:--</t>
  </si>
  <si>
    <t>21:0767:000487</t>
  </si>
  <si>
    <t>21:0220:000434</t>
  </si>
  <si>
    <t>21:0220:000434:0003:0001:00</t>
  </si>
  <si>
    <t>105K  :893340:00:------:--</t>
  </si>
  <si>
    <t>21:0767:000488</t>
  </si>
  <si>
    <t>21:0220:000435</t>
  </si>
  <si>
    <t>21:0220:000435:0003:0001:00</t>
  </si>
  <si>
    <t>105K  :893342:00:------:--</t>
  </si>
  <si>
    <t>21:0767:000489</t>
  </si>
  <si>
    <t>21:0220:000436</t>
  </si>
  <si>
    <t>21:0220:000436:0003:0001:00</t>
  </si>
  <si>
    <t>105K  :893343:00:------:--</t>
  </si>
  <si>
    <t>21:0767:000490</t>
  </si>
  <si>
    <t>21:0220:000437</t>
  </si>
  <si>
    <t>21:0220:000437:0003:0001:00</t>
  </si>
  <si>
    <t>105K  :893344:00:------:--</t>
  </si>
  <si>
    <t>21:0767:000491</t>
  </si>
  <si>
    <t>21:0220:000438</t>
  </si>
  <si>
    <t>21:0220:000438:0003:0001:00</t>
  </si>
  <si>
    <t>105K  :893345:10:------:--</t>
  </si>
  <si>
    <t>21:0767:000492</t>
  </si>
  <si>
    <t>21:0220:000439</t>
  </si>
  <si>
    <t>21:0220:000439:0003:0001:00</t>
  </si>
  <si>
    <t>105K  :893346:20:893345:10</t>
  </si>
  <si>
    <t>21:0767:000493</t>
  </si>
  <si>
    <t>21:0220:000439:0004:0001:00</t>
  </si>
  <si>
    <t>105K  :893347:00:------:--</t>
  </si>
  <si>
    <t>21:0767:000494</t>
  </si>
  <si>
    <t>21:0220:000440</t>
  </si>
  <si>
    <t>21:0220:000440:0003:0001:00</t>
  </si>
  <si>
    <t>105K  :893348:00:------:--</t>
  </si>
  <si>
    <t>21:0767:000495</t>
  </si>
  <si>
    <t>21:0220:000441</t>
  </si>
  <si>
    <t>21:0220:000441:0003:0001:00</t>
  </si>
  <si>
    <t>105K  :893349:00:------:--</t>
  </si>
  <si>
    <t>21:0767:000496</t>
  </si>
  <si>
    <t>21:0220:000442</t>
  </si>
  <si>
    <t>21:0220:000442:0003:0001:00</t>
  </si>
  <si>
    <t>105K  :893350:9X:------:--</t>
  </si>
  <si>
    <t>21:0767:000497</t>
  </si>
  <si>
    <t>105K  :893351:00:------:--</t>
  </si>
  <si>
    <t>21:0767:000498</t>
  </si>
  <si>
    <t>21:0220:000443</t>
  </si>
  <si>
    <t>21:0220:000443:0003:0001:00</t>
  </si>
  <si>
    <t>105K  :893352:00:------:--</t>
  </si>
  <si>
    <t>21:0767:000499</t>
  </si>
  <si>
    <t>21:0220:000444</t>
  </si>
  <si>
    <t>21:0220:000444:0003:0001:00</t>
  </si>
  <si>
    <t>105K  :893353:00:------:--</t>
  </si>
  <si>
    <t>21:0767:000500</t>
  </si>
  <si>
    <t>21:0220:000445</t>
  </si>
  <si>
    <t>21:0220:000445:0003:0001:00</t>
  </si>
  <si>
    <t>105K  :893354:00:------:--</t>
  </si>
  <si>
    <t>21:0767:000501</t>
  </si>
  <si>
    <t>21:0220:000446</t>
  </si>
  <si>
    <t>21:0220:000446:0003:0001:00</t>
  </si>
  <si>
    <t>105K  :893355:00:------:--</t>
  </si>
  <si>
    <t>21:0767:000502</t>
  </si>
  <si>
    <t>21:0220:000447</t>
  </si>
  <si>
    <t>21:0220:000447:0003:0001:00</t>
  </si>
  <si>
    <t>105K  :893356:00:------:--</t>
  </si>
  <si>
    <t>21:0767:000503</t>
  </si>
  <si>
    <t>21:0220:000448</t>
  </si>
  <si>
    <t>21:0220:000448:0003:0001:00</t>
  </si>
  <si>
    <t>105K  :893357:00:------:--</t>
  </si>
  <si>
    <t>21:0767:000504</t>
  </si>
  <si>
    <t>21:0220:000449</t>
  </si>
  <si>
    <t>21:0220:000449:0003:0001:00</t>
  </si>
  <si>
    <t>105K  :893358:00:------:--</t>
  </si>
  <si>
    <t>21:0767:000505</t>
  </si>
  <si>
    <t>21:0220:000450</t>
  </si>
  <si>
    <t>21:0220:000450:0003:0001:00</t>
  </si>
  <si>
    <t>105K  :893359:00:------:--</t>
  </si>
  <si>
    <t>21:0767:000506</t>
  </si>
  <si>
    <t>21:0220:000451</t>
  </si>
  <si>
    <t>21:0220:000451:0003:0001:00</t>
  </si>
  <si>
    <t>105K  :893360:00:------:--</t>
  </si>
  <si>
    <t>21:0767:000507</t>
  </si>
  <si>
    <t>21:0220:000452</t>
  </si>
  <si>
    <t>21:0220:000452:0003:0001:00</t>
  </si>
  <si>
    <t>105K  :893362:00:------:--</t>
  </si>
  <si>
    <t>21:0767:000508</t>
  </si>
  <si>
    <t>21:0220:000453</t>
  </si>
  <si>
    <t>21:0220:000453:0003:0001:00</t>
  </si>
  <si>
    <t>105K  :893363:00:------:--</t>
  </si>
  <si>
    <t>21:0767:000509</t>
  </si>
  <si>
    <t>21:0220:000454</t>
  </si>
  <si>
    <t>21:0220:000454:0003:0001:00</t>
  </si>
  <si>
    <t>105K  :893364:10:------:--</t>
  </si>
  <si>
    <t>21:0767:000510</t>
  </si>
  <si>
    <t>21:0220:000455</t>
  </si>
  <si>
    <t>21:0220:000455:0003:0001:00</t>
  </si>
  <si>
    <t>105K  :893365:20:893364:10</t>
  </si>
  <si>
    <t>21:0767:000511</t>
  </si>
  <si>
    <t>21:0220:000455:0004:0001:00</t>
  </si>
  <si>
    <t>105K  :893366:00:------:--</t>
  </si>
  <si>
    <t>21:0767:000512</t>
  </si>
  <si>
    <t>21:0220:000456</t>
  </si>
  <si>
    <t>21:0220:000456:0003:0001:00</t>
  </si>
  <si>
    <t>105K  :893367:00:------:--</t>
  </si>
  <si>
    <t>21:0767:000513</t>
  </si>
  <si>
    <t>21:0220:000457</t>
  </si>
  <si>
    <t>21:0220:000457:0003:0001:00</t>
  </si>
  <si>
    <t>105K  :893368:00:------:--</t>
  </si>
  <si>
    <t>21:0767:000514</t>
  </si>
  <si>
    <t>21:0220:000458</t>
  </si>
  <si>
    <t>21:0220:000458:0003:0001:00</t>
  </si>
  <si>
    <t>105K  :893369:00:------:--</t>
  </si>
  <si>
    <t>21:0767:000515</t>
  </si>
  <si>
    <t>21:0220:000459</t>
  </si>
  <si>
    <t>21:0220:000459:0003:0001:00</t>
  </si>
  <si>
    <t>105K  :893370:9X:------:--</t>
  </si>
  <si>
    <t>21:0767:000516</t>
  </si>
  <si>
    <t>105K  :893371:00:------:--</t>
  </si>
  <si>
    <t>21:0767:000517</t>
  </si>
  <si>
    <t>21:0220:000460</t>
  </si>
  <si>
    <t>21:0220:000460:0003:0001:00</t>
  </si>
  <si>
    <t>105K  :893372:00:------:--</t>
  </si>
  <si>
    <t>21:0767:000518</t>
  </si>
  <si>
    <t>21:0220:000461</t>
  </si>
  <si>
    <t>21:0220:000461:0003:0001:00</t>
  </si>
  <si>
    <t>105K  :893373:00:------:--</t>
  </si>
  <si>
    <t>21:0767:000519</t>
  </si>
  <si>
    <t>21:0220:000462</t>
  </si>
  <si>
    <t>21:0220:000462:0003:0001:00</t>
  </si>
  <si>
    <t>105K  :893374:00:------:--</t>
  </si>
  <si>
    <t>21:0767:000520</t>
  </si>
  <si>
    <t>21:0220:000463</t>
  </si>
  <si>
    <t>21:0220:000463:0003:0001:00</t>
  </si>
  <si>
    <t>105K  :893375:00:------:--</t>
  </si>
  <si>
    <t>21:0767:000521</t>
  </si>
  <si>
    <t>21:0220:000464</t>
  </si>
  <si>
    <t>21:0220:000464:0003:0001:00</t>
  </si>
  <si>
    <t>105K  :893376:00:------:--</t>
  </si>
  <si>
    <t>21:0767:000522</t>
  </si>
  <si>
    <t>21:0220:000465</t>
  </si>
  <si>
    <t>21:0220:000465:0003:0001:00</t>
  </si>
  <si>
    <t>105K  :893377:00:------:--</t>
  </si>
  <si>
    <t>21:0767:000523</t>
  </si>
  <si>
    <t>21:0220:000466</t>
  </si>
  <si>
    <t>21:0220:000466:0003:0001:00</t>
  </si>
  <si>
    <t>105K  :893378:00:------:--</t>
  </si>
  <si>
    <t>21:0767:000524</t>
  </si>
  <si>
    <t>21:0220:000467</t>
  </si>
  <si>
    <t>21:0220:000467:0003:0001:00</t>
  </si>
  <si>
    <t>031M  :891002:00:------:--</t>
  </si>
  <si>
    <t>21:0783:000001</t>
  </si>
  <si>
    <t>21:0222:000001</t>
  </si>
  <si>
    <t>21:0222:000001:0003:0001:00</t>
  </si>
  <si>
    <t>031M  :891003:00:------:--</t>
  </si>
  <si>
    <t>21:0783:000002</t>
  </si>
  <si>
    <t>21:0222:000002</t>
  </si>
  <si>
    <t>21:0222:000002:0003:0001:00</t>
  </si>
  <si>
    <t>031M  :891004:00:------:--</t>
  </si>
  <si>
    <t>21:0783:000003</t>
  </si>
  <si>
    <t>21:0222:000003</t>
  </si>
  <si>
    <t>21:0222:000003:0003:0001:00</t>
  </si>
  <si>
    <t>031M  :891005:00:------:--</t>
  </si>
  <si>
    <t>21:0783:000004</t>
  </si>
  <si>
    <t>21:0222:000004</t>
  </si>
  <si>
    <t>21:0222:000004:0003:0001:00</t>
  </si>
  <si>
    <t>031M  :891006:00:------:--</t>
  </si>
  <si>
    <t>21:0783:000005</t>
  </si>
  <si>
    <t>21:0222:000005</t>
  </si>
  <si>
    <t>21:0222:000005:0003:0001:00</t>
  </si>
  <si>
    <t>031M  :891007:00:------:--</t>
  </si>
  <si>
    <t>21:0783:000006</t>
  </si>
  <si>
    <t>21:0222:000006</t>
  </si>
  <si>
    <t>21:0222:000006:0003:0001:00</t>
  </si>
  <si>
    <t>031M  :891008:00:------:--</t>
  </si>
  <si>
    <t>21:0783:000007</t>
  </si>
  <si>
    <t>21:0222:000007</t>
  </si>
  <si>
    <t>21:0222:000007:0003:0001:00</t>
  </si>
  <si>
    <t>031M  :891009:00:------:--</t>
  </si>
  <si>
    <t>21:0783:000008</t>
  </si>
  <si>
    <t>21:0222:000008</t>
  </si>
  <si>
    <t>21:0222:000008:0003:0001:00</t>
  </si>
  <si>
    <t>031M  :891010:00:------:--</t>
  </si>
  <si>
    <t>21:0783:000009</t>
  </si>
  <si>
    <t>21:0222:000009</t>
  </si>
  <si>
    <t>21:0222:000009:0003:0001:00</t>
  </si>
  <si>
    <t>031M  :891011:00:------:--</t>
  </si>
  <si>
    <t>21:0783:000010</t>
  </si>
  <si>
    <t>21:0222:000010</t>
  </si>
  <si>
    <t>21:0222:000010:0003:0001:00</t>
  </si>
  <si>
    <t>031M  :891012:00:------:--</t>
  </si>
  <si>
    <t>21:0783:000011</t>
  </si>
  <si>
    <t>21:0222:000011</t>
  </si>
  <si>
    <t>21:0222:000011:0003:0001:00</t>
  </si>
  <si>
    <t>031M  :891013:00:------:--</t>
  </si>
  <si>
    <t>21:0783:000012</t>
  </si>
  <si>
    <t>21:0222:000012</t>
  </si>
  <si>
    <t>21:0222:000012:0003:0001:00</t>
  </si>
  <si>
    <t>031M  :891014:00:------:--</t>
  </si>
  <si>
    <t>21:0783:000013</t>
  </si>
  <si>
    <t>21:0222:000013</t>
  </si>
  <si>
    <t>21:0222:000013:0003:0001:00</t>
  </si>
  <si>
    <t>031M  :891015:10:------:--</t>
  </si>
  <si>
    <t>21:0783:000014</t>
  </si>
  <si>
    <t>21:0222:000014</t>
  </si>
  <si>
    <t>21:0222:000014:0003:0001:00</t>
  </si>
  <si>
    <t>031M  :891016:20:891015:10</t>
  </si>
  <si>
    <t>21:0783:000015</t>
  </si>
  <si>
    <t>21:0222:000014:0004:0001:00</t>
  </si>
  <si>
    <t>031M  :891017:00:------:--</t>
  </si>
  <si>
    <t>21:0783:000016</t>
  </si>
  <si>
    <t>21:0222:000015</t>
  </si>
  <si>
    <t>21:0222:000015:0003:0001:00</t>
  </si>
  <si>
    <t>031M  :891018:9Z:------:--</t>
  </si>
  <si>
    <t>21:0783:000017</t>
  </si>
  <si>
    <t>031M  :891019:00:------:--</t>
  </si>
  <si>
    <t>21:0783:000018</t>
  </si>
  <si>
    <t>21:0222:000016</t>
  </si>
  <si>
    <t>21:0222:000016:0003:0001:00</t>
  </si>
  <si>
    <t>031M  :891020:00:------:--</t>
  </si>
  <si>
    <t>21:0783:000019</t>
  </si>
  <si>
    <t>21:0222:000017</t>
  </si>
  <si>
    <t>21:0222:000017:0003:0001:00</t>
  </si>
  <si>
    <t>031M  :891022:00:------:--</t>
  </si>
  <si>
    <t>21:0783:000020</t>
  </si>
  <si>
    <t>21:0222:000018</t>
  </si>
  <si>
    <t>21:0222:000018:0003:0001:00</t>
  </si>
  <si>
    <t>031M  :891023:00:------:--</t>
  </si>
  <si>
    <t>21:0783:000021</t>
  </si>
  <si>
    <t>21:0222:000019</t>
  </si>
  <si>
    <t>21:0222:000019:0003:0001:00</t>
  </si>
  <si>
    <t>031M  :891024:9Y:------:--</t>
  </si>
  <si>
    <t>21:0783:000022</t>
  </si>
  <si>
    <t>031M  :891025:10:------:--</t>
  </si>
  <si>
    <t>21:0783:000023</t>
  </si>
  <si>
    <t>21:0222:000020</t>
  </si>
  <si>
    <t>21:0222:000020:0003:0001:00</t>
  </si>
  <si>
    <t>031M  :891026:20:891025:10</t>
  </si>
  <si>
    <t>21:0783:000024</t>
  </si>
  <si>
    <t>21:0222:000020:0004:0001:00</t>
  </si>
  <si>
    <t>031M  :891027:00:------:--</t>
  </si>
  <si>
    <t>21:0783:000025</t>
  </si>
  <si>
    <t>21:0222:000021</t>
  </si>
  <si>
    <t>21:0222:000021:0003:0001:00</t>
  </si>
  <si>
    <t>031M  :891028:00:------:--</t>
  </si>
  <si>
    <t>21:0783:000026</t>
  </si>
  <si>
    <t>21:0222:000022</t>
  </si>
  <si>
    <t>21:0222:000022:0003:0001:00</t>
  </si>
  <si>
    <t>031M  :891029:00:------:--</t>
  </si>
  <si>
    <t>21:0783:000027</t>
  </si>
  <si>
    <t>21:0222:000023</t>
  </si>
  <si>
    <t>21:0222:000023:0003:0001:00</t>
  </si>
  <si>
    <t>031M  :891030:00:------:--</t>
  </si>
  <si>
    <t>21:0783:000028</t>
  </si>
  <si>
    <t>21:0222:000024</t>
  </si>
  <si>
    <t>21:0222:000024:0003:0001:00</t>
  </si>
  <si>
    <t>031M  :891031:00:------:--</t>
  </si>
  <si>
    <t>21:0783:000029</t>
  </si>
  <si>
    <t>21:0222:000025</t>
  </si>
  <si>
    <t>21:0222:000025:0003:0001:00</t>
  </si>
  <si>
    <t>031M  :891032:00:------:--</t>
  </si>
  <si>
    <t>21:0783:000030</t>
  </si>
  <si>
    <t>21:0222:000026</t>
  </si>
  <si>
    <t>21:0222:000026:0003:0001:00</t>
  </si>
  <si>
    <t>031M  :891033:00:------:--</t>
  </si>
  <si>
    <t>21:0783:000031</t>
  </si>
  <si>
    <t>21:0222:000027</t>
  </si>
  <si>
    <t>21:0222:000027:0003:0001:00</t>
  </si>
  <si>
    <t>031M  :891034:00:------:--</t>
  </si>
  <si>
    <t>21:0783:000032</t>
  </si>
  <si>
    <t>21:0222:000028</t>
  </si>
  <si>
    <t>21:0222:000028:0003:0001:00</t>
  </si>
  <si>
    <t>031M  :891035:00:------:--</t>
  </si>
  <si>
    <t>21:0783:000033</t>
  </si>
  <si>
    <t>21:0222:000029</t>
  </si>
  <si>
    <t>21:0222:000029:0003:0001:00</t>
  </si>
  <si>
    <t>031M  :891036:00:------:--</t>
  </si>
  <si>
    <t>21:0783:000034</t>
  </si>
  <si>
    <t>21:0222:000030</t>
  </si>
  <si>
    <t>21:0222:000030:0003:0001:00</t>
  </si>
  <si>
    <t>031M  :891037:00:------:--</t>
  </si>
  <si>
    <t>21:0783:000035</t>
  </si>
  <si>
    <t>21:0222:000031</t>
  </si>
  <si>
    <t>21:0222:000031:0003:0001:00</t>
  </si>
  <si>
    <t>031M  :891038:00:------:--</t>
  </si>
  <si>
    <t>21:0783:000036</t>
  </si>
  <si>
    <t>21:0222:000032</t>
  </si>
  <si>
    <t>21:0222:000032:0003:0001:00</t>
  </si>
  <si>
    <t>031M  :891039:00:------:--</t>
  </si>
  <si>
    <t>21:0783:000037</t>
  </si>
  <si>
    <t>21:0222:000033</t>
  </si>
  <si>
    <t>21:0222:000033:0003:0001:00</t>
  </si>
  <si>
    <t>031M  :891040:00:------:--</t>
  </si>
  <si>
    <t>21:0783:000038</t>
  </si>
  <si>
    <t>21:0222:000034</t>
  </si>
  <si>
    <t>21:0222:000034:0003:0001:00</t>
  </si>
  <si>
    <t>031M  :891042:00:------:--</t>
  </si>
  <si>
    <t>21:0783:000039</t>
  </si>
  <si>
    <t>21:0222:000035</t>
  </si>
  <si>
    <t>21:0222:000035:0003:0001:00</t>
  </si>
  <si>
    <t>031M  :891043:00:------:--</t>
  </si>
  <si>
    <t>21:0783:000040</t>
  </si>
  <si>
    <t>21:0222:000036</t>
  </si>
  <si>
    <t>21:0222:000036:0003:0001:00</t>
  </si>
  <si>
    <t>031M  :891044:9Z:------:--</t>
  </si>
  <si>
    <t>21:0783:000041</t>
  </si>
  <si>
    <t>031M  :891045:00:------:--</t>
  </si>
  <si>
    <t>21:0783:000042</t>
  </si>
  <si>
    <t>21:0222:000037</t>
  </si>
  <si>
    <t>21:0222:000037:0003:0001:00</t>
  </si>
  <si>
    <t>031M  :891046:00:------:--</t>
  </si>
  <si>
    <t>21:0783:000043</t>
  </si>
  <si>
    <t>21:0222:000038</t>
  </si>
  <si>
    <t>21:0222:000038:0003:0001:00</t>
  </si>
  <si>
    <t>031M  :891047:00:------:--</t>
  </si>
  <si>
    <t>21:0783:000044</t>
  </si>
  <si>
    <t>21:0222:000039</t>
  </si>
  <si>
    <t>21:0222:000039:0003:0001:00</t>
  </si>
  <si>
    <t>031M  :891048:00:------:--</t>
  </si>
  <si>
    <t>21:0783:000045</t>
  </si>
  <si>
    <t>21:0222:000040</t>
  </si>
  <si>
    <t>21:0222:000040:0003:0001:00</t>
  </si>
  <si>
    <t>031M  :891049:00:------:--</t>
  </si>
  <si>
    <t>21:0783:000046</t>
  </si>
  <si>
    <t>21:0222:000041</t>
  </si>
  <si>
    <t>21:0222:000041:0003:0001:00</t>
  </si>
  <si>
    <t>031M  :891050:10:------:--</t>
  </si>
  <si>
    <t>21:0783:000047</t>
  </si>
  <si>
    <t>21:0222:000042</t>
  </si>
  <si>
    <t>21:0222:000042:0003:0001:00</t>
  </si>
  <si>
    <t>031M  :891051:20:891050:10</t>
  </si>
  <si>
    <t>21:0783:000048</t>
  </si>
  <si>
    <t>21:0222:000042:0004:0001:00</t>
  </si>
  <si>
    <t>031M  :891052:00:------:--</t>
  </si>
  <si>
    <t>21:0783:000049</t>
  </si>
  <si>
    <t>21:0222:000043</t>
  </si>
  <si>
    <t>21:0222:000043:0003:0001:00</t>
  </si>
  <si>
    <t>031M  :891053:00:------:--</t>
  </si>
  <si>
    <t>21:0783:000050</t>
  </si>
  <si>
    <t>21:0222:000044</t>
  </si>
  <si>
    <t>21:0222:000044:0003:0001:00</t>
  </si>
  <si>
    <t>031M  :891054:00:------:--</t>
  </si>
  <si>
    <t>21:0783:000051</t>
  </si>
  <si>
    <t>21:0222:000045</t>
  </si>
  <si>
    <t>21:0222:000045:0003:0001:00</t>
  </si>
  <si>
    <t>031M  :891055:00:------:--</t>
  </si>
  <si>
    <t>21:0783:000052</t>
  </si>
  <si>
    <t>21:0222:000046</t>
  </si>
  <si>
    <t>21:0222:000046:0003:0001:00</t>
  </si>
  <si>
    <t>031M  :891056:00:------:--</t>
  </si>
  <si>
    <t>21:0783:000053</t>
  </si>
  <si>
    <t>21:0222:000047</t>
  </si>
  <si>
    <t>21:0222:000047:0003:0001:00</t>
  </si>
  <si>
    <t>031M  :891057:00:------:--</t>
  </si>
  <si>
    <t>21:0783:000054</t>
  </si>
  <si>
    <t>21:0222:000048</t>
  </si>
  <si>
    <t>21:0222:000048:0003:0001:00</t>
  </si>
  <si>
    <t>031M  :891058:00:------:--</t>
  </si>
  <si>
    <t>21:0783:000055</t>
  </si>
  <si>
    <t>21:0222:000049</t>
  </si>
  <si>
    <t>21:0222:000049:0003:0001:00</t>
  </si>
  <si>
    <t>031M  :891059:00:------:--</t>
  </si>
  <si>
    <t>21:0783:000056</t>
  </si>
  <si>
    <t>21:0222:000050</t>
  </si>
  <si>
    <t>21:0222:000050:0003:0001:00</t>
  </si>
  <si>
    <t>031M  :891060:00:------:--</t>
  </si>
  <si>
    <t>21:0783:000057</t>
  </si>
  <si>
    <t>21:0222:000051</t>
  </si>
  <si>
    <t>21:0222:000051:0003:0001:00</t>
  </si>
  <si>
    <t>031M  :891062:00:------:--</t>
  </si>
  <si>
    <t>21:0783:000058</t>
  </si>
  <si>
    <t>21:0222:000052</t>
  </si>
  <si>
    <t>21:0222:000052:0003:0001:00</t>
  </si>
  <si>
    <t>031M  :891063:00:------:--</t>
  </si>
  <si>
    <t>21:0783:000059</t>
  </si>
  <si>
    <t>21:0222:000053</t>
  </si>
  <si>
    <t>21:0222:000053:0003:0001:00</t>
  </si>
  <si>
    <t>031M  :891064:00:------:--</t>
  </si>
  <si>
    <t>21:0783:000060</t>
  </si>
  <si>
    <t>21:0222:000054</t>
  </si>
  <si>
    <t>21:0222:000054:0003:0001:00</t>
  </si>
  <si>
    <t>031M  :891065:00:------:--</t>
  </si>
  <si>
    <t>21:0783:000061</t>
  </si>
  <si>
    <t>21:0222:000055</t>
  </si>
  <si>
    <t>21:0222:000055:0003:0001:00</t>
  </si>
  <si>
    <t>031M  :891066:00:------:--</t>
  </si>
  <si>
    <t>21:0783:000062</t>
  </si>
  <si>
    <t>21:0222:000056</t>
  </si>
  <si>
    <t>21:0222:000056:0003:0001:00</t>
  </si>
  <si>
    <t>031M  :891067:10:------:--</t>
  </si>
  <si>
    <t>21:0783:000063</t>
  </si>
  <si>
    <t>21:0222:000057</t>
  </si>
  <si>
    <t>21:0222:000057:0003:0001:00</t>
  </si>
  <si>
    <t>031M  :891068:20:891067:10</t>
  </si>
  <si>
    <t>21:0783:000064</t>
  </si>
  <si>
    <t>21:0222:000057:0004:0001:00</t>
  </si>
  <si>
    <t>031M  :891069:00:------:--</t>
  </si>
  <si>
    <t>21:0783:000065</t>
  </si>
  <si>
    <t>21:0222:000058</t>
  </si>
  <si>
    <t>21:0222:000058:0003:0001:00</t>
  </si>
  <si>
    <t>031M  :891070:00:------:--</t>
  </si>
  <si>
    <t>21:0783:000066</t>
  </si>
  <si>
    <t>21:0222:000059</t>
  </si>
  <si>
    <t>21:0222:000059:0003:0001:00</t>
  </si>
  <si>
    <t>031M  :891071:00:------:--</t>
  </si>
  <si>
    <t>21:0783:000067</t>
  </si>
  <si>
    <t>21:0222:000060</t>
  </si>
  <si>
    <t>21:0222:000060:0003:0001:00</t>
  </si>
  <si>
    <t>031M  :891072:00:------:--</t>
  </si>
  <si>
    <t>21:0783:000068</t>
  </si>
  <si>
    <t>21:0222:000061</t>
  </si>
  <si>
    <t>21:0222:000061:0003:0001:00</t>
  </si>
  <si>
    <t>031M  :891073:00:------:--</t>
  </si>
  <si>
    <t>21:0783:000069</t>
  </si>
  <si>
    <t>21:0222:000062</t>
  </si>
  <si>
    <t>21:0222:000062:0003:0001:00</t>
  </si>
  <si>
    <t>031M  :891074:9Z:------:--</t>
  </si>
  <si>
    <t>21:0783:000070</t>
  </si>
  <si>
    <t>031M  :891075:00:------:--</t>
  </si>
  <si>
    <t>21:0783:000071</t>
  </si>
  <si>
    <t>21:0222:000063</t>
  </si>
  <si>
    <t>21:0222:000063:0003:0001:00</t>
  </si>
  <si>
    <t>031M  :891076:00:------:--</t>
  </si>
  <si>
    <t>21:0783:000072</t>
  </si>
  <si>
    <t>21:0222:000064</t>
  </si>
  <si>
    <t>21:0222:000064:0003:0001:00</t>
  </si>
  <si>
    <t>031M  :891077:00:------:--</t>
  </si>
  <si>
    <t>21:0783:000073</t>
  </si>
  <si>
    <t>21:0222:000065</t>
  </si>
  <si>
    <t>21:0222:000065:0003:0001:00</t>
  </si>
  <si>
    <t>031M  :891078:00:------:--</t>
  </si>
  <si>
    <t>21:0783:000074</t>
  </si>
  <si>
    <t>21:0222:000066</t>
  </si>
  <si>
    <t>21:0222:000066:0003:0001:00</t>
  </si>
  <si>
    <t>031M  :891079:00:------:--</t>
  </si>
  <si>
    <t>21:0783:000075</t>
  </si>
  <si>
    <t>21:0222:000067</t>
  </si>
  <si>
    <t>21:0222:000067:0003:0001:00</t>
  </si>
  <si>
    <t>031M  :891080:00:------:--</t>
  </si>
  <si>
    <t>21:0783:000076</t>
  </si>
  <si>
    <t>21:0222:000068</t>
  </si>
  <si>
    <t>21:0222:000068:0003:0001:00</t>
  </si>
  <si>
    <t>031M  :891082:00:------:--</t>
  </si>
  <si>
    <t>21:0783:000077</t>
  </si>
  <si>
    <t>21:0222:000069</t>
  </si>
  <si>
    <t>21:0222:000069:0003:0001:00</t>
  </si>
  <si>
    <t>031M  :891083:10:------:--</t>
  </si>
  <si>
    <t>21:0783:000078</t>
  </si>
  <si>
    <t>21:0222:000070</t>
  </si>
  <si>
    <t>21:0222:000070:0003:0001:00</t>
  </si>
  <si>
    <t>031M  :891084:20:891083:10</t>
  </si>
  <si>
    <t>21:0783:000079</t>
  </si>
  <si>
    <t>21:0222:000070:0004:0001:00</t>
  </si>
  <si>
    <t>031M  :891085:00:------:--</t>
  </si>
  <si>
    <t>21:0783:000080</t>
  </si>
  <si>
    <t>21:0222:000071</t>
  </si>
  <si>
    <t>21:0222:000071:0003:0001:00</t>
  </si>
  <si>
    <t>031M  :891086:00:------:--</t>
  </si>
  <si>
    <t>21:0783:000081</t>
  </si>
  <si>
    <t>21:0222:000072</t>
  </si>
  <si>
    <t>21:0222:000072:0003:0001:00</t>
  </si>
  <si>
    <t>031M  :891087:9Y:------:--</t>
  </si>
  <si>
    <t>21:0783:000082</t>
  </si>
  <si>
    <t>032D  :891002:00:------:--</t>
  </si>
  <si>
    <t>21:0783:000083</t>
  </si>
  <si>
    <t>21:0222:000073</t>
  </si>
  <si>
    <t>21:0222:000073:0003:0001:00</t>
  </si>
  <si>
    <t>032D  :891003:00:------:--</t>
  </si>
  <si>
    <t>21:0783:000084</t>
  </si>
  <si>
    <t>21:0222:000074</t>
  </si>
  <si>
    <t>21:0222:000074:0003:0001:00</t>
  </si>
  <si>
    <t>032D  :891004:00:------:--</t>
  </si>
  <si>
    <t>21:0783:000085</t>
  </si>
  <si>
    <t>21:0222:000075</t>
  </si>
  <si>
    <t>21:0222:000075:0003:0001:00</t>
  </si>
  <si>
    <t>032D  :891005:00:------:--</t>
  </si>
  <si>
    <t>21:0783:000086</t>
  </si>
  <si>
    <t>21:0222:000076</t>
  </si>
  <si>
    <t>21:0222:000076:0003:0001:00</t>
  </si>
  <si>
    <t>032D  :891006:00:------:--</t>
  </si>
  <si>
    <t>21:0783:000087</t>
  </si>
  <si>
    <t>21:0222:000077</t>
  </si>
  <si>
    <t>21:0222:000077:0003:0001:00</t>
  </si>
  <si>
    <t>032D  :891007:00:------:--</t>
  </si>
  <si>
    <t>21:0783:000088</t>
  </si>
  <si>
    <t>21:0222:000078</t>
  </si>
  <si>
    <t>21:0222:000078:0003:0001:00</t>
  </si>
  <si>
    <t>032D  :891008:00:------:--</t>
  </si>
  <si>
    <t>21:0783:000089</t>
  </si>
  <si>
    <t>21:0222:000079</t>
  </si>
  <si>
    <t>21:0222:000079:0003:0001:00</t>
  </si>
  <si>
    <t>032D  :891009:9X:------:--</t>
  </si>
  <si>
    <t>21:0783:000090</t>
  </si>
  <si>
    <t>032D  :891010:10:------:--</t>
  </si>
  <si>
    <t>21:0783:000091</t>
  </si>
  <si>
    <t>21:0222:000080</t>
  </si>
  <si>
    <t>21:0222:000080:0003:0001:00</t>
  </si>
  <si>
    <t>032D  :891011:20:891010:10</t>
  </si>
  <si>
    <t>21:0783:000092</t>
  </si>
  <si>
    <t>21:0222:000080:0004:0001:00</t>
  </si>
  <si>
    <t>032D  :891012:00:------:--</t>
  </si>
  <si>
    <t>21:0783:000093</t>
  </si>
  <si>
    <t>21:0222:000081</t>
  </si>
  <si>
    <t>21:0222:000081:0003:0001:00</t>
  </si>
  <si>
    <t>032D  :891013:00:------:--</t>
  </si>
  <si>
    <t>21:0783:000094</t>
  </si>
  <si>
    <t>21:0222:000082</t>
  </si>
  <si>
    <t>21:0222:000082:0003:0001:00</t>
  </si>
  <si>
    <t>032D  :891014:00:------:--</t>
  </si>
  <si>
    <t>21:0783:000095</t>
  </si>
  <si>
    <t>21:0222:000083</t>
  </si>
  <si>
    <t>21:0222:000083:0003:0001:00</t>
  </si>
  <si>
    <t>032D  :891015:00:------:--</t>
  </si>
  <si>
    <t>21:0783:000096</t>
  </si>
  <si>
    <t>21:0222:000084</t>
  </si>
  <si>
    <t>21:0222:000084:0003:0001:00</t>
  </si>
  <si>
    <t>032D  :891016:00:------:--</t>
  </si>
  <si>
    <t>21:0783:000097</t>
  </si>
  <si>
    <t>21:0222:000085</t>
  </si>
  <si>
    <t>21:0222:000085:0003:0001:00</t>
  </si>
  <si>
    <t>032D  :891017:00:------:--</t>
  </si>
  <si>
    <t>21:0783:000098</t>
  </si>
  <si>
    <t>21:0222:000086</t>
  </si>
  <si>
    <t>21:0222:000086:0003:0001:00</t>
  </si>
  <si>
    <t>032D  :891018:00:------:--</t>
  </si>
  <si>
    <t>21:0783:000099</t>
  </si>
  <si>
    <t>21:0222:000087</t>
  </si>
  <si>
    <t>21:0222:000087:0003:0001:00</t>
  </si>
  <si>
    <t>032D  :891019:00:------:--</t>
  </si>
  <si>
    <t>21:0783:000100</t>
  </si>
  <si>
    <t>21:0222:000088</t>
  </si>
  <si>
    <t>21:0222:000088:0003:0001:00</t>
  </si>
  <si>
    <t>032D  :891020:00:------:--</t>
  </si>
  <si>
    <t>21:0783:000101</t>
  </si>
  <si>
    <t>21:0222:000089</t>
  </si>
  <si>
    <t>21:0222:000089:0003:0001:00</t>
  </si>
  <si>
    <t>032D  :891022:10:------:--</t>
  </si>
  <si>
    <t>21:0783:000102</t>
  </si>
  <si>
    <t>21:0222:000090</t>
  </si>
  <si>
    <t>21:0222:000090:0003:0001:00</t>
  </si>
  <si>
    <t>032D  :891023:20:891022:10</t>
  </si>
  <si>
    <t>21:0783:000103</t>
  </si>
  <si>
    <t>21:0222:000090:0004:0001:00</t>
  </si>
  <si>
    <t>032D  :891024:00:------:--</t>
  </si>
  <si>
    <t>21:0783:000104</t>
  </si>
  <si>
    <t>21:0222:000091</t>
  </si>
  <si>
    <t>21:0222:000091:0003:0001:00</t>
  </si>
  <si>
    <t>032D  :891025:00:------:--</t>
  </si>
  <si>
    <t>21:0783:000105</t>
  </si>
  <si>
    <t>21:0222:000092</t>
  </si>
  <si>
    <t>21:0222:000092:0003:0001:00</t>
  </si>
  <si>
    <t>032D  :891026:00:------:--</t>
  </si>
  <si>
    <t>21:0783:000106</t>
  </si>
  <si>
    <t>21:0222:000093</t>
  </si>
  <si>
    <t>21:0222:000093:0003:0001:00</t>
  </si>
  <si>
    <t>032D  :891027:9Z:------:--</t>
  </si>
  <si>
    <t>21:0783:000107</t>
  </si>
  <si>
    <t>032D  :891028:00:------:--</t>
  </si>
  <si>
    <t>21:0783:000108</t>
  </si>
  <si>
    <t>21:0222:000094</t>
  </si>
  <si>
    <t>21:0222:000094:0003:0001:00</t>
  </si>
  <si>
    <t>032D  :891029:00:------:--</t>
  </si>
  <si>
    <t>21:0783:000109</t>
  </si>
  <si>
    <t>21:0222:000095</t>
  </si>
  <si>
    <t>21:0222:000095:0003:0001:00</t>
  </si>
  <si>
    <t>032D  :891030:00:------:--</t>
  </si>
  <si>
    <t>21:0783:000110</t>
  </si>
  <si>
    <t>21:0222:000096</t>
  </si>
  <si>
    <t>21:0222:000096:0003:0001:00</t>
  </si>
  <si>
    <t>032D  :891031:00:------:--</t>
  </si>
  <si>
    <t>21:0783:000111</t>
  </si>
  <si>
    <t>21:0222:000097</t>
  </si>
  <si>
    <t>21:0222:000097:0003:0001:00</t>
  </si>
  <si>
    <t>032D  :891032:00:------:--</t>
  </si>
  <si>
    <t>21:0783:000112</t>
  </si>
  <si>
    <t>21:0222:000098</t>
  </si>
  <si>
    <t>21:0222:000098:0003:0001:00</t>
  </si>
  <si>
    <t>032D  :891033:00:------:--</t>
  </si>
  <si>
    <t>21:0783:000113</t>
  </si>
  <si>
    <t>21:0222:000099</t>
  </si>
  <si>
    <t>21:0222:000099:0003:0001:00</t>
  </si>
  <si>
    <t>032D  :891034:00:------:--</t>
  </si>
  <si>
    <t>21:0783:000114</t>
  </si>
  <si>
    <t>21:0222:000100</t>
  </si>
  <si>
    <t>21:0222:000100:0003:0001:00</t>
  </si>
  <si>
    <t>032D  :891035:00:------:--</t>
  </si>
  <si>
    <t>21:0783:000115</t>
  </si>
  <si>
    <t>21:0222:000101</t>
  </si>
  <si>
    <t>21:0222:000101:0003:0001:00</t>
  </si>
  <si>
    <t>032D  :891036:00:------:--</t>
  </si>
  <si>
    <t>21:0783:000116</t>
  </si>
  <si>
    <t>21:0222:000102</t>
  </si>
  <si>
    <t>21:0222:000102:0003:0001:00</t>
  </si>
  <si>
    <t>032D  :891037:00:------:--</t>
  </si>
  <si>
    <t>21:0783:000117</t>
  </si>
  <si>
    <t>21:0222:000103</t>
  </si>
  <si>
    <t>21:0222:000103:0003:0001:00</t>
  </si>
  <si>
    <t>032D  :891038:00:------:--</t>
  </si>
  <si>
    <t>21:0783:000118</t>
  </si>
  <si>
    <t>21:0222:000104</t>
  </si>
  <si>
    <t>21:0222:000104:0003:0001:00</t>
  </si>
  <si>
    <t>032D  :891039:00:------:--</t>
  </si>
  <si>
    <t>21:0783:000119</t>
  </si>
  <si>
    <t>21:0222:000105</t>
  </si>
  <si>
    <t>21:0222:000105:0003:0001:00</t>
  </si>
  <si>
    <t>032D  :891040:00:------:--</t>
  </si>
  <si>
    <t>21:0783:000120</t>
  </si>
  <si>
    <t>21:0222:000106</t>
  </si>
  <si>
    <t>21:0222:000106:0003:0001:00</t>
  </si>
  <si>
    <t>032D  :891042:00:------:--</t>
  </si>
  <si>
    <t>21:0783:000121</t>
  </si>
  <si>
    <t>21:0222:000107</t>
  </si>
  <si>
    <t>21:0222:000107:0003:0001:00</t>
  </si>
  <si>
    <t>032D  :891043:00:------:--</t>
  </si>
  <si>
    <t>21:0783:000122</t>
  </si>
  <si>
    <t>21:0222:000108</t>
  </si>
  <si>
    <t>21:0222:000108:0003:0001:00</t>
  </si>
  <si>
    <t>032D  :891044:00:------:--</t>
  </si>
  <si>
    <t>21:0783:000123</t>
  </si>
  <si>
    <t>21:0222:000109</t>
  </si>
  <si>
    <t>21:0222:000109:0003:0001:00</t>
  </si>
  <si>
    <t>032D  :891045:00:------:--</t>
  </si>
  <si>
    <t>21:0783:000124</t>
  </si>
  <si>
    <t>21:0222:000110</t>
  </si>
  <si>
    <t>21:0222:000110:0003:0001:00</t>
  </si>
  <si>
    <t>032D  :891046:00:------:--</t>
  </si>
  <si>
    <t>21:0783:000125</t>
  </si>
  <si>
    <t>21:0222:000111</t>
  </si>
  <si>
    <t>21:0222:000111:0003:0001:00</t>
  </si>
  <si>
    <t>032D  :891047:00:------:--</t>
  </si>
  <si>
    <t>21:0783:000126</t>
  </si>
  <si>
    <t>21:0222:000112</t>
  </si>
  <si>
    <t>21:0222:000112:0003:0001:00</t>
  </si>
  <si>
    <t>032D  :891048:00:------:--</t>
  </si>
  <si>
    <t>21:0783:000127</t>
  </si>
  <si>
    <t>21:0222:000113</t>
  </si>
  <si>
    <t>21:0222:000113:0003:0001:00</t>
  </si>
  <si>
    <t>032D  :891049:10:------:--</t>
  </si>
  <si>
    <t>21:0783:000128</t>
  </si>
  <si>
    <t>21:0222:000114</t>
  </si>
  <si>
    <t>21:0222:000114:0003:0001:00</t>
  </si>
  <si>
    <t>032D  :891050:20:891049:10</t>
  </si>
  <si>
    <t>21:0783:000129</t>
  </si>
  <si>
    <t>21:0222:000114:0004:0001:00</t>
  </si>
  <si>
    <t>032D  :891051:00:------:--</t>
  </si>
  <si>
    <t>21:0783:000130</t>
  </si>
  <si>
    <t>21:0222:000115</t>
  </si>
  <si>
    <t>21:0222:000115:0003:0001:00</t>
  </si>
  <si>
    <t>032D  :891052:00:------:--</t>
  </si>
  <si>
    <t>21:0783:000131</t>
  </si>
  <si>
    <t>21:0222:000116</t>
  </si>
  <si>
    <t>21:0222:000116:0003:0001:00</t>
  </si>
  <si>
    <t>032D  :891053:00:------:--</t>
  </si>
  <si>
    <t>21:0783:000132</t>
  </si>
  <si>
    <t>21:0222:000117</t>
  </si>
  <si>
    <t>21:0222:000117:0003:0001:00</t>
  </si>
  <si>
    <t>032D  :891054:00:------:--</t>
  </si>
  <si>
    <t>21:0783:000133</t>
  </si>
  <si>
    <t>21:0222:000118</t>
  </si>
  <si>
    <t>21:0222:000118:0003:0001:00</t>
  </si>
  <si>
    <t>032D  :891055:00:------:--</t>
  </si>
  <si>
    <t>21:0783:000134</t>
  </si>
  <si>
    <t>21:0222:000119</t>
  </si>
  <si>
    <t>21:0222:000119:0003:0001:00</t>
  </si>
  <si>
    <t>032D  :891056:00:------:--</t>
  </si>
  <si>
    <t>21:0783:000135</t>
  </si>
  <si>
    <t>21:0222:000120</t>
  </si>
  <si>
    <t>21:0222:000120:0003:0001:00</t>
  </si>
  <si>
    <t>032D  :891057:00:------:--</t>
  </si>
  <si>
    <t>21:0783:000136</t>
  </si>
  <si>
    <t>21:0222:000121</t>
  </si>
  <si>
    <t>21:0222:000121:0003:0001:00</t>
  </si>
  <si>
    <t>032D  :891058:00:------:--</t>
  </si>
  <si>
    <t>21:0783:000137</t>
  </si>
  <si>
    <t>21:0222:000122</t>
  </si>
  <si>
    <t>21:0222:000122:0003:0001:00</t>
  </si>
  <si>
    <t>032D  :891059:9Y:------:--</t>
  </si>
  <si>
    <t>21:0783:000138</t>
  </si>
  <si>
    <t>032D  :891060:00:------:--</t>
  </si>
  <si>
    <t>21:0783:000139</t>
  </si>
  <si>
    <t>21:0222:000123</t>
  </si>
  <si>
    <t>21:0222:000123:0003:0001:00</t>
  </si>
  <si>
    <t>032D  :891062:00:------:--</t>
  </si>
  <si>
    <t>21:0783:000140</t>
  </si>
  <si>
    <t>21:0222:000124</t>
  </si>
  <si>
    <t>21:0222:000124:0003:0001:00</t>
  </si>
  <si>
    <t>032D  :891063:00:------:--</t>
  </si>
  <si>
    <t>21:0783:000141</t>
  </si>
  <si>
    <t>21:0222:000125</t>
  </si>
  <si>
    <t>21:0222:000125:0003:0001:00</t>
  </si>
  <si>
    <t>032D  :891064:10:------:--</t>
  </si>
  <si>
    <t>21:0783:000142</t>
  </si>
  <si>
    <t>21:0222:000126</t>
  </si>
  <si>
    <t>21:0222:000126:0003:0001:00</t>
  </si>
  <si>
    <t>032D  :891065:20:891064:10</t>
  </si>
  <si>
    <t>21:0783:000143</t>
  </si>
  <si>
    <t>21:0222:000126:0004:0001:00</t>
  </si>
  <si>
    <t>032D  :891066:00:------:--</t>
  </si>
  <si>
    <t>21:0783:000144</t>
  </si>
  <si>
    <t>21:0222:000127</t>
  </si>
  <si>
    <t>21:0222:000127:0003:0001:00</t>
  </si>
  <si>
    <t>032D  :891067:00:------:--</t>
  </si>
  <si>
    <t>21:0783:000145</t>
  </si>
  <si>
    <t>21:0222:000128</t>
  </si>
  <si>
    <t>21:0222:000128:0003:0001:00</t>
  </si>
  <si>
    <t>032D  :891068:00:------:--</t>
  </si>
  <si>
    <t>21:0783:000146</t>
  </si>
  <si>
    <t>21:0222:000129</t>
  </si>
  <si>
    <t>21:0222:000129:0003:0001:00</t>
  </si>
  <si>
    <t>032D  :891069:00:------:--</t>
  </si>
  <si>
    <t>21:0783:000147</t>
  </si>
  <si>
    <t>21:0222:000130</t>
  </si>
  <si>
    <t>21:0222:000130:0003:0001:00</t>
  </si>
  <si>
    <t>032D  :891070:00:------:--</t>
  </si>
  <si>
    <t>21:0783:000148</t>
  </si>
  <si>
    <t>21:0222:000131</t>
  </si>
  <si>
    <t>21:0222:000131:0003:0001:00</t>
  </si>
  <si>
    <t>032D  :891071:00:------:--</t>
  </si>
  <si>
    <t>21:0783:000149</t>
  </si>
  <si>
    <t>21:0222:000132</t>
  </si>
  <si>
    <t>21:0222:000132:0003:0001:00</t>
  </si>
  <si>
    <t>032D  :891072:00:------:--</t>
  </si>
  <si>
    <t>21:0783:000150</t>
  </si>
  <si>
    <t>21:0222:000133</t>
  </si>
  <si>
    <t>21:0222:000133:0003:0001:00</t>
  </si>
  <si>
    <t>032D  :891073:9Z:------:--</t>
  </si>
  <si>
    <t>21:0783:000151</t>
  </si>
  <si>
    <t>032D  :891074:00:------:--</t>
  </si>
  <si>
    <t>21:0783:000152</t>
  </si>
  <si>
    <t>21:0222:000134</t>
  </si>
  <si>
    <t>21:0222:000134:0003:0001:00</t>
  </si>
  <si>
    <t>032D  :891075:00:------:--</t>
  </si>
  <si>
    <t>21:0783:000153</t>
  </si>
  <si>
    <t>21:0222:000135</t>
  </si>
  <si>
    <t>21:0222:000135:0003:0001:00</t>
  </si>
  <si>
    <t>032D  :891076:00:------:--</t>
  </si>
  <si>
    <t>21:0783:000154</t>
  </si>
  <si>
    <t>21:0222:000136</t>
  </si>
  <si>
    <t>21:0222:000136:0003:0001:00</t>
  </si>
  <si>
    <t>032D  :891077:00:------:--</t>
  </si>
  <si>
    <t>21:0783:000155</t>
  </si>
  <si>
    <t>21:0222:000137</t>
  </si>
  <si>
    <t>21:0222:000137:0003:0001:00</t>
  </si>
  <si>
    <t>032D  :891078:00:------:--</t>
  </si>
  <si>
    <t>21:0783:000156</t>
  </si>
  <si>
    <t>21:0222:000138</t>
  </si>
  <si>
    <t>21:0222:000138:0003:0001:00</t>
  </si>
  <si>
    <t>032D  :891079:00:------:--</t>
  </si>
  <si>
    <t>21:0783:000157</t>
  </si>
  <si>
    <t>21:0222:000139</t>
  </si>
  <si>
    <t>21:0222:000139:0003:0001:00</t>
  </si>
  <si>
    <t>032D  :891080:00:------:--</t>
  </si>
  <si>
    <t>21:0783:000158</t>
  </si>
  <si>
    <t>21:0222:000140</t>
  </si>
  <si>
    <t>21:0222:000140:0003:0001:00</t>
  </si>
  <si>
    <t>032D  :891082:00:------:--</t>
  </si>
  <si>
    <t>21:0783:000159</t>
  </si>
  <si>
    <t>21:0222:000141</t>
  </si>
  <si>
    <t>21:0222:000141:0003:0001:00</t>
  </si>
  <si>
    <t>032D  :891083:10:------:--</t>
  </si>
  <si>
    <t>21:0783:000160</t>
  </si>
  <si>
    <t>21:0222:000142</t>
  </si>
  <si>
    <t>21:0222:000142:0003:0001:00</t>
  </si>
  <si>
    <t>032D  :891084:20:891083:10</t>
  </si>
  <si>
    <t>21:0783:000161</t>
  </si>
  <si>
    <t>21:0222:000142:0004:0001:00</t>
  </si>
  <si>
    <t>032D  :891085:00:------:--</t>
  </si>
  <si>
    <t>21:0783:000162</t>
  </si>
  <si>
    <t>21:0222:000143</t>
  </si>
  <si>
    <t>21:0222:000143:0003:0001:00</t>
  </si>
  <si>
    <t>032D  :891086:00:------:--</t>
  </si>
  <si>
    <t>21:0783:000163</t>
  </si>
  <si>
    <t>21:0222:000144</t>
  </si>
  <si>
    <t>21:0222:000144:0003:0001:00</t>
  </si>
  <si>
    <t>032D  :891087:00:------:--</t>
  </si>
  <si>
    <t>21:0783:000164</t>
  </si>
  <si>
    <t>21:0222:000145</t>
  </si>
  <si>
    <t>21:0222:000145:0003:0001:00</t>
  </si>
  <si>
    <t>032D  :891088:00:------:--</t>
  </si>
  <si>
    <t>21:0783:000165</t>
  </si>
  <si>
    <t>21:0222:000146</t>
  </si>
  <si>
    <t>21:0222:000146:0003:0001:00</t>
  </si>
  <si>
    <t>032D  :891089:00:------:--</t>
  </si>
  <si>
    <t>21:0783:000166</t>
  </si>
  <si>
    <t>21:0222:000147</t>
  </si>
  <si>
    <t>21:0222:000147:0003:0001:00</t>
  </si>
  <si>
    <t>032D  :891090:00:------:--</t>
  </si>
  <si>
    <t>21:0783:000167</t>
  </si>
  <si>
    <t>21:0222:000148</t>
  </si>
  <si>
    <t>21:0222:000148:0003:0001:00</t>
  </si>
  <si>
    <t>032D  :891091:9X:------:--</t>
  </si>
  <si>
    <t>21:0783:000168</t>
  </si>
  <si>
    <t>032D  :891092:00:------:--</t>
  </si>
  <si>
    <t>21:0783:000169</t>
  </si>
  <si>
    <t>21:0222:000149</t>
  </si>
  <si>
    <t>21:0222:000149:0003:0001:00</t>
  </si>
  <si>
    <t>032D  :891093:00:------:--</t>
  </si>
  <si>
    <t>21:0783:000170</t>
  </si>
  <si>
    <t>21:0222:000150</t>
  </si>
  <si>
    <t>21:0222:000150:0003:0001:00</t>
  </si>
  <si>
    <t>032D  :891094:00:------:--</t>
  </si>
  <si>
    <t>21:0783:000171</t>
  </si>
  <si>
    <t>21:0222:000151</t>
  </si>
  <si>
    <t>21:0222:000151:0003:0001:00</t>
  </si>
  <si>
    <t>032D  :891095:00:------:--</t>
  </si>
  <si>
    <t>21:0783:000172</t>
  </si>
  <si>
    <t>21:0222:000152</t>
  </si>
  <si>
    <t>21:0222:000152:0003:0001:00</t>
  </si>
  <si>
    <t>032D  :891096:00:------:--</t>
  </si>
  <si>
    <t>21:0783:000173</t>
  </si>
  <si>
    <t>21:0222:000153</t>
  </si>
  <si>
    <t>21:0222:000153:0003:0001:00</t>
  </si>
  <si>
    <t>032D  :891097:00:------:--</t>
  </si>
  <si>
    <t>21:0783:000174</t>
  </si>
  <si>
    <t>21:0222:000154</t>
  </si>
  <si>
    <t>21:0222:000154:0003:0001:00</t>
  </si>
  <si>
    <t>032D  :891098:00:------:--</t>
  </si>
  <si>
    <t>21:0783:000175</t>
  </si>
  <si>
    <t>21:0222:000155</t>
  </si>
  <si>
    <t>21:0222:000155:0003:0001:00</t>
  </si>
  <si>
    <t>032D  :891099:00:------:--</t>
  </si>
  <si>
    <t>21:0783:000176</t>
  </si>
  <si>
    <t>21:0222:000156</t>
  </si>
  <si>
    <t>21:0222:000156:0003:0001:00</t>
  </si>
  <si>
    <t>032D  :891100:00:------:--</t>
  </si>
  <si>
    <t>21:0783:000177</t>
  </si>
  <si>
    <t>21:0222:000157</t>
  </si>
  <si>
    <t>21:0222:000157:0003:0001:00</t>
  </si>
  <si>
    <t>032D  :891102:00:------:--</t>
  </si>
  <si>
    <t>21:0783:000178</t>
  </si>
  <si>
    <t>21:0222:000158</t>
  </si>
  <si>
    <t>21:0222:000158:0003:0001:00</t>
  </si>
  <si>
    <t>032D  :891103:00:------:--</t>
  </si>
  <si>
    <t>21:0783:000179</t>
  </si>
  <si>
    <t>21:0222:000159</t>
  </si>
  <si>
    <t>21:0222:000159:0003:0001:00</t>
  </si>
  <si>
    <t>032D  :891104:00:------:--</t>
  </si>
  <si>
    <t>21:0783:000180</t>
  </si>
  <si>
    <t>21:0222:000160</t>
  </si>
  <si>
    <t>21:0222:000160:0003:0001:00</t>
  </si>
  <si>
    <t>032D  :891105:10:------:--</t>
  </si>
  <si>
    <t>21:0783:000181</t>
  </si>
  <si>
    <t>21:0222:000161</t>
  </si>
  <si>
    <t>21:0222:000161:0003:0001:00</t>
  </si>
  <si>
    <t>032D  :891106:20:891105:10</t>
  </si>
  <si>
    <t>21:0783:000182</t>
  </si>
  <si>
    <t>21:0222:000161:0004:0001:00</t>
  </si>
  <si>
    <t>032D  :891107:00:------:--</t>
  </si>
  <si>
    <t>21:0783:000183</t>
  </si>
  <si>
    <t>21:0222:000162</t>
  </si>
  <si>
    <t>21:0222:000162:0003:0001:00</t>
  </si>
  <si>
    <t>032D  :891108:00:------:--</t>
  </si>
  <si>
    <t>21:0783:000184</t>
  </si>
  <si>
    <t>21:0222:000163</t>
  </si>
  <si>
    <t>21:0222:000163:0003:0001:00</t>
  </si>
  <si>
    <t>032D  :891109:9Z:------:--</t>
  </si>
  <si>
    <t>21:0783:000185</t>
  </si>
  <si>
    <t>032D  :891110:00:------:--</t>
  </si>
  <si>
    <t>21:0783:000186</t>
  </si>
  <si>
    <t>21:0222:000164</t>
  </si>
  <si>
    <t>21:0222:000164:0003:0001:00</t>
  </si>
  <si>
    <t>032D  :891111:00:------:--</t>
  </si>
  <si>
    <t>21:0783:000187</t>
  </si>
  <si>
    <t>21:0222:000165</t>
  </si>
  <si>
    <t>21:0222:000165:0003:0001:00</t>
  </si>
  <si>
    <t>032D  :891112:00:------:--</t>
  </si>
  <si>
    <t>21:0783:000188</t>
  </si>
  <si>
    <t>21:0222:000166</t>
  </si>
  <si>
    <t>21:0222:000166:0003:0001:00</t>
  </si>
  <si>
    <t>032D  :891113:00:------:--</t>
  </si>
  <si>
    <t>21:0783:000189</t>
  </si>
  <si>
    <t>21:0222:000167</t>
  </si>
  <si>
    <t>21:0222:000167:0003:0001:00</t>
  </si>
  <si>
    <t>032D  :891114:00:------:--</t>
  </si>
  <si>
    <t>21:0783:000190</t>
  </si>
  <si>
    <t>21:0222:000168</t>
  </si>
  <si>
    <t>21:0222:000168:0003:0001:00</t>
  </si>
  <si>
    <t>032D  :891115:00:------:--</t>
  </si>
  <si>
    <t>21:0783:000191</t>
  </si>
  <si>
    <t>21:0222:000169</t>
  </si>
  <si>
    <t>21:0222:000169:0003:0001:00</t>
  </si>
  <si>
    <t>032D  :891116:00:------:--</t>
  </si>
  <si>
    <t>21:0783:000192</t>
  </si>
  <si>
    <t>21:0222:000170</t>
  </si>
  <si>
    <t>21:0222:000170:0003:0001:00</t>
  </si>
  <si>
    <t>032D  :891117:00:------:--</t>
  </si>
  <si>
    <t>21:0783:000193</t>
  </si>
  <si>
    <t>21:0222:000171</t>
  </si>
  <si>
    <t>21:0222:000171:0003:0001:00</t>
  </si>
  <si>
    <t>032D  :891118:00:------:--</t>
  </si>
  <si>
    <t>21:0783:000194</t>
  </si>
  <si>
    <t>21:0222:000172</t>
  </si>
  <si>
    <t>21:0222:000172:0003:0001:00</t>
  </si>
  <si>
    <t>032D  :891119:00:------:--</t>
  </si>
  <si>
    <t>21:0783:000195</t>
  </si>
  <si>
    <t>21:0222:000173</t>
  </si>
  <si>
    <t>21:0222:000173:0003:0001:00</t>
  </si>
  <si>
    <t>032D  :891120:00:------:--</t>
  </si>
  <si>
    <t>21:0783:000196</t>
  </si>
  <si>
    <t>21:0222:000174</t>
  </si>
  <si>
    <t>21:0222:000174:0003:0001:00</t>
  </si>
  <si>
    <t>032D  :891122:00:------:--</t>
  </si>
  <si>
    <t>21:0783:000197</t>
  </si>
  <si>
    <t>21:0222:000175</t>
  </si>
  <si>
    <t>21:0222:000175:0003:0001:00</t>
  </si>
  <si>
    <t>032D  :891123:9Y:------:--</t>
  </si>
  <si>
    <t>21:0783:000198</t>
  </si>
  <si>
    <t>032D  :891124:00:------:--</t>
  </si>
  <si>
    <t>21:0783:000199</t>
  </si>
  <si>
    <t>21:0222:000176</t>
  </si>
  <si>
    <t>21:0222:000176:0003:0001:00</t>
  </si>
  <si>
    <t>032D  :891125:10:------:--</t>
  </si>
  <si>
    <t>21:0783:000200</t>
  </si>
  <si>
    <t>21:0222:000177</t>
  </si>
  <si>
    <t>21:0222:000177:0003:0001:00</t>
  </si>
  <si>
    <t>032D  :891126:20:891125:10</t>
  </si>
  <si>
    <t>21:0783:000201</t>
  </si>
  <si>
    <t>21:0222:000177:0004:0001:00</t>
  </si>
  <si>
    <t>032D  :891127:00:------:--</t>
  </si>
  <si>
    <t>21:0783:000202</t>
  </si>
  <si>
    <t>21:0222:000178</t>
  </si>
  <si>
    <t>21:0222:000178:0003:0001:00</t>
  </si>
  <si>
    <t>032D  :891128:00:------:--</t>
  </si>
  <si>
    <t>21:0783:000203</t>
  </si>
  <si>
    <t>21:0222:000179</t>
  </si>
  <si>
    <t>21:0222:000179:0003:0001:00</t>
  </si>
  <si>
    <t>032D  :891129:00:------:--</t>
  </si>
  <si>
    <t>21:0783:000204</t>
  </si>
  <si>
    <t>21:0222:000180</t>
  </si>
  <si>
    <t>21:0222:000180:0003:0001:00</t>
  </si>
  <si>
    <t>032D  :891130:00:------:--</t>
  </si>
  <si>
    <t>21:0783:000205</t>
  </si>
  <si>
    <t>21:0222:000181</t>
  </si>
  <si>
    <t>21:0222:000181:0003:0001:00</t>
  </si>
  <si>
    <t>032D  :891131:00:------:--</t>
  </si>
  <si>
    <t>21:0783:000206</t>
  </si>
  <si>
    <t>21:0222:000182</t>
  </si>
  <si>
    <t>21:0222:000182:0003:0001:00</t>
  </si>
  <si>
    <t>032D  :891132:00:------:--</t>
  </si>
  <si>
    <t>21:0783:000207</t>
  </si>
  <si>
    <t>21:0222:000183</t>
  </si>
  <si>
    <t>21:0222:000183:0003:0001:00</t>
  </si>
  <si>
    <t>032D  :891133:00:------:--</t>
  </si>
  <si>
    <t>21:0783:000208</t>
  </si>
  <si>
    <t>21:0222:000184</t>
  </si>
  <si>
    <t>21:0222:000184:0003:0001:00</t>
  </si>
  <si>
    <t>032D  :891134:00:------:--</t>
  </si>
  <si>
    <t>21:0783:000209</t>
  </si>
  <si>
    <t>21:0222:000185</t>
  </si>
  <si>
    <t>21:0222:000185:0003:0001:00</t>
  </si>
  <si>
    <t>032D  :891135:00:------:--</t>
  </si>
  <si>
    <t>21:0783:000210</t>
  </si>
  <si>
    <t>21:0222:000186</t>
  </si>
  <si>
    <t>21:0222:000186:0003:0001:00</t>
  </si>
  <si>
    <t>032D  :891136:00:------:--</t>
  </si>
  <si>
    <t>21:0783:000211</t>
  </si>
  <si>
    <t>21:0222:000187</t>
  </si>
  <si>
    <t>21:0222:000187:0003:0001:00</t>
  </si>
  <si>
    <t>032D  :891137:00:------:--</t>
  </si>
  <si>
    <t>21:0783:000212</t>
  </si>
  <si>
    <t>21:0222:000188</t>
  </si>
  <si>
    <t>21:0222:000188:0003:0001:00</t>
  </si>
  <si>
    <t>032D  :891138:00:------:--</t>
  </si>
  <si>
    <t>21:0783:000213</t>
  </si>
  <si>
    <t>21:0222:000189</t>
  </si>
  <si>
    <t>21:0222:000189:0003:0001:00</t>
  </si>
  <si>
    <t>032D  :891139:00:------:--</t>
  </si>
  <si>
    <t>21:0783:000214</t>
  </si>
  <si>
    <t>21:0222:000190</t>
  </si>
  <si>
    <t>21:0222:000190:0003:0001:00</t>
  </si>
  <si>
    <t>032D  :891140:00:------:--</t>
  </si>
  <si>
    <t>21:0783:000215</t>
  </si>
  <si>
    <t>21:0222:000191</t>
  </si>
  <si>
    <t>21:0222:000191:0003:0001:00</t>
  </si>
  <si>
    <t>032D  :891142:00:------:--</t>
  </si>
  <si>
    <t>21:0783:000216</t>
  </si>
  <si>
    <t>21:0222:000192</t>
  </si>
  <si>
    <t>21:0222:000192:0003:0001:00</t>
  </si>
  <si>
    <t>032D  :891143:00:------:--</t>
  </si>
  <si>
    <t>21:0783:000217</t>
  </si>
  <si>
    <t>21:0222:000193</t>
  </si>
  <si>
    <t>21:0222:000193:0003:0001:00</t>
  </si>
  <si>
    <t>032D  :891144:00:------:--</t>
  </si>
  <si>
    <t>21:0783:000218</t>
  </si>
  <si>
    <t>21:0222:000194</t>
  </si>
  <si>
    <t>21:0222:000194:0003:0001:00</t>
  </si>
  <si>
    <t>032D  :891145:00:------:--</t>
  </si>
  <si>
    <t>21:0783:000219</t>
  </si>
  <si>
    <t>21:0222:000195</t>
  </si>
  <si>
    <t>21:0222:000195:0003:0001:00</t>
  </si>
  <si>
    <t>032D  :891146:10:------:--</t>
  </si>
  <si>
    <t>21:0783:000220</t>
  </si>
  <si>
    <t>21:0222:000196</t>
  </si>
  <si>
    <t>21:0222:000196:0003:0001:00</t>
  </si>
  <si>
    <t>032D  :891147:20:891146:10</t>
  </si>
  <si>
    <t>21:0783:000221</t>
  </si>
  <si>
    <t>21:0222:000196:0004:0001:00</t>
  </si>
  <si>
    <t>032D  :891148:00:------:--</t>
  </si>
  <si>
    <t>21:0783:000222</t>
  </si>
  <si>
    <t>21:0222:000197</t>
  </si>
  <si>
    <t>21:0222:000197:0003:0001:00</t>
  </si>
  <si>
    <t>032D  :891149:00:------:--</t>
  </si>
  <si>
    <t>21:0783:000223</t>
  </si>
  <si>
    <t>21:0222:000198</t>
  </si>
  <si>
    <t>21:0222:000198:0003:0001:00</t>
  </si>
  <si>
    <t>032D  :891150:00:------:--</t>
  </si>
  <si>
    <t>21:0783:000224</t>
  </si>
  <si>
    <t>21:0222:000199</t>
  </si>
  <si>
    <t>21:0222:000199:0003:0001:00</t>
  </si>
  <si>
    <t>032D  :891151:00:------:--</t>
  </si>
  <si>
    <t>21:0783:000225</t>
  </si>
  <si>
    <t>21:0222:000200</t>
  </si>
  <si>
    <t>21:0222:000200:0003:0001:00</t>
  </si>
  <si>
    <t>032D  :891152:9X:------:--</t>
  </si>
  <si>
    <t>21:0783:000226</t>
  </si>
  <si>
    <t>105N  :901002:00:------:--</t>
  </si>
  <si>
    <t>21:0793:000001</t>
  </si>
  <si>
    <t>21:0223:000001</t>
  </si>
  <si>
    <t>21:0223:000001:0003:0001:00</t>
  </si>
  <si>
    <t>105N  :901003:00:------:--</t>
  </si>
  <si>
    <t>21:0793:000002</t>
  </si>
  <si>
    <t>21:0223:000002</t>
  </si>
  <si>
    <t>21:0223:000002:0003:0001:00</t>
  </si>
  <si>
    <t>105N  :901004:00:------:--</t>
  </si>
  <si>
    <t>21:0793:000003</t>
  </si>
  <si>
    <t>21:0223:000003</t>
  </si>
  <si>
    <t>21:0223:000003:0003:0001:00</t>
  </si>
  <si>
    <t>105N  :901005:9Z:------:--</t>
  </si>
  <si>
    <t>21:0793:000004</t>
  </si>
  <si>
    <t>105N  :901006:10:------:--</t>
  </si>
  <si>
    <t>21:0793:000005</t>
  </si>
  <si>
    <t>21:0223:000004</t>
  </si>
  <si>
    <t>21:0223:000004:0003:0001:00</t>
  </si>
  <si>
    <t>105N  :901007:20:901006:10</t>
  </si>
  <si>
    <t>21:0793:000006</t>
  </si>
  <si>
    <t>21:0223:000004:0004:0001:00</t>
  </si>
  <si>
    <t>105N  :901008:00:------:--</t>
  </si>
  <si>
    <t>21:0793:000007</t>
  </si>
  <si>
    <t>21:0223:000005</t>
  </si>
  <si>
    <t>21:0223:000005:0003:0001:00</t>
  </si>
  <si>
    <t>105N  :901009:00:------:--</t>
  </si>
  <si>
    <t>21:0793:000008</t>
  </si>
  <si>
    <t>21:0223:000006</t>
  </si>
  <si>
    <t>21:0223:000006:0003:0001:00</t>
  </si>
  <si>
    <t>105N  :901010:00:------:--</t>
  </si>
  <si>
    <t>21:0793:000009</t>
  </si>
  <si>
    <t>21:0223:000007</t>
  </si>
  <si>
    <t>21:0223:000007:0003:0001:00</t>
  </si>
  <si>
    <t>105N  :901011:00:------:--</t>
  </si>
  <si>
    <t>21:0793:000010</t>
  </si>
  <si>
    <t>21:0223:000008</t>
  </si>
  <si>
    <t>21:0223:000008:0003:0001:00</t>
  </si>
  <si>
    <t>105N  :901012:00:------:--</t>
  </si>
  <si>
    <t>21:0793:000011</t>
  </si>
  <si>
    <t>21:0223:000009</t>
  </si>
  <si>
    <t>21:0223:000009:0003:0001:00</t>
  </si>
  <si>
    <t>105N  :901013:00:------:--</t>
  </si>
  <si>
    <t>21:0793:000012</t>
  </si>
  <si>
    <t>21:0223:000010</t>
  </si>
  <si>
    <t>21:0223:000010:0003:0001:00</t>
  </si>
  <si>
    <t>105N  :901014:00:------:--</t>
  </si>
  <si>
    <t>21:0793:000013</t>
  </si>
  <si>
    <t>21:0223:000011</t>
  </si>
  <si>
    <t>21:0223:000011:0003:0001:00</t>
  </si>
  <si>
    <t>105N  :901015:00:------:--</t>
  </si>
  <si>
    <t>21:0793:000014</t>
  </si>
  <si>
    <t>21:0223:000012</t>
  </si>
  <si>
    <t>21:0223:000012:0003:0001:00</t>
  </si>
  <si>
    <t>105N  :901016:00:------:--</t>
  </si>
  <si>
    <t>21:0793:000015</t>
  </si>
  <si>
    <t>21:0223:000013</t>
  </si>
  <si>
    <t>21:0223:000013:0003:0001:00</t>
  </si>
  <si>
    <t>105N  :901017:00:------:--</t>
  </si>
  <si>
    <t>21:0793:000016</t>
  </si>
  <si>
    <t>21:0223:000014</t>
  </si>
  <si>
    <t>21:0223:000014:0003:0001:00</t>
  </si>
  <si>
    <t>105N  :901018:00:------:--</t>
  </si>
  <si>
    <t>21:0793:000017</t>
  </si>
  <si>
    <t>21:0223:000015</t>
  </si>
  <si>
    <t>21:0223:000015:0003:0001:00</t>
  </si>
  <si>
    <t>105N  :901019:00:------:--</t>
  </si>
  <si>
    <t>21:0793:000018</t>
  </si>
  <si>
    <t>21:0223:000016</t>
  </si>
  <si>
    <t>21:0223:000016:0003:0001:00</t>
  </si>
  <si>
    <t>105N  :901020:00:------:--</t>
  </si>
  <si>
    <t>21:0793:000019</t>
  </si>
  <si>
    <t>21:0223:000017</t>
  </si>
  <si>
    <t>21:0223:000017:0003:0001:00</t>
  </si>
  <si>
    <t>105N  :901022:00:------:--</t>
  </si>
  <si>
    <t>21:0793:000020</t>
  </si>
  <si>
    <t>21:0223:000018</t>
  </si>
  <si>
    <t>21:0223:000018:0003:0001:00</t>
  </si>
  <si>
    <t>105N  :901023:10:------:--</t>
  </si>
  <si>
    <t>21:0793:000021</t>
  </si>
  <si>
    <t>21:0223:000019</t>
  </si>
  <si>
    <t>21:0223:000019:0003:0001:00</t>
  </si>
  <si>
    <t>105N  :901024:20:901023:10</t>
  </si>
  <si>
    <t>21:0793:000022</t>
  </si>
  <si>
    <t>21:0223:000019:0004:0001:00</t>
  </si>
  <si>
    <t>105N  :901025:00:------:--</t>
  </si>
  <si>
    <t>21:0793:000023</t>
  </si>
  <si>
    <t>21:0223:000020</t>
  </si>
  <si>
    <t>21:0223:000020:0003:0001:00</t>
  </si>
  <si>
    <t>105N  :901026:00:------:--</t>
  </si>
  <si>
    <t>21:0793:000024</t>
  </si>
  <si>
    <t>21:0223:000021</t>
  </si>
  <si>
    <t>21:0223:000021:0003:0001:00</t>
  </si>
  <si>
    <t>105N  :901027:00:------:--</t>
  </si>
  <si>
    <t>21:0793:000025</t>
  </si>
  <si>
    <t>21:0223:000022</t>
  </si>
  <si>
    <t>21:0223:000022:0003:0001:00</t>
  </si>
  <si>
    <t>105N  :901028:00:------:--</t>
  </si>
  <si>
    <t>21:0793:000026</t>
  </si>
  <si>
    <t>21:0223:000023</t>
  </si>
  <si>
    <t>21:0223:000023:0003:0001:00</t>
  </si>
  <si>
    <t>105N  :901029:00:------:--</t>
  </si>
  <si>
    <t>21:0793:000027</t>
  </si>
  <si>
    <t>21:0223:000024</t>
  </si>
  <si>
    <t>21:0223:000024:0003:0001:00</t>
  </si>
  <si>
    <t>105N  :901030:00:------:--</t>
  </si>
  <si>
    <t>21:0793:000028</t>
  </si>
  <si>
    <t>21:0223:000025</t>
  </si>
  <si>
    <t>21:0223:000025:0003:0001:00</t>
  </si>
  <si>
    <t>105N  :901031:00:------:--</t>
  </si>
  <si>
    <t>21:0793:000029</t>
  </si>
  <si>
    <t>21:0223:000026</t>
  </si>
  <si>
    <t>21:0223:000026:0003:0001:00</t>
  </si>
  <si>
    <t>105N  :901032:00:------:--</t>
  </si>
  <si>
    <t>21:0793:000030</t>
  </si>
  <si>
    <t>21:0223:000027</t>
  </si>
  <si>
    <t>21:0223:000027:0003:0001:00</t>
  </si>
  <si>
    <t>105N  :901033:00:------:--</t>
  </si>
  <si>
    <t>21:0793:000031</t>
  </si>
  <si>
    <t>21:0223:000028</t>
  </si>
  <si>
    <t>21:0223:000028:0003:0001:00</t>
  </si>
  <si>
    <t>105N  :901034:00:------:--</t>
  </si>
  <si>
    <t>21:0793:000032</t>
  </si>
  <si>
    <t>21:0223:000029</t>
  </si>
  <si>
    <t>21:0223:000029:0003:0001:00</t>
  </si>
  <si>
    <t>105N  :901035:00:------:--</t>
  </si>
  <si>
    <t>21:0793:000033</t>
  </si>
  <si>
    <t>21:0223:000030</t>
  </si>
  <si>
    <t>21:0223:000030:0003:0001:00</t>
  </si>
  <si>
    <t>105N  :901036:00:------:--</t>
  </si>
  <si>
    <t>21:0793:000034</t>
  </si>
  <si>
    <t>21:0223:000031</t>
  </si>
  <si>
    <t>21:0223:000031:0003:0001:00</t>
  </si>
  <si>
    <t>105N  :901037:9Z:------:--</t>
  </si>
  <si>
    <t>21:0793:000035</t>
  </si>
  <si>
    <t>105N  :901038:00:------:--</t>
  </si>
  <si>
    <t>21:0793:000036</t>
  </si>
  <si>
    <t>21:0223:000032</t>
  </si>
  <si>
    <t>21:0223:000032:0003:0001:00</t>
  </si>
  <si>
    <t>105N  :901039:00:------:--</t>
  </si>
  <si>
    <t>21:0793:000037</t>
  </si>
  <si>
    <t>21:0223:000033</t>
  </si>
  <si>
    <t>21:0223:000033:0003:0001:00</t>
  </si>
  <si>
    <t>105N  :901040:00:------:--</t>
  </si>
  <si>
    <t>21:0793:000038</t>
  </si>
  <si>
    <t>21:0223:000034</t>
  </si>
  <si>
    <t>21:0223:000034:0003:0001:00</t>
  </si>
  <si>
    <t>105N  :901042:00:------:--</t>
  </si>
  <si>
    <t>21:0793:000039</t>
  </si>
  <si>
    <t>21:0223:000035</t>
  </si>
  <si>
    <t>21:0223:000035:0003:0001:00</t>
  </si>
  <si>
    <t>105N  :901043:00:------:--</t>
  </si>
  <si>
    <t>21:0793:000040</t>
  </si>
  <si>
    <t>21:0223:000036</t>
  </si>
  <si>
    <t>21:0223:000036:0003:0001:00</t>
  </si>
  <si>
    <t>105N  :901044:00:------:--</t>
  </si>
  <si>
    <t>21:0793:000041</t>
  </si>
  <si>
    <t>21:0223:000037</t>
  </si>
  <si>
    <t>21:0223:000037:0003:0001:00</t>
  </si>
  <si>
    <t>105N  :901045:00:------:--</t>
  </si>
  <si>
    <t>21:0793:000042</t>
  </si>
  <si>
    <t>21:0223:000038</t>
  </si>
  <si>
    <t>21:0223:000038:0003:0001:00</t>
  </si>
  <si>
    <t>105N  :901046:00:------:--</t>
  </si>
  <si>
    <t>21:0793:000043</t>
  </si>
  <si>
    <t>21:0223:000039</t>
  </si>
  <si>
    <t>21:0223:000039:0003:0001:00</t>
  </si>
  <si>
    <t>105N  :901047:00:------:--</t>
  </si>
  <si>
    <t>21:0793:000044</t>
  </si>
  <si>
    <t>21:0223:000040</t>
  </si>
  <si>
    <t>21:0223:000040:0003:0001:00</t>
  </si>
  <si>
    <t>105N  :901048:9Y:------:--</t>
  </si>
  <si>
    <t>21:0793:000045</t>
  </si>
  <si>
    <t>105N  :901049:00:------:--</t>
  </si>
  <si>
    <t>21:0793:000046</t>
  </si>
  <si>
    <t>21:0223:000041</t>
  </si>
  <si>
    <t>21:0223:000041:0003:0001:00</t>
  </si>
  <si>
    <t>105N  :901050:00:------:--</t>
  </si>
  <si>
    <t>21:0793:000047</t>
  </si>
  <si>
    <t>21:0223:000042</t>
  </si>
  <si>
    <t>21:0223:000042:0003:0001:00</t>
  </si>
  <si>
    <t>105N  :901051:00:------:--</t>
  </si>
  <si>
    <t>21:0793:000048</t>
  </si>
  <si>
    <t>21:0223:000043</t>
  </si>
  <si>
    <t>21:0223:000043:0003:0001:00</t>
  </si>
  <si>
    <t>105N  :901052:00:------:--</t>
  </si>
  <si>
    <t>21:0793:000049</t>
  </si>
  <si>
    <t>21:0223:000044</t>
  </si>
  <si>
    <t>21:0223:000044:0003:0001:00</t>
  </si>
  <si>
    <t>105N  :901053:10:------:--</t>
  </si>
  <si>
    <t>21:0793:000050</t>
  </si>
  <si>
    <t>21:0223:000045</t>
  </si>
  <si>
    <t>21:0223:000045:0003:0001:00</t>
  </si>
  <si>
    <t>105N  :901054:20:901053:10</t>
  </si>
  <si>
    <t>21:0793:000051</t>
  </si>
  <si>
    <t>21:0223:000045:0004:0001:00</t>
  </si>
  <si>
    <t>105N  :901055:00:------:--</t>
  </si>
  <si>
    <t>21:0793:000052</t>
  </si>
  <si>
    <t>21:0223:000046</t>
  </si>
  <si>
    <t>21:0223:000046:0003:0001:00</t>
  </si>
  <si>
    <t>105N  :901056:00:------:--</t>
  </si>
  <si>
    <t>21:0793:000053</t>
  </si>
  <si>
    <t>21:0223:000047</t>
  </si>
  <si>
    <t>21:0223:000047:0003:0001:00</t>
  </si>
  <si>
    <t>105N  :901057:00:------:--</t>
  </si>
  <si>
    <t>21:0793:000054</t>
  </si>
  <si>
    <t>21:0223:000048</t>
  </si>
  <si>
    <t>21:0223:000048:0003:0001:00</t>
  </si>
  <si>
    <t>105N  :901058:00:------:--</t>
  </si>
  <si>
    <t>21:0793:000055</t>
  </si>
  <si>
    <t>21:0223:000049</t>
  </si>
  <si>
    <t>21:0223:000049:0003:0001:00</t>
  </si>
  <si>
    <t>105N  :901059:00:------:--</t>
  </si>
  <si>
    <t>21:0793:000056</t>
  </si>
  <si>
    <t>21:0223:000050</t>
  </si>
  <si>
    <t>21:0223:000050:0003:0001:00</t>
  </si>
  <si>
    <t>105N  :901060:00:------:--</t>
  </si>
  <si>
    <t>21:0793:000057</t>
  </si>
  <si>
    <t>21:0223:000051</t>
  </si>
  <si>
    <t>21:0223:000051:0003:0001:00</t>
  </si>
  <si>
    <t>105N  :901062:00:------:--</t>
  </si>
  <si>
    <t>21:0793:000058</t>
  </si>
  <si>
    <t>21:0223:000052</t>
  </si>
  <si>
    <t>21:0223:000052:0003:0001:00</t>
  </si>
  <si>
    <t>105N  :901063:9Y:------:--</t>
  </si>
  <si>
    <t>21:0793:000059</t>
  </si>
  <si>
    <t>105N  :901064:10:------:--</t>
  </si>
  <si>
    <t>21:0793:000060</t>
  </si>
  <si>
    <t>21:0223:000053</t>
  </si>
  <si>
    <t>21:0223:000053:0003:0001:00</t>
  </si>
  <si>
    <t>105N  :901065:20:901064:10</t>
  </si>
  <si>
    <t>21:0793:000061</t>
  </si>
  <si>
    <t>21:0223:000053:0004:0001:00</t>
  </si>
  <si>
    <t>105N  :901066:00:------:--</t>
  </si>
  <si>
    <t>21:0793:000062</t>
  </si>
  <si>
    <t>21:0223:000054</t>
  </si>
  <si>
    <t>21:0223:000054:0003:0001:00</t>
  </si>
  <si>
    <t>105N  :901067:00:------:--</t>
  </si>
  <si>
    <t>21:0793:000063</t>
  </si>
  <si>
    <t>21:0223:000055</t>
  </si>
  <si>
    <t>21:0223:000055:0003:0001:00</t>
  </si>
  <si>
    <t>105N  :901068:00:------:--</t>
  </si>
  <si>
    <t>21:0793:000064</t>
  </si>
  <si>
    <t>21:0223:000056</t>
  </si>
  <si>
    <t>21:0223:000056:0003:0001:00</t>
  </si>
  <si>
    <t>105N  :901069:00:------:--</t>
  </si>
  <si>
    <t>21:0793:000065</t>
  </si>
  <si>
    <t>21:0223:000057</t>
  </si>
  <si>
    <t>21:0223:000057:0003:0001:00</t>
  </si>
  <si>
    <t>105N  :901070:00:------:--</t>
  </si>
  <si>
    <t>21:0793:000066</t>
  </si>
  <si>
    <t>21:0223:000058</t>
  </si>
  <si>
    <t>21:0223:000058:0003:0001:00</t>
  </si>
  <si>
    <t>105N  :901071:00:------:--</t>
  </si>
  <si>
    <t>21:0793:000067</t>
  </si>
  <si>
    <t>21:0223:000059</t>
  </si>
  <si>
    <t>21:0223:000059:0003:0001:00</t>
  </si>
  <si>
    <t>105N  :901072:00:------:--</t>
  </si>
  <si>
    <t>21:0793:000068</t>
  </si>
  <si>
    <t>21:0223:000060</t>
  </si>
  <si>
    <t>21:0223:000060:0003:0001:00</t>
  </si>
  <si>
    <t>105N  :901073:00:------:--</t>
  </si>
  <si>
    <t>21:0793:000069</t>
  </si>
  <si>
    <t>21:0223:000061</t>
  </si>
  <si>
    <t>21:0223:000061:0003:0001:00</t>
  </si>
  <si>
    <t>105N  :901074:00:------:--</t>
  </si>
  <si>
    <t>21:0793:000070</t>
  </si>
  <si>
    <t>21:0223:000062</t>
  </si>
  <si>
    <t>21:0223:000062:0003:0001:00</t>
  </si>
  <si>
    <t>105N  :901075:00:------:--</t>
  </si>
  <si>
    <t>21:0793:000071</t>
  </si>
  <si>
    <t>21:0223:000063</t>
  </si>
  <si>
    <t>21:0223:000063:0003:0001:00</t>
  </si>
  <si>
    <t>105N  :901076:00:------:--</t>
  </si>
  <si>
    <t>21:0793:000072</t>
  </si>
  <si>
    <t>21:0223:000064</t>
  </si>
  <si>
    <t>21:0223:000064:0003:0001:00</t>
  </si>
  <si>
    <t>105N  :901077:00:------:--</t>
  </si>
  <si>
    <t>21:0793:000073</t>
  </si>
  <si>
    <t>21:0223:000065</t>
  </si>
  <si>
    <t>21:0223:000065:0003:0001:00</t>
  </si>
  <si>
    <t>105N  :901078:00:------:--</t>
  </si>
  <si>
    <t>21:0793:000074</t>
  </si>
  <si>
    <t>21:0223:000066</t>
  </si>
  <si>
    <t>21:0223:000066:0003:0001:00</t>
  </si>
  <si>
    <t>105N  :901079:00:------:--</t>
  </si>
  <si>
    <t>21:0793:000075</t>
  </si>
  <si>
    <t>21:0223:000067</t>
  </si>
  <si>
    <t>21:0223:000067:0003:0001:00</t>
  </si>
  <si>
    <t>105N  :901080:00:------:--</t>
  </si>
  <si>
    <t>21:0793:000076</t>
  </si>
  <si>
    <t>21:0223:000068</t>
  </si>
  <si>
    <t>21:0223:000068:0003:0001:00</t>
  </si>
  <si>
    <t>105N  :901082:00:------:--</t>
  </si>
  <si>
    <t>21:0793:000077</t>
  </si>
  <si>
    <t>21:0223:000069</t>
  </si>
  <si>
    <t>21:0223:000069:0003:0001:00</t>
  </si>
  <si>
    <t>105N  :901083:9Y:------:--</t>
  </si>
  <si>
    <t>21:0793:000078</t>
  </si>
  <si>
    <t>105N  :901084:00:------:--</t>
  </si>
  <si>
    <t>21:0793:000079</t>
  </si>
  <si>
    <t>21:0223:000070</t>
  </si>
  <si>
    <t>21:0223:000070:0003:0001:00</t>
  </si>
  <si>
    <t>105N  :901085:00:------:--</t>
  </si>
  <si>
    <t>21:0793:000080</t>
  </si>
  <si>
    <t>21:0223:000071</t>
  </si>
  <si>
    <t>21:0223:000071:0003:0001:00</t>
  </si>
  <si>
    <t>105N  :901086:00:------:--</t>
  </si>
  <si>
    <t>21:0793:000081</t>
  </si>
  <si>
    <t>21:0223:000072</t>
  </si>
  <si>
    <t>21:0223:000072:0003:0001:00</t>
  </si>
  <si>
    <t>105N  :901087:00:------:--</t>
  </si>
  <si>
    <t>21:0793:000082</t>
  </si>
  <si>
    <t>21:0223:000073</t>
  </si>
  <si>
    <t>21:0223:000073:0003:0001:00</t>
  </si>
  <si>
    <t>105N  :901088:00:------:--</t>
  </si>
  <si>
    <t>21:0793:000083</t>
  </si>
  <si>
    <t>21:0223:000074</t>
  </si>
  <si>
    <t>21:0223:000074:0003:0001:00</t>
  </si>
  <si>
    <t>105N  :901089:00:------:--</t>
  </si>
  <si>
    <t>21:0793:000084</t>
  </si>
  <si>
    <t>21:0223:000075</t>
  </si>
  <si>
    <t>21:0223:000075:0003:0001:00</t>
  </si>
  <si>
    <t>105N  :901090:00:------:--</t>
  </si>
  <si>
    <t>21:0793:000085</t>
  </si>
  <si>
    <t>21:0223:000076</t>
  </si>
  <si>
    <t>21:0223:000076:0003:0001:00</t>
  </si>
  <si>
    <t>105N  :901091:00:------:--</t>
  </si>
  <si>
    <t>21:0793:000086</t>
  </si>
  <si>
    <t>21:0223:000077</t>
  </si>
  <si>
    <t>21:0223:000077:0003:0001:00</t>
  </si>
  <si>
    <t>105N  :901092:00:------:--</t>
  </si>
  <si>
    <t>21:0793:000087</t>
  </si>
  <si>
    <t>21:0223:000078</t>
  </si>
  <si>
    <t>21:0223:000078:0003:0001:00</t>
  </si>
  <si>
    <t>105N  :901093:00:------:--</t>
  </si>
  <si>
    <t>21:0793:000088</t>
  </si>
  <si>
    <t>21:0223:000079</t>
  </si>
  <si>
    <t>21:0223:000079:0003:0001:00</t>
  </si>
  <si>
    <t>105N  :901094:00:------:--</t>
  </si>
  <si>
    <t>21:0793:000089</t>
  </si>
  <si>
    <t>21:0223:000080</t>
  </si>
  <si>
    <t>21:0223:000080:0003:0001:00</t>
  </si>
  <si>
    <t>105N  :901095:00:------:--</t>
  </si>
  <si>
    <t>21:0793:000090</t>
  </si>
  <si>
    <t>21:0223:000081</t>
  </si>
  <si>
    <t>21:0223:000081:0003:0001:00</t>
  </si>
  <si>
    <t>105N  :901096:00:------:--</t>
  </si>
  <si>
    <t>21:0793:000091</t>
  </si>
  <si>
    <t>21:0223:000082</t>
  </si>
  <si>
    <t>21:0223:000082:0003:0001:00</t>
  </si>
  <si>
    <t>105N  :901097:00:------:--</t>
  </si>
  <si>
    <t>21:0793:000092</t>
  </si>
  <si>
    <t>21:0223:000083</t>
  </si>
  <si>
    <t>21:0223:000083:0003:0001:00</t>
  </si>
  <si>
    <t>105N  :901098:10:------:--</t>
  </si>
  <si>
    <t>21:0793:000093</t>
  </si>
  <si>
    <t>21:0223:000084</t>
  </si>
  <si>
    <t>21:0223:000084:0003:0001:00</t>
  </si>
  <si>
    <t>105N  :901099:20:901098:10</t>
  </si>
  <si>
    <t>21:0793:000094</t>
  </si>
  <si>
    <t>21:0223:000084:0004:0001:00</t>
  </si>
  <si>
    <t>105N  :901100:00:------:--</t>
  </si>
  <si>
    <t>21:0793:000095</t>
  </si>
  <si>
    <t>21:0223:000085</t>
  </si>
  <si>
    <t>21:0223:000085:0003:0001:00</t>
  </si>
  <si>
    <t>105N  :901102:00:------:--</t>
  </si>
  <si>
    <t>21:0793:000096</t>
  </si>
  <si>
    <t>21:0223:000086</t>
  </si>
  <si>
    <t>21:0223:000086:0003:0001:00</t>
  </si>
  <si>
    <t>105N  :901103:00:------:--</t>
  </si>
  <si>
    <t>21:0793:000097</t>
  </si>
  <si>
    <t>21:0223:000087</t>
  </si>
  <si>
    <t>21:0223:000087:0003:0001:00</t>
  </si>
  <si>
    <t>105N  :901104:00:------:--</t>
  </si>
  <si>
    <t>21:0793:000098</t>
  </si>
  <si>
    <t>21:0223:000088</t>
  </si>
  <si>
    <t>21:0223:000088:0003:0001:00</t>
  </si>
  <si>
    <t>105N  :901105:00:------:--</t>
  </si>
  <si>
    <t>21:0793:000099</t>
  </si>
  <si>
    <t>21:0223:000089</t>
  </si>
  <si>
    <t>21:0223:000089:0003:0001:00</t>
  </si>
  <si>
    <t>105N  :901106:00:------:--</t>
  </si>
  <si>
    <t>21:0793:000100</t>
  </si>
  <si>
    <t>21:0223:000090</t>
  </si>
  <si>
    <t>21:0223:000090:0003:0001:00</t>
  </si>
  <si>
    <t>105N  :901107:9Y:------:--</t>
  </si>
  <si>
    <t>21:0793:000101</t>
  </si>
  <si>
    <t>105N  :901108:00:------:--</t>
  </si>
  <si>
    <t>21:0793:000102</t>
  </si>
  <si>
    <t>21:0223:000091</t>
  </si>
  <si>
    <t>21:0223:000091:0003:0001:00</t>
  </si>
  <si>
    <t>105N  :901109:00:------:--</t>
  </si>
  <si>
    <t>21:0793:000103</t>
  </si>
  <si>
    <t>21:0223:000092</t>
  </si>
  <si>
    <t>21:0223:000092:0003:0001:00</t>
  </si>
  <si>
    <t>105N  :901110:00:------:--</t>
  </si>
  <si>
    <t>21:0793:000104</t>
  </si>
  <si>
    <t>21:0223:000093</t>
  </si>
  <si>
    <t>21:0223:000093:0003:0001:00</t>
  </si>
  <si>
    <t>105N  :901111:00:------:--</t>
  </si>
  <si>
    <t>21:0793:000105</t>
  </si>
  <si>
    <t>21:0223:000094</t>
  </si>
  <si>
    <t>21:0223:000094:0003:0001:00</t>
  </si>
  <si>
    <t>105N  :901112:00:------:--</t>
  </si>
  <si>
    <t>21:0793:000106</t>
  </si>
  <si>
    <t>21:0223:000095</t>
  </si>
  <si>
    <t>21:0223:000095:0003:0001:00</t>
  </si>
  <si>
    <t>105N  :901113:00:------:--</t>
  </si>
  <si>
    <t>21:0793:000107</t>
  </si>
  <si>
    <t>21:0223:000096</t>
  </si>
  <si>
    <t>21:0223:000096:0003:0001:00</t>
  </si>
  <si>
    <t>105N  :901114:00:------:--</t>
  </si>
  <si>
    <t>21:0793:000108</t>
  </si>
  <si>
    <t>21:0223:000097</t>
  </si>
  <si>
    <t>21:0223:000097:0003:0001:00</t>
  </si>
  <si>
    <t>105N  :901115:10:------:--</t>
  </si>
  <si>
    <t>21:0793:000109</t>
  </si>
  <si>
    <t>21:0223:000098</t>
  </si>
  <si>
    <t>21:0223:000098:0003:0001:00</t>
  </si>
  <si>
    <t>105N  :901116:20:901115:10</t>
  </si>
  <si>
    <t>21:0793:000110</t>
  </si>
  <si>
    <t>21:0223:000098:0004:0001:00</t>
  </si>
  <si>
    <t>105N  :901117:00:------:--</t>
  </si>
  <si>
    <t>21:0793:000111</t>
  </si>
  <si>
    <t>21:0223:000099</t>
  </si>
  <si>
    <t>21:0223:000099:0003:0001:00</t>
  </si>
  <si>
    <t>105N  :901118:00:------:--</t>
  </si>
  <si>
    <t>21:0793:000112</t>
  </si>
  <si>
    <t>21:0223:000100</t>
  </si>
  <si>
    <t>21:0223:000100:0003:0001:00</t>
  </si>
  <si>
    <t>105N  :901119:00:------:--</t>
  </si>
  <si>
    <t>21:0793:000113</t>
  </si>
  <si>
    <t>21:0223:000101</t>
  </si>
  <si>
    <t>21:0223:000101:0003:0001:00</t>
  </si>
  <si>
    <t>105N  :901120:00:------:--</t>
  </si>
  <si>
    <t>21:0793:000114</t>
  </si>
  <si>
    <t>21:0223:000102</t>
  </si>
  <si>
    <t>21:0223:000102:0003:0001:00</t>
  </si>
  <si>
    <t>105N  :901122:00:------:--</t>
  </si>
  <si>
    <t>21:0793:000115</t>
  </si>
  <si>
    <t>21:0223:000103</t>
  </si>
  <si>
    <t>21:0223:000103:0003:0001:00</t>
  </si>
  <si>
    <t>105N  :901123:00:------:--</t>
  </si>
  <si>
    <t>21:0793:000116</t>
  </si>
  <si>
    <t>21:0223:000104</t>
  </si>
  <si>
    <t>21:0223:000104:0003:0001:00</t>
  </si>
  <si>
    <t>105N  :901124:00:------:--</t>
  </si>
  <si>
    <t>21:0793:000117</t>
  </si>
  <si>
    <t>21:0223:000105</t>
  </si>
  <si>
    <t>21:0223:000105:0003:0001:00</t>
  </si>
  <si>
    <t>105N  :901125:00:------:--</t>
  </si>
  <si>
    <t>21:0793:000118</t>
  </si>
  <si>
    <t>21:0223:000106</t>
  </si>
  <si>
    <t>21:0223:000106:0003:0001:00</t>
  </si>
  <si>
    <t>105N  :901126:00:------:--</t>
  </si>
  <si>
    <t>21:0793:000119</t>
  </si>
  <si>
    <t>21:0223:000107</t>
  </si>
  <si>
    <t>21:0223:000107:0003:0001:00</t>
  </si>
  <si>
    <t>105N  :901127:10:------:--</t>
  </si>
  <si>
    <t>21:0793:000120</t>
  </si>
  <si>
    <t>21:0223:000108</t>
  </si>
  <si>
    <t>21:0223:000108:0003:0001:00</t>
  </si>
  <si>
    <t>105N  :901128:20:901127:10</t>
  </si>
  <si>
    <t>21:0793:000121</t>
  </si>
  <si>
    <t>21:0223:000108:0004:0001:00</t>
  </si>
  <si>
    <t>105N  :901129:00:------:--</t>
  </si>
  <si>
    <t>21:0793:000122</t>
  </si>
  <si>
    <t>21:0223:000109</t>
  </si>
  <si>
    <t>21:0223:000109:0003:0001:00</t>
  </si>
  <si>
    <t>105N  :901130:00:------:--</t>
  </si>
  <si>
    <t>21:0793:000123</t>
  </si>
  <si>
    <t>21:0223:000110</t>
  </si>
  <si>
    <t>21:0223:000110:0003:0001:00</t>
  </si>
  <si>
    <t>105N  :901131:00:------:--</t>
  </si>
  <si>
    <t>21:0793:000124</t>
  </si>
  <si>
    <t>21:0223:000111</t>
  </si>
  <si>
    <t>21:0223:000111:0003:0001:00</t>
  </si>
  <si>
    <t>105N  :901132:00:------:--</t>
  </si>
  <si>
    <t>21:0793:000125</t>
  </si>
  <si>
    <t>21:0223:000112</t>
  </si>
  <si>
    <t>21:0223:000112:0003:0001:00</t>
  </si>
  <si>
    <t>105N  :901133:00:------:--</t>
  </si>
  <si>
    <t>21:0793:000126</t>
  </si>
  <si>
    <t>21:0223:000113</t>
  </si>
  <si>
    <t>21:0223:000113:0003:0001:00</t>
  </si>
  <si>
    <t>105N  :901134:00:------:--</t>
  </si>
  <si>
    <t>21:0793:000127</t>
  </si>
  <si>
    <t>21:0223:000114</t>
  </si>
  <si>
    <t>21:0223:000114:0003:0001:00</t>
  </si>
  <si>
    <t>105N  :901135:9Y:------:--</t>
  </si>
  <si>
    <t>21:0793:000128</t>
  </si>
  <si>
    <t>105N  :901136:00:------:--</t>
  </si>
  <si>
    <t>21:0793:000129</t>
  </si>
  <si>
    <t>21:0223:000115</t>
  </si>
  <si>
    <t>21:0223:000115:0003:0001:00</t>
  </si>
  <si>
    <t>105N  :901137:00:------:--</t>
  </si>
  <si>
    <t>21:0793:000130</t>
  </si>
  <si>
    <t>21:0223:000116</t>
  </si>
  <si>
    <t>21:0223:000116:0003:0001:00</t>
  </si>
  <si>
    <t>105N  :901138:00:------:--</t>
  </si>
  <si>
    <t>21:0793:000131</t>
  </si>
  <si>
    <t>21:0223:000117</t>
  </si>
  <si>
    <t>21:0223:000117:0003:0001:00</t>
  </si>
  <si>
    <t>105N  :901139:00:------:--</t>
  </si>
  <si>
    <t>21:0793:000132</t>
  </si>
  <si>
    <t>21:0223:000118</t>
  </si>
  <si>
    <t>21:0223:000118:0003:0001:00</t>
  </si>
  <si>
    <t>105N  :901140:00:------:--</t>
  </si>
  <si>
    <t>21:0793:000133</t>
  </si>
  <si>
    <t>21:0223:000119</t>
  </si>
  <si>
    <t>21:0223:000119:0003:0001:00</t>
  </si>
  <si>
    <t>105N  :901142:00:------:--</t>
  </si>
  <si>
    <t>21:0793:000134</t>
  </si>
  <si>
    <t>21:0223:000120</t>
  </si>
  <si>
    <t>21:0223:000120:0003:0001:00</t>
  </si>
  <si>
    <t>105N  :901143:00:------:--</t>
  </si>
  <si>
    <t>21:0793:000135</t>
  </si>
  <si>
    <t>21:0223:000121</t>
  </si>
  <si>
    <t>21:0223:000121:0003:0001:00</t>
  </si>
  <si>
    <t>105N  :901144:00:------:--</t>
  </si>
  <si>
    <t>21:0793:000136</t>
  </si>
  <si>
    <t>21:0223:000122</t>
  </si>
  <si>
    <t>21:0223:000122:0003:0001:00</t>
  </si>
  <si>
    <t>105N  :901145:00:------:--</t>
  </si>
  <si>
    <t>21:0793:000137</t>
  </si>
  <si>
    <t>21:0223:000123</t>
  </si>
  <si>
    <t>21:0223:000123:0003:0001:00</t>
  </si>
  <si>
    <t>105N  :901146:00:------:--</t>
  </si>
  <si>
    <t>21:0793:000138</t>
  </si>
  <si>
    <t>21:0223:000124</t>
  </si>
  <si>
    <t>21:0223:000124:0003:0001:00</t>
  </si>
  <si>
    <t>105N  :901147:00:------:--</t>
  </si>
  <si>
    <t>21:0793:000139</t>
  </si>
  <si>
    <t>21:0223:000125</t>
  </si>
  <si>
    <t>21:0223:000125:0003:0001:00</t>
  </si>
  <si>
    <t>105N  :901148:00:------:--</t>
  </si>
  <si>
    <t>21:0793:000140</t>
  </si>
  <si>
    <t>21:0223:000126</t>
  </si>
  <si>
    <t>21:0223:000126:0003:0001:00</t>
  </si>
  <si>
    <t>105N  :901149:00:------:--</t>
  </si>
  <si>
    <t>21:0793:000141</t>
  </si>
  <si>
    <t>21:0223:000127</t>
  </si>
  <si>
    <t>21:0223:000127:0003:0001:00</t>
  </si>
  <si>
    <t>105N  :901150:00:------:--</t>
  </si>
  <si>
    <t>21:0793:000142</t>
  </si>
  <si>
    <t>21:0223:000128</t>
  </si>
  <si>
    <t>21:0223:000128:0003:0001:00</t>
  </si>
  <si>
    <t>105N  :901151:00:------:--</t>
  </si>
  <si>
    <t>21:0793:000143</t>
  </si>
  <si>
    <t>21:0223:000129</t>
  </si>
  <si>
    <t>21:0223:000129:0003:0001:00</t>
  </si>
  <si>
    <t>105N  :901152:00:------:--</t>
  </si>
  <si>
    <t>21:0793:000144</t>
  </si>
  <si>
    <t>21:0223:000130</t>
  </si>
  <si>
    <t>21:0223:000130:0003:0001:00</t>
  </si>
  <si>
    <t>105N  :901153:10:------:--</t>
  </si>
  <si>
    <t>21:0793:000145</t>
  </si>
  <si>
    <t>21:0223:000131</t>
  </si>
  <si>
    <t>21:0223:000131:0003:0001:00</t>
  </si>
  <si>
    <t>105N  :901154:20:901153:10</t>
  </si>
  <si>
    <t>21:0793:000146</t>
  </si>
  <si>
    <t>21:0223:000131:0004:0001:00</t>
  </si>
  <si>
    <t>105N  :901155:00:------:--</t>
  </si>
  <si>
    <t>21:0793:000147</t>
  </si>
  <si>
    <t>21:0223:000132</t>
  </si>
  <si>
    <t>21:0223:000132:0003:0001:00</t>
  </si>
  <si>
    <t>105N  :901156:9Z:------:--</t>
  </si>
  <si>
    <t>21:0793:000148</t>
  </si>
  <si>
    <t>105N  :901157:00:------:--</t>
  </si>
  <si>
    <t>21:0793:000149</t>
  </si>
  <si>
    <t>21:0223:000133</t>
  </si>
  <si>
    <t>21:0223:000133:0003:0001:00</t>
  </si>
  <si>
    <t>105N  :901158:00:------:--</t>
  </si>
  <si>
    <t>21:0793:000150</t>
  </si>
  <si>
    <t>21:0223:000134</t>
  </si>
  <si>
    <t>21:0223:000134:0003:0001:00</t>
  </si>
  <si>
    <t>105N  :901159:00:------:--</t>
  </si>
  <si>
    <t>21:0793:000151</t>
  </si>
  <si>
    <t>21:0223:000135</t>
  </si>
  <si>
    <t>21:0223:000135:0003:0001:00</t>
  </si>
  <si>
    <t>105N  :901160:00:------:--</t>
  </si>
  <si>
    <t>21:0793:000152</t>
  </si>
  <si>
    <t>21:0223:000136</t>
  </si>
  <si>
    <t>21:0223:000136:0003:0001:00</t>
  </si>
  <si>
    <t>105N  :901162:00:------:--</t>
  </si>
  <si>
    <t>21:0793:000153</t>
  </si>
  <si>
    <t>21:0223:000137</t>
  </si>
  <si>
    <t>21:0223:000137:0003:0001:00</t>
  </si>
  <si>
    <t>105N  :901163:00:------:--</t>
  </si>
  <si>
    <t>21:0793:000154</t>
  </si>
  <si>
    <t>21:0223:000138</t>
  </si>
  <si>
    <t>21:0223:000138:0003:0001:00</t>
  </si>
  <si>
    <t>105N  :901164:00:------:--</t>
  </si>
  <si>
    <t>21:0793:000155</t>
  </si>
  <si>
    <t>21:0223:000139</t>
  </si>
  <si>
    <t>21:0223:000139:0003:0001:00</t>
  </si>
  <si>
    <t>105N  :901165:00:------:--</t>
  </si>
  <si>
    <t>21:0793:000156</t>
  </si>
  <si>
    <t>21:0223:000140</t>
  </si>
  <si>
    <t>21:0223:000140:0003:0001:00</t>
  </si>
  <si>
    <t>105N  :901166:00:------:--</t>
  </si>
  <si>
    <t>21:0793:000157</t>
  </si>
  <si>
    <t>21:0223:000141</t>
  </si>
  <si>
    <t>21:0223:000141:0003:0001:00</t>
  </si>
  <si>
    <t>105N  :901167:00:------:--</t>
  </si>
  <si>
    <t>21:0793:000158</t>
  </si>
  <si>
    <t>21:0223:000142</t>
  </si>
  <si>
    <t>21:0223:000142:0003:0001:00</t>
  </si>
  <si>
    <t>105N  :901168:10:------:--</t>
  </si>
  <si>
    <t>21:0793:000159</t>
  </si>
  <si>
    <t>21:0223:000143</t>
  </si>
  <si>
    <t>21:0223:000143:0003:0001:00</t>
  </si>
  <si>
    <t>105N  :901169:20:901168:10</t>
  </si>
  <si>
    <t>21:0793:000160</t>
  </si>
  <si>
    <t>21:0223:000143:0004:0001:00</t>
  </si>
  <si>
    <t>105N  :901170:00:------:--</t>
  </si>
  <si>
    <t>21:0793:000161</t>
  </si>
  <si>
    <t>21:0223:000144</t>
  </si>
  <si>
    <t>21:0223:000144:0003:0001:00</t>
  </si>
  <si>
    <t>105N  :901171:00:------:--</t>
  </si>
  <si>
    <t>21:0793:000162</t>
  </si>
  <si>
    <t>21:0223:000145</t>
  </si>
  <si>
    <t>21:0223:000145:0003:0001:00</t>
  </si>
  <si>
    <t>105N  :901172:00:------:--</t>
  </si>
  <si>
    <t>21:0793:000163</t>
  </si>
  <si>
    <t>21:0223:000146</t>
  </si>
  <si>
    <t>21:0223:000146:0003:0001:00</t>
  </si>
  <si>
    <t>105N  :901173:00:------:--</t>
  </si>
  <si>
    <t>21:0793:000164</t>
  </si>
  <si>
    <t>21:0223:000147</t>
  </si>
  <si>
    <t>21:0223:000147:0003:0001:00</t>
  </si>
  <si>
    <t>105N  :901174:00:------:--</t>
  </si>
  <si>
    <t>21:0793:000165</t>
  </si>
  <si>
    <t>21:0223:000148</t>
  </si>
  <si>
    <t>21:0223:000148:0003:0001:00</t>
  </si>
  <si>
    <t>105N  :901175:9Z:------:--</t>
  </si>
  <si>
    <t>21:0793:000166</t>
  </si>
  <si>
    <t>105N  :901176:00:------:--</t>
  </si>
  <si>
    <t>21:0793:000167</t>
  </si>
  <si>
    <t>21:0223:000149</t>
  </si>
  <si>
    <t>21:0223:000149:0003:0001:00</t>
  </si>
  <si>
    <t>105N  :901177:00:------:--</t>
  </si>
  <si>
    <t>21:0793:000168</t>
  </si>
  <si>
    <t>21:0223:000150</t>
  </si>
  <si>
    <t>21:0223:000150:0003:0001:00</t>
  </si>
  <si>
    <t>105N  :901178:00:------:--</t>
  </si>
  <si>
    <t>21:0793:000169</t>
  </si>
  <si>
    <t>21:0223:000151</t>
  </si>
  <si>
    <t>21:0223:000151:0003:0001:00</t>
  </si>
  <si>
    <t>105N  :901179:00:------:--</t>
  </si>
  <si>
    <t>21:0793:000170</t>
  </si>
  <si>
    <t>21:0223:000152</t>
  </si>
  <si>
    <t>21:0223:000152:0003:0001:00</t>
  </si>
  <si>
    <t>105N  :901180:00:------:--</t>
  </si>
  <si>
    <t>21:0793:000171</t>
  </si>
  <si>
    <t>21:0223:000153</t>
  </si>
  <si>
    <t>21:0223:000153:0003:0001:00</t>
  </si>
  <si>
    <t>105N  :901182:9Z:------:--</t>
  </si>
  <si>
    <t>21:0793:000172</t>
  </si>
  <si>
    <t>105N  :901183:00:------:--</t>
  </si>
  <si>
    <t>21:0793:000173</t>
  </si>
  <si>
    <t>21:0223:000154</t>
  </si>
  <si>
    <t>21:0223:000154:0003:0001:00</t>
  </si>
  <si>
    <t>105N  :901184:00:------:--</t>
  </si>
  <si>
    <t>21:0793:000174</t>
  </si>
  <si>
    <t>21:0223:000155</t>
  </si>
  <si>
    <t>21:0223:000155:0003:0001:00</t>
  </si>
  <si>
    <t>105N  :901185:00:------:--</t>
  </si>
  <si>
    <t>21:0793:000175</t>
  </si>
  <si>
    <t>21:0223:000156</t>
  </si>
  <si>
    <t>21:0223:000156:0003:0001:00</t>
  </si>
  <si>
    <t>105N  :901186:00:------:--</t>
  </si>
  <si>
    <t>21:0793:000176</t>
  </si>
  <si>
    <t>21:0223:000157</t>
  </si>
  <si>
    <t>21:0223:000157:0003:0001:00</t>
  </si>
  <si>
    <t>105N  :901187:00:------:--</t>
  </si>
  <si>
    <t>21:0793:000177</t>
  </si>
  <si>
    <t>21:0223:000158</t>
  </si>
  <si>
    <t>21:0223:000158:0003:0001:00</t>
  </si>
  <si>
    <t>105N  :901188:00:------:--</t>
  </si>
  <si>
    <t>21:0793:000178</t>
  </si>
  <si>
    <t>21:0223:000159</t>
  </si>
  <si>
    <t>21:0223:000159:0003:0001:00</t>
  </si>
  <si>
    <t>105N  :901189:00:------:--</t>
  </si>
  <si>
    <t>21:0793:000179</t>
  </si>
  <si>
    <t>21:0223:000160</t>
  </si>
  <si>
    <t>21:0223:000160:0003:0001:00</t>
  </si>
  <si>
    <t>105N  :901190:00:------:--</t>
  </si>
  <si>
    <t>21:0793:000180</t>
  </si>
  <si>
    <t>21:0223:000161</t>
  </si>
  <si>
    <t>21:0223:000161:0003:0001:00</t>
  </si>
  <si>
    <t>105N  :901191:00:------:--</t>
  </si>
  <si>
    <t>21:0793:000181</t>
  </si>
  <si>
    <t>21:0223:000162</t>
  </si>
  <si>
    <t>21:0223:000162:0003:0001:00</t>
  </si>
  <si>
    <t>105N  :901192:00:------:--</t>
  </si>
  <si>
    <t>21:0793:000182</t>
  </si>
  <si>
    <t>21:0223:000163</t>
  </si>
  <si>
    <t>21:0223:000163:0003:0001:00</t>
  </si>
  <si>
    <t>105N  :901193:00:------:--</t>
  </si>
  <si>
    <t>21:0793:000183</t>
  </si>
  <si>
    <t>21:0223:000164</t>
  </si>
  <si>
    <t>21:0223:000164:0003:0001:00</t>
  </si>
  <si>
    <t>105N  :901194:00:------:--</t>
  </si>
  <si>
    <t>21:0793:000184</t>
  </si>
  <si>
    <t>21:0223:000165</t>
  </si>
  <si>
    <t>21:0223:000165:0003:0001:00</t>
  </si>
  <si>
    <t>105N  :901195:00:------:--</t>
  </si>
  <si>
    <t>21:0793:000185</t>
  </si>
  <si>
    <t>21:0223:000166</t>
  </si>
  <si>
    <t>21:0223:000166:0003:0001:00</t>
  </si>
  <si>
    <t>105N  :901196:00:------:--</t>
  </si>
  <si>
    <t>21:0793:000186</t>
  </si>
  <si>
    <t>21:0223:000167</t>
  </si>
  <si>
    <t>21:0223:000167:0003:0001:00</t>
  </si>
  <si>
    <t>105N  :901197:00:------:--</t>
  </si>
  <si>
    <t>21:0793:000187</t>
  </si>
  <si>
    <t>21:0223:000168</t>
  </si>
  <si>
    <t>21:0223:000168:0003:0001:00</t>
  </si>
  <si>
    <t>105N  :901198:10:------:--</t>
  </si>
  <si>
    <t>21:0793:000188</t>
  </si>
  <si>
    <t>21:0223:000169</t>
  </si>
  <si>
    <t>21:0223:000169:0003:0001:00</t>
  </si>
  <si>
    <t>105N  :901199:20:901198:10</t>
  </si>
  <si>
    <t>21:0793:000189</t>
  </si>
  <si>
    <t>21:0223:000169:0004:0001:00</t>
  </si>
  <si>
    <t>105N  :901200:00:------:--</t>
  </si>
  <si>
    <t>21:0793:000190</t>
  </si>
  <si>
    <t>21:0223:000170</t>
  </si>
  <si>
    <t>21:0223:000170:0003:0001:00</t>
  </si>
  <si>
    <t>105N  :901202:00:------:--</t>
  </si>
  <si>
    <t>21:0793:000191</t>
  </si>
  <si>
    <t>21:0223:000171</t>
  </si>
  <si>
    <t>21:0223:000171:0003:0001:00</t>
  </si>
  <si>
    <t>105N  :901203:00:------:--</t>
  </si>
  <si>
    <t>21:0793:000192</t>
  </si>
  <si>
    <t>21:0223:000172</t>
  </si>
  <si>
    <t>21:0223:000172:0003:0001:00</t>
  </si>
  <si>
    <t>105N  :901204:00:------:--</t>
  </si>
  <si>
    <t>21:0793:000193</t>
  </si>
  <si>
    <t>21:0223:000173</t>
  </si>
  <si>
    <t>21:0223:000173:0003:0001:00</t>
  </si>
  <si>
    <t>105N  :901205:00:------:--</t>
  </si>
  <si>
    <t>21:0793:000194</t>
  </si>
  <si>
    <t>21:0223:000174</t>
  </si>
  <si>
    <t>21:0223:000174:0003:0001:00</t>
  </si>
  <si>
    <t>105N  :901206:00:------:--</t>
  </si>
  <si>
    <t>21:0793:000195</t>
  </si>
  <si>
    <t>21:0223:000175</t>
  </si>
  <si>
    <t>21:0223:000175:0003:0001:00</t>
  </si>
  <si>
    <t>105N  :901207:00:------:--</t>
  </si>
  <si>
    <t>21:0793:000196</t>
  </si>
  <si>
    <t>21:0223:000176</t>
  </si>
  <si>
    <t>21:0223:000176:0003:0001:00</t>
  </si>
  <si>
    <t>105N  :901208:00:------:--</t>
  </si>
  <si>
    <t>21:0793:000197</t>
  </si>
  <si>
    <t>21:0223:000177</t>
  </si>
  <si>
    <t>21:0223:000177:0003:0001:00</t>
  </si>
  <si>
    <t>105N  :901209:00:------:--</t>
  </si>
  <si>
    <t>21:0793:000198</t>
  </si>
  <si>
    <t>21:0223:000178</t>
  </si>
  <si>
    <t>21:0223:000178:0003:0001:00</t>
  </si>
  <si>
    <t>105N  :901210:00:------:--</t>
  </si>
  <si>
    <t>21:0793:000199</t>
  </si>
  <si>
    <t>21:0223:000179</t>
  </si>
  <si>
    <t>21:0223:000179:0003:0001:00</t>
  </si>
  <si>
    <t>105N  :901211:00:------:--</t>
  </si>
  <si>
    <t>21:0793:000200</t>
  </si>
  <si>
    <t>21:0223:000180</t>
  </si>
  <si>
    <t>21:0223:000180:0003:0001:00</t>
  </si>
  <si>
    <t>105N  :901212:9Y:------:--</t>
  </si>
  <si>
    <t>21:0793:000201</t>
  </si>
  <si>
    <t>105N  :901213:00:------:--</t>
  </si>
  <si>
    <t>21:0793:000202</t>
  </si>
  <si>
    <t>21:0223:000181</t>
  </si>
  <si>
    <t>21:0223:000181:0003:0001:00</t>
  </si>
  <si>
    <t>105N  :901214:00:------:--</t>
  </si>
  <si>
    <t>21:0793:000203</t>
  </si>
  <si>
    <t>21:0223:000182</t>
  </si>
  <si>
    <t>21:0223:000182:0003:0001:00</t>
  </si>
  <si>
    <t>105N  :901215:00:------:--</t>
  </si>
  <si>
    <t>21:0793:000204</t>
  </si>
  <si>
    <t>21:0223:000183</t>
  </si>
  <si>
    <t>21:0223:000183:0003:0001:00</t>
  </si>
  <si>
    <t>105N  :901216:00:------:--</t>
  </si>
  <si>
    <t>21:0793:000205</t>
  </si>
  <si>
    <t>21:0223:000184</t>
  </si>
  <si>
    <t>21:0223:000184:0003:0001:00</t>
  </si>
  <si>
    <t>105N  :901217:00:------:--</t>
  </si>
  <si>
    <t>21:0793:000206</t>
  </si>
  <si>
    <t>21:0223:000185</t>
  </si>
  <si>
    <t>21:0223:000185:0003:0001:00</t>
  </si>
  <si>
    <t>105N  :901218:00:------:--</t>
  </si>
  <si>
    <t>21:0793:000207</t>
  </si>
  <si>
    <t>21:0223:000186</t>
  </si>
  <si>
    <t>21:0223:000186:0003:0001:00</t>
  </si>
  <si>
    <t>105N  :901219:10:------:--</t>
  </si>
  <si>
    <t>21:0793:000208</t>
  </si>
  <si>
    <t>21:0223:000187</t>
  </si>
  <si>
    <t>21:0223:000187:0003:0001:00</t>
  </si>
  <si>
    <t>105N  :901220:20:901219:10</t>
  </si>
  <si>
    <t>21:0793:000209</t>
  </si>
  <si>
    <t>21:0223:000187:0004:0001:00</t>
  </si>
  <si>
    <t>105N  :901222:00:------:--</t>
  </si>
  <si>
    <t>21:0793:000210</t>
  </si>
  <si>
    <t>21:0223:000188</t>
  </si>
  <si>
    <t>21:0223:000188:0003:0001:00</t>
  </si>
  <si>
    <t>105N  :901223:00:------:--</t>
  </si>
  <si>
    <t>21:0793:000211</t>
  </si>
  <si>
    <t>21:0223:000189</t>
  </si>
  <si>
    <t>21:0223:000189:0003:0001:00</t>
  </si>
  <si>
    <t>105N  :901224:00:------:--</t>
  </si>
  <si>
    <t>21:0793:000212</t>
  </si>
  <si>
    <t>21:0223:000190</t>
  </si>
  <si>
    <t>21:0223:000190:0003:0001:00</t>
  </si>
  <si>
    <t>105N  :901225:00:------:--</t>
  </si>
  <si>
    <t>21:0793:000213</t>
  </si>
  <si>
    <t>21:0223:000191</t>
  </si>
  <si>
    <t>21:0223:000191:0003:0001:00</t>
  </si>
  <si>
    <t>105N  :901226:00:------:--</t>
  </si>
  <si>
    <t>21:0793:000214</t>
  </si>
  <si>
    <t>21:0223:000192</t>
  </si>
  <si>
    <t>21:0223:000192:0003:0001:00</t>
  </si>
  <si>
    <t>105N  :901227:00:------:--</t>
  </si>
  <si>
    <t>21:0793:000215</t>
  </si>
  <si>
    <t>21:0223:000193</t>
  </si>
  <si>
    <t>21:0223:000193:0003:0001:00</t>
  </si>
  <si>
    <t>105N  :901228:00:------:--</t>
  </si>
  <si>
    <t>21:0793:000216</t>
  </si>
  <si>
    <t>21:0223:000194</t>
  </si>
  <si>
    <t>21:0223:000194:0003:0001:00</t>
  </si>
  <si>
    <t>105N  :901229:00:------:--</t>
  </si>
  <si>
    <t>21:0793:000217</t>
  </si>
  <si>
    <t>21:0223:000195</t>
  </si>
  <si>
    <t>21:0223:000195:0003:0001:00</t>
  </si>
  <si>
    <t>105N  :901230:00:------:--</t>
  </si>
  <si>
    <t>21:0793:000218</t>
  </si>
  <si>
    <t>21:0223:000196</t>
  </si>
  <si>
    <t>21:0223:000196:0003:0001:00</t>
  </si>
  <si>
    <t>105N  :901231:00:------:--</t>
  </si>
  <si>
    <t>21:0793:000219</t>
  </si>
  <si>
    <t>21:0223:000197</t>
  </si>
  <si>
    <t>21:0223:000197:0003:0001:00</t>
  </si>
  <si>
    <t>105N  :901232:00:------:--</t>
  </si>
  <si>
    <t>21:0793:000220</t>
  </si>
  <si>
    <t>21:0223:000198</t>
  </si>
  <si>
    <t>21:0223:000198:0003:0001:00</t>
  </si>
  <si>
    <t>105N  :901233:00:------:--</t>
  </si>
  <si>
    <t>21:0793:000221</t>
  </si>
  <si>
    <t>21:0223:000199</t>
  </si>
  <si>
    <t>21:0223:000199:0003:0001:00</t>
  </si>
  <si>
    <t>105N  :901234:00:------:--</t>
  </si>
  <si>
    <t>21:0793:000222</t>
  </si>
  <si>
    <t>21:0223:000200</t>
  </si>
  <si>
    <t>21:0223:000200:0003:0001:00</t>
  </si>
  <si>
    <t>105N  :901235:00:------:--</t>
  </si>
  <si>
    <t>21:0793:000223</t>
  </si>
  <si>
    <t>21:0223:000201</t>
  </si>
  <si>
    <t>21:0223:000201:0003:0001:00</t>
  </si>
  <si>
    <t>105N  :901236:10:------:--</t>
  </si>
  <si>
    <t>21:0793:000224</t>
  </si>
  <si>
    <t>21:0223:000202</t>
  </si>
  <si>
    <t>21:0223:000202:0003:0001:00</t>
  </si>
  <si>
    <t>105N  :901237:20:901236:10</t>
  </si>
  <si>
    <t>21:0793:000225</t>
  </si>
  <si>
    <t>21:0223:000202:0004:0001:00</t>
  </si>
  <si>
    <t>105N  :901238:9Z:------:--</t>
  </si>
  <si>
    <t>21:0793:000226</t>
  </si>
  <si>
    <t>105N  :901239:00:------:--</t>
  </si>
  <si>
    <t>21:0793:000227</t>
  </si>
  <si>
    <t>21:0223:000203</t>
  </si>
  <si>
    <t>21:0223:000203:0003:0001:00</t>
  </si>
  <si>
    <t>105N  :901240:00:------:--</t>
  </si>
  <si>
    <t>21:0793:000228</t>
  </si>
  <si>
    <t>21:0223:000204</t>
  </si>
  <si>
    <t>21:0223:000204:0003:0001:00</t>
  </si>
  <si>
    <t>105N  :901242:00:------:--</t>
  </si>
  <si>
    <t>21:0793:000229</t>
  </si>
  <si>
    <t>21:0223:000205</t>
  </si>
  <si>
    <t>21:0223:000205:0003:0001:00</t>
  </si>
  <si>
    <t>105N  :901243:00:------:--</t>
  </si>
  <si>
    <t>21:0793:000230</t>
  </si>
  <si>
    <t>21:0223:000206</t>
  </si>
  <si>
    <t>21:0223:000206:0003:0001:00</t>
  </si>
  <si>
    <t>105N  :901244:9Z:------:--</t>
  </si>
  <si>
    <t>21:0793:000231</t>
  </si>
  <si>
    <t>105N  :901245:00:------:--</t>
  </si>
  <si>
    <t>21:0793:000232</t>
  </si>
  <si>
    <t>21:0223:000207</t>
  </si>
  <si>
    <t>21:0223:000207:0003:0001:00</t>
  </si>
  <si>
    <t>105N  :901246:00:------:--</t>
  </si>
  <si>
    <t>21:0793:000233</t>
  </si>
  <si>
    <t>21:0223:000208</t>
  </si>
  <si>
    <t>21:0223:000208:0003:0001:00</t>
  </si>
  <si>
    <t>105N  :901247:00:------:--</t>
  </si>
  <si>
    <t>21:0793:000234</t>
  </si>
  <si>
    <t>21:0223:000209</t>
  </si>
  <si>
    <t>21:0223:000209:0003:0001:00</t>
  </si>
  <si>
    <t>105N  :901248:00:------:--</t>
  </si>
  <si>
    <t>21:0793:000235</t>
  </si>
  <si>
    <t>21:0223:000210</t>
  </si>
  <si>
    <t>21:0223:000210:0003:0001:00</t>
  </si>
  <si>
    <t>105N  :901249:10:------:--</t>
  </si>
  <si>
    <t>21:0793:000236</t>
  </si>
  <si>
    <t>21:0223:000211</t>
  </si>
  <si>
    <t>21:0223:000211:0003:0001:00</t>
  </si>
  <si>
    <t>105N  :901250:20:901249:10</t>
  </si>
  <si>
    <t>21:0793:000237</t>
  </si>
  <si>
    <t>21:0223:000211:0004:0001:00</t>
  </si>
  <si>
    <t>105N  :901251:00:------:--</t>
  </si>
  <si>
    <t>21:0793:000238</t>
  </si>
  <si>
    <t>21:0223:000212</t>
  </si>
  <si>
    <t>21:0223:000212:0003:0001:00</t>
  </si>
  <si>
    <t>105N  :901252:00:------:--</t>
  </si>
  <si>
    <t>21:0793:000239</t>
  </si>
  <si>
    <t>21:0223:000213</t>
  </si>
  <si>
    <t>21:0223:000213:0003:0001:00</t>
  </si>
  <si>
    <t>105N  :901253:00:------:--</t>
  </si>
  <si>
    <t>21:0793:000240</t>
  </si>
  <si>
    <t>21:0223:000214</t>
  </si>
  <si>
    <t>21:0223:000214:0003:0001:00</t>
  </si>
  <si>
    <t>105N  :901254:00:------:--</t>
  </si>
  <si>
    <t>21:0793:000241</t>
  </si>
  <si>
    <t>21:0223:000215</t>
  </si>
  <si>
    <t>21:0223:000215:0003:0001:00</t>
  </si>
  <si>
    <t>105N  :901255:00:------:--</t>
  </si>
  <si>
    <t>21:0793:000242</t>
  </si>
  <si>
    <t>21:0223:000216</t>
  </si>
  <si>
    <t>21:0223:000216:0003:0001:00</t>
  </si>
  <si>
    <t>105N  :901256:00:------:--</t>
  </si>
  <si>
    <t>21:0793:000243</t>
  </si>
  <si>
    <t>21:0223:000217</t>
  </si>
  <si>
    <t>21:0223:000217:0003:0001:00</t>
  </si>
  <si>
    <t>105N  :901257:00:------:--</t>
  </si>
  <si>
    <t>21:0793:000244</t>
  </si>
  <si>
    <t>21:0223:000218</t>
  </si>
  <si>
    <t>21:0223:000218:0003:0001:00</t>
  </si>
  <si>
    <t>105N  :901258:00:------:--</t>
  </si>
  <si>
    <t>21:0793:000245</t>
  </si>
  <si>
    <t>21:0223:000219</t>
  </si>
  <si>
    <t>21:0223:000219:0003:0001:00</t>
  </si>
  <si>
    <t>105N  :901259:00:------:--</t>
  </si>
  <si>
    <t>21:0793:000246</t>
  </si>
  <si>
    <t>21:0223:000220</t>
  </si>
  <si>
    <t>21:0223:000220:0003:0001:00</t>
  </si>
  <si>
    <t>105N  :901260:00:------:--</t>
  </si>
  <si>
    <t>21:0793:000247</t>
  </si>
  <si>
    <t>21:0223:000221</t>
  </si>
  <si>
    <t>21:0223:000221:0003:0001:00</t>
  </si>
  <si>
    <t>105N  :901262:10:------:--</t>
  </si>
  <si>
    <t>21:0793:000248</t>
  </si>
  <si>
    <t>21:0223:000222</t>
  </si>
  <si>
    <t>21:0223:000222:0003:0001:00</t>
  </si>
  <si>
    <t>105N  :901263:20:901262:10</t>
  </si>
  <si>
    <t>21:0793:000249</t>
  </si>
  <si>
    <t>21:0223:000222:0004:0001:00</t>
  </si>
  <si>
    <t>105N  :901264:00:------:--</t>
  </si>
  <si>
    <t>21:0793:000250</t>
  </si>
  <si>
    <t>21:0223:000223</t>
  </si>
  <si>
    <t>21:0223:000223:0003:0001:00</t>
  </si>
  <si>
    <t>105N  :901265:00:------:--</t>
  </si>
  <si>
    <t>21:0793:000251</t>
  </si>
  <si>
    <t>21:0223:000224</t>
  </si>
  <si>
    <t>21:0223:000224:0003:0001:00</t>
  </si>
  <si>
    <t>105N  :901266:00:------:--</t>
  </si>
  <si>
    <t>21:0793:000252</t>
  </si>
  <si>
    <t>21:0223:000225</t>
  </si>
  <si>
    <t>21:0223:000225:0003:0001:00</t>
  </si>
  <si>
    <t>105N  :901267:00:------:--</t>
  </si>
  <si>
    <t>21:0793:000253</t>
  </si>
  <si>
    <t>21:0223:000226</t>
  </si>
  <si>
    <t>21:0223:000226:0003:0001:00</t>
  </si>
  <si>
    <t>105N  :901268:00:------:--</t>
  </si>
  <si>
    <t>21:0793:000254</t>
  </si>
  <si>
    <t>21:0223:000227</t>
  </si>
  <si>
    <t>21:0223:000227:0003:0001:00</t>
  </si>
  <si>
    <t>105N  :901269:00:------:--</t>
  </si>
  <si>
    <t>21:0793:000255</t>
  </si>
  <si>
    <t>21:0223:000228</t>
  </si>
  <si>
    <t>21:0223:000228:0003:0001:00</t>
  </si>
  <si>
    <t>105N  :901270:00:------:--</t>
  </si>
  <si>
    <t>21:0793:000256</t>
  </si>
  <si>
    <t>21:0223:000229</t>
  </si>
  <si>
    <t>21:0223:000229:0003:0001:00</t>
  </si>
  <si>
    <t>105N  :901271:00:------:--</t>
  </si>
  <si>
    <t>21:0793:000257</t>
  </si>
  <si>
    <t>21:0223:000230</t>
  </si>
  <si>
    <t>21:0223:000230:0003:0001:00</t>
  </si>
  <si>
    <t>105N  :901272:00:------:--</t>
  </si>
  <si>
    <t>21:0793:000258</t>
  </si>
  <si>
    <t>21:0223:000231</t>
  </si>
  <si>
    <t>21:0223:000231:0003:0001:00</t>
  </si>
  <si>
    <t>105N  :901273:9Y:------:--</t>
  </si>
  <si>
    <t>21:0793:000259</t>
  </si>
  <si>
    <t>105N  :901274:00:------:--</t>
  </si>
  <si>
    <t>21:0793:000260</t>
  </si>
  <si>
    <t>21:0223:000232</t>
  </si>
  <si>
    <t>21:0223:000232:0003:0001:00</t>
  </si>
  <si>
    <t>105N  :901275:00:------:--</t>
  </si>
  <si>
    <t>21:0793:000261</t>
  </si>
  <si>
    <t>21:0223:000233</t>
  </si>
  <si>
    <t>21:0223:000233:0003:0001:00</t>
  </si>
  <si>
    <t>105N  :901276:00:------:--</t>
  </si>
  <si>
    <t>21:0793:000262</t>
  </si>
  <si>
    <t>21:0223:000234</t>
  </si>
  <si>
    <t>21:0223:000234:0003:0001:00</t>
  </si>
  <si>
    <t>105N  :901277:00:------:--</t>
  </si>
  <si>
    <t>21:0793:000263</t>
  </si>
  <si>
    <t>21:0223:000235</t>
  </si>
  <si>
    <t>21:0223:000235:0003:0001:00</t>
  </si>
  <si>
    <t>105N  :901278:00:------:--</t>
  </si>
  <si>
    <t>21:0793:000264</t>
  </si>
  <si>
    <t>21:0223:000236</t>
  </si>
  <si>
    <t>21:0223:000236:0003:0001:00</t>
  </si>
  <si>
    <t>105N  :901279:00:------:--</t>
  </si>
  <si>
    <t>21:0793:000265</t>
  </si>
  <si>
    <t>21:0223:000237</t>
  </si>
  <si>
    <t>21:0223:000237:0003:0001:00</t>
  </si>
  <si>
    <t>105N  :901280:00:------:--</t>
  </si>
  <si>
    <t>21:0793:000266</t>
  </si>
  <si>
    <t>21:0223:000238</t>
  </si>
  <si>
    <t>21:0223:000238:0003:0001:00</t>
  </si>
  <si>
    <t>105N  :901282:00:------:--</t>
  </si>
  <si>
    <t>21:0793:000267</t>
  </si>
  <si>
    <t>21:0223:000239</t>
  </si>
  <si>
    <t>21:0223:000239:0003:0001:00</t>
  </si>
  <si>
    <t>105N  :901283:00:------:--</t>
  </si>
  <si>
    <t>21:0793:000268</t>
  </si>
  <si>
    <t>21:0223:000240</t>
  </si>
  <si>
    <t>21:0223:000240:0003:0001:00</t>
  </si>
  <si>
    <t>105N  :901284:9X:------:--</t>
  </si>
  <si>
    <t>21:0793:000269</t>
  </si>
  <si>
    <t>105N  :901285:00:------:--</t>
  </si>
  <si>
    <t>21:0793:000270</t>
  </si>
  <si>
    <t>21:0223:000241</t>
  </si>
  <si>
    <t>21:0223:000241:0003:0001:00</t>
  </si>
  <si>
    <t>105N  :901286:00:------:--</t>
  </si>
  <si>
    <t>21:0793:000271</t>
  </si>
  <si>
    <t>21:0223:000242</t>
  </si>
  <si>
    <t>21:0223:000242:0003:0001:00</t>
  </si>
  <si>
    <t>105N  :901287:00:------:--</t>
  </si>
  <si>
    <t>21:0793:000272</t>
  </si>
  <si>
    <t>21:0223:000243</t>
  </si>
  <si>
    <t>21:0223:000243:0003:0001:00</t>
  </si>
  <si>
    <t>105N  :901288:10:------:--</t>
  </si>
  <si>
    <t>21:0793:000273</t>
  </si>
  <si>
    <t>21:0223:000244</t>
  </si>
  <si>
    <t>21:0223:000244:0003:0001:00</t>
  </si>
  <si>
    <t>105N  :901289:20:901288:10</t>
  </si>
  <si>
    <t>21:0793:000274</t>
  </si>
  <si>
    <t>21:0223:000244:0004:0001:00</t>
  </si>
  <si>
    <t>105N  :901290:00:------:--</t>
  </si>
  <si>
    <t>21:0793:000275</t>
  </si>
  <si>
    <t>21:0223:000245</t>
  </si>
  <si>
    <t>21:0223:000245:0003:0001:00</t>
  </si>
  <si>
    <t>105N  :901291:00:------:--</t>
  </si>
  <si>
    <t>21:0793:000276</t>
  </si>
  <si>
    <t>21:0223:000246</t>
  </si>
  <si>
    <t>21:0223:000246:0003:0001:00</t>
  </si>
  <si>
    <t>105N  :901292:00:------:--</t>
  </si>
  <si>
    <t>21:0793:000277</t>
  </si>
  <si>
    <t>21:0223:000247</t>
  </si>
  <si>
    <t>21:0223:000247:0003:0001:00</t>
  </si>
  <si>
    <t>105N  :901293:00:------:--</t>
  </si>
  <si>
    <t>21:0793:000278</t>
  </si>
  <si>
    <t>21:0223:000248</t>
  </si>
  <si>
    <t>21:0223:000248:0003:0001:00</t>
  </si>
  <si>
    <t>105N  :901294:00:------:--</t>
  </si>
  <si>
    <t>21:0793:000279</t>
  </si>
  <si>
    <t>21:0223:000249</t>
  </si>
  <si>
    <t>21:0223:000249:0003:0001:00</t>
  </si>
  <si>
    <t>105N  :901295:00:------:--</t>
  </si>
  <si>
    <t>21:0793:000280</t>
  </si>
  <si>
    <t>21:0223:000250</t>
  </si>
  <si>
    <t>21:0223:000250:0003:0001:00</t>
  </si>
  <si>
    <t>105N  :901296:00:------:--</t>
  </si>
  <si>
    <t>21:0793:000281</t>
  </si>
  <si>
    <t>21:0223:000251</t>
  </si>
  <si>
    <t>21:0223:000251:0003:0001:00</t>
  </si>
  <si>
    <t>105N  :901297:00:------:--</t>
  </si>
  <si>
    <t>21:0793:000282</t>
  </si>
  <si>
    <t>21:0223:000252</t>
  </si>
  <si>
    <t>21:0223:000252:0003:0001:00</t>
  </si>
  <si>
    <t>105N  :901298:00:------:--</t>
  </si>
  <si>
    <t>21:0793:000283</t>
  </si>
  <si>
    <t>21:0223:000253</t>
  </si>
  <si>
    <t>21:0223:000253:0003:0001:00</t>
  </si>
  <si>
    <t>105N  :901299:00:------:--</t>
  </si>
  <si>
    <t>21:0793:000284</t>
  </si>
  <si>
    <t>21:0223:000254</t>
  </si>
  <si>
    <t>21:0223:000254:0003:0001:00</t>
  </si>
  <si>
    <t>105N  :901300:00:------:--</t>
  </si>
  <si>
    <t>21:0793:000285</t>
  </si>
  <si>
    <t>21:0223:000255</t>
  </si>
  <si>
    <t>21:0223:000255:0003:0001:00</t>
  </si>
  <si>
    <t>105N  :901302:00:------:--</t>
  </si>
  <si>
    <t>21:0793:000286</t>
  </si>
  <si>
    <t>21:0223:000256</t>
  </si>
  <si>
    <t>21:0223:000256:0003:0001:00</t>
  </si>
  <si>
    <t>105N  :901303:00:------:--</t>
  </si>
  <si>
    <t>21:0793:000287</t>
  </si>
  <si>
    <t>21:0223:000257</t>
  </si>
  <si>
    <t>21:0223:000257:0003:0001:00</t>
  </si>
  <si>
    <t>105N  :901304:00:------:--</t>
  </si>
  <si>
    <t>21:0793:000288</t>
  </si>
  <si>
    <t>21:0223:000258</t>
  </si>
  <si>
    <t>21:0223:000258:0003:0001:00</t>
  </si>
  <si>
    <t>105N  :901305:00:------:--</t>
  </si>
  <si>
    <t>21:0793:000289</t>
  </si>
  <si>
    <t>21:0223:000259</t>
  </si>
  <si>
    <t>21:0223:000259:0003:0001:00</t>
  </si>
  <si>
    <t>105N  :901306:00:------:--</t>
  </si>
  <si>
    <t>21:0793:000290</t>
  </si>
  <si>
    <t>21:0223:000260</t>
  </si>
  <si>
    <t>21:0223:000260:0003:0001:00</t>
  </si>
  <si>
    <t>105N  :901307:10:------:--</t>
  </si>
  <si>
    <t>21:0793:000291</t>
  </si>
  <si>
    <t>21:0223:000261</t>
  </si>
  <si>
    <t>21:0223:000261:0003:0001:00</t>
  </si>
  <si>
    <t>105N  :901308:20:901307:10</t>
  </si>
  <si>
    <t>21:0793:000292</t>
  </si>
  <si>
    <t>21:0223:000261:0004:0001:00</t>
  </si>
  <si>
    <t>105N  :901309:00:------:--</t>
  </si>
  <si>
    <t>21:0793:000293</t>
  </si>
  <si>
    <t>21:0223:000262</t>
  </si>
  <si>
    <t>21:0223:000262:0003:0001:00</t>
  </si>
  <si>
    <t>105N  :901310:00:------:--</t>
  </si>
  <si>
    <t>21:0793:000294</t>
  </si>
  <si>
    <t>21:0223:000263</t>
  </si>
  <si>
    <t>21:0223:000263:0003:0001:00</t>
  </si>
  <si>
    <t>105N  :901311:00:------:--</t>
  </si>
  <si>
    <t>21:0793:000295</t>
  </si>
  <si>
    <t>21:0223:000264</t>
  </si>
  <si>
    <t>21:0223:000264:0003:0001:00</t>
  </si>
  <si>
    <t>105N  :901312:00:------:--</t>
  </si>
  <si>
    <t>21:0793:000296</t>
  </si>
  <si>
    <t>21:0223:000265</t>
  </si>
  <si>
    <t>21:0223:000265:0003:0001:00</t>
  </si>
  <si>
    <t>105N  :901313:00:------:--</t>
  </si>
  <si>
    <t>21:0793:000297</t>
  </si>
  <si>
    <t>21:0223:000266</t>
  </si>
  <si>
    <t>21:0223:000266:0003:0001:00</t>
  </si>
  <si>
    <t>105N  :901314:00:------:--</t>
  </si>
  <si>
    <t>21:0793:000298</t>
  </si>
  <si>
    <t>21:0223:000267</t>
  </si>
  <si>
    <t>21:0223:000267:0003:0001:00</t>
  </si>
  <si>
    <t>105N  :901315:9Y:------:--</t>
  </si>
  <si>
    <t>21:0793:000299</t>
  </si>
  <si>
    <t>105N  :901316:00:------:--</t>
  </si>
  <si>
    <t>21:0793:000300</t>
  </si>
  <si>
    <t>21:0223:000268</t>
  </si>
  <si>
    <t>21:0223:000268:0003:0001:00</t>
  </si>
  <si>
    <t>105N  :901317:00:------:--</t>
  </si>
  <si>
    <t>21:0793:000301</t>
  </si>
  <si>
    <t>21:0223:000269</t>
  </si>
  <si>
    <t>21:0223:000269:0003:0001:00</t>
  </si>
  <si>
    <t>105N  :901318:00:------:--</t>
  </si>
  <si>
    <t>21:0793:000302</t>
  </si>
  <si>
    <t>21:0223:000270</t>
  </si>
  <si>
    <t>21:0223:000270:0003:0001:00</t>
  </si>
  <si>
    <t>105N  :901319:00:------:--</t>
  </si>
  <si>
    <t>21:0793:000303</t>
  </si>
  <si>
    <t>21:0223:000271</t>
  </si>
  <si>
    <t>21:0223:000271:0003:0001:00</t>
  </si>
  <si>
    <t>105N  :901320:00:------:--</t>
  </si>
  <si>
    <t>21:0793:000304</t>
  </si>
  <si>
    <t>21:0223:000272</t>
  </si>
  <si>
    <t>21:0223:000272:0003:0001:00</t>
  </si>
  <si>
    <t>105N  :901322:00:------:--</t>
  </si>
  <si>
    <t>21:0793:000305</t>
  </si>
  <si>
    <t>21:0223:000273</t>
  </si>
  <si>
    <t>21:0223:000273:0003:0001:00</t>
  </si>
  <si>
    <t>105N  :901323:00:------:--</t>
  </si>
  <si>
    <t>21:0793:000306</t>
  </si>
  <si>
    <t>21:0223:000274</t>
  </si>
  <si>
    <t>21:0223:000274:0003:0001:00</t>
  </si>
  <si>
    <t>105N  :901324:00:------:--</t>
  </si>
  <si>
    <t>21:0793:000307</t>
  </si>
  <si>
    <t>21:0223:000275</t>
  </si>
  <si>
    <t>21:0223:000275:0003:0001:00</t>
  </si>
  <si>
    <t>105N  :901325:00:------:--</t>
  </si>
  <si>
    <t>21:0793:000308</t>
  </si>
  <si>
    <t>21:0223:000276</t>
  </si>
  <si>
    <t>21:0223:000276:0003:0001:00</t>
  </si>
  <si>
    <t>105N  :901326:00:------:--</t>
  </si>
  <si>
    <t>21:0793:000309</t>
  </si>
  <si>
    <t>21:0223:000277</t>
  </si>
  <si>
    <t>21:0223:000277:0003:0001:00</t>
  </si>
  <si>
    <t>105N  :901327:00:------:--</t>
  </si>
  <si>
    <t>21:0793:000310</t>
  </si>
  <si>
    <t>21:0223:000278</t>
  </si>
  <si>
    <t>21:0223:000278:0003:0001:00</t>
  </si>
  <si>
    <t>105N  :901328:00:------:--</t>
  </si>
  <si>
    <t>21:0793:000311</t>
  </si>
  <si>
    <t>21:0223:000279</t>
  </si>
  <si>
    <t>21:0223:000279:0003:0001:00</t>
  </si>
  <si>
    <t>105N  :901329:00:------:--</t>
  </si>
  <si>
    <t>21:0793:000312</t>
  </si>
  <si>
    <t>21:0223:000280</t>
  </si>
  <si>
    <t>21:0223:000280:0003:0001:00</t>
  </si>
  <si>
    <t>105N  :901330:00:------:--</t>
  </si>
  <si>
    <t>21:0793:000313</t>
  </si>
  <si>
    <t>21:0223:000281</t>
  </si>
  <si>
    <t>21:0223:000281:0003:0001:00</t>
  </si>
  <si>
    <t>105N  :901331:9Z:------:--</t>
  </si>
  <si>
    <t>21:0793:000314</t>
  </si>
  <si>
    <t>105N  :901332:00:------:--</t>
  </si>
  <si>
    <t>21:0793:000315</t>
  </si>
  <si>
    <t>21:0223:000282</t>
  </si>
  <si>
    <t>21:0223:000282:0003:0001:00</t>
  </si>
  <si>
    <t>105N  :901333:10:------:--</t>
  </si>
  <si>
    <t>21:0793:000316</t>
  </si>
  <si>
    <t>21:0223:000283</t>
  </si>
  <si>
    <t>21:0223:000283:0003:0001:00</t>
  </si>
  <si>
    <t>105N  :901334:20:901333:10</t>
  </si>
  <si>
    <t>21:0793:000317</t>
  </si>
  <si>
    <t>21:0223:000283:0004:0001:00</t>
  </si>
  <si>
    <t>105N  :901335:00:------:--</t>
  </si>
  <si>
    <t>21:0793:000318</t>
  </si>
  <si>
    <t>21:0223:000284</t>
  </si>
  <si>
    <t>21:0223:000284:0003:0001:00</t>
  </si>
  <si>
    <t>105N  :901336:00:------:--</t>
  </si>
  <si>
    <t>21:0793:000319</t>
  </si>
  <si>
    <t>21:0223:000285</t>
  </si>
  <si>
    <t>21:0223:000285:0003:0001:00</t>
  </si>
  <si>
    <t>105N  :901337:00:------:--</t>
  </si>
  <si>
    <t>21:0793:000320</t>
  </si>
  <si>
    <t>21:0223:000286</t>
  </si>
  <si>
    <t>21:0223:000286:0003:0001:00</t>
  </si>
  <si>
    <t>105N  :901338:00:------:--</t>
  </si>
  <si>
    <t>21:0793:000321</t>
  </si>
  <si>
    <t>21:0223:000287</t>
  </si>
  <si>
    <t>21:0223:000287:0003:0001:00</t>
  </si>
  <si>
    <t>105N  :901339:00:------:--</t>
  </si>
  <si>
    <t>21:0793:000322</t>
  </si>
  <si>
    <t>21:0223:000288</t>
  </si>
  <si>
    <t>21:0223:000288:0003:0001:00</t>
  </si>
  <si>
    <t>105N  :901340:00:------:--</t>
  </si>
  <si>
    <t>21:0793:000323</t>
  </si>
  <si>
    <t>21:0223:000289</t>
  </si>
  <si>
    <t>21:0223:000289:0003:0001:00</t>
  </si>
  <si>
    <t>105N  :901342:00:------:--</t>
  </si>
  <si>
    <t>21:0793:000324</t>
  </si>
  <si>
    <t>21:0223:000290</t>
  </si>
  <si>
    <t>21:0223:000290:0003:0001:00</t>
  </si>
  <si>
    <t>105N  :901343:10:------:--</t>
  </si>
  <si>
    <t>21:0793:000325</t>
  </si>
  <si>
    <t>21:0223:000291</t>
  </si>
  <si>
    <t>21:0223:000291:0003:0001:00</t>
  </si>
  <si>
    <t>105N  :901344:20:901343:10</t>
  </si>
  <si>
    <t>21:0793:000326</t>
  </si>
  <si>
    <t>21:0223:000291:0004:0001:00</t>
  </si>
  <si>
    <t>105N  :901345:00:------:--</t>
  </si>
  <si>
    <t>21:0793:000327</t>
  </si>
  <si>
    <t>21:0223:000292</t>
  </si>
  <si>
    <t>21:0223:000292:0003:0001:00</t>
  </si>
  <si>
    <t>105N  :901346:00:------:--</t>
  </si>
  <si>
    <t>21:0793:000328</t>
  </si>
  <si>
    <t>21:0223:000293</t>
  </si>
  <si>
    <t>21:0223:000293:0003:0001:00</t>
  </si>
  <si>
    <t>105N  :901347:00:------:--</t>
  </si>
  <si>
    <t>21:0793:000329</t>
  </si>
  <si>
    <t>21:0223:000294</t>
  </si>
  <si>
    <t>21:0223:000294:0003:0001:00</t>
  </si>
  <si>
    <t>105N  :901348:00:------:--</t>
  </si>
  <si>
    <t>21:0793:000330</t>
  </si>
  <si>
    <t>21:0223:000295</t>
  </si>
  <si>
    <t>21:0223:000295:0003:0001:00</t>
  </si>
  <si>
    <t>105N  :901349:00:------:--</t>
  </si>
  <si>
    <t>21:0793:000331</t>
  </si>
  <si>
    <t>21:0223:000296</t>
  </si>
  <si>
    <t>21:0223:000296:0003:0001:00</t>
  </si>
  <si>
    <t>105N  :901350:00:------:--</t>
  </si>
  <si>
    <t>21:0793:000332</t>
  </si>
  <si>
    <t>21:0223:000297</t>
  </si>
  <si>
    <t>21:0223:000297:0003:0001:00</t>
  </si>
  <si>
    <t>105N  :901351:00:------:--</t>
  </si>
  <si>
    <t>21:0793:000333</t>
  </si>
  <si>
    <t>21:0223:000298</t>
  </si>
  <si>
    <t>21:0223:000298:0003:0001:00</t>
  </si>
  <si>
    <t>105N  :901352:00:------:--</t>
  </si>
  <si>
    <t>21:0793:000334</t>
  </si>
  <si>
    <t>21:0223:000299</t>
  </si>
  <si>
    <t>21:0223:000299:0003:0001:00</t>
  </si>
  <si>
    <t>105N  :901353:9X:------:--</t>
  </si>
  <si>
    <t>21:0793:000335</t>
  </si>
  <si>
    <t>105N  :901354:00:------:--</t>
  </si>
  <si>
    <t>21:0793:000336</t>
  </si>
  <si>
    <t>21:0223:000300</t>
  </si>
  <si>
    <t>21:0223:000300:0003:0001:00</t>
  </si>
  <si>
    <t>105N  :901355:00:------:--</t>
  </si>
  <si>
    <t>21:0793:000337</t>
  </si>
  <si>
    <t>21:0223:000301</t>
  </si>
  <si>
    <t>21:0223:000301:0003:0001:00</t>
  </si>
  <si>
    <t>105N  :901356:00:------:--</t>
  </si>
  <si>
    <t>21:0793:000338</t>
  </si>
  <si>
    <t>21:0223:000302</t>
  </si>
  <si>
    <t>21:0223:000302:0003:0001:00</t>
  </si>
  <si>
    <t>105N  :901357:00:------:--</t>
  </si>
  <si>
    <t>21:0793:000339</t>
  </si>
  <si>
    <t>21:0223:000303</t>
  </si>
  <si>
    <t>21:0223:000303:0003:0001:00</t>
  </si>
  <si>
    <t>105N  :901358:00:------:--</t>
  </si>
  <si>
    <t>21:0793:000340</t>
  </si>
  <si>
    <t>21:0223:000304</t>
  </si>
  <si>
    <t>21:0223:000304:0003:0001:00</t>
  </si>
  <si>
    <t>105N  :901359:00:------:--</t>
  </si>
  <si>
    <t>21:0793:000341</t>
  </si>
  <si>
    <t>21:0223:000305</t>
  </si>
  <si>
    <t>21:0223:000305:0003:0001:00</t>
  </si>
  <si>
    <t>105N  :901360:00:------:--</t>
  </si>
  <si>
    <t>21:0793:000342</t>
  </si>
  <si>
    <t>21:0223:000306</t>
  </si>
  <si>
    <t>21:0223:000306:0003:0001:00</t>
  </si>
  <si>
    <t>105N  :901362:00:------:--</t>
  </si>
  <si>
    <t>21:0793:000343</t>
  </si>
  <si>
    <t>21:0223:000307</t>
  </si>
  <si>
    <t>21:0223:000307:0003:0001:00</t>
  </si>
  <si>
    <t>105N  :901363:00:------:--</t>
  </si>
  <si>
    <t>21:0793:000344</t>
  </si>
  <si>
    <t>21:0223:000308</t>
  </si>
  <si>
    <t>21:0223:000308:0003:0001:00</t>
  </si>
  <si>
    <t>105N  :901364:9X:------:--</t>
  </si>
  <si>
    <t>21:0793:000345</t>
  </si>
  <si>
    <t>105N  :901365:10:------:--</t>
  </si>
  <si>
    <t>21:0793:000346</t>
  </si>
  <si>
    <t>21:0223:000309</t>
  </si>
  <si>
    <t>21:0223:000309:0003:0001:00</t>
  </si>
  <si>
    <t>105N  :901366:20:901365:10</t>
  </si>
  <si>
    <t>21:0793:000347</t>
  </si>
  <si>
    <t>21:0223:000309:0004:0001:00</t>
  </si>
  <si>
    <t>105N  :901367:00:------:--</t>
  </si>
  <si>
    <t>21:0793:000348</t>
  </si>
  <si>
    <t>21:0223:000310</t>
  </si>
  <si>
    <t>21:0223:000310:0003:0001:00</t>
  </si>
  <si>
    <t>105N  :901368:00:------:--</t>
  </si>
  <si>
    <t>21:0793:000349</t>
  </si>
  <si>
    <t>21:0223:000311</t>
  </si>
  <si>
    <t>21:0223:000311:0003:0001:00</t>
  </si>
  <si>
    <t>105N  :901369:00:------:--</t>
  </si>
  <si>
    <t>21:0793:000350</t>
  </si>
  <si>
    <t>21:0223:000312</t>
  </si>
  <si>
    <t>21:0223:000312:0003:0001:00</t>
  </si>
  <si>
    <t>105N  :901370:00:------:--</t>
  </si>
  <si>
    <t>21:0793:000351</t>
  </si>
  <si>
    <t>21:0223:000313</t>
  </si>
  <si>
    <t>21:0223:000313:0003:0001:00</t>
  </si>
  <si>
    <t>105N  :901371:00:------:--</t>
  </si>
  <si>
    <t>21:0793:000352</t>
  </si>
  <si>
    <t>21:0223:000314</t>
  </si>
  <si>
    <t>21:0223:000314:0003:0001:00</t>
  </si>
  <si>
    <t>105N  :901372:00:------:--</t>
  </si>
  <si>
    <t>21:0793:000353</t>
  </si>
  <si>
    <t>21:0223:000315</t>
  </si>
  <si>
    <t>21:0223:000315:0003:0001:00</t>
  </si>
  <si>
    <t>105N  :901373:00:------:--</t>
  </si>
  <si>
    <t>21:0793:000354</t>
  </si>
  <si>
    <t>21:0223:000316</t>
  </si>
  <si>
    <t>21:0223:000316:0003:0001:00</t>
  </si>
  <si>
    <t>105N  :901374:00:------:--</t>
  </si>
  <si>
    <t>21:0793:000355</t>
  </si>
  <si>
    <t>21:0223:000317</t>
  </si>
  <si>
    <t>21:0223:000317:0003:0001:00</t>
  </si>
  <si>
    <t>105N  :901375:00:------:--</t>
  </si>
  <si>
    <t>21:0793:000356</t>
  </si>
  <si>
    <t>21:0223:000318</t>
  </si>
  <si>
    <t>21:0223:000318:0003:0001:00</t>
  </si>
  <si>
    <t>105N  :901376:00:------:--</t>
  </si>
  <si>
    <t>21:0793:000357</t>
  </si>
  <si>
    <t>21:0223:000319</t>
  </si>
  <si>
    <t>21:0223:000319:0003:0001:00</t>
  </si>
  <si>
    <t>105N  :901377:00:------:--</t>
  </si>
  <si>
    <t>21:0793:000358</t>
  </si>
  <si>
    <t>21:0223:000320</t>
  </si>
  <si>
    <t>21:0223:000320:0003:0001:00</t>
  </si>
  <si>
    <t>105N  :901378:00:------:--</t>
  </si>
  <si>
    <t>21:0793:000359</t>
  </si>
  <si>
    <t>21:0223:000321</t>
  </si>
  <si>
    <t>21:0223:000321:0003:0001:00</t>
  </si>
  <si>
    <t>105N  :901379:00:------:--</t>
  </si>
  <si>
    <t>21:0793:000360</t>
  </si>
  <si>
    <t>21:0223:000322</t>
  </si>
  <si>
    <t>21:0223:000322:0003:0001:00</t>
  </si>
  <si>
    <t>105N  :901380:00:------:--</t>
  </si>
  <si>
    <t>21:0793:000361</t>
  </si>
  <si>
    <t>21:0223:000323</t>
  </si>
  <si>
    <t>21:0223:000323:0003:0001:00</t>
  </si>
  <si>
    <t>105N  :901382:00:------:--</t>
  </si>
  <si>
    <t>21:0793:000362</t>
  </si>
  <si>
    <t>21:0223:000324</t>
  </si>
  <si>
    <t>21:0223:000324:0003:0001:00</t>
  </si>
  <si>
    <t>105N  :901383:00:------:--</t>
  </si>
  <si>
    <t>21:0793:000363</t>
  </si>
  <si>
    <t>21:0223:000325</t>
  </si>
  <si>
    <t>21:0223:000325:0003:0001:00</t>
  </si>
  <si>
    <t>105N  :901384:10:------:--</t>
  </si>
  <si>
    <t>21:0793:000364</t>
  </si>
  <si>
    <t>21:0223:000326</t>
  </si>
  <si>
    <t>21:0223:000326:0003:0001:00</t>
  </si>
  <si>
    <t>105N  :901385:20:901384:10</t>
  </si>
  <si>
    <t>21:0793:000365</t>
  </si>
  <si>
    <t>21:0223:000326:0004:0001:00</t>
  </si>
  <si>
    <t>105N  :901386:00:------:--</t>
  </si>
  <si>
    <t>21:0793:000366</t>
  </si>
  <si>
    <t>21:0223:000327</t>
  </si>
  <si>
    <t>21:0223:000327:0003:0001:00</t>
  </si>
  <si>
    <t>105N  :901387:00:------:--</t>
  </si>
  <si>
    <t>21:0793:000367</t>
  </si>
  <si>
    <t>21:0223:000328</t>
  </si>
  <si>
    <t>21:0223:000328:0003:0001:00</t>
  </si>
  <si>
    <t>105N  :901388:00:------:--</t>
  </si>
  <si>
    <t>21:0793:000368</t>
  </si>
  <si>
    <t>21:0223:000329</t>
  </si>
  <si>
    <t>21:0223:000329:0003:0001:00</t>
  </si>
  <si>
    <t>105N  :901389:00:------:--</t>
  </si>
  <si>
    <t>21:0793:000369</t>
  </si>
  <si>
    <t>21:0223:000330</t>
  </si>
  <si>
    <t>21:0223:000330:0003:0001:00</t>
  </si>
  <si>
    <t>105N  :901390:00:------:--</t>
  </si>
  <si>
    <t>21:0793:000370</t>
  </si>
  <si>
    <t>21:0223:000331</t>
  </si>
  <si>
    <t>21:0223:000331:0003:0001:00</t>
  </si>
  <si>
    <t>105N  :901391:00:------:--</t>
  </si>
  <si>
    <t>21:0793:000371</t>
  </si>
  <si>
    <t>21:0223:000332</t>
  </si>
  <si>
    <t>21:0223:000332:0003:0001:00</t>
  </si>
  <si>
    <t>105N  :901392:00:------:--</t>
  </si>
  <si>
    <t>21:0793:000372</t>
  </si>
  <si>
    <t>21:0223:000333</t>
  </si>
  <si>
    <t>21:0223:000333:0003:0001:00</t>
  </si>
  <si>
    <t>105N  :901393:00:------:--</t>
  </si>
  <si>
    <t>21:0793:000373</t>
  </si>
  <si>
    <t>21:0223:000334</t>
  </si>
  <si>
    <t>21:0223:000334:0003:0001:00</t>
  </si>
  <si>
    <t>105N  :901394:00:------:--</t>
  </si>
  <si>
    <t>21:0793:000374</t>
  </si>
  <si>
    <t>21:0223:000335</t>
  </si>
  <si>
    <t>21:0223:000335:0003:0001:00</t>
  </si>
  <si>
    <t>105N  :901395:00:------:--</t>
  </si>
  <si>
    <t>21:0793:000375</t>
  </si>
  <si>
    <t>21:0223:000336</t>
  </si>
  <si>
    <t>21:0223:000336:0003:0001:00</t>
  </si>
  <si>
    <t>105N  :901396:00:------:--</t>
  </si>
  <si>
    <t>21:0793:000376</t>
  </si>
  <si>
    <t>21:0223:000337</t>
  </si>
  <si>
    <t>21:0223:000337:0003:0001:00</t>
  </si>
  <si>
    <t>105N  :901397:00:------:--</t>
  </si>
  <si>
    <t>21:0793:000377</t>
  </si>
  <si>
    <t>21:0223:000338</t>
  </si>
  <si>
    <t>21:0223:000338:0003:0001:00</t>
  </si>
  <si>
    <t>105N  :901398:00:------:--</t>
  </si>
  <si>
    <t>21:0793:000378</t>
  </si>
  <si>
    <t>21:0223:000339</t>
  </si>
  <si>
    <t>21:0223:000339:0003:0001:00</t>
  </si>
  <si>
    <t>105N  :901399:9Z:------:--</t>
  </si>
  <si>
    <t>21:0793:000379</t>
  </si>
  <si>
    <t>105N  :901400:00:------:--</t>
  </si>
  <si>
    <t>21:0793:000380</t>
  </si>
  <si>
    <t>21:0223:000340</t>
  </si>
  <si>
    <t>21:0223:000340:0003:0001:00</t>
  </si>
  <si>
    <t>105N  :901402:00:------:--</t>
  </si>
  <si>
    <t>21:0793:000381</t>
  </si>
  <si>
    <t>21:0223:000341</t>
  </si>
  <si>
    <t>21:0223:000341:0003:0001:00</t>
  </si>
  <si>
    <t>105N  :901403:00:------:--</t>
  </si>
  <si>
    <t>21:0793:000382</t>
  </si>
  <si>
    <t>21:0223:000342</t>
  </si>
  <si>
    <t>21:0223:000342:0003:0001:00</t>
  </si>
  <si>
    <t>105N  :901404:00:------:--</t>
  </si>
  <si>
    <t>21:0793:000383</t>
  </si>
  <si>
    <t>21:0223:000343</t>
  </si>
  <si>
    <t>21:0223:000343:0003:0001:00</t>
  </si>
  <si>
    <t>105N  :901405:00:------:--</t>
  </si>
  <si>
    <t>21:0793:000384</t>
  </si>
  <si>
    <t>21:0223:000344</t>
  </si>
  <si>
    <t>21:0223:000344:0003:0001:00</t>
  </si>
  <si>
    <t>105N  :901406:00:------:--</t>
  </si>
  <si>
    <t>21:0793:000385</t>
  </si>
  <si>
    <t>21:0223:000345</t>
  </si>
  <si>
    <t>21:0223:000345:0003:0001:00</t>
  </si>
  <si>
    <t>105N  :901407:9Y:------:--</t>
  </si>
  <si>
    <t>21:0793:000386</t>
  </si>
  <si>
    <t>105N  :901408:00:------:--</t>
  </si>
  <si>
    <t>21:0793:000387</t>
  </si>
  <si>
    <t>21:0223:000346</t>
  </si>
  <si>
    <t>21:0223:000346:0003:0001:00</t>
  </si>
  <si>
    <t>105N  :901409:00:------:--</t>
  </si>
  <si>
    <t>21:0793:000388</t>
  </si>
  <si>
    <t>21:0223:000347</t>
  </si>
  <si>
    <t>21:0223:000347:0003:0001:00</t>
  </si>
  <si>
    <t>105N  :901410:00:------:--</t>
  </si>
  <si>
    <t>21:0793:000389</t>
  </si>
  <si>
    <t>21:0223:000348</t>
  </si>
  <si>
    <t>21:0223:000348:0003:0001:00</t>
  </si>
  <si>
    <t>105N  :901411:00:------:--</t>
  </si>
  <si>
    <t>21:0793:000390</t>
  </si>
  <si>
    <t>21:0223:000349</t>
  </si>
  <si>
    <t>21:0223:000349:0003:0001:00</t>
  </si>
  <si>
    <t>105N  :901412:10:------:--</t>
  </si>
  <si>
    <t>21:0793:000391</t>
  </si>
  <si>
    <t>21:0223:000350</t>
  </si>
  <si>
    <t>21:0223:000350:0003:0001:00</t>
  </si>
  <si>
    <t>105N  :901413:20:901412:10</t>
  </si>
  <si>
    <t>21:0793:000392</t>
  </si>
  <si>
    <t>21:0223:000350:0004:0001:00</t>
  </si>
  <si>
    <t>105N  :901414:00:------:--</t>
  </si>
  <si>
    <t>21:0793:000393</t>
  </si>
  <si>
    <t>21:0223:000351</t>
  </si>
  <si>
    <t>21:0223:000351:0003:0001:00</t>
  </si>
  <si>
    <t>105N  :901415:00:------:--</t>
  </si>
  <si>
    <t>21:0793:000394</t>
  </si>
  <si>
    <t>21:0223:000352</t>
  </si>
  <si>
    <t>21:0223:000352:0003:0001:00</t>
  </si>
  <si>
    <t>105N  :901416:00:------:--</t>
  </si>
  <si>
    <t>21:0793:000395</t>
  </si>
  <si>
    <t>21:0223:000353</t>
  </si>
  <si>
    <t>21:0223:000353:0003:0001:00</t>
  </si>
  <si>
    <t>105N  :901417:00:------:--</t>
  </si>
  <si>
    <t>21:0793:000396</t>
  </si>
  <si>
    <t>21:0223:000354</t>
  </si>
  <si>
    <t>21:0223:000354:0003:0001:00</t>
  </si>
  <si>
    <t>105N  :901418:00:------:--</t>
  </si>
  <si>
    <t>21:0793:000397</t>
  </si>
  <si>
    <t>21:0223:000355</t>
  </si>
  <si>
    <t>21:0223:000355:0003:0001:00</t>
  </si>
  <si>
    <t>105N  :901419:00:------:--</t>
  </si>
  <si>
    <t>21:0793:000398</t>
  </si>
  <si>
    <t>21:0223:000356</t>
  </si>
  <si>
    <t>21:0223:000356:0003:0001:00</t>
  </si>
  <si>
    <t>105N  :901420:00:------:--</t>
  </si>
  <si>
    <t>21:0793:000399</t>
  </si>
  <si>
    <t>21:0223:000357</t>
  </si>
  <si>
    <t>21:0223:000357:0003:0001:00</t>
  </si>
  <si>
    <t>105N  :901422:00:------:--</t>
  </si>
  <si>
    <t>21:0793:000400</t>
  </si>
  <si>
    <t>21:0223:000358</t>
  </si>
  <si>
    <t>21:0223:000358:0003:0001:00</t>
  </si>
  <si>
    <t>105N  :901423:00:------:--</t>
  </si>
  <si>
    <t>21:0793:000401</t>
  </si>
  <si>
    <t>21:0223:000359</t>
  </si>
  <si>
    <t>21:0223:000359:0003:0001:00</t>
  </si>
  <si>
    <t>105N  :901424:00:------:--</t>
  </si>
  <si>
    <t>21:0793:000402</t>
  </si>
  <si>
    <t>21:0223:000360</t>
  </si>
  <si>
    <t>21:0223:000360:0003:0001:00</t>
  </si>
  <si>
    <t>105N  :901425:00:------:--</t>
  </si>
  <si>
    <t>21:0793:000403</t>
  </si>
  <si>
    <t>21:0223:000361</t>
  </si>
  <si>
    <t>21:0223:000361:0003:0001:00</t>
  </si>
  <si>
    <t>105N  :901426:00:------:--</t>
  </si>
  <si>
    <t>21:0793:000404</t>
  </si>
  <si>
    <t>21:0223:000362</t>
  </si>
  <si>
    <t>21:0223:000362:0003:0001:00</t>
  </si>
  <si>
    <t>105N  :901427:00:------:--</t>
  </si>
  <si>
    <t>21:0793:000405</t>
  </si>
  <si>
    <t>21:0223:000363</t>
  </si>
  <si>
    <t>21:0223:000363:0003:0001:00</t>
  </si>
  <si>
    <t>105N  :901428:9X:------:--</t>
  </si>
  <si>
    <t>21:0793:000406</t>
  </si>
  <si>
    <t>105N  :901429:10:------:--</t>
  </si>
  <si>
    <t>21:0793:000407</t>
  </si>
  <si>
    <t>21:0223:000364</t>
  </si>
  <si>
    <t>21:0223:000364:0003:0001:00</t>
  </si>
  <si>
    <t>105N  :901430:20:901429:10</t>
  </si>
  <si>
    <t>21:0793:000408</t>
  </si>
  <si>
    <t>21:0223:000364:0004:0001:00</t>
  </si>
  <si>
    <t>105N  :901431:00:------:--</t>
  </si>
  <si>
    <t>21:0793:000409</t>
  </si>
  <si>
    <t>21:0223:000365</t>
  </si>
  <si>
    <t>21:0223:000365:0003:0001:00</t>
  </si>
  <si>
    <t>105N  :901432:00:------:--</t>
  </si>
  <si>
    <t>21:0793:000410</t>
  </si>
  <si>
    <t>21:0223:000366</t>
  </si>
  <si>
    <t>21:0223:000366:0003:0001:00</t>
  </si>
  <si>
    <t>105N  :901433:00:------:--</t>
  </si>
  <si>
    <t>21:0793:000411</t>
  </si>
  <si>
    <t>21:0223:000367</t>
  </si>
  <si>
    <t>21:0223:000367:0003:0001:00</t>
  </si>
  <si>
    <t>105N  :901434:00:------:--</t>
  </si>
  <si>
    <t>21:0793:000412</t>
  </si>
  <si>
    <t>21:0223:000368</t>
  </si>
  <si>
    <t>21:0223:000368:0003:0001:00</t>
  </si>
  <si>
    <t>105N  :901435:00:------:--</t>
  </si>
  <si>
    <t>21:0793:000413</t>
  </si>
  <si>
    <t>21:0223:000369</t>
  </si>
  <si>
    <t>21:0223:000369:0003:0001:00</t>
  </si>
  <si>
    <t>105N  :901436:00:------:--</t>
  </si>
  <si>
    <t>21:0793:000414</t>
  </si>
  <si>
    <t>21:0223:000370</t>
  </si>
  <si>
    <t>21:0223:000370:0003:0001:00</t>
  </si>
  <si>
    <t>105N  :901437:00:------:--</t>
  </si>
  <si>
    <t>21:0793:000415</t>
  </si>
  <si>
    <t>21:0223:000371</t>
  </si>
  <si>
    <t>21:0223:000371:0003:0001:00</t>
  </si>
  <si>
    <t>105N  :901438:00:------:--</t>
  </si>
  <si>
    <t>21:0793:000416</t>
  </si>
  <si>
    <t>21:0223:000372</t>
  </si>
  <si>
    <t>21:0223:000372:0003:0001:00</t>
  </si>
  <si>
    <t>105N  :901439:00:------:--</t>
  </si>
  <si>
    <t>21:0793:000417</t>
  </si>
  <si>
    <t>21:0223:000373</t>
  </si>
  <si>
    <t>21:0223:000373:0003:0001:00</t>
  </si>
  <si>
    <t>105N  :901440:00:------:--</t>
  </si>
  <si>
    <t>21:0793:000418</t>
  </si>
  <si>
    <t>21:0223:000374</t>
  </si>
  <si>
    <t>21:0223:000374:0003:0001:00</t>
  </si>
  <si>
    <t>105N  :901442:9X:------:--</t>
  </si>
  <si>
    <t>21:0793:000419</t>
  </si>
  <si>
    <t>105N  :901443:00:------:--</t>
  </si>
  <si>
    <t>21:0793:000420</t>
  </si>
  <si>
    <t>21:0223:000375</t>
  </si>
  <si>
    <t>21:0223:000375:0003:0001:00</t>
  </si>
  <si>
    <t>105N  :901444:00:------:--</t>
  </si>
  <si>
    <t>21:0793:000421</t>
  </si>
  <si>
    <t>21:0223:000376</t>
  </si>
  <si>
    <t>21:0223:000376:0003:0001:00</t>
  </si>
  <si>
    <t>105N  :901445:00:------:--</t>
  </si>
  <si>
    <t>21:0793:000422</t>
  </si>
  <si>
    <t>21:0223:000377</t>
  </si>
  <si>
    <t>21:0223:000377:0003:0001:00</t>
  </si>
  <si>
    <t>105N  :901446:00:------:--</t>
  </si>
  <si>
    <t>21:0793:000423</t>
  </si>
  <si>
    <t>21:0223:000378</t>
  </si>
  <si>
    <t>21:0223:000378:0003:0001:00</t>
  </si>
  <si>
    <t>105N  :901447:00:------:--</t>
  </si>
  <si>
    <t>21:0793:000424</t>
  </si>
  <si>
    <t>21:0223:000379</t>
  </si>
  <si>
    <t>21:0223:000379:0003:0001:00</t>
  </si>
  <si>
    <t>105N  :901448:00:------:--</t>
  </si>
  <si>
    <t>21:0793:000425</t>
  </si>
  <si>
    <t>21:0223:000380</t>
  </si>
  <si>
    <t>21:0223:000380:0003:0001:00</t>
  </si>
  <si>
    <t>105N  :901449:00:------:--</t>
  </si>
  <si>
    <t>21:0793:000426</t>
  </si>
  <si>
    <t>21:0223:000381</t>
  </si>
  <si>
    <t>21:0223:000381:0003:0001:00</t>
  </si>
  <si>
    <t>105N  :901450:00:------:--</t>
  </si>
  <si>
    <t>21:0793:000427</t>
  </si>
  <si>
    <t>21:0223:000382</t>
  </si>
  <si>
    <t>21:0223:000382:0003:0001:00</t>
  </si>
  <si>
    <t>105N  :901451:00:------:--</t>
  </si>
  <si>
    <t>21:0793:000428</t>
  </si>
  <si>
    <t>21:0223:000383</t>
  </si>
  <si>
    <t>21:0223:000383:0003:0001:00</t>
  </si>
  <si>
    <t>105N  :901452:10:------:--</t>
  </si>
  <si>
    <t>21:0793:000429</t>
  </si>
  <si>
    <t>21:0223:000384</t>
  </si>
  <si>
    <t>21:0223:000384:0003:0001:00</t>
  </si>
  <si>
    <t>105N  :901453:20:901452:10</t>
  </si>
  <si>
    <t>21:0793:000430</t>
  </si>
  <si>
    <t>21:0223:000384:0004:0001:00</t>
  </si>
  <si>
    <t>105N  :901454:00:------:--</t>
  </si>
  <si>
    <t>21:0793:000431</t>
  </si>
  <si>
    <t>21:0223:000385</t>
  </si>
  <si>
    <t>21:0223:000385:0003:0001:00</t>
  </si>
  <si>
    <t>105N  :901455:00:------:--</t>
  </si>
  <si>
    <t>21:0793:000432</t>
  </si>
  <si>
    <t>21:0223:000386</t>
  </si>
  <si>
    <t>21:0223:000386:0003:0001:00</t>
  </si>
  <si>
    <t>105N  :901456:00:------:--</t>
  </si>
  <si>
    <t>21:0793:000433</t>
  </si>
  <si>
    <t>21:0223:000387</t>
  </si>
  <si>
    <t>21:0223:000387:0003:0001:00</t>
  </si>
  <si>
    <t>105N  :901457:00:------:--</t>
  </si>
  <si>
    <t>21:0793:000434</t>
  </si>
  <si>
    <t>21:0223:000388</t>
  </si>
  <si>
    <t>21:0223:000388:0003:0001:00</t>
  </si>
  <si>
    <t>105N  :901458:00:------:--</t>
  </si>
  <si>
    <t>21:0793:000435</t>
  </si>
  <si>
    <t>21:0223:000389</t>
  </si>
  <si>
    <t>21:0223:000389:0003:0001:00</t>
  </si>
  <si>
    <t>105N  :901459:00:------:--</t>
  </si>
  <si>
    <t>21:0793:000436</t>
  </si>
  <si>
    <t>21:0223:000390</t>
  </si>
  <si>
    <t>21:0223:000390:0003:0001:00</t>
  </si>
  <si>
    <t>105N  :901460:00:------:--</t>
  </si>
  <si>
    <t>21:0793:000437</t>
  </si>
  <si>
    <t>21:0223:000391</t>
  </si>
  <si>
    <t>21:0223:000391:0003:0001:00</t>
  </si>
  <si>
    <t>105N  :901462:00:------:--</t>
  </si>
  <si>
    <t>21:0793:000438</t>
  </si>
  <si>
    <t>21:0223:000392</t>
  </si>
  <si>
    <t>21:0223:000392:0003:0001:00</t>
  </si>
  <si>
    <t>105N  :901463:10:------:--</t>
  </si>
  <si>
    <t>21:0793:000439</t>
  </si>
  <si>
    <t>21:0223:000393</t>
  </si>
  <si>
    <t>21:0223:000393:0003:0001:00</t>
  </si>
  <si>
    <t>105N  :901464:20:901463:10</t>
  </si>
  <si>
    <t>21:0793:000440</t>
  </si>
  <si>
    <t>21:0223:000393:0004:0001:00</t>
  </si>
  <si>
    <t>105N  :901465:00:------:--</t>
  </si>
  <si>
    <t>21:0793:000441</t>
  </si>
  <si>
    <t>21:0223:000394</t>
  </si>
  <si>
    <t>21:0223:000394:0003:0001:00</t>
  </si>
  <si>
    <t>105N  :901466:00:------:--</t>
  </si>
  <si>
    <t>21:0793:000442</t>
  </si>
  <si>
    <t>21:0223:000395</t>
  </si>
  <si>
    <t>21:0223:000395:0003:0001:00</t>
  </si>
  <si>
    <t>105N  :901467:00:------:--</t>
  </si>
  <si>
    <t>21:0793:000443</t>
  </si>
  <si>
    <t>21:0223:000396</t>
  </si>
  <si>
    <t>21:0223:000396:0003:0001:00</t>
  </si>
  <si>
    <t>105N  :901468:00:------:--</t>
  </si>
  <si>
    <t>21:0793:000444</t>
  </si>
  <si>
    <t>21:0223:000397</t>
  </si>
  <si>
    <t>21:0223:000397:0003:0001:00</t>
  </si>
  <si>
    <t>105N  :901469:00:------:--</t>
  </si>
  <si>
    <t>21:0793:000445</t>
  </si>
  <si>
    <t>21:0223:000398</t>
  </si>
  <si>
    <t>21:0223:000398:0003:0001:00</t>
  </si>
  <si>
    <t>105N  :901470:9Y:------:--</t>
  </si>
  <si>
    <t>21:0793:000446</t>
  </si>
  <si>
    <t>105N  :901471:00:------:--</t>
  </si>
  <si>
    <t>21:0793:000447</t>
  </si>
  <si>
    <t>21:0223:000399</t>
  </si>
  <si>
    <t>21:0223:000399:0003:0001:00</t>
  </si>
  <si>
    <t>105N  :901472:00:------:--</t>
  </si>
  <si>
    <t>21:0793:000448</t>
  </si>
  <si>
    <t>21:0223:000400</t>
  </si>
  <si>
    <t>21:0223:000400:0003:0001:00</t>
  </si>
  <si>
    <t>105N  :901473:00:------:--</t>
  </si>
  <si>
    <t>21:0793:000449</t>
  </si>
  <si>
    <t>21:0223:000401</t>
  </si>
  <si>
    <t>21:0223:000401:0003:0001:00</t>
  </si>
  <si>
    <t>105N  :901474:00:------:--</t>
  </si>
  <si>
    <t>21:0793:000450</t>
  </si>
  <si>
    <t>21:0223:000402</t>
  </si>
  <si>
    <t>21:0223:000402:0003:0001:00</t>
  </si>
  <si>
    <t>105N  :901475:00:------:--</t>
  </si>
  <si>
    <t>21:0793:000451</t>
  </si>
  <si>
    <t>21:0223:000403</t>
  </si>
  <si>
    <t>21:0223:000403:0003:0001:00</t>
  </si>
  <si>
    <t>105N  :901476:00:------:--</t>
  </si>
  <si>
    <t>21:0793:000452</t>
  </si>
  <si>
    <t>21:0223:000404</t>
  </si>
  <si>
    <t>21:0223:000404:0003:0001:00</t>
  </si>
  <si>
    <t>105N  :901477:00:------:--</t>
  </si>
  <si>
    <t>21:0793:000453</t>
  </si>
  <si>
    <t>21:0223:000405</t>
  </si>
  <si>
    <t>21:0223:000405:0003:0001:00</t>
  </si>
  <si>
    <t>105N  :901478:00:------:--</t>
  </si>
  <si>
    <t>21:0793:000454</t>
  </si>
  <si>
    <t>21:0223:000406</t>
  </si>
  <si>
    <t>21:0223:000406:0003:0001:00</t>
  </si>
  <si>
    <t>105N  :901479:00:------:--</t>
  </si>
  <si>
    <t>21:0793:000455</t>
  </si>
  <si>
    <t>21:0223:000407</t>
  </si>
  <si>
    <t>21:0223:000407:0003:0001:00</t>
  </si>
  <si>
    <t>105N  :901480:00:------:--</t>
  </si>
  <si>
    <t>21:0793:000456</t>
  </si>
  <si>
    <t>21:0223:000408</t>
  </si>
  <si>
    <t>21:0223:000408:0003:0001:00</t>
  </si>
  <si>
    <t>105N  :903002:00:------:--</t>
  </si>
  <si>
    <t>21:0793:000457</t>
  </si>
  <si>
    <t>21:0223:000409</t>
  </si>
  <si>
    <t>21:0223:000409:0003:0001:00</t>
  </si>
  <si>
    <t>105N  :903003:00:------:--</t>
  </si>
  <si>
    <t>21:0793:000458</t>
  </si>
  <si>
    <t>21:0223:000410</t>
  </si>
  <si>
    <t>21:0223:000410:0003:0001:00</t>
  </si>
  <si>
    <t>105N  :903004:00:------:--</t>
  </si>
  <si>
    <t>21:0793:000459</t>
  </si>
  <si>
    <t>21:0223:000411</t>
  </si>
  <si>
    <t>21:0223:000411:0003:0001:00</t>
  </si>
  <si>
    <t>105N  :903005:00:------:--</t>
  </si>
  <si>
    <t>21:0793:000460</t>
  </si>
  <si>
    <t>21:0223:000412</t>
  </si>
  <si>
    <t>21:0223:000412:0003:0001:00</t>
  </si>
  <si>
    <t>105N  :903006:10:------:--</t>
  </si>
  <si>
    <t>21:0793:000461</t>
  </si>
  <si>
    <t>21:0223:000413</t>
  </si>
  <si>
    <t>21:0223:000413:0003:0001:00</t>
  </si>
  <si>
    <t>105N  :903007:20:903006:10</t>
  </si>
  <si>
    <t>21:0793:000462</t>
  </si>
  <si>
    <t>21:0223:000413:0004:0001:00</t>
  </si>
  <si>
    <t>105N  :903008:9Z:------:--</t>
  </si>
  <si>
    <t>21:0793:000463</t>
  </si>
  <si>
    <t>105N  :903009:00:------:--</t>
  </si>
  <si>
    <t>21:0793:000464</t>
  </si>
  <si>
    <t>21:0223:000414</t>
  </si>
  <si>
    <t>21:0223:000414:0003:0001:00</t>
  </si>
  <si>
    <t>105N  :903010:00:------:--</t>
  </si>
  <si>
    <t>21:0793:000465</t>
  </si>
  <si>
    <t>21:0223:000415</t>
  </si>
  <si>
    <t>21:0223:000415:0003:0001:00</t>
  </si>
  <si>
    <t>105N  :903011:00:------:--</t>
  </si>
  <si>
    <t>21:0793:000466</t>
  </si>
  <si>
    <t>21:0223:000416</t>
  </si>
  <si>
    <t>21:0223:000416:0003:0001:00</t>
  </si>
  <si>
    <t>105N  :903012:00:------:--</t>
  </si>
  <si>
    <t>21:0793:000467</t>
  </si>
  <si>
    <t>21:0223:000417</t>
  </si>
  <si>
    <t>21:0223:000417:0003:0001:00</t>
  </si>
  <si>
    <t>105N  :903013:00:------:--</t>
  </si>
  <si>
    <t>21:0793:000468</t>
  </si>
  <si>
    <t>21:0223:000418</t>
  </si>
  <si>
    <t>21:0223:000418:0003:0001:00</t>
  </si>
  <si>
    <t>105N  :903014:00:------:--</t>
  </si>
  <si>
    <t>21:0793:000469</t>
  </si>
  <si>
    <t>21:0223:000419</t>
  </si>
  <si>
    <t>21:0223:000419:0003:0001:00</t>
  </si>
  <si>
    <t>105N  :903015:00:------:--</t>
  </si>
  <si>
    <t>21:0793:000470</t>
  </si>
  <si>
    <t>21:0223:000420</t>
  </si>
  <si>
    <t>21:0223:000420:0003:0001:00</t>
  </si>
  <si>
    <t>105N  :903016:00:------:--</t>
  </si>
  <si>
    <t>21:0793:000471</t>
  </si>
  <si>
    <t>21:0223:000421</t>
  </si>
  <si>
    <t>21:0223:000421:0003:0001:00</t>
  </si>
  <si>
    <t>105N  :903017:00:------:--</t>
  </si>
  <si>
    <t>21:0793:000472</t>
  </si>
  <si>
    <t>21:0223:000422</t>
  </si>
  <si>
    <t>21:0223:000422:0003:0001:00</t>
  </si>
  <si>
    <t>105N  :903018:00:------:--</t>
  </si>
  <si>
    <t>21:0793:000473</t>
  </si>
  <si>
    <t>21:0223:000423</t>
  </si>
  <si>
    <t>21:0223:000423:0003:0001:00</t>
  </si>
  <si>
    <t>105N  :903019:00:------:--</t>
  </si>
  <si>
    <t>21:0793:000474</t>
  </si>
  <si>
    <t>21:0223:000424</t>
  </si>
  <si>
    <t>21:0223:000424:0003:0001:00</t>
  </si>
  <si>
    <t>105N  :903020:00:------:--</t>
  </si>
  <si>
    <t>21:0793:000475</t>
  </si>
  <si>
    <t>21:0223:000425</t>
  </si>
  <si>
    <t>21:0223:000425:0003:0001:00</t>
  </si>
  <si>
    <t>105N  :903022:00:------:--</t>
  </si>
  <si>
    <t>21:0793:000476</t>
  </si>
  <si>
    <t>21:0223:000426</t>
  </si>
  <si>
    <t>21:0223:000426:0003:0001:00</t>
  </si>
  <si>
    <t>105N  :903023:00:------:--</t>
  </si>
  <si>
    <t>21:0793:000477</t>
  </si>
  <si>
    <t>21:0223:000427</t>
  </si>
  <si>
    <t>21:0223:000427:0003:0001:00</t>
  </si>
  <si>
    <t>105N  :903024:10:------:--</t>
  </si>
  <si>
    <t>21:0793:000478</t>
  </si>
  <si>
    <t>21:0223:000428</t>
  </si>
  <si>
    <t>21:0223:000428:0003:0001:00</t>
  </si>
  <si>
    <t>105N  :903025:20:903024:10</t>
  </si>
  <si>
    <t>21:0793:000479</t>
  </si>
  <si>
    <t>21:0223:000428:0004:0001:00</t>
  </si>
  <si>
    <t>105N  :903026:00:------:--</t>
  </si>
  <si>
    <t>21:0793:000480</t>
  </si>
  <si>
    <t>21:0223:000429</t>
  </si>
  <si>
    <t>21:0223:000429:0003:0001:00</t>
  </si>
  <si>
    <t>105N  :903027:00:------:--</t>
  </si>
  <si>
    <t>21:0793:000481</t>
  </si>
  <si>
    <t>21:0223:000430</t>
  </si>
  <si>
    <t>21:0223:000430:0003:0001:00</t>
  </si>
  <si>
    <t>105N  :903028:00:------:--</t>
  </si>
  <si>
    <t>21:0793:000482</t>
  </si>
  <si>
    <t>21:0223:000431</t>
  </si>
  <si>
    <t>21:0223:000431:0003:0001:00</t>
  </si>
  <si>
    <t>105N  :903029:00:------:--</t>
  </si>
  <si>
    <t>21:0793:000483</t>
  </si>
  <si>
    <t>21:0223:000432</t>
  </si>
  <si>
    <t>21:0223:000432:0003:0001:00</t>
  </si>
  <si>
    <t>105N  :903030:00:------:--</t>
  </si>
  <si>
    <t>21:0793:000484</t>
  </si>
  <si>
    <t>21:0223:000433</t>
  </si>
  <si>
    <t>21:0223:000433:0003:0001:00</t>
  </si>
  <si>
    <t>105N  :903031:00:------:--</t>
  </si>
  <si>
    <t>21:0793:000485</t>
  </si>
  <si>
    <t>21:0223:000434</t>
  </si>
  <si>
    <t>21:0223:000434:0003:0001:00</t>
  </si>
  <si>
    <t>105N  :903032:00:------:--</t>
  </si>
  <si>
    <t>21:0793:000486</t>
  </si>
  <si>
    <t>21:0223:000435</t>
  </si>
  <si>
    <t>21:0223:000435:0003:0001:00</t>
  </si>
  <si>
    <t>105N  :903033:00:------:--</t>
  </si>
  <si>
    <t>21:0793:000487</t>
  </si>
  <si>
    <t>21:0223:000436</t>
  </si>
  <si>
    <t>21:0223:000436:0003:0001:00</t>
  </si>
  <si>
    <t>105N  :903034:00:------:--</t>
  </si>
  <si>
    <t>21:0793:000488</t>
  </si>
  <si>
    <t>21:0223:000437</t>
  </si>
  <si>
    <t>21:0223:000437:0003:0001:00</t>
  </si>
  <si>
    <t>105N  :903035:00:------:--</t>
  </si>
  <si>
    <t>21:0793:000489</t>
  </si>
  <si>
    <t>21:0223:000438</t>
  </si>
  <si>
    <t>21:0223:000438:0003:0001:00</t>
  </si>
  <si>
    <t>105N  :903036:00:------:--</t>
  </si>
  <si>
    <t>21:0793:000490</t>
  </si>
  <si>
    <t>21:0223:000439</t>
  </si>
  <si>
    <t>21:0223:000439:0003:0001:00</t>
  </si>
  <si>
    <t>105N  :903037:9Y:------:--</t>
  </si>
  <si>
    <t>21:0793:000491</t>
  </si>
  <si>
    <t>105N  :903038:00:------:--</t>
  </si>
  <si>
    <t>21:0793:000492</t>
  </si>
  <si>
    <t>21:0223:000440</t>
  </si>
  <si>
    <t>21:0223:000440:0003:0001:00</t>
  </si>
  <si>
    <t>105N  :903039:00:------:--</t>
  </si>
  <si>
    <t>21:0793:000493</t>
  </si>
  <si>
    <t>21:0223:000441</t>
  </si>
  <si>
    <t>21:0223:000441:0003:0001:00</t>
  </si>
  <si>
    <t>105N  :903040:00:------:--</t>
  </si>
  <si>
    <t>21:0793:000494</t>
  </si>
  <si>
    <t>21:0223:000442</t>
  </si>
  <si>
    <t>21:0223:000442:0003:0001:00</t>
  </si>
  <si>
    <t>105N  :903042:00:------:--</t>
  </si>
  <si>
    <t>21:0793:000495</t>
  </si>
  <si>
    <t>21:0223:000443</t>
  </si>
  <si>
    <t>21:0223:000443:0003:0001:00</t>
  </si>
  <si>
    <t>105N  :903043:00:------:--</t>
  </si>
  <si>
    <t>21:0793:000496</t>
  </si>
  <si>
    <t>21:0223:000444</t>
  </si>
  <si>
    <t>21:0223:000444:0003:0001:00</t>
  </si>
  <si>
    <t>105N  :903044:00:------:--</t>
  </si>
  <si>
    <t>21:0793:000497</t>
  </si>
  <si>
    <t>21:0223:000445</t>
  </si>
  <si>
    <t>21:0223:000445:0003:0001:00</t>
  </si>
  <si>
    <t>105N  :903045:10:------:--</t>
  </si>
  <si>
    <t>21:0793:000498</t>
  </si>
  <si>
    <t>21:0223:000446</t>
  </si>
  <si>
    <t>21:0223:000446:0003:0001:00</t>
  </si>
  <si>
    <t>105N  :903046:20:903045:10</t>
  </si>
  <si>
    <t>21:0793:000499</t>
  </si>
  <si>
    <t>21:0223:000446:0004:0001:00</t>
  </si>
  <si>
    <t>105N  :903047:00:------:--</t>
  </si>
  <si>
    <t>21:0793:000500</t>
  </si>
  <si>
    <t>21:0223:000447</t>
  </si>
  <si>
    <t>21:0223:000447:0003:0001:00</t>
  </si>
  <si>
    <t>105N  :903048:00:------:--</t>
  </si>
  <si>
    <t>21:0793:000501</t>
  </si>
  <si>
    <t>21:0223:000448</t>
  </si>
  <si>
    <t>21:0223:000448:0003:0001:00</t>
  </si>
  <si>
    <t>105N  :903049:00:------:--</t>
  </si>
  <si>
    <t>21:0793:000502</t>
  </si>
  <si>
    <t>21:0223:000449</t>
  </si>
  <si>
    <t>21:0223:000449:0003:0001:00</t>
  </si>
  <si>
    <t>105N  :903050:9Z:------:--</t>
  </si>
  <si>
    <t>21:0793:000503</t>
  </si>
  <si>
    <t>105N  :903051:00:------:--</t>
  </si>
  <si>
    <t>21:0793:000504</t>
  </si>
  <si>
    <t>21:0223:000450</t>
  </si>
  <si>
    <t>21:0223:000450:0003:0001:00</t>
  </si>
  <si>
    <t>105N  :903052:00:------:--</t>
  </si>
  <si>
    <t>21:0793:000505</t>
  </si>
  <si>
    <t>21:0223:000451</t>
  </si>
  <si>
    <t>21:0223:000451:0003:0001:00</t>
  </si>
  <si>
    <t>105N  :903053:00:------:--</t>
  </si>
  <si>
    <t>21:0793:000506</t>
  </si>
  <si>
    <t>21:0223:000452</t>
  </si>
  <si>
    <t>21:0223:000452:0003:0001:00</t>
  </si>
  <si>
    <t>105N  :903054:00:------:--</t>
  </si>
  <si>
    <t>21:0793:000507</t>
  </si>
  <si>
    <t>21:0223:000453</t>
  </si>
  <si>
    <t>21:0223:000453:0003:0001:00</t>
  </si>
  <si>
    <t>105N  :903055:00:------:--</t>
  </si>
  <si>
    <t>21:0793:000508</t>
  </si>
  <si>
    <t>21:0223:000454</t>
  </si>
  <si>
    <t>21:0223:000454:0003:0001:00</t>
  </si>
  <si>
    <t>105N  :903056:00:------:--</t>
  </si>
  <si>
    <t>21:0793:000509</t>
  </si>
  <si>
    <t>21:0223:000455</t>
  </si>
  <si>
    <t>21:0223:000455:0003:0001:00</t>
  </si>
  <si>
    <t>105N  :903057:00:------:--</t>
  </si>
  <si>
    <t>21:0793:000510</t>
  </si>
  <si>
    <t>21:0223:000456</t>
  </si>
  <si>
    <t>21:0223:000456:0003:0001:00</t>
  </si>
  <si>
    <t>105N  :903058:00:------:--</t>
  </si>
  <si>
    <t>21:0793:000511</t>
  </si>
  <si>
    <t>21:0223:000457</t>
  </si>
  <si>
    <t>21:0223:000457:0003:0001:00</t>
  </si>
  <si>
    <t>105N  :903059:00:------:--</t>
  </si>
  <si>
    <t>21:0793:000512</t>
  </si>
  <si>
    <t>21:0223:000458</t>
  </si>
  <si>
    <t>21:0223:000458:0003:0001:00</t>
  </si>
  <si>
    <t>105N  :903060:00:------:--</t>
  </si>
  <si>
    <t>21:0793:000513</t>
  </si>
  <si>
    <t>21:0223:000459</t>
  </si>
  <si>
    <t>21:0223:000459:0003:0001:00</t>
  </si>
  <si>
    <t>105N  :903062:10:------:--</t>
  </si>
  <si>
    <t>21:0793:000514</t>
  </si>
  <si>
    <t>21:0223:000460</t>
  </si>
  <si>
    <t>21:0223:000460:0003:0001:00</t>
  </si>
  <si>
    <t>105N  :903063:20:903062:10</t>
  </si>
  <si>
    <t>21:0793:000515</t>
  </si>
  <si>
    <t>21:0223:000460:0004:0001:00</t>
  </si>
  <si>
    <t>105N  :903064:00:------:--</t>
  </si>
  <si>
    <t>21:0793:000516</t>
  </si>
  <si>
    <t>21:0223:000461</t>
  </si>
  <si>
    <t>21:0223:000461:0003:0001:00</t>
  </si>
  <si>
    <t>105N  :903065:00:------:--</t>
  </si>
  <si>
    <t>21:0793:000517</t>
  </si>
  <si>
    <t>21:0223:000462</t>
  </si>
  <si>
    <t>21:0223:000462:0003:0001:00</t>
  </si>
  <si>
    <t>105N  :903066:00:------:--</t>
  </si>
  <si>
    <t>21:0793:000518</t>
  </si>
  <si>
    <t>21:0223:000463</t>
  </si>
  <si>
    <t>21:0223:000463:0003:0001:00</t>
  </si>
  <si>
    <t>105N  :903067:00:------:--</t>
  </si>
  <si>
    <t>21:0793:000519</t>
  </si>
  <si>
    <t>21:0223:000464</t>
  </si>
  <si>
    <t>21:0223:000464:0003:0001:00</t>
  </si>
  <si>
    <t>105N  :903068:00:------:--</t>
  </si>
  <si>
    <t>21:0793:000520</t>
  </si>
  <si>
    <t>21:0223:000465</t>
  </si>
  <si>
    <t>21:0223:000465:0003:0001:00</t>
  </si>
  <si>
    <t>105N  :903069:9Z:------:--</t>
  </si>
  <si>
    <t>21:0793:000521</t>
  </si>
  <si>
    <t>105N  :903070:00:------:--</t>
  </si>
  <si>
    <t>21:0793:000522</t>
  </si>
  <si>
    <t>21:0223:000466</t>
  </si>
  <si>
    <t>21:0223:000466:0003:0001:00</t>
  </si>
  <si>
    <t>105N  :903071:00:------:--</t>
  </si>
  <si>
    <t>21:0793:000523</t>
  </si>
  <si>
    <t>21:0223:000467</t>
  </si>
  <si>
    <t>21:0223:000467:0003:0001:00</t>
  </si>
  <si>
    <t>105N  :903072:00:------:--</t>
  </si>
  <si>
    <t>21:0793:000524</t>
  </si>
  <si>
    <t>21:0223:000468</t>
  </si>
  <si>
    <t>21:0223:000468:0003:0001:00</t>
  </si>
  <si>
    <t>105N  :903073:00:------:--</t>
  </si>
  <si>
    <t>21:0793:000525</t>
  </si>
  <si>
    <t>21:0223:000469</t>
  </si>
  <si>
    <t>21:0223:000469:0003:0001:00</t>
  </si>
  <si>
    <t>105N  :903074:00:------:--</t>
  </si>
  <si>
    <t>21:0793:000526</t>
  </si>
  <si>
    <t>21:0223:000470</t>
  </si>
  <si>
    <t>21:0223:000470:0003:0001:00</t>
  </si>
  <si>
    <t>105N  :903075:00:------:--</t>
  </si>
  <si>
    <t>21:0793:000527</t>
  </si>
  <si>
    <t>21:0223:000471</t>
  </si>
  <si>
    <t>21:0223:000471:0003:0001:00</t>
  </si>
  <si>
    <t>105N  :903076:00:------:--</t>
  </si>
  <si>
    <t>21:0793:000528</t>
  </si>
  <si>
    <t>21:0223:000472</t>
  </si>
  <si>
    <t>21:0223:000472:0003:0001:00</t>
  </si>
  <si>
    <t>105N  :903077:00:------:--</t>
  </si>
  <si>
    <t>21:0793:000529</t>
  </si>
  <si>
    <t>21:0223:000473</t>
  </si>
  <si>
    <t>21:0223:000473:0003:0001:00</t>
  </si>
  <si>
    <t>105N  :903078:00:------:--</t>
  </si>
  <si>
    <t>21:0793:000530</t>
  </si>
  <si>
    <t>21:0223:000474</t>
  </si>
  <si>
    <t>21:0223:000474:0003:0001:00</t>
  </si>
  <si>
    <t>105N  :903079:00:------:--</t>
  </si>
  <si>
    <t>21:0793:000531</t>
  </si>
  <si>
    <t>21:0223:000475</t>
  </si>
  <si>
    <t>21:0223:000475:0003:0001:00</t>
  </si>
  <si>
    <t>105N  :903080:00:------:--</t>
  </si>
  <si>
    <t>21:0793:000532</t>
  </si>
  <si>
    <t>21:0223:000476</t>
  </si>
  <si>
    <t>21:0223:000476:0003:0001:00</t>
  </si>
  <si>
    <t>105N  :903082:00:------:--</t>
  </si>
  <si>
    <t>21:0793:000533</t>
  </si>
  <si>
    <t>21:0223:000477</t>
  </si>
  <si>
    <t>21:0223:000477:0003:0001:00</t>
  </si>
  <si>
    <t>105N  :903083:10:------:--</t>
  </si>
  <si>
    <t>21:0793:000534</t>
  </si>
  <si>
    <t>21:0223:000478</t>
  </si>
  <si>
    <t>21:0223:000478:0003:0001:00</t>
  </si>
  <si>
    <t>105N  :903084:20:903083:10</t>
  </si>
  <si>
    <t>21:0793:000535</t>
  </si>
  <si>
    <t>21:0223:000478:0004:0001:00</t>
  </si>
  <si>
    <t>105N  :903085:00:------:--</t>
  </si>
  <si>
    <t>21:0793:000536</t>
  </si>
  <si>
    <t>21:0223:000479</t>
  </si>
  <si>
    <t>21:0223:000479:0003:0001:00</t>
  </si>
  <si>
    <t>105N  :903086:00:------:--</t>
  </si>
  <si>
    <t>21:0793:000537</t>
  </si>
  <si>
    <t>21:0223:000480</t>
  </si>
  <si>
    <t>21:0223:000480:0003:0001:00</t>
  </si>
  <si>
    <t>105N  :903087:00:------:--</t>
  </si>
  <si>
    <t>21:0793:000538</t>
  </si>
  <si>
    <t>21:0223:000481</t>
  </si>
  <si>
    <t>21:0223:000481:0003:0001:00</t>
  </si>
  <si>
    <t>105N  :903088:00:------:--</t>
  </si>
  <si>
    <t>21:0793:000539</t>
  </si>
  <si>
    <t>21:0223:000482</t>
  </si>
  <si>
    <t>21:0223:000482:0003:0001:00</t>
  </si>
  <si>
    <t>105N  :903089:00:------:--</t>
  </si>
  <si>
    <t>21:0793:000540</t>
  </si>
  <si>
    <t>21:0223:000483</t>
  </si>
  <si>
    <t>21:0223:000483:0003:0001:00</t>
  </si>
  <si>
    <t>105N  :903090:00:------:--</t>
  </si>
  <si>
    <t>21:0793:000541</t>
  </si>
  <si>
    <t>21:0223:000484</t>
  </si>
  <si>
    <t>21:0223:000484:0003:0001:00</t>
  </si>
  <si>
    <t>105N  :903091:00:------:--</t>
  </si>
  <si>
    <t>21:0793:000542</t>
  </si>
  <si>
    <t>21:0223:000485</t>
  </si>
  <si>
    <t>21:0223:000485:0003:0001:00</t>
  </si>
  <si>
    <t>105N  :903092:00:------:--</t>
  </si>
  <si>
    <t>21:0793:000543</t>
  </si>
  <si>
    <t>21:0223:000486</t>
  </si>
  <si>
    <t>21:0223:000486:0003:0001:00</t>
  </si>
  <si>
    <t>105N  :903093:9X:------:--</t>
  </si>
  <si>
    <t>21:0793:000544</t>
  </si>
  <si>
    <t>105N  :903094:00:------:--</t>
  </si>
  <si>
    <t>21:0793:000545</t>
  </si>
  <si>
    <t>21:0223:000487</t>
  </si>
  <si>
    <t>21:0223:000487:0003:0001:00</t>
  </si>
  <si>
    <t>105N  :903095:00:------:--</t>
  </si>
  <si>
    <t>21:0793:000546</t>
  </si>
  <si>
    <t>21:0223:000488</t>
  </si>
  <si>
    <t>21:0223:000488:0003:0001:00</t>
  </si>
  <si>
    <t>105N  :903096:00:------:--</t>
  </si>
  <si>
    <t>21:0793:000547</t>
  </si>
  <si>
    <t>21:0223:000489</t>
  </si>
  <si>
    <t>21:0223:000489:0003:0001:00</t>
  </si>
  <si>
    <t>105N  :903097:00:------:--</t>
  </si>
  <si>
    <t>21:0793:000548</t>
  </si>
  <si>
    <t>21:0223:000490</t>
  </si>
  <si>
    <t>21:0223:000490:0003:0001:00</t>
  </si>
  <si>
    <t>105N  :903098:00:------:--</t>
  </si>
  <si>
    <t>21:0793:000549</t>
  </si>
  <si>
    <t>21:0223:000491</t>
  </si>
  <si>
    <t>21:0223:000491:0003:0001:00</t>
  </si>
  <si>
    <t>105N  :903099:00:------:--</t>
  </si>
  <si>
    <t>21:0793:000550</t>
  </si>
  <si>
    <t>21:0223:000492</t>
  </si>
  <si>
    <t>21:0223:000492:0003:0001:00</t>
  </si>
  <si>
    <t>105N  :903100:00:------:--</t>
  </si>
  <si>
    <t>21:0793:000551</t>
  </si>
  <si>
    <t>21:0223:000493</t>
  </si>
  <si>
    <t>21:0223:000493:0003:0001:00</t>
  </si>
  <si>
    <t>105N  :903102:10:------:--</t>
  </si>
  <si>
    <t>21:0793:000552</t>
  </si>
  <si>
    <t>21:0223:000494</t>
  </si>
  <si>
    <t>21:0223:000494:0003:0001:00</t>
  </si>
  <si>
    <t>105N  :903103:20:903102:10</t>
  </si>
  <si>
    <t>21:0793:000553</t>
  </si>
  <si>
    <t>21:0223:000494:0004:0001:00</t>
  </si>
  <si>
    <t>105N  :903104:9Y:------:--</t>
  </si>
  <si>
    <t>21:0793:000554</t>
  </si>
  <si>
    <t>105N  :903105:00:------:--</t>
  </si>
  <si>
    <t>21:0793:000555</t>
  </si>
  <si>
    <t>21:0223:000495</t>
  </si>
  <si>
    <t>21:0223:000495:0003:0001:00</t>
  </si>
  <si>
    <t>105N  :903106:00:------:--</t>
  </si>
  <si>
    <t>21:0793:000556</t>
  </si>
  <si>
    <t>21:0223:000496</t>
  </si>
  <si>
    <t>21:0223:000496:0003:0001:00</t>
  </si>
  <si>
    <t>105N  :903107:00:------:--</t>
  </si>
  <si>
    <t>21:0793:000557</t>
  </si>
  <si>
    <t>21:0223:000497</t>
  </si>
  <si>
    <t>21:0223:000497:0003:0001:00</t>
  </si>
  <si>
    <t>105N  :903108:00:------:--</t>
  </si>
  <si>
    <t>21:0793:000558</t>
  </si>
  <si>
    <t>21:0223:000498</t>
  </si>
  <si>
    <t>21:0223:000498:0003:0001:00</t>
  </si>
  <si>
    <t>105N  :903109:00:------:--</t>
  </si>
  <si>
    <t>21:0793:000559</t>
  </si>
  <si>
    <t>21:0223:000499</t>
  </si>
  <si>
    <t>21:0223:000499:0003:0001:00</t>
  </si>
  <si>
    <t>105N  :903110:00:------:--</t>
  </si>
  <si>
    <t>21:0793:000560</t>
  </si>
  <si>
    <t>21:0223:000500</t>
  </si>
  <si>
    <t>21:0223:000500:0003:0001:00</t>
  </si>
  <si>
    <t>105N  :903111:00:------:--</t>
  </si>
  <si>
    <t>21:0793:000561</t>
  </si>
  <si>
    <t>21:0223:000501</t>
  </si>
  <si>
    <t>21:0223:000501:0003:0001:00</t>
  </si>
  <si>
    <t>105N  :903112:00:------:--</t>
  </si>
  <si>
    <t>21:0793:000562</t>
  </si>
  <si>
    <t>21:0223:000502</t>
  </si>
  <si>
    <t>21:0223:000502:0003:0001:00</t>
  </si>
  <si>
    <t>105N  :903113:00:------:--</t>
  </si>
  <si>
    <t>21:0793:000563</t>
  </si>
  <si>
    <t>21:0223:000503</t>
  </si>
  <si>
    <t>21:0223:000503:0003:0001:00</t>
  </si>
  <si>
    <t>105N  :903114:00:------:--</t>
  </si>
  <si>
    <t>21:0793:000564</t>
  </si>
  <si>
    <t>21:0223:000504</t>
  </si>
  <si>
    <t>21:0223:000504:0003:0001:00</t>
  </si>
  <si>
    <t>105N  :903115:00:------:--</t>
  </si>
  <si>
    <t>21:0793:000565</t>
  </si>
  <si>
    <t>21:0223:000505</t>
  </si>
  <si>
    <t>21:0223:000505:0003:0001:00</t>
  </si>
  <si>
    <t>105N  :903116:00:------:--</t>
  </si>
  <si>
    <t>21:0793:000566</t>
  </si>
  <si>
    <t>21:0223:000506</t>
  </si>
  <si>
    <t>21:0223:000506:0003:0001:00</t>
  </si>
  <si>
    <t>105N  :903117:00:------:--</t>
  </si>
  <si>
    <t>21:0793:000567</t>
  </si>
  <si>
    <t>21:0223:000507</t>
  </si>
  <si>
    <t>21:0223:000507:0003:0001:00</t>
  </si>
  <si>
    <t>105N  :903118:00:------:--</t>
  </si>
  <si>
    <t>21:0793:000568</t>
  </si>
  <si>
    <t>21:0223:000508</t>
  </si>
  <si>
    <t>21:0223:000508:0003:0001:00</t>
  </si>
  <si>
    <t>105N  :903119:00:------:--</t>
  </si>
  <si>
    <t>21:0793:000569</t>
  </si>
  <si>
    <t>21:0223:000509</t>
  </si>
  <si>
    <t>21:0223:000509:0003:0001:00</t>
  </si>
  <si>
    <t>105N  :903120:00:------:--</t>
  </si>
  <si>
    <t>21:0793:000570</t>
  </si>
  <si>
    <t>21:0223:000510</t>
  </si>
  <si>
    <t>21:0223:000510:0003:0001:00</t>
  </si>
  <si>
    <t>105N  :903122:00:------:--</t>
  </si>
  <si>
    <t>21:0793:000571</t>
  </si>
  <si>
    <t>21:0223:000511</t>
  </si>
  <si>
    <t>21:0223:000511:0003:0001:00</t>
  </si>
  <si>
    <t>105N  :903123:00:------:--</t>
  </si>
  <si>
    <t>21:0793:000572</t>
  </si>
  <si>
    <t>21:0223:000512</t>
  </si>
  <si>
    <t>21:0223:000512:0003:0001:00</t>
  </si>
  <si>
    <t>105N  :903124:9Y:------:--</t>
  </si>
  <si>
    <t>21:0793:000573</t>
  </si>
  <si>
    <t>105N  :903125:00:------:--</t>
  </si>
  <si>
    <t>21:0793:000574</t>
  </si>
  <si>
    <t>21:0223:000513</t>
  </si>
  <si>
    <t>21:0223:000513:0003:0001:00</t>
  </si>
  <si>
    <t>105N  :903126:00:------:--</t>
  </si>
  <si>
    <t>21:0793:000575</t>
  </si>
  <si>
    <t>21:0223:000514</t>
  </si>
  <si>
    <t>21:0223:000514:0003:0001:00</t>
  </si>
  <si>
    <t>105N  :903127:10:------:--</t>
  </si>
  <si>
    <t>21:0793:000576</t>
  </si>
  <si>
    <t>21:0223:000515</t>
  </si>
  <si>
    <t>21:0223:000515:0003:0001:00</t>
  </si>
  <si>
    <t>105N  :903128:20:903127:10</t>
  </si>
  <si>
    <t>21:0793:000577</t>
  </si>
  <si>
    <t>21:0223:000515:0004:0001:00</t>
  </si>
  <si>
    <t>105N  :903129:00:------:--</t>
  </si>
  <si>
    <t>21:0793:000578</t>
  </si>
  <si>
    <t>21:0223:000516</t>
  </si>
  <si>
    <t>21:0223:000516:0003:0001:00</t>
  </si>
  <si>
    <t>105N  :903130:00:------:--</t>
  </si>
  <si>
    <t>21:0793:000579</t>
  </si>
  <si>
    <t>21:0223:000517</t>
  </si>
  <si>
    <t>21:0223:000517:0003:0001:00</t>
  </si>
  <si>
    <t>105N  :903131:00:------:--</t>
  </si>
  <si>
    <t>21:0793:000580</t>
  </si>
  <si>
    <t>21:0223:000518</t>
  </si>
  <si>
    <t>21:0223:000518:0003:0001:00</t>
  </si>
  <si>
    <t>105N  :903132:00:------:--</t>
  </si>
  <si>
    <t>21:0793:000581</t>
  </si>
  <si>
    <t>21:0223:000519</t>
  </si>
  <si>
    <t>21:0223:000519:0003:0001:00</t>
  </si>
  <si>
    <t>105N  :903133:00:------:--</t>
  </si>
  <si>
    <t>21:0793:000582</t>
  </si>
  <si>
    <t>21:0223:000520</t>
  </si>
  <si>
    <t>21:0223:000520:0003:0001:00</t>
  </si>
  <si>
    <t>105N  :903134:00:------:--</t>
  </si>
  <si>
    <t>21:0793:000583</t>
  </si>
  <si>
    <t>21:0223:000521</t>
  </si>
  <si>
    <t>21:0223:000521:0003:0001:00</t>
  </si>
  <si>
    <t>105N  :903135:00:------:--</t>
  </si>
  <si>
    <t>21:0793:000584</t>
  </si>
  <si>
    <t>21:0223:000522</t>
  </si>
  <si>
    <t>21:0223:000522:0003:0001:00</t>
  </si>
  <si>
    <t>105N  :903136:00:------:--</t>
  </si>
  <si>
    <t>21:0793:000585</t>
  </si>
  <si>
    <t>21:0223:000523</t>
  </si>
  <si>
    <t>21:0223:000523:0003:0001:00</t>
  </si>
  <si>
    <t>105N  :903137:00:------:--</t>
  </si>
  <si>
    <t>21:0793:000586</t>
  </si>
  <si>
    <t>21:0223:000524</t>
  </si>
  <si>
    <t>21:0223:000524:0003:0001:00</t>
  </si>
  <si>
    <t>105N  :903138:00:------:--</t>
  </si>
  <si>
    <t>21:0793:000587</t>
  </si>
  <si>
    <t>21:0223:000525</t>
  </si>
  <si>
    <t>21:0223:000525:0003:0001:00</t>
  </si>
  <si>
    <t>105N  :903139:00:------:--</t>
  </si>
  <si>
    <t>21:0793:000588</t>
  </si>
  <si>
    <t>21:0223:000526</t>
  </si>
  <si>
    <t>21:0223:000526:0003:0001:00</t>
  </si>
  <si>
    <t>105N  :903140:00:------:--</t>
  </si>
  <si>
    <t>21:0793:000589</t>
  </si>
  <si>
    <t>21:0223:000527</t>
  </si>
  <si>
    <t>21:0223:000527:0003:0001:00</t>
  </si>
  <si>
    <t>105N  :903142:00:------:--</t>
  </si>
  <si>
    <t>21:0793:000590</t>
  </si>
  <si>
    <t>21:0223:000528</t>
  </si>
  <si>
    <t>21:0223:000528:0003:0001:00</t>
  </si>
  <si>
    <t>105N  :903143:10:------:--</t>
  </si>
  <si>
    <t>21:0793:000591</t>
  </si>
  <si>
    <t>21:0223:000529</t>
  </si>
  <si>
    <t>21:0223:000529:0003:0001:00</t>
  </si>
  <si>
    <t>105N  :903144:20:903143:10</t>
  </si>
  <si>
    <t>21:0793:000592</t>
  </si>
  <si>
    <t>21:0223:000529:0004:0001:00</t>
  </si>
  <si>
    <t>105N  :903145:00:------:--</t>
  </si>
  <si>
    <t>21:0793:000593</t>
  </si>
  <si>
    <t>21:0223:000530</t>
  </si>
  <si>
    <t>21:0223:000530:0003:0001:00</t>
  </si>
  <si>
    <t>105N  :903146:00:------:--</t>
  </si>
  <si>
    <t>21:0793:000594</t>
  </si>
  <si>
    <t>21:0223:000531</t>
  </si>
  <si>
    <t>21:0223:000531:0003:0001:00</t>
  </si>
  <si>
    <t>105N  :903147:00:------:--</t>
  </si>
  <si>
    <t>21:0793:000595</t>
  </si>
  <si>
    <t>21:0223:000532</t>
  </si>
  <si>
    <t>21:0223:000532:0003:0001:00</t>
  </si>
  <si>
    <t>105N  :903148:00:------:--</t>
  </si>
  <si>
    <t>21:0793:000596</t>
  </si>
  <si>
    <t>21:0223:000533</t>
  </si>
  <si>
    <t>21:0223:000533:0003:0001:00</t>
  </si>
  <si>
    <t>105N  :903149:00:------:--</t>
  </si>
  <si>
    <t>21:0793:000597</t>
  </si>
  <si>
    <t>21:0223:000534</t>
  </si>
  <si>
    <t>21:0223:000534:0003:0001:00</t>
  </si>
  <si>
    <t>105N  :903150:9Z:------:--</t>
  </si>
  <si>
    <t>21:0793:000598</t>
  </si>
  <si>
    <t>105N  :903151:00:------:--</t>
  </si>
  <si>
    <t>21:0793:000599</t>
  </si>
  <si>
    <t>21:0223:000535</t>
  </si>
  <si>
    <t>21:0223:000535:0003:0001:00</t>
  </si>
  <si>
    <t>105N  :903152:00:------:--</t>
  </si>
  <si>
    <t>21:0793:000600</t>
  </si>
  <si>
    <t>21:0223:000536</t>
  </si>
  <si>
    <t>21:0223:000536:0003:0001:00</t>
  </si>
  <si>
    <t>105N  :903153:00:------:--</t>
  </si>
  <si>
    <t>21:0793:000601</t>
  </si>
  <si>
    <t>21:0223:000537</t>
  </si>
  <si>
    <t>21:0223:000537:0003:0001:00</t>
  </si>
  <si>
    <t>105N  :903154:00:------:--</t>
  </si>
  <si>
    <t>21:0793:000602</t>
  </si>
  <si>
    <t>21:0223:000538</t>
  </si>
  <si>
    <t>21:0223:000538:0003:0001:00</t>
  </si>
  <si>
    <t>105N  :903155:00:------:--</t>
  </si>
  <si>
    <t>21:0793:000603</t>
  </si>
  <si>
    <t>21:0223:000539</t>
  </si>
  <si>
    <t>21:0223:000539:0003:0001:00</t>
  </si>
  <si>
    <t>105N  :903156:00:------:--</t>
  </si>
  <si>
    <t>21:0793:000604</t>
  </si>
  <si>
    <t>21:0223:000540</t>
  </si>
  <si>
    <t>21:0223:000540:0003:0001:00</t>
  </si>
  <si>
    <t>105N  :903157:00:------:--</t>
  </si>
  <si>
    <t>21:0793:000605</t>
  </si>
  <si>
    <t>21:0223:000541</t>
  </si>
  <si>
    <t>21:0223:000541:0003:0001:00</t>
  </si>
  <si>
    <t>105N  :903158:00:------:--</t>
  </si>
  <si>
    <t>21:0793:000606</t>
  </si>
  <si>
    <t>21:0223:000542</t>
  </si>
  <si>
    <t>21:0223:000542:0003:0001:00</t>
  </si>
  <si>
    <t>105N  :903159:00:------:--</t>
  </si>
  <si>
    <t>21:0793:000607</t>
  </si>
  <si>
    <t>21:0223:000543</t>
  </si>
  <si>
    <t>21:0223:000543:0003:0001:00</t>
  </si>
  <si>
    <t>105N  :903160:00:------:--</t>
  </si>
  <si>
    <t>21:0793:000608</t>
  </si>
  <si>
    <t>21:0223:000544</t>
  </si>
  <si>
    <t>21:0223:000544:0003:0001:00</t>
  </si>
  <si>
    <t>105N  :903162:10:------:--</t>
  </si>
  <si>
    <t>21:0793:000609</t>
  </si>
  <si>
    <t>21:0223:000545</t>
  </si>
  <si>
    <t>21:0223:000545:0003:0001:00</t>
  </si>
  <si>
    <t>105N  :903163:20:903162:10</t>
  </si>
  <si>
    <t>21:0793:000610</t>
  </si>
  <si>
    <t>21:0223:000545:0004:0001:00</t>
  </si>
  <si>
    <t>105N  :903164:00:------:--</t>
  </si>
  <si>
    <t>21:0793:000611</t>
  </si>
  <si>
    <t>21:0223:000546</t>
  </si>
  <si>
    <t>21:0223:000546:0003:0001:00</t>
  </si>
  <si>
    <t>105N  :903165:00:------:--</t>
  </si>
  <si>
    <t>21:0793:000612</t>
  </si>
  <si>
    <t>21:0223:000547</t>
  </si>
  <si>
    <t>21:0223:000547:0003:0001:00</t>
  </si>
  <si>
    <t>105N  :903166:00:------:--</t>
  </si>
  <si>
    <t>21:0793:000613</t>
  </si>
  <si>
    <t>21:0223:000548</t>
  </si>
  <si>
    <t>21:0223:000548:0003:0001:00</t>
  </si>
  <si>
    <t>105N  :903167:00:------:--</t>
  </si>
  <si>
    <t>21:0793:000614</t>
  </si>
  <si>
    <t>21:0223:000549</t>
  </si>
  <si>
    <t>21:0223:000549:0003:0001:00</t>
  </si>
  <si>
    <t>105N  :903168:00:------:--</t>
  </si>
  <si>
    <t>21:0793:000615</t>
  </si>
  <si>
    <t>21:0223:000550</t>
  </si>
  <si>
    <t>21:0223:000550:0003:0001:00</t>
  </si>
  <si>
    <t>105N  :903169:00:------:--</t>
  </si>
  <si>
    <t>21:0793:000616</t>
  </si>
  <si>
    <t>21:0223:000551</t>
  </si>
  <si>
    <t>21:0223:000551:0003:0001:00</t>
  </si>
  <si>
    <t>105N  :903170:9X:------:--</t>
  </si>
  <si>
    <t>21:0793:000617</t>
  </si>
  <si>
    <t>105N  :903171:00:------:--</t>
  </si>
  <si>
    <t>21:0793:000618</t>
  </si>
  <si>
    <t>21:0223:000552</t>
  </si>
  <si>
    <t>21:0223:000552:0003:0001:00</t>
  </si>
  <si>
    <t>105N  :903172:00:------:--</t>
  </si>
  <si>
    <t>21:0793:000619</t>
  </si>
  <si>
    <t>21:0223:000553</t>
  </si>
  <si>
    <t>21:0223:000553:0003:0001:00</t>
  </si>
  <si>
    <t>105N  :903173:00:------:--</t>
  </si>
  <si>
    <t>21:0793:000620</t>
  </si>
  <si>
    <t>21:0223:000554</t>
  </si>
  <si>
    <t>21:0223:000554:0003:0001:00</t>
  </si>
  <si>
    <t>105N  :903174:00:------:--</t>
  </si>
  <si>
    <t>21:0793:000621</t>
  </si>
  <si>
    <t>21:0223:000555</t>
  </si>
  <si>
    <t>21:0223:000555:0003:0001:00</t>
  </si>
  <si>
    <t>105N  :903175:00:------:--</t>
  </si>
  <si>
    <t>21:0793:000622</t>
  </si>
  <si>
    <t>21:0223:000556</t>
  </si>
  <si>
    <t>21:0223:000556:0003:0001:00</t>
  </si>
  <si>
    <t>105N  :903176:00:------:--</t>
  </si>
  <si>
    <t>21:0793:000623</t>
  </si>
  <si>
    <t>21:0223:000557</t>
  </si>
  <si>
    <t>21:0223:000557:0003:0001:00</t>
  </si>
  <si>
    <t>105N  :903177:00:------:--</t>
  </si>
  <si>
    <t>21:0793:000624</t>
  </si>
  <si>
    <t>21:0223:000558</t>
  </si>
  <si>
    <t>21:0223:000558:0003:0001:00</t>
  </si>
  <si>
    <t>105N  :903178:00:------:--</t>
  </si>
  <si>
    <t>21:0793:000625</t>
  </si>
  <si>
    <t>21:0223:000559</t>
  </si>
  <si>
    <t>21:0223:000559:0003:0001:00</t>
  </si>
  <si>
    <t>105N  :903179:00:------:--</t>
  </si>
  <si>
    <t>21:0793:000626</t>
  </si>
  <si>
    <t>21:0223:000560</t>
  </si>
  <si>
    <t>21:0223:000560:0003:0001:00</t>
  </si>
  <si>
    <t>105N  :903180:00:------:--</t>
  </si>
  <si>
    <t>21:0793:000627</t>
  </si>
  <si>
    <t>21:0223:000561</t>
  </si>
  <si>
    <t>21:0223:000561:0003:0001:00</t>
  </si>
  <si>
    <t>105N  :903182:10:------:--</t>
  </si>
  <si>
    <t>21:0793:000628</t>
  </si>
  <si>
    <t>21:0223:000562</t>
  </si>
  <si>
    <t>21:0223:000562:0003:0001:00</t>
  </si>
  <si>
    <t>105N  :903183:20:903182:10</t>
  </si>
  <si>
    <t>21:0793:000629</t>
  </si>
  <si>
    <t>21:0223:000562:0004:0001:00</t>
  </si>
  <si>
    <t>105N  :903184:00:------:--</t>
  </si>
  <si>
    <t>21:0793:000630</t>
  </si>
  <si>
    <t>21:0223:000563</t>
  </si>
  <si>
    <t>21:0223:000563:0003:0001:00</t>
  </si>
  <si>
    <t>105N  :903185:00:------:--</t>
  </si>
  <si>
    <t>21:0793:000631</t>
  </si>
  <si>
    <t>21:0223:000564</t>
  </si>
  <si>
    <t>21:0223:000564:0003:0001:00</t>
  </si>
  <si>
    <t>105N  :903186:00:------:--</t>
  </si>
  <si>
    <t>21:0793:000632</t>
  </si>
  <si>
    <t>21:0223:000565</t>
  </si>
  <si>
    <t>21:0223:000565:0003:0001:00</t>
  </si>
  <si>
    <t>105N  :903187:00:------:--</t>
  </si>
  <si>
    <t>21:0793:000633</t>
  </si>
  <si>
    <t>21:0223:000566</t>
  </si>
  <si>
    <t>21:0223:000566:0003:0001:00</t>
  </si>
  <si>
    <t>105N  :903188:00:------:--</t>
  </si>
  <si>
    <t>21:0793:000634</t>
  </si>
  <si>
    <t>21:0223:000567</t>
  </si>
  <si>
    <t>21:0223:000567:0003:0001:00</t>
  </si>
  <si>
    <t>105N  :903189:00:------:--</t>
  </si>
  <si>
    <t>21:0793:000635</t>
  </si>
  <si>
    <t>21:0223:000568</t>
  </si>
  <si>
    <t>21:0223:000568:0003:0001:00</t>
  </si>
  <si>
    <t>105N  :903190:00:------:--</t>
  </si>
  <si>
    <t>21:0793:000636</t>
  </si>
  <si>
    <t>21:0223:000569</t>
  </si>
  <si>
    <t>21:0223:000569:0003:0001:00</t>
  </si>
  <si>
    <t>105N  :903191:00:------:--</t>
  </si>
  <si>
    <t>21:0793:000637</t>
  </si>
  <si>
    <t>21:0223:000570</t>
  </si>
  <si>
    <t>21:0223:000570:0003:0001:00</t>
  </si>
  <si>
    <t>105N  :903192:00:------:--</t>
  </si>
  <si>
    <t>21:0793:000638</t>
  </si>
  <si>
    <t>21:0223:000571</t>
  </si>
  <si>
    <t>21:0223:000571:0003:0001:00</t>
  </si>
  <si>
    <t>105N  :903193:9X:------:--</t>
  </si>
  <si>
    <t>21:0793:000639</t>
  </si>
  <si>
    <t>105N  :903194:00:------:--</t>
  </si>
  <si>
    <t>21:0793:000640</t>
  </si>
  <si>
    <t>21:0223:000572</t>
  </si>
  <si>
    <t>21:0223:000572:0003:0001:00</t>
  </si>
  <si>
    <t>105N  :903195:00:------:--</t>
  </si>
  <si>
    <t>21:0793:000641</t>
  </si>
  <si>
    <t>21:0223:000573</t>
  </si>
  <si>
    <t>21:0223:000573:0003:0001:00</t>
  </si>
  <si>
    <t>105N  :903196:00:------:--</t>
  </si>
  <si>
    <t>21:0793:000642</t>
  </si>
  <si>
    <t>21:0223:000574</t>
  </si>
  <si>
    <t>21:0223:000574:0003:0001:00</t>
  </si>
  <si>
    <t>105N  :903197:00:------:--</t>
  </si>
  <si>
    <t>21:0793:000643</t>
  </si>
  <si>
    <t>21:0223:000575</t>
  </si>
  <si>
    <t>21:0223:000575:0003:0001:00</t>
  </si>
  <si>
    <t>105N  :903198:00:------:--</t>
  </si>
  <si>
    <t>21:0793:000644</t>
  </si>
  <si>
    <t>21:0223:000576</t>
  </si>
  <si>
    <t>21:0223:000576:0003:0001:00</t>
  </si>
  <si>
    <t>105N  :903199:00:------:--</t>
  </si>
  <si>
    <t>21:0793:000645</t>
  </si>
  <si>
    <t>21:0223:000577</t>
  </si>
  <si>
    <t>21:0223:000577:0003:0001:00</t>
  </si>
  <si>
    <t>105N  :903200:00:------:--</t>
  </si>
  <si>
    <t>21:0793:000646</t>
  </si>
  <si>
    <t>21:0223:000578</t>
  </si>
  <si>
    <t>21:0223:000578:0003:0001:00</t>
  </si>
  <si>
    <t>105N  :903202:00:------:--</t>
  </si>
  <si>
    <t>21:0793:000647</t>
  </si>
  <si>
    <t>21:0223:000579</t>
  </si>
  <si>
    <t>21:0223:000579:0003:0001:00</t>
  </si>
  <si>
    <t>105N  :903203:00:------:--</t>
  </si>
  <si>
    <t>21:0793:000648</t>
  </si>
  <si>
    <t>21:0223:000580</t>
  </si>
  <si>
    <t>21:0223:000580:0003:0001:00</t>
  </si>
  <si>
    <t>105N  :903204:00:------:--</t>
  </si>
  <si>
    <t>21:0793:000649</t>
  </si>
  <si>
    <t>21:0223:000581</t>
  </si>
  <si>
    <t>21:0223:000581:0003:0001:00</t>
  </si>
  <si>
    <t>105N  :903205:10:------:--</t>
  </si>
  <si>
    <t>21:0793:000650</t>
  </si>
  <si>
    <t>21:0223:000582</t>
  </si>
  <si>
    <t>21:0223:000582:0003:0001:00</t>
  </si>
  <si>
    <t>105N  :903206:20:903205:10</t>
  </si>
  <si>
    <t>21:0793:000651</t>
  </si>
  <si>
    <t>21:0223:000582:0004:0001:00</t>
  </si>
  <si>
    <t>105N  :903207:00:------:--</t>
  </si>
  <si>
    <t>21:0793:000652</t>
  </si>
  <si>
    <t>21:0223:000583</t>
  </si>
  <si>
    <t>21:0223:000583:0003:0001:00</t>
  </si>
  <si>
    <t>105N  :903208:00:------:--</t>
  </si>
  <si>
    <t>21:0793:000653</t>
  </si>
  <si>
    <t>21:0223:000584</t>
  </si>
  <si>
    <t>21:0223:000584:0003:0001:00</t>
  </si>
  <si>
    <t>105N  :903209:00:------:--</t>
  </si>
  <si>
    <t>21:0793:000654</t>
  </si>
  <si>
    <t>21:0223:000585</t>
  </si>
  <si>
    <t>21:0223:000585:0003:0001:00</t>
  </si>
  <si>
    <t>105N  :903210:00:------:--</t>
  </si>
  <si>
    <t>21:0793:000655</t>
  </si>
  <si>
    <t>21:0223:000586</t>
  </si>
  <si>
    <t>21:0223:000586:0003:0001:00</t>
  </si>
  <si>
    <t>105N  :903211:00:------:--</t>
  </si>
  <si>
    <t>21:0793:000656</t>
  </si>
  <si>
    <t>21:0223:000587</t>
  </si>
  <si>
    <t>21:0223:000587:0003:0001:00</t>
  </si>
  <si>
    <t>105N  :903212:9Z:------:--</t>
  </si>
  <si>
    <t>21:0793:000657</t>
  </si>
  <si>
    <t>105N  :903213:00:------:--</t>
  </si>
  <si>
    <t>21:0793:000658</t>
  </si>
  <si>
    <t>21:0223:000588</t>
  </si>
  <si>
    <t>21:0223:000588:0003:0001:00</t>
  </si>
  <si>
    <t>105N  :903214:00:------:--</t>
  </si>
  <si>
    <t>21:0793:000659</t>
  </si>
  <si>
    <t>21:0223:000589</t>
  </si>
  <si>
    <t>21:0223:000589:0003:0001:00</t>
  </si>
  <si>
    <t>105N  :903215:00:------:--</t>
  </si>
  <si>
    <t>21:0793:000660</t>
  </si>
  <si>
    <t>21:0223:000590</t>
  </si>
  <si>
    <t>21:0223:000590:0003:0001:00</t>
  </si>
  <si>
    <t>105N  :903216:00:------:--</t>
  </si>
  <si>
    <t>21:0793:000661</t>
  </si>
  <si>
    <t>21:0223:000591</t>
  </si>
  <si>
    <t>21:0223:000591:0003:0001:00</t>
  </si>
  <si>
    <t>105N  :903217:00:------:--</t>
  </si>
  <si>
    <t>21:0793:000662</t>
  </si>
  <si>
    <t>21:0223:000592</t>
  </si>
  <si>
    <t>21:0223:000592:0003:0001:00</t>
  </si>
  <si>
    <t>105N  :903218:00:------:--</t>
  </si>
  <si>
    <t>21:0793:000663</t>
  </si>
  <si>
    <t>21:0223:000593</t>
  </si>
  <si>
    <t>21:0223:000593:0003:0001:00</t>
  </si>
  <si>
    <t>105N  :903219:00:------:--</t>
  </si>
  <si>
    <t>21:0793:000664</t>
  </si>
  <si>
    <t>21:0223:000594</t>
  </si>
  <si>
    <t>21:0223:000594:0003:0001:00</t>
  </si>
  <si>
    <t>105N  :903220:00:------:--</t>
  </si>
  <si>
    <t>21:0793:000665</t>
  </si>
  <si>
    <t>21:0223:000595</t>
  </si>
  <si>
    <t>21:0223:000595:0003:0001:00</t>
  </si>
  <si>
    <t>105N  :903222:00:------:--</t>
  </si>
  <si>
    <t>21:0793:000666</t>
  </si>
  <si>
    <t>21:0223:000596</t>
  </si>
  <si>
    <t>21:0223:000596:0003:0001:00</t>
  </si>
  <si>
    <t>105N  :903223:00:------:--</t>
  </si>
  <si>
    <t>21:0793:000667</t>
  </si>
  <si>
    <t>21:0223:000597</t>
  </si>
  <si>
    <t>21:0223:000597:0003:0001:00</t>
  </si>
  <si>
    <t>105N  :903224:9X:------:--</t>
  </si>
  <si>
    <t>21:0793:000668</t>
  </si>
  <si>
    <t>105N  :903225:00:------:--</t>
  </si>
  <si>
    <t>21:0793:000669</t>
  </si>
  <si>
    <t>21:0223:000598</t>
  </si>
  <si>
    <t>21:0223:000598:0003:0001:00</t>
  </si>
  <si>
    <t>105N  :903226:00:------:--</t>
  </si>
  <si>
    <t>21:0793:000670</t>
  </si>
  <si>
    <t>21:0223:000599</t>
  </si>
  <si>
    <t>21:0223:000599:0003:0001:00</t>
  </si>
  <si>
    <t>105N  :903227:00:------:--</t>
  </si>
  <si>
    <t>21:0793:000671</t>
  </si>
  <si>
    <t>21:0223:000600</t>
  </si>
  <si>
    <t>21:0223:000600:0003:0001:00</t>
  </si>
  <si>
    <t>105N  :903228:10:------:--</t>
  </si>
  <si>
    <t>21:0793:000672</t>
  </si>
  <si>
    <t>21:0223:000601</t>
  </si>
  <si>
    <t>21:0223:000601:0003:0001:00</t>
  </si>
  <si>
    <t>105N  :903229:20:903228:10</t>
  </si>
  <si>
    <t>21:0793:000673</t>
  </si>
  <si>
    <t>21:0223:000601:0004:0001:00</t>
  </si>
  <si>
    <t>105N  :903230:00:------:--</t>
  </si>
  <si>
    <t>21:0793:000674</t>
  </si>
  <si>
    <t>21:0223:000602</t>
  </si>
  <si>
    <t>21:0223:000602:0003:0001:00</t>
  </si>
  <si>
    <t>105N  :903231:00:------:--</t>
  </si>
  <si>
    <t>21:0793:000675</t>
  </si>
  <si>
    <t>21:0223:000603</t>
  </si>
  <si>
    <t>21:0223:000603:0003:0001:00</t>
  </si>
  <si>
    <t>105N  :903232:00:------:--</t>
  </si>
  <si>
    <t>21:0793:000676</t>
  </si>
  <si>
    <t>21:0223:000604</t>
  </si>
  <si>
    <t>21:0223:000604:0003:0001:00</t>
  </si>
  <si>
    <t>105N  :903233:00:------:--</t>
  </si>
  <si>
    <t>21:0793:000677</t>
  </si>
  <si>
    <t>21:0223:000605</t>
  </si>
  <si>
    <t>21:0223:000605:0003:0001:00</t>
  </si>
  <si>
    <t>105N  :903234:00:------:--</t>
  </si>
  <si>
    <t>21:0793:000678</t>
  </si>
  <si>
    <t>21:0223:000606</t>
  </si>
  <si>
    <t>21:0223:000606:0003:0001:00</t>
  </si>
  <si>
    <t>105N  :903235:00:------:--</t>
  </si>
  <si>
    <t>21:0793:000679</t>
  </si>
  <si>
    <t>21:0223:000607</t>
  </si>
  <si>
    <t>21:0223:000607:0003:0001:00</t>
  </si>
  <si>
    <t>105N  :903236:00:------:--</t>
  </si>
  <si>
    <t>21:0793:000680</t>
  </si>
  <si>
    <t>21:0223:000608</t>
  </si>
  <si>
    <t>21:0223:000608:0003:0001:00</t>
  </si>
  <si>
    <t>105N  :903237:00:------:--</t>
  </si>
  <si>
    <t>21:0793:000681</t>
  </si>
  <si>
    <t>21:0223:000609</t>
  </si>
  <si>
    <t>21:0223:000609:0003:0001:00</t>
  </si>
  <si>
    <t>105N  :903238:00:------:--</t>
  </si>
  <si>
    <t>21:0793:000682</t>
  </si>
  <si>
    <t>21:0223:000610</t>
  </si>
  <si>
    <t>21:0223:000610:0003:0001:00</t>
  </si>
  <si>
    <t>105N  :903239:00:------:--</t>
  </si>
  <si>
    <t>21:0793:000683</t>
  </si>
  <si>
    <t>21:0223:000611</t>
  </si>
  <si>
    <t>21:0223:000611:0003:0001:00</t>
  </si>
  <si>
    <t>105N  :903240:00:------:--</t>
  </si>
  <si>
    <t>21:0793:000684</t>
  </si>
  <si>
    <t>21:0223:000612</t>
  </si>
  <si>
    <t>21:0223:000612:0003:0001:00</t>
  </si>
  <si>
    <t>105N  :903242:00:------:--</t>
  </si>
  <si>
    <t>21:0793:000685</t>
  </si>
  <si>
    <t>21:0223:000613</t>
  </si>
  <si>
    <t>21:0223:000613:0003:0001:00</t>
  </si>
  <si>
    <t>105N  :903243:00:------:--</t>
  </si>
  <si>
    <t>21:0793:000686</t>
  </si>
  <si>
    <t>21:0223:000614</t>
  </si>
  <si>
    <t>21:0223:000614:0003:0001:00</t>
  </si>
  <si>
    <t>105N  :903244:00:------:--</t>
  </si>
  <si>
    <t>21:0793:000687</t>
  </si>
  <si>
    <t>21:0223:000615</t>
  </si>
  <si>
    <t>21:0223:000615:0003:0001:00</t>
  </si>
  <si>
    <t>105N  :903245:10:------:--</t>
  </si>
  <si>
    <t>21:0793:000688</t>
  </si>
  <si>
    <t>21:0223:000616</t>
  </si>
  <si>
    <t>21:0223:000616:0003:0001:00</t>
  </si>
  <si>
    <t>105N  :903246:20:903245:10</t>
  </si>
  <si>
    <t>21:0793:000689</t>
  </si>
  <si>
    <t>21:0223:000616:0004:0001:00</t>
  </si>
  <si>
    <t>105N  :903247:00:------:--</t>
  </si>
  <si>
    <t>21:0793:000690</t>
  </si>
  <si>
    <t>21:0223:000617</t>
  </si>
  <si>
    <t>21:0223:000617:0003:0001:00</t>
  </si>
  <si>
    <t>105N  :903248:00:------:--</t>
  </si>
  <si>
    <t>21:0793:000691</t>
  </si>
  <si>
    <t>21:0223:000618</t>
  </si>
  <si>
    <t>21:0223:000618:0003:0001:00</t>
  </si>
  <si>
    <t>105N  :903249:00:------:--</t>
  </si>
  <si>
    <t>21:0793:000692</t>
  </si>
  <si>
    <t>21:0223:000619</t>
  </si>
  <si>
    <t>21:0223:000619:0003:0001:00</t>
  </si>
  <si>
    <t>105N  :903250:00:------:--</t>
  </si>
  <si>
    <t>21:0793:000693</t>
  </si>
  <si>
    <t>21:0223:000620</t>
  </si>
  <si>
    <t>21:0223:000620:0003:0001:00</t>
  </si>
  <si>
    <t>105N  :903251:00:------:--</t>
  </si>
  <si>
    <t>21:0793:000694</t>
  </si>
  <si>
    <t>21:0223:000621</t>
  </si>
  <si>
    <t>21:0223:000621:0003:0001:00</t>
  </si>
  <si>
    <t>105N  :903252:00:------:--</t>
  </si>
  <si>
    <t>21:0793:000695</t>
  </si>
  <si>
    <t>21:0223:000622</t>
  </si>
  <si>
    <t>21:0223:000622:0003:0001:00</t>
  </si>
  <si>
    <t>105N  :903253:00:------:--</t>
  </si>
  <si>
    <t>21:0793:000696</t>
  </si>
  <si>
    <t>21:0223:000623</t>
  </si>
  <si>
    <t>21:0223:000623:0003:0001:00</t>
  </si>
  <si>
    <t>105N  :903254:00:------:--</t>
  </si>
  <si>
    <t>21:0793:000697</t>
  </si>
  <si>
    <t>21:0223:000624</t>
  </si>
  <si>
    <t>21:0223:000624:0003:0001:00</t>
  </si>
  <si>
    <t>105N  :903255:00:------:--</t>
  </si>
  <si>
    <t>21:0793:000698</t>
  </si>
  <si>
    <t>21:0223:000625</t>
  </si>
  <si>
    <t>21:0223:000625:0003:0001:00</t>
  </si>
  <si>
    <t>105N  :903256:00:------:--</t>
  </si>
  <si>
    <t>21:0793:000699</t>
  </si>
  <si>
    <t>21:0223:000626</t>
  </si>
  <si>
    <t>21:0223:000626:0003:0001:00</t>
  </si>
  <si>
    <t>105N  :903257:00:------:--</t>
  </si>
  <si>
    <t>21:0793:000700</t>
  </si>
  <si>
    <t>21:0223:000627</t>
  </si>
  <si>
    <t>21:0223:000627:0003:0001:00</t>
  </si>
  <si>
    <t>105N  :903258:9Y:------:--</t>
  </si>
  <si>
    <t>21:0793:000701</t>
  </si>
  <si>
    <t>105N  :903259:00:------:--</t>
  </si>
  <si>
    <t>21:0793:000702</t>
  </si>
  <si>
    <t>21:0223:000628</t>
  </si>
  <si>
    <t>21:0223:000628:0003:0001:00</t>
  </si>
  <si>
    <t>105N  :903260:00:------:--</t>
  </si>
  <si>
    <t>21:0793:000703</t>
  </si>
  <si>
    <t>21:0223:000629</t>
  </si>
  <si>
    <t>21:0223:000629:0003:0001:00</t>
  </si>
  <si>
    <t>105N  :903262:00:------:--</t>
  </si>
  <si>
    <t>21:0793:000704</t>
  </si>
  <si>
    <t>21:0223:000630</t>
  </si>
  <si>
    <t>21:0223:000630:0003:0001:00</t>
  </si>
  <si>
    <t>105N  :903263:00:------:--</t>
  </si>
  <si>
    <t>21:0793:000705</t>
  </si>
  <si>
    <t>21:0223:000631</t>
  </si>
  <si>
    <t>21:0223:000631:0003:0001:00</t>
  </si>
  <si>
    <t>105N  :903264:10:------:--</t>
  </si>
  <si>
    <t>21:0793:000706</t>
  </si>
  <si>
    <t>21:0223:000632</t>
  </si>
  <si>
    <t>21:0223:000632:0003:0001:00</t>
  </si>
  <si>
    <t>105N  :903265:20:903264:10</t>
  </si>
  <si>
    <t>21:0793:000707</t>
  </si>
  <si>
    <t>21:0223:000632:0004:0001:00</t>
  </si>
  <si>
    <t>105N  :903266:00:------:--</t>
  </si>
  <si>
    <t>21:0793:000708</t>
  </si>
  <si>
    <t>21:0223:000633</t>
  </si>
  <si>
    <t>21:0223:000633:0003:0001:00</t>
  </si>
  <si>
    <t>105N  :903267:00:------:--</t>
  </si>
  <si>
    <t>21:0793:000709</t>
  </si>
  <si>
    <t>21:0223:000634</t>
  </si>
  <si>
    <t>21:0223:000634:0003:0001:00</t>
  </si>
  <si>
    <t>105N  :903268:00:------:--</t>
  </si>
  <si>
    <t>21:0793:000710</t>
  </si>
  <si>
    <t>21:0223:000635</t>
  </si>
  <si>
    <t>21:0223:000635:0003:0001:00</t>
  </si>
  <si>
    <t>105N  :903269:00:------:--</t>
  </si>
  <si>
    <t>21:0793:000711</t>
  </si>
  <si>
    <t>21:0223:000636</t>
  </si>
  <si>
    <t>21:0223:000636:0003:0001:00</t>
  </si>
  <si>
    <t>105N  :903270:00:------:--</t>
  </si>
  <si>
    <t>21:0793:000712</t>
  </si>
  <si>
    <t>21:0223:000637</t>
  </si>
  <si>
    <t>21:0223:000637:0003:0001:00</t>
  </si>
  <si>
    <t>105N  :903271:00:------:--</t>
  </si>
  <si>
    <t>21:0793:000713</t>
  </si>
  <si>
    <t>21:0223:000638</t>
  </si>
  <si>
    <t>21:0223:000638:0003:0001:00</t>
  </si>
  <si>
    <t>105N  :903272:00:------:--</t>
  </si>
  <si>
    <t>21:0793:000714</t>
  </si>
  <si>
    <t>21:0223:000639</t>
  </si>
  <si>
    <t>21:0223:000639:0003:0001:00</t>
  </si>
  <si>
    <t>105N  :903273:00:------:--</t>
  </si>
  <si>
    <t>21:0793:000715</t>
  </si>
  <si>
    <t>21:0223:000640</t>
  </si>
  <si>
    <t>21:0223:000640:0003:0001:00</t>
  </si>
  <si>
    <t>105N  :903274:00:------:--</t>
  </si>
  <si>
    <t>21:0793:000716</t>
  </si>
  <si>
    <t>21:0223:000641</t>
  </si>
  <si>
    <t>21:0223:000641:0003:0001:00</t>
  </si>
  <si>
    <t>105N  :903275:00:------:--</t>
  </si>
  <si>
    <t>21:0793:000717</t>
  </si>
  <si>
    <t>21:0223:000642</t>
  </si>
  <si>
    <t>21:0223:000642:0003:0001:00</t>
  </si>
  <si>
    <t>105N  :903276:00:------:--</t>
  </si>
  <si>
    <t>21:0793:000718</t>
  </si>
  <si>
    <t>21:0223:000643</t>
  </si>
  <si>
    <t>21:0223:000643:0003:0001:00</t>
  </si>
  <si>
    <t>105N  :903277:00:------:--</t>
  </si>
  <si>
    <t>21:0793:000719</t>
  </si>
  <si>
    <t>21:0223:000644</t>
  </si>
  <si>
    <t>21:0223:000644:0003:0001:00</t>
  </si>
  <si>
    <t>105N  :903278:00:------:--</t>
  </si>
  <si>
    <t>21:0793:000720</t>
  </si>
  <si>
    <t>21:0223:000645</t>
  </si>
  <si>
    <t>21:0223:000645:0003:0001:00</t>
  </si>
  <si>
    <t>105N  :903279:9Y:------:--</t>
  </si>
  <si>
    <t>21:0793:000721</t>
  </si>
  <si>
    <t>105N  :903280:00:------:--</t>
  </si>
  <si>
    <t>21:0793:000722</t>
  </si>
  <si>
    <t>21:0223:000646</t>
  </si>
  <si>
    <t>21:0223:000646:0003:0001:00</t>
  </si>
  <si>
    <t>105N  :903282:00:------:--</t>
  </si>
  <si>
    <t>21:0793:000723</t>
  </si>
  <si>
    <t>21:0223:000647</t>
  </si>
  <si>
    <t>21:0223:000647:0003:0001:00</t>
  </si>
  <si>
    <t>105N  :903283:00:------:--</t>
  </si>
  <si>
    <t>21:0793:000724</t>
  </si>
  <si>
    <t>21:0223:000648</t>
  </si>
  <si>
    <t>21:0223:000648:0003:0001:00</t>
  </si>
  <si>
    <t>105N  :903284:00:------:--</t>
  </si>
  <si>
    <t>21:0793:000725</t>
  </si>
  <si>
    <t>21:0223:000649</t>
  </si>
  <si>
    <t>21:0223:000649:0003:0001:00</t>
  </si>
  <si>
    <t>105N  :903285:00:------:--</t>
  </si>
  <si>
    <t>21:0793:000726</t>
  </si>
  <si>
    <t>21:0223:000650</t>
  </si>
  <si>
    <t>21:0223:000650:0003:0001:00</t>
  </si>
  <si>
    <t>105N  :903286:00:------:--</t>
  </si>
  <si>
    <t>21:0793:000727</t>
  </si>
  <si>
    <t>21:0223:000651</t>
  </si>
  <si>
    <t>21:0223:000651:0003:0001:00</t>
  </si>
  <si>
    <t>105N  :903287:00:------:--</t>
  </si>
  <si>
    <t>21:0793:000728</t>
  </si>
  <si>
    <t>21:0223:000652</t>
  </si>
  <si>
    <t>21:0223:000652:0003:0001:00</t>
  </si>
  <si>
    <t>105N  :903288:9Z:------:--</t>
  </si>
  <si>
    <t>21:0793:000729</t>
  </si>
  <si>
    <t>105N  :903289:00:------:--</t>
  </si>
  <si>
    <t>21:0793:000730</t>
  </si>
  <si>
    <t>21:0223:000653</t>
  </si>
  <si>
    <t>21:0223:000653:0003:0001:00</t>
  </si>
  <si>
    <t>105N  :903290:00:------:--</t>
  </si>
  <si>
    <t>21:0793:000731</t>
  </si>
  <si>
    <t>21:0223:000654</t>
  </si>
  <si>
    <t>21:0223:000654:0003:0001:00</t>
  </si>
  <si>
    <t>105N  :903291:00:------:--</t>
  </si>
  <si>
    <t>21:0793:000732</t>
  </si>
  <si>
    <t>21:0223:000655</t>
  </si>
  <si>
    <t>21:0223:000655:0003:0001:00</t>
  </si>
  <si>
    <t>105N  :903292:00:------:--</t>
  </si>
  <si>
    <t>21:0793:000733</t>
  </si>
  <si>
    <t>21:0223:000656</t>
  </si>
  <si>
    <t>21:0223:000656:0003:0001:00</t>
  </si>
  <si>
    <t>105N  :903293:00:------:--</t>
  </si>
  <si>
    <t>21:0793:000734</t>
  </si>
  <si>
    <t>21:0223:000657</t>
  </si>
  <si>
    <t>21:0223:000657:0003:0001:00</t>
  </si>
  <si>
    <t>105N  :903294:10:------:--</t>
  </si>
  <si>
    <t>21:0793:000735</t>
  </si>
  <si>
    <t>21:0223:000658</t>
  </si>
  <si>
    <t>21:0223:000658:0003:0001:00</t>
  </si>
  <si>
    <t>105N  :903295:20:903294:10</t>
  </si>
  <si>
    <t>21:0793:000736</t>
  </si>
  <si>
    <t>21:0223:000658:0004:0001:00</t>
  </si>
  <si>
    <t>105N  :903296:00:------:--</t>
  </si>
  <si>
    <t>21:0793:000737</t>
  </si>
  <si>
    <t>21:0223:000659</t>
  </si>
  <si>
    <t>21:0223:000659:0003:0001:00</t>
  </si>
  <si>
    <t>105N  :903297:00:------:--</t>
  </si>
  <si>
    <t>21:0793:000738</t>
  </si>
  <si>
    <t>21:0223:000660</t>
  </si>
  <si>
    <t>21:0223:000660:0003:0001:00</t>
  </si>
  <si>
    <t>105N  :903298:00:------:--</t>
  </si>
  <si>
    <t>21:0793:000739</t>
  </si>
  <si>
    <t>21:0223:000661</t>
  </si>
  <si>
    <t>21:0223:000661:0003:0001:00</t>
  </si>
  <si>
    <t>105N  :903299:00:------:--</t>
  </si>
  <si>
    <t>21:0793:000740</t>
  </si>
  <si>
    <t>21:0223:000662</t>
  </si>
  <si>
    <t>21:0223:000662:0003:0001:00</t>
  </si>
  <si>
    <t>105N  :903300:00:------:--</t>
  </si>
  <si>
    <t>21:0793:000741</t>
  </si>
  <si>
    <t>21:0223:000663</t>
  </si>
  <si>
    <t>21:0223:000663:0003:0001:00</t>
  </si>
  <si>
    <t>105N  :903302:10:------:--</t>
  </si>
  <si>
    <t>21:0793:000742</t>
  </si>
  <si>
    <t>21:0223:000664</t>
  </si>
  <si>
    <t>21:0223:000664:0003:0001:00</t>
  </si>
  <si>
    <t>105N  :903303:20:903302:10</t>
  </si>
  <si>
    <t>21:0793:000743</t>
  </si>
  <si>
    <t>21:0223:000664:0004:0001:00</t>
  </si>
  <si>
    <t>105N  :903304:00:------:--</t>
  </si>
  <si>
    <t>21:0793:000744</t>
  </si>
  <si>
    <t>21:0223:000665</t>
  </si>
  <si>
    <t>21:0223:000665:0003:0001:00</t>
  </si>
  <si>
    <t>105N  :903305:00:------:--</t>
  </si>
  <si>
    <t>21:0793:000745</t>
  </si>
  <si>
    <t>21:0223:000666</t>
  </si>
  <si>
    <t>21:0223:000666:0003:0001:00</t>
  </si>
  <si>
    <t>105N  :903306:00:------:--</t>
  </si>
  <si>
    <t>21:0793:000746</t>
  </si>
  <si>
    <t>21:0223:000667</t>
  </si>
  <si>
    <t>21:0223:000667:0003:0001:00</t>
  </si>
  <si>
    <t>105N  :903307:00:------:--</t>
  </si>
  <si>
    <t>21:0793:000747</t>
  </si>
  <si>
    <t>21:0223:000668</t>
  </si>
  <si>
    <t>21:0223:000668:0003:0001:00</t>
  </si>
  <si>
    <t>105N  :903308:00:------:--</t>
  </si>
  <si>
    <t>21:0793:000748</t>
  </si>
  <si>
    <t>21:0223:000669</t>
  </si>
  <si>
    <t>21:0223:000669:0003:0001:00</t>
  </si>
  <si>
    <t>105N  :903309:00:------:--</t>
  </si>
  <si>
    <t>21:0793:000749</t>
  </si>
  <si>
    <t>21:0223:000670</t>
  </si>
  <si>
    <t>21:0223:000670:0003:0001:00</t>
  </si>
  <si>
    <t>105N  :903310:00:------:--</t>
  </si>
  <si>
    <t>21:0793:000750</t>
  </si>
  <si>
    <t>21:0223:000671</t>
  </si>
  <si>
    <t>21:0223:000671:0003:0001:00</t>
  </si>
  <si>
    <t>105N  :903311:00:------:--</t>
  </si>
  <si>
    <t>21:0793:000751</t>
  </si>
  <si>
    <t>21:0223:000672</t>
  </si>
  <si>
    <t>21:0223:000672:0003:0001:00</t>
  </si>
  <si>
    <t>105N  :903312:9Y:------:--</t>
  </si>
  <si>
    <t>21:0793:000752</t>
  </si>
  <si>
    <t>105N  :903313:00:------:--</t>
  </si>
  <si>
    <t>21:0793:000753</t>
  </si>
  <si>
    <t>21:0223:000673</t>
  </si>
  <si>
    <t>21:0223:000673:0003:0001:00</t>
  </si>
  <si>
    <t>105N  :903314:00:------:--</t>
  </si>
  <si>
    <t>21:0793:000754</t>
  </si>
  <si>
    <t>21:0223:000674</t>
  </si>
  <si>
    <t>21:0223:000674:0003:0001:00</t>
  </si>
  <si>
    <t>105N  :903315:00:------:--</t>
  </si>
  <si>
    <t>21:0793:000755</t>
  </si>
  <si>
    <t>21:0223:000675</t>
  </si>
  <si>
    <t>21:0223:000675:0003:0001:00</t>
  </si>
  <si>
    <t>105N  :903316:00:------:--</t>
  </si>
  <si>
    <t>21:0793:000756</t>
  </si>
  <si>
    <t>21:0223:000676</t>
  </si>
  <si>
    <t>21:0223:000676:0003:0001:00</t>
  </si>
  <si>
    <t>105N  :903317:00:------:--</t>
  </si>
  <si>
    <t>21:0793:000757</t>
  </si>
  <si>
    <t>21:0223:000677</t>
  </si>
  <si>
    <t>21:0223:000677:0003:0001:00</t>
  </si>
  <si>
    <t>105N  :903318:00:------:--</t>
  </si>
  <si>
    <t>21:0793:000758</t>
  </si>
  <si>
    <t>21:0223:000678</t>
  </si>
  <si>
    <t>21:0223:000678:0003:0001:00</t>
  </si>
  <si>
    <t>105N  :903319:00:------:--</t>
  </si>
  <si>
    <t>21:0793:000759</t>
  </si>
  <si>
    <t>21:0223:000679</t>
  </si>
  <si>
    <t>21:0223:000679:0003:0001:00</t>
  </si>
  <si>
    <t>105N  :903320:00:------:--</t>
  </si>
  <si>
    <t>21:0793:000760</t>
  </si>
  <si>
    <t>21:0223:000680</t>
  </si>
  <si>
    <t>21:0223:000680:0003:0001:00</t>
  </si>
  <si>
    <t>105N  :903322:10:------:--</t>
  </si>
  <si>
    <t>21:0793:000761</t>
  </si>
  <si>
    <t>21:0223:000681</t>
  </si>
  <si>
    <t>21:0223:000681:0003:0001:00</t>
  </si>
  <si>
    <t>105N  :903323:20:903322:10</t>
  </si>
  <si>
    <t>21:0793:000762</t>
  </si>
  <si>
    <t>21:0223:000681:0004:0001:00</t>
  </si>
  <si>
    <t>105N  :903324:00:------:--</t>
  </si>
  <si>
    <t>21:0793:000763</t>
  </si>
  <si>
    <t>21:0223:000682</t>
  </si>
  <si>
    <t>21:0223:000682:0003:0001:00</t>
  </si>
  <si>
    <t>105N  :903325:00:------:--</t>
  </si>
  <si>
    <t>21:0793:000764</t>
  </si>
  <si>
    <t>21:0223:000683</t>
  </si>
  <si>
    <t>21:0223:000683:0003:0001:00</t>
  </si>
  <si>
    <t>105N  :903326:00:------:--</t>
  </si>
  <si>
    <t>21:0793:000765</t>
  </si>
  <si>
    <t>21:0223:000684</t>
  </si>
  <si>
    <t>21:0223:000684:0003:0001:00</t>
  </si>
  <si>
    <t>105N  :903327:00:------:--</t>
  </si>
  <si>
    <t>21:0793:000766</t>
  </si>
  <si>
    <t>21:0223:000685</t>
  </si>
  <si>
    <t>21:0223:000685:0003:0001:00</t>
  </si>
  <si>
    <t>105N  :903328:00:------:--</t>
  </si>
  <si>
    <t>21:0793:000767</t>
  </si>
  <si>
    <t>21:0223:000686</t>
  </si>
  <si>
    <t>21:0223:000686:0003:0001:00</t>
  </si>
  <si>
    <t>105N  :903329:00:------:--</t>
  </si>
  <si>
    <t>21:0793:000768</t>
  </si>
  <si>
    <t>21:0223:000687</t>
  </si>
  <si>
    <t>21:0223:000687:0003:0001:00</t>
  </si>
  <si>
    <t>105N  :903330:00:------:--</t>
  </si>
  <si>
    <t>21:0793:000769</t>
  </si>
  <si>
    <t>21:0223:000688</t>
  </si>
  <si>
    <t>21:0223:000688:0003:0001:00</t>
  </si>
  <si>
    <t>105N  :903331:00:------:--</t>
  </si>
  <si>
    <t>21:0793:000770</t>
  </si>
  <si>
    <t>21:0223:000689</t>
  </si>
  <si>
    <t>21:0223:000689:0003:0001:00</t>
  </si>
  <si>
    <t>105N  :903332:00:------:--</t>
  </si>
  <si>
    <t>21:0793:000771</t>
  </si>
  <si>
    <t>21:0223:000690</t>
  </si>
  <si>
    <t>21:0223:000690:0003:0001:00</t>
  </si>
  <si>
    <t>105N  :903333:9X:------:--</t>
  </si>
  <si>
    <t>21:0793:000772</t>
  </si>
  <si>
    <t>105N  :903334:00:------:--</t>
  </si>
  <si>
    <t>21:0793:000773</t>
  </si>
  <si>
    <t>21:0223:000691</t>
  </si>
  <si>
    <t>21:0223:000691:0003:0001:00</t>
  </si>
  <si>
    <t>105N  :903335:00:------:--</t>
  </si>
  <si>
    <t>21:0793:000774</t>
  </si>
  <si>
    <t>21:0223:000692</t>
  </si>
  <si>
    <t>21:0223:000692:0003:0001:00</t>
  </si>
  <si>
    <t>105N  :903336:00:------:--</t>
  </si>
  <si>
    <t>21:0793:000775</t>
  </si>
  <si>
    <t>21:0223:000693</t>
  </si>
  <si>
    <t>21:0223:000693:0003:0001:00</t>
  </si>
  <si>
    <t>105N  :903337:00:------:--</t>
  </si>
  <si>
    <t>21:0793:000776</t>
  </si>
  <si>
    <t>21:0223:000694</t>
  </si>
  <si>
    <t>21:0223:000694:0003:0001:00</t>
  </si>
  <si>
    <t>105N  :903338:00:------:--</t>
  </si>
  <si>
    <t>21:0793:000777</t>
  </si>
  <si>
    <t>21:0223:000695</t>
  </si>
  <si>
    <t>21:0223:000695:0003:0001:00</t>
  </si>
  <si>
    <t>105N  :903339:00:------:--</t>
  </si>
  <si>
    <t>21:0793:000778</t>
  </si>
  <si>
    <t>21:0223:000696</t>
  </si>
  <si>
    <t>21:0223:000696:0003:0001:00</t>
  </si>
  <si>
    <t>105N  :903340:00:------:--</t>
  </si>
  <si>
    <t>21:0793:000779</t>
  </si>
  <si>
    <t>21:0223:000697</t>
  </si>
  <si>
    <t>21:0223:000697:0003:0001:00</t>
  </si>
  <si>
    <t>105N  :903342:00:------:--</t>
  </si>
  <si>
    <t>21:0793:000780</t>
  </si>
  <si>
    <t>21:0223:000698</t>
  </si>
  <si>
    <t>21:0223:000698:0003:0001:00</t>
  </si>
  <si>
    <t>105N  :903343:00:------:--</t>
  </si>
  <si>
    <t>21:0793:000781</t>
  </si>
  <si>
    <t>21:0223:000699</t>
  </si>
  <si>
    <t>21:0223:000699:0003:0001:00</t>
  </si>
  <si>
    <t>105N  :903344:00:------:--</t>
  </si>
  <si>
    <t>21:0793:000782</t>
  </si>
  <si>
    <t>21:0223:000700</t>
  </si>
  <si>
    <t>21:0223:000700:0003:0001:00</t>
  </si>
  <si>
    <t>105N  :903345:10:------:--</t>
  </si>
  <si>
    <t>21:0793:000783</t>
  </si>
  <si>
    <t>21:0223:000701</t>
  </si>
  <si>
    <t>21:0223:000701:0003:0001:00</t>
  </si>
  <si>
    <t>105N  :903346:20:903345:10</t>
  </si>
  <si>
    <t>21:0793:000784</t>
  </si>
  <si>
    <t>21:0223:000701:0004:0001:00</t>
  </si>
  <si>
    <t>105N  :903347:00:------:--</t>
  </si>
  <si>
    <t>21:0793:000785</t>
  </si>
  <si>
    <t>21:0223:000702</t>
  </si>
  <si>
    <t>21:0223:000702:0003:0001:00</t>
  </si>
  <si>
    <t>105N  :903348:00:------:--</t>
  </si>
  <si>
    <t>21:0793:000786</t>
  </si>
  <si>
    <t>21:0223:000703</t>
  </si>
  <si>
    <t>21:0223:000703:0003:0001:00</t>
  </si>
  <si>
    <t>105N  :903349:00:------:--</t>
  </si>
  <si>
    <t>21:0793:000787</t>
  </si>
  <si>
    <t>21:0223:000704</t>
  </si>
  <si>
    <t>21:0223:000704:0003:0001:00</t>
  </si>
  <si>
    <t>105N  :903350:00:------:--</t>
  </si>
  <si>
    <t>21:0793:000788</t>
  </si>
  <si>
    <t>21:0223:000705</t>
  </si>
  <si>
    <t>21:0223:000705:0003:0001:00</t>
  </si>
  <si>
    <t>105N  :903351:00:------:--</t>
  </si>
  <si>
    <t>21:0793:000789</t>
  </si>
  <si>
    <t>21:0223:000706</t>
  </si>
  <si>
    <t>21:0223:000706:0003:0001:00</t>
  </si>
  <si>
    <t>105N  :903352:00:------:--</t>
  </si>
  <si>
    <t>21:0793:000790</t>
  </si>
  <si>
    <t>21:0223:000707</t>
  </si>
  <si>
    <t>21:0223:000707:0003:0001:00</t>
  </si>
  <si>
    <t>105N  :903353:00:------:--</t>
  </si>
  <si>
    <t>21:0793:000791</t>
  </si>
  <si>
    <t>21:0223:000708</t>
  </si>
  <si>
    <t>21:0223:000708:0003:0001:00</t>
  </si>
  <si>
    <t>105N  :903354:00:------:--</t>
  </si>
  <si>
    <t>21:0793:000792</t>
  </si>
  <si>
    <t>21:0223:000709</t>
  </si>
  <si>
    <t>21:0223:000709:0003:0001:00</t>
  </si>
  <si>
    <t>105N  :903355:00:------:--</t>
  </si>
  <si>
    <t>21:0793:000793</t>
  </si>
  <si>
    <t>21:0223:000710</t>
  </si>
  <si>
    <t>21:0223:000710:0003:0001:00</t>
  </si>
  <si>
    <t>105N  :903356:00:------:--</t>
  </si>
  <si>
    <t>21:0793:000794</t>
  </si>
  <si>
    <t>21:0223:000711</t>
  </si>
  <si>
    <t>21:0223:000711:0003:0001:00</t>
  </si>
  <si>
    <t>105N  :903357:00:------:--</t>
  </si>
  <si>
    <t>21:0793:000795</t>
  </si>
  <si>
    <t>21:0223:000712</t>
  </si>
  <si>
    <t>21:0223:000712:0003:0001:00</t>
  </si>
  <si>
    <t>105N  :903358:00:------:--</t>
  </si>
  <si>
    <t>21:0793:000796</t>
  </si>
  <si>
    <t>21:0223:000713</t>
  </si>
  <si>
    <t>21:0223:000713:0003:0001:00</t>
  </si>
  <si>
    <t>105N  :903359:9Z:------:--</t>
  </si>
  <si>
    <t>21:0793:000797</t>
  </si>
  <si>
    <t>105N  :903360:00:------:--</t>
  </si>
  <si>
    <t>21:0793:000798</t>
  </si>
  <si>
    <t>21:0223:000714</t>
  </si>
  <si>
    <t>21:0223:000714:0003:0001:00</t>
  </si>
  <si>
    <t>105N  :903362:10:------:--</t>
  </si>
  <si>
    <t>21:0793:000799</t>
  </si>
  <si>
    <t>21:0223:000715</t>
  </si>
  <si>
    <t>21:0223:000715:0003:0001:00</t>
  </si>
  <si>
    <t>105N  :903363:20:903362:10</t>
  </si>
  <si>
    <t>21:0793:000800</t>
  </si>
  <si>
    <t>21:0223:000715:0004:0001:00</t>
  </si>
  <si>
    <t>105N  :903364:00:------:--</t>
  </si>
  <si>
    <t>21:0793:000801</t>
  </si>
  <si>
    <t>21:0223:000716</t>
  </si>
  <si>
    <t>21:0223:000716:0003:0001:00</t>
  </si>
  <si>
    <t>105N  :903365:00:------:--</t>
  </si>
  <si>
    <t>21:0793:000802</t>
  </si>
  <si>
    <t>21:0223:000717</t>
  </si>
  <si>
    <t>21:0223:000717:0003:0001:00</t>
  </si>
  <si>
    <t>105N  :903366:00:------:--</t>
  </si>
  <si>
    <t>21:0793:000803</t>
  </si>
  <si>
    <t>21:0223:000718</t>
  </si>
  <si>
    <t>21:0223:000718:0003:0001:00</t>
  </si>
  <si>
    <t>105N  :903367:00:------:--</t>
  </si>
  <si>
    <t>21:0793:000804</t>
  </si>
  <si>
    <t>21:0223:000719</t>
  </si>
  <si>
    <t>21:0223:000719:0003:0001:00</t>
  </si>
  <si>
    <t>105N  :903368:00:------:--</t>
  </si>
  <si>
    <t>21:0793:000805</t>
  </si>
  <si>
    <t>21:0223:000720</t>
  </si>
  <si>
    <t>21:0223:000720:0003:0001:00</t>
  </si>
  <si>
    <t>105N  :903369:00:------:--</t>
  </si>
  <si>
    <t>21:0793:000806</t>
  </si>
  <si>
    <t>21:0223:000721</t>
  </si>
  <si>
    <t>21:0223:000721:0003:0001:00</t>
  </si>
  <si>
    <t>105N  :903370:00:------:--</t>
  </si>
  <si>
    <t>21:0793:000807</t>
  </si>
  <si>
    <t>21:0223:000722</t>
  </si>
  <si>
    <t>21:0223:000722:0003:0001:00</t>
  </si>
  <si>
    <t>105N  :903371:00:------:--</t>
  </si>
  <si>
    <t>21:0793:000808</t>
  </si>
  <si>
    <t>21:0223:000723</t>
  </si>
  <si>
    <t>21:0223:000723:0003:0001:00</t>
  </si>
  <si>
    <t>105N  :903372:00:------:--</t>
  </si>
  <si>
    <t>21:0793:000809</t>
  </si>
  <si>
    <t>21:0223:000724</t>
  </si>
  <si>
    <t>21:0223:000724:0003:0001:00</t>
  </si>
  <si>
    <t>105N  :903373:00:------:--</t>
  </si>
  <si>
    <t>21:0793:000810</t>
  </si>
  <si>
    <t>21:0223:000725</t>
  </si>
  <si>
    <t>21:0223:000725:0003:0001:00</t>
  </si>
  <si>
    <t>105N  :903374:00:------:--</t>
  </si>
  <si>
    <t>21:0793:000811</t>
  </si>
  <si>
    <t>21:0223:000726</t>
  </si>
  <si>
    <t>21:0223:000726:0003:0001:00</t>
  </si>
  <si>
    <t>105N  :903375:00:------:--</t>
  </si>
  <si>
    <t>21:0793:000812</t>
  </si>
  <si>
    <t>21:0223:000727</t>
  </si>
  <si>
    <t>21:0223:000727:0003:0001:00</t>
  </si>
  <si>
    <t>105N  :903376:00:------:--</t>
  </si>
  <si>
    <t>21:0793:000813</t>
  </si>
  <si>
    <t>21:0223:000728</t>
  </si>
  <si>
    <t>21:0223:000728:0003:0001:00</t>
  </si>
  <si>
    <t>105N  :903377:00:------:--</t>
  </si>
  <si>
    <t>21:0793:000814</t>
  </si>
  <si>
    <t>21:0223:000729</t>
  </si>
  <si>
    <t>21:0223:000729:0003:0001:00</t>
  </si>
  <si>
    <t>105N  :903378:00:------:--</t>
  </si>
  <si>
    <t>21:0793:000815</t>
  </si>
  <si>
    <t>21:0223:000730</t>
  </si>
  <si>
    <t>21:0223:000730:0003:0001:00</t>
  </si>
  <si>
    <t>105N  :903379:9Y:------:--</t>
  </si>
  <si>
    <t>21:0793:000816</t>
  </si>
  <si>
    <t>105N  :903380:00:------:--</t>
  </si>
  <si>
    <t>21:0793:000817</t>
  </si>
  <si>
    <t>21:0223:000731</t>
  </si>
  <si>
    <t>21:0223:000731:0003:0001:00</t>
  </si>
  <si>
    <t>105N  :903382:00:------:--</t>
  </si>
  <si>
    <t>21:0793:000818</t>
  </si>
  <si>
    <t>21:0223:000732</t>
  </si>
  <si>
    <t>21:0223:000732:0003:0001:00</t>
  </si>
  <si>
    <t>105N  :903383:10:------:--</t>
  </si>
  <si>
    <t>21:0793:000819</t>
  </si>
  <si>
    <t>21:0223:000733</t>
  </si>
  <si>
    <t>21:0223:000733:0003:0001:00</t>
  </si>
  <si>
    <t>105N  :903384:20:903383:10</t>
  </si>
  <si>
    <t>21:0793:000820</t>
  </si>
  <si>
    <t>21:0223:000733:0004:0001:00</t>
  </si>
  <si>
    <t>105N  :903385:9Y:------:--</t>
  </si>
  <si>
    <t>21:0793:000821</t>
  </si>
  <si>
    <t>105N  :903386:00:------:--</t>
  </si>
  <si>
    <t>21:0793:000822</t>
  </si>
  <si>
    <t>21:0223:000734</t>
  </si>
  <si>
    <t>21:0223:000734:0003:0001:00</t>
  </si>
  <si>
    <t>105N  :903387:00:------:--</t>
  </si>
  <si>
    <t>21:0793:000823</t>
  </si>
  <si>
    <t>21:0223:000735</t>
  </si>
  <si>
    <t>21:0223:000735:0003:0001:00</t>
  </si>
  <si>
    <t>105N  :903388:00:------:--</t>
  </si>
  <si>
    <t>21:0793:000824</t>
  </si>
  <si>
    <t>21:0223:000736</t>
  </si>
  <si>
    <t>21:0223:000736:0003:0001:00</t>
  </si>
  <si>
    <t>105N  :903389:00:------:--</t>
  </si>
  <si>
    <t>21:0793:000825</t>
  </si>
  <si>
    <t>21:0223:000737</t>
  </si>
  <si>
    <t>21:0223:000737:0003:0001:00</t>
  </si>
  <si>
    <t>105N  :903390:00:------:--</t>
  </si>
  <si>
    <t>21:0793:000826</t>
  </si>
  <si>
    <t>21:0223:000738</t>
  </si>
  <si>
    <t>21:0223:000738:0003:0001:00</t>
  </si>
  <si>
    <t>105N  :903391:00:------:--</t>
  </si>
  <si>
    <t>21:0793:000827</t>
  </si>
  <si>
    <t>21:0223:000739</t>
  </si>
  <si>
    <t>21:0223:000739:0003:0001:00</t>
  </si>
  <si>
    <t>105N  :903392:00:------:--</t>
  </si>
  <si>
    <t>21:0793:000828</t>
  </si>
  <si>
    <t>21:0223:000740</t>
  </si>
  <si>
    <t>21:0223:000740:0003:0001:00</t>
  </si>
  <si>
    <t>105N  :903393:00:------:--</t>
  </si>
  <si>
    <t>21:0793:000829</t>
  </si>
  <si>
    <t>21:0223:000741</t>
  </si>
  <si>
    <t>21:0223:000741:0003:0001:00</t>
  </si>
  <si>
    <t>105N  :903394:00:------:--</t>
  </si>
  <si>
    <t>21:0793:000830</t>
  </si>
  <si>
    <t>21:0223:000742</t>
  </si>
  <si>
    <t>21:0223:000742:0003:0001:00</t>
  </si>
  <si>
    <t>105N  :903395:00:------:--</t>
  </si>
  <si>
    <t>21:0793:000831</t>
  </si>
  <si>
    <t>21:0223:000743</t>
  </si>
  <si>
    <t>21:0223:000743:0003:0001:00</t>
  </si>
  <si>
    <t>105N  :903396:00:------:--</t>
  </si>
  <si>
    <t>21:0793:000832</t>
  </si>
  <si>
    <t>21:0223:000744</t>
  </si>
  <si>
    <t>21:0223:000744:0003:0001:00</t>
  </si>
  <si>
    <t>105N  :903397:00:------:--</t>
  </si>
  <si>
    <t>21:0793:000833</t>
  </si>
  <si>
    <t>21:0223:000745</t>
  </si>
  <si>
    <t>21:0223:000745:0003:0001:00</t>
  </si>
  <si>
    <t>105N  :903398:00:------:--</t>
  </si>
  <si>
    <t>21:0793:000834</t>
  </si>
  <si>
    <t>21:0223:000746</t>
  </si>
  <si>
    <t>21:0223:000746:0003:0001:00</t>
  </si>
  <si>
    <t>105N  :903399:00:------:--</t>
  </si>
  <si>
    <t>21:0793:000835</t>
  </si>
  <si>
    <t>21:0223:000747</t>
  </si>
  <si>
    <t>21:0223:000747:0003:0001:00</t>
  </si>
  <si>
    <t>105N  :903400:00:------:--</t>
  </si>
  <si>
    <t>21:0793:000836</t>
  </si>
  <si>
    <t>21:0223:000748</t>
  </si>
  <si>
    <t>21:0223:000748:0003:0001:00</t>
  </si>
  <si>
    <t>105N  :903402:00:------:--</t>
  </si>
  <si>
    <t>21:0793:000837</t>
  </si>
  <si>
    <t>21:0223:000749</t>
  </si>
  <si>
    <t>21:0223:000749:0003:0001:00</t>
  </si>
  <si>
    <t>105N  :903403:00:------:--</t>
  </si>
  <si>
    <t>21:0793:000838</t>
  </si>
  <si>
    <t>21:0223:000750</t>
  </si>
  <si>
    <t>21:0223:000750:0003:0001:00</t>
  </si>
  <si>
    <t>105N  :903404:00:------:--</t>
  </si>
  <si>
    <t>21:0793:000839</t>
  </si>
  <si>
    <t>21:0223:000751</t>
  </si>
  <si>
    <t>21:0223:000751:0003:0001:00</t>
  </si>
  <si>
    <t>105N  :903405:00:------:--</t>
  </si>
  <si>
    <t>21:0793:000840</t>
  </si>
  <si>
    <t>21:0223:000752</t>
  </si>
  <si>
    <t>21:0223:000752:0003:0001:00</t>
  </si>
  <si>
    <t>105N  :903406:00:------:--</t>
  </si>
  <si>
    <t>21:0793:000841</t>
  </si>
  <si>
    <t>21:0223:000753</t>
  </si>
  <si>
    <t>21:0223:000753:0003:0001:00</t>
  </si>
  <si>
    <t>105N  :903407:00:------:--</t>
  </si>
  <si>
    <t>21:0793:000842</t>
  </si>
  <si>
    <t>21:0223:000754</t>
  </si>
  <si>
    <t>21:0223:000754:0003:0001:00</t>
  </si>
  <si>
    <t>105N  :903408:00:------:--</t>
  </si>
  <si>
    <t>21:0793:000843</t>
  </si>
  <si>
    <t>21:0223:000755</t>
  </si>
  <si>
    <t>21:0223:000755:0003:0001:00</t>
  </si>
  <si>
    <t>105N  :903409:9Z:------:--</t>
  </si>
  <si>
    <t>21:0793:000844</t>
  </si>
  <si>
    <t>105N  :903410:00:------:--</t>
  </si>
  <si>
    <t>21:0793:000845</t>
  </si>
  <si>
    <t>21:0223:000756</t>
  </si>
  <si>
    <t>21:0223:000756:0003:0001:00</t>
  </si>
  <si>
    <t>105N  :903411:00:------:--</t>
  </si>
  <si>
    <t>21:0793:000846</t>
  </si>
  <si>
    <t>21:0223:000757</t>
  </si>
  <si>
    <t>21:0223:000757:0003:0001:00</t>
  </si>
  <si>
    <t>105N  :903412:10:------:--</t>
  </si>
  <si>
    <t>21:0793:000847</t>
  </si>
  <si>
    <t>21:0223:000758</t>
  </si>
  <si>
    <t>21:0223:000758:0003:0001:00</t>
  </si>
  <si>
    <t>105N  :903413:20:903412:10</t>
  </si>
  <si>
    <t>21:0793:000848</t>
  </si>
  <si>
    <t>21:0223:000758:0004:0001:00</t>
  </si>
  <si>
    <t>105N  :903414:00:------:--</t>
  </si>
  <si>
    <t>21:0793:000849</t>
  </si>
  <si>
    <t>21:0223:000759</t>
  </si>
  <si>
    <t>21:0223:000759:0003:0001:00</t>
  </si>
  <si>
    <t>105N  :903415:00:------:--</t>
  </si>
  <si>
    <t>21:0793:000850</t>
  </si>
  <si>
    <t>21:0223:000760</t>
  </si>
  <si>
    <t>21:0223:000760:0003:0001:00</t>
  </si>
  <si>
    <t>105N  :903416:00:------:--</t>
  </si>
  <si>
    <t>21:0793:000851</t>
  </si>
  <si>
    <t>21:0223:000761</t>
  </si>
  <si>
    <t>21:0223:000761:0003:0001:00</t>
  </si>
  <si>
    <t>105N  :903417:00:------:--</t>
  </si>
  <si>
    <t>21:0793:000852</t>
  </si>
  <si>
    <t>21:0223:000762</t>
  </si>
  <si>
    <t>21:0223:000762:0003:0001:00</t>
  </si>
  <si>
    <t>105N  :903418:00:------:--</t>
  </si>
  <si>
    <t>21:0793:000853</t>
  </si>
  <si>
    <t>21:0223:000763</t>
  </si>
  <si>
    <t>21:0223:000763:0003:0001:00</t>
  </si>
  <si>
    <t>105N  :903419:00:------:--</t>
  </si>
  <si>
    <t>21:0793:000854</t>
  </si>
  <si>
    <t>21:0223:000764</t>
  </si>
  <si>
    <t>21:0223:000764:0003:0001:00</t>
  </si>
  <si>
    <t>105N  :903420:00:------:--</t>
  </si>
  <si>
    <t>21:0793:000855</t>
  </si>
  <si>
    <t>21:0223:000765</t>
  </si>
  <si>
    <t>21:0223:000765:0003:0001:00</t>
  </si>
  <si>
    <t>105N  :903422:00:------:--</t>
  </si>
  <si>
    <t>21:0793:000856</t>
  </si>
  <si>
    <t>21:0223:000766</t>
  </si>
  <si>
    <t>21:0223:000766:0003:0001:00</t>
  </si>
  <si>
    <t>105N  :903423:00:------:--</t>
  </si>
  <si>
    <t>21:0793:000857</t>
  </si>
  <si>
    <t>21:0223:000767</t>
  </si>
  <si>
    <t>21:0223:000767:0003:0001:00</t>
  </si>
  <si>
    <t>105N  :903424:00:------:--</t>
  </si>
  <si>
    <t>21:0793:000858</t>
  </si>
  <si>
    <t>21:0223:000768</t>
  </si>
  <si>
    <t>21:0223:000768:0003:0001:00</t>
  </si>
  <si>
    <t>105N  :903425:00:------:--</t>
  </si>
  <si>
    <t>21:0793:000859</t>
  </si>
  <si>
    <t>21:0223:000769</t>
  </si>
  <si>
    <t>21:0223:000769:0003:0001:00</t>
  </si>
  <si>
    <t>105N  :903426:9X:------:--</t>
  </si>
  <si>
    <t>21:0793:000860</t>
  </si>
  <si>
    <t>105N  :903427:00:------:--</t>
  </si>
  <si>
    <t>21:0793:000861</t>
  </si>
  <si>
    <t>21:0223:000770</t>
  </si>
  <si>
    <t>21:0223:000770:0003:0001:00</t>
  </si>
  <si>
    <t>105N  :903428:00:------:--</t>
  </si>
  <si>
    <t>21:0793:000862</t>
  </si>
  <si>
    <t>21:0223:000771</t>
  </si>
  <si>
    <t>21:0223:000771:0003:0001:00</t>
  </si>
  <si>
    <t>105N  :903429:00:------:--</t>
  </si>
  <si>
    <t>21:0793:000863</t>
  </si>
  <si>
    <t>21:0223:000772</t>
  </si>
  <si>
    <t>21:0223:000772:0003:0001:00</t>
  </si>
  <si>
    <t>105N  :903430:00:------:--</t>
  </si>
  <si>
    <t>21:0793:000864</t>
  </si>
  <si>
    <t>21:0223:000773</t>
  </si>
  <si>
    <t>21:0223:000773:0003:0001:00</t>
  </si>
  <si>
    <t>105N  :903431:00:------:--</t>
  </si>
  <si>
    <t>21:0793:000865</t>
  </si>
  <si>
    <t>21:0223:000774</t>
  </si>
  <si>
    <t>21:0223:000774:0003:0001:00</t>
  </si>
  <si>
    <t>105N  :903432:00:------:--</t>
  </si>
  <si>
    <t>21:0793:000866</t>
  </si>
  <si>
    <t>21:0223:000775</t>
  </si>
  <si>
    <t>21:0223:000775:0003:0001:00</t>
  </si>
  <si>
    <t>105N  :903433:10:------:--</t>
  </si>
  <si>
    <t>21:0793:000867</t>
  </si>
  <si>
    <t>21:0223:000776</t>
  </si>
  <si>
    <t>21:0223:000776:0003:0001:00</t>
  </si>
  <si>
    <t>105N  :903434:20:903433:10</t>
  </si>
  <si>
    <t>21:0793:000868</t>
  </si>
  <si>
    <t>21:0223:000776:0004:0001:00</t>
  </si>
  <si>
    <t>105N  :903435:00:------:--</t>
  </si>
  <si>
    <t>21:0793:000869</t>
  </si>
  <si>
    <t>21:0223:000777</t>
  </si>
  <si>
    <t>21:0223:000777:0003:0001:00</t>
  </si>
  <si>
    <t>105N  :903436:00:------:--</t>
  </si>
  <si>
    <t>21:0793:000870</t>
  </si>
  <si>
    <t>21:0223:000778</t>
  </si>
  <si>
    <t>21:0223:000778:0003:0001:00</t>
  </si>
  <si>
    <t>105N  :903437:00:------:--</t>
  </si>
  <si>
    <t>21:0793:000871</t>
  </si>
  <si>
    <t>21:0223:000779</t>
  </si>
  <si>
    <t>21:0223:000779:0003:0001:00</t>
  </si>
  <si>
    <t>105N  :903438:00:------:--</t>
  </si>
  <si>
    <t>21:0793:000872</t>
  </si>
  <si>
    <t>21:0223:000780</t>
  </si>
  <si>
    <t>21:0223:000780:0003:0001:00</t>
  </si>
  <si>
    <t>105N  :903439:00:------:--</t>
  </si>
  <si>
    <t>21:0793:000873</t>
  </si>
  <si>
    <t>21:0223:000781</t>
  </si>
  <si>
    <t>21:0223:000781:0003:0001:00</t>
  </si>
  <si>
    <t>105N  :903440:00:------:--</t>
  </si>
  <si>
    <t>21:0793:000874</t>
  </si>
  <si>
    <t>21:0223:000782</t>
  </si>
  <si>
    <t>21:0223:000782:0003:0001:00</t>
  </si>
  <si>
    <t>105N  :903442:00:------:--</t>
  </si>
  <si>
    <t>21:0793:000875</t>
  </si>
  <si>
    <t>21:0223:000783</t>
  </si>
  <si>
    <t>21:0223:000783:0003:0001:00</t>
  </si>
  <si>
    <t>105N  :903443:9X:------:--</t>
  </si>
  <si>
    <t>21:0793:000876</t>
  </si>
  <si>
    <t>105O  :901002:00:------:--</t>
  </si>
  <si>
    <t>21:0797:000001</t>
  </si>
  <si>
    <t>21:0224:000001</t>
  </si>
  <si>
    <t>21:0224:000001:0003:0001:00</t>
  </si>
  <si>
    <t>105O  :901003:00:------:--</t>
  </si>
  <si>
    <t>21:0797:000002</t>
  </si>
  <si>
    <t>21:0224:000002</t>
  </si>
  <si>
    <t>21:0224:000002:0003:0001:00</t>
  </si>
  <si>
    <t>105O  :901004:00:------:--</t>
  </si>
  <si>
    <t>21:0797:000003</t>
  </si>
  <si>
    <t>21:0224:000003</t>
  </si>
  <si>
    <t>21:0224:000003:0003:0001:00</t>
  </si>
  <si>
    <t>105O  :901005:00:------:--</t>
  </si>
  <si>
    <t>21:0797:000004</t>
  </si>
  <si>
    <t>21:0224:000004</t>
  </si>
  <si>
    <t>21:0224:000004:0003:0001:00</t>
  </si>
  <si>
    <t>105O  :901006:00:------:--</t>
  </si>
  <si>
    <t>21:0797:000005</t>
  </si>
  <si>
    <t>21:0224:000005</t>
  </si>
  <si>
    <t>21:0224:000005:0003:0001:00</t>
  </si>
  <si>
    <t>105O  :901007:00:------:--</t>
  </si>
  <si>
    <t>21:0797:000006</t>
  </si>
  <si>
    <t>21:0224:000006</t>
  </si>
  <si>
    <t>21:0224:000006:0003:0001:00</t>
  </si>
  <si>
    <t>105O  :901008:00:------:--</t>
  </si>
  <si>
    <t>21:0797:000007</t>
  </si>
  <si>
    <t>21:0224:000007</t>
  </si>
  <si>
    <t>21:0224:000007:0003:0001:00</t>
  </si>
  <si>
    <t>105O  :901009:9Z:------:--</t>
  </si>
  <si>
    <t>21:0797:000008</t>
  </si>
  <si>
    <t>105O  :901010:10:------:--</t>
  </si>
  <si>
    <t>21:0797:000009</t>
  </si>
  <si>
    <t>21:0224:000008</t>
  </si>
  <si>
    <t>21:0224:000008:0003:0001:00</t>
  </si>
  <si>
    <t>105O  :901011:20:901010:10</t>
  </si>
  <si>
    <t>21:0797:000010</t>
  </si>
  <si>
    <t>21:0224:000008:0004:0001:00</t>
  </si>
  <si>
    <t>105O  :901012:00:------:--</t>
  </si>
  <si>
    <t>21:0797:000011</t>
  </si>
  <si>
    <t>21:0224:000009</t>
  </si>
  <si>
    <t>21:0224:000009:0003:0001:00</t>
  </si>
  <si>
    <t>105O  :901013:00:------:--</t>
  </si>
  <si>
    <t>21:0797:000012</t>
  </si>
  <si>
    <t>21:0224:000010</t>
  </si>
  <si>
    <t>21:0224:000010:0003:0001:00</t>
  </si>
  <si>
    <t>105O  :901014:00:------:--</t>
  </si>
  <si>
    <t>21:0797:000013</t>
  </si>
  <si>
    <t>21:0224:000011</t>
  </si>
  <si>
    <t>21:0224:000011:0003:0001:00</t>
  </si>
  <si>
    <t>105O  :901015:00:------:--</t>
  </si>
  <si>
    <t>21:0797:000014</t>
  </si>
  <si>
    <t>21:0224:000012</t>
  </si>
  <si>
    <t>21:0224:000012:0003:0001:00</t>
  </si>
  <si>
    <t>105O  :901016:00:------:--</t>
  </si>
  <si>
    <t>21:0797:000015</t>
  </si>
  <si>
    <t>21:0224:000013</t>
  </si>
  <si>
    <t>21:0224:000013:0003:0001:00</t>
  </si>
  <si>
    <t>105O  :901017:00:------:--</t>
  </si>
  <si>
    <t>21:0797:000016</t>
  </si>
  <si>
    <t>21:0224:000014</t>
  </si>
  <si>
    <t>21:0224:000014:0003:0001:00</t>
  </si>
  <si>
    <t>105O  :901018:00:------:--</t>
  </si>
  <si>
    <t>21:0797:000017</t>
  </si>
  <si>
    <t>21:0224:000015</t>
  </si>
  <si>
    <t>21:0224:000015:0003:0001:00</t>
  </si>
  <si>
    <t>105O  :901019:00:------:--</t>
  </si>
  <si>
    <t>21:0797:000018</t>
  </si>
  <si>
    <t>21:0224:000016</t>
  </si>
  <si>
    <t>21:0224:000016:0003:0001:00</t>
  </si>
  <si>
    <t>105O  :901020:00:------:--</t>
  </si>
  <si>
    <t>21:0797:000019</t>
  </si>
  <si>
    <t>21:0224:000017</t>
  </si>
  <si>
    <t>21:0224:000017:0003:0001:00</t>
  </si>
  <si>
    <t>105O  :901022:00:------:--</t>
  </si>
  <si>
    <t>21:0797:000020</t>
  </si>
  <si>
    <t>21:0224:000018</t>
  </si>
  <si>
    <t>21:0224:000018:0003:0001:00</t>
  </si>
  <si>
    <t>105O  :901023:10:------:--</t>
  </si>
  <si>
    <t>21:0797:000021</t>
  </si>
  <si>
    <t>21:0224:000019</t>
  </si>
  <si>
    <t>21:0224:000019:0003:0001:00</t>
  </si>
  <si>
    <t>105O  :901024:20:901023:10</t>
  </si>
  <si>
    <t>21:0797:000022</t>
  </si>
  <si>
    <t>21:0224:000019:0004:0001:00</t>
  </si>
  <si>
    <t>105O  :901025:00:------:--</t>
  </si>
  <si>
    <t>21:0797:000023</t>
  </si>
  <si>
    <t>21:0224:000020</t>
  </si>
  <si>
    <t>21:0224:000020:0003:0001:00</t>
  </si>
  <si>
    <t>105O  :901026:00:------:--</t>
  </si>
  <si>
    <t>21:0797:000024</t>
  </si>
  <si>
    <t>21:0224:000021</t>
  </si>
  <si>
    <t>21:0224:000021:0003:0001:00</t>
  </si>
  <si>
    <t>105O  :901027:00:------:--</t>
  </si>
  <si>
    <t>21:0797:000025</t>
  </si>
  <si>
    <t>21:0224:000022</t>
  </si>
  <si>
    <t>21:0224:000022:0003:0001:00</t>
  </si>
  <si>
    <t>105O  :901028:00:------:--</t>
  </si>
  <si>
    <t>21:0797:000026</t>
  </si>
  <si>
    <t>21:0224:000023</t>
  </si>
  <si>
    <t>21:0224:000023:0003:0001:00</t>
  </si>
  <si>
    <t>105O  :901029:00:------:--</t>
  </si>
  <si>
    <t>21:0797:000027</t>
  </si>
  <si>
    <t>21:0224:000024</t>
  </si>
  <si>
    <t>21:0224:000024:0003:0001:00</t>
  </si>
  <si>
    <t>105O  :901030:00:------:--</t>
  </si>
  <si>
    <t>21:0797:000028</t>
  </si>
  <si>
    <t>21:0224:000025</t>
  </si>
  <si>
    <t>21:0224:000025:0003:0001:00</t>
  </si>
  <si>
    <t>105O  :901031:00:------:--</t>
  </si>
  <si>
    <t>21:0797:000029</t>
  </si>
  <si>
    <t>21:0224:000026</t>
  </si>
  <si>
    <t>21:0224:000026:0003:0001:00</t>
  </si>
  <si>
    <t>105O  :901032:00:------:--</t>
  </si>
  <si>
    <t>21:0797:000030</t>
  </si>
  <si>
    <t>21:0224:000027</t>
  </si>
  <si>
    <t>21:0224:000027:0003:0001:00</t>
  </si>
  <si>
    <t>105O  :901033:00:------:--</t>
  </si>
  <si>
    <t>21:0797:000031</t>
  </si>
  <si>
    <t>21:0224:000028</t>
  </si>
  <si>
    <t>21:0224:000028:0003:0001:00</t>
  </si>
  <si>
    <t>105O  :901034:9Z:------:--</t>
  </si>
  <si>
    <t>21:0797:000032</t>
  </si>
  <si>
    <t>105O  :901035:00:------:--</t>
  </si>
  <si>
    <t>21:0797:000033</t>
  </si>
  <si>
    <t>21:0224:000029</t>
  </si>
  <si>
    <t>21:0224:000029:0003:0001:00</t>
  </si>
  <si>
    <t>105O  :901036:00:------:--</t>
  </si>
  <si>
    <t>21:0797:000034</t>
  </si>
  <si>
    <t>21:0224:000030</t>
  </si>
  <si>
    <t>21:0224:000030:0003:0001:00</t>
  </si>
  <si>
    <t>105O  :901037:00:------:--</t>
  </si>
  <si>
    <t>21:0797:000035</t>
  </si>
  <si>
    <t>21:0224:000031</t>
  </si>
  <si>
    <t>21:0224:000031:0003:0001:00</t>
  </si>
  <si>
    <t>105O  :901038:00:------:--</t>
  </si>
  <si>
    <t>21:0797:000036</t>
  </si>
  <si>
    <t>21:0224:000032</t>
  </si>
  <si>
    <t>21:0224:000032:0003:0001:00</t>
  </si>
  <si>
    <t>105O  :901039:00:------:--</t>
  </si>
  <si>
    <t>21:0797:000037</t>
  </si>
  <si>
    <t>21:0224:000033</t>
  </si>
  <si>
    <t>21:0224:000033:0003:0001:00</t>
  </si>
  <si>
    <t>105O  :901040:00:------:--</t>
  </si>
  <si>
    <t>21:0797:000038</t>
  </si>
  <si>
    <t>21:0224:000034</t>
  </si>
  <si>
    <t>21:0224:000034:0003:0001:00</t>
  </si>
  <si>
    <t>105O  :901042:00:------:--</t>
  </si>
  <si>
    <t>21:0797:000039</t>
  </si>
  <si>
    <t>21:0224:000035</t>
  </si>
  <si>
    <t>21:0224:000035:0003:0001:00</t>
  </si>
  <si>
    <t>105O  :901043:10:------:--</t>
  </si>
  <si>
    <t>21:0797:000040</t>
  </si>
  <si>
    <t>21:0224:000036</t>
  </si>
  <si>
    <t>21:0224:000036:0003:0001:00</t>
  </si>
  <si>
    <t>105O  :901044:20:901043:10</t>
  </si>
  <si>
    <t>21:0797:000041</t>
  </si>
  <si>
    <t>21:0224:000036:0004:0001:00</t>
  </si>
  <si>
    <t>105O  :901045:00:------:--</t>
  </si>
  <si>
    <t>21:0797:000042</t>
  </si>
  <si>
    <t>21:0224:000037</t>
  </si>
  <si>
    <t>21:0224:000037:0003:0001:00</t>
  </si>
  <si>
    <t>105O  :901046:00:------:--</t>
  </si>
  <si>
    <t>21:0797:000043</t>
  </si>
  <si>
    <t>21:0224:000038</t>
  </si>
  <si>
    <t>21:0224:000038:0003:0001:00</t>
  </si>
  <si>
    <t>105O  :901047:9X:------:--</t>
  </si>
  <si>
    <t>21:0797:000044</t>
  </si>
  <si>
    <t>105O  :901048:00:------:--</t>
  </si>
  <si>
    <t>21:0797:000045</t>
  </si>
  <si>
    <t>21:0224:000039</t>
  </si>
  <si>
    <t>21:0224:000039:0003:0001:00</t>
  </si>
  <si>
    <t>105O  :901049:00:------:--</t>
  </si>
  <si>
    <t>21:0797:000046</t>
  </si>
  <si>
    <t>21:0224:000040</t>
  </si>
  <si>
    <t>21:0224:000040:0003:0001:00</t>
  </si>
  <si>
    <t>105O  :901050:00:------:--</t>
  </si>
  <si>
    <t>21:0797:000047</t>
  </si>
  <si>
    <t>21:0224:000041</t>
  </si>
  <si>
    <t>21:0224:000041:0003:0001:00</t>
  </si>
  <si>
    <t>105O  :901051:00:------:--</t>
  </si>
  <si>
    <t>21:0797:000048</t>
  </si>
  <si>
    <t>21:0224:000042</t>
  </si>
  <si>
    <t>21:0224:000042:0003:0001:00</t>
  </si>
  <si>
    <t>105O  :901052:00:------:--</t>
  </si>
  <si>
    <t>21:0797:000049</t>
  </si>
  <si>
    <t>21:0224:000043</t>
  </si>
  <si>
    <t>21:0224:000043:0003:0001:00</t>
  </si>
  <si>
    <t>105O  :901053:00:------:--</t>
  </si>
  <si>
    <t>21:0797:000050</t>
  </si>
  <si>
    <t>21:0224:000044</t>
  </si>
  <si>
    <t>21:0224:000044:0003:0001:00</t>
  </si>
  <si>
    <t>105O  :901054:00:------:--</t>
  </si>
  <si>
    <t>21:0797:000051</t>
  </si>
  <si>
    <t>21:0224:000045</t>
  </si>
  <si>
    <t>21:0224:000045:0003:0001:00</t>
  </si>
  <si>
    <t>105O  :901055:00:------:--</t>
  </si>
  <si>
    <t>21:0797:000052</t>
  </si>
  <si>
    <t>21:0224:000046</t>
  </si>
  <si>
    <t>21:0224:000046:0003:0001:00</t>
  </si>
  <si>
    <t>105O  :901056:00:------:--</t>
  </si>
  <si>
    <t>21:0797:000053</t>
  </si>
  <si>
    <t>21:0224:000047</t>
  </si>
  <si>
    <t>21:0224:000047:0003:0001:00</t>
  </si>
  <si>
    <t>105O  :901057:00:------:--</t>
  </si>
  <si>
    <t>21:0797:000054</t>
  </si>
  <si>
    <t>21:0224:000048</t>
  </si>
  <si>
    <t>21:0224:000048:0003:0001:00</t>
  </si>
  <si>
    <t>105O  :901058:00:------:--</t>
  </si>
  <si>
    <t>21:0797:000055</t>
  </si>
  <si>
    <t>21:0224:000049</t>
  </si>
  <si>
    <t>21:0224:000049:0003:0001:00</t>
  </si>
  <si>
    <t>105O  :901059:00:------:--</t>
  </si>
  <si>
    <t>21:0797:000056</t>
  </si>
  <si>
    <t>21:0224:000050</t>
  </si>
  <si>
    <t>21:0224:000050:0003:0001:00</t>
  </si>
  <si>
    <t>105O  :901060:00:------:--</t>
  </si>
  <si>
    <t>21:0797:000057</t>
  </si>
  <si>
    <t>21:0224:000051</t>
  </si>
  <si>
    <t>21:0224:000051:0003:0001:00</t>
  </si>
  <si>
    <t>105O  :901062:00:------:--</t>
  </si>
  <si>
    <t>21:0797:000058</t>
  </si>
  <si>
    <t>21:0224:000052</t>
  </si>
  <si>
    <t>21:0224:000052:0003:0001:00</t>
  </si>
  <si>
    <t>105O  :901063:00:------:--</t>
  </si>
  <si>
    <t>21:0797:000059</t>
  </si>
  <si>
    <t>21:0224:000053</t>
  </si>
  <si>
    <t>21:0224:000053:0003:0001:00</t>
  </si>
  <si>
    <t>105O  :901064:9Z:------:--</t>
  </si>
  <si>
    <t>21:0797:000060</t>
  </si>
  <si>
    <t>105O  :901065:10:------:--</t>
  </si>
  <si>
    <t>21:0797:000061</t>
  </si>
  <si>
    <t>21:0224:000054</t>
  </si>
  <si>
    <t>21:0224:000054:0003:0001:00</t>
  </si>
  <si>
    <t>105O  :901066:20:901065:10</t>
  </si>
  <si>
    <t>21:0797:000062</t>
  </si>
  <si>
    <t>21:0224:000054:0004:0001:00</t>
  </si>
  <si>
    <t>105O  :901067:00:------:--</t>
  </si>
  <si>
    <t>21:0797:000063</t>
  </si>
  <si>
    <t>21:0224:000055</t>
  </si>
  <si>
    <t>21:0224:000055:0003:0001:00</t>
  </si>
  <si>
    <t>105O  :901068:00:------:--</t>
  </si>
  <si>
    <t>21:0797:000064</t>
  </si>
  <si>
    <t>21:0224:000056</t>
  </si>
  <si>
    <t>21:0224:000056:0003:0001:00</t>
  </si>
  <si>
    <t>105O  :901069:00:------:--</t>
  </si>
  <si>
    <t>21:0797:000065</t>
  </si>
  <si>
    <t>21:0224:000057</t>
  </si>
  <si>
    <t>21:0224:000057:0003:0001:00</t>
  </si>
  <si>
    <t>105O  :901070:00:------:--</t>
  </si>
  <si>
    <t>21:0797:000066</t>
  </si>
  <si>
    <t>21:0224:000058</t>
  </si>
  <si>
    <t>21:0224:000058:0003:0001:00</t>
  </si>
  <si>
    <t>105O  :901071:00:------:--</t>
  </si>
  <si>
    <t>21:0797:000067</t>
  </si>
  <si>
    <t>21:0224:000059</t>
  </si>
  <si>
    <t>21:0224:000059:0003:0001:00</t>
  </si>
  <si>
    <t>105O  :901072:00:------:--</t>
  </si>
  <si>
    <t>21:0797:000068</t>
  </si>
  <si>
    <t>21:0224:000060</t>
  </si>
  <si>
    <t>21:0224:000060:0003:0001:00</t>
  </si>
  <si>
    <t>105O  :901073:00:------:--</t>
  </si>
  <si>
    <t>21:0797:000069</t>
  </si>
  <si>
    <t>21:0224:000061</t>
  </si>
  <si>
    <t>21:0224:000061:0003:0001:00</t>
  </si>
  <si>
    <t>105O  :901074:00:------:--</t>
  </si>
  <si>
    <t>21:0797:000070</t>
  </si>
  <si>
    <t>21:0224:000062</t>
  </si>
  <si>
    <t>21:0224:000062:0003:0001:00</t>
  </si>
  <si>
    <t>105O  :901075:00:------:--</t>
  </si>
  <si>
    <t>21:0797:000071</t>
  </si>
  <si>
    <t>21:0224:000063</t>
  </si>
  <si>
    <t>21:0224:000063:0003:0001:00</t>
  </si>
  <si>
    <t>105O  :901076:00:------:--</t>
  </si>
  <si>
    <t>21:0797:000072</t>
  </si>
  <si>
    <t>21:0224:000064</t>
  </si>
  <si>
    <t>21:0224:000064:0003:0001:00</t>
  </si>
  <si>
    <t>105O  :901077:00:------:--</t>
  </si>
  <si>
    <t>21:0797:000073</t>
  </si>
  <si>
    <t>21:0224:000065</t>
  </si>
  <si>
    <t>21:0224:000065:0003:0001:00</t>
  </si>
  <si>
    <t>105O  :901078:00:------:--</t>
  </si>
  <si>
    <t>21:0797:000074</t>
  </si>
  <si>
    <t>21:0224:000066</t>
  </si>
  <si>
    <t>21:0224:000066:0003:0001:00</t>
  </si>
  <si>
    <t>105O  :901079:00:------:--</t>
  </si>
  <si>
    <t>21:0797:000075</t>
  </si>
  <si>
    <t>21:0224:000067</t>
  </si>
  <si>
    <t>21:0224:000067:0003:0001:00</t>
  </si>
  <si>
    <t>105O  :901080:00:------:--</t>
  </si>
  <si>
    <t>21:0797:000076</t>
  </si>
  <si>
    <t>21:0224:000068</t>
  </si>
  <si>
    <t>21:0224:000068:0003:0001:00</t>
  </si>
  <si>
    <t>105O  :901082:00:------:--</t>
  </si>
  <si>
    <t>21:0797:000077</t>
  </si>
  <si>
    <t>21:0224:000069</t>
  </si>
  <si>
    <t>21:0224:000069:0003:0001:00</t>
  </si>
  <si>
    <t>105O  :901083:10:------:--</t>
  </si>
  <si>
    <t>21:0797:000078</t>
  </si>
  <si>
    <t>21:0224:000070</t>
  </si>
  <si>
    <t>21:0224:000070:0003:0001:00</t>
  </si>
  <si>
    <t>105O  :901084:20:901083:10</t>
  </si>
  <si>
    <t>21:0797:000079</t>
  </si>
  <si>
    <t>21:0224:000070:0004:0001:00</t>
  </si>
  <si>
    <t>105O  :901085:00:------:--</t>
  </si>
  <si>
    <t>21:0797:000080</t>
  </si>
  <si>
    <t>21:0224:000071</t>
  </si>
  <si>
    <t>21:0224:000071:0003:0001:00</t>
  </si>
  <si>
    <t>105O  :901086:00:------:--</t>
  </si>
  <si>
    <t>21:0797:000081</t>
  </si>
  <si>
    <t>21:0224:000072</t>
  </si>
  <si>
    <t>21:0224:000072:0003:0001:00</t>
  </si>
  <si>
    <t>105O  :901087:00:------:--</t>
  </si>
  <si>
    <t>21:0797:000082</t>
  </si>
  <si>
    <t>21:0224:000073</t>
  </si>
  <si>
    <t>21:0224:000073:0003:0001:00</t>
  </si>
  <si>
    <t>105O  :901088:00:------:--</t>
  </si>
  <si>
    <t>21:0797:000083</t>
  </si>
  <si>
    <t>21:0224:000074</t>
  </si>
  <si>
    <t>21:0224:000074:0003:0001:00</t>
  </si>
  <si>
    <t>105O  :901089:00:------:--</t>
  </si>
  <si>
    <t>21:0797:000084</t>
  </si>
  <si>
    <t>21:0224:000075</t>
  </si>
  <si>
    <t>21:0224:000075:0003:0001:00</t>
  </si>
  <si>
    <t>105O  :901090:00:------:--</t>
  </si>
  <si>
    <t>21:0797:000085</t>
  </si>
  <si>
    <t>21:0224:000076</t>
  </si>
  <si>
    <t>21:0224:000076:0003:0001:00</t>
  </si>
  <si>
    <t>105O  :901091:00:------:--</t>
  </si>
  <si>
    <t>21:0797:000086</t>
  </si>
  <si>
    <t>21:0224:000077</t>
  </si>
  <si>
    <t>21:0224:000077:0003:0001:00</t>
  </si>
  <si>
    <t>105O  :901092:00:------:--</t>
  </si>
  <si>
    <t>21:0797:000087</t>
  </si>
  <si>
    <t>21:0224:000078</t>
  </si>
  <si>
    <t>21:0224:000078:0003:0001:00</t>
  </si>
  <si>
    <t>105O  :901093:00:------:--</t>
  </si>
  <si>
    <t>21:0797:000088</t>
  </si>
  <si>
    <t>21:0224:000079</t>
  </si>
  <si>
    <t>21:0224:000079:0003:0001:00</t>
  </si>
  <si>
    <t>105O  :901094:9Z:------:--</t>
  </si>
  <si>
    <t>21:0797:000089</t>
  </si>
  <si>
    <t>105O  :901095:00:------:--</t>
  </si>
  <si>
    <t>21:0797:000090</t>
  </si>
  <si>
    <t>21:0224:000080</t>
  </si>
  <si>
    <t>21:0224:000080:0003:0001:00</t>
  </si>
  <si>
    <t>105O  :901096:00:------:--</t>
  </si>
  <si>
    <t>21:0797:000091</t>
  </si>
  <si>
    <t>21:0224:000081</t>
  </si>
  <si>
    <t>21:0224:000081:0003:0001:00</t>
  </si>
  <si>
    <t>105O  :901097:00:------:--</t>
  </si>
  <si>
    <t>21:0797:000092</t>
  </si>
  <si>
    <t>21:0224:000082</t>
  </si>
  <si>
    <t>21:0224:000082:0003:0001:00</t>
  </si>
  <si>
    <t>105O  :901098:00:------:--</t>
  </si>
  <si>
    <t>21:0797:000093</t>
  </si>
  <si>
    <t>21:0224:000083</t>
  </si>
  <si>
    <t>21:0224:000083:0003:0001:00</t>
  </si>
  <si>
    <t>105O  :901099:00:------:--</t>
  </si>
  <si>
    <t>21:0797:000094</t>
  </si>
  <si>
    <t>21:0224:000084</t>
  </si>
  <si>
    <t>21:0224:000084:0003:0001:00</t>
  </si>
  <si>
    <t>105O  :901100:00:------:--</t>
  </si>
  <si>
    <t>21:0797:000095</t>
  </si>
  <si>
    <t>21:0224:000085</t>
  </si>
  <si>
    <t>21:0224:000085:0003:0001:00</t>
  </si>
  <si>
    <t>105O  :901102:00:------:--</t>
  </si>
  <si>
    <t>21:0797:000096</t>
  </si>
  <si>
    <t>21:0224:000086</t>
  </si>
  <si>
    <t>21:0224:000086:0003:0001:00</t>
  </si>
  <si>
    <t>105O  :901103:00:------:--</t>
  </si>
  <si>
    <t>21:0797:000097</t>
  </si>
  <si>
    <t>21:0224:000087</t>
  </si>
  <si>
    <t>21:0224:000087:0003:0001:00</t>
  </si>
  <si>
    <t>105O  :901104:00:------:--</t>
  </si>
  <si>
    <t>21:0797:000098</t>
  </si>
  <si>
    <t>21:0224:000088</t>
  </si>
  <si>
    <t>21:0224:000088:0003:0001:00</t>
  </si>
  <si>
    <t>105O  :901105:00:------:--</t>
  </si>
  <si>
    <t>21:0797:000099</t>
  </si>
  <si>
    <t>21:0224:000089</t>
  </si>
  <si>
    <t>21:0224:000089:0003:0001:00</t>
  </si>
  <si>
    <t>105O  :901106:10:------:--</t>
  </si>
  <si>
    <t>21:0797:000100</t>
  </si>
  <si>
    <t>21:0224:000090</t>
  </si>
  <si>
    <t>21:0224:000090:0003:0001:00</t>
  </si>
  <si>
    <t>105O  :901107:20:901106:10</t>
  </si>
  <si>
    <t>21:0797:000101</t>
  </si>
  <si>
    <t>21:0224:000090:0004:0001:00</t>
  </si>
  <si>
    <t>105O  :901108:00:------:--</t>
  </si>
  <si>
    <t>21:0797:000102</t>
  </si>
  <si>
    <t>21:0224:000091</t>
  </si>
  <si>
    <t>21:0224:000091:0003:0001:00</t>
  </si>
  <si>
    <t>105O  :901109:00:------:--</t>
  </si>
  <si>
    <t>21:0797:000103</t>
  </si>
  <si>
    <t>21:0224:000092</t>
  </si>
  <si>
    <t>21:0224:000092:0003:0001:00</t>
  </si>
  <si>
    <t>105O  :901110:00:------:--</t>
  </si>
  <si>
    <t>21:0797:000104</t>
  </si>
  <si>
    <t>21:0224:000093</t>
  </si>
  <si>
    <t>21:0224:000093:0003:0001:00</t>
  </si>
  <si>
    <t>105O  :901111:00:------:--</t>
  </si>
  <si>
    <t>21:0797:000105</t>
  </si>
  <si>
    <t>21:0224:000094</t>
  </si>
  <si>
    <t>21:0224:000094:0003:0001:00</t>
  </si>
  <si>
    <t>105O  :901112:00:------:--</t>
  </si>
  <si>
    <t>21:0797:000106</t>
  </si>
  <si>
    <t>21:0224:000095</t>
  </si>
  <si>
    <t>21:0224:000095:0003:0001:00</t>
  </si>
  <si>
    <t>105O  :901113:00:------:--</t>
  </si>
  <si>
    <t>21:0797:000107</t>
  </si>
  <si>
    <t>21:0224:000096</t>
  </si>
  <si>
    <t>21:0224:000096:0003:0001:00</t>
  </si>
  <si>
    <t>105O  :901114:00:------:--</t>
  </si>
  <si>
    <t>21:0797:000108</t>
  </si>
  <si>
    <t>21:0224:000097</t>
  </si>
  <si>
    <t>21:0224:000097:0003:0001:00</t>
  </si>
  <si>
    <t>105O  :901115:00:------:--</t>
  </si>
  <si>
    <t>21:0797:000109</t>
  </si>
  <si>
    <t>21:0224:000098</t>
  </si>
  <si>
    <t>21:0224:000098:0003:0001:00</t>
  </si>
  <si>
    <t>105O  :901116:00:------:--</t>
  </si>
  <si>
    <t>21:0797:000110</t>
  </si>
  <si>
    <t>21:0224:000099</t>
  </si>
  <si>
    <t>21:0224:000099:0003:0001:00</t>
  </si>
  <si>
    <t>105O  :901117:9X:------:--</t>
  </si>
  <si>
    <t>21:0797:000111</t>
  </si>
  <si>
    <t>105O  :901118:00:------:--</t>
  </si>
  <si>
    <t>21:0797:000112</t>
  </si>
  <si>
    <t>21:0224:000100</t>
  </si>
  <si>
    <t>21:0224:000100:0003:0001:00</t>
  </si>
  <si>
    <t>105O  :901119:00:------:--</t>
  </si>
  <si>
    <t>21:0797:000113</t>
  </si>
  <si>
    <t>21:0224:000101</t>
  </si>
  <si>
    <t>21:0224:000101:0003:0001:00</t>
  </si>
  <si>
    <t>105O  :901120:00:------:--</t>
  </si>
  <si>
    <t>21:0797:000114</t>
  </si>
  <si>
    <t>21:0224:000102</t>
  </si>
  <si>
    <t>21:0224:000102:0003:0001:00</t>
  </si>
  <si>
    <t>105O  :901122:00:------:--</t>
  </si>
  <si>
    <t>21:0797:000115</t>
  </si>
  <si>
    <t>21:0224:000103</t>
  </si>
  <si>
    <t>21:0224:000103:0003:0001:00</t>
  </si>
  <si>
    <t>105O  :901123:00:------:--</t>
  </si>
  <si>
    <t>21:0797:000116</t>
  </si>
  <si>
    <t>21:0224:000104</t>
  </si>
  <si>
    <t>21:0224:000104:0003:0001:00</t>
  </si>
  <si>
    <t>105O  :901124:00:------:--</t>
  </si>
  <si>
    <t>21:0797:000117</t>
  </si>
  <si>
    <t>21:0224:000105</t>
  </si>
  <si>
    <t>21:0224:000105:0003:0001:00</t>
  </si>
  <si>
    <t>105O  :901125:00:------:--</t>
  </si>
  <si>
    <t>21:0797:000118</t>
  </si>
  <si>
    <t>21:0224:000106</t>
  </si>
  <si>
    <t>21:0224:000106:0003:0001:00</t>
  </si>
  <si>
    <t>105O  :901126:9X:------:--</t>
  </si>
  <si>
    <t>21:0797:000119</t>
  </si>
  <si>
    <t>105O  :901127:00:------:--</t>
  </si>
  <si>
    <t>21:0797:000120</t>
  </si>
  <si>
    <t>21:0224:000107</t>
  </si>
  <si>
    <t>21:0224:000107:0003:0001:00</t>
  </si>
  <si>
    <t>105O  :901128:10:------:--</t>
  </si>
  <si>
    <t>21:0797:000121</t>
  </si>
  <si>
    <t>21:0224:000108</t>
  </si>
  <si>
    <t>21:0224:000108:0003:0001:00</t>
  </si>
  <si>
    <t>105O  :901129:20:901128:10</t>
  </si>
  <si>
    <t>21:0797:000122</t>
  </si>
  <si>
    <t>21:0224:000108:0004:0001:00</t>
  </si>
  <si>
    <t>105O  :901130:00:------:--</t>
  </si>
  <si>
    <t>21:0797:000123</t>
  </si>
  <si>
    <t>21:0224:000109</t>
  </si>
  <si>
    <t>21:0224:000109:0003:0001:00</t>
  </si>
  <si>
    <t>105O  :901131:00:------:--</t>
  </si>
  <si>
    <t>21:0797:000124</t>
  </si>
  <si>
    <t>21:0224:000110</t>
  </si>
  <si>
    <t>21:0224:000110:0003:0001:00</t>
  </si>
  <si>
    <t>105O  :901132:00:------:--</t>
  </si>
  <si>
    <t>21:0797:000125</t>
  </si>
  <si>
    <t>21:0224:000111</t>
  </si>
  <si>
    <t>21:0224:000111:0003:0001:00</t>
  </si>
  <si>
    <t>105O  :901133:00:------:--</t>
  </si>
  <si>
    <t>21:0797:000126</t>
  </si>
  <si>
    <t>21:0224:000112</t>
  </si>
  <si>
    <t>21:0224:000112:0003:0001:00</t>
  </si>
  <si>
    <t>105O  :901134:00:------:--</t>
  </si>
  <si>
    <t>21:0797:000127</t>
  </si>
  <si>
    <t>21:0224:000113</t>
  </si>
  <si>
    <t>21:0224:000113:0003:0001:00</t>
  </si>
  <si>
    <t>105O  :901135:00:------:--</t>
  </si>
  <si>
    <t>21:0797:000128</t>
  </si>
  <si>
    <t>21:0224:000114</t>
  </si>
  <si>
    <t>21:0224:000114:0003:0001:00</t>
  </si>
  <si>
    <t>105O  :901136:00:------:--</t>
  </si>
  <si>
    <t>21:0797:000129</t>
  </si>
  <si>
    <t>21:0224:000115</t>
  </si>
  <si>
    <t>21:0224:000115:0003:0001:00</t>
  </si>
  <si>
    <t>105O  :901137:00:------:--</t>
  </si>
  <si>
    <t>21:0797:000130</t>
  </si>
  <si>
    <t>21:0224:000116</t>
  </si>
  <si>
    <t>21:0224:000116:0003:0001:00</t>
  </si>
  <si>
    <t>105O  :901138:00:------:--</t>
  </si>
  <si>
    <t>21:0797:000131</t>
  </si>
  <si>
    <t>21:0224:000117</t>
  </si>
  <si>
    <t>21:0224:000117:0003:0001:00</t>
  </si>
  <si>
    <t>105O  :901139:00:------:--</t>
  </si>
  <si>
    <t>21:0797:000132</t>
  </si>
  <si>
    <t>21:0224:000118</t>
  </si>
  <si>
    <t>21:0224:000118:0003:0001:00</t>
  </si>
  <si>
    <t>105O  :901140:00:------:--</t>
  </si>
  <si>
    <t>21:0797:000133</t>
  </si>
  <si>
    <t>21:0224:000119</t>
  </si>
  <si>
    <t>21:0224:000119:0003:0001:00</t>
  </si>
  <si>
    <t>105O  :901142:00:------:--</t>
  </si>
  <si>
    <t>21:0797:000134</t>
  </si>
  <si>
    <t>21:0224:000120</t>
  </si>
  <si>
    <t>21:0224:000120:0003:0001:00</t>
  </si>
  <si>
    <t>105O  :901143:00:------:--</t>
  </si>
  <si>
    <t>21:0797:000135</t>
  </si>
  <si>
    <t>21:0224:000121</t>
  </si>
  <si>
    <t>21:0224:000121:0003:0001:00</t>
  </si>
  <si>
    <t>105O  :901144:00:------:--</t>
  </si>
  <si>
    <t>21:0797:000136</t>
  </si>
  <si>
    <t>21:0224:000122</t>
  </si>
  <si>
    <t>21:0224:000122:0003:0001:00</t>
  </si>
  <si>
    <t>105O  :901145:00:------:--</t>
  </si>
  <si>
    <t>21:0797:000137</t>
  </si>
  <si>
    <t>21:0224:000123</t>
  </si>
  <si>
    <t>21:0224:000123:0003:0001:00</t>
  </si>
  <si>
    <t>105O  :901146:10:------:--</t>
  </si>
  <si>
    <t>21:0797:000138</t>
  </si>
  <si>
    <t>21:0224:000124</t>
  </si>
  <si>
    <t>21:0224:000124:0003:0001:00</t>
  </si>
  <si>
    <t>105O  :901147:20:901146:10</t>
  </si>
  <si>
    <t>21:0797:000139</t>
  </si>
  <si>
    <t>21:0224:000124:0004:0001:00</t>
  </si>
  <si>
    <t>105O  :901148:00:------:--</t>
  </si>
  <si>
    <t>21:0797:000140</t>
  </si>
  <si>
    <t>21:0224:000125</t>
  </si>
  <si>
    <t>21:0224:000125:0003:0001:00</t>
  </si>
  <si>
    <t>105O  :901149:00:------:--</t>
  </si>
  <si>
    <t>21:0797:000141</t>
  </si>
  <si>
    <t>21:0224:000126</t>
  </si>
  <si>
    <t>21:0224:000126:0003:0001:00</t>
  </si>
  <si>
    <t>105O  :901150:00:------:--</t>
  </si>
  <si>
    <t>21:0797:000142</t>
  </si>
  <si>
    <t>21:0224:000127</t>
  </si>
  <si>
    <t>21:0224:000127:0003:0001:00</t>
  </si>
  <si>
    <t>105O  :901151:9X:------:--</t>
  </si>
  <si>
    <t>21:0797:000143</t>
  </si>
  <si>
    <t>105O  :901152:00:------:--</t>
  </si>
  <si>
    <t>21:0797:000144</t>
  </si>
  <si>
    <t>21:0224:000128</t>
  </si>
  <si>
    <t>21:0224:000128:0003:0001:00</t>
  </si>
  <si>
    <t>105O  :901153:00:------:--</t>
  </si>
  <si>
    <t>21:0797:000145</t>
  </si>
  <si>
    <t>21:0224:000129</t>
  </si>
  <si>
    <t>21:0224:000129:0003:0001:00</t>
  </si>
  <si>
    <t>105O  :901154:00:------:--</t>
  </si>
  <si>
    <t>21:0797:000146</t>
  </si>
  <si>
    <t>21:0224:000130</t>
  </si>
  <si>
    <t>21:0224:000130:0003:0001:00</t>
  </si>
  <si>
    <t>105O  :901155:00:------:--</t>
  </si>
  <si>
    <t>21:0797:000147</t>
  </si>
  <si>
    <t>21:0224:000131</t>
  </si>
  <si>
    <t>21:0224:000131:0003:0001:00</t>
  </si>
  <si>
    <t>105O  :901156:00:------:--</t>
  </si>
  <si>
    <t>21:0797:000148</t>
  </si>
  <si>
    <t>21:0224:000132</t>
  </si>
  <si>
    <t>21:0224:000132:0003:0001:00</t>
  </si>
  <si>
    <t>105O  :901157:00:------:--</t>
  </si>
  <si>
    <t>21:0797:000149</t>
  </si>
  <si>
    <t>21:0224:000133</t>
  </si>
  <si>
    <t>21:0224:000133:0003:0001:00</t>
  </si>
  <si>
    <t>105O  :901158:00:------:--</t>
  </si>
  <si>
    <t>21:0797:000150</t>
  </si>
  <si>
    <t>21:0224:000134</t>
  </si>
  <si>
    <t>21:0224:000134:0003:0001:00</t>
  </si>
  <si>
    <t>105O  :901159:00:------:--</t>
  </si>
  <si>
    <t>21:0797:000151</t>
  </si>
  <si>
    <t>21:0224:000135</t>
  </si>
  <si>
    <t>21:0224:000135:0003:0001:00</t>
  </si>
  <si>
    <t>105O  :901160:00:------:--</t>
  </si>
  <si>
    <t>21:0797:000152</t>
  </si>
  <si>
    <t>21:0224:000136</t>
  </si>
  <si>
    <t>21:0224:000136:0003:0001:00</t>
  </si>
  <si>
    <t>105O  :901162:10:------:--</t>
  </si>
  <si>
    <t>21:0797:000153</t>
  </si>
  <si>
    <t>21:0224:000137</t>
  </si>
  <si>
    <t>21:0224:000137:0003:0001:00</t>
  </si>
  <si>
    <t>105O  :901163:20:901162:10</t>
  </si>
  <si>
    <t>21:0797:000154</t>
  </si>
  <si>
    <t>21:0224:000137:0004:0001:00</t>
  </si>
  <si>
    <t>105O  :901164:9Y:------:--</t>
  </si>
  <si>
    <t>21:0797:000155</t>
  </si>
  <si>
    <t>105O  :901165:00:------:--</t>
  </si>
  <si>
    <t>21:0797:000156</t>
  </si>
  <si>
    <t>21:0224:000138</t>
  </si>
  <si>
    <t>21:0224:000138:0003:0001:00</t>
  </si>
  <si>
    <t>105O  :901166:00:------:--</t>
  </si>
  <si>
    <t>21:0797:000157</t>
  </si>
  <si>
    <t>21:0224:000139</t>
  </si>
  <si>
    <t>21:0224:000139:0003:0001:00</t>
  </si>
  <si>
    <t>105O  :901167:00:------:--</t>
  </si>
  <si>
    <t>21:0797:000158</t>
  </si>
  <si>
    <t>21:0224:000140</t>
  </si>
  <si>
    <t>21:0224:000140:0003:0001:00</t>
  </si>
  <si>
    <t>105O  :901168:00:------:--</t>
  </si>
  <si>
    <t>21:0797:000159</t>
  </si>
  <si>
    <t>21:0224:000141</t>
  </si>
  <si>
    <t>21:0224:000141:0003:0001:00</t>
  </si>
  <si>
    <t>105O  :901169:00:------:--</t>
  </si>
  <si>
    <t>21:0797:000160</t>
  </si>
  <si>
    <t>21:0224:000142</t>
  </si>
  <si>
    <t>21:0224:000142:0003:0001:00</t>
  </si>
  <si>
    <t>105O  :901170:00:------:--</t>
  </si>
  <si>
    <t>21:0797:000161</t>
  </si>
  <si>
    <t>21:0224:000143</t>
  </si>
  <si>
    <t>21:0224:000143:0003:0001:00</t>
  </si>
  <si>
    <t>105O  :901171:00:------:--</t>
  </si>
  <si>
    <t>21:0797:000162</t>
  </si>
  <si>
    <t>21:0224:000144</t>
  </si>
  <si>
    <t>21:0224:000144:0003:0001:00</t>
  </si>
  <si>
    <t>105O  :901172:00:------:--</t>
  </si>
  <si>
    <t>21:0797:000163</t>
  </si>
  <si>
    <t>21:0224:000145</t>
  </si>
  <si>
    <t>21:0224:000145:0003:0001:00</t>
  </si>
  <si>
    <t>105O  :901173:00:------:--</t>
  </si>
  <si>
    <t>21:0797:000164</t>
  </si>
  <si>
    <t>21:0224:000146</t>
  </si>
  <si>
    <t>21:0224:000146:0003:0001:00</t>
  </si>
  <si>
    <t>105O  :901174:00:------:--</t>
  </si>
  <si>
    <t>21:0797:000165</t>
  </si>
  <si>
    <t>21:0224:000147</t>
  </si>
  <si>
    <t>21:0224:000147:0003:0001:00</t>
  </si>
  <si>
    <t>105O  :901175:00:------:--</t>
  </si>
  <si>
    <t>21:0797:000166</t>
  </si>
  <si>
    <t>21:0224:000148</t>
  </si>
  <si>
    <t>21:0224:000148:0003:0001:00</t>
  </si>
  <si>
    <t>105O  :901176:00:------:--</t>
  </si>
  <si>
    <t>21:0797:000167</t>
  </si>
  <si>
    <t>21:0224:000149</t>
  </si>
  <si>
    <t>21:0224:000149:0003:0001:00</t>
  </si>
  <si>
    <t>105O  :901177:00:------:--</t>
  </si>
  <si>
    <t>21:0797:000168</t>
  </si>
  <si>
    <t>21:0224:000150</t>
  </si>
  <si>
    <t>21:0224:000150:0003:0001:00</t>
  </si>
  <si>
    <t>105O  :901178:00:------:--</t>
  </si>
  <si>
    <t>21:0797:000169</t>
  </si>
  <si>
    <t>21:0224:000151</t>
  </si>
  <si>
    <t>21:0224:000151:0003:0001:00</t>
  </si>
  <si>
    <t>105O  :901179:00:------:--</t>
  </si>
  <si>
    <t>21:0797:000170</t>
  </si>
  <si>
    <t>21:0224:000152</t>
  </si>
  <si>
    <t>21:0224:000152:0003:0001:00</t>
  </si>
  <si>
    <t>105O  :901180:00:------:--</t>
  </si>
  <si>
    <t>21:0797:000171</t>
  </si>
  <si>
    <t>21:0224:000153</t>
  </si>
  <si>
    <t>21:0224:000153:0003:0001:00</t>
  </si>
  <si>
    <t>105O  :901182:10:------:--</t>
  </si>
  <si>
    <t>21:0797:000172</t>
  </si>
  <si>
    <t>21:0224:000154</t>
  </si>
  <si>
    <t>21:0224:000154:0003:0001:00</t>
  </si>
  <si>
    <t>105O  :901183:20:901182:10</t>
  </si>
  <si>
    <t>21:0797:000173</t>
  </si>
  <si>
    <t>21:0224:000154:0004:0001:00</t>
  </si>
  <si>
    <t>105O  :901184:00:------:--</t>
  </si>
  <si>
    <t>21:0797:000174</t>
  </si>
  <si>
    <t>21:0224:000155</t>
  </si>
  <si>
    <t>21:0224:000155:0003:0001:00</t>
  </si>
  <si>
    <t>105O  :901185:00:------:--</t>
  </si>
  <si>
    <t>21:0797:000175</t>
  </si>
  <si>
    <t>21:0224:000156</t>
  </si>
  <si>
    <t>21:0224:000156:0003:0001:00</t>
  </si>
  <si>
    <t>105O  :901186:00:------:--</t>
  </si>
  <si>
    <t>21:0797:000176</t>
  </si>
  <si>
    <t>21:0224:000157</t>
  </si>
  <si>
    <t>21:0224:000157:0003:0001:00</t>
  </si>
  <si>
    <t>105O  :901187:00:------:--</t>
  </si>
  <si>
    <t>21:0797:000177</t>
  </si>
  <si>
    <t>21:0224:000158</t>
  </si>
  <si>
    <t>21:0224:000158:0003:0001:00</t>
  </si>
  <si>
    <t>105O  :901188:00:------:--</t>
  </si>
  <si>
    <t>21:0797:000178</t>
  </si>
  <si>
    <t>21:0224:000159</t>
  </si>
  <si>
    <t>21:0224:000159:0003:0001:00</t>
  </si>
  <si>
    <t>105O  :901189:9Z:------:--</t>
  </si>
  <si>
    <t>21:0797:000179</t>
  </si>
  <si>
    <t>105O  :901190:00:------:--</t>
  </si>
  <si>
    <t>21:0797:000180</t>
  </si>
  <si>
    <t>21:0224:000160</t>
  </si>
  <si>
    <t>21:0224:000160:0003:0001:00</t>
  </si>
  <si>
    <t>105O  :901191:00:------:--</t>
  </si>
  <si>
    <t>21:0797:000181</t>
  </si>
  <si>
    <t>21:0224:000161</t>
  </si>
  <si>
    <t>21:0224:000161:0003:0001:00</t>
  </si>
  <si>
    <t>105O  :901192:00:------:--</t>
  </si>
  <si>
    <t>21:0797:000182</t>
  </si>
  <si>
    <t>21:0224:000162</t>
  </si>
  <si>
    <t>21:0224:000162:0003:0001:00</t>
  </si>
  <si>
    <t>105O  :901193:00:------:--</t>
  </si>
  <si>
    <t>21:0797:000183</t>
  </si>
  <si>
    <t>21:0224:000163</t>
  </si>
  <si>
    <t>21:0224:000163:0003:0001:00</t>
  </si>
  <si>
    <t>105O  :901194:00:------:--</t>
  </si>
  <si>
    <t>21:0797:000184</t>
  </si>
  <si>
    <t>21:0224:000164</t>
  </si>
  <si>
    <t>21:0224:000164:0003:0001:00</t>
  </si>
  <si>
    <t>105O  :901195:00:------:--</t>
  </si>
  <si>
    <t>21:0797:000185</t>
  </si>
  <si>
    <t>21:0224:000165</t>
  </si>
  <si>
    <t>21:0224:000165:0003:0001:00</t>
  </si>
  <si>
    <t>105O  :901196:00:------:--</t>
  </si>
  <si>
    <t>21:0797:000186</t>
  </si>
  <si>
    <t>21:0224:000166</t>
  </si>
  <si>
    <t>21:0224:000166:0003:0001:00</t>
  </si>
  <si>
    <t>105O  :901197:00:------:--</t>
  </si>
  <si>
    <t>21:0797:000187</t>
  </si>
  <si>
    <t>21:0224:000167</t>
  </si>
  <si>
    <t>21:0224:000167:0003:0001:00</t>
  </si>
  <si>
    <t>105O  :901198:00:------:--</t>
  </si>
  <si>
    <t>21:0797:000188</t>
  </si>
  <si>
    <t>21:0224:000168</t>
  </si>
  <si>
    <t>21:0224:000168:0003:0001:00</t>
  </si>
  <si>
    <t>105O  :901199:00:------:--</t>
  </si>
  <si>
    <t>21:0797:000189</t>
  </si>
  <si>
    <t>21:0224:000169</t>
  </si>
  <si>
    <t>21:0224:000169:0003:0001:00</t>
  </si>
  <si>
    <t>105O  :901200:00:------:--</t>
  </si>
  <si>
    <t>21:0797:000190</t>
  </si>
  <si>
    <t>21:0224:000170</t>
  </si>
  <si>
    <t>21:0224:000170:0003:0001:00</t>
  </si>
  <si>
    <t>105O  :901202:00:------:--</t>
  </si>
  <si>
    <t>21:0797:000191</t>
  </si>
  <si>
    <t>21:0224:000171</t>
  </si>
  <si>
    <t>21:0224:000171:0003:0001:00</t>
  </si>
  <si>
    <t>105O  :901203:00:------:--</t>
  </si>
  <si>
    <t>21:0797:000192</t>
  </si>
  <si>
    <t>21:0224:000172</t>
  </si>
  <si>
    <t>21:0224:000172:0003:0001:00</t>
  </si>
  <si>
    <t>105O  :901204:00:------:--</t>
  </si>
  <si>
    <t>21:0797:000193</t>
  </si>
  <si>
    <t>21:0224:000173</t>
  </si>
  <si>
    <t>21:0224:000173:0003:0001:00</t>
  </si>
  <si>
    <t>105O  :901205:00:------:--</t>
  </si>
  <si>
    <t>21:0797:000194</t>
  </si>
  <si>
    <t>21:0224:000174</t>
  </si>
  <si>
    <t>21:0224:000174:0003:0001:00</t>
  </si>
  <si>
    <t>105O  :901206:10:------:--</t>
  </si>
  <si>
    <t>21:0797:000195</t>
  </si>
  <si>
    <t>21:0224:000175</t>
  </si>
  <si>
    <t>21:0224:000175:0003:0001:00</t>
  </si>
  <si>
    <t>105O  :901207:20:901206:10</t>
  </si>
  <si>
    <t>21:0797:000196</t>
  </si>
  <si>
    <t>21:0224:000175:0004:0001:00</t>
  </si>
  <si>
    <t>105O  :901208:00:------:--</t>
  </si>
  <si>
    <t>21:0797:000197</t>
  </si>
  <si>
    <t>21:0224:000176</t>
  </si>
  <si>
    <t>21:0224:000176:0003:0001:00</t>
  </si>
  <si>
    <t>105O  :901209:00:------:--</t>
  </si>
  <si>
    <t>21:0797:000198</t>
  </si>
  <si>
    <t>21:0224:000177</t>
  </si>
  <si>
    <t>21:0224:000177:0003:0001:00</t>
  </si>
  <si>
    <t>105O  :901210:00:------:--</t>
  </si>
  <si>
    <t>21:0797:000199</t>
  </si>
  <si>
    <t>21:0224:000178</t>
  </si>
  <si>
    <t>21:0224:000178:0003:0001:00</t>
  </si>
  <si>
    <t>105O  :901211:00:------:--</t>
  </si>
  <si>
    <t>21:0797:000200</t>
  </si>
  <si>
    <t>21:0224:000179</t>
  </si>
  <si>
    <t>21:0224:000179:0003:0001:00</t>
  </si>
  <si>
    <t>105O  :901212:00:------:--</t>
  </si>
  <si>
    <t>21:0797:000201</t>
  </si>
  <si>
    <t>21:0224:000180</t>
  </si>
  <si>
    <t>21:0224:000180:0003:0001:00</t>
  </si>
  <si>
    <t>105O  :901213:00:------:--</t>
  </si>
  <si>
    <t>21:0797:000202</t>
  </si>
  <si>
    <t>21:0224:000181</t>
  </si>
  <si>
    <t>21:0224:000181:0003:0001:00</t>
  </si>
  <si>
    <t>105O  :901214:00:------:--</t>
  </si>
  <si>
    <t>21:0797:000203</t>
  </si>
  <si>
    <t>21:0224:000182</t>
  </si>
  <si>
    <t>21:0224:000182:0003:0001:00</t>
  </si>
  <si>
    <t>105O  :901215:00:------:--</t>
  </si>
  <si>
    <t>21:0797:000204</t>
  </si>
  <si>
    <t>21:0224:000183</t>
  </si>
  <si>
    <t>21:0224:000183:0003:0001:00</t>
  </si>
  <si>
    <t>105O  :901216:00:------:--</t>
  </si>
  <si>
    <t>21:0797:000205</t>
  </si>
  <si>
    <t>21:0224:000184</t>
  </si>
  <si>
    <t>21:0224:000184:0003:0001:00</t>
  </si>
  <si>
    <t>105O  :901217:9Z:------:--</t>
  </si>
  <si>
    <t>21:0797:000206</t>
  </si>
  <si>
    <t>105O  :901218:00:------:--</t>
  </si>
  <si>
    <t>21:0797:000207</t>
  </si>
  <si>
    <t>21:0224:000185</t>
  </si>
  <si>
    <t>21:0224:000185:0003:0001:00</t>
  </si>
  <si>
    <t>105O  :901219:00:------:--</t>
  </si>
  <si>
    <t>21:0797:000208</t>
  </si>
  <si>
    <t>21:0224:000186</t>
  </si>
  <si>
    <t>21:0224:000186:0003:0001:00</t>
  </si>
  <si>
    <t>105O  :901220:00:------:--</t>
  </si>
  <si>
    <t>21:0797:000209</t>
  </si>
  <si>
    <t>21:0224:000187</t>
  </si>
  <si>
    <t>21:0224:000187:0003:0001:00</t>
  </si>
  <si>
    <t>105O  :901222:10:------:--</t>
  </si>
  <si>
    <t>21:0797:000210</t>
  </si>
  <si>
    <t>21:0224:000188</t>
  </si>
  <si>
    <t>21:0224:000188:0003:0001:00</t>
  </si>
  <si>
    <t>105O  :901223:20:901222:10</t>
  </si>
  <si>
    <t>21:0797:000211</t>
  </si>
  <si>
    <t>21:0224:000188:0004:0001:00</t>
  </si>
  <si>
    <t>105O  :901224:00:------:--</t>
  </si>
  <si>
    <t>21:0797:000212</t>
  </si>
  <si>
    <t>21:0224:000189</t>
  </si>
  <si>
    <t>21:0224:000189:0003:0001:00</t>
  </si>
  <si>
    <t>105O  :901225:00:------:--</t>
  </si>
  <si>
    <t>21:0797:000213</t>
  </si>
  <si>
    <t>21:0224:000190</t>
  </si>
  <si>
    <t>21:0224:000190:0003:0001:00</t>
  </si>
  <si>
    <t>105O  :901226:00:------:--</t>
  </si>
  <si>
    <t>21:0797:000214</t>
  </si>
  <si>
    <t>21:0224:000191</t>
  </si>
  <si>
    <t>21:0224:000191:0003:0001:00</t>
  </si>
  <si>
    <t>105O  :901227:00:------:--</t>
  </si>
  <si>
    <t>21:0797:000215</t>
  </si>
  <si>
    <t>21:0224:000192</t>
  </si>
  <si>
    <t>21:0224:000192:0003:0001:00</t>
  </si>
  <si>
    <t>105O  :901228:00:------:--</t>
  </si>
  <si>
    <t>21:0797:000216</t>
  </si>
  <si>
    <t>21:0224:000193</t>
  </si>
  <si>
    <t>21:0224:000193:0003:0001:00</t>
  </si>
  <si>
    <t>105O  :901229:00:------:--</t>
  </si>
  <si>
    <t>21:0797:000217</t>
  </si>
  <si>
    <t>21:0224:000194</t>
  </si>
  <si>
    <t>21:0224:000194:0003:0001:00</t>
  </si>
  <si>
    <t>105O  :901230:00:------:--</t>
  </si>
  <si>
    <t>21:0797:000218</t>
  </si>
  <si>
    <t>21:0224:000195</t>
  </si>
  <si>
    <t>21:0224:000195:0003:0001:00</t>
  </si>
  <si>
    <t>105O  :901231:00:------:--</t>
  </si>
  <si>
    <t>21:0797:000219</t>
  </si>
  <si>
    <t>21:0224:000196</t>
  </si>
  <si>
    <t>21:0224:000196:0003:0001:00</t>
  </si>
  <si>
    <t>105O  :901232:00:------:--</t>
  </si>
  <si>
    <t>21:0797:000220</t>
  </si>
  <si>
    <t>21:0224:000197</t>
  </si>
  <si>
    <t>21:0224:000197:0003:0001:00</t>
  </si>
  <si>
    <t>105O  :901233:9Z:------:--</t>
  </si>
  <si>
    <t>21:0797:000221</t>
  </si>
  <si>
    <t>105O  :901234:00:------:--</t>
  </si>
  <si>
    <t>21:0797:000222</t>
  </si>
  <si>
    <t>21:0224:000198</t>
  </si>
  <si>
    <t>21:0224:000198:0003:0001:00</t>
  </si>
  <si>
    <t>105O  :901235:00:------:--</t>
  </si>
  <si>
    <t>21:0797:000223</t>
  </si>
  <si>
    <t>21:0224:000199</t>
  </si>
  <si>
    <t>21:0224:000199:0003:0001:00</t>
  </si>
  <si>
    <t>105O  :901236:00:------:--</t>
  </si>
  <si>
    <t>21:0797:000224</t>
  </si>
  <si>
    <t>21:0224:000200</t>
  </si>
  <si>
    <t>21:0224:000200:0003:0001:00</t>
  </si>
  <si>
    <t>105O  :901237:00:------:--</t>
  </si>
  <si>
    <t>21:0797:000225</t>
  </si>
  <si>
    <t>21:0224:000201</t>
  </si>
  <si>
    <t>21:0224:000201:0003:0001:00</t>
  </si>
  <si>
    <t>105O  :901238:00:------:--</t>
  </si>
  <si>
    <t>21:0797:000226</t>
  </si>
  <si>
    <t>21:0224:000202</t>
  </si>
  <si>
    <t>21:0224:000202:0003:0001:00</t>
  </si>
  <si>
    <t>105O  :901239:00:------:--</t>
  </si>
  <si>
    <t>21:0797:000227</t>
  </si>
  <si>
    <t>21:0224:000203</t>
  </si>
  <si>
    <t>21:0224:000203:0003:0001:00</t>
  </si>
  <si>
    <t>105O  :901240:00:------:--</t>
  </si>
  <si>
    <t>21:0797:000228</t>
  </si>
  <si>
    <t>21:0224:000204</t>
  </si>
  <si>
    <t>21:0224:000204:0003:0001:00</t>
  </si>
  <si>
    <t>105O  :901242:00:------:--</t>
  </si>
  <si>
    <t>21:0797:000229</t>
  </si>
  <si>
    <t>21:0224:000205</t>
  </si>
  <si>
    <t>21:0224:000205:0003:0001:00</t>
  </si>
  <si>
    <t>105O  :901243:00:------:--</t>
  </si>
  <si>
    <t>21:0797:000230</t>
  </si>
  <si>
    <t>21:0224:000206</t>
  </si>
  <si>
    <t>21:0224:000206:0003:0001:00</t>
  </si>
  <si>
    <t>105O  :901244:10:------:--</t>
  </si>
  <si>
    <t>21:0797:000231</t>
  </si>
  <si>
    <t>21:0224:000207</t>
  </si>
  <si>
    <t>21:0224:000207:0003:0001:00</t>
  </si>
  <si>
    <t>105O  :901245:20:901244:10</t>
  </si>
  <si>
    <t>21:0797:000232</t>
  </si>
  <si>
    <t>21:0224:000207:0004:0001:00</t>
  </si>
  <si>
    <t>105O  :901246:00:------:--</t>
  </si>
  <si>
    <t>21:0797:000233</t>
  </si>
  <si>
    <t>21:0224:000208</t>
  </si>
  <si>
    <t>21:0224:000208:0003:0001:00</t>
  </si>
  <si>
    <t>105O  :901247:00:------:--</t>
  </si>
  <si>
    <t>21:0797:000234</t>
  </si>
  <si>
    <t>21:0224:000209</t>
  </si>
  <si>
    <t>21:0224:000209:0003:0001:00</t>
  </si>
  <si>
    <t>105O  :901248:00:------:--</t>
  </si>
  <si>
    <t>21:0797:000235</t>
  </si>
  <si>
    <t>21:0224:000210</t>
  </si>
  <si>
    <t>21:0224:000210:0003:0001:00</t>
  </si>
  <si>
    <t>105O  :901249:00:------:--</t>
  </si>
  <si>
    <t>21:0797:000236</t>
  </si>
  <si>
    <t>21:0224:000211</t>
  </si>
  <si>
    <t>21:0224:000211:0003:0001:00</t>
  </si>
  <si>
    <t>105O  :901250:00:------:--</t>
  </si>
  <si>
    <t>21:0797:000237</t>
  </si>
  <si>
    <t>21:0224:000212</t>
  </si>
  <si>
    <t>21:0224:000212:0003:0001:00</t>
  </si>
  <si>
    <t>105O  :901251:00:------:--</t>
  </si>
  <si>
    <t>21:0797:000238</t>
  </si>
  <si>
    <t>21:0224:000213</t>
  </si>
  <si>
    <t>21:0224:000213:0003:0001:00</t>
  </si>
  <si>
    <t>105O  :901252:00:------:--</t>
  </si>
  <si>
    <t>21:0797:000239</t>
  </si>
  <si>
    <t>21:0224:000214</t>
  </si>
  <si>
    <t>21:0224:000214:0003:0001:00</t>
  </si>
  <si>
    <t>105O  :901253:9Z:------:--</t>
  </si>
  <si>
    <t>21:0797:000240</t>
  </si>
  <si>
    <t>105O  :901254:00:------:--</t>
  </si>
  <si>
    <t>21:0797:000241</t>
  </si>
  <si>
    <t>21:0224:000215</t>
  </si>
  <si>
    <t>21:0224:000215:0003:0001:00</t>
  </si>
  <si>
    <t>105O  :901255:00:------:--</t>
  </si>
  <si>
    <t>21:0797:000242</t>
  </si>
  <si>
    <t>21:0224:000216</t>
  </si>
  <si>
    <t>21:0224:000216:0003:0001:00</t>
  </si>
  <si>
    <t>105O  :901256:00:------:--</t>
  </si>
  <si>
    <t>21:0797:000243</t>
  </si>
  <si>
    <t>21:0224:000217</t>
  </si>
  <si>
    <t>21:0224:000217:0003:0001:00</t>
  </si>
  <si>
    <t>105O  :901257:00:------:--</t>
  </si>
  <si>
    <t>21:0797:000244</t>
  </si>
  <si>
    <t>21:0224:000218</t>
  </si>
  <si>
    <t>21:0224:000218:0003:0001:00</t>
  </si>
  <si>
    <t>105O  :901258:00:------:--</t>
  </si>
  <si>
    <t>21:0797:000245</t>
  </si>
  <si>
    <t>21:0224:000219</t>
  </si>
  <si>
    <t>21:0224:000219:0003:0001:00</t>
  </si>
  <si>
    <t>105O  :901259:00:------:--</t>
  </si>
  <si>
    <t>21:0797:000246</t>
  </si>
  <si>
    <t>21:0224:000220</t>
  </si>
  <si>
    <t>21:0224:000220:0003:0001:00</t>
  </si>
  <si>
    <t>105O  :901260:00:------:--</t>
  </si>
  <si>
    <t>21:0797:000247</t>
  </si>
  <si>
    <t>21:0224:000221</t>
  </si>
  <si>
    <t>21:0224:000221:0003:0001:00</t>
  </si>
  <si>
    <t>105O  :901262:00:------:--</t>
  </si>
  <si>
    <t>21:0797:000248</t>
  </si>
  <si>
    <t>21:0224:000222</t>
  </si>
  <si>
    <t>21:0224:000222:0003:0001:00</t>
  </si>
  <si>
    <t>105O  :901263:00:------:--</t>
  </si>
  <si>
    <t>21:0797:000249</t>
  </si>
  <si>
    <t>21:0224:000223</t>
  </si>
  <si>
    <t>21:0224:000223:0003:0001:00</t>
  </si>
  <si>
    <t>105O  :901264:00:------:--</t>
  </si>
  <si>
    <t>21:0797:000250</t>
  </si>
  <si>
    <t>21:0224:000224</t>
  </si>
  <si>
    <t>21:0224:000224:0003:0001:00</t>
  </si>
  <si>
    <t>105O  :901265:00:------:--</t>
  </si>
  <si>
    <t>21:0797:000251</t>
  </si>
  <si>
    <t>21:0224:000225</t>
  </si>
  <si>
    <t>21:0224:000225:0003:0001:00</t>
  </si>
  <si>
    <t>105O  :901266:9X:------:--</t>
  </si>
  <si>
    <t>21:0797:000252</t>
  </si>
  <si>
    <t>105O  :901267:10:------:--</t>
  </si>
  <si>
    <t>21:0797:000253</t>
  </si>
  <si>
    <t>21:0224:000226</t>
  </si>
  <si>
    <t>21:0224:000226:0003:0001:00</t>
  </si>
  <si>
    <t>105O  :901268:20:901267:10</t>
  </si>
  <si>
    <t>21:0797:000254</t>
  </si>
  <si>
    <t>21:0224:000226:0004:0001:00</t>
  </si>
  <si>
    <t>105O  :901269:00:------:--</t>
  </si>
  <si>
    <t>21:0797:000255</t>
  </si>
  <si>
    <t>21:0224:000227</t>
  </si>
  <si>
    <t>21:0224:000227:0003:0001:00</t>
  </si>
  <si>
    <t>105O  :901270:00:------:--</t>
  </si>
  <si>
    <t>21:0797:000256</t>
  </si>
  <si>
    <t>21:0224:000228</t>
  </si>
  <si>
    <t>21:0224:000228:0003:0001:00</t>
  </si>
  <si>
    <t>105O  :901271:00:------:--</t>
  </si>
  <si>
    <t>21:0797:000257</t>
  </si>
  <si>
    <t>21:0224:000229</t>
  </si>
  <si>
    <t>21:0224:000229:0003:0001:00</t>
  </si>
  <si>
    <t>105O  :901272:00:------:--</t>
  </si>
  <si>
    <t>21:0797:000258</t>
  </si>
  <si>
    <t>21:0224:000230</t>
  </si>
  <si>
    <t>21:0224:000230:0003:0001:00</t>
  </si>
  <si>
    <t>105O  :901273:00:------:--</t>
  </si>
  <si>
    <t>21:0797:000259</t>
  </si>
  <si>
    <t>21:0224:000231</t>
  </si>
  <si>
    <t>21:0224:000231:0003:0001:00</t>
  </si>
  <si>
    <t>105O  :901274:00:------:--</t>
  </si>
  <si>
    <t>21:0797:000260</t>
  </si>
  <si>
    <t>21:0224:000232</t>
  </si>
  <si>
    <t>21:0224:000232:0003:0001:00</t>
  </si>
  <si>
    <t>105O  :901275:00:------:--</t>
  </si>
  <si>
    <t>21:0797:000261</t>
  </si>
  <si>
    <t>21:0224:000233</t>
  </si>
  <si>
    <t>21:0224:000233:0003:0001:00</t>
  </si>
  <si>
    <t>105O  :901276:00:------:--</t>
  </si>
  <si>
    <t>21:0797:000262</t>
  </si>
  <si>
    <t>21:0224:000234</t>
  </si>
  <si>
    <t>21:0224:000234:0003:0001:00</t>
  </si>
  <si>
    <t>105O  :901277:00:------:--</t>
  </si>
  <si>
    <t>21:0797:000263</t>
  </si>
  <si>
    <t>21:0224:000235</t>
  </si>
  <si>
    <t>21:0224:000235:0003:0001:00</t>
  </si>
  <si>
    <t>105O  :901278:00:------:--</t>
  </si>
  <si>
    <t>21:0797:000264</t>
  </si>
  <si>
    <t>21:0224:000236</t>
  </si>
  <si>
    <t>21:0224:000236:0003:0001:00</t>
  </si>
  <si>
    <t>105O  :901279:00:------:--</t>
  </si>
  <si>
    <t>21:0797:000265</t>
  </si>
  <si>
    <t>21:0224:000237</t>
  </si>
  <si>
    <t>21:0224:000237:0003:0001:00</t>
  </si>
  <si>
    <t>105O  :901280:00:------:--</t>
  </si>
  <si>
    <t>21:0797:000266</t>
  </si>
  <si>
    <t>21:0224:000238</t>
  </si>
  <si>
    <t>21:0224:000238:0003:0001:00</t>
  </si>
  <si>
    <t>105O  :901282:10:------:--</t>
  </si>
  <si>
    <t>21:0797:000267</t>
  </si>
  <si>
    <t>21:0224:000239</t>
  </si>
  <si>
    <t>21:0224:000239:0003:0001:00</t>
  </si>
  <si>
    <t>105O  :901283:20:901282:10</t>
  </si>
  <si>
    <t>21:0797:000268</t>
  </si>
  <si>
    <t>21:0224:000239:0004:0001:00</t>
  </si>
  <si>
    <t>105O  :901284:00:------:--</t>
  </si>
  <si>
    <t>21:0797:000269</t>
  </si>
  <si>
    <t>21:0224:000240</t>
  </si>
  <si>
    <t>21:0224:000240:0003:0001:00</t>
  </si>
  <si>
    <t>105O  :901285:00:------:--</t>
  </si>
  <si>
    <t>21:0797:000270</t>
  </si>
  <si>
    <t>21:0224:000241</t>
  </si>
  <si>
    <t>21:0224:000241:0003:0001:00</t>
  </si>
  <si>
    <t>105O  :901286:00:------:--</t>
  </si>
  <si>
    <t>21:0797:000271</t>
  </si>
  <si>
    <t>21:0224:000242</t>
  </si>
  <si>
    <t>21:0224:000242:0003:0001:00</t>
  </si>
  <si>
    <t>105O  :901287:00:------:--</t>
  </si>
  <si>
    <t>21:0797:000272</t>
  </si>
  <si>
    <t>21:0224:000243</t>
  </si>
  <si>
    <t>21:0224:000243:0003:0001:00</t>
  </si>
  <si>
    <t>105O  :901288:00:------:--</t>
  </si>
  <si>
    <t>21:0797:000273</t>
  </si>
  <si>
    <t>21:0224:000244</t>
  </si>
  <si>
    <t>21:0224:000244:0003:0001:00</t>
  </si>
  <si>
    <t>105O  :901289:00:------:--</t>
  </si>
  <si>
    <t>21:0797:000274</t>
  </si>
  <si>
    <t>21:0224:000245</t>
  </si>
  <si>
    <t>21:0224:000245:0003:0001:00</t>
  </si>
  <si>
    <t>105O  :901290:00:------:--</t>
  </si>
  <si>
    <t>21:0797:000275</t>
  </si>
  <si>
    <t>21:0224:000246</t>
  </si>
  <si>
    <t>21:0224:000246:0003:0001:00</t>
  </si>
  <si>
    <t>105O  :901291:00:------:--</t>
  </si>
  <si>
    <t>21:0797:000276</t>
  </si>
  <si>
    <t>21:0224:000247</t>
  </si>
  <si>
    <t>21:0224:000247:0003:0001:00</t>
  </si>
  <si>
    <t>105O  :901292:00:------:--</t>
  </si>
  <si>
    <t>21:0797:000277</t>
  </si>
  <si>
    <t>21:0224:000248</t>
  </si>
  <si>
    <t>21:0224:000248:0003:0001:00</t>
  </si>
  <si>
    <t>105O  :901293:00:------:--</t>
  </si>
  <si>
    <t>21:0797:000278</t>
  </si>
  <si>
    <t>21:0224:000249</t>
  </si>
  <si>
    <t>21:0224:000249:0003:0001:00</t>
  </si>
  <si>
    <t>105O  :901294:00:------:--</t>
  </si>
  <si>
    <t>21:0797:000279</t>
  </si>
  <si>
    <t>21:0224:000250</t>
  </si>
  <si>
    <t>21:0224:000250:0003:0001:00</t>
  </si>
  <si>
    <t>105O  :901295:00:------:--</t>
  </si>
  <si>
    <t>21:0797:000280</t>
  </si>
  <si>
    <t>21:0224:000251</t>
  </si>
  <si>
    <t>21:0224:000251:0003:0001:00</t>
  </si>
  <si>
    <t>105O  :901296:00:------:--</t>
  </si>
  <si>
    <t>21:0797:000281</t>
  </si>
  <si>
    <t>21:0224:000252</t>
  </si>
  <si>
    <t>21:0224:000252:0003:0001:00</t>
  </si>
  <si>
    <t>105O  :901297:00:------:--</t>
  </si>
  <si>
    <t>21:0797:000282</t>
  </si>
  <si>
    <t>21:0224:000253</t>
  </si>
  <si>
    <t>21:0224:000253:0003:0001:00</t>
  </si>
  <si>
    <t>105O  :901298:00:------:--</t>
  </si>
  <si>
    <t>21:0797:000283</t>
  </si>
  <si>
    <t>21:0224:000254</t>
  </si>
  <si>
    <t>21:0224:000254:0003:0001:00</t>
  </si>
  <si>
    <t>105O  :901299:9Z:------:--</t>
  </si>
  <si>
    <t>21:0797:000284</t>
  </si>
  <si>
    <t>105O  :901300:00:------:--</t>
  </si>
  <si>
    <t>21:0797:000285</t>
  </si>
  <si>
    <t>21:0224:000255</t>
  </si>
  <si>
    <t>21:0224:000255:0003:0001:00</t>
  </si>
  <si>
    <t>105O  :901302:00:------:--</t>
  </si>
  <si>
    <t>21:0797:000286</t>
  </si>
  <si>
    <t>21:0224:000256</t>
  </si>
  <si>
    <t>21:0224:000256:0003:0001:00</t>
  </si>
  <si>
    <t>105O  :901303:00:------:--</t>
  </si>
  <si>
    <t>21:0797:000287</t>
  </si>
  <si>
    <t>21:0224:000257</t>
  </si>
  <si>
    <t>21:0224:000257:0003:0001:00</t>
  </si>
  <si>
    <t>105O  :901304:00:------:--</t>
  </si>
  <si>
    <t>21:0797:000288</t>
  </si>
  <si>
    <t>21:0224:000258</t>
  </si>
  <si>
    <t>21:0224:000258:0003:0001:00</t>
  </si>
  <si>
    <t>105O  :901305:10:------:--</t>
  </si>
  <si>
    <t>21:0797:000289</t>
  </si>
  <si>
    <t>21:0224:000259</t>
  </si>
  <si>
    <t>21:0224:000259:0003:0001:00</t>
  </si>
  <si>
    <t>105O  :901306:20:901305:10</t>
  </si>
  <si>
    <t>21:0797:000290</t>
  </si>
  <si>
    <t>21:0224:000259:0004:0001:00</t>
  </si>
  <si>
    <t>105O  :901307:9X:------:--</t>
  </si>
  <si>
    <t>21:0797:000291</t>
  </si>
  <si>
    <t>105O  :901308:00:------:--</t>
  </si>
  <si>
    <t>21:0797:000292</t>
  </si>
  <si>
    <t>21:0224:000260</t>
  </si>
  <si>
    <t>21:0224:000260:0003:0001:00</t>
  </si>
  <si>
    <t>105O  :901309:00:------:--</t>
  </si>
  <si>
    <t>21:0797:000293</t>
  </si>
  <si>
    <t>21:0224:000261</t>
  </si>
  <si>
    <t>21:0224:000261:0003:0001:00</t>
  </si>
  <si>
    <t>105O  :901310:00:------:--</t>
  </si>
  <si>
    <t>21:0797:000294</t>
  </si>
  <si>
    <t>21:0224:000262</t>
  </si>
  <si>
    <t>21:0224:000262:0003:0001:00</t>
  </si>
  <si>
    <t>105O  :901311:00:------:--</t>
  </si>
  <si>
    <t>21:0797:000295</t>
  </si>
  <si>
    <t>21:0224:000263</t>
  </si>
  <si>
    <t>21:0224:000263:0003:0001:00</t>
  </si>
  <si>
    <t>105O  :901312:00:------:--</t>
  </si>
  <si>
    <t>21:0797:000296</t>
  </si>
  <si>
    <t>21:0224:000264</t>
  </si>
  <si>
    <t>21:0224:000264:0003:0001:00</t>
  </si>
  <si>
    <t>105O  :901313:00:------:--</t>
  </si>
  <si>
    <t>21:0797:000297</t>
  </si>
  <si>
    <t>21:0224:000265</t>
  </si>
  <si>
    <t>21:0224:000265:0003:0001:00</t>
  </si>
  <si>
    <t>105O  :901314:00:------:--</t>
  </si>
  <si>
    <t>21:0797:000298</t>
  </si>
  <si>
    <t>21:0224:000266</t>
  </si>
  <si>
    <t>21:0224:000266:0003:0001:00</t>
  </si>
  <si>
    <t>105O  :901315:00:------:--</t>
  </si>
  <si>
    <t>21:0797:000299</t>
  </si>
  <si>
    <t>21:0224:000267</t>
  </si>
  <si>
    <t>21:0224:000267:0003:0001:00</t>
  </si>
  <si>
    <t>105O  :901316:00:------:--</t>
  </si>
  <si>
    <t>21:0797:000300</t>
  </si>
  <si>
    <t>21:0224:000268</t>
  </si>
  <si>
    <t>21:0224:000268:0003:0001:00</t>
  </si>
  <si>
    <t>105O  :901317:00:------:--</t>
  </si>
  <si>
    <t>21:0797:000301</t>
  </si>
  <si>
    <t>21:0224:000269</t>
  </si>
  <si>
    <t>21:0224:000269:0003:0001:00</t>
  </si>
  <si>
    <t>105O  :901318:00:------:--</t>
  </si>
  <si>
    <t>21:0797:000302</t>
  </si>
  <si>
    <t>21:0224:000270</t>
  </si>
  <si>
    <t>21:0224:000270:0003:0001:00</t>
  </si>
  <si>
    <t>105O  :901319:00:------:--</t>
  </si>
  <si>
    <t>21:0797:000303</t>
  </si>
  <si>
    <t>21:0224:000271</t>
  </si>
  <si>
    <t>21:0224:000271:0003:0001:00</t>
  </si>
  <si>
    <t>105O  :901320:00:------:--</t>
  </si>
  <si>
    <t>21:0797:000304</t>
  </si>
  <si>
    <t>21:0224:000272</t>
  </si>
  <si>
    <t>21:0224:000272:0003:0001:00</t>
  </si>
  <si>
    <t>105O  :901322:00:------:--</t>
  </si>
  <si>
    <t>21:0797:000305</t>
  </si>
  <si>
    <t>21:0224:000273</t>
  </si>
  <si>
    <t>21:0224:000273:0003:0001:00</t>
  </si>
  <si>
    <t>105O  :901323:00:------:--</t>
  </si>
  <si>
    <t>21:0797:000306</t>
  </si>
  <si>
    <t>21:0224:000274</t>
  </si>
  <si>
    <t>21:0224:000274:0003:0001:00</t>
  </si>
  <si>
    <t>105O  :901324:00:------:--</t>
  </si>
  <si>
    <t>21:0797:000307</t>
  </si>
  <si>
    <t>21:0224:000275</t>
  </si>
  <si>
    <t>21:0224:000275:0003:0001:00</t>
  </si>
  <si>
    <t>105O  :901325:10:------:--</t>
  </si>
  <si>
    <t>21:0797:000308</t>
  </si>
  <si>
    <t>21:0224:000276</t>
  </si>
  <si>
    <t>21:0224:000276:0003:0001:00</t>
  </si>
  <si>
    <t>105O  :901326:20:901325:10</t>
  </si>
  <si>
    <t>21:0797:000309</t>
  </si>
  <si>
    <t>21:0224:000276:0004:0001:00</t>
  </si>
  <si>
    <t>105O  :901327:00:------:--</t>
  </si>
  <si>
    <t>21:0797:000310</t>
  </si>
  <si>
    <t>21:0224:000277</t>
  </si>
  <si>
    <t>21:0224:000277:0003:0001:00</t>
  </si>
  <si>
    <t>105O  :901328:00:------:--</t>
  </si>
  <si>
    <t>21:0797:000311</t>
  </si>
  <si>
    <t>21:0224:000278</t>
  </si>
  <si>
    <t>21:0224:000278:0003:0001:00</t>
  </si>
  <si>
    <t>105O  :901329:00:------:--</t>
  </si>
  <si>
    <t>21:0797:000312</t>
  </si>
  <si>
    <t>21:0224:000279</t>
  </si>
  <si>
    <t>21:0224:000279:0003:0001:00</t>
  </si>
  <si>
    <t>105O  :901330:00:------:--</t>
  </si>
  <si>
    <t>21:0797:000313</t>
  </si>
  <si>
    <t>21:0224:000280</t>
  </si>
  <si>
    <t>21:0224:000280:0003:0001:00</t>
  </si>
  <si>
    <t>105O  :901331:00:------:--</t>
  </si>
  <si>
    <t>21:0797:000314</t>
  </si>
  <si>
    <t>21:0224:000281</t>
  </si>
  <si>
    <t>21:0224:000281:0003:0001:00</t>
  </si>
  <si>
    <t>105O  :901332:00:------:--</t>
  </si>
  <si>
    <t>21:0797:000315</t>
  </si>
  <si>
    <t>21:0224:000282</t>
  </si>
  <si>
    <t>21:0224:000282:0003:0001:00</t>
  </si>
  <si>
    <t>105O  :901333:00:------:--</t>
  </si>
  <si>
    <t>21:0797:000316</t>
  </si>
  <si>
    <t>21:0224:000283</t>
  </si>
  <si>
    <t>21:0224:000283:0003:0001:00</t>
  </si>
  <si>
    <t>105O  :901334:00:------:--</t>
  </si>
  <si>
    <t>21:0797:000317</t>
  </si>
  <si>
    <t>21:0224:000284</t>
  </si>
  <si>
    <t>21:0224:000284:0003:0001:00</t>
  </si>
  <si>
    <t>105O  :901335:00:------:--</t>
  </si>
  <si>
    <t>21:0797:000318</t>
  </si>
  <si>
    <t>21:0224:000285</t>
  </si>
  <si>
    <t>21:0224:000285:0003:0001:00</t>
  </si>
  <si>
    <t>105O  :901336:9Y:------:--</t>
  </si>
  <si>
    <t>21:0797:000319</t>
  </si>
  <si>
    <t>105O  :901337:00:------:--</t>
  </si>
  <si>
    <t>21:0797:000320</t>
  </si>
  <si>
    <t>21:0224:000286</t>
  </si>
  <si>
    <t>21:0224:000286:0003:0001:00</t>
  </si>
  <si>
    <t>105O  :901338:00:------:--</t>
  </si>
  <si>
    <t>21:0797:000321</t>
  </si>
  <si>
    <t>21:0224:000287</t>
  </si>
  <si>
    <t>21:0224:000287:0003:0001:00</t>
  </si>
  <si>
    <t>105O  :901339:00:------:--</t>
  </si>
  <si>
    <t>21:0797:000322</t>
  </si>
  <si>
    <t>21:0224:000288</t>
  </si>
  <si>
    <t>21:0224:000288:0003:0001:00</t>
  </si>
  <si>
    <t>105O  :901340:00:------:--</t>
  </si>
  <si>
    <t>21:0797:000323</t>
  </si>
  <si>
    <t>21:0224:000289</t>
  </si>
  <si>
    <t>21:0224:000289:0003:0001:00</t>
  </si>
  <si>
    <t>105O  :901342:00:------:--</t>
  </si>
  <si>
    <t>21:0797:000324</t>
  </si>
  <si>
    <t>21:0224:000290</t>
  </si>
  <si>
    <t>21:0224:000290:0003:0001:00</t>
  </si>
  <si>
    <t>105O  :901343:00:------:--</t>
  </si>
  <si>
    <t>21:0797:000325</t>
  </si>
  <si>
    <t>21:0224:000291</t>
  </si>
  <si>
    <t>21:0224:000291:0003:0001:00</t>
  </si>
  <si>
    <t>105O  :901344:10:------:--</t>
  </si>
  <si>
    <t>21:0797:000326</t>
  </si>
  <si>
    <t>21:0224:000292</t>
  </si>
  <si>
    <t>21:0224:000292:0003:0001:00</t>
  </si>
  <si>
    <t>105O  :901345:20:901344:10</t>
  </si>
  <si>
    <t>21:0797:000327</t>
  </si>
  <si>
    <t>21:0224:000292:0004:0001:00</t>
  </si>
  <si>
    <t>105O  :901346:00:------:--</t>
  </si>
  <si>
    <t>21:0797:000328</t>
  </si>
  <si>
    <t>21:0224:000293</t>
  </si>
  <si>
    <t>21:0224:000293:0003:0001:00</t>
  </si>
  <si>
    <t>105O  :901347:00:------:--</t>
  </si>
  <si>
    <t>21:0797:000329</t>
  </si>
  <si>
    <t>21:0224:000294</t>
  </si>
  <si>
    <t>21:0224:000294:0003:0001:00</t>
  </si>
  <si>
    <t>105O  :901348:00:------:--</t>
  </si>
  <si>
    <t>21:0797:000330</t>
  </si>
  <si>
    <t>21:0224:000295</t>
  </si>
  <si>
    <t>21:0224:000295:0003:0001:00</t>
  </si>
  <si>
    <t>105O  :901349:00:------:--</t>
  </si>
  <si>
    <t>21:0797:000331</t>
  </si>
  <si>
    <t>21:0224:000296</t>
  </si>
  <si>
    <t>21:0224:000296:0003:0001:00</t>
  </si>
  <si>
    <t>105O  :901350:00:------:--</t>
  </si>
  <si>
    <t>21:0797:000332</t>
  </si>
  <si>
    <t>21:0224:000297</t>
  </si>
  <si>
    <t>21:0224:000297:0003:0001:00</t>
  </si>
  <si>
    <t>105O  :901351:00:------:--</t>
  </si>
  <si>
    <t>21:0797:000333</t>
  </si>
  <si>
    <t>21:0224:000298</t>
  </si>
  <si>
    <t>21:0224:000298:0003:0001:00</t>
  </si>
  <si>
    <t>105O  :901352:00:------:--</t>
  </si>
  <si>
    <t>21:0797:000334</t>
  </si>
  <si>
    <t>21:0224:000299</t>
  </si>
  <si>
    <t>21:0224:000299:0003:0001:00</t>
  </si>
  <si>
    <t>105O  :901353:00:------:--</t>
  </si>
  <si>
    <t>21:0797:000335</t>
  </si>
  <si>
    <t>21:0224:000300</t>
  </si>
  <si>
    <t>21:0224:000300:0003:0001:00</t>
  </si>
  <si>
    <t>105O  :901354:00:------:--</t>
  </si>
  <si>
    <t>21:0797:000336</t>
  </si>
  <si>
    <t>21:0224:000301</t>
  </si>
  <si>
    <t>21:0224:000301:0003:0001:00</t>
  </si>
  <si>
    <t>105O  :901355:00:------:--</t>
  </si>
  <si>
    <t>21:0797:000337</t>
  </si>
  <si>
    <t>21:0224:000302</t>
  </si>
  <si>
    <t>21:0224:000302:0003:0001:00</t>
  </si>
  <si>
    <t>105O  :901356:00:------:--</t>
  </si>
  <si>
    <t>21:0797:000338</t>
  </si>
  <si>
    <t>21:0224:000303</t>
  </si>
  <si>
    <t>21:0224:000303:0003:0001:00</t>
  </si>
  <si>
    <t>105O  :901357:00:------:--</t>
  </si>
  <si>
    <t>21:0797:000339</t>
  </si>
  <si>
    <t>21:0224:000304</t>
  </si>
  <si>
    <t>21:0224:000304:0003:0001:00</t>
  </si>
  <si>
    <t>105O  :901358:00:------:--</t>
  </si>
  <si>
    <t>21:0797:000340</t>
  </si>
  <si>
    <t>21:0224:000305</t>
  </si>
  <si>
    <t>21:0224:000305:0003:0001:00</t>
  </si>
  <si>
    <t>105O  :901359:9Z:------:--</t>
  </si>
  <si>
    <t>21:0797:000341</t>
  </si>
  <si>
    <t>105O  :901360:00:------:--</t>
  </si>
  <si>
    <t>21:0797:000342</t>
  </si>
  <si>
    <t>21:0224:000306</t>
  </si>
  <si>
    <t>21:0224:000306:0003:0001:00</t>
  </si>
  <si>
    <t>105O  :901362:00:------:--</t>
  </si>
  <si>
    <t>21:0797:000343</t>
  </si>
  <si>
    <t>21:0224:000307</t>
  </si>
  <si>
    <t>21:0224:000307:0003:0001:00</t>
  </si>
  <si>
    <t>105O  :901363:00:------:--</t>
  </si>
  <si>
    <t>21:0797:000344</t>
  </si>
  <si>
    <t>21:0224:000308</t>
  </si>
  <si>
    <t>21:0224:000308:0003:0001:00</t>
  </si>
  <si>
    <t>105O  :901364:00:------:--</t>
  </si>
  <si>
    <t>21:0797:000345</t>
  </si>
  <si>
    <t>21:0224:000309</t>
  </si>
  <si>
    <t>21:0224:000309:0003:0001:00</t>
  </si>
  <si>
    <t>105O  :901365:00:------:--</t>
  </si>
  <si>
    <t>21:0797:000346</t>
  </si>
  <si>
    <t>21:0224:000310</t>
  </si>
  <si>
    <t>21:0224:000310:0003:0001:00</t>
  </si>
  <si>
    <t>105O  :901366:00:------:--</t>
  </si>
  <si>
    <t>21:0797:000347</t>
  </si>
  <si>
    <t>21:0224:000311</t>
  </si>
  <si>
    <t>21:0224:000311:0003:0001:00</t>
  </si>
  <si>
    <t>105O  :901367:00:------:--</t>
  </si>
  <si>
    <t>21:0797:000348</t>
  </si>
  <si>
    <t>21:0224:000312</t>
  </si>
  <si>
    <t>21:0224:000312:0003:0001:00</t>
  </si>
  <si>
    <t>105O  :901368:00:------:--</t>
  </si>
  <si>
    <t>21:0797:000349</t>
  </si>
  <si>
    <t>21:0224:000313</t>
  </si>
  <si>
    <t>21:0224:000313:0003:0001:00</t>
  </si>
  <si>
    <t>105O  :901369:00:------:--</t>
  </si>
  <si>
    <t>21:0797:000350</t>
  </si>
  <si>
    <t>21:0224:000314</t>
  </si>
  <si>
    <t>21:0224:000314:0003:0001:00</t>
  </si>
  <si>
    <t>105O  :901370:9Y:------:--</t>
  </si>
  <si>
    <t>21:0797:000351</t>
  </si>
  <si>
    <t>105O  :901371:00:------:--</t>
  </si>
  <si>
    <t>21:0797:000352</t>
  </si>
  <si>
    <t>21:0224:000315</t>
  </si>
  <si>
    <t>21:0224:000315:0003:0001:00</t>
  </si>
  <si>
    <t>105O  :901372:00:------:--</t>
  </si>
  <si>
    <t>21:0797:000353</t>
  </si>
  <si>
    <t>21:0224:000316</t>
  </si>
  <si>
    <t>21:0224:000316:0003:0001:00</t>
  </si>
  <si>
    <t>105O  :901373:00:------:--</t>
  </si>
  <si>
    <t>21:0797:000354</t>
  </si>
  <si>
    <t>21:0224:000317</t>
  </si>
  <si>
    <t>21:0224:000317:0003:0001:00</t>
  </si>
  <si>
    <t>105O  :901374:00:------:--</t>
  </si>
  <si>
    <t>21:0797:000355</t>
  </si>
  <si>
    <t>21:0224:000318</t>
  </si>
  <si>
    <t>21:0224:000318:0003:0001:00</t>
  </si>
  <si>
    <t>105O  :901375:00:------:--</t>
  </si>
  <si>
    <t>21:0797:000356</t>
  </si>
  <si>
    <t>21:0224:000319</t>
  </si>
  <si>
    <t>21:0224:000319:0003:0001:00</t>
  </si>
  <si>
    <t>105O  :901376:10:------:--</t>
  </si>
  <si>
    <t>21:0797:000357</t>
  </si>
  <si>
    <t>21:0224:000320</t>
  </si>
  <si>
    <t>21:0224:000320:0003:0001:00</t>
  </si>
  <si>
    <t>105O  :901377:20:901376:10</t>
  </si>
  <si>
    <t>21:0797:000358</t>
  </si>
  <si>
    <t>21:0224:000320:0004:0001:00</t>
  </si>
  <si>
    <t>105O  :901378:00:------:--</t>
  </si>
  <si>
    <t>21:0797:000359</t>
  </si>
  <si>
    <t>21:0224:000321</t>
  </si>
  <si>
    <t>21:0224:000321:0003:0001:00</t>
  </si>
  <si>
    <t>105O  :901379:00:------:--</t>
  </si>
  <si>
    <t>21:0797:000360</t>
  </si>
  <si>
    <t>21:0224:000322</t>
  </si>
  <si>
    <t>21:0224:000322:0003:0001:00</t>
  </si>
  <si>
    <t>105O  :901380:00:------:--</t>
  </si>
  <si>
    <t>21:0797:000361</t>
  </si>
  <si>
    <t>21:0224:000323</t>
  </si>
  <si>
    <t>21:0224:000323:0003:0001:00</t>
  </si>
  <si>
    <t>105O  :901382:00:------:--</t>
  </si>
  <si>
    <t>21:0797:000362</t>
  </si>
  <si>
    <t>21:0224:000324</t>
  </si>
  <si>
    <t>21:0224:000324:0003:0001:00</t>
  </si>
  <si>
    <t>105O  :901383:00:------:--</t>
  </si>
  <si>
    <t>21:0797:000363</t>
  </si>
  <si>
    <t>21:0224:000325</t>
  </si>
  <si>
    <t>21:0224:000325:0003:0001:00</t>
  </si>
  <si>
    <t>105O  :901384:00:------:--</t>
  </si>
  <si>
    <t>21:0797:000364</t>
  </si>
  <si>
    <t>21:0224:000326</t>
  </si>
  <si>
    <t>21:0224:000326:0003:0001:00</t>
  </si>
  <si>
    <t>105O  :901385:00:------:--</t>
  </si>
  <si>
    <t>21:0797:000365</t>
  </si>
  <si>
    <t>21:0224:000327</t>
  </si>
  <si>
    <t>21:0224:000327:0003:0001:00</t>
  </si>
  <si>
    <t>105O  :901386:00:------:--</t>
  </si>
  <si>
    <t>21:0797:000366</t>
  </si>
  <si>
    <t>21:0224:000328</t>
  </si>
  <si>
    <t>21:0224:000328:0003:0001:00</t>
  </si>
  <si>
    <t>105O  :901387:00:------:--</t>
  </si>
  <si>
    <t>21:0797:000367</t>
  </si>
  <si>
    <t>21:0224:000329</t>
  </si>
  <si>
    <t>21:0224:000329:0003:0001:00</t>
  </si>
  <si>
    <t>105O  :901388:9Y:------:--</t>
  </si>
  <si>
    <t>21:0797:000368</t>
  </si>
  <si>
    <t>105O  :901389:00:------:--</t>
  </si>
  <si>
    <t>21:0797:000369</t>
  </si>
  <si>
    <t>21:0224:000330</t>
  </si>
  <si>
    <t>21:0224:000330:0003:0001:00</t>
  </si>
  <si>
    <t>105O  :901390:00:------:--</t>
  </si>
  <si>
    <t>21:0797:000370</t>
  </si>
  <si>
    <t>21:0224:000331</t>
  </si>
  <si>
    <t>21:0224:000331:0003:0001:00</t>
  </si>
  <si>
    <t>105O  :901391:10:------:--</t>
  </si>
  <si>
    <t>21:0797:000371</t>
  </si>
  <si>
    <t>21:0224:000332</t>
  </si>
  <si>
    <t>21:0224:000332:0003:0001:00</t>
  </si>
  <si>
    <t>105O  :901392:20:901391:10</t>
  </si>
  <si>
    <t>21:0797:000372</t>
  </si>
  <si>
    <t>21:0224:000332:0004:0001:00</t>
  </si>
  <si>
    <t>105O  :901393:00:------:--</t>
  </si>
  <si>
    <t>21:0797:000373</t>
  </si>
  <si>
    <t>21:0224:000333</t>
  </si>
  <si>
    <t>21:0224:000333:0003:0001:00</t>
  </si>
  <si>
    <t>105O  :901394:00:------:--</t>
  </si>
  <si>
    <t>21:0797:000374</t>
  </si>
  <si>
    <t>21:0224:000334</t>
  </si>
  <si>
    <t>21:0224:000334:0003:0001:00</t>
  </si>
  <si>
    <t>105O  :901395:00:------:--</t>
  </si>
  <si>
    <t>21:0797:000375</t>
  </si>
  <si>
    <t>21:0224:000335</t>
  </si>
  <si>
    <t>21:0224:000335:0003:0001:00</t>
  </si>
  <si>
    <t>105O  :901396:00:------:--</t>
  </si>
  <si>
    <t>21:0797:000376</t>
  </si>
  <si>
    <t>21:0224:000336</t>
  </si>
  <si>
    <t>21:0224:000336:0003:0001:00</t>
  </si>
  <si>
    <t>105O  :901397:00:------:--</t>
  </si>
  <si>
    <t>21:0797:000377</t>
  </si>
  <si>
    <t>21:0224:000337</t>
  </si>
  <si>
    <t>21:0224:000337:0003:0001:00</t>
  </si>
  <si>
    <t>105O  :901398:00:------:--</t>
  </si>
  <si>
    <t>21:0797:000378</t>
  </si>
  <si>
    <t>21:0224:000338</t>
  </si>
  <si>
    <t>21:0224:000338:0003:0001:00</t>
  </si>
  <si>
    <t>105O  :901399:00:------:--</t>
  </si>
  <si>
    <t>21:0797:000379</t>
  </si>
  <si>
    <t>21:0224:000339</t>
  </si>
  <si>
    <t>21:0224:000339:0003:0001:00</t>
  </si>
  <si>
    <t>105O  :901400:00:------:--</t>
  </si>
  <si>
    <t>21:0797:000380</t>
  </si>
  <si>
    <t>21:0224:000340</t>
  </si>
  <si>
    <t>21:0224:000340:0003:0001:00</t>
  </si>
  <si>
    <t>105O  :901402:00:------:--</t>
  </si>
  <si>
    <t>21:0797:000381</t>
  </si>
  <si>
    <t>21:0224:000341</t>
  </si>
  <si>
    <t>21:0224:000341:0003:0001:00</t>
  </si>
  <si>
    <t>105O  :901403:9Y:------:--</t>
  </si>
  <si>
    <t>21:0797:000382</t>
  </si>
  <si>
    <t>105O  :901404:00:------:--</t>
  </si>
  <si>
    <t>21:0797:000383</t>
  </si>
  <si>
    <t>21:0224:000342</t>
  </si>
  <si>
    <t>21:0224:000342:0003:0001:00</t>
  </si>
  <si>
    <t>105O  :901405:00:------:--</t>
  </si>
  <si>
    <t>21:0797:000384</t>
  </si>
  <si>
    <t>21:0224:000343</t>
  </si>
  <si>
    <t>21:0224:000343:0003:0001:00</t>
  </si>
  <si>
    <t>105O  :901406:00:------:--</t>
  </si>
  <si>
    <t>21:0797:000385</t>
  </si>
  <si>
    <t>21:0224:000344</t>
  </si>
  <si>
    <t>21:0224:000344:0003:0001:00</t>
  </si>
  <si>
    <t>105O  :901407:00:------:--</t>
  </si>
  <si>
    <t>21:0797:000386</t>
  </si>
  <si>
    <t>21:0224:000345</t>
  </si>
  <si>
    <t>21:0224:000345:0003:0001:00</t>
  </si>
  <si>
    <t>105O  :901408:10:------:--</t>
  </si>
  <si>
    <t>21:0797:000387</t>
  </si>
  <si>
    <t>21:0224:000346</t>
  </si>
  <si>
    <t>21:0224:000346:0003:0001:00</t>
  </si>
  <si>
    <t>105O  :901409:20:901408:10</t>
  </si>
  <si>
    <t>21:0797:000388</t>
  </si>
  <si>
    <t>21:0224:000346:0004:0001:00</t>
  </si>
  <si>
    <t>105O  :901410:00:------:--</t>
  </si>
  <si>
    <t>21:0797:000389</t>
  </si>
  <si>
    <t>21:0224:000347</t>
  </si>
  <si>
    <t>21:0224:000347:0003:0001:00</t>
  </si>
  <si>
    <t>105O  :901411:00:------:--</t>
  </si>
  <si>
    <t>21:0797:000390</t>
  </si>
  <si>
    <t>21:0224:000348</t>
  </si>
  <si>
    <t>21:0224:000348:0003:0001:00</t>
  </si>
  <si>
    <t>105O  :901412:00:------:--</t>
  </si>
  <si>
    <t>21:0797:000391</t>
  </si>
  <si>
    <t>21:0224:000349</t>
  </si>
  <si>
    <t>21:0224:000349:0003:0001:00</t>
  </si>
  <si>
    <t>105O  :901413:00:------:--</t>
  </si>
  <si>
    <t>21:0797:000392</t>
  </si>
  <si>
    <t>21:0224:000350</t>
  </si>
  <si>
    <t>21:0224:000350:0003:0001:00</t>
  </si>
  <si>
    <t>105O  :901414:00:------:--</t>
  </si>
  <si>
    <t>21:0797:000393</t>
  </si>
  <si>
    <t>21:0224:000351</t>
  </si>
  <si>
    <t>21:0224:000351:0003:0001:00</t>
  </si>
  <si>
    <t>105O  :901415:00:------:--</t>
  </si>
  <si>
    <t>21:0797:000394</t>
  </si>
  <si>
    <t>21:0224:000352</t>
  </si>
  <si>
    <t>21:0224:000352:0003:0001:00</t>
  </si>
  <si>
    <t>105O  :901416:00:------:--</t>
  </si>
  <si>
    <t>21:0797:000395</t>
  </si>
  <si>
    <t>21:0224:000353</t>
  </si>
  <si>
    <t>21:0224:000353:0003:0001:00</t>
  </si>
  <si>
    <t>105O  :901417:00:------:--</t>
  </si>
  <si>
    <t>21:0797:000396</t>
  </si>
  <si>
    <t>21:0224:000354</t>
  </si>
  <si>
    <t>21:0224:000354:0003:0001:00</t>
  </si>
  <si>
    <t>105O  :901418:00:------:--</t>
  </si>
  <si>
    <t>21:0797:000397</t>
  </si>
  <si>
    <t>21:0224:000355</t>
  </si>
  <si>
    <t>21:0224:000355:0003:0001:00</t>
  </si>
  <si>
    <t>105O  :901419:00:------:--</t>
  </si>
  <si>
    <t>21:0797:000398</t>
  </si>
  <si>
    <t>21:0224:000356</t>
  </si>
  <si>
    <t>21:0224:000356:0003:0001:00</t>
  </si>
  <si>
    <t>105O  :901420:00:------:--</t>
  </si>
  <si>
    <t>21:0797:000399</t>
  </si>
  <si>
    <t>21:0224:000357</t>
  </si>
  <si>
    <t>21:0224:000357:0003:0001:00</t>
  </si>
  <si>
    <t>105O  :901422:00:------:--</t>
  </si>
  <si>
    <t>21:0797:000400</t>
  </si>
  <si>
    <t>21:0224:000358</t>
  </si>
  <si>
    <t>21:0224:000358:0003:0001:00</t>
  </si>
  <si>
    <t>105O  :901423:00:------:--</t>
  </si>
  <si>
    <t>21:0797:000401</t>
  </si>
  <si>
    <t>21:0224:000359</t>
  </si>
  <si>
    <t>21:0224:000359:0003:0001:00</t>
  </si>
  <si>
    <t>105O  :901424:00:------:--</t>
  </si>
  <si>
    <t>21:0797:000402</t>
  </si>
  <si>
    <t>21:0224:000360</t>
  </si>
  <si>
    <t>21:0224:000360:0003:0001:00</t>
  </si>
  <si>
    <t>105O  :901425:00:------:--</t>
  </si>
  <si>
    <t>21:0797:000403</t>
  </si>
  <si>
    <t>21:0224:000361</t>
  </si>
  <si>
    <t>21:0224:000361:0003:0001:00</t>
  </si>
  <si>
    <t>105O  :901426:00:------:--</t>
  </si>
  <si>
    <t>21:0797:000404</t>
  </si>
  <si>
    <t>21:0224:000362</t>
  </si>
  <si>
    <t>21:0224:000362:0003:0001:00</t>
  </si>
  <si>
    <t>105O  :901427:00:------:--</t>
  </si>
  <si>
    <t>21:0797:000405</t>
  </si>
  <si>
    <t>21:0224:000363</t>
  </si>
  <si>
    <t>21:0224:000363:0003:0001:00</t>
  </si>
  <si>
    <t>105O  :901428:00:------:--</t>
  </si>
  <si>
    <t>21:0797:000406</t>
  </si>
  <si>
    <t>21:0224:000364</t>
  </si>
  <si>
    <t>21:0224:000364:0003:0001:00</t>
  </si>
  <si>
    <t>105O  :901429:00:------:--</t>
  </si>
  <si>
    <t>21:0797:000407</t>
  </si>
  <si>
    <t>21:0224:000365</t>
  </si>
  <si>
    <t>21:0224:000365:0003:0001:00</t>
  </si>
  <si>
    <t>105O  :901430:00:------:--</t>
  </si>
  <si>
    <t>21:0797:000408</t>
  </si>
  <si>
    <t>21:0224:000366</t>
  </si>
  <si>
    <t>21:0224:000366:0003:0001:00</t>
  </si>
  <si>
    <t>105O  :901431:10:------:--</t>
  </si>
  <si>
    <t>21:0797:000409</t>
  </si>
  <si>
    <t>21:0224:000367</t>
  </si>
  <si>
    <t>21:0224:000367:0003:0001:00</t>
  </si>
  <si>
    <t>105O  :901432:20:901431:10</t>
  </si>
  <si>
    <t>21:0797:000410</t>
  </si>
  <si>
    <t>21:0224:000367:0004:0001:00</t>
  </si>
  <si>
    <t>105O  :901433:00:------:--</t>
  </si>
  <si>
    <t>21:0797:000411</t>
  </si>
  <si>
    <t>21:0224:000368</t>
  </si>
  <si>
    <t>21:0224:000368:0003:0001:00</t>
  </si>
  <si>
    <t>105O  :901434:00:------:--</t>
  </si>
  <si>
    <t>21:0797:000412</t>
  </si>
  <si>
    <t>21:0224:000369</t>
  </si>
  <si>
    <t>21:0224:000369:0003:0001:00</t>
  </si>
  <si>
    <t>105O  :901435:00:------:--</t>
  </si>
  <si>
    <t>21:0797:000413</t>
  </si>
  <si>
    <t>21:0224:000370</t>
  </si>
  <si>
    <t>21:0224:000370:0003:0001:00</t>
  </si>
  <si>
    <t>105O  :901436:9X:------:--</t>
  </si>
  <si>
    <t>21:0797:000414</t>
  </si>
  <si>
    <t>105O  :901437:00:------:--</t>
  </si>
  <si>
    <t>21:0797:000415</t>
  </si>
  <si>
    <t>21:0224:000371</t>
  </si>
  <si>
    <t>21:0224:000371:0003:0001:00</t>
  </si>
  <si>
    <t>105O  :901438:00:------:--</t>
  </si>
  <si>
    <t>21:0797:000416</t>
  </si>
  <si>
    <t>21:0224:000372</t>
  </si>
  <si>
    <t>21:0224:000372:0003:0001:00</t>
  </si>
  <si>
    <t>105O  :901439:00:------:--</t>
  </si>
  <si>
    <t>21:0797:000417</t>
  </si>
  <si>
    <t>21:0224:000373</t>
  </si>
  <si>
    <t>21:0224:000373:0003:0001:00</t>
  </si>
  <si>
    <t>105O  :901440:00:------:--</t>
  </si>
  <si>
    <t>21:0797:000418</t>
  </si>
  <si>
    <t>21:0224:000374</t>
  </si>
  <si>
    <t>21:0224:000374:0003:0001:00</t>
  </si>
  <si>
    <t>105O  :901442:00:------:--</t>
  </si>
  <si>
    <t>21:0797:000419</t>
  </si>
  <si>
    <t>21:0224:000375</t>
  </si>
  <si>
    <t>21:0224:000375:0003:0001:00</t>
  </si>
  <si>
    <t>105O  :901443:00:------:--</t>
  </si>
  <si>
    <t>21:0797:000420</t>
  </si>
  <si>
    <t>21:0224:000376</t>
  </si>
  <si>
    <t>21:0224:000376:0003:0001:00</t>
  </si>
  <si>
    <t>105O  :901444:00:------:--</t>
  </si>
  <si>
    <t>21:0797:000421</t>
  </si>
  <si>
    <t>21:0224:000377</t>
  </si>
  <si>
    <t>21:0224:000377:0003:0001:00</t>
  </si>
  <si>
    <t>105O  :901445:00:------:--</t>
  </si>
  <si>
    <t>21:0797:000422</t>
  </si>
  <si>
    <t>21:0224:000378</t>
  </si>
  <si>
    <t>21:0224:000378:0003:0001:00</t>
  </si>
  <si>
    <t>105O  :901446:00:------:--</t>
  </si>
  <si>
    <t>21:0797:000423</t>
  </si>
  <si>
    <t>21:0224:000379</t>
  </si>
  <si>
    <t>21:0224:000379:0003:0001:00</t>
  </si>
  <si>
    <t>105O  :901447:00:------:--</t>
  </si>
  <si>
    <t>21:0797:000424</t>
  </si>
  <si>
    <t>21:0224:000380</t>
  </si>
  <si>
    <t>21:0224:000380:0003:0001:00</t>
  </si>
  <si>
    <t>105O  :901448:00:------:--</t>
  </si>
  <si>
    <t>21:0797:000425</t>
  </si>
  <si>
    <t>21:0224:000381</t>
  </si>
  <si>
    <t>21:0224:000381:0003:0001:00</t>
  </si>
  <si>
    <t>105O  :901449:00:------:--</t>
  </si>
  <si>
    <t>21:0797:000426</t>
  </si>
  <si>
    <t>21:0224:000382</t>
  </si>
  <si>
    <t>21:0224:000382:0003:0001:00</t>
  </si>
  <si>
    <t>105O  :901450:10:------:--</t>
  </si>
  <si>
    <t>21:0797:000427</t>
  </si>
  <si>
    <t>21:0224:000383</t>
  </si>
  <si>
    <t>21:0224:000383:0003:0001:00</t>
  </si>
  <si>
    <t>105O  :901451:20:901450:10</t>
  </si>
  <si>
    <t>21:0797:000428</t>
  </si>
  <si>
    <t>21:0224:000383:0004:0001:00</t>
  </si>
  <si>
    <t>105O  :901452:00:------:--</t>
  </si>
  <si>
    <t>21:0797:000429</t>
  </si>
  <si>
    <t>21:0224:000384</t>
  </si>
  <si>
    <t>21:0224:000384:0003:0001:00</t>
  </si>
  <si>
    <t>105O  :901453:00:------:--</t>
  </si>
  <si>
    <t>21:0797:000430</t>
  </si>
  <si>
    <t>21:0224:000385</t>
  </si>
  <si>
    <t>21:0224:000385:0003:0001:00</t>
  </si>
  <si>
    <t>105O  :901454:00:------:--</t>
  </si>
  <si>
    <t>21:0797:000431</t>
  </si>
  <si>
    <t>21:0224:000386</t>
  </si>
  <si>
    <t>21:0224:000386:0003:0001:00</t>
  </si>
  <si>
    <t>105O  :901455:00:------:--</t>
  </si>
  <si>
    <t>21:0797:000432</t>
  </si>
  <si>
    <t>21:0224:000387</t>
  </si>
  <si>
    <t>21:0224:000387:0003:0001:00</t>
  </si>
  <si>
    <t>105O  :901456:00:------:--</t>
  </si>
  <si>
    <t>21:0797:000433</t>
  </si>
  <si>
    <t>21:0224:000388</t>
  </si>
  <si>
    <t>21:0224:000388:0003:0001:00</t>
  </si>
  <si>
    <t>105O  :901457:00:------:--</t>
  </si>
  <si>
    <t>21:0797:000434</t>
  </si>
  <si>
    <t>21:0224:000389</t>
  </si>
  <si>
    <t>21:0224:000389:0003:0001:00</t>
  </si>
  <si>
    <t>105O  :901458:9Z:------:--</t>
  </si>
  <si>
    <t>21:0797:000435</t>
  </si>
  <si>
    <t>105O  :901459:00:------:--</t>
  </si>
  <si>
    <t>21:0797:000436</t>
  </si>
  <si>
    <t>21:0224:000390</t>
  </si>
  <si>
    <t>21:0224:000390:0003:0001:00</t>
  </si>
  <si>
    <t>105O  :901460:00:------:--</t>
  </si>
  <si>
    <t>21:0797:000437</t>
  </si>
  <si>
    <t>21:0224:000391</t>
  </si>
  <si>
    <t>21:0224:000391:0003:0001:00</t>
  </si>
  <si>
    <t>105O  :901462:9X:------:--</t>
  </si>
  <si>
    <t>21:0797:000438</t>
  </si>
  <si>
    <t>105O  :901463:00:------:--</t>
  </si>
  <si>
    <t>21:0797:000439</t>
  </si>
  <si>
    <t>21:0224:000392</t>
  </si>
  <si>
    <t>21:0224:000392:0003:0001:00</t>
  </si>
  <si>
    <t>105O  :901464:00:------:--</t>
  </si>
  <si>
    <t>21:0797:000440</t>
  </si>
  <si>
    <t>21:0224:000393</t>
  </si>
  <si>
    <t>21:0224:000393:0003:0001:00</t>
  </si>
  <si>
    <t>105O  :901465:00:------:--</t>
  </si>
  <si>
    <t>21:0797:000441</t>
  </si>
  <si>
    <t>21:0224:000394</t>
  </si>
  <si>
    <t>21:0224:000394:0003:0001:00</t>
  </si>
  <si>
    <t>105O  :901466:00:------:--</t>
  </si>
  <si>
    <t>21:0797:000442</t>
  </si>
  <si>
    <t>21:0224:000395</t>
  </si>
  <si>
    <t>21:0224:000395:0003:0001:00</t>
  </si>
  <si>
    <t>105O  :901467:00:------:--</t>
  </si>
  <si>
    <t>21:0797:000443</t>
  </si>
  <si>
    <t>21:0224:000396</t>
  </si>
  <si>
    <t>21:0224:000396:0003:0001:00</t>
  </si>
  <si>
    <t>105O  :901468:00:------:--</t>
  </si>
  <si>
    <t>21:0797:000444</t>
  </si>
  <si>
    <t>21:0224:000397</t>
  </si>
  <si>
    <t>21:0224:000397:0003:0001:00</t>
  </si>
  <si>
    <t>105O  :901469:00:------:--</t>
  </si>
  <si>
    <t>21:0797:000445</t>
  </si>
  <si>
    <t>21:0224:000398</t>
  </si>
  <si>
    <t>21:0224:000398:0003:0001:00</t>
  </si>
  <si>
    <t>105O  :901470:00:------:--</t>
  </si>
  <si>
    <t>21:0797:000446</t>
  </si>
  <si>
    <t>21:0224:000399</t>
  </si>
  <si>
    <t>21:0224:000399:0003:0001:00</t>
  </si>
  <si>
    <t>105O  :901471:00:------:--</t>
  </si>
  <si>
    <t>21:0797:000447</t>
  </si>
  <si>
    <t>21:0224:000400</t>
  </si>
  <si>
    <t>21:0224:000400:0003:0001:00</t>
  </si>
  <si>
    <t>105O  :901472:00:------:--</t>
  </si>
  <si>
    <t>21:0797:000448</t>
  </si>
  <si>
    <t>21:0224:000401</t>
  </si>
  <si>
    <t>21:0224:000401:0003:0001:00</t>
  </si>
  <si>
    <t>105O  :901473:00:------:--</t>
  </si>
  <si>
    <t>21:0797:000449</t>
  </si>
  <si>
    <t>21:0224:000402</t>
  </si>
  <si>
    <t>21:0224:000402:0003:0001:00</t>
  </si>
  <si>
    <t>105O  :901474:00:------:--</t>
  </si>
  <si>
    <t>21:0797:000450</t>
  </si>
  <si>
    <t>21:0224:000403</t>
  </si>
  <si>
    <t>21:0224:000403:0003:0001:00</t>
  </si>
  <si>
    <t>105O  :901475:00:------:--</t>
  </si>
  <si>
    <t>21:0797:000451</t>
  </si>
  <si>
    <t>21:0224:000404</t>
  </si>
  <si>
    <t>21:0224:000404:0003:0001:00</t>
  </si>
  <si>
    <t>105O  :901476:00:------:--</t>
  </si>
  <si>
    <t>21:0797:000452</t>
  </si>
  <si>
    <t>21:0224:000405</t>
  </si>
  <si>
    <t>21:0224:000405:0003:0001:00</t>
  </si>
  <si>
    <t>105O  :901477:00:------:--</t>
  </si>
  <si>
    <t>21:0797:000453</t>
  </si>
  <si>
    <t>21:0224:000406</t>
  </si>
  <si>
    <t>21:0224:000406:0003:0001:00</t>
  </si>
  <si>
    <t>105O  :901478:00:------:--</t>
  </si>
  <si>
    <t>21:0797:000454</t>
  </si>
  <si>
    <t>21:0224:000407</t>
  </si>
  <si>
    <t>21:0224:000407:0003:0001:00</t>
  </si>
  <si>
    <t>105O  :901479:10:------:--</t>
  </si>
  <si>
    <t>21:0797:000455</t>
  </si>
  <si>
    <t>21:0224:000408</t>
  </si>
  <si>
    <t>21:0224:000408:0003:0001:00</t>
  </si>
  <si>
    <t>105O  :901480:20:901479:10</t>
  </si>
  <si>
    <t>21:0797:000456</t>
  </si>
  <si>
    <t>21:0224:000408:0004:0001:00</t>
  </si>
  <si>
    <t>105O  :901482:00:------:--</t>
  </si>
  <si>
    <t>21:0797:000457</t>
  </si>
  <si>
    <t>21:0224:000409</t>
  </si>
  <si>
    <t>21:0224:000409:0003:0001:00</t>
  </si>
  <si>
    <t>105O  :901483:00:------:--</t>
  </si>
  <si>
    <t>21:0797:000458</t>
  </si>
  <si>
    <t>21:0224:000410</t>
  </si>
  <si>
    <t>21:0224:000410:0003:0001:00</t>
  </si>
  <si>
    <t>105O  :901484:00:------:--</t>
  </si>
  <si>
    <t>21:0797:000459</t>
  </si>
  <si>
    <t>21:0224:000411</t>
  </si>
  <si>
    <t>21:0224:000411:0003:0001:00</t>
  </si>
  <si>
    <t>105O  :901485:00:------:--</t>
  </si>
  <si>
    <t>21:0797:000460</t>
  </si>
  <si>
    <t>21:0224:000412</t>
  </si>
  <si>
    <t>21:0224:000412:0003:0001:00</t>
  </si>
  <si>
    <t>105O  :901486:00:------:--</t>
  </si>
  <si>
    <t>21:0797:000461</t>
  </si>
  <si>
    <t>21:0224:000413</t>
  </si>
  <si>
    <t>21:0224:000413:0003:0001:00</t>
  </si>
  <si>
    <t>105O  :901487:00:------:--</t>
  </si>
  <si>
    <t>21:0797:000462</t>
  </si>
  <si>
    <t>21:0224:000414</t>
  </si>
  <si>
    <t>21:0224:000414:0003:0001:00</t>
  </si>
  <si>
    <t>105O  :901488:00:------:--</t>
  </si>
  <si>
    <t>21:0797:000463</t>
  </si>
  <si>
    <t>21:0224:000415</t>
  </si>
  <si>
    <t>21:0224:000415:0003:0001:00</t>
  </si>
  <si>
    <t>105O  :901489:9X:------:--</t>
  </si>
  <si>
    <t>21:0797:000464</t>
  </si>
  <si>
    <t>105O  :901490:00:------:--</t>
  </si>
  <si>
    <t>21:0797:000465</t>
  </si>
  <si>
    <t>21:0224:000416</t>
  </si>
  <si>
    <t>21:0224:000416:0003:0001:00</t>
  </si>
  <si>
    <t>105O  :901491:00:------:--</t>
  </si>
  <si>
    <t>21:0797:000466</t>
  </si>
  <si>
    <t>21:0224:000417</t>
  </si>
  <si>
    <t>21:0224:000417:0003:0001:00</t>
  </si>
  <si>
    <t>105O  :901492:00:------:--</t>
  </si>
  <si>
    <t>21:0797:000467</t>
  </si>
  <si>
    <t>21:0224:000418</t>
  </si>
  <si>
    <t>21:0224:000418:0003:0001:00</t>
  </si>
  <si>
    <t>105O  :901493:00:------:--</t>
  </si>
  <si>
    <t>21:0797:000468</t>
  </si>
  <si>
    <t>21:0224:000419</t>
  </si>
  <si>
    <t>21:0224:000419:0003:0001:00</t>
  </si>
  <si>
    <t>105O  :901494:00:------:--</t>
  </si>
  <si>
    <t>21:0797:000469</t>
  </si>
  <si>
    <t>21:0224:000420</t>
  </si>
  <si>
    <t>21:0224:000420:0003:0001:00</t>
  </si>
  <si>
    <t>105O  :901495:00:------:--</t>
  </si>
  <si>
    <t>21:0797:000470</t>
  </si>
  <si>
    <t>21:0224:000421</t>
  </si>
  <si>
    <t>21:0224:000421:0003:0001:00</t>
  </si>
  <si>
    <t>105O  :901496:00:------:--</t>
  </si>
  <si>
    <t>21:0797:000471</t>
  </si>
  <si>
    <t>21:0224:000422</t>
  </si>
  <si>
    <t>21:0224:000422:0003:0001:00</t>
  </si>
  <si>
    <t>105O  :901497:10:------:--</t>
  </si>
  <si>
    <t>21:0797:000472</t>
  </si>
  <si>
    <t>21:0224:000423</t>
  </si>
  <si>
    <t>21:0224:000423:0003:0001:00</t>
  </si>
  <si>
    <t>105O  :901498:20:901497:10</t>
  </si>
  <si>
    <t>21:0797:000473</t>
  </si>
  <si>
    <t>21:0224:000423:0004:0001:00</t>
  </si>
  <si>
    <t>105O  :901499:00:------:--</t>
  </si>
  <si>
    <t>21:0797:000474</t>
  </si>
  <si>
    <t>21:0224:000424</t>
  </si>
  <si>
    <t>21:0224:000424:0003:0001:00</t>
  </si>
  <si>
    <t>105O  :901500:00:------:--</t>
  </si>
  <si>
    <t>21:0797:000475</t>
  </si>
  <si>
    <t>21:0224:000425</t>
  </si>
  <si>
    <t>21:0224:000425:0003:0001:00</t>
  </si>
  <si>
    <t>105O  :901502:00:------:--</t>
  </si>
  <si>
    <t>21:0797:000476</t>
  </si>
  <si>
    <t>21:0224:000426</t>
  </si>
  <si>
    <t>21:0224:000426:0003:0001:00</t>
  </si>
  <si>
    <t>105O  :901503:00:------:--</t>
  </si>
  <si>
    <t>21:0797:000477</t>
  </si>
  <si>
    <t>21:0224:000427</t>
  </si>
  <si>
    <t>21:0224:000427:0003:0001:00</t>
  </si>
  <si>
    <t>105O  :901504:00:------:--</t>
  </si>
  <si>
    <t>21:0797:000478</t>
  </si>
  <si>
    <t>21:0224:000428</t>
  </si>
  <si>
    <t>21:0224:000428:0003:0001:00</t>
  </si>
  <si>
    <t>105O  :901505:9X:------:--</t>
  </si>
  <si>
    <t>21:0797:000479</t>
  </si>
  <si>
    <t>105O  :901506:00:------:--</t>
  </si>
  <si>
    <t>21:0797:000480</t>
  </si>
  <si>
    <t>21:0224:000429</t>
  </si>
  <si>
    <t>21:0224:000429:0003:0001:00</t>
  </si>
  <si>
    <t>105O  :901507:00:------:--</t>
  </si>
  <si>
    <t>21:0797:000481</t>
  </si>
  <si>
    <t>21:0224:000430</t>
  </si>
  <si>
    <t>21:0224:000430:0003:0001:00</t>
  </si>
  <si>
    <t>105O  :901508:00:------:--</t>
  </si>
  <si>
    <t>21:0797:000482</t>
  </si>
  <si>
    <t>21:0224:000431</t>
  </si>
  <si>
    <t>21:0224:000431:0003:0001:00</t>
  </si>
  <si>
    <t>105O  :901509:00:------:--</t>
  </si>
  <si>
    <t>21:0797:000483</t>
  </si>
  <si>
    <t>21:0224:000432</t>
  </si>
  <si>
    <t>21:0224:000432:0003:0001:00</t>
  </si>
  <si>
    <t>105O  :901510:10:------:--</t>
  </si>
  <si>
    <t>21:0797:000484</t>
  </si>
  <si>
    <t>21:0224:000433</t>
  </si>
  <si>
    <t>21:0224:000433:0003:0001:00</t>
  </si>
  <si>
    <t>105O  :901511:20:901510:10</t>
  </si>
  <si>
    <t>21:0797:000485</t>
  </si>
  <si>
    <t>21:0224:000433:0004:0001:00</t>
  </si>
  <si>
    <t>105O  :901512:00:------:--</t>
  </si>
  <si>
    <t>21:0797:000486</t>
  </si>
  <si>
    <t>21:0224:000434</t>
  </si>
  <si>
    <t>21:0224:000434:0003:0001:00</t>
  </si>
  <si>
    <t>105O  :901513:00:------:--</t>
  </si>
  <si>
    <t>21:0797:000487</t>
  </si>
  <si>
    <t>21:0224:000435</t>
  </si>
  <si>
    <t>21:0224:000435:0003:0001:00</t>
  </si>
  <si>
    <t>105O  :901514:00:------:--</t>
  </si>
  <si>
    <t>21:0797:000488</t>
  </si>
  <si>
    <t>21:0224:000436</t>
  </si>
  <si>
    <t>21:0224:000436:0003:0001:00</t>
  </si>
  <si>
    <t>105O  :901515:00:------:--</t>
  </si>
  <si>
    <t>21:0797:000489</t>
  </si>
  <si>
    <t>21:0224:000437</t>
  </si>
  <si>
    <t>21:0224:000437:0003:0001:00</t>
  </si>
  <si>
    <t>105O  :901516:00:------:--</t>
  </si>
  <si>
    <t>21:0797:000490</t>
  </si>
  <si>
    <t>21:0224:000438</t>
  </si>
  <si>
    <t>21:0224:000438:0003:0001:00</t>
  </si>
  <si>
    <t>105O  :901517:00:------:--</t>
  </si>
  <si>
    <t>21:0797:000491</t>
  </si>
  <si>
    <t>21:0224:000439</t>
  </si>
  <si>
    <t>21:0224:000439:0003:0001:00</t>
  </si>
  <si>
    <t>105O  :901518:00:------:--</t>
  </si>
  <si>
    <t>21:0797:000492</t>
  </si>
  <si>
    <t>21:0224:000440</t>
  </si>
  <si>
    <t>21:0224:000440:0003:0001:00</t>
  </si>
  <si>
    <t>105O  :901519:00:------:--</t>
  </si>
  <si>
    <t>21:0797:000493</t>
  </si>
  <si>
    <t>21:0224:000441</t>
  </si>
  <si>
    <t>21:0224:000441:0003:0001:00</t>
  </si>
  <si>
    <t>105O  :901520:00:------:--</t>
  </si>
  <si>
    <t>21:0797:000494</t>
  </si>
  <si>
    <t>21:0224:000442</t>
  </si>
  <si>
    <t>21:0224:000442:0003:0001:00</t>
  </si>
  <si>
    <t>105O  :901522:00:------:--</t>
  </si>
  <si>
    <t>21:0797:000495</t>
  </si>
  <si>
    <t>21:0224:000443</t>
  </si>
  <si>
    <t>21:0224:000443:0003:0001:00</t>
  </si>
  <si>
    <t>105O  :901523:00:------:--</t>
  </si>
  <si>
    <t>21:0797:000496</t>
  </si>
  <si>
    <t>21:0224:000444</t>
  </si>
  <si>
    <t>21:0224:000444:0003:0001:00</t>
  </si>
  <si>
    <t>105O  :901524:10:------:--</t>
  </si>
  <si>
    <t>21:0797:000497</t>
  </si>
  <si>
    <t>21:0224:000445</t>
  </si>
  <si>
    <t>21:0224:000445:0003:0001:00</t>
  </si>
  <si>
    <t>105O  :901525:20:901524:10</t>
  </si>
  <si>
    <t>21:0797:000498</t>
  </si>
  <si>
    <t>21:0224:000445:0004:0001:00</t>
  </si>
  <si>
    <t>105O  :901526:00:------:--</t>
  </si>
  <si>
    <t>21:0797:000499</t>
  </si>
  <si>
    <t>21:0224:000446</t>
  </si>
  <si>
    <t>21:0224:000446:0003:0001:00</t>
  </si>
  <si>
    <t>105O  :901527:00:------:--</t>
  </si>
  <si>
    <t>21:0797:000500</t>
  </si>
  <si>
    <t>21:0224:000447</t>
  </si>
  <si>
    <t>21:0224:000447:0003:0001:00</t>
  </si>
  <si>
    <t>105O  :901528:00:------:--</t>
  </si>
  <si>
    <t>21:0797:000501</t>
  </si>
  <si>
    <t>21:0224:000448</t>
  </si>
  <si>
    <t>21:0224:000448:0003:0001:00</t>
  </si>
  <si>
    <t>105O  :901529:00:------:--</t>
  </si>
  <si>
    <t>21:0797:000502</t>
  </si>
  <si>
    <t>21:0224:000449</t>
  </si>
  <si>
    <t>21:0224:000449:0003:0001:00</t>
  </si>
  <si>
    <t>105O  :901530:00:------:--</t>
  </si>
  <si>
    <t>21:0797:000503</t>
  </si>
  <si>
    <t>21:0224:000450</t>
  </si>
  <si>
    <t>21:0224:000450:0003:0001:00</t>
  </si>
  <si>
    <t>105O  :901531:00:------:--</t>
  </si>
  <si>
    <t>21:0797:000504</t>
  </si>
  <si>
    <t>21:0224:000451</t>
  </si>
  <si>
    <t>21:0224:000451:0003:0001:00</t>
  </si>
  <si>
    <t>105O  :901532:00:------:--</t>
  </si>
  <si>
    <t>21:0797:000505</t>
  </si>
  <si>
    <t>21:0224:000452</t>
  </si>
  <si>
    <t>21:0224:000452:0003:0001:00</t>
  </si>
  <si>
    <t>105O  :901533:00:------:--</t>
  </si>
  <si>
    <t>21:0797:000506</t>
  </si>
  <si>
    <t>21:0224:000453</t>
  </si>
  <si>
    <t>21:0224:000453:0003:0001:00</t>
  </si>
  <si>
    <t>105O  :901534:00:------:--</t>
  </si>
  <si>
    <t>21:0797:000507</t>
  </si>
  <si>
    <t>21:0224:000454</t>
  </si>
  <si>
    <t>21:0224:000454:0003:0001:00</t>
  </si>
  <si>
    <t>105O  :901535:00:------:--</t>
  </si>
  <si>
    <t>21:0797:000508</t>
  </si>
  <si>
    <t>21:0224:000455</t>
  </si>
  <si>
    <t>21:0224:000455:0003:0001:00</t>
  </si>
  <si>
    <t>105O  :901536:9Y:------:--</t>
  </si>
  <si>
    <t>21:0797:000509</t>
  </si>
  <si>
    <t>105O  :901537:00:------:--</t>
  </si>
  <si>
    <t>21:0797:000510</t>
  </si>
  <si>
    <t>21:0224:000456</t>
  </si>
  <si>
    <t>21:0224:000456:0003:0001:00</t>
  </si>
  <si>
    <t>105O  :901538:00:------:--</t>
  </si>
  <si>
    <t>21:0797:000511</t>
  </si>
  <si>
    <t>21:0224:000457</t>
  </si>
  <si>
    <t>21:0224:000457:0003:0001:00</t>
  </si>
  <si>
    <t>105O  :901539:00:------:--</t>
  </si>
  <si>
    <t>21:0797:000512</t>
  </si>
  <si>
    <t>21:0224:000458</t>
  </si>
  <si>
    <t>21:0224:000458:0003:0001:00</t>
  </si>
  <si>
    <t>105O  :901540:00:------:--</t>
  </si>
  <si>
    <t>21:0797:000513</t>
  </si>
  <si>
    <t>21:0224:000459</t>
  </si>
  <si>
    <t>21:0224:000459:0003:0001:00</t>
  </si>
  <si>
    <t>105O  :901542:00:------:--</t>
  </si>
  <si>
    <t>21:0797:000514</t>
  </si>
  <si>
    <t>21:0224:000460</t>
  </si>
  <si>
    <t>21:0224:000460:0003:0001:00</t>
  </si>
  <si>
    <t>105O  :901543:00:------:--</t>
  </si>
  <si>
    <t>21:0797:000515</t>
  </si>
  <si>
    <t>21:0224:000461</t>
  </si>
  <si>
    <t>21:0224:000461:0003:0001:00</t>
  </si>
  <si>
    <t>105O  :901544:00:------:--</t>
  </si>
  <si>
    <t>21:0797:000516</t>
  </si>
  <si>
    <t>21:0224:000462</t>
  </si>
  <si>
    <t>21:0224:000462:0003:0001:00</t>
  </si>
  <si>
    <t>105O  :901545:10:------:--</t>
  </si>
  <si>
    <t>21:0797:000517</t>
  </si>
  <si>
    <t>21:0224:000463</t>
  </si>
  <si>
    <t>21:0224:000463:0003:0001:00</t>
  </si>
  <si>
    <t>105O  :901546:20:901545:10</t>
  </si>
  <si>
    <t>21:0797:000518</t>
  </si>
  <si>
    <t>21:0224:000463:0004:0001:00</t>
  </si>
  <si>
    <t>105O  :901547:00:------:--</t>
  </si>
  <si>
    <t>21:0797:000519</t>
  </si>
  <si>
    <t>21:0224:000464</t>
  </si>
  <si>
    <t>21:0224:000464:0003:0001:00</t>
  </si>
  <si>
    <t>105O  :901548:00:------:--</t>
  </si>
  <si>
    <t>21:0797:000520</t>
  </si>
  <si>
    <t>21:0224:000465</t>
  </si>
  <si>
    <t>21:0224:000465:0003:0001:00</t>
  </si>
  <si>
    <t>105O  :901549:00:------:--</t>
  </si>
  <si>
    <t>21:0797:000521</t>
  </si>
  <si>
    <t>21:0224:000466</t>
  </si>
  <si>
    <t>21:0224:000466:0003:0001:00</t>
  </si>
  <si>
    <t>105O  :901550:00:------:--</t>
  </si>
  <si>
    <t>21:0797:000522</t>
  </si>
  <si>
    <t>21:0224:000467</t>
  </si>
  <si>
    <t>21:0224:000467:0003:0001:00</t>
  </si>
  <si>
    <t>105O  :901551:00:------:--</t>
  </si>
  <si>
    <t>21:0797:000523</t>
  </si>
  <si>
    <t>21:0224:000468</t>
  </si>
  <si>
    <t>21:0224:000468:0003:0001:00</t>
  </si>
  <si>
    <t>105O  :901552:00:------:--</t>
  </si>
  <si>
    <t>21:0797:000524</t>
  </si>
  <si>
    <t>21:0224:000469</t>
  </si>
  <si>
    <t>21:0224:000469:0003:0001:00</t>
  </si>
  <si>
    <t>105O  :901553:9Y:------:--</t>
  </si>
  <si>
    <t>21:0797:000525</t>
  </si>
  <si>
    <t>105O  :903002:00:------:--</t>
  </si>
  <si>
    <t>21:0797:000526</t>
  </si>
  <si>
    <t>21:0224:000470</t>
  </si>
  <si>
    <t>21:0224:000470:0003:0001:00</t>
  </si>
  <si>
    <t>105O  :903003:9X:------:--</t>
  </si>
  <si>
    <t>21:0797:000527</t>
  </si>
  <si>
    <t>105O  :903004:00:------:--</t>
  </si>
  <si>
    <t>21:0797:000528</t>
  </si>
  <si>
    <t>21:0224:000471</t>
  </si>
  <si>
    <t>21:0224:000471:0003:0001:00</t>
  </si>
  <si>
    <t>105O  :903005:00:------:--</t>
  </si>
  <si>
    <t>21:0797:000529</t>
  </si>
  <si>
    <t>21:0224:000472</t>
  </si>
  <si>
    <t>21:0224:000472:0003:0001:00</t>
  </si>
  <si>
    <t>105O  :903006:00:------:--</t>
  </si>
  <si>
    <t>21:0797:000530</t>
  </si>
  <si>
    <t>21:0224:000473</t>
  </si>
  <si>
    <t>21:0224:000473:0003:0001:00</t>
  </si>
  <si>
    <t>105O  :903007:00:------:--</t>
  </si>
  <si>
    <t>21:0797:000531</t>
  </si>
  <si>
    <t>21:0224:000474</t>
  </si>
  <si>
    <t>21:0224:000474:0003:0001:00</t>
  </si>
  <si>
    <t>105O  :903008:00:------:--</t>
  </si>
  <si>
    <t>21:0797:000532</t>
  </si>
  <si>
    <t>21:0224:000475</t>
  </si>
  <si>
    <t>21:0224:000475:0003:0001:00</t>
  </si>
  <si>
    <t>105O  :903009:10:------:--</t>
  </si>
  <si>
    <t>21:0797:000533</t>
  </si>
  <si>
    <t>21:0224:000476</t>
  </si>
  <si>
    <t>21:0224:000476:0003:0001:00</t>
  </si>
  <si>
    <t>105O  :903010:20:903009:10</t>
  </si>
  <si>
    <t>21:0797:000534</t>
  </si>
  <si>
    <t>21:0224:000476:0004:0001:00</t>
  </si>
  <si>
    <t>105O  :903011:00:------:--</t>
  </si>
  <si>
    <t>21:0797:000535</t>
  </si>
  <si>
    <t>21:0224:000477</t>
  </si>
  <si>
    <t>21:0224:000477:0003:0001:00</t>
  </si>
  <si>
    <t>105O  :903012:00:------:--</t>
  </si>
  <si>
    <t>21:0797:000536</t>
  </si>
  <si>
    <t>21:0224:000478</t>
  </si>
  <si>
    <t>21:0224:000478:0003:0001:00</t>
  </si>
  <si>
    <t>105O  :903013:00:------:--</t>
  </si>
  <si>
    <t>21:0797:000537</t>
  </si>
  <si>
    <t>21:0224:000479</t>
  </si>
  <si>
    <t>21:0224:000479:0003:0001:00</t>
  </si>
  <si>
    <t>105O  :903014:00:------:--</t>
  </si>
  <si>
    <t>21:0797:000538</t>
  </si>
  <si>
    <t>21:0224:000480</t>
  </si>
  <si>
    <t>21:0224:000480:0003:0001:00</t>
  </si>
  <si>
    <t>105O  :903015:00:------:--</t>
  </si>
  <si>
    <t>21:0797:000539</t>
  </si>
  <si>
    <t>21:0224:000481</t>
  </si>
  <si>
    <t>21:0224:000481:0003:0001:00</t>
  </si>
  <si>
    <t>105O  :903016:00:------:--</t>
  </si>
  <si>
    <t>21:0797:000540</t>
  </si>
  <si>
    <t>21:0224:000482</t>
  </si>
  <si>
    <t>21:0224:000482:0003:0001:00</t>
  </si>
  <si>
    <t>105O  :903017:00:------:--</t>
  </si>
  <si>
    <t>21:0797:000541</t>
  </si>
  <si>
    <t>21:0224:000483</t>
  </si>
  <si>
    <t>21:0224:000483:0003:0001:00</t>
  </si>
  <si>
    <t>105O  :903018:00:------:--</t>
  </si>
  <si>
    <t>21:0797:000542</t>
  </si>
  <si>
    <t>21:0224:000484</t>
  </si>
  <si>
    <t>21:0224:000484:0003:0001:00</t>
  </si>
  <si>
    <t>105O  :903019:00:------:--</t>
  </si>
  <si>
    <t>21:0797:000543</t>
  </si>
  <si>
    <t>21:0224:000485</t>
  </si>
  <si>
    <t>21:0224:000485:0003:0001:00</t>
  </si>
  <si>
    <t>105O  :903020:00:------:--</t>
  </si>
  <si>
    <t>21:0797:000544</t>
  </si>
  <si>
    <t>21:0224:000486</t>
  </si>
  <si>
    <t>21:0224:000486:0003:0001:00</t>
  </si>
  <si>
    <t>105O  :903022:00:------:--</t>
  </si>
  <si>
    <t>21:0797:000545</t>
  </si>
  <si>
    <t>21:0224:000487</t>
  </si>
  <si>
    <t>21:0224:000487:0003:0001:00</t>
  </si>
  <si>
    <t>105O  :903023:10:------:--</t>
  </si>
  <si>
    <t>21:0797:000546</t>
  </si>
  <si>
    <t>21:0224:000488</t>
  </si>
  <si>
    <t>21:0224:000488:0003:0001:00</t>
  </si>
  <si>
    <t>105O  :903024:20:903023:10</t>
  </si>
  <si>
    <t>21:0797:000547</t>
  </si>
  <si>
    <t>21:0224:000488:0004:0001:00</t>
  </si>
  <si>
    <t>105O  :903025:9Y:------:--</t>
  </si>
  <si>
    <t>21:0797:000548</t>
  </si>
  <si>
    <t>105O  :903026:00:------:--</t>
  </si>
  <si>
    <t>21:0797:000549</t>
  </si>
  <si>
    <t>21:0224:000489</t>
  </si>
  <si>
    <t>21:0224:000489:0003:0001:00</t>
  </si>
  <si>
    <t>105O  :903027:00:------:--</t>
  </si>
  <si>
    <t>21:0797:000550</t>
  </si>
  <si>
    <t>21:0224:000490</t>
  </si>
  <si>
    <t>21:0224:000490:0003:0001:00</t>
  </si>
  <si>
    <t>105O  :903028:00:------:--</t>
  </si>
  <si>
    <t>21:0797:000551</t>
  </si>
  <si>
    <t>21:0224:000491</t>
  </si>
  <si>
    <t>21:0224:000491:0003:0001:00</t>
  </si>
  <si>
    <t>105O  :903029:00:------:--</t>
  </si>
  <si>
    <t>21:0797:000552</t>
  </si>
  <si>
    <t>21:0224:000492</t>
  </si>
  <si>
    <t>21:0224:000492:0003:0001:00</t>
  </si>
  <si>
    <t>105O  :903030:00:------:--</t>
  </si>
  <si>
    <t>21:0797:000553</t>
  </si>
  <si>
    <t>21:0224:000493</t>
  </si>
  <si>
    <t>21:0224:000493:0003:0001:00</t>
  </si>
  <si>
    <t>105O  :903031:00:------:--</t>
  </si>
  <si>
    <t>21:0797:000554</t>
  </si>
  <si>
    <t>21:0224:000494</t>
  </si>
  <si>
    <t>21:0224:000494:0003:0001:00</t>
  </si>
  <si>
    <t>105O  :903032:00:------:--</t>
  </si>
  <si>
    <t>21:0797:000555</t>
  </si>
  <si>
    <t>21:0224:000495</t>
  </si>
  <si>
    <t>21:0224:000495:0003:0001:00</t>
  </si>
  <si>
    <t>105O  :903033:00:------:--</t>
  </si>
  <si>
    <t>21:0797:000556</t>
  </si>
  <si>
    <t>21:0224:000496</t>
  </si>
  <si>
    <t>21:0224:000496:0003:0001:00</t>
  </si>
  <si>
    <t>105O  :903034:00:------:--</t>
  </si>
  <si>
    <t>21:0797:000557</t>
  </si>
  <si>
    <t>21:0224:000497</t>
  </si>
  <si>
    <t>21:0224:000497:0003:0001:00</t>
  </si>
  <si>
    <t>105O  :903035:00:------:--</t>
  </si>
  <si>
    <t>21:0797:000558</t>
  </si>
  <si>
    <t>21:0224:000498</t>
  </si>
  <si>
    <t>21:0224:000498:0003:0001:00</t>
  </si>
  <si>
    <t>105O  :903036:00:------:--</t>
  </si>
  <si>
    <t>21:0797:000559</t>
  </si>
  <si>
    <t>21:0224:000499</t>
  </si>
  <si>
    <t>21:0224:000499:0003:0001:00</t>
  </si>
  <si>
    <t>105O  :903037:00:------:--</t>
  </si>
  <si>
    <t>21:0797:000560</t>
  </si>
  <si>
    <t>21:0224:000500</t>
  </si>
  <si>
    <t>21:0224:000500:0003:0001:00</t>
  </si>
  <si>
    <t>105O  :903038:00:------:--</t>
  </si>
  <si>
    <t>21:0797:000561</t>
  </si>
  <si>
    <t>21:0224:000501</t>
  </si>
  <si>
    <t>21:0224:000501:0003:0001:00</t>
  </si>
  <si>
    <t>105O  :903039:00:------:--</t>
  </si>
  <si>
    <t>21:0797:000562</t>
  </si>
  <si>
    <t>21:0224:000502</t>
  </si>
  <si>
    <t>21:0224:000502:0003:0001:00</t>
  </si>
  <si>
    <t>105O  :903040:00:------:--</t>
  </si>
  <si>
    <t>21:0797:000563</t>
  </si>
  <si>
    <t>21:0224:000503</t>
  </si>
  <si>
    <t>21:0224:000503:0003:0001:00</t>
  </si>
  <si>
    <t>105O  :903042:10:------:--</t>
  </si>
  <si>
    <t>21:0797:000564</t>
  </si>
  <si>
    <t>21:0224:000504</t>
  </si>
  <si>
    <t>21:0224:000504:0003:0001:00</t>
  </si>
  <si>
    <t>105O  :903043:20:903042:10</t>
  </si>
  <si>
    <t>21:0797:000565</t>
  </si>
  <si>
    <t>21:0224:000504:0004:0001:00</t>
  </si>
  <si>
    <t>105O  :903044:9Y:------:--</t>
  </si>
  <si>
    <t>21:0797:000566</t>
  </si>
  <si>
    <t>105O  :903045:00:------:--</t>
  </si>
  <si>
    <t>21:0797:000567</t>
  </si>
  <si>
    <t>21:0224:000505</t>
  </si>
  <si>
    <t>21:0224:000505:0003:0001:00</t>
  </si>
  <si>
    <t>105O  :903046:00:------:--</t>
  </si>
  <si>
    <t>21:0797:000568</t>
  </si>
  <si>
    <t>21:0224:000506</t>
  </si>
  <si>
    <t>21:0224:000506:0003:0001:00</t>
  </si>
  <si>
    <t>105O  :903047:00:------:--</t>
  </si>
  <si>
    <t>21:0797:000569</t>
  </si>
  <si>
    <t>21:0224:000507</t>
  </si>
  <si>
    <t>21:0224:000507:0003:0001:00</t>
  </si>
  <si>
    <t>105O  :903048:00:------:--</t>
  </si>
  <si>
    <t>21:0797:000570</t>
  </si>
  <si>
    <t>21:0224:000508</t>
  </si>
  <si>
    <t>21:0224:000508:0003:0001:00</t>
  </si>
  <si>
    <t>105O  :903049:00:------:--</t>
  </si>
  <si>
    <t>21:0797:000571</t>
  </si>
  <si>
    <t>21:0224:000509</t>
  </si>
  <si>
    <t>21:0224:000509:0003:0001:00</t>
  </si>
  <si>
    <t>105O  :903050:00:------:--</t>
  </si>
  <si>
    <t>21:0797:000572</t>
  </si>
  <si>
    <t>21:0224:000510</t>
  </si>
  <si>
    <t>21:0224:000510:0003:0001:00</t>
  </si>
  <si>
    <t>105O  :903051:00:------:--</t>
  </si>
  <si>
    <t>21:0797:000573</t>
  </si>
  <si>
    <t>21:0224:000511</t>
  </si>
  <si>
    <t>21:0224:000511:0003:0001:00</t>
  </si>
  <si>
    <t>105O  :903052:00:------:--</t>
  </si>
  <si>
    <t>21:0797:000574</t>
  </si>
  <si>
    <t>21:0224:000512</t>
  </si>
  <si>
    <t>21:0224:000512:0003:0001:00</t>
  </si>
  <si>
    <t>105O  :903053:00:------:--</t>
  </si>
  <si>
    <t>21:0797:000575</t>
  </si>
  <si>
    <t>21:0224:000513</t>
  </si>
  <si>
    <t>21:0224:000513:0003:0001:00</t>
  </si>
  <si>
    <t>105O  :903054:00:------:--</t>
  </si>
  <si>
    <t>21:0797:000576</t>
  </si>
  <si>
    <t>21:0224:000514</t>
  </si>
  <si>
    <t>21:0224:000514:0003:0001:00</t>
  </si>
  <si>
    <t>105O  :903055:00:------:--</t>
  </si>
  <si>
    <t>21:0797:000577</t>
  </si>
  <si>
    <t>21:0224:000515</t>
  </si>
  <si>
    <t>21:0224:000515:0003:0001:00</t>
  </si>
  <si>
    <t>105O  :903056:00:------:--</t>
  </si>
  <si>
    <t>21:0797:000578</t>
  </si>
  <si>
    <t>21:0224:000516</t>
  </si>
  <si>
    <t>21:0224:000516:0003:0001:00</t>
  </si>
  <si>
    <t>105O  :903057:00:------:--</t>
  </si>
  <si>
    <t>21:0797:000579</t>
  </si>
  <si>
    <t>21:0224:000517</t>
  </si>
  <si>
    <t>21:0224:000517:0003:0001:00</t>
  </si>
  <si>
    <t>105O  :903058:00:------:--</t>
  </si>
  <si>
    <t>21:0797:000580</t>
  </si>
  <si>
    <t>21:0224:000518</t>
  </si>
  <si>
    <t>21:0224:000518:0003:0001:00</t>
  </si>
  <si>
    <t>105O  :903059:00:------:--</t>
  </si>
  <si>
    <t>21:0797:000581</t>
  </si>
  <si>
    <t>21:0224:000519</t>
  </si>
  <si>
    <t>21:0224:000519:0003:0001:00</t>
  </si>
  <si>
    <t>105O  :903060:00:------:--</t>
  </si>
  <si>
    <t>21:0797:000582</t>
  </si>
  <si>
    <t>21:0224:000520</t>
  </si>
  <si>
    <t>21:0224:000520:0003:0001:00</t>
  </si>
  <si>
    <t>105O  :903062:00:------:--</t>
  </si>
  <si>
    <t>21:0797:000583</t>
  </si>
  <si>
    <t>21:0224:000521</t>
  </si>
  <si>
    <t>21:0224:000521:0003:0001:00</t>
  </si>
  <si>
    <t>105O  :903063:00:------:--</t>
  </si>
  <si>
    <t>21:0797:000584</t>
  </si>
  <si>
    <t>21:0224:000522</t>
  </si>
  <si>
    <t>21:0224:000522:0003:0001:00</t>
  </si>
  <si>
    <t>105O  :903064:10:------:--</t>
  </si>
  <si>
    <t>21:0797:000585</t>
  </si>
  <si>
    <t>21:0224:000523</t>
  </si>
  <si>
    <t>21:0224:000523:0003:0001:00</t>
  </si>
  <si>
    <t>105O  :903065:20:903064:10</t>
  </si>
  <si>
    <t>21:0797:000586</t>
  </si>
  <si>
    <t>21:0224:000523:0004:0001:00</t>
  </si>
  <si>
    <t>105O  :903066:00:------:--</t>
  </si>
  <si>
    <t>21:0797:000587</t>
  </si>
  <si>
    <t>21:0224:000524</t>
  </si>
  <si>
    <t>21:0224:000524:0003:0001:00</t>
  </si>
  <si>
    <t>105O  :903067:9Y:------:--</t>
  </si>
  <si>
    <t>21:0797:000588</t>
  </si>
  <si>
    <t>105O  :903068:00:------:--</t>
  </si>
  <si>
    <t>21:0797:000589</t>
  </si>
  <si>
    <t>21:0224:000525</t>
  </si>
  <si>
    <t>21:0224:000525:0003:0001:00</t>
  </si>
  <si>
    <t>105O  :903069:00:------:--</t>
  </si>
  <si>
    <t>21:0797:000590</t>
  </si>
  <si>
    <t>21:0224:000526</t>
  </si>
  <si>
    <t>21:0224:000526:0003:0001:00</t>
  </si>
  <si>
    <t>105O  :903070:00:------:--</t>
  </si>
  <si>
    <t>21:0797:000591</t>
  </si>
  <si>
    <t>21:0224:000527</t>
  </si>
  <si>
    <t>21:0224:000527:0003:0001:00</t>
  </si>
  <si>
    <t>105O  :903071:00:------:--</t>
  </si>
  <si>
    <t>21:0797:000592</t>
  </si>
  <si>
    <t>21:0224:000528</t>
  </si>
  <si>
    <t>21:0224:000528:0003:0001:00</t>
  </si>
  <si>
    <t>105O  :903072:00:------:--</t>
  </si>
  <si>
    <t>21:0797:000593</t>
  </si>
  <si>
    <t>21:0224:000529</t>
  </si>
  <si>
    <t>21:0224:000529:0003:0001:00</t>
  </si>
  <si>
    <t>105O  :903073:00:------:--</t>
  </si>
  <si>
    <t>21:0797:000594</t>
  </si>
  <si>
    <t>21:0224:000530</t>
  </si>
  <si>
    <t>21:0224:000530:0003:0001:00</t>
  </si>
  <si>
    <t>105O  :903074:00:------:--</t>
  </si>
  <si>
    <t>21:0797:000595</t>
  </si>
  <si>
    <t>21:0224:000531</t>
  </si>
  <si>
    <t>21:0224:000531:0003:0001:00</t>
  </si>
  <si>
    <t>105O  :903075:00:------:--</t>
  </si>
  <si>
    <t>21:0797:000596</t>
  </si>
  <si>
    <t>21:0224:000532</t>
  </si>
  <si>
    <t>21:0224:000532:0003:0001:00</t>
  </si>
  <si>
    <t>105O  :903076:00:------:--</t>
  </si>
  <si>
    <t>21:0797:000597</t>
  </si>
  <si>
    <t>21:0224:000533</t>
  </si>
  <si>
    <t>21:0224:000533:0003:0001:00</t>
  </si>
  <si>
    <t>105O  :903077:00:------:--</t>
  </si>
  <si>
    <t>21:0797:000598</t>
  </si>
  <si>
    <t>21:0224:000534</t>
  </si>
  <si>
    <t>21:0224:000534:0003:0001:00</t>
  </si>
  <si>
    <t>105O  :903078:00:------:--</t>
  </si>
  <si>
    <t>21:0797:000599</t>
  </si>
  <si>
    <t>21:0224:000535</t>
  </si>
  <si>
    <t>21:0224:000535:0003:0001:00</t>
  </si>
  <si>
    <t>105O  :903079:00:------:--</t>
  </si>
  <si>
    <t>21:0797:000600</t>
  </si>
  <si>
    <t>21:0224:000536</t>
  </si>
  <si>
    <t>21:0224:000536:0003:0001:00</t>
  </si>
  <si>
    <t>105O  :903080:00:------:--</t>
  </si>
  <si>
    <t>21:0797:000601</t>
  </si>
  <si>
    <t>21:0224:000537</t>
  </si>
  <si>
    <t>21:0224:000537:0003:0001:00</t>
  </si>
  <si>
    <t>105O  :903082:00:------:--</t>
  </si>
  <si>
    <t>21:0797:000602</t>
  </si>
  <si>
    <t>21:0224:000538</t>
  </si>
  <si>
    <t>21:0224:000538:0003:0001:00</t>
  </si>
  <si>
    <t>105O  :903083:10:------:--</t>
  </si>
  <si>
    <t>21:0797:000603</t>
  </si>
  <si>
    <t>21:0224:000539</t>
  </si>
  <si>
    <t>21:0224:000539:0003:0001:00</t>
  </si>
  <si>
    <t>105O  :903084:20:903083:10</t>
  </si>
  <si>
    <t>21:0797:000604</t>
  </si>
  <si>
    <t>21:0224:000539:0004:0001:00</t>
  </si>
  <si>
    <t>105O  :903085:00:------:--</t>
  </si>
  <si>
    <t>21:0797:000605</t>
  </si>
  <si>
    <t>21:0224:000540</t>
  </si>
  <si>
    <t>21:0224:000540:0003:0001:00</t>
  </si>
  <si>
    <t>105O  :903086:00:------:--</t>
  </si>
  <si>
    <t>21:0797:000606</t>
  </si>
  <si>
    <t>21:0224:000541</t>
  </si>
  <si>
    <t>21:0224:000541:0003:0001:00</t>
  </si>
  <si>
    <t>105O  :903087:00:------:--</t>
  </si>
  <si>
    <t>21:0797:000607</t>
  </si>
  <si>
    <t>21:0224:000542</t>
  </si>
  <si>
    <t>21:0224:000542:0003:0001:00</t>
  </si>
  <si>
    <t>105O  :903088:00:------:--</t>
  </si>
  <si>
    <t>21:0797:000608</t>
  </si>
  <si>
    <t>21:0224:000543</t>
  </si>
  <si>
    <t>21:0224:000543:0003:0001:00</t>
  </si>
  <si>
    <t>105O  :903089:00:------:--</t>
  </si>
  <si>
    <t>21:0797:000609</t>
  </si>
  <si>
    <t>21:0224:000544</t>
  </si>
  <si>
    <t>21:0224:000544:0003:0001:00</t>
  </si>
  <si>
    <t>105O  :903090:00:------:--</t>
  </si>
  <si>
    <t>21:0797:000610</t>
  </si>
  <si>
    <t>21:0224:000545</t>
  </si>
  <si>
    <t>21:0224:000545:0003:0001:00</t>
  </si>
  <si>
    <t>105O  :903091:00:------:--</t>
  </si>
  <si>
    <t>21:0797:000611</t>
  </si>
  <si>
    <t>21:0224:000546</t>
  </si>
  <si>
    <t>21:0224:000546:0003:0001:00</t>
  </si>
  <si>
    <t>105O  :903092:00:------:--</t>
  </si>
  <si>
    <t>21:0797:000612</t>
  </si>
  <si>
    <t>21:0224:000547</t>
  </si>
  <si>
    <t>21:0224:000547:0003:0001:00</t>
  </si>
  <si>
    <t>105O  :903093:00:------:--</t>
  </si>
  <si>
    <t>21:0797:000613</t>
  </si>
  <si>
    <t>21:0224:000548</t>
  </si>
  <si>
    <t>21:0224:000548:0003:0001:00</t>
  </si>
  <si>
    <t>105O  :903094:00:------:--</t>
  </si>
  <si>
    <t>21:0797:000614</t>
  </si>
  <si>
    <t>21:0224:000549</t>
  </si>
  <si>
    <t>21:0224:000549:0003:0001:00</t>
  </si>
  <si>
    <t>105O  :903095:00:------:--</t>
  </si>
  <si>
    <t>21:0797:000615</t>
  </si>
  <si>
    <t>21:0224:000550</t>
  </si>
  <si>
    <t>21:0224:000550:0003:0001:00</t>
  </si>
  <si>
    <t>105O  :903096:00:------:--</t>
  </si>
  <si>
    <t>21:0797:000616</t>
  </si>
  <si>
    <t>21:0224:000551</t>
  </si>
  <si>
    <t>21:0224:000551:0003:0001:00</t>
  </si>
  <si>
    <t>105O  :903097:9X:------:--</t>
  </si>
  <si>
    <t>21:0797:000617</t>
  </si>
  <si>
    <t>105O  :903098:00:------:--</t>
  </si>
  <si>
    <t>21:0797:000618</t>
  </si>
  <si>
    <t>21:0224:000552</t>
  </si>
  <si>
    <t>21:0224:000552:0003:0001:00</t>
  </si>
  <si>
    <t>105O  :903099:00:------:--</t>
  </si>
  <si>
    <t>21:0797:000619</t>
  </si>
  <si>
    <t>21:0224:000553</t>
  </si>
  <si>
    <t>21:0224:000553:0003:0001:00</t>
  </si>
  <si>
    <t>105O  :903100:00:------:--</t>
  </si>
  <si>
    <t>21:0797:000620</t>
  </si>
  <si>
    <t>21:0224:000554</t>
  </si>
  <si>
    <t>21:0224:000554:0003:0001:00</t>
  </si>
  <si>
    <t>105O  :903102:00:------:--</t>
  </si>
  <si>
    <t>21:0797:000621</t>
  </si>
  <si>
    <t>21:0224:000555</t>
  </si>
  <si>
    <t>21:0224:000555:0003:0001:00</t>
  </si>
  <si>
    <t>105O  :903103:00:------:--</t>
  </si>
  <si>
    <t>21:0797:000622</t>
  </si>
  <si>
    <t>21:0224:000556</t>
  </si>
  <si>
    <t>21:0224:000556:0003:0001:00</t>
  </si>
  <si>
    <t>105O  :903104:10:------:--</t>
  </si>
  <si>
    <t>21:0797:000623</t>
  </si>
  <si>
    <t>21:0224:000557</t>
  </si>
  <si>
    <t>21:0224:000557:0003:0001:00</t>
  </si>
  <si>
    <t>105O  :903105:20:903104:10</t>
  </si>
  <si>
    <t>21:0797:000624</t>
  </si>
  <si>
    <t>21:0224:000557:0004:0001:00</t>
  </si>
  <si>
    <t>105O  :903106:00:------:--</t>
  </si>
  <si>
    <t>21:0797:000625</t>
  </si>
  <si>
    <t>21:0224:000558</t>
  </si>
  <si>
    <t>21:0224:000558:0003:0001:00</t>
  </si>
  <si>
    <t>105O  :903107:9X:------:--</t>
  </si>
  <si>
    <t>21:0797:000626</t>
  </si>
  <si>
    <t>105O  :903108:00:------:--</t>
  </si>
  <si>
    <t>21:0797:000627</t>
  </si>
  <si>
    <t>21:0224:000559</t>
  </si>
  <si>
    <t>21:0224:000559:0003:0001:00</t>
  </si>
  <si>
    <t>105O  :903109:00:------:--</t>
  </si>
  <si>
    <t>21:0797:000628</t>
  </si>
  <si>
    <t>21:0224:000560</t>
  </si>
  <si>
    <t>21:0224:000560:0003:0001:00</t>
  </si>
  <si>
    <t>105O  :903110:00:------:--</t>
  </si>
  <si>
    <t>21:0797:000629</t>
  </si>
  <si>
    <t>21:0224:000561</t>
  </si>
  <si>
    <t>21:0224:000561:0003:0001:00</t>
  </si>
  <si>
    <t>105O  :903111:00:------:--</t>
  </si>
  <si>
    <t>21:0797:000630</t>
  </si>
  <si>
    <t>21:0224:000562</t>
  </si>
  <si>
    <t>21:0224:000562:0003:0001:00</t>
  </si>
  <si>
    <t>105O  :903112:00:------:--</t>
  </si>
  <si>
    <t>21:0797:000631</t>
  </si>
  <si>
    <t>21:0224:000563</t>
  </si>
  <si>
    <t>21:0224:000563:0003:0001:00</t>
  </si>
  <si>
    <t>105O  :903113:00:------:--</t>
  </si>
  <si>
    <t>21:0797:000632</t>
  </si>
  <si>
    <t>21:0224:000564</t>
  </si>
  <si>
    <t>21:0224:000564:0003:0001:00</t>
  </si>
  <si>
    <t>105O  :903114:00:------:--</t>
  </si>
  <si>
    <t>21:0797:000633</t>
  </si>
  <si>
    <t>21:0224:000565</t>
  </si>
  <si>
    <t>21:0224:000565:0003:0001:00</t>
  </si>
  <si>
    <t>105O  :903115:00:------:--</t>
  </si>
  <si>
    <t>21:0797:000634</t>
  </si>
  <si>
    <t>21:0224:000566</t>
  </si>
  <si>
    <t>21:0224:000566:0003:0001:00</t>
  </si>
  <si>
    <t>105O  :903116:00:------:--</t>
  </si>
  <si>
    <t>21:0797:000635</t>
  </si>
  <si>
    <t>21:0224:000567</t>
  </si>
  <si>
    <t>21:0224:000567:0003:0001:00</t>
  </si>
  <si>
    <t>105O  :903117:00:------:--</t>
  </si>
  <si>
    <t>21:0797:000636</t>
  </si>
  <si>
    <t>21:0224:000568</t>
  </si>
  <si>
    <t>21:0224:000568:0003:0001:00</t>
  </si>
  <si>
    <t>105O  :903118:00:------:--</t>
  </si>
  <si>
    <t>21:0797:000637</t>
  </si>
  <si>
    <t>21:0224:000569</t>
  </si>
  <si>
    <t>21:0224:000569:0003:0001:00</t>
  </si>
  <si>
    <t>105O  :903119:00:------:--</t>
  </si>
  <si>
    <t>21:0797:000638</t>
  </si>
  <si>
    <t>21:0224:000570</t>
  </si>
  <si>
    <t>21:0224:000570:0003:0001:00</t>
  </si>
  <si>
    <t>105O  :903120:00:------:--</t>
  </si>
  <si>
    <t>21:0797:000639</t>
  </si>
  <si>
    <t>21:0224:000571</t>
  </si>
  <si>
    <t>21:0224:000571:0003:0001:00</t>
  </si>
  <si>
    <t>105O  :903122:00:------:--</t>
  </si>
  <si>
    <t>21:0797:000640</t>
  </si>
  <si>
    <t>21:0224:000572</t>
  </si>
  <si>
    <t>21:0224:000572:0003:0001:00</t>
  </si>
  <si>
    <t>105O  :903123:00:------:--</t>
  </si>
  <si>
    <t>21:0797:000641</t>
  </si>
  <si>
    <t>21:0224:000573</t>
  </si>
  <si>
    <t>21:0224:000573:0003:0001:00</t>
  </si>
  <si>
    <t>105O  :903124:00:------:--</t>
  </si>
  <si>
    <t>21:0797:000642</t>
  </si>
  <si>
    <t>21:0224:000574</t>
  </si>
  <si>
    <t>21:0224:000574:0003:0001:00</t>
  </si>
  <si>
    <t>105O  :903125:00:------:--</t>
  </si>
  <si>
    <t>21:0797:000643</t>
  </si>
  <si>
    <t>21:0224:000575</t>
  </si>
  <si>
    <t>21:0224:000575:0003:0001:00</t>
  </si>
  <si>
    <t>105O  :903126:10:------:--</t>
  </si>
  <si>
    <t>21:0797:000644</t>
  </si>
  <si>
    <t>21:0224:000576</t>
  </si>
  <si>
    <t>21:0224:000576:0003:0001:00</t>
  </si>
  <si>
    <t>105O  :903127:20:903126:10</t>
  </si>
  <si>
    <t>21:0797:000645</t>
  </si>
  <si>
    <t>21:0224:000576:0004:0001:00</t>
  </si>
  <si>
    <t>105O  :903128:00:------:--</t>
  </si>
  <si>
    <t>21:0797:000646</t>
  </si>
  <si>
    <t>21:0224:000577</t>
  </si>
  <si>
    <t>21:0224:000577:0003:0001:00</t>
  </si>
  <si>
    <t>105O  :903129:00:------:--</t>
  </si>
  <si>
    <t>21:0797:000647</t>
  </si>
  <si>
    <t>21:0224:000578</t>
  </si>
  <si>
    <t>21:0224:000578:0003:0001:00</t>
  </si>
  <si>
    <t>105O  :903130:00:------:--</t>
  </si>
  <si>
    <t>21:0797:000648</t>
  </si>
  <si>
    <t>21:0224:000579</t>
  </si>
  <si>
    <t>21:0224:000579:0003:0001:00</t>
  </si>
  <si>
    <t>105O  :903131:00:------:--</t>
  </si>
  <si>
    <t>21:0797:000649</t>
  </si>
  <si>
    <t>21:0224:000580</t>
  </si>
  <si>
    <t>21:0224:000580:0003:0001:00</t>
  </si>
  <si>
    <t>105O  :903132:00:------:--</t>
  </si>
  <si>
    <t>21:0797:000650</t>
  </si>
  <si>
    <t>21:0224:000581</t>
  </si>
  <si>
    <t>21:0224:000581:0003:0001:00</t>
  </si>
  <si>
    <t>105O  :903133:00:------:--</t>
  </si>
  <si>
    <t>21:0797:000651</t>
  </si>
  <si>
    <t>21:0224:000582</t>
  </si>
  <si>
    <t>21:0224:000582:0003:0001:00</t>
  </si>
  <si>
    <t>105O  :903134:00:------:--</t>
  </si>
  <si>
    <t>21:0797:000652</t>
  </si>
  <si>
    <t>21:0224:000583</t>
  </si>
  <si>
    <t>21:0224:000583:0003:0001:00</t>
  </si>
  <si>
    <t>105O  :903135:00:------:--</t>
  </si>
  <si>
    <t>21:0797:000653</t>
  </si>
  <si>
    <t>21:0224:000584</t>
  </si>
  <si>
    <t>21:0224:000584:0003:0001:00</t>
  </si>
  <si>
    <t>105O  :903136:00:------:--</t>
  </si>
  <si>
    <t>21:0797:000654</t>
  </si>
  <si>
    <t>21:0224:000585</t>
  </si>
  <si>
    <t>21:0224:000585:0003:0001:00</t>
  </si>
  <si>
    <t>105O  :903137:9Z:------:--</t>
  </si>
  <si>
    <t>21:0797:000655</t>
  </si>
  <si>
    <t>105O  :903138:00:------:--</t>
  </si>
  <si>
    <t>21:0797:000656</t>
  </si>
  <si>
    <t>21:0224:000586</t>
  </si>
  <si>
    <t>21:0224:000586:0003:0001:00</t>
  </si>
  <si>
    <t>105O  :903139:00:------:--</t>
  </si>
  <si>
    <t>21:0797:000657</t>
  </si>
  <si>
    <t>21:0224:000587</t>
  </si>
  <si>
    <t>21:0224:000587:0003:0001:00</t>
  </si>
  <si>
    <t>105O  :903140:00:------:--</t>
  </si>
  <si>
    <t>21:0797:000658</t>
  </si>
  <si>
    <t>21:0224:000588</t>
  </si>
  <si>
    <t>21:0224:000588:0003:0001:00</t>
  </si>
  <si>
    <t>105O  :903142:00:------:--</t>
  </si>
  <si>
    <t>21:0797:000659</t>
  </si>
  <si>
    <t>21:0224:000589</t>
  </si>
  <si>
    <t>21:0224:000589:0003:0001:00</t>
  </si>
  <si>
    <t>105O  :903143:00:------:--</t>
  </si>
  <si>
    <t>21:0797:000660</t>
  </si>
  <si>
    <t>21:0224:000590</t>
  </si>
  <si>
    <t>21:0224:000590:0003:0001:00</t>
  </si>
  <si>
    <t>105O  :903144:00:------:--</t>
  </si>
  <si>
    <t>21:0797:000661</t>
  </si>
  <si>
    <t>21:0224:000591</t>
  </si>
  <si>
    <t>21:0224:000591:0003:0001:00</t>
  </si>
  <si>
    <t>105O  :903145:00:------:--</t>
  </si>
  <si>
    <t>21:0797:000662</t>
  </si>
  <si>
    <t>21:0224:000592</t>
  </si>
  <si>
    <t>21:0224:000592:0003:0001:00</t>
  </si>
  <si>
    <t>105O  :903146:00:------:--</t>
  </si>
  <si>
    <t>21:0797:000663</t>
  </si>
  <si>
    <t>21:0224:000593</t>
  </si>
  <si>
    <t>21:0224:000593:0003:0001:00</t>
  </si>
  <si>
    <t>105O  :903147:10:------:--</t>
  </si>
  <si>
    <t>21:0797:000664</t>
  </si>
  <si>
    <t>21:0224:000594</t>
  </si>
  <si>
    <t>21:0224:000594:0003:0001:00</t>
  </si>
  <si>
    <t>105O  :903148:20:903147:10</t>
  </si>
  <si>
    <t>21:0797:000665</t>
  </si>
  <si>
    <t>21:0224:000594:0004:0001:00</t>
  </si>
  <si>
    <t>105O  :903149:00:------:--</t>
  </si>
  <si>
    <t>21:0797:000666</t>
  </si>
  <si>
    <t>21:0224:000595</t>
  </si>
  <si>
    <t>21:0224:000595:0003:0001:00</t>
  </si>
  <si>
    <t>105O  :903150:9Y:------:--</t>
  </si>
  <si>
    <t>21:0797:000667</t>
  </si>
  <si>
    <t>105O  :903151:00:------:--</t>
  </si>
  <si>
    <t>21:0797:000668</t>
  </si>
  <si>
    <t>21:0224:000596</t>
  </si>
  <si>
    <t>21:0224:000596:0003:0001:00</t>
  </si>
  <si>
    <t>105O  :903152:00:------:--</t>
  </si>
  <si>
    <t>21:0797:000669</t>
  </si>
  <si>
    <t>21:0224:000597</t>
  </si>
  <si>
    <t>21:0224:000597:0003:0001:00</t>
  </si>
  <si>
    <t>105O  :903153:00:------:--</t>
  </si>
  <si>
    <t>21:0797:000670</t>
  </si>
  <si>
    <t>21:0224:000598</t>
  </si>
  <si>
    <t>21:0224:000598:0003:0001:00</t>
  </si>
  <si>
    <t>105O  :903154:00:------:--</t>
  </si>
  <si>
    <t>21:0797:000671</t>
  </si>
  <si>
    <t>21:0224:000599</t>
  </si>
  <si>
    <t>21:0224:000599:0003:0001:00</t>
  </si>
  <si>
    <t>105O  :903155:00:------:--</t>
  </si>
  <si>
    <t>21:0797:000672</t>
  </si>
  <si>
    <t>21:0224:000600</t>
  </si>
  <si>
    <t>21:0224:000600:0003:0001:00</t>
  </si>
  <si>
    <t>105O  :903156:00:------:--</t>
  </si>
  <si>
    <t>21:0797:000673</t>
  </si>
  <si>
    <t>21:0224:000601</t>
  </si>
  <si>
    <t>21:0224:000601:0003:0001:00</t>
  </si>
  <si>
    <t>105O  :903157:00:------:--</t>
  </si>
  <si>
    <t>21:0797:000674</t>
  </si>
  <si>
    <t>21:0224:000602</t>
  </si>
  <si>
    <t>21:0224:000602:0003:0001:00</t>
  </si>
  <si>
    <t>105O  :903158:00:------:--</t>
  </si>
  <si>
    <t>21:0797:000675</t>
  </si>
  <si>
    <t>21:0224:000603</t>
  </si>
  <si>
    <t>21:0224:000603:0003:0001:00</t>
  </si>
  <si>
    <t>105O  :903159:00:------:--</t>
  </si>
  <si>
    <t>21:0797:000676</t>
  </si>
  <si>
    <t>21:0224:000604</t>
  </si>
  <si>
    <t>21:0224:000604:0003:0001:00</t>
  </si>
  <si>
    <t>105O  :903160:00:------:--</t>
  </si>
  <si>
    <t>21:0797:000677</t>
  </si>
  <si>
    <t>21:0224:000605</t>
  </si>
  <si>
    <t>21:0224:000605:0003:0001:00</t>
  </si>
  <si>
    <t>105O  :903162:00:------:--</t>
  </si>
  <si>
    <t>21:0797:000678</t>
  </si>
  <si>
    <t>21:0224:000606</t>
  </si>
  <si>
    <t>21:0224:000606:0003:0001:00</t>
  </si>
  <si>
    <t>105O  :903163:00:------:--</t>
  </si>
  <si>
    <t>21:0797:000679</t>
  </si>
  <si>
    <t>21:0224:000607</t>
  </si>
  <si>
    <t>21:0224:000607:0003:0001:00</t>
  </si>
  <si>
    <t>105O  :903164:00:------:--</t>
  </si>
  <si>
    <t>21:0797:000680</t>
  </si>
  <si>
    <t>21:0224:000608</t>
  </si>
  <si>
    <t>21:0224:000608:0003:0001:00</t>
  </si>
  <si>
    <t>105O  :903165:00:------:--</t>
  </si>
  <si>
    <t>21:0797:000681</t>
  </si>
  <si>
    <t>21:0224:000609</t>
  </si>
  <si>
    <t>21:0224:000609:0003:0001:00</t>
  </si>
  <si>
    <t>105O  :903166:00:------:--</t>
  </si>
  <si>
    <t>21:0797:000682</t>
  </si>
  <si>
    <t>21:0224:000610</t>
  </si>
  <si>
    <t>21:0224:000610:0003:0001:00</t>
  </si>
  <si>
    <t>105O  :903167:00:------:--</t>
  </si>
  <si>
    <t>21:0797:000683</t>
  </si>
  <si>
    <t>21:0224:000611</t>
  </si>
  <si>
    <t>21:0224:000611:0003:0001:00</t>
  </si>
  <si>
    <t>105O  :903168:10:------:--</t>
  </si>
  <si>
    <t>21:0797:000684</t>
  </si>
  <si>
    <t>21:0224:000612</t>
  </si>
  <si>
    <t>21:0224:000612:0003:0001:00</t>
  </si>
  <si>
    <t>105O  :903169:20:903168:10</t>
  </si>
  <si>
    <t>21:0797:000685</t>
  </si>
  <si>
    <t>21:0224:000612:0004:0001:00</t>
  </si>
  <si>
    <t>105O  :903170:00:------:--</t>
  </si>
  <si>
    <t>21:0797:000686</t>
  </si>
  <si>
    <t>21:0224:000613</t>
  </si>
  <si>
    <t>21:0224:000613:0003:0001:00</t>
  </si>
  <si>
    <t>105O  :903171:00:------:--</t>
  </si>
  <si>
    <t>21:0797:000687</t>
  </si>
  <si>
    <t>21:0224:000614</t>
  </si>
  <si>
    <t>21:0224:000614:0003:0001:00</t>
  </si>
  <si>
    <t>105O  :903172:00:------:--</t>
  </si>
  <si>
    <t>21:0797:000688</t>
  </si>
  <si>
    <t>21:0224:000615</t>
  </si>
  <si>
    <t>21:0224:000615:0003:0001:00</t>
  </si>
  <si>
    <t>105O  :903173:00:------:--</t>
  </si>
  <si>
    <t>21:0797:000689</t>
  </si>
  <si>
    <t>21:0224:000616</t>
  </si>
  <si>
    <t>21:0224:000616:0003:0001:00</t>
  </si>
  <si>
    <t>105O  :903174:9X:------:--</t>
  </si>
  <si>
    <t>21:0797:000690</t>
  </si>
  <si>
    <t>105O  :903175:00:------:--</t>
  </si>
  <si>
    <t>21:0797:000691</t>
  </si>
  <si>
    <t>21:0224:000617</t>
  </si>
  <si>
    <t>21:0224:000617:0003:0001:00</t>
  </si>
  <si>
    <t>105O  :903176:00:------:--</t>
  </si>
  <si>
    <t>21:0797:000692</t>
  </si>
  <si>
    <t>21:0224:000618</t>
  </si>
  <si>
    <t>21:0224:000618:0003:0001:00</t>
  </si>
  <si>
    <t>105O  :903177:00:------:--</t>
  </si>
  <si>
    <t>21:0797:000693</t>
  </si>
  <si>
    <t>21:0224:000619</t>
  </si>
  <si>
    <t>21:0224:000619:0003:0001:00</t>
  </si>
  <si>
    <t>105O  :903178:00:------:--</t>
  </si>
  <si>
    <t>21:0797:000694</t>
  </si>
  <si>
    <t>21:0224:000620</t>
  </si>
  <si>
    <t>21:0224:000620:0003:0001:00</t>
  </si>
  <si>
    <t>105O  :903179:00:------:--</t>
  </si>
  <si>
    <t>21:0797:000695</t>
  </si>
  <si>
    <t>21:0224:000621</t>
  </si>
  <si>
    <t>21:0224:000621:0003:0001:00</t>
  </si>
  <si>
    <t>105O  :903180:00:------:--</t>
  </si>
  <si>
    <t>21:0797:000696</t>
  </si>
  <si>
    <t>21:0224:000622</t>
  </si>
  <si>
    <t>21:0224:000622:0003:0001:00</t>
  </si>
  <si>
    <t>105O  :903182:00:------:--</t>
  </si>
  <si>
    <t>21:0797:000697</t>
  </si>
  <si>
    <t>21:0224:000623</t>
  </si>
  <si>
    <t>21:0224:000623:0003:0001:00</t>
  </si>
  <si>
    <t>105O  :903183:10:------:--</t>
  </si>
  <si>
    <t>21:0797:000698</t>
  </si>
  <si>
    <t>21:0224:000624</t>
  </si>
  <si>
    <t>21:0224:000624:0003:0001:00</t>
  </si>
  <si>
    <t>105O  :903184:20:903183:10</t>
  </si>
  <si>
    <t>21:0797:000699</t>
  </si>
  <si>
    <t>21:0224:000624:0004:0001:00</t>
  </si>
  <si>
    <t>105O  :903185:00:------:--</t>
  </si>
  <si>
    <t>21:0797:000700</t>
  </si>
  <si>
    <t>21:0224:000625</t>
  </si>
  <si>
    <t>21:0224:000625:0003:0001:00</t>
  </si>
  <si>
    <t>105O  :903186:00:------:--</t>
  </si>
  <si>
    <t>21:0797:000701</t>
  </si>
  <si>
    <t>21:0224:000626</t>
  </si>
  <si>
    <t>21:0224:000626:0003:0001:00</t>
  </si>
  <si>
    <t>105O  :903187:00:------:--</t>
  </si>
  <si>
    <t>21:0797:000702</t>
  </si>
  <si>
    <t>21:0224:000627</t>
  </si>
  <si>
    <t>21:0224:000627:0003:0001:00</t>
  </si>
  <si>
    <t>105O  :903188:00:------:--</t>
  </si>
  <si>
    <t>21:0797:000703</t>
  </si>
  <si>
    <t>21:0224:000628</t>
  </si>
  <si>
    <t>21:0224:000628:0003:0001:00</t>
  </si>
  <si>
    <t>105O  :903189:00:------:--</t>
  </si>
  <si>
    <t>21:0797:000704</t>
  </si>
  <si>
    <t>21:0224:000629</t>
  </si>
  <si>
    <t>21:0224:000629:0003:0001:00</t>
  </si>
  <si>
    <t>105O  :903190:00:------:--</t>
  </si>
  <si>
    <t>21:0797:000705</t>
  </si>
  <si>
    <t>21:0224:000630</t>
  </si>
  <si>
    <t>21:0224:000630:0003:0001:00</t>
  </si>
  <si>
    <t>105O  :903191:00:------:--</t>
  </si>
  <si>
    <t>21:0797:000706</t>
  </si>
  <si>
    <t>21:0224:000631</t>
  </si>
  <si>
    <t>21:0224:000631:0003:0001:00</t>
  </si>
  <si>
    <t>105O  :903192:00:------:--</t>
  </si>
  <si>
    <t>21:0797:000707</t>
  </si>
  <si>
    <t>21:0224:000632</t>
  </si>
  <si>
    <t>21:0224:000632:0003:0001:00</t>
  </si>
  <si>
    <t>105O  :903193:9X:------:--</t>
  </si>
  <si>
    <t>21:0797:000708</t>
  </si>
  <si>
    <t>105O  :903194:00:------:--</t>
  </si>
  <si>
    <t>21:0797:000709</t>
  </si>
  <si>
    <t>21:0224:000633</t>
  </si>
  <si>
    <t>21:0224:000633:0003:0001:00</t>
  </si>
  <si>
    <t>105O  :903195:00:------:--</t>
  </si>
  <si>
    <t>21:0797:000710</t>
  </si>
  <si>
    <t>21:0224:000634</t>
  </si>
  <si>
    <t>21:0224:000634:0003:0001:00</t>
  </si>
  <si>
    <t>105O  :903196:00:------:--</t>
  </si>
  <si>
    <t>21:0797:000711</t>
  </si>
  <si>
    <t>21:0224:000635</t>
  </si>
  <si>
    <t>21:0224:000635:0003:0001:00</t>
  </si>
  <si>
    <t>105O  :903197:00:------:--</t>
  </si>
  <si>
    <t>21:0797:000712</t>
  </si>
  <si>
    <t>21:0224:000636</t>
  </si>
  <si>
    <t>21:0224:000636:0003:0001:00</t>
  </si>
  <si>
    <t>105O  :903198:00:------:--</t>
  </si>
  <si>
    <t>21:0797:000713</t>
  </si>
  <si>
    <t>21:0224:000637</t>
  </si>
  <si>
    <t>21:0224:000637:0003:0001:00</t>
  </si>
  <si>
    <t>105O  :903199:00:------:--</t>
  </si>
  <si>
    <t>21:0797:000714</t>
  </si>
  <si>
    <t>21:0224:000638</t>
  </si>
  <si>
    <t>21:0224:000638:0003:0001:00</t>
  </si>
  <si>
    <t>105O  :903200:00:------:--</t>
  </si>
  <si>
    <t>21:0797:000715</t>
  </si>
  <si>
    <t>21:0224:000639</t>
  </si>
  <si>
    <t>21:0224:000639:0003:0001:00</t>
  </si>
  <si>
    <t>105O  :903202:10:------:--</t>
  </si>
  <si>
    <t>21:0797:000716</t>
  </si>
  <si>
    <t>21:0224:000640</t>
  </si>
  <si>
    <t>21:0224:000640:0003:0001:00</t>
  </si>
  <si>
    <t>105O  :903203:20:903202:10</t>
  </si>
  <si>
    <t>21:0797:000717</t>
  </si>
  <si>
    <t>21:0224:000640:0004:0001:00</t>
  </si>
  <si>
    <t>105O  :903204:00:------:--</t>
  </si>
  <si>
    <t>21:0797:000718</t>
  </si>
  <si>
    <t>21:0224:000641</t>
  </si>
  <si>
    <t>21:0224:000641:0003:0001:00</t>
  </si>
  <si>
    <t>105O  :903205:00:------:--</t>
  </si>
  <si>
    <t>21:0797:000719</t>
  </si>
  <si>
    <t>21:0224:000642</t>
  </si>
  <si>
    <t>21:0224:000642:0003:0001:00</t>
  </si>
  <si>
    <t>105O  :903206:00:------:--</t>
  </si>
  <si>
    <t>21:0797:000720</t>
  </si>
  <si>
    <t>21:0224:000643</t>
  </si>
  <si>
    <t>21:0224:000643:0003:0001:00</t>
  </si>
  <si>
    <t>105O  :903207:00:------:--</t>
  </si>
  <si>
    <t>21:0797:000721</t>
  </si>
  <si>
    <t>21:0224:000644</t>
  </si>
  <si>
    <t>21:0224:000644:0003:0001:00</t>
  </si>
  <si>
    <t>105O  :903208:00:------:--</t>
  </si>
  <si>
    <t>21:0797:000722</t>
  </si>
  <si>
    <t>21:0224:000645</t>
  </si>
  <si>
    <t>21:0224:000645:0003:0001:00</t>
  </si>
  <si>
    <t>105O  :903209:00:------:--</t>
  </si>
  <si>
    <t>21:0797:000723</t>
  </si>
  <si>
    <t>21:0224:000646</t>
  </si>
  <si>
    <t>21:0224:000646:0003:0001:00</t>
  </si>
  <si>
    <t>105O  :903210:00:------:--</t>
  </si>
  <si>
    <t>21:0797:000724</t>
  </si>
  <si>
    <t>21:0224:000647</t>
  </si>
  <si>
    <t>21:0224:000647:0003:0001:00</t>
  </si>
  <si>
    <t>105O  :903211:00:------:--</t>
  </si>
  <si>
    <t>21:0797:000725</t>
  </si>
  <si>
    <t>21:0224:000648</t>
  </si>
  <si>
    <t>21:0224:000648:0003:0001:00</t>
  </si>
  <si>
    <t>105O  :903212:00:------:--</t>
  </si>
  <si>
    <t>21:0797:000726</t>
  </si>
  <si>
    <t>21:0224:000649</t>
  </si>
  <si>
    <t>21:0224:000649:0003:0001:00</t>
  </si>
  <si>
    <t>105O  :903213:00:------:--</t>
  </si>
  <si>
    <t>21:0797:000727</t>
  </si>
  <si>
    <t>21:0224:000650</t>
  </si>
  <si>
    <t>21:0224:000650:0003:0001:00</t>
  </si>
  <si>
    <t>105O  :903214:00:------:--</t>
  </si>
  <si>
    <t>21:0797:000728</t>
  </si>
  <si>
    <t>21:0224:000651</t>
  </si>
  <si>
    <t>21:0224:000651:0003:0001:00</t>
  </si>
  <si>
    <t>105O  :903215:00:------:--</t>
  </si>
  <si>
    <t>21:0797:000729</t>
  </si>
  <si>
    <t>21:0224:000652</t>
  </si>
  <si>
    <t>21:0224:000652:0003:0001:00</t>
  </si>
  <si>
    <t>105O  :903216:9Y:------:--</t>
  </si>
  <si>
    <t>21:0797:000730</t>
  </si>
  <si>
    <t>105O  :903217:00:------:--</t>
  </si>
  <si>
    <t>21:0797:000731</t>
  </si>
  <si>
    <t>21:0224:000653</t>
  </si>
  <si>
    <t>21:0224:000653:0003:0001:00</t>
  </si>
  <si>
    <t>105O  :903218:00:------:--</t>
  </si>
  <si>
    <t>21:0797:000732</t>
  </si>
  <si>
    <t>21:0224:000654</t>
  </si>
  <si>
    <t>21:0224:000654:0003:0001:00</t>
  </si>
  <si>
    <t>105O  :903219:00:------:--</t>
  </si>
  <si>
    <t>21:0797:000733</t>
  </si>
  <si>
    <t>21:0224:000655</t>
  </si>
  <si>
    <t>21:0224:000655:0003:0001:00</t>
  </si>
  <si>
    <t>105O  :903220:00:------:--</t>
  </si>
  <si>
    <t>21:0797:000734</t>
  </si>
  <si>
    <t>21:0224:000656</t>
  </si>
  <si>
    <t>21:0224:000656:0003:0001:00</t>
  </si>
  <si>
    <t>105O  :903222:00:------:--</t>
  </si>
  <si>
    <t>21:0797:000735</t>
  </si>
  <si>
    <t>21:0224:000657</t>
  </si>
  <si>
    <t>21:0224:000657:0003:0001:00</t>
  </si>
  <si>
    <t>105O  :903223:00:------:--</t>
  </si>
  <si>
    <t>21:0797:000736</t>
  </si>
  <si>
    <t>21:0224:000658</t>
  </si>
  <si>
    <t>21:0224:000658:0003:0001:00</t>
  </si>
  <si>
    <t>105O  :903224:10:------:--</t>
  </si>
  <si>
    <t>21:0797:000737</t>
  </si>
  <si>
    <t>21:0224:000659</t>
  </si>
  <si>
    <t>21:0224:000659:0003:0001:00</t>
  </si>
  <si>
    <t>105O  :903225:20:903224:10</t>
  </si>
  <si>
    <t>21:0797:000738</t>
  </si>
  <si>
    <t>21:0224:000659:0004:0001:00</t>
  </si>
  <si>
    <t>105O  :903226:9X:------:--</t>
  </si>
  <si>
    <t>21:0797:000739</t>
  </si>
  <si>
    <t>105O  :903227:00:------:--</t>
  </si>
  <si>
    <t>21:0797:000740</t>
  </si>
  <si>
    <t>21:0224:000660</t>
  </si>
  <si>
    <t>21:0224:000660:0003:0001:00</t>
  </si>
  <si>
    <t>105O  :903228:00:------:--</t>
  </si>
  <si>
    <t>21:0797:000741</t>
  </si>
  <si>
    <t>21:0224:000661</t>
  </si>
  <si>
    <t>21:0224:000661:0003:0001:00</t>
  </si>
  <si>
    <t>105O  :903229:00:------:--</t>
  </si>
  <si>
    <t>21:0797:000742</t>
  </si>
  <si>
    <t>21:0224:000662</t>
  </si>
  <si>
    <t>21:0224:000662:0003:0001:00</t>
  </si>
  <si>
    <t>105O  :903230:00:------:--</t>
  </si>
  <si>
    <t>21:0797:000743</t>
  </si>
  <si>
    <t>21:0224:000663</t>
  </si>
  <si>
    <t>21:0224:000663:0003:0001:00</t>
  </si>
  <si>
    <t>105O  :903231:00:------:--</t>
  </si>
  <si>
    <t>21:0797:000744</t>
  </si>
  <si>
    <t>21:0224:000664</t>
  </si>
  <si>
    <t>21:0224:000664:0003:0001:00</t>
  </si>
  <si>
    <t>105O  :903232:00:------:--</t>
  </si>
  <si>
    <t>21:0797:000745</t>
  </si>
  <si>
    <t>21:0224:000665</t>
  </si>
  <si>
    <t>21:0224:000665:0003:0001:00</t>
  </si>
  <si>
    <t>105O  :903233:00:------:--</t>
  </si>
  <si>
    <t>21:0797:000746</t>
  </si>
  <si>
    <t>21:0224:000666</t>
  </si>
  <si>
    <t>21:0224:000666:0003:0001:00</t>
  </si>
  <si>
    <t>105O  :903234:00:------:--</t>
  </si>
  <si>
    <t>21:0797:000747</t>
  </si>
  <si>
    <t>21:0224:000667</t>
  </si>
  <si>
    <t>21:0224:000667:0003:0001:00</t>
  </si>
  <si>
    <t>105O  :903235:00:------:--</t>
  </si>
  <si>
    <t>21:0797:000748</t>
  </si>
  <si>
    <t>21:0224:000668</t>
  </si>
  <si>
    <t>21:0224:000668:0003:0001:00</t>
  </si>
  <si>
    <t>105O  :903236:00:------:--</t>
  </si>
  <si>
    <t>21:0797:000749</t>
  </si>
  <si>
    <t>21:0224:000669</t>
  </si>
  <si>
    <t>21:0224:000669:0003:0001:00</t>
  </si>
  <si>
    <t>105O  :903237:00:------:--</t>
  </si>
  <si>
    <t>21:0797:000750</t>
  </si>
  <si>
    <t>21:0224:000670</t>
  </si>
  <si>
    <t>21:0224:000670:0003:0001:00</t>
  </si>
  <si>
    <t>105O  :903238:00:------:--</t>
  </si>
  <si>
    <t>21:0797:000751</t>
  </si>
  <si>
    <t>21:0224:000671</t>
  </si>
  <si>
    <t>21:0224:000671:0003:0001:00</t>
  </si>
  <si>
    <t>105O  :903239:00:------:--</t>
  </si>
  <si>
    <t>21:0797:000752</t>
  </si>
  <si>
    <t>21:0224:000672</t>
  </si>
  <si>
    <t>21:0224:000672:0003:0001:00</t>
  </si>
  <si>
    <t>105O  :903240:00:------:--</t>
  </si>
  <si>
    <t>21:0797:000753</t>
  </si>
  <si>
    <t>21:0224:000673</t>
  </si>
  <si>
    <t>21:0224:000673:0003:0001:00</t>
  </si>
  <si>
    <t>105O  :903242:00:------:--</t>
  </si>
  <si>
    <t>21:0797:000754</t>
  </si>
  <si>
    <t>21:0224:000674</t>
  </si>
  <si>
    <t>21:0224:000674:0003:0001:00</t>
  </si>
  <si>
    <t>105O  :903243:00:------:--</t>
  </si>
  <si>
    <t>21:0797:000755</t>
  </si>
  <si>
    <t>21:0224:000675</t>
  </si>
  <si>
    <t>21:0224:000675:0003:0001:00</t>
  </si>
  <si>
    <t>105O  :903244:00:------:--</t>
  </si>
  <si>
    <t>21:0797:000756</t>
  </si>
  <si>
    <t>21:0224:000676</t>
  </si>
  <si>
    <t>21:0224:000676:0003:0001:00</t>
  </si>
  <si>
    <t>105O  :903245:9Z:------:--</t>
  </si>
  <si>
    <t>21:0797:000757</t>
  </si>
  <si>
    <t>105O  :903246:00:------:--</t>
  </si>
  <si>
    <t>21:0797:000758</t>
  </si>
  <si>
    <t>21:0224:000677</t>
  </si>
  <si>
    <t>21:0224:000677:0003:0001:00</t>
  </si>
  <si>
    <t>105O  :903247:00:------:--</t>
  </si>
  <si>
    <t>21:0797:000759</t>
  </si>
  <si>
    <t>21:0224:000678</t>
  </si>
  <si>
    <t>21:0224:000678:0003:0001:00</t>
  </si>
  <si>
    <t>105O  :903248:00:------:--</t>
  </si>
  <si>
    <t>21:0797:000760</t>
  </si>
  <si>
    <t>21:0224:000679</t>
  </si>
  <si>
    <t>21:0224:000679:0003:0001:00</t>
  </si>
  <si>
    <t>105O  :903249:00:------:--</t>
  </si>
  <si>
    <t>21:0797:000761</t>
  </si>
  <si>
    <t>21:0224:000680</t>
  </si>
  <si>
    <t>21:0224:000680:0003:0001:00</t>
  </si>
  <si>
    <t>105O  :903250:00:------:--</t>
  </si>
  <si>
    <t>21:0797:000762</t>
  </si>
  <si>
    <t>21:0224:000681</t>
  </si>
  <si>
    <t>21:0224:000681:0003:0001:00</t>
  </si>
  <si>
    <t>105O  :903251:10:------:--</t>
  </si>
  <si>
    <t>21:0797:000763</t>
  </si>
  <si>
    <t>21:0224:000682</t>
  </si>
  <si>
    <t>21:0224:000682:0003:0001:00</t>
  </si>
  <si>
    <t>105O  :903252:20:903251:10</t>
  </si>
  <si>
    <t>21:0797:000764</t>
  </si>
  <si>
    <t>21:0224:000682:0004:0001:00</t>
  </si>
  <si>
    <t>105O  :903253:00:------:--</t>
  </si>
  <si>
    <t>21:0797:000765</t>
  </si>
  <si>
    <t>21:0224:000683</t>
  </si>
  <si>
    <t>21:0224:000683:0003:0001:00</t>
  </si>
  <si>
    <t>105O  :903254:00:------:--</t>
  </si>
  <si>
    <t>21:0797:000766</t>
  </si>
  <si>
    <t>21:0224:000684</t>
  </si>
  <si>
    <t>21:0224:000684:0003:0001:00</t>
  </si>
  <si>
    <t>105O  :903255:00:------:--</t>
  </si>
  <si>
    <t>21:0797:000767</t>
  </si>
  <si>
    <t>21:0224:000685</t>
  </si>
  <si>
    <t>21:0224:000685:0003:0001:00</t>
  </si>
  <si>
    <t>105O  :903256:00:------:--</t>
  </si>
  <si>
    <t>21:0797:000768</t>
  </si>
  <si>
    <t>21:0224:000686</t>
  </si>
  <si>
    <t>21:0224:000686:0003:0001:00</t>
  </si>
  <si>
    <t>105O  :903257:00:------:--</t>
  </si>
  <si>
    <t>21:0797:000769</t>
  </si>
  <si>
    <t>21:0224:000687</t>
  </si>
  <si>
    <t>21:0224:000687:0003:0001:00</t>
  </si>
  <si>
    <t>105O  :903258:00:------:--</t>
  </si>
  <si>
    <t>21:0797:000770</t>
  </si>
  <si>
    <t>21:0224:000688</t>
  </si>
  <si>
    <t>21:0224:000688:0003:0001:00</t>
  </si>
  <si>
    <t>105O  :903259:00:------:--</t>
  </si>
  <si>
    <t>21:0797:000771</t>
  </si>
  <si>
    <t>21:0224:000689</t>
  </si>
  <si>
    <t>21:0224:000689:0003:0001:00</t>
  </si>
  <si>
    <t>105O  :903260:00:------:--</t>
  </si>
  <si>
    <t>21:0797:000772</t>
  </si>
  <si>
    <t>21:0224:000690</t>
  </si>
  <si>
    <t>21:0224:000690:0003:0001:00</t>
  </si>
  <si>
    <t>105O  :903262:00:------:--</t>
  </si>
  <si>
    <t>21:0797:000773</t>
  </si>
  <si>
    <t>21:0224:000691</t>
  </si>
  <si>
    <t>21:0224:000691:0003:0001:00</t>
  </si>
  <si>
    <t>105O  :903263:10:------:--</t>
  </si>
  <si>
    <t>21:0797:000774</t>
  </si>
  <si>
    <t>21:0224:000692</t>
  </si>
  <si>
    <t>21:0224:000692:0003:0001:00</t>
  </si>
  <si>
    <t>105O  :903264:20:903263:10</t>
  </si>
  <si>
    <t>21:0797:000775</t>
  </si>
  <si>
    <t>21:0224:000692:0004:0001:00</t>
  </si>
  <si>
    <t>105O  :903265:00:------:--</t>
  </si>
  <si>
    <t>21:0797:000776</t>
  </si>
  <si>
    <t>21:0224:000693</t>
  </si>
  <si>
    <t>21:0224:000693:0003:0001:00</t>
  </si>
  <si>
    <t>105O  :903266:00:------:--</t>
  </si>
  <si>
    <t>21:0797:000777</t>
  </si>
  <si>
    <t>21:0224:000694</t>
  </si>
  <si>
    <t>21:0224:000694:0003:0001:00</t>
  </si>
  <si>
    <t>105O  :903267:00:------:--</t>
  </si>
  <si>
    <t>21:0797:000778</t>
  </si>
  <si>
    <t>21:0224:000695</t>
  </si>
  <si>
    <t>21:0224:000695:0003:0001:00</t>
  </si>
  <si>
    <t>105O  :903268:00:------:--</t>
  </si>
  <si>
    <t>21:0797:000779</t>
  </si>
  <si>
    <t>21:0224:000696</t>
  </si>
  <si>
    <t>21:0224:000696:0003:0001:00</t>
  </si>
  <si>
    <t>105O  :903269:00:------:--</t>
  </si>
  <si>
    <t>21:0797:000780</t>
  </si>
  <si>
    <t>21:0224:000697</t>
  </si>
  <si>
    <t>21:0224:000697:0003:0001:00</t>
  </si>
  <si>
    <t>105O  :903270:00:------:--</t>
  </si>
  <si>
    <t>21:0797:000781</t>
  </si>
  <si>
    <t>21:0224:000698</t>
  </si>
  <si>
    <t>21:0224:000698:0003:0001:00</t>
  </si>
  <si>
    <t>105O  :903271:00:------:--</t>
  </si>
  <si>
    <t>21:0797:000782</t>
  </si>
  <si>
    <t>21:0224:000699</t>
  </si>
  <si>
    <t>21:0224:000699:0003:0001:00</t>
  </si>
  <si>
    <t>105O  :903272:00:------:--</t>
  </si>
  <si>
    <t>21:0797:000783</t>
  </si>
  <si>
    <t>21:0224:000700</t>
  </si>
  <si>
    <t>21:0224:000700:0003:0001:00</t>
  </si>
  <si>
    <t>105O  :903273:00:------:--</t>
  </si>
  <si>
    <t>21:0797:000784</t>
  </si>
  <si>
    <t>21:0224:000701</t>
  </si>
  <si>
    <t>21:0224:000701:0003:0001:00</t>
  </si>
  <si>
    <t>105O  :903274:00:------:--</t>
  </si>
  <si>
    <t>21:0797:000785</t>
  </si>
  <si>
    <t>21:0224:000702</t>
  </si>
  <si>
    <t>21:0224:000702:0003:0001:00</t>
  </si>
  <si>
    <t>105O  :903275:00:------:--</t>
  </si>
  <si>
    <t>21:0797:000786</t>
  </si>
  <si>
    <t>21:0224:000703</t>
  </si>
  <si>
    <t>21:0224:000703:0003:0001:00</t>
  </si>
  <si>
    <t>105O  :903276:00:------:--</t>
  </si>
  <si>
    <t>21:0797:000787</t>
  </si>
  <si>
    <t>21:0224:000704</t>
  </si>
  <si>
    <t>21:0224:000704:0003:0001:00</t>
  </si>
  <si>
    <t>105O  :903277:00:------:--</t>
  </si>
  <si>
    <t>21:0797:000788</t>
  </si>
  <si>
    <t>21:0224:000705</t>
  </si>
  <si>
    <t>21:0224:000705:0003:0001:00</t>
  </si>
  <si>
    <t>105O  :903278:00:------:--</t>
  </si>
  <si>
    <t>21:0797:000789</t>
  </si>
  <si>
    <t>21:0224:000706</t>
  </si>
  <si>
    <t>21:0224:000706:0003:0001:00</t>
  </si>
  <si>
    <t>105O  :903279:9Z:------:--</t>
  </si>
  <si>
    <t>21:0797:000790</t>
  </si>
  <si>
    <t>105O  :903280:00:------:--</t>
  </si>
  <si>
    <t>21:0797:000791</t>
  </si>
  <si>
    <t>21:0224:000707</t>
  </si>
  <si>
    <t>21:0224:000707:0003:0001:00</t>
  </si>
  <si>
    <t>105O  :903282:10:------:--</t>
  </si>
  <si>
    <t>21:0797:000792</t>
  </si>
  <si>
    <t>21:0224:000708</t>
  </si>
  <si>
    <t>21:0224:000708:0003:0001:00</t>
  </si>
  <si>
    <t>105O  :903283:20:903282:10</t>
  </si>
  <si>
    <t>21:0797:000793</t>
  </si>
  <si>
    <t>21:0224:000708:0004:0001:00</t>
  </si>
  <si>
    <t>105O  :903284:00:------:--</t>
  </si>
  <si>
    <t>21:0797:000794</t>
  </si>
  <si>
    <t>21:0224:000709</t>
  </si>
  <si>
    <t>21:0224:000709:0003:0001:00</t>
  </si>
  <si>
    <t>105O  :903285:00:------:--</t>
  </si>
  <si>
    <t>21:0797:000795</t>
  </si>
  <si>
    <t>21:0224:000710</t>
  </si>
  <si>
    <t>21:0224:000710:0003:0001:00</t>
  </si>
  <si>
    <t>105O  :903286:00:------:--</t>
  </si>
  <si>
    <t>21:0797:000796</t>
  </si>
  <si>
    <t>21:0224:000711</t>
  </si>
  <si>
    <t>21:0224:000711:0003:0001:00</t>
  </si>
  <si>
    <t>105O  :903287:00:------:--</t>
  </si>
  <si>
    <t>21:0797:000797</t>
  </si>
  <si>
    <t>21:0224:000712</t>
  </si>
  <si>
    <t>21:0224:000712:0003:0001:00</t>
  </si>
  <si>
    <t>105O  :903288:00:------:--</t>
  </si>
  <si>
    <t>21:0797:000798</t>
  </si>
  <si>
    <t>21:0224:000713</t>
  </si>
  <si>
    <t>21:0224:000713:0003:0001:00</t>
  </si>
  <si>
    <t>105O  :903289:00:------:--</t>
  </si>
  <si>
    <t>21:0797:000799</t>
  </si>
  <si>
    <t>21:0224:000714</t>
  </si>
  <si>
    <t>21:0224:000714:0003:0001:00</t>
  </si>
  <si>
    <t>105O  :903290:00:------:--</t>
  </si>
  <si>
    <t>21:0797:000800</t>
  </si>
  <si>
    <t>21:0224:000715</t>
  </si>
  <si>
    <t>21:0224:000715:0003:0001:00</t>
  </si>
  <si>
    <t>105O  :903291:00:------:--</t>
  </si>
  <si>
    <t>21:0797:000801</t>
  </si>
  <si>
    <t>21:0224:000716</t>
  </si>
  <si>
    <t>21:0224:000716:0003:0001:00</t>
  </si>
  <si>
    <t>105O  :903292:00:------:--</t>
  </si>
  <si>
    <t>21:0797:000802</t>
  </si>
  <si>
    <t>21:0224:000717</t>
  </si>
  <si>
    <t>21:0224:000717:0003:0001:00</t>
  </si>
  <si>
    <t>105O  :903293:00:------:--</t>
  </si>
  <si>
    <t>21:0797:000803</t>
  </si>
  <si>
    <t>21:0224:000718</t>
  </si>
  <si>
    <t>21:0224:000718:0003:0001:00</t>
  </si>
  <si>
    <t>105O  :903294:00:------:--</t>
  </si>
  <si>
    <t>21:0797:000804</t>
  </si>
  <si>
    <t>21:0224:000719</t>
  </si>
  <si>
    <t>21:0224:000719:0003:0001:00</t>
  </si>
  <si>
    <t>105O  :903295:00:------:--</t>
  </si>
  <si>
    <t>21:0797:000805</t>
  </si>
  <si>
    <t>21:0224:000720</t>
  </si>
  <si>
    <t>21:0224:000720:0003:0001:00</t>
  </si>
  <si>
    <t>105O  :903296:00:------:--</t>
  </si>
  <si>
    <t>21:0797:000806</t>
  </si>
  <si>
    <t>21:0224:000721</t>
  </si>
  <si>
    <t>21:0224:000721:0003:0001:00</t>
  </si>
  <si>
    <t>105O  :903297:00:------:--</t>
  </si>
  <si>
    <t>21:0797:000807</t>
  </si>
  <si>
    <t>21:0224:000722</t>
  </si>
  <si>
    <t>21:0224:000722:0003:0001:00</t>
  </si>
  <si>
    <t>105O  :903298:00:------:--</t>
  </si>
  <si>
    <t>21:0797:000808</t>
  </si>
  <si>
    <t>21:0224:000723</t>
  </si>
  <si>
    <t>21:0224:000723:0003:0001:00</t>
  </si>
  <si>
    <t>105O  :903299:00:------:--</t>
  </si>
  <si>
    <t>21:0797:000809</t>
  </si>
  <si>
    <t>21:0224:000724</t>
  </si>
  <si>
    <t>21:0224:000724:0003:0001:00</t>
  </si>
  <si>
    <t>105O  :903300:9Z:------:--</t>
  </si>
  <si>
    <t>21:0797:000810</t>
  </si>
  <si>
    <t>105O  :903302:00:------:--</t>
  </si>
  <si>
    <t>21:0797:000811</t>
  </si>
  <si>
    <t>21:0224:000725</t>
  </si>
  <si>
    <t>21:0224:000725:0003:0001:00</t>
  </si>
  <si>
    <t>105O  :903303:00:------:--</t>
  </si>
  <si>
    <t>21:0797:000812</t>
  </si>
  <si>
    <t>21:0224:000726</t>
  </si>
  <si>
    <t>21:0224:000726:0003:0001:00</t>
  </si>
  <si>
    <t>105O  :903304:00:------:--</t>
  </si>
  <si>
    <t>21:0797:000813</t>
  </si>
  <si>
    <t>21:0224:000727</t>
  </si>
  <si>
    <t>21:0224:000727:0003:0001:00</t>
  </si>
  <si>
    <t>105O  :903305:00:------:--</t>
  </si>
  <si>
    <t>21:0797:000814</t>
  </si>
  <si>
    <t>21:0224:000728</t>
  </si>
  <si>
    <t>21:0224:000728:0003:0001:00</t>
  </si>
  <si>
    <t>105O  :903306:10:------:--</t>
  </si>
  <si>
    <t>21:0797:000815</t>
  </si>
  <si>
    <t>21:0224:000729</t>
  </si>
  <si>
    <t>21:0224:000729:0003:0001:00</t>
  </si>
  <si>
    <t>105O  :903307:20:903306:10</t>
  </si>
  <si>
    <t>21:0797:000816</t>
  </si>
  <si>
    <t>21:0224:000729:0004:0001:00</t>
  </si>
  <si>
    <t>105O  :903308:00:------:--</t>
  </si>
  <si>
    <t>21:0797:000817</t>
  </si>
  <si>
    <t>21:0224:000730</t>
  </si>
  <si>
    <t>21:0224:000730:0003:0001:00</t>
  </si>
  <si>
    <t>105O  :903309:00:------:--</t>
  </si>
  <si>
    <t>21:0797:000818</t>
  </si>
  <si>
    <t>21:0224:000731</t>
  </si>
  <si>
    <t>21:0224:000731:0003:0001:00</t>
  </si>
  <si>
    <t>105O  :903310:00:------:--</t>
  </si>
  <si>
    <t>21:0797:000819</t>
  </si>
  <si>
    <t>21:0224:000732</t>
  </si>
  <si>
    <t>21:0224:000732:0003:0001:00</t>
  </si>
  <si>
    <t>105O  :903311:00:------:--</t>
  </si>
  <si>
    <t>21:0797:000820</t>
  </si>
  <si>
    <t>21:0224:000733</t>
  </si>
  <si>
    <t>21:0224:000733:0003:0001:00</t>
  </si>
  <si>
    <t>105O  :903312:00:------:--</t>
  </si>
  <si>
    <t>21:0797:000821</t>
  </si>
  <si>
    <t>21:0224:000734</t>
  </si>
  <si>
    <t>21:0224:000734:0003:0001:00</t>
  </si>
  <si>
    <t>105O  :903313:9Z:------:--</t>
  </si>
  <si>
    <t>21:0797:000822</t>
  </si>
  <si>
    <t>105O  :903314:00:------:--</t>
  </si>
  <si>
    <t>21:0797:000823</t>
  </si>
  <si>
    <t>21:0224:000735</t>
  </si>
  <si>
    <t>21:0224:000735:0003:0001:00</t>
  </si>
  <si>
    <t>105O  :903315:00:------:--</t>
  </si>
  <si>
    <t>21:0797:000824</t>
  </si>
  <si>
    <t>21:0224:000736</t>
  </si>
  <si>
    <t>21:0224:000736:0003:0001:00</t>
  </si>
  <si>
    <t>105O  :903316:00:------:--</t>
  </si>
  <si>
    <t>21:0797:000825</t>
  </si>
  <si>
    <t>21:0224:000737</t>
  </si>
  <si>
    <t>21:0224:000737:0003:0001:00</t>
  </si>
  <si>
    <t>105O  :903317:00:------:--</t>
  </si>
  <si>
    <t>21:0797:000826</t>
  </si>
  <si>
    <t>21:0224:000738</t>
  </si>
  <si>
    <t>21:0224:000738:0003:0001:00</t>
  </si>
  <si>
    <t>105O  :903318:00:------:--</t>
  </si>
  <si>
    <t>21:0797:000827</t>
  </si>
  <si>
    <t>21:0224:000739</t>
  </si>
  <si>
    <t>21:0224:000739:0003:0001:00</t>
  </si>
  <si>
    <t>105O  :903319:00:------:--</t>
  </si>
  <si>
    <t>21:0797:000828</t>
  </si>
  <si>
    <t>21:0224:000740</t>
  </si>
  <si>
    <t>21:0224:000740:0003:0001:00</t>
  </si>
  <si>
    <t>105O  :903320:00:------:--</t>
  </si>
  <si>
    <t>21:0797:000829</t>
  </si>
  <si>
    <t>21:0224:000741</t>
  </si>
  <si>
    <t>21:0224:000741:0003:0001:00</t>
  </si>
  <si>
    <t>105O  :903322:00:------:--</t>
  </si>
  <si>
    <t>21:0797:000830</t>
  </si>
  <si>
    <t>21:0224:000742</t>
  </si>
  <si>
    <t>21:0224:000742:0003:0001:00</t>
  </si>
  <si>
    <t>105O  :903323:00:------:--</t>
  </si>
  <si>
    <t>21:0797:000831</t>
  </si>
  <si>
    <t>21:0224:000743</t>
  </si>
  <si>
    <t>21:0224:000743:0003:0001:00</t>
  </si>
  <si>
    <t>105O  :903324:00:------:--</t>
  </si>
  <si>
    <t>21:0797:000832</t>
  </si>
  <si>
    <t>21:0224:000744</t>
  </si>
  <si>
    <t>21:0224:000744:0003:0001:00</t>
  </si>
  <si>
    <t>105O  :903325:00:------:--</t>
  </si>
  <si>
    <t>21:0797:000833</t>
  </si>
  <si>
    <t>21:0224:000745</t>
  </si>
  <si>
    <t>21:0224:000745:0003:0001:00</t>
  </si>
  <si>
    <t>105O  :903326:00:------:--</t>
  </si>
  <si>
    <t>21:0797:000834</t>
  </si>
  <si>
    <t>21:0224:000746</t>
  </si>
  <si>
    <t>21:0224:000746:0003:0001:00</t>
  </si>
  <si>
    <t>105O  :903327:00:------:--</t>
  </si>
  <si>
    <t>21:0797:000835</t>
  </si>
  <si>
    <t>21:0224:000747</t>
  </si>
  <si>
    <t>21:0224:000747:0003:0001:00</t>
  </si>
  <si>
    <t>105O  :903328:00:------:--</t>
  </si>
  <si>
    <t>21:0797:000836</t>
  </si>
  <si>
    <t>21:0224:000748</t>
  </si>
  <si>
    <t>21:0224:000748:0003:0001:00</t>
  </si>
  <si>
    <t>105O  :903329:00:------:--</t>
  </si>
  <si>
    <t>21:0797:000837</t>
  </si>
  <si>
    <t>21:0224:000749</t>
  </si>
  <si>
    <t>21:0224:000749:0003:0001:00</t>
  </si>
  <si>
    <t>105O  :903330:00:------:--</t>
  </si>
  <si>
    <t>21:0797:000838</t>
  </si>
  <si>
    <t>21:0224:000750</t>
  </si>
  <si>
    <t>21:0224:000750:0003:0001:00</t>
  </si>
  <si>
    <t>105O  :903331:00:------:--</t>
  </si>
  <si>
    <t>21:0797:000839</t>
  </si>
  <si>
    <t>21:0224:000751</t>
  </si>
  <si>
    <t>21:0224:000751:0003:0001:00</t>
  </si>
  <si>
    <t>105O  :903332:00:------:--</t>
  </si>
  <si>
    <t>21:0797:000840</t>
  </si>
  <si>
    <t>21:0224:000752</t>
  </si>
  <si>
    <t>21:0224:000752:0003:0001:00</t>
  </si>
  <si>
    <t>105O  :903333:10:------:--</t>
  </si>
  <si>
    <t>21:0797:000841</t>
  </si>
  <si>
    <t>21:0224:000753</t>
  </si>
  <si>
    <t>21:0224:000753:0003:0001:00</t>
  </si>
  <si>
    <t>105O  :903334:20:903333:10</t>
  </si>
  <si>
    <t>21:0797:000842</t>
  </si>
  <si>
    <t>21:0224:000753:0004:0001:00</t>
  </si>
  <si>
    <t>105O  :903335:00:------:--</t>
  </si>
  <si>
    <t>21:0797:000843</t>
  </si>
  <si>
    <t>21:0224:000754</t>
  </si>
  <si>
    <t>21:0224:000754:0003:0001:00</t>
  </si>
  <si>
    <t>105O  :903336:00:------:--</t>
  </si>
  <si>
    <t>21:0797:000844</t>
  </si>
  <si>
    <t>21:0224:000755</t>
  </si>
  <si>
    <t>21:0224:000755:0003:0001:00</t>
  </si>
  <si>
    <t>105O  :903337:00:------:--</t>
  </si>
  <si>
    <t>21:0797:000845</t>
  </si>
  <si>
    <t>21:0224:000756</t>
  </si>
  <si>
    <t>21:0224:000756:0003:0001:00</t>
  </si>
  <si>
    <t>105O  :903338:9X:------:--</t>
  </si>
  <si>
    <t>21:0797:000846</t>
  </si>
  <si>
    <t>105O  :903339:00:------:--</t>
  </si>
  <si>
    <t>21:0797:000847</t>
  </si>
  <si>
    <t>21:0224:000757</t>
  </si>
  <si>
    <t>21:0224:000757:0003:0001:00</t>
  </si>
  <si>
    <t>105O  :903340:00:------:--</t>
  </si>
  <si>
    <t>21:0797:000848</t>
  </si>
  <si>
    <t>21:0224:000758</t>
  </si>
  <si>
    <t>21:0224:000758:0003:0001:00</t>
  </si>
  <si>
    <t>105O  :903342:00:------:--</t>
  </si>
  <si>
    <t>21:0797:000849</t>
  </si>
  <si>
    <t>21:0224:000759</t>
  </si>
  <si>
    <t>21:0224:000759:0003:0001:00</t>
  </si>
  <si>
    <t>105O  :903343:00:------:--</t>
  </si>
  <si>
    <t>21:0797:000850</t>
  </si>
  <si>
    <t>21:0224:000760</t>
  </si>
  <si>
    <t>21:0224:000760:0003:0001:00</t>
  </si>
  <si>
    <t>105O  :903344:00:------:--</t>
  </si>
  <si>
    <t>21:0797:000851</t>
  </si>
  <si>
    <t>21:0224:000761</t>
  </si>
  <si>
    <t>21:0224:000761:0003:0001:00</t>
  </si>
  <si>
    <t>105O  :903345:00:------:--</t>
  </si>
  <si>
    <t>21:0797:000852</t>
  </si>
  <si>
    <t>21:0224:000762</t>
  </si>
  <si>
    <t>21:0224:000762:0003:0001:00</t>
  </si>
  <si>
    <t>105O  :903346:00:------:--</t>
  </si>
  <si>
    <t>21:0797:000853</t>
  </si>
  <si>
    <t>21:0224:000763</t>
  </si>
  <si>
    <t>21:0224:000763:0003:0001:00</t>
  </si>
  <si>
    <t>105O  :903347:00:------:--</t>
  </si>
  <si>
    <t>21:0797:000854</t>
  </si>
  <si>
    <t>21:0224:000764</t>
  </si>
  <si>
    <t>21:0224:000764:0003:0001:00</t>
  </si>
  <si>
    <t>105O  :903348:00:------:--</t>
  </si>
  <si>
    <t>21:0797:000855</t>
  </si>
  <si>
    <t>21:0224:000765</t>
  </si>
  <si>
    <t>21:0224:000765:0003:0001:00</t>
  </si>
  <si>
    <t>105O  :903349:00:------:--</t>
  </si>
  <si>
    <t>21:0797:000856</t>
  </si>
  <si>
    <t>21:0224:000766</t>
  </si>
  <si>
    <t>21:0224:000766:0003:0001:00</t>
  </si>
  <si>
    <t>105O  :903350:00:------:--</t>
  </si>
  <si>
    <t>21:0797:000857</t>
  </si>
  <si>
    <t>21:0224:000767</t>
  </si>
  <si>
    <t>21:0224:000767:0003:0001:00</t>
  </si>
  <si>
    <t>105O  :903351:00:------:--</t>
  </si>
  <si>
    <t>21:0797:000858</t>
  </si>
  <si>
    <t>21:0224:000768</t>
  </si>
  <si>
    <t>21:0224:000768:0003:0001:00</t>
  </si>
  <si>
    <t>105O  :903352:10:------:--</t>
  </si>
  <si>
    <t>21:0797:000859</t>
  </si>
  <si>
    <t>21:0224:000769</t>
  </si>
  <si>
    <t>21:0224:000769:0003:0001:00</t>
  </si>
  <si>
    <t>105O  :903353:20:903352:10</t>
  </si>
  <si>
    <t>21:0797:000860</t>
  </si>
  <si>
    <t>21:0224:000769:0004:0001:00</t>
  </si>
  <si>
    <t>105O  :903354:00:------:--</t>
  </si>
  <si>
    <t>21:0797:000861</t>
  </si>
  <si>
    <t>21:0224:000770</t>
  </si>
  <si>
    <t>21:0224:000770:0003:0001:00</t>
  </si>
  <si>
    <t>105O  :903355:00:------:--</t>
  </si>
  <si>
    <t>21:0797:000862</t>
  </si>
  <si>
    <t>21:0224:000771</t>
  </si>
  <si>
    <t>21:0224:000771:0003:0001:00</t>
  </si>
  <si>
    <t>105O  :903356:00:------:--</t>
  </si>
  <si>
    <t>21:0797:000863</t>
  </si>
  <si>
    <t>21:0224:000772</t>
  </si>
  <si>
    <t>21:0224:000772:0003:0001:00</t>
  </si>
  <si>
    <t>105O  :903357:00:------:--</t>
  </si>
  <si>
    <t>21:0797:000864</t>
  </si>
  <si>
    <t>21:0224:000773</t>
  </si>
  <si>
    <t>21:0224:000773:0003:0001:00</t>
  </si>
  <si>
    <t>105O  :903358:9X:------:--</t>
  </si>
  <si>
    <t>21:0797:000865</t>
  </si>
  <si>
    <t>105O  :903359:00:------:--</t>
  </si>
  <si>
    <t>21:0797:000866</t>
  </si>
  <si>
    <t>21:0224:000774</t>
  </si>
  <si>
    <t>21:0224:000774:0003:0001:00</t>
  </si>
  <si>
    <t>105O  :903360:00:------:--</t>
  </si>
  <si>
    <t>21:0797:000867</t>
  </si>
  <si>
    <t>21:0224:000775</t>
  </si>
  <si>
    <t>21:0224:000775:0003:0001:00</t>
  </si>
  <si>
    <t>105O  :903362:00:------:--</t>
  </si>
  <si>
    <t>21:0797:000868</t>
  </si>
  <si>
    <t>21:0224:000776</t>
  </si>
  <si>
    <t>21:0224:000776:0003:0001:00</t>
  </si>
  <si>
    <t>105O  :903363:00:------:--</t>
  </si>
  <si>
    <t>21:0797:000869</t>
  </si>
  <si>
    <t>21:0224:000777</t>
  </si>
  <si>
    <t>21:0224:000777:0003:0001:00</t>
  </si>
  <si>
    <t>105O  :903364:9Z:------:--</t>
  </si>
  <si>
    <t>21:0797:000870</t>
  </si>
  <si>
    <t>105O  :903365:00:------:--</t>
  </si>
  <si>
    <t>21:0797:000871</t>
  </si>
  <si>
    <t>21:0224:000778</t>
  </si>
  <si>
    <t>21:0224:000778:0003:0001:00</t>
  </si>
  <si>
    <t>105O  :903366:00:------:--</t>
  </si>
  <si>
    <t>21:0797:000872</t>
  </si>
  <si>
    <t>21:0224:000779</t>
  </si>
  <si>
    <t>21:0224:000779:0003:0001:00</t>
  </si>
  <si>
    <t>105O  :903367:00:------:--</t>
  </si>
  <si>
    <t>21:0797:000873</t>
  </si>
  <si>
    <t>21:0224:000780</t>
  </si>
  <si>
    <t>21:0224:000780:0003:0001:00</t>
  </si>
  <si>
    <t>105O  :903368:00:------:--</t>
  </si>
  <si>
    <t>21:0797:000874</t>
  </si>
  <si>
    <t>21:0224:000781</t>
  </si>
  <si>
    <t>21:0224:000781:0003:0001:00</t>
  </si>
  <si>
    <t>105O  :903369:10:------:--</t>
  </si>
  <si>
    <t>21:0797:000875</t>
  </si>
  <si>
    <t>21:0224:000782</t>
  </si>
  <si>
    <t>21:0224:000782:0003:0001:00</t>
  </si>
  <si>
    <t>105O  :903370:20:903369:10</t>
  </si>
  <si>
    <t>21:0797:000876</t>
  </si>
  <si>
    <t>21:0224:000782:0004:0001:00</t>
  </si>
  <si>
    <t>105O  :903371:00:------:--</t>
  </si>
  <si>
    <t>21:0797:000877</t>
  </si>
  <si>
    <t>21:0224:000783</t>
  </si>
  <si>
    <t>21:0224:000783:0003:0001:00</t>
  </si>
  <si>
    <t>105O  :903372:00:------:--</t>
  </si>
  <si>
    <t>21:0797:000878</t>
  </si>
  <si>
    <t>21:0224:000784</t>
  </si>
  <si>
    <t>21:0224:000784:0003:0001:00</t>
  </si>
  <si>
    <t>105O  :903373:00:------:--</t>
  </si>
  <si>
    <t>21:0797:000879</t>
  </si>
  <si>
    <t>21:0224:000785</t>
  </si>
  <si>
    <t>21:0224:000785:0003:0001:00</t>
  </si>
  <si>
    <t>105O  :903374:00:------:--</t>
  </si>
  <si>
    <t>21:0797:000880</t>
  </si>
  <si>
    <t>21:0224:000786</t>
  </si>
  <si>
    <t>21:0224:000786:0003:0001:00</t>
  </si>
  <si>
    <t>105O  :903375:00:------:--</t>
  </si>
  <si>
    <t>21:0797:000881</t>
  </si>
  <si>
    <t>21:0224:000787</t>
  </si>
  <si>
    <t>21:0224:000787:0003:0001:00</t>
  </si>
  <si>
    <t>105O  :903376:00:------:--</t>
  </si>
  <si>
    <t>21:0797:000882</t>
  </si>
  <si>
    <t>21:0224:000788</t>
  </si>
  <si>
    <t>21:0224:000788:0003:0001:00</t>
  </si>
  <si>
    <t>105O  :903377:00:------:--</t>
  </si>
  <si>
    <t>21:0797:000883</t>
  </si>
  <si>
    <t>21:0224:000789</t>
  </si>
  <si>
    <t>21:0224:000789:0003:0001:00</t>
  </si>
  <si>
    <t>105O  :903378:00:------:--</t>
  </si>
  <si>
    <t>21:0797:000884</t>
  </si>
  <si>
    <t>21:0224:000790</t>
  </si>
  <si>
    <t>21:0224:000790:0003:0001:00</t>
  </si>
  <si>
    <t>105O  :903379:00:------:--</t>
  </si>
  <si>
    <t>21:0797:000885</t>
  </si>
  <si>
    <t>21:0224:000791</t>
  </si>
  <si>
    <t>21:0224:000791:0003:0001:00</t>
  </si>
  <si>
    <t>105O  :903380:00:------:--</t>
  </si>
  <si>
    <t>21:0797:000886</t>
  </si>
  <si>
    <t>21:0224:000792</t>
  </si>
  <si>
    <t>21:0224:000792:0003:0001:00</t>
  </si>
  <si>
    <t>105O  :903382:00:------:--</t>
  </si>
  <si>
    <t>21:0797:000887</t>
  </si>
  <si>
    <t>21:0224:000793</t>
  </si>
  <si>
    <t>21:0224:000793:0003:0001:00</t>
  </si>
  <si>
    <t>105O  :903383:00:------:--</t>
  </si>
  <si>
    <t>21:0797:000888</t>
  </si>
  <si>
    <t>21:0224:000794</t>
  </si>
  <si>
    <t>21:0224:000794:0003:0001:00</t>
  </si>
  <si>
    <t>105O  :903384:10:------:--</t>
  </si>
  <si>
    <t>21:0797:000889</t>
  </si>
  <si>
    <t>21:0224:000795</t>
  </si>
  <si>
    <t>21:0224:000795:0003:0001:00</t>
  </si>
  <si>
    <t>105O  :903385:20:903384:10</t>
  </si>
  <si>
    <t>21:0797:000890</t>
  </si>
  <si>
    <t>21:0224:000795:0004:0001:00</t>
  </si>
  <si>
    <t>105O  :903386:00:------:--</t>
  </si>
  <si>
    <t>21:0797:000891</t>
  </si>
  <si>
    <t>21:0224:000796</t>
  </si>
  <si>
    <t>21:0224:000796:0003:0001:00</t>
  </si>
  <si>
    <t>105O  :903387:00:------:--</t>
  </si>
  <si>
    <t>21:0797:000892</t>
  </si>
  <si>
    <t>21:0224:000797</t>
  </si>
  <si>
    <t>21:0224:000797:0003:0001:00</t>
  </si>
  <si>
    <t>105O  :903388:00:------:--</t>
  </si>
  <si>
    <t>21:0797:000893</t>
  </si>
  <si>
    <t>21:0224:000798</t>
  </si>
  <si>
    <t>21:0224:000798:0003:0001:00</t>
  </si>
  <si>
    <t>105O  :903389:00:------:--</t>
  </si>
  <si>
    <t>21:0797:000894</t>
  </si>
  <si>
    <t>21:0224:000799</t>
  </si>
  <si>
    <t>21:0224:000799:0003:0001:00</t>
  </si>
  <si>
    <t>105O  :903390:00:------:--</t>
  </si>
  <si>
    <t>21:0797:000895</t>
  </si>
  <si>
    <t>21:0224:000800</t>
  </si>
  <si>
    <t>21:0224:000800:0003:0001:00</t>
  </si>
  <si>
    <t>105O  :903391:00:------:--</t>
  </si>
  <si>
    <t>21:0797:000896</t>
  </si>
  <si>
    <t>21:0224:000801</t>
  </si>
  <si>
    <t>21:0224:000801:0003:0001:00</t>
  </si>
  <si>
    <t>105O  :903392:00:------:--</t>
  </si>
  <si>
    <t>21:0797:000897</t>
  </si>
  <si>
    <t>21:0224:000802</t>
  </si>
  <si>
    <t>21:0224:000802:0003:0001:00</t>
  </si>
  <si>
    <t>105O  :903393:00:------:--</t>
  </si>
  <si>
    <t>21:0797:000898</t>
  </si>
  <si>
    <t>21:0224:000803</t>
  </si>
  <si>
    <t>21:0224:000803:0003:0001:00</t>
  </si>
  <si>
    <t>105O  :903394:00:------:--</t>
  </si>
  <si>
    <t>21:0797:000899</t>
  </si>
  <si>
    <t>21:0224:000804</t>
  </si>
  <si>
    <t>21:0224:000804:0003:0001:00</t>
  </si>
  <si>
    <t>105O  :903395:00:------:--</t>
  </si>
  <si>
    <t>21:0797:000900</t>
  </si>
  <si>
    <t>21:0224:000805</t>
  </si>
  <si>
    <t>21:0224:000805:0003:0001:00</t>
  </si>
  <si>
    <t>105O  :903396:00:------:--</t>
  </si>
  <si>
    <t>21:0797:000901</t>
  </si>
  <si>
    <t>21:0224:000806</t>
  </si>
  <si>
    <t>21:0224:000806:0003:0001:00</t>
  </si>
  <si>
    <t>105O  :903397:9Y:------:--</t>
  </si>
  <si>
    <t>21:0797:000902</t>
  </si>
  <si>
    <t>105O  :903398:00:------:--</t>
  </si>
  <si>
    <t>21:0797:000903</t>
  </si>
  <si>
    <t>21:0224:000807</t>
  </si>
  <si>
    <t>21:0224:000807:0003:0001:00</t>
  </si>
  <si>
    <t>105O  :903399:00:------:--</t>
  </si>
  <si>
    <t>21:0797:000904</t>
  </si>
  <si>
    <t>21:0224:000808</t>
  </si>
  <si>
    <t>21:0224:000808:0003:0001:00</t>
  </si>
  <si>
    <t>105O  :903400:00:------:--</t>
  </si>
  <si>
    <t>21:0797:000905</t>
  </si>
  <si>
    <t>21:0224:000809</t>
  </si>
  <si>
    <t>21:0224:000809:0003:0001:00</t>
  </si>
  <si>
    <t>105O  :903402:00:------:--</t>
  </si>
  <si>
    <t>21:0797:000906</t>
  </si>
  <si>
    <t>21:0224:000810</t>
  </si>
  <si>
    <t>21:0224:000810:0003:0001:00</t>
  </si>
  <si>
    <t>105O  :903403:00:------:--</t>
  </si>
  <si>
    <t>21:0797:000907</t>
  </si>
  <si>
    <t>21:0224:000811</t>
  </si>
  <si>
    <t>21:0224:000811:0003:0001:00</t>
  </si>
  <si>
    <t>105O  :903404:00:------:--</t>
  </si>
  <si>
    <t>21:0797:000908</t>
  </si>
  <si>
    <t>21:0224:000812</t>
  </si>
  <si>
    <t>21:0224:000812:0003:0001:00</t>
  </si>
  <si>
    <t>105O  :903405:00:------:--</t>
  </si>
  <si>
    <t>21:0797:000909</t>
  </si>
  <si>
    <t>21:0224:000813</t>
  </si>
  <si>
    <t>21:0224:000813:0003:0001:00</t>
  </si>
  <si>
    <t>105O  :903406:00:------:--</t>
  </si>
  <si>
    <t>21:0797:000910</t>
  </si>
  <si>
    <t>21:0224:000814</t>
  </si>
  <si>
    <t>21:0224:000814:0003:0001:00</t>
  </si>
  <si>
    <t>105O  :903407:00:------:--</t>
  </si>
  <si>
    <t>21:0797:000911</t>
  </si>
  <si>
    <t>21:0224:000815</t>
  </si>
  <si>
    <t>21:0224:000815:0003:0001:00</t>
  </si>
  <si>
    <t>105O  :903408:00:------:--</t>
  </si>
  <si>
    <t>21:0797:000912</t>
  </si>
  <si>
    <t>21:0224:000816</t>
  </si>
  <si>
    <t>21:0224:000816:0003:0001:00</t>
  </si>
  <si>
    <t>105O  :903409:00:------:--</t>
  </si>
  <si>
    <t>21:0797:000913</t>
  </si>
  <si>
    <t>21:0224:000817</t>
  </si>
  <si>
    <t>21:0224:000817:0003:0001:00</t>
  </si>
  <si>
    <t>105O  :903410:10:------:--</t>
  </si>
  <si>
    <t>21:0797:000914</t>
  </si>
  <si>
    <t>21:0224:000818</t>
  </si>
  <si>
    <t>21:0224:000818:0003:0001:00</t>
  </si>
  <si>
    <t>105O  :903411:20:903410:10</t>
  </si>
  <si>
    <t>21:0797:000915</t>
  </si>
  <si>
    <t>21:0224:000818:0004:0001:00</t>
  </si>
  <si>
    <t>105O  :903412:00:------:--</t>
  </si>
  <si>
    <t>21:0797:000916</t>
  </si>
  <si>
    <t>21:0224:000819</t>
  </si>
  <si>
    <t>21:0224:000819:0003:0001:00</t>
  </si>
  <si>
    <t>105O  :903413:00:------:--</t>
  </si>
  <si>
    <t>21:0797:000917</t>
  </si>
  <si>
    <t>21:0224:000820</t>
  </si>
  <si>
    <t>21:0224:000820:0003:0001:00</t>
  </si>
  <si>
    <t>105O  :903414:00:------:--</t>
  </si>
  <si>
    <t>21:0797:000918</t>
  </si>
  <si>
    <t>21:0224:000821</t>
  </si>
  <si>
    <t>21:0224:000821:0003:0001:00</t>
  </si>
  <si>
    <t>105O  :903415:00:------:--</t>
  </si>
  <si>
    <t>21:0797:000919</t>
  </si>
  <si>
    <t>21:0224:000822</t>
  </si>
  <si>
    <t>21:0224:000822:0003:0001:00</t>
  </si>
  <si>
    <t>105O  :903416:00:------:--</t>
  </si>
  <si>
    <t>21:0797:000920</t>
  </si>
  <si>
    <t>21:0224:000823</t>
  </si>
  <si>
    <t>21:0224:000823:0003:0001:00</t>
  </si>
  <si>
    <t>105O  :903417:00:------:--</t>
  </si>
  <si>
    <t>21:0797:000921</t>
  </si>
  <si>
    <t>21:0224:000824</t>
  </si>
  <si>
    <t>21:0224:000824:0003:0001:00</t>
  </si>
  <si>
    <t>105O  :903418:00:------:--</t>
  </si>
  <si>
    <t>21:0797:000922</t>
  </si>
  <si>
    <t>21:0224:000825</t>
  </si>
  <si>
    <t>21:0224:000825:0003:0001:00</t>
  </si>
  <si>
    <t>105O  :903419:00:------:--</t>
  </si>
  <si>
    <t>21:0797:000923</t>
  </si>
  <si>
    <t>21:0224:000826</t>
  </si>
  <si>
    <t>21:0224:000826:0003:0001:00</t>
  </si>
  <si>
    <t>105O  :903420:9Y:------:--</t>
  </si>
  <si>
    <t>21:0797:000924</t>
  </si>
  <si>
    <t>105O  :903422:00:------:--</t>
  </si>
  <si>
    <t>21:0797:000925</t>
  </si>
  <si>
    <t>21:0224:000827</t>
  </si>
  <si>
    <t>21:0224:000827:0003:0001:00</t>
  </si>
  <si>
    <t>105O  :903423:9X:------:--</t>
  </si>
  <si>
    <t>21:0797:000926</t>
  </si>
  <si>
    <t>105O  :903424:00:------:--</t>
  </si>
  <si>
    <t>21:0797:000927</t>
  </si>
  <si>
    <t>21:0224:000828</t>
  </si>
  <si>
    <t>21:0224:000828:0003:0001:00</t>
  </si>
  <si>
    <t>105O  :903425:00:------:--</t>
  </si>
  <si>
    <t>21:0797:000928</t>
  </si>
  <si>
    <t>21:0224:000829</t>
  </si>
  <si>
    <t>21:0224:000829:0003:0001:00</t>
  </si>
  <si>
    <t>105O  :903426:00:------:--</t>
  </si>
  <si>
    <t>21:0797:000929</t>
  </si>
  <si>
    <t>21:0224:000830</t>
  </si>
  <si>
    <t>21:0224:000830:0003:0001:00</t>
  </si>
  <si>
    <t>105O  :903427:00:------:--</t>
  </si>
  <si>
    <t>21:0797:000930</t>
  </si>
  <si>
    <t>21:0224:000831</t>
  </si>
  <si>
    <t>21:0224:000831:0003:0001:00</t>
  </si>
  <si>
    <t>105O  :903428:10:------:--</t>
  </si>
  <si>
    <t>21:0797:000931</t>
  </si>
  <si>
    <t>21:0224:000832</t>
  </si>
  <si>
    <t>21:0224:000832:0003:0001:00</t>
  </si>
  <si>
    <t>105O  :903429:20:903428:10</t>
  </si>
  <si>
    <t>21:0797:000932</t>
  </si>
  <si>
    <t>21:0224:000832:0004:0001:00</t>
  </si>
  <si>
    <t>105O  :903430:00:------:--</t>
  </si>
  <si>
    <t>21:0797:000933</t>
  </si>
  <si>
    <t>21:0224:000833</t>
  </si>
  <si>
    <t>21:0224:000833:0003:0001:00</t>
  </si>
  <si>
    <t>105O  :903431:00:------:--</t>
  </si>
  <si>
    <t>21:0797:000934</t>
  </si>
  <si>
    <t>21:0224:000834</t>
  </si>
  <si>
    <t>21:0224:000834:0003:0001:00</t>
  </si>
  <si>
    <t>105O  :903432:00:------:--</t>
  </si>
  <si>
    <t>21:0797:000935</t>
  </si>
  <si>
    <t>21:0224:000835</t>
  </si>
  <si>
    <t>21:0224:000835:0003:0001:00</t>
  </si>
  <si>
    <t>105O  :903433:00:------:--</t>
  </si>
  <si>
    <t>21:0797:000936</t>
  </si>
  <si>
    <t>21:0224:000836</t>
  </si>
  <si>
    <t>21:0224:000836:0003:0001:00</t>
  </si>
  <si>
    <t>105O  :903434:00:------:--</t>
  </si>
  <si>
    <t>21:0797:000937</t>
  </si>
  <si>
    <t>21:0224:000837</t>
  </si>
  <si>
    <t>21:0224:000837:0003:0001:00</t>
  </si>
  <si>
    <t>105O  :903435:00:------:--</t>
  </si>
  <si>
    <t>21:0797:000938</t>
  </si>
  <si>
    <t>21:0224:000838</t>
  </si>
  <si>
    <t>21:0224:000838:0003:0001:00</t>
  </si>
  <si>
    <t>105O  :903436:00:------:--</t>
  </si>
  <si>
    <t>21:0797:000939</t>
  </si>
  <si>
    <t>21:0224:000839</t>
  </si>
  <si>
    <t>21:0224:000839:0003:0001:00</t>
  </si>
  <si>
    <t>105O  :903437:00:------:--</t>
  </si>
  <si>
    <t>21:0797:000940</t>
  </si>
  <si>
    <t>21:0224:000840</t>
  </si>
  <si>
    <t>21:0224:000840:0003:0001:00</t>
  </si>
  <si>
    <t>105O  :903438:00:------:--</t>
  </si>
  <si>
    <t>21:0797:000941</t>
  </si>
  <si>
    <t>21:0224:000841</t>
  </si>
  <si>
    <t>21:0224:000841:0003:0001:00</t>
  </si>
  <si>
    <t>105O  :903439:00:------:--</t>
  </si>
  <si>
    <t>21:0797:000942</t>
  </si>
  <si>
    <t>21:0224:000842</t>
  </si>
  <si>
    <t>21:0224:000842:0003:0001:00</t>
  </si>
  <si>
    <t>105O  :903440:00:------:--</t>
  </si>
  <si>
    <t>21:0797:000943</t>
  </si>
  <si>
    <t>21:0224:000843</t>
  </si>
  <si>
    <t>21:0224:000843:0003:0001:00</t>
  </si>
  <si>
    <t>105O  :903442:9Y:------:--</t>
  </si>
  <si>
    <t>21:0797:000944</t>
  </si>
  <si>
    <t>105O  :903443:00:------:--</t>
  </si>
  <si>
    <t>21:0797:000945</t>
  </si>
  <si>
    <t>21:0224:000844</t>
  </si>
  <si>
    <t>21:0224:000844:0003:0001:00</t>
  </si>
  <si>
    <t>105O  :903444:00:------:--</t>
  </si>
  <si>
    <t>21:0797:000946</t>
  </si>
  <si>
    <t>21:0224:000845</t>
  </si>
  <si>
    <t>21:0224:000845:0003:0001:00</t>
  </si>
  <si>
    <t>105O  :903445:00:------:--</t>
  </si>
  <si>
    <t>21:0797:000947</t>
  </si>
  <si>
    <t>21:0224:000846</t>
  </si>
  <si>
    <t>21:0224:000846:0003:0001:00</t>
  </si>
  <si>
    <t>105O  :903446:00:------:--</t>
  </si>
  <si>
    <t>21:0797:000948</t>
  </si>
  <si>
    <t>21:0224:000847</t>
  </si>
  <si>
    <t>21:0224:000847:0003:0001:00</t>
  </si>
  <si>
    <t>105O  :903447:00:------:--</t>
  </si>
  <si>
    <t>21:0797:000949</t>
  </si>
  <si>
    <t>21:0224:000848</t>
  </si>
  <si>
    <t>21:0224:000848:0003:0001:00</t>
  </si>
  <si>
    <t>105O  :903448:00:------:--</t>
  </si>
  <si>
    <t>21:0797:000950</t>
  </si>
  <si>
    <t>21:0224:000849</t>
  </si>
  <si>
    <t>21:0224:000849:0003:0001:00</t>
  </si>
  <si>
    <t>105O  :903449:10:------:--</t>
  </si>
  <si>
    <t>21:0797:000951</t>
  </si>
  <si>
    <t>21:0224:000850</t>
  </si>
  <si>
    <t>21:0224:000850:0003:0001:00</t>
  </si>
  <si>
    <t>105O  :903450:20:903449:10</t>
  </si>
  <si>
    <t>21:0797:000952</t>
  </si>
  <si>
    <t>21:0224:000850:0004:0001:00</t>
  </si>
  <si>
    <t>105O  :903451:00:------:--</t>
  </si>
  <si>
    <t>21:0797:000953</t>
  </si>
  <si>
    <t>21:0224:000851</t>
  </si>
  <si>
    <t>21:0224:000851:0003:0001:00</t>
  </si>
  <si>
    <t>105O  :903452:00:------:--</t>
  </si>
  <si>
    <t>21:0797:000954</t>
  </si>
  <si>
    <t>21:0224:000852</t>
  </si>
  <si>
    <t>21:0224:000852:0003:0001:00</t>
  </si>
  <si>
    <t>105O  :903453:00:------:--</t>
  </si>
  <si>
    <t>21:0797:000955</t>
  </si>
  <si>
    <t>21:0224:000853</t>
  </si>
  <si>
    <t>21:0224:000853:0003:0001:00</t>
  </si>
  <si>
    <t>105O  :903454:00:------:--</t>
  </si>
  <si>
    <t>21:0797:000956</t>
  </si>
  <si>
    <t>21:0224:000854</t>
  </si>
  <si>
    <t>21:0224:000854:0003:0001:00</t>
  </si>
  <si>
    <t>105O  :903455:00:------:--</t>
  </si>
  <si>
    <t>21:0797:000957</t>
  </si>
  <si>
    <t>21:0224:000855</t>
  </si>
  <si>
    <t>21:0224:000855:0003:0001:00</t>
  </si>
  <si>
    <t>105O  :903456:00:------:--</t>
  </si>
  <si>
    <t>21:0797:000958</t>
  </si>
  <si>
    <t>21:0224:000856</t>
  </si>
  <si>
    <t>21:0224:000856:0003:0001:00</t>
  </si>
  <si>
    <t>105O  :903457:00:------:--</t>
  </si>
  <si>
    <t>21:0797:000959</t>
  </si>
  <si>
    <t>21:0224:000857</t>
  </si>
  <si>
    <t>21:0224:000857:0003:0001:00</t>
  </si>
  <si>
    <t>105O  :903458:00:------:--</t>
  </si>
  <si>
    <t>21:0797:000960</t>
  </si>
  <si>
    <t>21:0224:000858</t>
  </si>
  <si>
    <t>21:0224:000858:0003:0001:00</t>
  </si>
  <si>
    <t>105O  :903459:00:------:--</t>
  </si>
  <si>
    <t>21:0797:000961</t>
  </si>
  <si>
    <t>21:0224:000859</t>
  </si>
  <si>
    <t>21:0224:000859:0003:0001:00</t>
  </si>
  <si>
    <t>105O  :903460:00:------:--</t>
  </si>
  <si>
    <t>21:0797:000962</t>
  </si>
  <si>
    <t>21:0224:000860</t>
  </si>
  <si>
    <t>21:0224:000860:0003:0001:00</t>
  </si>
  <si>
    <t>105O  :903462:10:------:--</t>
  </si>
  <si>
    <t>21:0797:000963</t>
  </si>
  <si>
    <t>21:0224:000861</t>
  </si>
  <si>
    <t>21:0224:000861:0003:0001:00</t>
  </si>
  <si>
    <t>105O  :903463:20:903462:10</t>
  </si>
  <si>
    <t>21:0797:000964</t>
  </si>
  <si>
    <t>21:0224:000861:0004:0001:00</t>
  </si>
  <si>
    <t>105O  :903464:00:------:--</t>
  </si>
  <si>
    <t>21:0797:000965</t>
  </si>
  <si>
    <t>21:0224:000862</t>
  </si>
  <si>
    <t>21:0224:000862:0003:0001:00</t>
  </si>
  <si>
    <t>105O  :903465:00:------:--</t>
  </si>
  <si>
    <t>21:0797:000966</t>
  </si>
  <si>
    <t>21:0224:000863</t>
  </si>
  <si>
    <t>21:0224:000863:0003:0001:00</t>
  </si>
  <si>
    <t>105O  :903466:9Y:------:--</t>
  </si>
  <si>
    <t>21:0797:000967</t>
  </si>
  <si>
    <t>105O  :903467:00:------:--</t>
  </si>
  <si>
    <t>21:0797:000968</t>
  </si>
  <si>
    <t>21:0224:000864</t>
  </si>
  <si>
    <t>21:0224:000864:0003:0001:00</t>
  </si>
  <si>
    <t>105O  :903468:00:------:--</t>
  </si>
  <si>
    <t>21:0797:000969</t>
  </si>
  <si>
    <t>21:0224:000865</t>
  </si>
  <si>
    <t>21:0224:000865:0003:0001:00</t>
  </si>
  <si>
    <t>105O  :903469:00:------:--</t>
  </si>
  <si>
    <t>21:0797:000970</t>
  </si>
  <si>
    <t>21:0224:000866</t>
  </si>
  <si>
    <t>21:0224:000866:0003:0001:00</t>
  </si>
  <si>
    <t>105O  :903470:00:------:--</t>
  </si>
  <si>
    <t>21:0797:000971</t>
  </si>
  <si>
    <t>21:0224:000867</t>
  </si>
  <si>
    <t>21:0224:000867:0003:0001:00</t>
  </si>
  <si>
    <t>105O  :903471:00:------:--</t>
  </si>
  <si>
    <t>21:0797:000972</t>
  </si>
  <si>
    <t>21:0224:000868</t>
  </si>
  <si>
    <t>21:0224:000868:0003:0001:00</t>
  </si>
  <si>
    <t>105O  :903472:00:------:--</t>
  </si>
  <si>
    <t>21:0797:000973</t>
  </si>
  <si>
    <t>21:0224:000869</t>
  </si>
  <si>
    <t>21:0224:000869:0003:0001:00</t>
  </si>
  <si>
    <t>105O  :903473:00:------:--</t>
  </si>
  <si>
    <t>21:0797:000974</t>
  </si>
  <si>
    <t>21:0224:000870</t>
  </si>
  <si>
    <t>21:0224:000870:0003:0001:00</t>
  </si>
  <si>
    <t>105O  :903474:00:------:--</t>
  </si>
  <si>
    <t>21:0797:000975</t>
  </si>
  <si>
    <t>21:0224:000871</t>
  </si>
  <si>
    <t>21:0224:000871:0003:0001:00</t>
  </si>
  <si>
    <t>105O  :903475:00:------:--</t>
  </si>
  <si>
    <t>21:0797:000976</t>
  </si>
  <si>
    <t>21:0224:000872</t>
  </si>
  <si>
    <t>21:0224:000872:0003:0001:00</t>
  </si>
  <si>
    <t>105O  :903476:00:------:--</t>
  </si>
  <si>
    <t>21:0797:000977</t>
  </si>
  <si>
    <t>21:0224:000873</t>
  </si>
  <si>
    <t>21:0224:000873:0003:0001:00</t>
  </si>
  <si>
    <t>105O  :903477:00:------:--</t>
  </si>
  <si>
    <t>21:0797:000978</t>
  </si>
  <si>
    <t>21:0224:000874</t>
  </si>
  <si>
    <t>21:0224:000874:0003:0001:00</t>
  </si>
  <si>
    <t>105O  :903478:00:------:--</t>
  </si>
  <si>
    <t>21:0797:000979</t>
  </si>
  <si>
    <t>21:0224:000875</t>
  </si>
  <si>
    <t>21:0224:000875:0003:0001:00</t>
  </si>
  <si>
    <t>105O  :903479:00:------:--</t>
  </si>
  <si>
    <t>21:0797:000980</t>
  </si>
  <si>
    <t>21:0224:000876</t>
  </si>
  <si>
    <t>21:0224:000876:0003:0001:00</t>
  </si>
  <si>
    <t>105O  :903480:00:------:--</t>
  </si>
  <si>
    <t>21:0797:000981</t>
  </si>
  <si>
    <t>21:0224:000877</t>
  </si>
  <si>
    <t>21:0224:000877:0003:0001:00</t>
  </si>
  <si>
    <t>105O  :903482:00:------:--</t>
  </si>
  <si>
    <t>21:0797:000982</t>
  </si>
  <si>
    <t>21:0224:000878</t>
  </si>
  <si>
    <t>21:0224:000878:0003:0001:00</t>
  </si>
  <si>
    <t>105O  :903483:00:------:--</t>
  </si>
  <si>
    <t>21:0797:000983</t>
  </si>
  <si>
    <t>21:0224:000879</t>
  </si>
  <si>
    <t>21:0224:000879:0003:0001:00</t>
  </si>
  <si>
    <t>105O  :903484:00:------:--</t>
  </si>
  <si>
    <t>21:0797:000984</t>
  </si>
  <si>
    <t>21:0224:000880</t>
  </si>
  <si>
    <t>21:0224:000880:0003:0001:00</t>
  </si>
  <si>
    <t>105O  :903485:00:------:--</t>
  </si>
  <si>
    <t>21:0797:000985</t>
  </si>
  <si>
    <t>21:0224:000881</t>
  </si>
  <si>
    <t>21:0224:000881:0003:0001:00</t>
  </si>
  <si>
    <t>105O  :903486:00:------:--</t>
  </si>
  <si>
    <t>21:0797:000986</t>
  </si>
  <si>
    <t>21:0224:000882</t>
  </si>
  <si>
    <t>21:0224:000882:0003:0001:00</t>
  </si>
  <si>
    <t>105O  :903487:00:------:--</t>
  </si>
  <si>
    <t>21:0797:000987</t>
  </si>
  <si>
    <t>21:0224:000883</t>
  </si>
  <si>
    <t>21:0224:000883:0003:0001:00</t>
  </si>
  <si>
    <t>105O  :903488:00:------:--</t>
  </si>
  <si>
    <t>21:0797:000988</t>
  </si>
  <si>
    <t>21:0224:000884</t>
  </si>
  <si>
    <t>21:0224:000884:0003:0001:00</t>
  </si>
  <si>
    <t>105O  :903489:10:------:--</t>
  </si>
  <si>
    <t>21:0797:000989</t>
  </si>
  <si>
    <t>21:0224:000885</t>
  </si>
  <si>
    <t>21:0224:000885:0003:0001:00</t>
  </si>
  <si>
    <t>105O  :903490:20:903489:10</t>
  </si>
  <si>
    <t>21:0797:000990</t>
  </si>
  <si>
    <t>21:0224:000885:0004:0001:00</t>
  </si>
  <si>
    <t>105O  :903491:00:------:--</t>
  </si>
  <si>
    <t>21:0797:000991</t>
  </si>
  <si>
    <t>21:0224:000886</t>
  </si>
  <si>
    <t>21:0224:000886:0003:0001:00</t>
  </si>
  <si>
    <t>105O  :903492:00:------:--</t>
  </si>
  <si>
    <t>21:0797:000992</t>
  </si>
  <si>
    <t>21:0224:000887</t>
  </si>
  <si>
    <t>21:0224:000887:0003:0001:00</t>
  </si>
  <si>
    <t>105O  :903493:00:------:--</t>
  </si>
  <si>
    <t>21:0797:000993</t>
  </si>
  <si>
    <t>21:0224:000888</t>
  </si>
  <si>
    <t>21:0224:000888:0003:0001:00</t>
  </si>
  <si>
    <t>105O  :903494:00:------:--</t>
  </si>
  <si>
    <t>21:0797:000994</t>
  </si>
  <si>
    <t>21:0224:000889</t>
  </si>
  <si>
    <t>21:0224:000889:0003:0001:00</t>
  </si>
  <si>
    <t>105O  :903495:00:------:--</t>
  </si>
  <si>
    <t>21:0797:000995</t>
  </si>
  <si>
    <t>21:0224:000890</t>
  </si>
  <si>
    <t>21:0224:000890:0003:0001:00</t>
  </si>
  <si>
    <t>105O  :903496:00:------:--</t>
  </si>
  <si>
    <t>21:0797:000996</t>
  </si>
  <si>
    <t>21:0224:000891</t>
  </si>
  <si>
    <t>21:0224:000891:0003:0001:00</t>
  </si>
  <si>
    <t>105O  :903497:9Z:------:--</t>
  </si>
  <si>
    <t>21:0797:000997</t>
  </si>
  <si>
    <t>105O  :903498:00:------:--</t>
  </si>
  <si>
    <t>21:0797:000998</t>
  </si>
  <si>
    <t>21:0224:000892</t>
  </si>
  <si>
    <t>21:0224:000892:0003:0001:00</t>
  </si>
  <si>
    <t>105O  :903499:00:------:--</t>
  </si>
  <si>
    <t>21:0797:000999</t>
  </si>
  <si>
    <t>21:0224:000893</t>
  </si>
  <si>
    <t>21:0224:000893:0003:0001:00</t>
  </si>
  <si>
    <t>105O  :903500:00:------:--</t>
  </si>
  <si>
    <t>21:0797:001000</t>
  </si>
  <si>
    <t>21:0224:000894</t>
  </si>
  <si>
    <t>21:0224:000894:0003:0001:00</t>
  </si>
  <si>
    <t>105O  :903502:10:------:--</t>
  </si>
  <si>
    <t>21:0797:001001</t>
  </si>
  <si>
    <t>21:0224:000895</t>
  </si>
  <si>
    <t>21:0224:000895:0003:0001:00</t>
  </si>
  <si>
    <t>105O  :903503:20:903502:10</t>
  </si>
  <si>
    <t>21:0797:001002</t>
  </si>
  <si>
    <t>21:0224:000895:0004:0001:00</t>
  </si>
  <si>
    <t>105O  :903504:00:------:--</t>
  </si>
  <si>
    <t>21:0797:001003</t>
  </si>
  <si>
    <t>21:0224:000896</t>
  </si>
  <si>
    <t>21:0224:000896:0003:0001:00</t>
  </si>
  <si>
    <t>105O  :903505:00:------:--</t>
  </si>
  <si>
    <t>21:0797:001004</t>
  </si>
  <si>
    <t>21:0224:000897</t>
  </si>
  <si>
    <t>21:0224:000897:0003:0001:00</t>
  </si>
  <si>
    <t>105O  :903506:00:------:--</t>
  </si>
  <si>
    <t>21:0797:001005</t>
  </si>
  <si>
    <t>21:0224:000898</t>
  </si>
  <si>
    <t>21:0224:000898:0003:0001:00</t>
  </si>
  <si>
    <t>105O  :903507:00:------:--</t>
  </si>
  <si>
    <t>21:0797:001006</t>
  </si>
  <si>
    <t>21:0224:000899</t>
  </si>
  <si>
    <t>21:0224:000899:0003:0001:00</t>
  </si>
  <si>
    <t>105O  :903508:00:------:--</t>
  </si>
  <si>
    <t>21:0797:001007</t>
  </si>
  <si>
    <t>21:0224:000900</t>
  </si>
  <si>
    <t>21:0224:000900:0003:0001:00</t>
  </si>
  <si>
    <t>105O  :903509:00:------:--</t>
  </si>
  <si>
    <t>21:0797:001008</t>
  </si>
  <si>
    <t>21:0224:000901</t>
  </si>
  <si>
    <t>21:0224:000901:0003:0001:00</t>
  </si>
  <si>
    <t>105O  :903510:9X:------:--</t>
  </si>
  <si>
    <t>21:0797:001009</t>
  </si>
  <si>
    <t>105O  :903511:00:------:--</t>
  </si>
  <si>
    <t>21:0797:001010</t>
  </si>
  <si>
    <t>21:0224:000902</t>
  </si>
  <si>
    <t>21:0224:000902:0003:0001:00</t>
  </si>
  <si>
    <t>105O  :903512:00:------:--</t>
  </si>
  <si>
    <t>21:0797:001011</t>
  </si>
  <si>
    <t>21:0224:000903</t>
  </si>
  <si>
    <t>21:0224:000903:0003:0001:00</t>
  </si>
  <si>
    <t>105O  :903513:00:------:--</t>
  </si>
  <si>
    <t>21:0797:001012</t>
  </si>
  <si>
    <t>21:0224:000904</t>
  </si>
  <si>
    <t>21:0224:000904:0003:0001:00</t>
  </si>
  <si>
    <t>105O  :903514:00:------:--</t>
  </si>
  <si>
    <t>21:0797:001013</t>
  </si>
  <si>
    <t>21:0224:000905</t>
  </si>
  <si>
    <t>21:0224:000905:0003:0001:00</t>
  </si>
  <si>
    <t>105O  :903515:00:------:--</t>
  </si>
  <si>
    <t>21:0797:001014</t>
  </si>
  <si>
    <t>21:0224:000906</t>
  </si>
  <si>
    <t>21:0224:000906:0003:0001:00</t>
  </si>
  <si>
    <t>105P  :903002:10:------:--</t>
  </si>
  <si>
    <t>21:0797:001015</t>
  </si>
  <si>
    <t>21:0224:000907</t>
  </si>
  <si>
    <t>21:0224:000907:0003:0001:00</t>
  </si>
  <si>
    <t>105P  :903003:20:903002:10</t>
  </si>
  <si>
    <t>21:0797:001016</t>
  </si>
  <si>
    <t>21:0224:000907:0004:0001:00</t>
  </si>
  <si>
    <t>105P  :903004:00:------:--</t>
  </si>
  <si>
    <t>21:0797:001017</t>
  </si>
  <si>
    <t>21:0224:000908</t>
  </si>
  <si>
    <t>21:0224:000908:0003:0001:00</t>
  </si>
  <si>
    <t>105P  :903005:00:------:--</t>
  </si>
  <si>
    <t>21:0797:001018</t>
  </si>
  <si>
    <t>21:0224:000909</t>
  </si>
  <si>
    <t>21:0224:000909:0003:0001:00</t>
  </si>
  <si>
    <t>105P  :903006:00:------:--</t>
  </si>
  <si>
    <t>21:0797:001019</t>
  </si>
  <si>
    <t>21:0224:000910</t>
  </si>
  <si>
    <t>21:0224:000910:0003:0001:00</t>
  </si>
  <si>
    <t>105P  :903007:00:------:--</t>
  </si>
  <si>
    <t>21:0797:001020</t>
  </si>
  <si>
    <t>21:0224:000911</t>
  </si>
  <si>
    <t>21:0224:000911:0003:0001:00</t>
  </si>
  <si>
    <t>105P  :903008:00:------:--</t>
  </si>
  <si>
    <t>21:0797:001021</t>
  </si>
  <si>
    <t>21:0224:000912</t>
  </si>
  <si>
    <t>21:0224:000912:0003:0001:00</t>
  </si>
  <si>
    <t>105P  :903009:00:------:--</t>
  </si>
  <si>
    <t>21:0797:001022</t>
  </si>
  <si>
    <t>21:0224:000913</t>
  </si>
  <si>
    <t>21:0224:000913:0003:0001:00</t>
  </si>
  <si>
    <t>105P  :903010:00:------:--</t>
  </si>
  <si>
    <t>21:0797:001023</t>
  </si>
  <si>
    <t>21:0224:000914</t>
  </si>
  <si>
    <t>21:0224:000914:0003:0001:00</t>
  </si>
  <si>
    <t>105P  :903011:00:------:--</t>
  </si>
  <si>
    <t>21:0797:001024</t>
  </si>
  <si>
    <t>21:0224:000915</t>
  </si>
  <si>
    <t>21:0224:000915:0003:0001:00</t>
  </si>
  <si>
    <t>105P  :903012:00:------:--</t>
  </si>
  <si>
    <t>21:0797:001025</t>
  </si>
  <si>
    <t>21:0224:000916</t>
  </si>
  <si>
    <t>21:0224:000916:0003:0001:00</t>
  </si>
  <si>
    <t>105P  :903013:9Y:------:--</t>
  </si>
  <si>
    <t>21:0797:001026</t>
  </si>
  <si>
    <t>105P  :903014:00:------:--</t>
  </si>
  <si>
    <t>21:0797:001027</t>
  </si>
  <si>
    <t>21:0224:000917</t>
  </si>
  <si>
    <t>21:0224:000917:0003:0001:00</t>
  </si>
  <si>
    <t>105P  :903015:00:------:--</t>
  </si>
  <si>
    <t>21:0797:001028</t>
  </si>
  <si>
    <t>21:0224:000918</t>
  </si>
  <si>
    <t>21:0224:000918:0003:0001:00</t>
  </si>
  <si>
    <t>105P  :903016:00:------:--</t>
  </si>
  <si>
    <t>21:0797:001029</t>
  </si>
  <si>
    <t>21:0224:000919</t>
  </si>
  <si>
    <t>21:0224:000919:0003:0001:00</t>
  </si>
  <si>
    <t>105P  :903017:00:------:--</t>
  </si>
  <si>
    <t>21:0797:001030</t>
  </si>
  <si>
    <t>21:0224:000920</t>
  </si>
  <si>
    <t>21:0224:000920:0003:0001:00</t>
  </si>
  <si>
    <t>105P  :903018:00:------:--</t>
  </si>
  <si>
    <t>21:0797:001031</t>
  </si>
  <si>
    <t>21:0224:000921</t>
  </si>
  <si>
    <t>21:0224:000921:0003:0001:00</t>
  </si>
  <si>
    <t>105P  :903019:00:------:--</t>
  </si>
  <si>
    <t>21:0797:001032</t>
  </si>
  <si>
    <t>21:0224:000922</t>
  </si>
  <si>
    <t>21:0224:000922:0003:0001:00</t>
  </si>
  <si>
    <t>105P  :903020:00:------:--</t>
  </si>
  <si>
    <t>21:0797:001033</t>
  </si>
  <si>
    <t>21:0224:000923</t>
  </si>
  <si>
    <t>21:0224:000923:0003:0001:00</t>
  </si>
  <si>
    <t>105P  :903022:00:------:--</t>
  </si>
  <si>
    <t>21:0797:001034</t>
  </si>
  <si>
    <t>21:0224:000924</t>
  </si>
  <si>
    <t>21:0224:000924:0003:0001:00</t>
  </si>
  <si>
    <t>105P  :903023:00:------:--</t>
  </si>
  <si>
    <t>21:0797:001035</t>
  </si>
  <si>
    <t>21:0224:000925</t>
  </si>
  <si>
    <t>21:0224:000925:0003:0001:00</t>
  </si>
  <si>
    <t>105P  :903024:00:------:--</t>
  </si>
  <si>
    <t>21:0797:001036</t>
  </si>
  <si>
    <t>21:0224:000926</t>
  </si>
  <si>
    <t>21:0224:000926:0003:0001:00</t>
  </si>
  <si>
    <t>105P  :903025:00:------:--</t>
  </si>
  <si>
    <t>21:0797:001037</t>
  </si>
  <si>
    <t>21:0224:000927</t>
  </si>
  <si>
    <t>21:0224:000927:0003:0001:00</t>
  </si>
  <si>
    <t>105P  :903026:10:------:--</t>
  </si>
  <si>
    <t>21:0797:001038</t>
  </si>
  <si>
    <t>21:0224:000928</t>
  </si>
  <si>
    <t>21:0224:000928:0003:0001:00</t>
  </si>
  <si>
    <t>105P  :903027:20:903026:10</t>
  </si>
  <si>
    <t>21:0797:001039</t>
  </si>
  <si>
    <t>21:0224:000928:0004:0001:00</t>
  </si>
  <si>
    <t>105P  :903028:00:------:--</t>
  </si>
  <si>
    <t>21:0797:001040</t>
  </si>
  <si>
    <t>21:0224:000929</t>
  </si>
  <si>
    <t>21:0224:000929:0003:0001:00</t>
  </si>
  <si>
    <t>105P  :903029:00:------:--</t>
  </si>
  <si>
    <t>21:0797:001041</t>
  </si>
  <si>
    <t>21:0224:000930</t>
  </si>
  <si>
    <t>21:0224:000930:0003:0001:00</t>
  </si>
  <si>
    <t>105P  :903030:00:------:--</t>
  </si>
  <si>
    <t>21:0797:001042</t>
  </si>
  <si>
    <t>21:0224:000931</t>
  </si>
  <si>
    <t>21:0224:000931:0003:0001:00</t>
  </si>
  <si>
    <t>105P  :903031:00:------:--</t>
  </si>
  <si>
    <t>21:0797:001043</t>
  </si>
  <si>
    <t>21:0224:000932</t>
  </si>
  <si>
    <t>21:0224:000932:0003:0001:00</t>
  </si>
  <si>
    <t>105P  :903032:00:------:--</t>
  </si>
  <si>
    <t>21:0797:001044</t>
  </si>
  <si>
    <t>21:0224:000933</t>
  </si>
  <si>
    <t>21:0224:000933:0003:0001:00</t>
  </si>
  <si>
    <t>105P  :903033:00:------:--</t>
  </si>
  <si>
    <t>21:0797:001045</t>
  </si>
  <si>
    <t>21:0224:000934</t>
  </si>
  <si>
    <t>21:0224:000934:0003:0001:00</t>
  </si>
  <si>
    <t>105P  :903034:00:------:--</t>
  </si>
  <si>
    <t>21:0797:001046</t>
  </si>
  <si>
    <t>21:0224:000935</t>
  </si>
  <si>
    <t>21:0224:000935:0003:0001:00</t>
  </si>
  <si>
    <t>105P  :903035:00:------:--</t>
  </si>
  <si>
    <t>21:0797:001047</t>
  </si>
  <si>
    <t>21:0224:000936</t>
  </si>
  <si>
    <t>21:0224:000936:0003:0001:00</t>
  </si>
  <si>
    <t>105P  :903036:00:------:--</t>
  </si>
  <si>
    <t>21:0797:001048</t>
  </si>
  <si>
    <t>21:0224:000937</t>
  </si>
  <si>
    <t>21:0224:000937:0003:0001:00</t>
  </si>
  <si>
    <t>105P  :903037:9Y:------:--</t>
  </si>
  <si>
    <t>21:0797:001049</t>
  </si>
  <si>
    <t>105P  :903038:00:------:--</t>
  </si>
  <si>
    <t>21:0797:001050</t>
  </si>
  <si>
    <t>21:0224:000938</t>
  </si>
  <si>
    <t>21:0224:000938:0003:0001:00</t>
  </si>
  <si>
    <t>105P  :903039:00:------:--</t>
  </si>
  <si>
    <t>21:0797:001051</t>
  </si>
  <si>
    <t>21:0224:000939</t>
  </si>
  <si>
    <t>21:0224:000939:0003:0001:00</t>
  </si>
  <si>
    <t>105P  :903040:00:------:--</t>
  </si>
  <si>
    <t>21:0797:001052</t>
  </si>
  <si>
    <t>21:0224:000940</t>
  </si>
  <si>
    <t>21:0224:000940:0003:0001:00</t>
  </si>
  <si>
    <t>105P  :903042:00:------:--</t>
  </si>
  <si>
    <t>21:0797:001053</t>
  </si>
  <si>
    <t>21:0224:000941</t>
  </si>
  <si>
    <t>21:0224:000941:0003:0001:00</t>
  </si>
  <si>
    <t>105P  :903043:10:------:--</t>
  </si>
  <si>
    <t>21:0797:001054</t>
  </si>
  <si>
    <t>21:0224:000942</t>
  </si>
  <si>
    <t>21:0224:000942:0003:0001:00</t>
  </si>
  <si>
    <t>105P  :903044:20:903043:10</t>
  </si>
  <si>
    <t>21:0797:001055</t>
  </si>
  <si>
    <t>21:0224:000942:0004:0001:00</t>
  </si>
  <si>
    <t>105P  :903045:00:------:--</t>
  </si>
  <si>
    <t>21:0797:001056</t>
  </si>
  <si>
    <t>21:0224:000943</t>
  </si>
  <si>
    <t>21:0224:000943:0003:0001:00</t>
  </si>
  <si>
    <t>105P  :903046:00:------:--</t>
  </si>
  <si>
    <t>21:0797:001057</t>
  </si>
  <si>
    <t>21:0224:000944</t>
  </si>
  <si>
    <t>21:0224:000944:0003:0001:00</t>
  </si>
  <si>
    <t>105P  :903047:00:------:--</t>
  </si>
  <si>
    <t>21:0797:001058</t>
  </si>
  <si>
    <t>21:0224:000945</t>
  </si>
  <si>
    <t>21:0224:000945:0003:0001:00</t>
  </si>
  <si>
    <t>105P  :903048:00:------:--</t>
  </si>
  <si>
    <t>21:0797:001059</t>
  </si>
  <si>
    <t>21:0224:000946</t>
  </si>
  <si>
    <t>21:0224:000946:0003:0001:00</t>
  </si>
  <si>
    <t>105P  :903049:00:------:--</t>
  </si>
  <si>
    <t>21:0797:001060</t>
  </si>
  <si>
    <t>21:0224:000947</t>
  </si>
  <si>
    <t>21:0224:000947:0003:0001:00</t>
  </si>
  <si>
    <t>105P  :903050:9Z:------:--</t>
  </si>
  <si>
    <t>21:0797:001061</t>
  </si>
  <si>
    <t>105P  :903051:00:------:--</t>
  </si>
  <si>
    <t>21:0797:001062</t>
  </si>
  <si>
    <t>21:0224:000948</t>
  </si>
  <si>
    <t>21:0224:000948:0003:0001:00</t>
  </si>
  <si>
    <t>105P  :903052:00:------:--</t>
  </si>
  <si>
    <t>21:0797:001063</t>
  </si>
  <si>
    <t>21:0224:000949</t>
  </si>
  <si>
    <t>21:0224:000949:0003:0001:00</t>
  </si>
  <si>
    <t>105P  :903053:00:------:--</t>
  </si>
  <si>
    <t>21:0797:001064</t>
  </si>
  <si>
    <t>21:0224:000950</t>
  </si>
  <si>
    <t>21:0224:000950:0003:0001:00</t>
  </si>
  <si>
    <t>105P  :903054:00:------:--</t>
  </si>
  <si>
    <t>21:0797:001065</t>
  </si>
  <si>
    <t>21:0224:000951</t>
  </si>
  <si>
    <t>21:0224:000951:0003:0001:00</t>
  </si>
  <si>
    <t>105P  :903055:00:------:--</t>
  </si>
  <si>
    <t>21:0797:001066</t>
  </si>
  <si>
    <t>21:0224:000952</t>
  </si>
  <si>
    <t>21:0224:000952:0003:0001:00</t>
  </si>
  <si>
    <t>105P  :903056:00:------:--</t>
  </si>
  <si>
    <t>21:0797:001067</t>
  </si>
  <si>
    <t>21:0224:000953</t>
  </si>
  <si>
    <t>21:0224:000953:0003:0001:00</t>
  </si>
  <si>
    <t>105P  :903057:00:------:--</t>
  </si>
  <si>
    <t>21:0797:001068</t>
  </si>
  <si>
    <t>21:0224:000954</t>
  </si>
  <si>
    <t>21:0224:000954:0003:0001:00</t>
  </si>
  <si>
    <t>105P  :903058:00:------:--</t>
  </si>
  <si>
    <t>21:0797:001069</t>
  </si>
  <si>
    <t>21:0224:000955</t>
  </si>
  <si>
    <t>21:0224:000955:0003:0001:00</t>
  </si>
  <si>
    <t>105P  :903059:00:------:--</t>
  </si>
  <si>
    <t>21:0797:001070</t>
  </si>
  <si>
    <t>21:0224:000956</t>
  </si>
  <si>
    <t>21:0224:000956:0003:0001:00</t>
  </si>
  <si>
    <t>105P  :903060:00:------:--</t>
  </si>
  <si>
    <t>21:0797:001071</t>
  </si>
  <si>
    <t>21:0224:000957</t>
  </si>
  <si>
    <t>21:0224:000957:0003:0001:00</t>
  </si>
  <si>
    <t>021G  :911002:00:------:--</t>
  </si>
  <si>
    <t>21:0802:000001</t>
  </si>
  <si>
    <t>21:0225:000001</t>
  </si>
  <si>
    <t>21:0225:000001:0003:0001:00</t>
  </si>
  <si>
    <t>021G  :911003:00:------:--</t>
  </si>
  <si>
    <t>21:0802:000002</t>
  </si>
  <si>
    <t>21:0225:000002</t>
  </si>
  <si>
    <t>21:0225:000002:0003:0001:00</t>
  </si>
  <si>
    <t>021G  :911005:00:------:--</t>
  </si>
  <si>
    <t>21:0802:000003</t>
  </si>
  <si>
    <t>21:0225:000003</t>
  </si>
  <si>
    <t>21:0225:000003:0003:0001:00</t>
  </si>
  <si>
    <t>021G  :911006:00:------:--</t>
  </si>
  <si>
    <t>21:0802:000004</t>
  </si>
  <si>
    <t>21:0225:000004</t>
  </si>
  <si>
    <t>21:0225:000004:0003:0001:00</t>
  </si>
  <si>
    <t>021G  :911007:00:------:--</t>
  </si>
  <si>
    <t>21:0802:000005</t>
  </si>
  <si>
    <t>21:0225:000005</t>
  </si>
  <si>
    <t>21:0225:000005:0003:0001:00</t>
  </si>
  <si>
    <t>021G  :911008:00:------:--</t>
  </si>
  <si>
    <t>21:0802:000006</t>
  </si>
  <si>
    <t>21:0225:000006</t>
  </si>
  <si>
    <t>21:0225:000006:0003:0001:00</t>
  </si>
  <si>
    <t>021G  :911009:00:------:--</t>
  </si>
  <si>
    <t>21:0802:000007</t>
  </si>
  <si>
    <t>21:0225:000007</t>
  </si>
  <si>
    <t>21:0225:000007:0003:0001:00</t>
  </si>
  <si>
    <t>021G  :911010:00:------:--</t>
  </si>
  <si>
    <t>21:0802:000008</t>
  </si>
  <si>
    <t>21:0225:000008</t>
  </si>
  <si>
    <t>21:0225:000008:0003:0001:00</t>
  </si>
  <si>
    <t>021G  :911011:00:------:--</t>
  </si>
  <si>
    <t>21:0802:000009</t>
  </si>
  <si>
    <t>21:0225:000009</t>
  </si>
  <si>
    <t>21:0225:000009:0003:0001:00</t>
  </si>
  <si>
    <t>021G  :911012:10:------:--</t>
  </si>
  <si>
    <t>21:0802:000010</t>
  </si>
  <si>
    <t>21:0225:000010</t>
  </si>
  <si>
    <t>21:0225:000010:0003:0001:00</t>
  </si>
  <si>
    <t>021G  :911013:20:911012:10</t>
  </si>
  <si>
    <t>21:0802:000011</t>
  </si>
  <si>
    <t>21:0225:000010:0004:0001:00</t>
  </si>
  <si>
    <t>021G  :911014:00:------:--</t>
  </si>
  <si>
    <t>21:0802:000012</t>
  </si>
  <si>
    <t>21:0225:000011</t>
  </si>
  <si>
    <t>21:0225:000011:0003:0001:00</t>
  </si>
  <si>
    <t>021G  :911015:00:------:--</t>
  </si>
  <si>
    <t>21:0802:000013</t>
  </si>
  <si>
    <t>21:0225:000012</t>
  </si>
  <si>
    <t>21:0225:000012:0003:0001:00</t>
  </si>
  <si>
    <t>021G  :911016:00:------:--</t>
  </si>
  <si>
    <t>21:0802:000014</t>
  </si>
  <si>
    <t>21:0225:000013</t>
  </si>
  <si>
    <t>21:0225:000013:0003:0001:00</t>
  </si>
  <si>
    <t>021G  :911017:00:------:--</t>
  </si>
  <si>
    <t>21:0802:000015</t>
  </si>
  <si>
    <t>21:0225:000014</t>
  </si>
  <si>
    <t>21:0225:000014:0003:0001:00</t>
  </si>
  <si>
    <t>021G  :911018:00:------:--</t>
  </si>
  <si>
    <t>21:0802:000016</t>
  </si>
  <si>
    <t>21:0225:000015</t>
  </si>
  <si>
    <t>21:0225:000015:0003:0001:00</t>
  </si>
  <si>
    <t>021G  :911019:00:------:--</t>
  </si>
  <si>
    <t>21:0802:000017</t>
  </si>
  <si>
    <t>21:0225:000016</t>
  </si>
  <si>
    <t>21:0225:000016:0003:0001:00</t>
  </si>
  <si>
    <t>021G  :911020:00:------:--</t>
  </si>
  <si>
    <t>21:0802:000018</t>
  </si>
  <si>
    <t>21:0225:000017</t>
  </si>
  <si>
    <t>21:0225:000017:0003:0001:00</t>
  </si>
  <si>
    <t>021G  :911022:00:------:--</t>
  </si>
  <si>
    <t>21:0802:000019</t>
  </si>
  <si>
    <t>21:0225:000018</t>
  </si>
  <si>
    <t>21:0225:000018:0003:0001:00</t>
  </si>
  <si>
    <t>021G  :911023:00:------:--</t>
  </si>
  <si>
    <t>21:0802:000020</t>
  </si>
  <si>
    <t>21:0225:000019</t>
  </si>
  <si>
    <t>21:0225:000019:0003:0001:00</t>
  </si>
  <si>
    <t>021G  :911024:00:------:--</t>
  </si>
  <si>
    <t>21:0802:000021</t>
  </si>
  <si>
    <t>21:0225:000020</t>
  </si>
  <si>
    <t>21:0225:000020:0003:0001:00</t>
  </si>
  <si>
    <t>021G  :911025:00:------:--</t>
  </si>
  <si>
    <t>21:0802:000022</t>
  </si>
  <si>
    <t>21:0225:000021</t>
  </si>
  <si>
    <t>21:0225:000021:0003:0001:00</t>
  </si>
  <si>
    <t>021G  :911026:00:------:--</t>
  </si>
  <si>
    <t>21:0802:000023</t>
  </si>
  <si>
    <t>21:0225:000022</t>
  </si>
  <si>
    <t>21:0225:000022:0003:0001:00</t>
  </si>
  <si>
    <t>021G  :911027:10:------:--</t>
  </si>
  <si>
    <t>21:0802:000024</t>
  </si>
  <si>
    <t>21:0225:000023</t>
  </si>
  <si>
    <t>21:0225:000023:0003:0001:00</t>
  </si>
  <si>
    <t>021G  :911028:20:911027:10</t>
  </si>
  <si>
    <t>21:0802:000025</t>
  </si>
  <si>
    <t>21:0225:000023:0004:0001:00</t>
  </si>
  <si>
    <t>021G  :911030:00:------:--</t>
  </si>
  <si>
    <t>21:0802:000026</t>
  </si>
  <si>
    <t>21:0225:000024</t>
  </si>
  <si>
    <t>21:0225:000024:0003:0001:00</t>
  </si>
  <si>
    <t>021G  :911031:00:------:--</t>
  </si>
  <si>
    <t>21:0802:000027</t>
  </si>
  <si>
    <t>21:0225:000025</t>
  </si>
  <si>
    <t>21:0225:000025:0003:0001:00</t>
  </si>
  <si>
    <t>021G  :911032:00:------:--</t>
  </si>
  <si>
    <t>21:0802:000028</t>
  </si>
  <si>
    <t>21:0225:000026</t>
  </si>
  <si>
    <t>21:0225:000026:0003:0001:00</t>
  </si>
  <si>
    <t>021G  :911033:00:------:--</t>
  </si>
  <si>
    <t>21:0802:000029</t>
  </si>
  <si>
    <t>21:0225:000027</t>
  </si>
  <si>
    <t>21:0225:000027:0003:0001:00</t>
  </si>
  <si>
    <t>021G  :911034:00:------:--</t>
  </si>
  <si>
    <t>21:0802:000030</t>
  </si>
  <si>
    <t>21:0225:000028</t>
  </si>
  <si>
    <t>21:0225:000028:0003:0001:00</t>
  </si>
  <si>
    <t>021G  :911035:00:------:--</t>
  </si>
  <si>
    <t>21:0802:000031</t>
  </si>
  <si>
    <t>21:0225:000029</t>
  </si>
  <si>
    <t>21:0225:000029:0003:0001:00</t>
  </si>
  <si>
    <t>021G  :911036:00:------:--</t>
  </si>
  <si>
    <t>21:0802:000032</t>
  </si>
  <si>
    <t>21:0225:000030</t>
  </si>
  <si>
    <t>21:0225:000030:0003:0001:00</t>
  </si>
  <si>
    <t>021G  :911037:00:------:--</t>
  </si>
  <si>
    <t>21:0802:000033</t>
  </si>
  <si>
    <t>21:0225:000031</t>
  </si>
  <si>
    <t>21:0225:000031:0003:0001:00</t>
  </si>
  <si>
    <t>021G  :911038:00:------:--</t>
  </si>
  <si>
    <t>21:0802:000034</t>
  </si>
  <si>
    <t>21:0225:000032</t>
  </si>
  <si>
    <t>21:0225:000032:0003:0001:00</t>
  </si>
  <si>
    <t>021G  :911039:00:------:--</t>
  </si>
  <si>
    <t>21:0802:000035</t>
  </si>
  <si>
    <t>21:0225:000033</t>
  </si>
  <si>
    <t>21:0225:000033:0003:0001:00</t>
  </si>
  <si>
    <t>021G  :911040:00:------:--</t>
  </si>
  <si>
    <t>21:0802:000036</t>
  </si>
  <si>
    <t>21:0225:000034</t>
  </si>
  <si>
    <t>21:0225:000034:0003:0001:00</t>
  </si>
  <si>
    <t>021G  :913002:00:------:--</t>
  </si>
  <si>
    <t>21:0802:000037</t>
  </si>
  <si>
    <t>21:0225:000035</t>
  </si>
  <si>
    <t>21:0225:000035:0003:0001:00</t>
  </si>
  <si>
    <t>021G  :913003:00:------:--</t>
  </si>
  <si>
    <t>21:0802:000038</t>
  </si>
  <si>
    <t>21:0225:000036</t>
  </si>
  <si>
    <t>21:0225:000036:0003:0001:00</t>
  </si>
  <si>
    <t>021G  :913004:00:------:--</t>
  </si>
  <si>
    <t>21:0802:000039</t>
  </si>
  <si>
    <t>21:0225:000037</t>
  </si>
  <si>
    <t>21:0225:000037:0003:0001:00</t>
  </si>
  <si>
    <t>021G  :913005:00:------:--</t>
  </si>
  <si>
    <t>21:0802:000040</t>
  </si>
  <si>
    <t>21:0225:000038</t>
  </si>
  <si>
    <t>21:0225:000038:0003:0001:00</t>
  </si>
  <si>
    <t>021G  :913006:00:------:--</t>
  </si>
  <si>
    <t>21:0802:000041</t>
  </si>
  <si>
    <t>21:0225:000039</t>
  </si>
  <si>
    <t>21:0225:000039:0003:0001:00</t>
  </si>
  <si>
    <t>021G  :913007:00:------:--</t>
  </si>
  <si>
    <t>21:0802:000042</t>
  </si>
  <si>
    <t>21:0225:000040</t>
  </si>
  <si>
    <t>21:0225:000040:0003:0001:00</t>
  </si>
  <si>
    <t>021G  :913008:00:------:--</t>
  </si>
  <si>
    <t>21:0802:000043</t>
  </si>
  <si>
    <t>21:0225:000041</t>
  </si>
  <si>
    <t>21:0225:000041:0003:0001:00</t>
  </si>
  <si>
    <t>021G  :913009:00:------:--</t>
  </si>
  <si>
    <t>21:0802:000044</t>
  </si>
  <si>
    <t>21:0225:000042</t>
  </si>
  <si>
    <t>21:0225:000042:0003:0001:00</t>
  </si>
  <si>
    <t>021G  :913010:00:------:--</t>
  </si>
  <si>
    <t>21:0802:000045</t>
  </si>
  <si>
    <t>21:0225:000043</t>
  </si>
  <si>
    <t>21:0225:000043:0003:0001:00</t>
  </si>
  <si>
    <t>021G  :913011:00:------:--</t>
  </si>
  <si>
    <t>21:0802:000046</t>
  </si>
  <si>
    <t>21:0225:000044</t>
  </si>
  <si>
    <t>21:0225:000044:0003:0001:00</t>
  </si>
  <si>
    <t>021G  :913012:00:------:--</t>
  </si>
  <si>
    <t>21:0802:000047</t>
  </si>
  <si>
    <t>21:0225:000045</t>
  </si>
  <si>
    <t>21:0225:000045:0003:0001:00</t>
  </si>
  <si>
    <t>021G  :913013:10:------:--</t>
  </si>
  <si>
    <t>21:0802:000048</t>
  </si>
  <si>
    <t>21:0225:000046</t>
  </si>
  <si>
    <t>21:0225:000046:0003:0001:00</t>
  </si>
  <si>
    <t>021G  :913014:20:913013:10</t>
  </si>
  <si>
    <t>21:0802:000049</t>
  </si>
  <si>
    <t>21:0225:000046:0004:0001:00</t>
  </si>
  <si>
    <t>021G  :913015:00:------:--</t>
  </si>
  <si>
    <t>21:0802:000050</t>
  </si>
  <si>
    <t>21:0225:000047</t>
  </si>
  <si>
    <t>21:0225:000047:0003:0001:00</t>
  </si>
  <si>
    <t>021G  :913017:00:------:--</t>
  </si>
  <si>
    <t>21:0802:000051</t>
  </si>
  <si>
    <t>21:0225:000048</t>
  </si>
  <si>
    <t>21:0225:000048:0003:0001:00</t>
  </si>
  <si>
    <t>021G  :913018:00:------:--</t>
  </si>
  <si>
    <t>21:0802:000052</t>
  </si>
  <si>
    <t>21:0225:000049</t>
  </si>
  <si>
    <t>21:0225:000049:0003:0001:00</t>
  </si>
  <si>
    <t>021G  :913019:00:------:--</t>
  </si>
  <si>
    <t>21:0802:000053</t>
  </si>
  <si>
    <t>21:0225:000050</t>
  </si>
  <si>
    <t>21:0225:000050:0003:0001:00</t>
  </si>
  <si>
    <t>021G  :913020:00:------:--</t>
  </si>
  <si>
    <t>21:0802:000054</t>
  </si>
  <si>
    <t>21:0225:000051</t>
  </si>
  <si>
    <t>21:0225:000051:0003:0001:00</t>
  </si>
  <si>
    <t>021G  :913022:00:------:--</t>
  </si>
  <si>
    <t>21:0802:000055</t>
  </si>
  <si>
    <t>21:0225:000052</t>
  </si>
  <si>
    <t>21:0225:000052:0003:0001:00</t>
  </si>
  <si>
    <t>021G  :913023:00:------:--</t>
  </si>
  <si>
    <t>21:0802:000056</t>
  </si>
  <si>
    <t>21:0225:000053</t>
  </si>
  <si>
    <t>21:0225:000053:0003:0001:00</t>
  </si>
  <si>
    <t>021G  :913025:10:------:--</t>
  </si>
  <si>
    <t>21:0802:000057</t>
  </si>
  <si>
    <t>21:0225:000054</t>
  </si>
  <si>
    <t>21:0225:000054:0003:0001:00</t>
  </si>
  <si>
    <t>021G  :913026:20:913025:10</t>
  </si>
  <si>
    <t>21:0802:000058</t>
  </si>
  <si>
    <t>21:0225:000054:0004:0001:00</t>
  </si>
  <si>
    <t>021G  :913027:00:------:--</t>
  </si>
  <si>
    <t>21:0802:000059</t>
  </si>
  <si>
    <t>21:0225:000055</t>
  </si>
  <si>
    <t>21:0225:000055:0003:0001:00</t>
  </si>
  <si>
    <t>021G  :913028:00:------:--</t>
  </si>
  <si>
    <t>21:0802:000060</t>
  </si>
  <si>
    <t>21:0225:000056</t>
  </si>
  <si>
    <t>21:0225:000056:0003:0001:00</t>
  </si>
  <si>
    <t>021G  :913029:00:------:--</t>
  </si>
  <si>
    <t>21:0802:000061</t>
  </si>
  <si>
    <t>21:0225:000057</t>
  </si>
  <si>
    <t>21:0225:000057:0003:0001:00</t>
  </si>
  <si>
    <t>021G  :913030:00:------:--</t>
  </si>
  <si>
    <t>21:0802:000062</t>
  </si>
  <si>
    <t>21:0225:000058</t>
  </si>
  <si>
    <t>21:0225:000058:0003:0001:00</t>
  </si>
  <si>
    <t>021G  :913031:00:------:--</t>
  </si>
  <si>
    <t>21:0802:000063</t>
  </si>
  <si>
    <t>21:0225:000059</t>
  </si>
  <si>
    <t>21:0225:000059:0003:0001:00</t>
  </si>
  <si>
    <t>021G  :913032:00:------:--</t>
  </si>
  <si>
    <t>21:0802:000064</t>
  </si>
  <si>
    <t>21:0225:000060</t>
  </si>
  <si>
    <t>21:0225:000060:0003:0001:00</t>
  </si>
  <si>
    <t>021G  :913033:00:------:--</t>
  </si>
  <si>
    <t>21:0802:000065</t>
  </si>
  <si>
    <t>21:0225:000061</t>
  </si>
  <si>
    <t>21:0225:000061:0003:0001:00</t>
  </si>
  <si>
    <t>021G  :913034:00:------:--</t>
  </si>
  <si>
    <t>21:0802:000066</t>
  </si>
  <si>
    <t>21:0225:000062</t>
  </si>
  <si>
    <t>21:0225:000062:0003:0001:00</t>
  </si>
  <si>
    <t>021G  :913035:00:------:--</t>
  </si>
  <si>
    <t>21:0802:000067</t>
  </si>
  <si>
    <t>21:0225:000063</t>
  </si>
  <si>
    <t>21:0225:000063:0003:0001:00</t>
  </si>
  <si>
    <t>021G  :913036:00:------:--</t>
  </si>
  <si>
    <t>21:0802:000068</t>
  </si>
  <si>
    <t>21:0225:000064</t>
  </si>
  <si>
    <t>21:0225:000064:0003:0001:00</t>
  </si>
  <si>
    <t>021G  :913037:00:------:--</t>
  </si>
  <si>
    <t>21:0802:000069</t>
  </si>
  <si>
    <t>21:0225:000065</t>
  </si>
  <si>
    <t>21:0225:000065:0003:0001:00</t>
  </si>
  <si>
    <t>021G  :913038:00:------:--</t>
  </si>
  <si>
    <t>21:0802:000070</t>
  </si>
  <si>
    <t>21:0225:000066</t>
  </si>
  <si>
    <t>21:0225:000066:0003:0001:00</t>
  </si>
  <si>
    <t>021G  :913039:00:------:--</t>
  </si>
  <si>
    <t>21:0802:000071</t>
  </si>
  <si>
    <t>21:0225:000067</t>
  </si>
  <si>
    <t>21:0225:000067:0003:0001:00</t>
  </si>
  <si>
    <t>021G  :913040:00:------:--</t>
  </si>
  <si>
    <t>21:0802:000072</t>
  </si>
  <si>
    <t>21:0225:000068</t>
  </si>
  <si>
    <t>21:0225:000068:0003:0001:00</t>
  </si>
  <si>
    <t>021G  :915002:00:------:--</t>
  </si>
  <si>
    <t>21:0802:000073</t>
  </si>
  <si>
    <t>21:0227:000001</t>
  </si>
  <si>
    <t>21:0227:000001:0003:0001:00</t>
  </si>
  <si>
    <t>021G  :915003:10:------:--</t>
  </si>
  <si>
    <t>21:0802:000074</t>
  </si>
  <si>
    <t>21:0227:000002</t>
  </si>
  <si>
    <t>21:0227:000002:0003:0001:00</t>
  </si>
  <si>
    <t>021G  :915004:20:915003:10</t>
  </si>
  <si>
    <t>21:0802:000075</t>
  </si>
  <si>
    <t>21:0227:000002:0004:0001:00</t>
  </si>
  <si>
    <t>021G  :915006:00:------:--</t>
  </si>
  <si>
    <t>21:0802:000076</t>
  </si>
  <si>
    <t>21:0227:000003</t>
  </si>
  <si>
    <t>21:0227:000003:0003:0001:00</t>
  </si>
  <si>
    <t>021G  :915007:00:------:--</t>
  </si>
  <si>
    <t>21:0802:000077</t>
  </si>
  <si>
    <t>21:0227:000004</t>
  </si>
  <si>
    <t>21:0227:000004:0003:0001:00</t>
  </si>
  <si>
    <t>021G  :915008:00:------:--</t>
  </si>
  <si>
    <t>21:0802:000078</t>
  </si>
  <si>
    <t>21:0227:000005</t>
  </si>
  <si>
    <t>21:0227:000005:0003:0001:00</t>
  </si>
  <si>
    <t>021G  :915009:00:------:--</t>
  </si>
  <si>
    <t>21:0802:000079</t>
  </si>
  <si>
    <t>21:0227:000006</t>
  </si>
  <si>
    <t>21:0227:000006:0003:0001:00</t>
  </si>
  <si>
    <t>021G  :915010:00:------:--</t>
  </si>
  <si>
    <t>21:0802:000080</t>
  </si>
  <si>
    <t>21:0227:000007</t>
  </si>
  <si>
    <t>21:0227:000007:0003:0001:00</t>
  </si>
  <si>
    <t>021G  :915011:00:------:--</t>
  </si>
  <si>
    <t>21:0802:000081</t>
  </si>
  <si>
    <t>21:0227:000008</t>
  </si>
  <si>
    <t>21:0227:000008:0003:0001:00</t>
  </si>
  <si>
    <t>021G  :915012:00:------:--</t>
  </si>
  <si>
    <t>21:0802:000082</t>
  </si>
  <si>
    <t>21:0227:000009</t>
  </si>
  <si>
    <t>21:0227:000009:0003:0001:00</t>
  </si>
  <si>
    <t>021G  :915013:00:------:--</t>
  </si>
  <si>
    <t>21:0802:000083</t>
  </si>
  <si>
    <t>21:0227:000010</t>
  </si>
  <si>
    <t>21:0227:000010:0003:0001:00</t>
  </si>
  <si>
    <t>021G  :915014:00:------:--</t>
  </si>
  <si>
    <t>21:0802:000084</t>
  </si>
  <si>
    <t>21:0227:000011</t>
  </si>
  <si>
    <t>21:0227:000011:0003:0001:00</t>
  </si>
  <si>
    <t>021G  :915015:00:------:--</t>
  </si>
  <si>
    <t>21:0802:000085</t>
  </si>
  <si>
    <t>21:0227:000012</t>
  </si>
  <si>
    <t>21:0227:000012:0003:0001:00</t>
  </si>
  <si>
    <t>021G  :915016:00:------:--</t>
  </si>
  <si>
    <t>21:0802:000086</t>
  </si>
  <si>
    <t>21:0227:000013</t>
  </si>
  <si>
    <t>21:0227:000013:0003:0001:00</t>
  </si>
  <si>
    <t>021G  :915017:00:------:--</t>
  </si>
  <si>
    <t>21:0802:000087</t>
  </si>
  <si>
    <t>21:0227:000014</t>
  </si>
  <si>
    <t>21:0227:000014:0003:0001:00</t>
  </si>
  <si>
    <t>021G  :915018:00:------:--</t>
  </si>
  <si>
    <t>21:0802:000088</t>
  </si>
  <si>
    <t>21:0227:000015</t>
  </si>
  <si>
    <t>21:0227:000015:0003:0001:00</t>
  </si>
  <si>
    <t>021G  :915019:00:------:--</t>
  </si>
  <si>
    <t>21:0802:000089</t>
  </si>
  <si>
    <t>21:0227:000016</t>
  </si>
  <si>
    <t>21:0227:000016:0003:0001:00</t>
  </si>
  <si>
    <t>021G  :915020:00:------:--</t>
  </si>
  <si>
    <t>21:0802:000090</t>
  </si>
  <si>
    <t>21:0227:000017</t>
  </si>
  <si>
    <t>21:0227:000017:0003:0001:00</t>
  </si>
  <si>
    <t>021G  :915022:10:------:--</t>
  </si>
  <si>
    <t>21:0802:000091</t>
  </si>
  <si>
    <t>21:0227:000018</t>
  </si>
  <si>
    <t>21:0227:000018:0003:0001:00</t>
  </si>
  <si>
    <t>021G  :915023:20:915022:10</t>
  </si>
  <si>
    <t>21:0802:000092</t>
  </si>
  <si>
    <t>21:0227:000018:0004:0001:00</t>
  </si>
  <si>
    <t>021G  :915024:00:------:--</t>
  </si>
  <si>
    <t>21:0802:000093</t>
  </si>
  <si>
    <t>21:0227:000019</t>
  </si>
  <si>
    <t>21:0227:000019:0003:0001:00</t>
  </si>
  <si>
    <t>021G  :915025:00:------:--</t>
  </si>
  <si>
    <t>21:0802:000094</t>
  </si>
  <si>
    <t>21:0227:000020</t>
  </si>
  <si>
    <t>21:0227:000020:0003:0001:00</t>
  </si>
  <si>
    <t>021G  :915026:00:------:--</t>
  </si>
  <si>
    <t>21:0802:000095</t>
  </si>
  <si>
    <t>21:0227:000021</t>
  </si>
  <si>
    <t>21:0227:000021:0003:0001:00</t>
  </si>
  <si>
    <t>021G  :915027:00:------:--</t>
  </si>
  <si>
    <t>21:0802:000096</t>
  </si>
  <si>
    <t>21:0227:000022</t>
  </si>
  <si>
    <t>21:0227:000022:0003:0001:00</t>
  </si>
  <si>
    <t>021G  :915028:00:------:--</t>
  </si>
  <si>
    <t>21:0802:000097</t>
  </si>
  <si>
    <t>21:0227:000023</t>
  </si>
  <si>
    <t>21:0227:000023:0003:0001:00</t>
  </si>
  <si>
    <t>021G  :915030:00:------:--</t>
  </si>
  <si>
    <t>21:0802:000098</t>
  </si>
  <si>
    <t>21:0227:000024</t>
  </si>
  <si>
    <t>21:0227:000024:0003:0001:00</t>
  </si>
  <si>
    <t>021G  :915031:00:------:--</t>
  </si>
  <si>
    <t>21:0802:000099</t>
  </si>
  <si>
    <t>21:0227:000025</t>
  </si>
  <si>
    <t>21:0227:000025:0003:0001:00</t>
  </si>
  <si>
    <t>021G  :915032:00:------:--</t>
  </si>
  <si>
    <t>21:0802:000100</t>
  </si>
  <si>
    <t>21:0227:000026</t>
  </si>
  <si>
    <t>21:0227:000026:0003:0001:00</t>
  </si>
  <si>
    <t>021G  :915033:00:------:--</t>
  </si>
  <si>
    <t>21:0802:000101</t>
  </si>
  <si>
    <t>21:0227:000027</t>
  </si>
  <si>
    <t>21:0227:000027:0003:0001:00</t>
  </si>
  <si>
    <t>021G  :915034:00:------:--</t>
  </si>
  <si>
    <t>21:0802:000102</t>
  </si>
  <si>
    <t>21:0227:000028</t>
  </si>
  <si>
    <t>21:0227:000028:0003:0001:00</t>
  </si>
  <si>
    <t>021G  :915035:00:------:--</t>
  </si>
  <si>
    <t>21:0802:000103</t>
  </si>
  <si>
    <t>21:0227:000029</t>
  </si>
  <si>
    <t>21:0227:000029:0003:0001:00</t>
  </si>
  <si>
    <t>021G  :915036:00:------:--</t>
  </si>
  <si>
    <t>21:0802:000104</t>
  </si>
  <si>
    <t>21:0227:000030</t>
  </si>
  <si>
    <t>21:0227:000030:0003:0001:00</t>
  </si>
  <si>
    <t>021G  :915037:00:------:--</t>
  </si>
  <si>
    <t>21:0802:000105</t>
  </si>
  <si>
    <t>21:0227:000031</t>
  </si>
  <si>
    <t>21:0227:000031:0003:0001:00</t>
  </si>
  <si>
    <t>021G  :915038:00:------:--</t>
  </si>
  <si>
    <t>21:0802:000106</t>
  </si>
  <si>
    <t>21:0227:000032</t>
  </si>
  <si>
    <t>21:0227:000032:0003:0001:00</t>
  </si>
  <si>
    <t>021G  :915039:00:------:--</t>
  </si>
  <si>
    <t>21:0802:000107</t>
  </si>
  <si>
    <t>21:0227:000033</t>
  </si>
  <si>
    <t>21:0227:000033:0003:0001:00</t>
  </si>
  <si>
    <t>021G  :915040:00:------:--</t>
  </si>
  <si>
    <t>21:0802:000108</t>
  </si>
  <si>
    <t>21:0227:000034</t>
  </si>
  <si>
    <t>21:0227:000034:0003:0001:00</t>
  </si>
  <si>
    <t>021G  :915042:10:------:--</t>
  </si>
  <si>
    <t>21:0802:000109</t>
  </si>
  <si>
    <t>21:0227:000035</t>
  </si>
  <si>
    <t>21:0227:000035:0003:0001:00</t>
  </si>
  <si>
    <t>021G  :915043:20:915042:10</t>
  </si>
  <si>
    <t>21:0802:000110</t>
  </si>
  <si>
    <t>21:0227:000035:0004:0001:00</t>
  </si>
  <si>
    <t>021G  :915044:00:------:--</t>
  </si>
  <si>
    <t>21:0802:000111</t>
  </si>
  <si>
    <t>21:0227:000036</t>
  </si>
  <si>
    <t>21:0227:000036:0003:0001:00</t>
  </si>
  <si>
    <t>021G  :915045:00:------:--</t>
  </si>
  <si>
    <t>21:0802:000112</t>
  </si>
  <si>
    <t>21:0227:000037</t>
  </si>
  <si>
    <t>21:0227:000037:0003:0001:00</t>
  </si>
  <si>
    <t>021G  :915046:00:------:--</t>
  </si>
  <si>
    <t>21:0802:000113</t>
  </si>
  <si>
    <t>21:0227:000038</t>
  </si>
  <si>
    <t>21:0227:000038:0003:0001:00</t>
  </si>
  <si>
    <t>021G  :915047:00:------:--</t>
  </si>
  <si>
    <t>21:0802:000114</t>
  </si>
  <si>
    <t>21:0227:000039</t>
  </si>
  <si>
    <t>21:0227:000039:0003:0001:00</t>
  </si>
  <si>
    <t>021G  :915049:00:------:--</t>
  </si>
  <si>
    <t>21:0802:000115</t>
  </si>
  <si>
    <t>21:0227:000040</t>
  </si>
  <si>
    <t>21:0227:000040:0003:0001:00</t>
  </si>
  <si>
    <t>021G  :915050:00:------:--</t>
  </si>
  <si>
    <t>21:0802:000116</t>
  </si>
  <si>
    <t>21:0227:000041</t>
  </si>
  <si>
    <t>21:0227:000041:0003:0001:00</t>
  </si>
  <si>
    <t>021G  :915051:00:------:--</t>
  </si>
  <si>
    <t>21:0802:000117</t>
  </si>
  <si>
    <t>21:0227:000042</t>
  </si>
  <si>
    <t>21:0227:000042:0003:0001:00</t>
  </si>
  <si>
    <t>021G  :915052:00:------:--</t>
  </si>
  <si>
    <t>21:0802:000118</t>
  </si>
  <si>
    <t>21:0227:000043</t>
  </si>
  <si>
    <t>21:0227:000043:0003:0001:00</t>
  </si>
  <si>
    <t>021G  :915053:00:------:--</t>
  </si>
  <si>
    <t>21:0802:000119</t>
  </si>
  <si>
    <t>21:0227:000044</t>
  </si>
  <si>
    <t>21:0227:000044:0003:0001:00</t>
  </si>
  <si>
    <t>021G  :915054:00:------:--</t>
  </si>
  <si>
    <t>21:0802:000120</t>
  </si>
  <si>
    <t>21:0227:000045</t>
  </si>
  <si>
    <t>21:0227:000045:0003:0001:00</t>
  </si>
  <si>
    <t>021G  :915055:00:------:--</t>
  </si>
  <si>
    <t>21:0802:000121</t>
  </si>
  <si>
    <t>21:0227:000046</t>
  </si>
  <si>
    <t>21:0227:000046:0003:0001:00</t>
  </si>
  <si>
    <t>021G  :915056:00:------:--</t>
  </si>
  <si>
    <t>21:0802:000122</t>
  </si>
  <si>
    <t>21:0227:000047</t>
  </si>
  <si>
    <t>21:0227:000047:0003:0001:00</t>
  </si>
  <si>
    <t>021G  :915057:00:------:--</t>
  </si>
  <si>
    <t>21:0802:000123</t>
  </si>
  <si>
    <t>21:0227:000048</t>
  </si>
  <si>
    <t>21:0227:000048:0003:0001:00</t>
  </si>
  <si>
    <t>021G  :915058:00:------:--</t>
  </si>
  <si>
    <t>21:0802:000124</t>
  </si>
  <si>
    <t>21:0227:000049</t>
  </si>
  <si>
    <t>21:0227:000049:0003:0001:00</t>
  </si>
  <si>
    <t>021G  :915059:00:------:--</t>
  </si>
  <si>
    <t>21:0802:000125</t>
  </si>
  <si>
    <t>21:0227:000050</t>
  </si>
  <si>
    <t>21:0227:000050:0003:0001:00</t>
  </si>
  <si>
    <t>021G  :915060:00:------:--</t>
  </si>
  <si>
    <t>21:0802:000126</t>
  </si>
  <si>
    <t>21:0227:000051</t>
  </si>
  <si>
    <t>21:0227:000051:0003:0001:00</t>
  </si>
  <si>
    <t>021G  :915062:10:------:--</t>
  </si>
  <si>
    <t>21:0802:000127</t>
  </si>
  <si>
    <t>21:0227:000052</t>
  </si>
  <si>
    <t>21:0227:000052:0003:0001:00</t>
  </si>
  <si>
    <t>021G  :915063:20:915062:10</t>
  </si>
  <si>
    <t>21:0802:000128</t>
  </si>
  <si>
    <t>21:0227:000052:0004:0001:00</t>
  </si>
  <si>
    <t>021G  :915064:00:------:--</t>
  </si>
  <si>
    <t>21:0802:000129</t>
  </si>
  <si>
    <t>21:0227:000053</t>
  </si>
  <si>
    <t>21:0227:000053:0003:0001:00</t>
  </si>
  <si>
    <t>021G  :915065:00:------:--</t>
  </si>
  <si>
    <t>21:0802:000130</t>
  </si>
  <si>
    <t>21:0227:000054</t>
  </si>
  <si>
    <t>21:0227:000054:0003:0001:00</t>
  </si>
  <si>
    <t>021G  :915066:00:------:--</t>
  </si>
  <si>
    <t>21:0802:000131</t>
  </si>
  <si>
    <t>21:0227:000055</t>
  </si>
  <si>
    <t>21:0227:000055:0003:0001:00</t>
  </si>
  <si>
    <t>021G  :915068:00:------:--</t>
  </si>
  <si>
    <t>21:0802:000132</t>
  </si>
  <si>
    <t>21:0227:000056</t>
  </si>
  <si>
    <t>21:0227:000056:0003:0001:00</t>
  </si>
  <si>
    <t>021G  :915069:00:------:--</t>
  </si>
  <si>
    <t>21:0802:000133</t>
  </si>
  <si>
    <t>21:0227:000057</t>
  </si>
  <si>
    <t>21:0227:000057:0003:0001:00</t>
  </si>
  <si>
    <t>021G  :915070:00:------:--</t>
  </si>
  <si>
    <t>21:0802:000134</t>
  </si>
  <si>
    <t>21:0227:000058</t>
  </si>
  <si>
    <t>21:0227:000058:0003:0001:00</t>
  </si>
  <si>
    <t>021G  :915071:00:------:--</t>
  </si>
  <si>
    <t>21:0802:000135</t>
  </si>
  <si>
    <t>21:0227:000059</t>
  </si>
  <si>
    <t>21:0227:000059:0003:0001:00</t>
  </si>
  <si>
    <t>021G  :915072:00:------:--</t>
  </si>
  <si>
    <t>21:0802:000136</t>
  </si>
  <si>
    <t>21:0227:000060</t>
  </si>
  <si>
    <t>21:0227:000060:0003:0001:00</t>
  </si>
  <si>
    <t>021G  :915073:00:------:--</t>
  </si>
  <si>
    <t>21:0802:000137</t>
  </si>
  <si>
    <t>21:0227:000061</t>
  </si>
  <si>
    <t>21:0227:000061:0003:0001:00</t>
  </si>
  <si>
    <t>021G  :915074:00:------:--</t>
  </si>
  <si>
    <t>21:0802:000138</t>
  </si>
  <si>
    <t>21:0227:000062</t>
  </si>
  <si>
    <t>21:0227:000062:0003:0001:00</t>
  </si>
  <si>
    <t>021G  :915075:00:------:--</t>
  </si>
  <si>
    <t>21:0802:000139</t>
  </si>
  <si>
    <t>21:0227:000063</t>
  </si>
  <si>
    <t>21:0227:000063:0003:0001:00</t>
  </si>
  <si>
    <t>021G  :915076:00:------:--</t>
  </si>
  <si>
    <t>21:0802:000140</t>
  </si>
  <si>
    <t>21:0227:000064</t>
  </si>
  <si>
    <t>21:0227:000064:0003:0001:00</t>
  </si>
  <si>
    <t>021G  :915077:00:------:--</t>
  </si>
  <si>
    <t>21:0802:000141</t>
  </si>
  <si>
    <t>21:0227:000065</t>
  </si>
  <si>
    <t>21:0227:000065:0003:0001:00</t>
  </si>
  <si>
    <t>021G  :915078:00:------:--</t>
  </si>
  <si>
    <t>21:0802:000142</t>
  </si>
  <si>
    <t>21:0227:000066</t>
  </si>
  <si>
    <t>21:0227:000066:0003:0001:00</t>
  </si>
  <si>
    <t>021G  :915079:00:------:--</t>
  </si>
  <si>
    <t>21:0802:000143</t>
  </si>
  <si>
    <t>21:0227:000067</t>
  </si>
  <si>
    <t>21:0227:000067:0003:0001:00</t>
  </si>
  <si>
    <t>021G  :915080:00:------:--</t>
  </si>
  <si>
    <t>21:0802:000144</t>
  </si>
  <si>
    <t>21:0227:000068</t>
  </si>
  <si>
    <t>21:0227:000068:0003:0001:00</t>
  </si>
  <si>
    <t>021G  :915082:10:------:--</t>
  </si>
  <si>
    <t>21:0802:000145</t>
  </si>
  <si>
    <t>21:0227:000069</t>
  </si>
  <si>
    <t>21:0227:000069:0003:0001:00</t>
  </si>
  <si>
    <t>021G  :915083:20:915082:10</t>
  </si>
  <si>
    <t>21:0802:000146</t>
  </si>
  <si>
    <t>21:0227:000069:0004:0001:00</t>
  </si>
  <si>
    <t>021G  :915084:00:------:--</t>
  </si>
  <si>
    <t>21:0802:000147</t>
  </si>
  <si>
    <t>21:0227:000070</t>
  </si>
  <si>
    <t>21:0227:000070:0003:0001:00</t>
  </si>
  <si>
    <t>021G  :915085:00:------:--</t>
  </si>
  <si>
    <t>21:0802:000148</t>
  </si>
  <si>
    <t>21:0227:000071</t>
  </si>
  <si>
    <t>21:0227:000071:0003:0001:00</t>
  </si>
  <si>
    <t>021G  :915086:00:------:--</t>
  </si>
  <si>
    <t>21:0802:000149</t>
  </si>
  <si>
    <t>21:0227:000072</t>
  </si>
  <si>
    <t>21:0227:000072:0003:0001:00</t>
  </si>
  <si>
    <t>021G  :915087:00:------:--</t>
  </si>
  <si>
    <t>21:0802:000150</t>
  </si>
  <si>
    <t>21:0227:000073</t>
  </si>
  <si>
    <t>21:0227:000073:0003:0001:00</t>
  </si>
  <si>
    <t>021G  :915088:00:------:--</t>
  </si>
  <si>
    <t>21:0802:000151</t>
  </si>
  <si>
    <t>21:0227:000074</t>
  </si>
  <si>
    <t>21:0227:000074:0003:0001:00</t>
  </si>
  <si>
    <t>021G  :915089:00:------:--</t>
  </si>
  <si>
    <t>21:0802:000152</t>
  </si>
  <si>
    <t>21:0227:000075</t>
  </si>
  <si>
    <t>21:0227:000075:0003:0001:00</t>
  </si>
  <si>
    <t>021G  :915090:00:------:--</t>
  </si>
  <si>
    <t>21:0802:000153</t>
  </si>
  <si>
    <t>21:0227:000076</t>
  </si>
  <si>
    <t>21:0227:000076:0003:0001:00</t>
  </si>
  <si>
    <t>021G  :915091:00:------:--</t>
  </si>
  <si>
    <t>21:0802:000154</t>
  </si>
  <si>
    <t>21:0227:000077</t>
  </si>
  <si>
    <t>21:0227:000077:0003:0001:00</t>
  </si>
  <si>
    <t>021G  :915092:00:------:--</t>
  </si>
  <si>
    <t>21:0802:000155</t>
  </si>
  <si>
    <t>21:0227:000078</t>
  </si>
  <si>
    <t>21:0227:000078:0003:0001:00</t>
  </si>
  <si>
    <t>021G  :915093:00:------:--</t>
  </si>
  <si>
    <t>21:0802:000156</t>
  </si>
  <si>
    <t>21:0227:000079</t>
  </si>
  <si>
    <t>21:0227:000079:0003:0001:00</t>
  </si>
  <si>
    <t>021G  :915094:00:------:--</t>
  </si>
  <si>
    <t>21:0802:000157</t>
  </si>
  <si>
    <t>21:0227:000080</t>
  </si>
  <si>
    <t>21:0227:000080:0003:0001:00</t>
  </si>
  <si>
    <t>021G  :915095:00:------:--</t>
  </si>
  <si>
    <t>21:0802:000158</t>
  </si>
  <si>
    <t>21:0227:000081</t>
  </si>
  <si>
    <t>21:0227:000081:0003:0001:00</t>
  </si>
  <si>
    <t>021G  :915097:00:------:--</t>
  </si>
  <si>
    <t>21:0802:000159</t>
  </si>
  <si>
    <t>21:0227:000082</t>
  </si>
  <si>
    <t>21:0227:000082:0003:0001:00</t>
  </si>
  <si>
    <t>021G  :915098:00:------:--</t>
  </si>
  <si>
    <t>21:0802:000160</t>
  </si>
  <si>
    <t>21:0227:000083</t>
  </si>
  <si>
    <t>21:0227:000083:0003:0001:00</t>
  </si>
  <si>
    <t>021G  :915099:00:------:--</t>
  </si>
  <si>
    <t>21:0802:000161</t>
  </si>
  <si>
    <t>21:0227:000084</t>
  </si>
  <si>
    <t>21:0227:000084:0003:0001:00</t>
  </si>
  <si>
    <t>021G  :915100:00:------:--</t>
  </si>
  <si>
    <t>21:0802:000162</t>
  </si>
  <si>
    <t>21:0227:000085</t>
  </si>
  <si>
    <t>21:0227:000085:0003:0001:00</t>
  </si>
  <si>
    <t>021G  :915102:00:------:--</t>
  </si>
  <si>
    <t>21:0802:000163</t>
  </si>
  <si>
    <t>21:0227:000086</t>
  </si>
  <si>
    <t>21:0227:000086:0003:0001:00</t>
  </si>
  <si>
    <t>021G  :915103:00:------:--</t>
  </si>
  <si>
    <t>21:0802:000164</t>
  </si>
  <si>
    <t>21:0227:000087</t>
  </si>
  <si>
    <t>21:0227:000087:0003:0001:00</t>
  </si>
  <si>
    <t>021G  :915104:10:------:--</t>
  </si>
  <si>
    <t>21:0802:000165</t>
  </si>
  <si>
    <t>21:0227:000088</t>
  </si>
  <si>
    <t>21:0227:000088:0003:0001:00</t>
  </si>
  <si>
    <t>021G  :915105:20:915104:10</t>
  </si>
  <si>
    <t>21:0802:000166</t>
  </si>
  <si>
    <t>21:0227:000088:0004:0001:00</t>
  </si>
  <si>
    <t>021G  :915107:00:------:--</t>
  </si>
  <si>
    <t>21:0802:000167</t>
  </si>
  <si>
    <t>21:0227:000089</t>
  </si>
  <si>
    <t>21:0227:000089:0003:0001:00</t>
  </si>
  <si>
    <t>021G  :915108:00:------:--</t>
  </si>
  <si>
    <t>21:0802:000168</t>
  </si>
  <si>
    <t>21:0227:000090</t>
  </si>
  <si>
    <t>21:0227:000090:0003:0001:00</t>
  </si>
  <si>
    <t>021G  :915109:00:------:--</t>
  </si>
  <si>
    <t>21:0802:000169</t>
  </si>
  <si>
    <t>21:0227:000091</t>
  </si>
  <si>
    <t>21:0227:000091:0003:0001:00</t>
  </si>
  <si>
    <t>021G  :915110:00:------:--</t>
  </si>
  <si>
    <t>21:0802:000170</t>
  </si>
  <si>
    <t>21:0227:000092</t>
  </si>
  <si>
    <t>21:0227:000092:0003:0001:00</t>
  </si>
  <si>
    <t>021G  :915111:00:------:--</t>
  </si>
  <si>
    <t>21:0802:000171</t>
  </si>
  <si>
    <t>21:0227:000093</t>
  </si>
  <si>
    <t>21:0227:000093:0003:0001:00</t>
  </si>
  <si>
    <t>021G  :915112:00:------:--</t>
  </si>
  <si>
    <t>21:0802:000172</t>
  </si>
  <si>
    <t>21:0227:000094</t>
  </si>
  <si>
    <t>21:0227:000094:0003:0001:00</t>
  </si>
  <si>
    <t>021G  :915113:00:------:--</t>
  </si>
  <si>
    <t>21:0802:000173</t>
  </si>
  <si>
    <t>21:0227:000095</t>
  </si>
  <si>
    <t>21:0227:000095:0003:0001:00</t>
  </si>
  <si>
    <t>021G  :915114:00:------:--</t>
  </si>
  <si>
    <t>21:0802:000174</t>
  </si>
  <si>
    <t>21:0227:000096</t>
  </si>
  <si>
    <t>21:0227:000096:0003:0001:00</t>
  </si>
  <si>
    <t>021G  :915115:00:------:--</t>
  </si>
  <si>
    <t>21:0802:000175</t>
  </si>
  <si>
    <t>21:0227:000097</t>
  </si>
  <si>
    <t>21:0227:000097:0003:0001:00</t>
  </si>
  <si>
    <t>021G  :915116:00:------:--</t>
  </si>
  <si>
    <t>21:0802:000176</t>
  </si>
  <si>
    <t>21:0227:000098</t>
  </si>
  <si>
    <t>21:0227:000098:0003:0001:00</t>
  </si>
  <si>
    <t>021G  :915117:00:------:--</t>
  </si>
  <si>
    <t>21:0802:000177</t>
  </si>
  <si>
    <t>21:0227:000099</t>
  </si>
  <si>
    <t>21:0227:000099:0003:0001:00</t>
  </si>
  <si>
    <t>021G  :915118:00:------:--</t>
  </si>
  <si>
    <t>21:0802:000178</t>
  </si>
  <si>
    <t>21:0227:000100</t>
  </si>
  <si>
    <t>21:0227:000100:0003:0001:00</t>
  </si>
  <si>
    <t>021G  :915119:00:------:--</t>
  </si>
  <si>
    <t>21:0802:000179</t>
  </si>
  <si>
    <t>21:0227:000101</t>
  </si>
  <si>
    <t>21:0227:000101:0003:0001:00</t>
  </si>
  <si>
    <t>021G  :915120:00:------:--</t>
  </si>
  <si>
    <t>21:0802:000180</t>
  </si>
  <si>
    <t>21:0227:000102</t>
  </si>
  <si>
    <t>21:0227:000102:0003:0001:00</t>
  </si>
  <si>
    <t>021G  :915122:00:------:--</t>
  </si>
  <si>
    <t>21:0802:000181</t>
  </si>
  <si>
    <t>21:0227:000103</t>
  </si>
  <si>
    <t>21:0227:000103:0003:0001:00</t>
  </si>
  <si>
    <t>021G  :915123:00:------:--</t>
  </si>
  <si>
    <t>21:0802:000182</t>
  </si>
  <si>
    <t>21:0227:000104</t>
  </si>
  <si>
    <t>21:0227:000104:0003:0001:00</t>
  </si>
  <si>
    <t>021G  :915124:00:------:--</t>
  </si>
  <si>
    <t>21:0802:000183</t>
  </si>
  <si>
    <t>21:0227:000105</t>
  </si>
  <si>
    <t>21:0227:000105:0003:0001:00</t>
  </si>
  <si>
    <t>021G  :915125:00:------:--</t>
  </si>
  <si>
    <t>21:0802:000184</t>
  </si>
  <si>
    <t>21:0227:000106</t>
  </si>
  <si>
    <t>21:0227:000106:0003:0001:00</t>
  </si>
  <si>
    <t>021G  :915127:00:------:--</t>
  </si>
  <si>
    <t>21:0802:000185</t>
  </si>
  <si>
    <t>21:0227:000107</t>
  </si>
  <si>
    <t>21:0227:000107:0003:0001:00</t>
  </si>
  <si>
    <t>021G  :915128:00:------:--</t>
  </si>
  <si>
    <t>21:0802:000186</t>
  </si>
  <si>
    <t>21:0227:000108</t>
  </si>
  <si>
    <t>21:0227:000108:0003:0001:00</t>
  </si>
  <si>
    <t>021G  :915129:10:------:--</t>
  </si>
  <si>
    <t>21:0802:000187</t>
  </si>
  <si>
    <t>21:0227:000109</t>
  </si>
  <si>
    <t>21:0227:000109:0003:0001:00</t>
  </si>
  <si>
    <t>021G  :915130:20:915129:10</t>
  </si>
  <si>
    <t>21:0802:000188</t>
  </si>
  <si>
    <t>21:0227:000109:0004:0001:00</t>
  </si>
  <si>
    <t>021G  :915131:00:------:--</t>
  </si>
  <si>
    <t>21:0802:000189</t>
  </si>
  <si>
    <t>21:0227:000110</t>
  </si>
  <si>
    <t>21:0227:000110:0003:0001:00</t>
  </si>
  <si>
    <t>021G  :915132:00:------:--</t>
  </si>
  <si>
    <t>21:0802:000190</t>
  </si>
  <si>
    <t>21:0227:000111</t>
  </si>
  <si>
    <t>21:0227:000111:0003:0001:00</t>
  </si>
  <si>
    <t>021G  :915133:00:------:--</t>
  </si>
  <si>
    <t>21:0802:000191</t>
  </si>
  <si>
    <t>21:0227:000112</t>
  </si>
  <si>
    <t>21:0227:000112:0003:0001:00</t>
  </si>
  <si>
    <t>021G  :915134:00:------:--</t>
  </si>
  <si>
    <t>21:0802:000192</t>
  </si>
  <si>
    <t>21:0227:000113</t>
  </si>
  <si>
    <t>21:0227:000113:0003:0001:00</t>
  </si>
  <si>
    <t>021G  :915135:00:------:--</t>
  </si>
  <si>
    <t>21:0802:000193</t>
  </si>
  <si>
    <t>21:0227:000114</t>
  </si>
  <si>
    <t>21:0227:000114:0003:0001:00</t>
  </si>
  <si>
    <t>021G  :915136:00:------:--</t>
  </si>
  <si>
    <t>21:0802:000194</t>
  </si>
  <si>
    <t>21:0227:000115</t>
  </si>
  <si>
    <t>21:0227:000115:0003:0001:00</t>
  </si>
  <si>
    <t>021G  :915137:00:------:--</t>
  </si>
  <si>
    <t>21:0802:000195</t>
  </si>
  <si>
    <t>21:0227:000116</t>
  </si>
  <si>
    <t>21:0227:000116:0003:0001:00</t>
  </si>
  <si>
    <t>021G  :915138:00:------:--</t>
  </si>
  <si>
    <t>21:0802:000196</t>
  </si>
  <si>
    <t>21:0227:000117</t>
  </si>
  <si>
    <t>21:0227:000117:0003:0001:00</t>
  </si>
  <si>
    <t>021G  :915139:00:------:--</t>
  </si>
  <si>
    <t>21:0802:000197</t>
  </si>
  <si>
    <t>21:0227:000118</t>
  </si>
  <si>
    <t>21:0227:000118:0003:0001:00</t>
  </si>
  <si>
    <t>021G  :915140:00:------:--</t>
  </si>
  <si>
    <t>21:0802:000198</t>
  </si>
  <si>
    <t>21:0227:000119</t>
  </si>
  <si>
    <t>21:0227:000119:0003:0001:00</t>
  </si>
  <si>
    <t>021G  :915142:10:------:--</t>
  </si>
  <si>
    <t>21:0802:000199</t>
  </si>
  <si>
    <t>21:0227:000120</t>
  </si>
  <si>
    <t>21:0227:000120:0003:0001:00</t>
  </si>
  <si>
    <t>021G  :915143:20:915142:10</t>
  </si>
  <si>
    <t>21:0802:000200</t>
  </si>
  <si>
    <t>21:0227:000120:0004:0001:00</t>
  </si>
  <si>
    <t>021G  :915144:00:------:--</t>
  </si>
  <si>
    <t>21:0802:000201</t>
  </si>
  <si>
    <t>21:0227:000121</t>
  </si>
  <si>
    <t>21:0227:000121:0003:0001:00</t>
  </si>
  <si>
    <t>021G  :915145:00:------:--</t>
  </si>
  <si>
    <t>21:0802:000202</t>
  </si>
  <si>
    <t>21:0227:000122</t>
  </si>
  <si>
    <t>21:0227:000122:0003:0001:00</t>
  </si>
  <si>
    <t>021G  :915146:00:------:--</t>
  </si>
  <si>
    <t>21:0802:000203</t>
  </si>
  <si>
    <t>21:0227:000123</t>
  </si>
  <si>
    <t>21:0227:000123:0003:0001:00</t>
  </si>
  <si>
    <t>021G  :915147:00:------:--</t>
  </si>
  <si>
    <t>21:0802:000204</t>
  </si>
  <si>
    <t>21:0227:000124</t>
  </si>
  <si>
    <t>21:0227:000124:0003:0001:00</t>
  </si>
  <si>
    <t>021G  :915148:00:------:--</t>
  </si>
  <si>
    <t>21:0802:000205</t>
  </si>
  <si>
    <t>21:0227:000125</t>
  </si>
  <si>
    <t>21:0227:000125:0003:0001:00</t>
  </si>
  <si>
    <t>021G  :915149:00:------:--</t>
  </si>
  <si>
    <t>21:0802:000206</t>
  </si>
  <si>
    <t>21:0227:000126</t>
  </si>
  <si>
    <t>21:0227:000126:0003:0001:00</t>
  </si>
  <si>
    <t>021G  :915151:00:------:--</t>
  </si>
  <si>
    <t>21:0802:000207</t>
  </si>
  <si>
    <t>21:0227:000127</t>
  </si>
  <si>
    <t>21:0227:000127:0003:0001:00</t>
  </si>
  <si>
    <t>021G  :915152:00:------:--</t>
  </si>
  <si>
    <t>21:0802:000208</t>
  </si>
  <si>
    <t>21:0227:000128</t>
  </si>
  <si>
    <t>21:0227:000128:0003:0001:00</t>
  </si>
  <si>
    <t>021G  :915153:00:------:--</t>
  </si>
  <si>
    <t>21:0802:000209</t>
  </si>
  <si>
    <t>21:0227:000129</t>
  </si>
  <si>
    <t>21:0227:000129:0003:0001:00</t>
  </si>
  <si>
    <t>021G  :915154:00:------:--</t>
  </si>
  <si>
    <t>21:0802:000210</t>
  </si>
  <si>
    <t>21:0227:000130</t>
  </si>
  <si>
    <t>21:0227:000130:0003:0001:00</t>
  </si>
  <si>
    <t>021G  :915155:00:------:--</t>
  </si>
  <si>
    <t>21:0802:000211</t>
  </si>
  <si>
    <t>21:0227:000131</t>
  </si>
  <si>
    <t>21:0227:000131:0003:0001:00</t>
  </si>
  <si>
    <t>021G  :915156:00:------:--</t>
  </si>
  <si>
    <t>21:0802:000212</t>
  </si>
  <si>
    <t>21:0227:000132</t>
  </si>
  <si>
    <t>21:0227:000132:0003:0001:00</t>
  </si>
  <si>
    <t>021G  :915157:00:------:--</t>
  </si>
  <si>
    <t>21:0802:000213</t>
  </si>
  <si>
    <t>21:0227:000133</t>
  </si>
  <si>
    <t>21:0227:000133:0003:0001:00</t>
  </si>
  <si>
    <t>021G  :915158:00:------:--</t>
  </si>
  <si>
    <t>21:0802:000214</t>
  </si>
  <si>
    <t>21:0227:000134</t>
  </si>
  <si>
    <t>21:0227:000134:0003:0001:00</t>
  </si>
  <si>
    <t>021G  :915159:00:------:--</t>
  </si>
  <si>
    <t>21:0802:000215</t>
  </si>
  <si>
    <t>21:0227:000135</t>
  </si>
  <si>
    <t>21:0227:000135:0003:0001:00</t>
  </si>
  <si>
    <t>021G  :915160:00:------:--</t>
  </si>
  <si>
    <t>21:0802:000216</t>
  </si>
  <si>
    <t>21:0227:000136</t>
  </si>
  <si>
    <t>21:0227:000136:0003:0001:00</t>
  </si>
  <si>
    <t>021G  :915162:00:------:--</t>
  </si>
  <si>
    <t>21:0802:000217</t>
  </si>
  <si>
    <t>21:0227:000137</t>
  </si>
  <si>
    <t>21:0227:000137:0003:0001:00</t>
  </si>
  <si>
    <t>021G  :915163:10:------:--</t>
  </si>
  <si>
    <t>21:0802:000218</t>
  </si>
  <si>
    <t>21:0227:000138</t>
  </si>
  <si>
    <t>21:0227:000138:0003:0001:00</t>
  </si>
  <si>
    <t>021G  :915164:20:915163:10</t>
  </si>
  <si>
    <t>21:0802:000219</t>
  </si>
  <si>
    <t>21:0227:000138:0004:0001:00</t>
  </si>
  <si>
    <t>021G  :915166:00:------:--</t>
  </si>
  <si>
    <t>21:0802:000220</t>
  </si>
  <si>
    <t>21:0227:000139</t>
  </si>
  <si>
    <t>21:0227:000139:0003:0001:00</t>
  </si>
  <si>
    <t>021G  :915167:00:------:--</t>
  </si>
  <si>
    <t>21:0802:000221</t>
  </si>
  <si>
    <t>21:0227:000140</t>
  </si>
  <si>
    <t>21:0227:000140:0003:0001:00</t>
  </si>
  <si>
    <t>021G  :915168:00:------:--</t>
  </si>
  <si>
    <t>21:0802:000222</t>
  </si>
  <si>
    <t>21:0227:000141</t>
  </si>
  <si>
    <t>21:0227:000141:0003:0001:00</t>
  </si>
  <si>
    <t>021G  :915169:00:------:--</t>
  </si>
  <si>
    <t>21:0802:000223</t>
  </si>
  <si>
    <t>21:0227:000142</t>
  </si>
  <si>
    <t>21:0227:000142:0003:0001:00</t>
  </si>
  <si>
    <t>021G  :915170:00:------:--</t>
  </si>
  <si>
    <t>21:0802:000224</t>
  </si>
  <si>
    <t>21:0227:000143</t>
  </si>
  <si>
    <t>21:0227:000143:0003:0001:00</t>
  </si>
  <si>
    <t>021G  :915171:00:------:--</t>
  </si>
  <si>
    <t>21:0802:000225</t>
  </si>
  <si>
    <t>21:0227:000144</t>
  </si>
  <si>
    <t>21:0227:000144:0003:0001:00</t>
  </si>
  <si>
    <t>021G  :915172:00:------:--</t>
  </si>
  <si>
    <t>21:0802:000226</t>
  </si>
  <si>
    <t>21:0227:000145</t>
  </si>
  <si>
    <t>21:0227:000145:0003:0001:00</t>
  </si>
  <si>
    <t>021G  :915173:00:------:--</t>
  </si>
  <si>
    <t>21:0802:000227</t>
  </si>
  <si>
    <t>21:0227:000146</t>
  </si>
  <si>
    <t>21:0227:000146:0003:0001:00</t>
  </si>
  <si>
    <t>021G  :915174:00:------:--</t>
  </si>
  <si>
    <t>21:0802:000228</t>
  </si>
  <si>
    <t>21:0227:000147</t>
  </si>
  <si>
    <t>21:0227:000147:0003:0001:00</t>
  </si>
  <si>
    <t>021G  :915175:00:------:--</t>
  </si>
  <si>
    <t>21:0802:000229</t>
  </si>
  <si>
    <t>21:0227:000148</t>
  </si>
  <si>
    <t>21:0227:000148:0003:0001:00</t>
  </si>
  <si>
    <t>021G  :915176:00:------:--</t>
  </si>
  <si>
    <t>21:0802:000230</t>
  </si>
  <si>
    <t>21:0227:000149</t>
  </si>
  <si>
    <t>21:0227:000149:0003:0001:00</t>
  </si>
  <si>
    <t>021G  :915177:00:------:--</t>
  </si>
  <si>
    <t>21:0802:000231</t>
  </si>
  <si>
    <t>21:0227:000150</t>
  </si>
  <si>
    <t>21:0227:000150:0003:0001:00</t>
  </si>
  <si>
    <t>021G  :915178:00:------:--</t>
  </si>
  <si>
    <t>21:0802:000232</t>
  </si>
  <si>
    <t>21:0227:000151</t>
  </si>
  <si>
    <t>21:0227:000151:0003:0001:00</t>
  </si>
  <si>
    <t>021G  :915179:00:------:--</t>
  </si>
  <si>
    <t>21:0802:000233</t>
  </si>
  <si>
    <t>21:0227:000152</t>
  </si>
  <si>
    <t>21:0227:000152:0003:0001:00</t>
  </si>
  <si>
    <t>021G  :915180:00:------:--</t>
  </si>
  <si>
    <t>21:0802:000234</t>
  </si>
  <si>
    <t>21:0227:000153</t>
  </si>
  <si>
    <t>21:0227:000153:0003:0001:00</t>
  </si>
  <si>
    <t>021G  :915182:00:------:--</t>
  </si>
  <si>
    <t>21:0802:000235</t>
  </si>
  <si>
    <t>21:0227:000154</t>
  </si>
  <si>
    <t>21:0227:000154:0003:0001:00</t>
  </si>
  <si>
    <t>021G  :915183:00:------:--</t>
  </si>
  <si>
    <t>21:0802:000236</t>
  </si>
  <si>
    <t>21:0227:000155</t>
  </si>
  <si>
    <t>21:0227:000155:0003:0001:00</t>
  </si>
  <si>
    <t>021G  :915184:10:------:--</t>
  </si>
  <si>
    <t>21:0802:000237</t>
  </si>
  <si>
    <t>21:0227:000156</t>
  </si>
  <si>
    <t>21:0227:000156:0003:0001:00</t>
  </si>
  <si>
    <t>021G  :915185:20:915184:10</t>
  </si>
  <si>
    <t>21:0802:000238</t>
  </si>
  <si>
    <t>21:0227:000156:0004:0001:00</t>
  </si>
  <si>
    <t>021G  :915186:00:------:--</t>
  </si>
  <si>
    <t>21:0802:000239</t>
  </si>
  <si>
    <t>21:0227:000157</t>
  </si>
  <si>
    <t>21:0227:000157:0003:0001:00</t>
  </si>
  <si>
    <t>021G  :915187:00:------:--</t>
  </si>
  <si>
    <t>21:0802:000240</t>
  </si>
  <si>
    <t>21:0227:000158</t>
  </si>
  <si>
    <t>21:0227:000158:0003:0001:00</t>
  </si>
  <si>
    <t>021G  :915189:00:------:--</t>
  </si>
  <si>
    <t>21:0802:000241</t>
  </si>
  <si>
    <t>21:0227:000159</t>
  </si>
  <si>
    <t>21:0227:000159:0003:0001:00</t>
  </si>
  <si>
    <t>021G  :915190:00:------:--</t>
  </si>
  <si>
    <t>21:0802:000242</t>
  </si>
  <si>
    <t>21:0227:000160</t>
  </si>
  <si>
    <t>21:0227:000160:0003:0001:00</t>
  </si>
  <si>
    <t>021G  :915191:00:------:--</t>
  </si>
  <si>
    <t>21:0802:000243</t>
  </si>
  <si>
    <t>21:0227:000161</t>
  </si>
  <si>
    <t>21:0227:000161:0003:0001:00</t>
  </si>
  <si>
    <t>021G  :915192:00:------:--</t>
  </si>
  <si>
    <t>21:0802:000244</t>
  </si>
  <si>
    <t>21:0227:000162</t>
  </si>
  <si>
    <t>21:0227:000162:0003:0001:00</t>
  </si>
  <si>
    <t>021G  :915193:00:------:--</t>
  </si>
  <si>
    <t>21:0802:000245</t>
  </si>
  <si>
    <t>21:0227:000163</t>
  </si>
  <si>
    <t>21:0227:000163:0003:0001:00</t>
  </si>
  <si>
    <t>021G  :915194:00:------:--</t>
  </si>
  <si>
    <t>21:0802:000246</t>
  </si>
  <si>
    <t>21:0227:000164</t>
  </si>
  <si>
    <t>21:0227:000164:0003:0001:00</t>
  </si>
  <si>
    <t>021G  :915195:00:------:--</t>
  </si>
  <si>
    <t>21:0802:000247</t>
  </si>
  <si>
    <t>21:0227:000165</t>
  </si>
  <si>
    <t>21:0227:000165:0003:0001:00</t>
  </si>
  <si>
    <t>021G  :915196:00:------:--</t>
  </si>
  <si>
    <t>21:0802:000248</t>
  </si>
  <si>
    <t>21:0227:000166</t>
  </si>
  <si>
    <t>21:0227:000166:0003:0001:00</t>
  </si>
  <si>
    <t>021G  :915197:00:------:--</t>
  </si>
  <si>
    <t>21:0802:000249</t>
  </si>
  <si>
    <t>21:0227:000167</t>
  </si>
  <si>
    <t>21:0227:000167:0003:0001:00</t>
  </si>
  <si>
    <t>021G  :915198:00:------:--</t>
  </si>
  <si>
    <t>21:0802:000250</t>
  </si>
  <si>
    <t>21:0227:000168</t>
  </si>
  <si>
    <t>21:0227:000168:0003:0001:00</t>
  </si>
  <si>
    <t>021G  :915199:00:------:--</t>
  </si>
  <si>
    <t>21:0802:000251</t>
  </si>
  <si>
    <t>21:0227:000169</t>
  </si>
  <si>
    <t>21:0227:000169:0003:0001:00</t>
  </si>
  <si>
    <t>021G  :915200:00:------:--</t>
  </si>
  <si>
    <t>21:0802:000252</t>
  </si>
  <si>
    <t>21:0227:000170</t>
  </si>
  <si>
    <t>21:0227:000170:0003:0001:00</t>
  </si>
  <si>
    <t>021G  :915202:00:------:--</t>
  </si>
  <si>
    <t>21:0802:000253</t>
  </si>
  <si>
    <t>21:0227:000171</t>
  </si>
  <si>
    <t>21:0227:000171:0003:0001:00</t>
  </si>
  <si>
    <t>021G  :915203:00:------:--</t>
  </si>
  <si>
    <t>21:0802:000254</t>
  </si>
  <si>
    <t>21:0227:000172</t>
  </si>
  <si>
    <t>21:0227:000172:0003:0001:00</t>
  </si>
  <si>
    <t>021G  :915204:00:------:--</t>
  </si>
  <si>
    <t>21:0802:000255</t>
  </si>
  <si>
    <t>21:0227:000173</t>
  </si>
  <si>
    <t>21:0227:000173:0003:0001:00</t>
  </si>
  <si>
    <t>021G  :915205:10:------:--</t>
  </si>
  <si>
    <t>21:0802:000256</t>
  </si>
  <si>
    <t>21:0227:000174</t>
  </si>
  <si>
    <t>21:0227:000174:0003:0001:00</t>
  </si>
  <si>
    <t>021G  :915206:20:915205:10</t>
  </si>
  <si>
    <t>21:0802:000257</t>
  </si>
  <si>
    <t>21:0227:000174:0004:0001:00</t>
  </si>
  <si>
    <t>021G  :915207:00:------:--</t>
  </si>
  <si>
    <t>21:0802:000258</t>
  </si>
  <si>
    <t>21:0227:000175</t>
  </si>
  <si>
    <t>21:0227:000175:0003:0001:00</t>
  </si>
  <si>
    <t>021G  :915208:00:------:--</t>
  </si>
  <si>
    <t>21:0802:000259</t>
  </si>
  <si>
    <t>21:0227:000176</t>
  </si>
  <si>
    <t>21:0227:000176:0003:0001:00</t>
  </si>
  <si>
    <t>021G  :915209:00:------:--</t>
  </si>
  <si>
    <t>21:0802:000260</t>
  </si>
  <si>
    <t>21:0227:000177</t>
  </si>
  <si>
    <t>21:0227:000177:0003:0001:00</t>
  </si>
  <si>
    <t>021G  :915210:00:------:--</t>
  </si>
  <si>
    <t>21:0802:000261</t>
  </si>
  <si>
    <t>21:0227:000178</t>
  </si>
  <si>
    <t>21:0227:000178:0003:0001:00</t>
  </si>
  <si>
    <t>021G  :915211:00:------:--</t>
  </si>
  <si>
    <t>21:0802:000262</t>
  </si>
  <si>
    <t>21:0227:000179</t>
  </si>
  <si>
    <t>21:0227:000179:0003:0001:00</t>
  </si>
  <si>
    <t>021G  :915212:00:------:--</t>
  </si>
  <si>
    <t>21:0802:000263</t>
  </si>
  <si>
    <t>21:0227:000180</t>
  </si>
  <si>
    <t>21:0227:000180:0003:0001:00</t>
  </si>
  <si>
    <t>021G  :915213:00:------:--</t>
  </si>
  <si>
    <t>21:0802:000264</t>
  </si>
  <si>
    <t>21:0227:000181</t>
  </si>
  <si>
    <t>21:0227:000181:0003:0001:00</t>
  </si>
  <si>
    <t>021G  :915214:00:------:--</t>
  </si>
  <si>
    <t>21:0802:000265</t>
  </si>
  <si>
    <t>21:0227:000182</t>
  </si>
  <si>
    <t>21:0227:000182:0003:0001:00</t>
  </si>
  <si>
    <t>021G  :915215:00:------:--</t>
  </si>
  <si>
    <t>21:0802:000266</t>
  </si>
  <si>
    <t>21:0227:000183</t>
  </si>
  <si>
    <t>21:0227:000183:0003:0001:00</t>
  </si>
  <si>
    <t>021G  :915216:00:------:--</t>
  </si>
  <si>
    <t>21:0802:000267</t>
  </si>
  <si>
    <t>21:0227:000184</t>
  </si>
  <si>
    <t>21:0227:000184:0003:0001:00</t>
  </si>
  <si>
    <t>021G  :915217:00:------:--</t>
  </si>
  <si>
    <t>21:0802:000268</t>
  </si>
  <si>
    <t>21:0227:000185</t>
  </si>
  <si>
    <t>21:0227:000185:0003:0001:00</t>
  </si>
  <si>
    <t>021G  :915218:00:------:--</t>
  </si>
  <si>
    <t>21:0802:000269</t>
  </si>
  <si>
    <t>21:0227:000186</t>
  </si>
  <si>
    <t>21:0227:000186:0003:0001:00</t>
  </si>
  <si>
    <t>021G  :915220:00:------:--</t>
  </si>
  <si>
    <t>21:0802:000270</t>
  </si>
  <si>
    <t>21:0227:000187</t>
  </si>
  <si>
    <t>21:0227:000187:0003:0001:00</t>
  </si>
  <si>
    <t>021G  :915222:00:------:--</t>
  </si>
  <si>
    <t>21:0802:000271</t>
  </si>
  <si>
    <t>21:0225:000069</t>
  </si>
  <si>
    <t>21:0225:000069:0003:0001:00</t>
  </si>
  <si>
    <t>021G  :915223:00:------:--</t>
  </si>
  <si>
    <t>21:0802:000272</t>
  </si>
  <si>
    <t>21:0225:000070</t>
  </si>
  <si>
    <t>21:0225:000070:0003:0001:00</t>
  </si>
  <si>
    <t>021G  :915224:10:------:--</t>
  </si>
  <si>
    <t>21:0802:000273</t>
  </si>
  <si>
    <t>21:0225:000071</t>
  </si>
  <si>
    <t>21:0225:000071:0003:0001:00</t>
  </si>
  <si>
    <t>021G  :915225:20:915224:10</t>
  </si>
  <si>
    <t>21:0802:000274</t>
  </si>
  <si>
    <t>21:0225:000071:0004:0001:00</t>
  </si>
  <si>
    <t>021G  :915226:00:------:--</t>
  </si>
  <si>
    <t>21:0802:000275</t>
  </si>
  <si>
    <t>21:0225:000072</t>
  </si>
  <si>
    <t>21:0225:000072:0003:0001:00</t>
  </si>
  <si>
    <t>021G  :915227:00:------:--</t>
  </si>
  <si>
    <t>21:0802:000276</t>
  </si>
  <si>
    <t>21:0225:000073</t>
  </si>
  <si>
    <t>21:0225:000073:0003:0001:00</t>
  </si>
  <si>
    <t>021G  :915228:00:------:--</t>
  </si>
  <si>
    <t>21:0802:000277</t>
  </si>
  <si>
    <t>21:0225:000074</t>
  </si>
  <si>
    <t>21:0225:000074:0003:0001:00</t>
  </si>
  <si>
    <t>021G  :915229:00:------:--</t>
  </si>
  <si>
    <t>21:0802:000278</t>
  </si>
  <si>
    <t>21:0225:000075</t>
  </si>
  <si>
    <t>21:0225:000075:0003:0001:00</t>
  </si>
  <si>
    <t>021G  :915231:00:------:--</t>
  </si>
  <si>
    <t>21:0802:000279</t>
  </si>
  <si>
    <t>21:0225:000076</t>
  </si>
  <si>
    <t>21:0225:000076:0003:0001:00</t>
  </si>
  <si>
    <t>021G  :915232:00:------:--</t>
  </si>
  <si>
    <t>21:0802:000280</t>
  </si>
  <si>
    <t>21:0225:000077</t>
  </si>
  <si>
    <t>21:0225:000077:0003:0001:00</t>
  </si>
  <si>
    <t>021G  :915233:00:------:--</t>
  </si>
  <si>
    <t>21:0802:000281</t>
  </si>
  <si>
    <t>21:0225:000078</t>
  </si>
  <si>
    <t>21:0225:000078:0003:0001:00</t>
  </si>
  <si>
    <t>021G  :915234:00:------:--</t>
  </si>
  <si>
    <t>21:0802:000282</t>
  </si>
  <si>
    <t>21:0225:000079</t>
  </si>
  <si>
    <t>21:0225:000079:0003:0001:00</t>
  </si>
  <si>
    <t>021G  :915235:00:------:--</t>
  </si>
  <si>
    <t>21:0802:000283</t>
  </si>
  <si>
    <t>21:0225:000080</t>
  </si>
  <si>
    <t>21:0225:000080:0003:0001:00</t>
  </si>
  <si>
    <t>021G  :915236:00:------:--</t>
  </si>
  <si>
    <t>21:0802:000284</t>
  </si>
  <si>
    <t>21:0225:000081</t>
  </si>
  <si>
    <t>21:0225:000081:0003:0001:00</t>
  </si>
  <si>
    <t>021G  :915237:00:------:--</t>
  </si>
  <si>
    <t>21:0802:000285</t>
  </si>
  <si>
    <t>21:0225:000082</t>
  </si>
  <si>
    <t>21:0225:000082:0003:0001:00</t>
  </si>
  <si>
    <t>021G  :915238:00:------:--</t>
  </si>
  <si>
    <t>21:0802:000286</t>
  </si>
  <si>
    <t>21:0225:000083</t>
  </si>
  <si>
    <t>21:0225:000083:0003:0001:00</t>
  </si>
  <si>
    <t>021G  :915239:00:------:--</t>
  </si>
  <si>
    <t>21:0802:000287</t>
  </si>
  <si>
    <t>21:0225:000084</t>
  </si>
  <si>
    <t>21:0225:000084:0003:0001:00</t>
  </si>
  <si>
    <t>021G  :915240:00:------:--</t>
  </si>
  <si>
    <t>21:0802:000288</t>
  </si>
  <si>
    <t>21:0225:000085</t>
  </si>
  <si>
    <t>21:0225:000085:0003:0001:00</t>
  </si>
  <si>
    <t>021G  :915242:10:------:--</t>
  </si>
  <si>
    <t>21:0802:000289</t>
  </si>
  <si>
    <t>21:0225:000086</t>
  </si>
  <si>
    <t>21:0225:000086:0003:0001:00</t>
  </si>
  <si>
    <t>021G  :915243:20:915242:10</t>
  </si>
  <si>
    <t>21:0802:000290</t>
  </si>
  <si>
    <t>21:0225:000086:0004:0001:00</t>
  </si>
  <si>
    <t>021G  :915244:00:------:--</t>
  </si>
  <si>
    <t>21:0802:000291</t>
  </si>
  <si>
    <t>21:0225:000087</t>
  </si>
  <si>
    <t>21:0225:000087:0003:0001:00</t>
  </si>
  <si>
    <t>021G  :915245:00:------:--</t>
  </si>
  <si>
    <t>21:0802:000292</t>
  </si>
  <si>
    <t>21:0225:000088</t>
  </si>
  <si>
    <t>21:0225:000088:0003:0001:00</t>
  </si>
  <si>
    <t>021G  :915247:00:------:--</t>
  </si>
  <si>
    <t>21:0802:000293</t>
  </si>
  <si>
    <t>21:0227:000188</t>
  </si>
  <si>
    <t>21:0227:000188:0003:0001:00</t>
  </si>
  <si>
    <t>021G  :915248:00:------:--</t>
  </si>
  <si>
    <t>21:0802:000294</t>
  </si>
  <si>
    <t>21:0227:000189</t>
  </si>
  <si>
    <t>21:0227:000189:0003:0001:00</t>
  </si>
  <si>
    <t>021G  :915249:00:------:--</t>
  </si>
  <si>
    <t>21:0802:000295</t>
  </si>
  <si>
    <t>21:0227:000190</t>
  </si>
  <si>
    <t>21:0227:000190:0003:0001:00</t>
  </si>
  <si>
    <t>021G  :915250:00:------:--</t>
  </si>
  <si>
    <t>21:0802:000296</t>
  </si>
  <si>
    <t>21:0227:000191</t>
  </si>
  <si>
    <t>21:0227:000191:0003:0001:00</t>
  </si>
  <si>
    <t>021G  :915251:00:------:--</t>
  </si>
  <si>
    <t>21:0802:000297</t>
  </si>
  <si>
    <t>21:0227:000192</t>
  </si>
  <si>
    <t>21:0227:000192:0003:0001:00</t>
  </si>
  <si>
    <t>021G  :915252:00:------:--</t>
  </si>
  <si>
    <t>21:0802:000298</t>
  </si>
  <si>
    <t>21:0227:000193</t>
  </si>
  <si>
    <t>21:0227:000193:0003:0001:00</t>
  </si>
  <si>
    <t>021G  :915253:00:------:--</t>
  </si>
  <si>
    <t>21:0802:000299</t>
  </si>
  <si>
    <t>21:0227:000194</t>
  </si>
  <si>
    <t>21:0227:000194:0003:0001:00</t>
  </si>
  <si>
    <t>021G  :915254:00:------:--</t>
  </si>
  <si>
    <t>21:0802:000300</t>
  </si>
  <si>
    <t>21:0225:000089</t>
  </si>
  <si>
    <t>21:0225:000089:0003:0001:00</t>
  </si>
  <si>
    <t>021G  :915255:00:------:--</t>
  </si>
  <si>
    <t>21:0802:000301</t>
  </si>
  <si>
    <t>21:0225:000090</t>
  </si>
  <si>
    <t>21:0225:000090:0003:0001:00</t>
  </si>
  <si>
    <t>021G  :915256:00:------:--</t>
  </si>
  <si>
    <t>21:0802:000302</t>
  </si>
  <si>
    <t>21:0225:000091</t>
  </si>
  <si>
    <t>21:0225:000091:0003:0001:00</t>
  </si>
  <si>
    <t>021G  :915257:00:------:--</t>
  </si>
  <si>
    <t>21:0802:000303</t>
  </si>
  <si>
    <t>21:0225:000092</t>
  </si>
  <si>
    <t>21:0225:000092:0003:0001:00</t>
  </si>
  <si>
    <t>021G  :915258:00:------:--</t>
  </si>
  <si>
    <t>21:0802:000304</t>
  </si>
  <si>
    <t>21:0225:000093</t>
  </si>
  <si>
    <t>21:0225:000093:0003:0001:00</t>
  </si>
  <si>
    <t>021G  :915259:00:------:--</t>
  </si>
  <si>
    <t>21:0802:000305</t>
  </si>
  <si>
    <t>21:0225:000094</t>
  </si>
  <si>
    <t>21:0225:000094:0003:0001:00</t>
  </si>
  <si>
    <t>021G  :915260:00:------:--</t>
  </si>
  <si>
    <t>21:0802:000306</t>
  </si>
  <si>
    <t>21:0225:000095</t>
  </si>
  <si>
    <t>21:0225:000095:0003:0001:00</t>
  </si>
  <si>
    <t>021G  :917002:10:------:--</t>
  </si>
  <si>
    <t>21:0802:000307</t>
  </si>
  <si>
    <t>21:0227:000195</t>
  </si>
  <si>
    <t>21:0227:000195:0003:0001:00</t>
  </si>
  <si>
    <t>021G  :917003:20:917002:10</t>
  </si>
  <si>
    <t>21:0802:000308</t>
  </si>
  <si>
    <t>21:0227:000195:0004:0001:00</t>
  </si>
  <si>
    <t>021G  :917004:00:------:--</t>
  </si>
  <si>
    <t>21:0802:000309</t>
  </si>
  <si>
    <t>21:0227:000196</t>
  </si>
  <si>
    <t>21:0227:000196:0003:0001:00</t>
  </si>
  <si>
    <t>021G  :917005:00:------:--</t>
  </si>
  <si>
    <t>21:0802:000310</t>
  </si>
  <si>
    <t>21:0227:000197</t>
  </si>
  <si>
    <t>21:0227:000197:0003:0001:00</t>
  </si>
  <si>
    <t>021G  :917006:00:------:--</t>
  </si>
  <si>
    <t>21:0802:000311</t>
  </si>
  <si>
    <t>21:0227:000198</t>
  </si>
  <si>
    <t>21:0227:000198:0003:0001:00</t>
  </si>
  <si>
    <t>021G  :917007:00:------:--</t>
  </si>
  <si>
    <t>21:0802:000312</t>
  </si>
  <si>
    <t>21:0227:000199</t>
  </si>
  <si>
    <t>21:0227:000199:0003:0001:00</t>
  </si>
  <si>
    <t>021G  :917008:00:------:--</t>
  </si>
  <si>
    <t>21:0802:000313</t>
  </si>
  <si>
    <t>21:0227:000200</t>
  </si>
  <si>
    <t>21:0227:000200:0003:0001:00</t>
  </si>
  <si>
    <t>021G  :917009:00:------:--</t>
  </si>
  <si>
    <t>21:0802:000314</t>
  </si>
  <si>
    <t>21:0227:000201</t>
  </si>
  <si>
    <t>21:0227:000201:0003:0001:00</t>
  </si>
  <si>
    <t>021G  :917010:00:------:--</t>
  </si>
  <si>
    <t>21:0802:000315</t>
  </si>
  <si>
    <t>21:0227:000202</t>
  </si>
  <si>
    <t>21:0227:000202:0003:0001:00</t>
  </si>
  <si>
    <t>021G  :917011:00:------:--</t>
  </si>
  <si>
    <t>21:0802:000316</t>
  </si>
  <si>
    <t>21:0227:000203</t>
  </si>
  <si>
    <t>21:0227:000203:0003:0001:00</t>
  </si>
  <si>
    <t>021G  :917012:00:------:--</t>
  </si>
  <si>
    <t>21:0802:000317</t>
  </si>
  <si>
    <t>21:0227:000204</t>
  </si>
  <si>
    <t>21:0227:000204:0003:0001:00</t>
  </si>
  <si>
    <t>021G  :917013:00:------:--</t>
  </si>
  <si>
    <t>21:0802:000318</t>
  </si>
  <si>
    <t>21:0227:000205</t>
  </si>
  <si>
    <t>21:0227:000205:0003:0001:00</t>
  </si>
  <si>
    <t>021G  :917014:00:------:--</t>
  </si>
  <si>
    <t>21:0802:000319</t>
  </si>
  <si>
    <t>21:0227:000206</t>
  </si>
  <si>
    <t>21:0227:000206:0003:0001:00</t>
  </si>
  <si>
    <t>021G  :917015:00:------:--</t>
  </si>
  <si>
    <t>21:0802:000320</t>
  </si>
  <si>
    <t>21:0227:000207</t>
  </si>
  <si>
    <t>21:0227:000207:0003:0001:00</t>
  </si>
  <si>
    <t>021G  :917016:00:------:--</t>
  </si>
  <si>
    <t>21:0802:000321</t>
  </si>
  <si>
    <t>21:0227:000208</t>
  </si>
  <si>
    <t>21:0227:000208:0003:0001:00</t>
  </si>
  <si>
    <t>021G  :917017:00:------:--</t>
  </si>
  <si>
    <t>21:0802:000322</t>
  </si>
  <si>
    <t>21:0227:000209</t>
  </si>
  <si>
    <t>21:0227:000209:0003:0001:00</t>
  </si>
  <si>
    <t>021G  :917018:00:------:--</t>
  </si>
  <si>
    <t>21:0802:000323</t>
  </si>
  <si>
    <t>21:0227:000210</t>
  </si>
  <si>
    <t>21:0227:000210:0003:0001:00</t>
  </si>
  <si>
    <t>021G  :917020:00:------:--</t>
  </si>
  <si>
    <t>21:0802:000324</t>
  </si>
  <si>
    <t>21:0227:000211</t>
  </si>
  <si>
    <t>21:0227:000211:0003:0001:00</t>
  </si>
  <si>
    <t>021G  :917022:00:------:--</t>
  </si>
  <si>
    <t>21:0802:000325</t>
  </si>
  <si>
    <t>21:0227:000212</t>
  </si>
  <si>
    <t>21:0227:000212:0003:0001:00</t>
  </si>
  <si>
    <t>021G  :917023:00:------:--</t>
  </si>
  <si>
    <t>21:0802:000326</t>
  </si>
  <si>
    <t>21:0227:000213</t>
  </si>
  <si>
    <t>21:0227:000213:0003:0001:00</t>
  </si>
  <si>
    <t>021G  :917024:00:------:--</t>
  </si>
  <si>
    <t>21:0802:000327</t>
  </si>
  <si>
    <t>21:0227:000214</t>
  </si>
  <si>
    <t>21:0227:000214:0003:0001:00</t>
  </si>
  <si>
    <t>021G  :917025:10:------:--</t>
  </si>
  <si>
    <t>21:0802:000328</t>
  </si>
  <si>
    <t>21:0227:000215</t>
  </si>
  <si>
    <t>21:0227:000215:0003:0001:00</t>
  </si>
  <si>
    <t>021G  :917026:20:917025:10</t>
  </si>
  <si>
    <t>21:0802:000329</t>
  </si>
  <si>
    <t>21:0227:000215:0004:0001:00</t>
  </si>
  <si>
    <t>021G  :917027:00:------:--</t>
  </si>
  <si>
    <t>21:0802:000330</t>
  </si>
  <si>
    <t>21:0227:000216</t>
  </si>
  <si>
    <t>21:0227:000216:0003:0001:00</t>
  </si>
  <si>
    <t>021G  :917028:00:------:--</t>
  </si>
  <si>
    <t>21:0802:000331</t>
  </si>
  <si>
    <t>21:0227:000217</t>
  </si>
  <si>
    <t>21:0227:000217:0003:0001:00</t>
  </si>
  <si>
    <t>021G  :917029:00:------:--</t>
  </si>
  <si>
    <t>21:0802:000332</t>
  </si>
  <si>
    <t>21:0227:000218</t>
  </si>
  <si>
    <t>21:0227:000218:0003:0001:00</t>
  </si>
  <si>
    <t>021G  :917030:00:------:--</t>
  </si>
  <si>
    <t>21:0802:000333</t>
  </si>
  <si>
    <t>21:0227:000219</t>
  </si>
  <si>
    <t>21:0227:000219:0003:0001:00</t>
  </si>
  <si>
    <t>021G  :917031:00:------:--</t>
  </si>
  <si>
    <t>21:0802:000334</t>
  </si>
  <si>
    <t>21:0227:000220</t>
  </si>
  <si>
    <t>21:0227:000220:0003:0001:00</t>
  </si>
  <si>
    <t>021G  :917032:00:------:--</t>
  </si>
  <si>
    <t>21:0802:000335</t>
  </si>
  <si>
    <t>21:0227:000221</t>
  </si>
  <si>
    <t>21:0227:000221:0003:0001:00</t>
  </si>
  <si>
    <t>021G  :917033:00:------:--</t>
  </si>
  <si>
    <t>21:0802:000336</t>
  </si>
  <si>
    <t>21:0227:000222</t>
  </si>
  <si>
    <t>21:0227:000222:0003:0001:00</t>
  </si>
  <si>
    <t>021G  :917034:00:------:--</t>
  </si>
  <si>
    <t>21:0802:000337</t>
  </si>
  <si>
    <t>21:0227:000223</t>
  </si>
  <si>
    <t>21:0227:000223:0003:0001:00</t>
  </si>
  <si>
    <t>021G  :917035:00:------:--</t>
  </si>
  <si>
    <t>21:0802:000338</t>
  </si>
  <si>
    <t>21:0227:000224</t>
  </si>
  <si>
    <t>21:0227:000224:0003:0001:00</t>
  </si>
  <si>
    <t>021G  :917036:00:------:--</t>
  </si>
  <si>
    <t>21:0802:000339</t>
  </si>
  <si>
    <t>21:0227:000225</t>
  </si>
  <si>
    <t>21:0227:000225:0003:0001:00</t>
  </si>
  <si>
    <t>021G  :917038:00:------:--</t>
  </si>
  <si>
    <t>21:0802:000340</t>
  </si>
  <si>
    <t>21:0227:000226</t>
  </si>
  <si>
    <t>21:0227:000226:0003:0001:00</t>
  </si>
  <si>
    <t>021G  :917039:00:------:--</t>
  </si>
  <si>
    <t>21:0802:000341</t>
  </si>
  <si>
    <t>21:0227:000227</t>
  </si>
  <si>
    <t>21:0227:000227:0003:0001:00</t>
  </si>
  <si>
    <t>021G  :917040:00:------:--</t>
  </si>
  <si>
    <t>21:0802:000342</t>
  </si>
  <si>
    <t>21:0227:000228</t>
  </si>
  <si>
    <t>21:0227:000228:0003:0001:00</t>
  </si>
  <si>
    <t>021G  :917042:00:------:--</t>
  </si>
  <si>
    <t>21:0802:000343</t>
  </si>
  <si>
    <t>21:0227:000229</t>
  </si>
  <si>
    <t>21:0227:000229:0003:0001:00</t>
  </si>
  <si>
    <t>021G  :917043:10:------:--</t>
  </si>
  <si>
    <t>21:0802:000344</t>
  </si>
  <si>
    <t>21:0227:000230</t>
  </si>
  <si>
    <t>21:0227:000230:0003:0001:00</t>
  </si>
  <si>
    <t>021G  :917044:20:917043:10</t>
  </si>
  <si>
    <t>21:0802:000345</t>
  </si>
  <si>
    <t>21:0227:000230:0004:0001:00</t>
  </si>
  <si>
    <t>021G  :917045:00:------:--</t>
  </si>
  <si>
    <t>21:0802:000346</t>
  </si>
  <si>
    <t>21:0227:000231</t>
  </si>
  <si>
    <t>21:0227:000231:0003:0001:00</t>
  </si>
  <si>
    <t>021G  :917047:00:------:--</t>
  </si>
  <si>
    <t>21:0802:000347</t>
  </si>
  <si>
    <t>21:0227:000232</t>
  </si>
  <si>
    <t>21:0227:000232:0003:0001:00</t>
  </si>
  <si>
    <t>021G  :917048:00:------:--</t>
  </si>
  <si>
    <t>21:0802:000348</t>
  </si>
  <si>
    <t>21:0227:000233</t>
  </si>
  <si>
    <t>21:0227:000233:0003:0001:00</t>
  </si>
  <si>
    <t>021G  :917049:00:------:--</t>
  </si>
  <si>
    <t>21:0802:000349</t>
  </si>
  <si>
    <t>21:0227:000234</t>
  </si>
  <si>
    <t>21:0227:000234:0003:0001:00</t>
  </si>
  <si>
    <t>021G  :917050:00:------:--</t>
  </si>
  <si>
    <t>21:0802:000350</t>
  </si>
  <si>
    <t>21:0227:000235</t>
  </si>
  <si>
    <t>21:0227:000235:0003:0001:00</t>
  </si>
  <si>
    <t>021G  :917051:00:------:--</t>
  </si>
  <si>
    <t>21:0802:000351</t>
  </si>
  <si>
    <t>21:0227:000236</t>
  </si>
  <si>
    <t>21:0227:000236:0003:0001:00</t>
  </si>
  <si>
    <t>021G  :917052:00:------:--</t>
  </si>
  <si>
    <t>21:0802:000352</t>
  </si>
  <si>
    <t>21:0227:000237</t>
  </si>
  <si>
    <t>21:0227:000237:0003:0001:00</t>
  </si>
  <si>
    <t>021G  :917053:00:------:--</t>
  </si>
  <si>
    <t>21:0802:000353</t>
  </si>
  <si>
    <t>21:0227:000238</t>
  </si>
  <si>
    <t>21:0227:000238:0003:0001:00</t>
  </si>
  <si>
    <t>021G  :917054:00:------:--</t>
  </si>
  <si>
    <t>21:0802:000354</t>
  </si>
  <si>
    <t>21:0227:000239</t>
  </si>
  <si>
    <t>21:0227:000239:0003:0001:00</t>
  </si>
  <si>
    <t>021G  :917055:00:------:--</t>
  </si>
  <si>
    <t>21:0802:000355</t>
  </si>
  <si>
    <t>21:0227:000240</t>
  </si>
  <si>
    <t>21:0227:000240:0003:0001:00</t>
  </si>
  <si>
    <t>021G  :917056:00:------:--</t>
  </si>
  <si>
    <t>21:0802:000356</t>
  </si>
  <si>
    <t>21:0227:000241</t>
  </si>
  <si>
    <t>21:0227:000241:0003:0001:00</t>
  </si>
  <si>
    <t>021G  :917057:00:------:--</t>
  </si>
  <si>
    <t>21:0802:000357</t>
  </si>
  <si>
    <t>21:0227:000242</t>
  </si>
  <si>
    <t>21:0227:000242:0003:0001:00</t>
  </si>
  <si>
    <t>021G  :917058:00:------:--</t>
  </si>
  <si>
    <t>21:0802:000358</t>
  </si>
  <si>
    <t>21:0227:000243</t>
  </si>
  <si>
    <t>21:0227:000243:0003:0001:00</t>
  </si>
  <si>
    <t>021G  :917059:00:------:--</t>
  </si>
  <si>
    <t>21:0802:000359</t>
  </si>
  <si>
    <t>21:0227:000244</t>
  </si>
  <si>
    <t>21:0227:000244:0003:0001:00</t>
  </si>
  <si>
    <t>021G  :917060:00:------:--</t>
  </si>
  <si>
    <t>21:0802:000360</t>
  </si>
  <si>
    <t>21:0227:000245</t>
  </si>
  <si>
    <t>21:0227:000245:0003:0001:00</t>
  </si>
  <si>
    <t>021G  :917062:00:------:--</t>
  </si>
  <si>
    <t>21:0802:000361</t>
  </si>
  <si>
    <t>21:0227:000246</t>
  </si>
  <si>
    <t>21:0227:000246:0003:0001:00</t>
  </si>
  <si>
    <t>021G  :917063:00:------:--</t>
  </si>
  <si>
    <t>21:0802:000362</t>
  </si>
  <si>
    <t>21:0227:000247</t>
  </si>
  <si>
    <t>21:0227:000247:0003:0001:00</t>
  </si>
  <si>
    <t>021G  :917065:00:------:--</t>
  </si>
  <si>
    <t>21:0802:000363</t>
  </si>
  <si>
    <t>21:0227:000248</t>
  </si>
  <si>
    <t>21:0227:000248:0003:0001:00</t>
  </si>
  <si>
    <t>021G  :917066:00:------:--</t>
  </si>
  <si>
    <t>21:0802:000364</t>
  </si>
  <si>
    <t>21:0227:000249</t>
  </si>
  <si>
    <t>21:0227:000249:0003:0001:00</t>
  </si>
  <si>
    <t>021G  :917067:00:------:--</t>
  </si>
  <si>
    <t>21:0802:000365</t>
  </si>
  <si>
    <t>21:0227:000250</t>
  </si>
  <si>
    <t>21:0227:000250:0003:0001:00</t>
  </si>
  <si>
    <t>021G  :917068:00:------:--</t>
  </si>
  <si>
    <t>21:0802:000366</t>
  </si>
  <si>
    <t>21:0227:000251</t>
  </si>
  <si>
    <t>21:0227:000251:0003:0001:00</t>
  </si>
  <si>
    <t>021G  :917069:00:------:--</t>
  </si>
  <si>
    <t>21:0802:000367</t>
  </si>
  <si>
    <t>21:0227:000252</t>
  </si>
  <si>
    <t>21:0227:000252:0003:0001:00</t>
  </si>
  <si>
    <t>021G  :917070:00:------:--</t>
  </si>
  <si>
    <t>21:0802:000368</t>
  </si>
  <si>
    <t>21:0227:000253</t>
  </si>
  <si>
    <t>21:0227:000253:0003:0001:00</t>
  </si>
  <si>
    <t>021G  :917071:00:------:--</t>
  </si>
  <si>
    <t>21:0802:000369</t>
  </si>
  <si>
    <t>21:0227:000254</t>
  </si>
  <si>
    <t>21:0227:000254:0003:0001:00</t>
  </si>
  <si>
    <t>021G  :917072:10:------:--</t>
  </si>
  <si>
    <t>21:0802:000370</t>
  </si>
  <si>
    <t>21:0227:000255</t>
  </si>
  <si>
    <t>21:0227:000255:0003:0001:00</t>
  </si>
  <si>
    <t>021G  :917073:20:917072:10</t>
  </si>
  <si>
    <t>21:0802:000371</t>
  </si>
  <si>
    <t>21:0227:000255:0004:0001:00</t>
  </si>
  <si>
    <t>021G  :917074:00:------:--</t>
  </si>
  <si>
    <t>21:0802:000372</t>
  </si>
  <si>
    <t>21:0227:000256</t>
  </si>
  <si>
    <t>21:0227:000256:0003:0001:00</t>
  </si>
  <si>
    <t>021G  :917075:00:------:--</t>
  </si>
  <si>
    <t>21:0802:000373</t>
  </si>
  <si>
    <t>21:0227:000257</t>
  </si>
  <si>
    <t>21:0227:000257:0003:0001:00</t>
  </si>
  <si>
    <t>021G  :917076:00:------:--</t>
  </si>
  <si>
    <t>21:0802:000374</t>
  </si>
  <si>
    <t>21:0227:000258</t>
  </si>
  <si>
    <t>21:0227:000258:0003:0001:00</t>
  </si>
  <si>
    <t>021G  :917077:00:------:--</t>
  </si>
  <si>
    <t>21:0802:000375</t>
  </si>
  <si>
    <t>21:0227:000259</t>
  </si>
  <si>
    <t>21:0227:000259:0003:0001:00</t>
  </si>
  <si>
    <t>021G  :917078:00:------:--</t>
  </si>
  <si>
    <t>21:0802:000376</t>
  </si>
  <si>
    <t>21:0227:000260</t>
  </si>
  <si>
    <t>21:0227:000260:0003:0001:00</t>
  </si>
  <si>
    <t>021G  :917079:00:------:--</t>
  </si>
  <si>
    <t>21:0802:000377</t>
  </si>
  <si>
    <t>21:0227:000261</t>
  </si>
  <si>
    <t>21:0227:000261:0003:0001:00</t>
  </si>
  <si>
    <t>021G  :917080:00:------:--</t>
  </si>
  <si>
    <t>21:0802:000378</t>
  </si>
  <si>
    <t>21:0227:000262</t>
  </si>
  <si>
    <t>21:0227:000262:0003:0001:00</t>
  </si>
  <si>
    <t>021G  :917082:10:------:--</t>
  </si>
  <si>
    <t>21:0802:000379</t>
  </si>
  <si>
    <t>21:0227:000263</t>
  </si>
  <si>
    <t>21:0227:000263:0003:0001:00</t>
  </si>
  <si>
    <t>021G  :917083:20:917082:10</t>
  </si>
  <si>
    <t>21:0802:000380</t>
  </si>
  <si>
    <t>21:0227:000263:0004:0001:00</t>
  </si>
  <si>
    <t>021G  :917084:00:------:--</t>
  </si>
  <si>
    <t>21:0802:000381</t>
  </si>
  <si>
    <t>21:0227:000264</t>
  </si>
  <si>
    <t>21:0227:000264:0003:0001:00</t>
  </si>
  <si>
    <t>021G  :917085:00:------:--</t>
  </si>
  <si>
    <t>21:0802:000382</t>
  </si>
  <si>
    <t>21:0227:000265</t>
  </si>
  <si>
    <t>21:0227:000265:0003:0001:00</t>
  </si>
  <si>
    <t>021G  :917086:00:------:--</t>
  </si>
  <si>
    <t>21:0802:000383</t>
  </si>
  <si>
    <t>21:0227:000266</t>
  </si>
  <si>
    <t>21:0227:000266:0003:0001:00</t>
  </si>
  <si>
    <t>021G  :917087:00:------:--</t>
  </si>
  <si>
    <t>21:0802:000384</t>
  </si>
  <si>
    <t>21:0227:000267</t>
  </si>
  <si>
    <t>21:0227:000267:0003:0001:00</t>
  </si>
  <si>
    <t>021G  :917088:00:------:--</t>
  </si>
  <si>
    <t>21:0802:000385</t>
  </si>
  <si>
    <t>21:0227:000268</t>
  </si>
  <si>
    <t>21:0227:000268:0003:0001:00</t>
  </si>
  <si>
    <t>021G  :917089:00:------:--</t>
  </si>
  <si>
    <t>21:0802:000386</t>
  </si>
  <si>
    <t>21:0227:000269</t>
  </si>
  <si>
    <t>21:0227:000269:0003:0001:00</t>
  </si>
  <si>
    <t>021G  :917090:00:------:--</t>
  </si>
  <si>
    <t>21:0802:000387</t>
  </si>
  <si>
    <t>21:0227:000270</t>
  </si>
  <si>
    <t>21:0227:000270:0003:0001:00</t>
  </si>
  <si>
    <t>021G  :917091:00:------:--</t>
  </si>
  <si>
    <t>21:0802:000388</t>
  </si>
  <si>
    <t>21:0227:000271</t>
  </si>
  <si>
    <t>21:0227:000271:0003:0001:00</t>
  </si>
  <si>
    <t>021G  :917093:00:------:--</t>
  </si>
  <si>
    <t>21:0802:000389</t>
  </si>
  <si>
    <t>21:0227:000272</t>
  </si>
  <si>
    <t>21:0227:000272:0003:0001:00</t>
  </si>
  <si>
    <t>021G  :917094:00:------:--</t>
  </si>
  <si>
    <t>21:0802:000390</t>
  </si>
  <si>
    <t>21:0227:000273</t>
  </si>
  <si>
    <t>21:0227:000273:0003:0001:00</t>
  </si>
  <si>
    <t>021G  :917095:00:------:--</t>
  </si>
  <si>
    <t>21:0802:000391</t>
  </si>
  <si>
    <t>21:0227:000274</t>
  </si>
  <si>
    <t>21:0227:000274:0003:0001:00</t>
  </si>
  <si>
    <t>021G  :917096:00:------:--</t>
  </si>
  <si>
    <t>21:0802:000392</t>
  </si>
  <si>
    <t>21:0225:000096</t>
  </si>
  <si>
    <t>21:0225:000096:0003:0001:00</t>
  </si>
  <si>
    <t>021G  :917097:00:------:--</t>
  </si>
  <si>
    <t>21:0802:000393</t>
  </si>
  <si>
    <t>21:0227:000275</t>
  </si>
  <si>
    <t>21:0227:000275:0003:0001:00</t>
  </si>
  <si>
    <t>021G  :917098:00:------:--</t>
  </si>
  <si>
    <t>21:0802:000394</t>
  </si>
  <si>
    <t>21:0227:000276</t>
  </si>
  <si>
    <t>21:0227:000276:0003:0001:00</t>
  </si>
  <si>
    <t>021G  :917099:00:------:--</t>
  </si>
  <si>
    <t>21:0802:000395</t>
  </si>
  <si>
    <t>21:0227:000277</t>
  </si>
  <si>
    <t>21:0227:000277:0003:0001:00</t>
  </si>
  <si>
    <t>021G  :917100:00:------:--</t>
  </si>
  <si>
    <t>21:0802:000396</t>
  </si>
  <si>
    <t>21:0227:000278</t>
  </si>
  <si>
    <t>21:0227:000278:0003:0001:00</t>
  </si>
  <si>
    <t>021G  :917102:00:------:--</t>
  </si>
  <si>
    <t>21:0802:000397</t>
  </si>
  <si>
    <t>21:0227:000279</t>
  </si>
  <si>
    <t>21:0227:000279:0003:0001:00</t>
  </si>
  <si>
    <t>021G  :917103:00:------:--</t>
  </si>
  <si>
    <t>21:0802:000398</t>
  </si>
  <si>
    <t>21:0227:000280</t>
  </si>
  <si>
    <t>21:0227:000280:0003:0001:00</t>
  </si>
  <si>
    <t>021G  :917104:10:------:--</t>
  </si>
  <si>
    <t>21:0802:000399</t>
  </si>
  <si>
    <t>21:0227:000281</t>
  </si>
  <si>
    <t>21:0227:000281:0003:0001:00</t>
  </si>
  <si>
    <t>021G  :917105:20:917104:10</t>
  </si>
  <si>
    <t>21:0802:000400</t>
  </si>
  <si>
    <t>21:0227:000281:0004:0001:00</t>
  </si>
  <si>
    <t>021G  :917106:00:------:--</t>
  </si>
  <si>
    <t>21:0802:000401</t>
  </si>
  <si>
    <t>21:0227:000282</t>
  </si>
  <si>
    <t>21:0227:000282:0003:0001:00</t>
  </si>
  <si>
    <t>021G  :917107:00:------:--</t>
  </si>
  <si>
    <t>21:0802:000402</t>
  </si>
  <si>
    <t>21:0227:000283</t>
  </si>
  <si>
    <t>21:0227:000283:0003:0001:00</t>
  </si>
  <si>
    <t>021G  :917108:00:------:--</t>
  </si>
  <si>
    <t>21:0802:000403</t>
  </si>
  <si>
    <t>21:0227:000284</t>
  </si>
  <si>
    <t>21:0227:000284:0003:0001:00</t>
  </si>
  <si>
    <t>021G  :917109:00:------:--</t>
  </si>
  <si>
    <t>21:0802:000404</t>
  </si>
  <si>
    <t>21:0227:000285</t>
  </si>
  <si>
    <t>21:0227:000285:0003:0001:00</t>
  </si>
  <si>
    <t>021G  :917111:00:------:--</t>
  </si>
  <si>
    <t>21:0802:000405</t>
  </si>
  <si>
    <t>21:0227:000286</t>
  </si>
  <si>
    <t>21:0227:000286:0003:0001:00</t>
  </si>
  <si>
    <t>021G  :917112:00:------:--</t>
  </si>
  <si>
    <t>21:0802:000406</t>
  </si>
  <si>
    <t>21:0227:000287</t>
  </si>
  <si>
    <t>21:0227:000287:0003:0001:00</t>
  </si>
  <si>
    <t>021G  :917113:00:------:--</t>
  </si>
  <si>
    <t>21:0802:000407</t>
  </si>
  <si>
    <t>21:0227:000288</t>
  </si>
  <si>
    <t>21:0227:000288:0003:0001:00</t>
  </si>
  <si>
    <t>021G  :917114:00:------:--</t>
  </si>
  <si>
    <t>21:0802:000408</t>
  </si>
  <si>
    <t>21:0227:000289</t>
  </si>
  <si>
    <t>21:0227:000289:0003:0001:00</t>
  </si>
  <si>
    <t>021G  :917115:00:------:--</t>
  </si>
  <si>
    <t>21:0802:000409</t>
  </si>
  <si>
    <t>21:0227:000290</t>
  </si>
  <si>
    <t>21:0227:000290:0003:0001:00</t>
  </si>
  <si>
    <t>021G  :917116:00:------:--</t>
  </si>
  <si>
    <t>21:0802:000410</t>
  </si>
  <si>
    <t>21:0227:000291</t>
  </si>
  <si>
    <t>21:0227:000291:0003:0001:00</t>
  </si>
  <si>
    <t>021G  :917117:00:------:--</t>
  </si>
  <si>
    <t>21:0802:000411</t>
  </si>
  <si>
    <t>21:0227:000292</t>
  </si>
  <si>
    <t>21:0227:000292:0003:0001:00</t>
  </si>
  <si>
    <t>021G  :917118:00:------:--</t>
  </si>
  <si>
    <t>21:0802:000412</t>
  </si>
  <si>
    <t>21:0227:000293</t>
  </si>
  <si>
    <t>21:0227:000293:0003:0001:00</t>
  </si>
  <si>
    <t>021G  :917119:00:------:--</t>
  </si>
  <si>
    <t>21:0802:000413</t>
  </si>
  <si>
    <t>21:0227:000294</t>
  </si>
  <si>
    <t>21:0227:000294:0003:0001:00</t>
  </si>
  <si>
    <t>021G  :917120:00:------:--</t>
  </si>
  <si>
    <t>21:0802:000414</t>
  </si>
  <si>
    <t>21:0227:000295</t>
  </si>
  <si>
    <t>21:0227:000295:0003:0001:00</t>
  </si>
  <si>
    <t>021G  :917122:00:------:--</t>
  </si>
  <si>
    <t>21:0802:000415</t>
  </si>
  <si>
    <t>21:0227:000296</t>
  </si>
  <si>
    <t>21:0227:000296:0003:0001:00</t>
  </si>
  <si>
    <t>021G  :917124:10:------:--</t>
  </si>
  <si>
    <t>21:0802:000416</t>
  </si>
  <si>
    <t>21:0227:000297</t>
  </si>
  <si>
    <t>21:0227:000297:0003:0001:00</t>
  </si>
  <si>
    <t>021G  :917125:20:917124:10</t>
  </si>
  <si>
    <t>21:0802:000417</t>
  </si>
  <si>
    <t>21:0227:000297:0004:0001:00</t>
  </si>
  <si>
    <t>021G  :917126:00:------:--</t>
  </si>
  <si>
    <t>21:0802:000418</t>
  </si>
  <si>
    <t>21:0227:000298</t>
  </si>
  <si>
    <t>21:0227:000298:0003:0001:00</t>
  </si>
  <si>
    <t>021G  :917127:00:------:--</t>
  </si>
  <si>
    <t>21:0802:000419</t>
  </si>
  <si>
    <t>21:0227:000299</t>
  </si>
  <si>
    <t>21:0227:000299:0003:0001:00</t>
  </si>
  <si>
    <t>021G  :917128:00:------:--</t>
  </si>
  <si>
    <t>21:0802:000420</t>
  </si>
  <si>
    <t>21:0227:000300</t>
  </si>
  <si>
    <t>21:0227:000300:0003:0001:00</t>
  </si>
  <si>
    <t>021G  :917129:00:------:--</t>
  </si>
  <si>
    <t>21:0802:000421</t>
  </si>
  <si>
    <t>21:0227:000301</t>
  </si>
  <si>
    <t>21:0227:000301:0003:0001:00</t>
  </si>
  <si>
    <t>021G  :917130:00:------:--</t>
  </si>
  <si>
    <t>21:0802:000422</t>
  </si>
  <si>
    <t>21:0227:000302</t>
  </si>
  <si>
    <t>21:0227:000302:0003:0001:00</t>
  </si>
  <si>
    <t>021G  :917131:00:------:--</t>
  </si>
  <si>
    <t>21:0802:000423</t>
  </si>
  <si>
    <t>21:0227:000303</t>
  </si>
  <si>
    <t>21:0227:000303:0003:0001:00</t>
  </si>
  <si>
    <t>021G  :917132:00:------:--</t>
  </si>
  <si>
    <t>21:0802:000424</t>
  </si>
  <si>
    <t>21:0227:000304</t>
  </si>
  <si>
    <t>21:0227:000304:0003:0001:00</t>
  </si>
  <si>
    <t>021G  :917133:00:------:--</t>
  </si>
  <si>
    <t>21:0802:000425</t>
  </si>
  <si>
    <t>21:0227:000305</t>
  </si>
  <si>
    <t>21:0227:000305:0003:0001:00</t>
  </si>
  <si>
    <t>021G  :917134:00:------:--</t>
  </si>
  <si>
    <t>21:0802:000426</t>
  </si>
  <si>
    <t>21:0227:000306</t>
  </si>
  <si>
    <t>21:0227:000306:0003:0001:00</t>
  </si>
  <si>
    <t>021G  :917135:00:------:--</t>
  </si>
  <si>
    <t>21:0802:000427</t>
  </si>
  <si>
    <t>21:0227:000307</t>
  </si>
  <si>
    <t>21:0227:000307:0003:0001:00</t>
  </si>
  <si>
    <t>021G  :917136:00:------:--</t>
  </si>
  <si>
    <t>21:0802:000428</t>
  </si>
  <si>
    <t>21:0227:000308</t>
  </si>
  <si>
    <t>21:0227:000308:0003:0001:00</t>
  </si>
  <si>
    <t>021G  :917137:00:------:--</t>
  </si>
  <si>
    <t>21:0802:000429</t>
  </si>
  <si>
    <t>21:0227:000309</t>
  </si>
  <si>
    <t>21:0227:000309:0003:0001:00</t>
  </si>
  <si>
    <t>021G  :917138:00:------:--</t>
  </si>
  <si>
    <t>21:0802:000430</t>
  </si>
  <si>
    <t>21:0227:000310</t>
  </si>
  <si>
    <t>21:0227:000310:0003:0001:00</t>
  </si>
  <si>
    <t>021G  :917139:00:------:--</t>
  </si>
  <si>
    <t>21:0802:000431</t>
  </si>
  <si>
    <t>21:0227:000311</t>
  </si>
  <si>
    <t>21:0227:000311:0003:0001:00</t>
  </si>
  <si>
    <t>021G  :917140:00:------:--</t>
  </si>
  <si>
    <t>21:0802:000432</t>
  </si>
  <si>
    <t>21:0227:000312</t>
  </si>
  <si>
    <t>21:0227:000312:0003:0001:00</t>
  </si>
  <si>
    <t>021G  :917142:00:------:--</t>
  </si>
  <si>
    <t>21:0802:000433</t>
  </si>
  <si>
    <t>21:0227:000313</t>
  </si>
  <si>
    <t>21:0227:000313:0003:0001:00</t>
  </si>
  <si>
    <t>021G  :917143:00:------:--</t>
  </si>
  <si>
    <t>21:0802:000434</t>
  </si>
  <si>
    <t>21:0227:000314</t>
  </si>
  <si>
    <t>21:0227:000314:0003:0001:00</t>
  </si>
  <si>
    <t>021G  :917144:00:------:--</t>
  </si>
  <si>
    <t>21:0802:000435</t>
  </si>
  <si>
    <t>21:0227:000315</t>
  </si>
  <si>
    <t>21:0227:000315:0003:0001:00</t>
  </si>
  <si>
    <t>021G  :917145:00:------:--</t>
  </si>
  <si>
    <t>21:0802:000436</t>
  </si>
  <si>
    <t>21:0227:000316</t>
  </si>
  <si>
    <t>21:0227:000316:0003:0001:00</t>
  </si>
  <si>
    <t>021G  :917146:00:------:--</t>
  </si>
  <si>
    <t>21:0802:000437</t>
  </si>
  <si>
    <t>21:0227:000317</t>
  </si>
  <si>
    <t>21:0227:000317:0003:0001:00</t>
  </si>
  <si>
    <t>021G  :917147:00:------:--</t>
  </si>
  <si>
    <t>21:0802:000438</t>
  </si>
  <si>
    <t>21:0227:000318</t>
  </si>
  <si>
    <t>21:0227:000318:0003:0001:00</t>
  </si>
  <si>
    <t>021G  :917148:00:------:--</t>
  </si>
  <si>
    <t>21:0802:000439</t>
  </si>
  <si>
    <t>21:0227:000319</t>
  </si>
  <si>
    <t>21:0227:000319:0003:0001:00</t>
  </si>
  <si>
    <t>021G  :917149:00:------:--</t>
  </si>
  <si>
    <t>21:0802:000440</t>
  </si>
  <si>
    <t>21:0227:000320</t>
  </si>
  <si>
    <t>21:0227:000320:0003:0001:00</t>
  </si>
  <si>
    <t>021G  :917150:00:------:--</t>
  </si>
  <si>
    <t>21:0802:000441</t>
  </si>
  <si>
    <t>21:0227:000321</t>
  </si>
  <si>
    <t>21:0227:000321:0003:0001:00</t>
  </si>
  <si>
    <t>021G  :917151:10:------:--</t>
  </si>
  <si>
    <t>21:0802:000442</t>
  </si>
  <si>
    <t>21:0227:000322</t>
  </si>
  <si>
    <t>21:0227:000322:0003:0001:00</t>
  </si>
  <si>
    <t>021G  :917152:20:917151:10</t>
  </si>
  <si>
    <t>21:0802:000443</t>
  </si>
  <si>
    <t>21:0227:000322:0004:0001:00</t>
  </si>
  <si>
    <t>021G  :917153:00:------:--</t>
  </si>
  <si>
    <t>21:0802:000444</t>
  </si>
  <si>
    <t>21:0227:000323</t>
  </si>
  <si>
    <t>21:0227:000323:0003:0001:00</t>
  </si>
  <si>
    <t>021G  :917154:00:------:--</t>
  </si>
  <si>
    <t>21:0802:000445</t>
  </si>
  <si>
    <t>21:0227:000324</t>
  </si>
  <si>
    <t>21:0227:000324:0003:0001:00</t>
  </si>
  <si>
    <t>021G  :917156:00:------:--</t>
  </si>
  <si>
    <t>21:0802:000446</t>
  </si>
  <si>
    <t>21:0227:000325</t>
  </si>
  <si>
    <t>21:0227:000325:0003:0001:00</t>
  </si>
  <si>
    <t>021G  :917157:00:------:--</t>
  </si>
  <si>
    <t>21:0802:000447</t>
  </si>
  <si>
    <t>21:0227:000326</t>
  </si>
  <si>
    <t>21:0227:000326:0003:0001:00</t>
  </si>
  <si>
    <t>021G  :917158:00:------:--</t>
  </si>
  <si>
    <t>21:0802:000448</t>
  </si>
  <si>
    <t>21:0227:000327</t>
  </si>
  <si>
    <t>21:0227:000327:0003:0001:00</t>
  </si>
  <si>
    <t>021G  :917159:00:------:--</t>
  </si>
  <si>
    <t>21:0802:000449</t>
  </si>
  <si>
    <t>21:0227:000328</t>
  </si>
  <si>
    <t>21:0227:000328:0003:0001:00</t>
  </si>
  <si>
    <t>021G  :917160:00:------:--</t>
  </si>
  <si>
    <t>21:0802:000450</t>
  </si>
  <si>
    <t>21:0227:000329</t>
  </si>
  <si>
    <t>21:0227:000329:0003:0001:00</t>
  </si>
  <si>
    <t>021G  :917162:00:------:--</t>
  </si>
  <si>
    <t>21:0802:000451</t>
  </si>
  <si>
    <t>21:0227:000330</t>
  </si>
  <si>
    <t>21:0227:000330:0003:0001:00</t>
  </si>
  <si>
    <t>021G  :917163:00:------:--</t>
  </si>
  <si>
    <t>21:0802:000452</t>
  </si>
  <si>
    <t>21:0225:000097</t>
  </si>
  <si>
    <t>21:0225:000097:0003:0001:00</t>
  </si>
  <si>
    <t>021G  :917164:10:------:--</t>
  </si>
  <si>
    <t>21:0802:000453</t>
  </si>
  <si>
    <t>21:0225:000098</t>
  </si>
  <si>
    <t>21:0225:000098:0003:0001:00</t>
  </si>
  <si>
    <t>021G  :917165:20:917164:10</t>
  </si>
  <si>
    <t>21:0802:000454</t>
  </si>
  <si>
    <t>21:0225:000098:0004:0001:00</t>
  </si>
  <si>
    <t>021G  :917166:00:------:--</t>
  </si>
  <si>
    <t>21:0802:000455</t>
  </si>
  <si>
    <t>21:0225:000099</t>
  </si>
  <si>
    <t>21:0225:000099:0003:0001:00</t>
  </si>
  <si>
    <t>021G  :917167:00:------:--</t>
  </si>
  <si>
    <t>21:0802:000456</t>
  </si>
  <si>
    <t>21:0225:000100</t>
  </si>
  <si>
    <t>21:0225:000100:0003:0001:00</t>
  </si>
  <si>
    <t>021G  :917168:00:------:--</t>
  </si>
  <si>
    <t>21:0802:000457</t>
  </si>
  <si>
    <t>21:0225:000101</t>
  </si>
  <si>
    <t>21:0225:000101:0003:0001:00</t>
  </si>
  <si>
    <t>021G  :917169:00:------:--</t>
  </si>
  <si>
    <t>21:0802:000458</t>
  </si>
  <si>
    <t>21:0225:000102</t>
  </si>
  <si>
    <t>21:0225:000102:0003:0001:00</t>
  </si>
  <si>
    <t>021G  :917170:00:------:--</t>
  </si>
  <si>
    <t>21:0802:000459</t>
  </si>
  <si>
    <t>21:0225:000103</t>
  </si>
  <si>
    <t>21:0225:000103:0003:0001:00</t>
  </si>
  <si>
    <t>021G  :917171:00:------:--</t>
  </si>
  <si>
    <t>21:0802:000460</t>
  </si>
  <si>
    <t>21:0225:000104</t>
  </si>
  <si>
    <t>21:0225:000104:0003:0001:00</t>
  </si>
  <si>
    <t>021G  :917172:00:------:--</t>
  </si>
  <si>
    <t>21:0802:000461</t>
  </si>
  <si>
    <t>21:0225:000105</t>
  </si>
  <si>
    <t>21:0225:000105:0003:0001:00</t>
  </si>
  <si>
    <t>021G  :917173:00:------:--</t>
  </si>
  <si>
    <t>21:0802:000462</t>
  </si>
  <si>
    <t>21:0225:000106</t>
  </si>
  <si>
    <t>21:0225:000106:0003:0001:00</t>
  </si>
  <si>
    <t>021G  :917174:00:------:--</t>
  </si>
  <si>
    <t>21:0802:000463</t>
  </si>
  <si>
    <t>21:0225:000107</t>
  </si>
  <si>
    <t>21:0225:000107:0003:0001:00</t>
  </si>
  <si>
    <t>021G  :917175:00:------:--</t>
  </si>
  <si>
    <t>21:0802:000464</t>
  </si>
  <si>
    <t>21:0225:000108</t>
  </si>
  <si>
    <t>21:0225:000108:0003:0001:00</t>
  </si>
  <si>
    <t>021G  :917177:00:------:--</t>
  </si>
  <si>
    <t>21:0802:000465</t>
  </si>
  <si>
    <t>21:0225:000109</t>
  </si>
  <si>
    <t>21:0225:000109:0003:0001:00</t>
  </si>
  <si>
    <t>021G  :917178:00:------:--</t>
  </si>
  <si>
    <t>21:0802:000466</t>
  </si>
  <si>
    <t>21:0225:000110</t>
  </si>
  <si>
    <t>21:0225:000110:0003:0001:00</t>
  </si>
  <si>
    <t>021G  :917179:00:------:--</t>
  </si>
  <si>
    <t>21:0802:000467</t>
  </si>
  <si>
    <t>21:0225:000111</t>
  </si>
  <si>
    <t>21:0225:000111:0003:0001:00</t>
  </si>
  <si>
    <t>021G  :917180:00:------:--</t>
  </si>
  <si>
    <t>21:0802:000468</t>
  </si>
  <si>
    <t>21:0225:000112</t>
  </si>
  <si>
    <t>21:0225:000112:0003:0001:00</t>
  </si>
  <si>
    <t>021G  :917182:00:------:--</t>
  </si>
  <si>
    <t>21:0802:000469</t>
  </si>
  <si>
    <t>21:0225:000113</t>
  </si>
  <si>
    <t>21:0225:000113:0003:0001:00</t>
  </si>
  <si>
    <t>021G  :917183:00:------:--</t>
  </si>
  <si>
    <t>21:0802:000470</t>
  </si>
  <si>
    <t>21:0225:000114</t>
  </si>
  <si>
    <t>21:0225:000114:0003:0001:00</t>
  </si>
  <si>
    <t>021G  :917184:00:------:--</t>
  </si>
  <si>
    <t>21:0802:000471</t>
  </si>
  <si>
    <t>21:0225:000115</t>
  </si>
  <si>
    <t>21:0225:000115:0003:0001:00</t>
  </si>
  <si>
    <t>021G  :917185:00:------:--</t>
  </si>
  <si>
    <t>21:0802:000472</t>
  </si>
  <si>
    <t>21:0225:000116</t>
  </si>
  <si>
    <t>21:0225:000116:0003:0001:00</t>
  </si>
  <si>
    <t>021G  :917186:10:------:--</t>
  </si>
  <si>
    <t>21:0802:000473</t>
  </si>
  <si>
    <t>21:0225:000117</t>
  </si>
  <si>
    <t>21:0225:000117:0003:0001:00</t>
  </si>
  <si>
    <t>021G  :917187:20:917186:10</t>
  </si>
  <si>
    <t>21:0802:000474</t>
  </si>
  <si>
    <t>21:0225:000117:0004:0001:00</t>
  </si>
  <si>
    <t>021G  :917188:00:------:--</t>
  </si>
  <si>
    <t>21:0802:000475</t>
  </si>
  <si>
    <t>21:0225:000118</t>
  </si>
  <si>
    <t>21:0225:000118:0003:0001:00</t>
  </si>
  <si>
    <t>021G  :917189:00:------:--</t>
  </si>
  <si>
    <t>21:0802:000476</t>
  </si>
  <si>
    <t>21:0225:000119</t>
  </si>
  <si>
    <t>21:0225:000119:0003:0001:00</t>
  </si>
  <si>
    <t>021G  :917190:00:------:--</t>
  </si>
  <si>
    <t>21:0802:000477</t>
  </si>
  <si>
    <t>21:0225:000120</t>
  </si>
  <si>
    <t>21:0225:000120:0003:0001:00</t>
  </si>
  <si>
    <t>021G  :917191:00:------:--</t>
  </si>
  <si>
    <t>21:0802:000478</t>
  </si>
  <si>
    <t>21:0225:000121</t>
  </si>
  <si>
    <t>21:0225:000121:0003:0001:00</t>
  </si>
  <si>
    <t>021G  :917192:00:------:--</t>
  </si>
  <si>
    <t>21:0802:000479</t>
  </si>
  <si>
    <t>21:0225:000122</t>
  </si>
  <si>
    <t>21:0225:000122:0003:0001:00</t>
  </si>
  <si>
    <t>021G  :917193:00:------:--</t>
  </si>
  <si>
    <t>21:0802:000480</t>
  </si>
  <si>
    <t>21:0225:000123</t>
  </si>
  <si>
    <t>21:0225:000123:0003:0001:00</t>
  </si>
  <si>
    <t>021G  :917194:00:------:--</t>
  </si>
  <si>
    <t>21:0802:000481</t>
  </si>
  <si>
    <t>21:0225:000124</t>
  </si>
  <si>
    <t>21:0225:000124:0003:0001:00</t>
  </si>
  <si>
    <t>021G  :917195:00:------:--</t>
  </si>
  <si>
    <t>21:0802:000482</t>
  </si>
  <si>
    <t>21:0225:000125</t>
  </si>
  <si>
    <t>21:0225:000125:0003:0001:00</t>
  </si>
  <si>
    <t>021G  :917196:00:------:--</t>
  </si>
  <si>
    <t>21:0802:000483</t>
  </si>
  <si>
    <t>21:0225:000126</t>
  </si>
  <si>
    <t>21:0225:000126:0003:0001:00</t>
  </si>
  <si>
    <t>021G  :917198:00:------:--</t>
  </si>
  <si>
    <t>21:0802:000484</t>
  </si>
  <si>
    <t>21:0225:000127</t>
  </si>
  <si>
    <t>21:0225:000127:0003:0001:00</t>
  </si>
  <si>
    <t>021G  :917199:00:------:--</t>
  </si>
  <si>
    <t>21:0802:000485</t>
  </si>
  <si>
    <t>21:0225:000128</t>
  </si>
  <si>
    <t>21:0225:000128:0003:0001:00</t>
  </si>
  <si>
    <t>021G  :917200:00:------:--</t>
  </si>
  <si>
    <t>21:0802:000486</t>
  </si>
  <si>
    <t>21:0225:000129</t>
  </si>
  <si>
    <t>21:0225:000129:0003:0001:00</t>
  </si>
  <si>
    <t>021G  :917202:00:------:--</t>
  </si>
  <si>
    <t>21:0802:000487</t>
  </si>
  <si>
    <t>21:0225:000130</t>
  </si>
  <si>
    <t>21:0225:000130:0003:0001:00</t>
  </si>
  <si>
    <t>021G  :917203:00:------:--</t>
  </si>
  <si>
    <t>21:0802:000488</t>
  </si>
  <si>
    <t>21:0225:000131</t>
  </si>
  <si>
    <t>21:0225:000131:0003:0001:00</t>
  </si>
  <si>
    <t>021G  :917204:00:------:--</t>
  </si>
  <si>
    <t>21:0802:000489</t>
  </si>
  <si>
    <t>21:0225:000132</t>
  </si>
  <si>
    <t>21:0225:000132:0003:0001:00</t>
  </si>
  <si>
    <t>021G  :917205:00:------:--</t>
  </si>
  <si>
    <t>21:0802:000490</t>
  </si>
  <si>
    <t>21:0225:000133</t>
  </si>
  <si>
    <t>21:0225:000133:0003:0001:00</t>
  </si>
  <si>
    <t>021G  :917206:00:------:--</t>
  </si>
  <si>
    <t>21:0802:000491</t>
  </si>
  <si>
    <t>21:0225:000134</t>
  </si>
  <si>
    <t>21:0225:000134:0003:0001:00</t>
  </si>
  <si>
    <t>021G  :917207:00:------:--</t>
  </si>
  <si>
    <t>21:0802:000492</t>
  </si>
  <si>
    <t>21:0225:000135</t>
  </si>
  <si>
    <t>21:0225:000135:0003:0001:00</t>
  </si>
  <si>
    <t>021G  :917208:00:------:--</t>
  </si>
  <si>
    <t>21:0802:000493</t>
  </si>
  <si>
    <t>21:0225:000136</t>
  </si>
  <si>
    <t>21:0225:000136:0003:0001:00</t>
  </si>
  <si>
    <t>021G  :917209:00:------:--</t>
  </si>
  <si>
    <t>21:0802:000494</t>
  </si>
  <si>
    <t>21:0225:000137</t>
  </si>
  <si>
    <t>21:0225:000137:0003:0001:00</t>
  </si>
  <si>
    <t>021G  :917210:00:------:--</t>
  </si>
  <si>
    <t>21:0802:000495</t>
  </si>
  <si>
    <t>21:0225:000138</t>
  </si>
  <si>
    <t>21:0225:000138:0003:0001:00</t>
  </si>
  <si>
    <t>021G  :917211:10:------:--</t>
  </si>
  <si>
    <t>21:0802:000496</t>
  </si>
  <si>
    <t>21:0225:000139</t>
  </si>
  <si>
    <t>21:0225:000139:0003:0001:00</t>
  </si>
  <si>
    <t>021G  :917212:20:917211:10</t>
  </si>
  <si>
    <t>21:0802:000497</t>
  </si>
  <si>
    <t>21:0225:000139:0004:0001:00</t>
  </si>
  <si>
    <t>021G  :917213:00:------:--</t>
  </si>
  <si>
    <t>21:0802:000498</t>
  </si>
  <si>
    <t>21:0225:000140</t>
  </si>
  <si>
    <t>21:0225:000140:0003:0001:00</t>
  </si>
  <si>
    <t>021G  :917214:00:------:--</t>
  </si>
  <si>
    <t>21:0802:000499</t>
  </si>
  <si>
    <t>21:0225:000141</t>
  </si>
  <si>
    <t>21:0225:000141:0003:0001:00</t>
  </si>
  <si>
    <t>021G  :917215:00:------:--</t>
  </si>
  <si>
    <t>21:0802:000500</t>
  </si>
  <si>
    <t>21:0225:000142</t>
  </si>
  <si>
    <t>21:0225:000142:0003:0001:00</t>
  </si>
  <si>
    <t>021G  :917216:00:------:--</t>
  </si>
  <si>
    <t>21:0802:000501</t>
  </si>
  <si>
    <t>21:0225:000143</t>
  </si>
  <si>
    <t>21:0225:000143:0003:0001:00</t>
  </si>
  <si>
    <t>021G  :917217:00:------:--</t>
  </si>
  <si>
    <t>21:0802:000502</t>
  </si>
  <si>
    <t>21:0225:000144</t>
  </si>
  <si>
    <t>21:0225:000144:0003:0001:00</t>
  </si>
  <si>
    <t>021G  :917219:00:------:--</t>
  </si>
  <si>
    <t>21:0802:000503</t>
  </si>
  <si>
    <t>21:0225:000145</t>
  </si>
  <si>
    <t>21:0225:000145:0003:0001:00</t>
  </si>
  <si>
    <t>021G  :917220:00:------:--</t>
  </si>
  <si>
    <t>21:0802:000504</t>
  </si>
  <si>
    <t>21:0225:000146</t>
  </si>
  <si>
    <t>21:0225:000146:0003:0001:00</t>
  </si>
  <si>
    <t>021G  :917222:00:------:--</t>
  </si>
  <si>
    <t>21:0802:000505</t>
  </si>
  <si>
    <t>21:0225:000147</t>
  </si>
  <si>
    <t>21:0225:000147:0003:0001:00</t>
  </si>
  <si>
    <t>021G  :917223:00:------:--</t>
  </si>
  <si>
    <t>21:0802:000506</t>
  </si>
  <si>
    <t>21:0225:000148</t>
  </si>
  <si>
    <t>21:0225:000148:0003:0001:00</t>
  </si>
  <si>
    <t>021G  :917224:10:------:--</t>
  </si>
  <si>
    <t>21:0802:000507</t>
  </si>
  <si>
    <t>21:0225:000149</t>
  </si>
  <si>
    <t>21:0225:000149:0003:0001:00</t>
  </si>
  <si>
    <t>021G  :917225:20:917224:10</t>
  </si>
  <si>
    <t>21:0802:000508</t>
  </si>
  <si>
    <t>21:0225:000149:0004:0001:00</t>
  </si>
  <si>
    <t>021G  :917226:00:------:--</t>
  </si>
  <si>
    <t>21:0802:000509</t>
  </si>
  <si>
    <t>21:0225:000150</t>
  </si>
  <si>
    <t>21:0225:000150:0003:0001:00</t>
  </si>
  <si>
    <t>021G  :917227:00:------:--</t>
  </si>
  <si>
    <t>21:0802:000510</t>
  </si>
  <si>
    <t>21:0225:000151</t>
  </si>
  <si>
    <t>21:0225:000151:0003:0001:00</t>
  </si>
  <si>
    <t>021G  :917228:00:------:--</t>
  </si>
  <si>
    <t>21:0802:000511</t>
  </si>
  <si>
    <t>21:0225:000152</t>
  </si>
  <si>
    <t>21:0225:000152:0003:0001:00</t>
  </si>
  <si>
    <t>021G  :917229:00:------:--</t>
  </si>
  <si>
    <t>21:0802:000512</t>
  </si>
  <si>
    <t>21:0225:000153</t>
  </si>
  <si>
    <t>21:0225:000153:0003:0001:00</t>
  </si>
  <si>
    <t>021G  :917230:00:------:--</t>
  </si>
  <si>
    <t>21:0802:000513</t>
  </si>
  <si>
    <t>21:0225:000154</t>
  </si>
  <si>
    <t>21:0225:000154:0003:0001:00</t>
  </si>
  <si>
    <t>021G  :917231:00:------:--</t>
  </si>
  <si>
    <t>21:0802:000514</t>
  </si>
  <si>
    <t>21:0225:000155</t>
  </si>
  <si>
    <t>21:0225:000155:0003:0001:00</t>
  </si>
  <si>
    <t>021G  :917232:00:------:--</t>
  </si>
  <si>
    <t>21:0802:000515</t>
  </si>
  <si>
    <t>21:0225:000156</t>
  </si>
  <si>
    <t>21:0225:000156:0003:0001:00</t>
  </si>
  <si>
    <t>021G  :917233:00:------:--</t>
  </si>
  <si>
    <t>21:0802:000516</t>
  </si>
  <si>
    <t>21:0225:000157</t>
  </si>
  <si>
    <t>21:0225:000157:0003:0001:00</t>
  </si>
  <si>
    <t>021G  :917234:00:------:--</t>
  </si>
  <si>
    <t>21:0802:000517</t>
  </si>
  <si>
    <t>21:0225:000158</t>
  </si>
  <si>
    <t>21:0225:000158:0003:0001:00</t>
  </si>
  <si>
    <t>021G  :917235:00:------:--</t>
  </si>
  <si>
    <t>21:0802:000518</t>
  </si>
  <si>
    <t>21:0225:000159</t>
  </si>
  <si>
    <t>21:0225:000159:0003:0001:00</t>
  </si>
  <si>
    <t>021G  :917236:00:------:--</t>
  </si>
  <si>
    <t>21:0802:000519</t>
  </si>
  <si>
    <t>21:0225:000160</t>
  </si>
  <si>
    <t>21:0225:000160:0003:0001:00</t>
  </si>
  <si>
    <t>021G  :917237:00:------:--</t>
  </si>
  <si>
    <t>21:0802:000520</t>
  </si>
  <si>
    <t>21:0227:000331</t>
  </si>
  <si>
    <t>21:0227:000331:0003:0001:00</t>
  </si>
  <si>
    <t>021G  :917238:00:------:--</t>
  </si>
  <si>
    <t>21:0802:000521</t>
  </si>
  <si>
    <t>21:0227:000332</t>
  </si>
  <si>
    <t>21:0227:000332:0003:0001:00</t>
  </si>
  <si>
    <t>021G  :917240:00:------:--</t>
  </si>
  <si>
    <t>21:0802:000522</t>
  </si>
  <si>
    <t>21:0227:000333</t>
  </si>
  <si>
    <t>21:0227:000333:0003:0001:00</t>
  </si>
  <si>
    <t>021G  :917242:10:------:--</t>
  </si>
  <si>
    <t>21:0802:000523</t>
  </si>
  <si>
    <t>21:0227:000334</t>
  </si>
  <si>
    <t>21:0227:000334:0003:0001:00</t>
  </si>
  <si>
    <t>021G  :917243:20:917242:10</t>
  </si>
  <si>
    <t>21:0802:000524</t>
  </si>
  <si>
    <t>21:0227:000334:0004:0001:00</t>
  </si>
  <si>
    <t>021G  :917245:00:------:--</t>
  </si>
  <si>
    <t>21:0802:000525</t>
  </si>
  <si>
    <t>21:0227:000335</t>
  </si>
  <si>
    <t>21:0227:000335:0003:0001:00</t>
  </si>
  <si>
    <t>021G  :917246:00:------:--</t>
  </si>
  <si>
    <t>21:0802:000526</t>
  </si>
  <si>
    <t>21:0227:000336</t>
  </si>
  <si>
    <t>21:0227:000336:0003:0001:00</t>
  </si>
  <si>
    <t>021G  :917247:00:------:--</t>
  </si>
  <si>
    <t>21:0802:000527</t>
  </si>
  <si>
    <t>21:0227:000337</t>
  </si>
  <si>
    <t>21:0227:000337:0003:0001:00</t>
  </si>
  <si>
    <t>021G  :917248:00:------:--</t>
  </si>
  <si>
    <t>21:0802:000528</t>
  </si>
  <si>
    <t>21:0227:000338</t>
  </si>
  <si>
    <t>21:0227:000338:0003:0001:00</t>
  </si>
  <si>
    <t>021G  :917249:00:------:--</t>
  </si>
  <si>
    <t>21:0802:000529</t>
  </si>
  <si>
    <t>21:0227:000339</t>
  </si>
  <si>
    <t>21:0227:000339:0003:0001:00</t>
  </si>
  <si>
    <t>021G  :917250:00:------:--</t>
  </si>
  <si>
    <t>21:0802:000530</t>
  </si>
  <si>
    <t>21:0227:000340</t>
  </si>
  <si>
    <t>21:0227:000340:0003:0001:00</t>
  </si>
  <si>
    <t>021G  :917251:00:------:--</t>
  </si>
  <si>
    <t>21:0802:000531</t>
  </si>
  <si>
    <t>21:0227:000341</t>
  </si>
  <si>
    <t>21:0227:000341:0003:0001:00</t>
  </si>
  <si>
    <t>021G  :917252:00:------:--</t>
  </si>
  <si>
    <t>21:0802:000532</t>
  </si>
  <si>
    <t>21:0227:000342</t>
  </si>
  <si>
    <t>21:0227:000342:0003:0001:00</t>
  </si>
  <si>
    <t>021G  :917253:00:------:--</t>
  </si>
  <si>
    <t>21:0802:000533</t>
  </si>
  <si>
    <t>21:0227:000343</t>
  </si>
  <si>
    <t>21:0227:000343:0003:0001:00</t>
  </si>
  <si>
    <t>021G  :917254:00:------:--</t>
  </si>
  <si>
    <t>21:0802:000534</t>
  </si>
  <si>
    <t>21:0227:000344</t>
  </si>
  <si>
    <t>21:0227:000344:0003:0001:00</t>
  </si>
  <si>
    <t>021G  :917255:00:------:--</t>
  </si>
  <si>
    <t>21:0802:000535</t>
  </si>
  <si>
    <t>21:0227:000345</t>
  </si>
  <si>
    <t>21:0227:000345:0003:0001:00</t>
  </si>
  <si>
    <t>021G  :917256:00:------:--</t>
  </si>
  <si>
    <t>21:0802:000536</t>
  </si>
  <si>
    <t>21:0227:000346</t>
  </si>
  <si>
    <t>21:0227:000346:0003:0001:00</t>
  </si>
  <si>
    <t>021G  :917257:00:------:--</t>
  </si>
  <si>
    <t>21:0802:000537</t>
  </si>
  <si>
    <t>21:0227:000347</t>
  </si>
  <si>
    <t>21:0227:000347:0003:0001:00</t>
  </si>
  <si>
    <t>021G  :917258:00:------:--</t>
  </si>
  <si>
    <t>21:0802:000538</t>
  </si>
  <si>
    <t>21:0227:000348</t>
  </si>
  <si>
    <t>21:0227:000348:0003:0001:00</t>
  </si>
  <si>
    <t>021G  :917259:00:------:--</t>
  </si>
  <si>
    <t>21:0802:000539</t>
  </si>
  <si>
    <t>21:0227:000349</t>
  </si>
  <si>
    <t>21:0227:000349:0003:0001:00</t>
  </si>
  <si>
    <t>021G  :917260:00:------:--</t>
  </si>
  <si>
    <t>21:0802:000540</t>
  </si>
  <si>
    <t>21:0227:000350</t>
  </si>
  <si>
    <t>21:0227:000350:0003:0001:00</t>
  </si>
  <si>
    <t>021G  :917262:00:------:--</t>
  </si>
  <si>
    <t>21:0802:000541</t>
  </si>
  <si>
    <t>21:0227:000351</t>
  </si>
  <si>
    <t>21:0227:000351:0003:0001:00</t>
  </si>
  <si>
    <t>021G  :917263:00:------:--</t>
  </si>
  <si>
    <t>21:0802:000542</t>
  </si>
  <si>
    <t>21:0227:000352</t>
  </si>
  <si>
    <t>21:0227:000352:0003:0001:00</t>
  </si>
  <si>
    <t>021G  :917264:00:------:--</t>
  </si>
  <si>
    <t>21:0802:000543</t>
  </si>
  <si>
    <t>21:0227:000353</t>
  </si>
  <si>
    <t>21:0227:000353:0003:0001:00</t>
  </si>
  <si>
    <t>021G  :917265:00:------:--</t>
  </si>
  <si>
    <t>21:0802:000544</t>
  </si>
  <si>
    <t>21:0227:000354</t>
  </si>
  <si>
    <t>21:0227:000354:0003:0001:00</t>
  </si>
  <si>
    <t>021G  :917267:10:------:--</t>
  </si>
  <si>
    <t>21:0802:000545</t>
  </si>
  <si>
    <t>21:0227:000355</t>
  </si>
  <si>
    <t>21:0227:000355:0003:0001:00</t>
  </si>
  <si>
    <t>021G  :917268:20:917267:10</t>
  </si>
  <si>
    <t>21:0802:000546</t>
  </si>
  <si>
    <t>21:0227:000355:0004:0001:00</t>
  </si>
  <si>
    <t>021G  :917269:00:------:--</t>
  </si>
  <si>
    <t>21:0802:000547</t>
  </si>
  <si>
    <t>21:0227:000356</t>
  </si>
  <si>
    <t>21:0227:000356:0003:0001:00</t>
  </si>
  <si>
    <t>021G  :917270:00:------:--</t>
  </si>
  <si>
    <t>21:0802:000548</t>
  </si>
  <si>
    <t>21:0227:000357</t>
  </si>
  <si>
    <t>21:0227:000357:0003:0001:00</t>
  </si>
  <si>
    <t>021G  :917271:00:------:--</t>
  </si>
  <si>
    <t>21:0802:000549</t>
  </si>
  <si>
    <t>21:0227:000358</t>
  </si>
  <si>
    <t>21:0227:000358:0003:0001:00</t>
  </si>
  <si>
    <t>021G  :917272:00:------:--</t>
  </si>
  <si>
    <t>21:0802:000550</t>
  </si>
  <si>
    <t>21:0227:000359</t>
  </si>
  <si>
    <t>21:0227:000359:0003:0001:00</t>
  </si>
  <si>
    <t>021G  :917273:00:------:--</t>
  </si>
  <si>
    <t>21:0802:000551</t>
  </si>
  <si>
    <t>21:0227:000360</t>
  </si>
  <si>
    <t>21:0227:000360:0003:0001:00</t>
  </si>
  <si>
    <t>021G  :917274:00:------:--</t>
  </si>
  <si>
    <t>21:0802:000552</t>
  </si>
  <si>
    <t>21:0227:000361</t>
  </si>
  <si>
    <t>21:0227:000361:0003:0001:00</t>
  </si>
  <si>
    <t>021G  :917275:00:------:--</t>
  </si>
  <si>
    <t>21:0802:000553</t>
  </si>
  <si>
    <t>21:0227:000362</t>
  </si>
  <si>
    <t>21:0227:000362:0003:0001:00</t>
  </si>
  <si>
    <t>021G  :917276:00:------:--</t>
  </si>
  <si>
    <t>21:0802:000554</t>
  </si>
  <si>
    <t>21:0227:000363</t>
  </si>
  <si>
    <t>21:0227:000363:0003:0001:00</t>
  </si>
  <si>
    <t>021G  :917277:00:------:--</t>
  </si>
  <si>
    <t>21:0802:000555</t>
  </si>
  <si>
    <t>21:0227:000364</t>
  </si>
  <si>
    <t>21:0227:000364:0003:0001:00</t>
  </si>
  <si>
    <t>021G  :917278:00:------:--</t>
  </si>
  <si>
    <t>21:0802:000556</t>
  </si>
  <si>
    <t>21:0227:000365</t>
  </si>
  <si>
    <t>21:0227:000365:0003:0001:00</t>
  </si>
  <si>
    <t>021G  :917279:00:------:--</t>
  </si>
  <si>
    <t>21:0802:000557</t>
  </si>
  <si>
    <t>21:0227:000366</t>
  </si>
  <si>
    <t>21:0227:000366:0003:0001:00</t>
  </si>
  <si>
    <t>021G  :917280:00:------:--</t>
  </si>
  <si>
    <t>21:0802:000558</t>
  </si>
  <si>
    <t>21:0227:000367</t>
  </si>
  <si>
    <t>21:0227:000367:0003:0001:00</t>
  </si>
  <si>
    <t>021G  :917282:10:------:--</t>
  </si>
  <si>
    <t>21:0802:000559</t>
  </si>
  <si>
    <t>21:0227:000368</t>
  </si>
  <si>
    <t>21:0227:000368:0003:0001:00</t>
  </si>
  <si>
    <t>021G  :917283:20:917282:10</t>
  </si>
  <si>
    <t>21:0802:000560</t>
  </si>
  <si>
    <t>21:0227:000368:0004:0001:00</t>
  </si>
  <si>
    <t>021G  :917284:00:------:--</t>
  </si>
  <si>
    <t>21:0802:000561</t>
  </si>
  <si>
    <t>21:0227:000369</t>
  </si>
  <si>
    <t>21:0227:000369:0003:0001:00</t>
  </si>
  <si>
    <t>021G  :917285:00:------:--</t>
  </si>
  <si>
    <t>21:0802:000562</t>
  </si>
  <si>
    <t>21:0227:000370</t>
  </si>
  <si>
    <t>21:0227:000370:0003:0001:00</t>
  </si>
  <si>
    <t>021G  :917286:00:------:--</t>
  </si>
  <si>
    <t>21:0802:000563</t>
  </si>
  <si>
    <t>21:0227:000371</t>
  </si>
  <si>
    <t>21:0227:000371:0003:0001:00</t>
  </si>
  <si>
    <t>021G  :917287:00:------:--</t>
  </si>
  <si>
    <t>21:0802:000564</t>
  </si>
  <si>
    <t>21:0227:000372</t>
  </si>
  <si>
    <t>21:0227:000372:0003:0001:00</t>
  </si>
  <si>
    <t>021G  :917288:00:------:--</t>
  </si>
  <si>
    <t>21:0802:000565</t>
  </si>
  <si>
    <t>21:0227:000373</t>
  </si>
  <si>
    <t>21:0227:000373:0003:0001:00</t>
  </si>
  <si>
    <t>021G  :917289:00:------:--</t>
  </si>
  <si>
    <t>21:0802:000566</t>
  </si>
  <si>
    <t>21:0227:000374</t>
  </si>
  <si>
    <t>21:0227:000374:0003:0001:00</t>
  </si>
  <si>
    <t>021G  :917290:00:------:--</t>
  </si>
  <si>
    <t>21:0802:000567</t>
  </si>
  <si>
    <t>21:0227:000375</t>
  </si>
  <si>
    <t>21:0227:000375:0003:0001:00</t>
  </si>
  <si>
    <t>021G  :917291:00:------:--</t>
  </si>
  <si>
    <t>21:0802:000568</t>
  </si>
  <si>
    <t>21:0227:000376</t>
  </si>
  <si>
    <t>21:0227:000376:0003:0001:00</t>
  </si>
  <si>
    <t>021G  :917292:00:------:--</t>
  </si>
  <si>
    <t>21:0802:000569</t>
  </si>
  <si>
    <t>21:0227:000377</t>
  </si>
  <si>
    <t>21:0227:000377:0003:0001:00</t>
  </si>
  <si>
    <t>021G  :917293:00:------:--</t>
  </si>
  <si>
    <t>21:0802:000570</t>
  </si>
  <si>
    <t>21:0227:000378</t>
  </si>
  <si>
    <t>21:0227:000378:0003:0001:00</t>
  </si>
  <si>
    <t>021G  :917294:00:------:--</t>
  </si>
  <si>
    <t>21:0802:000571</t>
  </si>
  <si>
    <t>21:0227:000379</t>
  </si>
  <si>
    <t>21:0227:000379:0003:0001:00</t>
  </si>
  <si>
    <t>021G  :917295:00:------:--</t>
  </si>
  <si>
    <t>21:0802:000572</t>
  </si>
  <si>
    <t>21:0227:000380</t>
  </si>
  <si>
    <t>21:0227:000380:0003:0001:00</t>
  </si>
  <si>
    <t>021G  :917296:00:------:--</t>
  </si>
  <si>
    <t>21:0802:000573</t>
  </si>
  <si>
    <t>21:0227:000381</t>
  </si>
  <si>
    <t>21:0227:000381:0003:0001:00</t>
  </si>
  <si>
    <t>021G  :917297:00:------:--</t>
  </si>
  <si>
    <t>21:0802:000574</t>
  </si>
  <si>
    <t>21:0227:000382</t>
  </si>
  <si>
    <t>21:0227:000382:0003:0001:00</t>
  </si>
  <si>
    <t>021G  :917299:00:------:--</t>
  </si>
  <si>
    <t>21:0802:000575</t>
  </si>
  <si>
    <t>21:0227:000383</t>
  </si>
  <si>
    <t>21:0227:000383:0003:0001:00</t>
  </si>
  <si>
    <t>021G  :917300:00:------:--</t>
  </si>
  <si>
    <t>21:0802:000576</t>
  </si>
  <si>
    <t>21:0227:000384</t>
  </si>
  <si>
    <t>21:0227:000384:0003:0001:00</t>
  </si>
  <si>
    <t>021G  :917302:10:------:--</t>
  </si>
  <si>
    <t>21:0802:000577</t>
  </si>
  <si>
    <t>21:0227:000385</t>
  </si>
  <si>
    <t>21:0227:000385:0003:0001:00</t>
  </si>
  <si>
    <t>021G  :917303:20:917302:10</t>
  </si>
  <si>
    <t>21:0802:000578</t>
  </si>
  <si>
    <t>21:0227:000385:0004:0001:00</t>
  </si>
  <si>
    <t>021G  :917304:00:------:--</t>
  </si>
  <si>
    <t>21:0802:000579</t>
  </si>
  <si>
    <t>21:0227:000386</t>
  </si>
  <si>
    <t>21:0227:000386:0003:0001:00</t>
  </si>
  <si>
    <t>021G  :917305:00:------:--</t>
  </si>
  <si>
    <t>21:0802:000580</t>
  </si>
  <si>
    <t>21:0227:000387</t>
  </si>
  <si>
    <t>21:0227:000387:0003:0001:00</t>
  </si>
  <si>
    <t>021G  :917306:00:------:--</t>
  </si>
  <si>
    <t>21:0802:000581</t>
  </si>
  <si>
    <t>21:0227:000388</t>
  </si>
  <si>
    <t>21:0227:000388:0003:0001:00</t>
  </si>
  <si>
    <t>021G  :917307:00:------:--</t>
  </si>
  <si>
    <t>21:0802:000582</t>
  </si>
  <si>
    <t>21:0227:000389</t>
  </si>
  <si>
    <t>21:0227:000389:0003:0001:00</t>
  </si>
  <si>
    <t>021G  :917308:00:------:--</t>
  </si>
  <si>
    <t>21:0802:000583</t>
  </si>
  <si>
    <t>21:0227:000390</t>
  </si>
  <si>
    <t>21:0227:000390:0003:0001:00</t>
  </si>
  <si>
    <t>021G  :917309:00:------:--</t>
  </si>
  <si>
    <t>21:0802:000584</t>
  </si>
  <si>
    <t>21:0227:000391</t>
  </si>
  <si>
    <t>21:0227:000391:0003:0001:00</t>
  </si>
  <si>
    <t>021G  :917310:00:------:--</t>
  </si>
  <si>
    <t>21:0802:000585</t>
  </si>
  <si>
    <t>21:0225:000161</t>
  </si>
  <si>
    <t>21:0225:000161:0003:0001:00</t>
  </si>
  <si>
    <t>021G  :917311:00:------:--</t>
  </si>
  <si>
    <t>21:0802:000586</t>
  </si>
  <si>
    <t>21:0225:000162</t>
  </si>
  <si>
    <t>21:0225:000162:0003:0001:00</t>
  </si>
  <si>
    <t>021G  :917313:00:------:--</t>
  </si>
  <si>
    <t>21:0802:000587</t>
  </si>
  <si>
    <t>21:0225:000163</t>
  </si>
  <si>
    <t>21:0225:000163:0003:0001:00</t>
  </si>
  <si>
    <t>021G  :917314:00:------:--</t>
  </si>
  <si>
    <t>21:0802:000588</t>
  </si>
  <si>
    <t>21:0225:000164</t>
  </si>
  <si>
    <t>21:0225:000164:0003:0001:00</t>
  </si>
  <si>
    <t>021G  :917315:00:------:--</t>
  </si>
  <si>
    <t>21:0802:000589</t>
  </si>
  <si>
    <t>21:0225:000165</t>
  </si>
  <si>
    <t>21:0225:000165:0003:0001:00</t>
  </si>
  <si>
    <t>021G  :917316:00:------:--</t>
  </si>
  <si>
    <t>21:0802:000590</t>
  </si>
  <si>
    <t>21:0225:000166</t>
  </si>
  <si>
    <t>21:0225:000166:0003:0001:00</t>
  </si>
  <si>
    <t>021G  :917317:00:------:--</t>
  </si>
  <si>
    <t>21:0802:000591</t>
  </si>
  <si>
    <t>21:0227:000392</t>
  </si>
  <si>
    <t>21:0227:000392:0003:0001:00</t>
  </si>
  <si>
    <t>021G  :917318:00:------:--</t>
  </si>
  <si>
    <t>21:0802:000592</t>
  </si>
  <si>
    <t>21:0227:000393</t>
  </si>
  <si>
    <t>21:0227:000393:0003:0001:00</t>
  </si>
  <si>
    <t>021G  :917319:00:------:--</t>
  </si>
  <si>
    <t>21:0802:000593</t>
  </si>
  <si>
    <t>21:0227:000394</t>
  </si>
  <si>
    <t>21:0227:000394:0003:0001:00</t>
  </si>
  <si>
    <t>021G  :917320:00:------:--</t>
  </si>
  <si>
    <t>21:0802:000594</t>
  </si>
  <si>
    <t>21:0227:000395</t>
  </si>
  <si>
    <t>21:0227:000395:0003:0001:00</t>
  </si>
  <si>
    <t>021G  :917322:00:------:--</t>
  </si>
  <si>
    <t>21:0802:000595</t>
  </si>
  <si>
    <t>21:0227:000396</t>
  </si>
  <si>
    <t>21:0227:000396:0003:0001:00</t>
  </si>
  <si>
    <t>021G  :917324:00:------:--</t>
  </si>
  <si>
    <t>21:0802:000596</t>
  </si>
  <si>
    <t>21:0227:000397</t>
  </si>
  <si>
    <t>21:0227:000397:0003:0001:00</t>
  </si>
  <si>
    <t>021G  :917325:10:------:--</t>
  </si>
  <si>
    <t>21:0802:000597</t>
  </si>
  <si>
    <t>21:0227:000398</t>
  </si>
  <si>
    <t>21:0227:000398:0003:0001:00</t>
  </si>
  <si>
    <t>021G  :917326:20:917325:10</t>
  </si>
  <si>
    <t>21:0802:000598</t>
  </si>
  <si>
    <t>21:0227:000398:0004:0001:00</t>
  </si>
  <si>
    <t>021G  :917327:00:------:--</t>
  </si>
  <si>
    <t>21:0802:000599</t>
  </si>
  <si>
    <t>21:0227:000399</t>
  </si>
  <si>
    <t>21:0227:000399:0003:0001:00</t>
  </si>
  <si>
    <t>021G  :917328:00:------:--</t>
  </si>
  <si>
    <t>21:0802:000600</t>
  </si>
  <si>
    <t>21:0227:000400</t>
  </si>
  <si>
    <t>21:0227:000400:0003:0001:00</t>
  </si>
  <si>
    <t>021G  :917329:00:------:--</t>
  </si>
  <si>
    <t>21:0802:000601</t>
  </si>
  <si>
    <t>21:0227:000401</t>
  </si>
  <si>
    <t>21:0227:000401:0003:0001:00</t>
  </si>
  <si>
    <t>021G  :917330:00:------:--</t>
  </si>
  <si>
    <t>21:0802:000602</t>
  </si>
  <si>
    <t>21:0227:000402</t>
  </si>
  <si>
    <t>21:0227:000402:0003:0001:00</t>
  </si>
  <si>
    <t>021G  :917331:00:------:--</t>
  </si>
  <si>
    <t>21:0802:000603</t>
  </si>
  <si>
    <t>21:0227:000403</t>
  </si>
  <si>
    <t>21:0227:000403:0003:0001:00</t>
  </si>
  <si>
    <t>021G  :917332:00:------:--</t>
  </si>
  <si>
    <t>21:0802:000604</t>
  </si>
  <si>
    <t>21:0227:000404</t>
  </si>
  <si>
    <t>21:0227:000404:0003:0001:00</t>
  </si>
  <si>
    <t>021G  :917333:00:------:--</t>
  </si>
  <si>
    <t>21:0802:000605</t>
  </si>
  <si>
    <t>21:0227:000405</t>
  </si>
  <si>
    <t>21:0227:000405:0003:0001:00</t>
  </si>
  <si>
    <t>021G  :917334:00:------:--</t>
  </si>
  <si>
    <t>21:0802:000606</t>
  </si>
  <si>
    <t>21:0227:000406</t>
  </si>
  <si>
    <t>21:0227:000406:0003:0001:00</t>
  </si>
  <si>
    <t>021G  :917335:00:------:--</t>
  </si>
  <si>
    <t>21:0802:000607</t>
  </si>
  <si>
    <t>21:0227:000407</t>
  </si>
  <si>
    <t>21:0227:000407:0003:0001:00</t>
  </si>
  <si>
    <t>021G  :917336:00:------:--</t>
  </si>
  <si>
    <t>21:0802:000608</t>
  </si>
  <si>
    <t>21:0227:000408</t>
  </si>
  <si>
    <t>21:0227:000408:0003:0001:00</t>
  </si>
  <si>
    <t>021G  :917337:00:------:--</t>
  </si>
  <si>
    <t>21:0802:000609</t>
  </si>
  <si>
    <t>21:0227:000409</t>
  </si>
  <si>
    <t>21:0227:000409:0003:0001:00</t>
  </si>
  <si>
    <t>021G  :917338:00:------:--</t>
  </si>
  <si>
    <t>21:0802:000610</t>
  </si>
  <si>
    <t>21:0227:000410</t>
  </si>
  <si>
    <t>21:0227:000410:0003:0001:00</t>
  </si>
  <si>
    <t>021G  :917339:00:------:--</t>
  </si>
  <si>
    <t>21:0802:000611</t>
  </si>
  <si>
    <t>21:0227:000411</t>
  </si>
  <si>
    <t>21:0227:000411:0003:0001:00</t>
  </si>
  <si>
    <t>021G  :917340:00:------:--</t>
  </si>
  <si>
    <t>21:0802:000612</t>
  </si>
  <si>
    <t>21:0227:000412</t>
  </si>
  <si>
    <t>21:0227:000412:0003:0001:00</t>
  </si>
  <si>
    <t>021G  :917342:00:------:--</t>
  </si>
  <si>
    <t>21:0802:000613</t>
  </si>
  <si>
    <t>21:0227:000413</t>
  </si>
  <si>
    <t>21:0227:000413:0003:0001:00</t>
  </si>
  <si>
    <t>021G  :917343:00:------:--</t>
  </si>
  <si>
    <t>21:0802:000614</t>
  </si>
  <si>
    <t>21:0227:000414</t>
  </si>
  <si>
    <t>21:0227:000414:0003:0001:00</t>
  </si>
  <si>
    <t>021G  :917344:00:------:--</t>
  </si>
  <si>
    <t>21:0802:000615</t>
  </si>
  <si>
    <t>21:0227:000415</t>
  </si>
  <si>
    <t>21:0227:000415:0003:0001:00</t>
  </si>
  <si>
    <t>021G  :917345:00:------:--</t>
  </si>
  <si>
    <t>21:0802:000616</t>
  </si>
  <si>
    <t>21:0227:000416</t>
  </si>
  <si>
    <t>21:0227:000416:0003:0001:00</t>
  </si>
  <si>
    <t>021G  :917346:00:------:--</t>
  </si>
  <si>
    <t>21:0802:000617</t>
  </si>
  <si>
    <t>21:0227:000417</t>
  </si>
  <si>
    <t>21:0227:000417:0003:0001:00</t>
  </si>
  <si>
    <t>021G  :917347:00:------:--</t>
  </si>
  <si>
    <t>21:0802:000618</t>
  </si>
  <si>
    <t>21:0227:000418</t>
  </si>
  <si>
    <t>21:0227:000418:0003:0001:00</t>
  </si>
  <si>
    <t>021G  :917348:00:------:--</t>
  </si>
  <si>
    <t>21:0802:000619</t>
  </si>
  <si>
    <t>21:0227:000419</t>
  </si>
  <si>
    <t>21:0227:000419:0003:0001:00</t>
  </si>
  <si>
    <t>021G  :917349:00:------:--</t>
  </si>
  <si>
    <t>21:0802:000620</t>
  </si>
  <si>
    <t>21:0227:000420</t>
  </si>
  <si>
    <t>21:0227:000420:0003:0001:00</t>
  </si>
  <si>
    <t>021G  :917350:10:------:--</t>
  </si>
  <si>
    <t>21:0802:000621</t>
  </si>
  <si>
    <t>21:0227:000421</t>
  </si>
  <si>
    <t>21:0227:000421:0003:0001:00</t>
  </si>
  <si>
    <t>021G  :917351:20:917350:10</t>
  </si>
  <si>
    <t>21:0802:000622</t>
  </si>
  <si>
    <t>21:0227:000421:0004:0001:00</t>
  </si>
  <si>
    <t>021G  :917352:00:------:--</t>
  </si>
  <si>
    <t>21:0802:000623</t>
  </si>
  <si>
    <t>21:0227:000422</t>
  </si>
  <si>
    <t>21:0227:000422:0003:0001:00</t>
  </si>
  <si>
    <t>021G  :917353:00:------:--</t>
  </si>
  <si>
    <t>21:0802:000624</t>
  </si>
  <si>
    <t>21:0227:000423</t>
  </si>
  <si>
    <t>21:0227:000423:0003:0001:00</t>
  </si>
  <si>
    <t>021G  :917354:00:------:--</t>
  </si>
  <si>
    <t>21:0802:000625</t>
  </si>
  <si>
    <t>21:0227:000424</t>
  </si>
  <si>
    <t>21:0227:000424:0003:0001:00</t>
  </si>
  <si>
    <t>021G  :917356:00:------:--</t>
  </si>
  <si>
    <t>21:0802:000626</t>
  </si>
  <si>
    <t>21:0227:000425</t>
  </si>
  <si>
    <t>21:0227:000425:0003:0001:00</t>
  </si>
  <si>
    <t>021G  :917357:00:------:--</t>
  </si>
  <si>
    <t>21:0802:000627</t>
  </si>
  <si>
    <t>21:0225:000167</t>
  </si>
  <si>
    <t>21:0225:000167:0003:0001:00</t>
  </si>
  <si>
    <t>021G  :917358:00:------:--</t>
  </si>
  <si>
    <t>21:0802:000628</t>
  </si>
  <si>
    <t>21:0225:000168</t>
  </si>
  <si>
    <t>21:0225:000168:0003:0001:00</t>
  </si>
  <si>
    <t>021G  :917359:00:------:--</t>
  </si>
  <si>
    <t>21:0802:000629</t>
  </si>
  <si>
    <t>21:0225:000169</t>
  </si>
  <si>
    <t>21:0225:000169:0003:0001:00</t>
  </si>
  <si>
    <t>021G  :917360:00:------:--</t>
  </si>
  <si>
    <t>21:0802:000630</t>
  </si>
  <si>
    <t>21:0225:000170</t>
  </si>
  <si>
    <t>21:0225:000170:0003:0001:00</t>
  </si>
  <si>
    <t>021G  :917362:00:------:--</t>
  </si>
  <si>
    <t>21:0802:000631</t>
  </si>
  <si>
    <t>21:0225:000171</t>
  </si>
  <si>
    <t>21:0225:000171:0003:0001:00</t>
  </si>
  <si>
    <t>021G  :917363:10:------:--</t>
  </si>
  <si>
    <t>21:0802:000632</t>
  </si>
  <si>
    <t>21:0225:000172</t>
  </si>
  <si>
    <t>21:0225:000172:0003:0001:00</t>
  </si>
  <si>
    <t>021G  :917364:20:917363:10</t>
  </si>
  <si>
    <t>21:0802:000633</t>
  </si>
  <si>
    <t>21:0225:000172:0004:0001:00</t>
  </si>
  <si>
    <t>021G  :917365:00:------:--</t>
  </si>
  <si>
    <t>21:0802:000634</t>
  </si>
  <si>
    <t>21:0225:000173</t>
  </si>
  <si>
    <t>21:0225:000173:0003:0001:00</t>
  </si>
  <si>
    <t>021G  :917366:00:------:--</t>
  </si>
  <si>
    <t>21:0802:000635</t>
  </si>
  <si>
    <t>21:0225:000174</t>
  </si>
  <si>
    <t>21:0225:000174:0003:0001:00</t>
  </si>
  <si>
    <t>021G  :917367:00:------:--</t>
  </si>
  <si>
    <t>21:0802:000636</t>
  </si>
  <si>
    <t>21:0225:000175</t>
  </si>
  <si>
    <t>21:0225:000175:0003:0001:00</t>
  </si>
  <si>
    <t>021G  :917368:00:------:--</t>
  </si>
  <si>
    <t>21:0802:000637</t>
  </si>
  <si>
    <t>21:0225:000176</t>
  </si>
  <si>
    <t>21:0225:000176:0003:0001:00</t>
  </si>
  <si>
    <t>021G  :917369:00:------:--</t>
  </si>
  <si>
    <t>21:0802:000638</t>
  </si>
  <si>
    <t>21:0225:000177</t>
  </si>
  <si>
    <t>21:0225:000177:0003:0001:00</t>
  </si>
  <si>
    <t>021G  :917370:00:------:--</t>
  </si>
  <si>
    <t>21:0802:000639</t>
  </si>
  <si>
    <t>21:0225:000178</t>
  </si>
  <si>
    <t>21:0225:000178:0003:0001:00</t>
  </si>
  <si>
    <t>021G  :917371:00:------:--</t>
  </si>
  <si>
    <t>21:0802:000640</t>
  </si>
  <si>
    <t>21:0225:000179</t>
  </si>
  <si>
    <t>21:0225:000179:0003:0001:00</t>
  </si>
  <si>
    <t>021G  :917372:00:------:--</t>
  </si>
  <si>
    <t>21:0802:000641</t>
  </si>
  <si>
    <t>21:0225:000180</t>
  </si>
  <si>
    <t>21:0225:000180:0003:0001:00</t>
  </si>
  <si>
    <t>021G  :917373:00:------:--</t>
  </si>
  <si>
    <t>21:0802:000642</t>
  </si>
  <si>
    <t>21:0225:000181</t>
  </si>
  <si>
    <t>21:0225:000181:0003:0001:00</t>
  </si>
  <si>
    <t>021G  :917375:00:------:--</t>
  </si>
  <si>
    <t>21:0802:000643</t>
  </si>
  <si>
    <t>21:0225:000182</t>
  </si>
  <si>
    <t>21:0225:000182:0003:0001:00</t>
  </si>
  <si>
    <t>021G  :917376:00:------:--</t>
  </si>
  <si>
    <t>21:0802:000644</t>
  </si>
  <si>
    <t>21:0225:000183</t>
  </si>
  <si>
    <t>21:0225:000183:0003:0001:00</t>
  </si>
  <si>
    <t>021G  :917377:00:------:--</t>
  </si>
  <si>
    <t>21:0802:000645</t>
  </si>
  <si>
    <t>21:0225:000184</t>
  </si>
  <si>
    <t>21:0225:000184:0003:0001:00</t>
  </si>
  <si>
    <t>021G  :917378:00:------:--</t>
  </si>
  <si>
    <t>21:0802:000646</t>
  </si>
  <si>
    <t>21:0225:000185</t>
  </si>
  <si>
    <t>21:0225:000185:0003:0001:00</t>
  </si>
  <si>
    <t>021G  :917379:00:------:--</t>
  </si>
  <si>
    <t>21:0802:000647</t>
  </si>
  <si>
    <t>21:0225:000186</t>
  </si>
  <si>
    <t>21:0225:000186:0003:0001:00</t>
  </si>
  <si>
    <t>021G  :917380:00:------:--</t>
  </si>
  <si>
    <t>21:0802:000648</t>
  </si>
  <si>
    <t>21:0225:000187</t>
  </si>
  <si>
    <t>21:0225:000187:0003:0001:00</t>
  </si>
  <si>
    <t>021G  :917382:10:------:--</t>
  </si>
  <si>
    <t>21:0802:000649</t>
  </si>
  <si>
    <t>21:0225:000188</t>
  </si>
  <si>
    <t>21:0225:000188:0003:0001:00</t>
  </si>
  <si>
    <t>021G  :917383:20:917382:10</t>
  </si>
  <si>
    <t>21:0802:000650</t>
  </si>
  <si>
    <t>21:0225:000188:0004:0001:00</t>
  </si>
  <si>
    <t>021G  :917384:00:------:--</t>
  </si>
  <si>
    <t>21:0802:000651</t>
  </si>
  <si>
    <t>21:0225:000189</t>
  </si>
  <si>
    <t>21:0225:000189:0003:0001:00</t>
  </si>
  <si>
    <t>021G  :917385:00:------:--</t>
  </si>
  <si>
    <t>21:0802:000652</t>
  </si>
  <si>
    <t>21:0225:000190</t>
  </si>
  <si>
    <t>21:0225:000190:0003:0001:00</t>
  </si>
  <si>
    <t>021G  :917386:00:------:--</t>
  </si>
  <si>
    <t>21:0802:000653</t>
  </si>
  <si>
    <t>21:0225:000191</t>
  </si>
  <si>
    <t>21:0225:000191:0003:0001:00</t>
  </si>
  <si>
    <t>021G  :917387:00:------:--</t>
  </si>
  <si>
    <t>21:0802:000654</t>
  </si>
  <si>
    <t>21:0225:000192</t>
  </si>
  <si>
    <t>21:0225:000192:0003:0001:00</t>
  </si>
  <si>
    <t>021G  :917388:00:------:--</t>
  </si>
  <si>
    <t>21:0802:000655</t>
  </si>
  <si>
    <t>21:0225:000193</t>
  </si>
  <si>
    <t>21:0225:000193:0003:0001:00</t>
  </si>
  <si>
    <t>021G  :917389:00:------:--</t>
  </si>
  <si>
    <t>21:0802:000656</t>
  </si>
  <si>
    <t>21:0225:000194</t>
  </si>
  <si>
    <t>21:0225:000194:0003:0001:00</t>
  </si>
  <si>
    <t>021G  :917390:00:------:--</t>
  </si>
  <si>
    <t>21:0802:000657</t>
  </si>
  <si>
    <t>21:0225:000195</t>
  </si>
  <si>
    <t>21:0225:000195:0003:0001:00</t>
  </si>
  <si>
    <t>021G  :917391:00:------:--</t>
  </si>
  <si>
    <t>21:0802:000658</t>
  </si>
  <si>
    <t>21:0225:000196</t>
  </si>
  <si>
    <t>21:0225:000196:0003:0001:00</t>
  </si>
  <si>
    <t>021G  :917393:00:------:--</t>
  </si>
  <si>
    <t>21:0802:000659</t>
  </si>
  <si>
    <t>21:0225:000197</t>
  </si>
  <si>
    <t>21:0225:000197:0003:0001:00</t>
  </si>
  <si>
    <t>021G  :917394:00:------:--</t>
  </si>
  <si>
    <t>21:0802:000660</t>
  </si>
  <si>
    <t>21:0225:000198</t>
  </si>
  <si>
    <t>21:0225:000198:0003:0001:00</t>
  </si>
  <si>
    <t>021G  :917395:00:------:--</t>
  </si>
  <si>
    <t>21:0802:000661</t>
  </si>
  <si>
    <t>21:0225:000199</t>
  </si>
  <si>
    <t>21:0225:000199:0003:0001:00</t>
  </si>
  <si>
    <t>021G  :917396:00:------:--</t>
  </si>
  <si>
    <t>21:0802:000662</t>
  </si>
  <si>
    <t>21:0227:000426</t>
  </si>
  <si>
    <t>21:0227:000426:0003:0001:00</t>
  </si>
  <si>
    <t>021G  :917397:00:------:--</t>
  </si>
  <si>
    <t>21:0802:000663</t>
  </si>
  <si>
    <t>21:0227:000427</t>
  </si>
  <si>
    <t>21:0227:000427:0003:0001:00</t>
  </si>
  <si>
    <t>021G  :917398:00:------:--</t>
  </si>
  <si>
    <t>21:0802:000664</t>
  </si>
  <si>
    <t>21:0227:000428</t>
  </si>
  <si>
    <t>21:0227:000428:0003:0001:00</t>
  </si>
  <si>
    <t>021G  :917399:00:------:--</t>
  </si>
  <si>
    <t>21:0802:000665</t>
  </si>
  <si>
    <t>21:0227:000429</t>
  </si>
  <si>
    <t>21:0227:000429:0003:0001:00</t>
  </si>
  <si>
    <t>021G  :917400:00:------:--</t>
  </si>
  <si>
    <t>21:0802:000666</t>
  </si>
  <si>
    <t>21:0225:000200</t>
  </si>
  <si>
    <t>21:0225:000200:0003:0001:00</t>
  </si>
  <si>
    <t>021G  :917402:00:------:--</t>
  </si>
  <si>
    <t>21:0802:000667</t>
  </si>
  <si>
    <t>21:0225:000201</t>
  </si>
  <si>
    <t>21:0225:000201:0003:0001:00</t>
  </si>
  <si>
    <t>021G  :917403:00:------:--</t>
  </si>
  <si>
    <t>21:0802:000668</t>
  </si>
  <si>
    <t>21:0225:000202</t>
  </si>
  <si>
    <t>21:0225:000202:0003:0001:00</t>
  </si>
  <si>
    <t>021G  :917404:10:------:--</t>
  </si>
  <si>
    <t>21:0802:000669</t>
  </si>
  <si>
    <t>21:0225:000203</t>
  </si>
  <si>
    <t>21:0225:000203:0003:0001:00</t>
  </si>
  <si>
    <t>021G  :917405:20:917404:10</t>
  </si>
  <si>
    <t>21:0802:000670</t>
  </si>
  <si>
    <t>21:0225:000203:0004:0001:00</t>
  </si>
  <si>
    <t>021G  :917406:00:------:--</t>
  </si>
  <si>
    <t>21:0802:000671</t>
  </si>
  <si>
    <t>21:0225:000204</t>
  </si>
  <si>
    <t>21:0225:000204:0003:0001:00</t>
  </si>
  <si>
    <t>021G  :917408:00:------:--</t>
  </si>
  <si>
    <t>21:0802:000672</t>
  </si>
  <si>
    <t>21:0225:000205</t>
  </si>
  <si>
    <t>21:0225:000205:0003:0001:00</t>
  </si>
  <si>
    <t>021G  :917409:00:------:--</t>
  </si>
  <si>
    <t>21:0802:000673</t>
  </si>
  <si>
    <t>21:0225:000206</t>
  </si>
  <si>
    <t>21:0225:000206:0003:0001:00</t>
  </si>
  <si>
    <t>021G  :917410:00:------:--</t>
  </si>
  <si>
    <t>21:0802:000674</t>
  </si>
  <si>
    <t>21:0227:000430</t>
  </si>
  <si>
    <t>21:0227:000430:0003:0001:00</t>
  </si>
  <si>
    <t>021G  :917411:00:------:--</t>
  </si>
  <si>
    <t>21:0802:000675</t>
  </si>
  <si>
    <t>21:0227:000431</t>
  </si>
  <si>
    <t>21:0227:000431:0003:0001:00</t>
  </si>
  <si>
    <t>021G  :917412:00:------:--</t>
  </si>
  <si>
    <t>21:0802:000676</t>
  </si>
  <si>
    <t>21:0227:000432</t>
  </si>
  <si>
    <t>21:0227:000432:0003:0001:00</t>
  </si>
  <si>
    <t>021G  :917413:00:------:--</t>
  </si>
  <si>
    <t>21:0802:000677</t>
  </si>
  <si>
    <t>21:0227:000433</t>
  </si>
  <si>
    <t>21:0227:000433:0003:0001:00</t>
  </si>
  <si>
    <t>021G  :917414:00:------:--</t>
  </si>
  <si>
    <t>21:0802:000678</t>
  </si>
  <si>
    <t>21:0227:000434</t>
  </si>
  <si>
    <t>21:0227:000434:0003:0001:00</t>
  </si>
  <si>
    <t>021G  :917415:00:------:--</t>
  </si>
  <si>
    <t>21:0802:000679</t>
  </si>
  <si>
    <t>21:0227:000435</t>
  </si>
  <si>
    <t>21:0227:000435:0003:0001:00</t>
  </si>
  <si>
    <t>021G  :917416:00:------:--</t>
  </si>
  <si>
    <t>21:0802:000680</t>
  </si>
  <si>
    <t>21:0227:000436</t>
  </si>
  <si>
    <t>21:0227:000436:0003:0001:00</t>
  </si>
  <si>
    <t>021G  :917417:00:------:--</t>
  </si>
  <si>
    <t>21:0802:000681</t>
  </si>
  <si>
    <t>21:0225:000207</t>
  </si>
  <si>
    <t>21:0225:000207:0003:0001:00</t>
  </si>
  <si>
    <t>021G  :917418:00:------:--</t>
  </si>
  <si>
    <t>21:0802:000682</t>
  </si>
  <si>
    <t>21:0227:000437</t>
  </si>
  <si>
    <t>21:0227:000437:0003:0001:00</t>
  </si>
  <si>
    <t>021G  :917419:00:------:--</t>
  </si>
  <si>
    <t>21:0802:000683</t>
  </si>
  <si>
    <t>21:0227:000438</t>
  </si>
  <si>
    <t>21:0227:000438:0003:0001:00</t>
  </si>
  <si>
    <t>021G  :917420:00:------:--</t>
  </si>
  <si>
    <t>21:0802:000684</t>
  </si>
  <si>
    <t>21:0227:000439</t>
  </si>
  <si>
    <t>21:0227:000439:0003:0001:00</t>
  </si>
  <si>
    <t>021G  :917422:00:------:--</t>
  </si>
  <si>
    <t>21:0802:000685</t>
  </si>
  <si>
    <t>21:0227:000440</t>
  </si>
  <si>
    <t>21:0227:000440:0003:0001:00</t>
  </si>
  <si>
    <t>021G  :917424:00:------:--</t>
  </si>
  <si>
    <t>21:0802:000686</t>
  </si>
  <si>
    <t>21:0227:000441</t>
  </si>
  <si>
    <t>21:0227:000441:0003:0001:00</t>
  </si>
  <si>
    <t>021G  :917425:00:------:--</t>
  </si>
  <si>
    <t>21:0802:000687</t>
  </si>
  <si>
    <t>21:0227:000442</t>
  </si>
  <si>
    <t>21:0227:000442:0003:0001:00</t>
  </si>
  <si>
    <t>021G  :917426:10:------:--</t>
  </si>
  <si>
    <t>21:0802:000688</t>
  </si>
  <si>
    <t>21:0227:000443</t>
  </si>
  <si>
    <t>21:0227:000443:0003:0001:00</t>
  </si>
  <si>
    <t>021G  :917427:20:917426:10</t>
  </si>
  <si>
    <t>21:0802:000689</t>
  </si>
  <si>
    <t>21:0227:000443:0004:0001:00</t>
  </si>
  <si>
    <t>021G  :917428:00:------:--</t>
  </si>
  <si>
    <t>21:0802:000690</t>
  </si>
  <si>
    <t>21:0227:000444</t>
  </si>
  <si>
    <t>21:0227:000444:0003:0001:00</t>
  </si>
  <si>
    <t>021G  :917429:00:------:--</t>
  </si>
  <si>
    <t>21:0802:000691</t>
  </si>
  <si>
    <t>21:0227:000445</t>
  </si>
  <si>
    <t>21:0227:000445:0003:0001:00</t>
  </si>
  <si>
    <t>021G  :917430:00:------:--</t>
  </si>
  <si>
    <t>21:0802:000692</t>
  </si>
  <si>
    <t>21:0227:000446</t>
  </si>
  <si>
    <t>21:0227:000446:0003:0001:00</t>
  </si>
  <si>
    <t>021G  :917431:00:------:--</t>
  </si>
  <si>
    <t>21:0802:000693</t>
  </si>
  <si>
    <t>21:0227:000447</t>
  </si>
  <si>
    <t>21:0227:000447:0003:0001:00</t>
  </si>
  <si>
    <t>021G  :917432:00:------:--</t>
  </si>
  <si>
    <t>21:0802:000694</t>
  </si>
  <si>
    <t>21:0227:000448</t>
  </si>
  <si>
    <t>21:0227:000448:0003:0001:00</t>
  </si>
  <si>
    <t>021G  :917433:00:------:--</t>
  </si>
  <si>
    <t>21:0802:000695</t>
  </si>
  <si>
    <t>21:0227:000449</t>
  </si>
  <si>
    <t>21:0227:000449:0003:0001:00</t>
  </si>
  <si>
    <t>021G  :917434:00:------:--</t>
  </si>
  <si>
    <t>21:0802:000696</t>
  </si>
  <si>
    <t>21:0227:000450</t>
  </si>
  <si>
    <t>21:0227:000450:0003:0001:00</t>
  </si>
  <si>
    <t>021G  :917435:00:------:--</t>
  </si>
  <si>
    <t>21:0802:000697</t>
  </si>
  <si>
    <t>21:0227:000451</t>
  </si>
  <si>
    <t>21:0227:000451:0003:0001:00</t>
  </si>
  <si>
    <t>021G  :917436:00:------:--</t>
  </si>
  <si>
    <t>21:0802:000698</t>
  </si>
  <si>
    <t>21:0227:000452</t>
  </si>
  <si>
    <t>21:0227:000452:0003:0001:00</t>
  </si>
  <si>
    <t>021G  :917437:00:------:--</t>
  </si>
  <si>
    <t>21:0802:000699</t>
  </si>
  <si>
    <t>21:0227:000453</t>
  </si>
  <si>
    <t>21:0227:000453:0003:0001:00</t>
  </si>
  <si>
    <t>021G  :917438:00:------:--</t>
  </si>
  <si>
    <t>21:0802:000700</t>
  </si>
  <si>
    <t>21:0227:000454</t>
  </si>
  <si>
    <t>21:0227:000454:0003:0001:00</t>
  </si>
  <si>
    <t>021G  :917439:00:------:--</t>
  </si>
  <si>
    <t>21:0802:000701</t>
  </si>
  <si>
    <t>21:0227:000455</t>
  </si>
  <si>
    <t>21:0227:000455:0003:0001:00</t>
  </si>
  <si>
    <t>021G  :917440:00:------:--</t>
  </si>
  <si>
    <t>21:0802:000702</t>
  </si>
  <si>
    <t>21:0227:000456</t>
  </si>
  <si>
    <t>21:0227:000456:0003:0001:00</t>
  </si>
  <si>
    <t>021G  :917442:00:------:--</t>
  </si>
  <si>
    <t>21:0802:000703</t>
  </si>
  <si>
    <t>21:0227:000457</t>
  </si>
  <si>
    <t>21:0227:000457:0003:0001:00</t>
  </si>
  <si>
    <t>021G  :917443:10:------:--</t>
  </si>
  <si>
    <t>21:0802:000704</t>
  </si>
  <si>
    <t>21:0227:000458</t>
  </si>
  <si>
    <t>21:0227:000458:0003:0001:00</t>
  </si>
  <si>
    <t>021G  :917444:20:917443:10</t>
  </si>
  <si>
    <t>21:0802:000705</t>
  </si>
  <si>
    <t>21:0227:000458:0004:0001:00</t>
  </si>
  <si>
    <t>021G  :917445:00:------:--</t>
  </si>
  <si>
    <t>21:0802:000706</t>
  </si>
  <si>
    <t>21:0227:000459</t>
  </si>
  <si>
    <t>21:0227:000459:0003:0001:00</t>
  </si>
  <si>
    <t>021G  :917446:00:------:--</t>
  </si>
  <si>
    <t>21:0802:000707</t>
  </si>
  <si>
    <t>21:0227:000460</t>
  </si>
  <si>
    <t>21:0227:000460:0003:0001:00</t>
  </si>
  <si>
    <t>021G  :917447:00:------:--</t>
  </si>
  <si>
    <t>21:0802:000708</t>
  </si>
  <si>
    <t>21:0227:000461</t>
  </si>
  <si>
    <t>21:0227:000461:0003:0001:00</t>
  </si>
  <si>
    <t>021G  :917448:00:------:--</t>
  </si>
  <si>
    <t>21:0802:000709</t>
  </si>
  <si>
    <t>21:0227:000462</t>
  </si>
  <si>
    <t>21:0227:000462:0003:0001:00</t>
  </si>
  <si>
    <t>021G  :917449:00:------:--</t>
  </si>
  <si>
    <t>21:0802:000710</t>
  </si>
  <si>
    <t>21:0225:000208</t>
  </si>
  <si>
    <t>21:0225:000208:0003:0001:00</t>
  </si>
  <si>
    <t>021G  :917451:00:------:--</t>
  </si>
  <si>
    <t>21:0802:000711</t>
  </si>
  <si>
    <t>21:0225:000209</t>
  </si>
  <si>
    <t>21:0225:000209:0003:0001:00</t>
  </si>
  <si>
    <t>021G  :917452:00:------:--</t>
  </si>
  <si>
    <t>21:0802:000712</t>
  </si>
  <si>
    <t>21:0227:000463</t>
  </si>
  <si>
    <t>21:0227:000463:0003:0001:00</t>
  </si>
  <si>
    <t>021G  :917453:00:------:--</t>
  </si>
  <si>
    <t>21:0802:000713</t>
  </si>
  <si>
    <t>21:0227:000464</t>
  </si>
  <si>
    <t>21:0227:000464:0003:0001:00</t>
  </si>
  <si>
    <t>021G  :917454:00:------:--</t>
  </si>
  <si>
    <t>21:0802:000714</t>
  </si>
  <si>
    <t>21:0227:000465</t>
  </si>
  <si>
    <t>21:0227:000465:0003:0001:00</t>
  </si>
  <si>
    <t>021G  :917455:00:------:--</t>
  </si>
  <si>
    <t>21:0802:000715</t>
  </si>
  <si>
    <t>21:0227:000466</t>
  </si>
  <si>
    <t>21:0227:000466:0003:0001:00</t>
  </si>
  <si>
    <t>021G  :917456:00:------:--</t>
  </si>
  <si>
    <t>21:0802:000716</t>
  </si>
  <si>
    <t>21:0227:000467</t>
  </si>
  <si>
    <t>21:0227:000467:0003:0001:00</t>
  </si>
  <si>
    <t>021G  :917457:00:------:--</t>
  </si>
  <si>
    <t>21:0802:000717</t>
  </si>
  <si>
    <t>21:0227:000468</t>
  </si>
  <si>
    <t>21:0227:000468:0003:0001:00</t>
  </si>
  <si>
    <t>021G  :917458:00:------:--</t>
  </si>
  <si>
    <t>21:0802:000718</t>
  </si>
  <si>
    <t>21:0227:000469</t>
  </si>
  <si>
    <t>21:0227:000469:0003:0001:00</t>
  </si>
  <si>
    <t>021G  :917459:00:------:--</t>
  </si>
  <si>
    <t>21:0802:000719</t>
  </si>
  <si>
    <t>21:0227:000470</t>
  </si>
  <si>
    <t>21:0227:000470:0003:0001:00</t>
  </si>
  <si>
    <t>021G  :917460:00:------:--</t>
  </si>
  <si>
    <t>21:0802:000720</t>
  </si>
  <si>
    <t>21:0227:000471</t>
  </si>
  <si>
    <t>21:0227:000471:0003:0001:00</t>
  </si>
  <si>
    <t>021G  :917462:00:------:--</t>
  </si>
  <si>
    <t>21:0802:000721</t>
  </si>
  <si>
    <t>21:0225:000210</t>
  </si>
  <si>
    <t>21:0225:000210:0003:0001:00</t>
  </si>
  <si>
    <t>021G  :917464:00:------:--</t>
  </si>
  <si>
    <t>21:0802:000722</t>
  </si>
  <si>
    <t>21:0227:000472</t>
  </si>
  <si>
    <t>21:0227:000472:0003:0001:00</t>
  </si>
  <si>
    <t>021G  :917465:10:------:--</t>
  </si>
  <si>
    <t>21:0802:000723</t>
  </si>
  <si>
    <t>21:0227:000473</t>
  </si>
  <si>
    <t>21:0227:000473:0003:0001:00</t>
  </si>
  <si>
    <t>021G  :917466:20:917465:10</t>
  </si>
  <si>
    <t>21:0802:000724</t>
  </si>
  <si>
    <t>21:0227:000473:0004:0001:00</t>
  </si>
  <si>
    <t>021G  :917467:00:------:--</t>
  </si>
  <si>
    <t>21:0802:000725</t>
  </si>
  <si>
    <t>21:0227:000474</t>
  </si>
  <si>
    <t>21:0227:000474:0003:0001:00</t>
  </si>
  <si>
    <t>021G  :917468:00:------:--</t>
  </si>
  <si>
    <t>21:0802:000726</t>
  </si>
  <si>
    <t>21:0227:000475</t>
  </si>
  <si>
    <t>21:0227:000475:0003:0001:00</t>
  </si>
  <si>
    <t>021G  :917469:00:------:--</t>
  </si>
  <si>
    <t>21:0802:000727</t>
  </si>
  <si>
    <t>21:0227:000476</t>
  </si>
  <si>
    <t>21:0227:000476:0003:0001:00</t>
  </si>
  <si>
    <t>021G  :917470:00:------:--</t>
  </si>
  <si>
    <t>21:0802:000728</t>
  </si>
  <si>
    <t>21:0227:000477</t>
  </si>
  <si>
    <t>21:0227:000477:0003:0001:00</t>
  </si>
  <si>
    <t>021G  :917471:00:------:--</t>
  </si>
  <si>
    <t>21:0802:000729</t>
  </si>
  <si>
    <t>21:0227:000478</t>
  </si>
  <si>
    <t>21:0227:000478:0003:0001:00</t>
  </si>
  <si>
    <t>021G  :917472:00:------:--</t>
  </si>
  <si>
    <t>21:0802:000730</t>
  </si>
  <si>
    <t>21:0227:000479</t>
  </si>
  <si>
    <t>21:0227:000479:0003:0001:00</t>
  </si>
  <si>
    <t>021G  :917473:00:------:--</t>
  </si>
  <si>
    <t>21:0802:000731</t>
  </si>
  <si>
    <t>21:0227:000480</t>
  </si>
  <si>
    <t>21:0227:000480:0003:0001:00</t>
  </si>
  <si>
    <t>021G  :917474:00:------:--</t>
  </si>
  <si>
    <t>21:0802:000732</t>
  </si>
  <si>
    <t>21:0227:000481</t>
  </si>
  <si>
    <t>21:0227:000481:0003:0001:00</t>
  </si>
  <si>
    <t>021J  :911002:00:------:--</t>
  </si>
  <si>
    <t>21:0805:000001</t>
  </si>
  <si>
    <t>21:0226:000001</t>
  </si>
  <si>
    <t>21:0226:000001:0003:0001:00</t>
  </si>
  <si>
    <t>021J  :911003:00:------:--</t>
  </si>
  <si>
    <t>21:0805:000002</t>
  </si>
  <si>
    <t>21:0226:000002</t>
  </si>
  <si>
    <t>21:0226:000002:0003:0001:00</t>
  </si>
  <si>
    <t>021J  :911004:10:------:--</t>
  </si>
  <si>
    <t>21:0805:000003</t>
  </si>
  <si>
    <t>21:0226:000003</t>
  </si>
  <si>
    <t>21:0226:000003:0003:0001:00</t>
  </si>
  <si>
    <t>021J  :911005:20:911004:10</t>
  </si>
  <si>
    <t>21:0805:000004</t>
  </si>
  <si>
    <t>21:0226:000003:0004:0001:00</t>
  </si>
  <si>
    <t>021J  :911006:00:------:--</t>
  </si>
  <si>
    <t>21:0805:000005</t>
  </si>
  <si>
    <t>21:0226:000004</t>
  </si>
  <si>
    <t>21:0226:000004:0003:0001:00</t>
  </si>
  <si>
    <t>021J  :911007:00:------:--</t>
  </si>
  <si>
    <t>21:0805:000006</t>
  </si>
  <si>
    <t>21:0226:000005</t>
  </si>
  <si>
    <t>21:0226:000005:0003:0001:00</t>
  </si>
  <si>
    <t>021J  :911008:00:------:--</t>
  </si>
  <si>
    <t>21:0805:000007</t>
  </si>
  <si>
    <t>21:0226:000006</t>
  </si>
  <si>
    <t>21:0226:000006:0003:0001:00</t>
  </si>
  <si>
    <t>021J  :911009:00:------:--</t>
  </si>
  <si>
    <t>21:0805:000008</t>
  </si>
  <si>
    <t>21:0226:000007</t>
  </si>
  <si>
    <t>21:0226:000007:0003:0001:00</t>
  </si>
  <si>
    <t>021J  :911010:00:------:--</t>
  </si>
  <si>
    <t>21:0805:000009</t>
  </si>
  <si>
    <t>21:0226:000008</t>
  </si>
  <si>
    <t>21:0226:000008:0003:0001:00</t>
  </si>
  <si>
    <t>021J  :911011:00:------:--</t>
  </si>
  <si>
    <t>21:0805:000010</t>
  </si>
  <si>
    <t>21:0226:000009</t>
  </si>
  <si>
    <t>21:0226:000009:0003:0001:00</t>
  </si>
  <si>
    <t>021J  :911012:00:------:--</t>
  </si>
  <si>
    <t>21:0805:000011</t>
  </si>
  <si>
    <t>21:0226:000010</t>
  </si>
  <si>
    <t>21:0226:000010:0003:0001:00</t>
  </si>
  <si>
    <t>021J  :911013:00:------:--</t>
  </si>
  <si>
    <t>21:0805:000012</t>
  </si>
  <si>
    <t>21:0226:000011</t>
  </si>
  <si>
    <t>21:0226:000011:0003:0001:00</t>
  </si>
  <si>
    <t>021J  :911014:00:------:--</t>
  </si>
  <si>
    <t>21:0805:000013</t>
  </si>
  <si>
    <t>21:0226:000012</t>
  </si>
  <si>
    <t>21:0226:000012:0003:0001:00</t>
  </si>
  <si>
    <t>021J  :911015:00:------:--</t>
  </si>
  <si>
    <t>21:0805:000014</t>
  </si>
  <si>
    <t>21:0226:000013</t>
  </si>
  <si>
    <t>21:0226:000013:0003:0001:00</t>
  </si>
  <si>
    <t>021J  :911016:00:------:--</t>
  </si>
  <si>
    <t>21:0805:000015</t>
  </si>
  <si>
    <t>21:0226:000014</t>
  </si>
  <si>
    <t>21:0226:000014:0003:0001:00</t>
  </si>
  <si>
    <t>021J  :911018:00:------:--</t>
  </si>
  <si>
    <t>21:0805:000016</t>
  </si>
  <si>
    <t>21:0226:000015</t>
  </si>
  <si>
    <t>21:0226:000015:0003:0001:00</t>
  </si>
  <si>
    <t>021J  :911019:00:------:--</t>
  </si>
  <si>
    <t>21:0805:000017</t>
  </si>
  <si>
    <t>21:0226:000016</t>
  </si>
  <si>
    <t>21:0226:000016:0003:0001:00</t>
  </si>
  <si>
    <t>021J  :911020:00:------:--</t>
  </si>
  <si>
    <t>21:0805:000018</t>
  </si>
  <si>
    <t>21:0226:000017</t>
  </si>
  <si>
    <t>21:0226:000017:0003:0001:00</t>
  </si>
  <si>
    <t>021J  :911022:00:------:--</t>
  </si>
  <si>
    <t>21:0805:000019</t>
  </si>
  <si>
    <t>21:0226:000018</t>
  </si>
  <si>
    <t>21:0226:000018:0003:0001:00</t>
  </si>
  <si>
    <t>021J  :911023:00:------:--</t>
  </si>
  <si>
    <t>21:0805:000020</t>
  </si>
  <si>
    <t>21:0226:000019</t>
  </si>
  <si>
    <t>21:0226:000019:0003:0001:00</t>
  </si>
  <si>
    <t>021J  :911024:00:------:--</t>
  </si>
  <si>
    <t>21:0805:000021</t>
  </si>
  <si>
    <t>21:0226:000020</t>
  </si>
  <si>
    <t>21:0226:000020:0003:0001:00</t>
  </si>
  <si>
    <t>021J  :911026:10:------:--</t>
  </si>
  <si>
    <t>21:0805:000022</t>
  </si>
  <si>
    <t>21:0226:000021</t>
  </si>
  <si>
    <t>21:0226:000021:0003:0001:00</t>
  </si>
  <si>
    <t>021J  :911027:20:911026:10</t>
  </si>
  <si>
    <t>21:0805:000023</t>
  </si>
  <si>
    <t>21:0226:000021:0004:0001:00</t>
  </si>
  <si>
    <t>021J  :911028:00:------:--</t>
  </si>
  <si>
    <t>21:0805:000024</t>
  </si>
  <si>
    <t>21:0226:000022</t>
  </si>
  <si>
    <t>21:0226:000022:0003:0001:00</t>
  </si>
  <si>
    <t>021J  :911029:00:------:--</t>
  </si>
  <si>
    <t>21:0805:000025</t>
  </si>
  <si>
    <t>21:0226:000023</t>
  </si>
  <si>
    <t>21:0226:000023:0003:0001:00</t>
  </si>
  <si>
    <t>021J  :911030:00:------:--</t>
  </si>
  <si>
    <t>21:0805:000026</t>
  </si>
  <si>
    <t>21:0226:000024</t>
  </si>
  <si>
    <t>21:0226:000024:0003:0001:00</t>
  </si>
  <si>
    <t>021J  :911031:00:------:--</t>
  </si>
  <si>
    <t>21:0805:000027</t>
  </si>
  <si>
    <t>21:0226:000025</t>
  </si>
  <si>
    <t>21:0226:000025:0003:0001:00</t>
  </si>
  <si>
    <t>021J  :911032:00:------:--</t>
  </si>
  <si>
    <t>21:0805:000028</t>
  </si>
  <si>
    <t>21:0226:000026</t>
  </si>
  <si>
    <t>21:0226:000026:0003:0001:00</t>
  </si>
  <si>
    <t>021J  :911033:00:------:--</t>
  </si>
  <si>
    <t>21:0805:000029</t>
  </si>
  <si>
    <t>21:0226:000027</t>
  </si>
  <si>
    <t>21:0226:000027:0003:0001:00</t>
  </si>
  <si>
    <t>021J  :911034:00:------:--</t>
  </si>
  <si>
    <t>21:0805:000030</t>
  </si>
  <si>
    <t>21:0226:000028</t>
  </si>
  <si>
    <t>21:0226:000028:0003:0001:00</t>
  </si>
  <si>
    <t>021J  :911035:00:------:--</t>
  </si>
  <si>
    <t>21:0805:000031</t>
  </si>
  <si>
    <t>21:0226:000029</t>
  </si>
  <si>
    <t>21:0226:000029:0003:0001:00</t>
  </si>
  <si>
    <t>021J  :911036:00:------:--</t>
  </si>
  <si>
    <t>21:0805:000032</t>
  </si>
  <si>
    <t>21:0226:000030</t>
  </si>
  <si>
    <t>21:0226:000030:0003:0001:00</t>
  </si>
  <si>
    <t>021J  :911037:00:------:--</t>
  </si>
  <si>
    <t>21:0805:000033</t>
  </si>
  <si>
    <t>21:0226:000031</t>
  </si>
  <si>
    <t>21:0226:000031:0003:0001:00</t>
  </si>
  <si>
    <t>021J  :911038:00:------:--</t>
  </si>
  <si>
    <t>21:0805:000034</t>
  </si>
  <si>
    <t>21:0226:000032</t>
  </si>
  <si>
    <t>21:0226:000032:0003:0001:00</t>
  </si>
  <si>
    <t>021J  :911039:00:------:--</t>
  </si>
  <si>
    <t>21:0805:000035</t>
  </si>
  <si>
    <t>21:0226:000033</t>
  </si>
  <si>
    <t>21:0226:000033:0003:0001:00</t>
  </si>
  <si>
    <t>021J  :911040:00:------:--</t>
  </si>
  <si>
    <t>21:0805:000036</t>
  </si>
  <si>
    <t>21:0226:000034</t>
  </si>
  <si>
    <t>21:0226:000034:0003:0001:00</t>
  </si>
  <si>
    <t>021J  :911042:00:------:--</t>
  </si>
  <si>
    <t>21:0805:000037</t>
  </si>
  <si>
    <t>21:0226:000035</t>
  </si>
  <si>
    <t>21:0226:000035:0003:0001:00</t>
  </si>
  <si>
    <t>021J  :911043:00:------:--</t>
  </si>
  <si>
    <t>21:0805:000038</t>
  </si>
  <si>
    <t>21:0226:000036</t>
  </si>
  <si>
    <t>21:0226:000036:0003:0001:00</t>
  </si>
  <si>
    <t>021J  :911044:00:------:--</t>
  </si>
  <si>
    <t>21:0805:000039</t>
  </si>
  <si>
    <t>21:0226:000037</t>
  </si>
  <si>
    <t>21:0226:000037:0003:0001:00</t>
  </si>
  <si>
    <t>021J  :911045:10:------:--</t>
  </si>
  <si>
    <t>21:0805:000040</t>
  </si>
  <si>
    <t>21:0226:000038</t>
  </si>
  <si>
    <t>21:0226:000038:0003:0001:00</t>
  </si>
  <si>
    <t>021J  :911046:20:911045:10</t>
  </si>
  <si>
    <t>21:0805:000041</t>
  </si>
  <si>
    <t>21:0226:000038:0004:0001:00</t>
  </si>
  <si>
    <t>021J  :911047:00:------:--</t>
  </si>
  <si>
    <t>21:0805:000042</t>
  </si>
  <si>
    <t>21:0226:000039</t>
  </si>
  <si>
    <t>21:0226:000039:0003:0001:00</t>
  </si>
  <si>
    <t>021J  :911048:00:------:--</t>
  </si>
  <si>
    <t>21:0805:000043</t>
  </si>
  <si>
    <t>21:0226:000040</t>
  </si>
  <si>
    <t>21:0226:000040:0003:0001:00</t>
  </si>
  <si>
    <t>021J  :911049:00:------:--</t>
  </si>
  <si>
    <t>21:0805:000044</t>
  </si>
  <si>
    <t>21:0226:000041</t>
  </si>
  <si>
    <t>21:0226:000041:0003:0001:00</t>
  </si>
  <si>
    <t>021J  :911050:00:------:--</t>
  </si>
  <si>
    <t>21:0805:000045</t>
  </si>
  <si>
    <t>21:0226:000042</t>
  </si>
  <si>
    <t>21:0226:000042:0003:0001:00</t>
  </si>
  <si>
    <t>021J  :911051:00:------:--</t>
  </si>
  <si>
    <t>21:0805:000046</t>
  </si>
  <si>
    <t>21:0226:000043</t>
  </si>
  <si>
    <t>21:0226:000043:0003:0001:00</t>
  </si>
  <si>
    <t>021J  :911052:00:------:--</t>
  </si>
  <si>
    <t>21:0805:000047</t>
  </si>
  <si>
    <t>21:0226:000044</t>
  </si>
  <si>
    <t>21:0226:000044:0003:0001:00</t>
  </si>
  <si>
    <t>021J  :911053:00:------:--</t>
  </si>
  <si>
    <t>21:0805:000048</t>
  </si>
  <si>
    <t>21:0226:000045</t>
  </si>
  <si>
    <t>21:0226:000045:0003:0001:00</t>
  </si>
  <si>
    <t>021J  :911055:00:------:--</t>
  </si>
  <si>
    <t>21:0805:000049</t>
  </si>
  <si>
    <t>21:0226:000046</t>
  </si>
  <si>
    <t>21:0226:000046:0003:0001:00</t>
  </si>
  <si>
    <t>021J  :911056:00:------:--</t>
  </si>
  <si>
    <t>21:0805:000050</t>
  </si>
  <si>
    <t>21:0226:000047</t>
  </si>
  <si>
    <t>21:0226:000047:0003:0001:00</t>
  </si>
  <si>
    <t>021J  :911057:00:------:--</t>
  </si>
  <si>
    <t>21:0805:000051</t>
  </si>
  <si>
    <t>21:0226:000048</t>
  </si>
  <si>
    <t>21:0226:000048:0003:0001:00</t>
  </si>
  <si>
    <t>021J  :911058:00:------:--</t>
  </si>
  <si>
    <t>21:0805:000052</t>
  </si>
  <si>
    <t>21:0226:000049</t>
  </si>
  <si>
    <t>21:0226:000049:0003:0001:00</t>
  </si>
  <si>
    <t>021J  :911059:00:------:--</t>
  </si>
  <si>
    <t>21:0805:000053</t>
  </si>
  <si>
    <t>21:0226:000050</t>
  </si>
  <si>
    <t>21:0226:000050:0003:0001:00</t>
  </si>
  <si>
    <t>021J  :911060:00:------:--</t>
  </si>
  <si>
    <t>21:0805:000054</t>
  </si>
  <si>
    <t>21:0226:000051</t>
  </si>
  <si>
    <t>21:0226:000051:0003:0001:00</t>
  </si>
  <si>
    <t>021J  :911062:00:------:--</t>
  </si>
  <si>
    <t>21:0805:000055</t>
  </si>
  <si>
    <t>21:0226:000052</t>
  </si>
  <si>
    <t>21:0226:000052:0003:0001:00</t>
  </si>
  <si>
    <t>021J  :911063:00:------:--</t>
  </si>
  <si>
    <t>21:0805:000056</t>
  </si>
  <si>
    <t>21:0226:000053</t>
  </si>
  <si>
    <t>21:0226:000053:0003:0001:00</t>
  </si>
  <si>
    <t>021J  :911064:10:------:--</t>
  </si>
  <si>
    <t>21:0805:000057</t>
  </si>
  <si>
    <t>21:0226:000054</t>
  </si>
  <si>
    <t>21:0226:000054:0003:0001:00</t>
  </si>
  <si>
    <t>021J  :911065:20:911064:10</t>
  </si>
  <si>
    <t>21:0805:000058</t>
  </si>
  <si>
    <t>21:0226:000054:0004:0001:00</t>
  </si>
  <si>
    <t>021J  :911066:00:------:--</t>
  </si>
  <si>
    <t>21:0805:000059</t>
  </si>
  <si>
    <t>21:0226:000055</t>
  </si>
  <si>
    <t>21:0226:000055:0003:0001:00</t>
  </si>
  <si>
    <t>021J  :911067:00:------:--</t>
  </si>
  <si>
    <t>21:0805:000060</t>
  </si>
  <si>
    <t>21:0226:000056</t>
  </si>
  <si>
    <t>21:0226:000056:0003:0001:00</t>
  </si>
  <si>
    <t>021J  :911068:00:------:--</t>
  </si>
  <si>
    <t>21:0805:000061</t>
  </si>
  <si>
    <t>21:0228:000001</t>
  </si>
  <si>
    <t>21:0228:000001:0003:0001:00</t>
  </si>
  <si>
    <t>021J  :911069:00:------:--</t>
  </si>
  <si>
    <t>21:0805:000062</t>
  </si>
  <si>
    <t>21:0226:000057</t>
  </si>
  <si>
    <t>21:0226:000057:0003:0001:00</t>
  </si>
  <si>
    <t>021J  :911070:00:------:--</t>
  </si>
  <si>
    <t>21:0805:000063</t>
  </si>
  <si>
    <t>21:0226:000058</t>
  </si>
  <si>
    <t>21:0226:000058:0003:0001:00</t>
  </si>
  <si>
    <t>021J  :911071:00:------:--</t>
  </si>
  <si>
    <t>21:0805:000064</t>
  </si>
  <si>
    <t>21:0228:000002</t>
  </si>
  <si>
    <t>21:0228:000002:0003:0001:00</t>
  </si>
  <si>
    <t>021J  :911072:00:------:--</t>
  </si>
  <si>
    <t>21:0805:000065</t>
  </si>
  <si>
    <t>21:0226:000059</t>
  </si>
  <si>
    <t>21:0226:000059:0003:0001:00</t>
  </si>
  <si>
    <t>021J  :911074:00:------:--</t>
  </si>
  <si>
    <t>21:0805:000066</t>
  </si>
  <si>
    <t>21:0226:000060</t>
  </si>
  <si>
    <t>21:0226:000060:0003:0001:00</t>
  </si>
  <si>
    <t>021J  :911075:00:------:--</t>
  </si>
  <si>
    <t>21:0805:000067</t>
  </si>
  <si>
    <t>21:0226:000061</t>
  </si>
  <si>
    <t>21:0226:000061:0003:0001:00</t>
  </si>
  <si>
    <t>021J  :911076:00:------:--</t>
  </si>
  <si>
    <t>21:0805:000068</t>
  </si>
  <si>
    <t>21:0226:000062</t>
  </si>
  <si>
    <t>21:0226:000062:0003:0001:00</t>
  </si>
  <si>
    <t>021J  :911077:00:------:--</t>
  </si>
  <si>
    <t>21:0805:000069</t>
  </si>
  <si>
    <t>21:0226:000063</t>
  </si>
  <si>
    <t>21:0226:000063:0003:0001:00</t>
  </si>
  <si>
    <t>021J  :911078:00:------:--</t>
  </si>
  <si>
    <t>21:0805:000070</t>
  </si>
  <si>
    <t>21:0226:000064</t>
  </si>
  <si>
    <t>21:0226:000064:0003:0001:00</t>
  </si>
  <si>
    <t>021J  :911079:00:------:--</t>
  </si>
  <si>
    <t>21:0805:000071</t>
  </si>
  <si>
    <t>21:0226:000065</t>
  </si>
  <si>
    <t>21:0226:000065:0003:0001:00</t>
  </si>
  <si>
    <t>021J  :911080:00:------:--</t>
  </si>
  <si>
    <t>21:0805:000072</t>
  </si>
  <si>
    <t>21:0226:000066</t>
  </si>
  <si>
    <t>21:0226:000066:0003:0001:00</t>
  </si>
  <si>
    <t>021J  :911082:00:------:--</t>
  </si>
  <si>
    <t>21:0805:000073</t>
  </si>
  <si>
    <t>21:0226:000067</t>
  </si>
  <si>
    <t>21:0226:000067:0003:0001:00</t>
  </si>
  <si>
    <t>021J  :911083:00:------:--</t>
  </si>
  <si>
    <t>21:0805:000074</t>
  </si>
  <si>
    <t>21:0228:000003</t>
  </si>
  <si>
    <t>21:0228:000003:0003:0001:00</t>
  </si>
  <si>
    <t>021J  :911084:00:------:--</t>
  </si>
  <si>
    <t>21:0805:000075</t>
  </si>
  <si>
    <t>21:0228:000004</t>
  </si>
  <si>
    <t>21:0228:000004:0003:0001:00</t>
  </si>
  <si>
    <t>021J  :911085:00:------:--</t>
  </si>
  <si>
    <t>21:0805:000076</t>
  </si>
  <si>
    <t>21:0228:000005</t>
  </si>
  <si>
    <t>21:0228:000005:0003:0001:00</t>
  </si>
  <si>
    <t>021J  :911086:00:------:--</t>
  </si>
  <si>
    <t>21:0805:000077</t>
  </si>
  <si>
    <t>21:0228:000006</t>
  </si>
  <si>
    <t>21:0228:000006:0003:0001:00</t>
  </si>
  <si>
    <t>021J  :911087:00:------:--</t>
  </si>
  <si>
    <t>21:0805:000078</t>
  </si>
  <si>
    <t>21:0228:000007</t>
  </si>
  <si>
    <t>21:0228:000007:0003:0001:00</t>
  </si>
  <si>
    <t>021J  :911088:00:------:--</t>
  </si>
  <si>
    <t>21:0805:000079</t>
  </si>
  <si>
    <t>21:0228:000008</t>
  </si>
  <si>
    <t>21:0228:000008:0003:0001:00</t>
  </si>
  <si>
    <t>021J  :911089:00:------:--</t>
  </si>
  <si>
    <t>21:0805:000080</t>
  </si>
  <si>
    <t>21:0226:000068</t>
  </si>
  <si>
    <t>21:0226:000068:0003:0001:00</t>
  </si>
  <si>
    <t>021J  :911090:10:------:--</t>
  </si>
  <si>
    <t>21:0805:000081</t>
  </si>
  <si>
    <t>21:0226:000069</t>
  </si>
  <si>
    <t>21:0226:000069:0003:0001:00</t>
  </si>
  <si>
    <t>021J  :911091:20:911090:10</t>
  </si>
  <si>
    <t>21:0805:000082</t>
  </si>
  <si>
    <t>21:0226:000069:0004:0001:00</t>
  </si>
  <si>
    <t>021J  :911092:00:------:--</t>
  </si>
  <si>
    <t>21:0805:000083</t>
  </si>
  <si>
    <t>21:0228:000009</t>
  </si>
  <si>
    <t>21:0228:000009:0003:0001:00</t>
  </si>
  <si>
    <t>021J  :911093:00:------:--</t>
  </si>
  <si>
    <t>21:0805:000084</t>
  </si>
  <si>
    <t>21:0226:000070</t>
  </si>
  <si>
    <t>21:0226:000070:0003:0001:00</t>
  </si>
  <si>
    <t>021J  :911094:00:------:--</t>
  </si>
  <si>
    <t>21:0805:000085</t>
  </si>
  <si>
    <t>21:0226:000071</t>
  </si>
  <si>
    <t>21:0226:000071:0003:0001:00</t>
  </si>
  <si>
    <t>021J  :911095:00:------:--</t>
  </si>
  <si>
    <t>21:0805:000086</t>
  </si>
  <si>
    <t>21:0226:000072</t>
  </si>
  <si>
    <t>21:0226:000072:0003:0001:00</t>
  </si>
  <si>
    <t>021J  :911097:00:------:--</t>
  </si>
  <si>
    <t>21:0805:000087</t>
  </si>
  <si>
    <t>21:0226:000073</t>
  </si>
  <si>
    <t>21:0226:000073:0003:0001:00</t>
  </si>
  <si>
    <t>021J  :911098:00:------:--</t>
  </si>
  <si>
    <t>21:0805:000088</t>
  </si>
  <si>
    <t>21:0226:000074</t>
  </si>
  <si>
    <t>21:0226:000074:0003:0001:00</t>
  </si>
  <si>
    <t>021J  :911099:00:------:--</t>
  </si>
  <si>
    <t>21:0805:000089</t>
  </si>
  <si>
    <t>21:0228:000010</t>
  </si>
  <si>
    <t>21:0228:000010:0003:0001:00</t>
  </si>
  <si>
    <t>021J  :911100:00:------:--</t>
  </si>
  <si>
    <t>21:0805:000090</t>
  </si>
  <si>
    <t>21:0228:000011</t>
  </si>
  <si>
    <t>21:0228:000011:0003:0001:00</t>
  </si>
  <si>
    <t>021J  :911102:00:------:--</t>
  </si>
  <si>
    <t>21:0805:000091</t>
  </si>
  <si>
    <t>21:0228:000012</t>
  </si>
  <si>
    <t>21:0228:000012:0003:0001:00</t>
  </si>
  <si>
    <t>021J  :911103:00:------:--</t>
  </si>
  <si>
    <t>21:0805:000092</t>
  </si>
  <si>
    <t>21:0228:000013</t>
  </si>
  <si>
    <t>21:0228:000013:0003:0001:00</t>
  </si>
  <si>
    <t>021J  :911104:00:------:--</t>
  </si>
  <si>
    <t>21:0805:000093</t>
  </si>
  <si>
    <t>21:0228:000014</t>
  </si>
  <si>
    <t>21:0228:000014:0003:0001:00</t>
  </si>
  <si>
    <t>021J  :911105:00:------:--</t>
  </si>
  <si>
    <t>21:0805:000094</t>
  </si>
  <si>
    <t>21:0228:000015</t>
  </si>
  <si>
    <t>21:0228:000015:0003:0001:00</t>
  </si>
  <si>
    <t>021J  :911106:00:------:--</t>
  </si>
  <si>
    <t>21:0805:000095</t>
  </si>
  <si>
    <t>21:0226:000075</t>
  </si>
  <si>
    <t>21:0226:000075:0003:0001:00</t>
  </si>
  <si>
    <t>021J  :911107:00:------:--</t>
  </si>
  <si>
    <t>21:0805:000096</t>
  </si>
  <si>
    <t>21:0226:000076</t>
  </si>
  <si>
    <t>21:0226:000076:0003:0001:00</t>
  </si>
  <si>
    <t>021J  :911108:00:------:--</t>
  </si>
  <si>
    <t>21:0805:000097</t>
  </si>
  <si>
    <t>21:0226:000077</t>
  </si>
  <si>
    <t>21:0226:000077:0003:0001:00</t>
  </si>
  <si>
    <t>021J  :911109:00:------:--</t>
  </si>
  <si>
    <t>21:0805:000098</t>
  </si>
  <si>
    <t>21:0226:000078</t>
  </si>
  <si>
    <t>21:0226:000078:0003:0001:00</t>
  </si>
  <si>
    <t>021J  :911110:00:------:--</t>
  </si>
  <si>
    <t>21:0805:000099</t>
  </si>
  <si>
    <t>21:0226:000079</t>
  </si>
  <si>
    <t>21:0226:000079:0003:0001:00</t>
  </si>
  <si>
    <t>021J  :911111:10:------:--</t>
  </si>
  <si>
    <t>21:0805:000100</t>
  </si>
  <si>
    <t>21:0226:000080</t>
  </si>
  <si>
    <t>21:0226:000080:0003:0001:00</t>
  </si>
  <si>
    <t>021J  :911112:20:911111:10</t>
  </si>
  <si>
    <t>21:0805:000101</t>
  </si>
  <si>
    <t>21:0226:000080:0004:0001:00</t>
  </si>
  <si>
    <t>021J  :911114:00:------:--</t>
  </si>
  <si>
    <t>21:0805:000102</t>
  </si>
  <si>
    <t>21:0226:000081</t>
  </si>
  <si>
    <t>21:0226:000081:0003:0001:00</t>
  </si>
  <si>
    <t>021J  :911115:00:------:--</t>
  </si>
  <si>
    <t>21:0805:000103</t>
  </si>
  <si>
    <t>21:0226:000082</t>
  </si>
  <si>
    <t>21:0226:000082:0003:0001:00</t>
  </si>
  <si>
    <t>021J  :911116:00:------:--</t>
  </si>
  <si>
    <t>21:0805:000104</t>
  </si>
  <si>
    <t>21:0228:000016</t>
  </si>
  <si>
    <t>21:0228:000016:0003:0001:00</t>
  </si>
  <si>
    <t>021J  :911117:00:------:--</t>
  </si>
  <si>
    <t>21:0805:000105</t>
  </si>
  <si>
    <t>21:0228:000017</t>
  </si>
  <si>
    <t>21:0228:000017:0003:0001:00</t>
  </si>
  <si>
    <t>021J  :911118:00:------:--</t>
  </si>
  <si>
    <t>21:0805:000106</t>
  </si>
  <si>
    <t>21:0228:000018</t>
  </si>
  <si>
    <t>21:0228:000018:0003:0001:00</t>
  </si>
  <si>
    <t>021J  :911119:00:------:--</t>
  </si>
  <si>
    <t>21:0805:000107</t>
  </si>
  <si>
    <t>21:0228:000019</t>
  </si>
  <si>
    <t>21:0228:000019:0003:0001:00</t>
  </si>
  <si>
    <t>021J  :911120:00:------:--</t>
  </si>
  <si>
    <t>21:0805:000108</t>
  </si>
  <si>
    <t>21:0226:000083</t>
  </si>
  <si>
    <t>21:0226:000083:0003:0001:00</t>
  </si>
  <si>
    <t>021J  :911122:00:------:--</t>
  </si>
  <si>
    <t>21:0805:000109</t>
  </si>
  <si>
    <t>21:0226:000084</t>
  </si>
  <si>
    <t>21:0226:000084:0003:0001:00</t>
  </si>
  <si>
    <t>021J  :911123:00:------:--</t>
  </si>
  <si>
    <t>21:0805:000110</t>
  </si>
  <si>
    <t>21:0226:000085</t>
  </si>
  <si>
    <t>21:0226:000085:0003:0001:00</t>
  </si>
  <si>
    <t>021J  :911124:00:------:--</t>
  </si>
  <si>
    <t>21:0805:000111</t>
  </si>
  <si>
    <t>21:0226:000086</t>
  </si>
  <si>
    <t>21:0226:000086:0003:0001:00</t>
  </si>
  <si>
    <t>021J  :911125:00:------:--</t>
  </si>
  <si>
    <t>21:0805:000112</t>
  </si>
  <si>
    <t>21:0226:000087</t>
  </si>
  <si>
    <t>21:0226:000087:0003:0001:00</t>
  </si>
  <si>
    <t>021J  :911126:00:------:--</t>
  </si>
  <si>
    <t>21:0805:000113</t>
  </si>
  <si>
    <t>21:0226:000088</t>
  </si>
  <si>
    <t>21:0226:000088:0003:0001:00</t>
  </si>
  <si>
    <t>021J  :911127:00:------:--</t>
  </si>
  <si>
    <t>21:0805:000114</t>
  </si>
  <si>
    <t>21:0226:000089</t>
  </si>
  <si>
    <t>21:0226:000089:0003:0001:00</t>
  </si>
  <si>
    <t>021J  :911128:00:------:--</t>
  </si>
  <si>
    <t>21:0805:000115</t>
  </si>
  <si>
    <t>21:0226:000090</t>
  </si>
  <si>
    <t>21:0226:000090:0003:0001:00</t>
  </si>
  <si>
    <t>021J  :911129:00:------:--</t>
  </si>
  <si>
    <t>21:0805:000116</t>
  </si>
  <si>
    <t>21:0226:000091</t>
  </si>
  <si>
    <t>21:0226:000091:0003:0001:00</t>
  </si>
  <si>
    <t>021J  :911130:00:------:--</t>
  </si>
  <si>
    <t>21:0805:000117</t>
  </si>
  <si>
    <t>21:0228:000020</t>
  </si>
  <si>
    <t>21:0228:000020:0003:0001:00</t>
  </si>
  <si>
    <t>021J  :911131:00:------:--</t>
  </si>
  <si>
    <t>21:0805:000118</t>
  </si>
  <si>
    <t>21:0228:000021</t>
  </si>
  <si>
    <t>21:0228:000021:0003:0001:00</t>
  </si>
  <si>
    <t>021J  :911132:00:------:--</t>
  </si>
  <si>
    <t>21:0805:000119</t>
  </si>
  <si>
    <t>21:0228:000022</t>
  </si>
  <si>
    <t>21:0228:000022:0003:0001:00</t>
  </si>
  <si>
    <t>021J  :911133:00:------:--</t>
  </si>
  <si>
    <t>21:0805:000120</t>
  </si>
  <si>
    <t>21:0228:000023</t>
  </si>
  <si>
    <t>21:0228:000023:0003:0001:00</t>
  </si>
  <si>
    <t>021J  :911134:00:------:--</t>
  </si>
  <si>
    <t>21:0805:000121</t>
  </si>
  <si>
    <t>21:0228:000024</t>
  </si>
  <si>
    <t>21:0228:000024:0003:0001:00</t>
  </si>
  <si>
    <t>021J  :911135:00:------:--</t>
  </si>
  <si>
    <t>21:0805:000122</t>
  </si>
  <si>
    <t>21:0228:000025</t>
  </si>
  <si>
    <t>21:0228:000025:0003:0001:00</t>
  </si>
  <si>
    <t>021J  :911137:10:------:--</t>
  </si>
  <si>
    <t>21:0805:000123</t>
  </si>
  <si>
    <t>21:0226:000092</t>
  </si>
  <si>
    <t>21:0226:000092:0003:0001:00</t>
  </si>
  <si>
    <t>021J  :911138:20:911137:10</t>
  </si>
  <si>
    <t>21:0805:000124</t>
  </si>
  <si>
    <t>21:0226:000092:0004:0001:00</t>
  </si>
  <si>
    <t>021J  :911139:00:------:--</t>
  </si>
  <si>
    <t>21:0805:000125</t>
  </si>
  <si>
    <t>21:0226:000093</t>
  </si>
  <si>
    <t>21:0226:000093:0003:0001:00</t>
  </si>
  <si>
    <t>021J  :911140:00:------:--</t>
  </si>
  <si>
    <t>21:0805:000126</t>
  </si>
  <si>
    <t>21:0226:000094</t>
  </si>
  <si>
    <t>21:0226:000094:0003:0001:00</t>
  </si>
  <si>
    <t>021J  :911142:00:------:--</t>
  </si>
  <si>
    <t>21:0805:000127</t>
  </si>
  <si>
    <t>21:0226:000095</t>
  </si>
  <si>
    <t>21:0226:000095:0003:0001:00</t>
  </si>
  <si>
    <t>021J  :911143:00:------:--</t>
  </si>
  <si>
    <t>21:0805:000128</t>
  </si>
  <si>
    <t>21:0226:000096</t>
  </si>
  <si>
    <t>21:0226:000096:0003:0001:00</t>
  </si>
  <si>
    <t>021J  :911144:00:------:--</t>
  </si>
  <si>
    <t>21:0805:000129</t>
  </si>
  <si>
    <t>21:0226:000097</t>
  </si>
  <si>
    <t>21:0226:000097:0003:0001:00</t>
  </si>
  <si>
    <t>021J  :911145:00:------:--</t>
  </si>
  <si>
    <t>21:0805:000130</t>
  </si>
  <si>
    <t>21:0226:000098</t>
  </si>
  <si>
    <t>21:0226:000098:0003:0001:00</t>
  </si>
  <si>
    <t>021J  :911147:00:------:--</t>
  </si>
  <si>
    <t>21:0805:000131</t>
  </si>
  <si>
    <t>21:0226:000099</t>
  </si>
  <si>
    <t>21:0226:000099:0003:0001:00</t>
  </si>
  <si>
    <t>021J  :911148:00:------:--</t>
  </si>
  <si>
    <t>21:0805:000132</t>
  </si>
  <si>
    <t>21:0226:000100</t>
  </si>
  <si>
    <t>21:0226:000100:0003:0001:00</t>
  </si>
  <si>
    <t>021J  :911149:00:------:--</t>
  </si>
  <si>
    <t>21:0805:000133</t>
  </si>
  <si>
    <t>21:0226:000101</t>
  </si>
  <si>
    <t>21:0226:000101:0003:0001:00</t>
  </si>
  <si>
    <t>021J  :911150:00:------:--</t>
  </si>
  <si>
    <t>21:0805:000134</t>
  </si>
  <si>
    <t>21:0226:000102</t>
  </si>
  <si>
    <t>21:0226:000102:0003:0001:00</t>
  </si>
  <si>
    <t>021J  :911151:00:------:--</t>
  </si>
  <si>
    <t>21:0805:000135</t>
  </si>
  <si>
    <t>21:0226:000103</t>
  </si>
  <si>
    <t>21:0226:000103:0003:0001:00</t>
  </si>
  <si>
    <t>021J  :911152:00:------:--</t>
  </si>
  <si>
    <t>21:0805:000136</t>
  </si>
  <si>
    <t>21:0226:000104</t>
  </si>
  <si>
    <t>21:0226:000104:0003:0001:00</t>
  </si>
  <si>
    <t>021J  :911153:00:------:--</t>
  </si>
  <si>
    <t>21:0805:000137</t>
  </si>
  <si>
    <t>21:0226:000105</t>
  </si>
  <si>
    <t>21:0226:000105:0003:0001:00</t>
  </si>
  <si>
    <t>021J  :911154:00:------:--</t>
  </si>
  <si>
    <t>21:0805:000138</t>
  </si>
  <si>
    <t>21:0226:000106</t>
  </si>
  <si>
    <t>21:0226:000106:0003:0001:00</t>
  </si>
  <si>
    <t>021J  :911155:00:------:--</t>
  </si>
  <si>
    <t>21:0805:000139</t>
  </si>
  <si>
    <t>21:0226:000107</t>
  </si>
  <si>
    <t>21:0226:000107:0003:0001:00</t>
  </si>
  <si>
    <t>021J  :911156:00:------:--</t>
  </si>
  <si>
    <t>21:0805:000140</t>
  </si>
  <si>
    <t>21:0226:000108</t>
  </si>
  <si>
    <t>21:0226:000108:0003:0001:00</t>
  </si>
  <si>
    <t>021J  :911157:00:------:--</t>
  </si>
  <si>
    <t>21:0805:000141</t>
  </si>
  <si>
    <t>21:0226:000109</t>
  </si>
  <si>
    <t>21:0226:000109:0003:0001:00</t>
  </si>
  <si>
    <t>021J  :911158:00:------:--</t>
  </si>
  <si>
    <t>21:0805:000142</t>
  </si>
  <si>
    <t>21:0226:000110</t>
  </si>
  <si>
    <t>21:0226:000110:0003:0001:00</t>
  </si>
  <si>
    <t>021J  :911159:10:------:--</t>
  </si>
  <si>
    <t>21:0805:000143</t>
  </si>
  <si>
    <t>21:0226:000111</t>
  </si>
  <si>
    <t>21:0226:000111:0003:0001:00</t>
  </si>
  <si>
    <t>021J  :911160:20:911159:10</t>
  </si>
  <si>
    <t>21:0805:000144</t>
  </si>
  <si>
    <t>21:0226:000111:0004:0001:00</t>
  </si>
  <si>
    <t>021J  :911162:00:------:--</t>
  </si>
  <si>
    <t>21:0805:000145</t>
  </si>
  <si>
    <t>21:0226:000112</t>
  </si>
  <si>
    <t>21:0226:000112:0003:0001:00</t>
  </si>
  <si>
    <t>021J  :911164:00:------:--</t>
  </si>
  <si>
    <t>21:0805:000146</t>
  </si>
  <si>
    <t>21:0226:000113</t>
  </si>
  <si>
    <t>21:0226:000113:0003:0001:00</t>
  </si>
  <si>
    <t>021J  :911165:00:------:--</t>
  </si>
  <si>
    <t>21:0805:000147</t>
  </si>
  <si>
    <t>21:0226:000114</t>
  </si>
  <si>
    <t>21:0226:000114:0003:0001:00</t>
  </si>
  <si>
    <t>021J  :911166:00:------:--</t>
  </si>
  <si>
    <t>21:0805:000148</t>
  </si>
  <si>
    <t>21:0226:000115</t>
  </si>
  <si>
    <t>21:0226:000115:0003:0001:00</t>
  </si>
  <si>
    <t>021J  :911167:00:------:--</t>
  </si>
  <si>
    <t>21:0805:000149</t>
  </si>
  <si>
    <t>21:0226:000116</t>
  </si>
  <si>
    <t>21:0226:000116:0003:0001:00</t>
  </si>
  <si>
    <t>021J  :911168:00:------:--</t>
  </si>
  <si>
    <t>21:0805:000150</t>
  </si>
  <si>
    <t>21:0226:000117</t>
  </si>
  <si>
    <t>21:0226:000117:0003:0001:00</t>
  </si>
  <si>
    <t>021J  :911169:00:------:--</t>
  </si>
  <si>
    <t>21:0805:000151</t>
  </si>
  <si>
    <t>21:0226:000118</t>
  </si>
  <si>
    <t>21:0226:000118:0003:0001:00</t>
  </si>
  <si>
    <t>021J  :911170:00:------:--</t>
  </si>
  <si>
    <t>21:0805:000152</t>
  </si>
  <si>
    <t>21:0226:000119</t>
  </si>
  <si>
    <t>21:0226:000119:0003:0001:00</t>
  </si>
  <si>
    <t>021J  :911171:00:------:--</t>
  </si>
  <si>
    <t>21:0805:000153</t>
  </si>
  <si>
    <t>21:0226:000120</t>
  </si>
  <si>
    <t>21:0226:000120:0003:0001:00</t>
  </si>
  <si>
    <t>021J  :911172:10:------:--</t>
  </si>
  <si>
    <t>21:0805:000154</t>
  </si>
  <si>
    <t>21:0226:000121</t>
  </si>
  <si>
    <t>21:0226:000121:0003:0001:00</t>
  </si>
  <si>
    <t>021J  :911173:20:911172:10</t>
  </si>
  <si>
    <t>21:0805:000155</t>
  </si>
  <si>
    <t>21:0226:000121:0004:0001:00</t>
  </si>
  <si>
    <t>021J  :911174:00:------:--</t>
  </si>
  <si>
    <t>21:0805:000156</t>
  </si>
  <si>
    <t>21:0226:000122</t>
  </si>
  <si>
    <t>21:0226:000122:0003:0001:00</t>
  </si>
  <si>
    <t>021J  :911175:00:------:--</t>
  </si>
  <si>
    <t>21:0805:000157</t>
  </si>
  <si>
    <t>21:0226:000123</t>
  </si>
  <si>
    <t>21:0226:000123:0003:0001:00</t>
  </si>
  <si>
    <t>021J  :911176:00:------:--</t>
  </si>
  <si>
    <t>21:0805:000158</t>
  </si>
  <si>
    <t>21:0226:000124</t>
  </si>
  <si>
    <t>21:0226:000124:0003:0001:00</t>
  </si>
  <si>
    <t>021J  :911177:00:------:--</t>
  </si>
  <si>
    <t>21:0805:000159</t>
  </si>
  <si>
    <t>21:0226:000125</t>
  </si>
  <si>
    <t>21:0226:000125:0003:0001:00</t>
  </si>
  <si>
    <t>021J  :911178:00:------:--</t>
  </si>
  <si>
    <t>21:0805:000160</t>
  </si>
  <si>
    <t>21:0226:000126</t>
  </si>
  <si>
    <t>21:0226:000126:0003:0001:00</t>
  </si>
  <si>
    <t>021J  :911179:00:------:--</t>
  </si>
  <si>
    <t>21:0805:000161</t>
  </si>
  <si>
    <t>21:0226:000127</t>
  </si>
  <si>
    <t>21:0226:000127:0003:0001:00</t>
  </si>
  <si>
    <t>021J  :911180:00:------:--</t>
  </si>
  <si>
    <t>21:0805:000162</t>
  </si>
  <si>
    <t>21:0226:000128</t>
  </si>
  <si>
    <t>21:0226:000128:0003:0001:00</t>
  </si>
  <si>
    <t>021J  :911182:00:------:--</t>
  </si>
  <si>
    <t>21:0805:000163</t>
  </si>
  <si>
    <t>21:0226:000129</t>
  </si>
  <si>
    <t>21:0226:000129:0003:0001:00</t>
  </si>
  <si>
    <t>021J  :911184:00:------:--</t>
  </si>
  <si>
    <t>21:0805:000164</t>
  </si>
  <si>
    <t>21:0226:000130</t>
  </si>
  <si>
    <t>21:0226:000130:0003:0001:00</t>
  </si>
  <si>
    <t>021J  :911185:00:------:--</t>
  </si>
  <si>
    <t>21:0805:000165</t>
  </si>
  <si>
    <t>21:0226:000131</t>
  </si>
  <si>
    <t>21:0226:000131:0003:0001:00</t>
  </si>
  <si>
    <t>021J  :911186:00:------:--</t>
  </si>
  <si>
    <t>21:0805:000166</t>
  </si>
  <si>
    <t>21:0226:000132</t>
  </si>
  <si>
    <t>21:0226:000132:0003:0001:00</t>
  </si>
  <si>
    <t>021J  :911187:00:------:--</t>
  </si>
  <si>
    <t>21:0805:000167</t>
  </si>
  <si>
    <t>21:0226:000133</t>
  </si>
  <si>
    <t>21:0226:000133:0003:0001:00</t>
  </si>
  <si>
    <t>021J  :911188:00:------:--</t>
  </si>
  <si>
    <t>21:0805:000168</t>
  </si>
  <si>
    <t>21:0226:000134</t>
  </si>
  <si>
    <t>21:0226:000134:0003:0001:00</t>
  </si>
  <si>
    <t>021J  :911189:00:------:--</t>
  </si>
  <si>
    <t>21:0805:000169</t>
  </si>
  <si>
    <t>21:0226:000135</t>
  </si>
  <si>
    <t>21:0226:000135:0003:0001:00</t>
  </si>
  <si>
    <t>021J  :911190:10:------:--</t>
  </si>
  <si>
    <t>21:0805:000170</t>
  </si>
  <si>
    <t>21:0226:000136</t>
  </si>
  <si>
    <t>21:0226:000136:0003:0001:00</t>
  </si>
  <si>
    <t>021J  :911191:20:911190:10</t>
  </si>
  <si>
    <t>21:0805:000171</t>
  </si>
  <si>
    <t>21:0226:000136:0004:0001:00</t>
  </si>
  <si>
    <t>021J  :911192:00:------:--</t>
  </si>
  <si>
    <t>21:0805:000172</t>
  </si>
  <si>
    <t>21:0226:000137</t>
  </si>
  <si>
    <t>21:0226:000137:0003:0001:00</t>
  </si>
  <si>
    <t>021J  :911193:00:------:--</t>
  </si>
  <si>
    <t>21:0805:000173</t>
  </si>
  <si>
    <t>21:0226:000138</t>
  </si>
  <si>
    <t>21:0226:000138:0003:0001:00</t>
  </si>
  <si>
    <t>021J  :911194:00:------:--</t>
  </si>
  <si>
    <t>21:0805:000174</t>
  </si>
  <si>
    <t>21:0226:000139</t>
  </si>
  <si>
    <t>21:0226:000139:0003:0001:00</t>
  </si>
  <si>
    <t>021J  :911195:00:------:--</t>
  </si>
  <si>
    <t>21:0805:000175</t>
  </si>
  <si>
    <t>21:0226:000140</t>
  </si>
  <si>
    <t>21:0226:000140:0003:0001:00</t>
  </si>
  <si>
    <t>021J  :911196:00:------:--</t>
  </si>
  <si>
    <t>21:0805:000176</t>
  </si>
  <si>
    <t>21:0226:000141</t>
  </si>
  <si>
    <t>21:0226:000141:0003:0001:00</t>
  </si>
  <si>
    <t>021J  :911197:00:------:--</t>
  </si>
  <si>
    <t>21:0805:000177</t>
  </si>
  <si>
    <t>21:0226:000142</t>
  </si>
  <si>
    <t>21:0226:000142:0003:0001:00</t>
  </si>
  <si>
    <t>021J  :911198:00:------:--</t>
  </si>
  <si>
    <t>21:0805:000178</t>
  </si>
  <si>
    <t>21:0226:000143</t>
  </si>
  <si>
    <t>21:0226:000143:0003:0001:00</t>
  </si>
  <si>
    <t>021J  :911199:00:------:--</t>
  </si>
  <si>
    <t>21:0805:000179</t>
  </si>
  <si>
    <t>21:0226:000144</t>
  </si>
  <si>
    <t>21:0226:000144:0003:0001:00</t>
  </si>
  <si>
    <t>021J  :911200:00:------:--</t>
  </si>
  <si>
    <t>21:0805:000180</t>
  </si>
  <si>
    <t>21:0226:000145</t>
  </si>
  <si>
    <t>21:0226:000145:0003:0001:00</t>
  </si>
  <si>
    <t>021J  :911202:00:------:--</t>
  </si>
  <si>
    <t>21:0805:000181</t>
  </si>
  <si>
    <t>21:0226:000146</t>
  </si>
  <si>
    <t>21:0226:000146:0003:0001:00</t>
  </si>
  <si>
    <t>021J  :911203:00:------:--</t>
  </si>
  <si>
    <t>21:0805:000182</t>
  </si>
  <si>
    <t>21:0226:000147</t>
  </si>
  <si>
    <t>21:0226:000147:0003:0001:00</t>
  </si>
  <si>
    <t>021J  :911204:00:------:--</t>
  </si>
  <si>
    <t>21:0805:000183</t>
  </si>
  <si>
    <t>21:0226:000148</t>
  </si>
  <si>
    <t>21:0226:000148:0003:0001:00</t>
  </si>
  <si>
    <t>021J  :911205:00:------:--</t>
  </si>
  <si>
    <t>21:0805:000184</t>
  </si>
  <si>
    <t>21:0226:000149</t>
  </si>
  <si>
    <t>21:0226:000149:0003:0001:00</t>
  </si>
  <si>
    <t>021J  :911206:00:------:--</t>
  </si>
  <si>
    <t>21:0805:000185</t>
  </si>
  <si>
    <t>21:0226:000150</t>
  </si>
  <si>
    <t>21:0226:000150:0003:0001:00</t>
  </si>
  <si>
    <t>021J  :913002:00:------:--</t>
  </si>
  <si>
    <t>21:0805:000186</t>
  </si>
  <si>
    <t>21:0228:000026</t>
  </si>
  <si>
    <t>21:0228:000026:0003:0001:00</t>
  </si>
  <si>
    <t>021J  :913003:10:------:--</t>
  </si>
  <si>
    <t>21:0805:000187</t>
  </si>
  <si>
    <t>21:0228:000027</t>
  </si>
  <si>
    <t>21:0228:000027:0003:0001:00</t>
  </si>
  <si>
    <t>021J  :913004:20:913003:10</t>
  </si>
  <si>
    <t>21:0805:000188</t>
  </si>
  <si>
    <t>21:0228:000027:0004:0001:00</t>
  </si>
  <si>
    <t>021J  :913005:00:------:--</t>
  </si>
  <si>
    <t>21:0805:000189</t>
  </si>
  <si>
    <t>21:0228:000028</t>
  </si>
  <si>
    <t>21:0228:000028:0003:0001:00</t>
  </si>
  <si>
    <t>021J  :913006:00:------:--</t>
  </si>
  <si>
    <t>21:0805:000190</t>
  </si>
  <si>
    <t>21:0228:000029</t>
  </si>
  <si>
    <t>21:0228:000029:0003:0001:00</t>
  </si>
  <si>
    <t>021J  :913007:00:------:--</t>
  </si>
  <si>
    <t>21:0805:000191</t>
  </si>
  <si>
    <t>21:0228:000030</t>
  </si>
  <si>
    <t>21:0228:000030:0003:0001:00</t>
  </si>
  <si>
    <t>021J  :913008:00:------:--</t>
  </si>
  <si>
    <t>21:0805:000192</t>
  </si>
  <si>
    <t>21:0228:000031</t>
  </si>
  <si>
    <t>21:0228:000031:0003:0001:00</t>
  </si>
  <si>
    <t>021J  :913009:00:------:--</t>
  </si>
  <si>
    <t>21:0805:000193</t>
  </si>
  <si>
    <t>21:0228:000032</t>
  </si>
  <si>
    <t>21:0228:000032:0003:0001:00</t>
  </si>
  <si>
    <t>021J  :913010:00:------:--</t>
  </si>
  <si>
    <t>21:0805:000194</t>
  </si>
  <si>
    <t>21:0228:000033</t>
  </si>
  <si>
    <t>21:0228:000033:0003:0001:00</t>
  </si>
  <si>
    <t>021J  :913012:00:------:--</t>
  </si>
  <si>
    <t>21:0805:000195</t>
  </si>
  <si>
    <t>21:0228:000034</t>
  </si>
  <si>
    <t>21:0228:000034:0003:0001:00</t>
  </si>
  <si>
    <t>021J  :913013:00:------:--</t>
  </si>
  <si>
    <t>21:0805:000196</t>
  </si>
  <si>
    <t>21:0228:000035</t>
  </si>
  <si>
    <t>21:0228:000035:0003:0001:00</t>
  </si>
  <si>
    <t>021J  :913014:00:------:--</t>
  </si>
  <si>
    <t>21:0805:000197</t>
  </si>
  <si>
    <t>21:0228:000036</t>
  </si>
  <si>
    <t>21:0228:000036:0003:0001:00</t>
  </si>
  <si>
    <t>021J  :913015:00:------:--</t>
  </si>
  <si>
    <t>21:0805:000198</t>
  </si>
  <si>
    <t>21:0228:000037</t>
  </si>
  <si>
    <t>21:0228:000037:0003:0001:00</t>
  </si>
  <si>
    <t>021J  :913016:00:------:--</t>
  </si>
  <si>
    <t>21:0805:000199</t>
  </si>
  <si>
    <t>21:0228:000038</t>
  </si>
  <si>
    <t>21:0228:000038:0003:0001:00</t>
  </si>
  <si>
    <t>021J  :913017:00:------:--</t>
  </si>
  <si>
    <t>21:0805:000200</t>
  </si>
  <si>
    <t>21:0228:000039</t>
  </si>
  <si>
    <t>21:0228:000039:0003:0001:00</t>
  </si>
  <si>
    <t>021J  :913018:00:------:--</t>
  </si>
  <si>
    <t>21:0805:000201</t>
  </si>
  <si>
    <t>21:0228:000040</t>
  </si>
  <si>
    <t>21:0228:000040:0003:0001:00</t>
  </si>
  <si>
    <t>021J  :913019:00:------:--</t>
  </si>
  <si>
    <t>21:0805:000202</t>
  </si>
  <si>
    <t>21:0228:000041</t>
  </si>
  <si>
    <t>21:0228:000041:0003:0001:00</t>
  </si>
  <si>
    <t>021J  :913020:00:------:--</t>
  </si>
  <si>
    <t>21:0805:000203</t>
  </si>
  <si>
    <t>21:0228:000042</t>
  </si>
  <si>
    <t>21:0228:000042:0003:0001:00</t>
  </si>
  <si>
    <t>021J  :913022:10:------:--</t>
  </si>
  <si>
    <t>21:0805:000204</t>
  </si>
  <si>
    <t>21:0228:000043</t>
  </si>
  <si>
    <t>21:0228:000043:0003:0001:00</t>
  </si>
  <si>
    <t>021J  :913023:20:913022:10</t>
  </si>
  <si>
    <t>21:0805:000205</t>
  </si>
  <si>
    <t>21:0228:000043:0004:0001:00</t>
  </si>
  <si>
    <t>021J  :913024:00:------:--</t>
  </si>
  <si>
    <t>21:0805:000206</t>
  </si>
  <si>
    <t>21:0228:000044</t>
  </si>
  <si>
    <t>21:0228:000044:0003:0001:00</t>
  </si>
  <si>
    <t>021J  :913025:00:------:--</t>
  </si>
  <si>
    <t>21:0805:000207</t>
  </si>
  <si>
    <t>21:0228:000045</t>
  </si>
  <si>
    <t>21:0228:000045:0003:0001:00</t>
  </si>
  <si>
    <t>021J  :913026:00:------:--</t>
  </si>
  <si>
    <t>21:0805:000208</t>
  </si>
  <si>
    <t>21:0228:000046</t>
  </si>
  <si>
    <t>21:0228:000046:0003:0001:00</t>
  </si>
  <si>
    <t>021J  :913027:00:------:--</t>
  </si>
  <si>
    <t>21:0805:000209</t>
  </si>
  <si>
    <t>21:0228:000047</t>
  </si>
  <si>
    <t>21:0228:000047:0003:0001:00</t>
  </si>
  <si>
    <t>021J  :913028:00:------:--</t>
  </si>
  <si>
    <t>21:0805:000210</t>
  </si>
  <si>
    <t>21:0228:000048</t>
  </si>
  <si>
    <t>21:0228:000048:0003:0001:00</t>
  </si>
  <si>
    <t>021J  :913029:00:------:--</t>
  </si>
  <si>
    <t>21:0805:000211</t>
  </si>
  <si>
    <t>21:0228:000049</t>
  </si>
  <si>
    <t>21:0228:000049:0003:0001:00</t>
  </si>
  <si>
    <t>021J  :913030:00:------:--</t>
  </si>
  <si>
    <t>21:0805:000212</t>
  </si>
  <si>
    <t>21:0228:000050</t>
  </si>
  <si>
    <t>21:0228:000050:0003:0001:00</t>
  </si>
  <si>
    <t>021J  :913031:00:------:--</t>
  </si>
  <si>
    <t>21:0805:000213</t>
  </si>
  <si>
    <t>21:0228:000051</t>
  </si>
  <si>
    <t>21:0228:000051:0003:0001:00</t>
  </si>
  <si>
    <t>021J  :913032:00:------:--</t>
  </si>
  <si>
    <t>21:0805:000214</t>
  </si>
  <si>
    <t>21:0228:000052</t>
  </si>
  <si>
    <t>21:0228:000052:0003:0001:00</t>
  </si>
  <si>
    <t>021J  :913033:00:------:--</t>
  </si>
  <si>
    <t>21:0805:000215</t>
  </si>
  <si>
    <t>21:0228:000053</t>
  </si>
  <si>
    <t>21:0228:000053:0003:0001:00</t>
  </si>
  <si>
    <t>021J  :913034:00:------:--</t>
  </si>
  <si>
    <t>21:0805:000216</t>
  </si>
  <si>
    <t>21:0228:000054</t>
  </si>
  <si>
    <t>21:0228:000054:0003:0001:00</t>
  </si>
  <si>
    <t>021J  :913035:00:------:--</t>
  </si>
  <si>
    <t>21:0805:000217</t>
  </si>
  <si>
    <t>21:0228:000055</t>
  </si>
  <si>
    <t>21:0228:000055:0003:0001:00</t>
  </si>
  <si>
    <t>021J  :913036:00:------:--</t>
  </si>
  <si>
    <t>21:0805:000218</t>
  </si>
  <si>
    <t>21:0228:000056</t>
  </si>
  <si>
    <t>21:0228:000056:0003:0001:00</t>
  </si>
  <si>
    <t>021J  :913037:00:------:--</t>
  </si>
  <si>
    <t>21:0805:000219</t>
  </si>
  <si>
    <t>21:0228:000057</t>
  </si>
  <si>
    <t>21:0228:000057:0003:0001:00</t>
  </si>
  <si>
    <t>021J  :913038:00:------:--</t>
  </si>
  <si>
    <t>21:0805:000220</t>
  </si>
  <si>
    <t>21:0228:000058</t>
  </si>
  <si>
    <t>21:0228:000058:0003:0001:00</t>
  </si>
  <si>
    <t>021J  :913039:00:------:--</t>
  </si>
  <si>
    <t>21:0805:000221</t>
  </si>
  <si>
    <t>21:0228:000059</t>
  </si>
  <si>
    <t>21:0228:000059:0003:0001:00</t>
  </si>
  <si>
    <t>021J  :913042:00:------:--</t>
  </si>
  <si>
    <t>21:0805:000222</t>
  </si>
  <si>
    <t>21:0228:000060</t>
  </si>
  <si>
    <t>21:0228:000060:0003:0001:00</t>
  </si>
  <si>
    <t>021J  :913043:00:------:--</t>
  </si>
  <si>
    <t>21:0805:000223</t>
  </si>
  <si>
    <t>21:0228:000061</t>
  </si>
  <si>
    <t>21:0228:000061:0003:0001:00</t>
  </si>
  <si>
    <t>021J  :913044:00:------:--</t>
  </si>
  <si>
    <t>21:0805:000224</t>
  </si>
  <si>
    <t>21:0228:000062</t>
  </si>
  <si>
    <t>21:0228:000062:0003:0001:00</t>
  </si>
  <si>
    <t>021J  :913045:00:------:--</t>
  </si>
  <si>
    <t>21:0805:000225</t>
  </si>
  <si>
    <t>21:0228:000063</t>
  </si>
  <si>
    <t>21:0228:000063:0003:0001:00</t>
  </si>
  <si>
    <t>021J  :913046:00:------:--</t>
  </si>
  <si>
    <t>21:0805:000226</t>
  </si>
  <si>
    <t>21:0228:000064</t>
  </si>
  <si>
    <t>21:0228:000064:0003:0001:00</t>
  </si>
  <si>
    <t>021J  :913047:00:------:--</t>
  </si>
  <si>
    <t>21:0805:000227</t>
  </si>
  <si>
    <t>21:0228:000065</t>
  </si>
  <si>
    <t>21:0228:000065:0003:0001:00</t>
  </si>
  <si>
    <t>021J  :913048:10:------:--</t>
  </si>
  <si>
    <t>21:0805:000228</t>
  </si>
  <si>
    <t>21:0228:000066</t>
  </si>
  <si>
    <t>21:0228:000066:0003:0001:00</t>
  </si>
  <si>
    <t>021J  :913049:20:913048:10</t>
  </si>
  <si>
    <t>21:0805:000229</t>
  </si>
  <si>
    <t>21:0228:000066:0004:0001:00</t>
  </si>
  <si>
    <t>021J  :913050:00:------:--</t>
  </si>
  <si>
    <t>21:0805:000230</t>
  </si>
  <si>
    <t>21:0228:000067</t>
  </si>
  <si>
    <t>21:0228:000067:0003:0001:00</t>
  </si>
  <si>
    <t>021J  :913051:00:------:--</t>
  </si>
  <si>
    <t>21:0805:000231</t>
  </si>
  <si>
    <t>21:0228:000068</t>
  </si>
  <si>
    <t>21:0228:000068:0003:0001:00</t>
  </si>
  <si>
    <t>021J  :913052:00:------:--</t>
  </si>
  <si>
    <t>21:0805:000232</t>
  </si>
  <si>
    <t>21:0228:000069</t>
  </si>
  <si>
    <t>21:0228:000069:0003:0001:00</t>
  </si>
  <si>
    <t>021J  :913053:00:------:--</t>
  </si>
  <si>
    <t>21:0805:000233</t>
  </si>
  <si>
    <t>21:0228:000070</t>
  </si>
  <si>
    <t>21:0228:000070:0003:0001:00</t>
  </si>
  <si>
    <t>021J  :913054:00:------:--</t>
  </si>
  <si>
    <t>21:0805:000234</t>
  </si>
  <si>
    <t>21:0228:000071</t>
  </si>
  <si>
    <t>21:0228:000071:0003:0001:00</t>
  </si>
  <si>
    <t>021J  :913056:00:------:--</t>
  </si>
  <si>
    <t>21:0805:000235</t>
  </si>
  <si>
    <t>21:0228:000072</t>
  </si>
  <si>
    <t>21:0228:000072:0003:0001:00</t>
  </si>
  <si>
    <t>021J  :913057:00:------:--</t>
  </si>
  <si>
    <t>21:0805:000236</t>
  </si>
  <si>
    <t>21:0228:000073</t>
  </si>
  <si>
    <t>21:0228:000073:0003:0001:00</t>
  </si>
  <si>
    <t>021J  :913058:00:------:--</t>
  </si>
  <si>
    <t>21:0805:000237</t>
  </si>
  <si>
    <t>21:0228:000074</t>
  </si>
  <si>
    <t>21:0228:000074:0003:0001:00</t>
  </si>
  <si>
    <t>021J  :913059:00:------:--</t>
  </si>
  <si>
    <t>21:0805:000238</t>
  </si>
  <si>
    <t>21:0228:000075</t>
  </si>
  <si>
    <t>21:0228:000075:0003:0001:00</t>
  </si>
  <si>
    <t>021J  :913060:00:------:--</t>
  </si>
  <si>
    <t>21:0805:000239</t>
  </si>
  <si>
    <t>21:0228:000076</t>
  </si>
  <si>
    <t>21:0228:000076:0003:0001:00</t>
  </si>
  <si>
    <t>021J  :913062:00:------:--</t>
  </si>
  <si>
    <t>21:0805:000240</t>
  </si>
  <si>
    <t>21:0228:000077</t>
  </si>
  <si>
    <t>21:0228:000077:0003:0001:00</t>
  </si>
  <si>
    <t>021J  :913063:00:------:--</t>
  </si>
  <si>
    <t>21:0805:000241</t>
  </si>
  <si>
    <t>21:0228:000078</t>
  </si>
  <si>
    <t>21:0228:000078:0003:0001:00</t>
  </si>
  <si>
    <t>021J  :913064:00:------:--</t>
  </si>
  <si>
    <t>21:0805:000242</t>
  </si>
  <si>
    <t>21:0228:000079</t>
  </si>
  <si>
    <t>21:0228:000079:0003:0001:00</t>
  </si>
  <si>
    <t>021J  :913065:00:------:--</t>
  </si>
  <si>
    <t>21:0805:000243</t>
  </si>
  <si>
    <t>21:0228:000080</t>
  </si>
  <si>
    <t>21:0228:000080:0003:0001:00</t>
  </si>
  <si>
    <t>021J  :913066:00:------:--</t>
  </si>
  <si>
    <t>21:0805:000244</t>
  </si>
  <si>
    <t>21:0228:000081</t>
  </si>
  <si>
    <t>21:0228:000081:0003:0001:00</t>
  </si>
  <si>
    <t>021J  :913067:00:------:--</t>
  </si>
  <si>
    <t>21:0805:000245</t>
  </si>
  <si>
    <t>21:0228:000082</t>
  </si>
  <si>
    <t>21:0228:000082:0003:0001:00</t>
  </si>
  <si>
    <t>021J  :913068:00:------:--</t>
  </si>
  <si>
    <t>21:0805:000246</t>
  </si>
  <si>
    <t>21:0228:000083</t>
  </si>
  <si>
    <t>21:0228:000083:0003:0001:00</t>
  </si>
  <si>
    <t>021J  :913069:10:------:--</t>
  </si>
  <si>
    <t>21:0805:000247</t>
  </si>
  <si>
    <t>21:0228:000084</t>
  </si>
  <si>
    <t>21:0228:000084:0003:0001:00</t>
  </si>
  <si>
    <t>021J  :913070:20:913069:10</t>
  </si>
  <si>
    <t>21:0805:000248</t>
  </si>
  <si>
    <t>21:0228:000084:0004:0001:00</t>
  </si>
  <si>
    <t>021J  :913071:00:------:--</t>
  </si>
  <si>
    <t>21:0805:000249</t>
  </si>
  <si>
    <t>21:0228:000085</t>
  </si>
  <si>
    <t>21:0228:000085:0003:0001:00</t>
  </si>
  <si>
    <t>021J  :913072:00:------:--</t>
  </si>
  <si>
    <t>21:0805:000250</t>
  </si>
  <si>
    <t>21:0228:000086</t>
  </si>
  <si>
    <t>21:0228:000086:0003:0001:00</t>
  </si>
  <si>
    <t>021J  :913073:00:------:--</t>
  </si>
  <si>
    <t>21:0805:000251</t>
  </si>
  <si>
    <t>21:0228:000087</t>
  </si>
  <si>
    <t>21:0228:000087:0003:0001:00</t>
  </si>
  <si>
    <t>021J  :913075:00:------:--</t>
  </si>
  <si>
    <t>21:0805:000252</t>
  </si>
  <si>
    <t>21:0228:000088</t>
  </si>
  <si>
    <t>21:0228:000088:0003:0001:00</t>
  </si>
  <si>
    <t>021J  :913076:00:------:--</t>
  </si>
  <si>
    <t>21:0805:000253</t>
  </si>
  <si>
    <t>21:0228:000089</t>
  </si>
  <si>
    <t>21:0228:000089:0003:0001:00</t>
  </si>
  <si>
    <t>021J  :913077:00:------:--</t>
  </si>
  <si>
    <t>21:0805:000254</t>
  </si>
  <si>
    <t>21:0228:000090</t>
  </si>
  <si>
    <t>21:0228:000090:0003:0001:00</t>
  </si>
  <si>
    <t>021J  :913078:00:------:--</t>
  </si>
  <si>
    <t>21:0805:000255</t>
  </si>
  <si>
    <t>21:0228:000091</t>
  </si>
  <si>
    <t>21:0228:000091:0003:0001:00</t>
  </si>
  <si>
    <t>021J  :913079:00:------:--</t>
  </si>
  <si>
    <t>21:0805:000256</t>
  </si>
  <si>
    <t>21:0228:000092</t>
  </si>
  <si>
    <t>21:0228:000092:0003:0001:00</t>
  </si>
  <si>
    <t>021J  :913080:00:------:--</t>
  </si>
  <si>
    <t>21:0805:000257</t>
  </si>
  <si>
    <t>21:0228:000093</t>
  </si>
  <si>
    <t>21:0228:000093:0003:0001:00</t>
  </si>
  <si>
    <t>021J  :913082:00:------:--</t>
  </si>
  <si>
    <t>21:0805:000258</t>
  </si>
  <si>
    <t>21:0228:000094</t>
  </si>
  <si>
    <t>21:0228:000094:0003:0001:00</t>
  </si>
  <si>
    <t>021J  :913083:00:------:--</t>
  </si>
  <si>
    <t>21:0805:000259</t>
  </si>
  <si>
    <t>21:0228:000095</t>
  </si>
  <si>
    <t>21:0228:000095:0003:0001:00</t>
  </si>
  <si>
    <t>021J  :913084:00:------:--</t>
  </si>
  <si>
    <t>21:0805:000260</t>
  </si>
  <si>
    <t>21:0228:000096</t>
  </si>
  <si>
    <t>21:0228:000096:0003:0001:00</t>
  </si>
  <si>
    <t>021J  :913085:00:------:--</t>
  </si>
  <si>
    <t>21:0805:000261</t>
  </si>
  <si>
    <t>21:0228:000097</t>
  </si>
  <si>
    <t>21:0228:000097:0003:0001:00</t>
  </si>
  <si>
    <t>021J  :913086:00:------:--</t>
  </si>
  <si>
    <t>21:0805:000262</t>
  </si>
  <si>
    <t>21:0228:000098</t>
  </si>
  <si>
    <t>21:0228:000098:0003:0001:00</t>
  </si>
  <si>
    <t>021J  :913087:00:------:--</t>
  </si>
  <si>
    <t>21:0805:000263</t>
  </si>
  <si>
    <t>21:0228:000099</t>
  </si>
  <si>
    <t>21:0228:000099:0003:0001:00</t>
  </si>
  <si>
    <t>021J  :913088:00:------:--</t>
  </si>
  <si>
    <t>21:0805:000264</t>
  </si>
  <si>
    <t>21:0228:000100</t>
  </si>
  <si>
    <t>21:0228:000100:0003:0001:00</t>
  </si>
  <si>
    <t>021J  :913089:00:------:--</t>
  </si>
  <si>
    <t>21:0805:000265</t>
  </si>
  <si>
    <t>21:0228:000101</t>
  </si>
  <si>
    <t>21:0228:000101:0003:0001:00</t>
  </si>
  <si>
    <t>021J  :913090:00:------:--</t>
  </si>
  <si>
    <t>21:0805:000266</t>
  </si>
  <si>
    <t>21:0228:000102</t>
  </si>
  <si>
    <t>21:0228:000102:0003:0001:00</t>
  </si>
  <si>
    <t>021J  :913091:00:------:--</t>
  </si>
  <si>
    <t>21:0805:000267</t>
  </si>
  <si>
    <t>21:0228:000103</t>
  </si>
  <si>
    <t>21:0228:000103:0003:0001:00</t>
  </si>
  <si>
    <t>021J  :913092:00:------:--</t>
  </si>
  <si>
    <t>21:0805:000268</t>
  </si>
  <si>
    <t>21:0228:000104</t>
  </si>
  <si>
    <t>21:0228:000104:0003:0001:00</t>
  </si>
  <si>
    <t>021J  :913093:00:------:--</t>
  </si>
  <si>
    <t>21:0805:000269</t>
  </si>
  <si>
    <t>21:0228:000105</t>
  </si>
  <si>
    <t>21:0228:000105:0003:0001:00</t>
  </si>
  <si>
    <t>021J  :913095:10:------:--</t>
  </si>
  <si>
    <t>21:0805:000270</t>
  </si>
  <si>
    <t>21:0228:000106</t>
  </si>
  <si>
    <t>21:0228:000106:0003:0001:00</t>
  </si>
  <si>
    <t>021J  :913096:20:913095:10</t>
  </si>
  <si>
    <t>21:0805:000271</t>
  </si>
  <si>
    <t>21:0228:000106:0004:0001:00</t>
  </si>
  <si>
    <t>021J  :913097:00:------:--</t>
  </si>
  <si>
    <t>21:0805:000272</t>
  </si>
  <si>
    <t>21:0228:000107</t>
  </si>
  <si>
    <t>21:0228:000107:0003:0001:00</t>
  </si>
  <si>
    <t>021J  :913098:00:------:--</t>
  </si>
  <si>
    <t>21:0805:000273</t>
  </si>
  <si>
    <t>21:0228:000108</t>
  </si>
  <si>
    <t>21:0228:000108:0003:0001:00</t>
  </si>
  <si>
    <t>021J  :913099:00:------:--</t>
  </si>
  <si>
    <t>21:0805:000274</t>
  </si>
  <si>
    <t>21:0228:000109</t>
  </si>
  <si>
    <t>21:0228:000109:0003:0001:00</t>
  </si>
  <si>
    <t>021J  :913100:00:------:--</t>
  </si>
  <si>
    <t>21:0805:000275</t>
  </si>
  <si>
    <t>21:0228:000110</t>
  </si>
  <si>
    <t>21:0228:000110:0003:0001:00</t>
  </si>
  <si>
    <t>021J  :913102:10:------:--</t>
  </si>
  <si>
    <t>21:0805:000276</t>
  </si>
  <si>
    <t>21:0228:000111</t>
  </si>
  <si>
    <t>21:0228:000111:0003:0001:00</t>
  </si>
  <si>
    <t>021J  :913103:20:913102:10</t>
  </si>
  <si>
    <t>21:0805:000277</t>
  </si>
  <si>
    <t>21:0228:000111:0004:0001:00</t>
  </si>
  <si>
    <t>021J  :913104:00:------:--</t>
  </si>
  <si>
    <t>21:0805:000278</t>
  </si>
  <si>
    <t>21:0228:000112</t>
  </si>
  <si>
    <t>21:0228:000112:0003:0001:00</t>
  </si>
  <si>
    <t>021J  :913105:00:------:--</t>
  </si>
  <si>
    <t>21:0805:000279</t>
  </si>
  <si>
    <t>21:0228:000113</t>
  </si>
  <si>
    <t>21:0228:000113:0003:0001:00</t>
  </si>
  <si>
    <t>021J  :913106:00:------:--</t>
  </si>
  <si>
    <t>21:0805:000280</t>
  </si>
  <si>
    <t>21:0228:000114</t>
  </si>
  <si>
    <t>21:0228:000114:0003:0001:00</t>
  </si>
  <si>
    <t>021J  :913107:00:------:--</t>
  </si>
  <si>
    <t>21:0805:000281</t>
  </si>
  <si>
    <t>21:0228:000115</t>
  </si>
  <si>
    <t>21:0228:000115:0003:0001:00</t>
  </si>
  <si>
    <t>021J  :913108:00:------:--</t>
  </si>
  <si>
    <t>21:0805:000282</t>
  </si>
  <si>
    <t>21:0228:000116</t>
  </si>
  <si>
    <t>21:0228:000116:0003:0001:00</t>
  </si>
  <si>
    <t>021J  :913109:00:------:--</t>
  </si>
  <si>
    <t>21:0805:000283</t>
  </si>
  <si>
    <t>21:0228:000117</t>
  </si>
  <si>
    <t>21:0228:000117:0003:0001:00</t>
  </si>
  <si>
    <t>021J  :913110:00:------:--</t>
  </si>
  <si>
    <t>21:0805:000284</t>
  </si>
  <si>
    <t>21:0228:000118</t>
  </si>
  <si>
    <t>21:0228:000118:0003:0001:00</t>
  </si>
  <si>
    <t>021J  :913111:00:------:--</t>
  </si>
  <si>
    <t>21:0805:000285</t>
  </si>
  <si>
    <t>21:0228:000119</t>
  </si>
  <si>
    <t>21:0228:000119:0003:0001:00</t>
  </si>
  <si>
    <t>021J  :913112:00:------:--</t>
  </si>
  <si>
    <t>21:0805:000286</t>
  </si>
  <si>
    <t>21:0228:000120</t>
  </si>
  <si>
    <t>21:0228:000120:0003:0001:00</t>
  </si>
  <si>
    <t>021J  :913113:00:------:--</t>
  </si>
  <si>
    <t>21:0805:000287</t>
  </si>
  <si>
    <t>21:0228:000121</t>
  </si>
  <si>
    <t>21:0228:000121:0003:0001:00</t>
  </si>
  <si>
    <t>021J  :913114:00:------:--</t>
  </si>
  <si>
    <t>21:0805:000288</t>
  </si>
  <si>
    <t>21:0228:000122</t>
  </si>
  <si>
    <t>21:0228:000122:0003:0001:00</t>
  </si>
  <si>
    <t>021J  :913115:00:------:--</t>
  </si>
  <si>
    <t>21:0805:000289</t>
  </si>
  <si>
    <t>21:0228:000123</t>
  </si>
  <si>
    <t>21:0228:000123:0003:0001:00</t>
  </si>
  <si>
    <t>021J  :913117:00:------:--</t>
  </si>
  <si>
    <t>21:0805:000290</t>
  </si>
  <si>
    <t>21:0228:000124</t>
  </si>
  <si>
    <t>21:0228:000124:0003:0001:00</t>
  </si>
  <si>
    <t>021J  :913118:00:------:--</t>
  </si>
  <si>
    <t>21:0805:000291</t>
  </si>
  <si>
    <t>21:0228:000125</t>
  </si>
  <si>
    <t>21:0228:000125:0003:0001:00</t>
  </si>
  <si>
    <t>021J  :913119:00:------:--</t>
  </si>
  <si>
    <t>21:0805:000292</t>
  </si>
  <si>
    <t>21:0228:000126</t>
  </si>
  <si>
    <t>21:0228:000126:0003:0001:00</t>
  </si>
  <si>
    <t>021J  :913120:00:------:--</t>
  </si>
  <si>
    <t>21:0805:000293</t>
  </si>
  <si>
    <t>21:0228:000127</t>
  </si>
  <si>
    <t>21:0228:000127:0003:0001:00</t>
  </si>
  <si>
    <t>021J  :913123:00:------:--</t>
  </si>
  <si>
    <t>21:0805:000294</t>
  </si>
  <si>
    <t>21:0228:000128</t>
  </si>
  <si>
    <t>21:0228:000128:0003:0001:00</t>
  </si>
  <si>
    <t>021J  :913124:00:------:--</t>
  </si>
  <si>
    <t>21:0805:000295</t>
  </si>
  <si>
    <t>21:0228:000129</t>
  </si>
  <si>
    <t>21:0228:000129:0003:0001:00</t>
  </si>
  <si>
    <t>021J  :913125:00:------:--</t>
  </si>
  <si>
    <t>21:0805:000296</t>
  </si>
  <si>
    <t>21:0228:000130</t>
  </si>
  <si>
    <t>21:0228:000130:0003:0001:00</t>
  </si>
  <si>
    <t>021J  :913126:00:------:--</t>
  </si>
  <si>
    <t>21:0805:000297</t>
  </si>
  <si>
    <t>21:0228:000131</t>
  </si>
  <si>
    <t>21:0228:000131:0003:0001:00</t>
  </si>
  <si>
    <t>021J  :913127:00:------:--</t>
  </si>
  <si>
    <t>21:0805:000298</t>
  </si>
  <si>
    <t>21:0228:000132</t>
  </si>
  <si>
    <t>21:0228:000132:0003:0001:00</t>
  </si>
  <si>
    <t>021J  :913128:10:------:--</t>
  </si>
  <si>
    <t>21:0805:000299</t>
  </si>
  <si>
    <t>21:0228:000133</t>
  </si>
  <si>
    <t>21:0228:000133:0003:0001:00</t>
  </si>
  <si>
    <t>021J  :913129:20:913128:10</t>
  </si>
  <si>
    <t>21:0805:000300</t>
  </si>
  <si>
    <t>21:0228:000133:0004:0001:00</t>
  </si>
  <si>
    <t>021J  :913130:00:------:--</t>
  </si>
  <si>
    <t>21:0805:000301</t>
  </si>
  <si>
    <t>21:0228:000134</t>
  </si>
  <si>
    <t>21:0228:000134:0003:0001:00</t>
  </si>
  <si>
    <t>021J  :913131:00:------:--</t>
  </si>
  <si>
    <t>21:0805:000302</t>
  </si>
  <si>
    <t>21:0228:000135</t>
  </si>
  <si>
    <t>21:0228:000135:0003:0001:00</t>
  </si>
  <si>
    <t>021J  :913132:00:------:--</t>
  </si>
  <si>
    <t>21:0805:000303</t>
  </si>
  <si>
    <t>21:0228:000136</t>
  </si>
  <si>
    <t>21:0228:000136:0003:0001:00</t>
  </si>
  <si>
    <t>021J  :913133:00:------:--</t>
  </si>
  <si>
    <t>21:0805:000304</t>
  </si>
  <si>
    <t>21:0228:000137</t>
  </si>
  <si>
    <t>21:0228:000137:0003:0001:00</t>
  </si>
  <si>
    <t>021J  :913134:00:------:--</t>
  </si>
  <si>
    <t>21:0805:000305</t>
  </si>
  <si>
    <t>21:0228:000138</t>
  </si>
  <si>
    <t>21:0228:000138:0003:0001:00</t>
  </si>
  <si>
    <t>021J  :913135:00:------:--</t>
  </si>
  <si>
    <t>21:0805:000306</t>
  </si>
  <si>
    <t>21:0228:000139</t>
  </si>
  <si>
    <t>21:0228:000139:0003:0001:00</t>
  </si>
  <si>
    <t>021J  :913136:00:------:--</t>
  </si>
  <si>
    <t>21:0805:000307</t>
  </si>
  <si>
    <t>21:0228:000140</t>
  </si>
  <si>
    <t>21:0228:000140:0003:0001:00</t>
  </si>
  <si>
    <t>021J  :913137:00:------:--</t>
  </si>
  <si>
    <t>21:0805:000308</t>
  </si>
  <si>
    <t>21:0228:000141</t>
  </si>
  <si>
    <t>21:0228:000141:0003:0001:00</t>
  </si>
  <si>
    <t>021J  :913138:00:------:--</t>
  </si>
  <si>
    <t>21:0805:000309</t>
  </si>
  <si>
    <t>21:0228:000142</t>
  </si>
  <si>
    <t>21:0228:000142:0003:0001:00</t>
  </si>
  <si>
    <t>021J  :913139:00:------:--</t>
  </si>
  <si>
    <t>21:0805:000310</t>
  </si>
  <si>
    <t>21:0228:000143</t>
  </si>
  <si>
    <t>21:0228:000143:0003:0001:00</t>
  </si>
  <si>
    <t>021J  :913140:00:------:--</t>
  </si>
  <si>
    <t>21:0805:000311</t>
  </si>
  <si>
    <t>21:0228:000144</t>
  </si>
  <si>
    <t>21:0228:000144:0003:0001:00</t>
  </si>
  <si>
    <t>021J  :913142:00:------:--</t>
  </si>
  <si>
    <t>21:0805:000312</t>
  </si>
  <si>
    <t>21:0228:000145</t>
  </si>
  <si>
    <t>21:0228:000145:0003:0001:00</t>
  </si>
  <si>
    <t>021J  :913143:00:------:--</t>
  </si>
  <si>
    <t>21:0805:000313</t>
  </si>
  <si>
    <t>21:0228:000146</t>
  </si>
  <si>
    <t>21:0228:000146:0003:0001:00</t>
  </si>
  <si>
    <t>021J  :913144:00:------:--</t>
  </si>
  <si>
    <t>21:0805:000314</t>
  </si>
  <si>
    <t>21:0228:000147</t>
  </si>
  <si>
    <t>21:0228:000147:0003:0001:00</t>
  </si>
  <si>
    <t>021J  :913145:10:------:--</t>
  </si>
  <si>
    <t>21:0805:000315</t>
  </si>
  <si>
    <t>21:0228:000148</t>
  </si>
  <si>
    <t>21:0228:000148:0003:0001:00</t>
  </si>
  <si>
    <t>021J  :913146:20:913145:10</t>
  </si>
  <si>
    <t>21:0805:000316</t>
  </si>
  <si>
    <t>21:0228:000148:0004:0001:00</t>
  </si>
  <si>
    <t>021J  :913147:00:------:--</t>
  </si>
  <si>
    <t>21:0805:000317</t>
  </si>
  <si>
    <t>21:0228:000149</t>
  </si>
  <si>
    <t>21:0228:000149:0003:0001:00</t>
  </si>
  <si>
    <t>021J  :913148:00:------:--</t>
  </si>
  <si>
    <t>21:0805:000318</t>
  </si>
  <si>
    <t>21:0228:000150</t>
  </si>
  <si>
    <t>21:0228:000150:0003:0001:00</t>
  </si>
  <si>
    <t>021J  :913149:00:------:--</t>
  </si>
  <si>
    <t>21:0805:000319</t>
  </si>
  <si>
    <t>21:0228:000151</t>
  </si>
  <si>
    <t>21:0228:000151:0003:0001:00</t>
  </si>
  <si>
    <t>021J  :913150:00:------:--</t>
  </si>
  <si>
    <t>21:0805:000320</t>
  </si>
  <si>
    <t>21:0228:000152</t>
  </si>
  <si>
    <t>21:0228:000152:0003:0001:00</t>
  </si>
  <si>
    <t>021J  :913151:00:------:--</t>
  </si>
  <si>
    <t>21:0805:000321</t>
  </si>
  <si>
    <t>21:0228:000153</t>
  </si>
  <si>
    <t>21:0228:000153:0003:0001:00</t>
  </si>
  <si>
    <t>021J  :913152:00:------:--</t>
  </si>
  <si>
    <t>21:0805:000322</t>
  </si>
  <si>
    <t>21:0228:000154</t>
  </si>
  <si>
    <t>21:0228:000154:0003:0001:00</t>
  </si>
  <si>
    <t>021J  :913153:00:------:--</t>
  </si>
  <si>
    <t>21:0805:000323</t>
  </si>
  <si>
    <t>21:0228:000155</t>
  </si>
  <si>
    <t>21:0228:000155:0003:0001:00</t>
  </si>
  <si>
    <t>021J  :913154:00:------:--</t>
  </si>
  <si>
    <t>21:0805:000324</t>
  </si>
  <si>
    <t>21:0228:000156</t>
  </si>
  <si>
    <t>21:0228:000156:0003:0001:00</t>
  </si>
  <si>
    <t>021J  :913155:00:------:--</t>
  </si>
  <si>
    <t>21:0805:000325</t>
  </si>
  <si>
    <t>21:0228:000157</t>
  </si>
  <si>
    <t>21:0228:000157:0003:0001:00</t>
  </si>
  <si>
    <t>021J  :913156:00:------:--</t>
  </si>
  <si>
    <t>21:0805:000326</t>
  </si>
  <si>
    <t>21:0228:000158</t>
  </si>
  <si>
    <t>21:0228:000158:0003:0001:00</t>
  </si>
  <si>
    <t>021J  :913158:00:------:--</t>
  </si>
  <si>
    <t>21:0805:000327</t>
  </si>
  <si>
    <t>21:0228:000159</t>
  </si>
  <si>
    <t>21:0228:000159:0003:0001:00</t>
  </si>
  <si>
    <t>021J  :913159:00:------:--</t>
  </si>
  <si>
    <t>21:0805:000328</t>
  </si>
  <si>
    <t>21:0228:000160</t>
  </si>
  <si>
    <t>21:0228:000160:0003:0001:00</t>
  </si>
  <si>
    <t>021J  :913160:00:------:--</t>
  </si>
  <si>
    <t>21:0805:000329</t>
  </si>
  <si>
    <t>21:0228:000161</t>
  </si>
  <si>
    <t>21:0228:000161:0003:0001:00</t>
  </si>
  <si>
    <t>021J  :913162:00:------:--</t>
  </si>
  <si>
    <t>21:0805:000330</t>
  </si>
  <si>
    <t>21:0228:000162</t>
  </si>
  <si>
    <t>21:0228:000162:0003:0001:00</t>
  </si>
  <si>
    <t>021J  :913163:00:------:--</t>
  </si>
  <si>
    <t>21:0805:000331</t>
  </si>
  <si>
    <t>21:0228:000163</t>
  </si>
  <si>
    <t>21:0228:000163:0003:0001:00</t>
  </si>
  <si>
    <t>021J  :913164:00:------:--</t>
  </si>
  <si>
    <t>21:0805:000332</t>
  </si>
  <si>
    <t>21:0228:000164</t>
  </si>
  <si>
    <t>21:0228:000164:0003:0001:00</t>
  </si>
  <si>
    <t>021J  :913165:00:------:--</t>
  </si>
  <si>
    <t>21:0805:000333</t>
  </si>
  <si>
    <t>21:0228:000165</t>
  </si>
  <si>
    <t>21:0228:000165:0003:0001:00</t>
  </si>
  <si>
    <t>021J  :913166:00:------:--</t>
  </si>
  <si>
    <t>21:0805:000334</t>
  </si>
  <si>
    <t>21:0228:000166</t>
  </si>
  <si>
    <t>21:0228:000166:0003:0001:00</t>
  </si>
  <si>
    <t>021J  :913167:00:------:--</t>
  </si>
  <si>
    <t>21:0805:000335</t>
  </si>
  <si>
    <t>21:0228:000167</t>
  </si>
  <si>
    <t>21:0228:000167:0003:0001:00</t>
  </si>
  <si>
    <t>021J  :913168:00:------:--</t>
  </si>
  <si>
    <t>21:0805:000336</t>
  </si>
  <si>
    <t>21:0228:000168</t>
  </si>
  <si>
    <t>21:0228:000168:0003:0001:00</t>
  </si>
  <si>
    <t>021J  :913169:00:------:--</t>
  </si>
  <si>
    <t>21:0805:000337</t>
  </si>
  <si>
    <t>21:0228:000169</t>
  </si>
  <si>
    <t>21:0228:000169:0003:0001:00</t>
  </si>
  <si>
    <t>021J  :913170:00:------:--</t>
  </si>
  <si>
    <t>21:0805:000338</t>
  </si>
  <si>
    <t>21:0228:000170</t>
  </si>
  <si>
    <t>21:0228:000170:0003:0001:00</t>
  </si>
  <si>
    <t>021J  :913171:00:------:--</t>
  </si>
  <si>
    <t>21:0805:000339</t>
  </si>
  <si>
    <t>21:0228:000171</t>
  </si>
  <si>
    <t>21:0228:000171:0003:0001:00</t>
  </si>
  <si>
    <t>021J  :913172:10:------:--</t>
  </si>
  <si>
    <t>21:0805:000340</t>
  </si>
  <si>
    <t>21:0228:000172</t>
  </si>
  <si>
    <t>21:0228:000172:0003:0001:00</t>
  </si>
  <si>
    <t>021J  :913173:20:913172:10</t>
  </si>
  <si>
    <t>21:0805:000341</t>
  </si>
  <si>
    <t>21:0228:000172:0004:0001:00</t>
  </si>
  <si>
    <t>021J  :913174:00:------:--</t>
  </si>
  <si>
    <t>21:0805:000342</t>
  </si>
  <si>
    <t>21:0228:000173</t>
  </si>
  <si>
    <t>21:0228:000173:0003:0001:00</t>
  </si>
  <si>
    <t>021J  :913175:00:------:--</t>
  </si>
  <si>
    <t>21:0805:000343</t>
  </si>
  <si>
    <t>21:0228:000174</t>
  </si>
  <si>
    <t>21:0228:000174:0003:0001:00</t>
  </si>
  <si>
    <t>021J  :913176:00:------:--</t>
  </si>
  <si>
    <t>21:0805:000344</t>
  </si>
  <si>
    <t>21:0228:000175</t>
  </si>
  <si>
    <t>21:0228:000175:0003:0001:00</t>
  </si>
  <si>
    <t>021J  :913178:00:------:--</t>
  </si>
  <si>
    <t>21:0805:000345</t>
  </si>
  <si>
    <t>21:0228:000176</t>
  </si>
  <si>
    <t>21:0228:000176:0003:0001:00</t>
  </si>
  <si>
    <t>021J  :913179:00:------:--</t>
  </si>
  <si>
    <t>21:0805:000346</t>
  </si>
  <si>
    <t>21:0228:000177</t>
  </si>
  <si>
    <t>21:0228:000177:0003:0001:00</t>
  </si>
  <si>
    <t>021J  :913180:00:------:--</t>
  </si>
  <si>
    <t>21:0805:000347</t>
  </si>
  <si>
    <t>21:0228:000178</t>
  </si>
  <si>
    <t>21:0228:000178:0003:0001:00</t>
  </si>
  <si>
    <t>021J  :913183:00:------:--</t>
  </si>
  <si>
    <t>21:0805:000348</t>
  </si>
  <si>
    <t>21:0228:000179</t>
  </si>
  <si>
    <t>21:0228:000179:0003:0001:00</t>
  </si>
  <si>
    <t>021J  :913184:00:------:--</t>
  </si>
  <si>
    <t>21:0805:000349</t>
  </si>
  <si>
    <t>21:0228:000180</t>
  </si>
  <si>
    <t>21:0228:000180:0003:0001:00</t>
  </si>
  <si>
    <t>021J  :913185:00:------:--</t>
  </si>
  <si>
    <t>21:0805:000350</t>
  </si>
  <si>
    <t>21:0228:000181</t>
  </si>
  <si>
    <t>21:0228:000181:0003:0001:00</t>
  </si>
  <si>
    <t>021J  :913186:00:------:--</t>
  </si>
  <si>
    <t>21:0805:000351</t>
  </si>
  <si>
    <t>21:0228:000182</t>
  </si>
  <si>
    <t>21:0228:000182:0003:0001:00</t>
  </si>
  <si>
    <t>021J  :913187:10:------:--</t>
  </si>
  <si>
    <t>21:0805:000352</t>
  </si>
  <si>
    <t>21:0228:000183</t>
  </si>
  <si>
    <t>21:0228:000183:0003:0001:00</t>
  </si>
  <si>
    <t>021J  :913188:20:913187:10</t>
  </si>
  <si>
    <t>21:0805:000353</t>
  </si>
  <si>
    <t>21:0228:000183:0004:0001:00</t>
  </si>
  <si>
    <t>021J  :913189:00:------:--</t>
  </si>
  <si>
    <t>21:0805:000354</t>
  </si>
  <si>
    <t>21:0228:000184</t>
  </si>
  <si>
    <t>21:0228:000184:0003:0001:00</t>
  </si>
  <si>
    <t>021J  :913190:00:------:--</t>
  </si>
  <si>
    <t>21:0805:000355</t>
  </si>
  <si>
    <t>21:0228:000185</t>
  </si>
  <si>
    <t>21:0228:000185:0003:0001:00</t>
  </si>
  <si>
    <t>021J  :913191:00:------:--</t>
  </si>
  <si>
    <t>21:0805:000356</t>
  </si>
  <si>
    <t>21:0228:000186</t>
  </si>
  <si>
    <t>21:0228:000186:0003:0001:00</t>
  </si>
  <si>
    <t>021J  :913192:00:------:--</t>
  </si>
  <si>
    <t>21:0805:000357</t>
  </si>
  <si>
    <t>21:0228:000187</t>
  </si>
  <si>
    <t>21:0228:000187:0003:0001:00</t>
  </si>
  <si>
    <t>021J  :913193:00:------:--</t>
  </si>
  <si>
    <t>21:0805:000358</t>
  </si>
  <si>
    <t>21:0228:000188</t>
  </si>
  <si>
    <t>21:0228:000188:0003:0001:00</t>
  </si>
  <si>
    <t>021J  :913194:00:------:--</t>
  </si>
  <si>
    <t>21:0805:000359</t>
  </si>
  <si>
    <t>21:0228:000189</t>
  </si>
  <si>
    <t>21:0228:000189:0003:0001:00</t>
  </si>
  <si>
    <t>021J  :913195:00:------:--</t>
  </si>
  <si>
    <t>21:0805:000360</t>
  </si>
  <si>
    <t>21:0228:000190</t>
  </si>
  <si>
    <t>21:0228:000190:0003:0001:00</t>
  </si>
  <si>
    <t>021J  :913196:00:------:--</t>
  </si>
  <si>
    <t>21:0805:000361</t>
  </si>
  <si>
    <t>21:0228:000191</t>
  </si>
  <si>
    <t>21:0228:000191:0003:0001:00</t>
  </si>
  <si>
    <t>021J  :913197:00:------:--</t>
  </si>
  <si>
    <t>21:0805:000362</t>
  </si>
  <si>
    <t>21:0228:000192</t>
  </si>
  <si>
    <t>21:0228:000192:0003:0001:00</t>
  </si>
  <si>
    <t>021J  :913198:00:------:--</t>
  </si>
  <si>
    <t>21:0805:000363</t>
  </si>
  <si>
    <t>21:0228:000193</t>
  </si>
  <si>
    <t>21:0228:000193:0003:0001:00</t>
  </si>
  <si>
    <t>021J  :913199:00:------:--</t>
  </si>
  <si>
    <t>21:0805:000364</t>
  </si>
  <si>
    <t>21:0228:000194</t>
  </si>
  <si>
    <t>21:0228:000194:0003:0001:00</t>
  </si>
  <si>
    <t>021J  :913200:00:------:--</t>
  </si>
  <si>
    <t>21:0805:000365</t>
  </si>
  <si>
    <t>21:0228:000195</t>
  </si>
  <si>
    <t>21:0228:000195:0003:0001:00</t>
  </si>
  <si>
    <t>021J  :913202:00:------:--</t>
  </si>
  <si>
    <t>21:0805:000366</t>
  </si>
  <si>
    <t>21:0228:000196</t>
  </si>
  <si>
    <t>21:0228:000196:0003:0001:00</t>
  </si>
  <si>
    <t>021J  :913203:00:------:--</t>
  </si>
  <si>
    <t>21:0805:000367</t>
  </si>
  <si>
    <t>21:0228:000197</t>
  </si>
  <si>
    <t>21:0228:000197:0003:0001:00</t>
  </si>
  <si>
    <t>021J  :913204:00:------:--</t>
  </si>
  <si>
    <t>21:0805:000368</t>
  </si>
  <si>
    <t>21:0228:000198</t>
  </si>
  <si>
    <t>21:0228:000198:0003:0001:00</t>
  </si>
  <si>
    <t>021J  :913205:00:------:--</t>
  </si>
  <si>
    <t>21:0805:000369</t>
  </si>
  <si>
    <t>21:0228:000199</t>
  </si>
  <si>
    <t>21:0228:000199:0003:0001:00</t>
  </si>
  <si>
    <t>021J  :913206:00:------:--</t>
  </si>
  <si>
    <t>21:0805:000370</t>
  </si>
  <si>
    <t>21:0228:000200</t>
  </si>
  <si>
    <t>21:0228:000200:0003:0001:00</t>
  </si>
  <si>
    <t>021J  :913208:10:------:--</t>
  </si>
  <si>
    <t>21:0805:000371</t>
  </si>
  <si>
    <t>21:0228:000201</t>
  </si>
  <si>
    <t>21:0228:000201:0003:0001:00</t>
  </si>
  <si>
    <t>021J  :913209:20:913208:10</t>
  </si>
  <si>
    <t>21:0805:000372</t>
  </si>
  <si>
    <t>21:0228:000201:0004:0001:00</t>
  </si>
  <si>
    <t>021J  :913210:00:------:--</t>
  </si>
  <si>
    <t>21:0805:000373</t>
  </si>
  <si>
    <t>21:0228:000202</t>
  </si>
  <si>
    <t>21:0228:000202:0003:0001:00</t>
  </si>
  <si>
    <t>021J  :913211:00:------:--</t>
  </si>
  <si>
    <t>21:0805:000374</t>
  </si>
  <si>
    <t>21:0228:000203</t>
  </si>
  <si>
    <t>21:0228:000203:0003:0001:00</t>
  </si>
  <si>
    <t>021J  :913212:00:------:--</t>
  </si>
  <si>
    <t>21:0805:000375</t>
  </si>
  <si>
    <t>21:0228:000204</t>
  </si>
  <si>
    <t>21:0228:000204:0003:0001:00</t>
  </si>
  <si>
    <t>021J  :913213:00:------:--</t>
  </si>
  <si>
    <t>21:0805:000376</t>
  </si>
  <si>
    <t>21:0228:000205</t>
  </si>
  <si>
    <t>21:0228:000205:0003:0001:00</t>
  </si>
  <si>
    <t>021J  :913214:00:------:--</t>
  </si>
  <si>
    <t>21:0805:000377</t>
  </si>
  <si>
    <t>21:0228:000206</t>
  </si>
  <si>
    <t>21:0228:000206:0003:0001:00</t>
  </si>
  <si>
    <t>021J  :913215:00:------:--</t>
  </si>
  <si>
    <t>21:0805:000378</t>
  </si>
  <si>
    <t>21:0228:000207</t>
  </si>
  <si>
    <t>21:0228:000207:0003:0001:00</t>
  </si>
  <si>
    <t>021J  :913216:00:------:--</t>
  </si>
  <si>
    <t>21:0805:000379</t>
  </si>
  <si>
    <t>21:0228:000208</t>
  </si>
  <si>
    <t>21:0228:000208:0003:0001:00</t>
  </si>
  <si>
    <t>021J  :913217:00:------:--</t>
  </si>
  <si>
    <t>21:0805:000380</t>
  </si>
  <si>
    <t>21:0228:000209</t>
  </si>
  <si>
    <t>21:0228:000209:0003:0001:00</t>
  </si>
  <si>
    <t>021J  :913218:00:------:--</t>
  </si>
  <si>
    <t>21:0805:000381</t>
  </si>
  <si>
    <t>21:0228:000210</t>
  </si>
  <si>
    <t>21:0228:000210:0003:0001:00</t>
  </si>
  <si>
    <t>021J  :913219:00:------:--</t>
  </si>
  <si>
    <t>21:0805:000382</t>
  </si>
  <si>
    <t>21:0228:000211</t>
  </si>
  <si>
    <t>21:0228:000211:0003:0001:00</t>
  </si>
  <si>
    <t>021J  :913220:00:------:--</t>
  </si>
  <si>
    <t>21:0805:000383</t>
  </si>
  <si>
    <t>21:0228:000212</t>
  </si>
  <si>
    <t>21:0228:000212:0003:0001:00</t>
  </si>
  <si>
    <t>021J  :913222:00:------:--</t>
  </si>
  <si>
    <t>21:0805:000384</t>
  </si>
  <si>
    <t>21:0228:000213</t>
  </si>
  <si>
    <t>21:0228:000213:0003:0001:00</t>
  </si>
  <si>
    <t>021J  :913223:00:------:--</t>
  </si>
  <si>
    <t>21:0805:000385</t>
  </si>
  <si>
    <t>21:0228:000214</t>
  </si>
  <si>
    <t>21:0228:000214:0003:0001:00</t>
  </si>
  <si>
    <t>021J  :913224:00:------:--</t>
  </si>
  <si>
    <t>21:0805:000386</t>
  </si>
  <si>
    <t>21:0228:000215</t>
  </si>
  <si>
    <t>21:0228:000215:0003:0001:00</t>
  </si>
  <si>
    <t>021J  :913225:00:------:--</t>
  </si>
  <si>
    <t>21:0805:000387</t>
  </si>
  <si>
    <t>21:0228:000216</t>
  </si>
  <si>
    <t>21:0228:000216:0003:0001:00</t>
  </si>
  <si>
    <t>021J  :913226:00:------:--</t>
  </si>
  <si>
    <t>21:0805:000388</t>
  </si>
  <si>
    <t>21:0228:000217</t>
  </si>
  <si>
    <t>21:0228:000217:0003:0001:00</t>
  </si>
  <si>
    <t>021J  :913227:00:------:--</t>
  </si>
  <si>
    <t>21:0805:000389</t>
  </si>
  <si>
    <t>21:0228:000218</t>
  </si>
  <si>
    <t>21:0228:000218:0003:0001:00</t>
  </si>
  <si>
    <t>021J  :913228:00:------:--</t>
  </si>
  <si>
    <t>21:0805:000390</t>
  </si>
  <si>
    <t>21:0228:000219</t>
  </si>
  <si>
    <t>21:0228:000219:0003:0001:00</t>
  </si>
  <si>
    <t>021J  :913229:00:------:--</t>
  </si>
  <si>
    <t>21:0805:000391</t>
  </si>
  <si>
    <t>21:0228:000220</t>
  </si>
  <si>
    <t>21:0228:000220:0003:0001:00</t>
  </si>
  <si>
    <t>021J  :913230:00:------:--</t>
  </si>
  <si>
    <t>21:0805:000392</t>
  </si>
  <si>
    <t>21:0228:000221</t>
  </si>
  <si>
    <t>21:0228:000221:0003:0001:00</t>
  </si>
  <si>
    <t>021J  :913231:00:------:--</t>
  </si>
  <si>
    <t>21:0805:000393</t>
  </si>
  <si>
    <t>21:0228:000222</t>
  </si>
  <si>
    <t>21:0228:000222:0003:0001:00</t>
  </si>
  <si>
    <t>021J  :913232:00:------:--</t>
  </si>
  <si>
    <t>21:0805:000394</t>
  </si>
  <si>
    <t>21:0228:000223</t>
  </si>
  <si>
    <t>21:0228:000223:0003:0001:00</t>
  </si>
  <si>
    <t>021J  :913233:10:------:--</t>
  </si>
  <si>
    <t>21:0805:000395</t>
  </si>
  <si>
    <t>21:0228:000224</t>
  </si>
  <si>
    <t>21:0228:000224:0003:0001:00</t>
  </si>
  <si>
    <t>021J  :913234:20:913233:10</t>
  </si>
  <si>
    <t>21:0805:000396</t>
  </si>
  <si>
    <t>21:0228:000224:0004:0001:00</t>
  </si>
  <si>
    <t>021J  :913235:00:------:--</t>
  </si>
  <si>
    <t>21:0805:000397</t>
  </si>
  <si>
    <t>21:0228:000225</t>
  </si>
  <si>
    <t>21:0228:000225:0003:0001:00</t>
  </si>
  <si>
    <t>021J  :913236:00:------:--</t>
  </si>
  <si>
    <t>21:0805:000398</t>
  </si>
  <si>
    <t>21:0228:000226</t>
  </si>
  <si>
    <t>21:0228:000226:0003:0001:00</t>
  </si>
  <si>
    <t>021J  :913237:00:------:--</t>
  </si>
  <si>
    <t>21:0805:000399</t>
  </si>
  <si>
    <t>21:0228:000227</t>
  </si>
  <si>
    <t>21:0228:000227:0003:0001:00</t>
  </si>
  <si>
    <t>021J  :913238:00:------:--</t>
  </si>
  <si>
    <t>21:0805:000400</t>
  </si>
  <si>
    <t>21:0228:000228</t>
  </si>
  <si>
    <t>21:0228:000228:0003:0001:00</t>
  </si>
  <si>
    <t>021J  :913239:00:------:--</t>
  </si>
  <si>
    <t>21:0805:000401</t>
  </si>
  <si>
    <t>21:0228:000229</t>
  </si>
  <si>
    <t>21:0228:000229:0003:0001:00</t>
  </si>
  <si>
    <t>021J  :913242:00:------:--</t>
  </si>
  <si>
    <t>21:0805:000402</t>
  </si>
  <si>
    <t>21:0228:000230</t>
  </si>
  <si>
    <t>21:0228:000230:0003:0001:00</t>
  </si>
  <si>
    <t>021J  :913243:00:------:--</t>
  </si>
  <si>
    <t>21:0805:000403</t>
  </si>
  <si>
    <t>21:0228:000231</t>
  </si>
  <si>
    <t>21:0228:000231:0003:0001:00</t>
  </si>
  <si>
    <t>021J  :913244:00:------:--</t>
  </si>
  <si>
    <t>21:0805:000404</t>
  </si>
  <si>
    <t>21:0228:000232</t>
  </si>
  <si>
    <t>21:0228:000232:0003:0001:00</t>
  </si>
  <si>
    <t>021J  :913245:00:------:--</t>
  </si>
  <si>
    <t>21:0805:000405</t>
  </si>
  <si>
    <t>21:0228:000233</t>
  </si>
  <si>
    <t>21:0228:000233:0003:0001:00</t>
  </si>
  <si>
    <t>021J  :913246:00:------:--</t>
  </si>
  <si>
    <t>21:0805:000406</t>
  </si>
  <si>
    <t>21:0228:000234</t>
  </si>
  <si>
    <t>21:0228:000234:0003:0001:00</t>
  </si>
  <si>
    <t>021J  :913247:00:------:--</t>
  </si>
  <si>
    <t>21:0805:000407</t>
  </si>
  <si>
    <t>21:0228:000235</t>
  </si>
  <si>
    <t>21:0228:000235:0003:0001:00</t>
  </si>
  <si>
    <t>021J  :913249:10:------:--</t>
  </si>
  <si>
    <t>21:0805:000408</t>
  </si>
  <si>
    <t>21:0228:000236</t>
  </si>
  <si>
    <t>21:0228:000236:0003:0001:00</t>
  </si>
  <si>
    <t>021J  :913250:20:913249:10</t>
  </si>
  <si>
    <t>21:0805:000409</t>
  </si>
  <si>
    <t>21:0228:000236:0004:0001:00</t>
  </si>
  <si>
    <t>021J  :913251:00:------:--</t>
  </si>
  <si>
    <t>21:0805:000410</t>
  </si>
  <si>
    <t>21:0228:000237</t>
  </si>
  <si>
    <t>21:0228:000237:0003:0001:00</t>
  </si>
  <si>
    <t>021J  :913252:00:------:--</t>
  </si>
  <si>
    <t>21:0805:000411</t>
  </si>
  <si>
    <t>21:0228:000238</t>
  </si>
  <si>
    <t>21:0228:000238:0003:0001:00</t>
  </si>
  <si>
    <t>021J  :913253:00:------:--</t>
  </si>
  <si>
    <t>21:0805:000412</t>
  </si>
  <si>
    <t>21:0228:000239</t>
  </si>
  <si>
    <t>21:0228:000239:0003:0001:00</t>
  </si>
  <si>
    <t>021J  :913254:00:------:--</t>
  </si>
  <si>
    <t>21:0805:000413</t>
  </si>
  <si>
    <t>21:0228:000240</t>
  </si>
  <si>
    <t>21:0228:000240:0003:0001:00</t>
  </si>
  <si>
    <t>021J  :913255:00:------:--</t>
  </si>
  <si>
    <t>21:0805:000414</t>
  </si>
  <si>
    <t>21:0228:000241</t>
  </si>
  <si>
    <t>21:0228:000241:0003:0001:00</t>
  </si>
  <si>
    <t>021J  :913256:00:------:--</t>
  </si>
  <si>
    <t>21:0805:000415</t>
  </si>
  <si>
    <t>21:0228:000242</t>
  </si>
  <si>
    <t>21:0228:000242:0003:0001:00</t>
  </si>
  <si>
    <t>021J  :913257:00:------:--</t>
  </si>
  <si>
    <t>21:0805:000416</t>
  </si>
  <si>
    <t>21:0228:000243</t>
  </si>
  <si>
    <t>21:0228:000243:0003:0001:00</t>
  </si>
  <si>
    <t>021J  :913258:00:------:--</t>
  </si>
  <si>
    <t>21:0805:000417</t>
  </si>
  <si>
    <t>21:0228:000244</t>
  </si>
  <si>
    <t>21:0228:000244:0003:0001:00</t>
  </si>
  <si>
    <t>021J  :913259:00:------:--</t>
  </si>
  <si>
    <t>21:0805:000418</t>
  </si>
  <si>
    <t>21:0228:000245</t>
  </si>
  <si>
    <t>21:0228:000245:0003:0001:00</t>
  </si>
  <si>
    <t>021J  :913260:00:------:--</t>
  </si>
  <si>
    <t>21:0805:000419</t>
  </si>
  <si>
    <t>21:0228:000246</t>
  </si>
  <si>
    <t>21:0228:000246:0003:0001:00</t>
  </si>
  <si>
    <t>021J  :913262:00:------:--</t>
  </si>
  <si>
    <t>21:0805:000420</t>
  </si>
  <si>
    <t>21:0228:000247</t>
  </si>
  <si>
    <t>21:0228:000247:0003:0001:00</t>
  </si>
  <si>
    <t>021J  :913263:00:------:--</t>
  </si>
  <si>
    <t>21:0805:000421</t>
  </si>
  <si>
    <t>21:0228:000248</t>
  </si>
  <si>
    <t>21:0228:000248:0003:0001:00</t>
  </si>
  <si>
    <t>021J  :913264:00:------:--</t>
  </si>
  <si>
    <t>21:0805:000422</t>
  </si>
  <si>
    <t>21:0226:000151</t>
  </si>
  <si>
    <t>21:0226:000151:0003:0001:00</t>
  </si>
  <si>
    <t>021J  :913265:00:------:--</t>
  </si>
  <si>
    <t>21:0805:000423</t>
  </si>
  <si>
    <t>21:0226:000152</t>
  </si>
  <si>
    <t>21:0226:000152:0003:0001:00</t>
  </si>
  <si>
    <t>021J  :913266:00:------:--</t>
  </si>
  <si>
    <t>21:0805:000424</t>
  </si>
  <si>
    <t>21:0226:000153</t>
  </si>
  <si>
    <t>21:0226:000153:0003:0001:00</t>
  </si>
  <si>
    <t>021J  :913267:00:------:--</t>
  </si>
  <si>
    <t>21:0805:000425</t>
  </si>
  <si>
    <t>21:0226:000154</t>
  </si>
  <si>
    <t>21:0226:000154:0003:0001:00</t>
  </si>
  <si>
    <t>021J  :913268:00:------:--</t>
  </si>
  <si>
    <t>21:0805:000426</t>
  </si>
  <si>
    <t>21:0226:000155</t>
  </si>
  <si>
    <t>21:0226:000155:0003:0001:00</t>
  </si>
  <si>
    <t>021J  :913269:00:------:--</t>
  </si>
  <si>
    <t>21:0805:000427</t>
  </si>
  <si>
    <t>21:0226:000156</t>
  </si>
  <si>
    <t>21:0226:000156:0003:0001:00</t>
  </si>
  <si>
    <t>021J  :913270:00:------:--</t>
  </si>
  <si>
    <t>21:0805:000428</t>
  </si>
  <si>
    <t>21:0226:000157</t>
  </si>
  <si>
    <t>21:0226:000157:0003:0001:00</t>
  </si>
  <si>
    <t>021J  :913271:00:------:--</t>
  </si>
  <si>
    <t>21:0805:000429</t>
  </si>
  <si>
    <t>21:0226:000158</t>
  </si>
  <si>
    <t>21:0226:000158:0003:0001:00</t>
  </si>
  <si>
    <t>021J  :913272:00:------:--</t>
  </si>
  <si>
    <t>21:0805:000430</t>
  </si>
  <si>
    <t>21:0226:000159</t>
  </si>
  <si>
    <t>21:0226:000159:0003:0001:00</t>
  </si>
  <si>
    <t>021J  :913273:00:------:--</t>
  </si>
  <si>
    <t>21:0805:000431</t>
  </si>
  <si>
    <t>21:0226:000160</t>
  </si>
  <si>
    <t>21:0226:000160:0003:0001:00</t>
  </si>
  <si>
    <t>021J  :913275:00:------:--</t>
  </si>
  <si>
    <t>21:0805:000432</t>
  </si>
  <si>
    <t>21:0226:000161</t>
  </si>
  <si>
    <t>21:0226:000161:0003:0001:00</t>
  </si>
  <si>
    <t>021J  :913276:00:------:--</t>
  </si>
  <si>
    <t>21:0805:000433</t>
  </si>
  <si>
    <t>21:0226:000162</t>
  </si>
  <si>
    <t>21:0226:000162:0003:0001:00</t>
  </si>
  <si>
    <t>021J  :913277:00:------:--</t>
  </si>
  <si>
    <t>21:0805:000434</t>
  </si>
  <si>
    <t>21:0226:000163</t>
  </si>
  <si>
    <t>21:0226:000163:0003:0001:00</t>
  </si>
  <si>
    <t>021J  :913278:10:------:--</t>
  </si>
  <si>
    <t>21:0805:000435</t>
  </si>
  <si>
    <t>21:0226:000164</t>
  </si>
  <si>
    <t>21:0226:000164:0003:0001:00</t>
  </si>
  <si>
    <t>021J  :913279:20:913278:10</t>
  </si>
  <si>
    <t>21:0805:000436</t>
  </si>
  <si>
    <t>21:0226:000164:0004:0001:00</t>
  </si>
  <si>
    <t>021J  :913280:00:------:--</t>
  </si>
  <si>
    <t>21:0805:000437</t>
  </si>
  <si>
    <t>21:0226:000165</t>
  </si>
  <si>
    <t>21:0226:000165:0003:0001:00</t>
  </si>
  <si>
    <t>021J  :915002:00:------:--</t>
  </si>
  <si>
    <t>21:0805:000438</t>
  </si>
  <si>
    <t>21:0228:000249</t>
  </si>
  <si>
    <t>21:0228:000249:0003:0001:00</t>
  </si>
  <si>
    <t>021J  :915003:00:------:--</t>
  </si>
  <si>
    <t>21:0805:000439</t>
  </si>
  <si>
    <t>21:0228:000250</t>
  </si>
  <si>
    <t>21:0228:000250:0003:0001:00</t>
  </si>
  <si>
    <t>021J  :915004:00:------:--</t>
  </si>
  <si>
    <t>21:0805:000440</t>
  </si>
  <si>
    <t>21:0226:000166</t>
  </si>
  <si>
    <t>21:0226:000166:0003:0001:00</t>
  </si>
  <si>
    <t>021J  :915005:10:------:--</t>
  </si>
  <si>
    <t>21:0805:000441</t>
  </si>
  <si>
    <t>21:0228:000251</t>
  </si>
  <si>
    <t>21:0228:000251:0003:0001:00</t>
  </si>
  <si>
    <t>021J  :915006:20:915005:10</t>
  </si>
  <si>
    <t>21:0805:000442</t>
  </si>
  <si>
    <t>21:0228:000251:0004:0001:00</t>
  </si>
  <si>
    <t>021J  :915007:00:------:--</t>
  </si>
  <si>
    <t>21:0805:000443</t>
  </si>
  <si>
    <t>21:0228:000252</t>
  </si>
  <si>
    <t>21:0228:000252:0003:0001:00</t>
  </si>
  <si>
    <t>021J  :915008:00:------:--</t>
  </si>
  <si>
    <t>21:0805:000444</t>
  </si>
  <si>
    <t>21:0228:000253</t>
  </si>
  <si>
    <t>21:0228:000253:0003:0001:00</t>
  </si>
  <si>
    <t>021J  :915009:00:------:--</t>
  </si>
  <si>
    <t>21:0805:000445</t>
  </si>
  <si>
    <t>21:0226:000167</t>
  </si>
  <si>
    <t>21:0226:000167:0003:0001:00</t>
  </si>
  <si>
    <t>021J  :915010:00:------:--</t>
  </si>
  <si>
    <t>21:0805:000446</t>
  </si>
  <si>
    <t>21:0226:000168</t>
  </si>
  <si>
    <t>21:0226:000168:0003:0001:00</t>
  </si>
  <si>
    <t>021J  :915011:00:------:--</t>
  </si>
  <si>
    <t>21:0805:000447</t>
  </si>
  <si>
    <t>21:0226:000169</t>
  </si>
  <si>
    <t>21:0226:000169:0003:0001:00</t>
  </si>
  <si>
    <t>021J  :915012:00:------:--</t>
  </si>
  <si>
    <t>21:0805:000448</t>
  </si>
  <si>
    <t>21:0226:000170</t>
  </si>
  <si>
    <t>21:0226:000170:0003:0001:00</t>
  </si>
  <si>
    <t>021J  :915013:00:------:--</t>
  </si>
  <si>
    <t>21:0805:000449</t>
  </si>
  <si>
    <t>21:0226:000171</t>
  </si>
  <si>
    <t>21:0226:000171:0003:0001:00</t>
  </si>
  <si>
    <t>021J  :915014:00:------:--</t>
  </si>
  <si>
    <t>21:0805:000450</t>
  </si>
  <si>
    <t>21:0226:000172</t>
  </si>
  <si>
    <t>21:0226:000172:0003:0001:00</t>
  </si>
  <si>
    <t>021J  :915015:00:------:--</t>
  </si>
  <si>
    <t>21:0805:000451</t>
  </si>
  <si>
    <t>21:0226:000173</t>
  </si>
  <si>
    <t>21:0226:000173:0003:0001:00</t>
  </si>
  <si>
    <t>021J  :915016:00:------:--</t>
  </si>
  <si>
    <t>21:0805:000452</t>
  </si>
  <si>
    <t>21:0226:000174</t>
  </si>
  <si>
    <t>21:0226:000174:0003:0001:00</t>
  </si>
  <si>
    <t>021J  :915017:00:------:--</t>
  </si>
  <si>
    <t>21:0805:000453</t>
  </si>
  <si>
    <t>21:0226:000175</t>
  </si>
  <si>
    <t>21:0226:000175:0003:0001:00</t>
  </si>
  <si>
    <t>021J  :915018:00:------:--</t>
  </si>
  <si>
    <t>21:0805:000454</t>
  </si>
  <si>
    <t>21:0226:000176</t>
  </si>
  <si>
    <t>21:0226:000176:0003:0001:00</t>
  </si>
  <si>
    <t>021J  :915019:00:------:--</t>
  </si>
  <si>
    <t>21:0805:000455</t>
  </si>
  <si>
    <t>21:0226:000177</t>
  </si>
  <si>
    <t>21:0226:000177:0003:0001:00</t>
  </si>
  <si>
    <t>021J  :915022:00:------:--</t>
  </si>
  <si>
    <t>21:0805:000456</t>
  </si>
  <si>
    <t>21:0226:000178</t>
  </si>
  <si>
    <t>21:0226:000178:0003:0001:00</t>
  </si>
  <si>
    <t>021J  :915023:10:------:--</t>
  </si>
  <si>
    <t>21:0805:000457</t>
  </si>
  <si>
    <t>21:0226:000179</t>
  </si>
  <si>
    <t>21:0226:000179:0003:0001:00</t>
  </si>
  <si>
    <t>021J  :915024:20:915023:10</t>
  </si>
  <si>
    <t>21:0805:000458</t>
  </si>
  <si>
    <t>21:0226:000179:0004:0001:00</t>
  </si>
  <si>
    <t>021J  :915025:00:------:--</t>
  </si>
  <si>
    <t>21:0805:000459</t>
  </si>
  <si>
    <t>21:0226:000180</t>
  </si>
  <si>
    <t>21:0226:000180:0003:0001:00</t>
  </si>
  <si>
    <t>021J  :915026:00:------:--</t>
  </si>
  <si>
    <t>21:0805:000460</t>
  </si>
  <si>
    <t>21:0228:000254</t>
  </si>
  <si>
    <t>21:0228:000254:0003:0001:00</t>
  </si>
  <si>
    <t>021J  :915027:00:------:--</t>
  </si>
  <si>
    <t>21:0805:000461</t>
  </si>
  <si>
    <t>21:0226:000181</t>
  </si>
  <si>
    <t>21:0226:000181:0003:0001:00</t>
  </si>
  <si>
    <t>021J  :915028:00:------:--</t>
  </si>
  <si>
    <t>21:0805:000462</t>
  </si>
  <si>
    <t>21:0226:000182</t>
  </si>
  <si>
    <t>21:0226:000182:0003:0001:00</t>
  </si>
  <si>
    <t>021J  :915029:00:------:--</t>
  </si>
  <si>
    <t>21:0805:000463</t>
  </si>
  <si>
    <t>21:0226:000183</t>
  </si>
  <si>
    <t>21:0226:000183:0003:0001:00</t>
  </si>
  <si>
    <t>021J  :915030:00:------:--</t>
  </si>
  <si>
    <t>21:0805:000464</t>
  </si>
  <si>
    <t>21:0226:000184</t>
  </si>
  <si>
    <t>21:0226:000184:0003:0001:00</t>
  </si>
  <si>
    <t>021J  :915031:00:------:--</t>
  </si>
  <si>
    <t>21:0805:000465</t>
  </si>
  <si>
    <t>21:0226:000185</t>
  </si>
  <si>
    <t>21:0226:000185:0003:0001:00</t>
  </si>
  <si>
    <t>021J  :915032:00:------:--</t>
  </si>
  <si>
    <t>21:0805:000466</t>
  </si>
  <si>
    <t>21:0226:000186</t>
  </si>
  <si>
    <t>21:0226:000186:0003:0001:00</t>
  </si>
  <si>
    <t>021J  :915034:00:------:--</t>
  </si>
  <si>
    <t>21:0805:000467</t>
  </si>
  <si>
    <t>21:0226:000187</t>
  </si>
  <si>
    <t>21:0226:000187:0003:0001:00</t>
  </si>
  <si>
    <t>021J  :915035:00:------:--</t>
  </si>
  <si>
    <t>21:0805:000468</t>
  </si>
  <si>
    <t>21:0226:000188</t>
  </si>
  <si>
    <t>21:0226:000188:0003:0001:00</t>
  </si>
  <si>
    <t>021J  :915036:00:------:--</t>
  </si>
  <si>
    <t>21:0805:000469</t>
  </si>
  <si>
    <t>21:0226:000189</t>
  </si>
  <si>
    <t>21:0226:000189:0003:0001:00</t>
  </si>
  <si>
    <t>021J  :915037:00:------:--</t>
  </si>
  <si>
    <t>21:0805:000470</t>
  </si>
  <si>
    <t>21:0226:000190</t>
  </si>
  <si>
    <t>21:0226:000190:0003:0001:00</t>
  </si>
  <si>
    <t>021J  :915038:00:------:--</t>
  </si>
  <si>
    <t>21:0805:000471</t>
  </si>
  <si>
    <t>21:0226:000191</t>
  </si>
  <si>
    <t>21:0226:000191:0003:0001:00</t>
  </si>
  <si>
    <t>021J  :915039:00:------:--</t>
  </si>
  <si>
    <t>21:0805:000472</t>
  </si>
  <si>
    <t>21:0226:000192</t>
  </si>
  <si>
    <t>21:0226:000192:0003:0001:00</t>
  </si>
  <si>
    <t>021J  :915040:00:------:--</t>
  </si>
  <si>
    <t>21:0805:000473</t>
  </si>
  <si>
    <t>21:0226:000193</t>
  </si>
  <si>
    <t>21:0226:000193:0003:0001:00</t>
  </si>
  <si>
    <t>021J  :915042:00:------:--</t>
  </si>
  <si>
    <t>21:0805:000474</t>
  </si>
  <si>
    <t>21:0226:000194</t>
  </si>
  <si>
    <t>21:0226:000194:0003:0001:00</t>
  </si>
  <si>
    <t>021J  :915043:00:------:--</t>
  </si>
  <si>
    <t>21:0805:000475</t>
  </si>
  <si>
    <t>21:0226:000195</t>
  </si>
  <si>
    <t>21:0226:000195:0003:0001:00</t>
  </si>
  <si>
    <t>021J  :915044:10:------:--</t>
  </si>
  <si>
    <t>21:0805:000476</t>
  </si>
  <si>
    <t>21:0226:000196</t>
  </si>
  <si>
    <t>21:0226:000196:0003:0001:00</t>
  </si>
  <si>
    <t>021J  :915045:20:915044:10</t>
  </si>
  <si>
    <t>21:0805:000477</t>
  </si>
  <si>
    <t>21:0226:000196:0004:0001:00</t>
  </si>
  <si>
    <t>021J  :915046:00:------:--</t>
  </si>
  <si>
    <t>21:0805:000478</t>
  </si>
  <si>
    <t>21:0226:000197</t>
  </si>
  <si>
    <t>21:0226:000197:0003:0001:00</t>
  </si>
  <si>
    <t>021J  :915047:00:------:--</t>
  </si>
  <si>
    <t>21:0805:000479</t>
  </si>
  <si>
    <t>21:0226:000198</t>
  </si>
  <si>
    <t>21:0226:000198:0003:0001:00</t>
  </si>
  <si>
    <t>021J  :915048:00:------:--</t>
  </si>
  <si>
    <t>21:0805:000480</t>
  </si>
  <si>
    <t>21:0226:000199</t>
  </si>
  <si>
    <t>21:0226:000199:0003:0001:00</t>
  </si>
  <si>
    <t>021J  :915050:00:------:--</t>
  </si>
  <si>
    <t>21:0805:000481</t>
  </si>
  <si>
    <t>21:0226:000200</t>
  </si>
  <si>
    <t>21:0226:000200:0003:0001:00</t>
  </si>
  <si>
    <t>021J  :915051:00:------:--</t>
  </si>
  <si>
    <t>21:0805:000482</t>
  </si>
  <si>
    <t>21:0226:000201</t>
  </si>
  <si>
    <t>21:0226:000201:0003:0001:00</t>
  </si>
  <si>
    <t>021J  :915052:00:------:--</t>
  </si>
  <si>
    <t>21:0805:000483</t>
  </si>
  <si>
    <t>21:0226:000202</t>
  </si>
  <si>
    <t>21:0226:000202:0003:0001:00</t>
  </si>
  <si>
    <t>021J  :915053:00:------:--</t>
  </si>
  <si>
    <t>21:0805:000484</t>
  </si>
  <si>
    <t>21:0226:000203</t>
  </si>
  <si>
    <t>21:0226:000203:0003:0001:00</t>
  </si>
  <si>
    <t>021J  :915054:00:------:--</t>
  </si>
  <si>
    <t>21:0805:000485</t>
  </si>
  <si>
    <t>21:0226:000204</t>
  </si>
  <si>
    <t>21:0226:000204:0003:0001:00</t>
  </si>
  <si>
    <t>021J  :915055:00:------:--</t>
  </si>
  <si>
    <t>21:0805:000486</t>
  </si>
  <si>
    <t>21:0226:000205</t>
  </si>
  <si>
    <t>21:0226:000205:0003:0001:00</t>
  </si>
  <si>
    <t>021J  :915056:00:------:--</t>
  </si>
  <si>
    <t>21:0805:000487</t>
  </si>
  <si>
    <t>21:0226:000206</t>
  </si>
  <si>
    <t>21:0226:000206:0003:0001:00</t>
  </si>
  <si>
    <t>021J  :915057:00:------:--</t>
  </si>
  <si>
    <t>21:0805:000488</t>
  </si>
  <si>
    <t>21:0226:000207</t>
  </si>
  <si>
    <t>21:0226:000207:0003:0001:00</t>
  </si>
  <si>
    <t>021J  :915058:00:------:--</t>
  </si>
  <si>
    <t>21:0805:000489</t>
  </si>
  <si>
    <t>21:0226:000208</t>
  </si>
  <si>
    <t>21:0226:000208:0003:0001:00</t>
  </si>
  <si>
    <t>021J  :915059:00:------:--</t>
  </si>
  <si>
    <t>21:0805:000490</t>
  </si>
  <si>
    <t>21:0226:000209</t>
  </si>
  <si>
    <t>21:0226:000209:0003:0001:00</t>
  </si>
  <si>
    <t>021J  :915060:00:------:--</t>
  </si>
  <si>
    <t>21:0805:000491</t>
  </si>
  <si>
    <t>21:0226:000210</t>
  </si>
  <si>
    <t>21:0226:000210:0003:0001:00</t>
  </si>
  <si>
    <t>021J  :915062:00:------:--</t>
  </si>
  <si>
    <t>21:0805:000492</t>
  </si>
  <si>
    <t>21:0226:000211</t>
  </si>
  <si>
    <t>21:0226:000211:0003:0001:00</t>
  </si>
  <si>
    <t>021J  :915063:10:------:--</t>
  </si>
  <si>
    <t>21:0805:000493</t>
  </si>
  <si>
    <t>21:0226:000212</t>
  </si>
  <si>
    <t>21:0226:000212:0003:0001:00</t>
  </si>
  <si>
    <t>021J  :915064:20:915063:10</t>
  </si>
  <si>
    <t>21:0805:000494</t>
  </si>
  <si>
    <t>21:0226:000212:0004:0001:00</t>
  </si>
  <si>
    <t>021J  :915066:00:------:--</t>
  </si>
  <si>
    <t>21:0805:000495</t>
  </si>
  <si>
    <t>21:0226:000213</t>
  </si>
  <si>
    <t>21:0226:000213:0003:0001:00</t>
  </si>
  <si>
    <t>021J  :915067:00:------:--</t>
  </si>
  <si>
    <t>21:0805:000496</t>
  </si>
  <si>
    <t>21:0226:000214</t>
  </si>
  <si>
    <t>21:0226:000214:0003:0001:00</t>
  </si>
  <si>
    <t>021J  :915068:00:------:--</t>
  </si>
  <si>
    <t>21:0805:000497</t>
  </si>
  <si>
    <t>21:0226:000215</t>
  </si>
  <si>
    <t>21:0226:000215:0003:0001:00</t>
  </si>
  <si>
    <t>021J  :915069:00:------:--</t>
  </si>
  <si>
    <t>21:0805:000498</t>
  </si>
  <si>
    <t>21:0226:000216</t>
  </si>
  <si>
    <t>21:0226:000216:0003:0001:00</t>
  </si>
  <si>
    <t>021J  :915070:00:------:--</t>
  </si>
  <si>
    <t>21:0805:000499</t>
  </si>
  <si>
    <t>21:0226:000217</t>
  </si>
  <si>
    <t>21:0226:000217:0003:0001:00</t>
  </si>
  <si>
    <t>021J  :915071:00:------:--</t>
  </si>
  <si>
    <t>21:0805:000500</t>
  </si>
  <si>
    <t>21:0226:000218</t>
  </si>
  <si>
    <t>21:0226:000218:0003:0001:00</t>
  </si>
  <si>
    <t>021J  :915072:00:------:--</t>
  </si>
  <si>
    <t>21:0805:000501</t>
  </si>
  <si>
    <t>21:0226:000219</t>
  </si>
  <si>
    <t>21:0226:000219:0003:0001:00</t>
  </si>
  <si>
    <t>021J  :915073:00:------:--</t>
  </si>
  <si>
    <t>21:0805:000502</t>
  </si>
  <si>
    <t>21:0226:000220</t>
  </si>
  <si>
    <t>21:0226:000220:0003:0001:00</t>
  </si>
  <si>
    <t>021J  :915074:00:------:--</t>
  </si>
  <si>
    <t>21:0805:000503</t>
  </si>
  <si>
    <t>21:0226:000221</t>
  </si>
  <si>
    <t>21:0226:000221:0003:0001:00</t>
  </si>
  <si>
    <t>021J  :915075:00:------:--</t>
  </si>
  <si>
    <t>21:0805:000504</t>
  </si>
  <si>
    <t>21:0226:000222</t>
  </si>
  <si>
    <t>21:0226:000222:0003:0001:00</t>
  </si>
  <si>
    <t>021J  :915076:00:------:--</t>
  </si>
  <si>
    <t>21:0805:000505</t>
  </si>
  <si>
    <t>21:0226:000223</t>
  </si>
  <si>
    <t>21:0226:000223:0003:0001:00</t>
  </si>
  <si>
    <t>021J  :915077:00:------:--</t>
  </si>
  <si>
    <t>21:0805:000506</t>
  </si>
  <si>
    <t>21:0226:000224</t>
  </si>
  <si>
    <t>21:0226:000224:0003:0001:00</t>
  </si>
  <si>
    <t>021J  :915078:00:------:--</t>
  </si>
  <si>
    <t>21:0805:000507</t>
  </si>
  <si>
    <t>21:0226:000225</t>
  </si>
  <si>
    <t>21:0226:000225:0003:0001:00</t>
  </si>
  <si>
    <t>021J  :915079:00:------:--</t>
  </si>
  <si>
    <t>21:0805:000508</t>
  </si>
  <si>
    <t>21:0226:000226</t>
  </si>
  <si>
    <t>21:0226:000226:0003:0001:00</t>
  </si>
  <si>
    <t>021J  :915080:00:------:--</t>
  </si>
  <si>
    <t>21:0805:000509</t>
  </si>
  <si>
    <t>21:0226:000227</t>
  </si>
  <si>
    <t>21:0226:000227:0003:0001:00</t>
  </si>
  <si>
    <t>021J  :915082:00:------:--</t>
  </si>
  <si>
    <t>21:0805:000510</t>
  </si>
  <si>
    <t>21:0226:000228</t>
  </si>
  <si>
    <t>21:0226:000228:0003:0001:00</t>
  </si>
  <si>
    <t>021J  :915083:00:------:--</t>
  </si>
  <si>
    <t>21:0805:000511</t>
  </si>
  <si>
    <t>21:0226:000229</t>
  </si>
  <si>
    <t>21:0226:000229:0003:0001:00</t>
  </si>
  <si>
    <t>021J  :915084:00:------:--</t>
  </si>
  <si>
    <t>21:0805:000512</t>
  </si>
  <si>
    <t>21:0226:000230</t>
  </si>
  <si>
    <t>21:0226:000230:0003:0001:00</t>
  </si>
  <si>
    <t>021J  :915085:00:------:--</t>
  </si>
  <si>
    <t>21:0805:000513</t>
  </si>
  <si>
    <t>21:0226:000231</t>
  </si>
  <si>
    <t>21:0226:000231:0003:0001:00</t>
  </si>
  <si>
    <t>021J  :915086:00:------:--</t>
  </si>
  <si>
    <t>21:0805:000514</t>
  </si>
  <si>
    <t>21:0226:000232</t>
  </si>
  <si>
    <t>21:0226:000232:0003:0001:00</t>
  </si>
  <si>
    <t>021J  :915087:00:------:--</t>
  </si>
  <si>
    <t>21:0805:000515</t>
  </si>
  <si>
    <t>21:0226:000233</t>
  </si>
  <si>
    <t>21:0226:000233:0003:0001:00</t>
  </si>
  <si>
    <t>021J  :915088:00:------:--</t>
  </si>
  <si>
    <t>21:0805:000516</t>
  </si>
  <si>
    <t>21:0226:000234</t>
  </si>
  <si>
    <t>21:0226:000234:0003:0001:00</t>
  </si>
  <si>
    <t>021J  :915089:10:------:--</t>
  </si>
  <si>
    <t>21:0805:000517</t>
  </si>
  <si>
    <t>21:0226:000235</t>
  </si>
  <si>
    <t>21:0226:000235:0003:0001:00</t>
  </si>
  <si>
    <t>021J  :915090:20:915089:10</t>
  </si>
  <si>
    <t>21:0805:000518</t>
  </si>
  <si>
    <t>21:0226:000235:0004:0001:00</t>
  </si>
  <si>
    <t>021J  :915091:00:------:--</t>
  </si>
  <si>
    <t>21:0805:000519</t>
  </si>
  <si>
    <t>21:0226:000236</t>
  </si>
  <si>
    <t>21:0226:000236:0003:0001:00</t>
  </si>
  <si>
    <t>021J  :915092:00:------:--</t>
  </si>
  <si>
    <t>21:0805:000520</t>
  </si>
  <si>
    <t>21:0226:000237</t>
  </si>
  <si>
    <t>21:0226:000237:0003:0001:00</t>
  </si>
  <si>
    <t>021J  :915094:00:------:--</t>
  </si>
  <si>
    <t>21:0805:000521</t>
  </si>
  <si>
    <t>21:0226:000238</t>
  </si>
  <si>
    <t>21:0226:000238:0003:0001:00</t>
  </si>
  <si>
    <t>021J  :915095:00:------:--</t>
  </si>
  <si>
    <t>21:0805:000522</t>
  </si>
  <si>
    <t>21:0226:000239</t>
  </si>
  <si>
    <t>21:0226:000239:0003:0001:00</t>
  </si>
  <si>
    <t>021J  :915096:00:------:--</t>
  </si>
  <si>
    <t>21:0805:000523</t>
  </si>
  <si>
    <t>21:0226:000240</t>
  </si>
  <si>
    <t>21:0226:000240:0003:0001:00</t>
  </si>
  <si>
    <t>021J  :915097:00:------:--</t>
  </si>
  <si>
    <t>21:0805:000524</t>
  </si>
  <si>
    <t>21:0226:000241</t>
  </si>
  <si>
    <t>21:0226:000241:0003:0001:00</t>
  </si>
  <si>
    <t>021J  :915098:00:------:--</t>
  </si>
  <si>
    <t>21:0805:000525</t>
  </si>
  <si>
    <t>21:0226:000242</t>
  </si>
  <si>
    <t>21:0226:000242:0003:0001:00</t>
  </si>
  <si>
    <t>021J  :915099:00:------:--</t>
  </si>
  <si>
    <t>21:0805:000526</t>
  </si>
  <si>
    <t>21:0226:000243</t>
  </si>
  <si>
    <t>21:0226:000243:0003:0001:00</t>
  </si>
  <si>
    <t>021J  :915100:00:------:--</t>
  </si>
  <si>
    <t>21:0805:000527</t>
  </si>
  <si>
    <t>21:0226:000244</t>
  </si>
  <si>
    <t>21:0226:000244:0003:0001:00</t>
  </si>
  <si>
    <t>021J  :915102:10:------:--</t>
  </si>
  <si>
    <t>21:0805:000528</t>
  </si>
  <si>
    <t>21:0226:000245</t>
  </si>
  <si>
    <t>21:0226:000245:0003:0001:00</t>
  </si>
  <si>
    <t>021J  :915103:20:915102:10</t>
  </si>
  <si>
    <t>21:0805:000529</t>
  </si>
  <si>
    <t>21:0226:000245:0004:0001:00</t>
  </si>
  <si>
    <t>021J  :915104:00:------:--</t>
  </si>
  <si>
    <t>21:0805:000530</t>
  </si>
  <si>
    <t>21:0226:000246</t>
  </si>
  <si>
    <t>21:0226:000246:0003:0001:00</t>
  </si>
  <si>
    <t>021J  :915105:00:------:--</t>
  </si>
  <si>
    <t>21:0805:000531</t>
  </si>
  <si>
    <t>21:0226:000247</t>
  </si>
  <si>
    <t>21:0226:000247:0003:0001:00</t>
  </si>
  <si>
    <t>021J  :915106:00:------:--</t>
  </si>
  <si>
    <t>21:0805:000532</t>
  </si>
  <si>
    <t>21:0226:000248</t>
  </si>
  <si>
    <t>21:0226:000248:0003:0001:00</t>
  </si>
  <si>
    <t>021J  :915107:00:------:--</t>
  </si>
  <si>
    <t>21:0805:000533</t>
  </si>
  <si>
    <t>21:0226:000249</t>
  </si>
  <si>
    <t>21:0226:000249:0003:0001:00</t>
  </si>
  <si>
    <t>021J  :915108:00:------:--</t>
  </si>
  <si>
    <t>21:0805:000534</t>
  </si>
  <si>
    <t>21:0226:000250</t>
  </si>
  <si>
    <t>21:0226:000250:0003:0001:00</t>
  </si>
  <si>
    <t>021J  :915109:00:------:--</t>
  </si>
  <si>
    <t>21:0805:000535</t>
  </si>
  <si>
    <t>21:0226:000251</t>
  </si>
  <si>
    <t>21:0226:000251:0003:0001:00</t>
  </si>
  <si>
    <t>021J  :915111:00:------:--</t>
  </si>
  <si>
    <t>21:0805:000536</t>
  </si>
  <si>
    <t>21:0226:000252</t>
  </si>
  <si>
    <t>21:0226:000252:0003:0001:00</t>
  </si>
  <si>
    <t>021J  :915112:00:------:--</t>
  </si>
  <si>
    <t>21:0805:000537</t>
  </si>
  <si>
    <t>21:0226:000253</t>
  </si>
  <si>
    <t>21:0226:000253:0003:0001:00</t>
  </si>
  <si>
    <t>021J  :915113:00:------:--</t>
  </si>
  <si>
    <t>21:0805:000538</t>
  </si>
  <si>
    <t>21:0226:000254</t>
  </si>
  <si>
    <t>21:0226:000254:0003:0001:00</t>
  </si>
  <si>
    <t>021J  :915114:00:------:--</t>
  </si>
  <si>
    <t>21:0805:000539</t>
  </si>
  <si>
    <t>21:0226:000255</t>
  </si>
  <si>
    <t>21:0226:000255:0003:0001:00</t>
  </si>
  <si>
    <t>021J  :915115:00:------:--</t>
  </si>
  <si>
    <t>21:0805:000540</t>
  </si>
  <si>
    <t>21:0226:000256</t>
  </si>
  <si>
    <t>21:0226:000256:0003:0001:00</t>
  </si>
  <si>
    <t>021J  :915116:00:------:--</t>
  </si>
  <si>
    <t>21:0805:000541</t>
  </si>
  <si>
    <t>21:0226:000257</t>
  </si>
  <si>
    <t>21:0226:000257:0003:0001:00</t>
  </si>
  <si>
    <t>021J  :915117:00:------:--</t>
  </si>
  <si>
    <t>21:0805:000542</t>
  </si>
  <si>
    <t>21:0226:000258</t>
  </si>
  <si>
    <t>21:0226:000258:0003:0001:00</t>
  </si>
  <si>
    <t>021J  :915118:00:------:--</t>
  </si>
  <si>
    <t>21:0805:000543</t>
  </si>
  <si>
    <t>21:0226:000259</t>
  </si>
  <si>
    <t>21:0226:000259:0003:0001:00</t>
  </si>
  <si>
    <t>021J  :915119:00:------:--</t>
  </si>
  <si>
    <t>21:0805:000544</t>
  </si>
  <si>
    <t>21:0226:000260</t>
  </si>
  <si>
    <t>21:0226:000260:0003:0001:00</t>
  </si>
  <si>
    <t>021J  :915120:00:------:--</t>
  </si>
  <si>
    <t>21:0805:000545</t>
  </si>
  <si>
    <t>21:0226:000261</t>
  </si>
  <si>
    <t>21:0226:000261:0003:0001:00</t>
  </si>
  <si>
    <t>021J  :915122:00:------:--</t>
  </si>
  <si>
    <t>21:0805:000546</t>
  </si>
  <si>
    <t>21:0226:000262</t>
  </si>
  <si>
    <t>21:0226:000262:0003:0001:00</t>
  </si>
  <si>
    <t>021J  :915123:00:------:--</t>
  </si>
  <si>
    <t>21:0805:000547</t>
  </si>
  <si>
    <t>21:0226:000263</t>
  </si>
  <si>
    <t>21:0226:000263:0003:0001:00</t>
  </si>
  <si>
    <t>021J  :915124:00:------:--</t>
  </si>
  <si>
    <t>21:0805:000548</t>
  </si>
  <si>
    <t>21:0226:000264</t>
  </si>
  <si>
    <t>21:0226:000264:0003:0001:00</t>
  </si>
  <si>
    <t>021J  :915125:00:------:--</t>
  </si>
  <si>
    <t>21:0805:000549</t>
  </si>
  <si>
    <t>21:0226:000265</t>
  </si>
  <si>
    <t>21:0226:000265:0003:0001:00</t>
  </si>
  <si>
    <t>021J  :915127:00:------:--</t>
  </si>
  <si>
    <t>21:0805:000550</t>
  </si>
  <si>
    <t>21:0226:000266</t>
  </si>
  <si>
    <t>21:0226:000266:0003:0001:00</t>
  </si>
  <si>
    <t>021J  :915128:10:------:--</t>
  </si>
  <si>
    <t>21:0805:000551</t>
  </si>
  <si>
    <t>21:0226:000267</t>
  </si>
  <si>
    <t>21:0226:000267:0003:0001:00</t>
  </si>
  <si>
    <t>021J  :915129:20:915128:10</t>
  </si>
  <si>
    <t>21:0805:000552</t>
  </si>
  <si>
    <t>21:0226:000267:0004:0001:00</t>
  </si>
  <si>
    <t>021J  :915130:00:------:--</t>
  </si>
  <si>
    <t>21:0805:000553</t>
  </si>
  <si>
    <t>21:0226:000268</t>
  </si>
  <si>
    <t>21:0226:000268:0003:0001:00</t>
  </si>
  <si>
    <t>021J  :915131:00:------:--</t>
  </si>
  <si>
    <t>21:0805:000554</t>
  </si>
  <si>
    <t>21:0226:000269</t>
  </si>
  <si>
    <t>21:0226:000269:0003:0001:00</t>
  </si>
  <si>
    <t>021J  :915132:00:------:--</t>
  </si>
  <si>
    <t>21:0805:000555</t>
  </si>
  <si>
    <t>21:0226:000270</t>
  </si>
  <si>
    <t>21:0226:000270:0003:0001:00</t>
  </si>
  <si>
    <t>021J  :915133:00:------:--</t>
  </si>
  <si>
    <t>21:0805:000556</t>
  </si>
  <si>
    <t>21:0226:000271</t>
  </si>
  <si>
    <t>21:0226:000271:0003:0001:00</t>
  </si>
  <si>
    <t>021J  :915134:00:------:--</t>
  </si>
  <si>
    <t>21:0805:000557</t>
  </si>
  <si>
    <t>21:0226:000272</t>
  </si>
  <si>
    <t>21:0226:000272:0003:0001:00</t>
  </si>
  <si>
    <t>021J  :915135:00:------:--</t>
  </si>
  <si>
    <t>21:0805:000558</t>
  </si>
  <si>
    <t>21:0226:000273</t>
  </si>
  <si>
    <t>21:0226:000273:0003:0001:00</t>
  </si>
  <si>
    <t>021J  :915136:00:------:--</t>
  </si>
  <si>
    <t>21:0805:000559</t>
  </si>
  <si>
    <t>21:0226:000274</t>
  </si>
  <si>
    <t>21:0226:000274:0003:0001:00</t>
  </si>
  <si>
    <t>021J  :915137:00:------:--</t>
  </si>
  <si>
    <t>21:0805:000560</t>
  </si>
  <si>
    <t>21:0226:000275</t>
  </si>
  <si>
    <t>21:0226:000275:0003:0001:00</t>
  </si>
  <si>
    <t>021J  :915138:00:------:--</t>
  </si>
  <si>
    <t>21:0805:000561</t>
  </si>
  <si>
    <t>21:0226:000276</t>
  </si>
  <si>
    <t>21:0226:000276:0003:0001:00</t>
  </si>
  <si>
    <t>021J  :915139:00:------:--</t>
  </si>
  <si>
    <t>21:0805:000562</t>
  </si>
  <si>
    <t>21:0226:000277</t>
  </si>
  <si>
    <t>21:0226:000277:0003:0001:00</t>
  </si>
  <si>
    <t>021J  :915140:00:------:--</t>
  </si>
  <si>
    <t>21:0805:000563</t>
  </si>
  <si>
    <t>21:0226:000278</t>
  </si>
  <si>
    <t>21:0226:000278:0003:0001:00</t>
  </si>
  <si>
    <t>021J  :915142:00:------:--</t>
  </si>
  <si>
    <t>21:0805:000564</t>
  </si>
  <si>
    <t>21:0226:000279</t>
  </si>
  <si>
    <t>21:0226:000279:0003:0001:00</t>
  </si>
  <si>
    <t>021J  :915143:00:------:--</t>
  </si>
  <si>
    <t>21:0805:000565</t>
  </si>
  <si>
    <t>21:0226:000280</t>
  </si>
  <si>
    <t>21:0226:000280:0003:0001:00</t>
  </si>
  <si>
    <t>021J  :915145:00:------:--</t>
  </si>
  <si>
    <t>21:0805:000566</t>
  </si>
  <si>
    <t>21:0226:000281</t>
  </si>
  <si>
    <t>21:0226:000281:0003:0001:00</t>
  </si>
  <si>
    <t>021J  :915146:00:------:--</t>
  </si>
  <si>
    <t>21:0805:000567</t>
  </si>
  <si>
    <t>21:0226:000282</t>
  </si>
  <si>
    <t>21:0226:000282:0003:0001:00</t>
  </si>
  <si>
    <t>021J  :915147:00:------:--</t>
  </si>
  <si>
    <t>21:0805:000568</t>
  </si>
  <si>
    <t>21:0226:000283</t>
  </si>
  <si>
    <t>21:0226:000283:0003:0001:00</t>
  </si>
  <si>
    <t>021J  :915148:00:------:--</t>
  </si>
  <si>
    <t>21:0805:000569</t>
  </si>
  <si>
    <t>21:0226:000284</t>
  </si>
  <si>
    <t>21:0226:000284:0003:0001:00</t>
  </si>
  <si>
    <t>021J  :915149:00:------:--</t>
  </si>
  <si>
    <t>21:0805:000570</t>
  </si>
  <si>
    <t>21:0226:000285</t>
  </si>
  <si>
    <t>21:0226:000285:0003:0001:00</t>
  </si>
  <si>
    <t>021J  :915150:10:------:--</t>
  </si>
  <si>
    <t>21:0805:000571</t>
  </si>
  <si>
    <t>21:0226:000286</t>
  </si>
  <si>
    <t>21:0226:000286:0003:0001:00</t>
  </si>
  <si>
    <t>021J  :915151:20:915150:10</t>
  </si>
  <si>
    <t>21:0805:000572</t>
  </si>
  <si>
    <t>21:0226:000286:0004:0001:00</t>
  </si>
  <si>
    <t>021J  :915152:00:------:--</t>
  </si>
  <si>
    <t>21:0805:000573</t>
  </si>
  <si>
    <t>21:0226:000287</t>
  </si>
  <si>
    <t>21:0226:000287:0003:0001:00</t>
  </si>
  <si>
    <t>021J  :915153:00:------:--</t>
  </si>
  <si>
    <t>21:0805:000574</t>
  </si>
  <si>
    <t>21:0226:000288</t>
  </si>
  <si>
    <t>21:0226:000288:0003:0001:00</t>
  </si>
  <si>
    <t>021J  :915154:00:------:--</t>
  </si>
  <si>
    <t>21:0805:000575</t>
  </si>
  <si>
    <t>21:0226:000289</t>
  </si>
  <si>
    <t>21:0226:000289:0003:0001:00</t>
  </si>
  <si>
    <t>021J  :915155:00:------:--</t>
  </si>
  <si>
    <t>21:0805:000576</t>
  </si>
  <si>
    <t>21:0226:000290</t>
  </si>
  <si>
    <t>21:0226:000290:0003:0001:00</t>
  </si>
  <si>
    <t>021J  :915156:00:------:--</t>
  </si>
  <si>
    <t>21:0805:000577</t>
  </si>
  <si>
    <t>21:0226:000291</t>
  </si>
  <si>
    <t>21:0226:000291:0003:0001:00</t>
  </si>
  <si>
    <t>021J  :915157:00:------:--</t>
  </si>
  <si>
    <t>21:0805:000578</t>
  </si>
  <si>
    <t>21:0226:000292</t>
  </si>
  <si>
    <t>21:0226:000292:0003:0001:00</t>
  </si>
  <si>
    <t>021J  :915158:00:------:--</t>
  </si>
  <si>
    <t>21:0805:000579</t>
  </si>
  <si>
    <t>21:0226:000293</t>
  </si>
  <si>
    <t>21:0226:000293:0003:0001:00</t>
  </si>
  <si>
    <t>021J  :915159:00:------:--</t>
  </si>
  <si>
    <t>21:0805:000580</t>
  </si>
  <si>
    <t>21:0226:000294</t>
  </si>
  <si>
    <t>21:0226:000294:0003:0001:00</t>
  </si>
  <si>
    <t>021J  :915160:00:------:--</t>
  </si>
  <si>
    <t>21:0805:000581</t>
  </si>
  <si>
    <t>21:0226:000295</t>
  </si>
  <si>
    <t>21:0226:000295:0003:0001:00</t>
  </si>
  <si>
    <t>021J  :915162:00:------:--</t>
  </si>
  <si>
    <t>21:0805:000582</t>
  </si>
  <si>
    <t>21:0226:000296</t>
  </si>
  <si>
    <t>21:0226:000296:0003:0001:00</t>
  </si>
  <si>
    <t>021J  :915163:10:------:--</t>
  </si>
  <si>
    <t>21:0805:000583</t>
  </si>
  <si>
    <t>21:0226:000297</t>
  </si>
  <si>
    <t>21:0226:000297:0003:0001:00</t>
  </si>
  <si>
    <t>021J  :915164:20:915163:10</t>
  </si>
  <si>
    <t>21:0805:000584</t>
  </si>
  <si>
    <t>21:0226:000297:0004:0001:00</t>
  </si>
  <si>
    <t>021J  :915165:00:------:--</t>
  </si>
  <si>
    <t>21:0805:000585</t>
  </si>
  <si>
    <t>21:0226:000298</t>
  </si>
  <si>
    <t>21:0226:000298:0003:0001:00</t>
  </si>
  <si>
    <t>021J  :915166:00:------:--</t>
  </si>
  <si>
    <t>21:0805:000586</t>
  </si>
  <si>
    <t>21:0226:000299</t>
  </si>
  <si>
    <t>21:0226:000299:0003:0001:00</t>
  </si>
  <si>
    <t>021J  :915167:00:------:--</t>
  </si>
  <si>
    <t>21:0805:000587</t>
  </si>
  <si>
    <t>21:0226:000300</t>
  </si>
  <si>
    <t>21:0226:000300:0003:0001:00</t>
  </si>
  <si>
    <t>021J  :915168:00:------:--</t>
  </si>
  <si>
    <t>21:0805:000588</t>
  </si>
  <si>
    <t>21:0226:000301</t>
  </si>
  <si>
    <t>21:0226:000301:0003:0001:00</t>
  </si>
  <si>
    <t>021J  :915169:00:------:--</t>
  </si>
  <si>
    <t>21:0805:000589</t>
  </si>
  <si>
    <t>21:0226:000302</t>
  </si>
  <si>
    <t>21:0226:000302:0003:0001:00</t>
  </si>
  <si>
    <t>021J  :915170:00:------:--</t>
  </si>
  <si>
    <t>21:0805:000590</t>
  </si>
  <si>
    <t>21:0226:000303</t>
  </si>
  <si>
    <t>21:0226:000303:0003:0001:00</t>
  </si>
  <si>
    <t>021J  :915171:00:------:--</t>
  </si>
  <si>
    <t>21:0805:000591</t>
  </si>
  <si>
    <t>21:0226:000304</t>
  </si>
  <si>
    <t>21:0226:000304:0003:0001:00</t>
  </si>
  <si>
    <t>021J  :915172:00:------:--</t>
  </si>
  <si>
    <t>21:0805:000592</t>
  </si>
  <si>
    <t>21:0226:000305</t>
  </si>
  <si>
    <t>21:0226:000305:0003:0001:00</t>
  </si>
  <si>
    <t>021J  :915173:00:------:--</t>
  </si>
  <si>
    <t>21:0805:000593</t>
  </si>
  <si>
    <t>21:0226:000306</t>
  </si>
  <si>
    <t>21:0226:000306:0003:0001:00</t>
  </si>
  <si>
    <t>021J  :915174:00:------:--</t>
  </si>
  <si>
    <t>21:0805:000594</t>
  </si>
  <si>
    <t>21:0226:000307</t>
  </si>
  <si>
    <t>21:0226:000307:0003:0001:00</t>
  </si>
  <si>
    <t>021J  :915175:00:------:--</t>
  </si>
  <si>
    <t>21:0805:000595</t>
  </si>
  <si>
    <t>21:0226:000308</t>
  </si>
  <si>
    <t>21:0226:000308:0003:0001:00</t>
  </si>
  <si>
    <t>021J  :915176:00:------:--</t>
  </si>
  <si>
    <t>21:0805:000596</t>
  </si>
  <si>
    <t>21:0226:000309</t>
  </si>
  <si>
    <t>21:0226:000309:0003:0001:00</t>
  </si>
  <si>
    <t>021J  :915177:00:------:--</t>
  </si>
  <si>
    <t>21:0805:000597</t>
  </si>
  <si>
    <t>21:0226:000310</t>
  </si>
  <si>
    <t>21:0226:000310:0003:0001:00</t>
  </si>
  <si>
    <t>021J  :915178:00:------:--</t>
  </si>
  <si>
    <t>21:0805:000598</t>
  </si>
  <si>
    <t>21:0226:000311</t>
  </si>
  <si>
    <t>21:0226:000311:0003:0001:00</t>
  </si>
  <si>
    <t>021J  :915179:00:------:--</t>
  </si>
  <si>
    <t>21:0805:000599</t>
  </si>
  <si>
    <t>21:0226:000312</t>
  </si>
  <si>
    <t>21:0226:000312:0003:0001:00</t>
  </si>
  <si>
    <t>021J  :915182:00:------:--</t>
  </si>
  <si>
    <t>21:0805:000600</t>
  </si>
  <si>
    <t>21:0226:000313</t>
  </si>
  <si>
    <t>21:0226:000313:0003:0001:00</t>
  </si>
  <si>
    <t>021J  :915183:00:------:--</t>
  </si>
  <si>
    <t>21:0805:000601</t>
  </si>
  <si>
    <t>21:0226:000314</t>
  </si>
  <si>
    <t>21:0226:000314:0003:0001:00</t>
  </si>
  <si>
    <t>021J  :915184:00:------:--</t>
  </si>
  <si>
    <t>21:0805:000602</t>
  </si>
  <si>
    <t>21:0226:000315</t>
  </si>
  <si>
    <t>21:0226:000315:0003:0001:00</t>
  </si>
  <si>
    <t>021J  :915186:00:------:--</t>
  </si>
  <si>
    <t>21:0805:000603</t>
  </si>
  <si>
    <t>21:0226:000316</t>
  </si>
  <si>
    <t>21:0226:000316:0003:0001:00</t>
  </si>
  <si>
    <t>021J  :915187:00:------:--</t>
  </si>
  <si>
    <t>21:0805:000604</t>
  </si>
  <si>
    <t>21:0226:000317</t>
  </si>
  <si>
    <t>21:0226:000317:0003:0001:00</t>
  </si>
  <si>
    <t>021J  :915188:10:------:--</t>
  </si>
  <si>
    <t>21:0805:000605</t>
  </si>
  <si>
    <t>21:0226:000318</t>
  </si>
  <si>
    <t>21:0226:000318:0003:0001:00</t>
  </si>
  <si>
    <t>021J  :915189:20:915188:10</t>
  </si>
  <si>
    <t>21:0805:000606</t>
  </si>
  <si>
    <t>21:0226:000318:0004:0001:00</t>
  </si>
  <si>
    <t>021J  :915190:00:------:--</t>
  </si>
  <si>
    <t>21:0805:000607</t>
  </si>
  <si>
    <t>21:0226:000319</t>
  </si>
  <si>
    <t>21:0226:000319:0003:0001:00</t>
  </si>
  <si>
    <t>021J  :915191:00:------:--</t>
  </si>
  <si>
    <t>21:0805:000608</t>
  </si>
  <si>
    <t>21:0226:000320</t>
  </si>
  <si>
    <t>21:0226:000320:0003:0001:00</t>
  </si>
  <si>
    <t>021J  :915192:00:------:--</t>
  </si>
  <si>
    <t>21:0805:000609</t>
  </si>
  <si>
    <t>21:0226:000321</t>
  </si>
  <si>
    <t>21:0226:000321:0003:0001:00</t>
  </si>
  <si>
    <t>021J  :915193:00:------:--</t>
  </si>
  <si>
    <t>21:0805:000610</t>
  </si>
  <si>
    <t>21:0226:000322</t>
  </si>
  <si>
    <t>21:0226:000322:0003:0001:00</t>
  </si>
  <si>
    <t>021J  :915194:00:------:--</t>
  </si>
  <si>
    <t>21:0805:000611</t>
  </si>
  <si>
    <t>21:0226:000323</t>
  </si>
  <si>
    <t>21:0226:000323:0003:0001:00</t>
  </si>
  <si>
    <t>021J  :915195:00:------:--</t>
  </si>
  <si>
    <t>21:0805:000612</t>
  </si>
  <si>
    <t>21:0226:000324</t>
  </si>
  <si>
    <t>21:0226:000324:0003:0001:00</t>
  </si>
  <si>
    <t>021J  :915196:00:------:--</t>
  </si>
  <si>
    <t>21:0805:000613</t>
  </si>
  <si>
    <t>21:0226:000325</t>
  </si>
  <si>
    <t>21:0226:000325:0003:0001:00</t>
  </si>
  <si>
    <t>021J  :915197:00:------:--</t>
  </si>
  <si>
    <t>21:0805:000614</t>
  </si>
  <si>
    <t>21:0226:000326</t>
  </si>
  <si>
    <t>21:0226:000326:0003:0001:00</t>
  </si>
  <si>
    <t>021J  :915198:00:------:--</t>
  </si>
  <si>
    <t>21:0805:000615</t>
  </si>
  <si>
    <t>21:0226:000327</t>
  </si>
  <si>
    <t>21:0226:000327:0003:0001:00</t>
  </si>
  <si>
    <t>021J  :915199:00:------:--</t>
  </si>
  <si>
    <t>21:0805:000616</t>
  </si>
  <si>
    <t>21:0226:000328</t>
  </si>
  <si>
    <t>21:0226:000328:0003:0001:00</t>
  </si>
  <si>
    <t>021J  :915200:00:------:--</t>
  </si>
  <si>
    <t>21:0805:000617</t>
  </si>
  <si>
    <t>21:0226:000329</t>
  </si>
  <si>
    <t>21:0226:000329:0003:0001:00</t>
  </si>
  <si>
    <t>021J  :915202:00:------:--</t>
  </si>
  <si>
    <t>21:0805:000618</t>
  </si>
  <si>
    <t>21:0228:000255</t>
  </si>
  <si>
    <t>21:0228:000255:0003:0001:00</t>
  </si>
  <si>
    <t>021J  :915203:00:------:--</t>
  </si>
  <si>
    <t>21:0805:000619</t>
  </si>
  <si>
    <t>21:0228:000256</t>
  </si>
  <si>
    <t>21:0228:000256:0003:0001:00</t>
  </si>
  <si>
    <t>021J  :915204:10:------:--</t>
  </si>
  <si>
    <t>21:0805:000620</t>
  </si>
  <si>
    <t>21:0228:000257</t>
  </si>
  <si>
    <t>21:0228:000257:0003:0001:00</t>
  </si>
  <si>
    <t>021J  :915205:20:915204:10</t>
  </si>
  <si>
    <t>21:0805:000621</t>
  </si>
  <si>
    <t>21:0228:000257:0004:0001:00</t>
  </si>
  <si>
    <t>021J  :915206:00:------:--</t>
  </si>
  <si>
    <t>21:0805:000622</t>
  </si>
  <si>
    <t>21:0228:000258</t>
  </si>
  <si>
    <t>21:0228:000258:0003:0001:00</t>
  </si>
  <si>
    <t>021J  :915207:00:------:--</t>
  </si>
  <si>
    <t>21:0805:000623</t>
  </si>
  <si>
    <t>21:0228:000259</t>
  </si>
  <si>
    <t>21:0228:000259:0003:0001:00</t>
  </si>
  <si>
    <t>021J  :915209:00:------:--</t>
  </si>
  <si>
    <t>21:0805:000624</t>
  </si>
  <si>
    <t>21:0228:000260</t>
  </si>
  <si>
    <t>21:0228:000260:0003:0001:00</t>
  </si>
  <si>
    <t>021J  :915210:00:------:--</t>
  </si>
  <si>
    <t>21:0805:000625</t>
  </si>
  <si>
    <t>21:0228:000261</t>
  </si>
  <si>
    <t>21:0228:000261:0003:0001:00</t>
  </si>
  <si>
    <t>021J  :915211:00:------:--</t>
  </si>
  <si>
    <t>21:0805:000626</t>
  </si>
  <si>
    <t>21:0228:000262</t>
  </si>
  <si>
    <t>21:0228:000262:0003:0001:00</t>
  </si>
  <si>
    <t>021J  :915212:00:------:--</t>
  </si>
  <si>
    <t>21:0805:000627</t>
  </si>
  <si>
    <t>21:0228:000263</t>
  </si>
  <si>
    <t>21:0228:000263:0003:0001:00</t>
  </si>
  <si>
    <t>021J  :915213:00:------:--</t>
  </si>
  <si>
    <t>21:0805:000628</t>
  </si>
  <si>
    <t>21:0228:000264</t>
  </si>
  <si>
    <t>21:0228:000264:0003:0001:00</t>
  </si>
  <si>
    <t>021J  :915214:00:------:--</t>
  </si>
  <si>
    <t>21:0805:000629</t>
  </si>
  <si>
    <t>21:0228:000265</t>
  </si>
  <si>
    <t>21:0228:000265:0003:0001:00</t>
  </si>
  <si>
    <t>021J  :915215:00:------:--</t>
  </si>
  <si>
    <t>21:0805:000630</t>
  </si>
  <si>
    <t>21:0228:000266</t>
  </si>
  <si>
    <t>21:0228:000266:0003:0001:00</t>
  </si>
  <si>
    <t>021J  :915216:00:------:--</t>
  </si>
  <si>
    <t>21:0805:000631</t>
  </si>
  <si>
    <t>21:0228:000267</t>
  </si>
  <si>
    <t>21:0228:000267:0003:0001:00</t>
  </si>
  <si>
    <t>021J  :915217:00:------:--</t>
  </si>
  <si>
    <t>21:0805:000632</t>
  </si>
  <si>
    <t>21:0228:000268</t>
  </si>
  <si>
    <t>21:0228:000268:0003:0001:00</t>
  </si>
  <si>
    <t>021J  :915218:00:------:--</t>
  </si>
  <si>
    <t>21:0805:000633</t>
  </si>
  <si>
    <t>21:0228:000269</t>
  </si>
  <si>
    <t>21:0228:000269:0003:0001:00</t>
  </si>
  <si>
    <t>021J  :915219:00:------:--</t>
  </si>
  <si>
    <t>21:0805:000634</t>
  </si>
  <si>
    <t>21:0226:000330</t>
  </si>
  <si>
    <t>21:0226:000330:0003:0001:00</t>
  </si>
  <si>
    <t>021J  :915220:00:------:--</t>
  </si>
  <si>
    <t>21:0805:000635</t>
  </si>
  <si>
    <t>21:0226:000331</t>
  </si>
  <si>
    <t>21:0226:000331:0003:0001:00</t>
  </si>
  <si>
    <t>021J  :915222:00:------:--</t>
  </si>
  <si>
    <t>21:0805:000636</t>
  </si>
  <si>
    <t>21:0226:000332</t>
  </si>
  <si>
    <t>21:0226:000332:0003:0001:00</t>
  </si>
  <si>
    <t>021J  :915223:00:------:--</t>
  </si>
  <si>
    <t>21:0805:000637</t>
  </si>
  <si>
    <t>21:0226:000333</t>
  </si>
  <si>
    <t>21:0226:000333:0003:0001:00</t>
  </si>
  <si>
    <t>021J  :915224:00:------:--</t>
  </si>
  <si>
    <t>21:0805:000638</t>
  </si>
  <si>
    <t>21:0228:000270</t>
  </si>
  <si>
    <t>21:0228:000270:0003:0001:00</t>
  </si>
  <si>
    <t>021J  :915225:00:------:--</t>
  </si>
  <si>
    <t>21:0805:000639</t>
  </si>
  <si>
    <t>21:0228:000271</t>
  </si>
  <si>
    <t>21:0228:000271:0003:0001:00</t>
  </si>
  <si>
    <t>021J  :915226:00:------:--</t>
  </si>
  <si>
    <t>21:0805:000640</t>
  </si>
  <si>
    <t>21:0228:000272</t>
  </si>
  <si>
    <t>21:0228:000272:0003:0001:00</t>
  </si>
  <si>
    <t>021J  :915228:00:------:--</t>
  </si>
  <si>
    <t>21:0805:000641</t>
  </si>
  <si>
    <t>21:0228:000273</t>
  </si>
  <si>
    <t>21:0228:000273:0003:0001:00</t>
  </si>
  <si>
    <t>021J  :915229:00:------:--</t>
  </si>
  <si>
    <t>21:0805:000642</t>
  </si>
  <si>
    <t>21:0228:000274</t>
  </si>
  <si>
    <t>21:0228:000274:0003:0001:00</t>
  </si>
  <si>
    <t>021J  :915230:00:------:--</t>
  </si>
  <si>
    <t>21:0805:000643</t>
  </si>
  <si>
    <t>21:0228:000275</t>
  </si>
  <si>
    <t>21:0228:000275:0003:0001:00</t>
  </si>
  <si>
    <t>021J  :915231:10:------:--</t>
  </si>
  <si>
    <t>21:0805:000644</t>
  </si>
  <si>
    <t>21:0228:000276</t>
  </si>
  <si>
    <t>21:0228:000276:0003:0001:00</t>
  </si>
  <si>
    <t>021J  :915232:20:915231:10</t>
  </si>
  <si>
    <t>21:0805:000645</t>
  </si>
  <si>
    <t>21:0228:000276:0004:0001:00</t>
  </si>
  <si>
    <t>021J  :915233:00:------:--</t>
  </si>
  <si>
    <t>21:0805:000646</t>
  </si>
  <si>
    <t>21:0228:000277</t>
  </si>
  <si>
    <t>21:0228:000277:0003:0001:00</t>
  </si>
  <si>
    <t>021J  :915234:00:------:--</t>
  </si>
  <si>
    <t>21:0805:000647</t>
  </si>
  <si>
    <t>21:0228:000278</t>
  </si>
  <si>
    <t>21:0228:000278:0003:0001:00</t>
  </si>
  <si>
    <t>021J  :915235:00:------:--</t>
  </si>
  <si>
    <t>21:0805:000648</t>
  </si>
  <si>
    <t>21:0228:000279</t>
  </si>
  <si>
    <t>21:0228:000279:0003:0001:00</t>
  </si>
  <si>
    <t>021J  :915236:00:------:--</t>
  </si>
  <si>
    <t>21:0805:000649</t>
  </si>
  <si>
    <t>21:0228:000280</t>
  </si>
  <si>
    <t>21:0228:000280:0003:0001:00</t>
  </si>
  <si>
    <t>021J  :915237:00:------:--</t>
  </si>
  <si>
    <t>21:0805:000650</t>
  </si>
  <si>
    <t>21:0226:000334</t>
  </si>
  <si>
    <t>21:0226:000334:0003:0001:00</t>
  </si>
  <si>
    <t>021J  :915238:00:------:--</t>
  </si>
  <si>
    <t>21:0805:000651</t>
  </si>
  <si>
    <t>21:0226:000335</t>
  </si>
  <si>
    <t>21:0226:000335:0003:0001:00</t>
  </si>
  <si>
    <t>021J  :915239:00:------:--</t>
  </si>
  <si>
    <t>21:0805:000652</t>
  </si>
  <si>
    <t>21:0228:000281</t>
  </si>
  <si>
    <t>21:0228:000281:0003:0001:00</t>
  </si>
  <si>
    <t>021J  :915240:00:------:--</t>
  </si>
  <si>
    <t>21:0805:000653</t>
  </si>
  <si>
    <t>21:0228:000282</t>
  </si>
  <si>
    <t>21:0228:000282:0003:0001:00</t>
  </si>
  <si>
    <t>021J  :915242:00:------:--</t>
  </si>
  <si>
    <t>21:0805:000654</t>
  </si>
  <si>
    <t>21:0228:000283</t>
  </si>
  <si>
    <t>21:0228:000283:0003:0001:00</t>
  </si>
  <si>
    <t>021J  :915243:00:------:--</t>
  </si>
  <si>
    <t>21:0805:000655</t>
  </si>
  <si>
    <t>21:0228:000284</t>
  </si>
  <si>
    <t>21:0228:000284:0003:0001:00</t>
  </si>
  <si>
    <t>021J  :915244:00:------:--</t>
  </si>
  <si>
    <t>21:0805:000656</t>
  </si>
  <si>
    <t>21:0226:000336</t>
  </si>
  <si>
    <t>21:0226:000336:0003:0001:00</t>
  </si>
  <si>
    <t>021J  :915245:00:------:--</t>
  </si>
  <si>
    <t>21:0805:000657</t>
  </si>
  <si>
    <t>21:0228:000285</t>
  </si>
  <si>
    <t>21:0228:000285:0003:0001:00</t>
  </si>
  <si>
    <t>021J  :915246:00:------:--</t>
  </si>
  <si>
    <t>21:0805:000658</t>
  </si>
  <si>
    <t>21:0228:000286</t>
  </si>
  <si>
    <t>21:0228:000286:0003:0001:00</t>
  </si>
  <si>
    <t>021J  :915247:00:------:--</t>
  </si>
  <si>
    <t>21:0805:000659</t>
  </si>
  <si>
    <t>21:0228:000287</t>
  </si>
  <si>
    <t>21:0228:000287:0003:0001:00</t>
  </si>
  <si>
    <t>021J  :915248:00:------:--</t>
  </si>
  <si>
    <t>21:0805:000660</t>
  </si>
  <si>
    <t>21:0228:000288</t>
  </si>
  <si>
    <t>21:0228:000288:0003:0001:00</t>
  </si>
  <si>
    <t>021J  :915249:00:------:--</t>
  </si>
  <si>
    <t>21:0805:000661</t>
  </si>
  <si>
    <t>21:0228:000289</t>
  </si>
  <si>
    <t>21:0228:000289:0003:0001:00</t>
  </si>
  <si>
    <t>021J  :915250:00:------:--</t>
  </si>
  <si>
    <t>21:0805:000662</t>
  </si>
  <si>
    <t>21:0228:000290</t>
  </si>
  <si>
    <t>21:0228:000290:0003:0001:00</t>
  </si>
  <si>
    <t>021J  :915251:00:------:--</t>
  </si>
  <si>
    <t>21:0805:000663</t>
  </si>
  <si>
    <t>21:0228:000291</t>
  </si>
  <si>
    <t>21:0228:000291:0003:0001:00</t>
  </si>
  <si>
    <t>021J  :915252:00:------:--</t>
  </si>
  <si>
    <t>21:0805:000664</t>
  </si>
  <si>
    <t>21:0226:000337</t>
  </si>
  <si>
    <t>21:0226:000337:0003:0001:00</t>
  </si>
  <si>
    <t>021J  :915253:00:------:--</t>
  </si>
  <si>
    <t>21:0805:000665</t>
  </si>
  <si>
    <t>21:0228:000292</t>
  </si>
  <si>
    <t>21:0228:000292:0003:0001:00</t>
  </si>
  <si>
    <t>021J  :915254:10:------:--</t>
  </si>
  <si>
    <t>21:0805:000666</t>
  </si>
  <si>
    <t>21:0228:000293</t>
  </si>
  <si>
    <t>21:0228:000293:0003:0001:00</t>
  </si>
  <si>
    <t>021J  :915255:20:915254:10</t>
  </si>
  <si>
    <t>21:0805:000667</t>
  </si>
  <si>
    <t>21:0228:000293:0004:0001:00</t>
  </si>
  <si>
    <t>021J  :915256:00:------:--</t>
  </si>
  <si>
    <t>21:0805:000668</t>
  </si>
  <si>
    <t>21:0228:000294</t>
  </si>
  <si>
    <t>21:0228:000294:0003:0001:00</t>
  </si>
  <si>
    <t>021J  :915257:00:------:--</t>
  </si>
  <si>
    <t>21:0805:000669</t>
  </si>
  <si>
    <t>21:0228:000295</t>
  </si>
  <si>
    <t>21:0228:000295:0003:0001:00</t>
  </si>
  <si>
    <t>021J  :915258:00:------:--</t>
  </si>
  <si>
    <t>21:0805:000670</t>
  </si>
  <si>
    <t>21:0228:000296</t>
  </si>
  <si>
    <t>21:0228:000296:0003:0001:00</t>
  </si>
  <si>
    <t>021J  :915259:00:------:--</t>
  </si>
  <si>
    <t>21:0805:000671</t>
  </si>
  <si>
    <t>21:0228:000297</t>
  </si>
  <si>
    <t>21:0228:000297:0003:0001:00</t>
  </si>
  <si>
    <t>021J  :915262:00:------:--</t>
  </si>
  <si>
    <t>21:0805:000672</t>
  </si>
  <si>
    <t>21:0228:000298</t>
  </si>
  <si>
    <t>21:0228:000298:0003:0001:00</t>
  </si>
  <si>
    <t>021J  :915263:00:------:--</t>
  </si>
  <si>
    <t>21:0805:000673</t>
  </si>
  <si>
    <t>21:0228:000299</t>
  </si>
  <si>
    <t>21:0228:000299:0003:0001:00</t>
  </si>
  <si>
    <t>021J  :915264:00:------:--</t>
  </si>
  <si>
    <t>21:0805:000674</t>
  </si>
  <si>
    <t>21:0228:000300</t>
  </si>
  <si>
    <t>21:0228:000300:0003:0001:00</t>
  </si>
  <si>
    <t>021J  :915265:00:------:--</t>
  </si>
  <si>
    <t>21:0805:000675</t>
  </si>
  <si>
    <t>21:0228:000301</t>
  </si>
  <si>
    <t>21:0228:000301:0003:0001:00</t>
  </si>
  <si>
    <t>021J  :915266:00:------:--</t>
  </si>
  <si>
    <t>21:0805:000676</t>
  </si>
  <si>
    <t>21:0228:000302</t>
  </si>
  <si>
    <t>21:0228:000302:0003:0001:00</t>
  </si>
  <si>
    <t>021J  :915267:00:------:--</t>
  </si>
  <si>
    <t>21:0805:000677</t>
  </si>
  <si>
    <t>21:0228:000303</t>
  </si>
  <si>
    <t>21:0228:000303:0003:0001:00</t>
  </si>
  <si>
    <t>021J  :915269:00:------:--</t>
  </si>
  <si>
    <t>21:0805:000678</t>
  </si>
  <si>
    <t>21:0228:000304</t>
  </si>
  <si>
    <t>21:0228:000304:0003:0001:00</t>
  </si>
  <si>
    <t>021J  :915270:10:------:--</t>
  </si>
  <si>
    <t>21:0805:000679</t>
  </si>
  <si>
    <t>21:0228:000305</t>
  </si>
  <si>
    <t>21:0228:000305:0003:0001:00</t>
  </si>
  <si>
    <t>021J  :915271:20:915270:10</t>
  </si>
  <si>
    <t>21:0805:000680</t>
  </si>
  <si>
    <t>21:0228:000305:0004:0001:00</t>
  </si>
  <si>
    <t>021J  :915272:00:------:--</t>
  </si>
  <si>
    <t>21:0805:000681</t>
  </si>
  <si>
    <t>21:0228:000306</t>
  </si>
  <si>
    <t>21:0228:000306:0003:0001:00</t>
  </si>
  <si>
    <t>021J  :915273:00:------:--</t>
  </si>
  <si>
    <t>21:0805:000682</t>
  </si>
  <si>
    <t>21:0228:000307</t>
  </si>
  <si>
    <t>21:0228:000307:0003:0001:00</t>
  </si>
  <si>
    <t>021J  :915274:00:------:--</t>
  </si>
  <si>
    <t>21:0805:000683</t>
  </si>
  <si>
    <t>21:0228:000308</t>
  </si>
  <si>
    <t>21:0228:000308:0003:0001:00</t>
  </si>
  <si>
    <t>021J  :915275:00:------:--</t>
  </si>
  <si>
    <t>21:0805:000684</t>
  </si>
  <si>
    <t>21:0228:000309</t>
  </si>
  <si>
    <t>21:0228:000309:0003:0001:00</t>
  </si>
  <si>
    <t>021J  :915276:00:------:--</t>
  </si>
  <si>
    <t>21:0805:000685</t>
  </si>
  <si>
    <t>21:0228:000310</t>
  </si>
  <si>
    <t>21:0228:000310:0003:0001:00</t>
  </si>
  <si>
    <t>021J  :915277:00:------:--</t>
  </si>
  <si>
    <t>21:0805:000686</t>
  </si>
  <si>
    <t>21:0228:000311</t>
  </si>
  <si>
    <t>21:0228:000311:0003:0001:00</t>
  </si>
  <si>
    <t>021J  :915278:00:------:--</t>
  </si>
  <si>
    <t>21:0805:000687</t>
  </si>
  <si>
    <t>21:0228:000312</t>
  </si>
  <si>
    <t>21:0228:000312:0003:0001:00</t>
  </si>
  <si>
    <t>021J  :915279:00:------:--</t>
  </si>
  <si>
    <t>21:0805:000688</t>
  </si>
  <si>
    <t>21:0228:000313</t>
  </si>
  <si>
    <t>21:0228:000313:0003:0001:00</t>
  </si>
  <si>
    <t>021J  :915280:00:------:--</t>
  </si>
  <si>
    <t>21:0805:000689</t>
  </si>
  <si>
    <t>21:0228:000314</t>
  </si>
  <si>
    <t>21:0228:000314:0003:0001:00</t>
  </si>
  <si>
    <t>021J  :915282:00:------:--</t>
  </si>
  <si>
    <t>21:0805:000690</t>
  </si>
  <si>
    <t>21:0228:000315</t>
  </si>
  <si>
    <t>21:0228:000315:0003:0001:00</t>
  </si>
  <si>
    <t>021J  :915283:00:------:--</t>
  </si>
  <si>
    <t>21:0805:000691</t>
  </si>
  <si>
    <t>21:0228:000316</t>
  </si>
  <si>
    <t>21:0228:000316:0003:0001:00</t>
  </si>
  <si>
    <t>021J  :915284:00:------:--</t>
  </si>
  <si>
    <t>21:0805:000692</t>
  </si>
  <si>
    <t>21:0228:000317</t>
  </si>
  <si>
    <t>21:0228:000317:0003:0001:00</t>
  </si>
  <si>
    <t>021J  :915285:00:------:--</t>
  </si>
  <si>
    <t>21:0805:000693</t>
  </si>
  <si>
    <t>21:0228:000318</t>
  </si>
  <si>
    <t>21:0228:000318:0003:0001:00</t>
  </si>
  <si>
    <t>021J  :915286:00:------:--</t>
  </si>
  <si>
    <t>21:0805:000694</t>
  </si>
  <si>
    <t>21:0228:000319</t>
  </si>
  <si>
    <t>21:0228:000319:0003:0001:00</t>
  </si>
  <si>
    <t>021J  :915287:00:------:--</t>
  </si>
  <si>
    <t>21:0805:000695</t>
  </si>
  <si>
    <t>21:0228:000320</t>
  </si>
  <si>
    <t>21:0228:000320:0003:0001:00</t>
  </si>
  <si>
    <t>021J  :915288:00:------:--</t>
  </si>
  <si>
    <t>21:0805:000696</t>
  </si>
  <si>
    <t>21:0228:000321</t>
  </si>
  <si>
    <t>21:0228:000321:0003:0001:00</t>
  </si>
  <si>
    <t>021J  :915289:00:------:--</t>
  </si>
  <si>
    <t>21:0805:000697</t>
  </si>
  <si>
    <t>21:0228:000322</t>
  </si>
  <si>
    <t>21:0228:000322:0003:0001:00</t>
  </si>
  <si>
    <t>021J  :915291:00:------:--</t>
  </si>
  <si>
    <t>21:0805:000698</t>
  </si>
  <si>
    <t>21:0228:000323</t>
  </si>
  <si>
    <t>21:0228:000323:0003:0001:00</t>
  </si>
  <si>
    <t>021J  :915292:10:------:--</t>
  </si>
  <si>
    <t>21:0805:000699</t>
  </si>
  <si>
    <t>21:0228:000324</t>
  </si>
  <si>
    <t>21:0228:000324:0003:0001:00</t>
  </si>
  <si>
    <t>021J  :915293:20:915292:10</t>
  </si>
  <si>
    <t>21:0805:000700</t>
  </si>
  <si>
    <t>21:0228:000324:0004:0001:00</t>
  </si>
  <si>
    <t>021J  :915294:00:------:--</t>
  </si>
  <si>
    <t>21:0805:000701</t>
  </si>
  <si>
    <t>21:0228:000325</t>
  </si>
  <si>
    <t>21:0228:000325:0003:0001:00</t>
  </si>
  <si>
    <t>021J  :915295:00:------:--</t>
  </si>
  <si>
    <t>21:0805:000702</t>
  </si>
  <si>
    <t>21:0228:000326</t>
  </si>
  <si>
    <t>21:0228:000326:0003:0001:00</t>
  </si>
  <si>
    <t>021J  :915296:00:------:--</t>
  </si>
  <si>
    <t>21:0805:000703</t>
  </si>
  <si>
    <t>21:0228:000327</t>
  </si>
  <si>
    <t>21:0228:000327:0003:0001:00</t>
  </si>
  <si>
    <t>021J  :915297:00:------:--</t>
  </si>
  <si>
    <t>21:0805:000704</t>
  </si>
  <si>
    <t>21:0228:000328</t>
  </si>
  <si>
    <t>21:0228:000328:0003:0001:00</t>
  </si>
  <si>
    <t>021J  :915298:00:------:--</t>
  </si>
  <si>
    <t>21:0805:000705</t>
  </si>
  <si>
    <t>21:0228:000329</t>
  </si>
  <si>
    <t>21:0228:000329:0003:0001:00</t>
  </si>
  <si>
    <t>021J  :915299:00:------:--</t>
  </si>
  <si>
    <t>21:0805:000706</t>
  </si>
  <si>
    <t>21:0228:000330</t>
  </si>
  <si>
    <t>21:0228:000330:0003:0001:00</t>
  </si>
  <si>
    <t>021J  :915300:00:------:--</t>
  </si>
  <si>
    <t>21:0805:000707</t>
  </si>
  <si>
    <t>21:0228:000331</t>
  </si>
  <si>
    <t>21:0228:000331:0003:0001:00</t>
  </si>
  <si>
    <t>021J  :915302:00:------:--</t>
  </si>
  <si>
    <t>21:0805:000708</t>
  </si>
  <si>
    <t>21:0228:000332</t>
  </si>
  <si>
    <t>21:0228:000332:0003:0001:00</t>
  </si>
  <si>
    <t>021J  :915303:00:------:--</t>
  </si>
  <si>
    <t>21:0805:000709</t>
  </si>
  <si>
    <t>21:0228:000333</t>
  </si>
  <si>
    <t>21:0228:000333:0003:0001:00</t>
  </si>
  <si>
    <t>021J  :915304:00:------:--</t>
  </si>
  <si>
    <t>21:0805:000710</t>
  </si>
  <si>
    <t>21:0228:000334</t>
  </si>
  <si>
    <t>21:0228:000334:0003:0001:00</t>
  </si>
  <si>
    <t>021J  :915305:00:------:--</t>
  </si>
  <si>
    <t>21:0805:000711</t>
  </si>
  <si>
    <t>21:0228:000335</t>
  </si>
  <si>
    <t>21:0228:000335:0003:0001:00</t>
  </si>
  <si>
    <t>021J  :915306:00:------:--</t>
  </si>
  <si>
    <t>21:0805:000712</t>
  </si>
  <si>
    <t>21:0228:000336</t>
  </si>
  <si>
    <t>21:0228:000336:0003:0001:00</t>
  </si>
  <si>
    <t>021J  :915307:00:------:--</t>
  </si>
  <si>
    <t>21:0805:000713</t>
  </si>
  <si>
    <t>21:0228:000337</t>
  </si>
  <si>
    <t>21:0228:000337:0003:0001:00</t>
  </si>
  <si>
    <t>021J  :915308:00:------:--</t>
  </si>
  <si>
    <t>21:0805:000714</t>
  </si>
  <si>
    <t>21:0228:000338</t>
  </si>
  <si>
    <t>21:0228:000338:0003:0001:00</t>
  </si>
  <si>
    <t>021J  :915309:10:------:--</t>
  </si>
  <si>
    <t>21:0805:000715</t>
  </si>
  <si>
    <t>21:0228:000339</t>
  </si>
  <si>
    <t>21:0228:000339:0003:0001:00</t>
  </si>
  <si>
    <t>021J  :915310:20:915309:10</t>
  </si>
  <si>
    <t>21:0805:000716</t>
  </si>
  <si>
    <t>21:0228:000339:0004:0001:00</t>
  </si>
  <si>
    <t>021J  :915311:00:------:--</t>
  </si>
  <si>
    <t>21:0805:000717</t>
  </si>
  <si>
    <t>21:0228:000340</t>
  </si>
  <si>
    <t>21:0228:000340:0003:0001:00</t>
  </si>
  <si>
    <t>021J  :915313:00:------:--</t>
  </si>
  <si>
    <t>21:0805:000718</t>
  </si>
  <si>
    <t>21:0228:000341</t>
  </si>
  <si>
    <t>21:0228:000341:0003:0001:00</t>
  </si>
  <si>
    <t>021J  :915314:00:------:--</t>
  </si>
  <si>
    <t>21:0805:000719</t>
  </si>
  <si>
    <t>21:0228:000342</t>
  </si>
  <si>
    <t>21:0228:000342:0003:0001:00</t>
  </si>
  <si>
    <t>021J  :915315:00:------:--</t>
  </si>
  <si>
    <t>21:0805:000720</t>
  </si>
  <si>
    <t>21:0228:000343</t>
  </si>
  <si>
    <t>21:0228:000343:0003:0001:00</t>
  </si>
  <si>
    <t>021J  :915316:00:------:--</t>
  </si>
  <si>
    <t>21:0805:000721</t>
  </si>
  <si>
    <t>21:0228:000344</t>
  </si>
  <si>
    <t>21:0228:000344:0003:0001:00</t>
  </si>
  <si>
    <t>021J  :915317:00:------:--</t>
  </si>
  <si>
    <t>21:0805:000722</t>
  </si>
  <si>
    <t>21:0228:000345</t>
  </si>
  <si>
    <t>21:0228:000345:0003:0001:00</t>
  </si>
  <si>
    <t>021J  :915318:00:------:--</t>
  </si>
  <si>
    <t>21:0805:000723</t>
  </si>
  <si>
    <t>21:0228:000346</t>
  </si>
  <si>
    <t>21:0228:000346:0003:0001:00</t>
  </si>
  <si>
    <t>021J  :915319:00:------:--</t>
  </si>
  <si>
    <t>21:0805:000724</t>
  </si>
  <si>
    <t>21:0228:000347</t>
  </si>
  <si>
    <t>21:0228:000347:0003:0001:00</t>
  </si>
  <si>
    <t>021J  :915320:00:------:--</t>
  </si>
  <si>
    <t>21:0805:000725</t>
  </si>
  <si>
    <t>21:0228:000348</t>
  </si>
  <si>
    <t>21:0228:000348:0003:0001:00</t>
  </si>
  <si>
    <t>021J  :915322:00:------:--</t>
  </si>
  <si>
    <t>21:0805:000726</t>
  </si>
  <si>
    <t>21:0226:000338</t>
  </si>
  <si>
    <t>21:0226:000338:0003:0001:00</t>
  </si>
  <si>
    <t>021J  :915323:00:------:--</t>
  </si>
  <si>
    <t>21:0805:000727</t>
  </si>
  <si>
    <t>21:0226:000339</t>
  </si>
  <si>
    <t>21:0226:000339:0003:0001:00</t>
  </si>
  <si>
    <t>021J  :915324:00:------:--</t>
  </si>
  <si>
    <t>21:0805:000728</t>
  </si>
  <si>
    <t>21:0226:000340</t>
  </si>
  <si>
    <t>21:0226:000340:0003:0001:00</t>
  </si>
  <si>
    <t>021J  :915326:00:------:--</t>
  </si>
  <si>
    <t>21:0805:000729</t>
  </si>
  <si>
    <t>21:0228:000349</t>
  </si>
  <si>
    <t>21:0228:000349:0003:0001:00</t>
  </si>
  <si>
    <t>021J  :915327:00:------:--</t>
  </si>
  <si>
    <t>21:0805:000730</t>
  </si>
  <si>
    <t>21:0228:000350</t>
  </si>
  <si>
    <t>21:0228:000350:0003:0001:00</t>
  </si>
  <si>
    <t>021J  :915328:00:------:--</t>
  </si>
  <si>
    <t>21:0805:000731</t>
  </si>
  <si>
    <t>21:0228:000351</t>
  </si>
  <si>
    <t>21:0228:000351:0003:0001:00</t>
  </si>
  <si>
    <t>021J  :915329:00:------:--</t>
  </si>
  <si>
    <t>21:0805:000732</t>
  </si>
  <si>
    <t>21:0228:000352</t>
  </si>
  <si>
    <t>21:0228:000352:0003:0001:00</t>
  </si>
  <si>
    <t>021J  :915330:10:------:--</t>
  </si>
  <si>
    <t>21:0805:000733</t>
  </si>
  <si>
    <t>21:0228:000353</t>
  </si>
  <si>
    <t>21:0228:000353:0003:0001:00</t>
  </si>
  <si>
    <t>021J  :915331:20:915330:10</t>
  </si>
  <si>
    <t>21:0805:000734</t>
  </si>
  <si>
    <t>21:0228:000353:0004:0001:00</t>
  </si>
  <si>
    <t>021J  :915332:00:------:--</t>
  </si>
  <si>
    <t>21:0805:000735</t>
  </si>
  <si>
    <t>21:0228:000354</t>
  </si>
  <si>
    <t>21:0228:000354:0003:0001:00</t>
  </si>
  <si>
    <t>021J  :915333:00:------:--</t>
  </si>
  <si>
    <t>21:0805:000736</t>
  </si>
  <si>
    <t>21:0228:000355</t>
  </si>
  <si>
    <t>21:0228:000355:0003:0001:00</t>
  </si>
  <si>
    <t>021J  :915334:00:------:--</t>
  </si>
  <si>
    <t>21:0805:000737</t>
  </si>
  <si>
    <t>21:0228:000356</t>
  </si>
  <si>
    <t>21:0228:000356:0003:0001:00</t>
  </si>
  <si>
    <t>021J  :915335:00:------:--</t>
  </si>
  <si>
    <t>21:0805:000738</t>
  </si>
  <si>
    <t>21:0228:000357</t>
  </si>
  <si>
    <t>21:0228:000357:0003:0001:00</t>
  </si>
  <si>
    <t>021J  :915336:00:------:--</t>
  </si>
  <si>
    <t>21:0805:000739</t>
  </si>
  <si>
    <t>21:0228:000358</t>
  </si>
  <si>
    <t>21:0228:000358:0003:0001:00</t>
  </si>
  <si>
    <t>021J  :915337:00:------:--</t>
  </si>
  <si>
    <t>21:0805:000740</t>
  </si>
  <si>
    <t>21:0228:000359</t>
  </si>
  <si>
    <t>21:0228:000359:0003:0001:00</t>
  </si>
  <si>
    <t>021J  :915338:00:------:--</t>
  </si>
  <si>
    <t>21:0805:000741</t>
  </si>
  <si>
    <t>21:0228:000360</t>
  </si>
  <si>
    <t>21:0228:000360:0003:0001:00</t>
  </si>
  <si>
    <t>021J  :915339:00:------:--</t>
  </si>
  <si>
    <t>21:0805:000742</t>
  </si>
  <si>
    <t>21:0228:000361</t>
  </si>
  <si>
    <t>21:0228:000361:0003:0001:00</t>
  </si>
  <si>
    <t>021J  :915340:00:------:--</t>
  </si>
  <si>
    <t>21:0805:000743</t>
  </si>
  <si>
    <t>21:0228:000362</t>
  </si>
  <si>
    <t>21:0228:000362:0003:0001:00</t>
  </si>
  <si>
    <t>021J  :915342:00:------:--</t>
  </si>
  <si>
    <t>21:0805:000744</t>
  </si>
  <si>
    <t>21:0228:000363</t>
  </si>
  <si>
    <t>21:0228:000363:0003:0001:00</t>
  </si>
  <si>
    <t>021J  :915343:00:------:--</t>
  </si>
  <si>
    <t>21:0805:000745</t>
  </si>
  <si>
    <t>21:0228:000364</t>
  </si>
  <si>
    <t>21:0228:000364:0003:0001:00</t>
  </si>
  <si>
    <t>021J  :915344:00:------:--</t>
  </si>
  <si>
    <t>21:0805:000746</t>
  </si>
  <si>
    <t>21:0228:000365</t>
  </si>
  <si>
    <t>21:0228:000365:0003:0001:00</t>
  </si>
  <si>
    <t>021J  :915345:00:------:--</t>
  </si>
  <si>
    <t>21:0805:000747</t>
  </si>
  <si>
    <t>21:0228:000366</t>
  </si>
  <si>
    <t>21:0228:000366:0003:0001:00</t>
  </si>
  <si>
    <t>021J  :915346:00:------:--</t>
  </si>
  <si>
    <t>21:0805:000748</t>
  </si>
  <si>
    <t>21:0228:000367</t>
  </si>
  <si>
    <t>21:0228:000367:0003:0001:00</t>
  </si>
  <si>
    <t>021J  :915347:00:------:--</t>
  </si>
  <si>
    <t>21:0805:000749</t>
  </si>
  <si>
    <t>21:0228:000368</t>
  </si>
  <si>
    <t>21:0228:000368:0003:0001:00</t>
  </si>
  <si>
    <t>021J  :915349:00:------:--</t>
  </si>
  <si>
    <t>21:0805:000750</t>
  </si>
  <si>
    <t>21:0228:000369</t>
  </si>
  <si>
    <t>21:0228:000369:0003:0001:00</t>
  </si>
  <si>
    <t>021J  :915350:00:------:--</t>
  </si>
  <si>
    <t>21:0805:000751</t>
  </si>
  <si>
    <t>21:0228:000370</t>
  </si>
  <si>
    <t>21:0228:000370:0003:0001:00</t>
  </si>
  <si>
    <t>021J  :915351:00:------:--</t>
  </si>
  <si>
    <t>21:0805:000752</t>
  </si>
  <si>
    <t>21:0228:000371</t>
  </si>
  <si>
    <t>21:0228:000371:0003:0001:00</t>
  </si>
  <si>
    <t>021J  :915352:00:------:--</t>
  </si>
  <si>
    <t>21:0805:000753</t>
  </si>
  <si>
    <t>21:0228:000372</t>
  </si>
  <si>
    <t>21:0228:000372:0003:0001:00</t>
  </si>
  <si>
    <t>021J  :915353:10:------:--</t>
  </si>
  <si>
    <t>21:0805:000754</t>
  </si>
  <si>
    <t>21:0228:000373</t>
  </si>
  <si>
    <t>21:0228:000373:0003:0001:00</t>
  </si>
  <si>
    <t>021J  :915354:20:915353:10</t>
  </si>
  <si>
    <t>21:0805:000755</t>
  </si>
  <si>
    <t>21:0228:000373:0004:0001:00</t>
  </si>
  <si>
    <t>021J  :915355:00:------:--</t>
  </si>
  <si>
    <t>21:0805:000756</t>
  </si>
  <si>
    <t>21:0228:000374</t>
  </si>
  <si>
    <t>21:0228:000374:0003:0001:00</t>
  </si>
  <si>
    <t>021J  :915356:00:------:--</t>
  </si>
  <si>
    <t>21:0805:000757</t>
  </si>
  <si>
    <t>21:0228:000375</t>
  </si>
  <si>
    <t>21:0228:000375:0003:0001:00</t>
  </si>
  <si>
    <t>021J  :915357:00:------:--</t>
  </si>
  <si>
    <t>21:0805:000758</t>
  </si>
  <si>
    <t>21:0228:000376</t>
  </si>
  <si>
    <t>21:0228:000376:0003:0001:00</t>
  </si>
  <si>
    <t>021J  :915358:00:------:--</t>
  </si>
  <si>
    <t>21:0805:000759</t>
  </si>
  <si>
    <t>21:0228:000377</t>
  </si>
  <si>
    <t>21:0228:000377:0003:0001:00</t>
  </si>
  <si>
    <t>021J  :915359:00:------:--</t>
  </si>
  <si>
    <t>21:0805:000760</t>
  </si>
  <si>
    <t>21:0228:000378</t>
  </si>
  <si>
    <t>21:0228:000378:0003:0001:00</t>
  </si>
  <si>
    <t>021J  :915360:00:------:--</t>
  </si>
  <si>
    <t>21:0805:000761</t>
  </si>
  <si>
    <t>21:0228:000379</t>
  </si>
  <si>
    <t>21:0228:000379:0003:0001:00</t>
  </si>
  <si>
    <t>021J  :915362:00:------:--</t>
  </si>
  <si>
    <t>21:0805:000762</t>
  </si>
  <si>
    <t>21:0228:000380</t>
  </si>
  <si>
    <t>21:0228:000380:0003:0001:00</t>
  </si>
  <si>
    <t>021J  :915363:10:------:--</t>
  </si>
  <si>
    <t>21:0805:000763</t>
  </si>
  <si>
    <t>21:0228:000381</t>
  </si>
  <si>
    <t>21:0228:000381:0003:0001:00</t>
  </si>
  <si>
    <t>021J  :915364:20:915363:10</t>
  </si>
  <si>
    <t>21:0805:000764</t>
  </si>
  <si>
    <t>21:0228:000381:0004:0001:00</t>
  </si>
  <si>
    <t>021J  :915365:00:------:--</t>
  </si>
  <si>
    <t>21:0805:000765</t>
  </si>
  <si>
    <t>21:0228:000382</t>
  </si>
  <si>
    <t>21:0228:000382:0003:0001:00</t>
  </si>
  <si>
    <t>021J  :915366:00:------:--</t>
  </si>
  <si>
    <t>21:0805:000766</t>
  </si>
  <si>
    <t>21:0228:000383</t>
  </si>
  <si>
    <t>21:0228:000383:0003:0001:00</t>
  </si>
  <si>
    <t>021J  :915367:00:------:--</t>
  </si>
  <si>
    <t>21:0805:000767</t>
  </si>
  <si>
    <t>21:0228:000384</t>
  </si>
  <si>
    <t>21:0228:000384:0003:0001:00</t>
  </si>
  <si>
    <t>021J  :915368:00:------:--</t>
  </si>
  <si>
    <t>21:0805:000768</t>
  </si>
  <si>
    <t>21:0228:000385</t>
  </si>
  <si>
    <t>21:0228:000385:0003:0001:00</t>
  </si>
  <si>
    <t>021J  :915369:00:------:--</t>
  </si>
  <si>
    <t>21:0805:000769</t>
  </si>
  <si>
    <t>21:0226:000341</t>
  </si>
  <si>
    <t>21:0226:000341:0003:0001:00</t>
  </si>
  <si>
    <t>021J  :915370:00:------:--</t>
  </si>
  <si>
    <t>21:0805:000770</t>
  </si>
  <si>
    <t>21:0226:000342</t>
  </si>
  <si>
    <t>21:0226:000342:0003:0001:00</t>
  </si>
  <si>
    <t>021J  :915371:00:------:--</t>
  </si>
  <si>
    <t>21:0805:000771</t>
  </si>
  <si>
    <t>21:0226:000343</t>
  </si>
  <si>
    <t>21:0226:000343:0003:0001:00</t>
  </si>
  <si>
    <t>021J  :915372:00:------:--</t>
  </si>
  <si>
    <t>21:0805:000772</t>
  </si>
  <si>
    <t>21:0226:000344</t>
  </si>
  <si>
    <t>21:0226:000344:0003:0001:00</t>
  </si>
  <si>
    <t>021J  :915373:00:------:--</t>
  </si>
  <si>
    <t>21:0805:000773</t>
  </si>
  <si>
    <t>21:0226:000345</t>
  </si>
  <si>
    <t>21:0226:000345:0003:0001:00</t>
  </si>
  <si>
    <t>021J  :915375:00:------:--</t>
  </si>
  <si>
    <t>21:0805:000774</t>
  </si>
  <si>
    <t>21:0226:000346</t>
  </si>
  <si>
    <t>21:0226:000346:0003:0001:00</t>
  </si>
  <si>
    <t>021J  :915376:00:------:--</t>
  </si>
  <si>
    <t>21:0805:000775</t>
  </si>
  <si>
    <t>21:0226:000347</t>
  </si>
  <si>
    <t>21:0226:000347:0003:0001:00</t>
  </si>
  <si>
    <t>021J  :915377:00:------:--</t>
  </si>
  <si>
    <t>21:0805:000776</t>
  </si>
  <si>
    <t>21:0226:000348</t>
  </si>
  <si>
    <t>21:0226:000348:0003:0001:00</t>
  </si>
  <si>
    <t>021J  :915378:00:------:--</t>
  </si>
  <si>
    <t>21:0805:000777</t>
  </si>
  <si>
    <t>21:0226:000349</t>
  </si>
  <si>
    <t>21:0226:000349:0003:0001:00</t>
  </si>
  <si>
    <t>021J  :915379:00:------:--</t>
  </si>
  <si>
    <t>21:0805:000778</t>
  </si>
  <si>
    <t>21:0226:000350</t>
  </si>
  <si>
    <t>21:0226:000350:0003:0001:00</t>
  </si>
  <si>
    <t>021J  :915380:00:------:--</t>
  </si>
  <si>
    <t>21:0805:000779</t>
  </si>
  <si>
    <t>21:0226:000351</t>
  </si>
  <si>
    <t>21:0226:000351:0003:0001:00</t>
  </si>
  <si>
    <t>021J  :915382:00:------:--</t>
  </si>
  <si>
    <t>21:0805:000780</t>
  </si>
  <si>
    <t>21:0226:000352</t>
  </si>
  <si>
    <t>21:0226:000352:0003:0001:00</t>
  </si>
  <si>
    <t>021J  :915383:00:------:--</t>
  </si>
  <si>
    <t>21:0805:000781</t>
  </si>
  <si>
    <t>21:0226:000353</t>
  </si>
  <si>
    <t>21:0226:000353:0003:0001:00</t>
  </si>
  <si>
    <t>021J  :915384:00:------:--</t>
  </si>
  <si>
    <t>21:0805:000782</t>
  </si>
  <si>
    <t>21:0226:000354</t>
  </si>
  <si>
    <t>21:0226:000354:0003:0001:00</t>
  </si>
  <si>
    <t>021J  :915385:00:------:--</t>
  </si>
  <si>
    <t>21:0805:000783</t>
  </si>
  <si>
    <t>21:0226:000355</t>
  </si>
  <si>
    <t>21:0226:000355:0003:0001:00</t>
  </si>
  <si>
    <t>021J  :915386:00:------:--</t>
  </si>
  <si>
    <t>21:0805:000784</t>
  </si>
  <si>
    <t>21:0226:000356</t>
  </si>
  <si>
    <t>21:0226:000356:0003:0001:00</t>
  </si>
  <si>
    <t>021J  :915387:00:------:--</t>
  </si>
  <si>
    <t>21:0805:000785</t>
  </si>
  <si>
    <t>21:0226:000357</t>
  </si>
  <si>
    <t>21:0226:000357:0003:0001:00</t>
  </si>
  <si>
    <t>021J  :915388:00:------:--</t>
  </si>
  <si>
    <t>21:0805:000786</t>
  </si>
  <si>
    <t>21:0226:000358</t>
  </si>
  <si>
    <t>21:0226:000358:0003:0001:00</t>
  </si>
  <si>
    <t>021J  :915389:00:------:--</t>
  </si>
  <si>
    <t>21:0805:000787</t>
  </si>
  <si>
    <t>21:0226:000359</t>
  </si>
  <si>
    <t>21:0226:000359:0003:0001:00</t>
  </si>
  <si>
    <t>021J  :915390:00:------:--</t>
  </si>
  <si>
    <t>21:0805:000788</t>
  </si>
  <si>
    <t>21:0226:000360</t>
  </si>
  <si>
    <t>21:0226:000360:0003:0001:00</t>
  </si>
  <si>
    <t>021J  :915391:00:------:--</t>
  </si>
  <si>
    <t>21:0805:000789</t>
  </si>
  <si>
    <t>21:0226:000361</t>
  </si>
  <si>
    <t>21:0226:000361:0003:0001:00</t>
  </si>
  <si>
    <t>021J  :915392:10:------:--</t>
  </si>
  <si>
    <t>21:0805:000790</t>
  </si>
  <si>
    <t>21:0226:000362</t>
  </si>
  <si>
    <t>21:0226:000362:0003:0001:00</t>
  </si>
  <si>
    <t>021J  :915393:20:915392:10</t>
  </si>
  <si>
    <t>21:0805:000791</t>
  </si>
  <si>
    <t>21:0226:000362:0004:0001:00</t>
  </si>
  <si>
    <t>021J  :915394:00:------:--</t>
  </si>
  <si>
    <t>21:0805:000792</t>
  </si>
  <si>
    <t>21:0226:000363</t>
  </si>
  <si>
    <t>21:0226:000363:0003:0001:00</t>
  </si>
  <si>
    <t>021J  :915396:00:------:--</t>
  </si>
  <si>
    <t>21:0805:000793</t>
  </si>
  <si>
    <t>21:0226:000364</t>
  </si>
  <si>
    <t>21:0226:000364:0003:0001:00</t>
  </si>
  <si>
    <t>021J  :915397:00:------:--</t>
  </si>
  <si>
    <t>21:0805:000794</t>
  </si>
  <si>
    <t>21:0226:000365</t>
  </si>
  <si>
    <t>21:0226:000365:0003:0001:00</t>
  </si>
  <si>
    <t>021J  :915398:00:------:--</t>
  </si>
  <si>
    <t>21:0805:000795</t>
  </si>
  <si>
    <t>21:0226:000366</t>
  </si>
  <si>
    <t>21:0226:000366:0003:0001:00</t>
  </si>
  <si>
    <t>021J  :915399:00:------:--</t>
  </si>
  <si>
    <t>21:0805:000796</t>
  </si>
  <si>
    <t>21:0226:000367</t>
  </si>
  <si>
    <t>21:0226:000367:0003:0001:00</t>
  </si>
  <si>
    <t>021J  :915400:00:------:--</t>
  </si>
  <si>
    <t>21:0805:000797</t>
  </si>
  <si>
    <t>21:0226:000368</t>
  </si>
  <si>
    <t>21:0226:000368:0003:0001:00</t>
  </si>
  <si>
    <t>021J  :915402:10:------:--</t>
  </si>
  <si>
    <t>21:0805:000798</t>
  </si>
  <si>
    <t>21:0226:000369</t>
  </si>
  <si>
    <t>21:0226:000369:0003:0001:00</t>
  </si>
  <si>
    <t>021J  :915403:20:915402:10</t>
  </si>
  <si>
    <t>21:0805:000799</t>
  </si>
  <si>
    <t>21:0226:000369:0004:0001:00</t>
  </si>
  <si>
    <t>021J  :915404:00:------:--</t>
  </si>
  <si>
    <t>21:0805:000800</t>
  </si>
  <si>
    <t>21:0226:000370</t>
  </si>
  <si>
    <t>21:0226:000370:0003:0001:00</t>
  </si>
  <si>
    <t>021J  :915405:00:------:--</t>
  </si>
  <si>
    <t>21:0805:000801</t>
  </si>
  <si>
    <t>21:0226:000371</t>
  </si>
  <si>
    <t>21:0226:000371:0003:0001:00</t>
  </si>
  <si>
    <t>021J  :915406:00:------:--</t>
  </si>
  <si>
    <t>21:0805:000802</t>
  </si>
  <si>
    <t>21:0226:000372</t>
  </si>
  <si>
    <t>21:0226:000372:0003:0001:00</t>
  </si>
  <si>
    <t>021J  :915407:00:------:--</t>
  </si>
  <si>
    <t>21:0805:000803</t>
  </si>
  <si>
    <t>21:0226:000373</t>
  </si>
  <si>
    <t>21:0226:000373:0003:0001:00</t>
  </si>
  <si>
    <t>021J  :915408:00:------:--</t>
  </si>
  <si>
    <t>21:0805:000804</t>
  </si>
  <si>
    <t>21:0226:000374</t>
  </si>
  <si>
    <t>21:0226:000374:0003:0001:00</t>
  </si>
  <si>
    <t>021J  :915409:00:------:--</t>
  </si>
  <si>
    <t>21:0805:000805</t>
  </si>
  <si>
    <t>21:0226:000375</t>
  </si>
  <si>
    <t>21:0226:000375:0003:0001:00</t>
  </si>
  <si>
    <t>021J  :915410:00:------:--</t>
  </si>
  <si>
    <t>21:0805:000806</t>
  </si>
  <si>
    <t>21:0226:000376</t>
  </si>
  <si>
    <t>21:0226:000376:0003:0001:00</t>
  </si>
  <si>
    <t>021J  :915411:00:------:--</t>
  </si>
  <si>
    <t>21:0805:000807</t>
  </si>
  <si>
    <t>21:0226:000377</t>
  </si>
  <si>
    <t>21:0226:000377:0003:0001:00</t>
  </si>
  <si>
    <t>021J  :915412:00:------:--</t>
  </si>
  <si>
    <t>21:0805:000808</t>
  </si>
  <si>
    <t>21:0226:000378</t>
  </si>
  <si>
    <t>21:0226:000378:0003:0001:00</t>
  </si>
  <si>
    <t>021J  :915413:00:------:--</t>
  </si>
  <si>
    <t>21:0805:000809</t>
  </si>
  <si>
    <t>21:0226:000379</t>
  </si>
  <si>
    <t>21:0226:000379:0003:0001:00</t>
  </si>
  <si>
    <t>021J  :915414:00:------:--</t>
  </si>
  <si>
    <t>21:0805:000810</t>
  </si>
  <si>
    <t>21:0226:000380</t>
  </si>
  <si>
    <t>21:0226:000380:0003:0001:00</t>
  </si>
  <si>
    <t>021J  :915415:00:------:--</t>
  </si>
  <si>
    <t>21:0805:000811</t>
  </si>
  <si>
    <t>21:0226:000381</t>
  </si>
  <si>
    <t>21:0226:000381:0003:0001:00</t>
  </si>
  <si>
    <t>021J  :915417:00:------:--</t>
  </si>
  <si>
    <t>21:0805:000812</t>
  </si>
  <si>
    <t>21:0226:000382</t>
  </si>
  <si>
    <t>21:0226:000382:0003:0001:00</t>
  </si>
  <si>
    <t>021J  :915418:00:------:--</t>
  </si>
  <si>
    <t>21:0805:000813</t>
  </si>
  <si>
    <t>21:0226:000383</t>
  </si>
  <si>
    <t>21:0226:000383:0003:0001:00</t>
  </si>
  <si>
    <t>021J  :915419:00:------:--</t>
  </si>
  <si>
    <t>21:0805:000814</t>
  </si>
  <si>
    <t>21:0226:000384</t>
  </si>
  <si>
    <t>21:0226:000384:0003:0001:00</t>
  </si>
  <si>
    <t>021J  :915420:00:------:--</t>
  </si>
  <si>
    <t>21:0805:000815</t>
  </si>
  <si>
    <t>21:0226:000385</t>
  </si>
  <si>
    <t>21:0226:000385:0003:0001:00</t>
  </si>
  <si>
    <t>021J  :915422:00:------:--</t>
  </si>
  <si>
    <t>21:0805:000816</t>
  </si>
  <si>
    <t>21:0226:000386</t>
  </si>
  <si>
    <t>21:0226:000386:0003:0001:00</t>
  </si>
  <si>
    <t>021J  :915423:00:------:--</t>
  </si>
  <si>
    <t>21:0805:000817</t>
  </si>
  <si>
    <t>21:0226:000387</t>
  </si>
  <si>
    <t>21:0226:000387:0003:0001:00</t>
  </si>
  <si>
    <t>021J  :915424:00:------:--</t>
  </si>
  <si>
    <t>21:0805:000818</t>
  </si>
  <si>
    <t>21:0226:000388</t>
  </si>
  <si>
    <t>21:0226:000388:0003:0001:00</t>
  </si>
  <si>
    <t>021J  :915425:00:------:--</t>
  </si>
  <si>
    <t>21:0805:000819</t>
  </si>
  <si>
    <t>21:0226:000389</t>
  </si>
  <si>
    <t>21:0226:000389:0003:0001:00</t>
  </si>
  <si>
    <t>021J  :915426:10:------:--</t>
  </si>
  <si>
    <t>21:0805:000820</t>
  </si>
  <si>
    <t>21:0226:000390</t>
  </si>
  <si>
    <t>21:0226:000390:0003:0001:00</t>
  </si>
  <si>
    <t>021J  :915427:20:915426:10</t>
  </si>
  <si>
    <t>21:0805:000821</t>
  </si>
  <si>
    <t>21:0226:000390:0004:0001:00</t>
  </si>
  <si>
    <t>021J  :915428:00:------:--</t>
  </si>
  <si>
    <t>21:0805:000822</t>
  </si>
  <si>
    <t>21:0226:000391</t>
  </si>
  <si>
    <t>21:0226:000391:0003:0001:00</t>
  </si>
  <si>
    <t>021J  :915429:00:------:--</t>
  </si>
  <si>
    <t>21:0805:000823</t>
  </si>
  <si>
    <t>21:0226:000392</t>
  </si>
  <si>
    <t>21:0226:000392:0003:0001:00</t>
  </si>
  <si>
    <t>021J  :915430:00:------:--</t>
  </si>
  <si>
    <t>21:0805:000824</t>
  </si>
  <si>
    <t>21:0226:000393</t>
  </si>
  <si>
    <t>21:0226:000393:0003:0001:00</t>
  </si>
  <si>
    <t>021J  :915432:00:------:--</t>
  </si>
  <si>
    <t>21:0805:000825</t>
  </si>
  <si>
    <t>21:0226:000394</t>
  </si>
  <si>
    <t>21:0226:000394:0003:0001:00</t>
  </si>
  <si>
    <t>021J  :915433:00:------:--</t>
  </si>
  <si>
    <t>21:0805:000826</t>
  </si>
  <si>
    <t>21:0226:000395</t>
  </si>
  <si>
    <t>21:0226:000395:0003:0001:00</t>
  </si>
  <si>
    <t>021J  :915434:00:------:--</t>
  </si>
  <si>
    <t>21:0805:000827</t>
  </si>
  <si>
    <t>21:0226:000396</t>
  </si>
  <si>
    <t>21:0226:000396:0003:0001:00</t>
  </si>
  <si>
    <t>021J  :915435:00:------:--</t>
  </si>
  <si>
    <t>21:0805:000828</t>
  </si>
  <si>
    <t>21:0226:000397</t>
  </si>
  <si>
    <t>21:0226:000397:0003:0001:00</t>
  </si>
  <si>
    <t>021J  :915436:00:------:--</t>
  </si>
  <si>
    <t>21:0805:000829</t>
  </si>
  <si>
    <t>21:0226:000398</t>
  </si>
  <si>
    <t>21:0226:000398:0003:0001:00</t>
  </si>
  <si>
    <t>021J  :915437:00:------:--</t>
  </si>
  <si>
    <t>21:0805:000830</t>
  </si>
  <si>
    <t>21:0226:000399</t>
  </si>
  <si>
    <t>21:0226:000399:0003:0001:00</t>
  </si>
  <si>
    <t>021J  :915438:00:------:--</t>
  </si>
  <si>
    <t>21:0805:000831</t>
  </si>
  <si>
    <t>21:0226:000400</t>
  </si>
  <si>
    <t>21:0226:000400:0003:0001:00</t>
  </si>
  <si>
    <t>021J  :915439:00:------:--</t>
  </si>
  <si>
    <t>21:0805:000832</t>
  </si>
  <si>
    <t>21:0226:000401</t>
  </si>
  <si>
    <t>21:0226:000401:0003:0001:00</t>
  </si>
  <si>
    <t>021J  :915440:00:------:--</t>
  </si>
  <si>
    <t>21:0805:000833</t>
  </si>
  <si>
    <t>21:0226:000402</t>
  </si>
  <si>
    <t>21:0226:000402:0003:0001:00</t>
  </si>
  <si>
    <t>021J  :917002:00:------:--</t>
  </si>
  <si>
    <t>21:0805:000834</t>
  </si>
  <si>
    <t>21:0226:000403</t>
  </si>
  <si>
    <t>21:0226:000403:0003:0001:00</t>
  </si>
  <si>
    <t>021J  :917003:00:------:--</t>
  </si>
  <si>
    <t>21:0805:000835</t>
  </si>
  <si>
    <t>21:0226:000404</t>
  </si>
  <si>
    <t>21:0226:000404:0003:0001:00</t>
  </si>
  <si>
    <t>021J  :917004:00:------:--</t>
  </si>
  <si>
    <t>21:0805:000836</t>
  </si>
  <si>
    <t>21:0226:000405</t>
  </si>
  <si>
    <t>21:0226:000405:0003:0001:00</t>
  </si>
  <si>
    <t>021J  :917006:00:------:--</t>
  </si>
  <si>
    <t>21:0805:000837</t>
  </si>
  <si>
    <t>21:0226:000406</t>
  </si>
  <si>
    <t>21:0226:000406:0003:0001:00</t>
  </si>
  <si>
    <t>021J  :917007:00:------:--</t>
  </si>
  <si>
    <t>21:0805:000838</t>
  </si>
  <si>
    <t>21:0226:000407</t>
  </si>
  <si>
    <t>21:0226:000407:0003:0001:00</t>
  </si>
  <si>
    <t>021J  :917008:00:------:--</t>
  </si>
  <si>
    <t>21:0805:000839</t>
  </si>
  <si>
    <t>21:0226:000408</t>
  </si>
  <si>
    <t>21:0226:000408:0003:0001:00</t>
  </si>
  <si>
    <t>021J  :917009:00:------:--</t>
  </si>
  <si>
    <t>21:0805:000840</t>
  </si>
  <si>
    <t>21:0226:000409</t>
  </si>
  <si>
    <t>21:0226:000409:0003:0001:00</t>
  </si>
  <si>
    <t>021J  :917010:00:------:--</t>
  </si>
  <si>
    <t>21:0805:000841</t>
  </si>
  <si>
    <t>21:0226:000410</t>
  </si>
  <si>
    <t>21:0226:000410:0003:0001:00</t>
  </si>
  <si>
    <t>021J  :917011:00:------:--</t>
  </si>
  <si>
    <t>21:0805:000842</t>
  </si>
  <si>
    <t>21:0226:000411</t>
  </si>
  <si>
    <t>21:0226:000411:0003:0001:00</t>
  </si>
  <si>
    <t>021J  :917012:00:------:--</t>
  </si>
  <si>
    <t>21:0805:000843</t>
  </si>
  <si>
    <t>21:0226:000412</t>
  </si>
  <si>
    <t>21:0226:000412:0003:0001:00</t>
  </si>
  <si>
    <t>021J  :917013:00:------:--</t>
  </si>
  <si>
    <t>21:0805:000844</t>
  </si>
  <si>
    <t>21:0226:000413</t>
  </si>
  <si>
    <t>21:0226:000413:0003:0001:00</t>
  </si>
  <si>
    <t>021J  :917014:10:------:--</t>
  </si>
  <si>
    <t>21:0805:000845</t>
  </si>
  <si>
    <t>21:0226:000414</t>
  </si>
  <si>
    <t>21:0226:000414:0003:0001:00</t>
  </si>
  <si>
    <t>021J  :917015:20:917014:10</t>
  </si>
  <si>
    <t>21:0805:000846</t>
  </si>
  <si>
    <t>21:0226:000414:0004:0001:00</t>
  </si>
  <si>
    <t>021J  :917016:00:------:--</t>
  </si>
  <si>
    <t>21:0805:000847</t>
  </si>
  <si>
    <t>21:0226:000415</t>
  </si>
  <si>
    <t>21:0226:000415:0003:0001:00</t>
  </si>
  <si>
    <t>021J  :917017:00:------:--</t>
  </si>
  <si>
    <t>21:0805:000848</t>
  </si>
  <si>
    <t>21:0226:000416</t>
  </si>
  <si>
    <t>21:0226:000416:0003:0001:00</t>
  </si>
  <si>
    <t>021J  :917018:00:------:--</t>
  </si>
  <si>
    <t>21:0805:000849</t>
  </si>
  <si>
    <t>21:0226:000417</t>
  </si>
  <si>
    <t>21:0226:000417:0003:0001:00</t>
  </si>
  <si>
    <t>021J  :917019:00:------:--</t>
  </si>
  <si>
    <t>21:0805:000850</t>
  </si>
  <si>
    <t>21:0226:000418</t>
  </si>
  <si>
    <t>21:0226:000418:0003:0001:00</t>
  </si>
  <si>
    <t>021J  :917020:00:------:--</t>
  </si>
  <si>
    <t>21:0805:000851</t>
  </si>
  <si>
    <t>21:0226:000419</t>
  </si>
  <si>
    <t>21:0226:000419:0003:0001:00</t>
  </si>
  <si>
    <t>021J  :917022:00:------:--</t>
  </si>
  <si>
    <t>21:0805:000852</t>
  </si>
  <si>
    <t>21:0226:000420</t>
  </si>
  <si>
    <t>21:0226:000420:0003:0001:00</t>
  </si>
  <si>
    <t>021J  :917023:00:------:--</t>
  </si>
  <si>
    <t>21:0805:000853</t>
  </si>
  <si>
    <t>21:0226:000421</t>
  </si>
  <si>
    <t>21:0226:000421:0003:0001:00</t>
  </si>
  <si>
    <t>021J  :917024:00:------:--</t>
  </si>
  <si>
    <t>21:0805:000854</t>
  </si>
  <si>
    <t>21:0226:000422</t>
  </si>
  <si>
    <t>21:0226:000422:0003:0001:00</t>
  </si>
  <si>
    <t>021J  :917025:00:------:--</t>
  </si>
  <si>
    <t>21:0805:000855</t>
  </si>
  <si>
    <t>21:0226:000423</t>
  </si>
  <si>
    <t>21:0226:000423:0003:0001:00</t>
  </si>
  <si>
    <t>021J  :917026:00:------:--</t>
  </si>
  <si>
    <t>21:0805:000856</t>
  </si>
  <si>
    <t>21:0226:000424</t>
  </si>
  <si>
    <t>21:0226:000424:0003:0001:00</t>
  </si>
  <si>
    <t>021J  :917027:10:------:--</t>
  </si>
  <si>
    <t>21:0805:000857</t>
  </si>
  <si>
    <t>21:0226:000425</t>
  </si>
  <si>
    <t>21:0226:000425:0003:0001:00</t>
  </si>
  <si>
    <t>021J  :917028:20:917027:10</t>
  </si>
  <si>
    <t>21:0805:000858</t>
  </si>
  <si>
    <t>21:0226:000425:0004:0001:00</t>
  </si>
  <si>
    <t>021J  :917029:00:------:--</t>
  </si>
  <si>
    <t>21:0805:000859</t>
  </si>
  <si>
    <t>21:0226:000426</t>
  </si>
  <si>
    <t>21:0226:000426:0003:0001:00</t>
  </si>
  <si>
    <t>021J  :917030:00:------:--</t>
  </si>
  <si>
    <t>21:0805:000860</t>
  </si>
  <si>
    <t>21:0226:000427</t>
  </si>
  <si>
    <t>21:0226:000427:0003:0001:00</t>
  </si>
  <si>
    <t>021J  :917031:00:------:--</t>
  </si>
  <si>
    <t>21:0805:000861</t>
  </si>
  <si>
    <t>21:0226:000428</t>
  </si>
  <si>
    <t>21:0226:000428:0003:0001:00</t>
  </si>
  <si>
    <t>021J  :917032:00:------:--</t>
  </si>
  <si>
    <t>21:0805:000862</t>
  </si>
  <si>
    <t>21:0226:000429</t>
  </si>
  <si>
    <t>21:0226:000429:0003:0001:00</t>
  </si>
  <si>
    <t>021J  :917033:00:------:--</t>
  </si>
  <si>
    <t>21:0805:000863</t>
  </si>
  <si>
    <t>21:0228:000386</t>
  </si>
  <si>
    <t>21:0228:000386:0003:0001:00</t>
  </si>
  <si>
    <t>021J  :917034:00:------:--</t>
  </si>
  <si>
    <t>21:0805:000864</t>
  </si>
  <si>
    <t>21:0228:000387</t>
  </si>
  <si>
    <t>21:0228:000387:0003:0001:00</t>
  </si>
  <si>
    <t>021J  :917035:00:------:--</t>
  </si>
  <si>
    <t>21:0805:000865</t>
  </si>
  <si>
    <t>21:0228:000388</t>
  </si>
  <si>
    <t>21:0228:000388:0003:0001:00</t>
  </si>
  <si>
    <t>021J  :917037:00:------:--</t>
  </si>
  <si>
    <t>21:0805:000866</t>
  </si>
  <si>
    <t>21:0228:000389</t>
  </si>
  <si>
    <t>21:0228:000389:0003:0001:00</t>
  </si>
  <si>
    <t>021J  :917038:00:------:--</t>
  </si>
  <si>
    <t>21:0805:000867</t>
  </si>
  <si>
    <t>21:0228:000390</t>
  </si>
  <si>
    <t>21:0228:000390:0003:0001:00</t>
  </si>
  <si>
    <t>021J  :917039:00:------:--</t>
  </si>
  <si>
    <t>21:0805:000868</t>
  </si>
  <si>
    <t>21:0228:000391</t>
  </si>
  <si>
    <t>21:0228:000391:0003:0001:00</t>
  </si>
  <si>
    <t>021J  :917040:00:------:--</t>
  </si>
  <si>
    <t>21:0805:000869</t>
  </si>
  <si>
    <t>21:0226:000430</t>
  </si>
  <si>
    <t>21:0226:000430:0003:0001:00</t>
  </si>
  <si>
    <t>013K  :921002:00:------:--</t>
  </si>
  <si>
    <t>21:0827:000001</t>
  </si>
  <si>
    <t>21:0229:000001</t>
  </si>
  <si>
    <t>21:0229:000001:0003:0001:00</t>
  </si>
  <si>
    <t>013K  :921003:00:------:--</t>
  </si>
  <si>
    <t>21:0827:000002</t>
  </si>
  <si>
    <t>21:0229:000002</t>
  </si>
  <si>
    <t>21:0229:000002:0003:0001:00</t>
  </si>
  <si>
    <t>013K  :921004:00:------:--</t>
  </si>
  <si>
    <t>21:0827:000003</t>
  </si>
  <si>
    <t>21:0229:000003</t>
  </si>
  <si>
    <t>21:0229:000003:0003:0001:00</t>
  </si>
  <si>
    <t>013K  :921005:10:------:--</t>
  </si>
  <si>
    <t>21:0827:000004</t>
  </si>
  <si>
    <t>21:0229:000004</t>
  </si>
  <si>
    <t>21:0229:000004:0003:0001:00</t>
  </si>
  <si>
    <t>013K  :921006:20:921005:10</t>
  </si>
  <si>
    <t>21:0827:000005</t>
  </si>
  <si>
    <t>21:0229:000004:0004:0001:00</t>
  </si>
  <si>
    <t>013K  :921007:00:------:--</t>
  </si>
  <si>
    <t>21:0827:000006</t>
  </si>
  <si>
    <t>21:0229:000005</t>
  </si>
  <si>
    <t>21:0229:000005:0003:0001:00</t>
  </si>
  <si>
    <t>013K  :921008:00:------:--</t>
  </si>
  <si>
    <t>21:0827:000007</t>
  </si>
  <si>
    <t>21:0229:000006</t>
  </si>
  <si>
    <t>21:0229:000006:0003:0001:00</t>
  </si>
  <si>
    <t>013K  :921009:00:------:--</t>
  </si>
  <si>
    <t>21:0827:000008</t>
  </si>
  <si>
    <t>21:0229:000007</t>
  </si>
  <si>
    <t>21:0229:000007:0003:0001:00</t>
  </si>
  <si>
    <t>013K  :921010:00:------:--</t>
  </si>
  <si>
    <t>21:0827:000009</t>
  </si>
  <si>
    <t>21:0229:000008</t>
  </si>
  <si>
    <t>21:0229:000008:0003:0001:00</t>
  </si>
  <si>
    <t>013K  :921012:00:------:--</t>
  </si>
  <si>
    <t>21:0827:000010</t>
  </si>
  <si>
    <t>21:0229:000009</t>
  </si>
  <si>
    <t>21:0229:000009:0003:0001:00</t>
  </si>
  <si>
    <t>013K  :921013:00:------:--</t>
  </si>
  <si>
    <t>21:0827:000011</t>
  </si>
  <si>
    <t>21:0229:000010</t>
  </si>
  <si>
    <t>21:0229:000010:0003:0001:00</t>
  </si>
  <si>
    <t>013K  :921014:00:------:--</t>
  </si>
  <si>
    <t>21:0827:000012</t>
  </si>
  <si>
    <t>21:0229:000011</t>
  </si>
  <si>
    <t>21:0229:000011:0003:0001:00</t>
  </si>
  <si>
    <t>013K  :921015:00:------:--</t>
  </si>
  <si>
    <t>21:0827:000013</t>
  </si>
  <si>
    <t>21:0229:000012</t>
  </si>
  <si>
    <t>21:0229:000012:0003:0001:00</t>
  </si>
  <si>
    <t>013K  :921016:00:------:--</t>
  </si>
  <si>
    <t>21:0827:000014</t>
  </si>
  <si>
    <t>21:0229:000013</t>
  </si>
  <si>
    <t>21:0229:000013:0003:0001:00</t>
  </si>
  <si>
    <t>013K  :921017:00:------:--</t>
  </si>
  <si>
    <t>21:0827:000015</t>
  </si>
  <si>
    <t>21:0229:000014</t>
  </si>
  <si>
    <t>21:0229:000014:0003:0001:00</t>
  </si>
  <si>
    <t>013K  :921018:00:------:--</t>
  </si>
  <si>
    <t>21:0827:000016</t>
  </si>
  <si>
    <t>21:0229:000015</t>
  </si>
  <si>
    <t>21:0229:000015:0003:0001:00</t>
  </si>
  <si>
    <t>013K  :921019:00:------:--</t>
  </si>
  <si>
    <t>21:0827:000017</t>
  </si>
  <si>
    <t>21:0229:000016</t>
  </si>
  <si>
    <t>21:0229:000016:0003:0001:00</t>
  </si>
  <si>
    <t>013K  :921020:00:------:--</t>
  </si>
  <si>
    <t>21:0827:000018</t>
  </si>
  <si>
    <t>21:0229:000017</t>
  </si>
  <si>
    <t>21:0229:000017:0003:0001:00</t>
  </si>
  <si>
    <t>013K  :921022:00:------:--</t>
  </si>
  <si>
    <t>21:0827:000019</t>
  </si>
  <si>
    <t>21:0229:000018</t>
  </si>
  <si>
    <t>21:0229:000018:0003:0001:00</t>
  </si>
  <si>
    <t>013K  :921023:10:------:--</t>
  </si>
  <si>
    <t>21:0827:000020</t>
  </si>
  <si>
    <t>21:0229:000019</t>
  </si>
  <si>
    <t>21:0229:000019:0003:0001:00</t>
  </si>
  <si>
    <t>013K  :921024:20:921023:10</t>
  </si>
  <si>
    <t>21:0827:000021</t>
  </si>
  <si>
    <t>21:0229:000019:0004:0001:00</t>
  </si>
  <si>
    <t>013K  :921025:00:------:--</t>
  </si>
  <si>
    <t>21:0827:000022</t>
  </si>
  <si>
    <t>21:0229:000020</t>
  </si>
  <si>
    <t>21:0229:000020:0003:0001:00</t>
  </si>
  <si>
    <t>013K  :921026:00:------:--</t>
  </si>
  <si>
    <t>21:0827:000023</t>
  </si>
  <si>
    <t>21:0229:000021</t>
  </si>
  <si>
    <t>21:0229:000021:0003:0001:00</t>
  </si>
  <si>
    <t>013K  :921027:00:------:--</t>
  </si>
  <si>
    <t>21:0827:000024</t>
  </si>
  <si>
    <t>21:0229:000022</t>
  </si>
  <si>
    <t>21:0229:000022:0003:0001:00</t>
  </si>
  <si>
    <t>013K  :921029:00:------:--</t>
  </si>
  <si>
    <t>21:0827:000025</t>
  </si>
  <si>
    <t>21:0229:000023</t>
  </si>
  <si>
    <t>21:0229:000023:0003:0001:00</t>
  </si>
  <si>
    <t>013K  :921030:00:------:--</t>
  </si>
  <si>
    <t>21:0827:000026</t>
  </si>
  <si>
    <t>21:0229:000024</t>
  </si>
  <si>
    <t>21:0229:000024:0003:0001:00</t>
  </si>
  <si>
    <t>013K  :921031:00:------:--</t>
  </si>
  <si>
    <t>21:0827:000027</t>
  </si>
  <si>
    <t>21:0229:000025</t>
  </si>
  <si>
    <t>21:0229:000025:0003:0001:00</t>
  </si>
  <si>
    <t>013K  :921032:00:------:--</t>
  </si>
  <si>
    <t>21:0827:000028</t>
  </si>
  <si>
    <t>21:0229:000026</t>
  </si>
  <si>
    <t>21:0229:000026:0003:0001:00</t>
  </si>
  <si>
    <t>013K  :921033:00:------:--</t>
  </si>
  <si>
    <t>21:0827:000029</t>
  </si>
  <si>
    <t>21:0229:000027</t>
  </si>
  <si>
    <t>21:0229:000027:0003:0001:00</t>
  </si>
  <si>
    <t>013K  :921034:00:------:--</t>
  </si>
  <si>
    <t>21:0827:000030</t>
  </si>
  <si>
    <t>21:0229:000028</t>
  </si>
  <si>
    <t>21:0229:000028:0003:0001:00</t>
  </si>
  <si>
    <t>013K  :921035:00:------:--</t>
  </si>
  <si>
    <t>21:0827:000031</t>
  </si>
  <si>
    <t>21:0229:000029</t>
  </si>
  <si>
    <t>21:0229:000029:0003:0001:00</t>
  </si>
  <si>
    <t>013K  :921036:00:------:--</t>
  </si>
  <si>
    <t>21:0827:000032</t>
  </si>
  <si>
    <t>21:0229:000030</t>
  </si>
  <si>
    <t>21:0229:000030:0003:0001:00</t>
  </si>
  <si>
    <t>013K  :921037:00:------:--</t>
  </si>
  <si>
    <t>21:0827:000033</t>
  </si>
  <si>
    <t>21:0229:000031</t>
  </si>
  <si>
    <t>21:0229:000031:0003:0001:00</t>
  </si>
  <si>
    <t>013K  :921038:00:------:--</t>
  </si>
  <si>
    <t>21:0827:000034</t>
  </si>
  <si>
    <t>21:0229:000032</t>
  </si>
  <si>
    <t>21:0229:000032:0003:0001:00</t>
  </si>
  <si>
    <t>013K  :921039:00:------:--</t>
  </si>
  <si>
    <t>21:0827:000035</t>
  </si>
  <si>
    <t>21:0229:000033</t>
  </si>
  <si>
    <t>21:0229:000033:0003:0001:00</t>
  </si>
  <si>
    <t>013K  :921040:00:------:--</t>
  </si>
  <si>
    <t>21:0827:000036</t>
  </si>
  <si>
    <t>21:0229:000034</t>
  </si>
  <si>
    <t>21:0229:000034:0003:0001:00</t>
  </si>
  <si>
    <t>013K  :921042:10:------:--</t>
  </si>
  <si>
    <t>21:0827:000037</t>
  </si>
  <si>
    <t>21:0229:000035</t>
  </si>
  <si>
    <t>21:0229:000035:0003:0001:00</t>
  </si>
  <si>
    <t>013K  :921043:20:921042:10</t>
  </si>
  <si>
    <t>21:0827:000038</t>
  </si>
  <si>
    <t>21:0229:000035:0004:0001:00</t>
  </si>
  <si>
    <t>013K  :921044:00:------:--</t>
  </si>
  <si>
    <t>21:0827:000039</t>
  </si>
  <si>
    <t>21:0229:000036</t>
  </si>
  <si>
    <t>21:0229:000036:0003:0001:00</t>
  </si>
  <si>
    <t>013K  :921045:00:------:--</t>
  </si>
  <si>
    <t>21:0827:000040</t>
  </si>
  <si>
    <t>21:0229:000037</t>
  </si>
  <si>
    <t>21:0229:000037:0003:0001:00</t>
  </si>
  <si>
    <t>013K  :921046:00:------:--</t>
  </si>
  <si>
    <t>21:0827:000041</t>
  </si>
  <si>
    <t>21:0229:000038</t>
  </si>
  <si>
    <t>21:0229:000038:0003:0001:00</t>
  </si>
  <si>
    <t>013K  :921047:00:------:--</t>
  </si>
  <si>
    <t>21:0827:000042</t>
  </si>
  <si>
    <t>21:0229:000039</t>
  </si>
  <si>
    <t>21:0229:000039:0003:0001:00</t>
  </si>
  <si>
    <t>013K  :921048:00:------:--</t>
  </si>
  <si>
    <t>21:0827:000043</t>
  </si>
  <si>
    <t>21:0229:000040</t>
  </si>
  <si>
    <t>21:0229:000040:0003:0001:00</t>
  </si>
  <si>
    <t>013K  :921049:00:------:--</t>
  </si>
  <si>
    <t>21:0827:000044</t>
  </si>
  <si>
    <t>21:0229:000041</t>
  </si>
  <si>
    <t>21:0229:000041:0003:0001:00</t>
  </si>
  <si>
    <t>013K  :921050:00:------:--</t>
  </si>
  <si>
    <t>21:0827:000045</t>
  </si>
  <si>
    <t>21:0229:000042</t>
  </si>
  <si>
    <t>21:0229:000042:0003:0001:00</t>
  </si>
  <si>
    <t>013K  :921051:00:------:--</t>
  </si>
  <si>
    <t>21:0827:000046</t>
  </si>
  <si>
    <t>21:0229:000043</t>
  </si>
  <si>
    <t>21:0229:000043:0003:0001:00</t>
  </si>
  <si>
    <t>013K  :921052:00:------:--</t>
  </si>
  <si>
    <t>21:0827:000047</t>
  </si>
  <si>
    <t>21:0229:000044</t>
  </si>
  <si>
    <t>21:0229:000044:0003:0001:00</t>
  </si>
  <si>
    <t>013K  :921053:00:------:--</t>
  </si>
  <si>
    <t>21:0827:000048</t>
  </si>
  <si>
    <t>21:0229:000045</t>
  </si>
  <si>
    <t>21:0229:000045:0003:0001:00</t>
  </si>
  <si>
    <t>013K  :921054:00:------:--</t>
  </si>
  <si>
    <t>21:0827:000049</t>
  </si>
  <si>
    <t>21:0229:000046</t>
  </si>
  <si>
    <t>21:0229:000046:0003:0001:00</t>
  </si>
  <si>
    <t>013K  :921055:00:------:--</t>
  </si>
  <si>
    <t>21:0827:000050</t>
  </si>
  <si>
    <t>21:0229:000047</t>
  </si>
  <si>
    <t>21:0229:000047:0003:0001:00</t>
  </si>
  <si>
    <t>013K  :921057:00:------:--</t>
  </si>
  <si>
    <t>21:0827:000051</t>
  </si>
  <si>
    <t>21:0229:000048</t>
  </si>
  <si>
    <t>21:0229:000048:0003:0001:00</t>
  </si>
  <si>
    <t>013K  :921058:00:------:--</t>
  </si>
  <si>
    <t>21:0827:000052</t>
  </si>
  <si>
    <t>21:0229:000049</t>
  </si>
  <si>
    <t>21:0229:000049:0003:0001:00</t>
  </si>
  <si>
    <t>013K  :921059:00:------:--</t>
  </si>
  <si>
    <t>21:0827:000053</t>
  </si>
  <si>
    <t>21:0229:000050</t>
  </si>
  <si>
    <t>21:0229:000050:0003:0001:00</t>
  </si>
  <si>
    <t>013K  :921060:00:------:--</t>
  </si>
  <si>
    <t>21:0827:000054</t>
  </si>
  <si>
    <t>21:0229:000051</t>
  </si>
  <si>
    <t>21:0229:000051:0003:0001:00</t>
  </si>
  <si>
    <t>013K  :921062:10:------:--</t>
  </si>
  <si>
    <t>21:0827:000055</t>
  </si>
  <si>
    <t>21:0229:000052</t>
  </si>
  <si>
    <t>21:0229:000052:0003:0001:00</t>
  </si>
  <si>
    <t>013K  :921063:20:921062:10</t>
  </si>
  <si>
    <t>21:0827:000056</t>
  </si>
  <si>
    <t>21:0229:000052:0004:0001:00</t>
  </si>
  <si>
    <t>013K  :921064:00:------:--</t>
  </si>
  <si>
    <t>21:0827:000057</t>
  </si>
  <si>
    <t>21:0229:000053</t>
  </si>
  <si>
    <t>21:0229:000053:0003:0001:00</t>
  </si>
  <si>
    <t>013K  :921065:00:------:--</t>
  </si>
  <si>
    <t>21:0827:000058</t>
  </si>
  <si>
    <t>21:0229:000054</t>
  </si>
  <si>
    <t>21:0229:000054:0003:0001:00</t>
  </si>
  <si>
    <t>013K  :921066:00:------:--</t>
  </si>
  <si>
    <t>21:0827:000059</t>
  </si>
  <si>
    <t>21:0229:000055</t>
  </si>
  <si>
    <t>21:0229:000055:0003:0001:00</t>
  </si>
  <si>
    <t>013K  :921067:00:------:--</t>
  </si>
  <si>
    <t>21:0827:000060</t>
  </si>
  <si>
    <t>21:0229:000056</t>
  </si>
  <si>
    <t>21:0229:000056:0003:0001:00</t>
  </si>
  <si>
    <t>013K  :921068:00:------:--</t>
  </si>
  <si>
    <t>21:0827:000061</t>
  </si>
  <si>
    <t>21:0229:000057</t>
  </si>
  <si>
    <t>21:0229:000057:0003:0001:00</t>
  </si>
  <si>
    <t>013K  :921070:00:------:--</t>
  </si>
  <si>
    <t>21:0827:000062</t>
  </si>
  <si>
    <t>21:0229:000058</t>
  </si>
  <si>
    <t>21:0229:000058:0003:0001:00</t>
  </si>
  <si>
    <t>013K  :921071:00:------:--</t>
  </si>
  <si>
    <t>21:0827:000063</t>
  </si>
  <si>
    <t>21:0229:000059</t>
  </si>
  <si>
    <t>21:0229:000059:0003:0001:00</t>
  </si>
  <si>
    <t>013K  :921072:00:------:--</t>
  </si>
  <si>
    <t>21:0827:000064</t>
  </si>
  <si>
    <t>21:0229:000060</t>
  </si>
  <si>
    <t>21:0229:000060:0003:0001:00</t>
  </si>
  <si>
    <t>013K  :921073:00:------:--</t>
  </si>
  <si>
    <t>21:0827:000065</t>
  </si>
  <si>
    <t>21:0229:000061</t>
  </si>
  <si>
    <t>21:0229:000061:0003:0001:00</t>
  </si>
  <si>
    <t>013K  :921074:00:------:--</t>
  </si>
  <si>
    <t>21:0827:000066</t>
  </si>
  <si>
    <t>21:0229:000062</t>
  </si>
  <si>
    <t>21:0229:000062:0003:0001:00</t>
  </si>
  <si>
    <t>013K  :921075:00:------:--</t>
  </si>
  <si>
    <t>21:0827:000067</t>
  </si>
  <si>
    <t>21:0229:000063</t>
  </si>
  <si>
    <t>21:0229:000063:0003:0001:00</t>
  </si>
  <si>
    <t>013K  :921076:00:------:--</t>
  </si>
  <si>
    <t>21:0827:000068</t>
  </si>
  <si>
    <t>21:0229:000064</t>
  </si>
  <si>
    <t>21:0229:000064:0003:0001:00</t>
  </si>
  <si>
    <t>013K  :921077:00:------:--</t>
  </si>
  <si>
    <t>21:0827:000069</t>
  </si>
  <si>
    <t>21:0229:000065</t>
  </si>
  <si>
    <t>21:0229:000065:0003:0001:00</t>
  </si>
  <si>
    <t>013K  :921078:00:------:--</t>
  </si>
  <si>
    <t>21:0827:000070</t>
  </si>
  <si>
    <t>21:0229:000066</t>
  </si>
  <si>
    <t>21:0229:000066:0003:0001:00</t>
  </si>
  <si>
    <t>013K  :921079:00:------:--</t>
  </si>
  <si>
    <t>21:0827:000071</t>
  </si>
  <si>
    <t>21:0229:000067</t>
  </si>
  <si>
    <t>21:0229:000067:0003:0001:00</t>
  </si>
  <si>
    <t>013K  :921080:00:------:--</t>
  </si>
  <si>
    <t>21:0827:000072</t>
  </si>
  <si>
    <t>21:0229:000068</t>
  </si>
  <si>
    <t>21:0229:000068:0003:0001:00</t>
  </si>
  <si>
    <t>013K  :921082:10:------:--</t>
  </si>
  <si>
    <t>21:0827:000073</t>
  </si>
  <si>
    <t>21:0229:000069</t>
  </si>
  <si>
    <t>21:0229:000069:0003:0001:00</t>
  </si>
  <si>
    <t>013K  :921083:20:921082:10</t>
  </si>
  <si>
    <t>21:0827:000074</t>
  </si>
  <si>
    <t>21:0229:000069:0004:0001:00</t>
  </si>
  <si>
    <t>013K  :921084:00:------:--</t>
  </si>
  <si>
    <t>21:0827:000075</t>
  </si>
  <si>
    <t>21:0229:000070</t>
  </si>
  <si>
    <t>21:0229:000070:0003:0001:00</t>
  </si>
  <si>
    <t>013K  :921086:00:------:--</t>
  </si>
  <si>
    <t>21:0827:000076</t>
  </si>
  <si>
    <t>21:0229:000071</t>
  </si>
  <si>
    <t>21:0229:000071:0003:0001:00</t>
  </si>
  <si>
    <t>013K  :921087:00:------:--</t>
  </si>
  <si>
    <t>21:0827:000077</t>
  </si>
  <si>
    <t>21:0229:000072</t>
  </si>
  <si>
    <t>21:0229:000072:0003:0001:00</t>
  </si>
  <si>
    <t>013K  :921088:00:------:--</t>
  </si>
  <si>
    <t>21:0827:000078</t>
  </si>
  <si>
    <t>21:0229:000073</t>
  </si>
  <si>
    <t>21:0229:000073:0003:0001:00</t>
  </si>
  <si>
    <t>013K  :921089:00:------:--</t>
  </si>
  <si>
    <t>21:0827:000079</t>
  </si>
  <si>
    <t>21:0229:000074</t>
  </si>
  <si>
    <t>21:0229:000074:0003:0001:00</t>
  </si>
  <si>
    <t>013K  :921090:00:------:--</t>
  </si>
  <si>
    <t>21:0827:000080</t>
  </si>
  <si>
    <t>21:0229:000075</t>
  </si>
  <si>
    <t>21:0229:000075:0003:0001:00</t>
  </si>
  <si>
    <t>013K  :921091:00:------:--</t>
  </si>
  <si>
    <t>21:0827:000081</t>
  </si>
  <si>
    <t>21:0229:000076</t>
  </si>
  <si>
    <t>21:0229:000076:0003:0001:00</t>
  </si>
  <si>
    <t>013K  :921092:00:------:--</t>
  </si>
  <si>
    <t>21:0827:000082</t>
  </si>
  <si>
    <t>21:0229:000077</t>
  </si>
  <si>
    <t>21:0229:000077:0003:0001:00</t>
  </si>
  <si>
    <t>013K  :921093:00:------:--</t>
  </si>
  <si>
    <t>21:0827:000083</t>
  </si>
  <si>
    <t>21:0229:000078</t>
  </si>
  <si>
    <t>21:0229:000078:0003:0001:00</t>
  </si>
  <si>
    <t>013K  :921094:00:------:--</t>
  </si>
  <si>
    <t>21:0827:000084</t>
  </si>
  <si>
    <t>21:0229:000079</t>
  </si>
  <si>
    <t>21:0229:000079:0003:0001:00</t>
  </si>
  <si>
    <t>013K  :921095:00:------:--</t>
  </si>
  <si>
    <t>21:0827:000085</t>
  </si>
  <si>
    <t>21:0229:000080</t>
  </si>
  <si>
    <t>21:0229:000080:0003:0001:00</t>
  </si>
  <si>
    <t>013K  :921096:00:------:--</t>
  </si>
  <si>
    <t>21:0827:000086</t>
  </si>
  <si>
    <t>21:0229:000081</t>
  </si>
  <si>
    <t>21:0229:000081:0003:0001:00</t>
  </si>
  <si>
    <t>013K  :921097:00:------:--</t>
  </si>
  <si>
    <t>21:0827:000087</t>
  </si>
  <si>
    <t>21:0229:000082</t>
  </si>
  <si>
    <t>21:0229:000082:0003:0001:00</t>
  </si>
  <si>
    <t>013K  :921098:00:------:--</t>
  </si>
  <si>
    <t>21:0827:000088</t>
  </si>
  <si>
    <t>21:0229:000083</t>
  </si>
  <si>
    <t>21:0229:000083:0003:0001:00</t>
  </si>
  <si>
    <t>013K  :921099:00:------:--</t>
  </si>
  <si>
    <t>21:0827:000089</t>
  </si>
  <si>
    <t>21:0229:000084</t>
  </si>
  <si>
    <t>21:0229:000084:0003:0001:00</t>
  </si>
  <si>
    <t>013K  :921100:00:------:--</t>
  </si>
  <si>
    <t>21:0827:000090</t>
  </si>
  <si>
    <t>21:0229:000085</t>
  </si>
  <si>
    <t>21:0229:000085:0003:0001:00</t>
  </si>
  <si>
    <t>013K  :921102:00:------:--</t>
  </si>
  <si>
    <t>21:0827:000091</t>
  </si>
  <si>
    <t>21:0229:000086</t>
  </si>
  <si>
    <t>21:0229:000086:0003:0001:00</t>
  </si>
  <si>
    <t>013K  :921103:00:------:--</t>
  </si>
  <si>
    <t>21:0827:000092</t>
  </si>
  <si>
    <t>21:0229:000087</t>
  </si>
  <si>
    <t>21:0229:000087:0003:0001:00</t>
  </si>
  <si>
    <t>013K  :921104:00:------:--</t>
  </si>
  <si>
    <t>21:0827:000093</t>
  </si>
  <si>
    <t>21:0229:000088</t>
  </si>
  <si>
    <t>21:0229:000088:0003:0001:00</t>
  </si>
  <si>
    <t>013K  :921105:00:------:--</t>
  </si>
  <si>
    <t>21:0827:000094</t>
  </si>
  <si>
    <t>21:0229:000089</t>
  </si>
  <si>
    <t>21:0229:000089:0003:0001:00</t>
  </si>
  <si>
    <t>013K  :921106:00:------:--</t>
  </si>
  <si>
    <t>21:0827:000095</t>
  </si>
  <si>
    <t>21:0229:000090</t>
  </si>
  <si>
    <t>21:0229:000090:0003:0001:00</t>
  </si>
  <si>
    <t>013K  :921107:10:------:--</t>
  </si>
  <si>
    <t>21:0827:000096</t>
  </si>
  <si>
    <t>21:0229:000091</t>
  </si>
  <si>
    <t>21:0229:000091:0003:0001:00</t>
  </si>
  <si>
    <t>013K  :921109:20:921107:10</t>
  </si>
  <si>
    <t>21:0827:000097</t>
  </si>
  <si>
    <t>21:0229:000091:0004:0001:00</t>
  </si>
  <si>
    <t>013K  :921110:00:------:--</t>
  </si>
  <si>
    <t>21:0827:000098</t>
  </si>
  <si>
    <t>21:0229:000092</t>
  </si>
  <si>
    <t>21:0229:000092:0003:0001:00</t>
  </si>
  <si>
    <t>013K  :921111:00:------:--</t>
  </si>
  <si>
    <t>21:0827:000099</t>
  </si>
  <si>
    <t>21:0229:000093</t>
  </si>
  <si>
    <t>21:0229:000093:0003:0001:00</t>
  </si>
  <si>
    <t>013K  :921112:00:------:--</t>
  </si>
  <si>
    <t>21:0827:000100</t>
  </si>
  <si>
    <t>21:0229:000094</t>
  </si>
  <si>
    <t>21:0229:000094:0003:0001:00</t>
  </si>
  <si>
    <t>013K  :921113:00:------:--</t>
  </si>
  <si>
    <t>21:0827:000101</t>
  </si>
  <si>
    <t>21:0229:000095</t>
  </si>
  <si>
    <t>21:0229:000095:0003:0001:00</t>
  </si>
  <si>
    <t>013K  :921114:00:------:--</t>
  </si>
  <si>
    <t>21:0827:000102</t>
  </si>
  <si>
    <t>21:0229:000096</t>
  </si>
  <si>
    <t>21:0229:000096:0003:0001:00</t>
  </si>
  <si>
    <t>013K  :921115:00:------:--</t>
  </si>
  <si>
    <t>21:0827:000103</t>
  </si>
  <si>
    <t>21:0229:000097</t>
  </si>
  <si>
    <t>21:0229:000097:0003:0001:00</t>
  </si>
  <si>
    <t>013K  :921116:00:------:--</t>
  </si>
  <si>
    <t>21:0827:000104</t>
  </si>
  <si>
    <t>21:0229:000098</t>
  </si>
  <si>
    <t>21:0229:000098:0003:0001:00</t>
  </si>
  <si>
    <t>013K  :921117:00:------:--</t>
  </si>
  <si>
    <t>21:0827:000105</t>
  </si>
  <si>
    <t>21:0229:000099</t>
  </si>
  <si>
    <t>21:0229:000099:0003:0001:00</t>
  </si>
  <si>
    <t>013K  :921118:00:------:--</t>
  </si>
  <si>
    <t>21:0827:000106</t>
  </si>
  <si>
    <t>21:0229:000100</t>
  </si>
  <si>
    <t>21:0229:000100:0003:0001:00</t>
  </si>
  <si>
    <t>013K  :921119:00:------:--</t>
  </si>
  <si>
    <t>21:0827:000107</t>
  </si>
  <si>
    <t>21:0229:000101</t>
  </si>
  <si>
    <t>21:0229:000101:0003:0001:00</t>
  </si>
  <si>
    <t>013K  :921120:00:------:--</t>
  </si>
  <si>
    <t>21:0827:000108</t>
  </si>
  <si>
    <t>21:0229:000102</t>
  </si>
  <si>
    <t>21:0229:000102:0003:0001:00</t>
  </si>
  <si>
    <t>013K  :921122:00:------:--</t>
  </si>
  <si>
    <t>21:0827:000109</t>
  </si>
  <si>
    <t>21:0229:000103</t>
  </si>
  <si>
    <t>21:0229:000103:0003:0001:00</t>
  </si>
  <si>
    <t>013K  :921123:20:921124:10</t>
  </si>
  <si>
    <t>21:0827:000110</t>
  </si>
  <si>
    <t>21:0229:000104</t>
  </si>
  <si>
    <t>21:0229:000104:0004:0001:00</t>
  </si>
  <si>
    <t>013K  :921124:10:------:--</t>
  </si>
  <si>
    <t>21:0827:000111</t>
  </si>
  <si>
    <t>21:0229:000104:0003:0001:00</t>
  </si>
  <si>
    <t>013K  :921125:00:------:--</t>
  </si>
  <si>
    <t>21:0827:000112</t>
  </si>
  <si>
    <t>21:0229:000105</t>
  </si>
  <si>
    <t>21:0229:000105:0003:0001:00</t>
  </si>
  <si>
    <t>013K  :921126:00:------:--</t>
  </si>
  <si>
    <t>21:0827:000113</t>
  </si>
  <si>
    <t>21:0229:000106</t>
  </si>
  <si>
    <t>21:0229:000106:0003:0001:00</t>
  </si>
  <si>
    <t>013K  :921127:00:------:--</t>
  </si>
  <si>
    <t>21:0827:000114</t>
  </si>
  <si>
    <t>21:0229:000107</t>
  </si>
  <si>
    <t>21:0229:000107:0003:0001:00</t>
  </si>
  <si>
    <t>013K  :921128:00:------:--</t>
  </si>
  <si>
    <t>21:0827:000115</t>
  </si>
  <si>
    <t>21:0229:000108</t>
  </si>
  <si>
    <t>21:0229:000108:0003:0001:00</t>
  </si>
  <si>
    <t>013K  :921129:00:------:--</t>
  </si>
  <si>
    <t>21:0827:000116</t>
  </si>
  <si>
    <t>21:0229:000109</t>
  </si>
  <si>
    <t>21:0229:000109:0003:0001:00</t>
  </si>
  <si>
    <t>013K  :921130:00:------:--</t>
  </si>
  <si>
    <t>21:0827:000117</t>
  </si>
  <si>
    <t>21:0229:000110</t>
  </si>
  <si>
    <t>21:0229:000110:0003:0001:00</t>
  </si>
  <si>
    <t>013K  :921131:00:------:--</t>
  </si>
  <si>
    <t>21:0827:000118</t>
  </si>
  <si>
    <t>21:0229:000111</t>
  </si>
  <si>
    <t>21:0229:000111:0003:0001:00</t>
  </si>
  <si>
    <t>013K  :921132:00:------:--</t>
  </si>
  <si>
    <t>21:0827:000119</t>
  </si>
  <si>
    <t>21:0229:000112</t>
  </si>
  <si>
    <t>21:0229:000112:0003:0001:00</t>
  </si>
  <si>
    <t>013K  :921133:00:------:--</t>
  </si>
  <si>
    <t>21:0827:000120</t>
  </si>
  <si>
    <t>21:0229:000113</t>
  </si>
  <si>
    <t>21:0229:000113:0003:0001:00</t>
  </si>
  <si>
    <t>013K  :921134:00:------:--</t>
  </si>
  <si>
    <t>21:0827:000121</t>
  </si>
  <si>
    <t>21:0229:000114</t>
  </si>
  <si>
    <t>21:0229:000114:0003:0001:00</t>
  </si>
  <si>
    <t>013K  :921135:00:------:--</t>
  </si>
  <si>
    <t>21:0827:000122</t>
  </si>
  <si>
    <t>21:0229:000115</t>
  </si>
  <si>
    <t>21:0229:000115:0003:0001:00</t>
  </si>
  <si>
    <t>013K  :921136:00:------:--</t>
  </si>
  <si>
    <t>21:0827:000123</t>
  </si>
  <si>
    <t>21:0229:000116</t>
  </si>
  <si>
    <t>21:0229:000116:0003:0001:00</t>
  </si>
  <si>
    <t>013K  :921137:00:------:--</t>
  </si>
  <si>
    <t>21:0827:000124</t>
  </si>
  <si>
    <t>21:0229:000117</t>
  </si>
  <si>
    <t>21:0229:000117:0003:0001:00</t>
  </si>
  <si>
    <t>013K  :921138:00:------:--</t>
  </si>
  <si>
    <t>21:0827:000125</t>
  </si>
  <si>
    <t>21:0229:000118</t>
  </si>
  <si>
    <t>21:0229:000118:0003:0001:00</t>
  </si>
  <si>
    <t>013K  :921140:00:------:--</t>
  </si>
  <si>
    <t>21:0827:000126</t>
  </si>
  <si>
    <t>21:0229:000119</t>
  </si>
  <si>
    <t>21:0229:000119:0003:0001:00</t>
  </si>
  <si>
    <t>013K  :921142:00:------:--</t>
  </si>
  <si>
    <t>21:0827:000127</t>
  </si>
  <si>
    <t>21:0229:000120</t>
  </si>
  <si>
    <t>21:0229:000120:0003:0001:00</t>
  </si>
  <si>
    <t>013K  :921143:00:------:--</t>
  </si>
  <si>
    <t>21:0827:000128</t>
  </si>
  <si>
    <t>21:0229:000121</t>
  </si>
  <si>
    <t>21:0229:000121:0003:0001:00</t>
  </si>
  <si>
    <t>013K  :921144:00:------:--</t>
  </si>
  <si>
    <t>21:0827:000129</t>
  </si>
  <si>
    <t>21:0229:000122</t>
  </si>
  <si>
    <t>21:0229:000122:0003:0001:00</t>
  </si>
  <si>
    <t>013K  :921145:00:------:--</t>
  </si>
  <si>
    <t>21:0827:000130</t>
  </si>
  <si>
    <t>21:0229:000123</t>
  </si>
  <si>
    <t>21:0229:000123:0003:0001:00</t>
  </si>
  <si>
    <t>013K  :921146:00:------:--</t>
  </si>
  <si>
    <t>21:0827:000131</t>
  </si>
  <si>
    <t>21:0229:000124</t>
  </si>
  <si>
    <t>21:0229:000124:0003:0001:00</t>
  </si>
  <si>
    <t>013K  :921147:00:------:--</t>
  </si>
  <si>
    <t>21:0827:000132</t>
  </si>
  <si>
    <t>21:0229:000125</t>
  </si>
  <si>
    <t>21:0229:000125:0003:0001:00</t>
  </si>
  <si>
    <t>013K  :921148:00:------:--</t>
  </si>
  <si>
    <t>21:0827:000133</t>
  </si>
  <si>
    <t>21:0229:000126</t>
  </si>
  <si>
    <t>21:0229:000126:0003:0001:00</t>
  </si>
  <si>
    <t>013K  :921149:10:------:--</t>
  </si>
  <si>
    <t>21:0827:000134</t>
  </si>
  <si>
    <t>21:0229:000127</t>
  </si>
  <si>
    <t>21:0229:000127:0003:0001:00</t>
  </si>
  <si>
    <t>013K  :921150:20:921149:10</t>
  </si>
  <si>
    <t>21:0827:000135</t>
  </si>
  <si>
    <t>21:0229:000127:0004:0001:00</t>
  </si>
  <si>
    <t>013K  :921151:00:------:--</t>
  </si>
  <si>
    <t>21:0827:000136</t>
  </si>
  <si>
    <t>21:0229:000128</t>
  </si>
  <si>
    <t>21:0229:000128:0003:0001:00</t>
  </si>
  <si>
    <t>013K  :921152:00:------:--</t>
  </si>
  <si>
    <t>21:0827:000137</t>
  </si>
  <si>
    <t>21:0229:000129</t>
  </si>
  <si>
    <t>21:0229:000129:0003:0001:00</t>
  </si>
  <si>
    <t>013K  :921153:00:------:--</t>
  </si>
  <si>
    <t>21:0827:000138</t>
  </si>
  <si>
    <t>21:0229:000130</t>
  </si>
  <si>
    <t>21:0229:000130:0003:0001:00</t>
  </si>
  <si>
    <t>013K  :921154:00:------:--</t>
  </si>
  <si>
    <t>21:0827:000139</t>
  </si>
  <si>
    <t>21:0229:000131</t>
  </si>
  <si>
    <t>21:0229:000131:0003:0001:00</t>
  </si>
  <si>
    <t>013K  :921155:00:------:--</t>
  </si>
  <si>
    <t>21:0827:000140</t>
  </si>
  <si>
    <t>21:0229:000132</t>
  </si>
  <si>
    <t>21:0229:000132:0003:0001:00</t>
  </si>
  <si>
    <t>013K  :921156:00:------:--</t>
  </si>
  <si>
    <t>21:0827:000141</t>
  </si>
  <si>
    <t>21:0229:000133</t>
  </si>
  <si>
    <t>21:0229:000133:0003:0001:00</t>
  </si>
  <si>
    <t>013K  :921157:00:------:--</t>
  </si>
  <si>
    <t>21:0827:000142</t>
  </si>
  <si>
    <t>21:0229:000134</t>
  </si>
  <si>
    <t>21:0229:000134:0003:0001:00</t>
  </si>
  <si>
    <t>013K  :921158:00:------:--</t>
  </si>
  <si>
    <t>21:0827:000143</t>
  </si>
  <si>
    <t>21:0229:000135</t>
  </si>
  <si>
    <t>21:0229:000135:0003:0001:00</t>
  </si>
  <si>
    <t>013K  :921160:00:------:--</t>
  </si>
  <si>
    <t>21:0827:000144</t>
  </si>
  <si>
    <t>21:0229:000136</t>
  </si>
  <si>
    <t>21:0229:000136:0003:0001:00</t>
  </si>
  <si>
    <t>013K  :921162:10:------:--</t>
  </si>
  <si>
    <t>21:0827:000145</t>
  </si>
  <si>
    <t>21:0229:000137</t>
  </si>
  <si>
    <t>21:0229:000137:0003:0001:00</t>
  </si>
  <si>
    <t>013K  :921163:20:921162:10</t>
  </si>
  <si>
    <t>21:0827:000146</t>
  </si>
  <si>
    <t>21:0229:000137:0004:0001:00</t>
  </si>
  <si>
    <t>013K  :921164:00:------:--</t>
  </si>
  <si>
    <t>21:0827:000147</t>
  </si>
  <si>
    <t>21:0229:000138</t>
  </si>
  <si>
    <t>21:0229:000138:0003:0001:00</t>
  </si>
  <si>
    <t>013K  :921165:00:------:--</t>
  </si>
  <si>
    <t>21:0827:000148</t>
  </si>
  <si>
    <t>21:0229:000139</t>
  </si>
  <si>
    <t>21:0229:000139:0003:0001:00</t>
  </si>
  <si>
    <t>013K  :921166:00:------:--</t>
  </si>
  <si>
    <t>21:0827:000149</t>
  </si>
  <si>
    <t>21:0229:000140</t>
  </si>
  <si>
    <t>21:0229:000140:0003:0001:00</t>
  </si>
  <si>
    <t>013K  :921167:00:------:--</t>
  </si>
  <si>
    <t>21:0827:000150</t>
  </si>
  <si>
    <t>21:0229:000141</t>
  </si>
  <si>
    <t>21:0229:000141:0003:0001:00</t>
  </si>
  <si>
    <t>013K  :921169:00:------:--</t>
  </si>
  <si>
    <t>21:0827:000151</t>
  </si>
  <si>
    <t>21:0229:000142</t>
  </si>
  <si>
    <t>21:0229:000142:0003:0001:00</t>
  </si>
  <si>
    <t>013K  :921170:00:------:--</t>
  </si>
  <si>
    <t>21:0827:000152</t>
  </si>
  <si>
    <t>21:0229:000143</t>
  </si>
  <si>
    <t>21:0229:000143:0003:0001:00</t>
  </si>
  <si>
    <t>013K  :921171:00:------:--</t>
  </si>
  <si>
    <t>21:0827:000153</t>
  </si>
  <si>
    <t>21:0229:000144</t>
  </si>
  <si>
    <t>21:0229:000144:0003:0001:00</t>
  </si>
  <si>
    <t>013K  :921172:00:------:--</t>
  </si>
  <si>
    <t>21:0827:000154</t>
  </si>
  <si>
    <t>21:0229:000145</t>
  </si>
  <si>
    <t>21:0229:000145:0003:0001:00</t>
  </si>
  <si>
    <t>013K  :921173:00:------:--</t>
  </si>
  <si>
    <t>21:0827:000155</t>
  </si>
  <si>
    <t>21:0229:000146</t>
  </si>
  <si>
    <t>21:0229:000146:0003:0001:00</t>
  </si>
  <si>
    <t>013K  :921174:00:------:--</t>
  </si>
  <si>
    <t>21:0827:000156</t>
  </si>
  <si>
    <t>21:0229:000147</t>
  </si>
  <si>
    <t>21:0229:000147:0003:0001:00</t>
  </si>
  <si>
    <t>013K  :921175:00:------:--</t>
  </si>
  <si>
    <t>21:0827:000157</t>
  </si>
  <si>
    <t>21:0229:000148</t>
  </si>
  <si>
    <t>21:0229:000148:0003:0001:00</t>
  </si>
  <si>
    <t>013K  :921176:00:------:--</t>
  </si>
  <si>
    <t>21:0827:000158</t>
  </si>
  <si>
    <t>21:0229:000149</t>
  </si>
  <si>
    <t>21:0229:000149:0003:0001:00</t>
  </si>
  <si>
    <t>013K  :921177:00:------:--</t>
  </si>
  <si>
    <t>21:0827:000159</t>
  </si>
  <si>
    <t>21:0229:000150</t>
  </si>
  <si>
    <t>21:0229:000150:0003:0001:00</t>
  </si>
  <si>
    <t>013K  :921178:00:------:--</t>
  </si>
  <si>
    <t>21:0827:000160</t>
  </si>
  <si>
    <t>21:0229:000151</t>
  </si>
  <si>
    <t>21:0229:000151:0003:0001:00</t>
  </si>
  <si>
    <t>013K  :921179:00:------:--</t>
  </si>
  <si>
    <t>21:0827:000161</t>
  </si>
  <si>
    <t>21:0229:000152</t>
  </si>
  <si>
    <t>21:0229:000152:0003:0001:00</t>
  </si>
  <si>
    <t>013K  :921180:00:------:--</t>
  </si>
  <si>
    <t>21:0827:000162</t>
  </si>
  <si>
    <t>21:0229:000153</t>
  </si>
  <si>
    <t>21:0229:000153:0003:0001:00</t>
  </si>
  <si>
    <t>013K  :921182:10:------:--</t>
  </si>
  <si>
    <t>21:0827:000163</t>
  </si>
  <si>
    <t>21:0229:000154</t>
  </si>
  <si>
    <t>21:0229:000154:0003:0001:00</t>
  </si>
  <si>
    <t>013K  :921183:20:921182:10</t>
  </si>
  <si>
    <t>21:0827:000164</t>
  </si>
  <si>
    <t>21:0229:000154:0004:0001:00</t>
  </si>
  <si>
    <t>013K  :921184:00:------:--</t>
  </si>
  <si>
    <t>21:0827:000165</t>
  </si>
  <si>
    <t>21:0229:000155</t>
  </si>
  <si>
    <t>21:0229:000155:0003:0001:00</t>
  </si>
  <si>
    <t>013K  :921185:00:------:--</t>
  </si>
  <si>
    <t>21:0827:000166</t>
  </si>
  <si>
    <t>21:0229:000156</t>
  </si>
  <si>
    <t>21:0229:000156:0003:0001:00</t>
  </si>
  <si>
    <t>013K  :921186:00:------:--</t>
  </si>
  <si>
    <t>21:0827:000167</t>
  </si>
  <si>
    <t>21:0229:000157</t>
  </si>
  <si>
    <t>21:0229:000157:0003:0001:00</t>
  </si>
  <si>
    <t>013K  :921187:00:------:--</t>
  </si>
  <si>
    <t>21:0827:000168</t>
  </si>
  <si>
    <t>21:0229:000158</t>
  </si>
  <si>
    <t>21:0229:000158:0003:0001:00</t>
  </si>
  <si>
    <t>013K  :921188:00:------:--</t>
  </si>
  <si>
    <t>21:0827:000169</t>
  </si>
  <si>
    <t>21:0229:000159</t>
  </si>
  <si>
    <t>21:0229:000159:0003:0001:00</t>
  </si>
  <si>
    <t>013K  :921189:00:------:--</t>
  </si>
  <si>
    <t>21:0827:000170</t>
  </si>
  <si>
    <t>21:0229:000160</t>
  </si>
  <si>
    <t>21:0229:000160:0003:0001:00</t>
  </si>
  <si>
    <t>013K  :921190:00:------:--</t>
  </si>
  <si>
    <t>21:0827:000171</t>
  </si>
  <si>
    <t>21:0229:000161</t>
  </si>
  <si>
    <t>21:0229:000161:0003:0001:00</t>
  </si>
  <si>
    <t>013K  :921191:00:------:--</t>
  </si>
  <si>
    <t>21:0827:000172</t>
  </si>
  <si>
    <t>21:0229:000162</t>
  </si>
  <si>
    <t>21:0229:000162:0003:0001:00</t>
  </si>
  <si>
    <t>013K  :921192:00:------:--</t>
  </si>
  <si>
    <t>21:0827:000173</t>
  </si>
  <si>
    <t>21:0229:000163</t>
  </si>
  <si>
    <t>21:0229:000163:0003:0001:00</t>
  </si>
  <si>
    <t>013K  :921193:00:------:--</t>
  </si>
  <si>
    <t>21:0827:000174</t>
  </si>
  <si>
    <t>21:0229:000164</t>
  </si>
  <si>
    <t>21:0229:000164:0003:0001:00</t>
  </si>
  <si>
    <t>013K  :921195:00:------:--</t>
  </si>
  <si>
    <t>21:0827:000175</t>
  </si>
  <si>
    <t>21:0229:000165</t>
  </si>
  <si>
    <t>21:0229:000165:0003:0001:00</t>
  </si>
  <si>
    <t>013K  :921196:00:------:--</t>
  </si>
  <si>
    <t>21:0827:000176</t>
  </si>
  <si>
    <t>21:0229:000166</t>
  </si>
  <si>
    <t>21:0229:000166:0003:0001:00</t>
  </si>
  <si>
    <t>013K  :921198:00:------:--</t>
  </si>
  <si>
    <t>21:0827:000177</t>
  </si>
  <si>
    <t>21:0229:000167</t>
  </si>
  <si>
    <t>21:0229:000167:0003:0001:00</t>
  </si>
  <si>
    <t>013K  :921199:00:------:--</t>
  </si>
  <si>
    <t>21:0827:000178</t>
  </si>
  <si>
    <t>21:0229:000168</t>
  </si>
  <si>
    <t>21:0229:000168:0003:0001:00</t>
  </si>
  <si>
    <t>013K  :921200:00:------:--</t>
  </si>
  <si>
    <t>21:0827:000179</t>
  </si>
  <si>
    <t>21:0229:000169</t>
  </si>
  <si>
    <t>21:0229:000169:0003:0001:00</t>
  </si>
  <si>
    <t>013K  :921202:10:------:--</t>
  </si>
  <si>
    <t>21:0827:000180</t>
  </si>
  <si>
    <t>21:0229:000170</t>
  </si>
  <si>
    <t>21:0229:000170:0003:0001:00</t>
  </si>
  <si>
    <t>013K  :921203:20:921202:10</t>
  </si>
  <si>
    <t>21:0827:000181</t>
  </si>
  <si>
    <t>21:0229:000170:0004:0001:00</t>
  </si>
  <si>
    <t>013K  :921204:00:------:--</t>
  </si>
  <si>
    <t>21:0827:000182</t>
  </si>
  <si>
    <t>21:0229:000171</t>
  </si>
  <si>
    <t>21:0229:000171:0003:0001:00</t>
  </si>
  <si>
    <t>013K  :921205:00:------:--</t>
  </si>
  <si>
    <t>21:0827:000183</t>
  </si>
  <si>
    <t>21:0229:000172</t>
  </si>
  <si>
    <t>21:0229:000172:0003:0001:00</t>
  </si>
  <si>
    <t>013K  :921206:00:------:--</t>
  </si>
  <si>
    <t>21:0827:000184</t>
  </si>
  <si>
    <t>21:0229:000173</t>
  </si>
  <si>
    <t>21:0229:000173:0003:0001:00</t>
  </si>
  <si>
    <t>013K  :921208:00:------:--</t>
  </si>
  <si>
    <t>21:0827:000185</t>
  </si>
  <si>
    <t>21:0229:000174</t>
  </si>
  <si>
    <t>21:0229:000174:0003:0001:00</t>
  </si>
  <si>
    <t>013K  :921209:00:------:--</t>
  </si>
  <si>
    <t>21:0827:000186</t>
  </si>
  <si>
    <t>21:0229:000175</t>
  </si>
  <si>
    <t>21:0229:000175:0003:0001:00</t>
  </si>
  <si>
    <t>013K  :921210:00:------:--</t>
  </si>
  <si>
    <t>21:0827:000187</t>
  </si>
  <si>
    <t>21:0229:000176</t>
  </si>
  <si>
    <t>21:0229:000176:0003:0001:00</t>
  </si>
  <si>
    <t>013K  :921211:00:------:--</t>
  </si>
  <si>
    <t>21:0827:000188</t>
  </si>
  <si>
    <t>21:0229:000177</t>
  </si>
  <si>
    <t>21:0229:000177:0003:0001:00</t>
  </si>
  <si>
    <t>013K  :921212:00:------:--</t>
  </si>
  <si>
    <t>21:0827:000189</t>
  </si>
  <si>
    <t>21:0229:000178</t>
  </si>
  <si>
    <t>21:0229:000178:0003:0001:00</t>
  </si>
  <si>
    <t>013K  :921213:00:------:--</t>
  </si>
  <si>
    <t>21:0827:000190</t>
  </si>
  <si>
    <t>21:0229:000179</t>
  </si>
  <si>
    <t>21:0229:000179:0003:0001:00</t>
  </si>
  <si>
    <t>013K  :921214:00:------:--</t>
  </si>
  <si>
    <t>21:0827:000191</t>
  </si>
  <si>
    <t>21:0229:000180</t>
  </si>
  <si>
    <t>21:0229:000180:0003:0001:00</t>
  </si>
  <si>
    <t>013K  :921215:00:------:--</t>
  </si>
  <si>
    <t>21:0827:000192</t>
  </si>
  <si>
    <t>21:0229:000181</t>
  </si>
  <si>
    <t>21:0229:000181:0003:0001:00</t>
  </si>
  <si>
    <t>013K  :921216:00:------:--</t>
  </si>
  <si>
    <t>21:0827:000193</t>
  </si>
  <si>
    <t>21:0229:000182</t>
  </si>
  <si>
    <t>21:0229:000182:0003:0001:00</t>
  </si>
  <si>
    <t>013K  :921217:00:------:--</t>
  </si>
  <si>
    <t>21:0827:000194</t>
  </si>
  <si>
    <t>21:0229:000183</t>
  </si>
  <si>
    <t>21:0229:000183:0003:0001:00</t>
  </si>
  <si>
    <t>013K  :921218:00:------:--</t>
  </si>
  <si>
    <t>21:0827:000195</t>
  </si>
  <si>
    <t>21:0229:000184</t>
  </si>
  <si>
    <t>21:0229:000184:0003:0001:00</t>
  </si>
  <si>
    <t>013K  :921219:00:------:--</t>
  </si>
  <si>
    <t>21:0827:000196</t>
  </si>
  <si>
    <t>21:0229:000185</t>
  </si>
  <si>
    <t>21:0229:000185:0003:0001:00</t>
  </si>
  <si>
    <t>013K  :921220:00:------:--</t>
  </si>
  <si>
    <t>21:0827:000197</t>
  </si>
  <si>
    <t>21:0229:000186</t>
  </si>
  <si>
    <t>21:0229:000186:0003:0001:00</t>
  </si>
  <si>
    <t>013K  :921222:00:------:--</t>
  </si>
  <si>
    <t>21:0827:000198</t>
  </si>
  <si>
    <t>21:0229:000187</t>
  </si>
  <si>
    <t>21:0229:000187:0003:0001:00</t>
  </si>
  <si>
    <t>013K  :921223:10:------:--</t>
  </si>
  <si>
    <t>21:0827:000199</t>
  </si>
  <si>
    <t>21:0229:000188</t>
  </si>
  <si>
    <t>21:0229:000188:0003:0001:00</t>
  </si>
  <si>
    <t>013K  :921224:20:921223:10</t>
  </si>
  <si>
    <t>21:0827:000200</t>
  </si>
  <si>
    <t>21:0229:000188:0004:0001:00</t>
  </si>
  <si>
    <t>013K  :921225:00:------:--</t>
  </si>
  <si>
    <t>21:0827:000201</t>
  </si>
  <si>
    <t>21:0229:000189</t>
  </si>
  <si>
    <t>21:0229:000189:0003:0001:00</t>
  </si>
  <si>
    <t>013K  :921226:00:------:--</t>
  </si>
  <si>
    <t>21:0827:000202</t>
  </si>
  <si>
    <t>21:0229:000190</t>
  </si>
  <si>
    <t>21:0229:000190:0003:0001:00</t>
  </si>
  <si>
    <t>013K  :921227:00:------:--</t>
  </si>
  <si>
    <t>21:0827:000203</t>
  </si>
  <si>
    <t>21:0229:000191</t>
  </si>
  <si>
    <t>21:0229:000191:0003:0001:00</t>
  </si>
  <si>
    <t>013K  :921228:00:------:--</t>
  </si>
  <si>
    <t>21:0827:000204</t>
  </si>
  <si>
    <t>21:0229:000192</t>
  </si>
  <si>
    <t>21:0229:000192:0003:0001:00</t>
  </si>
  <si>
    <t>013K  :921229:00:------:--</t>
  </si>
  <si>
    <t>21:0827:000205</t>
  </si>
  <si>
    <t>21:0229:000193</t>
  </si>
  <si>
    <t>21:0229:000193:0003:0001:00</t>
  </si>
  <si>
    <t>013K  :921230:00:------:--</t>
  </si>
  <si>
    <t>21:0827:000206</t>
  </si>
  <si>
    <t>21:0229:000194</t>
  </si>
  <si>
    <t>21:0229:000194:0003:0001:00</t>
  </si>
  <si>
    <t>013K  :921231:00:------:--</t>
  </si>
  <si>
    <t>21:0827:000207</t>
  </si>
  <si>
    <t>21:0229:000195</t>
  </si>
  <si>
    <t>21:0229:000195:0003:0001:00</t>
  </si>
  <si>
    <t>013K  :921233:00:------:--</t>
  </si>
  <si>
    <t>21:0827:000208</t>
  </si>
  <si>
    <t>21:0229:000196</t>
  </si>
  <si>
    <t>21:0229:000196:0003:0001:00</t>
  </si>
  <si>
    <t>013K  :921234:00:------:--</t>
  </si>
  <si>
    <t>21:0827:000209</t>
  </si>
  <si>
    <t>21:0229:000197</t>
  </si>
  <si>
    <t>21:0229:000197:0003:0001:00</t>
  </si>
  <si>
    <t>013K  :921235:00:------:--</t>
  </si>
  <si>
    <t>21:0827:000210</t>
  </si>
  <si>
    <t>21:0229:000198</t>
  </si>
  <si>
    <t>21:0229:000198:0003:0001:00</t>
  </si>
  <si>
    <t>013K  :921236:00:------:--</t>
  </si>
  <si>
    <t>21:0827:000211</t>
  </si>
  <si>
    <t>21:0229:000199</t>
  </si>
  <si>
    <t>21:0229:000199:0003:0001:00</t>
  </si>
  <si>
    <t>013K  :921237:00:------:--</t>
  </si>
  <si>
    <t>21:0827:000212</t>
  </si>
  <si>
    <t>21:0229:000200</t>
  </si>
  <si>
    <t>21:0229:000200:0003:0001:00</t>
  </si>
  <si>
    <t>013K  :921238:00:------:--</t>
  </si>
  <si>
    <t>21:0827:000213</t>
  </si>
  <si>
    <t>21:0229:000201</t>
  </si>
  <si>
    <t>21:0229:000201:0003:0001:00</t>
  </si>
  <si>
    <t>013K  :921239:00:------:--</t>
  </si>
  <si>
    <t>21:0827:000214</t>
  </si>
  <si>
    <t>21:0229:000202</t>
  </si>
  <si>
    <t>21:0229:000202:0003:0001:00</t>
  </si>
  <si>
    <t>013K  :921240:00:------:--</t>
  </si>
  <si>
    <t>21:0827:000215</t>
  </si>
  <si>
    <t>21:0229:000203</t>
  </si>
  <si>
    <t>21:0229:000203:0003:0001:00</t>
  </si>
  <si>
    <t>013K  :921242:00:------:--</t>
  </si>
  <si>
    <t>21:0827:000216</t>
  </si>
  <si>
    <t>21:0229:000204</t>
  </si>
  <si>
    <t>21:0229:000204:0003:0001:00</t>
  </si>
  <si>
    <t>013K  :922002:00:------:--</t>
  </si>
  <si>
    <t>21:0827:000217</t>
  </si>
  <si>
    <t>21:0229:000205</t>
  </si>
  <si>
    <t>21:0229:000205:0003:0001:00</t>
  </si>
  <si>
    <t>013K  :922003:10:------:--</t>
  </si>
  <si>
    <t>21:0827:000218</t>
  </si>
  <si>
    <t>21:0229:000206</t>
  </si>
  <si>
    <t>21:0229:000206:0003:0001:00</t>
  </si>
  <si>
    <t>013K  :922004:20:922003:10</t>
  </si>
  <si>
    <t>21:0827:000219</t>
  </si>
  <si>
    <t>21:0229:000206:0004:0001:00</t>
  </si>
  <si>
    <t>013K  :922005:00:------:--</t>
  </si>
  <si>
    <t>21:0827:000220</t>
  </si>
  <si>
    <t>21:0229:000207</t>
  </si>
  <si>
    <t>21:0229:000207:0003:0001:00</t>
  </si>
  <si>
    <t>013K  :922006:00:------:--</t>
  </si>
  <si>
    <t>21:0827:000221</t>
  </si>
  <si>
    <t>21:0229:000208</t>
  </si>
  <si>
    <t>21:0229:000208:0003:0001:00</t>
  </si>
  <si>
    <t>013K  :922007:00:------:--</t>
  </si>
  <si>
    <t>21:0827:000222</t>
  </si>
  <si>
    <t>21:0229:000209</t>
  </si>
  <si>
    <t>21:0229:000209:0003:0001:00</t>
  </si>
  <si>
    <t>013K  :922008:00:------:--</t>
  </si>
  <si>
    <t>21:0827:000223</t>
  </si>
  <si>
    <t>21:0229:000210</t>
  </si>
  <si>
    <t>21:0229:000210:0003:0001:00</t>
  </si>
  <si>
    <t>013K  :922009:00:------:--</t>
  </si>
  <si>
    <t>21:0827:000224</t>
  </si>
  <si>
    <t>21:0229:000211</t>
  </si>
  <si>
    <t>21:0229:000211:0003:0001:00</t>
  </si>
  <si>
    <t>013K  :922011:00:------:--</t>
  </si>
  <si>
    <t>21:0827:000225</t>
  </si>
  <si>
    <t>21:0229:000212</t>
  </si>
  <si>
    <t>21:0229:000212:0003:0001:00</t>
  </si>
  <si>
    <t>013K  :922012:00:------:--</t>
  </si>
  <si>
    <t>21:0827:000226</t>
  </si>
  <si>
    <t>21:0229:000213</t>
  </si>
  <si>
    <t>21:0229:000213:0003:0001:00</t>
  </si>
  <si>
    <t>013K  :922013:00:------:--</t>
  </si>
  <si>
    <t>21:0827:000227</t>
  </si>
  <si>
    <t>21:0229:000214</t>
  </si>
  <si>
    <t>21:0229:000214:0003:0001:00</t>
  </si>
  <si>
    <t>013K  :922014:00:------:--</t>
  </si>
  <si>
    <t>21:0827:000228</t>
  </si>
  <si>
    <t>21:0229:000215</t>
  </si>
  <si>
    <t>21:0229:000215:0003:0001:00</t>
  </si>
  <si>
    <t>013K  :922015:00:------:--</t>
  </si>
  <si>
    <t>21:0827:000229</t>
  </si>
  <si>
    <t>21:0229:000216</t>
  </si>
  <si>
    <t>21:0229:000216:0003:0001:00</t>
  </si>
  <si>
    <t>013K  :922016:00:------:--</t>
  </si>
  <si>
    <t>21:0827:000230</t>
  </si>
  <si>
    <t>21:0229:000217</t>
  </si>
  <si>
    <t>21:0229:000217:0003:0001:00</t>
  </si>
  <si>
    <t>013K  :922017:00:------:--</t>
  </si>
  <si>
    <t>21:0827:000231</t>
  </si>
  <si>
    <t>21:0229:000218</t>
  </si>
  <si>
    <t>21:0229:000218:0003:0001:00</t>
  </si>
  <si>
    <t>013K  :922018:00:------:--</t>
  </si>
  <si>
    <t>21:0827:000232</t>
  </si>
  <si>
    <t>21:0229:000219</t>
  </si>
  <si>
    <t>21:0229:000219:0003:0001:00</t>
  </si>
  <si>
    <t>013K  :922019:00:------:--</t>
  </si>
  <si>
    <t>21:0827:000233</t>
  </si>
  <si>
    <t>21:0229:000220</t>
  </si>
  <si>
    <t>21:0229:000220:0003:0001:00</t>
  </si>
  <si>
    <t>013K  :922020:00:------:--</t>
  </si>
  <si>
    <t>21:0827:000234</t>
  </si>
  <si>
    <t>21:0229:000221</t>
  </si>
  <si>
    <t>21:0229:000221:0003:0001:00</t>
  </si>
  <si>
    <t>013K  :922022:00:------:--</t>
  </si>
  <si>
    <t>21:0827:000235</t>
  </si>
  <si>
    <t>21:0229:000222</t>
  </si>
  <si>
    <t>21:0229:000222:0003:0001:00</t>
  </si>
  <si>
    <t>013K  :922023:10:------:--</t>
  </si>
  <si>
    <t>21:0827:000236</t>
  </si>
  <si>
    <t>21:0229:000223</t>
  </si>
  <si>
    <t>21:0229:000223:0003:0001:00</t>
  </si>
  <si>
    <t>013K  :922024:20:922023:10</t>
  </si>
  <si>
    <t>21:0827:000237</t>
  </si>
  <si>
    <t>21:0229:000223:0004:0001:00</t>
  </si>
  <si>
    <t>013K  :922025:00:------:--</t>
  </si>
  <si>
    <t>21:0827:000238</t>
  </si>
  <si>
    <t>21:0229:000224</t>
  </si>
  <si>
    <t>21:0229:000224:0003:0001:00</t>
  </si>
  <si>
    <t>013K  :922026:00:------:--</t>
  </si>
  <si>
    <t>21:0827:000239</t>
  </si>
  <si>
    <t>21:0229:000225</t>
  </si>
  <si>
    <t>21:0229:000225:0003:0001:00</t>
  </si>
  <si>
    <t>013K  :922027:10:------:--</t>
  </si>
  <si>
    <t>21:0827:000240</t>
  </si>
  <si>
    <t>21:0229:000226</t>
  </si>
  <si>
    <t>21:0229:000226:0003:0001:00</t>
  </si>
  <si>
    <t>0081:ff__2</t>
  </si>
  <si>
    <t>013K  :922028:20:922027:10</t>
  </si>
  <si>
    <t>21:0827:000241</t>
  </si>
  <si>
    <t>21:0229:000226:0004:0001:00</t>
  </si>
  <si>
    <t>0082:ff__2</t>
  </si>
  <si>
    <t>013K  :922029:00:------:--</t>
  </si>
  <si>
    <t>21:0827:000242</t>
  </si>
  <si>
    <t>21:0229:000227</t>
  </si>
  <si>
    <t>21:0229:000227:0003:0001:00</t>
  </si>
  <si>
    <t>013K  :922030:00:------:--</t>
  </si>
  <si>
    <t>21:0827:000243</t>
  </si>
  <si>
    <t>21:0229:000228</t>
  </si>
  <si>
    <t>21:0229:000228:0003:0001:00</t>
  </si>
  <si>
    <t>013K  :922031:00:------:--</t>
  </si>
  <si>
    <t>21:0827:000244</t>
  </si>
  <si>
    <t>21:0229:000229</t>
  </si>
  <si>
    <t>21:0229:000229:0003:0001:00</t>
  </si>
  <si>
    <t>013K  :922032:00:------:--</t>
  </si>
  <si>
    <t>21:0827:000245</t>
  </si>
  <si>
    <t>21:0229:000230</t>
  </si>
  <si>
    <t>21:0229:000230:0003:0001:00</t>
  </si>
  <si>
    <t>013K  :922033:00:------:--</t>
  </si>
  <si>
    <t>21:0827:000246</t>
  </si>
  <si>
    <t>21:0229:000231</t>
  </si>
  <si>
    <t>21:0229:000231:0003:0001:00</t>
  </si>
  <si>
    <t>013K  :922034:00:------:--</t>
  </si>
  <si>
    <t>21:0827:000247</t>
  </si>
  <si>
    <t>21:0229:000232</t>
  </si>
  <si>
    <t>21:0229:000232:0003:0001:00</t>
  </si>
  <si>
    <t>013K  :922035:00:------:--</t>
  </si>
  <si>
    <t>21:0827:000248</t>
  </si>
  <si>
    <t>21:0229:000233</t>
  </si>
  <si>
    <t>21:0229:000233:0003:0001:00</t>
  </si>
  <si>
    <t>013K  :922036:00:------:--</t>
  </si>
  <si>
    <t>21:0827:000249</t>
  </si>
  <si>
    <t>21:0229:000234</t>
  </si>
  <si>
    <t>21:0229:000234:0003:0001:00</t>
  </si>
  <si>
    <t>013K  :922037:00:------:--</t>
  </si>
  <si>
    <t>21:0827:000250</t>
  </si>
  <si>
    <t>21:0229:000235</t>
  </si>
  <si>
    <t>21:0229:000235:0003:0001:00</t>
  </si>
  <si>
    <t>013K  :922038:00:------:--</t>
  </si>
  <si>
    <t>21:0827:000251</t>
  </si>
  <si>
    <t>21:0229:000236</t>
  </si>
  <si>
    <t>21:0229:000236:0003:0001:00</t>
  </si>
  <si>
    <t>013K  :922040:00:------:--</t>
  </si>
  <si>
    <t>21:0827:000252</t>
  </si>
  <si>
    <t>21:0229:000237</t>
  </si>
  <si>
    <t>21:0229:000237:0003:0001:00</t>
  </si>
  <si>
    <t>013K  :922042:00:------:--</t>
  </si>
  <si>
    <t>21:0827:000253</t>
  </si>
  <si>
    <t>21:0229:000238</t>
  </si>
  <si>
    <t>21:0229:000238:0003:0001:00</t>
  </si>
  <si>
    <t>013K  :922043:00:------:--</t>
  </si>
  <si>
    <t>21:0827:000254</t>
  </si>
  <si>
    <t>21:0229:000239</t>
  </si>
  <si>
    <t>21:0229:000239:0003:0001:00</t>
  </si>
  <si>
    <t>013K  :922044:10:------:--</t>
  </si>
  <si>
    <t>21:0827:000255</t>
  </si>
  <si>
    <t>21:0229:000240</t>
  </si>
  <si>
    <t>21:0229:000240:0003:0001:00</t>
  </si>
  <si>
    <t>013K  :922045:20:922044:10</t>
  </si>
  <si>
    <t>21:0827:000256</t>
  </si>
  <si>
    <t>21:0229:000240:0004:0001:00</t>
  </si>
  <si>
    <t>013K  :922046:00:------:--</t>
  </si>
  <si>
    <t>21:0827:000257</t>
  </si>
  <si>
    <t>21:0229:000241</t>
  </si>
  <si>
    <t>21:0229:000241:0003:0001:00</t>
  </si>
  <si>
    <t>013K  :922047:00:------:--</t>
  </si>
  <si>
    <t>21:0827:000258</t>
  </si>
  <si>
    <t>21:0229:000242</t>
  </si>
  <si>
    <t>21:0229:000242:0003:0001:00</t>
  </si>
  <si>
    <t>013K  :922048:00:------:--</t>
  </si>
  <si>
    <t>21:0827:000259</t>
  </si>
  <si>
    <t>21:0229:000243</t>
  </si>
  <si>
    <t>21:0229:000243:0003:0001:00</t>
  </si>
  <si>
    <t>013K  :922049:00:------:--</t>
  </si>
  <si>
    <t>21:0827:000260</t>
  </si>
  <si>
    <t>21:0229:000244</t>
  </si>
  <si>
    <t>21:0229:000244:0003:0001:00</t>
  </si>
  <si>
    <t>013K  :922050:00:------:--</t>
  </si>
  <si>
    <t>21:0827:000261</t>
  </si>
  <si>
    <t>21:0229:000245</t>
  </si>
  <si>
    <t>21:0229:000245:0003:0001:00</t>
  </si>
  <si>
    <t>013K  :922051:00:------:--</t>
  </si>
  <si>
    <t>21:0827:000262</t>
  </si>
  <si>
    <t>21:0229:000246</t>
  </si>
  <si>
    <t>21:0229:000246:0003:0001:00</t>
  </si>
  <si>
    <t>013K  :922052:00:------:--</t>
  </si>
  <si>
    <t>21:0827:000263</t>
  </si>
  <si>
    <t>21:0229:000247</t>
  </si>
  <si>
    <t>21:0229:000247:0003:0001:00</t>
  </si>
  <si>
    <t>013K  :922053:00:------:--</t>
  </si>
  <si>
    <t>21:0827:000264</t>
  </si>
  <si>
    <t>21:0229:000248</t>
  </si>
  <si>
    <t>21:0229:000248:0003:0001:00</t>
  </si>
  <si>
    <t>013K  :922054:00:------:--</t>
  </si>
  <si>
    <t>21:0827:000265</t>
  </si>
  <si>
    <t>21:0229:000249</t>
  </si>
  <si>
    <t>21:0229:000249:0003:0001:00</t>
  </si>
  <si>
    <t>013K  :922055:00:------:--</t>
  </si>
  <si>
    <t>21:0827:000266</t>
  </si>
  <si>
    <t>21:0229:000250</t>
  </si>
  <si>
    <t>21:0229:000250:0003:0001:00</t>
  </si>
  <si>
    <t>013K  :922056:00:------:--</t>
  </si>
  <si>
    <t>21:0827:000267</t>
  </si>
  <si>
    <t>21:0229:000251</t>
  </si>
  <si>
    <t>21:0229:000251:0003:0001:00</t>
  </si>
  <si>
    <t>013K  :922057:00:------:--</t>
  </si>
  <si>
    <t>21:0827:000268</t>
  </si>
  <si>
    <t>21:0229:000252</t>
  </si>
  <si>
    <t>21:0229:000252:0003:0001:00</t>
  </si>
  <si>
    <t>013K  :922059:00:------:--</t>
  </si>
  <si>
    <t>21:0827:000269</t>
  </si>
  <si>
    <t>21:0229:000253</t>
  </si>
  <si>
    <t>21:0229:000253:0003:0001:00</t>
  </si>
  <si>
    <t>013K  :922060:00:------:--</t>
  </si>
  <si>
    <t>21:0827:000270</t>
  </si>
  <si>
    <t>21:0229:000254</t>
  </si>
  <si>
    <t>21:0229:000254:0003:0001:00</t>
  </si>
  <si>
    <t>013K  :922062:10:------:--</t>
  </si>
  <si>
    <t>21:0827:000271</t>
  </si>
  <si>
    <t>21:0229:000255</t>
  </si>
  <si>
    <t>21:0229:000255:0003:0001:00</t>
  </si>
  <si>
    <t>013K  :922063:20:922062:10</t>
  </si>
  <si>
    <t>21:0827:000272</t>
  </si>
  <si>
    <t>21:0229:000255:0004:0001:00</t>
  </si>
  <si>
    <t>013K  :922064:00:------:--</t>
  </si>
  <si>
    <t>21:0827:000273</t>
  </si>
  <si>
    <t>21:0229:000256</t>
  </si>
  <si>
    <t>21:0229:000256:0003:0001:00</t>
  </si>
  <si>
    <t>013K  :922065:00:------:--</t>
  </si>
  <si>
    <t>21:0827:000274</t>
  </si>
  <si>
    <t>21:0229:000257</t>
  </si>
  <si>
    <t>21:0229:000257:0003:0001:00</t>
  </si>
  <si>
    <t>013K  :922066:00:------:--</t>
  </si>
  <si>
    <t>21:0827:000275</t>
  </si>
  <si>
    <t>21:0229:000258</t>
  </si>
  <si>
    <t>21:0229:000258:0003:0001:00</t>
  </si>
  <si>
    <t>013K  :922067:10:------:--</t>
  </si>
  <si>
    <t>21:0827:000276</t>
  </si>
  <si>
    <t>21:0229:000259</t>
  </si>
  <si>
    <t>21:0229:000259:0003:0001:00</t>
  </si>
  <si>
    <t>013K  :922068:20:922067:10</t>
  </si>
  <si>
    <t>21:0827:000277</t>
  </si>
  <si>
    <t>21:0229:000259:0004:0001:00</t>
  </si>
  <si>
    <t>013K  :922070:00:------:--</t>
  </si>
  <si>
    <t>21:0827:000278</t>
  </si>
  <si>
    <t>21:0229:000260</t>
  </si>
  <si>
    <t>21:0229:000260:0003:0001:00</t>
  </si>
  <si>
    <t>013K  :922071:00:------:--</t>
  </si>
  <si>
    <t>21:0827:000279</t>
  </si>
  <si>
    <t>21:0229:000261</t>
  </si>
  <si>
    <t>21:0229:000261:0003:0001:00</t>
  </si>
  <si>
    <t>013K  :922072:00:------:--</t>
  </si>
  <si>
    <t>21:0827:000280</t>
  </si>
  <si>
    <t>21:0229:000262</t>
  </si>
  <si>
    <t>21:0229:000262:0003:0001:00</t>
  </si>
  <si>
    <t>013K  :922073:00:------:--</t>
  </si>
  <si>
    <t>21:0827:000281</t>
  </si>
  <si>
    <t>21:0229:000263</t>
  </si>
  <si>
    <t>21:0229:000263:0003:0001:00</t>
  </si>
  <si>
    <t>013K  :922074:00:------:--</t>
  </si>
  <si>
    <t>21:0827:000282</t>
  </si>
  <si>
    <t>21:0229:000264</t>
  </si>
  <si>
    <t>21:0229:000264:0003:0001:00</t>
  </si>
  <si>
    <t>013K  :922075:00:------:--</t>
  </si>
  <si>
    <t>21:0827:000283</t>
  </si>
  <si>
    <t>21:0229:000265</t>
  </si>
  <si>
    <t>21:0229:000265:0003:0001:00</t>
  </si>
  <si>
    <t>013K  :922076:00:------:--</t>
  </si>
  <si>
    <t>21:0827:000284</t>
  </si>
  <si>
    <t>21:0229:000266</t>
  </si>
  <si>
    <t>21:0229:000266:0003:0001:00</t>
  </si>
  <si>
    <t>013K  :922077:00:------:--</t>
  </si>
  <si>
    <t>21:0827:000285</t>
  </si>
  <si>
    <t>21:0229:000267</t>
  </si>
  <si>
    <t>21:0229:000267:0003:0001:00</t>
  </si>
  <si>
    <t>013K  :922078:00:------:--</t>
  </si>
  <si>
    <t>21:0827:000286</t>
  </si>
  <si>
    <t>21:0229:000268</t>
  </si>
  <si>
    <t>21:0229:000268:0003:0001:00</t>
  </si>
  <si>
    <t>013K  :922079:00:------:--</t>
  </si>
  <si>
    <t>21:0827:000287</t>
  </si>
  <si>
    <t>21:0229:000269</t>
  </si>
  <si>
    <t>21:0229:000269:0003:0001:00</t>
  </si>
  <si>
    <t>013K  :922080:00:------:--</t>
  </si>
  <si>
    <t>21:0827:000288</t>
  </si>
  <si>
    <t>21:0229:000270</t>
  </si>
  <si>
    <t>21:0229:000270:0003:0001:00</t>
  </si>
  <si>
    <t>013K  :922082:10:------:--</t>
  </si>
  <si>
    <t>21:0827:000289</t>
  </si>
  <si>
    <t>21:0229:000271</t>
  </si>
  <si>
    <t>21:0229:000271:0003:0001:00</t>
  </si>
  <si>
    <t>013K  :922083:20:922082:10</t>
  </si>
  <si>
    <t>21:0827:000290</t>
  </si>
  <si>
    <t>21:0229:000271:0004:0001:00</t>
  </si>
  <si>
    <t>013K  :922084:00:------:--</t>
  </si>
  <si>
    <t>21:0827:000291</t>
  </si>
  <si>
    <t>21:0229:000272</t>
  </si>
  <si>
    <t>21:0229:000272:0003:0001:00</t>
  </si>
  <si>
    <t>013K  :922085:00:------:--</t>
  </si>
  <si>
    <t>21:0827:000292</t>
  </si>
  <si>
    <t>21:0229:000273</t>
  </si>
  <si>
    <t>21:0229:000273:0003:0001:00</t>
  </si>
  <si>
    <t>013K  :922086:00:------:--</t>
  </si>
  <si>
    <t>21:0827:000293</t>
  </si>
  <si>
    <t>21:0229:000274</t>
  </si>
  <si>
    <t>21:0229:000274:0003:0001:00</t>
  </si>
  <si>
    <t>013K  :922087:00:------:--</t>
  </si>
  <si>
    <t>21:0827:000294</t>
  </si>
  <si>
    <t>21:0229:000275</t>
  </si>
  <si>
    <t>21:0229:000275:0003:0001:00</t>
  </si>
  <si>
    <t>013K  :922088:00:------:--</t>
  </si>
  <si>
    <t>21:0827:000295</t>
  </si>
  <si>
    <t>21:0229:000276</t>
  </si>
  <si>
    <t>21:0229:000276:0003:0001:00</t>
  </si>
  <si>
    <t>013K  :922089:00:------:--</t>
  </si>
  <si>
    <t>21:0827:000296</t>
  </si>
  <si>
    <t>21:0229:000277</t>
  </si>
  <si>
    <t>21:0229:000277:0003:0001:00</t>
  </si>
  <si>
    <t>013K  :922091:00:------:--</t>
  </si>
  <si>
    <t>21:0827:000297</t>
  </si>
  <si>
    <t>21:0229:000278</t>
  </si>
  <si>
    <t>21:0229:000278:0003:0001:00</t>
  </si>
  <si>
    <t>013K  :922092:00:------:--</t>
  </si>
  <si>
    <t>21:0827:000298</t>
  </si>
  <si>
    <t>21:0229:000279</t>
  </si>
  <si>
    <t>21:0229:000279:0003:0001:00</t>
  </si>
  <si>
    <t>013K  :922093:00:------:--</t>
  </si>
  <si>
    <t>21:0827:000299</t>
  </si>
  <si>
    <t>21:0229:000280</t>
  </si>
  <si>
    <t>21:0229:000280:0003:0001:00</t>
  </si>
  <si>
    <t>013K  :922096:00:------:--</t>
  </si>
  <si>
    <t>21:0827:000300</t>
  </si>
  <si>
    <t>21:0229:000281</t>
  </si>
  <si>
    <t>21:0229:000281:0003:0001:00</t>
  </si>
  <si>
    <t>013K  :922097:00:------:--</t>
  </si>
  <si>
    <t>21:0827:000301</t>
  </si>
  <si>
    <t>21:0229:000282</t>
  </si>
  <si>
    <t>21:0229:000282:0003:0001:00</t>
  </si>
  <si>
    <t>013K  :922098:00:------:--</t>
  </si>
  <si>
    <t>21:0827:000302</t>
  </si>
  <si>
    <t>21:0229:000283</t>
  </si>
  <si>
    <t>21:0229:000283:0003:0001:00</t>
  </si>
  <si>
    <t>013K  :922099:00:------:--</t>
  </si>
  <si>
    <t>21:0827:000303</t>
  </si>
  <si>
    <t>21:0229:000284</t>
  </si>
  <si>
    <t>21:0229:000284:0003:0001:00</t>
  </si>
  <si>
    <t>013K  :922100:00:------:--</t>
  </si>
  <si>
    <t>21:0827:000304</t>
  </si>
  <si>
    <t>21:0229:000285</t>
  </si>
  <si>
    <t>21:0229:000285:0003:0001:00</t>
  </si>
  <si>
    <t>013K  :922102:00:------:--</t>
  </si>
  <si>
    <t>21:0827:000305</t>
  </si>
  <si>
    <t>21:0229:000286</t>
  </si>
  <si>
    <t>21:0229:000286:0003:0001:00</t>
  </si>
  <si>
    <t>013K  :922103:10:------:--</t>
  </si>
  <si>
    <t>21:0827:000306</t>
  </si>
  <si>
    <t>21:0229:000287</t>
  </si>
  <si>
    <t>21:0229:000287:0003:0001:00</t>
  </si>
  <si>
    <t>013K  :922104:20:922103:10</t>
  </si>
  <si>
    <t>21:0827:000307</t>
  </si>
  <si>
    <t>21:0229:000287:0004:0001:00</t>
  </si>
  <si>
    <t>013K  :922105:00:------:--</t>
  </si>
  <si>
    <t>21:0827:000308</t>
  </si>
  <si>
    <t>21:0229:000288</t>
  </si>
  <si>
    <t>21:0229:000288:0003:0001:00</t>
  </si>
  <si>
    <t>013K  :922106:00:------:--</t>
  </si>
  <si>
    <t>21:0827:000309</t>
  </si>
  <si>
    <t>21:0229:000289</t>
  </si>
  <si>
    <t>21:0229:000289:0003:0001:00</t>
  </si>
  <si>
    <t>013K  :922108:00:------:--</t>
  </si>
  <si>
    <t>21:0827:000310</t>
  </si>
  <si>
    <t>21:0229:000290</t>
  </si>
  <si>
    <t>21:0229:000290:0003:0001:00</t>
  </si>
  <si>
    <t>013K  :922109:00:------:--</t>
  </si>
  <si>
    <t>21:0827:000311</t>
  </si>
  <si>
    <t>21:0229:000291</t>
  </si>
  <si>
    <t>21:0229:000291:0003:0001:00</t>
  </si>
  <si>
    <t>013K  :922110:00:------:--</t>
  </si>
  <si>
    <t>21:0827:000312</t>
  </si>
  <si>
    <t>21:0229:000292</t>
  </si>
  <si>
    <t>21:0229:000292:0003:0001:00</t>
  </si>
  <si>
    <t>013K  :922111:00:------:--</t>
  </si>
  <si>
    <t>21:0827:000313</t>
  </si>
  <si>
    <t>21:0229:000293</t>
  </si>
  <si>
    <t>21:0229:000293:0003:0001:00</t>
  </si>
  <si>
    <t>013K  :922112:00:------:--</t>
  </si>
  <si>
    <t>21:0827:000314</t>
  </si>
  <si>
    <t>21:0229:000294</t>
  </si>
  <si>
    <t>21:0229:000294:0003:0001:00</t>
  </si>
  <si>
    <t>013K  :922113:00:------:--</t>
  </si>
  <si>
    <t>21:0827:000315</t>
  </si>
  <si>
    <t>21:0229:000295</t>
  </si>
  <si>
    <t>21:0229:000295:0003:0001:00</t>
  </si>
  <si>
    <t>013K  :922114:00:------:--</t>
  </si>
  <si>
    <t>21:0827:000316</t>
  </si>
  <si>
    <t>21:0229:000296</t>
  </si>
  <si>
    <t>21:0229:000296:0003:0001:00</t>
  </si>
  <si>
    <t>013K  :922115:00:------:--</t>
  </si>
  <si>
    <t>21:0827:000317</t>
  </si>
  <si>
    <t>21:0229:000297</t>
  </si>
  <si>
    <t>21:0229:000297:0003:0001:00</t>
  </si>
  <si>
    <t>013K  :922116:00:------:--</t>
  </si>
  <si>
    <t>21:0827:000318</t>
  </si>
  <si>
    <t>21:0229:000298</t>
  </si>
  <si>
    <t>21:0229:000298:0003:0001:00</t>
  </si>
  <si>
    <t>013K  :922117:00:------:--</t>
  </si>
  <si>
    <t>21:0827:000319</t>
  </si>
  <si>
    <t>21:0229:000299</t>
  </si>
  <si>
    <t>21:0229:000299:0003:0001:00</t>
  </si>
  <si>
    <t>013K  :922118:00:------:--</t>
  </si>
  <si>
    <t>21:0827:000320</t>
  </si>
  <si>
    <t>21:0229:000300</t>
  </si>
  <si>
    <t>21:0229:000300:0003:0001:00</t>
  </si>
  <si>
    <t>013K  :922119:00:------:--</t>
  </si>
  <si>
    <t>21:0827:000321</t>
  </si>
  <si>
    <t>21:0229:000301</t>
  </si>
  <si>
    <t>21:0229:000301:0003:0001:00</t>
  </si>
  <si>
    <t>013K  :922120:00:------:--</t>
  </si>
  <si>
    <t>21:0827:000322</t>
  </si>
  <si>
    <t>21:0229:000302</t>
  </si>
  <si>
    <t>21:0229:000302:0003:0001:00</t>
  </si>
  <si>
    <t>013K  :922122:00:------:--</t>
  </si>
  <si>
    <t>21:0827:000323</t>
  </si>
  <si>
    <t>21:0229:000303</t>
  </si>
  <si>
    <t>21:0229:000303:0003:0001:00</t>
  </si>
  <si>
    <t>013K  :922123:00:------:--</t>
  </si>
  <si>
    <t>21:0827:000324</t>
  </si>
  <si>
    <t>21:0229:000304</t>
  </si>
  <si>
    <t>21:0229:000304:0003:0001:00</t>
  </si>
  <si>
    <t>013K  :922125:00:------:--</t>
  </si>
  <si>
    <t>21:0827:000325</t>
  </si>
  <si>
    <t>21:0229:000305</t>
  </si>
  <si>
    <t>21:0229:000305:0003:0001:00</t>
  </si>
  <si>
    <t>013K  :922126:00:------:--</t>
  </si>
  <si>
    <t>21:0827:000326</t>
  </si>
  <si>
    <t>21:0229:000306</t>
  </si>
  <si>
    <t>21:0229:000306:0003:0001:00</t>
  </si>
  <si>
    <t>013K  :922127:10:------:--</t>
  </si>
  <si>
    <t>21:0827:000327</t>
  </si>
  <si>
    <t>21:0229:000307</t>
  </si>
  <si>
    <t>21:0229:000307:0003:0001:00</t>
  </si>
  <si>
    <t>013K  :922128:20:922127:10</t>
  </si>
  <si>
    <t>21:0827:000328</t>
  </si>
  <si>
    <t>21:0229:000307:0004:0001:00</t>
  </si>
  <si>
    <t>013K  :922129:00:------:--</t>
  </si>
  <si>
    <t>21:0827:000329</t>
  </si>
  <si>
    <t>21:0229:000308</t>
  </si>
  <si>
    <t>21:0229:000308:0003:0001:00</t>
  </si>
  <si>
    <t>013K  :922130:00:------:--</t>
  </si>
  <si>
    <t>21:0827:000330</t>
  </si>
  <si>
    <t>21:0229:000309</t>
  </si>
  <si>
    <t>21:0229:000309:0003:0001:00</t>
  </si>
  <si>
    <t>013K  :922131:00:------:--</t>
  </si>
  <si>
    <t>21:0827:000331</t>
  </si>
  <si>
    <t>21:0229:000310</t>
  </si>
  <si>
    <t>21:0229:000310:0003:0001:00</t>
  </si>
  <si>
    <t>013K  :922132:00:------:--</t>
  </si>
  <si>
    <t>21:0827:000332</t>
  </si>
  <si>
    <t>21:0229:000311</t>
  </si>
  <si>
    <t>21:0229:000311:0003:0001:00</t>
  </si>
  <si>
    <t>013K  :922133:00:------:--</t>
  </si>
  <si>
    <t>21:0827:000333</t>
  </si>
  <si>
    <t>21:0229:000312</t>
  </si>
  <si>
    <t>21:0229:000312:0003:0001:00</t>
  </si>
  <si>
    <t>013K  :922134:00:------:--</t>
  </si>
  <si>
    <t>21:0827:000334</t>
  </si>
  <si>
    <t>21:0229:000313</t>
  </si>
  <si>
    <t>21:0229:000313:0003:0001:00</t>
  </si>
  <si>
    <t>013K  :922135:00:------:--</t>
  </si>
  <si>
    <t>21:0827:000335</t>
  </si>
  <si>
    <t>21:0229:000314</t>
  </si>
  <si>
    <t>21:0229:000314:0003:0001:00</t>
  </si>
  <si>
    <t>013K  :922136:00:------:--</t>
  </si>
  <si>
    <t>21:0827:000336</t>
  </si>
  <si>
    <t>21:0229:000315</t>
  </si>
  <si>
    <t>21:0229:000315:0003:0001:00</t>
  </si>
  <si>
    <t>013K  :922137:00:------:--</t>
  </si>
  <si>
    <t>21:0827:000337</t>
  </si>
  <si>
    <t>21:0229:000316</t>
  </si>
  <si>
    <t>21:0229:000316:0003:0001:00</t>
  </si>
  <si>
    <t>013K  :922138:00:------:--</t>
  </si>
  <si>
    <t>21:0827:000338</t>
  </si>
  <si>
    <t>21:0229:000317</t>
  </si>
  <si>
    <t>21:0229:000317:0003:0001:00</t>
  </si>
  <si>
    <t>013K  :922139:00:------:--</t>
  </si>
  <si>
    <t>21:0827:000339</t>
  </si>
  <si>
    <t>21:0229:000318</t>
  </si>
  <si>
    <t>21:0229:000318:0003:0001:00</t>
  </si>
  <si>
    <t>013K  :922140:00:------:--</t>
  </si>
  <si>
    <t>21:0827:000340</t>
  </si>
  <si>
    <t>21:0229:000319</t>
  </si>
  <si>
    <t>21:0229:000319:0003:0001:00</t>
  </si>
  <si>
    <t>013K  :922142:00:------:--</t>
  </si>
  <si>
    <t>21:0827:000341</t>
  </si>
  <si>
    <t>21:0229:000320</t>
  </si>
  <si>
    <t>21:0229:000320:0003:0001:00</t>
  </si>
  <si>
    <t>013K  :922143:10:------:--</t>
  </si>
  <si>
    <t>21:0827:000342</t>
  </si>
  <si>
    <t>21:0229:000321</t>
  </si>
  <si>
    <t>21:0229:000321:0003:0001:00</t>
  </si>
  <si>
    <t>013K  :922144:20:922143:10</t>
  </si>
  <si>
    <t>21:0827:000343</t>
  </si>
  <si>
    <t>21:0229:000321:0004:0001:00</t>
  </si>
  <si>
    <t>013K  :922145:00:------:--</t>
  </si>
  <si>
    <t>21:0827:000344</t>
  </si>
  <si>
    <t>21:0229:000322</t>
  </si>
  <si>
    <t>21:0229:000322:0003:0001:00</t>
  </si>
  <si>
    <t>013K  :922146:00:------:--</t>
  </si>
  <si>
    <t>21:0827:000345</t>
  </si>
  <si>
    <t>21:0229:000323</t>
  </si>
  <si>
    <t>21:0229:000323:0003:0001:00</t>
  </si>
  <si>
    <t>013K  :922147:00:------:--</t>
  </si>
  <si>
    <t>21:0827:000346</t>
  </si>
  <si>
    <t>21:0229:000324</t>
  </si>
  <si>
    <t>21:0229:000324:0003:0001:00</t>
  </si>
  <si>
    <t>013K  :922148:00:------:--</t>
  </si>
  <si>
    <t>21:0827:000347</t>
  </si>
  <si>
    <t>21:0229:000325</t>
  </si>
  <si>
    <t>21:0229:000325:0003:0001:00</t>
  </si>
  <si>
    <t>013K  :922150:00:------:--</t>
  </si>
  <si>
    <t>21:0827:000348</t>
  </si>
  <si>
    <t>21:0229:000326</t>
  </si>
  <si>
    <t>21:0229:000326:0003:0001:00</t>
  </si>
  <si>
    <t>013K  :922151:00:------:--</t>
  </si>
  <si>
    <t>21:0827:000349</t>
  </si>
  <si>
    <t>21:0229:000327</t>
  </si>
  <si>
    <t>21:0229:000327:0003:0001:00</t>
  </si>
  <si>
    <t>013K  :922152:00:------:--</t>
  </si>
  <si>
    <t>21:0827:000350</t>
  </si>
  <si>
    <t>21:0229:000328</t>
  </si>
  <si>
    <t>21:0229:000328:0003:0001:00</t>
  </si>
  <si>
    <t>013K  :922153:00:------:--</t>
  </si>
  <si>
    <t>21:0827:000351</t>
  </si>
  <si>
    <t>21:0229:000329</t>
  </si>
  <si>
    <t>21:0229:000329:0003:0001:00</t>
  </si>
  <si>
    <t>013K  :922154:00:------:--</t>
  </si>
  <si>
    <t>21:0827:000352</t>
  </si>
  <si>
    <t>21:0229:000330</t>
  </si>
  <si>
    <t>21:0229:000330:0003:0001:00</t>
  </si>
  <si>
    <t>013K  :922155:00:------:--</t>
  </si>
  <si>
    <t>21:0827:000353</t>
  </si>
  <si>
    <t>21:0229:000331</t>
  </si>
  <si>
    <t>21:0229:000331:0003:0001:00</t>
  </si>
  <si>
    <t>013K  :922156:00:------:--</t>
  </si>
  <si>
    <t>21:0827:000354</t>
  </si>
  <si>
    <t>21:0229:000332</t>
  </si>
  <si>
    <t>21:0229:000332:0003:0001:00</t>
  </si>
  <si>
    <t>013K  :922157:00:------:--</t>
  </si>
  <si>
    <t>21:0827:000355</t>
  </si>
  <si>
    <t>21:0229:000333</t>
  </si>
  <si>
    <t>21:0229:000333:0003:0001:00</t>
  </si>
  <si>
    <t>013K  :922158:00:------:--</t>
  </si>
  <si>
    <t>21:0827:000356</t>
  </si>
  <si>
    <t>21:0229:000334</t>
  </si>
  <si>
    <t>21:0229:000334:0003:0001:00</t>
  </si>
  <si>
    <t>013K  :922159:00:------:--</t>
  </si>
  <si>
    <t>21:0827:000357</t>
  </si>
  <si>
    <t>21:0229:000335</t>
  </si>
  <si>
    <t>21:0229:000335:0003:0001:00</t>
  </si>
  <si>
    <t>013K  :922160:00:------:--</t>
  </si>
  <si>
    <t>21:0827:000358</t>
  </si>
  <si>
    <t>21:0229:000336</t>
  </si>
  <si>
    <t>21:0229:000336:0003:0001:00</t>
  </si>
  <si>
    <t>013K  :922162:10:------:--</t>
  </si>
  <si>
    <t>21:0827:000359</t>
  </si>
  <si>
    <t>21:0229:000337</t>
  </si>
  <si>
    <t>21:0229:000337:0003:0001:00</t>
  </si>
  <si>
    <t>013K  :922163:20:922162:10</t>
  </si>
  <si>
    <t>21:0827:000360</t>
  </si>
  <si>
    <t>21:0229:000337:0004:0001:00</t>
  </si>
  <si>
    <t>013K  :922164:00:------:--</t>
  </si>
  <si>
    <t>21:0827:000361</t>
  </si>
  <si>
    <t>21:0229:000338</t>
  </si>
  <si>
    <t>21:0229:000338:0003:0001:00</t>
  </si>
  <si>
    <t>013K  :922165:00:------:--</t>
  </si>
  <si>
    <t>21:0827:000362</t>
  </si>
  <si>
    <t>21:0229:000339</t>
  </si>
  <si>
    <t>21:0229:000339:0003:0001:00</t>
  </si>
  <si>
    <t>013K  :922166:00:------:--</t>
  </si>
  <si>
    <t>21:0827:000363</t>
  </si>
  <si>
    <t>21:0229:000340</t>
  </si>
  <si>
    <t>21:0229:000340:0003:0001:00</t>
  </si>
  <si>
    <t>013K  :922167:00:------:--</t>
  </si>
  <si>
    <t>21:0827:000364</t>
  </si>
  <si>
    <t>21:0229:000341</t>
  </si>
  <si>
    <t>21:0229:000341:0003:0001:00</t>
  </si>
  <si>
    <t>013K  :922169:00:------:--</t>
  </si>
  <si>
    <t>21:0827:000365</t>
  </si>
  <si>
    <t>21:0229:000342</t>
  </si>
  <si>
    <t>21:0229:000342:0003:0001:00</t>
  </si>
  <si>
    <t>013K  :922170:00:------:--</t>
  </si>
  <si>
    <t>21:0827:000366</t>
  </si>
  <si>
    <t>21:0229:000343</t>
  </si>
  <si>
    <t>21:0229:000343:0003:0001:00</t>
  </si>
  <si>
    <t>013K  :922171:00:------:--</t>
  </si>
  <si>
    <t>21:0827:000367</t>
  </si>
  <si>
    <t>21:0229:000344</t>
  </si>
  <si>
    <t>21:0229:000344:0003:0001:00</t>
  </si>
  <si>
    <t>013K  :922172:00:------:--</t>
  </si>
  <si>
    <t>21:0827:000368</t>
  </si>
  <si>
    <t>21:0229:000345</t>
  </si>
  <si>
    <t>21:0229:000345:0003:0001:00</t>
  </si>
  <si>
    <t>013K  :922173:00:------:--</t>
  </si>
  <si>
    <t>21:0827:000369</t>
  </si>
  <si>
    <t>21:0229:000346</t>
  </si>
  <si>
    <t>21:0229:000346:0003:0001:00</t>
  </si>
  <si>
    <t>013K  :922174:00:------:--</t>
  </si>
  <si>
    <t>21:0827:000370</t>
  </si>
  <si>
    <t>21:0229:000347</t>
  </si>
  <si>
    <t>21:0229:000347:0003:0001:00</t>
  </si>
  <si>
    <t>013K  :922175:00:------:--</t>
  </si>
  <si>
    <t>21:0827:000371</t>
  </si>
  <si>
    <t>21:0229:000348</t>
  </si>
  <si>
    <t>21:0229:000348:0003:0001:00</t>
  </si>
  <si>
    <t>013K  :922176:00:------:--</t>
  </si>
  <si>
    <t>21:0827:000372</t>
  </si>
  <si>
    <t>21:0229:000349</t>
  </si>
  <si>
    <t>21:0229:000349:0003:0001:00</t>
  </si>
  <si>
    <t>013K  :922177:00:------:--</t>
  </si>
  <si>
    <t>21:0827:000373</t>
  </si>
  <si>
    <t>21:0229:000350</t>
  </si>
  <si>
    <t>21:0229:000350:0003:0001:00</t>
  </si>
  <si>
    <t>013K  :922178:00:------:--</t>
  </si>
  <si>
    <t>21:0827:000374</t>
  </si>
  <si>
    <t>21:0229:000351</t>
  </si>
  <si>
    <t>21:0229:000351:0003:0001:00</t>
  </si>
  <si>
    <t>013K  :922179:00:------:--</t>
  </si>
  <si>
    <t>21:0827:000375</t>
  </si>
  <si>
    <t>21:0229:000352</t>
  </si>
  <si>
    <t>21:0229:000352:0003:0001:00</t>
  </si>
  <si>
    <t>013K  :922180:00:------:--</t>
  </si>
  <si>
    <t>21:0827:000376</t>
  </si>
  <si>
    <t>21:0229:000353</t>
  </si>
  <si>
    <t>21:0229:000353:0003:0001:00</t>
  </si>
  <si>
    <t>013K  :922182:10:------:--</t>
  </si>
  <si>
    <t>21:0827:000377</t>
  </si>
  <si>
    <t>21:0229:000354</t>
  </si>
  <si>
    <t>21:0229:000354:0003:0001:00</t>
  </si>
  <si>
    <t>013K  :922183:20:922182:10</t>
  </si>
  <si>
    <t>21:0827:000378</t>
  </si>
  <si>
    <t>21:0229:000354:0004:0001:00</t>
  </si>
  <si>
    <t>013K  :922184:00:------:--</t>
  </si>
  <si>
    <t>21:0827:000379</t>
  </si>
  <si>
    <t>21:0229:000355</t>
  </si>
  <si>
    <t>21:0229:000355:0003:0001:00</t>
  </si>
  <si>
    <t>013K  :922185:00:------:--</t>
  </si>
  <si>
    <t>21:0827:000380</t>
  </si>
  <si>
    <t>21:0229:000356</t>
  </si>
  <si>
    <t>21:0229:000356:0003:0001:00</t>
  </si>
  <si>
    <t>013K  :922186:00:------:--</t>
  </si>
  <si>
    <t>21:0827:000381</t>
  </si>
  <si>
    <t>21:0229:000357</t>
  </si>
  <si>
    <t>21:0229:000357:0003:0001:00</t>
  </si>
  <si>
    <t>013K  :922187:00:------:--</t>
  </si>
  <si>
    <t>21:0827:000382</t>
  </si>
  <si>
    <t>21:0229:000358</t>
  </si>
  <si>
    <t>21:0229:000358:0003:0001:00</t>
  </si>
  <si>
    <t>013K  :922188:00:------:--</t>
  </si>
  <si>
    <t>21:0827:000383</t>
  </si>
  <si>
    <t>21:0229:000359</t>
  </si>
  <si>
    <t>21:0229:000359:0003:0001:00</t>
  </si>
  <si>
    <t>013K  :922189:00:------:--</t>
  </si>
  <si>
    <t>21:0827:000384</t>
  </si>
  <si>
    <t>21:0229:000360</t>
  </si>
  <si>
    <t>21:0229:000360:0003:0001:00</t>
  </si>
  <si>
    <t>013K  :922190:00:------:--</t>
  </si>
  <si>
    <t>21:0827:000385</t>
  </si>
  <si>
    <t>21:0229:000361</t>
  </si>
  <si>
    <t>21:0229:000361:0003:0001:00</t>
  </si>
  <si>
    <t>013K  :922191:00:------:--</t>
  </si>
  <si>
    <t>21:0827:000386</t>
  </si>
  <si>
    <t>21:0229:000362</t>
  </si>
  <si>
    <t>21:0229:000362:0003:0001:00</t>
  </si>
  <si>
    <t>013K  :922192:00:------:--</t>
  </si>
  <si>
    <t>21:0827:000387</t>
  </si>
  <si>
    <t>21:0229:000363</t>
  </si>
  <si>
    <t>21:0229:000363:0003:0001:00</t>
  </si>
  <si>
    <t>013K  :922193:00:------:--</t>
  </si>
  <si>
    <t>21:0827:000388</t>
  </si>
  <si>
    <t>21:0229:000364</t>
  </si>
  <si>
    <t>21:0229:000364:0003:0001:00</t>
  </si>
  <si>
    <t>013K  :922194:00:------:--</t>
  </si>
  <si>
    <t>21:0827:000389</t>
  </si>
  <si>
    <t>21:0229:000365</t>
  </si>
  <si>
    <t>21:0229:000365:0003:0001:00</t>
  </si>
  <si>
    <t>013K  :922195:00:------:--</t>
  </si>
  <si>
    <t>21:0827:000390</t>
  </si>
  <si>
    <t>21:0229:000366</t>
  </si>
  <si>
    <t>21:0229:000366:0003:0001:00</t>
  </si>
  <si>
    <t>013K  :922196:00:------:--</t>
  </si>
  <si>
    <t>21:0827:000391</t>
  </si>
  <si>
    <t>21:0229:000367</t>
  </si>
  <si>
    <t>21:0229:000367:0003:0001:00</t>
  </si>
  <si>
    <t>013K  :922197:00:------:--</t>
  </si>
  <si>
    <t>21:0827:000392</t>
  </si>
  <si>
    <t>21:0229:000368</t>
  </si>
  <si>
    <t>21:0229:000368:0003:0001:00</t>
  </si>
  <si>
    <t>013K  :922198:00:------:--</t>
  </si>
  <si>
    <t>21:0827:000393</t>
  </si>
  <si>
    <t>21:0229:000369</t>
  </si>
  <si>
    <t>21:0229:000369:0003:0001:00</t>
  </si>
  <si>
    <t>013K  :922200:00:------:--</t>
  </si>
  <si>
    <t>21:0827:000394</t>
  </si>
  <si>
    <t>21:0229:000370</t>
  </si>
  <si>
    <t>21:0229:000370:0003:0001:00</t>
  </si>
  <si>
    <t>013K  :922202:00:------:--</t>
  </si>
  <si>
    <t>21:0827:000395</t>
  </si>
  <si>
    <t>21:0229:000371</t>
  </si>
  <si>
    <t>21:0229:000371:0003:0001:00</t>
  </si>
  <si>
    <t>013K  :922203:10:------:--</t>
  </si>
  <si>
    <t>21:0827:000396</t>
  </si>
  <si>
    <t>21:0229:000372</t>
  </si>
  <si>
    <t>21:0229:000372:0003:0001:00</t>
  </si>
  <si>
    <t>013K  :922205:20:922203:10</t>
  </si>
  <si>
    <t>21:0827:000397</t>
  </si>
  <si>
    <t>21:0229:000372:0004:0001:00</t>
  </si>
  <si>
    <t>013K  :922206:00:------:--</t>
  </si>
  <si>
    <t>21:0827:000398</t>
  </si>
  <si>
    <t>21:0229:000373</t>
  </si>
  <si>
    <t>21:0229:000373:0003:0001:00</t>
  </si>
  <si>
    <t>013K  :922207:00:------:--</t>
  </si>
  <si>
    <t>21:0827:000399</t>
  </si>
  <si>
    <t>21:0229:000374</t>
  </si>
  <si>
    <t>21:0229:000374:0003:0001:00</t>
  </si>
  <si>
    <t>013K  :922208:00:------:--</t>
  </si>
  <si>
    <t>21:0827:000400</t>
  </si>
  <si>
    <t>21:0229:000375</t>
  </si>
  <si>
    <t>21:0229:000375:0003:0001:00</t>
  </si>
  <si>
    <t>013K  :922209:00:------:--</t>
  </si>
  <si>
    <t>21:0827:000401</t>
  </si>
  <si>
    <t>21:0229:000376</t>
  </si>
  <si>
    <t>21:0229:000376:0003:0001:00</t>
  </si>
  <si>
    <t>013K  :922210:00:------:--</t>
  </si>
  <si>
    <t>21:0827:000402</t>
  </si>
  <si>
    <t>21:0229:000377</t>
  </si>
  <si>
    <t>21:0229:000377:0003:0001:00</t>
  </si>
  <si>
    <t>013K  :922211:00:------:--</t>
  </si>
  <si>
    <t>21:0827:000403</t>
  </si>
  <si>
    <t>21:0229:000378</t>
  </si>
  <si>
    <t>21:0229:000378:0003:0001:00</t>
  </si>
  <si>
    <t>013K  :922212:00:------:--</t>
  </si>
  <si>
    <t>21:0827:000404</t>
  </si>
  <si>
    <t>21:0229:000379</t>
  </si>
  <si>
    <t>21:0229:000379:0003:0001:00</t>
  </si>
  <si>
    <t>013K  :922213:00:------:--</t>
  </si>
  <si>
    <t>21:0827:000405</t>
  </si>
  <si>
    <t>21:0229:000380</t>
  </si>
  <si>
    <t>21:0229:000380:0003:0001:00</t>
  </si>
  <si>
    <t>013K  :922214:00:------:--</t>
  </si>
  <si>
    <t>21:0827:000406</t>
  </si>
  <si>
    <t>21:0229:000381</t>
  </si>
  <si>
    <t>21:0229:000381:0003:0001:00</t>
  </si>
  <si>
    <t>013K  :922215:00:------:--</t>
  </si>
  <si>
    <t>21:0827:000407</t>
  </si>
  <si>
    <t>21:0229:000382</t>
  </si>
  <si>
    <t>21:0229:000382:0003:0001:00</t>
  </si>
  <si>
    <t>013K  :922216:00:------:--</t>
  </si>
  <si>
    <t>21:0827:000408</t>
  </si>
  <si>
    <t>21:0229:000383</t>
  </si>
  <si>
    <t>21:0229:000383:0003:0001:00</t>
  </si>
  <si>
    <t>013K  :922217:00:------:--</t>
  </si>
  <si>
    <t>21:0827:000409</t>
  </si>
  <si>
    <t>21:0229:000384</t>
  </si>
  <si>
    <t>21:0229:000384:0003:0001:00</t>
  </si>
  <si>
    <t>013K  :922218:00:------:--</t>
  </si>
  <si>
    <t>21:0827:000410</t>
  </si>
  <si>
    <t>21:0229:000385</t>
  </si>
  <si>
    <t>21:0229:000385:0003:0001:00</t>
  </si>
  <si>
    <t>013K  :922219:00:------:--</t>
  </si>
  <si>
    <t>21:0827:000411</t>
  </si>
  <si>
    <t>21:0229:000386</t>
  </si>
  <si>
    <t>21:0229:000386:0003:0001:00</t>
  </si>
  <si>
    <t>013K  :922220:00:------:--</t>
  </si>
  <si>
    <t>21:0827:000412</t>
  </si>
  <si>
    <t>21:0229:000387</t>
  </si>
  <si>
    <t>21:0229:000387:0003:0001:00</t>
  </si>
  <si>
    <t>013K  :922222:10:------:--</t>
  </si>
  <si>
    <t>21:0827:000413</t>
  </si>
  <si>
    <t>21:0229:000388</t>
  </si>
  <si>
    <t>21:0229:000388:0003:0001:00</t>
  </si>
  <si>
    <t>013K  :922223:20:922222:10</t>
  </si>
  <si>
    <t>21:0827:000414</t>
  </si>
  <si>
    <t>21:0229:000388:0004:0001:00</t>
  </si>
  <si>
    <t>013K  :922224:00:------:--</t>
  </si>
  <si>
    <t>21:0827:000415</t>
  </si>
  <si>
    <t>21:0229:000389</t>
  </si>
  <si>
    <t>21:0229:000389:0003:0001:00</t>
  </si>
  <si>
    <t>013K  :922225:00:------:--</t>
  </si>
  <si>
    <t>21:0827:000416</t>
  </si>
  <si>
    <t>21:0229:000390</t>
  </si>
  <si>
    <t>21:0229:000390:0003:0001:00</t>
  </si>
  <si>
    <t>013K  :922226:00:------:--</t>
  </si>
  <si>
    <t>21:0827:000417</t>
  </si>
  <si>
    <t>21:0229:000391</t>
  </si>
  <si>
    <t>21:0229:000391:0003:0001:00</t>
  </si>
  <si>
    <t>013K  :922228:00:------:--</t>
  </si>
  <si>
    <t>21:0827:000418</t>
  </si>
  <si>
    <t>21:0229:000392</t>
  </si>
  <si>
    <t>21:0229:000392:0003:0001:00</t>
  </si>
  <si>
    <t>013K  :922229:00:------:--</t>
  </si>
  <si>
    <t>21:0827:000419</t>
  </si>
  <si>
    <t>21:0229:000393</t>
  </si>
  <si>
    <t>21:0229:000393:0003:0001:00</t>
  </si>
  <si>
    <t>013K  :922230:00:------:--</t>
  </si>
  <si>
    <t>21:0827:000420</t>
  </si>
  <si>
    <t>21:0229:000394</t>
  </si>
  <si>
    <t>21:0229:000394:0003:0001:00</t>
  </si>
  <si>
    <t>013K  :922231:00:------:--</t>
  </si>
  <si>
    <t>21:0827:000421</t>
  </si>
  <si>
    <t>21:0229:000395</t>
  </si>
  <si>
    <t>21:0229:000395:0003:0001:00</t>
  </si>
  <si>
    <t>013K  :922232:00:------:--</t>
  </si>
  <si>
    <t>21:0827:000422</t>
  </si>
  <si>
    <t>21:0229:000396</t>
  </si>
  <si>
    <t>21:0229:000396:0003:0001:00</t>
  </si>
  <si>
    <t>013K  :922233:00:------:--</t>
  </si>
  <si>
    <t>21:0827:000423</t>
  </si>
  <si>
    <t>21:0229:000397</t>
  </si>
  <si>
    <t>21:0229:000397:0003:0001:00</t>
  </si>
  <si>
    <t>013K  :922234:00:------:--</t>
  </si>
  <si>
    <t>21:0827:000424</t>
  </si>
  <si>
    <t>21:0229:000398</t>
  </si>
  <si>
    <t>21:0229:000398:0003:0001:00</t>
  </si>
  <si>
    <t>013K  :922235:00:------:--</t>
  </si>
  <si>
    <t>21:0827:000425</t>
  </si>
  <si>
    <t>21:0229:000399</t>
  </si>
  <si>
    <t>21:0229:000399:0003:0001:00</t>
  </si>
  <si>
    <t>013K  :922236:00:------:--</t>
  </si>
  <si>
    <t>21:0827:000426</t>
  </si>
  <si>
    <t>21:0229:000400</t>
  </si>
  <si>
    <t>21:0229:000400:0003:0001:00</t>
  </si>
  <si>
    <t>013K  :922237:00:------:--</t>
  </si>
  <si>
    <t>21:0827:000427</t>
  </si>
  <si>
    <t>21:0229:000401</t>
  </si>
  <si>
    <t>21:0229:000401:0003:0001:00</t>
  </si>
  <si>
    <t>013K  :922238:00:------:--</t>
  </si>
  <si>
    <t>21:0827:000428</t>
  </si>
  <si>
    <t>21:0229:000402</t>
  </si>
  <si>
    <t>21:0229:000402:0003:0001:00</t>
  </si>
  <si>
    <t>013K  :922239:00:------:--</t>
  </si>
  <si>
    <t>21:0827:000429</t>
  </si>
  <si>
    <t>21:0229:000403</t>
  </si>
  <si>
    <t>21:0229:000403:0003:0001:00</t>
  </si>
  <si>
    <t>013K  :922240:00:------:--</t>
  </si>
  <si>
    <t>21:0827:000430</t>
  </si>
  <si>
    <t>21:0229:000404</t>
  </si>
  <si>
    <t>21:0229:000404:0003:0001:00</t>
  </si>
  <si>
    <t>021J  :921002:00:------:--</t>
  </si>
  <si>
    <t>21:0830:000001</t>
  </si>
  <si>
    <t>21:0230:000001</t>
  </si>
  <si>
    <t>21:0230:000001:0003:0001:00</t>
  </si>
  <si>
    <t>021J  :921003:00:------:--</t>
  </si>
  <si>
    <t>21:0830:000002</t>
  </si>
  <si>
    <t>21:0230:000002</t>
  </si>
  <si>
    <t>21:0230:000002:0003:0001:00</t>
  </si>
  <si>
    <t>021J  :921004:00:------:--</t>
  </si>
  <si>
    <t>21:0830:000003</t>
  </si>
  <si>
    <t>21:0230:000003</t>
  </si>
  <si>
    <t>21:0230:000003:0003:0001:00</t>
  </si>
  <si>
    <t>021J  :921005:10:------:--</t>
  </si>
  <si>
    <t>21:0830:000004</t>
  </si>
  <si>
    <t>21:0230:000004</t>
  </si>
  <si>
    <t>21:0230:000004:0003:0001:00</t>
  </si>
  <si>
    <t>021J  :921007:20:921005:10</t>
  </si>
  <si>
    <t>21:0830:000005</t>
  </si>
  <si>
    <t>21:0230:000004:0004:0001:00</t>
  </si>
  <si>
    <t>021J  :921008:00:------:--</t>
  </si>
  <si>
    <t>21:0830:000006</t>
  </si>
  <si>
    <t>21:0230:000005</t>
  </si>
  <si>
    <t>21:0230:000005:0003:0001:00</t>
  </si>
  <si>
    <t>021J  :921009:00:------:--</t>
  </si>
  <si>
    <t>21:0830:000007</t>
  </si>
  <si>
    <t>21:0230:000006</t>
  </si>
  <si>
    <t>21:0230:000006:0003:0001:00</t>
  </si>
  <si>
    <t>021J  :921010:00:------:--</t>
  </si>
  <si>
    <t>21:0830:000008</t>
  </si>
  <si>
    <t>21:0230:000007</t>
  </si>
  <si>
    <t>21:0230:000007:0003:0001:00</t>
  </si>
  <si>
    <t>021J  :921011:00:------:--</t>
  </si>
  <si>
    <t>21:0830:000009</t>
  </si>
  <si>
    <t>21:0230:000008</t>
  </si>
  <si>
    <t>21:0230:000008:0003:0001:00</t>
  </si>
  <si>
    <t>021J  :921012:00:------:--</t>
  </si>
  <si>
    <t>21:0830:000010</t>
  </si>
  <si>
    <t>21:0230:000009</t>
  </si>
  <si>
    <t>21:0230:000009:0003:0001:00</t>
  </si>
  <si>
    <t>021J  :921013:00:------:--</t>
  </si>
  <si>
    <t>21:0830:000011</t>
  </si>
  <si>
    <t>21:0230:000010</t>
  </si>
  <si>
    <t>21:0230:000010:0003:0001:00</t>
  </si>
  <si>
    <t>021J  :921014:00:------:--</t>
  </si>
  <si>
    <t>21:0830:000012</t>
  </si>
  <si>
    <t>21:0230:000011</t>
  </si>
  <si>
    <t>21:0230:000011:0003:0001:00</t>
  </si>
  <si>
    <t>021J  :921015:00:------:--</t>
  </si>
  <si>
    <t>21:0830:000013</t>
  </si>
  <si>
    <t>21:0230:000012</t>
  </si>
  <si>
    <t>21:0230:000012:0003:0001:00</t>
  </si>
  <si>
    <t>021J  :921016:00:------:--</t>
  </si>
  <si>
    <t>21:0830:000014</t>
  </si>
  <si>
    <t>21:0230:000013</t>
  </si>
  <si>
    <t>21:0230:000013:0003:0001:00</t>
  </si>
  <si>
    <t>021J  :921017:00:------:--</t>
  </si>
  <si>
    <t>21:0830:000015</t>
  </si>
  <si>
    <t>21:0230:000014</t>
  </si>
  <si>
    <t>21:0230:000014:0003:0001:00</t>
  </si>
  <si>
    <t>021J  :921018:00:------:--</t>
  </si>
  <si>
    <t>21:0830:000016</t>
  </si>
  <si>
    <t>21:0230:000015</t>
  </si>
  <si>
    <t>21:0230:000015:0003:0001:00</t>
  </si>
  <si>
    <t>021J  :921019:00:------:--</t>
  </si>
  <si>
    <t>21:0830:000017</t>
  </si>
  <si>
    <t>21:0230:000016</t>
  </si>
  <si>
    <t>21:0230:000016:0003:0001:00</t>
  </si>
  <si>
    <t>021J  :921020:00:------:--</t>
  </si>
  <si>
    <t>21:0830:000018</t>
  </si>
  <si>
    <t>21:0230:000017</t>
  </si>
  <si>
    <t>21:0230:000017:0003:0001:00</t>
  </si>
  <si>
    <t>021J  :921022:10:------:--</t>
  </si>
  <si>
    <t>21:0830:000019</t>
  </si>
  <si>
    <t>21:0230:000018</t>
  </si>
  <si>
    <t>21:0230:000018:0003:0001:00</t>
  </si>
  <si>
    <t>021J  :921023:20:921022:10</t>
  </si>
  <si>
    <t>21:0830:000020</t>
  </si>
  <si>
    <t>21:0230:000018:0004:0001:00</t>
  </si>
  <si>
    <t>021J  :921024:00:------:--</t>
  </si>
  <si>
    <t>21:0830:000021</t>
  </si>
  <si>
    <t>21:0230:000019</t>
  </si>
  <si>
    <t>21:0230:000019:0003:0001:00</t>
  </si>
  <si>
    <t>021J  :921025:00:------:--</t>
  </si>
  <si>
    <t>21:0830:000022</t>
  </si>
  <si>
    <t>21:0230:000020</t>
  </si>
  <si>
    <t>21:0230:000020:0003:0001:00</t>
  </si>
  <si>
    <t>021J  :921026:00:------:--</t>
  </si>
  <si>
    <t>21:0830:000023</t>
  </si>
  <si>
    <t>21:0230:000021</t>
  </si>
  <si>
    <t>21:0230:000021:0003:0001:00</t>
  </si>
  <si>
    <t>021J  :921027:00:------:--</t>
  </si>
  <si>
    <t>21:0830:000024</t>
  </si>
  <si>
    <t>21:0230:000022</t>
  </si>
  <si>
    <t>21:0230:000022:0003:0001:00</t>
  </si>
  <si>
    <t>021J  :921028:00:------:--</t>
  </si>
  <si>
    <t>21:0830:000025</t>
  </si>
  <si>
    <t>21:0230:000023</t>
  </si>
  <si>
    <t>21:0230:000023:0003:0001:00</t>
  </si>
  <si>
    <t>021J  :921029:00:------:--</t>
  </si>
  <si>
    <t>21:0830:000026</t>
  </si>
  <si>
    <t>21:0230:000024</t>
  </si>
  <si>
    <t>21:0230:000024:0003:0001:00</t>
  </si>
  <si>
    <t>021J  :921030:00:------:--</t>
  </si>
  <si>
    <t>21:0830:000027</t>
  </si>
  <si>
    <t>21:0230:000025</t>
  </si>
  <si>
    <t>21:0230:000025:0003:0001:00</t>
  </si>
  <si>
    <t>021J  :921032:00:------:--</t>
  </si>
  <si>
    <t>21:0830:000028</t>
  </si>
  <si>
    <t>21:0230:000026</t>
  </si>
  <si>
    <t>21:0230:000026:0003:0001:00</t>
  </si>
  <si>
    <t>021J  :921033:00:------:--</t>
  </si>
  <si>
    <t>21:0830:000029</t>
  </si>
  <si>
    <t>21:0230:000027</t>
  </si>
  <si>
    <t>21:0230:000027:0003:0001:00</t>
  </si>
  <si>
    <t>021J  :921034:00:------:--</t>
  </si>
  <si>
    <t>21:0830:000030</t>
  </si>
  <si>
    <t>21:0230:000028</t>
  </si>
  <si>
    <t>21:0230:000028:0003:0001:00</t>
  </si>
  <si>
    <t>021J  :921035:00:------:--</t>
  </si>
  <si>
    <t>21:0830:000031</t>
  </si>
  <si>
    <t>21:0230:000029</t>
  </si>
  <si>
    <t>21:0230:000029:0003:0001:00</t>
  </si>
  <si>
    <t>021J  :922002:00:------:--</t>
  </si>
  <si>
    <t>21:0830:000032</t>
  </si>
  <si>
    <t>21:0230:000030</t>
  </si>
  <si>
    <t>21:0230:000030:0003:0001:00</t>
  </si>
  <si>
    <t>021J  :922003:00:------:--</t>
  </si>
  <si>
    <t>21:0830:000033</t>
  </si>
  <si>
    <t>21:0230:000031</t>
  </si>
  <si>
    <t>21:0230:000031:0003:0001:00</t>
  </si>
  <si>
    <t>021J  :922004:00:------:--</t>
  </si>
  <si>
    <t>21:0830:000034</t>
  </si>
  <si>
    <t>21:0230:000032</t>
  </si>
  <si>
    <t>21:0230:000032:0003:0001:00</t>
  </si>
  <si>
    <t>021J  :922005:00:------:--</t>
  </si>
  <si>
    <t>21:0830:000035</t>
  </si>
  <si>
    <t>21:0230:000033</t>
  </si>
  <si>
    <t>21:0230:000033:0003:0001:00</t>
  </si>
  <si>
    <t>021J  :922006:00:------:--</t>
  </si>
  <si>
    <t>21:0830:000036</t>
  </si>
  <si>
    <t>21:0230:000034</t>
  </si>
  <si>
    <t>21:0230:000034:0003:0001:00</t>
  </si>
  <si>
    <t>021J  :922008:00:------:--</t>
  </si>
  <si>
    <t>21:0830:000037</t>
  </si>
  <si>
    <t>21:0230:000035</t>
  </si>
  <si>
    <t>21:0230:000035:0003:0001:00</t>
  </si>
  <si>
    <t>021J  :922009:00:------:--</t>
  </si>
  <si>
    <t>21:0830:000038</t>
  </si>
  <si>
    <t>21:0230:000036</t>
  </si>
  <si>
    <t>21:0230:000036:0003:0001:00</t>
  </si>
  <si>
    <t>021J  :922010:00:------:--</t>
  </si>
  <si>
    <t>21:0830:000039</t>
  </si>
  <si>
    <t>21:0230:000037</t>
  </si>
  <si>
    <t>21:0230:000037:0003:0001:00</t>
  </si>
  <si>
    <t>021J  :922011:10:------:--</t>
  </si>
  <si>
    <t>21:0830:000040</t>
  </si>
  <si>
    <t>21:0230:000038</t>
  </si>
  <si>
    <t>21:0230:000038:0003:0001:00</t>
  </si>
  <si>
    <t>021J  :922012:20:922011:10</t>
  </si>
  <si>
    <t>21:0830:000041</t>
  </si>
  <si>
    <t>21:0230:000038:0004:0001:00</t>
  </si>
  <si>
    <t>021J  :922013:00:------:--</t>
  </si>
  <si>
    <t>21:0830:000042</t>
  </si>
  <si>
    <t>21:0230:000039</t>
  </si>
  <si>
    <t>21:0230:000039:0003:0001:00</t>
  </si>
  <si>
    <t>021J  :922014:00:------:--</t>
  </si>
  <si>
    <t>21:0830:000043</t>
  </si>
  <si>
    <t>21:0230:000040</t>
  </si>
  <si>
    <t>21:0230:000040:0003:0001:00</t>
  </si>
  <si>
    <t>021J  :922015:00:------:--</t>
  </si>
  <si>
    <t>21:0830:000044</t>
  </si>
  <si>
    <t>21:0230:000041</t>
  </si>
  <si>
    <t>21:0230:000041:0003:0001:00</t>
  </si>
  <si>
    <t>021J  :922016:00:------:--</t>
  </si>
  <si>
    <t>21:0830:000045</t>
  </si>
  <si>
    <t>21:0230:000042</t>
  </si>
  <si>
    <t>21:0230:000042:0003:0001:00</t>
  </si>
  <si>
    <t>021J  :922017:00:------:--</t>
  </si>
  <si>
    <t>21:0830:000046</t>
  </si>
  <si>
    <t>21:0230:000043</t>
  </si>
  <si>
    <t>21:0230:000043:0003:0001:00</t>
  </si>
  <si>
    <t>021J  :922018:00:------:--</t>
  </si>
  <si>
    <t>21:0830:000047</t>
  </si>
  <si>
    <t>21:0230:000044</t>
  </si>
  <si>
    <t>21:0230:000044:0003:0001:00</t>
  </si>
  <si>
    <t>021J  :922019:00:------:--</t>
  </si>
  <si>
    <t>21:0830:000048</t>
  </si>
  <si>
    <t>21:0230:000045</t>
  </si>
  <si>
    <t>21:0230:000045:0003:0001:00</t>
  </si>
  <si>
    <t>021J  :922020:00:------:--</t>
  </si>
  <si>
    <t>21:0830:000049</t>
  </si>
  <si>
    <t>21:0230:000046</t>
  </si>
  <si>
    <t>21:0230:000046:0003:0001:00</t>
  </si>
  <si>
    <t>021J  :922022:00:------:--</t>
  </si>
  <si>
    <t>21:0830:000050</t>
  </si>
  <si>
    <t>21:0230:000047</t>
  </si>
  <si>
    <t>21:0230:000047:0003:0001:00</t>
  </si>
  <si>
    <t>021J  :922023:00:------:--</t>
  </si>
  <si>
    <t>21:0830:000051</t>
  </si>
  <si>
    <t>21:0230:000048</t>
  </si>
  <si>
    <t>21:0230:000048:0003:0001:00</t>
  </si>
  <si>
    <t>021J  :922024:00:------:--</t>
  </si>
  <si>
    <t>21:0830:000052</t>
  </si>
  <si>
    <t>21:0230:000049</t>
  </si>
  <si>
    <t>21:0230:000049:0003:0001:00</t>
  </si>
  <si>
    <t>021J  :922025:00:------:--</t>
  </si>
  <si>
    <t>21:0830:000053</t>
  </si>
  <si>
    <t>21:0230:000050</t>
  </si>
  <si>
    <t>21:0230:000050:0003:0001:00</t>
  </si>
  <si>
    <t>021J  :922026:00:------:--</t>
  </si>
  <si>
    <t>21:0830:000054</t>
  </si>
  <si>
    <t>21:0230:000051</t>
  </si>
  <si>
    <t>21:0230:000051:0003:0001:00</t>
  </si>
  <si>
    <t>021J  :922028:00:------:--</t>
  </si>
  <si>
    <t>21:0830:000055</t>
  </si>
  <si>
    <t>21:0230:000052</t>
  </si>
  <si>
    <t>21:0230:000052:0003:0001:00</t>
  </si>
  <si>
    <t>021J  :922029:00:------:--</t>
  </si>
  <si>
    <t>21:0830:000056</t>
  </si>
  <si>
    <t>21:0230:000053</t>
  </si>
  <si>
    <t>21:0230:000053:0003:0001:00</t>
  </si>
  <si>
    <t>021J  :922030:00:------:--</t>
  </si>
  <si>
    <t>21:0830:000057</t>
  </si>
  <si>
    <t>21:0230:000054</t>
  </si>
  <si>
    <t>21:0230:000054:0003:0001:00</t>
  </si>
  <si>
    <t>021J  :922031:10:------:--</t>
  </si>
  <si>
    <t>21:0830:000058</t>
  </si>
  <si>
    <t>21:0230:000055</t>
  </si>
  <si>
    <t>21:0230:000055:0003:0001:00</t>
  </si>
  <si>
    <t>021J  :922032:20:922031:10</t>
  </si>
  <si>
    <t>21:0830:000059</t>
  </si>
  <si>
    <t>21:0230:000055:0004:0001:00</t>
  </si>
  <si>
    <t>021J  :922033:00:------:--</t>
  </si>
  <si>
    <t>21:0830:000060</t>
  </si>
  <si>
    <t>21:0230:000056</t>
  </si>
  <si>
    <t>21:0230:000056:0003:0001:00</t>
  </si>
  <si>
    <t>021J  :922034:00:------:--</t>
  </si>
  <si>
    <t>21:0830:000061</t>
  </si>
  <si>
    <t>21:0230:000057</t>
  </si>
  <si>
    <t>21:0230:000057:0003:0001:00</t>
  </si>
  <si>
    <t>021J  :922035:00:------:--</t>
  </si>
  <si>
    <t>21:0830:000062</t>
  </si>
  <si>
    <t>21:0230:000058</t>
  </si>
  <si>
    <t>21:0230:000058:0003:0001:00</t>
  </si>
  <si>
    <t>021J  :922036:00:------:--</t>
  </si>
  <si>
    <t>21:0830:000063</t>
  </si>
  <si>
    <t>21:0230:000059</t>
  </si>
  <si>
    <t>21:0230:000059:0003:0001:00</t>
  </si>
  <si>
    <t>021J  :922037:00:------:--</t>
  </si>
  <si>
    <t>21:0830:000064</t>
  </si>
  <si>
    <t>21:0230:000060</t>
  </si>
  <si>
    <t>21:0230:000060:0003:0001:00</t>
  </si>
  <si>
    <t>021J  :922038:00:------:--</t>
  </si>
  <si>
    <t>21:0830:000065</t>
  </si>
  <si>
    <t>21:0230:000061</t>
  </si>
  <si>
    <t>21:0230:000061:0003:0001:00</t>
  </si>
  <si>
    <t>021J  :922039:00:------:--</t>
  </si>
  <si>
    <t>21:0830:000066</t>
  </si>
  <si>
    <t>21:0230:000062</t>
  </si>
  <si>
    <t>21:0230:000062:0003:0001:00</t>
  </si>
  <si>
    <t>021J  :922040:00:------:--</t>
  </si>
  <si>
    <t>21:0830:000067</t>
  </si>
  <si>
    <t>21:0230:000063</t>
  </si>
  <si>
    <t>21:0230:000063:0003:0001:00</t>
  </si>
  <si>
    <t>021J  :922042:00:------:--</t>
  </si>
  <si>
    <t>21:0830:000068</t>
  </si>
  <si>
    <t>21:0230:000064</t>
  </si>
  <si>
    <t>21:0230:000064:0003:0001:00</t>
  </si>
  <si>
    <t>021J  :922043:00:------:--</t>
  </si>
  <si>
    <t>21:0830:000069</t>
  </si>
  <si>
    <t>21:0230:000065</t>
  </si>
  <si>
    <t>21:0230:000065:0003:0001:00</t>
  </si>
  <si>
    <t>021J  :922044:00:------:--</t>
  </si>
  <si>
    <t>21:0830:000070</t>
  </si>
  <si>
    <t>21:0230:000066</t>
  </si>
  <si>
    <t>21:0230:000066:0003:0001:00</t>
  </si>
  <si>
    <t>021J  :922045:00:------:--</t>
  </si>
  <si>
    <t>21:0830:000071</t>
  </si>
  <si>
    <t>21:0230:000067</t>
  </si>
  <si>
    <t>21:0230:000067:0003:0001:00</t>
  </si>
  <si>
    <t>021J  :922046:00:------:--</t>
  </si>
  <si>
    <t>21:0830:000072</t>
  </si>
  <si>
    <t>21:0230:000068</t>
  </si>
  <si>
    <t>21:0230:000068:0003:0001:00</t>
  </si>
  <si>
    <t>021J  :922047:00:------:--</t>
  </si>
  <si>
    <t>21:0830:000073</t>
  </si>
  <si>
    <t>21:0230:000069</t>
  </si>
  <si>
    <t>21:0230:000069:0003:0001:00</t>
  </si>
  <si>
    <t>021J  :922048:00:------:--</t>
  </si>
  <si>
    <t>21:0830:000074</t>
  </si>
  <si>
    <t>21:0230:000070</t>
  </si>
  <si>
    <t>21:0230:000070:0003:0001:00</t>
  </si>
  <si>
    <t>021J  :922049:00:------:--</t>
  </si>
  <si>
    <t>21:0830:000075</t>
  </si>
  <si>
    <t>21:0230:000071</t>
  </si>
  <si>
    <t>21:0230:000071:0003:0001:00</t>
  </si>
  <si>
    <t>021J  :922051:00:------:--</t>
  </si>
  <si>
    <t>21:0830:000076</t>
  </si>
  <si>
    <t>21:0230:000072</t>
  </si>
  <si>
    <t>21:0230:000072:0003:0001:00</t>
  </si>
  <si>
    <t>021J  :922052:00:------:--</t>
  </si>
  <si>
    <t>21:0830:000077</t>
  </si>
  <si>
    <t>21:0230:000073</t>
  </si>
  <si>
    <t>21:0230:000073:0003:0001:00</t>
  </si>
  <si>
    <t>021J  :922053:00:------:--</t>
  </si>
  <si>
    <t>21:0830:000078</t>
  </si>
  <si>
    <t>21:0230:000074</t>
  </si>
  <si>
    <t>21:0230:000074:0003:0001:00</t>
  </si>
  <si>
    <t>021J  :922054:00:------:--</t>
  </si>
  <si>
    <t>21:0830:000079</t>
  </si>
  <si>
    <t>21:0230:000075</t>
  </si>
  <si>
    <t>21:0230:000075:0003:0001:00</t>
  </si>
  <si>
    <t>021J  :922055:10:------:--</t>
  </si>
  <si>
    <t>21:0830:000080</t>
  </si>
  <si>
    <t>21:0230:000076</t>
  </si>
  <si>
    <t>21:0230:000076:0003:0001:00</t>
  </si>
  <si>
    <t>021J  :922056:20:922055:10</t>
  </si>
  <si>
    <t>21:0830:000081</t>
  </si>
  <si>
    <t>21:0230:000076:0004:0001:00</t>
  </si>
  <si>
    <t>021J  :922057:00:------:--</t>
  </si>
  <si>
    <t>21:0830:000082</t>
  </si>
  <si>
    <t>21:0230:000077</t>
  </si>
  <si>
    <t>21:0230:000077:0003:0001:00</t>
  </si>
  <si>
    <t>021J  :922058:00:------:--</t>
  </si>
  <si>
    <t>21:0830:000083</t>
  </si>
  <si>
    <t>21:0230:000078</t>
  </si>
  <si>
    <t>21:0230:000078:0003:0001:00</t>
  </si>
  <si>
    <t>021J  :922059:00:------:--</t>
  </si>
  <si>
    <t>21:0830:000084</t>
  </si>
  <si>
    <t>21:0230:000079</t>
  </si>
  <si>
    <t>21:0230:000079:0003:0001:00</t>
  </si>
  <si>
    <t>021J  :922060:00:------:--</t>
  </si>
  <si>
    <t>21:0830:000085</t>
  </si>
  <si>
    <t>21:0230:000080</t>
  </si>
  <si>
    <t>21:0230:000080:0003:0001:00</t>
  </si>
  <si>
    <t>021J  :922062:00:------:--</t>
  </si>
  <si>
    <t>21:0830:000086</t>
  </si>
  <si>
    <t>21:0230:000081</t>
  </si>
  <si>
    <t>21:0230:000081:0003:0001:00</t>
  </si>
  <si>
    <t>021J  :922063:00:------:--</t>
  </si>
  <si>
    <t>21:0830:000087</t>
  </si>
  <si>
    <t>21:0230:000082</t>
  </si>
  <si>
    <t>21:0230:000082:0003:0001:00</t>
  </si>
  <si>
    <t>021J  :922064:00:------:--</t>
  </si>
  <si>
    <t>21:0830:000088</t>
  </si>
  <si>
    <t>21:0230:000083</t>
  </si>
  <si>
    <t>21:0230:000083:0003:0001:00</t>
  </si>
  <si>
    <t>021J  :922065:00:------:--</t>
  </si>
  <si>
    <t>21:0830:000089</t>
  </si>
  <si>
    <t>21:0230:000084</t>
  </si>
  <si>
    <t>21:0230:000084:0003:0001:00</t>
  </si>
  <si>
    <t>021J  :922066:00:------:--</t>
  </si>
  <si>
    <t>21:0830:000090</t>
  </si>
  <si>
    <t>21:0230:000085</t>
  </si>
  <si>
    <t>21:0230:000085:0003:0001:00</t>
  </si>
  <si>
    <t>021J  :922067:10:------:--</t>
  </si>
  <si>
    <t>21:0830:000091</t>
  </si>
  <si>
    <t>21:0230:000086</t>
  </si>
  <si>
    <t>21:0230:000086:0003:0001:00</t>
  </si>
  <si>
    <t>021J  :922068:20:922067:10</t>
  </si>
  <si>
    <t>21:0830:000092</t>
  </si>
  <si>
    <t>21:0230:000086:0004:0001:00</t>
  </si>
  <si>
    <t>021J  :922069:00:------:--</t>
  </si>
  <si>
    <t>21:0830:000093</t>
  </si>
  <si>
    <t>21:0230:000087</t>
  </si>
  <si>
    <t>21:0230:000087:0003:0001:00</t>
  </si>
  <si>
    <t>021J  :922070:00:------:--</t>
  </si>
  <si>
    <t>21:0830:000094</t>
  </si>
  <si>
    <t>21:0230:000088</t>
  </si>
  <si>
    <t>21:0230:000088:0003:0001:00</t>
  </si>
  <si>
    <t>021J  :922071:00:------:--</t>
  </si>
  <si>
    <t>21:0830:000095</t>
  </si>
  <si>
    <t>21:0230:000089</t>
  </si>
  <si>
    <t>21:0230:000089:0003:0001:00</t>
  </si>
  <si>
    <t>021J  :922073:00:------:--</t>
  </si>
  <si>
    <t>21:0830:000096</t>
  </si>
  <si>
    <t>21:0230:000090</t>
  </si>
  <si>
    <t>21:0230:000090:0003:0001:00</t>
  </si>
  <si>
    <t>021J  :922074:00:------:--</t>
  </si>
  <si>
    <t>21:0830:000097</t>
  </si>
  <si>
    <t>21:0230:000091</t>
  </si>
  <si>
    <t>21:0230:000091:0003:0001:00</t>
  </si>
  <si>
    <t>021J  :922075:00:------:--</t>
  </si>
  <si>
    <t>21:0830:000098</t>
  </si>
  <si>
    <t>21:0230:000092</t>
  </si>
  <si>
    <t>21:0230:000092:0003:0001:00</t>
  </si>
  <si>
    <t>021J  :922076:00:------:--</t>
  </si>
  <si>
    <t>21:0830:000099</t>
  </si>
  <si>
    <t>21:0230:000093</t>
  </si>
  <si>
    <t>21:0230:000093:0003:0001:00</t>
  </si>
  <si>
    <t>021J  :922077:00:------:--</t>
  </si>
  <si>
    <t>21:0830:000100</t>
  </si>
  <si>
    <t>21:0230:000094</t>
  </si>
  <si>
    <t>21:0230:000094:0003:0001:00</t>
  </si>
  <si>
    <t>021J  :922078:00:------:--</t>
  </si>
  <si>
    <t>21:0830:000101</t>
  </si>
  <si>
    <t>21:0230:000095</t>
  </si>
  <si>
    <t>21:0230:000095:0003:0001:00</t>
  </si>
  <si>
    <t>021J  :922079:00:------:--</t>
  </si>
  <si>
    <t>21:0830:000102</t>
  </si>
  <si>
    <t>21:0230:000096</t>
  </si>
  <si>
    <t>21:0230:000096:0003:0001:00</t>
  </si>
  <si>
    <t>021J  :922080:00:------:--</t>
  </si>
  <si>
    <t>21:0830:000103</t>
  </si>
  <si>
    <t>21:0230:000097</t>
  </si>
  <si>
    <t>21:0230:000097:0003:0001:00</t>
  </si>
  <si>
    <t>021J  :922082:00:------:--</t>
  </si>
  <si>
    <t>21:0830:000104</t>
  </si>
  <si>
    <t>21:0230:000098</t>
  </si>
  <si>
    <t>21:0230:000098:0003:0001:00</t>
  </si>
  <si>
    <t>021J  :922083:00:------:--</t>
  </si>
  <si>
    <t>21:0830:000105</t>
  </si>
  <si>
    <t>21:0230:000099</t>
  </si>
  <si>
    <t>21:0230:000099:0003:0001:00</t>
  </si>
  <si>
    <t>021J  :922084:00:------:--</t>
  </si>
  <si>
    <t>21:0830:000106</t>
  </si>
  <si>
    <t>21:0230:000100</t>
  </si>
  <si>
    <t>21:0230:000100:0003:0001:00</t>
  </si>
  <si>
    <t>021J  :922085:00:------:--</t>
  </si>
  <si>
    <t>21:0830:000107</t>
  </si>
  <si>
    <t>21:0230:000101</t>
  </si>
  <si>
    <t>21:0230:000101:0003:0001:00</t>
  </si>
  <si>
    <t>021J  :922086:00:------:--</t>
  </si>
  <si>
    <t>21:0830:000108</t>
  </si>
  <si>
    <t>21:0230:000102</t>
  </si>
  <si>
    <t>21:0230:000102:0003:0001:00</t>
  </si>
  <si>
    <t>021J  :922087:00:------:--</t>
  </si>
  <si>
    <t>21:0830:000109</t>
  </si>
  <si>
    <t>21:0230:000103</t>
  </si>
  <si>
    <t>21:0230:000103:0003:0001:00</t>
  </si>
  <si>
    <t>021J  :922088:00:------:--</t>
  </si>
  <si>
    <t>21:0830:000110</t>
  </si>
  <si>
    <t>21:0230:000104</t>
  </si>
  <si>
    <t>21:0230:000104:0003:0001:00</t>
  </si>
  <si>
    <t>021J  :922089:00:------:--</t>
  </si>
  <si>
    <t>21:0830:000111</t>
  </si>
  <si>
    <t>21:0230:000105</t>
  </si>
  <si>
    <t>21:0230:000105:0003:0001:00</t>
  </si>
  <si>
    <t>021J  :922091:00:------:--</t>
  </si>
  <si>
    <t>21:0830:000112</t>
  </si>
  <si>
    <t>21:0230:000106</t>
  </si>
  <si>
    <t>21:0230:000106:0003:0001:00</t>
  </si>
  <si>
    <t>021J  :922092:10:------:--</t>
  </si>
  <si>
    <t>21:0830:000113</t>
  </si>
  <si>
    <t>21:0230:000107</t>
  </si>
  <si>
    <t>21:0230:000107:0003:0001:00</t>
  </si>
  <si>
    <t>021J  :922093:20:922092:10</t>
  </si>
  <si>
    <t>21:0830:000114</t>
  </si>
  <si>
    <t>21:0230:000107:0004:0001:00</t>
  </si>
  <si>
    <t>021J  :922094:00:------:--</t>
  </si>
  <si>
    <t>21:0830:000115</t>
  </si>
  <si>
    <t>21:0230:000108</t>
  </si>
  <si>
    <t>21:0230:000108:0003:0001:00</t>
  </si>
  <si>
    <t>021J  :922095:00:------:--</t>
  </si>
  <si>
    <t>21:0830:000116</t>
  </si>
  <si>
    <t>21:0230:000109</t>
  </si>
  <si>
    <t>21:0230:000109:0003:0001:00</t>
  </si>
  <si>
    <t>021J  :922096:00:------:--</t>
  </si>
  <si>
    <t>21:0830:000117</t>
  </si>
  <si>
    <t>21:0230:000110</t>
  </si>
  <si>
    <t>21:0230:000110:0003:0001:00</t>
  </si>
  <si>
    <t>021J  :922097:00:------:--</t>
  </si>
  <si>
    <t>21:0830:000118</t>
  </si>
  <si>
    <t>21:0230:000111</t>
  </si>
  <si>
    <t>21:0230:000111:0003:0001:00</t>
  </si>
  <si>
    <t>021J  :922098:00:------:--</t>
  </si>
  <si>
    <t>21:0830:000119</t>
  </si>
  <si>
    <t>21:0230:000112</t>
  </si>
  <si>
    <t>21:0230:000112:0003:0001:00</t>
  </si>
  <si>
    <t>021J  :922099:00:------:--</t>
  </si>
  <si>
    <t>21:0830:000120</t>
  </si>
  <si>
    <t>21:0230:000113</t>
  </si>
  <si>
    <t>21:0230:000113:0003:0001:00</t>
  </si>
  <si>
    <t>021J  :922100:00:------:--</t>
  </si>
  <si>
    <t>21:0830:000121</t>
  </si>
  <si>
    <t>21:0230:000114</t>
  </si>
  <si>
    <t>21:0230:000114:0003:0001:00</t>
  </si>
  <si>
    <t>021J  :922102:00:------:--</t>
  </si>
  <si>
    <t>21:0830:000122</t>
  </si>
  <si>
    <t>21:0230:000115</t>
  </si>
  <si>
    <t>21:0230:000115:0003:0001:00</t>
  </si>
  <si>
    <t>021J  :922103:00:------:--</t>
  </si>
  <si>
    <t>21:0830:000123</t>
  </si>
  <si>
    <t>21:0230:000116</t>
  </si>
  <si>
    <t>21:0230:000116:0003:0001:00</t>
  </si>
  <si>
    <t>021J  :922104:00:------:--</t>
  </si>
  <si>
    <t>21:0830:000124</t>
  </si>
  <si>
    <t>21:0230:000117</t>
  </si>
  <si>
    <t>21:0230:000117:0003:0001:00</t>
  </si>
  <si>
    <t>021J  :922105:00:------:--</t>
  </si>
  <si>
    <t>21:0830:000125</t>
  </si>
  <si>
    <t>21:0230:000118</t>
  </si>
  <si>
    <t>21:0230:000118:0003:0001:00</t>
  </si>
  <si>
    <t>021J  :922106:00:------:--</t>
  </si>
  <si>
    <t>21:0830:000126</t>
  </si>
  <si>
    <t>21:0230:000119</t>
  </si>
  <si>
    <t>21:0230:000119:0003:0001:00</t>
  </si>
  <si>
    <t>021J  :922107:00:------:--</t>
  </si>
  <si>
    <t>21:0830:000127</t>
  </si>
  <si>
    <t>21:0230:000120</t>
  </si>
  <si>
    <t>21:0230:000120:0003:0001:00</t>
  </si>
  <si>
    <t>021J  :922108:00:------:--</t>
  </si>
  <si>
    <t>21:0830:000128</t>
  </si>
  <si>
    <t>21:0230:000121</t>
  </si>
  <si>
    <t>21:0230:000121:0003:0001:00</t>
  </si>
  <si>
    <t>021J  :922109:00:------:--</t>
  </si>
  <si>
    <t>21:0830:000129</t>
  </si>
  <si>
    <t>21:0230:000122</t>
  </si>
  <si>
    <t>21:0230:000122:0003:0001:00</t>
  </si>
  <si>
    <t>021J  :922110:00:------:--</t>
  </si>
  <si>
    <t>21:0830:000130</t>
  </si>
  <si>
    <t>21:0230:000123</t>
  </si>
  <si>
    <t>21:0230:000123:0003:0001:00</t>
  </si>
  <si>
    <t>021J  :922112:10:------:--</t>
  </si>
  <si>
    <t>21:0830:000131</t>
  </si>
  <si>
    <t>21:0230:000124</t>
  </si>
  <si>
    <t>21:0230:000124:0003:0001:00</t>
  </si>
  <si>
    <t>021J  :922113:20:922112:10</t>
  </si>
  <si>
    <t>21:0830:000132</t>
  </si>
  <si>
    <t>21:0230:000124:0004:0001:00</t>
  </si>
  <si>
    <t>021J  :922114:00:------:--</t>
  </si>
  <si>
    <t>21:0830:000133</t>
  </si>
  <si>
    <t>21:0230:000125</t>
  </si>
  <si>
    <t>21:0230:000125:0003:0001:00</t>
  </si>
  <si>
    <t>021J  :922115:00:------:--</t>
  </si>
  <si>
    <t>21:0830:000134</t>
  </si>
  <si>
    <t>21:0230:000126</t>
  </si>
  <si>
    <t>21:0230:000126:0003:0001:00</t>
  </si>
  <si>
    <t>021J  :922116:00:------:--</t>
  </si>
  <si>
    <t>21:0830:000135</t>
  </si>
  <si>
    <t>21:0230:000127</t>
  </si>
  <si>
    <t>21:0230:000127:0003:0001:00</t>
  </si>
  <si>
    <t>021J  :922117:00:------:--</t>
  </si>
  <si>
    <t>21:0830:000136</t>
  </si>
  <si>
    <t>21:0230:000128</t>
  </si>
  <si>
    <t>21:0230:000128:0003:0001:00</t>
  </si>
  <si>
    <t>021J  :922118:00:------:--</t>
  </si>
  <si>
    <t>21:0830:000137</t>
  </si>
  <si>
    <t>21:0230:000129</t>
  </si>
  <si>
    <t>21:0230:000129:0003:0001:00</t>
  </si>
  <si>
    <t>021J  :922119:00:------:--</t>
  </si>
  <si>
    <t>21:0830:000138</t>
  </si>
  <si>
    <t>21:0230:000130</t>
  </si>
  <si>
    <t>21:0230:000130:0003:0001:00</t>
  </si>
  <si>
    <t>021J  :922120:00:------:--</t>
  </si>
  <si>
    <t>21:0830:000139</t>
  </si>
  <si>
    <t>21:0230:000131</t>
  </si>
  <si>
    <t>21:0230:000131:0003:0001:00</t>
  </si>
  <si>
    <t>021J  :922122:10:------:--</t>
  </si>
  <si>
    <t>21:0830:000140</t>
  </si>
  <si>
    <t>21:0230:000132</t>
  </si>
  <si>
    <t>21:0230:000132:0003:0001:00</t>
  </si>
  <si>
    <t>021J  :922123:20:922122:10</t>
  </si>
  <si>
    <t>21:0830:000141</t>
  </si>
  <si>
    <t>21:0230:000132:0004:0001:00</t>
  </si>
  <si>
    <t>021J  :922124:00:------:--</t>
  </si>
  <si>
    <t>21:0830:000142</t>
  </si>
  <si>
    <t>21:0230:000133</t>
  </si>
  <si>
    <t>21:0230:000133:0003:0001:00</t>
  </si>
  <si>
    <t>021J  :922125:00:------:--</t>
  </si>
  <si>
    <t>21:0830:000143</t>
  </si>
  <si>
    <t>21:0230:000134</t>
  </si>
  <si>
    <t>21:0230:000134:0003:0001:00</t>
  </si>
  <si>
    <t>021J  :922126:00:------:--</t>
  </si>
  <si>
    <t>21:0830:000144</t>
  </si>
  <si>
    <t>21:0230:000135</t>
  </si>
  <si>
    <t>21:0230:000135:0003:0001:00</t>
  </si>
  <si>
    <t>021J  :922128:00:------:--</t>
  </si>
  <si>
    <t>21:0830:000145</t>
  </si>
  <si>
    <t>21:0230:000136</t>
  </si>
  <si>
    <t>21:0230:000136:0003:0001:00</t>
  </si>
  <si>
    <t>021J  :922129:00:------:--</t>
  </si>
  <si>
    <t>21:0830:000146</t>
  </si>
  <si>
    <t>21:0230:000137</t>
  </si>
  <si>
    <t>21:0230:000137:0003:0001:00</t>
  </si>
  <si>
    <t>021J  :922130:00:------:--</t>
  </si>
  <si>
    <t>21:0830:000147</t>
  </si>
  <si>
    <t>21:0230:000138</t>
  </si>
  <si>
    <t>21:0230:000138:0003:0001:00</t>
  </si>
  <si>
    <t>021J  :922131:00:------:--</t>
  </si>
  <si>
    <t>21:0830:000148</t>
  </si>
  <si>
    <t>21:0230:000139</t>
  </si>
  <si>
    <t>21:0230:000139:0003:0001:00</t>
  </si>
  <si>
    <t>021J  :922132:00:------:--</t>
  </si>
  <si>
    <t>21:0830:000149</t>
  </si>
  <si>
    <t>21:0230:000140</t>
  </si>
  <si>
    <t>21:0230:000140:0003:0001:00</t>
  </si>
  <si>
    <t>021J  :922133:00:------:--</t>
  </si>
  <si>
    <t>21:0830:000150</t>
  </si>
  <si>
    <t>21:0230:000141</t>
  </si>
  <si>
    <t>21:0230:000141:0003:0001:00</t>
  </si>
  <si>
    <t>021J  :922134:00:------:--</t>
  </si>
  <si>
    <t>21:0830:000151</t>
  </si>
  <si>
    <t>21:0230:000142</t>
  </si>
  <si>
    <t>21:0230:000142:0003:0001:00</t>
  </si>
  <si>
    <t>021J  :922135:00:------:--</t>
  </si>
  <si>
    <t>21:0830:000152</t>
  </si>
  <si>
    <t>21:0230:000143</t>
  </si>
  <si>
    <t>21:0230:000143:0003:0001:00</t>
  </si>
  <si>
    <t>021J  :922136:00:------:--</t>
  </si>
  <si>
    <t>21:0830:000153</t>
  </si>
  <si>
    <t>21:0230:000144</t>
  </si>
  <si>
    <t>21:0230:000144:0003:0001:00</t>
  </si>
  <si>
    <t>021J  :922137:00:------:--</t>
  </si>
  <si>
    <t>21:0830:000154</t>
  </si>
  <si>
    <t>21:0230:000145</t>
  </si>
  <si>
    <t>21:0230:000145:0003:0001:00</t>
  </si>
  <si>
    <t>021J  :922138:00:------:--</t>
  </si>
  <si>
    <t>21:0830:000155</t>
  </si>
  <si>
    <t>21:0230:000146</t>
  </si>
  <si>
    <t>21:0230:000146:0003:0001:00</t>
  </si>
  <si>
    <t>021J  :922139:00:------:--</t>
  </si>
  <si>
    <t>21:0830:000156</t>
  </si>
  <si>
    <t>21:0230:000147</t>
  </si>
  <si>
    <t>21:0230:000147:0003:0001:00</t>
  </si>
  <si>
    <t>021J  :922140:00:------:--</t>
  </si>
  <si>
    <t>21:0830:000157</t>
  </si>
  <si>
    <t>21:0230:000148</t>
  </si>
  <si>
    <t>21:0230:000148:0003:0001:00</t>
  </si>
  <si>
    <t>021J  :922142:00:------:--</t>
  </si>
  <si>
    <t>21:0830:000158</t>
  </si>
  <si>
    <t>21:0230:000149</t>
  </si>
  <si>
    <t>21:0230:000149:0003:0001:00</t>
  </si>
  <si>
    <t>021J  :922143:00:------:--</t>
  </si>
  <si>
    <t>21:0830:000159</t>
  </si>
  <si>
    <t>21:0230:000150</t>
  </si>
  <si>
    <t>21:0230:000150:0003:0001:00</t>
  </si>
  <si>
    <t>021J  :922144:00:------:--</t>
  </si>
  <si>
    <t>21:0830:000160</t>
  </si>
  <si>
    <t>21:0230:000151</t>
  </si>
  <si>
    <t>21:0230:000151:0003:0001:00</t>
  </si>
  <si>
    <t>021J  :922145:00:------:--</t>
  </si>
  <si>
    <t>21:0830:000161</t>
  </si>
  <si>
    <t>21:0230:000152</t>
  </si>
  <si>
    <t>21:0230:000152:0003:0001:00</t>
  </si>
  <si>
    <t>021J  :922146:00:------:--</t>
  </si>
  <si>
    <t>21:0830:000162</t>
  </si>
  <si>
    <t>21:0230:000153</t>
  </si>
  <si>
    <t>21:0230:000153:0003:0001:00</t>
  </si>
  <si>
    <t>021J  :922147:00:------:--</t>
  </si>
  <si>
    <t>21:0830:000163</t>
  </si>
  <si>
    <t>21:0230:000154</t>
  </si>
  <si>
    <t>21:0230:000154:0003:0001:00</t>
  </si>
  <si>
    <t>021J  :922148:00:------:--</t>
  </si>
  <si>
    <t>21:0830:000164</t>
  </si>
  <si>
    <t>21:0230:000155</t>
  </si>
  <si>
    <t>21:0230:000155:0003:0001:00</t>
  </si>
  <si>
    <t>021J  :922149:00:------:--</t>
  </si>
  <si>
    <t>21:0830:000165</t>
  </si>
  <si>
    <t>21:0230:000156</t>
  </si>
  <si>
    <t>21:0230:000156:0003:0001:00</t>
  </si>
  <si>
    <t>021J  :922150:00:------:--</t>
  </si>
  <si>
    <t>21:0830:000166</t>
  </si>
  <si>
    <t>21:0230:000157</t>
  </si>
  <si>
    <t>21:0230:000157:0003:0001:00</t>
  </si>
  <si>
    <t>021J  :922151:00:------:--</t>
  </si>
  <si>
    <t>21:0830:000167</t>
  </si>
  <si>
    <t>21:0230:000158</t>
  </si>
  <si>
    <t>21:0230:000158:0003:0001:00</t>
  </si>
  <si>
    <t>021J  :922152:00:------:--</t>
  </si>
  <si>
    <t>21:0830:000168</t>
  </si>
  <si>
    <t>21:0230:000159</t>
  </si>
  <si>
    <t>21:0230:000159:0003:0001:00</t>
  </si>
  <si>
    <t>021J  :922153:10:------:--</t>
  </si>
  <si>
    <t>21:0830:000169</t>
  </si>
  <si>
    <t>21:0230:000160</t>
  </si>
  <si>
    <t>21:0230:000160:0003:0001:00</t>
  </si>
  <si>
    <t>021J  :922154:20:922153:10</t>
  </si>
  <si>
    <t>21:0830:000170</t>
  </si>
  <si>
    <t>21:0230:000160:0004:0001:00</t>
  </si>
  <si>
    <t>021J  :922156:00:------:--</t>
  </si>
  <si>
    <t>21:0830:000171</t>
  </si>
  <si>
    <t>21:0230:000161</t>
  </si>
  <si>
    <t>21:0230:000161:0003:0001:00</t>
  </si>
  <si>
    <t>021J  :922157:00:------:--</t>
  </si>
  <si>
    <t>21:0830:000172</t>
  </si>
  <si>
    <t>21:0230:000162</t>
  </si>
  <si>
    <t>21:0230:000162:0003:0001:00</t>
  </si>
  <si>
    <t>021J  :922158:00:------:--</t>
  </si>
  <si>
    <t>21:0830:000173</t>
  </si>
  <si>
    <t>21:0230:000163</t>
  </si>
  <si>
    <t>21:0230:000163:0003:0001:00</t>
  </si>
  <si>
    <t>021J  :922159:00:------:--</t>
  </si>
  <si>
    <t>21:0830:000174</t>
  </si>
  <si>
    <t>21:0230:000164</t>
  </si>
  <si>
    <t>21:0230:000164:0003:0001:00</t>
  </si>
  <si>
    <t>021J  :922160:00:------:--</t>
  </si>
  <si>
    <t>21:0830:000175</t>
  </si>
  <si>
    <t>21:0230:000165</t>
  </si>
  <si>
    <t>21:0230:000165:0003:0001:00</t>
  </si>
  <si>
    <t>021J  :922162:00:------:--</t>
  </si>
  <si>
    <t>21:0830:000176</t>
  </si>
  <si>
    <t>21:0230:000166</t>
  </si>
  <si>
    <t>21:0230:000166:0003:0001:00</t>
  </si>
  <si>
    <t>021J  :922163:00:------:--</t>
  </si>
  <si>
    <t>21:0830:000177</t>
  </si>
  <si>
    <t>21:0230:000167</t>
  </si>
  <si>
    <t>21:0230:000167:0003:0001:00</t>
  </si>
  <si>
    <t>021J  :922164:00:------:--</t>
  </si>
  <si>
    <t>21:0830:000178</t>
  </si>
  <si>
    <t>21:0230:000168</t>
  </si>
  <si>
    <t>21:0230:000168:0003:0001:00</t>
  </si>
  <si>
    <t>021J  :922165:00:------:--</t>
  </si>
  <si>
    <t>21:0830:000179</t>
  </si>
  <si>
    <t>21:0230:000169</t>
  </si>
  <si>
    <t>21:0230:000169:0003:0001:00</t>
  </si>
  <si>
    <t>021J  :922166:00:------:--</t>
  </si>
  <si>
    <t>21:0830:000180</t>
  </si>
  <si>
    <t>21:0230:000170</t>
  </si>
  <si>
    <t>21:0230:000170:0003:0001:00</t>
  </si>
  <si>
    <t>021J  :922167:00:------:--</t>
  </si>
  <si>
    <t>21:0830:000181</t>
  </si>
  <si>
    <t>21:0230:000171</t>
  </si>
  <si>
    <t>21:0230:000171:0003:0001:00</t>
  </si>
  <si>
    <t>021J  :922168:10:------:--</t>
  </si>
  <si>
    <t>21:0830:000182</t>
  </si>
  <si>
    <t>21:0230:000172</t>
  </si>
  <si>
    <t>21:0230:000172:0003:0001:00</t>
  </si>
  <si>
    <t>021J  :922169:20:922168:10</t>
  </si>
  <si>
    <t>21:0830:000183</t>
  </si>
  <si>
    <t>21:0230:000172:0004:0001:00</t>
  </si>
  <si>
    <t>021J  :922170:00:------:--</t>
  </si>
  <si>
    <t>21:0830:000184</t>
  </si>
  <si>
    <t>21:0230:000173</t>
  </si>
  <si>
    <t>21:0230:000173:0003:0001:00</t>
  </si>
  <si>
    <t>021J  :922171:00:------:--</t>
  </si>
  <si>
    <t>21:0830:000185</t>
  </si>
  <si>
    <t>21:0230:000174</t>
  </si>
  <si>
    <t>21:0230:000174:0003:0001:00</t>
  </si>
  <si>
    <t>021J  :922172:00:------:--</t>
  </si>
  <si>
    <t>21:0830:000186</t>
  </si>
  <si>
    <t>21:0230:000175</t>
  </si>
  <si>
    <t>21:0230:000175:0003:0001:00</t>
  </si>
  <si>
    <t>021J  :922173:00:------:--</t>
  </si>
  <si>
    <t>21:0830:000187</t>
  </si>
  <si>
    <t>21:0230:000176</t>
  </si>
  <si>
    <t>21:0230:000176:0003:0001:00</t>
  </si>
  <si>
    <t>021J  :922174:00:------:--</t>
  </si>
  <si>
    <t>21:0830:000188</t>
  </si>
  <si>
    <t>21:0230:000177</t>
  </si>
  <si>
    <t>21:0230:000177:0003:0001:00</t>
  </si>
  <si>
    <t>021J  :922175:00:------:--</t>
  </si>
  <si>
    <t>21:0830:000189</t>
  </si>
  <si>
    <t>21:0230:000178</t>
  </si>
  <si>
    <t>21:0230:000178:0003:0001:00</t>
  </si>
  <si>
    <t>021J  :922177:00:------:--</t>
  </si>
  <si>
    <t>21:0830:000190</t>
  </si>
  <si>
    <t>21:0230:000179</t>
  </si>
  <si>
    <t>21:0230:000179:0003:0001:00</t>
  </si>
  <si>
    <t>021J  :922178:00:------:--</t>
  </si>
  <si>
    <t>21:0830:000191</t>
  </si>
  <si>
    <t>21:0230:000180</t>
  </si>
  <si>
    <t>21:0230:000180:0003:0001:00</t>
  </si>
  <si>
    <t>021J  :922179:00:------:--</t>
  </si>
  <si>
    <t>21:0830:000192</t>
  </si>
  <si>
    <t>21:0230:000181</t>
  </si>
  <si>
    <t>21:0230:000181:0003:0001:00</t>
  </si>
  <si>
    <t>021J  :922180:00:------:--</t>
  </si>
  <si>
    <t>21:0830:000193</t>
  </si>
  <si>
    <t>21:0230:000182</t>
  </si>
  <si>
    <t>21:0230:000182:0003:0001:00</t>
  </si>
  <si>
    <t>021J  :922182:00:------:--</t>
  </si>
  <si>
    <t>21:0830:000194</t>
  </si>
  <si>
    <t>21:0230:000183</t>
  </si>
  <si>
    <t>21:0230:000183:0003:0001:00</t>
  </si>
  <si>
    <t>021J  :922183:00:------:--</t>
  </si>
  <si>
    <t>21:0830:000195</t>
  </si>
  <si>
    <t>21:0230:000184</t>
  </si>
  <si>
    <t>21:0230:000184:0003:0001:00</t>
  </si>
  <si>
    <t>021J  :922184:00:------:--</t>
  </si>
  <si>
    <t>21:0830:000196</t>
  </si>
  <si>
    <t>21:0230:000185</t>
  </si>
  <si>
    <t>21:0230:000185:0003:0001:00</t>
  </si>
  <si>
    <t>021J  :922185:00:------:--</t>
  </si>
  <si>
    <t>21:0830:000197</t>
  </si>
  <si>
    <t>21:0230:000186</t>
  </si>
  <si>
    <t>21:0230:000186:0003:0001:00</t>
  </si>
  <si>
    <t>021J  :922187:10:------:--</t>
  </si>
  <si>
    <t>21:0830:000198</t>
  </si>
  <si>
    <t>21:0230:000187</t>
  </si>
  <si>
    <t>21:0230:000187:0003:0001:00</t>
  </si>
  <si>
    <t>021J  :922188:20:922187:10</t>
  </si>
  <si>
    <t>21:0830:000199</t>
  </si>
  <si>
    <t>21:0230:000187:0004:0001:00</t>
  </si>
  <si>
    <t>021J  :922189:00:------:--</t>
  </si>
  <si>
    <t>21:0830:000200</t>
  </si>
  <si>
    <t>21:0230:000188</t>
  </si>
  <si>
    <t>21:0230:000188:0003:0001:00</t>
  </si>
  <si>
    <t>021J  :922190:00:------:--</t>
  </si>
  <si>
    <t>21:0830:000201</t>
  </si>
  <si>
    <t>21:0230:000189</t>
  </si>
  <si>
    <t>21:0230:000189:0003:0001:00</t>
  </si>
  <si>
    <t>021J  :922191:00:------:--</t>
  </si>
  <si>
    <t>21:0830:000202</t>
  </si>
  <si>
    <t>21:0230:000190</t>
  </si>
  <si>
    <t>21:0230:000190:0003:0001:00</t>
  </si>
  <si>
    <t>021J  :922192:00:------:--</t>
  </si>
  <si>
    <t>21:0830:000203</t>
  </si>
  <si>
    <t>21:0230:000191</t>
  </si>
  <si>
    <t>21:0230:000191:0003:0001:00</t>
  </si>
  <si>
    <t>021J  :923002:10:------:--</t>
  </si>
  <si>
    <t>21:0830:000204</t>
  </si>
  <si>
    <t>21:0230:000192</t>
  </si>
  <si>
    <t>21:0230:000192:0003:0001:00</t>
  </si>
  <si>
    <t>021J  :923003:20:923002:10</t>
  </si>
  <si>
    <t>21:0830:000205</t>
  </si>
  <si>
    <t>21:0230:000192:0004:0001:00</t>
  </si>
  <si>
    <t>021J  :923004:00:------:--</t>
  </si>
  <si>
    <t>21:0830:000206</t>
  </si>
  <si>
    <t>21:0230:000193</t>
  </si>
  <si>
    <t>21:0230:000193:0003:0001:00</t>
  </si>
  <si>
    <t>021J  :923005:00:------:--</t>
  </si>
  <si>
    <t>21:0830:000207</t>
  </si>
  <si>
    <t>21:0230:000194</t>
  </si>
  <si>
    <t>21:0230:000194:0003:0001:00</t>
  </si>
  <si>
    <t>021J  :923007:00:------:--</t>
  </si>
  <si>
    <t>21:0830:000208</t>
  </si>
  <si>
    <t>21:0230:000195</t>
  </si>
  <si>
    <t>21:0230:000195:0003:0001:00</t>
  </si>
  <si>
    <t>021J  :923008:00:------:--</t>
  </si>
  <si>
    <t>21:0830:000209</t>
  </si>
  <si>
    <t>21:0230:000196</t>
  </si>
  <si>
    <t>21:0230:000196:0003:0001:00</t>
  </si>
  <si>
    <t>021J  :923009:00:------:--</t>
  </si>
  <si>
    <t>21:0830:000210</t>
  </si>
  <si>
    <t>21:0230:000197</t>
  </si>
  <si>
    <t>21:0230:000197:0003:0001:00</t>
  </si>
  <si>
    <t>021J  :923010:00:------:--</t>
  </si>
  <si>
    <t>21:0830:000211</t>
  </si>
  <si>
    <t>21:0230:000198</t>
  </si>
  <si>
    <t>21:0230:000198:0003:0001:00</t>
  </si>
  <si>
    <t>021J  :923011:00:------:--</t>
  </si>
  <si>
    <t>21:0830:000212</t>
  </si>
  <si>
    <t>21:0230:000199</t>
  </si>
  <si>
    <t>21:0230:000199:0003:0001:00</t>
  </si>
  <si>
    <t>021J  :923012:00:------:--</t>
  </si>
  <si>
    <t>21:0830:000213</t>
  </si>
  <si>
    <t>21:0230:000200</t>
  </si>
  <si>
    <t>21:0230:000200:0003:0001:00</t>
  </si>
  <si>
    <t>021J  :923013:00:------:--</t>
  </si>
  <si>
    <t>21:0830:000214</t>
  </si>
  <si>
    <t>21:0230:000201</t>
  </si>
  <si>
    <t>21:0230:000201:0003:0001:00</t>
  </si>
  <si>
    <t>021J  :923014:00:------:--</t>
  </si>
  <si>
    <t>21:0830:000215</t>
  </si>
  <si>
    <t>21:0230:000202</t>
  </si>
  <si>
    <t>21:0230:000202:0003:0001:00</t>
  </si>
  <si>
    <t>021J  :923015:00:------:--</t>
  </si>
  <si>
    <t>21:0830:000216</t>
  </si>
  <si>
    <t>21:0230:000203</t>
  </si>
  <si>
    <t>21:0230:000203:0003:0001:00</t>
  </si>
  <si>
    <t>021J  :923016:00:------:--</t>
  </si>
  <si>
    <t>21:0830:000217</t>
  </si>
  <si>
    <t>21:0230:000204</t>
  </si>
  <si>
    <t>21:0230:000204:0003:0001:00</t>
  </si>
  <si>
    <t>021J  :923017:00:------:--</t>
  </si>
  <si>
    <t>21:0830:000218</t>
  </si>
  <si>
    <t>21:0230:000205</t>
  </si>
  <si>
    <t>21:0230:000205:0003:0001:00</t>
  </si>
  <si>
    <t>021J  :923018:00:------:--</t>
  </si>
  <si>
    <t>21:0830:000219</t>
  </si>
  <si>
    <t>21:0230:000206</t>
  </si>
  <si>
    <t>21:0230:000206:0003:0001:00</t>
  </si>
  <si>
    <t>021J  :923019:00:------:--</t>
  </si>
  <si>
    <t>21:0830:000220</t>
  </si>
  <si>
    <t>21:0230:000207</t>
  </si>
  <si>
    <t>21:0230:000207:0003:0001:00</t>
  </si>
  <si>
    <t>021J  :923020:00:------:--</t>
  </si>
  <si>
    <t>21:0830:000221</t>
  </si>
  <si>
    <t>21:0230:000208</t>
  </si>
  <si>
    <t>21:0230:000208:0003:0001:00</t>
  </si>
  <si>
    <t>021J  :923022:00:------:--</t>
  </si>
  <si>
    <t>21:0830:000222</t>
  </si>
  <si>
    <t>21:0230:000209</t>
  </si>
  <si>
    <t>21:0230:000209:0003:0001:00</t>
  </si>
  <si>
    <t>021J  :923023:10:------:--</t>
  </si>
  <si>
    <t>21:0830:000223</t>
  </si>
  <si>
    <t>21:0230:000210</t>
  </si>
  <si>
    <t>21:0230:000210:0003:0001:00</t>
  </si>
  <si>
    <t>021J  :923024:20:923023:10</t>
  </si>
  <si>
    <t>21:0830:000224</t>
  </si>
  <si>
    <t>21:0230:000210:0004:0001:00</t>
  </si>
  <si>
    <t>021J  :923025:00:------:--</t>
  </si>
  <si>
    <t>21:0830:000225</t>
  </si>
  <si>
    <t>21:0230:000211</t>
  </si>
  <si>
    <t>21:0230:000211:0003:0001:00</t>
  </si>
  <si>
    <t>021J  :923026:00:------:--</t>
  </si>
  <si>
    <t>21:0830:000226</t>
  </si>
  <si>
    <t>21:0230:000212</t>
  </si>
  <si>
    <t>21:0230:000212:0003:0001:00</t>
  </si>
  <si>
    <t>021J  :923027:00:------:--</t>
  </si>
  <si>
    <t>21:0830:000227</t>
  </si>
  <si>
    <t>21:0230:000213</t>
  </si>
  <si>
    <t>21:0230:000213:0003:0001:00</t>
  </si>
  <si>
    <t>021J  :923028:00:------:--</t>
  </si>
  <si>
    <t>21:0830:000228</t>
  </si>
  <si>
    <t>21:0230:000214</t>
  </si>
  <si>
    <t>21:0230:000214:0003:0001:00</t>
  </si>
  <si>
    <t>021J  :923029:00:------:--</t>
  </si>
  <si>
    <t>21:0830:000229</t>
  </si>
  <si>
    <t>21:0230:000215</t>
  </si>
  <si>
    <t>21:0230:000215:0003:0001:00</t>
  </si>
  <si>
    <t>021J  :923030:00:------:--</t>
  </si>
  <si>
    <t>21:0830:000230</t>
  </si>
  <si>
    <t>21:0230:000216</t>
  </si>
  <si>
    <t>21:0230:000216:0003:0001:00</t>
  </si>
  <si>
    <t>021J  :923031:00:------:--</t>
  </si>
  <si>
    <t>21:0830:000231</t>
  </si>
  <si>
    <t>21:0230:000217</t>
  </si>
  <si>
    <t>21:0230:000217:0003:0001:00</t>
  </si>
  <si>
    <t>021J  :923033:00:------:--</t>
  </si>
  <si>
    <t>21:0830:000232</t>
  </si>
  <si>
    <t>21:0230:000218</t>
  </si>
  <si>
    <t>21:0230:000218:0003:0001:00</t>
  </si>
  <si>
    <t>021J  :923034:00:------:--</t>
  </si>
  <si>
    <t>21:0830:000233</t>
  </si>
  <si>
    <t>21:0230:000219</t>
  </si>
  <si>
    <t>21:0230:000219:0003:0001:00</t>
  </si>
  <si>
    <t>021J  :923035:00:------:--</t>
  </si>
  <si>
    <t>21:0830:000234</t>
  </si>
  <si>
    <t>21:0230:000220</t>
  </si>
  <si>
    <t>21:0230:000220:0003:0001:00</t>
  </si>
  <si>
    <t>021J  :923036:00:------:--</t>
  </si>
  <si>
    <t>21:0830:000235</t>
  </si>
  <si>
    <t>21:0230:000221</t>
  </si>
  <si>
    <t>21:0230:000221:0003:0001:00</t>
  </si>
  <si>
    <t>021J  :923037:00:------:--</t>
  </si>
  <si>
    <t>21:0830:000236</t>
  </si>
  <si>
    <t>21:0230:000222</t>
  </si>
  <si>
    <t>21:0230:000222:0003:0001:00</t>
  </si>
  <si>
    <t>021J  :923038:00:------:--</t>
  </si>
  <si>
    <t>21:0830:000237</t>
  </si>
  <si>
    <t>21:0230:000223</t>
  </si>
  <si>
    <t>21:0230:000223:0003:0001:00</t>
  </si>
  <si>
    <t>021J  :923039:00:------:--</t>
  </si>
  <si>
    <t>21:0830:000238</t>
  </si>
  <si>
    <t>21:0230:000224</t>
  </si>
  <si>
    <t>21:0230:000224:0003:0001:00</t>
  </si>
  <si>
    <t>021J  :923040:00:------:--</t>
  </si>
  <si>
    <t>21:0830:000239</t>
  </si>
  <si>
    <t>21:0230:000225</t>
  </si>
  <si>
    <t>21:0230:000225:0003:0001:00</t>
  </si>
  <si>
    <t>021J  :923042:10:------:--</t>
  </si>
  <si>
    <t>21:0830:000240</t>
  </si>
  <si>
    <t>21:0230:000226</t>
  </si>
  <si>
    <t>21:0230:000226:0003:0001:00</t>
  </si>
  <si>
    <t>021J  :923043:20:923042:10</t>
  </si>
  <si>
    <t>21:0830:000241</t>
  </si>
  <si>
    <t>21:0230:000226:0004:0001:00</t>
  </si>
  <si>
    <t>021J  :923044:00:------:--</t>
  </si>
  <si>
    <t>21:0830:000242</t>
  </si>
  <si>
    <t>21:0230:000227</t>
  </si>
  <si>
    <t>21:0230:000227:0003:0001:00</t>
  </si>
  <si>
    <t>021J  :923045:00:------:--</t>
  </si>
  <si>
    <t>21:0830:000243</t>
  </si>
  <si>
    <t>21:0230:000228</t>
  </si>
  <si>
    <t>21:0230:000228:0003:0001:00</t>
  </si>
  <si>
    <t>021J  :923046:00:------:--</t>
  </si>
  <si>
    <t>21:0830:000244</t>
  </si>
  <si>
    <t>21:0230:000229</t>
  </si>
  <si>
    <t>21:0230:000229:0003:0001:00</t>
  </si>
  <si>
    <t>021J  :923047:00:------:--</t>
  </si>
  <si>
    <t>21:0830:000245</t>
  </si>
  <si>
    <t>21:0230:000230</t>
  </si>
  <si>
    <t>21:0230:000230:0003:0001:00</t>
  </si>
  <si>
    <t>021J  :923048:00:------:--</t>
  </si>
  <si>
    <t>21:0830:000246</t>
  </si>
  <si>
    <t>21:0230:000231</t>
  </si>
  <si>
    <t>21:0230:000231:0003:0001:00</t>
  </si>
  <si>
    <t>021J  :923049:00:------:--</t>
  </si>
  <si>
    <t>21:0830:000247</t>
  </si>
  <si>
    <t>21:0230:000232</t>
  </si>
  <si>
    <t>21:0230:000232:0003:0001:00</t>
  </si>
  <si>
    <t>021J  :923050:00:------:--</t>
  </si>
  <si>
    <t>21:0830:000248</t>
  </si>
  <si>
    <t>21:0230:000233</t>
  </si>
  <si>
    <t>21:0230:000233:0003:0001:00</t>
  </si>
  <si>
    <t>021J  :923051:00:------:--</t>
  </si>
  <si>
    <t>21:0830:000249</t>
  </si>
  <si>
    <t>21:0230:000234</t>
  </si>
  <si>
    <t>21:0230:000234:0003:0001:00</t>
  </si>
  <si>
    <t>021J  :923052:00:------:--</t>
  </si>
  <si>
    <t>21:0830:000250</t>
  </si>
  <si>
    <t>21:0230:000235</t>
  </si>
  <si>
    <t>21:0230:000235:0003:0001:00</t>
  </si>
  <si>
    <t>021J  :923053:00:------:--</t>
  </si>
  <si>
    <t>21:0830:000251</t>
  </si>
  <si>
    <t>21:0230:000236</t>
  </si>
  <si>
    <t>21:0230:000236:0003:0001:00</t>
  </si>
  <si>
    <t>021J  :923055:00:------:--</t>
  </si>
  <si>
    <t>21:0830:000252</t>
  </si>
  <si>
    <t>21:0230:000237</t>
  </si>
  <si>
    <t>21:0230:000237:0003:0001:00</t>
  </si>
  <si>
    <t>021J  :923056:00:------:--</t>
  </si>
  <si>
    <t>21:0830:000253</t>
  </si>
  <si>
    <t>21:0230:000238</t>
  </si>
  <si>
    <t>21:0230:000238:0003:0001:00</t>
  </si>
  <si>
    <t>021J  :923057:00:------:--</t>
  </si>
  <si>
    <t>21:0830:000254</t>
  </si>
  <si>
    <t>21:0230:000239</t>
  </si>
  <si>
    <t>21:0230:000239:0003:0001:00</t>
  </si>
  <si>
    <t>021J  :923058:00:------:--</t>
  </si>
  <si>
    <t>21:0830:000255</t>
  </si>
  <si>
    <t>21:0230:000240</t>
  </si>
  <si>
    <t>21:0230:000240:0003:0001:00</t>
  </si>
  <si>
    <t>021J  :923059:00:------:--</t>
  </si>
  <si>
    <t>21:0830:000256</t>
  </si>
  <si>
    <t>21:0230:000241</t>
  </si>
  <si>
    <t>21:0230:000241:0003:0001:00</t>
  </si>
  <si>
    <t>021J  :923060:00:------:--</t>
  </si>
  <si>
    <t>21:0830:000257</t>
  </si>
  <si>
    <t>21:0230:000242</t>
  </si>
  <si>
    <t>21:0230:000242:0003:0001:00</t>
  </si>
  <si>
    <t>021J  :923062:00:------:--</t>
  </si>
  <si>
    <t>21:0830:000258</t>
  </si>
  <si>
    <t>21:0230:000243</t>
  </si>
  <si>
    <t>21:0230:000243:0003:0001:00</t>
  </si>
  <si>
    <t>021J  :923064:00:------:--</t>
  </si>
  <si>
    <t>21:0830:000259</t>
  </si>
  <si>
    <t>21:0230:000244</t>
  </si>
  <si>
    <t>21:0230:000244:0003:0001:00</t>
  </si>
  <si>
    <t>021J  :923065:00:------:--</t>
  </si>
  <si>
    <t>21:0830:000260</t>
  </si>
  <si>
    <t>21:0230:000245</t>
  </si>
  <si>
    <t>21:0230:000245:0003:0001:00</t>
  </si>
  <si>
    <t>021J  :923066:00:------:--</t>
  </si>
  <si>
    <t>21:0830:000261</t>
  </si>
  <si>
    <t>21:0230:000246</t>
  </si>
  <si>
    <t>21:0230:000246:0003:0001:00</t>
  </si>
  <si>
    <t>021J  :923067:10:------:--</t>
  </si>
  <si>
    <t>21:0830:000262</t>
  </si>
  <si>
    <t>21:0230:000247</t>
  </si>
  <si>
    <t>21:0230:000247:0003:0001:00</t>
  </si>
  <si>
    <t>021J  :923068:20:923067:10</t>
  </si>
  <si>
    <t>21:0830:000263</t>
  </si>
  <si>
    <t>21:0230:000247:0004:0001:00</t>
  </si>
  <si>
    <t>021J  :923069:00:------:--</t>
  </si>
  <si>
    <t>21:0830:000264</t>
  </si>
  <si>
    <t>21:0230:000248</t>
  </si>
  <si>
    <t>21:0230:000248:0003:0001:00</t>
  </si>
  <si>
    <t>021J  :923070:00:------:--</t>
  </si>
  <si>
    <t>21:0830:000265</t>
  </si>
  <si>
    <t>21:0230:000249</t>
  </si>
  <si>
    <t>21:0230:000249:0003:0001:00</t>
  </si>
  <si>
    <t>021J  :923071:00:------:--</t>
  </si>
  <si>
    <t>21:0830:000266</t>
  </si>
  <si>
    <t>21:0230:000250</t>
  </si>
  <si>
    <t>21:0230:000250:0003:0001:00</t>
  </si>
  <si>
    <t>021J  :923072:00:------:--</t>
  </si>
  <si>
    <t>21:0830:000267</t>
  </si>
  <si>
    <t>21:0230:000251</t>
  </si>
  <si>
    <t>21:0230:000251:0003:0001:00</t>
  </si>
  <si>
    <t>021J  :923073:00:------:--</t>
  </si>
  <si>
    <t>21:0830:000268</t>
  </si>
  <si>
    <t>21:0230:000252</t>
  </si>
  <si>
    <t>21:0230:000252:0003:0001:00</t>
  </si>
  <si>
    <t>021J  :923074:00:------:--</t>
  </si>
  <si>
    <t>21:0830:000269</t>
  </si>
  <si>
    <t>21:0230:000253</t>
  </si>
  <si>
    <t>21:0230:000253:0003:0001:00</t>
  </si>
  <si>
    <t>021J  :923075:00:------:--</t>
  </si>
  <si>
    <t>21:0830:000270</t>
  </si>
  <si>
    <t>21:0230:000254</t>
  </si>
  <si>
    <t>21:0230:000254:0003:0001:00</t>
  </si>
  <si>
    <t>021J  :923076:00:------:--</t>
  </si>
  <si>
    <t>21:0830:000271</t>
  </si>
  <si>
    <t>21:0230:000255</t>
  </si>
  <si>
    <t>21:0230:000255:0003:0001:00</t>
  </si>
  <si>
    <t>021J  :923077:00:------:--</t>
  </si>
  <si>
    <t>21:0830:000272</t>
  </si>
  <si>
    <t>21:0230:000256</t>
  </si>
  <si>
    <t>21:0230:000256:0003:0001:00</t>
  </si>
  <si>
    <t>021J  :923078:00:------:--</t>
  </si>
  <si>
    <t>21:0830:000273</t>
  </si>
  <si>
    <t>21:0230:000257</t>
  </si>
  <si>
    <t>21:0230:000257:0003:0001:00</t>
  </si>
  <si>
    <t>021J  :923079:00:------:--</t>
  </si>
  <si>
    <t>21:0830:000274</t>
  </si>
  <si>
    <t>21:0230:000258</t>
  </si>
  <si>
    <t>21:0230:000258:0003:0001:00</t>
  </si>
  <si>
    <t>021J  :923080:00:------:--</t>
  </si>
  <si>
    <t>21:0830:000275</t>
  </si>
  <si>
    <t>21:0230:000259</t>
  </si>
  <si>
    <t>21:0230:000259:0003:0001:00</t>
  </si>
  <si>
    <t>021J  :923082:10:------:--</t>
  </si>
  <si>
    <t>21:0830:000276</t>
  </si>
  <si>
    <t>21:0230:000260</t>
  </si>
  <si>
    <t>21:0230:000260:0003:0001:00</t>
  </si>
  <si>
    <t>021J  :923083:20:923082:10</t>
  </si>
  <si>
    <t>21:0830:000277</t>
  </si>
  <si>
    <t>21:0230:000260:0004:0001:00</t>
  </si>
  <si>
    <t>021J  :923084:00:------:--</t>
  </si>
  <si>
    <t>21:0830:000278</t>
  </si>
  <si>
    <t>21:0230:000261</t>
  </si>
  <si>
    <t>21:0230:000261:0003:0001:00</t>
  </si>
  <si>
    <t>021J  :923085:00:------:--</t>
  </si>
  <si>
    <t>21:0830:000279</t>
  </si>
  <si>
    <t>21:0230:000262</t>
  </si>
  <si>
    <t>21:0230:000262:0003:0001:00</t>
  </si>
  <si>
    <t>021J  :923087:00:------:--</t>
  </si>
  <si>
    <t>21:0830:000280</t>
  </si>
  <si>
    <t>21:0230:000263</t>
  </si>
  <si>
    <t>21:0230:000263:0003:0001:00</t>
  </si>
  <si>
    <t>021J  :923088:00:------:--</t>
  </si>
  <si>
    <t>21:0830:000281</t>
  </si>
  <si>
    <t>21:0230:000264</t>
  </si>
  <si>
    <t>21:0230:000264:0003:0001:00</t>
  </si>
  <si>
    <t>021J  :923089:00:------:--</t>
  </si>
  <si>
    <t>21:0830:000282</t>
  </si>
  <si>
    <t>21:0230:000265</t>
  </si>
  <si>
    <t>21:0230:000265:0003:0001:00</t>
  </si>
  <si>
    <t>021J  :923090:00:------:--</t>
  </si>
  <si>
    <t>21:0830:000283</t>
  </si>
  <si>
    <t>21:0230:000266</t>
  </si>
  <si>
    <t>21:0230:000266:0003:0001:00</t>
  </si>
  <si>
    <t>021J  :923091:00:------:--</t>
  </si>
  <si>
    <t>21:0830:000284</t>
  </si>
  <si>
    <t>21:0230:000267</t>
  </si>
  <si>
    <t>21:0230:000267:0003:0001:00</t>
  </si>
  <si>
    <t>021J  :923092:00:------:--</t>
  </si>
  <si>
    <t>21:0830:000285</t>
  </si>
  <si>
    <t>21:0230:000268</t>
  </si>
  <si>
    <t>21:0230:000268:0003:0001:00</t>
  </si>
  <si>
    <t>021J  :923093:00:------:--</t>
  </si>
  <si>
    <t>21:0830:000286</t>
  </si>
  <si>
    <t>21:0230:000269</t>
  </si>
  <si>
    <t>21:0230:000269:0003:0001:00</t>
  </si>
  <si>
    <t>021J  :923094:00:------:--</t>
  </si>
  <si>
    <t>21:0830:000287</t>
  </si>
  <si>
    <t>21:0230:000270</t>
  </si>
  <si>
    <t>21:0230:000270:0003:0001:00</t>
  </si>
  <si>
    <t>021J  :923095:00:------:--</t>
  </si>
  <si>
    <t>21:0830:000288</t>
  </si>
  <si>
    <t>21:0230:000271</t>
  </si>
  <si>
    <t>21:0230:000271:0003:0001:00</t>
  </si>
  <si>
    <t>021J  :923096:00:------:--</t>
  </si>
  <si>
    <t>21:0830:000289</t>
  </si>
  <si>
    <t>21:0230:000272</t>
  </si>
  <si>
    <t>21:0230:000272:0003:0001:00</t>
  </si>
  <si>
    <t>021J  :923097:00:------:--</t>
  </si>
  <si>
    <t>21:0830:000290</t>
  </si>
  <si>
    <t>21:0230:000273</t>
  </si>
  <si>
    <t>21:0230:000273:0003:0001:00</t>
  </si>
  <si>
    <t>021J  :923098:00:------:--</t>
  </si>
  <si>
    <t>21:0830:000291</t>
  </si>
  <si>
    <t>21:0230:000274</t>
  </si>
  <si>
    <t>21:0230:000274:0003:0001:00</t>
  </si>
  <si>
    <t>021J  :923099:00:------:--</t>
  </si>
  <si>
    <t>21:0830:000292</t>
  </si>
  <si>
    <t>21:0230:000275</t>
  </si>
  <si>
    <t>21:0230:000275:0003:0001:00</t>
  </si>
  <si>
    <t>021J  :923100:00:------:--</t>
  </si>
  <si>
    <t>21:0830:000293</t>
  </si>
  <si>
    <t>21:0230:000276</t>
  </si>
  <si>
    <t>21:0230:000276:0003:0001:00</t>
  </si>
  <si>
    <t>021J  :923102:00:------:--</t>
  </si>
  <si>
    <t>21:0830:000294</t>
  </si>
  <si>
    <t>21:0230:000277</t>
  </si>
  <si>
    <t>21:0230:000277:0003:0001:00</t>
  </si>
  <si>
    <t>021J  :923104:10:------:--</t>
  </si>
  <si>
    <t>21:0830:000295</t>
  </si>
  <si>
    <t>21:0230:000278</t>
  </si>
  <si>
    <t>21:0230:000278:0003:0001:00</t>
  </si>
  <si>
    <t>021J  :923105:20:923104:10</t>
  </si>
  <si>
    <t>21:0830:000296</t>
  </si>
  <si>
    <t>21:0230:000278:0004:0001:00</t>
  </si>
  <si>
    <t>021J  :923106:00:------:--</t>
  </si>
  <si>
    <t>21:0830:000297</t>
  </si>
  <si>
    <t>21:0230:000279</t>
  </si>
  <si>
    <t>21:0230:000279:0003:0001:00</t>
  </si>
  <si>
    <t>021J  :923107:00:------:--</t>
  </si>
  <si>
    <t>21:0830:000298</t>
  </si>
  <si>
    <t>21:0230:000280</t>
  </si>
  <si>
    <t>21:0230:000280:0003:0001:00</t>
  </si>
  <si>
    <t>021J  :923108:00:------:--</t>
  </si>
  <si>
    <t>21:0830:000299</t>
  </si>
  <si>
    <t>21:0230:000281</t>
  </si>
  <si>
    <t>21:0230:000281:0003:0001:00</t>
  </si>
  <si>
    <t>021J  :923109:00:------:--</t>
  </si>
  <si>
    <t>21:0830:000300</t>
  </si>
  <si>
    <t>21:0230:000282</t>
  </si>
  <si>
    <t>21:0230:000282:0003:0001:00</t>
  </si>
  <si>
    <t>021J  :923110:00:------:--</t>
  </si>
  <si>
    <t>21:0830:000301</t>
  </si>
  <si>
    <t>21:0230:000283</t>
  </si>
  <si>
    <t>21:0230:000283:0003:0001:00</t>
  </si>
  <si>
    <t>021J  :923111:00:------:--</t>
  </si>
  <si>
    <t>21:0830:000302</t>
  </si>
  <si>
    <t>21:0230:000284</t>
  </si>
  <si>
    <t>21:0230:000284:0003:0001:00</t>
  </si>
  <si>
    <t>021J  :923112:00:------:--</t>
  </si>
  <si>
    <t>21:0830:000303</t>
  </si>
  <si>
    <t>21:0230:000285</t>
  </si>
  <si>
    <t>21:0230:000285:0003:0001:00</t>
  </si>
  <si>
    <t>021J  :923113:00:------:--</t>
  </si>
  <si>
    <t>21:0830:000304</t>
  </si>
  <si>
    <t>21:0230:000286</t>
  </si>
  <si>
    <t>21:0230:000286:0003:0001:00</t>
  </si>
  <si>
    <t>021J  :923114:00:------:--</t>
  </si>
  <si>
    <t>21:0830:000305</t>
  </si>
  <si>
    <t>21:0230:000287</t>
  </si>
  <si>
    <t>21:0230:000287:0003:0001:00</t>
  </si>
  <si>
    <t>021J  :923115:00:------:--</t>
  </si>
  <si>
    <t>21:0830:000306</t>
  </si>
  <si>
    <t>21:0230:000288</t>
  </si>
  <si>
    <t>21:0230:000288:0003:0001:00</t>
  </si>
  <si>
    <t>021J  :923116:00:------:--</t>
  </si>
  <si>
    <t>21:0830:000307</t>
  </si>
  <si>
    <t>21:0230:000289</t>
  </si>
  <si>
    <t>21:0230:000289:0003:0001:00</t>
  </si>
  <si>
    <t>021J  :923117:00:------:--</t>
  </si>
  <si>
    <t>21:0830:000308</t>
  </si>
  <si>
    <t>21:0230:000290</t>
  </si>
  <si>
    <t>21:0230:000290:0003:0001:00</t>
  </si>
  <si>
    <t>021J  :923118:00:------:--</t>
  </si>
  <si>
    <t>21:0830:000309</t>
  </si>
  <si>
    <t>21:0230:000291</t>
  </si>
  <si>
    <t>21:0230:000291:0003:0001:00</t>
  </si>
  <si>
    <t>021J  :923119:00:------:--</t>
  </si>
  <si>
    <t>21:0830:000310</t>
  </si>
  <si>
    <t>21:0230:000292</t>
  </si>
  <si>
    <t>21:0230:000292:0003:0001:00</t>
  </si>
  <si>
    <t>021J  :923120:00:------:--</t>
  </si>
  <si>
    <t>21:0830:000311</t>
  </si>
  <si>
    <t>21:0230:000293</t>
  </si>
  <si>
    <t>21:0230:000293:0003:0001:00</t>
  </si>
  <si>
    <t>021J  :923122:10:------:--</t>
  </si>
  <si>
    <t>21:0830:000312</t>
  </si>
  <si>
    <t>21:0230:000294</t>
  </si>
  <si>
    <t>21:0230:000294:0003:0001:00</t>
  </si>
  <si>
    <t>021J  :923123:20:923122:10</t>
  </si>
  <si>
    <t>21:0830:000313</t>
  </si>
  <si>
    <t>21:0230:000294:0004:0001:00</t>
  </si>
  <si>
    <t>021J  :923124:00:------:--</t>
  </si>
  <si>
    <t>21:0830:000314</t>
  </si>
  <si>
    <t>21:0230:000295</t>
  </si>
  <si>
    <t>21:0230:000295:0003:0001:00</t>
  </si>
  <si>
    <t>021J  :923125:00:------:--</t>
  </si>
  <si>
    <t>21:0830:000315</t>
  </si>
  <si>
    <t>21:0230:000296</t>
  </si>
  <si>
    <t>21:0230:000296:0003:0001:00</t>
  </si>
  <si>
    <t>021J  :923126:00:------:--</t>
  </si>
  <si>
    <t>21:0830:000316</t>
  </si>
  <si>
    <t>21:0230:000297</t>
  </si>
  <si>
    <t>21:0230:000297:0003:0001:00</t>
  </si>
  <si>
    <t>021J  :923127:00:------:--</t>
  </si>
  <si>
    <t>21:0830:000317</t>
  </si>
  <si>
    <t>21:0230:000298</t>
  </si>
  <si>
    <t>21:0230:000298:0003:0001:00</t>
  </si>
  <si>
    <t>021J  :923128:00:------:--</t>
  </si>
  <si>
    <t>21:0830:000318</t>
  </si>
  <si>
    <t>21:0230:000299</t>
  </si>
  <si>
    <t>21:0230:000299:0003:0001:00</t>
  </si>
  <si>
    <t>021J  :923129:00:------:--</t>
  </si>
  <si>
    <t>21:0830:000319</t>
  </si>
  <si>
    <t>21:0230:000300</t>
  </si>
  <si>
    <t>21:0230:000300:0003:0001:00</t>
  </si>
  <si>
    <t>021J  :923130:00:------:--</t>
  </si>
  <si>
    <t>21:0830:000320</t>
  </si>
  <si>
    <t>21:0230:000301</t>
  </si>
  <si>
    <t>21:0230:000301:0003:0001:00</t>
  </si>
  <si>
    <t>021J  :923131:00:------:--</t>
  </si>
  <si>
    <t>21:0830:000321</t>
  </si>
  <si>
    <t>21:0230:000302</t>
  </si>
  <si>
    <t>21:0230:000302:0003:0001:00</t>
  </si>
  <si>
    <t>021J  :923132:00:------:--</t>
  </si>
  <si>
    <t>21:0830:000322</t>
  </si>
  <si>
    <t>21:0230:000303</t>
  </si>
  <si>
    <t>21:0230:000303:0003:0001:00</t>
  </si>
  <si>
    <t>021J  :923133:00:------:--</t>
  </si>
  <si>
    <t>21:0830:000323</t>
  </si>
  <si>
    <t>21:0230:000304</t>
  </si>
  <si>
    <t>21:0230:000304:0003:0001:00</t>
  </si>
  <si>
    <t>021J  :923134:00:------:--</t>
  </si>
  <si>
    <t>21:0830:000324</t>
  </si>
  <si>
    <t>21:0230:000305</t>
  </si>
  <si>
    <t>21:0230:000305:0003:0001:00</t>
  </si>
  <si>
    <t>021J  :923136:00:------:--</t>
  </si>
  <si>
    <t>21:0830:000325</t>
  </si>
  <si>
    <t>21:0230:000306</t>
  </si>
  <si>
    <t>21:0230:000306:0003:0001:00</t>
  </si>
  <si>
    <t>021J  :923137:00:------:--</t>
  </si>
  <si>
    <t>21:0830:000326</t>
  </si>
  <si>
    <t>21:0230:000307</t>
  </si>
  <si>
    <t>21:0230:000307:0003:0001:00</t>
  </si>
  <si>
    <t>021J  :923138:00:------:--</t>
  </si>
  <si>
    <t>21:0830:000327</t>
  </si>
  <si>
    <t>21:0230:000308</t>
  </si>
  <si>
    <t>21:0230:000308:0003:0001:00</t>
  </si>
  <si>
    <t>021J  :923139:00:------:--</t>
  </si>
  <si>
    <t>21:0830:000328</t>
  </si>
  <si>
    <t>21:0230:000309</t>
  </si>
  <si>
    <t>21:0230:000309:0003:0001:00</t>
  </si>
  <si>
    <t>021J  :923140:00:------:--</t>
  </si>
  <si>
    <t>21:0830:000329</t>
  </si>
  <si>
    <t>21:0230:000310</t>
  </si>
  <si>
    <t>21:0230:000310:0003:0001:00</t>
  </si>
  <si>
    <t>021J  :923142:10:------:--</t>
  </si>
  <si>
    <t>21:0830:000330</t>
  </si>
  <si>
    <t>21:0230:000311</t>
  </si>
  <si>
    <t>21:0230:000311:0003:0001:00</t>
  </si>
  <si>
    <t>021J  :923143:20:923142:10</t>
  </si>
  <si>
    <t>21:0830:000331</t>
  </si>
  <si>
    <t>21:0230:000311:0004:0001:00</t>
  </si>
  <si>
    <t>021J  :923144:00:------:--</t>
  </si>
  <si>
    <t>21:0830:000332</t>
  </si>
  <si>
    <t>21:0230:000312</t>
  </si>
  <si>
    <t>21:0230:000312:0003:0001:00</t>
  </si>
  <si>
    <t>021J  :923145:00:------:--</t>
  </si>
  <si>
    <t>21:0830:000333</t>
  </si>
  <si>
    <t>21:0230:000313</t>
  </si>
  <si>
    <t>21:0230:000313:0003:0001:00</t>
  </si>
  <si>
    <t>021J  :923147:00:------:--</t>
  </si>
  <si>
    <t>21:0830:000334</t>
  </si>
  <si>
    <t>21:0230:000314</t>
  </si>
  <si>
    <t>21:0230:000314:0003:0001:00</t>
  </si>
  <si>
    <t>021J  :923148:00:------:--</t>
  </si>
  <si>
    <t>21:0830:000335</t>
  </si>
  <si>
    <t>21:0230:000315</t>
  </si>
  <si>
    <t>21:0230:000315:0003:0001:00</t>
  </si>
  <si>
    <t>021J  :923149:00:------:--</t>
  </si>
  <si>
    <t>21:0830:000336</t>
  </si>
  <si>
    <t>21:0230:000316</t>
  </si>
  <si>
    <t>21:0230:000316:0003:0001:00</t>
  </si>
  <si>
    <t>021J  :923150:00:------:--</t>
  </si>
  <si>
    <t>21:0830:000337</t>
  </si>
  <si>
    <t>21:0230:000317</t>
  </si>
  <si>
    <t>21:0230:000317:0003:0001:00</t>
  </si>
  <si>
    <t>021J  :923151:00:------:--</t>
  </si>
  <si>
    <t>21:0830:000338</t>
  </si>
  <si>
    <t>21:0230:000318</t>
  </si>
  <si>
    <t>21:0230:000318:0003:0001:00</t>
  </si>
  <si>
    <t>021J  :923152:00:------:--</t>
  </si>
  <si>
    <t>21:0830:000339</t>
  </si>
  <si>
    <t>21:0230:000319</t>
  </si>
  <si>
    <t>21:0230:000319:0003:0001:00</t>
  </si>
  <si>
    <t>021J  :923153:00:------:--</t>
  </si>
  <si>
    <t>21:0830:000340</t>
  </si>
  <si>
    <t>21:0230:000320</t>
  </si>
  <si>
    <t>21:0230:000320:0003:0001:00</t>
  </si>
  <si>
    <t>021J  :923154:00:------:--</t>
  </si>
  <si>
    <t>21:0830:000341</t>
  </si>
  <si>
    <t>21:0230:000321</t>
  </si>
  <si>
    <t>21:0230:000321:0003:0001:00</t>
  </si>
  <si>
    <t>021J  :923155:00:------:--</t>
  </si>
  <si>
    <t>21:0830:000342</t>
  </si>
  <si>
    <t>21:0230:000322</t>
  </si>
  <si>
    <t>21:0230:000322:0003:0001:00</t>
  </si>
  <si>
    <t>021J  :923156:00:------:--</t>
  </si>
  <si>
    <t>21:0830:000343</t>
  </si>
  <si>
    <t>21:0230:000323</t>
  </si>
  <si>
    <t>21:0230:000323:0003:0001:00</t>
  </si>
  <si>
    <t>021J  :923157:00:------:--</t>
  </si>
  <si>
    <t>21:0830:000344</t>
  </si>
  <si>
    <t>21:0230:000324</t>
  </si>
  <si>
    <t>21:0230:000324:0003:0001:00</t>
  </si>
  <si>
    <t>021J  :923158:00:------:--</t>
  </si>
  <si>
    <t>21:0830:000345</t>
  </si>
  <si>
    <t>21:0230:000325</t>
  </si>
  <si>
    <t>21:0230:000325:0003:0001:00</t>
  </si>
  <si>
    <t>021J  :923159:00:------:--</t>
  </si>
  <si>
    <t>21:0830:000346</t>
  </si>
  <si>
    <t>21:0230:000326</t>
  </si>
  <si>
    <t>21:0230:000326:0003:0001:00</t>
  </si>
  <si>
    <t>021J  :923160:00:------:--</t>
  </si>
  <si>
    <t>21:0830:000347</t>
  </si>
  <si>
    <t>21:0230:000327</t>
  </si>
  <si>
    <t>21:0230:000327:0003:0001:00</t>
  </si>
  <si>
    <t>021J  :923162:10:------:--</t>
  </si>
  <si>
    <t>21:0830:000348</t>
  </si>
  <si>
    <t>21:0230:000328</t>
  </si>
  <si>
    <t>21:0230:000328:0003:0001:00</t>
  </si>
  <si>
    <t>021J  :923163:20:923162:10</t>
  </si>
  <si>
    <t>21:0830:000349</t>
  </si>
  <si>
    <t>21:0230:000328:0004:0001:00</t>
  </si>
  <si>
    <t>021J  :923164:00:------:--</t>
  </si>
  <si>
    <t>21:0830:000350</t>
  </si>
  <si>
    <t>21:0230:000329</t>
  </si>
  <si>
    <t>21:0230:000329:0003:0001:00</t>
  </si>
  <si>
    <t>021J  :923165:00:------:--</t>
  </si>
  <si>
    <t>21:0830:000351</t>
  </si>
  <si>
    <t>21:0230:000330</t>
  </si>
  <si>
    <t>21:0230:000330:0003:0001:00</t>
  </si>
  <si>
    <t>021J  :923166:00:------:--</t>
  </si>
  <si>
    <t>21:0830:000352</t>
  </si>
  <si>
    <t>21:0230:000331</t>
  </si>
  <si>
    <t>21:0230:000331:0003:0001:00</t>
  </si>
  <si>
    <t>021J  :923167:00:------:--</t>
  </si>
  <si>
    <t>21:0830:000353</t>
  </si>
  <si>
    <t>21:0230:000332</t>
  </si>
  <si>
    <t>21:0230:000332:0003:0001:00</t>
  </si>
  <si>
    <t>021J  :923168:00:------:--</t>
  </si>
  <si>
    <t>21:0830:000354</t>
  </si>
  <si>
    <t>21:0230:000333</t>
  </si>
  <si>
    <t>21:0230:000333:0003:0001:00</t>
  </si>
  <si>
    <t>021J  :924002:00:------:--</t>
  </si>
  <si>
    <t>21:0830:000355</t>
  </si>
  <si>
    <t>21:0230:000334</t>
  </si>
  <si>
    <t>21:0230:000334:0003:0001:00</t>
  </si>
  <si>
    <t>021J  :924003:00:------:--</t>
  </si>
  <si>
    <t>21:0830:000356</t>
  </si>
  <si>
    <t>21:0230:000335</t>
  </si>
  <si>
    <t>21:0230:000335:0003:0001:00</t>
  </si>
  <si>
    <t>021J  :924004:00:------:--</t>
  </si>
  <si>
    <t>21:0830:000357</t>
  </si>
  <si>
    <t>21:0230:000336</t>
  </si>
  <si>
    <t>21:0230:000336:0003:0001:00</t>
  </si>
  <si>
    <t>021J  :924005:00:------:--</t>
  </si>
  <si>
    <t>21:0830:000358</t>
  </si>
  <si>
    <t>21:0230:000337</t>
  </si>
  <si>
    <t>21:0230:000337:0003:0001:00</t>
  </si>
  <si>
    <t>021J  :924006:10:------:--</t>
  </si>
  <si>
    <t>21:0830:000359</t>
  </si>
  <si>
    <t>21:0230:000338</t>
  </si>
  <si>
    <t>21:0230:000338:0003:0001:00</t>
  </si>
  <si>
    <t>021J  :924007:20:924006:10</t>
  </si>
  <si>
    <t>21:0830:000360</t>
  </si>
  <si>
    <t>21:0230:000338:0004:0001:00</t>
  </si>
  <si>
    <t>021J  :924008:00:------:--</t>
  </si>
  <si>
    <t>21:0830:000361</t>
  </si>
  <si>
    <t>21:0230:000339</t>
  </si>
  <si>
    <t>21:0230:000339:0003:0001:00</t>
  </si>
  <si>
    <t>021J  :924009:00:------:--</t>
  </si>
  <si>
    <t>21:0830:000362</t>
  </si>
  <si>
    <t>21:0230:000340</t>
  </si>
  <si>
    <t>21:0230:000340:0003:0001:00</t>
  </si>
  <si>
    <t>021J  :924010:00:------:--</t>
  </si>
  <si>
    <t>21:0830:000363</t>
  </si>
  <si>
    <t>21:0230:000341</t>
  </si>
  <si>
    <t>21:0230:000341:0003:0001:00</t>
  </si>
  <si>
    <t>021J  :924011:00:------:--</t>
  </si>
  <si>
    <t>21:0830:000364</t>
  </si>
  <si>
    <t>21:0230:000342</t>
  </si>
  <si>
    <t>21:0230:000342:0003:0001:00</t>
  </si>
  <si>
    <t>021J  :924012:00:------:--</t>
  </si>
  <si>
    <t>21:0830:000365</t>
  </si>
  <si>
    <t>21:0230:000343</t>
  </si>
  <si>
    <t>21:0230:000343:0003:0001:00</t>
  </si>
  <si>
    <t>021J  :924013:00:------:--</t>
  </si>
  <si>
    <t>21:0830:000366</t>
  </si>
  <si>
    <t>21:0230:000344</t>
  </si>
  <si>
    <t>21:0230:000344:0003:0001:00</t>
  </si>
  <si>
    <t>021J  :924014:00:------:--</t>
  </si>
  <si>
    <t>21:0830:000367</t>
  </si>
  <si>
    <t>21:0230:000345</t>
  </si>
  <si>
    <t>21:0230:000345:0003:0001:00</t>
  </si>
  <si>
    <t>021J  :924015:00:------:--</t>
  </si>
  <si>
    <t>21:0830:000368</t>
  </si>
  <si>
    <t>21:0230:000346</t>
  </si>
  <si>
    <t>21:0230:000346:0003:0001:00</t>
  </si>
  <si>
    <t>021J  :924016:00:------:--</t>
  </si>
  <si>
    <t>21:0830:000369</t>
  </si>
  <si>
    <t>21:0230:000347</t>
  </si>
  <si>
    <t>21:0230:000347:0003:0001:00</t>
  </si>
  <si>
    <t>021J  :924017:00:------:--</t>
  </si>
  <si>
    <t>21:0830:000370</t>
  </si>
  <si>
    <t>21:0230:000348</t>
  </si>
  <si>
    <t>21:0230:000348:0003:0001:00</t>
  </si>
  <si>
    <t>021J  :924018:00:------:--</t>
  </si>
  <si>
    <t>21:0830:000371</t>
  </si>
  <si>
    <t>21:0230:000349</t>
  </si>
  <si>
    <t>21:0230:000349:0003:0001:00</t>
  </si>
  <si>
    <t>021J  :924019:00:------:--</t>
  </si>
  <si>
    <t>21:0830:000372</t>
  </si>
  <si>
    <t>21:0230:000350</t>
  </si>
  <si>
    <t>21:0230:000350:0003:0001:00</t>
  </si>
  <si>
    <t>021J  :924022:00:------:--</t>
  </si>
  <si>
    <t>21:0830:000373</t>
  </si>
  <si>
    <t>21:0230:000351</t>
  </si>
  <si>
    <t>21:0230:000351:0003:0001:00</t>
  </si>
  <si>
    <t>021J  :924024:10:------:--</t>
  </si>
  <si>
    <t>21:0830:000374</t>
  </si>
  <si>
    <t>21:0230:000352</t>
  </si>
  <si>
    <t>21:0230:000352:0003:0001:00</t>
  </si>
  <si>
    <t>021J  :924025:20:924024:10</t>
  </si>
  <si>
    <t>21:0830:000375</t>
  </si>
  <si>
    <t>21:0230:000352:0004:0001:00</t>
  </si>
  <si>
    <t>021J  :924026:00:------:--</t>
  </si>
  <si>
    <t>21:0830:000376</t>
  </si>
  <si>
    <t>21:0230:000353</t>
  </si>
  <si>
    <t>21:0230:000353:0003:0001:00</t>
  </si>
  <si>
    <t>021J  :924027:00:------:--</t>
  </si>
  <si>
    <t>21:0830:000377</t>
  </si>
  <si>
    <t>21:0230:000354</t>
  </si>
  <si>
    <t>21:0230:000354:0003:0001:00</t>
  </si>
  <si>
    <t>021J  :924028:00:------:--</t>
  </si>
  <si>
    <t>21:0830:000378</t>
  </si>
  <si>
    <t>21:0230:000355</t>
  </si>
  <si>
    <t>21:0230:000355:0003:0001:00</t>
  </si>
  <si>
    <t>021J  :924029:00:------:--</t>
  </si>
  <si>
    <t>21:0830:000379</t>
  </si>
  <si>
    <t>21:0230:000356</t>
  </si>
  <si>
    <t>21:0230:000356:0003:0001:00</t>
  </si>
  <si>
    <t>021J  :924030:00:------:--</t>
  </si>
  <si>
    <t>21:0830:000380</t>
  </si>
  <si>
    <t>21:0230:000357</t>
  </si>
  <si>
    <t>21:0230:000357:0003:0001:00</t>
  </si>
  <si>
    <t>021J  :924031:00:------:--</t>
  </si>
  <si>
    <t>21:0830:000381</t>
  </si>
  <si>
    <t>21:0230:000358</t>
  </si>
  <si>
    <t>21:0230:000358:0003:0001:00</t>
  </si>
  <si>
    <t>021J  :924032:00:------:--</t>
  </si>
  <si>
    <t>21:0830:000382</t>
  </si>
  <si>
    <t>21:0230:000359</t>
  </si>
  <si>
    <t>21:0230:000359:0003:0001:00</t>
  </si>
  <si>
    <t>021J  :924033:00:------:--</t>
  </si>
  <si>
    <t>21:0830:000383</t>
  </si>
  <si>
    <t>21:0230:000360</t>
  </si>
  <si>
    <t>21:0230:000360:0003:0001:00</t>
  </si>
  <si>
    <t>021J  :924034:00:------:--</t>
  </si>
  <si>
    <t>21:0830:000384</t>
  </si>
  <si>
    <t>21:0230:000361</t>
  </si>
  <si>
    <t>21:0230:000361:0003:0001:00</t>
  </si>
  <si>
    <t>021J  :924035:00:------:--</t>
  </si>
  <si>
    <t>21:0830:000385</t>
  </si>
  <si>
    <t>21:0230:000362</t>
  </si>
  <si>
    <t>21:0230:000362:0003:0001:00</t>
  </si>
  <si>
    <t>021J  :924036:00:------:--</t>
  </si>
  <si>
    <t>21:0830:000386</t>
  </si>
  <si>
    <t>21:0230:000363</t>
  </si>
  <si>
    <t>21:0230:000363:0003:0001:00</t>
  </si>
  <si>
    <t>021J  :924037:00:------:--</t>
  </si>
  <si>
    <t>21:0830:000387</t>
  </si>
  <si>
    <t>21:0230:000364</t>
  </si>
  <si>
    <t>21:0230:000364:0003:0001:00</t>
  </si>
  <si>
    <t>021J  :924038:00:------:--</t>
  </si>
  <si>
    <t>21:0830:000388</t>
  </si>
  <si>
    <t>21:0230:000365</t>
  </si>
  <si>
    <t>21:0230:000365:0003:0001:00</t>
  </si>
  <si>
    <t>021J  :924039:00:------:--</t>
  </si>
  <si>
    <t>21:0830:000389</t>
  </si>
  <si>
    <t>21:0230:000366</t>
  </si>
  <si>
    <t>21:0230:000366:0003:0001:00</t>
  </si>
  <si>
    <t>021J  :924040:00:------:--</t>
  </si>
  <si>
    <t>21:0830:000390</t>
  </si>
  <si>
    <t>21:0230:000367</t>
  </si>
  <si>
    <t>21:0230:000367:0003:0001:00</t>
  </si>
  <si>
    <t>021J  :924043:00:------:--</t>
  </si>
  <si>
    <t>21:0830:000391</t>
  </si>
  <si>
    <t>21:0230:000368</t>
  </si>
  <si>
    <t>21:0230:000368:0003:0001:00</t>
  </si>
  <si>
    <t>021J  :924044:00:------:--</t>
  </si>
  <si>
    <t>21:0830:000392</t>
  </si>
  <si>
    <t>21:0230:000369</t>
  </si>
  <si>
    <t>21:0230:000369:0003:0001:00</t>
  </si>
  <si>
    <t>021J  :924045:10:------:--</t>
  </si>
  <si>
    <t>21:0830:000393</t>
  </si>
  <si>
    <t>21:0230:000370</t>
  </si>
  <si>
    <t>21:0230:000370:0003:0001:00</t>
  </si>
  <si>
    <t>021J  :924046:20:924045:10</t>
  </si>
  <si>
    <t>21:0830:000394</t>
  </si>
  <si>
    <t>21:0230:000370:0004:0001:00</t>
  </si>
  <si>
    <t>021J  :924047:00:------:--</t>
  </si>
  <si>
    <t>21:0830:000395</t>
  </si>
  <si>
    <t>21:0230:000371</t>
  </si>
  <si>
    <t>21:0230:000371:0003:0001:00</t>
  </si>
  <si>
    <t>021J  :924048:00:------:--</t>
  </si>
  <si>
    <t>21:0830:000396</t>
  </si>
  <si>
    <t>21:0230:000372</t>
  </si>
  <si>
    <t>21:0230:000372:0003:0001:00</t>
  </si>
  <si>
    <t>021J  :924049:00:------:--</t>
  </si>
  <si>
    <t>21:0830:000397</t>
  </si>
  <si>
    <t>21:0230:000373</t>
  </si>
  <si>
    <t>21:0230:000373:0003:0001:00</t>
  </si>
  <si>
    <t>021J  :924050:00:------:--</t>
  </si>
  <si>
    <t>21:0830:000398</t>
  </si>
  <si>
    <t>21:0230:000374</t>
  </si>
  <si>
    <t>21:0230:000374:0003:0001:00</t>
  </si>
  <si>
    <t>021J  :924051:00:------:--</t>
  </si>
  <si>
    <t>21:0830:000399</t>
  </si>
  <si>
    <t>21:0230:000375</t>
  </si>
  <si>
    <t>21:0230:000375:0003:0001:00</t>
  </si>
  <si>
    <t>021J  :924052:00:------:--</t>
  </si>
  <si>
    <t>21:0830:000400</t>
  </si>
  <si>
    <t>21:0230:000376</t>
  </si>
  <si>
    <t>21:0230:000376:0003:0001:00</t>
  </si>
  <si>
    <t>021J  :924053:00:------:--</t>
  </si>
  <si>
    <t>21:0830:000401</t>
  </si>
  <si>
    <t>21:0230:000377</t>
  </si>
  <si>
    <t>21:0230:000377:0003:0001:00</t>
  </si>
  <si>
    <t>021J  :924054:00:------:--</t>
  </si>
  <si>
    <t>21:0830:000402</t>
  </si>
  <si>
    <t>21:0230:000378</t>
  </si>
  <si>
    <t>21:0230:000378:0003:0001:00</t>
  </si>
  <si>
    <t>021J  :924055:00:------:--</t>
  </si>
  <si>
    <t>21:0830:000403</t>
  </si>
  <si>
    <t>21:0230:000379</t>
  </si>
  <si>
    <t>21:0230:000379:0003:0001:00</t>
  </si>
  <si>
    <t>021J  :924056:00:------:--</t>
  </si>
  <si>
    <t>21:0830:000404</t>
  </si>
  <si>
    <t>21:0230:000380</t>
  </si>
  <si>
    <t>21:0230:000380:0003:0001:00</t>
  </si>
  <si>
    <t>021J  :924057:00:------:--</t>
  </si>
  <si>
    <t>21:0830:000405</t>
  </si>
  <si>
    <t>21:0230:000381</t>
  </si>
  <si>
    <t>21:0230:000381:0003:0001:00</t>
  </si>
  <si>
    <t>021J  :924058:00:------:--</t>
  </si>
  <si>
    <t>21:0830:000406</t>
  </si>
  <si>
    <t>21:0230:000382</t>
  </si>
  <si>
    <t>21:0230:000382:0003:0001:00</t>
  </si>
  <si>
    <t>021J  :924059:00:------:--</t>
  </si>
  <si>
    <t>21:0830:000407</t>
  </si>
  <si>
    <t>21:0230:000383</t>
  </si>
  <si>
    <t>21:0230:000383:0003:0001:00</t>
  </si>
  <si>
    <t>021J  :924060:00:------:--</t>
  </si>
  <si>
    <t>21:0830:000408</t>
  </si>
  <si>
    <t>21:0230:000384</t>
  </si>
  <si>
    <t>21:0230:000384:0003:0001:00</t>
  </si>
  <si>
    <t>021J  :924062:00:------:--</t>
  </si>
  <si>
    <t>21:0830:000409</t>
  </si>
  <si>
    <t>21:0230:000385</t>
  </si>
  <si>
    <t>21:0230:000385:0003:0001:00</t>
  </si>
  <si>
    <t>021J  :924063:10:------:--</t>
  </si>
  <si>
    <t>21:0830:000410</t>
  </si>
  <si>
    <t>21:0230:000386</t>
  </si>
  <si>
    <t>21:0230:000386:0003:0001:00</t>
  </si>
  <si>
    <t>021J  :924064:20:924063:10</t>
  </si>
  <si>
    <t>21:0830:000411</t>
  </si>
  <si>
    <t>21:0230:000386:0004:0001:00</t>
  </si>
  <si>
    <t>021J  :924065:00:------:--</t>
  </si>
  <si>
    <t>21:0830:000412</t>
  </si>
  <si>
    <t>21:0230:000387</t>
  </si>
  <si>
    <t>21:0230:000387:0003:0001:00</t>
  </si>
  <si>
    <t>021J  :924066:00:------:--</t>
  </si>
  <si>
    <t>21:0830:000413</t>
  </si>
  <si>
    <t>21:0230:000388</t>
  </si>
  <si>
    <t>21:0230:000388:0003:0001:00</t>
  </si>
  <si>
    <t>021J  :924067:00:------:--</t>
  </si>
  <si>
    <t>21:0830:000414</t>
  </si>
  <si>
    <t>21:0230:000389</t>
  </si>
  <si>
    <t>21:0230:000389:0003:0001:00</t>
  </si>
  <si>
    <t>021J  :924069:00:------:--</t>
  </si>
  <si>
    <t>21:0830:000415</t>
  </si>
  <si>
    <t>21:0230:000390</t>
  </si>
  <si>
    <t>21:0230:000390:0003:0001:00</t>
  </si>
  <si>
    <t>021J  :924070:00:------:--</t>
  </si>
  <si>
    <t>21:0830:000416</t>
  </si>
  <si>
    <t>21:0230:000391</t>
  </si>
  <si>
    <t>21:0230:000391:0003:0001:00</t>
  </si>
  <si>
    <t>021J  :924071:00:------:--</t>
  </si>
  <si>
    <t>21:0830:000417</t>
  </si>
  <si>
    <t>21:0230:000392</t>
  </si>
  <si>
    <t>21:0230:000392:0003:0001:00</t>
  </si>
  <si>
    <t>021J  :924072:00:------:--</t>
  </si>
  <si>
    <t>21:0830:000418</t>
  </si>
  <si>
    <t>21:0230:000393</t>
  </si>
  <si>
    <t>21:0230:000393:0003:0001:00</t>
  </si>
  <si>
    <t>021J  :924073:00:------:--</t>
  </si>
  <si>
    <t>21:0830:000419</t>
  </si>
  <si>
    <t>21:0230:000394</t>
  </si>
  <si>
    <t>21:0230:000394:0003:0001:00</t>
  </si>
  <si>
    <t>021J  :924074:00:------:--</t>
  </si>
  <si>
    <t>21:0830:000420</t>
  </si>
  <si>
    <t>21:0230:000395</t>
  </si>
  <si>
    <t>21:0230:000395:0003:0001:00</t>
  </si>
  <si>
    <t>021J  :924075:00:------:--</t>
  </si>
  <si>
    <t>21:0830:000421</t>
  </si>
  <si>
    <t>21:0230:000396</t>
  </si>
  <si>
    <t>21:0230:000396:0003:0001:00</t>
  </si>
  <si>
    <t>021J  :924076:00:------:--</t>
  </si>
  <si>
    <t>21:0830:000422</t>
  </si>
  <si>
    <t>21:0230:000397</t>
  </si>
  <si>
    <t>21:0230:000397:0003:0001:00</t>
  </si>
  <si>
    <t>021J  :924077:00:------:--</t>
  </si>
  <si>
    <t>21:0830:000423</t>
  </si>
  <si>
    <t>21:0230:000398</t>
  </si>
  <si>
    <t>21:0230:000398:0003:0001:00</t>
  </si>
  <si>
    <t>021J  :924078:00:------:--</t>
  </si>
  <si>
    <t>21:0830:000424</t>
  </si>
  <si>
    <t>21:0230:000399</t>
  </si>
  <si>
    <t>21:0230:000399:0003:0001:00</t>
  </si>
  <si>
    <t>021J  :924079:00:------:--</t>
  </si>
  <si>
    <t>21:0830:000425</t>
  </si>
  <si>
    <t>21:0230:000400</t>
  </si>
  <si>
    <t>21:0230:000400:0003:0001:00</t>
  </si>
  <si>
    <t>021J  :924080:00:------:--</t>
  </si>
  <si>
    <t>21:0830:000426</t>
  </si>
  <si>
    <t>21:0230:000401</t>
  </si>
  <si>
    <t>21:0230:000401:0003:0001:00</t>
  </si>
  <si>
    <t>021J  :924082:00:------:--</t>
  </si>
  <si>
    <t>21:0830:000427</t>
  </si>
  <si>
    <t>21:0230:000402</t>
  </si>
  <si>
    <t>21:0230:000402:0003:0001:00</t>
  </si>
  <si>
    <t>021J  :924083:00:------:--</t>
  </si>
  <si>
    <t>21:0830:000428</t>
  </si>
  <si>
    <t>21:0230:000403</t>
  </si>
  <si>
    <t>21:0230:000403:0003:0001:00</t>
  </si>
  <si>
    <t>021J  :924084:10:------:--</t>
  </si>
  <si>
    <t>21:0830:000429</t>
  </si>
  <si>
    <t>21:0230:000404</t>
  </si>
  <si>
    <t>21:0230:000404:0003:0001:00</t>
  </si>
  <si>
    <t>021J  :924085:20:924084:10</t>
  </si>
  <si>
    <t>21:0830:000430</t>
  </si>
  <si>
    <t>21:0230:000404:0004:0001:00</t>
  </si>
  <si>
    <t>021J  :924086:00:------:--</t>
  </si>
  <si>
    <t>21:0830:000431</t>
  </si>
  <si>
    <t>21:0230:000405</t>
  </si>
  <si>
    <t>21:0230:000405:0003:0001:00</t>
  </si>
  <si>
    <t>021J  :924087:00:------:--</t>
  </si>
  <si>
    <t>21:0830:000432</t>
  </si>
  <si>
    <t>21:0230:000406</t>
  </si>
  <si>
    <t>21:0230:000406:0003:0001:00</t>
  </si>
  <si>
    <t>021J  :924088:00:------:--</t>
  </si>
  <si>
    <t>21:0830:000433</t>
  </si>
  <si>
    <t>21:0230:000407</t>
  </si>
  <si>
    <t>21:0230:000407:0003:0001:00</t>
  </si>
  <si>
    <t>021J  :924089:00:------:--</t>
  </si>
  <si>
    <t>21:0830:000434</t>
  </si>
  <si>
    <t>21:0230:000408</t>
  </si>
  <si>
    <t>21:0230:000408:0003:0001:00</t>
  </si>
  <si>
    <t>021J  :924090:00:------:--</t>
  </si>
  <si>
    <t>21:0830:000435</t>
  </si>
  <si>
    <t>21:0230:000409</t>
  </si>
  <si>
    <t>21:0230:000409:0003:0001:00</t>
  </si>
  <si>
    <t>021J  :924091:00:------:--</t>
  </si>
  <si>
    <t>21:0830:000436</t>
  </si>
  <si>
    <t>21:0230:000410</t>
  </si>
  <si>
    <t>21:0230:000410:0003:0001:00</t>
  </si>
  <si>
    <t>021J  :924092:00:------:--</t>
  </si>
  <si>
    <t>21:0830:000437</t>
  </si>
  <si>
    <t>21:0230:000411</t>
  </si>
  <si>
    <t>21:0230:000411:0003:0001:00</t>
  </si>
  <si>
    <t>021J  :924093:00:------:--</t>
  </si>
  <si>
    <t>21:0830:000438</t>
  </si>
  <si>
    <t>21:0230:000412</t>
  </si>
  <si>
    <t>21:0230:000412:0003:0001:00</t>
  </si>
  <si>
    <t>021J  :924094:00:------:--</t>
  </si>
  <si>
    <t>21:0830:000439</t>
  </si>
  <si>
    <t>21:0230:000413</t>
  </si>
  <si>
    <t>21:0230:000413:0003:0001:00</t>
  </si>
  <si>
    <t>021J  :924095:00:------:--</t>
  </si>
  <si>
    <t>21:0830:000440</t>
  </si>
  <si>
    <t>21:0230:000414</t>
  </si>
  <si>
    <t>21:0230:000414:0003:0001:00</t>
  </si>
  <si>
    <t>021J  :924096:00:------:--</t>
  </si>
  <si>
    <t>21:0830:000441</t>
  </si>
  <si>
    <t>21:0230:000415</t>
  </si>
  <si>
    <t>21:0230:000415:0003:0001:00</t>
  </si>
  <si>
    <t>021J  :924097:00:------:--</t>
  </si>
  <si>
    <t>21:0830:000442</t>
  </si>
  <si>
    <t>21:0230:000416</t>
  </si>
  <si>
    <t>21:0230:000416:0003:0001:00</t>
  </si>
  <si>
    <t>021J  :924098:00:------:--</t>
  </si>
  <si>
    <t>21:0830:000443</t>
  </si>
  <si>
    <t>21:0230:000417</t>
  </si>
  <si>
    <t>21:0230:000417:0003:0001:00</t>
  </si>
  <si>
    <t>021J  :924100:00:------:--</t>
  </si>
  <si>
    <t>21:0830:000444</t>
  </si>
  <si>
    <t>21:0230:000418</t>
  </si>
  <si>
    <t>21:0230:000418:0003:0001:00</t>
  </si>
  <si>
    <t>021J  :924102:10:------:--</t>
  </si>
  <si>
    <t>21:0830:000445</t>
  </si>
  <si>
    <t>21:0230:000419</t>
  </si>
  <si>
    <t>21:0230:000419:0003:0001:00</t>
  </si>
  <si>
    <t>021J  :924103:20:924102:10</t>
  </si>
  <si>
    <t>21:0830:000446</t>
  </si>
  <si>
    <t>21:0230:000419:0004:0001:00</t>
  </si>
  <si>
    <t>021J  :924104:00:------:--</t>
  </si>
  <si>
    <t>21:0830:000447</t>
  </si>
  <si>
    <t>21:0230:000420</t>
  </si>
  <si>
    <t>21:0230:000420:0003:0001:00</t>
  </si>
  <si>
    <t>021J  :924105:00:------:--</t>
  </si>
  <si>
    <t>21:0830:000448</t>
  </si>
  <si>
    <t>21:0230:000421</t>
  </si>
  <si>
    <t>21:0230:000421:0003:0001:00</t>
  </si>
  <si>
    <t>021J  :924106:00:------:--</t>
  </si>
  <si>
    <t>21:0830:000449</t>
  </si>
  <si>
    <t>21:0230:000422</t>
  </si>
  <si>
    <t>21:0230:000422:0003:0001:00</t>
  </si>
  <si>
    <t>021J  :924107:00:------:--</t>
  </si>
  <si>
    <t>21:0830:000450</t>
  </si>
  <si>
    <t>21:0230:000423</t>
  </si>
  <si>
    <t>21:0230:000423:0003:0001:00</t>
  </si>
  <si>
    <t>021J  :924108:00:------:--</t>
  </si>
  <si>
    <t>21:0830:000451</t>
  </si>
  <si>
    <t>21:0230:000424</t>
  </si>
  <si>
    <t>21:0230:000424:0003:0001:00</t>
  </si>
  <si>
    <t>021J  :924109:00:------:--</t>
  </si>
  <si>
    <t>21:0830:000452</t>
  </si>
  <si>
    <t>21:0230:000425</t>
  </si>
  <si>
    <t>21:0230:000425:0003:0001:00</t>
  </si>
  <si>
    <t>021J  :924111:00:------:--</t>
  </si>
  <si>
    <t>21:0830:000453</t>
  </si>
  <si>
    <t>21:0230:000426</t>
  </si>
  <si>
    <t>21:0230:000426:0003:0001:00</t>
  </si>
  <si>
    <t>021J  :924112:00:------:--</t>
  </si>
  <si>
    <t>21:0830:000454</t>
  </si>
  <si>
    <t>21:0230:000427</t>
  </si>
  <si>
    <t>21:0230:000427:0003:0001:00</t>
  </si>
  <si>
    <t>021J  :924113:00:------:--</t>
  </si>
  <si>
    <t>21:0830:000455</t>
  </si>
  <si>
    <t>21:0230:000428</t>
  </si>
  <si>
    <t>21:0230:000428:0003:0001:00</t>
  </si>
  <si>
    <t>021J  :924114:00:------:--</t>
  </si>
  <si>
    <t>21:0830:000456</t>
  </si>
  <si>
    <t>21:0230:000429</t>
  </si>
  <si>
    <t>21:0230:000429:0003:0001:00</t>
  </si>
  <si>
    <t>021J  :924115:00:------:--</t>
  </si>
  <si>
    <t>21:0830:000457</t>
  </si>
  <si>
    <t>21:0230:000430</t>
  </si>
  <si>
    <t>21:0230:000430:0003:0001:00</t>
  </si>
  <si>
    <t>021J  :924116:00:------:--</t>
  </si>
  <si>
    <t>21:0830:000458</t>
  </si>
  <si>
    <t>21:0230:000431</t>
  </si>
  <si>
    <t>21:0230:000431:0003:0001:00</t>
  </si>
  <si>
    <t>021J  :924117:00:------:--</t>
  </si>
  <si>
    <t>21:0830:000459</t>
  </si>
  <si>
    <t>21:0230:000432</t>
  </si>
  <si>
    <t>21:0230:000432:0003:0001:00</t>
  </si>
  <si>
    <t>021J  :924118:00:------:--</t>
  </si>
  <si>
    <t>21:0830:000460</t>
  </si>
  <si>
    <t>21:0230:000433</t>
  </si>
  <si>
    <t>21:0230:000433:0003:0001:00</t>
  </si>
  <si>
    <t>021J  :924119:00:------:--</t>
  </si>
  <si>
    <t>21:0830:000461</t>
  </si>
  <si>
    <t>21:0230:000434</t>
  </si>
  <si>
    <t>21:0230:000434:0003:0001:00</t>
  </si>
  <si>
    <t>021J  :924120:00:------:--</t>
  </si>
  <si>
    <t>21:0830:000462</t>
  </si>
  <si>
    <t>21:0230:000435</t>
  </si>
  <si>
    <t>21:0230:000435:0003:0001:00</t>
  </si>
  <si>
    <t>021J  :924122:10:------:--</t>
  </si>
  <si>
    <t>21:0830:000463</t>
  </si>
  <si>
    <t>21:0230:000436</t>
  </si>
  <si>
    <t>21:0230:000436:0003:0001:00</t>
  </si>
  <si>
    <t>021J  :924123:20:924122:10</t>
  </si>
  <si>
    <t>21:0830:000464</t>
  </si>
  <si>
    <t>21:0230:000436:0004:0001:00</t>
  </si>
  <si>
    <t>021J  :924124:00:------:--</t>
  </si>
  <si>
    <t>21:0830:000465</t>
  </si>
  <si>
    <t>21:0230:000437</t>
  </si>
  <si>
    <t>21:0230:000437:0003:0001:00</t>
  </si>
  <si>
    <t>021J  :924125:00:------:--</t>
  </si>
  <si>
    <t>21:0830:000466</t>
  </si>
  <si>
    <t>21:0230:000438</t>
  </si>
  <si>
    <t>21:0230:000438:0003:0001:00</t>
  </si>
  <si>
    <t>021J  :924126:00:------:--</t>
  </si>
  <si>
    <t>21:0830:000467</t>
  </si>
  <si>
    <t>21:0230:000439</t>
  </si>
  <si>
    <t>21:0230:000439:0003:0001:00</t>
  </si>
  <si>
    <t>021J  :924127:00:------:--</t>
  </si>
  <si>
    <t>21:0830:000468</t>
  </si>
  <si>
    <t>21:0230:000440</t>
  </si>
  <si>
    <t>21:0230:000440:0003:0001:00</t>
  </si>
  <si>
    <t>021J  :924129:00:------:--</t>
  </si>
  <si>
    <t>21:0830:000469</t>
  </si>
  <si>
    <t>21:0230:000441</t>
  </si>
  <si>
    <t>21:0230:000441:0003:0001:00</t>
  </si>
  <si>
    <t>021J  :924130:00:------:--</t>
  </si>
  <si>
    <t>21:0830:000470</t>
  </si>
  <si>
    <t>21:0230:000442</t>
  </si>
  <si>
    <t>21:0230:000442:0003:0001:00</t>
  </si>
  <si>
    <t>021J  :924131:00:------:--</t>
  </si>
  <si>
    <t>21:0830:000471</t>
  </si>
  <si>
    <t>21:0230:000443</t>
  </si>
  <si>
    <t>21:0230:000443:0003:0001:00</t>
  </si>
  <si>
    <t>021J  :924132:00:------:--</t>
  </si>
  <si>
    <t>21:0830:000472</t>
  </si>
  <si>
    <t>21:0230:000444</t>
  </si>
  <si>
    <t>21:0230:000444:0003:0001:00</t>
  </si>
  <si>
    <t>021J  :924133:00:------:--</t>
  </si>
  <si>
    <t>21:0830:000473</t>
  </si>
  <si>
    <t>21:0230:000445</t>
  </si>
  <si>
    <t>21:0230:000445:0003:0001:00</t>
  </si>
  <si>
    <t>021J  :924134:00:------:--</t>
  </si>
  <si>
    <t>21:0830:000474</t>
  </si>
  <si>
    <t>21:0230:000446</t>
  </si>
  <si>
    <t>21:0230:000446:0003:0001:00</t>
  </si>
  <si>
    <t>021J  :924135:00:------:--</t>
  </si>
  <si>
    <t>21:0830:000475</t>
  </si>
  <si>
    <t>21:0230:000447</t>
  </si>
  <si>
    <t>21:0230:000447:0003:0001:00</t>
  </si>
  <si>
    <t>021J  :924136:00:------:--</t>
  </si>
  <si>
    <t>21:0830:000476</t>
  </si>
  <si>
    <t>21:0230:000448</t>
  </si>
  <si>
    <t>21:0230:000448:0003:0001:00</t>
  </si>
  <si>
    <t>021J  :925002:00:------:--</t>
  </si>
  <si>
    <t>21:0830:000477</t>
  </si>
  <si>
    <t>21:0230:000449</t>
  </si>
  <si>
    <t>21:0230:000449:0003:0001:00</t>
  </si>
  <si>
    <t>021J  :925003:10:------:--</t>
  </si>
  <si>
    <t>21:0830:000478</t>
  </si>
  <si>
    <t>21:0230:000450</t>
  </si>
  <si>
    <t>21:0230:000450:0003:0001:00</t>
  </si>
  <si>
    <t>021J  :925004:20:925003:10</t>
  </si>
  <si>
    <t>21:0830:000479</t>
  </si>
  <si>
    <t>21:0230:000450:0004:0001:00</t>
  </si>
  <si>
    <t>021J  :925005:00:------:--</t>
  </si>
  <si>
    <t>21:0830:000480</t>
  </si>
  <si>
    <t>21:0230:000451</t>
  </si>
  <si>
    <t>21:0230:000451:0003:0001:00</t>
  </si>
  <si>
    <t>021J  :925006:00:------:--</t>
  </si>
  <si>
    <t>21:0830:000481</t>
  </si>
  <si>
    <t>21:0230:000452</t>
  </si>
  <si>
    <t>21:0230:000452:0003:0001:00</t>
  </si>
  <si>
    <t>021J  :925007:00:------:--</t>
  </si>
  <si>
    <t>21:0830:000482</t>
  </si>
  <si>
    <t>21:0230:000453</t>
  </si>
  <si>
    <t>21:0230:000453:0003:0001:00</t>
  </si>
  <si>
    <t>021J  :925008:00:------:--</t>
  </si>
  <si>
    <t>21:0830:000483</t>
  </si>
  <si>
    <t>21:0230:000454</t>
  </si>
  <si>
    <t>21:0230:000454:0003:0001:00</t>
  </si>
  <si>
    <t>021J  :925009:00:------:--</t>
  </si>
  <si>
    <t>21:0830:000484</t>
  </si>
  <si>
    <t>21:0230:000455</t>
  </si>
  <si>
    <t>21:0230:000455:0003:0001:00</t>
  </si>
  <si>
    <t>021J  :925010:00:------:--</t>
  </si>
  <si>
    <t>21:0830:000485</t>
  </si>
  <si>
    <t>21:0230:000456</t>
  </si>
  <si>
    <t>21:0230:000456:0003:0001:00</t>
  </si>
  <si>
    <t>021J  :925011:00:------:--</t>
  </si>
  <si>
    <t>21:0830:000486</t>
  </si>
  <si>
    <t>21:0230:000457</t>
  </si>
  <si>
    <t>21:0230:000457:0003:0001:00</t>
  </si>
  <si>
    <t>021J  :925012:00:------:--</t>
  </si>
  <si>
    <t>21:0830:000487</t>
  </si>
  <si>
    <t>21:0230:000458</t>
  </si>
  <si>
    <t>21:0230:000458:0003:0001:00</t>
  </si>
  <si>
    <t>021J02:927002:00:------:--</t>
  </si>
  <si>
    <t>21:0867:000001</t>
  </si>
  <si>
    <t>21:0240:000001</t>
  </si>
  <si>
    <t>21:0240:000001:0003:0001:00</t>
  </si>
  <si>
    <t>021J02:927003:00:------:--</t>
  </si>
  <si>
    <t>21:0867:000002</t>
  </si>
  <si>
    <t>21:0240:000002</t>
  </si>
  <si>
    <t>21:0240:000002:0003:0001:00</t>
  </si>
  <si>
    <t>021J02:927004:00:------:--</t>
  </si>
  <si>
    <t>21:0867:000003</t>
  </si>
  <si>
    <t>21:0240:000003</t>
  </si>
  <si>
    <t>21:0240:000003:0003:0001:00</t>
  </si>
  <si>
    <t>021J02:927005:00:------:--</t>
  </si>
  <si>
    <t>21:0867:000004</t>
  </si>
  <si>
    <t>21:0240:000004</t>
  </si>
  <si>
    <t>21:0240:000004:0003:0001:00</t>
  </si>
  <si>
    <t>021J02:927006:00:------:--</t>
  </si>
  <si>
    <t>21:0867:000005</t>
  </si>
  <si>
    <t>21:0240:000005</t>
  </si>
  <si>
    <t>21:0240:000005:0003:0001:00</t>
  </si>
  <si>
    <t>021J02:927007:10:------:--</t>
  </si>
  <si>
    <t>21:0867:000006</t>
  </si>
  <si>
    <t>21:0240:000006</t>
  </si>
  <si>
    <t>21:0240:000006:0003:0001:00</t>
  </si>
  <si>
    <t>021J02:927008:20:927007:10</t>
  </si>
  <si>
    <t>21:0867:000007</t>
  </si>
  <si>
    <t>21:0240:000006:0004:0001:00</t>
  </si>
  <si>
    <t>021J02:927009:00:------:--</t>
  </si>
  <si>
    <t>21:0867:000008</t>
  </si>
  <si>
    <t>21:0240:000007</t>
  </si>
  <si>
    <t>21:0240:000007:0003:0001:00</t>
  </si>
  <si>
    <t>021J02:927010:00:------:--</t>
  </si>
  <si>
    <t>21:0867:000009</t>
  </si>
  <si>
    <t>21:0240:000008</t>
  </si>
  <si>
    <t>21:0240:000008:0003:0001:00</t>
  </si>
  <si>
    <t>021J02:927011:00:------:--</t>
  </si>
  <si>
    <t>21:0867:000010</t>
  </si>
  <si>
    <t>21:0240:000009</t>
  </si>
  <si>
    <t>21:0240:000009:0003:0001:00</t>
  </si>
  <si>
    <t>021J02:927012:00:------:--</t>
  </si>
  <si>
    <t>21:0867:000011</t>
  </si>
  <si>
    <t>21:0240:000010</t>
  </si>
  <si>
    <t>21:0240:000010:0003:0001:00</t>
  </si>
  <si>
    <t>021J02:927013:00:------:--</t>
  </si>
  <si>
    <t>21:0867:000012</t>
  </si>
  <si>
    <t>21:0240:000011</t>
  </si>
  <si>
    <t>21:0240:000011:0003:0001:00</t>
  </si>
  <si>
    <t>021J02:927015:00:------:--</t>
  </si>
  <si>
    <t>21:0867:000013</t>
  </si>
  <si>
    <t>21:0240:000012</t>
  </si>
  <si>
    <t>21:0240:000012:0003:0001:00</t>
  </si>
  <si>
    <t>021J02:927016:00:------:--</t>
  </si>
  <si>
    <t>21:0867:000014</t>
  </si>
  <si>
    <t>21:0240:000013</t>
  </si>
  <si>
    <t>21:0240:000013:0003:0001:00</t>
  </si>
  <si>
    <t>021J02:927017:00:------:--</t>
  </si>
  <si>
    <t>21:0867:000015</t>
  </si>
  <si>
    <t>21:0240:000014</t>
  </si>
  <si>
    <t>21:0240:000014:0003:0001:00</t>
  </si>
  <si>
    <t>021J02:927018:00:------:--</t>
  </si>
  <si>
    <t>21:0867:000016</t>
  </si>
  <si>
    <t>21:0240:000015</t>
  </si>
  <si>
    <t>21:0240:000015:0003:0001:00</t>
  </si>
  <si>
    <t>021J02:927019:00:------:--</t>
  </si>
  <si>
    <t>21:0867:000017</t>
  </si>
  <si>
    <t>21:0240:000016</t>
  </si>
  <si>
    <t>21:0240:000016:0003:0001:00</t>
  </si>
  <si>
    <t>021J02:927020:00:------:--</t>
  </si>
  <si>
    <t>21:0867:000018</t>
  </si>
  <si>
    <t>21:0240:000017</t>
  </si>
  <si>
    <t>21:0240:000017:0003:0001:00</t>
  </si>
  <si>
    <t>021J02:927022:00:------:--</t>
  </si>
  <si>
    <t>21:0867:000019</t>
  </si>
  <si>
    <t>21:0240:000018</t>
  </si>
  <si>
    <t>21:0240:000018:0003:0001:00</t>
  </si>
  <si>
    <t>021J02:927023:00:------:--</t>
  </si>
  <si>
    <t>21:0867:000020</t>
  </si>
  <si>
    <t>21:0240:000019</t>
  </si>
  <si>
    <t>21:0240:000019:0003:0001:00</t>
  </si>
  <si>
    <t>021J02:927024:00:------:--</t>
  </si>
  <si>
    <t>21:0867:000021</t>
  </si>
  <si>
    <t>21:0240:000020</t>
  </si>
  <si>
    <t>21:0240:000020:0003:0001:00</t>
  </si>
  <si>
    <t>021J02:927025:00:------:--</t>
  </si>
  <si>
    <t>21:0867:000022</t>
  </si>
  <si>
    <t>21:0240:000021</t>
  </si>
  <si>
    <t>21:0240:000021:0003:0001:00</t>
  </si>
  <si>
    <t>021J02:927026:00:------:--</t>
  </si>
  <si>
    <t>21:0867:000023</t>
  </si>
  <si>
    <t>21:0240:000022</t>
  </si>
  <si>
    <t>21:0240:000022:0003:0001:00</t>
  </si>
  <si>
    <t>021J02:927027:00:------:--</t>
  </si>
  <si>
    <t>21:0867:000024</t>
  </si>
  <si>
    <t>21:0240:000023</t>
  </si>
  <si>
    <t>21:0240:000023:0003:0001:00</t>
  </si>
  <si>
    <t>021J02:927028:00:------:--</t>
  </si>
  <si>
    <t>21:0867:000025</t>
  </si>
  <si>
    <t>21:0240:000024</t>
  </si>
  <si>
    <t>21:0240:000024:0003:0001:00</t>
  </si>
  <si>
    <t>021J02:927029:00:------:--</t>
  </si>
  <si>
    <t>21:0867:000026</t>
  </si>
  <si>
    <t>21:0240:000025</t>
  </si>
  <si>
    <t>21:0240:000025:0003:0001:00</t>
  </si>
  <si>
    <t>021J02:927030:00:------:--</t>
  </si>
  <si>
    <t>21:0867:000027</t>
  </si>
  <si>
    <t>21:0240:000026</t>
  </si>
  <si>
    <t>21:0240:000026:0003:0001:00</t>
  </si>
  <si>
    <t>021J02:927031:00:------:--</t>
  </si>
  <si>
    <t>21:0867:000028</t>
  </si>
  <si>
    <t>21:0240:000027</t>
  </si>
  <si>
    <t>21:0240:000027:0003:0001:00</t>
  </si>
  <si>
    <t>021J02:927032:00:------:--</t>
  </si>
  <si>
    <t>21:0867:000029</t>
  </si>
  <si>
    <t>21:0240:000028</t>
  </si>
  <si>
    <t>21:0240:000028:0003:0001:00</t>
  </si>
  <si>
    <t>021J02:927033:10:------:--</t>
  </si>
  <si>
    <t>21:0867:000030</t>
  </si>
  <si>
    <t>21:0240:000029</t>
  </si>
  <si>
    <t>21:0240:000029:0003:0001:00</t>
  </si>
  <si>
    <t>021J02:927034:20:927033:10</t>
  </si>
  <si>
    <t>21:0867:000031</t>
  </si>
  <si>
    <t>21:0240:000029:0004:0001:00</t>
  </si>
  <si>
    <t>021J02:927035:00:------:--</t>
  </si>
  <si>
    <t>21:0867:000032</t>
  </si>
  <si>
    <t>21:0240:000030</t>
  </si>
  <si>
    <t>21:0240:000030:0003:0001:00</t>
  </si>
  <si>
    <t>021J02:927036:00:------:--</t>
  </si>
  <si>
    <t>21:0867:000033</t>
  </si>
  <si>
    <t>21:0240:000031</t>
  </si>
  <si>
    <t>21:0240:000031:0003:0001:00</t>
  </si>
  <si>
    <t>021J02:927037:00:------:--</t>
  </si>
  <si>
    <t>21:0867:000034</t>
  </si>
  <si>
    <t>21:0240:000032</t>
  </si>
  <si>
    <t>21:0240:000032:0003:0001:00</t>
  </si>
  <si>
    <t>021J02:927038:00:------:--</t>
  </si>
  <si>
    <t>21:0867:000035</t>
  </si>
  <si>
    <t>21:0240:000033</t>
  </si>
  <si>
    <t>21:0240:000033:0003:0001:00</t>
  </si>
  <si>
    <t>021J02:927040:00:------:--</t>
  </si>
  <si>
    <t>21:0867:000036</t>
  </si>
  <si>
    <t>21:0240:000034</t>
  </si>
  <si>
    <t>21:0240:000034:0003:0001:00</t>
  </si>
  <si>
    <t>021J02:927042:00:------:--</t>
  </si>
  <si>
    <t>21:0867:000037</t>
  </si>
  <si>
    <t>21:0240:000035</t>
  </si>
  <si>
    <t>21:0240:000035:0003:0001:00</t>
  </si>
  <si>
    <t>021J02:927043:00:------:--</t>
  </si>
  <si>
    <t>21:0867:000038</t>
  </si>
  <si>
    <t>21:0240:000036</t>
  </si>
  <si>
    <t>21:0240:000036:0003:0001:00</t>
  </si>
  <si>
    <t>021J02:927044:00:------:--</t>
  </si>
  <si>
    <t>21:0867:000039</t>
  </si>
  <si>
    <t>21:0240:000037</t>
  </si>
  <si>
    <t>21:0240:000037:0003:0001:00</t>
  </si>
  <si>
    <t>021J02:927045:00:------:--</t>
  </si>
  <si>
    <t>21:0867:000040</t>
  </si>
  <si>
    <t>21:0240:000038</t>
  </si>
  <si>
    <t>21:0240:000038:0003:0001:00</t>
  </si>
  <si>
    <t>021J02:927046:00:------:--</t>
  </si>
  <si>
    <t>21:0867:000041</t>
  </si>
  <si>
    <t>21:0240:000039</t>
  </si>
  <si>
    <t>21:0240:000039:0003:0001:00</t>
  </si>
  <si>
    <t>021J02:927047:00:------:--</t>
  </si>
  <si>
    <t>21:0867:000042</t>
  </si>
  <si>
    <t>21:0240:000040</t>
  </si>
  <si>
    <t>21:0240:000040:0003:0001:00</t>
  </si>
  <si>
    <t>021J02:927048:00:------:--</t>
  </si>
  <si>
    <t>21:0867:000043</t>
  </si>
  <si>
    <t>21:0240:000041</t>
  </si>
  <si>
    <t>21:0240:000041:0003:0001:00</t>
  </si>
  <si>
    <t>021J02:927049:00:------:--</t>
  </si>
  <si>
    <t>21:0867:000044</t>
  </si>
  <si>
    <t>21:0240:000042</t>
  </si>
  <si>
    <t>21:0240:000042:0003:0001:00</t>
  </si>
  <si>
    <t>021J02:927050:00:------:--</t>
  </si>
  <si>
    <t>21:0867:000045</t>
  </si>
  <si>
    <t>21:0240:000043</t>
  </si>
  <si>
    <t>21:0240:000043:0003:0001:00</t>
  </si>
  <si>
    <t>021J02:927051:00:------:--</t>
  </si>
  <si>
    <t>21:0867:000046</t>
  </si>
  <si>
    <t>21:0240:000044</t>
  </si>
  <si>
    <t>21:0240:000044:0003:0001:00</t>
  </si>
  <si>
    <t>021J02:927052:00:------:--</t>
  </si>
  <si>
    <t>21:0867:000047</t>
  </si>
  <si>
    <t>21:0240:000045</t>
  </si>
  <si>
    <t>21:0240:000045:0003:0001:00</t>
  </si>
  <si>
    <t>021J02:927053:10:------:--</t>
  </si>
  <si>
    <t>21:0867:000048</t>
  </si>
  <si>
    <t>21:0240:000046</t>
  </si>
  <si>
    <t>21:0240:000046:0003:0001:00</t>
  </si>
  <si>
    <t>021J02:927054:20:927053:10</t>
  </si>
  <si>
    <t>21:0867:000049</t>
  </si>
  <si>
    <t>21:0240:000046:0004:0001:00</t>
  </si>
  <si>
    <t>021J02:927055:00:------:--</t>
  </si>
  <si>
    <t>21:0867:000050</t>
  </si>
  <si>
    <t>21:0240:000047</t>
  </si>
  <si>
    <t>21:0240:000047:0003:0001:00</t>
  </si>
  <si>
    <t>021J02:927056:00:------:--</t>
  </si>
  <si>
    <t>21:0867:000051</t>
  </si>
  <si>
    <t>21:0240:000048</t>
  </si>
  <si>
    <t>21:0240:000048:0003:0001:00</t>
  </si>
  <si>
    <t>021J02:927057:00:------:--</t>
  </si>
  <si>
    <t>21:0867:000052</t>
  </si>
  <si>
    <t>21:0240:000049</t>
  </si>
  <si>
    <t>21:0240:000049:0003:0001:00</t>
  </si>
  <si>
    <t>021J02:927059:00:------:--</t>
  </si>
  <si>
    <t>21:0867:000053</t>
  </si>
  <si>
    <t>21:0240:000050</t>
  </si>
  <si>
    <t>21:0240:000050:0003:0001:00</t>
  </si>
  <si>
    <t>021J02:927060:00:------:--</t>
  </si>
  <si>
    <t>21:0867:000054</t>
  </si>
  <si>
    <t>21:0240:000051</t>
  </si>
  <si>
    <t>21:0240:000051:0003:0001:00</t>
  </si>
  <si>
    <t>021J02:927062:10:------:--</t>
  </si>
  <si>
    <t>21:0867:000055</t>
  </si>
  <si>
    <t>21:0240:000052</t>
  </si>
  <si>
    <t>21:0240:000052:0003:0001:00</t>
  </si>
  <si>
    <t>021J02:927063:20:927062:10</t>
  </si>
  <si>
    <t>21:0867:000056</t>
  </si>
  <si>
    <t>21:0240:000052:0004:0001:00</t>
  </si>
  <si>
    <t>021J02:927064:00:------:--</t>
  </si>
  <si>
    <t>21:0867:000057</t>
  </si>
  <si>
    <t>21:0240:000053</t>
  </si>
  <si>
    <t>21:0240:000053:0003:0001:00</t>
  </si>
  <si>
    <t>021J02:927065:00:------:--</t>
  </si>
  <si>
    <t>21:0867:000058</t>
  </si>
  <si>
    <t>21:0240:000054</t>
  </si>
  <si>
    <t>21:0240:000054:0003:0001:00</t>
  </si>
  <si>
    <t>021J02:927066:00:------:--</t>
  </si>
  <si>
    <t>21:0867:000059</t>
  </si>
  <si>
    <t>21:0240:000055</t>
  </si>
  <si>
    <t>21:0240:000055:0003:0001:00</t>
  </si>
  <si>
    <t>021J02:927067:00:------:--</t>
  </si>
  <si>
    <t>21:0867:000060</t>
  </si>
  <si>
    <t>21:0240:000056</t>
  </si>
  <si>
    <t>21:0240:000056:0003:0001:00</t>
  </si>
  <si>
    <t>021J02:927068:00:------:--</t>
  </si>
  <si>
    <t>21:0867:000061</t>
  </si>
  <si>
    <t>21:0240:000057</t>
  </si>
  <si>
    <t>21:0240:000057:0003:0001:00</t>
  </si>
  <si>
    <t>021J02:927069:00:------:--</t>
  </si>
  <si>
    <t>21:0867:000062</t>
  </si>
  <si>
    <t>21:0240:000058</t>
  </si>
  <si>
    <t>21:0240:000058:0003:0001:00</t>
  </si>
  <si>
    <t>021J02:927070:00:------:--</t>
  </si>
  <si>
    <t>21:0867:000063</t>
  </si>
  <si>
    <t>21:0240:000059</t>
  </si>
  <si>
    <t>21:0240:000059:0003:0001:00</t>
  </si>
  <si>
    <t>021J02:927071:00:------:--</t>
  </si>
  <si>
    <t>21:0867:000064</t>
  </si>
  <si>
    <t>21:0240:000060</t>
  </si>
  <si>
    <t>21:0240:000060:0003:0001:00</t>
  </si>
  <si>
    <t>021J02:927072:00:------:--</t>
  </si>
  <si>
    <t>21:0867:000065</t>
  </si>
  <si>
    <t>21:0240:000061</t>
  </si>
  <si>
    <t>21:0240:000061:0003:0001:00</t>
  </si>
  <si>
    <t>021J02:927073:00:------:--</t>
  </si>
  <si>
    <t>21:0867:000066</t>
  </si>
  <si>
    <t>21:0240:000062</t>
  </si>
  <si>
    <t>21:0240:000062:0003:0001:00</t>
  </si>
  <si>
    <t>021J02:927074:00:------:--</t>
  </si>
  <si>
    <t>21:0867:000067</t>
  </si>
  <si>
    <t>21:0240:000063</t>
  </si>
  <si>
    <t>21:0240:000063:0003:0001:00</t>
  </si>
  <si>
    <t>021J02:927076:00:------:--</t>
  </si>
  <si>
    <t>21:0867:000068</t>
  </si>
  <si>
    <t>21:0240:000064</t>
  </si>
  <si>
    <t>21:0240:000064:0003:0001:00</t>
  </si>
  <si>
    <t>021J02:927077:00:------:--</t>
  </si>
  <si>
    <t>21:0867:000069</t>
  </si>
  <si>
    <t>21:0240:000065</t>
  </si>
  <si>
    <t>21:0240:000065:0003:0001:00</t>
  </si>
  <si>
    <t>021J02:927078:00:------:--</t>
  </si>
  <si>
    <t>21:0867:000070</t>
  </si>
  <si>
    <t>21:0240:000066</t>
  </si>
  <si>
    <t>21:0240:000066:0003:0001:00</t>
  </si>
  <si>
    <t>021J02:927079:00:------:--</t>
  </si>
  <si>
    <t>21:0867:000071</t>
  </si>
  <si>
    <t>21:0240:000067</t>
  </si>
  <si>
    <t>21:0240:000067:0003:0001:00</t>
  </si>
  <si>
    <t>021J02:927080:00:------:--</t>
  </si>
  <si>
    <t>21:0867:000072</t>
  </si>
  <si>
    <t>21:0240:000068</t>
  </si>
  <si>
    <t>21:0240:000068:0003:0001:00</t>
  </si>
  <si>
    <t>021J02:927082:10:------:--</t>
  </si>
  <si>
    <t>21:0867:000073</t>
  </si>
  <si>
    <t>21:0240:000069</t>
  </si>
  <si>
    <t>21:0240:000069:0003:0001:00</t>
  </si>
  <si>
    <t>021J02:927083:20:927082:10</t>
  </si>
  <si>
    <t>21:0867:000074</t>
  </si>
  <si>
    <t>21:0240:000069:0004:0001:00</t>
  </si>
  <si>
    <t>021J02:927084:00:------:--</t>
  </si>
  <si>
    <t>21:0867:000075</t>
  </si>
  <si>
    <t>21:0240:000070</t>
  </si>
  <si>
    <t>21:0240:000070:0003:0001:00</t>
  </si>
  <si>
    <t>021J02:927085:00:------:--</t>
  </si>
  <si>
    <t>21:0867:000076</t>
  </si>
  <si>
    <t>21:0240:000071</t>
  </si>
  <si>
    <t>21:0240:000071:0003:0001:00</t>
  </si>
  <si>
    <t>021J02:927086:00:------:--</t>
  </si>
  <si>
    <t>21:0867:000077</t>
  </si>
  <si>
    <t>21:0240:000072</t>
  </si>
  <si>
    <t>21:0240:000072:0003:0001:00</t>
  </si>
  <si>
    <t>021J02:927087:00:------:--</t>
  </si>
  <si>
    <t>21:0867:000078</t>
  </si>
  <si>
    <t>21:0240:000073</t>
  </si>
  <si>
    <t>21:0240:000073:0003:0001:00</t>
  </si>
  <si>
    <t>021J02:927088:00:------:--</t>
  </si>
  <si>
    <t>21:0867:000079</t>
  </si>
  <si>
    <t>21:0240:000074</t>
  </si>
  <si>
    <t>21:0240:000074:0003:0001:00</t>
  </si>
  <si>
    <t>021J02:927089:00:------:--</t>
  </si>
  <si>
    <t>21:0867:000080</t>
  </si>
  <si>
    <t>21:0240:000075</t>
  </si>
  <si>
    <t>21:0240:000075:0003:0001:00</t>
  </si>
  <si>
    <t>021J02:927090:00:------:--</t>
  </si>
  <si>
    <t>21:0867:000081</t>
  </si>
  <si>
    <t>21:0240:000076</t>
  </si>
  <si>
    <t>21:0240:000076:0003:0001:00</t>
  </si>
  <si>
    <t>021J02:927091:00:------:--</t>
  </si>
  <si>
    <t>21:0867:000082</t>
  </si>
  <si>
    <t>21:0240:000077</t>
  </si>
  <si>
    <t>21:0240:000077:0003:0001:00</t>
  </si>
  <si>
    <t>021J02:927092:00:------:--</t>
  </si>
  <si>
    <t>21:0867:000083</t>
  </si>
  <si>
    <t>21:0240:000078</t>
  </si>
  <si>
    <t>21:0240:000078:0003:0001:00</t>
  </si>
  <si>
    <t>021J02:927093:00:------:--</t>
  </si>
  <si>
    <t>21:0867:000084</t>
  </si>
  <si>
    <t>21:0240:000079</t>
  </si>
  <si>
    <t>21:0240:000079:0003:0001:00</t>
  </si>
  <si>
    <t>021J02:927094:00:------:--</t>
  </si>
  <si>
    <t>21:0867:000085</t>
  </si>
  <si>
    <t>21:0240:000080</t>
  </si>
  <si>
    <t>21:0240:000080:0003:0001:00</t>
  </si>
  <si>
    <t>021J02:927095:00:------:--</t>
  </si>
  <si>
    <t>21:0867:000086</t>
  </si>
  <si>
    <t>21:0240:000081</t>
  </si>
  <si>
    <t>21:0240:000081:0003:0001:00</t>
  </si>
  <si>
    <t>021J02:927096:00:------:--</t>
  </si>
  <si>
    <t>21:0867:000087</t>
  </si>
  <si>
    <t>21:0240:000082</t>
  </si>
  <si>
    <t>21:0240:000082:0003:0001:00</t>
  </si>
  <si>
    <t>021J02:927098:00:------:--</t>
  </si>
  <si>
    <t>21:0867:000088</t>
  </si>
  <si>
    <t>21:0240:000083</t>
  </si>
  <si>
    <t>21:0240:000083:0003:0001:00</t>
  </si>
  <si>
    <t>021J02:927099:00:------:--</t>
  </si>
  <si>
    <t>21:0867:000089</t>
  </si>
  <si>
    <t>21:0240:000084</t>
  </si>
  <si>
    <t>21:0240:000084:0003:0001:00</t>
  </si>
  <si>
    <t>021J02:927102:00:------:--</t>
  </si>
  <si>
    <t>21:0867:000090</t>
  </si>
  <si>
    <t>21:0240:000085</t>
  </si>
  <si>
    <t>21:0240:000085:0003:0001:00</t>
  </si>
  <si>
    <t>021J02:927103:00:------:--</t>
  </si>
  <si>
    <t>21:0867:000091</t>
  </si>
  <si>
    <t>21:0240:000086</t>
  </si>
  <si>
    <t>21:0240:000086:0003:0001:00</t>
  </si>
  <si>
    <t>021J02:927104:00:------:--</t>
  </si>
  <si>
    <t>21:0867:000092</t>
  </si>
  <si>
    <t>21:0240:000087</t>
  </si>
  <si>
    <t>21:0240:000087:0003:0001:00</t>
  </si>
  <si>
    <t>021J02:927105:00:------:--</t>
  </si>
  <si>
    <t>21:0867:000093</t>
  </si>
  <si>
    <t>21:0240:000088</t>
  </si>
  <si>
    <t>21:0240:000088:0003:0001:00</t>
  </si>
  <si>
    <t>021J02:927106:00:------:--</t>
  </si>
  <si>
    <t>21:0867:000094</t>
  </si>
  <si>
    <t>21:0240:000089</t>
  </si>
  <si>
    <t>21:0240:000089:0003:0001:00</t>
  </si>
  <si>
    <t>021J02:927107:00:------:--</t>
  </si>
  <si>
    <t>21:0867:000095</t>
  </si>
  <si>
    <t>21:0240:000090</t>
  </si>
  <si>
    <t>21:0240:000090:0003:0001:00</t>
  </si>
  <si>
    <t>021J02:927108:00:------:--</t>
  </si>
  <si>
    <t>21:0867:000096</t>
  </si>
  <si>
    <t>21:0240:000091</t>
  </si>
  <si>
    <t>21:0240:000091:0003:0001:00</t>
  </si>
  <si>
    <t>021J02:927109:00:------:--</t>
  </si>
  <si>
    <t>21:0867:000097</t>
  </si>
  <si>
    <t>21:0240:000092</t>
  </si>
  <si>
    <t>21:0240:000092:0003:0001:00</t>
  </si>
  <si>
    <t>021J02:927110:00:------:--</t>
  </si>
  <si>
    <t>21:0867:000098</t>
  </si>
  <si>
    <t>21:0240:000093</t>
  </si>
  <si>
    <t>21:0240:000093:0003:0001:00</t>
  </si>
  <si>
    <t>021J02:927111:00:------:--</t>
  </si>
  <si>
    <t>21:0867:000099</t>
  </si>
  <si>
    <t>21:0240:000094</t>
  </si>
  <si>
    <t>21:0240:000094:0003:0001:00</t>
  </si>
  <si>
    <t>021J02:927112:00:------:--</t>
  </si>
  <si>
    <t>21:0867:000100</t>
  </si>
  <si>
    <t>21:0240:000095</t>
  </si>
  <si>
    <t>21:0240:000095:0003:0001:00</t>
  </si>
  <si>
    <t>021J02:927113:00:------:--</t>
  </si>
  <si>
    <t>21:0867:000101</t>
  </si>
  <si>
    <t>21:0240:000096</t>
  </si>
  <si>
    <t>21:0240:000096:0003:0001:00</t>
  </si>
  <si>
    <t>021J02:927114:00:------:--</t>
  </si>
  <si>
    <t>21:0867:000102</t>
  </si>
  <si>
    <t>21:0240:000097</t>
  </si>
  <si>
    <t>21:0240:000097:0003:0001:00</t>
  </si>
  <si>
    <t>021J02:927116:10:------:--</t>
  </si>
  <si>
    <t>21:0867:000103</t>
  </si>
  <si>
    <t>21:0240:000098</t>
  </si>
  <si>
    <t>21:0240:000098:0003:0001:00</t>
  </si>
  <si>
    <t>021J02:927117:20:927116:10</t>
  </si>
  <si>
    <t>21:0867:000104</t>
  </si>
  <si>
    <t>21:0240:000098:0004:0001:00</t>
  </si>
  <si>
    <t>021J02:927118:00:------:--</t>
  </si>
  <si>
    <t>21:0867:000105</t>
  </si>
  <si>
    <t>21:0240:000099</t>
  </si>
  <si>
    <t>21:0240:000099:0003:0001:00</t>
  </si>
  <si>
    <t>021J02:927119:00:------:--</t>
  </si>
  <si>
    <t>21:0867:000106</t>
  </si>
  <si>
    <t>21:0240:000100</t>
  </si>
  <si>
    <t>21:0240:000100:0003:0001:00</t>
  </si>
  <si>
    <t>021J02:927120:00:------:--</t>
  </si>
  <si>
    <t>21:0867:000107</t>
  </si>
  <si>
    <t>21:0240:000101</t>
  </si>
  <si>
    <t>21:0240:000101:0003:0001:00</t>
  </si>
  <si>
    <t>021J02:927122:00:------:--</t>
  </si>
  <si>
    <t>21:0867:000108</t>
  </si>
  <si>
    <t>21:0240:000102</t>
  </si>
  <si>
    <t>21:0240:000102:0003:0001:00</t>
  </si>
  <si>
    <t>021J02:927123:00:------:--</t>
  </si>
  <si>
    <t>21:0867:000109</t>
  </si>
  <si>
    <t>21:0240:000103</t>
  </si>
  <si>
    <t>21:0240:000103:0003:0001:00</t>
  </si>
  <si>
    <t>021J02:927124:00:------:--</t>
  </si>
  <si>
    <t>21:0867:000110</t>
  </si>
  <si>
    <t>21:0240:000104</t>
  </si>
  <si>
    <t>21:0240:000104:0003:0001:00</t>
  </si>
  <si>
    <t>021J02:927125:00:------:--</t>
  </si>
  <si>
    <t>21:0867:000111</t>
  </si>
  <si>
    <t>21:0240:000105</t>
  </si>
  <si>
    <t>21:0240:000105:0003:0001:00</t>
  </si>
  <si>
    <t>021J02:927126:00:------:--</t>
  </si>
  <si>
    <t>21:0867:000112</t>
  </si>
  <si>
    <t>21:0240:000106</t>
  </si>
  <si>
    <t>21:0240:000106:0003:0001:00</t>
  </si>
  <si>
    <t>021J02:927127:00:------:--</t>
  </si>
  <si>
    <t>21:0867:000113</t>
  </si>
  <si>
    <t>21:0240:000107</t>
  </si>
  <si>
    <t>21:0240:000107:0003:0001:00</t>
  </si>
  <si>
    <t>021J02:927128:00:------:--</t>
  </si>
  <si>
    <t>21:0867:000114</t>
  </si>
  <si>
    <t>21:0240:000108</t>
  </si>
  <si>
    <t>21:0240:000108:0003:0001:00</t>
  </si>
  <si>
    <t>021J02:927129:00:------:--</t>
  </si>
  <si>
    <t>21:0867:000115</t>
  </si>
  <si>
    <t>21:0240:000109</t>
  </si>
  <si>
    <t>21:0240:000109:0003:0001:00</t>
  </si>
  <si>
    <t>021J02:927130:00:------:--</t>
  </si>
  <si>
    <t>21:0867:000116</t>
  </si>
  <si>
    <t>21:0240:000110</t>
  </si>
  <si>
    <t>21:0240:000110:0003:0001:00</t>
  </si>
  <si>
    <t>021J02:927131:00:------:--</t>
  </si>
  <si>
    <t>21:0867:000117</t>
  </si>
  <si>
    <t>21:0240:000111</t>
  </si>
  <si>
    <t>21:0240:000111:0003:0001:00</t>
  </si>
  <si>
    <t>021J02:927133:00:------:--</t>
  </si>
  <si>
    <t>21:0867:000118</t>
  </si>
  <si>
    <t>21:0240:000112</t>
  </si>
  <si>
    <t>21:0240:000112:0003:0001:00</t>
  </si>
  <si>
    <t>021J02:927134:00:------:--</t>
  </si>
  <si>
    <t>21:0867:000119</t>
  </si>
  <si>
    <t>21:0240:000113</t>
  </si>
  <si>
    <t>21:0240:000113:0003:0001:00</t>
  </si>
  <si>
    <t>021J02:927135:00:------:--</t>
  </si>
  <si>
    <t>21:0867:000120</t>
  </si>
  <si>
    <t>21:0240:000114</t>
  </si>
  <si>
    <t>21:0240:000114:0003:0001:00</t>
  </si>
  <si>
    <t>021J02:927136:10:------:--</t>
  </si>
  <si>
    <t>21:0867:000121</t>
  </si>
  <si>
    <t>21:0240:000115</t>
  </si>
  <si>
    <t>21:0240:000115:0003:0001:00</t>
  </si>
  <si>
    <t>021J02:927137:20:927136:10</t>
  </si>
  <si>
    <t>21:0867:000122</t>
  </si>
  <si>
    <t>21:0240:000115:0004:0001:00</t>
  </si>
  <si>
    <t>021J02:927138:00:------:--</t>
  </si>
  <si>
    <t>21:0867:000123</t>
  </si>
  <si>
    <t>21:0240:000116</t>
  </si>
  <si>
    <t>21:0240:000116:0003:0001:00</t>
  </si>
  <si>
    <t>021J02:927139:00:------:--</t>
  </si>
  <si>
    <t>21:0867:000124</t>
  </si>
  <si>
    <t>21:0240:000117</t>
  </si>
  <si>
    <t>21:0240:000117:0003:0001:00</t>
  </si>
  <si>
    <t>021J02:927142:00:------:--</t>
  </si>
  <si>
    <t>21:0867:000125</t>
  </si>
  <si>
    <t>21:0240:000118</t>
  </si>
  <si>
    <t>21:0240:000118:0003:0001:00</t>
  </si>
  <si>
    <t>021J02:927143:00:------:--</t>
  </si>
  <si>
    <t>21:0867:000126</t>
  </si>
  <si>
    <t>21:0240:000119</t>
  </si>
  <si>
    <t>21:0240:000119:0003:0001:00</t>
  </si>
  <si>
    <t>021J02:927144:00:------:--</t>
  </si>
  <si>
    <t>21:0867:000127</t>
  </si>
  <si>
    <t>21:0240:000120</t>
  </si>
  <si>
    <t>21:0240:000120:0003:0001:00</t>
  </si>
  <si>
    <t>021J02:927145:00:------:--</t>
  </si>
  <si>
    <t>21:0867:000128</t>
  </si>
  <si>
    <t>21:0240:000121</t>
  </si>
  <si>
    <t>21:0240:000121:0003:0001:00</t>
  </si>
  <si>
    <t>021J02:927146:00:------:--</t>
  </si>
  <si>
    <t>21:0867:000129</t>
  </si>
  <si>
    <t>21:0240:000122</t>
  </si>
  <si>
    <t>21:0240:000122:0003:0001:00</t>
  </si>
  <si>
    <t>021J02:927147:00:------:--</t>
  </si>
  <si>
    <t>21:0867:000130</t>
  </si>
  <si>
    <t>21:0240:000123</t>
  </si>
  <si>
    <t>21:0240:000123:0003:0001:00</t>
  </si>
  <si>
    <t>021J02:927148:00:------:--</t>
  </si>
  <si>
    <t>21:0867:000131</t>
  </si>
  <si>
    <t>21:0240:000124</t>
  </si>
  <si>
    <t>21:0240:000124:0003:0001:00</t>
  </si>
  <si>
    <t>021J02:929002:00:------:--</t>
  </si>
  <si>
    <t>21:0867:000132</t>
  </si>
  <si>
    <t>21:0240:000125</t>
  </si>
  <si>
    <t>21:0240:000125:0003:0001:00</t>
  </si>
  <si>
    <t>021J02:929003:00:------:--</t>
  </si>
  <si>
    <t>21:0867:000133</t>
  </si>
  <si>
    <t>21:0240:000126</t>
  </si>
  <si>
    <t>21:0240:000126:0003:0001:00</t>
  </si>
  <si>
    <t>021J02:929004:10:------:--</t>
  </si>
  <si>
    <t>21:0867:000134</t>
  </si>
  <si>
    <t>21:0240:000127</t>
  </si>
  <si>
    <t>21:0240:000127:0003:0001:00</t>
  </si>
  <si>
    <t>021J02:929005:20:929004:10</t>
  </si>
  <si>
    <t>21:0867:000135</t>
  </si>
  <si>
    <t>21:0240:000127:0004:0001:00</t>
  </si>
  <si>
    <t>021J02:929006:00:------:--</t>
  </si>
  <si>
    <t>21:0867:000136</t>
  </si>
  <si>
    <t>21:0240:000128</t>
  </si>
  <si>
    <t>21:0240:000128:0003:0001:00</t>
  </si>
  <si>
    <t>021J02:929007:00:------:--</t>
  </si>
  <si>
    <t>21:0867:000137</t>
  </si>
  <si>
    <t>21:0240:000129</t>
  </si>
  <si>
    <t>21:0240:000129:0003:0001:00</t>
  </si>
  <si>
    <t>021J02:929008:00:------:--</t>
  </si>
  <si>
    <t>21:0867:000138</t>
  </si>
  <si>
    <t>21:0240:000130</t>
  </si>
  <si>
    <t>21:0240:000130:0003:0001:00</t>
  </si>
  <si>
    <t>021J02:929009:00:------:--</t>
  </si>
  <si>
    <t>21:0867:000139</t>
  </si>
  <si>
    <t>21:0240:000131</t>
  </si>
  <si>
    <t>21:0240:000131:0003:0001:00</t>
  </si>
  <si>
    <t>021J02:929010:00:------:--</t>
  </si>
  <si>
    <t>21:0867:000140</t>
  </si>
  <si>
    <t>21:0240:000132</t>
  </si>
  <si>
    <t>21:0240:000132:0003:0001:00</t>
  </si>
  <si>
    <t>021J02:929011:00:------:--</t>
  </si>
  <si>
    <t>21:0867:000141</t>
  </si>
  <si>
    <t>21:0240:000133</t>
  </si>
  <si>
    <t>21:0240:000133:0003:0001:00</t>
  </si>
  <si>
    <t>021J02:929012:00:------:--</t>
  </si>
  <si>
    <t>21:0867:000142</t>
  </si>
  <si>
    <t>21:0240:000134</t>
  </si>
  <si>
    <t>21:0240:000134:0003:0001:00</t>
  </si>
  <si>
    <t>021J02:929013:00:------:--</t>
  </si>
  <si>
    <t>21:0867:000143</t>
  </si>
  <si>
    <t>21:0240:000135</t>
  </si>
  <si>
    <t>21:0240:000135:0003:0001:00</t>
  </si>
  <si>
    <t>021J02:929014:00:------:--</t>
  </si>
  <si>
    <t>21:0867:000144</t>
  </si>
  <si>
    <t>21:0240:000136</t>
  </si>
  <si>
    <t>21:0240:000136:0003:0001:00</t>
  </si>
  <si>
    <t>021J02:929016:00:------:--</t>
  </si>
  <si>
    <t>21:0867:000145</t>
  </si>
  <si>
    <t>21:0240:000137</t>
  </si>
  <si>
    <t>21:0240:000137:0003:0001:00</t>
  </si>
  <si>
    <t>021J02:929019:00:------:--</t>
  </si>
  <si>
    <t>21:0867:000146</t>
  </si>
  <si>
    <t>21:0240:000138</t>
  </si>
  <si>
    <t>21:0240:000138:0003:0001:00</t>
  </si>
  <si>
    <t>021J02:929020:00:------:--</t>
  </si>
  <si>
    <t>21:0867:000147</t>
  </si>
  <si>
    <t>21:0240:000139</t>
  </si>
  <si>
    <t>21:0240:000139:0003:0001:00</t>
  </si>
  <si>
    <t>021J02:929022:00:------:--</t>
  </si>
  <si>
    <t>21:0867:000148</t>
  </si>
  <si>
    <t>21:0240:000140</t>
  </si>
  <si>
    <t>21:0240:000140:0003:0001:00</t>
  </si>
  <si>
    <t>021J02:929023:00:------:--</t>
  </si>
  <si>
    <t>21:0867:000149</t>
  </si>
  <si>
    <t>21:0240:000141</t>
  </si>
  <si>
    <t>21:0240:000141:0003:0001:00</t>
  </si>
  <si>
    <t>021J02:929024:00:------:--</t>
  </si>
  <si>
    <t>21:0867:000150</t>
  </si>
  <si>
    <t>21:0240:000142</t>
  </si>
  <si>
    <t>21:0240:000142:0003:0001:00</t>
  </si>
  <si>
    <t>021J02:929025:10:------:--</t>
  </si>
  <si>
    <t>21:0867:000151</t>
  </si>
  <si>
    <t>21:0240:000143</t>
  </si>
  <si>
    <t>21:0240:000143:0003:0001:00</t>
  </si>
  <si>
    <t>021J02:929026:20:929025:10</t>
  </si>
  <si>
    <t>21:0867:000152</t>
  </si>
  <si>
    <t>21:0240:000143:0004:0001:00</t>
  </si>
  <si>
    <t>021J02:929027:00:------:--</t>
  </si>
  <si>
    <t>21:0867:000153</t>
  </si>
  <si>
    <t>21:0240:000144</t>
  </si>
  <si>
    <t>21:0240:000144:0003:0001:00</t>
  </si>
  <si>
    <t>021J02:929028:00:------:--</t>
  </si>
  <si>
    <t>21:0867:000154</t>
  </si>
  <si>
    <t>21:0240:000145</t>
  </si>
  <si>
    <t>21:0240:000145:0003:0001:00</t>
  </si>
  <si>
    <t>021J02:929029:00:------:--</t>
  </si>
  <si>
    <t>21:0867:000155</t>
  </si>
  <si>
    <t>21:0240:000146</t>
  </si>
  <si>
    <t>21:0240:000146:0003:0001:00</t>
  </si>
  <si>
    <t>021J02:929030:00:------:--</t>
  </si>
  <si>
    <t>21:0867:000156</t>
  </si>
  <si>
    <t>21:0240:000147</t>
  </si>
  <si>
    <t>21:0240:000147:0003:0001:00</t>
  </si>
  <si>
    <t>021J02:929031:00:------:--</t>
  </si>
  <si>
    <t>21:0867:000157</t>
  </si>
  <si>
    <t>21:0240:000148</t>
  </si>
  <si>
    <t>21:0240:000148:0003:0001:00</t>
  </si>
  <si>
    <t>021J02:929033:00:------:--</t>
  </si>
  <si>
    <t>21:0867:000158</t>
  </si>
  <si>
    <t>21:0240:000149</t>
  </si>
  <si>
    <t>21:0240:000149:0003:0001:00</t>
  </si>
  <si>
    <t>021J02:929034:00:------:--</t>
  </si>
  <si>
    <t>21:0867:000159</t>
  </si>
  <si>
    <t>21:0240:000150</t>
  </si>
  <si>
    <t>21:0240:000150:0003:0001:00</t>
  </si>
  <si>
    <t>021J02:929035:00:------:--</t>
  </si>
  <si>
    <t>21:0867:000160</t>
  </si>
  <si>
    <t>21:0240:000151</t>
  </si>
  <si>
    <t>21:0240:000151:0003:0001:00</t>
  </si>
  <si>
    <t>021J02:929036:00:------:--</t>
  </si>
  <si>
    <t>21:0867:000161</t>
  </si>
  <si>
    <t>21:0240:000152</t>
  </si>
  <si>
    <t>21:0240:000152:0003:0001:00</t>
  </si>
  <si>
    <t>021J02:929037:00:------:--</t>
  </si>
  <si>
    <t>21:0867:000162</t>
  </si>
  <si>
    <t>21:0240:000153</t>
  </si>
  <si>
    <t>21:0240:000153:0003:0001:00</t>
  </si>
  <si>
    <t>021J02:929038:00:------:--</t>
  </si>
  <si>
    <t>21:0867:000163</t>
  </si>
  <si>
    <t>21:0240:000154</t>
  </si>
  <si>
    <t>21:0240:000154:0003:0001:00</t>
  </si>
  <si>
    <t>021J02:929039:00:------:--</t>
  </si>
  <si>
    <t>21:0867:000164</t>
  </si>
  <si>
    <t>21:0240:000155</t>
  </si>
  <si>
    <t>21:0240:000155:0003:0001:00</t>
  </si>
  <si>
    <t>021J02:929040:00:------:--</t>
  </si>
  <si>
    <t>21:0867:000165</t>
  </si>
  <si>
    <t>21:0240:000156</t>
  </si>
  <si>
    <t>21:0240:000156:0003:0001:00</t>
  </si>
  <si>
    <t>021J02:929042:00:------:--</t>
  </si>
  <si>
    <t>21:0867:000166</t>
  </si>
  <si>
    <t>21:0240:000157</t>
  </si>
  <si>
    <t>21:0240:000157:0003:0001:00</t>
  </si>
  <si>
    <t>021J02:929043:00:------:--</t>
  </si>
  <si>
    <t>21:0867:000167</t>
  </si>
  <si>
    <t>21:0240:000158</t>
  </si>
  <si>
    <t>21:0240:000158:0003:0001:00</t>
  </si>
  <si>
    <t>021J02:929044:00:------:--</t>
  </si>
  <si>
    <t>21:0867:000168</t>
  </si>
  <si>
    <t>21:0240:000159</t>
  </si>
  <si>
    <t>21:0240:000159:0003:0001:00</t>
  </si>
  <si>
    <t>021J02:929045:00:------:--</t>
  </si>
  <si>
    <t>21:0867:000169</t>
  </si>
  <si>
    <t>21:0240:000160</t>
  </si>
  <si>
    <t>21:0240:000160:0003:0001:00</t>
  </si>
  <si>
    <t>021J02:929046:00:------:--</t>
  </si>
  <si>
    <t>21:0867:000170</t>
  </si>
  <si>
    <t>21:0240:000161</t>
  </si>
  <si>
    <t>21:0240:000161:0003:0001:00</t>
  </si>
  <si>
    <t>021J02:929047:00:------:--</t>
  </si>
  <si>
    <t>21:0867:000171</t>
  </si>
  <si>
    <t>21:0240:000162</t>
  </si>
  <si>
    <t>21:0240:000162:0003:0001:00</t>
  </si>
  <si>
    <t>021J02:929048:00:------:--</t>
  </si>
  <si>
    <t>21:0867:000172</t>
  </si>
  <si>
    <t>21:0240:000163</t>
  </si>
  <si>
    <t>21:0240:000163:0003:0001:00</t>
  </si>
  <si>
    <t>021J02:929049:00:------:--</t>
  </si>
  <si>
    <t>21:0867:000173</t>
  </si>
  <si>
    <t>21:0240:000164</t>
  </si>
  <si>
    <t>21:0240:000164:0003:0001:00</t>
  </si>
  <si>
    <t>021J02:929050:00:------:--</t>
  </si>
  <si>
    <t>21:0867:000174</t>
  </si>
  <si>
    <t>21:0240:000165</t>
  </si>
  <si>
    <t>21:0240:000165:0003:0001:00</t>
  </si>
  <si>
    <t>021J02:929051:10:------:--</t>
  </si>
  <si>
    <t>21:0867:000175</t>
  </si>
  <si>
    <t>21:0240:000166</t>
  </si>
  <si>
    <t>21:0240:000166:0003:0001:00</t>
  </si>
  <si>
    <t>021J02:929052:20:929051:10</t>
  </si>
  <si>
    <t>21:0867:000176</t>
  </si>
  <si>
    <t>21:0240:000166:0004:0001:00</t>
  </si>
  <si>
    <t>021J02:929053:00:------:--</t>
  </si>
  <si>
    <t>21:0867:000177</t>
  </si>
  <si>
    <t>21:0240:000167</t>
  </si>
  <si>
    <t>21:0240:000167:0003:0001:00</t>
  </si>
  <si>
    <t>021J02:929054:00:------:--</t>
  </si>
  <si>
    <t>21:0867:000178</t>
  </si>
  <si>
    <t>21:0240:000168</t>
  </si>
  <si>
    <t>21:0240:000168:0003:0001:00</t>
  </si>
  <si>
    <t>021J02:929055:00:------:--</t>
  </si>
  <si>
    <t>21:0867:000179</t>
  </si>
  <si>
    <t>21:0240:000169</t>
  </si>
  <si>
    <t>21:0240:000169:0003:0001:00</t>
  </si>
  <si>
    <t>021J02:929057:00:------:--</t>
  </si>
  <si>
    <t>21:0867:000180</t>
  </si>
  <si>
    <t>21:0240:000170</t>
  </si>
  <si>
    <t>21:0240:000170:0003:0001:00</t>
  </si>
  <si>
    <t>021J02:929058:00:------:--</t>
  </si>
  <si>
    <t>21:0867:000181</t>
  </si>
  <si>
    <t>21:0240:000171</t>
  </si>
  <si>
    <t>21:0240:000171:0003:0001:00</t>
  </si>
  <si>
    <t>021J02:929059:00:------:--</t>
  </si>
  <si>
    <t>21:0867:000182</t>
  </si>
  <si>
    <t>21:0240:000172</t>
  </si>
  <si>
    <t>21:0240:000172:0003:0001:00</t>
  </si>
  <si>
    <t>021J02:929060:00:------:--</t>
  </si>
  <si>
    <t>21:0867:000183</t>
  </si>
  <si>
    <t>21:0240:000173</t>
  </si>
  <si>
    <t>21:0240:000173:0003:0001:00</t>
  </si>
  <si>
    <t>021J02:929062:10:------:--</t>
  </si>
  <si>
    <t>21:0867:000184</t>
  </si>
  <si>
    <t>21:0240:000174</t>
  </si>
  <si>
    <t>21:0240:000174:0003:0001:00</t>
  </si>
  <si>
    <t>021J02:929063:20:929062:10</t>
  </si>
  <si>
    <t>21:0867:000185</t>
  </si>
  <si>
    <t>21:0240:000174:0004:0001:00</t>
  </si>
  <si>
    <t>021J02:929064:00:------:--</t>
  </si>
  <si>
    <t>21:0867:000186</t>
  </si>
  <si>
    <t>21:0240:000175</t>
  </si>
  <si>
    <t>21:0240:000175:0003:0001:00</t>
  </si>
  <si>
    <t>021J02:929065:00:------:--</t>
  </si>
  <si>
    <t>21:0867:000187</t>
  </si>
  <si>
    <t>21:0240:000176</t>
  </si>
  <si>
    <t>21:0240:000176:0003:0001:00</t>
  </si>
  <si>
    <t>021J02:929066:00:------:--</t>
  </si>
  <si>
    <t>21:0867:000188</t>
  </si>
  <si>
    <t>21:0240:000177</t>
  </si>
  <si>
    <t>21:0240:000177:0003:0001:00</t>
  </si>
  <si>
    <t>021J02:929067:00:------:--</t>
  </si>
  <si>
    <t>21:0867:000189</t>
  </si>
  <si>
    <t>21:0240:000178</t>
  </si>
  <si>
    <t>21:0240:000178:0003:0001:00</t>
  </si>
  <si>
    <t>021J02:929068:00:------:--</t>
  </si>
  <si>
    <t>21:0867:000190</t>
  </si>
  <si>
    <t>21:0240:000179</t>
  </si>
  <si>
    <t>21:0240:000179:0003:0001:00</t>
  </si>
  <si>
    <t>021J02:929069:00:------:--</t>
  </si>
  <si>
    <t>21:0867:000191</t>
  </si>
  <si>
    <t>21:0240:000180</t>
  </si>
  <si>
    <t>21:0240:000180:0003:0001:00</t>
  </si>
  <si>
    <t>021J02:929070:00:------:--</t>
  </si>
  <si>
    <t>21:0867:000192</t>
  </si>
  <si>
    <t>21:0240:000181</t>
  </si>
  <si>
    <t>21:0240:000181:0003:0001:00</t>
  </si>
  <si>
    <t>021J02:929071:00:------:--</t>
  </si>
  <si>
    <t>21:0867:000193</t>
  </si>
  <si>
    <t>21:0240:000182</t>
  </si>
  <si>
    <t>21:0240:000182:0003:0001:00</t>
  </si>
  <si>
    <t>021J02:929072:00:------:--</t>
  </si>
  <si>
    <t>21:0867:000194</t>
  </si>
  <si>
    <t>21:0240:000183</t>
  </si>
  <si>
    <t>21:0240:000183:0003:0001:00</t>
  </si>
  <si>
    <t>021J02:929073:00:------:--</t>
  </si>
  <si>
    <t>21:0867:000195</t>
  </si>
  <si>
    <t>21:0240:000184</t>
  </si>
  <si>
    <t>21:0240:000184:0003:0001:00</t>
  </si>
  <si>
    <t>021J02:929075:00:------:--</t>
  </si>
  <si>
    <t>21:0867:000196</t>
  </si>
  <si>
    <t>21:0240:000185</t>
  </si>
  <si>
    <t>21:0240:000185:0003:0001:00</t>
  </si>
  <si>
    <t>021J02:929076:00:------:--</t>
  </si>
  <si>
    <t>21:0867:000197</t>
  </si>
  <si>
    <t>21:0240:000186</t>
  </si>
  <si>
    <t>21:0240:000186:0003:0001:00</t>
  </si>
  <si>
    <t>021J02:929077:00:------:--</t>
  </si>
  <si>
    <t>21:0867:000198</t>
  </si>
  <si>
    <t>21:0240:000187</t>
  </si>
  <si>
    <t>21:0240:000187:0003:0001:00</t>
  </si>
  <si>
    <t>021J02:929078:00:------:--</t>
  </si>
  <si>
    <t>21:0867:000199</t>
  </si>
  <si>
    <t>21:0240:000188</t>
  </si>
  <si>
    <t>21:0240:000188:0003:0001:00</t>
  </si>
  <si>
    <t>021J02:929079:00:------:--</t>
  </si>
  <si>
    <t>21:0867:000200</t>
  </si>
  <si>
    <t>21:0240:000189</t>
  </si>
  <si>
    <t>21:0240:000189:0003:0001:00</t>
  </si>
  <si>
    <t>021J02:929080:00:------:--</t>
  </si>
  <si>
    <t>21:0867:000201</t>
  </si>
  <si>
    <t>21:0240:000190</t>
  </si>
  <si>
    <t>21:0240:000190:0003:0001:00</t>
  </si>
  <si>
    <t>021J02:929082:10:------:--</t>
  </si>
  <si>
    <t>21:0867:000202</t>
  </si>
  <si>
    <t>21:0240:000191</t>
  </si>
  <si>
    <t>21:0240:000191:0003:0001:00</t>
  </si>
  <si>
    <t>021J02:929083:20:929082:10</t>
  </si>
  <si>
    <t>21:0867:000203</t>
  </si>
  <si>
    <t>21:0240:000191:0004:0001:00</t>
  </si>
  <si>
    <t>021J02:929084:00:------:--</t>
  </si>
  <si>
    <t>21:0867:000204</t>
  </si>
  <si>
    <t>21:0240:000192</t>
  </si>
  <si>
    <t>21:0240:000192:0003:0001:00</t>
  </si>
  <si>
    <t>021J02:929085:00:------:--</t>
  </si>
  <si>
    <t>21:0867:000205</t>
  </si>
  <si>
    <t>21:0240:000193</t>
  </si>
  <si>
    <t>21:0240:000193:0003:0001:00</t>
  </si>
  <si>
    <t>021J02:929086:00:------:--</t>
  </si>
  <si>
    <t>21:0867:000206</t>
  </si>
  <si>
    <t>21:0240:000194</t>
  </si>
  <si>
    <t>21:0240:000194:0003:0001:00</t>
  </si>
  <si>
    <t>021J02:929087:00:------:--</t>
  </si>
  <si>
    <t>21:0867:000207</t>
  </si>
  <si>
    <t>21:0240:000195</t>
  </si>
  <si>
    <t>21:0240:000195:0003:0001:00</t>
  </si>
  <si>
    <t>021J02:929088:00:------:--</t>
  </si>
  <si>
    <t>21:0867:000208</t>
  </si>
  <si>
    <t>21:0240:000196</t>
  </si>
  <si>
    <t>21:0240:000196:0003:0001:00</t>
  </si>
  <si>
    <t>021J02:929089:00:------:--</t>
  </si>
  <si>
    <t>21:0867:000209</t>
  </si>
  <si>
    <t>21:0240:000197</t>
  </si>
  <si>
    <t>21:0240:000197:0003:0001:00</t>
  </si>
  <si>
    <t>021J02:929091:00:------:--</t>
  </si>
  <si>
    <t>21:0867:000210</t>
  </si>
  <si>
    <t>21:0240:000198</t>
  </si>
  <si>
    <t>21:0240:000198:0003:0001:00</t>
  </si>
  <si>
    <t>021J02:929092:00:------:--</t>
  </si>
  <si>
    <t>21:0867:000211</t>
  </si>
  <si>
    <t>21:0240:000199</t>
  </si>
  <si>
    <t>21:0240:000199:0003:0001:00</t>
  </si>
  <si>
    <t>021J02:929093:00:------:--</t>
  </si>
  <si>
    <t>21:0867:000212</t>
  </si>
  <si>
    <t>21:0240:000200</t>
  </si>
  <si>
    <t>21:0240:000200:0003:0001:00</t>
  </si>
  <si>
    <t>021J02:929094:00:------:--</t>
  </si>
  <si>
    <t>21:0867:000213</t>
  </si>
  <si>
    <t>21:0240:000201</t>
  </si>
  <si>
    <t>21:0240:000201:0003:0001:00</t>
  </si>
  <si>
    <t>021J02:929095:00:------:--</t>
  </si>
  <si>
    <t>21:0867:000214</t>
  </si>
  <si>
    <t>21:0240:000202</t>
  </si>
  <si>
    <t>21:0240:000202:0003:0001:00</t>
  </si>
  <si>
    <t>021J02:929096:00:------:--</t>
  </si>
  <si>
    <t>21:0867:000215</t>
  </si>
  <si>
    <t>21:0240:000203</t>
  </si>
  <si>
    <t>21:0240:000203:0003:0001:00</t>
  </si>
  <si>
    <t>021J02:929097:00:------:--</t>
  </si>
  <si>
    <t>21:0867:000216</t>
  </si>
  <si>
    <t>21:0240:000204</t>
  </si>
  <si>
    <t>21:0240:000204:0003:0001:00</t>
  </si>
  <si>
    <t>021J02:929098:00:------:--</t>
  </si>
  <si>
    <t>21:0867:000217</t>
  </si>
  <si>
    <t>21:0240:000205</t>
  </si>
  <si>
    <t>21:0240:000205:0003:0001:00</t>
  </si>
  <si>
    <t>021J02:929099:00:------:--</t>
  </si>
  <si>
    <t>21:0867:000218</t>
  </si>
  <si>
    <t>21:0240:000206</t>
  </si>
  <si>
    <t>21:0240:000206:0003:0001:00</t>
  </si>
  <si>
    <t>021J02:929100:00:------:--</t>
  </si>
  <si>
    <t>21:0867:000219</t>
  </si>
  <si>
    <t>21:0240:000207</t>
  </si>
  <si>
    <t>21:0240:000207:0003:0001:00</t>
  </si>
  <si>
    <t>021J02:929102:00:------:--</t>
  </si>
  <si>
    <t>21:0867:000220</t>
  </si>
  <si>
    <t>21:0240:000208</t>
  </si>
  <si>
    <t>21:0240:000208:0003:0001:00</t>
  </si>
  <si>
    <t>021J02:929103:00:------:--</t>
  </si>
  <si>
    <t>21:0867:000221</t>
  </si>
  <si>
    <t>21:0240:000209</t>
  </si>
  <si>
    <t>21:0240:000209:0003:0001:00</t>
  </si>
  <si>
    <t>021J02:929104:00:------:--</t>
  </si>
  <si>
    <t>21:0867:000222</t>
  </si>
  <si>
    <t>21:0240:000210</t>
  </si>
  <si>
    <t>21:0240:000210:0003:0001:00</t>
  </si>
  <si>
    <t>021J02:929105:00:------:--</t>
  </si>
  <si>
    <t>21:0867:000223</t>
  </si>
  <si>
    <t>21:0240:000211</t>
  </si>
  <si>
    <t>21:0240:000211:0003:0001:00</t>
  </si>
  <si>
    <t>021J02:929106:00:------:--</t>
  </si>
  <si>
    <t>21:0867:000224</t>
  </si>
  <si>
    <t>21:0240:000212</t>
  </si>
  <si>
    <t>21:0240:000212:0003:0001:00</t>
  </si>
  <si>
    <t>021J02:929107:00:------:--</t>
  </si>
  <si>
    <t>21:0867:000225</t>
  </si>
  <si>
    <t>21:0240:000213</t>
  </si>
  <si>
    <t>21:0240:000213:0003:0001:00</t>
  </si>
  <si>
    <t>021J02:929108:00:------:--</t>
  </si>
  <si>
    <t>21:0867:000226</t>
  </si>
  <si>
    <t>21:0240:000214</t>
  </si>
  <si>
    <t>21:0240:000214:0003:0001:00</t>
  </si>
  <si>
    <t>021J02:929109:00:------:--</t>
  </si>
  <si>
    <t>21:0867:000227</t>
  </si>
  <si>
    <t>21:0240:000215</t>
  </si>
  <si>
    <t>21:0240:000215:0003:0001:00</t>
  </si>
  <si>
    <t>021J02:929110:00:------:--</t>
  </si>
  <si>
    <t>21:0867:000228</t>
  </si>
  <si>
    <t>21:0240:000216</t>
  </si>
  <si>
    <t>21:0240:000216:0003:0001:00</t>
  </si>
  <si>
    <t>021J02:929111:00:------:--</t>
  </si>
  <si>
    <t>21:0867:000229</t>
  </si>
  <si>
    <t>21:0240:000217</t>
  </si>
  <si>
    <t>21:0240:000217:0003:0001:00</t>
  </si>
  <si>
    <t>021J02:929112:00:------:--</t>
  </si>
  <si>
    <t>21:0867:000230</t>
  </si>
  <si>
    <t>21:0240:000218</t>
  </si>
  <si>
    <t>21:0240:000218:0003:0001:00</t>
  </si>
  <si>
    <t>021J02:929113:00:------:--</t>
  </si>
  <si>
    <t>21:0867:000231</t>
  </si>
  <si>
    <t>21:0240:000219</t>
  </si>
  <si>
    <t>21:0240:000219:0003:0001:00</t>
  </si>
  <si>
    <t>021J02:929114:00:------:--</t>
  </si>
  <si>
    <t>21:0867:000232</t>
  </si>
  <si>
    <t>21:0240:000220</t>
  </si>
  <si>
    <t>21:0240:000220:0003:0001:00</t>
  </si>
  <si>
    <t>021J02:929115:10:------:--</t>
  </si>
  <si>
    <t>21:0867:000233</t>
  </si>
  <si>
    <t>21:0240:000221</t>
  </si>
  <si>
    <t>21:0240:000221:0003:0001:00</t>
  </si>
  <si>
    <t>021J02:929116:20:929115:10</t>
  </si>
  <si>
    <t>21:0867:000234</t>
  </si>
  <si>
    <t>21:0240:000221:0004:0001:00</t>
  </si>
  <si>
    <t>021J02:929117:00:------:--</t>
  </si>
  <si>
    <t>21:0867:000235</t>
  </si>
  <si>
    <t>21:0240:000222</t>
  </si>
  <si>
    <t>21:0240:000222:0003:0001:00</t>
  </si>
  <si>
    <t>021J02:929118:00:------:--</t>
  </si>
  <si>
    <t>21:0867:000236</t>
  </si>
  <si>
    <t>21:0240:000223</t>
  </si>
  <si>
    <t>21:0240:000223:0003:0001:00</t>
  </si>
  <si>
    <t>021J02:929119:00:------:--</t>
  </si>
  <si>
    <t>21:0867:000237</t>
  </si>
  <si>
    <t>21:0240:000224</t>
  </si>
  <si>
    <t>21:0240:000224:0003:0001:00</t>
  </si>
  <si>
    <t>021J02:929122:00:------:--</t>
  </si>
  <si>
    <t>21:0867:000238</t>
  </si>
  <si>
    <t>21:0240:000225</t>
  </si>
  <si>
    <t>21:0240:000225:0003:0001:00</t>
  </si>
  <si>
    <t>021J02:929123:00:------:--</t>
  </si>
  <si>
    <t>21:0867:000239</t>
  </si>
  <si>
    <t>21:0240:000226</t>
  </si>
  <si>
    <t>21:0240:000226:0003:0001:00</t>
  </si>
  <si>
    <t>021J02:929124:00:------:--</t>
  </si>
  <si>
    <t>21:0867:000240</t>
  </si>
  <si>
    <t>21:0240:000227</t>
  </si>
  <si>
    <t>21:0240:000227:0003:0001:00</t>
  </si>
  <si>
    <t>021J02:929125:00:------:--</t>
  </si>
  <si>
    <t>21:0867:000241</t>
  </si>
  <si>
    <t>21:0240:000228</t>
  </si>
  <si>
    <t>21:0240:000228:0003:0001:00</t>
  </si>
  <si>
    <t>021J02:929126:00:------:--</t>
  </si>
  <si>
    <t>21:0867:000242</t>
  </si>
  <si>
    <t>21:0240:000229</t>
  </si>
  <si>
    <t>21:0240:000229:0003:0001:00</t>
  </si>
  <si>
    <t>021J02:929127:00:------:--</t>
  </si>
  <si>
    <t>21:0867:000243</t>
  </si>
  <si>
    <t>21:0240:000230</t>
  </si>
  <si>
    <t>21:0240:000230:0003:0001:00</t>
  </si>
  <si>
    <t>021J02:929129:00:------:--</t>
  </si>
  <si>
    <t>21:0867:000244</t>
  </si>
  <si>
    <t>21:0240:000231</t>
  </si>
  <si>
    <t>21:0240:000231:0003:0001:00</t>
  </si>
  <si>
    <t>021J02:929130:00:------:--</t>
  </si>
  <si>
    <t>21:0867:000245</t>
  </si>
  <si>
    <t>21:0240:000232</t>
  </si>
  <si>
    <t>21:0240:000232:0003:0001:00</t>
  </si>
  <si>
    <t>021J02:929131:00:------:--</t>
  </si>
  <si>
    <t>21:0867:000246</t>
  </si>
  <si>
    <t>21:0240:000233</t>
  </si>
  <si>
    <t>21:0240:000233:0003:0001:00</t>
  </si>
  <si>
    <t>021J02:929132:00:------:--</t>
  </si>
  <si>
    <t>21:0867:000247</t>
  </si>
  <si>
    <t>21:0240:000234</t>
  </si>
  <si>
    <t>21:0240:000234:0003:0001:00</t>
  </si>
  <si>
    <t>021J02:929133:10:------:--</t>
  </si>
  <si>
    <t>21:0867:000248</t>
  </si>
  <si>
    <t>21:0240:000235</t>
  </si>
  <si>
    <t>21:0240:000235:0003:0001:00</t>
  </si>
  <si>
    <t>021J02:929134:20:929133:10</t>
  </si>
  <si>
    <t>21:0867:000249</t>
  </si>
  <si>
    <t>21:0240:000235:0004:0001:00</t>
  </si>
  <si>
    <t>021J02:929135:00:------:--</t>
  </si>
  <si>
    <t>21:0867:000250</t>
  </si>
  <si>
    <t>21:0240:000236</t>
  </si>
  <si>
    <t>21:0240:000236:0003:0001:00</t>
  </si>
  <si>
    <t>021J02:929136:00:------:--</t>
  </si>
  <si>
    <t>21:0867:000251</t>
  </si>
  <si>
    <t>21:0240:000237</t>
  </si>
  <si>
    <t>21:0240:000237:0003:0001:00</t>
  </si>
  <si>
    <t>021J02:929137:00:------:--</t>
  </si>
  <si>
    <t>21:0867:000252</t>
  </si>
  <si>
    <t>21:0240:000238</t>
  </si>
  <si>
    <t>21:0240:000238:0003:0001:00</t>
  </si>
  <si>
    <t>021J02:929138:00:------:--</t>
  </si>
  <si>
    <t>21:0867:000253</t>
  </si>
  <si>
    <t>21:0240:000239</t>
  </si>
  <si>
    <t>21:0240:000239:0003:0001:00</t>
  </si>
  <si>
    <t>021J02:929140:00:------:--</t>
  </si>
  <si>
    <t>21:0867:000254</t>
  </si>
  <si>
    <t>21:0240:000240</t>
  </si>
  <si>
    <t>21:0240:000240:0003:0001:00</t>
  </si>
  <si>
    <t>021J02:929142:00:------:--</t>
  </si>
  <si>
    <t>21:0867:000255</t>
  </si>
  <si>
    <t>21:0240:000241</t>
  </si>
  <si>
    <t>21:0240:000241:0003:0001:00</t>
  </si>
  <si>
    <t>021J02:929143:00:------:--</t>
  </si>
  <si>
    <t>21:0867:000256</t>
  </si>
  <si>
    <t>21:0240:000242</t>
  </si>
  <si>
    <t>21:0240:000242:0003:0001:00</t>
  </si>
  <si>
    <t>021J02:929144:00:------:--</t>
  </si>
  <si>
    <t>21:0867:000257</t>
  </si>
  <si>
    <t>21:0240:000243</t>
  </si>
  <si>
    <t>21:0240:000243:0003:0001:00</t>
  </si>
  <si>
    <t>021J02:929145:00:------:--</t>
  </si>
  <si>
    <t>21:0867:000258</t>
  </si>
  <si>
    <t>21:0240:000244</t>
  </si>
  <si>
    <t>21:0240:000244:0003:0001:00</t>
  </si>
  <si>
    <t>021J02:929146:10:------:--</t>
  </si>
  <si>
    <t>21:0867:000259</t>
  </si>
  <si>
    <t>21:0240:000245</t>
  </si>
  <si>
    <t>21:0240:000245:0003:0001:00</t>
  </si>
  <si>
    <t>021J02:929147:20:929146:10</t>
  </si>
  <si>
    <t>21:0867:000260</t>
  </si>
  <si>
    <t>21:0240:000245:0004:0001:00</t>
  </si>
  <si>
    <t>021J02:929148:00:------:--</t>
  </si>
  <si>
    <t>21:0867:000261</t>
  </si>
  <si>
    <t>21:0240:000246</t>
  </si>
  <si>
    <t>21:0240:000246:0003:0001:00</t>
  </si>
  <si>
    <t>021J02:929149:00:------:--</t>
  </si>
  <si>
    <t>21:0867:000262</t>
  </si>
  <si>
    <t>21:0240:000247</t>
  </si>
  <si>
    <t>21:0240:000247:0003:0001:00</t>
  </si>
  <si>
    <t>021J02:929150:00:------:--</t>
  </si>
  <si>
    <t>21:0867:000263</t>
  </si>
  <si>
    <t>21:0240:000248</t>
  </si>
  <si>
    <t>21:0240:000248:0003:0001:00</t>
  </si>
  <si>
    <t>021J02:929151:00:------:--</t>
  </si>
  <si>
    <t>21:0867:000264</t>
  </si>
  <si>
    <t>21:0240:000249</t>
  </si>
  <si>
    <t>21:0240:000249:0003:0001:00</t>
  </si>
  <si>
    <t>021J02:929152:00:------:--</t>
  </si>
  <si>
    <t>21:0867:000265</t>
  </si>
  <si>
    <t>21:0240:000250</t>
  </si>
  <si>
    <t>21:0240:000250:0003:0001:00</t>
  </si>
  <si>
    <t>021J02:929153:00:------:--</t>
  </si>
  <si>
    <t>21:0867:000266</t>
  </si>
  <si>
    <t>21:0240:000251</t>
  </si>
  <si>
    <t>21:0240:000251:0003:0001:00</t>
  </si>
  <si>
    <t>021J02:929154:00:------:--</t>
  </si>
  <si>
    <t>21:0867:000267</t>
  </si>
  <si>
    <t>21:0240:000252</t>
  </si>
  <si>
    <t>21:0240:000252:0003:0001:00</t>
  </si>
  <si>
    <t>021J02:929155:00:------:--</t>
  </si>
  <si>
    <t>21:0867:000268</t>
  </si>
  <si>
    <t>21:0240:000253</t>
  </si>
  <si>
    <t>21:0240:000253:0003:0001:00</t>
  </si>
  <si>
    <t>021J02:929156:00:------:--</t>
  </si>
  <si>
    <t>21:0867:000269</t>
  </si>
  <si>
    <t>21:0240:000254</t>
  </si>
  <si>
    <t>21:0240:000254:0003:0001:00</t>
  </si>
  <si>
    <t>021J02:929157:00:------:--</t>
  </si>
  <si>
    <t>21:0867:000270</t>
  </si>
  <si>
    <t>21:0240:000255</t>
  </si>
  <si>
    <t>21:0240:000255:0003:0001:00</t>
  </si>
  <si>
    <t>021J07:921002:00:------:--</t>
  </si>
  <si>
    <t>21:0867:000271</t>
  </si>
  <si>
    <t>21:0240:000256</t>
  </si>
  <si>
    <t>21:0240:000256:0003:0001:00</t>
  </si>
  <si>
    <t>021J07:921003:00:------:--</t>
  </si>
  <si>
    <t>21:0867:000272</t>
  </si>
  <si>
    <t>21:0240:000257</t>
  </si>
  <si>
    <t>21:0240:000257:0003:0001:00</t>
  </si>
  <si>
    <t>021J07:921004:00:------:--</t>
  </si>
  <si>
    <t>21:0867:000273</t>
  </si>
  <si>
    <t>21:0240:000258</t>
  </si>
  <si>
    <t>21:0240:000258:0003:0001:00</t>
  </si>
  <si>
    <t>021J07:921005:00:------:--</t>
  </si>
  <si>
    <t>21:0867:000274</t>
  </si>
  <si>
    <t>21:0240:000259</t>
  </si>
  <si>
    <t>21:0240:000259:0003:0001:00</t>
  </si>
  <si>
    <t>021J07:921006:00:------:--</t>
  </si>
  <si>
    <t>21:0867:000275</t>
  </si>
  <si>
    <t>21:0240:000260</t>
  </si>
  <si>
    <t>21:0240:000260:0003:0001:00</t>
  </si>
  <si>
    <t>021J07:921007:10:------:--</t>
  </si>
  <si>
    <t>21:0867:000276</t>
  </si>
  <si>
    <t>21:0240:000261</t>
  </si>
  <si>
    <t>21:0240:000261:0003:0001:00</t>
  </si>
  <si>
    <t>021J07:921008:20:921007:10</t>
  </si>
  <si>
    <t>21:0867:000277</t>
  </si>
  <si>
    <t>21:0240:000261:0004:0001:00</t>
  </si>
  <si>
    <t>021J07:921009:00:------:--</t>
  </si>
  <si>
    <t>21:0867:000278</t>
  </si>
  <si>
    <t>21:0240:000262</t>
  </si>
  <si>
    <t>21:0240:000262:0003:0001:00</t>
  </si>
  <si>
    <t>021J07:921010:00:------:--</t>
  </si>
  <si>
    <t>21:0867:000279</t>
  </si>
  <si>
    <t>21:0240:000263</t>
  </si>
  <si>
    <t>21:0240:000263:0003:0001:00</t>
  </si>
  <si>
    <t>021J07:921011:00:------:--</t>
  </si>
  <si>
    <t>21:0867:000280</t>
  </si>
  <si>
    <t>21:0240:000264</t>
  </si>
  <si>
    <t>21:0240:000264:0003:0001:00</t>
  </si>
  <si>
    <t>021J07:921012:00:------:--</t>
  </si>
  <si>
    <t>21:0867:000281</t>
  </si>
  <si>
    <t>21:0240:000265</t>
  </si>
  <si>
    <t>21:0240:000265:0003:0001:00</t>
  </si>
  <si>
    <t>021J07:921013:00:------:--</t>
  </si>
  <si>
    <t>21:0867:000282</t>
  </si>
  <si>
    <t>21:0240:000266</t>
  </si>
  <si>
    <t>21:0240:000266:0003:0001:00</t>
  </si>
  <si>
    <t>021J07:921015:00:------:--</t>
  </si>
  <si>
    <t>21:0867:000283</t>
  </si>
  <si>
    <t>21:0240:000267</t>
  </si>
  <si>
    <t>21:0240:000267:0003:0001:00</t>
  </si>
  <si>
    <t>021J07:921016:00:------:--</t>
  </si>
  <si>
    <t>21:0867:000284</t>
  </si>
  <si>
    <t>21:0240:000268</t>
  </si>
  <si>
    <t>21:0240:000268:0003:0001:00</t>
  </si>
  <si>
    <t>021J07:921017:00:------:--</t>
  </si>
  <si>
    <t>21:0867:000285</t>
  </si>
  <si>
    <t>21:0240:000269</t>
  </si>
  <si>
    <t>21:0240:000269:0003:0001:00</t>
  </si>
  <si>
    <t>021J07:921018:00:------:--</t>
  </si>
  <si>
    <t>21:0867:000286</t>
  </si>
  <si>
    <t>21:0240:000270</t>
  </si>
  <si>
    <t>21:0240:000270:0003:0001:00</t>
  </si>
  <si>
    <t>021J07:921019:00:------:--</t>
  </si>
  <si>
    <t>21:0867:000287</t>
  </si>
  <si>
    <t>21:0240:000271</t>
  </si>
  <si>
    <t>21:0240:000271:0003:0001:00</t>
  </si>
  <si>
    <t>021J07:921020:00:------:--</t>
  </si>
  <si>
    <t>21:0867:000288</t>
  </si>
  <si>
    <t>21:0240:000272</t>
  </si>
  <si>
    <t>21:0240:000272:0003:0001:00</t>
  </si>
  <si>
    <t>021J07:921022:00:------:--</t>
  </si>
  <si>
    <t>21:0867:000289</t>
  </si>
  <si>
    <t>21:0240:000273</t>
  </si>
  <si>
    <t>21:0240:000273:0003:0001:00</t>
  </si>
  <si>
    <t>021J07:921023:00:------:--</t>
  </si>
  <si>
    <t>21:0867:000290</t>
  </si>
  <si>
    <t>21:0240:000274</t>
  </si>
  <si>
    <t>21:0240:000274:0003:0001:00</t>
  </si>
  <si>
    <t>021J07:921024:00:------:--</t>
  </si>
  <si>
    <t>21:0867:000291</t>
  </si>
  <si>
    <t>21:0240:000275</t>
  </si>
  <si>
    <t>21:0240:000275:0003:0001:00</t>
  </si>
  <si>
    <t>021J07:921025:00:------:--</t>
  </si>
  <si>
    <t>21:0867:000292</t>
  </si>
  <si>
    <t>21:0240:000276</t>
  </si>
  <si>
    <t>21:0240:000276:0003:0001:00</t>
  </si>
  <si>
    <t>021J07:921026:10:------:--</t>
  </si>
  <si>
    <t>21:0867:000293</t>
  </si>
  <si>
    <t>21:0240:000277</t>
  </si>
  <si>
    <t>21:0240:000277:0003:0001:00</t>
  </si>
  <si>
    <t>021J07:921027:20:921026:10</t>
  </si>
  <si>
    <t>21:0867:000294</t>
  </si>
  <si>
    <t>21:0240:000277:0004:0001:00</t>
  </si>
  <si>
    <t>021J07:921028:00:------:--</t>
  </si>
  <si>
    <t>21:0867:000295</t>
  </si>
  <si>
    <t>21:0240:000278</t>
  </si>
  <si>
    <t>21:0240:000278:0003:0001:00</t>
  </si>
  <si>
    <t>021J07:921029:00:------:--</t>
  </si>
  <si>
    <t>21:0867:000296</t>
  </si>
  <si>
    <t>21:0240:000279</t>
  </si>
  <si>
    <t>21:0240:000279:0003:0001:00</t>
  </si>
  <si>
    <t>021J07:921031:00:------:--</t>
  </si>
  <si>
    <t>21:0867:000297</t>
  </si>
  <si>
    <t>21:0240:000280</t>
  </si>
  <si>
    <t>21:0240:000280:0003:0001:00</t>
  </si>
  <si>
    <t>021J07:921032:00:------:--</t>
  </si>
  <si>
    <t>21:0867:000298</t>
  </si>
  <si>
    <t>21:0240:000281</t>
  </si>
  <si>
    <t>21:0240:000281:0003:0001:00</t>
  </si>
  <si>
    <t>021J07:921033:00:------:--</t>
  </si>
  <si>
    <t>21:0867:000299</t>
  </si>
  <si>
    <t>21:0240:000282</t>
  </si>
  <si>
    <t>21:0240:000282:0003:0001:00</t>
  </si>
  <si>
    <t>021J07:921034:00:------:--</t>
  </si>
  <si>
    <t>21:0867:000300</t>
  </si>
  <si>
    <t>21:0240:000283</t>
  </si>
  <si>
    <t>21:0240:000283:0003:0001:00</t>
  </si>
  <si>
    <t>021J07:921035:00:------:--</t>
  </si>
  <si>
    <t>21:0867:000301</t>
  </si>
  <si>
    <t>21:0240:000284</t>
  </si>
  <si>
    <t>21:0240:000284:0003:0001:00</t>
  </si>
  <si>
    <t>021J07:921036:00:------:--</t>
  </si>
  <si>
    <t>21:0867:000302</t>
  </si>
  <si>
    <t>21:0240:000285</t>
  </si>
  <si>
    <t>21:0240:000285:0003:0001:00</t>
  </si>
  <si>
    <t>021J07:921037:00:------:--</t>
  </si>
  <si>
    <t>21:0867:000303</t>
  </si>
  <si>
    <t>21:0240:000286</t>
  </si>
  <si>
    <t>21:0240:000286:0003:0001:00</t>
  </si>
  <si>
    <t>021J07:921038:00:------:--</t>
  </si>
  <si>
    <t>21:0867:000304</t>
  </si>
  <si>
    <t>21:0240:000287</t>
  </si>
  <si>
    <t>21:0240:000287:0003:0001:00</t>
  </si>
  <si>
    <t>021J07:921039:00:------:--</t>
  </si>
  <si>
    <t>21:0867:000305</t>
  </si>
  <si>
    <t>21:0240:000288</t>
  </si>
  <si>
    <t>21:0240:000288:0003:0001:00</t>
  </si>
  <si>
    <t>021J07:921040:00:------:--</t>
  </si>
  <si>
    <t>21:0867:000306</t>
  </si>
  <si>
    <t>21:0240:000289</t>
  </si>
  <si>
    <t>21:0240:000289:0003:0001:00</t>
  </si>
  <si>
    <t>021J07:921042:00:------:--</t>
  </si>
  <si>
    <t>21:0867:000307</t>
  </si>
  <si>
    <t>21:0240:000290</t>
  </si>
  <si>
    <t>21:0240:000290:0003:0001:00</t>
  </si>
  <si>
    <t>021J07:921043:00:------:--</t>
  </si>
  <si>
    <t>21:0867:000308</t>
  </si>
  <si>
    <t>21:0240:000291</t>
  </si>
  <si>
    <t>21:0240:000291:0003:0001:00</t>
  </si>
  <si>
    <t>021J07:921044:00:------:--</t>
  </si>
  <si>
    <t>21:0867:000309</t>
  </si>
  <si>
    <t>21:0240:000292</t>
  </si>
  <si>
    <t>21:0240:000292:0003:0001:00</t>
  </si>
  <si>
    <t>021J07:921045:00:------:--</t>
  </si>
  <si>
    <t>21:0867:000310</t>
  </si>
  <si>
    <t>21:0240:000293</t>
  </si>
  <si>
    <t>21:0240:000293:0003:0001:00</t>
  </si>
  <si>
    <t>021J07:921046:00:------:--</t>
  </si>
  <si>
    <t>21:0867:000311</t>
  </si>
  <si>
    <t>21:0240:000294</t>
  </si>
  <si>
    <t>21:0240:000294:0003:0001:00</t>
  </si>
  <si>
    <t>021J07:921047:00:------:--</t>
  </si>
  <si>
    <t>21:0867:000312</t>
  </si>
  <si>
    <t>21:0240:000295</t>
  </si>
  <si>
    <t>21:0240:000295:0003:0001:00</t>
  </si>
  <si>
    <t>021J07:921048:00:------:--</t>
  </si>
  <si>
    <t>21:0867:000313</t>
  </si>
  <si>
    <t>21:0240:000296</t>
  </si>
  <si>
    <t>21:0240:000296:0003:0001:00</t>
  </si>
  <si>
    <t>021J07:921050:00:------:--</t>
  </si>
  <si>
    <t>21:0867:000314</t>
  </si>
  <si>
    <t>21:0240:000297</t>
  </si>
  <si>
    <t>21:0240:000297:0003:0001:00</t>
  </si>
  <si>
    <t>021J07:921051:10:------:--</t>
  </si>
  <si>
    <t>21:0867:000315</t>
  </si>
  <si>
    <t>21:0240:000298</t>
  </si>
  <si>
    <t>21:0240:000298:0003:0001:00</t>
  </si>
  <si>
    <t>021J07:921052:20:921051:10</t>
  </si>
  <si>
    <t>21:0867:000316</t>
  </si>
  <si>
    <t>21:0240:000298:0004:0001:00</t>
  </si>
  <si>
    <t>021J07:921053:00:------:--</t>
  </si>
  <si>
    <t>21:0867:000317</t>
  </si>
  <si>
    <t>21:0240:000299</t>
  </si>
  <si>
    <t>21:0240:000299:0003:0001:00</t>
  </si>
  <si>
    <t>021J07:921054:00:------:--</t>
  </si>
  <si>
    <t>21:0867:000318</t>
  </si>
  <si>
    <t>21:0240:000300</t>
  </si>
  <si>
    <t>21:0240:000300:0003:0001:00</t>
  </si>
  <si>
    <t>021J07:921055:00:------:--</t>
  </si>
  <si>
    <t>21:0867:000319</t>
  </si>
  <si>
    <t>21:0240:000301</t>
  </si>
  <si>
    <t>21:0240:000301:0003:0001:00</t>
  </si>
  <si>
    <t>021J07:921056:00:------:--</t>
  </si>
  <si>
    <t>21:0867:000320</t>
  </si>
  <si>
    <t>21:0240:000302</t>
  </si>
  <si>
    <t>21:0240:000302:0003:0001:00</t>
  </si>
  <si>
    <t>021J07:921057:00:------:--</t>
  </si>
  <si>
    <t>21:0867:000321</t>
  </si>
  <si>
    <t>21:0240:000303</t>
  </si>
  <si>
    <t>21:0240:000303:0003:0001:00</t>
  </si>
  <si>
    <t>021J07:921058:00:------:--</t>
  </si>
  <si>
    <t>21:0867:000322</t>
  </si>
  <si>
    <t>21:0240:000304</t>
  </si>
  <si>
    <t>21:0240:000304:0003:0001:00</t>
  </si>
  <si>
    <t>021J07:921059:00:------:--</t>
  </si>
  <si>
    <t>21:0867:000323</t>
  </si>
  <si>
    <t>21:0240:000305</t>
  </si>
  <si>
    <t>21:0240:000305:0003:0001:00</t>
  </si>
  <si>
    <t>021J07:921060:00:------:--</t>
  </si>
  <si>
    <t>21:0867:000324</t>
  </si>
  <si>
    <t>21:0240:000306</t>
  </si>
  <si>
    <t>21:0240:000306:0003:0001:00</t>
  </si>
  <si>
    <t>021J07:921062:00:------:--</t>
  </si>
  <si>
    <t>21:0867:000325</t>
  </si>
  <si>
    <t>21:0240:000307</t>
  </si>
  <si>
    <t>21:0240:000307:0003:0001:00</t>
  </si>
  <si>
    <t>021J07:921063:00:------:--</t>
  </si>
  <si>
    <t>21:0867:000326</t>
  </si>
  <si>
    <t>21:0240:000308</t>
  </si>
  <si>
    <t>21:0240:000308:0003:0001:00</t>
  </si>
  <si>
    <t>021J07:921065:00:------:--</t>
  </si>
  <si>
    <t>21:0867:000327</t>
  </si>
  <si>
    <t>21:0240:000309</t>
  </si>
  <si>
    <t>21:0240:000309:0003:0001:00</t>
  </si>
  <si>
    <t>021J07:921066:00:------:--</t>
  </si>
  <si>
    <t>21:0867:000328</t>
  </si>
  <si>
    <t>21:0240:000310</t>
  </si>
  <si>
    <t>21:0240:000310:0003:0001:00</t>
  </si>
  <si>
    <t>021J07:921067:00:------:--</t>
  </si>
  <si>
    <t>21:0867:000329</t>
  </si>
  <si>
    <t>21:0240:000311</t>
  </si>
  <si>
    <t>21:0240:000311:0003:0001:00</t>
  </si>
  <si>
    <t>021J07:921068:00:------:--</t>
  </si>
  <si>
    <t>21:0867:000330</t>
  </si>
  <si>
    <t>21:0240:000312</t>
  </si>
  <si>
    <t>21:0240:000312:0003:0001:00</t>
  </si>
  <si>
    <t>021J07:921069:00:------:--</t>
  </si>
  <si>
    <t>21:0867:000331</t>
  </si>
  <si>
    <t>21:0240:000313</t>
  </si>
  <si>
    <t>21:0240:000313:0003:0001:00</t>
  </si>
  <si>
    <t>021J07:921070:00:------:--</t>
  </si>
  <si>
    <t>21:0867:000332</t>
  </si>
  <si>
    <t>21:0240:000314</t>
  </si>
  <si>
    <t>21:0240:000314:0003:0001:00</t>
  </si>
  <si>
    <t>021J07:921071:10:------:--</t>
  </si>
  <si>
    <t>21:0867:000333</t>
  </si>
  <si>
    <t>21:0240:000315</t>
  </si>
  <si>
    <t>21:0240:000315:0003:0001:00</t>
  </si>
  <si>
    <t>021J07:921072:20:921071:10</t>
  </si>
  <si>
    <t>21:0867:000334</t>
  </si>
  <si>
    <t>21:0240:000315:0004:0001:00</t>
  </si>
  <si>
    <t>021J07:921073:00:------:--</t>
  </si>
  <si>
    <t>21:0867:000335</t>
  </si>
  <si>
    <t>21:0240:000316</t>
  </si>
  <si>
    <t>21:0240:000316:0003:0001:00</t>
  </si>
  <si>
    <t>021J07:921074:00:------:--</t>
  </si>
  <si>
    <t>21:0867:000336</t>
  </si>
  <si>
    <t>21:0240:000317</t>
  </si>
  <si>
    <t>21:0240:000317:0003:0001:00</t>
  </si>
  <si>
    <t>021J07:921075:00:------:--</t>
  </si>
  <si>
    <t>21:0867:000337</t>
  </si>
  <si>
    <t>21:0240:000318</t>
  </si>
  <si>
    <t>21:0240:000318:0003:0001:00</t>
  </si>
  <si>
    <t>021J07:921076:00:------:--</t>
  </si>
  <si>
    <t>21:0867:000338</t>
  </si>
  <si>
    <t>21:0240:000319</t>
  </si>
  <si>
    <t>21:0240:000319:0003:0001:00</t>
  </si>
  <si>
    <t>021J07:921077:00:------:--</t>
  </si>
  <si>
    <t>21:0867:000339</t>
  </si>
  <si>
    <t>21:0240:000320</t>
  </si>
  <si>
    <t>21:0240:000320:0003:0001:00</t>
  </si>
  <si>
    <t>021J07:921078:00:------:--</t>
  </si>
  <si>
    <t>21:0867:000340</t>
  </si>
  <si>
    <t>21:0240:000321</t>
  </si>
  <si>
    <t>21:0240:000321:0003:0001:00</t>
  </si>
  <si>
    <t>021J07:921079:00:------:--</t>
  </si>
  <si>
    <t>21:0867:000341</t>
  </si>
  <si>
    <t>21:0240:000322</t>
  </si>
  <si>
    <t>21:0240:000322:0003:0001:00</t>
  </si>
  <si>
    <t>021J07:921080:00:------:--</t>
  </si>
  <si>
    <t>21:0867:000342</t>
  </si>
  <si>
    <t>21:0240:000323</t>
  </si>
  <si>
    <t>21:0240:000323:0003:0001:00</t>
  </si>
  <si>
    <t>021J07:921082:00:------:--</t>
  </si>
  <si>
    <t>21:0867:000343</t>
  </si>
  <si>
    <t>21:0240:000324</t>
  </si>
  <si>
    <t>21:0240:000324:0003:0001:00</t>
  </si>
  <si>
    <t>021J07:921083:00:------:--</t>
  </si>
  <si>
    <t>21:0867:000344</t>
  </si>
  <si>
    <t>21:0240:000325</t>
  </si>
  <si>
    <t>21:0240:000325:0003:0001:00</t>
  </si>
  <si>
    <t>021J07:921084:00:------:--</t>
  </si>
  <si>
    <t>21:0867:000345</t>
  </si>
  <si>
    <t>21:0240:000326</t>
  </si>
  <si>
    <t>21:0240:000326:0003:0001:00</t>
  </si>
  <si>
    <t>021J07:921085:00:------:--</t>
  </si>
  <si>
    <t>21:0867:000346</t>
  </si>
  <si>
    <t>21:0240:000327</t>
  </si>
  <si>
    <t>21:0240:000327:0003:0001:00</t>
  </si>
  <si>
    <t>021J07:921086:00:------:--</t>
  </si>
  <si>
    <t>21:0867:000347</t>
  </si>
  <si>
    <t>21:0240:000328</t>
  </si>
  <si>
    <t>21:0240:000328:0003:0001:00</t>
  </si>
  <si>
    <t>021J07:921087:00:------:--</t>
  </si>
  <si>
    <t>21:0867:000348</t>
  </si>
  <si>
    <t>21:0240:000329</t>
  </si>
  <si>
    <t>21:0240:000329:0003:0001:00</t>
  </si>
  <si>
    <t>021J07:921088:00:------:--</t>
  </si>
  <si>
    <t>21:0867:000349</t>
  </si>
  <si>
    <t>21:0240:000330</t>
  </si>
  <si>
    <t>21:0240:000330:0003:0001:00</t>
  </si>
  <si>
    <t>021J07:921089:00:------:--</t>
  </si>
  <si>
    <t>21:0867:000350</t>
  </si>
  <si>
    <t>21:0240:000331</t>
  </si>
  <si>
    <t>21:0240:000331:0003:0001:00</t>
  </si>
  <si>
    <t>021J07:921090:00:------:--</t>
  </si>
  <si>
    <t>21:0867:000351</t>
  </si>
  <si>
    <t>21:0240:000332</t>
  </si>
  <si>
    <t>21:0240:000332:0003:0001:00</t>
  </si>
  <si>
    <t>021J07:921092:00:------:--</t>
  </si>
  <si>
    <t>21:0867:000352</t>
  </si>
  <si>
    <t>21:0240:000333</t>
  </si>
  <si>
    <t>21:0240:000333:0003:0001:00</t>
  </si>
  <si>
    <t>021J07:921093:00:------:--</t>
  </si>
  <si>
    <t>21:0867:000353</t>
  </si>
  <si>
    <t>21:0240:000334</t>
  </si>
  <si>
    <t>21:0240:000334:0003:0001:00</t>
  </si>
  <si>
    <t>021J07:921094:00:------:--</t>
  </si>
  <si>
    <t>21:0867:000354</t>
  </si>
  <si>
    <t>21:0240:000335</t>
  </si>
  <si>
    <t>21:0240:000335:0003:0001:00</t>
  </si>
  <si>
    <t>021J07:921095:10:------:--</t>
  </si>
  <si>
    <t>21:0867:000355</t>
  </si>
  <si>
    <t>21:0240:000336</t>
  </si>
  <si>
    <t>21:0240:000336:0003:0001:00</t>
  </si>
  <si>
    <t>021J07:921096:20:921095:10</t>
  </si>
  <si>
    <t>21:0867:000356</t>
  </si>
  <si>
    <t>21:0240:000336:0004:0001:00</t>
  </si>
  <si>
    <t>021J07:921097:00:------:--</t>
  </si>
  <si>
    <t>21:0867:000357</t>
  </si>
  <si>
    <t>21:0240:000337</t>
  </si>
  <si>
    <t>21:0240:000337:0003:0001:00</t>
  </si>
  <si>
    <t>021J07:921098:00:------:--</t>
  </si>
  <si>
    <t>21:0867:000358</t>
  </si>
  <si>
    <t>21:0240:000338</t>
  </si>
  <si>
    <t>21:0240:000338:0003:0001:00</t>
  </si>
  <si>
    <t>021J07:921099:00:------:--</t>
  </si>
  <si>
    <t>21:0867:000359</t>
  </si>
  <si>
    <t>21:0240:000339</t>
  </si>
  <si>
    <t>21:0240:000339:0003:0001:00</t>
  </si>
  <si>
    <t>021J07:921100:00:------:--</t>
  </si>
  <si>
    <t>21:0867:000360</t>
  </si>
  <si>
    <t>21:0240:000340</t>
  </si>
  <si>
    <t>21:0240:000340:0003:0001:00</t>
  </si>
  <si>
    <t>021J07:921102:00:------:--</t>
  </si>
  <si>
    <t>21:0867:000361</t>
  </si>
  <si>
    <t>21:0240:000341</t>
  </si>
  <si>
    <t>21:0240:000341:0003:0001:00</t>
  </si>
  <si>
    <t>021J07:921103:10:------:--</t>
  </si>
  <si>
    <t>21:0867:000362</t>
  </si>
  <si>
    <t>21:0240:000342</t>
  </si>
  <si>
    <t>21:0240:000342:0003:0001:00</t>
  </si>
  <si>
    <t>021J07:921104:20:921103:10</t>
  </si>
  <si>
    <t>21:0867:000363</t>
  </si>
  <si>
    <t>21:0240:000342:0004:0001:00</t>
  </si>
  <si>
    <t>021J07:921105:00:------:--</t>
  </si>
  <si>
    <t>21:0867:000364</t>
  </si>
  <si>
    <t>21:0240:000343</t>
  </si>
  <si>
    <t>21:0240:000343:0003:0001:00</t>
  </si>
  <si>
    <t>021J07:921106:00:------:--</t>
  </si>
  <si>
    <t>21:0867:000365</t>
  </si>
  <si>
    <t>21:0240:000344</t>
  </si>
  <si>
    <t>21:0240:000344:0003:0001:00</t>
  </si>
  <si>
    <t>021J07:921108:00:------:--</t>
  </si>
  <si>
    <t>21:0867:000366</t>
  </si>
  <si>
    <t>21:0240:000345</t>
  </si>
  <si>
    <t>21:0240:000345:0003:0001:00</t>
  </si>
  <si>
    <t>021J07:921109:00:------:--</t>
  </si>
  <si>
    <t>21:0867:000367</t>
  </si>
  <si>
    <t>21:0240:000346</t>
  </si>
  <si>
    <t>21:0240:000346:0003:0001:00</t>
  </si>
  <si>
    <t>021J07:921110:00:------:--</t>
  </si>
  <si>
    <t>21:0867:000368</t>
  </si>
  <si>
    <t>21:0240:000347</t>
  </si>
  <si>
    <t>21:0240:000347:0003:0001:00</t>
  </si>
  <si>
    <t>021J07:921111:00:------:--</t>
  </si>
  <si>
    <t>21:0867:000369</t>
  </si>
  <si>
    <t>21:0240:000348</t>
  </si>
  <si>
    <t>21:0240:000348:0003:0001:00</t>
  </si>
  <si>
    <t>021J07:921112:00:------:--</t>
  </si>
  <si>
    <t>21:0867:000370</t>
  </si>
  <si>
    <t>21:0240:000349</t>
  </si>
  <si>
    <t>21:0240:000349:0003:0001:00</t>
  </si>
  <si>
    <t>021J07:921113:00:------:--</t>
  </si>
  <si>
    <t>21:0867:000371</t>
  </si>
  <si>
    <t>21:0240:000350</t>
  </si>
  <si>
    <t>21:0240:000350:0003:0001:00</t>
  </si>
  <si>
    <t>021J07:921114:00:------:--</t>
  </si>
  <si>
    <t>21:0867:000372</t>
  </si>
  <si>
    <t>21:0240:000351</t>
  </si>
  <si>
    <t>21:0240:000351:0003:0001:00</t>
  </si>
  <si>
    <t>021J07:921115:00:------:--</t>
  </si>
  <si>
    <t>21:0867:000373</t>
  </si>
  <si>
    <t>21:0240:000352</t>
  </si>
  <si>
    <t>21:0240:000352:0003:0001:00</t>
  </si>
  <si>
    <t>021J07:921116:00:------:--</t>
  </si>
  <si>
    <t>21:0867:000374</t>
  </si>
  <si>
    <t>21:0240:000353</t>
  </si>
  <si>
    <t>21:0240:000353:0003:0001:00</t>
  </si>
  <si>
    <t>021J07:921117:00:------:--</t>
  </si>
  <si>
    <t>21:0867:000375</t>
  </si>
  <si>
    <t>21:0240:000354</t>
  </si>
  <si>
    <t>21:0240:000354:0003:0001:00</t>
  </si>
  <si>
    <t>021J07:921118:00:------:--</t>
  </si>
  <si>
    <t>21:0867:000376</t>
  </si>
  <si>
    <t>21:0240:000355</t>
  </si>
  <si>
    <t>21:0240:000355:0003:0001:00</t>
  </si>
  <si>
    <t>021J07:921119:00:------:--</t>
  </si>
  <si>
    <t>21:0867:000377</t>
  </si>
  <si>
    <t>21:0240:000356</t>
  </si>
  <si>
    <t>21:0240:000356:0003:0001:00</t>
  </si>
  <si>
    <t>021J07:921120:00:------:--</t>
  </si>
  <si>
    <t>21:0867:000378</t>
  </si>
  <si>
    <t>21:0240:000357</t>
  </si>
  <si>
    <t>21:0240:000357:0003:0001:00</t>
  </si>
  <si>
    <t>021J07:921122:00:------:--</t>
  </si>
  <si>
    <t>21:0867:000379</t>
  </si>
  <si>
    <t>21:0240:000358</t>
  </si>
  <si>
    <t>21:0240:000358:0003:0001:00</t>
  </si>
  <si>
    <t>021J07:921123:10:------:--</t>
  </si>
  <si>
    <t>21:0867:000380</t>
  </si>
  <si>
    <t>21:0240:000359</t>
  </si>
  <si>
    <t>21:0240:000359:0003:0001:00</t>
  </si>
  <si>
    <t>021J07:921124:20:921123:10</t>
  </si>
  <si>
    <t>21:0867:000381</t>
  </si>
  <si>
    <t>21:0240:000359:0004:0001:00</t>
  </si>
  <si>
    <t>021J07:921125:00:------:--</t>
  </si>
  <si>
    <t>21:0867:000382</t>
  </si>
  <si>
    <t>21:0240:000360</t>
  </si>
  <si>
    <t>21:0240:000360:0003:0001:00</t>
  </si>
  <si>
    <t>021J07:921126:00:------:--</t>
  </si>
  <si>
    <t>21:0867:000383</t>
  </si>
  <si>
    <t>21:0240:000361</t>
  </si>
  <si>
    <t>21:0240:000361:0003:0001:00</t>
  </si>
  <si>
    <t>021J07:921128:00:------:--</t>
  </si>
  <si>
    <t>21:0867:000384</t>
  </si>
  <si>
    <t>21:0240:000362</t>
  </si>
  <si>
    <t>21:0240:000362:0003:0001:00</t>
  </si>
  <si>
    <t>021J07:921129:00:------:--</t>
  </si>
  <si>
    <t>21:0867:000385</t>
  </si>
  <si>
    <t>21:0240:000363</t>
  </si>
  <si>
    <t>21:0240:000363:0003:0001:00</t>
  </si>
  <si>
    <t>021J07:921130:00:------:--</t>
  </si>
  <si>
    <t>21:0867:000386</t>
  </si>
  <si>
    <t>21:0240:000364</t>
  </si>
  <si>
    <t>21:0240:000364:0003:0001:00</t>
  </si>
  <si>
    <t>021J07:921131:00:------:--</t>
  </si>
  <si>
    <t>21:0867:000387</t>
  </si>
  <si>
    <t>21:0240:000365</t>
  </si>
  <si>
    <t>21:0240:000365:0003:0001:00</t>
  </si>
  <si>
    <t>021J07:921132:00:------:--</t>
  </si>
  <si>
    <t>21:0867:000388</t>
  </si>
  <si>
    <t>21:0240:000366</t>
  </si>
  <si>
    <t>21:0240:000366:0003:0001:00</t>
  </si>
  <si>
    <t>021J07:921133:00:------:--</t>
  </si>
  <si>
    <t>21:0867:000389</t>
  </si>
  <si>
    <t>21:0240:000367</t>
  </si>
  <si>
    <t>21:0240:000367:0003:0001:00</t>
  </si>
  <si>
    <t>021J07:921134:00:------:--</t>
  </si>
  <si>
    <t>21:0867:000390</t>
  </si>
  <si>
    <t>21:0240:000368</t>
  </si>
  <si>
    <t>21:0240:000368:0003:0001:00</t>
  </si>
  <si>
    <t>021J07:921135:00:------:--</t>
  </si>
  <si>
    <t>21:0867:000391</t>
  </si>
  <si>
    <t>21:0240:000369</t>
  </si>
  <si>
    <t>21:0240:000369:0003:0001:00</t>
  </si>
  <si>
    <t>021J07:921136:00:------:--</t>
  </si>
  <si>
    <t>21:0867:000392</t>
  </si>
  <si>
    <t>21:0240:000370</t>
  </si>
  <si>
    <t>21:0240:000370:0003:0001:00</t>
  </si>
  <si>
    <t>021J07:921137:00:------:--</t>
  </si>
  <si>
    <t>21:0867:000393</t>
  </si>
  <si>
    <t>21:0240:000371</t>
  </si>
  <si>
    <t>21:0240:000371:0003:0001:00</t>
  </si>
  <si>
    <t>021J07:921138:00:------:--</t>
  </si>
  <si>
    <t>21:0867:000394</t>
  </si>
  <si>
    <t>21:0240:000372</t>
  </si>
  <si>
    <t>21:0240:000372:0003:0001:00</t>
  </si>
  <si>
    <t>021J07:921139:00:------:--</t>
  </si>
  <si>
    <t>21:0867:000395</t>
  </si>
  <si>
    <t>21:0240:000373</t>
  </si>
  <si>
    <t>21:0240:000373:0003:0001:00</t>
  </si>
  <si>
    <t>021J07:921140:00:------:--</t>
  </si>
  <si>
    <t>21:0867:000396</t>
  </si>
  <si>
    <t>21:0240:000374</t>
  </si>
  <si>
    <t>21:0240:000374:0003:0001:00</t>
  </si>
  <si>
    <t>021J07:921142:00:------:--</t>
  </si>
  <si>
    <t>21:0867:000397</t>
  </si>
  <si>
    <t>21:0240:000375</t>
  </si>
  <si>
    <t>21:0240:000375:0003:0001:00</t>
  </si>
  <si>
    <t>021J07:921143:00:------:--</t>
  </si>
  <si>
    <t>21:0867:000398</t>
  </si>
  <si>
    <t>21:0240:000376</t>
  </si>
  <si>
    <t>21:0240:000376:0003:0001:00</t>
  </si>
  <si>
    <t>021J07:921144:00:------:--</t>
  </si>
  <si>
    <t>21:0867:000399</t>
  </si>
  <si>
    <t>21:0240:000377</t>
  </si>
  <si>
    <t>21:0240:000377:0003:0001:00</t>
  </si>
  <si>
    <t>021J07:921145:00:------:--</t>
  </si>
  <si>
    <t>21:0867:000400</t>
  </si>
  <si>
    <t>21:0240:000378</t>
  </si>
  <si>
    <t>21:0240:000378:0003:0001:00</t>
  </si>
  <si>
    <t>021J07:921146:10:------:--</t>
  </si>
  <si>
    <t>21:0867:000401</t>
  </si>
  <si>
    <t>21:0240:000379</t>
  </si>
  <si>
    <t>21:0240:000379:0003:0001:00</t>
  </si>
  <si>
    <t>021J07:921147:20:921146:10</t>
  </si>
  <si>
    <t>21:0867:000402</t>
  </si>
  <si>
    <t>21:0240:000379:0004:0001:00</t>
  </si>
  <si>
    <t>021J07:921148:00:------:--</t>
  </si>
  <si>
    <t>21:0867:000403</t>
  </si>
  <si>
    <t>21:0240:000380</t>
  </si>
  <si>
    <t>21:0240:000380:0003:0001:00</t>
  </si>
  <si>
    <t>021J07:921149:00:------:--</t>
  </si>
  <si>
    <t>21:0867:000404</t>
  </si>
  <si>
    <t>21:0240:000381</t>
  </si>
  <si>
    <t>21:0240:000381:0003:0001:00</t>
  </si>
  <si>
    <t>021J07:921150:00:------:--</t>
  </si>
  <si>
    <t>21:0867:000405</t>
  </si>
  <si>
    <t>21:0240:000382</t>
  </si>
  <si>
    <t>21:0240:000382:0003:0001:00</t>
  </si>
  <si>
    <t>021J07:921151:00:------:--</t>
  </si>
  <si>
    <t>21:0867:000406</t>
  </si>
  <si>
    <t>21:0240:000383</t>
  </si>
  <si>
    <t>21:0240:000383:0003:0001:00</t>
  </si>
  <si>
    <t>021J07:921153:00:------:--</t>
  </si>
  <si>
    <t>21:0867:000407</t>
  </si>
  <si>
    <t>21:0240:000384</t>
  </si>
  <si>
    <t>21:0240:000384:0003:0001:00</t>
  </si>
  <si>
    <t>021J07:921154:00:------:--</t>
  </si>
  <si>
    <t>21:0867:000408</t>
  </si>
  <si>
    <t>21:0240:000385</t>
  </si>
  <si>
    <t>21:0240:000385:0003:0001:00</t>
  </si>
  <si>
    <t>021J07:921155:00:------:--</t>
  </si>
  <si>
    <t>21:0867:000409</t>
  </si>
  <si>
    <t>21:0240:000386</t>
  </si>
  <si>
    <t>21:0240:000386:0003:0001:00</t>
  </si>
  <si>
    <t>021J07:921156:00:------:--</t>
  </si>
  <si>
    <t>21:0867:000410</t>
  </si>
  <si>
    <t>21:0240:000387</t>
  </si>
  <si>
    <t>21:0240:000387:0003:0001:00</t>
  </si>
  <si>
    <t>021J07:921157:00:------:--</t>
  </si>
  <si>
    <t>21:0867:000411</t>
  </si>
  <si>
    <t>21:0240:000388</t>
  </si>
  <si>
    <t>21:0240:000388:0003:0001:00</t>
  </si>
  <si>
    <t>021J07:921158:00:------:--</t>
  </si>
  <si>
    <t>21:0867:000412</t>
  </si>
  <si>
    <t>21:0240:000389</t>
  </si>
  <si>
    <t>21:0240:000389:0003:0001:00</t>
  </si>
  <si>
    <t>021J07:921159:00:------:--</t>
  </si>
  <si>
    <t>21:0867:000413</t>
  </si>
  <si>
    <t>21:0240:000390</t>
  </si>
  <si>
    <t>21:0240:000390:0003:0001:00</t>
  </si>
  <si>
    <t>021J07:921160:00:------:--</t>
  </si>
  <si>
    <t>21:0867:000414</t>
  </si>
  <si>
    <t>21:0240:000391</t>
  </si>
  <si>
    <t>21:0240:000391:0003:0001:00</t>
  </si>
  <si>
    <t>021J07:921162:10:------:--</t>
  </si>
  <si>
    <t>21:0867:000415</t>
  </si>
  <si>
    <t>21:0240:000392</t>
  </si>
  <si>
    <t>21:0240:000392:0003:0001:00</t>
  </si>
  <si>
    <t>021J07:921163:20:921162:10</t>
  </si>
  <si>
    <t>21:0867:000416</t>
  </si>
  <si>
    <t>21:0240:000392:0004:0001:00</t>
  </si>
  <si>
    <t>021J07:921164:00:------:--</t>
  </si>
  <si>
    <t>21:0867:000417</t>
  </si>
  <si>
    <t>21:0240:000393</t>
  </si>
  <si>
    <t>21:0240:000393:0003:0001:00</t>
  </si>
  <si>
    <t>021J07:921165:00:------:--</t>
  </si>
  <si>
    <t>21:0867:000418</t>
  </si>
  <si>
    <t>21:0240:000394</t>
  </si>
  <si>
    <t>21:0240:000394:0003:0001:00</t>
  </si>
  <si>
    <t>021J07:921166:00:------:--</t>
  </si>
  <si>
    <t>21:0867:000419</t>
  </si>
  <si>
    <t>21:0240:000395</t>
  </si>
  <si>
    <t>21:0240:000395:0003:0001:00</t>
  </si>
  <si>
    <t>021J07:921167:00:------:--</t>
  </si>
  <si>
    <t>21:0867:000420</t>
  </si>
  <si>
    <t>21:0240:000396</t>
  </si>
  <si>
    <t>21:0240:000396:0003:0001:00</t>
  </si>
  <si>
    <t>021J07:921168:00:------:--</t>
  </si>
  <si>
    <t>21:0867:000421</t>
  </si>
  <si>
    <t>21:0240:000397</t>
  </si>
  <si>
    <t>21:0240:000397:0003:0001:00</t>
  </si>
  <si>
    <t>021J07:921169:00:------:--</t>
  </si>
  <si>
    <t>21:0867:000422</t>
  </si>
  <si>
    <t>21:0240:000398</t>
  </si>
  <si>
    <t>21:0240:000398:0003:0001:00</t>
  </si>
  <si>
    <t>021J07:921171:00:------:--</t>
  </si>
  <si>
    <t>21:0867:000423</t>
  </si>
  <si>
    <t>21:0240:000399</t>
  </si>
  <si>
    <t>21:0240:000399:0003:0001:00</t>
  </si>
  <si>
    <t>021J07:921172:00:------:--</t>
  </si>
  <si>
    <t>21:0867:000424</t>
  </si>
  <si>
    <t>21:0240:000400</t>
  </si>
  <si>
    <t>21:0240:000400:0003:0001:00</t>
  </si>
  <si>
    <t>021J07:921173:00:------:--</t>
  </si>
  <si>
    <t>21:0867:000425</t>
  </si>
  <si>
    <t>21:0240:000401</t>
  </si>
  <si>
    <t>21:0240:000401:0003:0001:00</t>
  </si>
  <si>
    <t>021J07:921174:00:------:--</t>
  </si>
  <si>
    <t>21:0867:000426</t>
  </si>
  <si>
    <t>21:0240:000402</t>
  </si>
  <si>
    <t>21:0240:000402:0003:0001:00</t>
  </si>
  <si>
    <t>021J07:921175:00:------:--</t>
  </si>
  <si>
    <t>21:0867:000427</t>
  </si>
  <si>
    <t>21:0240:000403</t>
  </si>
  <si>
    <t>21:0240:000403:0003:0001:00</t>
  </si>
  <si>
    <t>021J07:921176:00:------:--</t>
  </si>
  <si>
    <t>21:0867:000428</t>
  </si>
  <si>
    <t>21:0240:000404</t>
  </si>
  <si>
    <t>21:0240:000404:0003:0001:00</t>
  </si>
  <si>
    <t>021J07:921177:00:------:--</t>
  </si>
  <si>
    <t>21:0867:000429</t>
  </si>
  <si>
    <t>21:0240:000405</t>
  </si>
  <si>
    <t>21:0240:000405:0003:0001:00</t>
  </si>
  <si>
    <t>021J07:921178:00:------:--</t>
  </si>
  <si>
    <t>21:0867:000430</t>
  </si>
  <si>
    <t>21:0240:000406</t>
  </si>
  <si>
    <t>21:0240:000406:0003:0001:00</t>
  </si>
  <si>
    <t>021J07:921179:00:------:--</t>
  </si>
  <si>
    <t>21:0867:000431</t>
  </si>
  <si>
    <t>21:0240:000407</t>
  </si>
  <si>
    <t>21:0240:000407:0003:0001:00</t>
  </si>
  <si>
    <t>021J07:921180:00:------:--</t>
  </si>
  <si>
    <t>21:0867:000432</t>
  </si>
  <si>
    <t>21:0240:000408</t>
  </si>
  <si>
    <t>21:0240:000408:0003:0001:00</t>
  </si>
  <si>
    <t>021J07:921182:00:------:--</t>
  </si>
  <si>
    <t>21:0867:000433</t>
  </si>
  <si>
    <t>21:0240:000409</t>
  </si>
  <si>
    <t>21:0240:000409:0003:0001:00</t>
  </si>
  <si>
    <t>021J07:921183:00:------:--</t>
  </si>
  <si>
    <t>21:0867:000434</t>
  </si>
  <si>
    <t>21:0240:000410</t>
  </si>
  <si>
    <t>21:0240:000410:0003:0001:00</t>
  </si>
  <si>
    <t>021J07:921184:00:------:--</t>
  </si>
  <si>
    <t>21:0867:000435</t>
  </si>
  <si>
    <t>21:0240:000411</t>
  </si>
  <si>
    <t>21:0240:000411:0003:0001:00</t>
  </si>
  <si>
    <t>021J07:921185:00:------:--</t>
  </si>
  <si>
    <t>21:0867:000436</t>
  </si>
  <si>
    <t>21:0240:000412</t>
  </si>
  <si>
    <t>21:0240:000412:0003:0001:00</t>
  </si>
  <si>
    <t>021J07:921186:10:------:--</t>
  </si>
  <si>
    <t>21:0867:000437</t>
  </si>
  <si>
    <t>21:0240:000413</t>
  </si>
  <si>
    <t>21:0240:000413:0003:0001:00</t>
  </si>
  <si>
    <t>021J07:921187:20:921186:10</t>
  </si>
  <si>
    <t>21:0867:000438</t>
  </si>
  <si>
    <t>21:0240:000413:0004:0001:00</t>
  </si>
  <si>
    <t>021J07:921188:00:------:--</t>
  </si>
  <si>
    <t>21:0867:000439</t>
  </si>
  <si>
    <t>21:0240:000414</t>
  </si>
  <si>
    <t>21:0240:000414:0003:0001:00</t>
  </si>
  <si>
    <t>021J07:921189:00:------:--</t>
  </si>
  <si>
    <t>21:0867:000440</t>
  </si>
  <si>
    <t>21:0240:000415</t>
  </si>
  <si>
    <t>21:0240:000415:0003:0001:00</t>
  </si>
  <si>
    <t>021J07:921190:00:------:--</t>
  </si>
  <si>
    <t>21:0867:000441</t>
  </si>
  <si>
    <t>21:0240:000416</t>
  </si>
  <si>
    <t>21:0240:000416:0003:0001:00</t>
  </si>
  <si>
    <t>021J07:921191:00:------:--</t>
  </si>
  <si>
    <t>21:0867:000442</t>
  </si>
  <si>
    <t>21:0240:000417</t>
  </si>
  <si>
    <t>21:0240:000417:0003:0001:00</t>
  </si>
  <si>
    <t>021J07:921192:00:------:--</t>
  </si>
  <si>
    <t>21:0867:000443</t>
  </si>
  <si>
    <t>21:0240:000418</t>
  </si>
  <si>
    <t>21:0240:000418:0003:0001:00</t>
  </si>
  <si>
    <t>021J07:921193:00:------:--</t>
  </si>
  <si>
    <t>21:0867:000444</t>
  </si>
  <si>
    <t>21:0240:000419</t>
  </si>
  <si>
    <t>21:0240:000419:0003:0001:00</t>
  </si>
  <si>
    <t>021J07:921194:00:------:--</t>
  </si>
  <si>
    <t>21:0867:000445</t>
  </si>
  <si>
    <t>21:0240:000420</t>
  </si>
  <si>
    <t>21:0240:000420:0003:0001:00</t>
  </si>
  <si>
    <t>021J07:921195:00:------:--</t>
  </si>
  <si>
    <t>21:0867:000446</t>
  </si>
  <si>
    <t>21:0240:000421</t>
  </si>
  <si>
    <t>21:0240:000421:0003:0001:00</t>
  </si>
  <si>
    <t>021J07:921196:00:------:--</t>
  </si>
  <si>
    <t>21:0867:000447</t>
  </si>
  <si>
    <t>21:0240:000422</t>
  </si>
  <si>
    <t>21:0240:000422:0003:0001:00</t>
  </si>
  <si>
    <t>021J07:921198:00:------:--</t>
  </si>
  <si>
    <t>21:0867:000448</t>
  </si>
  <si>
    <t>21:0240:000423</t>
  </si>
  <si>
    <t>21:0240:000423:0003:0001:00</t>
  </si>
  <si>
    <t>021J07:921199:00:------:--</t>
  </si>
  <si>
    <t>21:0867:000449</t>
  </si>
  <si>
    <t>21:0240:000424</t>
  </si>
  <si>
    <t>21:0240:000424:0003:0001:00</t>
  </si>
  <si>
    <t>021J07:921200:00:------:--</t>
  </si>
  <si>
    <t>21:0867:000450</t>
  </si>
  <si>
    <t>21:0240:000425</t>
  </si>
  <si>
    <t>21:0240:000425:0003:0001:00</t>
  </si>
  <si>
    <t>021J07:921202:00:------:--</t>
  </si>
  <si>
    <t>21:0867:000451</t>
  </si>
  <si>
    <t>21:0240:000426</t>
  </si>
  <si>
    <t>21:0240:000426:0003:0001:00</t>
  </si>
  <si>
    <t>021J07:921203:00:------:--</t>
  </si>
  <si>
    <t>21:0867:000452</t>
  </si>
  <si>
    <t>21:0240:000427</t>
  </si>
  <si>
    <t>21:0240:000427:0003:0001:00</t>
  </si>
  <si>
    <t>021J07:921204:10:------:--</t>
  </si>
  <si>
    <t>21:0867:000453</t>
  </si>
  <si>
    <t>21:0240:000428</t>
  </si>
  <si>
    <t>21:0240:000428:0003:0001:00</t>
  </si>
  <si>
    <t>021J07:921205:20:921204:10</t>
  </si>
  <si>
    <t>21:0867:000454</t>
  </si>
  <si>
    <t>21:0240:000428:0004:0001:00</t>
  </si>
  <si>
    <t>021J07:921206:00:------:--</t>
  </si>
  <si>
    <t>21:0867:000455</t>
  </si>
  <si>
    <t>21:0240:000429</t>
  </si>
  <si>
    <t>21:0240:000429:0003:0001:00</t>
  </si>
  <si>
    <t>021J07:921207:00:------:--</t>
  </si>
  <si>
    <t>21:0867:000456</t>
  </si>
  <si>
    <t>21:0240:000430</t>
  </si>
  <si>
    <t>21:0240:000430:0003:0001:00</t>
  </si>
  <si>
    <t>021J07:921208:00:------:--</t>
  </si>
  <si>
    <t>21:0867:000457</t>
  </si>
  <si>
    <t>21:0240:000431</t>
  </si>
  <si>
    <t>21:0240:000431:0003:0001:00</t>
  </si>
  <si>
    <t>021J07:921209:00:------:--</t>
  </si>
  <si>
    <t>21:0867:000458</t>
  </si>
  <si>
    <t>21:0240:000432</t>
  </si>
  <si>
    <t>21:0240:000432:0003:0001:00</t>
  </si>
  <si>
    <t>021J07:921211:00:------:--</t>
  </si>
  <si>
    <t>21:0867:000459</t>
  </si>
  <si>
    <t>21:0240:000433</t>
  </si>
  <si>
    <t>21:0240:000433:0003:0001:00</t>
  </si>
  <si>
    <t>021J07:921212:00:------:--</t>
  </si>
  <si>
    <t>21:0867:000460</t>
  </si>
  <si>
    <t>21:0240:000434</t>
  </si>
  <si>
    <t>21:0240:000434:0003:0001:00</t>
  </si>
  <si>
    <t>021J07:921213:00:------:--</t>
  </si>
  <si>
    <t>21:0867:000461</t>
  </si>
  <si>
    <t>21:0240:000435</t>
  </si>
  <si>
    <t>21:0240:000435:0003:0001:00</t>
  </si>
  <si>
    <t>021J07:921214:00:------:--</t>
  </si>
  <si>
    <t>21:0867:000462</t>
  </si>
  <si>
    <t>21:0240:000436</t>
  </si>
  <si>
    <t>21:0240:000436:0003:0001:00</t>
  </si>
  <si>
    <t>021J07:921215:00:------:--</t>
  </si>
  <si>
    <t>21:0867:000463</t>
  </si>
  <si>
    <t>21:0240:000437</t>
  </si>
  <si>
    <t>21:0240:000437:0003:0001:00</t>
  </si>
  <si>
    <t>021J07:923003:00:------:--</t>
  </si>
  <si>
    <t>21:0867:000464</t>
  </si>
  <si>
    <t>21:0240:000438</t>
  </si>
  <si>
    <t>21:0240:000438:0003:0001:00</t>
  </si>
  <si>
    <t>021J07:923004:00:------:--</t>
  </si>
  <si>
    <t>21:0867:000465</t>
  </si>
  <si>
    <t>21:0240:000439</t>
  </si>
  <si>
    <t>21:0240:000439:0003:0001:00</t>
  </si>
  <si>
    <t>021J07:923005:00:------:--</t>
  </si>
  <si>
    <t>21:0867:000466</t>
  </si>
  <si>
    <t>21:0240:000440</t>
  </si>
  <si>
    <t>21:0240:000440:0003:0001:00</t>
  </si>
  <si>
    <t>021J07:923006:00:------:--</t>
  </si>
  <si>
    <t>21:0867:000467</t>
  </si>
  <si>
    <t>21:0240:000441</t>
  </si>
  <si>
    <t>21:0240:000441:0003:0001:00</t>
  </si>
  <si>
    <t>021J07:923007:00:------:--</t>
  </si>
  <si>
    <t>21:0867:000468</t>
  </si>
  <si>
    <t>21:0240:000442</t>
  </si>
  <si>
    <t>21:0240:000442:0003:0001:00</t>
  </si>
  <si>
    <t>021J07:923008:00:------:--</t>
  </si>
  <si>
    <t>21:0867:000469</t>
  </si>
  <si>
    <t>21:0240:000443</t>
  </si>
  <si>
    <t>21:0240:000443:0003:0001:00</t>
  </si>
  <si>
    <t>021J07:923009:00:------:--</t>
  </si>
  <si>
    <t>21:0867:000470</t>
  </si>
  <si>
    <t>21:0240:000444</t>
  </si>
  <si>
    <t>21:0240:000444:0003:0001:00</t>
  </si>
  <si>
    <t>021J07:923010:00:------:--</t>
  </si>
  <si>
    <t>21:0867:000471</t>
  </si>
  <si>
    <t>21:0240:000445</t>
  </si>
  <si>
    <t>21:0240:000445:0003:0001:00</t>
  </si>
  <si>
    <t>021J07:923012:00:------:--</t>
  </si>
  <si>
    <t>21:0867:000472</t>
  </si>
  <si>
    <t>21:0240:000446</t>
  </si>
  <si>
    <t>21:0240:000446:0003:0001:00</t>
  </si>
  <si>
    <t>021J07:923013:00:------:--</t>
  </si>
  <si>
    <t>21:0867:000473</t>
  </si>
  <si>
    <t>21:0240:000447</t>
  </si>
  <si>
    <t>21:0240:000447:0003:0001:00</t>
  </si>
  <si>
    <t>021J07:923014:00:------:--</t>
  </si>
  <si>
    <t>21:0867:000474</t>
  </si>
  <si>
    <t>21:0240:000448</t>
  </si>
  <si>
    <t>21:0240:000448:0003:0001:00</t>
  </si>
  <si>
    <t>021J07:923015:10:------:--</t>
  </si>
  <si>
    <t>21:0867:000475</t>
  </si>
  <si>
    <t>21:0240:000449</t>
  </si>
  <si>
    <t>21:0240:000449:0003:0001:00</t>
  </si>
  <si>
    <t>021J07:923016:20:923015:10</t>
  </si>
  <si>
    <t>21:0867:000476</t>
  </si>
  <si>
    <t>21:0240:000449:0004:0001:00</t>
  </si>
  <si>
    <t>021J07:923018:00:------:--</t>
  </si>
  <si>
    <t>21:0867:000477</t>
  </si>
  <si>
    <t>21:0240:000450</t>
  </si>
  <si>
    <t>21:0240:000450:0003:0001:00</t>
  </si>
  <si>
    <t>021J07:923019:00:------:--</t>
  </si>
  <si>
    <t>21:0867:000478</t>
  </si>
  <si>
    <t>21:0240:000451</t>
  </si>
  <si>
    <t>21:0240:000451:0003:0001:00</t>
  </si>
  <si>
    <t>021J07:923020:00:------:--</t>
  </si>
  <si>
    <t>21:0867:000479</t>
  </si>
  <si>
    <t>21:0240:000452</t>
  </si>
  <si>
    <t>21:0240:000452:0003:0001:00</t>
  </si>
  <si>
    <t>021J07:923022:00:------:--</t>
  </si>
  <si>
    <t>21:0867:000480</t>
  </si>
  <si>
    <t>21:0240:000453</t>
  </si>
  <si>
    <t>21:0240:000453:0003:0001:00</t>
  </si>
  <si>
    <t>021J07:923023:00:------:--</t>
  </si>
  <si>
    <t>21:0867:000481</t>
  </si>
  <si>
    <t>21:0240:000454</t>
  </si>
  <si>
    <t>21:0240:000454:0003:0001:00</t>
  </si>
  <si>
    <t>021J07:923024:00:------:--</t>
  </si>
  <si>
    <t>21:0867:000482</t>
  </si>
  <si>
    <t>21:0240:000455</t>
  </si>
  <si>
    <t>21:0240:000455:0003:0001:00</t>
  </si>
  <si>
    <t>021J07:923025:00:------:--</t>
  </si>
  <si>
    <t>21:0867:000483</t>
  </si>
  <si>
    <t>21:0240:000456</t>
  </si>
  <si>
    <t>21:0240:000456:0003:0001:00</t>
  </si>
  <si>
    <t>021J07:923026:00:------:--</t>
  </si>
  <si>
    <t>21:0867:000484</t>
  </si>
  <si>
    <t>21:0240:000457</t>
  </si>
  <si>
    <t>21:0240:000457:0003:0001:00</t>
  </si>
  <si>
    <t>021J07:923027:00:------:--</t>
  </si>
  <si>
    <t>21:0867:000485</t>
  </si>
  <si>
    <t>21:0240:000458</t>
  </si>
  <si>
    <t>21:0240:000458:0003:0001:00</t>
  </si>
  <si>
    <t>021J07:923028:00:------:--</t>
  </si>
  <si>
    <t>21:0867:000486</t>
  </si>
  <si>
    <t>21:0240:000459</t>
  </si>
  <si>
    <t>21:0240:000459:0003:0001:00</t>
  </si>
  <si>
    <t>021J07:923029:00:------:--</t>
  </si>
  <si>
    <t>21:0867:000487</t>
  </si>
  <si>
    <t>21:0240:000460</t>
  </si>
  <si>
    <t>21:0240:000460:0003:0001:00</t>
  </si>
  <si>
    <t>021J07:923030:00:------:--</t>
  </si>
  <si>
    <t>21:0867:000488</t>
  </si>
  <si>
    <t>21:0240:000461</t>
  </si>
  <si>
    <t>21:0240:000461:0003:0001:00</t>
  </si>
  <si>
    <t>021J07:923031:00:------:--</t>
  </si>
  <si>
    <t>21:0867:000489</t>
  </si>
  <si>
    <t>21:0240:000462</t>
  </si>
  <si>
    <t>21:0240:000462:0003:0001:00</t>
  </si>
  <si>
    <t>021J07:923032:00:------:--</t>
  </si>
  <si>
    <t>21:0867:000490</t>
  </si>
  <si>
    <t>21:0240:000463</t>
  </si>
  <si>
    <t>21:0240:000463:0003:0001:00</t>
  </si>
  <si>
    <t>021J07:923033:00:------:--</t>
  </si>
  <si>
    <t>21:0867:000491</t>
  </si>
  <si>
    <t>21:0240:000464</t>
  </si>
  <si>
    <t>21:0240:000464:0003:0001:00</t>
  </si>
  <si>
    <t>021J07:923034:10:------:--</t>
  </si>
  <si>
    <t>21:0867:000492</t>
  </si>
  <si>
    <t>21:0240:000465</t>
  </si>
  <si>
    <t>21:0240:000465:0003:0001:00</t>
  </si>
  <si>
    <t>021J07:923035:20:923034:10</t>
  </si>
  <si>
    <t>21:0867:000493</t>
  </si>
  <si>
    <t>21:0240:000465:0004:0001:00</t>
  </si>
  <si>
    <t>021J07:923036:00:------:--</t>
  </si>
  <si>
    <t>21:0867:000494</t>
  </si>
  <si>
    <t>21:0240:000466</t>
  </si>
  <si>
    <t>21:0240:000466:0003:0001:00</t>
  </si>
  <si>
    <t>021J07:923037:00:------:--</t>
  </si>
  <si>
    <t>21:0867:000495</t>
  </si>
  <si>
    <t>21:0240:000467</t>
  </si>
  <si>
    <t>21:0240:000467:0003:0001:00</t>
  </si>
  <si>
    <t>021J07:923039:00:------:--</t>
  </si>
  <si>
    <t>21:0867:000496</t>
  </si>
  <si>
    <t>21:0240:000468</t>
  </si>
  <si>
    <t>21:0240:000468:0003:0001:00</t>
  </si>
  <si>
    <t>021J07:923040:00:------:--</t>
  </si>
  <si>
    <t>21:0867:000497</t>
  </si>
  <si>
    <t>21:0240:000469</t>
  </si>
  <si>
    <t>21:0240:000469:0003:0001:00</t>
  </si>
  <si>
    <t>021J07:923042:00:------:--</t>
  </si>
  <si>
    <t>21:0867:000498</t>
  </si>
  <si>
    <t>21:0240:000470</t>
  </si>
  <si>
    <t>21:0240:000470:0003:0001:00</t>
  </si>
  <si>
    <t>021J07:923043:00:------:--</t>
  </si>
  <si>
    <t>21:0867:000499</t>
  </si>
  <si>
    <t>21:0240:000471</t>
  </si>
  <si>
    <t>21:0240:000471:0003:0001:00</t>
  </si>
  <si>
    <t>021J07:923044:00:------:--</t>
  </si>
  <si>
    <t>21:0867:000500</t>
  </si>
  <si>
    <t>21:0240:000472</t>
  </si>
  <si>
    <t>21:0240:000472:0003:0001:00</t>
  </si>
  <si>
    <t>021J07:923045:00:------:--</t>
  </si>
  <si>
    <t>21:0867:000501</t>
  </si>
  <si>
    <t>21:0240:000473</t>
  </si>
  <si>
    <t>21:0240:000473:0003:0001:00</t>
  </si>
  <si>
    <t>021J07:923046:00:------:--</t>
  </si>
  <si>
    <t>21:0867:000502</t>
  </si>
  <si>
    <t>21:0240:000474</t>
  </si>
  <si>
    <t>21:0240:000474:0003:0001:00</t>
  </si>
  <si>
    <t>021J07:923047:00:------:--</t>
  </si>
  <si>
    <t>21:0867:000503</t>
  </si>
  <si>
    <t>21:0240:000475</t>
  </si>
  <si>
    <t>21:0240:000475:0003:0001:00</t>
  </si>
  <si>
    <t>021J07:923048:00:------:--</t>
  </si>
  <si>
    <t>21:0867:000504</t>
  </si>
  <si>
    <t>21:0240:000476</t>
  </si>
  <si>
    <t>21:0240:000476:0003:0001:00</t>
  </si>
  <si>
    <t>021J07:923049:00:------:--</t>
  </si>
  <si>
    <t>21:0867:000505</t>
  </si>
  <si>
    <t>21:0240:000477</t>
  </si>
  <si>
    <t>21:0240:000477:0003:0001:00</t>
  </si>
  <si>
    <t>021J07:923050:00:------:--</t>
  </si>
  <si>
    <t>21:0867:000506</t>
  </si>
  <si>
    <t>21:0240:000478</t>
  </si>
  <si>
    <t>21:0240:000478:0003:0001:00</t>
  </si>
  <si>
    <t>021J07:923051:00:------:--</t>
  </si>
  <si>
    <t>21:0867:000507</t>
  </si>
  <si>
    <t>21:0240:000479</t>
  </si>
  <si>
    <t>21:0240:000479:0003:0001:00</t>
  </si>
  <si>
    <t>021J07:923052:00:------:--</t>
  </si>
  <si>
    <t>21:0867:000508</t>
  </si>
  <si>
    <t>21:0240:000480</t>
  </si>
  <si>
    <t>21:0240:000480:0003:0001:00</t>
  </si>
  <si>
    <t>021J07:923053:00:------:--</t>
  </si>
  <si>
    <t>21:0867:000509</t>
  </si>
  <si>
    <t>21:0240:000481</t>
  </si>
  <si>
    <t>21:0240:000481:0003:0001:00</t>
  </si>
  <si>
    <t>021J07:923054:00:------:--</t>
  </si>
  <si>
    <t>21:0867:000510</t>
  </si>
  <si>
    <t>21:0240:000482</t>
  </si>
  <si>
    <t>21:0240:000482:0003:0001:00</t>
  </si>
  <si>
    <t>021J07:923055:00:------:--</t>
  </si>
  <si>
    <t>21:0867:000511</t>
  </si>
  <si>
    <t>21:0240:000483</t>
  </si>
  <si>
    <t>21:0240:000483:0003:0001:00</t>
  </si>
  <si>
    <t>021J07:923057:00:------:--</t>
  </si>
  <si>
    <t>21:0867:000512</t>
  </si>
  <si>
    <t>21:0240:000484</t>
  </si>
  <si>
    <t>21:0240:000484:0003:0001:00</t>
  </si>
  <si>
    <t>021J07:923058:00:------:--</t>
  </si>
  <si>
    <t>21:0867:000513</t>
  </si>
  <si>
    <t>21:0240:000485</t>
  </si>
  <si>
    <t>21:0240:000485:0003:0001:00</t>
  </si>
  <si>
    <t>021J07:923059:10:------:--</t>
  </si>
  <si>
    <t>21:0867:000514</t>
  </si>
  <si>
    <t>21:0240:000486</t>
  </si>
  <si>
    <t>21:0240:000486:0003:0001:00</t>
  </si>
  <si>
    <t>021J07:923060:20:923059:10</t>
  </si>
  <si>
    <t>21:0867:000515</t>
  </si>
  <si>
    <t>21:0240:000486:0004:0001:00</t>
  </si>
  <si>
    <t>021J07:923062:00:------:--</t>
  </si>
  <si>
    <t>21:0867:000516</t>
  </si>
  <si>
    <t>21:0240:000487</t>
  </si>
  <si>
    <t>21:0240:000487:0003:0001:00</t>
  </si>
  <si>
    <t>021J07:923063:00:------:--</t>
  </si>
  <si>
    <t>21:0867:000517</t>
  </si>
  <si>
    <t>21:0240:000488</t>
  </si>
  <si>
    <t>21:0240:000488:0003:0001:00</t>
  </si>
  <si>
    <t>021J07:923064:00:------:--</t>
  </si>
  <si>
    <t>21:0867:000518</t>
  </si>
  <si>
    <t>21:0240:000489</t>
  </si>
  <si>
    <t>21:0240:000489:0003:0001:00</t>
  </si>
  <si>
    <t>021J07:923065:00:------:--</t>
  </si>
  <si>
    <t>21:0867:000519</t>
  </si>
  <si>
    <t>21:0240:000490</t>
  </si>
  <si>
    <t>21:0240:000490:0003:0001:00</t>
  </si>
  <si>
    <t>021J07:923066:00:------:--</t>
  </si>
  <si>
    <t>21:0867:000520</t>
  </si>
  <si>
    <t>21:0240:000491</t>
  </si>
  <si>
    <t>21:0240:000491:0003:0001:00</t>
  </si>
  <si>
    <t>021J07:923067:00:------:--</t>
  </si>
  <si>
    <t>21:0867:000521</t>
  </si>
  <si>
    <t>21:0240:000492</t>
  </si>
  <si>
    <t>21:0240:000492:0003:0001:00</t>
  </si>
  <si>
    <t>021J07:923068:00:------:--</t>
  </si>
  <si>
    <t>21:0867:000522</t>
  </si>
  <si>
    <t>21:0240:000493</t>
  </si>
  <si>
    <t>21:0240:000493:0003:0001:00</t>
  </si>
  <si>
    <t>021J07:923069:00:------:--</t>
  </si>
  <si>
    <t>21:0867:000523</t>
  </si>
  <si>
    <t>21:0240:000494</t>
  </si>
  <si>
    <t>21:0240:000494:0003:0001:00</t>
  </si>
  <si>
    <t>021J07:923071:00:------:--</t>
  </si>
  <si>
    <t>21:0867:000524</t>
  </si>
  <si>
    <t>21:0240:000495</t>
  </si>
  <si>
    <t>21:0240:000495:0003:0001:00</t>
  </si>
  <si>
    <t>021J07:923072:00:------:--</t>
  </si>
  <si>
    <t>21:0867:000525</t>
  </si>
  <si>
    <t>21:0240:000496</t>
  </si>
  <si>
    <t>21:0240:000496:0003:0001:00</t>
  </si>
  <si>
    <t>021J07:923073:00:------:--</t>
  </si>
  <si>
    <t>21:0867:000526</t>
  </si>
  <si>
    <t>21:0240:000497</t>
  </si>
  <si>
    <t>21:0240:000497:0003:0001:00</t>
  </si>
  <si>
    <t>021J07:923074:00:------:--</t>
  </si>
  <si>
    <t>21:0867:000527</t>
  </si>
  <si>
    <t>21:0240:000498</t>
  </si>
  <si>
    <t>21:0240:000498:0003:0001:00</t>
  </si>
  <si>
    <t>021J07:923075:00:------:--</t>
  </si>
  <si>
    <t>21:0867:000528</t>
  </si>
  <si>
    <t>21:0240:000499</t>
  </si>
  <si>
    <t>21:0240:000499:0003:0001:00</t>
  </si>
  <si>
    <t>021J07:923076:10:------:--</t>
  </si>
  <si>
    <t>21:0867:000529</t>
  </si>
  <si>
    <t>21:0240:000500</t>
  </si>
  <si>
    <t>21:0240:000500:0003:0001:00</t>
  </si>
  <si>
    <t>021J07:923077:20:923076:10</t>
  </si>
  <si>
    <t>21:0867:000530</t>
  </si>
  <si>
    <t>21:0240:000500:0004:0001:00</t>
  </si>
  <si>
    <t>021J07:923078:00:------:--</t>
  </si>
  <si>
    <t>21:0867:000531</t>
  </si>
  <si>
    <t>21:0240:000501</t>
  </si>
  <si>
    <t>21:0240:000501:0003:0001:00</t>
  </si>
  <si>
    <t>021J07:923079:00:------:--</t>
  </si>
  <si>
    <t>21:0867:000532</t>
  </si>
  <si>
    <t>21:0240:000502</t>
  </si>
  <si>
    <t>21:0240:000502:0003:0001:00</t>
  </si>
  <si>
    <t>021J07:923080:00:------:--</t>
  </si>
  <si>
    <t>21:0867:000533</t>
  </si>
  <si>
    <t>21:0240:000503</t>
  </si>
  <si>
    <t>21:0240:000503:0003:0001:00</t>
  </si>
  <si>
    <t>021J07:923082:00:------:--</t>
  </si>
  <si>
    <t>21:0867:000534</t>
  </si>
  <si>
    <t>21:0240:000504</t>
  </si>
  <si>
    <t>21:0240:000504:0003:0001:00</t>
  </si>
  <si>
    <t>021J07:923083:00:------:--</t>
  </si>
  <si>
    <t>21:0867:000535</t>
  </si>
  <si>
    <t>21:0240:000505</t>
  </si>
  <si>
    <t>21:0240:000505:0003:0001:00</t>
  </si>
  <si>
    <t>021J07:923084:00:------:--</t>
  </si>
  <si>
    <t>21:0867:000536</t>
  </si>
  <si>
    <t>21:0240:000506</t>
  </si>
  <si>
    <t>21:0240:000506:0003:0001:00</t>
  </si>
  <si>
    <t>021J07:923085:00:------:--</t>
  </si>
  <si>
    <t>21:0867:000537</t>
  </si>
  <si>
    <t>21:0240:000507</t>
  </si>
  <si>
    <t>21:0240:000507:0003:0001:00</t>
  </si>
  <si>
    <t>021J07:923086:00:------:--</t>
  </si>
  <si>
    <t>21:0867:000538</t>
  </si>
  <si>
    <t>21:0240:000508</t>
  </si>
  <si>
    <t>21:0240:000508:0003:0001:00</t>
  </si>
  <si>
    <t>021J07:923087:00:------:--</t>
  </si>
  <si>
    <t>21:0867:000539</t>
  </si>
  <si>
    <t>21:0240:000509</t>
  </si>
  <si>
    <t>21:0240:000509:0003:0001:00</t>
  </si>
  <si>
    <t>021J07:923088:00:------:--</t>
  </si>
  <si>
    <t>21:0867:000540</t>
  </si>
  <si>
    <t>21:0240:000510</t>
  </si>
  <si>
    <t>21:0240:000510:0003:0001:00</t>
  </si>
  <si>
    <t>021J07:923089:00:------:--</t>
  </si>
  <si>
    <t>21:0867:000541</t>
  </si>
  <si>
    <t>21:0240:000511</t>
  </si>
  <si>
    <t>21:0240:000511:0003:0001:00</t>
  </si>
  <si>
    <t>021J07:923090:00:------:--</t>
  </si>
  <si>
    <t>21:0867:000542</t>
  </si>
  <si>
    <t>21:0240:000512</t>
  </si>
  <si>
    <t>21:0240:000512:0003:0001:00</t>
  </si>
  <si>
    <t>021J07:923091:10:------:--</t>
  </si>
  <si>
    <t>21:0867:000543</t>
  </si>
  <si>
    <t>21:0240:000513</t>
  </si>
  <si>
    <t>21:0240:000513:0003:0001:00</t>
  </si>
  <si>
    <t>021J07:923092:20:923091:10</t>
  </si>
  <si>
    <t>21:0867:000544</t>
  </si>
  <si>
    <t>21:0240:000513:0004:0001:00</t>
  </si>
  <si>
    <t>021J07:923093:00:------:--</t>
  </si>
  <si>
    <t>21:0867:000545</t>
  </si>
  <si>
    <t>21:0240:000514</t>
  </si>
  <si>
    <t>21:0240:000514:0003:0001:00</t>
  </si>
  <si>
    <t>021J07:923094:00:------:--</t>
  </si>
  <si>
    <t>21:0867:000546</t>
  </si>
  <si>
    <t>21:0240:000515</t>
  </si>
  <si>
    <t>21:0240:000515:0003:0001:00</t>
  </si>
  <si>
    <t>021J07:923095:00:------:--</t>
  </si>
  <si>
    <t>21:0867:000547</t>
  </si>
  <si>
    <t>21:0240:000516</t>
  </si>
  <si>
    <t>21:0240:000516:0003:0001:00</t>
  </si>
  <si>
    <t>021J07:923096:00:------:--</t>
  </si>
  <si>
    <t>21:0867:000548</t>
  </si>
  <si>
    <t>21:0240:000517</t>
  </si>
  <si>
    <t>21:0240:000517:0003:0001:00</t>
  </si>
  <si>
    <t>021J07:923097:10:------:--</t>
  </si>
  <si>
    <t>21:0867:000549</t>
  </si>
  <si>
    <t>21:0240:000518</t>
  </si>
  <si>
    <t>21:0240:000518:0003:0001:00</t>
  </si>
  <si>
    <t>021J07:923098:20:923097:10</t>
  </si>
  <si>
    <t>21:0867:000550</t>
  </si>
  <si>
    <t>21:0240:000518:0004:0001:00</t>
  </si>
  <si>
    <t>021J07:923100:00:------:--</t>
  </si>
  <si>
    <t>21:0867:000551</t>
  </si>
  <si>
    <t>21:0240:000519</t>
  </si>
  <si>
    <t>21:0240:000519:0003:0001:00</t>
  </si>
  <si>
    <t>021J07:923102:00:------:--</t>
  </si>
  <si>
    <t>21:0867:000552</t>
  </si>
  <si>
    <t>21:0240:000520</t>
  </si>
  <si>
    <t>21:0240:000520:0003:0001:00</t>
  </si>
  <si>
    <t>021J07:923103:00:------:--</t>
  </si>
  <si>
    <t>21:0867:000553</t>
  </si>
  <si>
    <t>21:0240:000521</t>
  </si>
  <si>
    <t>21:0240:000521:0003:0001:00</t>
  </si>
  <si>
    <t>021J07:923104:00:------:--</t>
  </si>
  <si>
    <t>21:0867:000554</t>
  </si>
  <si>
    <t>21:0240:000522</t>
  </si>
  <si>
    <t>21:0240:000522:0003:0001:00</t>
  </si>
  <si>
    <t>021J07:923105:00:------:--</t>
  </si>
  <si>
    <t>21:0867:000555</t>
  </si>
  <si>
    <t>21:0240:000523</t>
  </si>
  <si>
    <t>21:0240:000523:0003:0001:00</t>
  </si>
  <si>
    <t>021J07:923106:00:------:--</t>
  </si>
  <si>
    <t>21:0867:000556</t>
  </si>
  <si>
    <t>21:0240:000524</t>
  </si>
  <si>
    <t>21:0240:000524:0003:0001:00</t>
  </si>
  <si>
    <t>021J07:923107:00:------:--</t>
  </si>
  <si>
    <t>21:0867:000557</t>
  </si>
  <si>
    <t>21:0240:000525</t>
  </si>
  <si>
    <t>21:0240:000525:0003:0001:00</t>
  </si>
  <si>
    <t>021J07:923108:00:------:--</t>
  </si>
  <si>
    <t>21:0867:000558</t>
  </si>
  <si>
    <t>21:0240:000526</t>
  </si>
  <si>
    <t>21:0240:000526:0003:0001:00</t>
  </si>
  <si>
    <t>021J07:923109:00:------:--</t>
  </si>
  <si>
    <t>21:0867:000559</t>
  </si>
  <si>
    <t>21:0240:000527</t>
  </si>
  <si>
    <t>21:0240:000527:0003:0001:00</t>
  </si>
  <si>
    <t>021J07:923110:00:------:--</t>
  </si>
  <si>
    <t>21:0867:000560</t>
  </si>
  <si>
    <t>21:0240:000528</t>
  </si>
  <si>
    <t>21:0240:000528:0003:0001:00</t>
  </si>
  <si>
    <t>021J07:923111:00:------:--</t>
  </si>
  <si>
    <t>21:0867:000561</t>
  </si>
  <si>
    <t>21:0240:000529</t>
  </si>
  <si>
    <t>21:0240:000529:0003:0001:00</t>
  </si>
  <si>
    <t>021J07:923112:00:------:--</t>
  </si>
  <si>
    <t>21:0867:000562</t>
  </si>
  <si>
    <t>21:0240:000530</t>
  </si>
  <si>
    <t>21:0240:000530:0003:0001:00</t>
  </si>
  <si>
    <t>021J07:923113:00:------:--</t>
  </si>
  <si>
    <t>21:0867:000563</t>
  </si>
  <si>
    <t>21:0240:000531</t>
  </si>
  <si>
    <t>21:0240:000531:0003:0001:00</t>
  </si>
  <si>
    <t>021J07:923114:00:------:--</t>
  </si>
  <si>
    <t>21:0867:000564</t>
  </si>
  <si>
    <t>21:0240:000532</t>
  </si>
  <si>
    <t>21:0240:000532:0003:0001:00</t>
  </si>
  <si>
    <t>021J07:923116:10:------:--</t>
  </si>
  <si>
    <t>21:0867:000565</t>
  </si>
  <si>
    <t>21:0240:000533</t>
  </si>
  <si>
    <t>21:0240:000533:0003:0001:00</t>
  </si>
  <si>
    <t>021J07:923117:20:923116:10</t>
  </si>
  <si>
    <t>21:0867:000566</t>
  </si>
  <si>
    <t>21:0240:000533:0004:0001:00</t>
  </si>
  <si>
    <t>021J07:923118:00:------:--</t>
  </si>
  <si>
    <t>21:0867:000567</t>
  </si>
  <si>
    <t>21:0240:000534</t>
  </si>
  <si>
    <t>21:0240:000534:0003:0001:00</t>
  </si>
  <si>
    <t>021J07:923119:00:------:--</t>
  </si>
  <si>
    <t>21:0867:000568</t>
  </si>
  <si>
    <t>21:0240:000535</t>
  </si>
  <si>
    <t>21:0240:000535:0003:0001:00</t>
  </si>
  <si>
    <t>021J07:923120:00:------:--</t>
  </si>
  <si>
    <t>21:0867:000569</t>
  </si>
  <si>
    <t>21:0240:000536</t>
  </si>
  <si>
    <t>21:0240:000536:0003:0001:00</t>
  </si>
  <si>
    <t>021J07:923122:00:------:--</t>
  </si>
  <si>
    <t>21:0867:000570</t>
  </si>
  <si>
    <t>21:0240:000537</t>
  </si>
  <si>
    <t>21:0240:000537:0003:0001:00</t>
  </si>
  <si>
    <t>021J07:923123:00:------:--</t>
  </si>
  <si>
    <t>21:0867:000571</t>
  </si>
  <si>
    <t>21:0240:000538</t>
  </si>
  <si>
    <t>21:0240:000538:0003:0001:00</t>
  </si>
  <si>
    <t>021J07:923124:00:------:--</t>
  </si>
  <si>
    <t>21:0867:000572</t>
  </si>
  <si>
    <t>21:0240:000539</t>
  </si>
  <si>
    <t>21:0240:000539:0003:0001:00</t>
  </si>
  <si>
    <t>021J07:923125:00:------:--</t>
  </si>
  <si>
    <t>21:0867:000573</t>
  </si>
  <si>
    <t>21:0240:000540</t>
  </si>
  <si>
    <t>21:0240:000540:0003:0001:00</t>
  </si>
  <si>
    <t>021J07:923126:00:------:--</t>
  </si>
  <si>
    <t>21:0867:000574</t>
  </si>
  <si>
    <t>21:0240:000541</t>
  </si>
  <si>
    <t>21:0240:000541:0003:0001:00</t>
  </si>
  <si>
    <t>021J07:923127:00:------:--</t>
  </si>
  <si>
    <t>21:0867:000575</t>
  </si>
  <si>
    <t>21:0240:000542</t>
  </si>
  <si>
    <t>21:0240:000542:0003:0001:00</t>
  </si>
  <si>
    <t>021J07:923128:00:------:--</t>
  </si>
  <si>
    <t>21:0867:000576</t>
  </si>
  <si>
    <t>21:0240:000543</t>
  </si>
  <si>
    <t>21:0240:000543:0003:0001:00</t>
  </si>
  <si>
    <t>021J07:923129:00:------:--</t>
  </si>
  <si>
    <t>21:0867:000577</t>
  </si>
  <si>
    <t>21:0240:000544</t>
  </si>
  <si>
    <t>21:0240:000544:0003:0001:00</t>
  </si>
  <si>
    <t>021J07:923130:00:------:--</t>
  </si>
  <si>
    <t>21:0867:000578</t>
  </si>
  <si>
    <t>21:0240:000545</t>
  </si>
  <si>
    <t>21:0240:000545:0003:0001:00</t>
  </si>
  <si>
    <t>021J07:923131:00:------:--</t>
  </si>
  <si>
    <t>21:0867:000579</t>
  </si>
  <si>
    <t>21:0240:000546</t>
  </si>
  <si>
    <t>21:0240:000546:0003:0001:00</t>
  </si>
  <si>
    <t>021J07:923132:00:------:--</t>
  </si>
  <si>
    <t>21:0867:000580</t>
  </si>
  <si>
    <t>21:0240:000547</t>
  </si>
  <si>
    <t>21:0240:000547:0003:0001:00</t>
  </si>
  <si>
    <t>021J07:923133:00:------:--</t>
  </si>
  <si>
    <t>21:0867:000581</t>
  </si>
  <si>
    <t>21:0240:000548</t>
  </si>
  <si>
    <t>21:0240:000548:0003:0001:00</t>
  </si>
  <si>
    <t>021J07:925002:00:------:--</t>
  </si>
  <si>
    <t>21:0867:000582</t>
  </si>
  <si>
    <t>21:0240:000549</t>
  </si>
  <si>
    <t>21:0240:000549:0003:0001:00</t>
  </si>
  <si>
    <t>021J07:925003:00:------:--</t>
  </si>
  <si>
    <t>21:0867:000583</t>
  </si>
  <si>
    <t>21:0240:000550</t>
  </si>
  <si>
    <t>21:0240:000550:0003:0001:00</t>
  </si>
  <si>
    <t>021J07:925004:00:------:--</t>
  </si>
  <si>
    <t>21:0867:000584</t>
  </si>
  <si>
    <t>21:0240:000551</t>
  </si>
  <si>
    <t>21:0240:000551:0003:0001:00</t>
  </si>
  <si>
    <t>021J07:925005:00:------:--</t>
  </si>
  <si>
    <t>21:0867:000585</t>
  </si>
  <si>
    <t>21:0240:000552</t>
  </si>
  <si>
    <t>21:0240:000552:0003:0001:00</t>
  </si>
  <si>
    <t>021J07:925006:00:------:--</t>
  </si>
  <si>
    <t>21:0867:000586</t>
  </si>
  <si>
    <t>21:0240:000553</t>
  </si>
  <si>
    <t>21:0240:000553:0003:0001:00</t>
  </si>
  <si>
    <t>021J07:925007:00:------:--</t>
  </si>
  <si>
    <t>21:0867:000587</t>
  </si>
  <si>
    <t>21:0240:000554</t>
  </si>
  <si>
    <t>21:0240:000554:0003:0001:00</t>
  </si>
  <si>
    <t>021J07:925008:00:------:--</t>
  </si>
  <si>
    <t>21:0867:000588</t>
  </si>
  <si>
    <t>21:0240:000555</t>
  </si>
  <si>
    <t>21:0240:000555:0003:0001:00</t>
  </si>
  <si>
    <t>021J07:925009:00:------:--</t>
  </si>
  <si>
    <t>21:0867:000589</t>
  </si>
  <si>
    <t>21:0240:000556</t>
  </si>
  <si>
    <t>21:0240:000556:0003:0001:00</t>
  </si>
  <si>
    <t>021J07:925010:00:------:--</t>
  </si>
  <si>
    <t>21:0867:000590</t>
  </si>
  <si>
    <t>21:0240:000557</t>
  </si>
  <si>
    <t>21:0240:000557:0003:0001:00</t>
  </si>
  <si>
    <t>021J07:925011:00:------:--</t>
  </si>
  <si>
    <t>21:0867:000591</t>
  </si>
  <si>
    <t>21:0240:000558</t>
  </si>
  <si>
    <t>21:0240:000558:0003:0001:00</t>
  </si>
  <si>
    <t>021J07:925012:00:------:--</t>
  </si>
  <si>
    <t>21:0867:000592</t>
  </si>
  <si>
    <t>21:0240:000559</t>
  </si>
  <si>
    <t>21:0240:000559:0003:0001:00</t>
  </si>
  <si>
    <t>021J07:925013:00:------:--</t>
  </si>
  <si>
    <t>21:0867:000593</t>
  </si>
  <si>
    <t>21:0240:000560</t>
  </si>
  <si>
    <t>21:0240:000560:0003:0001:00</t>
  </si>
  <si>
    <t>021J07:925014:10:------:--</t>
  </si>
  <si>
    <t>21:0867:000594</t>
  </si>
  <si>
    <t>21:0240:000561</t>
  </si>
  <si>
    <t>21:0240:000561:0003:0001:00</t>
  </si>
  <si>
    <t>021J07:925015:20:925014:10</t>
  </si>
  <si>
    <t>21:0867:000595</t>
  </si>
  <si>
    <t>21:0240:000561:0004:0001:00</t>
  </si>
  <si>
    <t>021J07:925017:00:------:--</t>
  </si>
  <si>
    <t>21:0867:000596</t>
  </si>
  <si>
    <t>21:0240:000562</t>
  </si>
  <si>
    <t>21:0240:000562:0003:0001:00</t>
  </si>
  <si>
    <t>021J07:925018:00:------:--</t>
  </si>
  <si>
    <t>21:0867:000597</t>
  </si>
  <si>
    <t>21:0240:000563</t>
  </si>
  <si>
    <t>21:0240:000563:0003:0001:00</t>
  </si>
  <si>
    <t>021J07:925019:00:------:--</t>
  </si>
  <si>
    <t>21:0867:000598</t>
  </si>
  <si>
    <t>21:0240:000564</t>
  </si>
  <si>
    <t>21:0240:000564:0003:0001:00</t>
  </si>
  <si>
    <t>021J07:925020:00:------:--</t>
  </si>
  <si>
    <t>21:0867:000599</t>
  </si>
  <si>
    <t>21:0240:000565</t>
  </si>
  <si>
    <t>21:0240:000565:0003:0001:00</t>
  </si>
  <si>
    <t>021J07:925022:00:------:--</t>
  </si>
  <si>
    <t>21:0867:000600</t>
  </si>
  <si>
    <t>21:0240:000566</t>
  </si>
  <si>
    <t>21:0240:000566:0003:0001:00</t>
  </si>
  <si>
    <t>021J07:925023:00:------:--</t>
  </si>
  <si>
    <t>21:0867:000601</t>
  </si>
  <si>
    <t>21:0240:000567</t>
  </si>
  <si>
    <t>21:0240:000567:0003:0001:00</t>
  </si>
  <si>
    <t>021J07:925024:00:------:--</t>
  </si>
  <si>
    <t>21:0867:000602</t>
  </si>
  <si>
    <t>21:0240:000568</t>
  </si>
  <si>
    <t>21:0240:000568:0003:0001:00</t>
  </si>
  <si>
    <t>021J07:925025:00:------:--</t>
  </si>
  <si>
    <t>21:0867:000603</t>
  </si>
  <si>
    <t>21:0240:000569</t>
  </si>
  <si>
    <t>21:0240:000569:0003:0001:00</t>
  </si>
  <si>
    <t>021J07:925026:10:------:--</t>
  </si>
  <si>
    <t>21:0867:000604</t>
  </si>
  <si>
    <t>21:0240:000570</t>
  </si>
  <si>
    <t>21:0240:000570:0003:0001:00</t>
  </si>
  <si>
    <t>021J07:925027:20:925026:10</t>
  </si>
  <si>
    <t>21:0867:000605</t>
  </si>
  <si>
    <t>21:0240:000570:0004:0001:00</t>
  </si>
  <si>
    <t>021J07:925028:00:------:--</t>
  </si>
  <si>
    <t>21:0867:000606</t>
  </si>
  <si>
    <t>21:0240:000571</t>
  </si>
  <si>
    <t>21:0240:000571:0003:0001:00</t>
  </si>
  <si>
    <t>021J07:925029:00:------:--</t>
  </si>
  <si>
    <t>21:0867:000607</t>
  </si>
  <si>
    <t>21:0240:000572</t>
  </si>
  <si>
    <t>21:0240:000572:0003:0001:00</t>
  </si>
  <si>
    <t>021J07:925030:00:------:--</t>
  </si>
  <si>
    <t>21:0867:000608</t>
  </si>
  <si>
    <t>21:0240:000573</t>
  </si>
  <si>
    <t>21:0240:000573:0003:0001:00</t>
  </si>
  <si>
    <t>021J07:925031:00:------:--</t>
  </si>
  <si>
    <t>21:0867:000609</t>
  </si>
  <si>
    <t>21:0240:000574</t>
  </si>
  <si>
    <t>21:0240:000574:0003:0001:00</t>
  </si>
  <si>
    <t>021J07:925033:00:------:--</t>
  </si>
  <si>
    <t>21:0867:000610</t>
  </si>
  <si>
    <t>21:0240:000575</t>
  </si>
  <si>
    <t>21:0240:000575:0003:0001:00</t>
  </si>
  <si>
    <t>021J07:925034:00:------:--</t>
  </si>
  <si>
    <t>21:0867:000611</t>
  </si>
  <si>
    <t>21:0240:000576</t>
  </si>
  <si>
    <t>21:0240:000576:0003:0001:00</t>
  </si>
  <si>
    <t>021J07:925035:00:------:--</t>
  </si>
  <si>
    <t>21:0867:000612</t>
  </si>
  <si>
    <t>21:0240:000577</t>
  </si>
  <si>
    <t>21:0240:000577:0003:0001:00</t>
  </si>
  <si>
    <t>021J07:925036:00:------:--</t>
  </si>
  <si>
    <t>21:0867:000613</t>
  </si>
  <si>
    <t>21:0240:000578</t>
  </si>
  <si>
    <t>21:0240:000578:0003:0001:00</t>
  </si>
  <si>
    <t>021J07:925037:00:------:--</t>
  </si>
  <si>
    <t>21:0867:000614</t>
  </si>
  <si>
    <t>21:0240:000579</t>
  </si>
  <si>
    <t>21:0240:000579:0003:0001:00</t>
  </si>
  <si>
    <t>021J07:925038:00:------:--</t>
  </si>
  <si>
    <t>21:0867:000615</t>
  </si>
  <si>
    <t>21:0240:000580</t>
  </si>
  <si>
    <t>21:0240:000580:0003:0001:00</t>
  </si>
  <si>
    <t>021J07:925039:00:------:--</t>
  </si>
  <si>
    <t>21:0867:000616</t>
  </si>
  <si>
    <t>21:0240:000581</t>
  </si>
  <si>
    <t>21:0240:000581:0003:0001:00</t>
  </si>
  <si>
    <t>021J07:925040:00:------:--</t>
  </si>
  <si>
    <t>21:0867:000617</t>
  </si>
  <si>
    <t>21:0240:000582</t>
  </si>
  <si>
    <t>21:0240:000582:0003:0001:00</t>
  </si>
  <si>
    <t>021J07:925042:00:------:--</t>
  </si>
  <si>
    <t>21:0867:000618</t>
  </si>
  <si>
    <t>21:0240:000583</t>
  </si>
  <si>
    <t>21:0240:000583:0003:0001:00</t>
  </si>
  <si>
    <t>021J07:925043:00:------:--</t>
  </si>
  <si>
    <t>21:0867:000619</t>
  </si>
  <si>
    <t>21:0240:000584</t>
  </si>
  <si>
    <t>21:0240:000584:0003:0001:00</t>
  </si>
  <si>
    <t>021J07:925044:10:------:--</t>
  </si>
  <si>
    <t>21:0867:000620</t>
  </si>
  <si>
    <t>21:0240:000585</t>
  </si>
  <si>
    <t>21:0240:000585:0003:0001:00</t>
  </si>
  <si>
    <t>021J07:925045:20:925044:10</t>
  </si>
  <si>
    <t>21:0867:000621</t>
  </si>
  <si>
    <t>21:0240:000585:0004:0001:00</t>
  </si>
  <si>
    <t>021J07:925047:00:------:--</t>
  </si>
  <si>
    <t>21:0867:000622</t>
  </si>
  <si>
    <t>21:0240:000586</t>
  </si>
  <si>
    <t>21:0240:000586:0003:0001:00</t>
  </si>
  <si>
    <t>021J07:925048:00:------:--</t>
  </si>
  <si>
    <t>21:0867:000623</t>
  </si>
  <si>
    <t>21:0240:000587</t>
  </si>
  <si>
    <t>21:0240:000587:0003:0001:00</t>
  </si>
  <si>
    <t>021J07:925049:00:------:--</t>
  </si>
  <si>
    <t>21:0867:000624</t>
  </si>
  <si>
    <t>21:0240:000588</t>
  </si>
  <si>
    <t>21:0240:000588:0003:0001:00</t>
  </si>
  <si>
    <t>021J07:925050:00:------:--</t>
  </si>
  <si>
    <t>21:0867:000625</t>
  </si>
  <si>
    <t>21:0240:000589</t>
  </si>
  <si>
    <t>21:0240:000589:0003:0001:00</t>
  </si>
  <si>
    <t>021J07:925051:00:------:--</t>
  </si>
  <si>
    <t>21:0867:000626</t>
  </si>
  <si>
    <t>21:0240:000590</t>
  </si>
  <si>
    <t>21:0240:000590:0003:0001:00</t>
  </si>
  <si>
    <t>021J07:925052:00:------:--</t>
  </si>
  <si>
    <t>21:0867:000627</t>
  </si>
  <si>
    <t>21:0240:000591</t>
  </si>
  <si>
    <t>21:0240:000591:0003:0001:00</t>
  </si>
  <si>
    <t>021J07:925053:00:------:--</t>
  </si>
  <si>
    <t>21:0867:000628</t>
  </si>
  <si>
    <t>21:0240:000592</t>
  </si>
  <si>
    <t>21:0240:000592:0003:0001:00</t>
  </si>
  <si>
    <t>021J07:925054:00:------:--</t>
  </si>
  <si>
    <t>21:0867:000629</t>
  </si>
  <si>
    <t>21:0240:000593</t>
  </si>
  <si>
    <t>21:0240:000593:0003:0001:00</t>
  </si>
  <si>
    <t>021J07:925055:00:------:--</t>
  </si>
  <si>
    <t>21:0867:000630</t>
  </si>
  <si>
    <t>21:0240:000594</t>
  </si>
  <si>
    <t>21:0240:000594:0003:0001:00</t>
  </si>
  <si>
    <t>021J07:925056:00:------:--</t>
  </si>
  <si>
    <t>21:0867:000631</t>
  </si>
  <si>
    <t>21:0240:000595</t>
  </si>
  <si>
    <t>21:0240:000595:0003:0001:00</t>
  </si>
  <si>
    <t>021J07:925057:00:------:--</t>
  </si>
  <si>
    <t>21:0867:000632</t>
  </si>
  <si>
    <t>21:0240:000596</t>
  </si>
  <si>
    <t>21:0240:000596:0003:0001:00</t>
  </si>
  <si>
    <t>021J07:925058:00:------:--</t>
  </si>
  <si>
    <t>21:0867:000633</t>
  </si>
  <si>
    <t>21:0240:000597</t>
  </si>
  <si>
    <t>21:0240:000597:0003:0001:00</t>
  </si>
  <si>
    <t>021J07:925059:00:------:--</t>
  </si>
  <si>
    <t>21:0867:000634</t>
  </si>
  <si>
    <t>21:0240:000598</t>
  </si>
  <si>
    <t>21:0240:000598:0003:0001:00</t>
  </si>
  <si>
    <t>021J07:925060:00:------:--</t>
  </si>
  <si>
    <t>21:0867:000635</t>
  </si>
  <si>
    <t>21:0240:000599</t>
  </si>
  <si>
    <t>21:0240:000599:0003:0001:00</t>
  </si>
  <si>
    <t>021J07:925062:00:------:--</t>
  </si>
  <si>
    <t>21:0867:000636</t>
  </si>
  <si>
    <t>21:0240:000600</t>
  </si>
  <si>
    <t>21:0240:000600:0003:0001:00</t>
  </si>
  <si>
    <t>021J07:925063:00:------:--</t>
  </si>
  <si>
    <t>21:0867:000637</t>
  </si>
  <si>
    <t>21:0240:000601</t>
  </si>
  <si>
    <t>21:0240:000601:0003:0001:00</t>
  </si>
  <si>
    <t>021J07:925064:00:------:--</t>
  </si>
  <si>
    <t>21:0867:000638</t>
  </si>
  <si>
    <t>21:0240:000602</t>
  </si>
  <si>
    <t>21:0240:000602:0003:0001:00</t>
  </si>
  <si>
    <t>021J07:925065:00:------:--</t>
  </si>
  <si>
    <t>21:0867:000639</t>
  </si>
  <si>
    <t>21:0240:000603</t>
  </si>
  <si>
    <t>21:0240:000603:0003:0001:00</t>
  </si>
  <si>
    <t>021J07:925066:00:------:--</t>
  </si>
  <si>
    <t>21:0867:000640</t>
  </si>
  <si>
    <t>21:0240:000604</t>
  </si>
  <si>
    <t>21:0240:000604:0003:0001:00</t>
  </si>
  <si>
    <t>021J07:925067:00:------:--</t>
  </si>
  <si>
    <t>21:0867:000641</t>
  </si>
  <si>
    <t>21:0240:000605</t>
  </si>
  <si>
    <t>21:0240:000605:0003:0001:00</t>
  </si>
  <si>
    <t>021J07:925068:00:------:--</t>
  </si>
  <si>
    <t>21:0867:000642</t>
  </si>
  <si>
    <t>21:0240:000606</t>
  </si>
  <si>
    <t>21:0240:000606:0003:0001:00</t>
  </si>
  <si>
    <t>021J07:925069:00:------:--</t>
  </si>
  <si>
    <t>21:0867:000643</t>
  </si>
  <si>
    <t>21:0240:000607</t>
  </si>
  <si>
    <t>21:0240:000607:0003:0001:00</t>
  </si>
  <si>
    <t>021J07:925070:00:------:--</t>
  </si>
  <si>
    <t>21:0867:000644</t>
  </si>
  <si>
    <t>21:0240:000608</t>
  </si>
  <si>
    <t>21:0240:000608:0003:0001:00</t>
  </si>
  <si>
    <t>021J07:925071:00:------:--</t>
  </si>
  <si>
    <t>21:0867:000645</t>
  </si>
  <si>
    <t>21:0240:000609</t>
  </si>
  <si>
    <t>21:0240:000609:0003:0001:00</t>
  </si>
  <si>
    <t>021J07:925072:00:------:--</t>
  </si>
  <si>
    <t>21:0867:000646</t>
  </si>
  <si>
    <t>21:0240:000610</t>
  </si>
  <si>
    <t>21:0240:000610:0003:0001:00</t>
  </si>
  <si>
    <t>021J07:925073:00:------:--</t>
  </si>
  <si>
    <t>21:0867:000647</t>
  </si>
  <si>
    <t>21:0240:000611</t>
  </si>
  <si>
    <t>21:0240:000611:0003:0001:00</t>
  </si>
  <si>
    <t>021J07:925074:10:------:--</t>
  </si>
  <si>
    <t>21:0867:000648</t>
  </si>
  <si>
    <t>21:0240:000612</t>
  </si>
  <si>
    <t>21:0240:000612:0003:0001:00</t>
  </si>
  <si>
    <t>021J07:925075:20:925074:10</t>
  </si>
  <si>
    <t>21:0867:000649</t>
  </si>
  <si>
    <t>21:0240:000612:0004:0001:00</t>
  </si>
  <si>
    <t>021J07:925077:00:------:--</t>
  </si>
  <si>
    <t>21:0867:000650</t>
  </si>
  <si>
    <t>21:0240:000613</t>
  </si>
  <si>
    <t>21:0240:000613:0003:0001:00</t>
  </si>
  <si>
    <t>021J07:925078:00:------:--</t>
  </si>
  <si>
    <t>21:0867:000651</t>
  </si>
  <si>
    <t>21:0240:000614</t>
  </si>
  <si>
    <t>21:0240:000614:0003:0001:00</t>
  </si>
  <si>
    <t>021J07:925079:00:------:--</t>
  </si>
  <si>
    <t>21:0867:000652</t>
  </si>
  <si>
    <t>21:0240:000615</t>
  </si>
  <si>
    <t>21:0240:000615:0003:0001:00</t>
  </si>
  <si>
    <t>021J07:925080:00:------:--</t>
  </si>
  <si>
    <t>21:0867:000653</t>
  </si>
  <si>
    <t>21:0240:000616</t>
  </si>
  <si>
    <t>21:0240:000616:0003:0001:00</t>
  </si>
  <si>
    <t>021J07:925082:10:------:--</t>
  </si>
  <si>
    <t>21:0867:000654</t>
  </si>
  <si>
    <t>21:0240:000617</t>
  </si>
  <si>
    <t>21:0240:000617:0003:0001:00</t>
  </si>
  <si>
    <t>021J07:925083:20:925082:10</t>
  </si>
  <si>
    <t>21:0867:000655</t>
  </si>
  <si>
    <t>21:0240:000617:0004:0001:00</t>
  </si>
  <si>
    <t>021J07:925084:00:------:--</t>
  </si>
  <si>
    <t>21:0867:000656</t>
  </si>
  <si>
    <t>21:0240:000618</t>
  </si>
  <si>
    <t>21:0240:000618:0003:0001:00</t>
  </si>
  <si>
    <t>021J07:925085:00:------:--</t>
  </si>
  <si>
    <t>21:0867:000657</t>
  </si>
  <si>
    <t>21:0240:000619</t>
  </si>
  <si>
    <t>21:0240:000619:0003:0001:00</t>
  </si>
  <si>
    <t>021J07:925087:00:------:--</t>
  </si>
  <si>
    <t>21:0867:000658</t>
  </si>
  <si>
    <t>21:0240:000620</t>
  </si>
  <si>
    <t>21:0240:000620:0003:0001:00</t>
  </si>
  <si>
    <t>021J07:925088:00:------:--</t>
  </si>
  <si>
    <t>21:0867:000659</t>
  </si>
  <si>
    <t>21:0240:000621</t>
  </si>
  <si>
    <t>21:0240:000621:0003:0001:00</t>
  </si>
  <si>
    <t>021J07:925089:00:------:--</t>
  </si>
  <si>
    <t>21:0867:000660</t>
  </si>
  <si>
    <t>21:0240:000622</t>
  </si>
  <si>
    <t>21:0240:000622:0003:0001:00</t>
  </si>
  <si>
    <t>021J07:925090:00:------:--</t>
  </si>
  <si>
    <t>21:0867:000661</t>
  </si>
  <si>
    <t>21:0240:000623</t>
  </si>
  <si>
    <t>21:0240:000623:0003:0001:00</t>
  </si>
  <si>
    <t>021J07:925091:00:------:--</t>
  </si>
  <si>
    <t>21:0867:000662</t>
  </si>
  <si>
    <t>21:0240:000624</t>
  </si>
  <si>
    <t>21:0240:000624:0003:0001:00</t>
  </si>
  <si>
    <t>021J07:925092:00:------:--</t>
  </si>
  <si>
    <t>21:0867:000663</t>
  </si>
  <si>
    <t>21:0240:000625</t>
  </si>
  <si>
    <t>21:0240:000625:0003:0001:00</t>
  </si>
  <si>
    <t>021J07:925093:00:------:--</t>
  </si>
  <si>
    <t>21:0867:000664</t>
  </si>
  <si>
    <t>21:0240:000626</t>
  </si>
  <si>
    <t>21:0240:000626:0003:0001:00</t>
  </si>
  <si>
    <t>021J07:925094:00:------:--</t>
  </si>
  <si>
    <t>21:0867:000665</t>
  </si>
  <si>
    <t>21:0240:000627</t>
  </si>
  <si>
    <t>21:0240:000627:0003:0001:00</t>
  </si>
  <si>
    <t>021J07:925095:00:------:--</t>
  </si>
  <si>
    <t>21:0867:000666</t>
  </si>
  <si>
    <t>21:0240:000628</t>
  </si>
  <si>
    <t>21:0240:000628:0003:0001:00</t>
  </si>
  <si>
    <t>021J07:925096:00:------:--</t>
  </si>
  <si>
    <t>21:0867:000667</t>
  </si>
  <si>
    <t>21:0240:000629</t>
  </si>
  <si>
    <t>21:0240:000629:0003:0001:00</t>
  </si>
  <si>
    <t>021J07:925097:00:------:--</t>
  </si>
  <si>
    <t>21:0867:000668</t>
  </si>
  <si>
    <t>21:0240:000630</t>
  </si>
  <si>
    <t>21:0240:000630:0003:0001:00</t>
  </si>
  <si>
    <t>021J07:925098:00:------:--</t>
  </si>
  <si>
    <t>21:0867:000669</t>
  </si>
  <si>
    <t>21:0240:000631</t>
  </si>
  <si>
    <t>21:0240:000631:0003:0001:00</t>
  </si>
  <si>
    <t>021J07:925099:00:------:--</t>
  </si>
  <si>
    <t>21:0867:000670</t>
  </si>
  <si>
    <t>21:0240:000632</t>
  </si>
  <si>
    <t>21:0240:000632:0003:0001:00</t>
  </si>
  <si>
    <t>021J07:925100:00:------:--</t>
  </si>
  <si>
    <t>21:0867:000671</t>
  </si>
  <si>
    <t>21:0240:000633</t>
  </si>
  <si>
    <t>21:0240:000633:0003:0001:00</t>
  </si>
  <si>
    <t>021J07:925105:00:------:--</t>
  </si>
  <si>
    <t>21:0867:000672</t>
  </si>
  <si>
    <t>21:0240:000634</t>
  </si>
  <si>
    <t>21:0240:000634:0003:0001:00</t>
  </si>
  <si>
    <t>021J07:925106:00:------:--</t>
  </si>
  <si>
    <t>21:0867:000673</t>
  </si>
  <si>
    <t>21:0240:000635</t>
  </si>
  <si>
    <t>21:0240:000635:0003:0001:00</t>
  </si>
  <si>
    <t>021J07:925107:00:------:--</t>
  </si>
  <si>
    <t>21:0867:000674</t>
  </si>
  <si>
    <t>21:0240:000636</t>
  </si>
  <si>
    <t>21:0240:000636:0003:0001:00</t>
  </si>
  <si>
    <t>021J07:925108:00:------:--</t>
  </si>
  <si>
    <t>21:0867:000675</t>
  </si>
  <si>
    <t>21:0240:000637</t>
  </si>
  <si>
    <t>21:0240:000637:0003:0001:00</t>
  </si>
  <si>
    <t>021J07:925109:00:------:--</t>
  </si>
  <si>
    <t>21:0867:000676</t>
  </si>
  <si>
    <t>21:0240:000638</t>
  </si>
  <si>
    <t>21:0240:000638:0003:0001:00</t>
  </si>
  <si>
    <t>021J07:925110:00:------:--</t>
  </si>
  <si>
    <t>21:0867:000677</t>
  </si>
  <si>
    <t>21:0240:000639</t>
  </si>
  <si>
    <t>21:0240:000639:0003:0001:00</t>
  </si>
  <si>
    <t>021J07:925111:00:------:--</t>
  </si>
  <si>
    <t>21:0867:000678</t>
  </si>
  <si>
    <t>21:0240:000640</t>
  </si>
  <si>
    <t>21:0240:000640:0003:0001:00</t>
  </si>
  <si>
    <t>021J07:925112:00:------:--</t>
  </si>
  <si>
    <t>21:0867:000679</t>
  </si>
  <si>
    <t>21:0240:000641</t>
  </si>
  <si>
    <t>21:0240:000641:0003:0001:00</t>
  </si>
  <si>
    <t>021J07:925113:00:------:--</t>
  </si>
  <si>
    <t>21:0867:000680</t>
  </si>
  <si>
    <t>21:0240:000642</t>
  </si>
  <si>
    <t>21:0240:000642:0003:0001:00</t>
  </si>
  <si>
    <t>021J07:925114:00:------:--</t>
  </si>
  <si>
    <t>21:0867:000681</t>
  </si>
  <si>
    <t>21:0240:000643</t>
  </si>
  <si>
    <t>21:0240:000643:0003:0001:00</t>
  </si>
  <si>
    <t>021J07:925115:00:------:--</t>
  </si>
  <si>
    <t>21:0867:000682</t>
  </si>
  <si>
    <t>21:0240:000644</t>
  </si>
  <si>
    <t>21:0240:000644:0003:0001:00</t>
  </si>
  <si>
    <t>021J07:925116:00:------:--</t>
  </si>
  <si>
    <t>21:0867:000683</t>
  </si>
  <si>
    <t>21:0240:000645</t>
  </si>
  <si>
    <t>21:0240:000645:0003:0001:00</t>
  </si>
  <si>
    <t>021J07:925117:00:------:--</t>
  </si>
  <si>
    <t>21:0867:000684</t>
  </si>
  <si>
    <t>21:0240:000646</t>
  </si>
  <si>
    <t>21:0240:000646:0003:0001:00</t>
  </si>
  <si>
    <t>021J07:925118:00:------:--</t>
  </si>
  <si>
    <t>21:0867:000685</t>
  </si>
  <si>
    <t>21:0240:000647</t>
  </si>
  <si>
    <t>21:0240:000647:0003:0001:00</t>
  </si>
  <si>
    <t>021J07:925120:00:------:--</t>
  </si>
  <si>
    <t>21:0867:000686</t>
  </si>
  <si>
    <t>21:0240:000648</t>
  </si>
  <si>
    <t>21:0240:000648:0003:0001:00</t>
  </si>
  <si>
    <t>021J07:925122:00:------:--</t>
  </si>
  <si>
    <t>21:0867:000687</t>
  </si>
  <si>
    <t>21:0240:000649</t>
  </si>
  <si>
    <t>21:0240:000649:0003:0001:00</t>
  </si>
  <si>
    <t>021J07:925123:00:------:--</t>
  </si>
  <si>
    <t>21:0867:000688</t>
  </si>
  <si>
    <t>21:0240:000650</t>
  </si>
  <si>
    <t>21:0240:000650:0003:0001:00</t>
  </si>
  <si>
    <t>021J07:925124:00:------:--</t>
  </si>
  <si>
    <t>21:0867:000689</t>
  </si>
  <si>
    <t>21:0240:000651</t>
  </si>
  <si>
    <t>21:0240:000651:0003:0001:00</t>
  </si>
  <si>
    <t>021J07:925125:00:------:--</t>
  </si>
  <si>
    <t>21:0867:000690</t>
  </si>
  <si>
    <t>21:0240:000652</t>
  </si>
  <si>
    <t>21:0240:000652:0003:0001:00</t>
  </si>
  <si>
    <t>021J07:925127:10:------:--</t>
  </si>
  <si>
    <t>21:0867:000691</t>
  </si>
  <si>
    <t>21:0240:000653</t>
  </si>
  <si>
    <t>21:0240:000653:0003:0001:00</t>
  </si>
  <si>
    <t>021J07:925128:20:925127:10</t>
  </si>
  <si>
    <t>21:0867:000692</t>
  </si>
  <si>
    <t>21:0240:000653:0004:0001:00</t>
  </si>
  <si>
    <t>021J07:925129:00:------:--</t>
  </si>
  <si>
    <t>21:0867:000693</t>
  </si>
  <si>
    <t>21:0240:000654</t>
  </si>
  <si>
    <t>21:0240:000654:0003:0001:00</t>
  </si>
  <si>
    <t>021J07:925130:00:------:--</t>
  </si>
  <si>
    <t>21:0867:000694</t>
  </si>
  <si>
    <t>21:0240:000655</t>
  </si>
  <si>
    <t>21:0240:000655:0003:0001:00</t>
  </si>
  <si>
    <t>021J07:925131:00:------:--</t>
  </si>
  <si>
    <t>21:0867:000695</t>
  </si>
  <si>
    <t>21:0240:000656</t>
  </si>
  <si>
    <t>21:0240:000656:0003:0001:00</t>
  </si>
  <si>
    <t>021J07:925132:00:------:--</t>
  </si>
  <si>
    <t>21:0867:000696</t>
  </si>
  <si>
    <t>21:0240:000657</t>
  </si>
  <si>
    <t>21:0240:000657:0003:0001:00</t>
  </si>
  <si>
    <t>021J07:925133:00:------:--</t>
  </si>
  <si>
    <t>21:0867:000697</t>
  </si>
  <si>
    <t>21:0240:000658</t>
  </si>
  <si>
    <t>21:0240:000658:0003:0001:00</t>
  </si>
  <si>
    <t>021J07:925134:00:------:--</t>
  </si>
  <si>
    <t>21:0867:000698</t>
  </si>
  <si>
    <t>21:0240:000659</t>
  </si>
  <si>
    <t>21:0240:000659:0003:0001:00</t>
  </si>
  <si>
    <t>021J07:925135:00:------:--</t>
  </si>
  <si>
    <t>21:0867:000699</t>
  </si>
  <si>
    <t>21:0240:000660</t>
  </si>
  <si>
    <t>21:0240:000660:0003:0001:00</t>
  </si>
  <si>
    <t>021J07:925136:00:------:--</t>
  </si>
  <si>
    <t>21:0867:000700</t>
  </si>
  <si>
    <t>21:0240:000661</t>
  </si>
  <si>
    <t>21:0240:000661:0003:0001:00</t>
  </si>
  <si>
    <t>021J07:925137:00:------:--</t>
  </si>
  <si>
    <t>21:0867:000701</t>
  </si>
  <si>
    <t>21:0240:000662</t>
  </si>
  <si>
    <t>21:0240:000662:0003:0001:00</t>
  </si>
  <si>
    <t>021J07:925138:00:------:--</t>
  </si>
  <si>
    <t>21:0867:000702</t>
  </si>
  <si>
    <t>21:0240:000663</t>
  </si>
  <si>
    <t>21:0240:000663:0003:0001:00</t>
  </si>
  <si>
    <t>021J07:925139:00:------:--</t>
  </si>
  <si>
    <t>21:0867:000703</t>
  </si>
  <si>
    <t>21:0240:000664</t>
  </si>
  <si>
    <t>21:0240:000664:0003:0001:00</t>
  </si>
  <si>
    <t>021J07:925140:00:------:--</t>
  </si>
  <si>
    <t>21:0867:000704</t>
  </si>
  <si>
    <t>21:0240:000665</t>
  </si>
  <si>
    <t>21:0240:000665:0003:0001:00</t>
  </si>
  <si>
    <t>021J07:925142:00:------:--</t>
  </si>
  <si>
    <t>21:0867:000705</t>
  </si>
  <si>
    <t>21:0240:000666</t>
  </si>
  <si>
    <t>21:0240:000666:0003:0001:00</t>
  </si>
  <si>
    <t>021J07:925143:00:------:--</t>
  </si>
  <si>
    <t>21:0867:000706</t>
  </si>
  <si>
    <t>21:0240:000667</t>
  </si>
  <si>
    <t>21:0240:000667:0003:0001:00</t>
  </si>
  <si>
    <t>021J07:925144:10:------:--</t>
  </si>
  <si>
    <t>21:0867:000707</t>
  </si>
  <si>
    <t>21:0240:000668</t>
  </si>
  <si>
    <t>21:0240:000668:0003:0001:00</t>
  </si>
  <si>
    <t>021J07:925145:20:925144:10</t>
  </si>
  <si>
    <t>21:0867:000708</t>
  </si>
  <si>
    <t>21:0240:000668:0004:0001:00</t>
  </si>
  <si>
    <t>021J07:925147:00:------:--</t>
  </si>
  <si>
    <t>21:0867:000709</t>
  </si>
  <si>
    <t>21:0240:000669</t>
  </si>
  <si>
    <t>21:0240:000669:0003:0001:00</t>
  </si>
  <si>
    <t>021J07:925148:00:------:--</t>
  </si>
  <si>
    <t>21:0867:000710</t>
  </si>
  <si>
    <t>21:0240:000670</t>
  </si>
  <si>
    <t>21:0240:000670:0003:0001:00</t>
  </si>
  <si>
    <t>021J07:925149:00:------:--</t>
  </si>
  <si>
    <t>21:0867:000711</t>
  </si>
  <si>
    <t>21:0240:000671</t>
  </si>
  <si>
    <t>21:0240:000671:0003:0001:00</t>
  </si>
  <si>
    <t>021J07:925150:00:------:--</t>
  </si>
  <si>
    <t>21:0867:000712</t>
  </si>
  <si>
    <t>21:0240:000672</t>
  </si>
  <si>
    <t>21:0240:000672:0003:0001:00</t>
  </si>
  <si>
    <t>021J07:925151:00:------:--</t>
  </si>
  <si>
    <t>21:0867:000713</t>
  </si>
  <si>
    <t>21:0240:000673</t>
  </si>
  <si>
    <t>21:0240:000673:0003:0001:00</t>
  </si>
  <si>
    <t>021J07:925152:00:------:--</t>
  </si>
  <si>
    <t>21:0867:000714</t>
  </si>
  <si>
    <t>21:0240:000674</t>
  </si>
  <si>
    <t>21:0240:000674:0003:0001:00</t>
  </si>
  <si>
    <t>021J07:925153:00:------:--</t>
  </si>
  <si>
    <t>21:0867:000715</t>
  </si>
  <si>
    <t>21:0240:000675</t>
  </si>
  <si>
    <t>21:0240:000675:0003:0001:00</t>
  </si>
  <si>
    <t>021J07:925154:00:------:--</t>
  </si>
  <si>
    <t>21:0867:000716</t>
  </si>
  <si>
    <t>21:0240:000676</t>
  </si>
  <si>
    <t>21:0240:000676:0003:0001:00</t>
  </si>
  <si>
    <t>021J07:925155:00:------:--</t>
  </si>
  <si>
    <t>21:0867:000717</t>
  </si>
  <si>
    <t>21:0240:000677</t>
  </si>
  <si>
    <t>21:0240:000677:0003:0001:00</t>
  </si>
  <si>
    <t>021J07:925156:00:------:--</t>
  </si>
  <si>
    <t>21:0867:000718</t>
  </si>
  <si>
    <t>21:0240:000678</t>
  </si>
  <si>
    <t>21:0240:000678:0003:0001:00</t>
  </si>
  <si>
    <t>021J07:925157:00:------:--</t>
  </si>
  <si>
    <t>21:0867:000719</t>
  </si>
  <si>
    <t>21:0240:000679</t>
  </si>
  <si>
    <t>21:0240:000679:0003:0001:00</t>
  </si>
  <si>
    <t>021J07:925158:00:------:--</t>
  </si>
  <si>
    <t>21:0867:000720</t>
  </si>
  <si>
    <t>21:0240:000680</t>
  </si>
  <si>
    <t>21:0240:000680:0003:0001:00</t>
  </si>
  <si>
    <t>021J07:925159:00:------:--</t>
  </si>
  <si>
    <t>21:0867:000721</t>
  </si>
  <si>
    <t>21:0240:000681</t>
  </si>
  <si>
    <t>21:0240:000681:0003:0001:00</t>
  </si>
  <si>
    <t>021J07:925160:00:------:--</t>
  </si>
  <si>
    <t>21:0867:000722</t>
  </si>
  <si>
    <t>21:0240:000682</t>
  </si>
  <si>
    <t>21:0240:000682:0003:0001:00</t>
  </si>
  <si>
    <t>021J07:925162:00:------:--</t>
  </si>
  <si>
    <t>21:0867:000723</t>
  </si>
  <si>
    <t>21:0240:000683</t>
  </si>
  <si>
    <t>21:0240:000683:0003:0001:00</t>
  </si>
  <si>
    <t>021J07:925163:00:------:--</t>
  </si>
  <si>
    <t>21:0867:000724</t>
  </si>
  <si>
    <t>21:0240:000684</t>
  </si>
  <si>
    <t>21:0240:000684:0003:0001:00</t>
  </si>
  <si>
    <t>021J07:925164:00:------:--</t>
  </si>
  <si>
    <t>21:0867:000725</t>
  </si>
  <si>
    <t>21:0240:000685</t>
  </si>
  <si>
    <t>21:0240:000685:0003:0001:00</t>
  </si>
  <si>
    <t>021J07:925165:00:------:--</t>
  </si>
  <si>
    <t>21:0867:000726</t>
  </si>
  <si>
    <t>21:0240:000686</t>
  </si>
  <si>
    <t>21:0240:000686:0003:0001:00</t>
  </si>
  <si>
    <t>021J07:925166:00:------:--</t>
  </si>
  <si>
    <t>21:0867:000727</t>
  </si>
  <si>
    <t>21:0240:000687</t>
  </si>
  <si>
    <t>21:0240:000687:0003:0001:00</t>
  </si>
  <si>
    <t>021J07:925167:10:------:--</t>
  </si>
  <si>
    <t>21:0867:000728</t>
  </si>
  <si>
    <t>21:0240:000688</t>
  </si>
  <si>
    <t>21:0240:000688:0003:0001:00</t>
  </si>
  <si>
    <t>021J07:925168:20:925167:10</t>
  </si>
  <si>
    <t>21:0867:000729</t>
  </si>
  <si>
    <t>21:0240:000688:0004:0001:00</t>
  </si>
  <si>
    <t>021J07:925169:00:------:--</t>
  </si>
  <si>
    <t>21:0867:000730</t>
  </si>
  <si>
    <t>21:0240:000689</t>
  </si>
  <si>
    <t>21:0240:000689:0003:0001:00</t>
  </si>
  <si>
    <t>021J07:925170:00:------:--</t>
  </si>
  <si>
    <t>21:0867:000731</t>
  </si>
  <si>
    <t>21:0240:000690</t>
  </si>
  <si>
    <t>21:0240:000690:0003:0001:00</t>
  </si>
  <si>
    <t>021J07:925171:00:------:--</t>
  </si>
  <si>
    <t>21:0867:000732</t>
  </si>
  <si>
    <t>21:0240:000691</t>
  </si>
  <si>
    <t>21:0240:000691:0003:0001:00</t>
  </si>
  <si>
    <t>021J07:925172:00:------:--</t>
  </si>
  <si>
    <t>21:0867:000733</t>
  </si>
  <si>
    <t>21:0240:000692</t>
  </si>
  <si>
    <t>21:0240:000692:0003:0001:00</t>
  </si>
  <si>
    <t>021J07:925173:00:------:--</t>
  </si>
  <si>
    <t>21:0867:000734</t>
  </si>
  <si>
    <t>21:0240:000693</t>
  </si>
  <si>
    <t>21:0240:000693:0003:0001:00</t>
  </si>
  <si>
    <t>021J07:925174:00:------:--</t>
  </si>
  <si>
    <t>21:0867:000735</t>
  </si>
  <si>
    <t>21:0240:000694</t>
  </si>
  <si>
    <t>21:0240:000694:0003:0001:00</t>
  </si>
  <si>
    <t>021J07:925176:00:------:--</t>
  </si>
  <si>
    <t>21:0867:000736</t>
  </si>
  <si>
    <t>21:0240:000695</t>
  </si>
  <si>
    <t>21:0240:000695:0003:0001:00</t>
  </si>
  <si>
    <t>021J07:925177:00:------:--</t>
  </si>
  <si>
    <t>21:0867:000737</t>
  </si>
  <si>
    <t>21:0240:000696</t>
  </si>
  <si>
    <t>21:0240:000696:0003:0001:00</t>
  </si>
  <si>
    <t>021J07:925178:00:------:--</t>
  </si>
  <si>
    <t>21:0867:000738</t>
  </si>
  <si>
    <t>21:0240:000697</t>
  </si>
  <si>
    <t>21:0240:000697:0003:0001:00</t>
  </si>
  <si>
    <t>021J07:925179:00:------:--</t>
  </si>
  <si>
    <t>21:0867:000739</t>
  </si>
  <si>
    <t>21:0240:000698</t>
  </si>
  <si>
    <t>21:0240:000698:0003:0001:00</t>
  </si>
  <si>
    <t>021J07:925180:00:------:--</t>
  </si>
  <si>
    <t>21:0867:000740</t>
  </si>
  <si>
    <t>21:0240:000699</t>
  </si>
  <si>
    <t>21:0240:000699:0003:0001:00</t>
  </si>
  <si>
    <t>021J07:925182:00:------:--</t>
  </si>
  <si>
    <t>21:0867:000741</t>
  </si>
  <si>
    <t>21:0240:000700</t>
  </si>
  <si>
    <t>21:0240:000700:0003:0001:00</t>
  </si>
  <si>
    <t>021J07:925183:00:------:--</t>
  </si>
  <si>
    <t>21:0867:000742</t>
  </si>
  <si>
    <t>21:0240:000701</t>
  </si>
  <si>
    <t>21:0240:000701:0003:0001:00</t>
  </si>
  <si>
    <t>021J07:925184:00:------:--</t>
  </si>
  <si>
    <t>21:0867:000743</t>
  </si>
  <si>
    <t>21:0240:000702</t>
  </si>
  <si>
    <t>21:0240:000702:0003:0001:00</t>
  </si>
  <si>
    <t>021J07:925185:00:------:--</t>
  </si>
  <si>
    <t>21:0867:000744</t>
  </si>
  <si>
    <t>21:0240:000703</t>
  </si>
  <si>
    <t>21:0240:000703:0003:0001:00</t>
  </si>
  <si>
    <t>021J07:925186:00:------:--</t>
  </si>
  <si>
    <t>21:0867:000745</t>
  </si>
  <si>
    <t>21:0240:000704</t>
  </si>
  <si>
    <t>21:0240:000704:0003:0001:00</t>
  </si>
  <si>
    <t>021J07:925187:00:------:--</t>
  </si>
  <si>
    <t>21:0867:000746</t>
  </si>
  <si>
    <t>21:0240:000705</t>
  </si>
  <si>
    <t>21:0240:000705:0003:0001:00</t>
  </si>
  <si>
    <t>021J07:925188:00:------:--</t>
  </si>
  <si>
    <t>21:0867:000747</t>
  </si>
  <si>
    <t>21:0240:000706</t>
  </si>
  <si>
    <t>21:0240:000706:0003:0001:00</t>
  </si>
  <si>
    <t>021J07:925189:00:------:--</t>
  </si>
  <si>
    <t>21:0867:000748</t>
  </si>
  <si>
    <t>21:0240:000707</t>
  </si>
  <si>
    <t>21:0240:000707:0003:0001:00</t>
  </si>
  <si>
    <t>021J07:925190:00:------:--</t>
  </si>
  <si>
    <t>21:0867:000749</t>
  </si>
  <si>
    <t>21:0240:000708</t>
  </si>
  <si>
    <t>21:0240:000708:0003:0001:00</t>
  </si>
  <si>
    <t>021J07:925191:00:------:--</t>
  </si>
  <si>
    <t>21:0867:000750</t>
  </si>
  <si>
    <t>21:0240:000709</t>
  </si>
  <si>
    <t>21:0240:000709:0003:0001:00</t>
  </si>
  <si>
    <t>021J07:925192:00:------:--</t>
  </si>
  <si>
    <t>21:0867:000751</t>
  </si>
  <si>
    <t>21:0240:000710</t>
  </si>
  <si>
    <t>21:0240:000710:0003:0001:00</t>
  </si>
  <si>
    <t>021J07:925194:00:------:--</t>
  </si>
  <si>
    <t>21:0867:000752</t>
  </si>
  <si>
    <t>21:0240:000711</t>
  </si>
  <si>
    <t>21:0240:000711:0003:0001:00</t>
  </si>
  <si>
    <t>021J07:925195:10:------:--</t>
  </si>
  <si>
    <t>21:0867:000753</t>
  </si>
  <si>
    <t>21:0240:000712</t>
  </si>
  <si>
    <t>21:0240:000712:0003:0001:00</t>
  </si>
  <si>
    <t>021J07:925196:20:925195:10</t>
  </si>
  <si>
    <t>21:0867:000754</t>
  </si>
  <si>
    <t>21:0240:000712:0004:0001:00</t>
  </si>
  <si>
    <t>021J07:925197:00:------:--</t>
  </si>
  <si>
    <t>21:0867:000755</t>
  </si>
  <si>
    <t>21:0240:000713</t>
  </si>
  <si>
    <t>21:0240:000713:0003:0001:00</t>
  </si>
  <si>
    <t>021J07:925198:00:------:--</t>
  </si>
  <si>
    <t>21:0867:000756</t>
  </si>
  <si>
    <t>21:0240:000714</t>
  </si>
  <si>
    <t>21:0240:000714:0003:0001:00</t>
  </si>
  <si>
    <t>021J07:925199:00:------:--</t>
  </si>
  <si>
    <t>21:0867:000757</t>
  </si>
  <si>
    <t>21:0240:000715</t>
  </si>
  <si>
    <t>21:0240:000715:0003:0001:00</t>
  </si>
  <si>
    <t>021J07:925200:00:------:--</t>
  </si>
  <si>
    <t>21:0867:000758</t>
  </si>
  <si>
    <t>21:0240:000716</t>
  </si>
  <si>
    <t>21:0240:000716:0003:0001:00</t>
  </si>
  <si>
    <t>021J07:925202:00:------:--</t>
  </si>
  <si>
    <t>21:0867:000759</t>
  </si>
  <si>
    <t>21:0240:000717</t>
  </si>
  <si>
    <t>21:0240:000717:0003:0001:00</t>
  </si>
  <si>
    <t>021J07:925203:00:------:--</t>
  </si>
  <si>
    <t>21:0867:000760</t>
  </si>
  <si>
    <t>21:0240:000718</t>
  </si>
  <si>
    <t>21:0240:000718:0003:0001:00</t>
  </si>
  <si>
    <t>021J07:925204:00:------:--</t>
  </si>
  <si>
    <t>21:0867:000761</t>
  </si>
  <si>
    <t>21:0240:000719</t>
  </si>
  <si>
    <t>21:0240:000719:0003:0001:00</t>
  </si>
  <si>
    <t>021J07:925205:00:------:--</t>
  </si>
  <si>
    <t>21:0867:000762</t>
  </si>
  <si>
    <t>21:0240:000720</t>
  </si>
  <si>
    <t>21:0240:000720:0003:0001:00</t>
  </si>
  <si>
    <t>021J07:925206:00:------:--</t>
  </si>
  <si>
    <t>21:0867:000763</t>
  </si>
  <si>
    <t>21:0240:000721</t>
  </si>
  <si>
    <t>21:0240:000721:0003:0001:00</t>
  </si>
  <si>
    <t>021J07:925207:10:------:--</t>
  </si>
  <si>
    <t>21:0867:000764</t>
  </si>
  <si>
    <t>21:0240:000722</t>
  </si>
  <si>
    <t>21:0240:000722:0003:0001:00</t>
  </si>
  <si>
    <t>021J07:925208:20:925207:10</t>
  </si>
  <si>
    <t>21:0867:000765</t>
  </si>
  <si>
    <t>21:0240:000722:0004:0001:00</t>
  </si>
  <si>
    <t>021J07:925209:00:------:--</t>
  </si>
  <si>
    <t>21:0867:000766</t>
  </si>
  <si>
    <t>21:0240:000723</t>
  </si>
  <si>
    <t>21:0240:000723:0003:0001:00</t>
  </si>
  <si>
    <t>021J07:925210:00:------:--</t>
  </si>
  <si>
    <t>21:0867:000767</t>
  </si>
  <si>
    <t>21:0240:000724</t>
  </si>
  <si>
    <t>21:0240:000724:0003:0001:00</t>
  </si>
  <si>
    <t>021J07:925211:00:------:--</t>
  </si>
  <si>
    <t>21:0867:000768</t>
  </si>
  <si>
    <t>21:0240:000725</t>
  </si>
  <si>
    <t>21:0240:000725:0003:0001:00</t>
  </si>
  <si>
    <t>021J07:925212:00:------:--</t>
  </si>
  <si>
    <t>21:0867:000769</t>
  </si>
  <si>
    <t>21:0240:000726</t>
  </si>
  <si>
    <t>21:0240:000726:0003:0001:00</t>
  </si>
  <si>
    <t>021J07:925213:00:------:--</t>
  </si>
  <si>
    <t>21:0867:000770</t>
  </si>
  <si>
    <t>21:0240:000727</t>
  </si>
  <si>
    <t>21:0240:000727:0003:0001:00</t>
  </si>
  <si>
    <t>021J07:927002:00:------:--</t>
  </si>
  <si>
    <t>21:0867:000771</t>
  </si>
  <si>
    <t>21:0240:000728</t>
  </si>
  <si>
    <t>21:0240:000728:0003:0001:00</t>
  </si>
  <si>
    <t>021J07:927003:00:------:--</t>
  </si>
  <si>
    <t>21:0867:000772</t>
  </si>
  <si>
    <t>21:0240:000729</t>
  </si>
  <si>
    <t>21:0240:000729:0003:0001:00</t>
  </si>
  <si>
    <t>021J07:927004:00:------:--</t>
  </si>
  <si>
    <t>21:0867:000773</t>
  </si>
  <si>
    <t>21:0240:000730</t>
  </si>
  <si>
    <t>21:0240:000730:0003:0001:00</t>
  </si>
  <si>
    <t>021J07:927005:00:------:--</t>
  </si>
  <si>
    <t>21:0867:000774</t>
  </si>
  <si>
    <t>21:0240:000731</t>
  </si>
  <si>
    <t>21:0240:000731:0003:0001:00</t>
  </si>
  <si>
    <t>021J07:927006:00:------:--</t>
  </si>
  <si>
    <t>21:0867:000775</t>
  </si>
  <si>
    <t>21:0240:000732</t>
  </si>
  <si>
    <t>21:0240:000732:0003:0001:00</t>
  </si>
  <si>
    <t>021J07:927007:00:------:--</t>
  </si>
  <si>
    <t>21:0867:000776</t>
  </si>
  <si>
    <t>21:0240:000733</t>
  </si>
  <si>
    <t>21:0240:000733:0003:0001:00</t>
  </si>
  <si>
    <t>021J07:927008:00:------:--</t>
  </si>
  <si>
    <t>21:0867:000777</t>
  </si>
  <si>
    <t>21:0240:000734</t>
  </si>
  <si>
    <t>21:0240:000734:0003:0001:00</t>
  </si>
  <si>
    <t>021J07:927009:00:------:--</t>
  </si>
  <si>
    <t>21:0867:000778</t>
  </si>
  <si>
    <t>21:0240:000735</t>
  </si>
  <si>
    <t>21:0240:000735:0003:0001:00</t>
  </si>
  <si>
    <t>021J07:927010:00:------:--</t>
  </si>
  <si>
    <t>21:0867:000779</t>
  </si>
  <si>
    <t>21:0240:000736</t>
  </si>
  <si>
    <t>21:0240:000736:0003:0001:00</t>
  </si>
  <si>
    <t>021J07:927011:00:------:--</t>
  </si>
  <si>
    <t>21:0867:000780</t>
  </si>
  <si>
    <t>21:0240:000737</t>
  </si>
  <si>
    <t>21:0240:000737:0003:0001:00</t>
  </si>
  <si>
    <t>021J07:927012:00:------:--</t>
  </si>
  <si>
    <t>21:0867:000781</t>
  </si>
  <si>
    <t>21:0240:000738</t>
  </si>
  <si>
    <t>21:0240:000738:0003:0001:00</t>
  </si>
  <si>
    <t>021J07:927013:00:------:--</t>
  </si>
  <si>
    <t>21:0867:000782</t>
  </si>
  <si>
    <t>21:0240:000739</t>
  </si>
  <si>
    <t>21:0240:000739:0003:0001:00</t>
  </si>
  <si>
    <t>021J07:927014:00:------:--</t>
  </si>
  <si>
    <t>21:0867:000783</t>
  </si>
  <si>
    <t>21:0240:000740</t>
  </si>
  <si>
    <t>21:0240:000740:0003:0001:00</t>
  </si>
  <si>
    <t>021J07:927015:00:------:--</t>
  </si>
  <si>
    <t>21:0867:000784</t>
  </si>
  <si>
    <t>21:0240:000741</t>
  </si>
  <si>
    <t>21:0240:000741:0003:0001:00</t>
  </si>
  <si>
    <t>021J07:927016:00:------:--</t>
  </si>
  <si>
    <t>21:0867:000785</t>
  </si>
  <si>
    <t>21:0240:000742</t>
  </si>
  <si>
    <t>21:0240:000742:0003:0001:00</t>
  </si>
  <si>
    <t>021J07:927017:10:------:--</t>
  </si>
  <si>
    <t>21:0867:000786</t>
  </si>
  <si>
    <t>21:0240:000743</t>
  </si>
  <si>
    <t>21:0240:000743:0003:0001:00</t>
  </si>
  <si>
    <t>021J07:927018:20:927017:10</t>
  </si>
  <si>
    <t>21:0867:000787</t>
  </si>
  <si>
    <t>21:0240:000743:0004:0001:00</t>
  </si>
  <si>
    <t>021J07:927020:00:------:--</t>
  </si>
  <si>
    <t>21:0867:000788</t>
  </si>
  <si>
    <t>21:0240:000744</t>
  </si>
  <si>
    <t>21:0240:000744:0003:0001:00</t>
  </si>
  <si>
    <t>021J07:927022:00:------:--</t>
  </si>
  <si>
    <t>21:0867:000789</t>
  </si>
  <si>
    <t>21:0240:000745</t>
  </si>
  <si>
    <t>21:0240:000745:0003:0001:00</t>
  </si>
  <si>
    <t>021J07:927023:00:------:--</t>
  </si>
  <si>
    <t>21:0867:000790</t>
  </si>
  <si>
    <t>21:0240:000746</t>
  </si>
  <si>
    <t>21:0240:000746:0003:0001:00</t>
  </si>
  <si>
    <t>021J07:927024:00:------:--</t>
  </si>
  <si>
    <t>21:0867:000791</t>
  </si>
  <si>
    <t>21:0240:000747</t>
  </si>
  <si>
    <t>21:0240:000747:0003:0001:00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</si>
</sst>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">
    <xf numFmtId="0" fontId="0" fillId="0" borderId="0" xfId="0"/>
    <xf numFmtId="0" fontId="1" fillId="0" borderId="0" xfId="1"/>
    <xf numFmtId="0" fontId="0" fillId="2" borderId="0" xfId="0" applyFill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Q20975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1" sqref="B1:B1048576"/>
    </sheetView>
  </sheetViews>
  <sheetFormatPr defaultRowHeight="14.4" x14ac:dyDescent="0.3"/>
  <cols>
    <col min="1" max="1" width="20.77734375" customWidth="1"/>
    <col min="2" max="2" width="15.77734375" customWidth="1"/>
    <col min="3" max="4" width="12.77734375" customWidth="1"/>
    <col min="5" max="6" width="20.77734375" customWidth="1"/>
    <col min="7" max="7" width="10.77734375" customWidth="1"/>
    <col min="8" max="9" width="18.77734375" customWidth="1"/>
    <col min="10" max="11" width="24.77734375" customWidth="1"/>
    <col min="12" max="14" width="15.77734375" customWidth="1"/>
    <col min="15" max="17" width="14.77734375" customWidth="1"/>
  </cols>
  <sheetData>
    <row r="1" spans="1:17" s="2" customFormat="1" ht="28.8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</row>
    <row r="2" spans="1:17" hidden="1" x14ac:dyDescent="0.3">
      <c r="A2" t="s">
        <v>17</v>
      </c>
      <c r="B2" t="s">
        <v>18</v>
      </c>
      <c r="C2" s="1" t="str">
        <f t="shared" ref="C2:C65" si="0">HYPERLINK("http://geochem.nrcan.gc.ca/cdogs/content/bdl/bdl120004_e.htm", "12:0004")</f>
        <v>12:0004</v>
      </c>
      <c r="D2" s="1" t="str">
        <f t="shared" ref="D2:D65" si="1">HYPERLINK("http://geochem.nrcan.gc.ca/cdogs/content/svy/svy120029_e.htm", "12:0029")</f>
        <v>12:0029</v>
      </c>
      <c r="E2" t="s">
        <v>19</v>
      </c>
      <c r="F2" t="s">
        <v>20</v>
      </c>
      <c r="H2">
        <v>56.886459500000001</v>
      </c>
      <c r="I2">
        <v>-130.02882740000001</v>
      </c>
      <c r="J2" s="1" t="str">
        <f t="shared" ref="J2:J65" si="2">HYPERLINK("http://geochem.nrcan.gc.ca/cdogs/content/kwd/kwd020018_e.htm", "Fluid (stream)")</f>
        <v>Fluid (stream)</v>
      </c>
      <c r="K2" s="1" t="str">
        <f t="shared" ref="K2:K65" si="3">HYPERLINK("http://geochem.nrcan.gc.ca/cdogs/content/kwd/kwd080007_e.htm", "Untreated Water")</f>
        <v>Untreated Water</v>
      </c>
      <c r="O2">
        <v>2.5000000000000001E-2</v>
      </c>
      <c r="P2">
        <v>50</v>
      </c>
      <c r="Q2">
        <v>7.4</v>
      </c>
    </row>
    <row r="3" spans="1:17" hidden="1" x14ac:dyDescent="0.3">
      <c r="A3" t="s">
        <v>21</v>
      </c>
      <c r="B3" t="s">
        <v>22</v>
      </c>
      <c r="C3" s="1" t="str">
        <f t="shared" si="0"/>
        <v>12:0004</v>
      </c>
      <c r="D3" s="1" t="str">
        <f t="shared" si="1"/>
        <v>12:0029</v>
      </c>
      <c r="E3" t="s">
        <v>23</v>
      </c>
      <c r="F3" t="s">
        <v>24</v>
      </c>
      <c r="H3">
        <v>56.933875899999997</v>
      </c>
      <c r="I3">
        <v>-130.09169349999999</v>
      </c>
      <c r="J3" s="1" t="str">
        <f t="shared" si="2"/>
        <v>Fluid (stream)</v>
      </c>
      <c r="K3" s="1" t="str">
        <f t="shared" si="3"/>
        <v>Untreated Water</v>
      </c>
      <c r="O3">
        <v>2.5000000000000001E-2</v>
      </c>
      <c r="P3">
        <v>48</v>
      </c>
      <c r="Q3">
        <v>7.3</v>
      </c>
    </row>
    <row r="4" spans="1:17" hidden="1" x14ac:dyDescent="0.3">
      <c r="A4" t="s">
        <v>25</v>
      </c>
      <c r="B4" t="s">
        <v>26</v>
      </c>
      <c r="C4" s="1" t="str">
        <f t="shared" si="0"/>
        <v>12:0004</v>
      </c>
      <c r="D4" s="1" t="str">
        <f t="shared" si="1"/>
        <v>12:0029</v>
      </c>
      <c r="E4" t="s">
        <v>27</v>
      </c>
      <c r="F4" t="s">
        <v>28</v>
      </c>
      <c r="H4">
        <v>56.935229499999998</v>
      </c>
      <c r="I4">
        <v>-130.09820780000001</v>
      </c>
      <c r="J4" s="1" t="str">
        <f t="shared" si="2"/>
        <v>Fluid (stream)</v>
      </c>
      <c r="K4" s="1" t="str">
        <f t="shared" si="3"/>
        <v>Untreated Water</v>
      </c>
      <c r="O4">
        <v>2.5000000000000001E-2</v>
      </c>
      <c r="P4">
        <v>78</v>
      </c>
      <c r="Q4">
        <v>7.6</v>
      </c>
    </row>
    <row r="5" spans="1:17" hidden="1" x14ac:dyDescent="0.3">
      <c r="A5" t="s">
        <v>29</v>
      </c>
      <c r="B5" t="s">
        <v>30</v>
      </c>
      <c r="C5" s="1" t="str">
        <f t="shared" si="0"/>
        <v>12:0004</v>
      </c>
      <c r="D5" s="1" t="str">
        <f t="shared" si="1"/>
        <v>12:0029</v>
      </c>
      <c r="E5" t="s">
        <v>31</v>
      </c>
      <c r="F5" t="s">
        <v>32</v>
      </c>
      <c r="H5">
        <v>56.933025999999998</v>
      </c>
      <c r="I5">
        <v>-130.1228089</v>
      </c>
      <c r="J5" s="1" t="str">
        <f t="shared" si="2"/>
        <v>Fluid (stream)</v>
      </c>
      <c r="K5" s="1" t="str">
        <f t="shared" si="3"/>
        <v>Untreated Water</v>
      </c>
      <c r="O5">
        <v>2.5000000000000001E-2</v>
      </c>
      <c r="P5">
        <v>38</v>
      </c>
      <c r="Q5">
        <v>7.3</v>
      </c>
    </row>
    <row r="6" spans="1:17" hidden="1" x14ac:dyDescent="0.3">
      <c r="A6" t="s">
        <v>33</v>
      </c>
      <c r="B6" t="s">
        <v>34</v>
      </c>
      <c r="C6" s="1" t="str">
        <f t="shared" si="0"/>
        <v>12:0004</v>
      </c>
      <c r="D6" s="1" t="str">
        <f t="shared" si="1"/>
        <v>12:0029</v>
      </c>
      <c r="E6" t="s">
        <v>35</v>
      </c>
      <c r="F6" t="s">
        <v>36</v>
      </c>
      <c r="H6">
        <v>56.277619600000001</v>
      </c>
      <c r="I6">
        <v>-130.06833829999999</v>
      </c>
      <c r="J6" s="1" t="str">
        <f t="shared" si="2"/>
        <v>Fluid (stream)</v>
      </c>
      <c r="K6" s="1" t="str">
        <f t="shared" si="3"/>
        <v>Untreated Water</v>
      </c>
      <c r="O6">
        <v>2.5000000000000001E-2</v>
      </c>
      <c r="P6">
        <v>30</v>
      </c>
      <c r="Q6">
        <v>7.2</v>
      </c>
    </row>
    <row r="7" spans="1:17" hidden="1" x14ac:dyDescent="0.3">
      <c r="A7" t="s">
        <v>37</v>
      </c>
      <c r="B7" t="s">
        <v>38</v>
      </c>
      <c r="C7" s="1" t="str">
        <f t="shared" si="0"/>
        <v>12:0004</v>
      </c>
      <c r="D7" s="1" t="str">
        <f t="shared" si="1"/>
        <v>12:0029</v>
      </c>
      <c r="E7" t="s">
        <v>39</v>
      </c>
      <c r="F7" t="s">
        <v>40</v>
      </c>
      <c r="H7">
        <v>56.206613599999997</v>
      </c>
      <c r="I7">
        <v>-130.4046146</v>
      </c>
      <c r="J7" s="1" t="str">
        <f t="shared" si="2"/>
        <v>Fluid (stream)</v>
      </c>
      <c r="K7" s="1" t="str">
        <f t="shared" si="3"/>
        <v>Untreated Water</v>
      </c>
      <c r="O7">
        <v>2.5000000000000001E-2</v>
      </c>
      <c r="P7">
        <v>32</v>
      </c>
      <c r="Q7">
        <v>6.6</v>
      </c>
    </row>
    <row r="8" spans="1:17" hidden="1" x14ac:dyDescent="0.3">
      <c r="A8" t="s">
        <v>41</v>
      </c>
      <c r="B8" t="s">
        <v>42</v>
      </c>
      <c r="C8" s="1" t="str">
        <f t="shared" si="0"/>
        <v>12:0004</v>
      </c>
      <c r="D8" s="1" t="str">
        <f t="shared" si="1"/>
        <v>12:0029</v>
      </c>
      <c r="E8" t="s">
        <v>43</v>
      </c>
      <c r="F8" t="s">
        <v>44</v>
      </c>
      <c r="H8">
        <v>56.9610299</v>
      </c>
      <c r="I8">
        <v>-131.7519446</v>
      </c>
      <c r="J8" s="1" t="str">
        <f t="shared" si="2"/>
        <v>Fluid (stream)</v>
      </c>
      <c r="K8" s="1" t="str">
        <f t="shared" si="3"/>
        <v>Untreated Water</v>
      </c>
      <c r="O8">
        <v>0.24</v>
      </c>
      <c r="P8">
        <v>44</v>
      </c>
      <c r="Q8">
        <v>7.5</v>
      </c>
    </row>
    <row r="9" spans="1:17" hidden="1" x14ac:dyDescent="0.3">
      <c r="A9" t="s">
        <v>45</v>
      </c>
      <c r="B9" t="s">
        <v>46</v>
      </c>
      <c r="C9" s="1" t="str">
        <f t="shared" si="0"/>
        <v>12:0004</v>
      </c>
      <c r="D9" s="1" t="str">
        <f t="shared" si="1"/>
        <v>12:0029</v>
      </c>
      <c r="E9" t="s">
        <v>47</v>
      </c>
      <c r="F9" t="s">
        <v>48</v>
      </c>
      <c r="H9">
        <v>56.945078899999999</v>
      </c>
      <c r="I9">
        <v>-131.72533910000001</v>
      </c>
      <c r="J9" s="1" t="str">
        <f t="shared" si="2"/>
        <v>Fluid (stream)</v>
      </c>
      <c r="K9" s="1" t="str">
        <f t="shared" si="3"/>
        <v>Untreated Water</v>
      </c>
      <c r="O9">
        <v>0.08</v>
      </c>
      <c r="P9">
        <v>42</v>
      </c>
      <c r="Q9">
        <v>7.3</v>
      </c>
    </row>
    <row r="10" spans="1:17" hidden="1" x14ac:dyDescent="0.3">
      <c r="A10" t="s">
        <v>49</v>
      </c>
      <c r="B10" t="s">
        <v>50</v>
      </c>
      <c r="C10" s="1" t="str">
        <f t="shared" si="0"/>
        <v>12:0004</v>
      </c>
      <c r="D10" s="1" t="str">
        <f t="shared" si="1"/>
        <v>12:0029</v>
      </c>
      <c r="E10" t="s">
        <v>51</v>
      </c>
      <c r="F10" t="s">
        <v>52</v>
      </c>
      <c r="H10">
        <v>56.919601900000004</v>
      </c>
      <c r="I10">
        <v>-131.6628043</v>
      </c>
      <c r="J10" s="1" t="str">
        <f t="shared" si="2"/>
        <v>Fluid (stream)</v>
      </c>
      <c r="K10" s="1" t="str">
        <f t="shared" si="3"/>
        <v>Untreated Water</v>
      </c>
      <c r="O10">
        <v>2.5000000000000001E-2</v>
      </c>
      <c r="P10">
        <v>34</v>
      </c>
      <c r="Q10">
        <v>6.9</v>
      </c>
    </row>
    <row r="11" spans="1:17" hidden="1" x14ac:dyDescent="0.3">
      <c r="A11" t="s">
        <v>53</v>
      </c>
      <c r="B11" t="s">
        <v>54</v>
      </c>
      <c r="C11" s="1" t="str">
        <f t="shared" si="0"/>
        <v>12:0004</v>
      </c>
      <c r="D11" s="1" t="str">
        <f t="shared" si="1"/>
        <v>12:0029</v>
      </c>
      <c r="E11" t="s">
        <v>55</v>
      </c>
      <c r="F11" t="s">
        <v>56</v>
      </c>
      <c r="H11">
        <v>56.9213004</v>
      </c>
      <c r="I11">
        <v>-131.64855119999999</v>
      </c>
      <c r="J11" s="1" t="str">
        <f t="shared" si="2"/>
        <v>Fluid (stream)</v>
      </c>
      <c r="K11" s="1" t="str">
        <f t="shared" si="3"/>
        <v>Untreated Water</v>
      </c>
      <c r="O11">
        <v>0.15</v>
      </c>
      <c r="P11">
        <v>28</v>
      </c>
      <c r="Q11">
        <v>7.2</v>
      </c>
    </row>
    <row r="12" spans="1:17" hidden="1" x14ac:dyDescent="0.3">
      <c r="A12" t="s">
        <v>57</v>
      </c>
      <c r="B12" t="s">
        <v>58</v>
      </c>
      <c r="C12" s="1" t="str">
        <f t="shared" si="0"/>
        <v>12:0004</v>
      </c>
      <c r="D12" s="1" t="str">
        <f t="shared" si="1"/>
        <v>12:0029</v>
      </c>
      <c r="E12" t="s">
        <v>59</v>
      </c>
      <c r="F12" t="s">
        <v>60</v>
      </c>
      <c r="H12">
        <v>56.934087300000002</v>
      </c>
      <c r="I12">
        <v>-131.70593170000001</v>
      </c>
      <c r="J12" s="1" t="str">
        <f t="shared" si="2"/>
        <v>Fluid (stream)</v>
      </c>
      <c r="K12" s="1" t="str">
        <f t="shared" si="3"/>
        <v>Untreated Water</v>
      </c>
      <c r="O12">
        <v>2.5000000000000001E-2</v>
      </c>
      <c r="P12">
        <v>22</v>
      </c>
      <c r="Q12">
        <v>6.6</v>
      </c>
    </row>
    <row r="13" spans="1:17" hidden="1" x14ac:dyDescent="0.3">
      <c r="A13" t="s">
        <v>61</v>
      </c>
      <c r="B13" t="s">
        <v>62</v>
      </c>
      <c r="C13" s="1" t="str">
        <f t="shared" si="0"/>
        <v>12:0004</v>
      </c>
      <c r="D13" s="1" t="str">
        <f t="shared" si="1"/>
        <v>12:0029</v>
      </c>
      <c r="E13" t="s">
        <v>63</v>
      </c>
      <c r="F13" t="s">
        <v>64</v>
      </c>
      <c r="H13">
        <v>56.8961045</v>
      </c>
      <c r="I13">
        <v>-131.6973945</v>
      </c>
      <c r="J13" s="1" t="str">
        <f t="shared" si="2"/>
        <v>Fluid (stream)</v>
      </c>
      <c r="K13" s="1" t="str">
        <f t="shared" si="3"/>
        <v>Untreated Water</v>
      </c>
      <c r="O13">
        <v>2.5000000000000001E-2</v>
      </c>
      <c r="P13">
        <v>20</v>
      </c>
      <c r="Q13">
        <v>6.3</v>
      </c>
    </row>
    <row r="14" spans="1:17" hidden="1" x14ac:dyDescent="0.3">
      <c r="A14" t="s">
        <v>65</v>
      </c>
      <c r="B14" t="s">
        <v>66</v>
      </c>
      <c r="C14" s="1" t="str">
        <f t="shared" si="0"/>
        <v>12:0004</v>
      </c>
      <c r="D14" s="1" t="str">
        <f t="shared" si="1"/>
        <v>12:0029</v>
      </c>
      <c r="E14" t="s">
        <v>67</v>
      </c>
      <c r="F14" t="s">
        <v>68</v>
      </c>
      <c r="H14">
        <v>56.892349400000001</v>
      </c>
      <c r="I14">
        <v>-131.69480859999999</v>
      </c>
      <c r="J14" s="1" t="str">
        <f t="shared" si="2"/>
        <v>Fluid (stream)</v>
      </c>
      <c r="K14" s="1" t="str">
        <f t="shared" si="3"/>
        <v>Untreated Water</v>
      </c>
      <c r="O14">
        <v>2.5000000000000001E-2</v>
      </c>
      <c r="P14">
        <v>20</v>
      </c>
      <c r="Q14">
        <v>6.8</v>
      </c>
    </row>
    <row r="15" spans="1:17" hidden="1" x14ac:dyDescent="0.3">
      <c r="A15" t="s">
        <v>69</v>
      </c>
      <c r="B15" t="s">
        <v>70</v>
      </c>
      <c r="C15" s="1" t="str">
        <f t="shared" si="0"/>
        <v>12:0004</v>
      </c>
      <c r="D15" s="1" t="str">
        <f t="shared" si="1"/>
        <v>12:0029</v>
      </c>
      <c r="E15" t="s">
        <v>67</v>
      </c>
      <c r="F15" t="s">
        <v>71</v>
      </c>
      <c r="H15">
        <v>56.892349400000001</v>
      </c>
      <c r="I15">
        <v>-131.69480859999999</v>
      </c>
      <c r="J15" s="1" t="str">
        <f t="shared" si="2"/>
        <v>Fluid (stream)</v>
      </c>
      <c r="K15" s="1" t="str">
        <f t="shared" si="3"/>
        <v>Untreated Water</v>
      </c>
      <c r="O15">
        <v>2.5000000000000001E-2</v>
      </c>
      <c r="P15">
        <v>22</v>
      </c>
      <c r="Q15">
        <v>6.6</v>
      </c>
    </row>
    <row r="16" spans="1:17" hidden="1" x14ac:dyDescent="0.3">
      <c r="A16" t="s">
        <v>72</v>
      </c>
      <c r="B16" t="s">
        <v>73</v>
      </c>
      <c r="C16" s="1" t="str">
        <f t="shared" si="0"/>
        <v>12:0004</v>
      </c>
      <c r="D16" s="1" t="str">
        <f t="shared" si="1"/>
        <v>12:0029</v>
      </c>
      <c r="E16" t="s">
        <v>74</v>
      </c>
      <c r="F16" t="s">
        <v>75</v>
      </c>
      <c r="H16">
        <v>56.907216400000003</v>
      </c>
      <c r="I16">
        <v>-131.72858009999999</v>
      </c>
      <c r="J16" s="1" t="str">
        <f t="shared" si="2"/>
        <v>Fluid (stream)</v>
      </c>
      <c r="K16" s="1" t="str">
        <f t="shared" si="3"/>
        <v>Untreated Water</v>
      </c>
      <c r="O16">
        <v>0.05</v>
      </c>
      <c r="P16">
        <v>24</v>
      </c>
      <c r="Q16">
        <v>7</v>
      </c>
    </row>
    <row r="17" spans="1:17" hidden="1" x14ac:dyDescent="0.3">
      <c r="A17" t="s">
        <v>76</v>
      </c>
      <c r="B17" t="s">
        <v>77</v>
      </c>
      <c r="C17" s="1" t="str">
        <f t="shared" si="0"/>
        <v>12:0004</v>
      </c>
      <c r="D17" s="1" t="str">
        <f t="shared" si="1"/>
        <v>12:0029</v>
      </c>
      <c r="E17" t="s">
        <v>78</v>
      </c>
      <c r="F17" t="s">
        <v>79</v>
      </c>
      <c r="H17">
        <v>56.897345399999999</v>
      </c>
      <c r="I17">
        <v>-131.7076964</v>
      </c>
      <c r="J17" s="1" t="str">
        <f t="shared" si="2"/>
        <v>Fluid (stream)</v>
      </c>
      <c r="K17" s="1" t="str">
        <f t="shared" si="3"/>
        <v>Untreated Water</v>
      </c>
    </row>
    <row r="18" spans="1:17" hidden="1" x14ac:dyDescent="0.3">
      <c r="A18" t="s">
        <v>80</v>
      </c>
      <c r="B18" t="s">
        <v>81</v>
      </c>
      <c r="C18" s="1" t="str">
        <f t="shared" si="0"/>
        <v>12:0004</v>
      </c>
      <c r="D18" s="1" t="str">
        <f t="shared" si="1"/>
        <v>12:0029</v>
      </c>
      <c r="E18" t="s">
        <v>82</v>
      </c>
      <c r="F18" t="s">
        <v>83</v>
      </c>
      <c r="H18">
        <v>56.877498699999997</v>
      </c>
      <c r="I18">
        <v>-131.7440982</v>
      </c>
      <c r="J18" s="1" t="str">
        <f t="shared" si="2"/>
        <v>Fluid (stream)</v>
      </c>
      <c r="K18" s="1" t="str">
        <f t="shared" si="3"/>
        <v>Untreated Water</v>
      </c>
      <c r="O18">
        <v>0.1</v>
      </c>
      <c r="P18">
        <v>24</v>
      </c>
      <c r="Q18">
        <v>7.3</v>
      </c>
    </row>
    <row r="19" spans="1:17" hidden="1" x14ac:dyDescent="0.3">
      <c r="A19" t="s">
        <v>84</v>
      </c>
      <c r="B19" t="s">
        <v>85</v>
      </c>
      <c r="C19" s="1" t="str">
        <f t="shared" si="0"/>
        <v>12:0004</v>
      </c>
      <c r="D19" s="1" t="str">
        <f t="shared" si="1"/>
        <v>12:0029</v>
      </c>
      <c r="E19" t="s">
        <v>86</v>
      </c>
      <c r="F19" t="s">
        <v>87</v>
      </c>
      <c r="H19">
        <v>56.862159499999997</v>
      </c>
      <c r="I19">
        <v>-131.7012766</v>
      </c>
      <c r="J19" s="1" t="str">
        <f t="shared" si="2"/>
        <v>Fluid (stream)</v>
      </c>
      <c r="K19" s="1" t="str">
        <f t="shared" si="3"/>
        <v>Untreated Water</v>
      </c>
      <c r="O19">
        <v>0.1</v>
      </c>
      <c r="P19">
        <v>22</v>
      </c>
      <c r="Q19">
        <v>7.3</v>
      </c>
    </row>
    <row r="20" spans="1:17" hidden="1" x14ac:dyDescent="0.3">
      <c r="A20" t="s">
        <v>88</v>
      </c>
      <c r="B20" t="s">
        <v>89</v>
      </c>
      <c r="C20" s="1" t="str">
        <f t="shared" si="0"/>
        <v>12:0004</v>
      </c>
      <c r="D20" s="1" t="str">
        <f t="shared" si="1"/>
        <v>12:0029</v>
      </c>
      <c r="E20" t="s">
        <v>90</v>
      </c>
      <c r="F20" t="s">
        <v>91</v>
      </c>
      <c r="H20">
        <v>56.861203099999997</v>
      </c>
      <c r="I20">
        <v>-131.6840512</v>
      </c>
      <c r="J20" s="1" t="str">
        <f t="shared" si="2"/>
        <v>Fluid (stream)</v>
      </c>
      <c r="K20" s="1" t="str">
        <f t="shared" si="3"/>
        <v>Untreated Water</v>
      </c>
      <c r="O20">
        <v>2.5000000000000001E-2</v>
      </c>
      <c r="P20">
        <v>30</v>
      </c>
      <c r="Q20">
        <v>7.5</v>
      </c>
    </row>
    <row r="21" spans="1:17" hidden="1" x14ac:dyDescent="0.3">
      <c r="A21" t="s">
        <v>92</v>
      </c>
      <c r="B21" t="s">
        <v>93</v>
      </c>
      <c r="C21" s="1" t="str">
        <f t="shared" si="0"/>
        <v>12:0004</v>
      </c>
      <c r="D21" s="1" t="str">
        <f t="shared" si="1"/>
        <v>12:0029</v>
      </c>
      <c r="E21" t="s">
        <v>94</v>
      </c>
      <c r="F21" t="s">
        <v>95</v>
      </c>
      <c r="H21">
        <v>56.201449699999998</v>
      </c>
      <c r="I21">
        <v>-130.40357159999999</v>
      </c>
      <c r="J21" s="1" t="str">
        <f t="shared" si="2"/>
        <v>Fluid (stream)</v>
      </c>
      <c r="K21" s="1" t="str">
        <f t="shared" si="3"/>
        <v>Untreated Water</v>
      </c>
      <c r="O21">
        <v>0.05</v>
      </c>
      <c r="P21">
        <v>32</v>
      </c>
      <c r="Q21">
        <v>7.3</v>
      </c>
    </row>
    <row r="22" spans="1:17" hidden="1" x14ac:dyDescent="0.3">
      <c r="A22" t="s">
        <v>96</v>
      </c>
      <c r="B22" t="s">
        <v>97</v>
      </c>
      <c r="C22" s="1" t="str">
        <f t="shared" si="0"/>
        <v>12:0004</v>
      </c>
      <c r="D22" s="1" t="str">
        <f t="shared" si="1"/>
        <v>12:0029</v>
      </c>
      <c r="E22" t="s">
        <v>98</v>
      </c>
      <c r="F22" t="s">
        <v>99</v>
      </c>
      <c r="H22">
        <v>56.833312200000002</v>
      </c>
      <c r="I22">
        <v>-131.7540822</v>
      </c>
      <c r="J22" s="1" t="str">
        <f t="shared" si="2"/>
        <v>Fluid (stream)</v>
      </c>
      <c r="K22" s="1" t="str">
        <f t="shared" si="3"/>
        <v>Untreated Water</v>
      </c>
      <c r="O22">
        <v>0.08</v>
      </c>
      <c r="P22">
        <v>22</v>
      </c>
      <c r="Q22">
        <v>7</v>
      </c>
    </row>
    <row r="23" spans="1:17" hidden="1" x14ac:dyDescent="0.3">
      <c r="A23" t="s">
        <v>100</v>
      </c>
      <c r="B23" t="s">
        <v>101</v>
      </c>
      <c r="C23" s="1" t="str">
        <f t="shared" si="0"/>
        <v>12:0004</v>
      </c>
      <c r="D23" s="1" t="str">
        <f t="shared" si="1"/>
        <v>12:0029</v>
      </c>
      <c r="E23" t="s">
        <v>102</v>
      </c>
      <c r="F23" t="s">
        <v>103</v>
      </c>
      <c r="H23">
        <v>56.810738200000003</v>
      </c>
      <c r="I23">
        <v>-131.8262781</v>
      </c>
      <c r="J23" s="1" t="str">
        <f t="shared" si="2"/>
        <v>Fluid (stream)</v>
      </c>
      <c r="K23" s="1" t="str">
        <f t="shared" si="3"/>
        <v>Untreated Water</v>
      </c>
      <c r="O23">
        <v>2.5000000000000001E-2</v>
      </c>
      <c r="P23">
        <v>20</v>
      </c>
      <c r="Q23">
        <v>6.3</v>
      </c>
    </row>
    <row r="24" spans="1:17" hidden="1" x14ac:dyDescent="0.3">
      <c r="A24" t="s">
        <v>104</v>
      </c>
      <c r="B24" t="s">
        <v>105</v>
      </c>
      <c r="C24" s="1" t="str">
        <f t="shared" si="0"/>
        <v>12:0004</v>
      </c>
      <c r="D24" s="1" t="str">
        <f t="shared" si="1"/>
        <v>12:0029</v>
      </c>
      <c r="E24" t="s">
        <v>106</v>
      </c>
      <c r="F24" t="s">
        <v>107</v>
      </c>
      <c r="H24">
        <v>56.828136299999997</v>
      </c>
      <c r="I24">
        <v>-131.86722839999999</v>
      </c>
      <c r="J24" s="1" t="str">
        <f t="shared" si="2"/>
        <v>Fluid (stream)</v>
      </c>
      <c r="K24" s="1" t="str">
        <f t="shared" si="3"/>
        <v>Untreated Water</v>
      </c>
      <c r="O24">
        <v>0.05</v>
      </c>
      <c r="P24">
        <v>20</v>
      </c>
      <c r="Q24">
        <v>6</v>
      </c>
    </row>
    <row r="25" spans="1:17" hidden="1" x14ac:dyDescent="0.3">
      <c r="A25" t="s">
        <v>108</v>
      </c>
      <c r="B25" t="s">
        <v>109</v>
      </c>
      <c r="C25" s="1" t="str">
        <f t="shared" si="0"/>
        <v>12:0004</v>
      </c>
      <c r="D25" s="1" t="str">
        <f t="shared" si="1"/>
        <v>12:0029</v>
      </c>
      <c r="E25" t="s">
        <v>110</v>
      </c>
      <c r="F25" t="s">
        <v>111</v>
      </c>
      <c r="H25">
        <v>56.868039000000003</v>
      </c>
      <c r="I25">
        <v>-131.81397609999999</v>
      </c>
      <c r="J25" s="1" t="str">
        <f t="shared" si="2"/>
        <v>Fluid (stream)</v>
      </c>
      <c r="K25" s="1" t="str">
        <f t="shared" si="3"/>
        <v>Untreated Water</v>
      </c>
      <c r="O25">
        <v>0.15</v>
      </c>
      <c r="P25">
        <v>24</v>
      </c>
      <c r="Q25">
        <v>6.1</v>
      </c>
    </row>
    <row r="26" spans="1:17" hidden="1" x14ac:dyDescent="0.3">
      <c r="A26" t="s">
        <v>112</v>
      </c>
      <c r="B26" t="s">
        <v>113</v>
      </c>
      <c r="C26" s="1" t="str">
        <f t="shared" si="0"/>
        <v>12:0004</v>
      </c>
      <c r="D26" s="1" t="str">
        <f t="shared" si="1"/>
        <v>12:0029</v>
      </c>
      <c r="E26" t="s">
        <v>114</v>
      </c>
      <c r="F26" t="s">
        <v>115</v>
      </c>
      <c r="H26">
        <v>56.883816199999998</v>
      </c>
      <c r="I26">
        <v>-131.80277269999999</v>
      </c>
      <c r="J26" s="1" t="str">
        <f t="shared" si="2"/>
        <v>Fluid (stream)</v>
      </c>
      <c r="K26" s="1" t="str">
        <f t="shared" si="3"/>
        <v>Untreated Water</v>
      </c>
      <c r="O26">
        <v>2.5000000000000001E-2</v>
      </c>
      <c r="P26">
        <v>10</v>
      </c>
      <c r="Q26">
        <v>6.4</v>
      </c>
    </row>
    <row r="27" spans="1:17" hidden="1" x14ac:dyDescent="0.3">
      <c r="A27" t="s">
        <v>116</v>
      </c>
      <c r="B27" t="s">
        <v>117</v>
      </c>
      <c r="C27" s="1" t="str">
        <f t="shared" si="0"/>
        <v>12:0004</v>
      </c>
      <c r="D27" s="1" t="str">
        <f t="shared" si="1"/>
        <v>12:0029</v>
      </c>
      <c r="E27" t="s">
        <v>118</v>
      </c>
      <c r="F27" t="s">
        <v>119</v>
      </c>
      <c r="H27">
        <v>56.917154400000001</v>
      </c>
      <c r="I27">
        <v>-131.80517599999999</v>
      </c>
      <c r="J27" s="1" t="str">
        <f t="shared" si="2"/>
        <v>Fluid (stream)</v>
      </c>
      <c r="K27" s="1" t="str">
        <f t="shared" si="3"/>
        <v>Untreated Water</v>
      </c>
      <c r="O27">
        <v>0.16</v>
      </c>
      <c r="P27">
        <v>24</v>
      </c>
      <c r="Q27">
        <v>6.1</v>
      </c>
    </row>
    <row r="28" spans="1:17" hidden="1" x14ac:dyDescent="0.3">
      <c r="A28" t="s">
        <v>120</v>
      </c>
      <c r="B28" t="s">
        <v>121</v>
      </c>
      <c r="C28" s="1" t="str">
        <f t="shared" si="0"/>
        <v>12:0004</v>
      </c>
      <c r="D28" s="1" t="str">
        <f t="shared" si="1"/>
        <v>12:0029</v>
      </c>
      <c r="E28" t="s">
        <v>118</v>
      </c>
      <c r="F28" t="s">
        <v>122</v>
      </c>
      <c r="H28">
        <v>56.917154400000001</v>
      </c>
      <c r="I28">
        <v>-131.80517599999999</v>
      </c>
      <c r="J28" s="1" t="str">
        <f t="shared" si="2"/>
        <v>Fluid (stream)</v>
      </c>
      <c r="K28" s="1" t="str">
        <f t="shared" si="3"/>
        <v>Untreated Water</v>
      </c>
      <c r="O28">
        <v>0.12</v>
      </c>
      <c r="P28">
        <v>20</v>
      </c>
      <c r="Q28">
        <v>6</v>
      </c>
    </row>
    <row r="29" spans="1:17" hidden="1" x14ac:dyDescent="0.3">
      <c r="A29" t="s">
        <v>123</v>
      </c>
      <c r="B29" t="s">
        <v>124</v>
      </c>
      <c r="C29" s="1" t="str">
        <f t="shared" si="0"/>
        <v>12:0004</v>
      </c>
      <c r="D29" s="1" t="str">
        <f t="shared" si="1"/>
        <v>12:0029</v>
      </c>
      <c r="E29" t="s">
        <v>125</v>
      </c>
      <c r="F29" t="s">
        <v>126</v>
      </c>
      <c r="H29">
        <v>56.9329021</v>
      </c>
      <c r="I29">
        <v>-131.81355819999999</v>
      </c>
      <c r="J29" s="1" t="str">
        <f t="shared" si="2"/>
        <v>Fluid (stream)</v>
      </c>
      <c r="K29" s="1" t="str">
        <f t="shared" si="3"/>
        <v>Untreated Water</v>
      </c>
      <c r="O29">
        <v>2.5000000000000001E-2</v>
      </c>
      <c r="P29">
        <v>20</v>
      </c>
      <c r="Q29">
        <v>6.6</v>
      </c>
    </row>
    <row r="30" spans="1:17" hidden="1" x14ac:dyDescent="0.3">
      <c r="A30" t="s">
        <v>127</v>
      </c>
      <c r="B30" t="s">
        <v>128</v>
      </c>
      <c r="C30" s="1" t="str">
        <f t="shared" si="0"/>
        <v>12:0004</v>
      </c>
      <c r="D30" s="1" t="str">
        <f t="shared" si="1"/>
        <v>12:0029</v>
      </c>
      <c r="E30" t="s">
        <v>129</v>
      </c>
      <c r="F30" t="s">
        <v>130</v>
      </c>
      <c r="H30">
        <v>56.955958899999999</v>
      </c>
      <c r="I30">
        <v>-131.8214988</v>
      </c>
      <c r="J30" s="1" t="str">
        <f t="shared" si="2"/>
        <v>Fluid (stream)</v>
      </c>
      <c r="K30" s="1" t="str">
        <f t="shared" si="3"/>
        <v>Untreated Water</v>
      </c>
      <c r="O30">
        <v>2.5000000000000001E-2</v>
      </c>
      <c r="P30">
        <v>28</v>
      </c>
      <c r="Q30">
        <v>6.6</v>
      </c>
    </row>
    <row r="31" spans="1:17" hidden="1" x14ac:dyDescent="0.3">
      <c r="A31" t="s">
        <v>131</v>
      </c>
      <c r="B31" t="s">
        <v>132</v>
      </c>
      <c r="C31" s="1" t="str">
        <f t="shared" si="0"/>
        <v>12:0004</v>
      </c>
      <c r="D31" s="1" t="str">
        <f t="shared" si="1"/>
        <v>12:0029</v>
      </c>
      <c r="E31" t="s">
        <v>133</v>
      </c>
      <c r="F31" t="s">
        <v>134</v>
      </c>
      <c r="H31">
        <v>56.958342500000001</v>
      </c>
      <c r="I31">
        <v>-131.88130889999999</v>
      </c>
      <c r="J31" s="1" t="str">
        <f t="shared" si="2"/>
        <v>Fluid (stream)</v>
      </c>
      <c r="K31" s="1" t="str">
        <f t="shared" si="3"/>
        <v>Untreated Water</v>
      </c>
      <c r="O31">
        <v>2.5000000000000001E-2</v>
      </c>
      <c r="P31">
        <v>10</v>
      </c>
      <c r="Q31">
        <v>6.2</v>
      </c>
    </row>
    <row r="32" spans="1:17" hidden="1" x14ac:dyDescent="0.3">
      <c r="A32" t="s">
        <v>135</v>
      </c>
      <c r="B32" t="s">
        <v>136</v>
      </c>
      <c r="C32" s="1" t="str">
        <f t="shared" si="0"/>
        <v>12:0004</v>
      </c>
      <c r="D32" s="1" t="str">
        <f t="shared" si="1"/>
        <v>12:0029</v>
      </c>
      <c r="E32" t="s">
        <v>137</v>
      </c>
      <c r="F32" t="s">
        <v>138</v>
      </c>
      <c r="H32">
        <v>56.9554951</v>
      </c>
      <c r="I32">
        <v>-131.87658400000001</v>
      </c>
      <c r="J32" s="1" t="str">
        <f t="shared" si="2"/>
        <v>Fluid (stream)</v>
      </c>
      <c r="K32" s="1" t="str">
        <f t="shared" si="3"/>
        <v>Untreated Water</v>
      </c>
      <c r="O32">
        <v>2.5000000000000001E-2</v>
      </c>
      <c r="P32">
        <v>20</v>
      </c>
      <c r="Q32">
        <v>6.3</v>
      </c>
    </row>
    <row r="33" spans="1:17" hidden="1" x14ac:dyDescent="0.3">
      <c r="A33" t="s">
        <v>139</v>
      </c>
      <c r="B33" t="s">
        <v>140</v>
      </c>
      <c r="C33" s="1" t="str">
        <f t="shared" si="0"/>
        <v>12:0004</v>
      </c>
      <c r="D33" s="1" t="str">
        <f t="shared" si="1"/>
        <v>12:0029</v>
      </c>
      <c r="E33" t="s">
        <v>141</v>
      </c>
      <c r="F33" t="s">
        <v>142</v>
      </c>
      <c r="H33">
        <v>56.714247499999999</v>
      </c>
      <c r="I33">
        <v>-131.73194810000001</v>
      </c>
      <c r="J33" s="1" t="str">
        <f t="shared" si="2"/>
        <v>Fluid (stream)</v>
      </c>
      <c r="K33" s="1" t="str">
        <f t="shared" si="3"/>
        <v>Untreated Water</v>
      </c>
      <c r="O33">
        <v>0.05</v>
      </c>
      <c r="P33">
        <v>30</v>
      </c>
      <c r="Q33">
        <v>7.2</v>
      </c>
    </row>
    <row r="34" spans="1:17" hidden="1" x14ac:dyDescent="0.3">
      <c r="A34" t="s">
        <v>143</v>
      </c>
      <c r="B34" t="s">
        <v>144</v>
      </c>
      <c r="C34" s="1" t="str">
        <f t="shared" si="0"/>
        <v>12:0004</v>
      </c>
      <c r="D34" s="1" t="str">
        <f t="shared" si="1"/>
        <v>12:0029</v>
      </c>
      <c r="E34" t="s">
        <v>145</v>
      </c>
      <c r="F34" t="s">
        <v>146</v>
      </c>
      <c r="H34">
        <v>56.706271100000002</v>
      </c>
      <c r="I34">
        <v>-131.73875340000001</v>
      </c>
      <c r="J34" s="1" t="str">
        <f t="shared" si="2"/>
        <v>Fluid (stream)</v>
      </c>
      <c r="K34" s="1" t="str">
        <f t="shared" si="3"/>
        <v>Untreated Water</v>
      </c>
      <c r="O34">
        <v>2.5000000000000001E-2</v>
      </c>
      <c r="P34">
        <v>26</v>
      </c>
      <c r="Q34">
        <v>6.6</v>
      </c>
    </row>
    <row r="35" spans="1:17" hidden="1" x14ac:dyDescent="0.3">
      <c r="A35" t="s">
        <v>147</v>
      </c>
      <c r="B35" t="s">
        <v>148</v>
      </c>
      <c r="C35" s="1" t="str">
        <f t="shared" si="0"/>
        <v>12:0004</v>
      </c>
      <c r="D35" s="1" t="str">
        <f t="shared" si="1"/>
        <v>12:0029</v>
      </c>
      <c r="E35" t="s">
        <v>149</v>
      </c>
      <c r="F35" t="s">
        <v>150</v>
      </c>
      <c r="H35">
        <v>56.688479000000001</v>
      </c>
      <c r="I35">
        <v>-131.74569049999999</v>
      </c>
      <c r="J35" s="1" t="str">
        <f t="shared" si="2"/>
        <v>Fluid (stream)</v>
      </c>
      <c r="K35" s="1" t="str">
        <f t="shared" si="3"/>
        <v>Untreated Water</v>
      </c>
      <c r="O35">
        <v>2.5000000000000001E-2</v>
      </c>
      <c r="P35">
        <v>30</v>
      </c>
      <c r="Q35">
        <v>6.5</v>
      </c>
    </row>
    <row r="36" spans="1:17" hidden="1" x14ac:dyDescent="0.3">
      <c r="A36" t="s">
        <v>151</v>
      </c>
      <c r="B36" t="s">
        <v>152</v>
      </c>
      <c r="C36" s="1" t="str">
        <f t="shared" si="0"/>
        <v>12:0004</v>
      </c>
      <c r="D36" s="1" t="str">
        <f t="shared" si="1"/>
        <v>12:0029</v>
      </c>
      <c r="E36" t="s">
        <v>153</v>
      </c>
      <c r="F36" t="s">
        <v>154</v>
      </c>
      <c r="H36">
        <v>56.671622399999997</v>
      </c>
      <c r="I36">
        <v>-131.7449579</v>
      </c>
      <c r="J36" s="1" t="str">
        <f t="shared" si="2"/>
        <v>Fluid (stream)</v>
      </c>
      <c r="K36" s="1" t="str">
        <f t="shared" si="3"/>
        <v>Untreated Water</v>
      </c>
      <c r="O36">
        <v>2.5000000000000001E-2</v>
      </c>
      <c r="P36">
        <v>32</v>
      </c>
      <c r="Q36">
        <v>6.6</v>
      </c>
    </row>
    <row r="37" spans="1:17" hidden="1" x14ac:dyDescent="0.3">
      <c r="A37" t="s">
        <v>155</v>
      </c>
      <c r="B37" t="s">
        <v>156</v>
      </c>
      <c r="C37" s="1" t="str">
        <f t="shared" si="0"/>
        <v>12:0004</v>
      </c>
      <c r="D37" s="1" t="str">
        <f t="shared" si="1"/>
        <v>12:0029</v>
      </c>
      <c r="E37" t="s">
        <v>157</v>
      </c>
      <c r="F37" t="s">
        <v>158</v>
      </c>
      <c r="H37">
        <v>56.642958499999999</v>
      </c>
      <c r="I37">
        <v>-131.72368</v>
      </c>
      <c r="J37" s="1" t="str">
        <f t="shared" si="2"/>
        <v>Fluid (stream)</v>
      </c>
      <c r="K37" s="1" t="str">
        <f t="shared" si="3"/>
        <v>Untreated Water</v>
      </c>
      <c r="O37">
        <v>2.5000000000000001E-2</v>
      </c>
      <c r="P37">
        <v>48</v>
      </c>
      <c r="Q37">
        <v>7.1</v>
      </c>
    </row>
    <row r="38" spans="1:17" hidden="1" x14ac:dyDescent="0.3">
      <c r="A38" t="s">
        <v>159</v>
      </c>
      <c r="B38" t="s">
        <v>160</v>
      </c>
      <c r="C38" s="1" t="str">
        <f t="shared" si="0"/>
        <v>12:0004</v>
      </c>
      <c r="D38" s="1" t="str">
        <f t="shared" si="1"/>
        <v>12:0029</v>
      </c>
      <c r="E38" t="s">
        <v>161</v>
      </c>
      <c r="F38" t="s">
        <v>162</v>
      </c>
      <c r="H38">
        <v>56.634411100000001</v>
      </c>
      <c r="I38">
        <v>-131.6906663</v>
      </c>
      <c r="J38" s="1" t="str">
        <f t="shared" si="2"/>
        <v>Fluid (stream)</v>
      </c>
      <c r="K38" s="1" t="str">
        <f t="shared" si="3"/>
        <v>Untreated Water</v>
      </c>
      <c r="O38">
        <v>2.5000000000000001E-2</v>
      </c>
      <c r="P38">
        <v>30</v>
      </c>
      <c r="Q38">
        <v>7.5</v>
      </c>
    </row>
    <row r="39" spans="1:17" hidden="1" x14ac:dyDescent="0.3">
      <c r="A39" t="s">
        <v>163</v>
      </c>
      <c r="B39" t="s">
        <v>164</v>
      </c>
      <c r="C39" s="1" t="str">
        <f t="shared" si="0"/>
        <v>12:0004</v>
      </c>
      <c r="D39" s="1" t="str">
        <f t="shared" si="1"/>
        <v>12:0029</v>
      </c>
      <c r="E39" t="s">
        <v>165</v>
      </c>
      <c r="F39" t="s">
        <v>166</v>
      </c>
      <c r="H39">
        <v>56.644923599999998</v>
      </c>
      <c r="I39">
        <v>-131.6267957</v>
      </c>
      <c r="J39" s="1" t="str">
        <f t="shared" si="2"/>
        <v>Fluid (stream)</v>
      </c>
      <c r="K39" s="1" t="str">
        <f t="shared" si="3"/>
        <v>Untreated Water</v>
      </c>
      <c r="O39">
        <v>0.08</v>
      </c>
      <c r="P39">
        <v>22</v>
      </c>
      <c r="Q39">
        <v>7.3</v>
      </c>
    </row>
    <row r="40" spans="1:17" hidden="1" x14ac:dyDescent="0.3">
      <c r="A40" t="s">
        <v>167</v>
      </c>
      <c r="B40" t="s">
        <v>168</v>
      </c>
      <c r="C40" s="1" t="str">
        <f t="shared" si="0"/>
        <v>12:0004</v>
      </c>
      <c r="D40" s="1" t="str">
        <f t="shared" si="1"/>
        <v>12:0029</v>
      </c>
      <c r="E40" t="s">
        <v>169</v>
      </c>
      <c r="F40" t="s">
        <v>170</v>
      </c>
      <c r="H40">
        <v>56.658099800000002</v>
      </c>
      <c r="I40">
        <v>-131.6502059</v>
      </c>
      <c r="J40" s="1" t="str">
        <f t="shared" si="2"/>
        <v>Fluid (stream)</v>
      </c>
      <c r="K40" s="1" t="str">
        <f t="shared" si="3"/>
        <v>Untreated Water</v>
      </c>
      <c r="O40">
        <v>2.5000000000000001E-2</v>
      </c>
      <c r="P40">
        <v>24</v>
      </c>
      <c r="Q40">
        <v>7</v>
      </c>
    </row>
    <row r="41" spans="1:17" hidden="1" x14ac:dyDescent="0.3">
      <c r="A41" t="s">
        <v>171</v>
      </c>
      <c r="B41" t="s">
        <v>172</v>
      </c>
      <c r="C41" s="1" t="str">
        <f t="shared" si="0"/>
        <v>12:0004</v>
      </c>
      <c r="D41" s="1" t="str">
        <f t="shared" si="1"/>
        <v>12:0029</v>
      </c>
      <c r="E41" t="s">
        <v>173</v>
      </c>
      <c r="F41" t="s">
        <v>174</v>
      </c>
      <c r="H41">
        <v>56.654521199999998</v>
      </c>
      <c r="I41">
        <v>-131.6568652</v>
      </c>
      <c r="J41" s="1" t="str">
        <f t="shared" si="2"/>
        <v>Fluid (stream)</v>
      </c>
      <c r="K41" s="1" t="str">
        <f t="shared" si="3"/>
        <v>Untreated Water</v>
      </c>
      <c r="O41">
        <v>2.5000000000000001E-2</v>
      </c>
      <c r="P41">
        <v>30</v>
      </c>
      <c r="Q41">
        <v>6.7</v>
      </c>
    </row>
    <row r="42" spans="1:17" hidden="1" x14ac:dyDescent="0.3">
      <c r="A42" t="s">
        <v>175</v>
      </c>
      <c r="B42" t="s">
        <v>176</v>
      </c>
      <c r="C42" s="1" t="str">
        <f t="shared" si="0"/>
        <v>12:0004</v>
      </c>
      <c r="D42" s="1" t="str">
        <f t="shared" si="1"/>
        <v>12:0029</v>
      </c>
      <c r="E42" t="s">
        <v>177</v>
      </c>
      <c r="F42" t="s">
        <v>178</v>
      </c>
      <c r="H42">
        <v>56.615865999999997</v>
      </c>
      <c r="I42">
        <v>-131.66300609999999</v>
      </c>
      <c r="J42" s="1" t="str">
        <f t="shared" si="2"/>
        <v>Fluid (stream)</v>
      </c>
      <c r="K42" s="1" t="str">
        <f t="shared" si="3"/>
        <v>Untreated Water</v>
      </c>
      <c r="O42">
        <v>0.06</v>
      </c>
      <c r="P42">
        <v>30</v>
      </c>
      <c r="Q42">
        <v>7.3</v>
      </c>
    </row>
    <row r="43" spans="1:17" hidden="1" x14ac:dyDescent="0.3">
      <c r="A43" t="s">
        <v>179</v>
      </c>
      <c r="B43" t="s">
        <v>180</v>
      </c>
      <c r="C43" s="1" t="str">
        <f t="shared" si="0"/>
        <v>12:0004</v>
      </c>
      <c r="D43" s="1" t="str">
        <f t="shared" si="1"/>
        <v>12:0029</v>
      </c>
      <c r="E43" t="s">
        <v>181</v>
      </c>
      <c r="F43" t="s">
        <v>182</v>
      </c>
      <c r="H43">
        <v>56.650089600000001</v>
      </c>
      <c r="I43">
        <v>-131.6708792</v>
      </c>
      <c r="J43" s="1" t="str">
        <f t="shared" si="2"/>
        <v>Fluid (stream)</v>
      </c>
      <c r="K43" s="1" t="str">
        <f t="shared" si="3"/>
        <v>Untreated Water</v>
      </c>
      <c r="O43">
        <v>0.09</v>
      </c>
      <c r="P43">
        <v>46</v>
      </c>
      <c r="Q43">
        <v>7.1</v>
      </c>
    </row>
    <row r="44" spans="1:17" hidden="1" x14ac:dyDescent="0.3">
      <c r="A44" t="s">
        <v>183</v>
      </c>
      <c r="B44" t="s">
        <v>184</v>
      </c>
      <c r="C44" s="1" t="str">
        <f t="shared" si="0"/>
        <v>12:0004</v>
      </c>
      <c r="D44" s="1" t="str">
        <f t="shared" si="1"/>
        <v>12:0029</v>
      </c>
      <c r="E44" t="s">
        <v>185</v>
      </c>
      <c r="F44" t="s">
        <v>186</v>
      </c>
      <c r="H44">
        <v>56.623728399999997</v>
      </c>
      <c r="I44">
        <v>-131.6724796</v>
      </c>
      <c r="J44" s="1" t="str">
        <f t="shared" si="2"/>
        <v>Fluid (stream)</v>
      </c>
      <c r="K44" s="1" t="str">
        <f t="shared" si="3"/>
        <v>Untreated Water</v>
      </c>
      <c r="O44">
        <v>2.5000000000000001E-2</v>
      </c>
      <c r="P44">
        <v>36</v>
      </c>
      <c r="Q44">
        <v>7.1</v>
      </c>
    </row>
    <row r="45" spans="1:17" hidden="1" x14ac:dyDescent="0.3">
      <c r="A45" t="s">
        <v>187</v>
      </c>
      <c r="B45" t="s">
        <v>188</v>
      </c>
      <c r="C45" s="1" t="str">
        <f t="shared" si="0"/>
        <v>12:0004</v>
      </c>
      <c r="D45" s="1" t="str">
        <f t="shared" si="1"/>
        <v>12:0029</v>
      </c>
      <c r="E45" t="s">
        <v>189</v>
      </c>
      <c r="F45" t="s">
        <v>190</v>
      </c>
      <c r="H45">
        <v>56.621225799999998</v>
      </c>
      <c r="I45">
        <v>-131.66526769999999</v>
      </c>
      <c r="J45" s="1" t="str">
        <f t="shared" si="2"/>
        <v>Fluid (stream)</v>
      </c>
      <c r="K45" s="1" t="str">
        <f t="shared" si="3"/>
        <v>Untreated Water</v>
      </c>
      <c r="O45">
        <v>2</v>
      </c>
      <c r="P45">
        <v>32</v>
      </c>
      <c r="Q45">
        <v>7.2</v>
      </c>
    </row>
    <row r="46" spans="1:17" hidden="1" x14ac:dyDescent="0.3">
      <c r="A46" t="s">
        <v>191</v>
      </c>
      <c r="B46" t="s">
        <v>192</v>
      </c>
      <c r="C46" s="1" t="str">
        <f t="shared" si="0"/>
        <v>12:0004</v>
      </c>
      <c r="D46" s="1" t="str">
        <f t="shared" si="1"/>
        <v>12:0029</v>
      </c>
      <c r="E46" t="s">
        <v>193</v>
      </c>
      <c r="F46" t="s">
        <v>194</v>
      </c>
      <c r="H46">
        <v>56.624364399999997</v>
      </c>
      <c r="I46">
        <v>-131.73638790000001</v>
      </c>
      <c r="J46" s="1" t="str">
        <f t="shared" si="2"/>
        <v>Fluid (stream)</v>
      </c>
      <c r="K46" s="1" t="str">
        <f t="shared" si="3"/>
        <v>Untreated Water</v>
      </c>
      <c r="O46">
        <v>0.05</v>
      </c>
      <c r="P46">
        <v>42</v>
      </c>
      <c r="Q46">
        <v>7</v>
      </c>
    </row>
    <row r="47" spans="1:17" hidden="1" x14ac:dyDescent="0.3">
      <c r="A47" t="s">
        <v>195</v>
      </c>
      <c r="B47" t="s">
        <v>196</v>
      </c>
      <c r="C47" s="1" t="str">
        <f t="shared" si="0"/>
        <v>12:0004</v>
      </c>
      <c r="D47" s="1" t="str">
        <f t="shared" si="1"/>
        <v>12:0029</v>
      </c>
      <c r="E47" t="s">
        <v>193</v>
      </c>
      <c r="F47" t="s">
        <v>197</v>
      </c>
      <c r="H47">
        <v>56.624364399999997</v>
      </c>
      <c r="I47">
        <v>-131.73638790000001</v>
      </c>
      <c r="J47" s="1" t="str">
        <f t="shared" si="2"/>
        <v>Fluid (stream)</v>
      </c>
      <c r="K47" s="1" t="str">
        <f t="shared" si="3"/>
        <v>Untreated Water</v>
      </c>
      <c r="O47">
        <v>7.0000000000000007E-2</v>
      </c>
      <c r="P47">
        <v>44</v>
      </c>
      <c r="Q47">
        <v>6.5</v>
      </c>
    </row>
    <row r="48" spans="1:17" hidden="1" x14ac:dyDescent="0.3">
      <c r="A48" t="s">
        <v>198</v>
      </c>
      <c r="B48" t="s">
        <v>199</v>
      </c>
      <c r="C48" s="1" t="str">
        <f t="shared" si="0"/>
        <v>12:0004</v>
      </c>
      <c r="D48" s="1" t="str">
        <f t="shared" si="1"/>
        <v>12:0029</v>
      </c>
      <c r="E48" t="s">
        <v>200</v>
      </c>
      <c r="F48" t="s">
        <v>201</v>
      </c>
      <c r="H48">
        <v>56.614121500000003</v>
      </c>
      <c r="I48">
        <v>-131.77577109999999</v>
      </c>
      <c r="J48" s="1" t="str">
        <f t="shared" si="2"/>
        <v>Fluid (stream)</v>
      </c>
      <c r="K48" s="1" t="str">
        <f t="shared" si="3"/>
        <v>Untreated Water</v>
      </c>
      <c r="O48">
        <v>2.5000000000000001E-2</v>
      </c>
      <c r="P48">
        <v>36</v>
      </c>
      <c r="Q48">
        <v>6.3</v>
      </c>
    </row>
    <row r="49" spans="1:17" hidden="1" x14ac:dyDescent="0.3">
      <c r="A49" t="s">
        <v>202</v>
      </c>
      <c r="B49" t="s">
        <v>203</v>
      </c>
      <c r="C49" s="1" t="str">
        <f t="shared" si="0"/>
        <v>12:0004</v>
      </c>
      <c r="D49" s="1" t="str">
        <f t="shared" si="1"/>
        <v>12:0029</v>
      </c>
      <c r="E49" t="s">
        <v>204</v>
      </c>
      <c r="F49" t="s">
        <v>205</v>
      </c>
      <c r="H49">
        <v>56.632577599999998</v>
      </c>
      <c r="I49">
        <v>-131.819928</v>
      </c>
      <c r="J49" s="1" t="str">
        <f t="shared" si="2"/>
        <v>Fluid (stream)</v>
      </c>
      <c r="K49" s="1" t="str">
        <f t="shared" si="3"/>
        <v>Untreated Water</v>
      </c>
      <c r="O49">
        <v>0.05</v>
      </c>
      <c r="P49">
        <v>28</v>
      </c>
      <c r="Q49">
        <v>6.4</v>
      </c>
    </row>
    <row r="50" spans="1:17" hidden="1" x14ac:dyDescent="0.3">
      <c r="A50" t="s">
        <v>206</v>
      </c>
      <c r="B50" t="s">
        <v>207</v>
      </c>
      <c r="C50" s="1" t="str">
        <f t="shared" si="0"/>
        <v>12:0004</v>
      </c>
      <c r="D50" s="1" t="str">
        <f t="shared" si="1"/>
        <v>12:0029</v>
      </c>
      <c r="E50" t="s">
        <v>208</v>
      </c>
      <c r="F50" t="s">
        <v>209</v>
      </c>
      <c r="H50">
        <v>56.692684200000002</v>
      </c>
      <c r="I50">
        <v>-131.84344039999999</v>
      </c>
      <c r="J50" s="1" t="str">
        <f t="shared" si="2"/>
        <v>Fluid (stream)</v>
      </c>
      <c r="K50" s="1" t="str">
        <f t="shared" si="3"/>
        <v>Untreated Water</v>
      </c>
      <c r="O50">
        <v>2.5000000000000001E-2</v>
      </c>
      <c r="P50">
        <v>24</v>
      </c>
      <c r="Q50">
        <v>6.6</v>
      </c>
    </row>
    <row r="51" spans="1:17" hidden="1" x14ac:dyDescent="0.3">
      <c r="A51" t="s">
        <v>210</v>
      </c>
      <c r="B51" t="s">
        <v>211</v>
      </c>
      <c r="C51" s="1" t="str">
        <f t="shared" si="0"/>
        <v>12:0004</v>
      </c>
      <c r="D51" s="1" t="str">
        <f t="shared" si="1"/>
        <v>12:0029</v>
      </c>
      <c r="E51" t="s">
        <v>212</v>
      </c>
      <c r="F51" t="s">
        <v>213</v>
      </c>
      <c r="H51">
        <v>56.693337200000002</v>
      </c>
      <c r="I51">
        <v>-131.8172989</v>
      </c>
      <c r="J51" s="1" t="str">
        <f t="shared" si="2"/>
        <v>Fluid (stream)</v>
      </c>
      <c r="K51" s="1" t="str">
        <f t="shared" si="3"/>
        <v>Untreated Water</v>
      </c>
      <c r="O51">
        <v>0.66</v>
      </c>
      <c r="P51">
        <v>56</v>
      </c>
      <c r="Q51">
        <v>6.8</v>
      </c>
    </row>
    <row r="52" spans="1:17" hidden="1" x14ac:dyDescent="0.3">
      <c r="A52" t="s">
        <v>214</v>
      </c>
      <c r="B52" t="s">
        <v>215</v>
      </c>
      <c r="C52" s="1" t="str">
        <f t="shared" si="0"/>
        <v>12:0004</v>
      </c>
      <c r="D52" s="1" t="str">
        <f t="shared" si="1"/>
        <v>12:0029</v>
      </c>
      <c r="E52" t="s">
        <v>216</v>
      </c>
      <c r="F52" t="s">
        <v>217</v>
      </c>
      <c r="H52">
        <v>56.7267777</v>
      </c>
      <c r="I52">
        <v>-131.83620300000001</v>
      </c>
      <c r="J52" s="1" t="str">
        <f t="shared" si="2"/>
        <v>Fluid (stream)</v>
      </c>
      <c r="K52" s="1" t="str">
        <f t="shared" si="3"/>
        <v>Untreated Water</v>
      </c>
      <c r="O52">
        <v>2.5000000000000001E-2</v>
      </c>
      <c r="P52">
        <v>22</v>
      </c>
      <c r="Q52">
        <v>6.9</v>
      </c>
    </row>
    <row r="53" spans="1:17" hidden="1" x14ac:dyDescent="0.3">
      <c r="A53" t="s">
        <v>218</v>
      </c>
      <c r="B53" t="s">
        <v>219</v>
      </c>
      <c r="C53" s="1" t="str">
        <f t="shared" si="0"/>
        <v>12:0004</v>
      </c>
      <c r="D53" s="1" t="str">
        <f t="shared" si="1"/>
        <v>12:0029</v>
      </c>
      <c r="E53" t="s">
        <v>220</v>
      </c>
      <c r="F53" t="s">
        <v>221</v>
      </c>
      <c r="H53">
        <v>56.729123100000002</v>
      </c>
      <c r="I53">
        <v>-131.8429198</v>
      </c>
      <c r="J53" s="1" t="str">
        <f t="shared" si="2"/>
        <v>Fluid (stream)</v>
      </c>
      <c r="K53" s="1" t="str">
        <f t="shared" si="3"/>
        <v>Untreated Water</v>
      </c>
      <c r="O53">
        <v>2.5000000000000001E-2</v>
      </c>
      <c r="P53">
        <v>20</v>
      </c>
      <c r="Q53">
        <v>6.7</v>
      </c>
    </row>
    <row r="54" spans="1:17" hidden="1" x14ac:dyDescent="0.3">
      <c r="A54" t="s">
        <v>222</v>
      </c>
      <c r="B54" t="s">
        <v>223</v>
      </c>
      <c r="C54" s="1" t="str">
        <f t="shared" si="0"/>
        <v>12:0004</v>
      </c>
      <c r="D54" s="1" t="str">
        <f t="shared" si="1"/>
        <v>12:0029</v>
      </c>
      <c r="E54" t="s">
        <v>224</v>
      </c>
      <c r="F54" t="s">
        <v>225</v>
      </c>
      <c r="H54">
        <v>56.730769000000002</v>
      </c>
      <c r="I54">
        <v>-131.83621099999999</v>
      </c>
      <c r="J54" s="1" t="str">
        <f t="shared" si="2"/>
        <v>Fluid (stream)</v>
      </c>
      <c r="K54" s="1" t="str">
        <f t="shared" si="3"/>
        <v>Untreated Water</v>
      </c>
      <c r="O54">
        <v>2.5000000000000001E-2</v>
      </c>
      <c r="P54">
        <v>10</v>
      </c>
      <c r="Q54">
        <v>6.5</v>
      </c>
    </row>
    <row r="55" spans="1:17" hidden="1" x14ac:dyDescent="0.3">
      <c r="A55" t="s">
        <v>226</v>
      </c>
      <c r="B55" t="s">
        <v>227</v>
      </c>
      <c r="C55" s="1" t="str">
        <f t="shared" si="0"/>
        <v>12:0004</v>
      </c>
      <c r="D55" s="1" t="str">
        <f t="shared" si="1"/>
        <v>12:0029</v>
      </c>
      <c r="E55" t="s">
        <v>228</v>
      </c>
      <c r="F55" t="s">
        <v>229</v>
      </c>
      <c r="H55">
        <v>56.747027500000002</v>
      </c>
      <c r="I55">
        <v>-131.80378759999999</v>
      </c>
      <c r="J55" s="1" t="str">
        <f t="shared" si="2"/>
        <v>Fluid (stream)</v>
      </c>
      <c r="K55" s="1" t="str">
        <f t="shared" si="3"/>
        <v>Untreated Water</v>
      </c>
      <c r="O55">
        <v>2.5000000000000001E-2</v>
      </c>
      <c r="P55">
        <v>26</v>
      </c>
      <c r="Q55">
        <v>7.1</v>
      </c>
    </row>
    <row r="56" spans="1:17" hidden="1" x14ac:dyDescent="0.3">
      <c r="A56" t="s">
        <v>230</v>
      </c>
      <c r="B56" t="s">
        <v>231</v>
      </c>
      <c r="C56" s="1" t="str">
        <f t="shared" si="0"/>
        <v>12:0004</v>
      </c>
      <c r="D56" s="1" t="str">
        <f t="shared" si="1"/>
        <v>12:0029</v>
      </c>
      <c r="E56" t="s">
        <v>232</v>
      </c>
      <c r="F56" t="s">
        <v>233</v>
      </c>
      <c r="H56">
        <v>56.751480000000001</v>
      </c>
      <c r="I56">
        <v>-131.80373209999999</v>
      </c>
      <c r="J56" s="1" t="str">
        <f t="shared" si="2"/>
        <v>Fluid (stream)</v>
      </c>
      <c r="K56" s="1" t="str">
        <f t="shared" si="3"/>
        <v>Untreated Water</v>
      </c>
      <c r="O56">
        <v>2.5000000000000001E-2</v>
      </c>
      <c r="P56">
        <v>42</v>
      </c>
      <c r="Q56">
        <v>7.6</v>
      </c>
    </row>
    <row r="57" spans="1:17" hidden="1" x14ac:dyDescent="0.3">
      <c r="A57" t="s">
        <v>234</v>
      </c>
      <c r="B57" t="s">
        <v>235</v>
      </c>
      <c r="C57" s="1" t="str">
        <f t="shared" si="0"/>
        <v>12:0004</v>
      </c>
      <c r="D57" s="1" t="str">
        <f t="shared" si="1"/>
        <v>12:0029</v>
      </c>
      <c r="E57" t="s">
        <v>236</v>
      </c>
      <c r="F57" t="s">
        <v>237</v>
      </c>
      <c r="H57">
        <v>56.764821300000001</v>
      </c>
      <c r="I57">
        <v>-131.80358609999999</v>
      </c>
      <c r="J57" s="1" t="str">
        <f t="shared" si="2"/>
        <v>Fluid (stream)</v>
      </c>
      <c r="K57" s="1" t="str">
        <f t="shared" si="3"/>
        <v>Untreated Water</v>
      </c>
      <c r="O57">
        <v>2.5000000000000001E-2</v>
      </c>
      <c r="P57">
        <v>26</v>
      </c>
      <c r="Q57">
        <v>7.3</v>
      </c>
    </row>
    <row r="58" spans="1:17" hidden="1" x14ac:dyDescent="0.3">
      <c r="A58" t="s">
        <v>238</v>
      </c>
      <c r="B58" t="s">
        <v>239</v>
      </c>
      <c r="C58" s="1" t="str">
        <f t="shared" si="0"/>
        <v>12:0004</v>
      </c>
      <c r="D58" s="1" t="str">
        <f t="shared" si="1"/>
        <v>12:0029</v>
      </c>
      <c r="E58" t="s">
        <v>240</v>
      </c>
      <c r="F58" t="s">
        <v>241</v>
      </c>
      <c r="H58">
        <v>56.777733499999997</v>
      </c>
      <c r="I58">
        <v>-131.79585159999999</v>
      </c>
      <c r="J58" s="1" t="str">
        <f t="shared" si="2"/>
        <v>Fluid (stream)</v>
      </c>
      <c r="K58" s="1" t="str">
        <f t="shared" si="3"/>
        <v>Untreated Water</v>
      </c>
      <c r="O58">
        <v>2.5000000000000001E-2</v>
      </c>
      <c r="P58">
        <v>20</v>
      </c>
      <c r="Q58">
        <v>6.8</v>
      </c>
    </row>
    <row r="59" spans="1:17" hidden="1" x14ac:dyDescent="0.3">
      <c r="A59" t="s">
        <v>242</v>
      </c>
      <c r="B59" t="s">
        <v>243</v>
      </c>
      <c r="C59" s="1" t="str">
        <f t="shared" si="0"/>
        <v>12:0004</v>
      </c>
      <c r="D59" s="1" t="str">
        <f t="shared" si="1"/>
        <v>12:0029</v>
      </c>
      <c r="E59" t="s">
        <v>244</v>
      </c>
      <c r="F59" t="s">
        <v>245</v>
      </c>
      <c r="H59">
        <v>56.822209000000001</v>
      </c>
      <c r="I59">
        <v>-131.65327310000001</v>
      </c>
      <c r="J59" s="1" t="str">
        <f t="shared" si="2"/>
        <v>Fluid (stream)</v>
      </c>
      <c r="K59" s="1" t="str">
        <f t="shared" si="3"/>
        <v>Untreated Water</v>
      </c>
      <c r="O59">
        <v>2.5000000000000001E-2</v>
      </c>
      <c r="P59">
        <v>10</v>
      </c>
      <c r="Q59">
        <v>6.7</v>
      </c>
    </row>
    <row r="60" spans="1:17" hidden="1" x14ac:dyDescent="0.3">
      <c r="A60" t="s">
        <v>246</v>
      </c>
      <c r="B60" t="s">
        <v>247</v>
      </c>
      <c r="C60" s="1" t="str">
        <f t="shared" si="0"/>
        <v>12:0004</v>
      </c>
      <c r="D60" s="1" t="str">
        <f t="shared" si="1"/>
        <v>12:0029</v>
      </c>
      <c r="E60" t="s">
        <v>248</v>
      </c>
      <c r="F60" t="s">
        <v>249</v>
      </c>
      <c r="H60">
        <v>56.817819</v>
      </c>
      <c r="I60">
        <v>-131.65343659999999</v>
      </c>
      <c r="J60" s="1" t="str">
        <f t="shared" si="2"/>
        <v>Fluid (stream)</v>
      </c>
      <c r="K60" s="1" t="str">
        <f t="shared" si="3"/>
        <v>Untreated Water</v>
      </c>
      <c r="O60">
        <v>2.5000000000000001E-2</v>
      </c>
      <c r="P60">
        <v>20</v>
      </c>
      <c r="Q60">
        <v>6.8</v>
      </c>
    </row>
    <row r="61" spans="1:17" hidden="1" x14ac:dyDescent="0.3">
      <c r="A61" t="s">
        <v>250</v>
      </c>
      <c r="B61" t="s">
        <v>251</v>
      </c>
      <c r="C61" s="1" t="str">
        <f t="shared" si="0"/>
        <v>12:0004</v>
      </c>
      <c r="D61" s="1" t="str">
        <f t="shared" si="1"/>
        <v>12:0029</v>
      </c>
      <c r="E61" t="s">
        <v>252</v>
      </c>
      <c r="F61" t="s">
        <v>253</v>
      </c>
      <c r="H61">
        <v>56.819170300000003</v>
      </c>
      <c r="I61">
        <v>-131.67577539999999</v>
      </c>
      <c r="J61" s="1" t="str">
        <f t="shared" si="2"/>
        <v>Fluid (stream)</v>
      </c>
      <c r="K61" s="1" t="str">
        <f t="shared" si="3"/>
        <v>Untreated Water</v>
      </c>
      <c r="O61">
        <v>2.5000000000000001E-2</v>
      </c>
      <c r="P61">
        <v>10</v>
      </c>
      <c r="Q61">
        <v>6.4</v>
      </c>
    </row>
    <row r="62" spans="1:17" hidden="1" x14ac:dyDescent="0.3">
      <c r="A62" t="s">
        <v>254</v>
      </c>
      <c r="B62" t="s">
        <v>255</v>
      </c>
      <c r="C62" s="1" t="str">
        <f t="shared" si="0"/>
        <v>12:0004</v>
      </c>
      <c r="D62" s="1" t="str">
        <f t="shared" si="1"/>
        <v>12:0029</v>
      </c>
      <c r="E62" t="s">
        <v>256</v>
      </c>
      <c r="F62" t="s">
        <v>257</v>
      </c>
      <c r="H62">
        <v>56.8119516</v>
      </c>
      <c r="I62">
        <v>-131.69399369999999</v>
      </c>
      <c r="J62" s="1" t="str">
        <f t="shared" si="2"/>
        <v>Fluid (stream)</v>
      </c>
      <c r="K62" s="1" t="str">
        <f t="shared" si="3"/>
        <v>Untreated Water</v>
      </c>
      <c r="O62">
        <v>0.06</v>
      </c>
      <c r="P62">
        <v>10</v>
      </c>
      <c r="Q62">
        <v>6.9</v>
      </c>
    </row>
    <row r="63" spans="1:17" hidden="1" x14ac:dyDescent="0.3">
      <c r="A63" t="s">
        <v>258</v>
      </c>
      <c r="B63" t="s">
        <v>259</v>
      </c>
      <c r="C63" s="1" t="str">
        <f t="shared" si="0"/>
        <v>12:0004</v>
      </c>
      <c r="D63" s="1" t="str">
        <f t="shared" si="1"/>
        <v>12:0029</v>
      </c>
      <c r="E63" t="s">
        <v>260</v>
      </c>
      <c r="F63" t="s">
        <v>261</v>
      </c>
      <c r="H63">
        <v>56.818215000000002</v>
      </c>
      <c r="I63">
        <v>-131.7089277</v>
      </c>
      <c r="J63" s="1" t="str">
        <f t="shared" si="2"/>
        <v>Fluid (stream)</v>
      </c>
      <c r="K63" s="1" t="str">
        <f t="shared" si="3"/>
        <v>Untreated Water</v>
      </c>
      <c r="O63">
        <v>0.18</v>
      </c>
      <c r="P63">
        <v>20</v>
      </c>
      <c r="Q63">
        <v>6.6</v>
      </c>
    </row>
    <row r="64" spans="1:17" hidden="1" x14ac:dyDescent="0.3">
      <c r="A64" t="s">
        <v>262</v>
      </c>
      <c r="B64" t="s">
        <v>263</v>
      </c>
      <c r="C64" s="1" t="str">
        <f t="shared" si="0"/>
        <v>12:0004</v>
      </c>
      <c r="D64" s="1" t="str">
        <f t="shared" si="1"/>
        <v>12:0029</v>
      </c>
      <c r="E64" t="s">
        <v>264</v>
      </c>
      <c r="F64" t="s">
        <v>265</v>
      </c>
      <c r="H64">
        <v>56.771183600000001</v>
      </c>
      <c r="I64">
        <v>-131.7399394</v>
      </c>
      <c r="J64" s="1" t="str">
        <f t="shared" si="2"/>
        <v>Fluid (stream)</v>
      </c>
      <c r="K64" s="1" t="str">
        <f t="shared" si="3"/>
        <v>Untreated Water</v>
      </c>
      <c r="O64">
        <v>0.05</v>
      </c>
      <c r="P64">
        <v>10</v>
      </c>
      <c r="Q64">
        <v>7.1</v>
      </c>
    </row>
    <row r="65" spans="1:17" hidden="1" x14ac:dyDescent="0.3">
      <c r="A65" t="s">
        <v>266</v>
      </c>
      <c r="B65" t="s">
        <v>267</v>
      </c>
      <c r="C65" s="1" t="str">
        <f t="shared" si="0"/>
        <v>12:0004</v>
      </c>
      <c r="D65" s="1" t="str">
        <f t="shared" si="1"/>
        <v>12:0029</v>
      </c>
      <c r="E65" t="s">
        <v>268</v>
      </c>
      <c r="F65" t="s">
        <v>269</v>
      </c>
      <c r="H65">
        <v>56.762516499999997</v>
      </c>
      <c r="I65">
        <v>-131.711568</v>
      </c>
      <c r="J65" s="1" t="str">
        <f t="shared" si="2"/>
        <v>Fluid (stream)</v>
      </c>
      <c r="K65" s="1" t="str">
        <f t="shared" si="3"/>
        <v>Untreated Water</v>
      </c>
      <c r="O65">
        <v>2.5000000000000001E-2</v>
      </c>
      <c r="P65">
        <v>20</v>
      </c>
      <c r="Q65">
        <v>7</v>
      </c>
    </row>
    <row r="66" spans="1:17" hidden="1" x14ac:dyDescent="0.3">
      <c r="A66" t="s">
        <v>270</v>
      </c>
      <c r="B66" t="s">
        <v>271</v>
      </c>
      <c r="C66" s="1" t="str">
        <f t="shared" ref="C66:C129" si="4">HYPERLINK("http://geochem.nrcan.gc.ca/cdogs/content/bdl/bdl120004_e.htm", "12:0004")</f>
        <v>12:0004</v>
      </c>
      <c r="D66" s="1" t="str">
        <f t="shared" ref="D66:D129" si="5">HYPERLINK("http://geochem.nrcan.gc.ca/cdogs/content/svy/svy120029_e.htm", "12:0029")</f>
        <v>12:0029</v>
      </c>
      <c r="E66" t="s">
        <v>268</v>
      </c>
      <c r="F66" t="s">
        <v>272</v>
      </c>
      <c r="H66">
        <v>56.762516499999997</v>
      </c>
      <c r="I66">
        <v>-131.711568</v>
      </c>
      <c r="J66" s="1" t="str">
        <f t="shared" ref="J66:J129" si="6">HYPERLINK("http://geochem.nrcan.gc.ca/cdogs/content/kwd/kwd020018_e.htm", "Fluid (stream)")</f>
        <v>Fluid (stream)</v>
      </c>
      <c r="K66" s="1" t="str">
        <f t="shared" ref="K66:K129" si="7">HYPERLINK("http://geochem.nrcan.gc.ca/cdogs/content/kwd/kwd080007_e.htm", "Untreated Water")</f>
        <v>Untreated Water</v>
      </c>
      <c r="O66">
        <v>2.5000000000000001E-2</v>
      </c>
      <c r="P66">
        <v>10</v>
      </c>
      <c r="Q66">
        <v>6.9</v>
      </c>
    </row>
    <row r="67" spans="1:17" hidden="1" x14ac:dyDescent="0.3">
      <c r="A67" t="s">
        <v>273</v>
      </c>
      <c r="B67" t="s">
        <v>274</v>
      </c>
      <c r="C67" s="1" t="str">
        <f t="shared" si="4"/>
        <v>12:0004</v>
      </c>
      <c r="D67" s="1" t="str">
        <f t="shared" si="5"/>
        <v>12:0029</v>
      </c>
      <c r="E67" t="s">
        <v>275</v>
      </c>
      <c r="F67" t="s">
        <v>276</v>
      </c>
      <c r="H67">
        <v>56.762618400000001</v>
      </c>
      <c r="I67">
        <v>-131.69550140000001</v>
      </c>
      <c r="J67" s="1" t="str">
        <f t="shared" si="6"/>
        <v>Fluid (stream)</v>
      </c>
      <c r="K67" s="1" t="str">
        <f t="shared" si="7"/>
        <v>Untreated Water</v>
      </c>
      <c r="O67">
        <v>0.28000000000000003</v>
      </c>
      <c r="P67">
        <v>24</v>
      </c>
      <c r="Q67">
        <v>7.2</v>
      </c>
    </row>
    <row r="68" spans="1:17" hidden="1" x14ac:dyDescent="0.3">
      <c r="A68" t="s">
        <v>277</v>
      </c>
      <c r="B68" t="s">
        <v>278</v>
      </c>
      <c r="C68" s="1" t="str">
        <f t="shared" si="4"/>
        <v>12:0004</v>
      </c>
      <c r="D68" s="1" t="str">
        <f t="shared" si="5"/>
        <v>12:0029</v>
      </c>
      <c r="E68" t="s">
        <v>279</v>
      </c>
      <c r="F68" t="s">
        <v>280</v>
      </c>
      <c r="H68">
        <v>56.762324</v>
      </c>
      <c r="I68">
        <v>-131.67194989999999</v>
      </c>
      <c r="J68" s="1" t="str">
        <f t="shared" si="6"/>
        <v>Fluid (stream)</v>
      </c>
      <c r="K68" s="1" t="str">
        <f t="shared" si="7"/>
        <v>Untreated Water</v>
      </c>
      <c r="O68">
        <v>0.06</v>
      </c>
      <c r="P68">
        <v>10</v>
      </c>
      <c r="Q68">
        <v>7.2</v>
      </c>
    </row>
    <row r="69" spans="1:17" hidden="1" x14ac:dyDescent="0.3">
      <c r="A69" t="s">
        <v>281</v>
      </c>
      <c r="B69" t="s">
        <v>282</v>
      </c>
      <c r="C69" s="1" t="str">
        <f t="shared" si="4"/>
        <v>12:0004</v>
      </c>
      <c r="D69" s="1" t="str">
        <f t="shared" si="5"/>
        <v>12:0029</v>
      </c>
      <c r="E69" t="s">
        <v>283</v>
      </c>
      <c r="F69" t="s">
        <v>284</v>
      </c>
      <c r="H69">
        <v>56.791868200000003</v>
      </c>
      <c r="I69">
        <v>-131.5981127</v>
      </c>
      <c r="J69" s="1" t="str">
        <f t="shared" si="6"/>
        <v>Fluid (stream)</v>
      </c>
      <c r="K69" s="1" t="str">
        <f t="shared" si="7"/>
        <v>Untreated Water</v>
      </c>
      <c r="O69">
        <v>0.1</v>
      </c>
      <c r="P69">
        <v>24</v>
      </c>
      <c r="Q69">
        <v>6.8</v>
      </c>
    </row>
    <row r="70" spans="1:17" hidden="1" x14ac:dyDescent="0.3">
      <c r="A70" t="s">
        <v>285</v>
      </c>
      <c r="B70" t="s">
        <v>286</v>
      </c>
      <c r="C70" s="1" t="str">
        <f t="shared" si="4"/>
        <v>12:0004</v>
      </c>
      <c r="D70" s="1" t="str">
        <f t="shared" si="5"/>
        <v>12:0029</v>
      </c>
      <c r="E70" t="s">
        <v>287</v>
      </c>
      <c r="F70" t="s">
        <v>288</v>
      </c>
      <c r="H70">
        <v>56.792733800000001</v>
      </c>
      <c r="I70">
        <v>-131.57525810000001</v>
      </c>
      <c r="J70" s="1" t="str">
        <f t="shared" si="6"/>
        <v>Fluid (stream)</v>
      </c>
      <c r="K70" s="1" t="str">
        <f t="shared" si="7"/>
        <v>Untreated Water</v>
      </c>
      <c r="O70">
        <v>0.08</v>
      </c>
      <c r="P70">
        <v>10</v>
      </c>
      <c r="Q70">
        <v>7.2</v>
      </c>
    </row>
    <row r="71" spans="1:17" hidden="1" x14ac:dyDescent="0.3">
      <c r="A71" t="s">
        <v>289</v>
      </c>
      <c r="B71" t="s">
        <v>290</v>
      </c>
      <c r="C71" s="1" t="str">
        <f t="shared" si="4"/>
        <v>12:0004</v>
      </c>
      <c r="D71" s="1" t="str">
        <f t="shared" si="5"/>
        <v>12:0029</v>
      </c>
      <c r="E71" t="s">
        <v>291</v>
      </c>
      <c r="F71" t="s">
        <v>292</v>
      </c>
      <c r="H71">
        <v>56.787313400000002</v>
      </c>
      <c r="I71">
        <v>-131.5805536</v>
      </c>
      <c r="J71" s="1" t="str">
        <f t="shared" si="6"/>
        <v>Fluid (stream)</v>
      </c>
      <c r="K71" s="1" t="str">
        <f t="shared" si="7"/>
        <v>Untreated Water</v>
      </c>
      <c r="O71">
        <v>2.5000000000000001E-2</v>
      </c>
      <c r="P71">
        <v>10</v>
      </c>
      <c r="Q71">
        <v>6.8</v>
      </c>
    </row>
    <row r="72" spans="1:17" hidden="1" x14ac:dyDescent="0.3">
      <c r="A72" t="s">
        <v>293</v>
      </c>
      <c r="B72" t="s">
        <v>294</v>
      </c>
      <c r="C72" s="1" t="str">
        <f t="shared" si="4"/>
        <v>12:0004</v>
      </c>
      <c r="D72" s="1" t="str">
        <f t="shared" si="5"/>
        <v>12:0029</v>
      </c>
      <c r="E72" t="s">
        <v>295</v>
      </c>
      <c r="F72" t="s">
        <v>296</v>
      </c>
      <c r="H72">
        <v>56.788964</v>
      </c>
      <c r="I72">
        <v>-131.6104441</v>
      </c>
      <c r="J72" s="1" t="str">
        <f t="shared" si="6"/>
        <v>Fluid (stream)</v>
      </c>
      <c r="K72" s="1" t="str">
        <f t="shared" si="7"/>
        <v>Untreated Water</v>
      </c>
      <c r="O72">
        <v>0.18</v>
      </c>
      <c r="P72">
        <v>20</v>
      </c>
      <c r="Q72">
        <v>7.5</v>
      </c>
    </row>
    <row r="73" spans="1:17" hidden="1" x14ac:dyDescent="0.3">
      <c r="A73" t="s">
        <v>297</v>
      </c>
      <c r="B73" t="s">
        <v>298</v>
      </c>
      <c r="C73" s="1" t="str">
        <f t="shared" si="4"/>
        <v>12:0004</v>
      </c>
      <c r="D73" s="1" t="str">
        <f t="shared" si="5"/>
        <v>12:0029</v>
      </c>
      <c r="E73" t="s">
        <v>299</v>
      </c>
      <c r="F73" t="s">
        <v>300</v>
      </c>
      <c r="H73">
        <v>56.776366099999997</v>
      </c>
      <c r="I73">
        <v>-131.62504089999999</v>
      </c>
      <c r="J73" s="1" t="str">
        <f t="shared" si="6"/>
        <v>Fluid (stream)</v>
      </c>
      <c r="K73" s="1" t="str">
        <f t="shared" si="7"/>
        <v>Untreated Water</v>
      </c>
      <c r="O73">
        <v>2.5000000000000001E-2</v>
      </c>
      <c r="P73">
        <v>10</v>
      </c>
      <c r="Q73">
        <v>7.1</v>
      </c>
    </row>
    <row r="74" spans="1:17" hidden="1" x14ac:dyDescent="0.3">
      <c r="A74" t="s">
        <v>301</v>
      </c>
      <c r="B74" t="s">
        <v>302</v>
      </c>
      <c r="C74" s="1" t="str">
        <f t="shared" si="4"/>
        <v>12:0004</v>
      </c>
      <c r="D74" s="1" t="str">
        <f t="shared" si="5"/>
        <v>12:0029</v>
      </c>
      <c r="E74" t="s">
        <v>303</v>
      </c>
      <c r="F74" t="s">
        <v>304</v>
      </c>
      <c r="H74">
        <v>56.772796100000001</v>
      </c>
      <c r="I74">
        <v>-131.61969089999999</v>
      </c>
      <c r="J74" s="1" t="str">
        <f t="shared" si="6"/>
        <v>Fluid (stream)</v>
      </c>
      <c r="K74" s="1" t="str">
        <f t="shared" si="7"/>
        <v>Untreated Water</v>
      </c>
      <c r="O74">
        <v>2.5000000000000001E-2</v>
      </c>
      <c r="P74">
        <v>40</v>
      </c>
      <c r="Q74">
        <v>7.2</v>
      </c>
    </row>
    <row r="75" spans="1:17" hidden="1" x14ac:dyDescent="0.3">
      <c r="A75" t="s">
        <v>305</v>
      </c>
      <c r="B75" t="s">
        <v>306</v>
      </c>
      <c r="C75" s="1" t="str">
        <f t="shared" si="4"/>
        <v>12:0004</v>
      </c>
      <c r="D75" s="1" t="str">
        <f t="shared" si="5"/>
        <v>12:0029</v>
      </c>
      <c r="E75" t="s">
        <v>307</v>
      </c>
      <c r="F75" t="s">
        <v>308</v>
      </c>
      <c r="H75">
        <v>56.737031000000002</v>
      </c>
      <c r="I75">
        <v>-131.6997987</v>
      </c>
      <c r="J75" s="1" t="str">
        <f t="shared" si="6"/>
        <v>Fluid (stream)</v>
      </c>
      <c r="K75" s="1" t="str">
        <f t="shared" si="7"/>
        <v>Untreated Water</v>
      </c>
      <c r="O75">
        <v>2.5000000000000001E-2</v>
      </c>
      <c r="P75">
        <v>32</v>
      </c>
      <c r="Q75">
        <v>7.5</v>
      </c>
    </row>
    <row r="76" spans="1:17" hidden="1" x14ac:dyDescent="0.3">
      <c r="A76" t="s">
        <v>309</v>
      </c>
      <c r="B76" t="s">
        <v>310</v>
      </c>
      <c r="C76" s="1" t="str">
        <f t="shared" si="4"/>
        <v>12:0004</v>
      </c>
      <c r="D76" s="1" t="str">
        <f t="shared" si="5"/>
        <v>12:0029</v>
      </c>
      <c r="E76" t="s">
        <v>311</v>
      </c>
      <c r="F76" t="s">
        <v>312</v>
      </c>
      <c r="H76">
        <v>56.7339518</v>
      </c>
      <c r="I76">
        <v>-131.67365799999999</v>
      </c>
      <c r="J76" s="1" t="str">
        <f t="shared" si="6"/>
        <v>Fluid (stream)</v>
      </c>
      <c r="K76" s="1" t="str">
        <f t="shared" si="7"/>
        <v>Untreated Water</v>
      </c>
      <c r="O76">
        <v>2.5000000000000001E-2</v>
      </c>
      <c r="P76">
        <v>28</v>
      </c>
      <c r="Q76">
        <v>7.9</v>
      </c>
    </row>
    <row r="77" spans="1:17" hidden="1" x14ac:dyDescent="0.3">
      <c r="A77" t="s">
        <v>313</v>
      </c>
      <c r="B77" t="s">
        <v>314</v>
      </c>
      <c r="C77" s="1" t="str">
        <f t="shared" si="4"/>
        <v>12:0004</v>
      </c>
      <c r="D77" s="1" t="str">
        <f t="shared" si="5"/>
        <v>12:0029</v>
      </c>
      <c r="E77" t="s">
        <v>315</v>
      </c>
      <c r="F77" t="s">
        <v>316</v>
      </c>
      <c r="H77">
        <v>56.705194499999998</v>
      </c>
      <c r="I77">
        <v>-131.66464189999999</v>
      </c>
      <c r="J77" s="1" t="str">
        <f t="shared" si="6"/>
        <v>Fluid (stream)</v>
      </c>
      <c r="K77" s="1" t="str">
        <f t="shared" si="7"/>
        <v>Untreated Water</v>
      </c>
      <c r="O77">
        <v>0.17</v>
      </c>
      <c r="P77">
        <v>26</v>
      </c>
      <c r="Q77">
        <v>7.2</v>
      </c>
    </row>
    <row r="78" spans="1:17" hidden="1" x14ac:dyDescent="0.3">
      <c r="A78" t="s">
        <v>317</v>
      </c>
      <c r="B78" t="s">
        <v>318</v>
      </c>
      <c r="C78" s="1" t="str">
        <f t="shared" si="4"/>
        <v>12:0004</v>
      </c>
      <c r="D78" s="1" t="str">
        <f t="shared" si="5"/>
        <v>12:0029</v>
      </c>
      <c r="E78" t="s">
        <v>319</v>
      </c>
      <c r="F78" t="s">
        <v>320</v>
      </c>
      <c r="H78">
        <v>56.731035900000002</v>
      </c>
      <c r="I78">
        <v>-131.64743369999999</v>
      </c>
      <c r="J78" s="1" t="str">
        <f t="shared" si="6"/>
        <v>Fluid (stream)</v>
      </c>
      <c r="K78" s="1" t="str">
        <f t="shared" si="7"/>
        <v>Untreated Water</v>
      </c>
      <c r="O78">
        <v>2.5000000000000001E-2</v>
      </c>
      <c r="P78">
        <v>26</v>
      </c>
      <c r="Q78">
        <v>7.1</v>
      </c>
    </row>
    <row r="79" spans="1:17" hidden="1" x14ac:dyDescent="0.3">
      <c r="A79" t="s">
        <v>321</v>
      </c>
      <c r="B79" t="s">
        <v>322</v>
      </c>
      <c r="C79" s="1" t="str">
        <f t="shared" si="4"/>
        <v>12:0004</v>
      </c>
      <c r="D79" s="1" t="str">
        <f t="shared" si="5"/>
        <v>12:0029</v>
      </c>
      <c r="E79" t="s">
        <v>319</v>
      </c>
      <c r="F79" t="s">
        <v>323</v>
      </c>
      <c r="H79">
        <v>56.731035900000002</v>
      </c>
      <c r="I79">
        <v>-131.64743369999999</v>
      </c>
      <c r="J79" s="1" t="str">
        <f t="shared" si="6"/>
        <v>Fluid (stream)</v>
      </c>
      <c r="K79" s="1" t="str">
        <f t="shared" si="7"/>
        <v>Untreated Water</v>
      </c>
      <c r="O79">
        <v>2.5000000000000001E-2</v>
      </c>
      <c r="P79">
        <v>28</v>
      </c>
      <c r="Q79">
        <v>7.1</v>
      </c>
    </row>
    <row r="80" spans="1:17" hidden="1" x14ac:dyDescent="0.3">
      <c r="A80" t="s">
        <v>324</v>
      </c>
      <c r="B80" t="s">
        <v>325</v>
      </c>
      <c r="C80" s="1" t="str">
        <f t="shared" si="4"/>
        <v>12:0004</v>
      </c>
      <c r="D80" s="1" t="str">
        <f t="shared" si="5"/>
        <v>12:0029</v>
      </c>
      <c r="E80" t="s">
        <v>326</v>
      </c>
      <c r="F80" t="s">
        <v>327</v>
      </c>
      <c r="H80">
        <v>56.7208629</v>
      </c>
      <c r="I80">
        <v>-131.62221819999999</v>
      </c>
      <c r="J80" s="1" t="str">
        <f t="shared" si="6"/>
        <v>Fluid (stream)</v>
      </c>
      <c r="K80" s="1" t="str">
        <f t="shared" si="7"/>
        <v>Untreated Water</v>
      </c>
      <c r="O80">
        <v>2.5000000000000001E-2</v>
      </c>
      <c r="P80">
        <v>28</v>
      </c>
      <c r="Q80">
        <v>7.6</v>
      </c>
    </row>
    <row r="81" spans="1:17" hidden="1" x14ac:dyDescent="0.3">
      <c r="A81" t="s">
        <v>328</v>
      </c>
      <c r="B81" t="s">
        <v>329</v>
      </c>
      <c r="C81" s="1" t="str">
        <f t="shared" si="4"/>
        <v>12:0004</v>
      </c>
      <c r="D81" s="1" t="str">
        <f t="shared" si="5"/>
        <v>12:0029</v>
      </c>
      <c r="E81" t="s">
        <v>330</v>
      </c>
      <c r="F81" t="s">
        <v>331</v>
      </c>
      <c r="H81">
        <v>56.964855700000001</v>
      </c>
      <c r="I81">
        <v>-130.243989</v>
      </c>
      <c r="J81" s="1" t="str">
        <f t="shared" si="6"/>
        <v>Fluid (stream)</v>
      </c>
      <c r="K81" s="1" t="str">
        <f t="shared" si="7"/>
        <v>Untreated Water</v>
      </c>
      <c r="O81">
        <v>0.06</v>
      </c>
      <c r="P81">
        <v>86</v>
      </c>
      <c r="Q81">
        <v>7.9</v>
      </c>
    </row>
    <row r="82" spans="1:17" hidden="1" x14ac:dyDescent="0.3">
      <c r="A82" t="s">
        <v>332</v>
      </c>
      <c r="B82" t="s">
        <v>333</v>
      </c>
      <c r="C82" s="1" t="str">
        <f t="shared" si="4"/>
        <v>12:0004</v>
      </c>
      <c r="D82" s="1" t="str">
        <f t="shared" si="5"/>
        <v>12:0029</v>
      </c>
      <c r="E82" t="s">
        <v>334</v>
      </c>
      <c r="F82" t="s">
        <v>335</v>
      </c>
      <c r="H82">
        <v>56.980994500000001</v>
      </c>
      <c r="I82">
        <v>-130.2419089</v>
      </c>
      <c r="J82" s="1" t="str">
        <f t="shared" si="6"/>
        <v>Fluid (stream)</v>
      </c>
      <c r="K82" s="1" t="str">
        <f t="shared" si="7"/>
        <v>Untreated Water</v>
      </c>
      <c r="O82">
        <v>0.05</v>
      </c>
      <c r="P82">
        <v>110</v>
      </c>
      <c r="Q82">
        <v>7.7</v>
      </c>
    </row>
    <row r="83" spans="1:17" hidden="1" x14ac:dyDescent="0.3">
      <c r="A83" t="s">
        <v>336</v>
      </c>
      <c r="B83" t="s">
        <v>337</v>
      </c>
      <c r="C83" s="1" t="str">
        <f t="shared" si="4"/>
        <v>12:0004</v>
      </c>
      <c r="D83" s="1" t="str">
        <f t="shared" si="5"/>
        <v>12:0029</v>
      </c>
      <c r="E83" t="s">
        <v>338</v>
      </c>
      <c r="F83" t="s">
        <v>339</v>
      </c>
      <c r="H83">
        <v>56.942605</v>
      </c>
      <c r="I83">
        <v>-130.2133024</v>
      </c>
      <c r="J83" s="1" t="str">
        <f t="shared" si="6"/>
        <v>Fluid (stream)</v>
      </c>
      <c r="K83" s="1" t="str">
        <f t="shared" si="7"/>
        <v>Untreated Water</v>
      </c>
      <c r="O83">
        <v>0.05</v>
      </c>
      <c r="P83">
        <v>80</v>
      </c>
      <c r="Q83">
        <v>8</v>
      </c>
    </row>
    <row r="84" spans="1:17" hidden="1" x14ac:dyDescent="0.3">
      <c r="A84" t="s">
        <v>340</v>
      </c>
      <c r="B84" t="s">
        <v>341</v>
      </c>
      <c r="C84" s="1" t="str">
        <f t="shared" si="4"/>
        <v>12:0004</v>
      </c>
      <c r="D84" s="1" t="str">
        <f t="shared" si="5"/>
        <v>12:0029</v>
      </c>
      <c r="E84" t="s">
        <v>342</v>
      </c>
      <c r="F84" t="s">
        <v>343</v>
      </c>
      <c r="H84">
        <v>56.891299400000001</v>
      </c>
      <c r="I84">
        <v>-130.04542520000001</v>
      </c>
      <c r="J84" s="1" t="str">
        <f t="shared" si="6"/>
        <v>Fluid (stream)</v>
      </c>
      <c r="K84" s="1" t="str">
        <f t="shared" si="7"/>
        <v>Untreated Water</v>
      </c>
    </row>
    <row r="85" spans="1:17" hidden="1" x14ac:dyDescent="0.3">
      <c r="A85" t="s">
        <v>344</v>
      </c>
      <c r="B85" t="s">
        <v>345</v>
      </c>
      <c r="C85" s="1" t="str">
        <f t="shared" si="4"/>
        <v>12:0004</v>
      </c>
      <c r="D85" s="1" t="str">
        <f t="shared" si="5"/>
        <v>12:0029</v>
      </c>
      <c r="E85" t="s">
        <v>346</v>
      </c>
      <c r="F85" t="s">
        <v>347</v>
      </c>
      <c r="H85">
        <v>56.596634399999999</v>
      </c>
      <c r="I85">
        <v>-130.0046293</v>
      </c>
      <c r="J85" s="1" t="str">
        <f t="shared" si="6"/>
        <v>Fluid (stream)</v>
      </c>
      <c r="K85" s="1" t="str">
        <f t="shared" si="7"/>
        <v>Untreated Water</v>
      </c>
      <c r="O85">
        <v>2.5000000000000001E-2</v>
      </c>
      <c r="P85">
        <v>94</v>
      </c>
      <c r="Q85">
        <v>7.5</v>
      </c>
    </row>
    <row r="86" spans="1:17" hidden="1" x14ac:dyDescent="0.3">
      <c r="A86" t="s">
        <v>348</v>
      </c>
      <c r="B86" t="s">
        <v>349</v>
      </c>
      <c r="C86" s="1" t="str">
        <f t="shared" si="4"/>
        <v>12:0004</v>
      </c>
      <c r="D86" s="1" t="str">
        <f t="shared" si="5"/>
        <v>12:0029</v>
      </c>
      <c r="E86" t="s">
        <v>350</v>
      </c>
      <c r="F86" t="s">
        <v>351</v>
      </c>
      <c r="H86">
        <v>56.6042542</v>
      </c>
      <c r="I86">
        <v>-130.01118399999999</v>
      </c>
      <c r="J86" s="1" t="str">
        <f t="shared" si="6"/>
        <v>Fluid (stream)</v>
      </c>
      <c r="K86" s="1" t="str">
        <f t="shared" si="7"/>
        <v>Untreated Water</v>
      </c>
      <c r="O86">
        <v>2.5000000000000001E-2</v>
      </c>
      <c r="P86">
        <v>44</v>
      </c>
      <c r="Q86">
        <v>7</v>
      </c>
    </row>
    <row r="87" spans="1:17" hidden="1" x14ac:dyDescent="0.3">
      <c r="A87" t="s">
        <v>352</v>
      </c>
      <c r="B87" t="s">
        <v>353</v>
      </c>
      <c r="C87" s="1" t="str">
        <f t="shared" si="4"/>
        <v>12:0004</v>
      </c>
      <c r="D87" s="1" t="str">
        <f t="shared" si="5"/>
        <v>12:0029</v>
      </c>
      <c r="E87" t="s">
        <v>354</v>
      </c>
      <c r="F87" t="s">
        <v>355</v>
      </c>
      <c r="H87">
        <v>56.611471799999997</v>
      </c>
      <c r="I87">
        <v>-130.0240196</v>
      </c>
      <c r="J87" s="1" t="str">
        <f t="shared" si="6"/>
        <v>Fluid (stream)</v>
      </c>
      <c r="K87" s="1" t="str">
        <f t="shared" si="7"/>
        <v>Untreated Water</v>
      </c>
      <c r="O87">
        <v>0.06</v>
      </c>
      <c r="P87">
        <v>86</v>
      </c>
    </row>
    <row r="88" spans="1:17" hidden="1" x14ac:dyDescent="0.3">
      <c r="A88" t="s">
        <v>356</v>
      </c>
      <c r="B88" t="s">
        <v>357</v>
      </c>
      <c r="C88" s="1" t="str">
        <f t="shared" si="4"/>
        <v>12:0004</v>
      </c>
      <c r="D88" s="1" t="str">
        <f t="shared" si="5"/>
        <v>12:0029</v>
      </c>
      <c r="E88" t="s">
        <v>358</v>
      </c>
      <c r="F88" t="s">
        <v>359</v>
      </c>
      <c r="H88">
        <v>56.645876199999996</v>
      </c>
      <c r="I88">
        <v>-131.0147522</v>
      </c>
      <c r="J88" s="1" t="str">
        <f t="shared" si="6"/>
        <v>Fluid (stream)</v>
      </c>
      <c r="K88" s="1" t="str">
        <f t="shared" si="7"/>
        <v>Untreated Water</v>
      </c>
      <c r="O88">
        <v>2.5000000000000001E-2</v>
      </c>
      <c r="P88">
        <v>40</v>
      </c>
      <c r="Q88">
        <v>7.1</v>
      </c>
    </row>
    <row r="89" spans="1:17" hidden="1" x14ac:dyDescent="0.3">
      <c r="A89" t="s">
        <v>360</v>
      </c>
      <c r="B89" t="s">
        <v>361</v>
      </c>
      <c r="C89" s="1" t="str">
        <f t="shared" si="4"/>
        <v>12:0004</v>
      </c>
      <c r="D89" s="1" t="str">
        <f t="shared" si="5"/>
        <v>12:0029</v>
      </c>
      <c r="E89" t="s">
        <v>362</v>
      </c>
      <c r="F89" t="s">
        <v>363</v>
      </c>
      <c r="H89">
        <v>56.656801799999997</v>
      </c>
      <c r="I89">
        <v>-131.05884839999999</v>
      </c>
      <c r="J89" s="1" t="str">
        <f t="shared" si="6"/>
        <v>Fluid (stream)</v>
      </c>
      <c r="K89" s="1" t="str">
        <f t="shared" si="7"/>
        <v>Untreated Water</v>
      </c>
      <c r="O89">
        <v>2.5000000000000001E-2</v>
      </c>
      <c r="P89">
        <v>38</v>
      </c>
      <c r="Q89">
        <v>7.6</v>
      </c>
    </row>
    <row r="90" spans="1:17" hidden="1" x14ac:dyDescent="0.3">
      <c r="A90" t="s">
        <v>364</v>
      </c>
      <c r="B90" t="s">
        <v>365</v>
      </c>
      <c r="C90" s="1" t="str">
        <f t="shared" si="4"/>
        <v>12:0004</v>
      </c>
      <c r="D90" s="1" t="str">
        <f t="shared" si="5"/>
        <v>12:0029</v>
      </c>
      <c r="E90" t="s">
        <v>366</v>
      </c>
      <c r="F90" t="s">
        <v>367</v>
      </c>
      <c r="H90">
        <v>56.664353699999999</v>
      </c>
      <c r="I90">
        <v>-131.07544899999999</v>
      </c>
      <c r="J90" s="1" t="str">
        <f t="shared" si="6"/>
        <v>Fluid (stream)</v>
      </c>
      <c r="K90" s="1" t="str">
        <f t="shared" si="7"/>
        <v>Untreated Water</v>
      </c>
      <c r="O90">
        <v>2.5000000000000001E-2</v>
      </c>
      <c r="P90">
        <v>42</v>
      </c>
      <c r="Q90">
        <v>7.4</v>
      </c>
    </row>
    <row r="91" spans="1:17" hidden="1" x14ac:dyDescent="0.3">
      <c r="A91" t="s">
        <v>368</v>
      </c>
      <c r="B91" t="s">
        <v>369</v>
      </c>
      <c r="C91" s="1" t="str">
        <f t="shared" si="4"/>
        <v>12:0004</v>
      </c>
      <c r="D91" s="1" t="str">
        <f t="shared" si="5"/>
        <v>12:0029</v>
      </c>
      <c r="E91" t="s">
        <v>370</v>
      </c>
      <c r="F91" t="s">
        <v>371</v>
      </c>
      <c r="H91">
        <v>56.661401599999998</v>
      </c>
      <c r="I91">
        <v>-131.12368190000001</v>
      </c>
      <c r="J91" s="1" t="str">
        <f t="shared" si="6"/>
        <v>Fluid (stream)</v>
      </c>
      <c r="K91" s="1" t="str">
        <f t="shared" si="7"/>
        <v>Untreated Water</v>
      </c>
      <c r="O91">
        <v>2.5000000000000001E-2</v>
      </c>
      <c r="P91">
        <v>40</v>
      </c>
      <c r="Q91">
        <v>7.4</v>
      </c>
    </row>
    <row r="92" spans="1:17" hidden="1" x14ac:dyDescent="0.3">
      <c r="A92" t="s">
        <v>372</v>
      </c>
      <c r="B92" t="s">
        <v>373</v>
      </c>
      <c r="C92" s="1" t="str">
        <f t="shared" si="4"/>
        <v>12:0004</v>
      </c>
      <c r="D92" s="1" t="str">
        <f t="shared" si="5"/>
        <v>12:0029</v>
      </c>
      <c r="E92" t="s">
        <v>374</v>
      </c>
      <c r="F92" t="s">
        <v>375</v>
      </c>
      <c r="H92">
        <v>56.665548899999997</v>
      </c>
      <c r="I92">
        <v>-131.11815540000001</v>
      </c>
      <c r="J92" s="1" t="str">
        <f t="shared" si="6"/>
        <v>Fluid (stream)</v>
      </c>
      <c r="K92" s="1" t="str">
        <f t="shared" si="7"/>
        <v>Untreated Water</v>
      </c>
      <c r="O92">
        <v>2.5000000000000001E-2</v>
      </c>
      <c r="P92">
        <v>64</v>
      </c>
      <c r="Q92">
        <v>7.2</v>
      </c>
    </row>
    <row r="93" spans="1:17" hidden="1" x14ac:dyDescent="0.3">
      <c r="A93" t="s">
        <v>376</v>
      </c>
      <c r="B93" t="s">
        <v>377</v>
      </c>
      <c r="C93" s="1" t="str">
        <f t="shared" si="4"/>
        <v>12:0004</v>
      </c>
      <c r="D93" s="1" t="str">
        <f t="shared" si="5"/>
        <v>12:0029</v>
      </c>
      <c r="E93" t="s">
        <v>378</v>
      </c>
      <c r="F93" t="s">
        <v>379</v>
      </c>
      <c r="H93">
        <v>56.658528699999998</v>
      </c>
      <c r="I93">
        <v>-131.13663740000001</v>
      </c>
      <c r="J93" s="1" t="str">
        <f t="shared" si="6"/>
        <v>Fluid (stream)</v>
      </c>
      <c r="K93" s="1" t="str">
        <f t="shared" si="7"/>
        <v>Untreated Water</v>
      </c>
      <c r="O93">
        <v>2.5000000000000001E-2</v>
      </c>
      <c r="P93">
        <v>48</v>
      </c>
      <c r="Q93">
        <v>6.9</v>
      </c>
    </row>
    <row r="94" spans="1:17" hidden="1" x14ac:dyDescent="0.3">
      <c r="A94" t="s">
        <v>380</v>
      </c>
      <c r="B94" t="s">
        <v>381</v>
      </c>
      <c r="C94" s="1" t="str">
        <f t="shared" si="4"/>
        <v>12:0004</v>
      </c>
      <c r="D94" s="1" t="str">
        <f t="shared" si="5"/>
        <v>12:0029</v>
      </c>
      <c r="E94" t="s">
        <v>382</v>
      </c>
      <c r="F94" t="s">
        <v>383</v>
      </c>
      <c r="H94">
        <v>56.632913100000003</v>
      </c>
      <c r="I94">
        <v>-131.1383313</v>
      </c>
      <c r="J94" s="1" t="str">
        <f t="shared" si="6"/>
        <v>Fluid (stream)</v>
      </c>
      <c r="K94" s="1" t="str">
        <f t="shared" si="7"/>
        <v>Untreated Water</v>
      </c>
      <c r="O94">
        <v>2.5000000000000001E-2</v>
      </c>
      <c r="P94">
        <v>44</v>
      </c>
      <c r="Q94">
        <v>7.1</v>
      </c>
    </row>
    <row r="95" spans="1:17" hidden="1" x14ac:dyDescent="0.3">
      <c r="A95" t="s">
        <v>384</v>
      </c>
      <c r="B95" t="s">
        <v>385</v>
      </c>
      <c r="C95" s="1" t="str">
        <f t="shared" si="4"/>
        <v>12:0004</v>
      </c>
      <c r="D95" s="1" t="str">
        <f t="shared" si="5"/>
        <v>12:0029</v>
      </c>
      <c r="E95" t="s">
        <v>386</v>
      </c>
      <c r="F95" t="s">
        <v>387</v>
      </c>
      <c r="H95">
        <v>56.634658199999997</v>
      </c>
      <c r="I95">
        <v>-131.1543594</v>
      </c>
      <c r="J95" s="1" t="str">
        <f t="shared" si="6"/>
        <v>Fluid (stream)</v>
      </c>
      <c r="K95" s="1" t="str">
        <f t="shared" si="7"/>
        <v>Untreated Water</v>
      </c>
      <c r="O95">
        <v>0.15</v>
      </c>
      <c r="P95">
        <v>36</v>
      </c>
      <c r="Q95">
        <v>7.5</v>
      </c>
    </row>
    <row r="96" spans="1:17" hidden="1" x14ac:dyDescent="0.3">
      <c r="A96" t="s">
        <v>388</v>
      </c>
      <c r="B96" t="s">
        <v>389</v>
      </c>
      <c r="C96" s="1" t="str">
        <f t="shared" si="4"/>
        <v>12:0004</v>
      </c>
      <c r="D96" s="1" t="str">
        <f t="shared" si="5"/>
        <v>12:0029</v>
      </c>
      <c r="E96" t="s">
        <v>390</v>
      </c>
      <c r="F96" t="s">
        <v>391</v>
      </c>
      <c r="H96">
        <v>56.662570600000002</v>
      </c>
      <c r="I96">
        <v>-131.17828130000001</v>
      </c>
      <c r="J96" s="1" t="str">
        <f t="shared" si="6"/>
        <v>Fluid (stream)</v>
      </c>
      <c r="K96" s="1" t="str">
        <f t="shared" si="7"/>
        <v>Untreated Water</v>
      </c>
      <c r="O96">
        <v>0.05</v>
      </c>
      <c r="P96">
        <v>28</v>
      </c>
      <c r="Q96">
        <v>7.3</v>
      </c>
    </row>
    <row r="97" spans="1:17" hidden="1" x14ac:dyDescent="0.3">
      <c r="A97" t="s">
        <v>392</v>
      </c>
      <c r="B97" t="s">
        <v>393</v>
      </c>
      <c r="C97" s="1" t="str">
        <f t="shared" si="4"/>
        <v>12:0004</v>
      </c>
      <c r="D97" s="1" t="str">
        <f t="shared" si="5"/>
        <v>12:0029</v>
      </c>
      <c r="E97" t="s">
        <v>390</v>
      </c>
      <c r="F97" t="s">
        <v>394</v>
      </c>
      <c r="H97">
        <v>56.662570600000002</v>
      </c>
      <c r="I97">
        <v>-131.17828130000001</v>
      </c>
      <c r="J97" s="1" t="str">
        <f t="shared" si="6"/>
        <v>Fluid (stream)</v>
      </c>
      <c r="K97" s="1" t="str">
        <f t="shared" si="7"/>
        <v>Untreated Water</v>
      </c>
      <c r="O97">
        <v>0.06</v>
      </c>
      <c r="P97">
        <v>26</v>
      </c>
      <c r="Q97">
        <v>7</v>
      </c>
    </row>
    <row r="98" spans="1:17" hidden="1" x14ac:dyDescent="0.3">
      <c r="A98" t="s">
        <v>395</v>
      </c>
      <c r="B98" t="s">
        <v>396</v>
      </c>
      <c r="C98" s="1" t="str">
        <f t="shared" si="4"/>
        <v>12:0004</v>
      </c>
      <c r="D98" s="1" t="str">
        <f t="shared" si="5"/>
        <v>12:0029</v>
      </c>
      <c r="E98" t="s">
        <v>397</v>
      </c>
      <c r="F98" t="s">
        <v>398</v>
      </c>
      <c r="H98">
        <v>56.646248700000001</v>
      </c>
      <c r="I98">
        <v>-131.2231409</v>
      </c>
      <c r="J98" s="1" t="str">
        <f t="shared" si="6"/>
        <v>Fluid (stream)</v>
      </c>
      <c r="K98" s="1" t="str">
        <f t="shared" si="7"/>
        <v>Untreated Water</v>
      </c>
      <c r="O98">
        <v>0.05</v>
      </c>
      <c r="P98">
        <v>20</v>
      </c>
      <c r="Q98">
        <v>6.4</v>
      </c>
    </row>
    <row r="99" spans="1:17" hidden="1" x14ac:dyDescent="0.3">
      <c r="A99" t="s">
        <v>399</v>
      </c>
      <c r="B99" t="s">
        <v>400</v>
      </c>
      <c r="C99" s="1" t="str">
        <f t="shared" si="4"/>
        <v>12:0004</v>
      </c>
      <c r="D99" s="1" t="str">
        <f t="shared" si="5"/>
        <v>12:0029</v>
      </c>
      <c r="E99" t="s">
        <v>401</v>
      </c>
      <c r="F99" t="s">
        <v>402</v>
      </c>
      <c r="H99">
        <v>56.677620300000001</v>
      </c>
      <c r="I99">
        <v>-131.20408190000001</v>
      </c>
      <c r="J99" s="1" t="str">
        <f t="shared" si="6"/>
        <v>Fluid (stream)</v>
      </c>
      <c r="K99" s="1" t="str">
        <f t="shared" si="7"/>
        <v>Untreated Water</v>
      </c>
      <c r="O99">
        <v>2.5000000000000001E-2</v>
      </c>
      <c r="P99">
        <v>24</v>
      </c>
      <c r="Q99">
        <v>6.6</v>
      </c>
    </row>
    <row r="100" spans="1:17" hidden="1" x14ac:dyDescent="0.3">
      <c r="A100" t="s">
        <v>403</v>
      </c>
      <c r="B100" t="s">
        <v>404</v>
      </c>
      <c r="C100" s="1" t="str">
        <f t="shared" si="4"/>
        <v>12:0004</v>
      </c>
      <c r="D100" s="1" t="str">
        <f t="shared" si="5"/>
        <v>12:0029</v>
      </c>
      <c r="E100" t="s">
        <v>405</v>
      </c>
      <c r="F100" t="s">
        <v>406</v>
      </c>
      <c r="H100">
        <v>56.6762619</v>
      </c>
      <c r="I100">
        <v>-130.9882144</v>
      </c>
      <c r="J100" s="1" t="str">
        <f t="shared" si="6"/>
        <v>Fluid (stream)</v>
      </c>
      <c r="K100" s="1" t="str">
        <f t="shared" si="7"/>
        <v>Untreated Water</v>
      </c>
      <c r="O100">
        <v>2.5000000000000001E-2</v>
      </c>
      <c r="P100">
        <v>22</v>
      </c>
      <c r="Q100">
        <v>7.4</v>
      </c>
    </row>
    <row r="101" spans="1:17" hidden="1" x14ac:dyDescent="0.3">
      <c r="A101" t="s">
        <v>407</v>
      </c>
      <c r="B101" t="s">
        <v>408</v>
      </c>
      <c r="C101" s="1" t="str">
        <f t="shared" si="4"/>
        <v>12:0004</v>
      </c>
      <c r="D101" s="1" t="str">
        <f t="shared" si="5"/>
        <v>12:0029</v>
      </c>
      <c r="E101" t="s">
        <v>409</v>
      </c>
      <c r="F101" t="s">
        <v>410</v>
      </c>
      <c r="H101">
        <v>56.676595499999998</v>
      </c>
      <c r="I101">
        <v>-130.9631909</v>
      </c>
      <c r="J101" s="1" t="str">
        <f t="shared" si="6"/>
        <v>Fluid (stream)</v>
      </c>
      <c r="K101" s="1" t="str">
        <f t="shared" si="7"/>
        <v>Untreated Water</v>
      </c>
      <c r="O101">
        <v>2.5000000000000001E-2</v>
      </c>
      <c r="P101">
        <v>22</v>
      </c>
      <c r="Q101">
        <v>7.5</v>
      </c>
    </row>
    <row r="102" spans="1:17" hidden="1" x14ac:dyDescent="0.3">
      <c r="A102" t="s">
        <v>411</v>
      </c>
      <c r="B102" t="s">
        <v>412</v>
      </c>
      <c r="C102" s="1" t="str">
        <f t="shared" si="4"/>
        <v>12:0004</v>
      </c>
      <c r="D102" s="1" t="str">
        <f t="shared" si="5"/>
        <v>12:0029</v>
      </c>
      <c r="E102" t="s">
        <v>413</v>
      </c>
      <c r="F102" t="s">
        <v>414</v>
      </c>
      <c r="H102">
        <v>56.766751399999997</v>
      </c>
      <c r="I102">
        <v>-130.9994868</v>
      </c>
      <c r="J102" s="1" t="str">
        <f t="shared" si="6"/>
        <v>Fluid (stream)</v>
      </c>
      <c r="K102" s="1" t="str">
        <f t="shared" si="7"/>
        <v>Untreated Water</v>
      </c>
      <c r="O102">
        <v>0.15</v>
      </c>
      <c r="P102">
        <v>22</v>
      </c>
      <c r="Q102">
        <v>6.6</v>
      </c>
    </row>
    <row r="103" spans="1:17" hidden="1" x14ac:dyDescent="0.3">
      <c r="A103" t="s">
        <v>415</v>
      </c>
      <c r="B103" t="s">
        <v>416</v>
      </c>
      <c r="C103" s="1" t="str">
        <f t="shared" si="4"/>
        <v>12:0004</v>
      </c>
      <c r="D103" s="1" t="str">
        <f t="shared" si="5"/>
        <v>12:0029</v>
      </c>
      <c r="E103" t="s">
        <v>417</v>
      </c>
      <c r="F103" t="s">
        <v>418</v>
      </c>
      <c r="H103">
        <v>56.765477599999997</v>
      </c>
      <c r="I103">
        <v>-131.0071915</v>
      </c>
      <c r="J103" s="1" t="str">
        <f t="shared" si="6"/>
        <v>Fluid (stream)</v>
      </c>
      <c r="K103" s="1" t="str">
        <f t="shared" si="7"/>
        <v>Untreated Water</v>
      </c>
      <c r="O103">
        <v>0.05</v>
      </c>
      <c r="P103">
        <v>24</v>
      </c>
      <c r="Q103">
        <v>7</v>
      </c>
    </row>
    <row r="104" spans="1:17" hidden="1" x14ac:dyDescent="0.3">
      <c r="A104" t="s">
        <v>419</v>
      </c>
      <c r="B104" t="s">
        <v>420</v>
      </c>
      <c r="C104" s="1" t="str">
        <f t="shared" si="4"/>
        <v>12:0004</v>
      </c>
      <c r="D104" s="1" t="str">
        <f t="shared" si="5"/>
        <v>12:0029</v>
      </c>
      <c r="E104" t="s">
        <v>421</v>
      </c>
      <c r="F104" t="s">
        <v>422</v>
      </c>
      <c r="H104">
        <v>56.759202299999998</v>
      </c>
      <c r="I104">
        <v>-131.00122930000001</v>
      </c>
      <c r="J104" s="1" t="str">
        <f t="shared" si="6"/>
        <v>Fluid (stream)</v>
      </c>
      <c r="K104" s="1" t="str">
        <f t="shared" si="7"/>
        <v>Untreated Water</v>
      </c>
      <c r="O104">
        <v>0.05</v>
      </c>
      <c r="P104">
        <v>22</v>
      </c>
      <c r="Q104">
        <v>7</v>
      </c>
    </row>
    <row r="105" spans="1:17" hidden="1" x14ac:dyDescent="0.3">
      <c r="A105" t="s">
        <v>423</v>
      </c>
      <c r="B105" t="s">
        <v>424</v>
      </c>
      <c r="C105" s="1" t="str">
        <f t="shared" si="4"/>
        <v>12:0004</v>
      </c>
      <c r="D105" s="1" t="str">
        <f t="shared" si="5"/>
        <v>12:0029</v>
      </c>
      <c r="E105" t="s">
        <v>425</v>
      </c>
      <c r="F105" t="s">
        <v>426</v>
      </c>
      <c r="H105">
        <v>56.755202500000003</v>
      </c>
      <c r="I105">
        <v>-131.01135529999999</v>
      </c>
      <c r="J105" s="1" t="str">
        <f t="shared" si="6"/>
        <v>Fluid (stream)</v>
      </c>
      <c r="K105" s="1" t="str">
        <f t="shared" si="7"/>
        <v>Untreated Water</v>
      </c>
      <c r="O105">
        <v>2.5000000000000001E-2</v>
      </c>
      <c r="P105">
        <v>40</v>
      </c>
      <c r="Q105">
        <v>7.2</v>
      </c>
    </row>
    <row r="106" spans="1:17" hidden="1" x14ac:dyDescent="0.3">
      <c r="A106" t="s">
        <v>427</v>
      </c>
      <c r="B106" t="s">
        <v>428</v>
      </c>
      <c r="C106" s="1" t="str">
        <f t="shared" si="4"/>
        <v>12:0004</v>
      </c>
      <c r="D106" s="1" t="str">
        <f t="shared" si="5"/>
        <v>12:0029</v>
      </c>
      <c r="E106" t="s">
        <v>429</v>
      </c>
      <c r="F106" t="s">
        <v>430</v>
      </c>
      <c r="H106">
        <v>56.751557699999999</v>
      </c>
      <c r="I106">
        <v>-131.01114440000001</v>
      </c>
      <c r="J106" s="1" t="str">
        <f t="shared" si="6"/>
        <v>Fluid (stream)</v>
      </c>
      <c r="K106" s="1" t="str">
        <f t="shared" si="7"/>
        <v>Untreated Water</v>
      </c>
      <c r="O106">
        <v>7.0000000000000007E-2</v>
      </c>
      <c r="P106">
        <v>22</v>
      </c>
      <c r="Q106">
        <v>6.6</v>
      </c>
    </row>
    <row r="107" spans="1:17" hidden="1" x14ac:dyDescent="0.3">
      <c r="A107" t="s">
        <v>431</v>
      </c>
      <c r="B107" t="s">
        <v>432</v>
      </c>
      <c r="C107" s="1" t="str">
        <f t="shared" si="4"/>
        <v>12:0004</v>
      </c>
      <c r="D107" s="1" t="str">
        <f t="shared" si="5"/>
        <v>12:0029</v>
      </c>
      <c r="E107" t="s">
        <v>433</v>
      </c>
      <c r="F107" t="s">
        <v>434</v>
      </c>
      <c r="H107">
        <v>56.730900699999999</v>
      </c>
      <c r="I107">
        <v>-131.00989509999999</v>
      </c>
      <c r="J107" s="1" t="str">
        <f t="shared" si="6"/>
        <v>Fluid (stream)</v>
      </c>
      <c r="K107" s="1" t="str">
        <f t="shared" si="7"/>
        <v>Untreated Water</v>
      </c>
      <c r="O107">
        <v>0.1</v>
      </c>
      <c r="P107">
        <v>26</v>
      </c>
      <c r="Q107">
        <v>7</v>
      </c>
    </row>
    <row r="108" spans="1:17" hidden="1" x14ac:dyDescent="0.3">
      <c r="A108" t="s">
        <v>435</v>
      </c>
      <c r="B108" t="s">
        <v>436</v>
      </c>
      <c r="C108" s="1" t="str">
        <f t="shared" si="4"/>
        <v>12:0004</v>
      </c>
      <c r="D108" s="1" t="str">
        <f t="shared" si="5"/>
        <v>12:0029</v>
      </c>
      <c r="E108" t="s">
        <v>437</v>
      </c>
      <c r="F108" t="s">
        <v>438</v>
      </c>
      <c r="H108">
        <v>56.724264499999997</v>
      </c>
      <c r="I108">
        <v>-130.99561560000001</v>
      </c>
      <c r="J108" s="1" t="str">
        <f t="shared" si="6"/>
        <v>Fluid (stream)</v>
      </c>
      <c r="K108" s="1" t="str">
        <f t="shared" si="7"/>
        <v>Untreated Water</v>
      </c>
      <c r="O108">
        <v>2.5000000000000001E-2</v>
      </c>
      <c r="P108">
        <v>32</v>
      </c>
      <c r="Q108">
        <v>6.9</v>
      </c>
    </row>
    <row r="109" spans="1:17" hidden="1" x14ac:dyDescent="0.3">
      <c r="A109" t="s">
        <v>439</v>
      </c>
      <c r="B109" t="s">
        <v>440</v>
      </c>
      <c r="C109" s="1" t="str">
        <f t="shared" si="4"/>
        <v>12:0004</v>
      </c>
      <c r="D109" s="1" t="str">
        <f t="shared" si="5"/>
        <v>12:0029</v>
      </c>
      <c r="E109" t="s">
        <v>441</v>
      </c>
      <c r="F109" t="s">
        <v>442</v>
      </c>
      <c r="H109">
        <v>56.721589899999998</v>
      </c>
      <c r="I109">
        <v>-130.9343331</v>
      </c>
      <c r="J109" s="1" t="str">
        <f t="shared" si="6"/>
        <v>Fluid (stream)</v>
      </c>
      <c r="K109" s="1" t="str">
        <f t="shared" si="7"/>
        <v>Untreated Water</v>
      </c>
      <c r="O109">
        <v>2.5000000000000001E-2</v>
      </c>
      <c r="P109">
        <v>32</v>
      </c>
      <c r="Q109">
        <v>6.6</v>
      </c>
    </row>
    <row r="110" spans="1:17" hidden="1" x14ac:dyDescent="0.3">
      <c r="A110" t="s">
        <v>443</v>
      </c>
      <c r="B110" t="s">
        <v>444</v>
      </c>
      <c r="C110" s="1" t="str">
        <f t="shared" si="4"/>
        <v>12:0004</v>
      </c>
      <c r="D110" s="1" t="str">
        <f t="shared" si="5"/>
        <v>12:0029</v>
      </c>
      <c r="E110" t="s">
        <v>445</v>
      </c>
      <c r="F110" t="s">
        <v>446</v>
      </c>
      <c r="H110">
        <v>56.720681300000003</v>
      </c>
      <c r="I110">
        <v>-130.94711570000001</v>
      </c>
      <c r="J110" s="1" t="str">
        <f t="shared" si="6"/>
        <v>Fluid (stream)</v>
      </c>
      <c r="K110" s="1" t="str">
        <f t="shared" si="7"/>
        <v>Untreated Water</v>
      </c>
      <c r="O110">
        <v>2.5000000000000001E-2</v>
      </c>
      <c r="P110">
        <v>28</v>
      </c>
      <c r="Q110">
        <v>7.3</v>
      </c>
    </row>
    <row r="111" spans="1:17" hidden="1" x14ac:dyDescent="0.3">
      <c r="A111" t="s">
        <v>447</v>
      </c>
      <c r="B111" t="s">
        <v>448</v>
      </c>
      <c r="C111" s="1" t="str">
        <f t="shared" si="4"/>
        <v>12:0004</v>
      </c>
      <c r="D111" s="1" t="str">
        <f t="shared" si="5"/>
        <v>12:0029</v>
      </c>
      <c r="E111" t="s">
        <v>449</v>
      </c>
      <c r="F111" t="s">
        <v>450</v>
      </c>
      <c r="H111">
        <v>56.704902099999998</v>
      </c>
      <c r="I111">
        <v>-130.93439240000001</v>
      </c>
      <c r="J111" s="1" t="str">
        <f t="shared" si="6"/>
        <v>Fluid (stream)</v>
      </c>
      <c r="K111" s="1" t="str">
        <f t="shared" si="7"/>
        <v>Untreated Water</v>
      </c>
      <c r="O111">
        <v>0.45</v>
      </c>
      <c r="P111">
        <v>58</v>
      </c>
      <c r="Q111">
        <v>7.1</v>
      </c>
    </row>
    <row r="112" spans="1:17" hidden="1" x14ac:dyDescent="0.3">
      <c r="A112" t="s">
        <v>451</v>
      </c>
      <c r="B112" t="s">
        <v>452</v>
      </c>
      <c r="C112" s="1" t="str">
        <f t="shared" si="4"/>
        <v>12:0004</v>
      </c>
      <c r="D112" s="1" t="str">
        <f t="shared" si="5"/>
        <v>12:0029</v>
      </c>
      <c r="E112" t="s">
        <v>453</v>
      </c>
      <c r="F112" t="s">
        <v>454</v>
      </c>
      <c r="H112">
        <v>56.704306299999999</v>
      </c>
      <c r="I112">
        <v>-130.9455519</v>
      </c>
      <c r="J112" s="1" t="str">
        <f t="shared" si="6"/>
        <v>Fluid (stream)</v>
      </c>
      <c r="K112" s="1" t="str">
        <f t="shared" si="7"/>
        <v>Untreated Water</v>
      </c>
      <c r="O112">
        <v>0.05</v>
      </c>
      <c r="P112">
        <v>38</v>
      </c>
      <c r="Q112">
        <v>7</v>
      </c>
    </row>
    <row r="113" spans="1:17" hidden="1" x14ac:dyDescent="0.3">
      <c r="A113" t="s">
        <v>455</v>
      </c>
      <c r="B113" t="s">
        <v>456</v>
      </c>
      <c r="C113" s="1" t="str">
        <f t="shared" si="4"/>
        <v>12:0004</v>
      </c>
      <c r="D113" s="1" t="str">
        <f t="shared" si="5"/>
        <v>12:0029</v>
      </c>
      <c r="E113" t="s">
        <v>457</v>
      </c>
      <c r="F113" t="s">
        <v>458</v>
      </c>
      <c r="H113">
        <v>56.691701000000002</v>
      </c>
      <c r="I113">
        <v>-130.92048840000001</v>
      </c>
      <c r="J113" s="1" t="str">
        <f t="shared" si="6"/>
        <v>Fluid (stream)</v>
      </c>
      <c r="K113" s="1" t="str">
        <f t="shared" si="7"/>
        <v>Untreated Water</v>
      </c>
      <c r="O113">
        <v>0.1</v>
      </c>
      <c r="P113">
        <v>46</v>
      </c>
      <c r="Q113">
        <v>7.8</v>
      </c>
    </row>
    <row r="114" spans="1:17" hidden="1" x14ac:dyDescent="0.3">
      <c r="A114" t="s">
        <v>459</v>
      </c>
      <c r="B114" t="s">
        <v>460</v>
      </c>
      <c r="C114" s="1" t="str">
        <f t="shared" si="4"/>
        <v>12:0004</v>
      </c>
      <c r="D114" s="1" t="str">
        <f t="shared" si="5"/>
        <v>12:0029</v>
      </c>
      <c r="E114" t="s">
        <v>461</v>
      </c>
      <c r="F114" t="s">
        <v>462</v>
      </c>
      <c r="H114">
        <v>56.691729000000002</v>
      </c>
      <c r="I114">
        <v>-130.9285734</v>
      </c>
      <c r="J114" s="1" t="str">
        <f t="shared" si="6"/>
        <v>Fluid (stream)</v>
      </c>
      <c r="K114" s="1" t="str">
        <f t="shared" si="7"/>
        <v>Untreated Water</v>
      </c>
      <c r="O114">
        <v>2.5000000000000001E-2</v>
      </c>
      <c r="P114">
        <v>38</v>
      </c>
      <c r="Q114">
        <v>7.8</v>
      </c>
    </row>
    <row r="115" spans="1:17" hidden="1" x14ac:dyDescent="0.3">
      <c r="A115" t="s">
        <v>463</v>
      </c>
      <c r="B115" t="s">
        <v>464</v>
      </c>
      <c r="C115" s="1" t="str">
        <f t="shared" si="4"/>
        <v>12:0004</v>
      </c>
      <c r="D115" s="1" t="str">
        <f t="shared" si="5"/>
        <v>12:0029</v>
      </c>
      <c r="E115" t="s">
        <v>465</v>
      </c>
      <c r="F115" t="s">
        <v>466</v>
      </c>
      <c r="H115">
        <v>56.538217699999997</v>
      </c>
      <c r="I115">
        <v>-130.72148949999999</v>
      </c>
      <c r="J115" s="1" t="str">
        <f t="shared" si="6"/>
        <v>Fluid (stream)</v>
      </c>
      <c r="K115" s="1" t="str">
        <f t="shared" si="7"/>
        <v>Untreated Water</v>
      </c>
      <c r="O115">
        <v>2.5000000000000001E-2</v>
      </c>
      <c r="P115">
        <v>28</v>
      </c>
      <c r="Q115">
        <v>7.1</v>
      </c>
    </row>
    <row r="116" spans="1:17" hidden="1" x14ac:dyDescent="0.3">
      <c r="A116" t="s">
        <v>467</v>
      </c>
      <c r="B116" t="s">
        <v>468</v>
      </c>
      <c r="C116" s="1" t="str">
        <f t="shared" si="4"/>
        <v>12:0004</v>
      </c>
      <c r="D116" s="1" t="str">
        <f t="shared" si="5"/>
        <v>12:0029</v>
      </c>
      <c r="E116" t="s">
        <v>469</v>
      </c>
      <c r="F116" t="s">
        <v>470</v>
      </c>
      <c r="H116">
        <v>56.5601372</v>
      </c>
      <c r="I116">
        <v>-130.72262950000001</v>
      </c>
      <c r="J116" s="1" t="str">
        <f t="shared" si="6"/>
        <v>Fluid (stream)</v>
      </c>
      <c r="K116" s="1" t="str">
        <f t="shared" si="7"/>
        <v>Untreated Water</v>
      </c>
      <c r="O116">
        <v>2.5000000000000001E-2</v>
      </c>
      <c r="P116">
        <v>38</v>
      </c>
      <c r="Q116">
        <v>7.2</v>
      </c>
    </row>
    <row r="117" spans="1:17" hidden="1" x14ac:dyDescent="0.3">
      <c r="A117" t="s">
        <v>471</v>
      </c>
      <c r="B117" t="s">
        <v>472</v>
      </c>
      <c r="C117" s="1" t="str">
        <f t="shared" si="4"/>
        <v>12:0004</v>
      </c>
      <c r="D117" s="1" t="str">
        <f t="shared" si="5"/>
        <v>12:0029</v>
      </c>
      <c r="E117" t="s">
        <v>473</v>
      </c>
      <c r="F117" t="s">
        <v>474</v>
      </c>
      <c r="H117">
        <v>56.561833999999998</v>
      </c>
      <c r="I117">
        <v>-130.73375630000001</v>
      </c>
      <c r="J117" s="1" t="str">
        <f t="shared" si="6"/>
        <v>Fluid (stream)</v>
      </c>
      <c r="K117" s="1" t="str">
        <f t="shared" si="7"/>
        <v>Untreated Water</v>
      </c>
      <c r="O117">
        <v>2.5000000000000001E-2</v>
      </c>
      <c r="P117">
        <v>110</v>
      </c>
      <c r="Q117">
        <v>7.5</v>
      </c>
    </row>
    <row r="118" spans="1:17" hidden="1" x14ac:dyDescent="0.3">
      <c r="A118" t="s">
        <v>475</v>
      </c>
      <c r="B118" t="s">
        <v>476</v>
      </c>
      <c r="C118" s="1" t="str">
        <f t="shared" si="4"/>
        <v>12:0004</v>
      </c>
      <c r="D118" s="1" t="str">
        <f t="shared" si="5"/>
        <v>12:0029</v>
      </c>
      <c r="E118" t="s">
        <v>477</v>
      </c>
      <c r="F118" t="s">
        <v>478</v>
      </c>
      <c r="H118">
        <v>56.5045717</v>
      </c>
      <c r="I118">
        <v>-130.72355820000001</v>
      </c>
      <c r="J118" s="1" t="str">
        <f t="shared" si="6"/>
        <v>Fluid (stream)</v>
      </c>
      <c r="K118" s="1" t="str">
        <f t="shared" si="7"/>
        <v>Untreated Water</v>
      </c>
      <c r="O118">
        <v>2.5000000000000001E-2</v>
      </c>
      <c r="P118">
        <v>30</v>
      </c>
      <c r="Q118">
        <v>7.1</v>
      </c>
    </row>
    <row r="119" spans="1:17" hidden="1" x14ac:dyDescent="0.3">
      <c r="A119" t="s">
        <v>479</v>
      </c>
      <c r="B119" t="s">
        <v>480</v>
      </c>
      <c r="C119" s="1" t="str">
        <f t="shared" si="4"/>
        <v>12:0004</v>
      </c>
      <c r="D119" s="1" t="str">
        <f t="shared" si="5"/>
        <v>12:0029</v>
      </c>
      <c r="E119" t="s">
        <v>481</v>
      </c>
      <c r="F119" t="s">
        <v>482</v>
      </c>
      <c r="H119">
        <v>56.569245199999997</v>
      </c>
      <c r="I119">
        <v>-130.75126689999999</v>
      </c>
      <c r="J119" s="1" t="str">
        <f t="shared" si="6"/>
        <v>Fluid (stream)</v>
      </c>
      <c r="K119" s="1" t="str">
        <f t="shared" si="7"/>
        <v>Untreated Water</v>
      </c>
      <c r="O119">
        <v>2.5000000000000001E-2</v>
      </c>
      <c r="P119">
        <v>38</v>
      </c>
      <c r="Q119">
        <v>6.9</v>
      </c>
    </row>
    <row r="120" spans="1:17" hidden="1" x14ac:dyDescent="0.3">
      <c r="A120" t="s">
        <v>483</v>
      </c>
      <c r="B120" t="s">
        <v>484</v>
      </c>
      <c r="C120" s="1" t="str">
        <f t="shared" si="4"/>
        <v>12:0004</v>
      </c>
      <c r="D120" s="1" t="str">
        <f t="shared" si="5"/>
        <v>12:0029</v>
      </c>
      <c r="E120" t="s">
        <v>485</v>
      </c>
      <c r="F120" t="s">
        <v>486</v>
      </c>
      <c r="H120">
        <v>56.546891799999997</v>
      </c>
      <c r="I120">
        <v>-130.8087826</v>
      </c>
      <c r="J120" s="1" t="str">
        <f t="shared" si="6"/>
        <v>Fluid (stream)</v>
      </c>
      <c r="K120" s="1" t="str">
        <f t="shared" si="7"/>
        <v>Untreated Water</v>
      </c>
      <c r="O120">
        <v>0.11</v>
      </c>
      <c r="P120">
        <v>22</v>
      </c>
      <c r="Q120">
        <v>7</v>
      </c>
    </row>
    <row r="121" spans="1:17" hidden="1" x14ac:dyDescent="0.3">
      <c r="A121" t="s">
        <v>487</v>
      </c>
      <c r="B121" t="s">
        <v>488</v>
      </c>
      <c r="C121" s="1" t="str">
        <f t="shared" si="4"/>
        <v>12:0004</v>
      </c>
      <c r="D121" s="1" t="str">
        <f t="shared" si="5"/>
        <v>12:0029</v>
      </c>
      <c r="E121" t="s">
        <v>489</v>
      </c>
      <c r="F121" t="s">
        <v>490</v>
      </c>
      <c r="H121">
        <v>56.548844500000001</v>
      </c>
      <c r="I121">
        <v>-130.7868158</v>
      </c>
      <c r="J121" s="1" t="str">
        <f t="shared" si="6"/>
        <v>Fluid (stream)</v>
      </c>
      <c r="K121" s="1" t="str">
        <f t="shared" si="7"/>
        <v>Untreated Water</v>
      </c>
      <c r="O121">
        <v>0.1</v>
      </c>
      <c r="P121">
        <v>270</v>
      </c>
      <c r="Q121">
        <v>7.1</v>
      </c>
    </row>
    <row r="122" spans="1:17" hidden="1" x14ac:dyDescent="0.3">
      <c r="A122" t="s">
        <v>491</v>
      </c>
      <c r="B122" t="s">
        <v>492</v>
      </c>
      <c r="C122" s="1" t="str">
        <f t="shared" si="4"/>
        <v>12:0004</v>
      </c>
      <c r="D122" s="1" t="str">
        <f t="shared" si="5"/>
        <v>12:0029</v>
      </c>
      <c r="E122" t="s">
        <v>493</v>
      </c>
      <c r="F122" t="s">
        <v>494</v>
      </c>
      <c r="H122">
        <v>56.554076199999997</v>
      </c>
      <c r="I122">
        <v>-130.78419830000001</v>
      </c>
      <c r="J122" s="1" t="str">
        <f t="shared" si="6"/>
        <v>Fluid (stream)</v>
      </c>
      <c r="K122" s="1" t="str">
        <f t="shared" si="7"/>
        <v>Untreated Water</v>
      </c>
      <c r="O122">
        <v>0.08</v>
      </c>
      <c r="P122">
        <v>28</v>
      </c>
      <c r="Q122">
        <v>6.5</v>
      </c>
    </row>
    <row r="123" spans="1:17" hidden="1" x14ac:dyDescent="0.3">
      <c r="A123" t="s">
        <v>495</v>
      </c>
      <c r="B123" t="s">
        <v>496</v>
      </c>
      <c r="C123" s="1" t="str">
        <f t="shared" si="4"/>
        <v>12:0004</v>
      </c>
      <c r="D123" s="1" t="str">
        <f t="shared" si="5"/>
        <v>12:0029</v>
      </c>
      <c r="E123" t="s">
        <v>497</v>
      </c>
      <c r="F123" t="s">
        <v>498</v>
      </c>
      <c r="H123">
        <v>56.564099200000001</v>
      </c>
      <c r="I123">
        <v>-130.756156</v>
      </c>
      <c r="J123" s="1" t="str">
        <f t="shared" si="6"/>
        <v>Fluid (stream)</v>
      </c>
      <c r="K123" s="1" t="str">
        <f t="shared" si="7"/>
        <v>Untreated Water</v>
      </c>
      <c r="O123">
        <v>0.1</v>
      </c>
      <c r="P123">
        <v>26</v>
      </c>
      <c r="Q123">
        <v>7.4</v>
      </c>
    </row>
    <row r="124" spans="1:17" hidden="1" x14ac:dyDescent="0.3">
      <c r="A124" t="s">
        <v>499</v>
      </c>
      <c r="B124" t="s">
        <v>500</v>
      </c>
      <c r="C124" s="1" t="str">
        <f t="shared" si="4"/>
        <v>12:0004</v>
      </c>
      <c r="D124" s="1" t="str">
        <f t="shared" si="5"/>
        <v>12:0029</v>
      </c>
      <c r="E124" t="s">
        <v>501</v>
      </c>
      <c r="F124" t="s">
        <v>502</v>
      </c>
      <c r="H124">
        <v>56.573067500000001</v>
      </c>
      <c r="I124">
        <v>-130.75487799999999</v>
      </c>
      <c r="J124" s="1" t="str">
        <f t="shared" si="6"/>
        <v>Fluid (stream)</v>
      </c>
      <c r="K124" s="1" t="str">
        <f t="shared" si="7"/>
        <v>Untreated Water</v>
      </c>
      <c r="O124">
        <v>2.5000000000000001E-2</v>
      </c>
      <c r="P124">
        <v>36</v>
      </c>
      <c r="Q124">
        <v>7.5</v>
      </c>
    </row>
    <row r="125" spans="1:17" hidden="1" x14ac:dyDescent="0.3">
      <c r="A125" t="s">
        <v>503</v>
      </c>
      <c r="B125" t="s">
        <v>504</v>
      </c>
      <c r="C125" s="1" t="str">
        <f t="shared" si="4"/>
        <v>12:0004</v>
      </c>
      <c r="D125" s="1" t="str">
        <f t="shared" si="5"/>
        <v>12:0029</v>
      </c>
      <c r="E125" t="s">
        <v>501</v>
      </c>
      <c r="F125" t="s">
        <v>505</v>
      </c>
      <c r="H125">
        <v>56.573067500000001</v>
      </c>
      <c r="I125">
        <v>-130.75487799999999</v>
      </c>
      <c r="J125" s="1" t="str">
        <f t="shared" si="6"/>
        <v>Fluid (stream)</v>
      </c>
      <c r="K125" s="1" t="str">
        <f t="shared" si="7"/>
        <v>Untreated Water</v>
      </c>
      <c r="O125">
        <v>2.5000000000000001E-2</v>
      </c>
      <c r="P125">
        <v>38</v>
      </c>
      <c r="Q125">
        <v>7.5</v>
      </c>
    </row>
    <row r="126" spans="1:17" hidden="1" x14ac:dyDescent="0.3">
      <c r="A126" t="s">
        <v>506</v>
      </c>
      <c r="B126" t="s">
        <v>507</v>
      </c>
      <c r="C126" s="1" t="str">
        <f t="shared" si="4"/>
        <v>12:0004</v>
      </c>
      <c r="D126" s="1" t="str">
        <f t="shared" si="5"/>
        <v>12:0029</v>
      </c>
      <c r="E126" t="s">
        <v>508</v>
      </c>
      <c r="F126" t="s">
        <v>509</v>
      </c>
      <c r="H126">
        <v>56.580796200000002</v>
      </c>
      <c r="I126">
        <v>-130.75611470000001</v>
      </c>
      <c r="J126" s="1" t="str">
        <f t="shared" si="6"/>
        <v>Fluid (stream)</v>
      </c>
      <c r="K126" s="1" t="str">
        <f t="shared" si="7"/>
        <v>Untreated Water</v>
      </c>
      <c r="O126">
        <v>0.5</v>
      </c>
      <c r="P126">
        <v>72</v>
      </c>
      <c r="Q126">
        <v>7.3</v>
      </c>
    </row>
    <row r="127" spans="1:17" hidden="1" x14ac:dyDescent="0.3">
      <c r="A127" t="s">
        <v>510</v>
      </c>
      <c r="B127" t="s">
        <v>511</v>
      </c>
      <c r="C127" s="1" t="str">
        <f t="shared" si="4"/>
        <v>12:0004</v>
      </c>
      <c r="D127" s="1" t="str">
        <f t="shared" si="5"/>
        <v>12:0029</v>
      </c>
      <c r="E127" t="s">
        <v>512</v>
      </c>
      <c r="F127" t="s">
        <v>513</v>
      </c>
      <c r="H127">
        <v>56.594819100000002</v>
      </c>
      <c r="I127">
        <v>-130.78359069999999</v>
      </c>
      <c r="J127" s="1" t="str">
        <f t="shared" si="6"/>
        <v>Fluid (stream)</v>
      </c>
      <c r="K127" s="1" t="str">
        <f t="shared" si="7"/>
        <v>Untreated Water</v>
      </c>
      <c r="O127">
        <v>0.75</v>
      </c>
      <c r="P127">
        <v>60</v>
      </c>
      <c r="Q127">
        <v>7.2</v>
      </c>
    </row>
    <row r="128" spans="1:17" hidden="1" x14ac:dyDescent="0.3">
      <c r="A128" t="s">
        <v>514</v>
      </c>
      <c r="B128" t="s">
        <v>515</v>
      </c>
      <c r="C128" s="1" t="str">
        <f t="shared" si="4"/>
        <v>12:0004</v>
      </c>
      <c r="D128" s="1" t="str">
        <f t="shared" si="5"/>
        <v>12:0029</v>
      </c>
      <c r="E128" t="s">
        <v>516</v>
      </c>
      <c r="F128" t="s">
        <v>517</v>
      </c>
      <c r="H128">
        <v>56.589047299999997</v>
      </c>
      <c r="I128">
        <v>-130.7844264</v>
      </c>
      <c r="J128" s="1" t="str">
        <f t="shared" si="6"/>
        <v>Fluid (stream)</v>
      </c>
      <c r="K128" s="1" t="str">
        <f t="shared" si="7"/>
        <v>Untreated Water</v>
      </c>
      <c r="O128">
        <v>0.13</v>
      </c>
      <c r="P128">
        <v>24</v>
      </c>
      <c r="Q128">
        <v>7.5</v>
      </c>
    </row>
    <row r="129" spans="1:17" hidden="1" x14ac:dyDescent="0.3">
      <c r="A129" t="s">
        <v>518</v>
      </c>
      <c r="B129" t="s">
        <v>519</v>
      </c>
      <c r="C129" s="1" t="str">
        <f t="shared" si="4"/>
        <v>12:0004</v>
      </c>
      <c r="D129" s="1" t="str">
        <f t="shared" si="5"/>
        <v>12:0029</v>
      </c>
      <c r="E129" t="s">
        <v>520</v>
      </c>
      <c r="F129" t="s">
        <v>521</v>
      </c>
      <c r="H129">
        <v>56.6048385</v>
      </c>
      <c r="I129">
        <v>-130.80478640000001</v>
      </c>
      <c r="J129" s="1" t="str">
        <f t="shared" si="6"/>
        <v>Fluid (stream)</v>
      </c>
      <c r="K129" s="1" t="str">
        <f t="shared" si="7"/>
        <v>Untreated Water</v>
      </c>
      <c r="O129">
        <v>0.85</v>
      </c>
      <c r="P129">
        <v>64</v>
      </c>
      <c r="Q129">
        <v>7.2</v>
      </c>
    </row>
    <row r="130" spans="1:17" hidden="1" x14ac:dyDescent="0.3">
      <c r="A130" t="s">
        <v>522</v>
      </c>
      <c r="B130" t="s">
        <v>523</v>
      </c>
      <c r="C130" s="1" t="str">
        <f t="shared" ref="C130:C193" si="8">HYPERLINK("http://geochem.nrcan.gc.ca/cdogs/content/bdl/bdl120004_e.htm", "12:0004")</f>
        <v>12:0004</v>
      </c>
      <c r="D130" s="1" t="str">
        <f t="shared" ref="D130:D193" si="9">HYPERLINK("http://geochem.nrcan.gc.ca/cdogs/content/svy/svy120029_e.htm", "12:0029")</f>
        <v>12:0029</v>
      </c>
      <c r="E130" t="s">
        <v>524</v>
      </c>
      <c r="F130" t="s">
        <v>525</v>
      </c>
      <c r="H130">
        <v>56.599051099999997</v>
      </c>
      <c r="I130">
        <v>-130.79674030000001</v>
      </c>
      <c r="J130" s="1" t="str">
        <f t="shared" ref="J130:J193" si="10">HYPERLINK("http://geochem.nrcan.gc.ca/cdogs/content/kwd/kwd020018_e.htm", "Fluid (stream)")</f>
        <v>Fluid (stream)</v>
      </c>
      <c r="K130" s="1" t="str">
        <f t="shared" ref="K130:K193" si="11">HYPERLINK("http://geochem.nrcan.gc.ca/cdogs/content/kwd/kwd080007_e.htm", "Untreated Water")</f>
        <v>Untreated Water</v>
      </c>
      <c r="O130">
        <v>2.5000000000000001E-2</v>
      </c>
      <c r="P130">
        <v>20</v>
      </c>
      <c r="Q130">
        <v>7.2</v>
      </c>
    </row>
    <row r="131" spans="1:17" hidden="1" x14ac:dyDescent="0.3">
      <c r="A131" t="s">
        <v>526</v>
      </c>
      <c r="B131" t="s">
        <v>527</v>
      </c>
      <c r="C131" s="1" t="str">
        <f t="shared" si="8"/>
        <v>12:0004</v>
      </c>
      <c r="D131" s="1" t="str">
        <f t="shared" si="9"/>
        <v>12:0029</v>
      </c>
      <c r="E131" t="s">
        <v>528</v>
      </c>
      <c r="F131" t="s">
        <v>529</v>
      </c>
      <c r="H131">
        <v>56.599175799999998</v>
      </c>
      <c r="I131">
        <v>-130.83382230000001</v>
      </c>
      <c r="J131" s="1" t="str">
        <f t="shared" si="10"/>
        <v>Fluid (stream)</v>
      </c>
      <c r="K131" s="1" t="str">
        <f t="shared" si="11"/>
        <v>Untreated Water</v>
      </c>
      <c r="O131">
        <v>2.5000000000000001E-2</v>
      </c>
      <c r="P131">
        <v>68</v>
      </c>
      <c r="Q131">
        <v>6.9</v>
      </c>
    </row>
    <row r="132" spans="1:17" hidden="1" x14ac:dyDescent="0.3">
      <c r="A132" t="s">
        <v>530</v>
      </c>
      <c r="B132" t="s">
        <v>531</v>
      </c>
      <c r="C132" s="1" t="str">
        <f t="shared" si="8"/>
        <v>12:0004</v>
      </c>
      <c r="D132" s="1" t="str">
        <f t="shared" si="9"/>
        <v>12:0029</v>
      </c>
      <c r="E132" t="s">
        <v>532</v>
      </c>
      <c r="F132" t="s">
        <v>533</v>
      </c>
      <c r="H132">
        <v>56.573278100000003</v>
      </c>
      <c r="I132">
        <v>-130.85262539999999</v>
      </c>
      <c r="J132" s="1" t="str">
        <f t="shared" si="10"/>
        <v>Fluid (stream)</v>
      </c>
      <c r="K132" s="1" t="str">
        <f t="shared" si="11"/>
        <v>Untreated Water</v>
      </c>
      <c r="O132">
        <v>0.65</v>
      </c>
      <c r="P132">
        <v>50</v>
      </c>
      <c r="Q132">
        <v>7.5</v>
      </c>
    </row>
    <row r="133" spans="1:17" hidden="1" x14ac:dyDescent="0.3">
      <c r="A133" t="s">
        <v>534</v>
      </c>
      <c r="B133" t="s">
        <v>535</v>
      </c>
      <c r="C133" s="1" t="str">
        <f t="shared" si="8"/>
        <v>12:0004</v>
      </c>
      <c r="D133" s="1" t="str">
        <f t="shared" si="9"/>
        <v>12:0029</v>
      </c>
      <c r="E133" t="s">
        <v>536</v>
      </c>
      <c r="F133" t="s">
        <v>537</v>
      </c>
      <c r="H133">
        <v>56.574758699999997</v>
      </c>
      <c r="I133">
        <v>-130.85940489999999</v>
      </c>
      <c r="J133" s="1" t="str">
        <f t="shared" si="10"/>
        <v>Fluid (stream)</v>
      </c>
      <c r="K133" s="1" t="str">
        <f t="shared" si="11"/>
        <v>Untreated Water</v>
      </c>
      <c r="O133">
        <v>2.5000000000000001E-2</v>
      </c>
      <c r="P133">
        <v>52</v>
      </c>
      <c r="Q133">
        <v>7.1</v>
      </c>
    </row>
    <row r="134" spans="1:17" hidden="1" x14ac:dyDescent="0.3">
      <c r="A134" t="s">
        <v>538</v>
      </c>
      <c r="B134" t="s">
        <v>539</v>
      </c>
      <c r="C134" s="1" t="str">
        <f t="shared" si="8"/>
        <v>12:0004</v>
      </c>
      <c r="D134" s="1" t="str">
        <f t="shared" si="9"/>
        <v>12:0029</v>
      </c>
      <c r="E134" t="s">
        <v>540</v>
      </c>
      <c r="F134" t="s">
        <v>541</v>
      </c>
      <c r="H134">
        <v>56.613686899999998</v>
      </c>
      <c r="I134">
        <v>-130.84484069999999</v>
      </c>
      <c r="J134" s="1" t="str">
        <f t="shared" si="10"/>
        <v>Fluid (stream)</v>
      </c>
      <c r="K134" s="1" t="str">
        <f t="shared" si="11"/>
        <v>Untreated Water</v>
      </c>
      <c r="O134">
        <v>0.17</v>
      </c>
      <c r="P134">
        <v>92</v>
      </c>
      <c r="Q134">
        <v>7.8</v>
      </c>
    </row>
    <row r="135" spans="1:17" hidden="1" x14ac:dyDescent="0.3">
      <c r="A135" t="s">
        <v>542</v>
      </c>
      <c r="B135" t="s">
        <v>543</v>
      </c>
      <c r="C135" s="1" t="str">
        <f t="shared" si="8"/>
        <v>12:0004</v>
      </c>
      <c r="D135" s="1" t="str">
        <f t="shared" si="9"/>
        <v>12:0029</v>
      </c>
      <c r="E135" t="s">
        <v>544</v>
      </c>
      <c r="F135" t="s">
        <v>545</v>
      </c>
      <c r="H135">
        <v>56.619330599999998</v>
      </c>
      <c r="I135">
        <v>-130.82097730000001</v>
      </c>
      <c r="J135" s="1" t="str">
        <f t="shared" si="10"/>
        <v>Fluid (stream)</v>
      </c>
      <c r="K135" s="1" t="str">
        <f t="shared" si="11"/>
        <v>Untreated Water</v>
      </c>
      <c r="O135">
        <v>0.24</v>
      </c>
      <c r="P135">
        <v>34</v>
      </c>
      <c r="Q135">
        <v>7.2</v>
      </c>
    </row>
    <row r="136" spans="1:17" hidden="1" x14ac:dyDescent="0.3">
      <c r="A136" t="s">
        <v>546</v>
      </c>
      <c r="B136" t="s">
        <v>547</v>
      </c>
      <c r="C136" s="1" t="str">
        <f t="shared" si="8"/>
        <v>12:0004</v>
      </c>
      <c r="D136" s="1" t="str">
        <f t="shared" si="9"/>
        <v>12:0029</v>
      </c>
      <c r="E136" t="s">
        <v>548</v>
      </c>
      <c r="F136" t="s">
        <v>549</v>
      </c>
      <c r="H136">
        <v>56.611330600000002</v>
      </c>
      <c r="I136">
        <v>-130.8999838</v>
      </c>
      <c r="J136" s="1" t="str">
        <f t="shared" si="10"/>
        <v>Fluid (stream)</v>
      </c>
      <c r="K136" s="1" t="str">
        <f t="shared" si="11"/>
        <v>Untreated Water</v>
      </c>
      <c r="O136">
        <v>2.5000000000000001E-2</v>
      </c>
      <c r="P136">
        <v>28</v>
      </c>
      <c r="Q136">
        <v>7.5</v>
      </c>
    </row>
    <row r="137" spans="1:17" hidden="1" x14ac:dyDescent="0.3">
      <c r="A137" t="s">
        <v>550</v>
      </c>
      <c r="B137" t="s">
        <v>551</v>
      </c>
      <c r="C137" s="1" t="str">
        <f t="shared" si="8"/>
        <v>12:0004</v>
      </c>
      <c r="D137" s="1" t="str">
        <f t="shared" si="9"/>
        <v>12:0029</v>
      </c>
      <c r="E137" t="s">
        <v>552</v>
      </c>
      <c r="F137" t="s">
        <v>553</v>
      </c>
      <c r="H137">
        <v>56.622104499999999</v>
      </c>
      <c r="I137">
        <v>-130.84922829999999</v>
      </c>
      <c r="J137" s="1" t="str">
        <f t="shared" si="10"/>
        <v>Fluid (stream)</v>
      </c>
      <c r="K137" s="1" t="str">
        <f t="shared" si="11"/>
        <v>Untreated Water</v>
      </c>
      <c r="O137">
        <v>0.35</v>
      </c>
      <c r="P137">
        <v>150</v>
      </c>
      <c r="Q137">
        <v>8</v>
      </c>
    </row>
    <row r="138" spans="1:17" hidden="1" x14ac:dyDescent="0.3">
      <c r="A138" t="s">
        <v>554</v>
      </c>
      <c r="B138" t="s">
        <v>555</v>
      </c>
      <c r="C138" s="1" t="str">
        <f t="shared" si="8"/>
        <v>12:0004</v>
      </c>
      <c r="D138" s="1" t="str">
        <f t="shared" si="9"/>
        <v>12:0029</v>
      </c>
      <c r="E138" t="s">
        <v>556</v>
      </c>
      <c r="F138" t="s">
        <v>557</v>
      </c>
      <c r="H138">
        <v>56.591294400000002</v>
      </c>
      <c r="I138">
        <v>-130.9220737</v>
      </c>
      <c r="J138" s="1" t="str">
        <f t="shared" si="10"/>
        <v>Fluid (stream)</v>
      </c>
      <c r="K138" s="1" t="str">
        <f t="shared" si="11"/>
        <v>Untreated Water</v>
      </c>
      <c r="O138">
        <v>2.5000000000000001E-2</v>
      </c>
      <c r="P138">
        <v>130</v>
      </c>
      <c r="Q138">
        <v>6.5</v>
      </c>
    </row>
    <row r="139" spans="1:17" hidden="1" x14ac:dyDescent="0.3">
      <c r="A139" t="s">
        <v>558</v>
      </c>
      <c r="B139" t="s">
        <v>559</v>
      </c>
      <c r="C139" s="1" t="str">
        <f t="shared" si="8"/>
        <v>12:0004</v>
      </c>
      <c r="D139" s="1" t="str">
        <f t="shared" si="9"/>
        <v>12:0029</v>
      </c>
      <c r="E139" t="s">
        <v>560</v>
      </c>
      <c r="F139" t="s">
        <v>561</v>
      </c>
      <c r="H139">
        <v>56.6248711</v>
      </c>
      <c r="I139">
        <v>-130.8811183</v>
      </c>
      <c r="J139" s="1" t="str">
        <f t="shared" si="10"/>
        <v>Fluid (stream)</v>
      </c>
      <c r="K139" s="1" t="str">
        <f t="shared" si="11"/>
        <v>Untreated Water</v>
      </c>
      <c r="O139">
        <v>0.08</v>
      </c>
      <c r="P139">
        <v>28</v>
      </c>
      <c r="Q139">
        <v>7.8</v>
      </c>
    </row>
    <row r="140" spans="1:17" hidden="1" x14ac:dyDescent="0.3">
      <c r="A140" t="s">
        <v>562</v>
      </c>
      <c r="B140" t="s">
        <v>563</v>
      </c>
      <c r="C140" s="1" t="str">
        <f t="shared" si="8"/>
        <v>12:0004</v>
      </c>
      <c r="D140" s="1" t="str">
        <f t="shared" si="9"/>
        <v>12:0029</v>
      </c>
      <c r="E140" t="s">
        <v>560</v>
      </c>
      <c r="F140" t="s">
        <v>564</v>
      </c>
      <c r="H140">
        <v>56.6248711</v>
      </c>
      <c r="I140">
        <v>-130.8811183</v>
      </c>
      <c r="J140" s="1" t="str">
        <f t="shared" si="10"/>
        <v>Fluid (stream)</v>
      </c>
      <c r="K140" s="1" t="str">
        <f t="shared" si="11"/>
        <v>Untreated Water</v>
      </c>
      <c r="O140">
        <v>0.08</v>
      </c>
      <c r="P140">
        <v>26</v>
      </c>
      <c r="Q140">
        <v>7.8</v>
      </c>
    </row>
    <row r="141" spans="1:17" hidden="1" x14ac:dyDescent="0.3">
      <c r="A141" t="s">
        <v>565</v>
      </c>
      <c r="B141" t="s">
        <v>566</v>
      </c>
      <c r="C141" s="1" t="str">
        <f t="shared" si="8"/>
        <v>12:0004</v>
      </c>
      <c r="D141" s="1" t="str">
        <f t="shared" si="9"/>
        <v>12:0029</v>
      </c>
      <c r="E141" t="s">
        <v>567</v>
      </c>
      <c r="F141" t="s">
        <v>568</v>
      </c>
      <c r="H141">
        <v>56.616513300000001</v>
      </c>
      <c r="I141">
        <v>-130.8930403</v>
      </c>
      <c r="J141" s="1" t="str">
        <f t="shared" si="10"/>
        <v>Fluid (stream)</v>
      </c>
      <c r="K141" s="1" t="str">
        <f t="shared" si="11"/>
        <v>Untreated Water</v>
      </c>
      <c r="O141">
        <v>0.06</v>
      </c>
      <c r="P141">
        <v>36</v>
      </c>
      <c r="Q141">
        <v>7.2</v>
      </c>
    </row>
    <row r="142" spans="1:17" hidden="1" x14ac:dyDescent="0.3">
      <c r="A142" t="s">
        <v>569</v>
      </c>
      <c r="B142" t="s">
        <v>570</v>
      </c>
      <c r="C142" s="1" t="str">
        <f t="shared" si="8"/>
        <v>12:0004</v>
      </c>
      <c r="D142" s="1" t="str">
        <f t="shared" si="9"/>
        <v>12:0029</v>
      </c>
      <c r="E142" t="s">
        <v>571</v>
      </c>
      <c r="F142" t="s">
        <v>572</v>
      </c>
      <c r="H142">
        <v>56.655997499999998</v>
      </c>
      <c r="I142">
        <v>-130.85959829999999</v>
      </c>
      <c r="J142" s="1" t="str">
        <f t="shared" si="10"/>
        <v>Fluid (stream)</v>
      </c>
      <c r="K142" s="1" t="str">
        <f t="shared" si="11"/>
        <v>Untreated Water</v>
      </c>
      <c r="O142">
        <v>0.27</v>
      </c>
      <c r="P142">
        <v>52</v>
      </c>
      <c r="Q142">
        <v>8.1</v>
      </c>
    </row>
    <row r="143" spans="1:17" hidden="1" x14ac:dyDescent="0.3">
      <c r="A143" t="s">
        <v>573</v>
      </c>
      <c r="B143" t="s">
        <v>574</v>
      </c>
      <c r="C143" s="1" t="str">
        <f t="shared" si="8"/>
        <v>12:0004</v>
      </c>
      <c r="D143" s="1" t="str">
        <f t="shared" si="9"/>
        <v>12:0029</v>
      </c>
      <c r="E143" t="s">
        <v>575</v>
      </c>
      <c r="F143" t="s">
        <v>576</v>
      </c>
      <c r="H143">
        <v>56.646047000000003</v>
      </c>
      <c r="I143">
        <v>-130.84165680000001</v>
      </c>
      <c r="J143" s="1" t="str">
        <f t="shared" si="10"/>
        <v>Fluid (stream)</v>
      </c>
      <c r="K143" s="1" t="str">
        <f t="shared" si="11"/>
        <v>Untreated Water</v>
      </c>
      <c r="O143">
        <v>0.1</v>
      </c>
      <c r="P143">
        <v>140</v>
      </c>
      <c r="Q143">
        <v>7.3</v>
      </c>
    </row>
    <row r="144" spans="1:17" hidden="1" x14ac:dyDescent="0.3">
      <c r="A144" t="s">
        <v>577</v>
      </c>
      <c r="B144" t="s">
        <v>578</v>
      </c>
      <c r="C144" s="1" t="str">
        <f t="shared" si="8"/>
        <v>12:0004</v>
      </c>
      <c r="D144" s="1" t="str">
        <f t="shared" si="9"/>
        <v>12:0029</v>
      </c>
      <c r="E144" t="s">
        <v>579</v>
      </c>
      <c r="F144" t="s">
        <v>580</v>
      </c>
      <c r="H144">
        <v>56.655431900000004</v>
      </c>
      <c r="I144">
        <v>-130.88944230000001</v>
      </c>
      <c r="J144" s="1" t="str">
        <f t="shared" si="10"/>
        <v>Fluid (stream)</v>
      </c>
      <c r="K144" s="1" t="str">
        <f t="shared" si="11"/>
        <v>Untreated Water</v>
      </c>
      <c r="O144">
        <v>2.5000000000000001E-2</v>
      </c>
      <c r="P144">
        <v>10</v>
      </c>
      <c r="Q144">
        <v>7.5</v>
      </c>
    </row>
    <row r="145" spans="1:17" hidden="1" x14ac:dyDescent="0.3">
      <c r="A145" t="s">
        <v>581</v>
      </c>
      <c r="B145" t="s">
        <v>582</v>
      </c>
      <c r="C145" s="1" t="str">
        <f t="shared" si="8"/>
        <v>12:0004</v>
      </c>
      <c r="D145" s="1" t="str">
        <f t="shared" si="9"/>
        <v>12:0029</v>
      </c>
      <c r="E145" t="s">
        <v>583</v>
      </c>
      <c r="F145" t="s">
        <v>584</v>
      </c>
      <c r="H145">
        <v>56.654982599999997</v>
      </c>
      <c r="I145">
        <v>-130.797065</v>
      </c>
      <c r="J145" s="1" t="str">
        <f t="shared" si="10"/>
        <v>Fluid (stream)</v>
      </c>
      <c r="K145" s="1" t="str">
        <f t="shared" si="11"/>
        <v>Untreated Water</v>
      </c>
      <c r="O145">
        <v>1.1000000000000001</v>
      </c>
      <c r="P145">
        <v>24</v>
      </c>
      <c r="Q145">
        <v>7.4</v>
      </c>
    </row>
    <row r="146" spans="1:17" hidden="1" x14ac:dyDescent="0.3">
      <c r="A146" t="s">
        <v>585</v>
      </c>
      <c r="B146" t="s">
        <v>586</v>
      </c>
      <c r="C146" s="1" t="str">
        <f t="shared" si="8"/>
        <v>12:0004</v>
      </c>
      <c r="D146" s="1" t="str">
        <f t="shared" si="9"/>
        <v>12:0029</v>
      </c>
      <c r="E146" t="s">
        <v>587</v>
      </c>
      <c r="F146" t="s">
        <v>588</v>
      </c>
      <c r="H146">
        <v>56.658186800000003</v>
      </c>
      <c r="I146">
        <v>-130.8103677</v>
      </c>
      <c r="J146" s="1" t="str">
        <f t="shared" si="10"/>
        <v>Fluid (stream)</v>
      </c>
      <c r="K146" s="1" t="str">
        <f t="shared" si="11"/>
        <v>Untreated Water</v>
      </c>
      <c r="O146">
        <v>0.1</v>
      </c>
      <c r="P146">
        <v>28</v>
      </c>
      <c r="Q146">
        <v>7.1</v>
      </c>
    </row>
    <row r="147" spans="1:17" hidden="1" x14ac:dyDescent="0.3">
      <c r="A147" t="s">
        <v>589</v>
      </c>
      <c r="B147" t="s">
        <v>590</v>
      </c>
      <c r="C147" s="1" t="str">
        <f t="shared" si="8"/>
        <v>12:0004</v>
      </c>
      <c r="D147" s="1" t="str">
        <f t="shared" si="9"/>
        <v>12:0029</v>
      </c>
      <c r="E147" t="s">
        <v>591</v>
      </c>
      <c r="F147" t="s">
        <v>592</v>
      </c>
      <c r="H147">
        <v>56.655208500000001</v>
      </c>
      <c r="I147">
        <v>-130.78320869999999</v>
      </c>
      <c r="J147" s="1" t="str">
        <f t="shared" si="10"/>
        <v>Fluid (stream)</v>
      </c>
      <c r="K147" s="1" t="str">
        <f t="shared" si="11"/>
        <v>Untreated Water</v>
      </c>
      <c r="O147">
        <v>0.06</v>
      </c>
      <c r="P147">
        <v>22</v>
      </c>
      <c r="Q147">
        <v>6.8</v>
      </c>
    </row>
    <row r="148" spans="1:17" hidden="1" x14ac:dyDescent="0.3">
      <c r="A148" t="s">
        <v>593</v>
      </c>
      <c r="B148" t="s">
        <v>594</v>
      </c>
      <c r="C148" s="1" t="str">
        <f t="shared" si="8"/>
        <v>12:0004</v>
      </c>
      <c r="D148" s="1" t="str">
        <f t="shared" si="9"/>
        <v>12:0029</v>
      </c>
      <c r="E148" t="s">
        <v>595</v>
      </c>
      <c r="F148" t="s">
        <v>596</v>
      </c>
      <c r="H148">
        <v>56.648994899999998</v>
      </c>
      <c r="I148">
        <v>-130.7696545</v>
      </c>
      <c r="J148" s="1" t="str">
        <f t="shared" si="10"/>
        <v>Fluid (stream)</v>
      </c>
      <c r="K148" s="1" t="str">
        <f t="shared" si="11"/>
        <v>Untreated Water</v>
      </c>
      <c r="O148">
        <v>0.21</v>
      </c>
      <c r="P148">
        <v>32</v>
      </c>
      <c r="Q148">
        <v>6.6</v>
      </c>
    </row>
    <row r="149" spans="1:17" hidden="1" x14ac:dyDescent="0.3">
      <c r="A149" t="s">
        <v>597</v>
      </c>
      <c r="B149" t="s">
        <v>598</v>
      </c>
      <c r="C149" s="1" t="str">
        <f t="shared" si="8"/>
        <v>12:0004</v>
      </c>
      <c r="D149" s="1" t="str">
        <f t="shared" si="9"/>
        <v>12:0029</v>
      </c>
      <c r="E149" t="s">
        <v>599</v>
      </c>
      <c r="F149" t="s">
        <v>600</v>
      </c>
      <c r="H149">
        <v>56.650237099999998</v>
      </c>
      <c r="I149">
        <v>-130.74912699999999</v>
      </c>
      <c r="J149" s="1" t="str">
        <f t="shared" si="10"/>
        <v>Fluid (stream)</v>
      </c>
      <c r="K149" s="1" t="str">
        <f t="shared" si="11"/>
        <v>Untreated Water</v>
      </c>
      <c r="O149">
        <v>2.5000000000000001E-2</v>
      </c>
      <c r="P149">
        <v>34</v>
      </c>
      <c r="Q149">
        <v>7.1</v>
      </c>
    </row>
    <row r="150" spans="1:17" hidden="1" x14ac:dyDescent="0.3">
      <c r="A150" t="s">
        <v>601</v>
      </c>
      <c r="B150" t="s">
        <v>602</v>
      </c>
      <c r="C150" s="1" t="str">
        <f t="shared" si="8"/>
        <v>12:0004</v>
      </c>
      <c r="D150" s="1" t="str">
        <f t="shared" si="9"/>
        <v>12:0029</v>
      </c>
      <c r="E150" t="s">
        <v>603</v>
      </c>
      <c r="F150" t="s">
        <v>604</v>
      </c>
      <c r="H150">
        <v>56.634369200000002</v>
      </c>
      <c r="I150">
        <v>-130.72585989999999</v>
      </c>
      <c r="J150" s="1" t="str">
        <f t="shared" si="10"/>
        <v>Fluid (stream)</v>
      </c>
      <c r="K150" s="1" t="str">
        <f t="shared" si="11"/>
        <v>Untreated Water</v>
      </c>
      <c r="O150">
        <v>0.38</v>
      </c>
      <c r="P150">
        <v>44</v>
      </c>
      <c r="Q150">
        <v>7.2</v>
      </c>
    </row>
    <row r="151" spans="1:17" hidden="1" x14ac:dyDescent="0.3">
      <c r="A151" t="s">
        <v>605</v>
      </c>
      <c r="B151" t="s">
        <v>606</v>
      </c>
      <c r="C151" s="1" t="str">
        <f t="shared" si="8"/>
        <v>12:0004</v>
      </c>
      <c r="D151" s="1" t="str">
        <f t="shared" si="9"/>
        <v>12:0029</v>
      </c>
      <c r="E151" t="s">
        <v>607</v>
      </c>
      <c r="F151" t="s">
        <v>608</v>
      </c>
      <c r="H151">
        <v>56.650058700000002</v>
      </c>
      <c r="I151">
        <v>-130.72452060000001</v>
      </c>
      <c r="J151" s="1" t="str">
        <f t="shared" si="10"/>
        <v>Fluid (stream)</v>
      </c>
      <c r="K151" s="1" t="str">
        <f t="shared" si="11"/>
        <v>Untreated Water</v>
      </c>
      <c r="O151">
        <v>0.35</v>
      </c>
      <c r="P151">
        <v>50</v>
      </c>
      <c r="Q151">
        <v>7.3</v>
      </c>
    </row>
    <row r="152" spans="1:17" hidden="1" x14ac:dyDescent="0.3">
      <c r="A152" t="s">
        <v>609</v>
      </c>
      <c r="B152" t="s">
        <v>610</v>
      </c>
      <c r="C152" s="1" t="str">
        <f t="shared" si="8"/>
        <v>12:0004</v>
      </c>
      <c r="D152" s="1" t="str">
        <f t="shared" si="9"/>
        <v>12:0029</v>
      </c>
      <c r="E152" t="s">
        <v>607</v>
      </c>
      <c r="F152" t="s">
        <v>611</v>
      </c>
      <c r="H152">
        <v>56.650058700000002</v>
      </c>
      <c r="I152">
        <v>-130.72452060000001</v>
      </c>
      <c r="J152" s="1" t="str">
        <f t="shared" si="10"/>
        <v>Fluid (stream)</v>
      </c>
      <c r="K152" s="1" t="str">
        <f t="shared" si="11"/>
        <v>Untreated Water</v>
      </c>
      <c r="O152">
        <v>0.35</v>
      </c>
      <c r="P152">
        <v>52</v>
      </c>
      <c r="Q152">
        <v>7.2</v>
      </c>
    </row>
    <row r="153" spans="1:17" hidden="1" x14ac:dyDescent="0.3">
      <c r="A153" t="s">
        <v>612</v>
      </c>
      <c r="B153" t="s">
        <v>613</v>
      </c>
      <c r="C153" s="1" t="str">
        <f t="shared" si="8"/>
        <v>12:0004</v>
      </c>
      <c r="D153" s="1" t="str">
        <f t="shared" si="9"/>
        <v>12:0029</v>
      </c>
      <c r="E153" t="s">
        <v>614</v>
      </c>
      <c r="F153" t="s">
        <v>615</v>
      </c>
      <c r="H153">
        <v>56.675719100000002</v>
      </c>
      <c r="I153">
        <v>-130.7298864</v>
      </c>
      <c r="J153" s="1" t="str">
        <f t="shared" si="10"/>
        <v>Fluid (stream)</v>
      </c>
      <c r="K153" s="1" t="str">
        <f t="shared" si="11"/>
        <v>Untreated Water</v>
      </c>
      <c r="O153">
        <v>0.34</v>
      </c>
      <c r="P153">
        <v>50</v>
      </c>
      <c r="Q153">
        <v>6.9</v>
      </c>
    </row>
    <row r="154" spans="1:17" hidden="1" x14ac:dyDescent="0.3">
      <c r="A154" t="s">
        <v>616</v>
      </c>
      <c r="B154" t="s">
        <v>617</v>
      </c>
      <c r="C154" s="1" t="str">
        <f t="shared" si="8"/>
        <v>12:0004</v>
      </c>
      <c r="D154" s="1" t="str">
        <f t="shared" si="9"/>
        <v>12:0029</v>
      </c>
      <c r="E154" t="s">
        <v>618</v>
      </c>
      <c r="F154" t="s">
        <v>619</v>
      </c>
      <c r="H154">
        <v>56.655803800000001</v>
      </c>
      <c r="I154">
        <v>-130.68084870000001</v>
      </c>
      <c r="J154" s="1" t="str">
        <f t="shared" si="10"/>
        <v>Fluid (stream)</v>
      </c>
      <c r="K154" s="1" t="str">
        <f t="shared" si="11"/>
        <v>Untreated Water</v>
      </c>
      <c r="O154">
        <v>0.21</v>
      </c>
      <c r="P154">
        <v>32</v>
      </c>
      <c r="Q154">
        <v>6.8</v>
      </c>
    </row>
    <row r="155" spans="1:17" hidden="1" x14ac:dyDescent="0.3">
      <c r="A155" t="s">
        <v>620</v>
      </c>
      <c r="B155" t="s">
        <v>621</v>
      </c>
      <c r="C155" s="1" t="str">
        <f t="shared" si="8"/>
        <v>12:0004</v>
      </c>
      <c r="D155" s="1" t="str">
        <f t="shared" si="9"/>
        <v>12:0029</v>
      </c>
      <c r="E155" t="s">
        <v>622</v>
      </c>
      <c r="F155" t="s">
        <v>623</v>
      </c>
      <c r="H155">
        <v>56.653523900000003</v>
      </c>
      <c r="I155">
        <v>-130.6846625</v>
      </c>
      <c r="J155" s="1" t="str">
        <f t="shared" si="10"/>
        <v>Fluid (stream)</v>
      </c>
      <c r="K155" s="1" t="str">
        <f t="shared" si="11"/>
        <v>Untreated Water</v>
      </c>
      <c r="O155">
        <v>0.5</v>
      </c>
      <c r="P155">
        <v>78</v>
      </c>
      <c r="Q155">
        <v>7.2</v>
      </c>
    </row>
    <row r="156" spans="1:17" hidden="1" x14ac:dyDescent="0.3">
      <c r="A156" t="s">
        <v>624</v>
      </c>
      <c r="B156" t="s">
        <v>625</v>
      </c>
      <c r="C156" s="1" t="str">
        <f t="shared" si="8"/>
        <v>12:0004</v>
      </c>
      <c r="D156" s="1" t="str">
        <f t="shared" si="9"/>
        <v>12:0029</v>
      </c>
      <c r="E156" t="s">
        <v>626</v>
      </c>
      <c r="F156" t="s">
        <v>627</v>
      </c>
      <c r="H156">
        <v>56.667400899999997</v>
      </c>
      <c r="I156">
        <v>-130.68640690000001</v>
      </c>
      <c r="J156" s="1" t="str">
        <f t="shared" si="10"/>
        <v>Fluid (stream)</v>
      </c>
      <c r="K156" s="1" t="str">
        <f t="shared" si="11"/>
        <v>Untreated Water</v>
      </c>
      <c r="O156">
        <v>0.11</v>
      </c>
      <c r="P156">
        <v>22</v>
      </c>
      <c r="Q156">
        <v>7</v>
      </c>
    </row>
    <row r="157" spans="1:17" hidden="1" x14ac:dyDescent="0.3">
      <c r="A157" t="s">
        <v>628</v>
      </c>
      <c r="B157" t="s">
        <v>629</v>
      </c>
      <c r="C157" s="1" t="str">
        <f t="shared" si="8"/>
        <v>12:0004</v>
      </c>
      <c r="D157" s="1" t="str">
        <f t="shared" si="9"/>
        <v>12:0029</v>
      </c>
      <c r="E157" t="s">
        <v>630</v>
      </c>
      <c r="F157" t="s">
        <v>631</v>
      </c>
      <c r="H157">
        <v>56.6737763</v>
      </c>
      <c r="I157">
        <v>-130.67205050000001</v>
      </c>
      <c r="J157" s="1" t="str">
        <f t="shared" si="10"/>
        <v>Fluid (stream)</v>
      </c>
      <c r="K157" s="1" t="str">
        <f t="shared" si="11"/>
        <v>Untreated Water</v>
      </c>
      <c r="O157">
        <v>0.08</v>
      </c>
      <c r="P157">
        <v>20</v>
      </c>
      <c r="Q157">
        <v>7</v>
      </c>
    </row>
    <row r="158" spans="1:17" hidden="1" x14ac:dyDescent="0.3">
      <c r="A158" t="s">
        <v>632</v>
      </c>
      <c r="B158" t="s">
        <v>633</v>
      </c>
      <c r="C158" s="1" t="str">
        <f t="shared" si="8"/>
        <v>12:0004</v>
      </c>
      <c r="D158" s="1" t="str">
        <f t="shared" si="9"/>
        <v>12:0029</v>
      </c>
      <c r="E158" t="s">
        <v>634</v>
      </c>
      <c r="F158" t="s">
        <v>635</v>
      </c>
      <c r="H158">
        <v>56.678839799999999</v>
      </c>
      <c r="I158">
        <v>-130.6757188</v>
      </c>
      <c r="J158" s="1" t="str">
        <f t="shared" si="10"/>
        <v>Fluid (stream)</v>
      </c>
      <c r="K158" s="1" t="str">
        <f t="shared" si="11"/>
        <v>Untreated Water</v>
      </c>
      <c r="O158">
        <v>0.11</v>
      </c>
      <c r="P158">
        <v>28</v>
      </c>
      <c r="Q158">
        <v>7.1</v>
      </c>
    </row>
    <row r="159" spans="1:17" hidden="1" x14ac:dyDescent="0.3">
      <c r="A159" t="s">
        <v>636</v>
      </c>
      <c r="B159" t="s">
        <v>637</v>
      </c>
      <c r="C159" s="1" t="str">
        <f t="shared" si="8"/>
        <v>12:0004</v>
      </c>
      <c r="D159" s="1" t="str">
        <f t="shared" si="9"/>
        <v>12:0029</v>
      </c>
      <c r="E159" t="s">
        <v>638</v>
      </c>
      <c r="F159" t="s">
        <v>639</v>
      </c>
      <c r="H159">
        <v>56.677513699999999</v>
      </c>
      <c r="I159">
        <v>-130.7209742</v>
      </c>
      <c r="J159" s="1" t="str">
        <f t="shared" si="10"/>
        <v>Fluid (stream)</v>
      </c>
      <c r="K159" s="1" t="str">
        <f t="shared" si="11"/>
        <v>Untreated Water</v>
      </c>
      <c r="O159">
        <v>0.35</v>
      </c>
      <c r="P159">
        <v>58</v>
      </c>
      <c r="Q159">
        <v>6.9</v>
      </c>
    </row>
    <row r="160" spans="1:17" hidden="1" x14ac:dyDescent="0.3">
      <c r="A160" t="s">
        <v>640</v>
      </c>
      <c r="B160" t="s">
        <v>641</v>
      </c>
      <c r="C160" s="1" t="str">
        <f t="shared" si="8"/>
        <v>12:0004</v>
      </c>
      <c r="D160" s="1" t="str">
        <f t="shared" si="9"/>
        <v>12:0029</v>
      </c>
      <c r="E160" t="s">
        <v>642</v>
      </c>
      <c r="F160" t="s">
        <v>643</v>
      </c>
      <c r="H160">
        <v>56.698397700000001</v>
      </c>
      <c r="I160">
        <v>-130.86526370000001</v>
      </c>
      <c r="J160" s="1" t="str">
        <f t="shared" si="10"/>
        <v>Fluid (stream)</v>
      </c>
      <c r="K160" s="1" t="str">
        <f t="shared" si="11"/>
        <v>Untreated Water</v>
      </c>
      <c r="O160">
        <v>1.2</v>
      </c>
      <c r="P160">
        <v>50</v>
      </c>
      <c r="Q160">
        <v>7</v>
      </c>
    </row>
    <row r="161" spans="1:17" hidden="1" x14ac:dyDescent="0.3">
      <c r="A161" t="s">
        <v>644</v>
      </c>
      <c r="B161" t="s">
        <v>645</v>
      </c>
      <c r="C161" s="1" t="str">
        <f t="shared" si="8"/>
        <v>12:0004</v>
      </c>
      <c r="D161" s="1" t="str">
        <f t="shared" si="9"/>
        <v>12:0029</v>
      </c>
      <c r="E161" t="s">
        <v>646</v>
      </c>
      <c r="F161" t="s">
        <v>647</v>
      </c>
      <c r="H161">
        <v>56.839003499999997</v>
      </c>
      <c r="I161">
        <v>-130.80975950000001</v>
      </c>
      <c r="J161" s="1" t="str">
        <f t="shared" si="10"/>
        <v>Fluid (stream)</v>
      </c>
      <c r="K161" s="1" t="str">
        <f t="shared" si="11"/>
        <v>Untreated Water</v>
      </c>
      <c r="O161">
        <v>2.5000000000000001E-2</v>
      </c>
      <c r="P161">
        <v>10</v>
      </c>
      <c r="Q161">
        <v>7.2</v>
      </c>
    </row>
    <row r="162" spans="1:17" hidden="1" x14ac:dyDescent="0.3">
      <c r="A162" t="s">
        <v>648</v>
      </c>
      <c r="B162" t="s">
        <v>649</v>
      </c>
      <c r="C162" s="1" t="str">
        <f t="shared" si="8"/>
        <v>12:0004</v>
      </c>
      <c r="D162" s="1" t="str">
        <f t="shared" si="9"/>
        <v>12:0029</v>
      </c>
      <c r="E162" t="s">
        <v>650</v>
      </c>
      <c r="F162" t="s">
        <v>651</v>
      </c>
      <c r="H162">
        <v>56.844985600000001</v>
      </c>
      <c r="I162">
        <v>-130.83700440000001</v>
      </c>
      <c r="J162" s="1" t="str">
        <f t="shared" si="10"/>
        <v>Fluid (stream)</v>
      </c>
      <c r="K162" s="1" t="str">
        <f t="shared" si="11"/>
        <v>Untreated Water</v>
      </c>
      <c r="O162">
        <v>2.5000000000000001E-2</v>
      </c>
      <c r="P162">
        <v>10</v>
      </c>
      <c r="Q162">
        <v>7</v>
      </c>
    </row>
    <row r="163" spans="1:17" hidden="1" x14ac:dyDescent="0.3">
      <c r="A163" t="s">
        <v>652</v>
      </c>
      <c r="B163" t="s">
        <v>653</v>
      </c>
      <c r="C163" s="1" t="str">
        <f t="shared" si="8"/>
        <v>12:0004</v>
      </c>
      <c r="D163" s="1" t="str">
        <f t="shared" si="9"/>
        <v>12:0029</v>
      </c>
      <c r="E163" t="s">
        <v>654</v>
      </c>
      <c r="F163" t="s">
        <v>655</v>
      </c>
      <c r="H163">
        <v>56.817790600000002</v>
      </c>
      <c r="I163">
        <v>-130.80777209999999</v>
      </c>
      <c r="J163" s="1" t="str">
        <f t="shared" si="10"/>
        <v>Fluid (stream)</v>
      </c>
      <c r="K163" s="1" t="str">
        <f t="shared" si="11"/>
        <v>Untreated Water</v>
      </c>
      <c r="O163">
        <v>0.1</v>
      </c>
      <c r="P163">
        <v>10</v>
      </c>
      <c r="Q163">
        <v>6.9</v>
      </c>
    </row>
    <row r="164" spans="1:17" hidden="1" x14ac:dyDescent="0.3">
      <c r="A164" t="s">
        <v>656</v>
      </c>
      <c r="B164" t="s">
        <v>657</v>
      </c>
      <c r="C164" s="1" t="str">
        <f t="shared" si="8"/>
        <v>12:0004</v>
      </c>
      <c r="D164" s="1" t="str">
        <f t="shared" si="9"/>
        <v>12:0029</v>
      </c>
      <c r="E164" t="s">
        <v>658</v>
      </c>
      <c r="F164" t="s">
        <v>659</v>
      </c>
      <c r="H164">
        <v>56.787028999999997</v>
      </c>
      <c r="I164">
        <v>-130.82166860000001</v>
      </c>
      <c r="J164" s="1" t="str">
        <f t="shared" si="10"/>
        <v>Fluid (stream)</v>
      </c>
      <c r="K164" s="1" t="str">
        <f t="shared" si="11"/>
        <v>Untreated Water</v>
      </c>
      <c r="O164">
        <v>0.1</v>
      </c>
      <c r="P164">
        <v>22</v>
      </c>
      <c r="Q164">
        <v>6.8</v>
      </c>
    </row>
    <row r="165" spans="1:17" hidden="1" x14ac:dyDescent="0.3">
      <c r="A165" t="s">
        <v>660</v>
      </c>
      <c r="B165" t="s">
        <v>661</v>
      </c>
      <c r="C165" s="1" t="str">
        <f t="shared" si="8"/>
        <v>12:0004</v>
      </c>
      <c r="D165" s="1" t="str">
        <f t="shared" si="9"/>
        <v>12:0029</v>
      </c>
      <c r="E165" t="s">
        <v>662</v>
      </c>
      <c r="F165" t="s">
        <v>663</v>
      </c>
      <c r="H165">
        <v>56.801886199999998</v>
      </c>
      <c r="I165">
        <v>-130.8428274</v>
      </c>
      <c r="J165" s="1" t="str">
        <f t="shared" si="10"/>
        <v>Fluid (stream)</v>
      </c>
      <c r="K165" s="1" t="str">
        <f t="shared" si="11"/>
        <v>Untreated Water</v>
      </c>
      <c r="O165">
        <v>0.05</v>
      </c>
      <c r="P165">
        <v>10</v>
      </c>
      <c r="Q165">
        <v>7.2</v>
      </c>
    </row>
    <row r="166" spans="1:17" hidden="1" x14ac:dyDescent="0.3">
      <c r="A166" t="s">
        <v>664</v>
      </c>
      <c r="B166" t="s">
        <v>665</v>
      </c>
      <c r="C166" s="1" t="str">
        <f t="shared" si="8"/>
        <v>12:0004</v>
      </c>
      <c r="D166" s="1" t="str">
        <f t="shared" si="9"/>
        <v>12:0029</v>
      </c>
      <c r="E166" t="s">
        <v>666</v>
      </c>
      <c r="F166" t="s">
        <v>667</v>
      </c>
      <c r="H166">
        <v>56.804479600000001</v>
      </c>
      <c r="I166">
        <v>-130.85096379999999</v>
      </c>
      <c r="J166" s="1" t="str">
        <f t="shared" si="10"/>
        <v>Fluid (stream)</v>
      </c>
      <c r="K166" s="1" t="str">
        <f t="shared" si="11"/>
        <v>Untreated Water</v>
      </c>
      <c r="O166">
        <v>7.0000000000000007E-2</v>
      </c>
      <c r="P166">
        <v>10</v>
      </c>
      <c r="Q166">
        <v>7.1</v>
      </c>
    </row>
    <row r="167" spans="1:17" hidden="1" x14ac:dyDescent="0.3">
      <c r="A167" t="s">
        <v>668</v>
      </c>
      <c r="B167" t="s">
        <v>669</v>
      </c>
      <c r="C167" s="1" t="str">
        <f t="shared" si="8"/>
        <v>12:0004</v>
      </c>
      <c r="D167" s="1" t="str">
        <f t="shared" si="9"/>
        <v>12:0029</v>
      </c>
      <c r="E167" t="s">
        <v>670</v>
      </c>
      <c r="F167" t="s">
        <v>671</v>
      </c>
      <c r="H167">
        <v>56.803691100000002</v>
      </c>
      <c r="I167">
        <v>-130.9140496</v>
      </c>
      <c r="J167" s="1" t="str">
        <f t="shared" si="10"/>
        <v>Fluid (stream)</v>
      </c>
      <c r="K167" s="1" t="str">
        <f t="shared" si="11"/>
        <v>Untreated Water</v>
      </c>
      <c r="O167">
        <v>2.5000000000000001E-2</v>
      </c>
      <c r="P167">
        <v>10</v>
      </c>
      <c r="Q167">
        <v>7.1</v>
      </c>
    </row>
    <row r="168" spans="1:17" hidden="1" x14ac:dyDescent="0.3">
      <c r="A168" t="s">
        <v>672</v>
      </c>
      <c r="B168" t="s">
        <v>673</v>
      </c>
      <c r="C168" s="1" t="str">
        <f t="shared" si="8"/>
        <v>12:0004</v>
      </c>
      <c r="D168" s="1" t="str">
        <f t="shared" si="9"/>
        <v>12:0029</v>
      </c>
      <c r="E168" t="s">
        <v>674</v>
      </c>
      <c r="F168" t="s">
        <v>675</v>
      </c>
      <c r="H168">
        <v>56.807640800000001</v>
      </c>
      <c r="I168">
        <v>-130.90961480000001</v>
      </c>
      <c r="J168" s="1" t="str">
        <f t="shared" si="10"/>
        <v>Fluid (stream)</v>
      </c>
      <c r="K168" s="1" t="str">
        <f t="shared" si="11"/>
        <v>Untreated Water</v>
      </c>
      <c r="O168">
        <v>2.5000000000000001E-2</v>
      </c>
      <c r="P168">
        <v>10</v>
      </c>
      <c r="Q168">
        <v>7.6</v>
      </c>
    </row>
    <row r="169" spans="1:17" hidden="1" x14ac:dyDescent="0.3">
      <c r="A169" t="s">
        <v>676</v>
      </c>
      <c r="B169" t="s">
        <v>677</v>
      </c>
      <c r="C169" s="1" t="str">
        <f t="shared" si="8"/>
        <v>12:0004</v>
      </c>
      <c r="D169" s="1" t="str">
        <f t="shared" si="9"/>
        <v>12:0029</v>
      </c>
      <c r="E169" t="s">
        <v>678</v>
      </c>
      <c r="F169" t="s">
        <v>679</v>
      </c>
      <c r="H169">
        <v>56.757562299999996</v>
      </c>
      <c r="I169">
        <v>-130.8632849</v>
      </c>
      <c r="J169" s="1" t="str">
        <f t="shared" si="10"/>
        <v>Fluid (stream)</v>
      </c>
      <c r="K169" s="1" t="str">
        <f t="shared" si="11"/>
        <v>Untreated Water</v>
      </c>
      <c r="O169">
        <v>2.5000000000000001E-2</v>
      </c>
      <c r="P169">
        <v>10</v>
      </c>
      <c r="Q169">
        <v>7.2</v>
      </c>
    </row>
    <row r="170" spans="1:17" hidden="1" x14ac:dyDescent="0.3">
      <c r="A170" t="s">
        <v>680</v>
      </c>
      <c r="B170" t="s">
        <v>681</v>
      </c>
      <c r="C170" s="1" t="str">
        <f t="shared" si="8"/>
        <v>12:0004</v>
      </c>
      <c r="D170" s="1" t="str">
        <f t="shared" si="9"/>
        <v>12:0029</v>
      </c>
      <c r="E170" t="s">
        <v>678</v>
      </c>
      <c r="F170" t="s">
        <v>682</v>
      </c>
      <c r="H170">
        <v>56.757562299999996</v>
      </c>
      <c r="I170">
        <v>-130.8632849</v>
      </c>
      <c r="J170" s="1" t="str">
        <f t="shared" si="10"/>
        <v>Fluid (stream)</v>
      </c>
      <c r="K170" s="1" t="str">
        <f t="shared" si="11"/>
        <v>Untreated Water</v>
      </c>
      <c r="O170">
        <v>2.5000000000000001E-2</v>
      </c>
      <c r="P170">
        <v>10</v>
      </c>
      <c r="Q170">
        <v>7</v>
      </c>
    </row>
    <row r="171" spans="1:17" hidden="1" x14ac:dyDescent="0.3">
      <c r="A171" t="s">
        <v>683</v>
      </c>
      <c r="B171" t="s">
        <v>684</v>
      </c>
      <c r="C171" s="1" t="str">
        <f t="shared" si="8"/>
        <v>12:0004</v>
      </c>
      <c r="D171" s="1" t="str">
        <f t="shared" si="9"/>
        <v>12:0029</v>
      </c>
      <c r="E171" t="s">
        <v>685</v>
      </c>
      <c r="F171" t="s">
        <v>686</v>
      </c>
      <c r="H171">
        <v>56.750766499999997</v>
      </c>
      <c r="I171">
        <v>-130.85078039999999</v>
      </c>
      <c r="J171" s="1" t="str">
        <f t="shared" si="10"/>
        <v>Fluid (stream)</v>
      </c>
      <c r="K171" s="1" t="str">
        <f t="shared" si="11"/>
        <v>Untreated Water</v>
      </c>
      <c r="O171">
        <v>2.5000000000000001E-2</v>
      </c>
      <c r="P171">
        <v>20</v>
      </c>
      <c r="Q171">
        <v>6.9</v>
      </c>
    </row>
    <row r="172" spans="1:17" hidden="1" x14ac:dyDescent="0.3">
      <c r="A172" t="s">
        <v>687</v>
      </c>
      <c r="B172" t="s">
        <v>688</v>
      </c>
      <c r="C172" s="1" t="str">
        <f t="shared" si="8"/>
        <v>12:0004</v>
      </c>
      <c r="D172" s="1" t="str">
        <f t="shared" si="9"/>
        <v>12:0029</v>
      </c>
      <c r="E172" t="s">
        <v>689</v>
      </c>
      <c r="F172" t="s">
        <v>690</v>
      </c>
      <c r="H172">
        <v>56.747662499999997</v>
      </c>
      <c r="I172">
        <v>-130.8388856</v>
      </c>
      <c r="J172" s="1" t="str">
        <f t="shared" si="10"/>
        <v>Fluid (stream)</v>
      </c>
      <c r="K172" s="1" t="str">
        <f t="shared" si="11"/>
        <v>Untreated Water</v>
      </c>
      <c r="O172">
        <v>2.5000000000000001E-2</v>
      </c>
      <c r="P172">
        <v>22</v>
      </c>
      <c r="Q172">
        <v>7</v>
      </c>
    </row>
    <row r="173" spans="1:17" hidden="1" x14ac:dyDescent="0.3">
      <c r="A173" t="s">
        <v>691</v>
      </c>
      <c r="B173" t="s">
        <v>692</v>
      </c>
      <c r="C173" s="1" t="str">
        <f t="shared" si="8"/>
        <v>12:0004</v>
      </c>
      <c r="D173" s="1" t="str">
        <f t="shared" si="9"/>
        <v>12:0029</v>
      </c>
      <c r="E173" t="s">
        <v>693</v>
      </c>
      <c r="F173" t="s">
        <v>694</v>
      </c>
      <c r="H173">
        <v>56.739176899999997</v>
      </c>
      <c r="I173">
        <v>-130.82131939999999</v>
      </c>
      <c r="J173" s="1" t="str">
        <f t="shared" si="10"/>
        <v>Fluid (stream)</v>
      </c>
      <c r="K173" s="1" t="str">
        <f t="shared" si="11"/>
        <v>Untreated Water</v>
      </c>
      <c r="O173">
        <v>0.28000000000000003</v>
      </c>
      <c r="P173">
        <v>42</v>
      </c>
      <c r="Q173">
        <v>7.2</v>
      </c>
    </row>
    <row r="174" spans="1:17" hidden="1" x14ac:dyDescent="0.3">
      <c r="A174" t="s">
        <v>695</v>
      </c>
      <c r="B174" t="s">
        <v>696</v>
      </c>
      <c r="C174" s="1" t="str">
        <f t="shared" si="8"/>
        <v>12:0004</v>
      </c>
      <c r="D174" s="1" t="str">
        <f t="shared" si="9"/>
        <v>12:0029</v>
      </c>
      <c r="E174" t="s">
        <v>697</v>
      </c>
      <c r="F174" t="s">
        <v>698</v>
      </c>
      <c r="H174">
        <v>56.7396387</v>
      </c>
      <c r="I174">
        <v>-130.8142943</v>
      </c>
      <c r="J174" s="1" t="str">
        <f t="shared" si="10"/>
        <v>Fluid (stream)</v>
      </c>
      <c r="K174" s="1" t="str">
        <f t="shared" si="11"/>
        <v>Untreated Water</v>
      </c>
      <c r="O174">
        <v>2.5000000000000001E-2</v>
      </c>
      <c r="P174">
        <v>30</v>
      </c>
      <c r="Q174">
        <v>6.9</v>
      </c>
    </row>
    <row r="175" spans="1:17" hidden="1" x14ac:dyDescent="0.3">
      <c r="A175" t="s">
        <v>699</v>
      </c>
      <c r="B175" t="s">
        <v>700</v>
      </c>
      <c r="C175" s="1" t="str">
        <f t="shared" si="8"/>
        <v>12:0004</v>
      </c>
      <c r="D175" s="1" t="str">
        <f t="shared" si="9"/>
        <v>12:0029</v>
      </c>
      <c r="E175" t="s">
        <v>701</v>
      </c>
      <c r="F175" t="s">
        <v>702</v>
      </c>
      <c r="H175">
        <v>56.725462999999998</v>
      </c>
      <c r="I175">
        <v>-130.79290330000001</v>
      </c>
      <c r="J175" s="1" t="str">
        <f t="shared" si="10"/>
        <v>Fluid (stream)</v>
      </c>
      <c r="K175" s="1" t="str">
        <f t="shared" si="11"/>
        <v>Untreated Water</v>
      </c>
      <c r="O175">
        <v>0.06</v>
      </c>
      <c r="P175">
        <v>32</v>
      </c>
      <c r="Q175">
        <v>7.1</v>
      </c>
    </row>
    <row r="176" spans="1:17" hidden="1" x14ac:dyDescent="0.3">
      <c r="A176" t="s">
        <v>703</v>
      </c>
      <c r="B176" t="s">
        <v>704</v>
      </c>
      <c r="C176" s="1" t="str">
        <f t="shared" si="8"/>
        <v>12:0004</v>
      </c>
      <c r="D176" s="1" t="str">
        <f t="shared" si="9"/>
        <v>12:0029</v>
      </c>
      <c r="E176" t="s">
        <v>705</v>
      </c>
      <c r="F176" t="s">
        <v>706</v>
      </c>
      <c r="H176">
        <v>56.723775400000001</v>
      </c>
      <c r="I176">
        <v>-130.80213929999999</v>
      </c>
      <c r="J176" s="1" t="str">
        <f t="shared" si="10"/>
        <v>Fluid (stream)</v>
      </c>
      <c r="K176" s="1" t="str">
        <f t="shared" si="11"/>
        <v>Untreated Water</v>
      </c>
      <c r="O176">
        <v>0.13</v>
      </c>
      <c r="P176">
        <v>34</v>
      </c>
      <c r="Q176">
        <v>7.1</v>
      </c>
    </row>
    <row r="177" spans="1:17" hidden="1" x14ac:dyDescent="0.3">
      <c r="A177" t="s">
        <v>707</v>
      </c>
      <c r="B177" t="s">
        <v>708</v>
      </c>
      <c r="C177" s="1" t="str">
        <f t="shared" si="8"/>
        <v>12:0004</v>
      </c>
      <c r="D177" s="1" t="str">
        <f t="shared" si="9"/>
        <v>12:0029</v>
      </c>
      <c r="E177" t="s">
        <v>709</v>
      </c>
      <c r="F177" t="s">
        <v>710</v>
      </c>
      <c r="H177">
        <v>56.731930300000002</v>
      </c>
      <c r="I177">
        <v>-130.70194280000001</v>
      </c>
      <c r="J177" s="1" t="str">
        <f t="shared" si="10"/>
        <v>Fluid (stream)</v>
      </c>
      <c r="K177" s="1" t="str">
        <f t="shared" si="11"/>
        <v>Untreated Water</v>
      </c>
      <c r="O177">
        <v>2.5000000000000001E-2</v>
      </c>
      <c r="P177">
        <v>20</v>
      </c>
      <c r="Q177">
        <v>7.1</v>
      </c>
    </row>
    <row r="178" spans="1:17" hidden="1" x14ac:dyDescent="0.3">
      <c r="A178" t="s">
        <v>711</v>
      </c>
      <c r="B178" t="s">
        <v>712</v>
      </c>
      <c r="C178" s="1" t="str">
        <f t="shared" si="8"/>
        <v>12:0004</v>
      </c>
      <c r="D178" s="1" t="str">
        <f t="shared" si="9"/>
        <v>12:0029</v>
      </c>
      <c r="E178" t="s">
        <v>713</v>
      </c>
      <c r="F178" t="s">
        <v>714</v>
      </c>
      <c r="H178">
        <v>56.7417485</v>
      </c>
      <c r="I178">
        <v>-130.7001784</v>
      </c>
      <c r="J178" s="1" t="str">
        <f t="shared" si="10"/>
        <v>Fluid (stream)</v>
      </c>
      <c r="K178" s="1" t="str">
        <f t="shared" si="11"/>
        <v>Untreated Water</v>
      </c>
      <c r="O178">
        <v>2.5000000000000001E-2</v>
      </c>
      <c r="P178">
        <v>20</v>
      </c>
      <c r="Q178">
        <v>7.4</v>
      </c>
    </row>
    <row r="179" spans="1:17" hidden="1" x14ac:dyDescent="0.3">
      <c r="A179" t="s">
        <v>715</v>
      </c>
      <c r="B179" t="s">
        <v>716</v>
      </c>
      <c r="C179" s="1" t="str">
        <f t="shared" si="8"/>
        <v>12:0004</v>
      </c>
      <c r="D179" s="1" t="str">
        <f t="shared" si="9"/>
        <v>12:0029</v>
      </c>
      <c r="E179" t="s">
        <v>717</v>
      </c>
      <c r="F179" t="s">
        <v>718</v>
      </c>
      <c r="H179">
        <v>56.684714999999997</v>
      </c>
      <c r="I179">
        <v>-130.6529262</v>
      </c>
      <c r="J179" s="1" t="str">
        <f t="shared" si="10"/>
        <v>Fluid (stream)</v>
      </c>
      <c r="K179" s="1" t="str">
        <f t="shared" si="11"/>
        <v>Untreated Water</v>
      </c>
      <c r="O179">
        <v>2.5000000000000001E-2</v>
      </c>
      <c r="P179">
        <v>10</v>
      </c>
      <c r="Q179">
        <v>6.9</v>
      </c>
    </row>
    <row r="180" spans="1:17" hidden="1" x14ac:dyDescent="0.3">
      <c r="A180" t="s">
        <v>719</v>
      </c>
      <c r="B180" t="s">
        <v>720</v>
      </c>
      <c r="C180" s="1" t="str">
        <f t="shared" si="8"/>
        <v>12:0004</v>
      </c>
      <c r="D180" s="1" t="str">
        <f t="shared" si="9"/>
        <v>12:0029</v>
      </c>
      <c r="E180" t="s">
        <v>721</v>
      </c>
      <c r="F180" t="s">
        <v>722</v>
      </c>
      <c r="H180">
        <v>56.6998581</v>
      </c>
      <c r="I180">
        <v>-130.6459284</v>
      </c>
      <c r="J180" s="1" t="str">
        <f t="shared" si="10"/>
        <v>Fluid (stream)</v>
      </c>
      <c r="K180" s="1" t="str">
        <f t="shared" si="11"/>
        <v>Untreated Water</v>
      </c>
      <c r="O180">
        <v>0.11</v>
      </c>
      <c r="P180">
        <v>30</v>
      </c>
      <c r="Q180">
        <v>7.4</v>
      </c>
    </row>
    <row r="181" spans="1:17" hidden="1" x14ac:dyDescent="0.3">
      <c r="A181" t="s">
        <v>723</v>
      </c>
      <c r="B181" t="s">
        <v>724</v>
      </c>
      <c r="C181" s="1" t="str">
        <f t="shared" si="8"/>
        <v>12:0004</v>
      </c>
      <c r="D181" s="1" t="str">
        <f t="shared" si="9"/>
        <v>12:0029</v>
      </c>
      <c r="E181" t="s">
        <v>725</v>
      </c>
      <c r="F181" t="s">
        <v>726</v>
      </c>
      <c r="H181">
        <v>56.673137500000003</v>
      </c>
      <c r="I181">
        <v>-130.57765190000001</v>
      </c>
      <c r="J181" s="1" t="str">
        <f t="shared" si="10"/>
        <v>Fluid (stream)</v>
      </c>
      <c r="K181" s="1" t="str">
        <f t="shared" si="11"/>
        <v>Untreated Water</v>
      </c>
      <c r="O181">
        <v>0.05</v>
      </c>
      <c r="P181">
        <v>24</v>
      </c>
      <c r="Q181">
        <v>7.3</v>
      </c>
    </row>
    <row r="182" spans="1:17" hidden="1" x14ac:dyDescent="0.3">
      <c r="A182" t="s">
        <v>727</v>
      </c>
      <c r="B182" t="s">
        <v>728</v>
      </c>
      <c r="C182" s="1" t="str">
        <f t="shared" si="8"/>
        <v>12:0004</v>
      </c>
      <c r="D182" s="1" t="str">
        <f t="shared" si="9"/>
        <v>12:0029</v>
      </c>
      <c r="E182" t="s">
        <v>729</v>
      </c>
      <c r="F182" t="s">
        <v>730</v>
      </c>
      <c r="H182">
        <v>56.681539800000003</v>
      </c>
      <c r="I182">
        <v>-130.59522530000001</v>
      </c>
      <c r="J182" s="1" t="str">
        <f t="shared" si="10"/>
        <v>Fluid (stream)</v>
      </c>
      <c r="K182" s="1" t="str">
        <f t="shared" si="11"/>
        <v>Untreated Water</v>
      </c>
      <c r="O182">
        <v>0.11</v>
      </c>
      <c r="P182">
        <v>32</v>
      </c>
      <c r="Q182">
        <v>7.4</v>
      </c>
    </row>
    <row r="183" spans="1:17" hidden="1" x14ac:dyDescent="0.3">
      <c r="A183" t="s">
        <v>731</v>
      </c>
      <c r="B183" t="s">
        <v>732</v>
      </c>
      <c r="C183" s="1" t="str">
        <f t="shared" si="8"/>
        <v>12:0004</v>
      </c>
      <c r="D183" s="1" t="str">
        <f t="shared" si="9"/>
        <v>12:0029</v>
      </c>
      <c r="E183" t="s">
        <v>733</v>
      </c>
      <c r="F183" t="s">
        <v>734</v>
      </c>
      <c r="H183">
        <v>56.707275099999997</v>
      </c>
      <c r="I183">
        <v>-130.5689327</v>
      </c>
      <c r="J183" s="1" t="str">
        <f t="shared" si="10"/>
        <v>Fluid (stream)</v>
      </c>
      <c r="K183" s="1" t="str">
        <f t="shared" si="11"/>
        <v>Untreated Water</v>
      </c>
      <c r="O183">
        <v>2.5000000000000001E-2</v>
      </c>
      <c r="P183">
        <v>64</v>
      </c>
      <c r="Q183">
        <v>7.4</v>
      </c>
    </row>
    <row r="184" spans="1:17" hidden="1" x14ac:dyDescent="0.3">
      <c r="A184" t="s">
        <v>735</v>
      </c>
      <c r="B184" t="s">
        <v>736</v>
      </c>
      <c r="C184" s="1" t="str">
        <f t="shared" si="8"/>
        <v>12:0004</v>
      </c>
      <c r="D184" s="1" t="str">
        <f t="shared" si="9"/>
        <v>12:0029</v>
      </c>
      <c r="E184" t="s">
        <v>737</v>
      </c>
      <c r="F184" t="s">
        <v>738</v>
      </c>
      <c r="H184">
        <v>56.738312000000001</v>
      </c>
      <c r="I184">
        <v>-130.58866520000001</v>
      </c>
      <c r="J184" s="1" t="str">
        <f t="shared" si="10"/>
        <v>Fluid (stream)</v>
      </c>
      <c r="K184" s="1" t="str">
        <f t="shared" si="11"/>
        <v>Untreated Water</v>
      </c>
      <c r="O184">
        <v>2.5000000000000001E-2</v>
      </c>
      <c r="P184">
        <v>32</v>
      </c>
      <c r="Q184">
        <v>7.8</v>
      </c>
    </row>
    <row r="185" spans="1:17" hidden="1" x14ac:dyDescent="0.3">
      <c r="A185" t="s">
        <v>739</v>
      </c>
      <c r="B185" t="s">
        <v>740</v>
      </c>
      <c r="C185" s="1" t="str">
        <f t="shared" si="8"/>
        <v>12:0004</v>
      </c>
      <c r="D185" s="1" t="str">
        <f t="shared" si="9"/>
        <v>12:0029</v>
      </c>
      <c r="E185" t="s">
        <v>741</v>
      </c>
      <c r="F185" t="s">
        <v>742</v>
      </c>
      <c r="H185">
        <v>56.613603500000004</v>
      </c>
      <c r="I185">
        <v>-130.0324521</v>
      </c>
      <c r="J185" s="1" t="str">
        <f t="shared" si="10"/>
        <v>Fluid (stream)</v>
      </c>
      <c r="K185" s="1" t="str">
        <f t="shared" si="11"/>
        <v>Untreated Water</v>
      </c>
      <c r="O185">
        <v>7.0000000000000007E-2</v>
      </c>
      <c r="P185">
        <v>190</v>
      </c>
      <c r="Q185">
        <v>7.8</v>
      </c>
    </row>
    <row r="186" spans="1:17" hidden="1" x14ac:dyDescent="0.3">
      <c r="A186" t="s">
        <v>743</v>
      </c>
      <c r="B186" t="s">
        <v>744</v>
      </c>
      <c r="C186" s="1" t="str">
        <f t="shared" si="8"/>
        <v>12:0004</v>
      </c>
      <c r="D186" s="1" t="str">
        <f t="shared" si="9"/>
        <v>12:0029</v>
      </c>
      <c r="E186" t="s">
        <v>745</v>
      </c>
      <c r="F186" t="s">
        <v>746</v>
      </c>
      <c r="H186">
        <v>56.617845199999998</v>
      </c>
      <c r="I186">
        <v>-130.04633720000001</v>
      </c>
      <c r="J186" s="1" t="str">
        <f t="shared" si="10"/>
        <v>Fluid (stream)</v>
      </c>
      <c r="K186" s="1" t="str">
        <f t="shared" si="11"/>
        <v>Untreated Water</v>
      </c>
      <c r="O186">
        <v>2.5000000000000001E-2</v>
      </c>
      <c r="P186">
        <v>140</v>
      </c>
      <c r="Q186">
        <v>8</v>
      </c>
    </row>
    <row r="187" spans="1:17" hidden="1" x14ac:dyDescent="0.3">
      <c r="A187" t="s">
        <v>747</v>
      </c>
      <c r="B187" t="s">
        <v>748</v>
      </c>
      <c r="C187" s="1" t="str">
        <f t="shared" si="8"/>
        <v>12:0004</v>
      </c>
      <c r="D187" s="1" t="str">
        <f t="shared" si="9"/>
        <v>12:0029</v>
      </c>
      <c r="E187" t="s">
        <v>749</v>
      </c>
      <c r="F187" t="s">
        <v>750</v>
      </c>
      <c r="H187">
        <v>56.610868699999997</v>
      </c>
      <c r="I187">
        <v>-130.06594050000001</v>
      </c>
      <c r="J187" s="1" t="str">
        <f t="shared" si="10"/>
        <v>Fluid (stream)</v>
      </c>
      <c r="K187" s="1" t="str">
        <f t="shared" si="11"/>
        <v>Untreated Water</v>
      </c>
      <c r="O187">
        <v>2.5000000000000001E-2</v>
      </c>
      <c r="P187">
        <v>44</v>
      </c>
      <c r="Q187">
        <v>7.8</v>
      </c>
    </row>
    <row r="188" spans="1:17" hidden="1" x14ac:dyDescent="0.3">
      <c r="A188" t="s">
        <v>751</v>
      </c>
      <c r="B188" t="s">
        <v>752</v>
      </c>
      <c r="C188" s="1" t="str">
        <f t="shared" si="8"/>
        <v>12:0004</v>
      </c>
      <c r="D188" s="1" t="str">
        <f t="shared" si="9"/>
        <v>12:0029</v>
      </c>
      <c r="E188" t="s">
        <v>753</v>
      </c>
      <c r="F188" t="s">
        <v>754</v>
      </c>
      <c r="H188">
        <v>56.617912699999998</v>
      </c>
      <c r="I188">
        <v>-130.07847409999999</v>
      </c>
      <c r="J188" s="1" t="str">
        <f t="shared" si="10"/>
        <v>Fluid (stream)</v>
      </c>
      <c r="K188" s="1" t="str">
        <f t="shared" si="11"/>
        <v>Untreated Water</v>
      </c>
      <c r="O188">
        <v>2.5000000000000001E-2</v>
      </c>
      <c r="P188">
        <v>82</v>
      </c>
      <c r="Q188">
        <v>7.8</v>
      </c>
    </row>
    <row r="189" spans="1:17" hidden="1" x14ac:dyDescent="0.3">
      <c r="A189" t="s">
        <v>755</v>
      </c>
      <c r="B189" t="s">
        <v>756</v>
      </c>
      <c r="C189" s="1" t="str">
        <f t="shared" si="8"/>
        <v>12:0004</v>
      </c>
      <c r="D189" s="1" t="str">
        <f t="shared" si="9"/>
        <v>12:0029</v>
      </c>
      <c r="E189" t="s">
        <v>757</v>
      </c>
      <c r="F189" t="s">
        <v>758</v>
      </c>
      <c r="H189">
        <v>56.634192800000001</v>
      </c>
      <c r="I189">
        <v>-130.18260670000001</v>
      </c>
      <c r="J189" s="1" t="str">
        <f t="shared" si="10"/>
        <v>Fluid (stream)</v>
      </c>
      <c r="K189" s="1" t="str">
        <f t="shared" si="11"/>
        <v>Untreated Water</v>
      </c>
      <c r="O189">
        <v>2.5000000000000001E-2</v>
      </c>
      <c r="P189">
        <v>28</v>
      </c>
      <c r="Q189">
        <v>7.5</v>
      </c>
    </row>
    <row r="190" spans="1:17" hidden="1" x14ac:dyDescent="0.3">
      <c r="A190" t="s">
        <v>759</v>
      </c>
      <c r="B190" t="s">
        <v>760</v>
      </c>
      <c r="C190" s="1" t="str">
        <f t="shared" si="8"/>
        <v>12:0004</v>
      </c>
      <c r="D190" s="1" t="str">
        <f t="shared" si="9"/>
        <v>12:0029</v>
      </c>
      <c r="E190" t="s">
        <v>757</v>
      </c>
      <c r="F190" t="s">
        <v>761</v>
      </c>
      <c r="H190">
        <v>56.634192800000001</v>
      </c>
      <c r="I190">
        <v>-130.18260670000001</v>
      </c>
      <c r="J190" s="1" t="str">
        <f t="shared" si="10"/>
        <v>Fluid (stream)</v>
      </c>
      <c r="K190" s="1" t="str">
        <f t="shared" si="11"/>
        <v>Untreated Water</v>
      </c>
      <c r="O190">
        <v>2.5000000000000001E-2</v>
      </c>
      <c r="P190">
        <v>26</v>
      </c>
      <c r="Q190">
        <v>7.3</v>
      </c>
    </row>
    <row r="191" spans="1:17" hidden="1" x14ac:dyDescent="0.3">
      <c r="A191" t="s">
        <v>762</v>
      </c>
      <c r="B191" t="s">
        <v>763</v>
      </c>
      <c r="C191" s="1" t="str">
        <f t="shared" si="8"/>
        <v>12:0004</v>
      </c>
      <c r="D191" s="1" t="str">
        <f t="shared" si="9"/>
        <v>12:0029</v>
      </c>
      <c r="E191" t="s">
        <v>764</v>
      </c>
      <c r="F191" t="s">
        <v>765</v>
      </c>
      <c r="H191">
        <v>56.631531000000003</v>
      </c>
      <c r="I191">
        <v>-130.17619859999999</v>
      </c>
      <c r="J191" s="1" t="str">
        <f t="shared" si="10"/>
        <v>Fluid (stream)</v>
      </c>
      <c r="K191" s="1" t="str">
        <f t="shared" si="11"/>
        <v>Untreated Water</v>
      </c>
      <c r="O191">
        <v>2.5000000000000001E-2</v>
      </c>
      <c r="P191">
        <v>28</v>
      </c>
      <c r="Q191">
        <v>7.3</v>
      </c>
    </row>
    <row r="192" spans="1:17" hidden="1" x14ac:dyDescent="0.3">
      <c r="A192" t="s">
        <v>766</v>
      </c>
      <c r="B192" t="s">
        <v>767</v>
      </c>
      <c r="C192" s="1" t="str">
        <f t="shared" si="8"/>
        <v>12:0004</v>
      </c>
      <c r="D192" s="1" t="str">
        <f t="shared" si="9"/>
        <v>12:0029</v>
      </c>
      <c r="E192" t="s">
        <v>768</v>
      </c>
      <c r="F192" t="s">
        <v>769</v>
      </c>
      <c r="H192">
        <v>56.6589454</v>
      </c>
      <c r="I192">
        <v>-130.16450320000001</v>
      </c>
      <c r="J192" s="1" t="str">
        <f t="shared" si="10"/>
        <v>Fluid (stream)</v>
      </c>
      <c r="K192" s="1" t="str">
        <f t="shared" si="11"/>
        <v>Untreated Water</v>
      </c>
      <c r="O192">
        <v>2.5000000000000001E-2</v>
      </c>
      <c r="P192">
        <v>48</v>
      </c>
      <c r="Q192">
        <v>7.7</v>
      </c>
    </row>
    <row r="193" spans="1:17" hidden="1" x14ac:dyDescent="0.3">
      <c r="A193" t="s">
        <v>770</v>
      </c>
      <c r="B193" t="s">
        <v>771</v>
      </c>
      <c r="C193" s="1" t="str">
        <f t="shared" si="8"/>
        <v>12:0004</v>
      </c>
      <c r="D193" s="1" t="str">
        <f t="shared" si="9"/>
        <v>12:0029</v>
      </c>
      <c r="E193" t="s">
        <v>772</v>
      </c>
      <c r="F193" t="s">
        <v>773</v>
      </c>
      <c r="H193">
        <v>56.660534599999998</v>
      </c>
      <c r="I193">
        <v>-130.1500814</v>
      </c>
      <c r="J193" s="1" t="str">
        <f t="shared" si="10"/>
        <v>Fluid (stream)</v>
      </c>
      <c r="K193" s="1" t="str">
        <f t="shared" si="11"/>
        <v>Untreated Water</v>
      </c>
      <c r="O193">
        <v>2.5000000000000001E-2</v>
      </c>
      <c r="P193">
        <v>98</v>
      </c>
      <c r="Q193">
        <v>6.5</v>
      </c>
    </row>
    <row r="194" spans="1:17" hidden="1" x14ac:dyDescent="0.3">
      <c r="A194" t="s">
        <v>774</v>
      </c>
      <c r="B194" t="s">
        <v>775</v>
      </c>
      <c r="C194" s="1" t="str">
        <f t="shared" ref="C194:C257" si="12">HYPERLINK("http://geochem.nrcan.gc.ca/cdogs/content/bdl/bdl120004_e.htm", "12:0004")</f>
        <v>12:0004</v>
      </c>
      <c r="D194" s="1" t="str">
        <f t="shared" ref="D194:D257" si="13">HYPERLINK("http://geochem.nrcan.gc.ca/cdogs/content/svy/svy120029_e.htm", "12:0029")</f>
        <v>12:0029</v>
      </c>
      <c r="E194" t="s">
        <v>776</v>
      </c>
      <c r="F194" t="s">
        <v>777</v>
      </c>
      <c r="H194">
        <v>56.6515433</v>
      </c>
      <c r="I194">
        <v>-130.14395339999999</v>
      </c>
      <c r="J194" s="1" t="str">
        <f t="shared" ref="J194:J257" si="14">HYPERLINK("http://geochem.nrcan.gc.ca/cdogs/content/kwd/kwd020018_e.htm", "Fluid (stream)")</f>
        <v>Fluid (stream)</v>
      </c>
      <c r="K194" s="1" t="str">
        <f t="shared" ref="K194:K257" si="15">HYPERLINK("http://geochem.nrcan.gc.ca/cdogs/content/kwd/kwd080007_e.htm", "Untreated Water")</f>
        <v>Untreated Water</v>
      </c>
      <c r="O194">
        <v>2.5000000000000001E-2</v>
      </c>
      <c r="P194">
        <v>30</v>
      </c>
      <c r="Q194">
        <v>7.3</v>
      </c>
    </row>
    <row r="195" spans="1:17" hidden="1" x14ac:dyDescent="0.3">
      <c r="A195" t="s">
        <v>778</v>
      </c>
      <c r="B195" t="s">
        <v>779</v>
      </c>
      <c r="C195" s="1" t="str">
        <f t="shared" si="12"/>
        <v>12:0004</v>
      </c>
      <c r="D195" s="1" t="str">
        <f t="shared" si="13"/>
        <v>12:0029</v>
      </c>
      <c r="E195" t="s">
        <v>780</v>
      </c>
      <c r="F195" t="s">
        <v>781</v>
      </c>
      <c r="H195">
        <v>56.649247799999998</v>
      </c>
      <c r="I195">
        <v>-130.1196813</v>
      </c>
      <c r="J195" s="1" t="str">
        <f t="shared" si="14"/>
        <v>Fluid (stream)</v>
      </c>
      <c r="K195" s="1" t="str">
        <f t="shared" si="15"/>
        <v>Untreated Water</v>
      </c>
      <c r="O195">
        <v>2.5000000000000001E-2</v>
      </c>
      <c r="P195">
        <v>48</v>
      </c>
      <c r="Q195">
        <v>7.7</v>
      </c>
    </row>
    <row r="196" spans="1:17" hidden="1" x14ac:dyDescent="0.3">
      <c r="A196" t="s">
        <v>782</v>
      </c>
      <c r="B196" t="s">
        <v>783</v>
      </c>
      <c r="C196" s="1" t="str">
        <f t="shared" si="12"/>
        <v>12:0004</v>
      </c>
      <c r="D196" s="1" t="str">
        <f t="shared" si="13"/>
        <v>12:0029</v>
      </c>
      <c r="E196" t="s">
        <v>784</v>
      </c>
      <c r="F196" t="s">
        <v>785</v>
      </c>
      <c r="H196">
        <v>56.645941399999998</v>
      </c>
      <c r="I196">
        <v>-130.12566649999999</v>
      </c>
      <c r="J196" s="1" t="str">
        <f t="shared" si="14"/>
        <v>Fluid (stream)</v>
      </c>
      <c r="K196" s="1" t="str">
        <f t="shared" si="15"/>
        <v>Untreated Water</v>
      </c>
      <c r="O196">
        <v>2.5000000000000001E-2</v>
      </c>
      <c r="P196">
        <v>30</v>
      </c>
      <c r="Q196">
        <v>7.5</v>
      </c>
    </row>
    <row r="197" spans="1:17" hidden="1" x14ac:dyDescent="0.3">
      <c r="A197" t="s">
        <v>786</v>
      </c>
      <c r="B197" t="s">
        <v>787</v>
      </c>
      <c r="C197" s="1" t="str">
        <f t="shared" si="12"/>
        <v>12:0004</v>
      </c>
      <c r="D197" s="1" t="str">
        <f t="shared" si="13"/>
        <v>12:0029</v>
      </c>
      <c r="E197" t="s">
        <v>788</v>
      </c>
      <c r="F197" t="s">
        <v>789</v>
      </c>
      <c r="H197">
        <v>56.658503600000003</v>
      </c>
      <c r="I197">
        <v>-130.12249940000001</v>
      </c>
      <c r="J197" s="1" t="str">
        <f t="shared" si="14"/>
        <v>Fluid (stream)</v>
      </c>
      <c r="K197" s="1" t="str">
        <f t="shared" si="15"/>
        <v>Untreated Water</v>
      </c>
      <c r="O197">
        <v>2.5000000000000001E-2</v>
      </c>
      <c r="P197">
        <v>170</v>
      </c>
      <c r="Q197">
        <v>7.5</v>
      </c>
    </row>
    <row r="198" spans="1:17" hidden="1" x14ac:dyDescent="0.3">
      <c r="A198" t="s">
        <v>790</v>
      </c>
      <c r="B198" t="s">
        <v>791</v>
      </c>
      <c r="C198" s="1" t="str">
        <f t="shared" si="12"/>
        <v>12:0004</v>
      </c>
      <c r="D198" s="1" t="str">
        <f t="shared" si="13"/>
        <v>12:0029</v>
      </c>
      <c r="E198" t="s">
        <v>792</v>
      </c>
      <c r="F198" t="s">
        <v>793</v>
      </c>
      <c r="H198">
        <v>56.654179999999997</v>
      </c>
      <c r="I198">
        <v>-130.10663099999999</v>
      </c>
      <c r="J198" s="1" t="str">
        <f t="shared" si="14"/>
        <v>Fluid (stream)</v>
      </c>
      <c r="K198" s="1" t="str">
        <f t="shared" si="15"/>
        <v>Untreated Water</v>
      </c>
    </row>
    <row r="199" spans="1:17" hidden="1" x14ac:dyDescent="0.3">
      <c r="A199" t="s">
        <v>794</v>
      </c>
      <c r="B199" t="s">
        <v>795</v>
      </c>
      <c r="C199" s="1" t="str">
        <f t="shared" si="12"/>
        <v>12:0004</v>
      </c>
      <c r="D199" s="1" t="str">
        <f t="shared" si="13"/>
        <v>12:0029</v>
      </c>
      <c r="E199" t="s">
        <v>796</v>
      </c>
      <c r="F199" t="s">
        <v>797</v>
      </c>
      <c r="H199">
        <v>56.659186200000001</v>
      </c>
      <c r="I199">
        <v>-130.09625489999999</v>
      </c>
      <c r="J199" s="1" t="str">
        <f t="shared" si="14"/>
        <v>Fluid (stream)</v>
      </c>
      <c r="K199" s="1" t="str">
        <f t="shared" si="15"/>
        <v>Untreated Water</v>
      </c>
      <c r="O199">
        <v>2.5000000000000001E-2</v>
      </c>
      <c r="P199">
        <v>78</v>
      </c>
      <c r="Q199">
        <v>7.2</v>
      </c>
    </row>
    <row r="200" spans="1:17" hidden="1" x14ac:dyDescent="0.3">
      <c r="A200" t="s">
        <v>798</v>
      </c>
      <c r="B200" t="s">
        <v>799</v>
      </c>
      <c r="C200" s="1" t="str">
        <f t="shared" si="12"/>
        <v>12:0004</v>
      </c>
      <c r="D200" s="1" t="str">
        <f t="shared" si="13"/>
        <v>12:0029</v>
      </c>
      <c r="E200" t="s">
        <v>800</v>
      </c>
      <c r="F200" t="s">
        <v>801</v>
      </c>
      <c r="H200">
        <v>56.670904299999997</v>
      </c>
      <c r="I200">
        <v>-130.0763919</v>
      </c>
      <c r="J200" s="1" t="str">
        <f t="shared" si="14"/>
        <v>Fluid (stream)</v>
      </c>
      <c r="K200" s="1" t="str">
        <f t="shared" si="15"/>
        <v>Untreated Water</v>
      </c>
      <c r="O200">
        <v>0.15</v>
      </c>
      <c r="P200">
        <v>130</v>
      </c>
      <c r="Q200">
        <v>8</v>
      </c>
    </row>
    <row r="201" spans="1:17" hidden="1" x14ac:dyDescent="0.3">
      <c r="A201" t="s">
        <v>802</v>
      </c>
      <c r="B201" t="s">
        <v>803</v>
      </c>
      <c r="C201" s="1" t="str">
        <f t="shared" si="12"/>
        <v>12:0004</v>
      </c>
      <c r="D201" s="1" t="str">
        <f t="shared" si="13"/>
        <v>12:0029</v>
      </c>
      <c r="E201" t="s">
        <v>804</v>
      </c>
      <c r="F201" t="s">
        <v>805</v>
      </c>
      <c r="H201">
        <v>56.669837600000001</v>
      </c>
      <c r="I201">
        <v>-130.0475935</v>
      </c>
      <c r="J201" s="1" t="str">
        <f t="shared" si="14"/>
        <v>Fluid (stream)</v>
      </c>
      <c r="K201" s="1" t="str">
        <f t="shared" si="15"/>
        <v>Untreated Water</v>
      </c>
      <c r="O201">
        <v>2.5000000000000001E-2</v>
      </c>
      <c r="P201">
        <v>64</v>
      </c>
      <c r="Q201">
        <v>7</v>
      </c>
    </row>
    <row r="202" spans="1:17" hidden="1" x14ac:dyDescent="0.3">
      <c r="A202" t="s">
        <v>806</v>
      </c>
      <c r="B202" t="s">
        <v>807</v>
      </c>
      <c r="C202" s="1" t="str">
        <f t="shared" si="12"/>
        <v>12:0004</v>
      </c>
      <c r="D202" s="1" t="str">
        <f t="shared" si="13"/>
        <v>12:0029</v>
      </c>
      <c r="E202" t="s">
        <v>804</v>
      </c>
      <c r="F202" t="s">
        <v>808</v>
      </c>
      <c r="H202">
        <v>56.669837600000001</v>
      </c>
      <c r="I202">
        <v>-130.0475935</v>
      </c>
      <c r="J202" s="1" t="str">
        <f t="shared" si="14"/>
        <v>Fluid (stream)</v>
      </c>
      <c r="K202" s="1" t="str">
        <f t="shared" si="15"/>
        <v>Untreated Water</v>
      </c>
      <c r="O202">
        <v>2.5000000000000001E-2</v>
      </c>
      <c r="P202">
        <v>64</v>
      </c>
      <c r="Q202">
        <v>7.1</v>
      </c>
    </row>
    <row r="203" spans="1:17" hidden="1" x14ac:dyDescent="0.3">
      <c r="A203" t="s">
        <v>809</v>
      </c>
      <c r="B203" t="s">
        <v>810</v>
      </c>
      <c r="C203" s="1" t="str">
        <f t="shared" si="12"/>
        <v>12:0004</v>
      </c>
      <c r="D203" s="1" t="str">
        <f t="shared" si="13"/>
        <v>12:0029</v>
      </c>
      <c r="E203" t="s">
        <v>811</v>
      </c>
      <c r="F203" t="s">
        <v>812</v>
      </c>
      <c r="H203">
        <v>56.6730424</v>
      </c>
      <c r="I203">
        <v>-130.03498579999999</v>
      </c>
      <c r="J203" s="1" t="str">
        <f t="shared" si="14"/>
        <v>Fluid (stream)</v>
      </c>
      <c r="K203" s="1" t="str">
        <f t="shared" si="15"/>
        <v>Untreated Water</v>
      </c>
      <c r="O203">
        <v>2.5000000000000001E-2</v>
      </c>
      <c r="P203">
        <v>48</v>
      </c>
      <c r="Q203">
        <v>7.3</v>
      </c>
    </row>
    <row r="204" spans="1:17" hidden="1" x14ac:dyDescent="0.3">
      <c r="A204" t="s">
        <v>813</v>
      </c>
      <c r="B204" t="s">
        <v>814</v>
      </c>
      <c r="C204" s="1" t="str">
        <f t="shared" si="12"/>
        <v>12:0004</v>
      </c>
      <c r="D204" s="1" t="str">
        <f t="shared" si="13"/>
        <v>12:0029</v>
      </c>
      <c r="E204" t="s">
        <v>815</v>
      </c>
      <c r="F204" t="s">
        <v>816</v>
      </c>
      <c r="H204">
        <v>56.677342699999997</v>
      </c>
      <c r="I204">
        <v>-130.0045993</v>
      </c>
      <c r="J204" s="1" t="str">
        <f t="shared" si="14"/>
        <v>Fluid (stream)</v>
      </c>
      <c r="K204" s="1" t="str">
        <f t="shared" si="15"/>
        <v>Untreated Water</v>
      </c>
      <c r="O204">
        <v>2.5000000000000001E-2</v>
      </c>
      <c r="P204">
        <v>56</v>
      </c>
      <c r="Q204">
        <v>7.2</v>
      </c>
    </row>
    <row r="205" spans="1:17" hidden="1" x14ac:dyDescent="0.3">
      <c r="A205" t="s">
        <v>817</v>
      </c>
      <c r="B205" t="s">
        <v>818</v>
      </c>
      <c r="C205" s="1" t="str">
        <f t="shared" si="12"/>
        <v>12:0004</v>
      </c>
      <c r="D205" s="1" t="str">
        <f t="shared" si="13"/>
        <v>12:0029</v>
      </c>
      <c r="E205" t="s">
        <v>819</v>
      </c>
      <c r="F205" t="s">
        <v>820</v>
      </c>
      <c r="H205">
        <v>56.700543699999997</v>
      </c>
      <c r="I205">
        <v>-130.03611290000001</v>
      </c>
      <c r="J205" s="1" t="str">
        <f t="shared" si="14"/>
        <v>Fluid (stream)</v>
      </c>
      <c r="K205" s="1" t="str">
        <f t="shared" si="15"/>
        <v>Untreated Water</v>
      </c>
      <c r="O205">
        <v>2.5000000000000001E-2</v>
      </c>
      <c r="P205">
        <v>34</v>
      </c>
      <c r="Q205">
        <v>7.1</v>
      </c>
    </row>
    <row r="206" spans="1:17" hidden="1" x14ac:dyDescent="0.3">
      <c r="A206" t="s">
        <v>821</v>
      </c>
      <c r="B206" t="s">
        <v>822</v>
      </c>
      <c r="C206" s="1" t="str">
        <f t="shared" si="12"/>
        <v>12:0004</v>
      </c>
      <c r="D206" s="1" t="str">
        <f t="shared" si="13"/>
        <v>12:0029</v>
      </c>
      <c r="E206" t="s">
        <v>823</v>
      </c>
      <c r="F206" t="s">
        <v>824</v>
      </c>
      <c r="H206">
        <v>56.7037817</v>
      </c>
      <c r="I206">
        <v>-130.04752020000001</v>
      </c>
      <c r="J206" s="1" t="str">
        <f t="shared" si="14"/>
        <v>Fluid (stream)</v>
      </c>
      <c r="K206" s="1" t="str">
        <f t="shared" si="15"/>
        <v>Untreated Water</v>
      </c>
      <c r="O206">
        <v>2.5000000000000001E-2</v>
      </c>
      <c r="P206">
        <v>32</v>
      </c>
      <c r="Q206">
        <v>6.9</v>
      </c>
    </row>
    <row r="207" spans="1:17" hidden="1" x14ac:dyDescent="0.3">
      <c r="A207" t="s">
        <v>825</v>
      </c>
      <c r="B207" t="s">
        <v>826</v>
      </c>
      <c r="C207" s="1" t="str">
        <f t="shared" si="12"/>
        <v>12:0004</v>
      </c>
      <c r="D207" s="1" t="str">
        <f t="shared" si="13"/>
        <v>12:0029</v>
      </c>
      <c r="E207" t="s">
        <v>827</v>
      </c>
      <c r="F207" t="s">
        <v>828</v>
      </c>
      <c r="H207">
        <v>56.689805399999997</v>
      </c>
      <c r="I207">
        <v>-130.11451450000001</v>
      </c>
      <c r="J207" s="1" t="str">
        <f t="shared" si="14"/>
        <v>Fluid (stream)</v>
      </c>
      <c r="K207" s="1" t="str">
        <f t="shared" si="15"/>
        <v>Untreated Water</v>
      </c>
      <c r="O207">
        <v>2.5000000000000001E-2</v>
      </c>
      <c r="P207">
        <v>30</v>
      </c>
      <c r="Q207">
        <v>7.5</v>
      </c>
    </row>
    <row r="208" spans="1:17" hidden="1" x14ac:dyDescent="0.3">
      <c r="A208" t="s">
        <v>829</v>
      </c>
      <c r="B208" t="s">
        <v>830</v>
      </c>
      <c r="C208" s="1" t="str">
        <f t="shared" si="12"/>
        <v>12:0004</v>
      </c>
      <c r="D208" s="1" t="str">
        <f t="shared" si="13"/>
        <v>12:0029</v>
      </c>
      <c r="E208" t="s">
        <v>831</v>
      </c>
      <c r="F208" t="s">
        <v>832</v>
      </c>
      <c r="H208">
        <v>56.691844799999998</v>
      </c>
      <c r="I208">
        <v>-130.1364379</v>
      </c>
      <c r="J208" s="1" t="str">
        <f t="shared" si="14"/>
        <v>Fluid (stream)</v>
      </c>
      <c r="K208" s="1" t="str">
        <f t="shared" si="15"/>
        <v>Untreated Water</v>
      </c>
      <c r="O208">
        <v>2.5000000000000001E-2</v>
      </c>
      <c r="P208">
        <v>40</v>
      </c>
      <c r="Q208">
        <v>6.9</v>
      </c>
    </row>
    <row r="209" spans="1:17" hidden="1" x14ac:dyDescent="0.3">
      <c r="A209" t="s">
        <v>833</v>
      </c>
      <c r="B209" t="s">
        <v>834</v>
      </c>
      <c r="C209" s="1" t="str">
        <f t="shared" si="12"/>
        <v>12:0004</v>
      </c>
      <c r="D209" s="1" t="str">
        <f t="shared" si="13"/>
        <v>12:0029</v>
      </c>
      <c r="E209" t="s">
        <v>835</v>
      </c>
      <c r="F209" t="s">
        <v>836</v>
      </c>
      <c r="H209">
        <v>56.689389599999998</v>
      </c>
      <c r="I209">
        <v>-130.08935880000001</v>
      </c>
      <c r="J209" s="1" t="str">
        <f t="shared" si="14"/>
        <v>Fluid (stream)</v>
      </c>
      <c r="K209" s="1" t="str">
        <f t="shared" si="15"/>
        <v>Untreated Water</v>
      </c>
      <c r="O209">
        <v>2.5000000000000001E-2</v>
      </c>
      <c r="P209">
        <v>42</v>
      </c>
      <c r="Q209">
        <v>7.7</v>
      </c>
    </row>
    <row r="210" spans="1:17" hidden="1" x14ac:dyDescent="0.3">
      <c r="A210" t="s">
        <v>837</v>
      </c>
      <c r="B210" t="s">
        <v>838</v>
      </c>
      <c r="C210" s="1" t="str">
        <f t="shared" si="12"/>
        <v>12:0004</v>
      </c>
      <c r="D210" s="1" t="str">
        <f t="shared" si="13"/>
        <v>12:0029</v>
      </c>
      <c r="E210" t="s">
        <v>839</v>
      </c>
      <c r="F210" t="s">
        <v>840</v>
      </c>
      <c r="H210">
        <v>56.705029099999997</v>
      </c>
      <c r="I210">
        <v>-130.06991529999999</v>
      </c>
      <c r="J210" s="1" t="str">
        <f t="shared" si="14"/>
        <v>Fluid (stream)</v>
      </c>
      <c r="K210" s="1" t="str">
        <f t="shared" si="15"/>
        <v>Untreated Water</v>
      </c>
      <c r="O210">
        <v>2.5000000000000001E-2</v>
      </c>
      <c r="P210">
        <v>36</v>
      </c>
      <c r="Q210">
        <v>7.5</v>
      </c>
    </row>
    <row r="211" spans="1:17" hidden="1" x14ac:dyDescent="0.3">
      <c r="A211" t="s">
        <v>841</v>
      </c>
      <c r="B211" t="s">
        <v>842</v>
      </c>
      <c r="C211" s="1" t="str">
        <f t="shared" si="12"/>
        <v>12:0004</v>
      </c>
      <c r="D211" s="1" t="str">
        <f t="shared" si="13"/>
        <v>12:0029</v>
      </c>
      <c r="E211" t="s">
        <v>843</v>
      </c>
      <c r="F211" t="s">
        <v>844</v>
      </c>
      <c r="H211">
        <v>56.715131700000001</v>
      </c>
      <c r="I211">
        <v>-130.11057339999999</v>
      </c>
      <c r="J211" s="1" t="str">
        <f t="shared" si="14"/>
        <v>Fluid (stream)</v>
      </c>
      <c r="K211" s="1" t="str">
        <f t="shared" si="15"/>
        <v>Untreated Water</v>
      </c>
      <c r="O211">
        <v>2.5000000000000001E-2</v>
      </c>
      <c r="P211">
        <v>34</v>
      </c>
      <c r="Q211">
        <v>7</v>
      </c>
    </row>
    <row r="212" spans="1:17" hidden="1" x14ac:dyDescent="0.3">
      <c r="A212" t="s">
        <v>845</v>
      </c>
      <c r="B212" t="s">
        <v>846</v>
      </c>
      <c r="C212" s="1" t="str">
        <f t="shared" si="12"/>
        <v>12:0004</v>
      </c>
      <c r="D212" s="1" t="str">
        <f t="shared" si="13"/>
        <v>12:0029</v>
      </c>
      <c r="E212" t="s">
        <v>847</v>
      </c>
      <c r="F212" t="s">
        <v>848</v>
      </c>
      <c r="H212">
        <v>56.712307500000001</v>
      </c>
      <c r="I212">
        <v>-130.0771134</v>
      </c>
      <c r="J212" s="1" t="str">
        <f t="shared" si="14"/>
        <v>Fluid (stream)</v>
      </c>
      <c r="K212" s="1" t="str">
        <f t="shared" si="15"/>
        <v>Untreated Water</v>
      </c>
      <c r="O212">
        <v>2.5000000000000001E-2</v>
      </c>
      <c r="P212">
        <v>30</v>
      </c>
      <c r="Q212">
        <v>7.3</v>
      </c>
    </row>
    <row r="213" spans="1:17" hidden="1" x14ac:dyDescent="0.3">
      <c r="A213" t="s">
        <v>849</v>
      </c>
      <c r="B213" t="s">
        <v>850</v>
      </c>
      <c r="C213" s="1" t="str">
        <f t="shared" si="12"/>
        <v>12:0004</v>
      </c>
      <c r="D213" s="1" t="str">
        <f t="shared" si="13"/>
        <v>12:0029</v>
      </c>
      <c r="E213" t="s">
        <v>851</v>
      </c>
      <c r="F213" t="s">
        <v>852</v>
      </c>
      <c r="H213">
        <v>56.724474100000002</v>
      </c>
      <c r="I213">
        <v>-130.1157676</v>
      </c>
      <c r="J213" s="1" t="str">
        <f t="shared" si="14"/>
        <v>Fluid (stream)</v>
      </c>
      <c r="K213" s="1" t="str">
        <f t="shared" si="15"/>
        <v>Untreated Water</v>
      </c>
      <c r="O213">
        <v>2.5000000000000001E-2</v>
      </c>
      <c r="P213">
        <v>26</v>
      </c>
      <c r="Q213">
        <v>6.8</v>
      </c>
    </row>
    <row r="214" spans="1:17" hidden="1" x14ac:dyDescent="0.3">
      <c r="A214" t="s">
        <v>853</v>
      </c>
      <c r="B214" t="s">
        <v>854</v>
      </c>
      <c r="C214" s="1" t="str">
        <f t="shared" si="12"/>
        <v>12:0004</v>
      </c>
      <c r="D214" s="1" t="str">
        <f t="shared" si="13"/>
        <v>12:0029</v>
      </c>
      <c r="E214" t="s">
        <v>855</v>
      </c>
      <c r="F214" t="s">
        <v>856</v>
      </c>
      <c r="H214">
        <v>56.7327467</v>
      </c>
      <c r="I214">
        <v>-130.120001</v>
      </c>
      <c r="J214" s="1" t="str">
        <f t="shared" si="14"/>
        <v>Fluid (stream)</v>
      </c>
      <c r="K214" s="1" t="str">
        <f t="shared" si="15"/>
        <v>Untreated Water</v>
      </c>
      <c r="O214">
        <v>2.5000000000000001E-2</v>
      </c>
      <c r="P214">
        <v>28</v>
      </c>
      <c r="Q214">
        <v>6.8</v>
      </c>
    </row>
    <row r="215" spans="1:17" hidden="1" x14ac:dyDescent="0.3">
      <c r="A215" t="s">
        <v>857</v>
      </c>
      <c r="B215" t="s">
        <v>858</v>
      </c>
      <c r="C215" s="1" t="str">
        <f t="shared" si="12"/>
        <v>12:0004</v>
      </c>
      <c r="D215" s="1" t="str">
        <f t="shared" si="13"/>
        <v>12:0029</v>
      </c>
      <c r="E215" t="s">
        <v>859</v>
      </c>
      <c r="F215" t="s">
        <v>860</v>
      </c>
      <c r="H215">
        <v>56.736808699999997</v>
      </c>
      <c r="I215">
        <v>-130.11788189999999</v>
      </c>
      <c r="J215" s="1" t="str">
        <f t="shared" si="14"/>
        <v>Fluid (stream)</v>
      </c>
      <c r="K215" s="1" t="str">
        <f t="shared" si="15"/>
        <v>Untreated Water</v>
      </c>
      <c r="O215">
        <v>2.5000000000000001E-2</v>
      </c>
      <c r="P215">
        <v>28</v>
      </c>
      <c r="Q215">
        <v>6.4</v>
      </c>
    </row>
    <row r="216" spans="1:17" hidden="1" x14ac:dyDescent="0.3">
      <c r="A216" t="s">
        <v>861</v>
      </c>
      <c r="B216" t="s">
        <v>862</v>
      </c>
      <c r="C216" s="1" t="str">
        <f t="shared" si="12"/>
        <v>12:0004</v>
      </c>
      <c r="D216" s="1" t="str">
        <f t="shared" si="13"/>
        <v>12:0029</v>
      </c>
      <c r="E216" t="s">
        <v>863</v>
      </c>
      <c r="F216" t="s">
        <v>864</v>
      </c>
      <c r="H216">
        <v>56.794873299999999</v>
      </c>
      <c r="I216">
        <v>-130.00683889999999</v>
      </c>
      <c r="J216" s="1" t="str">
        <f t="shared" si="14"/>
        <v>Fluid (stream)</v>
      </c>
      <c r="K216" s="1" t="str">
        <f t="shared" si="15"/>
        <v>Untreated Water</v>
      </c>
      <c r="O216">
        <v>2.5000000000000001E-2</v>
      </c>
      <c r="P216">
        <v>52</v>
      </c>
      <c r="Q216">
        <v>7.2</v>
      </c>
    </row>
    <row r="217" spans="1:17" hidden="1" x14ac:dyDescent="0.3">
      <c r="A217" t="s">
        <v>865</v>
      </c>
      <c r="B217" t="s">
        <v>866</v>
      </c>
      <c r="C217" s="1" t="str">
        <f t="shared" si="12"/>
        <v>12:0004</v>
      </c>
      <c r="D217" s="1" t="str">
        <f t="shared" si="13"/>
        <v>12:0029</v>
      </c>
      <c r="E217" t="s">
        <v>867</v>
      </c>
      <c r="F217" t="s">
        <v>868</v>
      </c>
      <c r="H217">
        <v>56.773021499999999</v>
      </c>
      <c r="I217">
        <v>-130.02716960000001</v>
      </c>
      <c r="J217" s="1" t="str">
        <f t="shared" si="14"/>
        <v>Fluid (stream)</v>
      </c>
      <c r="K217" s="1" t="str">
        <f t="shared" si="15"/>
        <v>Untreated Water</v>
      </c>
      <c r="O217">
        <v>2.5000000000000001E-2</v>
      </c>
      <c r="P217">
        <v>40</v>
      </c>
      <c r="Q217">
        <v>6.7</v>
      </c>
    </row>
    <row r="218" spans="1:17" hidden="1" x14ac:dyDescent="0.3">
      <c r="A218" t="s">
        <v>869</v>
      </c>
      <c r="B218" t="s">
        <v>870</v>
      </c>
      <c r="C218" s="1" t="str">
        <f t="shared" si="12"/>
        <v>12:0004</v>
      </c>
      <c r="D218" s="1" t="str">
        <f t="shared" si="13"/>
        <v>12:0029</v>
      </c>
      <c r="E218" t="s">
        <v>871</v>
      </c>
      <c r="F218" t="s">
        <v>872</v>
      </c>
      <c r="H218">
        <v>56.771492600000002</v>
      </c>
      <c r="I218">
        <v>-130.0207954</v>
      </c>
      <c r="J218" s="1" t="str">
        <f t="shared" si="14"/>
        <v>Fluid (stream)</v>
      </c>
      <c r="K218" s="1" t="str">
        <f t="shared" si="15"/>
        <v>Untreated Water</v>
      </c>
      <c r="O218">
        <v>2.5000000000000001E-2</v>
      </c>
      <c r="P218">
        <v>34</v>
      </c>
      <c r="Q218">
        <v>6.2</v>
      </c>
    </row>
    <row r="219" spans="1:17" hidden="1" x14ac:dyDescent="0.3">
      <c r="A219" t="s">
        <v>873</v>
      </c>
      <c r="B219" t="s">
        <v>874</v>
      </c>
      <c r="C219" s="1" t="str">
        <f t="shared" si="12"/>
        <v>12:0004</v>
      </c>
      <c r="D219" s="1" t="str">
        <f t="shared" si="13"/>
        <v>12:0029</v>
      </c>
      <c r="E219" t="s">
        <v>875</v>
      </c>
      <c r="F219" t="s">
        <v>876</v>
      </c>
      <c r="H219">
        <v>56.766893500000002</v>
      </c>
      <c r="I219">
        <v>-130.0908609</v>
      </c>
      <c r="J219" s="1" t="str">
        <f t="shared" si="14"/>
        <v>Fluid (stream)</v>
      </c>
      <c r="K219" s="1" t="str">
        <f t="shared" si="15"/>
        <v>Untreated Water</v>
      </c>
      <c r="O219">
        <v>2.5000000000000001E-2</v>
      </c>
      <c r="P219">
        <v>24</v>
      </c>
      <c r="Q219">
        <v>6.9</v>
      </c>
    </row>
    <row r="220" spans="1:17" hidden="1" x14ac:dyDescent="0.3">
      <c r="A220" t="s">
        <v>877</v>
      </c>
      <c r="B220" t="s">
        <v>878</v>
      </c>
      <c r="C220" s="1" t="str">
        <f t="shared" si="12"/>
        <v>12:0004</v>
      </c>
      <c r="D220" s="1" t="str">
        <f t="shared" si="13"/>
        <v>12:0029</v>
      </c>
      <c r="E220" t="s">
        <v>879</v>
      </c>
      <c r="F220" t="s">
        <v>880</v>
      </c>
      <c r="H220">
        <v>56.768232099999999</v>
      </c>
      <c r="I220">
        <v>-130.082604</v>
      </c>
      <c r="J220" s="1" t="str">
        <f t="shared" si="14"/>
        <v>Fluid (stream)</v>
      </c>
      <c r="K220" s="1" t="str">
        <f t="shared" si="15"/>
        <v>Untreated Water</v>
      </c>
      <c r="O220">
        <v>2.5000000000000001E-2</v>
      </c>
      <c r="P220">
        <v>32</v>
      </c>
      <c r="Q220">
        <v>6.9</v>
      </c>
    </row>
    <row r="221" spans="1:17" hidden="1" x14ac:dyDescent="0.3">
      <c r="A221" t="s">
        <v>881</v>
      </c>
      <c r="B221" t="s">
        <v>882</v>
      </c>
      <c r="C221" s="1" t="str">
        <f t="shared" si="12"/>
        <v>12:0004</v>
      </c>
      <c r="D221" s="1" t="str">
        <f t="shared" si="13"/>
        <v>12:0029</v>
      </c>
      <c r="E221" t="s">
        <v>883</v>
      </c>
      <c r="F221" t="s">
        <v>884</v>
      </c>
      <c r="H221">
        <v>56.758982600000003</v>
      </c>
      <c r="I221">
        <v>-130.1057145</v>
      </c>
      <c r="J221" s="1" t="str">
        <f t="shared" si="14"/>
        <v>Fluid (stream)</v>
      </c>
      <c r="K221" s="1" t="str">
        <f t="shared" si="15"/>
        <v>Untreated Water</v>
      </c>
      <c r="O221">
        <v>2.5000000000000001E-2</v>
      </c>
      <c r="P221">
        <v>26</v>
      </c>
      <c r="Q221">
        <v>7.1</v>
      </c>
    </row>
    <row r="222" spans="1:17" hidden="1" x14ac:dyDescent="0.3">
      <c r="A222" t="s">
        <v>885</v>
      </c>
      <c r="B222" t="s">
        <v>886</v>
      </c>
      <c r="C222" s="1" t="str">
        <f t="shared" si="12"/>
        <v>12:0004</v>
      </c>
      <c r="D222" s="1" t="str">
        <f t="shared" si="13"/>
        <v>12:0029</v>
      </c>
      <c r="E222" t="s">
        <v>883</v>
      </c>
      <c r="F222" t="s">
        <v>887</v>
      </c>
      <c r="H222">
        <v>56.758982600000003</v>
      </c>
      <c r="I222">
        <v>-130.1057145</v>
      </c>
      <c r="J222" s="1" t="str">
        <f t="shared" si="14"/>
        <v>Fluid (stream)</v>
      </c>
      <c r="K222" s="1" t="str">
        <f t="shared" si="15"/>
        <v>Untreated Water</v>
      </c>
      <c r="O222">
        <v>2.5000000000000001E-2</v>
      </c>
      <c r="P222">
        <v>26</v>
      </c>
      <c r="Q222">
        <v>6.9</v>
      </c>
    </row>
    <row r="223" spans="1:17" hidden="1" x14ac:dyDescent="0.3">
      <c r="A223" t="s">
        <v>888</v>
      </c>
      <c r="B223" t="s">
        <v>889</v>
      </c>
      <c r="C223" s="1" t="str">
        <f t="shared" si="12"/>
        <v>12:0004</v>
      </c>
      <c r="D223" s="1" t="str">
        <f t="shared" si="13"/>
        <v>12:0029</v>
      </c>
      <c r="E223" t="s">
        <v>890</v>
      </c>
      <c r="F223" t="s">
        <v>891</v>
      </c>
      <c r="H223">
        <v>56.761163699999997</v>
      </c>
      <c r="I223">
        <v>-130.15650840000001</v>
      </c>
      <c r="J223" s="1" t="str">
        <f t="shared" si="14"/>
        <v>Fluid (stream)</v>
      </c>
      <c r="K223" s="1" t="str">
        <f t="shared" si="15"/>
        <v>Untreated Water</v>
      </c>
      <c r="O223">
        <v>2.5000000000000001E-2</v>
      </c>
      <c r="P223">
        <v>30</v>
      </c>
      <c r="Q223">
        <v>6.7</v>
      </c>
    </row>
    <row r="224" spans="1:17" hidden="1" x14ac:dyDescent="0.3">
      <c r="A224" t="s">
        <v>892</v>
      </c>
      <c r="B224" t="s">
        <v>893</v>
      </c>
      <c r="C224" s="1" t="str">
        <f t="shared" si="12"/>
        <v>12:0004</v>
      </c>
      <c r="D224" s="1" t="str">
        <f t="shared" si="13"/>
        <v>12:0029</v>
      </c>
      <c r="E224" t="s">
        <v>894</v>
      </c>
      <c r="F224" t="s">
        <v>895</v>
      </c>
      <c r="H224">
        <v>56.743305900000003</v>
      </c>
      <c r="I224">
        <v>-130.1840354</v>
      </c>
      <c r="J224" s="1" t="str">
        <f t="shared" si="14"/>
        <v>Fluid (stream)</v>
      </c>
      <c r="K224" s="1" t="str">
        <f t="shared" si="15"/>
        <v>Untreated Water</v>
      </c>
      <c r="O224">
        <v>2.5000000000000001E-2</v>
      </c>
      <c r="P224">
        <v>46</v>
      </c>
      <c r="Q224">
        <v>6.6</v>
      </c>
    </row>
    <row r="225" spans="1:17" hidden="1" x14ac:dyDescent="0.3">
      <c r="A225" t="s">
        <v>896</v>
      </c>
      <c r="B225" t="s">
        <v>897</v>
      </c>
      <c r="C225" s="1" t="str">
        <f t="shared" si="12"/>
        <v>12:0004</v>
      </c>
      <c r="D225" s="1" t="str">
        <f t="shared" si="13"/>
        <v>12:0029</v>
      </c>
      <c r="E225" t="s">
        <v>898</v>
      </c>
      <c r="F225" t="s">
        <v>899</v>
      </c>
      <c r="H225">
        <v>56.731861700000003</v>
      </c>
      <c r="I225">
        <v>-130.17904949999999</v>
      </c>
      <c r="J225" s="1" t="str">
        <f t="shared" si="14"/>
        <v>Fluid (stream)</v>
      </c>
      <c r="K225" s="1" t="str">
        <f t="shared" si="15"/>
        <v>Untreated Water</v>
      </c>
      <c r="O225">
        <v>2.5000000000000001E-2</v>
      </c>
      <c r="P225">
        <v>38</v>
      </c>
      <c r="Q225">
        <v>6.7</v>
      </c>
    </row>
    <row r="226" spans="1:17" hidden="1" x14ac:dyDescent="0.3">
      <c r="A226" t="s">
        <v>900</v>
      </c>
      <c r="B226" t="s">
        <v>901</v>
      </c>
      <c r="C226" s="1" t="str">
        <f t="shared" si="12"/>
        <v>12:0004</v>
      </c>
      <c r="D226" s="1" t="str">
        <f t="shared" si="13"/>
        <v>12:0029</v>
      </c>
      <c r="E226" t="s">
        <v>902</v>
      </c>
      <c r="F226" t="s">
        <v>903</v>
      </c>
      <c r="H226">
        <v>56.754224299999997</v>
      </c>
      <c r="I226">
        <v>-130.18092759999999</v>
      </c>
      <c r="J226" s="1" t="str">
        <f t="shared" si="14"/>
        <v>Fluid (stream)</v>
      </c>
      <c r="K226" s="1" t="str">
        <f t="shared" si="15"/>
        <v>Untreated Water</v>
      </c>
      <c r="O226">
        <v>2.5000000000000001E-2</v>
      </c>
      <c r="P226">
        <v>32</v>
      </c>
      <c r="Q226">
        <v>6.5</v>
      </c>
    </row>
    <row r="227" spans="1:17" hidden="1" x14ac:dyDescent="0.3">
      <c r="A227" t="s">
        <v>904</v>
      </c>
      <c r="B227" t="s">
        <v>905</v>
      </c>
      <c r="C227" s="1" t="str">
        <f t="shared" si="12"/>
        <v>12:0004</v>
      </c>
      <c r="D227" s="1" t="str">
        <f t="shared" si="13"/>
        <v>12:0029</v>
      </c>
      <c r="E227" t="s">
        <v>906</v>
      </c>
      <c r="F227" t="s">
        <v>907</v>
      </c>
      <c r="H227">
        <v>56.761508900000003</v>
      </c>
      <c r="I227">
        <v>-130.19157569999999</v>
      </c>
      <c r="J227" s="1" t="str">
        <f t="shared" si="14"/>
        <v>Fluid (stream)</v>
      </c>
      <c r="K227" s="1" t="str">
        <f t="shared" si="15"/>
        <v>Untreated Water</v>
      </c>
      <c r="O227">
        <v>2.5000000000000001E-2</v>
      </c>
      <c r="P227">
        <v>30</v>
      </c>
      <c r="Q227">
        <v>6.4</v>
      </c>
    </row>
    <row r="228" spans="1:17" hidden="1" x14ac:dyDescent="0.3">
      <c r="A228" t="s">
        <v>908</v>
      </c>
      <c r="B228" t="s">
        <v>909</v>
      </c>
      <c r="C228" s="1" t="str">
        <f t="shared" si="12"/>
        <v>12:0004</v>
      </c>
      <c r="D228" s="1" t="str">
        <f t="shared" si="13"/>
        <v>12:0029</v>
      </c>
      <c r="E228" t="s">
        <v>910</v>
      </c>
      <c r="F228" t="s">
        <v>911</v>
      </c>
      <c r="H228">
        <v>56.752001399999997</v>
      </c>
      <c r="I228">
        <v>-130.19556059999999</v>
      </c>
      <c r="J228" s="1" t="str">
        <f t="shared" si="14"/>
        <v>Fluid (stream)</v>
      </c>
      <c r="K228" s="1" t="str">
        <f t="shared" si="15"/>
        <v>Untreated Water</v>
      </c>
      <c r="O228">
        <v>2.5000000000000001E-2</v>
      </c>
      <c r="P228">
        <v>34</v>
      </c>
      <c r="Q228">
        <v>6.8</v>
      </c>
    </row>
    <row r="229" spans="1:17" hidden="1" x14ac:dyDescent="0.3">
      <c r="A229" t="s">
        <v>912</v>
      </c>
      <c r="B229" t="s">
        <v>913</v>
      </c>
      <c r="C229" s="1" t="str">
        <f t="shared" si="12"/>
        <v>12:0004</v>
      </c>
      <c r="D229" s="1" t="str">
        <f t="shared" si="13"/>
        <v>12:0029</v>
      </c>
      <c r="E229" t="s">
        <v>914</v>
      </c>
      <c r="F229" t="s">
        <v>915</v>
      </c>
      <c r="H229">
        <v>56.775159500000001</v>
      </c>
      <c r="I229">
        <v>-130.22756609999999</v>
      </c>
      <c r="J229" s="1" t="str">
        <f t="shared" si="14"/>
        <v>Fluid (stream)</v>
      </c>
      <c r="K229" s="1" t="str">
        <f t="shared" si="15"/>
        <v>Untreated Water</v>
      </c>
      <c r="O229">
        <v>2.5000000000000001E-2</v>
      </c>
      <c r="P229">
        <v>30</v>
      </c>
      <c r="Q229">
        <v>6.5</v>
      </c>
    </row>
    <row r="230" spans="1:17" hidden="1" x14ac:dyDescent="0.3">
      <c r="A230" t="s">
        <v>916</v>
      </c>
      <c r="B230" t="s">
        <v>917</v>
      </c>
      <c r="C230" s="1" t="str">
        <f t="shared" si="12"/>
        <v>12:0004</v>
      </c>
      <c r="D230" s="1" t="str">
        <f t="shared" si="13"/>
        <v>12:0029</v>
      </c>
      <c r="E230" t="s">
        <v>918</v>
      </c>
      <c r="F230" t="s">
        <v>919</v>
      </c>
      <c r="H230">
        <v>56.7711793</v>
      </c>
      <c r="I230">
        <v>-130.23124920000001</v>
      </c>
      <c r="J230" s="1" t="str">
        <f t="shared" si="14"/>
        <v>Fluid (stream)</v>
      </c>
      <c r="K230" s="1" t="str">
        <f t="shared" si="15"/>
        <v>Untreated Water</v>
      </c>
      <c r="O230">
        <v>2.5000000000000001E-2</v>
      </c>
      <c r="P230">
        <v>30</v>
      </c>
      <c r="Q230">
        <v>6.9</v>
      </c>
    </row>
    <row r="231" spans="1:17" hidden="1" x14ac:dyDescent="0.3">
      <c r="A231" t="s">
        <v>920</v>
      </c>
      <c r="B231" t="s">
        <v>921</v>
      </c>
      <c r="C231" s="1" t="str">
        <f t="shared" si="12"/>
        <v>12:0004</v>
      </c>
      <c r="D231" s="1" t="str">
        <f t="shared" si="13"/>
        <v>12:0029</v>
      </c>
      <c r="E231" t="s">
        <v>922</v>
      </c>
      <c r="F231" t="s">
        <v>923</v>
      </c>
      <c r="H231">
        <v>56.785749199999998</v>
      </c>
      <c r="I231">
        <v>-130.19342140000001</v>
      </c>
      <c r="J231" s="1" t="str">
        <f t="shared" si="14"/>
        <v>Fluid (stream)</v>
      </c>
      <c r="K231" s="1" t="str">
        <f t="shared" si="15"/>
        <v>Untreated Water</v>
      </c>
      <c r="O231">
        <v>2.5000000000000001E-2</v>
      </c>
      <c r="P231">
        <v>28</v>
      </c>
      <c r="Q231">
        <v>6.9</v>
      </c>
    </row>
    <row r="232" spans="1:17" hidden="1" x14ac:dyDescent="0.3">
      <c r="A232" t="s">
        <v>924</v>
      </c>
      <c r="B232" t="s">
        <v>925</v>
      </c>
      <c r="C232" s="1" t="str">
        <f t="shared" si="12"/>
        <v>12:0004</v>
      </c>
      <c r="D232" s="1" t="str">
        <f t="shared" si="13"/>
        <v>12:0029</v>
      </c>
      <c r="E232" t="s">
        <v>926</v>
      </c>
      <c r="F232" t="s">
        <v>927</v>
      </c>
      <c r="H232">
        <v>56.784162700000003</v>
      </c>
      <c r="I232">
        <v>-130.1468844</v>
      </c>
      <c r="J232" s="1" t="str">
        <f t="shared" si="14"/>
        <v>Fluid (stream)</v>
      </c>
      <c r="K232" s="1" t="str">
        <f t="shared" si="15"/>
        <v>Untreated Water</v>
      </c>
      <c r="O232">
        <v>2.5000000000000001E-2</v>
      </c>
      <c r="P232">
        <v>26</v>
      </c>
      <c r="Q232">
        <v>6.8</v>
      </c>
    </row>
    <row r="233" spans="1:17" hidden="1" x14ac:dyDescent="0.3">
      <c r="A233" t="s">
        <v>928</v>
      </c>
      <c r="B233" t="s">
        <v>929</v>
      </c>
      <c r="C233" s="1" t="str">
        <f t="shared" si="12"/>
        <v>12:0004</v>
      </c>
      <c r="D233" s="1" t="str">
        <f t="shared" si="13"/>
        <v>12:0029</v>
      </c>
      <c r="E233" t="s">
        <v>930</v>
      </c>
      <c r="F233" t="s">
        <v>931</v>
      </c>
      <c r="H233">
        <v>56.799359500000001</v>
      </c>
      <c r="I233">
        <v>-130.1581382</v>
      </c>
      <c r="J233" s="1" t="str">
        <f t="shared" si="14"/>
        <v>Fluid (stream)</v>
      </c>
      <c r="K233" s="1" t="str">
        <f t="shared" si="15"/>
        <v>Untreated Water</v>
      </c>
      <c r="O233">
        <v>2.5000000000000001E-2</v>
      </c>
      <c r="P233">
        <v>32</v>
      </c>
      <c r="Q233">
        <v>6.6</v>
      </c>
    </row>
    <row r="234" spans="1:17" hidden="1" x14ac:dyDescent="0.3">
      <c r="A234" t="s">
        <v>932</v>
      </c>
      <c r="B234" t="s">
        <v>933</v>
      </c>
      <c r="C234" s="1" t="str">
        <f t="shared" si="12"/>
        <v>12:0004</v>
      </c>
      <c r="D234" s="1" t="str">
        <f t="shared" si="13"/>
        <v>12:0029</v>
      </c>
      <c r="E234" t="s">
        <v>934</v>
      </c>
      <c r="F234" t="s">
        <v>935</v>
      </c>
      <c r="H234">
        <v>56.800217500000002</v>
      </c>
      <c r="I234">
        <v>-130.1321102</v>
      </c>
      <c r="J234" s="1" t="str">
        <f t="shared" si="14"/>
        <v>Fluid (stream)</v>
      </c>
      <c r="K234" s="1" t="str">
        <f t="shared" si="15"/>
        <v>Untreated Water</v>
      </c>
      <c r="O234">
        <v>2.5000000000000001E-2</v>
      </c>
      <c r="P234">
        <v>24</v>
      </c>
      <c r="Q234">
        <v>6.9</v>
      </c>
    </row>
    <row r="235" spans="1:17" hidden="1" x14ac:dyDescent="0.3">
      <c r="A235" t="s">
        <v>936</v>
      </c>
      <c r="B235" t="s">
        <v>937</v>
      </c>
      <c r="C235" s="1" t="str">
        <f t="shared" si="12"/>
        <v>12:0004</v>
      </c>
      <c r="D235" s="1" t="str">
        <f t="shared" si="13"/>
        <v>12:0029</v>
      </c>
      <c r="E235" t="s">
        <v>938</v>
      </c>
      <c r="F235" t="s">
        <v>939</v>
      </c>
      <c r="H235">
        <v>56.8210531</v>
      </c>
      <c r="I235">
        <v>-130.1230036</v>
      </c>
      <c r="J235" s="1" t="str">
        <f t="shared" si="14"/>
        <v>Fluid (stream)</v>
      </c>
      <c r="K235" s="1" t="str">
        <f t="shared" si="15"/>
        <v>Untreated Water</v>
      </c>
      <c r="O235">
        <v>2.5000000000000001E-2</v>
      </c>
      <c r="P235">
        <v>30</v>
      </c>
      <c r="Q235">
        <v>6.6</v>
      </c>
    </row>
    <row r="236" spans="1:17" hidden="1" x14ac:dyDescent="0.3">
      <c r="A236" t="s">
        <v>940</v>
      </c>
      <c r="B236" t="s">
        <v>941</v>
      </c>
      <c r="C236" s="1" t="str">
        <f t="shared" si="12"/>
        <v>12:0004</v>
      </c>
      <c r="D236" s="1" t="str">
        <f t="shared" si="13"/>
        <v>12:0029</v>
      </c>
      <c r="E236" t="s">
        <v>942</v>
      </c>
      <c r="F236" t="s">
        <v>943</v>
      </c>
      <c r="H236">
        <v>56.815096400000002</v>
      </c>
      <c r="I236">
        <v>-130.12102390000001</v>
      </c>
      <c r="J236" s="1" t="str">
        <f t="shared" si="14"/>
        <v>Fluid (stream)</v>
      </c>
      <c r="K236" s="1" t="str">
        <f t="shared" si="15"/>
        <v>Untreated Water</v>
      </c>
      <c r="O236">
        <v>2.5000000000000001E-2</v>
      </c>
      <c r="P236">
        <v>38</v>
      </c>
      <c r="Q236">
        <v>6.8</v>
      </c>
    </row>
    <row r="237" spans="1:17" hidden="1" x14ac:dyDescent="0.3">
      <c r="A237" t="s">
        <v>944</v>
      </c>
      <c r="B237" t="s">
        <v>945</v>
      </c>
      <c r="C237" s="1" t="str">
        <f t="shared" si="12"/>
        <v>12:0004</v>
      </c>
      <c r="D237" s="1" t="str">
        <f t="shared" si="13"/>
        <v>12:0029</v>
      </c>
      <c r="E237" t="s">
        <v>946</v>
      </c>
      <c r="F237" t="s">
        <v>947</v>
      </c>
      <c r="H237">
        <v>56.815754400000003</v>
      </c>
      <c r="I237">
        <v>-130.12779320000001</v>
      </c>
      <c r="J237" s="1" t="str">
        <f t="shared" si="14"/>
        <v>Fluid (stream)</v>
      </c>
      <c r="K237" s="1" t="str">
        <f t="shared" si="15"/>
        <v>Untreated Water</v>
      </c>
      <c r="O237">
        <v>2.5000000000000001E-2</v>
      </c>
      <c r="P237">
        <v>36</v>
      </c>
      <c r="Q237">
        <v>6.8</v>
      </c>
    </row>
    <row r="238" spans="1:17" hidden="1" x14ac:dyDescent="0.3">
      <c r="A238" t="s">
        <v>948</v>
      </c>
      <c r="B238" t="s">
        <v>949</v>
      </c>
      <c r="C238" s="1" t="str">
        <f t="shared" si="12"/>
        <v>12:0004</v>
      </c>
      <c r="D238" s="1" t="str">
        <f t="shared" si="13"/>
        <v>12:0029</v>
      </c>
      <c r="E238" t="s">
        <v>950</v>
      </c>
      <c r="F238" t="s">
        <v>951</v>
      </c>
      <c r="H238">
        <v>56.849613900000001</v>
      </c>
      <c r="I238">
        <v>-130.0779933</v>
      </c>
      <c r="J238" s="1" t="str">
        <f t="shared" si="14"/>
        <v>Fluid (stream)</v>
      </c>
      <c r="K238" s="1" t="str">
        <f t="shared" si="15"/>
        <v>Untreated Water</v>
      </c>
      <c r="O238">
        <v>0.06</v>
      </c>
      <c r="P238">
        <v>92</v>
      </c>
      <c r="Q238">
        <v>7.3</v>
      </c>
    </row>
    <row r="239" spans="1:17" hidden="1" x14ac:dyDescent="0.3">
      <c r="A239" t="s">
        <v>952</v>
      </c>
      <c r="B239" t="s">
        <v>953</v>
      </c>
      <c r="C239" s="1" t="str">
        <f t="shared" si="12"/>
        <v>12:0004</v>
      </c>
      <c r="D239" s="1" t="str">
        <f t="shared" si="13"/>
        <v>12:0029</v>
      </c>
      <c r="E239" t="s">
        <v>954</v>
      </c>
      <c r="F239" t="s">
        <v>955</v>
      </c>
      <c r="H239">
        <v>56.837974199999998</v>
      </c>
      <c r="I239">
        <v>-130.0961825</v>
      </c>
      <c r="J239" s="1" t="str">
        <f t="shared" si="14"/>
        <v>Fluid (stream)</v>
      </c>
      <c r="K239" s="1" t="str">
        <f t="shared" si="15"/>
        <v>Untreated Water</v>
      </c>
      <c r="O239">
        <v>2.5000000000000001E-2</v>
      </c>
      <c r="P239">
        <v>44</v>
      </c>
      <c r="Q239">
        <v>6.8</v>
      </c>
    </row>
    <row r="240" spans="1:17" hidden="1" x14ac:dyDescent="0.3">
      <c r="A240" t="s">
        <v>956</v>
      </c>
      <c r="B240" t="s">
        <v>957</v>
      </c>
      <c r="C240" s="1" t="str">
        <f t="shared" si="12"/>
        <v>12:0004</v>
      </c>
      <c r="D240" s="1" t="str">
        <f t="shared" si="13"/>
        <v>12:0029</v>
      </c>
      <c r="E240" t="s">
        <v>958</v>
      </c>
      <c r="F240" t="s">
        <v>959</v>
      </c>
      <c r="H240">
        <v>56.855834399999999</v>
      </c>
      <c r="I240">
        <v>-130.06605210000001</v>
      </c>
      <c r="J240" s="1" t="str">
        <f t="shared" si="14"/>
        <v>Fluid (stream)</v>
      </c>
      <c r="K240" s="1" t="str">
        <f t="shared" si="15"/>
        <v>Untreated Water</v>
      </c>
      <c r="O240">
        <v>2.5000000000000001E-2</v>
      </c>
      <c r="P240">
        <v>82</v>
      </c>
      <c r="Q240">
        <v>7.5</v>
      </c>
    </row>
    <row r="241" spans="1:17" hidden="1" x14ac:dyDescent="0.3">
      <c r="A241" t="s">
        <v>960</v>
      </c>
      <c r="B241" t="s">
        <v>961</v>
      </c>
      <c r="C241" s="1" t="str">
        <f t="shared" si="12"/>
        <v>12:0004</v>
      </c>
      <c r="D241" s="1" t="str">
        <f t="shared" si="13"/>
        <v>12:0029</v>
      </c>
      <c r="E241" t="s">
        <v>962</v>
      </c>
      <c r="F241" t="s">
        <v>963</v>
      </c>
      <c r="H241">
        <v>56.805112200000003</v>
      </c>
      <c r="I241">
        <v>-130.058359</v>
      </c>
      <c r="J241" s="1" t="str">
        <f t="shared" si="14"/>
        <v>Fluid (stream)</v>
      </c>
      <c r="K241" s="1" t="str">
        <f t="shared" si="15"/>
        <v>Untreated Water</v>
      </c>
      <c r="O241">
        <v>2.5000000000000001E-2</v>
      </c>
      <c r="P241">
        <v>42</v>
      </c>
      <c r="Q241">
        <v>7.3</v>
      </c>
    </row>
    <row r="242" spans="1:17" hidden="1" x14ac:dyDescent="0.3">
      <c r="A242" t="s">
        <v>964</v>
      </c>
      <c r="B242" t="s">
        <v>965</v>
      </c>
      <c r="C242" s="1" t="str">
        <f t="shared" si="12"/>
        <v>12:0004</v>
      </c>
      <c r="D242" s="1" t="str">
        <f t="shared" si="13"/>
        <v>12:0029</v>
      </c>
      <c r="E242" t="s">
        <v>966</v>
      </c>
      <c r="F242" t="s">
        <v>967</v>
      </c>
      <c r="H242">
        <v>56.802938900000001</v>
      </c>
      <c r="I242">
        <v>-130.06461959999999</v>
      </c>
      <c r="J242" s="1" t="str">
        <f t="shared" si="14"/>
        <v>Fluid (stream)</v>
      </c>
      <c r="K242" s="1" t="str">
        <f t="shared" si="15"/>
        <v>Untreated Water</v>
      </c>
      <c r="O242">
        <v>2.5000000000000001E-2</v>
      </c>
      <c r="P242">
        <v>32</v>
      </c>
      <c r="Q242">
        <v>7.3</v>
      </c>
    </row>
    <row r="243" spans="1:17" hidden="1" x14ac:dyDescent="0.3">
      <c r="A243" t="s">
        <v>968</v>
      </c>
      <c r="B243" t="s">
        <v>969</v>
      </c>
      <c r="C243" s="1" t="str">
        <f t="shared" si="12"/>
        <v>12:0004</v>
      </c>
      <c r="D243" s="1" t="str">
        <f t="shared" si="13"/>
        <v>12:0029</v>
      </c>
      <c r="E243" t="s">
        <v>966</v>
      </c>
      <c r="F243" t="s">
        <v>970</v>
      </c>
      <c r="H243">
        <v>56.802938900000001</v>
      </c>
      <c r="I243">
        <v>-130.06461959999999</v>
      </c>
      <c r="J243" s="1" t="str">
        <f t="shared" si="14"/>
        <v>Fluid (stream)</v>
      </c>
      <c r="K243" s="1" t="str">
        <f t="shared" si="15"/>
        <v>Untreated Water</v>
      </c>
      <c r="O243">
        <v>2.5000000000000001E-2</v>
      </c>
      <c r="P243">
        <v>32</v>
      </c>
      <c r="Q243">
        <v>7.3</v>
      </c>
    </row>
    <row r="244" spans="1:17" hidden="1" x14ac:dyDescent="0.3">
      <c r="A244" t="s">
        <v>971</v>
      </c>
      <c r="B244" t="s">
        <v>972</v>
      </c>
      <c r="C244" s="1" t="str">
        <f t="shared" si="12"/>
        <v>12:0004</v>
      </c>
      <c r="D244" s="1" t="str">
        <f t="shared" si="13"/>
        <v>12:0029</v>
      </c>
      <c r="E244" t="s">
        <v>973</v>
      </c>
      <c r="F244" t="s">
        <v>974</v>
      </c>
      <c r="H244">
        <v>56.845117700000003</v>
      </c>
      <c r="I244">
        <v>-130.03905549999999</v>
      </c>
      <c r="J244" s="1" t="str">
        <f t="shared" si="14"/>
        <v>Fluid (stream)</v>
      </c>
      <c r="K244" s="1" t="str">
        <f t="shared" si="15"/>
        <v>Untreated Water</v>
      </c>
      <c r="O244">
        <v>2.5000000000000001E-2</v>
      </c>
      <c r="P244">
        <v>30</v>
      </c>
      <c r="Q244">
        <v>7.1</v>
      </c>
    </row>
    <row r="245" spans="1:17" hidden="1" x14ac:dyDescent="0.3">
      <c r="A245" t="s">
        <v>975</v>
      </c>
      <c r="B245" t="s">
        <v>976</v>
      </c>
      <c r="C245" s="1" t="str">
        <f t="shared" si="12"/>
        <v>12:0004</v>
      </c>
      <c r="D245" s="1" t="str">
        <f t="shared" si="13"/>
        <v>12:0029</v>
      </c>
      <c r="E245" t="s">
        <v>977</v>
      </c>
      <c r="F245" t="s">
        <v>978</v>
      </c>
      <c r="H245">
        <v>56.858289200000002</v>
      </c>
      <c r="I245">
        <v>-130.04876920000001</v>
      </c>
      <c r="J245" s="1" t="str">
        <f t="shared" si="14"/>
        <v>Fluid (stream)</v>
      </c>
      <c r="K245" s="1" t="str">
        <f t="shared" si="15"/>
        <v>Untreated Water</v>
      </c>
      <c r="O245">
        <v>2.5000000000000001E-2</v>
      </c>
      <c r="P245">
        <v>40</v>
      </c>
      <c r="Q245">
        <v>7.2</v>
      </c>
    </row>
    <row r="246" spans="1:17" hidden="1" x14ac:dyDescent="0.3">
      <c r="A246" t="s">
        <v>979</v>
      </c>
      <c r="B246" t="s">
        <v>980</v>
      </c>
      <c r="C246" s="1" t="str">
        <f t="shared" si="12"/>
        <v>12:0004</v>
      </c>
      <c r="D246" s="1" t="str">
        <f t="shared" si="13"/>
        <v>12:0029</v>
      </c>
      <c r="E246" t="s">
        <v>981</v>
      </c>
      <c r="F246" t="s">
        <v>982</v>
      </c>
      <c r="H246">
        <v>56.871291200000002</v>
      </c>
      <c r="I246">
        <v>-130.0421436</v>
      </c>
      <c r="J246" s="1" t="str">
        <f t="shared" si="14"/>
        <v>Fluid (stream)</v>
      </c>
      <c r="K246" s="1" t="str">
        <f t="shared" si="15"/>
        <v>Untreated Water</v>
      </c>
      <c r="O246">
        <v>2.5000000000000001E-2</v>
      </c>
      <c r="P246">
        <v>48</v>
      </c>
      <c r="Q246">
        <v>7</v>
      </c>
    </row>
    <row r="247" spans="1:17" hidden="1" x14ac:dyDescent="0.3">
      <c r="A247" t="s">
        <v>983</v>
      </c>
      <c r="B247" t="s">
        <v>984</v>
      </c>
      <c r="C247" s="1" t="str">
        <f t="shared" si="12"/>
        <v>12:0004</v>
      </c>
      <c r="D247" s="1" t="str">
        <f t="shared" si="13"/>
        <v>12:0029</v>
      </c>
      <c r="E247" t="s">
        <v>985</v>
      </c>
      <c r="F247" t="s">
        <v>986</v>
      </c>
      <c r="H247">
        <v>56.894418000000002</v>
      </c>
      <c r="I247">
        <v>-130.06343960000001</v>
      </c>
      <c r="J247" s="1" t="str">
        <f t="shared" si="14"/>
        <v>Fluid (stream)</v>
      </c>
      <c r="K247" s="1" t="str">
        <f t="shared" si="15"/>
        <v>Untreated Water</v>
      </c>
      <c r="O247">
        <v>2.5000000000000001E-2</v>
      </c>
      <c r="P247">
        <v>48</v>
      </c>
      <c r="Q247">
        <v>7.4</v>
      </c>
    </row>
    <row r="248" spans="1:17" hidden="1" x14ac:dyDescent="0.3">
      <c r="A248" t="s">
        <v>987</v>
      </c>
      <c r="B248" t="s">
        <v>988</v>
      </c>
      <c r="C248" s="1" t="str">
        <f t="shared" si="12"/>
        <v>12:0004</v>
      </c>
      <c r="D248" s="1" t="str">
        <f t="shared" si="13"/>
        <v>12:0029</v>
      </c>
      <c r="E248" t="s">
        <v>989</v>
      </c>
      <c r="F248" t="s">
        <v>990</v>
      </c>
      <c r="H248">
        <v>56.885597300000001</v>
      </c>
      <c r="I248">
        <v>-130.1269202</v>
      </c>
      <c r="J248" s="1" t="str">
        <f t="shared" si="14"/>
        <v>Fluid (stream)</v>
      </c>
      <c r="K248" s="1" t="str">
        <f t="shared" si="15"/>
        <v>Untreated Water</v>
      </c>
      <c r="O248">
        <v>2.5000000000000001E-2</v>
      </c>
      <c r="P248">
        <v>38</v>
      </c>
      <c r="Q248">
        <v>6.9</v>
      </c>
    </row>
    <row r="249" spans="1:17" hidden="1" x14ac:dyDescent="0.3">
      <c r="A249" t="s">
        <v>991</v>
      </c>
      <c r="B249" t="s">
        <v>992</v>
      </c>
      <c r="C249" s="1" t="str">
        <f t="shared" si="12"/>
        <v>12:0004</v>
      </c>
      <c r="D249" s="1" t="str">
        <f t="shared" si="13"/>
        <v>12:0029</v>
      </c>
      <c r="E249" t="s">
        <v>993</v>
      </c>
      <c r="F249" t="s">
        <v>994</v>
      </c>
      <c r="H249">
        <v>56.883662899999997</v>
      </c>
      <c r="I249">
        <v>-130.12121640000001</v>
      </c>
      <c r="J249" s="1" t="str">
        <f t="shared" si="14"/>
        <v>Fluid (stream)</v>
      </c>
      <c r="K249" s="1" t="str">
        <f t="shared" si="15"/>
        <v>Untreated Water</v>
      </c>
      <c r="O249">
        <v>2.5000000000000001E-2</v>
      </c>
      <c r="P249">
        <v>42</v>
      </c>
      <c r="Q249">
        <v>6.9</v>
      </c>
    </row>
    <row r="250" spans="1:17" hidden="1" x14ac:dyDescent="0.3">
      <c r="A250" t="s">
        <v>995</v>
      </c>
      <c r="B250" t="s">
        <v>996</v>
      </c>
      <c r="C250" s="1" t="str">
        <f t="shared" si="12"/>
        <v>12:0004</v>
      </c>
      <c r="D250" s="1" t="str">
        <f t="shared" si="13"/>
        <v>12:0029</v>
      </c>
      <c r="E250" t="s">
        <v>997</v>
      </c>
      <c r="F250" t="s">
        <v>998</v>
      </c>
      <c r="H250">
        <v>56.894551399999997</v>
      </c>
      <c r="I250">
        <v>-130.09383099999999</v>
      </c>
      <c r="J250" s="1" t="str">
        <f t="shared" si="14"/>
        <v>Fluid (stream)</v>
      </c>
      <c r="K250" s="1" t="str">
        <f t="shared" si="15"/>
        <v>Untreated Water</v>
      </c>
      <c r="O250">
        <v>2.5000000000000001E-2</v>
      </c>
      <c r="P250">
        <v>40</v>
      </c>
      <c r="Q250">
        <v>7.1</v>
      </c>
    </row>
    <row r="251" spans="1:17" hidden="1" x14ac:dyDescent="0.3">
      <c r="A251" t="s">
        <v>999</v>
      </c>
      <c r="B251" t="s">
        <v>1000</v>
      </c>
      <c r="C251" s="1" t="str">
        <f t="shared" si="12"/>
        <v>12:0004</v>
      </c>
      <c r="D251" s="1" t="str">
        <f t="shared" si="13"/>
        <v>12:0029</v>
      </c>
      <c r="E251" t="s">
        <v>1001</v>
      </c>
      <c r="F251" t="s">
        <v>1002</v>
      </c>
      <c r="H251">
        <v>56.976987000000001</v>
      </c>
      <c r="I251">
        <v>-130.62674949999999</v>
      </c>
      <c r="J251" s="1" t="str">
        <f t="shared" si="14"/>
        <v>Fluid (stream)</v>
      </c>
      <c r="K251" s="1" t="str">
        <f t="shared" si="15"/>
        <v>Untreated Water</v>
      </c>
      <c r="O251">
        <v>0.05</v>
      </c>
      <c r="P251">
        <v>24</v>
      </c>
      <c r="Q251">
        <v>7.5</v>
      </c>
    </row>
    <row r="252" spans="1:17" hidden="1" x14ac:dyDescent="0.3">
      <c r="A252" t="s">
        <v>1003</v>
      </c>
      <c r="B252" t="s">
        <v>1004</v>
      </c>
      <c r="C252" s="1" t="str">
        <f t="shared" si="12"/>
        <v>12:0004</v>
      </c>
      <c r="D252" s="1" t="str">
        <f t="shared" si="13"/>
        <v>12:0029</v>
      </c>
      <c r="E252" t="s">
        <v>1005</v>
      </c>
      <c r="F252" t="s">
        <v>1006</v>
      </c>
      <c r="H252">
        <v>56.997357800000003</v>
      </c>
      <c r="I252">
        <v>-130.60919820000001</v>
      </c>
      <c r="J252" s="1" t="str">
        <f t="shared" si="14"/>
        <v>Fluid (stream)</v>
      </c>
      <c r="K252" s="1" t="str">
        <f t="shared" si="15"/>
        <v>Untreated Water</v>
      </c>
      <c r="O252">
        <v>2.5000000000000001E-2</v>
      </c>
      <c r="P252">
        <v>26</v>
      </c>
      <c r="Q252">
        <v>7.3</v>
      </c>
    </row>
    <row r="253" spans="1:17" hidden="1" x14ac:dyDescent="0.3">
      <c r="A253" t="s">
        <v>1007</v>
      </c>
      <c r="B253" t="s">
        <v>1008</v>
      </c>
      <c r="C253" s="1" t="str">
        <f t="shared" si="12"/>
        <v>12:0004</v>
      </c>
      <c r="D253" s="1" t="str">
        <f t="shared" si="13"/>
        <v>12:0029</v>
      </c>
      <c r="E253" t="s">
        <v>1009</v>
      </c>
      <c r="F253" t="s">
        <v>1010</v>
      </c>
      <c r="H253">
        <v>56.991451400000003</v>
      </c>
      <c r="I253">
        <v>-130.5805172</v>
      </c>
      <c r="J253" s="1" t="str">
        <f t="shared" si="14"/>
        <v>Fluid (stream)</v>
      </c>
      <c r="K253" s="1" t="str">
        <f t="shared" si="15"/>
        <v>Untreated Water</v>
      </c>
      <c r="O253">
        <v>0.05</v>
      </c>
      <c r="P253">
        <v>28</v>
      </c>
      <c r="Q253">
        <v>7.5</v>
      </c>
    </row>
    <row r="254" spans="1:17" hidden="1" x14ac:dyDescent="0.3">
      <c r="A254" t="s">
        <v>1011</v>
      </c>
      <c r="B254" t="s">
        <v>1012</v>
      </c>
      <c r="C254" s="1" t="str">
        <f t="shared" si="12"/>
        <v>12:0004</v>
      </c>
      <c r="D254" s="1" t="str">
        <f t="shared" si="13"/>
        <v>12:0029</v>
      </c>
      <c r="E254" t="s">
        <v>1013</v>
      </c>
      <c r="F254" t="s">
        <v>1014</v>
      </c>
      <c r="H254">
        <v>56.275683000000001</v>
      </c>
      <c r="I254">
        <v>-130.05210220000001</v>
      </c>
      <c r="J254" s="1" t="str">
        <f t="shared" si="14"/>
        <v>Fluid (stream)</v>
      </c>
      <c r="K254" s="1" t="str">
        <f t="shared" si="15"/>
        <v>Untreated Water</v>
      </c>
      <c r="O254">
        <v>2.5000000000000001E-2</v>
      </c>
      <c r="P254">
        <v>28</v>
      </c>
      <c r="Q254">
        <v>7.2</v>
      </c>
    </row>
    <row r="255" spans="1:17" hidden="1" x14ac:dyDescent="0.3">
      <c r="A255" t="s">
        <v>1015</v>
      </c>
      <c r="B255" t="s">
        <v>1016</v>
      </c>
      <c r="C255" s="1" t="str">
        <f t="shared" si="12"/>
        <v>12:0004</v>
      </c>
      <c r="D255" s="1" t="str">
        <f t="shared" si="13"/>
        <v>12:0029</v>
      </c>
      <c r="E255" t="s">
        <v>1017</v>
      </c>
      <c r="F255" t="s">
        <v>1018</v>
      </c>
      <c r="H255">
        <v>56.253596700000003</v>
      </c>
      <c r="I255">
        <v>-130.04582869999999</v>
      </c>
      <c r="J255" s="1" t="str">
        <f t="shared" si="14"/>
        <v>Fluid (stream)</v>
      </c>
      <c r="K255" s="1" t="str">
        <f t="shared" si="15"/>
        <v>Untreated Water</v>
      </c>
      <c r="O255">
        <v>2.5000000000000001E-2</v>
      </c>
      <c r="P255">
        <v>20</v>
      </c>
      <c r="Q255">
        <v>6.9</v>
      </c>
    </row>
    <row r="256" spans="1:17" hidden="1" x14ac:dyDescent="0.3">
      <c r="A256" t="s">
        <v>1019</v>
      </c>
      <c r="B256" t="s">
        <v>1020</v>
      </c>
      <c r="C256" s="1" t="str">
        <f t="shared" si="12"/>
        <v>12:0004</v>
      </c>
      <c r="D256" s="1" t="str">
        <f t="shared" si="13"/>
        <v>12:0029</v>
      </c>
      <c r="E256" t="s">
        <v>1021</v>
      </c>
      <c r="F256" t="s">
        <v>1022</v>
      </c>
      <c r="H256">
        <v>56.248533299999998</v>
      </c>
      <c r="I256">
        <v>-130.04533520000001</v>
      </c>
      <c r="J256" s="1" t="str">
        <f t="shared" si="14"/>
        <v>Fluid (stream)</v>
      </c>
      <c r="K256" s="1" t="str">
        <f t="shared" si="15"/>
        <v>Untreated Water</v>
      </c>
      <c r="O256">
        <v>2.5000000000000001E-2</v>
      </c>
      <c r="P256">
        <v>28</v>
      </c>
      <c r="Q256">
        <v>6.8</v>
      </c>
    </row>
    <row r="257" spans="1:17" hidden="1" x14ac:dyDescent="0.3">
      <c r="A257" t="s">
        <v>1023</v>
      </c>
      <c r="B257" t="s">
        <v>1024</v>
      </c>
      <c r="C257" s="1" t="str">
        <f t="shared" si="12"/>
        <v>12:0004</v>
      </c>
      <c r="D257" s="1" t="str">
        <f t="shared" si="13"/>
        <v>12:0029</v>
      </c>
      <c r="E257" t="s">
        <v>1025</v>
      </c>
      <c r="F257" t="s">
        <v>1026</v>
      </c>
      <c r="H257">
        <v>56.176791199999997</v>
      </c>
      <c r="I257">
        <v>-130.04794319999999</v>
      </c>
      <c r="J257" s="1" t="str">
        <f t="shared" si="14"/>
        <v>Fluid (stream)</v>
      </c>
      <c r="K257" s="1" t="str">
        <f t="shared" si="15"/>
        <v>Untreated Water</v>
      </c>
      <c r="O257">
        <v>2.5000000000000001E-2</v>
      </c>
      <c r="P257">
        <v>10</v>
      </c>
      <c r="Q257">
        <v>6.5</v>
      </c>
    </row>
    <row r="258" spans="1:17" hidden="1" x14ac:dyDescent="0.3">
      <c r="A258" t="s">
        <v>1027</v>
      </c>
      <c r="B258" t="s">
        <v>1028</v>
      </c>
      <c r="C258" s="1" t="str">
        <f t="shared" ref="C258:C321" si="16">HYPERLINK("http://geochem.nrcan.gc.ca/cdogs/content/bdl/bdl120004_e.htm", "12:0004")</f>
        <v>12:0004</v>
      </c>
      <c r="D258" s="1" t="str">
        <f t="shared" ref="D258:D321" si="17">HYPERLINK("http://geochem.nrcan.gc.ca/cdogs/content/svy/svy120029_e.htm", "12:0029")</f>
        <v>12:0029</v>
      </c>
      <c r="E258" t="s">
        <v>1029</v>
      </c>
      <c r="F258" t="s">
        <v>1030</v>
      </c>
      <c r="H258">
        <v>56.1839175</v>
      </c>
      <c r="I258">
        <v>-130.04143500000001</v>
      </c>
      <c r="J258" s="1" t="str">
        <f t="shared" ref="J258:J321" si="18">HYPERLINK("http://geochem.nrcan.gc.ca/cdogs/content/kwd/kwd020018_e.htm", "Fluid (stream)")</f>
        <v>Fluid (stream)</v>
      </c>
      <c r="K258" s="1" t="str">
        <f t="shared" ref="K258:K321" si="19">HYPERLINK("http://geochem.nrcan.gc.ca/cdogs/content/kwd/kwd080007_e.htm", "Untreated Water")</f>
        <v>Untreated Water</v>
      </c>
      <c r="O258">
        <v>2.5000000000000001E-2</v>
      </c>
      <c r="P258">
        <v>10</v>
      </c>
      <c r="Q258">
        <v>6.8</v>
      </c>
    </row>
    <row r="259" spans="1:17" hidden="1" x14ac:dyDescent="0.3">
      <c r="A259" t="s">
        <v>1031</v>
      </c>
      <c r="B259" t="s">
        <v>1032</v>
      </c>
      <c r="C259" s="1" t="str">
        <f t="shared" si="16"/>
        <v>12:0004</v>
      </c>
      <c r="D259" s="1" t="str">
        <f t="shared" si="17"/>
        <v>12:0029</v>
      </c>
      <c r="E259" t="s">
        <v>1033</v>
      </c>
      <c r="F259" t="s">
        <v>1034</v>
      </c>
      <c r="H259">
        <v>56.188918700000002</v>
      </c>
      <c r="I259">
        <v>-130.042924</v>
      </c>
      <c r="J259" s="1" t="str">
        <f t="shared" si="18"/>
        <v>Fluid (stream)</v>
      </c>
      <c r="K259" s="1" t="str">
        <f t="shared" si="19"/>
        <v>Untreated Water</v>
      </c>
      <c r="O259">
        <v>2.5000000000000001E-2</v>
      </c>
      <c r="P259">
        <v>20</v>
      </c>
      <c r="Q259">
        <v>6.7</v>
      </c>
    </row>
    <row r="260" spans="1:17" hidden="1" x14ac:dyDescent="0.3">
      <c r="A260" t="s">
        <v>1035</v>
      </c>
      <c r="B260" t="s">
        <v>1036</v>
      </c>
      <c r="C260" s="1" t="str">
        <f t="shared" si="16"/>
        <v>12:0004</v>
      </c>
      <c r="D260" s="1" t="str">
        <f t="shared" si="17"/>
        <v>12:0029</v>
      </c>
      <c r="E260" t="s">
        <v>1037</v>
      </c>
      <c r="F260" t="s">
        <v>1038</v>
      </c>
      <c r="H260">
        <v>56.194581499999998</v>
      </c>
      <c r="I260">
        <v>-130.0511841</v>
      </c>
      <c r="J260" s="1" t="str">
        <f t="shared" si="18"/>
        <v>Fluid (stream)</v>
      </c>
      <c r="K260" s="1" t="str">
        <f t="shared" si="19"/>
        <v>Untreated Water</v>
      </c>
      <c r="O260">
        <v>2.5000000000000001E-2</v>
      </c>
      <c r="P260">
        <v>10</v>
      </c>
      <c r="Q260">
        <v>6.8</v>
      </c>
    </row>
    <row r="261" spans="1:17" hidden="1" x14ac:dyDescent="0.3">
      <c r="A261" t="s">
        <v>1039</v>
      </c>
      <c r="B261" t="s">
        <v>1040</v>
      </c>
      <c r="C261" s="1" t="str">
        <f t="shared" si="16"/>
        <v>12:0004</v>
      </c>
      <c r="D261" s="1" t="str">
        <f t="shared" si="17"/>
        <v>12:0029</v>
      </c>
      <c r="E261" t="s">
        <v>1041</v>
      </c>
      <c r="F261" t="s">
        <v>1042</v>
      </c>
      <c r="H261">
        <v>56.2038802</v>
      </c>
      <c r="I261">
        <v>-130.0660111</v>
      </c>
      <c r="J261" s="1" t="str">
        <f t="shared" si="18"/>
        <v>Fluid (stream)</v>
      </c>
      <c r="K261" s="1" t="str">
        <f t="shared" si="19"/>
        <v>Untreated Water</v>
      </c>
      <c r="O261">
        <v>2.5000000000000001E-2</v>
      </c>
      <c r="P261">
        <v>10</v>
      </c>
      <c r="Q261">
        <v>6.7</v>
      </c>
    </row>
    <row r="262" spans="1:17" hidden="1" x14ac:dyDescent="0.3">
      <c r="A262" t="s">
        <v>1043</v>
      </c>
      <c r="B262" t="s">
        <v>1044</v>
      </c>
      <c r="C262" s="1" t="str">
        <f t="shared" si="16"/>
        <v>12:0004</v>
      </c>
      <c r="D262" s="1" t="str">
        <f t="shared" si="17"/>
        <v>12:0029</v>
      </c>
      <c r="E262" t="s">
        <v>1045</v>
      </c>
      <c r="F262" t="s">
        <v>1046</v>
      </c>
      <c r="H262">
        <v>56.222255199999999</v>
      </c>
      <c r="I262">
        <v>-130.06286019999999</v>
      </c>
      <c r="J262" s="1" t="str">
        <f t="shared" si="18"/>
        <v>Fluid (stream)</v>
      </c>
      <c r="K262" s="1" t="str">
        <f t="shared" si="19"/>
        <v>Untreated Water</v>
      </c>
      <c r="O262">
        <v>2.5000000000000001E-2</v>
      </c>
      <c r="P262">
        <v>10</v>
      </c>
      <c r="Q262">
        <v>6.6</v>
      </c>
    </row>
    <row r="263" spans="1:17" hidden="1" x14ac:dyDescent="0.3">
      <c r="A263" t="s">
        <v>1047</v>
      </c>
      <c r="B263" t="s">
        <v>1048</v>
      </c>
      <c r="C263" s="1" t="str">
        <f t="shared" si="16"/>
        <v>12:0004</v>
      </c>
      <c r="D263" s="1" t="str">
        <f t="shared" si="17"/>
        <v>12:0029</v>
      </c>
      <c r="E263" t="s">
        <v>1049</v>
      </c>
      <c r="F263" t="s">
        <v>1050</v>
      </c>
      <c r="H263">
        <v>56.215752600000002</v>
      </c>
      <c r="I263">
        <v>-130.08533600000001</v>
      </c>
      <c r="J263" s="1" t="str">
        <f t="shared" si="18"/>
        <v>Fluid (stream)</v>
      </c>
      <c r="K263" s="1" t="str">
        <f t="shared" si="19"/>
        <v>Untreated Water</v>
      </c>
      <c r="O263">
        <v>2.5000000000000001E-2</v>
      </c>
      <c r="P263">
        <v>10</v>
      </c>
      <c r="Q263">
        <v>6.6</v>
      </c>
    </row>
    <row r="264" spans="1:17" hidden="1" x14ac:dyDescent="0.3">
      <c r="A264" t="s">
        <v>1051</v>
      </c>
      <c r="B264" t="s">
        <v>1052</v>
      </c>
      <c r="C264" s="1" t="str">
        <f t="shared" si="16"/>
        <v>12:0004</v>
      </c>
      <c r="D264" s="1" t="str">
        <f t="shared" si="17"/>
        <v>12:0029</v>
      </c>
      <c r="E264" t="s">
        <v>1053</v>
      </c>
      <c r="F264" t="s">
        <v>1054</v>
      </c>
      <c r="H264">
        <v>56.207591100000002</v>
      </c>
      <c r="I264">
        <v>-130.08668539999999</v>
      </c>
      <c r="J264" s="1" t="str">
        <f t="shared" si="18"/>
        <v>Fluid (stream)</v>
      </c>
      <c r="K264" s="1" t="str">
        <f t="shared" si="19"/>
        <v>Untreated Water</v>
      </c>
      <c r="O264">
        <v>2.5000000000000001E-2</v>
      </c>
      <c r="P264">
        <v>10</v>
      </c>
      <c r="Q264">
        <v>6.4</v>
      </c>
    </row>
    <row r="265" spans="1:17" hidden="1" x14ac:dyDescent="0.3">
      <c r="A265" t="s">
        <v>1055</v>
      </c>
      <c r="B265" t="s">
        <v>1056</v>
      </c>
      <c r="C265" s="1" t="str">
        <f t="shared" si="16"/>
        <v>12:0004</v>
      </c>
      <c r="D265" s="1" t="str">
        <f t="shared" si="17"/>
        <v>12:0029</v>
      </c>
      <c r="E265" t="s">
        <v>1057</v>
      </c>
      <c r="F265" t="s">
        <v>1058</v>
      </c>
      <c r="H265">
        <v>56.261408500000002</v>
      </c>
      <c r="I265">
        <v>-130.07167920000001</v>
      </c>
      <c r="J265" s="1" t="str">
        <f t="shared" si="18"/>
        <v>Fluid (stream)</v>
      </c>
      <c r="K265" s="1" t="str">
        <f t="shared" si="19"/>
        <v>Untreated Water</v>
      </c>
      <c r="O265">
        <v>0.05</v>
      </c>
      <c r="P265">
        <v>10</v>
      </c>
      <c r="Q265">
        <v>7.1</v>
      </c>
    </row>
    <row r="266" spans="1:17" hidden="1" x14ac:dyDescent="0.3">
      <c r="A266" t="s">
        <v>1059</v>
      </c>
      <c r="B266" t="s">
        <v>1060</v>
      </c>
      <c r="C266" s="1" t="str">
        <f t="shared" si="16"/>
        <v>12:0004</v>
      </c>
      <c r="D266" s="1" t="str">
        <f t="shared" si="17"/>
        <v>12:0029</v>
      </c>
      <c r="E266" t="s">
        <v>1061</v>
      </c>
      <c r="F266" t="s">
        <v>1062</v>
      </c>
      <c r="H266">
        <v>56.1304886</v>
      </c>
      <c r="I266">
        <v>-130.04698980000001</v>
      </c>
      <c r="J266" s="1" t="str">
        <f t="shared" si="18"/>
        <v>Fluid (stream)</v>
      </c>
      <c r="K266" s="1" t="str">
        <f t="shared" si="19"/>
        <v>Untreated Water</v>
      </c>
      <c r="O266">
        <v>2.5000000000000001E-2</v>
      </c>
      <c r="P266">
        <v>10</v>
      </c>
      <c r="Q266">
        <v>6.8</v>
      </c>
    </row>
    <row r="267" spans="1:17" hidden="1" x14ac:dyDescent="0.3">
      <c r="A267" t="s">
        <v>1063</v>
      </c>
      <c r="B267" t="s">
        <v>1064</v>
      </c>
      <c r="C267" s="1" t="str">
        <f t="shared" si="16"/>
        <v>12:0004</v>
      </c>
      <c r="D267" s="1" t="str">
        <f t="shared" si="17"/>
        <v>12:0029</v>
      </c>
      <c r="E267" t="s">
        <v>1061</v>
      </c>
      <c r="F267" t="s">
        <v>1065</v>
      </c>
      <c r="H267">
        <v>56.1304886</v>
      </c>
      <c r="I267">
        <v>-130.04698980000001</v>
      </c>
      <c r="J267" s="1" t="str">
        <f t="shared" si="18"/>
        <v>Fluid (stream)</v>
      </c>
      <c r="K267" s="1" t="str">
        <f t="shared" si="19"/>
        <v>Untreated Water</v>
      </c>
      <c r="O267">
        <v>2.5000000000000001E-2</v>
      </c>
      <c r="P267">
        <v>10</v>
      </c>
      <c r="Q267">
        <v>6.7</v>
      </c>
    </row>
    <row r="268" spans="1:17" hidden="1" x14ac:dyDescent="0.3">
      <c r="A268" t="s">
        <v>1066</v>
      </c>
      <c r="B268" t="s">
        <v>1067</v>
      </c>
      <c r="C268" s="1" t="str">
        <f t="shared" si="16"/>
        <v>12:0004</v>
      </c>
      <c r="D268" s="1" t="str">
        <f t="shared" si="17"/>
        <v>12:0029</v>
      </c>
      <c r="E268" t="s">
        <v>1068</v>
      </c>
      <c r="F268" t="s">
        <v>1069</v>
      </c>
      <c r="H268">
        <v>56.207511699999998</v>
      </c>
      <c r="I268">
        <v>-130.43132990000001</v>
      </c>
      <c r="J268" s="1" t="str">
        <f t="shared" si="18"/>
        <v>Fluid (stream)</v>
      </c>
      <c r="K268" s="1" t="str">
        <f t="shared" si="19"/>
        <v>Untreated Water</v>
      </c>
      <c r="O268">
        <v>2.5000000000000001E-2</v>
      </c>
      <c r="P268">
        <v>10</v>
      </c>
      <c r="Q268">
        <v>6.4</v>
      </c>
    </row>
    <row r="269" spans="1:17" hidden="1" x14ac:dyDescent="0.3">
      <c r="A269" t="s">
        <v>1070</v>
      </c>
      <c r="B269" t="s">
        <v>1071</v>
      </c>
      <c r="C269" s="1" t="str">
        <f t="shared" si="16"/>
        <v>12:0004</v>
      </c>
      <c r="D269" s="1" t="str">
        <f t="shared" si="17"/>
        <v>12:0029</v>
      </c>
      <c r="E269" t="s">
        <v>1072</v>
      </c>
      <c r="F269" t="s">
        <v>1073</v>
      </c>
      <c r="H269">
        <v>56.603391600000002</v>
      </c>
      <c r="I269">
        <v>-130.567059</v>
      </c>
      <c r="J269" s="1" t="str">
        <f t="shared" si="18"/>
        <v>Fluid (stream)</v>
      </c>
      <c r="K269" s="1" t="str">
        <f t="shared" si="19"/>
        <v>Untreated Water</v>
      </c>
      <c r="O269">
        <v>2.5000000000000001E-2</v>
      </c>
      <c r="P269">
        <v>50</v>
      </c>
      <c r="Q269">
        <v>6.9</v>
      </c>
    </row>
    <row r="270" spans="1:17" hidden="1" x14ac:dyDescent="0.3">
      <c r="A270" t="s">
        <v>1074</v>
      </c>
      <c r="B270" t="s">
        <v>1075</v>
      </c>
      <c r="C270" s="1" t="str">
        <f t="shared" si="16"/>
        <v>12:0004</v>
      </c>
      <c r="D270" s="1" t="str">
        <f t="shared" si="17"/>
        <v>12:0029</v>
      </c>
      <c r="E270" t="s">
        <v>1076</v>
      </c>
      <c r="F270" t="s">
        <v>1077</v>
      </c>
      <c r="H270">
        <v>56.604398199999999</v>
      </c>
      <c r="I270">
        <v>-130.5606003</v>
      </c>
      <c r="J270" s="1" t="str">
        <f t="shared" si="18"/>
        <v>Fluid (stream)</v>
      </c>
      <c r="K270" s="1" t="str">
        <f t="shared" si="19"/>
        <v>Untreated Water</v>
      </c>
      <c r="O270">
        <v>2.5000000000000001E-2</v>
      </c>
      <c r="P270">
        <v>32</v>
      </c>
      <c r="Q270">
        <v>6.9</v>
      </c>
    </row>
    <row r="271" spans="1:17" hidden="1" x14ac:dyDescent="0.3">
      <c r="A271" t="s">
        <v>1078</v>
      </c>
      <c r="B271" t="s">
        <v>1079</v>
      </c>
      <c r="C271" s="1" t="str">
        <f t="shared" si="16"/>
        <v>12:0004</v>
      </c>
      <c r="D271" s="1" t="str">
        <f t="shared" si="17"/>
        <v>12:0029</v>
      </c>
      <c r="E271" t="s">
        <v>1080</v>
      </c>
      <c r="F271" t="s">
        <v>1081</v>
      </c>
      <c r="H271">
        <v>56.598041600000002</v>
      </c>
      <c r="I271">
        <v>-130.5594754</v>
      </c>
      <c r="J271" s="1" t="str">
        <f t="shared" si="18"/>
        <v>Fluid (stream)</v>
      </c>
      <c r="K271" s="1" t="str">
        <f t="shared" si="19"/>
        <v>Untreated Water</v>
      </c>
      <c r="O271">
        <v>2.5000000000000001E-2</v>
      </c>
      <c r="P271">
        <v>32</v>
      </c>
      <c r="Q271">
        <v>7.3</v>
      </c>
    </row>
    <row r="272" spans="1:17" hidden="1" x14ac:dyDescent="0.3">
      <c r="A272" t="s">
        <v>1082</v>
      </c>
      <c r="B272" t="s">
        <v>1083</v>
      </c>
      <c r="C272" s="1" t="str">
        <f t="shared" si="16"/>
        <v>12:0004</v>
      </c>
      <c r="D272" s="1" t="str">
        <f t="shared" si="17"/>
        <v>12:0029</v>
      </c>
      <c r="E272" t="s">
        <v>1084</v>
      </c>
      <c r="F272" t="s">
        <v>1085</v>
      </c>
      <c r="H272">
        <v>56.989152699999998</v>
      </c>
      <c r="I272">
        <v>-130.57039649999999</v>
      </c>
      <c r="J272" s="1" t="str">
        <f t="shared" si="18"/>
        <v>Fluid (stream)</v>
      </c>
      <c r="K272" s="1" t="str">
        <f t="shared" si="19"/>
        <v>Untreated Water</v>
      </c>
      <c r="O272">
        <v>0.05</v>
      </c>
      <c r="P272">
        <v>72</v>
      </c>
      <c r="Q272">
        <v>7.4</v>
      </c>
    </row>
    <row r="273" spans="1:17" hidden="1" x14ac:dyDescent="0.3">
      <c r="A273" t="s">
        <v>1086</v>
      </c>
      <c r="B273" t="s">
        <v>1087</v>
      </c>
      <c r="C273" s="1" t="str">
        <f t="shared" si="16"/>
        <v>12:0004</v>
      </c>
      <c r="D273" s="1" t="str">
        <f t="shared" si="17"/>
        <v>12:0029</v>
      </c>
      <c r="E273" t="s">
        <v>1088</v>
      </c>
      <c r="F273" t="s">
        <v>1089</v>
      </c>
      <c r="H273">
        <v>56.9676963</v>
      </c>
      <c r="I273">
        <v>-130.56110630000001</v>
      </c>
      <c r="J273" s="1" t="str">
        <f t="shared" si="18"/>
        <v>Fluid (stream)</v>
      </c>
      <c r="K273" s="1" t="str">
        <f t="shared" si="19"/>
        <v>Untreated Water</v>
      </c>
      <c r="O273">
        <v>0.06</v>
      </c>
      <c r="P273">
        <v>30</v>
      </c>
      <c r="Q273">
        <v>7.1</v>
      </c>
    </row>
    <row r="274" spans="1:17" hidden="1" x14ac:dyDescent="0.3">
      <c r="A274" t="s">
        <v>1090</v>
      </c>
      <c r="B274" t="s">
        <v>1091</v>
      </c>
      <c r="C274" s="1" t="str">
        <f t="shared" si="16"/>
        <v>12:0004</v>
      </c>
      <c r="D274" s="1" t="str">
        <f t="shared" si="17"/>
        <v>12:0029</v>
      </c>
      <c r="E274" t="s">
        <v>1092</v>
      </c>
      <c r="F274" t="s">
        <v>1093</v>
      </c>
      <c r="H274">
        <v>56.975769200000002</v>
      </c>
      <c r="I274">
        <v>-130.55858050000001</v>
      </c>
      <c r="J274" s="1" t="str">
        <f t="shared" si="18"/>
        <v>Fluid (stream)</v>
      </c>
      <c r="K274" s="1" t="str">
        <f t="shared" si="19"/>
        <v>Untreated Water</v>
      </c>
      <c r="O274">
        <v>0.08</v>
      </c>
      <c r="P274">
        <v>56</v>
      </c>
      <c r="Q274">
        <v>7.4</v>
      </c>
    </row>
    <row r="275" spans="1:17" hidden="1" x14ac:dyDescent="0.3">
      <c r="A275" t="s">
        <v>1094</v>
      </c>
      <c r="B275" t="s">
        <v>1095</v>
      </c>
      <c r="C275" s="1" t="str">
        <f t="shared" si="16"/>
        <v>12:0004</v>
      </c>
      <c r="D275" s="1" t="str">
        <f t="shared" si="17"/>
        <v>12:0029</v>
      </c>
      <c r="E275" t="s">
        <v>1096</v>
      </c>
      <c r="F275" t="s">
        <v>1097</v>
      </c>
      <c r="H275">
        <v>56.9741091</v>
      </c>
      <c r="I275">
        <v>-130.5468137</v>
      </c>
      <c r="J275" s="1" t="str">
        <f t="shared" si="18"/>
        <v>Fluid (stream)</v>
      </c>
      <c r="K275" s="1" t="str">
        <f t="shared" si="19"/>
        <v>Untreated Water</v>
      </c>
      <c r="O275">
        <v>2.5000000000000001E-2</v>
      </c>
      <c r="P275">
        <v>34</v>
      </c>
      <c r="Q275">
        <v>6.7</v>
      </c>
    </row>
    <row r="276" spans="1:17" hidden="1" x14ac:dyDescent="0.3">
      <c r="A276" t="s">
        <v>1098</v>
      </c>
      <c r="B276" t="s">
        <v>1099</v>
      </c>
      <c r="C276" s="1" t="str">
        <f t="shared" si="16"/>
        <v>12:0004</v>
      </c>
      <c r="D276" s="1" t="str">
        <f t="shared" si="17"/>
        <v>12:0029</v>
      </c>
      <c r="E276" t="s">
        <v>1100</v>
      </c>
      <c r="F276" t="s">
        <v>1101</v>
      </c>
      <c r="H276">
        <v>56.968496799999997</v>
      </c>
      <c r="I276">
        <v>-130.53340539999999</v>
      </c>
      <c r="J276" s="1" t="str">
        <f t="shared" si="18"/>
        <v>Fluid (stream)</v>
      </c>
      <c r="K276" s="1" t="str">
        <f t="shared" si="19"/>
        <v>Untreated Water</v>
      </c>
      <c r="O276">
        <v>0.12</v>
      </c>
      <c r="P276">
        <v>34</v>
      </c>
      <c r="Q276">
        <v>7.4</v>
      </c>
    </row>
    <row r="277" spans="1:17" hidden="1" x14ac:dyDescent="0.3">
      <c r="A277" t="s">
        <v>1102</v>
      </c>
      <c r="B277" t="s">
        <v>1103</v>
      </c>
      <c r="C277" s="1" t="str">
        <f t="shared" si="16"/>
        <v>12:0004</v>
      </c>
      <c r="D277" s="1" t="str">
        <f t="shared" si="17"/>
        <v>12:0029</v>
      </c>
      <c r="E277" t="s">
        <v>1104</v>
      </c>
      <c r="F277" t="s">
        <v>1105</v>
      </c>
      <c r="H277">
        <v>56.960177899999998</v>
      </c>
      <c r="I277">
        <v>-130.53332760000001</v>
      </c>
      <c r="J277" s="1" t="str">
        <f t="shared" si="18"/>
        <v>Fluid (stream)</v>
      </c>
      <c r="K277" s="1" t="str">
        <f t="shared" si="19"/>
        <v>Untreated Water</v>
      </c>
      <c r="O277">
        <v>2.5000000000000001E-2</v>
      </c>
      <c r="P277">
        <v>50</v>
      </c>
      <c r="Q277">
        <v>7.1</v>
      </c>
    </row>
    <row r="278" spans="1:17" hidden="1" x14ac:dyDescent="0.3">
      <c r="A278" t="s">
        <v>1106</v>
      </c>
      <c r="B278" t="s">
        <v>1107</v>
      </c>
      <c r="C278" s="1" t="str">
        <f t="shared" si="16"/>
        <v>12:0004</v>
      </c>
      <c r="D278" s="1" t="str">
        <f t="shared" si="17"/>
        <v>12:0029</v>
      </c>
      <c r="E278" t="s">
        <v>1108</v>
      </c>
      <c r="F278" t="s">
        <v>1109</v>
      </c>
      <c r="H278">
        <v>56.954368100000003</v>
      </c>
      <c r="I278">
        <v>-130.52126670000001</v>
      </c>
      <c r="J278" s="1" t="str">
        <f t="shared" si="18"/>
        <v>Fluid (stream)</v>
      </c>
      <c r="K278" s="1" t="str">
        <f t="shared" si="19"/>
        <v>Untreated Water</v>
      </c>
      <c r="O278">
        <v>2.5000000000000001E-2</v>
      </c>
      <c r="P278">
        <v>28</v>
      </c>
      <c r="Q278">
        <v>6.9</v>
      </c>
    </row>
    <row r="279" spans="1:17" hidden="1" x14ac:dyDescent="0.3">
      <c r="A279" t="s">
        <v>1110</v>
      </c>
      <c r="B279" t="s">
        <v>1111</v>
      </c>
      <c r="C279" s="1" t="str">
        <f t="shared" si="16"/>
        <v>12:0004</v>
      </c>
      <c r="D279" s="1" t="str">
        <f t="shared" si="17"/>
        <v>12:0029</v>
      </c>
      <c r="E279" t="s">
        <v>1112</v>
      </c>
      <c r="F279" t="s">
        <v>1113</v>
      </c>
      <c r="H279">
        <v>56.949947600000002</v>
      </c>
      <c r="I279">
        <v>-130.51533259999999</v>
      </c>
      <c r="J279" s="1" t="str">
        <f t="shared" si="18"/>
        <v>Fluid (stream)</v>
      </c>
      <c r="K279" s="1" t="str">
        <f t="shared" si="19"/>
        <v>Untreated Water</v>
      </c>
      <c r="O279">
        <v>2.5000000000000001E-2</v>
      </c>
      <c r="P279">
        <v>44</v>
      </c>
      <c r="Q279">
        <v>7.2</v>
      </c>
    </row>
    <row r="280" spans="1:17" hidden="1" x14ac:dyDescent="0.3">
      <c r="A280" t="s">
        <v>1114</v>
      </c>
      <c r="B280" t="s">
        <v>1115</v>
      </c>
      <c r="C280" s="1" t="str">
        <f t="shared" si="16"/>
        <v>12:0004</v>
      </c>
      <c r="D280" s="1" t="str">
        <f t="shared" si="17"/>
        <v>12:0029</v>
      </c>
      <c r="E280" t="s">
        <v>1116</v>
      </c>
      <c r="F280" t="s">
        <v>1117</v>
      </c>
      <c r="H280">
        <v>56.944845999999998</v>
      </c>
      <c r="I280">
        <v>-130.50550910000001</v>
      </c>
      <c r="J280" s="1" t="str">
        <f t="shared" si="18"/>
        <v>Fluid (stream)</v>
      </c>
      <c r="K280" s="1" t="str">
        <f t="shared" si="19"/>
        <v>Untreated Water</v>
      </c>
      <c r="O280">
        <v>2.5000000000000001E-2</v>
      </c>
      <c r="P280">
        <v>54</v>
      </c>
      <c r="Q280">
        <v>7.3</v>
      </c>
    </row>
    <row r="281" spans="1:17" hidden="1" x14ac:dyDescent="0.3">
      <c r="A281" t="s">
        <v>1118</v>
      </c>
      <c r="B281" t="s">
        <v>1119</v>
      </c>
      <c r="C281" s="1" t="str">
        <f t="shared" si="16"/>
        <v>12:0004</v>
      </c>
      <c r="D281" s="1" t="str">
        <f t="shared" si="17"/>
        <v>12:0029</v>
      </c>
      <c r="E281" t="s">
        <v>1120</v>
      </c>
      <c r="F281" t="s">
        <v>1121</v>
      </c>
      <c r="H281">
        <v>56.9511252</v>
      </c>
      <c r="I281">
        <v>-130.5003687</v>
      </c>
      <c r="J281" s="1" t="str">
        <f t="shared" si="18"/>
        <v>Fluid (stream)</v>
      </c>
      <c r="K281" s="1" t="str">
        <f t="shared" si="19"/>
        <v>Untreated Water</v>
      </c>
      <c r="O281">
        <v>2.5000000000000001E-2</v>
      </c>
      <c r="P281">
        <v>36</v>
      </c>
      <c r="Q281">
        <v>7.1</v>
      </c>
    </row>
    <row r="282" spans="1:17" hidden="1" x14ac:dyDescent="0.3">
      <c r="A282" t="s">
        <v>1122</v>
      </c>
      <c r="B282" t="s">
        <v>1123</v>
      </c>
      <c r="C282" s="1" t="str">
        <f t="shared" si="16"/>
        <v>12:0004</v>
      </c>
      <c r="D282" s="1" t="str">
        <f t="shared" si="17"/>
        <v>12:0029</v>
      </c>
      <c r="E282" t="s">
        <v>1124</v>
      </c>
      <c r="F282" t="s">
        <v>1125</v>
      </c>
      <c r="H282">
        <v>56.944608500000001</v>
      </c>
      <c r="I282">
        <v>-130.49006299999999</v>
      </c>
      <c r="J282" s="1" t="str">
        <f t="shared" si="18"/>
        <v>Fluid (stream)</v>
      </c>
      <c r="K282" s="1" t="str">
        <f t="shared" si="19"/>
        <v>Untreated Water</v>
      </c>
      <c r="O282">
        <v>2.5000000000000001E-2</v>
      </c>
      <c r="P282">
        <v>44</v>
      </c>
      <c r="Q282">
        <v>7.2</v>
      </c>
    </row>
    <row r="283" spans="1:17" hidden="1" x14ac:dyDescent="0.3">
      <c r="A283" t="s">
        <v>1126</v>
      </c>
      <c r="B283" t="s">
        <v>1127</v>
      </c>
      <c r="C283" s="1" t="str">
        <f t="shared" si="16"/>
        <v>12:0004</v>
      </c>
      <c r="D283" s="1" t="str">
        <f t="shared" si="17"/>
        <v>12:0029</v>
      </c>
      <c r="E283" t="s">
        <v>1128</v>
      </c>
      <c r="F283" t="s">
        <v>1129</v>
      </c>
      <c r="H283">
        <v>56.949301200000001</v>
      </c>
      <c r="I283">
        <v>-130.4677743</v>
      </c>
      <c r="J283" s="1" t="str">
        <f t="shared" si="18"/>
        <v>Fluid (stream)</v>
      </c>
      <c r="K283" s="1" t="str">
        <f t="shared" si="19"/>
        <v>Untreated Water</v>
      </c>
      <c r="O283">
        <v>2.5000000000000001E-2</v>
      </c>
      <c r="P283">
        <v>66</v>
      </c>
      <c r="Q283">
        <v>7.5</v>
      </c>
    </row>
    <row r="284" spans="1:17" hidden="1" x14ac:dyDescent="0.3">
      <c r="A284" t="s">
        <v>1130</v>
      </c>
      <c r="B284" t="s">
        <v>1131</v>
      </c>
      <c r="C284" s="1" t="str">
        <f t="shared" si="16"/>
        <v>12:0004</v>
      </c>
      <c r="D284" s="1" t="str">
        <f t="shared" si="17"/>
        <v>12:0029</v>
      </c>
      <c r="E284" t="s">
        <v>1132</v>
      </c>
      <c r="F284" t="s">
        <v>1133</v>
      </c>
      <c r="H284">
        <v>56.956301199999999</v>
      </c>
      <c r="I284">
        <v>-130.45537010000001</v>
      </c>
      <c r="J284" s="1" t="str">
        <f t="shared" si="18"/>
        <v>Fluid (stream)</v>
      </c>
      <c r="K284" s="1" t="str">
        <f t="shared" si="19"/>
        <v>Untreated Water</v>
      </c>
      <c r="O284">
        <v>2.5000000000000001E-2</v>
      </c>
      <c r="P284">
        <v>62</v>
      </c>
      <c r="Q284">
        <v>7.7</v>
      </c>
    </row>
    <row r="285" spans="1:17" hidden="1" x14ac:dyDescent="0.3">
      <c r="A285" t="s">
        <v>1134</v>
      </c>
      <c r="B285" t="s">
        <v>1135</v>
      </c>
      <c r="C285" s="1" t="str">
        <f t="shared" si="16"/>
        <v>12:0004</v>
      </c>
      <c r="D285" s="1" t="str">
        <f t="shared" si="17"/>
        <v>12:0029</v>
      </c>
      <c r="E285" t="s">
        <v>1136</v>
      </c>
      <c r="F285" t="s">
        <v>1137</v>
      </c>
      <c r="H285">
        <v>56.987869699999997</v>
      </c>
      <c r="I285">
        <v>-130.3858621</v>
      </c>
      <c r="J285" s="1" t="str">
        <f t="shared" si="18"/>
        <v>Fluid (stream)</v>
      </c>
      <c r="K285" s="1" t="str">
        <f t="shared" si="19"/>
        <v>Untreated Water</v>
      </c>
      <c r="O285">
        <v>0.06</v>
      </c>
      <c r="P285">
        <v>42</v>
      </c>
      <c r="Q285">
        <v>7.1</v>
      </c>
    </row>
    <row r="286" spans="1:17" hidden="1" x14ac:dyDescent="0.3">
      <c r="A286" t="s">
        <v>1138</v>
      </c>
      <c r="B286" t="s">
        <v>1139</v>
      </c>
      <c r="C286" s="1" t="str">
        <f t="shared" si="16"/>
        <v>12:0004</v>
      </c>
      <c r="D286" s="1" t="str">
        <f t="shared" si="17"/>
        <v>12:0029</v>
      </c>
      <c r="E286" t="s">
        <v>1136</v>
      </c>
      <c r="F286" t="s">
        <v>1140</v>
      </c>
      <c r="H286">
        <v>56.987869699999997</v>
      </c>
      <c r="I286">
        <v>-130.3858621</v>
      </c>
      <c r="J286" s="1" t="str">
        <f t="shared" si="18"/>
        <v>Fluid (stream)</v>
      </c>
      <c r="K286" s="1" t="str">
        <f t="shared" si="19"/>
        <v>Untreated Water</v>
      </c>
      <c r="O286">
        <v>0.08</v>
      </c>
      <c r="P286">
        <v>34</v>
      </c>
      <c r="Q286">
        <v>7.2</v>
      </c>
    </row>
    <row r="287" spans="1:17" hidden="1" x14ac:dyDescent="0.3">
      <c r="A287" t="s">
        <v>1141</v>
      </c>
      <c r="B287" t="s">
        <v>1142</v>
      </c>
      <c r="C287" s="1" t="str">
        <f t="shared" si="16"/>
        <v>12:0004</v>
      </c>
      <c r="D287" s="1" t="str">
        <f t="shared" si="17"/>
        <v>12:0029</v>
      </c>
      <c r="E287" t="s">
        <v>1143</v>
      </c>
      <c r="F287" t="s">
        <v>1144</v>
      </c>
      <c r="H287">
        <v>56.991133099999999</v>
      </c>
      <c r="I287">
        <v>-130.40186629999999</v>
      </c>
      <c r="J287" s="1" t="str">
        <f t="shared" si="18"/>
        <v>Fluid (stream)</v>
      </c>
      <c r="K287" s="1" t="str">
        <f t="shared" si="19"/>
        <v>Untreated Water</v>
      </c>
      <c r="O287">
        <v>0.05</v>
      </c>
      <c r="P287">
        <v>38</v>
      </c>
      <c r="Q287">
        <v>7.4</v>
      </c>
    </row>
    <row r="288" spans="1:17" hidden="1" x14ac:dyDescent="0.3">
      <c r="A288" t="s">
        <v>1145</v>
      </c>
      <c r="B288" t="s">
        <v>1146</v>
      </c>
      <c r="C288" s="1" t="str">
        <f t="shared" si="16"/>
        <v>12:0004</v>
      </c>
      <c r="D288" s="1" t="str">
        <f t="shared" si="17"/>
        <v>12:0029</v>
      </c>
      <c r="E288" t="s">
        <v>1147</v>
      </c>
      <c r="F288" t="s">
        <v>1148</v>
      </c>
      <c r="H288">
        <v>56.980917499999997</v>
      </c>
      <c r="I288">
        <v>-130.39462169999999</v>
      </c>
      <c r="J288" s="1" t="str">
        <f t="shared" si="18"/>
        <v>Fluid (stream)</v>
      </c>
      <c r="K288" s="1" t="str">
        <f t="shared" si="19"/>
        <v>Untreated Water</v>
      </c>
      <c r="O288">
        <v>2.5000000000000001E-2</v>
      </c>
      <c r="P288">
        <v>34</v>
      </c>
      <c r="Q288">
        <v>7.2</v>
      </c>
    </row>
    <row r="289" spans="1:17" hidden="1" x14ac:dyDescent="0.3">
      <c r="A289" t="s">
        <v>1149</v>
      </c>
      <c r="B289" t="s">
        <v>1150</v>
      </c>
      <c r="C289" s="1" t="str">
        <f t="shared" si="16"/>
        <v>12:0004</v>
      </c>
      <c r="D289" s="1" t="str">
        <f t="shared" si="17"/>
        <v>12:0029</v>
      </c>
      <c r="E289" t="s">
        <v>1151</v>
      </c>
      <c r="F289" t="s">
        <v>1152</v>
      </c>
      <c r="H289">
        <v>56.962897699999999</v>
      </c>
      <c r="I289">
        <v>-130.39676249999999</v>
      </c>
      <c r="J289" s="1" t="str">
        <f t="shared" si="18"/>
        <v>Fluid (stream)</v>
      </c>
      <c r="K289" s="1" t="str">
        <f t="shared" si="19"/>
        <v>Untreated Water</v>
      </c>
      <c r="O289">
        <v>0.22</v>
      </c>
      <c r="P289">
        <v>44</v>
      </c>
      <c r="Q289">
        <v>7.3</v>
      </c>
    </row>
    <row r="290" spans="1:17" hidden="1" x14ac:dyDescent="0.3">
      <c r="A290" t="s">
        <v>1153</v>
      </c>
      <c r="B290" t="s">
        <v>1154</v>
      </c>
      <c r="C290" s="1" t="str">
        <f t="shared" si="16"/>
        <v>12:0004</v>
      </c>
      <c r="D290" s="1" t="str">
        <f t="shared" si="17"/>
        <v>12:0029</v>
      </c>
      <c r="E290" t="s">
        <v>1155</v>
      </c>
      <c r="F290" t="s">
        <v>1156</v>
      </c>
      <c r="H290">
        <v>56.929677099999999</v>
      </c>
      <c r="I290">
        <v>-130.40604039999999</v>
      </c>
      <c r="J290" s="1" t="str">
        <f t="shared" si="18"/>
        <v>Fluid (stream)</v>
      </c>
      <c r="K290" s="1" t="str">
        <f t="shared" si="19"/>
        <v>Untreated Water</v>
      </c>
      <c r="O290">
        <v>2.5000000000000001E-2</v>
      </c>
      <c r="P290">
        <v>76</v>
      </c>
      <c r="Q290">
        <v>7.3</v>
      </c>
    </row>
    <row r="291" spans="1:17" hidden="1" x14ac:dyDescent="0.3">
      <c r="A291" t="s">
        <v>1157</v>
      </c>
      <c r="B291" t="s">
        <v>1158</v>
      </c>
      <c r="C291" s="1" t="str">
        <f t="shared" si="16"/>
        <v>12:0004</v>
      </c>
      <c r="D291" s="1" t="str">
        <f t="shared" si="17"/>
        <v>12:0029</v>
      </c>
      <c r="E291" t="s">
        <v>1155</v>
      </c>
      <c r="F291" t="s">
        <v>1159</v>
      </c>
      <c r="H291">
        <v>56.929677099999999</v>
      </c>
      <c r="I291">
        <v>-130.40604039999999</v>
      </c>
      <c r="J291" s="1" t="str">
        <f t="shared" si="18"/>
        <v>Fluid (stream)</v>
      </c>
      <c r="K291" s="1" t="str">
        <f t="shared" si="19"/>
        <v>Untreated Water</v>
      </c>
      <c r="O291">
        <v>2.5000000000000001E-2</v>
      </c>
      <c r="P291">
        <v>72</v>
      </c>
      <c r="Q291">
        <v>7.3</v>
      </c>
    </row>
    <row r="292" spans="1:17" hidden="1" x14ac:dyDescent="0.3">
      <c r="A292" t="s">
        <v>1160</v>
      </c>
      <c r="B292" t="s">
        <v>1161</v>
      </c>
      <c r="C292" s="1" t="str">
        <f t="shared" si="16"/>
        <v>12:0004</v>
      </c>
      <c r="D292" s="1" t="str">
        <f t="shared" si="17"/>
        <v>12:0029</v>
      </c>
      <c r="E292" t="s">
        <v>1162</v>
      </c>
      <c r="F292" t="s">
        <v>1163</v>
      </c>
      <c r="H292">
        <v>56.906772400000001</v>
      </c>
      <c r="I292">
        <v>-130.39825160000001</v>
      </c>
      <c r="J292" s="1" t="str">
        <f t="shared" si="18"/>
        <v>Fluid (stream)</v>
      </c>
      <c r="K292" s="1" t="str">
        <f t="shared" si="19"/>
        <v>Untreated Water</v>
      </c>
      <c r="O292">
        <v>2.5000000000000001E-2</v>
      </c>
      <c r="P292">
        <v>44</v>
      </c>
      <c r="Q292">
        <v>7.1</v>
      </c>
    </row>
    <row r="293" spans="1:17" hidden="1" x14ac:dyDescent="0.3">
      <c r="A293" t="s">
        <v>1164</v>
      </c>
      <c r="B293" t="s">
        <v>1165</v>
      </c>
      <c r="C293" s="1" t="str">
        <f t="shared" si="16"/>
        <v>12:0004</v>
      </c>
      <c r="D293" s="1" t="str">
        <f t="shared" si="17"/>
        <v>12:0029</v>
      </c>
      <c r="E293" t="s">
        <v>1166</v>
      </c>
      <c r="F293" t="s">
        <v>1167</v>
      </c>
      <c r="H293">
        <v>56.9031825</v>
      </c>
      <c r="I293">
        <v>-130.40673849999999</v>
      </c>
      <c r="J293" s="1" t="str">
        <f t="shared" si="18"/>
        <v>Fluid (stream)</v>
      </c>
      <c r="K293" s="1" t="str">
        <f t="shared" si="19"/>
        <v>Untreated Water</v>
      </c>
    </row>
    <row r="294" spans="1:17" hidden="1" x14ac:dyDescent="0.3">
      <c r="A294" t="s">
        <v>1168</v>
      </c>
      <c r="B294" t="s">
        <v>1169</v>
      </c>
      <c r="C294" s="1" t="str">
        <f t="shared" si="16"/>
        <v>12:0004</v>
      </c>
      <c r="D294" s="1" t="str">
        <f t="shared" si="17"/>
        <v>12:0029</v>
      </c>
      <c r="E294" t="s">
        <v>1170</v>
      </c>
      <c r="F294" t="s">
        <v>1171</v>
      </c>
      <c r="H294">
        <v>56.907818599999999</v>
      </c>
      <c r="I294">
        <v>-130.4352581</v>
      </c>
      <c r="J294" s="1" t="str">
        <f t="shared" si="18"/>
        <v>Fluid (stream)</v>
      </c>
      <c r="K294" s="1" t="str">
        <f t="shared" si="19"/>
        <v>Untreated Water</v>
      </c>
      <c r="O294">
        <v>2.5000000000000001E-2</v>
      </c>
      <c r="P294">
        <v>32</v>
      </c>
      <c r="Q294">
        <v>6.8</v>
      </c>
    </row>
    <row r="295" spans="1:17" hidden="1" x14ac:dyDescent="0.3">
      <c r="A295" t="s">
        <v>1172</v>
      </c>
      <c r="B295" t="s">
        <v>1173</v>
      </c>
      <c r="C295" s="1" t="str">
        <f t="shared" si="16"/>
        <v>12:0004</v>
      </c>
      <c r="D295" s="1" t="str">
        <f t="shared" si="17"/>
        <v>12:0029</v>
      </c>
      <c r="E295" t="s">
        <v>1174</v>
      </c>
      <c r="F295" t="s">
        <v>1175</v>
      </c>
      <c r="H295">
        <v>56.901733499999999</v>
      </c>
      <c r="I295">
        <v>-130.44717639999999</v>
      </c>
      <c r="J295" s="1" t="str">
        <f t="shared" si="18"/>
        <v>Fluid (stream)</v>
      </c>
      <c r="K295" s="1" t="str">
        <f t="shared" si="19"/>
        <v>Untreated Water</v>
      </c>
      <c r="O295">
        <v>2.5000000000000001E-2</v>
      </c>
      <c r="P295">
        <v>58</v>
      </c>
      <c r="Q295">
        <v>7.3</v>
      </c>
    </row>
    <row r="296" spans="1:17" hidden="1" x14ac:dyDescent="0.3">
      <c r="A296" t="s">
        <v>1176</v>
      </c>
      <c r="B296" t="s">
        <v>1177</v>
      </c>
      <c r="C296" s="1" t="str">
        <f t="shared" si="16"/>
        <v>12:0004</v>
      </c>
      <c r="D296" s="1" t="str">
        <f t="shared" si="17"/>
        <v>12:0029</v>
      </c>
      <c r="E296" t="s">
        <v>1178</v>
      </c>
      <c r="F296" t="s">
        <v>1179</v>
      </c>
      <c r="H296">
        <v>56.890322900000001</v>
      </c>
      <c r="I296">
        <v>-130.46569600000001</v>
      </c>
      <c r="J296" s="1" t="str">
        <f t="shared" si="18"/>
        <v>Fluid (stream)</v>
      </c>
      <c r="K296" s="1" t="str">
        <f t="shared" si="19"/>
        <v>Untreated Water</v>
      </c>
      <c r="O296">
        <v>0.05</v>
      </c>
      <c r="P296">
        <v>32</v>
      </c>
      <c r="Q296">
        <v>7.3</v>
      </c>
    </row>
    <row r="297" spans="1:17" hidden="1" x14ac:dyDescent="0.3">
      <c r="A297" t="s">
        <v>1180</v>
      </c>
      <c r="B297" t="s">
        <v>1181</v>
      </c>
      <c r="C297" s="1" t="str">
        <f t="shared" si="16"/>
        <v>12:0004</v>
      </c>
      <c r="D297" s="1" t="str">
        <f t="shared" si="17"/>
        <v>12:0029</v>
      </c>
      <c r="E297" t="s">
        <v>1182</v>
      </c>
      <c r="F297" t="s">
        <v>1183</v>
      </c>
      <c r="H297">
        <v>56.912466500000001</v>
      </c>
      <c r="I297">
        <v>-130.51950020000001</v>
      </c>
      <c r="J297" s="1" t="str">
        <f t="shared" si="18"/>
        <v>Fluid (stream)</v>
      </c>
      <c r="K297" s="1" t="str">
        <f t="shared" si="19"/>
        <v>Untreated Water</v>
      </c>
      <c r="O297">
        <v>0.05</v>
      </c>
      <c r="P297">
        <v>26</v>
      </c>
      <c r="Q297">
        <v>6.9</v>
      </c>
    </row>
    <row r="298" spans="1:17" hidden="1" x14ac:dyDescent="0.3">
      <c r="A298" t="s">
        <v>1184</v>
      </c>
      <c r="B298" t="s">
        <v>1185</v>
      </c>
      <c r="C298" s="1" t="str">
        <f t="shared" si="16"/>
        <v>12:0004</v>
      </c>
      <c r="D298" s="1" t="str">
        <f t="shared" si="17"/>
        <v>12:0029</v>
      </c>
      <c r="E298" t="s">
        <v>1186</v>
      </c>
      <c r="F298" t="s">
        <v>1187</v>
      </c>
      <c r="H298">
        <v>56.909790600000001</v>
      </c>
      <c r="I298">
        <v>-130.51937530000001</v>
      </c>
      <c r="J298" s="1" t="str">
        <f t="shared" si="18"/>
        <v>Fluid (stream)</v>
      </c>
      <c r="K298" s="1" t="str">
        <f t="shared" si="19"/>
        <v>Untreated Water</v>
      </c>
      <c r="O298">
        <v>2.5000000000000001E-2</v>
      </c>
      <c r="P298">
        <v>24</v>
      </c>
      <c r="Q298">
        <v>6.8</v>
      </c>
    </row>
    <row r="299" spans="1:17" hidden="1" x14ac:dyDescent="0.3">
      <c r="A299" t="s">
        <v>1188</v>
      </c>
      <c r="B299" t="s">
        <v>1189</v>
      </c>
      <c r="C299" s="1" t="str">
        <f t="shared" si="16"/>
        <v>12:0004</v>
      </c>
      <c r="D299" s="1" t="str">
        <f t="shared" si="17"/>
        <v>12:0029</v>
      </c>
      <c r="E299" t="s">
        <v>1190</v>
      </c>
      <c r="F299" t="s">
        <v>1191</v>
      </c>
      <c r="H299">
        <v>56.885269800000003</v>
      </c>
      <c r="I299">
        <v>-130.47670880000001</v>
      </c>
      <c r="J299" s="1" t="str">
        <f t="shared" si="18"/>
        <v>Fluid (stream)</v>
      </c>
      <c r="K299" s="1" t="str">
        <f t="shared" si="19"/>
        <v>Untreated Water</v>
      </c>
      <c r="O299">
        <v>0.06</v>
      </c>
      <c r="P299">
        <v>30</v>
      </c>
      <c r="Q299">
        <v>7.1</v>
      </c>
    </row>
    <row r="300" spans="1:17" hidden="1" x14ac:dyDescent="0.3">
      <c r="A300" t="s">
        <v>1192</v>
      </c>
      <c r="B300" t="s">
        <v>1193</v>
      </c>
      <c r="C300" s="1" t="str">
        <f t="shared" si="16"/>
        <v>12:0004</v>
      </c>
      <c r="D300" s="1" t="str">
        <f t="shared" si="17"/>
        <v>12:0029</v>
      </c>
      <c r="E300" t="s">
        <v>1194</v>
      </c>
      <c r="F300" t="s">
        <v>1195</v>
      </c>
      <c r="H300">
        <v>56.875099800000001</v>
      </c>
      <c r="I300">
        <v>-130.48726959999999</v>
      </c>
      <c r="J300" s="1" t="str">
        <f t="shared" si="18"/>
        <v>Fluid (stream)</v>
      </c>
      <c r="K300" s="1" t="str">
        <f t="shared" si="19"/>
        <v>Untreated Water</v>
      </c>
      <c r="O300">
        <v>2.5000000000000001E-2</v>
      </c>
      <c r="P300">
        <v>30</v>
      </c>
      <c r="Q300">
        <v>6.8</v>
      </c>
    </row>
    <row r="301" spans="1:17" hidden="1" x14ac:dyDescent="0.3">
      <c r="A301" t="s">
        <v>1196</v>
      </c>
      <c r="B301" t="s">
        <v>1197</v>
      </c>
      <c r="C301" s="1" t="str">
        <f t="shared" si="16"/>
        <v>12:0004</v>
      </c>
      <c r="D301" s="1" t="str">
        <f t="shared" si="17"/>
        <v>12:0029</v>
      </c>
      <c r="E301" t="s">
        <v>1198</v>
      </c>
      <c r="F301" t="s">
        <v>1199</v>
      </c>
      <c r="H301">
        <v>56.868115699999997</v>
      </c>
      <c r="I301">
        <v>-130.50628589999999</v>
      </c>
      <c r="J301" s="1" t="str">
        <f t="shared" si="18"/>
        <v>Fluid (stream)</v>
      </c>
      <c r="K301" s="1" t="str">
        <f t="shared" si="19"/>
        <v>Untreated Water</v>
      </c>
      <c r="O301">
        <v>0.05</v>
      </c>
      <c r="P301">
        <v>24</v>
      </c>
      <c r="Q301">
        <v>7</v>
      </c>
    </row>
    <row r="302" spans="1:17" hidden="1" x14ac:dyDescent="0.3">
      <c r="A302" t="s">
        <v>1200</v>
      </c>
      <c r="B302" t="s">
        <v>1201</v>
      </c>
      <c r="C302" s="1" t="str">
        <f t="shared" si="16"/>
        <v>12:0004</v>
      </c>
      <c r="D302" s="1" t="str">
        <f t="shared" si="17"/>
        <v>12:0029</v>
      </c>
      <c r="E302" t="s">
        <v>1202</v>
      </c>
      <c r="F302" t="s">
        <v>1203</v>
      </c>
      <c r="H302">
        <v>56.845647499999998</v>
      </c>
      <c r="I302">
        <v>-130.53996380000001</v>
      </c>
      <c r="J302" s="1" t="str">
        <f t="shared" si="18"/>
        <v>Fluid (stream)</v>
      </c>
      <c r="K302" s="1" t="str">
        <f t="shared" si="19"/>
        <v>Untreated Water</v>
      </c>
      <c r="O302">
        <v>2.5000000000000001E-2</v>
      </c>
      <c r="P302">
        <v>26</v>
      </c>
      <c r="Q302">
        <v>6.9</v>
      </c>
    </row>
    <row r="303" spans="1:17" hidden="1" x14ac:dyDescent="0.3">
      <c r="A303" t="s">
        <v>1204</v>
      </c>
      <c r="B303" t="s">
        <v>1205</v>
      </c>
      <c r="C303" s="1" t="str">
        <f t="shared" si="16"/>
        <v>12:0004</v>
      </c>
      <c r="D303" s="1" t="str">
        <f t="shared" si="17"/>
        <v>12:0029</v>
      </c>
      <c r="E303" t="s">
        <v>1206</v>
      </c>
      <c r="F303" t="s">
        <v>1207</v>
      </c>
      <c r="H303">
        <v>56.842935799999999</v>
      </c>
      <c r="I303">
        <v>-130.54273810000001</v>
      </c>
      <c r="J303" s="1" t="str">
        <f t="shared" si="18"/>
        <v>Fluid (stream)</v>
      </c>
      <c r="K303" s="1" t="str">
        <f t="shared" si="19"/>
        <v>Untreated Water</v>
      </c>
      <c r="O303">
        <v>2.5000000000000001E-2</v>
      </c>
      <c r="P303">
        <v>26</v>
      </c>
      <c r="Q303">
        <v>7.3</v>
      </c>
    </row>
    <row r="304" spans="1:17" hidden="1" x14ac:dyDescent="0.3">
      <c r="A304" t="s">
        <v>1208</v>
      </c>
      <c r="B304" t="s">
        <v>1209</v>
      </c>
      <c r="C304" s="1" t="str">
        <f t="shared" si="16"/>
        <v>12:0004</v>
      </c>
      <c r="D304" s="1" t="str">
        <f t="shared" si="17"/>
        <v>12:0029</v>
      </c>
      <c r="E304" t="s">
        <v>1210</v>
      </c>
      <c r="F304" t="s">
        <v>1211</v>
      </c>
      <c r="H304">
        <v>56.8137264</v>
      </c>
      <c r="I304">
        <v>-130.55787269999999</v>
      </c>
      <c r="J304" s="1" t="str">
        <f t="shared" si="18"/>
        <v>Fluid (stream)</v>
      </c>
      <c r="K304" s="1" t="str">
        <f t="shared" si="19"/>
        <v>Untreated Water</v>
      </c>
      <c r="O304">
        <v>0.1</v>
      </c>
      <c r="P304">
        <v>72</v>
      </c>
      <c r="Q304">
        <v>7.5</v>
      </c>
    </row>
    <row r="305" spans="1:17" hidden="1" x14ac:dyDescent="0.3">
      <c r="A305" t="s">
        <v>1212</v>
      </c>
      <c r="B305" t="s">
        <v>1213</v>
      </c>
      <c r="C305" s="1" t="str">
        <f t="shared" si="16"/>
        <v>12:0004</v>
      </c>
      <c r="D305" s="1" t="str">
        <f t="shared" si="17"/>
        <v>12:0029</v>
      </c>
      <c r="E305" t="s">
        <v>1214</v>
      </c>
      <c r="F305" t="s">
        <v>1215</v>
      </c>
      <c r="H305">
        <v>56.8275164</v>
      </c>
      <c r="I305">
        <v>-130.54138420000001</v>
      </c>
      <c r="J305" s="1" t="str">
        <f t="shared" si="18"/>
        <v>Fluid (stream)</v>
      </c>
      <c r="K305" s="1" t="str">
        <f t="shared" si="19"/>
        <v>Untreated Water</v>
      </c>
      <c r="O305">
        <v>2.5000000000000001E-2</v>
      </c>
      <c r="P305">
        <v>40</v>
      </c>
      <c r="Q305">
        <v>7.1</v>
      </c>
    </row>
    <row r="306" spans="1:17" hidden="1" x14ac:dyDescent="0.3">
      <c r="A306" t="s">
        <v>1216</v>
      </c>
      <c r="B306" t="s">
        <v>1217</v>
      </c>
      <c r="C306" s="1" t="str">
        <f t="shared" si="16"/>
        <v>12:0004</v>
      </c>
      <c r="D306" s="1" t="str">
        <f t="shared" si="17"/>
        <v>12:0029</v>
      </c>
      <c r="E306" t="s">
        <v>1218</v>
      </c>
      <c r="F306" t="s">
        <v>1219</v>
      </c>
      <c r="H306">
        <v>56.794404100000001</v>
      </c>
      <c r="I306">
        <v>-130.53866869999999</v>
      </c>
      <c r="J306" s="1" t="str">
        <f t="shared" si="18"/>
        <v>Fluid (stream)</v>
      </c>
      <c r="K306" s="1" t="str">
        <f t="shared" si="19"/>
        <v>Untreated Water</v>
      </c>
      <c r="O306">
        <v>0.1</v>
      </c>
      <c r="P306">
        <v>86</v>
      </c>
      <c r="Q306">
        <v>7.6</v>
      </c>
    </row>
    <row r="307" spans="1:17" hidden="1" x14ac:dyDescent="0.3">
      <c r="A307" t="s">
        <v>1220</v>
      </c>
      <c r="B307" t="s">
        <v>1221</v>
      </c>
      <c r="C307" s="1" t="str">
        <f t="shared" si="16"/>
        <v>12:0004</v>
      </c>
      <c r="D307" s="1" t="str">
        <f t="shared" si="17"/>
        <v>12:0029</v>
      </c>
      <c r="E307" t="s">
        <v>1222</v>
      </c>
      <c r="F307" t="s">
        <v>1223</v>
      </c>
      <c r="H307">
        <v>56.732233800000003</v>
      </c>
      <c r="I307">
        <v>-130.37739439999999</v>
      </c>
      <c r="J307" s="1" t="str">
        <f t="shared" si="18"/>
        <v>Fluid (stream)</v>
      </c>
      <c r="K307" s="1" t="str">
        <f t="shared" si="19"/>
        <v>Untreated Water</v>
      </c>
      <c r="O307">
        <v>2.5000000000000001E-2</v>
      </c>
      <c r="P307">
        <v>36</v>
      </c>
      <c r="Q307">
        <v>6.1</v>
      </c>
    </row>
    <row r="308" spans="1:17" hidden="1" x14ac:dyDescent="0.3">
      <c r="A308" t="s">
        <v>1224</v>
      </c>
      <c r="B308" t="s">
        <v>1225</v>
      </c>
      <c r="C308" s="1" t="str">
        <f t="shared" si="16"/>
        <v>12:0004</v>
      </c>
      <c r="D308" s="1" t="str">
        <f t="shared" si="17"/>
        <v>12:0029</v>
      </c>
      <c r="E308" t="s">
        <v>1226</v>
      </c>
      <c r="F308" t="s">
        <v>1227</v>
      </c>
      <c r="H308">
        <v>56.737153900000003</v>
      </c>
      <c r="I308">
        <v>-130.39313720000001</v>
      </c>
      <c r="J308" s="1" t="str">
        <f t="shared" si="18"/>
        <v>Fluid (stream)</v>
      </c>
      <c r="K308" s="1" t="str">
        <f t="shared" si="19"/>
        <v>Untreated Water</v>
      </c>
      <c r="O308">
        <v>2.5000000000000001E-2</v>
      </c>
      <c r="P308">
        <v>36</v>
      </c>
      <c r="Q308">
        <v>6.5</v>
      </c>
    </row>
    <row r="309" spans="1:17" hidden="1" x14ac:dyDescent="0.3">
      <c r="A309" t="s">
        <v>1228</v>
      </c>
      <c r="B309" t="s">
        <v>1229</v>
      </c>
      <c r="C309" s="1" t="str">
        <f t="shared" si="16"/>
        <v>12:0004</v>
      </c>
      <c r="D309" s="1" t="str">
        <f t="shared" si="17"/>
        <v>12:0029</v>
      </c>
      <c r="E309" t="s">
        <v>1230</v>
      </c>
      <c r="F309" t="s">
        <v>1231</v>
      </c>
      <c r="H309">
        <v>56.722941499999997</v>
      </c>
      <c r="I309">
        <v>-130.34705210000001</v>
      </c>
      <c r="J309" s="1" t="str">
        <f t="shared" si="18"/>
        <v>Fluid (stream)</v>
      </c>
      <c r="K309" s="1" t="str">
        <f t="shared" si="19"/>
        <v>Untreated Water</v>
      </c>
      <c r="O309">
        <v>2.5000000000000001E-2</v>
      </c>
      <c r="P309">
        <v>34</v>
      </c>
      <c r="Q309">
        <v>7.1</v>
      </c>
    </row>
    <row r="310" spans="1:17" hidden="1" x14ac:dyDescent="0.3">
      <c r="A310" t="s">
        <v>1232</v>
      </c>
      <c r="B310" t="s">
        <v>1233</v>
      </c>
      <c r="C310" s="1" t="str">
        <f t="shared" si="16"/>
        <v>12:0004</v>
      </c>
      <c r="D310" s="1" t="str">
        <f t="shared" si="17"/>
        <v>12:0029</v>
      </c>
      <c r="E310" t="s">
        <v>1234</v>
      </c>
      <c r="F310" t="s">
        <v>1235</v>
      </c>
      <c r="H310">
        <v>56.718971099999997</v>
      </c>
      <c r="I310">
        <v>-130.35029270000001</v>
      </c>
      <c r="J310" s="1" t="str">
        <f t="shared" si="18"/>
        <v>Fluid (stream)</v>
      </c>
      <c r="K310" s="1" t="str">
        <f t="shared" si="19"/>
        <v>Untreated Water</v>
      </c>
      <c r="O310">
        <v>2.5000000000000001E-2</v>
      </c>
      <c r="P310">
        <v>32</v>
      </c>
      <c r="Q310">
        <v>6.2</v>
      </c>
    </row>
    <row r="311" spans="1:17" hidden="1" x14ac:dyDescent="0.3">
      <c r="A311" t="s">
        <v>1236</v>
      </c>
      <c r="B311" t="s">
        <v>1237</v>
      </c>
      <c r="C311" s="1" t="str">
        <f t="shared" si="16"/>
        <v>12:0004</v>
      </c>
      <c r="D311" s="1" t="str">
        <f t="shared" si="17"/>
        <v>12:0029</v>
      </c>
      <c r="E311" t="s">
        <v>1238</v>
      </c>
      <c r="F311" t="s">
        <v>1239</v>
      </c>
      <c r="H311">
        <v>56.763153099999997</v>
      </c>
      <c r="I311">
        <v>-130.33826490000001</v>
      </c>
      <c r="J311" s="1" t="str">
        <f t="shared" si="18"/>
        <v>Fluid (stream)</v>
      </c>
      <c r="K311" s="1" t="str">
        <f t="shared" si="19"/>
        <v>Untreated Water</v>
      </c>
      <c r="O311">
        <v>2.5000000000000001E-2</v>
      </c>
      <c r="P311">
        <v>28</v>
      </c>
      <c r="Q311">
        <v>6.7</v>
      </c>
    </row>
    <row r="312" spans="1:17" hidden="1" x14ac:dyDescent="0.3">
      <c r="A312" t="s">
        <v>1240</v>
      </c>
      <c r="B312" t="s">
        <v>1241</v>
      </c>
      <c r="C312" s="1" t="str">
        <f t="shared" si="16"/>
        <v>12:0004</v>
      </c>
      <c r="D312" s="1" t="str">
        <f t="shared" si="17"/>
        <v>12:0029</v>
      </c>
      <c r="E312" t="s">
        <v>1242</v>
      </c>
      <c r="F312" t="s">
        <v>1243</v>
      </c>
      <c r="H312">
        <v>56.766806299999999</v>
      </c>
      <c r="I312">
        <v>-130.34194500000001</v>
      </c>
      <c r="J312" s="1" t="str">
        <f t="shared" si="18"/>
        <v>Fluid (stream)</v>
      </c>
      <c r="K312" s="1" t="str">
        <f t="shared" si="19"/>
        <v>Untreated Water</v>
      </c>
      <c r="O312">
        <v>2.5000000000000001E-2</v>
      </c>
      <c r="P312">
        <v>30</v>
      </c>
      <c r="Q312">
        <v>6.2</v>
      </c>
    </row>
    <row r="313" spans="1:17" hidden="1" x14ac:dyDescent="0.3">
      <c r="A313" t="s">
        <v>1244</v>
      </c>
      <c r="B313" t="s">
        <v>1245</v>
      </c>
      <c r="C313" s="1" t="str">
        <f t="shared" si="16"/>
        <v>12:0004</v>
      </c>
      <c r="D313" s="1" t="str">
        <f t="shared" si="17"/>
        <v>12:0029</v>
      </c>
      <c r="E313" t="s">
        <v>1246</v>
      </c>
      <c r="F313" t="s">
        <v>1247</v>
      </c>
      <c r="H313">
        <v>56.766554800000002</v>
      </c>
      <c r="I313">
        <v>-130.29423109999999</v>
      </c>
      <c r="J313" s="1" t="str">
        <f t="shared" si="18"/>
        <v>Fluid (stream)</v>
      </c>
      <c r="K313" s="1" t="str">
        <f t="shared" si="19"/>
        <v>Untreated Water</v>
      </c>
      <c r="O313">
        <v>2.5000000000000001E-2</v>
      </c>
      <c r="P313">
        <v>30</v>
      </c>
      <c r="Q313">
        <v>6.3</v>
      </c>
    </row>
    <row r="314" spans="1:17" hidden="1" x14ac:dyDescent="0.3">
      <c r="A314" t="s">
        <v>1248</v>
      </c>
      <c r="B314" t="s">
        <v>1249</v>
      </c>
      <c r="C314" s="1" t="str">
        <f t="shared" si="16"/>
        <v>12:0004</v>
      </c>
      <c r="D314" s="1" t="str">
        <f t="shared" si="17"/>
        <v>12:0029</v>
      </c>
      <c r="E314" t="s">
        <v>1250</v>
      </c>
      <c r="F314" t="s">
        <v>1251</v>
      </c>
      <c r="H314">
        <v>56.764033900000001</v>
      </c>
      <c r="I314">
        <v>-130.2999355</v>
      </c>
      <c r="J314" s="1" t="str">
        <f t="shared" si="18"/>
        <v>Fluid (stream)</v>
      </c>
      <c r="K314" s="1" t="str">
        <f t="shared" si="19"/>
        <v>Untreated Water</v>
      </c>
      <c r="O314">
        <v>2.5000000000000001E-2</v>
      </c>
      <c r="P314">
        <v>26</v>
      </c>
      <c r="Q314">
        <v>7</v>
      </c>
    </row>
    <row r="315" spans="1:17" hidden="1" x14ac:dyDescent="0.3">
      <c r="A315" t="s">
        <v>1252</v>
      </c>
      <c r="B315" t="s">
        <v>1253</v>
      </c>
      <c r="C315" s="1" t="str">
        <f t="shared" si="16"/>
        <v>12:0004</v>
      </c>
      <c r="D315" s="1" t="str">
        <f t="shared" si="17"/>
        <v>12:0029</v>
      </c>
      <c r="E315" t="s">
        <v>1254</v>
      </c>
      <c r="F315" t="s">
        <v>1255</v>
      </c>
      <c r="H315">
        <v>56.771454599999998</v>
      </c>
      <c r="I315">
        <v>-130.29390839999999</v>
      </c>
      <c r="J315" s="1" t="str">
        <f t="shared" si="18"/>
        <v>Fluid (stream)</v>
      </c>
      <c r="K315" s="1" t="str">
        <f t="shared" si="19"/>
        <v>Untreated Water</v>
      </c>
      <c r="O315">
        <v>2.5000000000000001E-2</v>
      </c>
      <c r="P315">
        <v>28</v>
      </c>
      <c r="Q315">
        <v>6.4</v>
      </c>
    </row>
    <row r="316" spans="1:17" hidden="1" x14ac:dyDescent="0.3">
      <c r="A316" t="s">
        <v>1256</v>
      </c>
      <c r="B316" t="s">
        <v>1257</v>
      </c>
      <c r="C316" s="1" t="str">
        <f t="shared" si="16"/>
        <v>12:0004</v>
      </c>
      <c r="D316" s="1" t="str">
        <f t="shared" si="17"/>
        <v>12:0029</v>
      </c>
      <c r="E316" t="s">
        <v>1258</v>
      </c>
      <c r="F316" t="s">
        <v>1259</v>
      </c>
      <c r="H316">
        <v>56.7823821</v>
      </c>
      <c r="I316">
        <v>-130.34893249999999</v>
      </c>
      <c r="J316" s="1" t="str">
        <f t="shared" si="18"/>
        <v>Fluid (stream)</v>
      </c>
      <c r="K316" s="1" t="str">
        <f t="shared" si="19"/>
        <v>Untreated Water</v>
      </c>
      <c r="O316">
        <v>2.5000000000000001E-2</v>
      </c>
      <c r="P316">
        <v>44</v>
      </c>
      <c r="Q316">
        <v>6.9</v>
      </c>
    </row>
    <row r="317" spans="1:17" hidden="1" x14ac:dyDescent="0.3">
      <c r="A317" t="s">
        <v>1260</v>
      </c>
      <c r="B317" t="s">
        <v>1261</v>
      </c>
      <c r="C317" s="1" t="str">
        <f t="shared" si="16"/>
        <v>12:0004</v>
      </c>
      <c r="D317" s="1" t="str">
        <f t="shared" si="17"/>
        <v>12:0029</v>
      </c>
      <c r="E317" t="s">
        <v>1262</v>
      </c>
      <c r="F317" t="s">
        <v>1263</v>
      </c>
      <c r="H317">
        <v>56.793946800000001</v>
      </c>
      <c r="I317">
        <v>-130.31756859999999</v>
      </c>
      <c r="J317" s="1" t="str">
        <f t="shared" si="18"/>
        <v>Fluid (stream)</v>
      </c>
      <c r="K317" s="1" t="str">
        <f t="shared" si="19"/>
        <v>Untreated Water</v>
      </c>
      <c r="O317">
        <v>2.5000000000000001E-2</v>
      </c>
      <c r="P317">
        <v>34</v>
      </c>
      <c r="Q317">
        <v>6.7</v>
      </c>
    </row>
    <row r="318" spans="1:17" hidden="1" x14ac:dyDescent="0.3">
      <c r="A318" t="s">
        <v>1264</v>
      </c>
      <c r="B318" t="s">
        <v>1265</v>
      </c>
      <c r="C318" s="1" t="str">
        <f t="shared" si="16"/>
        <v>12:0004</v>
      </c>
      <c r="D318" s="1" t="str">
        <f t="shared" si="17"/>
        <v>12:0029</v>
      </c>
      <c r="E318" t="s">
        <v>1266</v>
      </c>
      <c r="F318" t="s">
        <v>1267</v>
      </c>
      <c r="H318">
        <v>56.804765699999997</v>
      </c>
      <c r="I318">
        <v>-130.31739049999999</v>
      </c>
      <c r="J318" s="1" t="str">
        <f t="shared" si="18"/>
        <v>Fluid (stream)</v>
      </c>
      <c r="K318" s="1" t="str">
        <f t="shared" si="19"/>
        <v>Untreated Water</v>
      </c>
      <c r="O318">
        <v>2.5000000000000001E-2</v>
      </c>
      <c r="P318">
        <v>28</v>
      </c>
      <c r="Q318">
        <v>7</v>
      </c>
    </row>
    <row r="319" spans="1:17" hidden="1" x14ac:dyDescent="0.3">
      <c r="A319" t="s">
        <v>1268</v>
      </c>
      <c r="B319" t="s">
        <v>1269</v>
      </c>
      <c r="C319" s="1" t="str">
        <f t="shared" si="16"/>
        <v>12:0004</v>
      </c>
      <c r="D319" s="1" t="str">
        <f t="shared" si="17"/>
        <v>12:0029</v>
      </c>
      <c r="E319" t="s">
        <v>1270</v>
      </c>
      <c r="F319" t="s">
        <v>1271</v>
      </c>
      <c r="H319">
        <v>56.833852800000003</v>
      </c>
      <c r="I319">
        <v>-130.20545079999999</v>
      </c>
      <c r="J319" s="1" t="str">
        <f t="shared" si="18"/>
        <v>Fluid (stream)</v>
      </c>
      <c r="K319" s="1" t="str">
        <f t="shared" si="19"/>
        <v>Untreated Water</v>
      </c>
      <c r="O319">
        <v>2.5000000000000001E-2</v>
      </c>
      <c r="P319">
        <v>30</v>
      </c>
      <c r="Q319">
        <v>7.3</v>
      </c>
    </row>
    <row r="320" spans="1:17" hidden="1" x14ac:dyDescent="0.3">
      <c r="A320" t="s">
        <v>1272</v>
      </c>
      <c r="B320" t="s">
        <v>1273</v>
      </c>
      <c r="C320" s="1" t="str">
        <f t="shared" si="16"/>
        <v>12:0004</v>
      </c>
      <c r="D320" s="1" t="str">
        <f t="shared" si="17"/>
        <v>12:0029</v>
      </c>
      <c r="E320" t="s">
        <v>1274</v>
      </c>
      <c r="F320" t="s">
        <v>1275</v>
      </c>
      <c r="H320">
        <v>56.8374831</v>
      </c>
      <c r="I320">
        <v>-130.2063211</v>
      </c>
      <c r="J320" s="1" t="str">
        <f t="shared" si="18"/>
        <v>Fluid (stream)</v>
      </c>
      <c r="K320" s="1" t="str">
        <f t="shared" si="19"/>
        <v>Untreated Water</v>
      </c>
      <c r="O320">
        <v>2.5000000000000001E-2</v>
      </c>
      <c r="P320">
        <v>28</v>
      </c>
      <c r="Q320">
        <v>6.9</v>
      </c>
    </row>
    <row r="321" spans="1:17" hidden="1" x14ac:dyDescent="0.3">
      <c r="A321" t="s">
        <v>1276</v>
      </c>
      <c r="B321" t="s">
        <v>1277</v>
      </c>
      <c r="C321" s="1" t="str">
        <f t="shared" si="16"/>
        <v>12:0004</v>
      </c>
      <c r="D321" s="1" t="str">
        <f t="shared" si="17"/>
        <v>12:0029</v>
      </c>
      <c r="E321" t="s">
        <v>1278</v>
      </c>
      <c r="F321" t="s">
        <v>1279</v>
      </c>
      <c r="H321">
        <v>56.827047700000001</v>
      </c>
      <c r="I321">
        <v>-130.2271093</v>
      </c>
      <c r="J321" s="1" t="str">
        <f t="shared" si="18"/>
        <v>Fluid (stream)</v>
      </c>
      <c r="K321" s="1" t="str">
        <f t="shared" si="19"/>
        <v>Untreated Water</v>
      </c>
      <c r="O321">
        <v>2.5000000000000001E-2</v>
      </c>
      <c r="P321">
        <v>44</v>
      </c>
      <c r="Q321">
        <v>7.3</v>
      </c>
    </row>
    <row r="322" spans="1:17" hidden="1" x14ac:dyDescent="0.3">
      <c r="A322" t="s">
        <v>1280</v>
      </c>
      <c r="B322" t="s">
        <v>1281</v>
      </c>
      <c r="C322" s="1" t="str">
        <f t="shared" ref="C322:C385" si="20">HYPERLINK("http://geochem.nrcan.gc.ca/cdogs/content/bdl/bdl120004_e.htm", "12:0004")</f>
        <v>12:0004</v>
      </c>
      <c r="D322" s="1" t="str">
        <f t="shared" ref="D322:D385" si="21">HYPERLINK("http://geochem.nrcan.gc.ca/cdogs/content/svy/svy120029_e.htm", "12:0029")</f>
        <v>12:0029</v>
      </c>
      <c r="E322" t="s">
        <v>1278</v>
      </c>
      <c r="F322" t="s">
        <v>1282</v>
      </c>
      <c r="H322">
        <v>56.827047700000001</v>
      </c>
      <c r="I322">
        <v>-130.2271093</v>
      </c>
      <c r="J322" s="1" t="str">
        <f t="shared" ref="J322:J385" si="22">HYPERLINK("http://geochem.nrcan.gc.ca/cdogs/content/kwd/kwd020018_e.htm", "Fluid (stream)")</f>
        <v>Fluid (stream)</v>
      </c>
      <c r="K322" s="1" t="str">
        <f t="shared" ref="K322:K385" si="23">HYPERLINK("http://geochem.nrcan.gc.ca/cdogs/content/kwd/kwd080007_e.htm", "Untreated Water")</f>
        <v>Untreated Water</v>
      </c>
      <c r="O322">
        <v>2.5000000000000001E-2</v>
      </c>
      <c r="P322">
        <v>38</v>
      </c>
      <c r="Q322">
        <v>7</v>
      </c>
    </row>
    <row r="323" spans="1:17" hidden="1" x14ac:dyDescent="0.3">
      <c r="A323" t="s">
        <v>1283</v>
      </c>
      <c r="B323" t="s">
        <v>1284</v>
      </c>
      <c r="C323" s="1" t="str">
        <f t="shared" si="20"/>
        <v>12:0004</v>
      </c>
      <c r="D323" s="1" t="str">
        <f t="shared" si="21"/>
        <v>12:0029</v>
      </c>
      <c r="E323" t="s">
        <v>1285</v>
      </c>
      <c r="F323" t="s">
        <v>1286</v>
      </c>
      <c r="H323">
        <v>56.8331521</v>
      </c>
      <c r="I323">
        <v>-130.2403376</v>
      </c>
      <c r="J323" s="1" t="str">
        <f t="shared" si="22"/>
        <v>Fluid (stream)</v>
      </c>
      <c r="K323" s="1" t="str">
        <f t="shared" si="23"/>
        <v>Untreated Water</v>
      </c>
      <c r="O323">
        <v>2.5000000000000001E-2</v>
      </c>
      <c r="P323">
        <v>58</v>
      </c>
      <c r="Q323">
        <v>7</v>
      </c>
    </row>
    <row r="324" spans="1:17" hidden="1" x14ac:dyDescent="0.3">
      <c r="A324" t="s">
        <v>1287</v>
      </c>
      <c r="B324" t="s">
        <v>1288</v>
      </c>
      <c r="C324" s="1" t="str">
        <f t="shared" si="20"/>
        <v>12:0004</v>
      </c>
      <c r="D324" s="1" t="str">
        <f t="shared" si="21"/>
        <v>12:0029</v>
      </c>
      <c r="E324" t="s">
        <v>1289</v>
      </c>
      <c r="F324" t="s">
        <v>1290</v>
      </c>
      <c r="H324">
        <v>56.823433399999999</v>
      </c>
      <c r="I324">
        <v>-130.2625965</v>
      </c>
      <c r="J324" s="1" t="str">
        <f t="shared" si="22"/>
        <v>Fluid (stream)</v>
      </c>
      <c r="K324" s="1" t="str">
        <f t="shared" si="23"/>
        <v>Untreated Water</v>
      </c>
      <c r="O324">
        <v>2.5000000000000001E-2</v>
      </c>
      <c r="P324">
        <v>38</v>
      </c>
      <c r="Q324">
        <v>7.1</v>
      </c>
    </row>
    <row r="325" spans="1:17" hidden="1" x14ac:dyDescent="0.3">
      <c r="A325" t="s">
        <v>1291</v>
      </c>
      <c r="B325" t="s">
        <v>1292</v>
      </c>
      <c r="C325" s="1" t="str">
        <f t="shared" si="20"/>
        <v>12:0004</v>
      </c>
      <c r="D325" s="1" t="str">
        <f t="shared" si="21"/>
        <v>12:0029</v>
      </c>
      <c r="E325" t="s">
        <v>1293</v>
      </c>
      <c r="F325" t="s">
        <v>1294</v>
      </c>
      <c r="H325">
        <v>56.8306805</v>
      </c>
      <c r="I325">
        <v>-130.29892699999999</v>
      </c>
      <c r="J325" s="1" t="str">
        <f t="shared" si="22"/>
        <v>Fluid (stream)</v>
      </c>
      <c r="K325" s="1" t="str">
        <f t="shared" si="23"/>
        <v>Untreated Water</v>
      </c>
      <c r="O325">
        <v>0.1</v>
      </c>
      <c r="P325">
        <v>84</v>
      </c>
      <c r="Q325">
        <v>7.4</v>
      </c>
    </row>
    <row r="326" spans="1:17" hidden="1" x14ac:dyDescent="0.3">
      <c r="A326" t="s">
        <v>1295</v>
      </c>
      <c r="B326" t="s">
        <v>1296</v>
      </c>
      <c r="C326" s="1" t="str">
        <f t="shared" si="20"/>
        <v>12:0004</v>
      </c>
      <c r="D326" s="1" t="str">
        <f t="shared" si="21"/>
        <v>12:0029</v>
      </c>
      <c r="E326" t="s">
        <v>1297</v>
      </c>
      <c r="F326" t="s">
        <v>1298</v>
      </c>
      <c r="H326">
        <v>56.795970699999998</v>
      </c>
      <c r="I326">
        <v>-130.36841269999999</v>
      </c>
      <c r="J326" s="1" t="str">
        <f t="shared" si="22"/>
        <v>Fluid (stream)</v>
      </c>
      <c r="K326" s="1" t="str">
        <f t="shared" si="23"/>
        <v>Untreated Water</v>
      </c>
      <c r="O326">
        <v>2.5000000000000001E-2</v>
      </c>
      <c r="P326">
        <v>76</v>
      </c>
      <c r="Q326">
        <v>7.7</v>
      </c>
    </row>
    <row r="327" spans="1:17" hidden="1" x14ac:dyDescent="0.3">
      <c r="A327" t="s">
        <v>1299</v>
      </c>
      <c r="B327" t="s">
        <v>1300</v>
      </c>
      <c r="C327" s="1" t="str">
        <f t="shared" si="20"/>
        <v>12:0004</v>
      </c>
      <c r="D327" s="1" t="str">
        <f t="shared" si="21"/>
        <v>12:0029</v>
      </c>
      <c r="E327" t="s">
        <v>1301</v>
      </c>
      <c r="F327" t="s">
        <v>1302</v>
      </c>
      <c r="H327">
        <v>56.8217663</v>
      </c>
      <c r="I327">
        <v>-130.3558998</v>
      </c>
      <c r="J327" s="1" t="str">
        <f t="shared" si="22"/>
        <v>Fluid (stream)</v>
      </c>
      <c r="K327" s="1" t="str">
        <f t="shared" si="23"/>
        <v>Untreated Water</v>
      </c>
      <c r="O327">
        <v>2.5000000000000001E-2</v>
      </c>
      <c r="P327">
        <v>38</v>
      </c>
      <c r="Q327">
        <v>7.2</v>
      </c>
    </row>
    <row r="328" spans="1:17" hidden="1" x14ac:dyDescent="0.3">
      <c r="A328" t="s">
        <v>1303</v>
      </c>
      <c r="B328" t="s">
        <v>1304</v>
      </c>
      <c r="C328" s="1" t="str">
        <f t="shared" si="20"/>
        <v>12:0004</v>
      </c>
      <c r="D328" s="1" t="str">
        <f t="shared" si="21"/>
        <v>12:0029</v>
      </c>
      <c r="E328" t="s">
        <v>1305</v>
      </c>
      <c r="F328" t="s">
        <v>1306</v>
      </c>
      <c r="H328">
        <v>56.818635499999999</v>
      </c>
      <c r="I328">
        <v>-130.3955492</v>
      </c>
      <c r="J328" s="1" t="str">
        <f t="shared" si="22"/>
        <v>Fluid (stream)</v>
      </c>
      <c r="K328" s="1" t="str">
        <f t="shared" si="23"/>
        <v>Untreated Water</v>
      </c>
      <c r="O328">
        <v>2.5000000000000001E-2</v>
      </c>
      <c r="P328">
        <v>34</v>
      </c>
      <c r="Q328">
        <v>7.3</v>
      </c>
    </row>
    <row r="329" spans="1:17" hidden="1" x14ac:dyDescent="0.3">
      <c r="A329" t="s">
        <v>1307</v>
      </c>
      <c r="B329" t="s">
        <v>1308</v>
      </c>
      <c r="C329" s="1" t="str">
        <f t="shared" si="20"/>
        <v>12:0004</v>
      </c>
      <c r="D329" s="1" t="str">
        <f t="shared" si="21"/>
        <v>12:0029</v>
      </c>
      <c r="E329" t="s">
        <v>1309</v>
      </c>
      <c r="F329" t="s">
        <v>1310</v>
      </c>
      <c r="H329">
        <v>56.583964100000003</v>
      </c>
      <c r="I329">
        <v>-130.56355360000001</v>
      </c>
      <c r="J329" s="1" t="str">
        <f t="shared" si="22"/>
        <v>Fluid (stream)</v>
      </c>
      <c r="K329" s="1" t="str">
        <f t="shared" si="23"/>
        <v>Untreated Water</v>
      </c>
      <c r="O329">
        <v>2.5000000000000001E-2</v>
      </c>
      <c r="P329">
        <v>28</v>
      </c>
      <c r="Q329">
        <v>7.2</v>
      </c>
    </row>
    <row r="330" spans="1:17" hidden="1" x14ac:dyDescent="0.3">
      <c r="A330" t="s">
        <v>1311</v>
      </c>
      <c r="B330" t="s">
        <v>1312</v>
      </c>
      <c r="C330" s="1" t="str">
        <f t="shared" si="20"/>
        <v>12:0004</v>
      </c>
      <c r="D330" s="1" t="str">
        <f t="shared" si="21"/>
        <v>12:0029</v>
      </c>
      <c r="E330" t="s">
        <v>1313</v>
      </c>
      <c r="F330" t="s">
        <v>1314</v>
      </c>
      <c r="H330">
        <v>56.581225199999999</v>
      </c>
      <c r="I330">
        <v>-130.5719885</v>
      </c>
      <c r="J330" s="1" t="str">
        <f t="shared" si="22"/>
        <v>Fluid (stream)</v>
      </c>
      <c r="K330" s="1" t="str">
        <f t="shared" si="23"/>
        <v>Untreated Water</v>
      </c>
      <c r="O330">
        <v>2.5000000000000001E-2</v>
      </c>
      <c r="P330">
        <v>48</v>
      </c>
      <c r="Q330">
        <v>7</v>
      </c>
    </row>
    <row r="331" spans="1:17" hidden="1" x14ac:dyDescent="0.3">
      <c r="A331" t="s">
        <v>1315</v>
      </c>
      <c r="B331" t="s">
        <v>1316</v>
      </c>
      <c r="C331" s="1" t="str">
        <f t="shared" si="20"/>
        <v>12:0004</v>
      </c>
      <c r="D331" s="1" t="str">
        <f t="shared" si="21"/>
        <v>12:0029</v>
      </c>
      <c r="E331" t="s">
        <v>1317</v>
      </c>
      <c r="F331" t="s">
        <v>1318</v>
      </c>
      <c r="H331">
        <v>56.568780500000003</v>
      </c>
      <c r="I331">
        <v>-130.57336119999999</v>
      </c>
      <c r="J331" s="1" t="str">
        <f t="shared" si="22"/>
        <v>Fluid (stream)</v>
      </c>
      <c r="K331" s="1" t="str">
        <f t="shared" si="23"/>
        <v>Untreated Water</v>
      </c>
      <c r="O331">
        <v>2.5000000000000001E-2</v>
      </c>
      <c r="P331">
        <v>36</v>
      </c>
      <c r="Q331">
        <v>6.9</v>
      </c>
    </row>
    <row r="332" spans="1:17" hidden="1" x14ac:dyDescent="0.3">
      <c r="A332" t="s">
        <v>1319</v>
      </c>
      <c r="B332" t="s">
        <v>1320</v>
      </c>
      <c r="C332" s="1" t="str">
        <f t="shared" si="20"/>
        <v>12:0004</v>
      </c>
      <c r="D332" s="1" t="str">
        <f t="shared" si="21"/>
        <v>12:0029</v>
      </c>
      <c r="E332" t="s">
        <v>1321</v>
      </c>
      <c r="F332" t="s">
        <v>1322</v>
      </c>
      <c r="H332">
        <v>56.558104</v>
      </c>
      <c r="I332">
        <v>-130.56706130000001</v>
      </c>
      <c r="J332" s="1" t="str">
        <f t="shared" si="22"/>
        <v>Fluid (stream)</v>
      </c>
      <c r="K332" s="1" t="str">
        <f t="shared" si="23"/>
        <v>Untreated Water</v>
      </c>
      <c r="O332">
        <v>0.1</v>
      </c>
      <c r="P332">
        <v>38</v>
      </c>
      <c r="Q332">
        <v>7.5</v>
      </c>
    </row>
    <row r="333" spans="1:17" hidden="1" x14ac:dyDescent="0.3">
      <c r="A333" t="s">
        <v>1323</v>
      </c>
      <c r="B333" t="s">
        <v>1324</v>
      </c>
      <c r="C333" s="1" t="str">
        <f t="shared" si="20"/>
        <v>12:0004</v>
      </c>
      <c r="D333" s="1" t="str">
        <f t="shared" si="21"/>
        <v>12:0029</v>
      </c>
      <c r="E333" t="s">
        <v>1325</v>
      </c>
      <c r="F333" t="s">
        <v>1326</v>
      </c>
      <c r="H333">
        <v>56.558262499999998</v>
      </c>
      <c r="I333">
        <v>-130.56016869999999</v>
      </c>
      <c r="J333" s="1" t="str">
        <f t="shared" si="22"/>
        <v>Fluid (stream)</v>
      </c>
      <c r="K333" s="1" t="str">
        <f t="shared" si="23"/>
        <v>Untreated Water</v>
      </c>
      <c r="O333">
        <v>2.5000000000000001E-2</v>
      </c>
      <c r="P333">
        <v>32</v>
      </c>
      <c r="Q333">
        <v>7.6</v>
      </c>
    </row>
    <row r="334" spans="1:17" hidden="1" x14ac:dyDescent="0.3">
      <c r="A334" t="s">
        <v>1327</v>
      </c>
      <c r="B334" t="s">
        <v>1328</v>
      </c>
      <c r="C334" s="1" t="str">
        <f t="shared" si="20"/>
        <v>12:0004</v>
      </c>
      <c r="D334" s="1" t="str">
        <f t="shared" si="21"/>
        <v>12:0029</v>
      </c>
      <c r="E334" t="s">
        <v>1329</v>
      </c>
      <c r="F334" t="s">
        <v>1330</v>
      </c>
      <c r="H334">
        <v>56.547864599999997</v>
      </c>
      <c r="I334">
        <v>-130.5702828</v>
      </c>
      <c r="J334" s="1" t="str">
        <f t="shared" si="22"/>
        <v>Fluid (stream)</v>
      </c>
      <c r="K334" s="1" t="str">
        <f t="shared" si="23"/>
        <v>Untreated Water</v>
      </c>
      <c r="O334">
        <v>0.24</v>
      </c>
      <c r="P334">
        <v>48</v>
      </c>
      <c r="Q334">
        <v>7.6</v>
      </c>
    </row>
    <row r="335" spans="1:17" hidden="1" x14ac:dyDescent="0.3">
      <c r="A335" t="s">
        <v>1331</v>
      </c>
      <c r="B335" t="s">
        <v>1332</v>
      </c>
      <c r="C335" s="1" t="str">
        <f t="shared" si="20"/>
        <v>12:0004</v>
      </c>
      <c r="D335" s="1" t="str">
        <f t="shared" si="21"/>
        <v>12:0029</v>
      </c>
      <c r="E335" t="s">
        <v>1333</v>
      </c>
      <c r="F335" t="s">
        <v>1334</v>
      </c>
      <c r="H335">
        <v>56.535587300000003</v>
      </c>
      <c r="I335">
        <v>-130.5569127</v>
      </c>
      <c r="J335" s="1" t="str">
        <f t="shared" si="22"/>
        <v>Fluid (stream)</v>
      </c>
      <c r="K335" s="1" t="str">
        <f t="shared" si="23"/>
        <v>Untreated Water</v>
      </c>
      <c r="O335">
        <v>2.5000000000000001E-2</v>
      </c>
      <c r="P335">
        <v>38</v>
      </c>
      <c r="Q335">
        <v>7.4</v>
      </c>
    </row>
    <row r="336" spans="1:17" hidden="1" x14ac:dyDescent="0.3">
      <c r="A336" t="s">
        <v>1335</v>
      </c>
      <c r="B336" t="s">
        <v>1336</v>
      </c>
      <c r="C336" s="1" t="str">
        <f t="shared" si="20"/>
        <v>12:0004</v>
      </c>
      <c r="D336" s="1" t="str">
        <f t="shared" si="21"/>
        <v>12:0029</v>
      </c>
      <c r="E336" t="s">
        <v>1337</v>
      </c>
      <c r="F336" t="s">
        <v>1338</v>
      </c>
      <c r="H336">
        <v>56.532893399999999</v>
      </c>
      <c r="I336">
        <v>-130.59647820000001</v>
      </c>
      <c r="J336" s="1" t="str">
        <f t="shared" si="22"/>
        <v>Fluid (stream)</v>
      </c>
      <c r="K336" s="1" t="str">
        <f t="shared" si="23"/>
        <v>Untreated Water</v>
      </c>
      <c r="O336">
        <v>2.5000000000000001E-2</v>
      </c>
      <c r="P336">
        <v>30</v>
      </c>
      <c r="Q336">
        <v>7.6</v>
      </c>
    </row>
    <row r="337" spans="1:17" hidden="1" x14ac:dyDescent="0.3">
      <c r="A337" t="s">
        <v>1339</v>
      </c>
      <c r="B337" t="s">
        <v>1340</v>
      </c>
      <c r="C337" s="1" t="str">
        <f t="shared" si="20"/>
        <v>12:0004</v>
      </c>
      <c r="D337" s="1" t="str">
        <f t="shared" si="21"/>
        <v>12:0029</v>
      </c>
      <c r="E337" t="s">
        <v>1341</v>
      </c>
      <c r="F337" t="s">
        <v>1342</v>
      </c>
      <c r="H337">
        <v>56.511721700000002</v>
      </c>
      <c r="I337">
        <v>-130.61049249999999</v>
      </c>
      <c r="J337" s="1" t="str">
        <f t="shared" si="22"/>
        <v>Fluid (stream)</v>
      </c>
      <c r="K337" s="1" t="str">
        <f t="shared" si="23"/>
        <v>Untreated Water</v>
      </c>
      <c r="O337">
        <v>2.5000000000000001E-2</v>
      </c>
      <c r="P337">
        <v>36</v>
      </c>
      <c r="Q337">
        <v>7.1</v>
      </c>
    </row>
    <row r="338" spans="1:17" hidden="1" x14ac:dyDescent="0.3">
      <c r="A338" t="s">
        <v>1343</v>
      </c>
      <c r="B338" t="s">
        <v>1344</v>
      </c>
      <c r="C338" s="1" t="str">
        <f t="shared" si="20"/>
        <v>12:0004</v>
      </c>
      <c r="D338" s="1" t="str">
        <f t="shared" si="21"/>
        <v>12:0029</v>
      </c>
      <c r="E338" t="s">
        <v>1341</v>
      </c>
      <c r="F338" t="s">
        <v>1345</v>
      </c>
      <c r="H338">
        <v>56.511721700000002</v>
      </c>
      <c r="I338">
        <v>-130.61049249999999</v>
      </c>
      <c r="J338" s="1" t="str">
        <f t="shared" si="22"/>
        <v>Fluid (stream)</v>
      </c>
      <c r="K338" s="1" t="str">
        <f t="shared" si="23"/>
        <v>Untreated Water</v>
      </c>
      <c r="O338">
        <v>2.5000000000000001E-2</v>
      </c>
      <c r="P338">
        <v>34</v>
      </c>
      <c r="Q338">
        <v>7</v>
      </c>
    </row>
    <row r="339" spans="1:17" hidden="1" x14ac:dyDescent="0.3">
      <c r="A339" t="s">
        <v>1346</v>
      </c>
      <c r="B339" t="s">
        <v>1347</v>
      </c>
      <c r="C339" s="1" t="str">
        <f t="shared" si="20"/>
        <v>12:0004</v>
      </c>
      <c r="D339" s="1" t="str">
        <f t="shared" si="21"/>
        <v>12:0029</v>
      </c>
      <c r="E339" t="s">
        <v>1348</v>
      </c>
      <c r="F339" t="s">
        <v>1349</v>
      </c>
      <c r="H339">
        <v>56.511541000000001</v>
      </c>
      <c r="I339">
        <v>-130.5612429</v>
      </c>
      <c r="J339" s="1" t="str">
        <f t="shared" si="22"/>
        <v>Fluid (stream)</v>
      </c>
      <c r="K339" s="1" t="str">
        <f t="shared" si="23"/>
        <v>Untreated Water</v>
      </c>
      <c r="O339">
        <v>7.0000000000000007E-2</v>
      </c>
      <c r="P339">
        <v>30</v>
      </c>
      <c r="Q339">
        <v>7.3</v>
      </c>
    </row>
    <row r="340" spans="1:17" hidden="1" x14ac:dyDescent="0.3">
      <c r="A340" t="s">
        <v>1350</v>
      </c>
      <c r="B340" t="s">
        <v>1351</v>
      </c>
      <c r="C340" s="1" t="str">
        <f t="shared" si="20"/>
        <v>12:0004</v>
      </c>
      <c r="D340" s="1" t="str">
        <f t="shared" si="21"/>
        <v>12:0029</v>
      </c>
      <c r="E340" t="s">
        <v>1352</v>
      </c>
      <c r="F340" t="s">
        <v>1353</v>
      </c>
      <c r="H340">
        <v>56.515946800000002</v>
      </c>
      <c r="I340">
        <v>-130.55599520000001</v>
      </c>
      <c r="J340" s="1" t="str">
        <f t="shared" si="22"/>
        <v>Fluid (stream)</v>
      </c>
      <c r="K340" s="1" t="str">
        <f t="shared" si="23"/>
        <v>Untreated Water</v>
      </c>
      <c r="O340">
        <v>0.05</v>
      </c>
      <c r="P340">
        <v>38</v>
      </c>
      <c r="Q340">
        <v>7.3</v>
      </c>
    </row>
    <row r="341" spans="1:17" hidden="1" x14ac:dyDescent="0.3">
      <c r="A341" t="s">
        <v>1354</v>
      </c>
      <c r="B341" t="s">
        <v>1355</v>
      </c>
      <c r="C341" s="1" t="str">
        <f t="shared" si="20"/>
        <v>12:0004</v>
      </c>
      <c r="D341" s="1" t="str">
        <f t="shared" si="21"/>
        <v>12:0029</v>
      </c>
      <c r="E341" t="s">
        <v>1356</v>
      </c>
      <c r="F341" t="s">
        <v>1357</v>
      </c>
      <c r="H341">
        <v>56.499224699999999</v>
      </c>
      <c r="I341">
        <v>-130.53789599999999</v>
      </c>
      <c r="J341" s="1" t="str">
        <f t="shared" si="22"/>
        <v>Fluid (stream)</v>
      </c>
      <c r="K341" s="1" t="str">
        <f t="shared" si="23"/>
        <v>Untreated Water</v>
      </c>
      <c r="O341">
        <v>2.5000000000000001E-2</v>
      </c>
      <c r="P341">
        <v>36</v>
      </c>
      <c r="Q341">
        <v>7.1</v>
      </c>
    </row>
    <row r="342" spans="1:17" hidden="1" x14ac:dyDescent="0.3">
      <c r="A342" t="s">
        <v>1358</v>
      </c>
      <c r="B342" t="s">
        <v>1359</v>
      </c>
      <c r="C342" s="1" t="str">
        <f t="shared" si="20"/>
        <v>12:0004</v>
      </c>
      <c r="D342" s="1" t="str">
        <f t="shared" si="21"/>
        <v>12:0029</v>
      </c>
      <c r="E342" t="s">
        <v>1360</v>
      </c>
      <c r="F342" t="s">
        <v>1361</v>
      </c>
      <c r="H342">
        <v>56.502723600000003</v>
      </c>
      <c r="I342">
        <v>-130.4881091</v>
      </c>
      <c r="J342" s="1" t="str">
        <f t="shared" si="22"/>
        <v>Fluid (stream)</v>
      </c>
      <c r="K342" s="1" t="str">
        <f t="shared" si="23"/>
        <v>Untreated Water</v>
      </c>
      <c r="O342">
        <v>2.5000000000000001E-2</v>
      </c>
      <c r="P342">
        <v>34</v>
      </c>
      <c r="Q342">
        <v>6.7</v>
      </c>
    </row>
    <row r="343" spans="1:17" hidden="1" x14ac:dyDescent="0.3">
      <c r="A343" t="s">
        <v>1362</v>
      </c>
      <c r="B343" t="s">
        <v>1363</v>
      </c>
      <c r="C343" s="1" t="str">
        <f t="shared" si="20"/>
        <v>12:0004</v>
      </c>
      <c r="D343" s="1" t="str">
        <f t="shared" si="21"/>
        <v>12:0029</v>
      </c>
      <c r="E343" t="s">
        <v>1364</v>
      </c>
      <c r="F343" t="s">
        <v>1365</v>
      </c>
      <c r="H343">
        <v>56.512268800000001</v>
      </c>
      <c r="I343">
        <v>-130.48565439999999</v>
      </c>
      <c r="J343" s="1" t="str">
        <f t="shared" si="22"/>
        <v>Fluid (stream)</v>
      </c>
      <c r="K343" s="1" t="str">
        <f t="shared" si="23"/>
        <v>Untreated Water</v>
      </c>
      <c r="O343">
        <v>2.5000000000000001E-2</v>
      </c>
      <c r="P343">
        <v>36</v>
      </c>
      <c r="Q343">
        <v>6.8</v>
      </c>
    </row>
    <row r="344" spans="1:17" hidden="1" x14ac:dyDescent="0.3">
      <c r="A344" t="s">
        <v>1366</v>
      </c>
      <c r="B344" t="s">
        <v>1367</v>
      </c>
      <c r="C344" s="1" t="str">
        <f t="shared" si="20"/>
        <v>12:0004</v>
      </c>
      <c r="D344" s="1" t="str">
        <f t="shared" si="21"/>
        <v>12:0029</v>
      </c>
      <c r="E344" t="s">
        <v>1368</v>
      </c>
      <c r="F344" t="s">
        <v>1369</v>
      </c>
      <c r="H344">
        <v>56.526593300000002</v>
      </c>
      <c r="I344">
        <v>-130.5042435</v>
      </c>
      <c r="J344" s="1" t="str">
        <f t="shared" si="22"/>
        <v>Fluid (stream)</v>
      </c>
      <c r="K344" s="1" t="str">
        <f t="shared" si="23"/>
        <v>Untreated Water</v>
      </c>
      <c r="O344">
        <v>0.05</v>
      </c>
      <c r="P344">
        <v>38</v>
      </c>
      <c r="Q344">
        <v>7.1</v>
      </c>
    </row>
    <row r="345" spans="1:17" hidden="1" x14ac:dyDescent="0.3">
      <c r="A345" t="s">
        <v>1370</v>
      </c>
      <c r="B345" t="s">
        <v>1371</v>
      </c>
      <c r="C345" s="1" t="str">
        <f t="shared" si="20"/>
        <v>12:0004</v>
      </c>
      <c r="D345" s="1" t="str">
        <f t="shared" si="21"/>
        <v>12:0029</v>
      </c>
      <c r="E345" t="s">
        <v>1372</v>
      </c>
      <c r="F345" t="s">
        <v>1373</v>
      </c>
      <c r="H345">
        <v>56.538517599999999</v>
      </c>
      <c r="I345">
        <v>-130.50273110000001</v>
      </c>
      <c r="J345" s="1" t="str">
        <f t="shared" si="22"/>
        <v>Fluid (stream)</v>
      </c>
      <c r="K345" s="1" t="str">
        <f t="shared" si="23"/>
        <v>Untreated Water</v>
      </c>
      <c r="O345">
        <v>2.5000000000000001E-2</v>
      </c>
      <c r="P345">
        <v>42</v>
      </c>
      <c r="Q345">
        <v>6.8</v>
      </c>
    </row>
    <row r="346" spans="1:17" hidden="1" x14ac:dyDescent="0.3">
      <c r="A346" t="s">
        <v>1374</v>
      </c>
      <c r="B346" t="s">
        <v>1375</v>
      </c>
      <c r="C346" s="1" t="str">
        <f t="shared" si="20"/>
        <v>12:0004</v>
      </c>
      <c r="D346" s="1" t="str">
        <f t="shared" si="21"/>
        <v>12:0029</v>
      </c>
      <c r="E346" t="s">
        <v>1376</v>
      </c>
      <c r="F346" t="s">
        <v>1377</v>
      </c>
      <c r="H346">
        <v>56.546078299999998</v>
      </c>
      <c r="I346">
        <v>-130.48368959999999</v>
      </c>
      <c r="J346" s="1" t="str">
        <f t="shared" si="22"/>
        <v>Fluid (stream)</v>
      </c>
      <c r="K346" s="1" t="str">
        <f t="shared" si="23"/>
        <v>Untreated Water</v>
      </c>
      <c r="O346">
        <v>2.5000000000000001E-2</v>
      </c>
      <c r="P346">
        <v>40</v>
      </c>
      <c r="Q346">
        <v>7</v>
      </c>
    </row>
    <row r="347" spans="1:17" hidden="1" x14ac:dyDescent="0.3">
      <c r="A347" t="s">
        <v>1378</v>
      </c>
      <c r="B347" t="s">
        <v>1379</v>
      </c>
      <c r="C347" s="1" t="str">
        <f t="shared" si="20"/>
        <v>12:0004</v>
      </c>
      <c r="D347" s="1" t="str">
        <f t="shared" si="21"/>
        <v>12:0029</v>
      </c>
      <c r="E347" t="s">
        <v>1380</v>
      </c>
      <c r="F347" t="s">
        <v>1381</v>
      </c>
      <c r="H347">
        <v>56.557291200000002</v>
      </c>
      <c r="I347">
        <v>-130.43860190000001</v>
      </c>
      <c r="J347" s="1" t="str">
        <f t="shared" si="22"/>
        <v>Fluid (stream)</v>
      </c>
      <c r="K347" s="1" t="str">
        <f t="shared" si="23"/>
        <v>Untreated Water</v>
      </c>
      <c r="O347">
        <v>2.5000000000000001E-2</v>
      </c>
      <c r="P347">
        <v>46</v>
      </c>
      <c r="Q347">
        <v>6.8</v>
      </c>
    </row>
    <row r="348" spans="1:17" hidden="1" x14ac:dyDescent="0.3">
      <c r="A348" t="s">
        <v>1382</v>
      </c>
      <c r="B348" t="s">
        <v>1383</v>
      </c>
      <c r="C348" s="1" t="str">
        <f t="shared" si="20"/>
        <v>12:0004</v>
      </c>
      <c r="D348" s="1" t="str">
        <f t="shared" si="21"/>
        <v>12:0029</v>
      </c>
      <c r="E348" t="s">
        <v>1384</v>
      </c>
      <c r="F348" t="s">
        <v>1385</v>
      </c>
      <c r="H348">
        <v>56.545625200000003</v>
      </c>
      <c r="I348">
        <v>-130.44582170000001</v>
      </c>
      <c r="J348" s="1" t="str">
        <f t="shared" si="22"/>
        <v>Fluid (stream)</v>
      </c>
      <c r="K348" s="1" t="str">
        <f t="shared" si="23"/>
        <v>Untreated Water</v>
      </c>
      <c r="O348">
        <v>2.5000000000000001E-2</v>
      </c>
      <c r="P348">
        <v>22</v>
      </c>
      <c r="Q348">
        <v>6.4</v>
      </c>
    </row>
    <row r="349" spans="1:17" hidden="1" x14ac:dyDescent="0.3">
      <c r="A349" t="s">
        <v>1386</v>
      </c>
      <c r="B349" t="s">
        <v>1387</v>
      </c>
      <c r="C349" s="1" t="str">
        <f t="shared" si="20"/>
        <v>12:0004</v>
      </c>
      <c r="D349" s="1" t="str">
        <f t="shared" si="21"/>
        <v>12:0029</v>
      </c>
      <c r="E349" t="s">
        <v>1388</v>
      </c>
      <c r="F349" t="s">
        <v>1389</v>
      </c>
      <c r="H349">
        <v>56.581042699999998</v>
      </c>
      <c r="I349">
        <v>-130.4515332</v>
      </c>
      <c r="J349" s="1" t="str">
        <f t="shared" si="22"/>
        <v>Fluid (stream)</v>
      </c>
      <c r="K349" s="1" t="str">
        <f t="shared" si="23"/>
        <v>Untreated Water</v>
      </c>
      <c r="O349">
        <v>0.05</v>
      </c>
      <c r="P349">
        <v>48</v>
      </c>
      <c r="Q349">
        <v>6.9</v>
      </c>
    </row>
    <row r="350" spans="1:17" hidden="1" x14ac:dyDescent="0.3">
      <c r="A350" t="s">
        <v>1390</v>
      </c>
      <c r="B350" t="s">
        <v>1391</v>
      </c>
      <c r="C350" s="1" t="str">
        <f t="shared" si="20"/>
        <v>12:0004</v>
      </c>
      <c r="D350" s="1" t="str">
        <f t="shared" si="21"/>
        <v>12:0029</v>
      </c>
      <c r="E350" t="s">
        <v>1392</v>
      </c>
      <c r="F350" t="s">
        <v>1393</v>
      </c>
      <c r="H350">
        <v>56.535025099999999</v>
      </c>
      <c r="I350">
        <v>-130.45483390000001</v>
      </c>
      <c r="J350" s="1" t="str">
        <f t="shared" si="22"/>
        <v>Fluid (stream)</v>
      </c>
      <c r="K350" s="1" t="str">
        <f t="shared" si="23"/>
        <v>Untreated Water</v>
      </c>
      <c r="O350">
        <v>2.5000000000000001E-2</v>
      </c>
      <c r="P350">
        <v>30</v>
      </c>
      <c r="Q350">
        <v>6.6</v>
      </c>
    </row>
    <row r="351" spans="1:17" hidden="1" x14ac:dyDescent="0.3">
      <c r="A351" t="s">
        <v>1394</v>
      </c>
      <c r="B351" t="s">
        <v>1395</v>
      </c>
      <c r="C351" s="1" t="str">
        <f t="shared" si="20"/>
        <v>12:0004</v>
      </c>
      <c r="D351" s="1" t="str">
        <f t="shared" si="21"/>
        <v>12:0029</v>
      </c>
      <c r="E351" t="s">
        <v>1396</v>
      </c>
      <c r="F351" t="s">
        <v>1397</v>
      </c>
      <c r="H351">
        <v>56.553747999999999</v>
      </c>
      <c r="I351">
        <v>-130.48929279999999</v>
      </c>
      <c r="J351" s="1" t="str">
        <f t="shared" si="22"/>
        <v>Fluid (stream)</v>
      </c>
      <c r="K351" s="1" t="str">
        <f t="shared" si="23"/>
        <v>Untreated Water</v>
      </c>
      <c r="O351">
        <v>0.08</v>
      </c>
      <c r="P351">
        <v>50</v>
      </c>
      <c r="Q351">
        <v>7.3</v>
      </c>
    </row>
    <row r="352" spans="1:17" hidden="1" x14ac:dyDescent="0.3">
      <c r="A352" t="s">
        <v>1398</v>
      </c>
      <c r="B352" t="s">
        <v>1399</v>
      </c>
      <c r="C352" s="1" t="str">
        <f t="shared" si="20"/>
        <v>12:0004</v>
      </c>
      <c r="D352" s="1" t="str">
        <f t="shared" si="21"/>
        <v>12:0029</v>
      </c>
      <c r="E352" t="s">
        <v>1400</v>
      </c>
      <c r="F352" t="s">
        <v>1401</v>
      </c>
      <c r="H352">
        <v>56.583381500000002</v>
      </c>
      <c r="I352">
        <v>-130.46360609999999</v>
      </c>
      <c r="J352" s="1" t="str">
        <f t="shared" si="22"/>
        <v>Fluid (stream)</v>
      </c>
      <c r="K352" s="1" t="str">
        <f t="shared" si="23"/>
        <v>Untreated Water</v>
      </c>
      <c r="O352">
        <v>2.5000000000000001E-2</v>
      </c>
      <c r="P352">
        <v>40</v>
      </c>
      <c r="Q352">
        <v>7.1</v>
      </c>
    </row>
    <row r="353" spans="1:17" hidden="1" x14ac:dyDescent="0.3">
      <c r="A353" t="s">
        <v>1402</v>
      </c>
      <c r="B353" t="s">
        <v>1403</v>
      </c>
      <c r="C353" s="1" t="str">
        <f t="shared" si="20"/>
        <v>12:0004</v>
      </c>
      <c r="D353" s="1" t="str">
        <f t="shared" si="21"/>
        <v>12:0029</v>
      </c>
      <c r="E353" t="s">
        <v>1404</v>
      </c>
      <c r="F353" t="s">
        <v>1405</v>
      </c>
      <c r="H353">
        <v>56.584788500000002</v>
      </c>
      <c r="I353">
        <v>-130.4014292</v>
      </c>
      <c r="J353" s="1" t="str">
        <f t="shared" si="22"/>
        <v>Fluid (stream)</v>
      </c>
      <c r="K353" s="1" t="str">
        <f t="shared" si="23"/>
        <v>Untreated Water</v>
      </c>
      <c r="O353">
        <v>2.5000000000000001E-2</v>
      </c>
      <c r="P353">
        <v>32</v>
      </c>
      <c r="Q353">
        <v>7.5</v>
      </c>
    </row>
    <row r="354" spans="1:17" hidden="1" x14ac:dyDescent="0.3">
      <c r="A354" t="s">
        <v>1406</v>
      </c>
      <c r="B354" t="s">
        <v>1407</v>
      </c>
      <c r="C354" s="1" t="str">
        <f t="shared" si="20"/>
        <v>12:0004</v>
      </c>
      <c r="D354" s="1" t="str">
        <f t="shared" si="21"/>
        <v>12:0029</v>
      </c>
      <c r="E354" t="s">
        <v>1408</v>
      </c>
      <c r="F354" t="s">
        <v>1409</v>
      </c>
      <c r="H354">
        <v>56.593210300000003</v>
      </c>
      <c r="I354">
        <v>-130.40200060000001</v>
      </c>
      <c r="J354" s="1" t="str">
        <f t="shared" si="22"/>
        <v>Fluid (stream)</v>
      </c>
      <c r="K354" s="1" t="str">
        <f t="shared" si="23"/>
        <v>Untreated Water</v>
      </c>
      <c r="O354">
        <v>2.5000000000000001E-2</v>
      </c>
      <c r="P354">
        <v>34</v>
      </c>
      <c r="Q354">
        <v>7.1</v>
      </c>
    </row>
    <row r="355" spans="1:17" hidden="1" x14ac:dyDescent="0.3">
      <c r="A355" t="s">
        <v>1410</v>
      </c>
      <c r="B355" t="s">
        <v>1411</v>
      </c>
      <c r="C355" s="1" t="str">
        <f t="shared" si="20"/>
        <v>12:0004</v>
      </c>
      <c r="D355" s="1" t="str">
        <f t="shared" si="21"/>
        <v>12:0029</v>
      </c>
      <c r="E355" t="s">
        <v>1412</v>
      </c>
      <c r="F355" t="s">
        <v>1413</v>
      </c>
      <c r="H355">
        <v>56.627249300000003</v>
      </c>
      <c r="I355">
        <v>-130.37351079999999</v>
      </c>
      <c r="J355" s="1" t="str">
        <f t="shared" si="22"/>
        <v>Fluid (stream)</v>
      </c>
      <c r="K355" s="1" t="str">
        <f t="shared" si="23"/>
        <v>Untreated Water</v>
      </c>
      <c r="O355">
        <v>2.5000000000000001E-2</v>
      </c>
      <c r="P355">
        <v>26</v>
      </c>
      <c r="Q355">
        <v>6.8</v>
      </c>
    </row>
    <row r="356" spans="1:17" hidden="1" x14ac:dyDescent="0.3">
      <c r="A356" t="s">
        <v>1414</v>
      </c>
      <c r="B356" t="s">
        <v>1415</v>
      </c>
      <c r="C356" s="1" t="str">
        <f t="shared" si="20"/>
        <v>12:0004</v>
      </c>
      <c r="D356" s="1" t="str">
        <f t="shared" si="21"/>
        <v>12:0029</v>
      </c>
      <c r="E356" t="s">
        <v>1416</v>
      </c>
      <c r="F356" t="s">
        <v>1417</v>
      </c>
      <c r="H356">
        <v>56.629967000000001</v>
      </c>
      <c r="I356">
        <v>-130.37476670000001</v>
      </c>
      <c r="J356" s="1" t="str">
        <f t="shared" si="22"/>
        <v>Fluid (stream)</v>
      </c>
      <c r="K356" s="1" t="str">
        <f t="shared" si="23"/>
        <v>Untreated Water</v>
      </c>
      <c r="O356">
        <v>0.11</v>
      </c>
      <c r="P356">
        <v>90</v>
      </c>
      <c r="Q356">
        <v>7.2</v>
      </c>
    </row>
    <row r="357" spans="1:17" hidden="1" x14ac:dyDescent="0.3">
      <c r="A357" t="s">
        <v>1418</v>
      </c>
      <c r="B357" t="s">
        <v>1419</v>
      </c>
      <c r="C357" s="1" t="str">
        <f t="shared" si="20"/>
        <v>12:0004</v>
      </c>
      <c r="D357" s="1" t="str">
        <f t="shared" si="21"/>
        <v>12:0029</v>
      </c>
      <c r="E357" t="s">
        <v>1420</v>
      </c>
      <c r="F357" t="s">
        <v>1421</v>
      </c>
      <c r="H357">
        <v>56.638187700000003</v>
      </c>
      <c r="I357">
        <v>-130.42525219999999</v>
      </c>
      <c r="J357" s="1" t="str">
        <f t="shared" si="22"/>
        <v>Fluid (stream)</v>
      </c>
      <c r="K357" s="1" t="str">
        <f t="shared" si="23"/>
        <v>Untreated Water</v>
      </c>
      <c r="O357">
        <v>2.5000000000000001E-2</v>
      </c>
      <c r="P357">
        <v>26</v>
      </c>
      <c r="Q357">
        <v>6.5</v>
      </c>
    </row>
    <row r="358" spans="1:17" hidden="1" x14ac:dyDescent="0.3">
      <c r="A358" t="s">
        <v>1422</v>
      </c>
      <c r="B358" t="s">
        <v>1423</v>
      </c>
      <c r="C358" s="1" t="str">
        <f t="shared" si="20"/>
        <v>12:0004</v>
      </c>
      <c r="D358" s="1" t="str">
        <f t="shared" si="21"/>
        <v>12:0029</v>
      </c>
      <c r="E358" t="s">
        <v>1424</v>
      </c>
      <c r="F358" t="s">
        <v>1425</v>
      </c>
      <c r="H358">
        <v>56.655922599999997</v>
      </c>
      <c r="I358">
        <v>-130.4238641</v>
      </c>
      <c r="J358" s="1" t="str">
        <f t="shared" si="22"/>
        <v>Fluid (stream)</v>
      </c>
      <c r="K358" s="1" t="str">
        <f t="shared" si="23"/>
        <v>Untreated Water</v>
      </c>
      <c r="O358">
        <v>2.5000000000000001E-2</v>
      </c>
      <c r="P358">
        <v>26</v>
      </c>
      <c r="Q358">
        <v>6.5</v>
      </c>
    </row>
    <row r="359" spans="1:17" hidden="1" x14ac:dyDescent="0.3">
      <c r="A359" t="s">
        <v>1426</v>
      </c>
      <c r="B359" t="s">
        <v>1427</v>
      </c>
      <c r="C359" s="1" t="str">
        <f t="shared" si="20"/>
        <v>12:0004</v>
      </c>
      <c r="D359" s="1" t="str">
        <f t="shared" si="21"/>
        <v>12:0029</v>
      </c>
      <c r="E359" t="s">
        <v>1428</v>
      </c>
      <c r="F359" t="s">
        <v>1429</v>
      </c>
      <c r="H359">
        <v>56.679067400000001</v>
      </c>
      <c r="I359">
        <v>-130.4435072</v>
      </c>
      <c r="J359" s="1" t="str">
        <f t="shared" si="22"/>
        <v>Fluid (stream)</v>
      </c>
      <c r="K359" s="1" t="str">
        <f t="shared" si="23"/>
        <v>Untreated Water</v>
      </c>
      <c r="O359">
        <v>2.5000000000000001E-2</v>
      </c>
      <c r="P359">
        <v>38</v>
      </c>
      <c r="Q359">
        <v>5.8</v>
      </c>
    </row>
    <row r="360" spans="1:17" hidden="1" x14ac:dyDescent="0.3">
      <c r="A360" t="s">
        <v>1430</v>
      </c>
      <c r="B360" t="s">
        <v>1431</v>
      </c>
      <c r="C360" s="1" t="str">
        <f t="shared" si="20"/>
        <v>12:0004</v>
      </c>
      <c r="D360" s="1" t="str">
        <f t="shared" si="21"/>
        <v>12:0029</v>
      </c>
      <c r="E360" t="s">
        <v>1432</v>
      </c>
      <c r="F360" t="s">
        <v>1433</v>
      </c>
      <c r="H360">
        <v>56.662321400000003</v>
      </c>
      <c r="I360">
        <v>-130.4134832</v>
      </c>
      <c r="J360" s="1" t="str">
        <f t="shared" si="22"/>
        <v>Fluid (stream)</v>
      </c>
      <c r="K360" s="1" t="str">
        <f t="shared" si="23"/>
        <v>Untreated Water</v>
      </c>
      <c r="O360">
        <v>2.5000000000000001E-2</v>
      </c>
      <c r="P360">
        <v>32</v>
      </c>
      <c r="Q360">
        <v>6.3</v>
      </c>
    </row>
    <row r="361" spans="1:17" hidden="1" x14ac:dyDescent="0.3">
      <c r="A361" t="s">
        <v>1434</v>
      </c>
      <c r="B361" t="s">
        <v>1435</v>
      </c>
      <c r="C361" s="1" t="str">
        <f t="shared" si="20"/>
        <v>12:0004</v>
      </c>
      <c r="D361" s="1" t="str">
        <f t="shared" si="21"/>
        <v>12:0029</v>
      </c>
      <c r="E361" t="s">
        <v>1432</v>
      </c>
      <c r="F361" t="s">
        <v>1436</v>
      </c>
      <c r="H361">
        <v>56.662321400000003</v>
      </c>
      <c r="I361">
        <v>-130.4134832</v>
      </c>
      <c r="J361" s="1" t="str">
        <f t="shared" si="22"/>
        <v>Fluid (stream)</v>
      </c>
      <c r="K361" s="1" t="str">
        <f t="shared" si="23"/>
        <v>Untreated Water</v>
      </c>
      <c r="O361">
        <v>2.5000000000000001E-2</v>
      </c>
      <c r="P361">
        <v>32</v>
      </c>
      <c r="Q361">
        <v>6.1</v>
      </c>
    </row>
    <row r="362" spans="1:17" hidden="1" x14ac:dyDescent="0.3">
      <c r="A362" t="s">
        <v>1437</v>
      </c>
      <c r="B362" t="s">
        <v>1438</v>
      </c>
      <c r="C362" s="1" t="str">
        <f t="shared" si="20"/>
        <v>12:0004</v>
      </c>
      <c r="D362" s="1" t="str">
        <f t="shared" si="21"/>
        <v>12:0029</v>
      </c>
      <c r="E362" t="s">
        <v>1439</v>
      </c>
      <c r="F362" t="s">
        <v>1440</v>
      </c>
      <c r="H362">
        <v>56.690086800000003</v>
      </c>
      <c r="I362">
        <v>-130.41656230000001</v>
      </c>
      <c r="J362" s="1" t="str">
        <f t="shared" si="22"/>
        <v>Fluid (stream)</v>
      </c>
      <c r="K362" s="1" t="str">
        <f t="shared" si="23"/>
        <v>Untreated Water</v>
      </c>
      <c r="O362">
        <v>2.5000000000000001E-2</v>
      </c>
      <c r="P362">
        <v>42</v>
      </c>
      <c r="Q362">
        <v>7.3</v>
      </c>
    </row>
    <row r="363" spans="1:17" hidden="1" x14ac:dyDescent="0.3">
      <c r="A363" t="s">
        <v>1441</v>
      </c>
      <c r="B363" t="s">
        <v>1442</v>
      </c>
      <c r="C363" s="1" t="str">
        <f t="shared" si="20"/>
        <v>12:0004</v>
      </c>
      <c r="D363" s="1" t="str">
        <f t="shared" si="21"/>
        <v>12:0029</v>
      </c>
      <c r="E363" t="s">
        <v>1443</v>
      </c>
      <c r="F363" t="s">
        <v>1444</v>
      </c>
      <c r="H363">
        <v>56.692991499999998</v>
      </c>
      <c r="I363">
        <v>-130.45458769999999</v>
      </c>
      <c r="J363" s="1" t="str">
        <f t="shared" si="22"/>
        <v>Fluid (stream)</v>
      </c>
      <c r="K363" s="1" t="str">
        <f t="shared" si="23"/>
        <v>Untreated Water</v>
      </c>
      <c r="O363">
        <v>2.5000000000000001E-2</v>
      </c>
      <c r="P363">
        <v>30</v>
      </c>
      <c r="Q363">
        <v>6.6</v>
      </c>
    </row>
    <row r="364" spans="1:17" hidden="1" x14ac:dyDescent="0.3">
      <c r="A364" t="s">
        <v>1445</v>
      </c>
      <c r="B364" t="s">
        <v>1446</v>
      </c>
      <c r="C364" s="1" t="str">
        <f t="shared" si="20"/>
        <v>12:0004</v>
      </c>
      <c r="D364" s="1" t="str">
        <f t="shared" si="21"/>
        <v>12:0029</v>
      </c>
      <c r="E364" t="s">
        <v>1447</v>
      </c>
      <c r="F364" t="s">
        <v>1448</v>
      </c>
      <c r="H364">
        <v>56.706879800000003</v>
      </c>
      <c r="I364">
        <v>-130.44246269999999</v>
      </c>
      <c r="J364" s="1" t="str">
        <f t="shared" si="22"/>
        <v>Fluid (stream)</v>
      </c>
      <c r="K364" s="1" t="str">
        <f t="shared" si="23"/>
        <v>Untreated Water</v>
      </c>
      <c r="O364">
        <v>2.5000000000000001E-2</v>
      </c>
      <c r="P364">
        <v>34</v>
      </c>
      <c r="Q364">
        <v>6.9</v>
      </c>
    </row>
    <row r="365" spans="1:17" hidden="1" x14ac:dyDescent="0.3">
      <c r="A365" t="s">
        <v>1449</v>
      </c>
      <c r="B365" t="s">
        <v>1450</v>
      </c>
      <c r="C365" s="1" t="str">
        <f t="shared" si="20"/>
        <v>12:0004</v>
      </c>
      <c r="D365" s="1" t="str">
        <f t="shared" si="21"/>
        <v>12:0029</v>
      </c>
      <c r="E365" t="s">
        <v>1451</v>
      </c>
      <c r="F365" t="s">
        <v>1452</v>
      </c>
      <c r="H365">
        <v>56.695908199999998</v>
      </c>
      <c r="I365">
        <v>-130.42375369999999</v>
      </c>
      <c r="J365" s="1" t="str">
        <f t="shared" si="22"/>
        <v>Fluid (stream)</v>
      </c>
      <c r="K365" s="1" t="str">
        <f t="shared" si="23"/>
        <v>Untreated Water</v>
      </c>
      <c r="O365">
        <v>2.5000000000000001E-2</v>
      </c>
      <c r="P365">
        <v>30</v>
      </c>
      <c r="Q365">
        <v>6.5</v>
      </c>
    </row>
    <row r="366" spans="1:17" hidden="1" x14ac:dyDescent="0.3">
      <c r="A366" t="s">
        <v>1453</v>
      </c>
      <c r="B366" t="s">
        <v>1454</v>
      </c>
      <c r="C366" s="1" t="str">
        <f t="shared" si="20"/>
        <v>12:0004</v>
      </c>
      <c r="D366" s="1" t="str">
        <f t="shared" si="21"/>
        <v>12:0029</v>
      </c>
      <c r="E366" t="s">
        <v>1455</v>
      </c>
      <c r="F366" t="s">
        <v>1456</v>
      </c>
      <c r="H366">
        <v>56.704966599999999</v>
      </c>
      <c r="I366">
        <v>-130.4236377</v>
      </c>
      <c r="J366" s="1" t="str">
        <f t="shared" si="22"/>
        <v>Fluid (stream)</v>
      </c>
      <c r="K366" s="1" t="str">
        <f t="shared" si="23"/>
        <v>Untreated Water</v>
      </c>
      <c r="O366">
        <v>0.12</v>
      </c>
      <c r="P366">
        <v>24</v>
      </c>
      <c r="Q366">
        <v>7</v>
      </c>
    </row>
    <row r="367" spans="1:17" hidden="1" x14ac:dyDescent="0.3">
      <c r="A367" t="s">
        <v>1457</v>
      </c>
      <c r="B367" t="s">
        <v>1458</v>
      </c>
      <c r="C367" s="1" t="str">
        <f t="shared" si="20"/>
        <v>12:0004</v>
      </c>
      <c r="D367" s="1" t="str">
        <f t="shared" si="21"/>
        <v>12:0029</v>
      </c>
      <c r="E367" t="s">
        <v>1459</v>
      </c>
      <c r="F367" t="s">
        <v>1460</v>
      </c>
      <c r="H367">
        <v>56.558231900000003</v>
      </c>
      <c r="I367">
        <v>-130.32724830000001</v>
      </c>
      <c r="J367" s="1" t="str">
        <f t="shared" si="22"/>
        <v>Fluid (stream)</v>
      </c>
      <c r="K367" s="1" t="str">
        <f t="shared" si="23"/>
        <v>Untreated Water</v>
      </c>
      <c r="O367">
        <v>2.5000000000000001E-2</v>
      </c>
      <c r="P367">
        <v>28</v>
      </c>
      <c r="Q367">
        <v>7.4</v>
      </c>
    </row>
    <row r="368" spans="1:17" hidden="1" x14ac:dyDescent="0.3">
      <c r="A368" t="s">
        <v>1461</v>
      </c>
      <c r="B368" t="s">
        <v>1462</v>
      </c>
      <c r="C368" s="1" t="str">
        <f t="shared" si="20"/>
        <v>12:0004</v>
      </c>
      <c r="D368" s="1" t="str">
        <f t="shared" si="21"/>
        <v>12:0029</v>
      </c>
      <c r="E368" t="s">
        <v>1463</v>
      </c>
      <c r="F368" t="s">
        <v>1464</v>
      </c>
      <c r="H368">
        <v>56.556583400000001</v>
      </c>
      <c r="I368">
        <v>-130.33604149999999</v>
      </c>
      <c r="J368" s="1" t="str">
        <f t="shared" si="22"/>
        <v>Fluid (stream)</v>
      </c>
      <c r="K368" s="1" t="str">
        <f t="shared" si="23"/>
        <v>Untreated Water</v>
      </c>
      <c r="O368">
        <v>0.12</v>
      </c>
      <c r="P368">
        <v>42</v>
      </c>
      <c r="Q368">
        <v>7.6</v>
      </c>
    </row>
    <row r="369" spans="1:17" hidden="1" x14ac:dyDescent="0.3">
      <c r="A369" t="s">
        <v>1465</v>
      </c>
      <c r="B369" t="s">
        <v>1466</v>
      </c>
      <c r="C369" s="1" t="str">
        <f t="shared" si="20"/>
        <v>12:0004</v>
      </c>
      <c r="D369" s="1" t="str">
        <f t="shared" si="21"/>
        <v>12:0029</v>
      </c>
      <c r="E369" t="s">
        <v>1467</v>
      </c>
      <c r="F369" t="s">
        <v>1468</v>
      </c>
      <c r="H369">
        <v>56.548091300000003</v>
      </c>
      <c r="I369">
        <v>-130.34529130000001</v>
      </c>
      <c r="J369" s="1" t="str">
        <f t="shared" si="22"/>
        <v>Fluid (stream)</v>
      </c>
      <c r="K369" s="1" t="str">
        <f t="shared" si="23"/>
        <v>Untreated Water</v>
      </c>
      <c r="O369">
        <v>2.5000000000000001E-2</v>
      </c>
      <c r="P369">
        <v>28</v>
      </c>
      <c r="Q369">
        <v>7.3</v>
      </c>
    </row>
    <row r="370" spans="1:17" hidden="1" x14ac:dyDescent="0.3">
      <c r="A370" t="s">
        <v>1469</v>
      </c>
      <c r="B370" t="s">
        <v>1470</v>
      </c>
      <c r="C370" s="1" t="str">
        <f t="shared" si="20"/>
        <v>12:0004</v>
      </c>
      <c r="D370" s="1" t="str">
        <f t="shared" si="21"/>
        <v>12:0029</v>
      </c>
      <c r="E370" t="s">
        <v>1471</v>
      </c>
      <c r="F370" t="s">
        <v>1472</v>
      </c>
      <c r="H370">
        <v>56.541254700000003</v>
      </c>
      <c r="I370">
        <v>-130.33179490000001</v>
      </c>
      <c r="J370" s="1" t="str">
        <f t="shared" si="22"/>
        <v>Fluid (stream)</v>
      </c>
      <c r="K370" s="1" t="str">
        <f t="shared" si="23"/>
        <v>Untreated Water</v>
      </c>
      <c r="O370">
        <v>0.11</v>
      </c>
      <c r="P370">
        <v>36</v>
      </c>
      <c r="Q370">
        <v>7.5</v>
      </c>
    </row>
    <row r="371" spans="1:17" hidden="1" x14ac:dyDescent="0.3">
      <c r="A371" t="s">
        <v>1473</v>
      </c>
      <c r="B371" t="s">
        <v>1474</v>
      </c>
      <c r="C371" s="1" t="str">
        <f t="shared" si="20"/>
        <v>12:0004</v>
      </c>
      <c r="D371" s="1" t="str">
        <f t="shared" si="21"/>
        <v>12:0029</v>
      </c>
      <c r="E371" t="s">
        <v>1475</v>
      </c>
      <c r="F371" t="s">
        <v>1476</v>
      </c>
      <c r="H371">
        <v>56.538924100000003</v>
      </c>
      <c r="I371">
        <v>-130.322834</v>
      </c>
      <c r="J371" s="1" t="str">
        <f t="shared" si="22"/>
        <v>Fluid (stream)</v>
      </c>
      <c r="K371" s="1" t="str">
        <f t="shared" si="23"/>
        <v>Untreated Water</v>
      </c>
      <c r="O371">
        <v>0.11</v>
      </c>
      <c r="P371">
        <v>40</v>
      </c>
      <c r="Q371">
        <v>7.6</v>
      </c>
    </row>
    <row r="372" spans="1:17" hidden="1" x14ac:dyDescent="0.3">
      <c r="A372" t="s">
        <v>1477</v>
      </c>
      <c r="B372" t="s">
        <v>1478</v>
      </c>
      <c r="C372" s="1" t="str">
        <f t="shared" si="20"/>
        <v>12:0004</v>
      </c>
      <c r="D372" s="1" t="str">
        <f t="shared" si="21"/>
        <v>12:0029</v>
      </c>
      <c r="E372" t="s">
        <v>1479</v>
      </c>
      <c r="F372" t="s">
        <v>1480</v>
      </c>
      <c r="H372">
        <v>56.5319152</v>
      </c>
      <c r="I372">
        <v>-130.32707790000001</v>
      </c>
      <c r="J372" s="1" t="str">
        <f t="shared" si="22"/>
        <v>Fluid (stream)</v>
      </c>
      <c r="K372" s="1" t="str">
        <f t="shared" si="23"/>
        <v>Untreated Water</v>
      </c>
      <c r="O372">
        <v>0.22</v>
      </c>
      <c r="P372">
        <v>110</v>
      </c>
      <c r="Q372">
        <v>7.5</v>
      </c>
    </row>
    <row r="373" spans="1:17" hidden="1" x14ac:dyDescent="0.3">
      <c r="A373" t="s">
        <v>1481</v>
      </c>
      <c r="B373" t="s">
        <v>1482</v>
      </c>
      <c r="C373" s="1" t="str">
        <f t="shared" si="20"/>
        <v>12:0004</v>
      </c>
      <c r="D373" s="1" t="str">
        <f t="shared" si="21"/>
        <v>12:0029</v>
      </c>
      <c r="E373" t="s">
        <v>1483</v>
      </c>
      <c r="F373" t="s">
        <v>1484</v>
      </c>
      <c r="H373">
        <v>56.536405000000002</v>
      </c>
      <c r="I373">
        <v>-130.2302698</v>
      </c>
      <c r="J373" s="1" t="str">
        <f t="shared" si="22"/>
        <v>Fluid (stream)</v>
      </c>
      <c r="K373" s="1" t="str">
        <f t="shared" si="23"/>
        <v>Untreated Water</v>
      </c>
      <c r="O373">
        <v>2.5000000000000001E-2</v>
      </c>
      <c r="P373">
        <v>32</v>
      </c>
      <c r="Q373">
        <v>6.8</v>
      </c>
    </row>
    <row r="374" spans="1:17" hidden="1" x14ac:dyDescent="0.3">
      <c r="A374" t="s">
        <v>1485</v>
      </c>
      <c r="B374" t="s">
        <v>1486</v>
      </c>
      <c r="C374" s="1" t="str">
        <f t="shared" si="20"/>
        <v>12:0004</v>
      </c>
      <c r="D374" s="1" t="str">
        <f t="shared" si="21"/>
        <v>12:0029</v>
      </c>
      <c r="E374" t="s">
        <v>1487</v>
      </c>
      <c r="F374" t="s">
        <v>1488</v>
      </c>
      <c r="H374">
        <v>56.527899499999997</v>
      </c>
      <c r="I374">
        <v>-130.22261420000001</v>
      </c>
      <c r="J374" s="1" t="str">
        <f t="shared" si="22"/>
        <v>Fluid (stream)</v>
      </c>
      <c r="K374" s="1" t="str">
        <f t="shared" si="23"/>
        <v>Untreated Water</v>
      </c>
      <c r="O374">
        <v>2.5000000000000001E-2</v>
      </c>
      <c r="P374">
        <v>300</v>
      </c>
      <c r="Q374">
        <v>6.3</v>
      </c>
    </row>
    <row r="375" spans="1:17" hidden="1" x14ac:dyDescent="0.3">
      <c r="A375" t="s">
        <v>1489</v>
      </c>
      <c r="B375" t="s">
        <v>1490</v>
      </c>
      <c r="C375" s="1" t="str">
        <f t="shared" si="20"/>
        <v>12:0004</v>
      </c>
      <c r="D375" s="1" t="str">
        <f t="shared" si="21"/>
        <v>12:0029</v>
      </c>
      <c r="E375" t="s">
        <v>1491</v>
      </c>
      <c r="F375" t="s">
        <v>1492</v>
      </c>
      <c r="H375">
        <v>56.522730699999997</v>
      </c>
      <c r="I375">
        <v>-130.2921825</v>
      </c>
      <c r="J375" s="1" t="str">
        <f t="shared" si="22"/>
        <v>Fluid (stream)</v>
      </c>
      <c r="K375" s="1" t="str">
        <f t="shared" si="23"/>
        <v>Untreated Water</v>
      </c>
      <c r="O375">
        <v>0.38</v>
      </c>
      <c r="P375">
        <v>110</v>
      </c>
      <c r="Q375">
        <v>7.6</v>
      </c>
    </row>
    <row r="376" spans="1:17" hidden="1" x14ac:dyDescent="0.3">
      <c r="A376" t="s">
        <v>1493</v>
      </c>
      <c r="B376" t="s">
        <v>1494</v>
      </c>
      <c r="C376" s="1" t="str">
        <f t="shared" si="20"/>
        <v>12:0004</v>
      </c>
      <c r="D376" s="1" t="str">
        <f t="shared" si="21"/>
        <v>12:0029</v>
      </c>
      <c r="E376" t="s">
        <v>1495</v>
      </c>
      <c r="F376" t="s">
        <v>1496</v>
      </c>
      <c r="H376">
        <v>56.525047800000003</v>
      </c>
      <c r="I376">
        <v>-130.24198089999999</v>
      </c>
      <c r="J376" s="1" t="str">
        <f t="shared" si="22"/>
        <v>Fluid (stream)</v>
      </c>
      <c r="K376" s="1" t="str">
        <f t="shared" si="23"/>
        <v>Untreated Water</v>
      </c>
      <c r="O376">
        <v>0.2</v>
      </c>
      <c r="P376">
        <v>160</v>
      </c>
      <c r="Q376">
        <v>4.4000000000000004</v>
      </c>
    </row>
    <row r="377" spans="1:17" hidden="1" x14ac:dyDescent="0.3">
      <c r="A377" t="s">
        <v>1497</v>
      </c>
      <c r="B377" t="s">
        <v>1498</v>
      </c>
      <c r="C377" s="1" t="str">
        <f t="shared" si="20"/>
        <v>12:0004</v>
      </c>
      <c r="D377" s="1" t="str">
        <f t="shared" si="21"/>
        <v>12:0029</v>
      </c>
      <c r="E377" t="s">
        <v>1499</v>
      </c>
      <c r="F377" t="s">
        <v>1500</v>
      </c>
      <c r="H377">
        <v>56.528171700000001</v>
      </c>
      <c r="I377">
        <v>-130.284775</v>
      </c>
      <c r="J377" s="1" t="str">
        <f t="shared" si="22"/>
        <v>Fluid (stream)</v>
      </c>
      <c r="K377" s="1" t="str">
        <f t="shared" si="23"/>
        <v>Untreated Water</v>
      </c>
      <c r="O377">
        <v>2.5000000000000001E-2</v>
      </c>
      <c r="P377">
        <v>48</v>
      </c>
      <c r="Q377">
        <v>6.6</v>
      </c>
    </row>
    <row r="378" spans="1:17" hidden="1" x14ac:dyDescent="0.3">
      <c r="A378" t="s">
        <v>1501</v>
      </c>
      <c r="B378" t="s">
        <v>1502</v>
      </c>
      <c r="C378" s="1" t="str">
        <f t="shared" si="20"/>
        <v>12:0004</v>
      </c>
      <c r="D378" s="1" t="str">
        <f t="shared" si="21"/>
        <v>12:0029</v>
      </c>
      <c r="E378" t="s">
        <v>1499</v>
      </c>
      <c r="F378" t="s">
        <v>1503</v>
      </c>
      <c r="H378">
        <v>56.528171700000001</v>
      </c>
      <c r="I378">
        <v>-130.284775</v>
      </c>
      <c r="J378" s="1" t="str">
        <f t="shared" si="22"/>
        <v>Fluid (stream)</v>
      </c>
      <c r="K378" s="1" t="str">
        <f t="shared" si="23"/>
        <v>Untreated Water</v>
      </c>
      <c r="O378">
        <v>0.05</v>
      </c>
      <c r="P378">
        <v>42</v>
      </c>
      <c r="Q378">
        <v>7.4</v>
      </c>
    </row>
    <row r="379" spans="1:17" hidden="1" x14ac:dyDescent="0.3">
      <c r="A379" t="s">
        <v>1504</v>
      </c>
      <c r="B379" t="s">
        <v>1505</v>
      </c>
      <c r="C379" s="1" t="str">
        <f t="shared" si="20"/>
        <v>12:0004</v>
      </c>
      <c r="D379" s="1" t="str">
        <f t="shared" si="21"/>
        <v>12:0029</v>
      </c>
      <c r="E379" t="s">
        <v>1506</v>
      </c>
      <c r="F379" t="s">
        <v>1507</v>
      </c>
      <c r="H379">
        <v>56.527609200000001</v>
      </c>
      <c r="I379">
        <v>-130.30259029999999</v>
      </c>
      <c r="J379" s="1" t="str">
        <f t="shared" si="22"/>
        <v>Fluid (stream)</v>
      </c>
      <c r="K379" s="1" t="str">
        <f t="shared" si="23"/>
        <v>Untreated Water</v>
      </c>
      <c r="O379">
        <v>0.05</v>
      </c>
      <c r="P379">
        <v>42</v>
      </c>
      <c r="Q379">
        <v>7.6</v>
      </c>
    </row>
    <row r="380" spans="1:17" hidden="1" x14ac:dyDescent="0.3">
      <c r="A380" t="s">
        <v>1508</v>
      </c>
      <c r="B380" t="s">
        <v>1509</v>
      </c>
      <c r="C380" s="1" t="str">
        <f t="shared" si="20"/>
        <v>12:0004</v>
      </c>
      <c r="D380" s="1" t="str">
        <f t="shared" si="21"/>
        <v>12:0029</v>
      </c>
      <c r="E380" t="s">
        <v>1510</v>
      </c>
      <c r="F380" t="s">
        <v>1511</v>
      </c>
      <c r="H380">
        <v>56.510925200000003</v>
      </c>
      <c r="I380">
        <v>-130.3471304</v>
      </c>
      <c r="J380" s="1" t="str">
        <f t="shared" si="22"/>
        <v>Fluid (stream)</v>
      </c>
      <c r="K380" s="1" t="str">
        <f t="shared" si="23"/>
        <v>Untreated Water</v>
      </c>
      <c r="O380">
        <v>0.12</v>
      </c>
      <c r="P380">
        <v>56</v>
      </c>
      <c r="Q380">
        <v>7.6</v>
      </c>
    </row>
    <row r="381" spans="1:17" hidden="1" x14ac:dyDescent="0.3">
      <c r="A381" t="s">
        <v>1512</v>
      </c>
      <c r="B381" t="s">
        <v>1513</v>
      </c>
      <c r="C381" s="1" t="str">
        <f t="shared" si="20"/>
        <v>12:0004</v>
      </c>
      <c r="D381" s="1" t="str">
        <f t="shared" si="21"/>
        <v>12:0029</v>
      </c>
      <c r="E381" t="s">
        <v>1514</v>
      </c>
      <c r="F381" t="s">
        <v>1515</v>
      </c>
      <c r="H381">
        <v>56.504492499999998</v>
      </c>
      <c r="I381">
        <v>-130.36025839999999</v>
      </c>
      <c r="J381" s="1" t="str">
        <f t="shared" si="22"/>
        <v>Fluid (stream)</v>
      </c>
      <c r="K381" s="1" t="str">
        <f t="shared" si="23"/>
        <v>Untreated Water</v>
      </c>
      <c r="O381">
        <v>0.06</v>
      </c>
      <c r="P381">
        <v>32</v>
      </c>
      <c r="Q381">
        <v>7.3</v>
      </c>
    </row>
    <row r="382" spans="1:17" hidden="1" x14ac:dyDescent="0.3">
      <c r="A382" t="s">
        <v>1516</v>
      </c>
      <c r="B382" t="s">
        <v>1517</v>
      </c>
      <c r="C382" s="1" t="str">
        <f t="shared" si="20"/>
        <v>12:0004</v>
      </c>
      <c r="D382" s="1" t="str">
        <f t="shared" si="21"/>
        <v>12:0029</v>
      </c>
      <c r="E382" t="s">
        <v>1514</v>
      </c>
      <c r="F382" t="s">
        <v>1518</v>
      </c>
      <c r="H382">
        <v>56.504492499999998</v>
      </c>
      <c r="I382">
        <v>-130.36025839999999</v>
      </c>
      <c r="J382" s="1" t="str">
        <f t="shared" si="22"/>
        <v>Fluid (stream)</v>
      </c>
      <c r="K382" s="1" t="str">
        <f t="shared" si="23"/>
        <v>Untreated Water</v>
      </c>
      <c r="O382">
        <v>2.5000000000000001E-2</v>
      </c>
      <c r="P382">
        <v>26</v>
      </c>
      <c r="Q382">
        <v>7.1</v>
      </c>
    </row>
    <row r="383" spans="1:17" hidden="1" x14ac:dyDescent="0.3">
      <c r="A383" t="s">
        <v>1519</v>
      </c>
      <c r="B383" t="s">
        <v>1520</v>
      </c>
      <c r="C383" s="1" t="str">
        <f t="shared" si="20"/>
        <v>12:0004</v>
      </c>
      <c r="D383" s="1" t="str">
        <f t="shared" si="21"/>
        <v>12:0029</v>
      </c>
      <c r="E383" t="s">
        <v>1521</v>
      </c>
      <c r="F383" t="s">
        <v>1522</v>
      </c>
      <c r="H383">
        <v>56.460492000000002</v>
      </c>
      <c r="I383">
        <v>-130.3535588</v>
      </c>
      <c r="J383" s="1" t="str">
        <f t="shared" si="22"/>
        <v>Fluid (stream)</v>
      </c>
      <c r="K383" s="1" t="str">
        <f t="shared" si="23"/>
        <v>Untreated Water</v>
      </c>
      <c r="O383">
        <v>2.5000000000000001E-2</v>
      </c>
      <c r="P383">
        <v>46</v>
      </c>
      <c r="Q383">
        <v>7.2</v>
      </c>
    </row>
    <row r="384" spans="1:17" hidden="1" x14ac:dyDescent="0.3">
      <c r="A384" t="s">
        <v>1523</v>
      </c>
      <c r="B384" t="s">
        <v>1524</v>
      </c>
      <c r="C384" s="1" t="str">
        <f t="shared" si="20"/>
        <v>12:0004</v>
      </c>
      <c r="D384" s="1" t="str">
        <f t="shared" si="21"/>
        <v>12:0029</v>
      </c>
      <c r="E384" t="s">
        <v>1525</v>
      </c>
      <c r="F384" t="s">
        <v>1526</v>
      </c>
      <c r="H384">
        <v>56.462744700000002</v>
      </c>
      <c r="I384">
        <v>-130.34635159999999</v>
      </c>
      <c r="J384" s="1" t="str">
        <f t="shared" si="22"/>
        <v>Fluid (stream)</v>
      </c>
      <c r="K384" s="1" t="str">
        <f t="shared" si="23"/>
        <v>Untreated Water</v>
      </c>
      <c r="O384">
        <v>1.05</v>
      </c>
      <c r="P384">
        <v>120</v>
      </c>
      <c r="Q384">
        <v>7.6</v>
      </c>
    </row>
    <row r="385" spans="1:17" hidden="1" x14ac:dyDescent="0.3">
      <c r="A385" t="s">
        <v>1527</v>
      </c>
      <c r="B385" t="s">
        <v>1528</v>
      </c>
      <c r="C385" s="1" t="str">
        <f t="shared" si="20"/>
        <v>12:0004</v>
      </c>
      <c r="D385" s="1" t="str">
        <f t="shared" si="21"/>
        <v>12:0029</v>
      </c>
      <c r="E385" t="s">
        <v>1529</v>
      </c>
      <c r="F385" t="s">
        <v>1530</v>
      </c>
      <c r="H385">
        <v>56.4681772</v>
      </c>
      <c r="I385">
        <v>-130.345034</v>
      </c>
      <c r="J385" s="1" t="str">
        <f t="shared" si="22"/>
        <v>Fluid (stream)</v>
      </c>
      <c r="K385" s="1" t="str">
        <f t="shared" si="23"/>
        <v>Untreated Water</v>
      </c>
      <c r="O385">
        <v>0.12</v>
      </c>
      <c r="P385">
        <v>48</v>
      </c>
      <c r="Q385">
        <v>7.7</v>
      </c>
    </row>
    <row r="386" spans="1:17" hidden="1" x14ac:dyDescent="0.3">
      <c r="A386" t="s">
        <v>1531</v>
      </c>
      <c r="B386" t="s">
        <v>1532</v>
      </c>
      <c r="C386" s="1" t="str">
        <f t="shared" ref="C386:C449" si="24">HYPERLINK("http://geochem.nrcan.gc.ca/cdogs/content/bdl/bdl120004_e.htm", "12:0004")</f>
        <v>12:0004</v>
      </c>
      <c r="D386" s="1" t="str">
        <f t="shared" ref="D386:D449" si="25">HYPERLINK("http://geochem.nrcan.gc.ca/cdogs/content/svy/svy120029_e.htm", "12:0029")</f>
        <v>12:0029</v>
      </c>
      <c r="E386" t="s">
        <v>1533</v>
      </c>
      <c r="F386" t="s">
        <v>1534</v>
      </c>
      <c r="H386">
        <v>56.467973299999997</v>
      </c>
      <c r="I386">
        <v>-130.35223389999999</v>
      </c>
      <c r="J386" s="1" t="str">
        <f t="shared" ref="J386:J449" si="26">HYPERLINK("http://geochem.nrcan.gc.ca/cdogs/content/kwd/kwd020018_e.htm", "Fluid (stream)")</f>
        <v>Fluid (stream)</v>
      </c>
      <c r="K386" s="1" t="str">
        <f t="shared" ref="K386:K449" si="27">HYPERLINK("http://geochem.nrcan.gc.ca/cdogs/content/kwd/kwd080007_e.htm", "Untreated Water")</f>
        <v>Untreated Water</v>
      </c>
      <c r="O386">
        <v>0.08</v>
      </c>
      <c r="P386">
        <v>32</v>
      </c>
      <c r="Q386">
        <v>7.4</v>
      </c>
    </row>
    <row r="387" spans="1:17" hidden="1" x14ac:dyDescent="0.3">
      <c r="A387" t="s">
        <v>1535</v>
      </c>
      <c r="B387" t="s">
        <v>1536</v>
      </c>
      <c r="C387" s="1" t="str">
        <f t="shared" si="24"/>
        <v>12:0004</v>
      </c>
      <c r="D387" s="1" t="str">
        <f t="shared" si="25"/>
        <v>12:0029</v>
      </c>
      <c r="E387" t="s">
        <v>1537</v>
      </c>
      <c r="F387" t="s">
        <v>1538</v>
      </c>
      <c r="H387">
        <v>56.475497599999997</v>
      </c>
      <c r="I387">
        <v>-130.3336032</v>
      </c>
      <c r="J387" s="1" t="str">
        <f t="shared" si="26"/>
        <v>Fluid (stream)</v>
      </c>
      <c r="K387" s="1" t="str">
        <f t="shared" si="27"/>
        <v>Untreated Water</v>
      </c>
      <c r="O387">
        <v>0.1</v>
      </c>
      <c r="P387">
        <v>32</v>
      </c>
      <c r="Q387">
        <v>7.6</v>
      </c>
    </row>
    <row r="388" spans="1:17" hidden="1" x14ac:dyDescent="0.3">
      <c r="A388" t="s">
        <v>1539</v>
      </c>
      <c r="B388" t="s">
        <v>1540</v>
      </c>
      <c r="C388" s="1" t="str">
        <f t="shared" si="24"/>
        <v>12:0004</v>
      </c>
      <c r="D388" s="1" t="str">
        <f t="shared" si="25"/>
        <v>12:0029</v>
      </c>
      <c r="E388" t="s">
        <v>1541</v>
      </c>
      <c r="F388" t="s">
        <v>1542</v>
      </c>
      <c r="H388">
        <v>56.493911599999997</v>
      </c>
      <c r="I388">
        <v>-130.32828739999999</v>
      </c>
      <c r="J388" s="1" t="str">
        <f t="shared" si="26"/>
        <v>Fluid (stream)</v>
      </c>
      <c r="K388" s="1" t="str">
        <f t="shared" si="27"/>
        <v>Untreated Water</v>
      </c>
      <c r="O388">
        <v>2.5000000000000001E-2</v>
      </c>
      <c r="P388">
        <v>34</v>
      </c>
      <c r="Q388">
        <v>7.4</v>
      </c>
    </row>
    <row r="389" spans="1:17" hidden="1" x14ac:dyDescent="0.3">
      <c r="A389" t="s">
        <v>1543</v>
      </c>
      <c r="B389" t="s">
        <v>1544</v>
      </c>
      <c r="C389" s="1" t="str">
        <f t="shared" si="24"/>
        <v>12:0004</v>
      </c>
      <c r="D389" s="1" t="str">
        <f t="shared" si="25"/>
        <v>12:0029</v>
      </c>
      <c r="E389" t="s">
        <v>1545</v>
      </c>
      <c r="F389" t="s">
        <v>1546</v>
      </c>
      <c r="H389">
        <v>56.484281699999997</v>
      </c>
      <c r="I389">
        <v>-130.2356504</v>
      </c>
      <c r="J389" s="1" t="str">
        <f t="shared" si="26"/>
        <v>Fluid (stream)</v>
      </c>
      <c r="K389" s="1" t="str">
        <f t="shared" si="27"/>
        <v>Untreated Water</v>
      </c>
      <c r="O389">
        <v>2.5000000000000001E-2</v>
      </c>
      <c r="P389">
        <v>30</v>
      </c>
      <c r="Q389">
        <v>6.9</v>
      </c>
    </row>
    <row r="390" spans="1:17" hidden="1" x14ac:dyDescent="0.3">
      <c r="A390" t="s">
        <v>1547</v>
      </c>
      <c r="B390" t="s">
        <v>1548</v>
      </c>
      <c r="C390" s="1" t="str">
        <f t="shared" si="24"/>
        <v>12:0004</v>
      </c>
      <c r="D390" s="1" t="str">
        <f t="shared" si="25"/>
        <v>12:0029</v>
      </c>
      <c r="E390" t="s">
        <v>1549</v>
      </c>
      <c r="F390" t="s">
        <v>1550</v>
      </c>
      <c r="H390">
        <v>56.473097899999999</v>
      </c>
      <c r="I390">
        <v>-130.1836644</v>
      </c>
      <c r="J390" s="1" t="str">
        <f t="shared" si="26"/>
        <v>Fluid (stream)</v>
      </c>
      <c r="K390" s="1" t="str">
        <f t="shared" si="27"/>
        <v>Untreated Water</v>
      </c>
      <c r="O390">
        <v>2.5000000000000001E-2</v>
      </c>
      <c r="P390">
        <v>30</v>
      </c>
      <c r="Q390">
        <v>6.8</v>
      </c>
    </row>
    <row r="391" spans="1:17" hidden="1" x14ac:dyDescent="0.3">
      <c r="A391" t="s">
        <v>1551</v>
      </c>
      <c r="B391" t="s">
        <v>1552</v>
      </c>
      <c r="C391" s="1" t="str">
        <f t="shared" si="24"/>
        <v>12:0004</v>
      </c>
      <c r="D391" s="1" t="str">
        <f t="shared" si="25"/>
        <v>12:0029</v>
      </c>
      <c r="E391" t="s">
        <v>1553</v>
      </c>
      <c r="F391" t="s">
        <v>1554</v>
      </c>
      <c r="H391">
        <v>56.470778699999997</v>
      </c>
      <c r="I391">
        <v>-130.22092739999999</v>
      </c>
      <c r="J391" s="1" t="str">
        <f t="shared" si="26"/>
        <v>Fluid (stream)</v>
      </c>
      <c r="K391" s="1" t="str">
        <f t="shared" si="27"/>
        <v>Untreated Water</v>
      </c>
      <c r="O391">
        <v>2.5000000000000001E-2</v>
      </c>
      <c r="P391">
        <v>26</v>
      </c>
      <c r="Q391">
        <v>6.3</v>
      </c>
    </row>
    <row r="392" spans="1:17" hidden="1" x14ac:dyDescent="0.3">
      <c r="A392" t="s">
        <v>1555</v>
      </c>
      <c r="B392" t="s">
        <v>1556</v>
      </c>
      <c r="C392" s="1" t="str">
        <f t="shared" si="24"/>
        <v>12:0004</v>
      </c>
      <c r="D392" s="1" t="str">
        <f t="shared" si="25"/>
        <v>12:0029</v>
      </c>
      <c r="E392" t="s">
        <v>1557</v>
      </c>
      <c r="F392" t="s">
        <v>1558</v>
      </c>
      <c r="H392">
        <v>56.485478200000003</v>
      </c>
      <c r="I392">
        <v>-130.28253910000001</v>
      </c>
      <c r="J392" s="1" t="str">
        <f t="shared" si="26"/>
        <v>Fluid (stream)</v>
      </c>
      <c r="K392" s="1" t="str">
        <f t="shared" si="27"/>
        <v>Untreated Water</v>
      </c>
      <c r="O392">
        <v>0.11</v>
      </c>
      <c r="P392">
        <v>300</v>
      </c>
      <c r="Q392">
        <v>2.9</v>
      </c>
    </row>
    <row r="393" spans="1:17" hidden="1" x14ac:dyDescent="0.3">
      <c r="A393" t="s">
        <v>1559</v>
      </c>
      <c r="B393" t="s">
        <v>1560</v>
      </c>
      <c r="C393" s="1" t="str">
        <f t="shared" si="24"/>
        <v>12:0004</v>
      </c>
      <c r="D393" s="1" t="str">
        <f t="shared" si="25"/>
        <v>12:0029</v>
      </c>
      <c r="E393" t="s">
        <v>1561</v>
      </c>
      <c r="F393" t="s">
        <v>1562</v>
      </c>
      <c r="H393">
        <v>56.485147699999999</v>
      </c>
      <c r="I393">
        <v>-130.3090953</v>
      </c>
      <c r="J393" s="1" t="str">
        <f t="shared" si="26"/>
        <v>Fluid (stream)</v>
      </c>
      <c r="K393" s="1" t="str">
        <f t="shared" si="27"/>
        <v>Untreated Water</v>
      </c>
      <c r="O393">
        <v>0.06</v>
      </c>
      <c r="P393">
        <v>28</v>
      </c>
      <c r="Q393">
        <v>7.1</v>
      </c>
    </row>
    <row r="394" spans="1:17" hidden="1" x14ac:dyDescent="0.3">
      <c r="A394" t="s">
        <v>1563</v>
      </c>
      <c r="B394" t="s">
        <v>1564</v>
      </c>
      <c r="C394" s="1" t="str">
        <f t="shared" si="24"/>
        <v>12:0004</v>
      </c>
      <c r="D394" s="1" t="str">
        <f t="shared" si="25"/>
        <v>12:0029</v>
      </c>
      <c r="E394" t="s">
        <v>1565</v>
      </c>
      <c r="F394" t="s">
        <v>1566</v>
      </c>
      <c r="H394">
        <v>56.490522400000003</v>
      </c>
      <c r="I394">
        <v>-130.40054230000001</v>
      </c>
      <c r="J394" s="1" t="str">
        <f t="shared" si="26"/>
        <v>Fluid (stream)</v>
      </c>
      <c r="K394" s="1" t="str">
        <f t="shared" si="27"/>
        <v>Untreated Water</v>
      </c>
      <c r="O394">
        <v>0.06</v>
      </c>
      <c r="P394">
        <v>34</v>
      </c>
      <c r="Q394">
        <v>7.5</v>
      </c>
    </row>
    <row r="395" spans="1:17" hidden="1" x14ac:dyDescent="0.3">
      <c r="A395" t="s">
        <v>1567</v>
      </c>
      <c r="B395" t="s">
        <v>1568</v>
      </c>
      <c r="C395" s="1" t="str">
        <f t="shared" si="24"/>
        <v>12:0004</v>
      </c>
      <c r="D395" s="1" t="str">
        <f t="shared" si="25"/>
        <v>12:0029</v>
      </c>
      <c r="E395" t="s">
        <v>1569</v>
      </c>
      <c r="F395" t="s">
        <v>1570</v>
      </c>
      <c r="H395">
        <v>56.4939064</v>
      </c>
      <c r="I395">
        <v>-130.37752019999999</v>
      </c>
      <c r="J395" s="1" t="str">
        <f t="shared" si="26"/>
        <v>Fluid (stream)</v>
      </c>
      <c r="K395" s="1" t="str">
        <f t="shared" si="27"/>
        <v>Untreated Water</v>
      </c>
      <c r="O395">
        <v>0.13</v>
      </c>
      <c r="P395">
        <v>52</v>
      </c>
      <c r="Q395">
        <v>7.5</v>
      </c>
    </row>
    <row r="396" spans="1:17" hidden="1" x14ac:dyDescent="0.3">
      <c r="A396" t="s">
        <v>1571</v>
      </c>
      <c r="B396" t="s">
        <v>1572</v>
      </c>
      <c r="C396" s="1" t="str">
        <f t="shared" si="24"/>
        <v>12:0004</v>
      </c>
      <c r="D396" s="1" t="str">
        <f t="shared" si="25"/>
        <v>12:0029</v>
      </c>
      <c r="E396" t="s">
        <v>1573</v>
      </c>
      <c r="F396" t="s">
        <v>1574</v>
      </c>
      <c r="H396">
        <v>56.475801500000003</v>
      </c>
      <c r="I396">
        <v>-130.43232610000001</v>
      </c>
      <c r="J396" s="1" t="str">
        <f t="shared" si="26"/>
        <v>Fluid (stream)</v>
      </c>
      <c r="K396" s="1" t="str">
        <f t="shared" si="27"/>
        <v>Untreated Water</v>
      </c>
      <c r="O396">
        <v>2.5000000000000001E-2</v>
      </c>
      <c r="P396">
        <v>34</v>
      </c>
      <c r="Q396">
        <v>7.1</v>
      </c>
    </row>
    <row r="397" spans="1:17" hidden="1" x14ac:dyDescent="0.3">
      <c r="A397" t="s">
        <v>1575</v>
      </c>
      <c r="B397" t="s">
        <v>1576</v>
      </c>
      <c r="C397" s="1" t="str">
        <f t="shared" si="24"/>
        <v>12:0004</v>
      </c>
      <c r="D397" s="1" t="str">
        <f t="shared" si="25"/>
        <v>12:0029</v>
      </c>
      <c r="E397" t="s">
        <v>1577</v>
      </c>
      <c r="F397" t="s">
        <v>1578</v>
      </c>
      <c r="H397">
        <v>56.4904054</v>
      </c>
      <c r="I397">
        <v>-130.42194480000001</v>
      </c>
      <c r="J397" s="1" t="str">
        <f t="shared" si="26"/>
        <v>Fluid (stream)</v>
      </c>
      <c r="K397" s="1" t="str">
        <f t="shared" si="27"/>
        <v>Untreated Water</v>
      </c>
      <c r="O397">
        <v>0.08</v>
      </c>
      <c r="P397">
        <v>34</v>
      </c>
      <c r="Q397">
        <v>7.4</v>
      </c>
    </row>
    <row r="398" spans="1:17" hidden="1" x14ac:dyDescent="0.3">
      <c r="A398" t="s">
        <v>1579</v>
      </c>
      <c r="B398" t="s">
        <v>1580</v>
      </c>
      <c r="C398" s="1" t="str">
        <f t="shared" si="24"/>
        <v>12:0004</v>
      </c>
      <c r="D398" s="1" t="str">
        <f t="shared" si="25"/>
        <v>12:0029</v>
      </c>
      <c r="E398" t="s">
        <v>1581</v>
      </c>
      <c r="F398" t="s">
        <v>1582</v>
      </c>
      <c r="H398">
        <v>56.478115000000003</v>
      </c>
      <c r="I398">
        <v>-130.43819339999999</v>
      </c>
      <c r="J398" s="1" t="str">
        <f t="shared" si="26"/>
        <v>Fluid (stream)</v>
      </c>
      <c r="K398" s="1" t="str">
        <f t="shared" si="27"/>
        <v>Untreated Water</v>
      </c>
      <c r="O398">
        <v>2.5000000000000001E-2</v>
      </c>
      <c r="P398">
        <v>28</v>
      </c>
      <c r="Q398">
        <v>7.3</v>
      </c>
    </row>
    <row r="399" spans="1:17" hidden="1" x14ac:dyDescent="0.3">
      <c r="A399" t="s">
        <v>1583</v>
      </c>
      <c r="B399" t="s">
        <v>1584</v>
      </c>
      <c r="C399" s="1" t="str">
        <f t="shared" si="24"/>
        <v>12:0004</v>
      </c>
      <c r="D399" s="1" t="str">
        <f t="shared" si="25"/>
        <v>12:0029</v>
      </c>
      <c r="E399" t="s">
        <v>1585</v>
      </c>
      <c r="F399" t="s">
        <v>1586</v>
      </c>
      <c r="H399">
        <v>56.399412900000002</v>
      </c>
      <c r="I399">
        <v>-130.0184217</v>
      </c>
      <c r="J399" s="1" t="str">
        <f t="shared" si="26"/>
        <v>Fluid (stream)</v>
      </c>
      <c r="K399" s="1" t="str">
        <f t="shared" si="27"/>
        <v>Untreated Water</v>
      </c>
      <c r="O399">
        <v>2.5000000000000001E-2</v>
      </c>
      <c r="P399">
        <v>44</v>
      </c>
      <c r="Q399">
        <v>7</v>
      </c>
    </row>
    <row r="400" spans="1:17" hidden="1" x14ac:dyDescent="0.3">
      <c r="A400" t="s">
        <v>1587</v>
      </c>
      <c r="B400" t="s">
        <v>1588</v>
      </c>
      <c r="C400" s="1" t="str">
        <f t="shared" si="24"/>
        <v>12:0004</v>
      </c>
      <c r="D400" s="1" t="str">
        <f t="shared" si="25"/>
        <v>12:0029</v>
      </c>
      <c r="E400" t="s">
        <v>1589</v>
      </c>
      <c r="F400" t="s">
        <v>1590</v>
      </c>
      <c r="H400">
        <v>56.396906600000001</v>
      </c>
      <c r="I400">
        <v>-130.0292249</v>
      </c>
      <c r="J400" s="1" t="str">
        <f t="shared" si="26"/>
        <v>Fluid (stream)</v>
      </c>
      <c r="K400" s="1" t="str">
        <f t="shared" si="27"/>
        <v>Untreated Water</v>
      </c>
      <c r="O400">
        <v>2.5000000000000001E-2</v>
      </c>
      <c r="P400">
        <v>30</v>
      </c>
      <c r="Q400">
        <v>6.3</v>
      </c>
    </row>
    <row r="401" spans="1:17" hidden="1" x14ac:dyDescent="0.3">
      <c r="A401" t="s">
        <v>1591</v>
      </c>
      <c r="B401" t="s">
        <v>1592</v>
      </c>
      <c r="C401" s="1" t="str">
        <f t="shared" si="24"/>
        <v>12:0004</v>
      </c>
      <c r="D401" s="1" t="str">
        <f t="shared" si="25"/>
        <v>12:0029</v>
      </c>
      <c r="E401" t="s">
        <v>1593</v>
      </c>
      <c r="F401" t="s">
        <v>1594</v>
      </c>
      <c r="H401">
        <v>56.383111700000001</v>
      </c>
      <c r="I401">
        <v>-130.03060099999999</v>
      </c>
      <c r="J401" s="1" t="str">
        <f t="shared" si="26"/>
        <v>Fluid (stream)</v>
      </c>
      <c r="K401" s="1" t="str">
        <f t="shared" si="27"/>
        <v>Untreated Water</v>
      </c>
      <c r="O401">
        <v>2.5000000000000001E-2</v>
      </c>
      <c r="P401">
        <v>28</v>
      </c>
      <c r="Q401">
        <v>6.7</v>
      </c>
    </row>
    <row r="402" spans="1:17" hidden="1" x14ac:dyDescent="0.3">
      <c r="A402" t="s">
        <v>1595</v>
      </c>
      <c r="B402" t="s">
        <v>1596</v>
      </c>
      <c r="C402" s="1" t="str">
        <f t="shared" si="24"/>
        <v>12:0004</v>
      </c>
      <c r="D402" s="1" t="str">
        <f t="shared" si="25"/>
        <v>12:0029</v>
      </c>
      <c r="E402" t="s">
        <v>1597</v>
      </c>
      <c r="F402" t="s">
        <v>1598</v>
      </c>
      <c r="H402">
        <v>56.3790689</v>
      </c>
      <c r="I402">
        <v>-130.03591610000001</v>
      </c>
      <c r="J402" s="1" t="str">
        <f t="shared" si="26"/>
        <v>Fluid (stream)</v>
      </c>
      <c r="K402" s="1" t="str">
        <f t="shared" si="27"/>
        <v>Untreated Water</v>
      </c>
      <c r="O402">
        <v>2.5000000000000001E-2</v>
      </c>
      <c r="P402">
        <v>26</v>
      </c>
      <c r="Q402">
        <v>6.6</v>
      </c>
    </row>
    <row r="403" spans="1:17" hidden="1" x14ac:dyDescent="0.3">
      <c r="A403" t="s">
        <v>1599</v>
      </c>
      <c r="B403" t="s">
        <v>1600</v>
      </c>
      <c r="C403" s="1" t="str">
        <f t="shared" si="24"/>
        <v>12:0004</v>
      </c>
      <c r="D403" s="1" t="str">
        <f t="shared" si="25"/>
        <v>12:0029</v>
      </c>
      <c r="E403" t="s">
        <v>1601</v>
      </c>
      <c r="F403" t="s">
        <v>1602</v>
      </c>
      <c r="H403">
        <v>56.373059599999998</v>
      </c>
      <c r="I403">
        <v>-130.0495627</v>
      </c>
      <c r="J403" s="1" t="str">
        <f t="shared" si="26"/>
        <v>Fluid (stream)</v>
      </c>
      <c r="K403" s="1" t="str">
        <f t="shared" si="27"/>
        <v>Untreated Water</v>
      </c>
      <c r="O403">
        <v>2.5000000000000001E-2</v>
      </c>
      <c r="P403">
        <v>22</v>
      </c>
      <c r="Q403">
        <v>6.5</v>
      </c>
    </row>
    <row r="404" spans="1:17" hidden="1" x14ac:dyDescent="0.3">
      <c r="A404" t="s">
        <v>1603</v>
      </c>
      <c r="B404" t="s">
        <v>1604</v>
      </c>
      <c r="C404" s="1" t="str">
        <f t="shared" si="24"/>
        <v>12:0004</v>
      </c>
      <c r="D404" s="1" t="str">
        <f t="shared" si="25"/>
        <v>12:0029</v>
      </c>
      <c r="E404" t="s">
        <v>1605</v>
      </c>
      <c r="F404" t="s">
        <v>1606</v>
      </c>
      <c r="H404">
        <v>56.3740065</v>
      </c>
      <c r="I404">
        <v>-130.07844009999999</v>
      </c>
      <c r="J404" s="1" t="str">
        <f t="shared" si="26"/>
        <v>Fluid (stream)</v>
      </c>
      <c r="K404" s="1" t="str">
        <f t="shared" si="27"/>
        <v>Untreated Water</v>
      </c>
      <c r="O404">
        <v>0.05</v>
      </c>
      <c r="P404">
        <v>42</v>
      </c>
      <c r="Q404">
        <v>7.4</v>
      </c>
    </row>
    <row r="405" spans="1:17" hidden="1" x14ac:dyDescent="0.3">
      <c r="A405" t="s">
        <v>1607</v>
      </c>
      <c r="B405" t="s">
        <v>1608</v>
      </c>
      <c r="C405" s="1" t="str">
        <f t="shared" si="24"/>
        <v>12:0004</v>
      </c>
      <c r="D405" s="1" t="str">
        <f t="shared" si="25"/>
        <v>12:0029</v>
      </c>
      <c r="E405" t="s">
        <v>1609</v>
      </c>
      <c r="F405" t="s">
        <v>1610</v>
      </c>
      <c r="H405">
        <v>56.357702099999997</v>
      </c>
      <c r="I405">
        <v>-130.05816999999999</v>
      </c>
      <c r="J405" s="1" t="str">
        <f t="shared" si="26"/>
        <v>Fluid (stream)</v>
      </c>
      <c r="K405" s="1" t="str">
        <f t="shared" si="27"/>
        <v>Untreated Water</v>
      </c>
      <c r="O405">
        <v>2.5000000000000001E-2</v>
      </c>
      <c r="P405">
        <v>30</v>
      </c>
      <c r="Q405">
        <v>6.6</v>
      </c>
    </row>
    <row r="406" spans="1:17" hidden="1" x14ac:dyDescent="0.3">
      <c r="A406" t="s">
        <v>1611</v>
      </c>
      <c r="B406" t="s">
        <v>1612</v>
      </c>
      <c r="C406" s="1" t="str">
        <f t="shared" si="24"/>
        <v>12:0004</v>
      </c>
      <c r="D406" s="1" t="str">
        <f t="shared" si="25"/>
        <v>12:0029</v>
      </c>
      <c r="E406" t="s">
        <v>1609</v>
      </c>
      <c r="F406" t="s">
        <v>1613</v>
      </c>
      <c r="H406">
        <v>56.357702099999997</v>
      </c>
      <c r="I406">
        <v>-130.05816999999999</v>
      </c>
      <c r="J406" s="1" t="str">
        <f t="shared" si="26"/>
        <v>Fluid (stream)</v>
      </c>
      <c r="K406" s="1" t="str">
        <f t="shared" si="27"/>
        <v>Untreated Water</v>
      </c>
      <c r="O406">
        <v>2.5000000000000001E-2</v>
      </c>
      <c r="P406">
        <v>10</v>
      </c>
      <c r="Q406">
        <v>6.5</v>
      </c>
    </row>
    <row r="407" spans="1:17" hidden="1" x14ac:dyDescent="0.3">
      <c r="A407" t="s">
        <v>1614</v>
      </c>
      <c r="B407" t="s">
        <v>1615</v>
      </c>
      <c r="C407" s="1" t="str">
        <f t="shared" si="24"/>
        <v>12:0004</v>
      </c>
      <c r="D407" s="1" t="str">
        <f t="shared" si="25"/>
        <v>12:0029</v>
      </c>
      <c r="E407" t="s">
        <v>1616</v>
      </c>
      <c r="F407" t="s">
        <v>1617</v>
      </c>
      <c r="H407">
        <v>56.352939499999998</v>
      </c>
      <c r="I407">
        <v>-130.08313509999999</v>
      </c>
      <c r="J407" s="1" t="str">
        <f t="shared" si="26"/>
        <v>Fluid (stream)</v>
      </c>
      <c r="K407" s="1" t="str">
        <f t="shared" si="27"/>
        <v>Untreated Water</v>
      </c>
      <c r="O407">
        <v>2.5000000000000001E-2</v>
      </c>
      <c r="P407">
        <v>10</v>
      </c>
      <c r="Q407">
        <v>7.2</v>
      </c>
    </row>
    <row r="408" spans="1:17" hidden="1" x14ac:dyDescent="0.3">
      <c r="A408" t="s">
        <v>1618</v>
      </c>
      <c r="B408" t="s">
        <v>1619</v>
      </c>
      <c r="C408" s="1" t="str">
        <f t="shared" si="24"/>
        <v>12:0004</v>
      </c>
      <c r="D408" s="1" t="str">
        <f t="shared" si="25"/>
        <v>12:0029</v>
      </c>
      <c r="E408" t="s">
        <v>1620</v>
      </c>
      <c r="F408" t="s">
        <v>1621</v>
      </c>
      <c r="H408">
        <v>56.326478600000002</v>
      </c>
      <c r="I408">
        <v>-130.0643863</v>
      </c>
      <c r="J408" s="1" t="str">
        <f t="shared" si="26"/>
        <v>Fluid (stream)</v>
      </c>
      <c r="K408" s="1" t="str">
        <f t="shared" si="27"/>
        <v>Untreated Water</v>
      </c>
      <c r="O408">
        <v>2.5000000000000001E-2</v>
      </c>
      <c r="P408">
        <v>24</v>
      </c>
      <c r="Q408">
        <v>7.1</v>
      </c>
    </row>
    <row r="409" spans="1:17" hidden="1" x14ac:dyDescent="0.3">
      <c r="A409" t="s">
        <v>1622</v>
      </c>
      <c r="B409" t="s">
        <v>1623</v>
      </c>
      <c r="C409" s="1" t="str">
        <f t="shared" si="24"/>
        <v>12:0004</v>
      </c>
      <c r="D409" s="1" t="str">
        <f t="shared" si="25"/>
        <v>12:0029</v>
      </c>
      <c r="E409" t="s">
        <v>1624</v>
      </c>
      <c r="F409" t="s">
        <v>1625</v>
      </c>
      <c r="H409">
        <v>56.321699099999996</v>
      </c>
      <c r="I409">
        <v>-130.06431760000001</v>
      </c>
      <c r="J409" s="1" t="str">
        <f t="shared" si="26"/>
        <v>Fluid (stream)</v>
      </c>
      <c r="K409" s="1" t="str">
        <f t="shared" si="27"/>
        <v>Untreated Water</v>
      </c>
      <c r="O409">
        <v>2.5000000000000001E-2</v>
      </c>
      <c r="P409">
        <v>24</v>
      </c>
      <c r="Q409">
        <v>6.8</v>
      </c>
    </row>
    <row r="410" spans="1:17" hidden="1" x14ac:dyDescent="0.3">
      <c r="A410" t="s">
        <v>1626</v>
      </c>
      <c r="B410" t="s">
        <v>1627</v>
      </c>
      <c r="C410" s="1" t="str">
        <f t="shared" si="24"/>
        <v>12:0004</v>
      </c>
      <c r="D410" s="1" t="str">
        <f t="shared" si="25"/>
        <v>12:0029</v>
      </c>
      <c r="E410" t="s">
        <v>1628</v>
      </c>
      <c r="F410" t="s">
        <v>1629</v>
      </c>
      <c r="H410">
        <v>56.310595800000002</v>
      </c>
      <c r="I410">
        <v>-130.07962209999999</v>
      </c>
      <c r="J410" s="1" t="str">
        <f t="shared" si="26"/>
        <v>Fluid (stream)</v>
      </c>
      <c r="K410" s="1" t="str">
        <f t="shared" si="27"/>
        <v>Untreated Water</v>
      </c>
      <c r="O410">
        <v>2.5000000000000001E-2</v>
      </c>
      <c r="P410">
        <v>22</v>
      </c>
      <c r="Q410">
        <v>7.4</v>
      </c>
    </row>
    <row r="411" spans="1:17" hidden="1" x14ac:dyDescent="0.3">
      <c r="A411" t="s">
        <v>1630</v>
      </c>
      <c r="B411" t="s">
        <v>1631</v>
      </c>
      <c r="C411" s="1" t="str">
        <f t="shared" si="24"/>
        <v>12:0004</v>
      </c>
      <c r="D411" s="1" t="str">
        <f t="shared" si="25"/>
        <v>12:0029</v>
      </c>
      <c r="E411" t="s">
        <v>1632</v>
      </c>
      <c r="F411" t="s">
        <v>1633</v>
      </c>
      <c r="H411">
        <v>56.295462100000002</v>
      </c>
      <c r="I411">
        <v>-130.06229350000001</v>
      </c>
      <c r="J411" s="1" t="str">
        <f t="shared" si="26"/>
        <v>Fluid (stream)</v>
      </c>
      <c r="K411" s="1" t="str">
        <f t="shared" si="27"/>
        <v>Untreated Water</v>
      </c>
      <c r="O411">
        <v>2.5000000000000001E-2</v>
      </c>
      <c r="P411">
        <v>22</v>
      </c>
      <c r="Q411">
        <v>7</v>
      </c>
    </row>
    <row r="412" spans="1:17" hidden="1" x14ac:dyDescent="0.3">
      <c r="A412" t="s">
        <v>1634</v>
      </c>
      <c r="B412" t="s">
        <v>1635</v>
      </c>
      <c r="C412" s="1" t="str">
        <f t="shared" si="24"/>
        <v>12:0004</v>
      </c>
      <c r="D412" s="1" t="str">
        <f t="shared" si="25"/>
        <v>12:0029</v>
      </c>
      <c r="E412" t="s">
        <v>1636</v>
      </c>
      <c r="F412" t="s">
        <v>1637</v>
      </c>
      <c r="H412">
        <v>56.287237099999999</v>
      </c>
      <c r="I412">
        <v>-130.0585269</v>
      </c>
      <c r="J412" s="1" t="str">
        <f t="shared" si="26"/>
        <v>Fluid (stream)</v>
      </c>
      <c r="K412" s="1" t="str">
        <f t="shared" si="27"/>
        <v>Untreated Water</v>
      </c>
      <c r="O412">
        <v>2.5000000000000001E-2</v>
      </c>
      <c r="P412">
        <v>20</v>
      </c>
      <c r="Q412">
        <v>8.1</v>
      </c>
    </row>
    <row r="413" spans="1:17" hidden="1" x14ac:dyDescent="0.3">
      <c r="A413" t="s">
        <v>1638</v>
      </c>
      <c r="B413" t="s">
        <v>1639</v>
      </c>
      <c r="C413" s="1" t="str">
        <f t="shared" si="24"/>
        <v>12:0004</v>
      </c>
      <c r="D413" s="1" t="str">
        <f t="shared" si="25"/>
        <v>12:0029</v>
      </c>
      <c r="E413" t="s">
        <v>1640</v>
      </c>
      <c r="F413" t="s">
        <v>1641</v>
      </c>
      <c r="H413">
        <v>56.959138400000001</v>
      </c>
      <c r="I413">
        <v>-131.41551810000001</v>
      </c>
      <c r="J413" s="1" t="str">
        <f t="shared" si="26"/>
        <v>Fluid (stream)</v>
      </c>
      <c r="K413" s="1" t="str">
        <f t="shared" si="27"/>
        <v>Untreated Water</v>
      </c>
      <c r="O413">
        <v>2.5000000000000001E-2</v>
      </c>
      <c r="P413">
        <v>36</v>
      </c>
      <c r="Q413">
        <v>7.4</v>
      </c>
    </row>
    <row r="414" spans="1:17" hidden="1" x14ac:dyDescent="0.3">
      <c r="A414" t="s">
        <v>1642</v>
      </c>
      <c r="B414" t="s">
        <v>1643</v>
      </c>
      <c r="C414" s="1" t="str">
        <f t="shared" si="24"/>
        <v>12:0004</v>
      </c>
      <c r="D414" s="1" t="str">
        <f t="shared" si="25"/>
        <v>12:0029</v>
      </c>
      <c r="E414" t="s">
        <v>1644</v>
      </c>
      <c r="F414" t="s">
        <v>1645</v>
      </c>
      <c r="H414">
        <v>56.956459099999996</v>
      </c>
      <c r="I414">
        <v>-131.41323929999999</v>
      </c>
      <c r="J414" s="1" t="str">
        <f t="shared" si="26"/>
        <v>Fluid (stream)</v>
      </c>
      <c r="K414" s="1" t="str">
        <f t="shared" si="27"/>
        <v>Untreated Water</v>
      </c>
      <c r="O414">
        <v>2.5000000000000001E-2</v>
      </c>
      <c r="P414">
        <v>30</v>
      </c>
      <c r="Q414">
        <v>7.5</v>
      </c>
    </row>
    <row r="415" spans="1:17" hidden="1" x14ac:dyDescent="0.3">
      <c r="A415" t="s">
        <v>1646</v>
      </c>
      <c r="B415" t="s">
        <v>1647</v>
      </c>
      <c r="C415" s="1" t="str">
        <f t="shared" si="24"/>
        <v>12:0004</v>
      </c>
      <c r="D415" s="1" t="str">
        <f t="shared" si="25"/>
        <v>12:0029</v>
      </c>
      <c r="E415" t="s">
        <v>1648</v>
      </c>
      <c r="F415" t="s">
        <v>1649</v>
      </c>
      <c r="H415">
        <v>56.937178500000002</v>
      </c>
      <c r="I415">
        <v>-131.4933777</v>
      </c>
      <c r="J415" s="1" t="str">
        <f t="shared" si="26"/>
        <v>Fluid (stream)</v>
      </c>
      <c r="K415" s="1" t="str">
        <f t="shared" si="27"/>
        <v>Untreated Water</v>
      </c>
      <c r="O415">
        <v>2.5000000000000001E-2</v>
      </c>
      <c r="P415">
        <v>38</v>
      </c>
      <c r="Q415">
        <v>6.5</v>
      </c>
    </row>
    <row r="416" spans="1:17" hidden="1" x14ac:dyDescent="0.3">
      <c r="A416" t="s">
        <v>1650</v>
      </c>
      <c r="B416" t="s">
        <v>1651</v>
      </c>
      <c r="C416" s="1" t="str">
        <f t="shared" si="24"/>
        <v>12:0004</v>
      </c>
      <c r="D416" s="1" t="str">
        <f t="shared" si="25"/>
        <v>12:0029</v>
      </c>
      <c r="E416" t="s">
        <v>1652</v>
      </c>
      <c r="F416" t="s">
        <v>1653</v>
      </c>
      <c r="H416">
        <v>56.944412399999997</v>
      </c>
      <c r="I416">
        <v>-131.49077120000001</v>
      </c>
      <c r="J416" s="1" t="str">
        <f t="shared" si="26"/>
        <v>Fluid (stream)</v>
      </c>
      <c r="K416" s="1" t="str">
        <f t="shared" si="27"/>
        <v>Untreated Water</v>
      </c>
      <c r="O416">
        <v>2.5000000000000001E-2</v>
      </c>
      <c r="P416">
        <v>52</v>
      </c>
      <c r="Q416">
        <v>6.8</v>
      </c>
    </row>
    <row r="417" spans="1:17" hidden="1" x14ac:dyDescent="0.3">
      <c r="A417" t="s">
        <v>1654</v>
      </c>
      <c r="B417" t="s">
        <v>1655</v>
      </c>
      <c r="C417" s="1" t="str">
        <f t="shared" si="24"/>
        <v>12:0004</v>
      </c>
      <c r="D417" s="1" t="str">
        <f t="shared" si="25"/>
        <v>12:0029</v>
      </c>
      <c r="E417" t="s">
        <v>1656</v>
      </c>
      <c r="F417" t="s">
        <v>1657</v>
      </c>
      <c r="H417">
        <v>56.984020299999997</v>
      </c>
      <c r="I417">
        <v>-131.56267539999999</v>
      </c>
      <c r="J417" s="1" t="str">
        <f t="shared" si="26"/>
        <v>Fluid (stream)</v>
      </c>
      <c r="K417" s="1" t="str">
        <f t="shared" si="27"/>
        <v>Untreated Water</v>
      </c>
      <c r="O417">
        <v>2.5000000000000001E-2</v>
      </c>
      <c r="P417">
        <v>24</v>
      </c>
      <c r="Q417">
        <v>6.9</v>
      </c>
    </row>
    <row r="418" spans="1:17" hidden="1" x14ac:dyDescent="0.3">
      <c r="A418" t="s">
        <v>1658</v>
      </c>
      <c r="B418" t="s">
        <v>1659</v>
      </c>
      <c r="C418" s="1" t="str">
        <f t="shared" si="24"/>
        <v>12:0004</v>
      </c>
      <c r="D418" s="1" t="str">
        <f t="shared" si="25"/>
        <v>12:0029</v>
      </c>
      <c r="E418" t="s">
        <v>1656</v>
      </c>
      <c r="F418" t="s">
        <v>1660</v>
      </c>
      <c r="H418">
        <v>56.984020299999997</v>
      </c>
      <c r="I418">
        <v>-131.56267539999999</v>
      </c>
      <c r="J418" s="1" t="str">
        <f t="shared" si="26"/>
        <v>Fluid (stream)</v>
      </c>
      <c r="K418" s="1" t="str">
        <f t="shared" si="27"/>
        <v>Untreated Water</v>
      </c>
      <c r="O418">
        <v>2.5000000000000001E-2</v>
      </c>
      <c r="P418">
        <v>22</v>
      </c>
      <c r="Q418">
        <v>6.7</v>
      </c>
    </row>
    <row r="419" spans="1:17" hidden="1" x14ac:dyDescent="0.3">
      <c r="A419" t="s">
        <v>1661</v>
      </c>
      <c r="B419" t="s">
        <v>1662</v>
      </c>
      <c r="C419" s="1" t="str">
        <f t="shared" si="24"/>
        <v>12:0004</v>
      </c>
      <c r="D419" s="1" t="str">
        <f t="shared" si="25"/>
        <v>12:0029</v>
      </c>
      <c r="E419" t="s">
        <v>1663</v>
      </c>
      <c r="F419" t="s">
        <v>1664</v>
      </c>
      <c r="H419">
        <v>56.986718199999999</v>
      </c>
      <c r="I419">
        <v>-131.57706870000001</v>
      </c>
      <c r="J419" s="1" t="str">
        <f t="shared" si="26"/>
        <v>Fluid (stream)</v>
      </c>
      <c r="K419" s="1" t="str">
        <f t="shared" si="27"/>
        <v>Untreated Water</v>
      </c>
      <c r="O419">
        <v>0.28999999999999998</v>
      </c>
      <c r="P419">
        <v>150</v>
      </c>
      <c r="Q419">
        <v>7.5</v>
      </c>
    </row>
    <row r="420" spans="1:17" hidden="1" x14ac:dyDescent="0.3">
      <c r="A420" t="s">
        <v>1665</v>
      </c>
      <c r="B420" t="s">
        <v>1666</v>
      </c>
      <c r="C420" s="1" t="str">
        <f t="shared" si="24"/>
        <v>12:0004</v>
      </c>
      <c r="D420" s="1" t="str">
        <f t="shared" si="25"/>
        <v>12:0029</v>
      </c>
      <c r="E420" t="s">
        <v>1667</v>
      </c>
      <c r="F420" t="s">
        <v>1668</v>
      </c>
      <c r="H420">
        <v>56.678387999999998</v>
      </c>
      <c r="I420">
        <v>-131.02197200000001</v>
      </c>
      <c r="J420" s="1" t="str">
        <f t="shared" si="26"/>
        <v>Fluid (stream)</v>
      </c>
      <c r="K420" s="1" t="str">
        <f t="shared" si="27"/>
        <v>Untreated Water</v>
      </c>
      <c r="O420">
        <v>0.15</v>
      </c>
      <c r="P420">
        <v>32</v>
      </c>
      <c r="Q420">
        <v>7.9</v>
      </c>
    </row>
    <row r="421" spans="1:17" hidden="1" x14ac:dyDescent="0.3">
      <c r="A421" t="s">
        <v>1669</v>
      </c>
      <c r="B421" t="s">
        <v>1670</v>
      </c>
      <c r="C421" s="1" t="str">
        <f t="shared" si="24"/>
        <v>12:0004</v>
      </c>
      <c r="D421" s="1" t="str">
        <f t="shared" si="25"/>
        <v>12:0029</v>
      </c>
      <c r="E421" t="s">
        <v>1671</v>
      </c>
      <c r="F421" t="s">
        <v>1672</v>
      </c>
      <c r="H421">
        <v>56.705396</v>
      </c>
      <c r="I421">
        <v>-131.12282759999999</v>
      </c>
      <c r="J421" s="1" t="str">
        <f t="shared" si="26"/>
        <v>Fluid (stream)</v>
      </c>
      <c r="K421" s="1" t="str">
        <f t="shared" si="27"/>
        <v>Untreated Water</v>
      </c>
      <c r="O421">
        <v>2.5000000000000001E-2</v>
      </c>
      <c r="P421">
        <v>28</v>
      </c>
      <c r="Q421">
        <v>6.8</v>
      </c>
    </row>
    <row r="422" spans="1:17" hidden="1" x14ac:dyDescent="0.3">
      <c r="A422" t="s">
        <v>1673</v>
      </c>
      <c r="B422" t="s">
        <v>1674</v>
      </c>
      <c r="C422" s="1" t="str">
        <f t="shared" si="24"/>
        <v>12:0004</v>
      </c>
      <c r="D422" s="1" t="str">
        <f t="shared" si="25"/>
        <v>12:0029</v>
      </c>
      <c r="E422" t="s">
        <v>1675</v>
      </c>
      <c r="F422" t="s">
        <v>1676</v>
      </c>
      <c r="H422">
        <v>56.710427299999999</v>
      </c>
      <c r="I422">
        <v>-131.1517202</v>
      </c>
      <c r="J422" s="1" t="str">
        <f t="shared" si="26"/>
        <v>Fluid (stream)</v>
      </c>
      <c r="K422" s="1" t="str">
        <f t="shared" si="27"/>
        <v>Untreated Water</v>
      </c>
    </row>
    <row r="423" spans="1:17" hidden="1" x14ac:dyDescent="0.3">
      <c r="A423" t="s">
        <v>1677</v>
      </c>
      <c r="B423" t="s">
        <v>1678</v>
      </c>
      <c r="C423" s="1" t="str">
        <f t="shared" si="24"/>
        <v>12:0004</v>
      </c>
      <c r="D423" s="1" t="str">
        <f t="shared" si="25"/>
        <v>12:0029</v>
      </c>
      <c r="E423" t="s">
        <v>1679</v>
      </c>
      <c r="F423" t="s">
        <v>1680</v>
      </c>
      <c r="H423">
        <v>56.7263728</v>
      </c>
      <c r="I423">
        <v>-131.17896540000001</v>
      </c>
      <c r="J423" s="1" t="str">
        <f t="shared" si="26"/>
        <v>Fluid (stream)</v>
      </c>
      <c r="K423" s="1" t="str">
        <f t="shared" si="27"/>
        <v>Untreated Water</v>
      </c>
      <c r="O423">
        <v>2.5000000000000001E-2</v>
      </c>
      <c r="P423">
        <v>32</v>
      </c>
      <c r="Q423">
        <v>6.5</v>
      </c>
    </row>
    <row r="424" spans="1:17" hidden="1" x14ac:dyDescent="0.3">
      <c r="A424" t="s">
        <v>1681</v>
      </c>
      <c r="B424" t="s">
        <v>1682</v>
      </c>
      <c r="C424" s="1" t="str">
        <f t="shared" si="24"/>
        <v>12:0004</v>
      </c>
      <c r="D424" s="1" t="str">
        <f t="shared" si="25"/>
        <v>12:0029</v>
      </c>
      <c r="E424" t="s">
        <v>1683</v>
      </c>
      <c r="F424" t="s">
        <v>1684</v>
      </c>
      <c r="H424">
        <v>56.734299499999999</v>
      </c>
      <c r="I424">
        <v>-131.1310618</v>
      </c>
      <c r="J424" s="1" t="str">
        <f t="shared" si="26"/>
        <v>Fluid (stream)</v>
      </c>
      <c r="K424" s="1" t="str">
        <f t="shared" si="27"/>
        <v>Untreated Water</v>
      </c>
      <c r="O424">
        <v>0.05</v>
      </c>
      <c r="P424">
        <v>22</v>
      </c>
      <c r="Q424">
        <v>6.2</v>
      </c>
    </row>
    <row r="425" spans="1:17" hidden="1" x14ac:dyDescent="0.3">
      <c r="A425" t="s">
        <v>1685</v>
      </c>
      <c r="B425" t="s">
        <v>1686</v>
      </c>
      <c r="C425" s="1" t="str">
        <f t="shared" si="24"/>
        <v>12:0004</v>
      </c>
      <c r="D425" s="1" t="str">
        <f t="shared" si="25"/>
        <v>12:0029</v>
      </c>
      <c r="E425" t="s">
        <v>1687</v>
      </c>
      <c r="F425" t="s">
        <v>1688</v>
      </c>
      <c r="H425">
        <v>56.7740747</v>
      </c>
      <c r="I425">
        <v>-131.18400310000001</v>
      </c>
      <c r="J425" s="1" t="str">
        <f t="shared" si="26"/>
        <v>Fluid (stream)</v>
      </c>
      <c r="K425" s="1" t="str">
        <f t="shared" si="27"/>
        <v>Untreated Water</v>
      </c>
    </row>
    <row r="426" spans="1:17" hidden="1" x14ac:dyDescent="0.3">
      <c r="A426" t="s">
        <v>1689</v>
      </c>
      <c r="B426" t="s">
        <v>1690</v>
      </c>
      <c r="C426" s="1" t="str">
        <f t="shared" si="24"/>
        <v>12:0004</v>
      </c>
      <c r="D426" s="1" t="str">
        <f t="shared" si="25"/>
        <v>12:0029</v>
      </c>
      <c r="E426" t="s">
        <v>1691</v>
      </c>
      <c r="F426" t="s">
        <v>1692</v>
      </c>
      <c r="H426">
        <v>56.795681600000002</v>
      </c>
      <c r="I426">
        <v>-131.17710220000001</v>
      </c>
      <c r="J426" s="1" t="str">
        <f t="shared" si="26"/>
        <v>Fluid (stream)</v>
      </c>
      <c r="K426" s="1" t="str">
        <f t="shared" si="27"/>
        <v>Untreated Water</v>
      </c>
      <c r="O426">
        <v>2.5000000000000001E-2</v>
      </c>
      <c r="P426">
        <v>22</v>
      </c>
      <c r="Q426">
        <v>6.7</v>
      </c>
    </row>
    <row r="427" spans="1:17" hidden="1" x14ac:dyDescent="0.3">
      <c r="A427" t="s">
        <v>1693</v>
      </c>
      <c r="B427" t="s">
        <v>1694</v>
      </c>
      <c r="C427" s="1" t="str">
        <f t="shared" si="24"/>
        <v>12:0004</v>
      </c>
      <c r="D427" s="1" t="str">
        <f t="shared" si="25"/>
        <v>12:0029</v>
      </c>
      <c r="E427" t="s">
        <v>1695</v>
      </c>
      <c r="F427" t="s">
        <v>1696</v>
      </c>
      <c r="H427">
        <v>56.783893599999999</v>
      </c>
      <c r="I427">
        <v>-131.1800709</v>
      </c>
      <c r="J427" s="1" t="str">
        <f t="shared" si="26"/>
        <v>Fluid (stream)</v>
      </c>
      <c r="K427" s="1" t="str">
        <f t="shared" si="27"/>
        <v>Untreated Water</v>
      </c>
    </row>
    <row r="428" spans="1:17" hidden="1" x14ac:dyDescent="0.3">
      <c r="A428" t="s">
        <v>1697</v>
      </c>
      <c r="B428" t="s">
        <v>1698</v>
      </c>
      <c r="C428" s="1" t="str">
        <f t="shared" si="24"/>
        <v>12:0004</v>
      </c>
      <c r="D428" s="1" t="str">
        <f t="shared" si="25"/>
        <v>12:0029</v>
      </c>
      <c r="E428" t="s">
        <v>1699</v>
      </c>
      <c r="F428" t="s">
        <v>1700</v>
      </c>
      <c r="H428">
        <v>56.757040000000003</v>
      </c>
      <c r="I428">
        <v>-131.20426670000001</v>
      </c>
      <c r="J428" s="1" t="str">
        <f t="shared" si="26"/>
        <v>Fluid (stream)</v>
      </c>
      <c r="K428" s="1" t="str">
        <f t="shared" si="27"/>
        <v>Untreated Water</v>
      </c>
      <c r="O428">
        <v>0.05</v>
      </c>
      <c r="P428">
        <v>52</v>
      </c>
      <c r="Q428">
        <v>7.2</v>
      </c>
    </row>
    <row r="429" spans="1:17" hidden="1" x14ac:dyDescent="0.3">
      <c r="A429" t="s">
        <v>1701</v>
      </c>
      <c r="B429" t="s">
        <v>1702</v>
      </c>
      <c r="C429" s="1" t="str">
        <f t="shared" si="24"/>
        <v>12:0004</v>
      </c>
      <c r="D429" s="1" t="str">
        <f t="shared" si="25"/>
        <v>12:0029</v>
      </c>
      <c r="E429" t="s">
        <v>1703</v>
      </c>
      <c r="F429" t="s">
        <v>1704</v>
      </c>
      <c r="H429">
        <v>56.732724099999999</v>
      </c>
      <c r="I429">
        <v>-131.2410361</v>
      </c>
      <c r="J429" s="1" t="str">
        <f t="shared" si="26"/>
        <v>Fluid (stream)</v>
      </c>
      <c r="K429" s="1" t="str">
        <f t="shared" si="27"/>
        <v>Untreated Water</v>
      </c>
      <c r="O429">
        <v>1</v>
      </c>
      <c r="P429">
        <v>960</v>
      </c>
      <c r="Q429">
        <v>7.5</v>
      </c>
    </row>
    <row r="430" spans="1:17" hidden="1" x14ac:dyDescent="0.3">
      <c r="A430" t="s">
        <v>1705</v>
      </c>
      <c r="B430" t="s">
        <v>1706</v>
      </c>
      <c r="C430" s="1" t="str">
        <f t="shared" si="24"/>
        <v>12:0004</v>
      </c>
      <c r="D430" s="1" t="str">
        <f t="shared" si="25"/>
        <v>12:0029</v>
      </c>
      <c r="E430" t="s">
        <v>1707</v>
      </c>
      <c r="F430" t="s">
        <v>1708</v>
      </c>
      <c r="H430">
        <v>56.7237595</v>
      </c>
      <c r="I430">
        <v>-131.3127867</v>
      </c>
      <c r="J430" s="1" t="str">
        <f t="shared" si="26"/>
        <v>Fluid (stream)</v>
      </c>
      <c r="K430" s="1" t="str">
        <f t="shared" si="27"/>
        <v>Untreated Water</v>
      </c>
      <c r="O430">
        <v>0.14000000000000001</v>
      </c>
      <c r="P430">
        <v>1500</v>
      </c>
      <c r="Q430">
        <v>6.5</v>
      </c>
    </row>
    <row r="431" spans="1:17" hidden="1" x14ac:dyDescent="0.3">
      <c r="A431" t="s">
        <v>1709</v>
      </c>
      <c r="B431" t="s">
        <v>1710</v>
      </c>
      <c r="C431" s="1" t="str">
        <f t="shared" si="24"/>
        <v>12:0004</v>
      </c>
      <c r="D431" s="1" t="str">
        <f t="shared" si="25"/>
        <v>12:0029</v>
      </c>
      <c r="E431" t="s">
        <v>1711</v>
      </c>
      <c r="F431" t="s">
        <v>1712</v>
      </c>
      <c r="H431">
        <v>56.736944100000002</v>
      </c>
      <c r="I431">
        <v>-131.35836810000001</v>
      </c>
      <c r="J431" s="1" t="str">
        <f t="shared" si="26"/>
        <v>Fluid (stream)</v>
      </c>
      <c r="K431" s="1" t="str">
        <f t="shared" si="27"/>
        <v>Untreated Water</v>
      </c>
      <c r="O431">
        <v>2.5000000000000001E-2</v>
      </c>
      <c r="P431">
        <v>26</v>
      </c>
      <c r="Q431">
        <v>7.3</v>
      </c>
    </row>
    <row r="432" spans="1:17" hidden="1" x14ac:dyDescent="0.3">
      <c r="A432" t="s">
        <v>1713</v>
      </c>
      <c r="B432" t="s">
        <v>1714</v>
      </c>
      <c r="C432" s="1" t="str">
        <f t="shared" si="24"/>
        <v>12:0004</v>
      </c>
      <c r="D432" s="1" t="str">
        <f t="shared" si="25"/>
        <v>12:0029</v>
      </c>
      <c r="E432" t="s">
        <v>1715</v>
      </c>
      <c r="F432" t="s">
        <v>1716</v>
      </c>
      <c r="H432">
        <v>56.756223599999998</v>
      </c>
      <c r="I432">
        <v>-131.34102129999999</v>
      </c>
      <c r="J432" s="1" t="str">
        <f t="shared" si="26"/>
        <v>Fluid (stream)</v>
      </c>
      <c r="K432" s="1" t="str">
        <f t="shared" si="27"/>
        <v>Untreated Water</v>
      </c>
      <c r="O432">
        <v>2.5000000000000001E-2</v>
      </c>
      <c r="P432">
        <v>1100</v>
      </c>
      <c r="Q432">
        <v>7.5</v>
      </c>
    </row>
    <row r="433" spans="1:17" hidden="1" x14ac:dyDescent="0.3">
      <c r="A433" t="s">
        <v>1717</v>
      </c>
      <c r="B433" t="s">
        <v>1718</v>
      </c>
      <c r="C433" s="1" t="str">
        <f t="shared" si="24"/>
        <v>12:0004</v>
      </c>
      <c r="D433" s="1" t="str">
        <f t="shared" si="25"/>
        <v>12:0029</v>
      </c>
      <c r="E433" t="s">
        <v>1719</v>
      </c>
      <c r="F433" t="s">
        <v>1720</v>
      </c>
      <c r="H433">
        <v>56.741725299999999</v>
      </c>
      <c r="I433">
        <v>-131.3450119</v>
      </c>
      <c r="J433" s="1" t="str">
        <f t="shared" si="26"/>
        <v>Fluid (stream)</v>
      </c>
      <c r="K433" s="1" t="str">
        <f t="shared" si="27"/>
        <v>Untreated Water</v>
      </c>
      <c r="O433">
        <v>0.16</v>
      </c>
      <c r="P433">
        <v>1600</v>
      </c>
      <c r="Q433">
        <v>7.5</v>
      </c>
    </row>
    <row r="434" spans="1:17" hidden="1" x14ac:dyDescent="0.3">
      <c r="A434" t="s">
        <v>1721</v>
      </c>
      <c r="B434" t="s">
        <v>1722</v>
      </c>
      <c r="C434" s="1" t="str">
        <f t="shared" si="24"/>
        <v>12:0004</v>
      </c>
      <c r="D434" s="1" t="str">
        <f t="shared" si="25"/>
        <v>12:0029</v>
      </c>
      <c r="E434" t="s">
        <v>1723</v>
      </c>
      <c r="F434" t="s">
        <v>1724</v>
      </c>
      <c r="H434">
        <v>56.764432100000001</v>
      </c>
      <c r="I434">
        <v>-131.40322190000001</v>
      </c>
      <c r="J434" s="1" t="str">
        <f t="shared" si="26"/>
        <v>Fluid (stream)</v>
      </c>
      <c r="K434" s="1" t="str">
        <f t="shared" si="27"/>
        <v>Untreated Water</v>
      </c>
      <c r="O434">
        <v>2.5000000000000001E-2</v>
      </c>
      <c r="P434">
        <v>38</v>
      </c>
      <c r="Q434">
        <v>7.2</v>
      </c>
    </row>
    <row r="435" spans="1:17" hidden="1" x14ac:dyDescent="0.3">
      <c r="A435" t="s">
        <v>1725</v>
      </c>
      <c r="B435" t="s">
        <v>1726</v>
      </c>
      <c r="C435" s="1" t="str">
        <f t="shared" si="24"/>
        <v>12:0004</v>
      </c>
      <c r="D435" s="1" t="str">
        <f t="shared" si="25"/>
        <v>12:0029</v>
      </c>
      <c r="E435" t="s">
        <v>1727</v>
      </c>
      <c r="F435" t="s">
        <v>1728</v>
      </c>
      <c r="H435">
        <v>56.726188700000002</v>
      </c>
      <c r="I435">
        <v>-131.4621909</v>
      </c>
      <c r="J435" s="1" t="str">
        <f t="shared" si="26"/>
        <v>Fluid (stream)</v>
      </c>
      <c r="K435" s="1" t="str">
        <f t="shared" si="27"/>
        <v>Untreated Water</v>
      </c>
      <c r="O435">
        <v>2.5000000000000001E-2</v>
      </c>
      <c r="P435">
        <v>40</v>
      </c>
      <c r="Q435">
        <v>6.9</v>
      </c>
    </row>
    <row r="436" spans="1:17" hidden="1" x14ac:dyDescent="0.3">
      <c r="A436" t="s">
        <v>1729</v>
      </c>
      <c r="B436" t="s">
        <v>1730</v>
      </c>
      <c r="C436" s="1" t="str">
        <f t="shared" si="24"/>
        <v>12:0004</v>
      </c>
      <c r="D436" s="1" t="str">
        <f t="shared" si="25"/>
        <v>12:0029</v>
      </c>
      <c r="E436" t="s">
        <v>1731</v>
      </c>
      <c r="F436" t="s">
        <v>1732</v>
      </c>
      <c r="H436">
        <v>56.728739300000001</v>
      </c>
      <c r="I436">
        <v>-131.48620529999999</v>
      </c>
      <c r="J436" s="1" t="str">
        <f t="shared" si="26"/>
        <v>Fluid (stream)</v>
      </c>
      <c r="K436" s="1" t="str">
        <f t="shared" si="27"/>
        <v>Untreated Water</v>
      </c>
      <c r="O436">
        <v>2.5000000000000001E-2</v>
      </c>
      <c r="P436">
        <v>32</v>
      </c>
      <c r="Q436">
        <v>6.6</v>
      </c>
    </row>
    <row r="437" spans="1:17" hidden="1" x14ac:dyDescent="0.3">
      <c r="A437" t="s">
        <v>1733</v>
      </c>
      <c r="B437" t="s">
        <v>1734</v>
      </c>
      <c r="C437" s="1" t="str">
        <f t="shared" si="24"/>
        <v>12:0004</v>
      </c>
      <c r="D437" s="1" t="str">
        <f t="shared" si="25"/>
        <v>12:0029</v>
      </c>
      <c r="E437" t="s">
        <v>1735</v>
      </c>
      <c r="F437" t="s">
        <v>1736</v>
      </c>
      <c r="H437">
        <v>56.727158899999999</v>
      </c>
      <c r="I437">
        <v>-131.5137522</v>
      </c>
      <c r="J437" s="1" t="str">
        <f t="shared" si="26"/>
        <v>Fluid (stream)</v>
      </c>
      <c r="K437" s="1" t="str">
        <f t="shared" si="27"/>
        <v>Untreated Water</v>
      </c>
      <c r="O437">
        <v>2.5000000000000001E-2</v>
      </c>
      <c r="P437">
        <v>26</v>
      </c>
      <c r="Q437">
        <v>6.6</v>
      </c>
    </row>
    <row r="438" spans="1:17" hidden="1" x14ac:dyDescent="0.3">
      <c r="A438" t="s">
        <v>1737</v>
      </c>
      <c r="B438" t="s">
        <v>1738</v>
      </c>
      <c r="C438" s="1" t="str">
        <f t="shared" si="24"/>
        <v>12:0004</v>
      </c>
      <c r="D438" s="1" t="str">
        <f t="shared" si="25"/>
        <v>12:0029</v>
      </c>
      <c r="E438" t="s">
        <v>1739</v>
      </c>
      <c r="F438" t="s">
        <v>1740</v>
      </c>
      <c r="H438">
        <v>56.644270499999998</v>
      </c>
      <c r="I438">
        <v>-131.44996209999999</v>
      </c>
      <c r="J438" s="1" t="str">
        <f t="shared" si="26"/>
        <v>Fluid (stream)</v>
      </c>
      <c r="K438" s="1" t="str">
        <f t="shared" si="27"/>
        <v>Untreated Water</v>
      </c>
      <c r="O438">
        <v>0.14000000000000001</v>
      </c>
      <c r="P438">
        <v>32</v>
      </c>
      <c r="Q438">
        <v>7.5</v>
      </c>
    </row>
    <row r="439" spans="1:17" hidden="1" x14ac:dyDescent="0.3">
      <c r="A439" t="s">
        <v>1741</v>
      </c>
      <c r="B439" t="s">
        <v>1742</v>
      </c>
      <c r="C439" s="1" t="str">
        <f t="shared" si="24"/>
        <v>12:0004</v>
      </c>
      <c r="D439" s="1" t="str">
        <f t="shared" si="25"/>
        <v>12:0029</v>
      </c>
      <c r="E439" t="s">
        <v>1743</v>
      </c>
      <c r="F439" t="s">
        <v>1744</v>
      </c>
      <c r="H439">
        <v>56.653282300000001</v>
      </c>
      <c r="I439">
        <v>-131.49340770000001</v>
      </c>
      <c r="J439" s="1" t="str">
        <f t="shared" si="26"/>
        <v>Fluid (stream)</v>
      </c>
      <c r="K439" s="1" t="str">
        <f t="shared" si="27"/>
        <v>Untreated Water</v>
      </c>
    </row>
    <row r="440" spans="1:17" hidden="1" x14ac:dyDescent="0.3">
      <c r="A440" t="s">
        <v>1745</v>
      </c>
      <c r="B440" t="s">
        <v>1746</v>
      </c>
      <c r="C440" s="1" t="str">
        <f t="shared" si="24"/>
        <v>12:0004</v>
      </c>
      <c r="D440" s="1" t="str">
        <f t="shared" si="25"/>
        <v>12:0029</v>
      </c>
      <c r="E440" t="s">
        <v>1747</v>
      </c>
      <c r="F440" t="s">
        <v>1748</v>
      </c>
      <c r="H440">
        <v>56.582331799999999</v>
      </c>
      <c r="I440">
        <v>-131.44931969999999</v>
      </c>
      <c r="J440" s="1" t="str">
        <f t="shared" si="26"/>
        <v>Fluid (stream)</v>
      </c>
      <c r="K440" s="1" t="str">
        <f t="shared" si="27"/>
        <v>Untreated Water</v>
      </c>
      <c r="O440">
        <v>2.5000000000000001E-2</v>
      </c>
      <c r="P440">
        <v>28</v>
      </c>
      <c r="Q440">
        <v>6.9</v>
      </c>
    </row>
    <row r="441" spans="1:17" hidden="1" x14ac:dyDescent="0.3">
      <c r="A441" t="s">
        <v>1749</v>
      </c>
      <c r="B441" t="s">
        <v>1750</v>
      </c>
      <c r="C441" s="1" t="str">
        <f t="shared" si="24"/>
        <v>12:0004</v>
      </c>
      <c r="D441" s="1" t="str">
        <f t="shared" si="25"/>
        <v>12:0029</v>
      </c>
      <c r="E441" t="s">
        <v>1751</v>
      </c>
      <c r="F441" t="s">
        <v>1752</v>
      </c>
      <c r="H441">
        <v>56.5747517</v>
      </c>
      <c r="I441">
        <v>-131.4516739</v>
      </c>
      <c r="J441" s="1" t="str">
        <f t="shared" si="26"/>
        <v>Fluid (stream)</v>
      </c>
      <c r="K441" s="1" t="str">
        <f t="shared" si="27"/>
        <v>Untreated Water</v>
      </c>
      <c r="O441">
        <v>0.18</v>
      </c>
      <c r="P441">
        <v>170</v>
      </c>
      <c r="Q441">
        <v>7.8</v>
      </c>
    </row>
    <row r="442" spans="1:17" hidden="1" x14ac:dyDescent="0.3">
      <c r="A442" t="s">
        <v>1753</v>
      </c>
      <c r="B442" t="s">
        <v>1754</v>
      </c>
      <c r="C442" s="1" t="str">
        <f t="shared" si="24"/>
        <v>12:0004</v>
      </c>
      <c r="D442" s="1" t="str">
        <f t="shared" si="25"/>
        <v>12:0029</v>
      </c>
      <c r="E442" t="s">
        <v>1751</v>
      </c>
      <c r="F442" t="s">
        <v>1755</v>
      </c>
      <c r="H442">
        <v>56.5747517</v>
      </c>
      <c r="I442">
        <v>-131.4516739</v>
      </c>
      <c r="J442" s="1" t="str">
        <f t="shared" si="26"/>
        <v>Fluid (stream)</v>
      </c>
      <c r="K442" s="1" t="str">
        <f t="shared" si="27"/>
        <v>Untreated Water</v>
      </c>
      <c r="O442">
        <v>2.5000000000000001E-2</v>
      </c>
      <c r="P442">
        <v>30</v>
      </c>
      <c r="Q442">
        <v>7</v>
      </c>
    </row>
    <row r="443" spans="1:17" hidden="1" x14ac:dyDescent="0.3">
      <c r="A443" t="s">
        <v>1756</v>
      </c>
      <c r="B443" t="s">
        <v>1757</v>
      </c>
      <c r="C443" s="1" t="str">
        <f t="shared" si="24"/>
        <v>12:0004</v>
      </c>
      <c r="D443" s="1" t="str">
        <f t="shared" si="25"/>
        <v>12:0029</v>
      </c>
      <c r="E443" t="s">
        <v>1758</v>
      </c>
      <c r="F443" t="s">
        <v>1759</v>
      </c>
      <c r="H443">
        <v>56.577468199999998</v>
      </c>
      <c r="I443">
        <v>-131.39222150000001</v>
      </c>
      <c r="J443" s="1" t="str">
        <f t="shared" si="26"/>
        <v>Fluid (stream)</v>
      </c>
      <c r="K443" s="1" t="str">
        <f t="shared" si="27"/>
        <v>Untreated Water</v>
      </c>
      <c r="O443">
        <v>2.5000000000000001E-2</v>
      </c>
      <c r="P443">
        <v>32</v>
      </c>
      <c r="Q443">
        <v>7.2</v>
      </c>
    </row>
    <row r="444" spans="1:17" hidden="1" x14ac:dyDescent="0.3">
      <c r="A444" t="s">
        <v>1760</v>
      </c>
      <c r="B444" t="s">
        <v>1761</v>
      </c>
      <c r="C444" s="1" t="str">
        <f t="shared" si="24"/>
        <v>12:0004</v>
      </c>
      <c r="D444" s="1" t="str">
        <f t="shared" si="25"/>
        <v>12:0029</v>
      </c>
      <c r="E444" t="s">
        <v>1762</v>
      </c>
      <c r="F444" t="s">
        <v>1763</v>
      </c>
      <c r="H444">
        <v>56.591000700000002</v>
      </c>
      <c r="I444">
        <v>-131.4671759</v>
      </c>
      <c r="J444" s="1" t="str">
        <f t="shared" si="26"/>
        <v>Fluid (stream)</v>
      </c>
      <c r="K444" s="1" t="str">
        <f t="shared" si="27"/>
        <v>Untreated Water</v>
      </c>
      <c r="O444">
        <v>2.5000000000000001E-2</v>
      </c>
      <c r="P444">
        <v>30</v>
      </c>
      <c r="Q444">
        <v>6.8</v>
      </c>
    </row>
    <row r="445" spans="1:17" hidden="1" x14ac:dyDescent="0.3">
      <c r="A445" t="s">
        <v>1764</v>
      </c>
      <c r="B445" t="s">
        <v>1765</v>
      </c>
      <c r="C445" s="1" t="str">
        <f t="shared" si="24"/>
        <v>12:0004</v>
      </c>
      <c r="D445" s="1" t="str">
        <f t="shared" si="25"/>
        <v>12:0029</v>
      </c>
      <c r="E445" t="s">
        <v>1766</v>
      </c>
      <c r="F445" t="s">
        <v>1767</v>
      </c>
      <c r="H445">
        <v>56.604253999999997</v>
      </c>
      <c r="I445">
        <v>-131.48135350000001</v>
      </c>
      <c r="J445" s="1" t="str">
        <f t="shared" si="26"/>
        <v>Fluid (stream)</v>
      </c>
      <c r="K445" s="1" t="str">
        <f t="shared" si="27"/>
        <v>Untreated Water</v>
      </c>
      <c r="O445">
        <v>0.05</v>
      </c>
      <c r="P445">
        <v>36</v>
      </c>
      <c r="Q445">
        <v>7.1</v>
      </c>
    </row>
    <row r="446" spans="1:17" hidden="1" x14ac:dyDescent="0.3">
      <c r="A446" t="s">
        <v>1768</v>
      </c>
      <c r="B446" t="s">
        <v>1769</v>
      </c>
      <c r="C446" s="1" t="str">
        <f t="shared" si="24"/>
        <v>12:0004</v>
      </c>
      <c r="D446" s="1" t="str">
        <f t="shared" si="25"/>
        <v>12:0029</v>
      </c>
      <c r="E446" t="s">
        <v>1770</v>
      </c>
      <c r="F446" t="s">
        <v>1771</v>
      </c>
      <c r="H446">
        <v>56.617579900000003</v>
      </c>
      <c r="I446">
        <v>-131.4869764</v>
      </c>
      <c r="J446" s="1" t="str">
        <f t="shared" si="26"/>
        <v>Fluid (stream)</v>
      </c>
      <c r="K446" s="1" t="str">
        <f t="shared" si="27"/>
        <v>Untreated Water</v>
      </c>
      <c r="O446">
        <v>0.14000000000000001</v>
      </c>
      <c r="P446">
        <v>24</v>
      </c>
      <c r="Q446">
        <v>7.3</v>
      </c>
    </row>
    <row r="447" spans="1:17" hidden="1" x14ac:dyDescent="0.3">
      <c r="A447" t="s">
        <v>1772</v>
      </c>
      <c r="B447" t="s">
        <v>1773</v>
      </c>
      <c r="C447" s="1" t="str">
        <f t="shared" si="24"/>
        <v>12:0004</v>
      </c>
      <c r="D447" s="1" t="str">
        <f t="shared" si="25"/>
        <v>12:0029</v>
      </c>
      <c r="E447" t="s">
        <v>1774</v>
      </c>
      <c r="F447" t="s">
        <v>1775</v>
      </c>
      <c r="H447">
        <v>56.661727300000003</v>
      </c>
      <c r="I447">
        <v>-131.51345509999999</v>
      </c>
      <c r="J447" s="1" t="str">
        <f t="shared" si="26"/>
        <v>Fluid (stream)</v>
      </c>
      <c r="K447" s="1" t="str">
        <f t="shared" si="27"/>
        <v>Untreated Water</v>
      </c>
      <c r="O447">
        <v>2.5000000000000001E-2</v>
      </c>
      <c r="P447">
        <v>30</v>
      </c>
      <c r="Q447">
        <v>7</v>
      </c>
    </row>
    <row r="448" spans="1:17" hidden="1" x14ac:dyDescent="0.3">
      <c r="A448" t="s">
        <v>1776</v>
      </c>
      <c r="B448" t="s">
        <v>1777</v>
      </c>
      <c r="C448" s="1" t="str">
        <f t="shared" si="24"/>
        <v>12:0004</v>
      </c>
      <c r="D448" s="1" t="str">
        <f t="shared" si="25"/>
        <v>12:0029</v>
      </c>
      <c r="E448" t="s">
        <v>1778</v>
      </c>
      <c r="F448" t="s">
        <v>1779</v>
      </c>
      <c r="H448">
        <v>56.742085500000002</v>
      </c>
      <c r="I448">
        <v>-131.59477699999999</v>
      </c>
      <c r="J448" s="1" t="str">
        <f t="shared" si="26"/>
        <v>Fluid (stream)</v>
      </c>
      <c r="K448" s="1" t="str">
        <f t="shared" si="27"/>
        <v>Untreated Water</v>
      </c>
      <c r="O448">
        <v>0.05</v>
      </c>
      <c r="P448">
        <v>30</v>
      </c>
      <c r="Q448">
        <v>6.7</v>
      </c>
    </row>
    <row r="449" spans="1:17" hidden="1" x14ac:dyDescent="0.3">
      <c r="A449" t="s">
        <v>1780</v>
      </c>
      <c r="B449" t="s">
        <v>1781</v>
      </c>
      <c r="C449" s="1" t="str">
        <f t="shared" si="24"/>
        <v>12:0004</v>
      </c>
      <c r="D449" s="1" t="str">
        <f t="shared" si="25"/>
        <v>12:0029</v>
      </c>
      <c r="E449" t="s">
        <v>1782</v>
      </c>
      <c r="F449" t="s">
        <v>1783</v>
      </c>
      <c r="H449">
        <v>56.705405499999998</v>
      </c>
      <c r="I449">
        <v>-131.58822860000001</v>
      </c>
      <c r="J449" s="1" t="str">
        <f t="shared" si="26"/>
        <v>Fluid (stream)</v>
      </c>
      <c r="K449" s="1" t="str">
        <f t="shared" si="27"/>
        <v>Untreated Water</v>
      </c>
      <c r="O449">
        <v>2.5000000000000001E-2</v>
      </c>
      <c r="P449">
        <v>24</v>
      </c>
      <c r="Q449">
        <v>6.8</v>
      </c>
    </row>
    <row r="450" spans="1:17" hidden="1" x14ac:dyDescent="0.3">
      <c r="A450" t="s">
        <v>1784</v>
      </c>
      <c r="B450" t="s">
        <v>1785</v>
      </c>
      <c r="C450" s="1" t="str">
        <f t="shared" ref="C450:C513" si="28">HYPERLINK("http://geochem.nrcan.gc.ca/cdogs/content/bdl/bdl120004_e.htm", "12:0004")</f>
        <v>12:0004</v>
      </c>
      <c r="D450" s="1" t="str">
        <f t="shared" ref="D450:D513" si="29">HYPERLINK("http://geochem.nrcan.gc.ca/cdogs/content/svy/svy120029_e.htm", "12:0029")</f>
        <v>12:0029</v>
      </c>
      <c r="E450" t="s">
        <v>1786</v>
      </c>
      <c r="F450" t="s">
        <v>1787</v>
      </c>
      <c r="H450">
        <v>56.703282700000003</v>
      </c>
      <c r="I450">
        <v>-131.57885630000001</v>
      </c>
      <c r="J450" s="1" t="str">
        <f t="shared" ref="J450:J513" si="30">HYPERLINK("http://geochem.nrcan.gc.ca/cdogs/content/kwd/kwd020018_e.htm", "Fluid (stream)")</f>
        <v>Fluid (stream)</v>
      </c>
      <c r="K450" s="1" t="str">
        <f t="shared" ref="K450:K513" si="31">HYPERLINK("http://geochem.nrcan.gc.ca/cdogs/content/kwd/kwd080007_e.htm", "Untreated Water")</f>
        <v>Untreated Water</v>
      </c>
      <c r="O450">
        <v>2.5000000000000001E-2</v>
      </c>
      <c r="P450">
        <v>34</v>
      </c>
      <c r="Q450">
        <v>7</v>
      </c>
    </row>
    <row r="451" spans="1:17" hidden="1" x14ac:dyDescent="0.3">
      <c r="A451" t="s">
        <v>1788</v>
      </c>
      <c r="B451" t="s">
        <v>1789</v>
      </c>
      <c r="C451" s="1" t="str">
        <f t="shared" si="28"/>
        <v>12:0004</v>
      </c>
      <c r="D451" s="1" t="str">
        <f t="shared" si="29"/>
        <v>12:0029</v>
      </c>
      <c r="E451" t="s">
        <v>1790</v>
      </c>
      <c r="F451" t="s">
        <v>1791</v>
      </c>
      <c r="H451">
        <v>56.690207800000003</v>
      </c>
      <c r="I451">
        <v>-131.54204960000001</v>
      </c>
      <c r="J451" s="1" t="str">
        <f t="shared" si="30"/>
        <v>Fluid (stream)</v>
      </c>
      <c r="K451" s="1" t="str">
        <f t="shared" si="31"/>
        <v>Untreated Water</v>
      </c>
      <c r="O451">
        <v>2.5000000000000001E-2</v>
      </c>
      <c r="P451">
        <v>32</v>
      </c>
      <c r="Q451">
        <v>6.9</v>
      </c>
    </row>
    <row r="452" spans="1:17" hidden="1" x14ac:dyDescent="0.3">
      <c r="A452" t="s">
        <v>1792</v>
      </c>
      <c r="B452" t="s">
        <v>1793</v>
      </c>
      <c r="C452" s="1" t="str">
        <f t="shared" si="28"/>
        <v>12:0004</v>
      </c>
      <c r="D452" s="1" t="str">
        <f t="shared" si="29"/>
        <v>12:0029</v>
      </c>
      <c r="E452" t="s">
        <v>1794</v>
      </c>
      <c r="F452" t="s">
        <v>1795</v>
      </c>
      <c r="H452">
        <v>56.6663645</v>
      </c>
      <c r="I452">
        <v>-131.54532259999999</v>
      </c>
      <c r="J452" s="1" t="str">
        <f t="shared" si="30"/>
        <v>Fluid (stream)</v>
      </c>
      <c r="K452" s="1" t="str">
        <f t="shared" si="31"/>
        <v>Untreated Water</v>
      </c>
      <c r="O452">
        <v>2.5000000000000001E-2</v>
      </c>
      <c r="P452">
        <v>32</v>
      </c>
      <c r="Q452">
        <v>6.3</v>
      </c>
    </row>
    <row r="453" spans="1:17" hidden="1" x14ac:dyDescent="0.3">
      <c r="A453" t="s">
        <v>1796</v>
      </c>
      <c r="B453" t="s">
        <v>1797</v>
      </c>
      <c r="C453" s="1" t="str">
        <f t="shared" si="28"/>
        <v>12:0004</v>
      </c>
      <c r="D453" s="1" t="str">
        <f t="shared" si="29"/>
        <v>12:0029</v>
      </c>
      <c r="E453" t="s">
        <v>1798</v>
      </c>
      <c r="F453" t="s">
        <v>1799</v>
      </c>
      <c r="H453">
        <v>56.609728400000002</v>
      </c>
      <c r="I453">
        <v>-131.55465090000001</v>
      </c>
      <c r="J453" s="1" t="str">
        <f t="shared" si="30"/>
        <v>Fluid (stream)</v>
      </c>
      <c r="K453" s="1" t="str">
        <f t="shared" si="31"/>
        <v>Untreated Water</v>
      </c>
      <c r="O453">
        <v>2.5000000000000001E-2</v>
      </c>
      <c r="P453">
        <v>32</v>
      </c>
      <c r="Q453">
        <v>6.8</v>
      </c>
    </row>
    <row r="454" spans="1:17" hidden="1" x14ac:dyDescent="0.3">
      <c r="A454" t="s">
        <v>1800</v>
      </c>
      <c r="B454" t="s">
        <v>1801</v>
      </c>
      <c r="C454" s="1" t="str">
        <f t="shared" si="28"/>
        <v>12:0004</v>
      </c>
      <c r="D454" s="1" t="str">
        <f t="shared" si="29"/>
        <v>12:0029</v>
      </c>
      <c r="E454" t="s">
        <v>1802</v>
      </c>
      <c r="F454" t="s">
        <v>1803</v>
      </c>
      <c r="H454">
        <v>56.699547699999997</v>
      </c>
      <c r="I454">
        <v>-131.47371150000001</v>
      </c>
      <c r="J454" s="1" t="str">
        <f t="shared" si="30"/>
        <v>Fluid (stream)</v>
      </c>
      <c r="K454" s="1" t="str">
        <f t="shared" si="31"/>
        <v>Untreated Water</v>
      </c>
      <c r="O454">
        <v>2.5000000000000001E-2</v>
      </c>
      <c r="P454">
        <v>22</v>
      </c>
      <c r="Q454">
        <v>7.3</v>
      </c>
    </row>
    <row r="455" spans="1:17" hidden="1" x14ac:dyDescent="0.3">
      <c r="A455" t="s">
        <v>1804</v>
      </c>
      <c r="B455" t="s">
        <v>1805</v>
      </c>
      <c r="C455" s="1" t="str">
        <f t="shared" si="28"/>
        <v>12:0004</v>
      </c>
      <c r="D455" s="1" t="str">
        <f t="shared" si="29"/>
        <v>12:0029</v>
      </c>
      <c r="E455" t="s">
        <v>1806</v>
      </c>
      <c r="F455" t="s">
        <v>1807</v>
      </c>
      <c r="H455">
        <v>56.696121300000001</v>
      </c>
      <c r="I455">
        <v>-131.42451410000001</v>
      </c>
      <c r="J455" s="1" t="str">
        <f t="shared" si="30"/>
        <v>Fluid (stream)</v>
      </c>
      <c r="K455" s="1" t="str">
        <f t="shared" si="31"/>
        <v>Untreated Water</v>
      </c>
      <c r="O455">
        <v>0.2</v>
      </c>
      <c r="P455">
        <v>20</v>
      </c>
      <c r="Q455">
        <v>7.4</v>
      </c>
    </row>
    <row r="456" spans="1:17" hidden="1" x14ac:dyDescent="0.3">
      <c r="A456" t="s">
        <v>1808</v>
      </c>
      <c r="B456" t="s">
        <v>1809</v>
      </c>
      <c r="C456" s="1" t="str">
        <f t="shared" si="28"/>
        <v>12:0004</v>
      </c>
      <c r="D456" s="1" t="str">
        <f t="shared" si="29"/>
        <v>12:0029</v>
      </c>
      <c r="E456" t="s">
        <v>1810</v>
      </c>
      <c r="F456" t="s">
        <v>1811</v>
      </c>
      <c r="H456">
        <v>56.694335500000001</v>
      </c>
      <c r="I456">
        <v>-131.3716785</v>
      </c>
      <c r="J456" s="1" t="str">
        <f t="shared" si="30"/>
        <v>Fluid (stream)</v>
      </c>
      <c r="K456" s="1" t="str">
        <f t="shared" si="31"/>
        <v>Untreated Water</v>
      </c>
      <c r="O456">
        <v>0.15</v>
      </c>
      <c r="P456">
        <v>26</v>
      </c>
      <c r="Q456">
        <v>7.4</v>
      </c>
    </row>
    <row r="457" spans="1:17" hidden="1" x14ac:dyDescent="0.3">
      <c r="A457" t="s">
        <v>1812</v>
      </c>
      <c r="B457" t="s">
        <v>1813</v>
      </c>
      <c r="C457" s="1" t="str">
        <f t="shared" si="28"/>
        <v>12:0004</v>
      </c>
      <c r="D457" s="1" t="str">
        <f t="shared" si="29"/>
        <v>12:0029</v>
      </c>
      <c r="E457" t="s">
        <v>1814</v>
      </c>
      <c r="F457" t="s">
        <v>1815</v>
      </c>
      <c r="H457">
        <v>56.695882500000003</v>
      </c>
      <c r="I457">
        <v>-131.45606810000001</v>
      </c>
      <c r="J457" s="1" t="str">
        <f t="shared" si="30"/>
        <v>Fluid (stream)</v>
      </c>
      <c r="K457" s="1" t="str">
        <f t="shared" si="31"/>
        <v>Untreated Water</v>
      </c>
      <c r="O457">
        <v>2.5000000000000001E-2</v>
      </c>
      <c r="P457">
        <v>22</v>
      </c>
      <c r="Q457">
        <v>7</v>
      </c>
    </row>
    <row r="458" spans="1:17" hidden="1" x14ac:dyDescent="0.3">
      <c r="A458" t="s">
        <v>1816</v>
      </c>
      <c r="B458" t="s">
        <v>1817</v>
      </c>
      <c r="C458" s="1" t="str">
        <f t="shared" si="28"/>
        <v>12:0004</v>
      </c>
      <c r="D458" s="1" t="str">
        <f t="shared" si="29"/>
        <v>12:0029</v>
      </c>
      <c r="E458" t="s">
        <v>1818</v>
      </c>
      <c r="F458" t="s">
        <v>1819</v>
      </c>
      <c r="H458">
        <v>56.669300100000001</v>
      </c>
      <c r="I458">
        <v>-131.33155249999999</v>
      </c>
      <c r="J458" s="1" t="str">
        <f t="shared" si="30"/>
        <v>Fluid (stream)</v>
      </c>
      <c r="K458" s="1" t="str">
        <f t="shared" si="31"/>
        <v>Untreated Water</v>
      </c>
      <c r="O458">
        <v>0.21</v>
      </c>
      <c r="P458">
        <v>24</v>
      </c>
      <c r="Q458">
        <v>7.6</v>
      </c>
    </row>
    <row r="459" spans="1:17" hidden="1" x14ac:dyDescent="0.3">
      <c r="A459" t="s">
        <v>1820</v>
      </c>
      <c r="B459" t="s">
        <v>1821</v>
      </c>
      <c r="C459" s="1" t="str">
        <f t="shared" si="28"/>
        <v>12:0004</v>
      </c>
      <c r="D459" s="1" t="str">
        <f t="shared" si="29"/>
        <v>12:0029</v>
      </c>
      <c r="E459" t="s">
        <v>1822</v>
      </c>
      <c r="F459" t="s">
        <v>1823</v>
      </c>
      <c r="H459">
        <v>56.687341400000001</v>
      </c>
      <c r="I459">
        <v>-131.32698360000001</v>
      </c>
      <c r="J459" s="1" t="str">
        <f t="shared" si="30"/>
        <v>Fluid (stream)</v>
      </c>
      <c r="K459" s="1" t="str">
        <f t="shared" si="31"/>
        <v>Untreated Water</v>
      </c>
      <c r="O459">
        <v>0.06</v>
      </c>
      <c r="P459">
        <v>26</v>
      </c>
      <c r="Q459">
        <v>6.7</v>
      </c>
    </row>
    <row r="460" spans="1:17" hidden="1" x14ac:dyDescent="0.3">
      <c r="A460" t="s">
        <v>1824</v>
      </c>
      <c r="B460" t="s">
        <v>1825</v>
      </c>
      <c r="C460" s="1" t="str">
        <f t="shared" si="28"/>
        <v>12:0004</v>
      </c>
      <c r="D460" s="1" t="str">
        <f t="shared" si="29"/>
        <v>12:0029</v>
      </c>
      <c r="E460" t="s">
        <v>1822</v>
      </c>
      <c r="F460" t="s">
        <v>1826</v>
      </c>
      <c r="H460">
        <v>56.687341400000001</v>
      </c>
      <c r="I460">
        <v>-131.32698360000001</v>
      </c>
      <c r="J460" s="1" t="str">
        <f t="shared" si="30"/>
        <v>Fluid (stream)</v>
      </c>
      <c r="K460" s="1" t="str">
        <f t="shared" si="31"/>
        <v>Untreated Water</v>
      </c>
      <c r="O460">
        <v>0.21</v>
      </c>
      <c r="P460">
        <v>26</v>
      </c>
      <c r="Q460">
        <v>7.4</v>
      </c>
    </row>
    <row r="461" spans="1:17" hidden="1" x14ac:dyDescent="0.3">
      <c r="A461" t="s">
        <v>1827</v>
      </c>
      <c r="B461" t="s">
        <v>1828</v>
      </c>
      <c r="C461" s="1" t="str">
        <f t="shared" si="28"/>
        <v>12:0004</v>
      </c>
      <c r="D461" s="1" t="str">
        <f t="shared" si="29"/>
        <v>12:0029</v>
      </c>
      <c r="E461" t="s">
        <v>1829</v>
      </c>
      <c r="F461" t="s">
        <v>1830</v>
      </c>
      <c r="H461">
        <v>56.686781099999997</v>
      </c>
      <c r="I461">
        <v>-131.28190910000001</v>
      </c>
      <c r="J461" s="1" t="str">
        <f t="shared" si="30"/>
        <v>Fluid (stream)</v>
      </c>
      <c r="K461" s="1" t="str">
        <f t="shared" si="31"/>
        <v>Untreated Water</v>
      </c>
      <c r="O461">
        <v>2.5000000000000001E-2</v>
      </c>
      <c r="P461">
        <v>24</v>
      </c>
      <c r="Q461">
        <v>7.2</v>
      </c>
    </row>
    <row r="462" spans="1:17" hidden="1" x14ac:dyDescent="0.3">
      <c r="A462" t="s">
        <v>1831</v>
      </c>
      <c r="B462" t="s">
        <v>1832</v>
      </c>
      <c r="C462" s="1" t="str">
        <f t="shared" si="28"/>
        <v>12:0004</v>
      </c>
      <c r="D462" s="1" t="str">
        <f t="shared" si="29"/>
        <v>12:0029</v>
      </c>
      <c r="E462" t="s">
        <v>1833</v>
      </c>
      <c r="F462" t="s">
        <v>1834</v>
      </c>
      <c r="H462">
        <v>56.683632799999998</v>
      </c>
      <c r="I462">
        <v>-131.26876970000001</v>
      </c>
      <c r="J462" s="1" t="str">
        <f t="shared" si="30"/>
        <v>Fluid (stream)</v>
      </c>
      <c r="K462" s="1" t="str">
        <f t="shared" si="31"/>
        <v>Untreated Water</v>
      </c>
      <c r="O462">
        <v>0.21</v>
      </c>
      <c r="P462">
        <v>32</v>
      </c>
      <c r="Q462">
        <v>7.6</v>
      </c>
    </row>
    <row r="463" spans="1:17" hidden="1" x14ac:dyDescent="0.3">
      <c r="A463" t="s">
        <v>1835</v>
      </c>
      <c r="B463" t="s">
        <v>1836</v>
      </c>
      <c r="C463" s="1" t="str">
        <f t="shared" si="28"/>
        <v>12:0004</v>
      </c>
      <c r="D463" s="1" t="str">
        <f t="shared" si="29"/>
        <v>12:0029</v>
      </c>
      <c r="E463" t="s">
        <v>1837</v>
      </c>
      <c r="F463" t="s">
        <v>1838</v>
      </c>
      <c r="H463">
        <v>56.559993800000001</v>
      </c>
      <c r="I463">
        <v>-131.16137649999999</v>
      </c>
      <c r="J463" s="1" t="str">
        <f t="shared" si="30"/>
        <v>Fluid (stream)</v>
      </c>
      <c r="K463" s="1" t="str">
        <f t="shared" si="31"/>
        <v>Untreated Water</v>
      </c>
      <c r="O463">
        <v>2.5000000000000001E-2</v>
      </c>
      <c r="P463">
        <v>30</v>
      </c>
      <c r="Q463">
        <v>7</v>
      </c>
    </row>
    <row r="464" spans="1:17" hidden="1" x14ac:dyDescent="0.3">
      <c r="A464" t="s">
        <v>1839</v>
      </c>
      <c r="B464" t="s">
        <v>1840</v>
      </c>
      <c r="C464" s="1" t="str">
        <f t="shared" si="28"/>
        <v>12:0004</v>
      </c>
      <c r="D464" s="1" t="str">
        <f t="shared" si="29"/>
        <v>12:0029</v>
      </c>
      <c r="E464" t="s">
        <v>1841</v>
      </c>
      <c r="F464" t="s">
        <v>1842</v>
      </c>
      <c r="H464">
        <v>56.513698400000003</v>
      </c>
      <c r="I464">
        <v>-131.283108</v>
      </c>
      <c r="J464" s="1" t="str">
        <f t="shared" si="30"/>
        <v>Fluid (stream)</v>
      </c>
      <c r="K464" s="1" t="str">
        <f t="shared" si="31"/>
        <v>Untreated Water</v>
      </c>
      <c r="O464">
        <v>2.5000000000000001E-2</v>
      </c>
      <c r="P464">
        <v>32</v>
      </c>
      <c r="Q464">
        <v>7</v>
      </c>
    </row>
    <row r="465" spans="1:17" hidden="1" x14ac:dyDescent="0.3">
      <c r="A465" t="s">
        <v>1843</v>
      </c>
      <c r="B465" t="s">
        <v>1844</v>
      </c>
      <c r="C465" s="1" t="str">
        <f t="shared" si="28"/>
        <v>12:0004</v>
      </c>
      <c r="D465" s="1" t="str">
        <f t="shared" si="29"/>
        <v>12:0029</v>
      </c>
      <c r="E465" t="s">
        <v>1845</v>
      </c>
      <c r="F465" t="s">
        <v>1846</v>
      </c>
      <c r="H465">
        <v>56.508912100000003</v>
      </c>
      <c r="I465">
        <v>-131.30225229999999</v>
      </c>
      <c r="J465" s="1" t="str">
        <f t="shared" si="30"/>
        <v>Fluid (stream)</v>
      </c>
      <c r="K465" s="1" t="str">
        <f t="shared" si="31"/>
        <v>Untreated Water</v>
      </c>
    </row>
    <row r="466" spans="1:17" hidden="1" x14ac:dyDescent="0.3">
      <c r="A466" t="s">
        <v>1847</v>
      </c>
      <c r="B466" t="s">
        <v>1848</v>
      </c>
      <c r="C466" s="1" t="str">
        <f t="shared" si="28"/>
        <v>12:0004</v>
      </c>
      <c r="D466" s="1" t="str">
        <f t="shared" si="29"/>
        <v>12:0029</v>
      </c>
      <c r="E466" t="s">
        <v>1849</v>
      </c>
      <c r="F466" t="s">
        <v>1850</v>
      </c>
      <c r="H466">
        <v>56.512005500000001</v>
      </c>
      <c r="I466">
        <v>-131.25682689999999</v>
      </c>
      <c r="J466" s="1" t="str">
        <f t="shared" si="30"/>
        <v>Fluid (stream)</v>
      </c>
      <c r="K466" s="1" t="str">
        <f t="shared" si="31"/>
        <v>Untreated Water</v>
      </c>
      <c r="O466">
        <v>2.5000000000000001E-2</v>
      </c>
      <c r="P466">
        <v>34</v>
      </c>
      <c r="Q466">
        <v>6.5</v>
      </c>
    </row>
    <row r="467" spans="1:17" hidden="1" x14ac:dyDescent="0.3">
      <c r="A467" t="s">
        <v>1851</v>
      </c>
      <c r="B467" t="s">
        <v>1852</v>
      </c>
      <c r="C467" s="1" t="str">
        <f t="shared" si="28"/>
        <v>12:0004</v>
      </c>
      <c r="D467" s="1" t="str">
        <f t="shared" si="29"/>
        <v>12:0029</v>
      </c>
      <c r="E467" t="s">
        <v>1853</v>
      </c>
      <c r="F467" t="s">
        <v>1854</v>
      </c>
      <c r="H467">
        <v>56.518261799999998</v>
      </c>
      <c r="I467">
        <v>-131.2518694</v>
      </c>
      <c r="J467" s="1" t="str">
        <f t="shared" si="30"/>
        <v>Fluid (stream)</v>
      </c>
      <c r="K467" s="1" t="str">
        <f t="shared" si="31"/>
        <v>Untreated Water</v>
      </c>
      <c r="O467">
        <v>0.1</v>
      </c>
      <c r="P467">
        <v>30</v>
      </c>
      <c r="Q467">
        <v>6.9</v>
      </c>
    </row>
    <row r="468" spans="1:17" hidden="1" x14ac:dyDescent="0.3">
      <c r="A468" t="s">
        <v>1855</v>
      </c>
      <c r="B468" t="s">
        <v>1856</v>
      </c>
      <c r="C468" s="1" t="str">
        <f t="shared" si="28"/>
        <v>12:0004</v>
      </c>
      <c r="D468" s="1" t="str">
        <f t="shared" si="29"/>
        <v>12:0029</v>
      </c>
      <c r="E468" t="s">
        <v>1857</v>
      </c>
      <c r="F468" t="s">
        <v>1858</v>
      </c>
      <c r="H468">
        <v>56.530787799999999</v>
      </c>
      <c r="I468">
        <v>-131.23518530000001</v>
      </c>
      <c r="J468" s="1" t="str">
        <f t="shared" si="30"/>
        <v>Fluid (stream)</v>
      </c>
      <c r="K468" s="1" t="str">
        <f t="shared" si="31"/>
        <v>Untreated Water</v>
      </c>
      <c r="O468">
        <v>2.5000000000000001E-2</v>
      </c>
      <c r="P468">
        <v>26</v>
      </c>
      <c r="Q468">
        <v>6.9</v>
      </c>
    </row>
    <row r="469" spans="1:17" hidden="1" x14ac:dyDescent="0.3">
      <c r="A469" t="s">
        <v>1859</v>
      </c>
      <c r="B469" t="s">
        <v>1860</v>
      </c>
      <c r="C469" s="1" t="str">
        <f t="shared" si="28"/>
        <v>12:0004</v>
      </c>
      <c r="D469" s="1" t="str">
        <f t="shared" si="29"/>
        <v>12:0029</v>
      </c>
      <c r="E469" t="s">
        <v>1861</v>
      </c>
      <c r="F469" t="s">
        <v>1862</v>
      </c>
      <c r="H469">
        <v>56.538261599999998</v>
      </c>
      <c r="I469">
        <v>-131.2404085</v>
      </c>
      <c r="J469" s="1" t="str">
        <f t="shared" si="30"/>
        <v>Fluid (stream)</v>
      </c>
      <c r="K469" s="1" t="str">
        <f t="shared" si="31"/>
        <v>Untreated Water</v>
      </c>
      <c r="O469">
        <v>2.5000000000000001E-2</v>
      </c>
      <c r="P469">
        <v>32</v>
      </c>
      <c r="Q469">
        <v>6.9</v>
      </c>
    </row>
    <row r="470" spans="1:17" hidden="1" x14ac:dyDescent="0.3">
      <c r="A470" t="s">
        <v>1863</v>
      </c>
      <c r="B470" t="s">
        <v>1864</v>
      </c>
      <c r="C470" s="1" t="str">
        <f t="shared" si="28"/>
        <v>12:0004</v>
      </c>
      <c r="D470" s="1" t="str">
        <f t="shared" si="29"/>
        <v>12:0029</v>
      </c>
      <c r="E470" t="s">
        <v>1865</v>
      </c>
      <c r="F470" t="s">
        <v>1866</v>
      </c>
      <c r="H470">
        <v>56.563627699999998</v>
      </c>
      <c r="I470">
        <v>-131.2487811</v>
      </c>
      <c r="J470" s="1" t="str">
        <f t="shared" si="30"/>
        <v>Fluid (stream)</v>
      </c>
      <c r="K470" s="1" t="str">
        <f t="shared" si="31"/>
        <v>Untreated Water</v>
      </c>
      <c r="O470">
        <v>2.5000000000000001E-2</v>
      </c>
      <c r="P470">
        <v>26</v>
      </c>
      <c r="Q470">
        <v>7</v>
      </c>
    </row>
    <row r="471" spans="1:17" hidden="1" x14ac:dyDescent="0.3">
      <c r="A471" t="s">
        <v>1867</v>
      </c>
      <c r="B471" t="s">
        <v>1868</v>
      </c>
      <c r="C471" s="1" t="str">
        <f t="shared" si="28"/>
        <v>12:0004</v>
      </c>
      <c r="D471" s="1" t="str">
        <f t="shared" si="29"/>
        <v>12:0029</v>
      </c>
      <c r="E471" t="s">
        <v>1869</v>
      </c>
      <c r="F471" t="s">
        <v>1870</v>
      </c>
      <c r="H471">
        <v>56.542060900000003</v>
      </c>
      <c r="I471">
        <v>-131.25839439999999</v>
      </c>
      <c r="J471" s="1" t="str">
        <f t="shared" si="30"/>
        <v>Fluid (stream)</v>
      </c>
      <c r="K471" s="1" t="str">
        <f t="shared" si="31"/>
        <v>Untreated Water</v>
      </c>
      <c r="O471">
        <v>2.5000000000000001E-2</v>
      </c>
      <c r="P471">
        <v>30</v>
      </c>
      <c r="Q471">
        <v>6.8</v>
      </c>
    </row>
    <row r="472" spans="1:17" hidden="1" x14ac:dyDescent="0.3">
      <c r="A472" t="s">
        <v>1871</v>
      </c>
      <c r="B472" t="s">
        <v>1872</v>
      </c>
      <c r="C472" s="1" t="str">
        <f t="shared" si="28"/>
        <v>12:0004</v>
      </c>
      <c r="D472" s="1" t="str">
        <f t="shared" si="29"/>
        <v>12:0029</v>
      </c>
      <c r="E472" t="s">
        <v>1873</v>
      </c>
      <c r="F472" t="s">
        <v>1874</v>
      </c>
      <c r="H472">
        <v>56.543946599999998</v>
      </c>
      <c r="I472">
        <v>-131.2893617</v>
      </c>
      <c r="J472" s="1" t="str">
        <f t="shared" si="30"/>
        <v>Fluid (stream)</v>
      </c>
      <c r="K472" s="1" t="str">
        <f t="shared" si="31"/>
        <v>Untreated Water</v>
      </c>
      <c r="O472">
        <v>2.5000000000000001E-2</v>
      </c>
      <c r="P472">
        <v>24</v>
      </c>
      <c r="Q472">
        <v>6.4</v>
      </c>
    </row>
    <row r="473" spans="1:17" hidden="1" x14ac:dyDescent="0.3">
      <c r="A473" t="s">
        <v>1875</v>
      </c>
      <c r="B473" t="s">
        <v>1876</v>
      </c>
      <c r="C473" s="1" t="str">
        <f t="shared" si="28"/>
        <v>12:0004</v>
      </c>
      <c r="D473" s="1" t="str">
        <f t="shared" si="29"/>
        <v>12:0029</v>
      </c>
      <c r="E473" t="s">
        <v>1877</v>
      </c>
      <c r="F473" t="s">
        <v>1878</v>
      </c>
      <c r="H473">
        <v>56.5362151</v>
      </c>
      <c r="I473">
        <v>-131.33801800000001</v>
      </c>
      <c r="J473" s="1" t="str">
        <f t="shared" si="30"/>
        <v>Fluid (stream)</v>
      </c>
      <c r="K473" s="1" t="str">
        <f t="shared" si="31"/>
        <v>Untreated Water</v>
      </c>
      <c r="O473">
        <v>0.08</v>
      </c>
      <c r="P473">
        <v>22</v>
      </c>
      <c r="Q473">
        <v>7.2</v>
      </c>
    </row>
    <row r="474" spans="1:17" hidden="1" x14ac:dyDescent="0.3">
      <c r="A474" t="s">
        <v>1879</v>
      </c>
      <c r="B474" t="s">
        <v>1880</v>
      </c>
      <c r="C474" s="1" t="str">
        <f t="shared" si="28"/>
        <v>12:0004</v>
      </c>
      <c r="D474" s="1" t="str">
        <f t="shared" si="29"/>
        <v>12:0029</v>
      </c>
      <c r="E474" t="s">
        <v>1881</v>
      </c>
      <c r="F474" t="s">
        <v>1882</v>
      </c>
      <c r="H474">
        <v>56.541467699999998</v>
      </c>
      <c r="I474">
        <v>-131.3182587</v>
      </c>
      <c r="J474" s="1" t="str">
        <f t="shared" si="30"/>
        <v>Fluid (stream)</v>
      </c>
      <c r="K474" s="1" t="str">
        <f t="shared" si="31"/>
        <v>Untreated Water</v>
      </c>
      <c r="O474">
        <v>2.5000000000000001E-2</v>
      </c>
      <c r="P474">
        <v>24</v>
      </c>
      <c r="Q474">
        <v>6.4</v>
      </c>
    </row>
    <row r="475" spans="1:17" hidden="1" x14ac:dyDescent="0.3">
      <c r="A475" t="s">
        <v>1883</v>
      </c>
      <c r="B475" t="s">
        <v>1884</v>
      </c>
      <c r="C475" s="1" t="str">
        <f t="shared" si="28"/>
        <v>12:0004</v>
      </c>
      <c r="D475" s="1" t="str">
        <f t="shared" si="29"/>
        <v>12:0029</v>
      </c>
      <c r="E475" t="s">
        <v>1885</v>
      </c>
      <c r="F475" t="s">
        <v>1886</v>
      </c>
      <c r="H475">
        <v>56.620724199999998</v>
      </c>
      <c r="I475">
        <v>-131.3301774</v>
      </c>
      <c r="J475" s="1" t="str">
        <f t="shared" si="30"/>
        <v>Fluid (stream)</v>
      </c>
      <c r="K475" s="1" t="str">
        <f t="shared" si="31"/>
        <v>Untreated Water</v>
      </c>
      <c r="O475">
        <v>0.1</v>
      </c>
      <c r="P475">
        <v>24</v>
      </c>
      <c r="Q475">
        <v>7.7</v>
      </c>
    </row>
    <row r="476" spans="1:17" hidden="1" x14ac:dyDescent="0.3">
      <c r="A476" t="s">
        <v>1887</v>
      </c>
      <c r="B476" t="s">
        <v>1888</v>
      </c>
      <c r="C476" s="1" t="str">
        <f t="shared" si="28"/>
        <v>12:0004</v>
      </c>
      <c r="D476" s="1" t="str">
        <f t="shared" si="29"/>
        <v>12:0029</v>
      </c>
      <c r="E476" t="s">
        <v>1889</v>
      </c>
      <c r="F476" t="s">
        <v>1890</v>
      </c>
      <c r="H476">
        <v>56.613959199999996</v>
      </c>
      <c r="I476">
        <v>-131.3347766</v>
      </c>
      <c r="J476" s="1" t="str">
        <f t="shared" si="30"/>
        <v>Fluid (stream)</v>
      </c>
      <c r="K476" s="1" t="str">
        <f t="shared" si="31"/>
        <v>Untreated Water</v>
      </c>
      <c r="O476">
        <v>0.18</v>
      </c>
      <c r="P476">
        <v>160</v>
      </c>
      <c r="Q476">
        <v>7.8</v>
      </c>
    </row>
    <row r="477" spans="1:17" hidden="1" x14ac:dyDescent="0.3">
      <c r="A477" t="s">
        <v>1891</v>
      </c>
      <c r="B477" t="s">
        <v>1892</v>
      </c>
      <c r="C477" s="1" t="str">
        <f t="shared" si="28"/>
        <v>12:0004</v>
      </c>
      <c r="D477" s="1" t="str">
        <f t="shared" si="29"/>
        <v>12:0029</v>
      </c>
      <c r="E477" t="s">
        <v>1889</v>
      </c>
      <c r="F477" t="s">
        <v>1893</v>
      </c>
      <c r="H477">
        <v>56.613959199999996</v>
      </c>
      <c r="I477">
        <v>-131.3347766</v>
      </c>
      <c r="J477" s="1" t="str">
        <f t="shared" si="30"/>
        <v>Fluid (stream)</v>
      </c>
      <c r="K477" s="1" t="str">
        <f t="shared" si="31"/>
        <v>Untreated Water</v>
      </c>
      <c r="O477">
        <v>2.5000000000000001E-2</v>
      </c>
      <c r="P477">
        <v>30</v>
      </c>
      <c r="Q477">
        <v>7.2</v>
      </c>
    </row>
    <row r="478" spans="1:17" hidden="1" x14ac:dyDescent="0.3">
      <c r="A478" t="s">
        <v>1894</v>
      </c>
      <c r="B478" t="s">
        <v>1895</v>
      </c>
      <c r="C478" s="1" t="str">
        <f t="shared" si="28"/>
        <v>12:0004</v>
      </c>
      <c r="D478" s="1" t="str">
        <f t="shared" si="29"/>
        <v>12:0029</v>
      </c>
      <c r="E478" t="s">
        <v>1896</v>
      </c>
      <c r="F478" t="s">
        <v>1897</v>
      </c>
      <c r="H478">
        <v>56.608788699999998</v>
      </c>
      <c r="I478">
        <v>-131.31468839999999</v>
      </c>
      <c r="J478" s="1" t="str">
        <f t="shared" si="30"/>
        <v>Fluid (stream)</v>
      </c>
      <c r="K478" s="1" t="str">
        <f t="shared" si="31"/>
        <v>Untreated Water</v>
      </c>
      <c r="O478">
        <v>2.5000000000000001E-2</v>
      </c>
      <c r="P478">
        <v>24</v>
      </c>
      <c r="Q478">
        <v>6.7</v>
      </c>
    </row>
    <row r="479" spans="1:17" hidden="1" x14ac:dyDescent="0.3">
      <c r="A479" t="s">
        <v>1898</v>
      </c>
      <c r="B479" t="s">
        <v>1899</v>
      </c>
      <c r="C479" s="1" t="str">
        <f t="shared" si="28"/>
        <v>12:0004</v>
      </c>
      <c r="D479" s="1" t="str">
        <f t="shared" si="29"/>
        <v>12:0029</v>
      </c>
      <c r="E479" t="s">
        <v>1900</v>
      </c>
      <c r="F479" t="s">
        <v>1901</v>
      </c>
      <c r="H479">
        <v>56.596150100000003</v>
      </c>
      <c r="I479">
        <v>-131.3001931</v>
      </c>
      <c r="J479" s="1" t="str">
        <f t="shared" si="30"/>
        <v>Fluid (stream)</v>
      </c>
      <c r="K479" s="1" t="str">
        <f t="shared" si="31"/>
        <v>Untreated Water</v>
      </c>
      <c r="O479">
        <v>2.5000000000000001E-2</v>
      </c>
      <c r="P479">
        <v>30</v>
      </c>
      <c r="Q479">
        <v>6.2</v>
      </c>
    </row>
    <row r="480" spans="1:17" hidden="1" x14ac:dyDescent="0.3">
      <c r="A480" t="s">
        <v>1902</v>
      </c>
      <c r="B480" t="s">
        <v>1903</v>
      </c>
      <c r="C480" s="1" t="str">
        <f t="shared" si="28"/>
        <v>12:0004</v>
      </c>
      <c r="D480" s="1" t="str">
        <f t="shared" si="29"/>
        <v>12:0029</v>
      </c>
      <c r="E480" t="s">
        <v>1904</v>
      </c>
      <c r="F480" t="s">
        <v>1905</v>
      </c>
      <c r="H480">
        <v>56.593429999999998</v>
      </c>
      <c r="I480">
        <v>-131.3077633</v>
      </c>
      <c r="J480" s="1" t="str">
        <f t="shared" si="30"/>
        <v>Fluid (stream)</v>
      </c>
      <c r="K480" s="1" t="str">
        <f t="shared" si="31"/>
        <v>Untreated Water</v>
      </c>
      <c r="O480">
        <v>0.2</v>
      </c>
      <c r="P480">
        <v>28</v>
      </c>
      <c r="Q480">
        <v>6.5</v>
      </c>
    </row>
    <row r="481" spans="1:17" hidden="1" x14ac:dyDescent="0.3">
      <c r="A481" t="s">
        <v>1906</v>
      </c>
      <c r="B481" t="s">
        <v>1907</v>
      </c>
      <c r="C481" s="1" t="str">
        <f t="shared" si="28"/>
        <v>12:0004</v>
      </c>
      <c r="D481" s="1" t="str">
        <f t="shared" si="29"/>
        <v>12:0029</v>
      </c>
      <c r="E481" t="s">
        <v>1908</v>
      </c>
      <c r="F481" t="s">
        <v>1909</v>
      </c>
      <c r="H481">
        <v>56.573885900000001</v>
      </c>
      <c r="I481">
        <v>-131.27135250000001</v>
      </c>
      <c r="J481" s="1" t="str">
        <f t="shared" si="30"/>
        <v>Fluid (stream)</v>
      </c>
      <c r="K481" s="1" t="str">
        <f t="shared" si="31"/>
        <v>Untreated Water</v>
      </c>
      <c r="O481">
        <v>0.08</v>
      </c>
      <c r="P481">
        <v>30</v>
      </c>
      <c r="Q481">
        <v>6.7</v>
      </c>
    </row>
    <row r="482" spans="1:17" hidden="1" x14ac:dyDescent="0.3">
      <c r="A482" t="s">
        <v>1910</v>
      </c>
      <c r="B482" t="s">
        <v>1911</v>
      </c>
      <c r="C482" s="1" t="str">
        <f t="shared" si="28"/>
        <v>12:0004</v>
      </c>
      <c r="D482" s="1" t="str">
        <f t="shared" si="29"/>
        <v>12:0029</v>
      </c>
      <c r="E482" t="s">
        <v>1912</v>
      </c>
      <c r="F482" t="s">
        <v>1913</v>
      </c>
      <c r="H482">
        <v>56.568233599999999</v>
      </c>
      <c r="I482">
        <v>-131.2150374</v>
      </c>
      <c r="J482" s="1" t="str">
        <f t="shared" si="30"/>
        <v>Fluid (stream)</v>
      </c>
      <c r="K482" s="1" t="str">
        <f t="shared" si="31"/>
        <v>Untreated Water</v>
      </c>
      <c r="O482">
        <v>2.5000000000000001E-2</v>
      </c>
      <c r="P482">
        <v>28</v>
      </c>
      <c r="Q482">
        <v>6.6</v>
      </c>
    </row>
    <row r="483" spans="1:17" hidden="1" x14ac:dyDescent="0.3">
      <c r="A483" t="s">
        <v>1914</v>
      </c>
      <c r="B483" t="s">
        <v>1915</v>
      </c>
      <c r="C483" s="1" t="str">
        <f t="shared" si="28"/>
        <v>12:0004</v>
      </c>
      <c r="D483" s="1" t="str">
        <f t="shared" si="29"/>
        <v>12:0029</v>
      </c>
      <c r="E483" t="s">
        <v>1916</v>
      </c>
      <c r="F483" t="s">
        <v>1917</v>
      </c>
      <c r="H483">
        <v>56.4591663</v>
      </c>
      <c r="I483">
        <v>-131.10971660000001</v>
      </c>
      <c r="J483" s="1" t="str">
        <f t="shared" si="30"/>
        <v>Fluid (stream)</v>
      </c>
      <c r="K483" s="1" t="str">
        <f t="shared" si="31"/>
        <v>Untreated Water</v>
      </c>
      <c r="O483">
        <v>0.5</v>
      </c>
      <c r="P483">
        <v>88</v>
      </c>
      <c r="Q483">
        <v>6.6</v>
      </c>
    </row>
    <row r="484" spans="1:17" hidden="1" x14ac:dyDescent="0.3">
      <c r="A484" t="s">
        <v>1918</v>
      </c>
      <c r="B484" t="s">
        <v>1919</v>
      </c>
      <c r="C484" s="1" t="str">
        <f t="shared" si="28"/>
        <v>12:0004</v>
      </c>
      <c r="D484" s="1" t="str">
        <f t="shared" si="29"/>
        <v>12:0029</v>
      </c>
      <c r="E484" t="s">
        <v>1920</v>
      </c>
      <c r="F484" t="s">
        <v>1921</v>
      </c>
      <c r="H484">
        <v>56.462071899999998</v>
      </c>
      <c r="I484">
        <v>-131.1158662</v>
      </c>
      <c r="J484" s="1" t="str">
        <f t="shared" si="30"/>
        <v>Fluid (stream)</v>
      </c>
      <c r="K484" s="1" t="str">
        <f t="shared" si="31"/>
        <v>Untreated Water</v>
      </c>
      <c r="O484">
        <v>0.15</v>
      </c>
      <c r="P484">
        <v>46</v>
      </c>
      <c r="Q484">
        <v>6.3</v>
      </c>
    </row>
    <row r="485" spans="1:17" hidden="1" x14ac:dyDescent="0.3">
      <c r="A485" t="s">
        <v>1922</v>
      </c>
      <c r="B485" t="s">
        <v>1923</v>
      </c>
      <c r="C485" s="1" t="str">
        <f t="shared" si="28"/>
        <v>12:0004</v>
      </c>
      <c r="D485" s="1" t="str">
        <f t="shared" si="29"/>
        <v>12:0029</v>
      </c>
      <c r="E485" t="s">
        <v>1924</v>
      </c>
      <c r="F485" t="s">
        <v>1925</v>
      </c>
      <c r="H485">
        <v>56.477358700000003</v>
      </c>
      <c r="I485">
        <v>-131.10004240000001</v>
      </c>
      <c r="J485" s="1" t="str">
        <f t="shared" si="30"/>
        <v>Fluid (stream)</v>
      </c>
      <c r="K485" s="1" t="str">
        <f t="shared" si="31"/>
        <v>Untreated Water</v>
      </c>
      <c r="O485">
        <v>0.45</v>
      </c>
      <c r="P485">
        <v>54</v>
      </c>
      <c r="Q485">
        <v>6.7</v>
      </c>
    </row>
    <row r="486" spans="1:17" hidden="1" x14ac:dyDescent="0.3">
      <c r="A486" t="s">
        <v>1926</v>
      </c>
      <c r="B486" t="s">
        <v>1927</v>
      </c>
      <c r="C486" s="1" t="str">
        <f t="shared" si="28"/>
        <v>12:0004</v>
      </c>
      <c r="D486" s="1" t="str">
        <f t="shared" si="29"/>
        <v>12:0029</v>
      </c>
      <c r="E486" t="s">
        <v>1928</v>
      </c>
      <c r="F486" t="s">
        <v>1929</v>
      </c>
      <c r="H486">
        <v>56.477667699999998</v>
      </c>
      <c r="I486">
        <v>-131.10777139999999</v>
      </c>
      <c r="J486" s="1" t="str">
        <f t="shared" si="30"/>
        <v>Fluid (stream)</v>
      </c>
      <c r="K486" s="1" t="str">
        <f t="shared" si="31"/>
        <v>Untreated Water</v>
      </c>
      <c r="O486">
        <v>0.1</v>
      </c>
      <c r="P486">
        <v>34</v>
      </c>
      <c r="Q486">
        <v>6.3</v>
      </c>
    </row>
    <row r="487" spans="1:17" hidden="1" x14ac:dyDescent="0.3">
      <c r="A487" t="s">
        <v>1930</v>
      </c>
      <c r="B487" t="s">
        <v>1931</v>
      </c>
      <c r="C487" s="1" t="str">
        <f t="shared" si="28"/>
        <v>12:0004</v>
      </c>
      <c r="D487" s="1" t="str">
        <f t="shared" si="29"/>
        <v>12:0029</v>
      </c>
      <c r="E487" t="s">
        <v>1932</v>
      </c>
      <c r="F487" t="s">
        <v>1933</v>
      </c>
      <c r="H487">
        <v>56.485503999999999</v>
      </c>
      <c r="I487">
        <v>-131.10620829999999</v>
      </c>
      <c r="J487" s="1" t="str">
        <f t="shared" si="30"/>
        <v>Fluid (stream)</v>
      </c>
      <c r="K487" s="1" t="str">
        <f t="shared" si="31"/>
        <v>Untreated Water</v>
      </c>
      <c r="O487">
        <v>0.16</v>
      </c>
      <c r="P487">
        <v>40</v>
      </c>
      <c r="Q487">
        <v>6.4</v>
      </c>
    </row>
    <row r="488" spans="1:17" hidden="1" x14ac:dyDescent="0.3">
      <c r="A488" t="s">
        <v>1934</v>
      </c>
      <c r="B488" t="s">
        <v>1935</v>
      </c>
      <c r="C488" s="1" t="str">
        <f t="shared" si="28"/>
        <v>12:0004</v>
      </c>
      <c r="D488" s="1" t="str">
        <f t="shared" si="29"/>
        <v>12:0029</v>
      </c>
      <c r="E488" t="s">
        <v>1936</v>
      </c>
      <c r="F488" t="s">
        <v>1937</v>
      </c>
      <c r="H488">
        <v>56.493788500000001</v>
      </c>
      <c r="I488">
        <v>-131.09570350000001</v>
      </c>
      <c r="J488" s="1" t="str">
        <f t="shared" si="30"/>
        <v>Fluid (stream)</v>
      </c>
      <c r="K488" s="1" t="str">
        <f t="shared" si="31"/>
        <v>Untreated Water</v>
      </c>
      <c r="O488">
        <v>0.08</v>
      </c>
      <c r="P488">
        <v>30</v>
      </c>
      <c r="Q488">
        <v>6.5</v>
      </c>
    </row>
    <row r="489" spans="1:17" hidden="1" x14ac:dyDescent="0.3">
      <c r="A489" t="s">
        <v>1938</v>
      </c>
      <c r="B489" t="s">
        <v>1939</v>
      </c>
      <c r="C489" s="1" t="str">
        <f t="shared" si="28"/>
        <v>12:0004</v>
      </c>
      <c r="D489" s="1" t="str">
        <f t="shared" si="29"/>
        <v>12:0029</v>
      </c>
      <c r="E489" t="s">
        <v>1940</v>
      </c>
      <c r="F489" t="s">
        <v>1941</v>
      </c>
      <c r="H489">
        <v>56.509892100000002</v>
      </c>
      <c r="I489">
        <v>-131.08783500000001</v>
      </c>
      <c r="J489" s="1" t="str">
        <f t="shared" si="30"/>
        <v>Fluid (stream)</v>
      </c>
      <c r="K489" s="1" t="str">
        <f t="shared" si="31"/>
        <v>Untreated Water</v>
      </c>
      <c r="O489">
        <v>0.2</v>
      </c>
      <c r="P489">
        <v>34</v>
      </c>
      <c r="Q489">
        <v>6.3</v>
      </c>
    </row>
    <row r="490" spans="1:17" hidden="1" x14ac:dyDescent="0.3">
      <c r="A490" t="s">
        <v>1942</v>
      </c>
      <c r="B490" t="s">
        <v>1943</v>
      </c>
      <c r="C490" s="1" t="str">
        <f t="shared" si="28"/>
        <v>12:0004</v>
      </c>
      <c r="D490" s="1" t="str">
        <f t="shared" si="29"/>
        <v>12:0029</v>
      </c>
      <c r="E490" t="s">
        <v>1944</v>
      </c>
      <c r="F490" t="s">
        <v>1945</v>
      </c>
      <c r="H490">
        <v>56.5265755</v>
      </c>
      <c r="I490">
        <v>-131.0882349</v>
      </c>
      <c r="J490" s="1" t="str">
        <f t="shared" si="30"/>
        <v>Fluid (stream)</v>
      </c>
      <c r="K490" s="1" t="str">
        <f t="shared" si="31"/>
        <v>Untreated Water</v>
      </c>
      <c r="O490">
        <v>0.15</v>
      </c>
      <c r="P490">
        <v>32</v>
      </c>
      <c r="Q490">
        <v>6.5</v>
      </c>
    </row>
    <row r="491" spans="1:17" hidden="1" x14ac:dyDescent="0.3">
      <c r="A491" t="s">
        <v>1946</v>
      </c>
      <c r="B491" t="s">
        <v>1947</v>
      </c>
      <c r="C491" s="1" t="str">
        <f t="shared" si="28"/>
        <v>12:0004</v>
      </c>
      <c r="D491" s="1" t="str">
        <f t="shared" si="29"/>
        <v>12:0029</v>
      </c>
      <c r="E491" t="s">
        <v>1948</v>
      </c>
      <c r="F491" t="s">
        <v>1949</v>
      </c>
      <c r="H491">
        <v>56.527192599999999</v>
      </c>
      <c r="I491">
        <v>-131.03983790000001</v>
      </c>
      <c r="J491" s="1" t="str">
        <f t="shared" si="30"/>
        <v>Fluid (stream)</v>
      </c>
      <c r="K491" s="1" t="str">
        <f t="shared" si="31"/>
        <v>Untreated Water</v>
      </c>
      <c r="O491">
        <v>0.08</v>
      </c>
      <c r="P491">
        <v>28</v>
      </c>
      <c r="Q491">
        <v>6.8</v>
      </c>
    </row>
    <row r="492" spans="1:17" hidden="1" x14ac:dyDescent="0.3">
      <c r="A492" t="s">
        <v>1950</v>
      </c>
      <c r="B492" t="s">
        <v>1951</v>
      </c>
      <c r="C492" s="1" t="str">
        <f t="shared" si="28"/>
        <v>12:0004</v>
      </c>
      <c r="D492" s="1" t="str">
        <f t="shared" si="29"/>
        <v>12:0029</v>
      </c>
      <c r="E492" t="s">
        <v>1952</v>
      </c>
      <c r="F492" t="s">
        <v>1953</v>
      </c>
      <c r="H492">
        <v>56.5161625</v>
      </c>
      <c r="I492">
        <v>-131.02299170000001</v>
      </c>
      <c r="J492" s="1" t="str">
        <f t="shared" si="30"/>
        <v>Fluid (stream)</v>
      </c>
      <c r="K492" s="1" t="str">
        <f t="shared" si="31"/>
        <v>Untreated Water</v>
      </c>
      <c r="O492">
        <v>0.06</v>
      </c>
      <c r="P492">
        <v>34</v>
      </c>
      <c r="Q492">
        <v>6.9</v>
      </c>
    </row>
    <row r="493" spans="1:17" hidden="1" x14ac:dyDescent="0.3">
      <c r="A493" t="s">
        <v>1954</v>
      </c>
      <c r="B493" t="s">
        <v>1955</v>
      </c>
      <c r="C493" s="1" t="str">
        <f t="shared" si="28"/>
        <v>12:0004</v>
      </c>
      <c r="D493" s="1" t="str">
        <f t="shared" si="29"/>
        <v>12:0029</v>
      </c>
      <c r="E493" t="s">
        <v>1956</v>
      </c>
      <c r="F493" t="s">
        <v>1957</v>
      </c>
      <c r="H493">
        <v>56.479918599999998</v>
      </c>
      <c r="I493">
        <v>-131.01744120000001</v>
      </c>
      <c r="J493" s="1" t="str">
        <f t="shared" si="30"/>
        <v>Fluid (stream)</v>
      </c>
      <c r="K493" s="1" t="str">
        <f t="shared" si="31"/>
        <v>Untreated Water</v>
      </c>
      <c r="O493">
        <v>0.1</v>
      </c>
      <c r="P493">
        <v>30</v>
      </c>
      <c r="Q493">
        <v>6.3</v>
      </c>
    </row>
    <row r="494" spans="1:17" hidden="1" x14ac:dyDescent="0.3">
      <c r="A494" t="s">
        <v>1958</v>
      </c>
      <c r="B494" t="s">
        <v>1959</v>
      </c>
      <c r="C494" s="1" t="str">
        <f t="shared" si="28"/>
        <v>12:0004</v>
      </c>
      <c r="D494" s="1" t="str">
        <f t="shared" si="29"/>
        <v>12:0029</v>
      </c>
      <c r="E494" t="s">
        <v>1960</v>
      </c>
      <c r="F494" t="s">
        <v>1961</v>
      </c>
      <c r="H494">
        <v>56.513159700000003</v>
      </c>
      <c r="I494">
        <v>-130.98746729999999</v>
      </c>
      <c r="J494" s="1" t="str">
        <f t="shared" si="30"/>
        <v>Fluid (stream)</v>
      </c>
      <c r="K494" s="1" t="str">
        <f t="shared" si="31"/>
        <v>Untreated Water</v>
      </c>
      <c r="O494">
        <v>0.06</v>
      </c>
      <c r="P494">
        <v>24</v>
      </c>
      <c r="Q494">
        <v>6.7</v>
      </c>
    </row>
    <row r="495" spans="1:17" hidden="1" x14ac:dyDescent="0.3">
      <c r="A495" t="s">
        <v>1962</v>
      </c>
      <c r="B495" t="s">
        <v>1963</v>
      </c>
      <c r="C495" s="1" t="str">
        <f t="shared" si="28"/>
        <v>12:0004</v>
      </c>
      <c r="D495" s="1" t="str">
        <f t="shared" si="29"/>
        <v>12:0029</v>
      </c>
      <c r="E495" t="s">
        <v>1960</v>
      </c>
      <c r="F495" t="s">
        <v>1964</v>
      </c>
      <c r="H495">
        <v>56.513159700000003</v>
      </c>
      <c r="I495">
        <v>-130.98746729999999</v>
      </c>
      <c r="J495" s="1" t="str">
        <f t="shared" si="30"/>
        <v>Fluid (stream)</v>
      </c>
      <c r="K495" s="1" t="str">
        <f t="shared" si="31"/>
        <v>Untreated Water</v>
      </c>
      <c r="O495">
        <v>2.5000000000000001E-2</v>
      </c>
      <c r="P495">
        <v>22</v>
      </c>
      <c r="Q495">
        <v>6.4</v>
      </c>
    </row>
    <row r="496" spans="1:17" hidden="1" x14ac:dyDescent="0.3">
      <c r="A496" t="s">
        <v>1965</v>
      </c>
      <c r="B496" t="s">
        <v>1966</v>
      </c>
      <c r="C496" s="1" t="str">
        <f t="shared" si="28"/>
        <v>12:0004</v>
      </c>
      <c r="D496" s="1" t="str">
        <f t="shared" si="29"/>
        <v>12:0029</v>
      </c>
      <c r="E496" t="s">
        <v>1967</v>
      </c>
      <c r="F496" t="s">
        <v>1968</v>
      </c>
      <c r="H496">
        <v>56.5363148</v>
      </c>
      <c r="I496">
        <v>-131.05182619999999</v>
      </c>
      <c r="J496" s="1" t="str">
        <f t="shared" si="30"/>
        <v>Fluid (stream)</v>
      </c>
      <c r="K496" s="1" t="str">
        <f t="shared" si="31"/>
        <v>Untreated Water</v>
      </c>
      <c r="O496">
        <v>0.12</v>
      </c>
      <c r="P496">
        <v>24</v>
      </c>
      <c r="Q496">
        <v>6.4</v>
      </c>
    </row>
    <row r="497" spans="1:17" hidden="1" x14ac:dyDescent="0.3">
      <c r="A497" t="s">
        <v>1969</v>
      </c>
      <c r="B497" t="s">
        <v>1970</v>
      </c>
      <c r="C497" s="1" t="str">
        <f t="shared" si="28"/>
        <v>12:0004</v>
      </c>
      <c r="D497" s="1" t="str">
        <f t="shared" si="29"/>
        <v>12:0029</v>
      </c>
      <c r="E497" t="s">
        <v>1971</v>
      </c>
      <c r="F497" t="s">
        <v>1972</v>
      </c>
      <c r="H497">
        <v>56.551362099999999</v>
      </c>
      <c r="I497">
        <v>-131.08244569999999</v>
      </c>
      <c r="J497" s="1" t="str">
        <f t="shared" si="30"/>
        <v>Fluid (stream)</v>
      </c>
      <c r="K497" s="1" t="str">
        <f t="shared" si="31"/>
        <v>Untreated Water</v>
      </c>
      <c r="O497">
        <v>2.5000000000000001E-2</v>
      </c>
      <c r="P497">
        <v>22</v>
      </c>
      <c r="Q497">
        <v>6.6</v>
      </c>
    </row>
    <row r="498" spans="1:17" hidden="1" x14ac:dyDescent="0.3">
      <c r="A498" t="s">
        <v>1973</v>
      </c>
      <c r="B498" t="s">
        <v>1974</v>
      </c>
      <c r="C498" s="1" t="str">
        <f t="shared" si="28"/>
        <v>12:0004</v>
      </c>
      <c r="D498" s="1" t="str">
        <f t="shared" si="29"/>
        <v>12:0029</v>
      </c>
      <c r="E498" t="s">
        <v>1975</v>
      </c>
      <c r="F498" t="s">
        <v>1976</v>
      </c>
      <c r="H498">
        <v>56.561579500000001</v>
      </c>
      <c r="I498">
        <v>-131.09638340000001</v>
      </c>
      <c r="J498" s="1" t="str">
        <f t="shared" si="30"/>
        <v>Fluid (stream)</v>
      </c>
      <c r="K498" s="1" t="str">
        <f t="shared" si="31"/>
        <v>Untreated Water</v>
      </c>
      <c r="O498">
        <v>2.5000000000000001E-2</v>
      </c>
      <c r="P498">
        <v>24</v>
      </c>
      <c r="Q498">
        <v>6.7</v>
      </c>
    </row>
    <row r="499" spans="1:17" hidden="1" x14ac:dyDescent="0.3">
      <c r="A499" t="s">
        <v>1977</v>
      </c>
      <c r="B499" t="s">
        <v>1978</v>
      </c>
      <c r="C499" s="1" t="str">
        <f t="shared" si="28"/>
        <v>12:0004</v>
      </c>
      <c r="D499" s="1" t="str">
        <f t="shared" si="29"/>
        <v>12:0029</v>
      </c>
      <c r="E499" t="s">
        <v>1979</v>
      </c>
      <c r="F499" t="s">
        <v>1980</v>
      </c>
      <c r="H499">
        <v>56.565083199999997</v>
      </c>
      <c r="I499">
        <v>-131.0616216</v>
      </c>
      <c r="J499" s="1" t="str">
        <f t="shared" si="30"/>
        <v>Fluid (stream)</v>
      </c>
      <c r="K499" s="1" t="str">
        <f t="shared" si="31"/>
        <v>Untreated Water</v>
      </c>
      <c r="O499">
        <v>0.11</v>
      </c>
      <c r="P499">
        <v>40</v>
      </c>
      <c r="Q499">
        <v>6.8</v>
      </c>
    </row>
    <row r="500" spans="1:17" hidden="1" x14ac:dyDescent="0.3">
      <c r="A500" t="s">
        <v>1981</v>
      </c>
      <c r="B500" t="s">
        <v>1982</v>
      </c>
      <c r="C500" s="1" t="str">
        <f t="shared" si="28"/>
        <v>12:0004</v>
      </c>
      <c r="D500" s="1" t="str">
        <f t="shared" si="29"/>
        <v>12:0029</v>
      </c>
      <c r="E500" t="s">
        <v>1983</v>
      </c>
      <c r="F500" t="s">
        <v>1984</v>
      </c>
      <c r="H500">
        <v>56.569573300000002</v>
      </c>
      <c r="I500">
        <v>-131.09244899999999</v>
      </c>
      <c r="J500" s="1" t="str">
        <f t="shared" si="30"/>
        <v>Fluid (stream)</v>
      </c>
      <c r="K500" s="1" t="str">
        <f t="shared" si="31"/>
        <v>Untreated Water</v>
      </c>
      <c r="O500">
        <v>0.43</v>
      </c>
      <c r="P500">
        <v>32</v>
      </c>
      <c r="Q500">
        <v>7.2</v>
      </c>
    </row>
    <row r="501" spans="1:17" hidden="1" x14ac:dyDescent="0.3">
      <c r="A501" t="s">
        <v>1985</v>
      </c>
      <c r="B501" t="s">
        <v>1986</v>
      </c>
      <c r="C501" s="1" t="str">
        <f t="shared" si="28"/>
        <v>12:0004</v>
      </c>
      <c r="D501" s="1" t="str">
        <f t="shared" si="29"/>
        <v>12:0029</v>
      </c>
      <c r="E501" t="s">
        <v>1987</v>
      </c>
      <c r="F501" t="s">
        <v>1988</v>
      </c>
      <c r="H501">
        <v>56.572536399999997</v>
      </c>
      <c r="I501">
        <v>-131.0894231</v>
      </c>
      <c r="J501" s="1" t="str">
        <f t="shared" si="30"/>
        <v>Fluid (stream)</v>
      </c>
      <c r="K501" s="1" t="str">
        <f t="shared" si="31"/>
        <v>Untreated Water</v>
      </c>
      <c r="O501">
        <v>0.06</v>
      </c>
      <c r="P501">
        <v>52</v>
      </c>
      <c r="Q501">
        <v>7</v>
      </c>
    </row>
    <row r="502" spans="1:17" hidden="1" x14ac:dyDescent="0.3">
      <c r="A502" t="s">
        <v>1989</v>
      </c>
      <c r="B502" t="s">
        <v>1990</v>
      </c>
      <c r="C502" s="1" t="str">
        <f t="shared" si="28"/>
        <v>12:0004</v>
      </c>
      <c r="D502" s="1" t="str">
        <f t="shared" si="29"/>
        <v>12:0029</v>
      </c>
      <c r="E502" t="s">
        <v>1991</v>
      </c>
      <c r="F502" t="s">
        <v>1992</v>
      </c>
      <c r="H502">
        <v>56.584854200000002</v>
      </c>
      <c r="I502">
        <v>-131.10133780000001</v>
      </c>
      <c r="J502" s="1" t="str">
        <f t="shared" si="30"/>
        <v>Fluid (stream)</v>
      </c>
      <c r="K502" s="1" t="str">
        <f t="shared" si="31"/>
        <v>Untreated Water</v>
      </c>
      <c r="O502">
        <v>2.5000000000000001E-2</v>
      </c>
      <c r="P502">
        <v>32</v>
      </c>
      <c r="Q502">
        <v>7.1</v>
      </c>
    </row>
    <row r="503" spans="1:17" hidden="1" x14ac:dyDescent="0.3">
      <c r="A503" t="s">
        <v>1993</v>
      </c>
      <c r="B503" t="s">
        <v>1994</v>
      </c>
      <c r="C503" s="1" t="str">
        <f t="shared" si="28"/>
        <v>12:0004</v>
      </c>
      <c r="D503" s="1" t="str">
        <f t="shared" si="29"/>
        <v>12:0029</v>
      </c>
      <c r="E503" t="s">
        <v>1995</v>
      </c>
      <c r="F503" t="s">
        <v>1996</v>
      </c>
      <c r="H503">
        <v>56.594009</v>
      </c>
      <c r="I503">
        <v>-131.10520149999999</v>
      </c>
      <c r="J503" s="1" t="str">
        <f t="shared" si="30"/>
        <v>Fluid (stream)</v>
      </c>
      <c r="K503" s="1" t="str">
        <f t="shared" si="31"/>
        <v>Untreated Water</v>
      </c>
      <c r="O503">
        <v>2.5000000000000001E-2</v>
      </c>
      <c r="P503">
        <v>28</v>
      </c>
      <c r="Q503">
        <v>7.1</v>
      </c>
    </row>
    <row r="504" spans="1:17" hidden="1" x14ac:dyDescent="0.3">
      <c r="A504" t="s">
        <v>1997</v>
      </c>
      <c r="B504" t="s">
        <v>1998</v>
      </c>
      <c r="C504" s="1" t="str">
        <f t="shared" si="28"/>
        <v>12:0004</v>
      </c>
      <c r="D504" s="1" t="str">
        <f t="shared" si="29"/>
        <v>12:0029</v>
      </c>
      <c r="E504" t="s">
        <v>1999</v>
      </c>
      <c r="F504" t="s">
        <v>2000</v>
      </c>
      <c r="H504">
        <v>56.597287700000003</v>
      </c>
      <c r="I504">
        <v>-131.106345</v>
      </c>
      <c r="J504" s="1" t="str">
        <f t="shared" si="30"/>
        <v>Fluid (stream)</v>
      </c>
      <c r="K504" s="1" t="str">
        <f t="shared" si="31"/>
        <v>Untreated Water</v>
      </c>
      <c r="O504">
        <v>2.5000000000000001E-2</v>
      </c>
      <c r="P504">
        <v>38</v>
      </c>
      <c r="Q504">
        <v>6.7</v>
      </c>
    </row>
    <row r="505" spans="1:17" hidden="1" x14ac:dyDescent="0.3">
      <c r="A505" t="s">
        <v>2001</v>
      </c>
      <c r="B505" t="s">
        <v>2002</v>
      </c>
      <c r="C505" s="1" t="str">
        <f t="shared" si="28"/>
        <v>12:0004</v>
      </c>
      <c r="D505" s="1" t="str">
        <f t="shared" si="29"/>
        <v>12:0029</v>
      </c>
      <c r="E505" t="s">
        <v>2003</v>
      </c>
      <c r="F505" t="s">
        <v>2004</v>
      </c>
      <c r="H505">
        <v>56.582974499999999</v>
      </c>
      <c r="I505">
        <v>-131.18400320000001</v>
      </c>
      <c r="J505" s="1" t="str">
        <f t="shared" si="30"/>
        <v>Fluid (stream)</v>
      </c>
      <c r="K505" s="1" t="str">
        <f t="shared" si="31"/>
        <v>Untreated Water</v>
      </c>
      <c r="O505">
        <v>0.25</v>
      </c>
      <c r="P505">
        <v>28</v>
      </c>
      <c r="Q505">
        <v>7.7</v>
      </c>
    </row>
    <row r="506" spans="1:17" hidden="1" x14ac:dyDescent="0.3">
      <c r="A506" t="s">
        <v>2005</v>
      </c>
      <c r="B506" t="s">
        <v>2006</v>
      </c>
      <c r="C506" s="1" t="str">
        <f t="shared" si="28"/>
        <v>12:0004</v>
      </c>
      <c r="D506" s="1" t="str">
        <f t="shared" si="29"/>
        <v>12:0029</v>
      </c>
      <c r="E506" t="s">
        <v>2007</v>
      </c>
      <c r="F506" t="s">
        <v>2008</v>
      </c>
      <c r="H506">
        <v>56.5757756</v>
      </c>
      <c r="I506">
        <v>-131.19674140000001</v>
      </c>
      <c r="J506" s="1" t="str">
        <f t="shared" si="30"/>
        <v>Fluid (stream)</v>
      </c>
      <c r="K506" s="1" t="str">
        <f t="shared" si="31"/>
        <v>Untreated Water</v>
      </c>
      <c r="O506">
        <v>2.5000000000000001E-2</v>
      </c>
      <c r="P506">
        <v>36</v>
      </c>
      <c r="Q506">
        <v>7.1</v>
      </c>
    </row>
    <row r="507" spans="1:17" hidden="1" x14ac:dyDescent="0.3">
      <c r="A507" t="s">
        <v>2009</v>
      </c>
      <c r="B507" t="s">
        <v>2010</v>
      </c>
      <c r="C507" s="1" t="str">
        <f t="shared" si="28"/>
        <v>12:0004</v>
      </c>
      <c r="D507" s="1" t="str">
        <f t="shared" si="29"/>
        <v>12:0029</v>
      </c>
      <c r="E507" t="s">
        <v>2011</v>
      </c>
      <c r="F507" t="s">
        <v>2012</v>
      </c>
      <c r="H507">
        <v>56.565472399999997</v>
      </c>
      <c r="I507">
        <v>-131.2422018</v>
      </c>
      <c r="J507" s="1" t="str">
        <f t="shared" si="30"/>
        <v>Fluid (stream)</v>
      </c>
      <c r="K507" s="1" t="str">
        <f t="shared" si="31"/>
        <v>Untreated Water</v>
      </c>
      <c r="O507">
        <v>0.31</v>
      </c>
      <c r="P507">
        <v>26</v>
      </c>
      <c r="Q507">
        <v>7.7</v>
      </c>
    </row>
    <row r="508" spans="1:17" hidden="1" x14ac:dyDescent="0.3">
      <c r="A508" t="s">
        <v>2013</v>
      </c>
      <c r="B508" t="s">
        <v>2014</v>
      </c>
      <c r="C508" s="1" t="str">
        <f t="shared" si="28"/>
        <v>12:0004</v>
      </c>
      <c r="D508" s="1" t="str">
        <f t="shared" si="29"/>
        <v>12:0029</v>
      </c>
      <c r="E508" t="s">
        <v>2015</v>
      </c>
      <c r="F508" t="s">
        <v>2016</v>
      </c>
      <c r="H508">
        <v>56.5832008</v>
      </c>
      <c r="I508">
        <v>-131.21591530000001</v>
      </c>
      <c r="J508" s="1" t="str">
        <f t="shared" si="30"/>
        <v>Fluid (stream)</v>
      </c>
      <c r="K508" s="1" t="str">
        <f t="shared" si="31"/>
        <v>Untreated Water</v>
      </c>
      <c r="O508">
        <v>7.0000000000000007E-2</v>
      </c>
      <c r="P508">
        <v>22</v>
      </c>
      <c r="Q508">
        <v>6.8</v>
      </c>
    </row>
    <row r="509" spans="1:17" hidden="1" x14ac:dyDescent="0.3">
      <c r="A509" t="s">
        <v>2017</v>
      </c>
      <c r="B509" t="s">
        <v>2018</v>
      </c>
      <c r="C509" s="1" t="str">
        <f t="shared" si="28"/>
        <v>12:0004</v>
      </c>
      <c r="D509" s="1" t="str">
        <f t="shared" si="29"/>
        <v>12:0029</v>
      </c>
      <c r="E509" t="s">
        <v>2019</v>
      </c>
      <c r="F509" t="s">
        <v>2020</v>
      </c>
      <c r="H509">
        <v>56.587514900000002</v>
      </c>
      <c r="I509">
        <v>-131.20226160000001</v>
      </c>
      <c r="J509" s="1" t="str">
        <f t="shared" si="30"/>
        <v>Fluid (stream)</v>
      </c>
      <c r="K509" s="1" t="str">
        <f t="shared" si="31"/>
        <v>Untreated Water</v>
      </c>
      <c r="O509">
        <v>0.05</v>
      </c>
      <c r="P509">
        <v>20</v>
      </c>
      <c r="Q509">
        <v>6.3</v>
      </c>
    </row>
    <row r="510" spans="1:17" hidden="1" x14ac:dyDescent="0.3">
      <c r="A510" t="s">
        <v>2021</v>
      </c>
      <c r="B510" t="s">
        <v>2022</v>
      </c>
      <c r="C510" s="1" t="str">
        <f t="shared" si="28"/>
        <v>12:0004</v>
      </c>
      <c r="D510" s="1" t="str">
        <f t="shared" si="29"/>
        <v>12:0029</v>
      </c>
      <c r="E510" t="s">
        <v>2023</v>
      </c>
      <c r="F510" t="s">
        <v>2024</v>
      </c>
      <c r="H510">
        <v>56.6066535</v>
      </c>
      <c r="I510">
        <v>-131.14710579999999</v>
      </c>
      <c r="J510" s="1" t="str">
        <f t="shared" si="30"/>
        <v>Fluid (stream)</v>
      </c>
      <c r="K510" s="1" t="str">
        <f t="shared" si="31"/>
        <v>Untreated Water</v>
      </c>
      <c r="O510">
        <v>0.06</v>
      </c>
      <c r="P510">
        <v>20</v>
      </c>
      <c r="Q510">
        <v>6.6</v>
      </c>
    </row>
    <row r="511" spans="1:17" hidden="1" x14ac:dyDescent="0.3">
      <c r="A511" t="s">
        <v>2025</v>
      </c>
      <c r="B511" t="s">
        <v>2026</v>
      </c>
      <c r="C511" s="1" t="str">
        <f t="shared" si="28"/>
        <v>12:0004</v>
      </c>
      <c r="D511" s="1" t="str">
        <f t="shared" si="29"/>
        <v>12:0029</v>
      </c>
      <c r="E511" t="s">
        <v>2027</v>
      </c>
      <c r="F511" t="s">
        <v>2028</v>
      </c>
      <c r="H511">
        <v>56.6223496</v>
      </c>
      <c r="I511">
        <v>-131.13383680000001</v>
      </c>
      <c r="J511" s="1" t="str">
        <f t="shared" si="30"/>
        <v>Fluid (stream)</v>
      </c>
      <c r="K511" s="1" t="str">
        <f t="shared" si="31"/>
        <v>Untreated Water</v>
      </c>
      <c r="O511">
        <v>0.15</v>
      </c>
      <c r="P511">
        <v>30</v>
      </c>
      <c r="Q511">
        <v>7</v>
      </c>
    </row>
    <row r="512" spans="1:17" hidden="1" x14ac:dyDescent="0.3">
      <c r="A512" t="s">
        <v>2029</v>
      </c>
      <c r="B512" t="s">
        <v>2030</v>
      </c>
      <c r="C512" s="1" t="str">
        <f t="shared" si="28"/>
        <v>12:0004</v>
      </c>
      <c r="D512" s="1" t="str">
        <f t="shared" si="29"/>
        <v>12:0029</v>
      </c>
      <c r="E512" t="s">
        <v>2031</v>
      </c>
      <c r="F512" t="s">
        <v>2032</v>
      </c>
      <c r="H512">
        <v>56.996746000000002</v>
      </c>
      <c r="I512">
        <v>-130.8742613</v>
      </c>
      <c r="J512" s="1" t="str">
        <f t="shared" si="30"/>
        <v>Fluid (stream)</v>
      </c>
      <c r="K512" s="1" t="str">
        <f t="shared" si="31"/>
        <v>Untreated Water</v>
      </c>
      <c r="O512">
        <v>2.5000000000000001E-2</v>
      </c>
      <c r="P512">
        <v>22</v>
      </c>
      <c r="Q512">
        <v>6.6</v>
      </c>
    </row>
    <row r="513" spans="1:17" hidden="1" x14ac:dyDescent="0.3">
      <c r="A513" t="s">
        <v>2033</v>
      </c>
      <c r="B513" t="s">
        <v>2034</v>
      </c>
      <c r="C513" s="1" t="str">
        <f t="shared" si="28"/>
        <v>12:0004</v>
      </c>
      <c r="D513" s="1" t="str">
        <f t="shared" si="29"/>
        <v>12:0029</v>
      </c>
      <c r="E513" t="s">
        <v>2035</v>
      </c>
      <c r="F513" t="s">
        <v>2036</v>
      </c>
      <c r="H513">
        <v>56.984538200000003</v>
      </c>
      <c r="I513">
        <v>-130.84497859999999</v>
      </c>
      <c r="J513" s="1" t="str">
        <f t="shared" si="30"/>
        <v>Fluid (stream)</v>
      </c>
      <c r="K513" s="1" t="str">
        <f t="shared" si="31"/>
        <v>Untreated Water</v>
      </c>
    </row>
    <row r="514" spans="1:17" hidden="1" x14ac:dyDescent="0.3">
      <c r="A514" t="s">
        <v>2037</v>
      </c>
      <c r="B514" t="s">
        <v>2038</v>
      </c>
      <c r="C514" s="1" t="str">
        <f t="shared" ref="C514:C577" si="32">HYPERLINK("http://geochem.nrcan.gc.ca/cdogs/content/bdl/bdl120004_e.htm", "12:0004")</f>
        <v>12:0004</v>
      </c>
      <c r="D514" s="1" t="str">
        <f t="shared" ref="D514:D577" si="33">HYPERLINK("http://geochem.nrcan.gc.ca/cdogs/content/svy/svy120029_e.htm", "12:0029")</f>
        <v>12:0029</v>
      </c>
      <c r="E514" t="s">
        <v>2035</v>
      </c>
      <c r="F514" t="s">
        <v>2039</v>
      </c>
      <c r="H514">
        <v>56.984538200000003</v>
      </c>
      <c r="I514">
        <v>-130.84497859999999</v>
      </c>
      <c r="J514" s="1" t="str">
        <f t="shared" ref="J514:J577" si="34">HYPERLINK("http://geochem.nrcan.gc.ca/cdogs/content/kwd/kwd020018_e.htm", "Fluid (stream)")</f>
        <v>Fluid (stream)</v>
      </c>
      <c r="K514" s="1" t="str">
        <f t="shared" ref="K514:K577" si="35">HYPERLINK("http://geochem.nrcan.gc.ca/cdogs/content/kwd/kwd080007_e.htm", "Untreated Water")</f>
        <v>Untreated Water</v>
      </c>
    </row>
    <row r="515" spans="1:17" hidden="1" x14ac:dyDescent="0.3">
      <c r="A515" t="s">
        <v>2040</v>
      </c>
      <c r="B515" t="s">
        <v>2041</v>
      </c>
      <c r="C515" s="1" t="str">
        <f t="shared" si="32"/>
        <v>12:0004</v>
      </c>
      <c r="D515" s="1" t="str">
        <f t="shared" si="33"/>
        <v>12:0029</v>
      </c>
      <c r="E515" t="s">
        <v>2042</v>
      </c>
      <c r="F515" t="s">
        <v>2043</v>
      </c>
      <c r="H515">
        <v>56.973841200000003</v>
      </c>
      <c r="I515">
        <v>-130.85440489999999</v>
      </c>
      <c r="J515" s="1" t="str">
        <f t="shared" si="34"/>
        <v>Fluid (stream)</v>
      </c>
      <c r="K515" s="1" t="str">
        <f t="shared" si="35"/>
        <v>Untreated Water</v>
      </c>
      <c r="O515">
        <v>2.5000000000000001E-2</v>
      </c>
      <c r="P515">
        <v>22</v>
      </c>
      <c r="Q515">
        <v>7.1</v>
      </c>
    </row>
    <row r="516" spans="1:17" hidden="1" x14ac:dyDescent="0.3">
      <c r="A516" t="s">
        <v>2044</v>
      </c>
      <c r="B516" t="s">
        <v>2045</v>
      </c>
      <c r="C516" s="1" t="str">
        <f t="shared" si="32"/>
        <v>12:0004</v>
      </c>
      <c r="D516" s="1" t="str">
        <f t="shared" si="33"/>
        <v>12:0029</v>
      </c>
      <c r="E516" t="s">
        <v>2046</v>
      </c>
      <c r="F516" t="s">
        <v>2047</v>
      </c>
      <c r="H516">
        <v>56.980625799999999</v>
      </c>
      <c r="I516">
        <v>-130.8336114</v>
      </c>
      <c r="J516" s="1" t="str">
        <f t="shared" si="34"/>
        <v>Fluid (stream)</v>
      </c>
      <c r="K516" s="1" t="str">
        <f t="shared" si="35"/>
        <v>Untreated Water</v>
      </c>
      <c r="O516">
        <v>0.05</v>
      </c>
      <c r="P516">
        <v>42</v>
      </c>
      <c r="Q516">
        <v>6.9</v>
      </c>
    </row>
    <row r="517" spans="1:17" hidden="1" x14ac:dyDescent="0.3">
      <c r="A517" t="s">
        <v>2048</v>
      </c>
      <c r="B517" t="s">
        <v>2049</v>
      </c>
      <c r="C517" s="1" t="str">
        <f t="shared" si="32"/>
        <v>12:0004</v>
      </c>
      <c r="D517" s="1" t="str">
        <f t="shared" si="33"/>
        <v>12:0029</v>
      </c>
      <c r="E517" t="s">
        <v>2050</v>
      </c>
      <c r="F517" t="s">
        <v>2051</v>
      </c>
      <c r="H517">
        <v>56.979905600000002</v>
      </c>
      <c r="I517">
        <v>-130.76554669999999</v>
      </c>
      <c r="J517" s="1" t="str">
        <f t="shared" si="34"/>
        <v>Fluid (stream)</v>
      </c>
      <c r="K517" s="1" t="str">
        <f t="shared" si="35"/>
        <v>Untreated Water</v>
      </c>
      <c r="O517">
        <v>0.09</v>
      </c>
      <c r="P517">
        <v>40</v>
      </c>
      <c r="Q517">
        <v>7.4</v>
      </c>
    </row>
    <row r="518" spans="1:17" hidden="1" x14ac:dyDescent="0.3">
      <c r="A518" t="s">
        <v>2052</v>
      </c>
      <c r="B518" t="s">
        <v>2053</v>
      </c>
      <c r="C518" s="1" t="str">
        <f t="shared" si="32"/>
        <v>12:0004</v>
      </c>
      <c r="D518" s="1" t="str">
        <f t="shared" si="33"/>
        <v>12:0029</v>
      </c>
      <c r="E518" t="s">
        <v>2054</v>
      </c>
      <c r="F518" t="s">
        <v>2055</v>
      </c>
      <c r="H518">
        <v>56.986452900000003</v>
      </c>
      <c r="I518">
        <v>-130.76256420000001</v>
      </c>
      <c r="J518" s="1" t="str">
        <f t="shared" si="34"/>
        <v>Fluid (stream)</v>
      </c>
      <c r="K518" s="1" t="str">
        <f t="shared" si="35"/>
        <v>Untreated Water</v>
      </c>
      <c r="O518">
        <v>2.5000000000000001E-2</v>
      </c>
      <c r="P518">
        <v>36</v>
      </c>
      <c r="Q518">
        <v>7.1</v>
      </c>
    </row>
    <row r="519" spans="1:17" hidden="1" x14ac:dyDescent="0.3">
      <c r="A519" t="s">
        <v>2056</v>
      </c>
      <c r="B519" t="s">
        <v>2057</v>
      </c>
      <c r="C519" s="1" t="str">
        <f t="shared" si="32"/>
        <v>12:0004</v>
      </c>
      <c r="D519" s="1" t="str">
        <f t="shared" si="33"/>
        <v>12:0029</v>
      </c>
      <c r="E519" t="s">
        <v>2058</v>
      </c>
      <c r="F519" t="s">
        <v>2059</v>
      </c>
      <c r="H519">
        <v>56.989828199999998</v>
      </c>
      <c r="I519">
        <v>-130.74739890000001</v>
      </c>
      <c r="J519" s="1" t="str">
        <f t="shared" si="34"/>
        <v>Fluid (stream)</v>
      </c>
      <c r="K519" s="1" t="str">
        <f t="shared" si="35"/>
        <v>Untreated Water</v>
      </c>
      <c r="O519">
        <v>0.35</v>
      </c>
      <c r="P519">
        <v>34</v>
      </c>
      <c r="Q519">
        <v>7.8</v>
      </c>
    </row>
    <row r="520" spans="1:17" hidden="1" x14ac:dyDescent="0.3">
      <c r="A520" t="s">
        <v>2060</v>
      </c>
      <c r="B520" t="s">
        <v>2061</v>
      </c>
      <c r="C520" s="1" t="str">
        <f t="shared" si="32"/>
        <v>12:0004</v>
      </c>
      <c r="D520" s="1" t="str">
        <f t="shared" si="33"/>
        <v>12:0029</v>
      </c>
      <c r="E520" t="s">
        <v>2062</v>
      </c>
      <c r="F520" t="s">
        <v>2063</v>
      </c>
      <c r="H520">
        <v>56.887702599999997</v>
      </c>
      <c r="I520">
        <v>-130.87517769999999</v>
      </c>
      <c r="J520" s="1" t="str">
        <f t="shared" si="34"/>
        <v>Fluid (stream)</v>
      </c>
      <c r="K520" s="1" t="str">
        <f t="shared" si="35"/>
        <v>Untreated Water</v>
      </c>
      <c r="O520">
        <v>0.08</v>
      </c>
      <c r="P520">
        <v>30</v>
      </c>
      <c r="Q520">
        <v>6.9</v>
      </c>
    </row>
    <row r="521" spans="1:17" hidden="1" x14ac:dyDescent="0.3">
      <c r="A521" t="s">
        <v>2064</v>
      </c>
      <c r="B521" t="s">
        <v>2065</v>
      </c>
      <c r="C521" s="1" t="str">
        <f t="shared" si="32"/>
        <v>12:0004</v>
      </c>
      <c r="D521" s="1" t="str">
        <f t="shared" si="33"/>
        <v>12:0029</v>
      </c>
      <c r="E521" t="s">
        <v>2066</v>
      </c>
      <c r="F521" t="s">
        <v>2067</v>
      </c>
      <c r="H521">
        <v>56.9856202</v>
      </c>
      <c r="I521">
        <v>-130.85870919999999</v>
      </c>
      <c r="J521" s="1" t="str">
        <f t="shared" si="34"/>
        <v>Fluid (stream)</v>
      </c>
      <c r="K521" s="1" t="str">
        <f t="shared" si="35"/>
        <v>Untreated Water</v>
      </c>
      <c r="O521">
        <v>2.5000000000000001E-2</v>
      </c>
      <c r="P521">
        <v>24</v>
      </c>
      <c r="Q521">
        <v>7.8</v>
      </c>
    </row>
    <row r="522" spans="1:17" hidden="1" x14ac:dyDescent="0.3">
      <c r="A522" t="s">
        <v>2068</v>
      </c>
      <c r="B522" t="s">
        <v>2069</v>
      </c>
      <c r="C522" s="1" t="str">
        <f t="shared" si="32"/>
        <v>12:0004</v>
      </c>
      <c r="D522" s="1" t="str">
        <f t="shared" si="33"/>
        <v>12:0029</v>
      </c>
      <c r="E522" t="s">
        <v>2070</v>
      </c>
      <c r="F522" t="s">
        <v>2071</v>
      </c>
      <c r="H522">
        <v>56.987793500000002</v>
      </c>
      <c r="I522">
        <v>-130.73216149999999</v>
      </c>
      <c r="J522" s="1" t="str">
        <f t="shared" si="34"/>
        <v>Fluid (stream)</v>
      </c>
      <c r="K522" s="1" t="str">
        <f t="shared" si="35"/>
        <v>Untreated Water</v>
      </c>
      <c r="O522">
        <v>2.5000000000000001E-2</v>
      </c>
      <c r="P522">
        <v>24</v>
      </c>
      <c r="Q522">
        <v>7.6</v>
      </c>
    </row>
    <row r="523" spans="1:17" hidden="1" x14ac:dyDescent="0.3">
      <c r="A523" t="s">
        <v>2072</v>
      </c>
      <c r="B523" t="s">
        <v>2073</v>
      </c>
      <c r="C523" s="1" t="str">
        <f t="shared" si="32"/>
        <v>12:0004</v>
      </c>
      <c r="D523" s="1" t="str">
        <f t="shared" si="33"/>
        <v>12:0029</v>
      </c>
      <c r="E523" t="s">
        <v>2074</v>
      </c>
      <c r="F523" t="s">
        <v>2075</v>
      </c>
      <c r="H523">
        <v>56.974625600000003</v>
      </c>
      <c r="I523">
        <v>-130.7576464</v>
      </c>
      <c r="J523" s="1" t="str">
        <f t="shared" si="34"/>
        <v>Fluid (stream)</v>
      </c>
      <c r="K523" s="1" t="str">
        <f t="shared" si="35"/>
        <v>Untreated Water</v>
      </c>
      <c r="O523">
        <v>2.5000000000000001E-2</v>
      </c>
      <c r="P523">
        <v>22</v>
      </c>
      <c r="Q523">
        <v>7.5</v>
      </c>
    </row>
    <row r="524" spans="1:17" hidden="1" x14ac:dyDescent="0.3">
      <c r="A524" t="s">
        <v>2076</v>
      </c>
      <c r="B524" t="s">
        <v>2077</v>
      </c>
      <c r="C524" s="1" t="str">
        <f t="shared" si="32"/>
        <v>12:0004</v>
      </c>
      <c r="D524" s="1" t="str">
        <f t="shared" si="33"/>
        <v>12:0029</v>
      </c>
      <c r="E524" t="s">
        <v>2078</v>
      </c>
      <c r="F524" t="s">
        <v>2079</v>
      </c>
      <c r="H524">
        <v>56.956967499999998</v>
      </c>
      <c r="I524">
        <v>-130.764826</v>
      </c>
      <c r="J524" s="1" t="str">
        <f t="shared" si="34"/>
        <v>Fluid (stream)</v>
      </c>
      <c r="K524" s="1" t="str">
        <f t="shared" si="35"/>
        <v>Untreated Water</v>
      </c>
      <c r="O524">
        <v>0.08</v>
      </c>
      <c r="P524">
        <v>30</v>
      </c>
      <c r="Q524">
        <v>7</v>
      </c>
    </row>
    <row r="525" spans="1:17" hidden="1" x14ac:dyDescent="0.3">
      <c r="A525" t="s">
        <v>2080</v>
      </c>
      <c r="B525" t="s">
        <v>2081</v>
      </c>
      <c r="C525" s="1" t="str">
        <f t="shared" si="32"/>
        <v>12:0004</v>
      </c>
      <c r="D525" s="1" t="str">
        <f t="shared" si="33"/>
        <v>12:0029</v>
      </c>
      <c r="E525" t="s">
        <v>2082</v>
      </c>
      <c r="F525" t="s">
        <v>2083</v>
      </c>
      <c r="H525">
        <v>56.889664799999998</v>
      </c>
      <c r="I525">
        <v>-130.8665421</v>
      </c>
      <c r="J525" s="1" t="str">
        <f t="shared" si="34"/>
        <v>Fluid (stream)</v>
      </c>
      <c r="K525" s="1" t="str">
        <f t="shared" si="35"/>
        <v>Untreated Water</v>
      </c>
      <c r="O525">
        <v>0.05</v>
      </c>
      <c r="P525">
        <v>42</v>
      </c>
      <c r="Q525">
        <v>7.3</v>
      </c>
    </row>
    <row r="526" spans="1:17" hidden="1" x14ac:dyDescent="0.3">
      <c r="A526" t="s">
        <v>2084</v>
      </c>
      <c r="B526" t="s">
        <v>2085</v>
      </c>
      <c r="C526" s="1" t="str">
        <f t="shared" si="32"/>
        <v>12:0004</v>
      </c>
      <c r="D526" s="1" t="str">
        <f t="shared" si="33"/>
        <v>12:0029</v>
      </c>
      <c r="E526" t="s">
        <v>2086</v>
      </c>
      <c r="F526" t="s">
        <v>2087</v>
      </c>
      <c r="H526">
        <v>56.910527199999997</v>
      </c>
      <c r="I526">
        <v>-130.8320195</v>
      </c>
      <c r="J526" s="1" t="str">
        <f t="shared" si="34"/>
        <v>Fluid (stream)</v>
      </c>
      <c r="K526" s="1" t="str">
        <f t="shared" si="35"/>
        <v>Untreated Water</v>
      </c>
      <c r="O526">
        <v>7.0000000000000007E-2</v>
      </c>
      <c r="P526">
        <v>36</v>
      </c>
      <c r="Q526">
        <v>7.4</v>
      </c>
    </row>
    <row r="527" spans="1:17" hidden="1" x14ac:dyDescent="0.3">
      <c r="A527" t="s">
        <v>2088</v>
      </c>
      <c r="B527" t="s">
        <v>2089</v>
      </c>
      <c r="C527" s="1" t="str">
        <f t="shared" si="32"/>
        <v>12:0004</v>
      </c>
      <c r="D527" s="1" t="str">
        <f t="shared" si="33"/>
        <v>12:0029</v>
      </c>
      <c r="E527" t="s">
        <v>2090</v>
      </c>
      <c r="F527" t="s">
        <v>2091</v>
      </c>
      <c r="H527">
        <v>56.909790899999997</v>
      </c>
      <c r="I527">
        <v>-130.83627050000001</v>
      </c>
      <c r="J527" s="1" t="str">
        <f t="shared" si="34"/>
        <v>Fluid (stream)</v>
      </c>
      <c r="K527" s="1" t="str">
        <f t="shared" si="35"/>
        <v>Untreated Water</v>
      </c>
      <c r="O527">
        <v>0.24</v>
      </c>
      <c r="P527">
        <v>64</v>
      </c>
      <c r="Q527">
        <v>7.8</v>
      </c>
    </row>
    <row r="528" spans="1:17" hidden="1" x14ac:dyDescent="0.3">
      <c r="A528" t="s">
        <v>2092</v>
      </c>
      <c r="B528" t="s">
        <v>2093</v>
      </c>
      <c r="C528" s="1" t="str">
        <f t="shared" si="32"/>
        <v>12:0004</v>
      </c>
      <c r="D528" s="1" t="str">
        <f t="shared" si="33"/>
        <v>12:0029</v>
      </c>
      <c r="E528" t="s">
        <v>2090</v>
      </c>
      <c r="F528" t="s">
        <v>2094</v>
      </c>
      <c r="H528">
        <v>56.909790899999997</v>
      </c>
      <c r="I528">
        <v>-130.83627050000001</v>
      </c>
      <c r="J528" s="1" t="str">
        <f t="shared" si="34"/>
        <v>Fluid (stream)</v>
      </c>
      <c r="K528" s="1" t="str">
        <f t="shared" si="35"/>
        <v>Untreated Water</v>
      </c>
      <c r="O528">
        <v>0.24</v>
      </c>
      <c r="P528">
        <v>70</v>
      </c>
      <c r="Q528">
        <v>8.1</v>
      </c>
    </row>
    <row r="529" spans="1:17" hidden="1" x14ac:dyDescent="0.3">
      <c r="A529" t="s">
        <v>2095</v>
      </c>
      <c r="B529" t="s">
        <v>2096</v>
      </c>
      <c r="C529" s="1" t="str">
        <f t="shared" si="32"/>
        <v>12:0004</v>
      </c>
      <c r="D529" s="1" t="str">
        <f t="shared" si="33"/>
        <v>12:0029</v>
      </c>
      <c r="E529" t="s">
        <v>2097</v>
      </c>
      <c r="F529" t="s">
        <v>2098</v>
      </c>
      <c r="H529">
        <v>56.920982199999997</v>
      </c>
      <c r="I529">
        <v>-130.81997820000001</v>
      </c>
      <c r="J529" s="1" t="str">
        <f t="shared" si="34"/>
        <v>Fluid (stream)</v>
      </c>
      <c r="K529" s="1" t="str">
        <f t="shared" si="35"/>
        <v>Untreated Water</v>
      </c>
      <c r="O529">
        <v>7.0000000000000007E-2</v>
      </c>
      <c r="P529">
        <v>46</v>
      </c>
      <c r="Q529">
        <v>8</v>
      </c>
    </row>
    <row r="530" spans="1:17" hidden="1" x14ac:dyDescent="0.3">
      <c r="A530" t="s">
        <v>2099</v>
      </c>
      <c r="B530" t="s">
        <v>2100</v>
      </c>
      <c r="C530" s="1" t="str">
        <f t="shared" si="32"/>
        <v>12:0004</v>
      </c>
      <c r="D530" s="1" t="str">
        <f t="shared" si="33"/>
        <v>12:0029</v>
      </c>
      <c r="E530" t="s">
        <v>2101</v>
      </c>
      <c r="F530" t="s">
        <v>2102</v>
      </c>
      <c r="H530">
        <v>56.920935</v>
      </c>
      <c r="I530">
        <v>-130.78456940000001</v>
      </c>
      <c r="J530" s="1" t="str">
        <f t="shared" si="34"/>
        <v>Fluid (stream)</v>
      </c>
      <c r="K530" s="1" t="str">
        <f t="shared" si="35"/>
        <v>Untreated Water</v>
      </c>
      <c r="O530">
        <v>7.0000000000000007E-2</v>
      </c>
      <c r="P530">
        <v>38</v>
      </c>
      <c r="Q530">
        <v>7.6</v>
      </c>
    </row>
    <row r="531" spans="1:17" hidden="1" x14ac:dyDescent="0.3">
      <c r="A531" t="s">
        <v>2103</v>
      </c>
      <c r="B531" t="s">
        <v>2104</v>
      </c>
      <c r="C531" s="1" t="str">
        <f t="shared" si="32"/>
        <v>12:0004</v>
      </c>
      <c r="D531" s="1" t="str">
        <f t="shared" si="33"/>
        <v>12:0029</v>
      </c>
      <c r="E531" t="s">
        <v>2105</v>
      </c>
      <c r="F531" t="s">
        <v>2106</v>
      </c>
      <c r="H531">
        <v>56.928025099999999</v>
      </c>
      <c r="I531">
        <v>-130.7578585</v>
      </c>
      <c r="J531" s="1" t="str">
        <f t="shared" si="34"/>
        <v>Fluid (stream)</v>
      </c>
      <c r="K531" s="1" t="str">
        <f t="shared" si="35"/>
        <v>Untreated Water</v>
      </c>
      <c r="O531">
        <v>0.06</v>
      </c>
      <c r="P531">
        <v>36</v>
      </c>
      <c r="Q531">
        <v>7.4</v>
      </c>
    </row>
    <row r="532" spans="1:17" hidden="1" x14ac:dyDescent="0.3">
      <c r="A532" t="s">
        <v>2107</v>
      </c>
      <c r="B532" t="s">
        <v>2108</v>
      </c>
      <c r="C532" s="1" t="str">
        <f t="shared" si="32"/>
        <v>12:0004</v>
      </c>
      <c r="D532" s="1" t="str">
        <f t="shared" si="33"/>
        <v>12:0029</v>
      </c>
      <c r="E532" t="s">
        <v>2109</v>
      </c>
      <c r="F532" t="s">
        <v>2110</v>
      </c>
      <c r="H532">
        <v>56.937565399999997</v>
      </c>
      <c r="I532">
        <v>-130.75608729999999</v>
      </c>
      <c r="J532" s="1" t="str">
        <f t="shared" si="34"/>
        <v>Fluid (stream)</v>
      </c>
      <c r="K532" s="1" t="str">
        <f t="shared" si="35"/>
        <v>Untreated Water</v>
      </c>
      <c r="O532">
        <v>0.45</v>
      </c>
      <c r="P532">
        <v>32</v>
      </c>
      <c r="Q532">
        <v>7.6</v>
      </c>
    </row>
    <row r="533" spans="1:17" hidden="1" x14ac:dyDescent="0.3">
      <c r="A533" t="s">
        <v>2111</v>
      </c>
      <c r="B533" t="s">
        <v>2112</v>
      </c>
      <c r="C533" s="1" t="str">
        <f t="shared" si="32"/>
        <v>12:0004</v>
      </c>
      <c r="D533" s="1" t="str">
        <f t="shared" si="33"/>
        <v>12:0029</v>
      </c>
      <c r="E533" t="s">
        <v>2113</v>
      </c>
      <c r="F533" t="s">
        <v>2114</v>
      </c>
      <c r="H533">
        <v>56.878867399999997</v>
      </c>
      <c r="I533">
        <v>-130.74690570000001</v>
      </c>
      <c r="J533" s="1" t="str">
        <f t="shared" si="34"/>
        <v>Fluid (stream)</v>
      </c>
      <c r="K533" s="1" t="str">
        <f t="shared" si="35"/>
        <v>Untreated Water</v>
      </c>
      <c r="O533">
        <v>0.08</v>
      </c>
      <c r="P533">
        <v>26</v>
      </c>
      <c r="Q533">
        <v>7.2</v>
      </c>
    </row>
    <row r="534" spans="1:17" hidden="1" x14ac:dyDescent="0.3">
      <c r="A534" t="s">
        <v>2115</v>
      </c>
      <c r="B534" t="s">
        <v>2116</v>
      </c>
      <c r="C534" s="1" t="str">
        <f t="shared" si="32"/>
        <v>12:0004</v>
      </c>
      <c r="D534" s="1" t="str">
        <f t="shared" si="33"/>
        <v>12:0029</v>
      </c>
      <c r="E534" t="s">
        <v>2117</v>
      </c>
      <c r="F534" t="s">
        <v>2118</v>
      </c>
      <c r="H534">
        <v>56.881739699999997</v>
      </c>
      <c r="I534">
        <v>-130.7528987</v>
      </c>
      <c r="J534" s="1" t="str">
        <f t="shared" si="34"/>
        <v>Fluid (stream)</v>
      </c>
      <c r="K534" s="1" t="str">
        <f t="shared" si="35"/>
        <v>Untreated Water</v>
      </c>
      <c r="O534">
        <v>2.5000000000000001E-2</v>
      </c>
      <c r="P534">
        <v>24</v>
      </c>
      <c r="Q534">
        <v>7.4</v>
      </c>
    </row>
    <row r="535" spans="1:17" hidden="1" x14ac:dyDescent="0.3">
      <c r="A535" t="s">
        <v>2119</v>
      </c>
      <c r="B535" t="s">
        <v>2120</v>
      </c>
      <c r="C535" s="1" t="str">
        <f t="shared" si="32"/>
        <v>12:0004</v>
      </c>
      <c r="D535" s="1" t="str">
        <f t="shared" si="33"/>
        <v>12:0029</v>
      </c>
      <c r="E535" t="s">
        <v>2121</v>
      </c>
      <c r="F535" t="s">
        <v>2122</v>
      </c>
      <c r="H535">
        <v>56.936383300000003</v>
      </c>
      <c r="I535">
        <v>-130.72674169999999</v>
      </c>
      <c r="J535" s="1" t="str">
        <f t="shared" si="34"/>
        <v>Fluid (stream)</v>
      </c>
      <c r="K535" s="1" t="str">
        <f t="shared" si="35"/>
        <v>Untreated Water</v>
      </c>
      <c r="O535">
        <v>0.13</v>
      </c>
      <c r="P535">
        <v>30</v>
      </c>
      <c r="Q535">
        <v>7.6</v>
      </c>
    </row>
    <row r="536" spans="1:17" hidden="1" x14ac:dyDescent="0.3">
      <c r="A536" t="s">
        <v>2123</v>
      </c>
      <c r="B536" t="s">
        <v>2124</v>
      </c>
      <c r="C536" s="1" t="str">
        <f t="shared" si="32"/>
        <v>12:0004</v>
      </c>
      <c r="D536" s="1" t="str">
        <f t="shared" si="33"/>
        <v>12:0029</v>
      </c>
      <c r="E536" t="s">
        <v>2125</v>
      </c>
      <c r="F536" t="s">
        <v>2126</v>
      </c>
      <c r="H536">
        <v>56.918008</v>
      </c>
      <c r="I536">
        <v>-130.73586700000001</v>
      </c>
      <c r="J536" s="1" t="str">
        <f t="shared" si="34"/>
        <v>Fluid (stream)</v>
      </c>
      <c r="K536" s="1" t="str">
        <f t="shared" si="35"/>
        <v>Untreated Water</v>
      </c>
      <c r="O536">
        <v>0.05</v>
      </c>
      <c r="P536">
        <v>20</v>
      </c>
      <c r="Q536">
        <v>7.4</v>
      </c>
    </row>
    <row r="537" spans="1:17" hidden="1" x14ac:dyDescent="0.3">
      <c r="A537" t="s">
        <v>2127</v>
      </c>
      <c r="B537" t="s">
        <v>2128</v>
      </c>
      <c r="C537" s="1" t="str">
        <f t="shared" si="32"/>
        <v>12:0004</v>
      </c>
      <c r="D537" s="1" t="str">
        <f t="shared" si="33"/>
        <v>12:0029</v>
      </c>
      <c r="E537" t="s">
        <v>2129</v>
      </c>
      <c r="F537" t="s">
        <v>2130</v>
      </c>
      <c r="H537">
        <v>56.920490600000001</v>
      </c>
      <c r="I537">
        <v>-130.72267400000001</v>
      </c>
      <c r="J537" s="1" t="str">
        <f t="shared" si="34"/>
        <v>Fluid (stream)</v>
      </c>
      <c r="K537" s="1" t="str">
        <f t="shared" si="35"/>
        <v>Untreated Water</v>
      </c>
      <c r="O537">
        <v>0.09</v>
      </c>
      <c r="P537">
        <v>32</v>
      </c>
      <c r="Q537">
        <v>7.4</v>
      </c>
    </row>
    <row r="538" spans="1:17" hidden="1" x14ac:dyDescent="0.3">
      <c r="A538" t="s">
        <v>2131</v>
      </c>
      <c r="B538" t="s">
        <v>2132</v>
      </c>
      <c r="C538" s="1" t="str">
        <f t="shared" si="32"/>
        <v>12:0004</v>
      </c>
      <c r="D538" s="1" t="str">
        <f t="shared" si="33"/>
        <v>12:0029</v>
      </c>
      <c r="E538" t="s">
        <v>2133</v>
      </c>
      <c r="F538" t="s">
        <v>2134</v>
      </c>
      <c r="H538">
        <v>56.913187299999997</v>
      </c>
      <c r="I538">
        <v>-130.71667110000001</v>
      </c>
      <c r="J538" s="1" t="str">
        <f t="shared" si="34"/>
        <v>Fluid (stream)</v>
      </c>
      <c r="K538" s="1" t="str">
        <f t="shared" si="35"/>
        <v>Untreated Water</v>
      </c>
      <c r="O538">
        <v>0.17</v>
      </c>
      <c r="P538">
        <v>30</v>
      </c>
      <c r="Q538">
        <v>7.5</v>
      </c>
    </row>
    <row r="539" spans="1:17" hidden="1" x14ac:dyDescent="0.3">
      <c r="A539" t="s">
        <v>2135</v>
      </c>
      <c r="B539" t="s">
        <v>2136</v>
      </c>
      <c r="C539" s="1" t="str">
        <f t="shared" si="32"/>
        <v>12:0004</v>
      </c>
      <c r="D539" s="1" t="str">
        <f t="shared" si="33"/>
        <v>12:0029</v>
      </c>
      <c r="E539" t="s">
        <v>2137</v>
      </c>
      <c r="F539" t="s">
        <v>2138</v>
      </c>
      <c r="H539">
        <v>56.903734399999998</v>
      </c>
      <c r="I539">
        <v>-130.6942981</v>
      </c>
      <c r="J539" s="1" t="str">
        <f t="shared" si="34"/>
        <v>Fluid (stream)</v>
      </c>
      <c r="K539" s="1" t="str">
        <f t="shared" si="35"/>
        <v>Untreated Water</v>
      </c>
      <c r="O539">
        <v>0.37</v>
      </c>
      <c r="P539">
        <v>32</v>
      </c>
      <c r="Q539">
        <v>7.5</v>
      </c>
    </row>
    <row r="540" spans="1:17" hidden="1" x14ac:dyDescent="0.3">
      <c r="A540" t="s">
        <v>2139</v>
      </c>
      <c r="B540" t="s">
        <v>2140</v>
      </c>
      <c r="C540" s="1" t="str">
        <f t="shared" si="32"/>
        <v>12:0004</v>
      </c>
      <c r="D540" s="1" t="str">
        <f t="shared" si="33"/>
        <v>12:0029</v>
      </c>
      <c r="E540" t="s">
        <v>2141</v>
      </c>
      <c r="F540" t="s">
        <v>2142</v>
      </c>
      <c r="H540">
        <v>56.882150899999999</v>
      </c>
      <c r="I540">
        <v>-130.67571269999999</v>
      </c>
      <c r="J540" s="1" t="str">
        <f t="shared" si="34"/>
        <v>Fluid (stream)</v>
      </c>
      <c r="K540" s="1" t="str">
        <f t="shared" si="35"/>
        <v>Untreated Water</v>
      </c>
      <c r="O540">
        <v>0.05</v>
      </c>
      <c r="P540">
        <v>22</v>
      </c>
      <c r="Q540">
        <v>7.3</v>
      </c>
    </row>
    <row r="541" spans="1:17" hidden="1" x14ac:dyDescent="0.3">
      <c r="A541" t="s">
        <v>2143</v>
      </c>
      <c r="B541" t="s">
        <v>2144</v>
      </c>
      <c r="C541" s="1" t="str">
        <f t="shared" si="32"/>
        <v>12:0004</v>
      </c>
      <c r="D541" s="1" t="str">
        <f t="shared" si="33"/>
        <v>12:0029</v>
      </c>
      <c r="E541" t="s">
        <v>2145</v>
      </c>
      <c r="F541" t="s">
        <v>2146</v>
      </c>
      <c r="H541">
        <v>56.914224599999997</v>
      </c>
      <c r="I541">
        <v>-130.6338303</v>
      </c>
      <c r="J541" s="1" t="str">
        <f t="shared" si="34"/>
        <v>Fluid (stream)</v>
      </c>
      <c r="K541" s="1" t="str">
        <f t="shared" si="35"/>
        <v>Untreated Water</v>
      </c>
      <c r="O541">
        <v>2.5000000000000001E-2</v>
      </c>
      <c r="P541">
        <v>20</v>
      </c>
      <c r="Q541">
        <v>7.2</v>
      </c>
    </row>
    <row r="542" spans="1:17" hidden="1" x14ac:dyDescent="0.3">
      <c r="A542" t="s">
        <v>2147</v>
      </c>
      <c r="B542" t="s">
        <v>2148</v>
      </c>
      <c r="C542" s="1" t="str">
        <f t="shared" si="32"/>
        <v>12:0004</v>
      </c>
      <c r="D542" s="1" t="str">
        <f t="shared" si="33"/>
        <v>12:0029</v>
      </c>
      <c r="E542" t="s">
        <v>2149</v>
      </c>
      <c r="F542" t="s">
        <v>2150</v>
      </c>
      <c r="H542">
        <v>56.911500699999998</v>
      </c>
      <c r="I542">
        <v>-130.62911260000001</v>
      </c>
      <c r="J542" s="1" t="str">
        <f t="shared" si="34"/>
        <v>Fluid (stream)</v>
      </c>
      <c r="K542" s="1" t="str">
        <f t="shared" si="35"/>
        <v>Untreated Water</v>
      </c>
      <c r="O542">
        <v>0.05</v>
      </c>
      <c r="P542">
        <v>24</v>
      </c>
      <c r="Q542">
        <v>7</v>
      </c>
    </row>
    <row r="543" spans="1:17" hidden="1" x14ac:dyDescent="0.3">
      <c r="A543" t="s">
        <v>2151</v>
      </c>
      <c r="B543" t="s">
        <v>2152</v>
      </c>
      <c r="C543" s="1" t="str">
        <f t="shared" si="32"/>
        <v>12:0004</v>
      </c>
      <c r="D543" s="1" t="str">
        <f t="shared" si="33"/>
        <v>12:0029</v>
      </c>
      <c r="E543" t="s">
        <v>2153</v>
      </c>
      <c r="F543" t="s">
        <v>2154</v>
      </c>
      <c r="H543">
        <v>56.885939299999997</v>
      </c>
      <c r="I543">
        <v>-130.6283473</v>
      </c>
      <c r="J543" s="1" t="str">
        <f t="shared" si="34"/>
        <v>Fluid (stream)</v>
      </c>
      <c r="K543" s="1" t="str">
        <f t="shared" si="35"/>
        <v>Untreated Water</v>
      </c>
      <c r="O543">
        <v>2.5000000000000001E-2</v>
      </c>
      <c r="P543">
        <v>28</v>
      </c>
      <c r="Q543">
        <v>7.2</v>
      </c>
    </row>
    <row r="544" spans="1:17" hidden="1" x14ac:dyDescent="0.3">
      <c r="A544" t="s">
        <v>2155</v>
      </c>
      <c r="B544" t="s">
        <v>2156</v>
      </c>
      <c r="C544" s="1" t="str">
        <f t="shared" si="32"/>
        <v>12:0004</v>
      </c>
      <c r="D544" s="1" t="str">
        <f t="shared" si="33"/>
        <v>12:0029</v>
      </c>
      <c r="E544" t="s">
        <v>2157</v>
      </c>
      <c r="F544" t="s">
        <v>2158</v>
      </c>
      <c r="H544">
        <v>56.868302300000003</v>
      </c>
      <c r="I544">
        <v>-130.64203610000001</v>
      </c>
      <c r="J544" s="1" t="str">
        <f t="shared" si="34"/>
        <v>Fluid (stream)</v>
      </c>
      <c r="K544" s="1" t="str">
        <f t="shared" si="35"/>
        <v>Untreated Water</v>
      </c>
      <c r="O544">
        <v>0.08</v>
      </c>
      <c r="P544">
        <v>34</v>
      </c>
      <c r="Q544">
        <v>7.1</v>
      </c>
    </row>
    <row r="545" spans="1:17" hidden="1" x14ac:dyDescent="0.3">
      <c r="A545" t="s">
        <v>2159</v>
      </c>
      <c r="B545" t="s">
        <v>2160</v>
      </c>
      <c r="C545" s="1" t="str">
        <f t="shared" si="32"/>
        <v>12:0004</v>
      </c>
      <c r="D545" s="1" t="str">
        <f t="shared" si="33"/>
        <v>12:0029</v>
      </c>
      <c r="E545" t="s">
        <v>2161</v>
      </c>
      <c r="F545" t="s">
        <v>2162</v>
      </c>
      <c r="H545">
        <v>56.857036999999998</v>
      </c>
      <c r="I545">
        <v>-130.652795</v>
      </c>
      <c r="J545" s="1" t="str">
        <f t="shared" si="34"/>
        <v>Fluid (stream)</v>
      </c>
      <c r="K545" s="1" t="str">
        <f t="shared" si="35"/>
        <v>Untreated Water</v>
      </c>
      <c r="O545">
        <v>0.1</v>
      </c>
      <c r="P545">
        <v>22</v>
      </c>
      <c r="Q545">
        <v>6.9</v>
      </c>
    </row>
    <row r="546" spans="1:17" hidden="1" x14ac:dyDescent="0.3">
      <c r="A546" t="s">
        <v>2163</v>
      </c>
      <c r="B546" t="s">
        <v>2164</v>
      </c>
      <c r="C546" s="1" t="str">
        <f t="shared" si="32"/>
        <v>12:0004</v>
      </c>
      <c r="D546" s="1" t="str">
        <f t="shared" si="33"/>
        <v>12:0029</v>
      </c>
      <c r="E546" t="s">
        <v>2161</v>
      </c>
      <c r="F546" t="s">
        <v>2165</v>
      </c>
      <c r="H546">
        <v>56.857036999999998</v>
      </c>
      <c r="I546">
        <v>-130.652795</v>
      </c>
      <c r="J546" s="1" t="str">
        <f t="shared" si="34"/>
        <v>Fluid (stream)</v>
      </c>
      <c r="K546" s="1" t="str">
        <f t="shared" si="35"/>
        <v>Untreated Water</v>
      </c>
      <c r="O546">
        <v>0.06</v>
      </c>
      <c r="P546">
        <v>20</v>
      </c>
      <c r="Q546">
        <v>6.7</v>
      </c>
    </row>
    <row r="547" spans="1:17" hidden="1" x14ac:dyDescent="0.3">
      <c r="A547" t="s">
        <v>2166</v>
      </c>
      <c r="B547" t="s">
        <v>2167</v>
      </c>
      <c r="C547" s="1" t="str">
        <f t="shared" si="32"/>
        <v>12:0004</v>
      </c>
      <c r="D547" s="1" t="str">
        <f t="shared" si="33"/>
        <v>12:0029</v>
      </c>
      <c r="E547" t="s">
        <v>2168</v>
      </c>
      <c r="F547" t="s">
        <v>2169</v>
      </c>
      <c r="H547">
        <v>56.8480256</v>
      </c>
      <c r="I547">
        <v>-130.63841160000001</v>
      </c>
      <c r="J547" s="1" t="str">
        <f t="shared" si="34"/>
        <v>Fluid (stream)</v>
      </c>
      <c r="K547" s="1" t="str">
        <f t="shared" si="35"/>
        <v>Untreated Water</v>
      </c>
      <c r="O547">
        <v>0.05</v>
      </c>
      <c r="P547">
        <v>26</v>
      </c>
      <c r="Q547">
        <v>7.4</v>
      </c>
    </row>
    <row r="548" spans="1:17" hidden="1" x14ac:dyDescent="0.3">
      <c r="A548" t="s">
        <v>2170</v>
      </c>
      <c r="B548" t="s">
        <v>2171</v>
      </c>
      <c r="C548" s="1" t="str">
        <f t="shared" si="32"/>
        <v>12:0004</v>
      </c>
      <c r="D548" s="1" t="str">
        <f t="shared" si="33"/>
        <v>12:0029</v>
      </c>
      <c r="E548" t="s">
        <v>2172</v>
      </c>
      <c r="F548" t="s">
        <v>2173</v>
      </c>
      <c r="H548">
        <v>56.836050700000001</v>
      </c>
      <c r="I548">
        <v>-130.65392130000001</v>
      </c>
      <c r="J548" s="1" t="str">
        <f t="shared" si="34"/>
        <v>Fluid (stream)</v>
      </c>
      <c r="K548" s="1" t="str">
        <f t="shared" si="35"/>
        <v>Untreated Water</v>
      </c>
      <c r="O548">
        <v>2.5000000000000001E-2</v>
      </c>
      <c r="P548">
        <v>30</v>
      </c>
      <c r="Q548">
        <v>7</v>
      </c>
    </row>
    <row r="549" spans="1:17" hidden="1" x14ac:dyDescent="0.3">
      <c r="A549" t="s">
        <v>2174</v>
      </c>
      <c r="B549" t="s">
        <v>2175</v>
      </c>
      <c r="C549" s="1" t="str">
        <f t="shared" si="32"/>
        <v>12:0004</v>
      </c>
      <c r="D549" s="1" t="str">
        <f t="shared" si="33"/>
        <v>12:0029</v>
      </c>
      <c r="E549" t="s">
        <v>2176</v>
      </c>
      <c r="F549" t="s">
        <v>2177</v>
      </c>
      <c r="H549">
        <v>56.830513099999997</v>
      </c>
      <c r="I549">
        <v>-130.61706290000001</v>
      </c>
      <c r="J549" s="1" t="str">
        <f t="shared" si="34"/>
        <v>Fluid (stream)</v>
      </c>
      <c r="K549" s="1" t="str">
        <f t="shared" si="35"/>
        <v>Untreated Water</v>
      </c>
      <c r="O549">
        <v>2.5000000000000001E-2</v>
      </c>
      <c r="P549">
        <v>24</v>
      </c>
      <c r="Q549">
        <v>6.9</v>
      </c>
    </row>
    <row r="550" spans="1:17" hidden="1" x14ac:dyDescent="0.3">
      <c r="A550" t="s">
        <v>2178</v>
      </c>
      <c r="B550" t="s">
        <v>2179</v>
      </c>
      <c r="C550" s="1" t="str">
        <f t="shared" si="32"/>
        <v>12:0004</v>
      </c>
      <c r="D550" s="1" t="str">
        <f t="shared" si="33"/>
        <v>12:0029</v>
      </c>
      <c r="E550" t="s">
        <v>2180</v>
      </c>
      <c r="F550" t="s">
        <v>2181</v>
      </c>
      <c r="H550">
        <v>56.805547599999997</v>
      </c>
      <c r="I550">
        <v>-130.61811890000001</v>
      </c>
      <c r="J550" s="1" t="str">
        <f t="shared" si="34"/>
        <v>Fluid (stream)</v>
      </c>
      <c r="K550" s="1" t="str">
        <f t="shared" si="35"/>
        <v>Untreated Water</v>
      </c>
      <c r="O550">
        <v>0.09</v>
      </c>
      <c r="P550">
        <v>20</v>
      </c>
      <c r="Q550">
        <v>6.2</v>
      </c>
    </row>
    <row r="551" spans="1:17" hidden="1" x14ac:dyDescent="0.3">
      <c r="A551" t="s">
        <v>2182</v>
      </c>
      <c r="B551" t="s">
        <v>2183</v>
      </c>
      <c r="C551" s="1" t="str">
        <f t="shared" si="32"/>
        <v>12:0004</v>
      </c>
      <c r="D551" s="1" t="str">
        <f t="shared" si="33"/>
        <v>12:0029</v>
      </c>
      <c r="E551" t="s">
        <v>2184</v>
      </c>
      <c r="F551" t="s">
        <v>2185</v>
      </c>
      <c r="H551">
        <v>56.803830499999997</v>
      </c>
      <c r="I551">
        <v>-130.7333806</v>
      </c>
      <c r="J551" s="1" t="str">
        <f t="shared" si="34"/>
        <v>Fluid (stream)</v>
      </c>
      <c r="K551" s="1" t="str">
        <f t="shared" si="35"/>
        <v>Untreated Water</v>
      </c>
      <c r="O551">
        <v>0.15</v>
      </c>
      <c r="P551">
        <v>10</v>
      </c>
      <c r="Q551">
        <v>6.9</v>
      </c>
    </row>
    <row r="552" spans="1:17" hidden="1" x14ac:dyDescent="0.3">
      <c r="A552" t="s">
        <v>2186</v>
      </c>
      <c r="B552" t="s">
        <v>2187</v>
      </c>
      <c r="C552" s="1" t="str">
        <f t="shared" si="32"/>
        <v>12:0004</v>
      </c>
      <c r="D552" s="1" t="str">
        <f t="shared" si="33"/>
        <v>12:0029</v>
      </c>
      <c r="E552" t="s">
        <v>2188</v>
      </c>
      <c r="F552" t="s">
        <v>2189</v>
      </c>
      <c r="H552">
        <v>56.798085999999998</v>
      </c>
      <c r="I552">
        <v>-130.74004310000001</v>
      </c>
      <c r="J552" s="1" t="str">
        <f t="shared" si="34"/>
        <v>Fluid (stream)</v>
      </c>
      <c r="K552" s="1" t="str">
        <f t="shared" si="35"/>
        <v>Untreated Water</v>
      </c>
      <c r="O552">
        <v>0.11</v>
      </c>
      <c r="P552">
        <v>20</v>
      </c>
      <c r="Q552">
        <v>6.9</v>
      </c>
    </row>
    <row r="553" spans="1:17" hidden="1" x14ac:dyDescent="0.3">
      <c r="A553" t="s">
        <v>2190</v>
      </c>
      <c r="B553" t="s">
        <v>2191</v>
      </c>
      <c r="C553" s="1" t="str">
        <f t="shared" si="32"/>
        <v>12:0004</v>
      </c>
      <c r="D553" s="1" t="str">
        <f t="shared" si="33"/>
        <v>12:0029</v>
      </c>
      <c r="E553" t="s">
        <v>2192</v>
      </c>
      <c r="F553" t="s">
        <v>2193</v>
      </c>
      <c r="H553">
        <v>56.812086700000002</v>
      </c>
      <c r="I553">
        <v>-130.70474859999999</v>
      </c>
      <c r="J553" s="1" t="str">
        <f t="shared" si="34"/>
        <v>Fluid (stream)</v>
      </c>
      <c r="K553" s="1" t="str">
        <f t="shared" si="35"/>
        <v>Untreated Water</v>
      </c>
      <c r="O553">
        <v>0.11</v>
      </c>
      <c r="P553">
        <v>20</v>
      </c>
      <c r="Q553">
        <v>6.7</v>
      </c>
    </row>
    <row r="554" spans="1:17" hidden="1" x14ac:dyDescent="0.3">
      <c r="A554" t="s">
        <v>2194</v>
      </c>
      <c r="B554" t="s">
        <v>2195</v>
      </c>
      <c r="C554" s="1" t="str">
        <f t="shared" si="32"/>
        <v>12:0004</v>
      </c>
      <c r="D554" s="1" t="str">
        <f t="shared" si="33"/>
        <v>12:0029</v>
      </c>
      <c r="E554" t="s">
        <v>2196</v>
      </c>
      <c r="F554" t="s">
        <v>2197</v>
      </c>
      <c r="H554">
        <v>56.8130332</v>
      </c>
      <c r="I554">
        <v>-130.65846260000001</v>
      </c>
      <c r="J554" s="1" t="str">
        <f t="shared" si="34"/>
        <v>Fluid (stream)</v>
      </c>
      <c r="K554" s="1" t="str">
        <f t="shared" si="35"/>
        <v>Untreated Water</v>
      </c>
      <c r="O554">
        <v>0.16</v>
      </c>
      <c r="P554">
        <v>24</v>
      </c>
      <c r="Q554">
        <v>6.4</v>
      </c>
    </row>
    <row r="555" spans="1:17" hidden="1" x14ac:dyDescent="0.3">
      <c r="A555" t="s">
        <v>2198</v>
      </c>
      <c r="B555" t="s">
        <v>2199</v>
      </c>
      <c r="C555" s="1" t="str">
        <f t="shared" si="32"/>
        <v>12:0004</v>
      </c>
      <c r="D555" s="1" t="str">
        <f t="shared" si="33"/>
        <v>12:0029</v>
      </c>
      <c r="E555" t="s">
        <v>2200</v>
      </c>
      <c r="F555" t="s">
        <v>2201</v>
      </c>
      <c r="H555">
        <v>56.786715100000002</v>
      </c>
      <c r="I555">
        <v>-130.65848170000001</v>
      </c>
      <c r="J555" s="1" t="str">
        <f t="shared" si="34"/>
        <v>Fluid (stream)</v>
      </c>
      <c r="K555" s="1" t="str">
        <f t="shared" si="35"/>
        <v>Untreated Water</v>
      </c>
      <c r="O555">
        <v>2.5000000000000001E-2</v>
      </c>
      <c r="P555">
        <v>24</v>
      </c>
      <c r="Q555">
        <v>6.8</v>
      </c>
    </row>
    <row r="556" spans="1:17" hidden="1" x14ac:dyDescent="0.3">
      <c r="A556" t="s">
        <v>2202</v>
      </c>
      <c r="B556" t="s">
        <v>2203</v>
      </c>
      <c r="C556" s="1" t="str">
        <f t="shared" si="32"/>
        <v>12:0004</v>
      </c>
      <c r="D556" s="1" t="str">
        <f t="shared" si="33"/>
        <v>12:0029</v>
      </c>
      <c r="E556" t="s">
        <v>2204</v>
      </c>
      <c r="F556" t="s">
        <v>2205</v>
      </c>
      <c r="H556">
        <v>56.767634299999997</v>
      </c>
      <c r="I556">
        <v>-130.6656102</v>
      </c>
      <c r="J556" s="1" t="str">
        <f t="shared" si="34"/>
        <v>Fluid (stream)</v>
      </c>
      <c r="K556" s="1" t="str">
        <f t="shared" si="35"/>
        <v>Untreated Water</v>
      </c>
      <c r="O556">
        <v>0.05</v>
      </c>
      <c r="P556">
        <v>26</v>
      </c>
      <c r="Q556">
        <v>7.2</v>
      </c>
    </row>
    <row r="557" spans="1:17" hidden="1" x14ac:dyDescent="0.3">
      <c r="A557" t="s">
        <v>2206</v>
      </c>
      <c r="B557" t="s">
        <v>2207</v>
      </c>
      <c r="C557" s="1" t="str">
        <f t="shared" si="32"/>
        <v>12:0004</v>
      </c>
      <c r="D557" s="1" t="str">
        <f t="shared" si="33"/>
        <v>12:0029</v>
      </c>
      <c r="E557" t="s">
        <v>2208</v>
      </c>
      <c r="F557" t="s">
        <v>2209</v>
      </c>
      <c r="H557">
        <v>56.757898699999998</v>
      </c>
      <c r="I557">
        <v>-130.60840049999999</v>
      </c>
      <c r="J557" s="1" t="str">
        <f t="shared" si="34"/>
        <v>Fluid (stream)</v>
      </c>
      <c r="K557" s="1" t="str">
        <f t="shared" si="35"/>
        <v>Untreated Water</v>
      </c>
      <c r="O557">
        <v>2.5000000000000001E-2</v>
      </c>
      <c r="P557">
        <v>52</v>
      </c>
      <c r="Q557">
        <v>7.5</v>
      </c>
    </row>
    <row r="558" spans="1:17" hidden="1" x14ac:dyDescent="0.3">
      <c r="A558" t="s">
        <v>2210</v>
      </c>
      <c r="B558" t="s">
        <v>2211</v>
      </c>
      <c r="C558" s="1" t="str">
        <f t="shared" si="32"/>
        <v>12:0004</v>
      </c>
      <c r="D558" s="1" t="str">
        <f t="shared" si="33"/>
        <v>12:0029</v>
      </c>
      <c r="E558" t="s">
        <v>2212</v>
      </c>
      <c r="F558" t="s">
        <v>2213</v>
      </c>
      <c r="H558">
        <v>56.756249699999998</v>
      </c>
      <c r="I558">
        <v>-130.58912659999999</v>
      </c>
      <c r="J558" s="1" t="str">
        <f t="shared" si="34"/>
        <v>Fluid (stream)</v>
      </c>
      <c r="K558" s="1" t="str">
        <f t="shared" si="35"/>
        <v>Untreated Water</v>
      </c>
      <c r="O558">
        <v>0.12</v>
      </c>
      <c r="P558">
        <v>74</v>
      </c>
      <c r="Q558">
        <v>7.6</v>
      </c>
    </row>
    <row r="559" spans="1:17" hidden="1" x14ac:dyDescent="0.3">
      <c r="A559" t="s">
        <v>2214</v>
      </c>
      <c r="B559" t="s">
        <v>2215</v>
      </c>
      <c r="C559" s="1" t="str">
        <f t="shared" si="32"/>
        <v>12:0004</v>
      </c>
      <c r="D559" s="1" t="str">
        <f t="shared" si="33"/>
        <v>12:0029</v>
      </c>
      <c r="E559" t="s">
        <v>2216</v>
      </c>
      <c r="F559" t="s">
        <v>2217</v>
      </c>
      <c r="H559">
        <v>56.777442399999998</v>
      </c>
      <c r="I559">
        <v>-130.56951359999999</v>
      </c>
      <c r="J559" s="1" t="str">
        <f t="shared" si="34"/>
        <v>Fluid (stream)</v>
      </c>
      <c r="K559" s="1" t="str">
        <f t="shared" si="35"/>
        <v>Untreated Water</v>
      </c>
      <c r="O559">
        <v>2.5000000000000001E-2</v>
      </c>
      <c r="P559">
        <v>50</v>
      </c>
      <c r="Q559">
        <v>7.4</v>
      </c>
    </row>
    <row r="560" spans="1:17" hidden="1" x14ac:dyDescent="0.3">
      <c r="A560" t="s">
        <v>2218</v>
      </c>
      <c r="B560" t="s">
        <v>2219</v>
      </c>
      <c r="C560" s="1" t="str">
        <f t="shared" si="32"/>
        <v>12:0004</v>
      </c>
      <c r="D560" s="1" t="str">
        <f t="shared" si="33"/>
        <v>12:0029</v>
      </c>
      <c r="E560" t="s">
        <v>2220</v>
      </c>
      <c r="F560" t="s">
        <v>2221</v>
      </c>
      <c r="H560">
        <v>56.794088199999997</v>
      </c>
      <c r="I560">
        <v>-130.58049030000001</v>
      </c>
      <c r="J560" s="1" t="str">
        <f t="shared" si="34"/>
        <v>Fluid (stream)</v>
      </c>
      <c r="K560" s="1" t="str">
        <f t="shared" si="35"/>
        <v>Untreated Water</v>
      </c>
    </row>
    <row r="561" spans="1:17" hidden="1" x14ac:dyDescent="0.3">
      <c r="A561" t="s">
        <v>2222</v>
      </c>
      <c r="B561" t="s">
        <v>2223</v>
      </c>
      <c r="C561" s="1" t="str">
        <f t="shared" si="32"/>
        <v>12:0004</v>
      </c>
      <c r="D561" s="1" t="str">
        <f t="shared" si="33"/>
        <v>12:0029</v>
      </c>
      <c r="E561" t="s">
        <v>2224</v>
      </c>
      <c r="F561" t="s">
        <v>2225</v>
      </c>
      <c r="H561">
        <v>56.404773800000001</v>
      </c>
      <c r="I561">
        <v>-130.712356</v>
      </c>
      <c r="J561" s="1" t="str">
        <f t="shared" si="34"/>
        <v>Fluid (stream)</v>
      </c>
      <c r="K561" s="1" t="str">
        <f t="shared" si="35"/>
        <v>Untreated Water</v>
      </c>
      <c r="O561">
        <v>2.5000000000000001E-2</v>
      </c>
      <c r="P561">
        <v>44</v>
      </c>
      <c r="Q561">
        <v>6.8</v>
      </c>
    </row>
    <row r="562" spans="1:17" hidden="1" x14ac:dyDescent="0.3">
      <c r="A562" t="s">
        <v>2226</v>
      </c>
      <c r="B562" t="s">
        <v>2227</v>
      </c>
      <c r="C562" s="1" t="str">
        <f t="shared" si="32"/>
        <v>12:0004</v>
      </c>
      <c r="D562" s="1" t="str">
        <f t="shared" si="33"/>
        <v>12:0029</v>
      </c>
      <c r="E562" t="s">
        <v>2228</v>
      </c>
      <c r="F562" t="s">
        <v>2229</v>
      </c>
      <c r="H562">
        <v>56.419058999999997</v>
      </c>
      <c r="I562">
        <v>-130.73846710000001</v>
      </c>
      <c r="J562" s="1" t="str">
        <f t="shared" si="34"/>
        <v>Fluid (stream)</v>
      </c>
      <c r="K562" s="1" t="str">
        <f t="shared" si="35"/>
        <v>Untreated Water</v>
      </c>
      <c r="O562">
        <v>0.1</v>
      </c>
      <c r="P562">
        <v>30</v>
      </c>
      <c r="Q562">
        <v>5.8</v>
      </c>
    </row>
    <row r="563" spans="1:17" hidden="1" x14ac:dyDescent="0.3">
      <c r="A563" t="s">
        <v>2230</v>
      </c>
      <c r="B563" t="s">
        <v>2231</v>
      </c>
      <c r="C563" s="1" t="str">
        <f t="shared" si="32"/>
        <v>12:0004</v>
      </c>
      <c r="D563" s="1" t="str">
        <f t="shared" si="33"/>
        <v>12:0029</v>
      </c>
      <c r="E563" t="s">
        <v>2232</v>
      </c>
      <c r="F563" t="s">
        <v>2233</v>
      </c>
      <c r="H563">
        <v>56.418328299999999</v>
      </c>
      <c r="I563">
        <v>-130.75529460000001</v>
      </c>
      <c r="J563" s="1" t="str">
        <f t="shared" si="34"/>
        <v>Fluid (stream)</v>
      </c>
      <c r="K563" s="1" t="str">
        <f t="shared" si="35"/>
        <v>Untreated Water</v>
      </c>
      <c r="O563">
        <v>0.05</v>
      </c>
      <c r="P563">
        <v>30</v>
      </c>
      <c r="Q563">
        <v>6.2</v>
      </c>
    </row>
    <row r="564" spans="1:17" hidden="1" x14ac:dyDescent="0.3">
      <c r="A564" t="s">
        <v>2234</v>
      </c>
      <c r="B564" t="s">
        <v>2235</v>
      </c>
      <c r="C564" s="1" t="str">
        <f t="shared" si="32"/>
        <v>12:0004</v>
      </c>
      <c r="D564" s="1" t="str">
        <f t="shared" si="33"/>
        <v>12:0029</v>
      </c>
      <c r="E564" t="s">
        <v>2236</v>
      </c>
      <c r="F564" t="s">
        <v>2237</v>
      </c>
      <c r="H564">
        <v>56.421774300000003</v>
      </c>
      <c r="I564">
        <v>-130.7537183</v>
      </c>
      <c r="J564" s="1" t="str">
        <f t="shared" si="34"/>
        <v>Fluid (stream)</v>
      </c>
      <c r="K564" s="1" t="str">
        <f t="shared" si="35"/>
        <v>Untreated Water</v>
      </c>
      <c r="O564">
        <v>7.0000000000000007E-2</v>
      </c>
      <c r="P564">
        <v>44</v>
      </c>
      <c r="Q564">
        <v>6</v>
      </c>
    </row>
    <row r="565" spans="1:17" hidden="1" x14ac:dyDescent="0.3">
      <c r="A565" t="s">
        <v>2238</v>
      </c>
      <c r="B565" t="s">
        <v>2239</v>
      </c>
      <c r="C565" s="1" t="str">
        <f t="shared" si="32"/>
        <v>12:0004</v>
      </c>
      <c r="D565" s="1" t="str">
        <f t="shared" si="33"/>
        <v>12:0029</v>
      </c>
      <c r="E565" t="s">
        <v>2240</v>
      </c>
      <c r="F565" t="s">
        <v>2241</v>
      </c>
      <c r="H565">
        <v>56.397272299999997</v>
      </c>
      <c r="I565">
        <v>-130.7502753</v>
      </c>
      <c r="J565" s="1" t="str">
        <f t="shared" si="34"/>
        <v>Fluid (stream)</v>
      </c>
      <c r="K565" s="1" t="str">
        <f t="shared" si="35"/>
        <v>Untreated Water</v>
      </c>
      <c r="O565">
        <v>2.5000000000000001E-2</v>
      </c>
      <c r="P565">
        <v>28</v>
      </c>
      <c r="Q565">
        <v>5.8</v>
      </c>
    </row>
    <row r="566" spans="1:17" hidden="1" x14ac:dyDescent="0.3">
      <c r="A566" t="s">
        <v>2242</v>
      </c>
      <c r="B566" t="s">
        <v>2243</v>
      </c>
      <c r="C566" s="1" t="str">
        <f t="shared" si="32"/>
        <v>12:0004</v>
      </c>
      <c r="D566" s="1" t="str">
        <f t="shared" si="33"/>
        <v>12:0029</v>
      </c>
      <c r="E566" t="s">
        <v>2244</v>
      </c>
      <c r="F566" t="s">
        <v>2245</v>
      </c>
      <c r="H566">
        <v>56.394396</v>
      </c>
      <c r="I566">
        <v>-130.77313419999999</v>
      </c>
      <c r="J566" s="1" t="str">
        <f t="shared" si="34"/>
        <v>Fluid (stream)</v>
      </c>
      <c r="K566" s="1" t="str">
        <f t="shared" si="35"/>
        <v>Untreated Water</v>
      </c>
      <c r="O566">
        <v>2.5000000000000001E-2</v>
      </c>
      <c r="P566">
        <v>24</v>
      </c>
      <c r="Q566">
        <v>5.9</v>
      </c>
    </row>
    <row r="567" spans="1:17" hidden="1" x14ac:dyDescent="0.3">
      <c r="A567" t="s">
        <v>2246</v>
      </c>
      <c r="B567" t="s">
        <v>2247</v>
      </c>
      <c r="C567" s="1" t="str">
        <f t="shared" si="32"/>
        <v>12:0004</v>
      </c>
      <c r="D567" s="1" t="str">
        <f t="shared" si="33"/>
        <v>12:0029</v>
      </c>
      <c r="E567" t="s">
        <v>2248</v>
      </c>
      <c r="F567" t="s">
        <v>2249</v>
      </c>
      <c r="H567">
        <v>56.402403300000003</v>
      </c>
      <c r="I567">
        <v>-130.78877199999999</v>
      </c>
      <c r="J567" s="1" t="str">
        <f t="shared" si="34"/>
        <v>Fluid (stream)</v>
      </c>
      <c r="K567" s="1" t="str">
        <f t="shared" si="35"/>
        <v>Untreated Water</v>
      </c>
      <c r="O567">
        <v>2.5000000000000001E-2</v>
      </c>
      <c r="P567">
        <v>36</v>
      </c>
      <c r="Q567">
        <v>6.2</v>
      </c>
    </row>
    <row r="568" spans="1:17" hidden="1" x14ac:dyDescent="0.3">
      <c r="A568" t="s">
        <v>2250</v>
      </c>
      <c r="B568" t="s">
        <v>2251</v>
      </c>
      <c r="C568" s="1" t="str">
        <f t="shared" si="32"/>
        <v>12:0004</v>
      </c>
      <c r="D568" s="1" t="str">
        <f t="shared" si="33"/>
        <v>12:0029</v>
      </c>
      <c r="E568" t="s">
        <v>2252</v>
      </c>
      <c r="F568" t="s">
        <v>2253</v>
      </c>
      <c r="H568">
        <v>56.413318699999998</v>
      </c>
      <c r="I568">
        <v>-130.72995460000001</v>
      </c>
      <c r="J568" s="1" t="str">
        <f t="shared" si="34"/>
        <v>Fluid (stream)</v>
      </c>
      <c r="K568" s="1" t="str">
        <f t="shared" si="35"/>
        <v>Untreated Water</v>
      </c>
      <c r="O568">
        <v>0.09</v>
      </c>
      <c r="P568">
        <v>26</v>
      </c>
      <c r="Q568">
        <v>5.9</v>
      </c>
    </row>
    <row r="569" spans="1:17" hidden="1" x14ac:dyDescent="0.3">
      <c r="A569" t="s">
        <v>2254</v>
      </c>
      <c r="B569" t="s">
        <v>2255</v>
      </c>
      <c r="C569" s="1" t="str">
        <f t="shared" si="32"/>
        <v>12:0004</v>
      </c>
      <c r="D569" s="1" t="str">
        <f t="shared" si="33"/>
        <v>12:0029</v>
      </c>
      <c r="E569" t="s">
        <v>2256</v>
      </c>
      <c r="F569" t="s">
        <v>2257</v>
      </c>
      <c r="H569">
        <v>56.3944993</v>
      </c>
      <c r="I569">
        <v>-130.79472039999999</v>
      </c>
      <c r="J569" s="1" t="str">
        <f t="shared" si="34"/>
        <v>Fluid (stream)</v>
      </c>
      <c r="K569" s="1" t="str">
        <f t="shared" si="35"/>
        <v>Untreated Water</v>
      </c>
      <c r="O569">
        <v>0.3</v>
      </c>
      <c r="P569">
        <v>32</v>
      </c>
      <c r="Q569">
        <v>5.8</v>
      </c>
    </row>
    <row r="570" spans="1:17" hidden="1" x14ac:dyDescent="0.3">
      <c r="A570" t="s">
        <v>2258</v>
      </c>
      <c r="B570" t="s">
        <v>2259</v>
      </c>
      <c r="C570" s="1" t="str">
        <f t="shared" si="32"/>
        <v>12:0004</v>
      </c>
      <c r="D570" s="1" t="str">
        <f t="shared" si="33"/>
        <v>12:0029</v>
      </c>
      <c r="E570" t="s">
        <v>2260</v>
      </c>
      <c r="F570" t="s">
        <v>2261</v>
      </c>
      <c r="H570">
        <v>56.400311299999998</v>
      </c>
      <c r="I570">
        <v>-130.8017025</v>
      </c>
      <c r="J570" s="1" t="str">
        <f t="shared" si="34"/>
        <v>Fluid (stream)</v>
      </c>
      <c r="K570" s="1" t="str">
        <f t="shared" si="35"/>
        <v>Untreated Water</v>
      </c>
      <c r="O570">
        <v>0.06</v>
      </c>
      <c r="P570">
        <v>38</v>
      </c>
      <c r="Q570">
        <v>6</v>
      </c>
    </row>
    <row r="571" spans="1:17" hidden="1" x14ac:dyDescent="0.3">
      <c r="A571" t="s">
        <v>2262</v>
      </c>
      <c r="B571" t="s">
        <v>2263</v>
      </c>
      <c r="C571" s="1" t="str">
        <f t="shared" si="32"/>
        <v>12:0004</v>
      </c>
      <c r="D571" s="1" t="str">
        <f t="shared" si="33"/>
        <v>12:0029</v>
      </c>
      <c r="E571" t="s">
        <v>2264</v>
      </c>
      <c r="F571" t="s">
        <v>2265</v>
      </c>
      <c r="H571">
        <v>56.455784299999998</v>
      </c>
      <c r="I571">
        <v>-130.88760869999999</v>
      </c>
      <c r="J571" s="1" t="str">
        <f t="shared" si="34"/>
        <v>Fluid (stream)</v>
      </c>
      <c r="K571" s="1" t="str">
        <f t="shared" si="35"/>
        <v>Untreated Water</v>
      </c>
      <c r="O571">
        <v>0.09</v>
      </c>
      <c r="P571">
        <v>44</v>
      </c>
      <c r="Q571">
        <v>6.2</v>
      </c>
    </row>
    <row r="572" spans="1:17" hidden="1" x14ac:dyDescent="0.3">
      <c r="A572" t="s">
        <v>2266</v>
      </c>
      <c r="B572" t="s">
        <v>2267</v>
      </c>
      <c r="C572" s="1" t="str">
        <f t="shared" si="32"/>
        <v>12:0004</v>
      </c>
      <c r="D572" s="1" t="str">
        <f t="shared" si="33"/>
        <v>12:0029</v>
      </c>
      <c r="E572" t="s">
        <v>2268</v>
      </c>
      <c r="F572" t="s">
        <v>2269</v>
      </c>
      <c r="H572">
        <v>56.442942299999999</v>
      </c>
      <c r="I572">
        <v>-130.905305</v>
      </c>
      <c r="J572" s="1" t="str">
        <f t="shared" si="34"/>
        <v>Fluid (stream)</v>
      </c>
      <c r="K572" s="1" t="str">
        <f t="shared" si="35"/>
        <v>Untreated Water</v>
      </c>
      <c r="O572">
        <v>2.5000000000000001E-2</v>
      </c>
      <c r="P572">
        <v>20</v>
      </c>
      <c r="Q572">
        <v>5.6</v>
      </c>
    </row>
    <row r="573" spans="1:17" hidden="1" x14ac:dyDescent="0.3">
      <c r="A573" t="s">
        <v>2270</v>
      </c>
      <c r="B573" t="s">
        <v>2271</v>
      </c>
      <c r="C573" s="1" t="str">
        <f t="shared" si="32"/>
        <v>12:0004</v>
      </c>
      <c r="D573" s="1" t="str">
        <f t="shared" si="33"/>
        <v>12:0029</v>
      </c>
      <c r="E573" t="s">
        <v>2272</v>
      </c>
      <c r="F573" t="s">
        <v>2273</v>
      </c>
      <c r="H573">
        <v>56.4426883</v>
      </c>
      <c r="I573">
        <v>-130.89017279999999</v>
      </c>
      <c r="J573" s="1" t="str">
        <f t="shared" si="34"/>
        <v>Fluid (stream)</v>
      </c>
      <c r="K573" s="1" t="str">
        <f t="shared" si="35"/>
        <v>Untreated Water</v>
      </c>
      <c r="O573">
        <v>2.5000000000000001E-2</v>
      </c>
      <c r="P573">
        <v>38</v>
      </c>
      <c r="Q573">
        <v>6.3</v>
      </c>
    </row>
    <row r="574" spans="1:17" hidden="1" x14ac:dyDescent="0.3">
      <c r="A574" t="s">
        <v>2274</v>
      </c>
      <c r="B574" t="s">
        <v>2275</v>
      </c>
      <c r="C574" s="1" t="str">
        <f t="shared" si="32"/>
        <v>12:0004</v>
      </c>
      <c r="D574" s="1" t="str">
        <f t="shared" si="33"/>
        <v>12:0029</v>
      </c>
      <c r="E574" t="s">
        <v>2276</v>
      </c>
      <c r="F574" t="s">
        <v>2277</v>
      </c>
      <c r="H574">
        <v>56.427633399999998</v>
      </c>
      <c r="I574">
        <v>-130.9074114</v>
      </c>
      <c r="J574" s="1" t="str">
        <f t="shared" si="34"/>
        <v>Fluid (stream)</v>
      </c>
      <c r="K574" s="1" t="str">
        <f t="shared" si="35"/>
        <v>Untreated Water</v>
      </c>
      <c r="O574">
        <v>2.5000000000000001E-2</v>
      </c>
      <c r="P574">
        <v>40</v>
      </c>
      <c r="Q574">
        <v>4.8</v>
      </c>
    </row>
    <row r="575" spans="1:17" hidden="1" x14ac:dyDescent="0.3">
      <c r="A575" t="s">
        <v>2278</v>
      </c>
      <c r="B575" t="s">
        <v>2279</v>
      </c>
      <c r="C575" s="1" t="str">
        <f t="shared" si="32"/>
        <v>12:0004</v>
      </c>
      <c r="D575" s="1" t="str">
        <f t="shared" si="33"/>
        <v>12:0029</v>
      </c>
      <c r="E575" t="s">
        <v>2280</v>
      </c>
      <c r="F575" t="s">
        <v>2281</v>
      </c>
      <c r="H575">
        <v>56.391853699999999</v>
      </c>
      <c r="I575">
        <v>-130.881158</v>
      </c>
      <c r="J575" s="1" t="str">
        <f t="shared" si="34"/>
        <v>Fluid (stream)</v>
      </c>
      <c r="K575" s="1" t="str">
        <f t="shared" si="35"/>
        <v>Untreated Water</v>
      </c>
      <c r="O575">
        <v>0.09</v>
      </c>
      <c r="P575">
        <v>40</v>
      </c>
      <c r="Q575">
        <v>7.2</v>
      </c>
    </row>
    <row r="576" spans="1:17" hidden="1" x14ac:dyDescent="0.3">
      <c r="A576" t="s">
        <v>2282</v>
      </c>
      <c r="B576" t="s">
        <v>2283</v>
      </c>
      <c r="C576" s="1" t="str">
        <f t="shared" si="32"/>
        <v>12:0004</v>
      </c>
      <c r="D576" s="1" t="str">
        <f t="shared" si="33"/>
        <v>12:0029</v>
      </c>
      <c r="E576" t="s">
        <v>2284</v>
      </c>
      <c r="F576" t="s">
        <v>2285</v>
      </c>
      <c r="H576">
        <v>56.414672600000003</v>
      </c>
      <c r="I576">
        <v>-130.97409759999999</v>
      </c>
      <c r="J576" s="1" t="str">
        <f t="shared" si="34"/>
        <v>Fluid (stream)</v>
      </c>
      <c r="K576" s="1" t="str">
        <f t="shared" si="35"/>
        <v>Untreated Water</v>
      </c>
      <c r="O576">
        <v>0.05</v>
      </c>
      <c r="P576">
        <v>38</v>
      </c>
      <c r="Q576">
        <v>7</v>
      </c>
    </row>
    <row r="577" spans="1:17" hidden="1" x14ac:dyDescent="0.3">
      <c r="A577" t="s">
        <v>2286</v>
      </c>
      <c r="B577" t="s">
        <v>2287</v>
      </c>
      <c r="C577" s="1" t="str">
        <f t="shared" si="32"/>
        <v>12:0004</v>
      </c>
      <c r="D577" s="1" t="str">
        <f t="shared" si="33"/>
        <v>12:0029</v>
      </c>
      <c r="E577" t="s">
        <v>2288</v>
      </c>
      <c r="F577" t="s">
        <v>2289</v>
      </c>
      <c r="H577">
        <v>56.403132800000002</v>
      </c>
      <c r="I577">
        <v>-130.9662405</v>
      </c>
      <c r="J577" s="1" t="str">
        <f t="shared" si="34"/>
        <v>Fluid (stream)</v>
      </c>
      <c r="K577" s="1" t="str">
        <f t="shared" si="35"/>
        <v>Untreated Water</v>
      </c>
      <c r="O577">
        <v>0.17</v>
      </c>
      <c r="P577">
        <v>74</v>
      </c>
      <c r="Q577">
        <v>7.2</v>
      </c>
    </row>
    <row r="578" spans="1:17" hidden="1" x14ac:dyDescent="0.3">
      <c r="A578" t="s">
        <v>2290</v>
      </c>
      <c r="B578" t="s">
        <v>2291</v>
      </c>
      <c r="C578" s="1" t="str">
        <f t="shared" ref="C578:C641" si="36">HYPERLINK("http://geochem.nrcan.gc.ca/cdogs/content/bdl/bdl120004_e.htm", "12:0004")</f>
        <v>12:0004</v>
      </c>
      <c r="D578" s="1" t="str">
        <f t="shared" ref="D578:D641" si="37">HYPERLINK("http://geochem.nrcan.gc.ca/cdogs/content/svy/svy120029_e.htm", "12:0029")</f>
        <v>12:0029</v>
      </c>
      <c r="E578" t="s">
        <v>2292</v>
      </c>
      <c r="F578" t="s">
        <v>2293</v>
      </c>
      <c r="H578">
        <v>56.398961</v>
      </c>
      <c r="I578">
        <v>-130.96353010000001</v>
      </c>
      <c r="J578" s="1" t="str">
        <f t="shared" ref="J578:J641" si="38">HYPERLINK("http://geochem.nrcan.gc.ca/cdogs/content/kwd/kwd020018_e.htm", "Fluid (stream)")</f>
        <v>Fluid (stream)</v>
      </c>
      <c r="K578" s="1" t="str">
        <f t="shared" ref="K578:K641" si="39">HYPERLINK("http://geochem.nrcan.gc.ca/cdogs/content/kwd/kwd080007_e.htm", "Untreated Water")</f>
        <v>Untreated Water</v>
      </c>
      <c r="O578">
        <v>0.23</v>
      </c>
      <c r="P578">
        <v>62</v>
      </c>
      <c r="Q578">
        <v>7.2</v>
      </c>
    </row>
    <row r="579" spans="1:17" hidden="1" x14ac:dyDescent="0.3">
      <c r="A579" t="s">
        <v>2294</v>
      </c>
      <c r="B579" t="s">
        <v>2295</v>
      </c>
      <c r="C579" s="1" t="str">
        <f t="shared" si="36"/>
        <v>12:0004</v>
      </c>
      <c r="D579" s="1" t="str">
        <f t="shared" si="37"/>
        <v>12:0029</v>
      </c>
      <c r="E579" t="s">
        <v>2296</v>
      </c>
      <c r="F579" t="s">
        <v>2297</v>
      </c>
      <c r="H579">
        <v>56.393344399999997</v>
      </c>
      <c r="I579">
        <v>-130.96238220000001</v>
      </c>
      <c r="J579" s="1" t="str">
        <f t="shared" si="38"/>
        <v>Fluid (stream)</v>
      </c>
      <c r="K579" s="1" t="str">
        <f t="shared" si="39"/>
        <v>Untreated Water</v>
      </c>
      <c r="O579">
        <v>0.08</v>
      </c>
      <c r="P579">
        <v>32</v>
      </c>
      <c r="Q579">
        <v>6.7</v>
      </c>
    </row>
    <row r="580" spans="1:17" hidden="1" x14ac:dyDescent="0.3">
      <c r="A580" t="s">
        <v>2298</v>
      </c>
      <c r="B580" t="s">
        <v>2299</v>
      </c>
      <c r="C580" s="1" t="str">
        <f t="shared" si="36"/>
        <v>12:0004</v>
      </c>
      <c r="D580" s="1" t="str">
        <f t="shared" si="37"/>
        <v>12:0029</v>
      </c>
      <c r="E580" t="s">
        <v>2300</v>
      </c>
      <c r="F580" t="s">
        <v>2301</v>
      </c>
      <c r="H580">
        <v>56.713636200000003</v>
      </c>
      <c r="I580">
        <v>-130.2427677</v>
      </c>
      <c r="J580" s="1" t="str">
        <f t="shared" si="38"/>
        <v>Fluid (stream)</v>
      </c>
      <c r="K580" s="1" t="str">
        <f t="shared" si="39"/>
        <v>Untreated Water</v>
      </c>
      <c r="O580">
        <v>2.5000000000000001E-2</v>
      </c>
      <c r="P580">
        <v>30</v>
      </c>
      <c r="Q580">
        <v>7</v>
      </c>
    </row>
    <row r="581" spans="1:17" hidden="1" x14ac:dyDescent="0.3">
      <c r="A581" t="s">
        <v>2302</v>
      </c>
      <c r="B581" t="s">
        <v>2303</v>
      </c>
      <c r="C581" s="1" t="str">
        <f t="shared" si="36"/>
        <v>12:0004</v>
      </c>
      <c r="D581" s="1" t="str">
        <f t="shared" si="37"/>
        <v>12:0029</v>
      </c>
      <c r="E581" t="s">
        <v>2304</v>
      </c>
      <c r="F581" t="s">
        <v>2305</v>
      </c>
      <c r="H581">
        <v>56.6988992</v>
      </c>
      <c r="I581">
        <v>-130.26000089999999</v>
      </c>
      <c r="J581" s="1" t="str">
        <f t="shared" si="38"/>
        <v>Fluid (stream)</v>
      </c>
      <c r="K581" s="1" t="str">
        <f t="shared" si="39"/>
        <v>Untreated Water</v>
      </c>
      <c r="O581">
        <v>2.5000000000000001E-2</v>
      </c>
      <c r="P581">
        <v>26</v>
      </c>
      <c r="Q581">
        <v>6.8</v>
      </c>
    </row>
    <row r="582" spans="1:17" hidden="1" x14ac:dyDescent="0.3">
      <c r="A582" t="s">
        <v>2306</v>
      </c>
      <c r="B582" t="s">
        <v>2307</v>
      </c>
      <c r="C582" s="1" t="str">
        <f t="shared" si="36"/>
        <v>12:0004</v>
      </c>
      <c r="D582" s="1" t="str">
        <f t="shared" si="37"/>
        <v>12:0029</v>
      </c>
      <c r="E582" t="s">
        <v>2308</v>
      </c>
      <c r="F582" t="s">
        <v>2309</v>
      </c>
      <c r="H582">
        <v>56.695151600000003</v>
      </c>
      <c r="I582">
        <v>-130.2689546</v>
      </c>
      <c r="J582" s="1" t="str">
        <f t="shared" si="38"/>
        <v>Fluid (stream)</v>
      </c>
      <c r="K582" s="1" t="str">
        <f t="shared" si="39"/>
        <v>Untreated Water</v>
      </c>
      <c r="O582">
        <v>2.5000000000000001E-2</v>
      </c>
      <c r="P582">
        <v>20</v>
      </c>
      <c r="Q582">
        <v>6.6</v>
      </c>
    </row>
    <row r="583" spans="1:17" hidden="1" x14ac:dyDescent="0.3">
      <c r="A583" t="s">
        <v>2310</v>
      </c>
      <c r="B583" t="s">
        <v>2311</v>
      </c>
      <c r="C583" s="1" t="str">
        <f t="shared" si="36"/>
        <v>12:0004</v>
      </c>
      <c r="D583" s="1" t="str">
        <f t="shared" si="37"/>
        <v>12:0029</v>
      </c>
      <c r="E583" t="s">
        <v>2312</v>
      </c>
      <c r="F583" t="s">
        <v>2313</v>
      </c>
      <c r="H583">
        <v>56.685590699999999</v>
      </c>
      <c r="I583">
        <v>-130.2681595</v>
      </c>
      <c r="J583" s="1" t="str">
        <f t="shared" si="38"/>
        <v>Fluid (stream)</v>
      </c>
      <c r="K583" s="1" t="str">
        <f t="shared" si="39"/>
        <v>Untreated Water</v>
      </c>
      <c r="O583">
        <v>2.5000000000000001E-2</v>
      </c>
      <c r="P583">
        <v>20</v>
      </c>
      <c r="Q583">
        <v>6.4</v>
      </c>
    </row>
    <row r="584" spans="1:17" hidden="1" x14ac:dyDescent="0.3">
      <c r="A584" t="s">
        <v>2314</v>
      </c>
      <c r="B584" t="s">
        <v>2315</v>
      </c>
      <c r="C584" s="1" t="str">
        <f t="shared" si="36"/>
        <v>12:0004</v>
      </c>
      <c r="D584" s="1" t="str">
        <f t="shared" si="37"/>
        <v>12:0029</v>
      </c>
      <c r="E584" t="s">
        <v>2316</v>
      </c>
      <c r="F584" t="s">
        <v>2317</v>
      </c>
      <c r="H584">
        <v>56.687864500000003</v>
      </c>
      <c r="I584">
        <v>-130.3012636</v>
      </c>
      <c r="J584" s="1" t="str">
        <f t="shared" si="38"/>
        <v>Fluid (stream)</v>
      </c>
      <c r="K584" s="1" t="str">
        <f t="shared" si="39"/>
        <v>Untreated Water</v>
      </c>
      <c r="O584">
        <v>2.5000000000000001E-2</v>
      </c>
      <c r="P584">
        <v>24</v>
      </c>
      <c r="Q584">
        <v>6.8</v>
      </c>
    </row>
    <row r="585" spans="1:17" hidden="1" x14ac:dyDescent="0.3">
      <c r="A585" t="s">
        <v>2318</v>
      </c>
      <c r="B585" t="s">
        <v>2319</v>
      </c>
      <c r="C585" s="1" t="str">
        <f t="shared" si="36"/>
        <v>12:0004</v>
      </c>
      <c r="D585" s="1" t="str">
        <f t="shared" si="37"/>
        <v>12:0029</v>
      </c>
      <c r="E585" t="s">
        <v>2320</v>
      </c>
      <c r="F585" t="s">
        <v>2321</v>
      </c>
      <c r="H585">
        <v>56.682593400000002</v>
      </c>
      <c r="I585">
        <v>-130.30354679999999</v>
      </c>
      <c r="J585" s="1" t="str">
        <f t="shared" si="38"/>
        <v>Fluid (stream)</v>
      </c>
      <c r="K585" s="1" t="str">
        <f t="shared" si="39"/>
        <v>Untreated Water</v>
      </c>
      <c r="O585">
        <v>2.5000000000000001E-2</v>
      </c>
      <c r="P585">
        <v>22</v>
      </c>
      <c r="Q585">
        <v>6.7</v>
      </c>
    </row>
    <row r="586" spans="1:17" hidden="1" x14ac:dyDescent="0.3">
      <c r="A586" t="s">
        <v>2322</v>
      </c>
      <c r="B586" t="s">
        <v>2323</v>
      </c>
      <c r="C586" s="1" t="str">
        <f t="shared" si="36"/>
        <v>12:0004</v>
      </c>
      <c r="D586" s="1" t="str">
        <f t="shared" si="37"/>
        <v>12:0029</v>
      </c>
      <c r="E586" t="s">
        <v>2324</v>
      </c>
      <c r="F586" t="s">
        <v>2325</v>
      </c>
      <c r="H586">
        <v>56.663100800000002</v>
      </c>
      <c r="I586">
        <v>-130.2149325</v>
      </c>
      <c r="J586" s="1" t="str">
        <f t="shared" si="38"/>
        <v>Fluid (stream)</v>
      </c>
      <c r="K586" s="1" t="str">
        <f t="shared" si="39"/>
        <v>Untreated Water</v>
      </c>
      <c r="O586">
        <v>2.5000000000000001E-2</v>
      </c>
      <c r="P586">
        <v>26</v>
      </c>
      <c r="Q586">
        <v>7.1</v>
      </c>
    </row>
    <row r="587" spans="1:17" hidden="1" x14ac:dyDescent="0.3">
      <c r="A587" t="s">
        <v>2326</v>
      </c>
      <c r="B587" t="s">
        <v>2327</v>
      </c>
      <c r="C587" s="1" t="str">
        <f t="shared" si="36"/>
        <v>12:0004</v>
      </c>
      <c r="D587" s="1" t="str">
        <f t="shared" si="37"/>
        <v>12:0029</v>
      </c>
      <c r="E587" t="s">
        <v>2328</v>
      </c>
      <c r="F587" t="s">
        <v>2329</v>
      </c>
      <c r="H587">
        <v>56.628953299999999</v>
      </c>
      <c r="I587">
        <v>-130.24099659999999</v>
      </c>
      <c r="J587" s="1" t="str">
        <f t="shared" si="38"/>
        <v>Fluid (stream)</v>
      </c>
      <c r="K587" s="1" t="str">
        <f t="shared" si="39"/>
        <v>Untreated Water</v>
      </c>
      <c r="O587">
        <v>2.5000000000000001E-2</v>
      </c>
      <c r="P587">
        <v>28</v>
      </c>
      <c r="Q587">
        <v>7.8</v>
      </c>
    </row>
    <row r="588" spans="1:17" hidden="1" x14ac:dyDescent="0.3">
      <c r="A588" t="s">
        <v>2330</v>
      </c>
      <c r="B588" t="s">
        <v>2331</v>
      </c>
      <c r="C588" s="1" t="str">
        <f t="shared" si="36"/>
        <v>12:0004</v>
      </c>
      <c r="D588" s="1" t="str">
        <f t="shared" si="37"/>
        <v>12:0029</v>
      </c>
      <c r="E588" t="s">
        <v>2332</v>
      </c>
      <c r="F588" t="s">
        <v>2333</v>
      </c>
      <c r="H588">
        <v>56.626059599999998</v>
      </c>
      <c r="I588">
        <v>-130.24015220000001</v>
      </c>
      <c r="J588" s="1" t="str">
        <f t="shared" si="38"/>
        <v>Fluid (stream)</v>
      </c>
      <c r="K588" s="1" t="str">
        <f t="shared" si="39"/>
        <v>Untreated Water</v>
      </c>
      <c r="O588">
        <v>2.5000000000000001E-2</v>
      </c>
      <c r="P588">
        <v>28</v>
      </c>
      <c r="Q588">
        <v>8.1</v>
      </c>
    </row>
    <row r="589" spans="1:17" hidden="1" x14ac:dyDescent="0.3">
      <c r="A589" t="s">
        <v>2334</v>
      </c>
      <c r="B589" t="s">
        <v>2335</v>
      </c>
      <c r="C589" s="1" t="str">
        <f t="shared" si="36"/>
        <v>12:0004</v>
      </c>
      <c r="D589" s="1" t="str">
        <f t="shared" si="37"/>
        <v>12:0029</v>
      </c>
      <c r="E589" t="s">
        <v>2332</v>
      </c>
      <c r="F589" t="s">
        <v>2336</v>
      </c>
      <c r="H589">
        <v>56.626059599999998</v>
      </c>
      <c r="I589">
        <v>-130.24015220000001</v>
      </c>
      <c r="J589" s="1" t="str">
        <f t="shared" si="38"/>
        <v>Fluid (stream)</v>
      </c>
      <c r="K589" s="1" t="str">
        <f t="shared" si="39"/>
        <v>Untreated Water</v>
      </c>
      <c r="O589">
        <v>2.5000000000000001E-2</v>
      </c>
      <c r="P589">
        <v>26</v>
      </c>
      <c r="Q589">
        <v>7.8</v>
      </c>
    </row>
    <row r="590" spans="1:17" hidden="1" x14ac:dyDescent="0.3">
      <c r="A590" t="s">
        <v>2337</v>
      </c>
      <c r="B590" t="s">
        <v>2338</v>
      </c>
      <c r="C590" s="1" t="str">
        <f t="shared" si="36"/>
        <v>12:0004</v>
      </c>
      <c r="D590" s="1" t="str">
        <f t="shared" si="37"/>
        <v>12:0029</v>
      </c>
      <c r="E590" t="s">
        <v>2339</v>
      </c>
      <c r="F590" t="s">
        <v>2340</v>
      </c>
      <c r="H590">
        <v>56.635527000000003</v>
      </c>
      <c r="I590">
        <v>-130.276917</v>
      </c>
      <c r="J590" s="1" t="str">
        <f t="shared" si="38"/>
        <v>Fluid (stream)</v>
      </c>
      <c r="K590" s="1" t="str">
        <f t="shared" si="39"/>
        <v>Untreated Water</v>
      </c>
      <c r="O590">
        <v>2.5000000000000001E-2</v>
      </c>
      <c r="P590">
        <v>22</v>
      </c>
      <c r="Q590">
        <v>7.9</v>
      </c>
    </row>
    <row r="591" spans="1:17" hidden="1" x14ac:dyDescent="0.3">
      <c r="A591" t="s">
        <v>2341</v>
      </c>
      <c r="B591" t="s">
        <v>2342</v>
      </c>
      <c r="C591" s="1" t="str">
        <f t="shared" si="36"/>
        <v>12:0004</v>
      </c>
      <c r="D591" s="1" t="str">
        <f t="shared" si="37"/>
        <v>12:0029</v>
      </c>
      <c r="E591" t="s">
        <v>2343</v>
      </c>
      <c r="F591" t="s">
        <v>2344</v>
      </c>
      <c r="H591">
        <v>56.649121999999998</v>
      </c>
      <c r="I591">
        <v>-130.25470469999999</v>
      </c>
      <c r="J591" s="1" t="str">
        <f t="shared" si="38"/>
        <v>Fluid (stream)</v>
      </c>
      <c r="K591" s="1" t="str">
        <f t="shared" si="39"/>
        <v>Untreated Water</v>
      </c>
      <c r="O591">
        <v>2.5000000000000001E-2</v>
      </c>
      <c r="P591">
        <v>30</v>
      </c>
      <c r="Q591">
        <v>7.9</v>
      </c>
    </row>
    <row r="592" spans="1:17" hidden="1" x14ac:dyDescent="0.3">
      <c r="A592" t="s">
        <v>2345</v>
      </c>
      <c r="B592" t="s">
        <v>2346</v>
      </c>
      <c r="C592" s="1" t="str">
        <f t="shared" si="36"/>
        <v>12:0004</v>
      </c>
      <c r="D592" s="1" t="str">
        <f t="shared" si="37"/>
        <v>12:0029</v>
      </c>
      <c r="E592" t="s">
        <v>2347</v>
      </c>
      <c r="F592" t="s">
        <v>2348</v>
      </c>
      <c r="H592">
        <v>56.648143300000001</v>
      </c>
      <c r="I592">
        <v>-130.2890031</v>
      </c>
      <c r="J592" s="1" t="str">
        <f t="shared" si="38"/>
        <v>Fluid (stream)</v>
      </c>
      <c r="K592" s="1" t="str">
        <f t="shared" si="39"/>
        <v>Untreated Water</v>
      </c>
      <c r="O592">
        <v>2.5000000000000001E-2</v>
      </c>
      <c r="P592">
        <v>26</v>
      </c>
      <c r="Q592">
        <v>7.8</v>
      </c>
    </row>
    <row r="593" spans="1:17" hidden="1" x14ac:dyDescent="0.3">
      <c r="A593" t="s">
        <v>2349</v>
      </c>
      <c r="B593" t="s">
        <v>2350</v>
      </c>
      <c r="C593" s="1" t="str">
        <f t="shared" si="36"/>
        <v>12:0004</v>
      </c>
      <c r="D593" s="1" t="str">
        <f t="shared" si="37"/>
        <v>12:0029</v>
      </c>
      <c r="E593" t="s">
        <v>2351</v>
      </c>
      <c r="F593" t="s">
        <v>2352</v>
      </c>
      <c r="H593">
        <v>56.6237207</v>
      </c>
      <c r="I593">
        <v>-130.32851249999999</v>
      </c>
      <c r="J593" s="1" t="str">
        <f t="shared" si="38"/>
        <v>Fluid (stream)</v>
      </c>
      <c r="K593" s="1" t="str">
        <f t="shared" si="39"/>
        <v>Untreated Water</v>
      </c>
      <c r="O593">
        <v>2.5000000000000001E-2</v>
      </c>
      <c r="P593">
        <v>26</v>
      </c>
      <c r="Q593">
        <v>7.5</v>
      </c>
    </row>
    <row r="594" spans="1:17" hidden="1" x14ac:dyDescent="0.3">
      <c r="A594" t="s">
        <v>2353</v>
      </c>
      <c r="B594" t="s">
        <v>2354</v>
      </c>
      <c r="C594" s="1" t="str">
        <f t="shared" si="36"/>
        <v>12:0004</v>
      </c>
      <c r="D594" s="1" t="str">
        <f t="shared" si="37"/>
        <v>12:0029</v>
      </c>
      <c r="E594" t="s">
        <v>2355</v>
      </c>
      <c r="F594" t="s">
        <v>2356</v>
      </c>
      <c r="H594">
        <v>56.619439399999997</v>
      </c>
      <c r="I594">
        <v>-130.33815709999999</v>
      </c>
      <c r="J594" s="1" t="str">
        <f t="shared" si="38"/>
        <v>Fluid (stream)</v>
      </c>
      <c r="K594" s="1" t="str">
        <f t="shared" si="39"/>
        <v>Untreated Water</v>
      </c>
      <c r="O594">
        <v>2.5000000000000001E-2</v>
      </c>
      <c r="P594">
        <v>26</v>
      </c>
      <c r="Q594">
        <v>7</v>
      </c>
    </row>
    <row r="595" spans="1:17" hidden="1" x14ac:dyDescent="0.3">
      <c r="A595" t="s">
        <v>2357</v>
      </c>
      <c r="B595" t="s">
        <v>2358</v>
      </c>
      <c r="C595" s="1" t="str">
        <f t="shared" si="36"/>
        <v>12:0004</v>
      </c>
      <c r="D595" s="1" t="str">
        <f t="shared" si="37"/>
        <v>12:0029</v>
      </c>
      <c r="E595" t="s">
        <v>2355</v>
      </c>
      <c r="F595" t="s">
        <v>2359</v>
      </c>
      <c r="H595">
        <v>56.619439399999997</v>
      </c>
      <c r="I595">
        <v>-130.33815709999999</v>
      </c>
      <c r="J595" s="1" t="str">
        <f t="shared" si="38"/>
        <v>Fluid (stream)</v>
      </c>
      <c r="K595" s="1" t="str">
        <f t="shared" si="39"/>
        <v>Untreated Water</v>
      </c>
      <c r="O595">
        <v>2.5000000000000001E-2</v>
      </c>
      <c r="P595">
        <v>20</v>
      </c>
      <c r="Q595">
        <v>6.8</v>
      </c>
    </row>
    <row r="596" spans="1:17" hidden="1" x14ac:dyDescent="0.3">
      <c r="A596" t="s">
        <v>2360</v>
      </c>
      <c r="B596" t="s">
        <v>2361</v>
      </c>
      <c r="C596" s="1" t="str">
        <f t="shared" si="36"/>
        <v>12:0004</v>
      </c>
      <c r="D596" s="1" t="str">
        <f t="shared" si="37"/>
        <v>12:0029</v>
      </c>
      <c r="E596" t="s">
        <v>2362</v>
      </c>
      <c r="F596" t="s">
        <v>2363</v>
      </c>
      <c r="H596">
        <v>56.620117299999997</v>
      </c>
      <c r="I596">
        <v>-130.33022790000001</v>
      </c>
      <c r="J596" s="1" t="str">
        <f t="shared" si="38"/>
        <v>Fluid (stream)</v>
      </c>
      <c r="K596" s="1" t="str">
        <f t="shared" si="39"/>
        <v>Untreated Water</v>
      </c>
      <c r="O596">
        <v>2.5000000000000001E-2</v>
      </c>
      <c r="P596">
        <v>10</v>
      </c>
      <c r="Q596">
        <v>7</v>
      </c>
    </row>
    <row r="597" spans="1:17" hidden="1" x14ac:dyDescent="0.3">
      <c r="A597" t="s">
        <v>2364</v>
      </c>
      <c r="B597" t="s">
        <v>2365</v>
      </c>
      <c r="C597" s="1" t="str">
        <f t="shared" si="36"/>
        <v>12:0004</v>
      </c>
      <c r="D597" s="1" t="str">
        <f t="shared" si="37"/>
        <v>12:0029</v>
      </c>
      <c r="E597" t="s">
        <v>2366</v>
      </c>
      <c r="F597" t="s">
        <v>2367</v>
      </c>
      <c r="H597">
        <v>56.6634131</v>
      </c>
      <c r="I597">
        <v>-130.28857640000001</v>
      </c>
      <c r="J597" s="1" t="str">
        <f t="shared" si="38"/>
        <v>Fluid (stream)</v>
      </c>
      <c r="K597" s="1" t="str">
        <f t="shared" si="39"/>
        <v>Untreated Water</v>
      </c>
      <c r="O597">
        <v>2.5000000000000001E-2</v>
      </c>
      <c r="P597">
        <v>48</v>
      </c>
      <c r="Q597">
        <v>7.2</v>
      </c>
    </row>
    <row r="598" spans="1:17" hidden="1" x14ac:dyDescent="0.3">
      <c r="A598" t="s">
        <v>2368</v>
      </c>
      <c r="B598" t="s">
        <v>2369</v>
      </c>
      <c r="C598" s="1" t="str">
        <f t="shared" si="36"/>
        <v>12:0004</v>
      </c>
      <c r="D598" s="1" t="str">
        <f t="shared" si="37"/>
        <v>12:0029</v>
      </c>
      <c r="E598" t="s">
        <v>2370</v>
      </c>
      <c r="F598" t="s">
        <v>2371</v>
      </c>
      <c r="H598">
        <v>56.663970300000003</v>
      </c>
      <c r="I598">
        <v>-130.3169527</v>
      </c>
      <c r="J598" s="1" t="str">
        <f t="shared" si="38"/>
        <v>Fluid (stream)</v>
      </c>
      <c r="K598" s="1" t="str">
        <f t="shared" si="39"/>
        <v>Untreated Water</v>
      </c>
      <c r="O598">
        <v>2.5000000000000001E-2</v>
      </c>
      <c r="P598">
        <v>28</v>
      </c>
      <c r="Q598">
        <v>6.8</v>
      </c>
    </row>
    <row r="599" spans="1:17" hidden="1" x14ac:dyDescent="0.3">
      <c r="A599" t="s">
        <v>2372</v>
      </c>
      <c r="B599" t="s">
        <v>2373</v>
      </c>
      <c r="C599" s="1" t="str">
        <f t="shared" si="36"/>
        <v>12:0004</v>
      </c>
      <c r="D599" s="1" t="str">
        <f t="shared" si="37"/>
        <v>12:0029</v>
      </c>
      <c r="E599" t="s">
        <v>2374</v>
      </c>
      <c r="F599" t="s">
        <v>2375</v>
      </c>
      <c r="H599">
        <v>56.655270299999998</v>
      </c>
      <c r="I599">
        <v>-130.35164040000001</v>
      </c>
      <c r="J599" s="1" t="str">
        <f t="shared" si="38"/>
        <v>Fluid (stream)</v>
      </c>
      <c r="K599" s="1" t="str">
        <f t="shared" si="39"/>
        <v>Untreated Water</v>
      </c>
      <c r="O599">
        <v>2.5000000000000001E-2</v>
      </c>
      <c r="P599">
        <v>34</v>
      </c>
      <c r="Q599">
        <v>7.4</v>
      </c>
    </row>
    <row r="600" spans="1:17" hidden="1" x14ac:dyDescent="0.3">
      <c r="A600" t="s">
        <v>2376</v>
      </c>
      <c r="B600" t="s">
        <v>2377</v>
      </c>
      <c r="C600" s="1" t="str">
        <f t="shared" si="36"/>
        <v>12:0004</v>
      </c>
      <c r="D600" s="1" t="str">
        <f t="shared" si="37"/>
        <v>12:0029</v>
      </c>
      <c r="E600" t="s">
        <v>2378</v>
      </c>
      <c r="F600" t="s">
        <v>2379</v>
      </c>
      <c r="H600">
        <v>56.667275099999998</v>
      </c>
      <c r="I600">
        <v>-130.36642839999999</v>
      </c>
      <c r="J600" s="1" t="str">
        <f t="shared" si="38"/>
        <v>Fluid (stream)</v>
      </c>
      <c r="K600" s="1" t="str">
        <f t="shared" si="39"/>
        <v>Untreated Water</v>
      </c>
      <c r="O600">
        <v>2.5000000000000001E-2</v>
      </c>
      <c r="P600">
        <v>24</v>
      </c>
      <c r="Q600">
        <v>5.6</v>
      </c>
    </row>
    <row r="601" spans="1:17" hidden="1" x14ac:dyDescent="0.3">
      <c r="A601" t="s">
        <v>2380</v>
      </c>
      <c r="B601" t="s">
        <v>2381</v>
      </c>
      <c r="C601" s="1" t="str">
        <f t="shared" si="36"/>
        <v>12:0004</v>
      </c>
      <c r="D601" s="1" t="str">
        <f t="shared" si="37"/>
        <v>12:0029</v>
      </c>
      <c r="E601" t="s">
        <v>2382</v>
      </c>
      <c r="F601" t="s">
        <v>2383</v>
      </c>
      <c r="H601">
        <v>56.687735799999999</v>
      </c>
      <c r="I601">
        <v>-130.52887029999999</v>
      </c>
      <c r="J601" s="1" t="str">
        <f t="shared" si="38"/>
        <v>Fluid (stream)</v>
      </c>
      <c r="K601" s="1" t="str">
        <f t="shared" si="39"/>
        <v>Untreated Water</v>
      </c>
      <c r="O601">
        <v>7.0000000000000007E-2</v>
      </c>
      <c r="P601">
        <v>52</v>
      </c>
      <c r="Q601">
        <v>7.4</v>
      </c>
    </row>
    <row r="602" spans="1:17" hidden="1" x14ac:dyDescent="0.3">
      <c r="A602" t="s">
        <v>2384</v>
      </c>
      <c r="B602" t="s">
        <v>2385</v>
      </c>
      <c r="C602" s="1" t="str">
        <f t="shared" si="36"/>
        <v>12:0004</v>
      </c>
      <c r="D602" s="1" t="str">
        <f t="shared" si="37"/>
        <v>12:0029</v>
      </c>
      <c r="E602" t="s">
        <v>2386</v>
      </c>
      <c r="F602" t="s">
        <v>2387</v>
      </c>
      <c r="H602">
        <v>56.684369500000003</v>
      </c>
      <c r="I602">
        <v>-130.52933820000001</v>
      </c>
      <c r="J602" s="1" t="str">
        <f t="shared" si="38"/>
        <v>Fluid (stream)</v>
      </c>
      <c r="K602" s="1" t="str">
        <f t="shared" si="39"/>
        <v>Untreated Water</v>
      </c>
      <c r="O602">
        <v>2.5000000000000001E-2</v>
      </c>
      <c r="P602">
        <v>32</v>
      </c>
      <c r="Q602">
        <v>6.5</v>
      </c>
    </row>
    <row r="603" spans="1:17" hidden="1" x14ac:dyDescent="0.3">
      <c r="A603" t="s">
        <v>2388</v>
      </c>
      <c r="B603" t="s">
        <v>2389</v>
      </c>
      <c r="C603" s="1" t="str">
        <f t="shared" si="36"/>
        <v>12:0004</v>
      </c>
      <c r="D603" s="1" t="str">
        <f t="shared" si="37"/>
        <v>12:0029</v>
      </c>
      <c r="E603" t="s">
        <v>2390</v>
      </c>
      <c r="F603" t="s">
        <v>2391</v>
      </c>
      <c r="H603">
        <v>56.684828500000002</v>
      </c>
      <c r="I603">
        <v>-130.54094839999999</v>
      </c>
      <c r="J603" s="1" t="str">
        <f t="shared" si="38"/>
        <v>Fluid (stream)</v>
      </c>
      <c r="K603" s="1" t="str">
        <f t="shared" si="39"/>
        <v>Untreated Water</v>
      </c>
      <c r="O603">
        <v>2.5000000000000001E-2</v>
      </c>
      <c r="P603">
        <v>22</v>
      </c>
      <c r="Q603">
        <v>6.7</v>
      </c>
    </row>
    <row r="604" spans="1:17" hidden="1" x14ac:dyDescent="0.3">
      <c r="A604" t="s">
        <v>2392</v>
      </c>
      <c r="B604" t="s">
        <v>2393</v>
      </c>
      <c r="C604" s="1" t="str">
        <f t="shared" si="36"/>
        <v>12:0004</v>
      </c>
      <c r="D604" s="1" t="str">
        <f t="shared" si="37"/>
        <v>12:0029</v>
      </c>
      <c r="E604" t="s">
        <v>2394</v>
      </c>
      <c r="F604" t="s">
        <v>2395</v>
      </c>
      <c r="H604">
        <v>56.69529</v>
      </c>
      <c r="I604">
        <v>-130.55448860000001</v>
      </c>
      <c r="J604" s="1" t="str">
        <f t="shared" si="38"/>
        <v>Fluid (stream)</v>
      </c>
      <c r="K604" s="1" t="str">
        <f t="shared" si="39"/>
        <v>Untreated Water</v>
      </c>
      <c r="O604">
        <v>2.5000000000000001E-2</v>
      </c>
      <c r="P604">
        <v>24</v>
      </c>
      <c r="Q604">
        <v>6.5</v>
      </c>
    </row>
    <row r="605" spans="1:17" hidden="1" x14ac:dyDescent="0.3">
      <c r="A605" t="s">
        <v>2396</v>
      </c>
      <c r="B605" t="s">
        <v>2397</v>
      </c>
      <c r="C605" s="1" t="str">
        <f t="shared" si="36"/>
        <v>12:0004</v>
      </c>
      <c r="D605" s="1" t="str">
        <f t="shared" si="37"/>
        <v>12:0029</v>
      </c>
      <c r="E605" t="s">
        <v>2398</v>
      </c>
      <c r="F605" t="s">
        <v>2399</v>
      </c>
      <c r="H605">
        <v>56.764971199999998</v>
      </c>
      <c r="I605">
        <v>-130.41312690000001</v>
      </c>
      <c r="J605" s="1" t="str">
        <f t="shared" si="38"/>
        <v>Fluid (stream)</v>
      </c>
      <c r="K605" s="1" t="str">
        <f t="shared" si="39"/>
        <v>Untreated Water</v>
      </c>
      <c r="O605">
        <v>2.5000000000000001E-2</v>
      </c>
      <c r="P605">
        <v>30</v>
      </c>
      <c r="Q605">
        <v>7.1</v>
      </c>
    </row>
    <row r="606" spans="1:17" hidden="1" x14ac:dyDescent="0.3">
      <c r="A606" t="s">
        <v>2400</v>
      </c>
      <c r="B606" t="s">
        <v>2401</v>
      </c>
      <c r="C606" s="1" t="str">
        <f t="shared" si="36"/>
        <v>12:0004</v>
      </c>
      <c r="D606" s="1" t="str">
        <f t="shared" si="37"/>
        <v>12:0029</v>
      </c>
      <c r="E606" t="s">
        <v>2402</v>
      </c>
      <c r="F606" t="s">
        <v>2403</v>
      </c>
      <c r="H606">
        <v>56.762631599999999</v>
      </c>
      <c r="I606">
        <v>-130.41820849999999</v>
      </c>
      <c r="J606" s="1" t="str">
        <f t="shared" si="38"/>
        <v>Fluid (stream)</v>
      </c>
      <c r="K606" s="1" t="str">
        <f t="shared" si="39"/>
        <v>Untreated Water</v>
      </c>
      <c r="O606">
        <v>0.08</v>
      </c>
      <c r="P606">
        <v>24</v>
      </c>
      <c r="Q606">
        <v>6.4</v>
      </c>
    </row>
    <row r="607" spans="1:17" hidden="1" x14ac:dyDescent="0.3">
      <c r="A607" t="s">
        <v>2404</v>
      </c>
      <c r="B607" t="s">
        <v>2405</v>
      </c>
      <c r="C607" s="1" t="str">
        <f t="shared" si="36"/>
        <v>12:0004</v>
      </c>
      <c r="D607" s="1" t="str">
        <f t="shared" si="37"/>
        <v>12:0029</v>
      </c>
      <c r="E607" t="s">
        <v>2406</v>
      </c>
      <c r="F607" t="s">
        <v>2407</v>
      </c>
      <c r="H607">
        <v>56.773217899999999</v>
      </c>
      <c r="I607">
        <v>-130.4187872</v>
      </c>
      <c r="J607" s="1" t="str">
        <f t="shared" si="38"/>
        <v>Fluid (stream)</v>
      </c>
      <c r="K607" s="1" t="str">
        <f t="shared" si="39"/>
        <v>Untreated Water</v>
      </c>
      <c r="O607">
        <v>2.5000000000000001E-2</v>
      </c>
      <c r="P607">
        <v>52</v>
      </c>
      <c r="Q607">
        <v>6.6</v>
      </c>
    </row>
    <row r="608" spans="1:17" hidden="1" x14ac:dyDescent="0.3">
      <c r="A608" t="s">
        <v>2408</v>
      </c>
      <c r="B608" t="s">
        <v>2409</v>
      </c>
      <c r="C608" s="1" t="str">
        <f t="shared" si="36"/>
        <v>12:0004</v>
      </c>
      <c r="D608" s="1" t="str">
        <f t="shared" si="37"/>
        <v>12:0029</v>
      </c>
      <c r="E608" t="s">
        <v>2410</v>
      </c>
      <c r="F608" t="s">
        <v>2411</v>
      </c>
      <c r="H608">
        <v>56.7841126</v>
      </c>
      <c r="I608">
        <v>-130.43482990000001</v>
      </c>
      <c r="J608" s="1" t="str">
        <f t="shared" si="38"/>
        <v>Fluid (stream)</v>
      </c>
      <c r="K608" s="1" t="str">
        <f t="shared" si="39"/>
        <v>Untreated Water</v>
      </c>
      <c r="O608">
        <v>2.5000000000000001E-2</v>
      </c>
      <c r="P608">
        <v>28</v>
      </c>
      <c r="Q608">
        <v>6.3</v>
      </c>
    </row>
    <row r="609" spans="1:17" hidden="1" x14ac:dyDescent="0.3">
      <c r="A609" t="s">
        <v>2412</v>
      </c>
      <c r="B609" t="s">
        <v>2413</v>
      </c>
      <c r="C609" s="1" t="str">
        <f t="shared" si="36"/>
        <v>12:0004</v>
      </c>
      <c r="D609" s="1" t="str">
        <f t="shared" si="37"/>
        <v>12:0029</v>
      </c>
      <c r="E609" t="s">
        <v>2414</v>
      </c>
      <c r="F609" t="s">
        <v>2415</v>
      </c>
      <c r="H609">
        <v>56.764661400000001</v>
      </c>
      <c r="I609">
        <v>-130.49898999999999</v>
      </c>
      <c r="J609" s="1" t="str">
        <f t="shared" si="38"/>
        <v>Fluid (stream)</v>
      </c>
      <c r="K609" s="1" t="str">
        <f t="shared" si="39"/>
        <v>Untreated Water</v>
      </c>
      <c r="O609">
        <v>2.5000000000000001E-2</v>
      </c>
      <c r="P609">
        <v>28</v>
      </c>
      <c r="Q609">
        <v>6.6</v>
      </c>
    </row>
    <row r="610" spans="1:17" hidden="1" x14ac:dyDescent="0.3">
      <c r="A610" t="s">
        <v>2416</v>
      </c>
      <c r="B610" t="s">
        <v>2417</v>
      </c>
      <c r="C610" s="1" t="str">
        <f t="shared" si="36"/>
        <v>12:0004</v>
      </c>
      <c r="D610" s="1" t="str">
        <f t="shared" si="37"/>
        <v>12:0029</v>
      </c>
      <c r="E610" t="s">
        <v>2418</v>
      </c>
      <c r="F610" t="s">
        <v>2419</v>
      </c>
      <c r="H610">
        <v>56.774652400000001</v>
      </c>
      <c r="I610">
        <v>-130.49302180000001</v>
      </c>
      <c r="J610" s="1" t="str">
        <f t="shared" si="38"/>
        <v>Fluid (stream)</v>
      </c>
      <c r="K610" s="1" t="str">
        <f t="shared" si="39"/>
        <v>Untreated Water</v>
      </c>
      <c r="O610">
        <v>2.5000000000000001E-2</v>
      </c>
      <c r="P610">
        <v>28</v>
      </c>
      <c r="Q610">
        <v>6.6</v>
      </c>
    </row>
    <row r="611" spans="1:17" hidden="1" x14ac:dyDescent="0.3">
      <c r="A611" t="s">
        <v>2420</v>
      </c>
      <c r="B611" t="s">
        <v>2421</v>
      </c>
      <c r="C611" s="1" t="str">
        <f t="shared" si="36"/>
        <v>12:0004</v>
      </c>
      <c r="D611" s="1" t="str">
        <f t="shared" si="37"/>
        <v>12:0029</v>
      </c>
      <c r="E611" t="s">
        <v>2422</v>
      </c>
      <c r="F611" t="s">
        <v>2423</v>
      </c>
      <c r="H611">
        <v>56.780124999999998</v>
      </c>
      <c r="I611">
        <v>-130.48466250000001</v>
      </c>
      <c r="J611" s="1" t="str">
        <f t="shared" si="38"/>
        <v>Fluid (stream)</v>
      </c>
      <c r="K611" s="1" t="str">
        <f t="shared" si="39"/>
        <v>Untreated Water</v>
      </c>
      <c r="O611">
        <v>2.5000000000000001E-2</v>
      </c>
      <c r="P611">
        <v>60</v>
      </c>
      <c r="Q611">
        <v>7.3</v>
      </c>
    </row>
    <row r="612" spans="1:17" hidden="1" x14ac:dyDescent="0.3">
      <c r="A612" t="s">
        <v>2424</v>
      </c>
      <c r="B612" t="s">
        <v>2425</v>
      </c>
      <c r="C612" s="1" t="str">
        <f t="shared" si="36"/>
        <v>12:0004</v>
      </c>
      <c r="D612" s="1" t="str">
        <f t="shared" si="37"/>
        <v>12:0029</v>
      </c>
      <c r="E612" t="s">
        <v>2426</v>
      </c>
      <c r="F612" t="s">
        <v>2427</v>
      </c>
      <c r="H612">
        <v>56.774416899999999</v>
      </c>
      <c r="I612">
        <v>-130.46894019999999</v>
      </c>
      <c r="J612" s="1" t="str">
        <f t="shared" si="38"/>
        <v>Fluid (stream)</v>
      </c>
      <c r="K612" s="1" t="str">
        <f t="shared" si="39"/>
        <v>Untreated Water</v>
      </c>
      <c r="O612">
        <v>7.0000000000000007E-2</v>
      </c>
      <c r="P612">
        <v>36</v>
      </c>
      <c r="Q612">
        <v>7</v>
      </c>
    </row>
    <row r="613" spans="1:17" hidden="1" x14ac:dyDescent="0.3">
      <c r="A613" t="s">
        <v>2428</v>
      </c>
      <c r="B613" t="s">
        <v>2429</v>
      </c>
      <c r="C613" s="1" t="str">
        <f t="shared" si="36"/>
        <v>12:0004</v>
      </c>
      <c r="D613" s="1" t="str">
        <f t="shared" si="37"/>
        <v>12:0029</v>
      </c>
      <c r="E613" t="s">
        <v>2430</v>
      </c>
      <c r="F613" t="s">
        <v>2431</v>
      </c>
      <c r="H613">
        <v>56.781398799999998</v>
      </c>
      <c r="I613">
        <v>-130.44965350000001</v>
      </c>
      <c r="J613" s="1" t="str">
        <f t="shared" si="38"/>
        <v>Fluid (stream)</v>
      </c>
      <c r="K613" s="1" t="str">
        <f t="shared" si="39"/>
        <v>Untreated Water</v>
      </c>
      <c r="O613">
        <v>2.5000000000000001E-2</v>
      </c>
      <c r="P613">
        <v>40</v>
      </c>
      <c r="Q613">
        <v>6.8</v>
      </c>
    </row>
    <row r="614" spans="1:17" hidden="1" x14ac:dyDescent="0.3">
      <c r="A614" t="s">
        <v>2432</v>
      </c>
      <c r="B614" t="s">
        <v>2433</v>
      </c>
      <c r="C614" s="1" t="str">
        <f t="shared" si="36"/>
        <v>12:0004</v>
      </c>
      <c r="D614" s="1" t="str">
        <f t="shared" si="37"/>
        <v>12:0029</v>
      </c>
      <c r="E614" t="s">
        <v>2434</v>
      </c>
      <c r="F614" t="s">
        <v>2435</v>
      </c>
      <c r="H614">
        <v>56.821670300000001</v>
      </c>
      <c r="I614">
        <v>-130.41573320000001</v>
      </c>
      <c r="J614" s="1" t="str">
        <f t="shared" si="38"/>
        <v>Fluid (stream)</v>
      </c>
      <c r="K614" s="1" t="str">
        <f t="shared" si="39"/>
        <v>Untreated Water</v>
      </c>
      <c r="O614">
        <v>2.5000000000000001E-2</v>
      </c>
      <c r="P614">
        <v>46</v>
      </c>
      <c r="Q614">
        <v>6.8</v>
      </c>
    </row>
    <row r="615" spans="1:17" hidden="1" x14ac:dyDescent="0.3">
      <c r="A615" t="s">
        <v>2436</v>
      </c>
      <c r="B615" t="s">
        <v>2437</v>
      </c>
      <c r="C615" s="1" t="str">
        <f t="shared" si="36"/>
        <v>12:0004</v>
      </c>
      <c r="D615" s="1" t="str">
        <f t="shared" si="37"/>
        <v>12:0029</v>
      </c>
      <c r="E615" t="s">
        <v>2438</v>
      </c>
      <c r="F615" t="s">
        <v>2439</v>
      </c>
      <c r="H615">
        <v>56.826590099999997</v>
      </c>
      <c r="I615">
        <v>-130.46062209999999</v>
      </c>
      <c r="J615" s="1" t="str">
        <f t="shared" si="38"/>
        <v>Fluid (stream)</v>
      </c>
      <c r="K615" s="1" t="str">
        <f t="shared" si="39"/>
        <v>Untreated Water</v>
      </c>
      <c r="O615">
        <v>0.05</v>
      </c>
      <c r="P615">
        <v>78</v>
      </c>
      <c r="Q615">
        <v>7.2</v>
      </c>
    </row>
    <row r="616" spans="1:17" hidden="1" x14ac:dyDescent="0.3">
      <c r="A616" t="s">
        <v>2440</v>
      </c>
      <c r="B616" t="s">
        <v>2441</v>
      </c>
      <c r="C616" s="1" t="str">
        <f t="shared" si="36"/>
        <v>12:0004</v>
      </c>
      <c r="D616" s="1" t="str">
        <f t="shared" si="37"/>
        <v>12:0029</v>
      </c>
      <c r="E616" t="s">
        <v>2442</v>
      </c>
      <c r="F616" t="s">
        <v>2443</v>
      </c>
      <c r="H616">
        <v>56.833167199999998</v>
      </c>
      <c r="I616">
        <v>-130.47972619999999</v>
      </c>
      <c r="J616" s="1" t="str">
        <f t="shared" si="38"/>
        <v>Fluid (stream)</v>
      </c>
      <c r="K616" s="1" t="str">
        <f t="shared" si="39"/>
        <v>Untreated Water</v>
      </c>
      <c r="O616">
        <v>2.5000000000000001E-2</v>
      </c>
      <c r="P616">
        <v>38</v>
      </c>
      <c r="Q616">
        <v>7.1</v>
      </c>
    </row>
    <row r="617" spans="1:17" hidden="1" x14ac:dyDescent="0.3">
      <c r="A617" t="s">
        <v>2444</v>
      </c>
      <c r="B617" t="s">
        <v>2445</v>
      </c>
      <c r="C617" s="1" t="str">
        <f t="shared" si="36"/>
        <v>12:0004</v>
      </c>
      <c r="D617" s="1" t="str">
        <f t="shared" si="37"/>
        <v>12:0029</v>
      </c>
      <c r="E617" t="s">
        <v>2446</v>
      </c>
      <c r="F617" t="s">
        <v>2447</v>
      </c>
      <c r="H617">
        <v>56.836175900000001</v>
      </c>
      <c r="I617">
        <v>-130.50095659999999</v>
      </c>
      <c r="J617" s="1" t="str">
        <f t="shared" si="38"/>
        <v>Fluid (stream)</v>
      </c>
      <c r="K617" s="1" t="str">
        <f t="shared" si="39"/>
        <v>Untreated Water</v>
      </c>
      <c r="O617">
        <v>2.5000000000000001E-2</v>
      </c>
      <c r="P617">
        <v>56</v>
      </c>
      <c r="Q617">
        <v>7.7</v>
      </c>
    </row>
    <row r="618" spans="1:17" hidden="1" x14ac:dyDescent="0.3">
      <c r="A618" t="s">
        <v>2448</v>
      </c>
      <c r="B618" t="s">
        <v>2449</v>
      </c>
      <c r="C618" s="1" t="str">
        <f t="shared" si="36"/>
        <v>12:0004</v>
      </c>
      <c r="D618" s="1" t="str">
        <f t="shared" si="37"/>
        <v>12:0029</v>
      </c>
      <c r="E618" t="s">
        <v>2450</v>
      </c>
      <c r="F618" t="s">
        <v>2451</v>
      </c>
      <c r="H618">
        <v>56.870233900000002</v>
      </c>
      <c r="I618">
        <v>-130.32011230000001</v>
      </c>
      <c r="J618" s="1" t="str">
        <f t="shared" si="38"/>
        <v>Fluid (stream)</v>
      </c>
      <c r="K618" s="1" t="str">
        <f t="shared" si="39"/>
        <v>Untreated Water</v>
      </c>
      <c r="O618">
        <v>2.5000000000000001E-2</v>
      </c>
      <c r="P618">
        <v>34</v>
      </c>
      <c r="Q618">
        <v>7</v>
      </c>
    </row>
    <row r="619" spans="1:17" hidden="1" x14ac:dyDescent="0.3">
      <c r="A619" t="s">
        <v>2452</v>
      </c>
      <c r="B619" t="s">
        <v>2453</v>
      </c>
      <c r="C619" s="1" t="str">
        <f t="shared" si="36"/>
        <v>12:0004</v>
      </c>
      <c r="D619" s="1" t="str">
        <f t="shared" si="37"/>
        <v>12:0029</v>
      </c>
      <c r="E619" t="s">
        <v>2454</v>
      </c>
      <c r="F619" t="s">
        <v>2455</v>
      </c>
      <c r="H619">
        <v>56.8553116</v>
      </c>
      <c r="I619">
        <v>-130.35619159999999</v>
      </c>
      <c r="J619" s="1" t="str">
        <f t="shared" si="38"/>
        <v>Fluid (stream)</v>
      </c>
      <c r="K619" s="1" t="str">
        <f t="shared" si="39"/>
        <v>Untreated Water</v>
      </c>
      <c r="O619">
        <v>2.5000000000000001E-2</v>
      </c>
      <c r="P619">
        <v>30</v>
      </c>
      <c r="Q619">
        <v>7.3</v>
      </c>
    </row>
    <row r="620" spans="1:17" hidden="1" x14ac:dyDescent="0.3">
      <c r="A620" t="s">
        <v>2456</v>
      </c>
      <c r="B620" t="s">
        <v>2457</v>
      </c>
      <c r="C620" s="1" t="str">
        <f t="shared" si="36"/>
        <v>12:0004</v>
      </c>
      <c r="D620" s="1" t="str">
        <f t="shared" si="37"/>
        <v>12:0029</v>
      </c>
      <c r="E620" t="s">
        <v>2454</v>
      </c>
      <c r="F620" t="s">
        <v>2458</v>
      </c>
      <c r="H620">
        <v>56.8553116</v>
      </c>
      <c r="I620">
        <v>-130.35619159999999</v>
      </c>
      <c r="J620" s="1" t="str">
        <f t="shared" si="38"/>
        <v>Fluid (stream)</v>
      </c>
      <c r="K620" s="1" t="str">
        <f t="shared" si="39"/>
        <v>Untreated Water</v>
      </c>
      <c r="O620">
        <v>2.5000000000000001E-2</v>
      </c>
      <c r="P620">
        <v>30</v>
      </c>
      <c r="Q620">
        <v>6.8</v>
      </c>
    </row>
    <row r="621" spans="1:17" hidden="1" x14ac:dyDescent="0.3">
      <c r="A621" t="s">
        <v>2459</v>
      </c>
      <c r="B621" t="s">
        <v>2460</v>
      </c>
      <c r="C621" s="1" t="str">
        <f t="shared" si="36"/>
        <v>12:0004</v>
      </c>
      <c r="D621" s="1" t="str">
        <f t="shared" si="37"/>
        <v>12:0029</v>
      </c>
      <c r="E621" t="s">
        <v>2461</v>
      </c>
      <c r="F621" t="s">
        <v>2462</v>
      </c>
      <c r="H621">
        <v>56.893351000000003</v>
      </c>
      <c r="I621">
        <v>-130.3252425</v>
      </c>
      <c r="J621" s="1" t="str">
        <f t="shared" si="38"/>
        <v>Fluid (stream)</v>
      </c>
      <c r="K621" s="1" t="str">
        <f t="shared" si="39"/>
        <v>Untreated Water</v>
      </c>
      <c r="O621">
        <v>2.5000000000000001E-2</v>
      </c>
      <c r="P621">
        <v>28</v>
      </c>
      <c r="Q621">
        <v>6.8</v>
      </c>
    </row>
    <row r="622" spans="1:17" hidden="1" x14ac:dyDescent="0.3">
      <c r="A622" t="s">
        <v>2463</v>
      </c>
      <c r="B622" t="s">
        <v>2464</v>
      </c>
      <c r="C622" s="1" t="str">
        <f t="shared" si="36"/>
        <v>12:0004</v>
      </c>
      <c r="D622" s="1" t="str">
        <f t="shared" si="37"/>
        <v>12:0029</v>
      </c>
      <c r="E622" t="s">
        <v>2465</v>
      </c>
      <c r="F622" t="s">
        <v>2466</v>
      </c>
      <c r="H622">
        <v>56.914755900000003</v>
      </c>
      <c r="I622">
        <v>-130.2657342</v>
      </c>
      <c r="J622" s="1" t="str">
        <f t="shared" si="38"/>
        <v>Fluid (stream)</v>
      </c>
      <c r="K622" s="1" t="str">
        <f t="shared" si="39"/>
        <v>Untreated Water</v>
      </c>
      <c r="O622">
        <v>0.08</v>
      </c>
      <c r="P622">
        <v>36</v>
      </c>
      <c r="Q622">
        <v>7.2</v>
      </c>
    </row>
    <row r="623" spans="1:17" hidden="1" x14ac:dyDescent="0.3">
      <c r="A623" t="s">
        <v>2467</v>
      </c>
      <c r="B623" t="s">
        <v>2468</v>
      </c>
      <c r="C623" s="1" t="str">
        <f t="shared" si="36"/>
        <v>12:0004</v>
      </c>
      <c r="D623" s="1" t="str">
        <f t="shared" si="37"/>
        <v>12:0029</v>
      </c>
      <c r="E623" t="s">
        <v>2469</v>
      </c>
      <c r="F623" t="s">
        <v>2470</v>
      </c>
      <c r="H623">
        <v>56.916862399999999</v>
      </c>
      <c r="I623">
        <v>-130.27508599999999</v>
      </c>
      <c r="J623" s="1" t="str">
        <f t="shared" si="38"/>
        <v>Fluid (stream)</v>
      </c>
      <c r="K623" s="1" t="str">
        <f t="shared" si="39"/>
        <v>Untreated Water</v>
      </c>
      <c r="O623">
        <v>7.0000000000000007E-2</v>
      </c>
      <c r="P623">
        <v>42</v>
      </c>
      <c r="Q623">
        <v>7.3</v>
      </c>
    </row>
    <row r="624" spans="1:17" hidden="1" x14ac:dyDescent="0.3">
      <c r="A624" t="s">
        <v>2471</v>
      </c>
      <c r="B624" t="s">
        <v>2472</v>
      </c>
      <c r="C624" s="1" t="str">
        <f t="shared" si="36"/>
        <v>12:0004</v>
      </c>
      <c r="D624" s="1" t="str">
        <f t="shared" si="37"/>
        <v>12:0029</v>
      </c>
      <c r="E624" t="s">
        <v>2473</v>
      </c>
      <c r="F624" t="s">
        <v>2474</v>
      </c>
      <c r="H624">
        <v>56.898817100000002</v>
      </c>
      <c r="I624">
        <v>-130.25593670000001</v>
      </c>
      <c r="J624" s="1" t="str">
        <f t="shared" si="38"/>
        <v>Fluid (stream)</v>
      </c>
      <c r="K624" s="1" t="str">
        <f t="shared" si="39"/>
        <v>Untreated Water</v>
      </c>
      <c r="O624">
        <v>2.5000000000000001E-2</v>
      </c>
      <c r="P624">
        <v>50</v>
      </c>
      <c r="Q624">
        <v>6.9</v>
      </c>
    </row>
    <row r="625" spans="1:17" hidden="1" x14ac:dyDescent="0.3">
      <c r="A625" t="s">
        <v>2475</v>
      </c>
      <c r="B625" t="s">
        <v>2476</v>
      </c>
      <c r="C625" s="1" t="str">
        <f t="shared" si="36"/>
        <v>12:0004</v>
      </c>
      <c r="D625" s="1" t="str">
        <f t="shared" si="37"/>
        <v>12:0029</v>
      </c>
      <c r="E625" t="s">
        <v>2477</v>
      </c>
      <c r="F625" t="s">
        <v>2478</v>
      </c>
      <c r="H625">
        <v>56.869668500000003</v>
      </c>
      <c r="I625">
        <v>-130.26871009999999</v>
      </c>
      <c r="J625" s="1" t="str">
        <f t="shared" si="38"/>
        <v>Fluid (stream)</v>
      </c>
      <c r="K625" s="1" t="str">
        <f t="shared" si="39"/>
        <v>Untreated Water</v>
      </c>
      <c r="O625">
        <v>2.5000000000000001E-2</v>
      </c>
      <c r="P625">
        <v>36</v>
      </c>
      <c r="Q625">
        <v>7</v>
      </c>
    </row>
    <row r="626" spans="1:17" hidden="1" x14ac:dyDescent="0.3">
      <c r="A626" t="s">
        <v>2479</v>
      </c>
      <c r="B626" t="s">
        <v>2480</v>
      </c>
      <c r="C626" s="1" t="str">
        <f t="shared" si="36"/>
        <v>12:0004</v>
      </c>
      <c r="D626" s="1" t="str">
        <f t="shared" si="37"/>
        <v>12:0029</v>
      </c>
      <c r="E626" t="s">
        <v>2481</v>
      </c>
      <c r="F626" t="s">
        <v>2482</v>
      </c>
      <c r="H626">
        <v>56.872504499999998</v>
      </c>
      <c r="I626">
        <v>-130.24573810000001</v>
      </c>
      <c r="J626" s="1" t="str">
        <f t="shared" si="38"/>
        <v>Fluid (stream)</v>
      </c>
      <c r="K626" s="1" t="str">
        <f t="shared" si="39"/>
        <v>Untreated Water</v>
      </c>
      <c r="O626">
        <v>2.5000000000000001E-2</v>
      </c>
      <c r="P626">
        <v>38</v>
      </c>
      <c r="Q626">
        <v>6.9</v>
      </c>
    </row>
    <row r="627" spans="1:17" hidden="1" x14ac:dyDescent="0.3">
      <c r="A627" t="s">
        <v>2483</v>
      </c>
      <c r="B627" t="s">
        <v>2484</v>
      </c>
      <c r="C627" s="1" t="str">
        <f t="shared" si="36"/>
        <v>12:0004</v>
      </c>
      <c r="D627" s="1" t="str">
        <f t="shared" si="37"/>
        <v>12:0029</v>
      </c>
      <c r="E627" t="s">
        <v>2485</v>
      </c>
      <c r="F627" t="s">
        <v>2486</v>
      </c>
      <c r="H627">
        <v>56.892755700000002</v>
      </c>
      <c r="I627">
        <v>-130.20438659999999</v>
      </c>
      <c r="J627" s="1" t="str">
        <f t="shared" si="38"/>
        <v>Fluid (stream)</v>
      </c>
      <c r="K627" s="1" t="str">
        <f t="shared" si="39"/>
        <v>Untreated Water</v>
      </c>
      <c r="O627">
        <v>2.5000000000000001E-2</v>
      </c>
      <c r="P627">
        <v>44</v>
      </c>
      <c r="Q627">
        <v>6.8</v>
      </c>
    </row>
    <row r="628" spans="1:17" hidden="1" x14ac:dyDescent="0.3">
      <c r="A628" t="s">
        <v>2487</v>
      </c>
      <c r="B628" t="s">
        <v>2488</v>
      </c>
      <c r="C628" s="1" t="str">
        <f t="shared" si="36"/>
        <v>12:0004</v>
      </c>
      <c r="D628" s="1" t="str">
        <f t="shared" si="37"/>
        <v>12:0029</v>
      </c>
      <c r="E628" t="s">
        <v>2489</v>
      </c>
      <c r="F628" t="s">
        <v>2490</v>
      </c>
      <c r="H628">
        <v>56.891659199999999</v>
      </c>
      <c r="I628">
        <v>-130.2155956</v>
      </c>
      <c r="J628" s="1" t="str">
        <f t="shared" si="38"/>
        <v>Fluid (stream)</v>
      </c>
      <c r="K628" s="1" t="str">
        <f t="shared" si="39"/>
        <v>Untreated Water</v>
      </c>
      <c r="O628">
        <v>2.5000000000000001E-2</v>
      </c>
      <c r="P628">
        <v>36</v>
      </c>
      <c r="Q628">
        <v>7</v>
      </c>
    </row>
    <row r="629" spans="1:17" hidden="1" x14ac:dyDescent="0.3">
      <c r="A629" t="s">
        <v>2491</v>
      </c>
      <c r="B629" t="s">
        <v>2492</v>
      </c>
      <c r="C629" s="1" t="str">
        <f t="shared" si="36"/>
        <v>12:0004</v>
      </c>
      <c r="D629" s="1" t="str">
        <f t="shared" si="37"/>
        <v>12:0029</v>
      </c>
      <c r="E629" t="s">
        <v>2493</v>
      </c>
      <c r="F629" t="s">
        <v>2494</v>
      </c>
      <c r="H629">
        <v>56.9070976</v>
      </c>
      <c r="I629">
        <v>-130.1756986</v>
      </c>
      <c r="J629" s="1" t="str">
        <f t="shared" si="38"/>
        <v>Fluid (stream)</v>
      </c>
      <c r="K629" s="1" t="str">
        <f t="shared" si="39"/>
        <v>Untreated Water</v>
      </c>
      <c r="O629">
        <v>2.5000000000000001E-2</v>
      </c>
      <c r="P629">
        <v>40</v>
      </c>
      <c r="Q629">
        <v>7.2</v>
      </c>
    </row>
    <row r="630" spans="1:17" hidden="1" x14ac:dyDescent="0.3">
      <c r="A630" t="s">
        <v>2495</v>
      </c>
      <c r="B630" t="s">
        <v>2496</v>
      </c>
      <c r="C630" s="1" t="str">
        <f t="shared" si="36"/>
        <v>12:0004</v>
      </c>
      <c r="D630" s="1" t="str">
        <f t="shared" si="37"/>
        <v>12:0029</v>
      </c>
      <c r="E630" t="s">
        <v>2497</v>
      </c>
      <c r="F630" t="s">
        <v>2498</v>
      </c>
      <c r="H630">
        <v>56.911046599999999</v>
      </c>
      <c r="I630">
        <v>-130.1587748</v>
      </c>
      <c r="J630" s="1" t="str">
        <f t="shared" si="38"/>
        <v>Fluid (stream)</v>
      </c>
      <c r="K630" s="1" t="str">
        <f t="shared" si="39"/>
        <v>Untreated Water</v>
      </c>
      <c r="O630">
        <v>2.5000000000000001E-2</v>
      </c>
      <c r="P630">
        <v>84</v>
      </c>
      <c r="Q630">
        <v>7.2</v>
      </c>
    </row>
    <row r="631" spans="1:17" hidden="1" x14ac:dyDescent="0.3">
      <c r="A631" t="s">
        <v>2499</v>
      </c>
      <c r="B631" t="s">
        <v>2500</v>
      </c>
      <c r="C631" s="1" t="str">
        <f t="shared" si="36"/>
        <v>12:0004</v>
      </c>
      <c r="D631" s="1" t="str">
        <f t="shared" si="37"/>
        <v>12:0029</v>
      </c>
      <c r="E631" t="s">
        <v>2501</v>
      </c>
      <c r="F631" t="s">
        <v>2502</v>
      </c>
      <c r="H631">
        <v>56.912474199999998</v>
      </c>
      <c r="I631">
        <v>-130.12237379999999</v>
      </c>
      <c r="J631" s="1" t="str">
        <f t="shared" si="38"/>
        <v>Fluid (stream)</v>
      </c>
      <c r="K631" s="1" t="str">
        <f t="shared" si="39"/>
        <v>Untreated Water</v>
      </c>
      <c r="O631">
        <v>2.5000000000000001E-2</v>
      </c>
      <c r="P631">
        <v>42</v>
      </c>
      <c r="Q631">
        <v>7.4</v>
      </c>
    </row>
    <row r="632" spans="1:17" hidden="1" x14ac:dyDescent="0.3">
      <c r="A632" t="s">
        <v>2503</v>
      </c>
      <c r="B632" t="s">
        <v>2504</v>
      </c>
      <c r="C632" s="1" t="str">
        <f t="shared" si="36"/>
        <v>12:0004</v>
      </c>
      <c r="D632" s="1" t="str">
        <f t="shared" si="37"/>
        <v>12:0029</v>
      </c>
      <c r="E632" t="s">
        <v>2505</v>
      </c>
      <c r="F632" t="s">
        <v>2506</v>
      </c>
      <c r="H632">
        <v>56.909046099999998</v>
      </c>
      <c r="I632">
        <v>-130.0914296</v>
      </c>
      <c r="J632" s="1" t="str">
        <f t="shared" si="38"/>
        <v>Fluid (stream)</v>
      </c>
      <c r="K632" s="1" t="str">
        <f t="shared" si="39"/>
        <v>Untreated Water</v>
      </c>
      <c r="O632">
        <v>2.5000000000000001E-2</v>
      </c>
      <c r="P632">
        <v>82</v>
      </c>
      <c r="Q632">
        <v>7.3</v>
      </c>
    </row>
    <row r="633" spans="1:17" hidden="1" x14ac:dyDescent="0.3">
      <c r="A633" t="s">
        <v>2507</v>
      </c>
      <c r="B633" t="s">
        <v>2508</v>
      </c>
      <c r="C633" s="1" t="str">
        <f t="shared" si="36"/>
        <v>12:0004</v>
      </c>
      <c r="D633" s="1" t="str">
        <f t="shared" si="37"/>
        <v>12:0029</v>
      </c>
      <c r="E633" t="s">
        <v>2509</v>
      </c>
      <c r="F633" t="s">
        <v>2510</v>
      </c>
      <c r="H633">
        <v>56.922446600000001</v>
      </c>
      <c r="I633">
        <v>-130.0467065</v>
      </c>
      <c r="J633" s="1" t="str">
        <f t="shared" si="38"/>
        <v>Fluid (stream)</v>
      </c>
      <c r="K633" s="1" t="str">
        <f t="shared" si="39"/>
        <v>Untreated Water</v>
      </c>
      <c r="O633">
        <v>0.09</v>
      </c>
      <c r="P633">
        <v>64</v>
      </c>
      <c r="Q633">
        <v>7</v>
      </c>
    </row>
    <row r="634" spans="1:17" hidden="1" x14ac:dyDescent="0.3">
      <c r="A634" t="s">
        <v>2511</v>
      </c>
      <c r="B634" t="s">
        <v>2512</v>
      </c>
      <c r="C634" s="1" t="str">
        <f t="shared" si="36"/>
        <v>12:0004</v>
      </c>
      <c r="D634" s="1" t="str">
        <f t="shared" si="37"/>
        <v>12:0029</v>
      </c>
      <c r="E634" t="s">
        <v>2513</v>
      </c>
      <c r="F634" t="s">
        <v>2514</v>
      </c>
      <c r="H634">
        <v>56.926132500000001</v>
      </c>
      <c r="I634">
        <v>-130.0257953</v>
      </c>
      <c r="J634" s="1" t="str">
        <f t="shared" si="38"/>
        <v>Fluid (stream)</v>
      </c>
      <c r="K634" s="1" t="str">
        <f t="shared" si="39"/>
        <v>Untreated Water</v>
      </c>
      <c r="O634">
        <v>2.5000000000000001E-2</v>
      </c>
      <c r="P634">
        <v>110</v>
      </c>
      <c r="Q634">
        <v>6.8</v>
      </c>
    </row>
    <row r="635" spans="1:17" hidden="1" x14ac:dyDescent="0.3">
      <c r="A635" t="s">
        <v>2515</v>
      </c>
      <c r="B635" t="s">
        <v>2516</v>
      </c>
      <c r="C635" s="1" t="str">
        <f t="shared" si="36"/>
        <v>12:0004</v>
      </c>
      <c r="D635" s="1" t="str">
        <f t="shared" si="37"/>
        <v>12:0029</v>
      </c>
      <c r="E635" t="s">
        <v>2517</v>
      </c>
      <c r="F635" t="s">
        <v>2518</v>
      </c>
      <c r="H635">
        <v>56.956556800000001</v>
      </c>
      <c r="I635">
        <v>-130.1013662</v>
      </c>
      <c r="J635" s="1" t="str">
        <f t="shared" si="38"/>
        <v>Fluid (stream)</v>
      </c>
      <c r="K635" s="1" t="str">
        <f t="shared" si="39"/>
        <v>Untreated Water</v>
      </c>
      <c r="O635">
        <v>2.5000000000000001E-2</v>
      </c>
      <c r="P635">
        <v>36</v>
      </c>
      <c r="Q635">
        <v>6.5</v>
      </c>
    </row>
    <row r="636" spans="1:17" hidden="1" x14ac:dyDescent="0.3">
      <c r="A636" t="s">
        <v>2519</v>
      </c>
      <c r="B636" t="s">
        <v>2520</v>
      </c>
      <c r="C636" s="1" t="str">
        <f t="shared" si="36"/>
        <v>12:0004</v>
      </c>
      <c r="D636" s="1" t="str">
        <f t="shared" si="37"/>
        <v>12:0029</v>
      </c>
      <c r="E636" t="s">
        <v>2521</v>
      </c>
      <c r="F636" t="s">
        <v>2522</v>
      </c>
      <c r="H636">
        <v>56.950935700000002</v>
      </c>
      <c r="I636">
        <v>-130.15693419999999</v>
      </c>
      <c r="J636" s="1" t="str">
        <f t="shared" si="38"/>
        <v>Fluid (stream)</v>
      </c>
      <c r="K636" s="1" t="str">
        <f t="shared" si="39"/>
        <v>Untreated Water</v>
      </c>
      <c r="O636">
        <v>2.5000000000000001E-2</v>
      </c>
      <c r="P636">
        <v>36</v>
      </c>
      <c r="Q636">
        <v>6.3</v>
      </c>
    </row>
    <row r="637" spans="1:17" hidden="1" x14ac:dyDescent="0.3">
      <c r="A637" t="s">
        <v>2523</v>
      </c>
      <c r="B637" t="s">
        <v>2524</v>
      </c>
      <c r="C637" s="1" t="str">
        <f t="shared" si="36"/>
        <v>12:0004</v>
      </c>
      <c r="D637" s="1" t="str">
        <f t="shared" si="37"/>
        <v>12:0029</v>
      </c>
      <c r="E637" t="s">
        <v>2525</v>
      </c>
      <c r="F637" t="s">
        <v>2526</v>
      </c>
      <c r="H637">
        <v>56.959991600000002</v>
      </c>
      <c r="I637">
        <v>-130.16665320000001</v>
      </c>
      <c r="J637" s="1" t="str">
        <f t="shared" si="38"/>
        <v>Fluid (stream)</v>
      </c>
      <c r="K637" s="1" t="str">
        <f t="shared" si="39"/>
        <v>Untreated Water</v>
      </c>
      <c r="O637">
        <v>2.5000000000000001E-2</v>
      </c>
      <c r="P637">
        <v>36</v>
      </c>
      <c r="Q637">
        <v>6.1</v>
      </c>
    </row>
    <row r="638" spans="1:17" hidden="1" x14ac:dyDescent="0.3">
      <c r="A638" t="s">
        <v>2527</v>
      </c>
      <c r="B638" t="s">
        <v>2528</v>
      </c>
      <c r="C638" s="1" t="str">
        <f t="shared" si="36"/>
        <v>12:0004</v>
      </c>
      <c r="D638" s="1" t="str">
        <f t="shared" si="37"/>
        <v>12:0029</v>
      </c>
      <c r="E638" t="s">
        <v>2529</v>
      </c>
      <c r="F638" t="s">
        <v>2530</v>
      </c>
      <c r="H638">
        <v>56.977489800000001</v>
      </c>
      <c r="I638">
        <v>-130.17565500000001</v>
      </c>
      <c r="J638" s="1" t="str">
        <f t="shared" si="38"/>
        <v>Fluid (stream)</v>
      </c>
      <c r="K638" s="1" t="str">
        <f t="shared" si="39"/>
        <v>Untreated Water</v>
      </c>
      <c r="O638">
        <v>2.5000000000000001E-2</v>
      </c>
      <c r="P638">
        <v>38</v>
      </c>
      <c r="Q638">
        <v>6.8</v>
      </c>
    </row>
    <row r="639" spans="1:17" hidden="1" x14ac:dyDescent="0.3">
      <c r="A639" t="s">
        <v>2531</v>
      </c>
      <c r="B639" t="s">
        <v>2532</v>
      </c>
      <c r="C639" s="1" t="str">
        <f t="shared" si="36"/>
        <v>12:0004</v>
      </c>
      <c r="D639" s="1" t="str">
        <f t="shared" si="37"/>
        <v>12:0029</v>
      </c>
      <c r="E639" t="s">
        <v>2533</v>
      </c>
      <c r="F639" t="s">
        <v>2534</v>
      </c>
      <c r="H639">
        <v>56.9877179</v>
      </c>
      <c r="I639">
        <v>-130.1933545</v>
      </c>
      <c r="J639" s="1" t="str">
        <f t="shared" si="38"/>
        <v>Fluid (stream)</v>
      </c>
      <c r="K639" s="1" t="str">
        <f t="shared" si="39"/>
        <v>Untreated Water</v>
      </c>
      <c r="O639">
        <v>2.5000000000000001E-2</v>
      </c>
      <c r="P639">
        <v>34</v>
      </c>
      <c r="Q639">
        <v>6.8</v>
      </c>
    </row>
    <row r="640" spans="1:17" hidden="1" x14ac:dyDescent="0.3">
      <c r="A640" t="s">
        <v>2535</v>
      </c>
      <c r="B640" t="s">
        <v>2536</v>
      </c>
      <c r="C640" s="1" t="str">
        <f t="shared" si="36"/>
        <v>12:0004</v>
      </c>
      <c r="D640" s="1" t="str">
        <f t="shared" si="37"/>
        <v>12:0029</v>
      </c>
      <c r="E640" t="s">
        <v>2533</v>
      </c>
      <c r="F640" t="s">
        <v>2537</v>
      </c>
      <c r="H640">
        <v>56.9877179</v>
      </c>
      <c r="I640">
        <v>-130.1933545</v>
      </c>
      <c r="J640" s="1" t="str">
        <f t="shared" si="38"/>
        <v>Fluid (stream)</v>
      </c>
      <c r="K640" s="1" t="str">
        <f t="shared" si="39"/>
        <v>Untreated Water</v>
      </c>
      <c r="O640">
        <v>2.5000000000000001E-2</v>
      </c>
      <c r="P640">
        <v>34</v>
      </c>
      <c r="Q640">
        <v>7.1</v>
      </c>
    </row>
    <row r="641" spans="1:17" hidden="1" x14ac:dyDescent="0.3">
      <c r="A641" t="s">
        <v>2538</v>
      </c>
      <c r="B641" t="s">
        <v>2539</v>
      </c>
      <c r="C641" s="1" t="str">
        <f t="shared" si="36"/>
        <v>12:0004</v>
      </c>
      <c r="D641" s="1" t="str">
        <f t="shared" si="37"/>
        <v>12:0029</v>
      </c>
      <c r="E641" t="s">
        <v>2540</v>
      </c>
      <c r="F641" t="s">
        <v>2541</v>
      </c>
      <c r="H641">
        <v>56.983737400000003</v>
      </c>
      <c r="I641">
        <v>-130.19717679999999</v>
      </c>
      <c r="J641" s="1" t="str">
        <f t="shared" si="38"/>
        <v>Fluid (stream)</v>
      </c>
      <c r="K641" s="1" t="str">
        <f t="shared" si="39"/>
        <v>Untreated Water</v>
      </c>
      <c r="O641">
        <v>0.06</v>
      </c>
      <c r="P641">
        <v>48</v>
      </c>
      <c r="Q641">
        <v>6.6</v>
      </c>
    </row>
    <row r="642" spans="1:17" hidden="1" x14ac:dyDescent="0.3">
      <c r="A642" t="s">
        <v>2542</v>
      </c>
      <c r="B642" t="s">
        <v>2543</v>
      </c>
      <c r="C642" s="1" t="str">
        <f t="shared" ref="C642:C699" si="40">HYPERLINK("http://geochem.nrcan.gc.ca/cdogs/content/bdl/bdl120004_e.htm", "12:0004")</f>
        <v>12:0004</v>
      </c>
      <c r="D642" s="1" t="str">
        <f t="shared" ref="D642:D699" si="41">HYPERLINK("http://geochem.nrcan.gc.ca/cdogs/content/svy/svy120029_e.htm", "12:0029")</f>
        <v>12:0029</v>
      </c>
      <c r="E642" t="s">
        <v>2544</v>
      </c>
      <c r="F642" t="s">
        <v>2545</v>
      </c>
      <c r="H642">
        <v>56.237752999999998</v>
      </c>
      <c r="I642">
        <v>-130.38027589999999</v>
      </c>
      <c r="J642" s="1" t="str">
        <f t="shared" ref="J642:J705" si="42">HYPERLINK("http://geochem.nrcan.gc.ca/cdogs/content/kwd/kwd020018_e.htm", "Fluid (stream)")</f>
        <v>Fluid (stream)</v>
      </c>
      <c r="K642" s="1" t="str">
        <f t="shared" ref="K642:K705" si="43">HYPERLINK("http://geochem.nrcan.gc.ca/cdogs/content/kwd/kwd080007_e.htm", "Untreated Water")</f>
        <v>Untreated Water</v>
      </c>
      <c r="O642">
        <v>2.5000000000000001E-2</v>
      </c>
      <c r="P642">
        <v>26</v>
      </c>
      <c r="Q642">
        <v>6.1</v>
      </c>
    </row>
    <row r="643" spans="1:17" hidden="1" x14ac:dyDescent="0.3">
      <c r="A643" t="s">
        <v>2546</v>
      </c>
      <c r="B643" t="s">
        <v>2547</v>
      </c>
      <c r="C643" s="1" t="str">
        <f t="shared" si="40"/>
        <v>12:0004</v>
      </c>
      <c r="D643" s="1" t="str">
        <f t="shared" si="41"/>
        <v>12:0029</v>
      </c>
      <c r="E643" t="s">
        <v>2548</v>
      </c>
      <c r="F643" t="s">
        <v>2549</v>
      </c>
      <c r="H643">
        <v>56.263151800000003</v>
      </c>
      <c r="I643">
        <v>-130.3894402</v>
      </c>
      <c r="J643" s="1" t="str">
        <f t="shared" si="42"/>
        <v>Fluid (stream)</v>
      </c>
      <c r="K643" s="1" t="str">
        <f t="shared" si="43"/>
        <v>Untreated Water</v>
      </c>
      <c r="O643">
        <v>2.5000000000000001E-2</v>
      </c>
      <c r="P643">
        <v>24</v>
      </c>
      <c r="Q643">
        <v>6.7</v>
      </c>
    </row>
    <row r="644" spans="1:17" hidden="1" x14ac:dyDescent="0.3">
      <c r="A644" t="s">
        <v>2550</v>
      </c>
      <c r="B644" t="s">
        <v>2551</v>
      </c>
      <c r="C644" s="1" t="str">
        <f t="shared" si="40"/>
        <v>12:0004</v>
      </c>
      <c r="D644" s="1" t="str">
        <f t="shared" si="41"/>
        <v>12:0029</v>
      </c>
      <c r="E644" t="s">
        <v>2552</v>
      </c>
      <c r="F644" t="s">
        <v>2553</v>
      </c>
      <c r="H644">
        <v>56.266336600000002</v>
      </c>
      <c r="I644">
        <v>-130.3946904</v>
      </c>
      <c r="J644" s="1" t="str">
        <f t="shared" si="42"/>
        <v>Fluid (stream)</v>
      </c>
      <c r="K644" s="1" t="str">
        <f t="shared" si="43"/>
        <v>Untreated Water</v>
      </c>
      <c r="O644">
        <v>0.05</v>
      </c>
      <c r="P644">
        <v>22</v>
      </c>
      <c r="Q644">
        <v>6.1</v>
      </c>
    </row>
    <row r="645" spans="1:17" hidden="1" x14ac:dyDescent="0.3">
      <c r="A645" t="s">
        <v>2554</v>
      </c>
      <c r="B645" t="s">
        <v>2555</v>
      </c>
      <c r="C645" s="1" t="str">
        <f t="shared" si="40"/>
        <v>12:0004</v>
      </c>
      <c r="D645" s="1" t="str">
        <f t="shared" si="41"/>
        <v>12:0029</v>
      </c>
      <c r="E645" t="s">
        <v>2556</v>
      </c>
      <c r="F645" t="s">
        <v>2557</v>
      </c>
      <c r="H645">
        <v>56.270276299999999</v>
      </c>
      <c r="I645">
        <v>-130.3895368</v>
      </c>
      <c r="J645" s="1" t="str">
        <f t="shared" si="42"/>
        <v>Fluid (stream)</v>
      </c>
      <c r="K645" s="1" t="str">
        <f t="shared" si="43"/>
        <v>Untreated Water</v>
      </c>
      <c r="O645">
        <v>0.05</v>
      </c>
      <c r="P645">
        <v>20</v>
      </c>
      <c r="Q645">
        <v>6.7</v>
      </c>
    </row>
    <row r="646" spans="1:17" hidden="1" x14ac:dyDescent="0.3">
      <c r="A646" t="s">
        <v>2558</v>
      </c>
      <c r="B646" t="s">
        <v>2559</v>
      </c>
      <c r="C646" s="1" t="str">
        <f t="shared" si="40"/>
        <v>12:0004</v>
      </c>
      <c r="D646" s="1" t="str">
        <f t="shared" si="41"/>
        <v>12:0029</v>
      </c>
      <c r="E646" t="s">
        <v>2560</v>
      </c>
      <c r="F646" t="s">
        <v>2561</v>
      </c>
      <c r="H646">
        <v>56.280535299999997</v>
      </c>
      <c r="I646">
        <v>-130.3977591</v>
      </c>
      <c r="J646" s="1" t="str">
        <f t="shared" si="42"/>
        <v>Fluid (stream)</v>
      </c>
      <c r="K646" s="1" t="str">
        <f t="shared" si="43"/>
        <v>Untreated Water</v>
      </c>
      <c r="O646">
        <v>2.5000000000000001E-2</v>
      </c>
      <c r="P646">
        <v>20</v>
      </c>
      <c r="Q646">
        <v>6.3</v>
      </c>
    </row>
    <row r="647" spans="1:17" hidden="1" x14ac:dyDescent="0.3">
      <c r="A647" t="s">
        <v>2562</v>
      </c>
      <c r="B647" t="s">
        <v>2563</v>
      </c>
      <c r="C647" s="1" t="str">
        <f t="shared" si="40"/>
        <v>12:0004</v>
      </c>
      <c r="D647" s="1" t="str">
        <f t="shared" si="41"/>
        <v>12:0029</v>
      </c>
      <c r="E647" t="s">
        <v>2564</v>
      </c>
      <c r="F647" t="s">
        <v>2565</v>
      </c>
      <c r="H647">
        <v>56.282767399999997</v>
      </c>
      <c r="I647">
        <v>-130.39263890000001</v>
      </c>
      <c r="J647" s="1" t="str">
        <f t="shared" si="42"/>
        <v>Fluid (stream)</v>
      </c>
      <c r="K647" s="1" t="str">
        <f t="shared" si="43"/>
        <v>Untreated Water</v>
      </c>
      <c r="O647">
        <v>2.5000000000000001E-2</v>
      </c>
      <c r="P647">
        <v>24</v>
      </c>
      <c r="Q647">
        <v>7.1</v>
      </c>
    </row>
    <row r="648" spans="1:17" hidden="1" x14ac:dyDescent="0.3">
      <c r="A648" t="s">
        <v>2566</v>
      </c>
      <c r="B648" t="s">
        <v>2567</v>
      </c>
      <c r="C648" s="1" t="str">
        <f t="shared" si="40"/>
        <v>12:0004</v>
      </c>
      <c r="D648" s="1" t="str">
        <f t="shared" si="41"/>
        <v>12:0029</v>
      </c>
      <c r="E648" t="s">
        <v>2568</v>
      </c>
      <c r="F648" t="s">
        <v>2569</v>
      </c>
      <c r="H648">
        <v>56.295977899999997</v>
      </c>
      <c r="I648">
        <v>-130.39728830000001</v>
      </c>
      <c r="J648" s="1" t="str">
        <f t="shared" si="42"/>
        <v>Fluid (stream)</v>
      </c>
      <c r="K648" s="1" t="str">
        <f t="shared" si="43"/>
        <v>Untreated Water</v>
      </c>
      <c r="O648">
        <v>2.5000000000000001E-2</v>
      </c>
      <c r="P648">
        <v>24</v>
      </c>
      <c r="Q648">
        <v>7.3</v>
      </c>
    </row>
    <row r="649" spans="1:17" hidden="1" x14ac:dyDescent="0.3">
      <c r="A649" t="s">
        <v>2570</v>
      </c>
      <c r="B649" t="s">
        <v>2571</v>
      </c>
      <c r="C649" s="1" t="str">
        <f t="shared" si="40"/>
        <v>12:0004</v>
      </c>
      <c r="D649" s="1" t="str">
        <f t="shared" si="41"/>
        <v>12:0029</v>
      </c>
      <c r="E649" t="s">
        <v>2572</v>
      </c>
      <c r="F649" t="s">
        <v>2573</v>
      </c>
      <c r="H649">
        <v>56.3038205</v>
      </c>
      <c r="I649">
        <v>-130.385436</v>
      </c>
      <c r="J649" s="1" t="str">
        <f t="shared" si="42"/>
        <v>Fluid (stream)</v>
      </c>
      <c r="K649" s="1" t="str">
        <f t="shared" si="43"/>
        <v>Untreated Water</v>
      </c>
      <c r="O649">
        <v>2.5000000000000001E-2</v>
      </c>
      <c r="P649">
        <v>22</v>
      </c>
      <c r="Q649">
        <v>7</v>
      </c>
    </row>
    <row r="650" spans="1:17" hidden="1" x14ac:dyDescent="0.3">
      <c r="A650" t="s">
        <v>2574</v>
      </c>
      <c r="B650" t="s">
        <v>2575</v>
      </c>
      <c r="C650" s="1" t="str">
        <f t="shared" si="40"/>
        <v>12:0004</v>
      </c>
      <c r="D650" s="1" t="str">
        <f t="shared" si="41"/>
        <v>12:0029</v>
      </c>
      <c r="E650" t="s">
        <v>2576</v>
      </c>
      <c r="F650" t="s">
        <v>2577</v>
      </c>
      <c r="H650">
        <v>56.3168863</v>
      </c>
      <c r="I650">
        <v>-130.401366</v>
      </c>
      <c r="J650" s="1" t="str">
        <f t="shared" si="42"/>
        <v>Fluid (stream)</v>
      </c>
      <c r="K650" s="1" t="str">
        <f t="shared" si="43"/>
        <v>Untreated Water</v>
      </c>
      <c r="O650">
        <v>0.08</v>
      </c>
      <c r="P650">
        <v>10</v>
      </c>
      <c r="Q650">
        <v>6.7</v>
      </c>
    </row>
    <row r="651" spans="1:17" hidden="1" x14ac:dyDescent="0.3">
      <c r="A651" t="s">
        <v>2578</v>
      </c>
      <c r="B651" t="s">
        <v>2579</v>
      </c>
      <c r="C651" s="1" t="str">
        <f t="shared" si="40"/>
        <v>12:0004</v>
      </c>
      <c r="D651" s="1" t="str">
        <f t="shared" si="41"/>
        <v>12:0029</v>
      </c>
      <c r="E651" t="s">
        <v>2580</v>
      </c>
      <c r="F651" t="s">
        <v>2581</v>
      </c>
      <c r="H651">
        <v>56.333286600000001</v>
      </c>
      <c r="I651">
        <v>-130.41469699999999</v>
      </c>
      <c r="J651" s="1" t="str">
        <f t="shared" si="42"/>
        <v>Fluid (stream)</v>
      </c>
      <c r="K651" s="1" t="str">
        <f t="shared" si="43"/>
        <v>Untreated Water</v>
      </c>
      <c r="O651">
        <v>0.11</v>
      </c>
      <c r="P651">
        <v>22</v>
      </c>
      <c r="Q651">
        <v>7</v>
      </c>
    </row>
    <row r="652" spans="1:17" hidden="1" x14ac:dyDescent="0.3">
      <c r="A652" t="s">
        <v>2582</v>
      </c>
      <c r="B652" t="s">
        <v>2583</v>
      </c>
      <c r="C652" s="1" t="str">
        <f t="shared" si="40"/>
        <v>12:0004</v>
      </c>
      <c r="D652" s="1" t="str">
        <f t="shared" si="41"/>
        <v>12:0029</v>
      </c>
      <c r="E652" t="s">
        <v>2584</v>
      </c>
      <c r="F652" t="s">
        <v>2585</v>
      </c>
      <c r="H652">
        <v>56.3572402</v>
      </c>
      <c r="I652">
        <v>-130.36914630000001</v>
      </c>
      <c r="J652" s="1" t="str">
        <f t="shared" si="42"/>
        <v>Fluid (stream)</v>
      </c>
      <c r="K652" s="1" t="str">
        <f t="shared" si="43"/>
        <v>Untreated Water</v>
      </c>
      <c r="O652">
        <v>0.24</v>
      </c>
      <c r="P652">
        <v>110</v>
      </c>
      <c r="Q652">
        <v>6.4</v>
      </c>
    </row>
    <row r="653" spans="1:17" hidden="1" x14ac:dyDescent="0.3">
      <c r="A653" t="s">
        <v>2586</v>
      </c>
      <c r="B653" t="s">
        <v>2587</v>
      </c>
      <c r="C653" s="1" t="str">
        <f t="shared" si="40"/>
        <v>12:0004</v>
      </c>
      <c r="D653" s="1" t="str">
        <f t="shared" si="41"/>
        <v>12:0029</v>
      </c>
      <c r="E653" t="s">
        <v>2588</v>
      </c>
      <c r="F653" t="s">
        <v>2589</v>
      </c>
      <c r="H653">
        <v>56.352864199999999</v>
      </c>
      <c r="I653">
        <v>-130.36834229999999</v>
      </c>
      <c r="J653" s="1" t="str">
        <f t="shared" si="42"/>
        <v>Fluid (stream)</v>
      </c>
      <c r="K653" s="1" t="str">
        <f t="shared" si="43"/>
        <v>Untreated Water</v>
      </c>
      <c r="O653">
        <v>0.66</v>
      </c>
      <c r="P653">
        <v>520</v>
      </c>
      <c r="Q653">
        <v>6.7</v>
      </c>
    </row>
    <row r="654" spans="1:17" hidden="1" x14ac:dyDescent="0.3">
      <c r="A654" t="s">
        <v>2590</v>
      </c>
      <c r="B654" t="s">
        <v>2591</v>
      </c>
      <c r="C654" s="1" t="str">
        <f t="shared" si="40"/>
        <v>12:0004</v>
      </c>
      <c r="D654" s="1" t="str">
        <f t="shared" si="41"/>
        <v>12:0029</v>
      </c>
      <c r="E654" t="s">
        <v>2592</v>
      </c>
      <c r="F654" t="s">
        <v>2593</v>
      </c>
      <c r="H654">
        <v>56.351545000000002</v>
      </c>
      <c r="I654">
        <v>-130.37794020000001</v>
      </c>
      <c r="J654" s="1" t="str">
        <f t="shared" si="42"/>
        <v>Fluid (stream)</v>
      </c>
      <c r="K654" s="1" t="str">
        <f t="shared" si="43"/>
        <v>Untreated Water</v>
      </c>
      <c r="O654">
        <v>0.41</v>
      </c>
      <c r="P654">
        <v>68</v>
      </c>
      <c r="Q654">
        <v>6.8</v>
      </c>
    </row>
    <row r="655" spans="1:17" hidden="1" x14ac:dyDescent="0.3">
      <c r="A655" t="s">
        <v>2594</v>
      </c>
      <c r="B655" t="s">
        <v>2595</v>
      </c>
      <c r="C655" s="1" t="str">
        <f t="shared" si="40"/>
        <v>12:0004</v>
      </c>
      <c r="D655" s="1" t="str">
        <f t="shared" si="41"/>
        <v>12:0029</v>
      </c>
      <c r="E655" t="s">
        <v>2596</v>
      </c>
      <c r="F655" t="s">
        <v>2597</v>
      </c>
      <c r="H655">
        <v>56.352594799999999</v>
      </c>
      <c r="I655">
        <v>-130.38937129999999</v>
      </c>
      <c r="J655" s="1" t="str">
        <f t="shared" si="42"/>
        <v>Fluid (stream)</v>
      </c>
      <c r="K655" s="1" t="str">
        <f t="shared" si="43"/>
        <v>Untreated Water</v>
      </c>
      <c r="O655">
        <v>0.63</v>
      </c>
      <c r="P655">
        <v>96</v>
      </c>
      <c r="Q655">
        <v>7.1</v>
      </c>
    </row>
    <row r="656" spans="1:17" hidden="1" x14ac:dyDescent="0.3">
      <c r="A656" t="s">
        <v>2598</v>
      </c>
      <c r="B656" t="s">
        <v>2599</v>
      </c>
      <c r="C656" s="1" t="str">
        <f t="shared" si="40"/>
        <v>12:0004</v>
      </c>
      <c r="D656" s="1" t="str">
        <f t="shared" si="41"/>
        <v>12:0029</v>
      </c>
      <c r="E656" t="s">
        <v>2600</v>
      </c>
      <c r="F656" t="s">
        <v>2601</v>
      </c>
      <c r="H656">
        <v>56.347457200000001</v>
      </c>
      <c r="I656">
        <v>-130.43654789999999</v>
      </c>
      <c r="J656" s="1" t="str">
        <f t="shared" si="42"/>
        <v>Fluid (stream)</v>
      </c>
      <c r="K656" s="1" t="str">
        <f t="shared" si="43"/>
        <v>Untreated Water</v>
      </c>
      <c r="O656">
        <v>0.54</v>
      </c>
      <c r="P656">
        <v>42</v>
      </c>
      <c r="Q656">
        <v>7.4</v>
      </c>
    </row>
    <row r="657" spans="1:17" hidden="1" x14ac:dyDescent="0.3">
      <c r="A657" t="s">
        <v>2602</v>
      </c>
      <c r="B657" t="s">
        <v>2603</v>
      </c>
      <c r="C657" s="1" t="str">
        <f t="shared" si="40"/>
        <v>12:0004</v>
      </c>
      <c r="D657" s="1" t="str">
        <f t="shared" si="41"/>
        <v>12:0029</v>
      </c>
      <c r="E657" t="s">
        <v>2604</v>
      </c>
      <c r="F657" t="s">
        <v>2605</v>
      </c>
      <c r="H657">
        <v>56.350247400000001</v>
      </c>
      <c r="I657">
        <v>-130.4071194</v>
      </c>
      <c r="J657" s="1" t="str">
        <f t="shared" si="42"/>
        <v>Fluid (stream)</v>
      </c>
      <c r="K657" s="1" t="str">
        <f t="shared" si="43"/>
        <v>Untreated Water</v>
      </c>
      <c r="O657">
        <v>0.06</v>
      </c>
      <c r="P657">
        <v>34</v>
      </c>
      <c r="Q657">
        <v>6.9</v>
      </c>
    </row>
    <row r="658" spans="1:17" hidden="1" x14ac:dyDescent="0.3">
      <c r="A658" t="s">
        <v>2606</v>
      </c>
      <c r="B658" t="s">
        <v>2607</v>
      </c>
      <c r="C658" s="1" t="str">
        <f t="shared" si="40"/>
        <v>12:0004</v>
      </c>
      <c r="D658" s="1" t="str">
        <f t="shared" si="41"/>
        <v>12:0029</v>
      </c>
      <c r="E658" t="s">
        <v>2608</v>
      </c>
      <c r="F658" t="s">
        <v>2609</v>
      </c>
      <c r="H658">
        <v>56.353774600000001</v>
      </c>
      <c r="I658">
        <v>-130.42480900000001</v>
      </c>
      <c r="J658" s="1" t="str">
        <f t="shared" si="42"/>
        <v>Fluid (stream)</v>
      </c>
      <c r="K658" s="1" t="str">
        <f t="shared" si="43"/>
        <v>Untreated Water</v>
      </c>
      <c r="O658">
        <v>0.16</v>
      </c>
      <c r="P658">
        <v>40</v>
      </c>
      <c r="Q658">
        <v>7.4</v>
      </c>
    </row>
    <row r="659" spans="1:17" hidden="1" x14ac:dyDescent="0.3">
      <c r="A659" t="s">
        <v>2610</v>
      </c>
      <c r="B659" t="s">
        <v>2611</v>
      </c>
      <c r="C659" s="1" t="str">
        <f t="shared" si="40"/>
        <v>12:0004</v>
      </c>
      <c r="D659" s="1" t="str">
        <f t="shared" si="41"/>
        <v>12:0029</v>
      </c>
      <c r="E659" t="s">
        <v>2612</v>
      </c>
      <c r="F659" t="s">
        <v>2613</v>
      </c>
      <c r="H659">
        <v>56.364592000000002</v>
      </c>
      <c r="I659">
        <v>-130.4543353</v>
      </c>
      <c r="J659" s="1" t="str">
        <f t="shared" si="42"/>
        <v>Fluid (stream)</v>
      </c>
      <c r="K659" s="1" t="str">
        <f t="shared" si="43"/>
        <v>Untreated Water</v>
      </c>
      <c r="O659">
        <v>0.28999999999999998</v>
      </c>
      <c r="P659">
        <v>40</v>
      </c>
      <c r="Q659">
        <v>7.2</v>
      </c>
    </row>
    <row r="660" spans="1:17" hidden="1" x14ac:dyDescent="0.3">
      <c r="A660" t="s">
        <v>2614</v>
      </c>
      <c r="B660" t="s">
        <v>2615</v>
      </c>
      <c r="C660" s="1" t="str">
        <f t="shared" si="40"/>
        <v>12:0004</v>
      </c>
      <c r="D660" s="1" t="str">
        <f t="shared" si="41"/>
        <v>12:0029</v>
      </c>
      <c r="E660" t="s">
        <v>2616</v>
      </c>
      <c r="F660" t="s">
        <v>2617</v>
      </c>
      <c r="H660">
        <v>56.371381200000002</v>
      </c>
      <c r="I660">
        <v>-130.4577185</v>
      </c>
      <c r="J660" s="1" t="str">
        <f t="shared" si="42"/>
        <v>Fluid (stream)</v>
      </c>
      <c r="K660" s="1" t="str">
        <f t="shared" si="43"/>
        <v>Untreated Water</v>
      </c>
      <c r="O660">
        <v>0.28999999999999998</v>
      </c>
      <c r="P660">
        <v>48</v>
      </c>
      <c r="Q660">
        <v>7.3</v>
      </c>
    </row>
    <row r="661" spans="1:17" hidden="1" x14ac:dyDescent="0.3">
      <c r="A661" t="s">
        <v>2618</v>
      </c>
      <c r="B661" t="s">
        <v>2619</v>
      </c>
      <c r="C661" s="1" t="str">
        <f t="shared" si="40"/>
        <v>12:0004</v>
      </c>
      <c r="D661" s="1" t="str">
        <f t="shared" si="41"/>
        <v>12:0029</v>
      </c>
      <c r="E661" t="s">
        <v>2620</v>
      </c>
      <c r="F661" t="s">
        <v>2621</v>
      </c>
      <c r="H661">
        <v>56.395844799999999</v>
      </c>
      <c r="I661">
        <v>-130.48909549999999</v>
      </c>
      <c r="J661" s="1" t="str">
        <f t="shared" si="42"/>
        <v>Fluid (stream)</v>
      </c>
      <c r="K661" s="1" t="str">
        <f t="shared" si="43"/>
        <v>Untreated Water</v>
      </c>
      <c r="O661">
        <v>7.0000000000000007E-2</v>
      </c>
      <c r="P661">
        <v>36</v>
      </c>
      <c r="Q661">
        <v>7</v>
      </c>
    </row>
    <row r="662" spans="1:17" hidden="1" x14ac:dyDescent="0.3">
      <c r="A662" t="s">
        <v>2622</v>
      </c>
      <c r="B662" t="s">
        <v>2623</v>
      </c>
      <c r="C662" s="1" t="str">
        <f t="shared" si="40"/>
        <v>12:0004</v>
      </c>
      <c r="D662" s="1" t="str">
        <f t="shared" si="41"/>
        <v>12:0029</v>
      </c>
      <c r="E662" t="s">
        <v>2624</v>
      </c>
      <c r="F662" t="s">
        <v>2625</v>
      </c>
      <c r="H662">
        <v>56.393144800000002</v>
      </c>
      <c r="I662">
        <v>-130.49020530000001</v>
      </c>
      <c r="J662" s="1" t="str">
        <f t="shared" si="42"/>
        <v>Fluid (stream)</v>
      </c>
      <c r="K662" s="1" t="str">
        <f t="shared" si="43"/>
        <v>Untreated Water</v>
      </c>
      <c r="O662">
        <v>2.5000000000000001E-2</v>
      </c>
      <c r="P662">
        <v>30</v>
      </c>
      <c r="Q662">
        <v>7</v>
      </c>
    </row>
    <row r="663" spans="1:17" hidden="1" x14ac:dyDescent="0.3">
      <c r="A663" t="s">
        <v>2626</v>
      </c>
      <c r="B663" t="s">
        <v>2627</v>
      </c>
      <c r="C663" s="1" t="str">
        <f t="shared" si="40"/>
        <v>12:0004</v>
      </c>
      <c r="D663" s="1" t="str">
        <f t="shared" si="41"/>
        <v>12:0029</v>
      </c>
      <c r="E663" t="s">
        <v>2628</v>
      </c>
      <c r="F663" t="s">
        <v>2629</v>
      </c>
      <c r="H663">
        <v>56.385781999999999</v>
      </c>
      <c r="I663">
        <v>-130.4957331</v>
      </c>
      <c r="J663" s="1" t="str">
        <f t="shared" si="42"/>
        <v>Fluid (stream)</v>
      </c>
      <c r="K663" s="1" t="str">
        <f t="shared" si="43"/>
        <v>Untreated Water</v>
      </c>
      <c r="O663">
        <v>0.09</v>
      </c>
      <c r="P663">
        <v>26</v>
      </c>
      <c r="Q663">
        <v>6.7</v>
      </c>
    </row>
    <row r="664" spans="1:17" hidden="1" x14ac:dyDescent="0.3">
      <c r="A664" t="s">
        <v>2630</v>
      </c>
      <c r="B664" t="s">
        <v>2631</v>
      </c>
      <c r="C664" s="1" t="str">
        <f t="shared" si="40"/>
        <v>12:0004</v>
      </c>
      <c r="D664" s="1" t="str">
        <f t="shared" si="41"/>
        <v>12:0029</v>
      </c>
      <c r="E664" t="s">
        <v>2628</v>
      </c>
      <c r="F664" t="s">
        <v>2632</v>
      </c>
      <c r="H664">
        <v>56.385781999999999</v>
      </c>
      <c r="I664">
        <v>-130.4957331</v>
      </c>
      <c r="J664" s="1" t="str">
        <f t="shared" si="42"/>
        <v>Fluid (stream)</v>
      </c>
      <c r="K664" s="1" t="str">
        <f t="shared" si="43"/>
        <v>Untreated Water</v>
      </c>
      <c r="O664">
        <v>0.1</v>
      </c>
      <c r="P664">
        <v>24</v>
      </c>
      <c r="Q664">
        <v>6.7</v>
      </c>
    </row>
    <row r="665" spans="1:17" hidden="1" x14ac:dyDescent="0.3">
      <c r="A665" t="s">
        <v>2633</v>
      </c>
      <c r="B665" t="s">
        <v>2634</v>
      </c>
      <c r="C665" s="1" t="str">
        <f t="shared" si="40"/>
        <v>12:0004</v>
      </c>
      <c r="D665" s="1" t="str">
        <f t="shared" si="41"/>
        <v>12:0029</v>
      </c>
      <c r="E665" t="s">
        <v>2635</v>
      </c>
      <c r="F665" t="s">
        <v>2636</v>
      </c>
      <c r="H665">
        <v>56.363279300000002</v>
      </c>
      <c r="I665">
        <v>-130.50783559999999</v>
      </c>
      <c r="J665" s="1" t="str">
        <f t="shared" si="42"/>
        <v>Fluid (stream)</v>
      </c>
      <c r="K665" s="1" t="str">
        <f t="shared" si="43"/>
        <v>Untreated Water</v>
      </c>
      <c r="O665">
        <v>0.11</v>
      </c>
      <c r="P665">
        <v>30</v>
      </c>
      <c r="Q665">
        <v>6.6</v>
      </c>
    </row>
    <row r="666" spans="1:17" hidden="1" x14ac:dyDescent="0.3">
      <c r="A666" t="s">
        <v>2637</v>
      </c>
      <c r="B666" t="s">
        <v>2638</v>
      </c>
      <c r="C666" s="1" t="str">
        <f t="shared" si="40"/>
        <v>12:0004</v>
      </c>
      <c r="D666" s="1" t="str">
        <f t="shared" si="41"/>
        <v>12:0029</v>
      </c>
      <c r="E666" t="s">
        <v>2639</v>
      </c>
      <c r="F666" t="s">
        <v>2640</v>
      </c>
      <c r="H666">
        <v>56.354948200000003</v>
      </c>
      <c r="I666">
        <v>-130.50868869999999</v>
      </c>
      <c r="J666" s="1" t="str">
        <f t="shared" si="42"/>
        <v>Fluid (stream)</v>
      </c>
      <c r="K666" s="1" t="str">
        <f t="shared" si="43"/>
        <v>Untreated Water</v>
      </c>
      <c r="O666">
        <v>2.5000000000000001E-2</v>
      </c>
      <c r="P666">
        <v>26</v>
      </c>
      <c r="Q666">
        <v>6.7</v>
      </c>
    </row>
    <row r="667" spans="1:17" hidden="1" x14ac:dyDescent="0.3">
      <c r="A667" t="s">
        <v>2641</v>
      </c>
      <c r="B667" t="s">
        <v>2642</v>
      </c>
      <c r="C667" s="1" t="str">
        <f t="shared" si="40"/>
        <v>12:0004</v>
      </c>
      <c r="D667" s="1" t="str">
        <f t="shared" si="41"/>
        <v>12:0029</v>
      </c>
      <c r="E667" t="s">
        <v>2643</v>
      </c>
      <c r="F667" t="s">
        <v>2644</v>
      </c>
      <c r="H667">
        <v>56.348791499999997</v>
      </c>
      <c r="I667">
        <v>-130.5132357</v>
      </c>
      <c r="J667" s="1" t="str">
        <f t="shared" si="42"/>
        <v>Fluid (stream)</v>
      </c>
      <c r="K667" s="1" t="str">
        <f t="shared" si="43"/>
        <v>Untreated Water</v>
      </c>
      <c r="O667">
        <v>0.05</v>
      </c>
      <c r="P667">
        <v>26</v>
      </c>
      <c r="Q667">
        <v>6.7</v>
      </c>
    </row>
    <row r="668" spans="1:17" hidden="1" x14ac:dyDescent="0.3">
      <c r="A668" t="s">
        <v>2645</v>
      </c>
      <c r="B668" t="s">
        <v>2646</v>
      </c>
      <c r="C668" s="1" t="str">
        <f t="shared" si="40"/>
        <v>12:0004</v>
      </c>
      <c r="D668" s="1" t="str">
        <f t="shared" si="41"/>
        <v>12:0029</v>
      </c>
      <c r="E668" t="s">
        <v>2647</v>
      </c>
      <c r="F668" t="s">
        <v>2648</v>
      </c>
      <c r="H668">
        <v>56.346401800000002</v>
      </c>
      <c r="I668">
        <v>-130.52492079999999</v>
      </c>
      <c r="J668" s="1" t="str">
        <f t="shared" si="42"/>
        <v>Fluid (stream)</v>
      </c>
      <c r="K668" s="1" t="str">
        <f t="shared" si="43"/>
        <v>Untreated Water</v>
      </c>
      <c r="O668">
        <v>2.5000000000000001E-2</v>
      </c>
      <c r="P668">
        <v>20</v>
      </c>
      <c r="Q668">
        <v>6.3</v>
      </c>
    </row>
    <row r="669" spans="1:17" hidden="1" x14ac:dyDescent="0.3">
      <c r="A669" t="s">
        <v>2649</v>
      </c>
      <c r="B669" t="s">
        <v>2650</v>
      </c>
      <c r="C669" s="1" t="str">
        <f t="shared" si="40"/>
        <v>12:0004</v>
      </c>
      <c r="D669" s="1" t="str">
        <f t="shared" si="41"/>
        <v>12:0029</v>
      </c>
      <c r="E669" t="s">
        <v>2651</v>
      </c>
      <c r="F669" t="s">
        <v>2652</v>
      </c>
      <c r="H669">
        <v>56.330307300000001</v>
      </c>
      <c r="I669">
        <v>-130.53083000000001</v>
      </c>
      <c r="J669" s="1" t="str">
        <f t="shared" si="42"/>
        <v>Fluid (stream)</v>
      </c>
      <c r="K669" s="1" t="str">
        <f t="shared" si="43"/>
        <v>Untreated Water</v>
      </c>
      <c r="O669">
        <v>2.5000000000000001E-2</v>
      </c>
      <c r="P669">
        <v>30</v>
      </c>
      <c r="Q669">
        <v>6.6</v>
      </c>
    </row>
    <row r="670" spans="1:17" hidden="1" x14ac:dyDescent="0.3">
      <c r="A670" t="s">
        <v>2653</v>
      </c>
      <c r="B670" t="s">
        <v>2654</v>
      </c>
      <c r="C670" s="1" t="str">
        <f t="shared" si="40"/>
        <v>12:0004</v>
      </c>
      <c r="D670" s="1" t="str">
        <f t="shared" si="41"/>
        <v>12:0029</v>
      </c>
      <c r="E670" t="s">
        <v>2651</v>
      </c>
      <c r="F670" t="s">
        <v>2655</v>
      </c>
      <c r="H670">
        <v>56.330307300000001</v>
      </c>
      <c r="I670">
        <v>-130.53083000000001</v>
      </c>
      <c r="J670" s="1" t="str">
        <f t="shared" si="42"/>
        <v>Fluid (stream)</v>
      </c>
      <c r="K670" s="1" t="str">
        <f t="shared" si="43"/>
        <v>Untreated Water</v>
      </c>
      <c r="O670">
        <v>2.5000000000000001E-2</v>
      </c>
      <c r="P670">
        <v>32</v>
      </c>
      <c r="Q670">
        <v>6.6</v>
      </c>
    </row>
    <row r="671" spans="1:17" hidden="1" x14ac:dyDescent="0.3">
      <c r="A671" t="s">
        <v>2656</v>
      </c>
      <c r="B671" t="s">
        <v>2657</v>
      </c>
      <c r="C671" s="1" t="str">
        <f t="shared" si="40"/>
        <v>12:0004</v>
      </c>
      <c r="D671" s="1" t="str">
        <f t="shared" si="41"/>
        <v>12:0029</v>
      </c>
      <c r="E671" t="s">
        <v>2658</v>
      </c>
      <c r="F671" t="s">
        <v>2659</v>
      </c>
      <c r="H671">
        <v>56.311118700000002</v>
      </c>
      <c r="I671">
        <v>-130.55423049999999</v>
      </c>
      <c r="J671" s="1" t="str">
        <f t="shared" si="42"/>
        <v>Fluid (stream)</v>
      </c>
      <c r="K671" s="1" t="str">
        <f t="shared" si="43"/>
        <v>Untreated Water</v>
      </c>
      <c r="O671">
        <v>0.06</v>
      </c>
      <c r="P671">
        <v>26</v>
      </c>
      <c r="Q671">
        <v>6.2</v>
      </c>
    </row>
    <row r="672" spans="1:17" hidden="1" x14ac:dyDescent="0.3">
      <c r="A672" t="s">
        <v>2660</v>
      </c>
      <c r="B672" t="s">
        <v>2661</v>
      </c>
      <c r="C672" s="1" t="str">
        <f t="shared" si="40"/>
        <v>12:0004</v>
      </c>
      <c r="D672" s="1" t="str">
        <f t="shared" si="41"/>
        <v>12:0029</v>
      </c>
      <c r="E672" t="s">
        <v>2662</v>
      </c>
      <c r="F672" t="s">
        <v>2663</v>
      </c>
      <c r="H672">
        <v>56.303109300000003</v>
      </c>
      <c r="I672">
        <v>-130.54873330000001</v>
      </c>
      <c r="J672" s="1" t="str">
        <f t="shared" si="42"/>
        <v>Fluid (stream)</v>
      </c>
      <c r="K672" s="1" t="str">
        <f t="shared" si="43"/>
        <v>Untreated Water</v>
      </c>
      <c r="O672">
        <v>0.11</v>
      </c>
      <c r="P672">
        <v>24</v>
      </c>
      <c r="Q672">
        <v>6.2</v>
      </c>
    </row>
    <row r="673" spans="1:17" hidden="1" x14ac:dyDescent="0.3">
      <c r="A673" t="s">
        <v>2664</v>
      </c>
      <c r="B673" t="s">
        <v>2665</v>
      </c>
      <c r="C673" s="1" t="str">
        <f t="shared" si="40"/>
        <v>12:0004</v>
      </c>
      <c r="D673" s="1" t="str">
        <f t="shared" si="41"/>
        <v>12:0029</v>
      </c>
      <c r="E673" t="s">
        <v>2666</v>
      </c>
      <c r="F673" t="s">
        <v>2667</v>
      </c>
      <c r="H673">
        <v>56.290790000000001</v>
      </c>
      <c r="I673">
        <v>-130.56158120000001</v>
      </c>
      <c r="J673" s="1" t="str">
        <f t="shared" si="42"/>
        <v>Fluid (stream)</v>
      </c>
      <c r="K673" s="1" t="str">
        <f t="shared" si="43"/>
        <v>Untreated Water</v>
      </c>
      <c r="O673">
        <v>0.2</v>
      </c>
      <c r="P673">
        <v>24</v>
      </c>
      <c r="Q673">
        <v>6.2</v>
      </c>
    </row>
    <row r="674" spans="1:17" hidden="1" x14ac:dyDescent="0.3">
      <c r="A674" t="s">
        <v>2668</v>
      </c>
      <c r="B674" t="s">
        <v>2669</v>
      </c>
      <c r="C674" s="1" t="str">
        <f t="shared" si="40"/>
        <v>12:0004</v>
      </c>
      <c r="D674" s="1" t="str">
        <f t="shared" si="41"/>
        <v>12:0029</v>
      </c>
      <c r="E674" t="s">
        <v>2670</v>
      </c>
      <c r="F674" t="s">
        <v>2671</v>
      </c>
      <c r="H674">
        <v>56.281450700000001</v>
      </c>
      <c r="I674">
        <v>-130.5767079</v>
      </c>
      <c r="J674" s="1" t="str">
        <f t="shared" si="42"/>
        <v>Fluid (stream)</v>
      </c>
      <c r="K674" s="1" t="str">
        <f t="shared" si="43"/>
        <v>Untreated Water</v>
      </c>
      <c r="O674">
        <v>0.11</v>
      </c>
      <c r="P674">
        <v>36</v>
      </c>
      <c r="Q674">
        <v>6.3</v>
      </c>
    </row>
    <row r="675" spans="1:17" hidden="1" x14ac:dyDescent="0.3">
      <c r="A675" t="s">
        <v>2672</v>
      </c>
      <c r="B675" t="s">
        <v>2673</v>
      </c>
      <c r="C675" s="1" t="str">
        <f t="shared" si="40"/>
        <v>12:0004</v>
      </c>
      <c r="D675" s="1" t="str">
        <f t="shared" si="41"/>
        <v>12:0029</v>
      </c>
      <c r="E675" t="s">
        <v>2674</v>
      </c>
      <c r="F675" t="s">
        <v>2675</v>
      </c>
      <c r="H675">
        <v>56.284297299999999</v>
      </c>
      <c r="I675">
        <v>-130.6452572</v>
      </c>
      <c r="J675" s="1" t="str">
        <f t="shared" si="42"/>
        <v>Fluid (stream)</v>
      </c>
      <c r="K675" s="1" t="str">
        <f t="shared" si="43"/>
        <v>Untreated Water</v>
      </c>
      <c r="O675">
        <v>0.08</v>
      </c>
      <c r="P675">
        <v>32</v>
      </c>
      <c r="Q675">
        <v>5.9</v>
      </c>
    </row>
    <row r="676" spans="1:17" hidden="1" x14ac:dyDescent="0.3">
      <c r="A676" t="s">
        <v>2676</v>
      </c>
      <c r="B676" t="s">
        <v>2677</v>
      </c>
      <c r="C676" s="1" t="str">
        <f t="shared" si="40"/>
        <v>12:0004</v>
      </c>
      <c r="D676" s="1" t="str">
        <f t="shared" si="41"/>
        <v>12:0029</v>
      </c>
      <c r="E676" t="s">
        <v>2678</v>
      </c>
      <c r="F676" t="s">
        <v>2679</v>
      </c>
      <c r="H676">
        <v>56.291306400000003</v>
      </c>
      <c r="I676">
        <v>-130.64119550000001</v>
      </c>
      <c r="J676" s="1" t="str">
        <f t="shared" si="42"/>
        <v>Fluid (stream)</v>
      </c>
      <c r="K676" s="1" t="str">
        <f t="shared" si="43"/>
        <v>Untreated Water</v>
      </c>
      <c r="O676">
        <v>0.15</v>
      </c>
      <c r="P676">
        <v>28</v>
      </c>
      <c r="Q676">
        <v>6</v>
      </c>
    </row>
    <row r="677" spans="1:17" hidden="1" x14ac:dyDescent="0.3">
      <c r="A677" t="s">
        <v>2680</v>
      </c>
      <c r="B677" t="s">
        <v>2681</v>
      </c>
      <c r="C677" s="1" t="str">
        <f t="shared" si="40"/>
        <v>12:0004</v>
      </c>
      <c r="D677" s="1" t="str">
        <f t="shared" si="41"/>
        <v>12:0029</v>
      </c>
      <c r="E677" t="s">
        <v>2682</v>
      </c>
      <c r="F677" t="s">
        <v>2683</v>
      </c>
      <c r="H677">
        <v>56.342024700000003</v>
      </c>
      <c r="I677">
        <v>-130.61784069999999</v>
      </c>
      <c r="J677" s="1" t="str">
        <f t="shared" si="42"/>
        <v>Fluid (stream)</v>
      </c>
      <c r="K677" s="1" t="str">
        <f t="shared" si="43"/>
        <v>Untreated Water</v>
      </c>
      <c r="O677">
        <v>7.0000000000000007E-2</v>
      </c>
      <c r="P677">
        <v>24</v>
      </c>
      <c r="Q677">
        <v>6.2</v>
      </c>
    </row>
    <row r="678" spans="1:17" hidden="1" x14ac:dyDescent="0.3">
      <c r="A678" t="s">
        <v>2684</v>
      </c>
      <c r="B678" t="s">
        <v>2685</v>
      </c>
      <c r="C678" s="1" t="str">
        <f t="shared" si="40"/>
        <v>12:0004</v>
      </c>
      <c r="D678" s="1" t="str">
        <f t="shared" si="41"/>
        <v>12:0029</v>
      </c>
      <c r="E678" t="s">
        <v>2686</v>
      </c>
      <c r="F678" t="s">
        <v>2687</v>
      </c>
      <c r="H678">
        <v>56.342813</v>
      </c>
      <c r="I678">
        <v>-130.64804899999999</v>
      </c>
      <c r="J678" s="1" t="str">
        <f t="shared" si="42"/>
        <v>Fluid (stream)</v>
      </c>
      <c r="K678" s="1" t="str">
        <f t="shared" si="43"/>
        <v>Untreated Water</v>
      </c>
      <c r="O678">
        <v>2.5000000000000001E-2</v>
      </c>
      <c r="P678">
        <v>26</v>
      </c>
      <c r="Q678">
        <v>6.4</v>
      </c>
    </row>
    <row r="679" spans="1:17" hidden="1" x14ac:dyDescent="0.3">
      <c r="A679" t="s">
        <v>2688</v>
      </c>
      <c r="B679" t="s">
        <v>2689</v>
      </c>
      <c r="C679" s="1" t="str">
        <f t="shared" si="40"/>
        <v>12:0004</v>
      </c>
      <c r="D679" s="1" t="str">
        <f t="shared" si="41"/>
        <v>12:0029</v>
      </c>
      <c r="E679" t="s">
        <v>2690</v>
      </c>
      <c r="F679" t="s">
        <v>2691</v>
      </c>
      <c r="H679">
        <v>56.340003199999998</v>
      </c>
      <c r="I679">
        <v>-130.67200159999999</v>
      </c>
      <c r="J679" s="1" t="str">
        <f t="shared" si="42"/>
        <v>Fluid (stream)</v>
      </c>
      <c r="K679" s="1" t="str">
        <f t="shared" si="43"/>
        <v>Untreated Water</v>
      </c>
      <c r="O679">
        <v>2.5000000000000001E-2</v>
      </c>
      <c r="P679">
        <v>22</v>
      </c>
      <c r="Q679">
        <v>5.4</v>
      </c>
    </row>
    <row r="680" spans="1:17" hidden="1" x14ac:dyDescent="0.3">
      <c r="A680" t="s">
        <v>2692</v>
      </c>
      <c r="B680" t="s">
        <v>2693</v>
      </c>
      <c r="C680" s="1" t="str">
        <f t="shared" si="40"/>
        <v>12:0004</v>
      </c>
      <c r="D680" s="1" t="str">
        <f t="shared" si="41"/>
        <v>12:0029</v>
      </c>
      <c r="E680" t="s">
        <v>2694</v>
      </c>
      <c r="F680" t="s">
        <v>2695</v>
      </c>
      <c r="H680">
        <v>56.331571799999999</v>
      </c>
      <c r="I680">
        <v>-130.71886470000001</v>
      </c>
      <c r="J680" s="1" t="str">
        <f t="shared" si="42"/>
        <v>Fluid (stream)</v>
      </c>
      <c r="K680" s="1" t="str">
        <f t="shared" si="43"/>
        <v>Untreated Water</v>
      </c>
      <c r="O680">
        <v>7.0000000000000007E-2</v>
      </c>
      <c r="P680">
        <v>26</v>
      </c>
      <c r="Q680">
        <v>6.2</v>
      </c>
    </row>
    <row r="681" spans="1:17" hidden="1" x14ac:dyDescent="0.3">
      <c r="A681" t="s">
        <v>2696</v>
      </c>
      <c r="B681" t="s">
        <v>2697</v>
      </c>
      <c r="C681" s="1" t="str">
        <f t="shared" si="40"/>
        <v>12:0004</v>
      </c>
      <c r="D681" s="1" t="str">
        <f t="shared" si="41"/>
        <v>12:0029</v>
      </c>
      <c r="E681" t="s">
        <v>2698</v>
      </c>
      <c r="F681" t="s">
        <v>2699</v>
      </c>
      <c r="H681">
        <v>56.393046699999999</v>
      </c>
      <c r="I681">
        <v>-130.65669700000001</v>
      </c>
      <c r="J681" s="1" t="str">
        <f t="shared" si="42"/>
        <v>Fluid (stream)</v>
      </c>
      <c r="K681" s="1" t="str">
        <f t="shared" si="43"/>
        <v>Untreated Water</v>
      </c>
      <c r="O681">
        <v>2.5000000000000001E-2</v>
      </c>
      <c r="P681">
        <v>22</v>
      </c>
      <c r="Q681">
        <v>6.6</v>
      </c>
    </row>
    <row r="682" spans="1:17" hidden="1" x14ac:dyDescent="0.3">
      <c r="A682" t="s">
        <v>2700</v>
      </c>
      <c r="B682" t="s">
        <v>2701</v>
      </c>
      <c r="C682" s="1" t="str">
        <f t="shared" si="40"/>
        <v>12:0004</v>
      </c>
      <c r="D682" s="1" t="str">
        <f t="shared" si="41"/>
        <v>12:0029</v>
      </c>
      <c r="E682" t="s">
        <v>2702</v>
      </c>
      <c r="F682" t="s">
        <v>2703</v>
      </c>
      <c r="H682">
        <v>56.3693083</v>
      </c>
      <c r="I682">
        <v>-130.67789809999999</v>
      </c>
      <c r="J682" s="1" t="str">
        <f t="shared" si="42"/>
        <v>Fluid (stream)</v>
      </c>
      <c r="K682" s="1" t="str">
        <f t="shared" si="43"/>
        <v>Untreated Water</v>
      </c>
      <c r="O682">
        <v>2.5000000000000001E-2</v>
      </c>
      <c r="P682">
        <v>26</v>
      </c>
      <c r="Q682">
        <v>6.5</v>
      </c>
    </row>
    <row r="683" spans="1:17" hidden="1" x14ac:dyDescent="0.3">
      <c r="A683" t="s">
        <v>2704</v>
      </c>
      <c r="B683" t="s">
        <v>2705</v>
      </c>
      <c r="C683" s="1" t="str">
        <f t="shared" si="40"/>
        <v>12:0004</v>
      </c>
      <c r="D683" s="1" t="str">
        <f t="shared" si="41"/>
        <v>12:0029</v>
      </c>
      <c r="E683" t="s">
        <v>2706</v>
      </c>
      <c r="F683" t="s">
        <v>2707</v>
      </c>
      <c r="H683">
        <v>56.414687399999998</v>
      </c>
      <c r="I683">
        <v>-130.66055449999999</v>
      </c>
      <c r="J683" s="1" t="str">
        <f t="shared" si="42"/>
        <v>Fluid (stream)</v>
      </c>
      <c r="K683" s="1" t="str">
        <f t="shared" si="43"/>
        <v>Untreated Water</v>
      </c>
      <c r="O683">
        <v>2.5000000000000001E-2</v>
      </c>
      <c r="P683">
        <v>110</v>
      </c>
      <c r="Q683">
        <v>6.8</v>
      </c>
    </row>
    <row r="684" spans="1:17" hidden="1" x14ac:dyDescent="0.3">
      <c r="A684" t="s">
        <v>2708</v>
      </c>
      <c r="B684" t="s">
        <v>2709</v>
      </c>
      <c r="C684" s="1" t="str">
        <f t="shared" si="40"/>
        <v>12:0004</v>
      </c>
      <c r="D684" s="1" t="str">
        <f t="shared" si="41"/>
        <v>12:0029</v>
      </c>
      <c r="E684" t="s">
        <v>2710</v>
      </c>
      <c r="F684" t="s">
        <v>2711</v>
      </c>
      <c r="H684">
        <v>56.421147699999999</v>
      </c>
      <c r="I684">
        <v>-130.61770920000001</v>
      </c>
      <c r="J684" s="1" t="str">
        <f t="shared" si="42"/>
        <v>Fluid (stream)</v>
      </c>
      <c r="K684" s="1" t="str">
        <f t="shared" si="43"/>
        <v>Untreated Water</v>
      </c>
      <c r="O684">
        <v>2.5000000000000001E-2</v>
      </c>
      <c r="P684">
        <v>36</v>
      </c>
      <c r="Q684">
        <v>6.9</v>
      </c>
    </row>
    <row r="685" spans="1:17" hidden="1" x14ac:dyDescent="0.3">
      <c r="A685" t="s">
        <v>2712</v>
      </c>
      <c r="B685" t="s">
        <v>2713</v>
      </c>
      <c r="C685" s="1" t="str">
        <f t="shared" si="40"/>
        <v>12:0004</v>
      </c>
      <c r="D685" s="1" t="str">
        <f t="shared" si="41"/>
        <v>12:0029</v>
      </c>
      <c r="E685" t="s">
        <v>2714</v>
      </c>
      <c r="F685" t="s">
        <v>2715</v>
      </c>
      <c r="H685">
        <v>56.444601900000002</v>
      </c>
      <c r="I685">
        <v>-130.67129940000001</v>
      </c>
      <c r="J685" s="1" t="str">
        <f t="shared" si="42"/>
        <v>Fluid (stream)</v>
      </c>
      <c r="K685" s="1" t="str">
        <f t="shared" si="43"/>
        <v>Untreated Water</v>
      </c>
      <c r="O685">
        <v>7.0000000000000007E-2</v>
      </c>
      <c r="P685">
        <v>36</v>
      </c>
      <c r="Q685">
        <v>6.5</v>
      </c>
    </row>
    <row r="686" spans="1:17" hidden="1" x14ac:dyDescent="0.3">
      <c r="A686" t="s">
        <v>2716</v>
      </c>
      <c r="B686" t="s">
        <v>2717</v>
      </c>
      <c r="C686" s="1" t="str">
        <f t="shared" si="40"/>
        <v>12:0004</v>
      </c>
      <c r="D686" s="1" t="str">
        <f t="shared" si="41"/>
        <v>12:0029</v>
      </c>
      <c r="E686" t="s">
        <v>2718</v>
      </c>
      <c r="F686" t="s">
        <v>2719</v>
      </c>
      <c r="H686">
        <v>56.441148599999998</v>
      </c>
      <c r="I686">
        <v>-130.67350010000001</v>
      </c>
      <c r="J686" s="1" t="str">
        <f t="shared" si="42"/>
        <v>Fluid (stream)</v>
      </c>
      <c r="K686" s="1" t="str">
        <f t="shared" si="43"/>
        <v>Untreated Water</v>
      </c>
      <c r="O686">
        <v>0.09</v>
      </c>
      <c r="P686">
        <v>36</v>
      </c>
      <c r="Q686">
        <v>6.1</v>
      </c>
    </row>
    <row r="687" spans="1:17" hidden="1" x14ac:dyDescent="0.3">
      <c r="A687" t="s">
        <v>2720</v>
      </c>
      <c r="B687" t="s">
        <v>2721</v>
      </c>
      <c r="C687" s="1" t="str">
        <f t="shared" si="40"/>
        <v>12:0004</v>
      </c>
      <c r="D687" s="1" t="str">
        <f t="shared" si="41"/>
        <v>12:0029</v>
      </c>
      <c r="E687" t="s">
        <v>2722</v>
      </c>
      <c r="F687" t="s">
        <v>2723</v>
      </c>
      <c r="H687">
        <v>56.421792600000003</v>
      </c>
      <c r="I687">
        <v>-130.56243380000001</v>
      </c>
      <c r="J687" s="1" t="str">
        <f t="shared" si="42"/>
        <v>Fluid (stream)</v>
      </c>
      <c r="K687" s="1" t="str">
        <f t="shared" si="43"/>
        <v>Untreated Water</v>
      </c>
      <c r="O687">
        <v>0.06</v>
      </c>
      <c r="P687">
        <v>30</v>
      </c>
      <c r="Q687">
        <v>6.8</v>
      </c>
    </row>
    <row r="688" spans="1:17" hidden="1" x14ac:dyDescent="0.3">
      <c r="A688" t="s">
        <v>2724</v>
      </c>
      <c r="B688" t="s">
        <v>2725</v>
      </c>
      <c r="C688" s="1" t="str">
        <f t="shared" si="40"/>
        <v>12:0004</v>
      </c>
      <c r="D688" s="1" t="str">
        <f t="shared" si="41"/>
        <v>12:0029</v>
      </c>
      <c r="E688" t="s">
        <v>2726</v>
      </c>
      <c r="F688" t="s">
        <v>2727</v>
      </c>
      <c r="H688">
        <v>56.419505800000003</v>
      </c>
      <c r="I688">
        <v>-130.56705779999999</v>
      </c>
      <c r="J688" s="1" t="str">
        <f t="shared" si="42"/>
        <v>Fluid (stream)</v>
      </c>
      <c r="K688" s="1" t="str">
        <f t="shared" si="43"/>
        <v>Untreated Water</v>
      </c>
      <c r="O688">
        <v>0.05</v>
      </c>
      <c r="P688">
        <v>26</v>
      </c>
      <c r="Q688">
        <v>6.7</v>
      </c>
    </row>
    <row r="689" spans="1:17" hidden="1" x14ac:dyDescent="0.3">
      <c r="A689" t="s">
        <v>2728</v>
      </c>
      <c r="B689" t="s">
        <v>2729</v>
      </c>
      <c r="C689" s="1" t="str">
        <f t="shared" si="40"/>
        <v>12:0004</v>
      </c>
      <c r="D689" s="1" t="str">
        <f t="shared" si="41"/>
        <v>12:0029</v>
      </c>
      <c r="E689" t="s">
        <v>2730</v>
      </c>
      <c r="F689" t="s">
        <v>2731</v>
      </c>
      <c r="H689">
        <v>56.4439876</v>
      </c>
      <c r="I689">
        <v>-130.59917859999999</v>
      </c>
      <c r="J689" s="1" t="str">
        <f t="shared" si="42"/>
        <v>Fluid (stream)</v>
      </c>
      <c r="K689" s="1" t="str">
        <f t="shared" si="43"/>
        <v>Untreated Water</v>
      </c>
    </row>
    <row r="690" spans="1:17" hidden="1" x14ac:dyDescent="0.3">
      <c r="A690" t="s">
        <v>2732</v>
      </c>
      <c r="B690" t="s">
        <v>2733</v>
      </c>
      <c r="C690" s="1" t="str">
        <f t="shared" si="40"/>
        <v>12:0004</v>
      </c>
      <c r="D690" s="1" t="str">
        <f t="shared" si="41"/>
        <v>12:0029</v>
      </c>
      <c r="E690" t="s">
        <v>2734</v>
      </c>
      <c r="F690" t="s">
        <v>2735</v>
      </c>
      <c r="H690">
        <v>56.449624100000001</v>
      </c>
      <c r="I690">
        <v>-130.5565488</v>
      </c>
      <c r="J690" s="1" t="str">
        <f t="shared" si="42"/>
        <v>Fluid (stream)</v>
      </c>
      <c r="K690" s="1" t="str">
        <f t="shared" si="43"/>
        <v>Untreated Water</v>
      </c>
      <c r="O690">
        <v>0.09</v>
      </c>
      <c r="P690">
        <v>38</v>
      </c>
      <c r="Q690">
        <v>7.2</v>
      </c>
    </row>
    <row r="691" spans="1:17" hidden="1" x14ac:dyDescent="0.3">
      <c r="A691" t="s">
        <v>2736</v>
      </c>
      <c r="B691" t="s">
        <v>2737</v>
      </c>
      <c r="C691" s="1" t="str">
        <f t="shared" si="40"/>
        <v>12:0004</v>
      </c>
      <c r="D691" s="1" t="str">
        <f t="shared" si="41"/>
        <v>12:0029</v>
      </c>
      <c r="E691" t="s">
        <v>2738</v>
      </c>
      <c r="F691" t="s">
        <v>2739</v>
      </c>
      <c r="H691">
        <v>56.4836016</v>
      </c>
      <c r="I691">
        <v>-130.69519529999999</v>
      </c>
      <c r="J691" s="1" t="str">
        <f t="shared" si="42"/>
        <v>Fluid (stream)</v>
      </c>
      <c r="K691" s="1" t="str">
        <f t="shared" si="43"/>
        <v>Untreated Water</v>
      </c>
      <c r="O691">
        <v>0.06</v>
      </c>
      <c r="P691">
        <v>44</v>
      </c>
      <c r="Q691">
        <v>6.7</v>
      </c>
    </row>
    <row r="692" spans="1:17" hidden="1" x14ac:dyDescent="0.3">
      <c r="A692" t="s">
        <v>2740</v>
      </c>
      <c r="B692" t="s">
        <v>2741</v>
      </c>
      <c r="C692" s="1" t="str">
        <f t="shared" si="40"/>
        <v>12:0004</v>
      </c>
      <c r="D692" s="1" t="str">
        <f t="shared" si="41"/>
        <v>12:0029</v>
      </c>
      <c r="E692" t="s">
        <v>2742</v>
      </c>
      <c r="F692" t="s">
        <v>2743</v>
      </c>
      <c r="H692">
        <v>56.487282399999998</v>
      </c>
      <c r="I692">
        <v>-130.69280929999999</v>
      </c>
      <c r="J692" s="1" t="str">
        <f t="shared" si="42"/>
        <v>Fluid (stream)</v>
      </c>
      <c r="K692" s="1" t="str">
        <f t="shared" si="43"/>
        <v>Untreated Water</v>
      </c>
      <c r="O692">
        <v>2.5000000000000001E-2</v>
      </c>
      <c r="P692">
        <v>52</v>
      </c>
      <c r="Q692">
        <v>6.6</v>
      </c>
    </row>
    <row r="693" spans="1:17" hidden="1" x14ac:dyDescent="0.3">
      <c r="A693" t="s">
        <v>2744</v>
      </c>
      <c r="B693" t="s">
        <v>2745</v>
      </c>
      <c r="C693" s="1" t="str">
        <f t="shared" si="40"/>
        <v>12:0004</v>
      </c>
      <c r="D693" s="1" t="str">
        <f t="shared" si="41"/>
        <v>12:0029</v>
      </c>
      <c r="E693" t="s">
        <v>2746</v>
      </c>
      <c r="F693" t="s">
        <v>2747</v>
      </c>
      <c r="H693">
        <v>56.484021800000001</v>
      </c>
      <c r="I693">
        <v>-130.65331459999999</v>
      </c>
      <c r="J693" s="1" t="str">
        <f t="shared" si="42"/>
        <v>Fluid (stream)</v>
      </c>
      <c r="K693" s="1" t="str">
        <f t="shared" si="43"/>
        <v>Untreated Water</v>
      </c>
      <c r="O693">
        <v>0.06</v>
      </c>
      <c r="P693">
        <v>44</v>
      </c>
      <c r="Q693">
        <v>7.1</v>
      </c>
    </row>
    <row r="694" spans="1:17" hidden="1" x14ac:dyDescent="0.3">
      <c r="A694" t="s">
        <v>2748</v>
      </c>
      <c r="B694" t="s">
        <v>2749</v>
      </c>
      <c r="C694" s="1" t="str">
        <f t="shared" si="40"/>
        <v>12:0004</v>
      </c>
      <c r="D694" s="1" t="str">
        <f t="shared" si="41"/>
        <v>12:0029</v>
      </c>
      <c r="E694" t="s">
        <v>2750</v>
      </c>
      <c r="F694" t="s">
        <v>2751</v>
      </c>
      <c r="H694">
        <v>56.487435699999999</v>
      </c>
      <c r="I694">
        <v>-130.64185029999999</v>
      </c>
      <c r="J694" s="1" t="str">
        <f t="shared" si="42"/>
        <v>Fluid (stream)</v>
      </c>
      <c r="K694" s="1" t="str">
        <f t="shared" si="43"/>
        <v>Untreated Water</v>
      </c>
      <c r="O694">
        <v>0.82</v>
      </c>
      <c r="P694">
        <v>520</v>
      </c>
      <c r="Q694">
        <v>7.6</v>
      </c>
    </row>
    <row r="695" spans="1:17" hidden="1" x14ac:dyDescent="0.3">
      <c r="A695" t="s">
        <v>2752</v>
      </c>
      <c r="B695" t="s">
        <v>2753</v>
      </c>
      <c r="C695" s="1" t="str">
        <f t="shared" si="40"/>
        <v>12:0004</v>
      </c>
      <c r="D695" s="1" t="str">
        <f t="shared" si="41"/>
        <v>12:0029</v>
      </c>
      <c r="E695" t="s">
        <v>2754</v>
      </c>
      <c r="F695" t="s">
        <v>2755</v>
      </c>
      <c r="H695">
        <v>56.4843172</v>
      </c>
      <c r="I695">
        <v>-130.62203289999999</v>
      </c>
      <c r="J695" s="1" t="str">
        <f t="shared" si="42"/>
        <v>Fluid (stream)</v>
      </c>
      <c r="K695" s="1" t="str">
        <f t="shared" si="43"/>
        <v>Untreated Water</v>
      </c>
      <c r="O695">
        <v>2.5000000000000001E-2</v>
      </c>
      <c r="P695">
        <v>48</v>
      </c>
      <c r="Q695">
        <v>7.3</v>
      </c>
    </row>
    <row r="696" spans="1:17" hidden="1" x14ac:dyDescent="0.3">
      <c r="A696" t="s">
        <v>2756</v>
      </c>
      <c r="B696" t="s">
        <v>2757</v>
      </c>
      <c r="C696" s="1" t="str">
        <f t="shared" si="40"/>
        <v>12:0004</v>
      </c>
      <c r="D696" s="1" t="str">
        <f t="shared" si="41"/>
        <v>12:0029</v>
      </c>
      <c r="E696" t="s">
        <v>2758</v>
      </c>
      <c r="F696" t="s">
        <v>2759</v>
      </c>
      <c r="H696">
        <v>56.487275099999998</v>
      </c>
      <c r="I696">
        <v>-130.61847220000001</v>
      </c>
      <c r="J696" s="1" t="str">
        <f t="shared" si="42"/>
        <v>Fluid (stream)</v>
      </c>
      <c r="K696" s="1" t="str">
        <f t="shared" si="43"/>
        <v>Untreated Water</v>
      </c>
      <c r="O696">
        <v>7.0000000000000007E-2</v>
      </c>
      <c r="P696">
        <v>48</v>
      </c>
      <c r="Q696">
        <v>7.3</v>
      </c>
    </row>
    <row r="697" spans="1:17" hidden="1" x14ac:dyDescent="0.3">
      <c r="A697" t="s">
        <v>2760</v>
      </c>
      <c r="B697" t="s">
        <v>2761</v>
      </c>
      <c r="C697" s="1" t="str">
        <f t="shared" si="40"/>
        <v>12:0004</v>
      </c>
      <c r="D697" s="1" t="str">
        <f t="shared" si="41"/>
        <v>12:0029</v>
      </c>
      <c r="E697" t="s">
        <v>2762</v>
      </c>
      <c r="F697" t="s">
        <v>2763</v>
      </c>
      <c r="H697">
        <v>56.455918099999998</v>
      </c>
      <c r="I697">
        <v>-130.530923</v>
      </c>
      <c r="J697" s="1" t="str">
        <f t="shared" si="42"/>
        <v>Fluid (stream)</v>
      </c>
      <c r="K697" s="1" t="str">
        <f t="shared" si="43"/>
        <v>Untreated Water</v>
      </c>
      <c r="O697">
        <v>0.13</v>
      </c>
      <c r="P697">
        <v>70</v>
      </c>
      <c r="Q697">
        <v>7.2</v>
      </c>
    </row>
    <row r="698" spans="1:17" hidden="1" x14ac:dyDescent="0.3">
      <c r="A698" t="s">
        <v>2764</v>
      </c>
      <c r="B698" t="s">
        <v>2765</v>
      </c>
      <c r="C698" s="1" t="str">
        <f t="shared" si="40"/>
        <v>12:0004</v>
      </c>
      <c r="D698" s="1" t="str">
        <f t="shared" si="41"/>
        <v>12:0029</v>
      </c>
      <c r="E698" t="s">
        <v>2766</v>
      </c>
      <c r="F698" t="s">
        <v>2767</v>
      </c>
      <c r="H698">
        <v>56.416187399999998</v>
      </c>
      <c r="I698">
        <v>-130.4763533</v>
      </c>
      <c r="J698" s="1" t="str">
        <f t="shared" si="42"/>
        <v>Fluid (stream)</v>
      </c>
      <c r="K698" s="1" t="str">
        <f t="shared" si="43"/>
        <v>Untreated Water</v>
      </c>
      <c r="O698">
        <v>0.06</v>
      </c>
      <c r="P698">
        <v>96</v>
      </c>
      <c r="Q698">
        <v>6.6</v>
      </c>
    </row>
    <row r="699" spans="1:17" hidden="1" x14ac:dyDescent="0.3">
      <c r="A699" t="s">
        <v>2768</v>
      </c>
      <c r="B699" t="s">
        <v>2769</v>
      </c>
      <c r="C699" s="1" t="str">
        <f t="shared" si="40"/>
        <v>12:0004</v>
      </c>
      <c r="D699" s="1" t="str">
        <f t="shared" si="41"/>
        <v>12:0029</v>
      </c>
      <c r="E699" t="s">
        <v>2766</v>
      </c>
      <c r="F699" t="s">
        <v>2770</v>
      </c>
      <c r="H699">
        <v>56.416187399999998</v>
      </c>
      <c r="I699">
        <v>-130.4763533</v>
      </c>
      <c r="J699" s="1" t="str">
        <f t="shared" si="42"/>
        <v>Fluid (stream)</v>
      </c>
      <c r="K699" s="1" t="str">
        <f t="shared" si="43"/>
        <v>Untreated Water</v>
      </c>
      <c r="O699">
        <v>0.12</v>
      </c>
      <c r="P699">
        <v>90</v>
      </c>
      <c r="Q699">
        <v>6.6</v>
      </c>
    </row>
    <row r="700" spans="1:17" hidden="1" x14ac:dyDescent="0.3">
      <c r="A700" t="s">
        <v>2771</v>
      </c>
      <c r="B700" t="s">
        <v>2772</v>
      </c>
      <c r="C700" s="1" t="str">
        <f t="shared" ref="C700:C763" si="44">HYPERLINK("http://geochem.nrcan.gc.ca/cdogs/content/bdl/bdl120008_e.htm", "12:0008")</f>
        <v>12:0008</v>
      </c>
      <c r="D700" s="1" t="str">
        <f t="shared" ref="D700:D763" si="45">HYPERLINK("http://geochem.nrcan.gc.ca/cdogs/content/svy/svy120030_e.htm", "12:0030")</f>
        <v>12:0030</v>
      </c>
      <c r="E700" t="s">
        <v>2773</v>
      </c>
      <c r="F700" t="s">
        <v>2774</v>
      </c>
      <c r="H700">
        <v>57.442520000000002</v>
      </c>
      <c r="I700">
        <v>-132.02877319999999</v>
      </c>
      <c r="J700" s="1" t="str">
        <f t="shared" si="42"/>
        <v>Fluid (stream)</v>
      </c>
      <c r="K700" s="1" t="str">
        <f t="shared" si="43"/>
        <v>Untreated Water</v>
      </c>
      <c r="O700">
        <v>0.09</v>
      </c>
      <c r="P700">
        <v>66</v>
      </c>
      <c r="Q700">
        <v>6.3</v>
      </c>
    </row>
    <row r="701" spans="1:17" hidden="1" x14ac:dyDescent="0.3">
      <c r="A701" t="s">
        <v>2775</v>
      </c>
      <c r="B701" t="s">
        <v>2776</v>
      </c>
      <c r="C701" s="1" t="str">
        <f t="shared" si="44"/>
        <v>12:0008</v>
      </c>
      <c r="D701" s="1" t="str">
        <f t="shared" si="45"/>
        <v>12:0030</v>
      </c>
      <c r="E701" t="s">
        <v>2777</v>
      </c>
      <c r="F701" t="s">
        <v>2778</v>
      </c>
      <c r="H701">
        <v>57.4536661</v>
      </c>
      <c r="I701">
        <v>-132.02841749999999</v>
      </c>
      <c r="J701" s="1" t="str">
        <f t="shared" si="42"/>
        <v>Fluid (stream)</v>
      </c>
      <c r="K701" s="1" t="str">
        <f t="shared" si="43"/>
        <v>Untreated Water</v>
      </c>
      <c r="O701">
        <v>0.1</v>
      </c>
      <c r="P701">
        <v>110</v>
      </c>
      <c r="Q701">
        <v>6.8</v>
      </c>
    </row>
    <row r="702" spans="1:17" hidden="1" x14ac:dyDescent="0.3">
      <c r="A702" t="s">
        <v>2779</v>
      </c>
      <c r="B702" t="s">
        <v>2780</v>
      </c>
      <c r="C702" s="1" t="str">
        <f t="shared" si="44"/>
        <v>12:0008</v>
      </c>
      <c r="D702" s="1" t="str">
        <f t="shared" si="45"/>
        <v>12:0030</v>
      </c>
      <c r="E702" t="s">
        <v>2781</v>
      </c>
      <c r="F702" t="s">
        <v>2782</v>
      </c>
      <c r="H702">
        <v>57.4655925</v>
      </c>
      <c r="I702">
        <v>-132.0424926</v>
      </c>
      <c r="J702" s="1" t="str">
        <f t="shared" si="42"/>
        <v>Fluid (stream)</v>
      </c>
      <c r="K702" s="1" t="str">
        <f t="shared" si="43"/>
        <v>Untreated Water</v>
      </c>
      <c r="O702">
        <v>0.31</v>
      </c>
      <c r="Q702">
        <v>7.9</v>
      </c>
    </row>
    <row r="703" spans="1:17" hidden="1" x14ac:dyDescent="0.3">
      <c r="A703" t="s">
        <v>2783</v>
      </c>
      <c r="B703" t="s">
        <v>2784</v>
      </c>
      <c r="C703" s="1" t="str">
        <f t="shared" si="44"/>
        <v>12:0008</v>
      </c>
      <c r="D703" s="1" t="str">
        <f t="shared" si="45"/>
        <v>12:0030</v>
      </c>
      <c r="E703" t="s">
        <v>2785</v>
      </c>
      <c r="F703" t="s">
        <v>2786</v>
      </c>
      <c r="H703">
        <v>57.471851999999998</v>
      </c>
      <c r="I703">
        <v>-132.0197814</v>
      </c>
      <c r="J703" s="1" t="str">
        <f t="shared" si="42"/>
        <v>Fluid (stream)</v>
      </c>
      <c r="K703" s="1" t="str">
        <f t="shared" si="43"/>
        <v>Untreated Water</v>
      </c>
      <c r="O703">
        <v>2.5000000000000001E-2</v>
      </c>
      <c r="P703">
        <v>62</v>
      </c>
      <c r="Q703">
        <v>6.9</v>
      </c>
    </row>
    <row r="704" spans="1:17" hidden="1" x14ac:dyDescent="0.3">
      <c r="A704" t="s">
        <v>2787</v>
      </c>
      <c r="B704" t="s">
        <v>2788</v>
      </c>
      <c r="C704" s="1" t="str">
        <f t="shared" si="44"/>
        <v>12:0008</v>
      </c>
      <c r="D704" s="1" t="str">
        <f t="shared" si="45"/>
        <v>12:0030</v>
      </c>
      <c r="E704" t="s">
        <v>2789</v>
      </c>
      <c r="F704" t="s">
        <v>2790</v>
      </c>
      <c r="H704">
        <v>57.475232800000001</v>
      </c>
      <c r="I704">
        <v>-132.0404107</v>
      </c>
      <c r="J704" s="1" t="str">
        <f t="shared" si="42"/>
        <v>Fluid (stream)</v>
      </c>
      <c r="K704" s="1" t="str">
        <f t="shared" si="43"/>
        <v>Untreated Water</v>
      </c>
      <c r="O704">
        <v>0.28000000000000003</v>
      </c>
      <c r="P704">
        <v>66</v>
      </c>
      <c r="Q704">
        <v>6.7</v>
      </c>
    </row>
    <row r="705" spans="1:17" hidden="1" x14ac:dyDescent="0.3">
      <c r="A705" t="s">
        <v>2791</v>
      </c>
      <c r="B705" t="s">
        <v>2792</v>
      </c>
      <c r="C705" s="1" t="str">
        <f t="shared" si="44"/>
        <v>12:0008</v>
      </c>
      <c r="D705" s="1" t="str">
        <f t="shared" si="45"/>
        <v>12:0030</v>
      </c>
      <c r="E705" t="s">
        <v>2793</v>
      </c>
      <c r="F705" t="s">
        <v>2794</v>
      </c>
      <c r="H705">
        <v>57.4935489</v>
      </c>
      <c r="I705">
        <v>-132.04032770000001</v>
      </c>
      <c r="J705" s="1" t="str">
        <f t="shared" si="42"/>
        <v>Fluid (stream)</v>
      </c>
      <c r="K705" s="1" t="str">
        <f t="shared" si="43"/>
        <v>Untreated Water</v>
      </c>
      <c r="O705">
        <v>0.32</v>
      </c>
      <c r="P705">
        <v>420</v>
      </c>
      <c r="Q705">
        <v>6.8</v>
      </c>
    </row>
    <row r="706" spans="1:17" hidden="1" x14ac:dyDescent="0.3">
      <c r="A706" t="s">
        <v>2795</v>
      </c>
      <c r="B706" t="s">
        <v>2796</v>
      </c>
      <c r="C706" s="1" t="str">
        <f t="shared" si="44"/>
        <v>12:0008</v>
      </c>
      <c r="D706" s="1" t="str">
        <f t="shared" si="45"/>
        <v>12:0030</v>
      </c>
      <c r="E706" t="s">
        <v>2797</v>
      </c>
      <c r="F706" t="s">
        <v>2798</v>
      </c>
      <c r="H706">
        <v>57.485063599999997</v>
      </c>
      <c r="I706">
        <v>-132.02429369999999</v>
      </c>
      <c r="J706" s="1" t="str">
        <f t="shared" ref="J706:J769" si="46">HYPERLINK("http://geochem.nrcan.gc.ca/cdogs/content/kwd/kwd020018_e.htm", "Fluid (stream)")</f>
        <v>Fluid (stream)</v>
      </c>
      <c r="K706" s="1" t="str">
        <f t="shared" ref="K706:K769" si="47">HYPERLINK("http://geochem.nrcan.gc.ca/cdogs/content/kwd/kwd080007_e.htm", "Untreated Water")</f>
        <v>Untreated Water</v>
      </c>
      <c r="O706">
        <v>0.12</v>
      </c>
      <c r="P706">
        <v>62</v>
      </c>
      <c r="Q706">
        <v>8</v>
      </c>
    </row>
    <row r="707" spans="1:17" hidden="1" x14ac:dyDescent="0.3">
      <c r="A707" t="s">
        <v>2799</v>
      </c>
      <c r="B707" t="s">
        <v>2800</v>
      </c>
      <c r="C707" s="1" t="str">
        <f t="shared" si="44"/>
        <v>12:0008</v>
      </c>
      <c r="D707" s="1" t="str">
        <f t="shared" si="45"/>
        <v>12:0030</v>
      </c>
      <c r="E707" t="s">
        <v>2801</v>
      </c>
      <c r="F707" t="s">
        <v>2802</v>
      </c>
      <c r="H707">
        <v>57.504935600000003</v>
      </c>
      <c r="I707">
        <v>-132.037216</v>
      </c>
      <c r="J707" s="1" t="str">
        <f t="shared" si="46"/>
        <v>Fluid (stream)</v>
      </c>
      <c r="K707" s="1" t="str">
        <f t="shared" si="47"/>
        <v>Untreated Water</v>
      </c>
      <c r="O707">
        <v>0.77</v>
      </c>
      <c r="P707">
        <v>600</v>
      </c>
      <c r="Q707">
        <v>7.3</v>
      </c>
    </row>
    <row r="708" spans="1:17" hidden="1" x14ac:dyDescent="0.3">
      <c r="A708" t="s">
        <v>2803</v>
      </c>
      <c r="B708" t="s">
        <v>2804</v>
      </c>
      <c r="C708" s="1" t="str">
        <f t="shared" si="44"/>
        <v>12:0008</v>
      </c>
      <c r="D708" s="1" t="str">
        <f t="shared" si="45"/>
        <v>12:0030</v>
      </c>
      <c r="E708" t="s">
        <v>2805</v>
      </c>
      <c r="F708" t="s">
        <v>2806</v>
      </c>
      <c r="H708">
        <v>57.531963599999997</v>
      </c>
      <c r="I708">
        <v>-132.0147972</v>
      </c>
      <c r="J708" s="1" t="str">
        <f t="shared" si="46"/>
        <v>Fluid (stream)</v>
      </c>
      <c r="K708" s="1" t="str">
        <f t="shared" si="47"/>
        <v>Untreated Water</v>
      </c>
      <c r="O708">
        <v>0.22</v>
      </c>
      <c r="P708">
        <v>100</v>
      </c>
      <c r="Q708">
        <v>7.1</v>
      </c>
    </row>
    <row r="709" spans="1:17" hidden="1" x14ac:dyDescent="0.3">
      <c r="A709" t="s">
        <v>2807</v>
      </c>
      <c r="B709" t="s">
        <v>2808</v>
      </c>
      <c r="C709" s="1" t="str">
        <f t="shared" si="44"/>
        <v>12:0008</v>
      </c>
      <c r="D709" s="1" t="str">
        <f t="shared" si="45"/>
        <v>12:0030</v>
      </c>
      <c r="E709" t="s">
        <v>2809</v>
      </c>
      <c r="F709" t="s">
        <v>2810</v>
      </c>
      <c r="H709">
        <v>57.527536599999998</v>
      </c>
      <c r="I709">
        <v>-132.03056480000001</v>
      </c>
      <c r="J709" s="1" t="str">
        <f t="shared" si="46"/>
        <v>Fluid (stream)</v>
      </c>
      <c r="K709" s="1" t="str">
        <f t="shared" si="47"/>
        <v>Untreated Water</v>
      </c>
      <c r="O709">
        <v>5.7</v>
      </c>
      <c r="P709">
        <v>540</v>
      </c>
      <c r="Q709">
        <v>7.3</v>
      </c>
    </row>
    <row r="710" spans="1:17" hidden="1" x14ac:dyDescent="0.3">
      <c r="A710" t="s">
        <v>2811</v>
      </c>
      <c r="B710" t="s">
        <v>2812</v>
      </c>
      <c r="C710" s="1" t="str">
        <f t="shared" si="44"/>
        <v>12:0008</v>
      </c>
      <c r="D710" s="1" t="str">
        <f t="shared" si="45"/>
        <v>12:0030</v>
      </c>
      <c r="E710" t="s">
        <v>2813</v>
      </c>
      <c r="F710" t="s">
        <v>2814</v>
      </c>
      <c r="H710">
        <v>57.543117500000001</v>
      </c>
      <c r="I710">
        <v>-132.23456300000001</v>
      </c>
      <c r="J710" s="1" t="str">
        <f t="shared" si="46"/>
        <v>Fluid (stream)</v>
      </c>
      <c r="K710" s="1" t="str">
        <f t="shared" si="47"/>
        <v>Untreated Water</v>
      </c>
      <c r="O710">
        <v>0.16</v>
      </c>
      <c r="P710">
        <v>48</v>
      </c>
      <c r="Q710">
        <v>7.2</v>
      </c>
    </row>
    <row r="711" spans="1:17" hidden="1" x14ac:dyDescent="0.3">
      <c r="A711" t="s">
        <v>2815</v>
      </c>
      <c r="B711" t="s">
        <v>2816</v>
      </c>
      <c r="C711" s="1" t="str">
        <f t="shared" si="44"/>
        <v>12:0008</v>
      </c>
      <c r="D711" s="1" t="str">
        <f t="shared" si="45"/>
        <v>12:0030</v>
      </c>
      <c r="E711" t="s">
        <v>2817</v>
      </c>
      <c r="F711" t="s">
        <v>2818</v>
      </c>
      <c r="H711">
        <v>57.511026200000003</v>
      </c>
      <c r="I711">
        <v>-132.02601569999999</v>
      </c>
      <c r="J711" s="1" t="str">
        <f t="shared" si="46"/>
        <v>Fluid (stream)</v>
      </c>
      <c r="K711" s="1" t="str">
        <f t="shared" si="47"/>
        <v>Untreated Water</v>
      </c>
      <c r="O711">
        <v>0.1</v>
      </c>
      <c r="P711">
        <v>76</v>
      </c>
      <c r="Q711">
        <v>7</v>
      </c>
    </row>
    <row r="712" spans="1:17" hidden="1" x14ac:dyDescent="0.3">
      <c r="A712" t="s">
        <v>2819</v>
      </c>
      <c r="B712" t="s">
        <v>2820</v>
      </c>
      <c r="C712" s="1" t="str">
        <f t="shared" si="44"/>
        <v>12:0008</v>
      </c>
      <c r="D712" s="1" t="str">
        <f t="shared" si="45"/>
        <v>12:0030</v>
      </c>
      <c r="E712" t="s">
        <v>2821</v>
      </c>
      <c r="F712" t="s">
        <v>2822</v>
      </c>
      <c r="H712">
        <v>57.533699599999998</v>
      </c>
      <c r="I712">
        <v>-132.08239889999999</v>
      </c>
      <c r="J712" s="1" t="str">
        <f t="shared" si="46"/>
        <v>Fluid (stream)</v>
      </c>
      <c r="K712" s="1" t="str">
        <f t="shared" si="47"/>
        <v>Untreated Water</v>
      </c>
      <c r="O712">
        <v>1.05</v>
      </c>
      <c r="P712">
        <v>120</v>
      </c>
      <c r="Q712">
        <v>7.8</v>
      </c>
    </row>
    <row r="713" spans="1:17" hidden="1" x14ac:dyDescent="0.3">
      <c r="A713" t="s">
        <v>2823</v>
      </c>
      <c r="B713" t="s">
        <v>2824</v>
      </c>
      <c r="C713" s="1" t="str">
        <f t="shared" si="44"/>
        <v>12:0008</v>
      </c>
      <c r="D713" s="1" t="str">
        <f t="shared" si="45"/>
        <v>12:0030</v>
      </c>
      <c r="E713" t="s">
        <v>2825</v>
      </c>
      <c r="F713" t="s">
        <v>2826</v>
      </c>
      <c r="H713">
        <v>57.546481499999999</v>
      </c>
      <c r="I713">
        <v>-132.07741179999999</v>
      </c>
      <c r="J713" s="1" t="str">
        <f t="shared" si="46"/>
        <v>Fluid (stream)</v>
      </c>
      <c r="K713" s="1" t="str">
        <f t="shared" si="47"/>
        <v>Untreated Water</v>
      </c>
      <c r="O713">
        <v>0.28000000000000003</v>
      </c>
      <c r="P713">
        <v>48</v>
      </c>
      <c r="Q713">
        <v>7.9</v>
      </c>
    </row>
    <row r="714" spans="1:17" hidden="1" x14ac:dyDescent="0.3">
      <c r="A714" t="s">
        <v>2827</v>
      </c>
      <c r="B714" t="s">
        <v>2828</v>
      </c>
      <c r="C714" s="1" t="str">
        <f t="shared" si="44"/>
        <v>12:0008</v>
      </c>
      <c r="D714" s="1" t="str">
        <f t="shared" si="45"/>
        <v>12:0030</v>
      </c>
      <c r="E714" t="s">
        <v>2825</v>
      </c>
      <c r="F714" t="s">
        <v>2829</v>
      </c>
      <c r="H714">
        <v>57.546481499999999</v>
      </c>
      <c r="I714">
        <v>-132.07741179999999</v>
      </c>
      <c r="J714" s="1" t="str">
        <f t="shared" si="46"/>
        <v>Fluid (stream)</v>
      </c>
      <c r="K714" s="1" t="str">
        <f t="shared" si="47"/>
        <v>Untreated Water</v>
      </c>
      <c r="O714">
        <v>0.31</v>
      </c>
      <c r="P714">
        <v>44</v>
      </c>
      <c r="Q714">
        <v>7.8</v>
      </c>
    </row>
    <row r="715" spans="1:17" hidden="1" x14ac:dyDescent="0.3">
      <c r="A715" t="s">
        <v>2830</v>
      </c>
      <c r="B715" t="s">
        <v>2831</v>
      </c>
      <c r="C715" s="1" t="str">
        <f t="shared" si="44"/>
        <v>12:0008</v>
      </c>
      <c r="D715" s="1" t="str">
        <f t="shared" si="45"/>
        <v>12:0030</v>
      </c>
      <c r="E715" t="s">
        <v>2832</v>
      </c>
      <c r="F715" t="s">
        <v>2833</v>
      </c>
      <c r="H715">
        <v>57.568566699999998</v>
      </c>
      <c r="I715">
        <v>-132.0275144</v>
      </c>
      <c r="J715" s="1" t="str">
        <f t="shared" si="46"/>
        <v>Fluid (stream)</v>
      </c>
      <c r="K715" s="1" t="str">
        <f t="shared" si="47"/>
        <v>Untreated Water</v>
      </c>
      <c r="O715">
        <v>0.15</v>
      </c>
      <c r="P715">
        <v>40</v>
      </c>
      <c r="Q715">
        <v>7.8</v>
      </c>
    </row>
    <row r="716" spans="1:17" hidden="1" x14ac:dyDescent="0.3">
      <c r="A716" t="s">
        <v>2834</v>
      </c>
      <c r="B716" t="s">
        <v>2835</v>
      </c>
      <c r="C716" s="1" t="str">
        <f t="shared" si="44"/>
        <v>12:0008</v>
      </c>
      <c r="D716" s="1" t="str">
        <f t="shared" si="45"/>
        <v>12:0030</v>
      </c>
      <c r="E716" t="s">
        <v>2836</v>
      </c>
      <c r="F716" t="s">
        <v>2837</v>
      </c>
      <c r="H716">
        <v>57.572298099999998</v>
      </c>
      <c r="I716">
        <v>-132.02224100000001</v>
      </c>
      <c r="J716" s="1" t="str">
        <f t="shared" si="46"/>
        <v>Fluid (stream)</v>
      </c>
      <c r="K716" s="1" t="str">
        <f t="shared" si="47"/>
        <v>Untreated Water</v>
      </c>
      <c r="O716">
        <v>2.5000000000000001E-2</v>
      </c>
      <c r="P716">
        <v>32</v>
      </c>
      <c r="Q716">
        <v>7.6</v>
      </c>
    </row>
    <row r="717" spans="1:17" hidden="1" x14ac:dyDescent="0.3">
      <c r="A717" t="s">
        <v>2838</v>
      </c>
      <c r="B717" t="s">
        <v>2839</v>
      </c>
      <c r="C717" s="1" t="str">
        <f t="shared" si="44"/>
        <v>12:0008</v>
      </c>
      <c r="D717" s="1" t="str">
        <f t="shared" si="45"/>
        <v>12:0030</v>
      </c>
      <c r="E717" t="s">
        <v>2840</v>
      </c>
      <c r="F717" t="s">
        <v>2841</v>
      </c>
      <c r="H717">
        <v>57.584703699999999</v>
      </c>
      <c r="I717">
        <v>-132.00751919999999</v>
      </c>
      <c r="J717" s="1" t="str">
        <f t="shared" si="46"/>
        <v>Fluid (stream)</v>
      </c>
      <c r="K717" s="1" t="str">
        <f t="shared" si="47"/>
        <v>Untreated Water</v>
      </c>
      <c r="O717">
        <v>0.16</v>
      </c>
      <c r="P717">
        <v>38</v>
      </c>
      <c r="Q717">
        <v>7.7</v>
      </c>
    </row>
    <row r="718" spans="1:17" hidden="1" x14ac:dyDescent="0.3">
      <c r="A718" t="s">
        <v>2842</v>
      </c>
      <c r="B718" t="s">
        <v>2843</v>
      </c>
      <c r="C718" s="1" t="str">
        <f t="shared" si="44"/>
        <v>12:0008</v>
      </c>
      <c r="D718" s="1" t="str">
        <f t="shared" si="45"/>
        <v>12:0030</v>
      </c>
      <c r="E718" t="s">
        <v>2844</v>
      </c>
      <c r="F718" t="s">
        <v>2845</v>
      </c>
      <c r="H718">
        <v>57.549165899999998</v>
      </c>
      <c r="I718">
        <v>-132.2448665</v>
      </c>
      <c r="J718" s="1" t="str">
        <f t="shared" si="46"/>
        <v>Fluid (stream)</v>
      </c>
      <c r="K718" s="1" t="str">
        <f t="shared" si="47"/>
        <v>Untreated Water</v>
      </c>
      <c r="O718">
        <v>0.25</v>
      </c>
      <c r="P718">
        <v>48</v>
      </c>
      <c r="Q718">
        <v>7.3</v>
      </c>
    </row>
    <row r="719" spans="1:17" hidden="1" x14ac:dyDescent="0.3">
      <c r="A719" t="s">
        <v>2846</v>
      </c>
      <c r="B719" t="s">
        <v>2847</v>
      </c>
      <c r="C719" s="1" t="str">
        <f t="shared" si="44"/>
        <v>12:0008</v>
      </c>
      <c r="D719" s="1" t="str">
        <f t="shared" si="45"/>
        <v>12:0030</v>
      </c>
      <c r="E719" t="s">
        <v>2848</v>
      </c>
      <c r="F719" t="s">
        <v>2849</v>
      </c>
      <c r="H719">
        <v>57.549335999999997</v>
      </c>
      <c r="I719">
        <v>-132.23617909999999</v>
      </c>
      <c r="J719" s="1" t="str">
        <f t="shared" si="46"/>
        <v>Fluid (stream)</v>
      </c>
      <c r="K719" s="1" t="str">
        <f t="shared" si="47"/>
        <v>Untreated Water</v>
      </c>
      <c r="O719">
        <v>0.2</v>
      </c>
      <c r="P719">
        <v>40</v>
      </c>
      <c r="Q719">
        <v>7.1</v>
      </c>
    </row>
    <row r="720" spans="1:17" hidden="1" x14ac:dyDescent="0.3">
      <c r="A720" t="s">
        <v>2850</v>
      </c>
      <c r="B720" t="s">
        <v>2851</v>
      </c>
      <c r="C720" s="1" t="str">
        <f t="shared" si="44"/>
        <v>12:0008</v>
      </c>
      <c r="D720" s="1" t="str">
        <f t="shared" si="45"/>
        <v>12:0030</v>
      </c>
      <c r="E720" t="s">
        <v>2852</v>
      </c>
      <c r="F720" t="s">
        <v>2853</v>
      </c>
      <c r="H720">
        <v>57.575535700000003</v>
      </c>
      <c r="I720">
        <v>-132.2297025</v>
      </c>
      <c r="J720" s="1" t="str">
        <f t="shared" si="46"/>
        <v>Fluid (stream)</v>
      </c>
      <c r="K720" s="1" t="str">
        <f t="shared" si="47"/>
        <v>Untreated Water</v>
      </c>
      <c r="O720">
        <v>0.16</v>
      </c>
      <c r="P720">
        <v>36</v>
      </c>
      <c r="Q720">
        <v>6.9</v>
      </c>
    </row>
    <row r="721" spans="1:17" hidden="1" x14ac:dyDescent="0.3">
      <c r="A721" t="s">
        <v>2854</v>
      </c>
      <c r="B721" t="s">
        <v>2855</v>
      </c>
      <c r="C721" s="1" t="str">
        <f t="shared" si="44"/>
        <v>12:0008</v>
      </c>
      <c r="D721" s="1" t="str">
        <f t="shared" si="45"/>
        <v>12:0030</v>
      </c>
      <c r="E721" t="s">
        <v>2856</v>
      </c>
      <c r="F721" t="s">
        <v>2857</v>
      </c>
      <c r="H721">
        <v>57.569845800000003</v>
      </c>
      <c r="I721">
        <v>-132.2337655</v>
      </c>
      <c r="J721" s="1" t="str">
        <f t="shared" si="46"/>
        <v>Fluid (stream)</v>
      </c>
      <c r="K721" s="1" t="str">
        <f t="shared" si="47"/>
        <v>Untreated Water</v>
      </c>
      <c r="O721">
        <v>2.5000000000000001E-2</v>
      </c>
      <c r="P721">
        <v>32</v>
      </c>
      <c r="Q721">
        <v>6.8</v>
      </c>
    </row>
    <row r="722" spans="1:17" hidden="1" x14ac:dyDescent="0.3">
      <c r="A722" t="s">
        <v>2858</v>
      </c>
      <c r="B722" t="s">
        <v>2859</v>
      </c>
      <c r="C722" s="1" t="str">
        <f t="shared" si="44"/>
        <v>12:0008</v>
      </c>
      <c r="D722" s="1" t="str">
        <f t="shared" si="45"/>
        <v>12:0030</v>
      </c>
      <c r="E722" t="s">
        <v>2860</v>
      </c>
      <c r="F722" t="s">
        <v>2861</v>
      </c>
      <c r="H722">
        <v>57.596034699999997</v>
      </c>
      <c r="I722">
        <v>-132.27049840000001</v>
      </c>
      <c r="J722" s="1" t="str">
        <f t="shared" si="46"/>
        <v>Fluid (stream)</v>
      </c>
      <c r="K722" s="1" t="str">
        <f t="shared" si="47"/>
        <v>Untreated Water</v>
      </c>
      <c r="O722">
        <v>0.08</v>
      </c>
      <c r="P722">
        <v>42</v>
      </c>
      <c r="Q722">
        <v>7</v>
      </c>
    </row>
    <row r="723" spans="1:17" hidden="1" x14ac:dyDescent="0.3">
      <c r="A723" t="s">
        <v>2862</v>
      </c>
      <c r="B723" t="s">
        <v>2863</v>
      </c>
      <c r="C723" s="1" t="str">
        <f t="shared" si="44"/>
        <v>12:0008</v>
      </c>
      <c r="D723" s="1" t="str">
        <f t="shared" si="45"/>
        <v>12:0030</v>
      </c>
      <c r="E723" t="s">
        <v>2864</v>
      </c>
      <c r="F723" t="s">
        <v>2865</v>
      </c>
      <c r="H723">
        <v>57.583888899999998</v>
      </c>
      <c r="I723">
        <v>-132.25091420000001</v>
      </c>
      <c r="J723" s="1" t="str">
        <f t="shared" si="46"/>
        <v>Fluid (stream)</v>
      </c>
      <c r="K723" s="1" t="str">
        <f t="shared" si="47"/>
        <v>Untreated Water</v>
      </c>
      <c r="O723">
        <v>0.1</v>
      </c>
      <c r="P723">
        <v>38</v>
      </c>
      <c r="Q723">
        <v>6.8</v>
      </c>
    </row>
    <row r="724" spans="1:17" hidden="1" x14ac:dyDescent="0.3">
      <c r="A724" t="s">
        <v>2866</v>
      </c>
      <c r="B724" t="s">
        <v>2867</v>
      </c>
      <c r="C724" s="1" t="str">
        <f t="shared" si="44"/>
        <v>12:0008</v>
      </c>
      <c r="D724" s="1" t="str">
        <f t="shared" si="45"/>
        <v>12:0030</v>
      </c>
      <c r="E724" t="s">
        <v>2868</v>
      </c>
      <c r="F724" t="s">
        <v>2869</v>
      </c>
      <c r="H724">
        <v>57.614818800000002</v>
      </c>
      <c r="I724">
        <v>-132.2450609</v>
      </c>
      <c r="J724" s="1" t="str">
        <f t="shared" si="46"/>
        <v>Fluid (stream)</v>
      </c>
      <c r="K724" s="1" t="str">
        <f t="shared" si="47"/>
        <v>Untreated Water</v>
      </c>
      <c r="O724">
        <v>7.0000000000000007E-2</v>
      </c>
      <c r="P724">
        <v>46</v>
      </c>
      <c r="Q724">
        <v>8</v>
      </c>
    </row>
    <row r="725" spans="1:17" hidden="1" x14ac:dyDescent="0.3">
      <c r="A725" t="s">
        <v>2870</v>
      </c>
      <c r="B725" t="s">
        <v>2871</v>
      </c>
      <c r="C725" s="1" t="str">
        <f t="shared" si="44"/>
        <v>12:0008</v>
      </c>
      <c r="D725" s="1" t="str">
        <f t="shared" si="45"/>
        <v>12:0030</v>
      </c>
      <c r="E725" t="s">
        <v>2872</v>
      </c>
      <c r="F725" t="s">
        <v>2873</v>
      </c>
      <c r="H725">
        <v>57.596893000000001</v>
      </c>
      <c r="I725">
        <v>-132.22278639999999</v>
      </c>
      <c r="J725" s="1" t="str">
        <f t="shared" si="46"/>
        <v>Fluid (stream)</v>
      </c>
      <c r="K725" s="1" t="str">
        <f t="shared" si="47"/>
        <v>Untreated Water</v>
      </c>
      <c r="O725">
        <v>0.98</v>
      </c>
      <c r="P725">
        <v>32</v>
      </c>
      <c r="Q725">
        <v>7.2</v>
      </c>
    </row>
    <row r="726" spans="1:17" hidden="1" x14ac:dyDescent="0.3">
      <c r="A726" t="s">
        <v>2874</v>
      </c>
      <c r="B726" t="s">
        <v>2875</v>
      </c>
      <c r="C726" s="1" t="str">
        <f t="shared" si="44"/>
        <v>12:0008</v>
      </c>
      <c r="D726" s="1" t="str">
        <f t="shared" si="45"/>
        <v>12:0030</v>
      </c>
      <c r="E726" t="s">
        <v>2876</v>
      </c>
      <c r="F726" t="s">
        <v>2877</v>
      </c>
      <c r="H726">
        <v>57.616369900000002</v>
      </c>
      <c r="I726">
        <v>-132.20312989999999</v>
      </c>
      <c r="J726" s="1" t="str">
        <f t="shared" si="46"/>
        <v>Fluid (stream)</v>
      </c>
      <c r="K726" s="1" t="str">
        <f t="shared" si="47"/>
        <v>Untreated Water</v>
      </c>
      <c r="O726">
        <v>0.22</v>
      </c>
      <c r="P726">
        <v>36</v>
      </c>
      <c r="Q726">
        <v>7.7</v>
      </c>
    </row>
    <row r="727" spans="1:17" hidden="1" x14ac:dyDescent="0.3">
      <c r="A727" t="s">
        <v>2878</v>
      </c>
      <c r="B727" t="s">
        <v>2879</v>
      </c>
      <c r="C727" s="1" t="str">
        <f t="shared" si="44"/>
        <v>12:0008</v>
      </c>
      <c r="D727" s="1" t="str">
        <f t="shared" si="45"/>
        <v>12:0030</v>
      </c>
      <c r="E727" t="s">
        <v>2880</v>
      </c>
      <c r="F727" t="s">
        <v>2881</v>
      </c>
      <c r="H727">
        <v>57.626707699999997</v>
      </c>
      <c r="I727">
        <v>-132.14730689999999</v>
      </c>
      <c r="J727" s="1" t="str">
        <f t="shared" si="46"/>
        <v>Fluid (stream)</v>
      </c>
      <c r="K727" s="1" t="str">
        <f t="shared" si="47"/>
        <v>Untreated Water</v>
      </c>
      <c r="O727">
        <v>0.64</v>
      </c>
      <c r="P727">
        <v>38</v>
      </c>
      <c r="Q727">
        <v>7.9</v>
      </c>
    </row>
    <row r="728" spans="1:17" hidden="1" x14ac:dyDescent="0.3">
      <c r="A728" t="s">
        <v>2882</v>
      </c>
      <c r="B728" t="s">
        <v>2883</v>
      </c>
      <c r="C728" s="1" t="str">
        <f t="shared" si="44"/>
        <v>12:0008</v>
      </c>
      <c r="D728" s="1" t="str">
        <f t="shared" si="45"/>
        <v>12:0030</v>
      </c>
      <c r="E728" t="s">
        <v>2884</v>
      </c>
      <c r="F728" t="s">
        <v>2885</v>
      </c>
      <c r="H728">
        <v>57.618639399999999</v>
      </c>
      <c r="I728">
        <v>-132.16900939999999</v>
      </c>
      <c r="J728" s="1" t="str">
        <f t="shared" si="46"/>
        <v>Fluid (stream)</v>
      </c>
      <c r="K728" s="1" t="str">
        <f t="shared" si="47"/>
        <v>Untreated Water</v>
      </c>
      <c r="O728">
        <v>0.55000000000000004</v>
      </c>
      <c r="P728">
        <v>38</v>
      </c>
      <c r="Q728">
        <v>7.5</v>
      </c>
    </row>
    <row r="729" spans="1:17" hidden="1" x14ac:dyDescent="0.3">
      <c r="A729" t="s">
        <v>2886</v>
      </c>
      <c r="B729" t="s">
        <v>2887</v>
      </c>
      <c r="C729" s="1" t="str">
        <f t="shared" si="44"/>
        <v>12:0008</v>
      </c>
      <c r="D729" s="1" t="str">
        <f t="shared" si="45"/>
        <v>12:0030</v>
      </c>
      <c r="E729" t="s">
        <v>2888</v>
      </c>
      <c r="F729" t="s">
        <v>2889</v>
      </c>
      <c r="H729">
        <v>57.643202500000001</v>
      </c>
      <c r="I729">
        <v>-132.1805674</v>
      </c>
      <c r="J729" s="1" t="str">
        <f t="shared" si="46"/>
        <v>Fluid (stream)</v>
      </c>
      <c r="K729" s="1" t="str">
        <f t="shared" si="47"/>
        <v>Untreated Water</v>
      </c>
      <c r="O729">
        <v>0.67</v>
      </c>
      <c r="P729">
        <v>40</v>
      </c>
      <c r="Q729">
        <v>7.8</v>
      </c>
    </row>
    <row r="730" spans="1:17" hidden="1" x14ac:dyDescent="0.3">
      <c r="A730" t="s">
        <v>2890</v>
      </c>
      <c r="B730" t="s">
        <v>2891</v>
      </c>
      <c r="C730" s="1" t="str">
        <f t="shared" si="44"/>
        <v>12:0008</v>
      </c>
      <c r="D730" s="1" t="str">
        <f t="shared" si="45"/>
        <v>12:0030</v>
      </c>
      <c r="E730" t="s">
        <v>2888</v>
      </c>
      <c r="F730" t="s">
        <v>2892</v>
      </c>
      <c r="H730">
        <v>57.643202500000001</v>
      </c>
      <c r="I730">
        <v>-132.1805674</v>
      </c>
      <c r="J730" s="1" t="str">
        <f t="shared" si="46"/>
        <v>Fluid (stream)</v>
      </c>
      <c r="K730" s="1" t="str">
        <f t="shared" si="47"/>
        <v>Untreated Water</v>
      </c>
      <c r="O730">
        <v>0.63</v>
      </c>
      <c r="P730">
        <v>42</v>
      </c>
      <c r="Q730">
        <v>7.6</v>
      </c>
    </row>
    <row r="731" spans="1:17" hidden="1" x14ac:dyDescent="0.3">
      <c r="A731" t="s">
        <v>2893</v>
      </c>
      <c r="B731" t="s">
        <v>2894</v>
      </c>
      <c r="C731" s="1" t="str">
        <f t="shared" si="44"/>
        <v>12:0008</v>
      </c>
      <c r="D731" s="1" t="str">
        <f t="shared" si="45"/>
        <v>12:0030</v>
      </c>
      <c r="E731" t="s">
        <v>2895</v>
      </c>
      <c r="F731" t="s">
        <v>2896</v>
      </c>
      <c r="H731">
        <v>57.657181799999996</v>
      </c>
      <c r="I731">
        <v>-132.1790618</v>
      </c>
      <c r="J731" s="1" t="str">
        <f t="shared" si="46"/>
        <v>Fluid (stream)</v>
      </c>
      <c r="K731" s="1" t="str">
        <f t="shared" si="47"/>
        <v>Untreated Water</v>
      </c>
      <c r="O731">
        <v>2.5000000000000001E-2</v>
      </c>
      <c r="P731">
        <v>38</v>
      </c>
      <c r="Q731">
        <v>7.3</v>
      </c>
    </row>
    <row r="732" spans="1:17" hidden="1" x14ac:dyDescent="0.3">
      <c r="A732" t="s">
        <v>2897</v>
      </c>
      <c r="B732" t="s">
        <v>2898</v>
      </c>
      <c r="C732" s="1" t="str">
        <f t="shared" si="44"/>
        <v>12:0008</v>
      </c>
      <c r="D732" s="1" t="str">
        <f t="shared" si="45"/>
        <v>12:0030</v>
      </c>
      <c r="E732" t="s">
        <v>2899</v>
      </c>
      <c r="F732" t="s">
        <v>2900</v>
      </c>
      <c r="H732">
        <v>57.668523100000002</v>
      </c>
      <c r="I732">
        <v>-132.13945480000001</v>
      </c>
      <c r="J732" s="1" t="str">
        <f t="shared" si="46"/>
        <v>Fluid (stream)</v>
      </c>
      <c r="K732" s="1" t="str">
        <f t="shared" si="47"/>
        <v>Untreated Water</v>
      </c>
      <c r="O732">
        <v>0.43</v>
      </c>
      <c r="P732">
        <v>68</v>
      </c>
      <c r="Q732">
        <v>7.3</v>
      </c>
    </row>
    <row r="733" spans="1:17" hidden="1" x14ac:dyDescent="0.3">
      <c r="A733" t="s">
        <v>2901</v>
      </c>
      <c r="B733" t="s">
        <v>2902</v>
      </c>
      <c r="C733" s="1" t="str">
        <f t="shared" si="44"/>
        <v>12:0008</v>
      </c>
      <c r="D733" s="1" t="str">
        <f t="shared" si="45"/>
        <v>12:0030</v>
      </c>
      <c r="E733" t="s">
        <v>2903</v>
      </c>
      <c r="F733" t="s">
        <v>2904</v>
      </c>
      <c r="H733">
        <v>57.685081500000003</v>
      </c>
      <c r="I733">
        <v>-132.10297629999999</v>
      </c>
      <c r="J733" s="1" t="str">
        <f t="shared" si="46"/>
        <v>Fluid (stream)</v>
      </c>
      <c r="K733" s="1" t="str">
        <f t="shared" si="47"/>
        <v>Untreated Water</v>
      </c>
      <c r="O733">
        <v>0.18</v>
      </c>
      <c r="P733">
        <v>90</v>
      </c>
      <c r="Q733">
        <v>6.9</v>
      </c>
    </row>
    <row r="734" spans="1:17" hidden="1" x14ac:dyDescent="0.3">
      <c r="A734" t="s">
        <v>2905</v>
      </c>
      <c r="B734" t="s">
        <v>2906</v>
      </c>
      <c r="C734" s="1" t="str">
        <f t="shared" si="44"/>
        <v>12:0008</v>
      </c>
      <c r="D734" s="1" t="str">
        <f t="shared" si="45"/>
        <v>12:0030</v>
      </c>
      <c r="E734" t="s">
        <v>2907</v>
      </c>
      <c r="F734" t="s">
        <v>2908</v>
      </c>
      <c r="H734">
        <v>57.690072999999998</v>
      </c>
      <c r="I734">
        <v>-132.08594579999999</v>
      </c>
      <c r="J734" s="1" t="str">
        <f t="shared" si="46"/>
        <v>Fluid (stream)</v>
      </c>
      <c r="K734" s="1" t="str">
        <f t="shared" si="47"/>
        <v>Untreated Water</v>
      </c>
      <c r="O734">
        <v>1.05</v>
      </c>
      <c r="P734">
        <v>76</v>
      </c>
      <c r="Q734">
        <v>6.9</v>
      </c>
    </row>
    <row r="735" spans="1:17" hidden="1" x14ac:dyDescent="0.3">
      <c r="A735" t="s">
        <v>2909</v>
      </c>
      <c r="B735" t="s">
        <v>2910</v>
      </c>
      <c r="C735" s="1" t="str">
        <f t="shared" si="44"/>
        <v>12:0008</v>
      </c>
      <c r="D735" s="1" t="str">
        <f t="shared" si="45"/>
        <v>12:0030</v>
      </c>
      <c r="E735" t="s">
        <v>2911</v>
      </c>
      <c r="F735" t="s">
        <v>2912</v>
      </c>
      <c r="H735">
        <v>57.6844842</v>
      </c>
      <c r="I735">
        <v>-132.04619220000001</v>
      </c>
      <c r="J735" s="1" t="str">
        <f t="shared" si="46"/>
        <v>Fluid (stream)</v>
      </c>
      <c r="K735" s="1" t="str">
        <f t="shared" si="47"/>
        <v>Untreated Water</v>
      </c>
      <c r="O735">
        <v>1.05</v>
      </c>
      <c r="P735">
        <v>150</v>
      </c>
      <c r="Q735">
        <v>7.4</v>
      </c>
    </row>
    <row r="736" spans="1:17" hidden="1" x14ac:dyDescent="0.3">
      <c r="A736" t="s">
        <v>2913</v>
      </c>
      <c r="B736" t="s">
        <v>2914</v>
      </c>
      <c r="C736" s="1" t="str">
        <f t="shared" si="44"/>
        <v>12:0008</v>
      </c>
      <c r="D736" s="1" t="str">
        <f t="shared" si="45"/>
        <v>12:0030</v>
      </c>
      <c r="E736" t="s">
        <v>2915</v>
      </c>
      <c r="F736" t="s">
        <v>2916</v>
      </c>
      <c r="H736">
        <v>57.689680799999998</v>
      </c>
      <c r="I736">
        <v>-132.02447090000001</v>
      </c>
      <c r="J736" s="1" t="str">
        <f t="shared" si="46"/>
        <v>Fluid (stream)</v>
      </c>
      <c r="K736" s="1" t="str">
        <f t="shared" si="47"/>
        <v>Untreated Water</v>
      </c>
      <c r="O736">
        <v>0.57999999999999996</v>
      </c>
      <c r="P736">
        <v>80</v>
      </c>
      <c r="Q736">
        <v>7.2</v>
      </c>
    </row>
    <row r="737" spans="1:17" hidden="1" x14ac:dyDescent="0.3">
      <c r="A737" t="s">
        <v>2917</v>
      </c>
      <c r="B737" t="s">
        <v>2918</v>
      </c>
      <c r="C737" s="1" t="str">
        <f t="shared" si="44"/>
        <v>12:0008</v>
      </c>
      <c r="D737" s="1" t="str">
        <f t="shared" si="45"/>
        <v>12:0030</v>
      </c>
      <c r="E737" t="s">
        <v>2919</v>
      </c>
      <c r="F737" t="s">
        <v>2920</v>
      </c>
      <c r="H737">
        <v>57.731987799999999</v>
      </c>
      <c r="I737">
        <v>-132.31852380000001</v>
      </c>
      <c r="J737" s="1" t="str">
        <f t="shared" si="46"/>
        <v>Fluid (stream)</v>
      </c>
      <c r="K737" s="1" t="str">
        <f t="shared" si="47"/>
        <v>Untreated Water</v>
      </c>
      <c r="O737">
        <v>0.36</v>
      </c>
      <c r="P737">
        <v>500</v>
      </c>
      <c r="Q737">
        <v>7.1</v>
      </c>
    </row>
    <row r="738" spans="1:17" hidden="1" x14ac:dyDescent="0.3">
      <c r="A738" t="s">
        <v>2921</v>
      </c>
      <c r="B738" t="s">
        <v>2922</v>
      </c>
      <c r="C738" s="1" t="str">
        <f t="shared" si="44"/>
        <v>12:0008</v>
      </c>
      <c r="D738" s="1" t="str">
        <f t="shared" si="45"/>
        <v>12:0030</v>
      </c>
      <c r="E738" t="s">
        <v>2923</v>
      </c>
      <c r="F738" t="s">
        <v>2924</v>
      </c>
      <c r="H738">
        <v>57.732936199999997</v>
      </c>
      <c r="I738">
        <v>-132.41640810000001</v>
      </c>
      <c r="J738" s="1" t="str">
        <f t="shared" si="46"/>
        <v>Fluid (stream)</v>
      </c>
      <c r="K738" s="1" t="str">
        <f t="shared" si="47"/>
        <v>Untreated Water</v>
      </c>
      <c r="O738">
        <v>1.05</v>
      </c>
      <c r="P738">
        <v>560</v>
      </c>
      <c r="Q738">
        <v>7.5</v>
      </c>
    </row>
    <row r="739" spans="1:17" hidden="1" x14ac:dyDescent="0.3">
      <c r="A739" t="s">
        <v>2925</v>
      </c>
      <c r="B739" t="s">
        <v>2926</v>
      </c>
      <c r="C739" s="1" t="str">
        <f t="shared" si="44"/>
        <v>12:0008</v>
      </c>
      <c r="D739" s="1" t="str">
        <f t="shared" si="45"/>
        <v>12:0030</v>
      </c>
      <c r="E739" t="s">
        <v>2927</v>
      </c>
      <c r="F739" t="s">
        <v>2928</v>
      </c>
      <c r="H739">
        <v>57.733466999999997</v>
      </c>
      <c r="I739">
        <v>-132.3940614</v>
      </c>
      <c r="J739" s="1" t="str">
        <f t="shared" si="46"/>
        <v>Fluid (stream)</v>
      </c>
      <c r="K739" s="1" t="str">
        <f t="shared" si="47"/>
        <v>Untreated Water</v>
      </c>
      <c r="O739">
        <v>0.54</v>
      </c>
      <c r="P739">
        <v>140</v>
      </c>
      <c r="Q739">
        <v>7.1</v>
      </c>
    </row>
    <row r="740" spans="1:17" hidden="1" x14ac:dyDescent="0.3">
      <c r="A740" t="s">
        <v>2929</v>
      </c>
      <c r="B740" t="s">
        <v>2930</v>
      </c>
      <c r="C740" s="1" t="str">
        <f t="shared" si="44"/>
        <v>12:0008</v>
      </c>
      <c r="D740" s="1" t="str">
        <f t="shared" si="45"/>
        <v>12:0030</v>
      </c>
      <c r="E740" t="s">
        <v>2931</v>
      </c>
      <c r="F740" t="s">
        <v>2932</v>
      </c>
      <c r="H740">
        <v>57.738929400000004</v>
      </c>
      <c r="I740">
        <v>-132.32842629999999</v>
      </c>
      <c r="J740" s="1" t="str">
        <f t="shared" si="46"/>
        <v>Fluid (stream)</v>
      </c>
      <c r="K740" s="1" t="str">
        <f t="shared" si="47"/>
        <v>Untreated Water</v>
      </c>
      <c r="O740">
        <v>0.85</v>
      </c>
      <c r="P740">
        <v>480</v>
      </c>
      <c r="Q740">
        <v>7.2</v>
      </c>
    </row>
    <row r="741" spans="1:17" hidden="1" x14ac:dyDescent="0.3">
      <c r="A741" t="s">
        <v>2933</v>
      </c>
      <c r="B741" t="s">
        <v>2934</v>
      </c>
      <c r="C741" s="1" t="str">
        <f t="shared" si="44"/>
        <v>12:0008</v>
      </c>
      <c r="D741" s="1" t="str">
        <f t="shared" si="45"/>
        <v>12:0030</v>
      </c>
      <c r="E741" t="s">
        <v>2935</v>
      </c>
      <c r="F741" t="s">
        <v>2936</v>
      </c>
      <c r="H741">
        <v>57.723372699999999</v>
      </c>
      <c r="I741">
        <v>-132.33484970000001</v>
      </c>
      <c r="J741" s="1" t="str">
        <f t="shared" si="46"/>
        <v>Fluid (stream)</v>
      </c>
      <c r="K741" s="1" t="str">
        <f t="shared" si="47"/>
        <v>Untreated Water</v>
      </c>
      <c r="O741">
        <v>0.78</v>
      </c>
      <c r="P741">
        <v>520</v>
      </c>
      <c r="Q741">
        <v>7</v>
      </c>
    </row>
    <row r="742" spans="1:17" hidden="1" x14ac:dyDescent="0.3">
      <c r="A742" t="s">
        <v>2937</v>
      </c>
      <c r="B742" t="s">
        <v>2938</v>
      </c>
      <c r="C742" s="1" t="str">
        <f t="shared" si="44"/>
        <v>12:0008</v>
      </c>
      <c r="D742" s="1" t="str">
        <f t="shared" si="45"/>
        <v>12:0030</v>
      </c>
      <c r="E742" t="s">
        <v>2935</v>
      </c>
      <c r="F742" t="s">
        <v>2939</v>
      </c>
      <c r="H742">
        <v>57.723372699999999</v>
      </c>
      <c r="I742">
        <v>-132.33484970000001</v>
      </c>
      <c r="J742" s="1" t="str">
        <f t="shared" si="46"/>
        <v>Fluid (stream)</v>
      </c>
      <c r="K742" s="1" t="str">
        <f t="shared" si="47"/>
        <v>Untreated Water</v>
      </c>
      <c r="O742">
        <v>0.86</v>
      </c>
      <c r="P742">
        <v>520</v>
      </c>
      <c r="Q742">
        <v>7.1</v>
      </c>
    </row>
    <row r="743" spans="1:17" hidden="1" x14ac:dyDescent="0.3">
      <c r="A743" t="s">
        <v>2940</v>
      </c>
      <c r="B743" t="s">
        <v>2941</v>
      </c>
      <c r="C743" s="1" t="str">
        <f t="shared" si="44"/>
        <v>12:0008</v>
      </c>
      <c r="D743" s="1" t="str">
        <f t="shared" si="45"/>
        <v>12:0030</v>
      </c>
      <c r="E743" t="s">
        <v>2942</v>
      </c>
      <c r="F743" t="s">
        <v>2943</v>
      </c>
      <c r="H743">
        <v>57.710557199999997</v>
      </c>
      <c r="I743">
        <v>-132.29724590000001</v>
      </c>
      <c r="J743" s="1" t="str">
        <f t="shared" si="46"/>
        <v>Fluid (stream)</v>
      </c>
      <c r="K743" s="1" t="str">
        <f t="shared" si="47"/>
        <v>Untreated Water</v>
      </c>
      <c r="O743">
        <v>0.06</v>
      </c>
      <c r="Q743">
        <v>7.2</v>
      </c>
    </row>
    <row r="744" spans="1:17" hidden="1" x14ac:dyDescent="0.3">
      <c r="A744" t="s">
        <v>2944</v>
      </c>
      <c r="B744" t="s">
        <v>2945</v>
      </c>
      <c r="C744" s="1" t="str">
        <f t="shared" si="44"/>
        <v>12:0008</v>
      </c>
      <c r="D744" s="1" t="str">
        <f t="shared" si="45"/>
        <v>12:0030</v>
      </c>
      <c r="E744" t="s">
        <v>2946</v>
      </c>
      <c r="F744" t="s">
        <v>2947</v>
      </c>
      <c r="H744">
        <v>57.720871199999998</v>
      </c>
      <c r="I744">
        <v>-132.28073839999999</v>
      </c>
      <c r="J744" s="1" t="str">
        <f t="shared" si="46"/>
        <v>Fluid (stream)</v>
      </c>
      <c r="K744" s="1" t="str">
        <f t="shared" si="47"/>
        <v>Untreated Water</v>
      </c>
      <c r="O744">
        <v>0.76</v>
      </c>
      <c r="P744">
        <v>480</v>
      </c>
      <c r="Q744">
        <v>6.9</v>
      </c>
    </row>
    <row r="745" spans="1:17" hidden="1" x14ac:dyDescent="0.3">
      <c r="A745" t="s">
        <v>2948</v>
      </c>
      <c r="B745" t="s">
        <v>2949</v>
      </c>
      <c r="C745" s="1" t="str">
        <f t="shared" si="44"/>
        <v>12:0008</v>
      </c>
      <c r="D745" s="1" t="str">
        <f t="shared" si="45"/>
        <v>12:0030</v>
      </c>
      <c r="E745" t="s">
        <v>2950</v>
      </c>
      <c r="F745" t="s">
        <v>2951</v>
      </c>
      <c r="H745">
        <v>57.701686199999997</v>
      </c>
      <c r="I745">
        <v>-132.31113540000001</v>
      </c>
      <c r="J745" s="1" t="str">
        <f t="shared" si="46"/>
        <v>Fluid (stream)</v>
      </c>
      <c r="K745" s="1" t="str">
        <f t="shared" si="47"/>
        <v>Untreated Water</v>
      </c>
      <c r="O745">
        <v>0.09</v>
      </c>
      <c r="P745">
        <v>82</v>
      </c>
      <c r="Q745">
        <v>6.6</v>
      </c>
    </row>
    <row r="746" spans="1:17" hidden="1" x14ac:dyDescent="0.3">
      <c r="A746" t="s">
        <v>2952</v>
      </c>
      <c r="B746" t="s">
        <v>2953</v>
      </c>
      <c r="C746" s="1" t="str">
        <f t="shared" si="44"/>
        <v>12:0008</v>
      </c>
      <c r="D746" s="1" t="str">
        <f t="shared" si="45"/>
        <v>12:0030</v>
      </c>
      <c r="E746" t="s">
        <v>2954</v>
      </c>
      <c r="F746" t="s">
        <v>2955</v>
      </c>
      <c r="H746">
        <v>57.6931485</v>
      </c>
      <c r="I746">
        <v>-132.30651739999999</v>
      </c>
      <c r="J746" s="1" t="str">
        <f t="shared" si="46"/>
        <v>Fluid (stream)</v>
      </c>
      <c r="K746" s="1" t="str">
        <f t="shared" si="47"/>
        <v>Untreated Water</v>
      </c>
      <c r="O746">
        <v>0.28999999999999998</v>
      </c>
      <c r="P746">
        <v>180</v>
      </c>
      <c r="Q746">
        <v>6.5</v>
      </c>
    </row>
    <row r="747" spans="1:17" hidden="1" x14ac:dyDescent="0.3">
      <c r="A747" t="s">
        <v>2956</v>
      </c>
      <c r="B747" t="s">
        <v>2957</v>
      </c>
      <c r="C747" s="1" t="str">
        <f t="shared" si="44"/>
        <v>12:0008</v>
      </c>
      <c r="D747" s="1" t="str">
        <f t="shared" si="45"/>
        <v>12:0030</v>
      </c>
      <c r="E747" t="s">
        <v>2958</v>
      </c>
      <c r="F747" t="s">
        <v>2959</v>
      </c>
      <c r="H747">
        <v>57.685404200000001</v>
      </c>
      <c r="I747">
        <v>-132.29655750000001</v>
      </c>
      <c r="J747" s="1" t="str">
        <f t="shared" si="46"/>
        <v>Fluid (stream)</v>
      </c>
      <c r="K747" s="1" t="str">
        <f t="shared" si="47"/>
        <v>Untreated Water</v>
      </c>
      <c r="O747">
        <v>0.34</v>
      </c>
      <c r="P747">
        <v>170</v>
      </c>
      <c r="Q747">
        <v>6.6</v>
      </c>
    </row>
    <row r="748" spans="1:17" hidden="1" x14ac:dyDescent="0.3">
      <c r="A748" t="s">
        <v>2960</v>
      </c>
      <c r="B748" t="s">
        <v>2961</v>
      </c>
      <c r="C748" s="1" t="str">
        <f t="shared" si="44"/>
        <v>12:0008</v>
      </c>
      <c r="D748" s="1" t="str">
        <f t="shared" si="45"/>
        <v>12:0030</v>
      </c>
      <c r="E748" t="s">
        <v>2962</v>
      </c>
      <c r="F748" t="s">
        <v>2963</v>
      </c>
      <c r="H748">
        <v>57.691988799999997</v>
      </c>
      <c r="I748">
        <v>-132.2468815</v>
      </c>
      <c r="J748" s="1" t="str">
        <f t="shared" si="46"/>
        <v>Fluid (stream)</v>
      </c>
      <c r="K748" s="1" t="str">
        <f t="shared" si="47"/>
        <v>Untreated Water</v>
      </c>
      <c r="O748">
        <v>0.51</v>
      </c>
      <c r="P748">
        <v>520</v>
      </c>
      <c r="Q748">
        <v>6.7</v>
      </c>
    </row>
    <row r="749" spans="1:17" hidden="1" x14ac:dyDescent="0.3">
      <c r="A749" t="s">
        <v>2964</v>
      </c>
      <c r="B749" t="s">
        <v>2965</v>
      </c>
      <c r="C749" s="1" t="str">
        <f t="shared" si="44"/>
        <v>12:0008</v>
      </c>
      <c r="D749" s="1" t="str">
        <f t="shared" si="45"/>
        <v>12:0030</v>
      </c>
      <c r="E749" t="s">
        <v>2966</v>
      </c>
      <c r="F749" t="s">
        <v>2967</v>
      </c>
      <c r="H749">
        <v>57.581392100000002</v>
      </c>
      <c r="I749">
        <v>-132.4285883</v>
      </c>
      <c r="J749" s="1" t="str">
        <f t="shared" si="46"/>
        <v>Fluid (stream)</v>
      </c>
      <c r="K749" s="1" t="str">
        <f t="shared" si="47"/>
        <v>Untreated Water</v>
      </c>
      <c r="O749">
        <v>0.08</v>
      </c>
      <c r="P749">
        <v>58</v>
      </c>
      <c r="Q749">
        <v>7</v>
      </c>
    </row>
    <row r="750" spans="1:17" hidden="1" x14ac:dyDescent="0.3">
      <c r="A750" t="s">
        <v>2968</v>
      </c>
      <c r="B750" t="s">
        <v>2969</v>
      </c>
      <c r="C750" s="1" t="str">
        <f t="shared" si="44"/>
        <v>12:0008</v>
      </c>
      <c r="D750" s="1" t="str">
        <f t="shared" si="45"/>
        <v>12:0030</v>
      </c>
      <c r="E750" t="s">
        <v>2970</v>
      </c>
      <c r="F750" t="s">
        <v>2971</v>
      </c>
      <c r="H750">
        <v>57.591411399999998</v>
      </c>
      <c r="I750">
        <v>-132.40902320000001</v>
      </c>
      <c r="J750" s="1" t="str">
        <f t="shared" si="46"/>
        <v>Fluid (stream)</v>
      </c>
      <c r="K750" s="1" t="str">
        <f t="shared" si="47"/>
        <v>Untreated Water</v>
      </c>
      <c r="O750">
        <v>0.17</v>
      </c>
      <c r="P750">
        <v>68</v>
      </c>
      <c r="Q750">
        <v>6.6</v>
      </c>
    </row>
    <row r="751" spans="1:17" hidden="1" x14ac:dyDescent="0.3">
      <c r="A751" t="s">
        <v>2972</v>
      </c>
      <c r="B751" t="s">
        <v>2973</v>
      </c>
      <c r="C751" s="1" t="str">
        <f t="shared" si="44"/>
        <v>12:0008</v>
      </c>
      <c r="D751" s="1" t="str">
        <f t="shared" si="45"/>
        <v>12:0030</v>
      </c>
      <c r="E751" t="s">
        <v>2974</v>
      </c>
      <c r="F751" t="s">
        <v>2975</v>
      </c>
      <c r="H751">
        <v>57.593338699999997</v>
      </c>
      <c r="I751">
        <v>-132.41360449999999</v>
      </c>
      <c r="J751" s="1" t="str">
        <f t="shared" si="46"/>
        <v>Fluid (stream)</v>
      </c>
      <c r="K751" s="1" t="str">
        <f t="shared" si="47"/>
        <v>Untreated Water</v>
      </c>
      <c r="O751">
        <v>0.18</v>
      </c>
      <c r="P751">
        <v>82</v>
      </c>
      <c r="Q751">
        <v>6.6</v>
      </c>
    </row>
    <row r="752" spans="1:17" hidden="1" x14ac:dyDescent="0.3">
      <c r="A752" t="s">
        <v>2976</v>
      </c>
      <c r="B752" t="s">
        <v>2977</v>
      </c>
      <c r="C752" s="1" t="str">
        <f t="shared" si="44"/>
        <v>12:0008</v>
      </c>
      <c r="D752" s="1" t="str">
        <f t="shared" si="45"/>
        <v>12:0030</v>
      </c>
      <c r="E752" t="s">
        <v>2978</v>
      </c>
      <c r="F752" t="s">
        <v>2979</v>
      </c>
      <c r="H752">
        <v>57.600429099999999</v>
      </c>
      <c r="I752">
        <v>-132.40208809999999</v>
      </c>
      <c r="J752" s="1" t="str">
        <f t="shared" si="46"/>
        <v>Fluid (stream)</v>
      </c>
      <c r="K752" s="1" t="str">
        <f t="shared" si="47"/>
        <v>Untreated Water</v>
      </c>
      <c r="O752">
        <v>0.28999999999999998</v>
      </c>
      <c r="P752">
        <v>120</v>
      </c>
      <c r="Q752">
        <v>7</v>
      </c>
    </row>
    <row r="753" spans="1:17" hidden="1" x14ac:dyDescent="0.3">
      <c r="A753" t="s">
        <v>2980</v>
      </c>
      <c r="B753" t="s">
        <v>2981</v>
      </c>
      <c r="C753" s="1" t="str">
        <f t="shared" si="44"/>
        <v>12:0008</v>
      </c>
      <c r="D753" s="1" t="str">
        <f t="shared" si="45"/>
        <v>12:0030</v>
      </c>
      <c r="E753" t="s">
        <v>2982</v>
      </c>
      <c r="F753" t="s">
        <v>2983</v>
      </c>
      <c r="H753">
        <v>57.597918800000002</v>
      </c>
      <c r="I753">
        <v>-132.3770815</v>
      </c>
      <c r="J753" s="1" t="str">
        <f t="shared" si="46"/>
        <v>Fluid (stream)</v>
      </c>
      <c r="K753" s="1" t="str">
        <f t="shared" si="47"/>
        <v>Untreated Water</v>
      </c>
      <c r="O753">
        <v>0.12</v>
      </c>
      <c r="P753">
        <v>90</v>
      </c>
      <c r="Q753">
        <v>6.8</v>
      </c>
    </row>
    <row r="754" spans="1:17" hidden="1" x14ac:dyDescent="0.3">
      <c r="A754" t="s">
        <v>2984</v>
      </c>
      <c r="B754" t="s">
        <v>2985</v>
      </c>
      <c r="C754" s="1" t="str">
        <f t="shared" si="44"/>
        <v>12:0008</v>
      </c>
      <c r="D754" s="1" t="str">
        <f t="shared" si="45"/>
        <v>12:0030</v>
      </c>
      <c r="E754" t="s">
        <v>2986</v>
      </c>
      <c r="F754" t="s">
        <v>2987</v>
      </c>
      <c r="H754">
        <v>57.614099799999998</v>
      </c>
      <c r="I754">
        <v>-132.3693016</v>
      </c>
      <c r="J754" s="1" t="str">
        <f t="shared" si="46"/>
        <v>Fluid (stream)</v>
      </c>
      <c r="K754" s="1" t="str">
        <f t="shared" si="47"/>
        <v>Untreated Water</v>
      </c>
      <c r="O754">
        <v>0.08</v>
      </c>
      <c r="P754">
        <v>48</v>
      </c>
      <c r="Q754">
        <v>7.1</v>
      </c>
    </row>
    <row r="755" spans="1:17" hidden="1" x14ac:dyDescent="0.3">
      <c r="A755" t="s">
        <v>2988</v>
      </c>
      <c r="B755" t="s">
        <v>2989</v>
      </c>
      <c r="C755" s="1" t="str">
        <f t="shared" si="44"/>
        <v>12:0008</v>
      </c>
      <c r="D755" s="1" t="str">
        <f t="shared" si="45"/>
        <v>12:0030</v>
      </c>
      <c r="E755" t="s">
        <v>2990</v>
      </c>
      <c r="F755" t="s">
        <v>2991</v>
      </c>
      <c r="H755">
        <v>57.609934799999998</v>
      </c>
      <c r="I755">
        <v>-132.35877189999999</v>
      </c>
      <c r="J755" s="1" t="str">
        <f t="shared" si="46"/>
        <v>Fluid (stream)</v>
      </c>
      <c r="K755" s="1" t="str">
        <f t="shared" si="47"/>
        <v>Untreated Water</v>
      </c>
      <c r="O755">
        <v>0.16</v>
      </c>
      <c r="P755">
        <v>36</v>
      </c>
      <c r="Q755">
        <v>6.8</v>
      </c>
    </row>
    <row r="756" spans="1:17" hidden="1" x14ac:dyDescent="0.3">
      <c r="A756" t="s">
        <v>2992</v>
      </c>
      <c r="B756" t="s">
        <v>2993</v>
      </c>
      <c r="C756" s="1" t="str">
        <f t="shared" si="44"/>
        <v>12:0008</v>
      </c>
      <c r="D756" s="1" t="str">
        <f t="shared" si="45"/>
        <v>12:0030</v>
      </c>
      <c r="E756" t="s">
        <v>2994</v>
      </c>
      <c r="F756" t="s">
        <v>2995</v>
      </c>
      <c r="H756">
        <v>57.618064099999998</v>
      </c>
      <c r="I756">
        <v>-132.349006</v>
      </c>
      <c r="J756" s="1" t="str">
        <f t="shared" si="46"/>
        <v>Fluid (stream)</v>
      </c>
      <c r="K756" s="1" t="str">
        <f t="shared" si="47"/>
        <v>Untreated Water</v>
      </c>
      <c r="O756">
        <v>2.5000000000000001E-2</v>
      </c>
      <c r="P756">
        <v>38</v>
      </c>
      <c r="Q756">
        <v>6.6</v>
      </c>
    </row>
    <row r="757" spans="1:17" hidden="1" x14ac:dyDescent="0.3">
      <c r="A757" t="s">
        <v>2996</v>
      </c>
      <c r="B757" t="s">
        <v>2997</v>
      </c>
      <c r="C757" s="1" t="str">
        <f t="shared" si="44"/>
        <v>12:0008</v>
      </c>
      <c r="D757" s="1" t="str">
        <f t="shared" si="45"/>
        <v>12:0030</v>
      </c>
      <c r="E757" t="s">
        <v>2998</v>
      </c>
      <c r="F757" t="s">
        <v>2999</v>
      </c>
      <c r="H757">
        <v>57.629791400000002</v>
      </c>
      <c r="I757">
        <v>-132.32190370000001</v>
      </c>
      <c r="J757" s="1" t="str">
        <f t="shared" si="46"/>
        <v>Fluid (stream)</v>
      </c>
      <c r="K757" s="1" t="str">
        <f t="shared" si="47"/>
        <v>Untreated Water</v>
      </c>
      <c r="O757">
        <v>0.1</v>
      </c>
      <c r="P757">
        <v>48</v>
      </c>
      <c r="Q757">
        <v>7</v>
      </c>
    </row>
    <row r="758" spans="1:17" hidden="1" x14ac:dyDescent="0.3">
      <c r="A758" t="s">
        <v>3000</v>
      </c>
      <c r="B758" t="s">
        <v>3001</v>
      </c>
      <c r="C758" s="1" t="str">
        <f t="shared" si="44"/>
        <v>12:0008</v>
      </c>
      <c r="D758" s="1" t="str">
        <f t="shared" si="45"/>
        <v>12:0030</v>
      </c>
      <c r="E758" t="s">
        <v>3002</v>
      </c>
      <c r="F758" t="s">
        <v>3003</v>
      </c>
      <c r="H758">
        <v>57.6186121</v>
      </c>
      <c r="I758">
        <v>-132.31485609999999</v>
      </c>
      <c r="J758" s="1" t="str">
        <f t="shared" si="46"/>
        <v>Fluid (stream)</v>
      </c>
      <c r="K758" s="1" t="str">
        <f t="shared" si="47"/>
        <v>Untreated Water</v>
      </c>
      <c r="O758">
        <v>2.5000000000000001E-2</v>
      </c>
      <c r="P758">
        <v>36</v>
      </c>
      <c r="Q758">
        <v>6.9</v>
      </c>
    </row>
    <row r="759" spans="1:17" hidden="1" x14ac:dyDescent="0.3">
      <c r="A759" t="s">
        <v>3004</v>
      </c>
      <c r="B759" t="s">
        <v>3005</v>
      </c>
      <c r="C759" s="1" t="str">
        <f t="shared" si="44"/>
        <v>12:0008</v>
      </c>
      <c r="D759" s="1" t="str">
        <f t="shared" si="45"/>
        <v>12:0030</v>
      </c>
      <c r="E759" t="s">
        <v>3006</v>
      </c>
      <c r="F759" t="s">
        <v>3007</v>
      </c>
      <c r="H759">
        <v>57.6421323</v>
      </c>
      <c r="I759">
        <v>-132.30323229999999</v>
      </c>
      <c r="J759" s="1" t="str">
        <f t="shared" si="46"/>
        <v>Fluid (stream)</v>
      </c>
      <c r="K759" s="1" t="str">
        <f t="shared" si="47"/>
        <v>Untreated Water</v>
      </c>
      <c r="O759">
        <v>2.5000000000000001E-2</v>
      </c>
      <c r="P759">
        <v>62</v>
      </c>
      <c r="Q759">
        <v>6.5</v>
      </c>
    </row>
    <row r="760" spans="1:17" hidden="1" x14ac:dyDescent="0.3">
      <c r="A760" t="s">
        <v>3008</v>
      </c>
      <c r="B760" t="s">
        <v>3009</v>
      </c>
      <c r="C760" s="1" t="str">
        <f t="shared" si="44"/>
        <v>12:0008</v>
      </c>
      <c r="D760" s="1" t="str">
        <f t="shared" si="45"/>
        <v>12:0030</v>
      </c>
      <c r="E760" t="s">
        <v>3010</v>
      </c>
      <c r="F760" t="s">
        <v>3011</v>
      </c>
      <c r="H760">
        <v>57.641117899999998</v>
      </c>
      <c r="I760">
        <v>-132.2944602</v>
      </c>
      <c r="J760" s="1" t="str">
        <f t="shared" si="46"/>
        <v>Fluid (stream)</v>
      </c>
      <c r="K760" s="1" t="str">
        <f t="shared" si="47"/>
        <v>Untreated Water</v>
      </c>
    </row>
    <row r="761" spans="1:17" hidden="1" x14ac:dyDescent="0.3">
      <c r="A761" t="s">
        <v>3012</v>
      </c>
      <c r="B761" t="s">
        <v>3013</v>
      </c>
      <c r="C761" s="1" t="str">
        <f t="shared" si="44"/>
        <v>12:0008</v>
      </c>
      <c r="D761" s="1" t="str">
        <f t="shared" si="45"/>
        <v>12:0030</v>
      </c>
      <c r="E761" t="s">
        <v>3014</v>
      </c>
      <c r="F761" t="s">
        <v>3015</v>
      </c>
      <c r="H761">
        <v>57.662114099999997</v>
      </c>
      <c r="I761">
        <v>-132.32220340000001</v>
      </c>
      <c r="J761" s="1" t="str">
        <f t="shared" si="46"/>
        <v>Fluid (stream)</v>
      </c>
      <c r="K761" s="1" t="str">
        <f t="shared" si="47"/>
        <v>Untreated Water</v>
      </c>
    </row>
    <row r="762" spans="1:17" hidden="1" x14ac:dyDescent="0.3">
      <c r="A762" t="s">
        <v>3016</v>
      </c>
      <c r="B762" t="s">
        <v>3017</v>
      </c>
      <c r="C762" s="1" t="str">
        <f t="shared" si="44"/>
        <v>12:0008</v>
      </c>
      <c r="D762" s="1" t="str">
        <f t="shared" si="45"/>
        <v>12:0030</v>
      </c>
      <c r="E762" t="s">
        <v>3018</v>
      </c>
      <c r="F762" t="s">
        <v>3019</v>
      </c>
      <c r="H762">
        <v>57.949456300000001</v>
      </c>
      <c r="I762">
        <v>-132.44824109999999</v>
      </c>
      <c r="J762" s="1" t="str">
        <f t="shared" si="46"/>
        <v>Fluid (stream)</v>
      </c>
      <c r="K762" s="1" t="str">
        <f t="shared" si="47"/>
        <v>Untreated Water</v>
      </c>
      <c r="O762">
        <v>7.0000000000000007E-2</v>
      </c>
      <c r="P762">
        <v>42</v>
      </c>
      <c r="Q762">
        <v>6.8</v>
      </c>
    </row>
    <row r="763" spans="1:17" hidden="1" x14ac:dyDescent="0.3">
      <c r="A763" t="s">
        <v>3020</v>
      </c>
      <c r="B763" t="s">
        <v>3021</v>
      </c>
      <c r="C763" s="1" t="str">
        <f t="shared" si="44"/>
        <v>12:0008</v>
      </c>
      <c r="D763" s="1" t="str">
        <f t="shared" si="45"/>
        <v>12:0030</v>
      </c>
      <c r="E763" t="s">
        <v>3022</v>
      </c>
      <c r="F763" t="s">
        <v>3023</v>
      </c>
      <c r="H763">
        <v>57.698621799999998</v>
      </c>
      <c r="I763">
        <v>-132.2190511</v>
      </c>
      <c r="J763" s="1" t="str">
        <f t="shared" si="46"/>
        <v>Fluid (stream)</v>
      </c>
      <c r="K763" s="1" t="str">
        <f t="shared" si="47"/>
        <v>Untreated Water</v>
      </c>
      <c r="O763">
        <v>0.28000000000000003</v>
      </c>
      <c r="P763">
        <v>660</v>
      </c>
      <c r="Q763">
        <v>6.7</v>
      </c>
    </row>
    <row r="764" spans="1:17" hidden="1" x14ac:dyDescent="0.3">
      <c r="A764" t="s">
        <v>3024</v>
      </c>
      <c r="B764" t="s">
        <v>3025</v>
      </c>
      <c r="C764" s="1" t="str">
        <f t="shared" ref="C764:C827" si="48">HYPERLINK("http://geochem.nrcan.gc.ca/cdogs/content/bdl/bdl120008_e.htm", "12:0008")</f>
        <v>12:0008</v>
      </c>
      <c r="D764" s="1" t="str">
        <f t="shared" ref="D764:D827" si="49">HYPERLINK("http://geochem.nrcan.gc.ca/cdogs/content/svy/svy120030_e.htm", "12:0030")</f>
        <v>12:0030</v>
      </c>
      <c r="E764" t="s">
        <v>3026</v>
      </c>
      <c r="F764" t="s">
        <v>3027</v>
      </c>
      <c r="H764">
        <v>57.6953666</v>
      </c>
      <c r="I764">
        <v>-132.23121750000001</v>
      </c>
      <c r="J764" s="1" t="str">
        <f t="shared" si="46"/>
        <v>Fluid (stream)</v>
      </c>
      <c r="K764" s="1" t="str">
        <f t="shared" si="47"/>
        <v>Untreated Water</v>
      </c>
      <c r="O764">
        <v>0.09</v>
      </c>
      <c r="P764">
        <v>760</v>
      </c>
      <c r="Q764">
        <v>6.6</v>
      </c>
    </row>
    <row r="765" spans="1:17" hidden="1" x14ac:dyDescent="0.3">
      <c r="A765" t="s">
        <v>3028</v>
      </c>
      <c r="B765" t="s">
        <v>3029</v>
      </c>
      <c r="C765" s="1" t="str">
        <f t="shared" si="48"/>
        <v>12:0008</v>
      </c>
      <c r="D765" s="1" t="str">
        <f t="shared" si="49"/>
        <v>12:0030</v>
      </c>
      <c r="E765" t="s">
        <v>3030</v>
      </c>
      <c r="F765" t="s">
        <v>3031</v>
      </c>
      <c r="H765">
        <v>57.694731599999997</v>
      </c>
      <c r="I765">
        <v>-132.200436</v>
      </c>
      <c r="J765" s="1" t="str">
        <f t="shared" si="46"/>
        <v>Fluid (stream)</v>
      </c>
      <c r="K765" s="1" t="str">
        <f t="shared" si="47"/>
        <v>Untreated Water</v>
      </c>
      <c r="O765">
        <v>0.18</v>
      </c>
      <c r="P765">
        <v>92</v>
      </c>
      <c r="Q765">
        <v>6.6</v>
      </c>
    </row>
    <row r="766" spans="1:17" hidden="1" x14ac:dyDescent="0.3">
      <c r="A766" t="s">
        <v>3032</v>
      </c>
      <c r="B766" t="s">
        <v>3033</v>
      </c>
      <c r="C766" s="1" t="str">
        <f t="shared" si="48"/>
        <v>12:0008</v>
      </c>
      <c r="D766" s="1" t="str">
        <f t="shared" si="49"/>
        <v>12:0030</v>
      </c>
      <c r="E766" t="s">
        <v>3030</v>
      </c>
      <c r="F766" t="s">
        <v>3034</v>
      </c>
      <c r="H766">
        <v>57.694731599999997</v>
      </c>
      <c r="I766">
        <v>-132.200436</v>
      </c>
      <c r="J766" s="1" t="str">
        <f t="shared" si="46"/>
        <v>Fluid (stream)</v>
      </c>
      <c r="K766" s="1" t="str">
        <f t="shared" si="47"/>
        <v>Untreated Water</v>
      </c>
      <c r="O766">
        <v>0.24</v>
      </c>
      <c r="P766">
        <v>98</v>
      </c>
      <c r="Q766">
        <v>7</v>
      </c>
    </row>
    <row r="767" spans="1:17" hidden="1" x14ac:dyDescent="0.3">
      <c r="A767" t="s">
        <v>3035</v>
      </c>
      <c r="B767" t="s">
        <v>3036</v>
      </c>
      <c r="C767" s="1" t="str">
        <f t="shared" si="48"/>
        <v>12:0008</v>
      </c>
      <c r="D767" s="1" t="str">
        <f t="shared" si="49"/>
        <v>12:0030</v>
      </c>
      <c r="E767" t="s">
        <v>3037</v>
      </c>
      <c r="F767" t="s">
        <v>3038</v>
      </c>
      <c r="H767">
        <v>57.689689999999999</v>
      </c>
      <c r="I767">
        <v>-132.16424420000001</v>
      </c>
      <c r="J767" s="1" t="str">
        <f t="shared" si="46"/>
        <v>Fluid (stream)</v>
      </c>
      <c r="K767" s="1" t="str">
        <f t="shared" si="47"/>
        <v>Untreated Water</v>
      </c>
      <c r="O767">
        <v>0.31</v>
      </c>
      <c r="P767">
        <v>76</v>
      </c>
      <c r="Q767">
        <v>7.1</v>
      </c>
    </row>
    <row r="768" spans="1:17" hidden="1" x14ac:dyDescent="0.3">
      <c r="A768" t="s">
        <v>3039</v>
      </c>
      <c r="B768" t="s">
        <v>3040</v>
      </c>
      <c r="C768" s="1" t="str">
        <f t="shared" si="48"/>
        <v>12:0008</v>
      </c>
      <c r="D768" s="1" t="str">
        <f t="shared" si="49"/>
        <v>12:0030</v>
      </c>
      <c r="E768" t="s">
        <v>3041</v>
      </c>
      <c r="F768" t="s">
        <v>3042</v>
      </c>
      <c r="H768">
        <v>57.676790099999998</v>
      </c>
      <c r="I768">
        <v>-132.1781216</v>
      </c>
      <c r="J768" s="1" t="str">
        <f t="shared" si="46"/>
        <v>Fluid (stream)</v>
      </c>
      <c r="K768" s="1" t="str">
        <f t="shared" si="47"/>
        <v>Untreated Water</v>
      </c>
      <c r="O768">
        <v>0.43</v>
      </c>
      <c r="P768">
        <v>140</v>
      </c>
      <c r="Q768">
        <v>7.5</v>
      </c>
    </row>
    <row r="769" spans="1:17" hidden="1" x14ac:dyDescent="0.3">
      <c r="A769" t="s">
        <v>3043</v>
      </c>
      <c r="B769" t="s">
        <v>3044</v>
      </c>
      <c r="C769" s="1" t="str">
        <f t="shared" si="48"/>
        <v>12:0008</v>
      </c>
      <c r="D769" s="1" t="str">
        <f t="shared" si="49"/>
        <v>12:0030</v>
      </c>
      <c r="E769" t="s">
        <v>3045</v>
      </c>
      <c r="F769" t="s">
        <v>3046</v>
      </c>
      <c r="H769">
        <v>57.695055099999998</v>
      </c>
      <c r="I769">
        <v>-132.11268369999999</v>
      </c>
      <c r="J769" s="1" t="str">
        <f t="shared" si="46"/>
        <v>Fluid (stream)</v>
      </c>
      <c r="K769" s="1" t="str">
        <f t="shared" si="47"/>
        <v>Untreated Water</v>
      </c>
      <c r="O769">
        <v>2.5000000000000001E-2</v>
      </c>
      <c r="P769">
        <v>68</v>
      </c>
      <c r="Q769">
        <v>7.2</v>
      </c>
    </row>
    <row r="770" spans="1:17" hidden="1" x14ac:dyDescent="0.3">
      <c r="A770" t="s">
        <v>3047</v>
      </c>
      <c r="B770" t="s">
        <v>3048</v>
      </c>
      <c r="C770" s="1" t="str">
        <f t="shared" si="48"/>
        <v>12:0008</v>
      </c>
      <c r="D770" s="1" t="str">
        <f t="shared" si="49"/>
        <v>12:0030</v>
      </c>
      <c r="E770" t="s">
        <v>3049</v>
      </c>
      <c r="F770" t="s">
        <v>3050</v>
      </c>
      <c r="H770">
        <v>57.699823600000002</v>
      </c>
      <c r="I770">
        <v>-132.09957890000001</v>
      </c>
      <c r="J770" s="1" t="str">
        <f t="shared" ref="J770:J833" si="50">HYPERLINK("http://geochem.nrcan.gc.ca/cdogs/content/kwd/kwd020018_e.htm", "Fluid (stream)")</f>
        <v>Fluid (stream)</v>
      </c>
      <c r="K770" s="1" t="str">
        <f t="shared" ref="K770:K833" si="51">HYPERLINK("http://geochem.nrcan.gc.ca/cdogs/content/kwd/kwd080007_e.htm", "Untreated Water")</f>
        <v>Untreated Water</v>
      </c>
      <c r="O770">
        <v>7.0000000000000007E-2</v>
      </c>
      <c r="P770">
        <v>64</v>
      </c>
      <c r="Q770">
        <v>7.3</v>
      </c>
    </row>
    <row r="771" spans="1:17" hidden="1" x14ac:dyDescent="0.3">
      <c r="A771" t="s">
        <v>3051</v>
      </c>
      <c r="B771" t="s">
        <v>3052</v>
      </c>
      <c r="C771" s="1" t="str">
        <f t="shared" si="48"/>
        <v>12:0008</v>
      </c>
      <c r="D771" s="1" t="str">
        <f t="shared" si="49"/>
        <v>12:0030</v>
      </c>
      <c r="E771" t="s">
        <v>3053</v>
      </c>
      <c r="F771" t="s">
        <v>3054</v>
      </c>
      <c r="H771">
        <v>57.699291899999999</v>
      </c>
      <c r="I771">
        <v>-132.07071579999999</v>
      </c>
      <c r="J771" s="1" t="str">
        <f t="shared" si="50"/>
        <v>Fluid (stream)</v>
      </c>
      <c r="K771" s="1" t="str">
        <f t="shared" si="51"/>
        <v>Untreated Water</v>
      </c>
      <c r="O771">
        <v>0.13</v>
      </c>
      <c r="P771">
        <v>60</v>
      </c>
      <c r="Q771">
        <v>7.1</v>
      </c>
    </row>
    <row r="772" spans="1:17" hidden="1" x14ac:dyDescent="0.3">
      <c r="A772" t="s">
        <v>3055</v>
      </c>
      <c r="B772" t="s">
        <v>3056</v>
      </c>
      <c r="C772" s="1" t="str">
        <f t="shared" si="48"/>
        <v>12:0008</v>
      </c>
      <c r="D772" s="1" t="str">
        <f t="shared" si="49"/>
        <v>12:0030</v>
      </c>
      <c r="E772" t="s">
        <v>3057</v>
      </c>
      <c r="F772" t="s">
        <v>3058</v>
      </c>
      <c r="H772">
        <v>57.725966200000002</v>
      </c>
      <c r="I772">
        <v>-132.0905243</v>
      </c>
      <c r="J772" s="1" t="str">
        <f t="shared" si="50"/>
        <v>Fluid (stream)</v>
      </c>
      <c r="K772" s="1" t="str">
        <f t="shared" si="51"/>
        <v>Untreated Water</v>
      </c>
      <c r="O772">
        <v>0.11</v>
      </c>
      <c r="P772">
        <v>64</v>
      </c>
      <c r="Q772">
        <v>7.3</v>
      </c>
    </row>
    <row r="773" spans="1:17" hidden="1" x14ac:dyDescent="0.3">
      <c r="A773" t="s">
        <v>3059</v>
      </c>
      <c r="B773" t="s">
        <v>3060</v>
      </c>
      <c r="C773" s="1" t="str">
        <f t="shared" si="48"/>
        <v>12:0008</v>
      </c>
      <c r="D773" s="1" t="str">
        <f t="shared" si="49"/>
        <v>12:0030</v>
      </c>
      <c r="E773" t="s">
        <v>3061</v>
      </c>
      <c r="F773" t="s">
        <v>3062</v>
      </c>
      <c r="H773">
        <v>57.7582229</v>
      </c>
      <c r="I773">
        <v>-132.06688740000001</v>
      </c>
      <c r="J773" s="1" t="str">
        <f t="shared" si="50"/>
        <v>Fluid (stream)</v>
      </c>
      <c r="K773" s="1" t="str">
        <f t="shared" si="51"/>
        <v>Untreated Water</v>
      </c>
      <c r="O773">
        <v>0.25</v>
      </c>
      <c r="P773">
        <v>50</v>
      </c>
      <c r="Q773">
        <v>7.5</v>
      </c>
    </row>
    <row r="774" spans="1:17" hidden="1" x14ac:dyDescent="0.3">
      <c r="A774" t="s">
        <v>3063</v>
      </c>
      <c r="B774" t="s">
        <v>3064</v>
      </c>
      <c r="C774" s="1" t="str">
        <f t="shared" si="48"/>
        <v>12:0008</v>
      </c>
      <c r="D774" s="1" t="str">
        <f t="shared" si="49"/>
        <v>12:0030</v>
      </c>
      <c r="E774" t="s">
        <v>3065</v>
      </c>
      <c r="F774" t="s">
        <v>3066</v>
      </c>
      <c r="H774">
        <v>57.761560199999998</v>
      </c>
      <c r="I774">
        <v>-132.06585910000001</v>
      </c>
      <c r="J774" s="1" t="str">
        <f t="shared" si="50"/>
        <v>Fluid (stream)</v>
      </c>
      <c r="K774" s="1" t="str">
        <f t="shared" si="51"/>
        <v>Untreated Water</v>
      </c>
      <c r="O774">
        <v>0.2</v>
      </c>
      <c r="P774">
        <v>50</v>
      </c>
      <c r="Q774">
        <v>7.5</v>
      </c>
    </row>
    <row r="775" spans="1:17" hidden="1" x14ac:dyDescent="0.3">
      <c r="A775" t="s">
        <v>3067</v>
      </c>
      <c r="B775" t="s">
        <v>3068</v>
      </c>
      <c r="C775" s="1" t="str">
        <f t="shared" si="48"/>
        <v>12:0008</v>
      </c>
      <c r="D775" s="1" t="str">
        <f t="shared" si="49"/>
        <v>12:0030</v>
      </c>
      <c r="E775" t="s">
        <v>3069</v>
      </c>
      <c r="F775" t="s">
        <v>3070</v>
      </c>
      <c r="H775">
        <v>57.7541826</v>
      </c>
      <c r="I775">
        <v>-132.01644390000001</v>
      </c>
      <c r="J775" s="1" t="str">
        <f t="shared" si="50"/>
        <v>Fluid (stream)</v>
      </c>
      <c r="K775" s="1" t="str">
        <f t="shared" si="51"/>
        <v>Untreated Water</v>
      </c>
      <c r="O775">
        <v>0.06</v>
      </c>
      <c r="P775">
        <v>36</v>
      </c>
      <c r="Q775">
        <v>5.8</v>
      </c>
    </row>
    <row r="776" spans="1:17" hidden="1" x14ac:dyDescent="0.3">
      <c r="A776" t="s">
        <v>3071</v>
      </c>
      <c r="B776" t="s">
        <v>3072</v>
      </c>
      <c r="C776" s="1" t="str">
        <f t="shared" si="48"/>
        <v>12:0008</v>
      </c>
      <c r="D776" s="1" t="str">
        <f t="shared" si="49"/>
        <v>12:0030</v>
      </c>
      <c r="E776" t="s">
        <v>3073</v>
      </c>
      <c r="F776" t="s">
        <v>3074</v>
      </c>
      <c r="H776">
        <v>57.7509789</v>
      </c>
      <c r="I776">
        <v>-132.02693009999999</v>
      </c>
      <c r="J776" s="1" t="str">
        <f t="shared" si="50"/>
        <v>Fluid (stream)</v>
      </c>
      <c r="K776" s="1" t="str">
        <f t="shared" si="51"/>
        <v>Untreated Water</v>
      </c>
      <c r="O776">
        <v>0.2</v>
      </c>
      <c r="P776">
        <v>50</v>
      </c>
      <c r="Q776">
        <v>7.8</v>
      </c>
    </row>
    <row r="777" spans="1:17" hidden="1" x14ac:dyDescent="0.3">
      <c r="A777" t="s">
        <v>3075</v>
      </c>
      <c r="B777" t="s">
        <v>3076</v>
      </c>
      <c r="C777" s="1" t="str">
        <f t="shared" si="48"/>
        <v>12:0008</v>
      </c>
      <c r="D777" s="1" t="str">
        <f t="shared" si="49"/>
        <v>12:0030</v>
      </c>
      <c r="E777" t="s">
        <v>3077</v>
      </c>
      <c r="F777" t="s">
        <v>3078</v>
      </c>
      <c r="H777">
        <v>57.896342400000002</v>
      </c>
      <c r="I777">
        <v>-132.01752139999999</v>
      </c>
      <c r="J777" s="1" t="str">
        <f t="shared" si="50"/>
        <v>Fluid (stream)</v>
      </c>
      <c r="K777" s="1" t="str">
        <f t="shared" si="51"/>
        <v>Untreated Water</v>
      </c>
      <c r="O777">
        <v>0.1</v>
      </c>
      <c r="P777">
        <v>24</v>
      </c>
      <c r="Q777">
        <v>7.2</v>
      </c>
    </row>
    <row r="778" spans="1:17" hidden="1" x14ac:dyDescent="0.3">
      <c r="A778" t="s">
        <v>3079</v>
      </c>
      <c r="B778" t="s">
        <v>3080</v>
      </c>
      <c r="C778" s="1" t="str">
        <f t="shared" si="48"/>
        <v>12:0008</v>
      </c>
      <c r="D778" s="1" t="str">
        <f t="shared" si="49"/>
        <v>12:0030</v>
      </c>
      <c r="E778" t="s">
        <v>3077</v>
      </c>
      <c r="F778" t="s">
        <v>3081</v>
      </c>
      <c r="H778">
        <v>57.896342400000002</v>
      </c>
      <c r="I778">
        <v>-132.01752139999999</v>
      </c>
      <c r="J778" s="1" t="str">
        <f t="shared" si="50"/>
        <v>Fluid (stream)</v>
      </c>
      <c r="K778" s="1" t="str">
        <f t="shared" si="51"/>
        <v>Untreated Water</v>
      </c>
      <c r="O778">
        <v>2.5000000000000001E-2</v>
      </c>
      <c r="P778">
        <v>28</v>
      </c>
      <c r="Q778">
        <v>7</v>
      </c>
    </row>
    <row r="779" spans="1:17" hidden="1" x14ac:dyDescent="0.3">
      <c r="A779" t="s">
        <v>3082</v>
      </c>
      <c r="B779" t="s">
        <v>3083</v>
      </c>
      <c r="C779" s="1" t="str">
        <f t="shared" si="48"/>
        <v>12:0008</v>
      </c>
      <c r="D779" s="1" t="str">
        <f t="shared" si="49"/>
        <v>12:0030</v>
      </c>
      <c r="E779" t="s">
        <v>3084</v>
      </c>
      <c r="F779" t="s">
        <v>3085</v>
      </c>
      <c r="H779">
        <v>57.905117099999998</v>
      </c>
      <c r="I779">
        <v>-132.0692162</v>
      </c>
      <c r="J779" s="1" t="str">
        <f t="shared" si="50"/>
        <v>Fluid (stream)</v>
      </c>
      <c r="K779" s="1" t="str">
        <f t="shared" si="51"/>
        <v>Untreated Water</v>
      </c>
      <c r="O779">
        <v>0.05</v>
      </c>
      <c r="P779">
        <v>26</v>
      </c>
      <c r="Q779">
        <v>7.5</v>
      </c>
    </row>
    <row r="780" spans="1:17" hidden="1" x14ac:dyDescent="0.3">
      <c r="A780" t="s">
        <v>3086</v>
      </c>
      <c r="B780" t="s">
        <v>3087</v>
      </c>
      <c r="C780" s="1" t="str">
        <f t="shared" si="48"/>
        <v>12:0008</v>
      </c>
      <c r="D780" s="1" t="str">
        <f t="shared" si="49"/>
        <v>12:0030</v>
      </c>
      <c r="E780" t="s">
        <v>3088</v>
      </c>
      <c r="F780" t="s">
        <v>3089</v>
      </c>
      <c r="H780">
        <v>57.945619800000003</v>
      </c>
      <c r="I780">
        <v>-132.4411289</v>
      </c>
      <c r="J780" s="1" t="str">
        <f t="shared" si="50"/>
        <v>Fluid (stream)</v>
      </c>
      <c r="K780" s="1" t="str">
        <f t="shared" si="51"/>
        <v>Untreated Water</v>
      </c>
      <c r="O780">
        <v>0.05</v>
      </c>
      <c r="P780">
        <v>30</v>
      </c>
      <c r="Q780">
        <v>7.6</v>
      </c>
    </row>
    <row r="781" spans="1:17" hidden="1" x14ac:dyDescent="0.3">
      <c r="A781" t="s">
        <v>3090</v>
      </c>
      <c r="B781" t="s">
        <v>3091</v>
      </c>
      <c r="C781" s="1" t="str">
        <f t="shared" si="48"/>
        <v>12:0008</v>
      </c>
      <c r="D781" s="1" t="str">
        <f t="shared" si="49"/>
        <v>12:0030</v>
      </c>
      <c r="E781" t="s">
        <v>3092</v>
      </c>
      <c r="F781" t="s">
        <v>3093</v>
      </c>
      <c r="H781">
        <v>57.939137299999999</v>
      </c>
      <c r="I781">
        <v>-132.45112159999999</v>
      </c>
      <c r="J781" s="1" t="str">
        <f t="shared" si="50"/>
        <v>Fluid (stream)</v>
      </c>
      <c r="K781" s="1" t="str">
        <f t="shared" si="51"/>
        <v>Untreated Water</v>
      </c>
      <c r="O781">
        <v>2.5000000000000001E-2</v>
      </c>
      <c r="P781">
        <v>28</v>
      </c>
      <c r="Q781">
        <v>7</v>
      </c>
    </row>
    <row r="782" spans="1:17" hidden="1" x14ac:dyDescent="0.3">
      <c r="A782" t="s">
        <v>3094</v>
      </c>
      <c r="B782" t="s">
        <v>3095</v>
      </c>
      <c r="C782" s="1" t="str">
        <f t="shared" si="48"/>
        <v>12:0008</v>
      </c>
      <c r="D782" s="1" t="str">
        <f t="shared" si="49"/>
        <v>12:0030</v>
      </c>
      <c r="E782" t="s">
        <v>3096</v>
      </c>
      <c r="F782" t="s">
        <v>3097</v>
      </c>
      <c r="H782">
        <v>57.935438099999999</v>
      </c>
      <c r="I782">
        <v>-132.44101090000001</v>
      </c>
      <c r="J782" s="1" t="str">
        <f t="shared" si="50"/>
        <v>Fluid (stream)</v>
      </c>
      <c r="K782" s="1" t="str">
        <f t="shared" si="51"/>
        <v>Untreated Water</v>
      </c>
      <c r="O782">
        <v>0.09</v>
      </c>
      <c r="P782">
        <v>26</v>
      </c>
      <c r="Q782">
        <v>7.3</v>
      </c>
    </row>
    <row r="783" spans="1:17" hidden="1" x14ac:dyDescent="0.3">
      <c r="A783" t="s">
        <v>3098</v>
      </c>
      <c r="B783" t="s">
        <v>3099</v>
      </c>
      <c r="C783" s="1" t="str">
        <f t="shared" si="48"/>
        <v>12:0008</v>
      </c>
      <c r="D783" s="1" t="str">
        <f t="shared" si="49"/>
        <v>12:0030</v>
      </c>
      <c r="E783" t="s">
        <v>3100</v>
      </c>
      <c r="F783" t="s">
        <v>3101</v>
      </c>
      <c r="H783">
        <v>57.931865799999997</v>
      </c>
      <c r="I783">
        <v>-132.41731089999999</v>
      </c>
      <c r="J783" s="1" t="str">
        <f t="shared" si="50"/>
        <v>Fluid (stream)</v>
      </c>
      <c r="K783" s="1" t="str">
        <f t="shared" si="51"/>
        <v>Untreated Water</v>
      </c>
      <c r="O783">
        <v>2.5000000000000001E-2</v>
      </c>
      <c r="P783">
        <v>24</v>
      </c>
      <c r="Q783">
        <v>7.1</v>
      </c>
    </row>
    <row r="784" spans="1:17" hidden="1" x14ac:dyDescent="0.3">
      <c r="A784" t="s">
        <v>3102</v>
      </c>
      <c r="B784" t="s">
        <v>3103</v>
      </c>
      <c r="C784" s="1" t="str">
        <f t="shared" si="48"/>
        <v>12:0008</v>
      </c>
      <c r="D784" s="1" t="str">
        <f t="shared" si="49"/>
        <v>12:0030</v>
      </c>
      <c r="E784" t="s">
        <v>3104</v>
      </c>
      <c r="F784" t="s">
        <v>3105</v>
      </c>
      <c r="H784">
        <v>57.903259200000001</v>
      </c>
      <c r="I784">
        <v>-132.47169719999999</v>
      </c>
      <c r="J784" s="1" t="str">
        <f t="shared" si="50"/>
        <v>Fluid (stream)</v>
      </c>
      <c r="K784" s="1" t="str">
        <f t="shared" si="51"/>
        <v>Untreated Water</v>
      </c>
      <c r="O784">
        <v>0.06</v>
      </c>
      <c r="P784">
        <v>60</v>
      </c>
      <c r="Q784">
        <v>7.1</v>
      </c>
    </row>
    <row r="785" spans="1:17" hidden="1" x14ac:dyDescent="0.3">
      <c r="A785" t="s">
        <v>3106</v>
      </c>
      <c r="B785" t="s">
        <v>3107</v>
      </c>
      <c r="C785" s="1" t="str">
        <f t="shared" si="48"/>
        <v>12:0008</v>
      </c>
      <c r="D785" s="1" t="str">
        <f t="shared" si="49"/>
        <v>12:0030</v>
      </c>
      <c r="E785" t="s">
        <v>3108</v>
      </c>
      <c r="F785" t="s">
        <v>3109</v>
      </c>
      <c r="H785">
        <v>57.911204900000001</v>
      </c>
      <c r="I785">
        <v>-132.4605851</v>
      </c>
      <c r="J785" s="1" t="str">
        <f t="shared" si="50"/>
        <v>Fluid (stream)</v>
      </c>
      <c r="K785" s="1" t="str">
        <f t="shared" si="51"/>
        <v>Untreated Water</v>
      </c>
      <c r="O785">
        <v>2.5000000000000001E-2</v>
      </c>
      <c r="P785">
        <v>34</v>
      </c>
      <c r="Q785">
        <v>7</v>
      </c>
    </row>
    <row r="786" spans="1:17" hidden="1" x14ac:dyDescent="0.3">
      <c r="A786" t="s">
        <v>3110</v>
      </c>
      <c r="B786" t="s">
        <v>3111</v>
      </c>
      <c r="C786" s="1" t="str">
        <f t="shared" si="48"/>
        <v>12:0008</v>
      </c>
      <c r="D786" s="1" t="str">
        <f t="shared" si="49"/>
        <v>12:0030</v>
      </c>
      <c r="E786" t="s">
        <v>3112</v>
      </c>
      <c r="F786" t="s">
        <v>3113</v>
      </c>
      <c r="H786">
        <v>57.887110999999997</v>
      </c>
      <c r="I786">
        <v>-132.43281339999999</v>
      </c>
      <c r="J786" s="1" t="str">
        <f t="shared" si="50"/>
        <v>Fluid (stream)</v>
      </c>
      <c r="K786" s="1" t="str">
        <f t="shared" si="51"/>
        <v>Untreated Water</v>
      </c>
      <c r="O786">
        <v>7.0000000000000007E-2</v>
      </c>
      <c r="P786">
        <v>48</v>
      </c>
      <c r="Q786">
        <v>7.5</v>
      </c>
    </row>
    <row r="787" spans="1:17" hidden="1" x14ac:dyDescent="0.3">
      <c r="A787" t="s">
        <v>3114</v>
      </c>
      <c r="B787" t="s">
        <v>3115</v>
      </c>
      <c r="C787" s="1" t="str">
        <f t="shared" si="48"/>
        <v>12:0008</v>
      </c>
      <c r="D787" s="1" t="str">
        <f t="shared" si="49"/>
        <v>12:0030</v>
      </c>
      <c r="E787" t="s">
        <v>3116</v>
      </c>
      <c r="F787" t="s">
        <v>3117</v>
      </c>
      <c r="H787">
        <v>57.8727126</v>
      </c>
      <c r="I787">
        <v>-132.4123721</v>
      </c>
      <c r="J787" s="1" t="str">
        <f t="shared" si="50"/>
        <v>Fluid (stream)</v>
      </c>
      <c r="K787" s="1" t="str">
        <f t="shared" si="51"/>
        <v>Untreated Water</v>
      </c>
      <c r="O787">
        <v>0.12</v>
      </c>
      <c r="P787">
        <v>28</v>
      </c>
      <c r="Q787">
        <v>7.5</v>
      </c>
    </row>
    <row r="788" spans="1:17" hidden="1" x14ac:dyDescent="0.3">
      <c r="A788" t="s">
        <v>3118</v>
      </c>
      <c r="B788" t="s">
        <v>3119</v>
      </c>
      <c r="C788" s="1" t="str">
        <f t="shared" si="48"/>
        <v>12:0008</v>
      </c>
      <c r="D788" s="1" t="str">
        <f t="shared" si="49"/>
        <v>12:0030</v>
      </c>
      <c r="E788" t="s">
        <v>3120</v>
      </c>
      <c r="F788" t="s">
        <v>3121</v>
      </c>
      <c r="H788">
        <v>57.863018599999997</v>
      </c>
      <c r="I788">
        <v>-132.41993249999999</v>
      </c>
      <c r="J788" s="1" t="str">
        <f t="shared" si="50"/>
        <v>Fluid (stream)</v>
      </c>
      <c r="K788" s="1" t="str">
        <f t="shared" si="51"/>
        <v>Untreated Water</v>
      </c>
      <c r="O788">
        <v>0.06</v>
      </c>
      <c r="P788">
        <v>34</v>
      </c>
      <c r="Q788">
        <v>7.3</v>
      </c>
    </row>
    <row r="789" spans="1:17" hidden="1" x14ac:dyDescent="0.3">
      <c r="A789" t="s">
        <v>3122</v>
      </c>
      <c r="B789" t="s">
        <v>3123</v>
      </c>
      <c r="C789" s="1" t="str">
        <f t="shared" si="48"/>
        <v>12:0008</v>
      </c>
      <c r="D789" s="1" t="str">
        <f t="shared" si="49"/>
        <v>12:0030</v>
      </c>
      <c r="E789" t="s">
        <v>3124</v>
      </c>
      <c r="F789" t="s">
        <v>3125</v>
      </c>
      <c r="H789">
        <v>57.856965500000001</v>
      </c>
      <c r="I789">
        <v>-132.39861930000001</v>
      </c>
      <c r="J789" s="1" t="str">
        <f t="shared" si="50"/>
        <v>Fluid (stream)</v>
      </c>
      <c r="K789" s="1" t="str">
        <f t="shared" si="51"/>
        <v>Untreated Water</v>
      </c>
      <c r="O789">
        <v>7.0000000000000007E-2</v>
      </c>
      <c r="P789">
        <v>24</v>
      </c>
      <c r="Q789">
        <v>7.4</v>
      </c>
    </row>
    <row r="790" spans="1:17" hidden="1" x14ac:dyDescent="0.3">
      <c r="A790" t="s">
        <v>3126</v>
      </c>
      <c r="B790" t="s">
        <v>3127</v>
      </c>
      <c r="C790" s="1" t="str">
        <f t="shared" si="48"/>
        <v>12:0008</v>
      </c>
      <c r="D790" s="1" t="str">
        <f t="shared" si="49"/>
        <v>12:0030</v>
      </c>
      <c r="E790" t="s">
        <v>3128</v>
      </c>
      <c r="F790" t="s">
        <v>3129</v>
      </c>
      <c r="H790">
        <v>57.848477099999997</v>
      </c>
      <c r="I790">
        <v>-132.39267670000001</v>
      </c>
      <c r="J790" s="1" t="str">
        <f t="shared" si="50"/>
        <v>Fluid (stream)</v>
      </c>
      <c r="K790" s="1" t="str">
        <f t="shared" si="51"/>
        <v>Untreated Water</v>
      </c>
      <c r="O790">
        <v>0.2</v>
      </c>
      <c r="P790">
        <v>42</v>
      </c>
      <c r="Q790">
        <v>7.9</v>
      </c>
    </row>
    <row r="791" spans="1:17" hidden="1" x14ac:dyDescent="0.3">
      <c r="A791" t="s">
        <v>3130</v>
      </c>
      <c r="B791" t="s">
        <v>3131</v>
      </c>
      <c r="C791" s="1" t="str">
        <f t="shared" si="48"/>
        <v>12:0008</v>
      </c>
      <c r="D791" s="1" t="str">
        <f t="shared" si="49"/>
        <v>12:0030</v>
      </c>
      <c r="E791" t="s">
        <v>3132</v>
      </c>
      <c r="F791" t="s">
        <v>3133</v>
      </c>
      <c r="H791">
        <v>57.828090699999997</v>
      </c>
      <c r="I791">
        <v>-132.39502959999999</v>
      </c>
      <c r="J791" s="1" t="str">
        <f t="shared" si="50"/>
        <v>Fluid (stream)</v>
      </c>
      <c r="K791" s="1" t="str">
        <f t="shared" si="51"/>
        <v>Untreated Water</v>
      </c>
      <c r="O791">
        <v>0.06</v>
      </c>
      <c r="P791">
        <v>46</v>
      </c>
      <c r="Q791">
        <v>7.3</v>
      </c>
    </row>
    <row r="792" spans="1:17" hidden="1" x14ac:dyDescent="0.3">
      <c r="A792" t="s">
        <v>3134</v>
      </c>
      <c r="B792" t="s">
        <v>3135</v>
      </c>
      <c r="C792" s="1" t="str">
        <f t="shared" si="48"/>
        <v>12:0008</v>
      </c>
      <c r="D792" s="1" t="str">
        <f t="shared" si="49"/>
        <v>12:0030</v>
      </c>
      <c r="E792" t="s">
        <v>3136</v>
      </c>
      <c r="F792" t="s">
        <v>3137</v>
      </c>
      <c r="H792">
        <v>57.818389699999997</v>
      </c>
      <c r="I792">
        <v>-132.4167487</v>
      </c>
      <c r="J792" s="1" t="str">
        <f t="shared" si="50"/>
        <v>Fluid (stream)</v>
      </c>
      <c r="K792" s="1" t="str">
        <f t="shared" si="51"/>
        <v>Untreated Water</v>
      </c>
      <c r="O792">
        <v>0.11</v>
      </c>
      <c r="P792">
        <v>46</v>
      </c>
      <c r="Q792">
        <v>7.2</v>
      </c>
    </row>
    <row r="793" spans="1:17" hidden="1" x14ac:dyDescent="0.3">
      <c r="A793" t="s">
        <v>3138</v>
      </c>
      <c r="B793" t="s">
        <v>3139</v>
      </c>
      <c r="C793" s="1" t="str">
        <f t="shared" si="48"/>
        <v>12:0008</v>
      </c>
      <c r="D793" s="1" t="str">
        <f t="shared" si="49"/>
        <v>12:0030</v>
      </c>
      <c r="E793" t="s">
        <v>3140</v>
      </c>
      <c r="F793" t="s">
        <v>3141</v>
      </c>
      <c r="H793">
        <v>57.833683100000002</v>
      </c>
      <c r="I793">
        <v>-132.4659236</v>
      </c>
      <c r="J793" s="1" t="str">
        <f t="shared" si="50"/>
        <v>Fluid (stream)</v>
      </c>
      <c r="K793" s="1" t="str">
        <f t="shared" si="51"/>
        <v>Untreated Water</v>
      </c>
      <c r="O793">
        <v>0.12</v>
      </c>
      <c r="P793">
        <v>48</v>
      </c>
      <c r="Q793">
        <v>7.2</v>
      </c>
    </row>
    <row r="794" spans="1:17" hidden="1" x14ac:dyDescent="0.3">
      <c r="A794" t="s">
        <v>3142</v>
      </c>
      <c r="B794" t="s">
        <v>3143</v>
      </c>
      <c r="C794" s="1" t="str">
        <f t="shared" si="48"/>
        <v>12:0008</v>
      </c>
      <c r="D794" s="1" t="str">
        <f t="shared" si="49"/>
        <v>12:0030</v>
      </c>
      <c r="E794" t="s">
        <v>3144</v>
      </c>
      <c r="F794" t="s">
        <v>3145</v>
      </c>
      <c r="H794">
        <v>57.813701199999997</v>
      </c>
      <c r="I794">
        <v>-132.41513190000001</v>
      </c>
      <c r="J794" s="1" t="str">
        <f t="shared" si="50"/>
        <v>Fluid (stream)</v>
      </c>
      <c r="K794" s="1" t="str">
        <f t="shared" si="51"/>
        <v>Untreated Water</v>
      </c>
      <c r="O794">
        <v>2.5000000000000001E-2</v>
      </c>
      <c r="P794">
        <v>54</v>
      </c>
      <c r="Q794">
        <v>6.9</v>
      </c>
    </row>
    <row r="795" spans="1:17" hidden="1" x14ac:dyDescent="0.3">
      <c r="A795" t="s">
        <v>3146</v>
      </c>
      <c r="B795" t="s">
        <v>3147</v>
      </c>
      <c r="C795" s="1" t="str">
        <f t="shared" si="48"/>
        <v>12:0008</v>
      </c>
      <c r="D795" s="1" t="str">
        <f t="shared" si="49"/>
        <v>12:0030</v>
      </c>
      <c r="E795" t="s">
        <v>3148</v>
      </c>
      <c r="F795" t="s">
        <v>3149</v>
      </c>
      <c r="H795">
        <v>57.803046700000003</v>
      </c>
      <c r="I795">
        <v>-132.40352440000001</v>
      </c>
      <c r="J795" s="1" t="str">
        <f t="shared" si="50"/>
        <v>Fluid (stream)</v>
      </c>
      <c r="K795" s="1" t="str">
        <f t="shared" si="51"/>
        <v>Untreated Water</v>
      </c>
      <c r="O795">
        <v>0.27</v>
      </c>
      <c r="P795">
        <v>82</v>
      </c>
      <c r="Q795">
        <v>7.2</v>
      </c>
    </row>
    <row r="796" spans="1:17" hidden="1" x14ac:dyDescent="0.3">
      <c r="A796" t="s">
        <v>3150</v>
      </c>
      <c r="B796" t="s">
        <v>3151</v>
      </c>
      <c r="C796" s="1" t="str">
        <f t="shared" si="48"/>
        <v>12:0008</v>
      </c>
      <c r="D796" s="1" t="str">
        <f t="shared" si="49"/>
        <v>12:0030</v>
      </c>
      <c r="E796" t="s">
        <v>3152</v>
      </c>
      <c r="F796" t="s">
        <v>3153</v>
      </c>
      <c r="H796">
        <v>57.793443099999998</v>
      </c>
      <c r="I796">
        <v>-132.41468380000001</v>
      </c>
      <c r="J796" s="1" t="str">
        <f t="shared" si="50"/>
        <v>Fluid (stream)</v>
      </c>
      <c r="K796" s="1" t="str">
        <f t="shared" si="51"/>
        <v>Untreated Water</v>
      </c>
      <c r="O796">
        <v>2.5000000000000001E-2</v>
      </c>
      <c r="P796">
        <v>50</v>
      </c>
      <c r="Q796">
        <v>7</v>
      </c>
    </row>
    <row r="797" spans="1:17" hidden="1" x14ac:dyDescent="0.3">
      <c r="A797" t="s">
        <v>3154</v>
      </c>
      <c r="B797" t="s">
        <v>3155</v>
      </c>
      <c r="C797" s="1" t="str">
        <f t="shared" si="48"/>
        <v>12:0008</v>
      </c>
      <c r="D797" s="1" t="str">
        <f t="shared" si="49"/>
        <v>12:0030</v>
      </c>
      <c r="E797" t="s">
        <v>3152</v>
      </c>
      <c r="F797" t="s">
        <v>3156</v>
      </c>
      <c r="H797">
        <v>57.793443099999998</v>
      </c>
      <c r="I797">
        <v>-132.41468380000001</v>
      </c>
      <c r="J797" s="1" t="str">
        <f t="shared" si="50"/>
        <v>Fluid (stream)</v>
      </c>
      <c r="K797" s="1" t="str">
        <f t="shared" si="51"/>
        <v>Untreated Water</v>
      </c>
      <c r="O797">
        <v>0.05</v>
      </c>
      <c r="P797">
        <v>48</v>
      </c>
      <c r="Q797">
        <v>7</v>
      </c>
    </row>
    <row r="798" spans="1:17" hidden="1" x14ac:dyDescent="0.3">
      <c r="A798" t="s">
        <v>3157</v>
      </c>
      <c r="B798" t="s">
        <v>3158</v>
      </c>
      <c r="C798" s="1" t="str">
        <f t="shared" si="48"/>
        <v>12:0008</v>
      </c>
      <c r="D798" s="1" t="str">
        <f t="shared" si="49"/>
        <v>12:0030</v>
      </c>
      <c r="E798" t="s">
        <v>3159</v>
      </c>
      <c r="F798" t="s">
        <v>3160</v>
      </c>
      <c r="H798">
        <v>57.781286000000001</v>
      </c>
      <c r="I798">
        <v>-132.41570709999999</v>
      </c>
      <c r="J798" s="1" t="str">
        <f t="shared" si="50"/>
        <v>Fluid (stream)</v>
      </c>
      <c r="K798" s="1" t="str">
        <f t="shared" si="51"/>
        <v>Untreated Water</v>
      </c>
      <c r="O798">
        <v>0.12</v>
      </c>
      <c r="P798">
        <v>68</v>
      </c>
      <c r="Q798">
        <v>7.1</v>
      </c>
    </row>
    <row r="799" spans="1:17" hidden="1" x14ac:dyDescent="0.3">
      <c r="A799" t="s">
        <v>3161</v>
      </c>
      <c r="B799" t="s">
        <v>3162</v>
      </c>
      <c r="C799" s="1" t="str">
        <f t="shared" si="48"/>
        <v>12:0008</v>
      </c>
      <c r="D799" s="1" t="str">
        <f t="shared" si="49"/>
        <v>12:0030</v>
      </c>
      <c r="E799" t="s">
        <v>3163</v>
      </c>
      <c r="F799" t="s">
        <v>3164</v>
      </c>
      <c r="H799">
        <v>57.779769700000003</v>
      </c>
      <c r="I799">
        <v>-132.39830449999999</v>
      </c>
      <c r="J799" s="1" t="str">
        <f t="shared" si="50"/>
        <v>Fluid (stream)</v>
      </c>
      <c r="K799" s="1" t="str">
        <f t="shared" si="51"/>
        <v>Untreated Water</v>
      </c>
      <c r="O799">
        <v>0.16</v>
      </c>
      <c r="P799">
        <v>110</v>
      </c>
      <c r="Q799">
        <v>6.8</v>
      </c>
    </row>
    <row r="800" spans="1:17" hidden="1" x14ac:dyDescent="0.3">
      <c r="A800" t="s">
        <v>3165</v>
      </c>
      <c r="B800" t="s">
        <v>3166</v>
      </c>
      <c r="C800" s="1" t="str">
        <f t="shared" si="48"/>
        <v>12:0008</v>
      </c>
      <c r="D800" s="1" t="str">
        <f t="shared" si="49"/>
        <v>12:0030</v>
      </c>
      <c r="E800" t="s">
        <v>3167</v>
      </c>
      <c r="F800" t="s">
        <v>3168</v>
      </c>
      <c r="H800">
        <v>57.764676199999997</v>
      </c>
      <c r="I800">
        <v>-132.3867995</v>
      </c>
      <c r="J800" s="1" t="str">
        <f t="shared" si="50"/>
        <v>Fluid (stream)</v>
      </c>
      <c r="K800" s="1" t="str">
        <f t="shared" si="51"/>
        <v>Untreated Water</v>
      </c>
      <c r="O800">
        <v>7.0000000000000007E-2</v>
      </c>
      <c r="P800">
        <v>110</v>
      </c>
      <c r="Q800">
        <v>6.5</v>
      </c>
    </row>
    <row r="801" spans="1:17" hidden="1" x14ac:dyDescent="0.3">
      <c r="A801" t="s">
        <v>3169</v>
      </c>
      <c r="B801" t="s">
        <v>3170</v>
      </c>
      <c r="C801" s="1" t="str">
        <f t="shared" si="48"/>
        <v>12:0008</v>
      </c>
      <c r="D801" s="1" t="str">
        <f t="shared" si="49"/>
        <v>12:0030</v>
      </c>
      <c r="E801" t="s">
        <v>3171</v>
      </c>
      <c r="F801" t="s">
        <v>3172</v>
      </c>
      <c r="H801">
        <v>57.753006399999997</v>
      </c>
      <c r="I801">
        <v>-132.40537810000001</v>
      </c>
      <c r="J801" s="1" t="str">
        <f t="shared" si="50"/>
        <v>Fluid (stream)</v>
      </c>
      <c r="K801" s="1" t="str">
        <f t="shared" si="51"/>
        <v>Untreated Water</v>
      </c>
      <c r="O801">
        <v>2.5000000000000001E-2</v>
      </c>
      <c r="P801">
        <v>44</v>
      </c>
      <c r="Q801">
        <v>6.6</v>
      </c>
    </row>
    <row r="802" spans="1:17" hidden="1" x14ac:dyDescent="0.3">
      <c r="A802" t="s">
        <v>3173</v>
      </c>
      <c r="B802" t="s">
        <v>3174</v>
      </c>
      <c r="C802" s="1" t="str">
        <f t="shared" si="48"/>
        <v>12:0008</v>
      </c>
      <c r="D802" s="1" t="str">
        <f t="shared" si="49"/>
        <v>12:0030</v>
      </c>
      <c r="E802" t="s">
        <v>3175</v>
      </c>
      <c r="F802" t="s">
        <v>3176</v>
      </c>
      <c r="H802">
        <v>57.752282399999999</v>
      </c>
      <c r="I802">
        <v>-132.36902309999999</v>
      </c>
      <c r="J802" s="1" t="str">
        <f t="shared" si="50"/>
        <v>Fluid (stream)</v>
      </c>
      <c r="K802" s="1" t="str">
        <f t="shared" si="51"/>
        <v>Untreated Water</v>
      </c>
      <c r="O802">
        <v>0.08</v>
      </c>
      <c r="P802">
        <v>130</v>
      </c>
      <c r="Q802">
        <v>6.8</v>
      </c>
    </row>
    <row r="803" spans="1:17" hidden="1" x14ac:dyDescent="0.3">
      <c r="A803" t="s">
        <v>3177</v>
      </c>
      <c r="B803" t="s">
        <v>3178</v>
      </c>
      <c r="C803" s="1" t="str">
        <f t="shared" si="48"/>
        <v>12:0008</v>
      </c>
      <c r="D803" s="1" t="str">
        <f t="shared" si="49"/>
        <v>12:0030</v>
      </c>
      <c r="E803" t="s">
        <v>3179</v>
      </c>
      <c r="F803" t="s">
        <v>3180</v>
      </c>
      <c r="H803">
        <v>57.8115685</v>
      </c>
      <c r="I803">
        <v>-132.3460504</v>
      </c>
      <c r="J803" s="1" t="str">
        <f t="shared" si="50"/>
        <v>Fluid (stream)</v>
      </c>
      <c r="K803" s="1" t="str">
        <f t="shared" si="51"/>
        <v>Untreated Water</v>
      </c>
      <c r="O803">
        <v>0.21</v>
      </c>
      <c r="P803">
        <v>84</v>
      </c>
      <c r="Q803">
        <v>7</v>
      </c>
    </row>
    <row r="804" spans="1:17" hidden="1" x14ac:dyDescent="0.3">
      <c r="A804" t="s">
        <v>3181</v>
      </c>
      <c r="B804" t="s">
        <v>3182</v>
      </c>
      <c r="C804" s="1" t="str">
        <f t="shared" si="48"/>
        <v>12:0008</v>
      </c>
      <c r="D804" s="1" t="str">
        <f t="shared" si="49"/>
        <v>12:0030</v>
      </c>
      <c r="E804" t="s">
        <v>3183</v>
      </c>
      <c r="F804" t="s">
        <v>3184</v>
      </c>
      <c r="H804">
        <v>57.8256066</v>
      </c>
      <c r="I804">
        <v>-132.28135700000001</v>
      </c>
      <c r="J804" s="1" t="str">
        <f t="shared" si="50"/>
        <v>Fluid (stream)</v>
      </c>
      <c r="K804" s="1" t="str">
        <f t="shared" si="51"/>
        <v>Untreated Water</v>
      </c>
      <c r="O804">
        <v>0.15</v>
      </c>
      <c r="P804">
        <v>140</v>
      </c>
      <c r="Q804">
        <v>6.7</v>
      </c>
    </row>
    <row r="805" spans="1:17" hidden="1" x14ac:dyDescent="0.3">
      <c r="A805" t="s">
        <v>3185</v>
      </c>
      <c r="B805" t="s">
        <v>3186</v>
      </c>
      <c r="C805" s="1" t="str">
        <f t="shared" si="48"/>
        <v>12:0008</v>
      </c>
      <c r="D805" s="1" t="str">
        <f t="shared" si="49"/>
        <v>12:0030</v>
      </c>
      <c r="E805" t="s">
        <v>3187</v>
      </c>
      <c r="F805" t="s">
        <v>3188</v>
      </c>
      <c r="H805">
        <v>57.8286418</v>
      </c>
      <c r="I805">
        <v>-132.28751209999999</v>
      </c>
      <c r="J805" s="1" t="str">
        <f t="shared" si="50"/>
        <v>Fluid (stream)</v>
      </c>
      <c r="K805" s="1" t="str">
        <f t="shared" si="51"/>
        <v>Untreated Water</v>
      </c>
      <c r="O805">
        <v>0.05</v>
      </c>
      <c r="P805">
        <v>44</v>
      </c>
      <c r="Q805">
        <v>6.5</v>
      </c>
    </row>
    <row r="806" spans="1:17" hidden="1" x14ac:dyDescent="0.3">
      <c r="A806" t="s">
        <v>3189</v>
      </c>
      <c r="B806" t="s">
        <v>3190</v>
      </c>
      <c r="C806" s="1" t="str">
        <f t="shared" si="48"/>
        <v>12:0008</v>
      </c>
      <c r="D806" s="1" t="str">
        <f t="shared" si="49"/>
        <v>12:0030</v>
      </c>
      <c r="E806" t="s">
        <v>3191</v>
      </c>
      <c r="F806" t="s">
        <v>3192</v>
      </c>
      <c r="H806">
        <v>57.836714700000002</v>
      </c>
      <c r="I806">
        <v>-132.2518536</v>
      </c>
      <c r="J806" s="1" t="str">
        <f t="shared" si="50"/>
        <v>Fluid (stream)</v>
      </c>
      <c r="K806" s="1" t="str">
        <f t="shared" si="51"/>
        <v>Untreated Water</v>
      </c>
      <c r="O806">
        <v>2.5000000000000001E-2</v>
      </c>
      <c r="P806">
        <v>44</v>
      </c>
      <c r="Q806">
        <v>6.5</v>
      </c>
    </row>
    <row r="807" spans="1:17" hidden="1" x14ac:dyDescent="0.3">
      <c r="A807" t="s">
        <v>3193</v>
      </c>
      <c r="B807" t="s">
        <v>3194</v>
      </c>
      <c r="C807" s="1" t="str">
        <f t="shared" si="48"/>
        <v>12:0008</v>
      </c>
      <c r="D807" s="1" t="str">
        <f t="shared" si="49"/>
        <v>12:0030</v>
      </c>
      <c r="E807" t="s">
        <v>3195</v>
      </c>
      <c r="F807" t="s">
        <v>3196</v>
      </c>
      <c r="H807">
        <v>57.844306199999998</v>
      </c>
      <c r="I807">
        <v>-132.24106230000001</v>
      </c>
      <c r="J807" s="1" t="str">
        <f t="shared" si="50"/>
        <v>Fluid (stream)</v>
      </c>
      <c r="K807" s="1" t="str">
        <f t="shared" si="51"/>
        <v>Untreated Water</v>
      </c>
      <c r="O807">
        <v>2.5000000000000001E-2</v>
      </c>
      <c r="P807">
        <v>32</v>
      </c>
      <c r="Q807">
        <v>6.6</v>
      </c>
    </row>
    <row r="808" spans="1:17" hidden="1" x14ac:dyDescent="0.3">
      <c r="A808" t="s">
        <v>3197</v>
      </c>
      <c r="B808" t="s">
        <v>3198</v>
      </c>
      <c r="C808" s="1" t="str">
        <f t="shared" si="48"/>
        <v>12:0008</v>
      </c>
      <c r="D808" s="1" t="str">
        <f t="shared" si="49"/>
        <v>12:0030</v>
      </c>
      <c r="E808" t="s">
        <v>3199</v>
      </c>
      <c r="F808" t="s">
        <v>3200</v>
      </c>
      <c r="H808">
        <v>57.840056799999999</v>
      </c>
      <c r="I808">
        <v>-132.23783259999999</v>
      </c>
      <c r="J808" s="1" t="str">
        <f t="shared" si="50"/>
        <v>Fluid (stream)</v>
      </c>
      <c r="K808" s="1" t="str">
        <f t="shared" si="51"/>
        <v>Untreated Water</v>
      </c>
      <c r="O808">
        <v>2.5000000000000001E-2</v>
      </c>
      <c r="P808">
        <v>50</v>
      </c>
      <c r="Q808">
        <v>7.6</v>
      </c>
    </row>
    <row r="809" spans="1:17" hidden="1" x14ac:dyDescent="0.3">
      <c r="A809" t="s">
        <v>3201</v>
      </c>
      <c r="B809" t="s">
        <v>3202</v>
      </c>
      <c r="C809" s="1" t="str">
        <f t="shared" si="48"/>
        <v>12:0008</v>
      </c>
      <c r="D809" s="1" t="str">
        <f t="shared" si="49"/>
        <v>12:0030</v>
      </c>
      <c r="E809" t="s">
        <v>3199</v>
      </c>
      <c r="F809" t="s">
        <v>3203</v>
      </c>
      <c r="H809">
        <v>57.840056799999999</v>
      </c>
      <c r="I809">
        <v>-132.23783259999999</v>
      </c>
      <c r="J809" s="1" t="str">
        <f t="shared" si="50"/>
        <v>Fluid (stream)</v>
      </c>
      <c r="K809" s="1" t="str">
        <f t="shared" si="51"/>
        <v>Untreated Water</v>
      </c>
      <c r="O809">
        <v>2.5000000000000001E-2</v>
      </c>
      <c r="P809">
        <v>46</v>
      </c>
      <c r="Q809">
        <v>7.3</v>
      </c>
    </row>
    <row r="810" spans="1:17" hidden="1" x14ac:dyDescent="0.3">
      <c r="A810" t="s">
        <v>3204</v>
      </c>
      <c r="B810" t="s">
        <v>3205</v>
      </c>
      <c r="C810" s="1" t="str">
        <f t="shared" si="48"/>
        <v>12:0008</v>
      </c>
      <c r="D810" s="1" t="str">
        <f t="shared" si="49"/>
        <v>12:0030</v>
      </c>
      <c r="E810" t="s">
        <v>3206</v>
      </c>
      <c r="F810" t="s">
        <v>3207</v>
      </c>
      <c r="H810">
        <v>57.870573800000003</v>
      </c>
      <c r="I810">
        <v>-132.22714099999999</v>
      </c>
      <c r="J810" s="1" t="str">
        <f t="shared" si="50"/>
        <v>Fluid (stream)</v>
      </c>
      <c r="K810" s="1" t="str">
        <f t="shared" si="51"/>
        <v>Untreated Water</v>
      </c>
      <c r="O810">
        <v>0.05</v>
      </c>
      <c r="P810">
        <v>33</v>
      </c>
      <c r="Q810">
        <v>7.7</v>
      </c>
    </row>
    <row r="811" spans="1:17" hidden="1" x14ac:dyDescent="0.3">
      <c r="A811" t="s">
        <v>3208</v>
      </c>
      <c r="B811" t="s">
        <v>3209</v>
      </c>
      <c r="C811" s="1" t="str">
        <f t="shared" si="48"/>
        <v>12:0008</v>
      </c>
      <c r="D811" s="1" t="str">
        <f t="shared" si="49"/>
        <v>12:0030</v>
      </c>
      <c r="E811" t="s">
        <v>3210</v>
      </c>
      <c r="F811" t="s">
        <v>3211</v>
      </c>
      <c r="H811">
        <v>57.876261999999997</v>
      </c>
      <c r="I811">
        <v>-132.20637629999999</v>
      </c>
      <c r="J811" s="1" t="str">
        <f t="shared" si="50"/>
        <v>Fluid (stream)</v>
      </c>
      <c r="K811" s="1" t="str">
        <f t="shared" si="51"/>
        <v>Untreated Water</v>
      </c>
      <c r="O811">
        <v>0.11</v>
      </c>
      <c r="P811">
        <v>28</v>
      </c>
      <c r="Q811">
        <v>7.3</v>
      </c>
    </row>
    <row r="812" spans="1:17" hidden="1" x14ac:dyDescent="0.3">
      <c r="A812" t="s">
        <v>3212</v>
      </c>
      <c r="B812" t="s">
        <v>3213</v>
      </c>
      <c r="C812" s="1" t="str">
        <f t="shared" si="48"/>
        <v>12:0008</v>
      </c>
      <c r="D812" s="1" t="str">
        <f t="shared" si="49"/>
        <v>12:0030</v>
      </c>
      <c r="E812" t="s">
        <v>3214</v>
      </c>
      <c r="F812" t="s">
        <v>3215</v>
      </c>
      <c r="H812">
        <v>57.8589433</v>
      </c>
      <c r="I812">
        <v>-132.18287190000001</v>
      </c>
      <c r="J812" s="1" t="str">
        <f t="shared" si="50"/>
        <v>Fluid (stream)</v>
      </c>
      <c r="K812" s="1" t="str">
        <f t="shared" si="51"/>
        <v>Untreated Water</v>
      </c>
      <c r="O812">
        <v>7.0000000000000007E-2</v>
      </c>
      <c r="P812">
        <v>26</v>
      </c>
      <c r="Q812">
        <v>7.7</v>
      </c>
    </row>
    <row r="813" spans="1:17" hidden="1" x14ac:dyDescent="0.3">
      <c r="A813" t="s">
        <v>3216</v>
      </c>
      <c r="B813" t="s">
        <v>3217</v>
      </c>
      <c r="C813" s="1" t="str">
        <f t="shared" si="48"/>
        <v>12:0008</v>
      </c>
      <c r="D813" s="1" t="str">
        <f t="shared" si="49"/>
        <v>12:0030</v>
      </c>
      <c r="E813" t="s">
        <v>3218</v>
      </c>
      <c r="F813" t="s">
        <v>3219</v>
      </c>
      <c r="H813">
        <v>57.863853200000001</v>
      </c>
      <c r="I813">
        <v>-132.1721842</v>
      </c>
      <c r="J813" s="1" t="str">
        <f t="shared" si="50"/>
        <v>Fluid (stream)</v>
      </c>
      <c r="K813" s="1" t="str">
        <f t="shared" si="51"/>
        <v>Untreated Water</v>
      </c>
      <c r="O813">
        <v>0.26</v>
      </c>
      <c r="P813">
        <v>80</v>
      </c>
      <c r="Q813">
        <v>7.6</v>
      </c>
    </row>
    <row r="814" spans="1:17" hidden="1" x14ac:dyDescent="0.3">
      <c r="A814" t="s">
        <v>3220</v>
      </c>
      <c r="B814" t="s">
        <v>3221</v>
      </c>
      <c r="C814" s="1" t="str">
        <f t="shared" si="48"/>
        <v>12:0008</v>
      </c>
      <c r="D814" s="1" t="str">
        <f t="shared" si="49"/>
        <v>12:0030</v>
      </c>
      <c r="E814" t="s">
        <v>3222</v>
      </c>
      <c r="F814" t="s">
        <v>3223</v>
      </c>
      <c r="H814">
        <v>57.868189100000002</v>
      </c>
      <c r="I814">
        <v>-132.15200970000001</v>
      </c>
      <c r="J814" s="1" t="str">
        <f t="shared" si="50"/>
        <v>Fluid (stream)</v>
      </c>
      <c r="K814" s="1" t="str">
        <f t="shared" si="51"/>
        <v>Untreated Water</v>
      </c>
      <c r="O814">
        <v>0.05</v>
      </c>
      <c r="P814">
        <v>32</v>
      </c>
      <c r="Q814">
        <v>7.2</v>
      </c>
    </row>
    <row r="815" spans="1:17" hidden="1" x14ac:dyDescent="0.3">
      <c r="A815" t="s">
        <v>3224</v>
      </c>
      <c r="B815" t="s">
        <v>3225</v>
      </c>
      <c r="C815" s="1" t="str">
        <f t="shared" si="48"/>
        <v>12:0008</v>
      </c>
      <c r="D815" s="1" t="str">
        <f t="shared" si="49"/>
        <v>12:0030</v>
      </c>
      <c r="E815" t="s">
        <v>3226</v>
      </c>
      <c r="F815" t="s">
        <v>3227</v>
      </c>
      <c r="H815">
        <v>57.8653336</v>
      </c>
      <c r="I815">
        <v>-132.12673849999999</v>
      </c>
      <c r="J815" s="1" t="str">
        <f t="shared" si="50"/>
        <v>Fluid (stream)</v>
      </c>
      <c r="K815" s="1" t="str">
        <f t="shared" si="51"/>
        <v>Untreated Water</v>
      </c>
      <c r="O815">
        <v>2.5000000000000001E-2</v>
      </c>
      <c r="P815">
        <v>28</v>
      </c>
      <c r="Q815">
        <v>6.9</v>
      </c>
    </row>
    <row r="816" spans="1:17" hidden="1" x14ac:dyDescent="0.3">
      <c r="A816" t="s">
        <v>3228</v>
      </c>
      <c r="B816" t="s">
        <v>3229</v>
      </c>
      <c r="C816" s="1" t="str">
        <f t="shared" si="48"/>
        <v>12:0008</v>
      </c>
      <c r="D816" s="1" t="str">
        <f t="shared" si="49"/>
        <v>12:0030</v>
      </c>
      <c r="E816" t="s">
        <v>3230</v>
      </c>
      <c r="F816" t="s">
        <v>3231</v>
      </c>
      <c r="H816">
        <v>57.870398999999999</v>
      </c>
      <c r="I816">
        <v>-132.11518409999999</v>
      </c>
      <c r="J816" s="1" t="str">
        <f t="shared" si="50"/>
        <v>Fluid (stream)</v>
      </c>
      <c r="K816" s="1" t="str">
        <f t="shared" si="51"/>
        <v>Untreated Water</v>
      </c>
      <c r="O816">
        <v>2.5000000000000001E-2</v>
      </c>
      <c r="P816">
        <v>30</v>
      </c>
      <c r="Q816">
        <v>7.1</v>
      </c>
    </row>
    <row r="817" spans="1:17" hidden="1" x14ac:dyDescent="0.3">
      <c r="A817" t="s">
        <v>3232</v>
      </c>
      <c r="B817" t="s">
        <v>3233</v>
      </c>
      <c r="C817" s="1" t="str">
        <f t="shared" si="48"/>
        <v>12:0008</v>
      </c>
      <c r="D817" s="1" t="str">
        <f t="shared" si="49"/>
        <v>12:0030</v>
      </c>
      <c r="E817" t="s">
        <v>3234</v>
      </c>
      <c r="F817" t="s">
        <v>3235</v>
      </c>
      <c r="H817">
        <v>57.8735146</v>
      </c>
      <c r="I817">
        <v>-132.0865111</v>
      </c>
      <c r="J817" s="1" t="str">
        <f t="shared" si="50"/>
        <v>Fluid (stream)</v>
      </c>
      <c r="K817" s="1" t="str">
        <f t="shared" si="51"/>
        <v>Untreated Water</v>
      </c>
      <c r="O817">
        <v>0.5</v>
      </c>
      <c r="P817">
        <v>64</v>
      </c>
      <c r="Q817">
        <v>7.5</v>
      </c>
    </row>
    <row r="818" spans="1:17" hidden="1" x14ac:dyDescent="0.3">
      <c r="A818" t="s">
        <v>3236</v>
      </c>
      <c r="B818" t="s">
        <v>3237</v>
      </c>
      <c r="C818" s="1" t="str">
        <f t="shared" si="48"/>
        <v>12:0008</v>
      </c>
      <c r="D818" s="1" t="str">
        <f t="shared" si="49"/>
        <v>12:0030</v>
      </c>
      <c r="E818" t="s">
        <v>3238</v>
      </c>
      <c r="F818" t="s">
        <v>3239</v>
      </c>
      <c r="H818">
        <v>57.876019399999997</v>
      </c>
      <c r="I818">
        <v>-132.05884270000001</v>
      </c>
      <c r="J818" s="1" t="str">
        <f t="shared" si="50"/>
        <v>Fluid (stream)</v>
      </c>
      <c r="K818" s="1" t="str">
        <f t="shared" si="51"/>
        <v>Untreated Water</v>
      </c>
      <c r="O818">
        <v>0.81</v>
      </c>
      <c r="P818">
        <v>60</v>
      </c>
      <c r="Q818">
        <v>8</v>
      </c>
    </row>
    <row r="819" spans="1:17" hidden="1" x14ac:dyDescent="0.3">
      <c r="A819" t="s">
        <v>3240</v>
      </c>
      <c r="B819" t="s">
        <v>3241</v>
      </c>
      <c r="C819" s="1" t="str">
        <f t="shared" si="48"/>
        <v>12:0008</v>
      </c>
      <c r="D819" s="1" t="str">
        <f t="shared" si="49"/>
        <v>12:0030</v>
      </c>
      <c r="E819" t="s">
        <v>3242</v>
      </c>
      <c r="F819" t="s">
        <v>3243</v>
      </c>
      <c r="H819">
        <v>57.846890999999999</v>
      </c>
      <c r="I819">
        <v>-132.03495240000001</v>
      </c>
      <c r="J819" s="1" t="str">
        <f t="shared" si="50"/>
        <v>Fluid (stream)</v>
      </c>
      <c r="K819" s="1" t="str">
        <f t="shared" si="51"/>
        <v>Untreated Water</v>
      </c>
      <c r="O819">
        <v>0.14000000000000001</v>
      </c>
      <c r="P819">
        <v>32</v>
      </c>
      <c r="Q819">
        <v>8.1</v>
      </c>
    </row>
    <row r="820" spans="1:17" hidden="1" x14ac:dyDescent="0.3">
      <c r="A820" t="s">
        <v>3244</v>
      </c>
      <c r="B820" t="s">
        <v>3245</v>
      </c>
      <c r="C820" s="1" t="str">
        <f t="shared" si="48"/>
        <v>12:0008</v>
      </c>
      <c r="D820" s="1" t="str">
        <f t="shared" si="49"/>
        <v>12:0030</v>
      </c>
      <c r="E820" t="s">
        <v>3246</v>
      </c>
      <c r="F820" t="s">
        <v>3247</v>
      </c>
      <c r="H820">
        <v>57.851414800000001</v>
      </c>
      <c r="I820">
        <v>-132.0412206</v>
      </c>
      <c r="J820" s="1" t="str">
        <f t="shared" si="50"/>
        <v>Fluid (stream)</v>
      </c>
      <c r="K820" s="1" t="str">
        <f t="shared" si="51"/>
        <v>Untreated Water</v>
      </c>
      <c r="O820">
        <v>0.39</v>
      </c>
      <c r="P820">
        <v>40</v>
      </c>
      <c r="Q820">
        <v>7.8</v>
      </c>
    </row>
    <row r="821" spans="1:17" hidden="1" x14ac:dyDescent="0.3">
      <c r="A821" t="s">
        <v>3248</v>
      </c>
      <c r="B821" t="s">
        <v>3249</v>
      </c>
      <c r="C821" s="1" t="str">
        <f t="shared" si="48"/>
        <v>12:0008</v>
      </c>
      <c r="D821" s="1" t="str">
        <f t="shared" si="49"/>
        <v>12:0030</v>
      </c>
      <c r="E821" t="s">
        <v>3250</v>
      </c>
      <c r="F821" t="s">
        <v>3251</v>
      </c>
      <c r="H821">
        <v>57.838069500000003</v>
      </c>
      <c r="I821">
        <v>-132.07402020000001</v>
      </c>
      <c r="J821" s="1" t="str">
        <f t="shared" si="50"/>
        <v>Fluid (stream)</v>
      </c>
      <c r="K821" s="1" t="str">
        <f t="shared" si="51"/>
        <v>Untreated Water</v>
      </c>
      <c r="O821">
        <v>0.26</v>
      </c>
      <c r="P821">
        <v>38</v>
      </c>
      <c r="Q821">
        <v>7.7</v>
      </c>
    </row>
    <row r="822" spans="1:17" hidden="1" x14ac:dyDescent="0.3">
      <c r="A822" t="s">
        <v>3252</v>
      </c>
      <c r="B822" t="s">
        <v>3253</v>
      </c>
      <c r="C822" s="1" t="str">
        <f t="shared" si="48"/>
        <v>12:0008</v>
      </c>
      <c r="D822" s="1" t="str">
        <f t="shared" si="49"/>
        <v>12:0030</v>
      </c>
      <c r="E822" t="s">
        <v>3254</v>
      </c>
      <c r="F822" t="s">
        <v>3255</v>
      </c>
      <c r="H822">
        <v>57.832605399999998</v>
      </c>
      <c r="I822">
        <v>-132.09306659999999</v>
      </c>
      <c r="J822" s="1" t="str">
        <f t="shared" si="50"/>
        <v>Fluid (stream)</v>
      </c>
      <c r="K822" s="1" t="str">
        <f t="shared" si="51"/>
        <v>Untreated Water</v>
      </c>
      <c r="O822">
        <v>0.08</v>
      </c>
      <c r="P822">
        <v>36</v>
      </c>
      <c r="Q822">
        <v>7.5</v>
      </c>
    </row>
    <row r="823" spans="1:17" hidden="1" x14ac:dyDescent="0.3">
      <c r="A823" t="s">
        <v>3256</v>
      </c>
      <c r="B823" t="s">
        <v>3257</v>
      </c>
      <c r="C823" s="1" t="str">
        <f t="shared" si="48"/>
        <v>12:0008</v>
      </c>
      <c r="D823" s="1" t="str">
        <f t="shared" si="49"/>
        <v>12:0030</v>
      </c>
      <c r="E823" t="s">
        <v>3258</v>
      </c>
      <c r="F823" t="s">
        <v>3259</v>
      </c>
      <c r="H823">
        <v>57.832169899999997</v>
      </c>
      <c r="I823">
        <v>-132.1136223</v>
      </c>
      <c r="J823" s="1" t="str">
        <f t="shared" si="50"/>
        <v>Fluid (stream)</v>
      </c>
      <c r="K823" s="1" t="str">
        <f t="shared" si="51"/>
        <v>Untreated Water</v>
      </c>
      <c r="O823">
        <v>0.19</v>
      </c>
      <c r="P823">
        <v>110</v>
      </c>
      <c r="Q823">
        <v>7.4</v>
      </c>
    </row>
    <row r="824" spans="1:17" hidden="1" x14ac:dyDescent="0.3">
      <c r="A824" t="s">
        <v>3260</v>
      </c>
      <c r="B824" t="s">
        <v>3261</v>
      </c>
      <c r="C824" s="1" t="str">
        <f t="shared" si="48"/>
        <v>12:0008</v>
      </c>
      <c r="D824" s="1" t="str">
        <f t="shared" si="49"/>
        <v>12:0030</v>
      </c>
      <c r="E824" t="s">
        <v>3262</v>
      </c>
      <c r="F824" t="s">
        <v>3263</v>
      </c>
      <c r="H824">
        <v>57.834395499999999</v>
      </c>
      <c r="I824">
        <v>-132.11898669999999</v>
      </c>
      <c r="J824" s="1" t="str">
        <f t="shared" si="50"/>
        <v>Fluid (stream)</v>
      </c>
      <c r="K824" s="1" t="str">
        <f t="shared" si="51"/>
        <v>Untreated Water</v>
      </c>
      <c r="O824">
        <v>7.0000000000000007E-2</v>
      </c>
      <c r="P824">
        <v>40</v>
      </c>
      <c r="Q824">
        <v>7.3</v>
      </c>
    </row>
    <row r="825" spans="1:17" hidden="1" x14ac:dyDescent="0.3">
      <c r="A825" t="s">
        <v>3264</v>
      </c>
      <c r="B825" t="s">
        <v>3265</v>
      </c>
      <c r="C825" s="1" t="str">
        <f t="shared" si="48"/>
        <v>12:0008</v>
      </c>
      <c r="D825" s="1" t="str">
        <f t="shared" si="49"/>
        <v>12:0030</v>
      </c>
      <c r="E825" t="s">
        <v>3266</v>
      </c>
      <c r="F825" t="s">
        <v>3267</v>
      </c>
      <c r="H825">
        <v>57.9320089</v>
      </c>
      <c r="I825">
        <v>-132.33496</v>
      </c>
      <c r="J825" s="1" t="str">
        <f t="shared" si="50"/>
        <v>Fluid (stream)</v>
      </c>
      <c r="K825" s="1" t="str">
        <f t="shared" si="51"/>
        <v>Untreated Water</v>
      </c>
    </row>
    <row r="826" spans="1:17" hidden="1" x14ac:dyDescent="0.3">
      <c r="A826" t="s">
        <v>3268</v>
      </c>
      <c r="B826" t="s">
        <v>3269</v>
      </c>
      <c r="C826" s="1" t="str">
        <f t="shared" si="48"/>
        <v>12:0008</v>
      </c>
      <c r="D826" s="1" t="str">
        <f t="shared" si="49"/>
        <v>12:0030</v>
      </c>
      <c r="E826" t="s">
        <v>3270</v>
      </c>
      <c r="F826" t="s">
        <v>3271</v>
      </c>
      <c r="H826">
        <v>57.961809299999999</v>
      </c>
      <c r="I826">
        <v>-132.2848544</v>
      </c>
      <c r="J826" s="1" t="str">
        <f t="shared" si="50"/>
        <v>Fluid (stream)</v>
      </c>
      <c r="K826" s="1" t="str">
        <f t="shared" si="51"/>
        <v>Untreated Water</v>
      </c>
      <c r="O826">
        <v>0.06</v>
      </c>
      <c r="P826">
        <v>44</v>
      </c>
      <c r="Q826">
        <v>7.5</v>
      </c>
    </row>
    <row r="827" spans="1:17" hidden="1" x14ac:dyDescent="0.3">
      <c r="A827" t="s">
        <v>3272</v>
      </c>
      <c r="B827" t="s">
        <v>3273</v>
      </c>
      <c r="C827" s="1" t="str">
        <f t="shared" si="48"/>
        <v>12:0008</v>
      </c>
      <c r="D827" s="1" t="str">
        <f t="shared" si="49"/>
        <v>12:0030</v>
      </c>
      <c r="E827" t="s">
        <v>3274</v>
      </c>
      <c r="F827" t="s">
        <v>3275</v>
      </c>
      <c r="H827">
        <v>57.9587164</v>
      </c>
      <c r="I827">
        <v>-132.28307720000001</v>
      </c>
      <c r="J827" s="1" t="str">
        <f t="shared" si="50"/>
        <v>Fluid (stream)</v>
      </c>
      <c r="K827" s="1" t="str">
        <f t="shared" si="51"/>
        <v>Untreated Water</v>
      </c>
      <c r="O827">
        <v>0.12</v>
      </c>
      <c r="P827">
        <v>44</v>
      </c>
      <c r="Q827">
        <v>8</v>
      </c>
    </row>
    <row r="828" spans="1:17" hidden="1" x14ac:dyDescent="0.3">
      <c r="A828" t="s">
        <v>3276</v>
      </c>
      <c r="B828" t="s">
        <v>3277</v>
      </c>
      <c r="C828" s="1" t="str">
        <f t="shared" ref="C828:C891" si="52">HYPERLINK("http://geochem.nrcan.gc.ca/cdogs/content/bdl/bdl120008_e.htm", "12:0008")</f>
        <v>12:0008</v>
      </c>
      <c r="D828" s="1" t="str">
        <f t="shared" ref="D828:D891" si="53">HYPERLINK("http://geochem.nrcan.gc.ca/cdogs/content/svy/svy120030_e.htm", "12:0030")</f>
        <v>12:0030</v>
      </c>
      <c r="E828" t="s">
        <v>3274</v>
      </c>
      <c r="F828" t="s">
        <v>3278</v>
      </c>
      <c r="H828">
        <v>57.9587164</v>
      </c>
      <c r="I828">
        <v>-132.28307720000001</v>
      </c>
      <c r="J828" s="1" t="str">
        <f t="shared" si="50"/>
        <v>Fluid (stream)</v>
      </c>
      <c r="K828" s="1" t="str">
        <f t="shared" si="51"/>
        <v>Untreated Water</v>
      </c>
      <c r="O828">
        <v>0.09</v>
      </c>
    </row>
    <row r="829" spans="1:17" hidden="1" x14ac:dyDescent="0.3">
      <c r="A829" t="s">
        <v>3279</v>
      </c>
      <c r="B829" t="s">
        <v>3280</v>
      </c>
      <c r="C829" s="1" t="str">
        <f t="shared" si="52"/>
        <v>12:0008</v>
      </c>
      <c r="D829" s="1" t="str">
        <f t="shared" si="53"/>
        <v>12:0030</v>
      </c>
      <c r="E829" t="s">
        <v>3281</v>
      </c>
      <c r="F829" t="s">
        <v>3282</v>
      </c>
      <c r="H829">
        <v>57.964548299999997</v>
      </c>
      <c r="I829">
        <v>-132.27221710000001</v>
      </c>
      <c r="J829" s="1" t="str">
        <f t="shared" si="50"/>
        <v>Fluid (stream)</v>
      </c>
      <c r="K829" s="1" t="str">
        <f t="shared" si="51"/>
        <v>Untreated Water</v>
      </c>
      <c r="O829">
        <v>0.14000000000000001</v>
      </c>
      <c r="P829">
        <v>38</v>
      </c>
      <c r="Q829">
        <v>7.9</v>
      </c>
    </row>
    <row r="830" spans="1:17" hidden="1" x14ac:dyDescent="0.3">
      <c r="A830" t="s">
        <v>3283</v>
      </c>
      <c r="B830" t="s">
        <v>3284</v>
      </c>
      <c r="C830" s="1" t="str">
        <f t="shared" si="52"/>
        <v>12:0008</v>
      </c>
      <c r="D830" s="1" t="str">
        <f t="shared" si="53"/>
        <v>12:0030</v>
      </c>
      <c r="E830" t="s">
        <v>3285</v>
      </c>
      <c r="F830" t="s">
        <v>3286</v>
      </c>
      <c r="H830">
        <v>57.987676299999997</v>
      </c>
      <c r="I830">
        <v>-132.209902</v>
      </c>
      <c r="J830" s="1" t="str">
        <f t="shared" si="50"/>
        <v>Fluid (stream)</v>
      </c>
      <c r="K830" s="1" t="str">
        <f t="shared" si="51"/>
        <v>Untreated Water</v>
      </c>
      <c r="O830">
        <v>0.05</v>
      </c>
      <c r="P830">
        <v>38</v>
      </c>
      <c r="Q830">
        <v>7.6</v>
      </c>
    </row>
    <row r="831" spans="1:17" hidden="1" x14ac:dyDescent="0.3">
      <c r="A831" t="s">
        <v>3287</v>
      </c>
      <c r="B831" t="s">
        <v>3288</v>
      </c>
      <c r="C831" s="1" t="str">
        <f t="shared" si="52"/>
        <v>12:0008</v>
      </c>
      <c r="D831" s="1" t="str">
        <f t="shared" si="53"/>
        <v>12:0030</v>
      </c>
      <c r="E831" t="s">
        <v>3289</v>
      </c>
      <c r="F831" t="s">
        <v>3290</v>
      </c>
      <c r="H831">
        <v>57.984877900000001</v>
      </c>
      <c r="I831">
        <v>-132.17971259999999</v>
      </c>
      <c r="J831" s="1" t="str">
        <f t="shared" si="50"/>
        <v>Fluid (stream)</v>
      </c>
      <c r="K831" s="1" t="str">
        <f t="shared" si="51"/>
        <v>Untreated Water</v>
      </c>
      <c r="O831">
        <v>0.21</v>
      </c>
      <c r="P831">
        <v>44</v>
      </c>
      <c r="Q831">
        <v>8</v>
      </c>
    </row>
    <row r="832" spans="1:17" hidden="1" x14ac:dyDescent="0.3">
      <c r="A832" t="s">
        <v>3291</v>
      </c>
      <c r="B832" t="s">
        <v>3292</v>
      </c>
      <c r="C832" s="1" t="str">
        <f t="shared" si="52"/>
        <v>12:0008</v>
      </c>
      <c r="D832" s="1" t="str">
        <f t="shared" si="53"/>
        <v>12:0030</v>
      </c>
      <c r="E832" t="s">
        <v>3293</v>
      </c>
      <c r="F832" t="s">
        <v>3294</v>
      </c>
      <c r="H832">
        <v>57.978933099999999</v>
      </c>
      <c r="I832">
        <v>-132.18150199999999</v>
      </c>
      <c r="J832" s="1" t="str">
        <f t="shared" si="50"/>
        <v>Fluid (stream)</v>
      </c>
      <c r="K832" s="1" t="str">
        <f t="shared" si="51"/>
        <v>Untreated Water</v>
      </c>
      <c r="O832">
        <v>1.05</v>
      </c>
      <c r="P832">
        <v>170</v>
      </c>
      <c r="Q832">
        <v>7.5</v>
      </c>
    </row>
    <row r="833" spans="1:17" hidden="1" x14ac:dyDescent="0.3">
      <c r="A833" t="s">
        <v>3295</v>
      </c>
      <c r="B833" t="s">
        <v>3296</v>
      </c>
      <c r="C833" s="1" t="str">
        <f t="shared" si="52"/>
        <v>12:0008</v>
      </c>
      <c r="D833" s="1" t="str">
        <f t="shared" si="53"/>
        <v>12:0030</v>
      </c>
      <c r="E833" t="s">
        <v>3297</v>
      </c>
      <c r="F833" t="s">
        <v>3298</v>
      </c>
      <c r="H833">
        <v>57.983021700000002</v>
      </c>
      <c r="I833">
        <v>-132.1976938</v>
      </c>
      <c r="J833" s="1" t="str">
        <f t="shared" si="50"/>
        <v>Fluid (stream)</v>
      </c>
      <c r="K833" s="1" t="str">
        <f t="shared" si="51"/>
        <v>Untreated Water</v>
      </c>
      <c r="O833">
        <v>1.05</v>
      </c>
      <c r="P833">
        <v>110</v>
      </c>
      <c r="Q833">
        <v>7.8</v>
      </c>
    </row>
    <row r="834" spans="1:17" hidden="1" x14ac:dyDescent="0.3">
      <c r="A834" t="s">
        <v>3299</v>
      </c>
      <c r="B834" t="s">
        <v>3300</v>
      </c>
      <c r="C834" s="1" t="str">
        <f t="shared" si="52"/>
        <v>12:0008</v>
      </c>
      <c r="D834" s="1" t="str">
        <f t="shared" si="53"/>
        <v>12:0030</v>
      </c>
      <c r="E834" t="s">
        <v>3301</v>
      </c>
      <c r="F834" t="s">
        <v>3302</v>
      </c>
      <c r="H834">
        <v>57.955283299999998</v>
      </c>
      <c r="I834">
        <v>-132.18681710000001</v>
      </c>
      <c r="J834" s="1" t="str">
        <f t="shared" ref="J834:J897" si="54">HYPERLINK("http://geochem.nrcan.gc.ca/cdogs/content/kwd/kwd020018_e.htm", "Fluid (stream)")</f>
        <v>Fluid (stream)</v>
      </c>
      <c r="K834" s="1" t="str">
        <f t="shared" ref="K834:K897" si="55">HYPERLINK("http://geochem.nrcan.gc.ca/cdogs/content/kwd/kwd080007_e.htm", "Untreated Water")</f>
        <v>Untreated Water</v>
      </c>
      <c r="O834">
        <v>1</v>
      </c>
      <c r="P834">
        <v>420</v>
      </c>
      <c r="Q834">
        <v>7.2</v>
      </c>
    </row>
    <row r="835" spans="1:17" hidden="1" x14ac:dyDescent="0.3">
      <c r="A835" t="s">
        <v>3303</v>
      </c>
      <c r="B835" t="s">
        <v>3304</v>
      </c>
      <c r="C835" s="1" t="str">
        <f t="shared" si="52"/>
        <v>12:0008</v>
      </c>
      <c r="D835" s="1" t="str">
        <f t="shared" si="53"/>
        <v>12:0030</v>
      </c>
      <c r="E835" t="s">
        <v>3305</v>
      </c>
      <c r="F835" t="s">
        <v>3306</v>
      </c>
      <c r="H835">
        <v>57.970132999999997</v>
      </c>
      <c r="I835">
        <v>-132.1745344</v>
      </c>
      <c r="J835" s="1" t="str">
        <f t="shared" si="54"/>
        <v>Fluid (stream)</v>
      </c>
      <c r="K835" s="1" t="str">
        <f t="shared" si="55"/>
        <v>Untreated Water</v>
      </c>
      <c r="O835">
        <v>1.05</v>
      </c>
      <c r="P835">
        <v>34</v>
      </c>
      <c r="Q835">
        <v>7.1</v>
      </c>
    </row>
    <row r="836" spans="1:17" hidden="1" x14ac:dyDescent="0.3">
      <c r="A836" t="s">
        <v>3307</v>
      </c>
      <c r="B836" t="s">
        <v>3308</v>
      </c>
      <c r="C836" s="1" t="str">
        <f t="shared" si="52"/>
        <v>12:0008</v>
      </c>
      <c r="D836" s="1" t="str">
        <f t="shared" si="53"/>
        <v>12:0030</v>
      </c>
      <c r="E836" t="s">
        <v>3309</v>
      </c>
      <c r="F836" t="s">
        <v>3310</v>
      </c>
      <c r="H836">
        <v>57.979460099999997</v>
      </c>
      <c r="I836">
        <v>-132.13693050000001</v>
      </c>
      <c r="J836" s="1" t="str">
        <f t="shared" si="54"/>
        <v>Fluid (stream)</v>
      </c>
      <c r="K836" s="1" t="str">
        <f t="shared" si="55"/>
        <v>Untreated Water</v>
      </c>
      <c r="O836">
        <v>0.38</v>
      </c>
      <c r="P836">
        <v>190</v>
      </c>
      <c r="Q836">
        <v>7.6</v>
      </c>
    </row>
    <row r="837" spans="1:17" hidden="1" x14ac:dyDescent="0.3">
      <c r="A837" t="s">
        <v>3311</v>
      </c>
      <c r="B837" t="s">
        <v>3312</v>
      </c>
      <c r="C837" s="1" t="str">
        <f t="shared" si="52"/>
        <v>12:0008</v>
      </c>
      <c r="D837" s="1" t="str">
        <f t="shared" si="53"/>
        <v>12:0030</v>
      </c>
      <c r="E837" t="s">
        <v>3313</v>
      </c>
      <c r="F837" t="s">
        <v>3314</v>
      </c>
      <c r="H837">
        <v>57.995949699999997</v>
      </c>
      <c r="I837">
        <v>-132.104513</v>
      </c>
      <c r="J837" s="1" t="str">
        <f t="shared" si="54"/>
        <v>Fluid (stream)</v>
      </c>
      <c r="K837" s="1" t="str">
        <f t="shared" si="55"/>
        <v>Untreated Water</v>
      </c>
      <c r="P837">
        <v>58</v>
      </c>
      <c r="Q837">
        <v>8.3000000000000007</v>
      </c>
    </row>
    <row r="838" spans="1:17" hidden="1" x14ac:dyDescent="0.3">
      <c r="A838" t="s">
        <v>3315</v>
      </c>
      <c r="B838" t="s">
        <v>3316</v>
      </c>
      <c r="C838" s="1" t="str">
        <f t="shared" si="52"/>
        <v>12:0008</v>
      </c>
      <c r="D838" s="1" t="str">
        <f t="shared" si="53"/>
        <v>12:0030</v>
      </c>
      <c r="E838" t="s">
        <v>3317</v>
      </c>
      <c r="F838" t="s">
        <v>3318</v>
      </c>
      <c r="H838">
        <v>57.333109800000003</v>
      </c>
      <c r="I838">
        <v>-132.08700010000001</v>
      </c>
      <c r="J838" s="1" t="str">
        <f t="shared" si="54"/>
        <v>Fluid (stream)</v>
      </c>
      <c r="K838" s="1" t="str">
        <f t="shared" si="55"/>
        <v>Untreated Water</v>
      </c>
      <c r="O838">
        <v>0.09</v>
      </c>
      <c r="P838">
        <v>42</v>
      </c>
      <c r="Q838">
        <v>7.1</v>
      </c>
    </row>
    <row r="839" spans="1:17" hidden="1" x14ac:dyDescent="0.3">
      <c r="A839" t="s">
        <v>3319</v>
      </c>
      <c r="B839" t="s">
        <v>3320</v>
      </c>
      <c r="C839" s="1" t="str">
        <f t="shared" si="52"/>
        <v>12:0008</v>
      </c>
      <c r="D839" s="1" t="str">
        <f t="shared" si="53"/>
        <v>12:0030</v>
      </c>
      <c r="E839" t="s">
        <v>3321</v>
      </c>
      <c r="F839" t="s">
        <v>3322</v>
      </c>
      <c r="H839">
        <v>57.3295697</v>
      </c>
      <c r="I839">
        <v>-132.08590100000001</v>
      </c>
      <c r="J839" s="1" t="str">
        <f t="shared" si="54"/>
        <v>Fluid (stream)</v>
      </c>
      <c r="K839" s="1" t="str">
        <f t="shared" si="55"/>
        <v>Untreated Water</v>
      </c>
      <c r="O839">
        <v>2.5000000000000001E-2</v>
      </c>
      <c r="P839">
        <v>40</v>
      </c>
      <c r="Q839">
        <v>6.8</v>
      </c>
    </row>
    <row r="840" spans="1:17" hidden="1" x14ac:dyDescent="0.3">
      <c r="A840" t="s">
        <v>3323</v>
      </c>
      <c r="B840" t="s">
        <v>3324</v>
      </c>
      <c r="C840" s="1" t="str">
        <f t="shared" si="52"/>
        <v>12:0008</v>
      </c>
      <c r="D840" s="1" t="str">
        <f t="shared" si="53"/>
        <v>12:0030</v>
      </c>
      <c r="E840" t="s">
        <v>3325</v>
      </c>
      <c r="F840" t="s">
        <v>3326</v>
      </c>
      <c r="H840">
        <v>57.3359132</v>
      </c>
      <c r="I840">
        <v>-132.06403119999999</v>
      </c>
      <c r="J840" s="1" t="str">
        <f t="shared" si="54"/>
        <v>Fluid (stream)</v>
      </c>
      <c r="K840" s="1" t="str">
        <f t="shared" si="55"/>
        <v>Untreated Water</v>
      </c>
      <c r="O840">
        <v>7.0000000000000007E-2</v>
      </c>
      <c r="P840">
        <v>36</v>
      </c>
      <c r="Q840">
        <v>7.1</v>
      </c>
    </row>
    <row r="841" spans="1:17" hidden="1" x14ac:dyDescent="0.3">
      <c r="A841" t="s">
        <v>3327</v>
      </c>
      <c r="B841" t="s">
        <v>3328</v>
      </c>
      <c r="C841" s="1" t="str">
        <f t="shared" si="52"/>
        <v>12:0008</v>
      </c>
      <c r="D841" s="1" t="str">
        <f t="shared" si="53"/>
        <v>12:0030</v>
      </c>
      <c r="E841" t="s">
        <v>3329</v>
      </c>
      <c r="F841" t="s">
        <v>3330</v>
      </c>
      <c r="H841">
        <v>57.329852700000004</v>
      </c>
      <c r="I841">
        <v>-132.0500443</v>
      </c>
      <c r="J841" s="1" t="str">
        <f t="shared" si="54"/>
        <v>Fluid (stream)</v>
      </c>
      <c r="K841" s="1" t="str">
        <f t="shared" si="55"/>
        <v>Untreated Water</v>
      </c>
      <c r="O841">
        <v>2.5000000000000001E-2</v>
      </c>
      <c r="P841">
        <v>34</v>
      </c>
      <c r="Q841">
        <v>6.9</v>
      </c>
    </row>
    <row r="842" spans="1:17" hidden="1" x14ac:dyDescent="0.3">
      <c r="A842" t="s">
        <v>3331</v>
      </c>
      <c r="B842" t="s">
        <v>3332</v>
      </c>
      <c r="C842" s="1" t="str">
        <f t="shared" si="52"/>
        <v>12:0008</v>
      </c>
      <c r="D842" s="1" t="str">
        <f t="shared" si="53"/>
        <v>12:0030</v>
      </c>
      <c r="E842" t="s">
        <v>3333</v>
      </c>
      <c r="F842" t="s">
        <v>3334</v>
      </c>
      <c r="H842">
        <v>57.334593499999997</v>
      </c>
      <c r="I842">
        <v>-132.03560759999999</v>
      </c>
      <c r="J842" s="1" t="str">
        <f t="shared" si="54"/>
        <v>Fluid (stream)</v>
      </c>
      <c r="K842" s="1" t="str">
        <f t="shared" si="55"/>
        <v>Untreated Water</v>
      </c>
      <c r="O842">
        <v>2.5000000000000001E-2</v>
      </c>
      <c r="P842">
        <v>32</v>
      </c>
      <c r="Q842">
        <v>6.9</v>
      </c>
    </row>
    <row r="843" spans="1:17" hidden="1" x14ac:dyDescent="0.3">
      <c r="A843" t="s">
        <v>3335</v>
      </c>
      <c r="B843" t="s">
        <v>3336</v>
      </c>
      <c r="C843" s="1" t="str">
        <f t="shared" si="52"/>
        <v>12:0008</v>
      </c>
      <c r="D843" s="1" t="str">
        <f t="shared" si="53"/>
        <v>12:0030</v>
      </c>
      <c r="E843" t="s">
        <v>3337</v>
      </c>
      <c r="F843" t="s">
        <v>3338</v>
      </c>
      <c r="H843">
        <v>57.3275261</v>
      </c>
      <c r="I843">
        <v>-132.030911</v>
      </c>
      <c r="J843" s="1" t="str">
        <f t="shared" si="54"/>
        <v>Fluid (stream)</v>
      </c>
      <c r="K843" s="1" t="str">
        <f t="shared" si="55"/>
        <v>Untreated Water</v>
      </c>
      <c r="O843">
        <v>0.06</v>
      </c>
      <c r="P843">
        <v>48</v>
      </c>
      <c r="Q843">
        <v>6.7</v>
      </c>
    </row>
    <row r="844" spans="1:17" hidden="1" x14ac:dyDescent="0.3">
      <c r="A844" t="s">
        <v>3339</v>
      </c>
      <c r="B844" t="s">
        <v>3340</v>
      </c>
      <c r="C844" s="1" t="str">
        <f t="shared" si="52"/>
        <v>12:0008</v>
      </c>
      <c r="D844" s="1" t="str">
        <f t="shared" si="53"/>
        <v>12:0030</v>
      </c>
      <c r="E844" t="s">
        <v>3341</v>
      </c>
      <c r="F844" t="s">
        <v>3342</v>
      </c>
      <c r="H844">
        <v>57.3319087</v>
      </c>
      <c r="I844">
        <v>-132.0078786</v>
      </c>
      <c r="J844" s="1" t="str">
        <f t="shared" si="54"/>
        <v>Fluid (stream)</v>
      </c>
      <c r="K844" s="1" t="str">
        <f t="shared" si="55"/>
        <v>Untreated Water</v>
      </c>
      <c r="O844">
        <v>0.11</v>
      </c>
      <c r="P844">
        <v>34</v>
      </c>
      <c r="Q844">
        <v>7.6</v>
      </c>
    </row>
    <row r="845" spans="1:17" hidden="1" x14ac:dyDescent="0.3">
      <c r="A845" t="s">
        <v>3343</v>
      </c>
      <c r="B845" t="s">
        <v>3344</v>
      </c>
      <c r="C845" s="1" t="str">
        <f t="shared" si="52"/>
        <v>12:0008</v>
      </c>
      <c r="D845" s="1" t="str">
        <f t="shared" si="53"/>
        <v>12:0030</v>
      </c>
      <c r="E845" t="s">
        <v>3345</v>
      </c>
      <c r="F845" t="s">
        <v>3346</v>
      </c>
      <c r="H845">
        <v>57.247633399999998</v>
      </c>
      <c r="I845">
        <v>-132.0377541</v>
      </c>
      <c r="J845" s="1" t="str">
        <f t="shared" si="54"/>
        <v>Fluid (stream)</v>
      </c>
      <c r="K845" s="1" t="str">
        <f t="shared" si="55"/>
        <v>Untreated Water</v>
      </c>
      <c r="O845">
        <v>0.05</v>
      </c>
      <c r="P845">
        <v>48</v>
      </c>
      <c r="Q845">
        <v>6.7</v>
      </c>
    </row>
    <row r="846" spans="1:17" hidden="1" x14ac:dyDescent="0.3">
      <c r="A846" t="s">
        <v>3347</v>
      </c>
      <c r="B846" t="s">
        <v>3348</v>
      </c>
      <c r="C846" s="1" t="str">
        <f t="shared" si="52"/>
        <v>12:0008</v>
      </c>
      <c r="D846" s="1" t="str">
        <f t="shared" si="53"/>
        <v>12:0030</v>
      </c>
      <c r="E846" t="s">
        <v>3349</v>
      </c>
      <c r="F846" t="s">
        <v>3350</v>
      </c>
      <c r="H846">
        <v>57.2497483</v>
      </c>
      <c r="I846">
        <v>-132.04247409999999</v>
      </c>
      <c r="J846" s="1" t="str">
        <f t="shared" si="54"/>
        <v>Fluid (stream)</v>
      </c>
      <c r="K846" s="1" t="str">
        <f t="shared" si="55"/>
        <v>Untreated Water</v>
      </c>
      <c r="O846">
        <v>0.09</v>
      </c>
      <c r="P846">
        <v>30</v>
      </c>
      <c r="Q846">
        <v>6.5</v>
      </c>
    </row>
    <row r="847" spans="1:17" hidden="1" x14ac:dyDescent="0.3">
      <c r="A847" t="s">
        <v>3351</v>
      </c>
      <c r="B847" t="s">
        <v>3352</v>
      </c>
      <c r="C847" s="1" t="str">
        <f t="shared" si="52"/>
        <v>12:0008</v>
      </c>
      <c r="D847" s="1" t="str">
        <f t="shared" si="53"/>
        <v>12:0030</v>
      </c>
      <c r="E847" t="s">
        <v>3353</v>
      </c>
      <c r="F847" t="s">
        <v>3354</v>
      </c>
      <c r="H847">
        <v>57.252712000000002</v>
      </c>
      <c r="I847">
        <v>-132.0663528</v>
      </c>
      <c r="J847" s="1" t="str">
        <f t="shared" si="54"/>
        <v>Fluid (stream)</v>
      </c>
      <c r="K847" s="1" t="str">
        <f t="shared" si="55"/>
        <v>Untreated Water</v>
      </c>
      <c r="O847">
        <v>0.08</v>
      </c>
      <c r="P847">
        <v>36</v>
      </c>
      <c r="Q847">
        <v>6.6</v>
      </c>
    </row>
    <row r="848" spans="1:17" hidden="1" x14ac:dyDescent="0.3">
      <c r="A848" t="s">
        <v>3355</v>
      </c>
      <c r="B848" t="s">
        <v>3356</v>
      </c>
      <c r="C848" s="1" t="str">
        <f t="shared" si="52"/>
        <v>12:0008</v>
      </c>
      <c r="D848" s="1" t="str">
        <f t="shared" si="53"/>
        <v>12:0030</v>
      </c>
      <c r="E848" t="s">
        <v>3357</v>
      </c>
      <c r="F848" t="s">
        <v>3358</v>
      </c>
      <c r="H848">
        <v>57.256787099999997</v>
      </c>
      <c r="I848">
        <v>-132.029428</v>
      </c>
      <c r="J848" s="1" t="str">
        <f t="shared" si="54"/>
        <v>Fluid (stream)</v>
      </c>
      <c r="K848" s="1" t="str">
        <f t="shared" si="55"/>
        <v>Untreated Water</v>
      </c>
      <c r="O848">
        <v>7.0000000000000007E-2</v>
      </c>
      <c r="P848">
        <v>36</v>
      </c>
      <c r="Q848">
        <v>6.5</v>
      </c>
    </row>
    <row r="849" spans="1:17" hidden="1" x14ac:dyDescent="0.3">
      <c r="A849" t="s">
        <v>3359</v>
      </c>
      <c r="B849" t="s">
        <v>3360</v>
      </c>
      <c r="C849" s="1" t="str">
        <f t="shared" si="52"/>
        <v>12:0008</v>
      </c>
      <c r="D849" s="1" t="str">
        <f t="shared" si="53"/>
        <v>12:0030</v>
      </c>
      <c r="E849" t="s">
        <v>3361</v>
      </c>
      <c r="F849" t="s">
        <v>3362</v>
      </c>
      <c r="H849">
        <v>57.257575099999997</v>
      </c>
      <c r="I849">
        <v>-132.01323489999999</v>
      </c>
      <c r="J849" s="1" t="str">
        <f t="shared" si="54"/>
        <v>Fluid (stream)</v>
      </c>
      <c r="K849" s="1" t="str">
        <f t="shared" si="55"/>
        <v>Untreated Water</v>
      </c>
      <c r="O849">
        <v>2.5000000000000001E-2</v>
      </c>
      <c r="P849">
        <v>40</v>
      </c>
      <c r="Q849">
        <v>6.3</v>
      </c>
    </row>
    <row r="850" spans="1:17" hidden="1" x14ac:dyDescent="0.3">
      <c r="A850" t="s">
        <v>3363</v>
      </c>
      <c r="B850" t="s">
        <v>3364</v>
      </c>
      <c r="C850" s="1" t="str">
        <f t="shared" si="52"/>
        <v>12:0008</v>
      </c>
      <c r="D850" s="1" t="str">
        <f t="shared" si="53"/>
        <v>12:0030</v>
      </c>
      <c r="E850" t="s">
        <v>3365</v>
      </c>
      <c r="F850" t="s">
        <v>3366</v>
      </c>
      <c r="H850">
        <v>57.912075199999997</v>
      </c>
      <c r="I850">
        <v>-131.22195110000001</v>
      </c>
      <c r="J850" s="1" t="str">
        <f t="shared" si="54"/>
        <v>Fluid (stream)</v>
      </c>
      <c r="K850" s="1" t="str">
        <f t="shared" si="55"/>
        <v>Untreated Water</v>
      </c>
      <c r="O850">
        <v>0.06</v>
      </c>
      <c r="P850">
        <v>40</v>
      </c>
      <c r="Q850">
        <v>7.4</v>
      </c>
    </row>
    <row r="851" spans="1:17" hidden="1" x14ac:dyDescent="0.3">
      <c r="A851" t="s">
        <v>3367</v>
      </c>
      <c r="B851" t="s">
        <v>3368</v>
      </c>
      <c r="C851" s="1" t="str">
        <f t="shared" si="52"/>
        <v>12:0008</v>
      </c>
      <c r="D851" s="1" t="str">
        <f t="shared" si="53"/>
        <v>12:0030</v>
      </c>
      <c r="E851" t="s">
        <v>3369</v>
      </c>
      <c r="F851" t="s">
        <v>3370</v>
      </c>
      <c r="H851">
        <v>57.865193400000003</v>
      </c>
      <c r="I851">
        <v>-131.35081049999999</v>
      </c>
      <c r="J851" s="1" t="str">
        <f t="shared" si="54"/>
        <v>Fluid (stream)</v>
      </c>
      <c r="K851" s="1" t="str">
        <f t="shared" si="55"/>
        <v>Untreated Water</v>
      </c>
      <c r="O851">
        <v>0.47</v>
      </c>
      <c r="P851">
        <v>20</v>
      </c>
      <c r="Q851">
        <v>7.8</v>
      </c>
    </row>
    <row r="852" spans="1:17" hidden="1" x14ac:dyDescent="0.3">
      <c r="A852" t="s">
        <v>3371</v>
      </c>
      <c r="B852" t="s">
        <v>3372</v>
      </c>
      <c r="C852" s="1" t="str">
        <f t="shared" si="52"/>
        <v>12:0008</v>
      </c>
      <c r="D852" s="1" t="str">
        <f t="shared" si="53"/>
        <v>12:0030</v>
      </c>
      <c r="E852" t="s">
        <v>3373</v>
      </c>
      <c r="F852" t="s">
        <v>3374</v>
      </c>
      <c r="H852">
        <v>57.849388599999997</v>
      </c>
      <c r="I852">
        <v>-131.38568910000001</v>
      </c>
      <c r="J852" s="1" t="str">
        <f t="shared" si="54"/>
        <v>Fluid (stream)</v>
      </c>
      <c r="K852" s="1" t="str">
        <f t="shared" si="55"/>
        <v>Untreated Water</v>
      </c>
      <c r="O852">
        <v>2.5000000000000001E-2</v>
      </c>
      <c r="P852">
        <v>20</v>
      </c>
      <c r="Q852">
        <v>7.5</v>
      </c>
    </row>
    <row r="853" spans="1:17" hidden="1" x14ac:dyDescent="0.3">
      <c r="A853" t="s">
        <v>3375</v>
      </c>
      <c r="B853" t="s">
        <v>3376</v>
      </c>
      <c r="C853" s="1" t="str">
        <f t="shared" si="52"/>
        <v>12:0008</v>
      </c>
      <c r="D853" s="1" t="str">
        <f t="shared" si="53"/>
        <v>12:0030</v>
      </c>
      <c r="E853" t="s">
        <v>3377</v>
      </c>
      <c r="F853" t="s">
        <v>3378</v>
      </c>
      <c r="H853">
        <v>57.8421424</v>
      </c>
      <c r="I853">
        <v>-131.38596770000001</v>
      </c>
      <c r="J853" s="1" t="str">
        <f t="shared" si="54"/>
        <v>Fluid (stream)</v>
      </c>
      <c r="K853" s="1" t="str">
        <f t="shared" si="55"/>
        <v>Untreated Water</v>
      </c>
      <c r="O853">
        <v>0.17</v>
      </c>
      <c r="P853">
        <v>20</v>
      </c>
      <c r="Q853">
        <v>7.6</v>
      </c>
    </row>
    <row r="854" spans="1:17" hidden="1" x14ac:dyDescent="0.3">
      <c r="A854" t="s">
        <v>3379</v>
      </c>
      <c r="B854" t="s">
        <v>3380</v>
      </c>
      <c r="C854" s="1" t="str">
        <f t="shared" si="52"/>
        <v>12:0008</v>
      </c>
      <c r="D854" s="1" t="str">
        <f t="shared" si="53"/>
        <v>12:0030</v>
      </c>
      <c r="E854" t="s">
        <v>3381</v>
      </c>
      <c r="F854" t="s">
        <v>3382</v>
      </c>
      <c r="H854">
        <v>57.995248099999998</v>
      </c>
      <c r="I854">
        <v>-131.0557044</v>
      </c>
      <c r="J854" s="1" t="str">
        <f t="shared" si="54"/>
        <v>Fluid (stream)</v>
      </c>
      <c r="K854" s="1" t="str">
        <f t="shared" si="55"/>
        <v>Untreated Water</v>
      </c>
      <c r="O854">
        <v>2.5000000000000001E-2</v>
      </c>
      <c r="P854">
        <v>20</v>
      </c>
      <c r="Q854">
        <v>7.6</v>
      </c>
    </row>
    <row r="855" spans="1:17" hidden="1" x14ac:dyDescent="0.3">
      <c r="A855" t="s">
        <v>3383</v>
      </c>
      <c r="B855" t="s">
        <v>3384</v>
      </c>
      <c r="C855" s="1" t="str">
        <f t="shared" si="52"/>
        <v>12:0008</v>
      </c>
      <c r="D855" s="1" t="str">
        <f t="shared" si="53"/>
        <v>12:0030</v>
      </c>
      <c r="E855" t="s">
        <v>3385</v>
      </c>
      <c r="F855" t="s">
        <v>3386</v>
      </c>
      <c r="H855">
        <v>57.979230999999999</v>
      </c>
      <c r="I855">
        <v>-131.09847529999999</v>
      </c>
      <c r="J855" s="1" t="str">
        <f t="shared" si="54"/>
        <v>Fluid (stream)</v>
      </c>
      <c r="K855" s="1" t="str">
        <f t="shared" si="55"/>
        <v>Untreated Water</v>
      </c>
      <c r="O855">
        <v>0.12</v>
      </c>
      <c r="P855">
        <v>20</v>
      </c>
      <c r="Q855">
        <v>7.6</v>
      </c>
    </row>
    <row r="856" spans="1:17" hidden="1" x14ac:dyDescent="0.3">
      <c r="A856" t="s">
        <v>3387</v>
      </c>
      <c r="B856" t="s">
        <v>3388</v>
      </c>
      <c r="C856" s="1" t="str">
        <f t="shared" si="52"/>
        <v>12:0008</v>
      </c>
      <c r="D856" s="1" t="str">
        <f t="shared" si="53"/>
        <v>12:0030</v>
      </c>
      <c r="E856" t="s">
        <v>3389</v>
      </c>
      <c r="F856" t="s">
        <v>3390</v>
      </c>
      <c r="H856">
        <v>57.983250099999999</v>
      </c>
      <c r="I856">
        <v>-131.09556370000001</v>
      </c>
      <c r="J856" s="1" t="str">
        <f t="shared" si="54"/>
        <v>Fluid (stream)</v>
      </c>
      <c r="K856" s="1" t="str">
        <f t="shared" si="55"/>
        <v>Untreated Water</v>
      </c>
      <c r="O856">
        <v>0.12</v>
      </c>
      <c r="P856">
        <v>20</v>
      </c>
      <c r="Q856">
        <v>7.6</v>
      </c>
    </row>
    <row r="857" spans="1:17" hidden="1" x14ac:dyDescent="0.3">
      <c r="A857" t="s">
        <v>3391</v>
      </c>
      <c r="B857" t="s">
        <v>3392</v>
      </c>
      <c r="C857" s="1" t="str">
        <f t="shared" si="52"/>
        <v>12:0008</v>
      </c>
      <c r="D857" s="1" t="str">
        <f t="shared" si="53"/>
        <v>12:0030</v>
      </c>
      <c r="E857" t="s">
        <v>3389</v>
      </c>
      <c r="F857" t="s">
        <v>3393</v>
      </c>
      <c r="H857">
        <v>57.983250099999999</v>
      </c>
      <c r="I857">
        <v>-131.09556370000001</v>
      </c>
      <c r="J857" s="1" t="str">
        <f t="shared" si="54"/>
        <v>Fluid (stream)</v>
      </c>
      <c r="K857" s="1" t="str">
        <f t="shared" si="55"/>
        <v>Untreated Water</v>
      </c>
      <c r="O857">
        <v>0.12</v>
      </c>
      <c r="P857">
        <v>30</v>
      </c>
      <c r="Q857">
        <v>7.6</v>
      </c>
    </row>
    <row r="858" spans="1:17" hidden="1" x14ac:dyDescent="0.3">
      <c r="A858" t="s">
        <v>3394</v>
      </c>
      <c r="B858" t="s">
        <v>3395</v>
      </c>
      <c r="C858" s="1" t="str">
        <f t="shared" si="52"/>
        <v>12:0008</v>
      </c>
      <c r="D858" s="1" t="str">
        <f t="shared" si="53"/>
        <v>12:0030</v>
      </c>
      <c r="E858" t="s">
        <v>3396</v>
      </c>
      <c r="F858" t="s">
        <v>3397</v>
      </c>
      <c r="H858">
        <v>57.592916500000001</v>
      </c>
      <c r="I858">
        <v>-131.9779642</v>
      </c>
      <c r="J858" s="1" t="str">
        <f t="shared" si="54"/>
        <v>Fluid (stream)</v>
      </c>
      <c r="K858" s="1" t="str">
        <f t="shared" si="55"/>
        <v>Untreated Water</v>
      </c>
      <c r="O858">
        <v>0.71</v>
      </c>
      <c r="P858">
        <v>20</v>
      </c>
      <c r="Q858">
        <v>7.4</v>
      </c>
    </row>
    <row r="859" spans="1:17" hidden="1" x14ac:dyDescent="0.3">
      <c r="A859" t="s">
        <v>3398</v>
      </c>
      <c r="B859" t="s">
        <v>3399</v>
      </c>
      <c r="C859" s="1" t="str">
        <f t="shared" si="52"/>
        <v>12:0008</v>
      </c>
      <c r="D859" s="1" t="str">
        <f t="shared" si="53"/>
        <v>12:0030</v>
      </c>
      <c r="E859" t="s">
        <v>3400</v>
      </c>
      <c r="F859" t="s">
        <v>3401</v>
      </c>
      <c r="H859">
        <v>57.577376999999998</v>
      </c>
      <c r="I859">
        <v>-131.9752579</v>
      </c>
      <c r="J859" s="1" t="str">
        <f t="shared" si="54"/>
        <v>Fluid (stream)</v>
      </c>
      <c r="K859" s="1" t="str">
        <f t="shared" si="55"/>
        <v>Untreated Water</v>
      </c>
      <c r="O859">
        <v>0.1</v>
      </c>
      <c r="P859">
        <v>30</v>
      </c>
      <c r="Q859">
        <v>6.3</v>
      </c>
    </row>
    <row r="860" spans="1:17" hidden="1" x14ac:dyDescent="0.3">
      <c r="A860" t="s">
        <v>3402</v>
      </c>
      <c r="B860" t="s">
        <v>3403</v>
      </c>
      <c r="C860" s="1" t="str">
        <f t="shared" si="52"/>
        <v>12:0008</v>
      </c>
      <c r="D860" s="1" t="str">
        <f t="shared" si="53"/>
        <v>12:0030</v>
      </c>
      <c r="E860" t="s">
        <v>3404</v>
      </c>
      <c r="F860" t="s">
        <v>3405</v>
      </c>
      <c r="H860">
        <v>57.569159499999998</v>
      </c>
      <c r="I860">
        <v>-131.98641459999999</v>
      </c>
      <c r="J860" s="1" t="str">
        <f t="shared" si="54"/>
        <v>Fluid (stream)</v>
      </c>
      <c r="K860" s="1" t="str">
        <f t="shared" si="55"/>
        <v>Untreated Water</v>
      </c>
      <c r="O860">
        <v>0.2</v>
      </c>
      <c r="P860">
        <v>250</v>
      </c>
      <c r="Q860">
        <v>7</v>
      </c>
    </row>
    <row r="861" spans="1:17" hidden="1" x14ac:dyDescent="0.3">
      <c r="A861" t="s">
        <v>3406</v>
      </c>
      <c r="B861" t="s">
        <v>3407</v>
      </c>
      <c r="C861" s="1" t="str">
        <f t="shared" si="52"/>
        <v>12:0008</v>
      </c>
      <c r="D861" s="1" t="str">
        <f t="shared" si="53"/>
        <v>12:0030</v>
      </c>
      <c r="E861" t="s">
        <v>3408</v>
      </c>
      <c r="F861" t="s">
        <v>3409</v>
      </c>
      <c r="H861">
        <v>57.590601100000001</v>
      </c>
      <c r="I861">
        <v>-131.9490552</v>
      </c>
      <c r="J861" s="1" t="str">
        <f t="shared" si="54"/>
        <v>Fluid (stream)</v>
      </c>
      <c r="K861" s="1" t="str">
        <f t="shared" si="55"/>
        <v>Untreated Water</v>
      </c>
      <c r="O861">
        <v>0.15</v>
      </c>
      <c r="P861">
        <v>30</v>
      </c>
      <c r="Q861">
        <v>6.9</v>
      </c>
    </row>
    <row r="862" spans="1:17" hidden="1" x14ac:dyDescent="0.3">
      <c r="A862" t="s">
        <v>3410</v>
      </c>
      <c r="B862" t="s">
        <v>3411</v>
      </c>
      <c r="C862" s="1" t="str">
        <f t="shared" si="52"/>
        <v>12:0008</v>
      </c>
      <c r="D862" s="1" t="str">
        <f t="shared" si="53"/>
        <v>12:0030</v>
      </c>
      <c r="E862" t="s">
        <v>3412</v>
      </c>
      <c r="F862" t="s">
        <v>3413</v>
      </c>
      <c r="H862">
        <v>57.6008377</v>
      </c>
      <c r="I862">
        <v>-131.94753900000001</v>
      </c>
      <c r="J862" s="1" t="str">
        <f t="shared" si="54"/>
        <v>Fluid (stream)</v>
      </c>
      <c r="K862" s="1" t="str">
        <f t="shared" si="55"/>
        <v>Untreated Water</v>
      </c>
      <c r="O862">
        <v>0.1</v>
      </c>
      <c r="P862">
        <v>50</v>
      </c>
      <c r="Q862">
        <v>6.5</v>
      </c>
    </row>
    <row r="863" spans="1:17" hidden="1" x14ac:dyDescent="0.3">
      <c r="A863" t="s">
        <v>3414</v>
      </c>
      <c r="B863" t="s">
        <v>3415</v>
      </c>
      <c r="C863" s="1" t="str">
        <f t="shared" si="52"/>
        <v>12:0008</v>
      </c>
      <c r="D863" s="1" t="str">
        <f t="shared" si="53"/>
        <v>12:0030</v>
      </c>
      <c r="E863" t="s">
        <v>3416</v>
      </c>
      <c r="F863" t="s">
        <v>3417</v>
      </c>
      <c r="H863">
        <v>57.608662000000002</v>
      </c>
      <c r="I863">
        <v>-131.9627227</v>
      </c>
      <c r="J863" s="1" t="str">
        <f t="shared" si="54"/>
        <v>Fluid (stream)</v>
      </c>
      <c r="K863" s="1" t="str">
        <f t="shared" si="55"/>
        <v>Untreated Water</v>
      </c>
      <c r="O863">
        <v>0.3</v>
      </c>
      <c r="P863">
        <v>20</v>
      </c>
      <c r="Q863">
        <v>6.4</v>
      </c>
    </row>
    <row r="864" spans="1:17" hidden="1" x14ac:dyDescent="0.3">
      <c r="A864" t="s">
        <v>3418</v>
      </c>
      <c r="B864" t="s">
        <v>3419</v>
      </c>
      <c r="C864" s="1" t="str">
        <f t="shared" si="52"/>
        <v>12:0008</v>
      </c>
      <c r="D864" s="1" t="str">
        <f t="shared" si="53"/>
        <v>12:0030</v>
      </c>
      <c r="E864" t="s">
        <v>3420</v>
      </c>
      <c r="F864" t="s">
        <v>3421</v>
      </c>
      <c r="H864">
        <v>57.625056299999997</v>
      </c>
      <c r="I864">
        <v>-131.9538699</v>
      </c>
      <c r="J864" s="1" t="str">
        <f t="shared" si="54"/>
        <v>Fluid (stream)</v>
      </c>
      <c r="K864" s="1" t="str">
        <f t="shared" si="55"/>
        <v>Untreated Water</v>
      </c>
      <c r="O864">
        <v>0.36</v>
      </c>
      <c r="P864">
        <v>30</v>
      </c>
      <c r="Q864">
        <v>6.3</v>
      </c>
    </row>
    <row r="865" spans="1:17" hidden="1" x14ac:dyDescent="0.3">
      <c r="A865" t="s">
        <v>3422</v>
      </c>
      <c r="B865" t="s">
        <v>3423</v>
      </c>
      <c r="C865" s="1" t="str">
        <f t="shared" si="52"/>
        <v>12:0008</v>
      </c>
      <c r="D865" s="1" t="str">
        <f t="shared" si="53"/>
        <v>12:0030</v>
      </c>
      <c r="E865" t="s">
        <v>3424</v>
      </c>
      <c r="F865" t="s">
        <v>3425</v>
      </c>
      <c r="H865">
        <v>57.638754800000001</v>
      </c>
      <c r="I865">
        <v>-131.94572980000001</v>
      </c>
      <c r="J865" s="1" t="str">
        <f t="shared" si="54"/>
        <v>Fluid (stream)</v>
      </c>
      <c r="K865" s="1" t="str">
        <f t="shared" si="55"/>
        <v>Untreated Water</v>
      </c>
      <c r="O865">
        <v>0.7</v>
      </c>
      <c r="P865">
        <v>20</v>
      </c>
      <c r="Q865">
        <v>6.6</v>
      </c>
    </row>
    <row r="866" spans="1:17" hidden="1" x14ac:dyDescent="0.3">
      <c r="A866" t="s">
        <v>3426</v>
      </c>
      <c r="B866" t="s">
        <v>3427</v>
      </c>
      <c r="C866" s="1" t="str">
        <f t="shared" si="52"/>
        <v>12:0008</v>
      </c>
      <c r="D866" s="1" t="str">
        <f t="shared" si="53"/>
        <v>12:0030</v>
      </c>
      <c r="E866" t="s">
        <v>3428</v>
      </c>
      <c r="F866" t="s">
        <v>3429</v>
      </c>
      <c r="H866">
        <v>57.639705999999997</v>
      </c>
      <c r="I866">
        <v>-131.9353491</v>
      </c>
      <c r="J866" s="1" t="str">
        <f t="shared" si="54"/>
        <v>Fluid (stream)</v>
      </c>
      <c r="K866" s="1" t="str">
        <f t="shared" si="55"/>
        <v>Untreated Water</v>
      </c>
      <c r="O866">
        <v>0.06</v>
      </c>
      <c r="P866">
        <v>20</v>
      </c>
      <c r="Q866">
        <v>6.5</v>
      </c>
    </row>
    <row r="867" spans="1:17" hidden="1" x14ac:dyDescent="0.3">
      <c r="A867" t="s">
        <v>3430</v>
      </c>
      <c r="B867" t="s">
        <v>3431</v>
      </c>
      <c r="C867" s="1" t="str">
        <f t="shared" si="52"/>
        <v>12:0008</v>
      </c>
      <c r="D867" s="1" t="str">
        <f t="shared" si="53"/>
        <v>12:0030</v>
      </c>
      <c r="E867" t="s">
        <v>3432</v>
      </c>
      <c r="F867" t="s">
        <v>3433</v>
      </c>
      <c r="H867">
        <v>57.647365999999998</v>
      </c>
      <c r="I867">
        <v>-131.94221899999999</v>
      </c>
      <c r="J867" s="1" t="str">
        <f t="shared" si="54"/>
        <v>Fluid (stream)</v>
      </c>
      <c r="K867" s="1" t="str">
        <f t="shared" si="55"/>
        <v>Untreated Water</v>
      </c>
      <c r="O867">
        <v>0.22</v>
      </c>
      <c r="P867">
        <v>10</v>
      </c>
      <c r="Q867">
        <v>7.2</v>
      </c>
    </row>
    <row r="868" spans="1:17" hidden="1" x14ac:dyDescent="0.3">
      <c r="A868" t="s">
        <v>3434</v>
      </c>
      <c r="B868" t="s">
        <v>3435</v>
      </c>
      <c r="C868" s="1" t="str">
        <f t="shared" si="52"/>
        <v>12:0008</v>
      </c>
      <c r="D868" s="1" t="str">
        <f t="shared" si="53"/>
        <v>12:0030</v>
      </c>
      <c r="E868" t="s">
        <v>3436</v>
      </c>
      <c r="F868" t="s">
        <v>3437</v>
      </c>
      <c r="H868">
        <v>57.9969325</v>
      </c>
      <c r="I868">
        <v>-131.2076035</v>
      </c>
      <c r="J868" s="1" t="str">
        <f t="shared" si="54"/>
        <v>Fluid (stream)</v>
      </c>
      <c r="K868" s="1" t="str">
        <f t="shared" si="55"/>
        <v>Untreated Water</v>
      </c>
      <c r="O868">
        <v>0.11</v>
      </c>
      <c r="P868">
        <v>30</v>
      </c>
      <c r="Q868">
        <v>7.2</v>
      </c>
    </row>
    <row r="869" spans="1:17" hidden="1" x14ac:dyDescent="0.3">
      <c r="A869" t="s">
        <v>3438</v>
      </c>
      <c r="B869" t="s">
        <v>3439</v>
      </c>
      <c r="C869" s="1" t="str">
        <f t="shared" si="52"/>
        <v>12:0008</v>
      </c>
      <c r="D869" s="1" t="str">
        <f t="shared" si="53"/>
        <v>12:0030</v>
      </c>
      <c r="E869" t="s">
        <v>3440</v>
      </c>
      <c r="F869" t="s">
        <v>3441</v>
      </c>
      <c r="H869">
        <v>57.969833199999997</v>
      </c>
      <c r="I869">
        <v>-131.2072072</v>
      </c>
      <c r="J869" s="1" t="str">
        <f t="shared" si="54"/>
        <v>Fluid (stream)</v>
      </c>
      <c r="K869" s="1" t="str">
        <f t="shared" si="55"/>
        <v>Untreated Water</v>
      </c>
      <c r="O869">
        <v>2.5000000000000001E-2</v>
      </c>
      <c r="P869">
        <v>40</v>
      </c>
      <c r="Q869">
        <v>7.3</v>
      </c>
    </row>
    <row r="870" spans="1:17" hidden="1" x14ac:dyDescent="0.3">
      <c r="A870" t="s">
        <v>3442</v>
      </c>
      <c r="B870" t="s">
        <v>3443</v>
      </c>
      <c r="C870" s="1" t="str">
        <f t="shared" si="52"/>
        <v>12:0008</v>
      </c>
      <c r="D870" s="1" t="str">
        <f t="shared" si="53"/>
        <v>12:0030</v>
      </c>
      <c r="E870" t="s">
        <v>3444</v>
      </c>
      <c r="F870" t="s">
        <v>3445</v>
      </c>
      <c r="H870">
        <v>57.986827400000003</v>
      </c>
      <c r="I870">
        <v>-131.21471349999999</v>
      </c>
      <c r="J870" s="1" t="str">
        <f t="shared" si="54"/>
        <v>Fluid (stream)</v>
      </c>
      <c r="K870" s="1" t="str">
        <f t="shared" si="55"/>
        <v>Untreated Water</v>
      </c>
      <c r="O870">
        <v>2.5000000000000001E-2</v>
      </c>
      <c r="P870">
        <v>30</v>
      </c>
      <c r="Q870">
        <v>7.6</v>
      </c>
    </row>
    <row r="871" spans="1:17" hidden="1" x14ac:dyDescent="0.3">
      <c r="A871" t="s">
        <v>3446</v>
      </c>
      <c r="B871" t="s">
        <v>3447</v>
      </c>
      <c r="C871" s="1" t="str">
        <f t="shared" si="52"/>
        <v>12:0008</v>
      </c>
      <c r="D871" s="1" t="str">
        <f t="shared" si="53"/>
        <v>12:0030</v>
      </c>
      <c r="E871" t="s">
        <v>3448</v>
      </c>
      <c r="F871" t="s">
        <v>3449</v>
      </c>
      <c r="H871">
        <v>57.943860100000002</v>
      </c>
      <c r="I871">
        <v>-131.1821607</v>
      </c>
      <c r="J871" s="1" t="str">
        <f t="shared" si="54"/>
        <v>Fluid (stream)</v>
      </c>
      <c r="K871" s="1" t="str">
        <f t="shared" si="55"/>
        <v>Untreated Water</v>
      </c>
      <c r="O871">
        <v>2.5000000000000001E-2</v>
      </c>
      <c r="P871">
        <v>30</v>
      </c>
      <c r="Q871">
        <v>7.4</v>
      </c>
    </row>
    <row r="872" spans="1:17" hidden="1" x14ac:dyDescent="0.3">
      <c r="A872" t="s">
        <v>3450</v>
      </c>
      <c r="B872" t="s">
        <v>3451</v>
      </c>
      <c r="C872" s="1" t="str">
        <f t="shared" si="52"/>
        <v>12:0008</v>
      </c>
      <c r="D872" s="1" t="str">
        <f t="shared" si="53"/>
        <v>12:0030</v>
      </c>
      <c r="E872" t="s">
        <v>3452</v>
      </c>
      <c r="F872" t="s">
        <v>3453</v>
      </c>
      <c r="H872">
        <v>57.507562900000003</v>
      </c>
      <c r="I872">
        <v>-131.90481080000001</v>
      </c>
      <c r="J872" s="1" t="str">
        <f t="shared" si="54"/>
        <v>Fluid (stream)</v>
      </c>
      <c r="K872" s="1" t="str">
        <f t="shared" si="55"/>
        <v>Untreated Water</v>
      </c>
      <c r="O872">
        <v>0.37</v>
      </c>
      <c r="P872">
        <v>130</v>
      </c>
      <c r="Q872">
        <v>7</v>
      </c>
    </row>
    <row r="873" spans="1:17" hidden="1" x14ac:dyDescent="0.3">
      <c r="A873" t="s">
        <v>3454</v>
      </c>
      <c r="B873" t="s">
        <v>3455</v>
      </c>
      <c r="C873" s="1" t="str">
        <f t="shared" si="52"/>
        <v>12:0008</v>
      </c>
      <c r="D873" s="1" t="str">
        <f t="shared" si="53"/>
        <v>12:0030</v>
      </c>
      <c r="E873" t="s">
        <v>3456</v>
      </c>
      <c r="F873" t="s">
        <v>3457</v>
      </c>
      <c r="H873">
        <v>57.521777200000002</v>
      </c>
      <c r="I873">
        <v>-131.88068079999999</v>
      </c>
      <c r="J873" s="1" t="str">
        <f t="shared" si="54"/>
        <v>Fluid (stream)</v>
      </c>
      <c r="K873" s="1" t="str">
        <f t="shared" si="55"/>
        <v>Untreated Water</v>
      </c>
      <c r="O873">
        <v>0.54</v>
      </c>
      <c r="P873">
        <v>50</v>
      </c>
      <c r="Q873">
        <v>6.5</v>
      </c>
    </row>
    <row r="874" spans="1:17" hidden="1" x14ac:dyDescent="0.3">
      <c r="A874" t="s">
        <v>3458</v>
      </c>
      <c r="B874" t="s">
        <v>3459</v>
      </c>
      <c r="C874" s="1" t="str">
        <f t="shared" si="52"/>
        <v>12:0008</v>
      </c>
      <c r="D874" s="1" t="str">
        <f t="shared" si="53"/>
        <v>12:0030</v>
      </c>
      <c r="E874" t="s">
        <v>3460</v>
      </c>
      <c r="F874" t="s">
        <v>3461</v>
      </c>
      <c r="H874">
        <v>57.549111600000003</v>
      </c>
      <c r="I874">
        <v>-131.84326440000001</v>
      </c>
      <c r="J874" s="1" t="str">
        <f t="shared" si="54"/>
        <v>Fluid (stream)</v>
      </c>
      <c r="K874" s="1" t="str">
        <f t="shared" si="55"/>
        <v>Untreated Water</v>
      </c>
      <c r="O874">
        <v>0.5</v>
      </c>
      <c r="P874">
        <v>80</v>
      </c>
      <c r="Q874">
        <v>6.2</v>
      </c>
    </row>
    <row r="875" spans="1:17" hidden="1" x14ac:dyDescent="0.3">
      <c r="A875" t="s">
        <v>3462</v>
      </c>
      <c r="B875" t="s">
        <v>3463</v>
      </c>
      <c r="C875" s="1" t="str">
        <f t="shared" si="52"/>
        <v>12:0008</v>
      </c>
      <c r="D875" s="1" t="str">
        <f t="shared" si="53"/>
        <v>12:0030</v>
      </c>
      <c r="E875" t="s">
        <v>3464</v>
      </c>
      <c r="F875" t="s">
        <v>3465</v>
      </c>
      <c r="H875">
        <v>57.517519700000001</v>
      </c>
      <c r="I875">
        <v>-131.85841490000001</v>
      </c>
      <c r="J875" s="1" t="str">
        <f t="shared" si="54"/>
        <v>Fluid (stream)</v>
      </c>
      <c r="K875" s="1" t="str">
        <f t="shared" si="55"/>
        <v>Untreated Water</v>
      </c>
      <c r="O875">
        <v>0.39</v>
      </c>
      <c r="P875">
        <v>50</v>
      </c>
      <c r="Q875">
        <v>6.3</v>
      </c>
    </row>
    <row r="876" spans="1:17" hidden="1" x14ac:dyDescent="0.3">
      <c r="A876" t="s">
        <v>3466</v>
      </c>
      <c r="B876" t="s">
        <v>3467</v>
      </c>
      <c r="C876" s="1" t="str">
        <f t="shared" si="52"/>
        <v>12:0008</v>
      </c>
      <c r="D876" s="1" t="str">
        <f t="shared" si="53"/>
        <v>12:0030</v>
      </c>
      <c r="E876" t="s">
        <v>3468</v>
      </c>
      <c r="F876" t="s">
        <v>3469</v>
      </c>
      <c r="H876">
        <v>57.479213700000003</v>
      </c>
      <c r="I876">
        <v>-131.89982670000001</v>
      </c>
      <c r="J876" s="1" t="str">
        <f t="shared" si="54"/>
        <v>Fluid (stream)</v>
      </c>
      <c r="K876" s="1" t="str">
        <f t="shared" si="55"/>
        <v>Untreated Water</v>
      </c>
      <c r="O876">
        <v>0.38</v>
      </c>
      <c r="P876">
        <v>80</v>
      </c>
      <c r="Q876">
        <v>6.3</v>
      </c>
    </row>
    <row r="877" spans="1:17" hidden="1" x14ac:dyDescent="0.3">
      <c r="A877" t="s">
        <v>3470</v>
      </c>
      <c r="B877" t="s">
        <v>3471</v>
      </c>
      <c r="C877" s="1" t="str">
        <f t="shared" si="52"/>
        <v>12:0008</v>
      </c>
      <c r="D877" s="1" t="str">
        <f t="shared" si="53"/>
        <v>12:0030</v>
      </c>
      <c r="E877" t="s">
        <v>3472</v>
      </c>
      <c r="F877" t="s">
        <v>3473</v>
      </c>
      <c r="H877">
        <v>57.512559400000001</v>
      </c>
      <c r="I877">
        <v>-131.8579776</v>
      </c>
      <c r="J877" s="1" t="str">
        <f t="shared" si="54"/>
        <v>Fluid (stream)</v>
      </c>
      <c r="K877" s="1" t="str">
        <f t="shared" si="55"/>
        <v>Untreated Water</v>
      </c>
      <c r="O877">
        <v>0.45</v>
      </c>
      <c r="P877">
        <v>70</v>
      </c>
      <c r="Q877">
        <v>6.2</v>
      </c>
    </row>
    <row r="878" spans="1:17" hidden="1" x14ac:dyDescent="0.3">
      <c r="A878" t="s">
        <v>3474</v>
      </c>
      <c r="B878" t="s">
        <v>3475</v>
      </c>
      <c r="C878" s="1" t="str">
        <f t="shared" si="52"/>
        <v>12:0008</v>
      </c>
      <c r="D878" s="1" t="str">
        <f t="shared" si="53"/>
        <v>12:0030</v>
      </c>
      <c r="E878" t="s">
        <v>3476</v>
      </c>
      <c r="F878" t="s">
        <v>3477</v>
      </c>
      <c r="H878">
        <v>57.581238300000003</v>
      </c>
      <c r="I878">
        <v>-131.7400217</v>
      </c>
      <c r="J878" s="1" t="str">
        <f t="shared" si="54"/>
        <v>Fluid (stream)</v>
      </c>
      <c r="K878" s="1" t="str">
        <f t="shared" si="55"/>
        <v>Untreated Water</v>
      </c>
      <c r="O878">
        <v>1.2</v>
      </c>
      <c r="P878">
        <v>100</v>
      </c>
      <c r="Q878">
        <v>6.5</v>
      </c>
    </row>
    <row r="879" spans="1:17" hidden="1" x14ac:dyDescent="0.3">
      <c r="A879" t="s">
        <v>3478</v>
      </c>
      <c r="B879" t="s">
        <v>3479</v>
      </c>
      <c r="C879" s="1" t="str">
        <f t="shared" si="52"/>
        <v>12:0008</v>
      </c>
      <c r="D879" s="1" t="str">
        <f t="shared" si="53"/>
        <v>12:0030</v>
      </c>
      <c r="E879" t="s">
        <v>3480</v>
      </c>
      <c r="F879" t="s">
        <v>3481</v>
      </c>
      <c r="H879">
        <v>57.500903200000003</v>
      </c>
      <c r="I879">
        <v>-131.82159100000001</v>
      </c>
      <c r="J879" s="1" t="str">
        <f t="shared" si="54"/>
        <v>Fluid (stream)</v>
      </c>
      <c r="K879" s="1" t="str">
        <f t="shared" si="55"/>
        <v>Untreated Water</v>
      </c>
      <c r="O879">
        <v>0.63</v>
      </c>
      <c r="P879">
        <v>90</v>
      </c>
      <c r="Q879">
        <v>6.4</v>
      </c>
    </row>
    <row r="880" spans="1:17" hidden="1" x14ac:dyDescent="0.3">
      <c r="A880" t="s">
        <v>3482</v>
      </c>
      <c r="B880" t="s">
        <v>3483</v>
      </c>
      <c r="C880" s="1" t="str">
        <f t="shared" si="52"/>
        <v>12:0008</v>
      </c>
      <c r="D880" s="1" t="str">
        <f t="shared" si="53"/>
        <v>12:0030</v>
      </c>
      <c r="E880" t="s">
        <v>3484</v>
      </c>
      <c r="F880" t="s">
        <v>3485</v>
      </c>
      <c r="H880">
        <v>57.528623099999997</v>
      </c>
      <c r="I880">
        <v>-131.7752428</v>
      </c>
      <c r="J880" s="1" t="str">
        <f t="shared" si="54"/>
        <v>Fluid (stream)</v>
      </c>
      <c r="K880" s="1" t="str">
        <f t="shared" si="55"/>
        <v>Untreated Water</v>
      </c>
      <c r="O880">
        <v>0.68</v>
      </c>
      <c r="P880">
        <v>60</v>
      </c>
      <c r="Q880">
        <v>6.3</v>
      </c>
    </row>
    <row r="881" spans="1:17" hidden="1" x14ac:dyDescent="0.3">
      <c r="A881" t="s">
        <v>3486</v>
      </c>
      <c r="B881" t="s">
        <v>3487</v>
      </c>
      <c r="C881" s="1" t="str">
        <f t="shared" si="52"/>
        <v>12:0008</v>
      </c>
      <c r="D881" s="1" t="str">
        <f t="shared" si="53"/>
        <v>12:0030</v>
      </c>
      <c r="E881" t="s">
        <v>3484</v>
      </c>
      <c r="F881" t="s">
        <v>3488</v>
      </c>
      <c r="H881">
        <v>57.528623099999997</v>
      </c>
      <c r="I881">
        <v>-131.7752428</v>
      </c>
      <c r="J881" s="1" t="str">
        <f t="shared" si="54"/>
        <v>Fluid (stream)</v>
      </c>
      <c r="K881" s="1" t="str">
        <f t="shared" si="55"/>
        <v>Untreated Water</v>
      </c>
      <c r="O881">
        <v>0.69</v>
      </c>
      <c r="P881">
        <v>60</v>
      </c>
      <c r="Q881">
        <v>6.1</v>
      </c>
    </row>
    <row r="882" spans="1:17" hidden="1" x14ac:dyDescent="0.3">
      <c r="A882" t="s">
        <v>3489</v>
      </c>
      <c r="B882" t="s">
        <v>3490</v>
      </c>
      <c r="C882" s="1" t="str">
        <f t="shared" si="52"/>
        <v>12:0008</v>
      </c>
      <c r="D882" s="1" t="str">
        <f t="shared" si="53"/>
        <v>12:0030</v>
      </c>
      <c r="E882" t="s">
        <v>3491</v>
      </c>
      <c r="F882" t="s">
        <v>3492</v>
      </c>
      <c r="H882">
        <v>57.635319199999998</v>
      </c>
      <c r="I882">
        <v>-131.75913600000001</v>
      </c>
      <c r="J882" s="1" t="str">
        <f t="shared" si="54"/>
        <v>Fluid (stream)</v>
      </c>
      <c r="K882" s="1" t="str">
        <f t="shared" si="55"/>
        <v>Untreated Water</v>
      </c>
      <c r="O882">
        <v>0.05</v>
      </c>
      <c r="P882">
        <v>30</v>
      </c>
      <c r="Q882">
        <v>7</v>
      </c>
    </row>
    <row r="883" spans="1:17" hidden="1" x14ac:dyDescent="0.3">
      <c r="A883" t="s">
        <v>3493</v>
      </c>
      <c r="B883" t="s">
        <v>3494</v>
      </c>
      <c r="C883" s="1" t="str">
        <f t="shared" si="52"/>
        <v>12:0008</v>
      </c>
      <c r="D883" s="1" t="str">
        <f t="shared" si="53"/>
        <v>12:0030</v>
      </c>
      <c r="E883" t="s">
        <v>3495</v>
      </c>
      <c r="F883" t="s">
        <v>3496</v>
      </c>
      <c r="H883">
        <v>57.625989799999999</v>
      </c>
      <c r="I883">
        <v>-131.75712290000001</v>
      </c>
      <c r="J883" s="1" t="str">
        <f t="shared" si="54"/>
        <v>Fluid (stream)</v>
      </c>
      <c r="K883" s="1" t="str">
        <f t="shared" si="55"/>
        <v>Untreated Water</v>
      </c>
      <c r="O883">
        <v>0.24</v>
      </c>
      <c r="P883">
        <v>30</v>
      </c>
      <c r="Q883">
        <v>6.9</v>
      </c>
    </row>
    <row r="884" spans="1:17" hidden="1" x14ac:dyDescent="0.3">
      <c r="A884" t="s">
        <v>3497</v>
      </c>
      <c r="B884" t="s">
        <v>3498</v>
      </c>
      <c r="C884" s="1" t="str">
        <f t="shared" si="52"/>
        <v>12:0008</v>
      </c>
      <c r="D884" s="1" t="str">
        <f t="shared" si="53"/>
        <v>12:0030</v>
      </c>
      <c r="E884" t="s">
        <v>3499</v>
      </c>
      <c r="F884" t="s">
        <v>3500</v>
      </c>
      <c r="H884">
        <v>57.601917499999999</v>
      </c>
      <c r="I884">
        <v>-131.8169427</v>
      </c>
      <c r="J884" s="1" t="str">
        <f t="shared" si="54"/>
        <v>Fluid (stream)</v>
      </c>
      <c r="K884" s="1" t="str">
        <f t="shared" si="55"/>
        <v>Untreated Water</v>
      </c>
      <c r="O884">
        <v>0.19</v>
      </c>
      <c r="P884">
        <v>40</v>
      </c>
      <c r="Q884">
        <v>6.5</v>
      </c>
    </row>
    <row r="885" spans="1:17" hidden="1" x14ac:dyDescent="0.3">
      <c r="A885" t="s">
        <v>3501</v>
      </c>
      <c r="B885" t="s">
        <v>3502</v>
      </c>
      <c r="C885" s="1" t="str">
        <f t="shared" si="52"/>
        <v>12:0008</v>
      </c>
      <c r="D885" s="1" t="str">
        <f t="shared" si="53"/>
        <v>12:0030</v>
      </c>
      <c r="E885" t="s">
        <v>3503</v>
      </c>
      <c r="F885" t="s">
        <v>3504</v>
      </c>
      <c r="H885">
        <v>57.551822299999998</v>
      </c>
      <c r="I885">
        <v>-131.75538739999999</v>
      </c>
      <c r="J885" s="1" t="str">
        <f t="shared" si="54"/>
        <v>Fluid (stream)</v>
      </c>
      <c r="K885" s="1" t="str">
        <f t="shared" si="55"/>
        <v>Untreated Water</v>
      </c>
      <c r="O885">
        <v>1.4</v>
      </c>
      <c r="P885">
        <v>170</v>
      </c>
      <c r="Q885">
        <v>6.3</v>
      </c>
    </row>
    <row r="886" spans="1:17" hidden="1" x14ac:dyDescent="0.3">
      <c r="A886" t="s">
        <v>3505</v>
      </c>
      <c r="B886" t="s">
        <v>3506</v>
      </c>
      <c r="C886" s="1" t="str">
        <f t="shared" si="52"/>
        <v>12:0008</v>
      </c>
      <c r="D886" s="1" t="str">
        <f t="shared" si="53"/>
        <v>12:0030</v>
      </c>
      <c r="E886" t="s">
        <v>3507</v>
      </c>
      <c r="F886" t="s">
        <v>3508</v>
      </c>
      <c r="H886">
        <v>57.632097399999999</v>
      </c>
      <c r="I886">
        <v>-131.80920570000001</v>
      </c>
      <c r="J886" s="1" t="str">
        <f t="shared" si="54"/>
        <v>Fluid (stream)</v>
      </c>
      <c r="K886" s="1" t="str">
        <f t="shared" si="55"/>
        <v>Untreated Water</v>
      </c>
      <c r="O886">
        <v>0.05</v>
      </c>
      <c r="P886">
        <v>20</v>
      </c>
      <c r="Q886">
        <v>7</v>
      </c>
    </row>
    <row r="887" spans="1:17" hidden="1" x14ac:dyDescent="0.3">
      <c r="A887" t="s">
        <v>3509</v>
      </c>
      <c r="B887" t="s">
        <v>3510</v>
      </c>
      <c r="C887" s="1" t="str">
        <f t="shared" si="52"/>
        <v>12:0008</v>
      </c>
      <c r="D887" s="1" t="str">
        <f t="shared" si="53"/>
        <v>12:0030</v>
      </c>
      <c r="E887" t="s">
        <v>3511</v>
      </c>
      <c r="F887" t="s">
        <v>3512</v>
      </c>
      <c r="H887">
        <v>57.645963899999998</v>
      </c>
      <c r="I887">
        <v>-131.7031068</v>
      </c>
      <c r="J887" s="1" t="str">
        <f t="shared" si="54"/>
        <v>Fluid (stream)</v>
      </c>
      <c r="K887" s="1" t="str">
        <f t="shared" si="55"/>
        <v>Untreated Water</v>
      </c>
      <c r="O887">
        <v>0.47</v>
      </c>
      <c r="P887">
        <v>20</v>
      </c>
      <c r="Q887">
        <v>7.7</v>
      </c>
    </row>
    <row r="888" spans="1:17" hidden="1" x14ac:dyDescent="0.3">
      <c r="A888" t="s">
        <v>3513</v>
      </c>
      <c r="B888" t="s">
        <v>3514</v>
      </c>
      <c r="C888" s="1" t="str">
        <f t="shared" si="52"/>
        <v>12:0008</v>
      </c>
      <c r="D888" s="1" t="str">
        <f t="shared" si="53"/>
        <v>12:0030</v>
      </c>
      <c r="E888" t="s">
        <v>3515</v>
      </c>
      <c r="F888" t="s">
        <v>3516</v>
      </c>
      <c r="H888">
        <v>57.6440828</v>
      </c>
      <c r="I888">
        <v>-131.73462660000001</v>
      </c>
      <c r="J888" s="1" t="str">
        <f t="shared" si="54"/>
        <v>Fluid (stream)</v>
      </c>
      <c r="K888" s="1" t="str">
        <f t="shared" si="55"/>
        <v>Untreated Water</v>
      </c>
      <c r="O888">
        <v>0.05</v>
      </c>
      <c r="P888">
        <v>20</v>
      </c>
      <c r="Q888">
        <v>7.3</v>
      </c>
    </row>
    <row r="889" spans="1:17" hidden="1" x14ac:dyDescent="0.3">
      <c r="A889" t="s">
        <v>3517</v>
      </c>
      <c r="B889" t="s">
        <v>3518</v>
      </c>
      <c r="C889" s="1" t="str">
        <f t="shared" si="52"/>
        <v>12:0008</v>
      </c>
      <c r="D889" s="1" t="str">
        <f t="shared" si="53"/>
        <v>12:0030</v>
      </c>
      <c r="E889" t="s">
        <v>3519</v>
      </c>
      <c r="F889" t="s">
        <v>3520</v>
      </c>
      <c r="H889">
        <v>57.671367099999998</v>
      </c>
      <c r="I889">
        <v>-131.70740900000001</v>
      </c>
      <c r="J889" s="1" t="str">
        <f t="shared" si="54"/>
        <v>Fluid (stream)</v>
      </c>
      <c r="K889" s="1" t="str">
        <f t="shared" si="55"/>
        <v>Untreated Water</v>
      </c>
      <c r="O889">
        <v>2.5000000000000001E-2</v>
      </c>
      <c r="P889">
        <v>20</v>
      </c>
      <c r="Q889">
        <v>7.2</v>
      </c>
    </row>
    <row r="890" spans="1:17" hidden="1" x14ac:dyDescent="0.3">
      <c r="A890" t="s">
        <v>3521</v>
      </c>
      <c r="B890" t="s">
        <v>3522</v>
      </c>
      <c r="C890" s="1" t="str">
        <f t="shared" si="52"/>
        <v>12:0008</v>
      </c>
      <c r="D890" s="1" t="str">
        <f t="shared" si="53"/>
        <v>12:0030</v>
      </c>
      <c r="E890" t="s">
        <v>3523</v>
      </c>
      <c r="F890" t="s">
        <v>3524</v>
      </c>
      <c r="H890">
        <v>57.678305999999999</v>
      </c>
      <c r="I890">
        <v>-131.644328</v>
      </c>
      <c r="J890" s="1" t="str">
        <f t="shared" si="54"/>
        <v>Fluid (stream)</v>
      </c>
      <c r="K890" s="1" t="str">
        <f t="shared" si="55"/>
        <v>Untreated Water</v>
      </c>
      <c r="O890">
        <v>2.5000000000000001E-2</v>
      </c>
      <c r="P890">
        <v>20</v>
      </c>
      <c r="Q890">
        <v>7.2</v>
      </c>
    </row>
    <row r="891" spans="1:17" hidden="1" x14ac:dyDescent="0.3">
      <c r="A891" t="s">
        <v>3525</v>
      </c>
      <c r="B891" t="s">
        <v>3526</v>
      </c>
      <c r="C891" s="1" t="str">
        <f t="shared" si="52"/>
        <v>12:0008</v>
      </c>
      <c r="D891" s="1" t="str">
        <f t="shared" si="53"/>
        <v>12:0030</v>
      </c>
      <c r="E891" t="s">
        <v>3527</v>
      </c>
      <c r="F891" t="s">
        <v>3528</v>
      </c>
      <c r="H891">
        <v>57.320476599999999</v>
      </c>
      <c r="I891">
        <v>-131.00826230000001</v>
      </c>
      <c r="J891" s="1" t="str">
        <f t="shared" si="54"/>
        <v>Fluid (stream)</v>
      </c>
      <c r="K891" s="1" t="str">
        <f t="shared" si="55"/>
        <v>Untreated Water</v>
      </c>
      <c r="O891">
        <v>2.5000000000000001E-2</v>
      </c>
      <c r="P891">
        <v>10</v>
      </c>
      <c r="Q891">
        <v>7.2</v>
      </c>
    </row>
    <row r="892" spans="1:17" hidden="1" x14ac:dyDescent="0.3">
      <c r="A892" t="s">
        <v>3529</v>
      </c>
      <c r="B892" t="s">
        <v>3530</v>
      </c>
      <c r="C892" s="1" t="str">
        <f t="shared" ref="C892:C955" si="56">HYPERLINK("http://geochem.nrcan.gc.ca/cdogs/content/bdl/bdl120008_e.htm", "12:0008")</f>
        <v>12:0008</v>
      </c>
      <c r="D892" s="1" t="str">
        <f t="shared" ref="D892:D955" si="57">HYPERLINK("http://geochem.nrcan.gc.ca/cdogs/content/svy/svy120030_e.htm", "12:0030")</f>
        <v>12:0030</v>
      </c>
      <c r="E892" t="s">
        <v>3531</v>
      </c>
      <c r="F892" t="s">
        <v>3532</v>
      </c>
      <c r="H892">
        <v>57.310718299999998</v>
      </c>
      <c r="I892">
        <v>-131.01615000000001</v>
      </c>
      <c r="J892" s="1" t="str">
        <f t="shared" si="54"/>
        <v>Fluid (stream)</v>
      </c>
      <c r="K892" s="1" t="str">
        <f t="shared" si="55"/>
        <v>Untreated Water</v>
      </c>
      <c r="O892">
        <v>0.06</v>
      </c>
      <c r="P892">
        <v>10</v>
      </c>
      <c r="Q892">
        <v>8</v>
      </c>
    </row>
    <row r="893" spans="1:17" hidden="1" x14ac:dyDescent="0.3">
      <c r="A893" t="s">
        <v>3533</v>
      </c>
      <c r="B893" t="s">
        <v>3534</v>
      </c>
      <c r="C893" s="1" t="str">
        <f t="shared" si="56"/>
        <v>12:0008</v>
      </c>
      <c r="D893" s="1" t="str">
        <f t="shared" si="57"/>
        <v>12:0030</v>
      </c>
      <c r="E893" t="s">
        <v>3531</v>
      </c>
      <c r="F893" t="s">
        <v>3535</v>
      </c>
      <c r="H893">
        <v>57.310718299999998</v>
      </c>
      <c r="I893">
        <v>-131.01615000000001</v>
      </c>
      <c r="J893" s="1" t="str">
        <f t="shared" si="54"/>
        <v>Fluid (stream)</v>
      </c>
      <c r="K893" s="1" t="str">
        <f t="shared" si="55"/>
        <v>Untreated Water</v>
      </c>
      <c r="O893">
        <v>2.5000000000000001E-2</v>
      </c>
      <c r="P893">
        <v>20</v>
      </c>
      <c r="Q893">
        <v>8</v>
      </c>
    </row>
    <row r="894" spans="1:17" hidden="1" x14ac:dyDescent="0.3">
      <c r="A894" t="s">
        <v>3536</v>
      </c>
      <c r="B894" t="s">
        <v>3537</v>
      </c>
      <c r="C894" s="1" t="str">
        <f t="shared" si="56"/>
        <v>12:0008</v>
      </c>
      <c r="D894" s="1" t="str">
        <f t="shared" si="57"/>
        <v>12:0030</v>
      </c>
      <c r="E894" t="s">
        <v>3538</v>
      </c>
      <c r="F894" t="s">
        <v>3539</v>
      </c>
      <c r="H894">
        <v>57.302900800000003</v>
      </c>
      <c r="I894">
        <v>-131.00827000000001</v>
      </c>
      <c r="J894" s="1" t="str">
        <f t="shared" si="54"/>
        <v>Fluid (stream)</v>
      </c>
      <c r="K894" s="1" t="str">
        <f t="shared" si="55"/>
        <v>Untreated Water</v>
      </c>
      <c r="O894">
        <v>2.5000000000000001E-2</v>
      </c>
      <c r="P894">
        <v>20</v>
      </c>
      <c r="Q894">
        <v>7.5</v>
      </c>
    </row>
    <row r="895" spans="1:17" hidden="1" x14ac:dyDescent="0.3">
      <c r="A895" t="s">
        <v>3540</v>
      </c>
      <c r="B895" t="s">
        <v>3541</v>
      </c>
      <c r="C895" s="1" t="str">
        <f t="shared" si="56"/>
        <v>12:0008</v>
      </c>
      <c r="D895" s="1" t="str">
        <f t="shared" si="57"/>
        <v>12:0030</v>
      </c>
      <c r="E895" t="s">
        <v>3542</v>
      </c>
      <c r="F895" t="s">
        <v>3543</v>
      </c>
      <c r="H895">
        <v>57.241232500000002</v>
      </c>
      <c r="I895">
        <v>-131.06773720000001</v>
      </c>
      <c r="J895" s="1" t="str">
        <f t="shared" si="54"/>
        <v>Fluid (stream)</v>
      </c>
      <c r="K895" s="1" t="str">
        <f t="shared" si="55"/>
        <v>Untreated Water</v>
      </c>
      <c r="O895">
        <v>2.5000000000000001E-2</v>
      </c>
      <c r="P895">
        <v>20</v>
      </c>
      <c r="Q895">
        <v>7.8</v>
      </c>
    </row>
    <row r="896" spans="1:17" hidden="1" x14ac:dyDescent="0.3">
      <c r="A896" t="s">
        <v>3544</v>
      </c>
      <c r="B896" t="s">
        <v>3545</v>
      </c>
      <c r="C896" s="1" t="str">
        <f t="shared" si="56"/>
        <v>12:0008</v>
      </c>
      <c r="D896" s="1" t="str">
        <f t="shared" si="57"/>
        <v>12:0030</v>
      </c>
      <c r="E896" t="s">
        <v>3546</v>
      </c>
      <c r="F896" t="s">
        <v>3547</v>
      </c>
      <c r="H896">
        <v>57.253214300000003</v>
      </c>
      <c r="I896">
        <v>-131.05265700000001</v>
      </c>
      <c r="J896" s="1" t="str">
        <f t="shared" si="54"/>
        <v>Fluid (stream)</v>
      </c>
      <c r="K896" s="1" t="str">
        <f t="shared" si="55"/>
        <v>Untreated Water</v>
      </c>
      <c r="O896">
        <v>2.5000000000000001E-2</v>
      </c>
      <c r="P896">
        <v>10</v>
      </c>
      <c r="Q896">
        <v>7.1</v>
      </c>
    </row>
    <row r="897" spans="1:17" hidden="1" x14ac:dyDescent="0.3">
      <c r="A897" t="s">
        <v>3548</v>
      </c>
      <c r="B897" t="s">
        <v>3549</v>
      </c>
      <c r="C897" s="1" t="str">
        <f t="shared" si="56"/>
        <v>12:0008</v>
      </c>
      <c r="D897" s="1" t="str">
        <f t="shared" si="57"/>
        <v>12:0030</v>
      </c>
      <c r="E897" t="s">
        <v>3550</v>
      </c>
      <c r="F897" t="s">
        <v>3551</v>
      </c>
      <c r="H897">
        <v>57.259715100000001</v>
      </c>
      <c r="I897">
        <v>-131.03744750000001</v>
      </c>
      <c r="J897" s="1" t="str">
        <f t="shared" si="54"/>
        <v>Fluid (stream)</v>
      </c>
      <c r="K897" s="1" t="str">
        <f t="shared" si="55"/>
        <v>Untreated Water</v>
      </c>
      <c r="O897">
        <v>0.09</v>
      </c>
      <c r="P897">
        <v>10</v>
      </c>
      <c r="Q897">
        <v>7.8</v>
      </c>
    </row>
    <row r="898" spans="1:17" hidden="1" x14ac:dyDescent="0.3">
      <c r="A898" t="s">
        <v>3552</v>
      </c>
      <c r="B898" t="s">
        <v>3553</v>
      </c>
      <c r="C898" s="1" t="str">
        <f t="shared" si="56"/>
        <v>12:0008</v>
      </c>
      <c r="D898" s="1" t="str">
        <f t="shared" si="57"/>
        <v>12:0030</v>
      </c>
      <c r="E898" t="s">
        <v>3554</v>
      </c>
      <c r="F898" t="s">
        <v>3555</v>
      </c>
      <c r="H898">
        <v>57.2098771</v>
      </c>
      <c r="I898">
        <v>-130.98373789999999</v>
      </c>
      <c r="J898" s="1" t="str">
        <f t="shared" ref="J898:J961" si="58">HYPERLINK("http://geochem.nrcan.gc.ca/cdogs/content/kwd/kwd020018_e.htm", "Fluid (stream)")</f>
        <v>Fluid (stream)</v>
      </c>
      <c r="K898" s="1" t="str">
        <f t="shared" ref="K898:K961" si="59">HYPERLINK("http://geochem.nrcan.gc.ca/cdogs/content/kwd/kwd080007_e.htm", "Untreated Water")</f>
        <v>Untreated Water</v>
      </c>
      <c r="O898">
        <v>0.1</v>
      </c>
      <c r="P898">
        <v>20</v>
      </c>
      <c r="Q898">
        <v>8.1</v>
      </c>
    </row>
    <row r="899" spans="1:17" hidden="1" x14ac:dyDescent="0.3">
      <c r="A899" t="s">
        <v>3556</v>
      </c>
      <c r="B899" t="s">
        <v>3557</v>
      </c>
      <c r="C899" s="1" t="str">
        <f t="shared" si="56"/>
        <v>12:0008</v>
      </c>
      <c r="D899" s="1" t="str">
        <f t="shared" si="57"/>
        <v>12:0030</v>
      </c>
      <c r="E899" t="s">
        <v>3558</v>
      </c>
      <c r="F899" t="s">
        <v>3559</v>
      </c>
      <c r="H899">
        <v>57.231429300000002</v>
      </c>
      <c r="I899">
        <v>-130.9361481</v>
      </c>
      <c r="J899" s="1" t="str">
        <f t="shared" si="58"/>
        <v>Fluid (stream)</v>
      </c>
      <c r="K899" s="1" t="str">
        <f t="shared" si="59"/>
        <v>Untreated Water</v>
      </c>
      <c r="O899">
        <v>0.12</v>
      </c>
      <c r="P899">
        <v>30</v>
      </c>
      <c r="Q899">
        <v>8</v>
      </c>
    </row>
    <row r="900" spans="1:17" hidden="1" x14ac:dyDescent="0.3">
      <c r="A900" t="s">
        <v>3560</v>
      </c>
      <c r="B900" t="s">
        <v>3561</v>
      </c>
      <c r="C900" s="1" t="str">
        <f t="shared" si="56"/>
        <v>12:0008</v>
      </c>
      <c r="D900" s="1" t="str">
        <f t="shared" si="57"/>
        <v>12:0030</v>
      </c>
      <c r="E900" t="s">
        <v>3562</v>
      </c>
      <c r="F900" t="s">
        <v>3563</v>
      </c>
      <c r="H900">
        <v>57.235069600000003</v>
      </c>
      <c r="I900">
        <v>-130.93781340000001</v>
      </c>
      <c r="J900" s="1" t="str">
        <f t="shared" si="58"/>
        <v>Fluid (stream)</v>
      </c>
      <c r="K900" s="1" t="str">
        <f t="shared" si="59"/>
        <v>Untreated Water</v>
      </c>
      <c r="O900">
        <v>0.06</v>
      </c>
      <c r="P900">
        <v>20</v>
      </c>
      <c r="Q900">
        <v>7.4</v>
      </c>
    </row>
    <row r="901" spans="1:17" hidden="1" x14ac:dyDescent="0.3">
      <c r="A901" t="s">
        <v>3564</v>
      </c>
      <c r="B901" t="s">
        <v>3565</v>
      </c>
      <c r="C901" s="1" t="str">
        <f t="shared" si="56"/>
        <v>12:0008</v>
      </c>
      <c r="D901" s="1" t="str">
        <f t="shared" si="57"/>
        <v>12:0030</v>
      </c>
      <c r="E901" t="s">
        <v>3566</v>
      </c>
      <c r="F901" t="s">
        <v>3567</v>
      </c>
      <c r="H901">
        <v>57.242145899999997</v>
      </c>
      <c r="I901">
        <v>-130.902187</v>
      </c>
      <c r="J901" s="1" t="str">
        <f t="shared" si="58"/>
        <v>Fluid (stream)</v>
      </c>
      <c r="K901" s="1" t="str">
        <f t="shared" si="59"/>
        <v>Untreated Water</v>
      </c>
      <c r="O901">
        <v>2.5000000000000001E-2</v>
      </c>
      <c r="P901">
        <v>40</v>
      </c>
      <c r="Q901">
        <v>7.3</v>
      </c>
    </row>
    <row r="902" spans="1:17" hidden="1" x14ac:dyDescent="0.3">
      <c r="A902" t="s">
        <v>3568</v>
      </c>
      <c r="B902" t="s">
        <v>3569</v>
      </c>
      <c r="C902" s="1" t="str">
        <f t="shared" si="56"/>
        <v>12:0008</v>
      </c>
      <c r="D902" s="1" t="str">
        <f t="shared" si="57"/>
        <v>12:0030</v>
      </c>
      <c r="E902" t="s">
        <v>3570</v>
      </c>
      <c r="F902" t="s">
        <v>3571</v>
      </c>
      <c r="H902">
        <v>57.245815800000003</v>
      </c>
      <c r="I902">
        <v>-130.9348956</v>
      </c>
      <c r="J902" s="1" t="str">
        <f t="shared" si="58"/>
        <v>Fluid (stream)</v>
      </c>
      <c r="K902" s="1" t="str">
        <f t="shared" si="59"/>
        <v>Untreated Water</v>
      </c>
      <c r="O902">
        <v>2.5000000000000001E-2</v>
      </c>
      <c r="P902">
        <v>20</v>
      </c>
      <c r="Q902">
        <v>7.5</v>
      </c>
    </row>
    <row r="903" spans="1:17" hidden="1" x14ac:dyDescent="0.3">
      <c r="A903" t="s">
        <v>3572</v>
      </c>
      <c r="B903" t="s">
        <v>3573</v>
      </c>
      <c r="C903" s="1" t="str">
        <f t="shared" si="56"/>
        <v>12:0008</v>
      </c>
      <c r="D903" s="1" t="str">
        <f t="shared" si="57"/>
        <v>12:0030</v>
      </c>
      <c r="E903" t="s">
        <v>3574</v>
      </c>
      <c r="F903" t="s">
        <v>3575</v>
      </c>
      <c r="H903">
        <v>57.263774099999999</v>
      </c>
      <c r="I903">
        <v>-130.8920061</v>
      </c>
      <c r="J903" s="1" t="str">
        <f t="shared" si="58"/>
        <v>Fluid (stream)</v>
      </c>
      <c r="K903" s="1" t="str">
        <f t="shared" si="59"/>
        <v>Untreated Water</v>
      </c>
      <c r="O903">
        <v>2.5000000000000001E-2</v>
      </c>
      <c r="P903">
        <v>20</v>
      </c>
      <c r="Q903">
        <v>7.1</v>
      </c>
    </row>
    <row r="904" spans="1:17" hidden="1" x14ac:dyDescent="0.3">
      <c r="A904" t="s">
        <v>3576</v>
      </c>
      <c r="B904" t="s">
        <v>3577</v>
      </c>
      <c r="C904" s="1" t="str">
        <f t="shared" si="56"/>
        <v>12:0008</v>
      </c>
      <c r="D904" s="1" t="str">
        <f t="shared" si="57"/>
        <v>12:0030</v>
      </c>
      <c r="E904" t="s">
        <v>3578</v>
      </c>
      <c r="F904" t="s">
        <v>3579</v>
      </c>
      <c r="H904">
        <v>57.2593934</v>
      </c>
      <c r="I904">
        <v>-130.89053860000001</v>
      </c>
      <c r="J904" s="1" t="str">
        <f t="shared" si="58"/>
        <v>Fluid (stream)</v>
      </c>
      <c r="K904" s="1" t="str">
        <f t="shared" si="59"/>
        <v>Untreated Water</v>
      </c>
      <c r="O904">
        <v>2.5000000000000001E-2</v>
      </c>
      <c r="P904">
        <v>30</v>
      </c>
      <c r="Q904">
        <v>6.9</v>
      </c>
    </row>
    <row r="905" spans="1:17" hidden="1" x14ac:dyDescent="0.3">
      <c r="A905" t="s">
        <v>3580</v>
      </c>
      <c r="B905" t="s">
        <v>3581</v>
      </c>
      <c r="C905" s="1" t="str">
        <f t="shared" si="56"/>
        <v>12:0008</v>
      </c>
      <c r="D905" s="1" t="str">
        <f t="shared" si="57"/>
        <v>12:0030</v>
      </c>
      <c r="E905" t="s">
        <v>3582</v>
      </c>
      <c r="F905" t="s">
        <v>3583</v>
      </c>
      <c r="H905">
        <v>57.266656400000002</v>
      </c>
      <c r="I905">
        <v>-130.9247082</v>
      </c>
      <c r="J905" s="1" t="str">
        <f t="shared" si="58"/>
        <v>Fluid (stream)</v>
      </c>
      <c r="K905" s="1" t="str">
        <f t="shared" si="59"/>
        <v>Untreated Water</v>
      </c>
      <c r="O905">
        <v>0.1</v>
      </c>
      <c r="P905">
        <v>10</v>
      </c>
      <c r="Q905">
        <v>7</v>
      </c>
    </row>
    <row r="906" spans="1:17" hidden="1" x14ac:dyDescent="0.3">
      <c r="A906" t="s">
        <v>3584</v>
      </c>
      <c r="B906" t="s">
        <v>3585</v>
      </c>
      <c r="C906" s="1" t="str">
        <f t="shared" si="56"/>
        <v>12:0008</v>
      </c>
      <c r="D906" s="1" t="str">
        <f t="shared" si="57"/>
        <v>12:0030</v>
      </c>
      <c r="E906" t="s">
        <v>3586</v>
      </c>
      <c r="F906" t="s">
        <v>3587</v>
      </c>
      <c r="H906">
        <v>57.267329400000001</v>
      </c>
      <c r="I906">
        <v>-130.943467</v>
      </c>
      <c r="J906" s="1" t="str">
        <f t="shared" si="58"/>
        <v>Fluid (stream)</v>
      </c>
      <c r="K906" s="1" t="str">
        <f t="shared" si="59"/>
        <v>Untreated Water</v>
      </c>
      <c r="O906">
        <v>2.5000000000000001E-2</v>
      </c>
      <c r="P906">
        <v>10</v>
      </c>
      <c r="Q906">
        <v>7.3</v>
      </c>
    </row>
    <row r="907" spans="1:17" hidden="1" x14ac:dyDescent="0.3">
      <c r="A907" t="s">
        <v>3588</v>
      </c>
      <c r="B907" t="s">
        <v>3589</v>
      </c>
      <c r="C907" s="1" t="str">
        <f t="shared" si="56"/>
        <v>12:0008</v>
      </c>
      <c r="D907" s="1" t="str">
        <f t="shared" si="57"/>
        <v>12:0030</v>
      </c>
      <c r="E907" t="s">
        <v>3590</v>
      </c>
      <c r="F907" t="s">
        <v>3591</v>
      </c>
      <c r="H907">
        <v>57.278608800000001</v>
      </c>
      <c r="I907">
        <v>-130.9467803</v>
      </c>
      <c r="J907" s="1" t="str">
        <f t="shared" si="58"/>
        <v>Fluid (stream)</v>
      </c>
      <c r="K907" s="1" t="str">
        <f t="shared" si="59"/>
        <v>Untreated Water</v>
      </c>
      <c r="O907">
        <v>2.5000000000000001E-2</v>
      </c>
      <c r="P907">
        <v>10</v>
      </c>
      <c r="Q907">
        <v>7.6</v>
      </c>
    </row>
    <row r="908" spans="1:17" hidden="1" x14ac:dyDescent="0.3">
      <c r="A908" t="s">
        <v>3592</v>
      </c>
      <c r="B908" t="s">
        <v>3593</v>
      </c>
      <c r="C908" s="1" t="str">
        <f t="shared" si="56"/>
        <v>12:0008</v>
      </c>
      <c r="D908" s="1" t="str">
        <f t="shared" si="57"/>
        <v>12:0030</v>
      </c>
      <c r="E908" t="s">
        <v>3594</v>
      </c>
      <c r="F908" t="s">
        <v>3595</v>
      </c>
      <c r="H908">
        <v>57.290233800000003</v>
      </c>
      <c r="I908">
        <v>-130.91352259999999</v>
      </c>
      <c r="J908" s="1" t="str">
        <f t="shared" si="58"/>
        <v>Fluid (stream)</v>
      </c>
      <c r="K908" s="1" t="str">
        <f t="shared" si="59"/>
        <v>Untreated Water</v>
      </c>
      <c r="O908">
        <v>2.5000000000000001E-2</v>
      </c>
      <c r="P908">
        <v>10</v>
      </c>
      <c r="Q908">
        <v>7.2</v>
      </c>
    </row>
    <row r="909" spans="1:17" hidden="1" x14ac:dyDescent="0.3">
      <c r="A909" t="s">
        <v>3596</v>
      </c>
      <c r="B909" t="s">
        <v>3597</v>
      </c>
      <c r="C909" s="1" t="str">
        <f t="shared" si="56"/>
        <v>12:0008</v>
      </c>
      <c r="D909" s="1" t="str">
        <f t="shared" si="57"/>
        <v>12:0030</v>
      </c>
      <c r="E909" t="s">
        <v>3598</v>
      </c>
      <c r="F909" t="s">
        <v>3599</v>
      </c>
      <c r="H909">
        <v>57.307322399999997</v>
      </c>
      <c r="I909">
        <v>-130.92833690000001</v>
      </c>
      <c r="J909" s="1" t="str">
        <f t="shared" si="58"/>
        <v>Fluid (stream)</v>
      </c>
      <c r="K909" s="1" t="str">
        <f t="shared" si="59"/>
        <v>Untreated Water</v>
      </c>
      <c r="O909">
        <v>2.5000000000000001E-2</v>
      </c>
      <c r="P909">
        <v>10</v>
      </c>
      <c r="Q909">
        <v>7.6</v>
      </c>
    </row>
    <row r="910" spans="1:17" hidden="1" x14ac:dyDescent="0.3">
      <c r="A910" t="s">
        <v>3600</v>
      </c>
      <c r="B910" t="s">
        <v>3601</v>
      </c>
      <c r="C910" s="1" t="str">
        <f t="shared" si="56"/>
        <v>12:0008</v>
      </c>
      <c r="D910" s="1" t="str">
        <f t="shared" si="57"/>
        <v>12:0030</v>
      </c>
      <c r="E910" t="s">
        <v>3602</v>
      </c>
      <c r="F910" t="s">
        <v>3603</v>
      </c>
      <c r="H910">
        <v>57.3179704</v>
      </c>
      <c r="I910">
        <v>-130.90409840000001</v>
      </c>
      <c r="J910" s="1" t="str">
        <f t="shared" si="58"/>
        <v>Fluid (stream)</v>
      </c>
      <c r="K910" s="1" t="str">
        <f t="shared" si="59"/>
        <v>Untreated Water</v>
      </c>
      <c r="O910">
        <v>2.5000000000000001E-2</v>
      </c>
      <c r="P910">
        <v>20</v>
      </c>
      <c r="Q910">
        <v>6.9</v>
      </c>
    </row>
    <row r="911" spans="1:17" hidden="1" x14ac:dyDescent="0.3">
      <c r="A911" t="s">
        <v>3604</v>
      </c>
      <c r="B911" t="s">
        <v>3605</v>
      </c>
      <c r="C911" s="1" t="str">
        <f t="shared" si="56"/>
        <v>12:0008</v>
      </c>
      <c r="D911" s="1" t="str">
        <f t="shared" si="57"/>
        <v>12:0030</v>
      </c>
      <c r="E911" t="s">
        <v>3606</v>
      </c>
      <c r="F911" t="s">
        <v>3607</v>
      </c>
      <c r="H911">
        <v>57.331426299999997</v>
      </c>
      <c r="I911">
        <v>-130.8098497</v>
      </c>
      <c r="J911" s="1" t="str">
        <f t="shared" si="58"/>
        <v>Fluid (stream)</v>
      </c>
      <c r="K911" s="1" t="str">
        <f t="shared" si="59"/>
        <v>Untreated Water</v>
      </c>
      <c r="O911">
        <v>2.5000000000000001E-2</v>
      </c>
      <c r="P911">
        <v>20</v>
      </c>
      <c r="Q911">
        <v>6.8</v>
      </c>
    </row>
    <row r="912" spans="1:17" hidden="1" x14ac:dyDescent="0.3">
      <c r="A912" t="s">
        <v>3608</v>
      </c>
      <c r="B912" t="s">
        <v>3609</v>
      </c>
      <c r="C912" s="1" t="str">
        <f t="shared" si="56"/>
        <v>12:0008</v>
      </c>
      <c r="D912" s="1" t="str">
        <f t="shared" si="57"/>
        <v>12:0030</v>
      </c>
      <c r="E912" t="s">
        <v>3606</v>
      </c>
      <c r="F912" t="s">
        <v>3610</v>
      </c>
      <c r="H912">
        <v>57.331426299999997</v>
      </c>
      <c r="I912">
        <v>-130.8098497</v>
      </c>
      <c r="J912" s="1" t="str">
        <f t="shared" si="58"/>
        <v>Fluid (stream)</v>
      </c>
      <c r="K912" s="1" t="str">
        <f t="shared" si="59"/>
        <v>Untreated Water</v>
      </c>
      <c r="O912">
        <v>2.5000000000000001E-2</v>
      </c>
      <c r="P912">
        <v>20</v>
      </c>
      <c r="Q912">
        <v>6.6</v>
      </c>
    </row>
    <row r="913" spans="1:17" hidden="1" x14ac:dyDescent="0.3">
      <c r="A913" t="s">
        <v>3611</v>
      </c>
      <c r="B913" t="s">
        <v>3612</v>
      </c>
      <c r="C913" s="1" t="str">
        <f t="shared" si="56"/>
        <v>12:0008</v>
      </c>
      <c r="D913" s="1" t="str">
        <f t="shared" si="57"/>
        <v>12:0030</v>
      </c>
      <c r="E913" t="s">
        <v>3613</v>
      </c>
      <c r="F913" t="s">
        <v>3614</v>
      </c>
      <c r="H913">
        <v>57.334862600000001</v>
      </c>
      <c r="I913">
        <v>-130.80769230000001</v>
      </c>
      <c r="J913" s="1" t="str">
        <f t="shared" si="58"/>
        <v>Fluid (stream)</v>
      </c>
      <c r="K913" s="1" t="str">
        <f t="shared" si="59"/>
        <v>Untreated Water</v>
      </c>
      <c r="O913">
        <v>2.5000000000000001E-2</v>
      </c>
      <c r="P913">
        <v>30</v>
      </c>
      <c r="Q913">
        <v>6.6</v>
      </c>
    </row>
    <row r="914" spans="1:17" hidden="1" x14ac:dyDescent="0.3">
      <c r="A914" t="s">
        <v>3615</v>
      </c>
      <c r="B914" t="s">
        <v>3616</v>
      </c>
      <c r="C914" s="1" t="str">
        <f t="shared" si="56"/>
        <v>12:0008</v>
      </c>
      <c r="D914" s="1" t="str">
        <f t="shared" si="57"/>
        <v>12:0030</v>
      </c>
      <c r="E914" t="s">
        <v>3617</v>
      </c>
      <c r="F914" t="s">
        <v>3618</v>
      </c>
      <c r="H914">
        <v>57.416135099999998</v>
      </c>
      <c r="I914">
        <v>-130.9562181</v>
      </c>
      <c r="J914" s="1" t="str">
        <f t="shared" si="58"/>
        <v>Fluid (stream)</v>
      </c>
      <c r="K914" s="1" t="str">
        <f t="shared" si="59"/>
        <v>Untreated Water</v>
      </c>
      <c r="O914">
        <v>0.2</v>
      </c>
      <c r="P914">
        <v>20</v>
      </c>
      <c r="Q914">
        <v>7.4</v>
      </c>
    </row>
    <row r="915" spans="1:17" hidden="1" x14ac:dyDescent="0.3">
      <c r="A915" t="s">
        <v>3619</v>
      </c>
      <c r="B915" t="s">
        <v>3620</v>
      </c>
      <c r="C915" s="1" t="str">
        <f t="shared" si="56"/>
        <v>12:0008</v>
      </c>
      <c r="D915" s="1" t="str">
        <f t="shared" si="57"/>
        <v>12:0030</v>
      </c>
      <c r="E915" t="s">
        <v>3621</v>
      </c>
      <c r="F915" t="s">
        <v>3622</v>
      </c>
      <c r="H915">
        <v>57.396106199999998</v>
      </c>
      <c r="I915">
        <v>-130.92944130000001</v>
      </c>
      <c r="J915" s="1" t="str">
        <f t="shared" si="58"/>
        <v>Fluid (stream)</v>
      </c>
      <c r="K915" s="1" t="str">
        <f t="shared" si="59"/>
        <v>Untreated Water</v>
      </c>
      <c r="O915">
        <v>0.1</v>
      </c>
      <c r="P915">
        <v>30</v>
      </c>
      <c r="Q915">
        <v>7.5</v>
      </c>
    </row>
    <row r="916" spans="1:17" hidden="1" x14ac:dyDescent="0.3">
      <c r="A916" t="s">
        <v>3623</v>
      </c>
      <c r="B916" t="s">
        <v>3624</v>
      </c>
      <c r="C916" s="1" t="str">
        <f t="shared" si="56"/>
        <v>12:0008</v>
      </c>
      <c r="D916" s="1" t="str">
        <f t="shared" si="57"/>
        <v>12:0030</v>
      </c>
      <c r="E916" t="s">
        <v>3625</v>
      </c>
      <c r="F916" t="s">
        <v>3626</v>
      </c>
      <c r="H916">
        <v>57.388399700000001</v>
      </c>
      <c r="I916">
        <v>-130.93043499999999</v>
      </c>
      <c r="J916" s="1" t="str">
        <f t="shared" si="58"/>
        <v>Fluid (stream)</v>
      </c>
      <c r="K916" s="1" t="str">
        <f t="shared" si="59"/>
        <v>Untreated Water</v>
      </c>
      <c r="O916">
        <v>2.5000000000000001E-2</v>
      </c>
      <c r="P916">
        <v>20</v>
      </c>
      <c r="Q916">
        <v>7.3</v>
      </c>
    </row>
    <row r="917" spans="1:17" hidden="1" x14ac:dyDescent="0.3">
      <c r="A917" t="s">
        <v>3627</v>
      </c>
      <c r="B917" t="s">
        <v>3628</v>
      </c>
      <c r="C917" s="1" t="str">
        <f t="shared" si="56"/>
        <v>12:0008</v>
      </c>
      <c r="D917" s="1" t="str">
        <f t="shared" si="57"/>
        <v>12:0030</v>
      </c>
      <c r="E917" t="s">
        <v>3629</v>
      </c>
      <c r="F917" t="s">
        <v>3630</v>
      </c>
      <c r="H917">
        <v>57.359166700000003</v>
      </c>
      <c r="I917">
        <v>-130.9236664</v>
      </c>
      <c r="J917" s="1" t="str">
        <f t="shared" si="58"/>
        <v>Fluid (stream)</v>
      </c>
      <c r="K917" s="1" t="str">
        <f t="shared" si="59"/>
        <v>Untreated Water</v>
      </c>
      <c r="O917">
        <v>2.5000000000000001E-2</v>
      </c>
      <c r="P917">
        <v>30</v>
      </c>
      <c r="Q917">
        <v>6.9</v>
      </c>
    </row>
    <row r="918" spans="1:17" hidden="1" x14ac:dyDescent="0.3">
      <c r="A918" t="s">
        <v>3631</v>
      </c>
      <c r="B918" t="s">
        <v>3632</v>
      </c>
      <c r="C918" s="1" t="str">
        <f t="shared" si="56"/>
        <v>12:0008</v>
      </c>
      <c r="D918" s="1" t="str">
        <f t="shared" si="57"/>
        <v>12:0030</v>
      </c>
      <c r="E918" t="s">
        <v>3633</v>
      </c>
      <c r="F918" t="s">
        <v>3634</v>
      </c>
      <c r="H918">
        <v>57.3401645</v>
      </c>
      <c r="I918">
        <v>-130.92357229999999</v>
      </c>
      <c r="J918" s="1" t="str">
        <f t="shared" si="58"/>
        <v>Fluid (stream)</v>
      </c>
      <c r="K918" s="1" t="str">
        <f t="shared" si="59"/>
        <v>Untreated Water</v>
      </c>
      <c r="O918">
        <v>2.5000000000000001E-2</v>
      </c>
      <c r="P918">
        <v>20</v>
      </c>
      <c r="Q918">
        <v>7</v>
      </c>
    </row>
    <row r="919" spans="1:17" hidden="1" x14ac:dyDescent="0.3">
      <c r="A919" t="s">
        <v>3635</v>
      </c>
      <c r="B919" t="s">
        <v>3636</v>
      </c>
      <c r="C919" s="1" t="str">
        <f t="shared" si="56"/>
        <v>12:0008</v>
      </c>
      <c r="D919" s="1" t="str">
        <f t="shared" si="57"/>
        <v>12:0030</v>
      </c>
      <c r="E919" t="s">
        <v>3637</v>
      </c>
      <c r="F919" t="s">
        <v>3638</v>
      </c>
      <c r="H919">
        <v>57.3646879</v>
      </c>
      <c r="I919">
        <v>-130.85134059999999</v>
      </c>
      <c r="J919" s="1" t="str">
        <f t="shared" si="58"/>
        <v>Fluid (stream)</v>
      </c>
      <c r="K919" s="1" t="str">
        <f t="shared" si="59"/>
        <v>Untreated Water</v>
      </c>
      <c r="O919">
        <v>2.5000000000000001E-2</v>
      </c>
      <c r="P919">
        <v>30</v>
      </c>
      <c r="Q919">
        <v>7</v>
      </c>
    </row>
    <row r="920" spans="1:17" hidden="1" x14ac:dyDescent="0.3">
      <c r="A920" t="s">
        <v>3639</v>
      </c>
      <c r="B920" t="s">
        <v>3640</v>
      </c>
      <c r="C920" s="1" t="str">
        <f t="shared" si="56"/>
        <v>12:0008</v>
      </c>
      <c r="D920" s="1" t="str">
        <f t="shared" si="57"/>
        <v>12:0030</v>
      </c>
      <c r="E920" t="s">
        <v>3641</v>
      </c>
      <c r="F920" t="s">
        <v>3642</v>
      </c>
      <c r="H920">
        <v>57.342848799999999</v>
      </c>
      <c r="I920">
        <v>-130.82895600000001</v>
      </c>
      <c r="J920" s="1" t="str">
        <f t="shared" si="58"/>
        <v>Fluid (stream)</v>
      </c>
      <c r="K920" s="1" t="str">
        <f t="shared" si="59"/>
        <v>Untreated Water</v>
      </c>
      <c r="O920">
        <v>2.5000000000000001E-2</v>
      </c>
      <c r="P920">
        <v>60</v>
      </c>
      <c r="Q920">
        <v>6.8</v>
      </c>
    </row>
    <row r="921" spans="1:17" hidden="1" x14ac:dyDescent="0.3">
      <c r="A921" t="s">
        <v>3643</v>
      </c>
      <c r="B921" t="s">
        <v>3644</v>
      </c>
      <c r="C921" s="1" t="str">
        <f t="shared" si="56"/>
        <v>12:0008</v>
      </c>
      <c r="D921" s="1" t="str">
        <f t="shared" si="57"/>
        <v>12:0030</v>
      </c>
      <c r="E921" t="s">
        <v>3645</v>
      </c>
      <c r="F921" t="s">
        <v>3646</v>
      </c>
      <c r="H921">
        <v>57.341283400000002</v>
      </c>
      <c r="I921">
        <v>-130.84328550000001</v>
      </c>
      <c r="J921" s="1" t="str">
        <f t="shared" si="58"/>
        <v>Fluid (stream)</v>
      </c>
      <c r="K921" s="1" t="str">
        <f t="shared" si="59"/>
        <v>Untreated Water</v>
      </c>
      <c r="O921">
        <v>2.5000000000000001E-2</v>
      </c>
      <c r="P921">
        <v>50</v>
      </c>
      <c r="Q921">
        <v>6.9</v>
      </c>
    </row>
    <row r="922" spans="1:17" hidden="1" x14ac:dyDescent="0.3">
      <c r="A922" t="s">
        <v>3647</v>
      </c>
      <c r="B922" t="s">
        <v>3648</v>
      </c>
      <c r="C922" s="1" t="str">
        <f t="shared" si="56"/>
        <v>12:0008</v>
      </c>
      <c r="D922" s="1" t="str">
        <f t="shared" si="57"/>
        <v>12:0030</v>
      </c>
      <c r="E922" t="s">
        <v>3649</v>
      </c>
      <c r="F922" t="s">
        <v>3650</v>
      </c>
      <c r="H922">
        <v>57.335337899999999</v>
      </c>
      <c r="I922">
        <v>-130.8541367</v>
      </c>
      <c r="J922" s="1" t="str">
        <f t="shared" si="58"/>
        <v>Fluid (stream)</v>
      </c>
      <c r="K922" s="1" t="str">
        <f t="shared" si="59"/>
        <v>Untreated Water</v>
      </c>
      <c r="O922">
        <v>2.5000000000000001E-2</v>
      </c>
      <c r="P922">
        <v>40</v>
      </c>
      <c r="Q922">
        <v>6.7</v>
      </c>
    </row>
    <row r="923" spans="1:17" hidden="1" x14ac:dyDescent="0.3">
      <c r="A923" t="s">
        <v>3651</v>
      </c>
      <c r="B923" t="s">
        <v>3652</v>
      </c>
      <c r="C923" s="1" t="str">
        <f t="shared" si="56"/>
        <v>12:0008</v>
      </c>
      <c r="D923" s="1" t="str">
        <f t="shared" si="57"/>
        <v>12:0030</v>
      </c>
      <c r="E923" t="s">
        <v>3653</v>
      </c>
      <c r="F923" t="s">
        <v>3654</v>
      </c>
      <c r="H923">
        <v>57.3233228</v>
      </c>
      <c r="I923">
        <v>-130.86888010000001</v>
      </c>
      <c r="J923" s="1" t="str">
        <f t="shared" si="58"/>
        <v>Fluid (stream)</v>
      </c>
      <c r="K923" s="1" t="str">
        <f t="shared" si="59"/>
        <v>Untreated Water</v>
      </c>
      <c r="O923">
        <v>2.5000000000000001E-2</v>
      </c>
      <c r="P923">
        <v>30</v>
      </c>
      <c r="Q923">
        <v>6.8</v>
      </c>
    </row>
    <row r="924" spans="1:17" hidden="1" x14ac:dyDescent="0.3">
      <c r="A924" t="s">
        <v>3655</v>
      </c>
      <c r="B924" t="s">
        <v>3656</v>
      </c>
      <c r="C924" s="1" t="str">
        <f t="shared" si="56"/>
        <v>12:0008</v>
      </c>
      <c r="D924" s="1" t="str">
        <f t="shared" si="57"/>
        <v>12:0030</v>
      </c>
      <c r="E924" t="s">
        <v>3657</v>
      </c>
      <c r="F924" t="s">
        <v>3658</v>
      </c>
      <c r="H924">
        <v>57.328405199999999</v>
      </c>
      <c r="I924">
        <v>-130.8690876</v>
      </c>
      <c r="J924" s="1" t="str">
        <f t="shared" si="58"/>
        <v>Fluid (stream)</v>
      </c>
      <c r="K924" s="1" t="str">
        <f t="shared" si="59"/>
        <v>Untreated Water</v>
      </c>
      <c r="O924">
        <v>2.5000000000000001E-2</v>
      </c>
      <c r="P924">
        <v>30</v>
      </c>
      <c r="Q924">
        <v>4.5</v>
      </c>
    </row>
    <row r="925" spans="1:17" hidden="1" x14ac:dyDescent="0.3">
      <c r="A925" t="s">
        <v>3659</v>
      </c>
      <c r="B925" t="s">
        <v>3660</v>
      </c>
      <c r="C925" s="1" t="str">
        <f t="shared" si="56"/>
        <v>12:0008</v>
      </c>
      <c r="D925" s="1" t="str">
        <f t="shared" si="57"/>
        <v>12:0030</v>
      </c>
      <c r="E925" t="s">
        <v>3661</v>
      </c>
      <c r="F925" t="s">
        <v>3662</v>
      </c>
      <c r="H925">
        <v>57.3771384</v>
      </c>
      <c r="I925">
        <v>-130.78799520000001</v>
      </c>
      <c r="J925" s="1" t="str">
        <f t="shared" si="58"/>
        <v>Fluid (stream)</v>
      </c>
      <c r="K925" s="1" t="str">
        <f t="shared" si="59"/>
        <v>Untreated Water</v>
      </c>
      <c r="O925">
        <v>2.5000000000000001E-2</v>
      </c>
      <c r="P925">
        <v>150</v>
      </c>
      <c r="Q925">
        <v>5.4</v>
      </c>
    </row>
    <row r="926" spans="1:17" hidden="1" x14ac:dyDescent="0.3">
      <c r="A926" t="s">
        <v>3663</v>
      </c>
      <c r="B926" t="s">
        <v>3664</v>
      </c>
      <c r="C926" s="1" t="str">
        <f t="shared" si="56"/>
        <v>12:0008</v>
      </c>
      <c r="D926" s="1" t="str">
        <f t="shared" si="57"/>
        <v>12:0030</v>
      </c>
      <c r="E926" t="s">
        <v>3665</v>
      </c>
      <c r="F926" t="s">
        <v>3666</v>
      </c>
      <c r="H926">
        <v>57.377192200000003</v>
      </c>
      <c r="I926">
        <v>-130.7879978</v>
      </c>
      <c r="J926" s="1" t="str">
        <f t="shared" si="58"/>
        <v>Fluid (stream)</v>
      </c>
      <c r="K926" s="1" t="str">
        <f t="shared" si="59"/>
        <v>Untreated Water</v>
      </c>
      <c r="O926">
        <v>2.5000000000000001E-2</v>
      </c>
      <c r="P926">
        <v>150</v>
      </c>
      <c r="Q926">
        <v>5.5</v>
      </c>
    </row>
    <row r="927" spans="1:17" hidden="1" x14ac:dyDescent="0.3">
      <c r="A927" t="s">
        <v>3667</v>
      </c>
      <c r="B927" t="s">
        <v>3668</v>
      </c>
      <c r="C927" s="1" t="str">
        <f t="shared" si="56"/>
        <v>12:0008</v>
      </c>
      <c r="D927" s="1" t="str">
        <f t="shared" si="57"/>
        <v>12:0030</v>
      </c>
      <c r="E927" t="s">
        <v>3669</v>
      </c>
      <c r="F927" t="s">
        <v>3670</v>
      </c>
      <c r="H927">
        <v>57.395139700000001</v>
      </c>
      <c r="I927">
        <v>-130.75047900000001</v>
      </c>
      <c r="J927" s="1" t="str">
        <f t="shared" si="58"/>
        <v>Fluid (stream)</v>
      </c>
      <c r="K927" s="1" t="str">
        <f t="shared" si="59"/>
        <v>Untreated Water</v>
      </c>
      <c r="O927">
        <v>2.5000000000000001E-2</v>
      </c>
      <c r="P927">
        <v>520</v>
      </c>
      <c r="Q927">
        <v>6.2</v>
      </c>
    </row>
    <row r="928" spans="1:17" hidden="1" x14ac:dyDescent="0.3">
      <c r="A928" t="s">
        <v>3671</v>
      </c>
      <c r="B928" t="s">
        <v>3672</v>
      </c>
      <c r="C928" s="1" t="str">
        <f t="shared" si="56"/>
        <v>12:0008</v>
      </c>
      <c r="D928" s="1" t="str">
        <f t="shared" si="57"/>
        <v>12:0030</v>
      </c>
      <c r="E928" t="s">
        <v>3673</v>
      </c>
      <c r="F928" t="s">
        <v>3674</v>
      </c>
      <c r="H928">
        <v>57.396990299999999</v>
      </c>
      <c r="I928">
        <v>-130.8109777</v>
      </c>
      <c r="J928" s="1" t="str">
        <f t="shared" si="58"/>
        <v>Fluid (stream)</v>
      </c>
      <c r="K928" s="1" t="str">
        <f t="shared" si="59"/>
        <v>Untreated Water</v>
      </c>
      <c r="O928">
        <v>2.5000000000000001E-2</v>
      </c>
      <c r="P928">
        <v>50</v>
      </c>
      <c r="Q928">
        <v>6.9</v>
      </c>
    </row>
    <row r="929" spans="1:17" hidden="1" x14ac:dyDescent="0.3">
      <c r="A929" t="s">
        <v>3675</v>
      </c>
      <c r="B929" t="s">
        <v>3676</v>
      </c>
      <c r="C929" s="1" t="str">
        <f t="shared" si="56"/>
        <v>12:0008</v>
      </c>
      <c r="D929" s="1" t="str">
        <f t="shared" si="57"/>
        <v>12:0030</v>
      </c>
      <c r="E929" t="s">
        <v>3677</v>
      </c>
      <c r="F929" t="s">
        <v>3678</v>
      </c>
      <c r="H929">
        <v>57.411732299999997</v>
      </c>
      <c r="I929">
        <v>-130.81674839999999</v>
      </c>
      <c r="J929" s="1" t="str">
        <f t="shared" si="58"/>
        <v>Fluid (stream)</v>
      </c>
      <c r="K929" s="1" t="str">
        <f t="shared" si="59"/>
        <v>Untreated Water</v>
      </c>
      <c r="O929">
        <v>0.06</v>
      </c>
      <c r="P929">
        <v>70</v>
      </c>
      <c r="Q929">
        <v>6.4</v>
      </c>
    </row>
    <row r="930" spans="1:17" hidden="1" x14ac:dyDescent="0.3">
      <c r="A930" t="s">
        <v>3679</v>
      </c>
      <c r="B930" t="s">
        <v>3680</v>
      </c>
      <c r="C930" s="1" t="str">
        <f t="shared" si="56"/>
        <v>12:0008</v>
      </c>
      <c r="D930" s="1" t="str">
        <f t="shared" si="57"/>
        <v>12:0030</v>
      </c>
      <c r="E930" t="s">
        <v>3681</v>
      </c>
      <c r="F930" t="s">
        <v>3682</v>
      </c>
      <c r="H930">
        <v>57.4290655</v>
      </c>
      <c r="I930">
        <v>-130.8786523</v>
      </c>
      <c r="J930" s="1" t="str">
        <f t="shared" si="58"/>
        <v>Fluid (stream)</v>
      </c>
      <c r="K930" s="1" t="str">
        <f t="shared" si="59"/>
        <v>Untreated Water</v>
      </c>
      <c r="O930">
        <v>0.06</v>
      </c>
      <c r="P930">
        <v>50</v>
      </c>
      <c r="Q930">
        <v>7.4</v>
      </c>
    </row>
    <row r="931" spans="1:17" hidden="1" x14ac:dyDescent="0.3">
      <c r="A931" t="s">
        <v>3683</v>
      </c>
      <c r="B931" t="s">
        <v>3684</v>
      </c>
      <c r="C931" s="1" t="str">
        <f t="shared" si="56"/>
        <v>12:0008</v>
      </c>
      <c r="D931" s="1" t="str">
        <f t="shared" si="57"/>
        <v>12:0030</v>
      </c>
      <c r="E931" t="s">
        <v>3685</v>
      </c>
      <c r="F931" t="s">
        <v>3686</v>
      </c>
      <c r="H931">
        <v>57.430020800000001</v>
      </c>
      <c r="I931">
        <v>-130.87180509999999</v>
      </c>
      <c r="J931" s="1" t="str">
        <f t="shared" si="58"/>
        <v>Fluid (stream)</v>
      </c>
      <c r="K931" s="1" t="str">
        <f t="shared" si="59"/>
        <v>Untreated Water</v>
      </c>
      <c r="O931">
        <v>2.5000000000000001E-2</v>
      </c>
      <c r="P931">
        <v>230</v>
      </c>
      <c r="Q931">
        <v>6.8</v>
      </c>
    </row>
    <row r="932" spans="1:17" hidden="1" x14ac:dyDescent="0.3">
      <c r="A932" t="s">
        <v>3687</v>
      </c>
      <c r="B932" t="s">
        <v>3688</v>
      </c>
      <c r="C932" s="1" t="str">
        <f t="shared" si="56"/>
        <v>12:0008</v>
      </c>
      <c r="D932" s="1" t="str">
        <f t="shared" si="57"/>
        <v>12:0030</v>
      </c>
      <c r="E932" t="s">
        <v>3689</v>
      </c>
      <c r="F932" t="s">
        <v>3690</v>
      </c>
      <c r="H932">
        <v>57.4377949</v>
      </c>
      <c r="I932">
        <v>-130.9766151</v>
      </c>
      <c r="J932" s="1" t="str">
        <f t="shared" si="58"/>
        <v>Fluid (stream)</v>
      </c>
      <c r="K932" s="1" t="str">
        <f t="shared" si="59"/>
        <v>Untreated Water</v>
      </c>
      <c r="O932">
        <v>2.5000000000000001E-2</v>
      </c>
      <c r="P932">
        <v>40</v>
      </c>
      <c r="Q932">
        <v>6.7</v>
      </c>
    </row>
    <row r="933" spans="1:17" hidden="1" x14ac:dyDescent="0.3">
      <c r="A933" t="s">
        <v>3691</v>
      </c>
      <c r="B933" t="s">
        <v>3692</v>
      </c>
      <c r="C933" s="1" t="str">
        <f t="shared" si="56"/>
        <v>12:0008</v>
      </c>
      <c r="D933" s="1" t="str">
        <f t="shared" si="57"/>
        <v>12:0030</v>
      </c>
      <c r="E933" t="s">
        <v>3693</v>
      </c>
      <c r="F933" t="s">
        <v>3694</v>
      </c>
      <c r="H933">
        <v>57.430772599999997</v>
      </c>
      <c r="I933">
        <v>-130.9775033</v>
      </c>
      <c r="J933" s="1" t="str">
        <f t="shared" si="58"/>
        <v>Fluid (stream)</v>
      </c>
      <c r="K933" s="1" t="str">
        <f t="shared" si="59"/>
        <v>Untreated Water</v>
      </c>
      <c r="O933">
        <v>2.5000000000000001E-2</v>
      </c>
      <c r="P933">
        <v>40</v>
      </c>
      <c r="Q933">
        <v>7.2</v>
      </c>
    </row>
    <row r="934" spans="1:17" hidden="1" x14ac:dyDescent="0.3">
      <c r="A934" t="s">
        <v>3695</v>
      </c>
      <c r="B934" t="s">
        <v>3696</v>
      </c>
      <c r="C934" s="1" t="str">
        <f t="shared" si="56"/>
        <v>12:0008</v>
      </c>
      <c r="D934" s="1" t="str">
        <f t="shared" si="57"/>
        <v>12:0030</v>
      </c>
      <c r="E934" t="s">
        <v>3697</v>
      </c>
      <c r="F934" t="s">
        <v>3698</v>
      </c>
      <c r="H934">
        <v>57.451191700000003</v>
      </c>
      <c r="I934">
        <v>-130.96220270000001</v>
      </c>
      <c r="J934" s="1" t="str">
        <f t="shared" si="58"/>
        <v>Fluid (stream)</v>
      </c>
      <c r="K934" s="1" t="str">
        <f t="shared" si="59"/>
        <v>Untreated Water</v>
      </c>
      <c r="O934">
        <v>2.5000000000000001E-2</v>
      </c>
      <c r="P934">
        <v>30</v>
      </c>
      <c r="Q934">
        <v>7</v>
      </c>
    </row>
    <row r="935" spans="1:17" hidden="1" x14ac:dyDescent="0.3">
      <c r="A935" t="s">
        <v>3699</v>
      </c>
      <c r="B935" t="s">
        <v>3700</v>
      </c>
      <c r="C935" s="1" t="str">
        <f t="shared" si="56"/>
        <v>12:0008</v>
      </c>
      <c r="D935" s="1" t="str">
        <f t="shared" si="57"/>
        <v>12:0030</v>
      </c>
      <c r="E935" t="s">
        <v>3701</v>
      </c>
      <c r="F935" t="s">
        <v>3702</v>
      </c>
      <c r="H935">
        <v>57.690021799999997</v>
      </c>
      <c r="I935">
        <v>-131.97985489999999</v>
      </c>
      <c r="J935" s="1" t="str">
        <f t="shared" si="58"/>
        <v>Fluid (stream)</v>
      </c>
      <c r="K935" s="1" t="str">
        <f t="shared" si="59"/>
        <v>Untreated Water</v>
      </c>
      <c r="O935">
        <v>0.35</v>
      </c>
      <c r="P935">
        <v>30</v>
      </c>
      <c r="Q935">
        <v>7.8</v>
      </c>
    </row>
    <row r="936" spans="1:17" hidden="1" x14ac:dyDescent="0.3">
      <c r="A936" t="s">
        <v>3703</v>
      </c>
      <c r="B936" t="s">
        <v>3704</v>
      </c>
      <c r="C936" s="1" t="str">
        <f t="shared" si="56"/>
        <v>12:0008</v>
      </c>
      <c r="D936" s="1" t="str">
        <f t="shared" si="57"/>
        <v>12:0030</v>
      </c>
      <c r="E936" t="s">
        <v>3705</v>
      </c>
      <c r="F936" t="s">
        <v>3706</v>
      </c>
      <c r="H936">
        <v>57.697800800000003</v>
      </c>
      <c r="I936">
        <v>-131.93495160000001</v>
      </c>
      <c r="J936" s="1" t="str">
        <f t="shared" si="58"/>
        <v>Fluid (stream)</v>
      </c>
      <c r="K936" s="1" t="str">
        <f t="shared" si="59"/>
        <v>Untreated Water</v>
      </c>
      <c r="O936">
        <v>0.19</v>
      </c>
      <c r="P936">
        <v>30</v>
      </c>
      <c r="Q936">
        <v>7.8</v>
      </c>
    </row>
    <row r="937" spans="1:17" hidden="1" x14ac:dyDescent="0.3">
      <c r="A937" t="s">
        <v>3707</v>
      </c>
      <c r="B937" t="s">
        <v>3708</v>
      </c>
      <c r="C937" s="1" t="str">
        <f t="shared" si="56"/>
        <v>12:0008</v>
      </c>
      <c r="D937" s="1" t="str">
        <f t="shared" si="57"/>
        <v>12:0030</v>
      </c>
      <c r="E937" t="s">
        <v>3709</v>
      </c>
      <c r="F937" t="s">
        <v>3710</v>
      </c>
      <c r="H937">
        <v>57.7191258</v>
      </c>
      <c r="I937">
        <v>-131.92449669999999</v>
      </c>
      <c r="J937" s="1" t="str">
        <f t="shared" si="58"/>
        <v>Fluid (stream)</v>
      </c>
      <c r="K937" s="1" t="str">
        <f t="shared" si="59"/>
        <v>Untreated Water</v>
      </c>
      <c r="O937">
        <v>0.08</v>
      </c>
      <c r="P937">
        <v>30</v>
      </c>
      <c r="Q937">
        <v>7.4</v>
      </c>
    </row>
    <row r="938" spans="1:17" hidden="1" x14ac:dyDescent="0.3">
      <c r="A938" t="s">
        <v>3711</v>
      </c>
      <c r="B938" t="s">
        <v>3712</v>
      </c>
      <c r="C938" s="1" t="str">
        <f t="shared" si="56"/>
        <v>12:0008</v>
      </c>
      <c r="D938" s="1" t="str">
        <f t="shared" si="57"/>
        <v>12:0030</v>
      </c>
      <c r="E938" t="s">
        <v>3713</v>
      </c>
      <c r="F938" t="s">
        <v>3714</v>
      </c>
      <c r="H938">
        <v>57.725848900000003</v>
      </c>
      <c r="I938">
        <v>-131.97241080000001</v>
      </c>
      <c r="J938" s="1" t="str">
        <f t="shared" si="58"/>
        <v>Fluid (stream)</v>
      </c>
      <c r="K938" s="1" t="str">
        <f t="shared" si="59"/>
        <v>Untreated Water</v>
      </c>
      <c r="O938">
        <v>2.5000000000000001E-2</v>
      </c>
      <c r="P938">
        <v>60</v>
      </c>
      <c r="Q938">
        <v>7.9</v>
      </c>
    </row>
    <row r="939" spans="1:17" hidden="1" x14ac:dyDescent="0.3">
      <c r="A939" t="s">
        <v>3715</v>
      </c>
      <c r="B939" t="s">
        <v>3716</v>
      </c>
      <c r="C939" s="1" t="str">
        <f t="shared" si="56"/>
        <v>12:0008</v>
      </c>
      <c r="D939" s="1" t="str">
        <f t="shared" si="57"/>
        <v>12:0030</v>
      </c>
      <c r="E939" t="s">
        <v>3717</v>
      </c>
      <c r="F939" t="s">
        <v>3718</v>
      </c>
      <c r="H939">
        <v>57.715824699999999</v>
      </c>
      <c r="I939">
        <v>-131.99471700000001</v>
      </c>
      <c r="J939" s="1" t="str">
        <f t="shared" si="58"/>
        <v>Fluid (stream)</v>
      </c>
      <c r="K939" s="1" t="str">
        <f t="shared" si="59"/>
        <v>Untreated Water</v>
      </c>
      <c r="O939">
        <v>0.39</v>
      </c>
      <c r="P939">
        <v>40</v>
      </c>
      <c r="Q939">
        <v>7.7</v>
      </c>
    </row>
    <row r="940" spans="1:17" hidden="1" x14ac:dyDescent="0.3">
      <c r="A940" t="s">
        <v>3719</v>
      </c>
      <c r="B940" t="s">
        <v>3720</v>
      </c>
      <c r="C940" s="1" t="str">
        <f t="shared" si="56"/>
        <v>12:0008</v>
      </c>
      <c r="D940" s="1" t="str">
        <f t="shared" si="57"/>
        <v>12:0030</v>
      </c>
      <c r="E940" t="s">
        <v>3721</v>
      </c>
      <c r="F940" t="s">
        <v>3722</v>
      </c>
      <c r="H940">
        <v>57.700157400000002</v>
      </c>
      <c r="I940">
        <v>-131.96576139999999</v>
      </c>
      <c r="J940" s="1" t="str">
        <f t="shared" si="58"/>
        <v>Fluid (stream)</v>
      </c>
      <c r="K940" s="1" t="str">
        <f t="shared" si="59"/>
        <v>Untreated Water</v>
      </c>
      <c r="O940">
        <v>2.5000000000000001E-2</v>
      </c>
      <c r="P940">
        <v>30</v>
      </c>
      <c r="Q940">
        <v>7.5</v>
      </c>
    </row>
    <row r="941" spans="1:17" hidden="1" x14ac:dyDescent="0.3">
      <c r="A941" t="s">
        <v>3723</v>
      </c>
      <c r="B941" t="s">
        <v>3724</v>
      </c>
      <c r="C941" s="1" t="str">
        <f t="shared" si="56"/>
        <v>12:0008</v>
      </c>
      <c r="D941" s="1" t="str">
        <f t="shared" si="57"/>
        <v>12:0030</v>
      </c>
      <c r="E941" t="s">
        <v>3725</v>
      </c>
      <c r="F941" t="s">
        <v>3726</v>
      </c>
      <c r="H941">
        <v>57.755576300000001</v>
      </c>
      <c r="I941">
        <v>-131.92919810000001</v>
      </c>
      <c r="J941" s="1" t="str">
        <f t="shared" si="58"/>
        <v>Fluid (stream)</v>
      </c>
      <c r="K941" s="1" t="str">
        <f t="shared" si="59"/>
        <v>Untreated Water</v>
      </c>
      <c r="O941">
        <v>2.5000000000000001E-2</v>
      </c>
      <c r="P941">
        <v>30</v>
      </c>
      <c r="Q941">
        <v>7.2</v>
      </c>
    </row>
    <row r="942" spans="1:17" hidden="1" x14ac:dyDescent="0.3">
      <c r="A942" t="s">
        <v>3727</v>
      </c>
      <c r="B942" t="s">
        <v>3728</v>
      </c>
      <c r="C942" s="1" t="str">
        <f t="shared" si="56"/>
        <v>12:0008</v>
      </c>
      <c r="D942" s="1" t="str">
        <f t="shared" si="57"/>
        <v>12:0030</v>
      </c>
      <c r="E942" t="s">
        <v>3729</v>
      </c>
      <c r="F942" t="s">
        <v>3730</v>
      </c>
      <c r="H942">
        <v>57.753390000000003</v>
      </c>
      <c r="I942">
        <v>-131.93475470000001</v>
      </c>
      <c r="J942" s="1" t="str">
        <f t="shared" si="58"/>
        <v>Fluid (stream)</v>
      </c>
      <c r="K942" s="1" t="str">
        <f t="shared" si="59"/>
        <v>Untreated Water</v>
      </c>
      <c r="O942">
        <v>7.0000000000000007E-2</v>
      </c>
      <c r="P942">
        <v>30</v>
      </c>
      <c r="Q942">
        <v>7.4</v>
      </c>
    </row>
    <row r="943" spans="1:17" hidden="1" x14ac:dyDescent="0.3">
      <c r="A943" t="s">
        <v>3731</v>
      </c>
      <c r="B943" t="s">
        <v>3732</v>
      </c>
      <c r="C943" s="1" t="str">
        <f t="shared" si="56"/>
        <v>12:0008</v>
      </c>
      <c r="D943" s="1" t="str">
        <f t="shared" si="57"/>
        <v>12:0030</v>
      </c>
      <c r="E943" t="s">
        <v>3733</v>
      </c>
      <c r="F943" t="s">
        <v>3734</v>
      </c>
      <c r="H943">
        <v>57.6583483</v>
      </c>
      <c r="I943">
        <v>-131.88836019999999</v>
      </c>
      <c r="J943" s="1" t="str">
        <f t="shared" si="58"/>
        <v>Fluid (stream)</v>
      </c>
      <c r="K943" s="1" t="str">
        <f t="shared" si="59"/>
        <v>Untreated Water</v>
      </c>
      <c r="O943">
        <v>2.5000000000000001E-2</v>
      </c>
      <c r="P943">
        <v>20</v>
      </c>
      <c r="Q943">
        <v>7.3</v>
      </c>
    </row>
    <row r="944" spans="1:17" hidden="1" x14ac:dyDescent="0.3">
      <c r="A944" t="s">
        <v>3735</v>
      </c>
      <c r="B944" t="s">
        <v>3736</v>
      </c>
      <c r="C944" s="1" t="str">
        <f t="shared" si="56"/>
        <v>12:0008</v>
      </c>
      <c r="D944" s="1" t="str">
        <f t="shared" si="57"/>
        <v>12:0030</v>
      </c>
      <c r="E944" t="s">
        <v>3737</v>
      </c>
      <c r="F944" t="s">
        <v>3738</v>
      </c>
      <c r="H944">
        <v>57.666565800000001</v>
      </c>
      <c r="I944">
        <v>-131.8716206</v>
      </c>
      <c r="J944" s="1" t="str">
        <f t="shared" si="58"/>
        <v>Fluid (stream)</v>
      </c>
      <c r="K944" s="1" t="str">
        <f t="shared" si="59"/>
        <v>Untreated Water</v>
      </c>
      <c r="O944">
        <v>2.5000000000000001E-2</v>
      </c>
      <c r="P944">
        <v>20</v>
      </c>
      <c r="Q944">
        <v>7.4</v>
      </c>
    </row>
    <row r="945" spans="1:17" hidden="1" x14ac:dyDescent="0.3">
      <c r="A945" t="s">
        <v>3739</v>
      </c>
      <c r="B945" t="s">
        <v>3740</v>
      </c>
      <c r="C945" s="1" t="str">
        <f t="shared" si="56"/>
        <v>12:0008</v>
      </c>
      <c r="D945" s="1" t="str">
        <f t="shared" si="57"/>
        <v>12:0030</v>
      </c>
      <c r="E945" t="s">
        <v>3741</v>
      </c>
      <c r="F945" t="s">
        <v>3742</v>
      </c>
      <c r="H945">
        <v>57.693540599999999</v>
      </c>
      <c r="I945">
        <v>-131.8274098</v>
      </c>
      <c r="J945" s="1" t="str">
        <f t="shared" si="58"/>
        <v>Fluid (stream)</v>
      </c>
      <c r="K945" s="1" t="str">
        <f t="shared" si="59"/>
        <v>Untreated Water</v>
      </c>
      <c r="O945">
        <v>7.0000000000000007E-2</v>
      </c>
      <c r="P945">
        <v>20</v>
      </c>
      <c r="Q945">
        <v>7.3</v>
      </c>
    </row>
    <row r="946" spans="1:17" hidden="1" x14ac:dyDescent="0.3">
      <c r="A946" t="s">
        <v>3743</v>
      </c>
      <c r="B946" t="s">
        <v>3744</v>
      </c>
      <c r="C946" s="1" t="str">
        <f t="shared" si="56"/>
        <v>12:0008</v>
      </c>
      <c r="D946" s="1" t="str">
        <f t="shared" si="57"/>
        <v>12:0030</v>
      </c>
      <c r="E946" t="s">
        <v>3745</v>
      </c>
      <c r="F946" t="s">
        <v>3746</v>
      </c>
      <c r="H946">
        <v>57.691840499999998</v>
      </c>
      <c r="I946">
        <v>-131.7881247</v>
      </c>
      <c r="J946" s="1" t="str">
        <f t="shared" si="58"/>
        <v>Fluid (stream)</v>
      </c>
      <c r="K946" s="1" t="str">
        <f t="shared" si="59"/>
        <v>Untreated Water</v>
      </c>
      <c r="O946">
        <v>0.08</v>
      </c>
      <c r="P946">
        <v>20</v>
      </c>
      <c r="Q946">
        <v>7.4</v>
      </c>
    </row>
    <row r="947" spans="1:17" hidden="1" x14ac:dyDescent="0.3">
      <c r="A947" t="s">
        <v>3747</v>
      </c>
      <c r="B947" t="s">
        <v>3748</v>
      </c>
      <c r="C947" s="1" t="str">
        <f t="shared" si="56"/>
        <v>12:0008</v>
      </c>
      <c r="D947" s="1" t="str">
        <f t="shared" si="57"/>
        <v>12:0030</v>
      </c>
      <c r="E947" t="s">
        <v>3749</v>
      </c>
      <c r="F947" t="s">
        <v>3750</v>
      </c>
      <c r="H947">
        <v>57.671754</v>
      </c>
      <c r="I947">
        <v>-131.64351790000001</v>
      </c>
      <c r="J947" s="1" t="str">
        <f t="shared" si="58"/>
        <v>Fluid (stream)</v>
      </c>
      <c r="K947" s="1" t="str">
        <f t="shared" si="59"/>
        <v>Untreated Water</v>
      </c>
      <c r="O947">
        <v>0.5</v>
      </c>
      <c r="P947">
        <v>60</v>
      </c>
      <c r="Q947">
        <v>7.4</v>
      </c>
    </row>
    <row r="948" spans="1:17" hidden="1" x14ac:dyDescent="0.3">
      <c r="A948" t="s">
        <v>3751</v>
      </c>
      <c r="B948" t="s">
        <v>3752</v>
      </c>
      <c r="C948" s="1" t="str">
        <f t="shared" si="56"/>
        <v>12:0008</v>
      </c>
      <c r="D948" s="1" t="str">
        <f t="shared" si="57"/>
        <v>12:0030</v>
      </c>
      <c r="E948" t="s">
        <v>3753</v>
      </c>
      <c r="F948" t="s">
        <v>3754</v>
      </c>
      <c r="H948">
        <v>57.708192099999998</v>
      </c>
      <c r="I948">
        <v>-131.65517600000001</v>
      </c>
      <c r="J948" s="1" t="str">
        <f t="shared" si="58"/>
        <v>Fluid (stream)</v>
      </c>
      <c r="K948" s="1" t="str">
        <f t="shared" si="59"/>
        <v>Untreated Water</v>
      </c>
      <c r="O948">
        <v>2.5000000000000001E-2</v>
      </c>
      <c r="P948">
        <v>70</v>
      </c>
      <c r="Q948">
        <v>8</v>
      </c>
    </row>
    <row r="949" spans="1:17" hidden="1" x14ac:dyDescent="0.3">
      <c r="A949" t="s">
        <v>3755</v>
      </c>
      <c r="B949" t="s">
        <v>3756</v>
      </c>
      <c r="C949" s="1" t="str">
        <f t="shared" si="56"/>
        <v>12:0008</v>
      </c>
      <c r="D949" s="1" t="str">
        <f t="shared" si="57"/>
        <v>12:0030</v>
      </c>
      <c r="E949" t="s">
        <v>3757</v>
      </c>
      <c r="F949" t="s">
        <v>3758</v>
      </c>
      <c r="H949">
        <v>57.730145800000003</v>
      </c>
      <c r="I949">
        <v>-131.6275114</v>
      </c>
      <c r="J949" s="1" t="str">
        <f t="shared" si="58"/>
        <v>Fluid (stream)</v>
      </c>
      <c r="K949" s="1" t="str">
        <f t="shared" si="59"/>
        <v>Untreated Water</v>
      </c>
      <c r="O949">
        <v>2.5000000000000001E-2</v>
      </c>
      <c r="P949">
        <v>80</v>
      </c>
      <c r="Q949">
        <v>7.8</v>
      </c>
    </row>
    <row r="950" spans="1:17" hidden="1" x14ac:dyDescent="0.3">
      <c r="A950" t="s">
        <v>3759</v>
      </c>
      <c r="B950" t="s">
        <v>3760</v>
      </c>
      <c r="C950" s="1" t="str">
        <f t="shared" si="56"/>
        <v>12:0008</v>
      </c>
      <c r="D950" s="1" t="str">
        <f t="shared" si="57"/>
        <v>12:0030</v>
      </c>
      <c r="E950" t="s">
        <v>3761</v>
      </c>
      <c r="F950" t="s">
        <v>3762</v>
      </c>
      <c r="H950">
        <v>57.743089400000002</v>
      </c>
      <c r="I950">
        <v>-131.8508794</v>
      </c>
      <c r="J950" s="1" t="str">
        <f t="shared" si="58"/>
        <v>Fluid (stream)</v>
      </c>
      <c r="K950" s="1" t="str">
        <f t="shared" si="59"/>
        <v>Untreated Water</v>
      </c>
      <c r="O950">
        <v>7.0000000000000007E-2</v>
      </c>
      <c r="P950">
        <v>30</v>
      </c>
      <c r="Q950">
        <v>7.3</v>
      </c>
    </row>
    <row r="951" spans="1:17" hidden="1" x14ac:dyDescent="0.3">
      <c r="A951" t="s">
        <v>3763</v>
      </c>
      <c r="B951" t="s">
        <v>3764</v>
      </c>
      <c r="C951" s="1" t="str">
        <f t="shared" si="56"/>
        <v>12:0008</v>
      </c>
      <c r="D951" s="1" t="str">
        <f t="shared" si="57"/>
        <v>12:0030</v>
      </c>
      <c r="E951" t="s">
        <v>3765</v>
      </c>
      <c r="F951" t="s">
        <v>3766</v>
      </c>
      <c r="H951">
        <v>57.748476199999999</v>
      </c>
      <c r="I951">
        <v>-131.6314735</v>
      </c>
      <c r="J951" s="1" t="str">
        <f t="shared" si="58"/>
        <v>Fluid (stream)</v>
      </c>
      <c r="K951" s="1" t="str">
        <f t="shared" si="59"/>
        <v>Untreated Water</v>
      </c>
      <c r="O951">
        <v>2.5000000000000001E-2</v>
      </c>
      <c r="P951">
        <v>80</v>
      </c>
      <c r="Q951">
        <v>7.5</v>
      </c>
    </row>
    <row r="952" spans="1:17" hidden="1" x14ac:dyDescent="0.3">
      <c r="A952" t="s">
        <v>3767</v>
      </c>
      <c r="B952" t="s">
        <v>3768</v>
      </c>
      <c r="C952" s="1" t="str">
        <f t="shared" si="56"/>
        <v>12:0008</v>
      </c>
      <c r="D952" s="1" t="str">
        <f t="shared" si="57"/>
        <v>12:0030</v>
      </c>
      <c r="E952" t="s">
        <v>3769</v>
      </c>
      <c r="F952" t="s">
        <v>3770</v>
      </c>
      <c r="H952">
        <v>57.747287200000002</v>
      </c>
      <c r="I952">
        <v>-131.84041780000001</v>
      </c>
      <c r="J952" s="1" t="str">
        <f t="shared" si="58"/>
        <v>Fluid (stream)</v>
      </c>
      <c r="K952" s="1" t="str">
        <f t="shared" si="59"/>
        <v>Untreated Water</v>
      </c>
      <c r="O952">
        <v>2.5000000000000001E-2</v>
      </c>
      <c r="P952">
        <v>30</v>
      </c>
      <c r="Q952">
        <v>7.4</v>
      </c>
    </row>
    <row r="953" spans="1:17" hidden="1" x14ac:dyDescent="0.3">
      <c r="A953" t="s">
        <v>3771</v>
      </c>
      <c r="B953" t="s">
        <v>3772</v>
      </c>
      <c r="C953" s="1" t="str">
        <f t="shared" si="56"/>
        <v>12:0008</v>
      </c>
      <c r="D953" s="1" t="str">
        <f t="shared" si="57"/>
        <v>12:0030</v>
      </c>
      <c r="E953" t="s">
        <v>3773</v>
      </c>
      <c r="F953" t="s">
        <v>3774</v>
      </c>
      <c r="H953">
        <v>57.723845400000002</v>
      </c>
      <c r="I953">
        <v>-131.81401059999999</v>
      </c>
      <c r="J953" s="1" t="str">
        <f t="shared" si="58"/>
        <v>Fluid (stream)</v>
      </c>
      <c r="K953" s="1" t="str">
        <f t="shared" si="59"/>
        <v>Untreated Water</v>
      </c>
      <c r="O953">
        <v>2.5000000000000001E-2</v>
      </c>
      <c r="P953">
        <v>40</v>
      </c>
      <c r="Q953">
        <v>7.7</v>
      </c>
    </row>
    <row r="954" spans="1:17" hidden="1" x14ac:dyDescent="0.3">
      <c r="A954" t="s">
        <v>3775</v>
      </c>
      <c r="B954" t="s">
        <v>3776</v>
      </c>
      <c r="C954" s="1" t="str">
        <f t="shared" si="56"/>
        <v>12:0008</v>
      </c>
      <c r="D954" s="1" t="str">
        <f t="shared" si="57"/>
        <v>12:0030</v>
      </c>
      <c r="E954" t="s">
        <v>3777</v>
      </c>
      <c r="F954" t="s">
        <v>3778</v>
      </c>
      <c r="H954">
        <v>57.720625800000001</v>
      </c>
      <c r="I954">
        <v>-131.7729138</v>
      </c>
      <c r="J954" s="1" t="str">
        <f t="shared" si="58"/>
        <v>Fluid (stream)</v>
      </c>
      <c r="K954" s="1" t="str">
        <f t="shared" si="59"/>
        <v>Untreated Water</v>
      </c>
      <c r="O954">
        <v>0.12</v>
      </c>
      <c r="P954">
        <v>30</v>
      </c>
      <c r="Q954">
        <v>7.7</v>
      </c>
    </row>
    <row r="955" spans="1:17" hidden="1" x14ac:dyDescent="0.3">
      <c r="A955" t="s">
        <v>3779</v>
      </c>
      <c r="B955" t="s">
        <v>3780</v>
      </c>
      <c r="C955" s="1" t="str">
        <f t="shared" si="56"/>
        <v>12:0008</v>
      </c>
      <c r="D955" s="1" t="str">
        <f t="shared" si="57"/>
        <v>12:0030</v>
      </c>
      <c r="E955" t="s">
        <v>3777</v>
      </c>
      <c r="F955" t="s">
        <v>3781</v>
      </c>
      <c r="H955">
        <v>57.720625800000001</v>
      </c>
      <c r="I955">
        <v>-131.7729138</v>
      </c>
      <c r="J955" s="1" t="str">
        <f t="shared" si="58"/>
        <v>Fluid (stream)</v>
      </c>
      <c r="K955" s="1" t="str">
        <f t="shared" si="59"/>
        <v>Untreated Water</v>
      </c>
      <c r="O955">
        <v>0.1</v>
      </c>
      <c r="P955">
        <v>30</v>
      </c>
      <c r="Q955">
        <v>7.6</v>
      </c>
    </row>
    <row r="956" spans="1:17" hidden="1" x14ac:dyDescent="0.3">
      <c r="A956" t="s">
        <v>3782</v>
      </c>
      <c r="B956" t="s">
        <v>3783</v>
      </c>
      <c r="C956" s="1" t="str">
        <f t="shared" ref="C956:C1019" si="60">HYPERLINK("http://geochem.nrcan.gc.ca/cdogs/content/bdl/bdl120008_e.htm", "12:0008")</f>
        <v>12:0008</v>
      </c>
      <c r="D956" s="1" t="str">
        <f t="shared" ref="D956:D1019" si="61">HYPERLINK("http://geochem.nrcan.gc.ca/cdogs/content/svy/svy120030_e.htm", "12:0030")</f>
        <v>12:0030</v>
      </c>
      <c r="E956" t="s">
        <v>3784</v>
      </c>
      <c r="F956" t="s">
        <v>3785</v>
      </c>
      <c r="H956">
        <v>57.765891600000003</v>
      </c>
      <c r="I956">
        <v>-131.7410194</v>
      </c>
      <c r="J956" s="1" t="str">
        <f t="shared" si="58"/>
        <v>Fluid (stream)</v>
      </c>
      <c r="K956" s="1" t="str">
        <f t="shared" si="59"/>
        <v>Untreated Water</v>
      </c>
      <c r="O956">
        <v>2.5000000000000001E-2</v>
      </c>
      <c r="P956">
        <v>40</v>
      </c>
      <c r="Q956">
        <v>7.8</v>
      </c>
    </row>
    <row r="957" spans="1:17" hidden="1" x14ac:dyDescent="0.3">
      <c r="A957" t="s">
        <v>3786</v>
      </c>
      <c r="B957" t="s">
        <v>3787</v>
      </c>
      <c r="C957" s="1" t="str">
        <f t="shared" si="60"/>
        <v>12:0008</v>
      </c>
      <c r="D957" s="1" t="str">
        <f t="shared" si="61"/>
        <v>12:0030</v>
      </c>
      <c r="E957" t="s">
        <v>3788</v>
      </c>
      <c r="F957" t="s">
        <v>3789</v>
      </c>
      <c r="H957">
        <v>57.793688600000003</v>
      </c>
      <c r="I957">
        <v>-131.74921119999999</v>
      </c>
      <c r="J957" s="1" t="str">
        <f t="shared" si="58"/>
        <v>Fluid (stream)</v>
      </c>
      <c r="K957" s="1" t="str">
        <f t="shared" si="59"/>
        <v>Untreated Water</v>
      </c>
      <c r="O957">
        <v>0.09</v>
      </c>
      <c r="P957">
        <v>80</v>
      </c>
      <c r="Q957">
        <v>7.3</v>
      </c>
    </row>
    <row r="958" spans="1:17" hidden="1" x14ac:dyDescent="0.3">
      <c r="A958" t="s">
        <v>3790</v>
      </c>
      <c r="B958" t="s">
        <v>3791</v>
      </c>
      <c r="C958" s="1" t="str">
        <f t="shared" si="60"/>
        <v>12:0008</v>
      </c>
      <c r="D958" s="1" t="str">
        <f t="shared" si="61"/>
        <v>12:0030</v>
      </c>
      <c r="E958" t="s">
        <v>3792</v>
      </c>
      <c r="F958" t="s">
        <v>3793</v>
      </c>
      <c r="H958">
        <v>57.781945399999998</v>
      </c>
      <c r="I958">
        <v>-131.64333830000001</v>
      </c>
      <c r="J958" s="1" t="str">
        <f t="shared" si="58"/>
        <v>Fluid (stream)</v>
      </c>
      <c r="K958" s="1" t="str">
        <f t="shared" si="59"/>
        <v>Untreated Water</v>
      </c>
      <c r="O958">
        <v>2.5000000000000001E-2</v>
      </c>
      <c r="P958">
        <v>50</v>
      </c>
      <c r="Q958">
        <v>7.7</v>
      </c>
    </row>
    <row r="959" spans="1:17" hidden="1" x14ac:dyDescent="0.3">
      <c r="A959" t="s">
        <v>3794</v>
      </c>
      <c r="B959" t="s">
        <v>3795</v>
      </c>
      <c r="C959" s="1" t="str">
        <f t="shared" si="60"/>
        <v>12:0008</v>
      </c>
      <c r="D959" s="1" t="str">
        <f t="shared" si="61"/>
        <v>12:0030</v>
      </c>
      <c r="E959" t="s">
        <v>3792</v>
      </c>
      <c r="F959" t="s">
        <v>3796</v>
      </c>
      <c r="H959">
        <v>57.781945399999998</v>
      </c>
      <c r="I959">
        <v>-131.64333830000001</v>
      </c>
      <c r="J959" s="1" t="str">
        <f t="shared" si="58"/>
        <v>Fluid (stream)</v>
      </c>
      <c r="K959" s="1" t="str">
        <f t="shared" si="59"/>
        <v>Untreated Water</v>
      </c>
      <c r="O959">
        <v>2.5000000000000001E-2</v>
      </c>
      <c r="P959">
        <v>40</v>
      </c>
      <c r="Q959">
        <v>7.7</v>
      </c>
    </row>
    <row r="960" spans="1:17" hidden="1" x14ac:dyDescent="0.3">
      <c r="A960" t="s">
        <v>3797</v>
      </c>
      <c r="B960" t="s">
        <v>3798</v>
      </c>
      <c r="C960" s="1" t="str">
        <f t="shared" si="60"/>
        <v>12:0008</v>
      </c>
      <c r="D960" s="1" t="str">
        <f t="shared" si="61"/>
        <v>12:0030</v>
      </c>
      <c r="E960" t="s">
        <v>3799</v>
      </c>
      <c r="F960" t="s">
        <v>3800</v>
      </c>
      <c r="H960">
        <v>57.753618099999997</v>
      </c>
      <c r="I960">
        <v>-131.71879319999999</v>
      </c>
      <c r="J960" s="1" t="str">
        <f t="shared" si="58"/>
        <v>Fluid (stream)</v>
      </c>
      <c r="K960" s="1" t="str">
        <f t="shared" si="59"/>
        <v>Untreated Water</v>
      </c>
      <c r="O960">
        <v>2.5000000000000001E-2</v>
      </c>
      <c r="P960">
        <v>30</v>
      </c>
      <c r="Q960">
        <v>7.2</v>
      </c>
    </row>
    <row r="961" spans="1:17" hidden="1" x14ac:dyDescent="0.3">
      <c r="A961" t="s">
        <v>3801</v>
      </c>
      <c r="B961" t="s">
        <v>3802</v>
      </c>
      <c r="C961" s="1" t="str">
        <f t="shared" si="60"/>
        <v>12:0008</v>
      </c>
      <c r="D961" s="1" t="str">
        <f t="shared" si="61"/>
        <v>12:0030</v>
      </c>
      <c r="E961" t="s">
        <v>3803</v>
      </c>
      <c r="F961" t="s">
        <v>3804</v>
      </c>
      <c r="H961">
        <v>57.789822399999998</v>
      </c>
      <c r="I961">
        <v>-131.78313009999999</v>
      </c>
      <c r="J961" s="1" t="str">
        <f t="shared" si="58"/>
        <v>Fluid (stream)</v>
      </c>
      <c r="K961" s="1" t="str">
        <f t="shared" si="59"/>
        <v>Untreated Water</v>
      </c>
      <c r="O961">
        <v>0.24</v>
      </c>
      <c r="P961">
        <v>40</v>
      </c>
      <c r="Q961">
        <v>7.3</v>
      </c>
    </row>
    <row r="962" spans="1:17" hidden="1" x14ac:dyDescent="0.3">
      <c r="A962" t="s">
        <v>3805</v>
      </c>
      <c r="B962" t="s">
        <v>3806</v>
      </c>
      <c r="C962" s="1" t="str">
        <f t="shared" si="60"/>
        <v>12:0008</v>
      </c>
      <c r="D962" s="1" t="str">
        <f t="shared" si="61"/>
        <v>12:0030</v>
      </c>
      <c r="E962" t="s">
        <v>3807</v>
      </c>
      <c r="F962" t="s">
        <v>3808</v>
      </c>
      <c r="H962">
        <v>57.777041199999999</v>
      </c>
      <c r="I962">
        <v>-131.77463080000001</v>
      </c>
      <c r="J962" s="1" t="str">
        <f t="shared" ref="J962:J1025" si="62">HYPERLINK("http://geochem.nrcan.gc.ca/cdogs/content/kwd/kwd020018_e.htm", "Fluid (stream)")</f>
        <v>Fluid (stream)</v>
      </c>
      <c r="K962" s="1" t="str">
        <f t="shared" ref="K962:K1025" si="63">HYPERLINK("http://geochem.nrcan.gc.ca/cdogs/content/kwd/kwd080007_e.htm", "Untreated Water")</f>
        <v>Untreated Water</v>
      </c>
      <c r="O962">
        <v>0.83</v>
      </c>
      <c r="P962">
        <v>80</v>
      </c>
      <c r="Q962">
        <v>7.6</v>
      </c>
    </row>
    <row r="963" spans="1:17" hidden="1" x14ac:dyDescent="0.3">
      <c r="A963" t="s">
        <v>3809</v>
      </c>
      <c r="B963" t="s">
        <v>3810</v>
      </c>
      <c r="C963" s="1" t="str">
        <f t="shared" si="60"/>
        <v>12:0008</v>
      </c>
      <c r="D963" s="1" t="str">
        <f t="shared" si="61"/>
        <v>12:0030</v>
      </c>
      <c r="E963" t="s">
        <v>3811</v>
      </c>
      <c r="F963" t="s">
        <v>3812</v>
      </c>
      <c r="H963">
        <v>57.761853899999998</v>
      </c>
      <c r="I963">
        <v>-131.77094869999999</v>
      </c>
      <c r="J963" s="1" t="str">
        <f t="shared" si="62"/>
        <v>Fluid (stream)</v>
      </c>
      <c r="K963" s="1" t="str">
        <f t="shared" si="63"/>
        <v>Untreated Water</v>
      </c>
      <c r="O963">
        <v>0.15</v>
      </c>
      <c r="P963">
        <v>40</v>
      </c>
      <c r="Q963">
        <v>7.5</v>
      </c>
    </row>
    <row r="964" spans="1:17" hidden="1" x14ac:dyDescent="0.3">
      <c r="A964" t="s">
        <v>3813</v>
      </c>
      <c r="B964" t="s">
        <v>3814</v>
      </c>
      <c r="C964" s="1" t="str">
        <f t="shared" si="60"/>
        <v>12:0008</v>
      </c>
      <c r="D964" s="1" t="str">
        <f t="shared" si="61"/>
        <v>12:0030</v>
      </c>
      <c r="E964" t="s">
        <v>3815</v>
      </c>
      <c r="F964" t="s">
        <v>3816</v>
      </c>
      <c r="H964">
        <v>57.733256900000001</v>
      </c>
      <c r="I964">
        <v>-131.6343555</v>
      </c>
      <c r="J964" s="1" t="str">
        <f t="shared" si="62"/>
        <v>Fluid (stream)</v>
      </c>
      <c r="K964" s="1" t="str">
        <f t="shared" si="63"/>
        <v>Untreated Water</v>
      </c>
      <c r="O964">
        <v>2.5000000000000001E-2</v>
      </c>
      <c r="P964">
        <v>70</v>
      </c>
      <c r="Q964">
        <v>7.7</v>
      </c>
    </row>
    <row r="965" spans="1:17" hidden="1" x14ac:dyDescent="0.3">
      <c r="A965" t="s">
        <v>3817</v>
      </c>
      <c r="B965" t="s">
        <v>3818</v>
      </c>
      <c r="C965" s="1" t="str">
        <f t="shared" si="60"/>
        <v>12:0008</v>
      </c>
      <c r="D965" s="1" t="str">
        <f t="shared" si="61"/>
        <v>12:0030</v>
      </c>
      <c r="E965" t="s">
        <v>3819</v>
      </c>
      <c r="F965" t="s">
        <v>3820</v>
      </c>
      <c r="H965">
        <v>57.568541199999999</v>
      </c>
      <c r="I965">
        <v>-131.71535249999999</v>
      </c>
      <c r="J965" s="1" t="str">
        <f t="shared" si="62"/>
        <v>Fluid (stream)</v>
      </c>
      <c r="K965" s="1" t="str">
        <f t="shared" si="63"/>
        <v>Untreated Water</v>
      </c>
      <c r="O965">
        <v>2</v>
      </c>
      <c r="P965">
        <v>140</v>
      </c>
      <c r="Q965">
        <v>7.8</v>
      </c>
    </row>
    <row r="966" spans="1:17" hidden="1" x14ac:dyDescent="0.3">
      <c r="A966" t="s">
        <v>3821</v>
      </c>
      <c r="B966" t="s">
        <v>3822</v>
      </c>
      <c r="C966" s="1" t="str">
        <f t="shared" si="60"/>
        <v>12:0008</v>
      </c>
      <c r="D966" s="1" t="str">
        <f t="shared" si="61"/>
        <v>12:0030</v>
      </c>
      <c r="E966" t="s">
        <v>3823</v>
      </c>
      <c r="F966" t="s">
        <v>3824</v>
      </c>
      <c r="H966">
        <v>57.472115600000002</v>
      </c>
      <c r="I966">
        <v>-131.7500115</v>
      </c>
      <c r="J966" s="1" t="str">
        <f t="shared" si="62"/>
        <v>Fluid (stream)</v>
      </c>
      <c r="K966" s="1" t="str">
        <f t="shared" si="63"/>
        <v>Untreated Water</v>
      </c>
      <c r="O966">
        <v>0.1</v>
      </c>
      <c r="P966">
        <v>30</v>
      </c>
      <c r="Q966">
        <v>7.1</v>
      </c>
    </row>
    <row r="967" spans="1:17" hidden="1" x14ac:dyDescent="0.3">
      <c r="A967" t="s">
        <v>3825</v>
      </c>
      <c r="B967" t="s">
        <v>3826</v>
      </c>
      <c r="C967" s="1" t="str">
        <f t="shared" si="60"/>
        <v>12:0008</v>
      </c>
      <c r="D967" s="1" t="str">
        <f t="shared" si="61"/>
        <v>12:0030</v>
      </c>
      <c r="E967" t="s">
        <v>3827</v>
      </c>
      <c r="F967" t="s">
        <v>3828</v>
      </c>
      <c r="H967">
        <v>57.447990799999999</v>
      </c>
      <c r="I967">
        <v>-131.6855219</v>
      </c>
      <c r="J967" s="1" t="str">
        <f t="shared" si="62"/>
        <v>Fluid (stream)</v>
      </c>
      <c r="K967" s="1" t="str">
        <f t="shared" si="63"/>
        <v>Untreated Water</v>
      </c>
      <c r="O967">
        <v>0.06</v>
      </c>
      <c r="P967">
        <v>30</v>
      </c>
      <c r="Q967">
        <v>7</v>
      </c>
    </row>
    <row r="968" spans="1:17" hidden="1" x14ac:dyDescent="0.3">
      <c r="A968" t="s">
        <v>3829</v>
      </c>
      <c r="B968" t="s">
        <v>3830</v>
      </c>
      <c r="C968" s="1" t="str">
        <f t="shared" si="60"/>
        <v>12:0008</v>
      </c>
      <c r="D968" s="1" t="str">
        <f t="shared" si="61"/>
        <v>12:0030</v>
      </c>
      <c r="E968" t="s">
        <v>3831</v>
      </c>
      <c r="F968" t="s">
        <v>3832</v>
      </c>
      <c r="H968">
        <v>57.4434045</v>
      </c>
      <c r="I968">
        <v>-131.68776969999999</v>
      </c>
      <c r="J968" s="1" t="str">
        <f t="shared" si="62"/>
        <v>Fluid (stream)</v>
      </c>
      <c r="K968" s="1" t="str">
        <f t="shared" si="63"/>
        <v>Untreated Water</v>
      </c>
      <c r="O968">
        <v>0.26</v>
      </c>
      <c r="P968">
        <v>30</v>
      </c>
      <c r="Q968">
        <v>7</v>
      </c>
    </row>
    <row r="969" spans="1:17" hidden="1" x14ac:dyDescent="0.3">
      <c r="A969" t="s">
        <v>3833</v>
      </c>
      <c r="B969" t="s">
        <v>3834</v>
      </c>
      <c r="C969" s="1" t="str">
        <f t="shared" si="60"/>
        <v>12:0008</v>
      </c>
      <c r="D969" s="1" t="str">
        <f t="shared" si="61"/>
        <v>12:0030</v>
      </c>
      <c r="E969" t="s">
        <v>3835</v>
      </c>
      <c r="F969" t="s">
        <v>3836</v>
      </c>
      <c r="H969">
        <v>57.448930699999998</v>
      </c>
      <c r="I969">
        <v>-131.7200824</v>
      </c>
      <c r="J969" s="1" t="str">
        <f t="shared" si="62"/>
        <v>Fluid (stream)</v>
      </c>
      <c r="K969" s="1" t="str">
        <f t="shared" si="63"/>
        <v>Untreated Water</v>
      </c>
      <c r="O969">
        <v>2.5000000000000001E-2</v>
      </c>
      <c r="P969">
        <v>20</v>
      </c>
      <c r="Q969">
        <v>7</v>
      </c>
    </row>
    <row r="970" spans="1:17" hidden="1" x14ac:dyDescent="0.3">
      <c r="A970" t="s">
        <v>3837</v>
      </c>
      <c r="B970" t="s">
        <v>3838</v>
      </c>
      <c r="C970" s="1" t="str">
        <f t="shared" si="60"/>
        <v>12:0008</v>
      </c>
      <c r="D970" s="1" t="str">
        <f t="shared" si="61"/>
        <v>12:0030</v>
      </c>
      <c r="E970" t="s">
        <v>3839</v>
      </c>
      <c r="F970" t="s">
        <v>3840</v>
      </c>
      <c r="H970">
        <v>57.4648884</v>
      </c>
      <c r="I970">
        <v>-131.75255469999999</v>
      </c>
      <c r="J970" s="1" t="str">
        <f t="shared" si="62"/>
        <v>Fluid (stream)</v>
      </c>
      <c r="K970" s="1" t="str">
        <f t="shared" si="63"/>
        <v>Untreated Water</v>
      </c>
      <c r="O970">
        <v>0.14000000000000001</v>
      </c>
      <c r="P970">
        <v>20</v>
      </c>
      <c r="Q970">
        <v>7</v>
      </c>
    </row>
    <row r="971" spans="1:17" hidden="1" x14ac:dyDescent="0.3">
      <c r="A971" t="s">
        <v>3841</v>
      </c>
      <c r="B971" t="s">
        <v>3842</v>
      </c>
      <c r="C971" s="1" t="str">
        <f t="shared" si="60"/>
        <v>12:0008</v>
      </c>
      <c r="D971" s="1" t="str">
        <f t="shared" si="61"/>
        <v>12:0030</v>
      </c>
      <c r="E971" t="s">
        <v>3843</v>
      </c>
      <c r="F971" t="s">
        <v>3844</v>
      </c>
      <c r="H971">
        <v>57.4533159</v>
      </c>
      <c r="I971">
        <v>-131.7651578</v>
      </c>
      <c r="J971" s="1" t="str">
        <f t="shared" si="62"/>
        <v>Fluid (stream)</v>
      </c>
      <c r="K971" s="1" t="str">
        <f t="shared" si="63"/>
        <v>Untreated Water</v>
      </c>
      <c r="O971">
        <v>2.5000000000000001E-2</v>
      </c>
      <c r="P971">
        <v>30</v>
      </c>
      <c r="Q971">
        <v>7.4</v>
      </c>
    </row>
    <row r="972" spans="1:17" hidden="1" x14ac:dyDescent="0.3">
      <c r="A972" t="s">
        <v>3845</v>
      </c>
      <c r="B972" t="s">
        <v>3846</v>
      </c>
      <c r="C972" s="1" t="str">
        <f t="shared" si="60"/>
        <v>12:0008</v>
      </c>
      <c r="D972" s="1" t="str">
        <f t="shared" si="61"/>
        <v>12:0030</v>
      </c>
      <c r="E972" t="s">
        <v>3847</v>
      </c>
      <c r="F972" t="s">
        <v>3848</v>
      </c>
      <c r="H972">
        <v>57.453741700000002</v>
      </c>
      <c r="I972">
        <v>-131.78868270000001</v>
      </c>
      <c r="J972" s="1" t="str">
        <f t="shared" si="62"/>
        <v>Fluid (stream)</v>
      </c>
      <c r="K972" s="1" t="str">
        <f t="shared" si="63"/>
        <v>Untreated Water</v>
      </c>
      <c r="O972">
        <v>0.2</v>
      </c>
      <c r="P972">
        <v>40</v>
      </c>
      <c r="Q972">
        <v>6.4</v>
      </c>
    </row>
    <row r="973" spans="1:17" hidden="1" x14ac:dyDescent="0.3">
      <c r="A973" t="s">
        <v>3849</v>
      </c>
      <c r="B973" t="s">
        <v>3850</v>
      </c>
      <c r="C973" s="1" t="str">
        <f t="shared" si="60"/>
        <v>12:0008</v>
      </c>
      <c r="D973" s="1" t="str">
        <f t="shared" si="61"/>
        <v>12:0030</v>
      </c>
      <c r="E973" t="s">
        <v>3851</v>
      </c>
      <c r="F973" t="s">
        <v>3852</v>
      </c>
      <c r="H973">
        <v>57.445338300000003</v>
      </c>
      <c r="I973">
        <v>-131.7854433</v>
      </c>
      <c r="J973" s="1" t="str">
        <f t="shared" si="62"/>
        <v>Fluid (stream)</v>
      </c>
      <c r="K973" s="1" t="str">
        <f t="shared" si="63"/>
        <v>Untreated Water</v>
      </c>
      <c r="O973">
        <v>0.71</v>
      </c>
      <c r="P973">
        <v>190</v>
      </c>
      <c r="Q973">
        <v>6.5</v>
      </c>
    </row>
    <row r="974" spans="1:17" hidden="1" x14ac:dyDescent="0.3">
      <c r="A974" t="s">
        <v>3853</v>
      </c>
      <c r="B974" t="s">
        <v>3854</v>
      </c>
      <c r="C974" s="1" t="str">
        <f t="shared" si="60"/>
        <v>12:0008</v>
      </c>
      <c r="D974" s="1" t="str">
        <f t="shared" si="61"/>
        <v>12:0030</v>
      </c>
      <c r="E974" t="s">
        <v>3855</v>
      </c>
      <c r="F974" t="s">
        <v>3856</v>
      </c>
      <c r="H974">
        <v>57.434764399999999</v>
      </c>
      <c r="I974">
        <v>-131.78729039999999</v>
      </c>
      <c r="J974" s="1" t="str">
        <f t="shared" si="62"/>
        <v>Fluid (stream)</v>
      </c>
      <c r="K974" s="1" t="str">
        <f t="shared" si="63"/>
        <v>Untreated Water</v>
      </c>
      <c r="O974">
        <v>0.36</v>
      </c>
      <c r="P974">
        <v>90</v>
      </c>
      <c r="Q974">
        <v>6.3</v>
      </c>
    </row>
    <row r="975" spans="1:17" hidden="1" x14ac:dyDescent="0.3">
      <c r="A975" t="s">
        <v>3857</v>
      </c>
      <c r="B975" t="s">
        <v>3858</v>
      </c>
      <c r="C975" s="1" t="str">
        <f t="shared" si="60"/>
        <v>12:0008</v>
      </c>
      <c r="D975" s="1" t="str">
        <f t="shared" si="61"/>
        <v>12:0030</v>
      </c>
      <c r="E975" t="s">
        <v>3859</v>
      </c>
      <c r="F975" t="s">
        <v>3860</v>
      </c>
      <c r="H975">
        <v>57.424024299999999</v>
      </c>
      <c r="I975">
        <v>-131.79177279999999</v>
      </c>
      <c r="J975" s="1" t="str">
        <f t="shared" si="62"/>
        <v>Fluid (stream)</v>
      </c>
      <c r="K975" s="1" t="str">
        <f t="shared" si="63"/>
        <v>Untreated Water</v>
      </c>
      <c r="O975">
        <v>0.28999999999999998</v>
      </c>
      <c r="P975">
        <v>30</v>
      </c>
      <c r="Q975">
        <v>7.1</v>
      </c>
    </row>
    <row r="976" spans="1:17" hidden="1" x14ac:dyDescent="0.3">
      <c r="A976" t="s">
        <v>3861</v>
      </c>
      <c r="B976" t="s">
        <v>3862</v>
      </c>
      <c r="C976" s="1" t="str">
        <f t="shared" si="60"/>
        <v>12:0008</v>
      </c>
      <c r="D976" s="1" t="str">
        <f t="shared" si="61"/>
        <v>12:0030</v>
      </c>
      <c r="E976" t="s">
        <v>3863</v>
      </c>
      <c r="F976" t="s">
        <v>3864</v>
      </c>
      <c r="H976">
        <v>57.896051300000003</v>
      </c>
      <c r="I976">
        <v>-131.8358217</v>
      </c>
      <c r="J976" s="1" t="str">
        <f t="shared" si="62"/>
        <v>Fluid (stream)</v>
      </c>
      <c r="K976" s="1" t="str">
        <f t="shared" si="63"/>
        <v>Untreated Water</v>
      </c>
      <c r="O976">
        <v>2.5000000000000001E-2</v>
      </c>
      <c r="P976">
        <v>40</v>
      </c>
      <c r="Q976">
        <v>7.6</v>
      </c>
    </row>
    <row r="977" spans="1:17" hidden="1" x14ac:dyDescent="0.3">
      <c r="A977" t="s">
        <v>3865</v>
      </c>
      <c r="B977" t="s">
        <v>3866</v>
      </c>
      <c r="C977" s="1" t="str">
        <f t="shared" si="60"/>
        <v>12:0008</v>
      </c>
      <c r="D977" s="1" t="str">
        <f t="shared" si="61"/>
        <v>12:0030</v>
      </c>
      <c r="E977" t="s">
        <v>3867</v>
      </c>
      <c r="F977" t="s">
        <v>3868</v>
      </c>
      <c r="H977">
        <v>57.868451800000003</v>
      </c>
      <c r="I977">
        <v>-131.813727</v>
      </c>
      <c r="J977" s="1" t="str">
        <f t="shared" si="62"/>
        <v>Fluid (stream)</v>
      </c>
      <c r="K977" s="1" t="str">
        <f t="shared" si="63"/>
        <v>Untreated Water</v>
      </c>
      <c r="O977">
        <v>2.5000000000000001E-2</v>
      </c>
      <c r="P977">
        <v>30</v>
      </c>
      <c r="Q977">
        <v>7.5</v>
      </c>
    </row>
    <row r="978" spans="1:17" hidden="1" x14ac:dyDescent="0.3">
      <c r="A978" t="s">
        <v>3869</v>
      </c>
      <c r="B978" t="s">
        <v>3870</v>
      </c>
      <c r="C978" s="1" t="str">
        <f t="shared" si="60"/>
        <v>12:0008</v>
      </c>
      <c r="D978" s="1" t="str">
        <f t="shared" si="61"/>
        <v>12:0030</v>
      </c>
      <c r="E978" t="s">
        <v>3871</v>
      </c>
      <c r="F978" t="s">
        <v>3872</v>
      </c>
      <c r="H978">
        <v>57.864143599999998</v>
      </c>
      <c r="I978">
        <v>-131.7984352</v>
      </c>
      <c r="J978" s="1" t="str">
        <f t="shared" si="62"/>
        <v>Fluid (stream)</v>
      </c>
      <c r="K978" s="1" t="str">
        <f t="shared" si="63"/>
        <v>Untreated Water</v>
      </c>
      <c r="O978">
        <v>2.5000000000000001E-2</v>
      </c>
      <c r="P978">
        <v>30</v>
      </c>
      <c r="Q978">
        <v>7.1</v>
      </c>
    </row>
    <row r="979" spans="1:17" hidden="1" x14ac:dyDescent="0.3">
      <c r="A979" t="s">
        <v>3873</v>
      </c>
      <c r="B979" t="s">
        <v>3874</v>
      </c>
      <c r="C979" s="1" t="str">
        <f t="shared" si="60"/>
        <v>12:0008</v>
      </c>
      <c r="D979" s="1" t="str">
        <f t="shared" si="61"/>
        <v>12:0030</v>
      </c>
      <c r="E979" t="s">
        <v>3875</v>
      </c>
      <c r="F979" t="s">
        <v>3876</v>
      </c>
      <c r="H979">
        <v>57.9242451</v>
      </c>
      <c r="I979">
        <v>-131.98174470000001</v>
      </c>
      <c r="J979" s="1" t="str">
        <f t="shared" si="62"/>
        <v>Fluid (stream)</v>
      </c>
      <c r="K979" s="1" t="str">
        <f t="shared" si="63"/>
        <v>Untreated Water</v>
      </c>
      <c r="O979">
        <v>0.13</v>
      </c>
      <c r="P979">
        <v>30</v>
      </c>
      <c r="Q979">
        <v>8.4</v>
      </c>
    </row>
    <row r="980" spans="1:17" hidden="1" x14ac:dyDescent="0.3">
      <c r="A980" t="s">
        <v>3877</v>
      </c>
      <c r="B980" t="s">
        <v>3878</v>
      </c>
      <c r="C980" s="1" t="str">
        <f t="shared" si="60"/>
        <v>12:0008</v>
      </c>
      <c r="D980" s="1" t="str">
        <f t="shared" si="61"/>
        <v>12:0030</v>
      </c>
      <c r="E980" t="s">
        <v>3879</v>
      </c>
      <c r="F980" t="s">
        <v>3880</v>
      </c>
      <c r="H980">
        <v>57.927455399999999</v>
      </c>
      <c r="I980">
        <v>-131.9766544</v>
      </c>
      <c r="J980" s="1" t="str">
        <f t="shared" si="62"/>
        <v>Fluid (stream)</v>
      </c>
      <c r="K980" s="1" t="str">
        <f t="shared" si="63"/>
        <v>Untreated Water</v>
      </c>
      <c r="O980">
        <v>2.5000000000000001E-2</v>
      </c>
      <c r="P980">
        <v>20</v>
      </c>
      <c r="Q980">
        <v>6.9</v>
      </c>
    </row>
    <row r="981" spans="1:17" hidden="1" x14ac:dyDescent="0.3">
      <c r="A981" t="s">
        <v>3881</v>
      </c>
      <c r="B981" t="s">
        <v>3882</v>
      </c>
      <c r="C981" s="1" t="str">
        <f t="shared" si="60"/>
        <v>12:0008</v>
      </c>
      <c r="D981" s="1" t="str">
        <f t="shared" si="61"/>
        <v>12:0030</v>
      </c>
      <c r="E981" t="s">
        <v>3883</v>
      </c>
      <c r="F981" t="s">
        <v>3884</v>
      </c>
      <c r="H981">
        <v>57.916097299999997</v>
      </c>
      <c r="I981">
        <v>-131.9804642</v>
      </c>
      <c r="J981" s="1" t="str">
        <f t="shared" si="62"/>
        <v>Fluid (stream)</v>
      </c>
      <c r="K981" s="1" t="str">
        <f t="shared" si="63"/>
        <v>Untreated Water</v>
      </c>
      <c r="O981">
        <v>0.31</v>
      </c>
      <c r="P981">
        <v>50</v>
      </c>
      <c r="Q981">
        <v>7.1</v>
      </c>
    </row>
    <row r="982" spans="1:17" hidden="1" x14ac:dyDescent="0.3">
      <c r="A982" t="s">
        <v>3885</v>
      </c>
      <c r="B982" t="s">
        <v>3886</v>
      </c>
      <c r="C982" s="1" t="str">
        <f t="shared" si="60"/>
        <v>12:0008</v>
      </c>
      <c r="D982" s="1" t="str">
        <f t="shared" si="61"/>
        <v>12:0030</v>
      </c>
      <c r="E982" t="s">
        <v>3887</v>
      </c>
      <c r="F982" t="s">
        <v>3888</v>
      </c>
      <c r="H982">
        <v>57.898898600000003</v>
      </c>
      <c r="I982">
        <v>-131.99758170000001</v>
      </c>
      <c r="J982" s="1" t="str">
        <f t="shared" si="62"/>
        <v>Fluid (stream)</v>
      </c>
      <c r="K982" s="1" t="str">
        <f t="shared" si="63"/>
        <v>Untreated Water</v>
      </c>
      <c r="O982">
        <v>2.5000000000000001E-2</v>
      </c>
      <c r="P982">
        <v>30</v>
      </c>
      <c r="Q982">
        <v>7.5</v>
      </c>
    </row>
    <row r="983" spans="1:17" hidden="1" x14ac:dyDescent="0.3">
      <c r="A983" t="s">
        <v>3889</v>
      </c>
      <c r="B983" t="s">
        <v>3890</v>
      </c>
      <c r="C983" s="1" t="str">
        <f t="shared" si="60"/>
        <v>12:0008</v>
      </c>
      <c r="D983" s="1" t="str">
        <f t="shared" si="61"/>
        <v>12:0030</v>
      </c>
      <c r="E983" t="s">
        <v>3891</v>
      </c>
      <c r="F983" t="s">
        <v>3892</v>
      </c>
      <c r="H983">
        <v>57.871463200000001</v>
      </c>
      <c r="I983">
        <v>-131.9656243</v>
      </c>
      <c r="J983" s="1" t="str">
        <f t="shared" si="62"/>
        <v>Fluid (stream)</v>
      </c>
      <c r="K983" s="1" t="str">
        <f t="shared" si="63"/>
        <v>Untreated Water</v>
      </c>
      <c r="O983">
        <v>2.5000000000000001E-2</v>
      </c>
      <c r="P983">
        <v>20</v>
      </c>
      <c r="Q983">
        <v>7.5</v>
      </c>
    </row>
    <row r="984" spans="1:17" hidden="1" x14ac:dyDescent="0.3">
      <c r="A984" t="s">
        <v>3893</v>
      </c>
      <c r="B984" t="s">
        <v>3894</v>
      </c>
      <c r="C984" s="1" t="str">
        <f t="shared" si="60"/>
        <v>12:0008</v>
      </c>
      <c r="D984" s="1" t="str">
        <f t="shared" si="61"/>
        <v>12:0030</v>
      </c>
      <c r="E984" t="s">
        <v>3895</v>
      </c>
      <c r="F984" t="s">
        <v>3896</v>
      </c>
      <c r="H984">
        <v>57.885806299999999</v>
      </c>
      <c r="I984">
        <v>-131.91268539999999</v>
      </c>
      <c r="J984" s="1" t="str">
        <f t="shared" si="62"/>
        <v>Fluid (stream)</v>
      </c>
      <c r="K984" s="1" t="str">
        <f t="shared" si="63"/>
        <v>Untreated Water</v>
      </c>
      <c r="O984">
        <v>0.09</v>
      </c>
      <c r="P984">
        <v>30</v>
      </c>
      <c r="Q984">
        <v>7.5</v>
      </c>
    </row>
    <row r="985" spans="1:17" hidden="1" x14ac:dyDescent="0.3">
      <c r="A985" t="s">
        <v>3897</v>
      </c>
      <c r="B985" t="s">
        <v>3898</v>
      </c>
      <c r="C985" s="1" t="str">
        <f t="shared" si="60"/>
        <v>12:0008</v>
      </c>
      <c r="D985" s="1" t="str">
        <f t="shared" si="61"/>
        <v>12:0030</v>
      </c>
      <c r="E985" t="s">
        <v>3899</v>
      </c>
      <c r="F985" t="s">
        <v>3900</v>
      </c>
      <c r="H985">
        <v>57.883216699999998</v>
      </c>
      <c r="I985">
        <v>-131.9017297</v>
      </c>
      <c r="J985" s="1" t="str">
        <f t="shared" si="62"/>
        <v>Fluid (stream)</v>
      </c>
      <c r="K985" s="1" t="str">
        <f t="shared" si="63"/>
        <v>Untreated Water</v>
      </c>
      <c r="O985">
        <v>0.08</v>
      </c>
      <c r="P985">
        <v>20</v>
      </c>
      <c r="Q985">
        <v>7.3</v>
      </c>
    </row>
    <row r="986" spans="1:17" hidden="1" x14ac:dyDescent="0.3">
      <c r="A986" t="s">
        <v>3901</v>
      </c>
      <c r="B986" t="s">
        <v>3902</v>
      </c>
      <c r="C986" s="1" t="str">
        <f t="shared" si="60"/>
        <v>12:0008</v>
      </c>
      <c r="D986" s="1" t="str">
        <f t="shared" si="61"/>
        <v>12:0030</v>
      </c>
      <c r="E986" t="s">
        <v>3903</v>
      </c>
      <c r="F986" t="s">
        <v>3904</v>
      </c>
      <c r="H986">
        <v>57.872577</v>
      </c>
      <c r="I986">
        <v>-131.90367739999999</v>
      </c>
      <c r="J986" s="1" t="str">
        <f t="shared" si="62"/>
        <v>Fluid (stream)</v>
      </c>
      <c r="K986" s="1" t="str">
        <f t="shared" si="63"/>
        <v>Untreated Water</v>
      </c>
      <c r="O986">
        <v>2.5000000000000001E-2</v>
      </c>
      <c r="P986">
        <v>20</v>
      </c>
      <c r="Q986">
        <v>7.3</v>
      </c>
    </row>
    <row r="987" spans="1:17" hidden="1" x14ac:dyDescent="0.3">
      <c r="A987" t="s">
        <v>3905</v>
      </c>
      <c r="B987" t="s">
        <v>3906</v>
      </c>
      <c r="C987" s="1" t="str">
        <f t="shared" si="60"/>
        <v>12:0008</v>
      </c>
      <c r="D987" s="1" t="str">
        <f t="shared" si="61"/>
        <v>12:0030</v>
      </c>
      <c r="E987" t="s">
        <v>3903</v>
      </c>
      <c r="F987" t="s">
        <v>3907</v>
      </c>
      <c r="H987">
        <v>57.872577</v>
      </c>
      <c r="I987">
        <v>-131.90367739999999</v>
      </c>
      <c r="J987" s="1" t="str">
        <f t="shared" si="62"/>
        <v>Fluid (stream)</v>
      </c>
      <c r="K987" s="1" t="str">
        <f t="shared" si="63"/>
        <v>Untreated Water</v>
      </c>
      <c r="O987">
        <v>2.5000000000000001E-2</v>
      </c>
      <c r="P987">
        <v>20</v>
      </c>
      <c r="Q987">
        <v>7.3</v>
      </c>
    </row>
    <row r="988" spans="1:17" hidden="1" x14ac:dyDescent="0.3">
      <c r="A988" t="s">
        <v>3908</v>
      </c>
      <c r="B988" t="s">
        <v>3909</v>
      </c>
      <c r="C988" s="1" t="str">
        <f t="shared" si="60"/>
        <v>12:0008</v>
      </c>
      <c r="D988" s="1" t="str">
        <f t="shared" si="61"/>
        <v>12:0030</v>
      </c>
      <c r="E988" t="s">
        <v>3910</v>
      </c>
      <c r="F988" t="s">
        <v>3911</v>
      </c>
      <c r="H988">
        <v>57.8724901</v>
      </c>
      <c r="I988">
        <v>-131.87346199999999</v>
      </c>
      <c r="J988" s="1" t="str">
        <f t="shared" si="62"/>
        <v>Fluid (stream)</v>
      </c>
      <c r="K988" s="1" t="str">
        <f t="shared" si="63"/>
        <v>Untreated Water</v>
      </c>
      <c r="O988">
        <v>0.09</v>
      </c>
      <c r="P988">
        <v>30</v>
      </c>
      <c r="Q988">
        <v>7.6</v>
      </c>
    </row>
    <row r="989" spans="1:17" hidden="1" x14ac:dyDescent="0.3">
      <c r="A989" t="s">
        <v>3912</v>
      </c>
      <c r="B989" t="s">
        <v>3913</v>
      </c>
      <c r="C989" s="1" t="str">
        <f t="shared" si="60"/>
        <v>12:0008</v>
      </c>
      <c r="D989" s="1" t="str">
        <f t="shared" si="61"/>
        <v>12:0030</v>
      </c>
      <c r="E989" t="s">
        <v>3914</v>
      </c>
      <c r="F989" t="s">
        <v>3915</v>
      </c>
      <c r="H989">
        <v>57.852293099999997</v>
      </c>
      <c r="I989">
        <v>-131.8011952</v>
      </c>
      <c r="J989" s="1" t="str">
        <f t="shared" si="62"/>
        <v>Fluid (stream)</v>
      </c>
      <c r="K989" s="1" t="str">
        <f t="shared" si="63"/>
        <v>Untreated Water</v>
      </c>
      <c r="O989">
        <v>2.5000000000000001E-2</v>
      </c>
      <c r="P989">
        <v>30</v>
      </c>
      <c r="Q989">
        <v>7.5</v>
      </c>
    </row>
    <row r="990" spans="1:17" hidden="1" x14ac:dyDescent="0.3">
      <c r="A990" t="s">
        <v>3916</v>
      </c>
      <c r="B990" t="s">
        <v>3917</v>
      </c>
      <c r="C990" s="1" t="str">
        <f t="shared" si="60"/>
        <v>12:0008</v>
      </c>
      <c r="D990" s="1" t="str">
        <f t="shared" si="61"/>
        <v>12:0030</v>
      </c>
      <c r="E990" t="s">
        <v>3918</v>
      </c>
      <c r="F990" t="s">
        <v>3919</v>
      </c>
      <c r="H990">
        <v>57.835220300000003</v>
      </c>
      <c r="I990">
        <v>-131.7852178</v>
      </c>
      <c r="J990" s="1" t="str">
        <f t="shared" si="62"/>
        <v>Fluid (stream)</v>
      </c>
      <c r="K990" s="1" t="str">
        <f t="shared" si="63"/>
        <v>Untreated Water</v>
      </c>
      <c r="O990">
        <v>2.5000000000000001E-2</v>
      </c>
      <c r="P990">
        <v>30</v>
      </c>
      <c r="Q990">
        <v>7.2</v>
      </c>
    </row>
    <row r="991" spans="1:17" hidden="1" x14ac:dyDescent="0.3">
      <c r="A991" t="s">
        <v>3920</v>
      </c>
      <c r="B991" t="s">
        <v>3921</v>
      </c>
      <c r="C991" s="1" t="str">
        <f t="shared" si="60"/>
        <v>12:0008</v>
      </c>
      <c r="D991" s="1" t="str">
        <f t="shared" si="61"/>
        <v>12:0030</v>
      </c>
      <c r="E991" t="s">
        <v>3922</v>
      </c>
      <c r="F991" t="s">
        <v>3923</v>
      </c>
      <c r="H991">
        <v>57.808962399999999</v>
      </c>
      <c r="I991">
        <v>-131.78111340000001</v>
      </c>
      <c r="J991" s="1" t="str">
        <f t="shared" si="62"/>
        <v>Fluid (stream)</v>
      </c>
      <c r="K991" s="1" t="str">
        <f t="shared" si="63"/>
        <v>Untreated Water</v>
      </c>
      <c r="O991">
        <v>0.15</v>
      </c>
      <c r="P991">
        <v>70</v>
      </c>
      <c r="Q991">
        <v>7.6</v>
      </c>
    </row>
    <row r="992" spans="1:17" hidden="1" x14ac:dyDescent="0.3">
      <c r="A992" t="s">
        <v>3924</v>
      </c>
      <c r="B992" t="s">
        <v>3925</v>
      </c>
      <c r="C992" s="1" t="str">
        <f t="shared" si="60"/>
        <v>12:0008</v>
      </c>
      <c r="D992" s="1" t="str">
        <f t="shared" si="61"/>
        <v>12:0030</v>
      </c>
      <c r="E992" t="s">
        <v>3926</v>
      </c>
      <c r="F992" t="s">
        <v>3927</v>
      </c>
      <c r="H992">
        <v>57.818765399999997</v>
      </c>
      <c r="I992">
        <v>-131.7651079</v>
      </c>
      <c r="J992" s="1" t="str">
        <f t="shared" si="62"/>
        <v>Fluid (stream)</v>
      </c>
      <c r="K992" s="1" t="str">
        <f t="shared" si="63"/>
        <v>Untreated Water</v>
      </c>
      <c r="O992">
        <v>0.36</v>
      </c>
      <c r="P992">
        <v>70</v>
      </c>
      <c r="Q992">
        <v>7.8</v>
      </c>
    </row>
    <row r="993" spans="1:17" hidden="1" x14ac:dyDescent="0.3">
      <c r="A993" t="s">
        <v>3928</v>
      </c>
      <c r="B993" t="s">
        <v>3929</v>
      </c>
      <c r="C993" s="1" t="str">
        <f t="shared" si="60"/>
        <v>12:0008</v>
      </c>
      <c r="D993" s="1" t="str">
        <f t="shared" si="61"/>
        <v>12:0030</v>
      </c>
      <c r="E993" t="s">
        <v>3930</v>
      </c>
      <c r="F993" t="s">
        <v>3931</v>
      </c>
      <c r="H993">
        <v>57.804014600000002</v>
      </c>
      <c r="I993">
        <v>-131.78463970000001</v>
      </c>
      <c r="J993" s="1" t="str">
        <f t="shared" si="62"/>
        <v>Fluid (stream)</v>
      </c>
      <c r="K993" s="1" t="str">
        <f t="shared" si="63"/>
        <v>Untreated Water</v>
      </c>
      <c r="O993">
        <v>0.08</v>
      </c>
      <c r="P993">
        <v>40</v>
      </c>
      <c r="Q993">
        <v>7.7</v>
      </c>
    </row>
    <row r="994" spans="1:17" hidden="1" x14ac:dyDescent="0.3">
      <c r="A994" t="s">
        <v>3932</v>
      </c>
      <c r="B994" t="s">
        <v>3933</v>
      </c>
      <c r="C994" s="1" t="str">
        <f t="shared" si="60"/>
        <v>12:0008</v>
      </c>
      <c r="D994" s="1" t="str">
        <f t="shared" si="61"/>
        <v>12:0030</v>
      </c>
      <c r="E994" t="s">
        <v>3934</v>
      </c>
      <c r="F994" t="s">
        <v>3935</v>
      </c>
      <c r="H994">
        <v>57.809711299999996</v>
      </c>
      <c r="I994">
        <v>-131.80671340000001</v>
      </c>
      <c r="J994" s="1" t="str">
        <f t="shared" si="62"/>
        <v>Fluid (stream)</v>
      </c>
      <c r="K994" s="1" t="str">
        <f t="shared" si="63"/>
        <v>Untreated Water</v>
      </c>
      <c r="O994">
        <v>0.18</v>
      </c>
      <c r="P994">
        <v>40</v>
      </c>
      <c r="Q994">
        <v>7.2</v>
      </c>
    </row>
    <row r="995" spans="1:17" hidden="1" x14ac:dyDescent="0.3">
      <c r="A995" t="s">
        <v>3936</v>
      </c>
      <c r="B995" t="s">
        <v>3937</v>
      </c>
      <c r="C995" s="1" t="str">
        <f t="shared" si="60"/>
        <v>12:0008</v>
      </c>
      <c r="D995" s="1" t="str">
        <f t="shared" si="61"/>
        <v>12:0030</v>
      </c>
      <c r="E995" t="s">
        <v>3938</v>
      </c>
      <c r="F995" t="s">
        <v>3939</v>
      </c>
      <c r="H995">
        <v>57.813422299999999</v>
      </c>
      <c r="I995">
        <v>-131.9062184</v>
      </c>
      <c r="J995" s="1" t="str">
        <f t="shared" si="62"/>
        <v>Fluid (stream)</v>
      </c>
      <c r="K995" s="1" t="str">
        <f t="shared" si="63"/>
        <v>Untreated Water</v>
      </c>
      <c r="O995">
        <v>0.18</v>
      </c>
      <c r="P995">
        <v>30</v>
      </c>
      <c r="Q995">
        <v>7.8</v>
      </c>
    </row>
    <row r="996" spans="1:17" hidden="1" x14ac:dyDescent="0.3">
      <c r="A996" t="s">
        <v>3940</v>
      </c>
      <c r="B996" t="s">
        <v>3941</v>
      </c>
      <c r="C996" s="1" t="str">
        <f t="shared" si="60"/>
        <v>12:0008</v>
      </c>
      <c r="D996" s="1" t="str">
        <f t="shared" si="61"/>
        <v>12:0030</v>
      </c>
      <c r="E996" t="s">
        <v>3938</v>
      </c>
      <c r="F996" t="s">
        <v>3942</v>
      </c>
      <c r="H996">
        <v>57.813422299999999</v>
      </c>
      <c r="I996">
        <v>-131.9062184</v>
      </c>
      <c r="J996" s="1" t="str">
        <f t="shared" si="62"/>
        <v>Fluid (stream)</v>
      </c>
      <c r="K996" s="1" t="str">
        <f t="shared" si="63"/>
        <v>Untreated Water</v>
      </c>
      <c r="O996">
        <v>0.16</v>
      </c>
      <c r="P996">
        <v>20</v>
      </c>
      <c r="Q996">
        <v>7.8</v>
      </c>
    </row>
    <row r="997" spans="1:17" hidden="1" x14ac:dyDescent="0.3">
      <c r="A997" t="s">
        <v>3943</v>
      </c>
      <c r="B997" t="s">
        <v>3944</v>
      </c>
      <c r="C997" s="1" t="str">
        <f t="shared" si="60"/>
        <v>12:0008</v>
      </c>
      <c r="D997" s="1" t="str">
        <f t="shared" si="61"/>
        <v>12:0030</v>
      </c>
      <c r="E997" t="s">
        <v>3945</v>
      </c>
      <c r="F997" t="s">
        <v>3946</v>
      </c>
      <c r="H997">
        <v>57.811842400000003</v>
      </c>
      <c r="I997">
        <v>-131.9049636</v>
      </c>
      <c r="J997" s="1" t="str">
        <f t="shared" si="62"/>
        <v>Fluid (stream)</v>
      </c>
      <c r="K997" s="1" t="str">
        <f t="shared" si="63"/>
        <v>Untreated Water</v>
      </c>
      <c r="O997">
        <v>0.16</v>
      </c>
      <c r="P997">
        <v>40</v>
      </c>
      <c r="Q997">
        <v>7.5</v>
      </c>
    </row>
    <row r="998" spans="1:17" hidden="1" x14ac:dyDescent="0.3">
      <c r="A998" t="s">
        <v>3947</v>
      </c>
      <c r="B998" t="s">
        <v>3948</v>
      </c>
      <c r="C998" s="1" t="str">
        <f t="shared" si="60"/>
        <v>12:0008</v>
      </c>
      <c r="D998" s="1" t="str">
        <f t="shared" si="61"/>
        <v>12:0030</v>
      </c>
      <c r="E998" t="s">
        <v>3949</v>
      </c>
      <c r="F998" t="s">
        <v>3950</v>
      </c>
      <c r="H998">
        <v>57.814197200000002</v>
      </c>
      <c r="I998">
        <v>-131.87930299999999</v>
      </c>
      <c r="J998" s="1" t="str">
        <f t="shared" si="62"/>
        <v>Fluid (stream)</v>
      </c>
      <c r="K998" s="1" t="str">
        <f t="shared" si="63"/>
        <v>Untreated Water</v>
      </c>
      <c r="O998">
        <v>0.05</v>
      </c>
      <c r="P998">
        <v>20</v>
      </c>
      <c r="Q998">
        <v>7.6</v>
      </c>
    </row>
    <row r="999" spans="1:17" hidden="1" x14ac:dyDescent="0.3">
      <c r="A999" t="s">
        <v>3951</v>
      </c>
      <c r="B999" t="s">
        <v>3952</v>
      </c>
      <c r="C999" s="1" t="str">
        <f t="shared" si="60"/>
        <v>12:0008</v>
      </c>
      <c r="D999" s="1" t="str">
        <f t="shared" si="61"/>
        <v>12:0030</v>
      </c>
      <c r="E999" t="s">
        <v>3953</v>
      </c>
      <c r="F999" t="s">
        <v>3954</v>
      </c>
      <c r="H999">
        <v>57.810233400000001</v>
      </c>
      <c r="I999">
        <v>-131.86103919999999</v>
      </c>
      <c r="J999" s="1" t="str">
        <f t="shared" si="62"/>
        <v>Fluid (stream)</v>
      </c>
      <c r="K999" s="1" t="str">
        <f t="shared" si="63"/>
        <v>Untreated Water</v>
      </c>
      <c r="O999">
        <v>0.05</v>
      </c>
      <c r="P999">
        <v>50</v>
      </c>
      <c r="Q999">
        <v>7.2</v>
      </c>
    </row>
    <row r="1000" spans="1:17" hidden="1" x14ac:dyDescent="0.3">
      <c r="A1000" t="s">
        <v>3955</v>
      </c>
      <c r="B1000" t="s">
        <v>3956</v>
      </c>
      <c r="C1000" s="1" t="str">
        <f t="shared" si="60"/>
        <v>12:0008</v>
      </c>
      <c r="D1000" s="1" t="str">
        <f t="shared" si="61"/>
        <v>12:0030</v>
      </c>
      <c r="E1000" t="s">
        <v>3957</v>
      </c>
      <c r="F1000" t="s">
        <v>3958</v>
      </c>
      <c r="H1000">
        <v>57.391461700000001</v>
      </c>
      <c r="I1000">
        <v>-131.80762569999999</v>
      </c>
      <c r="J1000" s="1" t="str">
        <f t="shared" si="62"/>
        <v>Fluid (stream)</v>
      </c>
      <c r="K1000" s="1" t="str">
        <f t="shared" si="63"/>
        <v>Untreated Water</v>
      </c>
      <c r="O1000">
        <v>0.11</v>
      </c>
      <c r="P1000">
        <v>50</v>
      </c>
      <c r="Q1000">
        <v>7</v>
      </c>
    </row>
    <row r="1001" spans="1:17" hidden="1" x14ac:dyDescent="0.3">
      <c r="A1001" t="s">
        <v>3959</v>
      </c>
      <c r="B1001" t="s">
        <v>3960</v>
      </c>
      <c r="C1001" s="1" t="str">
        <f t="shared" si="60"/>
        <v>12:0008</v>
      </c>
      <c r="D1001" s="1" t="str">
        <f t="shared" si="61"/>
        <v>12:0030</v>
      </c>
      <c r="E1001" t="s">
        <v>3961</v>
      </c>
      <c r="F1001" t="s">
        <v>3962</v>
      </c>
      <c r="H1001">
        <v>57.343183099999997</v>
      </c>
      <c r="I1001">
        <v>-131.7509507</v>
      </c>
      <c r="J1001" s="1" t="str">
        <f t="shared" si="62"/>
        <v>Fluid (stream)</v>
      </c>
      <c r="K1001" s="1" t="str">
        <f t="shared" si="63"/>
        <v>Untreated Water</v>
      </c>
    </row>
    <row r="1002" spans="1:17" hidden="1" x14ac:dyDescent="0.3">
      <c r="A1002" t="s">
        <v>3963</v>
      </c>
      <c r="B1002" t="s">
        <v>3964</v>
      </c>
      <c r="C1002" s="1" t="str">
        <f t="shared" si="60"/>
        <v>12:0008</v>
      </c>
      <c r="D1002" s="1" t="str">
        <f t="shared" si="61"/>
        <v>12:0030</v>
      </c>
      <c r="E1002" t="s">
        <v>3965</v>
      </c>
      <c r="F1002" t="s">
        <v>3966</v>
      </c>
      <c r="H1002">
        <v>57.340819199999999</v>
      </c>
      <c r="I1002">
        <v>-131.84678210000001</v>
      </c>
      <c r="J1002" s="1" t="str">
        <f t="shared" si="62"/>
        <v>Fluid (stream)</v>
      </c>
      <c r="K1002" s="1" t="str">
        <f t="shared" si="63"/>
        <v>Untreated Water</v>
      </c>
      <c r="O1002">
        <v>2.5000000000000001E-2</v>
      </c>
      <c r="P1002">
        <v>30</v>
      </c>
      <c r="Q1002">
        <v>5.9</v>
      </c>
    </row>
    <row r="1003" spans="1:17" hidden="1" x14ac:dyDescent="0.3">
      <c r="A1003" t="s">
        <v>3967</v>
      </c>
      <c r="B1003" t="s">
        <v>3968</v>
      </c>
      <c r="C1003" s="1" t="str">
        <f t="shared" si="60"/>
        <v>12:0008</v>
      </c>
      <c r="D1003" s="1" t="str">
        <f t="shared" si="61"/>
        <v>12:0030</v>
      </c>
      <c r="E1003" t="s">
        <v>3969</v>
      </c>
      <c r="F1003" t="s">
        <v>3970</v>
      </c>
      <c r="H1003">
        <v>57.481959500000002</v>
      </c>
      <c r="I1003">
        <v>-131.75193519999999</v>
      </c>
      <c r="J1003" s="1" t="str">
        <f t="shared" si="62"/>
        <v>Fluid (stream)</v>
      </c>
      <c r="K1003" s="1" t="str">
        <f t="shared" si="63"/>
        <v>Untreated Water</v>
      </c>
      <c r="O1003">
        <v>0.14000000000000001</v>
      </c>
      <c r="P1003">
        <v>30</v>
      </c>
      <c r="Q1003">
        <v>6.6</v>
      </c>
    </row>
    <row r="1004" spans="1:17" hidden="1" x14ac:dyDescent="0.3">
      <c r="A1004" t="s">
        <v>3971</v>
      </c>
      <c r="B1004" t="s">
        <v>3972</v>
      </c>
      <c r="C1004" s="1" t="str">
        <f t="shared" si="60"/>
        <v>12:0008</v>
      </c>
      <c r="D1004" s="1" t="str">
        <f t="shared" si="61"/>
        <v>12:0030</v>
      </c>
      <c r="E1004" t="s">
        <v>3973</v>
      </c>
      <c r="F1004" t="s">
        <v>3974</v>
      </c>
      <c r="H1004">
        <v>57.496178999999998</v>
      </c>
      <c r="I1004">
        <v>-131.79072919999999</v>
      </c>
      <c r="J1004" s="1" t="str">
        <f t="shared" si="62"/>
        <v>Fluid (stream)</v>
      </c>
      <c r="K1004" s="1" t="str">
        <f t="shared" si="63"/>
        <v>Untreated Water</v>
      </c>
      <c r="O1004">
        <v>0.8</v>
      </c>
      <c r="P1004">
        <v>80</v>
      </c>
      <c r="Q1004">
        <v>6.5</v>
      </c>
    </row>
    <row r="1005" spans="1:17" hidden="1" x14ac:dyDescent="0.3">
      <c r="A1005" t="s">
        <v>3975</v>
      </c>
      <c r="B1005" t="s">
        <v>3976</v>
      </c>
      <c r="C1005" s="1" t="str">
        <f t="shared" si="60"/>
        <v>12:0008</v>
      </c>
      <c r="D1005" s="1" t="str">
        <f t="shared" si="61"/>
        <v>12:0030</v>
      </c>
      <c r="E1005" t="s">
        <v>3977</v>
      </c>
      <c r="F1005" t="s">
        <v>3978</v>
      </c>
      <c r="H1005">
        <v>57.702958099999996</v>
      </c>
      <c r="I1005">
        <v>-131.54932389999999</v>
      </c>
      <c r="J1005" s="1" t="str">
        <f t="shared" si="62"/>
        <v>Fluid (stream)</v>
      </c>
      <c r="K1005" s="1" t="str">
        <f t="shared" si="63"/>
        <v>Untreated Water</v>
      </c>
      <c r="O1005">
        <v>2.5000000000000001E-2</v>
      </c>
      <c r="P1005">
        <v>60</v>
      </c>
      <c r="Q1005">
        <v>7.9</v>
      </c>
    </row>
    <row r="1006" spans="1:17" hidden="1" x14ac:dyDescent="0.3">
      <c r="A1006" t="s">
        <v>3979</v>
      </c>
      <c r="B1006" t="s">
        <v>3980</v>
      </c>
      <c r="C1006" s="1" t="str">
        <f t="shared" si="60"/>
        <v>12:0008</v>
      </c>
      <c r="D1006" s="1" t="str">
        <f t="shared" si="61"/>
        <v>12:0030</v>
      </c>
      <c r="E1006" t="s">
        <v>3981</v>
      </c>
      <c r="F1006" t="s">
        <v>3982</v>
      </c>
      <c r="H1006">
        <v>57.723450800000002</v>
      </c>
      <c r="I1006">
        <v>-131.50990909999999</v>
      </c>
      <c r="J1006" s="1" t="str">
        <f t="shared" si="62"/>
        <v>Fluid (stream)</v>
      </c>
      <c r="K1006" s="1" t="str">
        <f t="shared" si="63"/>
        <v>Untreated Water</v>
      </c>
      <c r="O1006">
        <v>2.5000000000000001E-2</v>
      </c>
      <c r="P1006">
        <v>60</v>
      </c>
      <c r="Q1006">
        <v>7.5</v>
      </c>
    </row>
    <row r="1007" spans="1:17" hidden="1" x14ac:dyDescent="0.3">
      <c r="A1007" t="s">
        <v>3983</v>
      </c>
      <c r="B1007" t="s">
        <v>3984</v>
      </c>
      <c r="C1007" s="1" t="str">
        <f t="shared" si="60"/>
        <v>12:0008</v>
      </c>
      <c r="D1007" s="1" t="str">
        <f t="shared" si="61"/>
        <v>12:0030</v>
      </c>
      <c r="E1007" t="s">
        <v>3985</v>
      </c>
      <c r="F1007" t="s">
        <v>3986</v>
      </c>
      <c r="H1007">
        <v>57.737396400000002</v>
      </c>
      <c r="I1007">
        <v>-131.49720880000001</v>
      </c>
      <c r="J1007" s="1" t="str">
        <f t="shared" si="62"/>
        <v>Fluid (stream)</v>
      </c>
      <c r="K1007" s="1" t="str">
        <f t="shared" si="63"/>
        <v>Untreated Water</v>
      </c>
      <c r="O1007">
        <v>0.34</v>
      </c>
      <c r="P1007">
        <v>80</v>
      </c>
      <c r="Q1007">
        <v>8.1</v>
      </c>
    </row>
    <row r="1008" spans="1:17" hidden="1" x14ac:dyDescent="0.3">
      <c r="A1008" t="s">
        <v>3987</v>
      </c>
      <c r="B1008" t="s">
        <v>3988</v>
      </c>
      <c r="C1008" s="1" t="str">
        <f t="shared" si="60"/>
        <v>12:0008</v>
      </c>
      <c r="D1008" s="1" t="str">
        <f t="shared" si="61"/>
        <v>12:0030</v>
      </c>
      <c r="E1008" t="s">
        <v>3989</v>
      </c>
      <c r="F1008" t="s">
        <v>3990</v>
      </c>
      <c r="H1008">
        <v>57.520895000000003</v>
      </c>
      <c r="I1008">
        <v>-130.75393149999999</v>
      </c>
      <c r="J1008" s="1" t="str">
        <f t="shared" si="62"/>
        <v>Fluid (stream)</v>
      </c>
      <c r="K1008" s="1" t="str">
        <f t="shared" si="63"/>
        <v>Untreated Water</v>
      </c>
      <c r="O1008">
        <v>2.5000000000000001E-2</v>
      </c>
      <c r="P1008">
        <v>50</v>
      </c>
      <c r="Q1008">
        <v>7.1</v>
      </c>
    </row>
    <row r="1009" spans="1:17" hidden="1" x14ac:dyDescent="0.3">
      <c r="A1009" t="s">
        <v>3991</v>
      </c>
      <c r="B1009" t="s">
        <v>3992</v>
      </c>
      <c r="C1009" s="1" t="str">
        <f t="shared" si="60"/>
        <v>12:0008</v>
      </c>
      <c r="D1009" s="1" t="str">
        <f t="shared" si="61"/>
        <v>12:0030</v>
      </c>
      <c r="E1009" t="s">
        <v>3993</v>
      </c>
      <c r="F1009" t="s">
        <v>3994</v>
      </c>
      <c r="H1009">
        <v>57.872225399999998</v>
      </c>
      <c r="I1009">
        <v>-131.91629940000001</v>
      </c>
      <c r="J1009" s="1" t="str">
        <f t="shared" si="62"/>
        <v>Fluid (stream)</v>
      </c>
      <c r="K1009" s="1" t="str">
        <f t="shared" si="63"/>
        <v>Untreated Water</v>
      </c>
    </row>
    <row r="1010" spans="1:17" hidden="1" x14ac:dyDescent="0.3">
      <c r="A1010" t="s">
        <v>3995</v>
      </c>
      <c r="B1010" t="s">
        <v>3996</v>
      </c>
      <c r="C1010" s="1" t="str">
        <f t="shared" si="60"/>
        <v>12:0008</v>
      </c>
      <c r="D1010" s="1" t="str">
        <f t="shared" si="61"/>
        <v>12:0030</v>
      </c>
      <c r="E1010" t="s">
        <v>3997</v>
      </c>
      <c r="F1010" t="s">
        <v>3998</v>
      </c>
      <c r="H1010">
        <v>57.521778400000002</v>
      </c>
      <c r="I1010">
        <v>-130.74853010000001</v>
      </c>
      <c r="J1010" s="1" t="str">
        <f t="shared" si="62"/>
        <v>Fluid (stream)</v>
      </c>
      <c r="K1010" s="1" t="str">
        <f t="shared" si="63"/>
        <v>Untreated Water</v>
      </c>
      <c r="O1010">
        <v>2.5000000000000001E-2</v>
      </c>
      <c r="P1010">
        <v>40</v>
      </c>
      <c r="Q1010">
        <v>7</v>
      </c>
    </row>
    <row r="1011" spans="1:17" hidden="1" x14ac:dyDescent="0.3">
      <c r="A1011" t="s">
        <v>3999</v>
      </c>
      <c r="B1011" t="s">
        <v>4000</v>
      </c>
      <c r="C1011" s="1" t="str">
        <f t="shared" si="60"/>
        <v>12:0008</v>
      </c>
      <c r="D1011" s="1" t="str">
        <f t="shared" si="61"/>
        <v>12:0030</v>
      </c>
      <c r="E1011" t="s">
        <v>4001</v>
      </c>
      <c r="F1011" t="s">
        <v>4002</v>
      </c>
      <c r="H1011">
        <v>57.538683800000001</v>
      </c>
      <c r="I1011">
        <v>-130.7681494</v>
      </c>
      <c r="J1011" s="1" t="str">
        <f t="shared" si="62"/>
        <v>Fluid (stream)</v>
      </c>
      <c r="K1011" s="1" t="str">
        <f t="shared" si="63"/>
        <v>Untreated Water</v>
      </c>
      <c r="O1011">
        <v>2.5000000000000001E-2</v>
      </c>
      <c r="P1011">
        <v>160</v>
      </c>
      <c r="Q1011">
        <v>7.5</v>
      </c>
    </row>
    <row r="1012" spans="1:17" hidden="1" x14ac:dyDescent="0.3">
      <c r="A1012" t="s">
        <v>4003</v>
      </c>
      <c r="B1012" t="s">
        <v>4004</v>
      </c>
      <c r="C1012" s="1" t="str">
        <f t="shared" si="60"/>
        <v>12:0008</v>
      </c>
      <c r="D1012" s="1" t="str">
        <f t="shared" si="61"/>
        <v>12:0030</v>
      </c>
      <c r="E1012" t="s">
        <v>4005</v>
      </c>
      <c r="F1012" t="s">
        <v>4006</v>
      </c>
      <c r="H1012">
        <v>57.637363800000003</v>
      </c>
      <c r="I1012">
        <v>-130.0562798</v>
      </c>
      <c r="J1012" s="1" t="str">
        <f t="shared" si="62"/>
        <v>Fluid (stream)</v>
      </c>
      <c r="K1012" s="1" t="str">
        <f t="shared" si="63"/>
        <v>Untreated Water</v>
      </c>
      <c r="O1012">
        <v>0.12</v>
      </c>
      <c r="P1012">
        <v>60</v>
      </c>
      <c r="Q1012">
        <v>7.4</v>
      </c>
    </row>
    <row r="1013" spans="1:17" hidden="1" x14ac:dyDescent="0.3">
      <c r="A1013" t="s">
        <v>4007</v>
      </c>
      <c r="B1013" t="s">
        <v>4008</v>
      </c>
      <c r="C1013" s="1" t="str">
        <f t="shared" si="60"/>
        <v>12:0008</v>
      </c>
      <c r="D1013" s="1" t="str">
        <f t="shared" si="61"/>
        <v>12:0030</v>
      </c>
      <c r="E1013" t="s">
        <v>4009</v>
      </c>
      <c r="F1013" t="s">
        <v>4010</v>
      </c>
      <c r="H1013">
        <v>57.531555099999999</v>
      </c>
      <c r="I1013">
        <v>-130.17686789999999</v>
      </c>
      <c r="J1013" s="1" t="str">
        <f t="shared" si="62"/>
        <v>Fluid (stream)</v>
      </c>
      <c r="K1013" s="1" t="str">
        <f t="shared" si="63"/>
        <v>Untreated Water</v>
      </c>
      <c r="O1013">
        <v>2.5000000000000001E-2</v>
      </c>
      <c r="P1013">
        <v>60</v>
      </c>
      <c r="Q1013">
        <v>7.5</v>
      </c>
    </row>
    <row r="1014" spans="1:17" hidden="1" x14ac:dyDescent="0.3">
      <c r="A1014" t="s">
        <v>4011</v>
      </c>
      <c r="B1014" t="s">
        <v>4012</v>
      </c>
      <c r="C1014" s="1" t="str">
        <f t="shared" si="60"/>
        <v>12:0008</v>
      </c>
      <c r="D1014" s="1" t="str">
        <f t="shared" si="61"/>
        <v>12:0030</v>
      </c>
      <c r="E1014" t="s">
        <v>4009</v>
      </c>
      <c r="F1014" t="s">
        <v>4013</v>
      </c>
      <c r="H1014">
        <v>57.531555099999999</v>
      </c>
      <c r="I1014">
        <v>-130.17686789999999</v>
      </c>
      <c r="J1014" s="1" t="str">
        <f t="shared" si="62"/>
        <v>Fluid (stream)</v>
      </c>
      <c r="K1014" s="1" t="str">
        <f t="shared" si="63"/>
        <v>Untreated Water</v>
      </c>
      <c r="O1014">
        <v>2.5000000000000001E-2</v>
      </c>
      <c r="P1014">
        <v>60</v>
      </c>
      <c r="Q1014">
        <v>7.6</v>
      </c>
    </row>
    <row r="1015" spans="1:17" hidden="1" x14ac:dyDescent="0.3">
      <c r="A1015" t="s">
        <v>4014</v>
      </c>
      <c r="B1015" t="s">
        <v>4015</v>
      </c>
      <c r="C1015" s="1" t="str">
        <f t="shared" si="60"/>
        <v>12:0008</v>
      </c>
      <c r="D1015" s="1" t="str">
        <f t="shared" si="61"/>
        <v>12:0030</v>
      </c>
      <c r="E1015" t="s">
        <v>4016</v>
      </c>
      <c r="F1015" t="s">
        <v>4017</v>
      </c>
      <c r="H1015">
        <v>57.476177900000003</v>
      </c>
      <c r="I1015">
        <v>-130.21798240000001</v>
      </c>
      <c r="J1015" s="1" t="str">
        <f t="shared" si="62"/>
        <v>Fluid (stream)</v>
      </c>
      <c r="K1015" s="1" t="str">
        <f t="shared" si="63"/>
        <v>Untreated Water</v>
      </c>
    </row>
    <row r="1016" spans="1:17" hidden="1" x14ac:dyDescent="0.3">
      <c r="A1016" t="s">
        <v>4018</v>
      </c>
      <c r="B1016" t="s">
        <v>4019</v>
      </c>
      <c r="C1016" s="1" t="str">
        <f t="shared" si="60"/>
        <v>12:0008</v>
      </c>
      <c r="D1016" s="1" t="str">
        <f t="shared" si="61"/>
        <v>12:0030</v>
      </c>
      <c r="E1016" t="s">
        <v>4020</v>
      </c>
      <c r="F1016" t="s">
        <v>4021</v>
      </c>
      <c r="H1016">
        <v>57.074356299999998</v>
      </c>
      <c r="I1016">
        <v>-130.270883</v>
      </c>
      <c r="J1016" s="1" t="str">
        <f t="shared" si="62"/>
        <v>Fluid (stream)</v>
      </c>
      <c r="K1016" s="1" t="str">
        <f t="shared" si="63"/>
        <v>Untreated Water</v>
      </c>
      <c r="O1016">
        <v>2.5000000000000001E-2</v>
      </c>
      <c r="P1016">
        <v>30</v>
      </c>
      <c r="Q1016">
        <v>7.2</v>
      </c>
    </row>
    <row r="1017" spans="1:17" hidden="1" x14ac:dyDescent="0.3">
      <c r="A1017" t="s">
        <v>4022</v>
      </c>
      <c r="B1017" t="s">
        <v>4023</v>
      </c>
      <c r="C1017" s="1" t="str">
        <f t="shared" si="60"/>
        <v>12:0008</v>
      </c>
      <c r="D1017" s="1" t="str">
        <f t="shared" si="61"/>
        <v>12:0030</v>
      </c>
      <c r="E1017" t="s">
        <v>4024</v>
      </c>
      <c r="F1017" t="s">
        <v>4025</v>
      </c>
      <c r="H1017">
        <v>57.7343172</v>
      </c>
      <c r="I1017">
        <v>-131.32340980000001</v>
      </c>
      <c r="J1017" s="1" t="str">
        <f t="shared" si="62"/>
        <v>Fluid (stream)</v>
      </c>
      <c r="K1017" s="1" t="str">
        <f t="shared" si="63"/>
        <v>Untreated Water</v>
      </c>
      <c r="O1017">
        <v>2.5000000000000001E-2</v>
      </c>
      <c r="P1017">
        <v>30</v>
      </c>
      <c r="Q1017">
        <v>7</v>
      </c>
    </row>
    <row r="1018" spans="1:17" hidden="1" x14ac:dyDescent="0.3">
      <c r="A1018" t="s">
        <v>4026</v>
      </c>
      <c r="B1018" t="s">
        <v>4027</v>
      </c>
      <c r="C1018" s="1" t="str">
        <f t="shared" si="60"/>
        <v>12:0008</v>
      </c>
      <c r="D1018" s="1" t="str">
        <f t="shared" si="61"/>
        <v>12:0030</v>
      </c>
      <c r="E1018" t="s">
        <v>4028</v>
      </c>
      <c r="F1018" t="s">
        <v>4029</v>
      </c>
      <c r="H1018">
        <v>57.723523700000001</v>
      </c>
      <c r="I1018">
        <v>-131.38363000000001</v>
      </c>
      <c r="J1018" s="1" t="str">
        <f t="shared" si="62"/>
        <v>Fluid (stream)</v>
      </c>
      <c r="K1018" s="1" t="str">
        <f t="shared" si="63"/>
        <v>Untreated Water</v>
      </c>
      <c r="O1018">
        <v>0.05</v>
      </c>
      <c r="P1018">
        <v>30</v>
      </c>
      <c r="Q1018">
        <v>7</v>
      </c>
    </row>
    <row r="1019" spans="1:17" hidden="1" x14ac:dyDescent="0.3">
      <c r="A1019" t="s">
        <v>4030</v>
      </c>
      <c r="B1019" t="s">
        <v>4031</v>
      </c>
      <c r="C1019" s="1" t="str">
        <f t="shared" si="60"/>
        <v>12:0008</v>
      </c>
      <c r="D1019" s="1" t="str">
        <f t="shared" si="61"/>
        <v>12:0030</v>
      </c>
      <c r="E1019" t="s">
        <v>4032</v>
      </c>
      <c r="F1019" t="s">
        <v>4033</v>
      </c>
      <c r="H1019">
        <v>57.744272799999997</v>
      </c>
      <c r="I1019">
        <v>-131.3390034</v>
      </c>
      <c r="J1019" s="1" t="str">
        <f t="shared" si="62"/>
        <v>Fluid (stream)</v>
      </c>
      <c r="K1019" s="1" t="str">
        <f t="shared" si="63"/>
        <v>Untreated Water</v>
      </c>
      <c r="O1019">
        <v>2.5000000000000001E-2</v>
      </c>
      <c r="P1019">
        <v>20</v>
      </c>
      <c r="Q1019">
        <v>7</v>
      </c>
    </row>
    <row r="1020" spans="1:17" hidden="1" x14ac:dyDescent="0.3">
      <c r="A1020" t="s">
        <v>4034</v>
      </c>
      <c r="B1020" t="s">
        <v>4035</v>
      </c>
      <c r="C1020" s="1" t="str">
        <f t="shared" ref="C1020:C1083" si="64">HYPERLINK("http://geochem.nrcan.gc.ca/cdogs/content/bdl/bdl120008_e.htm", "12:0008")</f>
        <v>12:0008</v>
      </c>
      <c r="D1020" s="1" t="str">
        <f t="shared" ref="D1020:D1083" si="65">HYPERLINK("http://geochem.nrcan.gc.ca/cdogs/content/svy/svy120030_e.htm", "12:0030")</f>
        <v>12:0030</v>
      </c>
      <c r="E1020" t="s">
        <v>4036</v>
      </c>
      <c r="F1020" t="s">
        <v>4037</v>
      </c>
      <c r="H1020">
        <v>57.699047</v>
      </c>
      <c r="I1020">
        <v>-131.41689030000001</v>
      </c>
      <c r="J1020" s="1" t="str">
        <f t="shared" si="62"/>
        <v>Fluid (stream)</v>
      </c>
      <c r="K1020" s="1" t="str">
        <f t="shared" si="63"/>
        <v>Untreated Water</v>
      </c>
      <c r="O1020">
        <v>2.5000000000000001E-2</v>
      </c>
      <c r="P1020">
        <v>40</v>
      </c>
      <c r="Q1020">
        <v>7.6</v>
      </c>
    </row>
    <row r="1021" spans="1:17" hidden="1" x14ac:dyDescent="0.3">
      <c r="A1021" t="s">
        <v>4038</v>
      </c>
      <c r="B1021" t="s">
        <v>4039</v>
      </c>
      <c r="C1021" s="1" t="str">
        <f t="shared" si="64"/>
        <v>12:0008</v>
      </c>
      <c r="D1021" s="1" t="str">
        <f t="shared" si="65"/>
        <v>12:0030</v>
      </c>
      <c r="E1021" t="s">
        <v>4040</v>
      </c>
      <c r="F1021" t="s">
        <v>4041</v>
      </c>
      <c r="H1021">
        <v>57.031717999999998</v>
      </c>
      <c r="I1021">
        <v>-130.2805529</v>
      </c>
      <c r="J1021" s="1" t="str">
        <f t="shared" si="62"/>
        <v>Fluid (stream)</v>
      </c>
      <c r="K1021" s="1" t="str">
        <f t="shared" si="63"/>
        <v>Untreated Water</v>
      </c>
      <c r="O1021">
        <v>2.5000000000000001E-2</v>
      </c>
      <c r="P1021">
        <v>20</v>
      </c>
      <c r="Q1021">
        <v>7.1</v>
      </c>
    </row>
    <row r="1022" spans="1:17" hidden="1" x14ac:dyDescent="0.3">
      <c r="A1022" t="s">
        <v>4042</v>
      </c>
      <c r="B1022" t="s">
        <v>4043</v>
      </c>
      <c r="C1022" s="1" t="str">
        <f t="shared" si="64"/>
        <v>12:0008</v>
      </c>
      <c r="D1022" s="1" t="str">
        <f t="shared" si="65"/>
        <v>12:0030</v>
      </c>
      <c r="E1022" t="s">
        <v>4044</v>
      </c>
      <c r="F1022" t="s">
        <v>4045</v>
      </c>
      <c r="H1022">
        <v>57.679175999999998</v>
      </c>
      <c r="I1022">
        <v>-130.0281956</v>
      </c>
      <c r="J1022" s="1" t="str">
        <f t="shared" si="62"/>
        <v>Fluid (stream)</v>
      </c>
      <c r="K1022" s="1" t="str">
        <f t="shared" si="63"/>
        <v>Untreated Water</v>
      </c>
      <c r="O1022">
        <v>2.5000000000000001E-2</v>
      </c>
      <c r="P1022">
        <v>30</v>
      </c>
      <c r="Q1022">
        <v>7.7</v>
      </c>
    </row>
    <row r="1023" spans="1:17" hidden="1" x14ac:dyDescent="0.3">
      <c r="A1023" t="s">
        <v>4046</v>
      </c>
      <c r="B1023" t="s">
        <v>4047</v>
      </c>
      <c r="C1023" s="1" t="str">
        <f t="shared" si="64"/>
        <v>12:0008</v>
      </c>
      <c r="D1023" s="1" t="str">
        <f t="shared" si="65"/>
        <v>12:0030</v>
      </c>
      <c r="E1023" t="s">
        <v>4048</v>
      </c>
      <c r="F1023" t="s">
        <v>4049</v>
      </c>
      <c r="H1023">
        <v>57.543429799999998</v>
      </c>
      <c r="I1023">
        <v>-130.1682787</v>
      </c>
      <c r="J1023" s="1" t="str">
        <f t="shared" si="62"/>
        <v>Fluid (stream)</v>
      </c>
      <c r="K1023" s="1" t="str">
        <f t="shared" si="63"/>
        <v>Untreated Water</v>
      </c>
      <c r="O1023">
        <v>2.5000000000000001E-2</v>
      </c>
      <c r="P1023">
        <v>40</v>
      </c>
      <c r="Q1023">
        <v>7.3</v>
      </c>
    </row>
    <row r="1024" spans="1:17" hidden="1" x14ac:dyDescent="0.3">
      <c r="A1024" t="s">
        <v>4050</v>
      </c>
      <c r="B1024" t="s">
        <v>4051</v>
      </c>
      <c r="C1024" s="1" t="str">
        <f t="shared" si="64"/>
        <v>12:0008</v>
      </c>
      <c r="D1024" s="1" t="str">
        <f t="shared" si="65"/>
        <v>12:0030</v>
      </c>
      <c r="E1024" t="s">
        <v>4052</v>
      </c>
      <c r="F1024" t="s">
        <v>4053</v>
      </c>
      <c r="H1024">
        <v>57.861142200000003</v>
      </c>
      <c r="I1024">
        <v>-130.02231599999999</v>
      </c>
      <c r="J1024" s="1" t="str">
        <f t="shared" si="62"/>
        <v>Fluid (stream)</v>
      </c>
      <c r="K1024" s="1" t="str">
        <f t="shared" si="63"/>
        <v>Untreated Water</v>
      </c>
      <c r="O1024">
        <v>2.5000000000000001E-2</v>
      </c>
      <c r="P1024">
        <v>40</v>
      </c>
      <c r="Q1024">
        <v>8.1</v>
      </c>
    </row>
    <row r="1025" spans="1:17" hidden="1" x14ac:dyDescent="0.3">
      <c r="A1025" t="s">
        <v>4054</v>
      </c>
      <c r="B1025" t="s">
        <v>4055</v>
      </c>
      <c r="C1025" s="1" t="str">
        <f t="shared" si="64"/>
        <v>12:0008</v>
      </c>
      <c r="D1025" s="1" t="str">
        <f t="shared" si="65"/>
        <v>12:0030</v>
      </c>
      <c r="E1025" t="s">
        <v>4056</v>
      </c>
      <c r="F1025" t="s">
        <v>4057</v>
      </c>
      <c r="H1025">
        <v>57.896312199999997</v>
      </c>
      <c r="I1025">
        <v>-130.04011439999999</v>
      </c>
      <c r="J1025" s="1" t="str">
        <f t="shared" si="62"/>
        <v>Fluid (stream)</v>
      </c>
      <c r="K1025" s="1" t="str">
        <f t="shared" si="63"/>
        <v>Untreated Water</v>
      </c>
      <c r="O1025">
        <v>2.5000000000000001E-2</v>
      </c>
      <c r="P1025">
        <v>50</v>
      </c>
      <c r="Q1025">
        <v>8.1</v>
      </c>
    </row>
    <row r="1026" spans="1:17" hidden="1" x14ac:dyDescent="0.3">
      <c r="A1026" t="s">
        <v>4058</v>
      </c>
      <c r="B1026" t="s">
        <v>4059</v>
      </c>
      <c r="C1026" s="1" t="str">
        <f t="shared" si="64"/>
        <v>12:0008</v>
      </c>
      <c r="D1026" s="1" t="str">
        <f t="shared" si="65"/>
        <v>12:0030</v>
      </c>
      <c r="E1026" t="s">
        <v>4060</v>
      </c>
      <c r="F1026" t="s">
        <v>4061</v>
      </c>
      <c r="H1026">
        <v>57.907272499999998</v>
      </c>
      <c r="I1026">
        <v>-130.05092590000001</v>
      </c>
      <c r="J1026" s="1" t="str">
        <f t="shared" ref="J1026:J1089" si="66">HYPERLINK("http://geochem.nrcan.gc.ca/cdogs/content/kwd/kwd020018_e.htm", "Fluid (stream)")</f>
        <v>Fluid (stream)</v>
      </c>
      <c r="K1026" s="1" t="str">
        <f t="shared" ref="K1026:K1089" si="67">HYPERLINK("http://geochem.nrcan.gc.ca/cdogs/content/kwd/kwd080007_e.htm", "Untreated Water")</f>
        <v>Untreated Water</v>
      </c>
      <c r="O1026">
        <v>0.12</v>
      </c>
      <c r="P1026">
        <v>30</v>
      </c>
      <c r="Q1026">
        <v>8.1</v>
      </c>
    </row>
    <row r="1027" spans="1:17" hidden="1" x14ac:dyDescent="0.3">
      <c r="A1027" t="s">
        <v>4062</v>
      </c>
      <c r="B1027" t="s">
        <v>4063</v>
      </c>
      <c r="C1027" s="1" t="str">
        <f t="shared" si="64"/>
        <v>12:0008</v>
      </c>
      <c r="D1027" s="1" t="str">
        <f t="shared" si="65"/>
        <v>12:0030</v>
      </c>
      <c r="E1027" t="s">
        <v>4064</v>
      </c>
      <c r="F1027" t="s">
        <v>4065</v>
      </c>
      <c r="H1027">
        <v>57.910814600000002</v>
      </c>
      <c r="I1027">
        <v>-130.05059030000001</v>
      </c>
      <c r="J1027" s="1" t="str">
        <f t="shared" si="66"/>
        <v>Fluid (stream)</v>
      </c>
      <c r="K1027" s="1" t="str">
        <f t="shared" si="67"/>
        <v>Untreated Water</v>
      </c>
      <c r="O1027">
        <v>2.5000000000000001E-2</v>
      </c>
      <c r="P1027">
        <v>40</v>
      </c>
      <c r="Q1027">
        <v>8</v>
      </c>
    </row>
    <row r="1028" spans="1:17" hidden="1" x14ac:dyDescent="0.3">
      <c r="A1028" t="s">
        <v>4066</v>
      </c>
      <c r="B1028" t="s">
        <v>4067</v>
      </c>
      <c r="C1028" s="1" t="str">
        <f t="shared" si="64"/>
        <v>12:0008</v>
      </c>
      <c r="D1028" s="1" t="str">
        <f t="shared" si="65"/>
        <v>12:0030</v>
      </c>
      <c r="E1028" t="s">
        <v>4068</v>
      </c>
      <c r="F1028" t="s">
        <v>4069</v>
      </c>
      <c r="H1028">
        <v>57.574470900000001</v>
      </c>
      <c r="I1028">
        <v>-130.1882009</v>
      </c>
      <c r="J1028" s="1" t="str">
        <f t="shared" si="66"/>
        <v>Fluid (stream)</v>
      </c>
      <c r="K1028" s="1" t="str">
        <f t="shared" si="67"/>
        <v>Untreated Water</v>
      </c>
      <c r="O1028">
        <v>2.5000000000000001E-2</v>
      </c>
      <c r="P1028">
        <v>60</v>
      </c>
      <c r="Q1028">
        <v>8</v>
      </c>
    </row>
    <row r="1029" spans="1:17" hidden="1" x14ac:dyDescent="0.3">
      <c r="A1029" t="s">
        <v>4070</v>
      </c>
      <c r="B1029" t="s">
        <v>4071</v>
      </c>
      <c r="C1029" s="1" t="str">
        <f t="shared" si="64"/>
        <v>12:0008</v>
      </c>
      <c r="D1029" s="1" t="str">
        <f t="shared" si="65"/>
        <v>12:0030</v>
      </c>
      <c r="E1029" t="s">
        <v>4072</v>
      </c>
      <c r="F1029" t="s">
        <v>4073</v>
      </c>
      <c r="H1029">
        <v>57.576183399999998</v>
      </c>
      <c r="I1029">
        <v>-130.18278849999999</v>
      </c>
      <c r="J1029" s="1" t="str">
        <f t="shared" si="66"/>
        <v>Fluid (stream)</v>
      </c>
      <c r="K1029" s="1" t="str">
        <f t="shared" si="67"/>
        <v>Untreated Water</v>
      </c>
      <c r="O1029">
        <v>2.5000000000000001E-2</v>
      </c>
      <c r="P1029">
        <v>70</v>
      </c>
      <c r="Q1029">
        <v>7.8</v>
      </c>
    </row>
    <row r="1030" spans="1:17" hidden="1" x14ac:dyDescent="0.3">
      <c r="A1030" t="s">
        <v>4074</v>
      </c>
      <c r="B1030" t="s">
        <v>4075</v>
      </c>
      <c r="C1030" s="1" t="str">
        <f t="shared" si="64"/>
        <v>12:0008</v>
      </c>
      <c r="D1030" s="1" t="str">
        <f t="shared" si="65"/>
        <v>12:0030</v>
      </c>
      <c r="E1030" t="s">
        <v>4076</v>
      </c>
      <c r="F1030" t="s">
        <v>4077</v>
      </c>
      <c r="H1030">
        <v>57.598503200000003</v>
      </c>
      <c r="I1030">
        <v>-130.1550843</v>
      </c>
      <c r="J1030" s="1" t="str">
        <f t="shared" si="66"/>
        <v>Fluid (stream)</v>
      </c>
      <c r="K1030" s="1" t="str">
        <f t="shared" si="67"/>
        <v>Untreated Water</v>
      </c>
      <c r="O1030">
        <v>2.5000000000000001E-2</v>
      </c>
      <c r="P1030">
        <v>60</v>
      </c>
      <c r="Q1030">
        <v>7.7</v>
      </c>
    </row>
    <row r="1031" spans="1:17" hidden="1" x14ac:dyDescent="0.3">
      <c r="A1031" t="s">
        <v>4078</v>
      </c>
      <c r="B1031" t="s">
        <v>4079</v>
      </c>
      <c r="C1031" s="1" t="str">
        <f t="shared" si="64"/>
        <v>12:0008</v>
      </c>
      <c r="D1031" s="1" t="str">
        <f t="shared" si="65"/>
        <v>12:0030</v>
      </c>
      <c r="E1031" t="s">
        <v>4080</v>
      </c>
      <c r="F1031" t="s">
        <v>4081</v>
      </c>
      <c r="H1031">
        <v>57.609124899999998</v>
      </c>
      <c r="I1031">
        <v>-130.1488263</v>
      </c>
      <c r="J1031" s="1" t="str">
        <f t="shared" si="66"/>
        <v>Fluid (stream)</v>
      </c>
      <c r="K1031" s="1" t="str">
        <f t="shared" si="67"/>
        <v>Untreated Water</v>
      </c>
      <c r="O1031">
        <v>2.5000000000000001E-2</v>
      </c>
      <c r="P1031">
        <v>90</v>
      </c>
      <c r="Q1031">
        <v>7.7</v>
      </c>
    </row>
    <row r="1032" spans="1:17" hidden="1" x14ac:dyDescent="0.3">
      <c r="A1032" t="s">
        <v>4082</v>
      </c>
      <c r="B1032" t="s">
        <v>4083</v>
      </c>
      <c r="C1032" s="1" t="str">
        <f t="shared" si="64"/>
        <v>12:0008</v>
      </c>
      <c r="D1032" s="1" t="str">
        <f t="shared" si="65"/>
        <v>12:0030</v>
      </c>
      <c r="E1032" t="s">
        <v>4084</v>
      </c>
      <c r="F1032" t="s">
        <v>4085</v>
      </c>
      <c r="H1032">
        <v>57.618185799999999</v>
      </c>
      <c r="I1032">
        <v>-130.05726559999999</v>
      </c>
      <c r="J1032" s="1" t="str">
        <f t="shared" si="66"/>
        <v>Fluid (stream)</v>
      </c>
      <c r="K1032" s="1" t="str">
        <f t="shared" si="67"/>
        <v>Untreated Water</v>
      </c>
      <c r="O1032">
        <v>2.5000000000000001E-2</v>
      </c>
      <c r="P1032">
        <v>60</v>
      </c>
      <c r="Q1032">
        <v>7.6</v>
      </c>
    </row>
    <row r="1033" spans="1:17" hidden="1" x14ac:dyDescent="0.3">
      <c r="A1033" t="s">
        <v>4086</v>
      </c>
      <c r="B1033" t="s">
        <v>4087</v>
      </c>
      <c r="C1033" s="1" t="str">
        <f t="shared" si="64"/>
        <v>12:0008</v>
      </c>
      <c r="D1033" s="1" t="str">
        <f t="shared" si="65"/>
        <v>12:0030</v>
      </c>
      <c r="E1033" t="s">
        <v>4088</v>
      </c>
      <c r="F1033" t="s">
        <v>4089</v>
      </c>
      <c r="H1033">
        <v>57.616926499999998</v>
      </c>
      <c r="I1033">
        <v>-130.0509849</v>
      </c>
      <c r="J1033" s="1" t="str">
        <f t="shared" si="66"/>
        <v>Fluid (stream)</v>
      </c>
      <c r="K1033" s="1" t="str">
        <f t="shared" si="67"/>
        <v>Untreated Water</v>
      </c>
      <c r="O1033">
        <v>0.06</v>
      </c>
      <c r="P1033">
        <v>50</v>
      </c>
      <c r="Q1033">
        <v>7.7</v>
      </c>
    </row>
    <row r="1034" spans="1:17" hidden="1" x14ac:dyDescent="0.3">
      <c r="A1034" t="s">
        <v>4090</v>
      </c>
      <c r="B1034" t="s">
        <v>4091</v>
      </c>
      <c r="C1034" s="1" t="str">
        <f t="shared" si="64"/>
        <v>12:0008</v>
      </c>
      <c r="D1034" s="1" t="str">
        <f t="shared" si="65"/>
        <v>12:0030</v>
      </c>
      <c r="E1034" t="s">
        <v>4092</v>
      </c>
      <c r="F1034" t="s">
        <v>4093</v>
      </c>
      <c r="H1034">
        <v>57.606265299999997</v>
      </c>
      <c r="I1034">
        <v>-130.0594145</v>
      </c>
      <c r="J1034" s="1" t="str">
        <f t="shared" si="66"/>
        <v>Fluid (stream)</v>
      </c>
      <c r="K1034" s="1" t="str">
        <f t="shared" si="67"/>
        <v>Untreated Water</v>
      </c>
    </row>
    <row r="1035" spans="1:17" hidden="1" x14ac:dyDescent="0.3">
      <c r="A1035" t="s">
        <v>4094</v>
      </c>
      <c r="B1035" t="s">
        <v>4095</v>
      </c>
      <c r="C1035" s="1" t="str">
        <f t="shared" si="64"/>
        <v>12:0008</v>
      </c>
      <c r="D1035" s="1" t="str">
        <f t="shared" si="65"/>
        <v>12:0030</v>
      </c>
      <c r="E1035" t="s">
        <v>4096</v>
      </c>
      <c r="F1035" t="s">
        <v>4097</v>
      </c>
      <c r="H1035">
        <v>57.257210000000001</v>
      </c>
      <c r="I1035">
        <v>-131.99798970000001</v>
      </c>
      <c r="J1035" s="1" t="str">
        <f t="shared" si="66"/>
        <v>Fluid (stream)</v>
      </c>
      <c r="K1035" s="1" t="str">
        <f t="shared" si="67"/>
        <v>Untreated Water</v>
      </c>
      <c r="O1035">
        <v>2.5000000000000001E-2</v>
      </c>
      <c r="P1035">
        <v>30</v>
      </c>
      <c r="Q1035">
        <v>6.8</v>
      </c>
    </row>
    <row r="1036" spans="1:17" hidden="1" x14ac:dyDescent="0.3">
      <c r="A1036" t="s">
        <v>4098</v>
      </c>
      <c r="B1036" t="s">
        <v>4099</v>
      </c>
      <c r="C1036" s="1" t="str">
        <f t="shared" si="64"/>
        <v>12:0008</v>
      </c>
      <c r="D1036" s="1" t="str">
        <f t="shared" si="65"/>
        <v>12:0030</v>
      </c>
      <c r="E1036" t="s">
        <v>4100</v>
      </c>
      <c r="F1036" t="s">
        <v>4101</v>
      </c>
      <c r="H1036">
        <v>57.253362699999997</v>
      </c>
      <c r="I1036">
        <v>-131.97272029999999</v>
      </c>
      <c r="J1036" s="1" t="str">
        <f t="shared" si="66"/>
        <v>Fluid (stream)</v>
      </c>
      <c r="K1036" s="1" t="str">
        <f t="shared" si="67"/>
        <v>Untreated Water</v>
      </c>
      <c r="O1036">
        <v>0.1</v>
      </c>
      <c r="P1036">
        <v>60</v>
      </c>
      <c r="Q1036">
        <v>6.8</v>
      </c>
    </row>
    <row r="1037" spans="1:17" hidden="1" x14ac:dyDescent="0.3">
      <c r="A1037" t="s">
        <v>4102</v>
      </c>
      <c r="B1037" t="s">
        <v>4103</v>
      </c>
      <c r="C1037" s="1" t="str">
        <f t="shared" si="64"/>
        <v>12:0008</v>
      </c>
      <c r="D1037" s="1" t="str">
        <f t="shared" si="65"/>
        <v>12:0030</v>
      </c>
      <c r="E1037" t="s">
        <v>4104</v>
      </c>
      <c r="F1037" t="s">
        <v>4105</v>
      </c>
      <c r="H1037">
        <v>57.257666800000003</v>
      </c>
      <c r="I1037">
        <v>-131.971259</v>
      </c>
      <c r="J1037" s="1" t="str">
        <f t="shared" si="66"/>
        <v>Fluid (stream)</v>
      </c>
      <c r="K1037" s="1" t="str">
        <f t="shared" si="67"/>
        <v>Untreated Water</v>
      </c>
      <c r="O1037">
        <v>0.09</v>
      </c>
      <c r="P1037">
        <v>50</v>
      </c>
      <c r="Q1037">
        <v>6.6</v>
      </c>
    </row>
    <row r="1038" spans="1:17" hidden="1" x14ac:dyDescent="0.3">
      <c r="A1038" t="s">
        <v>4106</v>
      </c>
      <c r="B1038" t="s">
        <v>4107</v>
      </c>
      <c r="C1038" s="1" t="str">
        <f t="shared" si="64"/>
        <v>12:0008</v>
      </c>
      <c r="D1038" s="1" t="str">
        <f t="shared" si="65"/>
        <v>12:0030</v>
      </c>
      <c r="E1038" t="s">
        <v>4108</v>
      </c>
      <c r="F1038" t="s">
        <v>4109</v>
      </c>
      <c r="H1038">
        <v>57.251873400000001</v>
      </c>
      <c r="I1038">
        <v>-131.9535975</v>
      </c>
      <c r="J1038" s="1" t="str">
        <f t="shared" si="66"/>
        <v>Fluid (stream)</v>
      </c>
      <c r="K1038" s="1" t="str">
        <f t="shared" si="67"/>
        <v>Untreated Water</v>
      </c>
      <c r="O1038">
        <v>0.16</v>
      </c>
      <c r="P1038">
        <v>40</v>
      </c>
      <c r="Q1038">
        <v>6.5</v>
      </c>
    </row>
    <row r="1039" spans="1:17" hidden="1" x14ac:dyDescent="0.3">
      <c r="A1039" t="s">
        <v>4110</v>
      </c>
      <c r="B1039" t="s">
        <v>4111</v>
      </c>
      <c r="C1039" s="1" t="str">
        <f t="shared" si="64"/>
        <v>12:0008</v>
      </c>
      <c r="D1039" s="1" t="str">
        <f t="shared" si="65"/>
        <v>12:0030</v>
      </c>
      <c r="E1039" t="s">
        <v>4112</v>
      </c>
      <c r="F1039" t="s">
        <v>4113</v>
      </c>
      <c r="H1039">
        <v>57.255442700000003</v>
      </c>
      <c r="I1039">
        <v>-131.94744840000001</v>
      </c>
      <c r="J1039" s="1" t="str">
        <f t="shared" si="66"/>
        <v>Fluid (stream)</v>
      </c>
      <c r="K1039" s="1" t="str">
        <f t="shared" si="67"/>
        <v>Untreated Water</v>
      </c>
      <c r="O1039">
        <v>0.1</v>
      </c>
      <c r="P1039">
        <v>50</v>
      </c>
      <c r="Q1039">
        <v>6.2</v>
      </c>
    </row>
    <row r="1040" spans="1:17" hidden="1" x14ac:dyDescent="0.3">
      <c r="A1040" t="s">
        <v>4114</v>
      </c>
      <c r="B1040" t="s">
        <v>4115</v>
      </c>
      <c r="C1040" s="1" t="str">
        <f t="shared" si="64"/>
        <v>12:0008</v>
      </c>
      <c r="D1040" s="1" t="str">
        <f t="shared" si="65"/>
        <v>12:0030</v>
      </c>
      <c r="E1040" t="s">
        <v>4116</v>
      </c>
      <c r="F1040" t="s">
        <v>4117</v>
      </c>
      <c r="H1040">
        <v>57.254190399999999</v>
      </c>
      <c r="I1040">
        <v>-131.93991940000001</v>
      </c>
      <c r="J1040" s="1" t="str">
        <f t="shared" si="66"/>
        <v>Fluid (stream)</v>
      </c>
      <c r="K1040" s="1" t="str">
        <f t="shared" si="67"/>
        <v>Untreated Water</v>
      </c>
      <c r="O1040">
        <v>0.14000000000000001</v>
      </c>
      <c r="P1040">
        <v>40</v>
      </c>
      <c r="Q1040">
        <v>5.6</v>
      </c>
    </row>
    <row r="1041" spans="1:17" hidden="1" x14ac:dyDescent="0.3">
      <c r="A1041" t="s">
        <v>4118</v>
      </c>
      <c r="B1041" t="s">
        <v>4119</v>
      </c>
      <c r="C1041" s="1" t="str">
        <f t="shared" si="64"/>
        <v>12:0008</v>
      </c>
      <c r="D1041" s="1" t="str">
        <f t="shared" si="65"/>
        <v>12:0030</v>
      </c>
      <c r="E1041" t="s">
        <v>4120</v>
      </c>
      <c r="F1041" t="s">
        <v>4121</v>
      </c>
      <c r="H1041">
        <v>57.250836100000001</v>
      </c>
      <c r="I1041">
        <v>-131.9350096</v>
      </c>
      <c r="J1041" s="1" t="str">
        <f t="shared" si="66"/>
        <v>Fluid (stream)</v>
      </c>
      <c r="K1041" s="1" t="str">
        <f t="shared" si="67"/>
        <v>Untreated Water</v>
      </c>
      <c r="O1041">
        <v>0.11</v>
      </c>
      <c r="P1041">
        <v>40</v>
      </c>
      <c r="Q1041">
        <v>5.7</v>
      </c>
    </row>
    <row r="1042" spans="1:17" hidden="1" x14ac:dyDescent="0.3">
      <c r="A1042" t="s">
        <v>4122</v>
      </c>
      <c r="B1042" t="s">
        <v>4123</v>
      </c>
      <c r="C1042" s="1" t="str">
        <f t="shared" si="64"/>
        <v>12:0008</v>
      </c>
      <c r="D1042" s="1" t="str">
        <f t="shared" si="65"/>
        <v>12:0030</v>
      </c>
      <c r="E1042" t="s">
        <v>4124</v>
      </c>
      <c r="F1042" t="s">
        <v>4125</v>
      </c>
      <c r="H1042">
        <v>57.284559299999998</v>
      </c>
      <c r="I1042">
        <v>-131.88335319999999</v>
      </c>
      <c r="J1042" s="1" t="str">
        <f t="shared" si="66"/>
        <v>Fluid (stream)</v>
      </c>
      <c r="K1042" s="1" t="str">
        <f t="shared" si="67"/>
        <v>Untreated Water</v>
      </c>
      <c r="O1042">
        <v>0.14000000000000001</v>
      </c>
      <c r="P1042">
        <v>60</v>
      </c>
      <c r="Q1042">
        <v>5.8</v>
      </c>
    </row>
    <row r="1043" spans="1:17" hidden="1" x14ac:dyDescent="0.3">
      <c r="A1043" t="s">
        <v>4126</v>
      </c>
      <c r="B1043" t="s">
        <v>4127</v>
      </c>
      <c r="C1043" s="1" t="str">
        <f t="shared" si="64"/>
        <v>12:0008</v>
      </c>
      <c r="D1043" s="1" t="str">
        <f t="shared" si="65"/>
        <v>12:0030</v>
      </c>
      <c r="E1043" t="s">
        <v>4128</v>
      </c>
      <c r="F1043" t="s">
        <v>4129</v>
      </c>
      <c r="H1043">
        <v>57.252087299999999</v>
      </c>
      <c r="I1043">
        <v>-131.87506490000001</v>
      </c>
      <c r="J1043" s="1" t="str">
        <f t="shared" si="66"/>
        <v>Fluid (stream)</v>
      </c>
      <c r="K1043" s="1" t="str">
        <f t="shared" si="67"/>
        <v>Untreated Water</v>
      </c>
      <c r="O1043">
        <v>0.17</v>
      </c>
      <c r="P1043">
        <v>80</v>
      </c>
      <c r="Q1043">
        <v>6</v>
      </c>
    </row>
    <row r="1044" spans="1:17" hidden="1" x14ac:dyDescent="0.3">
      <c r="A1044" t="s">
        <v>4130</v>
      </c>
      <c r="B1044" t="s">
        <v>4131</v>
      </c>
      <c r="C1044" s="1" t="str">
        <f t="shared" si="64"/>
        <v>12:0008</v>
      </c>
      <c r="D1044" s="1" t="str">
        <f t="shared" si="65"/>
        <v>12:0030</v>
      </c>
      <c r="E1044" t="s">
        <v>4128</v>
      </c>
      <c r="F1044" t="s">
        <v>4132</v>
      </c>
      <c r="H1044">
        <v>57.252087299999999</v>
      </c>
      <c r="I1044">
        <v>-131.87506490000001</v>
      </c>
      <c r="J1044" s="1" t="str">
        <f t="shared" si="66"/>
        <v>Fluid (stream)</v>
      </c>
      <c r="K1044" s="1" t="str">
        <f t="shared" si="67"/>
        <v>Untreated Water</v>
      </c>
      <c r="O1044">
        <v>0.18</v>
      </c>
      <c r="P1044">
        <v>80</v>
      </c>
      <c r="Q1044">
        <v>6.1</v>
      </c>
    </row>
    <row r="1045" spans="1:17" hidden="1" x14ac:dyDescent="0.3">
      <c r="A1045" t="s">
        <v>4133</v>
      </c>
      <c r="B1045" t="s">
        <v>4134</v>
      </c>
      <c r="C1045" s="1" t="str">
        <f t="shared" si="64"/>
        <v>12:0008</v>
      </c>
      <c r="D1045" s="1" t="str">
        <f t="shared" si="65"/>
        <v>12:0030</v>
      </c>
      <c r="E1045" t="s">
        <v>4135</v>
      </c>
      <c r="F1045" t="s">
        <v>4136</v>
      </c>
      <c r="H1045">
        <v>57.240839100000002</v>
      </c>
      <c r="I1045">
        <v>-131.92778379999999</v>
      </c>
      <c r="J1045" s="1" t="str">
        <f t="shared" si="66"/>
        <v>Fluid (stream)</v>
      </c>
      <c r="K1045" s="1" t="str">
        <f t="shared" si="67"/>
        <v>Untreated Water</v>
      </c>
      <c r="O1045">
        <v>0.15</v>
      </c>
      <c r="P1045">
        <v>50</v>
      </c>
      <c r="Q1045">
        <v>6.5</v>
      </c>
    </row>
    <row r="1046" spans="1:17" hidden="1" x14ac:dyDescent="0.3">
      <c r="A1046" t="s">
        <v>4137</v>
      </c>
      <c r="B1046" t="s">
        <v>4138</v>
      </c>
      <c r="C1046" s="1" t="str">
        <f t="shared" si="64"/>
        <v>12:0008</v>
      </c>
      <c r="D1046" s="1" t="str">
        <f t="shared" si="65"/>
        <v>12:0030</v>
      </c>
      <c r="E1046" t="s">
        <v>4139</v>
      </c>
      <c r="F1046" t="s">
        <v>4140</v>
      </c>
      <c r="H1046">
        <v>57.217780699999999</v>
      </c>
      <c r="I1046">
        <v>-131.87973869999999</v>
      </c>
      <c r="J1046" s="1" t="str">
        <f t="shared" si="66"/>
        <v>Fluid (stream)</v>
      </c>
      <c r="K1046" s="1" t="str">
        <f t="shared" si="67"/>
        <v>Untreated Water</v>
      </c>
      <c r="O1046">
        <v>0.09</v>
      </c>
      <c r="P1046">
        <v>30</v>
      </c>
      <c r="Q1046">
        <v>6</v>
      </c>
    </row>
    <row r="1047" spans="1:17" hidden="1" x14ac:dyDescent="0.3">
      <c r="A1047" t="s">
        <v>4141</v>
      </c>
      <c r="B1047" t="s">
        <v>4142</v>
      </c>
      <c r="C1047" s="1" t="str">
        <f t="shared" si="64"/>
        <v>12:0008</v>
      </c>
      <c r="D1047" s="1" t="str">
        <f t="shared" si="65"/>
        <v>12:0030</v>
      </c>
      <c r="E1047" t="s">
        <v>4143</v>
      </c>
      <c r="F1047" t="s">
        <v>4144</v>
      </c>
      <c r="H1047">
        <v>57.194659899999998</v>
      </c>
      <c r="I1047">
        <v>-131.9241652</v>
      </c>
      <c r="J1047" s="1" t="str">
        <f t="shared" si="66"/>
        <v>Fluid (stream)</v>
      </c>
      <c r="K1047" s="1" t="str">
        <f t="shared" si="67"/>
        <v>Untreated Water</v>
      </c>
      <c r="O1047">
        <v>0.16</v>
      </c>
      <c r="P1047">
        <v>40</v>
      </c>
      <c r="Q1047">
        <v>6.3</v>
      </c>
    </row>
    <row r="1048" spans="1:17" hidden="1" x14ac:dyDescent="0.3">
      <c r="A1048" t="s">
        <v>4145</v>
      </c>
      <c r="B1048" t="s">
        <v>4146</v>
      </c>
      <c r="C1048" s="1" t="str">
        <f t="shared" si="64"/>
        <v>12:0008</v>
      </c>
      <c r="D1048" s="1" t="str">
        <f t="shared" si="65"/>
        <v>12:0030</v>
      </c>
      <c r="E1048" t="s">
        <v>4147</v>
      </c>
      <c r="F1048" t="s">
        <v>4148</v>
      </c>
      <c r="H1048">
        <v>57.144193199999997</v>
      </c>
      <c r="I1048">
        <v>-131.90868219999999</v>
      </c>
      <c r="J1048" s="1" t="str">
        <f t="shared" si="66"/>
        <v>Fluid (stream)</v>
      </c>
      <c r="K1048" s="1" t="str">
        <f t="shared" si="67"/>
        <v>Untreated Water</v>
      </c>
      <c r="O1048">
        <v>0.13</v>
      </c>
      <c r="P1048">
        <v>40</v>
      </c>
      <c r="Q1048">
        <v>5.6</v>
      </c>
    </row>
    <row r="1049" spans="1:17" hidden="1" x14ac:dyDescent="0.3">
      <c r="A1049" t="s">
        <v>4149</v>
      </c>
      <c r="B1049" t="s">
        <v>4150</v>
      </c>
      <c r="C1049" s="1" t="str">
        <f t="shared" si="64"/>
        <v>12:0008</v>
      </c>
      <c r="D1049" s="1" t="str">
        <f t="shared" si="65"/>
        <v>12:0030</v>
      </c>
      <c r="E1049" t="s">
        <v>4151</v>
      </c>
      <c r="F1049" t="s">
        <v>4152</v>
      </c>
      <c r="H1049">
        <v>57.134098199999997</v>
      </c>
      <c r="I1049">
        <v>-131.92738270000001</v>
      </c>
      <c r="J1049" s="1" t="str">
        <f t="shared" si="66"/>
        <v>Fluid (stream)</v>
      </c>
      <c r="K1049" s="1" t="str">
        <f t="shared" si="67"/>
        <v>Untreated Water</v>
      </c>
      <c r="O1049">
        <v>0.12</v>
      </c>
      <c r="P1049">
        <v>40</v>
      </c>
      <c r="Q1049">
        <v>6</v>
      </c>
    </row>
    <row r="1050" spans="1:17" hidden="1" x14ac:dyDescent="0.3">
      <c r="A1050" t="s">
        <v>4153</v>
      </c>
      <c r="B1050" t="s">
        <v>4154</v>
      </c>
      <c r="C1050" s="1" t="str">
        <f t="shared" si="64"/>
        <v>12:0008</v>
      </c>
      <c r="D1050" s="1" t="str">
        <f t="shared" si="65"/>
        <v>12:0030</v>
      </c>
      <c r="E1050" t="s">
        <v>4155</v>
      </c>
      <c r="F1050" t="s">
        <v>4156</v>
      </c>
      <c r="H1050">
        <v>57.159123600000001</v>
      </c>
      <c r="I1050">
        <v>-131.90227229999999</v>
      </c>
      <c r="J1050" s="1" t="str">
        <f t="shared" si="66"/>
        <v>Fluid (stream)</v>
      </c>
      <c r="K1050" s="1" t="str">
        <f t="shared" si="67"/>
        <v>Untreated Water</v>
      </c>
      <c r="O1050">
        <v>2.5000000000000001E-2</v>
      </c>
      <c r="P1050">
        <v>40</v>
      </c>
      <c r="Q1050">
        <v>6.4</v>
      </c>
    </row>
    <row r="1051" spans="1:17" hidden="1" x14ac:dyDescent="0.3">
      <c r="A1051" t="s">
        <v>4157</v>
      </c>
      <c r="B1051" t="s">
        <v>4158</v>
      </c>
      <c r="C1051" s="1" t="str">
        <f t="shared" si="64"/>
        <v>12:0008</v>
      </c>
      <c r="D1051" s="1" t="str">
        <f t="shared" si="65"/>
        <v>12:0030</v>
      </c>
      <c r="E1051" t="s">
        <v>4159</v>
      </c>
      <c r="F1051" t="s">
        <v>4160</v>
      </c>
      <c r="H1051">
        <v>57.178224700000001</v>
      </c>
      <c r="I1051">
        <v>-131.83866889999999</v>
      </c>
      <c r="J1051" s="1" t="str">
        <f t="shared" si="66"/>
        <v>Fluid (stream)</v>
      </c>
      <c r="K1051" s="1" t="str">
        <f t="shared" si="67"/>
        <v>Untreated Water</v>
      </c>
      <c r="O1051">
        <v>2.5000000000000001E-2</v>
      </c>
      <c r="P1051">
        <v>40</v>
      </c>
      <c r="Q1051">
        <v>6.5</v>
      </c>
    </row>
    <row r="1052" spans="1:17" hidden="1" x14ac:dyDescent="0.3">
      <c r="A1052" t="s">
        <v>4161</v>
      </c>
      <c r="B1052" t="s">
        <v>4162</v>
      </c>
      <c r="C1052" s="1" t="str">
        <f t="shared" si="64"/>
        <v>12:0008</v>
      </c>
      <c r="D1052" s="1" t="str">
        <f t="shared" si="65"/>
        <v>12:0030</v>
      </c>
      <c r="E1052" t="s">
        <v>4163</v>
      </c>
      <c r="F1052" t="s">
        <v>4164</v>
      </c>
      <c r="H1052">
        <v>57.132755299999999</v>
      </c>
      <c r="I1052">
        <v>-131.82857279999999</v>
      </c>
      <c r="J1052" s="1" t="str">
        <f t="shared" si="66"/>
        <v>Fluid (stream)</v>
      </c>
      <c r="K1052" s="1" t="str">
        <f t="shared" si="67"/>
        <v>Untreated Water</v>
      </c>
      <c r="O1052">
        <v>7.0000000000000007E-2</v>
      </c>
      <c r="P1052">
        <v>90</v>
      </c>
      <c r="Q1052">
        <v>6.4</v>
      </c>
    </row>
    <row r="1053" spans="1:17" hidden="1" x14ac:dyDescent="0.3">
      <c r="A1053" t="s">
        <v>4165</v>
      </c>
      <c r="B1053" t="s">
        <v>4166</v>
      </c>
      <c r="C1053" s="1" t="str">
        <f t="shared" si="64"/>
        <v>12:0008</v>
      </c>
      <c r="D1053" s="1" t="str">
        <f t="shared" si="65"/>
        <v>12:0030</v>
      </c>
      <c r="E1053" t="s">
        <v>4167</v>
      </c>
      <c r="F1053" t="s">
        <v>4168</v>
      </c>
      <c r="H1053">
        <v>57.119665699999999</v>
      </c>
      <c r="I1053">
        <v>-131.8385758</v>
      </c>
      <c r="J1053" s="1" t="str">
        <f t="shared" si="66"/>
        <v>Fluid (stream)</v>
      </c>
      <c r="K1053" s="1" t="str">
        <f t="shared" si="67"/>
        <v>Untreated Water</v>
      </c>
      <c r="O1053">
        <v>0.1</v>
      </c>
      <c r="P1053">
        <v>40</v>
      </c>
      <c r="Q1053">
        <v>5.9</v>
      </c>
    </row>
    <row r="1054" spans="1:17" hidden="1" x14ac:dyDescent="0.3">
      <c r="A1054" t="s">
        <v>4169</v>
      </c>
      <c r="B1054" t="s">
        <v>4170</v>
      </c>
      <c r="C1054" s="1" t="str">
        <f t="shared" si="64"/>
        <v>12:0008</v>
      </c>
      <c r="D1054" s="1" t="str">
        <f t="shared" si="65"/>
        <v>12:0030</v>
      </c>
      <c r="E1054" t="s">
        <v>4171</v>
      </c>
      <c r="F1054" t="s">
        <v>4172</v>
      </c>
      <c r="H1054">
        <v>57.1452478</v>
      </c>
      <c r="I1054">
        <v>-131.8038507</v>
      </c>
      <c r="J1054" s="1" t="str">
        <f t="shared" si="66"/>
        <v>Fluid (stream)</v>
      </c>
      <c r="K1054" s="1" t="str">
        <f t="shared" si="67"/>
        <v>Untreated Water</v>
      </c>
      <c r="O1054">
        <v>0.1</v>
      </c>
      <c r="P1054">
        <v>40</v>
      </c>
      <c r="Q1054">
        <v>6</v>
      </c>
    </row>
    <row r="1055" spans="1:17" hidden="1" x14ac:dyDescent="0.3">
      <c r="A1055" t="s">
        <v>4173</v>
      </c>
      <c r="B1055" t="s">
        <v>4174</v>
      </c>
      <c r="C1055" s="1" t="str">
        <f t="shared" si="64"/>
        <v>12:0008</v>
      </c>
      <c r="D1055" s="1" t="str">
        <f t="shared" si="65"/>
        <v>12:0030</v>
      </c>
      <c r="E1055" t="s">
        <v>4175</v>
      </c>
      <c r="F1055" t="s">
        <v>4176</v>
      </c>
      <c r="H1055">
        <v>57.167452599999997</v>
      </c>
      <c r="I1055">
        <v>-131.7907921</v>
      </c>
      <c r="J1055" s="1" t="str">
        <f t="shared" si="66"/>
        <v>Fluid (stream)</v>
      </c>
      <c r="K1055" s="1" t="str">
        <f t="shared" si="67"/>
        <v>Untreated Water</v>
      </c>
      <c r="O1055">
        <v>7.0000000000000007E-2</v>
      </c>
      <c r="P1055">
        <v>40</v>
      </c>
      <c r="Q1055">
        <v>6.1</v>
      </c>
    </row>
    <row r="1056" spans="1:17" hidden="1" x14ac:dyDescent="0.3">
      <c r="A1056" t="s">
        <v>4177</v>
      </c>
      <c r="B1056" t="s">
        <v>4178</v>
      </c>
      <c r="C1056" s="1" t="str">
        <f t="shared" si="64"/>
        <v>12:0008</v>
      </c>
      <c r="D1056" s="1" t="str">
        <f t="shared" si="65"/>
        <v>12:0030</v>
      </c>
      <c r="E1056" t="s">
        <v>4179</v>
      </c>
      <c r="F1056" t="s">
        <v>4180</v>
      </c>
      <c r="H1056">
        <v>57.098507300000001</v>
      </c>
      <c r="I1056">
        <v>-131.73892620000001</v>
      </c>
      <c r="J1056" s="1" t="str">
        <f t="shared" si="66"/>
        <v>Fluid (stream)</v>
      </c>
      <c r="K1056" s="1" t="str">
        <f t="shared" si="67"/>
        <v>Untreated Water</v>
      </c>
      <c r="O1056">
        <v>0.2</v>
      </c>
      <c r="P1056">
        <v>40</v>
      </c>
      <c r="Q1056">
        <v>6</v>
      </c>
    </row>
    <row r="1057" spans="1:17" hidden="1" x14ac:dyDescent="0.3">
      <c r="A1057" t="s">
        <v>4181</v>
      </c>
      <c r="B1057" t="s">
        <v>4182</v>
      </c>
      <c r="C1057" s="1" t="str">
        <f t="shared" si="64"/>
        <v>12:0008</v>
      </c>
      <c r="D1057" s="1" t="str">
        <f t="shared" si="65"/>
        <v>12:0030</v>
      </c>
      <c r="E1057" t="s">
        <v>4183</v>
      </c>
      <c r="F1057" t="s">
        <v>4184</v>
      </c>
      <c r="H1057">
        <v>57.090499600000001</v>
      </c>
      <c r="I1057">
        <v>-131.7618453</v>
      </c>
      <c r="J1057" s="1" t="str">
        <f t="shared" si="66"/>
        <v>Fluid (stream)</v>
      </c>
      <c r="K1057" s="1" t="str">
        <f t="shared" si="67"/>
        <v>Untreated Water</v>
      </c>
      <c r="O1057">
        <v>2.5000000000000001E-2</v>
      </c>
      <c r="P1057">
        <v>30</v>
      </c>
      <c r="Q1057">
        <v>6.3</v>
      </c>
    </row>
    <row r="1058" spans="1:17" hidden="1" x14ac:dyDescent="0.3">
      <c r="A1058" t="s">
        <v>4185</v>
      </c>
      <c r="B1058" t="s">
        <v>4186</v>
      </c>
      <c r="C1058" s="1" t="str">
        <f t="shared" si="64"/>
        <v>12:0008</v>
      </c>
      <c r="D1058" s="1" t="str">
        <f t="shared" si="65"/>
        <v>12:0030</v>
      </c>
      <c r="E1058" t="s">
        <v>4187</v>
      </c>
      <c r="F1058" t="s">
        <v>4188</v>
      </c>
      <c r="H1058">
        <v>57.091261799999998</v>
      </c>
      <c r="I1058">
        <v>-131.75622340000001</v>
      </c>
      <c r="J1058" s="1" t="str">
        <f t="shared" si="66"/>
        <v>Fluid (stream)</v>
      </c>
      <c r="K1058" s="1" t="str">
        <f t="shared" si="67"/>
        <v>Untreated Water</v>
      </c>
      <c r="O1058">
        <v>7.0000000000000007E-2</v>
      </c>
      <c r="P1058">
        <v>30</v>
      </c>
      <c r="Q1058">
        <v>6.1</v>
      </c>
    </row>
    <row r="1059" spans="1:17" hidden="1" x14ac:dyDescent="0.3">
      <c r="A1059" t="s">
        <v>4189</v>
      </c>
      <c r="B1059" t="s">
        <v>4190</v>
      </c>
      <c r="C1059" s="1" t="str">
        <f t="shared" si="64"/>
        <v>12:0008</v>
      </c>
      <c r="D1059" s="1" t="str">
        <f t="shared" si="65"/>
        <v>12:0030</v>
      </c>
      <c r="E1059" t="s">
        <v>4191</v>
      </c>
      <c r="F1059" t="s">
        <v>4192</v>
      </c>
      <c r="H1059">
        <v>57.084235</v>
      </c>
      <c r="I1059">
        <v>-131.7699619</v>
      </c>
      <c r="J1059" s="1" t="str">
        <f t="shared" si="66"/>
        <v>Fluid (stream)</v>
      </c>
      <c r="K1059" s="1" t="str">
        <f t="shared" si="67"/>
        <v>Untreated Water</v>
      </c>
      <c r="O1059">
        <v>0.1</v>
      </c>
      <c r="P1059">
        <v>40</v>
      </c>
      <c r="Q1059">
        <v>6.1</v>
      </c>
    </row>
    <row r="1060" spans="1:17" hidden="1" x14ac:dyDescent="0.3">
      <c r="A1060" t="s">
        <v>4193</v>
      </c>
      <c r="B1060" t="s">
        <v>4194</v>
      </c>
      <c r="C1060" s="1" t="str">
        <f t="shared" si="64"/>
        <v>12:0008</v>
      </c>
      <c r="D1060" s="1" t="str">
        <f t="shared" si="65"/>
        <v>12:0030</v>
      </c>
      <c r="E1060" t="s">
        <v>4195</v>
      </c>
      <c r="F1060" t="s">
        <v>4196</v>
      </c>
      <c r="H1060">
        <v>57.070038099999998</v>
      </c>
      <c r="I1060">
        <v>-131.79372179999999</v>
      </c>
      <c r="J1060" s="1" t="str">
        <f t="shared" si="66"/>
        <v>Fluid (stream)</v>
      </c>
      <c r="K1060" s="1" t="str">
        <f t="shared" si="67"/>
        <v>Untreated Water</v>
      </c>
      <c r="O1060">
        <v>0.09</v>
      </c>
      <c r="P1060">
        <v>40</v>
      </c>
      <c r="Q1060">
        <v>6.1</v>
      </c>
    </row>
    <row r="1061" spans="1:17" hidden="1" x14ac:dyDescent="0.3">
      <c r="A1061" t="s">
        <v>4197</v>
      </c>
      <c r="B1061" t="s">
        <v>4198</v>
      </c>
      <c r="C1061" s="1" t="str">
        <f t="shared" si="64"/>
        <v>12:0008</v>
      </c>
      <c r="D1061" s="1" t="str">
        <f t="shared" si="65"/>
        <v>12:0030</v>
      </c>
      <c r="E1061" t="s">
        <v>4195</v>
      </c>
      <c r="F1061" t="s">
        <v>4199</v>
      </c>
      <c r="H1061">
        <v>57.070038099999998</v>
      </c>
      <c r="I1061">
        <v>-131.79372179999999</v>
      </c>
      <c r="J1061" s="1" t="str">
        <f t="shared" si="66"/>
        <v>Fluid (stream)</v>
      </c>
      <c r="K1061" s="1" t="str">
        <f t="shared" si="67"/>
        <v>Untreated Water</v>
      </c>
      <c r="O1061">
        <v>0.09</v>
      </c>
      <c r="P1061">
        <v>40</v>
      </c>
      <c r="Q1061">
        <v>6.1</v>
      </c>
    </row>
    <row r="1062" spans="1:17" hidden="1" x14ac:dyDescent="0.3">
      <c r="A1062" t="s">
        <v>4200</v>
      </c>
      <c r="B1062" t="s">
        <v>4201</v>
      </c>
      <c r="C1062" s="1" t="str">
        <f t="shared" si="64"/>
        <v>12:0008</v>
      </c>
      <c r="D1062" s="1" t="str">
        <f t="shared" si="65"/>
        <v>12:0030</v>
      </c>
      <c r="E1062" t="s">
        <v>4202</v>
      </c>
      <c r="F1062" t="s">
        <v>4203</v>
      </c>
      <c r="H1062">
        <v>57.053967</v>
      </c>
      <c r="I1062">
        <v>-131.82094470000001</v>
      </c>
      <c r="J1062" s="1" t="str">
        <f t="shared" si="66"/>
        <v>Fluid (stream)</v>
      </c>
      <c r="K1062" s="1" t="str">
        <f t="shared" si="67"/>
        <v>Untreated Water</v>
      </c>
      <c r="O1062">
        <v>0.33</v>
      </c>
      <c r="P1062">
        <v>100</v>
      </c>
      <c r="Q1062">
        <v>6.2</v>
      </c>
    </row>
    <row r="1063" spans="1:17" hidden="1" x14ac:dyDescent="0.3">
      <c r="A1063" t="s">
        <v>4204</v>
      </c>
      <c r="B1063" t="s">
        <v>4205</v>
      </c>
      <c r="C1063" s="1" t="str">
        <f t="shared" si="64"/>
        <v>12:0008</v>
      </c>
      <c r="D1063" s="1" t="str">
        <f t="shared" si="65"/>
        <v>12:0030</v>
      </c>
      <c r="E1063" t="s">
        <v>4206</v>
      </c>
      <c r="F1063" t="s">
        <v>4207</v>
      </c>
      <c r="H1063">
        <v>57.073419199999996</v>
      </c>
      <c r="I1063">
        <v>-131.90720110000001</v>
      </c>
      <c r="J1063" s="1" t="str">
        <f t="shared" si="66"/>
        <v>Fluid (stream)</v>
      </c>
      <c r="K1063" s="1" t="str">
        <f t="shared" si="67"/>
        <v>Untreated Water</v>
      </c>
      <c r="O1063">
        <v>0.17</v>
      </c>
      <c r="P1063">
        <v>30</v>
      </c>
      <c r="Q1063">
        <v>5.9</v>
      </c>
    </row>
    <row r="1064" spans="1:17" hidden="1" x14ac:dyDescent="0.3">
      <c r="A1064" t="s">
        <v>4208</v>
      </c>
      <c r="B1064" t="s">
        <v>4209</v>
      </c>
      <c r="C1064" s="1" t="str">
        <f t="shared" si="64"/>
        <v>12:0008</v>
      </c>
      <c r="D1064" s="1" t="str">
        <f t="shared" si="65"/>
        <v>12:0030</v>
      </c>
      <c r="E1064" t="s">
        <v>4210</v>
      </c>
      <c r="F1064" t="s">
        <v>4211</v>
      </c>
      <c r="H1064">
        <v>57.058843699999997</v>
      </c>
      <c r="I1064">
        <v>-131.89214899999999</v>
      </c>
      <c r="J1064" s="1" t="str">
        <f t="shared" si="66"/>
        <v>Fluid (stream)</v>
      </c>
      <c r="K1064" s="1" t="str">
        <f t="shared" si="67"/>
        <v>Untreated Water</v>
      </c>
      <c r="O1064">
        <v>0.34</v>
      </c>
      <c r="P1064">
        <v>30</v>
      </c>
      <c r="Q1064">
        <v>5.8</v>
      </c>
    </row>
    <row r="1065" spans="1:17" hidden="1" x14ac:dyDescent="0.3">
      <c r="A1065" t="s">
        <v>4212</v>
      </c>
      <c r="B1065" t="s">
        <v>4213</v>
      </c>
      <c r="C1065" s="1" t="str">
        <f t="shared" si="64"/>
        <v>12:0008</v>
      </c>
      <c r="D1065" s="1" t="str">
        <f t="shared" si="65"/>
        <v>12:0030</v>
      </c>
      <c r="E1065" t="s">
        <v>4214</v>
      </c>
      <c r="F1065" t="s">
        <v>4215</v>
      </c>
      <c r="H1065">
        <v>57.0599116</v>
      </c>
      <c r="I1065">
        <v>-131.88570440000001</v>
      </c>
      <c r="J1065" s="1" t="str">
        <f t="shared" si="66"/>
        <v>Fluid (stream)</v>
      </c>
      <c r="K1065" s="1" t="str">
        <f t="shared" si="67"/>
        <v>Untreated Water</v>
      </c>
      <c r="O1065">
        <v>0.08</v>
      </c>
      <c r="P1065">
        <v>20</v>
      </c>
      <c r="Q1065">
        <v>5.5</v>
      </c>
    </row>
    <row r="1066" spans="1:17" hidden="1" x14ac:dyDescent="0.3">
      <c r="A1066" t="s">
        <v>4216</v>
      </c>
      <c r="B1066" t="s">
        <v>4217</v>
      </c>
      <c r="C1066" s="1" t="str">
        <f t="shared" si="64"/>
        <v>12:0008</v>
      </c>
      <c r="D1066" s="1" t="str">
        <f t="shared" si="65"/>
        <v>12:0030</v>
      </c>
      <c r="E1066" t="s">
        <v>4218</v>
      </c>
      <c r="F1066" t="s">
        <v>4219</v>
      </c>
      <c r="H1066">
        <v>57.046499099999998</v>
      </c>
      <c r="I1066">
        <v>-131.9084986</v>
      </c>
      <c r="J1066" s="1" t="str">
        <f t="shared" si="66"/>
        <v>Fluid (stream)</v>
      </c>
      <c r="K1066" s="1" t="str">
        <f t="shared" si="67"/>
        <v>Untreated Water</v>
      </c>
      <c r="O1066">
        <v>0.21</v>
      </c>
      <c r="P1066">
        <v>40</v>
      </c>
      <c r="Q1066">
        <v>5.9</v>
      </c>
    </row>
    <row r="1067" spans="1:17" hidden="1" x14ac:dyDescent="0.3">
      <c r="A1067" t="s">
        <v>4220</v>
      </c>
      <c r="B1067" t="s">
        <v>4221</v>
      </c>
      <c r="C1067" s="1" t="str">
        <f t="shared" si="64"/>
        <v>12:0008</v>
      </c>
      <c r="D1067" s="1" t="str">
        <f t="shared" si="65"/>
        <v>12:0030</v>
      </c>
      <c r="E1067" t="s">
        <v>4222</v>
      </c>
      <c r="F1067" t="s">
        <v>4223</v>
      </c>
      <c r="H1067">
        <v>57.039919599999998</v>
      </c>
      <c r="I1067">
        <v>-131.93276370000001</v>
      </c>
      <c r="J1067" s="1" t="str">
        <f t="shared" si="66"/>
        <v>Fluid (stream)</v>
      </c>
      <c r="K1067" s="1" t="str">
        <f t="shared" si="67"/>
        <v>Untreated Water</v>
      </c>
      <c r="O1067">
        <v>0.17</v>
      </c>
      <c r="P1067">
        <v>30</v>
      </c>
      <c r="Q1067">
        <v>6.1</v>
      </c>
    </row>
    <row r="1068" spans="1:17" hidden="1" x14ac:dyDescent="0.3">
      <c r="A1068" t="s">
        <v>4224</v>
      </c>
      <c r="B1068" t="s">
        <v>4225</v>
      </c>
      <c r="C1068" s="1" t="str">
        <f t="shared" si="64"/>
        <v>12:0008</v>
      </c>
      <c r="D1068" s="1" t="str">
        <f t="shared" si="65"/>
        <v>12:0030</v>
      </c>
      <c r="E1068" t="s">
        <v>4226</v>
      </c>
      <c r="F1068" t="s">
        <v>4227</v>
      </c>
      <c r="H1068">
        <v>57.042791999999999</v>
      </c>
      <c r="I1068">
        <v>-131.88864419999999</v>
      </c>
      <c r="J1068" s="1" t="str">
        <f t="shared" si="66"/>
        <v>Fluid (stream)</v>
      </c>
      <c r="K1068" s="1" t="str">
        <f t="shared" si="67"/>
        <v>Untreated Water</v>
      </c>
      <c r="O1068">
        <v>0.1</v>
      </c>
      <c r="P1068">
        <v>20</v>
      </c>
      <c r="Q1068">
        <v>6</v>
      </c>
    </row>
    <row r="1069" spans="1:17" hidden="1" x14ac:dyDescent="0.3">
      <c r="A1069" t="s">
        <v>4228</v>
      </c>
      <c r="B1069" t="s">
        <v>4229</v>
      </c>
      <c r="C1069" s="1" t="str">
        <f t="shared" si="64"/>
        <v>12:0008</v>
      </c>
      <c r="D1069" s="1" t="str">
        <f t="shared" si="65"/>
        <v>12:0030</v>
      </c>
      <c r="E1069" t="s">
        <v>4230</v>
      </c>
      <c r="F1069" t="s">
        <v>4231</v>
      </c>
      <c r="H1069">
        <v>57.034959700000002</v>
      </c>
      <c r="I1069">
        <v>-131.8611732</v>
      </c>
      <c r="J1069" s="1" t="str">
        <f t="shared" si="66"/>
        <v>Fluid (stream)</v>
      </c>
      <c r="K1069" s="1" t="str">
        <f t="shared" si="67"/>
        <v>Untreated Water</v>
      </c>
      <c r="O1069">
        <v>0.15</v>
      </c>
      <c r="P1069">
        <v>30</v>
      </c>
      <c r="Q1069">
        <v>6</v>
      </c>
    </row>
    <row r="1070" spans="1:17" hidden="1" x14ac:dyDescent="0.3">
      <c r="A1070" t="s">
        <v>4232</v>
      </c>
      <c r="B1070" t="s">
        <v>4233</v>
      </c>
      <c r="C1070" s="1" t="str">
        <f t="shared" si="64"/>
        <v>12:0008</v>
      </c>
      <c r="D1070" s="1" t="str">
        <f t="shared" si="65"/>
        <v>12:0030</v>
      </c>
      <c r="E1070" t="s">
        <v>4234</v>
      </c>
      <c r="F1070" t="s">
        <v>4235</v>
      </c>
      <c r="H1070">
        <v>57.0173627</v>
      </c>
      <c r="I1070">
        <v>-131.8211182</v>
      </c>
      <c r="J1070" s="1" t="str">
        <f t="shared" si="66"/>
        <v>Fluid (stream)</v>
      </c>
      <c r="K1070" s="1" t="str">
        <f t="shared" si="67"/>
        <v>Untreated Water</v>
      </c>
      <c r="O1070">
        <v>0.3</v>
      </c>
      <c r="P1070">
        <v>40</v>
      </c>
      <c r="Q1070">
        <v>6.1</v>
      </c>
    </row>
    <row r="1071" spans="1:17" hidden="1" x14ac:dyDescent="0.3">
      <c r="A1071" t="s">
        <v>4236</v>
      </c>
      <c r="B1071" t="s">
        <v>4237</v>
      </c>
      <c r="C1071" s="1" t="str">
        <f t="shared" si="64"/>
        <v>12:0008</v>
      </c>
      <c r="D1071" s="1" t="str">
        <f t="shared" si="65"/>
        <v>12:0030</v>
      </c>
      <c r="E1071" t="s">
        <v>4238</v>
      </c>
      <c r="F1071" t="s">
        <v>4239</v>
      </c>
      <c r="H1071">
        <v>57.596634299999998</v>
      </c>
      <c r="I1071">
        <v>-130.91276239999999</v>
      </c>
      <c r="J1071" s="1" t="str">
        <f t="shared" si="66"/>
        <v>Fluid (stream)</v>
      </c>
      <c r="K1071" s="1" t="str">
        <f t="shared" si="67"/>
        <v>Untreated Water</v>
      </c>
      <c r="O1071">
        <v>2.5000000000000001E-2</v>
      </c>
      <c r="P1071">
        <v>80</v>
      </c>
      <c r="Q1071">
        <v>7.9</v>
      </c>
    </row>
    <row r="1072" spans="1:17" hidden="1" x14ac:dyDescent="0.3">
      <c r="A1072" t="s">
        <v>4240</v>
      </c>
      <c r="B1072" t="s">
        <v>4241</v>
      </c>
      <c r="C1072" s="1" t="str">
        <f t="shared" si="64"/>
        <v>12:0008</v>
      </c>
      <c r="D1072" s="1" t="str">
        <f t="shared" si="65"/>
        <v>12:0030</v>
      </c>
      <c r="E1072" t="s">
        <v>4242</v>
      </c>
      <c r="F1072" t="s">
        <v>4243</v>
      </c>
      <c r="H1072">
        <v>57.647003900000001</v>
      </c>
      <c r="I1072">
        <v>-130.90555420000001</v>
      </c>
      <c r="J1072" s="1" t="str">
        <f t="shared" si="66"/>
        <v>Fluid (stream)</v>
      </c>
      <c r="K1072" s="1" t="str">
        <f t="shared" si="67"/>
        <v>Untreated Water</v>
      </c>
      <c r="O1072">
        <v>2.5000000000000001E-2</v>
      </c>
      <c r="P1072">
        <v>120</v>
      </c>
      <c r="Q1072">
        <v>8</v>
      </c>
    </row>
    <row r="1073" spans="1:17" hidden="1" x14ac:dyDescent="0.3">
      <c r="A1073" t="s">
        <v>4244</v>
      </c>
      <c r="B1073" t="s">
        <v>4245</v>
      </c>
      <c r="C1073" s="1" t="str">
        <f t="shared" si="64"/>
        <v>12:0008</v>
      </c>
      <c r="D1073" s="1" t="str">
        <f t="shared" si="65"/>
        <v>12:0030</v>
      </c>
      <c r="E1073" t="s">
        <v>4246</v>
      </c>
      <c r="F1073" t="s">
        <v>4247</v>
      </c>
      <c r="H1073">
        <v>57.652864899999997</v>
      </c>
      <c r="I1073">
        <v>-130.93559020000001</v>
      </c>
      <c r="J1073" s="1" t="str">
        <f t="shared" si="66"/>
        <v>Fluid (stream)</v>
      </c>
      <c r="K1073" s="1" t="str">
        <f t="shared" si="67"/>
        <v>Untreated Water</v>
      </c>
      <c r="O1073">
        <v>0.08</v>
      </c>
      <c r="P1073">
        <v>120</v>
      </c>
      <c r="Q1073">
        <v>7.9</v>
      </c>
    </row>
    <row r="1074" spans="1:17" hidden="1" x14ac:dyDescent="0.3">
      <c r="A1074" t="s">
        <v>4248</v>
      </c>
      <c r="B1074" t="s">
        <v>4249</v>
      </c>
      <c r="C1074" s="1" t="str">
        <f t="shared" si="64"/>
        <v>12:0008</v>
      </c>
      <c r="D1074" s="1" t="str">
        <f t="shared" si="65"/>
        <v>12:0030</v>
      </c>
      <c r="E1074" t="s">
        <v>4250</v>
      </c>
      <c r="F1074" t="s">
        <v>4251</v>
      </c>
      <c r="H1074">
        <v>57.626930600000001</v>
      </c>
      <c r="I1074">
        <v>-130.8056666</v>
      </c>
      <c r="J1074" s="1" t="str">
        <f t="shared" si="66"/>
        <v>Fluid (stream)</v>
      </c>
      <c r="K1074" s="1" t="str">
        <f t="shared" si="67"/>
        <v>Untreated Water</v>
      </c>
      <c r="O1074">
        <v>2.5000000000000001E-2</v>
      </c>
      <c r="P1074">
        <v>100</v>
      </c>
      <c r="Q1074">
        <v>7</v>
      </c>
    </row>
    <row r="1075" spans="1:17" hidden="1" x14ac:dyDescent="0.3">
      <c r="A1075" t="s">
        <v>4252</v>
      </c>
      <c r="B1075" t="s">
        <v>4253</v>
      </c>
      <c r="C1075" s="1" t="str">
        <f t="shared" si="64"/>
        <v>12:0008</v>
      </c>
      <c r="D1075" s="1" t="str">
        <f t="shared" si="65"/>
        <v>12:0030</v>
      </c>
      <c r="E1075" t="s">
        <v>4254</v>
      </c>
      <c r="F1075" t="s">
        <v>4255</v>
      </c>
      <c r="H1075">
        <v>57.659731600000001</v>
      </c>
      <c r="I1075">
        <v>-130.93308909999999</v>
      </c>
      <c r="J1075" s="1" t="str">
        <f t="shared" si="66"/>
        <v>Fluid (stream)</v>
      </c>
      <c r="K1075" s="1" t="str">
        <f t="shared" si="67"/>
        <v>Untreated Water</v>
      </c>
      <c r="O1075">
        <v>0.8</v>
      </c>
      <c r="P1075">
        <v>140</v>
      </c>
      <c r="Q1075">
        <v>7.9</v>
      </c>
    </row>
    <row r="1076" spans="1:17" hidden="1" x14ac:dyDescent="0.3">
      <c r="A1076" t="s">
        <v>4256</v>
      </c>
      <c r="B1076" t="s">
        <v>4257</v>
      </c>
      <c r="C1076" s="1" t="str">
        <f t="shared" si="64"/>
        <v>12:0008</v>
      </c>
      <c r="D1076" s="1" t="str">
        <f t="shared" si="65"/>
        <v>12:0030</v>
      </c>
      <c r="E1076" t="s">
        <v>4258</v>
      </c>
      <c r="F1076" t="s">
        <v>4259</v>
      </c>
      <c r="H1076">
        <v>57.630265199999997</v>
      </c>
      <c r="I1076">
        <v>-130.8011587</v>
      </c>
      <c r="J1076" s="1" t="str">
        <f t="shared" si="66"/>
        <v>Fluid (stream)</v>
      </c>
      <c r="K1076" s="1" t="str">
        <f t="shared" si="67"/>
        <v>Untreated Water</v>
      </c>
      <c r="O1076">
        <v>2.5000000000000001E-2</v>
      </c>
      <c r="P1076">
        <v>270</v>
      </c>
      <c r="Q1076">
        <v>7.1</v>
      </c>
    </row>
    <row r="1077" spans="1:17" hidden="1" x14ac:dyDescent="0.3">
      <c r="A1077" t="s">
        <v>4260</v>
      </c>
      <c r="B1077" t="s">
        <v>4261</v>
      </c>
      <c r="C1077" s="1" t="str">
        <f t="shared" si="64"/>
        <v>12:0008</v>
      </c>
      <c r="D1077" s="1" t="str">
        <f t="shared" si="65"/>
        <v>12:0030</v>
      </c>
      <c r="E1077" t="s">
        <v>4262</v>
      </c>
      <c r="F1077" t="s">
        <v>4263</v>
      </c>
      <c r="H1077">
        <v>57.641924000000003</v>
      </c>
      <c r="I1077">
        <v>-130.74296190000001</v>
      </c>
      <c r="J1077" s="1" t="str">
        <f t="shared" si="66"/>
        <v>Fluid (stream)</v>
      </c>
      <c r="K1077" s="1" t="str">
        <f t="shared" si="67"/>
        <v>Untreated Water</v>
      </c>
      <c r="O1077">
        <v>0.05</v>
      </c>
      <c r="P1077">
        <v>80</v>
      </c>
      <c r="Q1077">
        <v>6.9</v>
      </c>
    </row>
    <row r="1078" spans="1:17" hidden="1" x14ac:dyDescent="0.3">
      <c r="A1078" t="s">
        <v>4264</v>
      </c>
      <c r="B1078" t="s">
        <v>4265</v>
      </c>
      <c r="C1078" s="1" t="str">
        <f t="shared" si="64"/>
        <v>12:0008</v>
      </c>
      <c r="D1078" s="1" t="str">
        <f t="shared" si="65"/>
        <v>12:0030</v>
      </c>
      <c r="E1078" t="s">
        <v>4266</v>
      </c>
      <c r="F1078" t="s">
        <v>4267</v>
      </c>
      <c r="H1078">
        <v>57.640013699999997</v>
      </c>
      <c r="I1078">
        <v>-130.74792980000001</v>
      </c>
      <c r="J1078" s="1" t="str">
        <f t="shared" si="66"/>
        <v>Fluid (stream)</v>
      </c>
      <c r="K1078" s="1" t="str">
        <f t="shared" si="67"/>
        <v>Untreated Water</v>
      </c>
      <c r="O1078">
        <v>2.5000000000000001E-2</v>
      </c>
      <c r="P1078">
        <v>110</v>
      </c>
      <c r="Q1078">
        <v>6.7</v>
      </c>
    </row>
    <row r="1079" spans="1:17" hidden="1" x14ac:dyDescent="0.3">
      <c r="A1079" t="s">
        <v>4268</v>
      </c>
      <c r="B1079" t="s">
        <v>4269</v>
      </c>
      <c r="C1079" s="1" t="str">
        <f t="shared" si="64"/>
        <v>12:0008</v>
      </c>
      <c r="D1079" s="1" t="str">
        <f t="shared" si="65"/>
        <v>12:0030</v>
      </c>
      <c r="E1079" t="s">
        <v>4270</v>
      </c>
      <c r="F1079" t="s">
        <v>4271</v>
      </c>
      <c r="H1079">
        <v>57.639915000000002</v>
      </c>
      <c r="I1079">
        <v>-130.8105979</v>
      </c>
      <c r="J1079" s="1" t="str">
        <f t="shared" si="66"/>
        <v>Fluid (stream)</v>
      </c>
      <c r="K1079" s="1" t="str">
        <f t="shared" si="67"/>
        <v>Untreated Water</v>
      </c>
      <c r="O1079">
        <v>2.5000000000000001E-2</v>
      </c>
      <c r="P1079">
        <v>270</v>
      </c>
      <c r="Q1079">
        <v>7</v>
      </c>
    </row>
    <row r="1080" spans="1:17" hidden="1" x14ac:dyDescent="0.3">
      <c r="A1080" t="s">
        <v>4272</v>
      </c>
      <c r="B1080" t="s">
        <v>4273</v>
      </c>
      <c r="C1080" s="1" t="str">
        <f t="shared" si="64"/>
        <v>12:0008</v>
      </c>
      <c r="D1080" s="1" t="str">
        <f t="shared" si="65"/>
        <v>12:0030</v>
      </c>
      <c r="E1080" t="s">
        <v>4274</v>
      </c>
      <c r="F1080" t="s">
        <v>4275</v>
      </c>
      <c r="H1080">
        <v>57.662990299999997</v>
      </c>
      <c r="I1080">
        <v>-130.8378787</v>
      </c>
      <c r="J1080" s="1" t="str">
        <f t="shared" si="66"/>
        <v>Fluid (stream)</v>
      </c>
      <c r="K1080" s="1" t="str">
        <f t="shared" si="67"/>
        <v>Untreated Water</v>
      </c>
      <c r="O1080">
        <v>2.5000000000000001E-2</v>
      </c>
      <c r="P1080">
        <v>70</v>
      </c>
      <c r="Q1080">
        <v>7.3</v>
      </c>
    </row>
    <row r="1081" spans="1:17" hidden="1" x14ac:dyDescent="0.3">
      <c r="A1081" t="s">
        <v>4276</v>
      </c>
      <c r="B1081" t="s">
        <v>4277</v>
      </c>
      <c r="C1081" s="1" t="str">
        <f t="shared" si="64"/>
        <v>12:0008</v>
      </c>
      <c r="D1081" s="1" t="str">
        <f t="shared" si="65"/>
        <v>12:0030</v>
      </c>
      <c r="E1081" t="s">
        <v>4278</v>
      </c>
      <c r="F1081" t="s">
        <v>4279</v>
      </c>
      <c r="H1081">
        <v>57.680806400000002</v>
      </c>
      <c r="I1081">
        <v>-130.85580049999999</v>
      </c>
      <c r="J1081" s="1" t="str">
        <f t="shared" si="66"/>
        <v>Fluid (stream)</v>
      </c>
      <c r="K1081" s="1" t="str">
        <f t="shared" si="67"/>
        <v>Untreated Water</v>
      </c>
      <c r="O1081">
        <v>2.5000000000000001E-2</v>
      </c>
      <c r="P1081">
        <v>210</v>
      </c>
      <c r="Q1081">
        <v>7.3</v>
      </c>
    </row>
    <row r="1082" spans="1:17" hidden="1" x14ac:dyDescent="0.3">
      <c r="A1082" t="s">
        <v>4280</v>
      </c>
      <c r="B1082" t="s">
        <v>4281</v>
      </c>
      <c r="C1082" s="1" t="str">
        <f t="shared" si="64"/>
        <v>12:0008</v>
      </c>
      <c r="D1082" s="1" t="str">
        <f t="shared" si="65"/>
        <v>12:0030</v>
      </c>
      <c r="E1082" t="s">
        <v>4282</v>
      </c>
      <c r="F1082" t="s">
        <v>4283</v>
      </c>
      <c r="H1082">
        <v>57.699235999999999</v>
      </c>
      <c r="I1082">
        <v>-130.88430959999999</v>
      </c>
      <c r="J1082" s="1" t="str">
        <f t="shared" si="66"/>
        <v>Fluid (stream)</v>
      </c>
      <c r="K1082" s="1" t="str">
        <f t="shared" si="67"/>
        <v>Untreated Water</v>
      </c>
      <c r="O1082">
        <v>0.78</v>
      </c>
      <c r="P1082">
        <v>80</v>
      </c>
      <c r="Q1082">
        <v>8</v>
      </c>
    </row>
    <row r="1083" spans="1:17" hidden="1" x14ac:dyDescent="0.3">
      <c r="A1083" t="s">
        <v>4284</v>
      </c>
      <c r="B1083" t="s">
        <v>4285</v>
      </c>
      <c r="C1083" s="1" t="str">
        <f t="shared" si="64"/>
        <v>12:0008</v>
      </c>
      <c r="D1083" s="1" t="str">
        <f t="shared" si="65"/>
        <v>12:0030</v>
      </c>
      <c r="E1083" t="s">
        <v>4286</v>
      </c>
      <c r="F1083" t="s">
        <v>4287</v>
      </c>
      <c r="H1083">
        <v>57.6972284</v>
      </c>
      <c r="I1083">
        <v>-130.87670539999999</v>
      </c>
      <c r="J1083" s="1" t="str">
        <f t="shared" si="66"/>
        <v>Fluid (stream)</v>
      </c>
      <c r="K1083" s="1" t="str">
        <f t="shared" si="67"/>
        <v>Untreated Water</v>
      </c>
      <c r="O1083">
        <v>0.18</v>
      </c>
      <c r="P1083">
        <v>200</v>
      </c>
      <c r="Q1083">
        <v>7.6</v>
      </c>
    </row>
    <row r="1084" spans="1:17" hidden="1" x14ac:dyDescent="0.3">
      <c r="A1084" t="s">
        <v>4288</v>
      </c>
      <c r="B1084" t="s">
        <v>4289</v>
      </c>
      <c r="C1084" s="1" t="str">
        <f t="shared" ref="C1084:C1147" si="68">HYPERLINK("http://geochem.nrcan.gc.ca/cdogs/content/bdl/bdl120008_e.htm", "12:0008")</f>
        <v>12:0008</v>
      </c>
      <c r="D1084" s="1" t="str">
        <f t="shared" ref="D1084:D1147" si="69">HYPERLINK("http://geochem.nrcan.gc.ca/cdogs/content/svy/svy120030_e.htm", "12:0030")</f>
        <v>12:0030</v>
      </c>
      <c r="E1084" t="s">
        <v>4290</v>
      </c>
      <c r="F1084" t="s">
        <v>4291</v>
      </c>
      <c r="H1084">
        <v>57.688749000000001</v>
      </c>
      <c r="I1084">
        <v>-130.82421450000001</v>
      </c>
      <c r="J1084" s="1" t="str">
        <f t="shared" si="66"/>
        <v>Fluid (stream)</v>
      </c>
      <c r="K1084" s="1" t="str">
        <f t="shared" si="67"/>
        <v>Untreated Water</v>
      </c>
    </row>
    <row r="1085" spans="1:17" hidden="1" x14ac:dyDescent="0.3">
      <c r="A1085" t="s">
        <v>4292</v>
      </c>
      <c r="B1085" t="s">
        <v>4293</v>
      </c>
      <c r="C1085" s="1" t="str">
        <f t="shared" si="68"/>
        <v>12:0008</v>
      </c>
      <c r="D1085" s="1" t="str">
        <f t="shared" si="69"/>
        <v>12:0030</v>
      </c>
      <c r="E1085" t="s">
        <v>4294</v>
      </c>
      <c r="F1085" t="s">
        <v>4295</v>
      </c>
      <c r="H1085">
        <v>57.6871309</v>
      </c>
      <c r="I1085">
        <v>-130.79531449999999</v>
      </c>
      <c r="J1085" s="1" t="str">
        <f t="shared" si="66"/>
        <v>Fluid (stream)</v>
      </c>
      <c r="K1085" s="1" t="str">
        <f t="shared" si="67"/>
        <v>Untreated Water</v>
      </c>
      <c r="O1085">
        <v>0.09</v>
      </c>
      <c r="P1085">
        <v>740</v>
      </c>
      <c r="Q1085">
        <v>7.9</v>
      </c>
    </row>
    <row r="1086" spans="1:17" hidden="1" x14ac:dyDescent="0.3">
      <c r="A1086" t="s">
        <v>4296</v>
      </c>
      <c r="B1086" t="s">
        <v>4297</v>
      </c>
      <c r="C1086" s="1" t="str">
        <f t="shared" si="68"/>
        <v>12:0008</v>
      </c>
      <c r="D1086" s="1" t="str">
        <f t="shared" si="69"/>
        <v>12:0030</v>
      </c>
      <c r="E1086" t="s">
        <v>4298</v>
      </c>
      <c r="F1086" t="s">
        <v>4299</v>
      </c>
      <c r="H1086">
        <v>57.681586500000002</v>
      </c>
      <c r="I1086">
        <v>-130.74321570000001</v>
      </c>
      <c r="J1086" s="1" t="str">
        <f t="shared" si="66"/>
        <v>Fluid (stream)</v>
      </c>
      <c r="K1086" s="1" t="str">
        <f t="shared" si="67"/>
        <v>Untreated Water</v>
      </c>
      <c r="O1086">
        <v>0.08</v>
      </c>
      <c r="P1086">
        <v>140</v>
      </c>
      <c r="Q1086">
        <v>7.3</v>
      </c>
    </row>
    <row r="1087" spans="1:17" hidden="1" x14ac:dyDescent="0.3">
      <c r="A1087" t="s">
        <v>4300</v>
      </c>
      <c r="B1087" t="s">
        <v>4301</v>
      </c>
      <c r="C1087" s="1" t="str">
        <f t="shared" si="68"/>
        <v>12:0008</v>
      </c>
      <c r="D1087" s="1" t="str">
        <f t="shared" si="69"/>
        <v>12:0030</v>
      </c>
      <c r="E1087" t="s">
        <v>4302</v>
      </c>
      <c r="F1087" t="s">
        <v>4303</v>
      </c>
      <c r="H1087">
        <v>57.685644199999999</v>
      </c>
      <c r="I1087">
        <v>-130.74148109999999</v>
      </c>
      <c r="J1087" s="1" t="str">
        <f t="shared" si="66"/>
        <v>Fluid (stream)</v>
      </c>
      <c r="K1087" s="1" t="str">
        <f t="shared" si="67"/>
        <v>Untreated Water</v>
      </c>
      <c r="O1087">
        <v>0.08</v>
      </c>
      <c r="P1087">
        <v>180</v>
      </c>
      <c r="Q1087">
        <v>7.3</v>
      </c>
    </row>
    <row r="1088" spans="1:17" hidden="1" x14ac:dyDescent="0.3">
      <c r="A1088" t="s">
        <v>4304</v>
      </c>
      <c r="B1088" t="s">
        <v>4305</v>
      </c>
      <c r="C1088" s="1" t="str">
        <f t="shared" si="68"/>
        <v>12:0008</v>
      </c>
      <c r="D1088" s="1" t="str">
        <f t="shared" si="69"/>
        <v>12:0030</v>
      </c>
      <c r="E1088" t="s">
        <v>4306</v>
      </c>
      <c r="F1088" t="s">
        <v>4307</v>
      </c>
      <c r="H1088">
        <v>57.734446499999997</v>
      </c>
      <c r="I1088">
        <v>-130.9568501</v>
      </c>
      <c r="J1088" s="1" t="str">
        <f t="shared" si="66"/>
        <v>Fluid (stream)</v>
      </c>
      <c r="K1088" s="1" t="str">
        <f t="shared" si="67"/>
        <v>Untreated Water</v>
      </c>
      <c r="O1088">
        <v>0.12</v>
      </c>
      <c r="P1088">
        <v>80</v>
      </c>
      <c r="Q1088">
        <v>7.9</v>
      </c>
    </row>
    <row r="1089" spans="1:17" hidden="1" x14ac:dyDescent="0.3">
      <c r="A1089" t="s">
        <v>4308</v>
      </c>
      <c r="B1089" t="s">
        <v>4309</v>
      </c>
      <c r="C1089" s="1" t="str">
        <f t="shared" si="68"/>
        <v>12:0008</v>
      </c>
      <c r="D1089" s="1" t="str">
        <f t="shared" si="69"/>
        <v>12:0030</v>
      </c>
      <c r="E1089" t="s">
        <v>4310</v>
      </c>
      <c r="F1089" t="s">
        <v>4311</v>
      </c>
      <c r="H1089">
        <v>57.748502000000002</v>
      </c>
      <c r="I1089">
        <v>-130.9361486</v>
      </c>
      <c r="J1089" s="1" t="str">
        <f t="shared" si="66"/>
        <v>Fluid (stream)</v>
      </c>
      <c r="K1089" s="1" t="str">
        <f t="shared" si="67"/>
        <v>Untreated Water</v>
      </c>
      <c r="O1089">
        <v>0.14000000000000001</v>
      </c>
      <c r="P1089">
        <v>70</v>
      </c>
      <c r="Q1089">
        <v>8</v>
      </c>
    </row>
    <row r="1090" spans="1:17" hidden="1" x14ac:dyDescent="0.3">
      <c r="A1090" t="s">
        <v>4312</v>
      </c>
      <c r="B1090" t="s">
        <v>4313</v>
      </c>
      <c r="C1090" s="1" t="str">
        <f t="shared" si="68"/>
        <v>12:0008</v>
      </c>
      <c r="D1090" s="1" t="str">
        <f t="shared" si="69"/>
        <v>12:0030</v>
      </c>
      <c r="E1090" t="s">
        <v>4314</v>
      </c>
      <c r="F1090" t="s">
        <v>4315</v>
      </c>
      <c r="H1090">
        <v>57.993663400000003</v>
      </c>
      <c r="I1090">
        <v>-131.93955629999999</v>
      </c>
      <c r="J1090" s="1" t="str">
        <f t="shared" ref="J1090:J1153" si="70">HYPERLINK("http://geochem.nrcan.gc.ca/cdogs/content/kwd/kwd020018_e.htm", "Fluid (stream)")</f>
        <v>Fluid (stream)</v>
      </c>
      <c r="K1090" s="1" t="str">
        <f t="shared" ref="K1090:K1153" si="71">HYPERLINK("http://geochem.nrcan.gc.ca/cdogs/content/kwd/kwd080007_e.htm", "Untreated Water")</f>
        <v>Untreated Water</v>
      </c>
      <c r="O1090">
        <v>0.17</v>
      </c>
      <c r="P1090">
        <v>30</v>
      </c>
      <c r="Q1090">
        <v>7</v>
      </c>
    </row>
    <row r="1091" spans="1:17" hidden="1" x14ac:dyDescent="0.3">
      <c r="A1091" t="s">
        <v>4316</v>
      </c>
      <c r="B1091" t="s">
        <v>4317</v>
      </c>
      <c r="C1091" s="1" t="str">
        <f t="shared" si="68"/>
        <v>12:0008</v>
      </c>
      <c r="D1091" s="1" t="str">
        <f t="shared" si="69"/>
        <v>12:0030</v>
      </c>
      <c r="E1091" t="s">
        <v>4314</v>
      </c>
      <c r="F1091" t="s">
        <v>4318</v>
      </c>
      <c r="H1091">
        <v>57.993663400000003</v>
      </c>
      <c r="I1091">
        <v>-131.93955629999999</v>
      </c>
      <c r="J1091" s="1" t="str">
        <f t="shared" si="70"/>
        <v>Fluid (stream)</v>
      </c>
      <c r="K1091" s="1" t="str">
        <f t="shared" si="71"/>
        <v>Untreated Water</v>
      </c>
      <c r="O1091">
        <v>0.31</v>
      </c>
      <c r="P1091">
        <v>30</v>
      </c>
      <c r="Q1091">
        <v>7.3</v>
      </c>
    </row>
    <row r="1092" spans="1:17" hidden="1" x14ac:dyDescent="0.3">
      <c r="A1092" t="s">
        <v>4319</v>
      </c>
      <c r="B1092" t="s">
        <v>4320</v>
      </c>
      <c r="C1092" s="1" t="str">
        <f t="shared" si="68"/>
        <v>12:0008</v>
      </c>
      <c r="D1092" s="1" t="str">
        <f t="shared" si="69"/>
        <v>12:0030</v>
      </c>
      <c r="E1092" t="s">
        <v>4321</v>
      </c>
      <c r="F1092" t="s">
        <v>4322</v>
      </c>
      <c r="H1092">
        <v>57.990122</v>
      </c>
      <c r="I1092">
        <v>-131.94388760000001</v>
      </c>
      <c r="J1092" s="1" t="str">
        <f t="shared" si="70"/>
        <v>Fluid (stream)</v>
      </c>
      <c r="K1092" s="1" t="str">
        <f t="shared" si="71"/>
        <v>Untreated Water</v>
      </c>
      <c r="O1092">
        <v>0.13</v>
      </c>
      <c r="P1092">
        <v>30</v>
      </c>
      <c r="Q1092">
        <v>7.4</v>
      </c>
    </row>
    <row r="1093" spans="1:17" hidden="1" x14ac:dyDescent="0.3">
      <c r="A1093" t="s">
        <v>4323</v>
      </c>
      <c r="B1093" t="s">
        <v>4324</v>
      </c>
      <c r="C1093" s="1" t="str">
        <f t="shared" si="68"/>
        <v>12:0008</v>
      </c>
      <c r="D1093" s="1" t="str">
        <f t="shared" si="69"/>
        <v>12:0030</v>
      </c>
      <c r="E1093" t="s">
        <v>4325</v>
      </c>
      <c r="F1093" t="s">
        <v>4326</v>
      </c>
      <c r="H1093">
        <v>57.995045900000001</v>
      </c>
      <c r="I1093">
        <v>-131.91490630000001</v>
      </c>
      <c r="J1093" s="1" t="str">
        <f t="shared" si="70"/>
        <v>Fluid (stream)</v>
      </c>
      <c r="K1093" s="1" t="str">
        <f t="shared" si="71"/>
        <v>Untreated Water</v>
      </c>
      <c r="O1093">
        <v>0.28999999999999998</v>
      </c>
      <c r="P1093">
        <v>30</v>
      </c>
      <c r="Q1093">
        <v>7.8</v>
      </c>
    </row>
    <row r="1094" spans="1:17" hidden="1" x14ac:dyDescent="0.3">
      <c r="A1094" t="s">
        <v>4327</v>
      </c>
      <c r="B1094" t="s">
        <v>4328</v>
      </c>
      <c r="C1094" s="1" t="str">
        <f t="shared" si="68"/>
        <v>12:0008</v>
      </c>
      <c r="D1094" s="1" t="str">
        <f t="shared" si="69"/>
        <v>12:0030</v>
      </c>
      <c r="E1094" t="s">
        <v>4329</v>
      </c>
      <c r="F1094" t="s">
        <v>4330</v>
      </c>
      <c r="H1094">
        <v>57.981051200000003</v>
      </c>
      <c r="I1094">
        <v>-131.9240954</v>
      </c>
      <c r="J1094" s="1" t="str">
        <f t="shared" si="70"/>
        <v>Fluid (stream)</v>
      </c>
      <c r="K1094" s="1" t="str">
        <f t="shared" si="71"/>
        <v>Untreated Water</v>
      </c>
      <c r="O1094">
        <v>7.0000000000000007E-2</v>
      </c>
      <c r="P1094">
        <v>30</v>
      </c>
      <c r="Q1094">
        <v>7.6</v>
      </c>
    </row>
    <row r="1095" spans="1:17" hidden="1" x14ac:dyDescent="0.3">
      <c r="A1095" t="s">
        <v>4331</v>
      </c>
      <c r="B1095" t="s">
        <v>4332</v>
      </c>
      <c r="C1095" s="1" t="str">
        <f t="shared" si="68"/>
        <v>12:0008</v>
      </c>
      <c r="D1095" s="1" t="str">
        <f t="shared" si="69"/>
        <v>12:0030</v>
      </c>
      <c r="E1095" t="s">
        <v>4333</v>
      </c>
      <c r="F1095" t="s">
        <v>4334</v>
      </c>
      <c r="H1095">
        <v>57.980773800000001</v>
      </c>
      <c r="I1095">
        <v>-131.87423279999999</v>
      </c>
      <c r="J1095" s="1" t="str">
        <f t="shared" si="70"/>
        <v>Fluid (stream)</v>
      </c>
      <c r="K1095" s="1" t="str">
        <f t="shared" si="71"/>
        <v>Untreated Water</v>
      </c>
      <c r="O1095">
        <v>2.5000000000000001E-2</v>
      </c>
      <c r="P1095">
        <v>20</v>
      </c>
      <c r="Q1095">
        <v>7.3</v>
      </c>
    </row>
    <row r="1096" spans="1:17" hidden="1" x14ac:dyDescent="0.3">
      <c r="A1096" t="s">
        <v>4335</v>
      </c>
      <c r="B1096" t="s">
        <v>4336</v>
      </c>
      <c r="C1096" s="1" t="str">
        <f t="shared" si="68"/>
        <v>12:0008</v>
      </c>
      <c r="D1096" s="1" t="str">
        <f t="shared" si="69"/>
        <v>12:0030</v>
      </c>
      <c r="E1096" t="s">
        <v>4337</v>
      </c>
      <c r="F1096" t="s">
        <v>4338</v>
      </c>
      <c r="H1096">
        <v>57.960436199999997</v>
      </c>
      <c r="I1096">
        <v>-131.85553630000001</v>
      </c>
      <c r="J1096" s="1" t="str">
        <f t="shared" si="70"/>
        <v>Fluid (stream)</v>
      </c>
      <c r="K1096" s="1" t="str">
        <f t="shared" si="71"/>
        <v>Untreated Water</v>
      </c>
      <c r="O1096">
        <v>2.5000000000000001E-2</v>
      </c>
      <c r="P1096">
        <v>20</v>
      </c>
      <c r="Q1096">
        <v>7.4</v>
      </c>
    </row>
    <row r="1097" spans="1:17" hidden="1" x14ac:dyDescent="0.3">
      <c r="A1097" t="s">
        <v>4339</v>
      </c>
      <c r="B1097" t="s">
        <v>4340</v>
      </c>
      <c r="C1097" s="1" t="str">
        <f t="shared" si="68"/>
        <v>12:0008</v>
      </c>
      <c r="D1097" s="1" t="str">
        <f t="shared" si="69"/>
        <v>12:0030</v>
      </c>
      <c r="E1097" t="s">
        <v>4341</v>
      </c>
      <c r="F1097" t="s">
        <v>4342</v>
      </c>
      <c r="H1097">
        <v>57.937960699999998</v>
      </c>
      <c r="I1097">
        <v>-131.91634759999999</v>
      </c>
      <c r="J1097" s="1" t="str">
        <f t="shared" si="70"/>
        <v>Fluid (stream)</v>
      </c>
      <c r="K1097" s="1" t="str">
        <f t="shared" si="71"/>
        <v>Untreated Water</v>
      </c>
      <c r="O1097">
        <v>2.5000000000000001E-2</v>
      </c>
      <c r="P1097">
        <v>20</v>
      </c>
      <c r="Q1097">
        <v>7.3</v>
      </c>
    </row>
    <row r="1098" spans="1:17" hidden="1" x14ac:dyDescent="0.3">
      <c r="A1098" t="s">
        <v>4343</v>
      </c>
      <c r="B1098" t="s">
        <v>4344</v>
      </c>
      <c r="C1098" s="1" t="str">
        <f t="shared" si="68"/>
        <v>12:0008</v>
      </c>
      <c r="D1098" s="1" t="str">
        <f t="shared" si="69"/>
        <v>12:0030</v>
      </c>
      <c r="E1098" t="s">
        <v>4345</v>
      </c>
      <c r="F1098" t="s">
        <v>4346</v>
      </c>
      <c r="H1098">
        <v>57.945525500000002</v>
      </c>
      <c r="I1098">
        <v>-131.88560709999999</v>
      </c>
      <c r="J1098" s="1" t="str">
        <f t="shared" si="70"/>
        <v>Fluid (stream)</v>
      </c>
      <c r="K1098" s="1" t="str">
        <f t="shared" si="71"/>
        <v>Untreated Water</v>
      </c>
      <c r="O1098">
        <v>2.5000000000000001E-2</v>
      </c>
      <c r="P1098">
        <v>20</v>
      </c>
      <c r="Q1098">
        <v>7.4</v>
      </c>
    </row>
    <row r="1099" spans="1:17" hidden="1" x14ac:dyDescent="0.3">
      <c r="A1099" t="s">
        <v>4347</v>
      </c>
      <c r="B1099" t="s">
        <v>4348</v>
      </c>
      <c r="C1099" s="1" t="str">
        <f t="shared" si="68"/>
        <v>12:0008</v>
      </c>
      <c r="D1099" s="1" t="str">
        <f t="shared" si="69"/>
        <v>12:0030</v>
      </c>
      <c r="E1099" t="s">
        <v>4349</v>
      </c>
      <c r="F1099" t="s">
        <v>4350</v>
      </c>
      <c r="H1099">
        <v>57.9488421</v>
      </c>
      <c r="I1099">
        <v>-131.81407179999999</v>
      </c>
      <c r="J1099" s="1" t="str">
        <f t="shared" si="70"/>
        <v>Fluid (stream)</v>
      </c>
      <c r="K1099" s="1" t="str">
        <f t="shared" si="71"/>
        <v>Untreated Water</v>
      </c>
      <c r="O1099">
        <v>2.5000000000000001E-2</v>
      </c>
      <c r="P1099">
        <v>20</v>
      </c>
      <c r="Q1099">
        <v>7.5</v>
      </c>
    </row>
    <row r="1100" spans="1:17" hidden="1" x14ac:dyDescent="0.3">
      <c r="A1100" t="s">
        <v>4351</v>
      </c>
      <c r="B1100" t="s">
        <v>4352</v>
      </c>
      <c r="C1100" s="1" t="str">
        <f t="shared" si="68"/>
        <v>12:0008</v>
      </c>
      <c r="D1100" s="1" t="str">
        <f t="shared" si="69"/>
        <v>12:0030</v>
      </c>
      <c r="E1100" t="s">
        <v>4353</v>
      </c>
      <c r="F1100" t="s">
        <v>4354</v>
      </c>
      <c r="H1100">
        <v>57.964334000000001</v>
      </c>
      <c r="I1100">
        <v>-131.79451610000001</v>
      </c>
      <c r="J1100" s="1" t="str">
        <f t="shared" si="70"/>
        <v>Fluid (stream)</v>
      </c>
      <c r="K1100" s="1" t="str">
        <f t="shared" si="71"/>
        <v>Untreated Water</v>
      </c>
      <c r="O1100">
        <v>2.5000000000000001E-2</v>
      </c>
      <c r="P1100">
        <v>30</v>
      </c>
      <c r="Q1100">
        <v>7.8</v>
      </c>
    </row>
    <row r="1101" spans="1:17" hidden="1" x14ac:dyDescent="0.3">
      <c r="A1101" t="s">
        <v>4355</v>
      </c>
      <c r="B1101" t="s">
        <v>4356</v>
      </c>
      <c r="C1101" s="1" t="str">
        <f t="shared" si="68"/>
        <v>12:0008</v>
      </c>
      <c r="D1101" s="1" t="str">
        <f t="shared" si="69"/>
        <v>12:0030</v>
      </c>
      <c r="E1101" t="s">
        <v>4357</v>
      </c>
      <c r="F1101" t="s">
        <v>4358</v>
      </c>
      <c r="H1101">
        <v>57.9962698</v>
      </c>
      <c r="I1101">
        <v>-131.8298566</v>
      </c>
      <c r="J1101" s="1" t="str">
        <f t="shared" si="70"/>
        <v>Fluid (stream)</v>
      </c>
      <c r="K1101" s="1" t="str">
        <f t="shared" si="71"/>
        <v>Untreated Water</v>
      </c>
      <c r="O1101">
        <v>2.5000000000000001E-2</v>
      </c>
      <c r="P1101">
        <v>30</v>
      </c>
      <c r="Q1101">
        <v>7.5</v>
      </c>
    </row>
    <row r="1102" spans="1:17" hidden="1" x14ac:dyDescent="0.3">
      <c r="A1102" t="s">
        <v>4359</v>
      </c>
      <c r="B1102" t="s">
        <v>4360</v>
      </c>
      <c r="C1102" s="1" t="str">
        <f t="shared" si="68"/>
        <v>12:0008</v>
      </c>
      <c r="D1102" s="1" t="str">
        <f t="shared" si="69"/>
        <v>12:0030</v>
      </c>
      <c r="E1102" t="s">
        <v>4361</v>
      </c>
      <c r="F1102" t="s">
        <v>4362</v>
      </c>
      <c r="H1102">
        <v>57.556528900000004</v>
      </c>
      <c r="I1102">
        <v>-130.76028719999999</v>
      </c>
      <c r="J1102" s="1" t="str">
        <f t="shared" si="70"/>
        <v>Fluid (stream)</v>
      </c>
      <c r="K1102" s="1" t="str">
        <f t="shared" si="71"/>
        <v>Untreated Water</v>
      </c>
      <c r="O1102">
        <v>2.5000000000000001E-2</v>
      </c>
      <c r="P1102">
        <v>80</v>
      </c>
      <c r="Q1102">
        <v>7</v>
      </c>
    </row>
    <row r="1103" spans="1:17" hidden="1" x14ac:dyDescent="0.3">
      <c r="A1103" t="s">
        <v>4363</v>
      </c>
      <c r="B1103" t="s">
        <v>4364</v>
      </c>
      <c r="C1103" s="1" t="str">
        <f t="shared" si="68"/>
        <v>12:0008</v>
      </c>
      <c r="D1103" s="1" t="str">
        <f t="shared" si="69"/>
        <v>12:0030</v>
      </c>
      <c r="E1103" t="s">
        <v>4365</v>
      </c>
      <c r="F1103" t="s">
        <v>4366</v>
      </c>
      <c r="H1103">
        <v>57.558092299999998</v>
      </c>
      <c r="I1103">
        <v>-130.7884444</v>
      </c>
      <c r="J1103" s="1" t="str">
        <f t="shared" si="70"/>
        <v>Fluid (stream)</v>
      </c>
      <c r="K1103" s="1" t="str">
        <f t="shared" si="71"/>
        <v>Untreated Water</v>
      </c>
      <c r="O1103">
        <v>2.5000000000000001E-2</v>
      </c>
      <c r="P1103">
        <v>460</v>
      </c>
      <c r="Q1103">
        <v>7.5</v>
      </c>
    </row>
    <row r="1104" spans="1:17" hidden="1" x14ac:dyDescent="0.3">
      <c r="A1104" t="s">
        <v>4367</v>
      </c>
      <c r="B1104" t="s">
        <v>4368</v>
      </c>
      <c r="C1104" s="1" t="str">
        <f t="shared" si="68"/>
        <v>12:0008</v>
      </c>
      <c r="D1104" s="1" t="str">
        <f t="shared" si="69"/>
        <v>12:0030</v>
      </c>
      <c r="E1104" t="s">
        <v>4369</v>
      </c>
      <c r="F1104" t="s">
        <v>4370</v>
      </c>
      <c r="H1104">
        <v>57.564616999999998</v>
      </c>
      <c r="I1104">
        <v>-130.8365618</v>
      </c>
      <c r="J1104" s="1" t="str">
        <f t="shared" si="70"/>
        <v>Fluid (stream)</v>
      </c>
      <c r="K1104" s="1" t="str">
        <f t="shared" si="71"/>
        <v>Untreated Water</v>
      </c>
      <c r="O1104">
        <v>0.12</v>
      </c>
      <c r="P1104">
        <v>280</v>
      </c>
      <c r="Q1104">
        <v>7.7</v>
      </c>
    </row>
    <row r="1105" spans="1:17" hidden="1" x14ac:dyDescent="0.3">
      <c r="A1105" t="s">
        <v>4371</v>
      </c>
      <c r="B1105" t="s">
        <v>4372</v>
      </c>
      <c r="C1105" s="1" t="str">
        <f t="shared" si="68"/>
        <v>12:0008</v>
      </c>
      <c r="D1105" s="1" t="str">
        <f t="shared" si="69"/>
        <v>12:0030</v>
      </c>
      <c r="E1105" t="s">
        <v>4373</v>
      </c>
      <c r="F1105" t="s">
        <v>4374</v>
      </c>
      <c r="H1105">
        <v>57.597238300000001</v>
      </c>
      <c r="I1105">
        <v>-130.86867090000001</v>
      </c>
      <c r="J1105" s="1" t="str">
        <f t="shared" si="70"/>
        <v>Fluid (stream)</v>
      </c>
      <c r="K1105" s="1" t="str">
        <f t="shared" si="71"/>
        <v>Untreated Water</v>
      </c>
      <c r="O1105">
        <v>0.11</v>
      </c>
      <c r="P1105">
        <v>280</v>
      </c>
      <c r="Q1105">
        <v>8</v>
      </c>
    </row>
    <row r="1106" spans="1:17" hidden="1" x14ac:dyDescent="0.3">
      <c r="A1106" t="s">
        <v>4375</v>
      </c>
      <c r="B1106" t="s">
        <v>4376</v>
      </c>
      <c r="C1106" s="1" t="str">
        <f t="shared" si="68"/>
        <v>12:0008</v>
      </c>
      <c r="D1106" s="1" t="str">
        <f t="shared" si="69"/>
        <v>12:0030</v>
      </c>
      <c r="E1106" t="s">
        <v>4377</v>
      </c>
      <c r="F1106" t="s">
        <v>4378</v>
      </c>
      <c r="H1106">
        <v>57.723909900000002</v>
      </c>
      <c r="I1106">
        <v>-130.42452249999999</v>
      </c>
      <c r="J1106" s="1" t="str">
        <f t="shared" si="70"/>
        <v>Fluid (stream)</v>
      </c>
      <c r="K1106" s="1" t="str">
        <f t="shared" si="71"/>
        <v>Untreated Water</v>
      </c>
      <c r="O1106">
        <v>2.5000000000000001E-2</v>
      </c>
      <c r="P1106">
        <v>40</v>
      </c>
      <c r="Q1106">
        <v>7.6</v>
      </c>
    </row>
    <row r="1107" spans="1:17" hidden="1" x14ac:dyDescent="0.3">
      <c r="A1107" t="s">
        <v>4379</v>
      </c>
      <c r="B1107" t="s">
        <v>4380</v>
      </c>
      <c r="C1107" s="1" t="str">
        <f t="shared" si="68"/>
        <v>12:0008</v>
      </c>
      <c r="D1107" s="1" t="str">
        <f t="shared" si="69"/>
        <v>12:0030</v>
      </c>
      <c r="E1107" t="s">
        <v>4381</v>
      </c>
      <c r="F1107" t="s">
        <v>4382</v>
      </c>
      <c r="H1107">
        <v>57.703914500000003</v>
      </c>
      <c r="I1107">
        <v>-130.40986040000001</v>
      </c>
      <c r="J1107" s="1" t="str">
        <f t="shared" si="70"/>
        <v>Fluid (stream)</v>
      </c>
      <c r="K1107" s="1" t="str">
        <f t="shared" si="71"/>
        <v>Untreated Water</v>
      </c>
      <c r="O1107">
        <v>2.5000000000000001E-2</v>
      </c>
      <c r="P1107">
        <v>40</v>
      </c>
      <c r="Q1107">
        <v>7.6</v>
      </c>
    </row>
    <row r="1108" spans="1:17" hidden="1" x14ac:dyDescent="0.3">
      <c r="A1108" t="s">
        <v>4383</v>
      </c>
      <c r="B1108" t="s">
        <v>4384</v>
      </c>
      <c r="C1108" s="1" t="str">
        <f t="shared" si="68"/>
        <v>12:0008</v>
      </c>
      <c r="D1108" s="1" t="str">
        <f t="shared" si="69"/>
        <v>12:0030</v>
      </c>
      <c r="E1108" t="s">
        <v>4381</v>
      </c>
      <c r="F1108" t="s">
        <v>4385</v>
      </c>
      <c r="H1108">
        <v>57.703914500000003</v>
      </c>
      <c r="I1108">
        <v>-130.40986040000001</v>
      </c>
      <c r="J1108" s="1" t="str">
        <f t="shared" si="70"/>
        <v>Fluid (stream)</v>
      </c>
      <c r="K1108" s="1" t="str">
        <f t="shared" si="71"/>
        <v>Untreated Water</v>
      </c>
      <c r="O1108">
        <v>2.5000000000000001E-2</v>
      </c>
      <c r="P1108">
        <v>30</v>
      </c>
      <c r="Q1108">
        <v>7.6</v>
      </c>
    </row>
    <row r="1109" spans="1:17" hidden="1" x14ac:dyDescent="0.3">
      <c r="A1109" t="s">
        <v>4386</v>
      </c>
      <c r="B1109" t="s">
        <v>4387</v>
      </c>
      <c r="C1109" s="1" t="str">
        <f t="shared" si="68"/>
        <v>12:0008</v>
      </c>
      <c r="D1109" s="1" t="str">
        <f t="shared" si="69"/>
        <v>12:0030</v>
      </c>
      <c r="E1109" t="s">
        <v>4388</v>
      </c>
      <c r="F1109" t="s">
        <v>4389</v>
      </c>
      <c r="H1109">
        <v>57.737929399999999</v>
      </c>
      <c r="I1109">
        <v>-130.42965820000001</v>
      </c>
      <c r="J1109" s="1" t="str">
        <f t="shared" si="70"/>
        <v>Fluid (stream)</v>
      </c>
      <c r="K1109" s="1" t="str">
        <f t="shared" si="71"/>
        <v>Untreated Water</v>
      </c>
      <c r="O1109">
        <v>2.5000000000000001E-2</v>
      </c>
      <c r="P1109">
        <v>70</v>
      </c>
      <c r="Q1109">
        <v>8.1</v>
      </c>
    </row>
    <row r="1110" spans="1:17" hidden="1" x14ac:dyDescent="0.3">
      <c r="A1110" t="s">
        <v>4390</v>
      </c>
      <c r="B1110" t="s">
        <v>4391</v>
      </c>
      <c r="C1110" s="1" t="str">
        <f t="shared" si="68"/>
        <v>12:0008</v>
      </c>
      <c r="D1110" s="1" t="str">
        <f t="shared" si="69"/>
        <v>12:0030</v>
      </c>
      <c r="E1110" t="s">
        <v>4392</v>
      </c>
      <c r="F1110" t="s">
        <v>4393</v>
      </c>
      <c r="H1110">
        <v>57.727149099999998</v>
      </c>
      <c r="I1110">
        <v>-130.47128140000001</v>
      </c>
      <c r="J1110" s="1" t="str">
        <f t="shared" si="70"/>
        <v>Fluid (stream)</v>
      </c>
      <c r="K1110" s="1" t="str">
        <f t="shared" si="71"/>
        <v>Untreated Water</v>
      </c>
      <c r="O1110">
        <v>2.5000000000000001E-2</v>
      </c>
      <c r="P1110">
        <v>90</v>
      </c>
      <c r="Q1110">
        <v>7.5</v>
      </c>
    </row>
    <row r="1111" spans="1:17" hidden="1" x14ac:dyDescent="0.3">
      <c r="A1111" t="s">
        <v>4394</v>
      </c>
      <c r="B1111" t="s">
        <v>4395</v>
      </c>
      <c r="C1111" s="1" t="str">
        <f t="shared" si="68"/>
        <v>12:0008</v>
      </c>
      <c r="D1111" s="1" t="str">
        <f t="shared" si="69"/>
        <v>12:0030</v>
      </c>
      <c r="E1111" t="s">
        <v>4396</v>
      </c>
      <c r="F1111" t="s">
        <v>4397</v>
      </c>
      <c r="H1111">
        <v>57.744156699999998</v>
      </c>
      <c r="I1111">
        <v>-130.4703749</v>
      </c>
      <c r="J1111" s="1" t="str">
        <f t="shared" si="70"/>
        <v>Fluid (stream)</v>
      </c>
      <c r="K1111" s="1" t="str">
        <f t="shared" si="71"/>
        <v>Untreated Water</v>
      </c>
      <c r="O1111">
        <v>2.5000000000000001E-2</v>
      </c>
      <c r="P1111">
        <v>700</v>
      </c>
      <c r="Q1111">
        <v>7.1</v>
      </c>
    </row>
    <row r="1112" spans="1:17" hidden="1" x14ac:dyDescent="0.3">
      <c r="A1112" t="s">
        <v>4398</v>
      </c>
      <c r="B1112" t="s">
        <v>4399</v>
      </c>
      <c r="C1112" s="1" t="str">
        <f t="shared" si="68"/>
        <v>12:0008</v>
      </c>
      <c r="D1112" s="1" t="str">
        <f t="shared" si="69"/>
        <v>12:0030</v>
      </c>
      <c r="E1112" t="s">
        <v>4400</v>
      </c>
      <c r="F1112" t="s">
        <v>4401</v>
      </c>
      <c r="H1112">
        <v>57.7395152</v>
      </c>
      <c r="I1112">
        <v>-130.51513750000001</v>
      </c>
      <c r="J1112" s="1" t="str">
        <f t="shared" si="70"/>
        <v>Fluid (stream)</v>
      </c>
      <c r="K1112" s="1" t="str">
        <f t="shared" si="71"/>
        <v>Untreated Water</v>
      </c>
      <c r="O1112">
        <v>2.5000000000000001E-2</v>
      </c>
      <c r="P1112">
        <v>760</v>
      </c>
      <c r="Q1112">
        <v>6.7</v>
      </c>
    </row>
    <row r="1113" spans="1:17" hidden="1" x14ac:dyDescent="0.3">
      <c r="A1113" t="s">
        <v>4402</v>
      </c>
      <c r="B1113" t="s">
        <v>4403</v>
      </c>
      <c r="C1113" s="1" t="str">
        <f t="shared" si="68"/>
        <v>12:0008</v>
      </c>
      <c r="D1113" s="1" t="str">
        <f t="shared" si="69"/>
        <v>12:0030</v>
      </c>
      <c r="E1113" t="s">
        <v>4404</v>
      </c>
      <c r="F1113" t="s">
        <v>4405</v>
      </c>
      <c r="H1113">
        <v>57.737081500000002</v>
      </c>
      <c r="I1113">
        <v>-130.50903980000001</v>
      </c>
      <c r="J1113" s="1" t="str">
        <f t="shared" si="70"/>
        <v>Fluid (stream)</v>
      </c>
      <c r="K1113" s="1" t="str">
        <f t="shared" si="71"/>
        <v>Untreated Water</v>
      </c>
      <c r="O1113">
        <v>2.5000000000000001E-2</v>
      </c>
      <c r="P1113">
        <v>100</v>
      </c>
      <c r="Q1113">
        <v>6.9</v>
      </c>
    </row>
    <row r="1114" spans="1:17" hidden="1" x14ac:dyDescent="0.3">
      <c r="A1114" t="s">
        <v>4406</v>
      </c>
      <c r="B1114" t="s">
        <v>4407</v>
      </c>
      <c r="C1114" s="1" t="str">
        <f t="shared" si="68"/>
        <v>12:0008</v>
      </c>
      <c r="D1114" s="1" t="str">
        <f t="shared" si="69"/>
        <v>12:0030</v>
      </c>
      <c r="E1114" t="s">
        <v>4408</v>
      </c>
      <c r="F1114" t="s">
        <v>4409</v>
      </c>
      <c r="H1114">
        <v>57.743426399999997</v>
      </c>
      <c r="I1114">
        <v>-130.5042977</v>
      </c>
      <c r="J1114" s="1" t="str">
        <f t="shared" si="70"/>
        <v>Fluid (stream)</v>
      </c>
      <c r="K1114" s="1" t="str">
        <f t="shared" si="71"/>
        <v>Untreated Water</v>
      </c>
      <c r="O1114">
        <v>0.08</v>
      </c>
      <c r="P1114">
        <v>280</v>
      </c>
      <c r="Q1114">
        <v>7.1</v>
      </c>
    </row>
    <row r="1115" spans="1:17" hidden="1" x14ac:dyDescent="0.3">
      <c r="A1115" t="s">
        <v>4410</v>
      </c>
      <c r="B1115" t="s">
        <v>4411</v>
      </c>
      <c r="C1115" s="1" t="str">
        <f t="shared" si="68"/>
        <v>12:0008</v>
      </c>
      <c r="D1115" s="1" t="str">
        <f t="shared" si="69"/>
        <v>12:0030</v>
      </c>
      <c r="E1115" t="s">
        <v>4412</v>
      </c>
      <c r="F1115" t="s">
        <v>4413</v>
      </c>
      <c r="H1115">
        <v>57.701132200000004</v>
      </c>
      <c r="I1115">
        <v>-130.50800029999999</v>
      </c>
      <c r="J1115" s="1" t="str">
        <f t="shared" si="70"/>
        <v>Fluid (stream)</v>
      </c>
      <c r="K1115" s="1" t="str">
        <f t="shared" si="71"/>
        <v>Untreated Water</v>
      </c>
      <c r="O1115">
        <v>2.5000000000000001E-2</v>
      </c>
      <c r="P1115">
        <v>140</v>
      </c>
      <c r="Q1115">
        <v>6.9</v>
      </c>
    </row>
    <row r="1116" spans="1:17" hidden="1" x14ac:dyDescent="0.3">
      <c r="A1116" t="s">
        <v>4414</v>
      </c>
      <c r="B1116" t="s">
        <v>4415</v>
      </c>
      <c r="C1116" s="1" t="str">
        <f t="shared" si="68"/>
        <v>12:0008</v>
      </c>
      <c r="D1116" s="1" t="str">
        <f t="shared" si="69"/>
        <v>12:0030</v>
      </c>
      <c r="E1116" t="s">
        <v>4416</v>
      </c>
      <c r="F1116" t="s">
        <v>4417</v>
      </c>
      <c r="H1116">
        <v>57.7048676</v>
      </c>
      <c r="I1116">
        <v>-130.4998315</v>
      </c>
      <c r="J1116" s="1" t="str">
        <f t="shared" si="70"/>
        <v>Fluid (stream)</v>
      </c>
      <c r="K1116" s="1" t="str">
        <f t="shared" si="71"/>
        <v>Untreated Water</v>
      </c>
      <c r="O1116">
        <v>2.5000000000000001E-2</v>
      </c>
      <c r="P1116">
        <v>1070</v>
      </c>
      <c r="Q1116">
        <v>7.4</v>
      </c>
    </row>
    <row r="1117" spans="1:17" hidden="1" x14ac:dyDescent="0.3">
      <c r="A1117" t="s">
        <v>4418</v>
      </c>
      <c r="B1117" t="s">
        <v>4419</v>
      </c>
      <c r="C1117" s="1" t="str">
        <f t="shared" si="68"/>
        <v>12:0008</v>
      </c>
      <c r="D1117" s="1" t="str">
        <f t="shared" si="69"/>
        <v>12:0030</v>
      </c>
      <c r="E1117" t="s">
        <v>4420</v>
      </c>
      <c r="F1117" t="s">
        <v>4421</v>
      </c>
      <c r="H1117">
        <v>57.696772099999997</v>
      </c>
      <c r="I1117">
        <v>-130.4961251</v>
      </c>
      <c r="J1117" s="1" t="str">
        <f t="shared" si="70"/>
        <v>Fluid (stream)</v>
      </c>
      <c r="K1117" s="1" t="str">
        <f t="shared" si="71"/>
        <v>Untreated Water</v>
      </c>
      <c r="O1117">
        <v>2.5000000000000001E-2</v>
      </c>
      <c r="P1117">
        <v>130</v>
      </c>
      <c r="Q1117">
        <v>7</v>
      </c>
    </row>
    <row r="1118" spans="1:17" hidden="1" x14ac:dyDescent="0.3">
      <c r="A1118" t="s">
        <v>4422</v>
      </c>
      <c r="B1118" t="s">
        <v>4423</v>
      </c>
      <c r="C1118" s="1" t="str">
        <f t="shared" si="68"/>
        <v>12:0008</v>
      </c>
      <c r="D1118" s="1" t="str">
        <f t="shared" si="69"/>
        <v>12:0030</v>
      </c>
      <c r="E1118" t="s">
        <v>4424</v>
      </c>
      <c r="F1118" t="s">
        <v>4425</v>
      </c>
      <c r="H1118">
        <v>57.666590499999998</v>
      </c>
      <c r="I1118">
        <v>-130.54958719999999</v>
      </c>
      <c r="J1118" s="1" t="str">
        <f t="shared" si="70"/>
        <v>Fluid (stream)</v>
      </c>
      <c r="K1118" s="1" t="str">
        <f t="shared" si="71"/>
        <v>Untreated Water</v>
      </c>
      <c r="O1118">
        <v>0.08</v>
      </c>
      <c r="P1118">
        <v>400</v>
      </c>
      <c r="Q1118">
        <v>7.1</v>
      </c>
    </row>
    <row r="1119" spans="1:17" hidden="1" x14ac:dyDescent="0.3">
      <c r="A1119" t="s">
        <v>4426</v>
      </c>
      <c r="B1119" t="s">
        <v>4427</v>
      </c>
      <c r="C1119" s="1" t="str">
        <f t="shared" si="68"/>
        <v>12:0008</v>
      </c>
      <c r="D1119" s="1" t="str">
        <f t="shared" si="69"/>
        <v>12:0030</v>
      </c>
      <c r="E1119" t="s">
        <v>4428</v>
      </c>
      <c r="F1119" t="s">
        <v>4429</v>
      </c>
      <c r="H1119">
        <v>57.677511000000003</v>
      </c>
      <c r="I1119">
        <v>-130.5594092</v>
      </c>
      <c r="J1119" s="1" t="str">
        <f t="shared" si="70"/>
        <v>Fluid (stream)</v>
      </c>
      <c r="K1119" s="1" t="str">
        <f t="shared" si="71"/>
        <v>Untreated Water</v>
      </c>
      <c r="O1119">
        <v>0.17</v>
      </c>
      <c r="P1119">
        <v>430</v>
      </c>
      <c r="Q1119">
        <v>7.2</v>
      </c>
    </row>
    <row r="1120" spans="1:17" hidden="1" x14ac:dyDescent="0.3">
      <c r="A1120" t="s">
        <v>4430</v>
      </c>
      <c r="B1120" t="s">
        <v>4431</v>
      </c>
      <c r="C1120" s="1" t="str">
        <f t="shared" si="68"/>
        <v>12:0008</v>
      </c>
      <c r="D1120" s="1" t="str">
        <f t="shared" si="69"/>
        <v>12:0030</v>
      </c>
      <c r="E1120" t="s">
        <v>4432</v>
      </c>
      <c r="F1120" t="s">
        <v>4433</v>
      </c>
      <c r="H1120">
        <v>57.658103599999997</v>
      </c>
      <c r="I1120">
        <v>-130.47102169999999</v>
      </c>
      <c r="J1120" s="1" t="str">
        <f t="shared" si="70"/>
        <v>Fluid (stream)</v>
      </c>
      <c r="K1120" s="1" t="str">
        <f t="shared" si="71"/>
        <v>Untreated Water</v>
      </c>
      <c r="O1120">
        <v>2.5000000000000001E-2</v>
      </c>
      <c r="P1120">
        <v>50</v>
      </c>
      <c r="Q1120">
        <v>7.1</v>
      </c>
    </row>
    <row r="1121" spans="1:17" hidden="1" x14ac:dyDescent="0.3">
      <c r="A1121" t="s">
        <v>4434</v>
      </c>
      <c r="B1121" t="s">
        <v>4435</v>
      </c>
      <c r="C1121" s="1" t="str">
        <f t="shared" si="68"/>
        <v>12:0008</v>
      </c>
      <c r="D1121" s="1" t="str">
        <f t="shared" si="69"/>
        <v>12:0030</v>
      </c>
      <c r="E1121" t="s">
        <v>4436</v>
      </c>
      <c r="F1121" t="s">
        <v>4437</v>
      </c>
      <c r="H1121">
        <v>57.645425000000003</v>
      </c>
      <c r="I1121">
        <v>-130.45333719999999</v>
      </c>
      <c r="J1121" s="1" t="str">
        <f t="shared" si="70"/>
        <v>Fluid (stream)</v>
      </c>
      <c r="K1121" s="1" t="str">
        <f t="shared" si="71"/>
        <v>Untreated Water</v>
      </c>
      <c r="O1121">
        <v>2.5000000000000001E-2</v>
      </c>
      <c r="P1121">
        <v>60</v>
      </c>
      <c r="Q1121">
        <v>7.7</v>
      </c>
    </row>
    <row r="1122" spans="1:17" hidden="1" x14ac:dyDescent="0.3">
      <c r="A1122" t="s">
        <v>4438</v>
      </c>
      <c r="B1122" t="s">
        <v>4439</v>
      </c>
      <c r="C1122" s="1" t="str">
        <f t="shared" si="68"/>
        <v>12:0008</v>
      </c>
      <c r="D1122" s="1" t="str">
        <f t="shared" si="69"/>
        <v>12:0030</v>
      </c>
      <c r="E1122" t="s">
        <v>4440</v>
      </c>
      <c r="F1122" t="s">
        <v>4441</v>
      </c>
      <c r="H1122">
        <v>57.618996000000003</v>
      </c>
      <c r="I1122">
        <v>-130.45638740000001</v>
      </c>
      <c r="J1122" s="1" t="str">
        <f t="shared" si="70"/>
        <v>Fluid (stream)</v>
      </c>
      <c r="K1122" s="1" t="str">
        <f t="shared" si="71"/>
        <v>Untreated Water</v>
      </c>
      <c r="O1122">
        <v>2.5000000000000001E-2</v>
      </c>
      <c r="P1122">
        <v>150</v>
      </c>
      <c r="Q1122">
        <v>7.3</v>
      </c>
    </row>
    <row r="1123" spans="1:17" hidden="1" x14ac:dyDescent="0.3">
      <c r="A1123" t="s">
        <v>4442</v>
      </c>
      <c r="B1123" t="s">
        <v>4443</v>
      </c>
      <c r="C1123" s="1" t="str">
        <f t="shared" si="68"/>
        <v>12:0008</v>
      </c>
      <c r="D1123" s="1" t="str">
        <f t="shared" si="69"/>
        <v>12:0030</v>
      </c>
      <c r="E1123" t="s">
        <v>4440</v>
      </c>
      <c r="F1123" t="s">
        <v>4444</v>
      </c>
      <c r="H1123">
        <v>57.618996000000003</v>
      </c>
      <c r="I1123">
        <v>-130.45638740000001</v>
      </c>
      <c r="J1123" s="1" t="str">
        <f t="shared" si="70"/>
        <v>Fluid (stream)</v>
      </c>
      <c r="K1123" s="1" t="str">
        <f t="shared" si="71"/>
        <v>Untreated Water</v>
      </c>
      <c r="O1123">
        <v>2.5000000000000001E-2</v>
      </c>
      <c r="P1123">
        <v>150</v>
      </c>
      <c r="Q1123">
        <v>7.2</v>
      </c>
    </row>
    <row r="1124" spans="1:17" hidden="1" x14ac:dyDescent="0.3">
      <c r="A1124" t="s">
        <v>4445</v>
      </c>
      <c r="B1124" t="s">
        <v>4446</v>
      </c>
      <c r="C1124" s="1" t="str">
        <f t="shared" si="68"/>
        <v>12:0008</v>
      </c>
      <c r="D1124" s="1" t="str">
        <f t="shared" si="69"/>
        <v>12:0030</v>
      </c>
      <c r="E1124" t="s">
        <v>4447</v>
      </c>
      <c r="F1124" t="s">
        <v>4448</v>
      </c>
      <c r="H1124">
        <v>57.5978098</v>
      </c>
      <c r="I1124">
        <v>-130.46129959999999</v>
      </c>
      <c r="J1124" s="1" t="str">
        <f t="shared" si="70"/>
        <v>Fluid (stream)</v>
      </c>
      <c r="K1124" s="1" t="str">
        <f t="shared" si="71"/>
        <v>Untreated Water</v>
      </c>
      <c r="O1124">
        <v>0.09</v>
      </c>
      <c r="P1124">
        <v>70</v>
      </c>
      <c r="Q1124">
        <v>7.6</v>
      </c>
    </row>
    <row r="1125" spans="1:17" hidden="1" x14ac:dyDescent="0.3">
      <c r="A1125" t="s">
        <v>4449</v>
      </c>
      <c r="B1125" t="s">
        <v>4450</v>
      </c>
      <c r="C1125" s="1" t="str">
        <f t="shared" si="68"/>
        <v>12:0008</v>
      </c>
      <c r="D1125" s="1" t="str">
        <f t="shared" si="69"/>
        <v>12:0030</v>
      </c>
      <c r="E1125" t="s">
        <v>4451</v>
      </c>
      <c r="F1125" t="s">
        <v>4452</v>
      </c>
      <c r="H1125">
        <v>57.556213200000002</v>
      </c>
      <c r="I1125">
        <v>-130.44105189999999</v>
      </c>
      <c r="J1125" s="1" t="str">
        <f t="shared" si="70"/>
        <v>Fluid (stream)</v>
      </c>
      <c r="K1125" s="1" t="str">
        <f t="shared" si="71"/>
        <v>Untreated Water</v>
      </c>
      <c r="O1125">
        <v>0.14000000000000001</v>
      </c>
      <c r="P1125">
        <v>150</v>
      </c>
      <c r="Q1125">
        <v>7.7</v>
      </c>
    </row>
    <row r="1126" spans="1:17" hidden="1" x14ac:dyDescent="0.3">
      <c r="A1126" t="s">
        <v>4453</v>
      </c>
      <c r="B1126" t="s">
        <v>4454</v>
      </c>
      <c r="C1126" s="1" t="str">
        <f t="shared" si="68"/>
        <v>12:0008</v>
      </c>
      <c r="D1126" s="1" t="str">
        <f t="shared" si="69"/>
        <v>12:0030</v>
      </c>
      <c r="E1126" t="s">
        <v>4455</v>
      </c>
      <c r="F1126" t="s">
        <v>4456</v>
      </c>
      <c r="H1126">
        <v>57.583062099999999</v>
      </c>
      <c r="I1126">
        <v>-130.44925259999999</v>
      </c>
      <c r="J1126" s="1" t="str">
        <f t="shared" si="70"/>
        <v>Fluid (stream)</v>
      </c>
      <c r="K1126" s="1" t="str">
        <f t="shared" si="71"/>
        <v>Untreated Water</v>
      </c>
      <c r="O1126">
        <v>2.5000000000000001E-2</v>
      </c>
      <c r="P1126">
        <v>90</v>
      </c>
      <c r="Q1126">
        <v>7.8</v>
      </c>
    </row>
    <row r="1127" spans="1:17" hidden="1" x14ac:dyDescent="0.3">
      <c r="A1127" t="s">
        <v>4457</v>
      </c>
      <c r="B1127" t="s">
        <v>4458</v>
      </c>
      <c r="C1127" s="1" t="str">
        <f t="shared" si="68"/>
        <v>12:0008</v>
      </c>
      <c r="D1127" s="1" t="str">
        <f t="shared" si="69"/>
        <v>12:0030</v>
      </c>
      <c r="E1127" t="s">
        <v>4459</v>
      </c>
      <c r="F1127" t="s">
        <v>4460</v>
      </c>
      <c r="H1127">
        <v>57.5423969</v>
      </c>
      <c r="I1127">
        <v>-130.46289640000001</v>
      </c>
      <c r="J1127" s="1" t="str">
        <f t="shared" si="70"/>
        <v>Fluid (stream)</v>
      </c>
      <c r="K1127" s="1" t="str">
        <f t="shared" si="71"/>
        <v>Untreated Water</v>
      </c>
      <c r="O1127">
        <v>7.0000000000000007E-2</v>
      </c>
      <c r="P1127">
        <v>70</v>
      </c>
      <c r="Q1127">
        <v>7.7</v>
      </c>
    </row>
    <row r="1128" spans="1:17" hidden="1" x14ac:dyDescent="0.3">
      <c r="A1128" t="s">
        <v>4461</v>
      </c>
      <c r="B1128" t="s">
        <v>4462</v>
      </c>
      <c r="C1128" s="1" t="str">
        <f t="shared" si="68"/>
        <v>12:0008</v>
      </c>
      <c r="D1128" s="1" t="str">
        <f t="shared" si="69"/>
        <v>12:0030</v>
      </c>
      <c r="E1128" t="s">
        <v>4463</v>
      </c>
      <c r="F1128" t="s">
        <v>4464</v>
      </c>
      <c r="H1128">
        <v>57.532601399999997</v>
      </c>
      <c r="I1128">
        <v>-130.3559549</v>
      </c>
      <c r="J1128" s="1" t="str">
        <f t="shared" si="70"/>
        <v>Fluid (stream)</v>
      </c>
      <c r="K1128" s="1" t="str">
        <f t="shared" si="71"/>
        <v>Untreated Water</v>
      </c>
      <c r="O1128">
        <v>2.5000000000000001E-2</v>
      </c>
      <c r="P1128">
        <v>40</v>
      </c>
      <c r="Q1128">
        <v>7.3</v>
      </c>
    </row>
    <row r="1129" spans="1:17" hidden="1" x14ac:dyDescent="0.3">
      <c r="A1129" t="s">
        <v>4465</v>
      </c>
      <c r="B1129" t="s">
        <v>4466</v>
      </c>
      <c r="C1129" s="1" t="str">
        <f t="shared" si="68"/>
        <v>12:0008</v>
      </c>
      <c r="D1129" s="1" t="str">
        <f t="shared" si="69"/>
        <v>12:0030</v>
      </c>
      <c r="E1129" t="s">
        <v>4467</v>
      </c>
      <c r="F1129" t="s">
        <v>4468</v>
      </c>
      <c r="H1129">
        <v>57.555888799999998</v>
      </c>
      <c r="I1129">
        <v>-130.3557983</v>
      </c>
      <c r="J1129" s="1" t="str">
        <f t="shared" si="70"/>
        <v>Fluid (stream)</v>
      </c>
      <c r="K1129" s="1" t="str">
        <f t="shared" si="71"/>
        <v>Untreated Water</v>
      </c>
      <c r="O1129">
        <v>2.5000000000000001E-2</v>
      </c>
      <c r="P1129">
        <v>40</v>
      </c>
      <c r="Q1129">
        <v>7.3</v>
      </c>
    </row>
    <row r="1130" spans="1:17" hidden="1" x14ac:dyDescent="0.3">
      <c r="A1130" t="s">
        <v>4469</v>
      </c>
      <c r="B1130" t="s">
        <v>4470</v>
      </c>
      <c r="C1130" s="1" t="str">
        <f t="shared" si="68"/>
        <v>12:0008</v>
      </c>
      <c r="D1130" s="1" t="str">
        <f t="shared" si="69"/>
        <v>12:0030</v>
      </c>
      <c r="E1130" t="s">
        <v>4471</v>
      </c>
      <c r="F1130" t="s">
        <v>4472</v>
      </c>
      <c r="H1130">
        <v>57.569725900000002</v>
      </c>
      <c r="I1130">
        <v>-130.36809890000001</v>
      </c>
      <c r="J1130" s="1" t="str">
        <f t="shared" si="70"/>
        <v>Fluid (stream)</v>
      </c>
      <c r="K1130" s="1" t="str">
        <f t="shared" si="71"/>
        <v>Untreated Water</v>
      </c>
      <c r="O1130">
        <v>2.5000000000000001E-2</v>
      </c>
      <c r="P1130">
        <v>60</v>
      </c>
      <c r="Q1130">
        <v>7.6</v>
      </c>
    </row>
    <row r="1131" spans="1:17" hidden="1" x14ac:dyDescent="0.3">
      <c r="A1131" t="s">
        <v>4473</v>
      </c>
      <c r="B1131" t="s">
        <v>4474</v>
      </c>
      <c r="C1131" s="1" t="str">
        <f t="shared" si="68"/>
        <v>12:0008</v>
      </c>
      <c r="D1131" s="1" t="str">
        <f t="shared" si="69"/>
        <v>12:0030</v>
      </c>
      <c r="E1131" t="s">
        <v>4475</v>
      </c>
      <c r="F1131" t="s">
        <v>4476</v>
      </c>
      <c r="H1131">
        <v>57.592894299999998</v>
      </c>
      <c r="I1131">
        <v>-130.39610339999999</v>
      </c>
      <c r="J1131" s="1" t="str">
        <f t="shared" si="70"/>
        <v>Fluid (stream)</v>
      </c>
      <c r="K1131" s="1" t="str">
        <f t="shared" si="71"/>
        <v>Untreated Water</v>
      </c>
      <c r="O1131">
        <v>0.18</v>
      </c>
      <c r="P1131">
        <v>100</v>
      </c>
      <c r="Q1131">
        <v>7.9</v>
      </c>
    </row>
    <row r="1132" spans="1:17" hidden="1" x14ac:dyDescent="0.3">
      <c r="A1132" t="s">
        <v>4477</v>
      </c>
      <c r="B1132" t="s">
        <v>4478</v>
      </c>
      <c r="C1132" s="1" t="str">
        <f t="shared" si="68"/>
        <v>12:0008</v>
      </c>
      <c r="D1132" s="1" t="str">
        <f t="shared" si="69"/>
        <v>12:0030</v>
      </c>
      <c r="E1132" t="s">
        <v>4479</v>
      </c>
      <c r="F1132" t="s">
        <v>4480</v>
      </c>
      <c r="H1132">
        <v>57.742090900000001</v>
      </c>
      <c r="I1132">
        <v>-130.09004709999999</v>
      </c>
      <c r="J1132" s="1" t="str">
        <f t="shared" si="70"/>
        <v>Fluid (stream)</v>
      </c>
      <c r="K1132" s="1" t="str">
        <f t="shared" si="71"/>
        <v>Untreated Water</v>
      </c>
      <c r="O1132">
        <v>2.5000000000000001E-2</v>
      </c>
      <c r="P1132">
        <v>40</v>
      </c>
      <c r="Q1132">
        <v>7.7</v>
      </c>
    </row>
    <row r="1133" spans="1:17" hidden="1" x14ac:dyDescent="0.3">
      <c r="A1133" t="s">
        <v>4481</v>
      </c>
      <c r="B1133" t="s">
        <v>4482</v>
      </c>
      <c r="C1133" s="1" t="str">
        <f t="shared" si="68"/>
        <v>12:0008</v>
      </c>
      <c r="D1133" s="1" t="str">
        <f t="shared" si="69"/>
        <v>12:0030</v>
      </c>
      <c r="E1133" t="s">
        <v>4483</v>
      </c>
      <c r="F1133" t="s">
        <v>4484</v>
      </c>
      <c r="H1133">
        <v>57.831732000000002</v>
      </c>
      <c r="I1133">
        <v>-130.13224450000001</v>
      </c>
      <c r="J1133" s="1" t="str">
        <f t="shared" si="70"/>
        <v>Fluid (stream)</v>
      </c>
      <c r="K1133" s="1" t="str">
        <f t="shared" si="71"/>
        <v>Untreated Water</v>
      </c>
      <c r="O1133">
        <v>0.06</v>
      </c>
      <c r="P1133">
        <v>30</v>
      </c>
      <c r="Q1133">
        <v>7.3</v>
      </c>
    </row>
    <row r="1134" spans="1:17" hidden="1" x14ac:dyDescent="0.3">
      <c r="A1134" t="s">
        <v>4485</v>
      </c>
      <c r="B1134" t="s">
        <v>4486</v>
      </c>
      <c r="C1134" s="1" t="str">
        <f t="shared" si="68"/>
        <v>12:0008</v>
      </c>
      <c r="D1134" s="1" t="str">
        <f t="shared" si="69"/>
        <v>12:0030</v>
      </c>
      <c r="E1134" t="s">
        <v>4487</v>
      </c>
      <c r="F1134" t="s">
        <v>4488</v>
      </c>
      <c r="H1134">
        <v>57.826539400000001</v>
      </c>
      <c r="I1134">
        <v>-130.1292526</v>
      </c>
      <c r="J1134" s="1" t="str">
        <f t="shared" si="70"/>
        <v>Fluid (stream)</v>
      </c>
      <c r="K1134" s="1" t="str">
        <f t="shared" si="71"/>
        <v>Untreated Water</v>
      </c>
      <c r="O1134">
        <v>2.5000000000000001E-2</v>
      </c>
      <c r="P1134">
        <v>20</v>
      </c>
      <c r="Q1134">
        <v>7.5</v>
      </c>
    </row>
    <row r="1135" spans="1:17" hidden="1" x14ac:dyDescent="0.3">
      <c r="A1135" t="s">
        <v>4489</v>
      </c>
      <c r="B1135" t="s">
        <v>4490</v>
      </c>
      <c r="C1135" s="1" t="str">
        <f t="shared" si="68"/>
        <v>12:0008</v>
      </c>
      <c r="D1135" s="1" t="str">
        <f t="shared" si="69"/>
        <v>12:0030</v>
      </c>
      <c r="E1135" t="s">
        <v>4491</v>
      </c>
      <c r="F1135" t="s">
        <v>4492</v>
      </c>
      <c r="H1135">
        <v>57.844633000000002</v>
      </c>
      <c r="I1135">
        <v>-130.12284249999999</v>
      </c>
      <c r="J1135" s="1" t="str">
        <f t="shared" si="70"/>
        <v>Fluid (stream)</v>
      </c>
      <c r="K1135" s="1" t="str">
        <f t="shared" si="71"/>
        <v>Untreated Water</v>
      </c>
    </row>
    <row r="1136" spans="1:17" hidden="1" x14ac:dyDescent="0.3">
      <c r="A1136" t="s">
        <v>4493</v>
      </c>
      <c r="B1136" t="s">
        <v>4494</v>
      </c>
      <c r="C1136" s="1" t="str">
        <f t="shared" si="68"/>
        <v>12:0008</v>
      </c>
      <c r="D1136" s="1" t="str">
        <f t="shared" si="69"/>
        <v>12:0030</v>
      </c>
      <c r="E1136" t="s">
        <v>4495</v>
      </c>
      <c r="F1136" t="s">
        <v>4496</v>
      </c>
      <c r="H1136">
        <v>57.846398800000003</v>
      </c>
      <c r="I1136">
        <v>-130.13846459999999</v>
      </c>
      <c r="J1136" s="1" t="str">
        <f t="shared" si="70"/>
        <v>Fluid (stream)</v>
      </c>
      <c r="K1136" s="1" t="str">
        <f t="shared" si="71"/>
        <v>Untreated Water</v>
      </c>
      <c r="O1136">
        <v>2.5000000000000001E-2</v>
      </c>
      <c r="P1136">
        <v>20</v>
      </c>
      <c r="Q1136">
        <v>7.3</v>
      </c>
    </row>
    <row r="1137" spans="1:17" hidden="1" x14ac:dyDescent="0.3">
      <c r="A1137" t="s">
        <v>4497</v>
      </c>
      <c r="B1137" t="s">
        <v>4498</v>
      </c>
      <c r="C1137" s="1" t="str">
        <f t="shared" si="68"/>
        <v>12:0008</v>
      </c>
      <c r="D1137" s="1" t="str">
        <f t="shared" si="69"/>
        <v>12:0030</v>
      </c>
      <c r="E1137" t="s">
        <v>4499</v>
      </c>
      <c r="F1137" t="s">
        <v>4500</v>
      </c>
      <c r="H1137">
        <v>57.855075999999997</v>
      </c>
      <c r="I1137">
        <v>-130.09328769999999</v>
      </c>
      <c r="J1137" s="1" t="str">
        <f t="shared" si="70"/>
        <v>Fluid (stream)</v>
      </c>
      <c r="K1137" s="1" t="str">
        <f t="shared" si="71"/>
        <v>Untreated Water</v>
      </c>
      <c r="O1137">
        <v>7.0000000000000007E-2</v>
      </c>
      <c r="P1137">
        <v>20</v>
      </c>
      <c r="Q1137">
        <v>7.2</v>
      </c>
    </row>
    <row r="1138" spans="1:17" hidden="1" x14ac:dyDescent="0.3">
      <c r="A1138" t="s">
        <v>4501</v>
      </c>
      <c r="B1138" t="s">
        <v>4502</v>
      </c>
      <c r="C1138" s="1" t="str">
        <f t="shared" si="68"/>
        <v>12:0008</v>
      </c>
      <c r="D1138" s="1" t="str">
        <f t="shared" si="69"/>
        <v>12:0030</v>
      </c>
      <c r="E1138" t="s">
        <v>4503</v>
      </c>
      <c r="F1138" t="s">
        <v>4504</v>
      </c>
      <c r="H1138">
        <v>57.876181299999999</v>
      </c>
      <c r="I1138">
        <v>-130.08321839999999</v>
      </c>
      <c r="J1138" s="1" t="str">
        <f t="shared" si="70"/>
        <v>Fluid (stream)</v>
      </c>
      <c r="K1138" s="1" t="str">
        <f t="shared" si="71"/>
        <v>Untreated Water</v>
      </c>
      <c r="O1138">
        <v>0.11</v>
      </c>
      <c r="P1138">
        <v>60</v>
      </c>
      <c r="Q1138">
        <v>7.8</v>
      </c>
    </row>
    <row r="1139" spans="1:17" hidden="1" x14ac:dyDescent="0.3">
      <c r="A1139" t="s">
        <v>4505</v>
      </c>
      <c r="B1139" t="s">
        <v>4506</v>
      </c>
      <c r="C1139" s="1" t="str">
        <f t="shared" si="68"/>
        <v>12:0008</v>
      </c>
      <c r="D1139" s="1" t="str">
        <f t="shared" si="69"/>
        <v>12:0030</v>
      </c>
      <c r="E1139" t="s">
        <v>4507</v>
      </c>
      <c r="F1139" t="s">
        <v>4508</v>
      </c>
      <c r="H1139">
        <v>57.871041099999999</v>
      </c>
      <c r="I1139">
        <v>-130.06961219999999</v>
      </c>
      <c r="J1139" s="1" t="str">
        <f t="shared" si="70"/>
        <v>Fluid (stream)</v>
      </c>
      <c r="K1139" s="1" t="str">
        <f t="shared" si="71"/>
        <v>Untreated Water</v>
      </c>
      <c r="O1139">
        <v>0.12</v>
      </c>
      <c r="P1139">
        <v>30</v>
      </c>
      <c r="Q1139">
        <v>7.6</v>
      </c>
    </row>
    <row r="1140" spans="1:17" hidden="1" x14ac:dyDescent="0.3">
      <c r="A1140" t="s">
        <v>4509</v>
      </c>
      <c r="B1140" t="s">
        <v>4510</v>
      </c>
      <c r="C1140" s="1" t="str">
        <f t="shared" si="68"/>
        <v>12:0008</v>
      </c>
      <c r="D1140" s="1" t="str">
        <f t="shared" si="69"/>
        <v>12:0030</v>
      </c>
      <c r="E1140" t="s">
        <v>4511</v>
      </c>
      <c r="F1140" t="s">
        <v>4512</v>
      </c>
      <c r="H1140">
        <v>57.9345</v>
      </c>
      <c r="I1140">
        <v>-130.1443098</v>
      </c>
      <c r="J1140" s="1" t="str">
        <f t="shared" si="70"/>
        <v>Fluid (stream)</v>
      </c>
      <c r="K1140" s="1" t="str">
        <f t="shared" si="71"/>
        <v>Untreated Water</v>
      </c>
      <c r="O1140">
        <v>0.12</v>
      </c>
      <c r="P1140">
        <v>30</v>
      </c>
      <c r="Q1140">
        <v>7.9</v>
      </c>
    </row>
    <row r="1141" spans="1:17" hidden="1" x14ac:dyDescent="0.3">
      <c r="A1141" t="s">
        <v>4513</v>
      </c>
      <c r="B1141" t="s">
        <v>4514</v>
      </c>
      <c r="C1141" s="1" t="str">
        <f t="shared" si="68"/>
        <v>12:0008</v>
      </c>
      <c r="D1141" s="1" t="str">
        <f t="shared" si="69"/>
        <v>12:0030</v>
      </c>
      <c r="E1141" t="s">
        <v>4515</v>
      </c>
      <c r="F1141" t="s">
        <v>4516</v>
      </c>
      <c r="H1141">
        <v>57.912691500000001</v>
      </c>
      <c r="I1141">
        <v>-130.17752960000001</v>
      </c>
      <c r="J1141" s="1" t="str">
        <f t="shared" si="70"/>
        <v>Fluid (stream)</v>
      </c>
      <c r="K1141" s="1" t="str">
        <f t="shared" si="71"/>
        <v>Untreated Water</v>
      </c>
      <c r="O1141">
        <v>2.5000000000000001E-2</v>
      </c>
      <c r="P1141">
        <v>100</v>
      </c>
      <c r="Q1141">
        <v>8</v>
      </c>
    </row>
    <row r="1142" spans="1:17" hidden="1" x14ac:dyDescent="0.3">
      <c r="A1142" t="s">
        <v>4517</v>
      </c>
      <c r="B1142" t="s">
        <v>4518</v>
      </c>
      <c r="C1142" s="1" t="str">
        <f t="shared" si="68"/>
        <v>12:0008</v>
      </c>
      <c r="D1142" s="1" t="str">
        <f t="shared" si="69"/>
        <v>12:0030</v>
      </c>
      <c r="E1142" t="s">
        <v>4519</v>
      </c>
      <c r="F1142" t="s">
        <v>4520</v>
      </c>
      <c r="H1142">
        <v>57.882911999999997</v>
      </c>
      <c r="I1142">
        <v>-130.16720240000001</v>
      </c>
      <c r="J1142" s="1" t="str">
        <f t="shared" si="70"/>
        <v>Fluid (stream)</v>
      </c>
      <c r="K1142" s="1" t="str">
        <f t="shared" si="71"/>
        <v>Untreated Water</v>
      </c>
    </row>
    <row r="1143" spans="1:17" hidden="1" x14ac:dyDescent="0.3">
      <c r="A1143" t="s">
        <v>4521</v>
      </c>
      <c r="B1143" t="s">
        <v>4522</v>
      </c>
      <c r="C1143" s="1" t="str">
        <f t="shared" si="68"/>
        <v>12:0008</v>
      </c>
      <c r="D1143" s="1" t="str">
        <f t="shared" si="69"/>
        <v>12:0030</v>
      </c>
      <c r="E1143" t="s">
        <v>4523</v>
      </c>
      <c r="F1143" t="s">
        <v>4524</v>
      </c>
      <c r="H1143">
        <v>57.869397499999998</v>
      </c>
      <c r="I1143">
        <v>-130.1440422</v>
      </c>
      <c r="J1143" s="1" t="str">
        <f t="shared" si="70"/>
        <v>Fluid (stream)</v>
      </c>
      <c r="K1143" s="1" t="str">
        <f t="shared" si="71"/>
        <v>Untreated Water</v>
      </c>
      <c r="O1143">
        <v>2.5000000000000001E-2</v>
      </c>
      <c r="P1143">
        <v>60</v>
      </c>
      <c r="Q1143">
        <v>7.1</v>
      </c>
    </row>
    <row r="1144" spans="1:17" hidden="1" x14ac:dyDescent="0.3">
      <c r="A1144" t="s">
        <v>4525</v>
      </c>
      <c r="B1144" t="s">
        <v>4526</v>
      </c>
      <c r="C1144" s="1" t="str">
        <f t="shared" si="68"/>
        <v>12:0008</v>
      </c>
      <c r="D1144" s="1" t="str">
        <f t="shared" si="69"/>
        <v>12:0030</v>
      </c>
      <c r="E1144" t="s">
        <v>4527</v>
      </c>
      <c r="F1144" t="s">
        <v>4528</v>
      </c>
      <c r="H1144">
        <v>57.792158299999997</v>
      </c>
      <c r="I1144">
        <v>-130.02290719999999</v>
      </c>
      <c r="J1144" s="1" t="str">
        <f t="shared" si="70"/>
        <v>Fluid (stream)</v>
      </c>
      <c r="K1144" s="1" t="str">
        <f t="shared" si="71"/>
        <v>Untreated Water</v>
      </c>
      <c r="O1144">
        <v>0.15</v>
      </c>
      <c r="P1144">
        <v>30</v>
      </c>
      <c r="Q1144">
        <v>7.4</v>
      </c>
    </row>
    <row r="1145" spans="1:17" hidden="1" x14ac:dyDescent="0.3">
      <c r="A1145" t="s">
        <v>4529</v>
      </c>
      <c r="B1145" t="s">
        <v>4530</v>
      </c>
      <c r="C1145" s="1" t="str">
        <f t="shared" si="68"/>
        <v>12:0008</v>
      </c>
      <c r="D1145" s="1" t="str">
        <f t="shared" si="69"/>
        <v>12:0030</v>
      </c>
      <c r="E1145" t="s">
        <v>4531</v>
      </c>
      <c r="F1145" t="s">
        <v>4532</v>
      </c>
      <c r="H1145">
        <v>57.781145799999997</v>
      </c>
      <c r="I1145">
        <v>-130.02516900000001</v>
      </c>
      <c r="J1145" s="1" t="str">
        <f t="shared" si="70"/>
        <v>Fluid (stream)</v>
      </c>
      <c r="K1145" s="1" t="str">
        <f t="shared" si="71"/>
        <v>Untreated Water</v>
      </c>
      <c r="O1145">
        <v>2.5000000000000001E-2</v>
      </c>
      <c r="P1145">
        <v>20</v>
      </c>
      <c r="Q1145">
        <v>7</v>
      </c>
    </row>
    <row r="1146" spans="1:17" hidden="1" x14ac:dyDescent="0.3">
      <c r="A1146" t="s">
        <v>4533</v>
      </c>
      <c r="B1146" t="s">
        <v>4534</v>
      </c>
      <c r="C1146" s="1" t="str">
        <f t="shared" si="68"/>
        <v>12:0008</v>
      </c>
      <c r="D1146" s="1" t="str">
        <f t="shared" si="69"/>
        <v>12:0030</v>
      </c>
      <c r="E1146" t="s">
        <v>4535</v>
      </c>
      <c r="F1146" t="s">
        <v>4536</v>
      </c>
      <c r="H1146">
        <v>57.7716499</v>
      </c>
      <c r="I1146">
        <v>-130.09258439999999</v>
      </c>
      <c r="J1146" s="1" t="str">
        <f t="shared" si="70"/>
        <v>Fluid (stream)</v>
      </c>
      <c r="K1146" s="1" t="str">
        <f t="shared" si="71"/>
        <v>Untreated Water</v>
      </c>
      <c r="O1146">
        <v>0.06</v>
      </c>
      <c r="P1146">
        <v>20</v>
      </c>
      <c r="Q1146">
        <v>7.3</v>
      </c>
    </row>
    <row r="1147" spans="1:17" hidden="1" x14ac:dyDescent="0.3">
      <c r="A1147" t="s">
        <v>4537</v>
      </c>
      <c r="B1147" t="s">
        <v>4538</v>
      </c>
      <c r="C1147" s="1" t="str">
        <f t="shared" si="68"/>
        <v>12:0008</v>
      </c>
      <c r="D1147" s="1" t="str">
        <f t="shared" si="69"/>
        <v>12:0030</v>
      </c>
      <c r="E1147" t="s">
        <v>4539</v>
      </c>
      <c r="F1147" t="s">
        <v>4540</v>
      </c>
      <c r="H1147">
        <v>57.764654700000001</v>
      </c>
      <c r="I1147">
        <v>-130.032905</v>
      </c>
      <c r="J1147" s="1" t="str">
        <f t="shared" si="70"/>
        <v>Fluid (stream)</v>
      </c>
      <c r="K1147" s="1" t="str">
        <f t="shared" si="71"/>
        <v>Untreated Water</v>
      </c>
      <c r="O1147">
        <v>0.06</v>
      </c>
      <c r="P1147">
        <v>20</v>
      </c>
      <c r="Q1147">
        <v>7.4</v>
      </c>
    </row>
    <row r="1148" spans="1:17" hidden="1" x14ac:dyDescent="0.3">
      <c r="A1148" t="s">
        <v>4541</v>
      </c>
      <c r="B1148" t="s">
        <v>4542</v>
      </c>
      <c r="C1148" s="1" t="str">
        <f t="shared" ref="C1148:C1211" si="72">HYPERLINK("http://geochem.nrcan.gc.ca/cdogs/content/bdl/bdl120008_e.htm", "12:0008")</f>
        <v>12:0008</v>
      </c>
      <c r="D1148" s="1" t="str">
        <f t="shared" ref="D1148:D1211" si="73">HYPERLINK("http://geochem.nrcan.gc.ca/cdogs/content/svy/svy120030_e.htm", "12:0030")</f>
        <v>12:0030</v>
      </c>
      <c r="E1148" t="s">
        <v>4539</v>
      </c>
      <c r="F1148" t="s">
        <v>4543</v>
      </c>
      <c r="H1148">
        <v>57.764654700000001</v>
      </c>
      <c r="I1148">
        <v>-130.032905</v>
      </c>
      <c r="J1148" s="1" t="str">
        <f t="shared" si="70"/>
        <v>Fluid (stream)</v>
      </c>
      <c r="K1148" s="1" t="str">
        <f t="shared" si="71"/>
        <v>Untreated Water</v>
      </c>
      <c r="O1148">
        <v>2.5000000000000001E-2</v>
      </c>
      <c r="P1148">
        <v>20</v>
      </c>
      <c r="Q1148">
        <v>6.9</v>
      </c>
    </row>
    <row r="1149" spans="1:17" hidden="1" x14ac:dyDescent="0.3">
      <c r="A1149" t="s">
        <v>4544</v>
      </c>
      <c r="B1149" t="s">
        <v>4545</v>
      </c>
      <c r="C1149" s="1" t="str">
        <f t="shared" si="72"/>
        <v>12:0008</v>
      </c>
      <c r="D1149" s="1" t="str">
        <f t="shared" si="73"/>
        <v>12:0030</v>
      </c>
      <c r="E1149" t="s">
        <v>4546</v>
      </c>
      <c r="F1149" t="s">
        <v>4547</v>
      </c>
      <c r="H1149">
        <v>57.393331600000003</v>
      </c>
      <c r="I1149">
        <v>-130.19883799999999</v>
      </c>
      <c r="J1149" s="1" t="str">
        <f t="shared" si="70"/>
        <v>Fluid (stream)</v>
      </c>
      <c r="K1149" s="1" t="str">
        <f t="shared" si="71"/>
        <v>Untreated Water</v>
      </c>
      <c r="O1149">
        <v>2.5000000000000001E-2</v>
      </c>
      <c r="P1149">
        <v>40</v>
      </c>
      <c r="Q1149">
        <v>7.9</v>
      </c>
    </row>
    <row r="1150" spans="1:17" hidden="1" x14ac:dyDescent="0.3">
      <c r="A1150" t="s">
        <v>4548</v>
      </c>
      <c r="B1150" t="s">
        <v>4549</v>
      </c>
      <c r="C1150" s="1" t="str">
        <f t="shared" si="72"/>
        <v>12:0008</v>
      </c>
      <c r="D1150" s="1" t="str">
        <f t="shared" si="73"/>
        <v>12:0030</v>
      </c>
      <c r="E1150" t="s">
        <v>4550</v>
      </c>
      <c r="F1150" t="s">
        <v>4551</v>
      </c>
      <c r="H1150">
        <v>57.310662299999997</v>
      </c>
      <c r="I1150">
        <v>-130.12979820000001</v>
      </c>
      <c r="J1150" s="1" t="str">
        <f t="shared" si="70"/>
        <v>Fluid (stream)</v>
      </c>
      <c r="K1150" s="1" t="str">
        <f t="shared" si="71"/>
        <v>Untreated Water</v>
      </c>
      <c r="O1150">
        <v>2.5000000000000001E-2</v>
      </c>
      <c r="P1150">
        <v>20</v>
      </c>
      <c r="Q1150">
        <v>7.6</v>
      </c>
    </row>
    <row r="1151" spans="1:17" hidden="1" x14ac:dyDescent="0.3">
      <c r="A1151" t="s">
        <v>4552</v>
      </c>
      <c r="B1151" t="s">
        <v>4553</v>
      </c>
      <c r="C1151" s="1" t="str">
        <f t="shared" si="72"/>
        <v>12:0008</v>
      </c>
      <c r="D1151" s="1" t="str">
        <f t="shared" si="73"/>
        <v>12:0030</v>
      </c>
      <c r="E1151" t="s">
        <v>4554</v>
      </c>
      <c r="F1151" t="s">
        <v>4555</v>
      </c>
      <c r="H1151">
        <v>57.325035900000003</v>
      </c>
      <c r="I1151">
        <v>-130.14772619999999</v>
      </c>
      <c r="J1151" s="1" t="str">
        <f t="shared" si="70"/>
        <v>Fluid (stream)</v>
      </c>
      <c r="K1151" s="1" t="str">
        <f t="shared" si="71"/>
        <v>Untreated Water</v>
      </c>
      <c r="O1151">
        <v>2.5000000000000001E-2</v>
      </c>
      <c r="P1151">
        <v>30</v>
      </c>
      <c r="Q1151">
        <v>8</v>
      </c>
    </row>
    <row r="1152" spans="1:17" hidden="1" x14ac:dyDescent="0.3">
      <c r="A1152" t="s">
        <v>4556</v>
      </c>
      <c r="B1152" t="s">
        <v>4557</v>
      </c>
      <c r="C1152" s="1" t="str">
        <f t="shared" si="72"/>
        <v>12:0008</v>
      </c>
      <c r="D1152" s="1" t="str">
        <f t="shared" si="73"/>
        <v>12:0030</v>
      </c>
      <c r="E1152" t="s">
        <v>4558</v>
      </c>
      <c r="F1152" t="s">
        <v>4559</v>
      </c>
      <c r="H1152">
        <v>57.328568199999999</v>
      </c>
      <c r="I1152">
        <v>-130.17474440000001</v>
      </c>
      <c r="J1152" s="1" t="str">
        <f t="shared" si="70"/>
        <v>Fluid (stream)</v>
      </c>
      <c r="K1152" s="1" t="str">
        <f t="shared" si="71"/>
        <v>Untreated Water</v>
      </c>
      <c r="O1152">
        <v>2.5000000000000001E-2</v>
      </c>
      <c r="P1152">
        <v>30</v>
      </c>
      <c r="Q1152">
        <v>8.1</v>
      </c>
    </row>
    <row r="1153" spans="1:17" hidden="1" x14ac:dyDescent="0.3">
      <c r="A1153" t="s">
        <v>4560</v>
      </c>
      <c r="B1153" t="s">
        <v>4561</v>
      </c>
      <c r="C1153" s="1" t="str">
        <f t="shared" si="72"/>
        <v>12:0008</v>
      </c>
      <c r="D1153" s="1" t="str">
        <f t="shared" si="73"/>
        <v>12:0030</v>
      </c>
      <c r="E1153" t="s">
        <v>4562</v>
      </c>
      <c r="F1153" t="s">
        <v>4563</v>
      </c>
      <c r="H1153">
        <v>57.327140100000001</v>
      </c>
      <c r="I1153">
        <v>-130.18139289999999</v>
      </c>
      <c r="J1153" s="1" t="str">
        <f t="shared" si="70"/>
        <v>Fluid (stream)</v>
      </c>
      <c r="K1153" s="1" t="str">
        <f t="shared" si="71"/>
        <v>Untreated Water</v>
      </c>
    </row>
    <row r="1154" spans="1:17" hidden="1" x14ac:dyDescent="0.3">
      <c r="A1154" t="s">
        <v>4564</v>
      </c>
      <c r="B1154" t="s">
        <v>4565</v>
      </c>
      <c r="C1154" s="1" t="str">
        <f t="shared" si="72"/>
        <v>12:0008</v>
      </c>
      <c r="D1154" s="1" t="str">
        <f t="shared" si="73"/>
        <v>12:0030</v>
      </c>
      <c r="E1154" t="s">
        <v>4566</v>
      </c>
      <c r="F1154" t="s">
        <v>4567</v>
      </c>
      <c r="H1154">
        <v>57.288539100000001</v>
      </c>
      <c r="I1154">
        <v>-130.21030759999999</v>
      </c>
      <c r="J1154" s="1" t="str">
        <f t="shared" ref="J1154:J1217" si="74">HYPERLINK("http://geochem.nrcan.gc.ca/cdogs/content/kwd/kwd020018_e.htm", "Fluid (stream)")</f>
        <v>Fluid (stream)</v>
      </c>
      <c r="K1154" s="1" t="str">
        <f t="shared" ref="K1154:K1217" si="75">HYPERLINK("http://geochem.nrcan.gc.ca/cdogs/content/kwd/kwd080007_e.htm", "Untreated Water")</f>
        <v>Untreated Water</v>
      </c>
      <c r="O1154">
        <v>2.5000000000000001E-2</v>
      </c>
      <c r="P1154">
        <v>30</v>
      </c>
      <c r="Q1154">
        <v>7</v>
      </c>
    </row>
    <row r="1155" spans="1:17" hidden="1" x14ac:dyDescent="0.3">
      <c r="A1155" t="s">
        <v>4568</v>
      </c>
      <c r="B1155" t="s">
        <v>4569</v>
      </c>
      <c r="C1155" s="1" t="str">
        <f t="shared" si="72"/>
        <v>12:0008</v>
      </c>
      <c r="D1155" s="1" t="str">
        <f t="shared" si="73"/>
        <v>12:0030</v>
      </c>
      <c r="E1155" t="s">
        <v>4570</v>
      </c>
      <c r="F1155" t="s">
        <v>4571</v>
      </c>
      <c r="H1155">
        <v>57.2524297</v>
      </c>
      <c r="I1155">
        <v>-130.18232330000001</v>
      </c>
      <c r="J1155" s="1" t="str">
        <f t="shared" si="74"/>
        <v>Fluid (stream)</v>
      </c>
      <c r="K1155" s="1" t="str">
        <f t="shared" si="75"/>
        <v>Untreated Water</v>
      </c>
      <c r="O1155">
        <v>2.5000000000000001E-2</v>
      </c>
      <c r="P1155">
        <v>20</v>
      </c>
      <c r="Q1155">
        <v>6.9</v>
      </c>
    </row>
    <row r="1156" spans="1:17" hidden="1" x14ac:dyDescent="0.3">
      <c r="A1156" t="s">
        <v>4572</v>
      </c>
      <c r="B1156" t="s">
        <v>4573</v>
      </c>
      <c r="C1156" s="1" t="str">
        <f t="shared" si="72"/>
        <v>12:0008</v>
      </c>
      <c r="D1156" s="1" t="str">
        <f t="shared" si="73"/>
        <v>12:0030</v>
      </c>
      <c r="E1156" t="s">
        <v>4574</v>
      </c>
      <c r="F1156" t="s">
        <v>4575</v>
      </c>
      <c r="H1156">
        <v>57.267881899999999</v>
      </c>
      <c r="I1156">
        <v>-130.31474679999999</v>
      </c>
      <c r="J1156" s="1" t="str">
        <f t="shared" si="74"/>
        <v>Fluid (stream)</v>
      </c>
      <c r="K1156" s="1" t="str">
        <f t="shared" si="75"/>
        <v>Untreated Water</v>
      </c>
      <c r="O1156">
        <v>2.5000000000000001E-2</v>
      </c>
      <c r="P1156">
        <v>30</v>
      </c>
      <c r="Q1156">
        <v>6.7</v>
      </c>
    </row>
    <row r="1157" spans="1:17" hidden="1" x14ac:dyDescent="0.3">
      <c r="A1157" t="s">
        <v>4576</v>
      </c>
      <c r="B1157" t="s">
        <v>4577</v>
      </c>
      <c r="C1157" s="1" t="str">
        <f t="shared" si="72"/>
        <v>12:0008</v>
      </c>
      <c r="D1157" s="1" t="str">
        <f t="shared" si="73"/>
        <v>12:0030</v>
      </c>
      <c r="E1157" t="s">
        <v>4578</v>
      </c>
      <c r="F1157" t="s">
        <v>4579</v>
      </c>
      <c r="H1157">
        <v>57.2624548</v>
      </c>
      <c r="I1157">
        <v>-130.34895599999999</v>
      </c>
      <c r="J1157" s="1" t="str">
        <f t="shared" si="74"/>
        <v>Fluid (stream)</v>
      </c>
      <c r="K1157" s="1" t="str">
        <f t="shared" si="75"/>
        <v>Untreated Water</v>
      </c>
      <c r="O1157">
        <v>2.5000000000000001E-2</v>
      </c>
      <c r="P1157">
        <v>30</v>
      </c>
      <c r="Q1157">
        <v>7</v>
      </c>
    </row>
    <row r="1158" spans="1:17" hidden="1" x14ac:dyDescent="0.3">
      <c r="A1158" t="s">
        <v>4580</v>
      </c>
      <c r="B1158" t="s">
        <v>4581</v>
      </c>
      <c r="C1158" s="1" t="str">
        <f t="shared" si="72"/>
        <v>12:0008</v>
      </c>
      <c r="D1158" s="1" t="str">
        <f t="shared" si="73"/>
        <v>12:0030</v>
      </c>
      <c r="E1158" t="s">
        <v>4582</v>
      </c>
      <c r="F1158" t="s">
        <v>4583</v>
      </c>
      <c r="H1158">
        <v>57.258297900000002</v>
      </c>
      <c r="I1158">
        <v>-130.4025149</v>
      </c>
      <c r="J1158" s="1" t="str">
        <f t="shared" si="74"/>
        <v>Fluid (stream)</v>
      </c>
      <c r="K1158" s="1" t="str">
        <f t="shared" si="75"/>
        <v>Untreated Water</v>
      </c>
      <c r="O1158">
        <v>0.11</v>
      </c>
      <c r="P1158">
        <v>30</v>
      </c>
      <c r="Q1158">
        <v>7.5</v>
      </c>
    </row>
    <row r="1159" spans="1:17" hidden="1" x14ac:dyDescent="0.3">
      <c r="A1159" t="s">
        <v>4584</v>
      </c>
      <c r="B1159" t="s">
        <v>4585</v>
      </c>
      <c r="C1159" s="1" t="str">
        <f t="shared" si="72"/>
        <v>12:0008</v>
      </c>
      <c r="D1159" s="1" t="str">
        <f t="shared" si="73"/>
        <v>12:0030</v>
      </c>
      <c r="E1159" t="s">
        <v>4586</v>
      </c>
      <c r="F1159" t="s">
        <v>4587</v>
      </c>
      <c r="H1159">
        <v>57.252465700000002</v>
      </c>
      <c r="I1159">
        <v>-130.43385319999999</v>
      </c>
      <c r="J1159" s="1" t="str">
        <f t="shared" si="74"/>
        <v>Fluid (stream)</v>
      </c>
      <c r="K1159" s="1" t="str">
        <f t="shared" si="75"/>
        <v>Untreated Water</v>
      </c>
      <c r="O1159">
        <v>2.5000000000000001E-2</v>
      </c>
      <c r="P1159">
        <v>30</v>
      </c>
      <c r="Q1159">
        <v>7.5</v>
      </c>
    </row>
    <row r="1160" spans="1:17" hidden="1" x14ac:dyDescent="0.3">
      <c r="A1160" t="s">
        <v>4588</v>
      </c>
      <c r="B1160" t="s">
        <v>4589</v>
      </c>
      <c r="C1160" s="1" t="str">
        <f t="shared" si="72"/>
        <v>12:0008</v>
      </c>
      <c r="D1160" s="1" t="str">
        <f t="shared" si="73"/>
        <v>12:0030</v>
      </c>
      <c r="E1160" t="s">
        <v>4590</v>
      </c>
      <c r="F1160" t="s">
        <v>4591</v>
      </c>
      <c r="H1160">
        <v>57.2767202</v>
      </c>
      <c r="I1160">
        <v>-130.38075749999999</v>
      </c>
      <c r="J1160" s="1" t="str">
        <f t="shared" si="74"/>
        <v>Fluid (stream)</v>
      </c>
      <c r="K1160" s="1" t="str">
        <f t="shared" si="75"/>
        <v>Untreated Water</v>
      </c>
      <c r="O1160">
        <v>0.05</v>
      </c>
      <c r="P1160">
        <v>60</v>
      </c>
      <c r="Q1160">
        <v>7.5</v>
      </c>
    </row>
    <row r="1161" spans="1:17" hidden="1" x14ac:dyDescent="0.3">
      <c r="A1161" t="s">
        <v>4592</v>
      </c>
      <c r="B1161" t="s">
        <v>4593</v>
      </c>
      <c r="C1161" s="1" t="str">
        <f t="shared" si="72"/>
        <v>12:0008</v>
      </c>
      <c r="D1161" s="1" t="str">
        <f t="shared" si="73"/>
        <v>12:0030</v>
      </c>
      <c r="E1161" t="s">
        <v>4594</v>
      </c>
      <c r="F1161" t="s">
        <v>4595</v>
      </c>
      <c r="H1161">
        <v>57.284108699999997</v>
      </c>
      <c r="I1161">
        <v>-130.39598040000001</v>
      </c>
      <c r="J1161" s="1" t="str">
        <f t="shared" si="74"/>
        <v>Fluid (stream)</v>
      </c>
      <c r="K1161" s="1" t="str">
        <f t="shared" si="75"/>
        <v>Untreated Water</v>
      </c>
      <c r="O1161">
        <v>2.5000000000000001E-2</v>
      </c>
      <c r="P1161">
        <v>270</v>
      </c>
      <c r="Q1161">
        <v>7.4</v>
      </c>
    </row>
    <row r="1162" spans="1:17" hidden="1" x14ac:dyDescent="0.3">
      <c r="A1162" t="s">
        <v>4596</v>
      </c>
      <c r="B1162" t="s">
        <v>4597</v>
      </c>
      <c r="C1162" s="1" t="str">
        <f t="shared" si="72"/>
        <v>12:0008</v>
      </c>
      <c r="D1162" s="1" t="str">
        <f t="shared" si="73"/>
        <v>12:0030</v>
      </c>
      <c r="E1162" t="s">
        <v>4598</v>
      </c>
      <c r="F1162" t="s">
        <v>4599</v>
      </c>
      <c r="H1162">
        <v>57.294861900000001</v>
      </c>
      <c r="I1162">
        <v>-130.41303060000001</v>
      </c>
      <c r="J1162" s="1" t="str">
        <f t="shared" si="74"/>
        <v>Fluid (stream)</v>
      </c>
      <c r="K1162" s="1" t="str">
        <f t="shared" si="75"/>
        <v>Untreated Water</v>
      </c>
      <c r="O1162">
        <v>0.06</v>
      </c>
      <c r="P1162">
        <v>60</v>
      </c>
      <c r="Q1162">
        <v>7.6</v>
      </c>
    </row>
    <row r="1163" spans="1:17" hidden="1" x14ac:dyDescent="0.3">
      <c r="A1163" t="s">
        <v>4600</v>
      </c>
      <c r="B1163" t="s">
        <v>4601</v>
      </c>
      <c r="C1163" s="1" t="str">
        <f t="shared" si="72"/>
        <v>12:0008</v>
      </c>
      <c r="D1163" s="1" t="str">
        <f t="shared" si="73"/>
        <v>12:0030</v>
      </c>
      <c r="E1163" t="s">
        <v>4602</v>
      </c>
      <c r="F1163" t="s">
        <v>4603</v>
      </c>
      <c r="H1163">
        <v>57.307198499999998</v>
      </c>
      <c r="I1163">
        <v>-130.4311658</v>
      </c>
      <c r="J1163" s="1" t="str">
        <f t="shared" si="74"/>
        <v>Fluid (stream)</v>
      </c>
      <c r="K1163" s="1" t="str">
        <f t="shared" si="75"/>
        <v>Untreated Water</v>
      </c>
      <c r="O1163">
        <v>0.08</v>
      </c>
      <c r="P1163">
        <v>30</v>
      </c>
      <c r="Q1163">
        <v>7.5</v>
      </c>
    </row>
    <row r="1164" spans="1:17" hidden="1" x14ac:dyDescent="0.3">
      <c r="A1164" t="s">
        <v>4604</v>
      </c>
      <c r="B1164" t="s">
        <v>4605</v>
      </c>
      <c r="C1164" s="1" t="str">
        <f t="shared" si="72"/>
        <v>12:0008</v>
      </c>
      <c r="D1164" s="1" t="str">
        <f t="shared" si="73"/>
        <v>12:0030</v>
      </c>
      <c r="E1164" t="s">
        <v>4606</v>
      </c>
      <c r="F1164" t="s">
        <v>4607</v>
      </c>
      <c r="H1164">
        <v>57.317243300000001</v>
      </c>
      <c r="I1164">
        <v>-130.4302936</v>
      </c>
      <c r="J1164" s="1" t="str">
        <f t="shared" si="74"/>
        <v>Fluid (stream)</v>
      </c>
      <c r="K1164" s="1" t="str">
        <f t="shared" si="75"/>
        <v>Untreated Water</v>
      </c>
      <c r="O1164">
        <v>2.5000000000000001E-2</v>
      </c>
      <c r="P1164">
        <v>40</v>
      </c>
      <c r="Q1164">
        <v>7.1</v>
      </c>
    </row>
    <row r="1165" spans="1:17" hidden="1" x14ac:dyDescent="0.3">
      <c r="A1165" t="s">
        <v>4608</v>
      </c>
      <c r="B1165" t="s">
        <v>4609</v>
      </c>
      <c r="C1165" s="1" t="str">
        <f t="shared" si="72"/>
        <v>12:0008</v>
      </c>
      <c r="D1165" s="1" t="str">
        <f t="shared" si="73"/>
        <v>12:0030</v>
      </c>
      <c r="E1165" t="s">
        <v>4610</v>
      </c>
      <c r="F1165" t="s">
        <v>4611</v>
      </c>
      <c r="H1165">
        <v>57.323548099999996</v>
      </c>
      <c r="I1165">
        <v>-130.44068569999999</v>
      </c>
      <c r="J1165" s="1" t="str">
        <f t="shared" si="74"/>
        <v>Fluid (stream)</v>
      </c>
      <c r="K1165" s="1" t="str">
        <f t="shared" si="75"/>
        <v>Untreated Water</v>
      </c>
      <c r="O1165">
        <v>2.5000000000000001E-2</v>
      </c>
      <c r="P1165">
        <v>30</v>
      </c>
      <c r="Q1165">
        <v>7.7</v>
      </c>
    </row>
    <row r="1166" spans="1:17" hidden="1" x14ac:dyDescent="0.3">
      <c r="A1166" t="s">
        <v>4612</v>
      </c>
      <c r="B1166" t="s">
        <v>4613</v>
      </c>
      <c r="C1166" s="1" t="str">
        <f t="shared" si="72"/>
        <v>12:0008</v>
      </c>
      <c r="D1166" s="1" t="str">
        <f t="shared" si="73"/>
        <v>12:0030</v>
      </c>
      <c r="E1166" t="s">
        <v>4614</v>
      </c>
      <c r="F1166" t="s">
        <v>4615</v>
      </c>
      <c r="H1166">
        <v>57.318643399999999</v>
      </c>
      <c r="I1166">
        <v>-130.44222110000001</v>
      </c>
      <c r="J1166" s="1" t="str">
        <f t="shared" si="74"/>
        <v>Fluid (stream)</v>
      </c>
      <c r="K1166" s="1" t="str">
        <f t="shared" si="75"/>
        <v>Untreated Water</v>
      </c>
      <c r="O1166">
        <v>0.12</v>
      </c>
      <c r="P1166">
        <v>40</v>
      </c>
      <c r="Q1166">
        <v>7.6</v>
      </c>
    </row>
    <row r="1167" spans="1:17" hidden="1" x14ac:dyDescent="0.3">
      <c r="A1167" t="s">
        <v>4616</v>
      </c>
      <c r="B1167" t="s">
        <v>4617</v>
      </c>
      <c r="C1167" s="1" t="str">
        <f t="shared" si="72"/>
        <v>12:0008</v>
      </c>
      <c r="D1167" s="1" t="str">
        <f t="shared" si="73"/>
        <v>12:0030</v>
      </c>
      <c r="E1167" t="s">
        <v>4614</v>
      </c>
      <c r="F1167" t="s">
        <v>4618</v>
      </c>
      <c r="H1167">
        <v>57.318643399999999</v>
      </c>
      <c r="I1167">
        <v>-130.44222110000001</v>
      </c>
      <c r="J1167" s="1" t="str">
        <f t="shared" si="74"/>
        <v>Fluid (stream)</v>
      </c>
      <c r="K1167" s="1" t="str">
        <f t="shared" si="75"/>
        <v>Untreated Water</v>
      </c>
      <c r="O1167">
        <v>0.1</v>
      </c>
      <c r="P1167">
        <v>30</v>
      </c>
      <c r="Q1167">
        <v>7.5</v>
      </c>
    </row>
    <row r="1168" spans="1:17" hidden="1" x14ac:dyDescent="0.3">
      <c r="A1168" t="s">
        <v>4619</v>
      </c>
      <c r="B1168" t="s">
        <v>4620</v>
      </c>
      <c r="C1168" s="1" t="str">
        <f t="shared" si="72"/>
        <v>12:0008</v>
      </c>
      <c r="D1168" s="1" t="str">
        <f t="shared" si="73"/>
        <v>12:0030</v>
      </c>
      <c r="E1168" t="s">
        <v>4621</v>
      </c>
      <c r="F1168" t="s">
        <v>4622</v>
      </c>
      <c r="H1168">
        <v>57.342120299999998</v>
      </c>
      <c r="I1168">
        <v>-130.47462770000001</v>
      </c>
      <c r="J1168" s="1" t="str">
        <f t="shared" si="74"/>
        <v>Fluid (stream)</v>
      </c>
      <c r="K1168" s="1" t="str">
        <f t="shared" si="75"/>
        <v>Untreated Water</v>
      </c>
      <c r="O1168">
        <v>2.5000000000000001E-2</v>
      </c>
      <c r="P1168">
        <v>30</v>
      </c>
      <c r="Q1168">
        <v>7.3</v>
      </c>
    </row>
    <row r="1169" spans="1:17" hidden="1" x14ac:dyDescent="0.3">
      <c r="A1169" t="s">
        <v>4623</v>
      </c>
      <c r="B1169" t="s">
        <v>4624</v>
      </c>
      <c r="C1169" s="1" t="str">
        <f t="shared" si="72"/>
        <v>12:0008</v>
      </c>
      <c r="D1169" s="1" t="str">
        <f t="shared" si="73"/>
        <v>12:0030</v>
      </c>
      <c r="E1169" t="s">
        <v>4625</v>
      </c>
      <c r="F1169" t="s">
        <v>4626</v>
      </c>
      <c r="H1169">
        <v>57.358682199999997</v>
      </c>
      <c r="I1169">
        <v>-130.48957050000001</v>
      </c>
      <c r="J1169" s="1" t="str">
        <f t="shared" si="74"/>
        <v>Fluid (stream)</v>
      </c>
      <c r="K1169" s="1" t="str">
        <f t="shared" si="75"/>
        <v>Untreated Water</v>
      </c>
      <c r="O1169">
        <v>2.5000000000000001E-2</v>
      </c>
      <c r="P1169">
        <v>20</v>
      </c>
      <c r="Q1169">
        <v>7.4</v>
      </c>
    </row>
    <row r="1170" spans="1:17" hidden="1" x14ac:dyDescent="0.3">
      <c r="A1170" t="s">
        <v>4627</v>
      </c>
      <c r="B1170" t="s">
        <v>4628</v>
      </c>
      <c r="C1170" s="1" t="str">
        <f t="shared" si="72"/>
        <v>12:0008</v>
      </c>
      <c r="D1170" s="1" t="str">
        <f t="shared" si="73"/>
        <v>12:0030</v>
      </c>
      <c r="E1170" t="s">
        <v>4629</v>
      </c>
      <c r="F1170" t="s">
        <v>4630</v>
      </c>
      <c r="H1170">
        <v>57.385711899999997</v>
      </c>
      <c r="I1170">
        <v>-130.45697290000001</v>
      </c>
      <c r="J1170" s="1" t="str">
        <f t="shared" si="74"/>
        <v>Fluid (stream)</v>
      </c>
      <c r="K1170" s="1" t="str">
        <f t="shared" si="75"/>
        <v>Untreated Water</v>
      </c>
      <c r="O1170">
        <v>2.5000000000000001E-2</v>
      </c>
      <c r="P1170">
        <v>40</v>
      </c>
      <c r="Q1170">
        <v>7.3</v>
      </c>
    </row>
    <row r="1171" spans="1:17" hidden="1" x14ac:dyDescent="0.3">
      <c r="A1171" t="s">
        <v>4631</v>
      </c>
      <c r="B1171" t="s">
        <v>4632</v>
      </c>
      <c r="C1171" s="1" t="str">
        <f t="shared" si="72"/>
        <v>12:0008</v>
      </c>
      <c r="D1171" s="1" t="str">
        <f t="shared" si="73"/>
        <v>12:0030</v>
      </c>
      <c r="E1171" t="s">
        <v>4633</v>
      </c>
      <c r="F1171" t="s">
        <v>4634</v>
      </c>
      <c r="H1171">
        <v>57.390273200000003</v>
      </c>
      <c r="I1171">
        <v>-130.45721979999999</v>
      </c>
      <c r="J1171" s="1" t="str">
        <f t="shared" si="74"/>
        <v>Fluid (stream)</v>
      </c>
      <c r="K1171" s="1" t="str">
        <f t="shared" si="75"/>
        <v>Untreated Water</v>
      </c>
      <c r="O1171">
        <v>2.5000000000000001E-2</v>
      </c>
      <c r="P1171">
        <v>40</v>
      </c>
      <c r="Q1171">
        <v>7.5</v>
      </c>
    </row>
    <row r="1172" spans="1:17" hidden="1" x14ac:dyDescent="0.3">
      <c r="A1172" t="s">
        <v>4635</v>
      </c>
      <c r="B1172" t="s">
        <v>4636</v>
      </c>
      <c r="C1172" s="1" t="str">
        <f t="shared" si="72"/>
        <v>12:0008</v>
      </c>
      <c r="D1172" s="1" t="str">
        <f t="shared" si="73"/>
        <v>12:0030</v>
      </c>
      <c r="E1172" t="s">
        <v>4637</v>
      </c>
      <c r="F1172" t="s">
        <v>4638</v>
      </c>
      <c r="H1172">
        <v>57.4196703</v>
      </c>
      <c r="I1172">
        <v>-130.47643629999999</v>
      </c>
      <c r="J1172" s="1" t="str">
        <f t="shared" si="74"/>
        <v>Fluid (stream)</v>
      </c>
      <c r="K1172" s="1" t="str">
        <f t="shared" si="75"/>
        <v>Untreated Water</v>
      </c>
      <c r="O1172">
        <v>2.5000000000000001E-2</v>
      </c>
      <c r="P1172">
        <v>40</v>
      </c>
      <c r="Q1172">
        <v>7.2</v>
      </c>
    </row>
    <row r="1173" spans="1:17" hidden="1" x14ac:dyDescent="0.3">
      <c r="A1173" t="s">
        <v>4639</v>
      </c>
      <c r="B1173" t="s">
        <v>4640</v>
      </c>
      <c r="C1173" s="1" t="str">
        <f t="shared" si="72"/>
        <v>12:0008</v>
      </c>
      <c r="D1173" s="1" t="str">
        <f t="shared" si="73"/>
        <v>12:0030</v>
      </c>
      <c r="E1173" t="s">
        <v>4641</v>
      </c>
      <c r="F1173" t="s">
        <v>4642</v>
      </c>
      <c r="H1173">
        <v>57.427247899999998</v>
      </c>
      <c r="I1173">
        <v>-130.47915660000001</v>
      </c>
      <c r="J1173" s="1" t="str">
        <f t="shared" si="74"/>
        <v>Fluid (stream)</v>
      </c>
      <c r="K1173" s="1" t="str">
        <f t="shared" si="75"/>
        <v>Untreated Water</v>
      </c>
      <c r="O1173">
        <v>2.5000000000000001E-2</v>
      </c>
      <c r="P1173">
        <v>40</v>
      </c>
      <c r="Q1173">
        <v>7</v>
      </c>
    </row>
    <row r="1174" spans="1:17" hidden="1" x14ac:dyDescent="0.3">
      <c r="A1174" t="s">
        <v>4643</v>
      </c>
      <c r="B1174" t="s">
        <v>4644</v>
      </c>
      <c r="C1174" s="1" t="str">
        <f t="shared" si="72"/>
        <v>12:0008</v>
      </c>
      <c r="D1174" s="1" t="str">
        <f t="shared" si="73"/>
        <v>12:0030</v>
      </c>
      <c r="E1174" t="s">
        <v>4645</v>
      </c>
      <c r="F1174" t="s">
        <v>4646</v>
      </c>
      <c r="H1174">
        <v>57.435122</v>
      </c>
      <c r="I1174">
        <v>-130.4611314</v>
      </c>
      <c r="J1174" s="1" t="str">
        <f t="shared" si="74"/>
        <v>Fluid (stream)</v>
      </c>
      <c r="K1174" s="1" t="str">
        <f t="shared" si="75"/>
        <v>Untreated Water</v>
      </c>
      <c r="O1174">
        <v>2.5000000000000001E-2</v>
      </c>
      <c r="P1174">
        <v>30</v>
      </c>
      <c r="Q1174">
        <v>7.1</v>
      </c>
    </row>
    <row r="1175" spans="1:17" hidden="1" x14ac:dyDescent="0.3">
      <c r="A1175" t="s">
        <v>4647</v>
      </c>
      <c r="B1175" t="s">
        <v>4648</v>
      </c>
      <c r="C1175" s="1" t="str">
        <f t="shared" si="72"/>
        <v>12:0008</v>
      </c>
      <c r="D1175" s="1" t="str">
        <f t="shared" si="73"/>
        <v>12:0030</v>
      </c>
      <c r="E1175" t="s">
        <v>4649</v>
      </c>
      <c r="F1175" t="s">
        <v>4650</v>
      </c>
      <c r="H1175">
        <v>57.4569677</v>
      </c>
      <c r="I1175">
        <v>-130.48294010000001</v>
      </c>
      <c r="J1175" s="1" t="str">
        <f t="shared" si="74"/>
        <v>Fluid (stream)</v>
      </c>
      <c r="K1175" s="1" t="str">
        <f t="shared" si="75"/>
        <v>Untreated Water</v>
      </c>
      <c r="O1175">
        <v>7.0000000000000007E-2</v>
      </c>
      <c r="P1175">
        <v>60</v>
      </c>
      <c r="Q1175">
        <v>7.1</v>
      </c>
    </row>
    <row r="1176" spans="1:17" hidden="1" x14ac:dyDescent="0.3">
      <c r="A1176" t="s">
        <v>4651</v>
      </c>
      <c r="B1176" t="s">
        <v>4652</v>
      </c>
      <c r="C1176" s="1" t="str">
        <f t="shared" si="72"/>
        <v>12:0008</v>
      </c>
      <c r="D1176" s="1" t="str">
        <f t="shared" si="73"/>
        <v>12:0030</v>
      </c>
      <c r="E1176" t="s">
        <v>4653</v>
      </c>
      <c r="F1176" t="s">
        <v>4654</v>
      </c>
      <c r="H1176">
        <v>57.471859000000002</v>
      </c>
      <c r="I1176">
        <v>-130.464866</v>
      </c>
      <c r="J1176" s="1" t="str">
        <f t="shared" si="74"/>
        <v>Fluid (stream)</v>
      </c>
      <c r="K1176" s="1" t="str">
        <f t="shared" si="75"/>
        <v>Untreated Water</v>
      </c>
      <c r="O1176">
        <v>0.05</v>
      </c>
      <c r="P1176">
        <v>130</v>
      </c>
      <c r="Q1176">
        <v>7</v>
      </c>
    </row>
    <row r="1177" spans="1:17" hidden="1" x14ac:dyDescent="0.3">
      <c r="A1177" t="s">
        <v>4655</v>
      </c>
      <c r="B1177" t="s">
        <v>4656</v>
      </c>
      <c r="C1177" s="1" t="str">
        <f t="shared" si="72"/>
        <v>12:0008</v>
      </c>
      <c r="D1177" s="1" t="str">
        <f t="shared" si="73"/>
        <v>12:0030</v>
      </c>
      <c r="E1177" t="s">
        <v>4657</v>
      </c>
      <c r="F1177" t="s">
        <v>4658</v>
      </c>
      <c r="H1177">
        <v>57.356029599999999</v>
      </c>
      <c r="I1177">
        <v>-130.13296560000001</v>
      </c>
      <c r="J1177" s="1" t="str">
        <f t="shared" si="74"/>
        <v>Fluid (stream)</v>
      </c>
      <c r="K1177" s="1" t="str">
        <f t="shared" si="75"/>
        <v>Untreated Water</v>
      </c>
      <c r="O1177">
        <v>2.5000000000000001E-2</v>
      </c>
      <c r="P1177">
        <v>40</v>
      </c>
      <c r="Q1177">
        <v>7.2</v>
      </c>
    </row>
    <row r="1178" spans="1:17" hidden="1" x14ac:dyDescent="0.3">
      <c r="A1178" t="s">
        <v>4659</v>
      </c>
      <c r="B1178" t="s">
        <v>4660</v>
      </c>
      <c r="C1178" s="1" t="str">
        <f t="shared" si="72"/>
        <v>12:0008</v>
      </c>
      <c r="D1178" s="1" t="str">
        <f t="shared" si="73"/>
        <v>12:0030</v>
      </c>
      <c r="E1178" t="s">
        <v>4661</v>
      </c>
      <c r="F1178" t="s">
        <v>4662</v>
      </c>
      <c r="H1178">
        <v>57.3593428</v>
      </c>
      <c r="I1178">
        <v>-130.13117220000001</v>
      </c>
      <c r="J1178" s="1" t="str">
        <f t="shared" si="74"/>
        <v>Fluid (stream)</v>
      </c>
      <c r="K1178" s="1" t="str">
        <f t="shared" si="75"/>
        <v>Untreated Water</v>
      </c>
      <c r="O1178">
        <v>2.5000000000000001E-2</v>
      </c>
      <c r="P1178">
        <v>30</v>
      </c>
      <c r="Q1178">
        <v>7.7</v>
      </c>
    </row>
    <row r="1179" spans="1:17" hidden="1" x14ac:dyDescent="0.3">
      <c r="A1179" t="s">
        <v>4663</v>
      </c>
      <c r="B1179" t="s">
        <v>4664</v>
      </c>
      <c r="C1179" s="1" t="str">
        <f t="shared" si="72"/>
        <v>12:0008</v>
      </c>
      <c r="D1179" s="1" t="str">
        <f t="shared" si="73"/>
        <v>12:0030</v>
      </c>
      <c r="E1179" t="s">
        <v>4665</v>
      </c>
      <c r="F1179" t="s">
        <v>4666</v>
      </c>
      <c r="H1179">
        <v>57.367206000000003</v>
      </c>
      <c r="I1179">
        <v>-130.17500999999999</v>
      </c>
      <c r="J1179" s="1" t="str">
        <f t="shared" si="74"/>
        <v>Fluid (stream)</v>
      </c>
      <c r="K1179" s="1" t="str">
        <f t="shared" si="75"/>
        <v>Untreated Water</v>
      </c>
      <c r="O1179">
        <v>2.5000000000000001E-2</v>
      </c>
      <c r="P1179">
        <v>30</v>
      </c>
      <c r="Q1179">
        <v>7.7</v>
      </c>
    </row>
    <row r="1180" spans="1:17" hidden="1" x14ac:dyDescent="0.3">
      <c r="A1180" t="s">
        <v>4667</v>
      </c>
      <c r="B1180" t="s">
        <v>4668</v>
      </c>
      <c r="C1180" s="1" t="str">
        <f t="shared" si="72"/>
        <v>12:0008</v>
      </c>
      <c r="D1180" s="1" t="str">
        <f t="shared" si="73"/>
        <v>12:0030</v>
      </c>
      <c r="E1180" t="s">
        <v>4665</v>
      </c>
      <c r="F1180" t="s">
        <v>4669</v>
      </c>
      <c r="H1180">
        <v>57.367206000000003</v>
      </c>
      <c r="I1180">
        <v>-130.17500999999999</v>
      </c>
      <c r="J1180" s="1" t="str">
        <f t="shared" si="74"/>
        <v>Fluid (stream)</v>
      </c>
      <c r="K1180" s="1" t="str">
        <f t="shared" si="75"/>
        <v>Untreated Water</v>
      </c>
      <c r="O1180">
        <v>0.06</v>
      </c>
      <c r="P1180">
        <v>30</v>
      </c>
      <c r="Q1180">
        <v>7.7</v>
      </c>
    </row>
    <row r="1181" spans="1:17" hidden="1" x14ac:dyDescent="0.3">
      <c r="A1181" t="s">
        <v>4670</v>
      </c>
      <c r="B1181" t="s">
        <v>4671</v>
      </c>
      <c r="C1181" s="1" t="str">
        <f t="shared" si="72"/>
        <v>12:0008</v>
      </c>
      <c r="D1181" s="1" t="str">
        <f t="shared" si="73"/>
        <v>12:0030</v>
      </c>
      <c r="E1181" t="s">
        <v>4672</v>
      </c>
      <c r="F1181" t="s">
        <v>4673</v>
      </c>
      <c r="H1181">
        <v>57.402805800000003</v>
      </c>
      <c r="I1181">
        <v>-130.19738179999999</v>
      </c>
      <c r="J1181" s="1" t="str">
        <f t="shared" si="74"/>
        <v>Fluid (stream)</v>
      </c>
      <c r="K1181" s="1" t="str">
        <f t="shared" si="75"/>
        <v>Untreated Water</v>
      </c>
      <c r="O1181">
        <v>2.5000000000000001E-2</v>
      </c>
      <c r="P1181">
        <v>30</v>
      </c>
      <c r="Q1181">
        <v>7.7</v>
      </c>
    </row>
    <row r="1182" spans="1:17" hidden="1" x14ac:dyDescent="0.3">
      <c r="A1182" t="s">
        <v>4674</v>
      </c>
      <c r="B1182" t="s">
        <v>4675</v>
      </c>
      <c r="C1182" s="1" t="str">
        <f t="shared" si="72"/>
        <v>12:0008</v>
      </c>
      <c r="D1182" s="1" t="str">
        <f t="shared" si="73"/>
        <v>12:0030</v>
      </c>
      <c r="E1182" t="s">
        <v>4676</v>
      </c>
      <c r="F1182" t="s">
        <v>4677</v>
      </c>
      <c r="H1182">
        <v>57.3860478</v>
      </c>
      <c r="I1182">
        <v>-130.0888065</v>
      </c>
      <c r="J1182" s="1" t="str">
        <f t="shared" si="74"/>
        <v>Fluid (stream)</v>
      </c>
      <c r="K1182" s="1" t="str">
        <f t="shared" si="75"/>
        <v>Untreated Water</v>
      </c>
      <c r="O1182">
        <v>2.5000000000000001E-2</v>
      </c>
      <c r="P1182">
        <v>30</v>
      </c>
      <c r="Q1182">
        <v>7.5</v>
      </c>
    </row>
    <row r="1183" spans="1:17" hidden="1" x14ac:dyDescent="0.3">
      <c r="A1183" t="s">
        <v>4678</v>
      </c>
      <c r="B1183" t="s">
        <v>4679</v>
      </c>
      <c r="C1183" s="1" t="str">
        <f t="shared" si="72"/>
        <v>12:0008</v>
      </c>
      <c r="D1183" s="1" t="str">
        <f t="shared" si="73"/>
        <v>12:0030</v>
      </c>
      <c r="E1183" t="s">
        <v>4680</v>
      </c>
      <c r="F1183" t="s">
        <v>4681</v>
      </c>
      <c r="H1183">
        <v>57.383763100000003</v>
      </c>
      <c r="I1183">
        <v>-130.08183589999999</v>
      </c>
      <c r="J1183" s="1" t="str">
        <f t="shared" si="74"/>
        <v>Fluid (stream)</v>
      </c>
      <c r="K1183" s="1" t="str">
        <f t="shared" si="75"/>
        <v>Untreated Water</v>
      </c>
      <c r="O1183">
        <v>0.05</v>
      </c>
      <c r="P1183">
        <v>30</v>
      </c>
      <c r="Q1183">
        <v>7.4</v>
      </c>
    </row>
    <row r="1184" spans="1:17" hidden="1" x14ac:dyDescent="0.3">
      <c r="A1184" t="s">
        <v>4682</v>
      </c>
      <c r="B1184" t="s">
        <v>4683</v>
      </c>
      <c r="C1184" s="1" t="str">
        <f t="shared" si="72"/>
        <v>12:0008</v>
      </c>
      <c r="D1184" s="1" t="str">
        <f t="shared" si="73"/>
        <v>12:0030</v>
      </c>
      <c r="E1184" t="s">
        <v>4684</v>
      </c>
      <c r="F1184" t="s">
        <v>4685</v>
      </c>
      <c r="H1184">
        <v>57.389130999999999</v>
      </c>
      <c r="I1184">
        <v>-130.08859820000001</v>
      </c>
      <c r="J1184" s="1" t="str">
        <f t="shared" si="74"/>
        <v>Fluid (stream)</v>
      </c>
      <c r="K1184" s="1" t="str">
        <f t="shared" si="75"/>
        <v>Untreated Water</v>
      </c>
      <c r="O1184">
        <v>2.5000000000000001E-2</v>
      </c>
      <c r="P1184">
        <v>30</v>
      </c>
      <c r="Q1184">
        <v>7.3</v>
      </c>
    </row>
    <row r="1185" spans="1:17" hidden="1" x14ac:dyDescent="0.3">
      <c r="A1185" t="s">
        <v>4686</v>
      </c>
      <c r="B1185" t="s">
        <v>4687</v>
      </c>
      <c r="C1185" s="1" t="str">
        <f t="shared" si="72"/>
        <v>12:0008</v>
      </c>
      <c r="D1185" s="1" t="str">
        <f t="shared" si="73"/>
        <v>12:0030</v>
      </c>
      <c r="E1185" t="s">
        <v>4688</v>
      </c>
      <c r="F1185" t="s">
        <v>4689</v>
      </c>
      <c r="H1185">
        <v>57.396950699999998</v>
      </c>
      <c r="I1185">
        <v>-130.12696890000001</v>
      </c>
      <c r="J1185" s="1" t="str">
        <f t="shared" si="74"/>
        <v>Fluid (stream)</v>
      </c>
      <c r="K1185" s="1" t="str">
        <f t="shared" si="75"/>
        <v>Untreated Water</v>
      </c>
      <c r="O1185">
        <v>2.5000000000000001E-2</v>
      </c>
      <c r="P1185">
        <v>30</v>
      </c>
      <c r="Q1185">
        <v>7.6</v>
      </c>
    </row>
    <row r="1186" spans="1:17" hidden="1" x14ac:dyDescent="0.3">
      <c r="A1186" t="s">
        <v>4690</v>
      </c>
      <c r="B1186" t="s">
        <v>4691</v>
      </c>
      <c r="C1186" s="1" t="str">
        <f t="shared" si="72"/>
        <v>12:0008</v>
      </c>
      <c r="D1186" s="1" t="str">
        <f t="shared" si="73"/>
        <v>12:0030</v>
      </c>
      <c r="E1186" t="s">
        <v>4692</v>
      </c>
      <c r="F1186" t="s">
        <v>4693</v>
      </c>
      <c r="H1186">
        <v>57.401288100000002</v>
      </c>
      <c r="I1186">
        <v>-130.1271682</v>
      </c>
      <c r="J1186" s="1" t="str">
        <f t="shared" si="74"/>
        <v>Fluid (stream)</v>
      </c>
      <c r="K1186" s="1" t="str">
        <f t="shared" si="75"/>
        <v>Untreated Water</v>
      </c>
      <c r="O1186">
        <v>0.08</v>
      </c>
      <c r="P1186">
        <v>40</v>
      </c>
      <c r="Q1186">
        <v>8</v>
      </c>
    </row>
    <row r="1187" spans="1:17" hidden="1" x14ac:dyDescent="0.3">
      <c r="A1187" t="s">
        <v>4694</v>
      </c>
      <c r="B1187" t="s">
        <v>4695</v>
      </c>
      <c r="C1187" s="1" t="str">
        <f t="shared" si="72"/>
        <v>12:0008</v>
      </c>
      <c r="D1187" s="1" t="str">
        <f t="shared" si="73"/>
        <v>12:0030</v>
      </c>
      <c r="E1187" t="s">
        <v>4696</v>
      </c>
      <c r="F1187" t="s">
        <v>4697</v>
      </c>
      <c r="H1187">
        <v>57.4207958</v>
      </c>
      <c r="I1187">
        <v>-130.16526350000001</v>
      </c>
      <c r="J1187" s="1" t="str">
        <f t="shared" si="74"/>
        <v>Fluid (stream)</v>
      </c>
      <c r="K1187" s="1" t="str">
        <f t="shared" si="75"/>
        <v>Untreated Water</v>
      </c>
      <c r="O1187">
        <v>0.05</v>
      </c>
      <c r="P1187">
        <v>30</v>
      </c>
      <c r="Q1187">
        <v>7.6</v>
      </c>
    </row>
    <row r="1188" spans="1:17" hidden="1" x14ac:dyDescent="0.3">
      <c r="A1188" t="s">
        <v>4698</v>
      </c>
      <c r="B1188" t="s">
        <v>4699</v>
      </c>
      <c r="C1188" s="1" t="str">
        <f t="shared" si="72"/>
        <v>12:0008</v>
      </c>
      <c r="D1188" s="1" t="str">
        <f t="shared" si="73"/>
        <v>12:0030</v>
      </c>
      <c r="E1188" t="s">
        <v>4700</v>
      </c>
      <c r="F1188" t="s">
        <v>4701</v>
      </c>
      <c r="H1188">
        <v>57.413685000000001</v>
      </c>
      <c r="I1188">
        <v>-130.0171972</v>
      </c>
      <c r="J1188" s="1" t="str">
        <f t="shared" si="74"/>
        <v>Fluid (stream)</v>
      </c>
      <c r="K1188" s="1" t="str">
        <f t="shared" si="75"/>
        <v>Untreated Water</v>
      </c>
      <c r="O1188">
        <v>2.5000000000000001E-2</v>
      </c>
      <c r="P1188">
        <v>30</v>
      </c>
      <c r="Q1188">
        <v>7.2</v>
      </c>
    </row>
    <row r="1189" spans="1:17" hidden="1" x14ac:dyDescent="0.3">
      <c r="A1189" t="s">
        <v>4702</v>
      </c>
      <c r="B1189" t="s">
        <v>4703</v>
      </c>
      <c r="C1189" s="1" t="str">
        <f t="shared" si="72"/>
        <v>12:0008</v>
      </c>
      <c r="D1189" s="1" t="str">
        <f t="shared" si="73"/>
        <v>12:0030</v>
      </c>
      <c r="E1189" t="s">
        <v>4704</v>
      </c>
      <c r="F1189" t="s">
        <v>4705</v>
      </c>
      <c r="H1189">
        <v>57.423977700000002</v>
      </c>
      <c r="I1189">
        <v>-130.03303299999999</v>
      </c>
      <c r="J1189" s="1" t="str">
        <f t="shared" si="74"/>
        <v>Fluid (stream)</v>
      </c>
      <c r="K1189" s="1" t="str">
        <f t="shared" si="75"/>
        <v>Untreated Water</v>
      </c>
      <c r="O1189">
        <v>2.5000000000000001E-2</v>
      </c>
      <c r="P1189">
        <v>50</v>
      </c>
      <c r="Q1189">
        <v>7.4</v>
      </c>
    </row>
    <row r="1190" spans="1:17" hidden="1" x14ac:dyDescent="0.3">
      <c r="A1190" t="s">
        <v>4706</v>
      </c>
      <c r="B1190" t="s">
        <v>4707</v>
      </c>
      <c r="C1190" s="1" t="str">
        <f t="shared" si="72"/>
        <v>12:0008</v>
      </c>
      <c r="D1190" s="1" t="str">
        <f t="shared" si="73"/>
        <v>12:0030</v>
      </c>
      <c r="E1190" t="s">
        <v>4708</v>
      </c>
      <c r="F1190" t="s">
        <v>4709</v>
      </c>
      <c r="H1190">
        <v>57.427061000000002</v>
      </c>
      <c r="I1190">
        <v>-130.03938049999999</v>
      </c>
      <c r="J1190" s="1" t="str">
        <f t="shared" si="74"/>
        <v>Fluid (stream)</v>
      </c>
      <c r="K1190" s="1" t="str">
        <f t="shared" si="75"/>
        <v>Untreated Water</v>
      </c>
      <c r="O1190">
        <v>2.5000000000000001E-2</v>
      </c>
      <c r="P1190">
        <v>50</v>
      </c>
      <c r="Q1190">
        <v>7.1</v>
      </c>
    </row>
    <row r="1191" spans="1:17" hidden="1" x14ac:dyDescent="0.3">
      <c r="A1191" t="s">
        <v>4710</v>
      </c>
      <c r="B1191" t="s">
        <v>4711</v>
      </c>
      <c r="C1191" s="1" t="str">
        <f t="shared" si="72"/>
        <v>12:0008</v>
      </c>
      <c r="D1191" s="1" t="str">
        <f t="shared" si="73"/>
        <v>12:0030</v>
      </c>
      <c r="E1191" t="s">
        <v>4712</v>
      </c>
      <c r="F1191" t="s">
        <v>4713</v>
      </c>
      <c r="H1191">
        <v>57.4329489</v>
      </c>
      <c r="I1191">
        <v>-130.06592800000001</v>
      </c>
      <c r="J1191" s="1" t="str">
        <f t="shared" si="74"/>
        <v>Fluid (stream)</v>
      </c>
      <c r="K1191" s="1" t="str">
        <f t="shared" si="75"/>
        <v>Untreated Water</v>
      </c>
      <c r="O1191">
        <v>2.5000000000000001E-2</v>
      </c>
      <c r="P1191">
        <v>30</v>
      </c>
      <c r="Q1191">
        <v>6.9</v>
      </c>
    </row>
    <row r="1192" spans="1:17" hidden="1" x14ac:dyDescent="0.3">
      <c r="A1192" t="s">
        <v>4714</v>
      </c>
      <c r="B1192" t="s">
        <v>4715</v>
      </c>
      <c r="C1192" s="1" t="str">
        <f t="shared" si="72"/>
        <v>12:0008</v>
      </c>
      <c r="D1192" s="1" t="str">
        <f t="shared" si="73"/>
        <v>12:0030</v>
      </c>
      <c r="E1192" t="s">
        <v>4716</v>
      </c>
      <c r="F1192" t="s">
        <v>4717</v>
      </c>
      <c r="H1192">
        <v>57.430907900000001</v>
      </c>
      <c r="I1192">
        <v>-130.10580709999999</v>
      </c>
      <c r="J1192" s="1" t="str">
        <f t="shared" si="74"/>
        <v>Fluid (stream)</v>
      </c>
      <c r="K1192" s="1" t="str">
        <f t="shared" si="75"/>
        <v>Untreated Water</v>
      </c>
      <c r="O1192">
        <v>7.0000000000000007E-2</v>
      </c>
      <c r="P1192">
        <v>40</v>
      </c>
      <c r="Q1192">
        <v>7.5</v>
      </c>
    </row>
    <row r="1193" spans="1:17" hidden="1" x14ac:dyDescent="0.3">
      <c r="A1193" t="s">
        <v>4718</v>
      </c>
      <c r="B1193" t="s">
        <v>4719</v>
      </c>
      <c r="C1193" s="1" t="str">
        <f t="shared" si="72"/>
        <v>12:0008</v>
      </c>
      <c r="D1193" s="1" t="str">
        <f t="shared" si="73"/>
        <v>12:0030</v>
      </c>
      <c r="E1193" t="s">
        <v>4720</v>
      </c>
      <c r="F1193" t="s">
        <v>4721</v>
      </c>
      <c r="H1193">
        <v>57.495390999999998</v>
      </c>
      <c r="I1193">
        <v>-130.11819320000001</v>
      </c>
      <c r="J1193" s="1" t="str">
        <f t="shared" si="74"/>
        <v>Fluid (stream)</v>
      </c>
      <c r="K1193" s="1" t="str">
        <f t="shared" si="75"/>
        <v>Untreated Water</v>
      </c>
      <c r="O1193">
        <v>2.5000000000000001E-2</v>
      </c>
      <c r="P1193">
        <v>30</v>
      </c>
      <c r="Q1193">
        <v>7.2</v>
      </c>
    </row>
    <row r="1194" spans="1:17" hidden="1" x14ac:dyDescent="0.3">
      <c r="A1194" t="s">
        <v>4722</v>
      </c>
      <c r="B1194" t="s">
        <v>4723</v>
      </c>
      <c r="C1194" s="1" t="str">
        <f t="shared" si="72"/>
        <v>12:0008</v>
      </c>
      <c r="D1194" s="1" t="str">
        <f t="shared" si="73"/>
        <v>12:0030</v>
      </c>
      <c r="E1194" t="s">
        <v>4724</v>
      </c>
      <c r="F1194" t="s">
        <v>4725</v>
      </c>
      <c r="H1194">
        <v>57.4980203</v>
      </c>
      <c r="I1194">
        <v>-130.09497999999999</v>
      </c>
      <c r="J1194" s="1" t="str">
        <f t="shared" si="74"/>
        <v>Fluid (stream)</v>
      </c>
      <c r="K1194" s="1" t="str">
        <f t="shared" si="75"/>
        <v>Untreated Water</v>
      </c>
      <c r="O1194">
        <v>2.5000000000000001E-2</v>
      </c>
      <c r="P1194">
        <v>20</v>
      </c>
      <c r="Q1194">
        <v>7</v>
      </c>
    </row>
    <row r="1195" spans="1:17" hidden="1" x14ac:dyDescent="0.3">
      <c r="A1195" t="s">
        <v>4726</v>
      </c>
      <c r="B1195" t="s">
        <v>4727</v>
      </c>
      <c r="C1195" s="1" t="str">
        <f t="shared" si="72"/>
        <v>12:0008</v>
      </c>
      <c r="D1195" s="1" t="str">
        <f t="shared" si="73"/>
        <v>12:0030</v>
      </c>
      <c r="E1195" t="s">
        <v>4728</v>
      </c>
      <c r="F1195" t="s">
        <v>4729</v>
      </c>
      <c r="H1195">
        <v>57.4875191</v>
      </c>
      <c r="I1195">
        <v>-130.13154850000001</v>
      </c>
      <c r="J1195" s="1" t="str">
        <f t="shared" si="74"/>
        <v>Fluid (stream)</v>
      </c>
      <c r="K1195" s="1" t="str">
        <f t="shared" si="75"/>
        <v>Untreated Water</v>
      </c>
      <c r="O1195">
        <v>2.5000000000000001E-2</v>
      </c>
      <c r="P1195">
        <v>30</v>
      </c>
      <c r="Q1195">
        <v>7.6</v>
      </c>
    </row>
    <row r="1196" spans="1:17" hidden="1" x14ac:dyDescent="0.3">
      <c r="A1196" t="s">
        <v>4730</v>
      </c>
      <c r="B1196" t="s">
        <v>4731</v>
      </c>
      <c r="C1196" s="1" t="str">
        <f t="shared" si="72"/>
        <v>12:0008</v>
      </c>
      <c r="D1196" s="1" t="str">
        <f t="shared" si="73"/>
        <v>12:0030</v>
      </c>
      <c r="E1196" t="s">
        <v>4732</v>
      </c>
      <c r="F1196" t="s">
        <v>4733</v>
      </c>
      <c r="H1196">
        <v>57.397692499999998</v>
      </c>
      <c r="I1196">
        <v>-130.3269665</v>
      </c>
      <c r="J1196" s="1" t="str">
        <f t="shared" si="74"/>
        <v>Fluid (stream)</v>
      </c>
      <c r="K1196" s="1" t="str">
        <f t="shared" si="75"/>
        <v>Untreated Water</v>
      </c>
      <c r="O1196">
        <v>2.5000000000000001E-2</v>
      </c>
      <c r="P1196">
        <v>30</v>
      </c>
      <c r="Q1196">
        <v>6.4</v>
      </c>
    </row>
    <row r="1197" spans="1:17" hidden="1" x14ac:dyDescent="0.3">
      <c r="A1197" t="s">
        <v>4734</v>
      </c>
      <c r="B1197" t="s">
        <v>4735</v>
      </c>
      <c r="C1197" s="1" t="str">
        <f t="shared" si="72"/>
        <v>12:0008</v>
      </c>
      <c r="D1197" s="1" t="str">
        <f t="shared" si="73"/>
        <v>12:0030</v>
      </c>
      <c r="E1197" t="s">
        <v>4736</v>
      </c>
      <c r="F1197" t="s">
        <v>4737</v>
      </c>
      <c r="H1197">
        <v>57.387119300000002</v>
      </c>
      <c r="I1197">
        <v>-130.33450529999999</v>
      </c>
      <c r="J1197" s="1" t="str">
        <f t="shared" si="74"/>
        <v>Fluid (stream)</v>
      </c>
      <c r="K1197" s="1" t="str">
        <f t="shared" si="75"/>
        <v>Untreated Water</v>
      </c>
      <c r="O1197">
        <v>2.5000000000000001E-2</v>
      </c>
      <c r="P1197">
        <v>20</v>
      </c>
      <c r="Q1197">
        <v>6.7</v>
      </c>
    </row>
    <row r="1198" spans="1:17" hidden="1" x14ac:dyDescent="0.3">
      <c r="A1198" t="s">
        <v>4738</v>
      </c>
      <c r="B1198" t="s">
        <v>4739</v>
      </c>
      <c r="C1198" s="1" t="str">
        <f t="shared" si="72"/>
        <v>12:0008</v>
      </c>
      <c r="D1198" s="1" t="str">
        <f t="shared" si="73"/>
        <v>12:0030</v>
      </c>
      <c r="E1198" t="s">
        <v>4740</v>
      </c>
      <c r="F1198" t="s">
        <v>4741</v>
      </c>
      <c r="H1198">
        <v>57.340659899999999</v>
      </c>
      <c r="I1198">
        <v>-130.3690632</v>
      </c>
      <c r="J1198" s="1" t="str">
        <f t="shared" si="74"/>
        <v>Fluid (stream)</v>
      </c>
      <c r="K1198" s="1" t="str">
        <f t="shared" si="75"/>
        <v>Untreated Water</v>
      </c>
      <c r="O1198">
        <v>2.5000000000000001E-2</v>
      </c>
      <c r="P1198">
        <v>30</v>
      </c>
      <c r="Q1198">
        <v>7.1</v>
      </c>
    </row>
    <row r="1199" spans="1:17" hidden="1" x14ac:dyDescent="0.3">
      <c r="A1199" t="s">
        <v>4742</v>
      </c>
      <c r="B1199" t="s">
        <v>4743</v>
      </c>
      <c r="C1199" s="1" t="str">
        <f t="shared" si="72"/>
        <v>12:0008</v>
      </c>
      <c r="D1199" s="1" t="str">
        <f t="shared" si="73"/>
        <v>12:0030</v>
      </c>
      <c r="E1199" t="s">
        <v>4744</v>
      </c>
      <c r="F1199" t="s">
        <v>4745</v>
      </c>
      <c r="H1199">
        <v>57.336499600000003</v>
      </c>
      <c r="I1199">
        <v>-130.36661670000001</v>
      </c>
      <c r="J1199" s="1" t="str">
        <f t="shared" si="74"/>
        <v>Fluid (stream)</v>
      </c>
      <c r="K1199" s="1" t="str">
        <f t="shared" si="75"/>
        <v>Untreated Water</v>
      </c>
      <c r="O1199">
        <v>2.5000000000000001E-2</v>
      </c>
      <c r="P1199">
        <v>30</v>
      </c>
      <c r="Q1199">
        <v>7.2</v>
      </c>
    </row>
    <row r="1200" spans="1:17" hidden="1" x14ac:dyDescent="0.3">
      <c r="A1200" t="s">
        <v>4746</v>
      </c>
      <c r="B1200" t="s">
        <v>4747</v>
      </c>
      <c r="C1200" s="1" t="str">
        <f t="shared" si="72"/>
        <v>12:0008</v>
      </c>
      <c r="D1200" s="1" t="str">
        <f t="shared" si="73"/>
        <v>12:0030</v>
      </c>
      <c r="E1200" t="s">
        <v>4748</v>
      </c>
      <c r="F1200" t="s">
        <v>4749</v>
      </c>
      <c r="H1200">
        <v>57.359680500000003</v>
      </c>
      <c r="I1200">
        <v>-130.3268478</v>
      </c>
      <c r="J1200" s="1" t="str">
        <f t="shared" si="74"/>
        <v>Fluid (stream)</v>
      </c>
      <c r="K1200" s="1" t="str">
        <f t="shared" si="75"/>
        <v>Untreated Water</v>
      </c>
      <c r="O1200">
        <v>2.5000000000000001E-2</v>
      </c>
      <c r="P1200">
        <v>30</v>
      </c>
      <c r="Q1200">
        <v>7.3</v>
      </c>
    </row>
    <row r="1201" spans="1:17" hidden="1" x14ac:dyDescent="0.3">
      <c r="A1201" t="s">
        <v>4750</v>
      </c>
      <c r="B1201" t="s">
        <v>4751</v>
      </c>
      <c r="C1201" s="1" t="str">
        <f t="shared" si="72"/>
        <v>12:0008</v>
      </c>
      <c r="D1201" s="1" t="str">
        <f t="shared" si="73"/>
        <v>12:0030</v>
      </c>
      <c r="E1201" t="s">
        <v>4748</v>
      </c>
      <c r="F1201" t="s">
        <v>4752</v>
      </c>
      <c r="H1201">
        <v>57.359680500000003</v>
      </c>
      <c r="I1201">
        <v>-130.3268478</v>
      </c>
      <c r="J1201" s="1" t="str">
        <f t="shared" si="74"/>
        <v>Fluid (stream)</v>
      </c>
      <c r="K1201" s="1" t="str">
        <f t="shared" si="75"/>
        <v>Untreated Water</v>
      </c>
      <c r="O1201">
        <v>2.5000000000000001E-2</v>
      </c>
      <c r="P1201">
        <v>30</v>
      </c>
      <c r="Q1201">
        <v>7.2</v>
      </c>
    </row>
    <row r="1202" spans="1:17" hidden="1" x14ac:dyDescent="0.3">
      <c r="A1202" t="s">
        <v>4753</v>
      </c>
      <c r="B1202" t="s">
        <v>4754</v>
      </c>
      <c r="C1202" s="1" t="str">
        <f t="shared" si="72"/>
        <v>12:0008</v>
      </c>
      <c r="D1202" s="1" t="str">
        <f t="shared" si="73"/>
        <v>12:0030</v>
      </c>
      <c r="E1202" t="s">
        <v>4755</v>
      </c>
      <c r="F1202" t="s">
        <v>4756</v>
      </c>
      <c r="H1202">
        <v>57.341039600000002</v>
      </c>
      <c r="I1202">
        <v>-130.31546209999999</v>
      </c>
      <c r="J1202" s="1" t="str">
        <f t="shared" si="74"/>
        <v>Fluid (stream)</v>
      </c>
      <c r="K1202" s="1" t="str">
        <f t="shared" si="75"/>
        <v>Untreated Water</v>
      </c>
      <c r="O1202">
        <v>2.5000000000000001E-2</v>
      </c>
      <c r="P1202">
        <v>30</v>
      </c>
      <c r="Q1202">
        <v>7</v>
      </c>
    </row>
    <row r="1203" spans="1:17" hidden="1" x14ac:dyDescent="0.3">
      <c r="A1203" t="s">
        <v>4757</v>
      </c>
      <c r="B1203" t="s">
        <v>4758</v>
      </c>
      <c r="C1203" s="1" t="str">
        <f t="shared" si="72"/>
        <v>12:0008</v>
      </c>
      <c r="D1203" s="1" t="str">
        <f t="shared" si="73"/>
        <v>12:0030</v>
      </c>
      <c r="E1203" t="s">
        <v>4759</v>
      </c>
      <c r="F1203" t="s">
        <v>4760</v>
      </c>
      <c r="H1203">
        <v>57.307881899999998</v>
      </c>
      <c r="I1203">
        <v>-130.2721492</v>
      </c>
      <c r="J1203" s="1" t="str">
        <f t="shared" si="74"/>
        <v>Fluid (stream)</v>
      </c>
      <c r="K1203" s="1" t="str">
        <f t="shared" si="75"/>
        <v>Untreated Water</v>
      </c>
      <c r="O1203">
        <v>2.5000000000000001E-2</v>
      </c>
      <c r="P1203">
        <v>30</v>
      </c>
      <c r="Q1203">
        <v>6.9</v>
      </c>
    </row>
    <row r="1204" spans="1:17" hidden="1" x14ac:dyDescent="0.3">
      <c r="A1204" t="s">
        <v>4761</v>
      </c>
      <c r="B1204" t="s">
        <v>4762</v>
      </c>
      <c r="C1204" s="1" t="str">
        <f t="shared" si="72"/>
        <v>12:0008</v>
      </c>
      <c r="D1204" s="1" t="str">
        <f t="shared" si="73"/>
        <v>12:0030</v>
      </c>
      <c r="E1204" t="s">
        <v>4763</v>
      </c>
      <c r="F1204" t="s">
        <v>4764</v>
      </c>
      <c r="H1204">
        <v>57.2918211</v>
      </c>
      <c r="I1204">
        <v>-130.29147359999999</v>
      </c>
      <c r="J1204" s="1" t="str">
        <f t="shared" si="74"/>
        <v>Fluid (stream)</v>
      </c>
      <c r="K1204" s="1" t="str">
        <f t="shared" si="75"/>
        <v>Untreated Water</v>
      </c>
      <c r="O1204">
        <v>2.5000000000000001E-2</v>
      </c>
      <c r="P1204">
        <v>30</v>
      </c>
      <c r="Q1204">
        <v>6.9</v>
      </c>
    </row>
    <row r="1205" spans="1:17" hidden="1" x14ac:dyDescent="0.3">
      <c r="A1205" t="s">
        <v>4765</v>
      </c>
      <c r="B1205" t="s">
        <v>4766</v>
      </c>
      <c r="C1205" s="1" t="str">
        <f t="shared" si="72"/>
        <v>12:0008</v>
      </c>
      <c r="D1205" s="1" t="str">
        <f t="shared" si="73"/>
        <v>12:0030</v>
      </c>
      <c r="E1205" t="s">
        <v>4767</v>
      </c>
      <c r="F1205" t="s">
        <v>4768</v>
      </c>
      <c r="H1205">
        <v>57.295708699999999</v>
      </c>
      <c r="I1205">
        <v>-130.09268320000001</v>
      </c>
      <c r="J1205" s="1" t="str">
        <f t="shared" si="74"/>
        <v>Fluid (stream)</v>
      </c>
      <c r="K1205" s="1" t="str">
        <f t="shared" si="75"/>
        <v>Untreated Water</v>
      </c>
      <c r="O1205">
        <v>2.5000000000000001E-2</v>
      </c>
      <c r="P1205">
        <v>40</v>
      </c>
      <c r="Q1205">
        <v>7.6</v>
      </c>
    </row>
    <row r="1206" spans="1:17" hidden="1" x14ac:dyDescent="0.3">
      <c r="A1206" t="s">
        <v>4769</v>
      </c>
      <c r="B1206" t="s">
        <v>4770</v>
      </c>
      <c r="C1206" s="1" t="str">
        <f t="shared" si="72"/>
        <v>12:0008</v>
      </c>
      <c r="D1206" s="1" t="str">
        <f t="shared" si="73"/>
        <v>12:0030</v>
      </c>
      <c r="E1206" t="s">
        <v>4771</v>
      </c>
      <c r="F1206" t="s">
        <v>4772</v>
      </c>
      <c r="H1206">
        <v>57.286911799999999</v>
      </c>
      <c r="I1206">
        <v>-130.08246890000001</v>
      </c>
      <c r="J1206" s="1" t="str">
        <f t="shared" si="74"/>
        <v>Fluid (stream)</v>
      </c>
      <c r="K1206" s="1" t="str">
        <f t="shared" si="75"/>
        <v>Untreated Water</v>
      </c>
      <c r="O1206">
        <v>2.5000000000000001E-2</v>
      </c>
      <c r="P1206">
        <v>30</v>
      </c>
      <c r="Q1206">
        <v>7.1</v>
      </c>
    </row>
    <row r="1207" spans="1:17" hidden="1" x14ac:dyDescent="0.3">
      <c r="A1207" t="s">
        <v>4773</v>
      </c>
      <c r="B1207" t="s">
        <v>4774</v>
      </c>
      <c r="C1207" s="1" t="str">
        <f t="shared" si="72"/>
        <v>12:0008</v>
      </c>
      <c r="D1207" s="1" t="str">
        <f t="shared" si="73"/>
        <v>12:0030</v>
      </c>
      <c r="E1207" t="s">
        <v>4775</v>
      </c>
      <c r="F1207" t="s">
        <v>4776</v>
      </c>
      <c r="H1207">
        <v>57.2840597</v>
      </c>
      <c r="I1207">
        <v>-130.07561680000001</v>
      </c>
      <c r="J1207" s="1" t="str">
        <f t="shared" si="74"/>
        <v>Fluid (stream)</v>
      </c>
      <c r="K1207" s="1" t="str">
        <f t="shared" si="75"/>
        <v>Untreated Water</v>
      </c>
      <c r="O1207">
        <v>2.5000000000000001E-2</v>
      </c>
      <c r="P1207">
        <v>30</v>
      </c>
      <c r="Q1207">
        <v>7</v>
      </c>
    </row>
    <row r="1208" spans="1:17" hidden="1" x14ac:dyDescent="0.3">
      <c r="A1208" t="s">
        <v>4777</v>
      </c>
      <c r="B1208" t="s">
        <v>4778</v>
      </c>
      <c r="C1208" s="1" t="str">
        <f t="shared" si="72"/>
        <v>12:0008</v>
      </c>
      <c r="D1208" s="1" t="str">
        <f t="shared" si="73"/>
        <v>12:0030</v>
      </c>
      <c r="E1208" t="s">
        <v>4779</v>
      </c>
      <c r="F1208" t="s">
        <v>4780</v>
      </c>
      <c r="H1208">
        <v>57.288566199999998</v>
      </c>
      <c r="I1208">
        <v>-130.0739227</v>
      </c>
      <c r="J1208" s="1" t="str">
        <f t="shared" si="74"/>
        <v>Fluid (stream)</v>
      </c>
      <c r="K1208" s="1" t="str">
        <f t="shared" si="75"/>
        <v>Untreated Water</v>
      </c>
      <c r="O1208">
        <v>0.06</v>
      </c>
      <c r="P1208">
        <v>50</v>
      </c>
      <c r="Q1208">
        <v>7.8</v>
      </c>
    </row>
    <row r="1209" spans="1:17" hidden="1" x14ac:dyDescent="0.3">
      <c r="A1209" t="s">
        <v>4781</v>
      </c>
      <c r="B1209" t="s">
        <v>4782</v>
      </c>
      <c r="C1209" s="1" t="str">
        <f t="shared" si="72"/>
        <v>12:0008</v>
      </c>
      <c r="D1209" s="1" t="str">
        <f t="shared" si="73"/>
        <v>12:0030</v>
      </c>
      <c r="E1209" t="s">
        <v>4783</v>
      </c>
      <c r="F1209" t="s">
        <v>4784</v>
      </c>
      <c r="H1209">
        <v>57.276104099999998</v>
      </c>
      <c r="I1209">
        <v>-130.03547929999999</v>
      </c>
      <c r="J1209" s="1" t="str">
        <f t="shared" si="74"/>
        <v>Fluid (stream)</v>
      </c>
      <c r="K1209" s="1" t="str">
        <f t="shared" si="75"/>
        <v>Untreated Water</v>
      </c>
      <c r="O1209">
        <v>2.5000000000000001E-2</v>
      </c>
      <c r="P1209">
        <v>30</v>
      </c>
      <c r="Q1209">
        <v>7.6</v>
      </c>
    </row>
    <row r="1210" spans="1:17" hidden="1" x14ac:dyDescent="0.3">
      <c r="A1210" t="s">
        <v>4785</v>
      </c>
      <c r="B1210" t="s">
        <v>4786</v>
      </c>
      <c r="C1210" s="1" t="str">
        <f t="shared" si="72"/>
        <v>12:0008</v>
      </c>
      <c r="D1210" s="1" t="str">
        <f t="shared" si="73"/>
        <v>12:0030</v>
      </c>
      <c r="E1210" t="s">
        <v>4787</v>
      </c>
      <c r="F1210" t="s">
        <v>4788</v>
      </c>
      <c r="H1210">
        <v>57.311812600000003</v>
      </c>
      <c r="I1210">
        <v>-130.005864</v>
      </c>
      <c r="J1210" s="1" t="str">
        <f t="shared" si="74"/>
        <v>Fluid (stream)</v>
      </c>
      <c r="K1210" s="1" t="str">
        <f t="shared" si="75"/>
        <v>Untreated Water</v>
      </c>
    </row>
    <row r="1211" spans="1:17" hidden="1" x14ac:dyDescent="0.3">
      <c r="A1211" t="s">
        <v>4789</v>
      </c>
      <c r="B1211" t="s">
        <v>4790</v>
      </c>
      <c r="C1211" s="1" t="str">
        <f t="shared" si="72"/>
        <v>12:0008</v>
      </c>
      <c r="D1211" s="1" t="str">
        <f t="shared" si="73"/>
        <v>12:0030</v>
      </c>
      <c r="E1211" t="s">
        <v>4791</v>
      </c>
      <c r="F1211" t="s">
        <v>4792</v>
      </c>
      <c r="H1211">
        <v>57.267840499999998</v>
      </c>
      <c r="I1211">
        <v>-130.04181510000001</v>
      </c>
      <c r="J1211" s="1" t="str">
        <f t="shared" si="74"/>
        <v>Fluid (stream)</v>
      </c>
      <c r="K1211" s="1" t="str">
        <f t="shared" si="75"/>
        <v>Untreated Water</v>
      </c>
      <c r="O1211">
        <v>2.5000000000000001E-2</v>
      </c>
      <c r="P1211">
        <v>30</v>
      </c>
      <c r="Q1211">
        <v>7.5</v>
      </c>
    </row>
    <row r="1212" spans="1:17" hidden="1" x14ac:dyDescent="0.3">
      <c r="A1212" t="s">
        <v>4793</v>
      </c>
      <c r="B1212" t="s">
        <v>4794</v>
      </c>
      <c r="C1212" s="1" t="str">
        <f t="shared" ref="C1212:C1275" si="76">HYPERLINK("http://geochem.nrcan.gc.ca/cdogs/content/bdl/bdl120008_e.htm", "12:0008")</f>
        <v>12:0008</v>
      </c>
      <c r="D1212" s="1" t="str">
        <f t="shared" ref="D1212:D1275" si="77">HYPERLINK("http://geochem.nrcan.gc.ca/cdogs/content/svy/svy120030_e.htm", "12:0030")</f>
        <v>12:0030</v>
      </c>
      <c r="E1212" t="s">
        <v>4795</v>
      </c>
      <c r="F1212" t="s">
        <v>4796</v>
      </c>
      <c r="H1212">
        <v>57.256992599999997</v>
      </c>
      <c r="I1212">
        <v>-130.04015079999999</v>
      </c>
      <c r="J1212" s="1" t="str">
        <f t="shared" si="74"/>
        <v>Fluid (stream)</v>
      </c>
      <c r="K1212" s="1" t="str">
        <f t="shared" si="75"/>
        <v>Untreated Water</v>
      </c>
      <c r="O1212">
        <v>2.5000000000000001E-2</v>
      </c>
      <c r="P1212">
        <v>30</v>
      </c>
      <c r="Q1212">
        <v>7.2</v>
      </c>
    </row>
    <row r="1213" spans="1:17" hidden="1" x14ac:dyDescent="0.3">
      <c r="A1213" t="s">
        <v>4797</v>
      </c>
      <c r="B1213" t="s">
        <v>4798</v>
      </c>
      <c r="C1213" s="1" t="str">
        <f t="shared" si="76"/>
        <v>12:0008</v>
      </c>
      <c r="D1213" s="1" t="str">
        <f t="shared" si="77"/>
        <v>12:0030</v>
      </c>
      <c r="E1213" t="s">
        <v>4799</v>
      </c>
      <c r="F1213" t="s">
        <v>4800</v>
      </c>
      <c r="H1213">
        <v>57.254015799999998</v>
      </c>
      <c r="I1213">
        <v>-130.025215</v>
      </c>
      <c r="J1213" s="1" t="str">
        <f t="shared" si="74"/>
        <v>Fluid (stream)</v>
      </c>
      <c r="K1213" s="1" t="str">
        <f t="shared" si="75"/>
        <v>Untreated Water</v>
      </c>
      <c r="O1213">
        <v>2.5000000000000001E-2</v>
      </c>
      <c r="P1213">
        <v>30</v>
      </c>
      <c r="Q1213">
        <v>7.3</v>
      </c>
    </row>
    <row r="1214" spans="1:17" hidden="1" x14ac:dyDescent="0.3">
      <c r="A1214" t="s">
        <v>4801</v>
      </c>
      <c r="B1214" t="s">
        <v>4802</v>
      </c>
      <c r="C1214" s="1" t="str">
        <f t="shared" si="76"/>
        <v>12:0008</v>
      </c>
      <c r="D1214" s="1" t="str">
        <f t="shared" si="77"/>
        <v>12:0030</v>
      </c>
      <c r="E1214" t="s">
        <v>4799</v>
      </c>
      <c r="F1214" t="s">
        <v>4803</v>
      </c>
      <c r="H1214">
        <v>57.254015799999998</v>
      </c>
      <c r="I1214">
        <v>-130.025215</v>
      </c>
      <c r="J1214" s="1" t="str">
        <f t="shared" si="74"/>
        <v>Fluid (stream)</v>
      </c>
      <c r="K1214" s="1" t="str">
        <f t="shared" si="75"/>
        <v>Untreated Water</v>
      </c>
      <c r="O1214">
        <v>2.5000000000000001E-2</v>
      </c>
      <c r="P1214">
        <v>30</v>
      </c>
      <c r="Q1214">
        <v>7.4</v>
      </c>
    </row>
    <row r="1215" spans="1:17" hidden="1" x14ac:dyDescent="0.3">
      <c r="A1215" t="s">
        <v>4804</v>
      </c>
      <c r="B1215" t="s">
        <v>4805</v>
      </c>
      <c r="C1215" s="1" t="str">
        <f t="shared" si="76"/>
        <v>12:0008</v>
      </c>
      <c r="D1215" s="1" t="str">
        <f t="shared" si="77"/>
        <v>12:0030</v>
      </c>
      <c r="E1215" t="s">
        <v>4806</v>
      </c>
      <c r="F1215" t="s">
        <v>4807</v>
      </c>
      <c r="H1215">
        <v>57.230715600000003</v>
      </c>
      <c r="I1215">
        <v>-130.0069613</v>
      </c>
      <c r="J1215" s="1" t="str">
        <f t="shared" si="74"/>
        <v>Fluid (stream)</v>
      </c>
      <c r="K1215" s="1" t="str">
        <f t="shared" si="75"/>
        <v>Untreated Water</v>
      </c>
      <c r="O1215">
        <v>2.5000000000000001E-2</v>
      </c>
      <c r="P1215">
        <v>30</v>
      </c>
      <c r="Q1215">
        <v>7.4</v>
      </c>
    </row>
    <row r="1216" spans="1:17" hidden="1" x14ac:dyDescent="0.3">
      <c r="A1216" t="s">
        <v>4808</v>
      </c>
      <c r="B1216" t="s">
        <v>4809</v>
      </c>
      <c r="C1216" s="1" t="str">
        <f t="shared" si="76"/>
        <v>12:0008</v>
      </c>
      <c r="D1216" s="1" t="str">
        <f t="shared" si="77"/>
        <v>12:0030</v>
      </c>
      <c r="E1216" t="s">
        <v>4810</v>
      </c>
      <c r="F1216" t="s">
        <v>4811</v>
      </c>
      <c r="H1216">
        <v>57.235906100000001</v>
      </c>
      <c r="I1216">
        <v>-130.00947149999999</v>
      </c>
      <c r="J1216" s="1" t="str">
        <f t="shared" si="74"/>
        <v>Fluid (stream)</v>
      </c>
      <c r="K1216" s="1" t="str">
        <f t="shared" si="75"/>
        <v>Untreated Water</v>
      </c>
      <c r="O1216">
        <v>2.5000000000000001E-2</v>
      </c>
      <c r="P1216">
        <v>30</v>
      </c>
      <c r="Q1216">
        <v>7.5</v>
      </c>
    </row>
    <row r="1217" spans="1:17" hidden="1" x14ac:dyDescent="0.3">
      <c r="A1217" t="s">
        <v>4812</v>
      </c>
      <c r="B1217" t="s">
        <v>4813</v>
      </c>
      <c r="C1217" s="1" t="str">
        <f t="shared" si="76"/>
        <v>12:0008</v>
      </c>
      <c r="D1217" s="1" t="str">
        <f t="shared" si="77"/>
        <v>12:0030</v>
      </c>
      <c r="E1217" t="s">
        <v>4814</v>
      </c>
      <c r="F1217" t="s">
        <v>4815</v>
      </c>
      <c r="H1217">
        <v>57.213198200000001</v>
      </c>
      <c r="I1217">
        <v>-130.0079594</v>
      </c>
      <c r="J1217" s="1" t="str">
        <f t="shared" si="74"/>
        <v>Fluid (stream)</v>
      </c>
      <c r="K1217" s="1" t="str">
        <f t="shared" si="75"/>
        <v>Untreated Water</v>
      </c>
      <c r="O1217">
        <v>2.5000000000000001E-2</v>
      </c>
      <c r="P1217">
        <v>40</v>
      </c>
      <c r="Q1217">
        <v>7.3</v>
      </c>
    </row>
    <row r="1218" spans="1:17" hidden="1" x14ac:dyDescent="0.3">
      <c r="A1218" t="s">
        <v>4816</v>
      </c>
      <c r="B1218" t="s">
        <v>4817</v>
      </c>
      <c r="C1218" s="1" t="str">
        <f t="shared" si="76"/>
        <v>12:0008</v>
      </c>
      <c r="D1218" s="1" t="str">
        <f t="shared" si="77"/>
        <v>12:0030</v>
      </c>
      <c r="E1218" t="s">
        <v>4818</v>
      </c>
      <c r="F1218" t="s">
        <v>4819</v>
      </c>
      <c r="H1218">
        <v>57.198346899999997</v>
      </c>
      <c r="I1218">
        <v>-130.0961212</v>
      </c>
      <c r="J1218" s="1" t="str">
        <f t="shared" ref="J1218:J1281" si="78">HYPERLINK("http://geochem.nrcan.gc.ca/cdogs/content/kwd/kwd020018_e.htm", "Fluid (stream)")</f>
        <v>Fluid (stream)</v>
      </c>
      <c r="K1218" s="1" t="str">
        <f t="shared" ref="K1218:K1281" si="79">HYPERLINK("http://geochem.nrcan.gc.ca/cdogs/content/kwd/kwd080007_e.htm", "Untreated Water")</f>
        <v>Untreated Water</v>
      </c>
      <c r="O1218">
        <v>2.5000000000000001E-2</v>
      </c>
      <c r="P1218">
        <v>40</v>
      </c>
      <c r="Q1218">
        <v>7.4</v>
      </c>
    </row>
    <row r="1219" spans="1:17" hidden="1" x14ac:dyDescent="0.3">
      <c r="A1219" t="s">
        <v>4820</v>
      </c>
      <c r="B1219" t="s">
        <v>4821</v>
      </c>
      <c r="C1219" s="1" t="str">
        <f t="shared" si="76"/>
        <v>12:0008</v>
      </c>
      <c r="D1219" s="1" t="str">
        <f t="shared" si="77"/>
        <v>12:0030</v>
      </c>
      <c r="E1219" t="s">
        <v>4822</v>
      </c>
      <c r="F1219" t="s">
        <v>4823</v>
      </c>
      <c r="H1219">
        <v>57.201373400000001</v>
      </c>
      <c r="I1219">
        <v>-130.10137499999999</v>
      </c>
      <c r="J1219" s="1" t="str">
        <f t="shared" si="78"/>
        <v>Fluid (stream)</v>
      </c>
      <c r="K1219" s="1" t="str">
        <f t="shared" si="79"/>
        <v>Untreated Water</v>
      </c>
      <c r="O1219">
        <v>2.5000000000000001E-2</v>
      </c>
      <c r="P1219">
        <v>40</v>
      </c>
      <c r="Q1219">
        <v>7.7</v>
      </c>
    </row>
    <row r="1220" spans="1:17" hidden="1" x14ac:dyDescent="0.3">
      <c r="A1220" t="s">
        <v>4824</v>
      </c>
      <c r="B1220" t="s">
        <v>4825</v>
      </c>
      <c r="C1220" s="1" t="str">
        <f t="shared" si="76"/>
        <v>12:0008</v>
      </c>
      <c r="D1220" s="1" t="str">
        <f t="shared" si="77"/>
        <v>12:0030</v>
      </c>
      <c r="E1220" t="s">
        <v>4826</v>
      </c>
      <c r="F1220" t="s">
        <v>4827</v>
      </c>
      <c r="H1220">
        <v>57.189033600000002</v>
      </c>
      <c r="I1220">
        <v>-130.07499680000001</v>
      </c>
      <c r="J1220" s="1" t="str">
        <f t="shared" si="78"/>
        <v>Fluid (stream)</v>
      </c>
      <c r="K1220" s="1" t="str">
        <f t="shared" si="79"/>
        <v>Untreated Water</v>
      </c>
      <c r="O1220">
        <v>2.5000000000000001E-2</v>
      </c>
      <c r="P1220">
        <v>30</v>
      </c>
      <c r="Q1220">
        <v>7.2</v>
      </c>
    </row>
    <row r="1221" spans="1:17" hidden="1" x14ac:dyDescent="0.3">
      <c r="A1221" t="s">
        <v>4828</v>
      </c>
      <c r="B1221" t="s">
        <v>4829</v>
      </c>
      <c r="C1221" s="1" t="str">
        <f t="shared" si="76"/>
        <v>12:0008</v>
      </c>
      <c r="D1221" s="1" t="str">
        <f t="shared" si="77"/>
        <v>12:0030</v>
      </c>
      <c r="E1221" t="s">
        <v>4830</v>
      </c>
      <c r="F1221" t="s">
        <v>4831</v>
      </c>
      <c r="H1221">
        <v>57.186814599999998</v>
      </c>
      <c r="I1221">
        <v>-130.08024380000001</v>
      </c>
      <c r="J1221" s="1" t="str">
        <f t="shared" si="78"/>
        <v>Fluid (stream)</v>
      </c>
      <c r="K1221" s="1" t="str">
        <f t="shared" si="79"/>
        <v>Untreated Water</v>
      </c>
      <c r="O1221">
        <v>2.5000000000000001E-2</v>
      </c>
      <c r="P1221">
        <v>30</v>
      </c>
      <c r="Q1221">
        <v>7.1</v>
      </c>
    </row>
    <row r="1222" spans="1:17" hidden="1" x14ac:dyDescent="0.3">
      <c r="A1222" t="s">
        <v>4832</v>
      </c>
      <c r="B1222" t="s">
        <v>4833</v>
      </c>
      <c r="C1222" s="1" t="str">
        <f t="shared" si="76"/>
        <v>12:0008</v>
      </c>
      <c r="D1222" s="1" t="str">
        <f t="shared" si="77"/>
        <v>12:0030</v>
      </c>
      <c r="E1222" t="s">
        <v>4834</v>
      </c>
      <c r="F1222" t="s">
        <v>4835</v>
      </c>
      <c r="H1222">
        <v>57.1989728</v>
      </c>
      <c r="I1222">
        <v>-130.14574440000001</v>
      </c>
      <c r="J1222" s="1" t="str">
        <f t="shared" si="78"/>
        <v>Fluid (stream)</v>
      </c>
      <c r="K1222" s="1" t="str">
        <f t="shared" si="79"/>
        <v>Untreated Water</v>
      </c>
      <c r="O1222">
        <v>2.5000000000000001E-2</v>
      </c>
      <c r="P1222">
        <v>30</v>
      </c>
      <c r="Q1222">
        <v>7</v>
      </c>
    </row>
    <row r="1223" spans="1:17" hidden="1" x14ac:dyDescent="0.3">
      <c r="A1223" t="s">
        <v>4836</v>
      </c>
      <c r="B1223" t="s">
        <v>4837</v>
      </c>
      <c r="C1223" s="1" t="str">
        <f t="shared" si="76"/>
        <v>12:0008</v>
      </c>
      <c r="D1223" s="1" t="str">
        <f t="shared" si="77"/>
        <v>12:0030</v>
      </c>
      <c r="E1223" t="s">
        <v>4838</v>
      </c>
      <c r="F1223" t="s">
        <v>4839</v>
      </c>
      <c r="H1223">
        <v>57.198225000000001</v>
      </c>
      <c r="I1223">
        <v>-130.15772100000001</v>
      </c>
      <c r="J1223" s="1" t="str">
        <f t="shared" si="78"/>
        <v>Fluid (stream)</v>
      </c>
      <c r="K1223" s="1" t="str">
        <f t="shared" si="79"/>
        <v>Untreated Water</v>
      </c>
      <c r="O1223">
        <v>2.5000000000000001E-2</v>
      </c>
      <c r="P1223">
        <v>30</v>
      </c>
      <c r="Q1223">
        <v>6.8</v>
      </c>
    </row>
    <row r="1224" spans="1:17" hidden="1" x14ac:dyDescent="0.3">
      <c r="A1224" t="s">
        <v>4840</v>
      </c>
      <c r="B1224" t="s">
        <v>4841</v>
      </c>
      <c r="C1224" s="1" t="str">
        <f t="shared" si="76"/>
        <v>12:0008</v>
      </c>
      <c r="D1224" s="1" t="str">
        <f t="shared" si="77"/>
        <v>12:0030</v>
      </c>
      <c r="E1224" t="s">
        <v>4842</v>
      </c>
      <c r="F1224" t="s">
        <v>4843</v>
      </c>
      <c r="H1224">
        <v>57.229940999999997</v>
      </c>
      <c r="I1224">
        <v>-130.1958516</v>
      </c>
      <c r="J1224" s="1" t="str">
        <f t="shared" si="78"/>
        <v>Fluid (stream)</v>
      </c>
      <c r="K1224" s="1" t="str">
        <f t="shared" si="79"/>
        <v>Untreated Water</v>
      </c>
      <c r="O1224">
        <v>0.05</v>
      </c>
      <c r="P1224">
        <v>30</v>
      </c>
      <c r="Q1224">
        <v>7.2</v>
      </c>
    </row>
    <row r="1225" spans="1:17" hidden="1" x14ac:dyDescent="0.3">
      <c r="A1225" t="s">
        <v>4844</v>
      </c>
      <c r="B1225" t="s">
        <v>4845</v>
      </c>
      <c r="C1225" s="1" t="str">
        <f t="shared" si="76"/>
        <v>12:0008</v>
      </c>
      <c r="D1225" s="1" t="str">
        <f t="shared" si="77"/>
        <v>12:0030</v>
      </c>
      <c r="E1225" t="s">
        <v>4846</v>
      </c>
      <c r="F1225" t="s">
        <v>4847</v>
      </c>
      <c r="H1225">
        <v>57.249012800000003</v>
      </c>
      <c r="I1225">
        <v>-130.1816839</v>
      </c>
      <c r="J1225" s="1" t="str">
        <f t="shared" si="78"/>
        <v>Fluid (stream)</v>
      </c>
      <c r="K1225" s="1" t="str">
        <f t="shared" si="79"/>
        <v>Untreated Water</v>
      </c>
      <c r="O1225">
        <v>2.5000000000000001E-2</v>
      </c>
      <c r="P1225">
        <v>30</v>
      </c>
      <c r="Q1225">
        <v>6.9</v>
      </c>
    </row>
    <row r="1226" spans="1:17" hidden="1" x14ac:dyDescent="0.3">
      <c r="A1226" t="s">
        <v>4848</v>
      </c>
      <c r="B1226" t="s">
        <v>4849</v>
      </c>
      <c r="C1226" s="1" t="str">
        <f t="shared" si="76"/>
        <v>12:0008</v>
      </c>
      <c r="D1226" s="1" t="str">
        <f t="shared" si="77"/>
        <v>12:0030</v>
      </c>
      <c r="E1226" t="s">
        <v>4850</v>
      </c>
      <c r="F1226" t="s">
        <v>4851</v>
      </c>
      <c r="H1226">
        <v>57.165869200000003</v>
      </c>
      <c r="I1226">
        <v>-130.16693179999999</v>
      </c>
      <c r="J1226" s="1" t="str">
        <f t="shared" si="78"/>
        <v>Fluid (stream)</v>
      </c>
      <c r="K1226" s="1" t="str">
        <f t="shared" si="79"/>
        <v>Untreated Water</v>
      </c>
      <c r="O1226">
        <v>2.5000000000000001E-2</v>
      </c>
      <c r="P1226">
        <v>30</v>
      </c>
      <c r="Q1226">
        <v>7.2</v>
      </c>
    </row>
    <row r="1227" spans="1:17" hidden="1" x14ac:dyDescent="0.3">
      <c r="A1227" t="s">
        <v>4852</v>
      </c>
      <c r="B1227" t="s">
        <v>4853</v>
      </c>
      <c r="C1227" s="1" t="str">
        <f t="shared" si="76"/>
        <v>12:0008</v>
      </c>
      <c r="D1227" s="1" t="str">
        <f t="shared" si="77"/>
        <v>12:0030</v>
      </c>
      <c r="E1227" t="s">
        <v>4854</v>
      </c>
      <c r="F1227" t="s">
        <v>4855</v>
      </c>
      <c r="H1227">
        <v>57.152910499999997</v>
      </c>
      <c r="I1227">
        <v>-130.1634506</v>
      </c>
      <c r="J1227" s="1" t="str">
        <f t="shared" si="78"/>
        <v>Fluid (stream)</v>
      </c>
      <c r="K1227" s="1" t="str">
        <f t="shared" si="79"/>
        <v>Untreated Water</v>
      </c>
      <c r="O1227">
        <v>2.5000000000000001E-2</v>
      </c>
      <c r="P1227">
        <v>30</v>
      </c>
      <c r="Q1227">
        <v>7.3</v>
      </c>
    </row>
    <row r="1228" spans="1:17" hidden="1" x14ac:dyDescent="0.3">
      <c r="A1228" t="s">
        <v>4856</v>
      </c>
      <c r="B1228" t="s">
        <v>4857</v>
      </c>
      <c r="C1228" s="1" t="str">
        <f t="shared" si="76"/>
        <v>12:0008</v>
      </c>
      <c r="D1228" s="1" t="str">
        <f t="shared" si="77"/>
        <v>12:0030</v>
      </c>
      <c r="E1228" t="s">
        <v>4858</v>
      </c>
      <c r="F1228" t="s">
        <v>4859</v>
      </c>
      <c r="H1228">
        <v>57.128019899999998</v>
      </c>
      <c r="I1228">
        <v>-130.1803328</v>
      </c>
      <c r="J1228" s="1" t="str">
        <f t="shared" si="78"/>
        <v>Fluid (stream)</v>
      </c>
      <c r="K1228" s="1" t="str">
        <f t="shared" si="79"/>
        <v>Untreated Water</v>
      </c>
      <c r="O1228">
        <v>2.5000000000000001E-2</v>
      </c>
      <c r="P1228">
        <v>30</v>
      </c>
      <c r="Q1228">
        <v>7.6</v>
      </c>
    </row>
    <row r="1229" spans="1:17" hidden="1" x14ac:dyDescent="0.3">
      <c r="A1229" t="s">
        <v>4860</v>
      </c>
      <c r="B1229" t="s">
        <v>4861</v>
      </c>
      <c r="C1229" s="1" t="str">
        <f t="shared" si="76"/>
        <v>12:0008</v>
      </c>
      <c r="D1229" s="1" t="str">
        <f t="shared" si="77"/>
        <v>12:0030</v>
      </c>
      <c r="E1229" t="s">
        <v>4862</v>
      </c>
      <c r="F1229" t="s">
        <v>4863</v>
      </c>
      <c r="H1229">
        <v>57.150437799999999</v>
      </c>
      <c r="I1229">
        <v>-130.67670939999999</v>
      </c>
      <c r="J1229" s="1" t="str">
        <f t="shared" si="78"/>
        <v>Fluid (stream)</v>
      </c>
      <c r="K1229" s="1" t="str">
        <f t="shared" si="79"/>
        <v>Untreated Water</v>
      </c>
      <c r="O1229">
        <v>2.5000000000000001E-2</v>
      </c>
      <c r="P1229">
        <v>30</v>
      </c>
      <c r="Q1229">
        <v>7.7</v>
      </c>
    </row>
    <row r="1230" spans="1:17" hidden="1" x14ac:dyDescent="0.3">
      <c r="A1230" t="s">
        <v>4864</v>
      </c>
      <c r="B1230" t="s">
        <v>4865</v>
      </c>
      <c r="C1230" s="1" t="str">
        <f t="shared" si="76"/>
        <v>12:0008</v>
      </c>
      <c r="D1230" s="1" t="str">
        <f t="shared" si="77"/>
        <v>12:0030</v>
      </c>
      <c r="E1230" t="s">
        <v>4862</v>
      </c>
      <c r="F1230" t="s">
        <v>4866</v>
      </c>
      <c r="H1230">
        <v>57.150437799999999</v>
      </c>
      <c r="I1230">
        <v>-130.67670939999999</v>
      </c>
      <c r="J1230" s="1" t="str">
        <f t="shared" si="78"/>
        <v>Fluid (stream)</v>
      </c>
      <c r="K1230" s="1" t="str">
        <f t="shared" si="79"/>
        <v>Untreated Water</v>
      </c>
      <c r="O1230">
        <v>2.5000000000000001E-2</v>
      </c>
      <c r="P1230">
        <v>30</v>
      </c>
      <c r="Q1230">
        <v>7.7</v>
      </c>
    </row>
    <row r="1231" spans="1:17" hidden="1" x14ac:dyDescent="0.3">
      <c r="A1231" t="s">
        <v>4867</v>
      </c>
      <c r="B1231" t="s">
        <v>4868</v>
      </c>
      <c r="C1231" s="1" t="str">
        <f t="shared" si="76"/>
        <v>12:0008</v>
      </c>
      <c r="D1231" s="1" t="str">
        <f t="shared" si="77"/>
        <v>12:0030</v>
      </c>
      <c r="E1231" t="s">
        <v>4869</v>
      </c>
      <c r="F1231" t="s">
        <v>4870</v>
      </c>
      <c r="H1231">
        <v>57.227339299999997</v>
      </c>
      <c r="I1231">
        <v>-130.73172299999999</v>
      </c>
      <c r="J1231" s="1" t="str">
        <f t="shared" si="78"/>
        <v>Fluid (stream)</v>
      </c>
      <c r="K1231" s="1" t="str">
        <f t="shared" si="79"/>
        <v>Untreated Water</v>
      </c>
      <c r="O1231">
        <v>0.14000000000000001</v>
      </c>
      <c r="P1231">
        <v>30</v>
      </c>
      <c r="Q1231">
        <v>7.7</v>
      </c>
    </row>
    <row r="1232" spans="1:17" hidden="1" x14ac:dyDescent="0.3">
      <c r="A1232" t="s">
        <v>4871</v>
      </c>
      <c r="B1232" t="s">
        <v>4872</v>
      </c>
      <c r="C1232" s="1" t="str">
        <f t="shared" si="76"/>
        <v>12:0008</v>
      </c>
      <c r="D1232" s="1" t="str">
        <f t="shared" si="77"/>
        <v>12:0030</v>
      </c>
      <c r="E1232" t="s">
        <v>4873</v>
      </c>
      <c r="F1232" t="s">
        <v>4874</v>
      </c>
      <c r="H1232">
        <v>57.2285453</v>
      </c>
      <c r="I1232">
        <v>-130.740692</v>
      </c>
      <c r="J1232" s="1" t="str">
        <f t="shared" si="78"/>
        <v>Fluid (stream)</v>
      </c>
      <c r="K1232" s="1" t="str">
        <f t="shared" si="79"/>
        <v>Untreated Water</v>
      </c>
      <c r="O1232">
        <v>2.5000000000000001E-2</v>
      </c>
      <c r="P1232">
        <v>30</v>
      </c>
      <c r="Q1232">
        <v>7.3</v>
      </c>
    </row>
    <row r="1233" spans="1:17" hidden="1" x14ac:dyDescent="0.3">
      <c r="A1233" t="s">
        <v>4875</v>
      </c>
      <c r="B1233" t="s">
        <v>4876</v>
      </c>
      <c r="C1233" s="1" t="str">
        <f t="shared" si="76"/>
        <v>12:0008</v>
      </c>
      <c r="D1233" s="1" t="str">
        <f t="shared" si="77"/>
        <v>12:0030</v>
      </c>
      <c r="E1233" t="s">
        <v>4877</v>
      </c>
      <c r="F1233" t="s">
        <v>4878</v>
      </c>
      <c r="H1233">
        <v>57.221669800000001</v>
      </c>
      <c r="I1233">
        <v>-130.7356321</v>
      </c>
      <c r="J1233" s="1" t="str">
        <f t="shared" si="78"/>
        <v>Fluid (stream)</v>
      </c>
      <c r="K1233" s="1" t="str">
        <f t="shared" si="79"/>
        <v>Untreated Water</v>
      </c>
      <c r="O1233">
        <v>2.5000000000000001E-2</v>
      </c>
      <c r="P1233">
        <v>30</v>
      </c>
      <c r="Q1233">
        <v>7.2</v>
      </c>
    </row>
    <row r="1234" spans="1:17" hidden="1" x14ac:dyDescent="0.3">
      <c r="A1234" t="s">
        <v>4879</v>
      </c>
      <c r="B1234" t="s">
        <v>4880</v>
      </c>
      <c r="C1234" s="1" t="str">
        <f t="shared" si="76"/>
        <v>12:0008</v>
      </c>
      <c r="D1234" s="1" t="str">
        <f t="shared" si="77"/>
        <v>12:0030</v>
      </c>
      <c r="E1234" t="s">
        <v>4881</v>
      </c>
      <c r="F1234" t="s">
        <v>4882</v>
      </c>
      <c r="H1234">
        <v>57.213964500000003</v>
      </c>
      <c r="I1234">
        <v>-130.7366624</v>
      </c>
      <c r="J1234" s="1" t="str">
        <f t="shared" si="78"/>
        <v>Fluid (stream)</v>
      </c>
      <c r="K1234" s="1" t="str">
        <f t="shared" si="79"/>
        <v>Untreated Water</v>
      </c>
      <c r="O1234">
        <v>2.5000000000000001E-2</v>
      </c>
      <c r="P1234">
        <v>30</v>
      </c>
      <c r="Q1234">
        <v>7.2</v>
      </c>
    </row>
    <row r="1235" spans="1:17" hidden="1" x14ac:dyDescent="0.3">
      <c r="A1235" t="s">
        <v>4883</v>
      </c>
      <c r="B1235" t="s">
        <v>4884</v>
      </c>
      <c r="C1235" s="1" t="str">
        <f t="shared" si="76"/>
        <v>12:0008</v>
      </c>
      <c r="D1235" s="1" t="str">
        <f t="shared" si="77"/>
        <v>12:0030</v>
      </c>
      <c r="E1235" t="s">
        <v>4885</v>
      </c>
      <c r="F1235" t="s">
        <v>4886</v>
      </c>
      <c r="H1235">
        <v>57.200146799999999</v>
      </c>
      <c r="I1235">
        <v>-130.72613319999999</v>
      </c>
      <c r="J1235" s="1" t="str">
        <f t="shared" si="78"/>
        <v>Fluid (stream)</v>
      </c>
      <c r="K1235" s="1" t="str">
        <f t="shared" si="79"/>
        <v>Untreated Water</v>
      </c>
      <c r="O1235">
        <v>0.11</v>
      </c>
      <c r="P1235">
        <v>30</v>
      </c>
      <c r="Q1235">
        <v>7.6</v>
      </c>
    </row>
    <row r="1236" spans="1:17" hidden="1" x14ac:dyDescent="0.3">
      <c r="A1236" t="s">
        <v>4887</v>
      </c>
      <c r="B1236" t="s">
        <v>4888</v>
      </c>
      <c r="C1236" s="1" t="str">
        <f t="shared" si="76"/>
        <v>12:0008</v>
      </c>
      <c r="D1236" s="1" t="str">
        <f t="shared" si="77"/>
        <v>12:0030</v>
      </c>
      <c r="E1236" t="s">
        <v>4889</v>
      </c>
      <c r="F1236" t="s">
        <v>4890</v>
      </c>
      <c r="H1236">
        <v>57.193538099999998</v>
      </c>
      <c r="I1236">
        <v>-130.7225488</v>
      </c>
      <c r="J1236" s="1" t="str">
        <f t="shared" si="78"/>
        <v>Fluid (stream)</v>
      </c>
      <c r="K1236" s="1" t="str">
        <f t="shared" si="79"/>
        <v>Untreated Water</v>
      </c>
      <c r="O1236">
        <v>0.09</v>
      </c>
      <c r="P1236">
        <v>30</v>
      </c>
      <c r="Q1236">
        <v>7.6</v>
      </c>
    </row>
    <row r="1237" spans="1:17" hidden="1" x14ac:dyDescent="0.3">
      <c r="A1237" t="s">
        <v>4891</v>
      </c>
      <c r="B1237" t="s">
        <v>4892</v>
      </c>
      <c r="C1237" s="1" t="str">
        <f t="shared" si="76"/>
        <v>12:0008</v>
      </c>
      <c r="D1237" s="1" t="str">
        <f t="shared" si="77"/>
        <v>12:0030</v>
      </c>
      <c r="E1237" t="s">
        <v>4893</v>
      </c>
      <c r="F1237" t="s">
        <v>4894</v>
      </c>
      <c r="H1237">
        <v>57.200397199999998</v>
      </c>
      <c r="I1237">
        <v>-130.81055219999999</v>
      </c>
      <c r="J1237" s="1" t="str">
        <f t="shared" si="78"/>
        <v>Fluid (stream)</v>
      </c>
      <c r="K1237" s="1" t="str">
        <f t="shared" si="79"/>
        <v>Untreated Water</v>
      </c>
      <c r="O1237">
        <v>2.5000000000000001E-2</v>
      </c>
      <c r="P1237">
        <v>30</v>
      </c>
      <c r="Q1237">
        <v>7.1</v>
      </c>
    </row>
    <row r="1238" spans="1:17" hidden="1" x14ac:dyDescent="0.3">
      <c r="A1238" t="s">
        <v>4895</v>
      </c>
      <c r="B1238" t="s">
        <v>4896</v>
      </c>
      <c r="C1238" s="1" t="str">
        <f t="shared" si="76"/>
        <v>12:0008</v>
      </c>
      <c r="D1238" s="1" t="str">
        <f t="shared" si="77"/>
        <v>12:0030</v>
      </c>
      <c r="E1238" t="s">
        <v>4897</v>
      </c>
      <c r="F1238" t="s">
        <v>4898</v>
      </c>
      <c r="H1238">
        <v>57.194369500000001</v>
      </c>
      <c r="I1238">
        <v>-130.7514688</v>
      </c>
      <c r="J1238" s="1" t="str">
        <f t="shared" si="78"/>
        <v>Fluid (stream)</v>
      </c>
      <c r="K1238" s="1" t="str">
        <f t="shared" si="79"/>
        <v>Untreated Water</v>
      </c>
      <c r="O1238">
        <v>2.5000000000000001E-2</v>
      </c>
      <c r="P1238">
        <v>30</v>
      </c>
      <c r="Q1238">
        <v>7.1</v>
      </c>
    </row>
    <row r="1239" spans="1:17" hidden="1" x14ac:dyDescent="0.3">
      <c r="A1239" t="s">
        <v>4899</v>
      </c>
      <c r="B1239" t="s">
        <v>4900</v>
      </c>
      <c r="C1239" s="1" t="str">
        <f t="shared" si="76"/>
        <v>12:0008</v>
      </c>
      <c r="D1239" s="1" t="str">
        <f t="shared" si="77"/>
        <v>12:0030</v>
      </c>
      <c r="E1239" t="s">
        <v>4901</v>
      </c>
      <c r="F1239" t="s">
        <v>4902</v>
      </c>
      <c r="H1239">
        <v>57.1910776</v>
      </c>
      <c r="I1239">
        <v>-130.747838</v>
      </c>
      <c r="J1239" s="1" t="str">
        <f t="shared" si="78"/>
        <v>Fluid (stream)</v>
      </c>
      <c r="K1239" s="1" t="str">
        <f t="shared" si="79"/>
        <v>Untreated Water</v>
      </c>
      <c r="O1239">
        <v>7.0000000000000007E-2</v>
      </c>
      <c r="P1239">
        <v>20</v>
      </c>
      <c r="Q1239">
        <v>7.4</v>
      </c>
    </row>
    <row r="1240" spans="1:17" hidden="1" x14ac:dyDescent="0.3">
      <c r="A1240" t="s">
        <v>4903</v>
      </c>
      <c r="B1240" t="s">
        <v>4904</v>
      </c>
      <c r="C1240" s="1" t="str">
        <f t="shared" si="76"/>
        <v>12:0008</v>
      </c>
      <c r="D1240" s="1" t="str">
        <f t="shared" si="77"/>
        <v>12:0030</v>
      </c>
      <c r="E1240" t="s">
        <v>4905</v>
      </c>
      <c r="F1240" t="s">
        <v>4906</v>
      </c>
      <c r="H1240">
        <v>57.1708493</v>
      </c>
      <c r="I1240">
        <v>-130.7180893</v>
      </c>
      <c r="J1240" s="1" t="str">
        <f t="shared" si="78"/>
        <v>Fluid (stream)</v>
      </c>
      <c r="K1240" s="1" t="str">
        <f t="shared" si="79"/>
        <v>Untreated Water</v>
      </c>
      <c r="O1240">
        <v>0.05</v>
      </c>
      <c r="P1240">
        <v>20</v>
      </c>
      <c r="Q1240">
        <v>7.3</v>
      </c>
    </row>
    <row r="1241" spans="1:17" hidden="1" x14ac:dyDescent="0.3">
      <c r="A1241" t="s">
        <v>4907</v>
      </c>
      <c r="B1241" t="s">
        <v>4908</v>
      </c>
      <c r="C1241" s="1" t="str">
        <f t="shared" si="76"/>
        <v>12:0008</v>
      </c>
      <c r="D1241" s="1" t="str">
        <f t="shared" si="77"/>
        <v>12:0030</v>
      </c>
      <c r="E1241" t="s">
        <v>4909</v>
      </c>
      <c r="F1241" t="s">
        <v>4910</v>
      </c>
      <c r="H1241">
        <v>57.1156419</v>
      </c>
      <c r="I1241">
        <v>-130.87118169999999</v>
      </c>
      <c r="J1241" s="1" t="str">
        <f t="shared" si="78"/>
        <v>Fluid (stream)</v>
      </c>
      <c r="K1241" s="1" t="str">
        <f t="shared" si="79"/>
        <v>Untreated Water</v>
      </c>
      <c r="O1241">
        <v>2.5000000000000001E-2</v>
      </c>
      <c r="P1241">
        <v>20</v>
      </c>
      <c r="Q1241">
        <v>7.5</v>
      </c>
    </row>
    <row r="1242" spans="1:17" hidden="1" x14ac:dyDescent="0.3">
      <c r="A1242" t="s">
        <v>4911</v>
      </c>
      <c r="B1242" t="s">
        <v>4912</v>
      </c>
      <c r="C1242" s="1" t="str">
        <f t="shared" si="76"/>
        <v>12:0008</v>
      </c>
      <c r="D1242" s="1" t="str">
        <f t="shared" si="77"/>
        <v>12:0030</v>
      </c>
      <c r="E1242" t="s">
        <v>4913</v>
      </c>
      <c r="F1242" t="s">
        <v>4914</v>
      </c>
      <c r="H1242">
        <v>57.104320100000002</v>
      </c>
      <c r="I1242">
        <v>-130.9293754</v>
      </c>
      <c r="J1242" s="1" t="str">
        <f t="shared" si="78"/>
        <v>Fluid (stream)</v>
      </c>
      <c r="K1242" s="1" t="str">
        <f t="shared" si="79"/>
        <v>Untreated Water</v>
      </c>
      <c r="O1242">
        <v>2.5000000000000001E-2</v>
      </c>
      <c r="P1242">
        <v>20</v>
      </c>
      <c r="Q1242">
        <v>7.5</v>
      </c>
    </row>
    <row r="1243" spans="1:17" hidden="1" x14ac:dyDescent="0.3">
      <c r="A1243" t="s">
        <v>4915</v>
      </c>
      <c r="B1243" t="s">
        <v>4916</v>
      </c>
      <c r="C1243" s="1" t="str">
        <f t="shared" si="76"/>
        <v>12:0008</v>
      </c>
      <c r="D1243" s="1" t="str">
        <f t="shared" si="77"/>
        <v>12:0030</v>
      </c>
      <c r="E1243" t="s">
        <v>4917</v>
      </c>
      <c r="F1243" t="s">
        <v>4918</v>
      </c>
      <c r="H1243">
        <v>57.098994400000002</v>
      </c>
      <c r="I1243">
        <v>-130.98336689999999</v>
      </c>
      <c r="J1243" s="1" t="str">
        <f t="shared" si="78"/>
        <v>Fluid (stream)</v>
      </c>
      <c r="K1243" s="1" t="str">
        <f t="shared" si="79"/>
        <v>Untreated Water</v>
      </c>
      <c r="O1243">
        <v>2.5000000000000001E-2</v>
      </c>
      <c r="P1243">
        <v>20</v>
      </c>
      <c r="Q1243">
        <v>7.5</v>
      </c>
    </row>
    <row r="1244" spans="1:17" hidden="1" x14ac:dyDescent="0.3">
      <c r="A1244" t="s">
        <v>4919</v>
      </c>
      <c r="B1244" t="s">
        <v>4920</v>
      </c>
      <c r="C1244" s="1" t="str">
        <f t="shared" si="76"/>
        <v>12:0008</v>
      </c>
      <c r="D1244" s="1" t="str">
        <f t="shared" si="77"/>
        <v>12:0030</v>
      </c>
      <c r="E1244" t="s">
        <v>4921</v>
      </c>
      <c r="F1244" t="s">
        <v>4922</v>
      </c>
      <c r="H1244">
        <v>57.169538099999997</v>
      </c>
      <c r="I1244">
        <v>-130.86735060000001</v>
      </c>
      <c r="J1244" s="1" t="str">
        <f t="shared" si="78"/>
        <v>Fluid (stream)</v>
      </c>
      <c r="K1244" s="1" t="str">
        <f t="shared" si="79"/>
        <v>Untreated Water</v>
      </c>
      <c r="O1244">
        <v>2.5000000000000001E-2</v>
      </c>
      <c r="P1244">
        <v>20</v>
      </c>
      <c r="Q1244">
        <v>7.3</v>
      </c>
    </row>
    <row r="1245" spans="1:17" hidden="1" x14ac:dyDescent="0.3">
      <c r="A1245" t="s">
        <v>4923</v>
      </c>
      <c r="B1245" t="s">
        <v>4924</v>
      </c>
      <c r="C1245" s="1" t="str">
        <f t="shared" si="76"/>
        <v>12:0008</v>
      </c>
      <c r="D1245" s="1" t="str">
        <f t="shared" si="77"/>
        <v>12:0030</v>
      </c>
      <c r="E1245" t="s">
        <v>4925</v>
      </c>
      <c r="F1245" t="s">
        <v>4926</v>
      </c>
      <c r="H1245">
        <v>57.164908599999997</v>
      </c>
      <c r="I1245">
        <v>-130.91526020000001</v>
      </c>
      <c r="J1245" s="1" t="str">
        <f t="shared" si="78"/>
        <v>Fluid (stream)</v>
      </c>
      <c r="K1245" s="1" t="str">
        <f t="shared" si="79"/>
        <v>Untreated Water</v>
      </c>
      <c r="O1245">
        <v>2.5000000000000001E-2</v>
      </c>
      <c r="P1245">
        <v>20</v>
      </c>
      <c r="Q1245">
        <v>7.3</v>
      </c>
    </row>
    <row r="1246" spans="1:17" hidden="1" x14ac:dyDescent="0.3">
      <c r="A1246" t="s">
        <v>4927</v>
      </c>
      <c r="B1246" t="s">
        <v>4928</v>
      </c>
      <c r="C1246" s="1" t="str">
        <f t="shared" si="76"/>
        <v>12:0008</v>
      </c>
      <c r="D1246" s="1" t="str">
        <f t="shared" si="77"/>
        <v>12:0030</v>
      </c>
      <c r="E1246" t="s">
        <v>4929</v>
      </c>
      <c r="F1246" t="s">
        <v>4930</v>
      </c>
      <c r="H1246">
        <v>57.1641859</v>
      </c>
      <c r="I1246">
        <v>-130.92081279999999</v>
      </c>
      <c r="J1246" s="1" t="str">
        <f t="shared" si="78"/>
        <v>Fluid (stream)</v>
      </c>
      <c r="K1246" s="1" t="str">
        <f t="shared" si="79"/>
        <v>Untreated Water</v>
      </c>
      <c r="O1246">
        <v>0.09</v>
      </c>
      <c r="P1246">
        <v>30</v>
      </c>
      <c r="Q1246">
        <v>8</v>
      </c>
    </row>
    <row r="1247" spans="1:17" hidden="1" x14ac:dyDescent="0.3">
      <c r="A1247" t="s">
        <v>4931</v>
      </c>
      <c r="B1247" t="s">
        <v>4932</v>
      </c>
      <c r="C1247" s="1" t="str">
        <f t="shared" si="76"/>
        <v>12:0008</v>
      </c>
      <c r="D1247" s="1" t="str">
        <f t="shared" si="77"/>
        <v>12:0030</v>
      </c>
      <c r="E1247" t="s">
        <v>4933</v>
      </c>
      <c r="F1247" t="s">
        <v>4934</v>
      </c>
      <c r="H1247">
        <v>57.196586099999998</v>
      </c>
      <c r="I1247">
        <v>-130.9143646</v>
      </c>
      <c r="J1247" s="1" t="str">
        <f t="shared" si="78"/>
        <v>Fluid (stream)</v>
      </c>
      <c r="K1247" s="1" t="str">
        <f t="shared" si="79"/>
        <v>Untreated Water</v>
      </c>
      <c r="O1247">
        <v>0.09</v>
      </c>
      <c r="P1247">
        <v>20</v>
      </c>
      <c r="Q1247">
        <v>7.8</v>
      </c>
    </row>
    <row r="1248" spans="1:17" hidden="1" x14ac:dyDescent="0.3">
      <c r="A1248" t="s">
        <v>4935</v>
      </c>
      <c r="B1248" t="s">
        <v>4936</v>
      </c>
      <c r="C1248" s="1" t="str">
        <f t="shared" si="76"/>
        <v>12:0008</v>
      </c>
      <c r="D1248" s="1" t="str">
        <f t="shared" si="77"/>
        <v>12:0030</v>
      </c>
      <c r="E1248" t="s">
        <v>4933</v>
      </c>
      <c r="F1248" t="s">
        <v>4937</v>
      </c>
      <c r="H1248">
        <v>57.196586099999998</v>
      </c>
      <c r="I1248">
        <v>-130.9143646</v>
      </c>
      <c r="J1248" s="1" t="str">
        <f t="shared" si="78"/>
        <v>Fluid (stream)</v>
      </c>
      <c r="K1248" s="1" t="str">
        <f t="shared" si="79"/>
        <v>Untreated Water</v>
      </c>
      <c r="O1248">
        <v>2.5000000000000001E-2</v>
      </c>
      <c r="P1248">
        <v>20</v>
      </c>
      <c r="Q1248">
        <v>7.8</v>
      </c>
    </row>
    <row r="1249" spans="1:17" hidden="1" x14ac:dyDescent="0.3">
      <c r="A1249" t="s">
        <v>4938</v>
      </c>
      <c r="B1249" t="s">
        <v>4939</v>
      </c>
      <c r="C1249" s="1" t="str">
        <f t="shared" si="76"/>
        <v>12:0008</v>
      </c>
      <c r="D1249" s="1" t="str">
        <f t="shared" si="77"/>
        <v>12:0030</v>
      </c>
      <c r="E1249" t="s">
        <v>4940</v>
      </c>
      <c r="F1249" t="s">
        <v>4941</v>
      </c>
      <c r="H1249">
        <v>57.187045699999999</v>
      </c>
      <c r="I1249">
        <v>-130.90596189999999</v>
      </c>
      <c r="J1249" s="1" t="str">
        <f t="shared" si="78"/>
        <v>Fluid (stream)</v>
      </c>
      <c r="K1249" s="1" t="str">
        <f t="shared" si="79"/>
        <v>Untreated Water</v>
      </c>
      <c r="O1249">
        <v>2.5000000000000001E-2</v>
      </c>
      <c r="P1249">
        <v>30</v>
      </c>
      <c r="Q1249">
        <v>7.9</v>
      </c>
    </row>
    <row r="1250" spans="1:17" hidden="1" x14ac:dyDescent="0.3">
      <c r="A1250" t="s">
        <v>4942</v>
      </c>
      <c r="B1250" t="s">
        <v>4943</v>
      </c>
      <c r="C1250" s="1" t="str">
        <f t="shared" si="76"/>
        <v>12:0008</v>
      </c>
      <c r="D1250" s="1" t="str">
        <f t="shared" si="77"/>
        <v>12:0030</v>
      </c>
      <c r="E1250" t="s">
        <v>4944</v>
      </c>
      <c r="F1250" t="s">
        <v>4945</v>
      </c>
      <c r="H1250">
        <v>57.216541499999998</v>
      </c>
      <c r="I1250">
        <v>-130.89900019999999</v>
      </c>
      <c r="J1250" s="1" t="str">
        <f t="shared" si="78"/>
        <v>Fluid (stream)</v>
      </c>
      <c r="K1250" s="1" t="str">
        <f t="shared" si="79"/>
        <v>Untreated Water</v>
      </c>
      <c r="O1250">
        <v>0.77</v>
      </c>
      <c r="P1250">
        <v>70</v>
      </c>
      <c r="Q1250">
        <v>8.1999999999999993</v>
      </c>
    </row>
    <row r="1251" spans="1:17" hidden="1" x14ac:dyDescent="0.3">
      <c r="A1251" t="s">
        <v>4946</v>
      </c>
      <c r="B1251" t="s">
        <v>4947</v>
      </c>
      <c r="C1251" s="1" t="str">
        <f t="shared" si="76"/>
        <v>12:0008</v>
      </c>
      <c r="D1251" s="1" t="str">
        <f t="shared" si="77"/>
        <v>12:0030</v>
      </c>
      <c r="E1251" t="s">
        <v>4948</v>
      </c>
      <c r="F1251" t="s">
        <v>4949</v>
      </c>
      <c r="H1251">
        <v>57.371414299999998</v>
      </c>
      <c r="I1251">
        <v>-131.85465640000001</v>
      </c>
      <c r="J1251" s="1" t="str">
        <f t="shared" si="78"/>
        <v>Fluid (stream)</v>
      </c>
      <c r="K1251" s="1" t="str">
        <f t="shared" si="79"/>
        <v>Untreated Water</v>
      </c>
      <c r="O1251">
        <v>2.5000000000000001E-2</v>
      </c>
      <c r="P1251">
        <v>30</v>
      </c>
      <c r="Q1251">
        <v>7.1</v>
      </c>
    </row>
    <row r="1252" spans="1:17" hidden="1" x14ac:dyDescent="0.3">
      <c r="A1252" t="s">
        <v>4950</v>
      </c>
      <c r="B1252" t="s">
        <v>4951</v>
      </c>
      <c r="C1252" s="1" t="str">
        <f t="shared" si="76"/>
        <v>12:0008</v>
      </c>
      <c r="D1252" s="1" t="str">
        <f t="shared" si="77"/>
        <v>12:0030</v>
      </c>
      <c r="E1252" t="s">
        <v>4952</v>
      </c>
      <c r="F1252" t="s">
        <v>4953</v>
      </c>
      <c r="H1252">
        <v>57.374823900000003</v>
      </c>
      <c r="I1252">
        <v>-131.88841360000001</v>
      </c>
      <c r="J1252" s="1" t="str">
        <f t="shared" si="78"/>
        <v>Fluid (stream)</v>
      </c>
      <c r="K1252" s="1" t="str">
        <f t="shared" si="79"/>
        <v>Untreated Water</v>
      </c>
      <c r="O1252">
        <v>0.08</v>
      </c>
      <c r="P1252">
        <v>30</v>
      </c>
      <c r="Q1252">
        <v>6.6</v>
      </c>
    </row>
    <row r="1253" spans="1:17" hidden="1" x14ac:dyDescent="0.3">
      <c r="A1253" t="s">
        <v>4954</v>
      </c>
      <c r="B1253" t="s">
        <v>4955</v>
      </c>
      <c r="C1253" s="1" t="str">
        <f t="shared" si="76"/>
        <v>12:0008</v>
      </c>
      <c r="D1253" s="1" t="str">
        <f t="shared" si="77"/>
        <v>12:0030</v>
      </c>
      <c r="E1253" t="s">
        <v>4956</v>
      </c>
      <c r="F1253" t="s">
        <v>4957</v>
      </c>
      <c r="H1253">
        <v>57.370280899999997</v>
      </c>
      <c r="I1253">
        <v>-131.89486099999999</v>
      </c>
      <c r="J1253" s="1" t="str">
        <f t="shared" si="78"/>
        <v>Fluid (stream)</v>
      </c>
      <c r="K1253" s="1" t="str">
        <f t="shared" si="79"/>
        <v>Untreated Water</v>
      </c>
      <c r="O1253">
        <v>2.5000000000000001E-2</v>
      </c>
      <c r="P1253">
        <v>20</v>
      </c>
      <c r="Q1253">
        <v>6.6</v>
      </c>
    </row>
    <row r="1254" spans="1:17" hidden="1" x14ac:dyDescent="0.3">
      <c r="A1254" t="s">
        <v>4958</v>
      </c>
      <c r="B1254" t="s">
        <v>4959</v>
      </c>
      <c r="C1254" s="1" t="str">
        <f t="shared" si="76"/>
        <v>12:0008</v>
      </c>
      <c r="D1254" s="1" t="str">
        <f t="shared" si="77"/>
        <v>12:0030</v>
      </c>
      <c r="E1254" t="s">
        <v>4960</v>
      </c>
      <c r="F1254" t="s">
        <v>4961</v>
      </c>
      <c r="H1254">
        <v>57.373790999999997</v>
      </c>
      <c r="I1254">
        <v>-131.9090798</v>
      </c>
      <c r="J1254" s="1" t="str">
        <f t="shared" si="78"/>
        <v>Fluid (stream)</v>
      </c>
      <c r="K1254" s="1" t="str">
        <f t="shared" si="79"/>
        <v>Untreated Water</v>
      </c>
      <c r="O1254">
        <v>0.45</v>
      </c>
      <c r="P1254">
        <v>70</v>
      </c>
      <c r="Q1254">
        <v>6.9</v>
      </c>
    </row>
    <row r="1255" spans="1:17" hidden="1" x14ac:dyDescent="0.3">
      <c r="A1255" t="s">
        <v>4962</v>
      </c>
      <c r="B1255" t="s">
        <v>4963</v>
      </c>
      <c r="C1255" s="1" t="str">
        <f t="shared" si="76"/>
        <v>12:0008</v>
      </c>
      <c r="D1255" s="1" t="str">
        <f t="shared" si="77"/>
        <v>12:0030</v>
      </c>
      <c r="E1255" t="s">
        <v>4964</v>
      </c>
      <c r="F1255" t="s">
        <v>4965</v>
      </c>
      <c r="H1255">
        <v>57.3908323</v>
      </c>
      <c r="I1255">
        <v>-131.9265077</v>
      </c>
      <c r="J1255" s="1" t="str">
        <f t="shared" si="78"/>
        <v>Fluid (stream)</v>
      </c>
      <c r="K1255" s="1" t="str">
        <f t="shared" si="79"/>
        <v>Untreated Water</v>
      </c>
      <c r="O1255">
        <v>0.33</v>
      </c>
      <c r="P1255">
        <v>90</v>
      </c>
      <c r="Q1255">
        <v>6.5</v>
      </c>
    </row>
    <row r="1256" spans="1:17" hidden="1" x14ac:dyDescent="0.3">
      <c r="A1256" t="s">
        <v>4966</v>
      </c>
      <c r="B1256" t="s">
        <v>4967</v>
      </c>
      <c r="C1256" s="1" t="str">
        <f t="shared" si="76"/>
        <v>12:0008</v>
      </c>
      <c r="D1256" s="1" t="str">
        <f t="shared" si="77"/>
        <v>12:0030</v>
      </c>
      <c r="E1256" t="s">
        <v>4968</v>
      </c>
      <c r="F1256" t="s">
        <v>4969</v>
      </c>
      <c r="H1256">
        <v>57.403436200000002</v>
      </c>
      <c r="I1256">
        <v>-131.959048</v>
      </c>
      <c r="J1256" s="1" t="str">
        <f t="shared" si="78"/>
        <v>Fluid (stream)</v>
      </c>
      <c r="K1256" s="1" t="str">
        <f t="shared" si="79"/>
        <v>Untreated Water</v>
      </c>
      <c r="O1256">
        <v>0.38</v>
      </c>
      <c r="P1256">
        <v>100</v>
      </c>
      <c r="Q1256">
        <v>6.4</v>
      </c>
    </row>
    <row r="1257" spans="1:17" hidden="1" x14ac:dyDescent="0.3">
      <c r="A1257" t="s">
        <v>4970</v>
      </c>
      <c r="B1257" t="s">
        <v>4971</v>
      </c>
      <c r="C1257" s="1" t="str">
        <f t="shared" si="76"/>
        <v>12:0008</v>
      </c>
      <c r="D1257" s="1" t="str">
        <f t="shared" si="77"/>
        <v>12:0030</v>
      </c>
      <c r="E1257" t="s">
        <v>4972</v>
      </c>
      <c r="F1257" t="s">
        <v>4973</v>
      </c>
      <c r="H1257">
        <v>57.401633799999999</v>
      </c>
      <c r="I1257">
        <v>-131.96498</v>
      </c>
      <c r="J1257" s="1" t="str">
        <f t="shared" si="78"/>
        <v>Fluid (stream)</v>
      </c>
      <c r="K1257" s="1" t="str">
        <f t="shared" si="79"/>
        <v>Untreated Water</v>
      </c>
      <c r="O1257">
        <v>0.23</v>
      </c>
      <c r="P1257">
        <v>50</v>
      </c>
      <c r="Q1257">
        <v>6.8</v>
      </c>
    </row>
    <row r="1258" spans="1:17" hidden="1" x14ac:dyDescent="0.3">
      <c r="A1258" t="s">
        <v>4974</v>
      </c>
      <c r="B1258" t="s">
        <v>4975</v>
      </c>
      <c r="C1258" s="1" t="str">
        <f t="shared" si="76"/>
        <v>12:0008</v>
      </c>
      <c r="D1258" s="1" t="str">
        <f t="shared" si="77"/>
        <v>12:0030</v>
      </c>
      <c r="E1258" t="s">
        <v>4976</v>
      </c>
      <c r="F1258" t="s">
        <v>4977</v>
      </c>
      <c r="H1258">
        <v>57.331712799999998</v>
      </c>
      <c r="I1258">
        <v>-131.96928729999999</v>
      </c>
      <c r="J1258" s="1" t="str">
        <f t="shared" si="78"/>
        <v>Fluid (stream)</v>
      </c>
      <c r="K1258" s="1" t="str">
        <f t="shared" si="79"/>
        <v>Untreated Water</v>
      </c>
      <c r="O1258">
        <v>0.06</v>
      </c>
      <c r="P1258">
        <v>40</v>
      </c>
      <c r="Q1258">
        <v>7.3</v>
      </c>
    </row>
    <row r="1259" spans="1:17" hidden="1" x14ac:dyDescent="0.3">
      <c r="A1259" t="s">
        <v>4978</v>
      </c>
      <c r="B1259" t="s">
        <v>4979</v>
      </c>
      <c r="C1259" s="1" t="str">
        <f t="shared" si="76"/>
        <v>12:0008</v>
      </c>
      <c r="D1259" s="1" t="str">
        <f t="shared" si="77"/>
        <v>12:0030</v>
      </c>
      <c r="E1259" t="s">
        <v>4980</v>
      </c>
      <c r="F1259" t="s">
        <v>4981</v>
      </c>
      <c r="H1259">
        <v>57.325533499999999</v>
      </c>
      <c r="I1259">
        <v>-131.9431352</v>
      </c>
      <c r="J1259" s="1" t="str">
        <f t="shared" si="78"/>
        <v>Fluid (stream)</v>
      </c>
      <c r="K1259" s="1" t="str">
        <f t="shared" si="79"/>
        <v>Untreated Water</v>
      </c>
      <c r="O1259">
        <v>2.5000000000000001E-2</v>
      </c>
      <c r="P1259">
        <v>30</v>
      </c>
      <c r="Q1259">
        <v>6.6</v>
      </c>
    </row>
    <row r="1260" spans="1:17" hidden="1" x14ac:dyDescent="0.3">
      <c r="A1260" t="s">
        <v>4982</v>
      </c>
      <c r="B1260" t="s">
        <v>4983</v>
      </c>
      <c r="C1260" s="1" t="str">
        <f t="shared" si="76"/>
        <v>12:0008</v>
      </c>
      <c r="D1260" s="1" t="str">
        <f t="shared" si="77"/>
        <v>12:0030</v>
      </c>
      <c r="E1260" t="s">
        <v>4984</v>
      </c>
      <c r="F1260" t="s">
        <v>4985</v>
      </c>
      <c r="H1260">
        <v>57.328953499999997</v>
      </c>
      <c r="I1260">
        <v>-131.9317934</v>
      </c>
      <c r="J1260" s="1" t="str">
        <f t="shared" si="78"/>
        <v>Fluid (stream)</v>
      </c>
      <c r="K1260" s="1" t="str">
        <f t="shared" si="79"/>
        <v>Untreated Water</v>
      </c>
      <c r="O1260">
        <v>0.06</v>
      </c>
      <c r="P1260">
        <v>40</v>
      </c>
      <c r="Q1260">
        <v>6.7</v>
      </c>
    </row>
    <row r="1261" spans="1:17" hidden="1" x14ac:dyDescent="0.3">
      <c r="A1261" t="s">
        <v>4986</v>
      </c>
      <c r="B1261" t="s">
        <v>4987</v>
      </c>
      <c r="C1261" s="1" t="str">
        <f t="shared" si="76"/>
        <v>12:0008</v>
      </c>
      <c r="D1261" s="1" t="str">
        <f t="shared" si="77"/>
        <v>12:0030</v>
      </c>
      <c r="E1261" t="s">
        <v>4988</v>
      </c>
      <c r="F1261" t="s">
        <v>4989</v>
      </c>
      <c r="H1261">
        <v>57.3235283</v>
      </c>
      <c r="I1261">
        <v>-131.91581059999999</v>
      </c>
      <c r="J1261" s="1" t="str">
        <f t="shared" si="78"/>
        <v>Fluid (stream)</v>
      </c>
      <c r="K1261" s="1" t="str">
        <f t="shared" si="79"/>
        <v>Untreated Water</v>
      </c>
      <c r="O1261">
        <v>2.5000000000000001E-2</v>
      </c>
      <c r="P1261">
        <v>30</v>
      </c>
      <c r="Q1261">
        <v>6.6</v>
      </c>
    </row>
    <row r="1262" spans="1:17" hidden="1" x14ac:dyDescent="0.3">
      <c r="A1262" t="s">
        <v>4990</v>
      </c>
      <c r="B1262" t="s">
        <v>4991</v>
      </c>
      <c r="C1262" s="1" t="str">
        <f t="shared" si="76"/>
        <v>12:0008</v>
      </c>
      <c r="D1262" s="1" t="str">
        <f t="shared" si="77"/>
        <v>12:0030</v>
      </c>
      <c r="E1262" t="s">
        <v>4992</v>
      </c>
      <c r="F1262" t="s">
        <v>4993</v>
      </c>
      <c r="H1262">
        <v>57.304564399999997</v>
      </c>
      <c r="I1262">
        <v>-131.90919579999999</v>
      </c>
      <c r="J1262" s="1" t="str">
        <f t="shared" si="78"/>
        <v>Fluid (stream)</v>
      </c>
      <c r="K1262" s="1" t="str">
        <f t="shared" si="79"/>
        <v>Untreated Water</v>
      </c>
      <c r="O1262">
        <v>0.18</v>
      </c>
      <c r="P1262">
        <v>50</v>
      </c>
      <c r="Q1262">
        <v>6.4</v>
      </c>
    </row>
    <row r="1263" spans="1:17" hidden="1" x14ac:dyDescent="0.3">
      <c r="A1263" t="s">
        <v>4994</v>
      </c>
      <c r="B1263" t="s">
        <v>4995</v>
      </c>
      <c r="C1263" s="1" t="str">
        <f t="shared" si="76"/>
        <v>12:0008</v>
      </c>
      <c r="D1263" s="1" t="str">
        <f t="shared" si="77"/>
        <v>12:0030</v>
      </c>
      <c r="E1263" t="s">
        <v>4996</v>
      </c>
      <c r="F1263" t="s">
        <v>4997</v>
      </c>
      <c r="H1263">
        <v>57.335894600000003</v>
      </c>
      <c r="I1263">
        <v>-131.85667290000001</v>
      </c>
      <c r="J1263" s="1" t="str">
        <f t="shared" si="78"/>
        <v>Fluid (stream)</v>
      </c>
      <c r="K1263" s="1" t="str">
        <f t="shared" si="79"/>
        <v>Untreated Water</v>
      </c>
      <c r="O1263">
        <v>0.11</v>
      </c>
      <c r="P1263">
        <v>30</v>
      </c>
      <c r="Q1263">
        <v>5.7</v>
      </c>
    </row>
    <row r="1264" spans="1:17" hidden="1" x14ac:dyDescent="0.3">
      <c r="A1264" t="s">
        <v>4998</v>
      </c>
      <c r="B1264" t="s">
        <v>4999</v>
      </c>
      <c r="C1264" s="1" t="str">
        <f t="shared" si="76"/>
        <v>12:0008</v>
      </c>
      <c r="D1264" s="1" t="str">
        <f t="shared" si="77"/>
        <v>12:0030</v>
      </c>
      <c r="E1264" t="s">
        <v>5000</v>
      </c>
      <c r="F1264" t="s">
        <v>5001</v>
      </c>
      <c r="H1264">
        <v>57.996143699999998</v>
      </c>
      <c r="I1264">
        <v>-131.8351098</v>
      </c>
      <c r="J1264" s="1" t="str">
        <f t="shared" si="78"/>
        <v>Fluid (stream)</v>
      </c>
      <c r="K1264" s="1" t="str">
        <f t="shared" si="79"/>
        <v>Untreated Water</v>
      </c>
      <c r="O1264">
        <v>2.5000000000000001E-2</v>
      </c>
      <c r="P1264">
        <v>40</v>
      </c>
      <c r="Q1264">
        <v>7.8</v>
      </c>
    </row>
    <row r="1265" spans="1:17" hidden="1" x14ac:dyDescent="0.3">
      <c r="A1265" t="s">
        <v>5002</v>
      </c>
      <c r="B1265" t="s">
        <v>5003</v>
      </c>
      <c r="C1265" s="1" t="str">
        <f t="shared" si="76"/>
        <v>12:0008</v>
      </c>
      <c r="D1265" s="1" t="str">
        <f t="shared" si="77"/>
        <v>12:0030</v>
      </c>
      <c r="E1265" t="s">
        <v>5004</v>
      </c>
      <c r="F1265" t="s">
        <v>5005</v>
      </c>
      <c r="H1265">
        <v>57.965808899999999</v>
      </c>
      <c r="I1265">
        <v>-131.751631</v>
      </c>
      <c r="J1265" s="1" t="str">
        <f t="shared" si="78"/>
        <v>Fluid (stream)</v>
      </c>
      <c r="K1265" s="1" t="str">
        <f t="shared" si="79"/>
        <v>Untreated Water</v>
      </c>
      <c r="O1265">
        <v>0.13</v>
      </c>
      <c r="P1265">
        <v>40</v>
      </c>
      <c r="Q1265">
        <v>7.6</v>
      </c>
    </row>
    <row r="1266" spans="1:17" hidden="1" x14ac:dyDescent="0.3">
      <c r="A1266" t="s">
        <v>5006</v>
      </c>
      <c r="B1266" t="s">
        <v>5007</v>
      </c>
      <c r="C1266" s="1" t="str">
        <f t="shared" si="76"/>
        <v>12:0008</v>
      </c>
      <c r="D1266" s="1" t="str">
        <f t="shared" si="77"/>
        <v>12:0030</v>
      </c>
      <c r="E1266" t="s">
        <v>5008</v>
      </c>
      <c r="F1266" t="s">
        <v>5009</v>
      </c>
      <c r="H1266">
        <v>57.9660911</v>
      </c>
      <c r="I1266">
        <v>-131.7209464</v>
      </c>
      <c r="J1266" s="1" t="str">
        <f t="shared" si="78"/>
        <v>Fluid (stream)</v>
      </c>
      <c r="K1266" s="1" t="str">
        <f t="shared" si="79"/>
        <v>Untreated Water</v>
      </c>
      <c r="O1266">
        <v>2.5000000000000001E-2</v>
      </c>
      <c r="P1266">
        <v>20</v>
      </c>
      <c r="Q1266">
        <v>7.4</v>
      </c>
    </row>
    <row r="1267" spans="1:17" hidden="1" x14ac:dyDescent="0.3">
      <c r="A1267" t="s">
        <v>5010</v>
      </c>
      <c r="B1267" t="s">
        <v>5011</v>
      </c>
      <c r="C1267" s="1" t="str">
        <f t="shared" si="76"/>
        <v>12:0008</v>
      </c>
      <c r="D1267" s="1" t="str">
        <f t="shared" si="77"/>
        <v>12:0030</v>
      </c>
      <c r="E1267" t="s">
        <v>5008</v>
      </c>
      <c r="F1267" t="s">
        <v>5012</v>
      </c>
      <c r="H1267">
        <v>57.9660911</v>
      </c>
      <c r="I1267">
        <v>-131.7209464</v>
      </c>
      <c r="J1267" s="1" t="str">
        <f t="shared" si="78"/>
        <v>Fluid (stream)</v>
      </c>
      <c r="K1267" s="1" t="str">
        <f t="shared" si="79"/>
        <v>Untreated Water</v>
      </c>
      <c r="O1267">
        <v>2.5000000000000001E-2</v>
      </c>
      <c r="P1267">
        <v>20</v>
      </c>
      <c r="Q1267">
        <v>7.5</v>
      </c>
    </row>
    <row r="1268" spans="1:17" hidden="1" x14ac:dyDescent="0.3">
      <c r="A1268" t="s">
        <v>5013</v>
      </c>
      <c r="B1268" t="s">
        <v>5014</v>
      </c>
      <c r="C1268" s="1" t="str">
        <f t="shared" si="76"/>
        <v>12:0008</v>
      </c>
      <c r="D1268" s="1" t="str">
        <f t="shared" si="77"/>
        <v>12:0030</v>
      </c>
      <c r="E1268" t="s">
        <v>5015</v>
      </c>
      <c r="F1268" t="s">
        <v>5016</v>
      </c>
      <c r="H1268">
        <v>57.970320800000003</v>
      </c>
      <c r="I1268">
        <v>-131.70631689999999</v>
      </c>
      <c r="J1268" s="1" t="str">
        <f t="shared" si="78"/>
        <v>Fluid (stream)</v>
      </c>
      <c r="K1268" s="1" t="str">
        <f t="shared" si="79"/>
        <v>Untreated Water</v>
      </c>
      <c r="O1268">
        <v>0.19</v>
      </c>
      <c r="P1268">
        <v>30</v>
      </c>
      <c r="Q1268">
        <v>7.8</v>
      </c>
    </row>
    <row r="1269" spans="1:17" hidden="1" x14ac:dyDescent="0.3">
      <c r="A1269" t="s">
        <v>5017</v>
      </c>
      <c r="B1269" t="s">
        <v>5018</v>
      </c>
      <c r="C1269" s="1" t="str">
        <f t="shared" si="76"/>
        <v>12:0008</v>
      </c>
      <c r="D1269" s="1" t="str">
        <f t="shared" si="77"/>
        <v>12:0030</v>
      </c>
      <c r="E1269" t="s">
        <v>5019</v>
      </c>
      <c r="F1269" t="s">
        <v>5020</v>
      </c>
      <c r="H1269">
        <v>57.9725301</v>
      </c>
      <c r="I1269">
        <v>-131.72112820000001</v>
      </c>
      <c r="J1269" s="1" t="str">
        <f t="shared" si="78"/>
        <v>Fluid (stream)</v>
      </c>
      <c r="K1269" s="1" t="str">
        <f t="shared" si="79"/>
        <v>Untreated Water</v>
      </c>
      <c r="O1269">
        <v>2.5000000000000001E-2</v>
      </c>
      <c r="P1269">
        <v>20</v>
      </c>
      <c r="Q1269">
        <v>7.6</v>
      </c>
    </row>
    <row r="1270" spans="1:17" hidden="1" x14ac:dyDescent="0.3">
      <c r="A1270" t="s">
        <v>5021</v>
      </c>
      <c r="B1270" t="s">
        <v>5022</v>
      </c>
      <c r="C1270" s="1" t="str">
        <f t="shared" si="76"/>
        <v>12:0008</v>
      </c>
      <c r="D1270" s="1" t="str">
        <f t="shared" si="77"/>
        <v>12:0030</v>
      </c>
      <c r="E1270" t="s">
        <v>5023</v>
      </c>
      <c r="F1270" t="s">
        <v>5024</v>
      </c>
      <c r="H1270">
        <v>57.997970100000003</v>
      </c>
      <c r="I1270">
        <v>-131.72655370000001</v>
      </c>
      <c r="J1270" s="1" t="str">
        <f t="shared" si="78"/>
        <v>Fluid (stream)</v>
      </c>
      <c r="K1270" s="1" t="str">
        <f t="shared" si="79"/>
        <v>Untreated Water</v>
      </c>
      <c r="O1270">
        <v>2.5000000000000001E-2</v>
      </c>
      <c r="P1270">
        <v>20</v>
      </c>
      <c r="Q1270">
        <v>7.6</v>
      </c>
    </row>
    <row r="1271" spans="1:17" hidden="1" x14ac:dyDescent="0.3">
      <c r="A1271" t="s">
        <v>5025</v>
      </c>
      <c r="B1271" t="s">
        <v>5026</v>
      </c>
      <c r="C1271" s="1" t="str">
        <f t="shared" si="76"/>
        <v>12:0008</v>
      </c>
      <c r="D1271" s="1" t="str">
        <f t="shared" si="77"/>
        <v>12:0030</v>
      </c>
      <c r="E1271" t="s">
        <v>5027</v>
      </c>
      <c r="F1271" t="s">
        <v>5028</v>
      </c>
      <c r="H1271">
        <v>57.991288099999998</v>
      </c>
      <c r="I1271">
        <v>-131.65363099999999</v>
      </c>
      <c r="J1271" s="1" t="str">
        <f t="shared" si="78"/>
        <v>Fluid (stream)</v>
      </c>
      <c r="K1271" s="1" t="str">
        <f t="shared" si="79"/>
        <v>Untreated Water</v>
      </c>
      <c r="O1271">
        <v>0.06</v>
      </c>
      <c r="P1271">
        <v>30</v>
      </c>
      <c r="Q1271">
        <v>7.7</v>
      </c>
    </row>
    <row r="1272" spans="1:17" hidden="1" x14ac:dyDescent="0.3">
      <c r="A1272" t="s">
        <v>5029</v>
      </c>
      <c r="B1272" t="s">
        <v>5030</v>
      </c>
      <c r="C1272" s="1" t="str">
        <f t="shared" si="76"/>
        <v>12:0008</v>
      </c>
      <c r="D1272" s="1" t="str">
        <f t="shared" si="77"/>
        <v>12:0030</v>
      </c>
      <c r="E1272" t="s">
        <v>5031</v>
      </c>
      <c r="F1272" t="s">
        <v>5032</v>
      </c>
      <c r="H1272">
        <v>57.890557299999998</v>
      </c>
      <c r="I1272">
        <v>-131.85488190000001</v>
      </c>
      <c r="J1272" s="1" t="str">
        <f t="shared" si="78"/>
        <v>Fluid (stream)</v>
      </c>
      <c r="K1272" s="1" t="str">
        <f t="shared" si="79"/>
        <v>Untreated Water</v>
      </c>
      <c r="O1272">
        <v>0.06</v>
      </c>
      <c r="P1272">
        <v>30</v>
      </c>
      <c r="Q1272">
        <v>7.7</v>
      </c>
    </row>
    <row r="1273" spans="1:17" hidden="1" x14ac:dyDescent="0.3">
      <c r="A1273" t="s">
        <v>5033</v>
      </c>
      <c r="B1273" t="s">
        <v>5034</v>
      </c>
      <c r="C1273" s="1" t="str">
        <f t="shared" si="76"/>
        <v>12:0008</v>
      </c>
      <c r="D1273" s="1" t="str">
        <f t="shared" si="77"/>
        <v>12:0030</v>
      </c>
      <c r="E1273" t="s">
        <v>5035</v>
      </c>
      <c r="F1273" t="s">
        <v>5036</v>
      </c>
      <c r="H1273">
        <v>57.2086428</v>
      </c>
      <c r="I1273">
        <v>-131.6157551</v>
      </c>
      <c r="J1273" s="1" t="str">
        <f t="shared" si="78"/>
        <v>Fluid (stream)</v>
      </c>
      <c r="K1273" s="1" t="str">
        <f t="shared" si="79"/>
        <v>Untreated Water</v>
      </c>
      <c r="O1273">
        <v>2.5000000000000001E-2</v>
      </c>
      <c r="P1273">
        <v>40</v>
      </c>
      <c r="Q1273">
        <v>7.9</v>
      </c>
    </row>
    <row r="1274" spans="1:17" hidden="1" x14ac:dyDescent="0.3">
      <c r="A1274" t="s">
        <v>5037</v>
      </c>
      <c r="B1274" t="s">
        <v>5038</v>
      </c>
      <c r="C1274" s="1" t="str">
        <f t="shared" si="76"/>
        <v>12:0008</v>
      </c>
      <c r="D1274" s="1" t="str">
        <f t="shared" si="77"/>
        <v>12:0030</v>
      </c>
      <c r="E1274" t="s">
        <v>5039</v>
      </c>
      <c r="F1274" t="s">
        <v>5040</v>
      </c>
      <c r="H1274">
        <v>57.880284099999997</v>
      </c>
      <c r="I1274">
        <v>-131.79468879999999</v>
      </c>
      <c r="J1274" s="1" t="str">
        <f t="shared" si="78"/>
        <v>Fluid (stream)</v>
      </c>
      <c r="K1274" s="1" t="str">
        <f t="shared" si="79"/>
        <v>Untreated Water</v>
      </c>
      <c r="O1274">
        <v>2.5000000000000001E-2</v>
      </c>
      <c r="P1274">
        <v>30</v>
      </c>
      <c r="Q1274">
        <v>7.7</v>
      </c>
    </row>
    <row r="1275" spans="1:17" hidden="1" x14ac:dyDescent="0.3">
      <c r="A1275" t="s">
        <v>5041</v>
      </c>
      <c r="B1275" t="s">
        <v>5042</v>
      </c>
      <c r="C1275" s="1" t="str">
        <f t="shared" si="76"/>
        <v>12:0008</v>
      </c>
      <c r="D1275" s="1" t="str">
        <f t="shared" si="77"/>
        <v>12:0030</v>
      </c>
      <c r="E1275" t="s">
        <v>5043</v>
      </c>
      <c r="F1275" t="s">
        <v>5044</v>
      </c>
      <c r="H1275">
        <v>57.898222099999998</v>
      </c>
      <c r="I1275">
        <v>-131.79337340000001</v>
      </c>
      <c r="J1275" s="1" t="str">
        <f t="shared" si="78"/>
        <v>Fluid (stream)</v>
      </c>
      <c r="K1275" s="1" t="str">
        <f t="shared" si="79"/>
        <v>Untreated Water</v>
      </c>
      <c r="O1275">
        <v>0.06</v>
      </c>
      <c r="P1275">
        <v>30</v>
      </c>
      <c r="Q1275">
        <v>7.8</v>
      </c>
    </row>
    <row r="1276" spans="1:17" hidden="1" x14ac:dyDescent="0.3">
      <c r="A1276" t="s">
        <v>5045</v>
      </c>
      <c r="B1276" t="s">
        <v>5046</v>
      </c>
      <c r="C1276" s="1" t="str">
        <f t="shared" ref="C1276:C1339" si="80">HYPERLINK("http://geochem.nrcan.gc.ca/cdogs/content/bdl/bdl120008_e.htm", "12:0008")</f>
        <v>12:0008</v>
      </c>
      <c r="D1276" s="1" t="str">
        <f t="shared" ref="D1276:D1339" si="81">HYPERLINK("http://geochem.nrcan.gc.ca/cdogs/content/svy/svy120030_e.htm", "12:0030")</f>
        <v>12:0030</v>
      </c>
      <c r="E1276" t="s">
        <v>5047</v>
      </c>
      <c r="F1276" t="s">
        <v>5048</v>
      </c>
      <c r="H1276">
        <v>57.906233</v>
      </c>
      <c r="I1276">
        <v>-131.76522499999999</v>
      </c>
      <c r="J1276" s="1" t="str">
        <f t="shared" si="78"/>
        <v>Fluid (stream)</v>
      </c>
      <c r="K1276" s="1" t="str">
        <f t="shared" si="79"/>
        <v>Untreated Water</v>
      </c>
      <c r="O1276">
        <v>2.5000000000000001E-2</v>
      </c>
      <c r="P1276">
        <v>30</v>
      </c>
      <c r="Q1276">
        <v>7.9</v>
      </c>
    </row>
    <row r="1277" spans="1:17" hidden="1" x14ac:dyDescent="0.3">
      <c r="A1277" t="s">
        <v>5049</v>
      </c>
      <c r="B1277" t="s">
        <v>5050</v>
      </c>
      <c r="C1277" s="1" t="str">
        <f t="shared" si="80"/>
        <v>12:0008</v>
      </c>
      <c r="D1277" s="1" t="str">
        <f t="shared" si="81"/>
        <v>12:0030</v>
      </c>
      <c r="E1277" t="s">
        <v>5051</v>
      </c>
      <c r="F1277" t="s">
        <v>5052</v>
      </c>
      <c r="H1277">
        <v>57.893460500000003</v>
      </c>
      <c r="I1277">
        <v>-131.7383954</v>
      </c>
      <c r="J1277" s="1" t="str">
        <f t="shared" si="78"/>
        <v>Fluid (stream)</v>
      </c>
      <c r="K1277" s="1" t="str">
        <f t="shared" si="79"/>
        <v>Untreated Water</v>
      </c>
      <c r="O1277">
        <v>2.5000000000000001E-2</v>
      </c>
      <c r="P1277">
        <v>30</v>
      </c>
      <c r="Q1277">
        <v>7.7</v>
      </c>
    </row>
    <row r="1278" spans="1:17" hidden="1" x14ac:dyDescent="0.3">
      <c r="A1278" t="s">
        <v>5053</v>
      </c>
      <c r="B1278" t="s">
        <v>5054</v>
      </c>
      <c r="C1278" s="1" t="str">
        <f t="shared" si="80"/>
        <v>12:0008</v>
      </c>
      <c r="D1278" s="1" t="str">
        <f t="shared" si="81"/>
        <v>12:0030</v>
      </c>
      <c r="E1278" t="s">
        <v>5055</v>
      </c>
      <c r="F1278" t="s">
        <v>5056</v>
      </c>
      <c r="H1278">
        <v>57.894322299999999</v>
      </c>
      <c r="I1278">
        <v>-131.71496970000001</v>
      </c>
      <c r="J1278" s="1" t="str">
        <f t="shared" si="78"/>
        <v>Fluid (stream)</v>
      </c>
      <c r="K1278" s="1" t="str">
        <f t="shared" si="79"/>
        <v>Untreated Water</v>
      </c>
      <c r="O1278">
        <v>2.5000000000000001E-2</v>
      </c>
      <c r="P1278">
        <v>20</v>
      </c>
      <c r="Q1278">
        <v>7.7</v>
      </c>
    </row>
    <row r="1279" spans="1:17" hidden="1" x14ac:dyDescent="0.3">
      <c r="A1279" t="s">
        <v>5057</v>
      </c>
      <c r="B1279" t="s">
        <v>5058</v>
      </c>
      <c r="C1279" s="1" t="str">
        <f t="shared" si="80"/>
        <v>12:0008</v>
      </c>
      <c r="D1279" s="1" t="str">
        <f t="shared" si="81"/>
        <v>12:0030</v>
      </c>
      <c r="E1279" t="s">
        <v>5059</v>
      </c>
      <c r="F1279" t="s">
        <v>5060</v>
      </c>
      <c r="H1279">
        <v>57.919033900000002</v>
      </c>
      <c r="I1279">
        <v>-131.70566360000001</v>
      </c>
      <c r="J1279" s="1" t="str">
        <f t="shared" si="78"/>
        <v>Fluid (stream)</v>
      </c>
      <c r="K1279" s="1" t="str">
        <f t="shared" si="79"/>
        <v>Untreated Water</v>
      </c>
      <c r="O1279">
        <v>2.5000000000000001E-2</v>
      </c>
      <c r="P1279">
        <v>20</v>
      </c>
      <c r="Q1279">
        <v>7.6</v>
      </c>
    </row>
    <row r="1280" spans="1:17" hidden="1" x14ac:dyDescent="0.3">
      <c r="A1280" t="s">
        <v>5061</v>
      </c>
      <c r="B1280" t="s">
        <v>5062</v>
      </c>
      <c r="C1280" s="1" t="str">
        <f t="shared" si="80"/>
        <v>12:0008</v>
      </c>
      <c r="D1280" s="1" t="str">
        <f t="shared" si="81"/>
        <v>12:0030</v>
      </c>
      <c r="E1280" t="s">
        <v>5063</v>
      </c>
      <c r="F1280" t="s">
        <v>5064</v>
      </c>
      <c r="H1280">
        <v>57.911057</v>
      </c>
      <c r="I1280">
        <v>-131.71355869999999</v>
      </c>
      <c r="J1280" s="1" t="str">
        <f t="shared" si="78"/>
        <v>Fluid (stream)</v>
      </c>
      <c r="K1280" s="1" t="str">
        <f t="shared" si="79"/>
        <v>Untreated Water</v>
      </c>
      <c r="O1280">
        <v>2.5000000000000001E-2</v>
      </c>
      <c r="P1280">
        <v>30</v>
      </c>
      <c r="Q1280">
        <v>8</v>
      </c>
    </row>
    <row r="1281" spans="1:17" hidden="1" x14ac:dyDescent="0.3">
      <c r="A1281" t="s">
        <v>5065</v>
      </c>
      <c r="B1281" t="s">
        <v>5066</v>
      </c>
      <c r="C1281" s="1" t="str">
        <f t="shared" si="80"/>
        <v>12:0008</v>
      </c>
      <c r="D1281" s="1" t="str">
        <f t="shared" si="81"/>
        <v>12:0030</v>
      </c>
      <c r="E1281" t="s">
        <v>5067</v>
      </c>
      <c r="F1281" t="s">
        <v>5068</v>
      </c>
      <c r="H1281">
        <v>57.902014800000003</v>
      </c>
      <c r="I1281">
        <v>-131.43321019999999</v>
      </c>
      <c r="J1281" s="1" t="str">
        <f t="shared" si="78"/>
        <v>Fluid (stream)</v>
      </c>
      <c r="K1281" s="1" t="str">
        <f t="shared" si="79"/>
        <v>Untreated Water</v>
      </c>
      <c r="O1281">
        <v>2.5000000000000001E-2</v>
      </c>
      <c r="P1281">
        <v>20</v>
      </c>
      <c r="Q1281">
        <v>7.4</v>
      </c>
    </row>
    <row r="1282" spans="1:17" hidden="1" x14ac:dyDescent="0.3">
      <c r="A1282" t="s">
        <v>5069</v>
      </c>
      <c r="B1282" t="s">
        <v>5070</v>
      </c>
      <c r="C1282" s="1" t="str">
        <f t="shared" si="80"/>
        <v>12:0008</v>
      </c>
      <c r="D1282" s="1" t="str">
        <f t="shared" si="81"/>
        <v>12:0030</v>
      </c>
      <c r="E1282" t="s">
        <v>5071</v>
      </c>
      <c r="F1282" t="s">
        <v>5072</v>
      </c>
      <c r="H1282">
        <v>57.8898595</v>
      </c>
      <c r="I1282">
        <v>-131.43928919999999</v>
      </c>
      <c r="J1282" s="1" t="str">
        <f t="shared" ref="J1282:J1345" si="82">HYPERLINK("http://geochem.nrcan.gc.ca/cdogs/content/kwd/kwd020018_e.htm", "Fluid (stream)")</f>
        <v>Fluid (stream)</v>
      </c>
      <c r="K1282" s="1" t="str">
        <f t="shared" ref="K1282:K1345" si="83">HYPERLINK("http://geochem.nrcan.gc.ca/cdogs/content/kwd/kwd080007_e.htm", "Untreated Water")</f>
        <v>Untreated Water</v>
      </c>
      <c r="O1282">
        <v>2.5000000000000001E-2</v>
      </c>
      <c r="P1282">
        <v>20</v>
      </c>
      <c r="Q1282">
        <v>7.6</v>
      </c>
    </row>
    <row r="1283" spans="1:17" hidden="1" x14ac:dyDescent="0.3">
      <c r="A1283" t="s">
        <v>5073</v>
      </c>
      <c r="B1283" t="s">
        <v>5074</v>
      </c>
      <c r="C1283" s="1" t="str">
        <f t="shared" si="80"/>
        <v>12:0008</v>
      </c>
      <c r="D1283" s="1" t="str">
        <f t="shared" si="81"/>
        <v>12:0030</v>
      </c>
      <c r="E1283" t="s">
        <v>5075</v>
      </c>
      <c r="F1283" t="s">
        <v>5076</v>
      </c>
      <c r="H1283">
        <v>57.952497999999999</v>
      </c>
      <c r="I1283">
        <v>-131.4722988</v>
      </c>
      <c r="J1283" s="1" t="str">
        <f t="shared" si="82"/>
        <v>Fluid (stream)</v>
      </c>
      <c r="K1283" s="1" t="str">
        <f t="shared" si="83"/>
        <v>Untreated Water</v>
      </c>
      <c r="O1283">
        <v>2.5000000000000001E-2</v>
      </c>
      <c r="P1283">
        <v>20</v>
      </c>
      <c r="Q1283">
        <v>7.5</v>
      </c>
    </row>
    <row r="1284" spans="1:17" hidden="1" x14ac:dyDescent="0.3">
      <c r="A1284" t="s">
        <v>5077</v>
      </c>
      <c r="B1284" t="s">
        <v>5078</v>
      </c>
      <c r="C1284" s="1" t="str">
        <f t="shared" si="80"/>
        <v>12:0008</v>
      </c>
      <c r="D1284" s="1" t="str">
        <f t="shared" si="81"/>
        <v>12:0030</v>
      </c>
      <c r="E1284" t="s">
        <v>5079</v>
      </c>
      <c r="F1284" t="s">
        <v>5080</v>
      </c>
      <c r="H1284">
        <v>57.9750607</v>
      </c>
      <c r="I1284">
        <v>-131.4854971</v>
      </c>
      <c r="J1284" s="1" t="str">
        <f t="shared" si="82"/>
        <v>Fluid (stream)</v>
      </c>
      <c r="K1284" s="1" t="str">
        <f t="shared" si="83"/>
        <v>Untreated Water</v>
      </c>
      <c r="O1284">
        <v>0.09</v>
      </c>
      <c r="P1284">
        <v>20</v>
      </c>
      <c r="Q1284">
        <v>7.5</v>
      </c>
    </row>
    <row r="1285" spans="1:17" hidden="1" x14ac:dyDescent="0.3">
      <c r="A1285" t="s">
        <v>5081</v>
      </c>
      <c r="B1285" t="s">
        <v>5082</v>
      </c>
      <c r="C1285" s="1" t="str">
        <f t="shared" si="80"/>
        <v>12:0008</v>
      </c>
      <c r="D1285" s="1" t="str">
        <f t="shared" si="81"/>
        <v>12:0030</v>
      </c>
      <c r="E1285" t="s">
        <v>5083</v>
      </c>
      <c r="F1285" t="s">
        <v>5084</v>
      </c>
      <c r="H1285">
        <v>57.9829364</v>
      </c>
      <c r="I1285">
        <v>-131.50631989999999</v>
      </c>
      <c r="J1285" s="1" t="str">
        <f t="shared" si="82"/>
        <v>Fluid (stream)</v>
      </c>
      <c r="K1285" s="1" t="str">
        <f t="shared" si="83"/>
        <v>Untreated Water</v>
      </c>
      <c r="O1285">
        <v>2.5000000000000001E-2</v>
      </c>
      <c r="P1285">
        <v>30</v>
      </c>
      <c r="Q1285">
        <v>7.4</v>
      </c>
    </row>
    <row r="1286" spans="1:17" hidden="1" x14ac:dyDescent="0.3">
      <c r="A1286" t="s">
        <v>5085</v>
      </c>
      <c r="B1286" t="s">
        <v>5086</v>
      </c>
      <c r="C1286" s="1" t="str">
        <f t="shared" si="80"/>
        <v>12:0008</v>
      </c>
      <c r="D1286" s="1" t="str">
        <f t="shared" si="81"/>
        <v>12:0030</v>
      </c>
      <c r="E1286" t="s">
        <v>5087</v>
      </c>
      <c r="F1286" t="s">
        <v>5088</v>
      </c>
      <c r="H1286">
        <v>57.964137299999997</v>
      </c>
      <c r="I1286">
        <v>-131.5197574</v>
      </c>
      <c r="J1286" s="1" t="str">
        <f t="shared" si="82"/>
        <v>Fluid (stream)</v>
      </c>
      <c r="K1286" s="1" t="str">
        <f t="shared" si="83"/>
        <v>Untreated Water</v>
      </c>
      <c r="O1286">
        <v>2.5000000000000001E-2</v>
      </c>
      <c r="P1286">
        <v>20</v>
      </c>
      <c r="Q1286">
        <v>7.4</v>
      </c>
    </row>
    <row r="1287" spans="1:17" hidden="1" x14ac:dyDescent="0.3">
      <c r="A1287" t="s">
        <v>5089</v>
      </c>
      <c r="B1287" t="s">
        <v>5090</v>
      </c>
      <c r="C1287" s="1" t="str">
        <f t="shared" si="80"/>
        <v>12:0008</v>
      </c>
      <c r="D1287" s="1" t="str">
        <f t="shared" si="81"/>
        <v>12:0030</v>
      </c>
      <c r="E1287" t="s">
        <v>5091</v>
      </c>
      <c r="F1287" t="s">
        <v>5092</v>
      </c>
      <c r="H1287">
        <v>57.958627999999997</v>
      </c>
      <c r="I1287">
        <v>-131.54831379999999</v>
      </c>
      <c r="J1287" s="1" t="str">
        <f t="shared" si="82"/>
        <v>Fluid (stream)</v>
      </c>
      <c r="K1287" s="1" t="str">
        <f t="shared" si="83"/>
        <v>Untreated Water</v>
      </c>
      <c r="O1287">
        <v>2.5000000000000001E-2</v>
      </c>
      <c r="P1287">
        <v>20</v>
      </c>
      <c r="Q1287">
        <v>7.5</v>
      </c>
    </row>
    <row r="1288" spans="1:17" hidden="1" x14ac:dyDescent="0.3">
      <c r="A1288" t="s">
        <v>5093</v>
      </c>
      <c r="B1288" t="s">
        <v>5094</v>
      </c>
      <c r="C1288" s="1" t="str">
        <f t="shared" si="80"/>
        <v>12:0008</v>
      </c>
      <c r="D1288" s="1" t="str">
        <f t="shared" si="81"/>
        <v>12:0030</v>
      </c>
      <c r="E1288" t="s">
        <v>5091</v>
      </c>
      <c r="F1288" t="s">
        <v>5095</v>
      </c>
      <c r="H1288">
        <v>57.958627999999997</v>
      </c>
      <c r="I1288">
        <v>-131.54831379999999</v>
      </c>
      <c r="J1288" s="1" t="str">
        <f t="shared" si="82"/>
        <v>Fluid (stream)</v>
      </c>
      <c r="K1288" s="1" t="str">
        <f t="shared" si="83"/>
        <v>Untreated Water</v>
      </c>
      <c r="O1288">
        <v>2.5000000000000001E-2</v>
      </c>
      <c r="P1288">
        <v>20</v>
      </c>
      <c r="Q1288">
        <v>7.7</v>
      </c>
    </row>
    <row r="1289" spans="1:17" hidden="1" x14ac:dyDescent="0.3">
      <c r="A1289" t="s">
        <v>5096</v>
      </c>
      <c r="B1289" t="s">
        <v>5097</v>
      </c>
      <c r="C1289" s="1" t="str">
        <f t="shared" si="80"/>
        <v>12:0008</v>
      </c>
      <c r="D1289" s="1" t="str">
        <f t="shared" si="81"/>
        <v>12:0030</v>
      </c>
      <c r="E1289" t="s">
        <v>5098</v>
      </c>
      <c r="F1289" t="s">
        <v>5099</v>
      </c>
      <c r="H1289">
        <v>57.960466699999998</v>
      </c>
      <c r="I1289">
        <v>-131.5770655</v>
      </c>
      <c r="J1289" s="1" t="str">
        <f t="shared" si="82"/>
        <v>Fluid (stream)</v>
      </c>
      <c r="K1289" s="1" t="str">
        <f t="shared" si="83"/>
        <v>Untreated Water</v>
      </c>
      <c r="O1289">
        <v>2.5000000000000001E-2</v>
      </c>
      <c r="P1289">
        <v>30</v>
      </c>
      <c r="Q1289">
        <v>8</v>
      </c>
    </row>
    <row r="1290" spans="1:17" hidden="1" x14ac:dyDescent="0.3">
      <c r="A1290" t="s">
        <v>5100</v>
      </c>
      <c r="B1290" t="s">
        <v>5101</v>
      </c>
      <c r="C1290" s="1" t="str">
        <f t="shared" si="80"/>
        <v>12:0008</v>
      </c>
      <c r="D1290" s="1" t="str">
        <f t="shared" si="81"/>
        <v>12:0030</v>
      </c>
      <c r="E1290" t="s">
        <v>5102</v>
      </c>
      <c r="F1290" t="s">
        <v>5103</v>
      </c>
      <c r="H1290">
        <v>57.974079199999998</v>
      </c>
      <c r="I1290">
        <v>-131.60842869999999</v>
      </c>
      <c r="J1290" s="1" t="str">
        <f t="shared" si="82"/>
        <v>Fluid (stream)</v>
      </c>
      <c r="K1290" s="1" t="str">
        <f t="shared" si="83"/>
        <v>Untreated Water</v>
      </c>
      <c r="O1290">
        <v>2.5000000000000001E-2</v>
      </c>
      <c r="P1290">
        <v>20</v>
      </c>
      <c r="Q1290">
        <v>7.8</v>
      </c>
    </row>
    <row r="1291" spans="1:17" hidden="1" x14ac:dyDescent="0.3">
      <c r="A1291" t="s">
        <v>5104</v>
      </c>
      <c r="B1291" t="s">
        <v>5105</v>
      </c>
      <c r="C1291" s="1" t="str">
        <f t="shared" si="80"/>
        <v>12:0008</v>
      </c>
      <c r="D1291" s="1" t="str">
        <f t="shared" si="81"/>
        <v>12:0030</v>
      </c>
      <c r="E1291" t="s">
        <v>5106</v>
      </c>
      <c r="F1291" t="s">
        <v>5107</v>
      </c>
      <c r="H1291">
        <v>57.963185600000003</v>
      </c>
      <c r="I1291">
        <v>-131.65124019999999</v>
      </c>
      <c r="J1291" s="1" t="str">
        <f t="shared" si="82"/>
        <v>Fluid (stream)</v>
      </c>
      <c r="K1291" s="1" t="str">
        <f t="shared" si="83"/>
        <v>Untreated Water</v>
      </c>
      <c r="O1291">
        <v>0.08</v>
      </c>
      <c r="P1291">
        <v>20</v>
      </c>
      <c r="Q1291">
        <v>7.9</v>
      </c>
    </row>
    <row r="1292" spans="1:17" hidden="1" x14ac:dyDescent="0.3">
      <c r="A1292" t="s">
        <v>5108</v>
      </c>
      <c r="B1292" t="s">
        <v>5109</v>
      </c>
      <c r="C1292" s="1" t="str">
        <f t="shared" si="80"/>
        <v>12:0008</v>
      </c>
      <c r="D1292" s="1" t="str">
        <f t="shared" si="81"/>
        <v>12:0030</v>
      </c>
      <c r="E1292" t="s">
        <v>5110</v>
      </c>
      <c r="F1292" t="s">
        <v>5111</v>
      </c>
      <c r="H1292">
        <v>57.945861499999999</v>
      </c>
      <c r="I1292">
        <v>-131.66370449999999</v>
      </c>
      <c r="J1292" s="1" t="str">
        <f t="shared" si="82"/>
        <v>Fluid (stream)</v>
      </c>
      <c r="K1292" s="1" t="str">
        <f t="shared" si="83"/>
        <v>Untreated Water</v>
      </c>
      <c r="O1292">
        <v>0.23</v>
      </c>
      <c r="P1292">
        <v>30</v>
      </c>
      <c r="Q1292">
        <v>7.9</v>
      </c>
    </row>
    <row r="1293" spans="1:17" hidden="1" x14ac:dyDescent="0.3">
      <c r="A1293" t="s">
        <v>5112</v>
      </c>
      <c r="B1293" t="s">
        <v>5113</v>
      </c>
      <c r="C1293" s="1" t="str">
        <f t="shared" si="80"/>
        <v>12:0008</v>
      </c>
      <c r="D1293" s="1" t="str">
        <f t="shared" si="81"/>
        <v>12:0030</v>
      </c>
      <c r="E1293" t="s">
        <v>5114</v>
      </c>
      <c r="F1293" t="s">
        <v>5115</v>
      </c>
      <c r="H1293">
        <v>57.938673999999999</v>
      </c>
      <c r="I1293">
        <v>-131.6208024</v>
      </c>
      <c r="J1293" s="1" t="str">
        <f t="shared" si="82"/>
        <v>Fluid (stream)</v>
      </c>
      <c r="K1293" s="1" t="str">
        <f t="shared" si="83"/>
        <v>Untreated Water</v>
      </c>
      <c r="O1293">
        <v>2.5000000000000001E-2</v>
      </c>
      <c r="P1293">
        <v>40</v>
      </c>
      <c r="Q1293">
        <v>7.8</v>
      </c>
    </row>
    <row r="1294" spans="1:17" hidden="1" x14ac:dyDescent="0.3">
      <c r="A1294" t="s">
        <v>5116</v>
      </c>
      <c r="B1294" t="s">
        <v>5117</v>
      </c>
      <c r="C1294" s="1" t="str">
        <f t="shared" si="80"/>
        <v>12:0008</v>
      </c>
      <c r="D1294" s="1" t="str">
        <f t="shared" si="81"/>
        <v>12:0030</v>
      </c>
      <c r="E1294" t="s">
        <v>5118</v>
      </c>
      <c r="F1294" t="s">
        <v>5119</v>
      </c>
      <c r="H1294">
        <v>57.927522699999997</v>
      </c>
      <c r="I1294">
        <v>-131.6421005</v>
      </c>
      <c r="J1294" s="1" t="str">
        <f t="shared" si="82"/>
        <v>Fluid (stream)</v>
      </c>
      <c r="K1294" s="1" t="str">
        <f t="shared" si="83"/>
        <v>Untreated Water</v>
      </c>
      <c r="O1294">
        <v>2.5000000000000001E-2</v>
      </c>
      <c r="P1294">
        <v>20</v>
      </c>
      <c r="Q1294">
        <v>7.7</v>
      </c>
    </row>
    <row r="1295" spans="1:17" hidden="1" x14ac:dyDescent="0.3">
      <c r="A1295" t="s">
        <v>5120</v>
      </c>
      <c r="B1295" t="s">
        <v>5121</v>
      </c>
      <c r="C1295" s="1" t="str">
        <f t="shared" si="80"/>
        <v>12:0008</v>
      </c>
      <c r="D1295" s="1" t="str">
        <f t="shared" si="81"/>
        <v>12:0030</v>
      </c>
      <c r="E1295" t="s">
        <v>5122</v>
      </c>
      <c r="F1295" t="s">
        <v>5123</v>
      </c>
      <c r="H1295">
        <v>57.924675700000002</v>
      </c>
      <c r="I1295">
        <v>-131.678979</v>
      </c>
      <c r="J1295" s="1" t="str">
        <f t="shared" si="82"/>
        <v>Fluid (stream)</v>
      </c>
      <c r="K1295" s="1" t="str">
        <f t="shared" si="83"/>
        <v>Untreated Water</v>
      </c>
      <c r="O1295">
        <v>2.5000000000000001E-2</v>
      </c>
      <c r="P1295">
        <v>20</v>
      </c>
      <c r="Q1295">
        <v>7.8</v>
      </c>
    </row>
    <row r="1296" spans="1:17" hidden="1" x14ac:dyDescent="0.3">
      <c r="A1296" t="s">
        <v>5124</v>
      </c>
      <c r="B1296" t="s">
        <v>5125</v>
      </c>
      <c r="C1296" s="1" t="str">
        <f t="shared" si="80"/>
        <v>12:0008</v>
      </c>
      <c r="D1296" s="1" t="str">
        <f t="shared" si="81"/>
        <v>12:0030</v>
      </c>
      <c r="E1296" t="s">
        <v>5126</v>
      </c>
      <c r="F1296" t="s">
        <v>5127</v>
      </c>
      <c r="H1296">
        <v>57.932037200000003</v>
      </c>
      <c r="I1296">
        <v>-131.5278557</v>
      </c>
      <c r="J1296" s="1" t="str">
        <f t="shared" si="82"/>
        <v>Fluid (stream)</v>
      </c>
      <c r="K1296" s="1" t="str">
        <f t="shared" si="83"/>
        <v>Untreated Water</v>
      </c>
      <c r="O1296">
        <v>2.5000000000000001E-2</v>
      </c>
      <c r="P1296">
        <v>20</v>
      </c>
      <c r="Q1296">
        <v>7.6</v>
      </c>
    </row>
    <row r="1297" spans="1:17" hidden="1" x14ac:dyDescent="0.3">
      <c r="A1297" t="s">
        <v>5128</v>
      </c>
      <c r="B1297" t="s">
        <v>5129</v>
      </c>
      <c r="C1297" s="1" t="str">
        <f t="shared" si="80"/>
        <v>12:0008</v>
      </c>
      <c r="D1297" s="1" t="str">
        <f t="shared" si="81"/>
        <v>12:0030</v>
      </c>
      <c r="E1297" t="s">
        <v>5130</v>
      </c>
      <c r="F1297" t="s">
        <v>5131</v>
      </c>
      <c r="H1297">
        <v>57.924226099999998</v>
      </c>
      <c r="I1297">
        <v>-131.5379485</v>
      </c>
      <c r="J1297" s="1" t="str">
        <f t="shared" si="82"/>
        <v>Fluid (stream)</v>
      </c>
      <c r="K1297" s="1" t="str">
        <f t="shared" si="83"/>
        <v>Untreated Water</v>
      </c>
      <c r="O1297">
        <v>2.5000000000000001E-2</v>
      </c>
      <c r="P1297">
        <v>20</v>
      </c>
      <c r="Q1297">
        <v>7.8</v>
      </c>
    </row>
    <row r="1298" spans="1:17" hidden="1" x14ac:dyDescent="0.3">
      <c r="A1298" t="s">
        <v>5132</v>
      </c>
      <c r="B1298" t="s">
        <v>5133</v>
      </c>
      <c r="C1298" s="1" t="str">
        <f t="shared" si="80"/>
        <v>12:0008</v>
      </c>
      <c r="D1298" s="1" t="str">
        <f t="shared" si="81"/>
        <v>12:0030</v>
      </c>
      <c r="E1298" t="s">
        <v>5134</v>
      </c>
      <c r="F1298" t="s">
        <v>5135</v>
      </c>
      <c r="H1298">
        <v>57.918962200000003</v>
      </c>
      <c r="I1298">
        <v>-131.54911139999999</v>
      </c>
      <c r="J1298" s="1" t="str">
        <f t="shared" si="82"/>
        <v>Fluid (stream)</v>
      </c>
      <c r="K1298" s="1" t="str">
        <f t="shared" si="83"/>
        <v>Untreated Water</v>
      </c>
      <c r="O1298">
        <v>2.5000000000000001E-2</v>
      </c>
      <c r="P1298">
        <v>20</v>
      </c>
      <c r="Q1298">
        <v>7.7</v>
      </c>
    </row>
    <row r="1299" spans="1:17" hidden="1" x14ac:dyDescent="0.3">
      <c r="A1299" t="s">
        <v>5136</v>
      </c>
      <c r="B1299" t="s">
        <v>5137</v>
      </c>
      <c r="C1299" s="1" t="str">
        <f t="shared" si="80"/>
        <v>12:0008</v>
      </c>
      <c r="D1299" s="1" t="str">
        <f t="shared" si="81"/>
        <v>12:0030</v>
      </c>
      <c r="E1299" t="s">
        <v>5138</v>
      </c>
      <c r="F1299" t="s">
        <v>5139</v>
      </c>
      <c r="H1299">
        <v>57.907155299999999</v>
      </c>
      <c r="I1299">
        <v>-131.5638573</v>
      </c>
      <c r="J1299" s="1" t="str">
        <f t="shared" si="82"/>
        <v>Fluid (stream)</v>
      </c>
      <c r="K1299" s="1" t="str">
        <f t="shared" si="83"/>
        <v>Untreated Water</v>
      </c>
      <c r="O1299">
        <v>2.5000000000000001E-2</v>
      </c>
      <c r="P1299">
        <v>20</v>
      </c>
      <c r="Q1299">
        <v>7.7</v>
      </c>
    </row>
    <row r="1300" spans="1:17" hidden="1" x14ac:dyDescent="0.3">
      <c r="A1300" t="s">
        <v>5140</v>
      </c>
      <c r="B1300" t="s">
        <v>5141</v>
      </c>
      <c r="C1300" s="1" t="str">
        <f t="shared" si="80"/>
        <v>12:0008</v>
      </c>
      <c r="D1300" s="1" t="str">
        <f t="shared" si="81"/>
        <v>12:0030</v>
      </c>
      <c r="E1300" t="s">
        <v>5142</v>
      </c>
      <c r="F1300" t="s">
        <v>5143</v>
      </c>
      <c r="H1300">
        <v>57.9043116</v>
      </c>
      <c r="I1300">
        <v>-131.57295540000001</v>
      </c>
      <c r="J1300" s="1" t="str">
        <f t="shared" si="82"/>
        <v>Fluid (stream)</v>
      </c>
      <c r="K1300" s="1" t="str">
        <f t="shared" si="83"/>
        <v>Untreated Water</v>
      </c>
      <c r="O1300">
        <v>2.5000000000000001E-2</v>
      </c>
      <c r="P1300">
        <v>60</v>
      </c>
      <c r="Q1300">
        <v>8</v>
      </c>
    </row>
    <row r="1301" spans="1:17" hidden="1" x14ac:dyDescent="0.3">
      <c r="A1301" t="s">
        <v>5144</v>
      </c>
      <c r="B1301" t="s">
        <v>5145</v>
      </c>
      <c r="C1301" s="1" t="str">
        <f t="shared" si="80"/>
        <v>12:0008</v>
      </c>
      <c r="D1301" s="1" t="str">
        <f t="shared" si="81"/>
        <v>12:0030</v>
      </c>
      <c r="E1301" t="s">
        <v>5146</v>
      </c>
      <c r="F1301" t="s">
        <v>5147</v>
      </c>
      <c r="H1301">
        <v>57.873706499999997</v>
      </c>
      <c r="I1301">
        <v>-131.5990242</v>
      </c>
      <c r="J1301" s="1" t="str">
        <f t="shared" si="82"/>
        <v>Fluid (stream)</v>
      </c>
      <c r="K1301" s="1" t="str">
        <f t="shared" si="83"/>
        <v>Untreated Water</v>
      </c>
      <c r="O1301">
        <v>2.5000000000000001E-2</v>
      </c>
      <c r="P1301">
        <v>30</v>
      </c>
      <c r="Q1301">
        <v>7.7</v>
      </c>
    </row>
    <row r="1302" spans="1:17" hidden="1" x14ac:dyDescent="0.3">
      <c r="A1302" t="s">
        <v>5148</v>
      </c>
      <c r="B1302" t="s">
        <v>5149</v>
      </c>
      <c r="C1302" s="1" t="str">
        <f t="shared" si="80"/>
        <v>12:0008</v>
      </c>
      <c r="D1302" s="1" t="str">
        <f t="shared" si="81"/>
        <v>12:0030</v>
      </c>
      <c r="E1302" t="s">
        <v>5150</v>
      </c>
      <c r="F1302" t="s">
        <v>5151</v>
      </c>
      <c r="H1302">
        <v>57.878340600000001</v>
      </c>
      <c r="I1302">
        <v>-131.5982611</v>
      </c>
      <c r="J1302" s="1" t="str">
        <f t="shared" si="82"/>
        <v>Fluid (stream)</v>
      </c>
      <c r="K1302" s="1" t="str">
        <f t="shared" si="83"/>
        <v>Untreated Water</v>
      </c>
      <c r="O1302">
        <v>2.5000000000000001E-2</v>
      </c>
      <c r="P1302">
        <v>30</v>
      </c>
      <c r="Q1302">
        <v>7.7</v>
      </c>
    </row>
    <row r="1303" spans="1:17" hidden="1" x14ac:dyDescent="0.3">
      <c r="A1303" t="s">
        <v>5152</v>
      </c>
      <c r="B1303" t="s">
        <v>5153</v>
      </c>
      <c r="C1303" s="1" t="str">
        <f t="shared" si="80"/>
        <v>12:0008</v>
      </c>
      <c r="D1303" s="1" t="str">
        <f t="shared" si="81"/>
        <v>12:0030</v>
      </c>
      <c r="E1303" t="s">
        <v>5150</v>
      </c>
      <c r="F1303" t="s">
        <v>5154</v>
      </c>
      <c r="H1303">
        <v>57.878340600000001</v>
      </c>
      <c r="I1303">
        <v>-131.5982611</v>
      </c>
      <c r="J1303" s="1" t="str">
        <f t="shared" si="82"/>
        <v>Fluid (stream)</v>
      </c>
      <c r="K1303" s="1" t="str">
        <f t="shared" si="83"/>
        <v>Untreated Water</v>
      </c>
      <c r="O1303">
        <v>2.5000000000000001E-2</v>
      </c>
      <c r="P1303">
        <v>30</v>
      </c>
      <c r="Q1303">
        <v>7.7</v>
      </c>
    </row>
    <row r="1304" spans="1:17" hidden="1" x14ac:dyDescent="0.3">
      <c r="A1304" t="s">
        <v>5155</v>
      </c>
      <c r="B1304" t="s">
        <v>5156</v>
      </c>
      <c r="C1304" s="1" t="str">
        <f t="shared" si="80"/>
        <v>12:0008</v>
      </c>
      <c r="D1304" s="1" t="str">
        <f t="shared" si="81"/>
        <v>12:0030</v>
      </c>
      <c r="E1304" t="s">
        <v>5157</v>
      </c>
      <c r="F1304" t="s">
        <v>5158</v>
      </c>
      <c r="H1304">
        <v>57.872494699999997</v>
      </c>
      <c r="I1304">
        <v>-131.61996730000001</v>
      </c>
      <c r="J1304" s="1" t="str">
        <f t="shared" si="82"/>
        <v>Fluid (stream)</v>
      </c>
      <c r="K1304" s="1" t="str">
        <f t="shared" si="83"/>
        <v>Untreated Water</v>
      </c>
      <c r="O1304">
        <v>2.5000000000000001E-2</v>
      </c>
      <c r="P1304">
        <v>30</v>
      </c>
      <c r="Q1304">
        <v>7.7</v>
      </c>
    </row>
    <row r="1305" spans="1:17" hidden="1" x14ac:dyDescent="0.3">
      <c r="A1305" t="s">
        <v>5159</v>
      </c>
      <c r="B1305" t="s">
        <v>5160</v>
      </c>
      <c r="C1305" s="1" t="str">
        <f t="shared" si="80"/>
        <v>12:0008</v>
      </c>
      <c r="D1305" s="1" t="str">
        <f t="shared" si="81"/>
        <v>12:0030</v>
      </c>
      <c r="E1305" t="s">
        <v>5161</v>
      </c>
      <c r="F1305" t="s">
        <v>5162</v>
      </c>
      <c r="H1305">
        <v>57.866883399999999</v>
      </c>
      <c r="I1305">
        <v>-131.6258335</v>
      </c>
      <c r="J1305" s="1" t="str">
        <f t="shared" si="82"/>
        <v>Fluid (stream)</v>
      </c>
      <c r="K1305" s="1" t="str">
        <f t="shared" si="83"/>
        <v>Untreated Water</v>
      </c>
      <c r="O1305">
        <v>2.5000000000000001E-2</v>
      </c>
      <c r="P1305">
        <v>30</v>
      </c>
      <c r="Q1305">
        <v>7.5</v>
      </c>
    </row>
    <row r="1306" spans="1:17" hidden="1" x14ac:dyDescent="0.3">
      <c r="A1306" t="s">
        <v>5163</v>
      </c>
      <c r="B1306" t="s">
        <v>5164</v>
      </c>
      <c r="C1306" s="1" t="str">
        <f t="shared" si="80"/>
        <v>12:0008</v>
      </c>
      <c r="D1306" s="1" t="str">
        <f t="shared" si="81"/>
        <v>12:0030</v>
      </c>
      <c r="E1306" t="s">
        <v>5165</v>
      </c>
      <c r="F1306" t="s">
        <v>5166</v>
      </c>
      <c r="H1306">
        <v>57.862011099999997</v>
      </c>
      <c r="I1306">
        <v>-131.6467237</v>
      </c>
      <c r="J1306" s="1" t="str">
        <f t="shared" si="82"/>
        <v>Fluid (stream)</v>
      </c>
      <c r="K1306" s="1" t="str">
        <f t="shared" si="83"/>
        <v>Untreated Water</v>
      </c>
      <c r="O1306">
        <v>2.5000000000000001E-2</v>
      </c>
      <c r="P1306">
        <v>40</v>
      </c>
      <c r="Q1306">
        <v>7.8</v>
      </c>
    </row>
    <row r="1307" spans="1:17" hidden="1" x14ac:dyDescent="0.3">
      <c r="A1307" t="s">
        <v>5167</v>
      </c>
      <c r="B1307" t="s">
        <v>5168</v>
      </c>
      <c r="C1307" s="1" t="str">
        <f t="shared" si="80"/>
        <v>12:0008</v>
      </c>
      <c r="D1307" s="1" t="str">
        <f t="shared" si="81"/>
        <v>12:0030</v>
      </c>
      <c r="E1307" t="s">
        <v>5169</v>
      </c>
      <c r="F1307" t="s">
        <v>5170</v>
      </c>
      <c r="H1307">
        <v>57.843527600000002</v>
      </c>
      <c r="I1307">
        <v>-131.66562920000001</v>
      </c>
      <c r="J1307" s="1" t="str">
        <f t="shared" si="82"/>
        <v>Fluid (stream)</v>
      </c>
      <c r="K1307" s="1" t="str">
        <f t="shared" si="83"/>
        <v>Untreated Water</v>
      </c>
      <c r="O1307">
        <v>2.5000000000000001E-2</v>
      </c>
      <c r="P1307">
        <v>30</v>
      </c>
      <c r="Q1307">
        <v>7.4</v>
      </c>
    </row>
    <row r="1308" spans="1:17" hidden="1" x14ac:dyDescent="0.3">
      <c r="A1308" t="s">
        <v>5171</v>
      </c>
      <c r="B1308" t="s">
        <v>5172</v>
      </c>
      <c r="C1308" s="1" t="str">
        <f t="shared" si="80"/>
        <v>12:0008</v>
      </c>
      <c r="D1308" s="1" t="str">
        <f t="shared" si="81"/>
        <v>12:0030</v>
      </c>
      <c r="E1308" t="s">
        <v>5173</v>
      </c>
      <c r="F1308" t="s">
        <v>5174</v>
      </c>
      <c r="H1308">
        <v>57.841919799999999</v>
      </c>
      <c r="I1308">
        <v>-131.71650389999999</v>
      </c>
      <c r="J1308" s="1" t="str">
        <f t="shared" si="82"/>
        <v>Fluid (stream)</v>
      </c>
      <c r="K1308" s="1" t="str">
        <f t="shared" si="83"/>
        <v>Untreated Water</v>
      </c>
      <c r="O1308">
        <v>2.5000000000000001E-2</v>
      </c>
      <c r="P1308">
        <v>30</v>
      </c>
      <c r="Q1308">
        <v>7.4</v>
      </c>
    </row>
    <row r="1309" spans="1:17" hidden="1" x14ac:dyDescent="0.3">
      <c r="A1309" t="s">
        <v>5175</v>
      </c>
      <c r="B1309" t="s">
        <v>5176</v>
      </c>
      <c r="C1309" s="1" t="str">
        <f t="shared" si="80"/>
        <v>12:0008</v>
      </c>
      <c r="D1309" s="1" t="str">
        <f t="shared" si="81"/>
        <v>12:0030</v>
      </c>
      <c r="E1309" t="s">
        <v>5177</v>
      </c>
      <c r="F1309" t="s">
        <v>5178</v>
      </c>
      <c r="H1309">
        <v>57.830719100000003</v>
      </c>
      <c r="I1309">
        <v>-131.7133398</v>
      </c>
      <c r="J1309" s="1" t="str">
        <f t="shared" si="82"/>
        <v>Fluid (stream)</v>
      </c>
      <c r="K1309" s="1" t="str">
        <f t="shared" si="83"/>
        <v>Untreated Water</v>
      </c>
      <c r="O1309">
        <v>7.0000000000000007E-2</v>
      </c>
      <c r="P1309">
        <v>40</v>
      </c>
      <c r="Q1309">
        <v>7.7</v>
      </c>
    </row>
    <row r="1310" spans="1:17" hidden="1" x14ac:dyDescent="0.3">
      <c r="A1310" t="s">
        <v>5179</v>
      </c>
      <c r="B1310" t="s">
        <v>5180</v>
      </c>
      <c r="C1310" s="1" t="str">
        <f t="shared" si="80"/>
        <v>12:0008</v>
      </c>
      <c r="D1310" s="1" t="str">
        <f t="shared" si="81"/>
        <v>12:0030</v>
      </c>
      <c r="E1310" t="s">
        <v>5181</v>
      </c>
      <c r="F1310" t="s">
        <v>5182</v>
      </c>
      <c r="H1310">
        <v>57.795118100000003</v>
      </c>
      <c r="I1310">
        <v>-131.68108889999999</v>
      </c>
      <c r="J1310" s="1" t="str">
        <f t="shared" si="82"/>
        <v>Fluid (stream)</v>
      </c>
      <c r="K1310" s="1" t="str">
        <f t="shared" si="83"/>
        <v>Untreated Water</v>
      </c>
      <c r="O1310">
        <v>0.08</v>
      </c>
      <c r="P1310">
        <v>320</v>
      </c>
      <c r="Q1310">
        <v>7.6</v>
      </c>
    </row>
    <row r="1311" spans="1:17" hidden="1" x14ac:dyDescent="0.3">
      <c r="A1311" t="s">
        <v>5183</v>
      </c>
      <c r="B1311" t="s">
        <v>5184</v>
      </c>
      <c r="C1311" s="1" t="str">
        <f t="shared" si="80"/>
        <v>12:0008</v>
      </c>
      <c r="D1311" s="1" t="str">
        <f t="shared" si="81"/>
        <v>12:0030</v>
      </c>
      <c r="E1311" t="s">
        <v>5185</v>
      </c>
      <c r="F1311" t="s">
        <v>5186</v>
      </c>
      <c r="H1311">
        <v>57.815961600000001</v>
      </c>
      <c r="I1311">
        <v>-131.64745260000001</v>
      </c>
      <c r="J1311" s="1" t="str">
        <f t="shared" si="82"/>
        <v>Fluid (stream)</v>
      </c>
      <c r="K1311" s="1" t="str">
        <f t="shared" si="83"/>
        <v>Untreated Water</v>
      </c>
      <c r="O1311">
        <v>0.16</v>
      </c>
      <c r="P1311">
        <v>40</v>
      </c>
      <c r="Q1311">
        <v>7.7</v>
      </c>
    </row>
    <row r="1312" spans="1:17" hidden="1" x14ac:dyDescent="0.3">
      <c r="A1312" t="s">
        <v>5187</v>
      </c>
      <c r="B1312" t="s">
        <v>5188</v>
      </c>
      <c r="C1312" s="1" t="str">
        <f t="shared" si="80"/>
        <v>12:0008</v>
      </c>
      <c r="D1312" s="1" t="str">
        <f t="shared" si="81"/>
        <v>12:0030</v>
      </c>
      <c r="E1312" t="s">
        <v>5189</v>
      </c>
      <c r="F1312" t="s">
        <v>5190</v>
      </c>
      <c r="H1312">
        <v>57.811425100000001</v>
      </c>
      <c r="I1312">
        <v>-131.6447976</v>
      </c>
      <c r="J1312" s="1" t="str">
        <f t="shared" si="82"/>
        <v>Fluid (stream)</v>
      </c>
      <c r="K1312" s="1" t="str">
        <f t="shared" si="83"/>
        <v>Untreated Water</v>
      </c>
      <c r="O1312">
        <v>0.06</v>
      </c>
      <c r="P1312">
        <v>40</v>
      </c>
      <c r="Q1312">
        <v>7.1</v>
      </c>
    </row>
    <row r="1313" spans="1:17" hidden="1" x14ac:dyDescent="0.3">
      <c r="A1313" t="s">
        <v>5191</v>
      </c>
      <c r="B1313" t="s">
        <v>5192</v>
      </c>
      <c r="C1313" s="1" t="str">
        <f t="shared" si="80"/>
        <v>12:0008</v>
      </c>
      <c r="D1313" s="1" t="str">
        <f t="shared" si="81"/>
        <v>12:0030</v>
      </c>
      <c r="E1313" t="s">
        <v>5193</v>
      </c>
      <c r="F1313" t="s">
        <v>5194</v>
      </c>
      <c r="H1313">
        <v>57.204920700000002</v>
      </c>
      <c r="I1313">
        <v>-131.61150129999999</v>
      </c>
      <c r="J1313" s="1" t="str">
        <f t="shared" si="82"/>
        <v>Fluid (stream)</v>
      </c>
      <c r="K1313" s="1" t="str">
        <f t="shared" si="83"/>
        <v>Untreated Water</v>
      </c>
      <c r="O1313">
        <v>2.5000000000000001E-2</v>
      </c>
      <c r="P1313">
        <v>40</v>
      </c>
      <c r="Q1313">
        <v>7.3</v>
      </c>
    </row>
    <row r="1314" spans="1:17" hidden="1" x14ac:dyDescent="0.3">
      <c r="A1314" t="s">
        <v>5195</v>
      </c>
      <c r="B1314" t="s">
        <v>5196</v>
      </c>
      <c r="C1314" s="1" t="str">
        <f t="shared" si="80"/>
        <v>12:0008</v>
      </c>
      <c r="D1314" s="1" t="str">
        <f t="shared" si="81"/>
        <v>12:0030</v>
      </c>
      <c r="E1314" t="s">
        <v>5197</v>
      </c>
      <c r="F1314" t="s">
        <v>5198</v>
      </c>
      <c r="H1314">
        <v>57.174300000000002</v>
      </c>
      <c r="I1314">
        <v>-131.6002934</v>
      </c>
      <c r="J1314" s="1" t="str">
        <f t="shared" si="82"/>
        <v>Fluid (stream)</v>
      </c>
      <c r="K1314" s="1" t="str">
        <f t="shared" si="83"/>
        <v>Untreated Water</v>
      </c>
      <c r="O1314">
        <v>2.5000000000000001E-2</v>
      </c>
      <c r="P1314">
        <v>60</v>
      </c>
      <c r="Q1314">
        <v>7.3</v>
      </c>
    </row>
    <row r="1315" spans="1:17" hidden="1" x14ac:dyDescent="0.3">
      <c r="A1315" t="s">
        <v>5199</v>
      </c>
      <c r="B1315" t="s">
        <v>5200</v>
      </c>
      <c r="C1315" s="1" t="str">
        <f t="shared" si="80"/>
        <v>12:0008</v>
      </c>
      <c r="D1315" s="1" t="str">
        <f t="shared" si="81"/>
        <v>12:0030</v>
      </c>
      <c r="E1315" t="s">
        <v>5201</v>
      </c>
      <c r="F1315" t="s">
        <v>5202</v>
      </c>
      <c r="H1315">
        <v>57.171020400000003</v>
      </c>
      <c r="I1315">
        <v>-131.59721780000001</v>
      </c>
      <c r="J1315" s="1" t="str">
        <f t="shared" si="82"/>
        <v>Fluid (stream)</v>
      </c>
      <c r="K1315" s="1" t="str">
        <f t="shared" si="83"/>
        <v>Untreated Water</v>
      </c>
      <c r="O1315">
        <v>7.0000000000000007E-2</v>
      </c>
      <c r="P1315">
        <v>40</v>
      </c>
      <c r="Q1315">
        <v>7.4</v>
      </c>
    </row>
    <row r="1316" spans="1:17" hidden="1" x14ac:dyDescent="0.3">
      <c r="A1316" t="s">
        <v>5203</v>
      </c>
      <c r="B1316" t="s">
        <v>5204</v>
      </c>
      <c r="C1316" s="1" t="str">
        <f t="shared" si="80"/>
        <v>12:0008</v>
      </c>
      <c r="D1316" s="1" t="str">
        <f t="shared" si="81"/>
        <v>12:0030</v>
      </c>
      <c r="E1316" t="s">
        <v>5205</v>
      </c>
      <c r="F1316" t="s">
        <v>5206</v>
      </c>
      <c r="H1316">
        <v>57.167179300000001</v>
      </c>
      <c r="I1316">
        <v>-131.62290400000001</v>
      </c>
      <c r="J1316" s="1" t="str">
        <f t="shared" si="82"/>
        <v>Fluid (stream)</v>
      </c>
      <c r="K1316" s="1" t="str">
        <f t="shared" si="83"/>
        <v>Untreated Water</v>
      </c>
      <c r="O1316">
        <v>2.5000000000000001E-2</v>
      </c>
      <c r="P1316">
        <v>40</v>
      </c>
      <c r="Q1316">
        <v>7.3</v>
      </c>
    </row>
    <row r="1317" spans="1:17" hidden="1" x14ac:dyDescent="0.3">
      <c r="A1317" t="s">
        <v>5207</v>
      </c>
      <c r="B1317" t="s">
        <v>5208</v>
      </c>
      <c r="C1317" s="1" t="str">
        <f t="shared" si="80"/>
        <v>12:0008</v>
      </c>
      <c r="D1317" s="1" t="str">
        <f t="shared" si="81"/>
        <v>12:0030</v>
      </c>
      <c r="E1317" t="s">
        <v>5209</v>
      </c>
      <c r="F1317" t="s">
        <v>5210</v>
      </c>
      <c r="H1317">
        <v>57.144121599999998</v>
      </c>
      <c r="I1317">
        <v>-131.6792844</v>
      </c>
      <c r="J1317" s="1" t="str">
        <f t="shared" si="82"/>
        <v>Fluid (stream)</v>
      </c>
      <c r="K1317" s="1" t="str">
        <f t="shared" si="83"/>
        <v>Untreated Water</v>
      </c>
      <c r="O1317">
        <v>2.5000000000000001E-2</v>
      </c>
      <c r="P1317">
        <v>40</v>
      </c>
      <c r="Q1317">
        <v>6.7</v>
      </c>
    </row>
    <row r="1318" spans="1:17" hidden="1" x14ac:dyDescent="0.3">
      <c r="A1318" t="s">
        <v>5211</v>
      </c>
      <c r="B1318" t="s">
        <v>5212</v>
      </c>
      <c r="C1318" s="1" t="str">
        <f t="shared" si="80"/>
        <v>12:0008</v>
      </c>
      <c r="D1318" s="1" t="str">
        <f t="shared" si="81"/>
        <v>12:0030</v>
      </c>
      <c r="E1318" t="s">
        <v>5213</v>
      </c>
      <c r="F1318" t="s">
        <v>5214</v>
      </c>
      <c r="H1318">
        <v>57.135543200000001</v>
      </c>
      <c r="I1318">
        <v>-131.67567220000001</v>
      </c>
      <c r="J1318" s="1" t="str">
        <f t="shared" si="82"/>
        <v>Fluid (stream)</v>
      </c>
      <c r="K1318" s="1" t="str">
        <f t="shared" si="83"/>
        <v>Untreated Water</v>
      </c>
      <c r="O1318">
        <v>0.08</v>
      </c>
      <c r="P1318">
        <v>30</v>
      </c>
      <c r="Q1318">
        <v>7</v>
      </c>
    </row>
    <row r="1319" spans="1:17" hidden="1" x14ac:dyDescent="0.3">
      <c r="A1319" t="s">
        <v>5215</v>
      </c>
      <c r="B1319" t="s">
        <v>5216</v>
      </c>
      <c r="C1319" s="1" t="str">
        <f t="shared" si="80"/>
        <v>12:0008</v>
      </c>
      <c r="D1319" s="1" t="str">
        <f t="shared" si="81"/>
        <v>12:0030</v>
      </c>
      <c r="E1319" t="s">
        <v>5217</v>
      </c>
      <c r="F1319" t="s">
        <v>5218</v>
      </c>
      <c r="H1319">
        <v>57.129620699999997</v>
      </c>
      <c r="I1319">
        <v>-131.67479839999999</v>
      </c>
      <c r="J1319" s="1" t="str">
        <f t="shared" si="82"/>
        <v>Fluid (stream)</v>
      </c>
      <c r="K1319" s="1" t="str">
        <f t="shared" si="83"/>
        <v>Untreated Water</v>
      </c>
      <c r="O1319">
        <v>2.5000000000000001E-2</v>
      </c>
      <c r="P1319">
        <v>30</v>
      </c>
      <c r="Q1319">
        <v>7</v>
      </c>
    </row>
    <row r="1320" spans="1:17" hidden="1" x14ac:dyDescent="0.3">
      <c r="A1320" t="s">
        <v>5219</v>
      </c>
      <c r="B1320" t="s">
        <v>5220</v>
      </c>
      <c r="C1320" s="1" t="str">
        <f t="shared" si="80"/>
        <v>12:0008</v>
      </c>
      <c r="D1320" s="1" t="str">
        <f t="shared" si="81"/>
        <v>12:0030</v>
      </c>
      <c r="E1320" t="s">
        <v>5221</v>
      </c>
      <c r="F1320" t="s">
        <v>5222</v>
      </c>
      <c r="H1320">
        <v>57.1161411</v>
      </c>
      <c r="I1320">
        <v>-131.60038359999999</v>
      </c>
      <c r="J1320" s="1" t="str">
        <f t="shared" si="82"/>
        <v>Fluid (stream)</v>
      </c>
      <c r="K1320" s="1" t="str">
        <f t="shared" si="83"/>
        <v>Untreated Water</v>
      </c>
      <c r="O1320">
        <v>2.5000000000000001E-2</v>
      </c>
      <c r="P1320">
        <v>30</v>
      </c>
      <c r="Q1320">
        <v>7.2</v>
      </c>
    </row>
    <row r="1321" spans="1:17" hidden="1" x14ac:dyDescent="0.3">
      <c r="A1321" t="s">
        <v>5223</v>
      </c>
      <c r="B1321" t="s">
        <v>5224</v>
      </c>
      <c r="C1321" s="1" t="str">
        <f t="shared" si="80"/>
        <v>12:0008</v>
      </c>
      <c r="D1321" s="1" t="str">
        <f t="shared" si="81"/>
        <v>12:0030</v>
      </c>
      <c r="E1321" t="s">
        <v>5221</v>
      </c>
      <c r="F1321" t="s">
        <v>5225</v>
      </c>
      <c r="H1321">
        <v>57.1161411</v>
      </c>
      <c r="I1321">
        <v>-131.60038359999999</v>
      </c>
      <c r="J1321" s="1" t="str">
        <f t="shared" si="82"/>
        <v>Fluid (stream)</v>
      </c>
      <c r="K1321" s="1" t="str">
        <f t="shared" si="83"/>
        <v>Untreated Water</v>
      </c>
      <c r="O1321">
        <v>2.5000000000000001E-2</v>
      </c>
      <c r="P1321">
        <v>20</v>
      </c>
      <c r="Q1321">
        <v>7.2</v>
      </c>
    </row>
    <row r="1322" spans="1:17" hidden="1" x14ac:dyDescent="0.3">
      <c r="A1322" t="s">
        <v>5226</v>
      </c>
      <c r="B1322" t="s">
        <v>5227</v>
      </c>
      <c r="C1322" s="1" t="str">
        <f t="shared" si="80"/>
        <v>12:0008</v>
      </c>
      <c r="D1322" s="1" t="str">
        <f t="shared" si="81"/>
        <v>12:0030</v>
      </c>
      <c r="E1322" t="s">
        <v>5228</v>
      </c>
      <c r="F1322" t="s">
        <v>5229</v>
      </c>
      <c r="H1322">
        <v>57.120865199999997</v>
      </c>
      <c r="I1322">
        <v>-131.60140820000001</v>
      </c>
      <c r="J1322" s="1" t="str">
        <f t="shared" si="82"/>
        <v>Fluid (stream)</v>
      </c>
      <c r="K1322" s="1" t="str">
        <f t="shared" si="83"/>
        <v>Untreated Water</v>
      </c>
      <c r="O1322">
        <v>7.0000000000000007E-2</v>
      </c>
      <c r="P1322">
        <v>30</v>
      </c>
      <c r="Q1322">
        <v>7.1</v>
      </c>
    </row>
    <row r="1323" spans="1:17" hidden="1" x14ac:dyDescent="0.3">
      <c r="A1323" t="s">
        <v>5230</v>
      </c>
      <c r="B1323" t="s">
        <v>5231</v>
      </c>
      <c r="C1323" s="1" t="str">
        <f t="shared" si="80"/>
        <v>12:0008</v>
      </c>
      <c r="D1323" s="1" t="str">
        <f t="shared" si="81"/>
        <v>12:0030</v>
      </c>
      <c r="E1323" t="s">
        <v>5232</v>
      </c>
      <c r="F1323" t="s">
        <v>5233</v>
      </c>
      <c r="H1323">
        <v>57.110334399999999</v>
      </c>
      <c r="I1323">
        <v>-131.65144040000001</v>
      </c>
      <c r="J1323" s="1" t="str">
        <f t="shared" si="82"/>
        <v>Fluid (stream)</v>
      </c>
      <c r="K1323" s="1" t="str">
        <f t="shared" si="83"/>
        <v>Untreated Water</v>
      </c>
      <c r="O1323">
        <v>2.5000000000000001E-2</v>
      </c>
      <c r="P1323">
        <v>30</v>
      </c>
      <c r="Q1323">
        <v>7.2</v>
      </c>
    </row>
    <row r="1324" spans="1:17" hidden="1" x14ac:dyDescent="0.3">
      <c r="A1324" t="s">
        <v>5234</v>
      </c>
      <c r="B1324" t="s">
        <v>5235</v>
      </c>
      <c r="C1324" s="1" t="str">
        <f t="shared" si="80"/>
        <v>12:0008</v>
      </c>
      <c r="D1324" s="1" t="str">
        <f t="shared" si="81"/>
        <v>12:0030</v>
      </c>
      <c r="E1324" t="s">
        <v>5236</v>
      </c>
      <c r="F1324" t="s">
        <v>5237</v>
      </c>
      <c r="H1324">
        <v>57.094380200000003</v>
      </c>
      <c r="I1324">
        <v>-131.68148859999999</v>
      </c>
      <c r="J1324" s="1" t="str">
        <f t="shared" si="82"/>
        <v>Fluid (stream)</v>
      </c>
      <c r="K1324" s="1" t="str">
        <f t="shared" si="83"/>
        <v>Untreated Water</v>
      </c>
      <c r="O1324">
        <v>2.5000000000000001E-2</v>
      </c>
      <c r="P1324">
        <v>20</v>
      </c>
      <c r="Q1324">
        <v>6.8</v>
      </c>
    </row>
    <row r="1325" spans="1:17" hidden="1" x14ac:dyDescent="0.3">
      <c r="A1325" t="s">
        <v>5238</v>
      </c>
      <c r="B1325" t="s">
        <v>5239</v>
      </c>
      <c r="C1325" s="1" t="str">
        <f t="shared" si="80"/>
        <v>12:0008</v>
      </c>
      <c r="D1325" s="1" t="str">
        <f t="shared" si="81"/>
        <v>12:0030</v>
      </c>
      <c r="E1325" t="s">
        <v>5240</v>
      </c>
      <c r="F1325" t="s">
        <v>5241</v>
      </c>
      <c r="H1325">
        <v>57.076163000000001</v>
      </c>
      <c r="I1325">
        <v>-131.70945069999999</v>
      </c>
      <c r="J1325" s="1" t="str">
        <f t="shared" si="82"/>
        <v>Fluid (stream)</v>
      </c>
      <c r="K1325" s="1" t="str">
        <f t="shared" si="83"/>
        <v>Untreated Water</v>
      </c>
      <c r="O1325">
        <v>2.5000000000000001E-2</v>
      </c>
      <c r="P1325">
        <v>30</v>
      </c>
      <c r="Q1325">
        <v>7.1</v>
      </c>
    </row>
    <row r="1326" spans="1:17" hidden="1" x14ac:dyDescent="0.3">
      <c r="A1326" t="s">
        <v>5242</v>
      </c>
      <c r="B1326" t="s">
        <v>5243</v>
      </c>
      <c r="C1326" s="1" t="str">
        <f t="shared" si="80"/>
        <v>12:0008</v>
      </c>
      <c r="D1326" s="1" t="str">
        <f t="shared" si="81"/>
        <v>12:0030</v>
      </c>
      <c r="E1326" t="s">
        <v>5244</v>
      </c>
      <c r="F1326" t="s">
        <v>5245</v>
      </c>
      <c r="H1326">
        <v>57.0465649</v>
      </c>
      <c r="I1326">
        <v>-131.6760329</v>
      </c>
      <c r="J1326" s="1" t="str">
        <f t="shared" si="82"/>
        <v>Fluid (stream)</v>
      </c>
      <c r="K1326" s="1" t="str">
        <f t="shared" si="83"/>
        <v>Untreated Water</v>
      </c>
      <c r="O1326">
        <v>2.5000000000000001E-2</v>
      </c>
      <c r="P1326">
        <v>20</v>
      </c>
      <c r="Q1326">
        <v>7.1</v>
      </c>
    </row>
    <row r="1327" spans="1:17" hidden="1" x14ac:dyDescent="0.3">
      <c r="A1327" t="s">
        <v>5246</v>
      </c>
      <c r="B1327" t="s">
        <v>5247</v>
      </c>
      <c r="C1327" s="1" t="str">
        <f t="shared" si="80"/>
        <v>12:0008</v>
      </c>
      <c r="D1327" s="1" t="str">
        <f t="shared" si="81"/>
        <v>12:0030</v>
      </c>
      <c r="E1327" t="s">
        <v>5248</v>
      </c>
      <c r="F1327" t="s">
        <v>5249</v>
      </c>
      <c r="H1327">
        <v>57.061051499999998</v>
      </c>
      <c r="I1327">
        <v>-131.5375487</v>
      </c>
      <c r="J1327" s="1" t="str">
        <f t="shared" si="82"/>
        <v>Fluid (stream)</v>
      </c>
      <c r="K1327" s="1" t="str">
        <f t="shared" si="83"/>
        <v>Untreated Water</v>
      </c>
      <c r="O1327">
        <v>2.5000000000000001E-2</v>
      </c>
      <c r="P1327">
        <v>20</v>
      </c>
      <c r="Q1327">
        <v>7.2</v>
      </c>
    </row>
    <row r="1328" spans="1:17" hidden="1" x14ac:dyDescent="0.3">
      <c r="A1328" t="s">
        <v>5250</v>
      </c>
      <c r="B1328" t="s">
        <v>5251</v>
      </c>
      <c r="C1328" s="1" t="str">
        <f t="shared" si="80"/>
        <v>12:0008</v>
      </c>
      <c r="D1328" s="1" t="str">
        <f t="shared" si="81"/>
        <v>12:0030</v>
      </c>
      <c r="E1328" t="s">
        <v>5252</v>
      </c>
      <c r="F1328" t="s">
        <v>5253</v>
      </c>
      <c r="H1328">
        <v>57.040905100000003</v>
      </c>
      <c r="I1328">
        <v>-131.653604</v>
      </c>
      <c r="J1328" s="1" t="str">
        <f t="shared" si="82"/>
        <v>Fluid (stream)</v>
      </c>
      <c r="K1328" s="1" t="str">
        <f t="shared" si="83"/>
        <v>Untreated Water</v>
      </c>
      <c r="O1328">
        <v>0.37</v>
      </c>
      <c r="P1328">
        <v>30</v>
      </c>
      <c r="Q1328">
        <v>7.4</v>
      </c>
    </row>
    <row r="1329" spans="1:17" hidden="1" x14ac:dyDescent="0.3">
      <c r="A1329" t="s">
        <v>5254</v>
      </c>
      <c r="B1329" t="s">
        <v>5255</v>
      </c>
      <c r="C1329" s="1" t="str">
        <f t="shared" si="80"/>
        <v>12:0008</v>
      </c>
      <c r="D1329" s="1" t="str">
        <f t="shared" si="81"/>
        <v>12:0030</v>
      </c>
      <c r="E1329" t="s">
        <v>5256</v>
      </c>
      <c r="F1329" t="s">
        <v>5257</v>
      </c>
      <c r="H1329">
        <v>57.061075600000002</v>
      </c>
      <c r="I1329">
        <v>-131.5296822</v>
      </c>
      <c r="J1329" s="1" t="str">
        <f t="shared" si="82"/>
        <v>Fluid (stream)</v>
      </c>
      <c r="K1329" s="1" t="str">
        <f t="shared" si="83"/>
        <v>Untreated Water</v>
      </c>
      <c r="O1329">
        <v>2.5000000000000001E-2</v>
      </c>
      <c r="P1329">
        <v>20</v>
      </c>
      <c r="Q1329">
        <v>7.2</v>
      </c>
    </row>
    <row r="1330" spans="1:17" hidden="1" x14ac:dyDescent="0.3">
      <c r="A1330" t="s">
        <v>5258</v>
      </c>
      <c r="B1330" t="s">
        <v>5259</v>
      </c>
      <c r="C1330" s="1" t="str">
        <f t="shared" si="80"/>
        <v>12:0008</v>
      </c>
      <c r="D1330" s="1" t="str">
        <f t="shared" si="81"/>
        <v>12:0030</v>
      </c>
      <c r="E1330" t="s">
        <v>5260</v>
      </c>
      <c r="F1330" t="s">
        <v>5261</v>
      </c>
      <c r="H1330">
        <v>57.056660100000002</v>
      </c>
      <c r="I1330">
        <v>-131.53160869999999</v>
      </c>
      <c r="J1330" s="1" t="str">
        <f t="shared" si="82"/>
        <v>Fluid (stream)</v>
      </c>
      <c r="K1330" s="1" t="str">
        <f t="shared" si="83"/>
        <v>Untreated Water</v>
      </c>
      <c r="O1330">
        <v>2.5000000000000001E-2</v>
      </c>
      <c r="P1330">
        <v>20</v>
      </c>
      <c r="Q1330">
        <v>7.2</v>
      </c>
    </row>
    <row r="1331" spans="1:17" hidden="1" x14ac:dyDescent="0.3">
      <c r="A1331" t="s">
        <v>5262</v>
      </c>
      <c r="B1331" t="s">
        <v>5263</v>
      </c>
      <c r="C1331" s="1" t="str">
        <f t="shared" si="80"/>
        <v>12:0008</v>
      </c>
      <c r="D1331" s="1" t="str">
        <f t="shared" si="81"/>
        <v>12:0030</v>
      </c>
      <c r="E1331" t="s">
        <v>5264</v>
      </c>
      <c r="F1331" t="s">
        <v>5265</v>
      </c>
      <c r="H1331">
        <v>57.044378600000002</v>
      </c>
      <c r="I1331">
        <v>-131.582975</v>
      </c>
      <c r="J1331" s="1" t="str">
        <f t="shared" si="82"/>
        <v>Fluid (stream)</v>
      </c>
      <c r="K1331" s="1" t="str">
        <f t="shared" si="83"/>
        <v>Untreated Water</v>
      </c>
      <c r="O1331">
        <v>2.5000000000000001E-2</v>
      </c>
      <c r="P1331">
        <v>30</v>
      </c>
      <c r="Q1331">
        <v>7.1</v>
      </c>
    </row>
    <row r="1332" spans="1:17" hidden="1" x14ac:dyDescent="0.3">
      <c r="A1332" t="s">
        <v>5266</v>
      </c>
      <c r="B1332" t="s">
        <v>5267</v>
      </c>
      <c r="C1332" s="1" t="str">
        <f t="shared" si="80"/>
        <v>12:0008</v>
      </c>
      <c r="D1332" s="1" t="str">
        <f t="shared" si="81"/>
        <v>12:0030</v>
      </c>
      <c r="E1332" t="s">
        <v>5268</v>
      </c>
      <c r="F1332" t="s">
        <v>5269</v>
      </c>
      <c r="H1332">
        <v>57.048686699999998</v>
      </c>
      <c r="I1332">
        <v>-131.58063530000001</v>
      </c>
      <c r="J1332" s="1" t="str">
        <f t="shared" si="82"/>
        <v>Fluid (stream)</v>
      </c>
      <c r="K1332" s="1" t="str">
        <f t="shared" si="83"/>
        <v>Untreated Water</v>
      </c>
      <c r="O1332">
        <v>2.5000000000000001E-2</v>
      </c>
      <c r="P1332">
        <v>30</v>
      </c>
      <c r="Q1332">
        <v>7.2</v>
      </c>
    </row>
    <row r="1333" spans="1:17" hidden="1" x14ac:dyDescent="0.3">
      <c r="A1333" t="s">
        <v>5270</v>
      </c>
      <c r="B1333" t="s">
        <v>5271</v>
      </c>
      <c r="C1333" s="1" t="str">
        <f t="shared" si="80"/>
        <v>12:0008</v>
      </c>
      <c r="D1333" s="1" t="str">
        <f t="shared" si="81"/>
        <v>12:0030</v>
      </c>
      <c r="E1333" t="s">
        <v>5272</v>
      </c>
      <c r="F1333" t="s">
        <v>5273</v>
      </c>
      <c r="H1333">
        <v>57.023955299999997</v>
      </c>
      <c r="I1333">
        <v>-131.60614509999999</v>
      </c>
      <c r="J1333" s="1" t="str">
        <f t="shared" si="82"/>
        <v>Fluid (stream)</v>
      </c>
      <c r="K1333" s="1" t="str">
        <f t="shared" si="83"/>
        <v>Untreated Water</v>
      </c>
      <c r="O1333">
        <v>7.0000000000000007E-2</v>
      </c>
      <c r="P1333">
        <v>40</v>
      </c>
      <c r="Q1333">
        <v>7</v>
      </c>
    </row>
    <row r="1334" spans="1:17" hidden="1" x14ac:dyDescent="0.3">
      <c r="A1334" t="s">
        <v>5274</v>
      </c>
      <c r="B1334" t="s">
        <v>5275</v>
      </c>
      <c r="C1334" s="1" t="str">
        <f t="shared" si="80"/>
        <v>12:0008</v>
      </c>
      <c r="D1334" s="1" t="str">
        <f t="shared" si="81"/>
        <v>12:0030</v>
      </c>
      <c r="E1334" t="s">
        <v>5276</v>
      </c>
      <c r="F1334" t="s">
        <v>5277</v>
      </c>
      <c r="H1334">
        <v>57.022948</v>
      </c>
      <c r="I1334">
        <v>-131.7151015</v>
      </c>
      <c r="J1334" s="1" t="str">
        <f t="shared" si="82"/>
        <v>Fluid (stream)</v>
      </c>
      <c r="K1334" s="1" t="str">
        <f t="shared" si="83"/>
        <v>Untreated Water</v>
      </c>
      <c r="O1334">
        <v>0.11</v>
      </c>
      <c r="P1334">
        <v>20</v>
      </c>
      <c r="Q1334">
        <v>7.1</v>
      </c>
    </row>
    <row r="1335" spans="1:17" hidden="1" x14ac:dyDescent="0.3">
      <c r="A1335" t="s">
        <v>5278</v>
      </c>
      <c r="B1335" t="s">
        <v>5279</v>
      </c>
      <c r="C1335" s="1" t="str">
        <f t="shared" si="80"/>
        <v>12:0008</v>
      </c>
      <c r="D1335" s="1" t="str">
        <f t="shared" si="81"/>
        <v>12:0030</v>
      </c>
      <c r="E1335" t="s">
        <v>5280</v>
      </c>
      <c r="F1335" t="s">
        <v>5281</v>
      </c>
      <c r="H1335">
        <v>57.018689199999997</v>
      </c>
      <c r="I1335">
        <v>-131.71335719999999</v>
      </c>
      <c r="J1335" s="1" t="str">
        <f t="shared" si="82"/>
        <v>Fluid (stream)</v>
      </c>
      <c r="K1335" s="1" t="str">
        <f t="shared" si="83"/>
        <v>Untreated Water</v>
      </c>
      <c r="O1335">
        <v>2.5000000000000001E-2</v>
      </c>
      <c r="P1335">
        <v>20</v>
      </c>
      <c r="Q1335">
        <v>7.2</v>
      </c>
    </row>
    <row r="1336" spans="1:17" hidden="1" x14ac:dyDescent="0.3">
      <c r="A1336" t="s">
        <v>5282</v>
      </c>
      <c r="B1336" t="s">
        <v>5283</v>
      </c>
      <c r="C1336" s="1" t="str">
        <f t="shared" si="80"/>
        <v>12:0008</v>
      </c>
      <c r="D1336" s="1" t="str">
        <f t="shared" si="81"/>
        <v>12:0030</v>
      </c>
      <c r="E1336" t="s">
        <v>5284</v>
      </c>
      <c r="F1336" t="s">
        <v>5285</v>
      </c>
      <c r="H1336">
        <v>57.838942500000002</v>
      </c>
      <c r="I1336">
        <v>-130.0247195</v>
      </c>
      <c r="J1336" s="1" t="str">
        <f t="shared" si="82"/>
        <v>Fluid (stream)</v>
      </c>
      <c r="K1336" s="1" t="str">
        <f t="shared" si="83"/>
        <v>Untreated Water</v>
      </c>
      <c r="O1336">
        <v>0.18</v>
      </c>
      <c r="P1336">
        <v>70</v>
      </c>
      <c r="Q1336">
        <v>7.3</v>
      </c>
    </row>
    <row r="1337" spans="1:17" hidden="1" x14ac:dyDescent="0.3">
      <c r="A1337" t="s">
        <v>5286</v>
      </c>
      <c r="B1337" t="s">
        <v>5287</v>
      </c>
      <c r="C1337" s="1" t="str">
        <f t="shared" si="80"/>
        <v>12:0008</v>
      </c>
      <c r="D1337" s="1" t="str">
        <f t="shared" si="81"/>
        <v>12:0030</v>
      </c>
      <c r="E1337" t="s">
        <v>5288</v>
      </c>
      <c r="F1337" t="s">
        <v>5289</v>
      </c>
      <c r="H1337">
        <v>57.837114499999998</v>
      </c>
      <c r="I1337">
        <v>-130.0173412</v>
      </c>
      <c r="J1337" s="1" t="str">
        <f t="shared" si="82"/>
        <v>Fluid (stream)</v>
      </c>
      <c r="K1337" s="1" t="str">
        <f t="shared" si="83"/>
        <v>Untreated Water</v>
      </c>
      <c r="O1337">
        <v>2.5000000000000001E-2</v>
      </c>
      <c r="P1337">
        <v>40</v>
      </c>
      <c r="Q1337">
        <v>7</v>
      </c>
    </row>
    <row r="1338" spans="1:17" hidden="1" x14ac:dyDescent="0.3">
      <c r="A1338" t="s">
        <v>5290</v>
      </c>
      <c r="B1338" t="s">
        <v>5291</v>
      </c>
      <c r="C1338" s="1" t="str">
        <f t="shared" si="80"/>
        <v>12:0008</v>
      </c>
      <c r="D1338" s="1" t="str">
        <f t="shared" si="81"/>
        <v>12:0030</v>
      </c>
      <c r="E1338" t="s">
        <v>5292</v>
      </c>
      <c r="F1338" t="s">
        <v>5293</v>
      </c>
      <c r="H1338">
        <v>57.845060099999998</v>
      </c>
      <c r="I1338">
        <v>-130.02812750000001</v>
      </c>
      <c r="J1338" s="1" t="str">
        <f t="shared" si="82"/>
        <v>Fluid (stream)</v>
      </c>
      <c r="K1338" s="1" t="str">
        <f t="shared" si="83"/>
        <v>Untreated Water</v>
      </c>
      <c r="O1338">
        <v>2.5000000000000001E-2</v>
      </c>
      <c r="P1338">
        <v>110</v>
      </c>
      <c r="Q1338">
        <v>7.5</v>
      </c>
    </row>
    <row r="1339" spans="1:17" hidden="1" x14ac:dyDescent="0.3">
      <c r="A1339" t="s">
        <v>5294</v>
      </c>
      <c r="B1339" t="s">
        <v>5295</v>
      </c>
      <c r="C1339" s="1" t="str">
        <f t="shared" si="80"/>
        <v>12:0008</v>
      </c>
      <c r="D1339" s="1" t="str">
        <f t="shared" si="81"/>
        <v>12:0030</v>
      </c>
      <c r="E1339" t="s">
        <v>5296</v>
      </c>
      <c r="F1339" t="s">
        <v>5297</v>
      </c>
      <c r="H1339">
        <v>57.8319118</v>
      </c>
      <c r="I1339">
        <v>-130.00837039999999</v>
      </c>
      <c r="J1339" s="1" t="str">
        <f t="shared" si="82"/>
        <v>Fluid (stream)</v>
      </c>
      <c r="K1339" s="1" t="str">
        <f t="shared" si="83"/>
        <v>Untreated Water</v>
      </c>
      <c r="O1339">
        <v>7.0000000000000007E-2</v>
      </c>
      <c r="P1339">
        <v>50</v>
      </c>
      <c r="Q1339">
        <v>7.3</v>
      </c>
    </row>
    <row r="1340" spans="1:17" hidden="1" x14ac:dyDescent="0.3">
      <c r="A1340" t="s">
        <v>5298</v>
      </c>
      <c r="B1340" t="s">
        <v>5299</v>
      </c>
      <c r="C1340" s="1" t="str">
        <f t="shared" ref="C1340:C1403" si="84">HYPERLINK("http://geochem.nrcan.gc.ca/cdogs/content/bdl/bdl120008_e.htm", "12:0008")</f>
        <v>12:0008</v>
      </c>
      <c r="D1340" s="1" t="str">
        <f t="shared" ref="D1340:D1403" si="85">HYPERLINK("http://geochem.nrcan.gc.ca/cdogs/content/svy/svy120030_e.htm", "12:0030")</f>
        <v>12:0030</v>
      </c>
      <c r="E1340" t="s">
        <v>5300</v>
      </c>
      <c r="F1340" t="s">
        <v>5301</v>
      </c>
      <c r="H1340">
        <v>57.136333100000002</v>
      </c>
      <c r="I1340">
        <v>-130.27679649999999</v>
      </c>
      <c r="J1340" s="1" t="str">
        <f t="shared" si="82"/>
        <v>Fluid (stream)</v>
      </c>
      <c r="K1340" s="1" t="str">
        <f t="shared" si="83"/>
        <v>Untreated Water</v>
      </c>
      <c r="O1340">
        <v>2.5000000000000001E-2</v>
      </c>
      <c r="P1340">
        <v>40</v>
      </c>
      <c r="Q1340">
        <v>7.3</v>
      </c>
    </row>
    <row r="1341" spans="1:17" hidden="1" x14ac:dyDescent="0.3">
      <c r="A1341" t="s">
        <v>5302</v>
      </c>
      <c r="B1341" t="s">
        <v>5303</v>
      </c>
      <c r="C1341" s="1" t="str">
        <f t="shared" si="84"/>
        <v>12:0008</v>
      </c>
      <c r="D1341" s="1" t="str">
        <f t="shared" si="85"/>
        <v>12:0030</v>
      </c>
      <c r="E1341" t="s">
        <v>5304</v>
      </c>
      <c r="F1341" t="s">
        <v>5305</v>
      </c>
      <c r="H1341">
        <v>57.131938499999997</v>
      </c>
      <c r="I1341">
        <v>-130.27426689999999</v>
      </c>
      <c r="J1341" s="1" t="str">
        <f t="shared" si="82"/>
        <v>Fluid (stream)</v>
      </c>
      <c r="K1341" s="1" t="str">
        <f t="shared" si="83"/>
        <v>Untreated Water</v>
      </c>
      <c r="O1341">
        <v>2.5000000000000001E-2</v>
      </c>
      <c r="P1341">
        <v>50</v>
      </c>
      <c r="Q1341">
        <v>7.1</v>
      </c>
    </row>
    <row r="1342" spans="1:17" hidden="1" x14ac:dyDescent="0.3">
      <c r="A1342" t="s">
        <v>5306</v>
      </c>
      <c r="B1342" t="s">
        <v>5307</v>
      </c>
      <c r="C1342" s="1" t="str">
        <f t="shared" si="84"/>
        <v>12:0008</v>
      </c>
      <c r="D1342" s="1" t="str">
        <f t="shared" si="85"/>
        <v>12:0030</v>
      </c>
      <c r="E1342" t="s">
        <v>5308</v>
      </c>
      <c r="F1342" t="s">
        <v>5309</v>
      </c>
      <c r="H1342">
        <v>57.828781399999997</v>
      </c>
      <c r="I1342">
        <v>-131.49010920000001</v>
      </c>
      <c r="J1342" s="1" t="str">
        <f t="shared" si="82"/>
        <v>Fluid (stream)</v>
      </c>
      <c r="K1342" s="1" t="str">
        <f t="shared" si="83"/>
        <v>Untreated Water</v>
      </c>
      <c r="O1342">
        <v>2.5000000000000001E-2</v>
      </c>
      <c r="P1342">
        <v>30</v>
      </c>
      <c r="Q1342">
        <v>7.7</v>
      </c>
    </row>
    <row r="1343" spans="1:17" hidden="1" x14ac:dyDescent="0.3">
      <c r="A1343" t="s">
        <v>5310</v>
      </c>
      <c r="B1343" t="s">
        <v>5311</v>
      </c>
      <c r="C1343" s="1" t="str">
        <f t="shared" si="84"/>
        <v>12:0008</v>
      </c>
      <c r="D1343" s="1" t="str">
        <f t="shared" si="85"/>
        <v>12:0030</v>
      </c>
      <c r="E1343" t="s">
        <v>5312</v>
      </c>
      <c r="F1343" t="s">
        <v>5313</v>
      </c>
      <c r="H1343">
        <v>57.848051300000002</v>
      </c>
      <c r="I1343">
        <v>-131.51213480000001</v>
      </c>
      <c r="J1343" s="1" t="str">
        <f t="shared" si="82"/>
        <v>Fluid (stream)</v>
      </c>
      <c r="K1343" s="1" t="str">
        <f t="shared" si="83"/>
        <v>Untreated Water</v>
      </c>
      <c r="O1343">
        <v>2.5000000000000001E-2</v>
      </c>
      <c r="P1343">
        <v>30</v>
      </c>
      <c r="Q1343">
        <v>7.6</v>
      </c>
    </row>
    <row r="1344" spans="1:17" hidden="1" x14ac:dyDescent="0.3">
      <c r="A1344" t="s">
        <v>5314</v>
      </c>
      <c r="B1344" t="s">
        <v>5315</v>
      </c>
      <c r="C1344" s="1" t="str">
        <f t="shared" si="84"/>
        <v>12:0008</v>
      </c>
      <c r="D1344" s="1" t="str">
        <f t="shared" si="85"/>
        <v>12:0030</v>
      </c>
      <c r="E1344" t="s">
        <v>5316</v>
      </c>
      <c r="F1344" t="s">
        <v>5317</v>
      </c>
      <c r="H1344">
        <v>57.843964</v>
      </c>
      <c r="I1344">
        <v>-131.47880280000001</v>
      </c>
      <c r="J1344" s="1" t="str">
        <f t="shared" si="82"/>
        <v>Fluid (stream)</v>
      </c>
      <c r="K1344" s="1" t="str">
        <f t="shared" si="83"/>
        <v>Untreated Water</v>
      </c>
      <c r="O1344">
        <v>2.5000000000000001E-2</v>
      </c>
      <c r="P1344">
        <v>30</v>
      </c>
      <c r="Q1344">
        <v>7.7</v>
      </c>
    </row>
    <row r="1345" spans="1:17" hidden="1" x14ac:dyDescent="0.3">
      <c r="A1345" t="s">
        <v>5318</v>
      </c>
      <c r="B1345" t="s">
        <v>5319</v>
      </c>
      <c r="C1345" s="1" t="str">
        <f t="shared" si="84"/>
        <v>12:0008</v>
      </c>
      <c r="D1345" s="1" t="str">
        <f t="shared" si="85"/>
        <v>12:0030</v>
      </c>
      <c r="E1345" t="s">
        <v>5320</v>
      </c>
      <c r="F1345" t="s">
        <v>5321</v>
      </c>
      <c r="H1345">
        <v>57.851277000000003</v>
      </c>
      <c r="I1345">
        <v>-131.45670179999999</v>
      </c>
      <c r="J1345" s="1" t="str">
        <f t="shared" si="82"/>
        <v>Fluid (stream)</v>
      </c>
      <c r="K1345" s="1" t="str">
        <f t="shared" si="83"/>
        <v>Untreated Water</v>
      </c>
      <c r="O1345">
        <v>2.5000000000000001E-2</v>
      </c>
      <c r="P1345">
        <v>30</v>
      </c>
      <c r="Q1345">
        <v>7.6</v>
      </c>
    </row>
    <row r="1346" spans="1:17" hidden="1" x14ac:dyDescent="0.3">
      <c r="A1346" t="s">
        <v>5322</v>
      </c>
      <c r="B1346" t="s">
        <v>5323</v>
      </c>
      <c r="C1346" s="1" t="str">
        <f t="shared" si="84"/>
        <v>12:0008</v>
      </c>
      <c r="D1346" s="1" t="str">
        <f t="shared" si="85"/>
        <v>12:0030</v>
      </c>
      <c r="E1346" t="s">
        <v>5324</v>
      </c>
      <c r="F1346" t="s">
        <v>5325</v>
      </c>
      <c r="H1346">
        <v>57.819926000000002</v>
      </c>
      <c r="I1346">
        <v>-131.4043207</v>
      </c>
      <c r="J1346" s="1" t="str">
        <f t="shared" ref="J1346:J1409" si="86">HYPERLINK("http://geochem.nrcan.gc.ca/cdogs/content/kwd/kwd020018_e.htm", "Fluid (stream)")</f>
        <v>Fluid (stream)</v>
      </c>
      <c r="K1346" s="1" t="str">
        <f t="shared" ref="K1346:K1409" si="87">HYPERLINK("http://geochem.nrcan.gc.ca/cdogs/content/kwd/kwd080007_e.htm", "Untreated Water")</f>
        <v>Untreated Water</v>
      </c>
      <c r="O1346">
        <v>7.0000000000000007E-2</v>
      </c>
      <c r="P1346">
        <v>30</v>
      </c>
      <c r="Q1346">
        <v>7.7</v>
      </c>
    </row>
    <row r="1347" spans="1:17" hidden="1" x14ac:dyDescent="0.3">
      <c r="A1347" t="s">
        <v>5326</v>
      </c>
      <c r="B1347" t="s">
        <v>5327</v>
      </c>
      <c r="C1347" s="1" t="str">
        <f t="shared" si="84"/>
        <v>12:0008</v>
      </c>
      <c r="D1347" s="1" t="str">
        <f t="shared" si="85"/>
        <v>12:0030</v>
      </c>
      <c r="E1347" t="s">
        <v>5328</v>
      </c>
      <c r="F1347" t="s">
        <v>5329</v>
      </c>
      <c r="H1347">
        <v>57.8702823</v>
      </c>
      <c r="I1347">
        <v>-131.33202270000001</v>
      </c>
      <c r="J1347" s="1" t="str">
        <f t="shared" si="86"/>
        <v>Fluid (stream)</v>
      </c>
      <c r="K1347" s="1" t="str">
        <f t="shared" si="87"/>
        <v>Untreated Water</v>
      </c>
      <c r="O1347">
        <v>2.5000000000000001E-2</v>
      </c>
      <c r="P1347">
        <v>30</v>
      </c>
      <c r="Q1347">
        <v>7.7</v>
      </c>
    </row>
    <row r="1348" spans="1:17" hidden="1" x14ac:dyDescent="0.3">
      <c r="A1348" t="s">
        <v>5330</v>
      </c>
      <c r="B1348" t="s">
        <v>5331</v>
      </c>
      <c r="C1348" s="1" t="str">
        <f t="shared" si="84"/>
        <v>12:0008</v>
      </c>
      <c r="D1348" s="1" t="str">
        <f t="shared" si="85"/>
        <v>12:0030</v>
      </c>
      <c r="E1348" t="s">
        <v>5332</v>
      </c>
      <c r="F1348" t="s">
        <v>5333</v>
      </c>
      <c r="H1348">
        <v>57.976213999999999</v>
      </c>
      <c r="I1348">
        <v>-131.3094222</v>
      </c>
      <c r="J1348" s="1" t="str">
        <f t="shared" si="86"/>
        <v>Fluid (stream)</v>
      </c>
      <c r="K1348" s="1" t="str">
        <f t="shared" si="87"/>
        <v>Untreated Water</v>
      </c>
      <c r="O1348">
        <v>2.5000000000000001E-2</v>
      </c>
      <c r="P1348">
        <v>40</v>
      </c>
      <c r="Q1348">
        <v>7.3</v>
      </c>
    </row>
    <row r="1349" spans="1:17" hidden="1" x14ac:dyDescent="0.3">
      <c r="A1349" t="s">
        <v>5334</v>
      </c>
      <c r="B1349" t="s">
        <v>5335</v>
      </c>
      <c r="C1349" s="1" t="str">
        <f t="shared" si="84"/>
        <v>12:0008</v>
      </c>
      <c r="D1349" s="1" t="str">
        <f t="shared" si="85"/>
        <v>12:0030</v>
      </c>
      <c r="E1349" t="s">
        <v>5336</v>
      </c>
      <c r="F1349" t="s">
        <v>5337</v>
      </c>
      <c r="H1349">
        <v>57.982067200000003</v>
      </c>
      <c r="I1349">
        <v>-131.30672000000001</v>
      </c>
      <c r="J1349" s="1" t="str">
        <f t="shared" si="86"/>
        <v>Fluid (stream)</v>
      </c>
      <c r="K1349" s="1" t="str">
        <f t="shared" si="87"/>
        <v>Untreated Water</v>
      </c>
      <c r="O1349">
        <v>0.13</v>
      </c>
      <c r="P1349">
        <v>40</v>
      </c>
      <c r="Q1349">
        <v>7.4</v>
      </c>
    </row>
    <row r="1350" spans="1:17" hidden="1" x14ac:dyDescent="0.3">
      <c r="A1350" t="s">
        <v>5338</v>
      </c>
      <c r="B1350" t="s">
        <v>5339</v>
      </c>
      <c r="C1350" s="1" t="str">
        <f t="shared" si="84"/>
        <v>12:0008</v>
      </c>
      <c r="D1350" s="1" t="str">
        <f t="shared" si="85"/>
        <v>12:0030</v>
      </c>
      <c r="E1350" t="s">
        <v>5340</v>
      </c>
      <c r="F1350" t="s">
        <v>5341</v>
      </c>
      <c r="H1350">
        <v>57.964316799999999</v>
      </c>
      <c r="I1350">
        <v>-131.35991390000001</v>
      </c>
      <c r="J1350" s="1" t="str">
        <f t="shared" si="86"/>
        <v>Fluid (stream)</v>
      </c>
      <c r="K1350" s="1" t="str">
        <f t="shared" si="87"/>
        <v>Untreated Water</v>
      </c>
      <c r="O1350">
        <v>2.5000000000000001E-2</v>
      </c>
      <c r="P1350">
        <v>30</v>
      </c>
      <c r="Q1350">
        <v>7.4</v>
      </c>
    </row>
    <row r="1351" spans="1:17" hidden="1" x14ac:dyDescent="0.3">
      <c r="A1351" t="s">
        <v>5342</v>
      </c>
      <c r="B1351" t="s">
        <v>5343</v>
      </c>
      <c r="C1351" s="1" t="str">
        <f t="shared" si="84"/>
        <v>12:0008</v>
      </c>
      <c r="D1351" s="1" t="str">
        <f t="shared" si="85"/>
        <v>12:0030</v>
      </c>
      <c r="E1351" t="s">
        <v>5340</v>
      </c>
      <c r="F1351" t="s">
        <v>5344</v>
      </c>
      <c r="H1351">
        <v>57.964316799999999</v>
      </c>
      <c r="I1351">
        <v>-131.35991390000001</v>
      </c>
      <c r="J1351" s="1" t="str">
        <f t="shared" si="86"/>
        <v>Fluid (stream)</v>
      </c>
      <c r="K1351" s="1" t="str">
        <f t="shared" si="87"/>
        <v>Untreated Water</v>
      </c>
      <c r="O1351">
        <v>2.5000000000000001E-2</v>
      </c>
      <c r="P1351">
        <v>30</v>
      </c>
      <c r="Q1351">
        <v>7.4</v>
      </c>
    </row>
    <row r="1352" spans="1:17" hidden="1" x14ac:dyDescent="0.3">
      <c r="A1352" t="s">
        <v>5345</v>
      </c>
      <c r="B1352" t="s">
        <v>5346</v>
      </c>
      <c r="C1352" s="1" t="str">
        <f t="shared" si="84"/>
        <v>12:0008</v>
      </c>
      <c r="D1352" s="1" t="str">
        <f t="shared" si="85"/>
        <v>12:0030</v>
      </c>
      <c r="E1352" t="s">
        <v>5347</v>
      </c>
      <c r="F1352" t="s">
        <v>5348</v>
      </c>
      <c r="H1352">
        <v>57.965795999999997</v>
      </c>
      <c r="I1352">
        <v>-131.35524369999999</v>
      </c>
      <c r="J1352" s="1" t="str">
        <f t="shared" si="86"/>
        <v>Fluid (stream)</v>
      </c>
      <c r="K1352" s="1" t="str">
        <f t="shared" si="87"/>
        <v>Untreated Water</v>
      </c>
      <c r="O1352">
        <v>2.5000000000000001E-2</v>
      </c>
      <c r="P1352">
        <v>30</v>
      </c>
      <c r="Q1352">
        <v>7.4</v>
      </c>
    </row>
    <row r="1353" spans="1:17" hidden="1" x14ac:dyDescent="0.3">
      <c r="A1353" t="s">
        <v>5349</v>
      </c>
      <c r="B1353" t="s">
        <v>5350</v>
      </c>
      <c r="C1353" s="1" t="str">
        <f t="shared" si="84"/>
        <v>12:0008</v>
      </c>
      <c r="D1353" s="1" t="str">
        <f t="shared" si="85"/>
        <v>12:0030</v>
      </c>
      <c r="E1353" t="s">
        <v>5351</v>
      </c>
      <c r="F1353" t="s">
        <v>5352</v>
      </c>
      <c r="H1353">
        <v>57.950689599999997</v>
      </c>
      <c r="I1353">
        <v>-131.3530044</v>
      </c>
      <c r="J1353" s="1" t="str">
        <f t="shared" si="86"/>
        <v>Fluid (stream)</v>
      </c>
      <c r="K1353" s="1" t="str">
        <f t="shared" si="87"/>
        <v>Untreated Water</v>
      </c>
      <c r="O1353">
        <v>2.5000000000000001E-2</v>
      </c>
      <c r="P1353">
        <v>30</v>
      </c>
      <c r="Q1353">
        <v>7.4</v>
      </c>
    </row>
    <row r="1354" spans="1:17" hidden="1" x14ac:dyDescent="0.3">
      <c r="A1354" t="s">
        <v>5353</v>
      </c>
      <c r="B1354" t="s">
        <v>5354</v>
      </c>
      <c r="C1354" s="1" t="str">
        <f t="shared" si="84"/>
        <v>12:0008</v>
      </c>
      <c r="D1354" s="1" t="str">
        <f t="shared" si="85"/>
        <v>12:0030</v>
      </c>
      <c r="E1354" t="s">
        <v>5355</v>
      </c>
      <c r="F1354" t="s">
        <v>5356</v>
      </c>
      <c r="H1354">
        <v>57.947317099999999</v>
      </c>
      <c r="I1354">
        <v>-131.34247679999999</v>
      </c>
      <c r="J1354" s="1" t="str">
        <f t="shared" si="86"/>
        <v>Fluid (stream)</v>
      </c>
      <c r="K1354" s="1" t="str">
        <f t="shared" si="87"/>
        <v>Untreated Water</v>
      </c>
      <c r="O1354">
        <v>2.5000000000000001E-2</v>
      </c>
      <c r="P1354">
        <v>20</v>
      </c>
      <c r="Q1354">
        <v>7.9</v>
      </c>
    </row>
    <row r="1355" spans="1:17" hidden="1" x14ac:dyDescent="0.3">
      <c r="A1355" t="s">
        <v>5357</v>
      </c>
      <c r="B1355" t="s">
        <v>5358</v>
      </c>
      <c r="C1355" s="1" t="str">
        <f t="shared" si="84"/>
        <v>12:0008</v>
      </c>
      <c r="D1355" s="1" t="str">
        <f t="shared" si="85"/>
        <v>12:0030</v>
      </c>
      <c r="E1355" t="s">
        <v>5359</v>
      </c>
      <c r="F1355" t="s">
        <v>5360</v>
      </c>
      <c r="H1355">
        <v>57.928371200000001</v>
      </c>
      <c r="I1355">
        <v>-131.336465</v>
      </c>
      <c r="J1355" s="1" t="str">
        <f t="shared" si="86"/>
        <v>Fluid (stream)</v>
      </c>
      <c r="K1355" s="1" t="str">
        <f t="shared" si="87"/>
        <v>Untreated Water</v>
      </c>
      <c r="O1355">
        <v>2.5000000000000001E-2</v>
      </c>
      <c r="P1355">
        <v>20</v>
      </c>
      <c r="Q1355">
        <v>7.8</v>
      </c>
    </row>
    <row r="1356" spans="1:17" hidden="1" x14ac:dyDescent="0.3">
      <c r="A1356" t="s">
        <v>5361</v>
      </c>
      <c r="B1356" t="s">
        <v>5362</v>
      </c>
      <c r="C1356" s="1" t="str">
        <f t="shared" si="84"/>
        <v>12:0008</v>
      </c>
      <c r="D1356" s="1" t="str">
        <f t="shared" si="85"/>
        <v>12:0030</v>
      </c>
      <c r="E1356" t="s">
        <v>5363</v>
      </c>
      <c r="F1356" t="s">
        <v>5364</v>
      </c>
      <c r="H1356">
        <v>57.937902200000003</v>
      </c>
      <c r="I1356">
        <v>-131.3005278</v>
      </c>
      <c r="J1356" s="1" t="str">
        <f t="shared" si="86"/>
        <v>Fluid (stream)</v>
      </c>
      <c r="K1356" s="1" t="str">
        <f t="shared" si="87"/>
        <v>Untreated Water</v>
      </c>
      <c r="O1356">
        <v>2.5000000000000001E-2</v>
      </c>
      <c r="P1356">
        <v>20</v>
      </c>
      <c r="Q1356">
        <v>7.9</v>
      </c>
    </row>
    <row r="1357" spans="1:17" hidden="1" x14ac:dyDescent="0.3">
      <c r="A1357" t="s">
        <v>5365</v>
      </c>
      <c r="B1357" t="s">
        <v>5366</v>
      </c>
      <c r="C1357" s="1" t="str">
        <f t="shared" si="84"/>
        <v>12:0008</v>
      </c>
      <c r="D1357" s="1" t="str">
        <f t="shared" si="85"/>
        <v>12:0030</v>
      </c>
      <c r="E1357" t="s">
        <v>5367</v>
      </c>
      <c r="F1357" t="s">
        <v>5368</v>
      </c>
      <c r="H1357">
        <v>57.723639499999997</v>
      </c>
      <c r="I1357">
        <v>-130.9683416</v>
      </c>
      <c r="J1357" s="1" t="str">
        <f t="shared" si="86"/>
        <v>Fluid (stream)</v>
      </c>
      <c r="K1357" s="1" t="str">
        <f t="shared" si="87"/>
        <v>Untreated Water</v>
      </c>
      <c r="O1357">
        <v>0.33</v>
      </c>
      <c r="P1357">
        <v>40</v>
      </c>
      <c r="Q1357">
        <v>7.7</v>
      </c>
    </row>
    <row r="1358" spans="1:17" hidden="1" x14ac:dyDescent="0.3">
      <c r="A1358" t="s">
        <v>5369</v>
      </c>
      <c r="B1358" t="s">
        <v>5370</v>
      </c>
      <c r="C1358" s="1" t="str">
        <f t="shared" si="84"/>
        <v>12:0008</v>
      </c>
      <c r="D1358" s="1" t="str">
        <f t="shared" si="85"/>
        <v>12:0030</v>
      </c>
      <c r="E1358" t="s">
        <v>5371</v>
      </c>
      <c r="F1358" t="s">
        <v>5372</v>
      </c>
      <c r="H1358">
        <v>57.731043499999998</v>
      </c>
      <c r="I1358">
        <v>-130.970641</v>
      </c>
      <c r="J1358" s="1" t="str">
        <f t="shared" si="86"/>
        <v>Fluid (stream)</v>
      </c>
      <c r="K1358" s="1" t="str">
        <f t="shared" si="87"/>
        <v>Untreated Water</v>
      </c>
      <c r="O1358">
        <v>0.38</v>
      </c>
      <c r="P1358">
        <v>40</v>
      </c>
      <c r="Q1358">
        <v>7.5</v>
      </c>
    </row>
    <row r="1359" spans="1:17" hidden="1" x14ac:dyDescent="0.3">
      <c r="A1359" t="s">
        <v>5373</v>
      </c>
      <c r="B1359" t="s">
        <v>5374</v>
      </c>
      <c r="C1359" s="1" t="str">
        <f t="shared" si="84"/>
        <v>12:0008</v>
      </c>
      <c r="D1359" s="1" t="str">
        <f t="shared" si="85"/>
        <v>12:0030</v>
      </c>
      <c r="E1359" t="s">
        <v>5375</v>
      </c>
      <c r="F1359" t="s">
        <v>5376</v>
      </c>
      <c r="H1359">
        <v>57.739854700000002</v>
      </c>
      <c r="I1359">
        <v>-130.97489959999999</v>
      </c>
      <c r="J1359" s="1" t="str">
        <f t="shared" si="86"/>
        <v>Fluid (stream)</v>
      </c>
      <c r="K1359" s="1" t="str">
        <f t="shared" si="87"/>
        <v>Untreated Water</v>
      </c>
      <c r="O1359">
        <v>0.4</v>
      </c>
      <c r="P1359">
        <v>50</v>
      </c>
      <c r="Q1359">
        <v>8</v>
      </c>
    </row>
    <row r="1360" spans="1:17" hidden="1" x14ac:dyDescent="0.3">
      <c r="A1360" t="s">
        <v>5377</v>
      </c>
      <c r="B1360" t="s">
        <v>5378</v>
      </c>
      <c r="C1360" s="1" t="str">
        <f t="shared" si="84"/>
        <v>12:0008</v>
      </c>
      <c r="D1360" s="1" t="str">
        <f t="shared" si="85"/>
        <v>12:0030</v>
      </c>
      <c r="E1360" t="s">
        <v>5379</v>
      </c>
      <c r="F1360" t="s">
        <v>5380</v>
      </c>
      <c r="H1360">
        <v>57.7475703</v>
      </c>
      <c r="I1360">
        <v>-130.97390809999999</v>
      </c>
      <c r="J1360" s="1" t="str">
        <f t="shared" si="86"/>
        <v>Fluid (stream)</v>
      </c>
      <c r="K1360" s="1" t="str">
        <f t="shared" si="87"/>
        <v>Untreated Water</v>
      </c>
      <c r="O1360">
        <v>0.28999999999999998</v>
      </c>
      <c r="P1360">
        <v>40</v>
      </c>
      <c r="Q1360">
        <v>7.6</v>
      </c>
    </row>
    <row r="1361" spans="1:17" hidden="1" x14ac:dyDescent="0.3">
      <c r="A1361" t="s">
        <v>5381</v>
      </c>
      <c r="B1361" t="s">
        <v>5382</v>
      </c>
      <c r="C1361" s="1" t="str">
        <f t="shared" si="84"/>
        <v>12:0008</v>
      </c>
      <c r="D1361" s="1" t="str">
        <f t="shared" si="85"/>
        <v>12:0030</v>
      </c>
      <c r="E1361" t="s">
        <v>5383</v>
      </c>
      <c r="F1361" t="s">
        <v>5384</v>
      </c>
      <c r="H1361">
        <v>57.755876100000002</v>
      </c>
      <c r="I1361">
        <v>-130.97709950000001</v>
      </c>
      <c r="J1361" s="1" t="str">
        <f t="shared" si="86"/>
        <v>Fluid (stream)</v>
      </c>
      <c r="K1361" s="1" t="str">
        <f t="shared" si="87"/>
        <v>Untreated Water</v>
      </c>
      <c r="O1361">
        <v>0.17</v>
      </c>
      <c r="P1361">
        <v>20</v>
      </c>
      <c r="Q1361">
        <v>7.3</v>
      </c>
    </row>
    <row r="1362" spans="1:17" hidden="1" x14ac:dyDescent="0.3">
      <c r="A1362" t="s">
        <v>5385</v>
      </c>
      <c r="B1362" t="s">
        <v>5386</v>
      </c>
      <c r="C1362" s="1" t="str">
        <f t="shared" si="84"/>
        <v>12:0008</v>
      </c>
      <c r="D1362" s="1" t="str">
        <f t="shared" si="85"/>
        <v>12:0030</v>
      </c>
      <c r="E1362" t="s">
        <v>5387</v>
      </c>
      <c r="F1362" t="s">
        <v>5388</v>
      </c>
      <c r="H1362">
        <v>57.742932400000001</v>
      </c>
      <c r="I1362">
        <v>-130.95950859999999</v>
      </c>
      <c r="J1362" s="1" t="str">
        <f t="shared" si="86"/>
        <v>Fluid (stream)</v>
      </c>
      <c r="K1362" s="1" t="str">
        <f t="shared" si="87"/>
        <v>Untreated Water</v>
      </c>
      <c r="O1362">
        <v>2.5000000000000001E-2</v>
      </c>
      <c r="P1362">
        <v>80</v>
      </c>
      <c r="Q1362">
        <v>8</v>
      </c>
    </row>
    <row r="1363" spans="1:17" hidden="1" x14ac:dyDescent="0.3">
      <c r="A1363" t="s">
        <v>5389</v>
      </c>
      <c r="B1363" t="s">
        <v>5390</v>
      </c>
      <c r="C1363" s="1" t="str">
        <f t="shared" si="84"/>
        <v>12:0008</v>
      </c>
      <c r="D1363" s="1" t="str">
        <f t="shared" si="85"/>
        <v>12:0030</v>
      </c>
      <c r="E1363" t="s">
        <v>5391</v>
      </c>
      <c r="F1363" t="s">
        <v>5392</v>
      </c>
      <c r="H1363">
        <v>57.728593199999999</v>
      </c>
      <c r="I1363">
        <v>-131.04972910000001</v>
      </c>
      <c r="J1363" s="1" t="str">
        <f t="shared" si="86"/>
        <v>Fluid (stream)</v>
      </c>
      <c r="K1363" s="1" t="str">
        <f t="shared" si="87"/>
        <v>Untreated Water</v>
      </c>
      <c r="O1363">
        <v>0.34</v>
      </c>
      <c r="P1363">
        <v>20</v>
      </c>
      <c r="Q1363">
        <v>7.3</v>
      </c>
    </row>
    <row r="1364" spans="1:17" hidden="1" x14ac:dyDescent="0.3">
      <c r="A1364" t="s">
        <v>5393</v>
      </c>
      <c r="B1364" t="s">
        <v>5394</v>
      </c>
      <c r="C1364" s="1" t="str">
        <f t="shared" si="84"/>
        <v>12:0008</v>
      </c>
      <c r="D1364" s="1" t="str">
        <f t="shared" si="85"/>
        <v>12:0030</v>
      </c>
      <c r="E1364" t="s">
        <v>5395</v>
      </c>
      <c r="F1364" t="s">
        <v>5396</v>
      </c>
      <c r="H1364">
        <v>57.725665399999997</v>
      </c>
      <c r="I1364">
        <v>-131.04464329999999</v>
      </c>
      <c r="J1364" s="1" t="str">
        <f t="shared" si="86"/>
        <v>Fluid (stream)</v>
      </c>
      <c r="K1364" s="1" t="str">
        <f t="shared" si="87"/>
        <v>Untreated Water</v>
      </c>
      <c r="O1364">
        <v>0.18</v>
      </c>
      <c r="P1364">
        <v>20</v>
      </c>
      <c r="Q1364">
        <v>7</v>
      </c>
    </row>
    <row r="1365" spans="1:17" hidden="1" x14ac:dyDescent="0.3">
      <c r="A1365" t="s">
        <v>5397</v>
      </c>
      <c r="B1365" t="s">
        <v>5398</v>
      </c>
      <c r="C1365" s="1" t="str">
        <f t="shared" si="84"/>
        <v>12:0008</v>
      </c>
      <c r="D1365" s="1" t="str">
        <f t="shared" si="85"/>
        <v>12:0030</v>
      </c>
      <c r="E1365" t="s">
        <v>5399</v>
      </c>
      <c r="F1365" t="s">
        <v>5400</v>
      </c>
      <c r="H1365">
        <v>57.753802999999998</v>
      </c>
      <c r="I1365">
        <v>-131.02028060000001</v>
      </c>
      <c r="J1365" s="1" t="str">
        <f t="shared" si="86"/>
        <v>Fluid (stream)</v>
      </c>
      <c r="K1365" s="1" t="str">
        <f t="shared" si="87"/>
        <v>Untreated Water</v>
      </c>
      <c r="O1365">
        <v>0.19</v>
      </c>
      <c r="P1365">
        <v>20</v>
      </c>
      <c r="Q1365">
        <v>7.2</v>
      </c>
    </row>
    <row r="1366" spans="1:17" hidden="1" x14ac:dyDescent="0.3">
      <c r="A1366" t="s">
        <v>5401</v>
      </c>
      <c r="B1366" t="s">
        <v>5402</v>
      </c>
      <c r="C1366" s="1" t="str">
        <f t="shared" si="84"/>
        <v>12:0008</v>
      </c>
      <c r="D1366" s="1" t="str">
        <f t="shared" si="85"/>
        <v>12:0030</v>
      </c>
      <c r="E1366" t="s">
        <v>5403</v>
      </c>
      <c r="F1366" t="s">
        <v>5404</v>
      </c>
      <c r="H1366">
        <v>57.774862200000001</v>
      </c>
      <c r="I1366">
        <v>-131.04376790000001</v>
      </c>
      <c r="J1366" s="1" t="str">
        <f t="shared" si="86"/>
        <v>Fluid (stream)</v>
      </c>
      <c r="K1366" s="1" t="str">
        <f t="shared" si="87"/>
        <v>Untreated Water</v>
      </c>
      <c r="O1366">
        <v>2.5000000000000001E-2</v>
      </c>
      <c r="P1366">
        <v>20</v>
      </c>
      <c r="Q1366">
        <v>7.4</v>
      </c>
    </row>
    <row r="1367" spans="1:17" hidden="1" x14ac:dyDescent="0.3">
      <c r="A1367" t="s">
        <v>5405</v>
      </c>
      <c r="B1367" t="s">
        <v>5406</v>
      </c>
      <c r="C1367" s="1" t="str">
        <f t="shared" si="84"/>
        <v>12:0008</v>
      </c>
      <c r="D1367" s="1" t="str">
        <f t="shared" si="85"/>
        <v>12:0030</v>
      </c>
      <c r="E1367" t="s">
        <v>5407</v>
      </c>
      <c r="F1367" t="s">
        <v>5408</v>
      </c>
      <c r="H1367">
        <v>57.771366299999997</v>
      </c>
      <c r="I1367">
        <v>-131.04550459999999</v>
      </c>
      <c r="J1367" s="1" t="str">
        <f t="shared" si="86"/>
        <v>Fluid (stream)</v>
      </c>
      <c r="K1367" s="1" t="str">
        <f t="shared" si="87"/>
        <v>Untreated Water</v>
      </c>
      <c r="O1367">
        <v>0.19</v>
      </c>
      <c r="P1367">
        <v>30</v>
      </c>
      <c r="Q1367">
        <v>7.6</v>
      </c>
    </row>
    <row r="1368" spans="1:17" hidden="1" x14ac:dyDescent="0.3">
      <c r="A1368" t="s">
        <v>5409</v>
      </c>
      <c r="B1368" t="s">
        <v>5410</v>
      </c>
      <c r="C1368" s="1" t="str">
        <f t="shared" si="84"/>
        <v>12:0008</v>
      </c>
      <c r="D1368" s="1" t="str">
        <f t="shared" si="85"/>
        <v>12:0030</v>
      </c>
      <c r="E1368" t="s">
        <v>5411</v>
      </c>
      <c r="F1368" t="s">
        <v>5412</v>
      </c>
      <c r="H1368">
        <v>57.750300099999997</v>
      </c>
      <c r="I1368">
        <v>-131.09970559999999</v>
      </c>
      <c r="J1368" s="1" t="str">
        <f t="shared" si="86"/>
        <v>Fluid (stream)</v>
      </c>
      <c r="K1368" s="1" t="str">
        <f t="shared" si="87"/>
        <v>Untreated Water</v>
      </c>
      <c r="O1368">
        <v>0.11</v>
      </c>
      <c r="P1368">
        <v>20</v>
      </c>
      <c r="Q1368">
        <v>7.4</v>
      </c>
    </row>
    <row r="1369" spans="1:17" hidden="1" x14ac:dyDescent="0.3">
      <c r="A1369" t="s">
        <v>5413</v>
      </c>
      <c r="B1369" t="s">
        <v>5414</v>
      </c>
      <c r="C1369" s="1" t="str">
        <f t="shared" si="84"/>
        <v>12:0008</v>
      </c>
      <c r="D1369" s="1" t="str">
        <f t="shared" si="85"/>
        <v>12:0030</v>
      </c>
      <c r="E1369" t="s">
        <v>5415</v>
      </c>
      <c r="F1369" t="s">
        <v>5416</v>
      </c>
      <c r="H1369">
        <v>57.7511066</v>
      </c>
      <c r="I1369">
        <v>-131.10633970000001</v>
      </c>
      <c r="J1369" s="1" t="str">
        <f t="shared" si="86"/>
        <v>Fluid (stream)</v>
      </c>
      <c r="K1369" s="1" t="str">
        <f t="shared" si="87"/>
        <v>Untreated Water</v>
      </c>
      <c r="O1369">
        <v>0.18</v>
      </c>
      <c r="P1369">
        <v>30</v>
      </c>
      <c r="Q1369">
        <v>7.6</v>
      </c>
    </row>
    <row r="1370" spans="1:17" hidden="1" x14ac:dyDescent="0.3">
      <c r="A1370" t="s">
        <v>5417</v>
      </c>
      <c r="B1370" t="s">
        <v>5418</v>
      </c>
      <c r="C1370" s="1" t="str">
        <f t="shared" si="84"/>
        <v>12:0008</v>
      </c>
      <c r="D1370" s="1" t="str">
        <f t="shared" si="85"/>
        <v>12:0030</v>
      </c>
      <c r="E1370" t="s">
        <v>5419</v>
      </c>
      <c r="F1370" t="s">
        <v>5420</v>
      </c>
      <c r="H1370">
        <v>57.792053099999997</v>
      </c>
      <c r="I1370">
        <v>-130.92570570000001</v>
      </c>
      <c r="J1370" s="1" t="str">
        <f t="shared" si="86"/>
        <v>Fluid (stream)</v>
      </c>
      <c r="K1370" s="1" t="str">
        <f t="shared" si="87"/>
        <v>Untreated Water</v>
      </c>
      <c r="O1370">
        <v>0.26</v>
      </c>
      <c r="P1370">
        <v>90</v>
      </c>
      <c r="Q1370">
        <v>8</v>
      </c>
    </row>
    <row r="1371" spans="1:17" hidden="1" x14ac:dyDescent="0.3">
      <c r="A1371" t="s">
        <v>5421</v>
      </c>
      <c r="B1371" t="s">
        <v>5422</v>
      </c>
      <c r="C1371" s="1" t="str">
        <f t="shared" si="84"/>
        <v>12:0008</v>
      </c>
      <c r="D1371" s="1" t="str">
        <f t="shared" si="85"/>
        <v>12:0030</v>
      </c>
      <c r="E1371" t="s">
        <v>5423</v>
      </c>
      <c r="F1371" t="s">
        <v>5424</v>
      </c>
      <c r="H1371">
        <v>57.794143400000003</v>
      </c>
      <c r="I1371">
        <v>-130.9288622</v>
      </c>
      <c r="J1371" s="1" t="str">
        <f t="shared" si="86"/>
        <v>Fluid (stream)</v>
      </c>
      <c r="K1371" s="1" t="str">
        <f t="shared" si="87"/>
        <v>Untreated Water</v>
      </c>
      <c r="O1371">
        <v>0.68</v>
      </c>
      <c r="P1371">
        <v>510</v>
      </c>
      <c r="Q1371">
        <v>7.8</v>
      </c>
    </row>
    <row r="1372" spans="1:17" hidden="1" x14ac:dyDescent="0.3">
      <c r="A1372" t="s">
        <v>5425</v>
      </c>
      <c r="B1372" t="s">
        <v>5426</v>
      </c>
      <c r="C1372" s="1" t="str">
        <f t="shared" si="84"/>
        <v>12:0008</v>
      </c>
      <c r="D1372" s="1" t="str">
        <f t="shared" si="85"/>
        <v>12:0030</v>
      </c>
      <c r="E1372" t="s">
        <v>5427</v>
      </c>
      <c r="F1372" t="s">
        <v>5428</v>
      </c>
      <c r="H1372">
        <v>57.809625599999997</v>
      </c>
      <c r="I1372">
        <v>-131.0098083</v>
      </c>
      <c r="J1372" s="1" t="str">
        <f t="shared" si="86"/>
        <v>Fluid (stream)</v>
      </c>
      <c r="K1372" s="1" t="str">
        <f t="shared" si="87"/>
        <v>Untreated Water</v>
      </c>
      <c r="O1372">
        <v>0.19</v>
      </c>
      <c r="P1372">
        <v>80</v>
      </c>
      <c r="Q1372">
        <v>7.6</v>
      </c>
    </row>
    <row r="1373" spans="1:17" hidden="1" x14ac:dyDescent="0.3">
      <c r="A1373" t="s">
        <v>5429</v>
      </c>
      <c r="B1373" t="s">
        <v>5430</v>
      </c>
      <c r="C1373" s="1" t="str">
        <f t="shared" si="84"/>
        <v>12:0008</v>
      </c>
      <c r="D1373" s="1" t="str">
        <f t="shared" si="85"/>
        <v>12:0030</v>
      </c>
      <c r="E1373" t="s">
        <v>5431</v>
      </c>
      <c r="F1373" t="s">
        <v>5432</v>
      </c>
      <c r="H1373">
        <v>57.817308099999998</v>
      </c>
      <c r="I1373">
        <v>-131.0204876</v>
      </c>
      <c r="J1373" s="1" t="str">
        <f t="shared" si="86"/>
        <v>Fluid (stream)</v>
      </c>
      <c r="K1373" s="1" t="str">
        <f t="shared" si="87"/>
        <v>Untreated Water</v>
      </c>
      <c r="O1373">
        <v>0.2</v>
      </c>
      <c r="P1373">
        <v>60</v>
      </c>
      <c r="Q1373">
        <v>7.7</v>
      </c>
    </row>
    <row r="1374" spans="1:17" hidden="1" x14ac:dyDescent="0.3">
      <c r="A1374" t="s">
        <v>5433</v>
      </c>
      <c r="B1374" t="s">
        <v>5434</v>
      </c>
      <c r="C1374" s="1" t="str">
        <f t="shared" si="84"/>
        <v>12:0008</v>
      </c>
      <c r="D1374" s="1" t="str">
        <f t="shared" si="85"/>
        <v>12:0030</v>
      </c>
      <c r="E1374" t="s">
        <v>5435</v>
      </c>
      <c r="F1374" t="s">
        <v>5436</v>
      </c>
      <c r="H1374">
        <v>57.8232359</v>
      </c>
      <c r="I1374">
        <v>-131.02960809999999</v>
      </c>
      <c r="J1374" s="1" t="str">
        <f t="shared" si="86"/>
        <v>Fluid (stream)</v>
      </c>
      <c r="K1374" s="1" t="str">
        <f t="shared" si="87"/>
        <v>Untreated Water</v>
      </c>
      <c r="O1374">
        <v>0.21</v>
      </c>
      <c r="P1374">
        <v>70</v>
      </c>
      <c r="Q1374">
        <v>7.7</v>
      </c>
    </row>
    <row r="1375" spans="1:17" hidden="1" x14ac:dyDescent="0.3">
      <c r="A1375" t="s">
        <v>5437</v>
      </c>
      <c r="B1375" t="s">
        <v>5438</v>
      </c>
      <c r="C1375" s="1" t="str">
        <f t="shared" si="84"/>
        <v>12:0008</v>
      </c>
      <c r="D1375" s="1" t="str">
        <f t="shared" si="85"/>
        <v>12:0030</v>
      </c>
      <c r="E1375" t="s">
        <v>5439</v>
      </c>
      <c r="F1375" t="s">
        <v>5440</v>
      </c>
      <c r="H1375">
        <v>57.8259975</v>
      </c>
      <c r="I1375">
        <v>-131.0506446</v>
      </c>
      <c r="J1375" s="1" t="str">
        <f t="shared" si="86"/>
        <v>Fluid (stream)</v>
      </c>
      <c r="K1375" s="1" t="str">
        <f t="shared" si="87"/>
        <v>Untreated Water</v>
      </c>
      <c r="O1375">
        <v>0.08</v>
      </c>
      <c r="P1375">
        <v>40</v>
      </c>
      <c r="Q1375">
        <v>7.5</v>
      </c>
    </row>
    <row r="1376" spans="1:17" hidden="1" x14ac:dyDescent="0.3">
      <c r="A1376" t="s">
        <v>5441</v>
      </c>
      <c r="B1376" t="s">
        <v>5442</v>
      </c>
      <c r="C1376" s="1" t="str">
        <f t="shared" si="84"/>
        <v>12:0008</v>
      </c>
      <c r="D1376" s="1" t="str">
        <f t="shared" si="85"/>
        <v>12:0030</v>
      </c>
      <c r="E1376" t="s">
        <v>5443</v>
      </c>
      <c r="F1376" t="s">
        <v>5444</v>
      </c>
      <c r="H1376">
        <v>57.8278271</v>
      </c>
      <c r="I1376">
        <v>-131.0647094</v>
      </c>
      <c r="J1376" s="1" t="str">
        <f t="shared" si="86"/>
        <v>Fluid (stream)</v>
      </c>
      <c r="K1376" s="1" t="str">
        <f t="shared" si="87"/>
        <v>Untreated Water</v>
      </c>
      <c r="O1376">
        <v>2.5000000000000001E-2</v>
      </c>
      <c r="P1376">
        <v>60</v>
      </c>
      <c r="Q1376">
        <v>7.2</v>
      </c>
    </row>
    <row r="1377" spans="1:17" hidden="1" x14ac:dyDescent="0.3">
      <c r="A1377" t="s">
        <v>5445</v>
      </c>
      <c r="B1377" t="s">
        <v>5446</v>
      </c>
      <c r="C1377" s="1" t="str">
        <f t="shared" si="84"/>
        <v>12:0008</v>
      </c>
      <c r="D1377" s="1" t="str">
        <f t="shared" si="85"/>
        <v>12:0030</v>
      </c>
      <c r="E1377" t="s">
        <v>5447</v>
      </c>
      <c r="F1377" t="s">
        <v>5448</v>
      </c>
      <c r="H1377">
        <v>57.850226300000003</v>
      </c>
      <c r="I1377">
        <v>-131.10510120000001</v>
      </c>
      <c r="J1377" s="1" t="str">
        <f t="shared" si="86"/>
        <v>Fluid (stream)</v>
      </c>
      <c r="K1377" s="1" t="str">
        <f t="shared" si="87"/>
        <v>Untreated Water</v>
      </c>
      <c r="O1377">
        <v>0.68</v>
      </c>
      <c r="P1377">
        <v>70</v>
      </c>
      <c r="Q1377">
        <v>7.8</v>
      </c>
    </row>
    <row r="1378" spans="1:17" hidden="1" x14ac:dyDescent="0.3">
      <c r="A1378" t="s">
        <v>5449</v>
      </c>
      <c r="B1378" t="s">
        <v>5450</v>
      </c>
      <c r="C1378" s="1" t="str">
        <f t="shared" si="84"/>
        <v>12:0008</v>
      </c>
      <c r="D1378" s="1" t="str">
        <f t="shared" si="85"/>
        <v>12:0030</v>
      </c>
      <c r="E1378" t="s">
        <v>5451</v>
      </c>
      <c r="F1378" t="s">
        <v>5452</v>
      </c>
      <c r="H1378">
        <v>57.854954399999997</v>
      </c>
      <c r="I1378">
        <v>-131.13562930000001</v>
      </c>
      <c r="J1378" s="1" t="str">
        <f t="shared" si="86"/>
        <v>Fluid (stream)</v>
      </c>
      <c r="K1378" s="1" t="str">
        <f t="shared" si="87"/>
        <v>Untreated Water</v>
      </c>
      <c r="O1378">
        <v>0.44</v>
      </c>
      <c r="P1378">
        <v>60</v>
      </c>
      <c r="Q1378">
        <v>7.8</v>
      </c>
    </row>
    <row r="1379" spans="1:17" hidden="1" x14ac:dyDescent="0.3">
      <c r="A1379" t="s">
        <v>5453</v>
      </c>
      <c r="B1379" t="s">
        <v>5454</v>
      </c>
      <c r="C1379" s="1" t="str">
        <f t="shared" si="84"/>
        <v>12:0008</v>
      </c>
      <c r="D1379" s="1" t="str">
        <f t="shared" si="85"/>
        <v>12:0030</v>
      </c>
      <c r="E1379" t="s">
        <v>5455</v>
      </c>
      <c r="F1379" t="s">
        <v>5456</v>
      </c>
      <c r="H1379">
        <v>57.835602700000003</v>
      </c>
      <c r="I1379">
        <v>-131.14364979999999</v>
      </c>
      <c r="J1379" s="1" t="str">
        <f t="shared" si="86"/>
        <v>Fluid (stream)</v>
      </c>
      <c r="K1379" s="1" t="str">
        <f t="shared" si="87"/>
        <v>Untreated Water</v>
      </c>
      <c r="O1379">
        <v>2.5000000000000001E-2</v>
      </c>
      <c r="P1379">
        <v>30</v>
      </c>
      <c r="Q1379">
        <v>7.5</v>
      </c>
    </row>
    <row r="1380" spans="1:17" hidden="1" x14ac:dyDescent="0.3">
      <c r="A1380" t="s">
        <v>5457</v>
      </c>
      <c r="B1380" t="s">
        <v>5458</v>
      </c>
      <c r="C1380" s="1" t="str">
        <f t="shared" si="84"/>
        <v>12:0008</v>
      </c>
      <c r="D1380" s="1" t="str">
        <f t="shared" si="85"/>
        <v>12:0030</v>
      </c>
      <c r="E1380" t="s">
        <v>5459</v>
      </c>
      <c r="F1380" t="s">
        <v>5460</v>
      </c>
      <c r="H1380">
        <v>57.818098499999998</v>
      </c>
      <c r="I1380">
        <v>-131.20366319999999</v>
      </c>
      <c r="J1380" s="1" t="str">
        <f t="shared" si="86"/>
        <v>Fluid (stream)</v>
      </c>
      <c r="K1380" s="1" t="str">
        <f t="shared" si="87"/>
        <v>Untreated Water</v>
      </c>
      <c r="O1380">
        <v>0.1</v>
      </c>
      <c r="P1380">
        <v>30</v>
      </c>
      <c r="Q1380">
        <v>7.6</v>
      </c>
    </row>
    <row r="1381" spans="1:17" hidden="1" x14ac:dyDescent="0.3">
      <c r="A1381" t="s">
        <v>5461</v>
      </c>
      <c r="B1381" t="s">
        <v>5462</v>
      </c>
      <c r="C1381" s="1" t="str">
        <f t="shared" si="84"/>
        <v>12:0008</v>
      </c>
      <c r="D1381" s="1" t="str">
        <f t="shared" si="85"/>
        <v>12:0030</v>
      </c>
      <c r="E1381" t="s">
        <v>5463</v>
      </c>
      <c r="F1381" t="s">
        <v>5464</v>
      </c>
      <c r="H1381">
        <v>57.832045200000003</v>
      </c>
      <c r="I1381">
        <v>-131.23393949999999</v>
      </c>
      <c r="J1381" s="1" t="str">
        <f t="shared" si="86"/>
        <v>Fluid (stream)</v>
      </c>
      <c r="K1381" s="1" t="str">
        <f t="shared" si="87"/>
        <v>Untreated Water</v>
      </c>
      <c r="O1381">
        <v>0.54</v>
      </c>
      <c r="P1381">
        <v>60</v>
      </c>
      <c r="Q1381">
        <v>7.4</v>
      </c>
    </row>
    <row r="1382" spans="1:17" hidden="1" x14ac:dyDescent="0.3">
      <c r="A1382" t="s">
        <v>5465</v>
      </c>
      <c r="B1382" t="s">
        <v>5466</v>
      </c>
      <c r="C1382" s="1" t="str">
        <f t="shared" si="84"/>
        <v>12:0008</v>
      </c>
      <c r="D1382" s="1" t="str">
        <f t="shared" si="85"/>
        <v>12:0030</v>
      </c>
      <c r="E1382" t="s">
        <v>5467</v>
      </c>
      <c r="F1382" t="s">
        <v>5468</v>
      </c>
      <c r="H1382">
        <v>57.867463200000003</v>
      </c>
      <c r="I1382">
        <v>-131.23471570000001</v>
      </c>
      <c r="J1382" s="1" t="str">
        <f t="shared" si="86"/>
        <v>Fluid (stream)</v>
      </c>
      <c r="K1382" s="1" t="str">
        <f t="shared" si="87"/>
        <v>Untreated Water</v>
      </c>
      <c r="O1382">
        <v>0.14000000000000001</v>
      </c>
      <c r="P1382">
        <v>40</v>
      </c>
      <c r="Q1382">
        <v>7.6</v>
      </c>
    </row>
    <row r="1383" spans="1:17" hidden="1" x14ac:dyDescent="0.3">
      <c r="A1383" t="s">
        <v>5469</v>
      </c>
      <c r="B1383" t="s">
        <v>5470</v>
      </c>
      <c r="C1383" s="1" t="str">
        <f t="shared" si="84"/>
        <v>12:0008</v>
      </c>
      <c r="D1383" s="1" t="str">
        <f t="shared" si="85"/>
        <v>12:0030</v>
      </c>
      <c r="E1383" t="s">
        <v>5471</v>
      </c>
      <c r="F1383" t="s">
        <v>5472</v>
      </c>
      <c r="H1383">
        <v>57.875123899999998</v>
      </c>
      <c r="I1383">
        <v>-131.2205012</v>
      </c>
      <c r="J1383" s="1" t="str">
        <f t="shared" si="86"/>
        <v>Fluid (stream)</v>
      </c>
      <c r="K1383" s="1" t="str">
        <f t="shared" si="87"/>
        <v>Untreated Water</v>
      </c>
      <c r="O1383">
        <v>0.05</v>
      </c>
      <c r="P1383">
        <v>40</v>
      </c>
      <c r="Q1383">
        <v>7.5</v>
      </c>
    </row>
    <row r="1384" spans="1:17" hidden="1" x14ac:dyDescent="0.3">
      <c r="A1384" t="s">
        <v>5473</v>
      </c>
      <c r="B1384" t="s">
        <v>5474</v>
      </c>
      <c r="C1384" s="1" t="str">
        <f t="shared" si="84"/>
        <v>12:0008</v>
      </c>
      <c r="D1384" s="1" t="str">
        <f t="shared" si="85"/>
        <v>12:0030</v>
      </c>
      <c r="E1384" t="s">
        <v>5471</v>
      </c>
      <c r="F1384" t="s">
        <v>5475</v>
      </c>
      <c r="H1384">
        <v>57.875123899999998</v>
      </c>
      <c r="I1384">
        <v>-131.2205012</v>
      </c>
      <c r="J1384" s="1" t="str">
        <f t="shared" si="86"/>
        <v>Fluid (stream)</v>
      </c>
      <c r="K1384" s="1" t="str">
        <f t="shared" si="87"/>
        <v>Untreated Water</v>
      </c>
      <c r="O1384">
        <v>2.5000000000000001E-2</v>
      </c>
      <c r="P1384">
        <v>40</v>
      </c>
      <c r="Q1384">
        <v>7.4</v>
      </c>
    </row>
    <row r="1385" spans="1:17" hidden="1" x14ac:dyDescent="0.3">
      <c r="A1385" t="s">
        <v>5476</v>
      </c>
      <c r="B1385" t="s">
        <v>5477</v>
      </c>
      <c r="C1385" s="1" t="str">
        <f t="shared" si="84"/>
        <v>12:0008</v>
      </c>
      <c r="D1385" s="1" t="str">
        <f t="shared" si="85"/>
        <v>12:0030</v>
      </c>
      <c r="E1385" t="s">
        <v>5478</v>
      </c>
      <c r="F1385" t="s">
        <v>5479</v>
      </c>
      <c r="H1385">
        <v>57.767388699999998</v>
      </c>
      <c r="I1385">
        <v>-131.20150319999999</v>
      </c>
      <c r="J1385" s="1" t="str">
        <f t="shared" si="86"/>
        <v>Fluid (stream)</v>
      </c>
      <c r="K1385" s="1" t="str">
        <f t="shared" si="87"/>
        <v>Untreated Water</v>
      </c>
      <c r="O1385">
        <v>0.18</v>
      </c>
      <c r="P1385">
        <v>30</v>
      </c>
      <c r="Q1385">
        <v>7.6</v>
      </c>
    </row>
    <row r="1386" spans="1:17" hidden="1" x14ac:dyDescent="0.3">
      <c r="A1386" t="s">
        <v>5480</v>
      </c>
      <c r="B1386" t="s">
        <v>5481</v>
      </c>
      <c r="C1386" s="1" t="str">
        <f t="shared" si="84"/>
        <v>12:0008</v>
      </c>
      <c r="D1386" s="1" t="str">
        <f t="shared" si="85"/>
        <v>12:0030</v>
      </c>
      <c r="E1386" t="s">
        <v>5482</v>
      </c>
      <c r="F1386" t="s">
        <v>5483</v>
      </c>
      <c r="H1386">
        <v>57.765355100000001</v>
      </c>
      <c r="I1386">
        <v>-131.20581809999999</v>
      </c>
      <c r="J1386" s="1" t="str">
        <f t="shared" si="86"/>
        <v>Fluid (stream)</v>
      </c>
      <c r="K1386" s="1" t="str">
        <f t="shared" si="87"/>
        <v>Untreated Water</v>
      </c>
      <c r="O1386">
        <v>2.5000000000000001E-2</v>
      </c>
      <c r="P1386">
        <v>20</v>
      </c>
      <c r="Q1386">
        <v>7.5</v>
      </c>
    </row>
    <row r="1387" spans="1:17" hidden="1" x14ac:dyDescent="0.3">
      <c r="A1387" t="s">
        <v>5484</v>
      </c>
      <c r="B1387" t="s">
        <v>5485</v>
      </c>
      <c r="C1387" s="1" t="str">
        <f t="shared" si="84"/>
        <v>12:0008</v>
      </c>
      <c r="D1387" s="1" t="str">
        <f t="shared" si="85"/>
        <v>12:0030</v>
      </c>
      <c r="E1387" t="s">
        <v>5486</v>
      </c>
      <c r="F1387" t="s">
        <v>5487</v>
      </c>
      <c r="H1387">
        <v>57.764863499999997</v>
      </c>
      <c r="I1387">
        <v>-131.27979790000001</v>
      </c>
      <c r="J1387" s="1" t="str">
        <f t="shared" si="86"/>
        <v>Fluid (stream)</v>
      </c>
      <c r="K1387" s="1" t="str">
        <f t="shared" si="87"/>
        <v>Untreated Water</v>
      </c>
      <c r="O1387">
        <v>7.0000000000000007E-2</v>
      </c>
      <c r="P1387">
        <v>30</v>
      </c>
      <c r="Q1387">
        <v>7.5</v>
      </c>
    </row>
    <row r="1388" spans="1:17" hidden="1" x14ac:dyDescent="0.3">
      <c r="A1388" t="s">
        <v>5488</v>
      </c>
      <c r="B1388" t="s">
        <v>5489</v>
      </c>
      <c r="C1388" s="1" t="str">
        <f t="shared" si="84"/>
        <v>12:0008</v>
      </c>
      <c r="D1388" s="1" t="str">
        <f t="shared" si="85"/>
        <v>12:0030</v>
      </c>
      <c r="E1388" t="s">
        <v>5490</v>
      </c>
      <c r="F1388" t="s">
        <v>5491</v>
      </c>
      <c r="H1388">
        <v>57.773905599999999</v>
      </c>
      <c r="I1388">
        <v>-131.27666629999999</v>
      </c>
      <c r="J1388" s="1" t="str">
        <f t="shared" si="86"/>
        <v>Fluid (stream)</v>
      </c>
      <c r="K1388" s="1" t="str">
        <f t="shared" si="87"/>
        <v>Untreated Water</v>
      </c>
      <c r="O1388">
        <v>0.11</v>
      </c>
      <c r="P1388">
        <v>30</v>
      </c>
      <c r="Q1388">
        <v>7.6</v>
      </c>
    </row>
    <row r="1389" spans="1:17" hidden="1" x14ac:dyDescent="0.3">
      <c r="A1389" t="s">
        <v>5492</v>
      </c>
      <c r="B1389" t="s">
        <v>5493</v>
      </c>
      <c r="C1389" s="1" t="str">
        <f t="shared" si="84"/>
        <v>12:0008</v>
      </c>
      <c r="D1389" s="1" t="str">
        <f t="shared" si="85"/>
        <v>12:0030</v>
      </c>
      <c r="E1389" t="s">
        <v>5494</v>
      </c>
      <c r="F1389" t="s">
        <v>5495</v>
      </c>
      <c r="H1389">
        <v>57.775845500000003</v>
      </c>
      <c r="I1389">
        <v>-131.32564629999999</v>
      </c>
      <c r="J1389" s="1" t="str">
        <f t="shared" si="86"/>
        <v>Fluid (stream)</v>
      </c>
      <c r="K1389" s="1" t="str">
        <f t="shared" si="87"/>
        <v>Untreated Water</v>
      </c>
      <c r="O1389">
        <v>0.33</v>
      </c>
      <c r="P1389">
        <v>40</v>
      </c>
      <c r="Q1389">
        <v>7.8</v>
      </c>
    </row>
    <row r="1390" spans="1:17" hidden="1" x14ac:dyDescent="0.3">
      <c r="A1390" t="s">
        <v>5496</v>
      </c>
      <c r="B1390" t="s">
        <v>5497</v>
      </c>
      <c r="C1390" s="1" t="str">
        <f t="shared" si="84"/>
        <v>12:0008</v>
      </c>
      <c r="D1390" s="1" t="str">
        <f t="shared" si="85"/>
        <v>12:0030</v>
      </c>
      <c r="E1390" t="s">
        <v>5498</v>
      </c>
      <c r="F1390" t="s">
        <v>5499</v>
      </c>
      <c r="H1390">
        <v>57.7937461</v>
      </c>
      <c r="I1390">
        <v>-130.71269140000001</v>
      </c>
      <c r="J1390" s="1" t="str">
        <f t="shared" si="86"/>
        <v>Fluid (stream)</v>
      </c>
      <c r="K1390" s="1" t="str">
        <f t="shared" si="87"/>
        <v>Untreated Water</v>
      </c>
      <c r="O1390">
        <v>2.5000000000000001E-2</v>
      </c>
      <c r="P1390">
        <v>1160</v>
      </c>
      <c r="Q1390">
        <v>7.7</v>
      </c>
    </row>
    <row r="1391" spans="1:17" hidden="1" x14ac:dyDescent="0.3">
      <c r="A1391" t="s">
        <v>5500</v>
      </c>
      <c r="B1391" t="s">
        <v>5501</v>
      </c>
      <c r="C1391" s="1" t="str">
        <f t="shared" si="84"/>
        <v>12:0008</v>
      </c>
      <c r="D1391" s="1" t="str">
        <f t="shared" si="85"/>
        <v>12:0030</v>
      </c>
      <c r="E1391" t="s">
        <v>5502</v>
      </c>
      <c r="F1391" t="s">
        <v>5503</v>
      </c>
      <c r="H1391">
        <v>57.796507200000001</v>
      </c>
      <c r="I1391">
        <v>-130.70846449999999</v>
      </c>
      <c r="J1391" s="1" t="str">
        <f t="shared" si="86"/>
        <v>Fluid (stream)</v>
      </c>
      <c r="K1391" s="1" t="str">
        <f t="shared" si="87"/>
        <v>Untreated Water</v>
      </c>
      <c r="O1391">
        <v>2.5000000000000001E-2</v>
      </c>
      <c r="P1391">
        <v>820</v>
      </c>
      <c r="Q1391">
        <v>7.1</v>
      </c>
    </row>
    <row r="1392" spans="1:17" hidden="1" x14ac:dyDescent="0.3">
      <c r="A1392" t="s">
        <v>5504</v>
      </c>
      <c r="B1392" t="s">
        <v>5505</v>
      </c>
      <c r="C1392" s="1" t="str">
        <f t="shared" si="84"/>
        <v>12:0008</v>
      </c>
      <c r="D1392" s="1" t="str">
        <f t="shared" si="85"/>
        <v>12:0030</v>
      </c>
      <c r="E1392" t="s">
        <v>5506</v>
      </c>
      <c r="F1392" t="s">
        <v>5507</v>
      </c>
      <c r="H1392">
        <v>57.785998599999999</v>
      </c>
      <c r="I1392">
        <v>-130.68403369999999</v>
      </c>
      <c r="J1392" s="1" t="str">
        <f t="shared" si="86"/>
        <v>Fluid (stream)</v>
      </c>
      <c r="K1392" s="1" t="str">
        <f t="shared" si="87"/>
        <v>Untreated Water</v>
      </c>
      <c r="O1392">
        <v>2.5000000000000001E-2</v>
      </c>
      <c r="P1392">
        <v>320</v>
      </c>
      <c r="Q1392">
        <v>6.9</v>
      </c>
    </row>
    <row r="1393" spans="1:17" hidden="1" x14ac:dyDescent="0.3">
      <c r="A1393" t="s">
        <v>5508</v>
      </c>
      <c r="B1393" t="s">
        <v>5509</v>
      </c>
      <c r="C1393" s="1" t="str">
        <f t="shared" si="84"/>
        <v>12:0008</v>
      </c>
      <c r="D1393" s="1" t="str">
        <f t="shared" si="85"/>
        <v>12:0030</v>
      </c>
      <c r="E1393" t="s">
        <v>5506</v>
      </c>
      <c r="F1393" t="s">
        <v>5510</v>
      </c>
      <c r="H1393">
        <v>57.785998599999999</v>
      </c>
      <c r="I1393">
        <v>-130.68403369999999</v>
      </c>
      <c r="J1393" s="1" t="str">
        <f t="shared" si="86"/>
        <v>Fluid (stream)</v>
      </c>
      <c r="K1393" s="1" t="str">
        <f t="shared" si="87"/>
        <v>Untreated Water</v>
      </c>
      <c r="O1393">
        <v>0.05</v>
      </c>
      <c r="P1393">
        <v>310</v>
      </c>
      <c r="Q1393">
        <v>6.9</v>
      </c>
    </row>
    <row r="1394" spans="1:17" hidden="1" x14ac:dyDescent="0.3">
      <c r="A1394" t="s">
        <v>5511</v>
      </c>
      <c r="B1394" t="s">
        <v>5512</v>
      </c>
      <c r="C1394" s="1" t="str">
        <f t="shared" si="84"/>
        <v>12:0008</v>
      </c>
      <c r="D1394" s="1" t="str">
        <f t="shared" si="85"/>
        <v>12:0030</v>
      </c>
      <c r="E1394" t="s">
        <v>5513</v>
      </c>
      <c r="F1394" t="s">
        <v>5514</v>
      </c>
      <c r="H1394">
        <v>57.788607399999997</v>
      </c>
      <c r="I1394">
        <v>-130.6756268</v>
      </c>
      <c r="J1394" s="1" t="str">
        <f t="shared" si="86"/>
        <v>Fluid (stream)</v>
      </c>
      <c r="K1394" s="1" t="str">
        <f t="shared" si="87"/>
        <v>Untreated Water</v>
      </c>
      <c r="O1394">
        <v>0.05</v>
      </c>
      <c r="P1394">
        <v>100</v>
      </c>
      <c r="Q1394">
        <v>6.6</v>
      </c>
    </row>
    <row r="1395" spans="1:17" hidden="1" x14ac:dyDescent="0.3">
      <c r="A1395" t="s">
        <v>5515</v>
      </c>
      <c r="B1395" t="s">
        <v>5516</v>
      </c>
      <c r="C1395" s="1" t="str">
        <f t="shared" si="84"/>
        <v>12:0008</v>
      </c>
      <c r="D1395" s="1" t="str">
        <f t="shared" si="85"/>
        <v>12:0030</v>
      </c>
      <c r="E1395" t="s">
        <v>5517</v>
      </c>
      <c r="F1395" t="s">
        <v>5518</v>
      </c>
      <c r="H1395">
        <v>57.835923000000001</v>
      </c>
      <c r="I1395">
        <v>-130.71157439999999</v>
      </c>
      <c r="J1395" s="1" t="str">
        <f t="shared" si="86"/>
        <v>Fluid (stream)</v>
      </c>
      <c r="K1395" s="1" t="str">
        <f t="shared" si="87"/>
        <v>Untreated Water</v>
      </c>
    </row>
    <row r="1396" spans="1:17" hidden="1" x14ac:dyDescent="0.3">
      <c r="A1396" t="s">
        <v>5519</v>
      </c>
      <c r="B1396" t="s">
        <v>5520</v>
      </c>
      <c r="C1396" s="1" t="str">
        <f t="shared" si="84"/>
        <v>12:0008</v>
      </c>
      <c r="D1396" s="1" t="str">
        <f t="shared" si="85"/>
        <v>12:0030</v>
      </c>
      <c r="E1396" t="s">
        <v>5521</v>
      </c>
      <c r="F1396" t="s">
        <v>5522</v>
      </c>
      <c r="H1396">
        <v>57.837740199999999</v>
      </c>
      <c r="I1396">
        <v>-130.72400709999999</v>
      </c>
      <c r="J1396" s="1" t="str">
        <f t="shared" si="86"/>
        <v>Fluid (stream)</v>
      </c>
      <c r="K1396" s="1" t="str">
        <f t="shared" si="87"/>
        <v>Untreated Water</v>
      </c>
    </row>
    <row r="1397" spans="1:17" hidden="1" x14ac:dyDescent="0.3">
      <c r="A1397" t="s">
        <v>5523</v>
      </c>
      <c r="B1397" t="s">
        <v>5524</v>
      </c>
      <c r="C1397" s="1" t="str">
        <f t="shared" si="84"/>
        <v>12:0008</v>
      </c>
      <c r="D1397" s="1" t="str">
        <f t="shared" si="85"/>
        <v>12:0030</v>
      </c>
      <c r="E1397" t="s">
        <v>5525</v>
      </c>
      <c r="F1397" t="s">
        <v>5526</v>
      </c>
      <c r="H1397">
        <v>57.764754600000003</v>
      </c>
      <c r="I1397">
        <v>-130.73783019999999</v>
      </c>
      <c r="J1397" s="1" t="str">
        <f t="shared" si="86"/>
        <v>Fluid (stream)</v>
      </c>
      <c r="K1397" s="1" t="str">
        <f t="shared" si="87"/>
        <v>Untreated Water</v>
      </c>
      <c r="O1397">
        <v>0.39</v>
      </c>
      <c r="P1397">
        <v>980</v>
      </c>
      <c r="Q1397">
        <v>7.6</v>
      </c>
    </row>
    <row r="1398" spans="1:17" hidden="1" x14ac:dyDescent="0.3">
      <c r="A1398" t="s">
        <v>5527</v>
      </c>
      <c r="B1398" t="s">
        <v>5528</v>
      </c>
      <c r="C1398" s="1" t="str">
        <f t="shared" si="84"/>
        <v>12:0008</v>
      </c>
      <c r="D1398" s="1" t="str">
        <f t="shared" si="85"/>
        <v>12:0030</v>
      </c>
      <c r="E1398" t="s">
        <v>5529</v>
      </c>
      <c r="F1398" t="s">
        <v>5530</v>
      </c>
      <c r="H1398">
        <v>57.769053800000002</v>
      </c>
      <c r="I1398">
        <v>-130.73353080000001</v>
      </c>
      <c r="J1398" s="1" t="str">
        <f t="shared" si="86"/>
        <v>Fluid (stream)</v>
      </c>
      <c r="K1398" s="1" t="str">
        <f t="shared" si="87"/>
        <v>Untreated Water</v>
      </c>
      <c r="O1398">
        <v>0.09</v>
      </c>
      <c r="P1398">
        <v>550</v>
      </c>
      <c r="Q1398">
        <v>7.3</v>
      </c>
    </row>
    <row r="1399" spans="1:17" hidden="1" x14ac:dyDescent="0.3">
      <c r="A1399" t="s">
        <v>5531</v>
      </c>
      <c r="B1399" t="s">
        <v>5532</v>
      </c>
      <c r="C1399" s="1" t="str">
        <f t="shared" si="84"/>
        <v>12:0008</v>
      </c>
      <c r="D1399" s="1" t="str">
        <f t="shared" si="85"/>
        <v>12:0030</v>
      </c>
      <c r="E1399" t="s">
        <v>5533</v>
      </c>
      <c r="F1399" t="s">
        <v>5534</v>
      </c>
      <c r="H1399">
        <v>57.8012601</v>
      </c>
      <c r="I1399">
        <v>-130.81658340000001</v>
      </c>
      <c r="J1399" s="1" t="str">
        <f t="shared" si="86"/>
        <v>Fluid (stream)</v>
      </c>
      <c r="K1399" s="1" t="str">
        <f t="shared" si="87"/>
        <v>Untreated Water</v>
      </c>
      <c r="O1399">
        <v>0.11</v>
      </c>
      <c r="P1399">
        <v>310</v>
      </c>
      <c r="Q1399">
        <v>7.2</v>
      </c>
    </row>
    <row r="1400" spans="1:17" hidden="1" x14ac:dyDescent="0.3">
      <c r="A1400" t="s">
        <v>5535</v>
      </c>
      <c r="B1400" t="s">
        <v>5536</v>
      </c>
      <c r="C1400" s="1" t="str">
        <f t="shared" si="84"/>
        <v>12:0008</v>
      </c>
      <c r="D1400" s="1" t="str">
        <f t="shared" si="85"/>
        <v>12:0030</v>
      </c>
      <c r="E1400" t="s">
        <v>5537</v>
      </c>
      <c r="F1400" t="s">
        <v>5538</v>
      </c>
      <c r="H1400">
        <v>57.804516200000002</v>
      </c>
      <c r="I1400">
        <v>-130.81504720000001</v>
      </c>
      <c r="J1400" s="1" t="str">
        <f t="shared" si="86"/>
        <v>Fluid (stream)</v>
      </c>
      <c r="K1400" s="1" t="str">
        <f t="shared" si="87"/>
        <v>Untreated Water</v>
      </c>
      <c r="O1400">
        <v>0.19</v>
      </c>
      <c r="P1400">
        <v>460</v>
      </c>
      <c r="Q1400">
        <v>7.3</v>
      </c>
    </row>
    <row r="1401" spans="1:17" hidden="1" x14ac:dyDescent="0.3">
      <c r="A1401" t="s">
        <v>5539</v>
      </c>
      <c r="B1401" t="s">
        <v>5540</v>
      </c>
      <c r="C1401" s="1" t="str">
        <f t="shared" si="84"/>
        <v>12:0008</v>
      </c>
      <c r="D1401" s="1" t="str">
        <f t="shared" si="85"/>
        <v>12:0030</v>
      </c>
      <c r="E1401" t="s">
        <v>5541</v>
      </c>
      <c r="F1401" t="s">
        <v>5542</v>
      </c>
      <c r="H1401">
        <v>57.775221700000003</v>
      </c>
      <c r="I1401">
        <v>-130.7430239</v>
      </c>
      <c r="J1401" s="1" t="str">
        <f t="shared" si="86"/>
        <v>Fluid (stream)</v>
      </c>
      <c r="K1401" s="1" t="str">
        <f t="shared" si="87"/>
        <v>Untreated Water</v>
      </c>
      <c r="O1401">
        <v>0.08</v>
      </c>
      <c r="P1401">
        <v>1010</v>
      </c>
      <c r="Q1401">
        <v>7.6</v>
      </c>
    </row>
    <row r="1402" spans="1:17" hidden="1" x14ac:dyDescent="0.3">
      <c r="A1402" t="s">
        <v>5543</v>
      </c>
      <c r="B1402" t="s">
        <v>5544</v>
      </c>
      <c r="C1402" s="1" t="str">
        <f t="shared" si="84"/>
        <v>12:0008</v>
      </c>
      <c r="D1402" s="1" t="str">
        <f t="shared" si="85"/>
        <v>12:0030</v>
      </c>
      <c r="E1402" t="s">
        <v>5545</v>
      </c>
      <c r="F1402" t="s">
        <v>5546</v>
      </c>
      <c r="H1402">
        <v>57.8047471</v>
      </c>
      <c r="I1402">
        <v>-130.7841616</v>
      </c>
      <c r="J1402" s="1" t="str">
        <f t="shared" si="86"/>
        <v>Fluid (stream)</v>
      </c>
      <c r="K1402" s="1" t="str">
        <f t="shared" si="87"/>
        <v>Untreated Water</v>
      </c>
      <c r="O1402">
        <v>0.05</v>
      </c>
      <c r="P1402">
        <v>300</v>
      </c>
      <c r="Q1402">
        <v>6.7</v>
      </c>
    </row>
    <row r="1403" spans="1:17" hidden="1" x14ac:dyDescent="0.3">
      <c r="A1403" t="s">
        <v>5547</v>
      </c>
      <c r="B1403" t="s">
        <v>5548</v>
      </c>
      <c r="C1403" s="1" t="str">
        <f t="shared" si="84"/>
        <v>12:0008</v>
      </c>
      <c r="D1403" s="1" t="str">
        <f t="shared" si="85"/>
        <v>12:0030</v>
      </c>
      <c r="E1403" t="s">
        <v>5549</v>
      </c>
      <c r="F1403" t="s">
        <v>5550</v>
      </c>
      <c r="H1403">
        <v>57.751797000000003</v>
      </c>
      <c r="I1403">
        <v>-130.76150770000001</v>
      </c>
      <c r="J1403" s="1" t="str">
        <f t="shared" si="86"/>
        <v>Fluid (stream)</v>
      </c>
      <c r="K1403" s="1" t="str">
        <f t="shared" si="87"/>
        <v>Untreated Water</v>
      </c>
      <c r="O1403">
        <v>2.5000000000000001E-2</v>
      </c>
      <c r="P1403">
        <v>200</v>
      </c>
      <c r="Q1403">
        <v>6.8</v>
      </c>
    </row>
    <row r="1404" spans="1:17" hidden="1" x14ac:dyDescent="0.3">
      <c r="A1404" t="s">
        <v>5551</v>
      </c>
      <c r="B1404" t="s">
        <v>5552</v>
      </c>
      <c r="C1404" s="1" t="str">
        <f t="shared" ref="C1404:C1467" si="88">HYPERLINK("http://geochem.nrcan.gc.ca/cdogs/content/bdl/bdl120008_e.htm", "12:0008")</f>
        <v>12:0008</v>
      </c>
      <c r="D1404" s="1" t="str">
        <f t="shared" ref="D1404:D1467" si="89">HYPERLINK("http://geochem.nrcan.gc.ca/cdogs/content/svy/svy120030_e.htm", "12:0030")</f>
        <v>12:0030</v>
      </c>
      <c r="E1404" t="s">
        <v>5553</v>
      </c>
      <c r="F1404" t="s">
        <v>5554</v>
      </c>
      <c r="H1404">
        <v>57.755066999999997</v>
      </c>
      <c r="I1404">
        <v>-130.75697790000001</v>
      </c>
      <c r="J1404" s="1" t="str">
        <f t="shared" si="86"/>
        <v>Fluid (stream)</v>
      </c>
      <c r="K1404" s="1" t="str">
        <f t="shared" si="87"/>
        <v>Untreated Water</v>
      </c>
      <c r="O1404">
        <v>0.08</v>
      </c>
      <c r="P1404">
        <v>390</v>
      </c>
      <c r="Q1404">
        <v>6.7</v>
      </c>
    </row>
    <row r="1405" spans="1:17" hidden="1" x14ac:dyDescent="0.3">
      <c r="A1405" t="s">
        <v>5555</v>
      </c>
      <c r="B1405" t="s">
        <v>5556</v>
      </c>
      <c r="C1405" s="1" t="str">
        <f t="shared" si="88"/>
        <v>12:0008</v>
      </c>
      <c r="D1405" s="1" t="str">
        <f t="shared" si="89"/>
        <v>12:0030</v>
      </c>
      <c r="E1405" t="s">
        <v>5557</v>
      </c>
      <c r="F1405" t="s">
        <v>5558</v>
      </c>
      <c r="H1405">
        <v>57.738044100000003</v>
      </c>
      <c r="I1405">
        <v>-130.81502990000001</v>
      </c>
      <c r="J1405" s="1" t="str">
        <f t="shared" si="86"/>
        <v>Fluid (stream)</v>
      </c>
      <c r="K1405" s="1" t="str">
        <f t="shared" si="87"/>
        <v>Untreated Water</v>
      </c>
      <c r="O1405">
        <v>2.5000000000000001E-2</v>
      </c>
      <c r="P1405">
        <v>220</v>
      </c>
      <c r="Q1405">
        <v>7.4</v>
      </c>
    </row>
    <row r="1406" spans="1:17" hidden="1" x14ac:dyDescent="0.3">
      <c r="A1406" t="s">
        <v>5559</v>
      </c>
      <c r="B1406" t="s">
        <v>5560</v>
      </c>
      <c r="C1406" s="1" t="str">
        <f t="shared" si="88"/>
        <v>12:0008</v>
      </c>
      <c r="D1406" s="1" t="str">
        <f t="shared" si="89"/>
        <v>12:0030</v>
      </c>
      <c r="E1406" t="s">
        <v>5561</v>
      </c>
      <c r="F1406" t="s">
        <v>5562</v>
      </c>
      <c r="H1406">
        <v>57.738127800000001</v>
      </c>
      <c r="I1406">
        <v>-130.82111499999999</v>
      </c>
      <c r="J1406" s="1" t="str">
        <f t="shared" si="86"/>
        <v>Fluid (stream)</v>
      </c>
      <c r="K1406" s="1" t="str">
        <f t="shared" si="87"/>
        <v>Untreated Water</v>
      </c>
      <c r="O1406">
        <v>2.5000000000000001E-2</v>
      </c>
      <c r="P1406">
        <v>430</v>
      </c>
      <c r="Q1406">
        <v>7.3</v>
      </c>
    </row>
    <row r="1407" spans="1:17" hidden="1" x14ac:dyDescent="0.3">
      <c r="A1407" t="s">
        <v>5563</v>
      </c>
      <c r="B1407" t="s">
        <v>5564</v>
      </c>
      <c r="C1407" s="1" t="str">
        <f t="shared" si="88"/>
        <v>12:0008</v>
      </c>
      <c r="D1407" s="1" t="str">
        <f t="shared" si="89"/>
        <v>12:0030</v>
      </c>
      <c r="E1407" t="s">
        <v>5565</v>
      </c>
      <c r="F1407" t="s">
        <v>5566</v>
      </c>
      <c r="H1407">
        <v>57.749403800000003</v>
      </c>
      <c r="I1407">
        <v>-130.82421729999999</v>
      </c>
      <c r="J1407" s="1" t="str">
        <f t="shared" si="86"/>
        <v>Fluid (stream)</v>
      </c>
      <c r="K1407" s="1" t="str">
        <f t="shared" si="87"/>
        <v>Untreated Water</v>
      </c>
      <c r="O1407">
        <v>0.1</v>
      </c>
      <c r="P1407">
        <v>220</v>
      </c>
      <c r="Q1407">
        <v>7.1</v>
      </c>
    </row>
    <row r="1408" spans="1:17" hidden="1" x14ac:dyDescent="0.3">
      <c r="A1408" t="s">
        <v>5567</v>
      </c>
      <c r="B1408" t="s">
        <v>5568</v>
      </c>
      <c r="C1408" s="1" t="str">
        <f t="shared" si="88"/>
        <v>12:0008</v>
      </c>
      <c r="D1408" s="1" t="str">
        <f t="shared" si="89"/>
        <v>12:0030</v>
      </c>
      <c r="E1408" t="s">
        <v>5569</v>
      </c>
      <c r="F1408" t="s">
        <v>5570</v>
      </c>
      <c r="H1408">
        <v>57.762569300000003</v>
      </c>
      <c r="I1408">
        <v>-130.82768720000001</v>
      </c>
      <c r="J1408" s="1" t="str">
        <f t="shared" si="86"/>
        <v>Fluid (stream)</v>
      </c>
      <c r="K1408" s="1" t="str">
        <f t="shared" si="87"/>
        <v>Untreated Water</v>
      </c>
      <c r="O1408">
        <v>0.44</v>
      </c>
      <c r="P1408">
        <v>100</v>
      </c>
      <c r="Q1408">
        <v>7.8</v>
      </c>
    </row>
    <row r="1409" spans="1:17" hidden="1" x14ac:dyDescent="0.3">
      <c r="A1409" t="s">
        <v>5571</v>
      </c>
      <c r="B1409" t="s">
        <v>5572</v>
      </c>
      <c r="C1409" s="1" t="str">
        <f t="shared" si="88"/>
        <v>12:0008</v>
      </c>
      <c r="D1409" s="1" t="str">
        <f t="shared" si="89"/>
        <v>12:0030</v>
      </c>
      <c r="E1409" t="s">
        <v>5573</v>
      </c>
      <c r="F1409" t="s">
        <v>5574</v>
      </c>
      <c r="H1409">
        <v>57.7630409</v>
      </c>
      <c r="I1409">
        <v>-130.84541129999999</v>
      </c>
      <c r="J1409" s="1" t="str">
        <f t="shared" si="86"/>
        <v>Fluid (stream)</v>
      </c>
      <c r="K1409" s="1" t="str">
        <f t="shared" si="87"/>
        <v>Untreated Water</v>
      </c>
      <c r="O1409">
        <v>2.5000000000000001E-2</v>
      </c>
      <c r="P1409">
        <v>50</v>
      </c>
      <c r="Q1409">
        <v>7.9</v>
      </c>
    </row>
    <row r="1410" spans="1:17" hidden="1" x14ac:dyDescent="0.3">
      <c r="A1410" t="s">
        <v>5575</v>
      </c>
      <c r="B1410" t="s">
        <v>5576</v>
      </c>
      <c r="C1410" s="1" t="str">
        <f t="shared" si="88"/>
        <v>12:0008</v>
      </c>
      <c r="D1410" s="1" t="str">
        <f t="shared" si="89"/>
        <v>12:0030</v>
      </c>
      <c r="E1410" t="s">
        <v>5577</v>
      </c>
      <c r="F1410" t="s">
        <v>5578</v>
      </c>
      <c r="H1410">
        <v>57.7985525</v>
      </c>
      <c r="I1410">
        <v>-130.8615236</v>
      </c>
      <c r="J1410" s="1" t="str">
        <f t="shared" ref="J1410:J1473" si="90">HYPERLINK("http://geochem.nrcan.gc.ca/cdogs/content/kwd/kwd020018_e.htm", "Fluid (stream)")</f>
        <v>Fluid (stream)</v>
      </c>
      <c r="K1410" s="1" t="str">
        <f t="shared" ref="K1410:K1473" si="91">HYPERLINK("http://geochem.nrcan.gc.ca/cdogs/content/kwd/kwd080007_e.htm", "Untreated Water")</f>
        <v>Untreated Water</v>
      </c>
      <c r="O1410">
        <v>0.15</v>
      </c>
      <c r="P1410">
        <v>200</v>
      </c>
      <c r="Q1410">
        <v>7.5</v>
      </c>
    </row>
    <row r="1411" spans="1:17" hidden="1" x14ac:dyDescent="0.3">
      <c r="A1411" t="s">
        <v>5579</v>
      </c>
      <c r="B1411" t="s">
        <v>5580</v>
      </c>
      <c r="C1411" s="1" t="str">
        <f t="shared" si="88"/>
        <v>12:0008</v>
      </c>
      <c r="D1411" s="1" t="str">
        <f t="shared" si="89"/>
        <v>12:0030</v>
      </c>
      <c r="E1411" t="s">
        <v>5581</v>
      </c>
      <c r="F1411" t="s">
        <v>5582</v>
      </c>
      <c r="H1411">
        <v>57.678795700000002</v>
      </c>
      <c r="I1411">
        <v>-131.031407</v>
      </c>
      <c r="J1411" s="1" t="str">
        <f t="shared" si="90"/>
        <v>Fluid (stream)</v>
      </c>
      <c r="K1411" s="1" t="str">
        <f t="shared" si="91"/>
        <v>Untreated Water</v>
      </c>
      <c r="O1411">
        <v>0.96</v>
      </c>
      <c r="P1411">
        <v>30</v>
      </c>
      <c r="Q1411">
        <v>7.1</v>
      </c>
    </row>
    <row r="1412" spans="1:17" hidden="1" x14ac:dyDescent="0.3">
      <c r="A1412" t="s">
        <v>5583</v>
      </c>
      <c r="B1412" t="s">
        <v>5584</v>
      </c>
      <c r="C1412" s="1" t="str">
        <f t="shared" si="88"/>
        <v>12:0008</v>
      </c>
      <c r="D1412" s="1" t="str">
        <f t="shared" si="89"/>
        <v>12:0030</v>
      </c>
      <c r="E1412" t="s">
        <v>5585</v>
      </c>
      <c r="F1412" t="s">
        <v>5586</v>
      </c>
      <c r="H1412">
        <v>57.6893648</v>
      </c>
      <c r="I1412">
        <v>-131.0144153</v>
      </c>
      <c r="J1412" s="1" t="str">
        <f t="shared" si="90"/>
        <v>Fluid (stream)</v>
      </c>
      <c r="K1412" s="1" t="str">
        <f t="shared" si="91"/>
        <v>Untreated Water</v>
      </c>
      <c r="O1412">
        <v>0.09</v>
      </c>
      <c r="P1412">
        <v>30</v>
      </c>
      <c r="Q1412">
        <v>6.9</v>
      </c>
    </row>
    <row r="1413" spans="1:17" hidden="1" x14ac:dyDescent="0.3">
      <c r="A1413" t="s">
        <v>5587</v>
      </c>
      <c r="B1413" t="s">
        <v>5588</v>
      </c>
      <c r="C1413" s="1" t="str">
        <f t="shared" si="88"/>
        <v>12:0008</v>
      </c>
      <c r="D1413" s="1" t="str">
        <f t="shared" si="89"/>
        <v>12:0030</v>
      </c>
      <c r="E1413" t="s">
        <v>5589</v>
      </c>
      <c r="F1413" t="s">
        <v>5590</v>
      </c>
      <c r="H1413">
        <v>57.618021900000002</v>
      </c>
      <c r="I1413">
        <v>-131.05518280000001</v>
      </c>
      <c r="J1413" s="1" t="str">
        <f t="shared" si="90"/>
        <v>Fluid (stream)</v>
      </c>
      <c r="K1413" s="1" t="str">
        <f t="shared" si="91"/>
        <v>Untreated Water</v>
      </c>
      <c r="O1413">
        <v>7.0000000000000007E-2</v>
      </c>
      <c r="P1413">
        <v>30</v>
      </c>
      <c r="Q1413">
        <v>7.1</v>
      </c>
    </row>
    <row r="1414" spans="1:17" hidden="1" x14ac:dyDescent="0.3">
      <c r="A1414" t="s">
        <v>5591</v>
      </c>
      <c r="B1414" t="s">
        <v>5592</v>
      </c>
      <c r="C1414" s="1" t="str">
        <f t="shared" si="88"/>
        <v>12:0008</v>
      </c>
      <c r="D1414" s="1" t="str">
        <f t="shared" si="89"/>
        <v>12:0030</v>
      </c>
      <c r="E1414" t="s">
        <v>5593</v>
      </c>
      <c r="F1414" t="s">
        <v>5594</v>
      </c>
      <c r="H1414">
        <v>57.615268399999998</v>
      </c>
      <c r="I1414">
        <v>-131.06478970000001</v>
      </c>
      <c r="J1414" s="1" t="str">
        <f t="shared" si="90"/>
        <v>Fluid (stream)</v>
      </c>
      <c r="K1414" s="1" t="str">
        <f t="shared" si="91"/>
        <v>Untreated Water</v>
      </c>
      <c r="O1414">
        <v>1.6</v>
      </c>
      <c r="P1414">
        <v>80</v>
      </c>
      <c r="Q1414">
        <v>7.3</v>
      </c>
    </row>
    <row r="1415" spans="1:17" hidden="1" x14ac:dyDescent="0.3">
      <c r="A1415" t="s">
        <v>5595</v>
      </c>
      <c r="B1415" t="s">
        <v>5596</v>
      </c>
      <c r="C1415" s="1" t="str">
        <f t="shared" si="88"/>
        <v>12:0008</v>
      </c>
      <c r="D1415" s="1" t="str">
        <f t="shared" si="89"/>
        <v>12:0030</v>
      </c>
      <c r="E1415" t="s">
        <v>5597</v>
      </c>
      <c r="F1415" t="s">
        <v>5598</v>
      </c>
      <c r="H1415">
        <v>57.616109999999999</v>
      </c>
      <c r="I1415">
        <v>-131.08193370000001</v>
      </c>
      <c r="J1415" s="1" t="str">
        <f t="shared" si="90"/>
        <v>Fluid (stream)</v>
      </c>
      <c r="K1415" s="1" t="str">
        <f t="shared" si="91"/>
        <v>Untreated Water</v>
      </c>
      <c r="O1415">
        <v>0.3</v>
      </c>
      <c r="P1415">
        <v>40</v>
      </c>
      <c r="Q1415">
        <v>7.3</v>
      </c>
    </row>
    <row r="1416" spans="1:17" hidden="1" x14ac:dyDescent="0.3">
      <c r="A1416" t="s">
        <v>5599</v>
      </c>
      <c r="B1416" t="s">
        <v>5600</v>
      </c>
      <c r="C1416" s="1" t="str">
        <f t="shared" si="88"/>
        <v>12:0008</v>
      </c>
      <c r="D1416" s="1" t="str">
        <f t="shared" si="89"/>
        <v>12:0030</v>
      </c>
      <c r="E1416" t="s">
        <v>5601</v>
      </c>
      <c r="F1416" t="s">
        <v>5602</v>
      </c>
      <c r="H1416">
        <v>57.617183799999999</v>
      </c>
      <c r="I1416">
        <v>-131.09036710000001</v>
      </c>
      <c r="J1416" s="1" t="str">
        <f t="shared" si="90"/>
        <v>Fluid (stream)</v>
      </c>
      <c r="K1416" s="1" t="str">
        <f t="shared" si="91"/>
        <v>Untreated Water</v>
      </c>
      <c r="O1416">
        <v>0.95</v>
      </c>
      <c r="P1416">
        <v>50</v>
      </c>
      <c r="Q1416">
        <v>7.3</v>
      </c>
    </row>
    <row r="1417" spans="1:17" hidden="1" x14ac:dyDescent="0.3">
      <c r="A1417" t="s">
        <v>5603</v>
      </c>
      <c r="B1417" t="s">
        <v>5604</v>
      </c>
      <c r="C1417" s="1" t="str">
        <f t="shared" si="88"/>
        <v>12:0008</v>
      </c>
      <c r="D1417" s="1" t="str">
        <f t="shared" si="89"/>
        <v>12:0030</v>
      </c>
      <c r="E1417" t="s">
        <v>5605</v>
      </c>
      <c r="F1417" t="s">
        <v>5606</v>
      </c>
      <c r="H1417">
        <v>57.628852999999999</v>
      </c>
      <c r="I1417">
        <v>-131.1510983</v>
      </c>
      <c r="J1417" s="1" t="str">
        <f t="shared" si="90"/>
        <v>Fluid (stream)</v>
      </c>
      <c r="K1417" s="1" t="str">
        <f t="shared" si="91"/>
        <v>Untreated Water</v>
      </c>
      <c r="O1417">
        <v>0.06</v>
      </c>
      <c r="P1417">
        <v>30</v>
      </c>
      <c r="Q1417">
        <v>7.1</v>
      </c>
    </row>
    <row r="1418" spans="1:17" hidden="1" x14ac:dyDescent="0.3">
      <c r="A1418" t="s">
        <v>5607</v>
      </c>
      <c r="B1418" t="s">
        <v>5608</v>
      </c>
      <c r="C1418" s="1" t="str">
        <f t="shared" si="88"/>
        <v>12:0008</v>
      </c>
      <c r="D1418" s="1" t="str">
        <f t="shared" si="89"/>
        <v>12:0030</v>
      </c>
      <c r="E1418" t="s">
        <v>5609</v>
      </c>
      <c r="F1418" t="s">
        <v>5610</v>
      </c>
      <c r="H1418">
        <v>57.622041400000001</v>
      </c>
      <c r="I1418">
        <v>-131.1532426</v>
      </c>
      <c r="J1418" s="1" t="str">
        <f t="shared" si="90"/>
        <v>Fluid (stream)</v>
      </c>
      <c r="K1418" s="1" t="str">
        <f t="shared" si="91"/>
        <v>Untreated Water</v>
      </c>
      <c r="O1418">
        <v>0.45</v>
      </c>
      <c r="P1418">
        <v>50</v>
      </c>
      <c r="Q1418">
        <v>7.4</v>
      </c>
    </row>
    <row r="1419" spans="1:17" hidden="1" x14ac:dyDescent="0.3">
      <c r="A1419" t="s">
        <v>5611</v>
      </c>
      <c r="B1419" t="s">
        <v>5612</v>
      </c>
      <c r="C1419" s="1" t="str">
        <f t="shared" si="88"/>
        <v>12:0008</v>
      </c>
      <c r="D1419" s="1" t="str">
        <f t="shared" si="89"/>
        <v>12:0030</v>
      </c>
      <c r="E1419" t="s">
        <v>5613</v>
      </c>
      <c r="F1419" t="s">
        <v>5614</v>
      </c>
      <c r="H1419">
        <v>57.626441999999997</v>
      </c>
      <c r="I1419">
        <v>-131.0961393</v>
      </c>
      <c r="J1419" s="1" t="str">
        <f t="shared" si="90"/>
        <v>Fluid (stream)</v>
      </c>
      <c r="K1419" s="1" t="str">
        <f t="shared" si="91"/>
        <v>Untreated Water</v>
      </c>
    </row>
    <row r="1420" spans="1:17" hidden="1" x14ac:dyDescent="0.3">
      <c r="A1420" t="s">
        <v>5615</v>
      </c>
      <c r="B1420" t="s">
        <v>5616</v>
      </c>
      <c r="C1420" s="1" t="str">
        <f t="shared" si="88"/>
        <v>12:0008</v>
      </c>
      <c r="D1420" s="1" t="str">
        <f t="shared" si="89"/>
        <v>12:0030</v>
      </c>
      <c r="E1420" t="s">
        <v>5617</v>
      </c>
      <c r="F1420" t="s">
        <v>5618</v>
      </c>
      <c r="H1420">
        <v>57.629904099999997</v>
      </c>
      <c r="I1420">
        <v>-131.11325529999999</v>
      </c>
      <c r="J1420" s="1" t="str">
        <f t="shared" si="90"/>
        <v>Fluid (stream)</v>
      </c>
      <c r="K1420" s="1" t="str">
        <f t="shared" si="91"/>
        <v>Untreated Water</v>
      </c>
    </row>
    <row r="1421" spans="1:17" hidden="1" x14ac:dyDescent="0.3">
      <c r="A1421" t="s">
        <v>5619</v>
      </c>
      <c r="B1421" t="s">
        <v>5620</v>
      </c>
      <c r="C1421" s="1" t="str">
        <f t="shared" si="88"/>
        <v>12:0008</v>
      </c>
      <c r="D1421" s="1" t="str">
        <f t="shared" si="89"/>
        <v>12:0030</v>
      </c>
      <c r="E1421" t="s">
        <v>5621</v>
      </c>
      <c r="F1421" t="s">
        <v>5622</v>
      </c>
      <c r="H1421">
        <v>57.644036800000002</v>
      </c>
      <c r="I1421">
        <v>-131.27614449999999</v>
      </c>
      <c r="J1421" s="1" t="str">
        <f t="shared" si="90"/>
        <v>Fluid (stream)</v>
      </c>
      <c r="K1421" s="1" t="str">
        <f t="shared" si="91"/>
        <v>Untreated Water</v>
      </c>
      <c r="O1421">
        <v>0.1</v>
      </c>
      <c r="P1421">
        <v>30</v>
      </c>
      <c r="Q1421">
        <v>7.4</v>
      </c>
    </row>
    <row r="1422" spans="1:17" hidden="1" x14ac:dyDescent="0.3">
      <c r="A1422" t="s">
        <v>5623</v>
      </c>
      <c r="B1422" t="s">
        <v>5624</v>
      </c>
      <c r="C1422" s="1" t="str">
        <f t="shared" si="88"/>
        <v>12:0008</v>
      </c>
      <c r="D1422" s="1" t="str">
        <f t="shared" si="89"/>
        <v>12:0030</v>
      </c>
      <c r="E1422" t="s">
        <v>5621</v>
      </c>
      <c r="F1422" t="s">
        <v>5625</v>
      </c>
      <c r="H1422">
        <v>57.644036800000002</v>
      </c>
      <c r="I1422">
        <v>-131.27614449999999</v>
      </c>
      <c r="J1422" s="1" t="str">
        <f t="shared" si="90"/>
        <v>Fluid (stream)</v>
      </c>
      <c r="K1422" s="1" t="str">
        <f t="shared" si="91"/>
        <v>Untreated Water</v>
      </c>
      <c r="O1422">
        <v>0.1</v>
      </c>
      <c r="P1422">
        <v>30</v>
      </c>
      <c r="Q1422">
        <v>6.9</v>
      </c>
    </row>
    <row r="1423" spans="1:17" hidden="1" x14ac:dyDescent="0.3">
      <c r="A1423" t="s">
        <v>5626</v>
      </c>
      <c r="B1423" t="s">
        <v>5627</v>
      </c>
      <c r="C1423" s="1" t="str">
        <f t="shared" si="88"/>
        <v>12:0008</v>
      </c>
      <c r="D1423" s="1" t="str">
        <f t="shared" si="89"/>
        <v>12:0030</v>
      </c>
      <c r="E1423" t="s">
        <v>5628</v>
      </c>
      <c r="F1423" t="s">
        <v>5629</v>
      </c>
      <c r="H1423">
        <v>57.640856999999997</v>
      </c>
      <c r="I1423">
        <v>-131.28008500000001</v>
      </c>
      <c r="J1423" s="1" t="str">
        <f t="shared" si="90"/>
        <v>Fluid (stream)</v>
      </c>
      <c r="K1423" s="1" t="str">
        <f t="shared" si="91"/>
        <v>Untreated Water</v>
      </c>
      <c r="O1423">
        <v>2.5000000000000001E-2</v>
      </c>
      <c r="P1423">
        <v>30</v>
      </c>
      <c r="Q1423">
        <v>7.2</v>
      </c>
    </row>
    <row r="1424" spans="1:17" hidden="1" x14ac:dyDescent="0.3">
      <c r="A1424" t="s">
        <v>5630</v>
      </c>
      <c r="B1424" t="s">
        <v>5631</v>
      </c>
      <c r="C1424" s="1" t="str">
        <f t="shared" si="88"/>
        <v>12:0008</v>
      </c>
      <c r="D1424" s="1" t="str">
        <f t="shared" si="89"/>
        <v>12:0030</v>
      </c>
      <c r="E1424" t="s">
        <v>5632</v>
      </c>
      <c r="F1424" t="s">
        <v>5633</v>
      </c>
      <c r="H1424">
        <v>57.5780776</v>
      </c>
      <c r="I1424">
        <v>-131.19703809999999</v>
      </c>
      <c r="J1424" s="1" t="str">
        <f t="shared" si="90"/>
        <v>Fluid (stream)</v>
      </c>
      <c r="K1424" s="1" t="str">
        <f t="shared" si="91"/>
        <v>Untreated Water</v>
      </c>
      <c r="O1424">
        <v>2.5000000000000001E-2</v>
      </c>
      <c r="P1424">
        <v>30</v>
      </c>
      <c r="Q1424">
        <v>7.2</v>
      </c>
    </row>
    <row r="1425" spans="1:17" hidden="1" x14ac:dyDescent="0.3">
      <c r="A1425" t="s">
        <v>5634</v>
      </c>
      <c r="B1425" t="s">
        <v>5635</v>
      </c>
      <c r="C1425" s="1" t="str">
        <f t="shared" si="88"/>
        <v>12:0008</v>
      </c>
      <c r="D1425" s="1" t="str">
        <f t="shared" si="89"/>
        <v>12:0030</v>
      </c>
      <c r="E1425" t="s">
        <v>5636</v>
      </c>
      <c r="F1425" t="s">
        <v>5637</v>
      </c>
      <c r="H1425">
        <v>57.576335399999998</v>
      </c>
      <c r="I1425">
        <v>-131.20113169999999</v>
      </c>
      <c r="J1425" s="1" t="str">
        <f t="shared" si="90"/>
        <v>Fluid (stream)</v>
      </c>
      <c r="K1425" s="1" t="str">
        <f t="shared" si="91"/>
        <v>Untreated Water</v>
      </c>
      <c r="O1425">
        <v>0.08</v>
      </c>
      <c r="P1425">
        <v>30</v>
      </c>
      <c r="Q1425">
        <v>7.1</v>
      </c>
    </row>
    <row r="1426" spans="1:17" hidden="1" x14ac:dyDescent="0.3">
      <c r="A1426" t="s">
        <v>5638</v>
      </c>
      <c r="B1426" t="s">
        <v>5639</v>
      </c>
      <c r="C1426" s="1" t="str">
        <f t="shared" si="88"/>
        <v>12:0008</v>
      </c>
      <c r="D1426" s="1" t="str">
        <f t="shared" si="89"/>
        <v>12:0030</v>
      </c>
      <c r="E1426" t="s">
        <v>5640</v>
      </c>
      <c r="F1426" t="s">
        <v>5641</v>
      </c>
      <c r="H1426">
        <v>57.591354899999999</v>
      </c>
      <c r="I1426">
        <v>-131.1925482</v>
      </c>
      <c r="J1426" s="1" t="str">
        <f t="shared" si="90"/>
        <v>Fluid (stream)</v>
      </c>
      <c r="K1426" s="1" t="str">
        <f t="shared" si="91"/>
        <v>Untreated Water</v>
      </c>
      <c r="O1426">
        <v>0.19</v>
      </c>
      <c r="P1426">
        <v>50</v>
      </c>
      <c r="Q1426">
        <v>7.7</v>
      </c>
    </row>
    <row r="1427" spans="1:17" hidden="1" x14ac:dyDescent="0.3">
      <c r="A1427" t="s">
        <v>5642</v>
      </c>
      <c r="B1427" t="s">
        <v>5643</v>
      </c>
      <c r="C1427" s="1" t="str">
        <f t="shared" si="88"/>
        <v>12:0008</v>
      </c>
      <c r="D1427" s="1" t="str">
        <f t="shared" si="89"/>
        <v>12:0030</v>
      </c>
      <c r="E1427" t="s">
        <v>5644</v>
      </c>
      <c r="F1427" t="s">
        <v>5645</v>
      </c>
      <c r="H1427">
        <v>57.601171200000003</v>
      </c>
      <c r="I1427">
        <v>-131.1928355</v>
      </c>
      <c r="J1427" s="1" t="str">
        <f t="shared" si="90"/>
        <v>Fluid (stream)</v>
      </c>
      <c r="K1427" s="1" t="str">
        <f t="shared" si="91"/>
        <v>Untreated Water</v>
      </c>
      <c r="O1427">
        <v>2.5000000000000001E-2</v>
      </c>
      <c r="P1427">
        <v>40</v>
      </c>
      <c r="Q1427">
        <v>7.5</v>
      </c>
    </row>
    <row r="1428" spans="1:17" hidden="1" x14ac:dyDescent="0.3">
      <c r="A1428" t="s">
        <v>5646</v>
      </c>
      <c r="B1428" t="s">
        <v>5647</v>
      </c>
      <c r="C1428" s="1" t="str">
        <f t="shared" si="88"/>
        <v>12:0008</v>
      </c>
      <c r="D1428" s="1" t="str">
        <f t="shared" si="89"/>
        <v>12:0030</v>
      </c>
      <c r="E1428" t="s">
        <v>5648</v>
      </c>
      <c r="F1428" t="s">
        <v>5649</v>
      </c>
      <c r="H1428">
        <v>57.603707</v>
      </c>
      <c r="I1428">
        <v>-131.22979599999999</v>
      </c>
      <c r="J1428" s="1" t="str">
        <f t="shared" si="90"/>
        <v>Fluid (stream)</v>
      </c>
      <c r="K1428" s="1" t="str">
        <f t="shared" si="91"/>
        <v>Untreated Water</v>
      </c>
      <c r="O1428">
        <v>2.5000000000000001E-2</v>
      </c>
      <c r="P1428">
        <v>40</v>
      </c>
      <c r="Q1428">
        <v>7.5</v>
      </c>
    </row>
    <row r="1429" spans="1:17" hidden="1" x14ac:dyDescent="0.3">
      <c r="A1429" t="s">
        <v>5650</v>
      </c>
      <c r="B1429" t="s">
        <v>5651</v>
      </c>
      <c r="C1429" s="1" t="str">
        <f t="shared" si="88"/>
        <v>12:0008</v>
      </c>
      <c r="D1429" s="1" t="str">
        <f t="shared" si="89"/>
        <v>12:0030</v>
      </c>
      <c r="E1429" t="s">
        <v>5652</v>
      </c>
      <c r="F1429" t="s">
        <v>5653</v>
      </c>
      <c r="H1429">
        <v>57.611574900000001</v>
      </c>
      <c r="I1429">
        <v>-131.23662110000001</v>
      </c>
      <c r="J1429" s="1" t="str">
        <f t="shared" si="90"/>
        <v>Fluid (stream)</v>
      </c>
      <c r="K1429" s="1" t="str">
        <f t="shared" si="91"/>
        <v>Untreated Water</v>
      </c>
      <c r="O1429">
        <v>0.35</v>
      </c>
      <c r="P1429">
        <v>50</v>
      </c>
      <c r="Q1429">
        <v>7.7</v>
      </c>
    </row>
    <row r="1430" spans="1:17" hidden="1" x14ac:dyDescent="0.3">
      <c r="A1430" t="s">
        <v>5654</v>
      </c>
      <c r="B1430" t="s">
        <v>5655</v>
      </c>
      <c r="C1430" s="1" t="str">
        <f t="shared" si="88"/>
        <v>12:0008</v>
      </c>
      <c r="D1430" s="1" t="str">
        <f t="shared" si="89"/>
        <v>12:0030</v>
      </c>
      <c r="E1430" t="s">
        <v>5656</v>
      </c>
      <c r="F1430" t="s">
        <v>5657</v>
      </c>
      <c r="H1430">
        <v>57.459018299999997</v>
      </c>
      <c r="I1430">
        <v>-131.5449587</v>
      </c>
      <c r="J1430" s="1" t="str">
        <f t="shared" si="90"/>
        <v>Fluid (stream)</v>
      </c>
      <c r="K1430" s="1" t="str">
        <f t="shared" si="91"/>
        <v>Untreated Water</v>
      </c>
      <c r="O1430">
        <v>0.44</v>
      </c>
      <c r="P1430">
        <v>30</v>
      </c>
      <c r="Q1430">
        <v>7.5</v>
      </c>
    </row>
    <row r="1431" spans="1:17" hidden="1" x14ac:dyDescent="0.3">
      <c r="A1431" t="s">
        <v>5658</v>
      </c>
      <c r="B1431" t="s">
        <v>5659</v>
      </c>
      <c r="C1431" s="1" t="str">
        <f t="shared" si="88"/>
        <v>12:0008</v>
      </c>
      <c r="D1431" s="1" t="str">
        <f t="shared" si="89"/>
        <v>12:0030</v>
      </c>
      <c r="E1431" t="s">
        <v>5660</v>
      </c>
      <c r="F1431" t="s">
        <v>5661</v>
      </c>
      <c r="H1431">
        <v>57.477005699999999</v>
      </c>
      <c r="I1431">
        <v>-131.5589037</v>
      </c>
      <c r="J1431" s="1" t="str">
        <f t="shared" si="90"/>
        <v>Fluid (stream)</v>
      </c>
      <c r="K1431" s="1" t="str">
        <f t="shared" si="91"/>
        <v>Untreated Water</v>
      </c>
      <c r="O1431">
        <v>0.24</v>
      </c>
      <c r="P1431">
        <v>20</v>
      </c>
      <c r="Q1431">
        <v>7.2</v>
      </c>
    </row>
    <row r="1432" spans="1:17" hidden="1" x14ac:dyDescent="0.3">
      <c r="A1432" t="s">
        <v>5662</v>
      </c>
      <c r="B1432" t="s">
        <v>5663</v>
      </c>
      <c r="C1432" s="1" t="str">
        <f t="shared" si="88"/>
        <v>12:0008</v>
      </c>
      <c r="D1432" s="1" t="str">
        <f t="shared" si="89"/>
        <v>12:0030</v>
      </c>
      <c r="E1432" t="s">
        <v>5664</v>
      </c>
      <c r="F1432" t="s">
        <v>5665</v>
      </c>
      <c r="H1432">
        <v>57.502235800000001</v>
      </c>
      <c r="I1432">
        <v>-131.57367210000001</v>
      </c>
      <c r="J1432" s="1" t="str">
        <f t="shared" si="90"/>
        <v>Fluid (stream)</v>
      </c>
      <c r="K1432" s="1" t="str">
        <f t="shared" si="91"/>
        <v>Untreated Water</v>
      </c>
      <c r="O1432">
        <v>0.4</v>
      </c>
      <c r="P1432">
        <v>30</v>
      </c>
      <c r="Q1432">
        <v>7.5</v>
      </c>
    </row>
    <row r="1433" spans="1:17" hidden="1" x14ac:dyDescent="0.3">
      <c r="A1433" t="s">
        <v>5666</v>
      </c>
      <c r="B1433" t="s">
        <v>5667</v>
      </c>
      <c r="C1433" s="1" t="str">
        <f t="shared" si="88"/>
        <v>12:0008</v>
      </c>
      <c r="D1433" s="1" t="str">
        <f t="shared" si="89"/>
        <v>12:0030</v>
      </c>
      <c r="E1433" t="s">
        <v>5668</v>
      </c>
      <c r="F1433" t="s">
        <v>5669</v>
      </c>
      <c r="H1433">
        <v>57.523982699999998</v>
      </c>
      <c r="I1433">
        <v>-131.57762389999999</v>
      </c>
      <c r="J1433" s="1" t="str">
        <f t="shared" si="90"/>
        <v>Fluid (stream)</v>
      </c>
      <c r="K1433" s="1" t="str">
        <f t="shared" si="91"/>
        <v>Untreated Water</v>
      </c>
    </row>
    <row r="1434" spans="1:17" hidden="1" x14ac:dyDescent="0.3">
      <c r="A1434" t="s">
        <v>5670</v>
      </c>
      <c r="B1434" t="s">
        <v>5671</v>
      </c>
      <c r="C1434" s="1" t="str">
        <f t="shared" si="88"/>
        <v>12:0008</v>
      </c>
      <c r="D1434" s="1" t="str">
        <f t="shared" si="89"/>
        <v>12:0030</v>
      </c>
      <c r="E1434" t="s">
        <v>5672</v>
      </c>
      <c r="F1434" t="s">
        <v>5673</v>
      </c>
      <c r="H1434">
        <v>57.504084400000004</v>
      </c>
      <c r="I1434">
        <v>-131.63916520000001</v>
      </c>
      <c r="J1434" s="1" t="str">
        <f t="shared" si="90"/>
        <v>Fluid (stream)</v>
      </c>
      <c r="K1434" s="1" t="str">
        <f t="shared" si="91"/>
        <v>Untreated Water</v>
      </c>
    </row>
    <row r="1435" spans="1:17" hidden="1" x14ac:dyDescent="0.3">
      <c r="A1435" t="s">
        <v>5674</v>
      </c>
      <c r="B1435" t="s">
        <v>5675</v>
      </c>
      <c r="C1435" s="1" t="str">
        <f t="shared" si="88"/>
        <v>12:0008</v>
      </c>
      <c r="D1435" s="1" t="str">
        <f t="shared" si="89"/>
        <v>12:0030</v>
      </c>
      <c r="E1435" t="s">
        <v>5672</v>
      </c>
      <c r="F1435" t="s">
        <v>5676</v>
      </c>
      <c r="H1435">
        <v>57.504084400000004</v>
      </c>
      <c r="I1435">
        <v>-131.63916520000001</v>
      </c>
      <c r="J1435" s="1" t="str">
        <f t="shared" si="90"/>
        <v>Fluid (stream)</v>
      </c>
      <c r="K1435" s="1" t="str">
        <f t="shared" si="91"/>
        <v>Untreated Water</v>
      </c>
      <c r="O1435">
        <v>0.05</v>
      </c>
      <c r="P1435">
        <v>40</v>
      </c>
      <c r="Q1435">
        <v>7.2</v>
      </c>
    </row>
    <row r="1436" spans="1:17" hidden="1" x14ac:dyDescent="0.3">
      <c r="A1436" t="s">
        <v>5677</v>
      </c>
      <c r="B1436" t="s">
        <v>5678</v>
      </c>
      <c r="C1436" s="1" t="str">
        <f t="shared" si="88"/>
        <v>12:0008</v>
      </c>
      <c r="D1436" s="1" t="str">
        <f t="shared" si="89"/>
        <v>12:0030</v>
      </c>
      <c r="E1436" t="s">
        <v>5679</v>
      </c>
      <c r="F1436" t="s">
        <v>5680</v>
      </c>
      <c r="H1436">
        <v>57.488116900000001</v>
      </c>
      <c r="I1436">
        <v>-131.65238350000001</v>
      </c>
      <c r="J1436" s="1" t="str">
        <f t="shared" si="90"/>
        <v>Fluid (stream)</v>
      </c>
      <c r="K1436" s="1" t="str">
        <f t="shared" si="91"/>
        <v>Untreated Water</v>
      </c>
    </row>
    <row r="1437" spans="1:17" hidden="1" x14ac:dyDescent="0.3">
      <c r="A1437" t="s">
        <v>5681</v>
      </c>
      <c r="B1437" t="s">
        <v>5682</v>
      </c>
      <c r="C1437" s="1" t="str">
        <f t="shared" si="88"/>
        <v>12:0008</v>
      </c>
      <c r="D1437" s="1" t="str">
        <f t="shared" si="89"/>
        <v>12:0030</v>
      </c>
      <c r="E1437" t="s">
        <v>5683</v>
      </c>
      <c r="F1437" t="s">
        <v>5684</v>
      </c>
      <c r="H1437">
        <v>57.505586999999998</v>
      </c>
      <c r="I1437">
        <v>-131.61877029999999</v>
      </c>
      <c r="J1437" s="1" t="str">
        <f t="shared" si="90"/>
        <v>Fluid (stream)</v>
      </c>
      <c r="K1437" s="1" t="str">
        <f t="shared" si="91"/>
        <v>Untreated Water</v>
      </c>
      <c r="O1437">
        <v>2.5000000000000001E-2</v>
      </c>
      <c r="P1437">
        <v>40</v>
      </c>
      <c r="Q1437">
        <v>7.1</v>
      </c>
    </row>
    <row r="1438" spans="1:17" hidden="1" x14ac:dyDescent="0.3">
      <c r="A1438" t="s">
        <v>5685</v>
      </c>
      <c r="B1438" t="s">
        <v>5686</v>
      </c>
      <c r="C1438" s="1" t="str">
        <f t="shared" si="88"/>
        <v>12:0008</v>
      </c>
      <c r="D1438" s="1" t="str">
        <f t="shared" si="89"/>
        <v>12:0030</v>
      </c>
      <c r="E1438" t="s">
        <v>5687</v>
      </c>
      <c r="F1438" t="s">
        <v>5688</v>
      </c>
      <c r="H1438">
        <v>57.518035500000003</v>
      </c>
      <c r="I1438">
        <v>-131.65099380000001</v>
      </c>
      <c r="J1438" s="1" t="str">
        <f t="shared" si="90"/>
        <v>Fluid (stream)</v>
      </c>
      <c r="K1438" s="1" t="str">
        <f t="shared" si="91"/>
        <v>Untreated Water</v>
      </c>
      <c r="O1438">
        <v>0.76</v>
      </c>
      <c r="P1438">
        <v>20</v>
      </c>
      <c r="Q1438">
        <v>7.2</v>
      </c>
    </row>
    <row r="1439" spans="1:17" hidden="1" x14ac:dyDescent="0.3">
      <c r="A1439" t="s">
        <v>5689</v>
      </c>
      <c r="B1439" t="s">
        <v>5690</v>
      </c>
      <c r="C1439" s="1" t="str">
        <f t="shared" si="88"/>
        <v>12:0008</v>
      </c>
      <c r="D1439" s="1" t="str">
        <f t="shared" si="89"/>
        <v>12:0030</v>
      </c>
      <c r="E1439" t="s">
        <v>5691</v>
      </c>
      <c r="F1439" t="s">
        <v>5692</v>
      </c>
      <c r="H1439">
        <v>57.575625799999997</v>
      </c>
      <c r="I1439">
        <v>-131.6413039</v>
      </c>
      <c r="J1439" s="1" t="str">
        <f t="shared" si="90"/>
        <v>Fluid (stream)</v>
      </c>
      <c r="K1439" s="1" t="str">
        <f t="shared" si="91"/>
        <v>Untreated Water</v>
      </c>
      <c r="O1439">
        <v>0.43</v>
      </c>
      <c r="P1439">
        <v>30</v>
      </c>
      <c r="Q1439">
        <v>7.6</v>
      </c>
    </row>
    <row r="1440" spans="1:17" hidden="1" x14ac:dyDescent="0.3">
      <c r="A1440" t="s">
        <v>5693</v>
      </c>
      <c r="B1440" t="s">
        <v>5694</v>
      </c>
      <c r="C1440" s="1" t="str">
        <f t="shared" si="88"/>
        <v>12:0008</v>
      </c>
      <c r="D1440" s="1" t="str">
        <f t="shared" si="89"/>
        <v>12:0030</v>
      </c>
      <c r="E1440" t="s">
        <v>5695</v>
      </c>
      <c r="F1440" t="s">
        <v>5696</v>
      </c>
      <c r="H1440">
        <v>57.578168400000003</v>
      </c>
      <c r="I1440">
        <v>-131.57500780000001</v>
      </c>
      <c r="J1440" s="1" t="str">
        <f t="shared" si="90"/>
        <v>Fluid (stream)</v>
      </c>
      <c r="K1440" s="1" t="str">
        <f t="shared" si="91"/>
        <v>Untreated Water</v>
      </c>
      <c r="O1440">
        <v>0.69</v>
      </c>
      <c r="P1440">
        <v>40</v>
      </c>
      <c r="Q1440">
        <v>7.2</v>
      </c>
    </row>
    <row r="1441" spans="1:17" hidden="1" x14ac:dyDescent="0.3">
      <c r="A1441" t="s">
        <v>5697</v>
      </c>
      <c r="B1441" t="s">
        <v>5698</v>
      </c>
      <c r="C1441" s="1" t="str">
        <f t="shared" si="88"/>
        <v>12:0008</v>
      </c>
      <c r="D1441" s="1" t="str">
        <f t="shared" si="89"/>
        <v>12:0030</v>
      </c>
      <c r="E1441" t="s">
        <v>5699</v>
      </c>
      <c r="F1441" t="s">
        <v>5700</v>
      </c>
      <c r="H1441">
        <v>57.625743700000001</v>
      </c>
      <c r="I1441">
        <v>-131.59605759999999</v>
      </c>
      <c r="J1441" s="1" t="str">
        <f t="shared" si="90"/>
        <v>Fluid (stream)</v>
      </c>
      <c r="K1441" s="1" t="str">
        <f t="shared" si="91"/>
        <v>Untreated Water</v>
      </c>
      <c r="O1441">
        <v>0.36</v>
      </c>
      <c r="P1441">
        <v>30</v>
      </c>
      <c r="Q1441">
        <v>7.5</v>
      </c>
    </row>
    <row r="1442" spans="1:17" hidden="1" x14ac:dyDescent="0.3">
      <c r="A1442" t="s">
        <v>5701</v>
      </c>
      <c r="B1442" t="s">
        <v>5702</v>
      </c>
      <c r="C1442" s="1" t="str">
        <f t="shared" si="88"/>
        <v>12:0008</v>
      </c>
      <c r="D1442" s="1" t="str">
        <f t="shared" si="89"/>
        <v>12:0030</v>
      </c>
      <c r="E1442" t="s">
        <v>5703</v>
      </c>
      <c r="F1442" t="s">
        <v>5704</v>
      </c>
      <c r="H1442">
        <v>57.631337199999997</v>
      </c>
      <c r="I1442">
        <v>-131.576922</v>
      </c>
      <c r="J1442" s="1" t="str">
        <f t="shared" si="90"/>
        <v>Fluid (stream)</v>
      </c>
      <c r="K1442" s="1" t="str">
        <f t="shared" si="91"/>
        <v>Untreated Water</v>
      </c>
      <c r="O1442">
        <v>7.0000000000000007E-2</v>
      </c>
      <c r="P1442">
        <v>40</v>
      </c>
      <c r="Q1442">
        <v>7.6</v>
      </c>
    </row>
    <row r="1443" spans="1:17" hidden="1" x14ac:dyDescent="0.3">
      <c r="A1443" t="s">
        <v>5705</v>
      </c>
      <c r="B1443" t="s">
        <v>5706</v>
      </c>
      <c r="C1443" s="1" t="str">
        <f t="shared" si="88"/>
        <v>12:0008</v>
      </c>
      <c r="D1443" s="1" t="str">
        <f t="shared" si="89"/>
        <v>12:0030</v>
      </c>
      <c r="E1443" t="s">
        <v>5707</v>
      </c>
      <c r="F1443" t="s">
        <v>5708</v>
      </c>
      <c r="H1443">
        <v>57.658301600000001</v>
      </c>
      <c r="I1443">
        <v>-131.5441605</v>
      </c>
      <c r="J1443" s="1" t="str">
        <f t="shared" si="90"/>
        <v>Fluid (stream)</v>
      </c>
      <c r="K1443" s="1" t="str">
        <f t="shared" si="91"/>
        <v>Untreated Water</v>
      </c>
      <c r="O1443">
        <v>0.19</v>
      </c>
      <c r="P1443">
        <v>40</v>
      </c>
      <c r="Q1443">
        <v>7.2</v>
      </c>
    </row>
    <row r="1444" spans="1:17" hidden="1" x14ac:dyDescent="0.3">
      <c r="A1444" t="s">
        <v>5709</v>
      </c>
      <c r="B1444" t="s">
        <v>5710</v>
      </c>
      <c r="C1444" s="1" t="str">
        <f t="shared" si="88"/>
        <v>12:0008</v>
      </c>
      <c r="D1444" s="1" t="str">
        <f t="shared" si="89"/>
        <v>12:0030</v>
      </c>
      <c r="E1444" t="s">
        <v>5711</v>
      </c>
      <c r="F1444" t="s">
        <v>5712</v>
      </c>
      <c r="H1444">
        <v>57.455607299999997</v>
      </c>
      <c r="I1444">
        <v>-131.53360090000001</v>
      </c>
      <c r="J1444" s="1" t="str">
        <f t="shared" si="90"/>
        <v>Fluid (stream)</v>
      </c>
      <c r="K1444" s="1" t="str">
        <f t="shared" si="91"/>
        <v>Untreated Water</v>
      </c>
      <c r="O1444">
        <v>0.26</v>
      </c>
      <c r="P1444">
        <v>20</v>
      </c>
      <c r="Q1444">
        <v>7.4</v>
      </c>
    </row>
    <row r="1445" spans="1:17" hidden="1" x14ac:dyDescent="0.3">
      <c r="A1445" t="s">
        <v>5713</v>
      </c>
      <c r="B1445" t="s">
        <v>5714</v>
      </c>
      <c r="C1445" s="1" t="str">
        <f t="shared" si="88"/>
        <v>12:0008</v>
      </c>
      <c r="D1445" s="1" t="str">
        <f t="shared" si="89"/>
        <v>12:0030</v>
      </c>
      <c r="E1445" t="s">
        <v>5715</v>
      </c>
      <c r="F1445" t="s">
        <v>5716</v>
      </c>
      <c r="H1445">
        <v>57.494089799999998</v>
      </c>
      <c r="I1445">
        <v>-131.5822628</v>
      </c>
      <c r="J1445" s="1" t="str">
        <f t="shared" si="90"/>
        <v>Fluid (stream)</v>
      </c>
      <c r="K1445" s="1" t="str">
        <f t="shared" si="91"/>
        <v>Untreated Water</v>
      </c>
      <c r="O1445">
        <v>0.06</v>
      </c>
      <c r="P1445">
        <v>30</v>
      </c>
      <c r="Q1445">
        <v>6.9</v>
      </c>
    </row>
    <row r="1446" spans="1:17" hidden="1" x14ac:dyDescent="0.3">
      <c r="A1446" t="s">
        <v>5717</v>
      </c>
      <c r="B1446" t="s">
        <v>5718</v>
      </c>
      <c r="C1446" s="1" t="str">
        <f t="shared" si="88"/>
        <v>12:0008</v>
      </c>
      <c r="D1446" s="1" t="str">
        <f t="shared" si="89"/>
        <v>12:0030</v>
      </c>
      <c r="E1446" t="s">
        <v>5719</v>
      </c>
      <c r="F1446" t="s">
        <v>5720</v>
      </c>
      <c r="H1446">
        <v>57.482396700000002</v>
      </c>
      <c r="I1446">
        <v>-131.6628485</v>
      </c>
      <c r="J1446" s="1" t="str">
        <f t="shared" si="90"/>
        <v>Fluid (stream)</v>
      </c>
      <c r="K1446" s="1" t="str">
        <f t="shared" si="91"/>
        <v>Untreated Water</v>
      </c>
      <c r="O1446">
        <v>2.5000000000000001E-2</v>
      </c>
      <c r="P1446">
        <v>30</v>
      </c>
      <c r="Q1446">
        <v>7</v>
      </c>
    </row>
    <row r="1447" spans="1:17" hidden="1" x14ac:dyDescent="0.3">
      <c r="A1447" t="s">
        <v>5721</v>
      </c>
      <c r="B1447" t="s">
        <v>5722</v>
      </c>
      <c r="C1447" s="1" t="str">
        <f t="shared" si="88"/>
        <v>12:0008</v>
      </c>
      <c r="D1447" s="1" t="str">
        <f t="shared" si="89"/>
        <v>12:0030</v>
      </c>
      <c r="E1447" t="s">
        <v>5723</v>
      </c>
      <c r="F1447" t="s">
        <v>5724</v>
      </c>
      <c r="H1447">
        <v>57.543079800000001</v>
      </c>
      <c r="I1447">
        <v>-131.59907580000001</v>
      </c>
      <c r="J1447" s="1" t="str">
        <f t="shared" si="90"/>
        <v>Fluid (stream)</v>
      </c>
      <c r="K1447" s="1" t="str">
        <f t="shared" si="91"/>
        <v>Untreated Water</v>
      </c>
      <c r="O1447">
        <v>0.47</v>
      </c>
      <c r="P1447">
        <v>40</v>
      </c>
      <c r="Q1447">
        <v>7.3</v>
      </c>
    </row>
    <row r="1448" spans="1:17" hidden="1" x14ac:dyDescent="0.3">
      <c r="A1448" t="s">
        <v>5725</v>
      </c>
      <c r="B1448" t="s">
        <v>5726</v>
      </c>
      <c r="C1448" s="1" t="str">
        <f t="shared" si="88"/>
        <v>12:0008</v>
      </c>
      <c r="D1448" s="1" t="str">
        <f t="shared" si="89"/>
        <v>12:0030</v>
      </c>
      <c r="E1448" t="s">
        <v>5727</v>
      </c>
      <c r="F1448" t="s">
        <v>5728</v>
      </c>
      <c r="H1448">
        <v>57.529015000000001</v>
      </c>
      <c r="I1448">
        <v>-131.64465509999999</v>
      </c>
      <c r="J1448" s="1" t="str">
        <f t="shared" si="90"/>
        <v>Fluid (stream)</v>
      </c>
      <c r="K1448" s="1" t="str">
        <f t="shared" si="91"/>
        <v>Untreated Water</v>
      </c>
      <c r="O1448">
        <v>2.5000000000000001E-2</v>
      </c>
      <c r="P1448">
        <v>40</v>
      </c>
      <c r="Q1448">
        <v>7.7</v>
      </c>
    </row>
    <row r="1449" spans="1:17" hidden="1" x14ac:dyDescent="0.3">
      <c r="A1449" t="s">
        <v>5729</v>
      </c>
      <c r="B1449" t="s">
        <v>5730</v>
      </c>
      <c r="C1449" s="1" t="str">
        <f t="shared" si="88"/>
        <v>12:0008</v>
      </c>
      <c r="D1449" s="1" t="str">
        <f t="shared" si="89"/>
        <v>12:0030</v>
      </c>
      <c r="E1449" t="s">
        <v>5731</v>
      </c>
      <c r="F1449" t="s">
        <v>5732</v>
      </c>
      <c r="H1449">
        <v>57.548806800000001</v>
      </c>
      <c r="I1449">
        <v>-131.50674739999999</v>
      </c>
      <c r="J1449" s="1" t="str">
        <f t="shared" si="90"/>
        <v>Fluid (stream)</v>
      </c>
      <c r="K1449" s="1" t="str">
        <f t="shared" si="91"/>
        <v>Untreated Water</v>
      </c>
      <c r="O1449">
        <v>2.5000000000000001E-2</v>
      </c>
      <c r="P1449">
        <v>50</v>
      </c>
      <c r="Q1449">
        <v>7.3</v>
      </c>
    </row>
    <row r="1450" spans="1:17" hidden="1" x14ac:dyDescent="0.3">
      <c r="A1450" t="s">
        <v>5733</v>
      </c>
      <c r="B1450" t="s">
        <v>5734</v>
      </c>
      <c r="C1450" s="1" t="str">
        <f t="shared" si="88"/>
        <v>12:0008</v>
      </c>
      <c r="D1450" s="1" t="str">
        <f t="shared" si="89"/>
        <v>12:0030</v>
      </c>
      <c r="E1450" t="s">
        <v>5735</v>
      </c>
      <c r="F1450" t="s">
        <v>5736</v>
      </c>
      <c r="H1450">
        <v>57.567172900000003</v>
      </c>
      <c r="I1450">
        <v>-131.57351349999999</v>
      </c>
      <c r="J1450" s="1" t="str">
        <f t="shared" si="90"/>
        <v>Fluid (stream)</v>
      </c>
      <c r="K1450" s="1" t="str">
        <f t="shared" si="91"/>
        <v>Untreated Water</v>
      </c>
      <c r="O1450">
        <v>0.34</v>
      </c>
      <c r="P1450">
        <v>30</v>
      </c>
      <c r="Q1450">
        <v>7.6</v>
      </c>
    </row>
    <row r="1451" spans="1:17" hidden="1" x14ac:dyDescent="0.3">
      <c r="A1451" t="s">
        <v>5737</v>
      </c>
      <c r="B1451" t="s">
        <v>5738</v>
      </c>
      <c r="C1451" s="1" t="str">
        <f t="shared" si="88"/>
        <v>12:0008</v>
      </c>
      <c r="D1451" s="1" t="str">
        <f t="shared" si="89"/>
        <v>12:0030</v>
      </c>
      <c r="E1451" t="s">
        <v>5739</v>
      </c>
      <c r="F1451" t="s">
        <v>5740</v>
      </c>
      <c r="H1451">
        <v>57.682860499999997</v>
      </c>
      <c r="I1451">
        <v>-131.4957953</v>
      </c>
      <c r="J1451" s="1" t="str">
        <f t="shared" si="90"/>
        <v>Fluid (stream)</v>
      </c>
      <c r="K1451" s="1" t="str">
        <f t="shared" si="91"/>
        <v>Untreated Water</v>
      </c>
      <c r="O1451">
        <v>0.63</v>
      </c>
      <c r="P1451">
        <v>70</v>
      </c>
      <c r="Q1451">
        <v>7.8</v>
      </c>
    </row>
    <row r="1452" spans="1:17" hidden="1" x14ac:dyDescent="0.3">
      <c r="A1452" t="s">
        <v>5741</v>
      </c>
      <c r="B1452" t="s">
        <v>5742</v>
      </c>
      <c r="C1452" s="1" t="str">
        <f t="shared" si="88"/>
        <v>12:0008</v>
      </c>
      <c r="D1452" s="1" t="str">
        <f t="shared" si="89"/>
        <v>12:0030</v>
      </c>
      <c r="E1452" t="s">
        <v>5743</v>
      </c>
      <c r="F1452" t="s">
        <v>5744</v>
      </c>
      <c r="H1452">
        <v>57.607171100000002</v>
      </c>
      <c r="I1452">
        <v>-131.4876055</v>
      </c>
      <c r="J1452" s="1" t="str">
        <f t="shared" si="90"/>
        <v>Fluid (stream)</v>
      </c>
      <c r="K1452" s="1" t="str">
        <f t="shared" si="91"/>
        <v>Untreated Water</v>
      </c>
      <c r="O1452">
        <v>2.5000000000000001E-2</v>
      </c>
      <c r="P1452">
        <v>40</v>
      </c>
      <c r="Q1452">
        <v>7.4</v>
      </c>
    </row>
    <row r="1453" spans="1:17" hidden="1" x14ac:dyDescent="0.3">
      <c r="A1453" t="s">
        <v>5745</v>
      </c>
      <c r="B1453" t="s">
        <v>5746</v>
      </c>
      <c r="C1453" s="1" t="str">
        <f t="shared" si="88"/>
        <v>12:0008</v>
      </c>
      <c r="D1453" s="1" t="str">
        <f t="shared" si="89"/>
        <v>12:0030</v>
      </c>
      <c r="E1453" t="s">
        <v>5747</v>
      </c>
      <c r="F1453" t="s">
        <v>5748</v>
      </c>
      <c r="H1453">
        <v>57.606281799999998</v>
      </c>
      <c r="I1453">
        <v>-131.4953462</v>
      </c>
      <c r="J1453" s="1" t="str">
        <f t="shared" si="90"/>
        <v>Fluid (stream)</v>
      </c>
      <c r="K1453" s="1" t="str">
        <f t="shared" si="91"/>
        <v>Untreated Water</v>
      </c>
      <c r="O1453">
        <v>7.0000000000000007E-2</v>
      </c>
      <c r="P1453">
        <v>40</v>
      </c>
      <c r="Q1453">
        <v>7.3</v>
      </c>
    </row>
    <row r="1454" spans="1:17" hidden="1" x14ac:dyDescent="0.3">
      <c r="A1454" t="s">
        <v>5749</v>
      </c>
      <c r="B1454" t="s">
        <v>5750</v>
      </c>
      <c r="C1454" s="1" t="str">
        <f t="shared" si="88"/>
        <v>12:0008</v>
      </c>
      <c r="D1454" s="1" t="str">
        <f t="shared" si="89"/>
        <v>12:0030</v>
      </c>
      <c r="E1454" t="s">
        <v>5751</v>
      </c>
      <c r="F1454" t="s">
        <v>5752</v>
      </c>
      <c r="H1454">
        <v>57.5465065</v>
      </c>
      <c r="I1454">
        <v>-131.48808750000001</v>
      </c>
      <c r="J1454" s="1" t="str">
        <f t="shared" si="90"/>
        <v>Fluid (stream)</v>
      </c>
      <c r="K1454" s="1" t="str">
        <f t="shared" si="91"/>
        <v>Untreated Water</v>
      </c>
      <c r="O1454">
        <v>0.12</v>
      </c>
      <c r="P1454">
        <v>70</v>
      </c>
      <c r="Q1454">
        <v>7.5</v>
      </c>
    </row>
    <row r="1455" spans="1:17" hidden="1" x14ac:dyDescent="0.3">
      <c r="A1455" t="s">
        <v>5753</v>
      </c>
      <c r="B1455" t="s">
        <v>5754</v>
      </c>
      <c r="C1455" s="1" t="str">
        <f t="shared" si="88"/>
        <v>12:0008</v>
      </c>
      <c r="D1455" s="1" t="str">
        <f t="shared" si="89"/>
        <v>12:0030</v>
      </c>
      <c r="E1455" t="s">
        <v>5755</v>
      </c>
      <c r="F1455" t="s">
        <v>5756</v>
      </c>
      <c r="H1455">
        <v>57.537640799999998</v>
      </c>
      <c r="I1455">
        <v>-131.48425900000001</v>
      </c>
      <c r="J1455" s="1" t="str">
        <f t="shared" si="90"/>
        <v>Fluid (stream)</v>
      </c>
      <c r="K1455" s="1" t="str">
        <f t="shared" si="91"/>
        <v>Untreated Water</v>
      </c>
      <c r="O1455">
        <v>2.5000000000000001E-2</v>
      </c>
      <c r="P1455">
        <v>30</v>
      </c>
      <c r="Q1455">
        <v>7.2</v>
      </c>
    </row>
    <row r="1456" spans="1:17" hidden="1" x14ac:dyDescent="0.3">
      <c r="A1456" t="s">
        <v>5757</v>
      </c>
      <c r="B1456" t="s">
        <v>5758</v>
      </c>
      <c r="C1456" s="1" t="str">
        <f t="shared" si="88"/>
        <v>12:0008</v>
      </c>
      <c r="D1456" s="1" t="str">
        <f t="shared" si="89"/>
        <v>12:0030</v>
      </c>
      <c r="E1456" t="s">
        <v>5755</v>
      </c>
      <c r="F1456" t="s">
        <v>5759</v>
      </c>
      <c r="H1456">
        <v>57.537640799999998</v>
      </c>
      <c r="I1456">
        <v>-131.48425900000001</v>
      </c>
      <c r="J1456" s="1" t="str">
        <f t="shared" si="90"/>
        <v>Fluid (stream)</v>
      </c>
      <c r="K1456" s="1" t="str">
        <f t="shared" si="91"/>
        <v>Untreated Water</v>
      </c>
      <c r="O1456">
        <v>2.5000000000000001E-2</v>
      </c>
      <c r="P1456">
        <v>30</v>
      </c>
      <c r="Q1456">
        <v>7.2</v>
      </c>
    </row>
    <row r="1457" spans="1:17" hidden="1" x14ac:dyDescent="0.3">
      <c r="A1457" t="s">
        <v>5760</v>
      </c>
      <c r="B1457" t="s">
        <v>5761</v>
      </c>
      <c r="C1457" s="1" t="str">
        <f t="shared" si="88"/>
        <v>12:0008</v>
      </c>
      <c r="D1457" s="1" t="str">
        <f t="shared" si="89"/>
        <v>12:0030</v>
      </c>
      <c r="E1457" t="s">
        <v>5762</v>
      </c>
      <c r="F1457" t="s">
        <v>5763</v>
      </c>
      <c r="H1457">
        <v>57.5414976</v>
      </c>
      <c r="I1457">
        <v>-131.47591489999999</v>
      </c>
      <c r="J1457" s="1" t="str">
        <f t="shared" si="90"/>
        <v>Fluid (stream)</v>
      </c>
      <c r="K1457" s="1" t="str">
        <f t="shared" si="91"/>
        <v>Untreated Water</v>
      </c>
      <c r="O1457">
        <v>2.5000000000000001E-2</v>
      </c>
      <c r="P1457">
        <v>20</v>
      </c>
      <c r="Q1457">
        <v>7.6</v>
      </c>
    </row>
    <row r="1458" spans="1:17" hidden="1" x14ac:dyDescent="0.3">
      <c r="A1458" t="s">
        <v>5764</v>
      </c>
      <c r="B1458" t="s">
        <v>5765</v>
      </c>
      <c r="C1458" s="1" t="str">
        <f t="shared" si="88"/>
        <v>12:0008</v>
      </c>
      <c r="D1458" s="1" t="str">
        <f t="shared" si="89"/>
        <v>12:0030</v>
      </c>
      <c r="E1458" t="s">
        <v>5766</v>
      </c>
      <c r="F1458" t="s">
        <v>5767</v>
      </c>
      <c r="H1458">
        <v>57.536421799999999</v>
      </c>
      <c r="I1458">
        <v>-131.45418380000001</v>
      </c>
      <c r="J1458" s="1" t="str">
        <f t="shared" si="90"/>
        <v>Fluid (stream)</v>
      </c>
      <c r="K1458" s="1" t="str">
        <f t="shared" si="91"/>
        <v>Untreated Water</v>
      </c>
      <c r="O1458">
        <v>0.06</v>
      </c>
      <c r="P1458">
        <v>30</v>
      </c>
      <c r="Q1458">
        <v>7.5</v>
      </c>
    </row>
    <row r="1459" spans="1:17" hidden="1" x14ac:dyDescent="0.3">
      <c r="A1459" t="s">
        <v>5768</v>
      </c>
      <c r="B1459" t="s">
        <v>5769</v>
      </c>
      <c r="C1459" s="1" t="str">
        <f t="shared" si="88"/>
        <v>12:0008</v>
      </c>
      <c r="D1459" s="1" t="str">
        <f t="shared" si="89"/>
        <v>12:0030</v>
      </c>
      <c r="E1459" t="s">
        <v>5770</v>
      </c>
      <c r="F1459" t="s">
        <v>5771</v>
      </c>
      <c r="H1459">
        <v>57.530284999999999</v>
      </c>
      <c r="I1459">
        <v>-131.45692930000001</v>
      </c>
      <c r="J1459" s="1" t="str">
        <f t="shared" si="90"/>
        <v>Fluid (stream)</v>
      </c>
      <c r="K1459" s="1" t="str">
        <f t="shared" si="91"/>
        <v>Untreated Water</v>
      </c>
      <c r="O1459">
        <v>0.24</v>
      </c>
      <c r="P1459">
        <v>20</v>
      </c>
      <c r="Q1459">
        <v>7.5</v>
      </c>
    </row>
    <row r="1460" spans="1:17" hidden="1" x14ac:dyDescent="0.3">
      <c r="A1460" t="s">
        <v>5772</v>
      </c>
      <c r="B1460" t="s">
        <v>5773</v>
      </c>
      <c r="C1460" s="1" t="str">
        <f t="shared" si="88"/>
        <v>12:0008</v>
      </c>
      <c r="D1460" s="1" t="str">
        <f t="shared" si="89"/>
        <v>12:0030</v>
      </c>
      <c r="E1460" t="s">
        <v>5774</v>
      </c>
      <c r="F1460" t="s">
        <v>5775</v>
      </c>
      <c r="H1460">
        <v>57.5094773</v>
      </c>
      <c r="I1460">
        <v>-131.3887307</v>
      </c>
      <c r="J1460" s="1" t="str">
        <f t="shared" si="90"/>
        <v>Fluid (stream)</v>
      </c>
      <c r="K1460" s="1" t="str">
        <f t="shared" si="91"/>
        <v>Untreated Water</v>
      </c>
      <c r="O1460">
        <v>0.12</v>
      </c>
      <c r="P1460">
        <v>30</v>
      </c>
      <c r="Q1460">
        <v>7.2</v>
      </c>
    </row>
    <row r="1461" spans="1:17" hidden="1" x14ac:dyDescent="0.3">
      <c r="A1461" t="s">
        <v>5776</v>
      </c>
      <c r="B1461" t="s">
        <v>5777</v>
      </c>
      <c r="C1461" s="1" t="str">
        <f t="shared" si="88"/>
        <v>12:0008</v>
      </c>
      <c r="D1461" s="1" t="str">
        <f t="shared" si="89"/>
        <v>12:0030</v>
      </c>
      <c r="E1461" t="s">
        <v>5778</v>
      </c>
      <c r="F1461" t="s">
        <v>5779</v>
      </c>
      <c r="H1461">
        <v>57.527098299999999</v>
      </c>
      <c r="I1461">
        <v>-131.37873930000001</v>
      </c>
      <c r="J1461" s="1" t="str">
        <f t="shared" si="90"/>
        <v>Fluid (stream)</v>
      </c>
      <c r="K1461" s="1" t="str">
        <f t="shared" si="91"/>
        <v>Untreated Water</v>
      </c>
      <c r="O1461">
        <v>2.5000000000000001E-2</v>
      </c>
      <c r="P1461">
        <v>20</v>
      </c>
      <c r="Q1461">
        <v>7.6</v>
      </c>
    </row>
    <row r="1462" spans="1:17" hidden="1" x14ac:dyDescent="0.3">
      <c r="A1462" t="s">
        <v>5780</v>
      </c>
      <c r="B1462" t="s">
        <v>5781</v>
      </c>
      <c r="C1462" s="1" t="str">
        <f t="shared" si="88"/>
        <v>12:0008</v>
      </c>
      <c r="D1462" s="1" t="str">
        <f t="shared" si="89"/>
        <v>12:0030</v>
      </c>
      <c r="E1462" t="s">
        <v>5782</v>
      </c>
      <c r="F1462" t="s">
        <v>5783</v>
      </c>
      <c r="H1462">
        <v>57.537542000000002</v>
      </c>
      <c r="I1462">
        <v>-131.38387969999999</v>
      </c>
      <c r="J1462" s="1" t="str">
        <f t="shared" si="90"/>
        <v>Fluid (stream)</v>
      </c>
      <c r="K1462" s="1" t="str">
        <f t="shared" si="91"/>
        <v>Untreated Water</v>
      </c>
      <c r="O1462">
        <v>2.5000000000000001E-2</v>
      </c>
      <c r="P1462">
        <v>50</v>
      </c>
      <c r="Q1462">
        <v>7.6</v>
      </c>
    </row>
    <row r="1463" spans="1:17" hidden="1" x14ac:dyDescent="0.3">
      <c r="A1463" t="s">
        <v>5784</v>
      </c>
      <c r="B1463" t="s">
        <v>5785</v>
      </c>
      <c r="C1463" s="1" t="str">
        <f t="shared" si="88"/>
        <v>12:0008</v>
      </c>
      <c r="D1463" s="1" t="str">
        <f t="shared" si="89"/>
        <v>12:0030</v>
      </c>
      <c r="E1463" t="s">
        <v>5786</v>
      </c>
      <c r="F1463" t="s">
        <v>5787</v>
      </c>
      <c r="H1463">
        <v>57.5630126</v>
      </c>
      <c r="I1463">
        <v>-131.359172</v>
      </c>
      <c r="J1463" s="1" t="str">
        <f t="shared" si="90"/>
        <v>Fluid (stream)</v>
      </c>
      <c r="K1463" s="1" t="str">
        <f t="shared" si="91"/>
        <v>Untreated Water</v>
      </c>
      <c r="O1463">
        <v>2.5000000000000001E-2</v>
      </c>
      <c r="P1463">
        <v>30</v>
      </c>
      <c r="Q1463">
        <v>7.4</v>
      </c>
    </row>
    <row r="1464" spans="1:17" hidden="1" x14ac:dyDescent="0.3">
      <c r="A1464" t="s">
        <v>5788</v>
      </c>
      <c r="B1464" t="s">
        <v>5789</v>
      </c>
      <c r="C1464" s="1" t="str">
        <f t="shared" si="88"/>
        <v>12:0008</v>
      </c>
      <c r="D1464" s="1" t="str">
        <f t="shared" si="89"/>
        <v>12:0030</v>
      </c>
      <c r="E1464" t="s">
        <v>5790</v>
      </c>
      <c r="F1464" t="s">
        <v>5791</v>
      </c>
      <c r="H1464">
        <v>57.5590312</v>
      </c>
      <c r="I1464">
        <v>-131.34034020000001</v>
      </c>
      <c r="J1464" s="1" t="str">
        <f t="shared" si="90"/>
        <v>Fluid (stream)</v>
      </c>
      <c r="K1464" s="1" t="str">
        <f t="shared" si="91"/>
        <v>Untreated Water</v>
      </c>
      <c r="O1464">
        <v>2.5000000000000001E-2</v>
      </c>
      <c r="P1464">
        <v>20</v>
      </c>
      <c r="Q1464">
        <v>7.5</v>
      </c>
    </row>
    <row r="1465" spans="1:17" hidden="1" x14ac:dyDescent="0.3">
      <c r="A1465" t="s">
        <v>5792</v>
      </c>
      <c r="B1465" t="s">
        <v>5793</v>
      </c>
      <c r="C1465" s="1" t="str">
        <f t="shared" si="88"/>
        <v>12:0008</v>
      </c>
      <c r="D1465" s="1" t="str">
        <f t="shared" si="89"/>
        <v>12:0030</v>
      </c>
      <c r="E1465" t="s">
        <v>5794</v>
      </c>
      <c r="F1465" t="s">
        <v>5795</v>
      </c>
      <c r="H1465">
        <v>57.010731399999997</v>
      </c>
      <c r="I1465">
        <v>-130.3457382</v>
      </c>
      <c r="J1465" s="1" t="str">
        <f t="shared" si="90"/>
        <v>Fluid (stream)</v>
      </c>
      <c r="K1465" s="1" t="str">
        <f t="shared" si="91"/>
        <v>Untreated Water</v>
      </c>
      <c r="O1465">
        <v>2.5000000000000001E-2</v>
      </c>
      <c r="P1465">
        <v>30</v>
      </c>
      <c r="Q1465">
        <v>7.4</v>
      </c>
    </row>
    <row r="1466" spans="1:17" hidden="1" x14ac:dyDescent="0.3">
      <c r="A1466" t="s">
        <v>5796</v>
      </c>
      <c r="B1466" t="s">
        <v>5797</v>
      </c>
      <c r="C1466" s="1" t="str">
        <f t="shared" si="88"/>
        <v>12:0008</v>
      </c>
      <c r="D1466" s="1" t="str">
        <f t="shared" si="89"/>
        <v>12:0030</v>
      </c>
      <c r="E1466" t="s">
        <v>5798</v>
      </c>
      <c r="F1466" t="s">
        <v>5799</v>
      </c>
      <c r="H1466">
        <v>57.668991699999999</v>
      </c>
      <c r="I1466">
        <v>-131.2100576</v>
      </c>
      <c r="J1466" s="1" t="str">
        <f t="shared" si="90"/>
        <v>Fluid (stream)</v>
      </c>
      <c r="K1466" s="1" t="str">
        <f t="shared" si="91"/>
        <v>Untreated Water</v>
      </c>
      <c r="O1466">
        <v>2.5000000000000001E-2</v>
      </c>
      <c r="P1466">
        <v>20</v>
      </c>
      <c r="Q1466">
        <v>3.8</v>
      </c>
    </row>
    <row r="1467" spans="1:17" hidden="1" x14ac:dyDescent="0.3">
      <c r="A1467" t="s">
        <v>5800</v>
      </c>
      <c r="B1467" t="s">
        <v>5801</v>
      </c>
      <c r="C1467" s="1" t="str">
        <f t="shared" si="88"/>
        <v>12:0008</v>
      </c>
      <c r="D1467" s="1" t="str">
        <f t="shared" si="89"/>
        <v>12:0030</v>
      </c>
      <c r="E1467" t="s">
        <v>5802</v>
      </c>
      <c r="F1467" t="s">
        <v>5803</v>
      </c>
      <c r="H1467">
        <v>57.672738299999999</v>
      </c>
      <c r="I1467">
        <v>-131.23211929999999</v>
      </c>
      <c r="J1467" s="1" t="str">
        <f t="shared" si="90"/>
        <v>Fluid (stream)</v>
      </c>
      <c r="K1467" s="1" t="str">
        <f t="shared" si="91"/>
        <v>Untreated Water</v>
      </c>
      <c r="O1467">
        <v>2.5000000000000001E-2</v>
      </c>
      <c r="P1467">
        <v>20</v>
      </c>
      <c r="Q1467">
        <v>7</v>
      </c>
    </row>
    <row r="1468" spans="1:17" hidden="1" x14ac:dyDescent="0.3">
      <c r="A1468" t="s">
        <v>5804</v>
      </c>
      <c r="B1468" t="s">
        <v>5805</v>
      </c>
      <c r="C1468" s="1" t="str">
        <f t="shared" ref="C1468:C1531" si="92">HYPERLINK("http://geochem.nrcan.gc.ca/cdogs/content/bdl/bdl120008_e.htm", "12:0008")</f>
        <v>12:0008</v>
      </c>
      <c r="D1468" s="1" t="str">
        <f t="shared" ref="D1468:D1531" si="93">HYPERLINK("http://geochem.nrcan.gc.ca/cdogs/content/svy/svy120030_e.htm", "12:0030")</f>
        <v>12:0030</v>
      </c>
      <c r="E1468" t="s">
        <v>5802</v>
      </c>
      <c r="F1468" t="s">
        <v>5806</v>
      </c>
      <c r="H1468">
        <v>57.672738299999999</v>
      </c>
      <c r="I1468">
        <v>-131.23211929999999</v>
      </c>
      <c r="J1468" s="1" t="str">
        <f t="shared" si="90"/>
        <v>Fluid (stream)</v>
      </c>
      <c r="K1468" s="1" t="str">
        <f t="shared" si="91"/>
        <v>Untreated Water</v>
      </c>
      <c r="O1468">
        <v>0.06</v>
      </c>
      <c r="P1468">
        <v>20</v>
      </c>
      <c r="Q1468">
        <v>7</v>
      </c>
    </row>
    <row r="1469" spans="1:17" hidden="1" x14ac:dyDescent="0.3">
      <c r="A1469" t="s">
        <v>5807</v>
      </c>
      <c r="B1469" t="s">
        <v>5808</v>
      </c>
      <c r="C1469" s="1" t="str">
        <f t="shared" si="92"/>
        <v>12:0008</v>
      </c>
      <c r="D1469" s="1" t="str">
        <f t="shared" si="93"/>
        <v>12:0030</v>
      </c>
      <c r="E1469" t="s">
        <v>5809</v>
      </c>
      <c r="F1469" t="s">
        <v>5810</v>
      </c>
      <c r="H1469">
        <v>57.685290999999999</v>
      </c>
      <c r="I1469">
        <v>-131.23825669999999</v>
      </c>
      <c r="J1469" s="1" t="str">
        <f t="shared" si="90"/>
        <v>Fluid (stream)</v>
      </c>
      <c r="K1469" s="1" t="str">
        <f t="shared" si="91"/>
        <v>Untreated Water</v>
      </c>
      <c r="O1469">
        <v>2.5000000000000001E-2</v>
      </c>
      <c r="P1469">
        <v>20</v>
      </c>
      <c r="Q1469">
        <v>6.9</v>
      </c>
    </row>
    <row r="1470" spans="1:17" hidden="1" x14ac:dyDescent="0.3">
      <c r="A1470" t="s">
        <v>5811</v>
      </c>
      <c r="B1470" t="s">
        <v>5812</v>
      </c>
      <c r="C1470" s="1" t="str">
        <f t="shared" si="92"/>
        <v>12:0008</v>
      </c>
      <c r="D1470" s="1" t="str">
        <f t="shared" si="93"/>
        <v>12:0030</v>
      </c>
      <c r="E1470" t="s">
        <v>5813</v>
      </c>
      <c r="F1470" t="s">
        <v>5814</v>
      </c>
      <c r="H1470">
        <v>57.671699699999998</v>
      </c>
      <c r="I1470">
        <v>-131.28384059999999</v>
      </c>
      <c r="J1470" s="1" t="str">
        <f t="shared" si="90"/>
        <v>Fluid (stream)</v>
      </c>
      <c r="K1470" s="1" t="str">
        <f t="shared" si="91"/>
        <v>Untreated Water</v>
      </c>
      <c r="O1470">
        <v>0.08</v>
      </c>
      <c r="P1470">
        <v>20</v>
      </c>
      <c r="Q1470">
        <v>3.3</v>
      </c>
    </row>
    <row r="1471" spans="1:17" hidden="1" x14ac:dyDescent="0.3">
      <c r="A1471" t="s">
        <v>5815</v>
      </c>
      <c r="B1471" t="s">
        <v>5816</v>
      </c>
      <c r="C1471" s="1" t="str">
        <f t="shared" si="92"/>
        <v>12:0008</v>
      </c>
      <c r="D1471" s="1" t="str">
        <f t="shared" si="93"/>
        <v>12:0030</v>
      </c>
      <c r="E1471" t="s">
        <v>5817</v>
      </c>
      <c r="F1471" t="s">
        <v>5818</v>
      </c>
      <c r="H1471">
        <v>57.716388700000003</v>
      </c>
      <c r="I1471">
        <v>-131.3127921</v>
      </c>
      <c r="J1471" s="1" t="str">
        <f t="shared" si="90"/>
        <v>Fluid (stream)</v>
      </c>
      <c r="K1471" s="1" t="str">
        <f t="shared" si="91"/>
        <v>Untreated Water</v>
      </c>
      <c r="O1471">
        <v>7.0000000000000007E-2</v>
      </c>
      <c r="P1471">
        <v>20</v>
      </c>
      <c r="Q1471">
        <v>3.4</v>
      </c>
    </row>
    <row r="1472" spans="1:17" hidden="1" x14ac:dyDescent="0.3">
      <c r="A1472" t="s">
        <v>5819</v>
      </c>
      <c r="B1472" t="s">
        <v>5820</v>
      </c>
      <c r="C1472" s="1" t="str">
        <f t="shared" si="92"/>
        <v>12:0008</v>
      </c>
      <c r="D1472" s="1" t="str">
        <f t="shared" si="93"/>
        <v>12:0030</v>
      </c>
      <c r="E1472" t="s">
        <v>5821</v>
      </c>
      <c r="F1472" t="s">
        <v>5822</v>
      </c>
      <c r="H1472">
        <v>57.713614900000003</v>
      </c>
      <c r="I1472">
        <v>-131.31706500000001</v>
      </c>
      <c r="J1472" s="1" t="str">
        <f t="shared" si="90"/>
        <v>Fluid (stream)</v>
      </c>
      <c r="K1472" s="1" t="str">
        <f t="shared" si="91"/>
        <v>Untreated Water</v>
      </c>
      <c r="O1472">
        <v>2.5000000000000001E-2</v>
      </c>
      <c r="P1472">
        <v>20</v>
      </c>
      <c r="Q1472">
        <v>6.7</v>
      </c>
    </row>
    <row r="1473" spans="1:17" hidden="1" x14ac:dyDescent="0.3">
      <c r="A1473" t="s">
        <v>5823</v>
      </c>
      <c r="B1473" t="s">
        <v>5824</v>
      </c>
      <c r="C1473" s="1" t="str">
        <f t="shared" si="92"/>
        <v>12:0008</v>
      </c>
      <c r="D1473" s="1" t="str">
        <f t="shared" si="93"/>
        <v>12:0030</v>
      </c>
      <c r="E1473" t="s">
        <v>5825</v>
      </c>
      <c r="F1473" t="s">
        <v>5826</v>
      </c>
      <c r="H1473">
        <v>57.735996</v>
      </c>
      <c r="I1473">
        <v>-131.24141109999999</v>
      </c>
      <c r="J1473" s="1" t="str">
        <f t="shared" si="90"/>
        <v>Fluid (stream)</v>
      </c>
      <c r="K1473" s="1" t="str">
        <f t="shared" si="91"/>
        <v>Untreated Water</v>
      </c>
      <c r="O1473">
        <v>2.5000000000000001E-2</v>
      </c>
      <c r="P1473">
        <v>30</v>
      </c>
      <c r="Q1473">
        <v>6.6</v>
      </c>
    </row>
    <row r="1474" spans="1:17" hidden="1" x14ac:dyDescent="0.3">
      <c r="A1474" t="s">
        <v>5827</v>
      </c>
      <c r="B1474" t="s">
        <v>5828</v>
      </c>
      <c r="C1474" s="1" t="str">
        <f t="shared" si="92"/>
        <v>12:0008</v>
      </c>
      <c r="D1474" s="1" t="str">
        <f t="shared" si="93"/>
        <v>12:0030</v>
      </c>
      <c r="E1474" t="s">
        <v>5829</v>
      </c>
      <c r="F1474" t="s">
        <v>5830</v>
      </c>
      <c r="H1474">
        <v>57.7525987</v>
      </c>
      <c r="I1474">
        <v>-131.25473830000001</v>
      </c>
      <c r="J1474" s="1" t="str">
        <f t="shared" ref="J1474:J1537" si="94">HYPERLINK("http://geochem.nrcan.gc.ca/cdogs/content/kwd/kwd020018_e.htm", "Fluid (stream)")</f>
        <v>Fluid (stream)</v>
      </c>
      <c r="K1474" s="1" t="str">
        <f t="shared" ref="K1474:K1537" si="95">HYPERLINK("http://geochem.nrcan.gc.ca/cdogs/content/kwd/kwd080007_e.htm", "Untreated Water")</f>
        <v>Untreated Water</v>
      </c>
      <c r="O1474">
        <v>2.5000000000000001E-2</v>
      </c>
      <c r="P1474">
        <v>30</v>
      </c>
      <c r="Q1474">
        <v>3.6</v>
      </c>
    </row>
    <row r="1475" spans="1:17" hidden="1" x14ac:dyDescent="0.3">
      <c r="A1475" t="s">
        <v>5831</v>
      </c>
      <c r="B1475" t="s">
        <v>5832</v>
      </c>
      <c r="C1475" s="1" t="str">
        <f t="shared" si="92"/>
        <v>12:0008</v>
      </c>
      <c r="D1475" s="1" t="str">
        <f t="shared" si="93"/>
        <v>12:0030</v>
      </c>
      <c r="E1475" t="s">
        <v>5833</v>
      </c>
      <c r="F1475" t="s">
        <v>5834</v>
      </c>
      <c r="H1475">
        <v>57.428025300000002</v>
      </c>
      <c r="I1475">
        <v>-131.16108729999999</v>
      </c>
      <c r="J1475" s="1" t="str">
        <f t="shared" si="94"/>
        <v>Fluid (stream)</v>
      </c>
      <c r="K1475" s="1" t="str">
        <f t="shared" si="95"/>
        <v>Untreated Water</v>
      </c>
      <c r="O1475">
        <v>0.18</v>
      </c>
      <c r="P1475">
        <v>50</v>
      </c>
      <c r="Q1475">
        <v>6.5</v>
      </c>
    </row>
    <row r="1476" spans="1:17" hidden="1" x14ac:dyDescent="0.3">
      <c r="A1476" t="s">
        <v>5835</v>
      </c>
      <c r="B1476" t="s">
        <v>5836</v>
      </c>
      <c r="C1476" s="1" t="str">
        <f t="shared" si="92"/>
        <v>12:0008</v>
      </c>
      <c r="D1476" s="1" t="str">
        <f t="shared" si="93"/>
        <v>12:0030</v>
      </c>
      <c r="E1476" t="s">
        <v>5837</v>
      </c>
      <c r="F1476" t="s">
        <v>5838</v>
      </c>
      <c r="H1476">
        <v>57.4404799</v>
      </c>
      <c r="I1476">
        <v>-131.0948807</v>
      </c>
      <c r="J1476" s="1" t="str">
        <f t="shared" si="94"/>
        <v>Fluid (stream)</v>
      </c>
      <c r="K1476" s="1" t="str">
        <f t="shared" si="95"/>
        <v>Untreated Water</v>
      </c>
    </row>
    <row r="1477" spans="1:17" hidden="1" x14ac:dyDescent="0.3">
      <c r="A1477" t="s">
        <v>5839</v>
      </c>
      <c r="B1477" t="s">
        <v>5840</v>
      </c>
      <c r="C1477" s="1" t="str">
        <f t="shared" si="92"/>
        <v>12:0008</v>
      </c>
      <c r="D1477" s="1" t="str">
        <f t="shared" si="93"/>
        <v>12:0030</v>
      </c>
      <c r="E1477" t="s">
        <v>5841</v>
      </c>
      <c r="F1477" t="s">
        <v>5842</v>
      </c>
      <c r="H1477">
        <v>57.472050799999998</v>
      </c>
      <c r="I1477">
        <v>-131.21827149999999</v>
      </c>
      <c r="J1477" s="1" t="str">
        <f t="shared" si="94"/>
        <v>Fluid (stream)</v>
      </c>
      <c r="K1477" s="1" t="str">
        <f t="shared" si="95"/>
        <v>Untreated Water</v>
      </c>
      <c r="O1477">
        <v>0.26</v>
      </c>
      <c r="P1477">
        <v>50</v>
      </c>
      <c r="Q1477">
        <v>6.9</v>
      </c>
    </row>
    <row r="1478" spans="1:17" hidden="1" x14ac:dyDescent="0.3">
      <c r="A1478" t="s">
        <v>5843</v>
      </c>
      <c r="B1478" t="s">
        <v>5844</v>
      </c>
      <c r="C1478" s="1" t="str">
        <f t="shared" si="92"/>
        <v>12:0008</v>
      </c>
      <c r="D1478" s="1" t="str">
        <f t="shared" si="93"/>
        <v>12:0030</v>
      </c>
      <c r="E1478" t="s">
        <v>5845</v>
      </c>
      <c r="F1478" t="s">
        <v>5846</v>
      </c>
      <c r="H1478">
        <v>57.473993</v>
      </c>
      <c r="I1478">
        <v>-131.12194690000001</v>
      </c>
      <c r="J1478" s="1" t="str">
        <f t="shared" si="94"/>
        <v>Fluid (stream)</v>
      </c>
      <c r="K1478" s="1" t="str">
        <f t="shared" si="95"/>
        <v>Untreated Water</v>
      </c>
    </row>
    <row r="1479" spans="1:17" hidden="1" x14ac:dyDescent="0.3">
      <c r="A1479" t="s">
        <v>5847</v>
      </c>
      <c r="B1479" t="s">
        <v>5848</v>
      </c>
      <c r="C1479" s="1" t="str">
        <f t="shared" si="92"/>
        <v>12:0008</v>
      </c>
      <c r="D1479" s="1" t="str">
        <f t="shared" si="93"/>
        <v>12:0030</v>
      </c>
      <c r="E1479" t="s">
        <v>5849</v>
      </c>
      <c r="F1479" t="s">
        <v>5850</v>
      </c>
      <c r="H1479">
        <v>57.333800400000001</v>
      </c>
      <c r="I1479">
        <v>-131.07443029999999</v>
      </c>
      <c r="J1479" s="1" t="str">
        <f t="shared" si="94"/>
        <v>Fluid (stream)</v>
      </c>
      <c r="K1479" s="1" t="str">
        <f t="shared" si="95"/>
        <v>Untreated Water</v>
      </c>
      <c r="O1479">
        <v>0.11</v>
      </c>
      <c r="P1479">
        <v>30</v>
      </c>
      <c r="Q1479">
        <v>7.1</v>
      </c>
    </row>
    <row r="1480" spans="1:17" hidden="1" x14ac:dyDescent="0.3">
      <c r="A1480" t="s">
        <v>5851</v>
      </c>
      <c r="B1480" t="s">
        <v>5852</v>
      </c>
      <c r="C1480" s="1" t="str">
        <f t="shared" si="92"/>
        <v>12:0008</v>
      </c>
      <c r="D1480" s="1" t="str">
        <f t="shared" si="93"/>
        <v>12:0030</v>
      </c>
      <c r="E1480" t="s">
        <v>5853</v>
      </c>
      <c r="F1480" t="s">
        <v>5854</v>
      </c>
      <c r="H1480">
        <v>57.431554800000001</v>
      </c>
      <c r="I1480">
        <v>-131.16119509999999</v>
      </c>
      <c r="J1480" s="1" t="str">
        <f t="shared" si="94"/>
        <v>Fluid (stream)</v>
      </c>
      <c r="K1480" s="1" t="str">
        <f t="shared" si="95"/>
        <v>Untreated Water</v>
      </c>
      <c r="O1480">
        <v>0.21</v>
      </c>
      <c r="P1480">
        <v>70</v>
      </c>
      <c r="Q1480">
        <v>6.8</v>
      </c>
    </row>
    <row r="1481" spans="1:17" hidden="1" x14ac:dyDescent="0.3">
      <c r="A1481" t="s">
        <v>5855</v>
      </c>
      <c r="B1481" t="s">
        <v>5856</v>
      </c>
      <c r="C1481" s="1" t="str">
        <f t="shared" si="92"/>
        <v>12:0008</v>
      </c>
      <c r="D1481" s="1" t="str">
        <f t="shared" si="93"/>
        <v>12:0030</v>
      </c>
      <c r="E1481" t="s">
        <v>5857</v>
      </c>
      <c r="F1481" t="s">
        <v>5858</v>
      </c>
      <c r="H1481">
        <v>57.427430299999997</v>
      </c>
      <c r="I1481">
        <v>-131.1283857</v>
      </c>
      <c r="J1481" s="1" t="str">
        <f t="shared" si="94"/>
        <v>Fluid (stream)</v>
      </c>
      <c r="K1481" s="1" t="str">
        <f t="shared" si="95"/>
        <v>Untreated Water</v>
      </c>
      <c r="O1481">
        <v>0.15</v>
      </c>
      <c r="P1481">
        <v>40</v>
      </c>
      <c r="Q1481">
        <v>6.9</v>
      </c>
    </row>
    <row r="1482" spans="1:17" hidden="1" x14ac:dyDescent="0.3">
      <c r="A1482" t="s">
        <v>5859</v>
      </c>
      <c r="B1482" t="s">
        <v>5860</v>
      </c>
      <c r="C1482" s="1" t="str">
        <f t="shared" si="92"/>
        <v>12:0008</v>
      </c>
      <c r="D1482" s="1" t="str">
        <f t="shared" si="93"/>
        <v>12:0030</v>
      </c>
      <c r="E1482" t="s">
        <v>5861</v>
      </c>
      <c r="F1482" t="s">
        <v>5862</v>
      </c>
      <c r="H1482">
        <v>57.4333703</v>
      </c>
      <c r="I1482">
        <v>-131.12834670000001</v>
      </c>
      <c r="J1482" s="1" t="str">
        <f t="shared" si="94"/>
        <v>Fluid (stream)</v>
      </c>
      <c r="K1482" s="1" t="str">
        <f t="shared" si="95"/>
        <v>Untreated Water</v>
      </c>
      <c r="O1482">
        <v>2.7</v>
      </c>
      <c r="P1482">
        <v>50</v>
      </c>
      <c r="Q1482">
        <v>7.3</v>
      </c>
    </row>
    <row r="1483" spans="1:17" hidden="1" x14ac:dyDescent="0.3">
      <c r="A1483" t="s">
        <v>5863</v>
      </c>
      <c r="B1483" t="s">
        <v>5864</v>
      </c>
      <c r="C1483" s="1" t="str">
        <f t="shared" si="92"/>
        <v>12:0008</v>
      </c>
      <c r="D1483" s="1" t="str">
        <f t="shared" si="93"/>
        <v>12:0030</v>
      </c>
      <c r="E1483" t="s">
        <v>5865</v>
      </c>
      <c r="F1483" t="s">
        <v>5866</v>
      </c>
      <c r="H1483">
        <v>57.481721899999997</v>
      </c>
      <c r="I1483">
        <v>-131.20786279999999</v>
      </c>
      <c r="J1483" s="1" t="str">
        <f t="shared" si="94"/>
        <v>Fluid (stream)</v>
      </c>
      <c r="K1483" s="1" t="str">
        <f t="shared" si="95"/>
        <v>Untreated Water</v>
      </c>
      <c r="O1483">
        <v>2.5000000000000001E-2</v>
      </c>
      <c r="P1483">
        <v>30</v>
      </c>
      <c r="Q1483">
        <v>6.9</v>
      </c>
    </row>
    <row r="1484" spans="1:17" hidden="1" x14ac:dyDescent="0.3">
      <c r="A1484" t="s">
        <v>5867</v>
      </c>
      <c r="B1484" t="s">
        <v>5868</v>
      </c>
      <c r="C1484" s="1" t="str">
        <f t="shared" si="92"/>
        <v>12:0008</v>
      </c>
      <c r="D1484" s="1" t="str">
        <f t="shared" si="93"/>
        <v>12:0030</v>
      </c>
      <c r="E1484" t="s">
        <v>5869</v>
      </c>
      <c r="F1484" t="s">
        <v>5870</v>
      </c>
      <c r="H1484">
        <v>57.482489700000002</v>
      </c>
      <c r="I1484">
        <v>-131.1718731</v>
      </c>
      <c r="J1484" s="1" t="str">
        <f t="shared" si="94"/>
        <v>Fluid (stream)</v>
      </c>
      <c r="K1484" s="1" t="str">
        <f t="shared" si="95"/>
        <v>Untreated Water</v>
      </c>
      <c r="O1484">
        <v>0.17</v>
      </c>
      <c r="P1484">
        <v>20</v>
      </c>
      <c r="Q1484">
        <v>7.2</v>
      </c>
    </row>
    <row r="1485" spans="1:17" hidden="1" x14ac:dyDescent="0.3">
      <c r="A1485" t="s">
        <v>5871</v>
      </c>
      <c r="B1485" t="s">
        <v>5872</v>
      </c>
      <c r="C1485" s="1" t="str">
        <f t="shared" si="92"/>
        <v>12:0008</v>
      </c>
      <c r="D1485" s="1" t="str">
        <f t="shared" si="93"/>
        <v>12:0030</v>
      </c>
      <c r="E1485" t="s">
        <v>5869</v>
      </c>
      <c r="F1485" t="s">
        <v>5873</v>
      </c>
      <c r="H1485">
        <v>57.482489700000002</v>
      </c>
      <c r="I1485">
        <v>-131.1718731</v>
      </c>
      <c r="J1485" s="1" t="str">
        <f t="shared" si="94"/>
        <v>Fluid (stream)</v>
      </c>
      <c r="K1485" s="1" t="str">
        <f t="shared" si="95"/>
        <v>Untreated Water</v>
      </c>
      <c r="O1485">
        <v>0.14000000000000001</v>
      </c>
      <c r="P1485">
        <v>20</v>
      </c>
      <c r="Q1485">
        <v>7.1</v>
      </c>
    </row>
    <row r="1486" spans="1:17" hidden="1" x14ac:dyDescent="0.3">
      <c r="A1486" t="s">
        <v>5874</v>
      </c>
      <c r="B1486" t="s">
        <v>5875</v>
      </c>
      <c r="C1486" s="1" t="str">
        <f t="shared" si="92"/>
        <v>12:0008</v>
      </c>
      <c r="D1486" s="1" t="str">
        <f t="shared" si="93"/>
        <v>12:0030</v>
      </c>
      <c r="E1486" t="s">
        <v>5876</v>
      </c>
      <c r="F1486" t="s">
        <v>5877</v>
      </c>
      <c r="H1486">
        <v>57.473544199999999</v>
      </c>
      <c r="I1486">
        <v>-131.1490421</v>
      </c>
      <c r="J1486" s="1" t="str">
        <f t="shared" si="94"/>
        <v>Fluid (stream)</v>
      </c>
      <c r="K1486" s="1" t="str">
        <f t="shared" si="95"/>
        <v>Untreated Water</v>
      </c>
      <c r="O1486">
        <v>0.21</v>
      </c>
      <c r="P1486">
        <v>50</v>
      </c>
      <c r="Q1486">
        <v>6.8</v>
      </c>
    </row>
    <row r="1487" spans="1:17" hidden="1" x14ac:dyDescent="0.3">
      <c r="A1487" t="s">
        <v>5878</v>
      </c>
      <c r="B1487" t="s">
        <v>5879</v>
      </c>
      <c r="C1487" s="1" t="str">
        <f t="shared" si="92"/>
        <v>12:0008</v>
      </c>
      <c r="D1487" s="1" t="str">
        <f t="shared" si="93"/>
        <v>12:0030</v>
      </c>
      <c r="E1487" t="s">
        <v>5880</v>
      </c>
      <c r="F1487" t="s">
        <v>5881</v>
      </c>
      <c r="H1487">
        <v>57.466571399999999</v>
      </c>
      <c r="I1487">
        <v>-131.03172259999999</v>
      </c>
      <c r="J1487" s="1" t="str">
        <f t="shared" si="94"/>
        <v>Fluid (stream)</v>
      </c>
      <c r="K1487" s="1" t="str">
        <f t="shared" si="95"/>
        <v>Untreated Water</v>
      </c>
      <c r="O1487">
        <v>0.47</v>
      </c>
      <c r="P1487">
        <v>30</v>
      </c>
      <c r="Q1487">
        <v>7.3</v>
      </c>
    </row>
    <row r="1488" spans="1:17" hidden="1" x14ac:dyDescent="0.3">
      <c r="A1488" t="s">
        <v>5882</v>
      </c>
      <c r="B1488" t="s">
        <v>5883</v>
      </c>
      <c r="C1488" s="1" t="str">
        <f t="shared" si="92"/>
        <v>12:0008</v>
      </c>
      <c r="D1488" s="1" t="str">
        <f t="shared" si="93"/>
        <v>12:0030</v>
      </c>
      <c r="E1488" t="s">
        <v>5884</v>
      </c>
      <c r="F1488" t="s">
        <v>5885</v>
      </c>
      <c r="H1488">
        <v>57.491331299999999</v>
      </c>
      <c r="I1488">
        <v>-131.04028589999999</v>
      </c>
      <c r="J1488" s="1" t="str">
        <f t="shared" si="94"/>
        <v>Fluid (stream)</v>
      </c>
      <c r="K1488" s="1" t="str">
        <f t="shared" si="95"/>
        <v>Untreated Water</v>
      </c>
      <c r="O1488">
        <v>0.42</v>
      </c>
      <c r="P1488">
        <v>30</v>
      </c>
      <c r="Q1488">
        <v>7.5</v>
      </c>
    </row>
    <row r="1489" spans="1:17" hidden="1" x14ac:dyDescent="0.3">
      <c r="A1489" t="s">
        <v>5886</v>
      </c>
      <c r="B1489" t="s">
        <v>5887</v>
      </c>
      <c r="C1489" s="1" t="str">
        <f t="shared" si="92"/>
        <v>12:0008</v>
      </c>
      <c r="D1489" s="1" t="str">
        <f t="shared" si="93"/>
        <v>12:0030</v>
      </c>
      <c r="E1489" t="s">
        <v>5888</v>
      </c>
      <c r="F1489" t="s">
        <v>5889</v>
      </c>
      <c r="H1489">
        <v>57.509466699999997</v>
      </c>
      <c r="I1489">
        <v>-131.12408529999999</v>
      </c>
      <c r="J1489" s="1" t="str">
        <f t="shared" si="94"/>
        <v>Fluid (stream)</v>
      </c>
      <c r="K1489" s="1" t="str">
        <f t="shared" si="95"/>
        <v>Untreated Water</v>
      </c>
      <c r="O1489">
        <v>0.35</v>
      </c>
      <c r="P1489">
        <v>20</v>
      </c>
      <c r="Q1489">
        <v>7.4</v>
      </c>
    </row>
    <row r="1490" spans="1:17" hidden="1" x14ac:dyDescent="0.3">
      <c r="A1490" t="s">
        <v>5890</v>
      </c>
      <c r="B1490" t="s">
        <v>5891</v>
      </c>
      <c r="C1490" s="1" t="str">
        <f t="shared" si="92"/>
        <v>12:0008</v>
      </c>
      <c r="D1490" s="1" t="str">
        <f t="shared" si="93"/>
        <v>12:0030</v>
      </c>
      <c r="E1490" t="s">
        <v>5892</v>
      </c>
      <c r="F1490" t="s">
        <v>5893</v>
      </c>
      <c r="H1490">
        <v>57.502498600000003</v>
      </c>
      <c r="I1490">
        <v>-131.110961</v>
      </c>
      <c r="J1490" s="1" t="str">
        <f t="shared" si="94"/>
        <v>Fluid (stream)</v>
      </c>
      <c r="K1490" s="1" t="str">
        <f t="shared" si="95"/>
        <v>Untreated Water</v>
      </c>
      <c r="O1490">
        <v>0.43</v>
      </c>
      <c r="P1490">
        <v>30</v>
      </c>
      <c r="Q1490">
        <v>7.1</v>
      </c>
    </row>
    <row r="1491" spans="1:17" hidden="1" x14ac:dyDescent="0.3">
      <c r="A1491" t="s">
        <v>5894</v>
      </c>
      <c r="B1491" t="s">
        <v>5895</v>
      </c>
      <c r="C1491" s="1" t="str">
        <f t="shared" si="92"/>
        <v>12:0008</v>
      </c>
      <c r="D1491" s="1" t="str">
        <f t="shared" si="93"/>
        <v>12:0030</v>
      </c>
      <c r="E1491" t="s">
        <v>5896</v>
      </c>
      <c r="F1491" t="s">
        <v>5897</v>
      </c>
      <c r="H1491">
        <v>57.505999899999999</v>
      </c>
      <c r="I1491">
        <v>-131.0862377</v>
      </c>
      <c r="J1491" s="1" t="str">
        <f t="shared" si="94"/>
        <v>Fluid (stream)</v>
      </c>
      <c r="K1491" s="1" t="str">
        <f t="shared" si="95"/>
        <v>Untreated Water</v>
      </c>
      <c r="O1491">
        <v>7.0000000000000007E-2</v>
      </c>
      <c r="P1491">
        <v>30</v>
      </c>
      <c r="Q1491">
        <v>6.9</v>
      </c>
    </row>
    <row r="1492" spans="1:17" hidden="1" x14ac:dyDescent="0.3">
      <c r="A1492" t="s">
        <v>5898</v>
      </c>
      <c r="B1492" t="s">
        <v>5899</v>
      </c>
      <c r="C1492" s="1" t="str">
        <f t="shared" si="92"/>
        <v>12:0008</v>
      </c>
      <c r="D1492" s="1" t="str">
        <f t="shared" si="93"/>
        <v>12:0030</v>
      </c>
      <c r="E1492" t="s">
        <v>5900</v>
      </c>
      <c r="F1492" t="s">
        <v>5901</v>
      </c>
      <c r="H1492">
        <v>57.338644899999998</v>
      </c>
      <c r="I1492">
        <v>-131.06009689999999</v>
      </c>
      <c r="J1492" s="1" t="str">
        <f t="shared" si="94"/>
        <v>Fluid (stream)</v>
      </c>
      <c r="K1492" s="1" t="str">
        <f t="shared" si="95"/>
        <v>Untreated Water</v>
      </c>
      <c r="O1492">
        <v>0.5</v>
      </c>
      <c r="P1492">
        <v>20</v>
      </c>
      <c r="Q1492">
        <v>7.4</v>
      </c>
    </row>
    <row r="1493" spans="1:17" hidden="1" x14ac:dyDescent="0.3">
      <c r="A1493" t="s">
        <v>5902</v>
      </c>
      <c r="B1493" t="s">
        <v>5903</v>
      </c>
      <c r="C1493" s="1" t="str">
        <f t="shared" si="92"/>
        <v>12:0008</v>
      </c>
      <c r="D1493" s="1" t="str">
        <f t="shared" si="93"/>
        <v>12:0030</v>
      </c>
      <c r="E1493" t="s">
        <v>5904</v>
      </c>
      <c r="F1493" t="s">
        <v>5905</v>
      </c>
      <c r="H1493">
        <v>57.3343135</v>
      </c>
      <c r="I1493">
        <v>-131.0595726</v>
      </c>
      <c r="J1493" s="1" t="str">
        <f t="shared" si="94"/>
        <v>Fluid (stream)</v>
      </c>
      <c r="K1493" s="1" t="str">
        <f t="shared" si="95"/>
        <v>Untreated Water</v>
      </c>
      <c r="O1493">
        <v>2.5000000000000001E-2</v>
      </c>
      <c r="P1493">
        <v>20</v>
      </c>
      <c r="Q1493">
        <v>7.2</v>
      </c>
    </row>
    <row r="1494" spans="1:17" hidden="1" x14ac:dyDescent="0.3">
      <c r="A1494" t="s">
        <v>5906</v>
      </c>
      <c r="B1494" t="s">
        <v>5907</v>
      </c>
      <c r="C1494" s="1" t="str">
        <f t="shared" si="92"/>
        <v>12:0008</v>
      </c>
      <c r="D1494" s="1" t="str">
        <f t="shared" si="93"/>
        <v>12:0030</v>
      </c>
      <c r="E1494" t="s">
        <v>5908</v>
      </c>
      <c r="F1494" t="s">
        <v>5909</v>
      </c>
      <c r="H1494">
        <v>57.349884400000001</v>
      </c>
      <c r="I1494">
        <v>-131.01456709999999</v>
      </c>
      <c r="J1494" s="1" t="str">
        <f t="shared" si="94"/>
        <v>Fluid (stream)</v>
      </c>
      <c r="K1494" s="1" t="str">
        <f t="shared" si="95"/>
        <v>Untreated Water</v>
      </c>
      <c r="O1494">
        <v>7.0000000000000007E-2</v>
      </c>
      <c r="P1494">
        <v>20</v>
      </c>
      <c r="Q1494">
        <v>7.4</v>
      </c>
    </row>
    <row r="1495" spans="1:17" hidden="1" x14ac:dyDescent="0.3">
      <c r="A1495" t="s">
        <v>5910</v>
      </c>
      <c r="B1495" t="s">
        <v>5911</v>
      </c>
      <c r="C1495" s="1" t="str">
        <f t="shared" si="92"/>
        <v>12:0008</v>
      </c>
      <c r="D1495" s="1" t="str">
        <f t="shared" si="93"/>
        <v>12:0030</v>
      </c>
      <c r="E1495" t="s">
        <v>5912</v>
      </c>
      <c r="F1495" t="s">
        <v>5913</v>
      </c>
      <c r="H1495">
        <v>57.363946800000001</v>
      </c>
      <c r="I1495">
        <v>-131.01004800000001</v>
      </c>
      <c r="J1495" s="1" t="str">
        <f t="shared" si="94"/>
        <v>Fluid (stream)</v>
      </c>
      <c r="K1495" s="1" t="str">
        <f t="shared" si="95"/>
        <v>Untreated Water</v>
      </c>
      <c r="O1495">
        <v>2.5000000000000001E-2</v>
      </c>
      <c r="P1495">
        <v>20</v>
      </c>
      <c r="Q1495">
        <v>7.4</v>
      </c>
    </row>
    <row r="1496" spans="1:17" hidden="1" x14ac:dyDescent="0.3">
      <c r="A1496" t="s">
        <v>5914</v>
      </c>
      <c r="B1496" t="s">
        <v>5915</v>
      </c>
      <c r="C1496" s="1" t="str">
        <f t="shared" si="92"/>
        <v>12:0008</v>
      </c>
      <c r="D1496" s="1" t="str">
        <f t="shared" si="93"/>
        <v>12:0030</v>
      </c>
      <c r="E1496" t="s">
        <v>5916</v>
      </c>
      <c r="F1496" t="s">
        <v>5917</v>
      </c>
      <c r="H1496">
        <v>57.369225</v>
      </c>
      <c r="I1496">
        <v>-131.0305749</v>
      </c>
      <c r="J1496" s="1" t="str">
        <f t="shared" si="94"/>
        <v>Fluid (stream)</v>
      </c>
      <c r="K1496" s="1" t="str">
        <f t="shared" si="95"/>
        <v>Untreated Water</v>
      </c>
      <c r="O1496">
        <v>2.1</v>
      </c>
      <c r="P1496">
        <v>40</v>
      </c>
      <c r="Q1496">
        <v>7.3</v>
      </c>
    </row>
    <row r="1497" spans="1:17" hidden="1" x14ac:dyDescent="0.3">
      <c r="A1497" t="s">
        <v>5918</v>
      </c>
      <c r="B1497" t="s">
        <v>5919</v>
      </c>
      <c r="C1497" s="1" t="str">
        <f t="shared" si="92"/>
        <v>12:0008</v>
      </c>
      <c r="D1497" s="1" t="str">
        <f t="shared" si="93"/>
        <v>12:0030</v>
      </c>
      <c r="E1497" t="s">
        <v>5920</v>
      </c>
      <c r="F1497" t="s">
        <v>5921</v>
      </c>
      <c r="H1497">
        <v>57.384578300000001</v>
      </c>
      <c r="I1497">
        <v>-131.02291980000001</v>
      </c>
      <c r="J1497" s="1" t="str">
        <f t="shared" si="94"/>
        <v>Fluid (stream)</v>
      </c>
      <c r="K1497" s="1" t="str">
        <f t="shared" si="95"/>
        <v>Untreated Water</v>
      </c>
      <c r="O1497">
        <v>2.5000000000000001E-2</v>
      </c>
      <c r="P1497">
        <v>50</v>
      </c>
      <c r="Q1497">
        <v>7.1</v>
      </c>
    </row>
    <row r="1498" spans="1:17" hidden="1" x14ac:dyDescent="0.3">
      <c r="A1498" t="s">
        <v>5922</v>
      </c>
      <c r="B1498" t="s">
        <v>5923</v>
      </c>
      <c r="C1498" s="1" t="str">
        <f t="shared" si="92"/>
        <v>12:0008</v>
      </c>
      <c r="D1498" s="1" t="str">
        <f t="shared" si="93"/>
        <v>12:0030</v>
      </c>
      <c r="E1498" t="s">
        <v>5924</v>
      </c>
      <c r="F1498" t="s">
        <v>5925</v>
      </c>
      <c r="H1498">
        <v>57.393558800000001</v>
      </c>
      <c r="I1498">
        <v>-131.05050539999999</v>
      </c>
      <c r="J1498" s="1" t="str">
        <f t="shared" si="94"/>
        <v>Fluid (stream)</v>
      </c>
      <c r="K1498" s="1" t="str">
        <f t="shared" si="95"/>
        <v>Untreated Water</v>
      </c>
      <c r="O1498">
        <v>0.35</v>
      </c>
      <c r="P1498">
        <v>30</v>
      </c>
      <c r="Q1498">
        <v>7.6</v>
      </c>
    </row>
    <row r="1499" spans="1:17" hidden="1" x14ac:dyDescent="0.3">
      <c r="A1499" t="s">
        <v>5926</v>
      </c>
      <c r="B1499" t="s">
        <v>5927</v>
      </c>
      <c r="C1499" s="1" t="str">
        <f t="shared" si="92"/>
        <v>12:0008</v>
      </c>
      <c r="D1499" s="1" t="str">
        <f t="shared" si="93"/>
        <v>12:0030</v>
      </c>
      <c r="E1499" t="s">
        <v>5928</v>
      </c>
      <c r="F1499" t="s">
        <v>5929</v>
      </c>
      <c r="H1499">
        <v>57.478172899999997</v>
      </c>
      <c r="I1499">
        <v>-131.31030609999999</v>
      </c>
      <c r="J1499" s="1" t="str">
        <f t="shared" si="94"/>
        <v>Fluid (stream)</v>
      </c>
      <c r="K1499" s="1" t="str">
        <f t="shared" si="95"/>
        <v>Untreated Water</v>
      </c>
      <c r="O1499">
        <v>0.06</v>
      </c>
      <c r="P1499">
        <v>30</v>
      </c>
      <c r="Q1499">
        <v>7</v>
      </c>
    </row>
    <row r="1500" spans="1:17" hidden="1" x14ac:dyDescent="0.3">
      <c r="A1500" t="s">
        <v>5930</v>
      </c>
      <c r="B1500" t="s">
        <v>5931</v>
      </c>
      <c r="C1500" s="1" t="str">
        <f t="shared" si="92"/>
        <v>12:0008</v>
      </c>
      <c r="D1500" s="1" t="str">
        <f t="shared" si="93"/>
        <v>12:0030</v>
      </c>
      <c r="E1500" t="s">
        <v>5928</v>
      </c>
      <c r="F1500" t="s">
        <v>5932</v>
      </c>
      <c r="H1500">
        <v>57.478172899999997</v>
      </c>
      <c r="I1500">
        <v>-131.31030609999999</v>
      </c>
      <c r="J1500" s="1" t="str">
        <f t="shared" si="94"/>
        <v>Fluid (stream)</v>
      </c>
      <c r="K1500" s="1" t="str">
        <f t="shared" si="95"/>
        <v>Untreated Water</v>
      </c>
      <c r="O1500">
        <v>0.06</v>
      </c>
      <c r="P1500">
        <v>20</v>
      </c>
      <c r="Q1500">
        <v>7</v>
      </c>
    </row>
    <row r="1501" spans="1:17" hidden="1" x14ac:dyDescent="0.3">
      <c r="A1501" t="s">
        <v>5933</v>
      </c>
      <c r="B1501" t="s">
        <v>5934</v>
      </c>
      <c r="C1501" s="1" t="str">
        <f t="shared" si="92"/>
        <v>12:0008</v>
      </c>
      <c r="D1501" s="1" t="str">
        <f t="shared" si="93"/>
        <v>12:0030</v>
      </c>
      <c r="E1501" t="s">
        <v>5935</v>
      </c>
      <c r="F1501" t="s">
        <v>5936</v>
      </c>
      <c r="H1501">
        <v>57.491212300000001</v>
      </c>
      <c r="I1501">
        <v>-131.31369810000001</v>
      </c>
      <c r="J1501" s="1" t="str">
        <f t="shared" si="94"/>
        <v>Fluid (stream)</v>
      </c>
      <c r="K1501" s="1" t="str">
        <f t="shared" si="95"/>
        <v>Untreated Water</v>
      </c>
      <c r="O1501">
        <v>0.13</v>
      </c>
      <c r="P1501">
        <v>30</v>
      </c>
      <c r="Q1501">
        <v>7</v>
      </c>
    </row>
    <row r="1502" spans="1:17" hidden="1" x14ac:dyDescent="0.3">
      <c r="A1502" t="s">
        <v>5937</v>
      </c>
      <c r="B1502" t="s">
        <v>5938</v>
      </c>
      <c r="C1502" s="1" t="str">
        <f t="shared" si="92"/>
        <v>12:0008</v>
      </c>
      <c r="D1502" s="1" t="str">
        <f t="shared" si="93"/>
        <v>12:0030</v>
      </c>
      <c r="E1502" t="s">
        <v>5939</v>
      </c>
      <c r="F1502" t="s">
        <v>5940</v>
      </c>
      <c r="H1502">
        <v>57.505817800000003</v>
      </c>
      <c r="I1502">
        <v>-131.32573869999999</v>
      </c>
      <c r="J1502" s="1" t="str">
        <f t="shared" si="94"/>
        <v>Fluid (stream)</v>
      </c>
      <c r="K1502" s="1" t="str">
        <f t="shared" si="95"/>
        <v>Untreated Water</v>
      </c>
      <c r="O1502">
        <v>2.5000000000000001E-2</v>
      </c>
      <c r="P1502">
        <v>30</v>
      </c>
      <c r="Q1502">
        <v>7.6</v>
      </c>
    </row>
    <row r="1503" spans="1:17" hidden="1" x14ac:dyDescent="0.3">
      <c r="A1503" t="s">
        <v>5941</v>
      </c>
      <c r="B1503" t="s">
        <v>5942</v>
      </c>
      <c r="C1503" s="1" t="str">
        <f t="shared" si="92"/>
        <v>12:0008</v>
      </c>
      <c r="D1503" s="1" t="str">
        <f t="shared" si="93"/>
        <v>12:0030</v>
      </c>
      <c r="E1503" t="s">
        <v>5943</v>
      </c>
      <c r="F1503" t="s">
        <v>5944</v>
      </c>
      <c r="H1503">
        <v>57.493010499999997</v>
      </c>
      <c r="I1503">
        <v>-131.32245610000001</v>
      </c>
      <c r="J1503" s="1" t="str">
        <f t="shared" si="94"/>
        <v>Fluid (stream)</v>
      </c>
      <c r="K1503" s="1" t="str">
        <f t="shared" si="95"/>
        <v>Untreated Water</v>
      </c>
      <c r="O1503">
        <v>0.06</v>
      </c>
      <c r="P1503">
        <v>20</v>
      </c>
      <c r="Q1503">
        <v>7.4</v>
      </c>
    </row>
    <row r="1504" spans="1:17" hidden="1" x14ac:dyDescent="0.3">
      <c r="A1504" t="s">
        <v>5945</v>
      </c>
      <c r="B1504" t="s">
        <v>5946</v>
      </c>
      <c r="C1504" s="1" t="str">
        <f t="shared" si="92"/>
        <v>12:0008</v>
      </c>
      <c r="D1504" s="1" t="str">
        <f t="shared" si="93"/>
        <v>12:0030</v>
      </c>
      <c r="E1504" t="s">
        <v>5947</v>
      </c>
      <c r="F1504" t="s">
        <v>5948</v>
      </c>
      <c r="H1504">
        <v>57.518890900000002</v>
      </c>
      <c r="I1504">
        <v>-131.30125169999999</v>
      </c>
      <c r="J1504" s="1" t="str">
        <f t="shared" si="94"/>
        <v>Fluid (stream)</v>
      </c>
      <c r="K1504" s="1" t="str">
        <f t="shared" si="95"/>
        <v>Untreated Water</v>
      </c>
      <c r="O1504">
        <v>0.28999999999999998</v>
      </c>
      <c r="P1504">
        <v>20</v>
      </c>
      <c r="Q1504">
        <v>7.2</v>
      </c>
    </row>
    <row r="1505" spans="1:17" hidden="1" x14ac:dyDescent="0.3">
      <c r="A1505" t="s">
        <v>5949</v>
      </c>
      <c r="B1505" t="s">
        <v>5950</v>
      </c>
      <c r="C1505" s="1" t="str">
        <f t="shared" si="92"/>
        <v>12:0008</v>
      </c>
      <c r="D1505" s="1" t="str">
        <f t="shared" si="93"/>
        <v>12:0030</v>
      </c>
      <c r="E1505" t="s">
        <v>5951</v>
      </c>
      <c r="F1505" t="s">
        <v>5952</v>
      </c>
      <c r="H1505">
        <v>57.546257799999999</v>
      </c>
      <c r="I1505">
        <v>-131.2974576</v>
      </c>
      <c r="J1505" s="1" t="str">
        <f t="shared" si="94"/>
        <v>Fluid (stream)</v>
      </c>
      <c r="K1505" s="1" t="str">
        <f t="shared" si="95"/>
        <v>Untreated Water</v>
      </c>
      <c r="O1505">
        <v>0.42</v>
      </c>
      <c r="P1505">
        <v>20</v>
      </c>
      <c r="Q1505">
        <v>7.8</v>
      </c>
    </row>
    <row r="1506" spans="1:17" hidden="1" x14ac:dyDescent="0.3">
      <c r="A1506" t="s">
        <v>5953</v>
      </c>
      <c r="B1506" t="s">
        <v>5954</v>
      </c>
      <c r="C1506" s="1" t="str">
        <f t="shared" si="92"/>
        <v>12:0008</v>
      </c>
      <c r="D1506" s="1" t="str">
        <f t="shared" si="93"/>
        <v>12:0030</v>
      </c>
      <c r="E1506" t="s">
        <v>5955</v>
      </c>
      <c r="F1506" t="s">
        <v>5956</v>
      </c>
      <c r="H1506">
        <v>57.5325165</v>
      </c>
      <c r="I1506">
        <v>-131.3148382</v>
      </c>
      <c r="J1506" s="1" t="str">
        <f t="shared" si="94"/>
        <v>Fluid (stream)</v>
      </c>
      <c r="K1506" s="1" t="str">
        <f t="shared" si="95"/>
        <v>Untreated Water</v>
      </c>
      <c r="O1506">
        <v>2.5000000000000001E-2</v>
      </c>
      <c r="P1506">
        <v>30</v>
      </c>
      <c r="Q1506">
        <v>7.3</v>
      </c>
    </row>
    <row r="1507" spans="1:17" hidden="1" x14ac:dyDescent="0.3">
      <c r="A1507" t="s">
        <v>5957</v>
      </c>
      <c r="B1507" t="s">
        <v>5958</v>
      </c>
      <c r="C1507" s="1" t="str">
        <f t="shared" si="92"/>
        <v>12:0008</v>
      </c>
      <c r="D1507" s="1" t="str">
        <f t="shared" si="93"/>
        <v>12:0030</v>
      </c>
      <c r="E1507" t="s">
        <v>5959</v>
      </c>
      <c r="F1507" t="s">
        <v>5960</v>
      </c>
      <c r="H1507">
        <v>57.551447799999998</v>
      </c>
      <c r="I1507">
        <v>-131.2981513</v>
      </c>
      <c r="J1507" s="1" t="str">
        <f t="shared" si="94"/>
        <v>Fluid (stream)</v>
      </c>
      <c r="K1507" s="1" t="str">
        <f t="shared" si="95"/>
        <v>Untreated Water</v>
      </c>
      <c r="O1507">
        <v>0.26</v>
      </c>
      <c r="P1507">
        <v>30</v>
      </c>
      <c r="Q1507">
        <v>7.6</v>
      </c>
    </row>
    <row r="1508" spans="1:17" hidden="1" x14ac:dyDescent="0.3">
      <c r="A1508" t="s">
        <v>5961</v>
      </c>
      <c r="B1508" t="s">
        <v>5962</v>
      </c>
      <c r="C1508" s="1" t="str">
        <f t="shared" si="92"/>
        <v>12:0008</v>
      </c>
      <c r="D1508" s="1" t="str">
        <f t="shared" si="93"/>
        <v>12:0030</v>
      </c>
      <c r="E1508" t="s">
        <v>5963</v>
      </c>
      <c r="F1508" t="s">
        <v>5964</v>
      </c>
      <c r="H1508">
        <v>57.560795300000002</v>
      </c>
      <c r="I1508">
        <v>-131.28061539999999</v>
      </c>
      <c r="J1508" s="1" t="str">
        <f t="shared" si="94"/>
        <v>Fluid (stream)</v>
      </c>
      <c r="K1508" s="1" t="str">
        <f t="shared" si="95"/>
        <v>Untreated Water</v>
      </c>
      <c r="O1508">
        <v>2.5000000000000001E-2</v>
      </c>
      <c r="P1508">
        <v>20</v>
      </c>
      <c r="Q1508">
        <v>7.2</v>
      </c>
    </row>
    <row r="1509" spans="1:17" hidden="1" x14ac:dyDescent="0.3">
      <c r="A1509" t="s">
        <v>5965</v>
      </c>
      <c r="B1509" t="s">
        <v>5966</v>
      </c>
      <c r="C1509" s="1" t="str">
        <f t="shared" si="92"/>
        <v>12:0008</v>
      </c>
      <c r="D1509" s="1" t="str">
        <f t="shared" si="93"/>
        <v>12:0030</v>
      </c>
      <c r="E1509" t="s">
        <v>5967</v>
      </c>
      <c r="F1509" t="s">
        <v>5968</v>
      </c>
      <c r="H1509">
        <v>57.581651800000003</v>
      </c>
      <c r="I1509">
        <v>-131.28352290000001</v>
      </c>
      <c r="J1509" s="1" t="str">
        <f t="shared" si="94"/>
        <v>Fluid (stream)</v>
      </c>
      <c r="K1509" s="1" t="str">
        <f t="shared" si="95"/>
        <v>Untreated Water</v>
      </c>
      <c r="O1509">
        <v>0.1</v>
      </c>
      <c r="P1509">
        <v>30</v>
      </c>
      <c r="Q1509">
        <v>7.3</v>
      </c>
    </row>
    <row r="1510" spans="1:17" hidden="1" x14ac:dyDescent="0.3">
      <c r="A1510" t="s">
        <v>5969</v>
      </c>
      <c r="B1510" t="s">
        <v>5970</v>
      </c>
      <c r="C1510" s="1" t="str">
        <f t="shared" si="92"/>
        <v>12:0008</v>
      </c>
      <c r="D1510" s="1" t="str">
        <f t="shared" si="93"/>
        <v>12:0030</v>
      </c>
      <c r="E1510" t="s">
        <v>5971</v>
      </c>
      <c r="F1510" t="s">
        <v>5972</v>
      </c>
      <c r="H1510">
        <v>57.587452599999999</v>
      </c>
      <c r="I1510">
        <v>-131.29220029999999</v>
      </c>
      <c r="J1510" s="1" t="str">
        <f t="shared" si="94"/>
        <v>Fluid (stream)</v>
      </c>
      <c r="K1510" s="1" t="str">
        <f t="shared" si="95"/>
        <v>Untreated Water</v>
      </c>
      <c r="O1510">
        <v>0.06</v>
      </c>
      <c r="P1510">
        <v>30</v>
      </c>
      <c r="Q1510">
        <v>7.3</v>
      </c>
    </row>
    <row r="1511" spans="1:17" hidden="1" x14ac:dyDescent="0.3">
      <c r="A1511" t="s">
        <v>5973</v>
      </c>
      <c r="B1511" t="s">
        <v>5974</v>
      </c>
      <c r="C1511" s="1" t="str">
        <f t="shared" si="92"/>
        <v>12:0008</v>
      </c>
      <c r="D1511" s="1" t="str">
        <f t="shared" si="93"/>
        <v>12:0030</v>
      </c>
      <c r="E1511" t="s">
        <v>5975</v>
      </c>
      <c r="F1511" t="s">
        <v>5976</v>
      </c>
      <c r="H1511">
        <v>57.5973787</v>
      </c>
      <c r="I1511">
        <v>-131.32833550000001</v>
      </c>
      <c r="J1511" s="1" t="str">
        <f t="shared" si="94"/>
        <v>Fluid (stream)</v>
      </c>
      <c r="K1511" s="1" t="str">
        <f t="shared" si="95"/>
        <v>Untreated Water</v>
      </c>
      <c r="O1511">
        <v>7.0000000000000007E-2</v>
      </c>
      <c r="P1511">
        <v>50</v>
      </c>
      <c r="Q1511">
        <v>7</v>
      </c>
    </row>
    <row r="1512" spans="1:17" hidden="1" x14ac:dyDescent="0.3">
      <c r="A1512" t="s">
        <v>5977</v>
      </c>
      <c r="B1512" t="s">
        <v>5978</v>
      </c>
      <c r="C1512" s="1" t="str">
        <f t="shared" si="92"/>
        <v>12:0008</v>
      </c>
      <c r="D1512" s="1" t="str">
        <f t="shared" si="93"/>
        <v>12:0030</v>
      </c>
      <c r="E1512" t="s">
        <v>5979</v>
      </c>
      <c r="F1512" t="s">
        <v>5980</v>
      </c>
      <c r="H1512">
        <v>57.622851199999999</v>
      </c>
      <c r="I1512">
        <v>-131.30237460000001</v>
      </c>
      <c r="J1512" s="1" t="str">
        <f t="shared" si="94"/>
        <v>Fluid (stream)</v>
      </c>
      <c r="K1512" s="1" t="str">
        <f t="shared" si="95"/>
        <v>Untreated Water</v>
      </c>
      <c r="O1512">
        <v>2.5000000000000001E-2</v>
      </c>
      <c r="P1512">
        <v>40</v>
      </c>
      <c r="Q1512">
        <v>7.3</v>
      </c>
    </row>
    <row r="1513" spans="1:17" hidden="1" x14ac:dyDescent="0.3">
      <c r="A1513" t="s">
        <v>5981</v>
      </c>
      <c r="B1513" t="s">
        <v>5982</v>
      </c>
      <c r="C1513" s="1" t="str">
        <f t="shared" si="92"/>
        <v>12:0008</v>
      </c>
      <c r="D1513" s="1" t="str">
        <f t="shared" si="93"/>
        <v>12:0030</v>
      </c>
      <c r="E1513" t="s">
        <v>5983</v>
      </c>
      <c r="F1513" t="s">
        <v>5984</v>
      </c>
      <c r="H1513">
        <v>57.613696699999998</v>
      </c>
      <c r="I1513">
        <v>-131.34101179999999</v>
      </c>
      <c r="J1513" s="1" t="str">
        <f t="shared" si="94"/>
        <v>Fluid (stream)</v>
      </c>
      <c r="K1513" s="1" t="str">
        <f t="shared" si="95"/>
        <v>Untreated Water</v>
      </c>
      <c r="O1513">
        <v>0.08</v>
      </c>
      <c r="P1513">
        <v>30</v>
      </c>
      <c r="Q1513">
        <v>7.2</v>
      </c>
    </row>
    <row r="1514" spans="1:17" hidden="1" x14ac:dyDescent="0.3">
      <c r="A1514" t="s">
        <v>5985</v>
      </c>
      <c r="B1514" t="s">
        <v>5986</v>
      </c>
      <c r="C1514" s="1" t="str">
        <f t="shared" si="92"/>
        <v>12:0008</v>
      </c>
      <c r="D1514" s="1" t="str">
        <f t="shared" si="93"/>
        <v>12:0030</v>
      </c>
      <c r="E1514" t="s">
        <v>5987</v>
      </c>
      <c r="F1514" t="s">
        <v>5988</v>
      </c>
      <c r="H1514">
        <v>57.619244100000003</v>
      </c>
      <c r="I1514">
        <v>-131.3568257</v>
      </c>
      <c r="J1514" s="1" t="str">
        <f t="shared" si="94"/>
        <v>Fluid (stream)</v>
      </c>
      <c r="K1514" s="1" t="str">
        <f t="shared" si="95"/>
        <v>Untreated Water</v>
      </c>
      <c r="O1514">
        <v>2.5000000000000001E-2</v>
      </c>
      <c r="P1514">
        <v>40</v>
      </c>
      <c r="Q1514">
        <v>7.2</v>
      </c>
    </row>
    <row r="1515" spans="1:17" hidden="1" x14ac:dyDescent="0.3">
      <c r="A1515" t="s">
        <v>5989</v>
      </c>
      <c r="B1515" t="s">
        <v>5990</v>
      </c>
      <c r="C1515" s="1" t="str">
        <f t="shared" si="92"/>
        <v>12:0008</v>
      </c>
      <c r="D1515" s="1" t="str">
        <f t="shared" si="93"/>
        <v>12:0030</v>
      </c>
      <c r="E1515" t="s">
        <v>5991</v>
      </c>
      <c r="F1515" t="s">
        <v>5992</v>
      </c>
      <c r="H1515">
        <v>57.606570499999997</v>
      </c>
      <c r="I1515">
        <v>-131.39200389999999</v>
      </c>
      <c r="J1515" s="1" t="str">
        <f t="shared" si="94"/>
        <v>Fluid (stream)</v>
      </c>
      <c r="K1515" s="1" t="str">
        <f t="shared" si="95"/>
        <v>Untreated Water</v>
      </c>
      <c r="O1515">
        <v>2.5000000000000001E-2</v>
      </c>
      <c r="P1515">
        <v>30</v>
      </c>
      <c r="Q1515">
        <v>7.2</v>
      </c>
    </row>
    <row r="1516" spans="1:17" hidden="1" x14ac:dyDescent="0.3">
      <c r="A1516" t="s">
        <v>5993</v>
      </c>
      <c r="B1516" t="s">
        <v>5994</v>
      </c>
      <c r="C1516" s="1" t="str">
        <f t="shared" si="92"/>
        <v>12:0008</v>
      </c>
      <c r="D1516" s="1" t="str">
        <f t="shared" si="93"/>
        <v>12:0030</v>
      </c>
      <c r="E1516" t="s">
        <v>5995</v>
      </c>
      <c r="F1516" t="s">
        <v>5996</v>
      </c>
      <c r="H1516">
        <v>57.635938400000001</v>
      </c>
      <c r="I1516">
        <v>-131.35398240000001</v>
      </c>
      <c r="J1516" s="1" t="str">
        <f t="shared" si="94"/>
        <v>Fluid (stream)</v>
      </c>
      <c r="K1516" s="1" t="str">
        <f t="shared" si="95"/>
        <v>Untreated Water</v>
      </c>
      <c r="O1516">
        <v>0.09</v>
      </c>
      <c r="P1516">
        <v>40</v>
      </c>
      <c r="Q1516">
        <v>7.5</v>
      </c>
    </row>
    <row r="1517" spans="1:17" hidden="1" x14ac:dyDescent="0.3">
      <c r="A1517" t="s">
        <v>5997</v>
      </c>
      <c r="B1517" t="s">
        <v>5998</v>
      </c>
      <c r="C1517" s="1" t="str">
        <f t="shared" si="92"/>
        <v>12:0008</v>
      </c>
      <c r="D1517" s="1" t="str">
        <f t="shared" si="93"/>
        <v>12:0030</v>
      </c>
      <c r="E1517" t="s">
        <v>5999</v>
      </c>
      <c r="F1517" t="s">
        <v>6000</v>
      </c>
      <c r="H1517">
        <v>57.647734</v>
      </c>
      <c r="I1517">
        <v>-131.34394839999999</v>
      </c>
      <c r="J1517" s="1" t="str">
        <f t="shared" si="94"/>
        <v>Fluid (stream)</v>
      </c>
      <c r="K1517" s="1" t="str">
        <f t="shared" si="95"/>
        <v>Untreated Water</v>
      </c>
      <c r="O1517">
        <v>2.5000000000000001E-2</v>
      </c>
      <c r="P1517">
        <v>40</v>
      </c>
      <c r="Q1517">
        <v>7.4</v>
      </c>
    </row>
    <row r="1518" spans="1:17" hidden="1" x14ac:dyDescent="0.3">
      <c r="A1518" t="s">
        <v>6001</v>
      </c>
      <c r="B1518" t="s">
        <v>6002</v>
      </c>
      <c r="C1518" s="1" t="str">
        <f t="shared" si="92"/>
        <v>12:0008</v>
      </c>
      <c r="D1518" s="1" t="str">
        <f t="shared" si="93"/>
        <v>12:0030</v>
      </c>
      <c r="E1518" t="s">
        <v>6003</v>
      </c>
      <c r="F1518" t="s">
        <v>6004</v>
      </c>
      <c r="H1518">
        <v>57.642067099999998</v>
      </c>
      <c r="I1518">
        <v>-131.414109</v>
      </c>
      <c r="J1518" s="1" t="str">
        <f t="shared" si="94"/>
        <v>Fluid (stream)</v>
      </c>
      <c r="K1518" s="1" t="str">
        <f t="shared" si="95"/>
        <v>Untreated Water</v>
      </c>
      <c r="O1518">
        <v>0.06</v>
      </c>
      <c r="P1518">
        <v>50</v>
      </c>
      <c r="Q1518">
        <v>7.3</v>
      </c>
    </row>
    <row r="1519" spans="1:17" hidden="1" x14ac:dyDescent="0.3">
      <c r="A1519" t="s">
        <v>6005</v>
      </c>
      <c r="B1519" t="s">
        <v>6006</v>
      </c>
      <c r="C1519" s="1" t="str">
        <f t="shared" si="92"/>
        <v>12:0008</v>
      </c>
      <c r="D1519" s="1" t="str">
        <f t="shared" si="93"/>
        <v>12:0030</v>
      </c>
      <c r="E1519" t="s">
        <v>6003</v>
      </c>
      <c r="F1519" t="s">
        <v>6007</v>
      </c>
      <c r="H1519">
        <v>57.642067099999998</v>
      </c>
      <c r="I1519">
        <v>-131.414109</v>
      </c>
      <c r="J1519" s="1" t="str">
        <f t="shared" si="94"/>
        <v>Fluid (stream)</v>
      </c>
      <c r="K1519" s="1" t="str">
        <f t="shared" si="95"/>
        <v>Untreated Water</v>
      </c>
      <c r="O1519">
        <v>0.09</v>
      </c>
      <c r="P1519">
        <v>50</v>
      </c>
      <c r="Q1519">
        <v>7.4</v>
      </c>
    </row>
    <row r="1520" spans="1:17" hidden="1" x14ac:dyDescent="0.3">
      <c r="A1520" t="s">
        <v>6008</v>
      </c>
      <c r="B1520" t="s">
        <v>6009</v>
      </c>
      <c r="C1520" s="1" t="str">
        <f t="shared" si="92"/>
        <v>12:0008</v>
      </c>
      <c r="D1520" s="1" t="str">
        <f t="shared" si="93"/>
        <v>12:0030</v>
      </c>
      <c r="E1520" t="s">
        <v>6010</v>
      </c>
      <c r="F1520" t="s">
        <v>6011</v>
      </c>
      <c r="H1520">
        <v>57.3774491</v>
      </c>
      <c r="I1520">
        <v>-131.04544989999999</v>
      </c>
      <c r="J1520" s="1" t="str">
        <f t="shared" si="94"/>
        <v>Fluid (stream)</v>
      </c>
      <c r="K1520" s="1" t="str">
        <f t="shared" si="95"/>
        <v>Untreated Water</v>
      </c>
      <c r="O1520">
        <v>2.5000000000000001E-2</v>
      </c>
      <c r="P1520">
        <v>20</v>
      </c>
      <c r="Q1520">
        <v>6.9</v>
      </c>
    </row>
    <row r="1521" spans="1:17" hidden="1" x14ac:dyDescent="0.3">
      <c r="A1521" t="s">
        <v>6012</v>
      </c>
      <c r="B1521" t="s">
        <v>6013</v>
      </c>
      <c r="C1521" s="1" t="str">
        <f t="shared" si="92"/>
        <v>12:0008</v>
      </c>
      <c r="D1521" s="1" t="str">
        <f t="shared" si="93"/>
        <v>12:0030</v>
      </c>
      <c r="E1521" t="s">
        <v>6014</v>
      </c>
      <c r="F1521" t="s">
        <v>6015</v>
      </c>
      <c r="H1521">
        <v>57.666174400000003</v>
      </c>
      <c r="I1521">
        <v>-131.3660807</v>
      </c>
      <c r="J1521" s="1" t="str">
        <f t="shared" si="94"/>
        <v>Fluid (stream)</v>
      </c>
      <c r="K1521" s="1" t="str">
        <f t="shared" si="95"/>
        <v>Untreated Water</v>
      </c>
      <c r="O1521">
        <v>0.1</v>
      </c>
      <c r="P1521">
        <v>50</v>
      </c>
      <c r="Q1521">
        <v>7.4</v>
      </c>
    </row>
    <row r="1522" spans="1:17" hidden="1" x14ac:dyDescent="0.3">
      <c r="A1522" t="s">
        <v>6016</v>
      </c>
      <c r="B1522" t="s">
        <v>6017</v>
      </c>
      <c r="C1522" s="1" t="str">
        <f t="shared" si="92"/>
        <v>12:0008</v>
      </c>
      <c r="D1522" s="1" t="str">
        <f t="shared" si="93"/>
        <v>12:0030</v>
      </c>
      <c r="E1522" t="s">
        <v>6018</v>
      </c>
      <c r="F1522" t="s">
        <v>6019</v>
      </c>
      <c r="H1522">
        <v>57.682020899999998</v>
      </c>
      <c r="I1522">
        <v>-131.27853289999999</v>
      </c>
      <c r="J1522" s="1" t="str">
        <f t="shared" si="94"/>
        <v>Fluid (stream)</v>
      </c>
      <c r="K1522" s="1" t="str">
        <f t="shared" si="95"/>
        <v>Untreated Water</v>
      </c>
      <c r="O1522">
        <v>2.5000000000000001E-2</v>
      </c>
      <c r="P1522">
        <v>30</v>
      </c>
      <c r="Q1522">
        <v>7.1</v>
      </c>
    </row>
    <row r="1523" spans="1:17" hidden="1" x14ac:dyDescent="0.3">
      <c r="A1523" t="s">
        <v>6020</v>
      </c>
      <c r="B1523" t="s">
        <v>6021</v>
      </c>
      <c r="C1523" s="1" t="str">
        <f t="shared" si="92"/>
        <v>12:0008</v>
      </c>
      <c r="D1523" s="1" t="str">
        <f t="shared" si="93"/>
        <v>12:0030</v>
      </c>
      <c r="E1523" t="s">
        <v>6022</v>
      </c>
      <c r="F1523" t="s">
        <v>6023</v>
      </c>
      <c r="H1523">
        <v>57.397260299999999</v>
      </c>
      <c r="I1523">
        <v>-131.05991520000001</v>
      </c>
      <c r="J1523" s="1" t="str">
        <f t="shared" si="94"/>
        <v>Fluid (stream)</v>
      </c>
      <c r="K1523" s="1" t="str">
        <f t="shared" si="95"/>
        <v>Untreated Water</v>
      </c>
      <c r="O1523">
        <v>0.11</v>
      </c>
      <c r="P1523">
        <v>20</v>
      </c>
      <c r="Q1523">
        <v>6.9</v>
      </c>
    </row>
    <row r="1524" spans="1:17" hidden="1" x14ac:dyDescent="0.3">
      <c r="A1524" t="s">
        <v>6024</v>
      </c>
      <c r="B1524" t="s">
        <v>6025</v>
      </c>
      <c r="C1524" s="1" t="str">
        <f t="shared" si="92"/>
        <v>12:0008</v>
      </c>
      <c r="D1524" s="1" t="str">
        <f t="shared" si="93"/>
        <v>12:0030</v>
      </c>
      <c r="E1524" t="s">
        <v>6026</v>
      </c>
      <c r="F1524" t="s">
        <v>6027</v>
      </c>
      <c r="H1524">
        <v>57.408279899999997</v>
      </c>
      <c r="I1524">
        <v>-131.0586011</v>
      </c>
      <c r="J1524" s="1" t="str">
        <f t="shared" si="94"/>
        <v>Fluid (stream)</v>
      </c>
      <c r="K1524" s="1" t="str">
        <f t="shared" si="95"/>
        <v>Untreated Water</v>
      </c>
      <c r="O1524">
        <v>0.11</v>
      </c>
      <c r="P1524">
        <v>30</v>
      </c>
      <c r="Q1524">
        <v>7.3</v>
      </c>
    </row>
    <row r="1525" spans="1:17" hidden="1" x14ac:dyDescent="0.3">
      <c r="A1525" t="s">
        <v>6028</v>
      </c>
      <c r="B1525" t="s">
        <v>6029</v>
      </c>
      <c r="C1525" s="1" t="str">
        <f t="shared" si="92"/>
        <v>12:0008</v>
      </c>
      <c r="D1525" s="1" t="str">
        <f t="shared" si="93"/>
        <v>12:0030</v>
      </c>
      <c r="E1525" t="s">
        <v>6030</v>
      </c>
      <c r="F1525" t="s">
        <v>6031</v>
      </c>
      <c r="H1525">
        <v>57.415337399999999</v>
      </c>
      <c r="I1525">
        <v>-131.06935329999999</v>
      </c>
      <c r="J1525" s="1" t="str">
        <f t="shared" si="94"/>
        <v>Fluid (stream)</v>
      </c>
      <c r="K1525" s="1" t="str">
        <f t="shared" si="95"/>
        <v>Untreated Water</v>
      </c>
      <c r="O1525">
        <v>0.14000000000000001</v>
      </c>
      <c r="P1525">
        <v>20</v>
      </c>
      <c r="Q1525">
        <v>7.1</v>
      </c>
    </row>
    <row r="1526" spans="1:17" hidden="1" x14ac:dyDescent="0.3">
      <c r="A1526" t="s">
        <v>6032</v>
      </c>
      <c r="B1526" t="s">
        <v>6033</v>
      </c>
      <c r="C1526" s="1" t="str">
        <f t="shared" si="92"/>
        <v>12:0008</v>
      </c>
      <c r="D1526" s="1" t="str">
        <f t="shared" si="93"/>
        <v>12:0030</v>
      </c>
      <c r="E1526" t="s">
        <v>6034</v>
      </c>
      <c r="F1526" t="s">
        <v>6035</v>
      </c>
      <c r="H1526">
        <v>57.437764600000001</v>
      </c>
      <c r="I1526">
        <v>-131.05395469999999</v>
      </c>
      <c r="J1526" s="1" t="str">
        <f t="shared" si="94"/>
        <v>Fluid (stream)</v>
      </c>
      <c r="K1526" s="1" t="str">
        <f t="shared" si="95"/>
        <v>Untreated Water</v>
      </c>
      <c r="O1526">
        <v>4.5999999999999996</v>
      </c>
      <c r="P1526">
        <v>50</v>
      </c>
      <c r="Q1526">
        <v>8.1</v>
      </c>
    </row>
    <row r="1527" spans="1:17" hidden="1" x14ac:dyDescent="0.3">
      <c r="A1527" t="s">
        <v>6036</v>
      </c>
      <c r="B1527" t="s">
        <v>6037</v>
      </c>
      <c r="C1527" s="1" t="str">
        <f t="shared" si="92"/>
        <v>12:0008</v>
      </c>
      <c r="D1527" s="1" t="str">
        <f t="shared" si="93"/>
        <v>12:0030</v>
      </c>
      <c r="E1527" t="s">
        <v>6038</v>
      </c>
      <c r="F1527" t="s">
        <v>6039</v>
      </c>
      <c r="H1527">
        <v>57.457339900000001</v>
      </c>
      <c r="I1527">
        <v>-131.03752950000001</v>
      </c>
      <c r="J1527" s="1" t="str">
        <f t="shared" si="94"/>
        <v>Fluid (stream)</v>
      </c>
      <c r="K1527" s="1" t="str">
        <f t="shared" si="95"/>
        <v>Untreated Water</v>
      </c>
      <c r="O1527">
        <v>0.41</v>
      </c>
      <c r="P1527">
        <v>30</v>
      </c>
      <c r="Q1527">
        <v>7.6</v>
      </c>
    </row>
    <row r="1528" spans="1:17" hidden="1" x14ac:dyDescent="0.3">
      <c r="A1528" t="s">
        <v>6040</v>
      </c>
      <c r="B1528" t="s">
        <v>6041</v>
      </c>
      <c r="C1528" s="1" t="str">
        <f t="shared" si="92"/>
        <v>12:0008</v>
      </c>
      <c r="D1528" s="1" t="str">
        <f t="shared" si="93"/>
        <v>12:0030</v>
      </c>
      <c r="E1528" t="s">
        <v>6042</v>
      </c>
      <c r="F1528" t="s">
        <v>6043</v>
      </c>
      <c r="H1528">
        <v>57.448682699999999</v>
      </c>
      <c r="I1528">
        <v>-131.04281560000001</v>
      </c>
      <c r="J1528" s="1" t="str">
        <f t="shared" si="94"/>
        <v>Fluid (stream)</v>
      </c>
      <c r="K1528" s="1" t="str">
        <f t="shared" si="95"/>
        <v>Untreated Water</v>
      </c>
      <c r="O1528">
        <v>0.9</v>
      </c>
      <c r="P1528">
        <v>20</v>
      </c>
      <c r="Q1528">
        <v>7.3</v>
      </c>
    </row>
    <row r="1529" spans="1:17" hidden="1" x14ac:dyDescent="0.3">
      <c r="A1529" t="s">
        <v>6044</v>
      </c>
      <c r="B1529" t="s">
        <v>6045</v>
      </c>
      <c r="C1529" s="1" t="str">
        <f t="shared" si="92"/>
        <v>12:0008</v>
      </c>
      <c r="D1529" s="1" t="str">
        <f t="shared" si="93"/>
        <v>12:0030</v>
      </c>
      <c r="E1529" t="s">
        <v>6046</v>
      </c>
      <c r="F1529" t="s">
        <v>6047</v>
      </c>
      <c r="H1529">
        <v>57.483851000000001</v>
      </c>
      <c r="I1529">
        <v>-130.96805420000001</v>
      </c>
      <c r="J1529" s="1" t="str">
        <f t="shared" si="94"/>
        <v>Fluid (stream)</v>
      </c>
      <c r="K1529" s="1" t="str">
        <f t="shared" si="95"/>
        <v>Untreated Water</v>
      </c>
      <c r="O1529">
        <v>2.5000000000000001E-2</v>
      </c>
      <c r="P1529">
        <v>40</v>
      </c>
      <c r="Q1529">
        <v>8</v>
      </c>
    </row>
    <row r="1530" spans="1:17" hidden="1" x14ac:dyDescent="0.3">
      <c r="A1530" t="s">
        <v>6048</v>
      </c>
      <c r="B1530" t="s">
        <v>6049</v>
      </c>
      <c r="C1530" s="1" t="str">
        <f t="shared" si="92"/>
        <v>12:0008</v>
      </c>
      <c r="D1530" s="1" t="str">
        <f t="shared" si="93"/>
        <v>12:0030</v>
      </c>
      <c r="E1530" t="s">
        <v>6050</v>
      </c>
      <c r="F1530" t="s">
        <v>6051</v>
      </c>
      <c r="H1530">
        <v>57.469593600000003</v>
      </c>
      <c r="I1530">
        <v>-130.94939640000001</v>
      </c>
      <c r="J1530" s="1" t="str">
        <f t="shared" si="94"/>
        <v>Fluid (stream)</v>
      </c>
      <c r="K1530" s="1" t="str">
        <f t="shared" si="95"/>
        <v>Untreated Water</v>
      </c>
      <c r="O1530">
        <v>2.5000000000000001E-2</v>
      </c>
      <c r="P1530">
        <v>50</v>
      </c>
      <c r="Q1530">
        <v>8</v>
      </c>
    </row>
    <row r="1531" spans="1:17" hidden="1" x14ac:dyDescent="0.3">
      <c r="A1531" t="s">
        <v>6052</v>
      </c>
      <c r="B1531" t="s">
        <v>6053</v>
      </c>
      <c r="C1531" s="1" t="str">
        <f t="shared" si="92"/>
        <v>12:0008</v>
      </c>
      <c r="D1531" s="1" t="str">
        <f t="shared" si="93"/>
        <v>12:0030</v>
      </c>
      <c r="E1531" t="s">
        <v>6054</v>
      </c>
      <c r="F1531" t="s">
        <v>6055</v>
      </c>
      <c r="H1531">
        <v>57.463257800000001</v>
      </c>
      <c r="I1531">
        <v>-130.96629920000001</v>
      </c>
      <c r="J1531" s="1" t="str">
        <f t="shared" si="94"/>
        <v>Fluid (stream)</v>
      </c>
      <c r="K1531" s="1" t="str">
        <f t="shared" si="95"/>
        <v>Untreated Water</v>
      </c>
      <c r="O1531">
        <v>2.5000000000000001E-2</v>
      </c>
      <c r="P1531">
        <v>30</v>
      </c>
      <c r="Q1531">
        <v>7.3</v>
      </c>
    </row>
    <row r="1532" spans="1:17" hidden="1" x14ac:dyDescent="0.3">
      <c r="A1532" t="s">
        <v>6056</v>
      </c>
      <c r="B1532" t="s">
        <v>6057</v>
      </c>
      <c r="C1532" s="1" t="str">
        <f t="shared" ref="C1532:C1595" si="96">HYPERLINK("http://geochem.nrcan.gc.ca/cdogs/content/bdl/bdl120008_e.htm", "12:0008")</f>
        <v>12:0008</v>
      </c>
      <c r="D1532" s="1" t="str">
        <f t="shared" ref="D1532:D1595" si="97">HYPERLINK("http://geochem.nrcan.gc.ca/cdogs/content/svy/svy120030_e.htm", "12:0030")</f>
        <v>12:0030</v>
      </c>
      <c r="E1532" t="s">
        <v>6058</v>
      </c>
      <c r="F1532" t="s">
        <v>6059</v>
      </c>
      <c r="H1532">
        <v>57.509525099999998</v>
      </c>
      <c r="I1532">
        <v>-131.01063260000001</v>
      </c>
      <c r="J1532" s="1" t="str">
        <f t="shared" si="94"/>
        <v>Fluid (stream)</v>
      </c>
      <c r="K1532" s="1" t="str">
        <f t="shared" si="95"/>
        <v>Untreated Water</v>
      </c>
      <c r="O1532">
        <v>2.5000000000000001E-2</v>
      </c>
      <c r="P1532">
        <v>20</v>
      </c>
      <c r="Q1532">
        <v>7.2</v>
      </c>
    </row>
    <row r="1533" spans="1:17" hidden="1" x14ac:dyDescent="0.3">
      <c r="A1533" t="s">
        <v>6060</v>
      </c>
      <c r="B1533" t="s">
        <v>6061</v>
      </c>
      <c r="C1533" s="1" t="str">
        <f t="shared" si="96"/>
        <v>12:0008</v>
      </c>
      <c r="D1533" s="1" t="str">
        <f t="shared" si="97"/>
        <v>12:0030</v>
      </c>
      <c r="E1533" t="s">
        <v>6062</v>
      </c>
      <c r="F1533" t="s">
        <v>6063</v>
      </c>
      <c r="H1533">
        <v>57.457984099999997</v>
      </c>
      <c r="I1533">
        <v>-130.95294720000001</v>
      </c>
      <c r="J1533" s="1" t="str">
        <f t="shared" si="94"/>
        <v>Fluid (stream)</v>
      </c>
      <c r="K1533" s="1" t="str">
        <f t="shared" si="95"/>
        <v>Untreated Water</v>
      </c>
      <c r="O1533">
        <v>0.24</v>
      </c>
      <c r="P1533">
        <v>50</v>
      </c>
      <c r="Q1533">
        <v>8</v>
      </c>
    </row>
    <row r="1534" spans="1:17" hidden="1" x14ac:dyDescent="0.3">
      <c r="A1534" t="s">
        <v>6064</v>
      </c>
      <c r="B1534" t="s">
        <v>6065</v>
      </c>
      <c r="C1534" s="1" t="str">
        <f t="shared" si="96"/>
        <v>12:0008</v>
      </c>
      <c r="D1534" s="1" t="str">
        <f t="shared" si="97"/>
        <v>12:0030</v>
      </c>
      <c r="E1534" t="s">
        <v>6066</v>
      </c>
      <c r="F1534" t="s">
        <v>6067</v>
      </c>
      <c r="H1534">
        <v>57.5449713</v>
      </c>
      <c r="I1534">
        <v>-131.00046130000001</v>
      </c>
      <c r="J1534" s="1" t="str">
        <f t="shared" si="94"/>
        <v>Fluid (stream)</v>
      </c>
      <c r="K1534" s="1" t="str">
        <f t="shared" si="95"/>
        <v>Untreated Water</v>
      </c>
      <c r="O1534">
        <v>0.06</v>
      </c>
      <c r="P1534">
        <v>40</v>
      </c>
      <c r="Q1534">
        <v>7.3</v>
      </c>
    </row>
    <row r="1535" spans="1:17" hidden="1" x14ac:dyDescent="0.3">
      <c r="A1535" t="s">
        <v>6068</v>
      </c>
      <c r="B1535" t="s">
        <v>6069</v>
      </c>
      <c r="C1535" s="1" t="str">
        <f t="shared" si="96"/>
        <v>12:0008</v>
      </c>
      <c r="D1535" s="1" t="str">
        <f t="shared" si="97"/>
        <v>12:0030</v>
      </c>
      <c r="E1535" t="s">
        <v>6070</v>
      </c>
      <c r="F1535" t="s">
        <v>6071</v>
      </c>
      <c r="H1535">
        <v>57.576649799999998</v>
      </c>
      <c r="I1535">
        <v>-131.13560089999999</v>
      </c>
      <c r="J1535" s="1" t="str">
        <f t="shared" si="94"/>
        <v>Fluid (stream)</v>
      </c>
      <c r="K1535" s="1" t="str">
        <f t="shared" si="95"/>
        <v>Untreated Water</v>
      </c>
      <c r="O1535">
        <v>0.69</v>
      </c>
      <c r="P1535">
        <v>70</v>
      </c>
      <c r="Q1535">
        <v>7.7</v>
      </c>
    </row>
    <row r="1536" spans="1:17" hidden="1" x14ac:dyDescent="0.3">
      <c r="A1536" t="s">
        <v>6072</v>
      </c>
      <c r="B1536" t="s">
        <v>6073</v>
      </c>
      <c r="C1536" s="1" t="str">
        <f t="shared" si="96"/>
        <v>12:0008</v>
      </c>
      <c r="D1536" s="1" t="str">
        <f t="shared" si="97"/>
        <v>12:0030</v>
      </c>
      <c r="E1536" t="s">
        <v>6074</v>
      </c>
      <c r="F1536" t="s">
        <v>6075</v>
      </c>
      <c r="H1536">
        <v>57.566322499999998</v>
      </c>
      <c r="I1536">
        <v>-130.9911942</v>
      </c>
      <c r="J1536" s="1" t="str">
        <f t="shared" si="94"/>
        <v>Fluid (stream)</v>
      </c>
      <c r="K1536" s="1" t="str">
        <f t="shared" si="95"/>
        <v>Untreated Water</v>
      </c>
      <c r="O1536">
        <v>0.08</v>
      </c>
      <c r="P1536">
        <v>60</v>
      </c>
      <c r="Q1536">
        <v>7.5</v>
      </c>
    </row>
    <row r="1537" spans="1:17" hidden="1" x14ac:dyDescent="0.3">
      <c r="A1537" t="s">
        <v>6076</v>
      </c>
      <c r="B1537" t="s">
        <v>6077</v>
      </c>
      <c r="C1537" s="1" t="str">
        <f t="shared" si="96"/>
        <v>12:0008</v>
      </c>
      <c r="D1537" s="1" t="str">
        <f t="shared" si="97"/>
        <v>12:0030</v>
      </c>
      <c r="E1537" t="s">
        <v>6078</v>
      </c>
      <c r="F1537" t="s">
        <v>6079</v>
      </c>
      <c r="H1537">
        <v>57.572127299999998</v>
      </c>
      <c r="I1537">
        <v>-131.137912</v>
      </c>
      <c r="J1537" s="1" t="str">
        <f t="shared" si="94"/>
        <v>Fluid (stream)</v>
      </c>
      <c r="K1537" s="1" t="str">
        <f t="shared" si="95"/>
        <v>Untreated Water</v>
      </c>
      <c r="O1537">
        <v>0.26</v>
      </c>
      <c r="P1537">
        <v>20</v>
      </c>
      <c r="Q1537">
        <v>7.2</v>
      </c>
    </row>
    <row r="1538" spans="1:17" hidden="1" x14ac:dyDescent="0.3">
      <c r="A1538" t="s">
        <v>6080</v>
      </c>
      <c r="B1538" t="s">
        <v>6081</v>
      </c>
      <c r="C1538" s="1" t="str">
        <f t="shared" si="96"/>
        <v>12:0008</v>
      </c>
      <c r="D1538" s="1" t="str">
        <f t="shared" si="97"/>
        <v>12:0030</v>
      </c>
      <c r="E1538" t="s">
        <v>6078</v>
      </c>
      <c r="F1538" t="s">
        <v>6082</v>
      </c>
      <c r="H1538">
        <v>57.572127299999998</v>
      </c>
      <c r="I1538">
        <v>-131.137912</v>
      </c>
      <c r="J1538" s="1" t="str">
        <f t="shared" ref="J1538:J1601" si="98">HYPERLINK("http://geochem.nrcan.gc.ca/cdogs/content/kwd/kwd020018_e.htm", "Fluid (stream)")</f>
        <v>Fluid (stream)</v>
      </c>
      <c r="K1538" s="1" t="str">
        <f t="shared" ref="K1538:K1601" si="99">HYPERLINK("http://geochem.nrcan.gc.ca/cdogs/content/kwd/kwd080007_e.htm", "Untreated Water")</f>
        <v>Untreated Water</v>
      </c>
      <c r="O1538">
        <v>0.21</v>
      </c>
      <c r="P1538">
        <v>20</v>
      </c>
      <c r="Q1538">
        <v>7.2</v>
      </c>
    </row>
    <row r="1539" spans="1:17" hidden="1" x14ac:dyDescent="0.3">
      <c r="A1539" t="s">
        <v>6083</v>
      </c>
      <c r="B1539" t="s">
        <v>6084</v>
      </c>
      <c r="C1539" s="1" t="str">
        <f t="shared" si="96"/>
        <v>12:0008</v>
      </c>
      <c r="D1539" s="1" t="str">
        <f t="shared" si="97"/>
        <v>12:0030</v>
      </c>
      <c r="E1539" t="s">
        <v>6085</v>
      </c>
      <c r="F1539" t="s">
        <v>6086</v>
      </c>
      <c r="H1539">
        <v>57.577237400000001</v>
      </c>
      <c r="I1539">
        <v>-131.0907928</v>
      </c>
      <c r="J1539" s="1" t="str">
        <f t="shared" si="98"/>
        <v>Fluid (stream)</v>
      </c>
      <c r="K1539" s="1" t="str">
        <f t="shared" si="99"/>
        <v>Untreated Water</v>
      </c>
      <c r="O1539">
        <v>0.14000000000000001</v>
      </c>
      <c r="P1539">
        <v>30</v>
      </c>
      <c r="Q1539">
        <v>7.2</v>
      </c>
    </row>
    <row r="1540" spans="1:17" hidden="1" x14ac:dyDescent="0.3">
      <c r="A1540" t="s">
        <v>6087</v>
      </c>
      <c r="B1540" t="s">
        <v>6088</v>
      </c>
      <c r="C1540" s="1" t="str">
        <f t="shared" si="96"/>
        <v>12:0008</v>
      </c>
      <c r="D1540" s="1" t="str">
        <f t="shared" si="97"/>
        <v>12:0030</v>
      </c>
      <c r="E1540" t="s">
        <v>6089</v>
      </c>
      <c r="F1540" t="s">
        <v>6090</v>
      </c>
      <c r="H1540">
        <v>57.5800482</v>
      </c>
      <c r="I1540">
        <v>-131.0663299</v>
      </c>
      <c r="J1540" s="1" t="str">
        <f t="shared" si="98"/>
        <v>Fluid (stream)</v>
      </c>
      <c r="K1540" s="1" t="str">
        <f t="shared" si="99"/>
        <v>Untreated Water</v>
      </c>
      <c r="O1540">
        <v>2.5000000000000001E-2</v>
      </c>
      <c r="P1540">
        <v>30</v>
      </c>
      <c r="Q1540">
        <v>7.4</v>
      </c>
    </row>
    <row r="1541" spans="1:17" hidden="1" x14ac:dyDescent="0.3">
      <c r="A1541" t="s">
        <v>6091</v>
      </c>
      <c r="B1541" t="s">
        <v>6092</v>
      </c>
      <c r="C1541" s="1" t="str">
        <f t="shared" si="96"/>
        <v>12:0008</v>
      </c>
      <c r="D1541" s="1" t="str">
        <f t="shared" si="97"/>
        <v>12:0030</v>
      </c>
      <c r="E1541" t="s">
        <v>6093</v>
      </c>
      <c r="F1541" t="s">
        <v>6094</v>
      </c>
      <c r="H1541">
        <v>57.585574899999997</v>
      </c>
      <c r="I1541">
        <v>-131.0591302</v>
      </c>
      <c r="J1541" s="1" t="str">
        <f t="shared" si="98"/>
        <v>Fluid (stream)</v>
      </c>
      <c r="K1541" s="1" t="str">
        <f t="shared" si="99"/>
        <v>Untreated Water</v>
      </c>
      <c r="O1541">
        <v>0.74</v>
      </c>
      <c r="P1541">
        <v>40</v>
      </c>
      <c r="Q1541">
        <v>7.6</v>
      </c>
    </row>
    <row r="1542" spans="1:17" hidden="1" x14ac:dyDescent="0.3">
      <c r="A1542" t="s">
        <v>6095</v>
      </c>
      <c r="B1542" t="s">
        <v>6096</v>
      </c>
      <c r="C1542" s="1" t="str">
        <f t="shared" si="96"/>
        <v>12:0008</v>
      </c>
      <c r="D1542" s="1" t="str">
        <f t="shared" si="97"/>
        <v>12:0030</v>
      </c>
      <c r="E1542" t="s">
        <v>6097</v>
      </c>
      <c r="F1542" t="s">
        <v>6098</v>
      </c>
      <c r="H1542">
        <v>57.6168318</v>
      </c>
      <c r="I1542">
        <v>-130.9909179</v>
      </c>
      <c r="J1542" s="1" t="str">
        <f t="shared" si="98"/>
        <v>Fluid (stream)</v>
      </c>
      <c r="K1542" s="1" t="str">
        <f t="shared" si="99"/>
        <v>Untreated Water</v>
      </c>
      <c r="O1542">
        <v>0.27</v>
      </c>
      <c r="P1542">
        <v>30</v>
      </c>
      <c r="Q1542">
        <v>7.4</v>
      </c>
    </row>
    <row r="1543" spans="1:17" hidden="1" x14ac:dyDescent="0.3">
      <c r="A1543" t="s">
        <v>6099</v>
      </c>
      <c r="B1543" t="s">
        <v>6100</v>
      </c>
      <c r="C1543" s="1" t="str">
        <f t="shared" si="96"/>
        <v>12:0008</v>
      </c>
      <c r="D1543" s="1" t="str">
        <f t="shared" si="97"/>
        <v>12:0030</v>
      </c>
      <c r="E1543" t="s">
        <v>6101</v>
      </c>
      <c r="F1543" t="s">
        <v>6102</v>
      </c>
      <c r="H1543">
        <v>57.652226599999999</v>
      </c>
      <c r="I1543">
        <v>-131.02860079999999</v>
      </c>
      <c r="J1543" s="1" t="str">
        <f t="shared" si="98"/>
        <v>Fluid (stream)</v>
      </c>
      <c r="K1543" s="1" t="str">
        <f t="shared" si="99"/>
        <v>Untreated Water</v>
      </c>
      <c r="O1543">
        <v>0.11</v>
      </c>
      <c r="P1543">
        <v>20</v>
      </c>
      <c r="Q1543">
        <v>7.2</v>
      </c>
    </row>
    <row r="1544" spans="1:17" hidden="1" x14ac:dyDescent="0.3">
      <c r="A1544" t="s">
        <v>6103</v>
      </c>
      <c r="B1544" t="s">
        <v>6104</v>
      </c>
      <c r="C1544" s="1" t="str">
        <f t="shared" si="96"/>
        <v>12:0008</v>
      </c>
      <c r="D1544" s="1" t="str">
        <f t="shared" si="97"/>
        <v>12:0030</v>
      </c>
      <c r="E1544" t="s">
        <v>6105</v>
      </c>
      <c r="F1544" t="s">
        <v>6106</v>
      </c>
      <c r="H1544">
        <v>57.698813399999999</v>
      </c>
      <c r="I1544">
        <v>-130.96892679999999</v>
      </c>
      <c r="J1544" s="1" t="str">
        <f t="shared" si="98"/>
        <v>Fluid (stream)</v>
      </c>
      <c r="K1544" s="1" t="str">
        <f t="shared" si="99"/>
        <v>Untreated Water</v>
      </c>
      <c r="O1544">
        <v>2.5000000000000001E-2</v>
      </c>
      <c r="P1544">
        <v>20</v>
      </c>
      <c r="Q1544">
        <v>7</v>
      </c>
    </row>
    <row r="1545" spans="1:17" hidden="1" x14ac:dyDescent="0.3">
      <c r="A1545" t="s">
        <v>6107</v>
      </c>
      <c r="B1545" t="s">
        <v>6108</v>
      </c>
      <c r="C1545" s="1" t="str">
        <f t="shared" si="96"/>
        <v>12:0008</v>
      </c>
      <c r="D1545" s="1" t="str">
        <f t="shared" si="97"/>
        <v>12:0030</v>
      </c>
      <c r="E1545" t="s">
        <v>6109</v>
      </c>
      <c r="F1545" t="s">
        <v>6110</v>
      </c>
      <c r="H1545">
        <v>57.704717799999997</v>
      </c>
      <c r="I1545">
        <v>-130.99816419999999</v>
      </c>
      <c r="J1545" s="1" t="str">
        <f t="shared" si="98"/>
        <v>Fluid (stream)</v>
      </c>
      <c r="K1545" s="1" t="str">
        <f t="shared" si="99"/>
        <v>Untreated Water</v>
      </c>
      <c r="O1545">
        <v>0.05</v>
      </c>
      <c r="P1545">
        <v>20</v>
      </c>
      <c r="Q1545">
        <v>6.9</v>
      </c>
    </row>
    <row r="1546" spans="1:17" hidden="1" x14ac:dyDescent="0.3">
      <c r="A1546" t="s">
        <v>6111</v>
      </c>
      <c r="B1546" t="s">
        <v>6112</v>
      </c>
      <c r="C1546" s="1" t="str">
        <f t="shared" si="96"/>
        <v>12:0008</v>
      </c>
      <c r="D1546" s="1" t="str">
        <f t="shared" si="97"/>
        <v>12:0030</v>
      </c>
      <c r="E1546" t="s">
        <v>6113</v>
      </c>
      <c r="F1546" t="s">
        <v>6114</v>
      </c>
      <c r="H1546">
        <v>57.712825500000001</v>
      </c>
      <c r="I1546">
        <v>-130.99740180000001</v>
      </c>
      <c r="J1546" s="1" t="str">
        <f t="shared" si="98"/>
        <v>Fluid (stream)</v>
      </c>
      <c r="K1546" s="1" t="str">
        <f t="shared" si="99"/>
        <v>Untreated Water</v>
      </c>
      <c r="O1546">
        <v>2.5000000000000001E-2</v>
      </c>
      <c r="P1546">
        <v>20</v>
      </c>
      <c r="Q1546">
        <v>6.8</v>
      </c>
    </row>
    <row r="1547" spans="1:17" hidden="1" x14ac:dyDescent="0.3">
      <c r="A1547" t="s">
        <v>6115</v>
      </c>
      <c r="B1547" t="s">
        <v>6116</v>
      </c>
      <c r="C1547" s="1" t="str">
        <f t="shared" si="96"/>
        <v>12:0008</v>
      </c>
      <c r="D1547" s="1" t="str">
        <f t="shared" si="97"/>
        <v>12:0030</v>
      </c>
      <c r="E1547" t="s">
        <v>6117</v>
      </c>
      <c r="F1547" t="s">
        <v>6118</v>
      </c>
      <c r="H1547">
        <v>57.642941700000002</v>
      </c>
      <c r="I1547">
        <v>-131.41818939999999</v>
      </c>
      <c r="J1547" s="1" t="str">
        <f t="shared" si="98"/>
        <v>Fluid (stream)</v>
      </c>
      <c r="K1547" s="1" t="str">
        <f t="shared" si="99"/>
        <v>Untreated Water</v>
      </c>
      <c r="O1547">
        <v>2.5000000000000001E-2</v>
      </c>
      <c r="P1547">
        <v>50</v>
      </c>
      <c r="Q1547">
        <v>7.3</v>
      </c>
    </row>
    <row r="1548" spans="1:17" hidden="1" x14ac:dyDescent="0.3">
      <c r="A1548" t="s">
        <v>6119</v>
      </c>
      <c r="B1548" t="s">
        <v>6120</v>
      </c>
      <c r="C1548" s="1" t="str">
        <f t="shared" si="96"/>
        <v>12:0008</v>
      </c>
      <c r="D1548" s="1" t="str">
        <f t="shared" si="97"/>
        <v>12:0030</v>
      </c>
      <c r="E1548" t="s">
        <v>6121</v>
      </c>
      <c r="F1548" t="s">
        <v>6122</v>
      </c>
      <c r="H1548">
        <v>57.438524200000003</v>
      </c>
      <c r="I1548">
        <v>-130.7590606</v>
      </c>
      <c r="J1548" s="1" t="str">
        <f t="shared" si="98"/>
        <v>Fluid (stream)</v>
      </c>
      <c r="K1548" s="1" t="str">
        <f t="shared" si="99"/>
        <v>Untreated Water</v>
      </c>
      <c r="O1548">
        <v>0.06</v>
      </c>
      <c r="P1548">
        <v>390</v>
      </c>
      <c r="Q1548">
        <v>6.8</v>
      </c>
    </row>
    <row r="1549" spans="1:17" hidden="1" x14ac:dyDescent="0.3">
      <c r="A1549" t="s">
        <v>6123</v>
      </c>
      <c r="B1549" t="s">
        <v>6124</v>
      </c>
      <c r="C1549" s="1" t="str">
        <f t="shared" si="96"/>
        <v>12:0008</v>
      </c>
      <c r="D1549" s="1" t="str">
        <f t="shared" si="97"/>
        <v>12:0030</v>
      </c>
      <c r="E1549" t="s">
        <v>6125</v>
      </c>
      <c r="F1549" t="s">
        <v>6126</v>
      </c>
      <c r="H1549">
        <v>57.4555139</v>
      </c>
      <c r="I1549">
        <v>-130.8155812</v>
      </c>
      <c r="J1549" s="1" t="str">
        <f t="shared" si="98"/>
        <v>Fluid (stream)</v>
      </c>
      <c r="K1549" s="1" t="str">
        <f t="shared" si="99"/>
        <v>Untreated Water</v>
      </c>
      <c r="O1549">
        <v>0.06</v>
      </c>
      <c r="P1549">
        <v>390</v>
      </c>
      <c r="Q1549">
        <v>6.8</v>
      </c>
    </row>
    <row r="1550" spans="1:17" hidden="1" x14ac:dyDescent="0.3">
      <c r="A1550" t="s">
        <v>6127</v>
      </c>
      <c r="B1550" t="s">
        <v>6128</v>
      </c>
      <c r="C1550" s="1" t="str">
        <f t="shared" si="96"/>
        <v>12:0008</v>
      </c>
      <c r="D1550" s="1" t="str">
        <f t="shared" si="97"/>
        <v>12:0030</v>
      </c>
      <c r="E1550" t="s">
        <v>6129</v>
      </c>
      <c r="F1550" t="s">
        <v>6130</v>
      </c>
      <c r="H1550">
        <v>57.450448999999999</v>
      </c>
      <c r="I1550">
        <v>-130.85253019999999</v>
      </c>
      <c r="J1550" s="1" t="str">
        <f t="shared" si="98"/>
        <v>Fluid (stream)</v>
      </c>
      <c r="K1550" s="1" t="str">
        <f t="shared" si="99"/>
        <v>Untreated Water</v>
      </c>
      <c r="O1550">
        <v>0.49</v>
      </c>
      <c r="P1550">
        <v>100</v>
      </c>
      <c r="Q1550">
        <v>7.6</v>
      </c>
    </row>
    <row r="1551" spans="1:17" hidden="1" x14ac:dyDescent="0.3">
      <c r="A1551" t="s">
        <v>6131</v>
      </c>
      <c r="B1551" t="s">
        <v>6132</v>
      </c>
      <c r="C1551" s="1" t="str">
        <f t="shared" si="96"/>
        <v>12:0008</v>
      </c>
      <c r="D1551" s="1" t="str">
        <f t="shared" si="97"/>
        <v>12:0030</v>
      </c>
      <c r="E1551" t="s">
        <v>6133</v>
      </c>
      <c r="F1551" t="s">
        <v>6134</v>
      </c>
      <c r="H1551">
        <v>57.474472400000003</v>
      </c>
      <c r="I1551">
        <v>-130.8914676</v>
      </c>
      <c r="J1551" s="1" t="str">
        <f t="shared" si="98"/>
        <v>Fluid (stream)</v>
      </c>
      <c r="K1551" s="1" t="str">
        <f t="shared" si="99"/>
        <v>Untreated Water</v>
      </c>
      <c r="O1551">
        <v>2.5000000000000001E-2</v>
      </c>
      <c r="P1551">
        <v>70</v>
      </c>
      <c r="Q1551">
        <v>7.4</v>
      </c>
    </row>
    <row r="1552" spans="1:17" hidden="1" x14ac:dyDescent="0.3">
      <c r="A1552" t="s">
        <v>6135</v>
      </c>
      <c r="B1552" t="s">
        <v>6136</v>
      </c>
      <c r="C1552" s="1" t="str">
        <f t="shared" si="96"/>
        <v>12:0008</v>
      </c>
      <c r="D1552" s="1" t="str">
        <f t="shared" si="97"/>
        <v>12:0030</v>
      </c>
      <c r="E1552" t="s">
        <v>6137</v>
      </c>
      <c r="F1552" t="s">
        <v>6138</v>
      </c>
      <c r="H1552">
        <v>57.497272000000002</v>
      </c>
      <c r="I1552">
        <v>-130.88631960000001</v>
      </c>
      <c r="J1552" s="1" t="str">
        <f t="shared" si="98"/>
        <v>Fluid (stream)</v>
      </c>
      <c r="K1552" s="1" t="str">
        <f t="shared" si="99"/>
        <v>Untreated Water</v>
      </c>
      <c r="O1552">
        <v>2.5000000000000001E-2</v>
      </c>
      <c r="P1552">
        <v>50</v>
      </c>
      <c r="Q1552">
        <v>7.6</v>
      </c>
    </row>
    <row r="1553" spans="1:17" hidden="1" x14ac:dyDescent="0.3">
      <c r="A1553" t="s">
        <v>6139</v>
      </c>
      <c r="B1553" t="s">
        <v>6140</v>
      </c>
      <c r="C1553" s="1" t="str">
        <f t="shared" si="96"/>
        <v>12:0008</v>
      </c>
      <c r="D1553" s="1" t="str">
        <f t="shared" si="97"/>
        <v>12:0030</v>
      </c>
      <c r="E1553" t="s">
        <v>6141</v>
      </c>
      <c r="F1553" t="s">
        <v>6142</v>
      </c>
      <c r="H1553">
        <v>57.467650800000001</v>
      </c>
      <c r="I1553">
        <v>-130.83804180000001</v>
      </c>
      <c r="J1553" s="1" t="str">
        <f t="shared" si="98"/>
        <v>Fluid (stream)</v>
      </c>
      <c r="K1553" s="1" t="str">
        <f t="shared" si="99"/>
        <v>Untreated Water</v>
      </c>
      <c r="O1553">
        <v>0.19</v>
      </c>
      <c r="P1553">
        <v>110</v>
      </c>
      <c r="Q1553">
        <v>7.5</v>
      </c>
    </row>
    <row r="1554" spans="1:17" hidden="1" x14ac:dyDescent="0.3">
      <c r="A1554" t="s">
        <v>6143</v>
      </c>
      <c r="B1554" t="s">
        <v>6144</v>
      </c>
      <c r="C1554" s="1" t="str">
        <f t="shared" si="96"/>
        <v>12:0008</v>
      </c>
      <c r="D1554" s="1" t="str">
        <f t="shared" si="97"/>
        <v>12:0030</v>
      </c>
      <c r="E1554" t="s">
        <v>6145</v>
      </c>
      <c r="F1554" t="s">
        <v>6146</v>
      </c>
      <c r="H1554">
        <v>57.4619961</v>
      </c>
      <c r="I1554">
        <v>-130.80903309999999</v>
      </c>
      <c r="J1554" s="1" t="str">
        <f t="shared" si="98"/>
        <v>Fluid (stream)</v>
      </c>
      <c r="K1554" s="1" t="str">
        <f t="shared" si="99"/>
        <v>Untreated Water</v>
      </c>
      <c r="O1554">
        <v>0.13</v>
      </c>
      <c r="P1554">
        <v>120</v>
      </c>
      <c r="Q1554">
        <v>7.8</v>
      </c>
    </row>
    <row r="1555" spans="1:17" hidden="1" x14ac:dyDescent="0.3">
      <c r="A1555" t="s">
        <v>6147</v>
      </c>
      <c r="B1555" t="s">
        <v>6148</v>
      </c>
      <c r="C1555" s="1" t="str">
        <f t="shared" si="96"/>
        <v>12:0008</v>
      </c>
      <c r="D1555" s="1" t="str">
        <f t="shared" si="97"/>
        <v>12:0030</v>
      </c>
      <c r="E1555" t="s">
        <v>6149</v>
      </c>
      <c r="F1555" t="s">
        <v>6150</v>
      </c>
      <c r="H1555">
        <v>57.481684399999999</v>
      </c>
      <c r="I1555">
        <v>-130.82942080000001</v>
      </c>
      <c r="J1555" s="1" t="str">
        <f t="shared" si="98"/>
        <v>Fluid (stream)</v>
      </c>
      <c r="K1555" s="1" t="str">
        <f t="shared" si="99"/>
        <v>Untreated Water</v>
      </c>
      <c r="O1555">
        <v>0.47</v>
      </c>
      <c r="P1555">
        <v>140</v>
      </c>
      <c r="Q1555">
        <v>8</v>
      </c>
    </row>
    <row r="1556" spans="1:17" hidden="1" x14ac:dyDescent="0.3">
      <c r="A1556" t="s">
        <v>6151</v>
      </c>
      <c r="B1556" t="s">
        <v>6152</v>
      </c>
      <c r="C1556" s="1" t="str">
        <f t="shared" si="96"/>
        <v>12:0008</v>
      </c>
      <c r="D1556" s="1" t="str">
        <f t="shared" si="97"/>
        <v>12:0030</v>
      </c>
      <c r="E1556" t="s">
        <v>6153</v>
      </c>
      <c r="F1556" t="s">
        <v>6154</v>
      </c>
      <c r="H1556">
        <v>57.495518300000001</v>
      </c>
      <c r="I1556">
        <v>-130.81527650000001</v>
      </c>
      <c r="J1556" s="1" t="str">
        <f t="shared" si="98"/>
        <v>Fluid (stream)</v>
      </c>
      <c r="K1556" s="1" t="str">
        <f t="shared" si="99"/>
        <v>Untreated Water</v>
      </c>
      <c r="O1556">
        <v>2.5000000000000001E-2</v>
      </c>
      <c r="P1556">
        <v>60</v>
      </c>
      <c r="Q1556">
        <v>7.6</v>
      </c>
    </row>
    <row r="1557" spans="1:17" hidden="1" x14ac:dyDescent="0.3">
      <c r="A1557" t="s">
        <v>6155</v>
      </c>
      <c r="B1557" t="s">
        <v>6156</v>
      </c>
      <c r="C1557" s="1" t="str">
        <f t="shared" si="96"/>
        <v>12:0008</v>
      </c>
      <c r="D1557" s="1" t="str">
        <f t="shared" si="97"/>
        <v>12:0030</v>
      </c>
      <c r="E1557" t="s">
        <v>6157</v>
      </c>
      <c r="F1557" t="s">
        <v>6158</v>
      </c>
      <c r="H1557">
        <v>57.507048599999997</v>
      </c>
      <c r="I1557">
        <v>-130.8144456</v>
      </c>
      <c r="J1557" s="1" t="str">
        <f t="shared" si="98"/>
        <v>Fluid (stream)</v>
      </c>
      <c r="K1557" s="1" t="str">
        <f t="shared" si="99"/>
        <v>Untreated Water</v>
      </c>
      <c r="O1557">
        <v>0.44</v>
      </c>
      <c r="P1557">
        <v>350</v>
      </c>
      <c r="Q1557">
        <v>7.1</v>
      </c>
    </row>
    <row r="1558" spans="1:17" hidden="1" x14ac:dyDescent="0.3">
      <c r="A1558" t="s">
        <v>6159</v>
      </c>
      <c r="B1558" t="s">
        <v>6160</v>
      </c>
      <c r="C1558" s="1" t="str">
        <f t="shared" si="96"/>
        <v>12:0008</v>
      </c>
      <c r="D1558" s="1" t="str">
        <f t="shared" si="97"/>
        <v>12:0030</v>
      </c>
      <c r="E1558" t="s">
        <v>6157</v>
      </c>
      <c r="F1558" t="s">
        <v>6161</v>
      </c>
      <c r="H1558">
        <v>57.507048599999997</v>
      </c>
      <c r="I1558">
        <v>-130.8144456</v>
      </c>
      <c r="J1558" s="1" t="str">
        <f t="shared" si="98"/>
        <v>Fluid (stream)</v>
      </c>
      <c r="K1558" s="1" t="str">
        <f t="shared" si="99"/>
        <v>Untreated Water</v>
      </c>
      <c r="O1558">
        <v>0.4</v>
      </c>
      <c r="P1558">
        <v>350</v>
      </c>
      <c r="Q1558">
        <v>7.9</v>
      </c>
    </row>
    <row r="1559" spans="1:17" hidden="1" x14ac:dyDescent="0.3">
      <c r="A1559" t="s">
        <v>6162</v>
      </c>
      <c r="B1559" t="s">
        <v>6163</v>
      </c>
      <c r="C1559" s="1" t="str">
        <f t="shared" si="96"/>
        <v>12:0008</v>
      </c>
      <c r="D1559" s="1" t="str">
        <f t="shared" si="97"/>
        <v>12:0030</v>
      </c>
      <c r="E1559" t="s">
        <v>6164</v>
      </c>
      <c r="F1559" t="s">
        <v>6165</v>
      </c>
      <c r="H1559">
        <v>57.518669799999998</v>
      </c>
      <c r="I1559">
        <v>-130.84764820000001</v>
      </c>
      <c r="J1559" s="1" t="str">
        <f t="shared" si="98"/>
        <v>Fluid (stream)</v>
      </c>
      <c r="K1559" s="1" t="str">
        <f t="shared" si="99"/>
        <v>Untreated Water</v>
      </c>
      <c r="O1559">
        <v>0.17</v>
      </c>
      <c r="P1559">
        <v>340</v>
      </c>
      <c r="Q1559">
        <v>8.1</v>
      </c>
    </row>
    <row r="1560" spans="1:17" hidden="1" x14ac:dyDescent="0.3">
      <c r="A1560" t="s">
        <v>6166</v>
      </c>
      <c r="B1560" t="s">
        <v>6167</v>
      </c>
      <c r="C1560" s="1" t="str">
        <f t="shared" si="96"/>
        <v>12:0008</v>
      </c>
      <c r="D1560" s="1" t="str">
        <f t="shared" si="97"/>
        <v>12:0030</v>
      </c>
      <c r="E1560" t="s">
        <v>6168</v>
      </c>
      <c r="F1560" t="s">
        <v>6169</v>
      </c>
      <c r="H1560">
        <v>57.513560900000002</v>
      </c>
      <c r="I1560">
        <v>-130.9007642</v>
      </c>
      <c r="J1560" s="1" t="str">
        <f t="shared" si="98"/>
        <v>Fluid (stream)</v>
      </c>
      <c r="K1560" s="1" t="str">
        <f t="shared" si="99"/>
        <v>Untreated Water</v>
      </c>
      <c r="O1560">
        <v>2.5000000000000001E-2</v>
      </c>
      <c r="P1560">
        <v>80</v>
      </c>
      <c r="Q1560">
        <v>8</v>
      </c>
    </row>
    <row r="1561" spans="1:17" hidden="1" x14ac:dyDescent="0.3">
      <c r="A1561" t="s">
        <v>6170</v>
      </c>
      <c r="B1561" t="s">
        <v>6171</v>
      </c>
      <c r="C1561" s="1" t="str">
        <f t="shared" si="96"/>
        <v>12:0008</v>
      </c>
      <c r="D1561" s="1" t="str">
        <f t="shared" si="97"/>
        <v>12:0030</v>
      </c>
      <c r="E1561" t="s">
        <v>6172</v>
      </c>
      <c r="F1561" t="s">
        <v>6173</v>
      </c>
      <c r="H1561">
        <v>57.521455600000003</v>
      </c>
      <c r="I1561">
        <v>-130.942937</v>
      </c>
      <c r="J1561" s="1" t="str">
        <f t="shared" si="98"/>
        <v>Fluid (stream)</v>
      </c>
      <c r="K1561" s="1" t="str">
        <f t="shared" si="99"/>
        <v>Untreated Water</v>
      </c>
      <c r="O1561">
        <v>2.5000000000000001E-2</v>
      </c>
      <c r="P1561">
        <v>50</v>
      </c>
      <c r="Q1561">
        <v>7.6</v>
      </c>
    </row>
    <row r="1562" spans="1:17" hidden="1" x14ac:dyDescent="0.3">
      <c r="A1562" t="s">
        <v>6174</v>
      </c>
      <c r="B1562" t="s">
        <v>6175</v>
      </c>
      <c r="C1562" s="1" t="str">
        <f t="shared" si="96"/>
        <v>12:0008</v>
      </c>
      <c r="D1562" s="1" t="str">
        <f t="shared" si="97"/>
        <v>12:0030</v>
      </c>
      <c r="E1562" t="s">
        <v>6176</v>
      </c>
      <c r="F1562" t="s">
        <v>6177</v>
      </c>
      <c r="H1562">
        <v>57.572167299999997</v>
      </c>
      <c r="I1562">
        <v>-130.89130019999999</v>
      </c>
      <c r="J1562" s="1" t="str">
        <f t="shared" si="98"/>
        <v>Fluid (stream)</v>
      </c>
      <c r="K1562" s="1" t="str">
        <f t="shared" si="99"/>
        <v>Untreated Water</v>
      </c>
      <c r="O1562">
        <v>0.78</v>
      </c>
      <c r="P1562">
        <v>270</v>
      </c>
      <c r="Q1562">
        <v>8.1999999999999993</v>
      </c>
    </row>
    <row r="1563" spans="1:17" hidden="1" x14ac:dyDescent="0.3">
      <c r="A1563" t="s">
        <v>6178</v>
      </c>
      <c r="B1563" t="s">
        <v>6179</v>
      </c>
      <c r="C1563" s="1" t="str">
        <f t="shared" si="96"/>
        <v>12:0008</v>
      </c>
      <c r="D1563" s="1" t="str">
        <f t="shared" si="97"/>
        <v>12:0030</v>
      </c>
      <c r="E1563" t="s">
        <v>6180</v>
      </c>
      <c r="F1563" t="s">
        <v>6181</v>
      </c>
      <c r="H1563">
        <v>57.581418399999997</v>
      </c>
      <c r="I1563">
        <v>-130.88065649999999</v>
      </c>
      <c r="J1563" s="1" t="str">
        <f t="shared" si="98"/>
        <v>Fluid (stream)</v>
      </c>
      <c r="K1563" s="1" t="str">
        <f t="shared" si="99"/>
        <v>Untreated Water</v>
      </c>
      <c r="O1563">
        <v>2.5000000000000001E-2</v>
      </c>
      <c r="P1563">
        <v>60</v>
      </c>
      <c r="Q1563">
        <v>7.9</v>
      </c>
    </row>
    <row r="1564" spans="1:17" hidden="1" x14ac:dyDescent="0.3">
      <c r="A1564" t="s">
        <v>6182</v>
      </c>
      <c r="B1564" t="s">
        <v>6183</v>
      </c>
      <c r="C1564" s="1" t="str">
        <f t="shared" si="96"/>
        <v>12:0008</v>
      </c>
      <c r="D1564" s="1" t="str">
        <f t="shared" si="97"/>
        <v>12:0030</v>
      </c>
      <c r="E1564" t="s">
        <v>6184</v>
      </c>
      <c r="F1564" t="s">
        <v>6185</v>
      </c>
      <c r="H1564">
        <v>57.715749099999996</v>
      </c>
      <c r="I1564">
        <v>-130.031094</v>
      </c>
      <c r="J1564" s="1" t="str">
        <f t="shared" si="98"/>
        <v>Fluid (stream)</v>
      </c>
      <c r="K1564" s="1" t="str">
        <f t="shared" si="99"/>
        <v>Untreated Water</v>
      </c>
      <c r="O1564">
        <v>2.5000000000000001E-2</v>
      </c>
      <c r="P1564">
        <v>60</v>
      </c>
      <c r="Q1564">
        <v>8.1999999999999993</v>
      </c>
    </row>
    <row r="1565" spans="1:17" hidden="1" x14ac:dyDescent="0.3">
      <c r="A1565" t="s">
        <v>6186</v>
      </c>
      <c r="B1565" t="s">
        <v>6187</v>
      </c>
      <c r="C1565" s="1" t="str">
        <f t="shared" si="96"/>
        <v>12:0008</v>
      </c>
      <c r="D1565" s="1" t="str">
        <f t="shared" si="97"/>
        <v>12:0030</v>
      </c>
      <c r="E1565" t="s">
        <v>6188</v>
      </c>
      <c r="F1565" t="s">
        <v>6189</v>
      </c>
      <c r="H1565">
        <v>57.735878599999999</v>
      </c>
      <c r="I1565">
        <v>-130.00991640000001</v>
      </c>
      <c r="J1565" s="1" t="str">
        <f t="shared" si="98"/>
        <v>Fluid (stream)</v>
      </c>
      <c r="K1565" s="1" t="str">
        <f t="shared" si="99"/>
        <v>Untreated Water</v>
      </c>
      <c r="O1565">
        <v>0.09</v>
      </c>
      <c r="P1565">
        <v>30</v>
      </c>
      <c r="Q1565">
        <v>7.8</v>
      </c>
    </row>
    <row r="1566" spans="1:17" hidden="1" x14ac:dyDescent="0.3">
      <c r="A1566" t="s">
        <v>6190</v>
      </c>
      <c r="B1566" t="s">
        <v>6191</v>
      </c>
      <c r="C1566" s="1" t="str">
        <f t="shared" si="96"/>
        <v>12:0008</v>
      </c>
      <c r="D1566" s="1" t="str">
        <f t="shared" si="97"/>
        <v>12:0030</v>
      </c>
      <c r="E1566" t="s">
        <v>6192</v>
      </c>
      <c r="F1566" t="s">
        <v>6193</v>
      </c>
      <c r="H1566">
        <v>57.746138899999998</v>
      </c>
      <c r="I1566">
        <v>-130.11224480000001</v>
      </c>
      <c r="J1566" s="1" t="str">
        <f t="shared" si="98"/>
        <v>Fluid (stream)</v>
      </c>
      <c r="K1566" s="1" t="str">
        <f t="shared" si="99"/>
        <v>Untreated Water</v>
      </c>
      <c r="O1566">
        <v>2.5000000000000001E-2</v>
      </c>
      <c r="P1566">
        <v>40</v>
      </c>
      <c r="Q1566">
        <v>7.9</v>
      </c>
    </row>
    <row r="1567" spans="1:17" hidden="1" x14ac:dyDescent="0.3">
      <c r="A1567" t="s">
        <v>6194</v>
      </c>
      <c r="B1567" t="s">
        <v>6195</v>
      </c>
      <c r="C1567" s="1" t="str">
        <f t="shared" si="96"/>
        <v>12:0008</v>
      </c>
      <c r="D1567" s="1" t="str">
        <f t="shared" si="97"/>
        <v>12:0030</v>
      </c>
      <c r="E1567" t="s">
        <v>6196</v>
      </c>
      <c r="F1567" t="s">
        <v>6197</v>
      </c>
      <c r="H1567">
        <v>57.746290299999998</v>
      </c>
      <c r="I1567">
        <v>-130.045536</v>
      </c>
      <c r="J1567" s="1" t="str">
        <f t="shared" si="98"/>
        <v>Fluid (stream)</v>
      </c>
      <c r="K1567" s="1" t="str">
        <f t="shared" si="99"/>
        <v>Untreated Water</v>
      </c>
      <c r="O1567">
        <v>2.5000000000000001E-2</v>
      </c>
      <c r="P1567">
        <v>40</v>
      </c>
      <c r="Q1567">
        <v>7.8</v>
      </c>
    </row>
    <row r="1568" spans="1:17" hidden="1" x14ac:dyDescent="0.3">
      <c r="A1568" t="s">
        <v>6198</v>
      </c>
      <c r="B1568" t="s">
        <v>6199</v>
      </c>
      <c r="C1568" s="1" t="str">
        <f t="shared" si="96"/>
        <v>12:0008</v>
      </c>
      <c r="D1568" s="1" t="str">
        <f t="shared" si="97"/>
        <v>12:0030</v>
      </c>
      <c r="E1568" t="s">
        <v>6200</v>
      </c>
      <c r="F1568" t="s">
        <v>6201</v>
      </c>
      <c r="H1568">
        <v>57.7471143</v>
      </c>
      <c r="I1568">
        <v>-130.13806450000001</v>
      </c>
      <c r="J1568" s="1" t="str">
        <f t="shared" si="98"/>
        <v>Fluid (stream)</v>
      </c>
      <c r="K1568" s="1" t="str">
        <f t="shared" si="99"/>
        <v>Untreated Water</v>
      </c>
      <c r="O1568">
        <v>2.5000000000000001E-2</v>
      </c>
      <c r="P1568">
        <v>30</v>
      </c>
      <c r="Q1568">
        <v>7.7</v>
      </c>
    </row>
    <row r="1569" spans="1:17" hidden="1" x14ac:dyDescent="0.3">
      <c r="A1569" t="s">
        <v>6202</v>
      </c>
      <c r="B1569" t="s">
        <v>6203</v>
      </c>
      <c r="C1569" s="1" t="str">
        <f t="shared" si="96"/>
        <v>12:0008</v>
      </c>
      <c r="D1569" s="1" t="str">
        <f t="shared" si="97"/>
        <v>12:0030</v>
      </c>
      <c r="E1569" t="s">
        <v>6204</v>
      </c>
      <c r="F1569" t="s">
        <v>6205</v>
      </c>
      <c r="H1569">
        <v>57.762863199999998</v>
      </c>
      <c r="I1569">
        <v>-130.2341643</v>
      </c>
      <c r="J1569" s="1" t="str">
        <f t="shared" si="98"/>
        <v>Fluid (stream)</v>
      </c>
      <c r="K1569" s="1" t="str">
        <f t="shared" si="99"/>
        <v>Untreated Water</v>
      </c>
      <c r="O1569">
        <v>2.5000000000000001E-2</v>
      </c>
      <c r="P1569">
        <v>30</v>
      </c>
      <c r="Q1569">
        <v>7.6</v>
      </c>
    </row>
    <row r="1570" spans="1:17" hidden="1" x14ac:dyDescent="0.3">
      <c r="A1570" t="s">
        <v>6206</v>
      </c>
      <c r="B1570" t="s">
        <v>6207</v>
      </c>
      <c r="C1570" s="1" t="str">
        <f t="shared" si="96"/>
        <v>12:0008</v>
      </c>
      <c r="D1570" s="1" t="str">
        <f t="shared" si="97"/>
        <v>12:0030</v>
      </c>
      <c r="E1570" t="s">
        <v>6208</v>
      </c>
      <c r="F1570" t="s">
        <v>6209</v>
      </c>
      <c r="H1570">
        <v>57.766734800000002</v>
      </c>
      <c r="I1570">
        <v>-130.24155780000001</v>
      </c>
      <c r="J1570" s="1" t="str">
        <f t="shared" si="98"/>
        <v>Fluid (stream)</v>
      </c>
      <c r="K1570" s="1" t="str">
        <f t="shared" si="99"/>
        <v>Untreated Water</v>
      </c>
      <c r="O1570">
        <v>2.5000000000000001E-2</v>
      </c>
      <c r="P1570">
        <v>40</v>
      </c>
      <c r="Q1570">
        <v>7.6</v>
      </c>
    </row>
    <row r="1571" spans="1:17" hidden="1" x14ac:dyDescent="0.3">
      <c r="A1571" t="s">
        <v>6210</v>
      </c>
      <c r="B1571" t="s">
        <v>6211</v>
      </c>
      <c r="C1571" s="1" t="str">
        <f t="shared" si="96"/>
        <v>12:0008</v>
      </c>
      <c r="D1571" s="1" t="str">
        <f t="shared" si="97"/>
        <v>12:0030</v>
      </c>
      <c r="E1571" t="s">
        <v>6212</v>
      </c>
      <c r="F1571" t="s">
        <v>6213</v>
      </c>
      <c r="H1571">
        <v>57.762478799999997</v>
      </c>
      <c r="I1571">
        <v>-130.2740019</v>
      </c>
      <c r="J1571" s="1" t="str">
        <f t="shared" si="98"/>
        <v>Fluid (stream)</v>
      </c>
      <c r="K1571" s="1" t="str">
        <f t="shared" si="99"/>
        <v>Untreated Water</v>
      </c>
      <c r="O1571">
        <v>2.5000000000000001E-2</v>
      </c>
      <c r="P1571">
        <v>30</v>
      </c>
      <c r="Q1571">
        <v>7.7</v>
      </c>
    </row>
    <row r="1572" spans="1:17" hidden="1" x14ac:dyDescent="0.3">
      <c r="A1572" t="s">
        <v>6214</v>
      </c>
      <c r="B1572" t="s">
        <v>6215</v>
      </c>
      <c r="C1572" s="1" t="str">
        <f t="shared" si="96"/>
        <v>12:0008</v>
      </c>
      <c r="D1572" s="1" t="str">
        <f t="shared" si="97"/>
        <v>12:0030</v>
      </c>
      <c r="E1572" t="s">
        <v>6212</v>
      </c>
      <c r="F1572" t="s">
        <v>6216</v>
      </c>
      <c r="H1572">
        <v>57.762478799999997</v>
      </c>
      <c r="I1572">
        <v>-130.2740019</v>
      </c>
      <c r="J1572" s="1" t="str">
        <f t="shared" si="98"/>
        <v>Fluid (stream)</v>
      </c>
      <c r="K1572" s="1" t="str">
        <f t="shared" si="99"/>
        <v>Untreated Water</v>
      </c>
      <c r="O1572">
        <v>2.5000000000000001E-2</v>
      </c>
      <c r="P1572">
        <v>30</v>
      </c>
      <c r="Q1572">
        <v>7.3</v>
      </c>
    </row>
    <row r="1573" spans="1:17" hidden="1" x14ac:dyDescent="0.3">
      <c r="A1573" t="s">
        <v>6217</v>
      </c>
      <c r="B1573" t="s">
        <v>6218</v>
      </c>
      <c r="C1573" s="1" t="str">
        <f t="shared" si="96"/>
        <v>12:0008</v>
      </c>
      <c r="D1573" s="1" t="str">
        <f t="shared" si="97"/>
        <v>12:0030</v>
      </c>
      <c r="E1573" t="s">
        <v>6219</v>
      </c>
      <c r="F1573" t="s">
        <v>6220</v>
      </c>
      <c r="H1573">
        <v>57.758591799999998</v>
      </c>
      <c r="I1573">
        <v>-130.27462180000001</v>
      </c>
      <c r="J1573" s="1" t="str">
        <f t="shared" si="98"/>
        <v>Fluid (stream)</v>
      </c>
      <c r="K1573" s="1" t="str">
        <f t="shared" si="99"/>
        <v>Untreated Water</v>
      </c>
      <c r="O1573">
        <v>0.05</v>
      </c>
      <c r="P1573">
        <v>30</v>
      </c>
      <c r="Q1573">
        <v>7.6</v>
      </c>
    </row>
    <row r="1574" spans="1:17" hidden="1" x14ac:dyDescent="0.3">
      <c r="A1574" t="s">
        <v>6221</v>
      </c>
      <c r="B1574" t="s">
        <v>6222</v>
      </c>
      <c r="C1574" s="1" t="str">
        <f t="shared" si="96"/>
        <v>12:0008</v>
      </c>
      <c r="D1574" s="1" t="str">
        <f t="shared" si="97"/>
        <v>12:0030</v>
      </c>
      <c r="E1574" t="s">
        <v>6223</v>
      </c>
      <c r="F1574" t="s">
        <v>6224</v>
      </c>
      <c r="H1574">
        <v>57.731243599999999</v>
      </c>
      <c r="I1574">
        <v>-130.24323480000001</v>
      </c>
      <c r="J1574" s="1" t="str">
        <f t="shared" si="98"/>
        <v>Fluid (stream)</v>
      </c>
      <c r="K1574" s="1" t="str">
        <f t="shared" si="99"/>
        <v>Untreated Water</v>
      </c>
      <c r="O1574">
        <v>0.12</v>
      </c>
      <c r="P1574">
        <v>20</v>
      </c>
      <c r="Q1574">
        <v>7.7</v>
      </c>
    </row>
    <row r="1575" spans="1:17" hidden="1" x14ac:dyDescent="0.3">
      <c r="A1575" t="s">
        <v>6225</v>
      </c>
      <c r="B1575" t="s">
        <v>6226</v>
      </c>
      <c r="C1575" s="1" t="str">
        <f t="shared" si="96"/>
        <v>12:0008</v>
      </c>
      <c r="D1575" s="1" t="str">
        <f t="shared" si="97"/>
        <v>12:0030</v>
      </c>
      <c r="E1575" t="s">
        <v>6227</v>
      </c>
      <c r="F1575" t="s">
        <v>6228</v>
      </c>
      <c r="H1575">
        <v>57.716527800000001</v>
      </c>
      <c r="I1575">
        <v>-130.2323079</v>
      </c>
      <c r="J1575" s="1" t="str">
        <f t="shared" si="98"/>
        <v>Fluid (stream)</v>
      </c>
      <c r="K1575" s="1" t="str">
        <f t="shared" si="99"/>
        <v>Untreated Water</v>
      </c>
      <c r="O1575">
        <v>2.5000000000000001E-2</v>
      </c>
      <c r="P1575">
        <v>20</v>
      </c>
      <c r="Q1575">
        <v>7.5</v>
      </c>
    </row>
    <row r="1576" spans="1:17" hidden="1" x14ac:dyDescent="0.3">
      <c r="A1576" t="s">
        <v>6229</v>
      </c>
      <c r="B1576" t="s">
        <v>6230</v>
      </c>
      <c r="C1576" s="1" t="str">
        <f t="shared" si="96"/>
        <v>12:0008</v>
      </c>
      <c r="D1576" s="1" t="str">
        <f t="shared" si="97"/>
        <v>12:0030</v>
      </c>
      <c r="E1576" t="s">
        <v>6231</v>
      </c>
      <c r="F1576" t="s">
        <v>6232</v>
      </c>
      <c r="H1576">
        <v>57.717901500000004</v>
      </c>
      <c r="I1576">
        <v>-130.2249679</v>
      </c>
      <c r="J1576" s="1" t="str">
        <f t="shared" si="98"/>
        <v>Fluid (stream)</v>
      </c>
      <c r="K1576" s="1" t="str">
        <f t="shared" si="99"/>
        <v>Untreated Water</v>
      </c>
      <c r="O1576">
        <v>2.5000000000000001E-2</v>
      </c>
      <c r="P1576">
        <v>20</v>
      </c>
      <c r="Q1576">
        <v>7.5</v>
      </c>
    </row>
    <row r="1577" spans="1:17" hidden="1" x14ac:dyDescent="0.3">
      <c r="A1577" t="s">
        <v>6233</v>
      </c>
      <c r="B1577" t="s">
        <v>6234</v>
      </c>
      <c r="C1577" s="1" t="str">
        <f t="shared" si="96"/>
        <v>12:0008</v>
      </c>
      <c r="D1577" s="1" t="str">
        <f t="shared" si="97"/>
        <v>12:0030</v>
      </c>
      <c r="E1577" t="s">
        <v>6235</v>
      </c>
      <c r="F1577" t="s">
        <v>6236</v>
      </c>
      <c r="H1577">
        <v>57.731989599999999</v>
      </c>
      <c r="I1577">
        <v>-130.2321426</v>
      </c>
      <c r="J1577" s="1" t="str">
        <f t="shared" si="98"/>
        <v>Fluid (stream)</v>
      </c>
      <c r="K1577" s="1" t="str">
        <f t="shared" si="99"/>
        <v>Untreated Water</v>
      </c>
      <c r="O1577">
        <v>0.1</v>
      </c>
      <c r="P1577">
        <v>20</v>
      </c>
      <c r="Q1577">
        <v>7.6</v>
      </c>
    </row>
    <row r="1578" spans="1:17" hidden="1" x14ac:dyDescent="0.3">
      <c r="A1578" t="s">
        <v>6237</v>
      </c>
      <c r="B1578" t="s">
        <v>6238</v>
      </c>
      <c r="C1578" s="1" t="str">
        <f t="shared" si="96"/>
        <v>12:0008</v>
      </c>
      <c r="D1578" s="1" t="str">
        <f t="shared" si="97"/>
        <v>12:0030</v>
      </c>
      <c r="E1578" t="s">
        <v>6239</v>
      </c>
      <c r="F1578" t="s">
        <v>6240</v>
      </c>
      <c r="H1578">
        <v>57.764211600000003</v>
      </c>
      <c r="I1578">
        <v>-130.3015441</v>
      </c>
      <c r="J1578" s="1" t="str">
        <f t="shared" si="98"/>
        <v>Fluid (stream)</v>
      </c>
      <c r="K1578" s="1" t="str">
        <f t="shared" si="99"/>
        <v>Untreated Water</v>
      </c>
      <c r="O1578">
        <v>0.08</v>
      </c>
      <c r="P1578">
        <v>30</v>
      </c>
      <c r="Q1578">
        <v>7.3</v>
      </c>
    </row>
    <row r="1579" spans="1:17" hidden="1" x14ac:dyDescent="0.3">
      <c r="A1579" t="s">
        <v>6241</v>
      </c>
      <c r="B1579" t="s">
        <v>6242</v>
      </c>
      <c r="C1579" s="1" t="str">
        <f t="shared" si="96"/>
        <v>12:0008</v>
      </c>
      <c r="D1579" s="1" t="str">
        <f t="shared" si="97"/>
        <v>12:0030</v>
      </c>
      <c r="E1579" t="s">
        <v>6243</v>
      </c>
      <c r="F1579" t="s">
        <v>6244</v>
      </c>
      <c r="H1579">
        <v>57.764769999999999</v>
      </c>
      <c r="I1579">
        <v>-130.30753110000001</v>
      </c>
      <c r="J1579" s="1" t="str">
        <f t="shared" si="98"/>
        <v>Fluid (stream)</v>
      </c>
      <c r="K1579" s="1" t="str">
        <f t="shared" si="99"/>
        <v>Untreated Water</v>
      </c>
      <c r="O1579">
        <v>2.5000000000000001E-2</v>
      </c>
      <c r="P1579">
        <v>30</v>
      </c>
      <c r="Q1579">
        <v>7.4</v>
      </c>
    </row>
    <row r="1580" spans="1:17" hidden="1" x14ac:dyDescent="0.3">
      <c r="A1580" t="s">
        <v>6245</v>
      </c>
      <c r="B1580" t="s">
        <v>6246</v>
      </c>
      <c r="C1580" s="1" t="str">
        <f t="shared" si="96"/>
        <v>12:0008</v>
      </c>
      <c r="D1580" s="1" t="str">
        <f t="shared" si="97"/>
        <v>12:0030</v>
      </c>
      <c r="E1580" t="s">
        <v>6247</v>
      </c>
      <c r="F1580" t="s">
        <v>6248</v>
      </c>
      <c r="H1580">
        <v>57.799549900000002</v>
      </c>
      <c r="I1580">
        <v>-130.24155440000001</v>
      </c>
      <c r="J1580" s="1" t="str">
        <f t="shared" si="98"/>
        <v>Fluid (stream)</v>
      </c>
      <c r="K1580" s="1" t="str">
        <f t="shared" si="99"/>
        <v>Untreated Water</v>
      </c>
      <c r="O1580">
        <v>2.5000000000000001E-2</v>
      </c>
      <c r="P1580">
        <v>30</v>
      </c>
      <c r="Q1580">
        <v>7.7</v>
      </c>
    </row>
    <row r="1581" spans="1:17" hidden="1" x14ac:dyDescent="0.3">
      <c r="A1581" t="s">
        <v>6249</v>
      </c>
      <c r="B1581" t="s">
        <v>6250</v>
      </c>
      <c r="C1581" s="1" t="str">
        <f t="shared" si="96"/>
        <v>12:0008</v>
      </c>
      <c r="D1581" s="1" t="str">
        <f t="shared" si="97"/>
        <v>12:0030</v>
      </c>
      <c r="E1581" t="s">
        <v>6251</v>
      </c>
      <c r="F1581" t="s">
        <v>6252</v>
      </c>
      <c r="H1581">
        <v>57.7970325</v>
      </c>
      <c r="I1581">
        <v>-130.2463636</v>
      </c>
      <c r="J1581" s="1" t="str">
        <f t="shared" si="98"/>
        <v>Fluid (stream)</v>
      </c>
      <c r="K1581" s="1" t="str">
        <f t="shared" si="99"/>
        <v>Untreated Water</v>
      </c>
      <c r="O1581">
        <v>2.5000000000000001E-2</v>
      </c>
      <c r="P1581">
        <v>30</v>
      </c>
      <c r="Q1581">
        <v>7.1</v>
      </c>
    </row>
    <row r="1582" spans="1:17" hidden="1" x14ac:dyDescent="0.3">
      <c r="A1582" t="s">
        <v>6253</v>
      </c>
      <c r="B1582" t="s">
        <v>6254</v>
      </c>
      <c r="C1582" s="1" t="str">
        <f t="shared" si="96"/>
        <v>12:0008</v>
      </c>
      <c r="D1582" s="1" t="str">
        <f t="shared" si="97"/>
        <v>12:0030</v>
      </c>
      <c r="E1582" t="s">
        <v>6255</v>
      </c>
      <c r="F1582" t="s">
        <v>6256</v>
      </c>
      <c r="H1582">
        <v>57.8039755</v>
      </c>
      <c r="I1582">
        <v>-130.2610225</v>
      </c>
      <c r="J1582" s="1" t="str">
        <f t="shared" si="98"/>
        <v>Fluid (stream)</v>
      </c>
      <c r="K1582" s="1" t="str">
        <f t="shared" si="99"/>
        <v>Untreated Water</v>
      </c>
      <c r="O1582">
        <v>2.5000000000000001E-2</v>
      </c>
      <c r="P1582">
        <v>30</v>
      </c>
      <c r="Q1582">
        <v>7</v>
      </c>
    </row>
    <row r="1583" spans="1:17" hidden="1" x14ac:dyDescent="0.3">
      <c r="A1583" t="s">
        <v>6257</v>
      </c>
      <c r="B1583" t="s">
        <v>6258</v>
      </c>
      <c r="C1583" s="1" t="str">
        <f t="shared" si="96"/>
        <v>12:0008</v>
      </c>
      <c r="D1583" s="1" t="str">
        <f t="shared" si="97"/>
        <v>12:0030</v>
      </c>
      <c r="E1583" t="s">
        <v>6259</v>
      </c>
      <c r="F1583" t="s">
        <v>6260</v>
      </c>
      <c r="H1583">
        <v>57.815388900000002</v>
      </c>
      <c r="I1583">
        <v>-130.26503840000001</v>
      </c>
      <c r="J1583" s="1" t="str">
        <f t="shared" si="98"/>
        <v>Fluid (stream)</v>
      </c>
      <c r="K1583" s="1" t="str">
        <f t="shared" si="99"/>
        <v>Untreated Water</v>
      </c>
      <c r="O1583">
        <v>2.5000000000000001E-2</v>
      </c>
      <c r="P1583">
        <v>30</v>
      </c>
      <c r="Q1583">
        <v>7.2</v>
      </c>
    </row>
    <row r="1584" spans="1:17" hidden="1" x14ac:dyDescent="0.3">
      <c r="A1584" t="s">
        <v>6261</v>
      </c>
      <c r="B1584" t="s">
        <v>6262</v>
      </c>
      <c r="C1584" s="1" t="str">
        <f t="shared" si="96"/>
        <v>12:0008</v>
      </c>
      <c r="D1584" s="1" t="str">
        <f t="shared" si="97"/>
        <v>12:0030</v>
      </c>
      <c r="E1584" t="s">
        <v>6263</v>
      </c>
      <c r="F1584" t="s">
        <v>6264</v>
      </c>
      <c r="H1584">
        <v>57.825273199999998</v>
      </c>
      <c r="I1584">
        <v>-130.2483958</v>
      </c>
      <c r="J1584" s="1" t="str">
        <f t="shared" si="98"/>
        <v>Fluid (stream)</v>
      </c>
      <c r="K1584" s="1" t="str">
        <f t="shared" si="99"/>
        <v>Untreated Water</v>
      </c>
      <c r="O1584">
        <v>0.05</v>
      </c>
      <c r="P1584">
        <v>40</v>
      </c>
      <c r="Q1584">
        <v>7.1</v>
      </c>
    </row>
    <row r="1585" spans="1:17" hidden="1" x14ac:dyDescent="0.3">
      <c r="A1585" t="s">
        <v>6265</v>
      </c>
      <c r="B1585" t="s">
        <v>6266</v>
      </c>
      <c r="C1585" s="1" t="str">
        <f t="shared" si="96"/>
        <v>12:0008</v>
      </c>
      <c r="D1585" s="1" t="str">
        <f t="shared" si="97"/>
        <v>12:0030</v>
      </c>
      <c r="E1585" t="s">
        <v>6267</v>
      </c>
      <c r="F1585" t="s">
        <v>6268</v>
      </c>
      <c r="H1585">
        <v>57.857199000000001</v>
      </c>
      <c r="I1585">
        <v>-130.22329590000001</v>
      </c>
      <c r="J1585" s="1" t="str">
        <f t="shared" si="98"/>
        <v>Fluid (stream)</v>
      </c>
      <c r="K1585" s="1" t="str">
        <f t="shared" si="99"/>
        <v>Untreated Water</v>
      </c>
      <c r="O1585">
        <v>0.08</v>
      </c>
      <c r="P1585">
        <v>40</v>
      </c>
      <c r="Q1585">
        <v>7.5</v>
      </c>
    </row>
    <row r="1586" spans="1:17" hidden="1" x14ac:dyDescent="0.3">
      <c r="A1586" t="s">
        <v>6269</v>
      </c>
      <c r="B1586" t="s">
        <v>6270</v>
      </c>
      <c r="C1586" s="1" t="str">
        <f t="shared" si="96"/>
        <v>12:0008</v>
      </c>
      <c r="D1586" s="1" t="str">
        <f t="shared" si="97"/>
        <v>12:0030</v>
      </c>
      <c r="E1586" t="s">
        <v>6271</v>
      </c>
      <c r="F1586" t="s">
        <v>6272</v>
      </c>
      <c r="H1586">
        <v>57.858913200000003</v>
      </c>
      <c r="I1586">
        <v>-130.216883</v>
      </c>
      <c r="J1586" s="1" t="str">
        <f t="shared" si="98"/>
        <v>Fluid (stream)</v>
      </c>
      <c r="K1586" s="1" t="str">
        <f t="shared" si="99"/>
        <v>Untreated Water</v>
      </c>
      <c r="O1586">
        <v>2.5000000000000001E-2</v>
      </c>
      <c r="P1586">
        <v>90</v>
      </c>
      <c r="Q1586">
        <v>7.6</v>
      </c>
    </row>
    <row r="1587" spans="1:17" hidden="1" x14ac:dyDescent="0.3">
      <c r="A1587" t="s">
        <v>6273</v>
      </c>
      <c r="B1587" t="s">
        <v>6274</v>
      </c>
      <c r="C1587" s="1" t="str">
        <f t="shared" si="96"/>
        <v>12:0008</v>
      </c>
      <c r="D1587" s="1" t="str">
        <f t="shared" si="97"/>
        <v>12:0030</v>
      </c>
      <c r="E1587" t="s">
        <v>6275</v>
      </c>
      <c r="F1587" t="s">
        <v>6276</v>
      </c>
      <c r="H1587">
        <v>57.702687699999998</v>
      </c>
      <c r="I1587">
        <v>-130.16460119999999</v>
      </c>
      <c r="J1587" s="1" t="str">
        <f t="shared" si="98"/>
        <v>Fluid (stream)</v>
      </c>
      <c r="K1587" s="1" t="str">
        <f t="shared" si="99"/>
        <v>Untreated Water</v>
      </c>
      <c r="O1587">
        <v>2.5000000000000001E-2</v>
      </c>
      <c r="P1587">
        <v>30</v>
      </c>
      <c r="Q1587">
        <v>7.7</v>
      </c>
    </row>
    <row r="1588" spans="1:17" hidden="1" x14ac:dyDescent="0.3">
      <c r="A1588" t="s">
        <v>6277</v>
      </c>
      <c r="B1588" t="s">
        <v>6278</v>
      </c>
      <c r="C1588" s="1" t="str">
        <f t="shared" si="96"/>
        <v>12:0008</v>
      </c>
      <c r="D1588" s="1" t="str">
        <f t="shared" si="97"/>
        <v>12:0030</v>
      </c>
      <c r="E1588" t="s">
        <v>6279</v>
      </c>
      <c r="F1588" t="s">
        <v>6280</v>
      </c>
      <c r="H1588">
        <v>57.706520500000003</v>
      </c>
      <c r="I1588">
        <v>-130.1609809</v>
      </c>
      <c r="J1588" s="1" t="str">
        <f t="shared" si="98"/>
        <v>Fluid (stream)</v>
      </c>
      <c r="K1588" s="1" t="str">
        <f t="shared" si="99"/>
        <v>Untreated Water</v>
      </c>
      <c r="O1588">
        <v>2.5000000000000001E-2</v>
      </c>
      <c r="P1588">
        <v>30</v>
      </c>
      <c r="Q1588">
        <v>7.5</v>
      </c>
    </row>
    <row r="1589" spans="1:17" hidden="1" x14ac:dyDescent="0.3">
      <c r="A1589" t="s">
        <v>6281</v>
      </c>
      <c r="B1589" t="s">
        <v>6282</v>
      </c>
      <c r="C1589" s="1" t="str">
        <f t="shared" si="96"/>
        <v>12:0008</v>
      </c>
      <c r="D1589" s="1" t="str">
        <f t="shared" si="97"/>
        <v>12:0030</v>
      </c>
      <c r="E1589" t="s">
        <v>6283</v>
      </c>
      <c r="F1589" t="s">
        <v>6284</v>
      </c>
      <c r="H1589">
        <v>57.6798796</v>
      </c>
      <c r="I1589">
        <v>-130.21802310000001</v>
      </c>
      <c r="J1589" s="1" t="str">
        <f t="shared" si="98"/>
        <v>Fluid (stream)</v>
      </c>
      <c r="K1589" s="1" t="str">
        <f t="shared" si="99"/>
        <v>Untreated Water</v>
      </c>
      <c r="O1589">
        <v>0.13</v>
      </c>
      <c r="P1589">
        <v>30</v>
      </c>
      <c r="Q1589">
        <v>7.7</v>
      </c>
    </row>
    <row r="1590" spans="1:17" hidden="1" x14ac:dyDescent="0.3">
      <c r="A1590" t="s">
        <v>6285</v>
      </c>
      <c r="B1590" t="s">
        <v>6286</v>
      </c>
      <c r="C1590" s="1" t="str">
        <f t="shared" si="96"/>
        <v>12:0008</v>
      </c>
      <c r="D1590" s="1" t="str">
        <f t="shared" si="97"/>
        <v>12:0030</v>
      </c>
      <c r="E1590" t="s">
        <v>6287</v>
      </c>
      <c r="F1590" t="s">
        <v>6288</v>
      </c>
      <c r="H1590">
        <v>57.683591700000001</v>
      </c>
      <c r="I1590">
        <v>-130.2178116</v>
      </c>
      <c r="J1590" s="1" t="str">
        <f t="shared" si="98"/>
        <v>Fluid (stream)</v>
      </c>
      <c r="K1590" s="1" t="str">
        <f t="shared" si="99"/>
        <v>Untreated Water</v>
      </c>
      <c r="O1590">
        <v>2.5000000000000001E-2</v>
      </c>
      <c r="P1590">
        <v>30</v>
      </c>
      <c r="Q1590">
        <v>7.5</v>
      </c>
    </row>
    <row r="1591" spans="1:17" hidden="1" x14ac:dyDescent="0.3">
      <c r="A1591" t="s">
        <v>6289</v>
      </c>
      <c r="B1591" t="s">
        <v>6290</v>
      </c>
      <c r="C1591" s="1" t="str">
        <f t="shared" si="96"/>
        <v>12:0008</v>
      </c>
      <c r="D1591" s="1" t="str">
        <f t="shared" si="97"/>
        <v>12:0030</v>
      </c>
      <c r="E1591" t="s">
        <v>6291</v>
      </c>
      <c r="F1591" t="s">
        <v>6292</v>
      </c>
      <c r="H1591">
        <v>57.018989500000004</v>
      </c>
      <c r="I1591">
        <v>-130.88056689999999</v>
      </c>
      <c r="J1591" s="1" t="str">
        <f t="shared" si="98"/>
        <v>Fluid (stream)</v>
      </c>
      <c r="K1591" s="1" t="str">
        <f t="shared" si="99"/>
        <v>Untreated Water</v>
      </c>
      <c r="O1591">
        <v>0.1</v>
      </c>
      <c r="P1591">
        <v>30</v>
      </c>
      <c r="Q1591">
        <v>7.5</v>
      </c>
    </row>
    <row r="1592" spans="1:17" hidden="1" x14ac:dyDescent="0.3">
      <c r="A1592" t="s">
        <v>6293</v>
      </c>
      <c r="B1592" t="s">
        <v>6294</v>
      </c>
      <c r="C1592" s="1" t="str">
        <f t="shared" si="96"/>
        <v>12:0008</v>
      </c>
      <c r="D1592" s="1" t="str">
        <f t="shared" si="97"/>
        <v>12:0030</v>
      </c>
      <c r="E1592" t="s">
        <v>6295</v>
      </c>
      <c r="F1592" t="s">
        <v>6296</v>
      </c>
      <c r="H1592">
        <v>57.6064297</v>
      </c>
      <c r="I1592">
        <v>-130.27461310000001</v>
      </c>
      <c r="J1592" s="1" t="str">
        <f t="shared" si="98"/>
        <v>Fluid (stream)</v>
      </c>
      <c r="K1592" s="1" t="str">
        <f t="shared" si="99"/>
        <v>Untreated Water</v>
      </c>
      <c r="O1592">
        <v>2.5000000000000001E-2</v>
      </c>
      <c r="P1592">
        <v>50</v>
      </c>
      <c r="Q1592">
        <v>7.9</v>
      </c>
    </row>
    <row r="1593" spans="1:17" hidden="1" x14ac:dyDescent="0.3">
      <c r="A1593" t="s">
        <v>6297</v>
      </c>
      <c r="B1593" t="s">
        <v>6298</v>
      </c>
      <c r="C1593" s="1" t="str">
        <f t="shared" si="96"/>
        <v>12:0008</v>
      </c>
      <c r="D1593" s="1" t="str">
        <f t="shared" si="97"/>
        <v>12:0030</v>
      </c>
      <c r="E1593" t="s">
        <v>6295</v>
      </c>
      <c r="F1593" t="s">
        <v>6299</v>
      </c>
      <c r="H1593">
        <v>57.6064297</v>
      </c>
      <c r="I1593">
        <v>-130.27461310000001</v>
      </c>
      <c r="J1593" s="1" t="str">
        <f t="shared" si="98"/>
        <v>Fluid (stream)</v>
      </c>
      <c r="K1593" s="1" t="str">
        <f t="shared" si="99"/>
        <v>Untreated Water</v>
      </c>
      <c r="O1593">
        <v>2.5000000000000001E-2</v>
      </c>
      <c r="P1593">
        <v>50</v>
      </c>
      <c r="Q1593">
        <v>7.7</v>
      </c>
    </row>
    <row r="1594" spans="1:17" hidden="1" x14ac:dyDescent="0.3">
      <c r="A1594" t="s">
        <v>6300</v>
      </c>
      <c r="B1594" t="s">
        <v>6301</v>
      </c>
      <c r="C1594" s="1" t="str">
        <f t="shared" si="96"/>
        <v>12:0008</v>
      </c>
      <c r="D1594" s="1" t="str">
        <f t="shared" si="97"/>
        <v>12:0030</v>
      </c>
      <c r="E1594" t="s">
        <v>6302</v>
      </c>
      <c r="F1594" t="s">
        <v>6303</v>
      </c>
      <c r="H1594">
        <v>57.603628</v>
      </c>
      <c r="I1594">
        <v>-130.27894979999999</v>
      </c>
      <c r="J1594" s="1" t="str">
        <f t="shared" si="98"/>
        <v>Fluid (stream)</v>
      </c>
      <c r="K1594" s="1" t="str">
        <f t="shared" si="99"/>
        <v>Untreated Water</v>
      </c>
      <c r="O1594">
        <v>2.5000000000000001E-2</v>
      </c>
      <c r="P1594">
        <v>60</v>
      </c>
      <c r="Q1594">
        <v>7.6</v>
      </c>
    </row>
    <row r="1595" spans="1:17" hidden="1" x14ac:dyDescent="0.3">
      <c r="A1595" t="s">
        <v>6304</v>
      </c>
      <c r="B1595" t="s">
        <v>6305</v>
      </c>
      <c r="C1595" s="1" t="str">
        <f t="shared" si="96"/>
        <v>12:0008</v>
      </c>
      <c r="D1595" s="1" t="str">
        <f t="shared" si="97"/>
        <v>12:0030</v>
      </c>
      <c r="E1595" t="s">
        <v>6306</v>
      </c>
      <c r="F1595" t="s">
        <v>6307</v>
      </c>
      <c r="H1595">
        <v>57.620699500000001</v>
      </c>
      <c r="I1595">
        <v>-130.3050978</v>
      </c>
      <c r="J1595" s="1" t="str">
        <f t="shared" si="98"/>
        <v>Fluid (stream)</v>
      </c>
      <c r="K1595" s="1" t="str">
        <f t="shared" si="99"/>
        <v>Untreated Water</v>
      </c>
      <c r="O1595">
        <v>2.5000000000000001E-2</v>
      </c>
      <c r="P1595">
        <v>40</v>
      </c>
      <c r="Q1595">
        <v>7.7</v>
      </c>
    </row>
    <row r="1596" spans="1:17" hidden="1" x14ac:dyDescent="0.3">
      <c r="A1596" t="s">
        <v>6308</v>
      </c>
      <c r="B1596" t="s">
        <v>6309</v>
      </c>
      <c r="C1596" s="1" t="str">
        <f t="shared" ref="C1596:C1659" si="100">HYPERLINK("http://geochem.nrcan.gc.ca/cdogs/content/bdl/bdl120008_e.htm", "12:0008")</f>
        <v>12:0008</v>
      </c>
      <c r="D1596" s="1" t="str">
        <f t="shared" ref="D1596:D1659" si="101">HYPERLINK("http://geochem.nrcan.gc.ca/cdogs/content/svy/svy120030_e.htm", "12:0030")</f>
        <v>12:0030</v>
      </c>
      <c r="E1596" t="s">
        <v>6310</v>
      </c>
      <c r="F1596" t="s">
        <v>6311</v>
      </c>
      <c r="H1596">
        <v>57.644567700000003</v>
      </c>
      <c r="I1596">
        <v>-130.3285363</v>
      </c>
      <c r="J1596" s="1" t="str">
        <f t="shared" si="98"/>
        <v>Fluid (stream)</v>
      </c>
      <c r="K1596" s="1" t="str">
        <f t="shared" si="99"/>
        <v>Untreated Water</v>
      </c>
      <c r="O1596">
        <v>2.5000000000000001E-2</v>
      </c>
      <c r="P1596">
        <v>40</v>
      </c>
      <c r="Q1596">
        <v>7.6</v>
      </c>
    </row>
    <row r="1597" spans="1:17" hidden="1" x14ac:dyDescent="0.3">
      <c r="A1597" t="s">
        <v>6312</v>
      </c>
      <c r="B1597" t="s">
        <v>6313</v>
      </c>
      <c r="C1597" s="1" t="str">
        <f t="shared" si="100"/>
        <v>12:0008</v>
      </c>
      <c r="D1597" s="1" t="str">
        <f t="shared" si="101"/>
        <v>12:0030</v>
      </c>
      <c r="E1597" t="s">
        <v>6314</v>
      </c>
      <c r="F1597" t="s">
        <v>6315</v>
      </c>
      <c r="H1597">
        <v>57.675388499999997</v>
      </c>
      <c r="I1597">
        <v>-130.320975</v>
      </c>
      <c r="J1597" s="1" t="str">
        <f t="shared" si="98"/>
        <v>Fluid (stream)</v>
      </c>
      <c r="K1597" s="1" t="str">
        <f t="shared" si="99"/>
        <v>Untreated Water</v>
      </c>
      <c r="O1597">
        <v>2.5000000000000001E-2</v>
      </c>
      <c r="P1597">
        <v>30</v>
      </c>
      <c r="Q1597">
        <v>7.4</v>
      </c>
    </row>
    <row r="1598" spans="1:17" hidden="1" x14ac:dyDescent="0.3">
      <c r="A1598" t="s">
        <v>6316</v>
      </c>
      <c r="B1598" t="s">
        <v>6317</v>
      </c>
      <c r="C1598" s="1" t="str">
        <f t="shared" si="100"/>
        <v>12:0008</v>
      </c>
      <c r="D1598" s="1" t="str">
        <f t="shared" si="101"/>
        <v>12:0030</v>
      </c>
      <c r="E1598" t="s">
        <v>6318</v>
      </c>
      <c r="F1598" t="s">
        <v>6319</v>
      </c>
      <c r="H1598">
        <v>57.679864899999998</v>
      </c>
      <c r="I1598">
        <v>-130.38628869999999</v>
      </c>
      <c r="J1598" s="1" t="str">
        <f t="shared" si="98"/>
        <v>Fluid (stream)</v>
      </c>
      <c r="K1598" s="1" t="str">
        <f t="shared" si="99"/>
        <v>Untreated Water</v>
      </c>
      <c r="O1598">
        <v>2.5000000000000001E-2</v>
      </c>
      <c r="P1598">
        <v>30</v>
      </c>
      <c r="Q1598">
        <v>7.7</v>
      </c>
    </row>
    <row r="1599" spans="1:17" hidden="1" x14ac:dyDescent="0.3">
      <c r="A1599" t="s">
        <v>6320</v>
      </c>
      <c r="B1599" t="s">
        <v>6321</v>
      </c>
      <c r="C1599" s="1" t="str">
        <f t="shared" si="100"/>
        <v>12:0008</v>
      </c>
      <c r="D1599" s="1" t="str">
        <f t="shared" si="101"/>
        <v>12:0030</v>
      </c>
      <c r="E1599" t="s">
        <v>6322</v>
      </c>
      <c r="F1599" t="s">
        <v>6323</v>
      </c>
      <c r="H1599">
        <v>57.7025474</v>
      </c>
      <c r="I1599">
        <v>-130.37486899999999</v>
      </c>
      <c r="J1599" s="1" t="str">
        <f t="shared" si="98"/>
        <v>Fluid (stream)</v>
      </c>
      <c r="K1599" s="1" t="str">
        <f t="shared" si="99"/>
        <v>Untreated Water</v>
      </c>
      <c r="O1599">
        <v>0.15</v>
      </c>
      <c r="P1599">
        <v>40</v>
      </c>
      <c r="Q1599">
        <v>7.7</v>
      </c>
    </row>
    <row r="1600" spans="1:17" hidden="1" x14ac:dyDescent="0.3">
      <c r="A1600" t="s">
        <v>6324</v>
      </c>
      <c r="B1600" t="s">
        <v>6325</v>
      </c>
      <c r="C1600" s="1" t="str">
        <f t="shared" si="100"/>
        <v>12:0008</v>
      </c>
      <c r="D1600" s="1" t="str">
        <f t="shared" si="101"/>
        <v>12:0030</v>
      </c>
      <c r="E1600" t="s">
        <v>6326</v>
      </c>
      <c r="F1600" t="s">
        <v>6327</v>
      </c>
      <c r="H1600">
        <v>57.688670399999999</v>
      </c>
      <c r="I1600">
        <v>-130.3804006</v>
      </c>
      <c r="J1600" s="1" t="str">
        <f t="shared" si="98"/>
        <v>Fluid (stream)</v>
      </c>
      <c r="K1600" s="1" t="str">
        <f t="shared" si="99"/>
        <v>Untreated Water</v>
      </c>
      <c r="O1600">
        <v>2.5000000000000001E-2</v>
      </c>
      <c r="P1600">
        <v>40</v>
      </c>
      <c r="Q1600">
        <v>7.8</v>
      </c>
    </row>
    <row r="1601" spans="1:17" hidden="1" x14ac:dyDescent="0.3">
      <c r="A1601" t="s">
        <v>6328</v>
      </c>
      <c r="B1601" t="s">
        <v>6329</v>
      </c>
      <c r="C1601" s="1" t="str">
        <f t="shared" si="100"/>
        <v>12:0008</v>
      </c>
      <c r="D1601" s="1" t="str">
        <f t="shared" si="101"/>
        <v>12:0030</v>
      </c>
      <c r="E1601" t="s">
        <v>6330</v>
      </c>
      <c r="F1601" t="s">
        <v>6331</v>
      </c>
      <c r="H1601">
        <v>57.702838</v>
      </c>
      <c r="I1601">
        <v>-130.31967109999999</v>
      </c>
      <c r="J1601" s="1" t="str">
        <f t="shared" si="98"/>
        <v>Fluid (stream)</v>
      </c>
      <c r="K1601" s="1" t="str">
        <f t="shared" si="99"/>
        <v>Untreated Water</v>
      </c>
      <c r="O1601">
        <v>0.14000000000000001</v>
      </c>
      <c r="P1601">
        <v>30</v>
      </c>
      <c r="Q1601">
        <v>7.8</v>
      </c>
    </row>
    <row r="1602" spans="1:17" hidden="1" x14ac:dyDescent="0.3">
      <c r="A1602" t="s">
        <v>6332</v>
      </c>
      <c r="B1602" t="s">
        <v>6333</v>
      </c>
      <c r="C1602" s="1" t="str">
        <f t="shared" si="100"/>
        <v>12:0008</v>
      </c>
      <c r="D1602" s="1" t="str">
        <f t="shared" si="101"/>
        <v>12:0030</v>
      </c>
      <c r="E1602" t="s">
        <v>6334</v>
      </c>
      <c r="F1602" t="s">
        <v>6335</v>
      </c>
      <c r="H1602">
        <v>57.711254799999999</v>
      </c>
      <c r="I1602">
        <v>-130.35884920000001</v>
      </c>
      <c r="J1602" s="1" t="str">
        <f t="shared" ref="J1602:J1665" si="102">HYPERLINK("http://geochem.nrcan.gc.ca/cdogs/content/kwd/kwd020018_e.htm", "Fluid (stream)")</f>
        <v>Fluid (stream)</v>
      </c>
      <c r="K1602" s="1" t="str">
        <f t="shared" ref="K1602:K1665" si="103">HYPERLINK("http://geochem.nrcan.gc.ca/cdogs/content/kwd/kwd080007_e.htm", "Untreated Water")</f>
        <v>Untreated Water</v>
      </c>
      <c r="O1602">
        <v>7.0000000000000007E-2</v>
      </c>
      <c r="P1602">
        <v>30</v>
      </c>
      <c r="Q1602">
        <v>7.6</v>
      </c>
    </row>
    <row r="1603" spans="1:17" hidden="1" x14ac:dyDescent="0.3">
      <c r="A1603" t="s">
        <v>6336</v>
      </c>
      <c r="B1603" t="s">
        <v>6337</v>
      </c>
      <c r="C1603" s="1" t="str">
        <f t="shared" si="100"/>
        <v>12:0008</v>
      </c>
      <c r="D1603" s="1" t="str">
        <f t="shared" si="101"/>
        <v>12:0030</v>
      </c>
      <c r="E1603" t="s">
        <v>6338</v>
      </c>
      <c r="F1603" t="s">
        <v>6339</v>
      </c>
      <c r="H1603">
        <v>57.737788199999997</v>
      </c>
      <c r="I1603">
        <v>-130.3816612</v>
      </c>
      <c r="J1603" s="1" t="str">
        <f t="shared" si="102"/>
        <v>Fluid (stream)</v>
      </c>
      <c r="K1603" s="1" t="str">
        <f t="shared" si="103"/>
        <v>Untreated Water</v>
      </c>
      <c r="O1603">
        <v>2.5000000000000001E-2</v>
      </c>
      <c r="P1603">
        <v>20</v>
      </c>
      <c r="Q1603">
        <v>7.3</v>
      </c>
    </row>
    <row r="1604" spans="1:17" hidden="1" x14ac:dyDescent="0.3">
      <c r="A1604" t="s">
        <v>6340</v>
      </c>
      <c r="B1604" t="s">
        <v>6341</v>
      </c>
      <c r="C1604" s="1" t="str">
        <f t="shared" si="100"/>
        <v>12:0008</v>
      </c>
      <c r="D1604" s="1" t="str">
        <f t="shared" si="101"/>
        <v>12:0030</v>
      </c>
      <c r="E1604" t="s">
        <v>6342</v>
      </c>
      <c r="F1604" t="s">
        <v>6343</v>
      </c>
      <c r="H1604">
        <v>57.756018500000003</v>
      </c>
      <c r="I1604">
        <v>-130.43795030000001</v>
      </c>
      <c r="J1604" s="1" t="str">
        <f t="shared" si="102"/>
        <v>Fluid (stream)</v>
      </c>
      <c r="K1604" s="1" t="str">
        <f t="shared" si="103"/>
        <v>Untreated Water</v>
      </c>
      <c r="O1604">
        <v>2.5000000000000001E-2</v>
      </c>
      <c r="P1604">
        <v>20</v>
      </c>
      <c r="Q1604">
        <v>7.6</v>
      </c>
    </row>
    <row r="1605" spans="1:17" hidden="1" x14ac:dyDescent="0.3">
      <c r="A1605" t="s">
        <v>6344</v>
      </c>
      <c r="B1605" t="s">
        <v>6345</v>
      </c>
      <c r="C1605" s="1" t="str">
        <f t="shared" si="100"/>
        <v>12:0008</v>
      </c>
      <c r="D1605" s="1" t="str">
        <f t="shared" si="101"/>
        <v>12:0030</v>
      </c>
      <c r="E1605" t="s">
        <v>6346</v>
      </c>
      <c r="F1605" t="s">
        <v>6347</v>
      </c>
      <c r="H1605">
        <v>57.769298499999998</v>
      </c>
      <c r="I1605">
        <v>-130.4417215</v>
      </c>
      <c r="J1605" s="1" t="str">
        <f t="shared" si="102"/>
        <v>Fluid (stream)</v>
      </c>
      <c r="K1605" s="1" t="str">
        <f t="shared" si="103"/>
        <v>Untreated Water</v>
      </c>
      <c r="O1605">
        <v>2.5000000000000001E-2</v>
      </c>
      <c r="P1605">
        <v>30</v>
      </c>
      <c r="Q1605">
        <v>7.8</v>
      </c>
    </row>
    <row r="1606" spans="1:17" hidden="1" x14ac:dyDescent="0.3">
      <c r="A1606" t="s">
        <v>6348</v>
      </c>
      <c r="B1606" t="s">
        <v>6349</v>
      </c>
      <c r="C1606" s="1" t="str">
        <f t="shared" si="100"/>
        <v>12:0008</v>
      </c>
      <c r="D1606" s="1" t="str">
        <f t="shared" si="101"/>
        <v>12:0030</v>
      </c>
      <c r="E1606" t="s">
        <v>6350</v>
      </c>
      <c r="F1606" t="s">
        <v>6351</v>
      </c>
      <c r="H1606">
        <v>57.781464300000003</v>
      </c>
      <c r="I1606">
        <v>-130.45808149999999</v>
      </c>
      <c r="J1606" s="1" t="str">
        <f t="shared" si="102"/>
        <v>Fluid (stream)</v>
      </c>
      <c r="K1606" s="1" t="str">
        <f t="shared" si="103"/>
        <v>Untreated Water</v>
      </c>
      <c r="O1606">
        <v>0.38</v>
      </c>
      <c r="P1606">
        <v>200</v>
      </c>
      <c r="Q1606">
        <v>7.6</v>
      </c>
    </row>
    <row r="1607" spans="1:17" hidden="1" x14ac:dyDescent="0.3">
      <c r="A1607" t="s">
        <v>6352</v>
      </c>
      <c r="B1607" t="s">
        <v>6353</v>
      </c>
      <c r="C1607" s="1" t="str">
        <f t="shared" si="100"/>
        <v>12:0008</v>
      </c>
      <c r="D1607" s="1" t="str">
        <f t="shared" si="101"/>
        <v>12:0030</v>
      </c>
      <c r="E1607" t="s">
        <v>6354</v>
      </c>
      <c r="F1607" t="s">
        <v>6355</v>
      </c>
      <c r="H1607">
        <v>57.6373648</v>
      </c>
      <c r="I1607">
        <v>-130.2231678</v>
      </c>
      <c r="J1607" s="1" t="str">
        <f t="shared" si="102"/>
        <v>Fluid (stream)</v>
      </c>
      <c r="K1607" s="1" t="str">
        <f t="shared" si="103"/>
        <v>Untreated Water</v>
      </c>
      <c r="O1607">
        <v>2.5000000000000001E-2</v>
      </c>
      <c r="P1607">
        <v>40</v>
      </c>
      <c r="Q1607">
        <v>7.3</v>
      </c>
    </row>
    <row r="1608" spans="1:17" hidden="1" x14ac:dyDescent="0.3">
      <c r="A1608" t="s">
        <v>6356</v>
      </c>
      <c r="B1608" t="s">
        <v>6357</v>
      </c>
      <c r="C1608" s="1" t="str">
        <f t="shared" si="100"/>
        <v>12:0008</v>
      </c>
      <c r="D1608" s="1" t="str">
        <f t="shared" si="101"/>
        <v>12:0030</v>
      </c>
      <c r="E1608" t="s">
        <v>6358</v>
      </c>
      <c r="F1608" t="s">
        <v>6359</v>
      </c>
      <c r="H1608">
        <v>57.644470300000002</v>
      </c>
      <c r="I1608">
        <v>-130.1912738</v>
      </c>
      <c r="J1608" s="1" t="str">
        <f t="shared" si="102"/>
        <v>Fluid (stream)</v>
      </c>
      <c r="K1608" s="1" t="str">
        <f t="shared" si="103"/>
        <v>Untreated Water</v>
      </c>
      <c r="O1608">
        <v>2.5000000000000001E-2</v>
      </c>
      <c r="P1608">
        <v>30</v>
      </c>
      <c r="Q1608">
        <v>7.6</v>
      </c>
    </row>
    <row r="1609" spans="1:17" hidden="1" x14ac:dyDescent="0.3">
      <c r="A1609" t="s">
        <v>6360</v>
      </c>
      <c r="B1609" t="s">
        <v>6361</v>
      </c>
      <c r="C1609" s="1" t="str">
        <f t="shared" si="100"/>
        <v>12:0008</v>
      </c>
      <c r="D1609" s="1" t="str">
        <f t="shared" si="101"/>
        <v>12:0030</v>
      </c>
      <c r="E1609" t="s">
        <v>6362</v>
      </c>
      <c r="F1609" t="s">
        <v>6363</v>
      </c>
      <c r="H1609">
        <v>57.640824100000003</v>
      </c>
      <c r="I1609">
        <v>-130.1882899</v>
      </c>
      <c r="J1609" s="1" t="str">
        <f t="shared" si="102"/>
        <v>Fluid (stream)</v>
      </c>
      <c r="K1609" s="1" t="str">
        <f t="shared" si="103"/>
        <v>Untreated Water</v>
      </c>
      <c r="O1609">
        <v>2.5000000000000001E-2</v>
      </c>
      <c r="P1609">
        <v>30</v>
      </c>
      <c r="Q1609">
        <v>7.4</v>
      </c>
    </row>
    <row r="1610" spans="1:17" hidden="1" x14ac:dyDescent="0.3">
      <c r="A1610" t="s">
        <v>6364</v>
      </c>
      <c r="B1610" t="s">
        <v>6365</v>
      </c>
      <c r="C1610" s="1" t="str">
        <f t="shared" si="100"/>
        <v>12:0008</v>
      </c>
      <c r="D1610" s="1" t="str">
        <f t="shared" si="101"/>
        <v>12:0030</v>
      </c>
      <c r="E1610" t="s">
        <v>6366</v>
      </c>
      <c r="F1610" t="s">
        <v>6367</v>
      </c>
      <c r="H1610">
        <v>57.633304500000001</v>
      </c>
      <c r="I1610">
        <v>-130.17581820000001</v>
      </c>
      <c r="J1610" s="1" t="str">
        <f t="shared" si="102"/>
        <v>Fluid (stream)</v>
      </c>
      <c r="K1610" s="1" t="str">
        <f t="shared" si="103"/>
        <v>Untreated Water</v>
      </c>
      <c r="O1610">
        <v>2.5000000000000001E-2</v>
      </c>
      <c r="P1610">
        <v>30</v>
      </c>
      <c r="Q1610">
        <v>7.1</v>
      </c>
    </row>
    <row r="1611" spans="1:17" hidden="1" x14ac:dyDescent="0.3">
      <c r="A1611" t="s">
        <v>6368</v>
      </c>
      <c r="B1611" t="s">
        <v>6369</v>
      </c>
      <c r="C1611" s="1" t="str">
        <f t="shared" si="100"/>
        <v>12:0008</v>
      </c>
      <c r="D1611" s="1" t="str">
        <f t="shared" si="101"/>
        <v>12:0030</v>
      </c>
      <c r="E1611" t="s">
        <v>6370</v>
      </c>
      <c r="F1611" t="s">
        <v>6371</v>
      </c>
      <c r="H1611">
        <v>57.674219100000002</v>
      </c>
      <c r="I1611">
        <v>-130.16283780000001</v>
      </c>
      <c r="J1611" s="1" t="str">
        <f t="shared" si="102"/>
        <v>Fluid (stream)</v>
      </c>
      <c r="K1611" s="1" t="str">
        <f t="shared" si="103"/>
        <v>Untreated Water</v>
      </c>
      <c r="O1611">
        <v>0.18</v>
      </c>
      <c r="P1611">
        <v>30</v>
      </c>
      <c r="Q1611">
        <v>7.6</v>
      </c>
    </row>
    <row r="1612" spans="1:17" hidden="1" x14ac:dyDescent="0.3">
      <c r="A1612" t="s">
        <v>6372</v>
      </c>
      <c r="B1612" t="s">
        <v>6373</v>
      </c>
      <c r="C1612" s="1" t="str">
        <f t="shared" si="100"/>
        <v>12:0008</v>
      </c>
      <c r="D1612" s="1" t="str">
        <f t="shared" si="101"/>
        <v>12:0030</v>
      </c>
      <c r="E1612" t="s">
        <v>6374</v>
      </c>
      <c r="F1612" t="s">
        <v>6375</v>
      </c>
      <c r="H1612">
        <v>57.591390099999998</v>
      </c>
      <c r="I1612">
        <v>-130.03874149999999</v>
      </c>
      <c r="J1612" s="1" t="str">
        <f t="shared" si="102"/>
        <v>Fluid (stream)</v>
      </c>
      <c r="K1612" s="1" t="str">
        <f t="shared" si="103"/>
        <v>Untreated Water</v>
      </c>
      <c r="O1612">
        <v>0.11</v>
      </c>
      <c r="P1612">
        <v>60</v>
      </c>
      <c r="Q1612">
        <v>7.6</v>
      </c>
    </row>
    <row r="1613" spans="1:17" hidden="1" x14ac:dyDescent="0.3">
      <c r="A1613" t="s">
        <v>6376</v>
      </c>
      <c r="B1613" t="s">
        <v>6377</v>
      </c>
      <c r="C1613" s="1" t="str">
        <f t="shared" si="100"/>
        <v>12:0008</v>
      </c>
      <c r="D1613" s="1" t="str">
        <f t="shared" si="101"/>
        <v>12:0030</v>
      </c>
      <c r="E1613" t="s">
        <v>6378</v>
      </c>
      <c r="F1613" t="s">
        <v>6379</v>
      </c>
      <c r="H1613">
        <v>57.580032000000003</v>
      </c>
      <c r="I1613">
        <v>-130.0193203</v>
      </c>
      <c r="J1613" s="1" t="str">
        <f t="shared" si="102"/>
        <v>Fluid (stream)</v>
      </c>
      <c r="K1613" s="1" t="str">
        <f t="shared" si="103"/>
        <v>Untreated Water</v>
      </c>
      <c r="O1613">
        <v>0.38</v>
      </c>
      <c r="P1613">
        <v>40</v>
      </c>
      <c r="Q1613">
        <v>7.5</v>
      </c>
    </row>
    <row r="1614" spans="1:17" hidden="1" x14ac:dyDescent="0.3">
      <c r="A1614" t="s">
        <v>6380</v>
      </c>
      <c r="B1614" t="s">
        <v>6381</v>
      </c>
      <c r="C1614" s="1" t="str">
        <f t="shared" si="100"/>
        <v>12:0008</v>
      </c>
      <c r="D1614" s="1" t="str">
        <f t="shared" si="101"/>
        <v>12:0030</v>
      </c>
      <c r="E1614" t="s">
        <v>6382</v>
      </c>
      <c r="F1614" t="s">
        <v>6383</v>
      </c>
      <c r="H1614">
        <v>57.568280600000001</v>
      </c>
      <c r="I1614">
        <v>-130.0183907</v>
      </c>
      <c r="J1614" s="1" t="str">
        <f t="shared" si="102"/>
        <v>Fluid (stream)</v>
      </c>
      <c r="K1614" s="1" t="str">
        <f t="shared" si="103"/>
        <v>Untreated Water</v>
      </c>
      <c r="O1614">
        <v>2.5000000000000001E-2</v>
      </c>
      <c r="P1614">
        <v>40</v>
      </c>
      <c r="Q1614">
        <v>7.5</v>
      </c>
    </row>
    <row r="1615" spans="1:17" hidden="1" x14ac:dyDescent="0.3">
      <c r="A1615" t="s">
        <v>6384</v>
      </c>
      <c r="B1615" t="s">
        <v>6385</v>
      </c>
      <c r="C1615" s="1" t="str">
        <f t="shared" si="100"/>
        <v>12:0008</v>
      </c>
      <c r="D1615" s="1" t="str">
        <f t="shared" si="101"/>
        <v>12:0030</v>
      </c>
      <c r="E1615" t="s">
        <v>6382</v>
      </c>
      <c r="F1615" t="s">
        <v>6386</v>
      </c>
      <c r="H1615">
        <v>57.568280600000001</v>
      </c>
      <c r="I1615">
        <v>-130.0183907</v>
      </c>
      <c r="J1615" s="1" t="str">
        <f t="shared" si="102"/>
        <v>Fluid (stream)</v>
      </c>
      <c r="K1615" s="1" t="str">
        <f t="shared" si="103"/>
        <v>Untreated Water</v>
      </c>
      <c r="O1615">
        <v>7.0000000000000007E-2</v>
      </c>
      <c r="P1615">
        <v>40</v>
      </c>
      <c r="Q1615">
        <v>7.5</v>
      </c>
    </row>
    <row r="1616" spans="1:17" hidden="1" x14ac:dyDescent="0.3">
      <c r="A1616" t="s">
        <v>6387</v>
      </c>
      <c r="B1616" t="s">
        <v>6388</v>
      </c>
      <c r="C1616" s="1" t="str">
        <f t="shared" si="100"/>
        <v>12:0008</v>
      </c>
      <c r="D1616" s="1" t="str">
        <f t="shared" si="101"/>
        <v>12:0030</v>
      </c>
      <c r="E1616" t="s">
        <v>6389</v>
      </c>
      <c r="F1616" t="s">
        <v>6390</v>
      </c>
      <c r="H1616">
        <v>57.549612699999997</v>
      </c>
      <c r="I1616">
        <v>-130.00844670000001</v>
      </c>
      <c r="J1616" s="1" t="str">
        <f t="shared" si="102"/>
        <v>Fluid (stream)</v>
      </c>
      <c r="K1616" s="1" t="str">
        <f t="shared" si="103"/>
        <v>Untreated Water</v>
      </c>
      <c r="O1616">
        <v>2.5000000000000001E-2</v>
      </c>
      <c r="P1616">
        <v>30</v>
      </c>
      <c r="Q1616">
        <v>7.3</v>
      </c>
    </row>
    <row r="1617" spans="1:17" hidden="1" x14ac:dyDescent="0.3">
      <c r="A1617" t="s">
        <v>6391</v>
      </c>
      <c r="B1617" t="s">
        <v>6392</v>
      </c>
      <c r="C1617" s="1" t="str">
        <f t="shared" si="100"/>
        <v>12:0008</v>
      </c>
      <c r="D1617" s="1" t="str">
        <f t="shared" si="101"/>
        <v>12:0030</v>
      </c>
      <c r="E1617" t="s">
        <v>6393</v>
      </c>
      <c r="F1617" t="s">
        <v>6394</v>
      </c>
      <c r="H1617">
        <v>57.528566099999999</v>
      </c>
      <c r="I1617">
        <v>-130.0128436</v>
      </c>
      <c r="J1617" s="1" t="str">
        <f t="shared" si="102"/>
        <v>Fluid (stream)</v>
      </c>
      <c r="K1617" s="1" t="str">
        <f t="shared" si="103"/>
        <v>Untreated Water</v>
      </c>
      <c r="O1617">
        <v>2.5000000000000001E-2</v>
      </c>
      <c r="P1617">
        <v>40</v>
      </c>
      <c r="Q1617">
        <v>7.3</v>
      </c>
    </row>
    <row r="1618" spans="1:17" hidden="1" x14ac:dyDescent="0.3">
      <c r="A1618" t="s">
        <v>6395</v>
      </c>
      <c r="B1618" t="s">
        <v>6396</v>
      </c>
      <c r="C1618" s="1" t="str">
        <f t="shared" si="100"/>
        <v>12:0008</v>
      </c>
      <c r="D1618" s="1" t="str">
        <f t="shared" si="101"/>
        <v>12:0030</v>
      </c>
      <c r="E1618" t="s">
        <v>6397</v>
      </c>
      <c r="F1618" t="s">
        <v>6398</v>
      </c>
      <c r="H1618">
        <v>57.531244100000002</v>
      </c>
      <c r="I1618">
        <v>-130.01271729999999</v>
      </c>
      <c r="J1618" s="1" t="str">
        <f t="shared" si="102"/>
        <v>Fluid (stream)</v>
      </c>
      <c r="K1618" s="1" t="str">
        <f t="shared" si="103"/>
        <v>Untreated Water</v>
      </c>
      <c r="O1618">
        <v>2.5000000000000001E-2</v>
      </c>
      <c r="P1618">
        <v>40</v>
      </c>
      <c r="Q1618">
        <v>7.3</v>
      </c>
    </row>
    <row r="1619" spans="1:17" hidden="1" x14ac:dyDescent="0.3">
      <c r="A1619" t="s">
        <v>6399</v>
      </c>
      <c r="B1619" t="s">
        <v>6400</v>
      </c>
      <c r="C1619" s="1" t="str">
        <f t="shared" si="100"/>
        <v>12:0008</v>
      </c>
      <c r="D1619" s="1" t="str">
        <f t="shared" si="101"/>
        <v>12:0030</v>
      </c>
      <c r="E1619" t="s">
        <v>6401</v>
      </c>
      <c r="F1619" t="s">
        <v>6402</v>
      </c>
      <c r="H1619">
        <v>57.554691800000001</v>
      </c>
      <c r="I1619">
        <v>-130.15396580000001</v>
      </c>
      <c r="J1619" s="1" t="str">
        <f t="shared" si="102"/>
        <v>Fluid (stream)</v>
      </c>
      <c r="K1619" s="1" t="str">
        <f t="shared" si="103"/>
        <v>Untreated Water</v>
      </c>
      <c r="O1619">
        <v>2.5000000000000001E-2</v>
      </c>
      <c r="P1619">
        <v>50</v>
      </c>
      <c r="Q1619">
        <v>7.6</v>
      </c>
    </row>
    <row r="1620" spans="1:17" hidden="1" x14ac:dyDescent="0.3">
      <c r="A1620" t="s">
        <v>6403</v>
      </c>
      <c r="B1620" t="s">
        <v>6404</v>
      </c>
      <c r="C1620" s="1" t="str">
        <f t="shared" si="100"/>
        <v>12:0008</v>
      </c>
      <c r="D1620" s="1" t="str">
        <f t="shared" si="101"/>
        <v>12:0030</v>
      </c>
      <c r="E1620" t="s">
        <v>6405</v>
      </c>
      <c r="F1620" t="s">
        <v>6406</v>
      </c>
      <c r="H1620">
        <v>57.503014999999998</v>
      </c>
      <c r="I1620">
        <v>-130.11039880000001</v>
      </c>
      <c r="J1620" s="1" t="str">
        <f t="shared" si="102"/>
        <v>Fluid (stream)</v>
      </c>
      <c r="K1620" s="1" t="str">
        <f t="shared" si="103"/>
        <v>Untreated Water</v>
      </c>
    </row>
    <row r="1621" spans="1:17" hidden="1" x14ac:dyDescent="0.3">
      <c r="A1621" t="s">
        <v>6407</v>
      </c>
      <c r="B1621" t="s">
        <v>6408</v>
      </c>
      <c r="C1621" s="1" t="str">
        <f t="shared" si="100"/>
        <v>12:0008</v>
      </c>
      <c r="D1621" s="1" t="str">
        <f t="shared" si="101"/>
        <v>12:0030</v>
      </c>
      <c r="E1621" t="s">
        <v>6409</v>
      </c>
      <c r="F1621" t="s">
        <v>6410</v>
      </c>
      <c r="H1621">
        <v>57.533489199999998</v>
      </c>
      <c r="I1621">
        <v>-130.25067240000001</v>
      </c>
      <c r="J1621" s="1" t="str">
        <f t="shared" si="102"/>
        <v>Fluid (stream)</v>
      </c>
      <c r="K1621" s="1" t="str">
        <f t="shared" si="103"/>
        <v>Untreated Water</v>
      </c>
      <c r="O1621">
        <v>2.5000000000000001E-2</v>
      </c>
      <c r="P1621">
        <v>50</v>
      </c>
      <c r="Q1621">
        <v>7.2</v>
      </c>
    </row>
    <row r="1622" spans="1:17" hidden="1" x14ac:dyDescent="0.3">
      <c r="A1622" t="s">
        <v>6411</v>
      </c>
      <c r="B1622" t="s">
        <v>6412</v>
      </c>
      <c r="C1622" s="1" t="str">
        <f t="shared" si="100"/>
        <v>12:0008</v>
      </c>
      <c r="D1622" s="1" t="str">
        <f t="shared" si="101"/>
        <v>12:0030</v>
      </c>
      <c r="E1622" t="s">
        <v>6413</v>
      </c>
      <c r="F1622" t="s">
        <v>6414</v>
      </c>
      <c r="H1622">
        <v>57.528516699999997</v>
      </c>
      <c r="I1622">
        <v>-130.25838519999999</v>
      </c>
      <c r="J1622" s="1" t="str">
        <f t="shared" si="102"/>
        <v>Fluid (stream)</v>
      </c>
      <c r="K1622" s="1" t="str">
        <f t="shared" si="103"/>
        <v>Untreated Water</v>
      </c>
      <c r="O1622">
        <v>2.5000000000000001E-2</v>
      </c>
      <c r="P1622">
        <v>60</v>
      </c>
      <c r="Q1622">
        <v>7.1</v>
      </c>
    </row>
    <row r="1623" spans="1:17" hidden="1" x14ac:dyDescent="0.3">
      <c r="A1623" t="s">
        <v>6415</v>
      </c>
      <c r="B1623" t="s">
        <v>6416</v>
      </c>
      <c r="C1623" s="1" t="str">
        <f t="shared" si="100"/>
        <v>12:0008</v>
      </c>
      <c r="D1623" s="1" t="str">
        <f t="shared" si="101"/>
        <v>12:0030</v>
      </c>
      <c r="E1623" t="s">
        <v>6417</v>
      </c>
      <c r="F1623" t="s">
        <v>6418</v>
      </c>
      <c r="H1623">
        <v>57.544251699999997</v>
      </c>
      <c r="I1623">
        <v>-130.22302210000001</v>
      </c>
      <c r="J1623" s="1" t="str">
        <f t="shared" si="102"/>
        <v>Fluid (stream)</v>
      </c>
      <c r="K1623" s="1" t="str">
        <f t="shared" si="103"/>
        <v>Untreated Water</v>
      </c>
      <c r="O1623">
        <v>0.14000000000000001</v>
      </c>
      <c r="P1623">
        <v>50</v>
      </c>
      <c r="Q1623">
        <v>7.4</v>
      </c>
    </row>
    <row r="1624" spans="1:17" hidden="1" x14ac:dyDescent="0.3">
      <c r="A1624" t="s">
        <v>6419</v>
      </c>
      <c r="B1624" t="s">
        <v>6420</v>
      </c>
      <c r="C1624" s="1" t="str">
        <f t="shared" si="100"/>
        <v>12:0008</v>
      </c>
      <c r="D1624" s="1" t="str">
        <f t="shared" si="101"/>
        <v>12:0030</v>
      </c>
      <c r="E1624" t="s">
        <v>6421</v>
      </c>
      <c r="F1624" t="s">
        <v>6422</v>
      </c>
      <c r="H1624">
        <v>57.7034539</v>
      </c>
      <c r="I1624">
        <v>-130.11610920000001</v>
      </c>
      <c r="J1624" s="1" t="str">
        <f t="shared" si="102"/>
        <v>Fluid (stream)</v>
      </c>
      <c r="K1624" s="1" t="str">
        <f t="shared" si="103"/>
        <v>Untreated Water</v>
      </c>
      <c r="O1624">
        <v>2.5000000000000001E-2</v>
      </c>
      <c r="P1624">
        <v>40</v>
      </c>
      <c r="Q1624">
        <v>7.8</v>
      </c>
    </row>
    <row r="1625" spans="1:17" hidden="1" x14ac:dyDescent="0.3">
      <c r="A1625" t="s">
        <v>6423</v>
      </c>
      <c r="B1625" t="s">
        <v>6424</v>
      </c>
      <c r="C1625" s="1" t="str">
        <f t="shared" si="100"/>
        <v>12:0008</v>
      </c>
      <c r="D1625" s="1" t="str">
        <f t="shared" si="101"/>
        <v>12:0030</v>
      </c>
      <c r="E1625" t="s">
        <v>6425</v>
      </c>
      <c r="F1625" t="s">
        <v>6426</v>
      </c>
      <c r="H1625">
        <v>57.706769399999999</v>
      </c>
      <c r="I1625">
        <v>-130.1077856</v>
      </c>
      <c r="J1625" s="1" t="str">
        <f t="shared" si="102"/>
        <v>Fluid (stream)</v>
      </c>
      <c r="K1625" s="1" t="str">
        <f t="shared" si="103"/>
        <v>Untreated Water</v>
      </c>
    </row>
    <row r="1626" spans="1:17" hidden="1" x14ac:dyDescent="0.3">
      <c r="A1626" t="s">
        <v>6427</v>
      </c>
      <c r="B1626" t="s">
        <v>6428</v>
      </c>
      <c r="C1626" s="1" t="str">
        <f t="shared" si="100"/>
        <v>12:0008</v>
      </c>
      <c r="D1626" s="1" t="str">
        <f t="shared" si="101"/>
        <v>12:0030</v>
      </c>
      <c r="E1626" t="s">
        <v>6429</v>
      </c>
      <c r="F1626" t="s">
        <v>6430</v>
      </c>
      <c r="H1626">
        <v>57.714010899999998</v>
      </c>
      <c r="I1626">
        <v>-130.09830349999999</v>
      </c>
      <c r="J1626" s="1" t="str">
        <f t="shared" si="102"/>
        <v>Fluid (stream)</v>
      </c>
      <c r="K1626" s="1" t="str">
        <f t="shared" si="103"/>
        <v>Untreated Water</v>
      </c>
      <c r="O1626">
        <v>2.5000000000000001E-2</v>
      </c>
      <c r="P1626">
        <v>30</v>
      </c>
      <c r="Q1626">
        <v>7.6</v>
      </c>
    </row>
    <row r="1627" spans="1:17" hidden="1" x14ac:dyDescent="0.3">
      <c r="A1627" t="s">
        <v>6431</v>
      </c>
      <c r="B1627" t="s">
        <v>6432</v>
      </c>
      <c r="C1627" s="1" t="str">
        <f t="shared" si="100"/>
        <v>12:0008</v>
      </c>
      <c r="D1627" s="1" t="str">
        <f t="shared" si="101"/>
        <v>12:0030</v>
      </c>
      <c r="E1627" t="s">
        <v>6433</v>
      </c>
      <c r="F1627" t="s">
        <v>6434</v>
      </c>
      <c r="H1627">
        <v>57.714755500000003</v>
      </c>
      <c r="I1627">
        <v>-130.08583659999999</v>
      </c>
      <c r="J1627" s="1" t="str">
        <f t="shared" si="102"/>
        <v>Fluid (stream)</v>
      </c>
      <c r="K1627" s="1" t="str">
        <f t="shared" si="103"/>
        <v>Untreated Water</v>
      </c>
    </row>
    <row r="1628" spans="1:17" hidden="1" x14ac:dyDescent="0.3">
      <c r="A1628" t="s">
        <v>6435</v>
      </c>
      <c r="B1628" t="s">
        <v>6436</v>
      </c>
      <c r="C1628" s="1" t="str">
        <f t="shared" si="100"/>
        <v>12:0008</v>
      </c>
      <c r="D1628" s="1" t="str">
        <f t="shared" si="101"/>
        <v>12:0030</v>
      </c>
      <c r="E1628" t="s">
        <v>6437</v>
      </c>
      <c r="F1628" t="s">
        <v>6438</v>
      </c>
      <c r="H1628">
        <v>57.666720599999998</v>
      </c>
      <c r="I1628">
        <v>-130.47859460000001</v>
      </c>
      <c r="J1628" s="1" t="str">
        <f t="shared" si="102"/>
        <v>Fluid (stream)</v>
      </c>
      <c r="K1628" s="1" t="str">
        <f t="shared" si="103"/>
        <v>Untreated Water</v>
      </c>
      <c r="O1628">
        <v>2.5000000000000001E-2</v>
      </c>
      <c r="P1628">
        <v>280</v>
      </c>
      <c r="Q1628">
        <v>7.4</v>
      </c>
    </row>
    <row r="1629" spans="1:17" hidden="1" x14ac:dyDescent="0.3">
      <c r="A1629" t="s">
        <v>6439</v>
      </c>
      <c r="B1629" t="s">
        <v>6440</v>
      </c>
      <c r="C1629" s="1" t="str">
        <f t="shared" si="100"/>
        <v>12:0008</v>
      </c>
      <c r="D1629" s="1" t="str">
        <f t="shared" si="101"/>
        <v>12:0030</v>
      </c>
      <c r="E1629" t="s">
        <v>6441</v>
      </c>
      <c r="F1629" t="s">
        <v>6442</v>
      </c>
      <c r="H1629">
        <v>57.670137099999998</v>
      </c>
      <c r="I1629">
        <v>-130.479907</v>
      </c>
      <c r="J1629" s="1" t="str">
        <f t="shared" si="102"/>
        <v>Fluid (stream)</v>
      </c>
      <c r="K1629" s="1" t="str">
        <f t="shared" si="103"/>
        <v>Untreated Water</v>
      </c>
      <c r="O1629">
        <v>2.5000000000000001E-2</v>
      </c>
      <c r="P1629">
        <v>80</v>
      </c>
      <c r="Q1629">
        <v>7.7</v>
      </c>
    </row>
    <row r="1630" spans="1:17" hidden="1" x14ac:dyDescent="0.3">
      <c r="A1630" t="s">
        <v>6443</v>
      </c>
      <c r="B1630" t="s">
        <v>6444</v>
      </c>
      <c r="C1630" s="1" t="str">
        <f t="shared" si="100"/>
        <v>12:0008</v>
      </c>
      <c r="D1630" s="1" t="str">
        <f t="shared" si="101"/>
        <v>12:0030</v>
      </c>
      <c r="E1630" t="s">
        <v>6445</v>
      </c>
      <c r="F1630" t="s">
        <v>6446</v>
      </c>
      <c r="H1630">
        <v>57.657284099999998</v>
      </c>
      <c r="I1630">
        <v>-130.52064899999999</v>
      </c>
      <c r="J1630" s="1" t="str">
        <f t="shared" si="102"/>
        <v>Fluid (stream)</v>
      </c>
      <c r="K1630" s="1" t="str">
        <f t="shared" si="103"/>
        <v>Untreated Water</v>
      </c>
      <c r="O1630">
        <v>2.5000000000000001E-2</v>
      </c>
      <c r="P1630">
        <v>220</v>
      </c>
      <c r="Q1630">
        <v>7.2</v>
      </c>
    </row>
    <row r="1631" spans="1:17" hidden="1" x14ac:dyDescent="0.3">
      <c r="A1631" t="s">
        <v>6447</v>
      </c>
      <c r="B1631" t="s">
        <v>6448</v>
      </c>
      <c r="C1631" s="1" t="str">
        <f t="shared" si="100"/>
        <v>12:0008</v>
      </c>
      <c r="D1631" s="1" t="str">
        <f t="shared" si="101"/>
        <v>12:0030</v>
      </c>
      <c r="E1631" t="s">
        <v>6449</v>
      </c>
      <c r="F1631" t="s">
        <v>6450</v>
      </c>
      <c r="H1631">
        <v>57.618514300000001</v>
      </c>
      <c r="I1631">
        <v>-130.55868229999999</v>
      </c>
      <c r="J1631" s="1" t="str">
        <f t="shared" si="102"/>
        <v>Fluid (stream)</v>
      </c>
      <c r="K1631" s="1" t="str">
        <f t="shared" si="103"/>
        <v>Untreated Water</v>
      </c>
      <c r="O1631">
        <v>0.09</v>
      </c>
      <c r="P1631">
        <v>330</v>
      </c>
      <c r="Q1631">
        <v>7.2</v>
      </c>
    </row>
    <row r="1632" spans="1:17" hidden="1" x14ac:dyDescent="0.3">
      <c r="A1632" t="s">
        <v>6451</v>
      </c>
      <c r="B1632" t="s">
        <v>6452</v>
      </c>
      <c r="C1632" s="1" t="str">
        <f t="shared" si="100"/>
        <v>12:0008</v>
      </c>
      <c r="D1632" s="1" t="str">
        <f t="shared" si="101"/>
        <v>12:0030</v>
      </c>
      <c r="E1632" t="s">
        <v>6453</v>
      </c>
      <c r="F1632" t="s">
        <v>6454</v>
      </c>
      <c r="H1632">
        <v>57.663682000000001</v>
      </c>
      <c r="I1632">
        <v>-130.5175294</v>
      </c>
      <c r="J1632" s="1" t="str">
        <f t="shared" si="102"/>
        <v>Fluid (stream)</v>
      </c>
      <c r="K1632" s="1" t="str">
        <f t="shared" si="103"/>
        <v>Untreated Water</v>
      </c>
      <c r="O1632">
        <v>2.5000000000000001E-2</v>
      </c>
      <c r="P1632">
        <v>120</v>
      </c>
      <c r="Q1632">
        <v>7.1</v>
      </c>
    </row>
    <row r="1633" spans="1:17" hidden="1" x14ac:dyDescent="0.3">
      <c r="A1633" t="s">
        <v>6455</v>
      </c>
      <c r="B1633" t="s">
        <v>6456</v>
      </c>
      <c r="C1633" s="1" t="str">
        <f t="shared" si="100"/>
        <v>12:0008</v>
      </c>
      <c r="D1633" s="1" t="str">
        <f t="shared" si="101"/>
        <v>12:0030</v>
      </c>
      <c r="E1633" t="s">
        <v>6457</v>
      </c>
      <c r="F1633" t="s">
        <v>6458</v>
      </c>
      <c r="H1633">
        <v>57.6200306</v>
      </c>
      <c r="I1633">
        <v>-130.5500739</v>
      </c>
      <c r="J1633" s="1" t="str">
        <f t="shared" si="102"/>
        <v>Fluid (stream)</v>
      </c>
      <c r="K1633" s="1" t="str">
        <f t="shared" si="103"/>
        <v>Untreated Water</v>
      </c>
      <c r="O1633">
        <v>2.5000000000000001E-2</v>
      </c>
      <c r="P1633">
        <v>370</v>
      </c>
      <c r="Q1633">
        <v>7.2</v>
      </c>
    </row>
    <row r="1634" spans="1:17" hidden="1" x14ac:dyDescent="0.3">
      <c r="A1634" t="s">
        <v>6459</v>
      </c>
      <c r="B1634" t="s">
        <v>6460</v>
      </c>
      <c r="C1634" s="1" t="str">
        <f t="shared" si="100"/>
        <v>12:0008</v>
      </c>
      <c r="D1634" s="1" t="str">
        <f t="shared" si="101"/>
        <v>12:0030</v>
      </c>
      <c r="E1634" t="s">
        <v>6461</v>
      </c>
      <c r="F1634" t="s">
        <v>6462</v>
      </c>
      <c r="H1634">
        <v>57.6174356</v>
      </c>
      <c r="I1634">
        <v>-130.52707749999999</v>
      </c>
      <c r="J1634" s="1" t="str">
        <f t="shared" si="102"/>
        <v>Fluid (stream)</v>
      </c>
      <c r="K1634" s="1" t="str">
        <f t="shared" si="103"/>
        <v>Untreated Water</v>
      </c>
      <c r="O1634">
        <v>2.5000000000000001E-2</v>
      </c>
      <c r="P1634">
        <v>150</v>
      </c>
      <c r="Q1634">
        <v>7.5</v>
      </c>
    </row>
    <row r="1635" spans="1:17" hidden="1" x14ac:dyDescent="0.3">
      <c r="A1635" t="s">
        <v>6463</v>
      </c>
      <c r="B1635" t="s">
        <v>6464</v>
      </c>
      <c r="C1635" s="1" t="str">
        <f t="shared" si="100"/>
        <v>12:0008</v>
      </c>
      <c r="D1635" s="1" t="str">
        <f t="shared" si="101"/>
        <v>12:0030</v>
      </c>
      <c r="E1635" t="s">
        <v>6465</v>
      </c>
      <c r="F1635" t="s">
        <v>6466</v>
      </c>
      <c r="H1635">
        <v>57.6241865</v>
      </c>
      <c r="I1635">
        <v>-130.52226899999999</v>
      </c>
      <c r="J1635" s="1" t="str">
        <f t="shared" si="102"/>
        <v>Fluid (stream)</v>
      </c>
      <c r="K1635" s="1" t="str">
        <f t="shared" si="103"/>
        <v>Untreated Water</v>
      </c>
      <c r="O1635">
        <v>2.5000000000000001E-2</v>
      </c>
      <c r="P1635">
        <v>70</v>
      </c>
      <c r="Q1635">
        <v>7.8</v>
      </c>
    </row>
    <row r="1636" spans="1:17" hidden="1" x14ac:dyDescent="0.3">
      <c r="A1636" t="s">
        <v>6467</v>
      </c>
      <c r="B1636" t="s">
        <v>6468</v>
      </c>
      <c r="C1636" s="1" t="str">
        <f t="shared" si="100"/>
        <v>12:0008</v>
      </c>
      <c r="D1636" s="1" t="str">
        <f t="shared" si="101"/>
        <v>12:0030</v>
      </c>
      <c r="E1636" t="s">
        <v>6469</v>
      </c>
      <c r="F1636" t="s">
        <v>6470</v>
      </c>
      <c r="H1636">
        <v>57.5858566</v>
      </c>
      <c r="I1636">
        <v>-130.56461780000001</v>
      </c>
      <c r="J1636" s="1" t="str">
        <f t="shared" si="102"/>
        <v>Fluid (stream)</v>
      </c>
      <c r="K1636" s="1" t="str">
        <f t="shared" si="103"/>
        <v>Untreated Water</v>
      </c>
      <c r="O1636">
        <v>2.5000000000000001E-2</v>
      </c>
      <c r="P1636">
        <v>60</v>
      </c>
      <c r="Q1636">
        <v>7.4</v>
      </c>
    </row>
    <row r="1637" spans="1:17" hidden="1" x14ac:dyDescent="0.3">
      <c r="A1637" t="s">
        <v>6471</v>
      </c>
      <c r="B1637" t="s">
        <v>6472</v>
      </c>
      <c r="C1637" s="1" t="str">
        <f t="shared" si="100"/>
        <v>12:0008</v>
      </c>
      <c r="D1637" s="1" t="str">
        <f t="shared" si="101"/>
        <v>12:0030</v>
      </c>
      <c r="E1637" t="s">
        <v>6469</v>
      </c>
      <c r="F1637" t="s">
        <v>6473</v>
      </c>
      <c r="H1637">
        <v>57.5858566</v>
      </c>
      <c r="I1637">
        <v>-130.56461780000001</v>
      </c>
      <c r="J1637" s="1" t="str">
        <f t="shared" si="102"/>
        <v>Fluid (stream)</v>
      </c>
      <c r="K1637" s="1" t="str">
        <f t="shared" si="103"/>
        <v>Untreated Water</v>
      </c>
      <c r="O1637">
        <v>2.5000000000000001E-2</v>
      </c>
      <c r="P1637">
        <v>140</v>
      </c>
      <c r="Q1637">
        <v>7.3</v>
      </c>
    </row>
    <row r="1638" spans="1:17" hidden="1" x14ac:dyDescent="0.3">
      <c r="A1638" t="s">
        <v>6474</v>
      </c>
      <c r="B1638" t="s">
        <v>6475</v>
      </c>
      <c r="C1638" s="1" t="str">
        <f t="shared" si="100"/>
        <v>12:0008</v>
      </c>
      <c r="D1638" s="1" t="str">
        <f t="shared" si="101"/>
        <v>12:0030</v>
      </c>
      <c r="E1638" t="s">
        <v>6476</v>
      </c>
      <c r="F1638" t="s">
        <v>6477</v>
      </c>
      <c r="H1638">
        <v>57.581608600000003</v>
      </c>
      <c r="I1638">
        <v>-130.54257559999999</v>
      </c>
      <c r="J1638" s="1" t="str">
        <f t="shared" si="102"/>
        <v>Fluid (stream)</v>
      </c>
      <c r="K1638" s="1" t="str">
        <f t="shared" si="103"/>
        <v>Untreated Water</v>
      </c>
      <c r="O1638">
        <v>2.5000000000000001E-2</v>
      </c>
      <c r="P1638">
        <v>110</v>
      </c>
      <c r="Q1638">
        <v>7.4</v>
      </c>
    </row>
    <row r="1639" spans="1:17" hidden="1" x14ac:dyDescent="0.3">
      <c r="A1639" t="s">
        <v>6478</v>
      </c>
      <c r="B1639" t="s">
        <v>6479</v>
      </c>
      <c r="C1639" s="1" t="str">
        <f t="shared" si="100"/>
        <v>12:0008</v>
      </c>
      <c r="D1639" s="1" t="str">
        <f t="shared" si="101"/>
        <v>12:0030</v>
      </c>
      <c r="E1639" t="s">
        <v>6480</v>
      </c>
      <c r="F1639" t="s">
        <v>6481</v>
      </c>
      <c r="H1639">
        <v>57.592370299999999</v>
      </c>
      <c r="I1639">
        <v>-130.51667900000001</v>
      </c>
      <c r="J1639" s="1" t="str">
        <f t="shared" si="102"/>
        <v>Fluid (stream)</v>
      </c>
      <c r="K1639" s="1" t="str">
        <f t="shared" si="103"/>
        <v>Untreated Water</v>
      </c>
      <c r="O1639">
        <v>2.5000000000000001E-2</v>
      </c>
      <c r="P1639">
        <v>110</v>
      </c>
      <c r="Q1639">
        <v>7.8</v>
      </c>
    </row>
    <row r="1640" spans="1:17" hidden="1" x14ac:dyDescent="0.3">
      <c r="A1640" t="s">
        <v>6482</v>
      </c>
      <c r="B1640" t="s">
        <v>6483</v>
      </c>
      <c r="C1640" s="1" t="str">
        <f t="shared" si="100"/>
        <v>12:0008</v>
      </c>
      <c r="D1640" s="1" t="str">
        <f t="shared" si="101"/>
        <v>12:0030</v>
      </c>
      <c r="E1640" t="s">
        <v>6484</v>
      </c>
      <c r="F1640" t="s">
        <v>6485</v>
      </c>
      <c r="H1640">
        <v>57.595922999999999</v>
      </c>
      <c r="I1640">
        <v>-130.5118401</v>
      </c>
      <c r="J1640" s="1" t="str">
        <f t="shared" si="102"/>
        <v>Fluid (stream)</v>
      </c>
      <c r="K1640" s="1" t="str">
        <f t="shared" si="103"/>
        <v>Untreated Water</v>
      </c>
      <c r="O1640">
        <v>2.5000000000000001E-2</v>
      </c>
      <c r="P1640">
        <v>100</v>
      </c>
      <c r="Q1640">
        <v>8</v>
      </c>
    </row>
    <row r="1641" spans="1:17" hidden="1" x14ac:dyDescent="0.3">
      <c r="A1641" t="s">
        <v>6486</v>
      </c>
      <c r="B1641" t="s">
        <v>6487</v>
      </c>
      <c r="C1641" s="1" t="str">
        <f t="shared" si="100"/>
        <v>12:0008</v>
      </c>
      <c r="D1641" s="1" t="str">
        <f t="shared" si="101"/>
        <v>12:0030</v>
      </c>
      <c r="E1641" t="s">
        <v>6488</v>
      </c>
      <c r="F1641" t="s">
        <v>6489</v>
      </c>
      <c r="H1641">
        <v>57.550708700000001</v>
      </c>
      <c r="I1641">
        <v>-130.53401890000001</v>
      </c>
      <c r="J1641" s="1" t="str">
        <f t="shared" si="102"/>
        <v>Fluid (stream)</v>
      </c>
      <c r="K1641" s="1" t="str">
        <f t="shared" si="103"/>
        <v>Untreated Water</v>
      </c>
      <c r="O1641">
        <v>2.5000000000000001E-2</v>
      </c>
      <c r="P1641">
        <v>80</v>
      </c>
      <c r="Q1641">
        <v>7.4</v>
      </c>
    </row>
    <row r="1642" spans="1:17" hidden="1" x14ac:dyDescent="0.3">
      <c r="A1642" t="s">
        <v>6490</v>
      </c>
      <c r="B1642" t="s">
        <v>6491</v>
      </c>
      <c r="C1642" s="1" t="str">
        <f t="shared" si="100"/>
        <v>12:0008</v>
      </c>
      <c r="D1642" s="1" t="str">
        <f t="shared" si="101"/>
        <v>12:0030</v>
      </c>
      <c r="E1642" t="s">
        <v>6492</v>
      </c>
      <c r="F1642" t="s">
        <v>6493</v>
      </c>
      <c r="H1642">
        <v>57.543622599999999</v>
      </c>
      <c r="I1642">
        <v>-130.52267760000001</v>
      </c>
      <c r="J1642" s="1" t="str">
        <f t="shared" si="102"/>
        <v>Fluid (stream)</v>
      </c>
      <c r="K1642" s="1" t="str">
        <f t="shared" si="103"/>
        <v>Untreated Water</v>
      </c>
      <c r="O1642">
        <v>0.43</v>
      </c>
      <c r="P1642">
        <v>80</v>
      </c>
      <c r="Q1642">
        <v>7.9</v>
      </c>
    </row>
    <row r="1643" spans="1:17" hidden="1" x14ac:dyDescent="0.3">
      <c r="A1643" t="s">
        <v>6494</v>
      </c>
      <c r="B1643" t="s">
        <v>6495</v>
      </c>
      <c r="C1643" s="1" t="str">
        <f t="shared" si="100"/>
        <v>12:0008</v>
      </c>
      <c r="D1643" s="1" t="str">
        <f t="shared" si="101"/>
        <v>12:0030</v>
      </c>
      <c r="E1643" t="s">
        <v>6496</v>
      </c>
      <c r="F1643" t="s">
        <v>6497</v>
      </c>
      <c r="H1643">
        <v>57.532648299999998</v>
      </c>
      <c r="I1643">
        <v>-130.52753240000001</v>
      </c>
      <c r="J1643" s="1" t="str">
        <f t="shared" si="102"/>
        <v>Fluid (stream)</v>
      </c>
      <c r="K1643" s="1" t="str">
        <f t="shared" si="103"/>
        <v>Untreated Water</v>
      </c>
      <c r="O1643">
        <v>2.5000000000000001E-2</v>
      </c>
      <c r="P1643">
        <v>60</v>
      </c>
      <c r="Q1643">
        <v>7.1</v>
      </c>
    </row>
    <row r="1644" spans="1:17" hidden="1" x14ac:dyDescent="0.3">
      <c r="A1644" t="s">
        <v>6498</v>
      </c>
      <c r="B1644" t="s">
        <v>6499</v>
      </c>
      <c r="C1644" s="1" t="str">
        <f t="shared" si="100"/>
        <v>12:0008</v>
      </c>
      <c r="D1644" s="1" t="str">
        <f t="shared" si="101"/>
        <v>12:0030</v>
      </c>
      <c r="E1644" t="s">
        <v>6500</v>
      </c>
      <c r="F1644" t="s">
        <v>6501</v>
      </c>
      <c r="H1644">
        <v>57.507443600000002</v>
      </c>
      <c r="I1644">
        <v>-130.5241608</v>
      </c>
      <c r="J1644" s="1" t="str">
        <f t="shared" si="102"/>
        <v>Fluid (stream)</v>
      </c>
      <c r="K1644" s="1" t="str">
        <f t="shared" si="103"/>
        <v>Untreated Water</v>
      </c>
      <c r="O1644">
        <v>2.5000000000000001E-2</v>
      </c>
      <c r="P1644">
        <v>130</v>
      </c>
      <c r="Q1644">
        <v>6.9</v>
      </c>
    </row>
    <row r="1645" spans="1:17" hidden="1" x14ac:dyDescent="0.3">
      <c r="A1645" t="s">
        <v>6502</v>
      </c>
      <c r="B1645" t="s">
        <v>6503</v>
      </c>
      <c r="C1645" s="1" t="str">
        <f t="shared" si="100"/>
        <v>12:0008</v>
      </c>
      <c r="D1645" s="1" t="str">
        <f t="shared" si="101"/>
        <v>12:0030</v>
      </c>
      <c r="E1645" t="s">
        <v>6504</v>
      </c>
      <c r="F1645" t="s">
        <v>6505</v>
      </c>
      <c r="H1645">
        <v>57.511128100000001</v>
      </c>
      <c r="I1645">
        <v>-130.5760468</v>
      </c>
      <c r="J1645" s="1" t="str">
        <f t="shared" si="102"/>
        <v>Fluid (stream)</v>
      </c>
      <c r="K1645" s="1" t="str">
        <f t="shared" si="103"/>
        <v>Untreated Water</v>
      </c>
      <c r="O1645">
        <v>2.5000000000000001E-2</v>
      </c>
      <c r="P1645">
        <v>130</v>
      </c>
      <c r="Q1645">
        <v>7.2</v>
      </c>
    </row>
    <row r="1646" spans="1:17" hidden="1" x14ac:dyDescent="0.3">
      <c r="A1646" t="s">
        <v>6506</v>
      </c>
      <c r="B1646" t="s">
        <v>6507</v>
      </c>
      <c r="C1646" s="1" t="str">
        <f t="shared" si="100"/>
        <v>12:0008</v>
      </c>
      <c r="D1646" s="1" t="str">
        <f t="shared" si="101"/>
        <v>12:0030</v>
      </c>
      <c r="E1646" t="s">
        <v>6508</v>
      </c>
      <c r="F1646" t="s">
        <v>6509</v>
      </c>
      <c r="H1646">
        <v>57.507580699999998</v>
      </c>
      <c r="I1646">
        <v>-130.5490705</v>
      </c>
      <c r="J1646" s="1" t="str">
        <f t="shared" si="102"/>
        <v>Fluid (stream)</v>
      </c>
      <c r="K1646" s="1" t="str">
        <f t="shared" si="103"/>
        <v>Untreated Water</v>
      </c>
      <c r="O1646">
        <v>2.5000000000000001E-2</v>
      </c>
      <c r="P1646">
        <v>90</v>
      </c>
      <c r="Q1646">
        <v>6.6</v>
      </c>
    </row>
    <row r="1647" spans="1:17" hidden="1" x14ac:dyDescent="0.3">
      <c r="A1647" t="s">
        <v>6510</v>
      </c>
      <c r="B1647" t="s">
        <v>6511</v>
      </c>
      <c r="C1647" s="1" t="str">
        <f t="shared" si="100"/>
        <v>12:0008</v>
      </c>
      <c r="D1647" s="1" t="str">
        <f t="shared" si="101"/>
        <v>12:0030</v>
      </c>
      <c r="E1647" t="s">
        <v>6512</v>
      </c>
      <c r="F1647" t="s">
        <v>6513</v>
      </c>
      <c r="H1647">
        <v>57.511974500000001</v>
      </c>
      <c r="I1647">
        <v>-130.54975719999999</v>
      </c>
      <c r="J1647" s="1" t="str">
        <f t="shared" si="102"/>
        <v>Fluid (stream)</v>
      </c>
      <c r="K1647" s="1" t="str">
        <f t="shared" si="103"/>
        <v>Untreated Water</v>
      </c>
      <c r="O1647">
        <v>2.5000000000000001E-2</v>
      </c>
      <c r="P1647">
        <v>100</v>
      </c>
      <c r="Q1647">
        <v>6.8</v>
      </c>
    </row>
    <row r="1648" spans="1:17" hidden="1" x14ac:dyDescent="0.3">
      <c r="A1648" t="s">
        <v>6514</v>
      </c>
      <c r="B1648" t="s">
        <v>6515</v>
      </c>
      <c r="C1648" s="1" t="str">
        <f t="shared" si="100"/>
        <v>12:0008</v>
      </c>
      <c r="D1648" s="1" t="str">
        <f t="shared" si="101"/>
        <v>12:0030</v>
      </c>
      <c r="E1648" t="s">
        <v>6516</v>
      </c>
      <c r="F1648" t="s">
        <v>6517</v>
      </c>
      <c r="H1648">
        <v>57.506045200000003</v>
      </c>
      <c r="I1648">
        <v>-130.60512069999999</v>
      </c>
      <c r="J1648" s="1" t="str">
        <f t="shared" si="102"/>
        <v>Fluid (stream)</v>
      </c>
      <c r="K1648" s="1" t="str">
        <f t="shared" si="103"/>
        <v>Untreated Water</v>
      </c>
      <c r="O1648">
        <v>2.5000000000000001E-2</v>
      </c>
      <c r="P1648">
        <v>60</v>
      </c>
      <c r="Q1648">
        <v>6.6</v>
      </c>
    </row>
    <row r="1649" spans="1:17" hidden="1" x14ac:dyDescent="0.3">
      <c r="A1649" t="s">
        <v>6518</v>
      </c>
      <c r="B1649" t="s">
        <v>6519</v>
      </c>
      <c r="C1649" s="1" t="str">
        <f t="shared" si="100"/>
        <v>12:0008</v>
      </c>
      <c r="D1649" s="1" t="str">
        <f t="shared" si="101"/>
        <v>12:0030</v>
      </c>
      <c r="E1649" t="s">
        <v>6520</v>
      </c>
      <c r="F1649" t="s">
        <v>6521</v>
      </c>
      <c r="H1649">
        <v>57.509153499999996</v>
      </c>
      <c r="I1649">
        <v>-130.61290199999999</v>
      </c>
      <c r="J1649" s="1" t="str">
        <f t="shared" si="102"/>
        <v>Fluid (stream)</v>
      </c>
      <c r="K1649" s="1" t="str">
        <f t="shared" si="103"/>
        <v>Untreated Water</v>
      </c>
      <c r="O1649">
        <v>2.5000000000000001E-2</v>
      </c>
      <c r="P1649">
        <v>120</v>
      </c>
      <c r="Q1649">
        <v>6.6</v>
      </c>
    </row>
    <row r="1650" spans="1:17" hidden="1" x14ac:dyDescent="0.3">
      <c r="A1650" t="s">
        <v>6522</v>
      </c>
      <c r="B1650" t="s">
        <v>6523</v>
      </c>
      <c r="C1650" s="1" t="str">
        <f t="shared" si="100"/>
        <v>12:0008</v>
      </c>
      <c r="D1650" s="1" t="str">
        <f t="shared" si="101"/>
        <v>12:0030</v>
      </c>
      <c r="E1650" t="s">
        <v>6524</v>
      </c>
      <c r="F1650" t="s">
        <v>6525</v>
      </c>
      <c r="H1650">
        <v>57.874227300000001</v>
      </c>
      <c r="I1650">
        <v>-130.69152130000001</v>
      </c>
      <c r="J1650" s="1" t="str">
        <f t="shared" si="102"/>
        <v>Fluid (stream)</v>
      </c>
      <c r="K1650" s="1" t="str">
        <f t="shared" si="103"/>
        <v>Untreated Water</v>
      </c>
      <c r="O1650">
        <v>2.5000000000000001E-2</v>
      </c>
      <c r="P1650">
        <v>850</v>
      </c>
      <c r="Q1650">
        <v>7.3</v>
      </c>
    </row>
    <row r="1651" spans="1:17" hidden="1" x14ac:dyDescent="0.3">
      <c r="A1651" t="s">
        <v>6526</v>
      </c>
      <c r="B1651" t="s">
        <v>6527</v>
      </c>
      <c r="C1651" s="1" t="str">
        <f t="shared" si="100"/>
        <v>12:0008</v>
      </c>
      <c r="D1651" s="1" t="str">
        <f t="shared" si="101"/>
        <v>12:0030</v>
      </c>
      <c r="E1651" t="s">
        <v>6528</v>
      </c>
      <c r="F1651" t="s">
        <v>6529</v>
      </c>
      <c r="H1651">
        <v>57.819253600000003</v>
      </c>
      <c r="I1651">
        <v>-130.53940470000001</v>
      </c>
      <c r="J1651" s="1" t="str">
        <f t="shared" si="102"/>
        <v>Fluid (stream)</v>
      </c>
      <c r="K1651" s="1" t="str">
        <f t="shared" si="103"/>
        <v>Untreated Water</v>
      </c>
      <c r="O1651">
        <v>2.5000000000000001E-2</v>
      </c>
      <c r="P1651">
        <v>170</v>
      </c>
      <c r="Q1651">
        <v>7.4</v>
      </c>
    </row>
    <row r="1652" spans="1:17" hidden="1" x14ac:dyDescent="0.3">
      <c r="A1652" t="s">
        <v>6530</v>
      </c>
      <c r="B1652" t="s">
        <v>6531</v>
      </c>
      <c r="C1652" s="1" t="str">
        <f t="shared" si="100"/>
        <v>12:0008</v>
      </c>
      <c r="D1652" s="1" t="str">
        <f t="shared" si="101"/>
        <v>12:0030</v>
      </c>
      <c r="E1652" t="s">
        <v>6532</v>
      </c>
      <c r="F1652" t="s">
        <v>6533</v>
      </c>
      <c r="H1652">
        <v>57.8138869</v>
      </c>
      <c r="I1652">
        <v>-130.54040470000001</v>
      </c>
      <c r="J1652" s="1" t="str">
        <f t="shared" si="102"/>
        <v>Fluid (stream)</v>
      </c>
      <c r="K1652" s="1" t="str">
        <f t="shared" si="103"/>
        <v>Untreated Water</v>
      </c>
      <c r="O1652">
        <v>2.5000000000000001E-2</v>
      </c>
      <c r="P1652">
        <v>70</v>
      </c>
      <c r="Q1652">
        <v>6.7</v>
      </c>
    </row>
    <row r="1653" spans="1:17" hidden="1" x14ac:dyDescent="0.3">
      <c r="A1653" t="s">
        <v>6534</v>
      </c>
      <c r="B1653" t="s">
        <v>6535</v>
      </c>
      <c r="C1653" s="1" t="str">
        <f t="shared" si="100"/>
        <v>12:0008</v>
      </c>
      <c r="D1653" s="1" t="str">
        <f t="shared" si="101"/>
        <v>12:0030</v>
      </c>
      <c r="E1653" t="s">
        <v>6532</v>
      </c>
      <c r="F1653" t="s">
        <v>6536</v>
      </c>
      <c r="H1653">
        <v>57.8138869</v>
      </c>
      <c r="I1653">
        <v>-130.54040470000001</v>
      </c>
      <c r="J1653" s="1" t="str">
        <f t="shared" si="102"/>
        <v>Fluid (stream)</v>
      </c>
      <c r="K1653" s="1" t="str">
        <f t="shared" si="103"/>
        <v>Untreated Water</v>
      </c>
      <c r="O1653">
        <v>2.5000000000000001E-2</v>
      </c>
      <c r="P1653">
        <v>60</v>
      </c>
      <c r="Q1653">
        <v>6.4</v>
      </c>
    </row>
    <row r="1654" spans="1:17" hidden="1" x14ac:dyDescent="0.3">
      <c r="A1654" t="s">
        <v>6537</v>
      </c>
      <c r="B1654" t="s">
        <v>6538</v>
      </c>
      <c r="C1654" s="1" t="str">
        <f t="shared" si="100"/>
        <v>12:0008</v>
      </c>
      <c r="D1654" s="1" t="str">
        <f t="shared" si="101"/>
        <v>12:0030</v>
      </c>
      <c r="E1654" t="s">
        <v>6539</v>
      </c>
      <c r="F1654" t="s">
        <v>6540</v>
      </c>
      <c r="H1654">
        <v>57.777094099999999</v>
      </c>
      <c r="I1654">
        <v>-130.5212496</v>
      </c>
      <c r="J1654" s="1" t="str">
        <f t="shared" si="102"/>
        <v>Fluid (stream)</v>
      </c>
      <c r="K1654" s="1" t="str">
        <f t="shared" si="103"/>
        <v>Untreated Water</v>
      </c>
      <c r="O1654">
        <v>2.5000000000000001E-2</v>
      </c>
      <c r="P1654">
        <v>440</v>
      </c>
      <c r="Q1654">
        <v>7.1</v>
      </c>
    </row>
    <row r="1655" spans="1:17" hidden="1" x14ac:dyDescent="0.3">
      <c r="A1655" t="s">
        <v>6541</v>
      </c>
      <c r="B1655" t="s">
        <v>6542</v>
      </c>
      <c r="C1655" s="1" t="str">
        <f t="shared" si="100"/>
        <v>12:0008</v>
      </c>
      <c r="D1655" s="1" t="str">
        <f t="shared" si="101"/>
        <v>12:0030</v>
      </c>
      <c r="E1655" t="s">
        <v>6543</v>
      </c>
      <c r="F1655" t="s">
        <v>6544</v>
      </c>
      <c r="H1655">
        <v>57.499331099999999</v>
      </c>
      <c r="I1655">
        <v>-130.62780570000001</v>
      </c>
      <c r="J1655" s="1" t="str">
        <f t="shared" si="102"/>
        <v>Fluid (stream)</v>
      </c>
      <c r="K1655" s="1" t="str">
        <f t="shared" si="103"/>
        <v>Untreated Water</v>
      </c>
      <c r="O1655">
        <v>2.5000000000000001E-2</v>
      </c>
      <c r="P1655">
        <v>70</v>
      </c>
      <c r="Q1655">
        <v>6.5</v>
      </c>
    </row>
    <row r="1656" spans="1:17" hidden="1" x14ac:dyDescent="0.3">
      <c r="A1656" t="s">
        <v>6545</v>
      </c>
      <c r="B1656" t="s">
        <v>6546</v>
      </c>
      <c r="C1656" s="1" t="str">
        <f t="shared" si="100"/>
        <v>12:0008</v>
      </c>
      <c r="D1656" s="1" t="str">
        <f t="shared" si="101"/>
        <v>12:0030</v>
      </c>
      <c r="E1656" t="s">
        <v>6547</v>
      </c>
      <c r="F1656" t="s">
        <v>6548</v>
      </c>
      <c r="H1656">
        <v>57.499441699999998</v>
      </c>
      <c r="I1656">
        <v>-130.64147800000001</v>
      </c>
      <c r="J1656" s="1" t="str">
        <f t="shared" si="102"/>
        <v>Fluid (stream)</v>
      </c>
      <c r="K1656" s="1" t="str">
        <f t="shared" si="103"/>
        <v>Untreated Water</v>
      </c>
      <c r="O1656">
        <v>2.5000000000000001E-2</v>
      </c>
      <c r="P1656">
        <v>70</v>
      </c>
      <c r="Q1656">
        <v>6.5</v>
      </c>
    </row>
    <row r="1657" spans="1:17" hidden="1" x14ac:dyDescent="0.3">
      <c r="A1657" t="s">
        <v>6549</v>
      </c>
      <c r="B1657" t="s">
        <v>6550</v>
      </c>
      <c r="C1657" s="1" t="str">
        <f t="shared" si="100"/>
        <v>12:0008</v>
      </c>
      <c r="D1657" s="1" t="str">
        <f t="shared" si="101"/>
        <v>12:0030</v>
      </c>
      <c r="E1657" t="s">
        <v>6551</v>
      </c>
      <c r="F1657" t="s">
        <v>6552</v>
      </c>
      <c r="H1657">
        <v>57.499692099999997</v>
      </c>
      <c r="I1657">
        <v>-130.63671650000001</v>
      </c>
      <c r="J1657" s="1" t="str">
        <f t="shared" si="102"/>
        <v>Fluid (stream)</v>
      </c>
      <c r="K1657" s="1" t="str">
        <f t="shared" si="103"/>
        <v>Untreated Water</v>
      </c>
      <c r="O1657">
        <v>2.5000000000000001E-2</v>
      </c>
      <c r="P1657">
        <v>70</v>
      </c>
      <c r="Q1657">
        <v>7</v>
      </c>
    </row>
    <row r="1658" spans="1:17" hidden="1" x14ac:dyDescent="0.3">
      <c r="A1658" t="s">
        <v>6553</v>
      </c>
      <c r="B1658" t="s">
        <v>6554</v>
      </c>
      <c r="C1658" s="1" t="str">
        <f t="shared" si="100"/>
        <v>12:0008</v>
      </c>
      <c r="D1658" s="1" t="str">
        <f t="shared" si="101"/>
        <v>12:0030</v>
      </c>
      <c r="E1658" t="s">
        <v>6555</v>
      </c>
      <c r="F1658" t="s">
        <v>6556</v>
      </c>
      <c r="H1658">
        <v>57.5026382</v>
      </c>
      <c r="I1658">
        <v>-130.7146712</v>
      </c>
      <c r="J1658" s="1" t="str">
        <f t="shared" si="102"/>
        <v>Fluid (stream)</v>
      </c>
      <c r="K1658" s="1" t="str">
        <f t="shared" si="103"/>
        <v>Untreated Water</v>
      </c>
      <c r="O1658">
        <v>2.5000000000000001E-2</v>
      </c>
      <c r="P1658">
        <v>50</v>
      </c>
      <c r="Q1658">
        <v>6.7</v>
      </c>
    </row>
    <row r="1659" spans="1:17" hidden="1" x14ac:dyDescent="0.3">
      <c r="A1659" t="s">
        <v>6557</v>
      </c>
      <c r="B1659" t="s">
        <v>6558</v>
      </c>
      <c r="C1659" s="1" t="str">
        <f t="shared" si="100"/>
        <v>12:0008</v>
      </c>
      <c r="D1659" s="1" t="str">
        <f t="shared" si="101"/>
        <v>12:0030</v>
      </c>
      <c r="E1659" t="s">
        <v>6559</v>
      </c>
      <c r="F1659" t="s">
        <v>6560</v>
      </c>
      <c r="H1659">
        <v>57.5559601</v>
      </c>
      <c r="I1659">
        <v>-130.68396139999999</v>
      </c>
      <c r="J1659" s="1" t="str">
        <f t="shared" si="102"/>
        <v>Fluid (stream)</v>
      </c>
      <c r="K1659" s="1" t="str">
        <f t="shared" si="103"/>
        <v>Untreated Water</v>
      </c>
      <c r="O1659">
        <v>2.5000000000000001E-2</v>
      </c>
      <c r="P1659">
        <v>130</v>
      </c>
      <c r="Q1659">
        <v>6.7</v>
      </c>
    </row>
    <row r="1660" spans="1:17" hidden="1" x14ac:dyDescent="0.3">
      <c r="A1660" t="s">
        <v>6561</v>
      </c>
      <c r="B1660" t="s">
        <v>6562</v>
      </c>
      <c r="C1660" s="1" t="str">
        <f t="shared" ref="C1660:C1723" si="104">HYPERLINK("http://geochem.nrcan.gc.ca/cdogs/content/bdl/bdl120008_e.htm", "12:0008")</f>
        <v>12:0008</v>
      </c>
      <c r="D1660" s="1" t="str">
        <f t="shared" ref="D1660:D1723" si="105">HYPERLINK("http://geochem.nrcan.gc.ca/cdogs/content/svy/svy120030_e.htm", "12:0030")</f>
        <v>12:0030</v>
      </c>
      <c r="E1660" t="s">
        <v>6563</v>
      </c>
      <c r="F1660" t="s">
        <v>6564</v>
      </c>
      <c r="H1660">
        <v>57.558661700000002</v>
      </c>
      <c r="I1660">
        <v>-130.67943919999999</v>
      </c>
      <c r="J1660" s="1" t="str">
        <f t="shared" si="102"/>
        <v>Fluid (stream)</v>
      </c>
      <c r="K1660" s="1" t="str">
        <f t="shared" si="103"/>
        <v>Untreated Water</v>
      </c>
      <c r="O1660">
        <v>2.5000000000000001E-2</v>
      </c>
      <c r="P1660">
        <v>130</v>
      </c>
      <c r="Q1660">
        <v>5.4</v>
      </c>
    </row>
    <row r="1661" spans="1:17" hidden="1" x14ac:dyDescent="0.3">
      <c r="A1661" t="s">
        <v>6565</v>
      </c>
      <c r="B1661" t="s">
        <v>6566</v>
      </c>
      <c r="C1661" s="1" t="str">
        <f t="shared" si="104"/>
        <v>12:0008</v>
      </c>
      <c r="D1661" s="1" t="str">
        <f t="shared" si="105"/>
        <v>12:0030</v>
      </c>
      <c r="E1661" t="s">
        <v>6567</v>
      </c>
      <c r="F1661" t="s">
        <v>6568</v>
      </c>
      <c r="H1661">
        <v>57.578647599999996</v>
      </c>
      <c r="I1661">
        <v>-130.71258520000001</v>
      </c>
      <c r="J1661" s="1" t="str">
        <f t="shared" si="102"/>
        <v>Fluid (stream)</v>
      </c>
      <c r="K1661" s="1" t="str">
        <f t="shared" si="103"/>
        <v>Untreated Water</v>
      </c>
      <c r="O1661">
        <v>2.5000000000000001E-2</v>
      </c>
      <c r="P1661">
        <v>110</v>
      </c>
      <c r="Q1661">
        <v>7.3</v>
      </c>
    </row>
    <row r="1662" spans="1:17" hidden="1" x14ac:dyDescent="0.3">
      <c r="A1662" t="s">
        <v>6569</v>
      </c>
      <c r="B1662" t="s">
        <v>6570</v>
      </c>
      <c r="C1662" s="1" t="str">
        <f t="shared" si="104"/>
        <v>12:0008</v>
      </c>
      <c r="D1662" s="1" t="str">
        <f t="shared" si="105"/>
        <v>12:0030</v>
      </c>
      <c r="E1662" t="s">
        <v>6571</v>
      </c>
      <c r="F1662" t="s">
        <v>6572</v>
      </c>
      <c r="H1662">
        <v>57.576728600000003</v>
      </c>
      <c r="I1662">
        <v>-130.70766219999999</v>
      </c>
      <c r="J1662" s="1" t="str">
        <f t="shared" si="102"/>
        <v>Fluid (stream)</v>
      </c>
      <c r="K1662" s="1" t="str">
        <f t="shared" si="103"/>
        <v>Untreated Water</v>
      </c>
      <c r="O1662">
        <v>2.5000000000000001E-2</v>
      </c>
      <c r="P1662">
        <v>70</v>
      </c>
      <c r="Q1662">
        <v>7</v>
      </c>
    </row>
    <row r="1663" spans="1:17" hidden="1" x14ac:dyDescent="0.3">
      <c r="A1663" t="s">
        <v>6573</v>
      </c>
      <c r="B1663" t="s">
        <v>6574</v>
      </c>
      <c r="C1663" s="1" t="str">
        <f t="shared" si="104"/>
        <v>12:0008</v>
      </c>
      <c r="D1663" s="1" t="str">
        <f t="shared" si="105"/>
        <v>12:0030</v>
      </c>
      <c r="E1663" t="s">
        <v>6575</v>
      </c>
      <c r="F1663" t="s">
        <v>6576</v>
      </c>
      <c r="H1663">
        <v>57.454557999999999</v>
      </c>
      <c r="I1663">
        <v>-130.59645069999999</v>
      </c>
      <c r="J1663" s="1" t="str">
        <f t="shared" si="102"/>
        <v>Fluid (stream)</v>
      </c>
      <c r="K1663" s="1" t="str">
        <f t="shared" si="103"/>
        <v>Untreated Water</v>
      </c>
      <c r="O1663">
        <v>2.5000000000000001E-2</v>
      </c>
      <c r="P1663">
        <v>120</v>
      </c>
      <c r="Q1663">
        <v>6.9</v>
      </c>
    </row>
    <row r="1664" spans="1:17" hidden="1" x14ac:dyDescent="0.3">
      <c r="A1664" t="s">
        <v>6577</v>
      </c>
      <c r="B1664" t="s">
        <v>6578</v>
      </c>
      <c r="C1664" s="1" t="str">
        <f t="shared" si="104"/>
        <v>12:0008</v>
      </c>
      <c r="D1664" s="1" t="str">
        <f t="shared" si="105"/>
        <v>12:0030</v>
      </c>
      <c r="E1664" t="s">
        <v>6575</v>
      </c>
      <c r="F1664" t="s">
        <v>6579</v>
      </c>
      <c r="H1664">
        <v>57.454557999999999</v>
      </c>
      <c r="I1664">
        <v>-130.59645069999999</v>
      </c>
      <c r="J1664" s="1" t="str">
        <f t="shared" si="102"/>
        <v>Fluid (stream)</v>
      </c>
      <c r="K1664" s="1" t="str">
        <f t="shared" si="103"/>
        <v>Untreated Water</v>
      </c>
      <c r="O1664">
        <v>2.5000000000000001E-2</v>
      </c>
      <c r="P1664">
        <v>120</v>
      </c>
      <c r="Q1664">
        <v>6.8</v>
      </c>
    </row>
    <row r="1665" spans="1:17" hidden="1" x14ac:dyDescent="0.3">
      <c r="A1665" t="s">
        <v>6580</v>
      </c>
      <c r="B1665" t="s">
        <v>6581</v>
      </c>
      <c r="C1665" s="1" t="str">
        <f t="shared" si="104"/>
        <v>12:0008</v>
      </c>
      <c r="D1665" s="1" t="str">
        <f t="shared" si="105"/>
        <v>12:0030</v>
      </c>
      <c r="E1665" t="s">
        <v>6582</v>
      </c>
      <c r="F1665" t="s">
        <v>6583</v>
      </c>
      <c r="H1665">
        <v>57.456205699999998</v>
      </c>
      <c r="I1665">
        <v>-130.58547129999999</v>
      </c>
      <c r="J1665" s="1" t="str">
        <f t="shared" si="102"/>
        <v>Fluid (stream)</v>
      </c>
      <c r="K1665" s="1" t="str">
        <f t="shared" si="103"/>
        <v>Untreated Water</v>
      </c>
      <c r="O1665">
        <v>2.5000000000000001E-2</v>
      </c>
      <c r="P1665">
        <v>90</v>
      </c>
      <c r="Q1665">
        <v>6.7</v>
      </c>
    </row>
    <row r="1666" spans="1:17" hidden="1" x14ac:dyDescent="0.3">
      <c r="A1666" t="s">
        <v>6584</v>
      </c>
      <c r="B1666" t="s">
        <v>6585</v>
      </c>
      <c r="C1666" s="1" t="str">
        <f t="shared" si="104"/>
        <v>12:0008</v>
      </c>
      <c r="D1666" s="1" t="str">
        <f t="shared" si="105"/>
        <v>12:0030</v>
      </c>
      <c r="E1666" t="s">
        <v>6586</v>
      </c>
      <c r="F1666" t="s">
        <v>6587</v>
      </c>
      <c r="H1666">
        <v>57.450864699999997</v>
      </c>
      <c r="I1666">
        <v>-130.56422449999999</v>
      </c>
      <c r="J1666" s="1" t="str">
        <f t="shared" ref="J1666:J1729" si="106">HYPERLINK("http://geochem.nrcan.gc.ca/cdogs/content/kwd/kwd020018_e.htm", "Fluid (stream)")</f>
        <v>Fluid (stream)</v>
      </c>
      <c r="K1666" s="1" t="str">
        <f t="shared" ref="K1666:K1729" si="107">HYPERLINK("http://geochem.nrcan.gc.ca/cdogs/content/kwd/kwd080007_e.htm", "Untreated Water")</f>
        <v>Untreated Water</v>
      </c>
      <c r="O1666">
        <v>2.5000000000000001E-2</v>
      </c>
      <c r="P1666">
        <v>60</v>
      </c>
      <c r="Q1666">
        <v>6.9</v>
      </c>
    </row>
    <row r="1667" spans="1:17" hidden="1" x14ac:dyDescent="0.3">
      <c r="A1667" t="s">
        <v>6588</v>
      </c>
      <c r="B1667" t="s">
        <v>6589</v>
      </c>
      <c r="C1667" s="1" t="str">
        <f t="shared" si="104"/>
        <v>12:0008</v>
      </c>
      <c r="D1667" s="1" t="str">
        <f t="shared" si="105"/>
        <v>12:0030</v>
      </c>
      <c r="E1667" t="s">
        <v>6590</v>
      </c>
      <c r="F1667" t="s">
        <v>6591</v>
      </c>
      <c r="H1667">
        <v>57.442602899999997</v>
      </c>
      <c r="I1667">
        <v>-130.54569369999999</v>
      </c>
      <c r="J1667" s="1" t="str">
        <f t="shared" si="106"/>
        <v>Fluid (stream)</v>
      </c>
      <c r="K1667" s="1" t="str">
        <f t="shared" si="107"/>
        <v>Untreated Water</v>
      </c>
      <c r="O1667">
        <v>2.5000000000000001E-2</v>
      </c>
      <c r="P1667">
        <v>60</v>
      </c>
      <c r="Q1667">
        <v>6.7</v>
      </c>
    </row>
    <row r="1668" spans="1:17" hidden="1" x14ac:dyDescent="0.3">
      <c r="A1668" t="s">
        <v>6592</v>
      </c>
      <c r="B1668" t="s">
        <v>6593</v>
      </c>
      <c r="C1668" s="1" t="str">
        <f t="shared" si="104"/>
        <v>12:0008</v>
      </c>
      <c r="D1668" s="1" t="str">
        <f t="shared" si="105"/>
        <v>12:0030</v>
      </c>
      <c r="E1668" t="s">
        <v>6594</v>
      </c>
      <c r="F1668" t="s">
        <v>6595</v>
      </c>
      <c r="H1668">
        <v>57.4301247</v>
      </c>
      <c r="I1668">
        <v>-130.54047109999999</v>
      </c>
      <c r="J1668" s="1" t="str">
        <f t="shared" si="106"/>
        <v>Fluid (stream)</v>
      </c>
      <c r="K1668" s="1" t="str">
        <f t="shared" si="107"/>
        <v>Untreated Water</v>
      </c>
      <c r="O1668">
        <v>2.5000000000000001E-2</v>
      </c>
      <c r="P1668">
        <v>60</v>
      </c>
      <c r="Q1668">
        <v>6.7</v>
      </c>
    </row>
    <row r="1669" spans="1:17" hidden="1" x14ac:dyDescent="0.3">
      <c r="A1669" t="s">
        <v>6596</v>
      </c>
      <c r="B1669" t="s">
        <v>6597</v>
      </c>
      <c r="C1669" s="1" t="str">
        <f t="shared" si="104"/>
        <v>12:0008</v>
      </c>
      <c r="D1669" s="1" t="str">
        <f t="shared" si="105"/>
        <v>12:0030</v>
      </c>
      <c r="E1669" t="s">
        <v>6598</v>
      </c>
      <c r="F1669" t="s">
        <v>6599</v>
      </c>
      <c r="H1669">
        <v>57.418812000000003</v>
      </c>
      <c r="I1669">
        <v>-130.56031160000001</v>
      </c>
      <c r="J1669" s="1" t="str">
        <f t="shared" si="106"/>
        <v>Fluid (stream)</v>
      </c>
      <c r="K1669" s="1" t="str">
        <f t="shared" si="107"/>
        <v>Untreated Water</v>
      </c>
      <c r="O1669">
        <v>2.5000000000000001E-2</v>
      </c>
      <c r="P1669">
        <v>40</v>
      </c>
      <c r="Q1669">
        <v>7.3</v>
      </c>
    </row>
    <row r="1670" spans="1:17" hidden="1" x14ac:dyDescent="0.3">
      <c r="A1670" t="s">
        <v>6600</v>
      </c>
      <c r="B1670" t="s">
        <v>6601</v>
      </c>
      <c r="C1670" s="1" t="str">
        <f t="shared" si="104"/>
        <v>12:0008</v>
      </c>
      <c r="D1670" s="1" t="str">
        <f t="shared" si="105"/>
        <v>12:0030</v>
      </c>
      <c r="E1670" t="s">
        <v>6602</v>
      </c>
      <c r="F1670" t="s">
        <v>6603</v>
      </c>
      <c r="H1670">
        <v>57.4255189</v>
      </c>
      <c r="I1670">
        <v>-130.5822977</v>
      </c>
      <c r="J1670" s="1" t="str">
        <f t="shared" si="106"/>
        <v>Fluid (stream)</v>
      </c>
      <c r="K1670" s="1" t="str">
        <f t="shared" si="107"/>
        <v>Untreated Water</v>
      </c>
      <c r="O1670">
        <v>2.5000000000000001E-2</v>
      </c>
      <c r="P1670">
        <v>40</v>
      </c>
      <c r="Q1670">
        <v>6.9</v>
      </c>
    </row>
    <row r="1671" spans="1:17" hidden="1" x14ac:dyDescent="0.3">
      <c r="A1671" t="s">
        <v>6604</v>
      </c>
      <c r="B1671" t="s">
        <v>6605</v>
      </c>
      <c r="C1671" s="1" t="str">
        <f t="shared" si="104"/>
        <v>12:0008</v>
      </c>
      <c r="D1671" s="1" t="str">
        <f t="shared" si="105"/>
        <v>12:0030</v>
      </c>
      <c r="E1671" t="s">
        <v>6606</v>
      </c>
      <c r="F1671" t="s">
        <v>6607</v>
      </c>
      <c r="H1671">
        <v>57.419006199999998</v>
      </c>
      <c r="I1671">
        <v>-130.6120234</v>
      </c>
      <c r="J1671" s="1" t="str">
        <f t="shared" si="106"/>
        <v>Fluid (stream)</v>
      </c>
      <c r="K1671" s="1" t="str">
        <f t="shared" si="107"/>
        <v>Untreated Water</v>
      </c>
      <c r="O1671">
        <v>2.5000000000000001E-2</v>
      </c>
      <c r="P1671">
        <v>490</v>
      </c>
      <c r="Q1671">
        <v>6.3</v>
      </c>
    </row>
    <row r="1672" spans="1:17" hidden="1" x14ac:dyDescent="0.3">
      <c r="A1672" t="s">
        <v>6608</v>
      </c>
      <c r="B1672" t="s">
        <v>6609</v>
      </c>
      <c r="C1672" s="1" t="str">
        <f t="shared" si="104"/>
        <v>12:0008</v>
      </c>
      <c r="D1672" s="1" t="str">
        <f t="shared" si="105"/>
        <v>12:0030</v>
      </c>
      <c r="E1672" t="s">
        <v>6610</v>
      </c>
      <c r="F1672" t="s">
        <v>6611</v>
      </c>
      <c r="H1672">
        <v>57.368108700000001</v>
      </c>
      <c r="I1672">
        <v>-130.52322570000001</v>
      </c>
      <c r="J1672" s="1" t="str">
        <f t="shared" si="106"/>
        <v>Fluid (stream)</v>
      </c>
      <c r="K1672" s="1" t="str">
        <f t="shared" si="107"/>
        <v>Untreated Water</v>
      </c>
      <c r="O1672">
        <v>2.5000000000000001E-2</v>
      </c>
      <c r="P1672">
        <v>60</v>
      </c>
      <c r="Q1672">
        <v>7.3</v>
      </c>
    </row>
    <row r="1673" spans="1:17" hidden="1" x14ac:dyDescent="0.3">
      <c r="A1673" t="s">
        <v>6612</v>
      </c>
      <c r="B1673" t="s">
        <v>6613</v>
      </c>
      <c r="C1673" s="1" t="str">
        <f t="shared" si="104"/>
        <v>12:0008</v>
      </c>
      <c r="D1673" s="1" t="str">
        <f t="shared" si="105"/>
        <v>12:0030</v>
      </c>
      <c r="E1673" t="s">
        <v>6614</v>
      </c>
      <c r="F1673" t="s">
        <v>6615</v>
      </c>
      <c r="H1673">
        <v>57.396518499999999</v>
      </c>
      <c r="I1673">
        <v>-130.5253505</v>
      </c>
      <c r="J1673" s="1" t="str">
        <f t="shared" si="106"/>
        <v>Fluid (stream)</v>
      </c>
      <c r="K1673" s="1" t="str">
        <f t="shared" si="107"/>
        <v>Untreated Water</v>
      </c>
      <c r="O1673">
        <v>2.5000000000000001E-2</v>
      </c>
      <c r="P1673">
        <v>410</v>
      </c>
      <c r="Q1673">
        <v>6.5</v>
      </c>
    </row>
    <row r="1674" spans="1:17" hidden="1" x14ac:dyDescent="0.3">
      <c r="A1674" t="s">
        <v>6616</v>
      </c>
      <c r="B1674" t="s">
        <v>6617</v>
      </c>
      <c r="C1674" s="1" t="str">
        <f t="shared" si="104"/>
        <v>12:0008</v>
      </c>
      <c r="D1674" s="1" t="str">
        <f t="shared" si="105"/>
        <v>12:0030</v>
      </c>
      <c r="E1674" t="s">
        <v>6618</v>
      </c>
      <c r="F1674" t="s">
        <v>6619</v>
      </c>
      <c r="H1674">
        <v>57.471793300000002</v>
      </c>
      <c r="I1674">
        <v>-130.40669879999999</v>
      </c>
      <c r="J1674" s="1" t="str">
        <f t="shared" si="106"/>
        <v>Fluid (stream)</v>
      </c>
      <c r="K1674" s="1" t="str">
        <f t="shared" si="107"/>
        <v>Untreated Water</v>
      </c>
      <c r="O1674">
        <v>2.5000000000000001E-2</v>
      </c>
      <c r="P1674">
        <v>60</v>
      </c>
      <c r="Q1674">
        <v>7.4</v>
      </c>
    </row>
    <row r="1675" spans="1:17" hidden="1" x14ac:dyDescent="0.3">
      <c r="A1675" t="s">
        <v>6620</v>
      </c>
      <c r="B1675" t="s">
        <v>6621</v>
      </c>
      <c r="C1675" s="1" t="str">
        <f t="shared" si="104"/>
        <v>12:0008</v>
      </c>
      <c r="D1675" s="1" t="str">
        <f t="shared" si="105"/>
        <v>12:0030</v>
      </c>
      <c r="E1675" t="s">
        <v>6622</v>
      </c>
      <c r="F1675" t="s">
        <v>6623</v>
      </c>
      <c r="H1675">
        <v>57.469912299999997</v>
      </c>
      <c r="I1675">
        <v>-130.42701919999999</v>
      </c>
      <c r="J1675" s="1" t="str">
        <f t="shared" si="106"/>
        <v>Fluid (stream)</v>
      </c>
      <c r="K1675" s="1" t="str">
        <f t="shared" si="107"/>
        <v>Untreated Water</v>
      </c>
      <c r="O1675">
        <v>2.5000000000000001E-2</v>
      </c>
      <c r="P1675">
        <v>40</v>
      </c>
      <c r="Q1675">
        <v>6.8</v>
      </c>
    </row>
    <row r="1676" spans="1:17" hidden="1" x14ac:dyDescent="0.3">
      <c r="A1676" t="s">
        <v>6624</v>
      </c>
      <c r="B1676" t="s">
        <v>6625</v>
      </c>
      <c r="C1676" s="1" t="str">
        <f t="shared" si="104"/>
        <v>12:0008</v>
      </c>
      <c r="D1676" s="1" t="str">
        <f t="shared" si="105"/>
        <v>12:0030</v>
      </c>
      <c r="E1676" t="s">
        <v>6626</v>
      </c>
      <c r="F1676" t="s">
        <v>6627</v>
      </c>
      <c r="H1676">
        <v>57.459710000000001</v>
      </c>
      <c r="I1676">
        <v>-130.4026667</v>
      </c>
      <c r="J1676" s="1" t="str">
        <f t="shared" si="106"/>
        <v>Fluid (stream)</v>
      </c>
      <c r="K1676" s="1" t="str">
        <f t="shared" si="107"/>
        <v>Untreated Water</v>
      </c>
      <c r="O1676">
        <v>2.5000000000000001E-2</v>
      </c>
      <c r="P1676">
        <v>30</v>
      </c>
      <c r="Q1676">
        <v>7.3</v>
      </c>
    </row>
    <row r="1677" spans="1:17" hidden="1" x14ac:dyDescent="0.3">
      <c r="A1677" t="s">
        <v>6628</v>
      </c>
      <c r="B1677" t="s">
        <v>6629</v>
      </c>
      <c r="C1677" s="1" t="str">
        <f t="shared" si="104"/>
        <v>12:0008</v>
      </c>
      <c r="D1677" s="1" t="str">
        <f t="shared" si="105"/>
        <v>12:0030</v>
      </c>
      <c r="E1677" t="s">
        <v>6630</v>
      </c>
      <c r="F1677" t="s">
        <v>6631</v>
      </c>
      <c r="H1677">
        <v>57.439904800000001</v>
      </c>
      <c r="I1677">
        <v>-130.38271599999999</v>
      </c>
      <c r="J1677" s="1" t="str">
        <f t="shared" si="106"/>
        <v>Fluid (stream)</v>
      </c>
      <c r="K1677" s="1" t="str">
        <f t="shared" si="107"/>
        <v>Untreated Water</v>
      </c>
      <c r="O1677">
        <v>2.5000000000000001E-2</v>
      </c>
      <c r="P1677">
        <v>30</v>
      </c>
      <c r="Q1677">
        <v>7.6</v>
      </c>
    </row>
    <row r="1678" spans="1:17" hidden="1" x14ac:dyDescent="0.3">
      <c r="A1678" t="s">
        <v>6632</v>
      </c>
      <c r="B1678" t="s">
        <v>6633</v>
      </c>
      <c r="C1678" s="1" t="str">
        <f t="shared" si="104"/>
        <v>12:0008</v>
      </c>
      <c r="D1678" s="1" t="str">
        <f t="shared" si="105"/>
        <v>12:0030</v>
      </c>
      <c r="E1678" t="s">
        <v>6634</v>
      </c>
      <c r="F1678" t="s">
        <v>6635</v>
      </c>
      <c r="H1678">
        <v>57.429412800000001</v>
      </c>
      <c r="I1678">
        <v>-130.35184290000001</v>
      </c>
      <c r="J1678" s="1" t="str">
        <f t="shared" si="106"/>
        <v>Fluid (stream)</v>
      </c>
      <c r="K1678" s="1" t="str">
        <f t="shared" si="107"/>
        <v>Untreated Water</v>
      </c>
      <c r="O1678">
        <v>2.5000000000000001E-2</v>
      </c>
      <c r="P1678">
        <v>40</v>
      </c>
      <c r="Q1678">
        <v>7.4</v>
      </c>
    </row>
    <row r="1679" spans="1:17" hidden="1" x14ac:dyDescent="0.3">
      <c r="A1679" t="s">
        <v>6636</v>
      </c>
      <c r="B1679" t="s">
        <v>6637</v>
      </c>
      <c r="C1679" s="1" t="str">
        <f t="shared" si="104"/>
        <v>12:0008</v>
      </c>
      <c r="D1679" s="1" t="str">
        <f t="shared" si="105"/>
        <v>12:0030</v>
      </c>
      <c r="E1679" t="s">
        <v>6638</v>
      </c>
      <c r="F1679" t="s">
        <v>6639</v>
      </c>
      <c r="H1679">
        <v>57.485956399999999</v>
      </c>
      <c r="I1679">
        <v>-130.25797449999999</v>
      </c>
      <c r="J1679" s="1" t="str">
        <f t="shared" si="106"/>
        <v>Fluid (stream)</v>
      </c>
      <c r="K1679" s="1" t="str">
        <f t="shared" si="107"/>
        <v>Untreated Water</v>
      </c>
      <c r="O1679">
        <v>2.5000000000000001E-2</v>
      </c>
      <c r="P1679">
        <v>50</v>
      </c>
      <c r="Q1679">
        <v>7.5</v>
      </c>
    </row>
    <row r="1680" spans="1:17" hidden="1" x14ac:dyDescent="0.3">
      <c r="A1680" t="s">
        <v>6640</v>
      </c>
      <c r="B1680" t="s">
        <v>6641</v>
      </c>
      <c r="C1680" s="1" t="str">
        <f t="shared" si="104"/>
        <v>12:0008</v>
      </c>
      <c r="D1680" s="1" t="str">
        <f t="shared" si="105"/>
        <v>12:0030</v>
      </c>
      <c r="E1680" t="s">
        <v>6642</v>
      </c>
      <c r="F1680" t="s">
        <v>6643</v>
      </c>
      <c r="H1680">
        <v>57.3448554</v>
      </c>
      <c r="I1680">
        <v>-130.61919789999999</v>
      </c>
      <c r="J1680" s="1" t="str">
        <f t="shared" si="106"/>
        <v>Fluid (stream)</v>
      </c>
      <c r="K1680" s="1" t="str">
        <f t="shared" si="107"/>
        <v>Untreated Water</v>
      </c>
      <c r="O1680">
        <v>2.5000000000000001E-2</v>
      </c>
      <c r="P1680">
        <v>380</v>
      </c>
      <c r="Q1680">
        <v>4.2</v>
      </c>
    </row>
    <row r="1681" spans="1:17" hidden="1" x14ac:dyDescent="0.3">
      <c r="A1681" t="s">
        <v>6644</v>
      </c>
      <c r="B1681" t="s">
        <v>6645</v>
      </c>
      <c r="C1681" s="1" t="str">
        <f t="shared" si="104"/>
        <v>12:0008</v>
      </c>
      <c r="D1681" s="1" t="str">
        <f t="shared" si="105"/>
        <v>12:0030</v>
      </c>
      <c r="E1681" t="s">
        <v>6646</v>
      </c>
      <c r="F1681" t="s">
        <v>6647</v>
      </c>
      <c r="H1681">
        <v>57.346528300000003</v>
      </c>
      <c r="I1681">
        <v>-130.61626330000001</v>
      </c>
      <c r="J1681" s="1" t="str">
        <f t="shared" si="106"/>
        <v>Fluid (stream)</v>
      </c>
      <c r="K1681" s="1" t="str">
        <f t="shared" si="107"/>
        <v>Untreated Water</v>
      </c>
      <c r="O1681">
        <v>2.5000000000000001E-2</v>
      </c>
      <c r="P1681">
        <v>490</v>
      </c>
      <c r="Q1681">
        <v>5.4</v>
      </c>
    </row>
    <row r="1682" spans="1:17" hidden="1" x14ac:dyDescent="0.3">
      <c r="A1682" t="s">
        <v>6648</v>
      </c>
      <c r="B1682" t="s">
        <v>6649</v>
      </c>
      <c r="C1682" s="1" t="str">
        <f t="shared" si="104"/>
        <v>12:0008</v>
      </c>
      <c r="D1682" s="1" t="str">
        <f t="shared" si="105"/>
        <v>12:0030</v>
      </c>
      <c r="E1682" t="s">
        <v>6650</v>
      </c>
      <c r="F1682" t="s">
        <v>6651</v>
      </c>
      <c r="H1682">
        <v>57.338610199999998</v>
      </c>
      <c r="I1682">
        <v>-130.61297519999999</v>
      </c>
      <c r="J1682" s="1" t="str">
        <f t="shared" si="106"/>
        <v>Fluid (stream)</v>
      </c>
      <c r="K1682" s="1" t="str">
        <f t="shared" si="107"/>
        <v>Untreated Water</v>
      </c>
      <c r="O1682">
        <v>2.5000000000000001E-2</v>
      </c>
      <c r="P1682">
        <v>80</v>
      </c>
      <c r="Q1682">
        <v>7</v>
      </c>
    </row>
    <row r="1683" spans="1:17" hidden="1" x14ac:dyDescent="0.3">
      <c r="A1683" t="s">
        <v>6652</v>
      </c>
      <c r="B1683" t="s">
        <v>6653</v>
      </c>
      <c r="C1683" s="1" t="str">
        <f t="shared" si="104"/>
        <v>12:0008</v>
      </c>
      <c r="D1683" s="1" t="str">
        <f t="shared" si="105"/>
        <v>12:0030</v>
      </c>
      <c r="E1683" t="s">
        <v>6654</v>
      </c>
      <c r="F1683" t="s">
        <v>6655</v>
      </c>
      <c r="H1683">
        <v>57.307123300000001</v>
      </c>
      <c r="I1683">
        <v>-130.5822646</v>
      </c>
      <c r="J1683" s="1" t="str">
        <f t="shared" si="106"/>
        <v>Fluid (stream)</v>
      </c>
      <c r="K1683" s="1" t="str">
        <f t="shared" si="107"/>
        <v>Untreated Water</v>
      </c>
      <c r="O1683">
        <v>2.5000000000000001E-2</v>
      </c>
      <c r="P1683">
        <v>40</v>
      </c>
      <c r="Q1683">
        <v>7</v>
      </c>
    </row>
    <row r="1684" spans="1:17" hidden="1" x14ac:dyDescent="0.3">
      <c r="A1684" t="s">
        <v>6656</v>
      </c>
      <c r="B1684" t="s">
        <v>6657</v>
      </c>
      <c r="C1684" s="1" t="str">
        <f t="shared" si="104"/>
        <v>12:0008</v>
      </c>
      <c r="D1684" s="1" t="str">
        <f t="shared" si="105"/>
        <v>12:0030</v>
      </c>
      <c r="E1684" t="s">
        <v>6658</v>
      </c>
      <c r="F1684" t="s">
        <v>6659</v>
      </c>
      <c r="H1684">
        <v>57.295295299999999</v>
      </c>
      <c r="I1684">
        <v>-130.5718832</v>
      </c>
      <c r="J1684" s="1" t="str">
        <f t="shared" si="106"/>
        <v>Fluid (stream)</v>
      </c>
      <c r="K1684" s="1" t="str">
        <f t="shared" si="107"/>
        <v>Untreated Water</v>
      </c>
      <c r="O1684">
        <v>2.5000000000000001E-2</v>
      </c>
      <c r="P1684">
        <v>40</v>
      </c>
      <c r="Q1684">
        <v>7.4</v>
      </c>
    </row>
    <row r="1685" spans="1:17" hidden="1" x14ac:dyDescent="0.3">
      <c r="A1685" t="s">
        <v>6660</v>
      </c>
      <c r="B1685" t="s">
        <v>6661</v>
      </c>
      <c r="C1685" s="1" t="str">
        <f t="shared" si="104"/>
        <v>12:0008</v>
      </c>
      <c r="D1685" s="1" t="str">
        <f t="shared" si="105"/>
        <v>12:0030</v>
      </c>
      <c r="E1685" t="s">
        <v>6662</v>
      </c>
      <c r="F1685" t="s">
        <v>6663</v>
      </c>
      <c r="H1685">
        <v>57.290509499999999</v>
      </c>
      <c r="I1685">
        <v>-130.6515958</v>
      </c>
      <c r="J1685" s="1" t="str">
        <f t="shared" si="106"/>
        <v>Fluid (stream)</v>
      </c>
      <c r="K1685" s="1" t="str">
        <f t="shared" si="107"/>
        <v>Untreated Water</v>
      </c>
      <c r="O1685">
        <v>0.15</v>
      </c>
      <c r="P1685">
        <v>30</v>
      </c>
      <c r="Q1685">
        <v>7.5</v>
      </c>
    </row>
    <row r="1686" spans="1:17" hidden="1" x14ac:dyDescent="0.3">
      <c r="A1686" t="s">
        <v>6664</v>
      </c>
      <c r="B1686" t="s">
        <v>6665</v>
      </c>
      <c r="C1686" s="1" t="str">
        <f t="shared" si="104"/>
        <v>12:0008</v>
      </c>
      <c r="D1686" s="1" t="str">
        <f t="shared" si="105"/>
        <v>12:0030</v>
      </c>
      <c r="E1686" t="s">
        <v>6666</v>
      </c>
      <c r="F1686" t="s">
        <v>6667</v>
      </c>
      <c r="H1686">
        <v>57.286228999999999</v>
      </c>
      <c r="I1686">
        <v>-130.58556730000001</v>
      </c>
      <c r="J1686" s="1" t="str">
        <f t="shared" si="106"/>
        <v>Fluid (stream)</v>
      </c>
      <c r="K1686" s="1" t="str">
        <f t="shared" si="107"/>
        <v>Untreated Water</v>
      </c>
      <c r="O1686">
        <v>2.5000000000000001E-2</v>
      </c>
      <c r="P1686">
        <v>40</v>
      </c>
      <c r="Q1686">
        <v>7.6</v>
      </c>
    </row>
    <row r="1687" spans="1:17" hidden="1" x14ac:dyDescent="0.3">
      <c r="A1687" t="s">
        <v>6668</v>
      </c>
      <c r="B1687" t="s">
        <v>6669</v>
      </c>
      <c r="C1687" s="1" t="str">
        <f t="shared" si="104"/>
        <v>12:0008</v>
      </c>
      <c r="D1687" s="1" t="str">
        <f t="shared" si="105"/>
        <v>12:0030</v>
      </c>
      <c r="E1687" t="s">
        <v>6670</v>
      </c>
      <c r="F1687" t="s">
        <v>6671</v>
      </c>
      <c r="H1687">
        <v>57.2895447</v>
      </c>
      <c r="I1687">
        <v>-130.66413059999999</v>
      </c>
      <c r="J1687" s="1" t="str">
        <f t="shared" si="106"/>
        <v>Fluid (stream)</v>
      </c>
      <c r="K1687" s="1" t="str">
        <f t="shared" si="107"/>
        <v>Untreated Water</v>
      </c>
      <c r="O1687">
        <v>0.13</v>
      </c>
      <c r="P1687">
        <v>30</v>
      </c>
      <c r="Q1687">
        <v>7.4</v>
      </c>
    </row>
    <row r="1688" spans="1:17" hidden="1" x14ac:dyDescent="0.3">
      <c r="A1688" t="s">
        <v>6672</v>
      </c>
      <c r="B1688" t="s">
        <v>6673</v>
      </c>
      <c r="C1688" s="1" t="str">
        <f t="shared" si="104"/>
        <v>12:0008</v>
      </c>
      <c r="D1688" s="1" t="str">
        <f t="shared" si="105"/>
        <v>12:0030</v>
      </c>
      <c r="E1688" t="s">
        <v>6674</v>
      </c>
      <c r="F1688" t="s">
        <v>6675</v>
      </c>
      <c r="H1688">
        <v>57.298780700000002</v>
      </c>
      <c r="I1688">
        <v>-130.72361760000001</v>
      </c>
      <c r="J1688" s="1" t="str">
        <f t="shared" si="106"/>
        <v>Fluid (stream)</v>
      </c>
      <c r="K1688" s="1" t="str">
        <f t="shared" si="107"/>
        <v>Untreated Water</v>
      </c>
      <c r="O1688">
        <v>2.5000000000000001E-2</v>
      </c>
      <c r="P1688">
        <v>40</v>
      </c>
      <c r="Q1688">
        <v>7</v>
      </c>
    </row>
    <row r="1689" spans="1:17" hidden="1" x14ac:dyDescent="0.3">
      <c r="A1689" t="s">
        <v>6676</v>
      </c>
      <c r="B1689" t="s">
        <v>6677</v>
      </c>
      <c r="C1689" s="1" t="str">
        <f t="shared" si="104"/>
        <v>12:0008</v>
      </c>
      <c r="D1689" s="1" t="str">
        <f t="shared" si="105"/>
        <v>12:0030</v>
      </c>
      <c r="E1689" t="s">
        <v>6678</v>
      </c>
      <c r="F1689" t="s">
        <v>6679</v>
      </c>
      <c r="H1689">
        <v>57.320457400000002</v>
      </c>
      <c r="I1689">
        <v>-130.73695240000001</v>
      </c>
      <c r="J1689" s="1" t="str">
        <f t="shared" si="106"/>
        <v>Fluid (stream)</v>
      </c>
      <c r="K1689" s="1" t="str">
        <f t="shared" si="107"/>
        <v>Untreated Water</v>
      </c>
      <c r="O1689">
        <v>2.5000000000000001E-2</v>
      </c>
      <c r="P1689">
        <v>60</v>
      </c>
      <c r="Q1689">
        <v>6.7</v>
      </c>
    </row>
    <row r="1690" spans="1:17" hidden="1" x14ac:dyDescent="0.3">
      <c r="A1690" t="s">
        <v>6680</v>
      </c>
      <c r="B1690" t="s">
        <v>6681</v>
      </c>
      <c r="C1690" s="1" t="str">
        <f t="shared" si="104"/>
        <v>12:0008</v>
      </c>
      <c r="D1690" s="1" t="str">
        <f t="shared" si="105"/>
        <v>12:0030</v>
      </c>
      <c r="E1690" t="s">
        <v>6682</v>
      </c>
      <c r="F1690" t="s">
        <v>6683</v>
      </c>
      <c r="H1690">
        <v>57.315048400000002</v>
      </c>
      <c r="I1690">
        <v>-130.733709</v>
      </c>
      <c r="J1690" s="1" t="str">
        <f t="shared" si="106"/>
        <v>Fluid (stream)</v>
      </c>
      <c r="K1690" s="1" t="str">
        <f t="shared" si="107"/>
        <v>Untreated Water</v>
      </c>
      <c r="O1690">
        <v>2.5000000000000001E-2</v>
      </c>
      <c r="P1690">
        <v>250</v>
      </c>
      <c r="Q1690">
        <v>6.3</v>
      </c>
    </row>
    <row r="1691" spans="1:17" hidden="1" x14ac:dyDescent="0.3">
      <c r="A1691" t="s">
        <v>6684</v>
      </c>
      <c r="B1691" t="s">
        <v>6685</v>
      </c>
      <c r="C1691" s="1" t="str">
        <f t="shared" si="104"/>
        <v>12:0008</v>
      </c>
      <c r="D1691" s="1" t="str">
        <f t="shared" si="105"/>
        <v>12:0030</v>
      </c>
      <c r="E1691" t="s">
        <v>6686</v>
      </c>
      <c r="F1691" t="s">
        <v>6687</v>
      </c>
      <c r="H1691">
        <v>57.251536799999997</v>
      </c>
      <c r="I1691">
        <v>-130.67722380000001</v>
      </c>
      <c r="J1691" s="1" t="str">
        <f t="shared" si="106"/>
        <v>Fluid (stream)</v>
      </c>
      <c r="K1691" s="1" t="str">
        <f t="shared" si="107"/>
        <v>Untreated Water</v>
      </c>
      <c r="O1691">
        <v>0.08</v>
      </c>
      <c r="P1691">
        <v>40</v>
      </c>
      <c r="Q1691">
        <v>7.2</v>
      </c>
    </row>
    <row r="1692" spans="1:17" hidden="1" x14ac:dyDescent="0.3">
      <c r="A1692" t="s">
        <v>6688</v>
      </c>
      <c r="B1692" t="s">
        <v>6689</v>
      </c>
      <c r="C1692" s="1" t="str">
        <f t="shared" si="104"/>
        <v>12:0008</v>
      </c>
      <c r="D1692" s="1" t="str">
        <f t="shared" si="105"/>
        <v>12:0030</v>
      </c>
      <c r="E1692" t="s">
        <v>6686</v>
      </c>
      <c r="F1692" t="s">
        <v>6690</v>
      </c>
      <c r="H1692">
        <v>57.251536799999997</v>
      </c>
      <c r="I1692">
        <v>-130.67722380000001</v>
      </c>
      <c r="J1692" s="1" t="str">
        <f t="shared" si="106"/>
        <v>Fluid (stream)</v>
      </c>
      <c r="K1692" s="1" t="str">
        <f t="shared" si="107"/>
        <v>Untreated Water</v>
      </c>
      <c r="O1692">
        <v>0.1</v>
      </c>
      <c r="P1692">
        <v>30</v>
      </c>
      <c r="Q1692">
        <v>7.2</v>
      </c>
    </row>
    <row r="1693" spans="1:17" hidden="1" x14ac:dyDescent="0.3">
      <c r="A1693" t="s">
        <v>6691</v>
      </c>
      <c r="B1693" t="s">
        <v>6692</v>
      </c>
      <c r="C1693" s="1" t="str">
        <f t="shared" si="104"/>
        <v>12:0008</v>
      </c>
      <c r="D1693" s="1" t="str">
        <f t="shared" si="105"/>
        <v>12:0030</v>
      </c>
      <c r="E1693" t="s">
        <v>6693</v>
      </c>
      <c r="F1693" t="s">
        <v>6694</v>
      </c>
      <c r="H1693">
        <v>57.247852600000002</v>
      </c>
      <c r="I1693">
        <v>-130.60779009999999</v>
      </c>
      <c r="J1693" s="1" t="str">
        <f t="shared" si="106"/>
        <v>Fluid (stream)</v>
      </c>
      <c r="K1693" s="1" t="str">
        <f t="shared" si="107"/>
        <v>Untreated Water</v>
      </c>
      <c r="O1693">
        <v>0.23</v>
      </c>
      <c r="P1693">
        <v>30</v>
      </c>
      <c r="Q1693">
        <v>7.7</v>
      </c>
    </row>
    <row r="1694" spans="1:17" hidden="1" x14ac:dyDescent="0.3">
      <c r="A1694" t="s">
        <v>6695</v>
      </c>
      <c r="B1694" t="s">
        <v>6696</v>
      </c>
      <c r="C1694" s="1" t="str">
        <f t="shared" si="104"/>
        <v>12:0008</v>
      </c>
      <c r="D1694" s="1" t="str">
        <f t="shared" si="105"/>
        <v>12:0030</v>
      </c>
      <c r="E1694" t="s">
        <v>6697</v>
      </c>
      <c r="F1694" t="s">
        <v>6698</v>
      </c>
      <c r="H1694">
        <v>57.2477692</v>
      </c>
      <c r="I1694">
        <v>-130.64136730000001</v>
      </c>
      <c r="J1694" s="1" t="str">
        <f t="shared" si="106"/>
        <v>Fluid (stream)</v>
      </c>
      <c r="K1694" s="1" t="str">
        <f t="shared" si="107"/>
        <v>Untreated Water</v>
      </c>
      <c r="O1694">
        <v>2.5000000000000001E-2</v>
      </c>
      <c r="P1694">
        <v>20</v>
      </c>
      <c r="Q1694">
        <v>7.4</v>
      </c>
    </row>
    <row r="1695" spans="1:17" hidden="1" x14ac:dyDescent="0.3">
      <c r="A1695" t="s">
        <v>6699</v>
      </c>
      <c r="B1695" t="s">
        <v>6700</v>
      </c>
      <c r="C1695" s="1" t="str">
        <f t="shared" si="104"/>
        <v>12:0008</v>
      </c>
      <c r="D1695" s="1" t="str">
        <f t="shared" si="105"/>
        <v>12:0030</v>
      </c>
      <c r="E1695" t="s">
        <v>6701</v>
      </c>
      <c r="F1695" t="s">
        <v>6702</v>
      </c>
      <c r="H1695">
        <v>57.246391199999998</v>
      </c>
      <c r="I1695">
        <v>-130.574197</v>
      </c>
      <c r="J1695" s="1" t="str">
        <f t="shared" si="106"/>
        <v>Fluid (stream)</v>
      </c>
      <c r="K1695" s="1" t="str">
        <f t="shared" si="107"/>
        <v>Untreated Water</v>
      </c>
      <c r="O1695">
        <v>2.5000000000000001E-2</v>
      </c>
      <c r="P1695">
        <v>20</v>
      </c>
      <c r="Q1695">
        <v>7.6</v>
      </c>
    </row>
    <row r="1696" spans="1:17" hidden="1" x14ac:dyDescent="0.3">
      <c r="A1696" t="s">
        <v>6703</v>
      </c>
      <c r="B1696" t="s">
        <v>6704</v>
      </c>
      <c r="C1696" s="1" t="str">
        <f t="shared" si="104"/>
        <v>12:0008</v>
      </c>
      <c r="D1696" s="1" t="str">
        <f t="shared" si="105"/>
        <v>12:0030</v>
      </c>
      <c r="E1696" t="s">
        <v>6705</v>
      </c>
      <c r="F1696" t="s">
        <v>6706</v>
      </c>
      <c r="H1696">
        <v>57.249397999999999</v>
      </c>
      <c r="I1696">
        <v>-130.5780211</v>
      </c>
      <c r="J1696" s="1" t="str">
        <f t="shared" si="106"/>
        <v>Fluid (stream)</v>
      </c>
      <c r="K1696" s="1" t="str">
        <f t="shared" si="107"/>
        <v>Untreated Water</v>
      </c>
      <c r="O1696">
        <v>0.12</v>
      </c>
      <c r="P1696">
        <v>50</v>
      </c>
      <c r="Q1696">
        <v>8</v>
      </c>
    </row>
    <row r="1697" spans="1:17" hidden="1" x14ac:dyDescent="0.3">
      <c r="A1697" t="s">
        <v>6707</v>
      </c>
      <c r="B1697" t="s">
        <v>6708</v>
      </c>
      <c r="C1697" s="1" t="str">
        <f t="shared" si="104"/>
        <v>12:0008</v>
      </c>
      <c r="D1697" s="1" t="str">
        <f t="shared" si="105"/>
        <v>12:0030</v>
      </c>
      <c r="E1697" t="s">
        <v>6709</v>
      </c>
      <c r="F1697" t="s">
        <v>6710</v>
      </c>
      <c r="H1697">
        <v>57.245401800000003</v>
      </c>
      <c r="I1697">
        <v>-130.5329194</v>
      </c>
      <c r="J1697" s="1" t="str">
        <f t="shared" si="106"/>
        <v>Fluid (stream)</v>
      </c>
      <c r="K1697" s="1" t="str">
        <f t="shared" si="107"/>
        <v>Untreated Water</v>
      </c>
      <c r="O1697">
        <v>0.14000000000000001</v>
      </c>
      <c r="P1697">
        <v>30</v>
      </c>
      <c r="Q1697">
        <v>7.7</v>
      </c>
    </row>
    <row r="1698" spans="1:17" hidden="1" x14ac:dyDescent="0.3">
      <c r="A1698" t="s">
        <v>6711</v>
      </c>
      <c r="B1698" t="s">
        <v>6712</v>
      </c>
      <c r="C1698" s="1" t="str">
        <f t="shared" si="104"/>
        <v>12:0008</v>
      </c>
      <c r="D1698" s="1" t="str">
        <f t="shared" si="105"/>
        <v>12:0030</v>
      </c>
      <c r="E1698" t="s">
        <v>6713</v>
      </c>
      <c r="F1698" t="s">
        <v>6714</v>
      </c>
      <c r="H1698">
        <v>57.264532000000003</v>
      </c>
      <c r="I1698">
        <v>-130.56042640000001</v>
      </c>
      <c r="J1698" s="1" t="str">
        <f t="shared" si="106"/>
        <v>Fluid (stream)</v>
      </c>
      <c r="K1698" s="1" t="str">
        <f t="shared" si="107"/>
        <v>Untreated Water</v>
      </c>
      <c r="O1698">
        <v>0.06</v>
      </c>
      <c r="P1698">
        <v>30</v>
      </c>
      <c r="Q1698">
        <v>7.4</v>
      </c>
    </row>
    <row r="1699" spans="1:17" hidden="1" x14ac:dyDescent="0.3">
      <c r="A1699" t="s">
        <v>6715</v>
      </c>
      <c r="B1699" t="s">
        <v>6716</v>
      </c>
      <c r="C1699" s="1" t="str">
        <f t="shared" si="104"/>
        <v>12:0008</v>
      </c>
      <c r="D1699" s="1" t="str">
        <f t="shared" si="105"/>
        <v>12:0030</v>
      </c>
      <c r="E1699" t="s">
        <v>6717</v>
      </c>
      <c r="F1699" t="s">
        <v>6718</v>
      </c>
      <c r="H1699">
        <v>57.264324199999997</v>
      </c>
      <c r="I1699">
        <v>-130.55400030000001</v>
      </c>
      <c r="J1699" s="1" t="str">
        <f t="shared" si="106"/>
        <v>Fluid (stream)</v>
      </c>
      <c r="K1699" s="1" t="str">
        <f t="shared" si="107"/>
        <v>Untreated Water</v>
      </c>
      <c r="O1699">
        <v>0.2</v>
      </c>
      <c r="P1699">
        <v>30</v>
      </c>
      <c r="Q1699">
        <v>8</v>
      </c>
    </row>
    <row r="1700" spans="1:17" hidden="1" x14ac:dyDescent="0.3">
      <c r="A1700" t="s">
        <v>6719</v>
      </c>
      <c r="B1700" t="s">
        <v>6720</v>
      </c>
      <c r="C1700" s="1" t="str">
        <f t="shared" si="104"/>
        <v>12:0008</v>
      </c>
      <c r="D1700" s="1" t="str">
        <f t="shared" si="105"/>
        <v>12:0030</v>
      </c>
      <c r="E1700" t="s">
        <v>6721</v>
      </c>
      <c r="F1700" t="s">
        <v>6722</v>
      </c>
      <c r="H1700">
        <v>57.272133500000002</v>
      </c>
      <c r="I1700">
        <v>-130.55746339999999</v>
      </c>
      <c r="J1700" s="1" t="str">
        <f t="shared" si="106"/>
        <v>Fluid (stream)</v>
      </c>
      <c r="K1700" s="1" t="str">
        <f t="shared" si="107"/>
        <v>Untreated Water</v>
      </c>
      <c r="O1700">
        <v>7.0000000000000007E-2</v>
      </c>
      <c r="P1700">
        <v>30</v>
      </c>
      <c r="Q1700">
        <v>8</v>
      </c>
    </row>
    <row r="1701" spans="1:17" hidden="1" x14ac:dyDescent="0.3">
      <c r="A1701" t="s">
        <v>6723</v>
      </c>
      <c r="B1701" t="s">
        <v>6724</v>
      </c>
      <c r="C1701" s="1" t="str">
        <f t="shared" si="104"/>
        <v>12:0008</v>
      </c>
      <c r="D1701" s="1" t="str">
        <f t="shared" si="105"/>
        <v>12:0030</v>
      </c>
      <c r="E1701" t="s">
        <v>6725</v>
      </c>
      <c r="F1701" t="s">
        <v>6726</v>
      </c>
      <c r="H1701">
        <v>57.134410000000003</v>
      </c>
      <c r="I1701">
        <v>-131.4272321</v>
      </c>
      <c r="J1701" s="1" t="str">
        <f t="shared" si="106"/>
        <v>Fluid (stream)</v>
      </c>
      <c r="K1701" s="1" t="str">
        <f t="shared" si="107"/>
        <v>Untreated Water</v>
      </c>
      <c r="O1701">
        <v>2.5000000000000001E-2</v>
      </c>
      <c r="P1701">
        <v>30</v>
      </c>
      <c r="Q1701">
        <v>7.5</v>
      </c>
    </row>
    <row r="1702" spans="1:17" hidden="1" x14ac:dyDescent="0.3">
      <c r="A1702" t="s">
        <v>6727</v>
      </c>
      <c r="B1702" t="s">
        <v>6728</v>
      </c>
      <c r="C1702" s="1" t="str">
        <f t="shared" si="104"/>
        <v>12:0008</v>
      </c>
      <c r="D1702" s="1" t="str">
        <f t="shared" si="105"/>
        <v>12:0030</v>
      </c>
      <c r="E1702" t="s">
        <v>6729</v>
      </c>
      <c r="F1702" t="s">
        <v>6730</v>
      </c>
      <c r="H1702">
        <v>57.130280999999997</v>
      </c>
      <c r="I1702">
        <v>-131.42372309999999</v>
      </c>
      <c r="J1702" s="1" t="str">
        <f t="shared" si="106"/>
        <v>Fluid (stream)</v>
      </c>
      <c r="K1702" s="1" t="str">
        <f t="shared" si="107"/>
        <v>Untreated Water</v>
      </c>
      <c r="O1702">
        <v>0.11</v>
      </c>
      <c r="P1702">
        <v>120</v>
      </c>
      <c r="Q1702">
        <v>7.8</v>
      </c>
    </row>
    <row r="1703" spans="1:17" hidden="1" x14ac:dyDescent="0.3">
      <c r="A1703" t="s">
        <v>6731</v>
      </c>
      <c r="B1703" t="s">
        <v>6732</v>
      </c>
      <c r="C1703" s="1" t="str">
        <f t="shared" si="104"/>
        <v>12:0008</v>
      </c>
      <c r="D1703" s="1" t="str">
        <f t="shared" si="105"/>
        <v>12:0030</v>
      </c>
      <c r="E1703" t="s">
        <v>6729</v>
      </c>
      <c r="F1703" t="s">
        <v>6733</v>
      </c>
      <c r="H1703">
        <v>57.130280999999997</v>
      </c>
      <c r="I1703">
        <v>-131.42372309999999</v>
      </c>
      <c r="J1703" s="1" t="str">
        <f t="shared" si="106"/>
        <v>Fluid (stream)</v>
      </c>
      <c r="K1703" s="1" t="str">
        <f t="shared" si="107"/>
        <v>Untreated Water</v>
      </c>
      <c r="O1703">
        <v>0.09</v>
      </c>
      <c r="P1703">
        <v>60</v>
      </c>
      <c r="Q1703">
        <v>7.7</v>
      </c>
    </row>
    <row r="1704" spans="1:17" hidden="1" x14ac:dyDescent="0.3">
      <c r="A1704" t="s">
        <v>6734</v>
      </c>
      <c r="B1704" t="s">
        <v>6735</v>
      </c>
      <c r="C1704" s="1" t="str">
        <f t="shared" si="104"/>
        <v>12:0008</v>
      </c>
      <c r="D1704" s="1" t="str">
        <f t="shared" si="105"/>
        <v>12:0030</v>
      </c>
      <c r="E1704" t="s">
        <v>6736</v>
      </c>
      <c r="F1704" t="s">
        <v>6737</v>
      </c>
      <c r="H1704">
        <v>57.160309499999997</v>
      </c>
      <c r="I1704">
        <v>-131.44854240000001</v>
      </c>
      <c r="J1704" s="1" t="str">
        <f t="shared" si="106"/>
        <v>Fluid (stream)</v>
      </c>
      <c r="K1704" s="1" t="str">
        <f t="shared" si="107"/>
        <v>Untreated Water</v>
      </c>
      <c r="O1704">
        <v>7.0000000000000007E-2</v>
      </c>
      <c r="P1704">
        <v>60</v>
      </c>
      <c r="Q1704">
        <v>7.6</v>
      </c>
    </row>
    <row r="1705" spans="1:17" hidden="1" x14ac:dyDescent="0.3">
      <c r="A1705" t="s">
        <v>6738</v>
      </c>
      <c r="B1705" t="s">
        <v>6739</v>
      </c>
      <c r="C1705" s="1" t="str">
        <f t="shared" si="104"/>
        <v>12:0008</v>
      </c>
      <c r="D1705" s="1" t="str">
        <f t="shared" si="105"/>
        <v>12:0030</v>
      </c>
      <c r="E1705" t="s">
        <v>6740</v>
      </c>
      <c r="F1705" t="s">
        <v>6741</v>
      </c>
      <c r="H1705">
        <v>57.174415000000003</v>
      </c>
      <c r="I1705">
        <v>-131.43718089999999</v>
      </c>
      <c r="J1705" s="1" t="str">
        <f t="shared" si="106"/>
        <v>Fluid (stream)</v>
      </c>
      <c r="K1705" s="1" t="str">
        <f t="shared" si="107"/>
        <v>Untreated Water</v>
      </c>
      <c r="O1705">
        <v>2.5000000000000001E-2</v>
      </c>
      <c r="P1705">
        <v>40</v>
      </c>
      <c r="Q1705">
        <v>7.5</v>
      </c>
    </row>
    <row r="1706" spans="1:17" hidden="1" x14ac:dyDescent="0.3">
      <c r="A1706" t="s">
        <v>6742</v>
      </c>
      <c r="B1706" t="s">
        <v>6743</v>
      </c>
      <c r="C1706" s="1" t="str">
        <f t="shared" si="104"/>
        <v>12:0008</v>
      </c>
      <c r="D1706" s="1" t="str">
        <f t="shared" si="105"/>
        <v>12:0030</v>
      </c>
      <c r="E1706" t="s">
        <v>6744</v>
      </c>
      <c r="F1706" t="s">
        <v>6745</v>
      </c>
      <c r="H1706">
        <v>57.181375600000003</v>
      </c>
      <c r="I1706">
        <v>-131.4267165</v>
      </c>
      <c r="J1706" s="1" t="str">
        <f t="shared" si="106"/>
        <v>Fluid (stream)</v>
      </c>
      <c r="K1706" s="1" t="str">
        <f t="shared" si="107"/>
        <v>Untreated Water</v>
      </c>
      <c r="O1706">
        <v>0.05</v>
      </c>
      <c r="P1706">
        <v>30</v>
      </c>
      <c r="Q1706">
        <v>7.5</v>
      </c>
    </row>
    <row r="1707" spans="1:17" hidden="1" x14ac:dyDescent="0.3">
      <c r="A1707" t="s">
        <v>6746</v>
      </c>
      <c r="B1707" t="s">
        <v>6747</v>
      </c>
      <c r="C1707" s="1" t="str">
        <f t="shared" si="104"/>
        <v>12:0008</v>
      </c>
      <c r="D1707" s="1" t="str">
        <f t="shared" si="105"/>
        <v>12:0030</v>
      </c>
      <c r="E1707" t="s">
        <v>6748</v>
      </c>
      <c r="F1707" t="s">
        <v>6749</v>
      </c>
      <c r="H1707">
        <v>57.189881700000001</v>
      </c>
      <c r="I1707">
        <v>-131.43112980000001</v>
      </c>
      <c r="J1707" s="1" t="str">
        <f t="shared" si="106"/>
        <v>Fluid (stream)</v>
      </c>
      <c r="K1707" s="1" t="str">
        <f t="shared" si="107"/>
        <v>Untreated Water</v>
      </c>
      <c r="O1707">
        <v>0.15</v>
      </c>
      <c r="P1707">
        <v>30</v>
      </c>
      <c r="Q1707">
        <v>7.4</v>
      </c>
    </row>
    <row r="1708" spans="1:17" hidden="1" x14ac:dyDescent="0.3">
      <c r="A1708" t="s">
        <v>6750</v>
      </c>
      <c r="B1708" t="s">
        <v>6751</v>
      </c>
      <c r="C1708" s="1" t="str">
        <f t="shared" si="104"/>
        <v>12:0008</v>
      </c>
      <c r="D1708" s="1" t="str">
        <f t="shared" si="105"/>
        <v>12:0030</v>
      </c>
      <c r="E1708" t="s">
        <v>6752</v>
      </c>
      <c r="F1708" t="s">
        <v>6753</v>
      </c>
      <c r="H1708">
        <v>57.2028289</v>
      </c>
      <c r="I1708">
        <v>-131.45809059999999</v>
      </c>
      <c r="J1708" s="1" t="str">
        <f t="shared" si="106"/>
        <v>Fluid (stream)</v>
      </c>
      <c r="K1708" s="1" t="str">
        <f t="shared" si="107"/>
        <v>Untreated Water</v>
      </c>
      <c r="O1708">
        <v>0.05</v>
      </c>
      <c r="P1708">
        <v>20</v>
      </c>
      <c r="Q1708">
        <v>7.4</v>
      </c>
    </row>
    <row r="1709" spans="1:17" hidden="1" x14ac:dyDescent="0.3">
      <c r="A1709" t="s">
        <v>6754</v>
      </c>
      <c r="B1709" t="s">
        <v>6755</v>
      </c>
      <c r="C1709" s="1" t="str">
        <f t="shared" si="104"/>
        <v>12:0008</v>
      </c>
      <c r="D1709" s="1" t="str">
        <f t="shared" si="105"/>
        <v>12:0030</v>
      </c>
      <c r="E1709" t="s">
        <v>6756</v>
      </c>
      <c r="F1709" t="s">
        <v>6757</v>
      </c>
      <c r="H1709">
        <v>57.225383399999998</v>
      </c>
      <c r="I1709">
        <v>-131.3929684</v>
      </c>
      <c r="J1709" s="1" t="str">
        <f t="shared" si="106"/>
        <v>Fluid (stream)</v>
      </c>
      <c r="K1709" s="1" t="str">
        <f t="shared" si="107"/>
        <v>Untreated Water</v>
      </c>
      <c r="O1709">
        <v>0.12</v>
      </c>
      <c r="P1709">
        <v>20</v>
      </c>
      <c r="Q1709">
        <v>7.3</v>
      </c>
    </row>
    <row r="1710" spans="1:17" hidden="1" x14ac:dyDescent="0.3">
      <c r="A1710" t="s">
        <v>6758</v>
      </c>
      <c r="B1710" t="s">
        <v>6759</v>
      </c>
      <c r="C1710" s="1" t="str">
        <f t="shared" si="104"/>
        <v>12:0008</v>
      </c>
      <c r="D1710" s="1" t="str">
        <f t="shared" si="105"/>
        <v>12:0030</v>
      </c>
      <c r="E1710" t="s">
        <v>6760</v>
      </c>
      <c r="F1710" t="s">
        <v>6761</v>
      </c>
      <c r="H1710">
        <v>57.242207999999998</v>
      </c>
      <c r="I1710">
        <v>-131.38767469999999</v>
      </c>
      <c r="J1710" s="1" t="str">
        <f t="shared" si="106"/>
        <v>Fluid (stream)</v>
      </c>
      <c r="K1710" s="1" t="str">
        <f t="shared" si="107"/>
        <v>Untreated Water</v>
      </c>
      <c r="O1710">
        <v>0.17</v>
      </c>
      <c r="P1710">
        <v>20</v>
      </c>
      <c r="Q1710">
        <v>7.8</v>
      </c>
    </row>
    <row r="1711" spans="1:17" hidden="1" x14ac:dyDescent="0.3">
      <c r="A1711" t="s">
        <v>6762</v>
      </c>
      <c r="B1711" t="s">
        <v>6763</v>
      </c>
      <c r="C1711" s="1" t="str">
        <f t="shared" si="104"/>
        <v>12:0008</v>
      </c>
      <c r="D1711" s="1" t="str">
        <f t="shared" si="105"/>
        <v>12:0030</v>
      </c>
      <c r="E1711" t="s">
        <v>6764</v>
      </c>
      <c r="F1711" t="s">
        <v>6765</v>
      </c>
      <c r="H1711">
        <v>57.244506000000001</v>
      </c>
      <c r="I1711">
        <v>-131.35248250000001</v>
      </c>
      <c r="J1711" s="1" t="str">
        <f t="shared" si="106"/>
        <v>Fluid (stream)</v>
      </c>
      <c r="K1711" s="1" t="str">
        <f t="shared" si="107"/>
        <v>Untreated Water</v>
      </c>
    </row>
    <row r="1712" spans="1:17" hidden="1" x14ac:dyDescent="0.3">
      <c r="A1712" t="s">
        <v>6766</v>
      </c>
      <c r="B1712" t="s">
        <v>6767</v>
      </c>
      <c r="C1712" s="1" t="str">
        <f t="shared" si="104"/>
        <v>12:0008</v>
      </c>
      <c r="D1712" s="1" t="str">
        <f t="shared" si="105"/>
        <v>12:0030</v>
      </c>
      <c r="E1712" t="s">
        <v>6768</v>
      </c>
      <c r="F1712" t="s">
        <v>6769</v>
      </c>
      <c r="H1712">
        <v>57.289649599999997</v>
      </c>
      <c r="I1712">
        <v>-131.39133620000001</v>
      </c>
      <c r="J1712" s="1" t="str">
        <f t="shared" si="106"/>
        <v>Fluid (stream)</v>
      </c>
      <c r="K1712" s="1" t="str">
        <f t="shared" si="107"/>
        <v>Untreated Water</v>
      </c>
      <c r="O1712">
        <v>0.13</v>
      </c>
      <c r="P1712">
        <v>20</v>
      </c>
      <c r="Q1712">
        <v>7.7</v>
      </c>
    </row>
    <row r="1713" spans="1:17" hidden="1" x14ac:dyDescent="0.3">
      <c r="A1713" t="s">
        <v>6770</v>
      </c>
      <c r="B1713" t="s">
        <v>6771</v>
      </c>
      <c r="C1713" s="1" t="str">
        <f t="shared" si="104"/>
        <v>12:0008</v>
      </c>
      <c r="D1713" s="1" t="str">
        <f t="shared" si="105"/>
        <v>12:0030</v>
      </c>
      <c r="E1713" t="s">
        <v>6772</v>
      </c>
      <c r="F1713" t="s">
        <v>6773</v>
      </c>
      <c r="H1713">
        <v>57.296151199999997</v>
      </c>
      <c r="I1713">
        <v>-131.3915744</v>
      </c>
      <c r="J1713" s="1" t="str">
        <f t="shared" si="106"/>
        <v>Fluid (stream)</v>
      </c>
      <c r="K1713" s="1" t="str">
        <f t="shared" si="107"/>
        <v>Untreated Water</v>
      </c>
      <c r="O1713">
        <v>0.2</v>
      </c>
      <c r="P1713">
        <v>20</v>
      </c>
      <c r="Q1713">
        <v>7.8</v>
      </c>
    </row>
    <row r="1714" spans="1:17" hidden="1" x14ac:dyDescent="0.3">
      <c r="A1714" t="s">
        <v>6774</v>
      </c>
      <c r="B1714" t="s">
        <v>6775</v>
      </c>
      <c r="C1714" s="1" t="str">
        <f t="shared" si="104"/>
        <v>12:0008</v>
      </c>
      <c r="D1714" s="1" t="str">
        <f t="shared" si="105"/>
        <v>12:0030</v>
      </c>
      <c r="E1714" t="s">
        <v>6776</v>
      </c>
      <c r="F1714" t="s">
        <v>6777</v>
      </c>
      <c r="H1714">
        <v>57.317845599999998</v>
      </c>
      <c r="I1714">
        <v>-131.38485739999999</v>
      </c>
      <c r="J1714" s="1" t="str">
        <f t="shared" si="106"/>
        <v>Fluid (stream)</v>
      </c>
      <c r="K1714" s="1" t="str">
        <f t="shared" si="107"/>
        <v>Untreated Water</v>
      </c>
      <c r="O1714">
        <v>2.5000000000000001E-2</v>
      </c>
      <c r="P1714">
        <v>30</v>
      </c>
      <c r="Q1714">
        <v>6.6</v>
      </c>
    </row>
    <row r="1715" spans="1:17" hidden="1" x14ac:dyDescent="0.3">
      <c r="A1715" t="s">
        <v>6778</v>
      </c>
      <c r="B1715" t="s">
        <v>6779</v>
      </c>
      <c r="C1715" s="1" t="str">
        <f t="shared" si="104"/>
        <v>12:0008</v>
      </c>
      <c r="D1715" s="1" t="str">
        <f t="shared" si="105"/>
        <v>12:0030</v>
      </c>
      <c r="E1715" t="s">
        <v>6780</v>
      </c>
      <c r="F1715" t="s">
        <v>6781</v>
      </c>
      <c r="H1715">
        <v>57.361663700000001</v>
      </c>
      <c r="I1715">
        <v>-131.3278976</v>
      </c>
      <c r="J1715" s="1" t="str">
        <f t="shared" si="106"/>
        <v>Fluid (stream)</v>
      </c>
      <c r="K1715" s="1" t="str">
        <f t="shared" si="107"/>
        <v>Untreated Water</v>
      </c>
      <c r="O1715">
        <v>2.5000000000000001E-2</v>
      </c>
      <c r="P1715">
        <v>30</v>
      </c>
      <c r="Q1715">
        <v>7.1</v>
      </c>
    </row>
    <row r="1716" spans="1:17" hidden="1" x14ac:dyDescent="0.3">
      <c r="A1716" t="s">
        <v>6782</v>
      </c>
      <c r="B1716" t="s">
        <v>6783</v>
      </c>
      <c r="C1716" s="1" t="str">
        <f t="shared" si="104"/>
        <v>12:0008</v>
      </c>
      <c r="D1716" s="1" t="str">
        <f t="shared" si="105"/>
        <v>12:0030</v>
      </c>
      <c r="E1716" t="s">
        <v>6784</v>
      </c>
      <c r="F1716" t="s">
        <v>6785</v>
      </c>
      <c r="H1716">
        <v>57.277952800000001</v>
      </c>
      <c r="I1716">
        <v>-131.31708069999999</v>
      </c>
      <c r="J1716" s="1" t="str">
        <f t="shared" si="106"/>
        <v>Fluid (stream)</v>
      </c>
      <c r="K1716" s="1" t="str">
        <f t="shared" si="107"/>
        <v>Untreated Water</v>
      </c>
      <c r="O1716">
        <v>0.05</v>
      </c>
      <c r="P1716">
        <v>20</v>
      </c>
      <c r="Q1716">
        <v>7.1</v>
      </c>
    </row>
    <row r="1717" spans="1:17" hidden="1" x14ac:dyDescent="0.3">
      <c r="A1717" t="s">
        <v>6786</v>
      </c>
      <c r="B1717" t="s">
        <v>6787</v>
      </c>
      <c r="C1717" s="1" t="str">
        <f t="shared" si="104"/>
        <v>12:0008</v>
      </c>
      <c r="D1717" s="1" t="str">
        <f t="shared" si="105"/>
        <v>12:0030</v>
      </c>
      <c r="E1717" t="s">
        <v>6788</v>
      </c>
      <c r="F1717" t="s">
        <v>6789</v>
      </c>
      <c r="H1717">
        <v>57.275674799999997</v>
      </c>
      <c r="I1717">
        <v>-131.32269479999999</v>
      </c>
      <c r="J1717" s="1" t="str">
        <f t="shared" si="106"/>
        <v>Fluid (stream)</v>
      </c>
      <c r="K1717" s="1" t="str">
        <f t="shared" si="107"/>
        <v>Untreated Water</v>
      </c>
      <c r="O1717">
        <v>7.0000000000000007E-2</v>
      </c>
      <c r="P1717">
        <v>20</v>
      </c>
      <c r="Q1717">
        <v>7.2</v>
      </c>
    </row>
    <row r="1718" spans="1:17" hidden="1" x14ac:dyDescent="0.3">
      <c r="A1718" t="s">
        <v>6790</v>
      </c>
      <c r="B1718" t="s">
        <v>6791</v>
      </c>
      <c r="C1718" s="1" t="str">
        <f t="shared" si="104"/>
        <v>12:0008</v>
      </c>
      <c r="D1718" s="1" t="str">
        <f t="shared" si="105"/>
        <v>12:0030</v>
      </c>
      <c r="E1718" t="s">
        <v>6788</v>
      </c>
      <c r="F1718" t="s">
        <v>6792</v>
      </c>
      <c r="H1718">
        <v>57.275674799999997</v>
      </c>
      <c r="I1718">
        <v>-131.32269479999999</v>
      </c>
      <c r="J1718" s="1" t="str">
        <f t="shared" si="106"/>
        <v>Fluid (stream)</v>
      </c>
      <c r="K1718" s="1" t="str">
        <f t="shared" si="107"/>
        <v>Untreated Water</v>
      </c>
      <c r="O1718">
        <v>0.08</v>
      </c>
      <c r="P1718">
        <v>20</v>
      </c>
      <c r="Q1718">
        <v>7.2</v>
      </c>
    </row>
    <row r="1719" spans="1:17" hidden="1" x14ac:dyDescent="0.3">
      <c r="A1719" t="s">
        <v>6793</v>
      </c>
      <c r="B1719" t="s">
        <v>6794</v>
      </c>
      <c r="C1719" s="1" t="str">
        <f t="shared" si="104"/>
        <v>12:0008</v>
      </c>
      <c r="D1719" s="1" t="str">
        <f t="shared" si="105"/>
        <v>12:0030</v>
      </c>
      <c r="E1719" t="s">
        <v>6795</v>
      </c>
      <c r="F1719" t="s">
        <v>6796</v>
      </c>
      <c r="H1719">
        <v>57.283494699999999</v>
      </c>
      <c r="I1719">
        <v>-131.316731</v>
      </c>
      <c r="J1719" s="1" t="str">
        <f t="shared" si="106"/>
        <v>Fluid (stream)</v>
      </c>
      <c r="K1719" s="1" t="str">
        <f t="shared" si="107"/>
        <v>Untreated Water</v>
      </c>
      <c r="O1719">
        <v>2.5000000000000001E-2</v>
      </c>
      <c r="P1719">
        <v>20</v>
      </c>
      <c r="Q1719">
        <v>7.2</v>
      </c>
    </row>
    <row r="1720" spans="1:17" hidden="1" x14ac:dyDescent="0.3">
      <c r="A1720" t="s">
        <v>6797</v>
      </c>
      <c r="B1720" t="s">
        <v>6798</v>
      </c>
      <c r="C1720" s="1" t="str">
        <f t="shared" si="104"/>
        <v>12:0008</v>
      </c>
      <c r="D1720" s="1" t="str">
        <f t="shared" si="105"/>
        <v>12:0030</v>
      </c>
      <c r="E1720" t="s">
        <v>6799</v>
      </c>
      <c r="F1720" t="s">
        <v>6800</v>
      </c>
      <c r="H1720">
        <v>57.266004299999999</v>
      </c>
      <c r="I1720">
        <v>-131.3198486</v>
      </c>
      <c r="J1720" s="1" t="str">
        <f t="shared" si="106"/>
        <v>Fluid (stream)</v>
      </c>
      <c r="K1720" s="1" t="str">
        <f t="shared" si="107"/>
        <v>Untreated Water</v>
      </c>
      <c r="O1720">
        <v>2.5000000000000001E-2</v>
      </c>
      <c r="P1720">
        <v>20</v>
      </c>
      <c r="Q1720">
        <v>7.1</v>
      </c>
    </row>
    <row r="1721" spans="1:17" hidden="1" x14ac:dyDescent="0.3">
      <c r="A1721" t="s">
        <v>6801</v>
      </c>
      <c r="B1721" t="s">
        <v>6802</v>
      </c>
      <c r="C1721" s="1" t="str">
        <f t="shared" si="104"/>
        <v>12:0008</v>
      </c>
      <c r="D1721" s="1" t="str">
        <f t="shared" si="105"/>
        <v>12:0030</v>
      </c>
      <c r="E1721" t="s">
        <v>6803</v>
      </c>
      <c r="F1721" t="s">
        <v>6804</v>
      </c>
      <c r="H1721">
        <v>57.2737318</v>
      </c>
      <c r="I1721">
        <v>-131.34559859999999</v>
      </c>
      <c r="J1721" s="1" t="str">
        <f t="shared" si="106"/>
        <v>Fluid (stream)</v>
      </c>
      <c r="K1721" s="1" t="str">
        <f t="shared" si="107"/>
        <v>Untreated Water</v>
      </c>
      <c r="O1721">
        <v>0.1</v>
      </c>
      <c r="P1721">
        <v>20</v>
      </c>
      <c r="Q1721">
        <v>7.6</v>
      </c>
    </row>
    <row r="1722" spans="1:17" hidden="1" x14ac:dyDescent="0.3">
      <c r="A1722" t="s">
        <v>6805</v>
      </c>
      <c r="B1722" t="s">
        <v>6806</v>
      </c>
      <c r="C1722" s="1" t="str">
        <f t="shared" si="104"/>
        <v>12:0008</v>
      </c>
      <c r="D1722" s="1" t="str">
        <f t="shared" si="105"/>
        <v>12:0030</v>
      </c>
      <c r="E1722" t="s">
        <v>6807</v>
      </c>
      <c r="F1722" t="s">
        <v>6808</v>
      </c>
      <c r="H1722">
        <v>57.224160099999999</v>
      </c>
      <c r="I1722">
        <v>-131.3385327</v>
      </c>
      <c r="J1722" s="1" t="str">
        <f t="shared" si="106"/>
        <v>Fluid (stream)</v>
      </c>
      <c r="K1722" s="1" t="str">
        <f t="shared" si="107"/>
        <v>Untreated Water</v>
      </c>
      <c r="O1722">
        <v>7.0000000000000007E-2</v>
      </c>
      <c r="P1722">
        <v>20</v>
      </c>
      <c r="Q1722">
        <v>7.2</v>
      </c>
    </row>
    <row r="1723" spans="1:17" hidden="1" x14ac:dyDescent="0.3">
      <c r="A1723" t="s">
        <v>6809</v>
      </c>
      <c r="B1723" t="s">
        <v>6810</v>
      </c>
      <c r="C1723" s="1" t="str">
        <f t="shared" si="104"/>
        <v>12:0008</v>
      </c>
      <c r="D1723" s="1" t="str">
        <f t="shared" si="105"/>
        <v>12:0030</v>
      </c>
      <c r="E1723" t="s">
        <v>6811</v>
      </c>
      <c r="F1723" t="s">
        <v>6812</v>
      </c>
      <c r="H1723">
        <v>57.2024665</v>
      </c>
      <c r="I1723">
        <v>-131.31719559999999</v>
      </c>
      <c r="J1723" s="1" t="str">
        <f t="shared" si="106"/>
        <v>Fluid (stream)</v>
      </c>
      <c r="K1723" s="1" t="str">
        <f t="shared" si="107"/>
        <v>Untreated Water</v>
      </c>
      <c r="O1723">
        <v>0.05</v>
      </c>
      <c r="P1723">
        <v>20</v>
      </c>
      <c r="Q1723">
        <v>7.2</v>
      </c>
    </row>
    <row r="1724" spans="1:17" hidden="1" x14ac:dyDescent="0.3">
      <c r="A1724" t="s">
        <v>6813</v>
      </c>
      <c r="B1724" t="s">
        <v>6814</v>
      </c>
      <c r="C1724" s="1" t="str">
        <f t="shared" ref="C1724:C1787" si="108">HYPERLINK("http://geochem.nrcan.gc.ca/cdogs/content/bdl/bdl120008_e.htm", "12:0008")</f>
        <v>12:0008</v>
      </c>
      <c r="D1724" s="1" t="str">
        <f t="shared" ref="D1724:D1787" si="109">HYPERLINK("http://geochem.nrcan.gc.ca/cdogs/content/svy/svy120030_e.htm", "12:0030")</f>
        <v>12:0030</v>
      </c>
      <c r="E1724" t="s">
        <v>6815</v>
      </c>
      <c r="F1724" t="s">
        <v>6816</v>
      </c>
      <c r="H1724">
        <v>57.182225899999999</v>
      </c>
      <c r="I1724">
        <v>-131.33292599999999</v>
      </c>
      <c r="J1724" s="1" t="str">
        <f t="shared" si="106"/>
        <v>Fluid (stream)</v>
      </c>
      <c r="K1724" s="1" t="str">
        <f t="shared" si="107"/>
        <v>Untreated Water</v>
      </c>
      <c r="O1724">
        <v>0.16</v>
      </c>
      <c r="P1724">
        <v>20</v>
      </c>
      <c r="Q1724">
        <v>7.7</v>
      </c>
    </row>
    <row r="1725" spans="1:17" hidden="1" x14ac:dyDescent="0.3">
      <c r="A1725" t="s">
        <v>6817</v>
      </c>
      <c r="B1725" t="s">
        <v>6818</v>
      </c>
      <c r="C1725" s="1" t="str">
        <f t="shared" si="108"/>
        <v>12:0008</v>
      </c>
      <c r="D1725" s="1" t="str">
        <f t="shared" si="109"/>
        <v>12:0030</v>
      </c>
      <c r="E1725" t="s">
        <v>6819</v>
      </c>
      <c r="F1725" t="s">
        <v>6820</v>
      </c>
      <c r="H1725">
        <v>57.165200200000001</v>
      </c>
      <c r="I1725">
        <v>-131.32351919999999</v>
      </c>
      <c r="J1725" s="1" t="str">
        <f t="shared" si="106"/>
        <v>Fluid (stream)</v>
      </c>
      <c r="K1725" s="1" t="str">
        <f t="shared" si="107"/>
        <v>Untreated Water</v>
      </c>
      <c r="O1725">
        <v>0.24</v>
      </c>
      <c r="P1725">
        <v>20</v>
      </c>
      <c r="Q1725">
        <v>7.7</v>
      </c>
    </row>
    <row r="1726" spans="1:17" hidden="1" x14ac:dyDescent="0.3">
      <c r="A1726" t="s">
        <v>6821</v>
      </c>
      <c r="B1726" t="s">
        <v>6822</v>
      </c>
      <c r="C1726" s="1" t="str">
        <f t="shared" si="108"/>
        <v>12:0008</v>
      </c>
      <c r="D1726" s="1" t="str">
        <f t="shared" si="109"/>
        <v>12:0030</v>
      </c>
      <c r="E1726" t="s">
        <v>6823</v>
      </c>
      <c r="F1726" t="s">
        <v>6824</v>
      </c>
      <c r="H1726">
        <v>57.164796600000003</v>
      </c>
      <c r="I1726">
        <v>-131.31763860000001</v>
      </c>
      <c r="J1726" s="1" t="str">
        <f t="shared" si="106"/>
        <v>Fluid (stream)</v>
      </c>
      <c r="K1726" s="1" t="str">
        <f t="shared" si="107"/>
        <v>Untreated Water</v>
      </c>
      <c r="O1726">
        <v>0.7</v>
      </c>
      <c r="P1726">
        <v>20</v>
      </c>
      <c r="Q1726">
        <v>8.1</v>
      </c>
    </row>
    <row r="1727" spans="1:17" hidden="1" x14ac:dyDescent="0.3">
      <c r="A1727" t="s">
        <v>6825</v>
      </c>
      <c r="B1727" t="s">
        <v>6826</v>
      </c>
      <c r="C1727" s="1" t="str">
        <f t="shared" si="108"/>
        <v>12:0008</v>
      </c>
      <c r="D1727" s="1" t="str">
        <f t="shared" si="109"/>
        <v>12:0030</v>
      </c>
      <c r="E1727" t="s">
        <v>6827</v>
      </c>
      <c r="F1727" t="s">
        <v>6828</v>
      </c>
      <c r="H1727">
        <v>57.137728199999998</v>
      </c>
      <c r="I1727">
        <v>-131.28482629999999</v>
      </c>
      <c r="J1727" s="1" t="str">
        <f t="shared" si="106"/>
        <v>Fluid (stream)</v>
      </c>
      <c r="K1727" s="1" t="str">
        <f t="shared" si="107"/>
        <v>Untreated Water</v>
      </c>
      <c r="O1727">
        <v>2.5000000000000001E-2</v>
      </c>
      <c r="P1727">
        <v>20</v>
      </c>
      <c r="Q1727">
        <v>7.5</v>
      </c>
    </row>
    <row r="1728" spans="1:17" hidden="1" x14ac:dyDescent="0.3">
      <c r="A1728" t="s">
        <v>6829</v>
      </c>
      <c r="B1728" t="s">
        <v>6830</v>
      </c>
      <c r="C1728" s="1" t="str">
        <f t="shared" si="108"/>
        <v>12:0008</v>
      </c>
      <c r="D1728" s="1" t="str">
        <f t="shared" si="109"/>
        <v>12:0030</v>
      </c>
      <c r="E1728" t="s">
        <v>6831</v>
      </c>
      <c r="F1728" t="s">
        <v>6832</v>
      </c>
      <c r="H1728">
        <v>57.201539500000003</v>
      </c>
      <c r="I1728">
        <v>-131.33525090000001</v>
      </c>
      <c r="J1728" s="1" t="str">
        <f t="shared" si="106"/>
        <v>Fluid (stream)</v>
      </c>
      <c r="K1728" s="1" t="str">
        <f t="shared" si="107"/>
        <v>Untreated Water</v>
      </c>
      <c r="O1728">
        <v>0.2</v>
      </c>
      <c r="P1728">
        <v>30</v>
      </c>
      <c r="Q1728">
        <v>7.9</v>
      </c>
    </row>
    <row r="1729" spans="1:17" hidden="1" x14ac:dyDescent="0.3">
      <c r="A1729" t="s">
        <v>6833</v>
      </c>
      <c r="B1729" t="s">
        <v>6834</v>
      </c>
      <c r="C1729" s="1" t="str">
        <f t="shared" si="108"/>
        <v>12:0008</v>
      </c>
      <c r="D1729" s="1" t="str">
        <f t="shared" si="109"/>
        <v>12:0030</v>
      </c>
      <c r="E1729" t="s">
        <v>6835</v>
      </c>
      <c r="F1729" t="s">
        <v>6836</v>
      </c>
      <c r="H1729">
        <v>57.214933799999997</v>
      </c>
      <c r="I1729">
        <v>-131.33160659999999</v>
      </c>
      <c r="J1729" s="1" t="str">
        <f t="shared" si="106"/>
        <v>Fluid (stream)</v>
      </c>
      <c r="K1729" s="1" t="str">
        <f t="shared" si="107"/>
        <v>Untreated Water</v>
      </c>
      <c r="O1729">
        <v>2.5000000000000001E-2</v>
      </c>
      <c r="P1729">
        <v>20</v>
      </c>
      <c r="Q1729">
        <v>7.1</v>
      </c>
    </row>
    <row r="1730" spans="1:17" hidden="1" x14ac:dyDescent="0.3">
      <c r="A1730" t="s">
        <v>6837</v>
      </c>
      <c r="B1730" t="s">
        <v>6838</v>
      </c>
      <c r="C1730" s="1" t="str">
        <f t="shared" si="108"/>
        <v>12:0008</v>
      </c>
      <c r="D1730" s="1" t="str">
        <f t="shared" si="109"/>
        <v>12:0030</v>
      </c>
      <c r="E1730" t="s">
        <v>6839</v>
      </c>
      <c r="F1730" t="s">
        <v>6840</v>
      </c>
      <c r="H1730">
        <v>57.241716199999999</v>
      </c>
      <c r="I1730">
        <v>-131.48184029999999</v>
      </c>
      <c r="J1730" s="1" t="str">
        <f t="shared" ref="J1730:J1793" si="110">HYPERLINK("http://geochem.nrcan.gc.ca/cdogs/content/kwd/kwd020018_e.htm", "Fluid (stream)")</f>
        <v>Fluid (stream)</v>
      </c>
      <c r="K1730" s="1" t="str">
        <f t="shared" ref="K1730:K1793" si="111">HYPERLINK("http://geochem.nrcan.gc.ca/cdogs/content/kwd/kwd080007_e.htm", "Untreated Water")</f>
        <v>Untreated Water</v>
      </c>
      <c r="O1730">
        <v>0.21</v>
      </c>
      <c r="P1730">
        <v>20</v>
      </c>
      <c r="Q1730">
        <v>7.8</v>
      </c>
    </row>
    <row r="1731" spans="1:17" hidden="1" x14ac:dyDescent="0.3">
      <c r="A1731" t="s">
        <v>6841</v>
      </c>
      <c r="B1731" t="s">
        <v>6842</v>
      </c>
      <c r="C1731" s="1" t="str">
        <f t="shared" si="108"/>
        <v>12:0008</v>
      </c>
      <c r="D1731" s="1" t="str">
        <f t="shared" si="109"/>
        <v>12:0030</v>
      </c>
      <c r="E1731" t="s">
        <v>6843</v>
      </c>
      <c r="F1731" t="s">
        <v>6844</v>
      </c>
      <c r="H1731">
        <v>57.236694200000002</v>
      </c>
      <c r="I1731">
        <v>-131.50217029999999</v>
      </c>
      <c r="J1731" s="1" t="str">
        <f t="shared" si="110"/>
        <v>Fluid (stream)</v>
      </c>
      <c r="K1731" s="1" t="str">
        <f t="shared" si="111"/>
        <v>Untreated Water</v>
      </c>
      <c r="O1731">
        <v>0.05</v>
      </c>
      <c r="P1731">
        <v>20</v>
      </c>
      <c r="Q1731">
        <v>7.2</v>
      </c>
    </row>
    <row r="1732" spans="1:17" hidden="1" x14ac:dyDescent="0.3">
      <c r="A1732" t="s">
        <v>6845</v>
      </c>
      <c r="B1732" t="s">
        <v>6846</v>
      </c>
      <c r="C1732" s="1" t="str">
        <f t="shared" si="108"/>
        <v>12:0008</v>
      </c>
      <c r="D1732" s="1" t="str">
        <f t="shared" si="109"/>
        <v>12:0030</v>
      </c>
      <c r="E1732" t="s">
        <v>6847</v>
      </c>
      <c r="F1732" t="s">
        <v>6848</v>
      </c>
      <c r="H1732">
        <v>57.244403800000001</v>
      </c>
      <c r="I1732">
        <v>-131.65087600000001</v>
      </c>
      <c r="J1732" s="1" t="str">
        <f t="shared" si="110"/>
        <v>Fluid (stream)</v>
      </c>
      <c r="K1732" s="1" t="str">
        <f t="shared" si="111"/>
        <v>Untreated Water</v>
      </c>
      <c r="O1732">
        <v>0.06</v>
      </c>
      <c r="P1732">
        <v>30</v>
      </c>
      <c r="Q1732">
        <v>7.1</v>
      </c>
    </row>
    <row r="1733" spans="1:17" hidden="1" x14ac:dyDescent="0.3">
      <c r="A1733" t="s">
        <v>6849</v>
      </c>
      <c r="B1733" t="s">
        <v>6850</v>
      </c>
      <c r="C1733" s="1" t="str">
        <f t="shared" si="108"/>
        <v>12:0008</v>
      </c>
      <c r="D1733" s="1" t="str">
        <f t="shared" si="109"/>
        <v>12:0030</v>
      </c>
      <c r="E1733" t="s">
        <v>6851</v>
      </c>
      <c r="F1733" t="s">
        <v>6852</v>
      </c>
      <c r="H1733">
        <v>57.232850800000001</v>
      </c>
      <c r="I1733">
        <v>-131.57326900000001</v>
      </c>
      <c r="J1733" s="1" t="str">
        <f t="shared" si="110"/>
        <v>Fluid (stream)</v>
      </c>
      <c r="K1733" s="1" t="str">
        <f t="shared" si="111"/>
        <v>Untreated Water</v>
      </c>
      <c r="O1733">
        <v>0.18</v>
      </c>
      <c r="P1733">
        <v>40</v>
      </c>
      <c r="Q1733">
        <v>7.7</v>
      </c>
    </row>
    <row r="1734" spans="1:17" hidden="1" x14ac:dyDescent="0.3">
      <c r="A1734" t="s">
        <v>6853</v>
      </c>
      <c r="B1734" t="s">
        <v>6854</v>
      </c>
      <c r="C1734" s="1" t="str">
        <f t="shared" si="108"/>
        <v>12:0008</v>
      </c>
      <c r="D1734" s="1" t="str">
        <f t="shared" si="109"/>
        <v>12:0030</v>
      </c>
      <c r="E1734" t="s">
        <v>6855</v>
      </c>
      <c r="F1734" t="s">
        <v>6856</v>
      </c>
      <c r="H1734">
        <v>57.247041899999999</v>
      </c>
      <c r="I1734">
        <v>-131.5648898</v>
      </c>
      <c r="J1734" s="1" t="str">
        <f t="shared" si="110"/>
        <v>Fluid (stream)</v>
      </c>
      <c r="K1734" s="1" t="str">
        <f t="shared" si="111"/>
        <v>Untreated Water</v>
      </c>
      <c r="O1734">
        <v>0.12</v>
      </c>
      <c r="P1734">
        <v>30</v>
      </c>
      <c r="Q1734">
        <v>7.5</v>
      </c>
    </row>
    <row r="1735" spans="1:17" hidden="1" x14ac:dyDescent="0.3">
      <c r="A1735" t="s">
        <v>6857</v>
      </c>
      <c r="B1735" t="s">
        <v>6858</v>
      </c>
      <c r="C1735" s="1" t="str">
        <f t="shared" si="108"/>
        <v>12:0008</v>
      </c>
      <c r="D1735" s="1" t="str">
        <f t="shared" si="109"/>
        <v>12:0030</v>
      </c>
      <c r="E1735" t="s">
        <v>6859</v>
      </c>
      <c r="F1735" t="s">
        <v>6860</v>
      </c>
      <c r="H1735">
        <v>57.243096000000001</v>
      </c>
      <c r="I1735">
        <v>-131.52673859999999</v>
      </c>
      <c r="J1735" s="1" t="str">
        <f t="shared" si="110"/>
        <v>Fluid (stream)</v>
      </c>
      <c r="K1735" s="1" t="str">
        <f t="shared" si="111"/>
        <v>Untreated Water</v>
      </c>
      <c r="O1735">
        <v>2.5000000000000001E-2</v>
      </c>
      <c r="P1735">
        <v>20</v>
      </c>
      <c r="Q1735">
        <v>7</v>
      </c>
    </row>
    <row r="1736" spans="1:17" hidden="1" x14ac:dyDescent="0.3">
      <c r="A1736" t="s">
        <v>6861</v>
      </c>
      <c r="B1736" t="s">
        <v>6862</v>
      </c>
      <c r="C1736" s="1" t="str">
        <f t="shared" si="108"/>
        <v>12:0008</v>
      </c>
      <c r="D1736" s="1" t="str">
        <f t="shared" si="109"/>
        <v>12:0030</v>
      </c>
      <c r="E1736" t="s">
        <v>6863</v>
      </c>
      <c r="F1736" t="s">
        <v>6864</v>
      </c>
      <c r="H1736">
        <v>57.3366094</v>
      </c>
      <c r="I1736">
        <v>-131.18071599999999</v>
      </c>
      <c r="J1736" s="1" t="str">
        <f t="shared" si="110"/>
        <v>Fluid (stream)</v>
      </c>
      <c r="K1736" s="1" t="str">
        <f t="shared" si="111"/>
        <v>Untreated Water</v>
      </c>
      <c r="O1736">
        <v>0.14000000000000001</v>
      </c>
      <c r="P1736">
        <v>20</v>
      </c>
      <c r="Q1736">
        <v>7.6</v>
      </c>
    </row>
    <row r="1737" spans="1:17" hidden="1" x14ac:dyDescent="0.3">
      <c r="A1737" t="s">
        <v>6865</v>
      </c>
      <c r="B1737" t="s">
        <v>6866</v>
      </c>
      <c r="C1737" s="1" t="str">
        <f t="shared" si="108"/>
        <v>12:0008</v>
      </c>
      <c r="D1737" s="1" t="str">
        <f t="shared" si="109"/>
        <v>12:0030</v>
      </c>
      <c r="E1737" t="s">
        <v>6867</v>
      </c>
      <c r="F1737" t="s">
        <v>6868</v>
      </c>
      <c r="H1737">
        <v>57.765227000000003</v>
      </c>
      <c r="I1737">
        <v>-130.50306800000001</v>
      </c>
      <c r="J1737" s="1" t="str">
        <f t="shared" si="110"/>
        <v>Fluid (stream)</v>
      </c>
      <c r="K1737" s="1" t="str">
        <f t="shared" si="111"/>
        <v>Untreated Water</v>
      </c>
      <c r="O1737">
        <v>2.5000000000000001E-2</v>
      </c>
      <c r="P1737">
        <v>190</v>
      </c>
      <c r="Q1737">
        <v>7.1</v>
      </c>
    </row>
    <row r="1738" spans="1:17" hidden="1" x14ac:dyDescent="0.3">
      <c r="A1738" t="s">
        <v>6869</v>
      </c>
      <c r="B1738" t="s">
        <v>6870</v>
      </c>
      <c r="C1738" s="1" t="str">
        <f t="shared" si="108"/>
        <v>12:0008</v>
      </c>
      <c r="D1738" s="1" t="str">
        <f t="shared" si="109"/>
        <v>12:0030</v>
      </c>
      <c r="E1738" t="s">
        <v>6871</v>
      </c>
      <c r="F1738" t="s">
        <v>6872</v>
      </c>
      <c r="H1738">
        <v>57.763851799999998</v>
      </c>
      <c r="I1738">
        <v>-130.4709216</v>
      </c>
      <c r="J1738" s="1" t="str">
        <f t="shared" si="110"/>
        <v>Fluid (stream)</v>
      </c>
      <c r="K1738" s="1" t="str">
        <f t="shared" si="111"/>
        <v>Untreated Water</v>
      </c>
      <c r="O1738">
        <v>0.09</v>
      </c>
      <c r="P1738">
        <v>130</v>
      </c>
      <c r="Q1738">
        <v>7.8</v>
      </c>
    </row>
    <row r="1739" spans="1:17" hidden="1" x14ac:dyDescent="0.3">
      <c r="A1739" t="s">
        <v>6873</v>
      </c>
      <c r="B1739" t="s">
        <v>6874</v>
      </c>
      <c r="C1739" s="1" t="str">
        <f t="shared" si="108"/>
        <v>12:0008</v>
      </c>
      <c r="D1739" s="1" t="str">
        <f t="shared" si="109"/>
        <v>12:0030</v>
      </c>
      <c r="E1739" t="s">
        <v>6875</v>
      </c>
      <c r="F1739" t="s">
        <v>6876</v>
      </c>
      <c r="H1739">
        <v>57.769048099999999</v>
      </c>
      <c r="I1739">
        <v>-130.4690478</v>
      </c>
      <c r="J1739" s="1" t="str">
        <f t="shared" si="110"/>
        <v>Fluid (stream)</v>
      </c>
      <c r="K1739" s="1" t="str">
        <f t="shared" si="111"/>
        <v>Untreated Water</v>
      </c>
      <c r="O1739">
        <v>2.5000000000000001E-2</v>
      </c>
      <c r="P1739">
        <v>380</v>
      </c>
      <c r="Q1739">
        <v>7.5</v>
      </c>
    </row>
    <row r="1740" spans="1:17" hidden="1" x14ac:dyDescent="0.3">
      <c r="A1740" t="s">
        <v>6877</v>
      </c>
      <c r="B1740" t="s">
        <v>6878</v>
      </c>
      <c r="C1740" s="1" t="str">
        <f t="shared" si="108"/>
        <v>12:0008</v>
      </c>
      <c r="D1740" s="1" t="str">
        <f t="shared" si="109"/>
        <v>12:0030</v>
      </c>
      <c r="E1740" t="s">
        <v>6879</v>
      </c>
      <c r="F1740" t="s">
        <v>6880</v>
      </c>
      <c r="H1740">
        <v>57.758092099999999</v>
      </c>
      <c r="I1740">
        <v>-130.469461</v>
      </c>
      <c r="J1740" s="1" t="str">
        <f t="shared" si="110"/>
        <v>Fluid (stream)</v>
      </c>
      <c r="K1740" s="1" t="str">
        <f t="shared" si="111"/>
        <v>Untreated Water</v>
      </c>
      <c r="O1740">
        <v>0.39</v>
      </c>
      <c r="P1740">
        <v>540</v>
      </c>
      <c r="Q1740">
        <v>7.7</v>
      </c>
    </row>
    <row r="1741" spans="1:17" hidden="1" x14ac:dyDescent="0.3">
      <c r="A1741" t="s">
        <v>6881</v>
      </c>
      <c r="B1741" t="s">
        <v>6882</v>
      </c>
      <c r="C1741" s="1" t="str">
        <f t="shared" si="108"/>
        <v>12:0008</v>
      </c>
      <c r="D1741" s="1" t="str">
        <f t="shared" si="109"/>
        <v>12:0030</v>
      </c>
      <c r="E1741" t="s">
        <v>6883</v>
      </c>
      <c r="F1741" t="s">
        <v>6884</v>
      </c>
      <c r="H1741">
        <v>57.780342500000003</v>
      </c>
      <c r="I1741">
        <v>-130.33299629999999</v>
      </c>
      <c r="J1741" s="1" t="str">
        <f t="shared" si="110"/>
        <v>Fluid (stream)</v>
      </c>
      <c r="K1741" s="1" t="str">
        <f t="shared" si="111"/>
        <v>Untreated Water</v>
      </c>
      <c r="O1741">
        <v>0.1</v>
      </c>
      <c r="P1741">
        <v>40</v>
      </c>
      <c r="Q1741">
        <v>7.8</v>
      </c>
    </row>
    <row r="1742" spans="1:17" hidden="1" x14ac:dyDescent="0.3">
      <c r="A1742" t="s">
        <v>6885</v>
      </c>
      <c r="B1742" t="s">
        <v>6886</v>
      </c>
      <c r="C1742" s="1" t="str">
        <f t="shared" si="108"/>
        <v>12:0008</v>
      </c>
      <c r="D1742" s="1" t="str">
        <f t="shared" si="109"/>
        <v>12:0030</v>
      </c>
      <c r="E1742" t="s">
        <v>6883</v>
      </c>
      <c r="F1742" t="s">
        <v>6887</v>
      </c>
      <c r="H1742">
        <v>57.780342500000003</v>
      </c>
      <c r="I1742">
        <v>-130.33299629999999</v>
      </c>
      <c r="J1742" s="1" t="str">
        <f t="shared" si="110"/>
        <v>Fluid (stream)</v>
      </c>
      <c r="K1742" s="1" t="str">
        <f t="shared" si="111"/>
        <v>Untreated Water</v>
      </c>
      <c r="O1742">
        <v>0.09</v>
      </c>
      <c r="P1742">
        <v>30</v>
      </c>
      <c r="Q1742">
        <v>7.8</v>
      </c>
    </row>
    <row r="1743" spans="1:17" hidden="1" x14ac:dyDescent="0.3">
      <c r="A1743" t="s">
        <v>6888</v>
      </c>
      <c r="B1743" t="s">
        <v>6889</v>
      </c>
      <c r="C1743" s="1" t="str">
        <f t="shared" si="108"/>
        <v>12:0008</v>
      </c>
      <c r="D1743" s="1" t="str">
        <f t="shared" si="109"/>
        <v>12:0030</v>
      </c>
      <c r="E1743" t="s">
        <v>6890</v>
      </c>
      <c r="F1743" t="s">
        <v>6891</v>
      </c>
      <c r="H1743">
        <v>57.785920300000001</v>
      </c>
      <c r="I1743">
        <v>-130.3432933</v>
      </c>
      <c r="J1743" s="1" t="str">
        <f t="shared" si="110"/>
        <v>Fluid (stream)</v>
      </c>
      <c r="K1743" s="1" t="str">
        <f t="shared" si="111"/>
        <v>Untreated Water</v>
      </c>
      <c r="O1743">
        <v>2.5000000000000001E-2</v>
      </c>
      <c r="P1743">
        <v>30</v>
      </c>
      <c r="Q1743">
        <v>7.5</v>
      </c>
    </row>
    <row r="1744" spans="1:17" hidden="1" x14ac:dyDescent="0.3">
      <c r="A1744" t="s">
        <v>6892</v>
      </c>
      <c r="B1744" t="s">
        <v>6893</v>
      </c>
      <c r="C1744" s="1" t="str">
        <f t="shared" si="108"/>
        <v>12:0008</v>
      </c>
      <c r="D1744" s="1" t="str">
        <f t="shared" si="109"/>
        <v>12:0030</v>
      </c>
      <c r="E1744" t="s">
        <v>6894</v>
      </c>
      <c r="F1744" t="s">
        <v>6895</v>
      </c>
      <c r="H1744">
        <v>57.790369099999999</v>
      </c>
      <c r="I1744">
        <v>-130.34138899999999</v>
      </c>
      <c r="J1744" s="1" t="str">
        <f t="shared" si="110"/>
        <v>Fluid (stream)</v>
      </c>
      <c r="K1744" s="1" t="str">
        <f t="shared" si="111"/>
        <v>Untreated Water</v>
      </c>
      <c r="O1744">
        <v>0.49</v>
      </c>
      <c r="P1744">
        <v>50</v>
      </c>
      <c r="Q1744">
        <v>8</v>
      </c>
    </row>
    <row r="1745" spans="1:17" hidden="1" x14ac:dyDescent="0.3">
      <c r="A1745" t="s">
        <v>6896</v>
      </c>
      <c r="B1745" t="s">
        <v>6897</v>
      </c>
      <c r="C1745" s="1" t="str">
        <f t="shared" si="108"/>
        <v>12:0008</v>
      </c>
      <c r="D1745" s="1" t="str">
        <f t="shared" si="109"/>
        <v>12:0030</v>
      </c>
      <c r="E1745" t="s">
        <v>6898</v>
      </c>
      <c r="F1745" t="s">
        <v>6899</v>
      </c>
      <c r="H1745">
        <v>57.791298400000002</v>
      </c>
      <c r="I1745">
        <v>-130.36041650000001</v>
      </c>
      <c r="J1745" s="1" t="str">
        <f t="shared" si="110"/>
        <v>Fluid (stream)</v>
      </c>
      <c r="K1745" s="1" t="str">
        <f t="shared" si="111"/>
        <v>Untreated Water</v>
      </c>
      <c r="O1745">
        <v>2.5000000000000001E-2</v>
      </c>
      <c r="P1745">
        <v>50</v>
      </c>
      <c r="Q1745">
        <v>7.9</v>
      </c>
    </row>
    <row r="1746" spans="1:17" hidden="1" x14ac:dyDescent="0.3">
      <c r="A1746" t="s">
        <v>6900</v>
      </c>
      <c r="B1746" t="s">
        <v>6901</v>
      </c>
      <c r="C1746" s="1" t="str">
        <f t="shared" si="108"/>
        <v>12:0008</v>
      </c>
      <c r="D1746" s="1" t="str">
        <f t="shared" si="109"/>
        <v>12:0030</v>
      </c>
      <c r="E1746" t="s">
        <v>6902</v>
      </c>
      <c r="F1746" t="s">
        <v>6903</v>
      </c>
      <c r="H1746">
        <v>57.7972015</v>
      </c>
      <c r="I1746">
        <v>-130.3753102</v>
      </c>
      <c r="J1746" s="1" t="str">
        <f t="shared" si="110"/>
        <v>Fluid (stream)</v>
      </c>
      <c r="K1746" s="1" t="str">
        <f t="shared" si="111"/>
        <v>Untreated Water</v>
      </c>
      <c r="O1746">
        <v>2.5000000000000001E-2</v>
      </c>
      <c r="P1746">
        <v>40</v>
      </c>
      <c r="Q1746">
        <v>7.8</v>
      </c>
    </row>
    <row r="1747" spans="1:17" hidden="1" x14ac:dyDescent="0.3">
      <c r="A1747" t="s">
        <v>6904</v>
      </c>
      <c r="B1747" t="s">
        <v>6905</v>
      </c>
      <c r="C1747" s="1" t="str">
        <f t="shared" si="108"/>
        <v>12:0008</v>
      </c>
      <c r="D1747" s="1" t="str">
        <f t="shared" si="109"/>
        <v>12:0030</v>
      </c>
      <c r="E1747" t="s">
        <v>6906</v>
      </c>
      <c r="F1747" t="s">
        <v>6907</v>
      </c>
      <c r="H1747">
        <v>57.805900999999999</v>
      </c>
      <c r="I1747">
        <v>-130.38735399999999</v>
      </c>
      <c r="J1747" s="1" t="str">
        <f t="shared" si="110"/>
        <v>Fluid (stream)</v>
      </c>
      <c r="K1747" s="1" t="str">
        <f t="shared" si="111"/>
        <v>Untreated Water</v>
      </c>
      <c r="O1747">
        <v>0.71</v>
      </c>
      <c r="P1747">
        <v>70</v>
      </c>
      <c r="Q1747">
        <v>7.9</v>
      </c>
    </row>
    <row r="1748" spans="1:17" hidden="1" x14ac:dyDescent="0.3">
      <c r="A1748" t="s">
        <v>6908</v>
      </c>
      <c r="B1748" t="s">
        <v>6909</v>
      </c>
      <c r="C1748" s="1" t="str">
        <f t="shared" si="108"/>
        <v>12:0008</v>
      </c>
      <c r="D1748" s="1" t="str">
        <f t="shared" si="109"/>
        <v>12:0030</v>
      </c>
      <c r="E1748" t="s">
        <v>6910</v>
      </c>
      <c r="F1748" t="s">
        <v>6911</v>
      </c>
      <c r="H1748">
        <v>57.805418899999999</v>
      </c>
      <c r="I1748">
        <v>-130.39771949999999</v>
      </c>
      <c r="J1748" s="1" t="str">
        <f t="shared" si="110"/>
        <v>Fluid (stream)</v>
      </c>
      <c r="K1748" s="1" t="str">
        <f t="shared" si="111"/>
        <v>Untreated Water</v>
      </c>
      <c r="O1748">
        <v>2.5000000000000001E-2</v>
      </c>
      <c r="P1748">
        <v>60</v>
      </c>
      <c r="Q1748">
        <v>7.9</v>
      </c>
    </row>
    <row r="1749" spans="1:17" hidden="1" x14ac:dyDescent="0.3">
      <c r="A1749" t="s">
        <v>6912</v>
      </c>
      <c r="B1749" t="s">
        <v>6913</v>
      </c>
      <c r="C1749" s="1" t="str">
        <f t="shared" si="108"/>
        <v>12:0008</v>
      </c>
      <c r="D1749" s="1" t="str">
        <f t="shared" si="109"/>
        <v>12:0030</v>
      </c>
      <c r="E1749" t="s">
        <v>6914</v>
      </c>
      <c r="F1749" t="s">
        <v>6915</v>
      </c>
      <c r="H1749">
        <v>57.828873299999998</v>
      </c>
      <c r="I1749">
        <v>-130.43653330000001</v>
      </c>
      <c r="J1749" s="1" t="str">
        <f t="shared" si="110"/>
        <v>Fluid (stream)</v>
      </c>
      <c r="K1749" s="1" t="str">
        <f t="shared" si="111"/>
        <v>Untreated Water</v>
      </c>
      <c r="O1749">
        <v>0.08</v>
      </c>
      <c r="P1749">
        <v>90</v>
      </c>
      <c r="Q1749">
        <v>7.3</v>
      </c>
    </row>
    <row r="1750" spans="1:17" hidden="1" x14ac:dyDescent="0.3">
      <c r="A1750" t="s">
        <v>6916</v>
      </c>
      <c r="B1750" t="s">
        <v>6917</v>
      </c>
      <c r="C1750" s="1" t="str">
        <f t="shared" si="108"/>
        <v>12:0008</v>
      </c>
      <c r="D1750" s="1" t="str">
        <f t="shared" si="109"/>
        <v>12:0030</v>
      </c>
      <c r="E1750" t="s">
        <v>6918</v>
      </c>
      <c r="F1750" t="s">
        <v>6919</v>
      </c>
      <c r="H1750">
        <v>57.2921494</v>
      </c>
      <c r="I1750">
        <v>-131.75808430000001</v>
      </c>
      <c r="J1750" s="1" t="str">
        <f t="shared" si="110"/>
        <v>Fluid (stream)</v>
      </c>
      <c r="K1750" s="1" t="str">
        <f t="shared" si="111"/>
        <v>Untreated Water</v>
      </c>
      <c r="O1750">
        <v>0.21</v>
      </c>
      <c r="P1750">
        <v>70</v>
      </c>
      <c r="Q1750">
        <v>6.9</v>
      </c>
    </row>
    <row r="1751" spans="1:17" hidden="1" x14ac:dyDescent="0.3">
      <c r="A1751" t="s">
        <v>6920</v>
      </c>
      <c r="B1751" t="s">
        <v>6921</v>
      </c>
      <c r="C1751" s="1" t="str">
        <f t="shared" si="108"/>
        <v>12:0008</v>
      </c>
      <c r="D1751" s="1" t="str">
        <f t="shared" si="109"/>
        <v>12:0030</v>
      </c>
      <c r="E1751" t="s">
        <v>6922</v>
      </c>
      <c r="F1751" t="s">
        <v>6923</v>
      </c>
      <c r="H1751">
        <v>57.300719600000001</v>
      </c>
      <c r="I1751">
        <v>-131.7314786</v>
      </c>
      <c r="J1751" s="1" t="str">
        <f t="shared" si="110"/>
        <v>Fluid (stream)</v>
      </c>
      <c r="K1751" s="1" t="str">
        <f t="shared" si="111"/>
        <v>Untreated Water</v>
      </c>
      <c r="O1751">
        <v>2.5000000000000001E-2</v>
      </c>
      <c r="P1751">
        <v>40</v>
      </c>
      <c r="Q1751">
        <v>6.9</v>
      </c>
    </row>
    <row r="1752" spans="1:17" hidden="1" x14ac:dyDescent="0.3">
      <c r="A1752" t="s">
        <v>6924</v>
      </c>
      <c r="B1752" t="s">
        <v>6925</v>
      </c>
      <c r="C1752" s="1" t="str">
        <f t="shared" si="108"/>
        <v>12:0008</v>
      </c>
      <c r="D1752" s="1" t="str">
        <f t="shared" si="109"/>
        <v>12:0030</v>
      </c>
      <c r="E1752" t="s">
        <v>6926</v>
      </c>
      <c r="F1752" t="s">
        <v>6927</v>
      </c>
      <c r="H1752">
        <v>57.309985400000002</v>
      </c>
      <c r="I1752">
        <v>-131.69899939999999</v>
      </c>
      <c r="J1752" s="1" t="str">
        <f t="shared" si="110"/>
        <v>Fluid (stream)</v>
      </c>
      <c r="K1752" s="1" t="str">
        <f t="shared" si="111"/>
        <v>Untreated Water</v>
      </c>
      <c r="O1752">
        <v>2.5000000000000001E-2</v>
      </c>
      <c r="P1752">
        <v>50</v>
      </c>
      <c r="Q1752">
        <v>7.2</v>
      </c>
    </row>
    <row r="1753" spans="1:17" hidden="1" x14ac:dyDescent="0.3">
      <c r="A1753" t="s">
        <v>6928</v>
      </c>
      <c r="B1753" t="s">
        <v>6929</v>
      </c>
      <c r="C1753" s="1" t="str">
        <f t="shared" si="108"/>
        <v>12:0008</v>
      </c>
      <c r="D1753" s="1" t="str">
        <f t="shared" si="109"/>
        <v>12:0030</v>
      </c>
      <c r="E1753" t="s">
        <v>6930</v>
      </c>
      <c r="F1753" t="s">
        <v>6931</v>
      </c>
      <c r="H1753">
        <v>57.323323299999998</v>
      </c>
      <c r="I1753">
        <v>-131.70022510000001</v>
      </c>
      <c r="J1753" s="1" t="str">
        <f t="shared" si="110"/>
        <v>Fluid (stream)</v>
      </c>
      <c r="K1753" s="1" t="str">
        <f t="shared" si="111"/>
        <v>Untreated Water</v>
      </c>
      <c r="O1753">
        <v>0.2</v>
      </c>
      <c r="P1753">
        <v>40</v>
      </c>
      <c r="Q1753">
        <v>7.5</v>
      </c>
    </row>
    <row r="1754" spans="1:17" hidden="1" x14ac:dyDescent="0.3">
      <c r="A1754" t="s">
        <v>6932</v>
      </c>
      <c r="B1754" t="s">
        <v>6933</v>
      </c>
      <c r="C1754" s="1" t="str">
        <f t="shared" si="108"/>
        <v>12:0008</v>
      </c>
      <c r="D1754" s="1" t="str">
        <f t="shared" si="109"/>
        <v>12:0030</v>
      </c>
      <c r="E1754" t="s">
        <v>6934</v>
      </c>
      <c r="F1754" t="s">
        <v>6935</v>
      </c>
      <c r="H1754">
        <v>57.305175800000001</v>
      </c>
      <c r="I1754">
        <v>-131.618245</v>
      </c>
      <c r="J1754" s="1" t="str">
        <f t="shared" si="110"/>
        <v>Fluid (stream)</v>
      </c>
      <c r="K1754" s="1" t="str">
        <f t="shared" si="111"/>
        <v>Untreated Water</v>
      </c>
      <c r="O1754">
        <v>0.08</v>
      </c>
      <c r="P1754">
        <v>30</v>
      </c>
      <c r="Q1754">
        <v>7.4</v>
      </c>
    </row>
    <row r="1755" spans="1:17" hidden="1" x14ac:dyDescent="0.3">
      <c r="A1755" t="s">
        <v>6936</v>
      </c>
      <c r="B1755" t="s">
        <v>6937</v>
      </c>
      <c r="C1755" s="1" t="str">
        <f t="shared" si="108"/>
        <v>12:0008</v>
      </c>
      <c r="D1755" s="1" t="str">
        <f t="shared" si="109"/>
        <v>12:0030</v>
      </c>
      <c r="E1755" t="s">
        <v>6938</v>
      </c>
      <c r="F1755" t="s">
        <v>6939</v>
      </c>
      <c r="H1755">
        <v>57.323033000000002</v>
      </c>
      <c r="I1755">
        <v>-131.67805809999999</v>
      </c>
      <c r="J1755" s="1" t="str">
        <f t="shared" si="110"/>
        <v>Fluid (stream)</v>
      </c>
      <c r="K1755" s="1" t="str">
        <f t="shared" si="111"/>
        <v>Untreated Water</v>
      </c>
      <c r="O1755">
        <v>0.2</v>
      </c>
      <c r="P1755">
        <v>50</v>
      </c>
      <c r="Q1755">
        <v>7.6</v>
      </c>
    </row>
    <row r="1756" spans="1:17" hidden="1" x14ac:dyDescent="0.3">
      <c r="A1756" t="s">
        <v>6940</v>
      </c>
      <c r="B1756" t="s">
        <v>6941</v>
      </c>
      <c r="C1756" s="1" t="str">
        <f t="shared" si="108"/>
        <v>12:0008</v>
      </c>
      <c r="D1756" s="1" t="str">
        <f t="shared" si="109"/>
        <v>12:0030</v>
      </c>
      <c r="E1756" t="s">
        <v>6942</v>
      </c>
      <c r="F1756" t="s">
        <v>6943</v>
      </c>
      <c r="H1756">
        <v>57.3190764</v>
      </c>
      <c r="I1756">
        <v>-131.66164090000001</v>
      </c>
      <c r="J1756" s="1" t="str">
        <f t="shared" si="110"/>
        <v>Fluid (stream)</v>
      </c>
      <c r="K1756" s="1" t="str">
        <f t="shared" si="111"/>
        <v>Untreated Water</v>
      </c>
      <c r="O1756">
        <v>0.92</v>
      </c>
      <c r="P1756">
        <v>80</v>
      </c>
      <c r="Q1756">
        <v>7.4</v>
      </c>
    </row>
    <row r="1757" spans="1:17" hidden="1" x14ac:dyDescent="0.3">
      <c r="A1757" t="s">
        <v>6944</v>
      </c>
      <c r="B1757" t="s">
        <v>6945</v>
      </c>
      <c r="C1757" s="1" t="str">
        <f t="shared" si="108"/>
        <v>12:0008</v>
      </c>
      <c r="D1757" s="1" t="str">
        <f t="shared" si="109"/>
        <v>12:0030</v>
      </c>
      <c r="E1757" t="s">
        <v>6946</v>
      </c>
      <c r="F1757" t="s">
        <v>6947</v>
      </c>
      <c r="H1757">
        <v>57.300950399999998</v>
      </c>
      <c r="I1757">
        <v>-131.58528720000001</v>
      </c>
      <c r="J1757" s="1" t="str">
        <f t="shared" si="110"/>
        <v>Fluid (stream)</v>
      </c>
      <c r="K1757" s="1" t="str">
        <f t="shared" si="111"/>
        <v>Untreated Water</v>
      </c>
      <c r="O1757">
        <v>0.17</v>
      </c>
      <c r="P1757">
        <v>40</v>
      </c>
      <c r="Q1757">
        <v>7.4</v>
      </c>
    </row>
    <row r="1758" spans="1:17" hidden="1" x14ac:dyDescent="0.3">
      <c r="A1758" t="s">
        <v>6948</v>
      </c>
      <c r="B1758" t="s">
        <v>6949</v>
      </c>
      <c r="C1758" s="1" t="str">
        <f t="shared" si="108"/>
        <v>12:0008</v>
      </c>
      <c r="D1758" s="1" t="str">
        <f t="shared" si="109"/>
        <v>12:0030</v>
      </c>
      <c r="E1758" t="s">
        <v>6950</v>
      </c>
      <c r="F1758" t="s">
        <v>6951</v>
      </c>
      <c r="H1758">
        <v>57.285643499999999</v>
      </c>
      <c r="I1758">
        <v>-131.56254129999999</v>
      </c>
      <c r="J1758" s="1" t="str">
        <f t="shared" si="110"/>
        <v>Fluid (stream)</v>
      </c>
      <c r="K1758" s="1" t="str">
        <f t="shared" si="111"/>
        <v>Untreated Water</v>
      </c>
      <c r="O1758">
        <v>0.56999999999999995</v>
      </c>
      <c r="P1758">
        <v>60</v>
      </c>
      <c r="Q1758">
        <v>7.8</v>
      </c>
    </row>
    <row r="1759" spans="1:17" hidden="1" x14ac:dyDescent="0.3">
      <c r="A1759" t="s">
        <v>6952</v>
      </c>
      <c r="B1759" t="s">
        <v>6953</v>
      </c>
      <c r="C1759" s="1" t="str">
        <f t="shared" si="108"/>
        <v>12:0008</v>
      </c>
      <c r="D1759" s="1" t="str">
        <f t="shared" si="109"/>
        <v>12:0030</v>
      </c>
      <c r="E1759" t="s">
        <v>6954</v>
      </c>
      <c r="F1759" t="s">
        <v>6955</v>
      </c>
      <c r="H1759">
        <v>57.274548299999999</v>
      </c>
      <c r="I1759">
        <v>-131.545546</v>
      </c>
      <c r="J1759" s="1" t="str">
        <f t="shared" si="110"/>
        <v>Fluid (stream)</v>
      </c>
      <c r="K1759" s="1" t="str">
        <f t="shared" si="111"/>
        <v>Untreated Water</v>
      </c>
      <c r="O1759">
        <v>0.15</v>
      </c>
      <c r="P1759">
        <v>30</v>
      </c>
      <c r="Q1759">
        <v>7.9</v>
      </c>
    </row>
    <row r="1760" spans="1:17" hidden="1" x14ac:dyDescent="0.3">
      <c r="A1760" t="s">
        <v>6956</v>
      </c>
      <c r="B1760" t="s">
        <v>6957</v>
      </c>
      <c r="C1760" s="1" t="str">
        <f t="shared" si="108"/>
        <v>12:0008</v>
      </c>
      <c r="D1760" s="1" t="str">
        <f t="shared" si="109"/>
        <v>12:0030</v>
      </c>
      <c r="E1760" t="s">
        <v>6958</v>
      </c>
      <c r="F1760" t="s">
        <v>6959</v>
      </c>
      <c r="H1760">
        <v>57.322049900000003</v>
      </c>
      <c r="I1760">
        <v>-131.56736269999999</v>
      </c>
      <c r="J1760" s="1" t="str">
        <f t="shared" si="110"/>
        <v>Fluid (stream)</v>
      </c>
      <c r="K1760" s="1" t="str">
        <f t="shared" si="111"/>
        <v>Untreated Water</v>
      </c>
      <c r="O1760">
        <v>0.12</v>
      </c>
      <c r="P1760">
        <v>30</v>
      </c>
      <c r="Q1760">
        <v>7.4</v>
      </c>
    </row>
    <row r="1761" spans="1:17" hidden="1" x14ac:dyDescent="0.3">
      <c r="A1761" t="s">
        <v>6960</v>
      </c>
      <c r="B1761" t="s">
        <v>6961</v>
      </c>
      <c r="C1761" s="1" t="str">
        <f t="shared" si="108"/>
        <v>12:0008</v>
      </c>
      <c r="D1761" s="1" t="str">
        <f t="shared" si="109"/>
        <v>12:0030</v>
      </c>
      <c r="E1761" t="s">
        <v>6962</v>
      </c>
      <c r="F1761" t="s">
        <v>6963</v>
      </c>
      <c r="H1761">
        <v>57.311895300000003</v>
      </c>
      <c r="I1761">
        <v>-131.55230700000001</v>
      </c>
      <c r="J1761" s="1" t="str">
        <f t="shared" si="110"/>
        <v>Fluid (stream)</v>
      </c>
      <c r="K1761" s="1" t="str">
        <f t="shared" si="111"/>
        <v>Untreated Water</v>
      </c>
      <c r="O1761">
        <v>0.13</v>
      </c>
      <c r="P1761">
        <v>30</v>
      </c>
      <c r="Q1761">
        <v>7.9</v>
      </c>
    </row>
    <row r="1762" spans="1:17" hidden="1" x14ac:dyDescent="0.3">
      <c r="A1762" t="s">
        <v>6964</v>
      </c>
      <c r="B1762" t="s">
        <v>6965</v>
      </c>
      <c r="C1762" s="1" t="str">
        <f t="shared" si="108"/>
        <v>12:0008</v>
      </c>
      <c r="D1762" s="1" t="str">
        <f t="shared" si="109"/>
        <v>12:0030</v>
      </c>
      <c r="E1762" t="s">
        <v>6962</v>
      </c>
      <c r="F1762" t="s">
        <v>6966</v>
      </c>
      <c r="H1762">
        <v>57.311895300000003</v>
      </c>
      <c r="I1762">
        <v>-131.55230700000001</v>
      </c>
      <c r="J1762" s="1" t="str">
        <f t="shared" si="110"/>
        <v>Fluid (stream)</v>
      </c>
      <c r="K1762" s="1" t="str">
        <f t="shared" si="111"/>
        <v>Untreated Water</v>
      </c>
      <c r="O1762">
        <v>0.12</v>
      </c>
      <c r="P1762">
        <v>20</v>
      </c>
      <c r="Q1762">
        <v>8</v>
      </c>
    </row>
    <row r="1763" spans="1:17" hidden="1" x14ac:dyDescent="0.3">
      <c r="A1763" t="s">
        <v>6967</v>
      </c>
      <c r="B1763" t="s">
        <v>6968</v>
      </c>
      <c r="C1763" s="1" t="str">
        <f t="shared" si="108"/>
        <v>12:0008</v>
      </c>
      <c r="D1763" s="1" t="str">
        <f t="shared" si="109"/>
        <v>12:0030</v>
      </c>
      <c r="E1763" t="s">
        <v>6969</v>
      </c>
      <c r="F1763" t="s">
        <v>6970</v>
      </c>
      <c r="H1763">
        <v>57.259905799999999</v>
      </c>
      <c r="I1763">
        <v>-131.6797507</v>
      </c>
      <c r="J1763" s="1" t="str">
        <f t="shared" si="110"/>
        <v>Fluid (stream)</v>
      </c>
      <c r="K1763" s="1" t="str">
        <f t="shared" si="111"/>
        <v>Untreated Water</v>
      </c>
      <c r="O1763">
        <v>0.19</v>
      </c>
      <c r="P1763">
        <v>20</v>
      </c>
      <c r="Q1763">
        <v>7.1</v>
      </c>
    </row>
    <row r="1764" spans="1:17" hidden="1" x14ac:dyDescent="0.3">
      <c r="A1764" t="s">
        <v>6971</v>
      </c>
      <c r="B1764" t="s">
        <v>6972</v>
      </c>
      <c r="C1764" s="1" t="str">
        <f t="shared" si="108"/>
        <v>12:0008</v>
      </c>
      <c r="D1764" s="1" t="str">
        <f t="shared" si="109"/>
        <v>12:0030</v>
      </c>
      <c r="E1764" t="s">
        <v>6973</v>
      </c>
      <c r="F1764" t="s">
        <v>6974</v>
      </c>
      <c r="H1764">
        <v>57.282500400000004</v>
      </c>
      <c r="I1764">
        <v>-131.6525982</v>
      </c>
      <c r="J1764" s="1" t="str">
        <f t="shared" si="110"/>
        <v>Fluid (stream)</v>
      </c>
      <c r="K1764" s="1" t="str">
        <f t="shared" si="111"/>
        <v>Untreated Water</v>
      </c>
      <c r="O1764">
        <v>0.17</v>
      </c>
      <c r="P1764">
        <v>20</v>
      </c>
      <c r="Q1764">
        <v>7.1</v>
      </c>
    </row>
    <row r="1765" spans="1:17" hidden="1" x14ac:dyDescent="0.3">
      <c r="A1765" t="s">
        <v>6975</v>
      </c>
      <c r="B1765" t="s">
        <v>6976</v>
      </c>
      <c r="C1765" s="1" t="str">
        <f t="shared" si="108"/>
        <v>12:0008</v>
      </c>
      <c r="D1765" s="1" t="str">
        <f t="shared" si="109"/>
        <v>12:0030</v>
      </c>
      <c r="E1765" t="s">
        <v>6977</v>
      </c>
      <c r="F1765" t="s">
        <v>6978</v>
      </c>
      <c r="H1765">
        <v>57.299022399999998</v>
      </c>
      <c r="I1765">
        <v>-131.65456599999999</v>
      </c>
      <c r="J1765" s="1" t="str">
        <f t="shared" si="110"/>
        <v>Fluid (stream)</v>
      </c>
      <c r="K1765" s="1" t="str">
        <f t="shared" si="111"/>
        <v>Untreated Water</v>
      </c>
      <c r="O1765">
        <v>0.14000000000000001</v>
      </c>
      <c r="P1765">
        <v>20</v>
      </c>
      <c r="Q1765">
        <v>7</v>
      </c>
    </row>
    <row r="1766" spans="1:17" hidden="1" x14ac:dyDescent="0.3">
      <c r="A1766" t="s">
        <v>6979</v>
      </c>
      <c r="B1766" t="s">
        <v>6980</v>
      </c>
      <c r="C1766" s="1" t="str">
        <f t="shared" si="108"/>
        <v>12:0008</v>
      </c>
      <c r="D1766" s="1" t="str">
        <f t="shared" si="109"/>
        <v>12:0030</v>
      </c>
      <c r="E1766" t="s">
        <v>6981</v>
      </c>
      <c r="F1766" t="s">
        <v>6982</v>
      </c>
      <c r="H1766">
        <v>57.2838122</v>
      </c>
      <c r="I1766">
        <v>-131.6061923</v>
      </c>
      <c r="J1766" s="1" t="str">
        <f t="shared" si="110"/>
        <v>Fluid (stream)</v>
      </c>
      <c r="K1766" s="1" t="str">
        <f t="shared" si="111"/>
        <v>Untreated Water</v>
      </c>
      <c r="O1766">
        <v>0.09</v>
      </c>
      <c r="P1766">
        <v>20</v>
      </c>
      <c r="Q1766">
        <v>7.1</v>
      </c>
    </row>
    <row r="1767" spans="1:17" hidden="1" x14ac:dyDescent="0.3">
      <c r="A1767" t="s">
        <v>6983</v>
      </c>
      <c r="B1767" t="s">
        <v>6984</v>
      </c>
      <c r="C1767" s="1" t="str">
        <f t="shared" si="108"/>
        <v>12:0008</v>
      </c>
      <c r="D1767" s="1" t="str">
        <f t="shared" si="109"/>
        <v>12:0030</v>
      </c>
      <c r="E1767" t="s">
        <v>6985</v>
      </c>
      <c r="F1767" t="s">
        <v>6986</v>
      </c>
      <c r="H1767">
        <v>57.2598068</v>
      </c>
      <c r="I1767">
        <v>-131.61877870000001</v>
      </c>
      <c r="J1767" s="1" t="str">
        <f t="shared" si="110"/>
        <v>Fluid (stream)</v>
      </c>
      <c r="K1767" s="1" t="str">
        <f t="shared" si="111"/>
        <v>Untreated Water</v>
      </c>
      <c r="O1767">
        <v>0.1</v>
      </c>
      <c r="P1767">
        <v>20</v>
      </c>
      <c r="Q1767">
        <v>7</v>
      </c>
    </row>
    <row r="1768" spans="1:17" hidden="1" x14ac:dyDescent="0.3">
      <c r="A1768" t="s">
        <v>6987</v>
      </c>
      <c r="B1768" t="s">
        <v>6988</v>
      </c>
      <c r="C1768" s="1" t="str">
        <f t="shared" si="108"/>
        <v>12:0008</v>
      </c>
      <c r="D1768" s="1" t="str">
        <f t="shared" si="109"/>
        <v>12:0030</v>
      </c>
      <c r="E1768" t="s">
        <v>6989</v>
      </c>
      <c r="F1768" t="s">
        <v>6990</v>
      </c>
      <c r="H1768">
        <v>57.824854100000003</v>
      </c>
      <c r="I1768">
        <v>-130.42805540000001</v>
      </c>
      <c r="J1768" s="1" t="str">
        <f t="shared" si="110"/>
        <v>Fluid (stream)</v>
      </c>
      <c r="K1768" s="1" t="str">
        <f t="shared" si="111"/>
        <v>Untreated Water</v>
      </c>
      <c r="O1768">
        <v>0.38</v>
      </c>
      <c r="P1768">
        <v>80</v>
      </c>
      <c r="Q1768">
        <v>7.7</v>
      </c>
    </row>
    <row r="1769" spans="1:17" hidden="1" x14ac:dyDescent="0.3">
      <c r="A1769" t="s">
        <v>6991</v>
      </c>
      <c r="B1769" t="s">
        <v>6992</v>
      </c>
      <c r="C1769" s="1" t="str">
        <f t="shared" si="108"/>
        <v>12:0008</v>
      </c>
      <c r="D1769" s="1" t="str">
        <f t="shared" si="109"/>
        <v>12:0030</v>
      </c>
      <c r="E1769" t="s">
        <v>6993</v>
      </c>
      <c r="F1769" t="s">
        <v>6994</v>
      </c>
      <c r="H1769">
        <v>57.824818200000003</v>
      </c>
      <c r="I1769">
        <v>-130.44002639999999</v>
      </c>
      <c r="J1769" s="1" t="str">
        <f t="shared" si="110"/>
        <v>Fluid (stream)</v>
      </c>
      <c r="K1769" s="1" t="str">
        <f t="shared" si="111"/>
        <v>Untreated Water</v>
      </c>
      <c r="O1769">
        <v>0.18</v>
      </c>
      <c r="P1769">
        <v>300</v>
      </c>
      <c r="Q1769">
        <v>7.7</v>
      </c>
    </row>
    <row r="1770" spans="1:17" hidden="1" x14ac:dyDescent="0.3">
      <c r="A1770" t="s">
        <v>6995</v>
      </c>
      <c r="B1770" t="s">
        <v>6996</v>
      </c>
      <c r="C1770" s="1" t="str">
        <f t="shared" si="108"/>
        <v>12:0008</v>
      </c>
      <c r="D1770" s="1" t="str">
        <f t="shared" si="109"/>
        <v>12:0030</v>
      </c>
      <c r="E1770" t="s">
        <v>6997</v>
      </c>
      <c r="F1770" t="s">
        <v>6998</v>
      </c>
      <c r="H1770">
        <v>57.834465000000002</v>
      </c>
      <c r="I1770">
        <v>-130.37273389999999</v>
      </c>
      <c r="J1770" s="1" t="str">
        <f t="shared" si="110"/>
        <v>Fluid (stream)</v>
      </c>
      <c r="K1770" s="1" t="str">
        <f t="shared" si="111"/>
        <v>Untreated Water</v>
      </c>
      <c r="O1770">
        <v>0.18</v>
      </c>
      <c r="P1770">
        <v>60</v>
      </c>
      <c r="Q1770">
        <v>7.8</v>
      </c>
    </row>
    <row r="1771" spans="1:17" hidden="1" x14ac:dyDescent="0.3">
      <c r="A1771" t="s">
        <v>6999</v>
      </c>
      <c r="B1771" t="s">
        <v>7000</v>
      </c>
      <c r="C1771" s="1" t="str">
        <f t="shared" si="108"/>
        <v>12:0008</v>
      </c>
      <c r="D1771" s="1" t="str">
        <f t="shared" si="109"/>
        <v>12:0030</v>
      </c>
      <c r="E1771" t="s">
        <v>7001</v>
      </c>
      <c r="F1771" t="s">
        <v>7002</v>
      </c>
      <c r="H1771">
        <v>57.830254699999998</v>
      </c>
      <c r="I1771">
        <v>-130.34136749999999</v>
      </c>
      <c r="J1771" s="1" t="str">
        <f t="shared" si="110"/>
        <v>Fluid (stream)</v>
      </c>
      <c r="K1771" s="1" t="str">
        <f t="shared" si="111"/>
        <v>Untreated Water</v>
      </c>
      <c r="O1771">
        <v>0.06</v>
      </c>
      <c r="P1771">
        <v>40</v>
      </c>
      <c r="Q1771">
        <v>7.5</v>
      </c>
    </row>
    <row r="1772" spans="1:17" hidden="1" x14ac:dyDescent="0.3">
      <c r="A1772" t="s">
        <v>7003</v>
      </c>
      <c r="B1772" t="s">
        <v>7004</v>
      </c>
      <c r="C1772" s="1" t="str">
        <f t="shared" si="108"/>
        <v>12:0008</v>
      </c>
      <c r="D1772" s="1" t="str">
        <f t="shared" si="109"/>
        <v>12:0030</v>
      </c>
      <c r="E1772" t="s">
        <v>7005</v>
      </c>
      <c r="F1772" t="s">
        <v>7006</v>
      </c>
      <c r="H1772">
        <v>57.845293400000003</v>
      </c>
      <c r="I1772">
        <v>-130.37732349999999</v>
      </c>
      <c r="J1772" s="1" t="str">
        <f t="shared" si="110"/>
        <v>Fluid (stream)</v>
      </c>
      <c r="K1772" s="1" t="str">
        <f t="shared" si="111"/>
        <v>Untreated Water</v>
      </c>
      <c r="O1772">
        <v>2.5000000000000001E-2</v>
      </c>
      <c r="P1772">
        <v>50</v>
      </c>
      <c r="Q1772">
        <v>7.7</v>
      </c>
    </row>
    <row r="1773" spans="1:17" hidden="1" x14ac:dyDescent="0.3">
      <c r="A1773" t="s">
        <v>7007</v>
      </c>
      <c r="B1773" t="s">
        <v>7008</v>
      </c>
      <c r="C1773" s="1" t="str">
        <f t="shared" si="108"/>
        <v>12:0008</v>
      </c>
      <c r="D1773" s="1" t="str">
        <f t="shared" si="109"/>
        <v>12:0030</v>
      </c>
      <c r="E1773" t="s">
        <v>7009</v>
      </c>
      <c r="F1773" t="s">
        <v>7010</v>
      </c>
      <c r="H1773">
        <v>57.863550099999998</v>
      </c>
      <c r="I1773">
        <v>-130.4809961</v>
      </c>
      <c r="J1773" s="1" t="str">
        <f t="shared" si="110"/>
        <v>Fluid (stream)</v>
      </c>
      <c r="K1773" s="1" t="str">
        <f t="shared" si="111"/>
        <v>Untreated Water</v>
      </c>
      <c r="O1773">
        <v>0.1</v>
      </c>
      <c r="P1773">
        <v>190</v>
      </c>
      <c r="Q1773">
        <v>7.3</v>
      </c>
    </row>
    <row r="1774" spans="1:17" hidden="1" x14ac:dyDescent="0.3">
      <c r="A1774" t="s">
        <v>7011</v>
      </c>
      <c r="B1774" t="s">
        <v>7012</v>
      </c>
      <c r="C1774" s="1" t="str">
        <f t="shared" si="108"/>
        <v>12:0008</v>
      </c>
      <c r="D1774" s="1" t="str">
        <f t="shared" si="109"/>
        <v>12:0030</v>
      </c>
      <c r="E1774" t="s">
        <v>7013</v>
      </c>
      <c r="F1774" t="s">
        <v>7014</v>
      </c>
      <c r="H1774">
        <v>57.864763400000001</v>
      </c>
      <c r="I1774">
        <v>-130.51002310000001</v>
      </c>
      <c r="J1774" s="1" t="str">
        <f t="shared" si="110"/>
        <v>Fluid (stream)</v>
      </c>
      <c r="K1774" s="1" t="str">
        <f t="shared" si="111"/>
        <v>Untreated Water</v>
      </c>
      <c r="O1774">
        <v>0.1</v>
      </c>
      <c r="P1774">
        <v>190</v>
      </c>
      <c r="Q1774">
        <v>7.8</v>
      </c>
    </row>
    <row r="1775" spans="1:17" hidden="1" x14ac:dyDescent="0.3">
      <c r="A1775" t="s">
        <v>7015</v>
      </c>
      <c r="B1775" t="s">
        <v>7016</v>
      </c>
      <c r="C1775" s="1" t="str">
        <f t="shared" si="108"/>
        <v>12:0008</v>
      </c>
      <c r="D1775" s="1" t="str">
        <f t="shared" si="109"/>
        <v>12:0030</v>
      </c>
      <c r="E1775" t="s">
        <v>7017</v>
      </c>
      <c r="F1775" t="s">
        <v>7018</v>
      </c>
      <c r="H1775">
        <v>57.888049000000002</v>
      </c>
      <c r="I1775">
        <v>-130.47140619999999</v>
      </c>
      <c r="J1775" s="1" t="str">
        <f t="shared" si="110"/>
        <v>Fluid (stream)</v>
      </c>
      <c r="K1775" s="1" t="str">
        <f t="shared" si="111"/>
        <v>Untreated Water</v>
      </c>
      <c r="O1775">
        <v>0.1</v>
      </c>
      <c r="P1775">
        <v>80</v>
      </c>
      <c r="Q1775">
        <v>7.7</v>
      </c>
    </row>
    <row r="1776" spans="1:17" hidden="1" x14ac:dyDescent="0.3">
      <c r="A1776" t="s">
        <v>7019</v>
      </c>
      <c r="B1776" t="s">
        <v>7020</v>
      </c>
      <c r="C1776" s="1" t="str">
        <f t="shared" si="108"/>
        <v>12:0008</v>
      </c>
      <c r="D1776" s="1" t="str">
        <f t="shared" si="109"/>
        <v>12:0030</v>
      </c>
      <c r="E1776" t="s">
        <v>7021</v>
      </c>
      <c r="F1776" t="s">
        <v>7022</v>
      </c>
      <c r="H1776">
        <v>57.873983299999999</v>
      </c>
      <c r="I1776">
        <v>-130.42146360000001</v>
      </c>
      <c r="J1776" s="1" t="str">
        <f t="shared" si="110"/>
        <v>Fluid (stream)</v>
      </c>
      <c r="K1776" s="1" t="str">
        <f t="shared" si="111"/>
        <v>Untreated Water</v>
      </c>
      <c r="O1776">
        <v>2.5000000000000001E-2</v>
      </c>
      <c r="P1776">
        <v>410</v>
      </c>
      <c r="Q1776">
        <v>8</v>
      </c>
    </row>
    <row r="1777" spans="1:17" hidden="1" x14ac:dyDescent="0.3">
      <c r="A1777" t="s">
        <v>7023</v>
      </c>
      <c r="B1777" t="s">
        <v>7024</v>
      </c>
      <c r="C1777" s="1" t="str">
        <f t="shared" si="108"/>
        <v>12:0008</v>
      </c>
      <c r="D1777" s="1" t="str">
        <f t="shared" si="109"/>
        <v>12:0030</v>
      </c>
      <c r="E1777" t="s">
        <v>7025</v>
      </c>
      <c r="F1777" t="s">
        <v>7026</v>
      </c>
      <c r="H1777">
        <v>57.880352500000001</v>
      </c>
      <c r="I1777">
        <v>-130.3881044</v>
      </c>
      <c r="J1777" s="1" t="str">
        <f t="shared" si="110"/>
        <v>Fluid (stream)</v>
      </c>
      <c r="K1777" s="1" t="str">
        <f t="shared" si="111"/>
        <v>Untreated Water</v>
      </c>
      <c r="O1777">
        <v>0.19</v>
      </c>
      <c r="P1777">
        <v>100</v>
      </c>
      <c r="Q1777">
        <v>8</v>
      </c>
    </row>
    <row r="1778" spans="1:17" hidden="1" x14ac:dyDescent="0.3">
      <c r="A1778" t="s">
        <v>7027</v>
      </c>
      <c r="B1778" t="s">
        <v>7028</v>
      </c>
      <c r="C1778" s="1" t="str">
        <f t="shared" si="108"/>
        <v>12:0008</v>
      </c>
      <c r="D1778" s="1" t="str">
        <f t="shared" si="109"/>
        <v>12:0030</v>
      </c>
      <c r="E1778" t="s">
        <v>7025</v>
      </c>
      <c r="F1778" t="s">
        <v>7029</v>
      </c>
      <c r="H1778">
        <v>57.880352500000001</v>
      </c>
      <c r="I1778">
        <v>-130.3881044</v>
      </c>
      <c r="J1778" s="1" t="str">
        <f t="shared" si="110"/>
        <v>Fluid (stream)</v>
      </c>
      <c r="K1778" s="1" t="str">
        <f t="shared" si="111"/>
        <v>Untreated Water</v>
      </c>
      <c r="O1778">
        <v>0.19</v>
      </c>
      <c r="P1778">
        <v>100</v>
      </c>
      <c r="Q1778">
        <v>8</v>
      </c>
    </row>
    <row r="1779" spans="1:17" hidden="1" x14ac:dyDescent="0.3">
      <c r="A1779" t="s">
        <v>7030</v>
      </c>
      <c r="B1779" t="s">
        <v>7031</v>
      </c>
      <c r="C1779" s="1" t="str">
        <f t="shared" si="108"/>
        <v>12:0008</v>
      </c>
      <c r="D1779" s="1" t="str">
        <f t="shared" si="109"/>
        <v>12:0030</v>
      </c>
      <c r="E1779" t="s">
        <v>7032</v>
      </c>
      <c r="F1779" t="s">
        <v>7033</v>
      </c>
      <c r="H1779">
        <v>57.8828624</v>
      </c>
      <c r="I1779">
        <v>-130.53786349999999</v>
      </c>
      <c r="J1779" s="1" t="str">
        <f t="shared" si="110"/>
        <v>Fluid (stream)</v>
      </c>
      <c r="K1779" s="1" t="str">
        <f t="shared" si="111"/>
        <v>Untreated Water</v>
      </c>
      <c r="O1779">
        <v>2.5000000000000001E-2</v>
      </c>
      <c r="P1779">
        <v>380</v>
      </c>
      <c r="Q1779">
        <v>7.6</v>
      </c>
    </row>
    <row r="1780" spans="1:17" hidden="1" x14ac:dyDescent="0.3">
      <c r="A1780" t="s">
        <v>7034</v>
      </c>
      <c r="B1780" t="s">
        <v>7035</v>
      </c>
      <c r="C1780" s="1" t="str">
        <f t="shared" si="108"/>
        <v>12:0008</v>
      </c>
      <c r="D1780" s="1" t="str">
        <f t="shared" si="109"/>
        <v>12:0030</v>
      </c>
      <c r="E1780" t="s">
        <v>7036</v>
      </c>
      <c r="F1780" t="s">
        <v>7037</v>
      </c>
      <c r="H1780">
        <v>57.880953599999998</v>
      </c>
      <c r="I1780">
        <v>-130.39881930000001</v>
      </c>
      <c r="J1780" s="1" t="str">
        <f t="shared" si="110"/>
        <v>Fluid (stream)</v>
      </c>
      <c r="K1780" s="1" t="str">
        <f t="shared" si="111"/>
        <v>Untreated Water</v>
      </c>
      <c r="O1780">
        <v>2.5000000000000001E-2</v>
      </c>
      <c r="P1780">
        <v>110</v>
      </c>
      <c r="Q1780">
        <v>7.9</v>
      </c>
    </row>
    <row r="1781" spans="1:17" hidden="1" x14ac:dyDescent="0.3">
      <c r="A1781" t="s">
        <v>7038</v>
      </c>
      <c r="B1781" t="s">
        <v>7039</v>
      </c>
      <c r="C1781" s="1" t="str">
        <f t="shared" si="108"/>
        <v>12:0008</v>
      </c>
      <c r="D1781" s="1" t="str">
        <f t="shared" si="109"/>
        <v>12:0030</v>
      </c>
      <c r="E1781" t="s">
        <v>7040</v>
      </c>
      <c r="F1781" t="s">
        <v>7041</v>
      </c>
      <c r="H1781">
        <v>57.879437299999999</v>
      </c>
      <c r="I1781">
        <v>-130.3386093</v>
      </c>
      <c r="J1781" s="1" t="str">
        <f t="shared" si="110"/>
        <v>Fluid (stream)</v>
      </c>
      <c r="K1781" s="1" t="str">
        <f t="shared" si="111"/>
        <v>Untreated Water</v>
      </c>
      <c r="O1781">
        <v>2.5000000000000001E-2</v>
      </c>
      <c r="P1781">
        <v>50</v>
      </c>
      <c r="Q1781">
        <v>7.8</v>
      </c>
    </row>
    <row r="1782" spans="1:17" hidden="1" x14ac:dyDescent="0.3">
      <c r="A1782" t="s">
        <v>7042</v>
      </c>
      <c r="B1782" t="s">
        <v>7043</v>
      </c>
      <c r="C1782" s="1" t="str">
        <f t="shared" si="108"/>
        <v>12:0008</v>
      </c>
      <c r="D1782" s="1" t="str">
        <f t="shared" si="109"/>
        <v>12:0030</v>
      </c>
      <c r="E1782" t="s">
        <v>7044</v>
      </c>
      <c r="F1782" t="s">
        <v>7045</v>
      </c>
      <c r="H1782">
        <v>57.858306499999998</v>
      </c>
      <c r="I1782">
        <v>-130.2876224</v>
      </c>
      <c r="J1782" s="1" t="str">
        <f t="shared" si="110"/>
        <v>Fluid (stream)</v>
      </c>
      <c r="K1782" s="1" t="str">
        <f t="shared" si="111"/>
        <v>Untreated Water</v>
      </c>
      <c r="O1782">
        <v>2.5000000000000001E-2</v>
      </c>
      <c r="P1782">
        <v>30</v>
      </c>
      <c r="Q1782">
        <v>7.1</v>
      </c>
    </row>
    <row r="1783" spans="1:17" hidden="1" x14ac:dyDescent="0.3">
      <c r="A1783" t="s">
        <v>7046</v>
      </c>
      <c r="B1783" t="s">
        <v>7047</v>
      </c>
      <c r="C1783" s="1" t="str">
        <f t="shared" si="108"/>
        <v>12:0008</v>
      </c>
      <c r="D1783" s="1" t="str">
        <f t="shared" si="109"/>
        <v>12:0030</v>
      </c>
      <c r="E1783" t="s">
        <v>7048</v>
      </c>
      <c r="F1783" t="s">
        <v>7049</v>
      </c>
      <c r="H1783">
        <v>57.888098100000001</v>
      </c>
      <c r="I1783">
        <v>-130.2773013</v>
      </c>
      <c r="J1783" s="1" t="str">
        <f t="shared" si="110"/>
        <v>Fluid (stream)</v>
      </c>
      <c r="K1783" s="1" t="str">
        <f t="shared" si="111"/>
        <v>Untreated Water</v>
      </c>
      <c r="O1783">
        <v>0.13</v>
      </c>
      <c r="P1783">
        <v>50</v>
      </c>
      <c r="Q1783">
        <v>7.6</v>
      </c>
    </row>
    <row r="1784" spans="1:17" hidden="1" x14ac:dyDescent="0.3">
      <c r="A1784" t="s">
        <v>7050</v>
      </c>
      <c r="B1784" t="s">
        <v>7051</v>
      </c>
      <c r="C1784" s="1" t="str">
        <f t="shared" si="108"/>
        <v>12:0008</v>
      </c>
      <c r="D1784" s="1" t="str">
        <f t="shared" si="109"/>
        <v>12:0030</v>
      </c>
      <c r="E1784" t="s">
        <v>7052</v>
      </c>
      <c r="F1784" t="s">
        <v>7053</v>
      </c>
      <c r="H1784">
        <v>57.920886500000002</v>
      </c>
      <c r="I1784">
        <v>-130.24993190000001</v>
      </c>
      <c r="J1784" s="1" t="str">
        <f t="shared" si="110"/>
        <v>Fluid (stream)</v>
      </c>
      <c r="K1784" s="1" t="str">
        <f t="shared" si="111"/>
        <v>Untreated Water</v>
      </c>
      <c r="O1784">
        <v>0.1</v>
      </c>
      <c r="P1784">
        <v>50</v>
      </c>
      <c r="Q1784">
        <v>7.3</v>
      </c>
    </row>
    <row r="1785" spans="1:17" hidden="1" x14ac:dyDescent="0.3">
      <c r="A1785" t="s">
        <v>7054</v>
      </c>
      <c r="B1785" t="s">
        <v>7055</v>
      </c>
      <c r="C1785" s="1" t="str">
        <f t="shared" si="108"/>
        <v>12:0008</v>
      </c>
      <c r="D1785" s="1" t="str">
        <f t="shared" si="109"/>
        <v>12:0030</v>
      </c>
      <c r="E1785" t="s">
        <v>7056</v>
      </c>
      <c r="F1785" t="s">
        <v>7057</v>
      </c>
      <c r="H1785">
        <v>57.928413800000001</v>
      </c>
      <c r="I1785">
        <v>-130.2913581</v>
      </c>
      <c r="J1785" s="1" t="str">
        <f t="shared" si="110"/>
        <v>Fluid (stream)</v>
      </c>
      <c r="K1785" s="1" t="str">
        <f t="shared" si="111"/>
        <v>Untreated Water</v>
      </c>
      <c r="O1785">
        <v>0.21</v>
      </c>
      <c r="P1785">
        <v>110</v>
      </c>
      <c r="Q1785">
        <v>7.8</v>
      </c>
    </row>
    <row r="1786" spans="1:17" hidden="1" x14ac:dyDescent="0.3">
      <c r="A1786" t="s">
        <v>7058</v>
      </c>
      <c r="B1786" t="s">
        <v>7059</v>
      </c>
      <c r="C1786" s="1" t="str">
        <f t="shared" si="108"/>
        <v>12:0008</v>
      </c>
      <c r="D1786" s="1" t="str">
        <f t="shared" si="109"/>
        <v>12:0030</v>
      </c>
      <c r="E1786" t="s">
        <v>7060</v>
      </c>
      <c r="F1786" t="s">
        <v>7061</v>
      </c>
      <c r="H1786">
        <v>57.940327099999998</v>
      </c>
      <c r="I1786">
        <v>-130.38100510000001</v>
      </c>
      <c r="J1786" s="1" t="str">
        <f t="shared" si="110"/>
        <v>Fluid (stream)</v>
      </c>
      <c r="K1786" s="1" t="str">
        <f t="shared" si="111"/>
        <v>Untreated Water</v>
      </c>
      <c r="O1786">
        <v>0.18</v>
      </c>
      <c r="P1786">
        <v>130</v>
      </c>
      <c r="Q1786">
        <v>8</v>
      </c>
    </row>
    <row r="1787" spans="1:17" hidden="1" x14ac:dyDescent="0.3">
      <c r="A1787" t="s">
        <v>7062</v>
      </c>
      <c r="B1787" t="s">
        <v>7063</v>
      </c>
      <c r="C1787" s="1" t="str">
        <f t="shared" si="108"/>
        <v>12:0008</v>
      </c>
      <c r="D1787" s="1" t="str">
        <f t="shared" si="109"/>
        <v>12:0030</v>
      </c>
      <c r="E1787" t="s">
        <v>7064</v>
      </c>
      <c r="F1787" t="s">
        <v>7065</v>
      </c>
      <c r="H1787">
        <v>57.937719299999998</v>
      </c>
      <c r="I1787">
        <v>-130.41799589999999</v>
      </c>
      <c r="J1787" s="1" t="str">
        <f t="shared" si="110"/>
        <v>Fluid (stream)</v>
      </c>
      <c r="K1787" s="1" t="str">
        <f t="shared" si="111"/>
        <v>Untreated Water</v>
      </c>
      <c r="O1787">
        <v>0.09</v>
      </c>
      <c r="P1787">
        <v>60</v>
      </c>
      <c r="Q1787">
        <v>7.8</v>
      </c>
    </row>
    <row r="1788" spans="1:17" hidden="1" x14ac:dyDescent="0.3">
      <c r="A1788" t="s">
        <v>7066</v>
      </c>
      <c r="B1788" t="s">
        <v>7067</v>
      </c>
      <c r="C1788" s="1" t="str">
        <f t="shared" ref="C1788:C1851" si="112">HYPERLINK("http://geochem.nrcan.gc.ca/cdogs/content/bdl/bdl120008_e.htm", "12:0008")</f>
        <v>12:0008</v>
      </c>
      <c r="D1788" s="1" t="str">
        <f t="shared" ref="D1788:D1851" si="113">HYPERLINK("http://geochem.nrcan.gc.ca/cdogs/content/svy/svy120030_e.htm", "12:0030")</f>
        <v>12:0030</v>
      </c>
      <c r="E1788" t="s">
        <v>7068</v>
      </c>
      <c r="F1788" t="s">
        <v>7069</v>
      </c>
      <c r="H1788">
        <v>57.934584700000002</v>
      </c>
      <c r="I1788">
        <v>-130.417957</v>
      </c>
      <c r="J1788" s="1" t="str">
        <f t="shared" si="110"/>
        <v>Fluid (stream)</v>
      </c>
      <c r="K1788" s="1" t="str">
        <f t="shared" si="111"/>
        <v>Untreated Water</v>
      </c>
      <c r="O1788">
        <v>0.15</v>
      </c>
      <c r="P1788">
        <v>70</v>
      </c>
      <c r="Q1788">
        <v>7.7</v>
      </c>
    </row>
    <row r="1789" spans="1:17" hidden="1" x14ac:dyDescent="0.3">
      <c r="A1789" t="s">
        <v>7070</v>
      </c>
      <c r="B1789" t="s">
        <v>7071</v>
      </c>
      <c r="C1789" s="1" t="str">
        <f t="shared" si="112"/>
        <v>12:0008</v>
      </c>
      <c r="D1789" s="1" t="str">
        <f t="shared" si="113"/>
        <v>12:0030</v>
      </c>
      <c r="E1789" t="s">
        <v>7072</v>
      </c>
      <c r="F1789" t="s">
        <v>7073</v>
      </c>
      <c r="H1789">
        <v>57.9728627</v>
      </c>
      <c r="I1789">
        <v>-130.4186363</v>
      </c>
      <c r="J1789" s="1" t="str">
        <f t="shared" si="110"/>
        <v>Fluid (stream)</v>
      </c>
      <c r="K1789" s="1" t="str">
        <f t="shared" si="111"/>
        <v>Untreated Water</v>
      </c>
      <c r="O1789">
        <v>0.15</v>
      </c>
      <c r="P1789">
        <v>100</v>
      </c>
      <c r="Q1789">
        <v>8</v>
      </c>
    </row>
    <row r="1790" spans="1:17" hidden="1" x14ac:dyDescent="0.3">
      <c r="A1790" t="s">
        <v>7074</v>
      </c>
      <c r="B1790" t="s">
        <v>7075</v>
      </c>
      <c r="C1790" s="1" t="str">
        <f t="shared" si="112"/>
        <v>12:0008</v>
      </c>
      <c r="D1790" s="1" t="str">
        <f t="shared" si="113"/>
        <v>12:0030</v>
      </c>
      <c r="E1790" t="s">
        <v>7076</v>
      </c>
      <c r="F1790" t="s">
        <v>7077</v>
      </c>
      <c r="H1790">
        <v>57.995254600000003</v>
      </c>
      <c r="I1790">
        <v>-130.4285198</v>
      </c>
      <c r="J1790" s="1" t="str">
        <f t="shared" si="110"/>
        <v>Fluid (stream)</v>
      </c>
      <c r="K1790" s="1" t="str">
        <f t="shared" si="111"/>
        <v>Untreated Water</v>
      </c>
      <c r="O1790">
        <v>0.15</v>
      </c>
      <c r="P1790">
        <v>70</v>
      </c>
      <c r="Q1790">
        <v>7.9</v>
      </c>
    </row>
    <row r="1791" spans="1:17" hidden="1" x14ac:dyDescent="0.3">
      <c r="A1791" t="s">
        <v>7078</v>
      </c>
      <c r="B1791" t="s">
        <v>7079</v>
      </c>
      <c r="C1791" s="1" t="str">
        <f t="shared" si="112"/>
        <v>12:0008</v>
      </c>
      <c r="D1791" s="1" t="str">
        <f t="shared" si="113"/>
        <v>12:0030</v>
      </c>
      <c r="E1791" t="s">
        <v>7080</v>
      </c>
      <c r="F1791" t="s">
        <v>7081</v>
      </c>
      <c r="H1791">
        <v>57.989314100000001</v>
      </c>
      <c r="I1791">
        <v>-130.47058809999999</v>
      </c>
      <c r="J1791" s="1" t="str">
        <f t="shared" si="110"/>
        <v>Fluid (stream)</v>
      </c>
      <c r="K1791" s="1" t="str">
        <f t="shared" si="111"/>
        <v>Untreated Water</v>
      </c>
      <c r="O1791">
        <v>2.5000000000000001E-2</v>
      </c>
      <c r="P1791">
        <v>50</v>
      </c>
      <c r="Q1791">
        <v>7.6</v>
      </c>
    </row>
    <row r="1792" spans="1:17" hidden="1" x14ac:dyDescent="0.3">
      <c r="A1792" t="s">
        <v>7082</v>
      </c>
      <c r="B1792" t="s">
        <v>7083</v>
      </c>
      <c r="C1792" s="1" t="str">
        <f t="shared" si="112"/>
        <v>12:0008</v>
      </c>
      <c r="D1792" s="1" t="str">
        <f t="shared" si="113"/>
        <v>12:0030</v>
      </c>
      <c r="E1792" t="s">
        <v>7084</v>
      </c>
      <c r="F1792" t="s">
        <v>7085</v>
      </c>
      <c r="H1792">
        <v>57.986181000000002</v>
      </c>
      <c r="I1792">
        <v>-130.46807519999999</v>
      </c>
      <c r="J1792" s="1" t="str">
        <f t="shared" si="110"/>
        <v>Fluid (stream)</v>
      </c>
      <c r="K1792" s="1" t="str">
        <f t="shared" si="111"/>
        <v>Untreated Water</v>
      </c>
      <c r="O1792">
        <v>2.5000000000000001E-2</v>
      </c>
      <c r="P1792">
        <v>50</v>
      </c>
      <c r="Q1792">
        <v>7.8</v>
      </c>
    </row>
    <row r="1793" spans="1:17" hidden="1" x14ac:dyDescent="0.3">
      <c r="A1793" t="s">
        <v>7086</v>
      </c>
      <c r="B1793" t="s">
        <v>7087</v>
      </c>
      <c r="C1793" s="1" t="str">
        <f t="shared" si="112"/>
        <v>12:0008</v>
      </c>
      <c r="D1793" s="1" t="str">
        <f t="shared" si="113"/>
        <v>12:0030</v>
      </c>
      <c r="E1793" t="s">
        <v>7088</v>
      </c>
      <c r="F1793" t="s">
        <v>7089</v>
      </c>
      <c r="H1793">
        <v>57.997017999999997</v>
      </c>
      <c r="I1793">
        <v>-130.50472350000001</v>
      </c>
      <c r="J1793" s="1" t="str">
        <f t="shared" si="110"/>
        <v>Fluid (stream)</v>
      </c>
      <c r="K1793" s="1" t="str">
        <f t="shared" si="111"/>
        <v>Untreated Water</v>
      </c>
      <c r="O1793">
        <v>0.09</v>
      </c>
      <c r="P1793">
        <v>40</v>
      </c>
      <c r="Q1793">
        <v>7.7</v>
      </c>
    </row>
    <row r="1794" spans="1:17" hidden="1" x14ac:dyDescent="0.3">
      <c r="A1794" t="s">
        <v>7090</v>
      </c>
      <c r="B1794" t="s">
        <v>7091</v>
      </c>
      <c r="C1794" s="1" t="str">
        <f t="shared" si="112"/>
        <v>12:0008</v>
      </c>
      <c r="D1794" s="1" t="str">
        <f t="shared" si="113"/>
        <v>12:0030</v>
      </c>
      <c r="E1794" t="s">
        <v>7092</v>
      </c>
      <c r="F1794" t="s">
        <v>7093</v>
      </c>
      <c r="H1794">
        <v>57.976463000000003</v>
      </c>
      <c r="I1794">
        <v>-130.57331070000001</v>
      </c>
      <c r="J1794" s="1" t="str">
        <f t="shared" ref="J1794:J1857" si="114">HYPERLINK("http://geochem.nrcan.gc.ca/cdogs/content/kwd/kwd020018_e.htm", "Fluid (stream)")</f>
        <v>Fluid (stream)</v>
      </c>
      <c r="K1794" s="1" t="str">
        <f t="shared" ref="K1794:K1857" si="115">HYPERLINK("http://geochem.nrcan.gc.ca/cdogs/content/kwd/kwd080007_e.htm", "Untreated Water")</f>
        <v>Untreated Water</v>
      </c>
      <c r="O1794">
        <v>2.5000000000000001E-2</v>
      </c>
      <c r="P1794">
        <v>40</v>
      </c>
      <c r="Q1794">
        <v>7.3</v>
      </c>
    </row>
    <row r="1795" spans="1:17" hidden="1" x14ac:dyDescent="0.3">
      <c r="A1795" t="s">
        <v>7094</v>
      </c>
      <c r="B1795" t="s">
        <v>7095</v>
      </c>
      <c r="C1795" s="1" t="str">
        <f t="shared" si="112"/>
        <v>12:0008</v>
      </c>
      <c r="D1795" s="1" t="str">
        <f t="shared" si="113"/>
        <v>12:0030</v>
      </c>
      <c r="E1795" t="s">
        <v>7096</v>
      </c>
      <c r="F1795" t="s">
        <v>7097</v>
      </c>
      <c r="H1795">
        <v>57.9860483</v>
      </c>
      <c r="I1795">
        <v>-130.57183559999999</v>
      </c>
      <c r="J1795" s="1" t="str">
        <f t="shared" si="114"/>
        <v>Fluid (stream)</v>
      </c>
      <c r="K1795" s="1" t="str">
        <f t="shared" si="115"/>
        <v>Untreated Water</v>
      </c>
      <c r="O1795">
        <v>2.5000000000000001E-2</v>
      </c>
      <c r="P1795">
        <v>60</v>
      </c>
      <c r="Q1795">
        <v>7.6</v>
      </c>
    </row>
    <row r="1796" spans="1:17" hidden="1" x14ac:dyDescent="0.3">
      <c r="A1796" t="s">
        <v>7098</v>
      </c>
      <c r="B1796" t="s">
        <v>7099</v>
      </c>
      <c r="C1796" s="1" t="str">
        <f t="shared" si="112"/>
        <v>12:0008</v>
      </c>
      <c r="D1796" s="1" t="str">
        <f t="shared" si="113"/>
        <v>12:0030</v>
      </c>
      <c r="E1796" t="s">
        <v>7096</v>
      </c>
      <c r="F1796" t="s">
        <v>7100</v>
      </c>
      <c r="H1796">
        <v>57.9860483</v>
      </c>
      <c r="I1796">
        <v>-130.57183559999999</v>
      </c>
      <c r="J1796" s="1" t="str">
        <f t="shared" si="114"/>
        <v>Fluid (stream)</v>
      </c>
      <c r="K1796" s="1" t="str">
        <f t="shared" si="115"/>
        <v>Untreated Water</v>
      </c>
      <c r="O1796">
        <v>2.5000000000000001E-2</v>
      </c>
      <c r="P1796">
        <v>50</v>
      </c>
      <c r="Q1796">
        <v>7.6</v>
      </c>
    </row>
    <row r="1797" spans="1:17" hidden="1" x14ac:dyDescent="0.3">
      <c r="A1797" t="s">
        <v>7101</v>
      </c>
      <c r="B1797" t="s">
        <v>7102</v>
      </c>
      <c r="C1797" s="1" t="str">
        <f t="shared" si="112"/>
        <v>12:0008</v>
      </c>
      <c r="D1797" s="1" t="str">
        <f t="shared" si="113"/>
        <v>12:0030</v>
      </c>
      <c r="E1797" t="s">
        <v>7103</v>
      </c>
      <c r="F1797" t="s">
        <v>7104</v>
      </c>
      <c r="H1797">
        <v>57.542890200000002</v>
      </c>
      <c r="I1797">
        <v>-131.7437668</v>
      </c>
      <c r="J1797" s="1" t="str">
        <f t="shared" si="114"/>
        <v>Fluid (stream)</v>
      </c>
      <c r="K1797" s="1" t="str">
        <f t="shared" si="115"/>
        <v>Untreated Water</v>
      </c>
      <c r="O1797">
        <v>5.2</v>
      </c>
      <c r="P1797">
        <v>310</v>
      </c>
      <c r="Q1797">
        <v>7.4</v>
      </c>
    </row>
    <row r="1798" spans="1:17" hidden="1" x14ac:dyDescent="0.3">
      <c r="A1798" t="s">
        <v>7105</v>
      </c>
      <c r="B1798" t="s">
        <v>7106</v>
      </c>
      <c r="C1798" s="1" t="str">
        <f t="shared" si="112"/>
        <v>12:0008</v>
      </c>
      <c r="D1798" s="1" t="str">
        <f t="shared" si="113"/>
        <v>12:0030</v>
      </c>
      <c r="E1798" t="s">
        <v>7107</v>
      </c>
      <c r="F1798" t="s">
        <v>7108</v>
      </c>
      <c r="H1798">
        <v>57.530875700000003</v>
      </c>
      <c r="I1798">
        <v>-131.74619079999999</v>
      </c>
      <c r="J1798" s="1" t="str">
        <f t="shared" si="114"/>
        <v>Fluid (stream)</v>
      </c>
      <c r="K1798" s="1" t="str">
        <f t="shared" si="115"/>
        <v>Untreated Water</v>
      </c>
      <c r="O1798">
        <v>1.9</v>
      </c>
      <c r="P1798">
        <v>280</v>
      </c>
      <c r="Q1798">
        <v>7</v>
      </c>
    </row>
    <row r="1799" spans="1:17" hidden="1" x14ac:dyDescent="0.3">
      <c r="A1799" t="s">
        <v>7109</v>
      </c>
      <c r="B1799" t="s">
        <v>7110</v>
      </c>
      <c r="C1799" s="1" t="str">
        <f t="shared" si="112"/>
        <v>12:0008</v>
      </c>
      <c r="D1799" s="1" t="str">
        <f t="shared" si="113"/>
        <v>12:0030</v>
      </c>
      <c r="E1799" t="s">
        <v>7111</v>
      </c>
      <c r="F1799" t="s">
        <v>7112</v>
      </c>
      <c r="H1799">
        <v>57.488368199999996</v>
      </c>
      <c r="I1799">
        <v>-131.7588921</v>
      </c>
      <c r="J1799" s="1" t="str">
        <f t="shared" si="114"/>
        <v>Fluid (stream)</v>
      </c>
      <c r="K1799" s="1" t="str">
        <f t="shared" si="115"/>
        <v>Untreated Water</v>
      </c>
      <c r="O1799">
        <v>0.13</v>
      </c>
      <c r="P1799">
        <v>30</v>
      </c>
      <c r="Q1799">
        <v>6.9</v>
      </c>
    </row>
    <row r="1800" spans="1:17" hidden="1" x14ac:dyDescent="0.3">
      <c r="A1800" t="s">
        <v>7113</v>
      </c>
      <c r="B1800" t="s">
        <v>7114</v>
      </c>
      <c r="C1800" s="1" t="str">
        <f t="shared" si="112"/>
        <v>12:0008</v>
      </c>
      <c r="D1800" s="1" t="str">
        <f t="shared" si="113"/>
        <v>12:0030</v>
      </c>
      <c r="E1800" t="s">
        <v>7115</v>
      </c>
      <c r="F1800" t="s">
        <v>7116</v>
      </c>
      <c r="H1800">
        <v>57.522393999999998</v>
      </c>
      <c r="I1800">
        <v>-131.74485279999999</v>
      </c>
      <c r="J1800" s="1" t="str">
        <f t="shared" si="114"/>
        <v>Fluid (stream)</v>
      </c>
      <c r="K1800" s="1" t="str">
        <f t="shared" si="115"/>
        <v>Untreated Water</v>
      </c>
      <c r="O1800">
        <v>0.22</v>
      </c>
      <c r="P1800">
        <v>60</v>
      </c>
      <c r="Q1800">
        <v>6.2</v>
      </c>
    </row>
    <row r="1801" spans="1:17" hidden="1" x14ac:dyDescent="0.3">
      <c r="A1801" t="s">
        <v>7117</v>
      </c>
      <c r="B1801" t="s">
        <v>7118</v>
      </c>
      <c r="C1801" s="1" t="str">
        <f t="shared" si="112"/>
        <v>12:0008</v>
      </c>
      <c r="D1801" s="1" t="str">
        <f t="shared" si="113"/>
        <v>12:0030</v>
      </c>
      <c r="E1801" t="s">
        <v>7119</v>
      </c>
      <c r="F1801" t="s">
        <v>7120</v>
      </c>
      <c r="H1801">
        <v>57.4806174</v>
      </c>
      <c r="I1801">
        <v>-131.76276329999999</v>
      </c>
      <c r="J1801" s="1" t="str">
        <f t="shared" si="114"/>
        <v>Fluid (stream)</v>
      </c>
      <c r="K1801" s="1" t="str">
        <f t="shared" si="115"/>
        <v>Untreated Water</v>
      </c>
    </row>
    <row r="1802" spans="1:17" hidden="1" x14ac:dyDescent="0.3">
      <c r="A1802" t="s">
        <v>7121</v>
      </c>
      <c r="B1802" t="s">
        <v>7122</v>
      </c>
      <c r="C1802" s="1" t="str">
        <f t="shared" si="112"/>
        <v>12:0008</v>
      </c>
      <c r="D1802" s="1" t="str">
        <f t="shared" si="113"/>
        <v>12:0030</v>
      </c>
      <c r="E1802" t="s">
        <v>7123</v>
      </c>
      <c r="F1802" t="s">
        <v>7124</v>
      </c>
      <c r="H1802">
        <v>57.402877500000002</v>
      </c>
      <c r="I1802">
        <v>-131.5791802</v>
      </c>
      <c r="J1802" s="1" t="str">
        <f t="shared" si="114"/>
        <v>Fluid (stream)</v>
      </c>
      <c r="K1802" s="1" t="str">
        <f t="shared" si="115"/>
        <v>Untreated Water</v>
      </c>
      <c r="O1802">
        <v>0.41</v>
      </c>
      <c r="P1802">
        <v>40</v>
      </c>
      <c r="Q1802">
        <v>7.2</v>
      </c>
    </row>
    <row r="1803" spans="1:17" hidden="1" x14ac:dyDescent="0.3">
      <c r="A1803" t="s">
        <v>7125</v>
      </c>
      <c r="B1803" t="s">
        <v>7126</v>
      </c>
      <c r="C1803" s="1" t="str">
        <f t="shared" si="112"/>
        <v>12:0008</v>
      </c>
      <c r="D1803" s="1" t="str">
        <f t="shared" si="113"/>
        <v>12:0030</v>
      </c>
      <c r="E1803" t="s">
        <v>7127</v>
      </c>
      <c r="F1803" t="s">
        <v>7128</v>
      </c>
      <c r="H1803">
        <v>57.403947600000002</v>
      </c>
      <c r="I1803">
        <v>-131.60840909999999</v>
      </c>
      <c r="J1803" s="1" t="str">
        <f t="shared" si="114"/>
        <v>Fluid (stream)</v>
      </c>
      <c r="K1803" s="1" t="str">
        <f t="shared" si="115"/>
        <v>Untreated Water</v>
      </c>
      <c r="O1803">
        <v>0.81</v>
      </c>
      <c r="P1803">
        <v>50</v>
      </c>
      <c r="Q1803">
        <v>7.2</v>
      </c>
    </row>
    <row r="1804" spans="1:17" hidden="1" x14ac:dyDescent="0.3">
      <c r="A1804" t="s">
        <v>7129</v>
      </c>
      <c r="B1804" t="s">
        <v>7130</v>
      </c>
      <c r="C1804" s="1" t="str">
        <f t="shared" si="112"/>
        <v>12:0008</v>
      </c>
      <c r="D1804" s="1" t="str">
        <f t="shared" si="113"/>
        <v>12:0030</v>
      </c>
      <c r="E1804" t="s">
        <v>7131</v>
      </c>
      <c r="F1804" t="s">
        <v>7132</v>
      </c>
      <c r="H1804">
        <v>57.397181500000002</v>
      </c>
      <c r="I1804">
        <v>-131.62567480000001</v>
      </c>
      <c r="J1804" s="1" t="str">
        <f t="shared" si="114"/>
        <v>Fluid (stream)</v>
      </c>
      <c r="K1804" s="1" t="str">
        <f t="shared" si="115"/>
        <v>Untreated Water</v>
      </c>
      <c r="O1804">
        <v>0.1</v>
      </c>
      <c r="P1804">
        <v>30</v>
      </c>
      <c r="Q1804">
        <v>6.7</v>
      </c>
    </row>
    <row r="1805" spans="1:17" hidden="1" x14ac:dyDescent="0.3">
      <c r="A1805" t="s">
        <v>7133</v>
      </c>
      <c r="B1805" t="s">
        <v>7134</v>
      </c>
      <c r="C1805" s="1" t="str">
        <f t="shared" si="112"/>
        <v>12:0008</v>
      </c>
      <c r="D1805" s="1" t="str">
        <f t="shared" si="113"/>
        <v>12:0030</v>
      </c>
      <c r="E1805" t="s">
        <v>7135</v>
      </c>
      <c r="F1805" t="s">
        <v>7136</v>
      </c>
      <c r="H1805">
        <v>57.390078199999998</v>
      </c>
      <c r="I1805">
        <v>-131.62801379999999</v>
      </c>
      <c r="J1805" s="1" t="str">
        <f t="shared" si="114"/>
        <v>Fluid (stream)</v>
      </c>
      <c r="K1805" s="1" t="str">
        <f t="shared" si="115"/>
        <v>Untreated Water</v>
      </c>
      <c r="O1805">
        <v>2.5000000000000001E-2</v>
      </c>
      <c r="P1805">
        <v>20</v>
      </c>
      <c r="Q1805">
        <v>6.7</v>
      </c>
    </row>
    <row r="1806" spans="1:17" hidden="1" x14ac:dyDescent="0.3">
      <c r="A1806" t="s">
        <v>7137</v>
      </c>
      <c r="B1806" t="s">
        <v>7138</v>
      </c>
      <c r="C1806" s="1" t="str">
        <f t="shared" si="112"/>
        <v>12:0008</v>
      </c>
      <c r="D1806" s="1" t="str">
        <f t="shared" si="113"/>
        <v>12:0030</v>
      </c>
      <c r="E1806" t="s">
        <v>7139</v>
      </c>
      <c r="F1806" t="s">
        <v>7140</v>
      </c>
      <c r="H1806">
        <v>57.386914900000001</v>
      </c>
      <c r="I1806">
        <v>-131.63918770000001</v>
      </c>
      <c r="J1806" s="1" t="str">
        <f t="shared" si="114"/>
        <v>Fluid (stream)</v>
      </c>
      <c r="K1806" s="1" t="str">
        <f t="shared" si="115"/>
        <v>Untreated Water</v>
      </c>
      <c r="O1806">
        <v>2.5000000000000001E-2</v>
      </c>
      <c r="P1806">
        <v>20</v>
      </c>
      <c r="Q1806">
        <v>6.7</v>
      </c>
    </row>
    <row r="1807" spans="1:17" hidden="1" x14ac:dyDescent="0.3">
      <c r="A1807" t="s">
        <v>7141</v>
      </c>
      <c r="B1807" t="s">
        <v>7142</v>
      </c>
      <c r="C1807" s="1" t="str">
        <f t="shared" si="112"/>
        <v>12:0008</v>
      </c>
      <c r="D1807" s="1" t="str">
        <f t="shared" si="113"/>
        <v>12:0030</v>
      </c>
      <c r="E1807" t="s">
        <v>7143</v>
      </c>
      <c r="F1807" t="s">
        <v>7144</v>
      </c>
      <c r="H1807">
        <v>57.386207499999998</v>
      </c>
      <c r="I1807">
        <v>-131.6727539</v>
      </c>
      <c r="J1807" s="1" t="str">
        <f t="shared" si="114"/>
        <v>Fluid (stream)</v>
      </c>
      <c r="K1807" s="1" t="str">
        <f t="shared" si="115"/>
        <v>Untreated Water</v>
      </c>
      <c r="O1807">
        <v>0.49</v>
      </c>
      <c r="P1807">
        <v>40</v>
      </c>
      <c r="Q1807">
        <v>7.2</v>
      </c>
    </row>
    <row r="1808" spans="1:17" hidden="1" x14ac:dyDescent="0.3">
      <c r="A1808" t="s">
        <v>7145</v>
      </c>
      <c r="B1808" t="s">
        <v>7146</v>
      </c>
      <c r="C1808" s="1" t="str">
        <f t="shared" si="112"/>
        <v>12:0008</v>
      </c>
      <c r="D1808" s="1" t="str">
        <f t="shared" si="113"/>
        <v>12:0030</v>
      </c>
      <c r="E1808" t="s">
        <v>7147</v>
      </c>
      <c r="F1808" t="s">
        <v>7148</v>
      </c>
      <c r="H1808">
        <v>57.391516000000003</v>
      </c>
      <c r="I1808">
        <v>-131.68176149999999</v>
      </c>
      <c r="J1808" s="1" t="str">
        <f t="shared" si="114"/>
        <v>Fluid (stream)</v>
      </c>
      <c r="K1808" s="1" t="str">
        <f t="shared" si="115"/>
        <v>Untreated Water</v>
      </c>
      <c r="O1808">
        <v>0.5</v>
      </c>
      <c r="P1808">
        <v>30</v>
      </c>
      <c r="Q1808">
        <v>7.3</v>
      </c>
    </row>
    <row r="1809" spans="1:17" hidden="1" x14ac:dyDescent="0.3">
      <c r="A1809" t="s">
        <v>7149</v>
      </c>
      <c r="B1809" t="s">
        <v>7150</v>
      </c>
      <c r="C1809" s="1" t="str">
        <f t="shared" si="112"/>
        <v>12:0008</v>
      </c>
      <c r="D1809" s="1" t="str">
        <f t="shared" si="113"/>
        <v>12:0030</v>
      </c>
      <c r="E1809" t="s">
        <v>7151</v>
      </c>
      <c r="F1809" t="s">
        <v>7152</v>
      </c>
      <c r="H1809">
        <v>57.394338500000003</v>
      </c>
      <c r="I1809">
        <v>-131.69731479999999</v>
      </c>
      <c r="J1809" s="1" t="str">
        <f t="shared" si="114"/>
        <v>Fluid (stream)</v>
      </c>
      <c r="K1809" s="1" t="str">
        <f t="shared" si="115"/>
        <v>Untreated Water</v>
      </c>
      <c r="O1809">
        <v>0.78</v>
      </c>
      <c r="P1809">
        <v>40</v>
      </c>
      <c r="Q1809">
        <v>6.9</v>
      </c>
    </row>
    <row r="1810" spans="1:17" hidden="1" x14ac:dyDescent="0.3">
      <c r="A1810" t="s">
        <v>7153</v>
      </c>
      <c r="B1810" t="s">
        <v>7154</v>
      </c>
      <c r="C1810" s="1" t="str">
        <f t="shared" si="112"/>
        <v>12:0008</v>
      </c>
      <c r="D1810" s="1" t="str">
        <f t="shared" si="113"/>
        <v>12:0030</v>
      </c>
      <c r="E1810" t="s">
        <v>7155</v>
      </c>
      <c r="F1810" t="s">
        <v>7156</v>
      </c>
      <c r="H1810">
        <v>57.3986515</v>
      </c>
      <c r="I1810">
        <v>-131.70405729999999</v>
      </c>
      <c r="J1810" s="1" t="str">
        <f t="shared" si="114"/>
        <v>Fluid (stream)</v>
      </c>
      <c r="K1810" s="1" t="str">
        <f t="shared" si="115"/>
        <v>Untreated Water</v>
      </c>
      <c r="O1810">
        <v>0.31</v>
      </c>
      <c r="P1810">
        <v>30</v>
      </c>
      <c r="Q1810">
        <v>7.1</v>
      </c>
    </row>
    <row r="1811" spans="1:17" hidden="1" x14ac:dyDescent="0.3">
      <c r="A1811" t="s">
        <v>7157</v>
      </c>
      <c r="B1811" t="s">
        <v>7158</v>
      </c>
      <c r="C1811" s="1" t="str">
        <f t="shared" si="112"/>
        <v>12:0008</v>
      </c>
      <c r="D1811" s="1" t="str">
        <f t="shared" si="113"/>
        <v>12:0030</v>
      </c>
      <c r="E1811" t="s">
        <v>7155</v>
      </c>
      <c r="F1811" t="s">
        <v>7159</v>
      </c>
      <c r="H1811">
        <v>57.3986515</v>
      </c>
      <c r="I1811">
        <v>-131.70405729999999</v>
      </c>
      <c r="J1811" s="1" t="str">
        <f t="shared" si="114"/>
        <v>Fluid (stream)</v>
      </c>
      <c r="K1811" s="1" t="str">
        <f t="shared" si="115"/>
        <v>Untreated Water</v>
      </c>
      <c r="O1811">
        <v>0.28000000000000003</v>
      </c>
      <c r="P1811">
        <v>30</v>
      </c>
      <c r="Q1811">
        <v>7.2</v>
      </c>
    </row>
    <row r="1812" spans="1:17" hidden="1" x14ac:dyDescent="0.3">
      <c r="A1812" t="s">
        <v>7160</v>
      </c>
      <c r="B1812" t="s">
        <v>7161</v>
      </c>
      <c r="C1812" s="1" t="str">
        <f t="shared" si="112"/>
        <v>12:0008</v>
      </c>
      <c r="D1812" s="1" t="str">
        <f t="shared" si="113"/>
        <v>12:0030</v>
      </c>
      <c r="E1812" t="s">
        <v>7162</v>
      </c>
      <c r="F1812" t="s">
        <v>7163</v>
      </c>
      <c r="H1812">
        <v>57.404879600000001</v>
      </c>
      <c r="I1812">
        <v>-131.71658729999999</v>
      </c>
      <c r="J1812" s="1" t="str">
        <f t="shared" si="114"/>
        <v>Fluid (stream)</v>
      </c>
      <c r="K1812" s="1" t="str">
        <f t="shared" si="115"/>
        <v>Untreated Water</v>
      </c>
      <c r="O1812">
        <v>0.64</v>
      </c>
      <c r="P1812">
        <v>50</v>
      </c>
      <c r="Q1812">
        <v>7.4</v>
      </c>
    </row>
    <row r="1813" spans="1:17" hidden="1" x14ac:dyDescent="0.3">
      <c r="A1813" t="s">
        <v>7164</v>
      </c>
      <c r="B1813" t="s">
        <v>7165</v>
      </c>
      <c r="C1813" s="1" t="str">
        <f t="shared" si="112"/>
        <v>12:0008</v>
      </c>
      <c r="D1813" s="1" t="str">
        <f t="shared" si="113"/>
        <v>12:0030</v>
      </c>
      <c r="E1813" t="s">
        <v>7166</v>
      </c>
      <c r="F1813" t="s">
        <v>7167</v>
      </c>
      <c r="H1813">
        <v>57.401519899999997</v>
      </c>
      <c r="I1813">
        <v>-131.74224530000001</v>
      </c>
      <c r="J1813" s="1" t="str">
        <f t="shared" si="114"/>
        <v>Fluid (stream)</v>
      </c>
      <c r="K1813" s="1" t="str">
        <f t="shared" si="115"/>
        <v>Untreated Water</v>
      </c>
      <c r="O1813">
        <v>0.13</v>
      </c>
      <c r="P1813">
        <v>60</v>
      </c>
      <c r="Q1813">
        <v>7.2</v>
      </c>
    </row>
    <row r="1814" spans="1:17" hidden="1" x14ac:dyDescent="0.3">
      <c r="A1814" t="s">
        <v>7168</v>
      </c>
      <c r="B1814" t="s">
        <v>7169</v>
      </c>
      <c r="C1814" s="1" t="str">
        <f t="shared" si="112"/>
        <v>12:0008</v>
      </c>
      <c r="D1814" s="1" t="str">
        <f t="shared" si="113"/>
        <v>12:0030</v>
      </c>
      <c r="E1814" t="s">
        <v>7170</v>
      </c>
      <c r="F1814" t="s">
        <v>7171</v>
      </c>
      <c r="H1814">
        <v>57.445312100000002</v>
      </c>
      <c r="I1814">
        <v>-131.88180969999999</v>
      </c>
      <c r="J1814" s="1" t="str">
        <f t="shared" si="114"/>
        <v>Fluid (stream)</v>
      </c>
      <c r="K1814" s="1" t="str">
        <f t="shared" si="115"/>
        <v>Untreated Water</v>
      </c>
      <c r="O1814">
        <v>0.9</v>
      </c>
      <c r="P1814">
        <v>180</v>
      </c>
      <c r="Q1814">
        <v>7</v>
      </c>
    </row>
    <row r="1815" spans="1:17" hidden="1" x14ac:dyDescent="0.3">
      <c r="A1815" t="s">
        <v>7172</v>
      </c>
      <c r="B1815" t="s">
        <v>7173</v>
      </c>
      <c r="C1815" s="1" t="str">
        <f t="shared" si="112"/>
        <v>12:0008</v>
      </c>
      <c r="D1815" s="1" t="str">
        <f t="shared" si="113"/>
        <v>12:0030</v>
      </c>
      <c r="E1815" t="s">
        <v>7174</v>
      </c>
      <c r="F1815" t="s">
        <v>7175</v>
      </c>
      <c r="H1815">
        <v>57.449228900000001</v>
      </c>
      <c r="I1815">
        <v>-131.87913320000001</v>
      </c>
      <c r="J1815" s="1" t="str">
        <f t="shared" si="114"/>
        <v>Fluid (stream)</v>
      </c>
      <c r="K1815" s="1" t="str">
        <f t="shared" si="115"/>
        <v>Untreated Water</v>
      </c>
      <c r="O1815">
        <v>2.1</v>
      </c>
      <c r="P1815">
        <v>410</v>
      </c>
      <c r="Q1815">
        <v>6.7</v>
      </c>
    </row>
    <row r="1816" spans="1:17" hidden="1" x14ac:dyDescent="0.3">
      <c r="A1816" t="s">
        <v>7176</v>
      </c>
      <c r="B1816" t="s">
        <v>7177</v>
      </c>
      <c r="C1816" s="1" t="str">
        <f t="shared" si="112"/>
        <v>12:0008</v>
      </c>
      <c r="D1816" s="1" t="str">
        <f t="shared" si="113"/>
        <v>12:0030</v>
      </c>
      <c r="E1816" t="s">
        <v>7178</v>
      </c>
      <c r="F1816" t="s">
        <v>7179</v>
      </c>
      <c r="H1816">
        <v>57.428120900000003</v>
      </c>
      <c r="I1816">
        <v>-131.85843249999999</v>
      </c>
      <c r="J1816" s="1" t="str">
        <f t="shared" si="114"/>
        <v>Fluid (stream)</v>
      </c>
      <c r="K1816" s="1" t="str">
        <f t="shared" si="115"/>
        <v>Untreated Water</v>
      </c>
      <c r="O1816">
        <v>0.38</v>
      </c>
      <c r="P1816">
        <v>130</v>
      </c>
      <c r="Q1816">
        <v>6.6</v>
      </c>
    </row>
    <row r="1817" spans="1:17" hidden="1" x14ac:dyDescent="0.3">
      <c r="A1817" t="s">
        <v>7180</v>
      </c>
      <c r="B1817" t="s">
        <v>7181</v>
      </c>
      <c r="C1817" s="1" t="str">
        <f t="shared" si="112"/>
        <v>12:0008</v>
      </c>
      <c r="D1817" s="1" t="str">
        <f t="shared" si="113"/>
        <v>12:0030</v>
      </c>
      <c r="E1817" t="s">
        <v>7182</v>
      </c>
      <c r="F1817" t="s">
        <v>7183</v>
      </c>
      <c r="H1817">
        <v>57.356375800000002</v>
      </c>
      <c r="I1817">
        <v>-131.75138749999999</v>
      </c>
      <c r="J1817" s="1" t="str">
        <f t="shared" si="114"/>
        <v>Fluid (stream)</v>
      </c>
      <c r="K1817" s="1" t="str">
        <f t="shared" si="115"/>
        <v>Untreated Water</v>
      </c>
      <c r="O1817">
        <v>0.16</v>
      </c>
      <c r="P1817">
        <v>70</v>
      </c>
      <c r="Q1817">
        <v>7.2</v>
      </c>
    </row>
    <row r="1818" spans="1:17" hidden="1" x14ac:dyDescent="0.3">
      <c r="A1818" t="s">
        <v>7184</v>
      </c>
      <c r="B1818" t="s">
        <v>7185</v>
      </c>
      <c r="C1818" s="1" t="str">
        <f t="shared" si="112"/>
        <v>12:0008</v>
      </c>
      <c r="D1818" s="1" t="str">
        <f t="shared" si="113"/>
        <v>12:0030</v>
      </c>
      <c r="E1818" t="s">
        <v>7186</v>
      </c>
      <c r="F1818" t="s">
        <v>7187</v>
      </c>
      <c r="H1818">
        <v>57.267783100000003</v>
      </c>
      <c r="I1818">
        <v>-131.8089013</v>
      </c>
      <c r="J1818" s="1" t="str">
        <f t="shared" si="114"/>
        <v>Fluid (stream)</v>
      </c>
      <c r="K1818" s="1" t="str">
        <f t="shared" si="115"/>
        <v>Untreated Water</v>
      </c>
      <c r="O1818">
        <v>0.4</v>
      </c>
      <c r="P1818">
        <v>70</v>
      </c>
      <c r="Q1818">
        <v>7.1</v>
      </c>
    </row>
    <row r="1819" spans="1:17" hidden="1" x14ac:dyDescent="0.3">
      <c r="A1819" t="s">
        <v>7188</v>
      </c>
      <c r="B1819" t="s">
        <v>7189</v>
      </c>
      <c r="C1819" s="1" t="str">
        <f t="shared" si="112"/>
        <v>12:0008</v>
      </c>
      <c r="D1819" s="1" t="str">
        <f t="shared" si="113"/>
        <v>12:0030</v>
      </c>
      <c r="E1819" t="s">
        <v>7190</v>
      </c>
      <c r="F1819" t="s">
        <v>7191</v>
      </c>
      <c r="H1819">
        <v>57.243127000000001</v>
      </c>
      <c r="I1819">
        <v>-131.8094317</v>
      </c>
      <c r="J1819" s="1" t="str">
        <f t="shared" si="114"/>
        <v>Fluid (stream)</v>
      </c>
      <c r="K1819" s="1" t="str">
        <f t="shared" si="115"/>
        <v>Untreated Water</v>
      </c>
      <c r="O1819">
        <v>0.18</v>
      </c>
      <c r="P1819">
        <v>40</v>
      </c>
      <c r="Q1819">
        <v>7.5</v>
      </c>
    </row>
    <row r="1820" spans="1:17" hidden="1" x14ac:dyDescent="0.3">
      <c r="A1820" t="s">
        <v>7192</v>
      </c>
      <c r="B1820" t="s">
        <v>7193</v>
      </c>
      <c r="C1820" s="1" t="str">
        <f t="shared" si="112"/>
        <v>12:0008</v>
      </c>
      <c r="D1820" s="1" t="str">
        <f t="shared" si="113"/>
        <v>12:0030</v>
      </c>
      <c r="E1820" t="s">
        <v>7194</v>
      </c>
      <c r="F1820" t="s">
        <v>7195</v>
      </c>
      <c r="H1820">
        <v>57.240505200000001</v>
      </c>
      <c r="I1820">
        <v>-131.80488940000001</v>
      </c>
      <c r="J1820" s="1" t="str">
        <f t="shared" si="114"/>
        <v>Fluid (stream)</v>
      </c>
      <c r="K1820" s="1" t="str">
        <f t="shared" si="115"/>
        <v>Untreated Water</v>
      </c>
      <c r="O1820">
        <v>0.15</v>
      </c>
      <c r="P1820">
        <v>40</v>
      </c>
      <c r="Q1820">
        <v>7.2</v>
      </c>
    </row>
    <row r="1821" spans="1:17" hidden="1" x14ac:dyDescent="0.3">
      <c r="A1821" t="s">
        <v>7196</v>
      </c>
      <c r="B1821" t="s">
        <v>7197</v>
      </c>
      <c r="C1821" s="1" t="str">
        <f t="shared" si="112"/>
        <v>12:0008</v>
      </c>
      <c r="D1821" s="1" t="str">
        <f t="shared" si="113"/>
        <v>12:0030</v>
      </c>
      <c r="E1821" t="s">
        <v>7198</v>
      </c>
      <c r="F1821" t="s">
        <v>7199</v>
      </c>
      <c r="H1821">
        <v>57.212117300000003</v>
      </c>
      <c r="I1821">
        <v>-131.7608808</v>
      </c>
      <c r="J1821" s="1" t="str">
        <f t="shared" si="114"/>
        <v>Fluid (stream)</v>
      </c>
      <c r="K1821" s="1" t="str">
        <f t="shared" si="115"/>
        <v>Untreated Water</v>
      </c>
      <c r="O1821">
        <v>0.14000000000000001</v>
      </c>
      <c r="P1821">
        <v>20</v>
      </c>
      <c r="Q1821">
        <v>7.1</v>
      </c>
    </row>
    <row r="1822" spans="1:17" hidden="1" x14ac:dyDescent="0.3">
      <c r="A1822" t="s">
        <v>7200</v>
      </c>
      <c r="B1822" t="s">
        <v>7201</v>
      </c>
      <c r="C1822" s="1" t="str">
        <f t="shared" si="112"/>
        <v>12:0008</v>
      </c>
      <c r="D1822" s="1" t="str">
        <f t="shared" si="113"/>
        <v>12:0030</v>
      </c>
      <c r="E1822" t="s">
        <v>7202</v>
      </c>
      <c r="F1822" t="s">
        <v>7203</v>
      </c>
      <c r="H1822">
        <v>57.195983499999997</v>
      </c>
      <c r="I1822">
        <v>-131.7465819</v>
      </c>
      <c r="J1822" s="1" t="str">
        <f t="shared" si="114"/>
        <v>Fluid (stream)</v>
      </c>
      <c r="K1822" s="1" t="str">
        <f t="shared" si="115"/>
        <v>Untreated Water</v>
      </c>
      <c r="O1822">
        <v>0.11</v>
      </c>
      <c r="P1822">
        <v>20</v>
      </c>
      <c r="Q1822">
        <v>6.9</v>
      </c>
    </row>
    <row r="1823" spans="1:17" hidden="1" x14ac:dyDescent="0.3">
      <c r="A1823" t="s">
        <v>7204</v>
      </c>
      <c r="B1823" t="s">
        <v>7205</v>
      </c>
      <c r="C1823" s="1" t="str">
        <f t="shared" si="112"/>
        <v>12:0008</v>
      </c>
      <c r="D1823" s="1" t="str">
        <f t="shared" si="113"/>
        <v>12:0030</v>
      </c>
      <c r="E1823" t="s">
        <v>7206</v>
      </c>
      <c r="F1823" t="s">
        <v>7207</v>
      </c>
      <c r="H1823">
        <v>57.232535499999997</v>
      </c>
      <c r="I1823">
        <v>-131.8035725</v>
      </c>
      <c r="J1823" s="1" t="str">
        <f t="shared" si="114"/>
        <v>Fluid (stream)</v>
      </c>
      <c r="K1823" s="1" t="str">
        <f t="shared" si="115"/>
        <v>Untreated Water</v>
      </c>
      <c r="O1823">
        <v>0.17</v>
      </c>
      <c r="P1823">
        <v>30</v>
      </c>
      <c r="Q1823">
        <v>6.9</v>
      </c>
    </row>
    <row r="1824" spans="1:17" hidden="1" x14ac:dyDescent="0.3">
      <c r="A1824" t="s">
        <v>7208</v>
      </c>
      <c r="B1824" t="s">
        <v>7209</v>
      </c>
      <c r="C1824" s="1" t="str">
        <f t="shared" si="112"/>
        <v>12:0008</v>
      </c>
      <c r="D1824" s="1" t="str">
        <f t="shared" si="113"/>
        <v>12:0030</v>
      </c>
      <c r="E1824" t="s">
        <v>7210</v>
      </c>
      <c r="F1824" t="s">
        <v>7211</v>
      </c>
      <c r="H1824">
        <v>57.082982199999996</v>
      </c>
      <c r="I1824">
        <v>-131.0093468</v>
      </c>
      <c r="J1824" s="1" t="str">
        <f t="shared" si="114"/>
        <v>Fluid (stream)</v>
      </c>
      <c r="K1824" s="1" t="str">
        <f t="shared" si="115"/>
        <v>Untreated Water</v>
      </c>
      <c r="O1824">
        <v>2.5000000000000001E-2</v>
      </c>
      <c r="P1824">
        <v>30</v>
      </c>
      <c r="Q1824">
        <v>7.5</v>
      </c>
    </row>
    <row r="1825" spans="1:17" hidden="1" x14ac:dyDescent="0.3">
      <c r="A1825" t="s">
        <v>7212</v>
      </c>
      <c r="B1825" t="s">
        <v>7213</v>
      </c>
      <c r="C1825" s="1" t="str">
        <f t="shared" si="112"/>
        <v>12:0008</v>
      </c>
      <c r="D1825" s="1" t="str">
        <f t="shared" si="113"/>
        <v>12:0030</v>
      </c>
      <c r="E1825" t="s">
        <v>7214</v>
      </c>
      <c r="F1825" t="s">
        <v>7215</v>
      </c>
      <c r="H1825">
        <v>57.078545499999997</v>
      </c>
      <c r="I1825">
        <v>-131.0226543</v>
      </c>
      <c r="J1825" s="1" t="str">
        <f t="shared" si="114"/>
        <v>Fluid (stream)</v>
      </c>
      <c r="K1825" s="1" t="str">
        <f t="shared" si="115"/>
        <v>Untreated Water</v>
      </c>
      <c r="O1825">
        <v>0.08</v>
      </c>
      <c r="P1825">
        <v>30</v>
      </c>
      <c r="Q1825">
        <v>7.5</v>
      </c>
    </row>
    <row r="1826" spans="1:17" hidden="1" x14ac:dyDescent="0.3">
      <c r="A1826" t="s">
        <v>7216</v>
      </c>
      <c r="B1826" t="s">
        <v>7217</v>
      </c>
      <c r="C1826" s="1" t="str">
        <f t="shared" si="112"/>
        <v>12:0008</v>
      </c>
      <c r="D1826" s="1" t="str">
        <f t="shared" si="113"/>
        <v>12:0030</v>
      </c>
      <c r="E1826" t="s">
        <v>7214</v>
      </c>
      <c r="F1826" t="s">
        <v>7218</v>
      </c>
      <c r="H1826">
        <v>57.078545499999997</v>
      </c>
      <c r="I1826">
        <v>-131.0226543</v>
      </c>
      <c r="J1826" s="1" t="str">
        <f t="shared" si="114"/>
        <v>Fluid (stream)</v>
      </c>
      <c r="K1826" s="1" t="str">
        <f t="shared" si="115"/>
        <v>Untreated Water</v>
      </c>
      <c r="O1826">
        <v>0.06</v>
      </c>
      <c r="P1826">
        <v>20</v>
      </c>
      <c r="Q1826">
        <v>7.5</v>
      </c>
    </row>
    <row r="1827" spans="1:17" hidden="1" x14ac:dyDescent="0.3">
      <c r="A1827" t="s">
        <v>7219</v>
      </c>
      <c r="B1827" t="s">
        <v>7220</v>
      </c>
      <c r="C1827" s="1" t="str">
        <f t="shared" si="112"/>
        <v>12:0008</v>
      </c>
      <c r="D1827" s="1" t="str">
        <f t="shared" si="113"/>
        <v>12:0030</v>
      </c>
      <c r="E1827" t="s">
        <v>7221</v>
      </c>
      <c r="F1827" t="s">
        <v>7222</v>
      </c>
      <c r="H1827">
        <v>57.077156000000002</v>
      </c>
      <c r="I1827">
        <v>-131.04850039999999</v>
      </c>
      <c r="J1827" s="1" t="str">
        <f t="shared" si="114"/>
        <v>Fluid (stream)</v>
      </c>
      <c r="K1827" s="1" t="str">
        <f t="shared" si="115"/>
        <v>Untreated Water</v>
      </c>
      <c r="O1827">
        <v>0.1</v>
      </c>
      <c r="P1827">
        <v>20</v>
      </c>
      <c r="Q1827">
        <v>7.6</v>
      </c>
    </row>
    <row r="1828" spans="1:17" hidden="1" x14ac:dyDescent="0.3">
      <c r="A1828" t="s">
        <v>7223</v>
      </c>
      <c r="B1828" t="s">
        <v>7224</v>
      </c>
      <c r="C1828" s="1" t="str">
        <f t="shared" si="112"/>
        <v>12:0008</v>
      </c>
      <c r="D1828" s="1" t="str">
        <f t="shared" si="113"/>
        <v>12:0030</v>
      </c>
      <c r="E1828" t="s">
        <v>7225</v>
      </c>
      <c r="F1828" t="s">
        <v>7226</v>
      </c>
      <c r="H1828">
        <v>57.065084599999999</v>
      </c>
      <c r="I1828">
        <v>-131.1518858</v>
      </c>
      <c r="J1828" s="1" t="str">
        <f t="shared" si="114"/>
        <v>Fluid (stream)</v>
      </c>
      <c r="K1828" s="1" t="str">
        <f t="shared" si="115"/>
        <v>Untreated Water</v>
      </c>
      <c r="O1828">
        <v>2.5000000000000001E-2</v>
      </c>
      <c r="P1828">
        <v>20</v>
      </c>
      <c r="Q1828">
        <v>7.3</v>
      </c>
    </row>
    <row r="1829" spans="1:17" hidden="1" x14ac:dyDescent="0.3">
      <c r="A1829" t="s">
        <v>7227</v>
      </c>
      <c r="B1829" t="s">
        <v>7228</v>
      </c>
      <c r="C1829" s="1" t="str">
        <f t="shared" si="112"/>
        <v>12:0008</v>
      </c>
      <c r="D1829" s="1" t="str">
        <f t="shared" si="113"/>
        <v>12:0030</v>
      </c>
      <c r="E1829" t="s">
        <v>7229</v>
      </c>
      <c r="F1829" t="s">
        <v>7230</v>
      </c>
      <c r="H1829">
        <v>57.052566599999999</v>
      </c>
      <c r="I1829">
        <v>-131.20732559999999</v>
      </c>
      <c r="J1829" s="1" t="str">
        <f t="shared" si="114"/>
        <v>Fluid (stream)</v>
      </c>
      <c r="K1829" s="1" t="str">
        <f t="shared" si="115"/>
        <v>Untreated Water</v>
      </c>
      <c r="O1829">
        <v>0.12</v>
      </c>
      <c r="P1829">
        <v>20</v>
      </c>
      <c r="Q1829">
        <v>7.8</v>
      </c>
    </row>
    <row r="1830" spans="1:17" hidden="1" x14ac:dyDescent="0.3">
      <c r="A1830" t="s">
        <v>7231</v>
      </c>
      <c r="B1830" t="s">
        <v>7232</v>
      </c>
      <c r="C1830" s="1" t="str">
        <f t="shared" si="112"/>
        <v>12:0008</v>
      </c>
      <c r="D1830" s="1" t="str">
        <f t="shared" si="113"/>
        <v>12:0030</v>
      </c>
      <c r="E1830" t="s">
        <v>7233</v>
      </c>
      <c r="F1830" t="s">
        <v>7234</v>
      </c>
      <c r="H1830">
        <v>57.039238500000003</v>
      </c>
      <c r="I1830">
        <v>-131.24240449999999</v>
      </c>
      <c r="J1830" s="1" t="str">
        <f t="shared" si="114"/>
        <v>Fluid (stream)</v>
      </c>
      <c r="K1830" s="1" t="str">
        <f t="shared" si="115"/>
        <v>Untreated Water</v>
      </c>
      <c r="O1830">
        <v>0.08</v>
      </c>
      <c r="P1830">
        <v>30</v>
      </c>
      <c r="Q1830">
        <v>7.9</v>
      </c>
    </row>
    <row r="1831" spans="1:17" hidden="1" x14ac:dyDescent="0.3">
      <c r="A1831" t="s">
        <v>7235</v>
      </c>
      <c r="B1831" t="s">
        <v>7236</v>
      </c>
      <c r="C1831" s="1" t="str">
        <f t="shared" si="112"/>
        <v>12:0008</v>
      </c>
      <c r="D1831" s="1" t="str">
        <f t="shared" si="113"/>
        <v>12:0030</v>
      </c>
      <c r="E1831" t="s">
        <v>7237</v>
      </c>
      <c r="F1831" t="s">
        <v>7238</v>
      </c>
      <c r="H1831">
        <v>57.043015099999998</v>
      </c>
      <c r="I1831">
        <v>-131.2412636</v>
      </c>
      <c r="J1831" s="1" t="str">
        <f t="shared" si="114"/>
        <v>Fluid (stream)</v>
      </c>
      <c r="K1831" s="1" t="str">
        <f t="shared" si="115"/>
        <v>Untreated Water</v>
      </c>
      <c r="O1831">
        <v>2.5000000000000001E-2</v>
      </c>
      <c r="P1831">
        <v>20</v>
      </c>
      <c r="Q1831">
        <v>7.7</v>
      </c>
    </row>
    <row r="1832" spans="1:17" hidden="1" x14ac:dyDescent="0.3">
      <c r="A1832" t="s">
        <v>7239</v>
      </c>
      <c r="B1832" t="s">
        <v>7240</v>
      </c>
      <c r="C1832" s="1" t="str">
        <f t="shared" si="112"/>
        <v>12:0008</v>
      </c>
      <c r="D1832" s="1" t="str">
        <f t="shared" si="113"/>
        <v>12:0030</v>
      </c>
      <c r="E1832" t="s">
        <v>7241</v>
      </c>
      <c r="F1832" t="s">
        <v>7242</v>
      </c>
      <c r="H1832">
        <v>57.058110599999999</v>
      </c>
      <c r="I1832">
        <v>-131.29849369999999</v>
      </c>
      <c r="J1832" s="1" t="str">
        <f t="shared" si="114"/>
        <v>Fluid (stream)</v>
      </c>
      <c r="K1832" s="1" t="str">
        <f t="shared" si="115"/>
        <v>Untreated Water</v>
      </c>
      <c r="O1832">
        <v>2.5000000000000001E-2</v>
      </c>
      <c r="P1832">
        <v>20</v>
      </c>
      <c r="Q1832">
        <v>7.3</v>
      </c>
    </row>
    <row r="1833" spans="1:17" hidden="1" x14ac:dyDescent="0.3">
      <c r="A1833" t="s">
        <v>7243</v>
      </c>
      <c r="B1833" t="s">
        <v>7244</v>
      </c>
      <c r="C1833" s="1" t="str">
        <f t="shared" si="112"/>
        <v>12:0008</v>
      </c>
      <c r="D1833" s="1" t="str">
        <f t="shared" si="113"/>
        <v>12:0030</v>
      </c>
      <c r="E1833" t="s">
        <v>7245</v>
      </c>
      <c r="F1833" t="s">
        <v>7246</v>
      </c>
      <c r="H1833">
        <v>57.045088800000002</v>
      </c>
      <c r="I1833">
        <v>-131.2940959</v>
      </c>
      <c r="J1833" s="1" t="str">
        <f t="shared" si="114"/>
        <v>Fluid (stream)</v>
      </c>
      <c r="K1833" s="1" t="str">
        <f t="shared" si="115"/>
        <v>Untreated Water</v>
      </c>
      <c r="O1833">
        <v>2.5000000000000001E-2</v>
      </c>
      <c r="P1833">
        <v>20</v>
      </c>
      <c r="Q1833">
        <v>7.5</v>
      </c>
    </row>
    <row r="1834" spans="1:17" hidden="1" x14ac:dyDescent="0.3">
      <c r="A1834" t="s">
        <v>7247</v>
      </c>
      <c r="B1834" t="s">
        <v>7248</v>
      </c>
      <c r="C1834" s="1" t="str">
        <f t="shared" si="112"/>
        <v>12:0008</v>
      </c>
      <c r="D1834" s="1" t="str">
        <f t="shared" si="113"/>
        <v>12:0030</v>
      </c>
      <c r="E1834" t="s">
        <v>7249</v>
      </c>
      <c r="F1834" t="s">
        <v>7250</v>
      </c>
      <c r="H1834">
        <v>57.038910600000001</v>
      </c>
      <c r="I1834">
        <v>-131.307084</v>
      </c>
      <c r="J1834" s="1" t="str">
        <f t="shared" si="114"/>
        <v>Fluid (stream)</v>
      </c>
      <c r="K1834" s="1" t="str">
        <f t="shared" si="115"/>
        <v>Untreated Water</v>
      </c>
      <c r="O1834">
        <v>0.08</v>
      </c>
      <c r="P1834">
        <v>20</v>
      </c>
      <c r="Q1834">
        <v>7.1</v>
      </c>
    </row>
    <row r="1835" spans="1:17" hidden="1" x14ac:dyDescent="0.3">
      <c r="A1835" t="s">
        <v>7251</v>
      </c>
      <c r="B1835" t="s">
        <v>7252</v>
      </c>
      <c r="C1835" s="1" t="str">
        <f t="shared" si="112"/>
        <v>12:0008</v>
      </c>
      <c r="D1835" s="1" t="str">
        <f t="shared" si="113"/>
        <v>12:0030</v>
      </c>
      <c r="E1835" t="s">
        <v>7253</v>
      </c>
      <c r="F1835" t="s">
        <v>7254</v>
      </c>
      <c r="H1835">
        <v>57.048789999999997</v>
      </c>
      <c r="I1835">
        <v>-131.32395360000001</v>
      </c>
      <c r="J1835" s="1" t="str">
        <f t="shared" si="114"/>
        <v>Fluid (stream)</v>
      </c>
      <c r="K1835" s="1" t="str">
        <f t="shared" si="115"/>
        <v>Untreated Water</v>
      </c>
      <c r="O1835">
        <v>2.5000000000000001E-2</v>
      </c>
      <c r="P1835">
        <v>20</v>
      </c>
      <c r="Q1835">
        <v>7.5</v>
      </c>
    </row>
    <row r="1836" spans="1:17" hidden="1" x14ac:dyDescent="0.3">
      <c r="A1836" t="s">
        <v>7255</v>
      </c>
      <c r="B1836" t="s">
        <v>7256</v>
      </c>
      <c r="C1836" s="1" t="str">
        <f t="shared" si="112"/>
        <v>12:0008</v>
      </c>
      <c r="D1836" s="1" t="str">
        <f t="shared" si="113"/>
        <v>12:0030</v>
      </c>
      <c r="E1836" t="s">
        <v>7257</v>
      </c>
      <c r="F1836" t="s">
        <v>7258</v>
      </c>
      <c r="H1836">
        <v>57.044917300000002</v>
      </c>
      <c r="I1836">
        <v>-131.34036359999999</v>
      </c>
      <c r="J1836" s="1" t="str">
        <f t="shared" si="114"/>
        <v>Fluid (stream)</v>
      </c>
      <c r="K1836" s="1" t="str">
        <f t="shared" si="115"/>
        <v>Untreated Water</v>
      </c>
      <c r="O1836">
        <v>2.5000000000000001E-2</v>
      </c>
      <c r="P1836">
        <v>20</v>
      </c>
      <c r="Q1836">
        <v>7.1</v>
      </c>
    </row>
    <row r="1837" spans="1:17" hidden="1" x14ac:dyDescent="0.3">
      <c r="A1837" t="s">
        <v>7259</v>
      </c>
      <c r="B1837" t="s">
        <v>7260</v>
      </c>
      <c r="C1837" s="1" t="str">
        <f t="shared" si="112"/>
        <v>12:0008</v>
      </c>
      <c r="D1837" s="1" t="str">
        <f t="shared" si="113"/>
        <v>12:0030</v>
      </c>
      <c r="E1837" t="s">
        <v>7261</v>
      </c>
      <c r="F1837" t="s">
        <v>7262</v>
      </c>
      <c r="H1837">
        <v>57.029688299999997</v>
      </c>
      <c r="I1837">
        <v>-131.37887699999999</v>
      </c>
      <c r="J1837" s="1" t="str">
        <f t="shared" si="114"/>
        <v>Fluid (stream)</v>
      </c>
      <c r="K1837" s="1" t="str">
        <f t="shared" si="115"/>
        <v>Untreated Water</v>
      </c>
      <c r="O1837">
        <v>2.5000000000000001E-2</v>
      </c>
      <c r="P1837">
        <v>20</v>
      </c>
      <c r="Q1837">
        <v>7.1</v>
      </c>
    </row>
    <row r="1838" spans="1:17" hidden="1" x14ac:dyDescent="0.3">
      <c r="A1838" t="s">
        <v>7263</v>
      </c>
      <c r="B1838" t="s">
        <v>7264</v>
      </c>
      <c r="C1838" s="1" t="str">
        <f t="shared" si="112"/>
        <v>12:0008</v>
      </c>
      <c r="D1838" s="1" t="str">
        <f t="shared" si="113"/>
        <v>12:0030</v>
      </c>
      <c r="E1838" t="s">
        <v>7265</v>
      </c>
      <c r="F1838" t="s">
        <v>7266</v>
      </c>
      <c r="H1838">
        <v>57.0074045</v>
      </c>
      <c r="I1838">
        <v>-131.37633589999999</v>
      </c>
      <c r="J1838" s="1" t="str">
        <f t="shared" si="114"/>
        <v>Fluid (stream)</v>
      </c>
      <c r="K1838" s="1" t="str">
        <f t="shared" si="115"/>
        <v>Untreated Water</v>
      </c>
      <c r="O1838">
        <v>0.06</v>
      </c>
      <c r="P1838">
        <v>20</v>
      </c>
      <c r="Q1838">
        <v>7.6</v>
      </c>
    </row>
    <row r="1839" spans="1:17" hidden="1" x14ac:dyDescent="0.3">
      <c r="A1839" t="s">
        <v>7267</v>
      </c>
      <c r="B1839" t="s">
        <v>7268</v>
      </c>
      <c r="C1839" s="1" t="str">
        <f t="shared" si="112"/>
        <v>12:0008</v>
      </c>
      <c r="D1839" s="1" t="str">
        <f t="shared" si="113"/>
        <v>12:0030</v>
      </c>
      <c r="E1839" t="s">
        <v>7269</v>
      </c>
      <c r="F1839" t="s">
        <v>7270</v>
      </c>
      <c r="H1839">
        <v>57.020892600000003</v>
      </c>
      <c r="I1839">
        <v>-131.35734160000001</v>
      </c>
      <c r="J1839" s="1" t="str">
        <f t="shared" si="114"/>
        <v>Fluid (stream)</v>
      </c>
      <c r="K1839" s="1" t="str">
        <f t="shared" si="115"/>
        <v>Untreated Water</v>
      </c>
      <c r="O1839">
        <v>0.05</v>
      </c>
      <c r="P1839">
        <v>20</v>
      </c>
      <c r="Q1839">
        <v>6.9</v>
      </c>
    </row>
    <row r="1840" spans="1:17" hidden="1" x14ac:dyDescent="0.3">
      <c r="A1840" t="s">
        <v>7271</v>
      </c>
      <c r="B1840" t="s">
        <v>7272</v>
      </c>
      <c r="C1840" s="1" t="str">
        <f t="shared" si="112"/>
        <v>12:0008</v>
      </c>
      <c r="D1840" s="1" t="str">
        <f t="shared" si="113"/>
        <v>12:0030</v>
      </c>
      <c r="E1840" t="s">
        <v>7273</v>
      </c>
      <c r="F1840" t="s">
        <v>7274</v>
      </c>
      <c r="H1840">
        <v>57.028758699999997</v>
      </c>
      <c r="I1840">
        <v>-131.40312539999999</v>
      </c>
      <c r="J1840" s="1" t="str">
        <f t="shared" si="114"/>
        <v>Fluid (stream)</v>
      </c>
      <c r="K1840" s="1" t="str">
        <f t="shared" si="115"/>
        <v>Untreated Water</v>
      </c>
      <c r="O1840">
        <v>2.5000000000000001E-2</v>
      </c>
      <c r="P1840">
        <v>20</v>
      </c>
      <c r="Q1840">
        <v>7.1</v>
      </c>
    </row>
    <row r="1841" spans="1:17" hidden="1" x14ac:dyDescent="0.3">
      <c r="A1841" t="s">
        <v>7275</v>
      </c>
      <c r="B1841" t="s">
        <v>7276</v>
      </c>
      <c r="C1841" s="1" t="str">
        <f t="shared" si="112"/>
        <v>12:0008</v>
      </c>
      <c r="D1841" s="1" t="str">
        <f t="shared" si="113"/>
        <v>12:0030</v>
      </c>
      <c r="E1841" t="s">
        <v>7277</v>
      </c>
      <c r="F1841" t="s">
        <v>7278</v>
      </c>
      <c r="H1841">
        <v>57.004741600000003</v>
      </c>
      <c r="I1841">
        <v>-131.42946130000001</v>
      </c>
      <c r="J1841" s="1" t="str">
        <f t="shared" si="114"/>
        <v>Fluid (stream)</v>
      </c>
      <c r="K1841" s="1" t="str">
        <f t="shared" si="115"/>
        <v>Untreated Water</v>
      </c>
      <c r="O1841">
        <v>2.5000000000000001E-2</v>
      </c>
      <c r="P1841">
        <v>20</v>
      </c>
      <c r="Q1841">
        <v>7.6</v>
      </c>
    </row>
    <row r="1842" spans="1:17" hidden="1" x14ac:dyDescent="0.3">
      <c r="A1842" t="s">
        <v>7279</v>
      </c>
      <c r="B1842" t="s">
        <v>7280</v>
      </c>
      <c r="C1842" s="1" t="str">
        <f t="shared" si="112"/>
        <v>12:0008</v>
      </c>
      <c r="D1842" s="1" t="str">
        <f t="shared" si="113"/>
        <v>12:0030</v>
      </c>
      <c r="E1842" t="s">
        <v>7281</v>
      </c>
      <c r="F1842" t="s">
        <v>7282</v>
      </c>
      <c r="H1842">
        <v>57.012770199999999</v>
      </c>
      <c r="I1842">
        <v>-131.44177920000001</v>
      </c>
      <c r="J1842" s="1" t="str">
        <f t="shared" si="114"/>
        <v>Fluid (stream)</v>
      </c>
      <c r="K1842" s="1" t="str">
        <f t="shared" si="115"/>
        <v>Untreated Water</v>
      </c>
      <c r="O1842">
        <v>2.5000000000000001E-2</v>
      </c>
      <c r="P1842">
        <v>20</v>
      </c>
      <c r="Q1842">
        <v>7.3</v>
      </c>
    </row>
    <row r="1843" spans="1:17" hidden="1" x14ac:dyDescent="0.3">
      <c r="A1843" t="s">
        <v>7283</v>
      </c>
      <c r="B1843" t="s">
        <v>7284</v>
      </c>
      <c r="C1843" s="1" t="str">
        <f t="shared" si="112"/>
        <v>12:0008</v>
      </c>
      <c r="D1843" s="1" t="str">
        <f t="shared" si="113"/>
        <v>12:0030</v>
      </c>
      <c r="E1843" t="s">
        <v>7285</v>
      </c>
      <c r="F1843" t="s">
        <v>7286</v>
      </c>
      <c r="H1843">
        <v>57.004731700000001</v>
      </c>
      <c r="I1843">
        <v>-131.4410719</v>
      </c>
      <c r="J1843" s="1" t="str">
        <f t="shared" si="114"/>
        <v>Fluid (stream)</v>
      </c>
      <c r="K1843" s="1" t="str">
        <f t="shared" si="115"/>
        <v>Untreated Water</v>
      </c>
      <c r="O1843">
        <v>2.5000000000000001E-2</v>
      </c>
      <c r="P1843">
        <v>30</v>
      </c>
      <c r="Q1843">
        <v>7.9</v>
      </c>
    </row>
    <row r="1844" spans="1:17" hidden="1" x14ac:dyDescent="0.3">
      <c r="A1844" t="s">
        <v>7287</v>
      </c>
      <c r="B1844" t="s">
        <v>7288</v>
      </c>
      <c r="C1844" s="1" t="str">
        <f t="shared" si="112"/>
        <v>12:0008</v>
      </c>
      <c r="D1844" s="1" t="str">
        <f t="shared" si="113"/>
        <v>12:0030</v>
      </c>
      <c r="E1844" t="s">
        <v>7289</v>
      </c>
      <c r="F1844" t="s">
        <v>7290</v>
      </c>
      <c r="H1844">
        <v>57.156208599999999</v>
      </c>
      <c r="I1844">
        <v>-131.6898837</v>
      </c>
      <c r="J1844" s="1" t="str">
        <f t="shared" si="114"/>
        <v>Fluid (stream)</v>
      </c>
      <c r="K1844" s="1" t="str">
        <f t="shared" si="115"/>
        <v>Untreated Water</v>
      </c>
      <c r="O1844">
        <v>7.0000000000000007E-2</v>
      </c>
      <c r="P1844">
        <v>30</v>
      </c>
      <c r="Q1844">
        <v>7.4</v>
      </c>
    </row>
    <row r="1845" spans="1:17" hidden="1" x14ac:dyDescent="0.3">
      <c r="A1845" t="s">
        <v>7291</v>
      </c>
      <c r="B1845" t="s">
        <v>7292</v>
      </c>
      <c r="C1845" s="1" t="str">
        <f t="shared" si="112"/>
        <v>12:0008</v>
      </c>
      <c r="D1845" s="1" t="str">
        <f t="shared" si="113"/>
        <v>12:0030</v>
      </c>
      <c r="E1845" t="s">
        <v>7293</v>
      </c>
      <c r="F1845" t="s">
        <v>7294</v>
      </c>
      <c r="H1845">
        <v>57.165708799999997</v>
      </c>
      <c r="I1845">
        <v>-131.69659559999999</v>
      </c>
      <c r="J1845" s="1" t="str">
        <f t="shared" si="114"/>
        <v>Fluid (stream)</v>
      </c>
      <c r="K1845" s="1" t="str">
        <f t="shared" si="115"/>
        <v>Untreated Water</v>
      </c>
      <c r="O1845">
        <v>2.5000000000000001E-2</v>
      </c>
      <c r="P1845">
        <v>20</v>
      </c>
      <c r="Q1845">
        <v>7</v>
      </c>
    </row>
    <row r="1846" spans="1:17" hidden="1" x14ac:dyDescent="0.3">
      <c r="A1846" t="s">
        <v>7295</v>
      </c>
      <c r="B1846" t="s">
        <v>7296</v>
      </c>
      <c r="C1846" s="1" t="str">
        <f t="shared" si="112"/>
        <v>12:0008</v>
      </c>
      <c r="D1846" s="1" t="str">
        <f t="shared" si="113"/>
        <v>12:0030</v>
      </c>
      <c r="E1846" t="s">
        <v>7297</v>
      </c>
      <c r="F1846" t="s">
        <v>7298</v>
      </c>
      <c r="H1846">
        <v>57.175895799999999</v>
      </c>
      <c r="I1846">
        <v>-131.72099990000001</v>
      </c>
      <c r="J1846" s="1" t="str">
        <f t="shared" si="114"/>
        <v>Fluid (stream)</v>
      </c>
      <c r="K1846" s="1" t="str">
        <f t="shared" si="115"/>
        <v>Untreated Water</v>
      </c>
      <c r="O1846">
        <v>2.5000000000000001E-2</v>
      </c>
      <c r="P1846">
        <v>20</v>
      </c>
      <c r="Q1846">
        <v>6.9</v>
      </c>
    </row>
    <row r="1847" spans="1:17" hidden="1" x14ac:dyDescent="0.3">
      <c r="A1847" t="s">
        <v>7299</v>
      </c>
      <c r="B1847" t="s">
        <v>7300</v>
      </c>
      <c r="C1847" s="1" t="str">
        <f t="shared" si="112"/>
        <v>12:0008</v>
      </c>
      <c r="D1847" s="1" t="str">
        <f t="shared" si="113"/>
        <v>12:0030</v>
      </c>
      <c r="E1847" t="s">
        <v>7301</v>
      </c>
      <c r="F1847" t="s">
        <v>7302</v>
      </c>
      <c r="H1847">
        <v>57.035468700000003</v>
      </c>
      <c r="I1847">
        <v>-130.89074170000001</v>
      </c>
      <c r="J1847" s="1" t="str">
        <f t="shared" si="114"/>
        <v>Fluid (stream)</v>
      </c>
      <c r="K1847" s="1" t="str">
        <f t="shared" si="115"/>
        <v>Untreated Water</v>
      </c>
      <c r="O1847">
        <v>2.5000000000000001E-2</v>
      </c>
      <c r="P1847">
        <v>20</v>
      </c>
      <c r="Q1847">
        <v>7.4</v>
      </c>
    </row>
    <row r="1848" spans="1:17" hidden="1" x14ac:dyDescent="0.3">
      <c r="A1848" t="s">
        <v>7303</v>
      </c>
      <c r="B1848" t="s">
        <v>7304</v>
      </c>
      <c r="C1848" s="1" t="str">
        <f t="shared" si="112"/>
        <v>12:0008</v>
      </c>
      <c r="D1848" s="1" t="str">
        <f t="shared" si="113"/>
        <v>12:0030</v>
      </c>
      <c r="E1848" t="s">
        <v>7305</v>
      </c>
      <c r="F1848" t="s">
        <v>7306</v>
      </c>
      <c r="H1848">
        <v>57.023419199999999</v>
      </c>
      <c r="I1848">
        <v>-130.8745787</v>
      </c>
      <c r="J1848" s="1" t="str">
        <f t="shared" si="114"/>
        <v>Fluid (stream)</v>
      </c>
      <c r="K1848" s="1" t="str">
        <f t="shared" si="115"/>
        <v>Untreated Water</v>
      </c>
      <c r="O1848">
        <v>0.06</v>
      </c>
      <c r="P1848">
        <v>20</v>
      </c>
      <c r="Q1848">
        <v>7.3</v>
      </c>
    </row>
    <row r="1849" spans="1:17" hidden="1" x14ac:dyDescent="0.3">
      <c r="A1849" t="s">
        <v>7307</v>
      </c>
      <c r="B1849" t="s">
        <v>7308</v>
      </c>
      <c r="C1849" s="1" t="str">
        <f t="shared" si="112"/>
        <v>12:0008</v>
      </c>
      <c r="D1849" s="1" t="str">
        <f t="shared" si="113"/>
        <v>12:0030</v>
      </c>
      <c r="E1849" t="s">
        <v>7309</v>
      </c>
      <c r="F1849" t="s">
        <v>7310</v>
      </c>
      <c r="H1849">
        <v>57.011188199999999</v>
      </c>
      <c r="I1849">
        <v>-130.86867799999999</v>
      </c>
      <c r="J1849" s="1" t="str">
        <f t="shared" si="114"/>
        <v>Fluid (stream)</v>
      </c>
      <c r="K1849" s="1" t="str">
        <f t="shared" si="115"/>
        <v>Untreated Water</v>
      </c>
      <c r="O1849">
        <v>2.5000000000000001E-2</v>
      </c>
      <c r="P1849">
        <v>30</v>
      </c>
      <c r="Q1849">
        <v>7.2</v>
      </c>
    </row>
    <row r="1850" spans="1:17" hidden="1" x14ac:dyDescent="0.3">
      <c r="A1850" t="s">
        <v>7311</v>
      </c>
      <c r="B1850" t="s">
        <v>7312</v>
      </c>
      <c r="C1850" s="1" t="str">
        <f t="shared" si="112"/>
        <v>12:0008</v>
      </c>
      <c r="D1850" s="1" t="str">
        <f t="shared" si="113"/>
        <v>12:0030</v>
      </c>
      <c r="E1850" t="s">
        <v>7313</v>
      </c>
      <c r="F1850" t="s">
        <v>7314</v>
      </c>
      <c r="H1850">
        <v>57.047905</v>
      </c>
      <c r="I1850">
        <v>-130.5529726</v>
      </c>
      <c r="J1850" s="1" t="str">
        <f t="shared" si="114"/>
        <v>Fluid (stream)</v>
      </c>
      <c r="K1850" s="1" t="str">
        <f t="shared" si="115"/>
        <v>Untreated Water</v>
      </c>
      <c r="O1850">
        <v>2.5000000000000001E-2</v>
      </c>
      <c r="P1850">
        <v>30</v>
      </c>
      <c r="Q1850">
        <v>7.2</v>
      </c>
    </row>
    <row r="1851" spans="1:17" hidden="1" x14ac:dyDescent="0.3">
      <c r="A1851" t="s">
        <v>7315</v>
      </c>
      <c r="B1851" t="s">
        <v>7316</v>
      </c>
      <c r="C1851" s="1" t="str">
        <f t="shared" si="112"/>
        <v>12:0008</v>
      </c>
      <c r="D1851" s="1" t="str">
        <f t="shared" si="113"/>
        <v>12:0030</v>
      </c>
      <c r="E1851" t="s">
        <v>7317</v>
      </c>
      <c r="F1851" t="s">
        <v>7318</v>
      </c>
      <c r="H1851">
        <v>57.047992899999997</v>
      </c>
      <c r="I1851">
        <v>-130.52899059999999</v>
      </c>
      <c r="J1851" s="1" t="str">
        <f t="shared" si="114"/>
        <v>Fluid (stream)</v>
      </c>
      <c r="K1851" s="1" t="str">
        <f t="shared" si="115"/>
        <v>Untreated Water</v>
      </c>
      <c r="O1851">
        <v>0.08</v>
      </c>
      <c r="P1851">
        <v>30</v>
      </c>
      <c r="Q1851">
        <v>7.3</v>
      </c>
    </row>
    <row r="1852" spans="1:17" hidden="1" x14ac:dyDescent="0.3">
      <c r="A1852" t="s">
        <v>7319</v>
      </c>
      <c r="B1852" t="s">
        <v>7320</v>
      </c>
      <c r="C1852" s="1" t="str">
        <f t="shared" ref="C1852:C1915" si="116">HYPERLINK("http://geochem.nrcan.gc.ca/cdogs/content/bdl/bdl120008_e.htm", "12:0008")</f>
        <v>12:0008</v>
      </c>
      <c r="D1852" s="1" t="str">
        <f t="shared" ref="D1852:D1915" si="117">HYPERLINK("http://geochem.nrcan.gc.ca/cdogs/content/svy/svy120030_e.htm", "12:0030")</f>
        <v>12:0030</v>
      </c>
      <c r="E1852" t="s">
        <v>7321</v>
      </c>
      <c r="F1852" t="s">
        <v>7322</v>
      </c>
      <c r="H1852">
        <v>57.053828199999998</v>
      </c>
      <c r="I1852">
        <v>-130.59859349999999</v>
      </c>
      <c r="J1852" s="1" t="str">
        <f t="shared" si="114"/>
        <v>Fluid (stream)</v>
      </c>
      <c r="K1852" s="1" t="str">
        <f t="shared" si="115"/>
        <v>Untreated Water</v>
      </c>
      <c r="O1852">
        <v>2.5000000000000001E-2</v>
      </c>
      <c r="P1852">
        <v>40</v>
      </c>
      <c r="Q1852">
        <v>8</v>
      </c>
    </row>
    <row r="1853" spans="1:17" hidden="1" x14ac:dyDescent="0.3">
      <c r="A1853" t="s">
        <v>7323</v>
      </c>
      <c r="B1853" t="s">
        <v>7324</v>
      </c>
      <c r="C1853" s="1" t="str">
        <f t="shared" si="116"/>
        <v>12:0008</v>
      </c>
      <c r="D1853" s="1" t="str">
        <f t="shared" si="117"/>
        <v>12:0030</v>
      </c>
      <c r="E1853" t="s">
        <v>7325</v>
      </c>
      <c r="F1853" t="s">
        <v>7326</v>
      </c>
      <c r="H1853">
        <v>57.003023599999999</v>
      </c>
      <c r="I1853">
        <v>-130.70528770000001</v>
      </c>
      <c r="J1853" s="1" t="str">
        <f t="shared" si="114"/>
        <v>Fluid (stream)</v>
      </c>
      <c r="K1853" s="1" t="str">
        <f t="shared" si="115"/>
        <v>Untreated Water</v>
      </c>
      <c r="O1853">
        <v>0.28999999999999998</v>
      </c>
      <c r="P1853">
        <v>40</v>
      </c>
      <c r="Q1853">
        <v>8.1</v>
      </c>
    </row>
    <row r="1854" spans="1:17" hidden="1" x14ac:dyDescent="0.3">
      <c r="A1854" t="s">
        <v>7327</v>
      </c>
      <c r="B1854" t="s">
        <v>7328</v>
      </c>
      <c r="C1854" s="1" t="str">
        <f t="shared" si="116"/>
        <v>12:0008</v>
      </c>
      <c r="D1854" s="1" t="str">
        <f t="shared" si="117"/>
        <v>12:0030</v>
      </c>
      <c r="E1854" t="s">
        <v>7329</v>
      </c>
      <c r="F1854" t="s">
        <v>7330</v>
      </c>
      <c r="H1854">
        <v>57.047207299999997</v>
      </c>
      <c r="I1854">
        <v>-130.57148889999999</v>
      </c>
      <c r="J1854" s="1" t="str">
        <f t="shared" si="114"/>
        <v>Fluid (stream)</v>
      </c>
      <c r="K1854" s="1" t="str">
        <f t="shared" si="115"/>
        <v>Untreated Water</v>
      </c>
      <c r="O1854">
        <v>0.33</v>
      </c>
      <c r="P1854">
        <v>120</v>
      </c>
      <c r="Q1854">
        <v>7.8</v>
      </c>
    </row>
    <row r="1855" spans="1:17" hidden="1" x14ac:dyDescent="0.3">
      <c r="A1855" t="s">
        <v>7331</v>
      </c>
      <c r="B1855" t="s">
        <v>7332</v>
      </c>
      <c r="C1855" s="1" t="str">
        <f t="shared" si="116"/>
        <v>12:0008</v>
      </c>
      <c r="D1855" s="1" t="str">
        <f t="shared" si="117"/>
        <v>12:0030</v>
      </c>
      <c r="E1855" t="s">
        <v>7329</v>
      </c>
      <c r="F1855" t="s">
        <v>7333</v>
      </c>
      <c r="H1855">
        <v>57.047207299999997</v>
      </c>
      <c r="I1855">
        <v>-130.57148889999999</v>
      </c>
      <c r="J1855" s="1" t="str">
        <f t="shared" si="114"/>
        <v>Fluid (stream)</v>
      </c>
      <c r="K1855" s="1" t="str">
        <f t="shared" si="115"/>
        <v>Untreated Water</v>
      </c>
      <c r="O1855">
        <v>0.23</v>
      </c>
      <c r="P1855">
        <v>130</v>
      </c>
      <c r="Q1855">
        <v>7.6</v>
      </c>
    </row>
    <row r="1856" spans="1:17" hidden="1" x14ac:dyDescent="0.3">
      <c r="A1856" t="s">
        <v>7334</v>
      </c>
      <c r="B1856" t="s">
        <v>7335</v>
      </c>
      <c r="C1856" s="1" t="str">
        <f t="shared" si="116"/>
        <v>12:0008</v>
      </c>
      <c r="D1856" s="1" t="str">
        <f t="shared" si="117"/>
        <v>12:0030</v>
      </c>
      <c r="E1856" t="s">
        <v>7336</v>
      </c>
      <c r="F1856" t="s">
        <v>7337</v>
      </c>
      <c r="H1856">
        <v>57.044934699999999</v>
      </c>
      <c r="I1856">
        <v>-130.63887750000001</v>
      </c>
      <c r="J1856" s="1" t="str">
        <f t="shared" si="114"/>
        <v>Fluid (stream)</v>
      </c>
      <c r="K1856" s="1" t="str">
        <f t="shared" si="115"/>
        <v>Untreated Water</v>
      </c>
      <c r="O1856">
        <v>2.5000000000000001E-2</v>
      </c>
      <c r="P1856">
        <v>50</v>
      </c>
      <c r="Q1856">
        <v>7.8</v>
      </c>
    </row>
    <row r="1857" spans="1:17" hidden="1" x14ac:dyDescent="0.3">
      <c r="A1857" t="s">
        <v>7338</v>
      </c>
      <c r="B1857" t="s">
        <v>7339</v>
      </c>
      <c r="C1857" s="1" t="str">
        <f t="shared" si="116"/>
        <v>12:0008</v>
      </c>
      <c r="D1857" s="1" t="str">
        <f t="shared" si="117"/>
        <v>12:0030</v>
      </c>
      <c r="E1857" t="s">
        <v>7340</v>
      </c>
      <c r="F1857" t="s">
        <v>7341</v>
      </c>
      <c r="H1857">
        <v>57.058671599999997</v>
      </c>
      <c r="I1857">
        <v>-130.66693710000001</v>
      </c>
      <c r="J1857" s="1" t="str">
        <f t="shared" si="114"/>
        <v>Fluid (stream)</v>
      </c>
      <c r="K1857" s="1" t="str">
        <f t="shared" si="115"/>
        <v>Untreated Water</v>
      </c>
      <c r="O1857">
        <v>2.5000000000000001E-2</v>
      </c>
      <c r="P1857">
        <v>40</v>
      </c>
      <c r="Q1857">
        <v>7.7</v>
      </c>
    </row>
    <row r="1858" spans="1:17" hidden="1" x14ac:dyDescent="0.3">
      <c r="A1858" t="s">
        <v>7342</v>
      </c>
      <c r="B1858" t="s">
        <v>7343</v>
      </c>
      <c r="C1858" s="1" t="str">
        <f t="shared" si="116"/>
        <v>12:0008</v>
      </c>
      <c r="D1858" s="1" t="str">
        <f t="shared" si="117"/>
        <v>12:0030</v>
      </c>
      <c r="E1858" t="s">
        <v>7344</v>
      </c>
      <c r="F1858" t="s">
        <v>7345</v>
      </c>
      <c r="H1858">
        <v>57.027029900000002</v>
      </c>
      <c r="I1858">
        <v>-130.66058079999999</v>
      </c>
      <c r="J1858" s="1" t="str">
        <f t="shared" ref="J1858:J1921" si="118">HYPERLINK("http://geochem.nrcan.gc.ca/cdogs/content/kwd/kwd020018_e.htm", "Fluid (stream)")</f>
        <v>Fluid (stream)</v>
      </c>
      <c r="K1858" s="1" t="str">
        <f t="shared" ref="K1858:K1921" si="119">HYPERLINK("http://geochem.nrcan.gc.ca/cdogs/content/kwd/kwd080007_e.htm", "Untreated Water")</f>
        <v>Untreated Water</v>
      </c>
      <c r="O1858">
        <v>2.5000000000000001E-2</v>
      </c>
      <c r="P1858">
        <v>40</v>
      </c>
      <c r="Q1858">
        <v>7.9</v>
      </c>
    </row>
    <row r="1859" spans="1:17" hidden="1" x14ac:dyDescent="0.3">
      <c r="A1859" t="s">
        <v>7346</v>
      </c>
      <c r="B1859" t="s">
        <v>7347</v>
      </c>
      <c r="C1859" s="1" t="str">
        <f t="shared" si="116"/>
        <v>12:0008</v>
      </c>
      <c r="D1859" s="1" t="str">
        <f t="shared" si="117"/>
        <v>12:0030</v>
      </c>
      <c r="E1859" t="s">
        <v>7348</v>
      </c>
      <c r="F1859" t="s">
        <v>7349</v>
      </c>
      <c r="H1859">
        <v>57.034365999999999</v>
      </c>
      <c r="I1859">
        <v>-130.66634540000001</v>
      </c>
      <c r="J1859" s="1" t="str">
        <f t="shared" si="118"/>
        <v>Fluid (stream)</v>
      </c>
      <c r="K1859" s="1" t="str">
        <f t="shared" si="119"/>
        <v>Untreated Water</v>
      </c>
      <c r="O1859">
        <v>2.5000000000000001E-2</v>
      </c>
      <c r="P1859">
        <v>50</v>
      </c>
      <c r="Q1859">
        <v>8</v>
      </c>
    </row>
    <row r="1860" spans="1:17" hidden="1" x14ac:dyDescent="0.3">
      <c r="A1860" t="s">
        <v>7350</v>
      </c>
      <c r="B1860" t="s">
        <v>7351</v>
      </c>
      <c r="C1860" s="1" t="str">
        <f t="shared" si="116"/>
        <v>12:0008</v>
      </c>
      <c r="D1860" s="1" t="str">
        <f t="shared" si="117"/>
        <v>12:0030</v>
      </c>
      <c r="E1860" t="s">
        <v>7352</v>
      </c>
      <c r="F1860" t="s">
        <v>7353</v>
      </c>
      <c r="H1860">
        <v>57.033641600000003</v>
      </c>
      <c r="I1860">
        <v>-130.67419000000001</v>
      </c>
      <c r="J1860" s="1" t="str">
        <f t="shared" si="118"/>
        <v>Fluid (stream)</v>
      </c>
      <c r="K1860" s="1" t="str">
        <f t="shared" si="119"/>
        <v>Untreated Water</v>
      </c>
      <c r="O1860">
        <v>7.0000000000000007E-2</v>
      </c>
      <c r="P1860">
        <v>30</v>
      </c>
      <c r="Q1860">
        <v>7.9</v>
      </c>
    </row>
    <row r="1861" spans="1:17" hidden="1" x14ac:dyDescent="0.3">
      <c r="A1861" t="s">
        <v>7354</v>
      </c>
      <c r="B1861" t="s">
        <v>7355</v>
      </c>
      <c r="C1861" s="1" t="str">
        <f t="shared" si="116"/>
        <v>12:0008</v>
      </c>
      <c r="D1861" s="1" t="str">
        <f t="shared" si="117"/>
        <v>12:0030</v>
      </c>
      <c r="E1861" t="s">
        <v>7356</v>
      </c>
      <c r="F1861" t="s">
        <v>7357</v>
      </c>
      <c r="H1861">
        <v>57.029245799999998</v>
      </c>
      <c r="I1861">
        <v>-130.69839529999999</v>
      </c>
      <c r="J1861" s="1" t="str">
        <f t="shared" si="118"/>
        <v>Fluid (stream)</v>
      </c>
      <c r="K1861" s="1" t="str">
        <f t="shared" si="119"/>
        <v>Untreated Water</v>
      </c>
      <c r="O1861">
        <v>0.11</v>
      </c>
      <c r="P1861">
        <v>30</v>
      </c>
      <c r="Q1861">
        <v>7.3</v>
      </c>
    </row>
    <row r="1862" spans="1:17" hidden="1" x14ac:dyDescent="0.3">
      <c r="A1862" t="s">
        <v>7358</v>
      </c>
      <c r="B1862" t="s">
        <v>7359</v>
      </c>
      <c r="C1862" s="1" t="str">
        <f t="shared" si="116"/>
        <v>12:0008</v>
      </c>
      <c r="D1862" s="1" t="str">
        <f t="shared" si="117"/>
        <v>12:0030</v>
      </c>
      <c r="E1862" t="s">
        <v>7360</v>
      </c>
      <c r="F1862" t="s">
        <v>7361</v>
      </c>
      <c r="H1862">
        <v>57.034583599999998</v>
      </c>
      <c r="I1862">
        <v>-130.6930352</v>
      </c>
      <c r="J1862" s="1" t="str">
        <f t="shared" si="118"/>
        <v>Fluid (stream)</v>
      </c>
      <c r="K1862" s="1" t="str">
        <f t="shared" si="119"/>
        <v>Untreated Water</v>
      </c>
      <c r="O1862">
        <v>0.11</v>
      </c>
      <c r="P1862">
        <v>30</v>
      </c>
      <c r="Q1862">
        <v>7.6</v>
      </c>
    </row>
    <row r="1863" spans="1:17" hidden="1" x14ac:dyDescent="0.3">
      <c r="A1863" t="s">
        <v>7362</v>
      </c>
      <c r="B1863" t="s">
        <v>7363</v>
      </c>
      <c r="C1863" s="1" t="str">
        <f t="shared" si="116"/>
        <v>12:0008</v>
      </c>
      <c r="D1863" s="1" t="str">
        <f t="shared" si="117"/>
        <v>12:0030</v>
      </c>
      <c r="E1863" t="s">
        <v>7364</v>
      </c>
      <c r="F1863" t="s">
        <v>7365</v>
      </c>
      <c r="H1863">
        <v>57.020947100000001</v>
      </c>
      <c r="I1863">
        <v>-130.78037</v>
      </c>
      <c r="J1863" s="1" t="str">
        <f t="shared" si="118"/>
        <v>Fluid (stream)</v>
      </c>
      <c r="K1863" s="1" t="str">
        <f t="shared" si="119"/>
        <v>Untreated Water</v>
      </c>
      <c r="O1863">
        <v>2.5000000000000001E-2</v>
      </c>
      <c r="P1863">
        <v>30</v>
      </c>
      <c r="Q1863">
        <v>7.2</v>
      </c>
    </row>
    <row r="1864" spans="1:17" hidden="1" x14ac:dyDescent="0.3">
      <c r="A1864" t="s">
        <v>7366</v>
      </c>
      <c r="B1864" t="s">
        <v>7367</v>
      </c>
      <c r="C1864" s="1" t="str">
        <f t="shared" si="116"/>
        <v>12:0008</v>
      </c>
      <c r="D1864" s="1" t="str">
        <f t="shared" si="117"/>
        <v>12:0030</v>
      </c>
      <c r="E1864" t="s">
        <v>7368</v>
      </c>
      <c r="F1864" t="s">
        <v>7369</v>
      </c>
      <c r="H1864">
        <v>57.025002800000003</v>
      </c>
      <c r="I1864">
        <v>-130.77950899999999</v>
      </c>
      <c r="J1864" s="1" t="str">
        <f t="shared" si="118"/>
        <v>Fluid (stream)</v>
      </c>
      <c r="K1864" s="1" t="str">
        <f t="shared" si="119"/>
        <v>Untreated Water</v>
      </c>
      <c r="O1864">
        <v>2.5000000000000001E-2</v>
      </c>
      <c r="P1864">
        <v>30</v>
      </c>
      <c r="Q1864">
        <v>7.2</v>
      </c>
    </row>
    <row r="1865" spans="1:17" hidden="1" x14ac:dyDescent="0.3">
      <c r="A1865" t="s">
        <v>7370</v>
      </c>
      <c r="B1865" t="s">
        <v>7371</v>
      </c>
      <c r="C1865" s="1" t="str">
        <f t="shared" si="116"/>
        <v>12:0008</v>
      </c>
      <c r="D1865" s="1" t="str">
        <f t="shared" si="117"/>
        <v>12:0030</v>
      </c>
      <c r="E1865" t="s">
        <v>7372</v>
      </c>
      <c r="F1865" t="s">
        <v>7373</v>
      </c>
      <c r="H1865">
        <v>57.0714629</v>
      </c>
      <c r="I1865">
        <v>-130.7354383</v>
      </c>
      <c r="J1865" s="1" t="str">
        <f t="shared" si="118"/>
        <v>Fluid (stream)</v>
      </c>
      <c r="K1865" s="1" t="str">
        <f t="shared" si="119"/>
        <v>Untreated Water</v>
      </c>
      <c r="O1865">
        <v>0.08</v>
      </c>
      <c r="P1865">
        <v>20</v>
      </c>
      <c r="Q1865">
        <v>7.2</v>
      </c>
    </row>
    <row r="1866" spans="1:17" hidden="1" x14ac:dyDescent="0.3">
      <c r="A1866" t="s">
        <v>7374</v>
      </c>
      <c r="B1866" t="s">
        <v>7375</v>
      </c>
      <c r="C1866" s="1" t="str">
        <f t="shared" si="116"/>
        <v>12:0008</v>
      </c>
      <c r="D1866" s="1" t="str">
        <f t="shared" si="117"/>
        <v>12:0030</v>
      </c>
      <c r="E1866" t="s">
        <v>7376</v>
      </c>
      <c r="F1866" t="s">
        <v>7377</v>
      </c>
      <c r="H1866">
        <v>57.077138300000001</v>
      </c>
      <c r="I1866">
        <v>-130.74151000000001</v>
      </c>
      <c r="J1866" s="1" t="str">
        <f t="shared" si="118"/>
        <v>Fluid (stream)</v>
      </c>
      <c r="K1866" s="1" t="str">
        <f t="shared" si="119"/>
        <v>Untreated Water</v>
      </c>
    </row>
    <row r="1867" spans="1:17" hidden="1" x14ac:dyDescent="0.3">
      <c r="A1867" t="s">
        <v>7378</v>
      </c>
      <c r="B1867" t="s">
        <v>7379</v>
      </c>
      <c r="C1867" s="1" t="str">
        <f t="shared" si="116"/>
        <v>12:0008</v>
      </c>
      <c r="D1867" s="1" t="str">
        <f t="shared" si="117"/>
        <v>12:0030</v>
      </c>
      <c r="E1867" t="s">
        <v>7380</v>
      </c>
      <c r="F1867" t="s">
        <v>7381</v>
      </c>
      <c r="H1867">
        <v>57.078318000000003</v>
      </c>
      <c r="I1867">
        <v>-130.71061349999999</v>
      </c>
      <c r="J1867" s="1" t="str">
        <f t="shared" si="118"/>
        <v>Fluid (stream)</v>
      </c>
      <c r="K1867" s="1" t="str">
        <f t="shared" si="119"/>
        <v>Untreated Water</v>
      </c>
      <c r="O1867">
        <v>0.11</v>
      </c>
      <c r="P1867">
        <v>20</v>
      </c>
      <c r="Q1867">
        <v>7.4</v>
      </c>
    </row>
    <row r="1868" spans="1:17" hidden="1" x14ac:dyDescent="0.3">
      <c r="A1868" t="s">
        <v>7382</v>
      </c>
      <c r="B1868" t="s">
        <v>7383</v>
      </c>
      <c r="C1868" s="1" t="str">
        <f t="shared" si="116"/>
        <v>12:0008</v>
      </c>
      <c r="D1868" s="1" t="str">
        <f t="shared" si="117"/>
        <v>12:0030</v>
      </c>
      <c r="E1868" t="s">
        <v>7384</v>
      </c>
      <c r="F1868" t="s">
        <v>7385</v>
      </c>
      <c r="H1868">
        <v>57.063544299999997</v>
      </c>
      <c r="I1868">
        <v>-130.69820960000001</v>
      </c>
      <c r="J1868" s="1" t="str">
        <f t="shared" si="118"/>
        <v>Fluid (stream)</v>
      </c>
      <c r="K1868" s="1" t="str">
        <f t="shared" si="119"/>
        <v>Untreated Water</v>
      </c>
      <c r="O1868">
        <v>2.5000000000000001E-2</v>
      </c>
      <c r="P1868">
        <v>20</v>
      </c>
      <c r="Q1868">
        <v>7.2</v>
      </c>
    </row>
    <row r="1869" spans="1:17" hidden="1" x14ac:dyDescent="0.3">
      <c r="A1869" t="s">
        <v>7386</v>
      </c>
      <c r="B1869" t="s">
        <v>7387</v>
      </c>
      <c r="C1869" s="1" t="str">
        <f t="shared" si="116"/>
        <v>12:0008</v>
      </c>
      <c r="D1869" s="1" t="str">
        <f t="shared" si="117"/>
        <v>12:0030</v>
      </c>
      <c r="E1869" t="s">
        <v>7388</v>
      </c>
      <c r="F1869" t="s">
        <v>7389</v>
      </c>
      <c r="H1869">
        <v>57.094619799999997</v>
      </c>
      <c r="I1869">
        <v>-130.66696239999999</v>
      </c>
      <c r="J1869" s="1" t="str">
        <f t="shared" si="118"/>
        <v>Fluid (stream)</v>
      </c>
      <c r="K1869" s="1" t="str">
        <f t="shared" si="119"/>
        <v>Untreated Water</v>
      </c>
      <c r="O1869">
        <v>0.13</v>
      </c>
      <c r="P1869">
        <v>20</v>
      </c>
      <c r="Q1869">
        <v>7.3</v>
      </c>
    </row>
    <row r="1870" spans="1:17" hidden="1" x14ac:dyDescent="0.3">
      <c r="A1870" t="s">
        <v>7390</v>
      </c>
      <c r="B1870" t="s">
        <v>7391</v>
      </c>
      <c r="C1870" s="1" t="str">
        <f t="shared" si="116"/>
        <v>12:0008</v>
      </c>
      <c r="D1870" s="1" t="str">
        <f t="shared" si="117"/>
        <v>12:0030</v>
      </c>
      <c r="E1870" t="s">
        <v>7392</v>
      </c>
      <c r="F1870" t="s">
        <v>7393</v>
      </c>
      <c r="H1870">
        <v>57.103279800000003</v>
      </c>
      <c r="I1870">
        <v>-130.65619000000001</v>
      </c>
      <c r="J1870" s="1" t="str">
        <f t="shared" si="118"/>
        <v>Fluid (stream)</v>
      </c>
      <c r="K1870" s="1" t="str">
        <f t="shared" si="119"/>
        <v>Untreated Water</v>
      </c>
      <c r="O1870">
        <v>2.5000000000000001E-2</v>
      </c>
      <c r="P1870">
        <v>70</v>
      </c>
      <c r="Q1870">
        <v>7.9</v>
      </c>
    </row>
    <row r="1871" spans="1:17" hidden="1" x14ac:dyDescent="0.3">
      <c r="A1871" t="s">
        <v>7394</v>
      </c>
      <c r="B1871" t="s">
        <v>7395</v>
      </c>
      <c r="C1871" s="1" t="str">
        <f t="shared" si="116"/>
        <v>12:0008</v>
      </c>
      <c r="D1871" s="1" t="str">
        <f t="shared" si="117"/>
        <v>12:0030</v>
      </c>
      <c r="E1871" t="s">
        <v>7396</v>
      </c>
      <c r="F1871" t="s">
        <v>7397</v>
      </c>
      <c r="H1871">
        <v>57.108674800000003</v>
      </c>
      <c r="I1871">
        <v>-130.66267199999999</v>
      </c>
      <c r="J1871" s="1" t="str">
        <f t="shared" si="118"/>
        <v>Fluid (stream)</v>
      </c>
      <c r="K1871" s="1" t="str">
        <f t="shared" si="119"/>
        <v>Untreated Water</v>
      </c>
      <c r="O1871">
        <v>0.11</v>
      </c>
      <c r="P1871">
        <v>30</v>
      </c>
      <c r="Q1871">
        <v>7.5</v>
      </c>
    </row>
    <row r="1872" spans="1:17" hidden="1" x14ac:dyDescent="0.3">
      <c r="A1872" t="s">
        <v>7398</v>
      </c>
      <c r="B1872" t="s">
        <v>7399</v>
      </c>
      <c r="C1872" s="1" t="str">
        <f t="shared" si="116"/>
        <v>12:0008</v>
      </c>
      <c r="D1872" s="1" t="str">
        <f t="shared" si="117"/>
        <v>12:0030</v>
      </c>
      <c r="E1872" t="s">
        <v>7400</v>
      </c>
      <c r="F1872" t="s">
        <v>7401</v>
      </c>
      <c r="H1872">
        <v>57.119245800000002</v>
      </c>
      <c r="I1872">
        <v>-130.6845509</v>
      </c>
      <c r="J1872" s="1" t="str">
        <f t="shared" si="118"/>
        <v>Fluid (stream)</v>
      </c>
      <c r="K1872" s="1" t="str">
        <f t="shared" si="119"/>
        <v>Untreated Water</v>
      </c>
      <c r="O1872">
        <v>2.5000000000000001E-2</v>
      </c>
      <c r="P1872">
        <v>20</v>
      </c>
      <c r="Q1872">
        <v>7.5</v>
      </c>
    </row>
    <row r="1873" spans="1:17" hidden="1" x14ac:dyDescent="0.3">
      <c r="A1873" t="s">
        <v>7402</v>
      </c>
      <c r="B1873" t="s">
        <v>7403</v>
      </c>
      <c r="C1873" s="1" t="str">
        <f t="shared" si="116"/>
        <v>12:0008</v>
      </c>
      <c r="D1873" s="1" t="str">
        <f t="shared" si="117"/>
        <v>12:0030</v>
      </c>
      <c r="E1873" t="s">
        <v>7400</v>
      </c>
      <c r="F1873" t="s">
        <v>7404</v>
      </c>
      <c r="H1873">
        <v>57.119245800000002</v>
      </c>
      <c r="I1873">
        <v>-130.6845509</v>
      </c>
      <c r="J1873" s="1" t="str">
        <f t="shared" si="118"/>
        <v>Fluid (stream)</v>
      </c>
      <c r="K1873" s="1" t="str">
        <f t="shared" si="119"/>
        <v>Untreated Water</v>
      </c>
      <c r="O1873">
        <v>2.5000000000000001E-2</v>
      </c>
      <c r="P1873">
        <v>20</v>
      </c>
      <c r="Q1873">
        <v>7.5</v>
      </c>
    </row>
    <row r="1874" spans="1:17" hidden="1" x14ac:dyDescent="0.3">
      <c r="A1874" t="s">
        <v>7405</v>
      </c>
      <c r="B1874" t="s">
        <v>7406</v>
      </c>
      <c r="C1874" s="1" t="str">
        <f t="shared" si="116"/>
        <v>12:0008</v>
      </c>
      <c r="D1874" s="1" t="str">
        <f t="shared" si="117"/>
        <v>12:0030</v>
      </c>
      <c r="E1874" t="s">
        <v>7407</v>
      </c>
      <c r="F1874" t="s">
        <v>7408</v>
      </c>
      <c r="H1874">
        <v>57.119569400000003</v>
      </c>
      <c r="I1874">
        <v>-130.69987699999999</v>
      </c>
      <c r="J1874" s="1" t="str">
        <f t="shared" si="118"/>
        <v>Fluid (stream)</v>
      </c>
      <c r="K1874" s="1" t="str">
        <f t="shared" si="119"/>
        <v>Untreated Water</v>
      </c>
      <c r="O1874">
        <v>0.1</v>
      </c>
      <c r="P1874">
        <v>20</v>
      </c>
      <c r="Q1874">
        <v>7.2</v>
      </c>
    </row>
    <row r="1875" spans="1:17" hidden="1" x14ac:dyDescent="0.3">
      <c r="A1875" t="s">
        <v>7409</v>
      </c>
      <c r="B1875" t="s">
        <v>7410</v>
      </c>
      <c r="C1875" s="1" t="str">
        <f t="shared" si="116"/>
        <v>12:0008</v>
      </c>
      <c r="D1875" s="1" t="str">
        <f t="shared" si="117"/>
        <v>12:0030</v>
      </c>
      <c r="E1875" t="s">
        <v>7411</v>
      </c>
      <c r="F1875" t="s">
        <v>7412</v>
      </c>
      <c r="H1875">
        <v>57.136357500000003</v>
      </c>
      <c r="I1875">
        <v>-130.73111729999999</v>
      </c>
      <c r="J1875" s="1" t="str">
        <f t="shared" si="118"/>
        <v>Fluid (stream)</v>
      </c>
      <c r="K1875" s="1" t="str">
        <f t="shared" si="119"/>
        <v>Untreated Water</v>
      </c>
      <c r="O1875">
        <v>2.5000000000000001E-2</v>
      </c>
      <c r="P1875">
        <v>20</v>
      </c>
      <c r="Q1875">
        <v>7.1</v>
      </c>
    </row>
    <row r="1876" spans="1:17" hidden="1" x14ac:dyDescent="0.3">
      <c r="A1876" t="s">
        <v>7413</v>
      </c>
      <c r="B1876" t="s">
        <v>7414</v>
      </c>
      <c r="C1876" s="1" t="str">
        <f t="shared" si="116"/>
        <v>12:0008</v>
      </c>
      <c r="D1876" s="1" t="str">
        <f t="shared" si="117"/>
        <v>12:0030</v>
      </c>
      <c r="E1876" t="s">
        <v>7415</v>
      </c>
      <c r="F1876" t="s">
        <v>7416</v>
      </c>
      <c r="H1876">
        <v>57.120653699999998</v>
      </c>
      <c r="I1876">
        <v>-130.7760409</v>
      </c>
      <c r="J1876" s="1" t="str">
        <f t="shared" si="118"/>
        <v>Fluid (stream)</v>
      </c>
      <c r="K1876" s="1" t="str">
        <f t="shared" si="119"/>
        <v>Untreated Water</v>
      </c>
      <c r="O1876">
        <v>0.08</v>
      </c>
      <c r="P1876">
        <v>20</v>
      </c>
      <c r="Q1876">
        <v>7.7</v>
      </c>
    </row>
    <row r="1877" spans="1:17" hidden="1" x14ac:dyDescent="0.3">
      <c r="A1877" t="s">
        <v>7417</v>
      </c>
      <c r="B1877" t="s">
        <v>7418</v>
      </c>
      <c r="C1877" s="1" t="str">
        <f t="shared" si="116"/>
        <v>12:0008</v>
      </c>
      <c r="D1877" s="1" t="str">
        <f t="shared" si="117"/>
        <v>12:0030</v>
      </c>
      <c r="E1877" t="s">
        <v>7419</v>
      </c>
      <c r="F1877" t="s">
        <v>7420</v>
      </c>
      <c r="H1877">
        <v>57.125420800000001</v>
      </c>
      <c r="I1877">
        <v>-130.78201799999999</v>
      </c>
      <c r="J1877" s="1" t="str">
        <f t="shared" si="118"/>
        <v>Fluid (stream)</v>
      </c>
      <c r="K1877" s="1" t="str">
        <f t="shared" si="119"/>
        <v>Untreated Water</v>
      </c>
      <c r="O1877">
        <v>2.5000000000000001E-2</v>
      </c>
      <c r="P1877">
        <v>30</v>
      </c>
      <c r="Q1877">
        <v>7.4</v>
      </c>
    </row>
    <row r="1878" spans="1:17" hidden="1" x14ac:dyDescent="0.3">
      <c r="A1878" t="s">
        <v>7421</v>
      </c>
      <c r="B1878" t="s">
        <v>7422</v>
      </c>
      <c r="C1878" s="1" t="str">
        <f t="shared" si="116"/>
        <v>12:0008</v>
      </c>
      <c r="D1878" s="1" t="str">
        <f t="shared" si="117"/>
        <v>12:0030</v>
      </c>
      <c r="E1878" t="s">
        <v>7423</v>
      </c>
      <c r="F1878" t="s">
        <v>7424</v>
      </c>
      <c r="H1878">
        <v>57.130634700000002</v>
      </c>
      <c r="I1878">
        <v>-130.77739410000001</v>
      </c>
      <c r="J1878" s="1" t="str">
        <f t="shared" si="118"/>
        <v>Fluid (stream)</v>
      </c>
      <c r="K1878" s="1" t="str">
        <f t="shared" si="119"/>
        <v>Untreated Water</v>
      </c>
      <c r="O1878">
        <v>2.5000000000000001E-2</v>
      </c>
      <c r="P1878">
        <v>30</v>
      </c>
      <c r="Q1878">
        <v>7.5</v>
      </c>
    </row>
    <row r="1879" spans="1:17" hidden="1" x14ac:dyDescent="0.3">
      <c r="A1879" t="s">
        <v>7425</v>
      </c>
      <c r="B1879" t="s">
        <v>7426</v>
      </c>
      <c r="C1879" s="1" t="str">
        <f t="shared" si="116"/>
        <v>12:0008</v>
      </c>
      <c r="D1879" s="1" t="str">
        <f t="shared" si="117"/>
        <v>12:0030</v>
      </c>
      <c r="E1879" t="s">
        <v>7427</v>
      </c>
      <c r="F1879" t="s">
        <v>7428</v>
      </c>
      <c r="H1879">
        <v>57.143673700000001</v>
      </c>
      <c r="I1879">
        <v>-130.83168649999999</v>
      </c>
      <c r="J1879" s="1" t="str">
        <f t="shared" si="118"/>
        <v>Fluid (stream)</v>
      </c>
      <c r="K1879" s="1" t="str">
        <f t="shared" si="119"/>
        <v>Untreated Water</v>
      </c>
      <c r="O1879">
        <v>2.5000000000000001E-2</v>
      </c>
      <c r="P1879">
        <v>20</v>
      </c>
      <c r="Q1879">
        <v>7.3</v>
      </c>
    </row>
    <row r="1880" spans="1:17" hidden="1" x14ac:dyDescent="0.3">
      <c r="A1880" t="s">
        <v>7429</v>
      </c>
      <c r="B1880" t="s">
        <v>7430</v>
      </c>
      <c r="C1880" s="1" t="str">
        <f t="shared" si="116"/>
        <v>12:0008</v>
      </c>
      <c r="D1880" s="1" t="str">
        <f t="shared" si="117"/>
        <v>12:0030</v>
      </c>
      <c r="E1880" t="s">
        <v>7431</v>
      </c>
      <c r="F1880" t="s">
        <v>7432</v>
      </c>
      <c r="H1880">
        <v>57.143425399999998</v>
      </c>
      <c r="I1880">
        <v>-130.82590579999999</v>
      </c>
      <c r="J1880" s="1" t="str">
        <f t="shared" si="118"/>
        <v>Fluid (stream)</v>
      </c>
      <c r="K1880" s="1" t="str">
        <f t="shared" si="119"/>
        <v>Untreated Water</v>
      </c>
      <c r="O1880">
        <v>2.5000000000000001E-2</v>
      </c>
      <c r="P1880">
        <v>20</v>
      </c>
      <c r="Q1880">
        <v>7.1</v>
      </c>
    </row>
    <row r="1881" spans="1:17" hidden="1" x14ac:dyDescent="0.3">
      <c r="A1881" t="s">
        <v>7433</v>
      </c>
      <c r="B1881" t="s">
        <v>7434</v>
      </c>
      <c r="C1881" s="1" t="str">
        <f t="shared" si="116"/>
        <v>12:0008</v>
      </c>
      <c r="D1881" s="1" t="str">
        <f t="shared" si="117"/>
        <v>12:0030</v>
      </c>
      <c r="E1881" t="s">
        <v>7435</v>
      </c>
      <c r="F1881" t="s">
        <v>7436</v>
      </c>
      <c r="H1881">
        <v>57.136453000000003</v>
      </c>
      <c r="I1881">
        <v>-130.8369984</v>
      </c>
      <c r="J1881" s="1" t="str">
        <f t="shared" si="118"/>
        <v>Fluid (stream)</v>
      </c>
      <c r="K1881" s="1" t="str">
        <f t="shared" si="119"/>
        <v>Untreated Water</v>
      </c>
      <c r="O1881">
        <v>2.5000000000000001E-2</v>
      </c>
      <c r="P1881">
        <v>30</v>
      </c>
      <c r="Q1881">
        <v>7.4</v>
      </c>
    </row>
    <row r="1882" spans="1:17" hidden="1" x14ac:dyDescent="0.3">
      <c r="A1882" t="s">
        <v>7437</v>
      </c>
      <c r="B1882" t="s">
        <v>7438</v>
      </c>
      <c r="C1882" s="1" t="str">
        <f t="shared" si="116"/>
        <v>12:0008</v>
      </c>
      <c r="D1882" s="1" t="str">
        <f t="shared" si="117"/>
        <v>12:0030</v>
      </c>
      <c r="E1882" t="s">
        <v>7439</v>
      </c>
      <c r="F1882" t="s">
        <v>7440</v>
      </c>
      <c r="H1882">
        <v>57.246740099999997</v>
      </c>
      <c r="I1882">
        <v>-130.50998609999999</v>
      </c>
      <c r="J1882" s="1" t="str">
        <f t="shared" si="118"/>
        <v>Fluid (stream)</v>
      </c>
      <c r="K1882" s="1" t="str">
        <f t="shared" si="119"/>
        <v>Untreated Water</v>
      </c>
      <c r="O1882">
        <v>2.5000000000000001E-2</v>
      </c>
      <c r="P1882">
        <v>40</v>
      </c>
      <c r="Q1882">
        <v>7.9</v>
      </c>
    </row>
    <row r="1883" spans="1:17" hidden="1" x14ac:dyDescent="0.3">
      <c r="A1883" t="s">
        <v>7441</v>
      </c>
      <c r="B1883" t="s">
        <v>7442</v>
      </c>
      <c r="C1883" s="1" t="str">
        <f t="shared" si="116"/>
        <v>12:0008</v>
      </c>
      <c r="D1883" s="1" t="str">
        <f t="shared" si="117"/>
        <v>12:0030</v>
      </c>
      <c r="E1883" t="s">
        <v>7443</v>
      </c>
      <c r="F1883" t="s">
        <v>7444</v>
      </c>
      <c r="H1883">
        <v>57.213959600000003</v>
      </c>
      <c r="I1883">
        <v>-130.53402199999999</v>
      </c>
      <c r="J1883" s="1" t="str">
        <f t="shared" si="118"/>
        <v>Fluid (stream)</v>
      </c>
      <c r="K1883" s="1" t="str">
        <f t="shared" si="119"/>
        <v>Untreated Water</v>
      </c>
      <c r="O1883">
        <v>0.15</v>
      </c>
      <c r="P1883">
        <v>40</v>
      </c>
      <c r="Q1883">
        <v>7.6</v>
      </c>
    </row>
    <row r="1884" spans="1:17" hidden="1" x14ac:dyDescent="0.3">
      <c r="A1884" t="s">
        <v>7445</v>
      </c>
      <c r="B1884" t="s">
        <v>7446</v>
      </c>
      <c r="C1884" s="1" t="str">
        <f t="shared" si="116"/>
        <v>12:0008</v>
      </c>
      <c r="D1884" s="1" t="str">
        <f t="shared" si="117"/>
        <v>12:0030</v>
      </c>
      <c r="E1884" t="s">
        <v>7447</v>
      </c>
      <c r="F1884" t="s">
        <v>7448</v>
      </c>
      <c r="H1884">
        <v>57.211304200000001</v>
      </c>
      <c r="I1884">
        <v>-130.52631199999999</v>
      </c>
      <c r="J1884" s="1" t="str">
        <f t="shared" si="118"/>
        <v>Fluid (stream)</v>
      </c>
      <c r="K1884" s="1" t="str">
        <f t="shared" si="119"/>
        <v>Untreated Water</v>
      </c>
      <c r="O1884">
        <v>0.18</v>
      </c>
      <c r="P1884">
        <v>20</v>
      </c>
      <c r="Q1884">
        <v>7.6</v>
      </c>
    </row>
    <row r="1885" spans="1:17" hidden="1" x14ac:dyDescent="0.3">
      <c r="A1885" t="s">
        <v>7449</v>
      </c>
      <c r="B1885" t="s">
        <v>7450</v>
      </c>
      <c r="C1885" s="1" t="str">
        <f t="shared" si="116"/>
        <v>12:0008</v>
      </c>
      <c r="D1885" s="1" t="str">
        <f t="shared" si="117"/>
        <v>12:0030</v>
      </c>
      <c r="E1885" t="s">
        <v>7447</v>
      </c>
      <c r="F1885" t="s">
        <v>7451</v>
      </c>
      <c r="H1885">
        <v>57.211304200000001</v>
      </c>
      <c r="I1885">
        <v>-130.52631199999999</v>
      </c>
      <c r="J1885" s="1" t="str">
        <f t="shared" si="118"/>
        <v>Fluid (stream)</v>
      </c>
      <c r="K1885" s="1" t="str">
        <f t="shared" si="119"/>
        <v>Untreated Water</v>
      </c>
      <c r="O1885">
        <v>7.0000000000000007E-2</v>
      </c>
      <c r="P1885">
        <v>20</v>
      </c>
      <c r="Q1885">
        <v>7.5</v>
      </c>
    </row>
    <row r="1886" spans="1:17" hidden="1" x14ac:dyDescent="0.3">
      <c r="A1886" t="s">
        <v>7452</v>
      </c>
      <c r="B1886" t="s">
        <v>7453</v>
      </c>
      <c r="C1886" s="1" t="str">
        <f t="shared" si="116"/>
        <v>12:0008</v>
      </c>
      <c r="D1886" s="1" t="str">
        <f t="shared" si="117"/>
        <v>12:0030</v>
      </c>
      <c r="E1886" t="s">
        <v>7454</v>
      </c>
      <c r="F1886" t="s">
        <v>7455</v>
      </c>
      <c r="H1886">
        <v>57.215114900000003</v>
      </c>
      <c r="I1886">
        <v>-130.51509200000001</v>
      </c>
      <c r="J1886" s="1" t="str">
        <f t="shared" si="118"/>
        <v>Fluid (stream)</v>
      </c>
      <c r="K1886" s="1" t="str">
        <f t="shared" si="119"/>
        <v>Untreated Water</v>
      </c>
      <c r="O1886">
        <v>0.11</v>
      </c>
      <c r="P1886">
        <v>140</v>
      </c>
      <c r="Q1886">
        <v>3.9</v>
      </c>
    </row>
    <row r="1887" spans="1:17" hidden="1" x14ac:dyDescent="0.3">
      <c r="A1887" t="s">
        <v>7456</v>
      </c>
      <c r="B1887" t="s">
        <v>7457</v>
      </c>
      <c r="C1887" s="1" t="str">
        <f t="shared" si="116"/>
        <v>12:0008</v>
      </c>
      <c r="D1887" s="1" t="str">
        <f t="shared" si="117"/>
        <v>12:0030</v>
      </c>
      <c r="E1887" t="s">
        <v>7458</v>
      </c>
      <c r="F1887" t="s">
        <v>7459</v>
      </c>
      <c r="H1887">
        <v>57.232563300000002</v>
      </c>
      <c r="I1887">
        <v>-130.4842597</v>
      </c>
      <c r="J1887" s="1" t="str">
        <f t="shared" si="118"/>
        <v>Fluid (stream)</v>
      </c>
      <c r="K1887" s="1" t="str">
        <f t="shared" si="119"/>
        <v>Untreated Water</v>
      </c>
      <c r="O1887">
        <v>2.5000000000000001E-2</v>
      </c>
      <c r="P1887">
        <v>270</v>
      </c>
      <c r="Q1887">
        <v>7.4</v>
      </c>
    </row>
    <row r="1888" spans="1:17" hidden="1" x14ac:dyDescent="0.3">
      <c r="A1888" t="s">
        <v>7460</v>
      </c>
      <c r="B1888" t="s">
        <v>7461</v>
      </c>
      <c r="C1888" s="1" t="str">
        <f t="shared" si="116"/>
        <v>12:0008</v>
      </c>
      <c r="D1888" s="1" t="str">
        <f t="shared" si="117"/>
        <v>12:0030</v>
      </c>
      <c r="E1888" t="s">
        <v>7462</v>
      </c>
      <c r="F1888" t="s">
        <v>7463</v>
      </c>
      <c r="H1888">
        <v>57.233970599999999</v>
      </c>
      <c r="I1888">
        <v>-130.48984970000001</v>
      </c>
      <c r="J1888" s="1" t="str">
        <f t="shared" si="118"/>
        <v>Fluid (stream)</v>
      </c>
      <c r="K1888" s="1" t="str">
        <f t="shared" si="119"/>
        <v>Untreated Water</v>
      </c>
      <c r="O1888">
        <v>2.5000000000000001E-2</v>
      </c>
      <c r="P1888">
        <v>40</v>
      </c>
      <c r="Q1888">
        <v>7.5</v>
      </c>
    </row>
    <row r="1889" spans="1:17" hidden="1" x14ac:dyDescent="0.3">
      <c r="A1889" t="s">
        <v>7464</v>
      </c>
      <c r="B1889" t="s">
        <v>7465</v>
      </c>
      <c r="C1889" s="1" t="str">
        <f t="shared" si="116"/>
        <v>12:0008</v>
      </c>
      <c r="D1889" s="1" t="str">
        <f t="shared" si="117"/>
        <v>12:0030</v>
      </c>
      <c r="E1889" t="s">
        <v>7466</v>
      </c>
      <c r="F1889" t="s">
        <v>7467</v>
      </c>
      <c r="H1889">
        <v>57.247399600000001</v>
      </c>
      <c r="I1889">
        <v>-130.46337370000001</v>
      </c>
      <c r="J1889" s="1" t="str">
        <f t="shared" si="118"/>
        <v>Fluid (stream)</v>
      </c>
      <c r="K1889" s="1" t="str">
        <f t="shared" si="119"/>
        <v>Untreated Water</v>
      </c>
      <c r="O1889">
        <v>2.5000000000000001E-2</v>
      </c>
      <c r="P1889">
        <v>30</v>
      </c>
      <c r="Q1889">
        <v>6.9</v>
      </c>
    </row>
    <row r="1890" spans="1:17" hidden="1" x14ac:dyDescent="0.3">
      <c r="A1890" t="s">
        <v>7468</v>
      </c>
      <c r="B1890" t="s">
        <v>7469</v>
      </c>
      <c r="C1890" s="1" t="str">
        <f t="shared" si="116"/>
        <v>12:0008</v>
      </c>
      <c r="D1890" s="1" t="str">
        <f t="shared" si="117"/>
        <v>12:0030</v>
      </c>
      <c r="E1890" t="s">
        <v>7470</v>
      </c>
      <c r="F1890" t="s">
        <v>7471</v>
      </c>
      <c r="H1890">
        <v>57.206854399999997</v>
      </c>
      <c r="I1890">
        <v>-130.4358326</v>
      </c>
      <c r="J1890" s="1" t="str">
        <f t="shared" si="118"/>
        <v>Fluid (stream)</v>
      </c>
      <c r="K1890" s="1" t="str">
        <f t="shared" si="119"/>
        <v>Untreated Water</v>
      </c>
      <c r="O1890">
        <v>2.5000000000000001E-2</v>
      </c>
      <c r="P1890">
        <v>50</v>
      </c>
      <c r="Q1890">
        <v>7.5</v>
      </c>
    </row>
    <row r="1891" spans="1:17" hidden="1" x14ac:dyDescent="0.3">
      <c r="A1891" t="s">
        <v>7472</v>
      </c>
      <c r="B1891" t="s">
        <v>7473</v>
      </c>
      <c r="C1891" s="1" t="str">
        <f t="shared" si="116"/>
        <v>12:0008</v>
      </c>
      <c r="D1891" s="1" t="str">
        <f t="shared" si="117"/>
        <v>12:0030</v>
      </c>
      <c r="E1891" t="s">
        <v>7474</v>
      </c>
      <c r="F1891" t="s">
        <v>7475</v>
      </c>
      <c r="H1891">
        <v>57.231445600000001</v>
      </c>
      <c r="I1891">
        <v>-130.3917577</v>
      </c>
      <c r="J1891" s="1" t="str">
        <f t="shared" si="118"/>
        <v>Fluid (stream)</v>
      </c>
      <c r="K1891" s="1" t="str">
        <f t="shared" si="119"/>
        <v>Untreated Water</v>
      </c>
      <c r="O1891">
        <v>2.5000000000000001E-2</v>
      </c>
      <c r="P1891">
        <v>40</v>
      </c>
      <c r="Q1891">
        <v>7</v>
      </c>
    </row>
    <row r="1892" spans="1:17" hidden="1" x14ac:dyDescent="0.3">
      <c r="A1892" t="s">
        <v>7476</v>
      </c>
      <c r="B1892" t="s">
        <v>7477</v>
      </c>
      <c r="C1892" s="1" t="str">
        <f t="shared" si="116"/>
        <v>12:0008</v>
      </c>
      <c r="D1892" s="1" t="str">
        <f t="shared" si="117"/>
        <v>12:0030</v>
      </c>
      <c r="E1892" t="s">
        <v>7478</v>
      </c>
      <c r="F1892" t="s">
        <v>7479</v>
      </c>
      <c r="H1892">
        <v>57.228701800000003</v>
      </c>
      <c r="I1892">
        <v>-130.36902760000001</v>
      </c>
      <c r="J1892" s="1" t="str">
        <f t="shared" si="118"/>
        <v>Fluid (stream)</v>
      </c>
      <c r="K1892" s="1" t="str">
        <f t="shared" si="119"/>
        <v>Untreated Water</v>
      </c>
      <c r="O1892">
        <v>2.5000000000000001E-2</v>
      </c>
      <c r="P1892">
        <v>30</v>
      </c>
      <c r="Q1892">
        <v>7.5</v>
      </c>
    </row>
    <row r="1893" spans="1:17" hidden="1" x14ac:dyDescent="0.3">
      <c r="A1893" t="s">
        <v>7480</v>
      </c>
      <c r="B1893" t="s">
        <v>7481</v>
      </c>
      <c r="C1893" s="1" t="str">
        <f t="shared" si="116"/>
        <v>12:0008</v>
      </c>
      <c r="D1893" s="1" t="str">
        <f t="shared" si="117"/>
        <v>12:0030</v>
      </c>
      <c r="E1893" t="s">
        <v>7482</v>
      </c>
      <c r="F1893" t="s">
        <v>7483</v>
      </c>
      <c r="H1893">
        <v>57.200225099999997</v>
      </c>
      <c r="I1893">
        <v>-130.280599</v>
      </c>
      <c r="J1893" s="1" t="str">
        <f t="shared" si="118"/>
        <v>Fluid (stream)</v>
      </c>
      <c r="K1893" s="1" t="str">
        <f t="shared" si="119"/>
        <v>Untreated Water</v>
      </c>
      <c r="O1893">
        <v>2.5000000000000001E-2</v>
      </c>
      <c r="P1893">
        <v>20</v>
      </c>
      <c r="Q1893">
        <v>7.4</v>
      </c>
    </row>
    <row r="1894" spans="1:17" hidden="1" x14ac:dyDescent="0.3">
      <c r="A1894" t="s">
        <v>7484</v>
      </c>
      <c r="B1894" t="s">
        <v>7485</v>
      </c>
      <c r="C1894" s="1" t="str">
        <f t="shared" si="116"/>
        <v>12:0008</v>
      </c>
      <c r="D1894" s="1" t="str">
        <f t="shared" si="117"/>
        <v>12:0030</v>
      </c>
      <c r="E1894" t="s">
        <v>7486</v>
      </c>
      <c r="F1894" t="s">
        <v>7487</v>
      </c>
      <c r="H1894">
        <v>57.179025000000003</v>
      </c>
      <c r="I1894">
        <v>-130.26441650000001</v>
      </c>
      <c r="J1894" s="1" t="str">
        <f t="shared" si="118"/>
        <v>Fluid (stream)</v>
      </c>
      <c r="K1894" s="1" t="str">
        <f t="shared" si="119"/>
        <v>Untreated Water</v>
      </c>
      <c r="O1894">
        <v>2.5000000000000001E-2</v>
      </c>
      <c r="P1894">
        <v>50</v>
      </c>
      <c r="Q1894">
        <v>7.2</v>
      </c>
    </row>
    <row r="1895" spans="1:17" hidden="1" x14ac:dyDescent="0.3">
      <c r="A1895" t="s">
        <v>7488</v>
      </c>
      <c r="B1895" t="s">
        <v>7489</v>
      </c>
      <c r="C1895" s="1" t="str">
        <f t="shared" si="116"/>
        <v>12:0008</v>
      </c>
      <c r="D1895" s="1" t="str">
        <f t="shared" si="117"/>
        <v>12:0030</v>
      </c>
      <c r="E1895" t="s">
        <v>7490</v>
      </c>
      <c r="F1895" t="s">
        <v>7491</v>
      </c>
      <c r="H1895">
        <v>57.196573399999998</v>
      </c>
      <c r="I1895">
        <v>-130.3159067</v>
      </c>
      <c r="J1895" s="1" t="str">
        <f t="shared" si="118"/>
        <v>Fluid (stream)</v>
      </c>
      <c r="K1895" s="1" t="str">
        <f t="shared" si="119"/>
        <v>Untreated Water</v>
      </c>
      <c r="O1895">
        <v>2.5000000000000001E-2</v>
      </c>
      <c r="P1895">
        <v>40</v>
      </c>
      <c r="Q1895">
        <v>7.3</v>
      </c>
    </row>
    <row r="1896" spans="1:17" hidden="1" x14ac:dyDescent="0.3">
      <c r="A1896" t="s">
        <v>7492</v>
      </c>
      <c r="B1896" t="s">
        <v>7493</v>
      </c>
      <c r="C1896" s="1" t="str">
        <f t="shared" si="116"/>
        <v>12:0008</v>
      </c>
      <c r="D1896" s="1" t="str">
        <f t="shared" si="117"/>
        <v>12:0030</v>
      </c>
      <c r="E1896" t="s">
        <v>7494</v>
      </c>
      <c r="F1896" t="s">
        <v>7495</v>
      </c>
      <c r="H1896">
        <v>57.192176000000003</v>
      </c>
      <c r="I1896">
        <v>-130.31545270000001</v>
      </c>
      <c r="J1896" s="1" t="str">
        <f t="shared" si="118"/>
        <v>Fluid (stream)</v>
      </c>
      <c r="K1896" s="1" t="str">
        <f t="shared" si="119"/>
        <v>Untreated Water</v>
      </c>
      <c r="O1896">
        <v>2.5000000000000001E-2</v>
      </c>
      <c r="P1896">
        <v>30</v>
      </c>
      <c r="Q1896">
        <v>7.2</v>
      </c>
    </row>
    <row r="1897" spans="1:17" hidden="1" x14ac:dyDescent="0.3">
      <c r="A1897" t="s">
        <v>7496</v>
      </c>
      <c r="B1897" t="s">
        <v>7497</v>
      </c>
      <c r="C1897" s="1" t="str">
        <f t="shared" si="116"/>
        <v>12:0008</v>
      </c>
      <c r="D1897" s="1" t="str">
        <f t="shared" si="117"/>
        <v>12:0030</v>
      </c>
      <c r="E1897" t="s">
        <v>7498</v>
      </c>
      <c r="F1897" t="s">
        <v>7499</v>
      </c>
      <c r="H1897">
        <v>57.160371300000001</v>
      </c>
      <c r="I1897">
        <v>-130.40525009999999</v>
      </c>
      <c r="J1897" s="1" t="str">
        <f t="shared" si="118"/>
        <v>Fluid (stream)</v>
      </c>
      <c r="K1897" s="1" t="str">
        <f t="shared" si="119"/>
        <v>Untreated Water</v>
      </c>
      <c r="O1897">
        <v>0.05</v>
      </c>
      <c r="P1897">
        <v>30</v>
      </c>
      <c r="Q1897">
        <v>7.5</v>
      </c>
    </row>
    <row r="1898" spans="1:17" hidden="1" x14ac:dyDescent="0.3">
      <c r="A1898" t="s">
        <v>7500</v>
      </c>
      <c r="B1898" t="s">
        <v>7501</v>
      </c>
      <c r="C1898" s="1" t="str">
        <f t="shared" si="116"/>
        <v>12:0008</v>
      </c>
      <c r="D1898" s="1" t="str">
        <f t="shared" si="117"/>
        <v>12:0030</v>
      </c>
      <c r="E1898" t="s">
        <v>7502</v>
      </c>
      <c r="F1898" t="s">
        <v>7503</v>
      </c>
      <c r="H1898">
        <v>57.169834399999999</v>
      </c>
      <c r="I1898">
        <v>-130.38642229999999</v>
      </c>
      <c r="J1898" s="1" t="str">
        <f t="shared" si="118"/>
        <v>Fluid (stream)</v>
      </c>
      <c r="K1898" s="1" t="str">
        <f t="shared" si="119"/>
        <v>Untreated Water</v>
      </c>
      <c r="O1898">
        <v>2.5000000000000001E-2</v>
      </c>
      <c r="P1898">
        <v>40</v>
      </c>
      <c r="Q1898">
        <v>7.5</v>
      </c>
    </row>
    <row r="1899" spans="1:17" hidden="1" x14ac:dyDescent="0.3">
      <c r="A1899" t="s">
        <v>7504</v>
      </c>
      <c r="B1899" t="s">
        <v>7505</v>
      </c>
      <c r="C1899" s="1" t="str">
        <f t="shared" si="116"/>
        <v>12:0008</v>
      </c>
      <c r="D1899" s="1" t="str">
        <f t="shared" si="117"/>
        <v>12:0030</v>
      </c>
      <c r="E1899" t="s">
        <v>7502</v>
      </c>
      <c r="F1899" t="s">
        <v>7506</v>
      </c>
      <c r="H1899">
        <v>57.169834399999999</v>
      </c>
      <c r="I1899">
        <v>-130.38642229999999</v>
      </c>
      <c r="J1899" s="1" t="str">
        <f t="shared" si="118"/>
        <v>Fluid (stream)</v>
      </c>
      <c r="K1899" s="1" t="str">
        <f t="shared" si="119"/>
        <v>Untreated Water</v>
      </c>
      <c r="O1899">
        <v>2.5000000000000001E-2</v>
      </c>
      <c r="P1899">
        <v>30</v>
      </c>
      <c r="Q1899">
        <v>7.4</v>
      </c>
    </row>
    <row r="1900" spans="1:17" hidden="1" x14ac:dyDescent="0.3">
      <c r="A1900" t="s">
        <v>7507</v>
      </c>
      <c r="B1900" t="s">
        <v>7508</v>
      </c>
      <c r="C1900" s="1" t="str">
        <f t="shared" si="116"/>
        <v>12:0008</v>
      </c>
      <c r="D1900" s="1" t="str">
        <f t="shared" si="117"/>
        <v>12:0030</v>
      </c>
      <c r="E1900" t="s">
        <v>7509</v>
      </c>
      <c r="F1900" t="s">
        <v>7510</v>
      </c>
      <c r="H1900">
        <v>57.163957099999998</v>
      </c>
      <c r="I1900">
        <v>-130.40917229999999</v>
      </c>
      <c r="J1900" s="1" t="str">
        <f t="shared" si="118"/>
        <v>Fluid (stream)</v>
      </c>
      <c r="K1900" s="1" t="str">
        <f t="shared" si="119"/>
        <v>Untreated Water</v>
      </c>
      <c r="O1900">
        <v>2.5000000000000001E-2</v>
      </c>
      <c r="P1900">
        <v>20</v>
      </c>
      <c r="Q1900">
        <v>7.3</v>
      </c>
    </row>
    <row r="1901" spans="1:17" hidden="1" x14ac:dyDescent="0.3">
      <c r="A1901" t="s">
        <v>7511</v>
      </c>
      <c r="B1901" t="s">
        <v>7512</v>
      </c>
      <c r="C1901" s="1" t="str">
        <f t="shared" si="116"/>
        <v>12:0008</v>
      </c>
      <c r="D1901" s="1" t="str">
        <f t="shared" si="117"/>
        <v>12:0030</v>
      </c>
      <c r="E1901" t="s">
        <v>7513</v>
      </c>
      <c r="F1901" t="s">
        <v>7514</v>
      </c>
      <c r="H1901">
        <v>57.162291600000003</v>
      </c>
      <c r="I1901">
        <v>-130.33962639999999</v>
      </c>
      <c r="J1901" s="1" t="str">
        <f t="shared" si="118"/>
        <v>Fluid (stream)</v>
      </c>
      <c r="K1901" s="1" t="str">
        <f t="shared" si="119"/>
        <v>Untreated Water</v>
      </c>
      <c r="O1901">
        <v>2.5000000000000001E-2</v>
      </c>
      <c r="P1901">
        <v>30</v>
      </c>
      <c r="Q1901">
        <v>7.5</v>
      </c>
    </row>
    <row r="1902" spans="1:17" hidden="1" x14ac:dyDescent="0.3">
      <c r="A1902" t="s">
        <v>7515</v>
      </c>
      <c r="B1902" t="s">
        <v>7516</v>
      </c>
      <c r="C1902" s="1" t="str">
        <f t="shared" si="116"/>
        <v>12:0008</v>
      </c>
      <c r="D1902" s="1" t="str">
        <f t="shared" si="117"/>
        <v>12:0030</v>
      </c>
      <c r="E1902" t="s">
        <v>7517</v>
      </c>
      <c r="F1902" t="s">
        <v>7518</v>
      </c>
      <c r="H1902">
        <v>57.16245</v>
      </c>
      <c r="I1902">
        <v>-130.345833</v>
      </c>
      <c r="J1902" s="1" t="str">
        <f t="shared" si="118"/>
        <v>Fluid (stream)</v>
      </c>
      <c r="K1902" s="1" t="str">
        <f t="shared" si="119"/>
        <v>Untreated Water</v>
      </c>
      <c r="O1902">
        <v>2.5000000000000001E-2</v>
      </c>
      <c r="P1902">
        <v>20</v>
      </c>
      <c r="Q1902">
        <v>7.4</v>
      </c>
    </row>
    <row r="1903" spans="1:17" hidden="1" x14ac:dyDescent="0.3">
      <c r="A1903" t="s">
        <v>7519</v>
      </c>
      <c r="B1903" t="s">
        <v>7520</v>
      </c>
      <c r="C1903" s="1" t="str">
        <f t="shared" si="116"/>
        <v>12:0008</v>
      </c>
      <c r="D1903" s="1" t="str">
        <f t="shared" si="117"/>
        <v>12:0030</v>
      </c>
      <c r="E1903" t="s">
        <v>7521</v>
      </c>
      <c r="F1903" t="s">
        <v>7522</v>
      </c>
      <c r="H1903">
        <v>57.147096699999999</v>
      </c>
      <c r="I1903">
        <v>-130.34823700000001</v>
      </c>
      <c r="J1903" s="1" t="str">
        <f t="shared" si="118"/>
        <v>Fluid (stream)</v>
      </c>
      <c r="K1903" s="1" t="str">
        <f t="shared" si="119"/>
        <v>Untreated Water</v>
      </c>
      <c r="O1903">
        <v>2.5000000000000001E-2</v>
      </c>
      <c r="P1903">
        <v>60</v>
      </c>
      <c r="Q1903">
        <v>6.7</v>
      </c>
    </row>
    <row r="1904" spans="1:17" hidden="1" x14ac:dyDescent="0.3">
      <c r="A1904" t="s">
        <v>7523</v>
      </c>
      <c r="B1904" t="s">
        <v>7524</v>
      </c>
      <c r="C1904" s="1" t="str">
        <f t="shared" si="116"/>
        <v>12:0008</v>
      </c>
      <c r="D1904" s="1" t="str">
        <f t="shared" si="117"/>
        <v>12:0030</v>
      </c>
      <c r="E1904" t="s">
        <v>7525</v>
      </c>
      <c r="F1904" t="s">
        <v>7526</v>
      </c>
      <c r="H1904">
        <v>57.107556799999998</v>
      </c>
      <c r="I1904">
        <v>-130.37302729999999</v>
      </c>
      <c r="J1904" s="1" t="str">
        <f t="shared" si="118"/>
        <v>Fluid (stream)</v>
      </c>
      <c r="K1904" s="1" t="str">
        <f t="shared" si="119"/>
        <v>Untreated Water</v>
      </c>
      <c r="O1904">
        <v>2.5000000000000001E-2</v>
      </c>
      <c r="P1904">
        <v>30</v>
      </c>
      <c r="Q1904">
        <v>6.5</v>
      </c>
    </row>
    <row r="1905" spans="1:17" hidden="1" x14ac:dyDescent="0.3">
      <c r="A1905" t="s">
        <v>7527</v>
      </c>
      <c r="B1905" t="s">
        <v>7528</v>
      </c>
      <c r="C1905" s="1" t="str">
        <f t="shared" si="116"/>
        <v>12:0008</v>
      </c>
      <c r="D1905" s="1" t="str">
        <f t="shared" si="117"/>
        <v>12:0030</v>
      </c>
      <c r="E1905" t="s">
        <v>7529</v>
      </c>
      <c r="F1905" t="s">
        <v>7530</v>
      </c>
      <c r="H1905">
        <v>57.122640400000002</v>
      </c>
      <c r="I1905">
        <v>-130.38868009999999</v>
      </c>
      <c r="J1905" s="1" t="str">
        <f t="shared" si="118"/>
        <v>Fluid (stream)</v>
      </c>
      <c r="K1905" s="1" t="str">
        <f t="shared" si="119"/>
        <v>Untreated Water</v>
      </c>
      <c r="O1905">
        <v>2.5000000000000001E-2</v>
      </c>
      <c r="P1905">
        <v>30</v>
      </c>
      <c r="Q1905">
        <v>7.1</v>
      </c>
    </row>
    <row r="1906" spans="1:17" hidden="1" x14ac:dyDescent="0.3">
      <c r="A1906" t="s">
        <v>7531</v>
      </c>
      <c r="B1906" t="s">
        <v>7532</v>
      </c>
      <c r="C1906" s="1" t="str">
        <f t="shared" si="116"/>
        <v>12:0008</v>
      </c>
      <c r="D1906" s="1" t="str">
        <f t="shared" si="117"/>
        <v>12:0030</v>
      </c>
      <c r="E1906" t="s">
        <v>7533</v>
      </c>
      <c r="F1906" t="s">
        <v>7534</v>
      </c>
      <c r="H1906">
        <v>57.101671799999998</v>
      </c>
      <c r="I1906">
        <v>-130.4613789</v>
      </c>
      <c r="J1906" s="1" t="str">
        <f t="shared" si="118"/>
        <v>Fluid (stream)</v>
      </c>
      <c r="K1906" s="1" t="str">
        <f t="shared" si="119"/>
        <v>Untreated Water</v>
      </c>
      <c r="O1906">
        <v>2.5000000000000001E-2</v>
      </c>
      <c r="P1906">
        <v>30</v>
      </c>
      <c r="Q1906">
        <v>7.6</v>
      </c>
    </row>
    <row r="1907" spans="1:17" hidden="1" x14ac:dyDescent="0.3">
      <c r="A1907" t="s">
        <v>7535</v>
      </c>
      <c r="B1907" t="s">
        <v>7536</v>
      </c>
      <c r="C1907" s="1" t="str">
        <f t="shared" si="116"/>
        <v>12:0008</v>
      </c>
      <c r="D1907" s="1" t="str">
        <f t="shared" si="117"/>
        <v>12:0030</v>
      </c>
      <c r="E1907" t="s">
        <v>7537</v>
      </c>
      <c r="F1907" t="s">
        <v>7538</v>
      </c>
      <c r="H1907">
        <v>57.104185999999999</v>
      </c>
      <c r="I1907">
        <v>-130.4615106</v>
      </c>
      <c r="J1907" s="1" t="str">
        <f t="shared" si="118"/>
        <v>Fluid (stream)</v>
      </c>
      <c r="K1907" s="1" t="str">
        <f t="shared" si="119"/>
        <v>Untreated Water</v>
      </c>
      <c r="O1907">
        <v>2.5000000000000001E-2</v>
      </c>
      <c r="P1907">
        <v>20</v>
      </c>
      <c r="Q1907">
        <v>7.6</v>
      </c>
    </row>
    <row r="1908" spans="1:17" hidden="1" x14ac:dyDescent="0.3">
      <c r="A1908" t="s">
        <v>7539</v>
      </c>
      <c r="B1908" t="s">
        <v>7540</v>
      </c>
      <c r="C1908" s="1" t="str">
        <f t="shared" si="116"/>
        <v>12:0008</v>
      </c>
      <c r="D1908" s="1" t="str">
        <f t="shared" si="117"/>
        <v>12:0030</v>
      </c>
      <c r="E1908" t="s">
        <v>7541</v>
      </c>
      <c r="F1908" t="s">
        <v>7542</v>
      </c>
      <c r="H1908">
        <v>57.089457299999999</v>
      </c>
      <c r="I1908">
        <v>-130.40025130000001</v>
      </c>
      <c r="J1908" s="1" t="str">
        <f t="shared" si="118"/>
        <v>Fluid (stream)</v>
      </c>
      <c r="K1908" s="1" t="str">
        <f t="shared" si="119"/>
        <v>Untreated Water</v>
      </c>
      <c r="O1908">
        <v>0.1</v>
      </c>
      <c r="P1908">
        <v>50</v>
      </c>
      <c r="Q1908">
        <v>7.7</v>
      </c>
    </row>
    <row r="1909" spans="1:17" hidden="1" x14ac:dyDescent="0.3">
      <c r="A1909" t="s">
        <v>7543</v>
      </c>
      <c r="B1909" t="s">
        <v>7544</v>
      </c>
      <c r="C1909" s="1" t="str">
        <f t="shared" si="116"/>
        <v>12:0008</v>
      </c>
      <c r="D1909" s="1" t="str">
        <f t="shared" si="117"/>
        <v>12:0030</v>
      </c>
      <c r="E1909" t="s">
        <v>7545</v>
      </c>
      <c r="F1909" t="s">
        <v>7546</v>
      </c>
      <c r="H1909">
        <v>57.106169000000001</v>
      </c>
      <c r="I1909">
        <v>-130.29123419999999</v>
      </c>
      <c r="J1909" s="1" t="str">
        <f t="shared" si="118"/>
        <v>Fluid (stream)</v>
      </c>
      <c r="K1909" s="1" t="str">
        <f t="shared" si="119"/>
        <v>Untreated Water</v>
      </c>
      <c r="O1909">
        <v>2.5000000000000001E-2</v>
      </c>
      <c r="P1909">
        <v>30</v>
      </c>
      <c r="Q1909">
        <v>7.4</v>
      </c>
    </row>
    <row r="1910" spans="1:17" hidden="1" x14ac:dyDescent="0.3">
      <c r="A1910" t="s">
        <v>7547</v>
      </c>
      <c r="B1910" t="s">
        <v>7548</v>
      </c>
      <c r="C1910" s="1" t="str">
        <f t="shared" si="116"/>
        <v>12:0008</v>
      </c>
      <c r="D1910" s="1" t="str">
        <f t="shared" si="117"/>
        <v>12:0030</v>
      </c>
      <c r="E1910" t="s">
        <v>7549</v>
      </c>
      <c r="F1910" t="s">
        <v>7550</v>
      </c>
      <c r="H1910">
        <v>57.075036599999997</v>
      </c>
      <c r="I1910">
        <v>-130.31307079999999</v>
      </c>
      <c r="J1910" s="1" t="str">
        <f t="shared" si="118"/>
        <v>Fluid (stream)</v>
      </c>
      <c r="K1910" s="1" t="str">
        <f t="shared" si="119"/>
        <v>Untreated Water</v>
      </c>
      <c r="O1910">
        <v>2.5000000000000001E-2</v>
      </c>
      <c r="P1910">
        <v>30</v>
      </c>
      <c r="Q1910">
        <v>7.4</v>
      </c>
    </row>
    <row r="1911" spans="1:17" hidden="1" x14ac:dyDescent="0.3">
      <c r="A1911" t="s">
        <v>7551</v>
      </c>
      <c r="B1911" t="s">
        <v>7552</v>
      </c>
      <c r="C1911" s="1" t="str">
        <f t="shared" si="116"/>
        <v>12:0008</v>
      </c>
      <c r="D1911" s="1" t="str">
        <f t="shared" si="117"/>
        <v>12:0030</v>
      </c>
      <c r="E1911" t="s">
        <v>7553</v>
      </c>
      <c r="F1911" t="s">
        <v>7554</v>
      </c>
      <c r="H1911">
        <v>57.153126399999998</v>
      </c>
      <c r="I1911">
        <v>-130.07898370000001</v>
      </c>
      <c r="J1911" s="1" t="str">
        <f t="shared" si="118"/>
        <v>Fluid (stream)</v>
      </c>
      <c r="K1911" s="1" t="str">
        <f t="shared" si="119"/>
        <v>Untreated Water</v>
      </c>
      <c r="O1911">
        <v>2.5000000000000001E-2</v>
      </c>
      <c r="P1911">
        <v>30</v>
      </c>
      <c r="Q1911">
        <v>7.3</v>
      </c>
    </row>
    <row r="1912" spans="1:17" hidden="1" x14ac:dyDescent="0.3">
      <c r="A1912" t="s">
        <v>7555</v>
      </c>
      <c r="B1912" t="s">
        <v>7556</v>
      </c>
      <c r="C1912" s="1" t="str">
        <f t="shared" si="116"/>
        <v>12:0008</v>
      </c>
      <c r="D1912" s="1" t="str">
        <f t="shared" si="117"/>
        <v>12:0030</v>
      </c>
      <c r="E1912" t="s">
        <v>7557</v>
      </c>
      <c r="F1912" t="s">
        <v>7558</v>
      </c>
      <c r="H1912">
        <v>57.149585500000001</v>
      </c>
      <c r="I1912">
        <v>-130.08329430000001</v>
      </c>
      <c r="J1912" s="1" t="str">
        <f t="shared" si="118"/>
        <v>Fluid (stream)</v>
      </c>
      <c r="K1912" s="1" t="str">
        <f t="shared" si="119"/>
        <v>Untreated Water</v>
      </c>
      <c r="O1912">
        <v>2.5000000000000001E-2</v>
      </c>
      <c r="P1912">
        <v>30</v>
      </c>
      <c r="Q1912">
        <v>7.4</v>
      </c>
    </row>
    <row r="1913" spans="1:17" hidden="1" x14ac:dyDescent="0.3">
      <c r="A1913" t="s">
        <v>7559</v>
      </c>
      <c r="B1913" t="s">
        <v>7560</v>
      </c>
      <c r="C1913" s="1" t="str">
        <f t="shared" si="116"/>
        <v>12:0008</v>
      </c>
      <c r="D1913" s="1" t="str">
        <f t="shared" si="117"/>
        <v>12:0030</v>
      </c>
      <c r="E1913" t="s">
        <v>7561</v>
      </c>
      <c r="F1913" t="s">
        <v>7562</v>
      </c>
      <c r="H1913">
        <v>57.150900300000004</v>
      </c>
      <c r="I1913">
        <v>-130.08916769999999</v>
      </c>
      <c r="J1913" s="1" t="str">
        <f t="shared" si="118"/>
        <v>Fluid (stream)</v>
      </c>
      <c r="K1913" s="1" t="str">
        <f t="shared" si="119"/>
        <v>Untreated Water</v>
      </c>
      <c r="O1913">
        <v>2.5000000000000001E-2</v>
      </c>
      <c r="P1913">
        <v>40</v>
      </c>
      <c r="Q1913">
        <v>7.4</v>
      </c>
    </row>
    <row r="1914" spans="1:17" hidden="1" x14ac:dyDescent="0.3">
      <c r="A1914" t="s">
        <v>7563</v>
      </c>
      <c r="B1914" t="s">
        <v>7564</v>
      </c>
      <c r="C1914" s="1" t="str">
        <f t="shared" si="116"/>
        <v>12:0008</v>
      </c>
      <c r="D1914" s="1" t="str">
        <f t="shared" si="117"/>
        <v>12:0030</v>
      </c>
      <c r="E1914" t="s">
        <v>7565</v>
      </c>
      <c r="F1914" t="s">
        <v>7566</v>
      </c>
      <c r="H1914">
        <v>57.157803800000003</v>
      </c>
      <c r="I1914">
        <v>-130.1072255</v>
      </c>
      <c r="J1914" s="1" t="str">
        <f t="shared" si="118"/>
        <v>Fluid (stream)</v>
      </c>
      <c r="K1914" s="1" t="str">
        <f t="shared" si="119"/>
        <v>Untreated Water</v>
      </c>
      <c r="O1914">
        <v>2.5000000000000001E-2</v>
      </c>
      <c r="P1914">
        <v>30</v>
      </c>
      <c r="Q1914">
        <v>7.5</v>
      </c>
    </row>
    <row r="1915" spans="1:17" hidden="1" x14ac:dyDescent="0.3">
      <c r="A1915" t="s">
        <v>7567</v>
      </c>
      <c r="B1915" t="s">
        <v>7568</v>
      </c>
      <c r="C1915" s="1" t="str">
        <f t="shared" si="116"/>
        <v>12:0008</v>
      </c>
      <c r="D1915" s="1" t="str">
        <f t="shared" si="117"/>
        <v>12:0030</v>
      </c>
      <c r="E1915" t="s">
        <v>7569</v>
      </c>
      <c r="F1915" t="s">
        <v>7570</v>
      </c>
      <c r="H1915">
        <v>57.112322599999999</v>
      </c>
      <c r="I1915">
        <v>-130.05110260000001</v>
      </c>
      <c r="J1915" s="1" t="str">
        <f t="shared" si="118"/>
        <v>Fluid (stream)</v>
      </c>
      <c r="K1915" s="1" t="str">
        <f t="shared" si="119"/>
        <v>Untreated Water</v>
      </c>
      <c r="O1915">
        <v>2.5000000000000001E-2</v>
      </c>
      <c r="P1915">
        <v>20</v>
      </c>
      <c r="Q1915">
        <v>7.1</v>
      </c>
    </row>
    <row r="1916" spans="1:17" hidden="1" x14ac:dyDescent="0.3">
      <c r="A1916" t="s">
        <v>7571</v>
      </c>
      <c r="B1916" t="s">
        <v>7572</v>
      </c>
      <c r="C1916" s="1" t="str">
        <f t="shared" ref="C1916:C1979" si="120">HYPERLINK("http://geochem.nrcan.gc.ca/cdogs/content/bdl/bdl120008_e.htm", "12:0008")</f>
        <v>12:0008</v>
      </c>
      <c r="D1916" s="1" t="str">
        <f t="shared" ref="D1916:D1979" si="121">HYPERLINK("http://geochem.nrcan.gc.ca/cdogs/content/svy/svy120030_e.htm", "12:0030")</f>
        <v>12:0030</v>
      </c>
      <c r="E1916" t="s">
        <v>7569</v>
      </c>
      <c r="F1916" t="s">
        <v>7573</v>
      </c>
      <c r="H1916">
        <v>57.112322599999999</v>
      </c>
      <c r="I1916">
        <v>-130.05110260000001</v>
      </c>
      <c r="J1916" s="1" t="str">
        <f t="shared" si="118"/>
        <v>Fluid (stream)</v>
      </c>
      <c r="K1916" s="1" t="str">
        <f t="shared" si="119"/>
        <v>Untreated Water</v>
      </c>
      <c r="O1916">
        <v>2.5000000000000001E-2</v>
      </c>
      <c r="P1916">
        <v>20</v>
      </c>
      <c r="Q1916">
        <v>7</v>
      </c>
    </row>
    <row r="1917" spans="1:17" hidden="1" x14ac:dyDescent="0.3">
      <c r="A1917" t="s">
        <v>7574</v>
      </c>
      <c r="B1917" t="s">
        <v>7575</v>
      </c>
      <c r="C1917" s="1" t="str">
        <f t="shared" si="120"/>
        <v>12:0008</v>
      </c>
      <c r="D1917" s="1" t="str">
        <f t="shared" si="121"/>
        <v>12:0030</v>
      </c>
      <c r="E1917" t="s">
        <v>7576</v>
      </c>
      <c r="F1917" t="s">
        <v>7577</v>
      </c>
      <c r="H1917">
        <v>57.109012499999999</v>
      </c>
      <c r="I1917">
        <v>-130.05477379999999</v>
      </c>
      <c r="J1917" s="1" t="str">
        <f t="shared" si="118"/>
        <v>Fluid (stream)</v>
      </c>
      <c r="K1917" s="1" t="str">
        <f t="shared" si="119"/>
        <v>Untreated Water</v>
      </c>
      <c r="O1917">
        <v>2.5000000000000001E-2</v>
      </c>
      <c r="P1917">
        <v>20</v>
      </c>
      <c r="Q1917">
        <v>7.1</v>
      </c>
    </row>
    <row r="1918" spans="1:17" hidden="1" x14ac:dyDescent="0.3">
      <c r="A1918" t="s">
        <v>7578</v>
      </c>
      <c r="B1918" t="s">
        <v>7579</v>
      </c>
      <c r="C1918" s="1" t="str">
        <f t="shared" si="120"/>
        <v>12:0008</v>
      </c>
      <c r="D1918" s="1" t="str">
        <f t="shared" si="121"/>
        <v>12:0030</v>
      </c>
      <c r="E1918" t="s">
        <v>7580</v>
      </c>
      <c r="F1918" t="s">
        <v>7581</v>
      </c>
      <c r="H1918">
        <v>57.1087761</v>
      </c>
      <c r="I1918">
        <v>-130.1394023</v>
      </c>
      <c r="J1918" s="1" t="str">
        <f t="shared" si="118"/>
        <v>Fluid (stream)</v>
      </c>
      <c r="K1918" s="1" t="str">
        <f t="shared" si="119"/>
        <v>Untreated Water</v>
      </c>
      <c r="O1918">
        <v>2.5000000000000001E-2</v>
      </c>
      <c r="P1918">
        <v>20</v>
      </c>
      <c r="Q1918">
        <v>7.1</v>
      </c>
    </row>
    <row r="1919" spans="1:17" hidden="1" x14ac:dyDescent="0.3">
      <c r="A1919" t="s">
        <v>7582</v>
      </c>
      <c r="B1919" t="s">
        <v>7583</v>
      </c>
      <c r="C1919" s="1" t="str">
        <f t="shared" si="120"/>
        <v>12:0008</v>
      </c>
      <c r="D1919" s="1" t="str">
        <f t="shared" si="121"/>
        <v>12:0030</v>
      </c>
      <c r="E1919" t="s">
        <v>7584</v>
      </c>
      <c r="F1919" t="s">
        <v>7585</v>
      </c>
      <c r="H1919">
        <v>57.125551700000003</v>
      </c>
      <c r="I1919">
        <v>-130.15294879999999</v>
      </c>
      <c r="J1919" s="1" t="str">
        <f t="shared" si="118"/>
        <v>Fluid (stream)</v>
      </c>
      <c r="K1919" s="1" t="str">
        <f t="shared" si="119"/>
        <v>Untreated Water</v>
      </c>
      <c r="O1919">
        <v>2.5000000000000001E-2</v>
      </c>
      <c r="P1919">
        <v>20</v>
      </c>
      <c r="Q1919">
        <v>7.1</v>
      </c>
    </row>
    <row r="1920" spans="1:17" hidden="1" x14ac:dyDescent="0.3">
      <c r="A1920" t="s">
        <v>7586</v>
      </c>
      <c r="B1920" t="s">
        <v>7587</v>
      </c>
      <c r="C1920" s="1" t="str">
        <f t="shared" si="120"/>
        <v>12:0008</v>
      </c>
      <c r="D1920" s="1" t="str">
        <f t="shared" si="121"/>
        <v>12:0030</v>
      </c>
      <c r="E1920" t="s">
        <v>7588</v>
      </c>
      <c r="F1920" t="s">
        <v>7589</v>
      </c>
      <c r="H1920">
        <v>57.083577300000002</v>
      </c>
      <c r="I1920">
        <v>-130.19910680000001</v>
      </c>
      <c r="J1920" s="1" t="str">
        <f t="shared" si="118"/>
        <v>Fluid (stream)</v>
      </c>
      <c r="K1920" s="1" t="str">
        <f t="shared" si="119"/>
        <v>Untreated Water</v>
      </c>
      <c r="O1920">
        <v>2.5000000000000001E-2</v>
      </c>
      <c r="P1920">
        <v>30</v>
      </c>
      <c r="Q1920">
        <v>7.3</v>
      </c>
    </row>
    <row r="1921" spans="1:17" hidden="1" x14ac:dyDescent="0.3">
      <c r="A1921" t="s">
        <v>7590</v>
      </c>
      <c r="B1921" t="s">
        <v>7591</v>
      </c>
      <c r="C1921" s="1" t="str">
        <f t="shared" si="120"/>
        <v>12:0008</v>
      </c>
      <c r="D1921" s="1" t="str">
        <f t="shared" si="121"/>
        <v>12:0030</v>
      </c>
      <c r="E1921" t="s">
        <v>7592</v>
      </c>
      <c r="F1921" t="s">
        <v>7593</v>
      </c>
      <c r="H1921">
        <v>57.073292500000001</v>
      </c>
      <c r="I1921">
        <v>-130.1037287</v>
      </c>
      <c r="J1921" s="1" t="str">
        <f t="shared" si="118"/>
        <v>Fluid (stream)</v>
      </c>
      <c r="K1921" s="1" t="str">
        <f t="shared" si="119"/>
        <v>Untreated Water</v>
      </c>
      <c r="O1921">
        <v>2.5000000000000001E-2</v>
      </c>
      <c r="P1921">
        <v>20</v>
      </c>
      <c r="Q1921">
        <v>6.9</v>
      </c>
    </row>
    <row r="1922" spans="1:17" hidden="1" x14ac:dyDescent="0.3">
      <c r="A1922" t="s">
        <v>7594</v>
      </c>
      <c r="B1922" t="s">
        <v>7595</v>
      </c>
      <c r="C1922" s="1" t="str">
        <f t="shared" si="120"/>
        <v>12:0008</v>
      </c>
      <c r="D1922" s="1" t="str">
        <f t="shared" si="121"/>
        <v>12:0030</v>
      </c>
      <c r="E1922" t="s">
        <v>7596</v>
      </c>
      <c r="F1922" t="s">
        <v>7597</v>
      </c>
      <c r="H1922">
        <v>57.076827299999998</v>
      </c>
      <c r="I1922">
        <v>-130.1012097</v>
      </c>
      <c r="J1922" s="1" t="str">
        <f t="shared" ref="J1922:J1985" si="122">HYPERLINK("http://geochem.nrcan.gc.ca/cdogs/content/kwd/kwd020018_e.htm", "Fluid (stream)")</f>
        <v>Fluid (stream)</v>
      </c>
      <c r="K1922" s="1" t="str">
        <f t="shared" ref="K1922:K1985" si="123">HYPERLINK("http://geochem.nrcan.gc.ca/cdogs/content/kwd/kwd080007_e.htm", "Untreated Water")</f>
        <v>Untreated Water</v>
      </c>
      <c r="O1922">
        <v>2.5000000000000001E-2</v>
      </c>
      <c r="P1922">
        <v>20</v>
      </c>
      <c r="Q1922">
        <v>6.8</v>
      </c>
    </row>
    <row r="1923" spans="1:17" hidden="1" x14ac:dyDescent="0.3">
      <c r="A1923" t="s">
        <v>7598</v>
      </c>
      <c r="B1923" t="s">
        <v>7599</v>
      </c>
      <c r="C1923" s="1" t="str">
        <f t="shared" si="120"/>
        <v>12:0008</v>
      </c>
      <c r="D1923" s="1" t="str">
        <f t="shared" si="121"/>
        <v>12:0030</v>
      </c>
      <c r="E1923" t="s">
        <v>7600</v>
      </c>
      <c r="F1923" t="s">
        <v>7601</v>
      </c>
      <c r="H1923">
        <v>57.067173599999997</v>
      </c>
      <c r="I1923">
        <v>-130.1479305</v>
      </c>
      <c r="J1923" s="1" t="str">
        <f t="shared" si="122"/>
        <v>Fluid (stream)</v>
      </c>
      <c r="K1923" s="1" t="str">
        <f t="shared" si="123"/>
        <v>Untreated Water</v>
      </c>
      <c r="O1923">
        <v>2.5000000000000001E-2</v>
      </c>
      <c r="P1923">
        <v>20</v>
      </c>
      <c r="Q1923">
        <v>6.8</v>
      </c>
    </row>
    <row r="1924" spans="1:17" hidden="1" x14ac:dyDescent="0.3">
      <c r="A1924" t="s">
        <v>7602</v>
      </c>
      <c r="B1924" t="s">
        <v>7603</v>
      </c>
      <c r="C1924" s="1" t="str">
        <f t="shared" si="120"/>
        <v>12:0008</v>
      </c>
      <c r="D1924" s="1" t="str">
        <f t="shared" si="121"/>
        <v>12:0030</v>
      </c>
      <c r="E1924" t="s">
        <v>7604</v>
      </c>
      <c r="F1924" t="s">
        <v>7605</v>
      </c>
      <c r="H1924">
        <v>57.063169299999998</v>
      </c>
      <c r="I1924">
        <v>-130.16908100000001</v>
      </c>
      <c r="J1924" s="1" t="str">
        <f t="shared" si="122"/>
        <v>Fluid (stream)</v>
      </c>
      <c r="K1924" s="1" t="str">
        <f t="shared" si="123"/>
        <v>Untreated Water</v>
      </c>
      <c r="O1924">
        <v>2.5000000000000001E-2</v>
      </c>
      <c r="P1924">
        <v>20</v>
      </c>
      <c r="Q1924">
        <v>6.9</v>
      </c>
    </row>
    <row r="1925" spans="1:17" hidden="1" x14ac:dyDescent="0.3">
      <c r="A1925" t="s">
        <v>7606</v>
      </c>
      <c r="B1925" t="s">
        <v>7607</v>
      </c>
      <c r="C1925" s="1" t="str">
        <f t="shared" si="120"/>
        <v>12:0008</v>
      </c>
      <c r="D1925" s="1" t="str">
        <f t="shared" si="121"/>
        <v>12:0030</v>
      </c>
      <c r="E1925" t="s">
        <v>7608</v>
      </c>
      <c r="F1925" t="s">
        <v>7609</v>
      </c>
      <c r="H1925">
        <v>57.059687099999998</v>
      </c>
      <c r="I1925">
        <v>-130.171594</v>
      </c>
      <c r="J1925" s="1" t="str">
        <f t="shared" si="122"/>
        <v>Fluid (stream)</v>
      </c>
      <c r="K1925" s="1" t="str">
        <f t="shared" si="123"/>
        <v>Untreated Water</v>
      </c>
      <c r="O1925">
        <v>2.5000000000000001E-2</v>
      </c>
      <c r="P1925">
        <v>30</v>
      </c>
      <c r="Q1925">
        <v>7.3</v>
      </c>
    </row>
    <row r="1926" spans="1:17" hidden="1" x14ac:dyDescent="0.3">
      <c r="A1926" t="s">
        <v>7610</v>
      </c>
      <c r="B1926" t="s">
        <v>7611</v>
      </c>
      <c r="C1926" s="1" t="str">
        <f t="shared" si="120"/>
        <v>12:0008</v>
      </c>
      <c r="D1926" s="1" t="str">
        <f t="shared" si="121"/>
        <v>12:0030</v>
      </c>
      <c r="E1926" t="s">
        <v>7612</v>
      </c>
      <c r="F1926" t="s">
        <v>7613</v>
      </c>
      <c r="H1926">
        <v>57.004832700000001</v>
      </c>
      <c r="I1926">
        <v>-130.40361519999999</v>
      </c>
      <c r="J1926" s="1" t="str">
        <f t="shared" si="122"/>
        <v>Fluid (stream)</v>
      </c>
      <c r="K1926" s="1" t="str">
        <f t="shared" si="123"/>
        <v>Untreated Water</v>
      </c>
      <c r="O1926">
        <v>0.08</v>
      </c>
      <c r="P1926">
        <v>40</v>
      </c>
      <c r="Q1926">
        <v>7.7</v>
      </c>
    </row>
    <row r="1927" spans="1:17" hidden="1" x14ac:dyDescent="0.3">
      <c r="A1927" t="s">
        <v>7614</v>
      </c>
      <c r="B1927" t="s">
        <v>7615</v>
      </c>
      <c r="C1927" s="1" t="str">
        <f t="shared" si="120"/>
        <v>12:0008</v>
      </c>
      <c r="D1927" s="1" t="str">
        <f t="shared" si="121"/>
        <v>12:0030</v>
      </c>
      <c r="E1927" t="s">
        <v>7616</v>
      </c>
      <c r="F1927" t="s">
        <v>7617</v>
      </c>
      <c r="H1927">
        <v>57.021954899999997</v>
      </c>
      <c r="I1927">
        <v>-130.4441568</v>
      </c>
      <c r="J1927" s="1" t="str">
        <f t="shared" si="122"/>
        <v>Fluid (stream)</v>
      </c>
      <c r="K1927" s="1" t="str">
        <f t="shared" si="123"/>
        <v>Untreated Water</v>
      </c>
      <c r="O1927">
        <v>2.5000000000000001E-2</v>
      </c>
      <c r="P1927">
        <v>50</v>
      </c>
      <c r="Q1927">
        <v>6.9</v>
      </c>
    </row>
    <row r="1928" spans="1:17" hidden="1" x14ac:dyDescent="0.3">
      <c r="A1928" t="s">
        <v>7618</v>
      </c>
      <c r="B1928" t="s">
        <v>7619</v>
      </c>
      <c r="C1928" s="1" t="str">
        <f t="shared" si="120"/>
        <v>12:0008</v>
      </c>
      <c r="D1928" s="1" t="str">
        <f t="shared" si="121"/>
        <v>12:0030</v>
      </c>
      <c r="E1928" t="s">
        <v>7620</v>
      </c>
      <c r="F1928" t="s">
        <v>7621</v>
      </c>
      <c r="H1928">
        <v>57.019205200000002</v>
      </c>
      <c r="I1928">
        <v>-130.44653779999999</v>
      </c>
      <c r="J1928" s="1" t="str">
        <f t="shared" si="122"/>
        <v>Fluid (stream)</v>
      </c>
      <c r="K1928" s="1" t="str">
        <f t="shared" si="123"/>
        <v>Untreated Water</v>
      </c>
      <c r="O1928">
        <v>2.5000000000000001E-2</v>
      </c>
      <c r="P1928">
        <v>20</v>
      </c>
      <c r="Q1928">
        <v>7.3</v>
      </c>
    </row>
    <row r="1929" spans="1:17" hidden="1" x14ac:dyDescent="0.3">
      <c r="A1929" t="s">
        <v>7622</v>
      </c>
      <c r="B1929" t="s">
        <v>7623</v>
      </c>
      <c r="C1929" s="1" t="str">
        <f t="shared" si="120"/>
        <v>12:0008</v>
      </c>
      <c r="D1929" s="1" t="str">
        <f t="shared" si="121"/>
        <v>12:0030</v>
      </c>
      <c r="E1929" t="s">
        <v>7624</v>
      </c>
      <c r="F1929" t="s">
        <v>7625</v>
      </c>
      <c r="H1929">
        <v>57.0219612</v>
      </c>
      <c r="I1929">
        <v>-130.37562919999999</v>
      </c>
      <c r="J1929" s="1" t="str">
        <f t="shared" si="122"/>
        <v>Fluid (stream)</v>
      </c>
      <c r="K1929" s="1" t="str">
        <f t="shared" si="123"/>
        <v>Untreated Water</v>
      </c>
      <c r="O1929">
        <v>0.09</v>
      </c>
      <c r="P1929">
        <v>20</v>
      </c>
      <c r="Q1929">
        <v>7.5</v>
      </c>
    </row>
    <row r="1930" spans="1:17" hidden="1" x14ac:dyDescent="0.3">
      <c r="A1930" t="s">
        <v>7626</v>
      </c>
      <c r="B1930" t="s">
        <v>7627</v>
      </c>
      <c r="C1930" s="1" t="str">
        <f t="shared" si="120"/>
        <v>12:0008</v>
      </c>
      <c r="D1930" s="1" t="str">
        <f t="shared" si="121"/>
        <v>12:0030</v>
      </c>
      <c r="E1930" t="s">
        <v>7628</v>
      </c>
      <c r="F1930" t="s">
        <v>7629</v>
      </c>
      <c r="H1930">
        <v>57.056800000000003</v>
      </c>
      <c r="I1930">
        <v>-130.45004059999999</v>
      </c>
      <c r="J1930" s="1" t="str">
        <f t="shared" si="122"/>
        <v>Fluid (stream)</v>
      </c>
      <c r="K1930" s="1" t="str">
        <f t="shared" si="123"/>
        <v>Untreated Water</v>
      </c>
      <c r="O1930">
        <v>2.5000000000000001E-2</v>
      </c>
      <c r="P1930">
        <v>40</v>
      </c>
      <c r="Q1930">
        <v>7.5</v>
      </c>
    </row>
    <row r="1931" spans="1:17" hidden="1" x14ac:dyDescent="0.3">
      <c r="A1931" t="s">
        <v>7630</v>
      </c>
      <c r="B1931" t="s">
        <v>7631</v>
      </c>
      <c r="C1931" s="1" t="str">
        <f t="shared" si="120"/>
        <v>12:0008</v>
      </c>
      <c r="D1931" s="1" t="str">
        <f t="shared" si="121"/>
        <v>12:0030</v>
      </c>
      <c r="E1931" t="s">
        <v>7632</v>
      </c>
      <c r="F1931" t="s">
        <v>7633</v>
      </c>
      <c r="H1931">
        <v>57.072136999999998</v>
      </c>
      <c r="I1931">
        <v>-130.5102028</v>
      </c>
      <c r="J1931" s="1" t="str">
        <f t="shared" si="122"/>
        <v>Fluid (stream)</v>
      </c>
      <c r="K1931" s="1" t="str">
        <f t="shared" si="123"/>
        <v>Untreated Water</v>
      </c>
      <c r="O1931">
        <v>0.46</v>
      </c>
      <c r="P1931">
        <v>60</v>
      </c>
      <c r="Q1931">
        <v>7.8</v>
      </c>
    </row>
    <row r="1932" spans="1:17" hidden="1" x14ac:dyDescent="0.3">
      <c r="A1932" t="s">
        <v>7634</v>
      </c>
      <c r="B1932" t="s">
        <v>7635</v>
      </c>
      <c r="C1932" s="1" t="str">
        <f t="shared" si="120"/>
        <v>12:0008</v>
      </c>
      <c r="D1932" s="1" t="str">
        <f t="shared" si="121"/>
        <v>12:0030</v>
      </c>
      <c r="E1932" t="s">
        <v>7636</v>
      </c>
      <c r="F1932" t="s">
        <v>7637</v>
      </c>
      <c r="H1932">
        <v>57.128705500000002</v>
      </c>
      <c r="I1932">
        <v>-130.53457109999999</v>
      </c>
      <c r="J1932" s="1" t="str">
        <f t="shared" si="122"/>
        <v>Fluid (stream)</v>
      </c>
      <c r="K1932" s="1" t="str">
        <f t="shared" si="123"/>
        <v>Untreated Water</v>
      </c>
      <c r="O1932">
        <v>0.15</v>
      </c>
      <c r="P1932">
        <v>30</v>
      </c>
      <c r="Q1932">
        <v>7.7</v>
      </c>
    </row>
    <row r="1933" spans="1:17" hidden="1" x14ac:dyDescent="0.3">
      <c r="A1933" t="s">
        <v>7638</v>
      </c>
      <c r="B1933" t="s">
        <v>7639</v>
      </c>
      <c r="C1933" s="1" t="str">
        <f t="shared" si="120"/>
        <v>12:0008</v>
      </c>
      <c r="D1933" s="1" t="str">
        <f t="shared" si="121"/>
        <v>12:0030</v>
      </c>
      <c r="E1933" t="s">
        <v>7640</v>
      </c>
      <c r="F1933" t="s">
        <v>7641</v>
      </c>
      <c r="H1933">
        <v>57.132056400000003</v>
      </c>
      <c r="I1933">
        <v>-130.5404757</v>
      </c>
      <c r="J1933" s="1" t="str">
        <f t="shared" si="122"/>
        <v>Fluid (stream)</v>
      </c>
      <c r="K1933" s="1" t="str">
        <f t="shared" si="123"/>
        <v>Untreated Water</v>
      </c>
      <c r="O1933">
        <v>0.17</v>
      </c>
      <c r="P1933">
        <v>20</v>
      </c>
      <c r="Q1933">
        <v>7.9</v>
      </c>
    </row>
    <row r="1934" spans="1:17" hidden="1" x14ac:dyDescent="0.3">
      <c r="A1934" t="s">
        <v>7642</v>
      </c>
      <c r="B1934" t="s">
        <v>7643</v>
      </c>
      <c r="C1934" s="1" t="str">
        <f t="shared" si="120"/>
        <v>12:0008</v>
      </c>
      <c r="D1934" s="1" t="str">
        <f t="shared" si="121"/>
        <v>12:0030</v>
      </c>
      <c r="E1934" t="s">
        <v>7644</v>
      </c>
      <c r="F1934" t="s">
        <v>7645</v>
      </c>
      <c r="H1934">
        <v>57.117575199999997</v>
      </c>
      <c r="I1934">
        <v>-130.53663890000001</v>
      </c>
      <c r="J1934" s="1" t="str">
        <f t="shared" si="122"/>
        <v>Fluid (stream)</v>
      </c>
      <c r="K1934" s="1" t="str">
        <f t="shared" si="123"/>
        <v>Untreated Water</v>
      </c>
      <c r="O1934">
        <v>0.28999999999999998</v>
      </c>
      <c r="P1934">
        <v>30</v>
      </c>
      <c r="Q1934">
        <v>7.9</v>
      </c>
    </row>
    <row r="1935" spans="1:17" hidden="1" x14ac:dyDescent="0.3">
      <c r="A1935" t="s">
        <v>7646</v>
      </c>
      <c r="B1935" t="s">
        <v>7647</v>
      </c>
      <c r="C1935" s="1" t="str">
        <f t="shared" si="120"/>
        <v>12:0008</v>
      </c>
      <c r="D1935" s="1" t="str">
        <f t="shared" si="121"/>
        <v>12:0030</v>
      </c>
      <c r="E1935" t="s">
        <v>7648</v>
      </c>
      <c r="F1935" t="s">
        <v>7649</v>
      </c>
      <c r="H1935">
        <v>57.1103004</v>
      </c>
      <c r="I1935">
        <v>-130.56119050000001</v>
      </c>
      <c r="J1935" s="1" t="str">
        <f t="shared" si="122"/>
        <v>Fluid (stream)</v>
      </c>
      <c r="K1935" s="1" t="str">
        <f t="shared" si="123"/>
        <v>Untreated Water</v>
      </c>
      <c r="O1935">
        <v>0.1</v>
      </c>
      <c r="P1935">
        <v>30</v>
      </c>
      <c r="Q1935">
        <v>7.6</v>
      </c>
    </row>
    <row r="1936" spans="1:17" hidden="1" x14ac:dyDescent="0.3">
      <c r="A1936" t="s">
        <v>7650</v>
      </c>
      <c r="B1936" t="s">
        <v>7651</v>
      </c>
      <c r="C1936" s="1" t="str">
        <f t="shared" si="120"/>
        <v>12:0008</v>
      </c>
      <c r="D1936" s="1" t="str">
        <f t="shared" si="121"/>
        <v>12:0030</v>
      </c>
      <c r="E1936" t="s">
        <v>7652</v>
      </c>
      <c r="F1936" t="s">
        <v>7653</v>
      </c>
      <c r="H1936">
        <v>57.096349400000001</v>
      </c>
      <c r="I1936">
        <v>-130.55157629999999</v>
      </c>
      <c r="J1936" s="1" t="str">
        <f t="shared" si="122"/>
        <v>Fluid (stream)</v>
      </c>
      <c r="K1936" s="1" t="str">
        <f t="shared" si="123"/>
        <v>Untreated Water</v>
      </c>
      <c r="O1936">
        <v>2.5000000000000001E-2</v>
      </c>
      <c r="P1936">
        <v>30</v>
      </c>
      <c r="Q1936">
        <v>7.5</v>
      </c>
    </row>
    <row r="1937" spans="1:17" hidden="1" x14ac:dyDescent="0.3">
      <c r="A1937" t="s">
        <v>7654</v>
      </c>
      <c r="B1937" t="s">
        <v>7655</v>
      </c>
      <c r="C1937" s="1" t="str">
        <f t="shared" si="120"/>
        <v>12:0008</v>
      </c>
      <c r="D1937" s="1" t="str">
        <f t="shared" si="121"/>
        <v>12:0030</v>
      </c>
      <c r="E1937" t="s">
        <v>7656</v>
      </c>
      <c r="F1937" t="s">
        <v>7657</v>
      </c>
      <c r="H1937">
        <v>57.083443600000003</v>
      </c>
      <c r="I1937">
        <v>-130.58569080000001</v>
      </c>
      <c r="J1937" s="1" t="str">
        <f t="shared" si="122"/>
        <v>Fluid (stream)</v>
      </c>
      <c r="K1937" s="1" t="str">
        <f t="shared" si="123"/>
        <v>Untreated Water</v>
      </c>
      <c r="O1937">
        <v>0.12</v>
      </c>
      <c r="P1937">
        <v>50</v>
      </c>
      <c r="Q1937">
        <v>7.8</v>
      </c>
    </row>
    <row r="1938" spans="1:17" hidden="1" x14ac:dyDescent="0.3">
      <c r="A1938" t="s">
        <v>7658</v>
      </c>
      <c r="B1938" t="s">
        <v>7659</v>
      </c>
      <c r="C1938" s="1" t="str">
        <f t="shared" si="120"/>
        <v>12:0008</v>
      </c>
      <c r="D1938" s="1" t="str">
        <f t="shared" si="121"/>
        <v>12:0030</v>
      </c>
      <c r="E1938" t="s">
        <v>7656</v>
      </c>
      <c r="F1938" t="s">
        <v>7660</v>
      </c>
      <c r="H1938">
        <v>57.083443600000003</v>
      </c>
      <c r="I1938">
        <v>-130.58569080000001</v>
      </c>
      <c r="J1938" s="1" t="str">
        <f t="shared" si="122"/>
        <v>Fluid (stream)</v>
      </c>
      <c r="K1938" s="1" t="str">
        <f t="shared" si="123"/>
        <v>Untreated Water</v>
      </c>
      <c r="O1938">
        <v>0.13</v>
      </c>
      <c r="P1938">
        <v>50</v>
      </c>
      <c r="Q1938">
        <v>7.8</v>
      </c>
    </row>
    <row r="1939" spans="1:17" hidden="1" x14ac:dyDescent="0.3">
      <c r="A1939" t="s">
        <v>7661</v>
      </c>
      <c r="B1939" t="s">
        <v>7662</v>
      </c>
      <c r="C1939" s="1" t="str">
        <f t="shared" si="120"/>
        <v>12:0008</v>
      </c>
      <c r="D1939" s="1" t="str">
        <f t="shared" si="121"/>
        <v>12:0030</v>
      </c>
      <c r="E1939" t="s">
        <v>7663</v>
      </c>
      <c r="F1939" t="s">
        <v>7664</v>
      </c>
      <c r="H1939">
        <v>57.005835400000002</v>
      </c>
      <c r="I1939">
        <v>-130.58767950000001</v>
      </c>
      <c r="J1939" s="1" t="str">
        <f t="shared" si="122"/>
        <v>Fluid (stream)</v>
      </c>
      <c r="K1939" s="1" t="str">
        <f t="shared" si="123"/>
        <v>Untreated Water</v>
      </c>
      <c r="O1939">
        <v>0.11</v>
      </c>
      <c r="P1939">
        <v>60</v>
      </c>
      <c r="Q1939">
        <v>7.8</v>
      </c>
    </row>
    <row r="1940" spans="1:17" hidden="1" x14ac:dyDescent="0.3">
      <c r="A1940" t="s">
        <v>7665</v>
      </c>
      <c r="B1940" t="s">
        <v>7666</v>
      </c>
      <c r="C1940" s="1" t="str">
        <f t="shared" si="120"/>
        <v>12:0008</v>
      </c>
      <c r="D1940" s="1" t="str">
        <f t="shared" si="121"/>
        <v>12:0030</v>
      </c>
      <c r="E1940" t="s">
        <v>7667</v>
      </c>
      <c r="F1940" t="s">
        <v>7668</v>
      </c>
      <c r="H1940">
        <v>57.003293599999999</v>
      </c>
      <c r="I1940">
        <v>-130.5953925</v>
      </c>
      <c r="J1940" s="1" t="str">
        <f t="shared" si="122"/>
        <v>Fluid (stream)</v>
      </c>
      <c r="K1940" s="1" t="str">
        <f t="shared" si="123"/>
        <v>Untreated Water</v>
      </c>
      <c r="O1940">
        <v>0.06</v>
      </c>
      <c r="P1940">
        <v>30</v>
      </c>
      <c r="Q1940">
        <v>7.6</v>
      </c>
    </row>
    <row r="1941" spans="1:17" hidden="1" x14ac:dyDescent="0.3">
      <c r="A1941" t="s">
        <v>7669</v>
      </c>
      <c r="B1941" t="s">
        <v>7670</v>
      </c>
      <c r="C1941" s="1" t="str">
        <f t="shared" si="120"/>
        <v>12:0008</v>
      </c>
      <c r="D1941" s="1" t="str">
        <f t="shared" si="121"/>
        <v>12:0030</v>
      </c>
      <c r="E1941" t="s">
        <v>7671</v>
      </c>
      <c r="F1941" t="s">
        <v>7672</v>
      </c>
      <c r="H1941">
        <v>57.793643600000003</v>
      </c>
      <c r="I1941">
        <v>-131.6317372</v>
      </c>
      <c r="J1941" s="1" t="str">
        <f t="shared" si="122"/>
        <v>Fluid (stream)</v>
      </c>
      <c r="K1941" s="1" t="str">
        <f t="shared" si="123"/>
        <v>Untreated Water</v>
      </c>
      <c r="O1941">
        <v>0.43</v>
      </c>
      <c r="P1941">
        <v>40</v>
      </c>
      <c r="Q1941">
        <v>7.3</v>
      </c>
    </row>
    <row r="1942" spans="1:17" hidden="1" x14ac:dyDescent="0.3">
      <c r="A1942" t="s">
        <v>7673</v>
      </c>
      <c r="B1942" t="s">
        <v>7674</v>
      </c>
      <c r="C1942" s="1" t="str">
        <f t="shared" si="120"/>
        <v>12:0008</v>
      </c>
      <c r="D1942" s="1" t="str">
        <f t="shared" si="121"/>
        <v>12:0030</v>
      </c>
      <c r="E1942" t="s">
        <v>7675</v>
      </c>
      <c r="F1942" t="s">
        <v>7676</v>
      </c>
      <c r="H1942">
        <v>57.787179999999999</v>
      </c>
      <c r="I1942">
        <v>-131.6048514</v>
      </c>
      <c r="J1942" s="1" t="str">
        <f t="shared" si="122"/>
        <v>Fluid (stream)</v>
      </c>
      <c r="K1942" s="1" t="str">
        <f t="shared" si="123"/>
        <v>Untreated Water</v>
      </c>
    </row>
    <row r="1943" spans="1:17" hidden="1" x14ac:dyDescent="0.3">
      <c r="A1943" t="s">
        <v>7677</v>
      </c>
      <c r="B1943" t="s">
        <v>7678</v>
      </c>
      <c r="C1943" s="1" t="str">
        <f t="shared" si="120"/>
        <v>12:0008</v>
      </c>
      <c r="D1943" s="1" t="str">
        <f t="shared" si="121"/>
        <v>12:0030</v>
      </c>
      <c r="E1943" t="s">
        <v>7679</v>
      </c>
      <c r="F1943" t="s">
        <v>7680</v>
      </c>
      <c r="H1943">
        <v>57.793878399999997</v>
      </c>
      <c r="I1943">
        <v>-131.58355560000001</v>
      </c>
      <c r="J1943" s="1" t="str">
        <f t="shared" si="122"/>
        <v>Fluid (stream)</v>
      </c>
      <c r="K1943" s="1" t="str">
        <f t="shared" si="123"/>
        <v>Untreated Water</v>
      </c>
      <c r="O1943">
        <v>0.14000000000000001</v>
      </c>
      <c r="P1943">
        <v>40</v>
      </c>
      <c r="Q1943">
        <v>7.7</v>
      </c>
    </row>
    <row r="1944" spans="1:17" hidden="1" x14ac:dyDescent="0.3">
      <c r="A1944" t="s">
        <v>7681</v>
      </c>
      <c r="B1944" t="s">
        <v>7682</v>
      </c>
      <c r="C1944" s="1" t="str">
        <f t="shared" si="120"/>
        <v>12:0008</v>
      </c>
      <c r="D1944" s="1" t="str">
        <f t="shared" si="121"/>
        <v>12:0030</v>
      </c>
      <c r="E1944" t="s">
        <v>7683</v>
      </c>
      <c r="F1944" t="s">
        <v>7684</v>
      </c>
      <c r="H1944">
        <v>57.795516300000003</v>
      </c>
      <c r="I1944">
        <v>-131.5612883</v>
      </c>
      <c r="J1944" s="1" t="str">
        <f t="shared" si="122"/>
        <v>Fluid (stream)</v>
      </c>
      <c r="K1944" s="1" t="str">
        <f t="shared" si="123"/>
        <v>Untreated Water</v>
      </c>
      <c r="O1944">
        <v>0.21</v>
      </c>
      <c r="P1944">
        <v>50</v>
      </c>
      <c r="Q1944">
        <v>7.6</v>
      </c>
    </row>
    <row r="1945" spans="1:17" hidden="1" x14ac:dyDescent="0.3">
      <c r="A1945" t="s">
        <v>7685</v>
      </c>
      <c r="B1945" t="s">
        <v>7686</v>
      </c>
      <c r="C1945" s="1" t="str">
        <f t="shared" si="120"/>
        <v>12:0008</v>
      </c>
      <c r="D1945" s="1" t="str">
        <f t="shared" si="121"/>
        <v>12:0030</v>
      </c>
      <c r="E1945" t="s">
        <v>7687</v>
      </c>
      <c r="F1945" t="s">
        <v>7688</v>
      </c>
      <c r="H1945">
        <v>57.818187700000003</v>
      </c>
      <c r="I1945">
        <v>-131.5447868</v>
      </c>
      <c r="J1945" s="1" t="str">
        <f t="shared" si="122"/>
        <v>Fluid (stream)</v>
      </c>
      <c r="K1945" s="1" t="str">
        <f t="shared" si="123"/>
        <v>Untreated Water</v>
      </c>
      <c r="O1945">
        <v>2.5000000000000001E-2</v>
      </c>
      <c r="P1945">
        <v>30</v>
      </c>
      <c r="Q1945">
        <v>7.7</v>
      </c>
    </row>
    <row r="1946" spans="1:17" hidden="1" x14ac:dyDescent="0.3">
      <c r="A1946" t="s">
        <v>7689</v>
      </c>
      <c r="B1946" t="s">
        <v>7690</v>
      </c>
      <c r="C1946" s="1" t="str">
        <f t="shared" si="120"/>
        <v>12:0008</v>
      </c>
      <c r="D1946" s="1" t="str">
        <f t="shared" si="121"/>
        <v>12:0030</v>
      </c>
      <c r="E1946" t="s">
        <v>7691</v>
      </c>
      <c r="F1946" t="s">
        <v>7692</v>
      </c>
      <c r="H1946">
        <v>57.811369900000003</v>
      </c>
      <c r="I1946">
        <v>-131.56161700000001</v>
      </c>
      <c r="J1946" s="1" t="str">
        <f t="shared" si="122"/>
        <v>Fluid (stream)</v>
      </c>
      <c r="K1946" s="1" t="str">
        <f t="shared" si="123"/>
        <v>Untreated Water</v>
      </c>
      <c r="O1946">
        <v>2.5000000000000001E-2</v>
      </c>
      <c r="P1946">
        <v>40</v>
      </c>
      <c r="Q1946">
        <v>6.9</v>
      </c>
    </row>
    <row r="1947" spans="1:17" hidden="1" x14ac:dyDescent="0.3">
      <c r="A1947" t="s">
        <v>7693</v>
      </c>
      <c r="B1947" t="s">
        <v>7694</v>
      </c>
      <c r="C1947" s="1" t="str">
        <f t="shared" si="120"/>
        <v>12:0008</v>
      </c>
      <c r="D1947" s="1" t="str">
        <f t="shared" si="121"/>
        <v>12:0030</v>
      </c>
      <c r="E1947" t="s">
        <v>7695</v>
      </c>
      <c r="F1947" t="s">
        <v>7696</v>
      </c>
      <c r="H1947">
        <v>57.824963400000001</v>
      </c>
      <c r="I1947">
        <v>-131.49597800000001</v>
      </c>
      <c r="J1947" s="1" t="str">
        <f t="shared" si="122"/>
        <v>Fluid (stream)</v>
      </c>
      <c r="K1947" s="1" t="str">
        <f t="shared" si="123"/>
        <v>Untreated Water</v>
      </c>
      <c r="O1947">
        <v>2.5000000000000001E-2</v>
      </c>
      <c r="P1947">
        <v>30</v>
      </c>
      <c r="Q1947">
        <v>7.6</v>
      </c>
    </row>
    <row r="1948" spans="1:17" hidden="1" x14ac:dyDescent="0.3">
      <c r="A1948" t="s">
        <v>7697</v>
      </c>
      <c r="B1948" t="s">
        <v>7698</v>
      </c>
      <c r="C1948" s="1" t="str">
        <f t="shared" si="120"/>
        <v>12:0008</v>
      </c>
      <c r="D1948" s="1" t="str">
        <f t="shared" si="121"/>
        <v>12:0030</v>
      </c>
      <c r="E1948" t="s">
        <v>7699</v>
      </c>
      <c r="F1948" t="s">
        <v>7700</v>
      </c>
      <c r="H1948">
        <v>57.0076812</v>
      </c>
      <c r="I1948">
        <v>-130.1980417</v>
      </c>
      <c r="J1948" s="1" t="str">
        <f t="shared" si="122"/>
        <v>Fluid (stream)</v>
      </c>
      <c r="K1948" s="1" t="str">
        <f t="shared" si="123"/>
        <v>Untreated Water</v>
      </c>
      <c r="O1948">
        <v>2.5000000000000001E-2</v>
      </c>
      <c r="P1948">
        <v>30</v>
      </c>
      <c r="Q1948">
        <v>7.2</v>
      </c>
    </row>
    <row r="1949" spans="1:17" hidden="1" x14ac:dyDescent="0.3">
      <c r="A1949" t="s">
        <v>7701</v>
      </c>
      <c r="B1949" t="s">
        <v>7702</v>
      </c>
      <c r="C1949" s="1" t="str">
        <f t="shared" si="120"/>
        <v>12:0008</v>
      </c>
      <c r="D1949" s="1" t="str">
        <f t="shared" si="121"/>
        <v>12:0030</v>
      </c>
      <c r="E1949" t="s">
        <v>7703</v>
      </c>
      <c r="F1949" t="s">
        <v>7704</v>
      </c>
      <c r="H1949">
        <v>57.016411499999997</v>
      </c>
      <c r="I1949">
        <v>-130.19827169999999</v>
      </c>
      <c r="J1949" s="1" t="str">
        <f t="shared" si="122"/>
        <v>Fluid (stream)</v>
      </c>
      <c r="K1949" s="1" t="str">
        <f t="shared" si="123"/>
        <v>Untreated Water</v>
      </c>
      <c r="O1949">
        <v>2.5000000000000001E-2</v>
      </c>
      <c r="P1949">
        <v>30</v>
      </c>
      <c r="Q1949">
        <v>7.4</v>
      </c>
    </row>
    <row r="1950" spans="1:17" hidden="1" x14ac:dyDescent="0.3">
      <c r="A1950" t="s">
        <v>7705</v>
      </c>
      <c r="B1950" t="s">
        <v>7706</v>
      </c>
      <c r="C1950" s="1" t="str">
        <f t="shared" si="120"/>
        <v>12:0008</v>
      </c>
      <c r="D1950" s="1" t="str">
        <f t="shared" si="121"/>
        <v>12:0030</v>
      </c>
      <c r="E1950" t="s">
        <v>7707</v>
      </c>
      <c r="F1950" t="s">
        <v>7708</v>
      </c>
      <c r="H1950">
        <v>57.024117699999998</v>
      </c>
      <c r="I1950">
        <v>-130.19850199999999</v>
      </c>
      <c r="J1950" s="1" t="str">
        <f t="shared" si="122"/>
        <v>Fluid (stream)</v>
      </c>
      <c r="K1950" s="1" t="str">
        <f t="shared" si="123"/>
        <v>Untreated Water</v>
      </c>
      <c r="O1950">
        <v>2.5000000000000001E-2</v>
      </c>
      <c r="P1950">
        <v>30</v>
      </c>
      <c r="Q1950">
        <v>7</v>
      </c>
    </row>
    <row r="1951" spans="1:17" hidden="1" x14ac:dyDescent="0.3">
      <c r="A1951" t="s">
        <v>7709</v>
      </c>
      <c r="B1951" t="s">
        <v>7710</v>
      </c>
      <c r="C1951" s="1" t="str">
        <f t="shared" si="120"/>
        <v>12:0008</v>
      </c>
      <c r="D1951" s="1" t="str">
        <f t="shared" si="121"/>
        <v>12:0030</v>
      </c>
      <c r="E1951" t="s">
        <v>7711</v>
      </c>
      <c r="F1951" t="s">
        <v>7712</v>
      </c>
      <c r="H1951">
        <v>57.043524499999997</v>
      </c>
      <c r="I1951">
        <v>-130.1945915</v>
      </c>
      <c r="J1951" s="1" t="str">
        <f t="shared" si="122"/>
        <v>Fluid (stream)</v>
      </c>
      <c r="K1951" s="1" t="str">
        <f t="shared" si="123"/>
        <v>Untreated Water</v>
      </c>
      <c r="O1951">
        <v>2.5000000000000001E-2</v>
      </c>
      <c r="P1951">
        <v>40</v>
      </c>
      <c r="Q1951">
        <v>7.7</v>
      </c>
    </row>
    <row r="1952" spans="1:17" hidden="1" x14ac:dyDescent="0.3">
      <c r="A1952" t="s">
        <v>7713</v>
      </c>
      <c r="B1952" t="s">
        <v>7714</v>
      </c>
      <c r="C1952" s="1" t="str">
        <f t="shared" si="120"/>
        <v>12:0008</v>
      </c>
      <c r="D1952" s="1" t="str">
        <f t="shared" si="121"/>
        <v>12:0030</v>
      </c>
      <c r="E1952" t="s">
        <v>7715</v>
      </c>
      <c r="F1952" t="s">
        <v>7716</v>
      </c>
      <c r="H1952">
        <v>57.801481299999999</v>
      </c>
      <c r="I1952">
        <v>-131.3868933</v>
      </c>
      <c r="J1952" s="1" t="str">
        <f t="shared" si="122"/>
        <v>Fluid (stream)</v>
      </c>
      <c r="K1952" s="1" t="str">
        <f t="shared" si="123"/>
        <v>Untreated Water</v>
      </c>
      <c r="O1952">
        <v>0.11</v>
      </c>
      <c r="P1952">
        <v>30</v>
      </c>
      <c r="Q1952">
        <v>7.8</v>
      </c>
    </row>
    <row r="1953" spans="1:17" hidden="1" x14ac:dyDescent="0.3">
      <c r="A1953" t="s">
        <v>7717</v>
      </c>
      <c r="B1953" t="s">
        <v>7718</v>
      </c>
      <c r="C1953" s="1" t="str">
        <f t="shared" si="120"/>
        <v>12:0008</v>
      </c>
      <c r="D1953" s="1" t="str">
        <f t="shared" si="121"/>
        <v>12:0030</v>
      </c>
      <c r="E1953" t="s">
        <v>7719</v>
      </c>
      <c r="F1953" t="s">
        <v>7720</v>
      </c>
      <c r="H1953">
        <v>57.808294400000001</v>
      </c>
      <c r="I1953">
        <v>-131.39590849999999</v>
      </c>
      <c r="J1953" s="1" t="str">
        <f t="shared" si="122"/>
        <v>Fluid (stream)</v>
      </c>
      <c r="K1953" s="1" t="str">
        <f t="shared" si="123"/>
        <v>Untreated Water</v>
      </c>
    </row>
    <row r="1954" spans="1:17" hidden="1" x14ac:dyDescent="0.3">
      <c r="A1954" t="s">
        <v>7721</v>
      </c>
      <c r="B1954" t="s">
        <v>7722</v>
      </c>
      <c r="C1954" s="1" t="str">
        <f t="shared" si="120"/>
        <v>12:0008</v>
      </c>
      <c r="D1954" s="1" t="str">
        <f t="shared" si="121"/>
        <v>12:0030</v>
      </c>
      <c r="E1954" t="s">
        <v>7723</v>
      </c>
      <c r="F1954" t="s">
        <v>7724</v>
      </c>
      <c r="H1954">
        <v>57.813989100000001</v>
      </c>
      <c r="I1954">
        <v>-131.32342610000001</v>
      </c>
      <c r="J1954" s="1" t="str">
        <f t="shared" si="122"/>
        <v>Fluid (stream)</v>
      </c>
      <c r="K1954" s="1" t="str">
        <f t="shared" si="123"/>
        <v>Untreated Water</v>
      </c>
      <c r="O1954">
        <v>2.5000000000000001E-2</v>
      </c>
      <c r="P1954">
        <v>40</v>
      </c>
      <c r="Q1954">
        <v>7.3</v>
      </c>
    </row>
    <row r="1955" spans="1:17" hidden="1" x14ac:dyDescent="0.3">
      <c r="A1955" t="s">
        <v>7725</v>
      </c>
      <c r="B1955" t="s">
        <v>7726</v>
      </c>
      <c r="C1955" s="1" t="str">
        <f t="shared" si="120"/>
        <v>12:0008</v>
      </c>
      <c r="D1955" s="1" t="str">
        <f t="shared" si="121"/>
        <v>12:0030</v>
      </c>
      <c r="E1955" t="s">
        <v>7727</v>
      </c>
      <c r="F1955" t="s">
        <v>7728</v>
      </c>
      <c r="H1955">
        <v>57.832169</v>
      </c>
      <c r="I1955">
        <v>-131.32587040000001</v>
      </c>
      <c r="J1955" s="1" t="str">
        <f t="shared" si="122"/>
        <v>Fluid (stream)</v>
      </c>
      <c r="K1955" s="1" t="str">
        <f t="shared" si="123"/>
        <v>Untreated Water</v>
      </c>
      <c r="O1955">
        <v>2.5000000000000001E-2</v>
      </c>
      <c r="P1955">
        <v>70</v>
      </c>
      <c r="Q1955">
        <v>7.7</v>
      </c>
    </row>
    <row r="1956" spans="1:17" hidden="1" x14ac:dyDescent="0.3">
      <c r="A1956" t="s">
        <v>7729</v>
      </c>
      <c r="B1956" t="s">
        <v>7730</v>
      </c>
      <c r="C1956" s="1" t="str">
        <f t="shared" si="120"/>
        <v>12:0008</v>
      </c>
      <c r="D1956" s="1" t="str">
        <f t="shared" si="121"/>
        <v>12:0030</v>
      </c>
      <c r="E1956" t="s">
        <v>7731</v>
      </c>
      <c r="F1956" t="s">
        <v>7732</v>
      </c>
      <c r="H1956">
        <v>57.836444899999996</v>
      </c>
      <c r="I1956">
        <v>-130.98106139999999</v>
      </c>
      <c r="J1956" s="1" t="str">
        <f t="shared" si="122"/>
        <v>Fluid (stream)</v>
      </c>
      <c r="K1956" s="1" t="str">
        <f t="shared" si="123"/>
        <v>Untreated Water</v>
      </c>
      <c r="O1956">
        <v>2.5000000000000001E-2</v>
      </c>
      <c r="P1956">
        <v>240</v>
      </c>
      <c r="Q1956">
        <v>7.6</v>
      </c>
    </row>
    <row r="1957" spans="1:17" hidden="1" x14ac:dyDescent="0.3">
      <c r="A1957" t="s">
        <v>7733</v>
      </c>
      <c r="B1957" t="s">
        <v>7734</v>
      </c>
      <c r="C1957" s="1" t="str">
        <f t="shared" si="120"/>
        <v>12:0008</v>
      </c>
      <c r="D1957" s="1" t="str">
        <f t="shared" si="121"/>
        <v>12:0030</v>
      </c>
      <c r="E1957" t="s">
        <v>7735</v>
      </c>
      <c r="F1957" t="s">
        <v>7736</v>
      </c>
      <c r="H1957">
        <v>57.846217699999997</v>
      </c>
      <c r="I1957">
        <v>-130.9380764</v>
      </c>
      <c r="J1957" s="1" t="str">
        <f t="shared" si="122"/>
        <v>Fluid (stream)</v>
      </c>
      <c r="K1957" s="1" t="str">
        <f t="shared" si="123"/>
        <v>Untreated Water</v>
      </c>
      <c r="O1957">
        <v>0.19</v>
      </c>
      <c r="P1957">
        <v>120</v>
      </c>
      <c r="Q1957">
        <v>7.7</v>
      </c>
    </row>
    <row r="1958" spans="1:17" hidden="1" x14ac:dyDescent="0.3">
      <c r="A1958" t="s">
        <v>7737</v>
      </c>
      <c r="B1958" t="s">
        <v>7738</v>
      </c>
      <c r="C1958" s="1" t="str">
        <f t="shared" si="120"/>
        <v>12:0008</v>
      </c>
      <c r="D1958" s="1" t="str">
        <f t="shared" si="121"/>
        <v>12:0030</v>
      </c>
      <c r="E1958" t="s">
        <v>7739</v>
      </c>
      <c r="F1958" t="s">
        <v>7740</v>
      </c>
      <c r="H1958">
        <v>57.848479599999997</v>
      </c>
      <c r="I1958">
        <v>-130.9569687</v>
      </c>
      <c r="J1958" s="1" t="str">
        <f t="shared" si="122"/>
        <v>Fluid (stream)</v>
      </c>
      <c r="K1958" s="1" t="str">
        <f t="shared" si="123"/>
        <v>Untreated Water</v>
      </c>
      <c r="O1958">
        <v>2.5000000000000001E-2</v>
      </c>
      <c r="P1958">
        <v>80</v>
      </c>
      <c r="Q1958">
        <v>7.6</v>
      </c>
    </row>
    <row r="1959" spans="1:17" hidden="1" x14ac:dyDescent="0.3">
      <c r="A1959" t="s">
        <v>7741</v>
      </c>
      <c r="B1959" t="s">
        <v>7742</v>
      </c>
      <c r="C1959" s="1" t="str">
        <f t="shared" si="120"/>
        <v>12:0008</v>
      </c>
      <c r="D1959" s="1" t="str">
        <f t="shared" si="121"/>
        <v>12:0030</v>
      </c>
      <c r="E1959" t="s">
        <v>7743</v>
      </c>
      <c r="F1959" t="s">
        <v>7744</v>
      </c>
      <c r="H1959">
        <v>57.8661952</v>
      </c>
      <c r="I1959">
        <v>-130.91993020000001</v>
      </c>
      <c r="J1959" s="1" t="str">
        <f t="shared" si="122"/>
        <v>Fluid (stream)</v>
      </c>
      <c r="K1959" s="1" t="str">
        <f t="shared" si="123"/>
        <v>Untreated Water</v>
      </c>
      <c r="O1959">
        <v>2.5000000000000001E-2</v>
      </c>
      <c r="P1959">
        <v>70</v>
      </c>
      <c r="Q1959">
        <v>7.8</v>
      </c>
    </row>
    <row r="1960" spans="1:17" hidden="1" x14ac:dyDescent="0.3">
      <c r="A1960" t="s">
        <v>7745</v>
      </c>
      <c r="B1960" t="s">
        <v>7746</v>
      </c>
      <c r="C1960" s="1" t="str">
        <f t="shared" si="120"/>
        <v>12:0008</v>
      </c>
      <c r="D1960" s="1" t="str">
        <f t="shared" si="121"/>
        <v>12:0030</v>
      </c>
      <c r="E1960" t="s">
        <v>7747</v>
      </c>
      <c r="F1960" t="s">
        <v>7748</v>
      </c>
      <c r="H1960">
        <v>57.858052999999998</v>
      </c>
      <c r="I1960">
        <v>-130.91653109999999</v>
      </c>
      <c r="J1960" s="1" t="str">
        <f t="shared" si="122"/>
        <v>Fluid (stream)</v>
      </c>
      <c r="K1960" s="1" t="str">
        <f t="shared" si="123"/>
        <v>Untreated Water</v>
      </c>
      <c r="O1960">
        <v>0.11</v>
      </c>
      <c r="P1960">
        <v>300</v>
      </c>
      <c r="Q1960">
        <v>7.7</v>
      </c>
    </row>
    <row r="1961" spans="1:17" hidden="1" x14ac:dyDescent="0.3">
      <c r="A1961" t="s">
        <v>7749</v>
      </c>
      <c r="B1961" t="s">
        <v>7750</v>
      </c>
      <c r="C1961" s="1" t="str">
        <f t="shared" si="120"/>
        <v>12:0008</v>
      </c>
      <c r="D1961" s="1" t="str">
        <f t="shared" si="121"/>
        <v>12:0030</v>
      </c>
      <c r="E1961" t="s">
        <v>7751</v>
      </c>
      <c r="F1961" t="s">
        <v>7752</v>
      </c>
      <c r="H1961">
        <v>57.849601300000003</v>
      </c>
      <c r="I1961">
        <v>-130.75530660000001</v>
      </c>
      <c r="J1961" s="1" t="str">
        <f t="shared" si="122"/>
        <v>Fluid (stream)</v>
      </c>
      <c r="K1961" s="1" t="str">
        <f t="shared" si="123"/>
        <v>Untreated Water</v>
      </c>
      <c r="O1961">
        <v>0.09</v>
      </c>
      <c r="P1961">
        <v>90</v>
      </c>
      <c r="Q1961">
        <v>7.6</v>
      </c>
    </row>
    <row r="1962" spans="1:17" hidden="1" x14ac:dyDescent="0.3">
      <c r="A1962" t="s">
        <v>7753</v>
      </c>
      <c r="B1962" t="s">
        <v>7754</v>
      </c>
      <c r="C1962" s="1" t="str">
        <f t="shared" si="120"/>
        <v>12:0008</v>
      </c>
      <c r="D1962" s="1" t="str">
        <f t="shared" si="121"/>
        <v>12:0030</v>
      </c>
      <c r="E1962" t="s">
        <v>7755</v>
      </c>
      <c r="F1962" t="s">
        <v>7756</v>
      </c>
      <c r="H1962">
        <v>57.933630999999998</v>
      </c>
      <c r="I1962">
        <v>-131.0839957</v>
      </c>
      <c r="J1962" s="1" t="str">
        <f t="shared" si="122"/>
        <v>Fluid (stream)</v>
      </c>
      <c r="K1962" s="1" t="str">
        <f t="shared" si="123"/>
        <v>Untreated Water</v>
      </c>
      <c r="O1962">
        <v>0.23</v>
      </c>
      <c r="P1962">
        <v>70</v>
      </c>
      <c r="Q1962">
        <v>8</v>
      </c>
    </row>
    <row r="1963" spans="1:17" hidden="1" x14ac:dyDescent="0.3">
      <c r="A1963" t="s">
        <v>7757</v>
      </c>
      <c r="B1963" t="s">
        <v>7758</v>
      </c>
      <c r="C1963" s="1" t="str">
        <f t="shared" si="120"/>
        <v>12:0008</v>
      </c>
      <c r="D1963" s="1" t="str">
        <f t="shared" si="121"/>
        <v>12:0030</v>
      </c>
      <c r="E1963" t="s">
        <v>7759</v>
      </c>
      <c r="F1963" t="s">
        <v>7760</v>
      </c>
      <c r="H1963">
        <v>57.848832199999997</v>
      </c>
      <c r="I1963">
        <v>-130.77058479999999</v>
      </c>
      <c r="J1963" s="1" t="str">
        <f t="shared" si="122"/>
        <v>Fluid (stream)</v>
      </c>
      <c r="K1963" s="1" t="str">
        <f t="shared" si="123"/>
        <v>Untreated Water</v>
      </c>
      <c r="O1963">
        <v>0.18</v>
      </c>
      <c r="P1963">
        <v>110</v>
      </c>
      <c r="Q1963">
        <v>7.5</v>
      </c>
    </row>
    <row r="1964" spans="1:17" hidden="1" x14ac:dyDescent="0.3">
      <c r="A1964" t="s">
        <v>7761</v>
      </c>
      <c r="B1964" t="s">
        <v>7762</v>
      </c>
      <c r="C1964" s="1" t="str">
        <f t="shared" si="120"/>
        <v>12:0008</v>
      </c>
      <c r="D1964" s="1" t="str">
        <f t="shared" si="121"/>
        <v>12:0030</v>
      </c>
      <c r="E1964" t="s">
        <v>7763</v>
      </c>
      <c r="F1964" t="s">
        <v>7764</v>
      </c>
      <c r="H1964">
        <v>57.954893200000001</v>
      </c>
      <c r="I1964">
        <v>-131.07160400000001</v>
      </c>
      <c r="J1964" s="1" t="str">
        <f t="shared" si="122"/>
        <v>Fluid (stream)</v>
      </c>
      <c r="K1964" s="1" t="str">
        <f t="shared" si="123"/>
        <v>Untreated Water</v>
      </c>
      <c r="O1964">
        <v>0.09</v>
      </c>
      <c r="P1964">
        <v>70</v>
      </c>
      <c r="Q1964">
        <v>7.6</v>
      </c>
    </row>
    <row r="1965" spans="1:17" hidden="1" x14ac:dyDescent="0.3">
      <c r="A1965" t="s">
        <v>7765</v>
      </c>
      <c r="B1965" t="s">
        <v>7766</v>
      </c>
      <c r="C1965" s="1" t="str">
        <f t="shared" si="120"/>
        <v>12:0008</v>
      </c>
      <c r="D1965" s="1" t="str">
        <f t="shared" si="121"/>
        <v>12:0030</v>
      </c>
      <c r="E1965" t="s">
        <v>7767</v>
      </c>
      <c r="F1965" t="s">
        <v>7768</v>
      </c>
      <c r="H1965">
        <v>57.915707300000001</v>
      </c>
      <c r="I1965">
        <v>-131.10632440000001</v>
      </c>
      <c r="J1965" s="1" t="str">
        <f t="shared" si="122"/>
        <v>Fluid (stream)</v>
      </c>
      <c r="K1965" s="1" t="str">
        <f t="shared" si="123"/>
        <v>Untreated Water</v>
      </c>
      <c r="O1965">
        <v>0.17</v>
      </c>
      <c r="P1965">
        <v>70</v>
      </c>
      <c r="Q1965">
        <v>7.9</v>
      </c>
    </row>
    <row r="1966" spans="1:17" hidden="1" x14ac:dyDescent="0.3">
      <c r="A1966" t="s">
        <v>7769</v>
      </c>
      <c r="B1966" t="s">
        <v>7770</v>
      </c>
      <c r="C1966" s="1" t="str">
        <f t="shared" si="120"/>
        <v>12:0008</v>
      </c>
      <c r="D1966" s="1" t="str">
        <f t="shared" si="121"/>
        <v>12:0030</v>
      </c>
      <c r="E1966" t="s">
        <v>7771</v>
      </c>
      <c r="F1966" t="s">
        <v>7772</v>
      </c>
      <c r="H1966">
        <v>57.912359899999998</v>
      </c>
      <c r="I1966">
        <v>-130.74426790000001</v>
      </c>
      <c r="J1966" s="1" t="str">
        <f t="shared" si="122"/>
        <v>Fluid (stream)</v>
      </c>
      <c r="K1966" s="1" t="str">
        <f t="shared" si="123"/>
        <v>Untreated Water</v>
      </c>
      <c r="O1966">
        <v>2.5000000000000001E-2</v>
      </c>
      <c r="P1966">
        <v>680</v>
      </c>
      <c r="Q1966">
        <v>7.3</v>
      </c>
    </row>
    <row r="1967" spans="1:17" hidden="1" x14ac:dyDescent="0.3">
      <c r="A1967" t="s">
        <v>7773</v>
      </c>
      <c r="B1967" t="s">
        <v>7774</v>
      </c>
      <c r="C1967" s="1" t="str">
        <f t="shared" si="120"/>
        <v>12:0008</v>
      </c>
      <c r="D1967" s="1" t="str">
        <f t="shared" si="121"/>
        <v>12:0030</v>
      </c>
      <c r="E1967" t="s">
        <v>7775</v>
      </c>
      <c r="F1967" t="s">
        <v>7776</v>
      </c>
      <c r="H1967">
        <v>57.919780699999997</v>
      </c>
      <c r="I1967">
        <v>-130.70912300000001</v>
      </c>
      <c r="J1967" s="1" t="str">
        <f t="shared" si="122"/>
        <v>Fluid (stream)</v>
      </c>
      <c r="K1967" s="1" t="str">
        <f t="shared" si="123"/>
        <v>Untreated Water</v>
      </c>
      <c r="O1967">
        <v>0.15</v>
      </c>
      <c r="P1967">
        <v>200</v>
      </c>
      <c r="Q1967">
        <v>7.8</v>
      </c>
    </row>
    <row r="1968" spans="1:17" hidden="1" x14ac:dyDescent="0.3">
      <c r="A1968" t="s">
        <v>7777</v>
      </c>
      <c r="B1968" t="s">
        <v>7778</v>
      </c>
      <c r="C1968" s="1" t="str">
        <f t="shared" si="120"/>
        <v>12:0008</v>
      </c>
      <c r="D1968" s="1" t="str">
        <f t="shared" si="121"/>
        <v>12:0030</v>
      </c>
      <c r="E1968" t="s">
        <v>7779</v>
      </c>
      <c r="F1968" t="s">
        <v>7780</v>
      </c>
      <c r="H1968">
        <v>57.905341399999998</v>
      </c>
      <c r="I1968">
        <v>-130.50513649999999</v>
      </c>
      <c r="J1968" s="1" t="str">
        <f t="shared" si="122"/>
        <v>Fluid (stream)</v>
      </c>
      <c r="K1968" s="1" t="str">
        <f t="shared" si="123"/>
        <v>Untreated Water</v>
      </c>
      <c r="O1968">
        <v>0.09</v>
      </c>
      <c r="P1968">
        <v>50</v>
      </c>
      <c r="Q1968">
        <v>7</v>
      </c>
    </row>
    <row r="1969" spans="1:17" hidden="1" x14ac:dyDescent="0.3">
      <c r="A1969" t="s">
        <v>7781</v>
      </c>
      <c r="B1969" t="s">
        <v>7782</v>
      </c>
      <c r="C1969" s="1" t="str">
        <f t="shared" si="120"/>
        <v>12:0008</v>
      </c>
      <c r="D1969" s="1" t="str">
        <f t="shared" si="121"/>
        <v>12:0030</v>
      </c>
      <c r="E1969" t="s">
        <v>7783</v>
      </c>
      <c r="F1969" t="s">
        <v>7784</v>
      </c>
      <c r="H1969">
        <v>57.920575200000002</v>
      </c>
      <c r="I1969">
        <v>-130.521084</v>
      </c>
      <c r="J1969" s="1" t="str">
        <f t="shared" si="122"/>
        <v>Fluid (stream)</v>
      </c>
      <c r="K1969" s="1" t="str">
        <f t="shared" si="123"/>
        <v>Untreated Water</v>
      </c>
      <c r="O1969">
        <v>2.5000000000000001E-2</v>
      </c>
      <c r="P1969">
        <v>40</v>
      </c>
      <c r="Q1969">
        <v>7.3</v>
      </c>
    </row>
    <row r="1970" spans="1:17" hidden="1" x14ac:dyDescent="0.3">
      <c r="A1970" t="s">
        <v>7785</v>
      </c>
      <c r="B1970" t="s">
        <v>7786</v>
      </c>
      <c r="C1970" s="1" t="str">
        <f t="shared" si="120"/>
        <v>12:0008</v>
      </c>
      <c r="D1970" s="1" t="str">
        <f t="shared" si="121"/>
        <v>12:0030</v>
      </c>
      <c r="E1970" t="s">
        <v>7787</v>
      </c>
      <c r="F1970" t="s">
        <v>7788</v>
      </c>
      <c r="H1970">
        <v>57.955982800000001</v>
      </c>
      <c r="I1970">
        <v>-130.52592490000001</v>
      </c>
      <c r="J1970" s="1" t="str">
        <f t="shared" si="122"/>
        <v>Fluid (stream)</v>
      </c>
      <c r="K1970" s="1" t="str">
        <f t="shared" si="123"/>
        <v>Untreated Water</v>
      </c>
      <c r="O1970">
        <v>2.5000000000000001E-2</v>
      </c>
      <c r="P1970">
        <v>60</v>
      </c>
      <c r="Q1970">
        <v>7.8</v>
      </c>
    </row>
    <row r="1971" spans="1:17" hidden="1" x14ac:dyDescent="0.3">
      <c r="A1971" t="s">
        <v>7789</v>
      </c>
      <c r="B1971" t="s">
        <v>7790</v>
      </c>
      <c r="C1971" s="1" t="str">
        <f t="shared" si="120"/>
        <v>12:0008</v>
      </c>
      <c r="D1971" s="1" t="str">
        <f t="shared" si="121"/>
        <v>12:0030</v>
      </c>
      <c r="E1971" t="s">
        <v>7791</v>
      </c>
      <c r="F1971" t="s">
        <v>7792</v>
      </c>
      <c r="H1971">
        <v>57.949810599999999</v>
      </c>
      <c r="I1971">
        <v>-130.51393730000001</v>
      </c>
      <c r="J1971" s="1" t="str">
        <f t="shared" si="122"/>
        <v>Fluid (stream)</v>
      </c>
      <c r="K1971" s="1" t="str">
        <f t="shared" si="123"/>
        <v>Untreated Water</v>
      </c>
      <c r="O1971">
        <v>0.05</v>
      </c>
      <c r="P1971">
        <v>60</v>
      </c>
      <c r="Q1971">
        <v>7.7</v>
      </c>
    </row>
    <row r="1972" spans="1:17" hidden="1" x14ac:dyDescent="0.3">
      <c r="A1972" t="s">
        <v>7793</v>
      </c>
      <c r="B1972" t="s">
        <v>7794</v>
      </c>
      <c r="C1972" s="1" t="str">
        <f t="shared" si="120"/>
        <v>12:0008</v>
      </c>
      <c r="D1972" s="1" t="str">
        <f t="shared" si="121"/>
        <v>12:0030</v>
      </c>
      <c r="E1972" t="s">
        <v>7795</v>
      </c>
      <c r="F1972" t="s">
        <v>7796</v>
      </c>
      <c r="H1972">
        <v>57.934134800000002</v>
      </c>
      <c r="I1972">
        <v>-130.5877438</v>
      </c>
      <c r="J1972" s="1" t="str">
        <f t="shared" si="122"/>
        <v>Fluid (stream)</v>
      </c>
      <c r="K1972" s="1" t="str">
        <f t="shared" si="123"/>
        <v>Untreated Water</v>
      </c>
      <c r="O1972">
        <v>0.1</v>
      </c>
      <c r="P1972">
        <v>60</v>
      </c>
      <c r="Q1972">
        <v>7.9</v>
      </c>
    </row>
    <row r="1973" spans="1:17" hidden="1" x14ac:dyDescent="0.3">
      <c r="A1973" t="s">
        <v>7797</v>
      </c>
      <c r="B1973" t="s">
        <v>7798</v>
      </c>
      <c r="C1973" s="1" t="str">
        <f t="shared" si="120"/>
        <v>12:0008</v>
      </c>
      <c r="D1973" s="1" t="str">
        <f t="shared" si="121"/>
        <v>12:0030</v>
      </c>
      <c r="E1973" t="s">
        <v>7799</v>
      </c>
      <c r="F1973" t="s">
        <v>7800</v>
      </c>
      <c r="H1973">
        <v>57.953518299999999</v>
      </c>
      <c r="I1973">
        <v>-130.71744849999999</v>
      </c>
      <c r="J1973" s="1" t="str">
        <f t="shared" si="122"/>
        <v>Fluid (stream)</v>
      </c>
      <c r="K1973" s="1" t="str">
        <f t="shared" si="123"/>
        <v>Untreated Water</v>
      </c>
      <c r="O1973">
        <v>1.7</v>
      </c>
      <c r="P1973">
        <v>230</v>
      </c>
      <c r="Q1973">
        <v>8</v>
      </c>
    </row>
    <row r="1974" spans="1:17" hidden="1" x14ac:dyDescent="0.3">
      <c r="A1974" t="s">
        <v>7801</v>
      </c>
      <c r="B1974" t="s">
        <v>7802</v>
      </c>
      <c r="C1974" s="1" t="str">
        <f t="shared" si="120"/>
        <v>12:0008</v>
      </c>
      <c r="D1974" s="1" t="str">
        <f t="shared" si="121"/>
        <v>12:0030</v>
      </c>
      <c r="E1974" t="s">
        <v>7803</v>
      </c>
      <c r="F1974" t="s">
        <v>7804</v>
      </c>
      <c r="H1974">
        <v>57.945190400000001</v>
      </c>
      <c r="I1974">
        <v>-130.70409330000001</v>
      </c>
      <c r="J1974" s="1" t="str">
        <f t="shared" si="122"/>
        <v>Fluid (stream)</v>
      </c>
      <c r="K1974" s="1" t="str">
        <f t="shared" si="123"/>
        <v>Untreated Water</v>
      </c>
      <c r="O1974">
        <v>7.0000000000000007E-2</v>
      </c>
      <c r="P1974">
        <v>440</v>
      </c>
      <c r="Q1974">
        <v>7.2</v>
      </c>
    </row>
    <row r="1975" spans="1:17" hidden="1" x14ac:dyDescent="0.3">
      <c r="A1975" t="s">
        <v>7805</v>
      </c>
      <c r="B1975" t="s">
        <v>7806</v>
      </c>
      <c r="C1975" s="1" t="str">
        <f t="shared" si="120"/>
        <v>12:0008</v>
      </c>
      <c r="D1975" s="1" t="str">
        <f t="shared" si="121"/>
        <v>12:0030</v>
      </c>
      <c r="E1975" t="s">
        <v>7803</v>
      </c>
      <c r="F1975" t="s">
        <v>7807</v>
      </c>
      <c r="H1975">
        <v>57.945190400000001</v>
      </c>
      <c r="I1975">
        <v>-130.70409330000001</v>
      </c>
      <c r="J1975" s="1" t="str">
        <f t="shared" si="122"/>
        <v>Fluid (stream)</v>
      </c>
      <c r="K1975" s="1" t="str">
        <f t="shared" si="123"/>
        <v>Untreated Water</v>
      </c>
      <c r="O1975">
        <v>7.0000000000000007E-2</v>
      </c>
      <c r="P1975">
        <v>450</v>
      </c>
      <c r="Q1975">
        <v>7.2</v>
      </c>
    </row>
    <row r="1976" spans="1:17" hidden="1" x14ac:dyDescent="0.3">
      <c r="A1976" t="s">
        <v>7808</v>
      </c>
      <c r="B1976" t="s">
        <v>7809</v>
      </c>
      <c r="C1976" s="1" t="str">
        <f t="shared" si="120"/>
        <v>12:0008</v>
      </c>
      <c r="D1976" s="1" t="str">
        <f t="shared" si="121"/>
        <v>12:0030</v>
      </c>
      <c r="E1976" t="s">
        <v>7810</v>
      </c>
      <c r="F1976" t="s">
        <v>7811</v>
      </c>
      <c r="H1976">
        <v>57.982900000000001</v>
      </c>
      <c r="I1976">
        <v>-130.72762850000001</v>
      </c>
      <c r="J1976" s="1" t="str">
        <f t="shared" si="122"/>
        <v>Fluid (stream)</v>
      </c>
      <c r="K1976" s="1" t="str">
        <f t="shared" si="123"/>
        <v>Untreated Water</v>
      </c>
      <c r="O1976">
        <v>2.5000000000000001E-2</v>
      </c>
      <c r="P1976">
        <v>250</v>
      </c>
      <c r="Q1976">
        <v>8</v>
      </c>
    </row>
    <row r="1977" spans="1:17" hidden="1" x14ac:dyDescent="0.3">
      <c r="A1977" t="s">
        <v>7812</v>
      </c>
      <c r="B1977" t="s">
        <v>7813</v>
      </c>
      <c r="C1977" s="1" t="str">
        <f t="shared" si="120"/>
        <v>12:0008</v>
      </c>
      <c r="D1977" s="1" t="str">
        <f t="shared" si="121"/>
        <v>12:0030</v>
      </c>
      <c r="E1977" t="s">
        <v>7814</v>
      </c>
      <c r="F1977" t="s">
        <v>7815</v>
      </c>
      <c r="H1977">
        <v>57.975593500000002</v>
      </c>
      <c r="I1977">
        <v>-130.7165569</v>
      </c>
      <c r="J1977" s="1" t="str">
        <f t="shared" si="122"/>
        <v>Fluid (stream)</v>
      </c>
      <c r="K1977" s="1" t="str">
        <f t="shared" si="123"/>
        <v>Untreated Water</v>
      </c>
      <c r="O1977">
        <v>0.83</v>
      </c>
      <c r="P1977">
        <v>190</v>
      </c>
      <c r="Q1977">
        <v>8.1</v>
      </c>
    </row>
    <row r="1978" spans="1:17" hidden="1" x14ac:dyDescent="0.3">
      <c r="A1978" t="s">
        <v>7816</v>
      </c>
      <c r="B1978" t="s">
        <v>7817</v>
      </c>
      <c r="C1978" s="1" t="str">
        <f t="shared" si="120"/>
        <v>12:0008</v>
      </c>
      <c r="D1978" s="1" t="str">
        <f t="shared" si="121"/>
        <v>12:0030</v>
      </c>
      <c r="E1978" t="s">
        <v>7818</v>
      </c>
      <c r="F1978" t="s">
        <v>7819</v>
      </c>
      <c r="H1978">
        <v>57.978338000000001</v>
      </c>
      <c r="I1978">
        <v>-130.6934013</v>
      </c>
      <c r="J1978" s="1" t="str">
        <f t="shared" si="122"/>
        <v>Fluid (stream)</v>
      </c>
      <c r="K1978" s="1" t="str">
        <f t="shared" si="123"/>
        <v>Untreated Water</v>
      </c>
      <c r="O1978">
        <v>0.33</v>
      </c>
      <c r="P1978">
        <v>70</v>
      </c>
      <c r="Q1978">
        <v>8.1</v>
      </c>
    </row>
    <row r="1979" spans="1:17" hidden="1" x14ac:dyDescent="0.3">
      <c r="A1979" t="s">
        <v>7820</v>
      </c>
      <c r="B1979" t="s">
        <v>7821</v>
      </c>
      <c r="C1979" s="1" t="str">
        <f t="shared" si="120"/>
        <v>12:0008</v>
      </c>
      <c r="D1979" s="1" t="str">
        <f t="shared" si="121"/>
        <v>12:0030</v>
      </c>
      <c r="E1979" t="s">
        <v>7822</v>
      </c>
      <c r="F1979" t="s">
        <v>7823</v>
      </c>
      <c r="H1979">
        <v>57.988792599999996</v>
      </c>
      <c r="I1979">
        <v>-130.7349318</v>
      </c>
      <c r="J1979" s="1" t="str">
        <f t="shared" si="122"/>
        <v>Fluid (stream)</v>
      </c>
      <c r="K1979" s="1" t="str">
        <f t="shared" si="123"/>
        <v>Untreated Water</v>
      </c>
      <c r="O1979">
        <v>0.18</v>
      </c>
      <c r="P1979">
        <v>300</v>
      </c>
      <c r="Q1979">
        <v>8.1999999999999993</v>
      </c>
    </row>
    <row r="1980" spans="1:17" hidden="1" x14ac:dyDescent="0.3">
      <c r="A1980" t="s">
        <v>7824</v>
      </c>
      <c r="B1980" t="s">
        <v>7825</v>
      </c>
      <c r="C1980" s="1" t="str">
        <f t="shared" ref="C1980:C1985" si="124">HYPERLINK("http://geochem.nrcan.gc.ca/cdogs/content/bdl/bdl120008_e.htm", "12:0008")</f>
        <v>12:0008</v>
      </c>
      <c r="D1980" s="1" t="str">
        <f t="shared" ref="D1980:D1985" si="125">HYPERLINK("http://geochem.nrcan.gc.ca/cdogs/content/svy/svy120030_e.htm", "12:0030")</f>
        <v>12:0030</v>
      </c>
      <c r="E1980" t="s">
        <v>7826</v>
      </c>
      <c r="F1980" t="s">
        <v>7827</v>
      </c>
      <c r="H1980">
        <v>57.995454500000001</v>
      </c>
      <c r="I1980">
        <v>-130.73850179999999</v>
      </c>
      <c r="J1980" s="1" t="str">
        <f t="shared" si="122"/>
        <v>Fluid (stream)</v>
      </c>
      <c r="K1980" s="1" t="str">
        <f t="shared" si="123"/>
        <v>Untreated Water</v>
      </c>
    </row>
    <row r="1981" spans="1:17" hidden="1" x14ac:dyDescent="0.3">
      <c r="A1981" t="s">
        <v>7828</v>
      </c>
      <c r="B1981" t="s">
        <v>7829</v>
      </c>
      <c r="C1981" s="1" t="str">
        <f t="shared" si="124"/>
        <v>12:0008</v>
      </c>
      <c r="D1981" s="1" t="str">
        <f t="shared" si="125"/>
        <v>12:0030</v>
      </c>
      <c r="E1981" t="s">
        <v>7830</v>
      </c>
      <c r="F1981" t="s">
        <v>7831</v>
      </c>
      <c r="H1981">
        <v>57.996310200000003</v>
      </c>
      <c r="I1981">
        <v>-130.71647949999999</v>
      </c>
      <c r="J1981" s="1" t="str">
        <f t="shared" si="122"/>
        <v>Fluid (stream)</v>
      </c>
      <c r="K1981" s="1" t="str">
        <f t="shared" si="123"/>
        <v>Untreated Water</v>
      </c>
      <c r="O1981">
        <v>0.46</v>
      </c>
      <c r="P1981">
        <v>110</v>
      </c>
      <c r="Q1981">
        <v>8.1</v>
      </c>
    </row>
    <row r="1982" spans="1:17" hidden="1" x14ac:dyDescent="0.3">
      <c r="A1982" t="s">
        <v>7832</v>
      </c>
      <c r="B1982" t="s">
        <v>7833</v>
      </c>
      <c r="C1982" s="1" t="str">
        <f t="shared" si="124"/>
        <v>12:0008</v>
      </c>
      <c r="D1982" s="1" t="str">
        <f t="shared" si="125"/>
        <v>12:0030</v>
      </c>
      <c r="E1982" t="s">
        <v>7834</v>
      </c>
      <c r="F1982" t="s">
        <v>7835</v>
      </c>
      <c r="H1982">
        <v>57.983093799999999</v>
      </c>
      <c r="I1982">
        <v>-130.91816159999999</v>
      </c>
      <c r="J1982" s="1" t="str">
        <f t="shared" si="122"/>
        <v>Fluid (stream)</v>
      </c>
      <c r="K1982" s="1" t="str">
        <f t="shared" si="123"/>
        <v>Untreated Water</v>
      </c>
      <c r="O1982">
        <v>0.63</v>
      </c>
      <c r="P1982">
        <v>150</v>
      </c>
      <c r="Q1982">
        <v>8</v>
      </c>
    </row>
    <row r="1983" spans="1:17" hidden="1" x14ac:dyDescent="0.3">
      <c r="A1983" t="s">
        <v>7836</v>
      </c>
      <c r="B1983" t="s">
        <v>7837</v>
      </c>
      <c r="C1983" s="1" t="str">
        <f t="shared" si="124"/>
        <v>12:0008</v>
      </c>
      <c r="D1983" s="1" t="str">
        <f t="shared" si="125"/>
        <v>12:0030</v>
      </c>
      <c r="E1983" t="s">
        <v>7838</v>
      </c>
      <c r="F1983" t="s">
        <v>7839</v>
      </c>
      <c r="H1983">
        <v>57.987031799999997</v>
      </c>
      <c r="I1983">
        <v>-130.8914978</v>
      </c>
      <c r="J1983" s="1" t="str">
        <f t="shared" si="122"/>
        <v>Fluid (stream)</v>
      </c>
      <c r="K1983" s="1" t="str">
        <f t="shared" si="123"/>
        <v>Untreated Water</v>
      </c>
    </row>
    <row r="1984" spans="1:17" hidden="1" x14ac:dyDescent="0.3">
      <c r="A1984" t="s">
        <v>7840</v>
      </c>
      <c r="B1984" t="s">
        <v>7841</v>
      </c>
      <c r="C1984" s="1" t="str">
        <f t="shared" si="124"/>
        <v>12:0008</v>
      </c>
      <c r="D1984" s="1" t="str">
        <f t="shared" si="125"/>
        <v>12:0030</v>
      </c>
      <c r="E1984" t="s">
        <v>7842</v>
      </c>
      <c r="F1984" t="s">
        <v>7843</v>
      </c>
      <c r="H1984">
        <v>57.961573299999998</v>
      </c>
      <c r="I1984">
        <v>-130.8853446</v>
      </c>
      <c r="J1984" s="1" t="str">
        <f t="shared" si="122"/>
        <v>Fluid (stream)</v>
      </c>
      <c r="K1984" s="1" t="str">
        <f t="shared" si="123"/>
        <v>Untreated Water</v>
      </c>
      <c r="O1984">
        <v>0.17</v>
      </c>
      <c r="P1984">
        <v>130</v>
      </c>
      <c r="Q1984">
        <v>7.9</v>
      </c>
    </row>
    <row r="1985" spans="1:17" hidden="1" x14ac:dyDescent="0.3">
      <c r="A1985" t="s">
        <v>7844</v>
      </c>
      <c r="B1985" t="s">
        <v>7845</v>
      </c>
      <c r="C1985" s="1" t="str">
        <f t="shared" si="124"/>
        <v>12:0008</v>
      </c>
      <c r="D1985" s="1" t="str">
        <f t="shared" si="125"/>
        <v>12:0030</v>
      </c>
      <c r="E1985" t="s">
        <v>7846</v>
      </c>
      <c r="F1985" t="s">
        <v>7847</v>
      </c>
      <c r="H1985">
        <v>57.980215800000003</v>
      </c>
      <c r="I1985">
        <v>-130.9231326</v>
      </c>
      <c r="J1985" s="1" t="str">
        <f t="shared" si="122"/>
        <v>Fluid (stream)</v>
      </c>
      <c r="K1985" s="1" t="str">
        <f t="shared" si="123"/>
        <v>Untreated Water</v>
      </c>
      <c r="O1985">
        <v>0.5</v>
      </c>
      <c r="P1985">
        <v>130</v>
      </c>
      <c r="Q1985">
        <v>7.9</v>
      </c>
    </row>
    <row r="1986" spans="1:17" hidden="1" x14ac:dyDescent="0.3">
      <c r="A1986" t="s">
        <v>7848</v>
      </c>
      <c r="B1986" t="s">
        <v>7849</v>
      </c>
      <c r="C1986" s="1" t="str">
        <f t="shared" ref="C1986:C2049" si="126">HYPERLINK("http://geochem.nrcan.gc.ca/cdogs/content/bdl/bdl120012_e.htm", "12:0012")</f>
        <v>12:0012</v>
      </c>
      <c r="D1986" s="1" t="str">
        <f t="shared" ref="D1986:D2049" si="127">HYPERLINK("http://geochem.nrcan.gc.ca/cdogs/content/svy/svy120031_e.htm", "12:0031")</f>
        <v>12:0031</v>
      </c>
      <c r="E1986" t="s">
        <v>7850</v>
      </c>
      <c r="F1986" t="s">
        <v>7851</v>
      </c>
      <c r="H1986">
        <v>58.294132900000001</v>
      </c>
      <c r="I1986">
        <v>-132.42958229999999</v>
      </c>
      <c r="J1986" s="1" t="str">
        <f t="shared" ref="J1986:J2049" si="128">HYPERLINK("http://geochem.nrcan.gc.ca/cdogs/content/kwd/kwd020018_e.htm", "Fluid (stream)")</f>
        <v>Fluid (stream)</v>
      </c>
      <c r="K1986" s="1" t="str">
        <f t="shared" ref="K1986:K2049" si="129">HYPERLINK("http://geochem.nrcan.gc.ca/cdogs/content/kwd/kwd080007_e.htm", "Untreated Water")</f>
        <v>Untreated Water</v>
      </c>
      <c r="O1986">
        <v>0.18</v>
      </c>
      <c r="P1986">
        <v>48</v>
      </c>
      <c r="Q1986">
        <v>7.8</v>
      </c>
    </row>
    <row r="1987" spans="1:17" hidden="1" x14ac:dyDescent="0.3">
      <c r="A1987" t="s">
        <v>7852</v>
      </c>
      <c r="B1987" t="s">
        <v>7853</v>
      </c>
      <c r="C1987" s="1" t="str">
        <f t="shared" si="126"/>
        <v>12:0012</v>
      </c>
      <c r="D1987" s="1" t="str">
        <f t="shared" si="127"/>
        <v>12:0031</v>
      </c>
      <c r="E1987" t="s">
        <v>7854</v>
      </c>
      <c r="F1987" t="s">
        <v>7855</v>
      </c>
      <c r="H1987">
        <v>58.304925900000001</v>
      </c>
      <c r="I1987">
        <v>-132.39753390000001</v>
      </c>
      <c r="J1987" s="1" t="str">
        <f t="shared" si="128"/>
        <v>Fluid (stream)</v>
      </c>
      <c r="K1987" s="1" t="str">
        <f t="shared" si="129"/>
        <v>Untreated Water</v>
      </c>
      <c r="O1987">
        <v>0.24</v>
      </c>
      <c r="P1987">
        <v>46</v>
      </c>
      <c r="Q1987">
        <v>7.7</v>
      </c>
    </row>
    <row r="1988" spans="1:17" hidden="1" x14ac:dyDescent="0.3">
      <c r="A1988" t="s">
        <v>7856</v>
      </c>
      <c r="B1988" t="s">
        <v>7857</v>
      </c>
      <c r="C1988" s="1" t="str">
        <f t="shared" si="126"/>
        <v>12:0012</v>
      </c>
      <c r="D1988" s="1" t="str">
        <f t="shared" si="127"/>
        <v>12:0031</v>
      </c>
      <c r="E1988" t="s">
        <v>7858</v>
      </c>
      <c r="F1988" t="s">
        <v>7859</v>
      </c>
      <c r="H1988">
        <v>58.3129895</v>
      </c>
      <c r="I1988">
        <v>-132.38249049999999</v>
      </c>
      <c r="J1988" s="1" t="str">
        <f t="shared" si="128"/>
        <v>Fluid (stream)</v>
      </c>
      <c r="K1988" s="1" t="str">
        <f t="shared" si="129"/>
        <v>Untreated Water</v>
      </c>
      <c r="O1988">
        <v>0.27</v>
      </c>
      <c r="P1988">
        <v>46</v>
      </c>
      <c r="Q1988">
        <v>7.6</v>
      </c>
    </row>
    <row r="1989" spans="1:17" hidden="1" x14ac:dyDescent="0.3">
      <c r="A1989" t="s">
        <v>7860</v>
      </c>
      <c r="B1989" t="s">
        <v>7861</v>
      </c>
      <c r="C1989" s="1" t="str">
        <f t="shared" si="126"/>
        <v>12:0012</v>
      </c>
      <c r="D1989" s="1" t="str">
        <f t="shared" si="127"/>
        <v>12:0031</v>
      </c>
      <c r="E1989" t="s">
        <v>7862</v>
      </c>
      <c r="F1989" t="s">
        <v>7863</v>
      </c>
      <c r="H1989">
        <v>58.321878599999998</v>
      </c>
      <c r="I1989">
        <v>-132.39569130000001</v>
      </c>
      <c r="J1989" s="1" t="str">
        <f t="shared" si="128"/>
        <v>Fluid (stream)</v>
      </c>
      <c r="K1989" s="1" t="str">
        <f t="shared" si="129"/>
        <v>Untreated Water</v>
      </c>
      <c r="O1989">
        <v>2.5000000000000001E-2</v>
      </c>
      <c r="P1989">
        <v>40</v>
      </c>
      <c r="Q1989">
        <v>7.4</v>
      </c>
    </row>
    <row r="1990" spans="1:17" hidden="1" x14ac:dyDescent="0.3">
      <c r="A1990" t="s">
        <v>7864</v>
      </c>
      <c r="B1990" t="s">
        <v>7865</v>
      </c>
      <c r="C1990" s="1" t="str">
        <f t="shared" si="126"/>
        <v>12:0012</v>
      </c>
      <c r="D1990" s="1" t="str">
        <f t="shared" si="127"/>
        <v>12:0031</v>
      </c>
      <c r="E1990" t="s">
        <v>7866</v>
      </c>
      <c r="F1990" t="s">
        <v>7867</v>
      </c>
      <c r="H1990">
        <v>58.325757299999999</v>
      </c>
      <c r="I1990">
        <v>-132.38725590000001</v>
      </c>
      <c r="J1990" s="1" t="str">
        <f t="shared" si="128"/>
        <v>Fluid (stream)</v>
      </c>
      <c r="K1990" s="1" t="str">
        <f t="shared" si="129"/>
        <v>Untreated Water</v>
      </c>
      <c r="O1990">
        <v>2.5000000000000001E-2</v>
      </c>
      <c r="P1990">
        <v>42</v>
      </c>
      <c r="Q1990">
        <v>7.3</v>
      </c>
    </row>
    <row r="1991" spans="1:17" hidden="1" x14ac:dyDescent="0.3">
      <c r="A1991" t="s">
        <v>7868</v>
      </c>
      <c r="B1991" t="s">
        <v>7869</v>
      </c>
      <c r="C1991" s="1" t="str">
        <f t="shared" si="126"/>
        <v>12:0012</v>
      </c>
      <c r="D1991" s="1" t="str">
        <f t="shared" si="127"/>
        <v>12:0031</v>
      </c>
      <c r="E1991" t="s">
        <v>7870</v>
      </c>
      <c r="F1991" t="s">
        <v>7871</v>
      </c>
      <c r="H1991">
        <v>58.325393800000001</v>
      </c>
      <c r="I1991">
        <v>-132.34064190000001</v>
      </c>
      <c r="J1991" s="1" t="str">
        <f t="shared" si="128"/>
        <v>Fluid (stream)</v>
      </c>
      <c r="K1991" s="1" t="str">
        <f t="shared" si="129"/>
        <v>Untreated Water</v>
      </c>
      <c r="O1991">
        <v>0.17</v>
      </c>
      <c r="P1991">
        <v>44</v>
      </c>
      <c r="Q1991">
        <v>7.6</v>
      </c>
    </row>
    <row r="1992" spans="1:17" hidden="1" x14ac:dyDescent="0.3">
      <c r="A1992" t="s">
        <v>7872</v>
      </c>
      <c r="B1992" t="s">
        <v>7873</v>
      </c>
      <c r="C1992" s="1" t="str">
        <f t="shared" si="126"/>
        <v>12:0012</v>
      </c>
      <c r="D1992" s="1" t="str">
        <f t="shared" si="127"/>
        <v>12:0031</v>
      </c>
      <c r="E1992" t="s">
        <v>7870</v>
      </c>
      <c r="F1992" t="s">
        <v>7874</v>
      </c>
      <c r="H1992">
        <v>58.325393800000001</v>
      </c>
      <c r="I1992">
        <v>-132.34064190000001</v>
      </c>
      <c r="J1992" s="1" t="str">
        <f t="shared" si="128"/>
        <v>Fluid (stream)</v>
      </c>
      <c r="K1992" s="1" t="str">
        <f t="shared" si="129"/>
        <v>Untreated Water</v>
      </c>
      <c r="O1992">
        <v>0.17</v>
      </c>
      <c r="P1992">
        <v>44</v>
      </c>
      <c r="Q1992">
        <v>7.2</v>
      </c>
    </row>
    <row r="1993" spans="1:17" hidden="1" x14ac:dyDescent="0.3">
      <c r="A1993" t="s">
        <v>7875</v>
      </c>
      <c r="B1993" t="s">
        <v>7876</v>
      </c>
      <c r="C1993" s="1" t="str">
        <f t="shared" si="126"/>
        <v>12:0012</v>
      </c>
      <c r="D1993" s="1" t="str">
        <f t="shared" si="127"/>
        <v>12:0031</v>
      </c>
      <c r="E1993" t="s">
        <v>7877</v>
      </c>
      <c r="F1993" t="s">
        <v>7878</v>
      </c>
      <c r="H1993">
        <v>58.332749300000003</v>
      </c>
      <c r="I1993">
        <v>-132.32454179999999</v>
      </c>
      <c r="J1993" s="1" t="str">
        <f t="shared" si="128"/>
        <v>Fluid (stream)</v>
      </c>
      <c r="K1993" s="1" t="str">
        <f t="shared" si="129"/>
        <v>Untreated Water</v>
      </c>
      <c r="O1993">
        <v>0.15</v>
      </c>
      <c r="P1993">
        <v>48</v>
      </c>
      <c r="Q1993">
        <v>7.4</v>
      </c>
    </row>
    <row r="1994" spans="1:17" hidden="1" x14ac:dyDescent="0.3">
      <c r="A1994" t="s">
        <v>7879</v>
      </c>
      <c r="B1994" t="s">
        <v>7880</v>
      </c>
      <c r="C1994" s="1" t="str">
        <f t="shared" si="126"/>
        <v>12:0012</v>
      </c>
      <c r="D1994" s="1" t="str">
        <f t="shared" si="127"/>
        <v>12:0031</v>
      </c>
      <c r="E1994" t="s">
        <v>7881</v>
      </c>
      <c r="F1994" t="s">
        <v>7882</v>
      </c>
      <c r="H1994">
        <v>58.3386566</v>
      </c>
      <c r="I1994">
        <v>-132.3125824</v>
      </c>
      <c r="J1994" s="1" t="str">
        <f t="shared" si="128"/>
        <v>Fluid (stream)</v>
      </c>
      <c r="K1994" s="1" t="str">
        <f t="shared" si="129"/>
        <v>Untreated Water</v>
      </c>
      <c r="O1994">
        <v>2.5000000000000001E-2</v>
      </c>
      <c r="P1994">
        <v>40</v>
      </c>
      <c r="Q1994">
        <v>7.1</v>
      </c>
    </row>
    <row r="1995" spans="1:17" hidden="1" x14ac:dyDescent="0.3">
      <c r="A1995" t="s">
        <v>7883</v>
      </c>
      <c r="B1995" t="s">
        <v>7884</v>
      </c>
      <c r="C1995" s="1" t="str">
        <f t="shared" si="126"/>
        <v>12:0012</v>
      </c>
      <c r="D1995" s="1" t="str">
        <f t="shared" si="127"/>
        <v>12:0031</v>
      </c>
      <c r="E1995" t="s">
        <v>7885</v>
      </c>
      <c r="F1995" t="s">
        <v>7886</v>
      </c>
      <c r="H1995">
        <v>58.343518000000003</v>
      </c>
      <c r="I1995">
        <v>-132.30525940000001</v>
      </c>
      <c r="J1995" s="1" t="str">
        <f t="shared" si="128"/>
        <v>Fluid (stream)</v>
      </c>
      <c r="K1995" s="1" t="str">
        <f t="shared" si="129"/>
        <v>Untreated Water</v>
      </c>
      <c r="O1995">
        <v>0.06</v>
      </c>
      <c r="P1995">
        <v>46</v>
      </c>
      <c r="Q1995">
        <v>8.1</v>
      </c>
    </row>
    <row r="1996" spans="1:17" hidden="1" x14ac:dyDescent="0.3">
      <c r="A1996" t="s">
        <v>7887</v>
      </c>
      <c r="B1996" t="s">
        <v>7888</v>
      </c>
      <c r="C1996" s="1" t="str">
        <f t="shared" si="126"/>
        <v>12:0012</v>
      </c>
      <c r="D1996" s="1" t="str">
        <f t="shared" si="127"/>
        <v>12:0031</v>
      </c>
      <c r="E1996" t="s">
        <v>7889</v>
      </c>
      <c r="F1996" t="s">
        <v>7890</v>
      </c>
      <c r="H1996">
        <v>58.350835799999999</v>
      </c>
      <c r="I1996">
        <v>-132.3271513</v>
      </c>
      <c r="J1996" s="1" t="str">
        <f t="shared" si="128"/>
        <v>Fluid (stream)</v>
      </c>
      <c r="K1996" s="1" t="str">
        <f t="shared" si="129"/>
        <v>Untreated Water</v>
      </c>
      <c r="O1996">
        <v>2.5000000000000001E-2</v>
      </c>
      <c r="P1996">
        <v>38</v>
      </c>
      <c r="Q1996">
        <v>7.7</v>
      </c>
    </row>
    <row r="1997" spans="1:17" hidden="1" x14ac:dyDescent="0.3">
      <c r="A1997" t="s">
        <v>7891</v>
      </c>
      <c r="B1997" t="s">
        <v>7892</v>
      </c>
      <c r="C1997" s="1" t="str">
        <f t="shared" si="126"/>
        <v>12:0012</v>
      </c>
      <c r="D1997" s="1" t="str">
        <f t="shared" si="127"/>
        <v>12:0031</v>
      </c>
      <c r="E1997" t="s">
        <v>7893</v>
      </c>
      <c r="F1997" t="s">
        <v>7894</v>
      </c>
      <c r="H1997">
        <v>58.350827600000002</v>
      </c>
      <c r="I1997">
        <v>-132.29774620000001</v>
      </c>
      <c r="J1997" s="1" t="str">
        <f t="shared" si="128"/>
        <v>Fluid (stream)</v>
      </c>
      <c r="K1997" s="1" t="str">
        <f t="shared" si="129"/>
        <v>Untreated Water</v>
      </c>
      <c r="O1997">
        <v>2.5000000000000001E-2</v>
      </c>
      <c r="P1997">
        <v>52</v>
      </c>
      <c r="Q1997">
        <v>7.8</v>
      </c>
    </row>
    <row r="1998" spans="1:17" hidden="1" x14ac:dyDescent="0.3">
      <c r="A1998" t="s">
        <v>7895</v>
      </c>
      <c r="B1998" t="s">
        <v>7896</v>
      </c>
      <c r="C1998" s="1" t="str">
        <f t="shared" si="126"/>
        <v>12:0012</v>
      </c>
      <c r="D1998" s="1" t="str">
        <f t="shared" si="127"/>
        <v>12:0031</v>
      </c>
      <c r="E1998" t="s">
        <v>7897</v>
      </c>
      <c r="F1998" t="s">
        <v>7898</v>
      </c>
      <c r="H1998">
        <v>58.354951800000002</v>
      </c>
      <c r="I1998">
        <v>-132.3007791</v>
      </c>
      <c r="J1998" s="1" t="str">
        <f t="shared" si="128"/>
        <v>Fluid (stream)</v>
      </c>
      <c r="K1998" s="1" t="str">
        <f t="shared" si="129"/>
        <v>Untreated Water</v>
      </c>
      <c r="O1998">
        <v>0.11</v>
      </c>
      <c r="P1998">
        <v>44</v>
      </c>
      <c r="Q1998">
        <v>7.5</v>
      </c>
    </row>
    <row r="1999" spans="1:17" hidden="1" x14ac:dyDescent="0.3">
      <c r="A1999" t="s">
        <v>7899</v>
      </c>
      <c r="B1999" t="s">
        <v>7900</v>
      </c>
      <c r="C1999" s="1" t="str">
        <f t="shared" si="126"/>
        <v>12:0012</v>
      </c>
      <c r="D1999" s="1" t="str">
        <f t="shared" si="127"/>
        <v>12:0031</v>
      </c>
      <c r="E1999" t="s">
        <v>7901</v>
      </c>
      <c r="F1999" t="s">
        <v>7902</v>
      </c>
      <c r="H1999">
        <v>58.379227200000003</v>
      </c>
      <c r="I1999">
        <v>-132.30721170000001</v>
      </c>
      <c r="J1999" s="1" t="str">
        <f t="shared" si="128"/>
        <v>Fluid (stream)</v>
      </c>
      <c r="K1999" s="1" t="str">
        <f t="shared" si="129"/>
        <v>Untreated Water</v>
      </c>
      <c r="O1999">
        <v>2.5000000000000001E-2</v>
      </c>
      <c r="P1999">
        <v>38</v>
      </c>
      <c r="Q1999">
        <v>7</v>
      </c>
    </row>
    <row r="2000" spans="1:17" hidden="1" x14ac:dyDescent="0.3">
      <c r="A2000" t="s">
        <v>7903</v>
      </c>
      <c r="B2000" t="s">
        <v>7904</v>
      </c>
      <c r="C2000" s="1" t="str">
        <f t="shared" si="126"/>
        <v>12:0012</v>
      </c>
      <c r="D2000" s="1" t="str">
        <f t="shared" si="127"/>
        <v>12:0031</v>
      </c>
      <c r="E2000" t="s">
        <v>7905</v>
      </c>
      <c r="F2000" t="s">
        <v>7906</v>
      </c>
      <c r="H2000">
        <v>58.373829899999997</v>
      </c>
      <c r="I2000">
        <v>-132.29786060000001</v>
      </c>
      <c r="J2000" s="1" t="str">
        <f t="shared" si="128"/>
        <v>Fluid (stream)</v>
      </c>
      <c r="K2000" s="1" t="str">
        <f t="shared" si="129"/>
        <v>Untreated Water</v>
      </c>
      <c r="O2000">
        <v>7.0000000000000007E-2</v>
      </c>
      <c r="P2000">
        <v>38</v>
      </c>
      <c r="Q2000">
        <v>7.3</v>
      </c>
    </row>
    <row r="2001" spans="1:17" hidden="1" x14ac:dyDescent="0.3">
      <c r="A2001" t="s">
        <v>7907</v>
      </c>
      <c r="B2001" t="s">
        <v>7908</v>
      </c>
      <c r="C2001" s="1" t="str">
        <f t="shared" si="126"/>
        <v>12:0012</v>
      </c>
      <c r="D2001" s="1" t="str">
        <f t="shared" si="127"/>
        <v>12:0031</v>
      </c>
      <c r="E2001" t="s">
        <v>7909</v>
      </c>
      <c r="F2001" t="s">
        <v>7910</v>
      </c>
      <c r="H2001">
        <v>58.383271000000001</v>
      </c>
      <c r="I2001">
        <v>-132.3414381</v>
      </c>
      <c r="J2001" s="1" t="str">
        <f t="shared" si="128"/>
        <v>Fluid (stream)</v>
      </c>
      <c r="K2001" s="1" t="str">
        <f t="shared" si="129"/>
        <v>Untreated Water</v>
      </c>
      <c r="O2001">
        <v>0.06</v>
      </c>
      <c r="P2001">
        <v>36</v>
      </c>
      <c r="Q2001">
        <v>7.4</v>
      </c>
    </row>
    <row r="2002" spans="1:17" hidden="1" x14ac:dyDescent="0.3">
      <c r="A2002" t="s">
        <v>7911</v>
      </c>
      <c r="B2002" t="s">
        <v>7912</v>
      </c>
      <c r="C2002" s="1" t="str">
        <f t="shared" si="126"/>
        <v>12:0012</v>
      </c>
      <c r="D2002" s="1" t="str">
        <f t="shared" si="127"/>
        <v>12:0031</v>
      </c>
      <c r="E2002" t="s">
        <v>7913</v>
      </c>
      <c r="F2002" t="s">
        <v>7914</v>
      </c>
      <c r="H2002">
        <v>58.392373999999997</v>
      </c>
      <c r="I2002">
        <v>-132.33758560000001</v>
      </c>
      <c r="J2002" s="1" t="str">
        <f t="shared" si="128"/>
        <v>Fluid (stream)</v>
      </c>
      <c r="K2002" s="1" t="str">
        <f t="shared" si="129"/>
        <v>Untreated Water</v>
      </c>
      <c r="O2002">
        <v>2.5000000000000001E-2</v>
      </c>
      <c r="P2002">
        <v>28</v>
      </c>
      <c r="Q2002">
        <v>6.7</v>
      </c>
    </row>
    <row r="2003" spans="1:17" hidden="1" x14ac:dyDescent="0.3">
      <c r="A2003" t="s">
        <v>7915</v>
      </c>
      <c r="B2003" t="s">
        <v>7916</v>
      </c>
      <c r="C2003" s="1" t="str">
        <f t="shared" si="126"/>
        <v>12:0012</v>
      </c>
      <c r="D2003" s="1" t="str">
        <f t="shared" si="127"/>
        <v>12:0031</v>
      </c>
      <c r="E2003" t="s">
        <v>7917</v>
      </c>
      <c r="F2003" t="s">
        <v>7918</v>
      </c>
      <c r="H2003">
        <v>58.3909479</v>
      </c>
      <c r="I2003">
        <v>-132.35377840000001</v>
      </c>
      <c r="J2003" s="1" t="str">
        <f t="shared" si="128"/>
        <v>Fluid (stream)</v>
      </c>
      <c r="K2003" s="1" t="str">
        <f t="shared" si="129"/>
        <v>Untreated Water</v>
      </c>
      <c r="O2003">
        <v>0.06</v>
      </c>
      <c r="P2003">
        <v>28</v>
      </c>
      <c r="Q2003">
        <v>7.2</v>
      </c>
    </row>
    <row r="2004" spans="1:17" hidden="1" x14ac:dyDescent="0.3">
      <c r="A2004" t="s">
        <v>7919</v>
      </c>
      <c r="B2004" t="s">
        <v>7920</v>
      </c>
      <c r="C2004" s="1" t="str">
        <f t="shared" si="126"/>
        <v>12:0012</v>
      </c>
      <c r="D2004" s="1" t="str">
        <f t="shared" si="127"/>
        <v>12:0031</v>
      </c>
      <c r="E2004" t="s">
        <v>7921</v>
      </c>
      <c r="F2004" t="s">
        <v>7922</v>
      </c>
      <c r="H2004">
        <v>58.404728499999997</v>
      </c>
      <c r="I2004">
        <v>-132.36280930000001</v>
      </c>
      <c r="J2004" s="1" t="str">
        <f t="shared" si="128"/>
        <v>Fluid (stream)</v>
      </c>
      <c r="K2004" s="1" t="str">
        <f t="shared" si="129"/>
        <v>Untreated Water</v>
      </c>
      <c r="O2004">
        <v>2.5000000000000001E-2</v>
      </c>
      <c r="P2004">
        <v>38</v>
      </c>
      <c r="Q2004">
        <v>7.8</v>
      </c>
    </row>
    <row r="2005" spans="1:17" hidden="1" x14ac:dyDescent="0.3">
      <c r="A2005" t="s">
        <v>7923</v>
      </c>
      <c r="B2005" t="s">
        <v>7924</v>
      </c>
      <c r="C2005" s="1" t="str">
        <f t="shared" si="126"/>
        <v>12:0012</v>
      </c>
      <c r="D2005" s="1" t="str">
        <f t="shared" si="127"/>
        <v>12:0031</v>
      </c>
      <c r="E2005" t="s">
        <v>7925</v>
      </c>
      <c r="F2005" t="s">
        <v>7926</v>
      </c>
      <c r="H2005">
        <v>58.441485399999998</v>
      </c>
      <c r="I2005">
        <v>-132.6100831</v>
      </c>
      <c r="J2005" s="1" t="str">
        <f t="shared" si="128"/>
        <v>Fluid (stream)</v>
      </c>
      <c r="K2005" s="1" t="str">
        <f t="shared" si="129"/>
        <v>Untreated Water</v>
      </c>
      <c r="O2005">
        <v>2.5000000000000001E-2</v>
      </c>
      <c r="P2005">
        <v>30</v>
      </c>
      <c r="Q2005">
        <v>7.5</v>
      </c>
    </row>
    <row r="2006" spans="1:17" hidden="1" x14ac:dyDescent="0.3">
      <c r="A2006" t="s">
        <v>7927</v>
      </c>
      <c r="B2006" t="s">
        <v>7928</v>
      </c>
      <c r="C2006" s="1" t="str">
        <f t="shared" si="126"/>
        <v>12:0012</v>
      </c>
      <c r="D2006" s="1" t="str">
        <f t="shared" si="127"/>
        <v>12:0031</v>
      </c>
      <c r="E2006" t="s">
        <v>7929</v>
      </c>
      <c r="F2006" t="s">
        <v>7930</v>
      </c>
      <c r="H2006">
        <v>58.469971100000002</v>
      </c>
      <c r="I2006">
        <v>-132.60164839999999</v>
      </c>
      <c r="J2006" s="1" t="str">
        <f t="shared" si="128"/>
        <v>Fluid (stream)</v>
      </c>
      <c r="K2006" s="1" t="str">
        <f t="shared" si="129"/>
        <v>Untreated Water</v>
      </c>
      <c r="O2006">
        <v>2.5000000000000001E-2</v>
      </c>
      <c r="P2006">
        <v>32</v>
      </c>
      <c r="Q2006">
        <v>7.1</v>
      </c>
    </row>
    <row r="2007" spans="1:17" hidden="1" x14ac:dyDescent="0.3">
      <c r="A2007" t="s">
        <v>7931</v>
      </c>
      <c r="B2007" t="s">
        <v>7932</v>
      </c>
      <c r="C2007" s="1" t="str">
        <f t="shared" si="126"/>
        <v>12:0012</v>
      </c>
      <c r="D2007" s="1" t="str">
        <f t="shared" si="127"/>
        <v>12:0031</v>
      </c>
      <c r="E2007" t="s">
        <v>7933</v>
      </c>
      <c r="F2007" t="s">
        <v>7934</v>
      </c>
      <c r="H2007">
        <v>58.476417599999998</v>
      </c>
      <c r="I2007">
        <v>-132.64901280000001</v>
      </c>
      <c r="J2007" s="1" t="str">
        <f t="shared" si="128"/>
        <v>Fluid (stream)</v>
      </c>
      <c r="K2007" s="1" t="str">
        <f t="shared" si="129"/>
        <v>Untreated Water</v>
      </c>
      <c r="O2007">
        <v>2.5000000000000001E-2</v>
      </c>
      <c r="P2007">
        <v>34</v>
      </c>
      <c r="Q2007">
        <v>7</v>
      </c>
    </row>
    <row r="2008" spans="1:17" hidden="1" x14ac:dyDescent="0.3">
      <c r="A2008" t="s">
        <v>7935</v>
      </c>
      <c r="B2008" t="s">
        <v>7936</v>
      </c>
      <c r="C2008" s="1" t="str">
        <f t="shared" si="126"/>
        <v>12:0012</v>
      </c>
      <c r="D2008" s="1" t="str">
        <f t="shared" si="127"/>
        <v>12:0031</v>
      </c>
      <c r="E2008" t="s">
        <v>7937</v>
      </c>
      <c r="F2008" t="s">
        <v>7938</v>
      </c>
      <c r="H2008">
        <v>58.486122999999999</v>
      </c>
      <c r="I2008">
        <v>-132.65551809999999</v>
      </c>
      <c r="J2008" s="1" t="str">
        <f t="shared" si="128"/>
        <v>Fluid (stream)</v>
      </c>
      <c r="K2008" s="1" t="str">
        <f t="shared" si="129"/>
        <v>Untreated Water</v>
      </c>
      <c r="O2008">
        <v>2.5000000000000001E-2</v>
      </c>
      <c r="P2008">
        <v>34</v>
      </c>
      <c r="Q2008">
        <v>6.9</v>
      </c>
    </row>
    <row r="2009" spans="1:17" hidden="1" x14ac:dyDescent="0.3">
      <c r="A2009" t="s">
        <v>7939</v>
      </c>
      <c r="B2009" t="s">
        <v>7940</v>
      </c>
      <c r="C2009" s="1" t="str">
        <f t="shared" si="126"/>
        <v>12:0012</v>
      </c>
      <c r="D2009" s="1" t="str">
        <f t="shared" si="127"/>
        <v>12:0031</v>
      </c>
      <c r="E2009" t="s">
        <v>7937</v>
      </c>
      <c r="F2009" t="s">
        <v>7941</v>
      </c>
      <c r="H2009">
        <v>58.486122999999999</v>
      </c>
      <c r="I2009">
        <v>-132.65551809999999</v>
      </c>
      <c r="J2009" s="1" t="str">
        <f t="shared" si="128"/>
        <v>Fluid (stream)</v>
      </c>
      <c r="K2009" s="1" t="str">
        <f t="shared" si="129"/>
        <v>Untreated Water</v>
      </c>
      <c r="O2009">
        <v>2.5000000000000001E-2</v>
      </c>
      <c r="P2009">
        <v>34</v>
      </c>
      <c r="Q2009">
        <v>7</v>
      </c>
    </row>
    <row r="2010" spans="1:17" hidden="1" x14ac:dyDescent="0.3">
      <c r="A2010" t="s">
        <v>7942</v>
      </c>
      <c r="B2010" t="s">
        <v>7943</v>
      </c>
      <c r="C2010" s="1" t="str">
        <f t="shared" si="126"/>
        <v>12:0012</v>
      </c>
      <c r="D2010" s="1" t="str">
        <f t="shared" si="127"/>
        <v>12:0031</v>
      </c>
      <c r="E2010" t="s">
        <v>7944</v>
      </c>
      <c r="F2010" t="s">
        <v>7945</v>
      </c>
      <c r="H2010">
        <v>58.041449800000002</v>
      </c>
      <c r="I2010">
        <v>-132.67451840000001</v>
      </c>
      <c r="J2010" s="1" t="str">
        <f t="shared" si="128"/>
        <v>Fluid (stream)</v>
      </c>
      <c r="K2010" s="1" t="str">
        <f t="shared" si="129"/>
        <v>Untreated Water</v>
      </c>
      <c r="O2010">
        <v>2.5000000000000001E-2</v>
      </c>
      <c r="P2010">
        <v>40</v>
      </c>
      <c r="Q2010">
        <v>7</v>
      </c>
    </row>
    <row r="2011" spans="1:17" hidden="1" x14ac:dyDescent="0.3">
      <c r="A2011" t="s">
        <v>7946</v>
      </c>
      <c r="B2011" t="s">
        <v>7947</v>
      </c>
      <c r="C2011" s="1" t="str">
        <f t="shared" si="126"/>
        <v>12:0012</v>
      </c>
      <c r="D2011" s="1" t="str">
        <f t="shared" si="127"/>
        <v>12:0031</v>
      </c>
      <c r="E2011" t="s">
        <v>7948</v>
      </c>
      <c r="F2011" t="s">
        <v>7949</v>
      </c>
      <c r="H2011">
        <v>58.0482546</v>
      </c>
      <c r="I2011">
        <v>-132.72430739999999</v>
      </c>
      <c r="J2011" s="1" t="str">
        <f t="shared" si="128"/>
        <v>Fluid (stream)</v>
      </c>
      <c r="K2011" s="1" t="str">
        <f t="shared" si="129"/>
        <v>Untreated Water</v>
      </c>
      <c r="O2011">
        <v>0.05</v>
      </c>
      <c r="P2011">
        <v>42</v>
      </c>
      <c r="Q2011">
        <v>7.2</v>
      </c>
    </row>
    <row r="2012" spans="1:17" hidden="1" x14ac:dyDescent="0.3">
      <c r="A2012" t="s">
        <v>7950</v>
      </c>
      <c r="B2012" t="s">
        <v>7951</v>
      </c>
      <c r="C2012" s="1" t="str">
        <f t="shared" si="126"/>
        <v>12:0012</v>
      </c>
      <c r="D2012" s="1" t="str">
        <f t="shared" si="127"/>
        <v>12:0031</v>
      </c>
      <c r="E2012" t="s">
        <v>7952</v>
      </c>
      <c r="F2012" t="s">
        <v>7953</v>
      </c>
      <c r="H2012">
        <v>58.040454799999999</v>
      </c>
      <c r="I2012">
        <v>-132.74719759999999</v>
      </c>
      <c r="J2012" s="1" t="str">
        <f t="shared" si="128"/>
        <v>Fluid (stream)</v>
      </c>
      <c r="K2012" s="1" t="str">
        <f t="shared" si="129"/>
        <v>Untreated Water</v>
      </c>
      <c r="O2012">
        <v>0.05</v>
      </c>
      <c r="P2012">
        <v>36</v>
      </c>
      <c r="Q2012">
        <v>6.7</v>
      </c>
    </row>
    <row r="2013" spans="1:17" hidden="1" x14ac:dyDescent="0.3">
      <c r="A2013" t="s">
        <v>7954</v>
      </c>
      <c r="B2013" t="s">
        <v>7955</v>
      </c>
      <c r="C2013" s="1" t="str">
        <f t="shared" si="126"/>
        <v>12:0012</v>
      </c>
      <c r="D2013" s="1" t="str">
        <f t="shared" si="127"/>
        <v>12:0031</v>
      </c>
      <c r="E2013" t="s">
        <v>7956</v>
      </c>
      <c r="F2013" t="s">
        <v>7957</v>
      </c>
      <c r="H2013">
        <v>58.0378422</v>
      </c>
      <c r="I2013">
        <v>-132.7570513</v>
      </c>
      <c r="J2013" s="1" t="str">
        <f t="shared" si="128"/>
        <v>Fluid (stream)</v>
      </c>
      <c r="K2013" s="1" t="str">
        <f t="shared" si="129"/>
        <v>Untreated Water</v>
      </c>
      <c r="O2013">
        <v>0.08</v>
      </c>
      <c r="P2013">
        <v>50</v>
      </c>
      <c r="Q2013">
        <v>6.9</v>
      </c>
    </row>
    <row r="2014" spans="1:17" hidden="1" x14ac:dyDescent="0.3">
      <c r="A2014" t="s">
        <v>7958</v>
      </c>
      <c r="B2014" t="s">
        <v>7959</v>
      </c>
      <c r="C2014" s="1" t="str">
        <f t="shared" si="126"/>
        <v>12:0012</v>
      </c>
      <c r="D2014" s="1" t="str">
        <f t="shared" si="127"/>
        <v>12:0031</v>
      </c>
      <c r="E2014" t="s">
        <v>7960</v>
      </c>
      <c r="F2014" t="s">
        <v>7961</v>
      </c>
      <c r="H2014">
        <v>58.019817099999997</v>
      </c>
      <c r="I2014">
        <v>-132.70436950000001</v>
      </c>
      <c r="J2014" s="1" t="str">
        <f t="shared" si="128"/>
        <v>Fluid (stream)</v>
      </c>
      <c r="K2014" s="1" t="str">
        <f t="shared" si="129"/>
        <v>Untreated Water</v>
      </c>
      <c r="O2014">
        <v>0.27</v>
      </c>
      <c r="P2014">
        <v>50</v>
      </c>
      <c r="Q2014">
        <v>7.8</v>
      </c>
    </row>
    <row r="2015" spans="1:17" hidden="1" x14ac:dyDescent="0.3">
      <c r="A2015" t="s">
        <v>7962</v>
      </c>
      <c r="B2015" t="s">
        <v>7963</v>
      </c>
      <c r="C2015" s="1" t="str">
        <f t="shared" si="126"/>
        <v>12:0012</v>
      </c>
      <c r="D2015" s="1" t="str">
        <f t="shared" si="127"/>
        <v>12:0031</v>
      </c>
      <c r="E2015" t="s">
        <v>7964</v>
      </c>
      <c r="F2015" t="s">
        <v>7965</v>
      </c>
      <c r="H2015">
        <v>58.019229299999999</v>
      </c>
      <c r="I2015">
        <v>-132.71278659999999</v>
      </c>
      <c r="J2015" s="1" t="str">
        <f t="shared" si="128"/>
        <v>Fluid (stream)</v>
      </c>
      <c r="K2015" s="1" t="str">
        <f t="shared" si="129"/>
        <v>Untreated Water</v>
      </c>
      <c r="O2015">
        <v>7.0000000000000007E-2</v>
      </c>
      <c r="P2015">
        <v>46</v>
      </c>
      <c r="Q2015">
        <v>6.7</v>
      </c>
    </row>
    <row r="2016" spans="1:17" hidden="1" x14ac:dyDescent="0.3">
      <c r="A2016" t="s">
        <v>7966</v>
      </c>
      <c r="B2016" t="s">
        <v>7967</v>
      </c>
      <c r="C2016" s="1" t="str">
        <f t="shared" si="126"/>
        <v>12:0012</v>
      </c>
      <c r="D2016" s="1" t="str">
        <f t="shared" si="127"/>
        <v>12:0031</v>
      </c>
      <c r="E2016" t="s">
        <v>7968</v>
      </c>
      <c r="F2016" t="s">
        <v>7969</v>
      </c>
      <c r="H2016">
        <v>58.021226300000002</v>
      </c>
      <c r="I2016">
        <v>-132.75663969999999</v>
      </c>
      <c r="J2016" s="1" t="str">
        <f t="shared" si="128"/>
        <v>Fluid (stream)</v>
      </c>
      <c r="K2016" s="1" t="str">
        <f t="shared" si="129"/>
        <v>Untreated Water</v>
      </c>
      <c r="O2016">
        <v>0.11</v>
      </c>
      <c r="P2016">
        <v>52</v>
      </c>
      <c r="Q2016">
        <v>6.3</v>
      </c>
    </row>
    <row r="2017" spans="1:17" hidden="1" x14ac:dyDescent="0.3">
      <c r="A2017" t="s">
        <v>7970</v>
      </c>
      <c r="B2017" t="s">
        <v>7971</v>
      </c>
      <c r="C2017" s="1" t="str">
        <f t="shared" si="126"/>
        <v>12:0012</v>
      </c>
      <c r="D2017" s="1" t="str">
        <f t="shared" si="127"/>
        <v>12:0031</v>
      </c>
      <c r="E2017" t="s">
        <v>7972</v>
      </c>
      <c r="F2017" t="s">
        <v>7973</v>
      </c>
      <c r="H2017">
        <v>58.020505</v>
      </c>
      <c r="I2017">
        <v>-132.7699083</v>
      </c>
      <c r="J2017" s="1" t="str">
        <f t="shared" si="128"/>
        <v>Fluid (stream)</v>
      </c>
      <c r="K2017" s="1" t="str">
        <f t="shared" si="129"/>
        <v>Untreated Water</v>
      </c>
      <c r="O2017">
        <v>2.5000000000000001E-2</v>
      </c>
      <c r="P2017">
        <v>50</v>
      </c>
      <c r="Q2017">
        <v>6.3</v>
      </c>
    </row>
    <row r="2018" spans="1:17" hidden="1" x14ac:dyDescent="0.3">
      <c r="A2018" t="s">
        <v>7974</v>
      </c>
      <c r="B2018" t="s">
        <v>7975</v>
      </c>
      <c r="C2018" s="1" t="str">
        <f t="shared" si="126"/>
        <v>12:0012</v>
      </c>
      <c r="D2018" s="1" t="str">
        <f t="shared" si="127"/>
        <v>12:0031</v>
      </c>
      <c r="E2018" t="s">
        <v>7976</v>
      </c>
      <c r="F2018" t="s">
        <v>7977</v>
      </c>
      <c r="H2018">
        <v>58.027453899999998</v>
      </c>
      <c r="I2018">
        <v>-132.7852737</v>
      </c>
      <c r="J2018" s="1" t="str">
        <f t="shared" si="128"/>
        <v>Fluid (stream)</v>
      </c>
      <c r="K2018" s="1" t="str">
        <f t="shared" si="129"/>
        <v>Untreated Water</v>
      </c>
      <c r="O2018">
        <v>0.22</v>
      </c>
      <c r="P2018">
        <v>62</v>
      </c>
      <c r="Q2018">
        <v>6.3</v>
      </c>
    </row>
    <row r="2019" spans="1:17" hidden="1" x14ac:dyDescent="0.3">
      <c r="A2019" t="s">
        <v>7978</v>
      </c>
      <c r="B2019" t="s">
        <v>7979</v>
      </c>
      <c r="C2019" s="1" t="str">
        <f t="shared" si="126"/>
        <v>12:0012</v>
      </c>
      <c r="D2019" s="1" t="str">
        <f t="shared" si="127"/>
        <v>12:0031</v>
      </c>
      <c r="E2019" t="s">
        <v>7980</v>
      </c>
      <c r="F2019" t="s">
        <v>7981</v>
      </c>
      <c r="H2019">
        <v>58.010462599999997</v>
      </c>
      <c r="I2019">
        <v>-132.80807820000001</v>
      </c>
      <c r="J2019" s="1" t="str">
        <f t="shared" si="128"/>
        <v>Fluid (stream)</v>
      </c>
      <c r="K2019" s="1" t="str">
        <f t="shared" si="129"/>
        <v>Untreated Water</v>
      </c>
      <c r="O2019">
        <v>0.08</v>
      </c>
      <c r="P2019">
        <v>54</v>
      </c>
      <c r="Q2019">
        <v>6.6</v>
      </c>
    </row>
    <row r="2020" spans="1:17" hidden="1" x14ac:dyDescent="0.3">
      <c r="A2020" t="s">
        <v>7982</v>
      </c>
      <c r="B2020" t="s">
        <v>7983</v>
      </c>
      <c r="C2020" s="1" t="str">
        <f t="shared" si="126"/>
        <v>12:0012</v>
      </c>
      <c r="D2020" s="1" t="str">
        <f t="shared" si="127"/>
        <v>12:0031</v>
      </c>
      <c r="E2020" t="s">
        <v>7984</v>
      </c>
      <c r="F2020" t="s">
        <v>7985</v>
      </c>
      <c r="H2020">
        <v>58.015648800000001</v>
      </c>
      <c r="I2020">
        <v>-132.82731229999999</v>
      </c>
      <c r="J2020" s="1" t="str">
        <f t="shared" si="128"/>
        <v>Fluid (stream)</v>
      </c>
      <c r="K2020" s="1" t="str">
        <f t="shared" si="129"/>
        <v>Untreated Water</v>
      </c>
      <c r="O2020">
        <v>0.28999999999999998</v>
      </c>
      <c r="P2020">
        <v>100</v>
      </c>
      <c r="Q2020">
        <v>6.6</v>
      </c>
    </row>
    <row r="2021" spans="1:17" hidden="1" x14ac:dyDescent="0.3">
      <c r="A2021" t="s">
        <v>7986</v>
      </c>
      <c r="B2021" t="s">
        <v>7987</v>
      </c>
      <c r="C2021" s="1" t="str">
        <f t="shared" si="126"/>
        <v>12:0012</v>
      </c>
      <c r="D2021" s="1" t="str">
        <f t="shared" si="127"/>
        <v>12:0031</v>
      </c>
      <c r="E2021" t="s">
        <v>7988</v>
      </c>
      <c r="F2021" t="s">
        <v>7989</v>
      </c>
      <c r="H2021">
        <v>58.019101499999998</v>
      </c>
      <c r="I2021">
        <v>-132.83548250000001</v>
      </c>
      <c r="J2021" s="1" t="str">
        <f t="shared" si="128"/>
        <v>Fluid (stream)</v>
      </c>
      <c r="K2021" s="1" t="str">
        <f t="shared" si="129"/>
        <v>Untreated Water</v>
      </c>
      <c r="O2021">
        <v>0.09</v>
      </c>
      <c r="P2021">
        <v>48</v>
      </c>
      <c r="Q2021">
        <v>5.8</v>
      </c>
    </row>
    <row r="2022" spans="1:17" hidden="1" x14ac:dyDescent="0.3">
      <c r="A2022" t="s">
        <v>7990</v>
      </c>
      <c r="B2022" t="s">
        <v>7991</v>
      </c>
      <c r="C2022" s="1" t="str">
        <f t="shared" si="126"/>
        <v>12:0012</v>
      </c>
      <c r="D2022" s="1" t="str">
        <f t="shared" si="127"/>
        <v>12:0031</v>
      </c>
      <c r="E2022" t="s">
        <v>7992</v>
      </c>
      <c r="F2022" t="s">
        <v>7993</v>
      </c>
      <c r="H2022">
        <v>58.010622599999998</v>
      </c>
      <c r="I2022">
        <v>-132.88588519999999</v>
      </c>
      <c r="J2022" s="1" t="str">
        <f t="shared" si="128"/>
        <v>Fluid (stream)</v>
      </c>
      <c r="K2022" s="1" t="str">
        <f t="shared" si="129"/>
        <v>Untreated Water</v>
      </c>
      <c r="O2022">
        <v>0.09</v>
      </c>
      <c r="P2022">
        <v>54</v>
      </c>
      <c r="Q2022">
        <v>6.4</v>
      </c>
    </row>
    <row r="2023" spans="1:17" hidden="1" x14ac:dyDescent="0.3">
      <c r="A2023" t="s">
        <v>7994</v>
      </c>
      <c r="B2023" t="s">
        <v>7995</v>
      </c>
      <c r="C2023" s="1" t="str">
        <f t="shared" si="126"/>
        <v>12:0012</v>
      </c>
      <c r="D2023" s="1" t="str">
        <f t="shared" si="127"/>
        <v>12:0031</v>
      </c>
      <c r="E2023" t="s">
        <v>7996</v>
      </c>
      <c r="F2023" t="s">
        <v>7997</v>
      </c>
      <c r="H2023">
        <v>58.012896900000001</v>
      </c>
      <c r="I2023">
        <v>-132.91573980000001</v>
      </c>
      <c r="J2023" s="1" t="str">
        <f t="shared" si="128"/>
        <v>Fluid (stream)</v>
      </c>
      <c r="K2023" s="1" t="str">
        <f t="shared" si="129"/>
        <v>Untreated Water</v>
      </c>
      <c r="O2023">
        <v>0.13</v>
      </c>
      <c r="P2023">
        <v>56</v>
      </c>
      <c r="Q2023">
        <v>6.4</v>
      </c>
    </row>
    <row r="2024" spans="1:17" hidden="1" x14ac:dyDescent="0.3">
      <c r="A2024" t="s">
        <v>7998</v>
      </c>
      <c r="B2024" t="s">
        <v>7999</v>
      </c>
      <c r="C2024" s="1" t="str">
        <f t="shared" si="126"/>
        <v>12:0012</v>
      </c>
      <c r="D2024" s="1" t="str">
        <f t="shared" si="127"/>
        <v>12:0031</v>
      </c>
      <c r="E2024" t="s">
        <v>8000</v>
      </c>
      <c r="F2024" t="s">
        <v>8001</v>
      </c>
      <c r="H2024">
        <v>58.030134599999997</v>
      </c>
      <c r="I2024">
        <v>-132.9295329</v>
      </c>
      <c r="J2024" s="1" t="str">
        <f t="shared" si="128"/>
        <v>Fluid (stream)</v>
      </c>
      <c r="K2024" s="1" t="str">
        <f t="shared" si="129"/>
        <v>Untreated Water</v>
      </c>
      <c r="O2024">
        <v>0.15</v>
      </c>
      <c r="P2024">
        <v>52</v>
      </c>
      <c r="Q2024">
        <v>6.4</v>
      </c>
    </row>
    <row r="2025" spans="1:17" hidden="1" x14ac:dyDescent="0.3">
      <c r="A2025" t="s">
        <v>8002</v>
      </c>
      <c r="B2025" t="s">
        <v>8003</v>
      </c>
      <c r="C2025" s="1" t="str">
        <f t="shared" si="126"/>
        <v>12:0012</v>
      </c>
      <c r="D2025" s="1" t="str">
        <f t="shared" si="127"/>
        <v>12:0031</v>
      </c>
      <c r="E2025" t="s">
        <v>8004</v>
      </c>
      <c r="F2025" t="s">
        <v>8005</v>
      </c>
      <c r="H2025">
        <v>58.032778800000003</v>
      </c>
      <c r="I2025">
        <v>-132.9240973</v>
      </c>
      <c r="J2025" s="1" t="str">
        <f t="shared" si="128"/>
        <v>Fluid (stream)</v>
      </c>
      <c r="K2025" s="1" t="str">
        <f t="shared" si="129"/>
        <v>Untreated Water</v>
      </c>
      <c r="O2025">
        <v>0.15</v>
      </c>
      <c r="P2025">
        <v>54</v>
      </c>
      <c r="Q2025">
        <v>6.4</v>
      </c>
    </row>
    <row r="2026" spans="1:17" hidden="1" x14ac:dyDescent="0.3">
      <c r="A2026" t="s">
        <v>8006</v>
      </c>
      <c r="B2026" t="s">
        <v>8007</v>
      </c>
      <c r="C2026" s="1" t="str">
        <f t="shared" si="126"/>
        <v>12:0012</v>
      </c>
      <c r="D2026" s="1" t="str">
        <f t="shared" si="127"/>
        <v>12:0031</v>
      </c>
      <c r="E2026" t="s">
        <v>8008</v>
      </c>
      <c r="F2026" t="s">
        <v>8009</v>
      </c>
      <c r="H2026">
        <v>58.053970100000001</v>
      </c>
      <c r="I2026">
        <v>-132.8490903</v>
      </c>
      <c r="J2026" s="1" t="str">
        <f t="shared" si="128"/>
        <v>Fluid (stream)</v>
      </c>
      <c r="K2026" s="1" t="str">
        <f t="shared" si="129"/>
        <v>Untreated Water</v>
      </c>
      <c r="O2026">
        <v>0.12</v>
      </c>
      <c r="P2026">
        <v>190</v>
      </c>
      <c r="Q2026">
        <v>6.7</v>
      </c>
    </row>
    <row r="2027" spans="1:17" hidden="1" x14ac:dyDescent="0.3">
      <c r="A2027" t="s">
        <v>8010</v>
      </c>
      <c r="B2027" t="s">
        <v>8011</v>
      </c>
      <c r="C2027" s="1" t="str">
        <f t="shared" si="126"/>
        <v>12:0012</v>
      </c>
      <c r="D2027" s="1" t="str">
        <f t="shared" si="127"/>
        <v>12:0031</v>
      </c>
      <c r="E2027" t="s">
        <v>8012</v>
      </c>
      <c r="F2027" t="s">
        <v>8013</v>
      </c>
      <c r="H2027">
        <v>58.083012199999999</v>
      </c>
      <c r="I2027">
        <v>-132.8716058</v>
      </c>
      <c r="J2027" s="1" t="str">
        <f t="shared" si="128"/>
        <v>Fluid (stream)</v>
      </c>
      <c r="K2027" s="1" t="str">
        <f t="shared" si="129"/>
        <v>Untreated Water</v>
      </c>
      <c r="O2027">
        <v>7.0000000000000007E-2</v>
      </c>
      <c r="P2027">
        <v>76</v>
      </c>
      <c r="Q2027">
        <v>6.6</v>
      </c>
    </row>
    <row r="2028" spans="1:17" hidden="1" x14ac:dyDescent="0.3">
      <c r="A2028" t="s">
        <v>8014</v>
      </c>
      <c r="B2028" t="s">
        <v>8015</v>
      </c>
      <c r="C2028" s="1" t="str">
        <f t="shared" si="126"/>
        <v>12:0012</v>
      </c>
      <c r="D2028" s="1" t="str">
        <f t="shared" si="127"/>
        <v>12:0031</v>
      </c>
      <c r="E2028" t="s">
        <v>8016</v>
      </c>
      <c r="F2028" t="s">
        <v>8017</v>
      </c>
      <c r="H2028">
        <v>58.093741600000001</v>
      </c>
      <c r="I2028">
        <v>-132.85574460000001</v>
      </c>
      <c r="J2028" s="1" t="str">
        <f t="shared" si="128"/>
        <v>Fluid (stream)</v>
      </c>
      <c r="K2028" s="1" t="str">
        <f t="shared" si="129"/>
        <v>Untreated Water</v>
      </c>
      <c r="O2028">
        <v>7.0000000000000007E-2</v>
      </c>
      <c r="P2028">
        <v>80</v>
      </c>
      <c r="Q2028">
        <v>6.5</v>
      </c>
    </row>
    <row r="2029" spans="1:17" hidden="1" x14ac:dyDescent="0.3">
      <c r="A2029" t="s">
        <v>8018</v>
      </c>
      <c r="B2029" t="s">
        <v>8019</v>
      </c>
      <c r="C2029" s="1" t="str">
        <f t="shared" si="126"/>
        <v>12:0012</v>
      </c>
      <c r="D2029" s="1" t="str">
        <f t="shared" si="127"/>
        <v>12:0031</v>
      </c>
      <c r="E2029" t="s">
        <v>8020</v>
      </c>
      <c r="F2029" t="s">
        <v>8021</v>
      </c>
      <c r="H2029">
        <v>58.093903500000003</v>
      </c>
      <c r="I2029">
        <v>-132.81640920000001</v>
      </c>
      <c r="J2029" s="1" t="str">
        <f t="shared" si="128"/>
        <v>Fluid (stream)</v>
      </c>
      <c r="K2029" s="1" t="str">
        <f t="shared" si="129"/>
        <v>Untreated Water</v>
      </c>
      <c r="O2029">
        <v>0.12</v>
      </c>
      <c r="P2029">
        <v>54</v>
      </c>
      <c r="Q2029">
        <v>7.4</v>
      </c>
    </row>
    <row r="2030" spans="1:17" hidden="1" x14ac:dyDescent="0.3">
      <c r="A2030" t="s">
        <v>8022</v>
      </c>
      <c r="B2030" t="s">
        <v>8023</v>
      </c>
      <c r="C2030" s="1" t="str">
        <f t="shared" si="126"/>
        <v>12:0012</v>
      </c>
      <c r="D2030" s="1" t="str">
        <f t="shared" si="127"/>
        <v>12:0031</v>
      </c>
      <c r="E2030" t="s">
        <v>8024</v>
      </c>
      <c r="F2030" t="s">
        <v>8025</v>
      </c>
      <c r="H2030">
        <v>58.134840400000002</v>
      </c>
      <c r="I2030">
        <v>-132.75509719999999</v>
      </c>
      <c r="J2030" s="1" t="str">
        <f t="shared" si="128"/>
        <v>Fluid (stream)</v>
      </c>
      <c r="K2030" s="1" t="str">
        <f t="shared" si="129"/>
        <v>Untreated Water</v>
      </c>
      <c r="O2030">
        <v>0.28000000000000003</v>
      </c>
      <c r="P2030">
        <v>120</v>
      </c>
      <c r="Q2030">
        <v>6.8</v>
      </c>
    </row>
    <row r="2031" spans="1:17" hidden="1" x14ac:dyDescent="0.3">
      <c r="A2031" t="s">
        <v>8026</v>
      </c>
      <c r="B2031" t="s">
        <v>8027</v>
      </c>
      <c r="C2031" s="1" t="str">
        <f t="shared" si="126"/>
        <v>12:0012</v>
      </c>
      <c r="D2031" s="1" t="str">
        <f t="shared" si="127"/>
        <v>12:0031</v>
      </c>
      <c r="E2031" t="s">
        <v>8028</v>
      </c>
      <c r="F2031" t="s">
        <v>8029</v>
      </c>
      <c r="H2031">
        <v>58.124564399999997</v>
      </c>
      <c r="I2031">
        <v>-132.75145259999999</v>
      </c>
      <c r="J2031" s="1" t="str">
        <f t="shared" si="128"/>
        <v>Fluid (stream)</v>
      </c>
      <c r="K2031" s="1" t="str">
        <f t="shared" si="129"/>
        <v>Untreated Water</v>
      </c>
      <c r="O2031">
        <v>2.5000000000000001E-2</v>
      </c>
      <c r="P2031">
        <v>70</v>
      </c>
      <c r="Q2031">
        <v>7.2</v>
      </c>
    </row>
    <row r="2032" spans="1:17" hidden="1" x14ac:dyDescent="0.3">
      <c r="A2032" t="s">
        <v>8030</v>
      </c>
      <c r="B2032" t="s">
        <v>8031</v>
      </c>
      <c r="C2032" s="1" t="str">
        <f t="shared" si="126"/>
        <v>12:0012</v>
      </c>
      <c r="D2032" s="1" t="str">
        <f t="shared" si="127"/>
        <v>12:0031</v>
      </c>
      <c r="E2032" t="s">
        <v>8028</v>
      </c>
      <c r="F2032" t="s">
        <v>8032</v>
      </c>
      <c r="H2032">
        <v>58.124564399999997</v>
      </c>
      <c r="I2032">
        <v>-132.75145259999999</v>
      </c>
      <c r="J2032" s="1" t="str">
        <f t="shared" si="128"/>
        <v>Fluid (stream)</v>
      </c>
      <c r="K2032" s="1" t="str">
        <f t="shared" si="129"/>
        <v>Untreated Water</v>
      </c>
      <c r="O2032">
        <v>2.5000000000000001E-2</v>
      </c>
      <c r="P2032">
        <v>66</v>
      </c>
      <c r="Q2032">
        <v>7.2</v>
      </c>
    </row>
    <row r="2033" spans="1:17" hidden="1" x14ac:dyDescent="0.3">
      <c r="A2033" t="s">
        <v>8033</v>
      </c>
      <c r="B2033" t="s">
        <v>8034</v>
      </c>
      <c r="C2033" s="1" t="str">
        <f t="shared" si="126"/>
        <v>12:0012</v>
      </c>
      <c r="D2033" s="1" t="str">
        <f t="shared" si="127"/>
        <v>12:0031</v>
      </c>
      <c r="E2033" t="s">
        <v>8035</v>
      </c>
      <c r="F2033" t="s">
        <v>8036</v>
      </c>
      <c r="H2033">
        <v>58.152151799999999</v>
      </c>
      <c r="I2033">
        <v>-132.7630226</v>
      </c>
      <c r="J2033" s="1" t="str">
        <f t="shared" si="128"/>
        <v>Fluid (stream)</v>
      </c>
      <c r="K2033" s="1" t="str">
        <f t="shared" si="129"/>
        <v>Untreated Water</v>
      </c>
      <c r="O2033">
        <v>2.5000000000000001E-2</v>
      </c>
      <c r="P2033">
        <v>36</v>
      </c>
      <c r="Q2033">
        <v>6.7</v>
      </c>
    </row>
    <row r="2034" spans="1:17" hidden="1" x14ac:dyDescent="0.3">
      <c r="A2034" t="s">
        <v>8037</v>
      </c>
      <c r="B2034" t="s">
        <v>8038</v>
      </c>
      <c r="C2034" s="1" t="str">
        <f t="shared" si="126"/>
        <v>12:0012</v>
      </c>
      <c r="D2034" s="1" t="str">
        <f t="shared" si="127"/>
        <v>12:0031</v>
      </c>
      <c r="E2034" t="s">
        <v>8039</v>
      </c>
      <c r="F2034" t="s">
        <v>8040</v>
      </c>
      <c r="H2034">
        <v>58.147385</v>
      </c>
      <c r="I2034">
        <v>-132.78328930000001</v>
      </c>
      <c r="J2034" s="1" t="str">
        <f t="shared" si="128"/>
        <v>Fluid (stream)</v>
      </c>
      <c r="K2034" s="1" t="str">
        <f t="shared" si="129"/>
        <v>Untreated Water</v>
      </c>
      <c r="O2034">
        <v>7.0000000000000007E-2</v>
      </c>
      <c r="P2034">
        <v>56</v>
      </c>
      <c r="Q2034">
        <v>7.2</v>
      </c>
    </row>
    <row r="2035" spans="1:17" hidden="1" x14ac:dyDescent="0.3">
      <c r="A2035" t="s">
        <v>8041</v>
      </c>
      <c r="B2035" t="s">
        <v>8042</v>
      </c>
      <c r="C2035" s="1" t="str">
        <f t="shared" si="126"/>
        <v>12:0012</v>
      </c>
      <c r="D2035" s="1" t="str">
        <f t="shared" si="127"/>
        <v>12:0031</v>
      </c>
      <c r="E2035" t="s">
        <v>8043</v>
      </c>
      <c r="F2035" t="s">
        <v>8044</v>
      </c>
      <c r="H2035">
        <v>58.1995504</v>
      </c>
      <c r="I2035">
        <v>-132.86850219999999</v>
      </c>
      <c r="J2035" s="1" t="str">
        <f t="shared" si="128"/>
        <v>Fluid (stream)</v>
      </c>
      <c r="K2035" s="1" t="str">
        <f t="shared" si="129"/>
        <v>Untreated Water</v>
      </c>
      <c r="O2035">
        <v>0.11</v>
      </c>
      <c r="P2035">
        <v>110</v>
      </c>
      <c r="Q2035">
        <v>7</v>
      </c>
    </row>
    <row r="2036" spans="1:17" hidden="1" x14ac:dyDescent="0.3">
      <c r="A2036" t="s">
        <v>8045</v>
      </c>
      <c r="B2036" t="s">
        <v>8046</v>
      </c>
      <c r="C2036" s="1" t="str">
        <f t="shared" si="126"/>
        <v>12:0012</v>
      </c>
      <c r="D2036" s="1" t="str">
        <f t="shared" si="127"/>
        <v>12:0031</v>
      </c>
      <c r="E2036" t="s">
        <v>8047</v>
      </c>
      <c r="F2036" t="s">
        <v>8048</v>
      </c>
      <c r="H2036">
        <v>58.199964700000002</v>
      </c>
      <c r="I2036">
        <v>-132.8561579</v>
      </c>
      <c r="J2036" s="1" t="str">
        <f t="shared" si="128"/>
        <v>Fluid (stream)</v>
      </c>
      <c r="K2036" s="1" t="str">
        <f t="shared" si="129"/>
        <v>Untreated Water</v>
      </c>
      <c r="O2036">
        <v>2.5000000000000001E-2</v>
      </c>
      <c r="P2036">
        <v>42</v>
      </c>
      <c r="Q2036">
        <v>6.9</v>
      </c>
    </row>
    <row r="2037" spans="1:17" hidden="1" x14ac:dyDescent="0.3">
      <c r="A2037" t="s">
        <v>8049</v>
      </c>
      <c r="B2037" t="s">
        <v>8050</v>
      </c>
      <c r="C2037" s="1" t="str">
        <f t="shared" si="126"/>
        <v>12:0012</v>
      </c>
      <c r="D2037" s="1" t="str">
        <f t="shared" si="127"/>
        <v>12:0031</v>
      </c>
      <c r="E2037" t="s">
        <v>8051</v>
      </c>
      <c r="F2037" t="s">
        <v>8052</v>
      </c>
      <c r="H2037">
        <v>58.186689000000001</v>
      </c>
      <c r="I2037">
        <v>-132.85073729999999</v>
      </c>
      <c r="J2037" s="1" t="str">
        <f t="shared" si="128"/>
        <v>Fluid (stream)</v>
      </c>
      <c r="K2037" s="1" t="str">
        <f t="shared" si="129"/>
        <v>Untreated Water</v>
      </c>
      <c r="O2037">
        <v>0.59</v>
      </c>
      <c r="P2037">
        <v>500</v>
      </c>
      <c r="Q2037">
        <v>6.9</v>
      </c>
    </row>
    <row r="2038" spans="1:17" hidden="1" x14ac:dyDescent="0.3">
      <c r="A2038" t="s">
        <v>8053</v>
      </c>
      <c r="B2038" t="s">
        <v>8054</v>
      </c>
      <c r="C2038" s="1" t="str">
        <f t="shared" si="126"/>
        <v>12:0012</v>
      </c>
      <c r="D2038" s="1" t="str">
        <f t="shared" si="127"/>
        <v>12:0031</v>
      </c>
      <c r="E2038" t="s">
        <v>8055</v>
      </c>
      <c r="F2038" t="s">
        <v>8056</v>
      </c>
      <c r="H2038">
        <v>58.185141199999997</v>
      </c>
      <c r="I2038">
        <v>-132.82393999999999</v>
      </c>
      <c r="J2038" s="1" t="str">
        <f t="shared" si="128"/>
        <v>Fluid (stream)</v>
      </c>
      <c r="K2038" s="1" t="str">
        <f t="shared" si="129"/>
        <v>Untreated Water</v>
      </c>
      <c r="O2038">
        <v>0.25</v>
      </c>
      <c r="P2038">
        <v>40</v>
      </c>
      <c r="Q2038">
        <v>6.8</v>
      </c>
    </row>
    <row r="2039" spans="1:17" hidden="1" x14ac:dyDescent="0.3">
      <c r="A2039" t="s">
        <v>8057</v>
      </c>
      <c r="B2039" t="s">
        <v>8058</v>
      </c>
      <c r="C2039" s="1" t="str">
        <f t="shared" si="126"/>
        <v>12:0012</v>
      </c>
      <c r="D2039" s="1" t="str">
        <f t="shared" si="127"/>
        <v>12:0031</v>
      </c>
      <c r="E2039" t="s">
        <v>8059</v>
      </c>
      <c r="F2039" t="s">
        <v>8060</v>
      </c>
      <c r="H2039">
        <v>58.174231800000001</v>
      </c>
      <c r="I2039">
        <v>-132.81360900000001</v>
      </c>
      <c r="J2039" s="1" t="str">
        <f t="shared" si="128"/>
        <v>Fluid (stream)</v>
      </c>
      <c r="K2039" s="1" t="str">
        <f t="shared" si="129"/>
        <v>Untreated Water</v>
      </c>
      <c r="O2039">
        <v>0.24</v>
      </c>
      <c r="P2039">
        <v>36</v>
      </c>
      <c r="Q2039">
        <v>6.7</v>
      </c>
    </row>
    <row r="2040" spans="1:17" hidden="1" x14ac:dyDescent="0.3">
      <c r="A2040" t="s">
        <v>8061</v>
      </c>
      <c r="B2040" t="s">
        <v>8062</v>
      </c>
      <c r="C2040" s="1" t="str">
        <f t="shared" si="126"/>
        <v>12:0012</v>
      </c>
      <c r="D2040" s="1" t="str">
        <f t="shared" si="127"/>
        <v>12:0031</v>
      </c>
      <c r="E2040" t="s">
        <v>8063</v>
      </c>
      <c r="F2040" t="s">
        <v>8064</v>
      </c>
      <c r="H2040">
        <v>58.1357347</v>
      </c>
      <c r="I2040">
        <v>-132.83356699999999</v>
      </c>
      <c r="J2040" s="1" t="str">
        <f t="shared" si="128"/>
        <v>Fluid (stream)</v>
      </c>
      <c r="K2040" s="1" t="str">
        <f t="shared" si="129"/>
        <v>Untreated Water</v>
      </c>
      <c r="O2040">
        <v>0.11</v>
      </c>
      <c r="P2040">
        <v>520</v>
      </c>
      <c r="Q2040">
        <v>6.5</v>
      </c>
    </row>
    <row r="2041" spans="1:17" hidden="1" x14ac:dyDescent="0.3">
      <c r="A2041" t="s">
        <v>8065</v>
      </c>
      <c r="B2041" t="s">
        <v>8066</v>
      </c>
      <c r="C2041" s="1" t="str">
        <f t="shared" si="126"/>
        <v>12:0012</v>
      </c>
      <c r="D2041" s="1" t="str">
        <f t="shared" si="127"/>
        <v>12:0031</v>
      </c>
      <c r="E2041" t="s">
        <v>8067</v>
      </c>
      <c r="F2041" t="s">
        <v>8068</v>
      </c>
      <c r="H2041">
        <v>58.117437099999997</v>
      </c>
      <c r="I2041">
        <v>-132.84088249999999</v>
      </c>
      <c r="J2041" s="1" t="str">
        <f t="shared" si="128"/>
        <v>Fluid (stream)</v>
      </c>
      <c r="K2041" s="1" t="str">
        <f t="shared" si="129"/>
        <v>Untreated Water</v>
      </c>
      <c r="O2041">
        <v>0.28999999999999998</v>
      </c>
      <c r="P2041">
        <v>140</v>
      </c>
      <c r="Q2041">
        <v>6.6</v>
      </c>
    </row>
    <row r="2042" spans="1:17" hidden="1" x14ac:dyDescent="0.3">
      <c r="A2042" t="s">
        <v>8069</v>
      </c>
      <c r="B2042" t="s">
        <v>8070</v>
      </c>
      <c r="C2042" s="1" t="str">
        <f t="shared" si="126"/>
        <v>12:0012</v>
      </c>
      <c r="D2042" s="1" t="str">
        <f t="shared" si="127"/>
        <v>12:0031</v>
      </c>
      <c r="E2042" t="s">
        <v>8071</v>
      </c>
      <c r="F2042" t="s">
        <v>8072</v>
      </c>
      <c r="H2042">
        <v>58.104388100000001</v>
      </c>
      <c r="I2042">
        <v>-132.8123861</v>
      </c>
      <c r="J2042" s="1" t="str">
        <f t="shared" si="128"/>
        <v>Fluid (stream)</v>
      </c>
      <c r="K2042" s="1" t="str">
        <f t="shared" si="129"/>
        <v>Untreated Water</v>
      </c>
      <c r="O2042">
        <v>0.32</v>
      </c>
      <c r="P2042">
        <v>150</v>
      </c>
      <c r="Q2042">
        <v>7</v>
      </c>
    </row>
    <row r="2043" spans="1:17" hidden="1" x14ac:dyDescent="0.3">
      <c r="A2043" t="s">
        <v>8073</v>
      </c>
      <c r="B2043" t="s">
        <v>8074</v>
      </c>
      <c r="C2043" s="1" t="str">
        <f t="shared" si="126"/>
        <v>12:0012</v>
      </c>
      <c r="D2043" s="1" t="str">
        <f t="shared" si="127"/>
        <v>12:0031</v>
      </c>
      <c r="E2043" t="s">
        <v>8075</v>
      </c>
      <c r="F2043" t="s">
        <v>8076</v>
      </c>
      <c r="H2043">
        <v>58.2174944</v>
      </c>
      <c r="I2043">
        <v>-132.92392100000001</v>
      </c>
      <c r="J2043" s="1" t="str">
        <f t="shared" si="128"/>
        <v>Fluid (stream)</v>
      </c>
      <c r="K2043" s="1" t="str">
        <f t="shared" si="129"/>
        <v>Untreated Water</v>
      </c>
      <c r="O2043">
        <v>0.11</v>
      </c>
      <c r="P2043">
        <v>44</v>
      </c>
      <c r="Q2043">
        <v>6.6</v>
      </c>
    </row>
    <row r="2044" spans="1:17" hidden="1" x14ac:dyDescent="0.3">
      <c r="A2044" t="s">
        <v>8077</v>
      </c>
      <c r="B2044" t="s">
        <v>8078</v>
      </c>
      <c r="C2044" s="1" t="str">
        <f t="shared" si="126"/>
        <v>12:0012</v>
      </c>
      <c r="D2044" s="1" t="str">
        <f t="shared" si="127"/>
        <v>12:0031</v>
      </c>
      <c r="E2044" t="s">
        <v>8079</v>
      </c>
      <c r="F2044" t="s">
        <v>8080</v>
      </c>
      <c r="H2044">
        <v>58.220427800000003</v>
      </c>
      <c r="I2044">
        <v>-132.92871980000001</v>
      </c>
      <c r="J2044" s="1" t="str">
        <f t="shared" si="128"/>
        <v>Fluid (stream)</v>
      </c>
      <c r="K2044" s="1" t="str">
        <f t="shared" si="129"/>
        <v>Untreated Water</v>
      </c>
      <c r="O2044">
        <v>0.18</v>
      </c>
      <c r="P2044">
        <v>48</v>
      </c>
      <c r="Q2044">
        <v>6.8</v>
      </c>
    </row>
    <row r="2045" spans="1:17" hidden="1" x14ac:dyDescent="0.3">
      <c r="A2045" t="s">
        <v>8081</v>
      </c>
      <c r="B2045" t="s">
        <v>8082</v>
      </c>
      <c r="C2045" s="1" t="str">
        <f t="shared" si="126"/>
        <v>12:0012</v>
      </c>
      <c r="D2045" s="1" t="str">
        <f t="shared" si="127"/>
        <v>12:0031</v>
      </c>
      <c r="E2045" t="s">
        <v>8083</v>
      </c>
      <c r="F2045" t="s">
        <v>8084</v>
      </c>
      <c r="H2045">
        <v>58.215141199999998</v>
      </c>
      <c r="I2045">
        <v>-132.88914600000001</v>
      </c>
      <c r="J2045" s="1" t="str">
        <f t="shared" si="128"/>
        <v>Fluid (stream)</v>
      </c>
      <c r="K2045" s="1" t="str">
        <f t="shared" si="129"/>
        <v>Untreated Water</v>
      </c>
      <c r="O2045">
        <v>0.19</v>
      </c>
      <c r="P2045">
        <v>48</v>
      </c>
      <c r="Q2045">
        <v>6.7</v>
      </c>
    </row>
    <row r="2046" spans="1:17" hidden="1" x14ac:dyDescent="0.3">
      <c r="A2046" t="s">
        <v>8085</v>
      </c>
      <c r="B2046" t="s">
        <v>8086</v>
      </c>
      <c r="C2046" s="1" t="str">
        <f t="shared" si="126"/>
        <v>12:0012</v>
      </c>
      <c r="D2046" s="1" t="str">
        <f t="shared" si="127"/>
        <v>12:0031</v>
      </c>
      <c r="E2046" t="s">
        <v>8087</v>
      </c>
      <c r="F2046" t="s">
        <v>8088</v>
      </c>
      <c r="H2046">
        <v>58.207970000000003</v>
      </c>
      <c r="I2046">
        <v>-132.90039899999999</v>
      </c>
      <c r="J2046" s="1" t="str">
        <f t="shared" si="128"/>
        <v>Fluid (stream)</v>
      </c>
      <c r="K2046" s="1" t="str">
        <f t="shared" si="129"/>
        <v>Untreated Water</v>
      </c>
      <c r="O2046">
        <v>0.05</v>
      </c>
      <c r="P2046">
        <v>48</v>
      </c>
      <c r="Q2046">
        <v>6.3</v>
      </c>
    </row>
    <row r="2047" spans="1:17" hidden="1" x14ac:dyDescent="0.3">
      <c r="A2047" t="s">
        <v>8089</v>
      </c>
      <c r="B2047" t="s">
        <v>8090</v>
      </c>
      <c r="C2047" s="1" t="str">
        <f t="shared" si="126"/>
        <v>12:0012</v>
      </c>
      <c r="D2047" s="1" t="str">
        <f t="shared" si="127"/>
        <v>12:0031</v>
      </c>
      <c r="E2047" t="s">
        <v>8091</v>
      </c>
      <c r="F2047" t="s">
        <v>8092</v>
      </c>
      <c r="H2047">
        <v>58.208210200000003</v>
      </c>
      <c r="I2047">
        <v>-132.87131550000001</v>
      </c>
      <c r="J2047" s="1" t="str">
        <f t="shared" si="128"/>
        <v>Fluid (stream)</v>
      </c>
      <c r="K2047" s="1" t="str">
        <f t="shared" si="129"/>
        <v>Untreated Water</v>
      </c>
      <c r="O2047">
        <v>1.4</v>
      </c>
      <c r="P2047">
        <v>78</v>
      </c>
      <c r="Q2047">
        <v>6.6</v>
      </c>
    </row>
    <row r="2048" spans="1:17" hidden="1" x14ac:dyDescent="0.3">
      <c r="A2048" t="s">
        <v>8093</v>
      </c>
      <c r="B2048" t="s">
        <v>8094</v>
      </c>
      <c r="C2048" s="1" t="str">
        <f t="shared" si="126"/>
        <v>12:0012</v>
      </c>
      <c r="D2048" s="1" t="str">
        <f t="shared" si="127"/>
        <v>12:0031</v>
      </c>
      <c r="E2048" t="s">
        <v>8095</v>
      </c>
      <c r="F2048" t="s">
        <v>8096</v>
      </c>
      <c r="H2048">
        <v>58.174917899999997</v>
      </c>
      <c r="I2048">
        <v>-132.75362459999999</v>
      </c>
      <c r="J2048" s="1" t="str">
        <f t="shared" si="128"/>
        <v>Fluid (stream)</v>
      </c>
      <c r="K2048" s="1" t="str">
        <f t="shared" si="129"/>
        <v>Untreated Water</v>
      </c>
      <c r="O2048">
        <v>0.06</v>
      </c>
      <c r="P2048">
        <v>38</v>
      </c>
      <c r="Q2048">
        <v>6.7</v>
      </c>
    </row>
    <row r="2049" spans="1:17" hidden="1" x14ac:dyDescent="0.3">
      <c r="A2049" t="s">
        <v>8097</v>
      </c>
      <c r="B2049" t="s">
        <v>8098</v>
      </c>
      <c r="C2049" s="1" t="str">
        <f t="shared" si="126"/>
        <v>12:0012</v>
      </c>
      <c r="D2049" s="1" t="str">
        <f t="shared" si="127"/>
        <v>12:0031</v>
      </c>
      <c r="E2049" t="s">
        <v>8099</v>
      </c>
      <c r="F2049" t="s">
        <v>8100</v>
      </c>
      <c r="H2049">
        <v>58.179131099999999</v>
      </c>
      <c r="I2049">
        <v>-132.7347685</v>
      </c>
      <c r="J2049" s="1" t="str">
        <f t="shared" si="128"/>
        <v>Fluid (stream)</v>
      </c>
      <c r="K2049" s="1" t="str">
        <f t="shared" si="129"/>
        <v>Untreated Water</v>
      </c>
      <c r="O2049">
        <v>2.5000000000000001E-2</v>
      </c>
      <c r="P2049">
        <v>32</v>
      </c>
      <c r="Q2049">
        <v>7.1</v>
      </c>
    </row>
    <row r="2050" spans="1:17" hidden="1" x14ac:dyDescent="0.3">
      <c r="A2050" t="s">
        <v>8101</v>
      </c>
      <c r="B2050" t="s">
        <v>8102</v>
      </c>
      <c r="C2050" s="1" t="str">
        <f t="shared" ref="C2050:C2113" si="130">HYPERLINK("http://geochem.nrcan.gc.ca/cdogs/content/bdl/bdl120012_e.htm", "12:0012")</f>
        <v>12:0012</v>
      </c>
      <c r="D2050" s="1" t="str">
        <f t="shared" ref="D2050:D2113" si="131">HYPERLINK("http://geochem.nrcan.gc.ca/cdogs/content/svy/svy120031_e.htm", "12:0031")</f>
        <v>12:0031</v>
      </c>
      <c r="E2050" t="s">
        <v>8103</v>
      </c>
      <c r="F2050" t="s">
        <v>8104</v>
      </c>
      <c r="H2050">
        <v>58.164759699999998</v>
      </c>
      <c r="I2050">
        <v>-132.69804819999999</v>
      </c>
      <c r="J2050" s="1" t="str">
        <f t="shared" ref="J2050:J2113" si="132">HYPERLINK("http://geochem.nrcan.gc.ca/cdogs/content/kwd/kwd020018_e.htm", "Fluid (stream)")</f>
        <v>Fluid (stream)</v>
      </c>
      <c r="K2050" s="1" t="str">
        <f t="shared" ref="K2050:K2113" si="133">HYPERLINK("http://geochem.nrcan.gc.ca/cdogs/content/kwd/kwd080007_e.htm", "Untreated Water")</f>
        <v>Untreated Water</v>
      </c>
      <c r="O2050">
        <v>0.25</v>
      </c>
      <c r="P2050">
        <v>64</v>
      </c>
      <c r="Q2050">
        <v>6.7</v>
      </c>
    </row>
    <row r="2051" spans="1:17" hidden="1" x14ac:dyDescent="0.3">
      <c r="A2051" t="s">
        <v>8105</v>
      </c>
      <c r="B2051" t="s">
        <v>8106</v>
      </c>
      <c r="C2051" s="1" t="str">
        <f t="shared" si="130"/>
        <v>12:0012</v>
      </c>
      <c r="D2051" s="1" t="str">
        <f t="shared" si="131"/>
        <v>12:0031</v>
      </c>
      <c r="E2051" t="s">
        <v>8103</v>
      </c>
      <c r="F2051" t="s">
        <v>8107</v>
      </c>
      <c r="H2051">
        <v>58.164759699999998</v>
      </c>
      <c r="I2051">
        <v>-132.69804819999999</v>
      </c>
      <c r="J2051" s="1" t="str">
        <f t="shared" si="132"/>
        <v>Fluid (stream)</v>
      </c>
      <c r="K2051" s="1" t="str">
        <f t="shared" si="133"/>
        <v>Untreated Water</v>
      </c>
      <c r="O2051">
        <v>0.28000000000000003</v>
      </c>
      <c r="P2051">
        <v>60</v>
      </c>
      <c r="Q2051">
        <v>6.8</v>
      </c>
    </row>
    <row r="2052" spans="1:17" hidden="1" x14ac:dyDescent="0.3">
      <c r="A2052" t="s">
        <v>8108</v>
      </c>
      <c r="B2052" t="s">
        <v>8109</v>
      </c>
      <c r="C2052" s="1" t="str">
        <f t="shared" si="130"/>
        <v>12:0012</v>
      </c>
      <c r="D2052" s="1" t="str">
        <f t="shared" si="131"/>
        <v>12:0031</v>
      </c>
      <c r="E2052" t="s">
        <v>8110</v>
      </c>
      <c r="F2052" t="s">
        <v>8111</v>
      </c>
      <c r="H2052">
        <v>58.166061900000003</v>
      </c>
      <c r="I2052">
        <v>-132.7130775</v>
      </c>
      <c r="J2052" s="1" t="str">
        <f t="shared" si="132"/>
        <v>Fluid (stream)</v>
      </c>
      <c r="K2052" s="1" t="str">
        <f t="shared" si="133"/>
        <v>Untreated Water</v>
      </c>
      <c r="O2052">
        <v>0.16</v>
      </c>
      <c r="P2052">
        <v>50</v>
      </c>
      <c r="Q2052">
        <v>7.1</v>
      </c>
    </row>
    <row r="2053" spans="1:17" hidden="1" x14ac:dyDescent="0.3">
      <c r="A2053" t="s">
        <v>8112</v>
      </c>
      <c r="B2053" t="s">
        <v>8113</v>
      </c>
      <c r="C2053" s="1" t="str">
        <f t="shared" si="130"/>
        <v>12:0012</v>
      </c>
      <c r="D2053" s="1" t="str">
        <f t="shared" si="131"/>
        <v>12:0031</v>
      </c>
      <c r="E2053" t="s">
        <v>8114</v>
      </c>
      <c r="F2053" t="s">
        <v>8115</v>
      </c>
      <c r="H2053">
        <v>58.185468200000003</v>
      </c>
      <c r="I2053">
        <v>-132.6797938</v>
      </c>
      <c r="J2053" s="1" t="str">
        <f t="shared" si="132"/>
        <v>Fluid (stream)</v>
      </c>
      <c r="K2053" s="1" t="str">
        <f t="shared" si="133"/>
        <v>Untreated Water</v>
      </c>
      <c r="O2053">
        <v>2.5000000000000001E-2</v>
      </c>
      <c r="P2053">
        <v>38</v>
      </c>
      <c r="Q2053">
        <v>7.2</v>
      </c>
    </row>
    <row r="2054" spans="1:17" hidden="1" x14ac:dyDescent="0.3">
      <c r="A2054" t="s">
        <v>8116</v>
      </c>
      <c r="B2054" t="s">
        <v>8117</v>
      </c>
      <c r="C2054" s="1" t="str">
        <f t="shared" si="130"/>
        <v>12:0012</v>
      </c>
      <c r="D2054" s="1" t="str">
        <f t="shared" si="131"/>
        <v>12:0031</v>
      </c>
      <c r="E2054" t="s">
        <v>8118</v>
      </c>
      <c r="F2054" t="s">
        <v>8119</v>
      </c>
      <c r="H2054">
        <v>58.183329299999997</v>
      </c>
      <c r="I2054">
        <v>-132.6634181</v>
      </c>
      <c r="J2054" s="1" t="str">
        <f t="shared" si="132"/>
        <v>Fluid (stream)</v>
      </c>
      <c r="K2054" s="1" t="str">
        <f t="shared" si="133"/>
        <v>Untreated Water</v>
      </c>
      <c r="O2054">
        <v>2.5000000000000001E-2</v>
      </c>
      <c r="P2054">
        <v>38</v>
      </c>
      <c r="Q2054">
        <v>7.1</v>
      </c>
    </row>
    <row r="2055" spans="1:17" hidden="1" x14ac:dyDescent="0.3">
      <c r="A2055" t="s">
        <v>8120</v>
      </c>
      <c r="B2055" t="s">
        <v>8121</v>
      </c>
      <c r="C2055" s="1" t="str">
        <f t="shared" si="130"/>
        <v>12:0012</v>
      </c>
      <c r="D2055" s="1" t="str">
        <f t="shared" si="131"/>
        <v>12:0031</v>
      </c>
      <c r="E2055" t="s">
        <v>8122</v>
      </c>
      <c r="F2055" t="s">
        <v>8123</v>
      </c>
      <c r="H2055">
        <v>58.1646462</v>
      </c>
      <c r="I2055">
        <v>-132.63209610000001</v>
      </c>
      <c r="J2055" s="1" t="str">
        <f t="shared" si="132"/>
        <v>Fluid (stream)</v>
      </c>
      <c r="K2055" s="1" t="str">
        <f t="shared" si="133"/>
        <v>Untreated Water</v>
      </c>
      <c r="O2055">
        <v>0.8</v>
      </c>
      <c r="P2055">
        <v>32</v>
      </c>
      <c r="Q2055">
        <v>6.4</v>
      </c>
    </row>
    <row r="2056" spans="1:17" hidden="1" x14ac:dyDescent="0.3">
      <c r="A2056" t="s">
        <v>8124</v>
      </c>
      <c r="B2056" t="s">
        <v>8125</v>
      </c>
      <c r="C2056" s="1" t="str">
        <f t="shared" si="130"/>
        <v>12:0012</v>
      </c>
      <c r="D2056" s="1" t="str">
        <f t="shared" si="131"/>
        <v>12:0031</v>
      </c>
      <c r="E2056" t="s">
        <v>8126</v>
      </c>
      <c r="F2056" t="s">
        <v>8127</v>
      </c>
      <c r="H2056">
        <v>58.217341900000001</v>
      </c>
      <c r="I2056">
        <v>-132.5982497</v>
      </c>
      <c r="J2056" s="1" t="str">
        <f t="shared" si="132"/>
        <v>Fluid (stream)</v>
      </c>
      <c r="K2056" s="1" t="str">
        <f t="shared" si="133"/>
        <v>Untreated Water</v>
      </c>
      <c r="O2056">
        <v>2.5000000000000001E-2</v>
      </c>
      <c r="P2056">
        <v>34</v>
      </c>
      <c r="Q2056">
        <v>7</v>
      </c>
    </row>
    <row r="2057" spans="1:17" hidden="1" x14ac:dyDescent="0.3">
      <c r="A2057" t="s">
        <v>8128</v>
      </c>
      <c r="B2057" t="s">
        <v>8129</v>
      </c>
      <c r="C2057" s="1" t="str">
        <f t="shared" si="130"/>
        <v>12:0012</v>
      </c>
      <c r="D2057" s="1" t="str">
        <f t="shared" si="131"/>
        <v>12:0031</v>
      </c>
      <c r="E2057" t="s">
        <v>8130</v>
      </c>
      <c r="F2057" t="s">
        <v>8131</v>
      </c>
      <c r="H2057">
        <v>58.217822499999997</v>
      </c>
      <c r="I2057">
        <v>-132.60233719999999</v>
      </c>
      <c r="J2057" s="1" t="str">
        <f t="shared" si="132"/>
        <v>Fluid (stream)</v>
      </c>
      <c r="K2057" s="1" t="str">
        <f t="shared" si="133"/>
        <v>Untreated Water</v>
      </c>
      <c r="O2057">
        <v>0.11</v>
      </c>
      <c r="P2057">
        <v>32</v>
      </c>
      <c r="Q2057">
        <v>6.7</v>
      </c>
    </row>
    <row r="2058" spans="1:17" hidden="1" x14ac:dyDescent="0.3">
      <c r="A2058" t="s">
        <v>8132</v>
      </c>
      <c r="B2058" t="s">
        <v>8133</v>
      </c>
      <c r="C2058" s="1" t="str">
        <f t="shared" si="130"/>
        <v>12:0012</v>
      </c>
      <c r="D2058" s="1" t="str">
        <f t="shared" si="131"/>
        <v>12:0031</v>
      </c>
      <c r="E2058" t="s">
        <v>8134</v>
      </c>
      <c r="F2058" t="s">
        <v>8135</v>
      </c>
      <c r="H2058">
        <v>58.201867200000002</v>
      </c>
      <c r="I2058">
        <v>-132.60950980000001</v>
      </c>
      <c r="J2058" s="1" t="str">
        <f t="shared" si="132"/>
        <v>Fluid (stream)</v>
      </c>
      <c r="K2058" s="1" t="str">
        <f t="shared" si="133"/>
        <v>Untreated Water</v>
      </c>
      <c r="O2058">
        <v>0.12</v>
      </c>
      <c r="P2058">
        <v>38</v>
      </c>
      <c r="Q2058">
        <v>7</v>
      </c>
    </row>
    <row r="2059" spans="1:17" hidden="1" x14ac:dyDescent="0.3">
      <c r="A2059" t="s">
        <v>8136</v>
      </c>
      <c r="B2059" t="s">
        <v>8137</v>
      </c>
      <c r="C2059" s="1" t="str">
        <f t="shared" si="130"/>
        <v>12:0012</v>
      </c>
      <c r="D2059" s="1" t="str">
        <f t="shared" si="131"/>
        <v>12:0031</v>
      </c>
      <c r="E2059" t="s">
        <v>8138</v>
      </c>
      <c r="F2059" t="s">
        <v>8139</v>
      </c>
      <c r="H2059">
        <v>58.187930100000003</v>
      </c>
      <c r="I2059">
        <v>-132.60832389999999</v>
      </c>
      <c r="J2059" s="1" t="str">
        <f t="shared" si="132"/>
        <v>Fluid (stream)</v>
      </c>
      <c r="K2059" s="1" t="str">
        <f t="shared" si="133"/>
        <v>Untreated Water</v>
      </c>
      <c r="O2059">
        <v>0.11</v>
      </c>
      <c r="P2059">
        <v>34</v>
      </c>
      <c r="Q2059">
        <v>6.7</v>
      </c>
    </row>
    <row r="2060" spans="1:17" hidden="1" x14ac:dyDescent="0.3">
      <c r="A2060" t="s">
        <v>8140</v>
      </c>
      <c r="B2060" t="s">
        <v>8141</v>
      </c>
      <c r="C2060" s="1" t="str">
        <f t="shared" si="130"/>
        <v>12:0012</v>
      </c>
      <c r="D2060" s="1" t="str">
        <f t="shared" si="131"/>
        <v>12:0031</v>
      </c>
      <c r="E2060" t="s">
        <v>8142</v>
      </c>
      <c r="F2060" t="s">
        <v>8143</v>
      </c>
      <c r="H2060">
        <v>58.148513899999998</v>
      </c>
      <c r="I2060">
        <v>-132.58238739999999</v>
      </c>
      <c r="J2060" s="1" t="str">
        <f t="shared" si="132"/>
        <v>Fluid (stream)</v>
      </c>
      <c r="K2060" s="1" t="str">
        <f t="shared" si="133"/>
        <v>Untreated Water</v>
      </c>
      <c r="O2060">
        <v>2.5000000000000001E-2</v>
      </c>
      <c r="P2060">
        <v>42</v>
      </c>
      <c r="Q2060">
        <v>6.8</v>
      </c>
    </row>
    <row r="2061" spans="1:17" hidden="1" x14ac:dyDescent="0.3">
      <c r="A2061" t="s">
        <v>8144</v>
      </c>
      <c r="B2061" t="s">
        <v>8145</v>
      </c>
      <c r="C2061" s="1" t="str">
        <f t="shared" si="130"/>
        <v>12:0012</v>
      </c>
      <c r="D2061" s="1" t="str">
        <f t="shared" si="131"/>
        <v>12:0031</v>
      </c>
      <c r="E2061" t="s">
        <v>8146</v>
      </c>
      <c r="F2061" t="s">
        <v>8147</v>
      </c>
      <c r="H2061">
        <v>58.147303899999997</v>
      </c>
      <c r="I2061">
        <v>-132.58775489999999</v>
      </c>
      <c r="J2061" s="1" t="str">
        <f t="shared" si="132"/>
        <v>Fluid (stream)</v>
      </c>
      <c r="K2061" s="1" t="str">
        <f t="shared" si="133"/>
        <v>Untreated Water</v>
      </c>
      <c r="O2061">
        <v>2.5000000000000001E-2</v>
      </c>
      <c r="P2061">
        <v>110</v>
      </c>
      <c r="Q2061">
        <v>7</v>
      </c>
    </row>
    <row r="2062" spans="1:17" hidden="1" x14ac:dyDescent="0.3">
      <c r="A2062" t="s">
        <v>8148</v>
      </c>
      <c r="B2062" t="s">
        <v>8149</v>
      </c>
      <c r="C2062" s="1" t="str">
        <f t="shared" si="130"/>
        <v>12:0012</v>
      </c>
      <c r="D2062" s="1" t="str">
        <f t="shared" si="131"/>
        <v>12:0031</v>
      </c>
      <c r="E2062" t="s">
        <v>8150</v>
      </c>
      <c r="F2062" t="s">
        <v>8151</v>
      </c>
      <c r="H2062">
        <v>58.167873800000002</v>
      </c>
      <c r="I2062">
        <v>-132.60994890000001</v>
      </c>
      <c r="J2062" s="1" t="str">
        <f t="shared" si="132"/>
        <v>Fluid (stream)</v>
      </c>
      <c r="K2062" s="1" t="str">
        <f t="shared" si="133"/>
        <v>Untreated Water</v>
      </c>
      <c r="O2062">
        <v>2.5000000000000001E-2</v>
      </c>
      <c r="P2062">
        <v>78</v>
      </c>
      <c r="Q2062">
        <v>6.7</v>
      </c>
    </row>
    <row r="2063" spans="1:17" hidden="1" x14ac:dyDescent="0.3">
      <c r="A2063" t="s">
        <v>8152</v>
      </c>
      <c r="B2063" t="s">
        <v>8153</v>
      </c>
      <c r="C2063" s="1" t="str">
        <f t="shared" si="130"/>
        <v>12:0012</v>
      </c>
      <c r="D2063" s="1" t="str">
        <f t="shared" si="131"/>
        <v>12:0031</v>
      </c>
      <c r="E2063" t="s">
        <v>8154</v>
      </c>
      <c r="F2063" t="s">
        <v>8155</v>
      </c>
      <c r="H2063">
        <v>58.180889800000003</v>
      </c>
      <c r="I2063">
        <v>-132.56365829999999</v>
      </c>
      <c r="J2063" s="1" t="str">
        <f t="shared" si="132"/>
        <v>Fluid (stream)</v>
      </c>
      <c r="K2063" s="1" t="str">
        <f t="shared" si="133"/>
        <v>Untreated Water</v>
      </c>
      <c r="O2063">
        <v>0.05</v>
      </c>
      <c r="P2063">
        <v>42</v>
      </c>
      <c r="Q2063">
        <v>6.7</v>
      </c>
    </row>
    <row r="2064" spans="1:17" hidden="1" x14ac:dyDescent="0.3">
      <c r="A2064" t="s">
        <v>8156</v>
      </c>
      <c r="B2064" t="s">
        <v>8157</v>
      </c>
      <c r="C2064" s="1" t="str">
        <f t="shared" si="130"/>
        <v>12:0012</v>
      </c>
      <c r="D2064" s="1" t="str">
        <f t="shared" si="131"/>
        <v>12:0031</v>
      </c>
      <c r="E2064" t="s">
        <v>8158</v>
      </c>
      <c r="F2064" t="s">
        <v>8159</v>
      </c>
      <c r="H2064">
        <v>58.169569699999997</v>
      </c>
      <c r="I2064">
        <v>-132.536923</v>
      </c>
      <c r="J2064" s="1" t="str">
        <f t="shared" si="132"/>
        <v>Fluid (stream)</v>
      </c>
      <c r="K2064" s="1" t="str">
        <f t="shared" si="133"/>
        <v>Untreated Water</v>
      </c>
      <c r="O2064">
        <v>0.05</v>
      </c>
      <c r="P2064">
        <v>46</v>
      </c>
      <c r="Q2064">
        <v>6.7</v>
      </c>
    </row>
    <row r="2065" spans="1:17" hidden="1" x14ac:dyDescent="0.3">
      <c r="A2065" t="s">
        <v>8160</v>
      </c>
      <c r="B2065" t="s">
        <v>8161</v>
      </c>
      <c r="C2065" s="1" t="str">
        <f t="shared" si="130"/>
        <v>12:0012</v>
      </c>
      <c r="D2065" s="1" t="str">
        <f t="shared" si="131"/>
        <v>12:0031</v>
      </c>
      <c r="E2065" t="s">
        <v>8158</v>
      </c>
      <c r="F2065" t="s">
        <v>8162</v>
      </c>
      <c r="H2065">
        <v>58.169569699999997</v>
      </c>
      <c r="I2065">
        <v>-132.536923</v>
      </c>
      <c r="J2065" s="1" t="str">
        <f t="shared" si="132"/>
        <v>Fluid (stream)</v>
      </c>
      <c r="K2065" s="1" t="str">
        <f t="shared" si="133"/>
        <v>Untreated Water</v>
      </c>
      <c r="O2065">
        <v>0.11</v>
      </c>
      <c r="P2065">
        <v>48</v>
      </c>
      <c r="Q2065">
        <v>6.8</v>
      </c>
    </row>
    <row r="2066" spans="1:17" hidden="1" x14ac:dyDescent="0.3">
      <c r="A2066" t="s">
        <v>8163</v>
      </c>
      <c r="B2066" t="s">
        <v>8164</v>
      </c>
      <c r="C2066" s="1" t="str">
        <f t="shared" si="130"/>
        <v>12:0012</v>
      </c>
      <c r="D2066" s="1" t="str">
        <f t="shared" si="131"/>
        <v>12:0031</v>
      </c>
      <c r="E2066" t="s">
        <v>8165</v>
      </c>
      <c r="F2066" t="s">
        <v>8166</v>
      </c>
      <c r="H2066">
        <v>58.180860000000003</v>
      </c>
      <c r="I2066">
        <v>-132.40582130000001</v>
      </c>
      <c r="J2066" s="1" t="str">
        <f t="shared" si="132"/>
        <v>Fluid (stream)</v>
      </c>
      <c r="K2066" s="1" t="str">
        <f t="shared" si="133"/>
        <v>Untreated Water</v>
      </c>
      <c r="O2066">
        <v>0.22</v>
      </c>
      <c r="P2066">
        <v>76</v>
      </c>
      <c r="Q2066">
        <v>6.8</v>
      </c>
    </row>
    <row r="2067" spans="1:17" hidden="1" x14ac:dyDescent="0.3">
      <c r="A2067" t="s">
        <v>8167</v>
      </c>
      <c r="B2067" t="s">
        <v>8168</v>
      </c>
      <c r="C2067" s="1" t="str">
        <f t="shared" si="130"/>
        <v>12:0012</v>
      </c>
      <c r="D2067" s="1" t="str">
        <f t="shared" si="131"/>
        <v>12:0031</v>
      </c>
      <c r="E2067" t="s">
        <v>8169</v>
      </c>
      <c r="F2067" t="s">
        <v>8170</v>
      </c>
      <c r="H2067">
        <v>58.180150599999997</v>
      </c>
      <c r="I2067">
        <v>-132.41289900000001</v>
      </c>
      <c r="J2067" s="1" t="str">
        <f t="shared" si="132"/>
        <v>Fluid (stream)</v>
      </c>
      <c r="K2067" s="1" t="str">
        <f t="shared" si="133"/>
        <v>Untreated Water</v>
      </c>
      <c r="O2067">
        <v>0.05</v>
      </c>
      <c r="P2067">
        <v>76</v>
      </c>
      <c r="Q2067">
        <v>6.9</v>
      </c>
    </row>
    <row r="2068" spans="1:17" hidden="1" x14ac:dyDescent="0.3">
      <c r="A2068" t="s">
        <v>8171</v>
      </c>
      <c r="B2068" t="s">
        <v>8172</v>
      </c>
      <c r="C2068" s="1" t="str">
        <f t="shared" si="130"/>
        <v>12:0012</v>
      </c>
      <c r="D2068" s="1" t="str">
        <f t="shared" si="131"/>
        <v>12:0031</v>
      </c>
      <c r="E2068" t="s">
        <v>8173</v>
      </c>
      <c r="F2068" t="s">
        <v>8174</v>
      </c>
      <c r="H2068">
        <v>58.195726200000003</v>
      </c>
      <c r="I2068">
        <v>-132.34860380000001</v>
      </c>
      <c r="J2068" s="1" t="str">
        <f t="shared" si="132"/>
        <v>Fluid (stream)</v>
      </c>
      <c r="K2068" s="1" t="str">
        <f t="shared" si="133"/>
        <v>Untreated Water</v>
      </c>
      <c r="O2068">
        <v>0.06</v>
      </c>
      <c r="P2068">
        <v>46</v>
      </c>
      <c r="Q2068">
        <v>7.7</v>
      </c>
    </row>
    <row r="2069" spans="1:17" hidden="1" x14ac:dyDescent="0.3">
      <c r="A2069" t="s">
        <v>8175</v>
      </c>
      <c r="B2069" t="s">
        <v>8176</v>
      </c>
      <c r="C2069" s="1" t="str">
        <f t="shared" si="130"/>
        <v>12:0012</v>
      </c>
      <c r="D2069" s="1" t="str">
        <f t="shared" si="131"/>
        <v>12:0031</v>
      </c>
      <c r="E2069" t="s">
        <v>8177</v>
      </c>
      <c r="F2069" t="s">
        <v>8178</v>
      </c>
      <c r="H2069">
        <v>58.191640200000002</v>
      </c>
      <c r="I2069">
        <v>-132.34177940000001</v>
      </c>
      <c r="J2069" s="1" t="str">
        <f t="shared" si="132"/>
        <v>Fluid (stream)</v>
      </c>
      <c r="K2069" s="1" t="str">
        <f t="shared" si="133"/>
        <v>Untreated Water</v>
      </c>
      <c r="O2069">
        <v>0.16</v>
      </c>
      <c r="P2069">
        <v>62</v>
      </c>
      <c r="Q2069">
        <v>7.4</v>
      </c>
    </row>
    <row r="2070" spans="1:17" hidden="1" x14ac:dyDescent="0.3">
      <c r="A2070" t="s">
        <v>8179</v>
      </c>
      <c r="B2070" t="s">
        <v>8180</v>
      </c>
      <c r="C2070" s="1" t="str">
        <f t="shared" si="130"/>
        <v>12:0012</v>
      </c>
      <c r="D2070" s="1" t="str">
        <f t="shared" si="131"/>
        <v>12:0031</v>
      </c>
      <c r="E2070" t="s">
        <v>8181</v>
      </c>
      <c r="F2070" t="s">
        <v>8182</v>
      </c>
      <c r="H2070">
        <v>58.195906999999998</v>
      </c>
      <c r="I2070">
        <v>-132.33831079999999</v>
      </c>
      <c r="J2070" s="1" t="str">
        <f t="shared" si="132"/>
        <v>Fluid (stream)</v>
      </c>
      <c r="K2070" s="1" t="str">
        <f t="shared" si="133"/>
        <v>Untreated Water</v>
      </c>
      <c r="O2070">
        <v>2.5000000000000001E-2</v>
      </c>
      <c r="P2070">
        <v>40</v>
      </c>
      <c r="Q2070">
        <v>6.9</v>
      </c>
    </row>
    <row r="2071" spans="1:17" hidden="1" x14ac:dyDescent="0.3">
      <c r="A2071" t="s">
        <v>8183</v>
      </c>
      <c r="B2071" t="s">
        <v>8184</v>
      </c>
      <c r="C2071" s="1" t="str">
        <f t="shared" si="130"/>
        <v>12:0012</v>
      </c>
      <c r="D2071" s="1" t="str">
        <f t="shared" si="131"/>
        <v>12:0031</v>
      </c>
      <c r="E2071" t="s">
        <v>8185</v>
      </c>
      <c r="F2071" t="s">
        <v>8186</v>
      </c>
      <c r="H2071">
        <v>58.190934599999999</v>
      </c>
      <c r="I2071">
        <v>-132.30648819999999</v>
      </c>
      <c r="J2071" s="1" t="str">
        <f t="shared" si="132"/>
        <v>Fluid (stream)</v>
      </c>
      <c r="K2071" s="1" t="str">
        <f t="shared" si="133"/>
        <v>Untreated Water</v>
      </c>
      <c r="O2071">
        <v>2.5000000000000001E-2</v>
      </c>
      <c r="P2071">
        <v>32</v>
      </c>
      <c r="Q2071">
        <v>6.9</v>
      </c>
    </row>
    <row r="2072" spans="1:17" hidden="1" x14ac:dyDescent="0.3">
      <c r="A2072" t="s">
        <v>8187</v>
      </c>
      <c r="B2072" t="s">
        <v>8188</v>
      </c>
      <c r="C2072" s="1" t="str">
        <f t="shared" si="130"/>
        <v>12:0012</v>
      </c>
      <c r="D2072" s="1" t="str">
        <f t="shared" si="131"/>
        <v>12:0031</v>
      </c>
      <c r="E2072" t="s">
        <v>8189</v>
      </c>
      <c r="F2072" t="s">
        <v>8190</v>
      </c>
      <c r="H2072">
        <v>58.199452999999998</v>
      </c>
      <c r="I2072">
        <v>-132.3048537</v>
      </c>
      <c r="J2072" s="1" t="str">
        <f t="shared" si="132"/>
        <v>Fluid (stream)</v>
      </c>
      <c r="K2072" s="1" t="str">
        <f t="shared" si="133"/>
        <v>Untreated Water</v>
      </c>
      <c r="O2072">
        <v>0.53</v>
      </c>
      <c r="P2072">
        <v>32</v>
      </c>
      <c r="Q2072">
        <v>7.6</v>
      </c>
    </row>
    <row r="2073" spans="1:17" hidden="1" x14ac:dyDescent="0.3">
      <c r="A2073" t="s">
        <v>8191</v>
      </c>
      <c r="B2073" t="s">
        <v>8192</v>
      </c>
      <c r="C2073" s="1" t="str">
        <f t="shared" si="130"/>
        <v>12:0012</v>
      </c>
      <c r="D2073" s="1" t="str">
        <f t="shared" si="131"/>
        <v>12:0031</v>
      </c>
      <c r="E2073" t="s">
        <v>8193</v>
      </c>
      <c r="F2073" t="s">
        <v>8194</v>
      </c>
      <c r="H2073">
        <v>58.548389299999997</v>
      </c>
      <c r="I2073">
        <v>-132.64094510000001</v>
      </c>
      <c r="J2073" s="1" t="str">
        <f t="shared" si="132"/>
        <v>Fluid (stream)</v>
      </c>
      <c r="K2073" s="1" t="str">
        <f t="shared" si="133"/>
        <v>Untreated Water</v>
      </c>
      <c r="O2073">
        <v>0.23</v>
      </c>
      <c r="P2073">
        <v>56</v>
      </c>
      <c r="Q2073">
        <v>7.4</v>
      </c>
    </row>
    <row r="2074" spans="1:17" hidden="1" x14ac:dyDescent="0.3">
      <c r="A2074" t="s">
        <v>8195</v>
      </c>
      <c r="B2074" t="s">
        <v>8196</v>
      </c>
      <c r="C2074" s="1" t="str">
        <f t="shared" si="130"/>
        <v>12:0012</v>
      </c>
      <c r="D2074" s="1" t="str">
        <f t="shared" si="131"/>
        <v>12:0031</v>
      </c>
      <c r="E2074" t="s">
        <v>8197</v>
      </c>
      <c r="F2074" t="s">
        <v>8198</v>
      </c>
      <c r="H2074">
        <v>58.549287999999997</v>
      </c>
      <c r="I2074">
        <v>-132.63411260000001</v>
      </c>
      <c r="J2074" s="1" t="str">
        <f t="shared" si="132"/>
        <v>Fluid (stream)</v>
      </c>
      <c r="K2074" s="1" t="str">
        <f t="shared" si="133"/>
        <v>Untreated Water</v>
      </c>
      <c r="O2074">
        <v>0.26</v>
      </c>
      <c r="P2074">
        <v>48</v>
      </c>
      <c r="Q2074">
        <v>7.3</v>
      </c>
    </row>
    <row r="2075" spans="1:17" hidden="1" x14ac:dyDescent="0.3">
      <c r="A2075" t="s">
        <v>8199</v>
      </c>
      <c r="B2075" t="s">
        <v>8200</v>
      </c>
      <c r="C2075" s="1" t="str">
        <f t="shared" si="130"/>
        <v>12:0012</v>
      </c>
      <c r="D2075" s="1" t="str">
        <f t="shared" si="131"/>
        <v>12:0031</v>
      </c>
      <c r="E2075" t="s">
        <v>8201</v>
      </c>
      <c r="F2075" t="s">
        <v>8202</v>
      </c>
      <c r="H2075">
        <v>58.524437599999999</v>
      </c>
      <c r="I2075">
        <v>-132.67206060000001</v>
      </c>
      <c r="J2075" s="1" t="str">
        <f t="shared" si="132"/>
        <v>Fluid (stream)</v>
      </c>
      <c r="K2075" s="1" t="str">
        <f t="shared" si="133"/>
        <v>Untreated Water</v>
      </c>
      <c r="O2075">
        <v>0.19</v>
      </c>
      <c r="P2075">
        <v>58</v>
      </c>
      <c r="Q2075">
        <v>7.4</v>
      </c>
    </row>
    <row r="2076" spans="1:17" hidden="1" x14ac:dyDescent="0.3">
      <c r="A2076" t="s">
        <v>8203</v>
      </c>
      <c r="B2076" t="s">
        <v>8204</v>
      </c>
      <c r="C2076" s="1" t="str">
        <f t="shared" si="130"/>
        <v>12:0012</v>
      </c>
      <c r="D2076" s="1" t="str">
        <f t="shared" si="131"/>
        <v>12:0031</v>
      </c>
      <c r="E2076" t="s">
        <v>8205</v>
      </c>
      <c r="F2076" t="s">
        <v>8206</v>
      </c>
      <c r="H2076">
        <v>58.5206029</v>
      </c>
      <c r="I2076">
        <v>-132.668193</v>
      </c>
      <c r="J2076" s="1" t="str">
        <f t="shared" si="132"/>
        <v>Fluid (stream)</v>
      </c>
      <c r="K2076" s="1" t="str">
        <f t="shared" si="133"/>
        <v>Untreated Water</v>
      </c>
      <c r="O2076">
        <v>2.5000000000000001E-2</v>
      </c>
      <c r="P2076">
        <v>52</v>
      </c>
      <c r="Q2076">
        <v>7.4</v>
      </c>
    </row>
    <row r="2077" spans="1:17" hidden="1" x14ac:dyDescent="0.3">
      <c r="A2077" t="s">
        <v>8207</v>
      </c>
      <c r="B2077" t="s">
        <v>8208</v>
      </c>
      <c r="C2077" s="1" t="str">
        <f t="shared" si="130"/>
        <v>12:0012</v>
      </c>
      <c r="D2077" s="1" t="str">
        <f t="shared" si="131"/>
        <v>12:0031</v>
      </c>
      <c r="E2077" t="s">
        <v>8209</v>
      </c>
      <c r="F2077" t="s">
        <v>8210</v>
      </c>
      <c r="H2077">
        <v>58.5178832</v>
      </c>
      <c r="I2077">
        <v>-132.6242057</v>
      </c>
      <c r="J2077" s="1" t="str">
        <f t="shared" si="132"/>
        <v>Fluid (stream)</v>
      </c>
      <c r="K2077" s="1" t="str">
        <f t="shared" si="133"/>
        <v>Untreated Water</v>
      </c>
      <c r="O2077">
        <v>0.11</v>
      </c>
      <c r="P2077">
        <v>62</v>
      </c>
      <c r="Q2077">
        <v>7.6</v>
      </c>
    </row>
    <row r="2078" spans="1:17" hidden="1" x14ac:dyDescent="0.3">
      <c r="A2078" t="s">
        <v>8211</v>
      </c>
      <c r="B2078" t="s">
        <v>8212</v>
      </c>
      <c r="C2078" s="1" t="str">
        <f t="shared" si="130"/>
        <v>12:0012</v>
      </c>
      <c r="D2078" s="1" t="str">
        <f t="shared" si="131"/>
        <v>12:0031</v>
      </c>
      <c r="E2078" t="s">
        <v>8213</v>
      </c>
      <c r="F2078" t="s">
        <v>8214</v>
      </c>
      <c r="H2078">
        <v>58.518534299999999</v>
      </c>
      <c r="I2078">
        <v>-132.61957659999999</v>
      </c>
      <c r="J2078" s="1" t="str">
        <f t="shared" si="132"/>
        <v>Fluid (stream)</v>
      </c>
      <c r="K2078" s="1" t="str">
        <f t="shared" si="133"/>
        <v>Untreated Water</v>
      </c>
      <c r="O2078">
        <v>0.2</v>
      </c>
      <c r="P2078">
        <v>72</v>
      </c>
      <c r="Q2078">
        <v>7.9</v>
      </c>
    </row>
    <row r="2079" spans="1:17" hidden="1" x14ac:dyDescent="0.3">
      <c r="A2079" t="s">
        <v>8215</v>
      </c>
      <c r="B2079" t="s">
        <v>8216</v>
      </c>
      <c r="C2079" s="1" t="str">
        <f t="shared" si="130"/>
        <v>12:0012</v>
      </c>
      <c r="D2079" s="1" t="str">
        <f t="shared" si="131"/>
        <v>12:0031</v>
      </c>
      <c r="E2079" t="s">
        <v>8213</v>
      </c>
      <c r="F2079" t="s">
        <v>8217</v>
      </c>
      <c r="H2079">
        <v>58.518534299999999</v>
      </c>
      <c r="I2079">
        <v>-132.61957659999999</v>
      </c>
      <c r="J2079" s="1" t="str">
        <f t="shared" si="132"/>
        <v>Fluid (stream)</v>
      </c>
      <c r="K2079" s="1" t="str">
        <f t="shared" si="133"/>
        <v>Untreated Water</v>
      </c>
      <c r="O2079">
        <v>0.14000000000000001</v>
      </c>
      <c r="P2079">
        <v>60</v>
      </c>
      <c r="Q2079">
        <v>7.9</v>
      </c>
    </row>
    <row r="2080" spans="1:17" hidden="1" x14ac:dyDescent="0.3">
      <c r="A2080" t="s">
        <v>8218</v>
      </c>
      <c r="B2080" t="s">
        <v>8219</v>
      </c>
      <c r="C2080" s="1" t="str">
        <f t="shared" si="130"/>
        <v>12:0012</v>
      </c>
      <c r="D2080" s="1" t="str">
        <f t="shared" si="131"/>
        <v>12:0031</v>
      </c>
      <c r="E2080" t="s">
        <v>8220</v>
      </c>
      <c r="F2080" t="s">
        <v>8221</v>
      </c>
      <c r="H2080">
        <v>58.497967500000001</v>
      </c>
      <c r="I2080">
        <v>-132.64194140000001</v>
      </c>
      <c r="J2080" s="1" t="str">
        <f t="shared" si="132"/>
        <v>Fluid (stream)</v>
      </c>
      <c r="K2080" s="1" t="str">
        <f t="shared" si="133"/>
        <v>Untreated Water</v>
      </c>
      <c r="O2080">
        <v>0.11</v>
      </c>
      <c r="P2080">
        <v>48</v>
      </c>
      <c r="Q2080">
        <v>7.6</v>
      </c>
    </row>
    <row r="2081" spans="1:17" hidden="1" x14ac:dyDescent="0.3">
      <c r="A2081" t="s">
        <v>8222</v>
      </c>
      <c r="B2081" t="s">
        <v>8223</v>
      </c>
      <c r="C2081" s="1" t="str">
        <f t="shared" si="130"/>
        <v>12:0012</v>
      </c>
      <c r="D2081" s="1" t="str">
        <f t="shared" si="131"/>
        <v>12:0031</v>
      </c>
      <c r="E2081" t="s">
        <v>8224</v>
      </c>
      <c r="F2081" t="s">
        <v>8225</v>
      </c>
      <c r="H2081">
        <v>58.476039999999998</v>
      </c>
      <c r="I2081">
        <v>-132.68063169999999</v>
      </c>
      <c r="J2081" s="1" t="str">
        <f t="shared" si="132"/>
        <v>Fluid (stream)</v>
      </c>
      <c r="K2081" s="1" t="str">
        <f t="shared" si="133"/>
        <v>Untreated Water</v>
      </c>
      <c r="O2081">
        <v>0.13</v>
      </c>
      <c r="P2081">
        <v>48</v>
      </c>
      <c r="Q2081">
        <v>7.2</v>
      </c>
    </row>
    <row r="2082" spans="1:17" hidden="1" x14ac:dyDescent="0.3">
      <c r="A2082" t="s">
        <v>8226</v>
      </c>
      <c r="B2082" t="s">
        <v>8227</v>
      </c>
      <c r="C2082" s="1" t="str">
        <f t="shared" si="130"/>
        <v>12:0012</v>
      </c>
      <c r="D2082" s="1" t="str">
        <f t="shared" si="131"/>
        <v>12:0031</v>
      </c>
      <c r="E2082" t="s">
        <v>8228</v>
      </c>
      <c r="F2082" t="s">
        <v>8229</v>
      </c>
      <c r="H2082">
        <v>58.468103499999998</v>
      </c>
      <c r="I2082">
        <v>-132.68943730000001</v>
      </c>
      <c r="J2082" s="1" t="str">
        <f t="shared" si="132"/>
        <v>Fluid (stream)</v>
      </c>
      <c r="K2082" s="1" t="str">
        <f t="shared" si="133"/>
        <v>Untreated Water</v>
      </c>
      <c r="O2082">
        <v>2.5000000000000001E-2</v>
      </c>
      <c r="P2082">
        <v>40</v>
      </c>
      <c r="Q2082">
        <v>6.8</v>
      </c>
    </row>
    <row r="2083" spans="1:17" hidden="1" x14ac:dyDescent="0.3">
      <c r="A2083" t="s">
        <v>8230</v>
      </c>
      <c r="B2083" t="s">
        <v>8231</v>
      </c>
      <c r="C2083" s="1" t="str">
        <f t="shared" si="130"/>
        <v>12:0012</v>
      </c>
      <c r="D2083" s="1" t="str">
        <f t="shared" si="131"/>
        <v>12:0031</v>
      </c>
      <c r="E2083" t="s">
        <v>8232</v>
      </c>
      <c r="F2083" t="s">
        <v>8233</v>
      </c>
      <c r="H2083">
        <v>58.456076400000001</v>
      </c>
      <c r="I2083">
        <v>-132.65685199999999</v>
      </c>
      <c r="J2083" s="1" t="str">
        <f t="shared" si="132"/>
        <v>Fluid (stream)</v>
      </c>
      <c r="K2083" s="1" t="str">
        <f t="shared" si="133"/>
        <v>Untreated Water</v>
      </c>
      <c r="O2083">
        <v>2.5000000000000001E-2</v>
      </c>
      <c r="P2083">
        <v>34</v>
      </c>
      <c r="Q2083">
        <v>6.9</v>
      </c>
    </row>
    <row r="2084" spans="1:17" hidden="1" x14ac:dyDescent="0.3">
      <c r="A2084" t="s">
        <v>8234</v>
      </c>
      <c r="B2084" t="s">
        <v>8235</v>
      </c>
      <c r="C2084" s="1" t="str">
        <f t="shared" si="130"/>
        <v>12:0012</v>
      </c>
      <c r="D2084" s="1" t="str">
        <f t="shared" si="131"/>
        <v>12:0031</v>
      </c>
      <c r="E2084" t="s">
        <v>8236</v>
      </c>
      <c r="F2084" t="s">
        <v>8237</v>
      </c>
      <c r="H2084">
        <v>58.453700400000002</v>
      </c>
      <c r="I2084">
        <v>-132.68488110000001</v>
      </c>
      <c r="J2084" s="1" t="str">
        <f t="shared" si="132"/>
        <v>Fluid (stream)</v>
      </c>
      <c r="K2084" s="1" t="str">
        <f t="shared" si="133"/>
        <v>Untreated Water</v>
      </c>
      <c r="O2084">
        <v>2.5000000000000001E-2</v>
      </c>
      <c r="P2084">
        <v>30</v>
      </c>
      <c r="Q2084">
        <v>6.6</v>
      </c>
    </row>
    <row r="2085" spans="1:17" hidden="1" x14ac:dyDescent="0.3">
      <c r="A2085" t="s">
        <v>8238</v>
      </c>
      <c r="B2085" t="s">
        <v>8239</v>
      </c>
      <c r="C2085" s="1" t="str">
        <f t="shared" si="130"/>
        <v>12:0012</v>
      </c>
      <c r="D2085" s="1" t="str">
        <f t="shared" si="131"/>
        <v>12:0031</v>
      </c>
      <c r="E2085" t="s">
        <v>8240</v>
      </c>
      <c r="F2085" t="s">
        <v>8241</v>
      </c>
      <c r="H2085">
        <v>58.454992300000001</v>
      </c>
      <c r="I2085">
        <v>-132.7174493</v>
      </c>
      <c r="J2085" s="1" t="str">
        <f t="shared" si="132"/>
        <v>Fluid (stream)</v>
      </c>
      <c r="K2085" s="1" t="str">
        <f t="shared" si="133"/>
        <v>Untreated Water</v>
      </c>
      <c r="O2085">
        <v>0.13</v>
      </c>
      <c r="P2085">
        <v>34</v>
      </c>
      <c r="Q2085">
        <v>7.1</v>
      </c>
    </row>
    <row r="2086" spans="1:17" hidden="1" x14ac:dyDescent="0.3">
      <c r="A2086" t="s">
        <v>8242</v>
      </c>
      <c r="B2086" t="s">
        <v>8243</v>
      </c>
      <c r="C2086" s="1" t="str">
        <f t="shared" si="130"/>
        <v>12:0012</v>
      </c>
      <c r="D2086" s="1" t="str">
        <f t="shared" si="131"/>
        <v>12:0031</v>
      </c>
      <c r="E2086" t="s">
        <v>8244</v>
      </c>
      <c r="F2086" t="s">
        <v>8245</v>
      </c>
      <c r="H2086">
        <v>58.442431599999999</v>
      </c>
      <c r="I2086">
        <v>-132.73265670000001</v>
      </c>
      <c r="J2086" s="1" t="str">
        <f t="shared" si="132"/>
        <v>Fluid (stream)</v>
      </c>
      <c r="K2086" s="1" t="str">
        <f t="shared" si="133"/>
        <v>Untreated Water</v>
      </c>
      <c r="O2086">
        <v>2.5000000000000001E-2</v>
      </c>
      <c r="P2086">
        <v>62</v>
      </c>
      <c r="Q2086">
        <v>7</v>
      </c>
    </row>
    <row r="2087" spans="1:17" hidden="1" x14ac:dyDescent="0.3">
      <c r="A2087" t="s">
        <v>8246</v>
      </c>
      <c r="B2087" t="s">
        <v>8247</v>
      </c>
      <c r="C2087" s="1" t="str">
        <f t="shared" si="130"/>
        <v>12:0012</v>
      </c>
      <c r="D2087" s="1" t="str">
        <f t="shared" si="131"/>
        <v>12:0031</v>
      </c>
      <c r="E2087" t="s">
        <v>8248</v>
      </c>
      <c r="F2087" t="s">
        <v>8249</v>
      </c>
      <c r="H2087">
        <v>58.435029299999997</v>
      </c>
      <c r="I2087">
        <v>-132.74599850000001</v>
      </c>
      <c r="J2087" s="1" t="str">
        <f t="shared" si="132"/>
        <v>Fluid (stream)</v>
      </c>
      <c r="K2087" s="1" t="str">
        <f t="shared" si="133"/>
        <v>Untreated Water</v>
      </c>
      <c r="O2087">
        <v>0.1</v>
      </c>
      <c r="P2087">
        <v>48</v>
      </c>
      <c r="Q2087">
        <v>6.7</v>
      </c>
    </row>
    <row r="2088" spans="1:17" hidden="1" x14ac:dyDescent="0.3">
      <c r="A2088" t="s">
        <v>8250</v>
      </c>
      <c r="B2088" t="s">
        <v>8251</v>
      </c>
      <c r="C2088" s="1" t="str">
        <f t="shared" si="130"/>
        <v>12:0012</v>
      </c>
      <c r="D2088" s="1" t="str">
        <f t="shared" si="131"/>
        <v>12:0031</v>
      </c>
      <c r="E2088" t="s">
        <v>8252</v>
      </c>
      <c r="F2088" t="s">
        <v>8253</v>
      </c>
      <c r="H2088">
        <v>58.440569099999998</v>
      </c>
      <c r="I2088">
        <v>-132.7622801</v>
      </c>
      <c r="J2088" s="1" t="str">
        <f t="shared" si="132"/>
        <v>Fluid (stream)</v>
      </c>
      <c r="K2088" s="1" t="str">
        <f t="shared" si="133"/>
        <v>Untreated Water</v>
      </c>
      <c r="O2088">
        <v>2.5000000000000001E-2</v>
      </c>
      <c r="P2088">
        <v>32</v>
      </c>
      <c r="Q2088">
        <v>6.6</v>
      </c>
    </row>
    <row r="2089" spans="1:17" hidden="1" x14ac:dyDescent="0.3">
      <c r="A2089" t="s">
        <v>8254</v>
      </c>
      <c r="B2089" t="s">
        <v>8255</v>
      </c>
      <c r="C2089" s="1" t="str">
        <f t="shared" si="130"/>
        <v>12:0012</v>
      </c>
      <c r="D2089" s="1" t="str">
        <f t="shared" si="131"/>
        <v>12:0031</v>
      </c>
      <c r="E2089" t="s">
        <v>8256</v>
      </c>
      <c r="F2089" t="s">
        <v>8257</v>
      </c>
      <c r="H2089">
        <v>58.434200099999998</v>
      </c>
      <c r="I2089">
        <v>-132.7727055</v>
      </c>
      <c r="J2089" s="1" t="str">
        <f t="shared" si="132"/>
        <v>Fluid (stream)</v>
      </c>
      <c r="K2089" s="1" t="str">
        <f t="shared" si="133"/>
        <v>Untreated Water</v>
      </c>
      <c r="O2089">
        <v>0.22</v>
      </c>
      <c r="P2089">
        <v>80</v>
      </c>
      <c r="Q2089">
        <v>7</v>
      </c>
    </row>
    <row r="2090" spans="1:17" hidden="1" x14ac:dyDescent="0.3">
      <c r="A2090" t="s">
        <v>8258</v>
      </c>
      <c r="B2090" t="s">
        <v>8259</v>
      </c>
      <c r="C2090" s="1" t="str">
        <f t="shared" si="130"/>
        <v>12:0012</v>
      </c>
      <c r="D2090" s="1" t="str">
        <f t="shared" si="131"/>
        <v>12:0031</v>
      </c>
      <c r="E2090" t="s">
        <v>8260</v>
      </c>
      <c r="F2090" t="s">
        <v>8261</v>
      </c>
      <c r="H2090">
        <v>58.4357349</v>
      </c>
      <c r="I2090">
        <v>-132.81089449999999</v>
      </c>
      <c r="J2090" s="1" t="str">
        <f t="shared" si="132"/>
        <v>Fluid (stream)</v>
      </c>
      <c r="K2090" s="1" t="str">
        <f t="shared" si="133"/>
        <v>Untreated Water</v>
      </c>
      <c r="O2090">
        <v>2.5000000000000001E-2</v>
      </c>
      <c r="P2090">
        <v>42</v>
      </c>
      <c r="Q2090">
        <v>6.8</v>
      </c>
    </row>
    <row r="2091" spans="1:17" hidden="1" x14ac:dyDescent="0.3">
      <c r="A2091" t="s">
        <v>8262</v>
      </c>
      <c r="B2091" t="s">
        <v>8263</v>
      </c>
      <c r="C2091" s="1" t="str">
        <f t="shared" si="130"/>
        <v>12:0012</v>
      </c>
      <c r="D2091" s="1" t="str">
        <f t="shared" si="131"/>
        <v>12:0031</v>
      </c>
      <c r="E2091" t="s">
        <v>8264</v>
      </c>
      <c r="F2091" t="s">
        <v>8265</v>
      </c>
      <c r="H2091">
        <v>58.392709099999998</v>
      </c>
      <c r="I2091">
        <v>-132.750111</v>
      </c>
      <c r="J2091" s="1" t="str">
        <f t="shared" si="132"/>
        <v>Fluid (stream)</v>
      </c>
      <c r="K2091" s="1" t="str">
        <f t="shared" si="133"/>
        <v>Untreated Water</v>
      </c>
      <c r="O2091">
        <v>2.5000000000000001E-2</v>
      </c>
      <c r="P2091">
        <v>42</v>
      </c>
      <c r="Q2091">
        <v>6.3</v>
      </c>
    </row>
    <row r="2092" spans="1:17" hidden="1" x14ac:dyDescent="0.3">
      <c r="A2092" t="s">
        <v>8266</v>
      </c>
      <c r="B2092" t="s">
        <v>8267</v>
      </c>
      <c r="C2092" s="1" t="str">
        <f t="shared" si="130"/>
        <v>12:0012</v>
      </c>
      <c r="D2092" s="1" t="str">
        <f t="shared" si="131"/>
        <v>12:0031</v>
      </c>
      <c r="E2092" t="s">
        <v>8268</v>
      </c>
      <c r="F2092" t="s">
        <v>8269</v>
      </c>
      <c r="H2092">
        <v>58.391714100000002</v>
      </c>
      <c r="I2092">
        <v>-132.7548626</v>
      </c>
      <c r="J2092" s="1" t="str">
        <f t="shared" si="132"/>
        <v>Fluid (stream)</v>
      </c>
      <c r="K2092" s="1" t="str">
        <f t="shared" si="133"/>
        <v>Untreated Water</v>
      </c>
      <c r="O2092">
        <v>2.5000000000000001E-2</v>
      </c>
      <c r="P2092">
        <v>46</v>
      </c>
      <c r="Q2092">
        <v>6.9</v>
      </c>
    </row>
    <row r="2093" spans="1:17" hidden="1" x14ac:dyDescent="0.3">
      <c r="A2093" t="s">
        <v>8270</v>
      </c>
      <c r="B2093" t="s">
        <v>8271</v>
      </c>
      <c r="C2093" s="1" t="str">
        <f t="shared" si="130"/>
        <v>12:0012</v>
      </c>
      <c r="D2093" s="1" t="str">
        <f t="shared" si="131"/>
        <v>12:0031</v>
      </c>
      <c r="E2093" t="s">
        <v>8272</v>
      </c>
      <c r="F2093" t="s">
        <v>8273</v>
      </c>
      <c r="H2093">
        <v>58.408707800000002</v>
      </c>
      <c r="I2093">
        <v>-132.7079521</v>
      </c>
      <c r="J2093" s="1" t="str">
        <f t="shared" si="132"/>
        <v>Fluid (stream)</v>
      </c>
      <c r="K2093" s="1" t="str">
        <f t="shared" si="133"/>
        <v>Untreated Water</v>
      </c>
      <c r="O2093">
        <v>2.5000000000000001E-2</v>
      </c>
      <c r="P2093">
        <v>38</v>
      </c>
      <c r="Q2093">
        <v>6.6</v>
      </c>
    </row>
    <row r="2094" spans="1:17" hidden="1" x14ac:dyDescent="0.3">
      <c r="A2094" t="s">
        <v>8274</v>
      </c>
      <c r="B2094" t="s">
        <v>8275</v>
      </c>
      <c r="C2094" s="1" t="str">
        <f t="shared" si="130"/>
        <v>12:0012</v>
      </c>
      <c r="D2094" s="1" t="str">
        <f t="shared" si="131"/>
        <v>12:0031</v>
      </c>
      <c r="E2094" t="s">
        <v>8276</v>
      </c>
      <c r="F2094" t="s">
        <v>8277</v>
      </c>
      <c r="H2094">
        <v>58.406674000000002</v>
      </c>
      <c r="I2094">
        <v>-132.69668469999999</v>
      </c>
      <c r="J2094" s="1" t="str">
        <f t="shared" si="132"/>
        <v>Fluid (stream)</v>
      </c>
      <c r="K2094" s="1" t="str">
        <f t="shared" si="133"/>
        <v>Untreated Water</v>
      </c>
      <c r="O2094">
        <v>2.5000000000000001E-2</v>
      </c>
      <c r="P2094">
        <v>54</v>
      </c>
      <c r="Q2094">
        <v>6.8</v>
      </c>
    </row>
    <row r="2095" spans="1:17" hidden="1" x14ac:dyDescent="0.3">
      <c r="A2095" t="s">
        <v>8278</v>
      </c>
      <c r="B2095" t="s">
        <v>8279</v>
      </c>
      <c r="C2095" s="1" t="str">
        <f t="shared" si="130"/>
        <v>12:0012</v>
      </c>
      <c r="D2095" s="1" t="str">
        <f t="shared" si="131"/>
        <v>12:0031</v>
      </c>
      <c r="E2095" t="s">
        <v>8276</v>
      </c>
      <c r="F2095" t="s">
        <v>8280</v>
      </c>
      <c r="H2095">
        <v>58.406674000000002</v>
      </c>
      <c r="I2095">
        <v>-132.69668469999999</v>
      </c>
      <c r="J2095" s="1" t="str">
        <f t="shared" si="132"/>
        <v>Fluid (stream)</v>
      </c>
      <c r="K2095" s="1" t="str">
        <f t="shared" si="133"/>
        <v>Untreated Water</v>
      </c>
      <c r="O2095">
        <v>2.5000000000000001E-2</v>
      </c>
      <c r="P2095">
        <v>50</v>
      </c>
      <c r="Q2095">
        <v>6.9</v>
      </c>
    </row>
    <row r="2096" spans="1:17" hidden="1" x14ac:dyDescent="0.3">
      <c r="A2096" t="s">
        <v>8281</v>
      </c>
      <c r="B2096" t="s">
        <v>8282</v>
      </c>
      <c r="C2096" s="1" t="str">
        <f t="shared" si="130"/>
        <v>12:0012</v>
      </c>
      <c r="D2096" s="1" t="str">
        <f t="shared" si="131"/>
        <v>12:0031</v>
      </c>
      <c r="E2096" t="s">
        <v>8283</v>
      </c>
      <c r="F2096" t="s">
        <v>8284</v>
      </c>
      <c r="H2096">
        <v>58.395569199999997</v>
      </c>
      <c r="I2096">
        <v>-132.62558960000001</v>
      </c>
      <c r="J2096" s="1" t="str">
        <f t="shared" si="132"/>
        <v>Fluid (stream)</v>
      </c>
      <c r="K2096" s="1" t="str">
        <f t="shared" si="133"/>
        <v>Untreated Water</v>
      </c>
      <c r="O2096">
        <v>2.5000000000000001E-2</v>
      </c>
      <c r="P2096">
        <v>34</v>
      </c>
      <c r="Q2096">
        <v>7.8</v>
      </c>
    </row>
    <row r="2097" spans="1:17" hidden="1" x14ac:dyDescent="0.3">
      <c r="A2097" t="s">
        <v>8285</v>
      </c>
      <c r="B2097" t="s">
        <v>8286</v>
      </c>
      <c r="C2097" s="1" t="str">
        <f t="shared" si="130"/>
        <v>12:0012</v>
      </c>
      <c r="D2097" s="1" t="str">
        <f t="shared" si="131"/>
        <v>12:0031</v>
      </c>
      <c r="E2097" t="s">
        <v>8287</v>
      </c>
      <c r="F2097" t="s">
        <v>8288</v>
      </c>
      <c r="H2097">
        <v>58.424837400000001</v>
      </c>
      <c r="I2097">
        <v>-132.64019250000001</v>
      </c>
      <c r="J2097" s="1" t="str">
        <f t="shared" si="132"/>
        <v>Fluid (stream)</v>
      </c>
      <c r="K2097" s="1" t="str">
        <f t="shared" si="133"/>
        <v>Untreated Water</v>
      </c>
      <c r="O2097">
        <v>2.5000000000000001E-2</v>
      </c>
      <c r="P2097">
        <v>32</v>
      </c>
      <c r="Q2097">
        <v>7.6</v>
      </c>
    </row>
    <row r="2098" spans="1:17" hidden="1" x14ac:dyDescent="0.3">
      <c r="A2098" t="s">
        <v>8289</v>
      </c>
      <c r="B2098" t="s">
        <v>8290</v>
      </c>
      <c r="C2098" s="1" t="str">
        <f t="shared" si="130"/>
        <v>12:0012</v>
      </c>
      <c r="D2098" s="1" t="str">
        <f t="shared" si="131"/>
        <v>12:0031</v>
      </c>
      <c r="E2098" t="s">
        <v>8291</v>
      </c>
      <c r="F2098" t="s">
        <v>8292</v>
      </c>
      <c r="H2098">
        <v>58.411576500000002</v>
      </c>
      <c r="I2098">
        <v>-132.69656879999999</v>
      </c>
      <c r="J2098" s="1" t="str">
        <f t="shared" si="132"/>
        <v>Fluid (stream)</v>
      </c>
      <c r="K2098" s="1" t="str">
        <f t="shared" si="133"/>
        <v>Untreated Water</v>
      </c>
      <c r="O2098">
        <v>2.5000000000000001E-2</v>
      </c>
      <c r="P2098">
        <v>30</v>
      </c>
      <c r="Q2098">
        <v>7.6</v>
      </c>
    </row>
    <row r="2099" spans="1:17" hidden="1" x14ac:dyDescent="0.3">
      <c r="A2099" t="s">
        <v>8293</v>
      </c>
      <c r="B2099" t="s">
        <v>8294</v>
      </c>
      <c r="C2099" s="1" t="str">
        <f t="shared" si="130"/>
        <v>12:0012</v>
      </c>
      <c r="D2099" s="1" t="str">
        <f t="shared" si="131"/>
        <v>12:0031</v>
      </c>
      <c r="E2099" t="s">
        <v>8295</v>
      </c>
      <c r="F2099" t="s">
        <v>8296</v>
      </c>
      <c r="H2099">
        <v>58.4180645</v>
      </c>
      <c r="I2099">
        <v>-132.62324749999999</v>
      </c>
      <c r="J2099" s="1" t="str">
        <f t="shared" si="132"/>
        <v>Fluid (stream)</v>
      </c>
      <c r="K2099" s="1" t="str">
        <f t="shared" si="133"/>
        <v>Untreated Water</v>
      </c>
      <c r="O2099">
        <v>2.5000000000000001E-2</v>
      </c>
      <c r="P2099">
        <v>34</v>
      </c>
      <c r="Q2099">
        <v>7.4</v>
      </c>
    </row>
    <row r="2100" spans="1:17" hidden="1" x14ac:dyDescent="0.3">
      <c r="A2100" t="s">
        <v>8297</v>
      </c>
      <c r="B2100" t="s">
        <v>8298</v>
      </c>
      <c r="C2100" s="1" t="str">
        <f t="shared" si="130"/>
        <v>12:0012</v>
      </c>
      <c r="D2100" s="1" t="str">
        <f t="shared" si="131"/>
        <v>12:0031</v>
      </c>
      <c r="E2100" t="s">
        <v>8299</v>
      </c>
      <c r="F2100" t="s">
        <v>8300</v>
      </c>
      <c r="H2100">
        <v>58.424576700000003</v>
      </c>
      <c r="I2100">
        <v>-132.6120349</v>
      </c>
      <c r="J2100" s="1" t="str">
        <f t="shared" si="132"/>
        <v>Fluid (stream)</v>
      </c>
      <c r="K2100" s="1" t="str">
        <f t="shared" si="133"/>
        <v>Untreated Water</v>
      </c>
      <c r="O2100">
        <v>2.5000000000000001E-2</v>
      </c>
      <c r="P2100">
        <v>30</v>
      </c>
      <c r="Q2100">
        <v>7.5</v>
      </c>
    </row>
    <row r="2101" spans="1:17" hidden="1" x14ac:dyDescent="0.3">
      <c r="A2101" t="s">
        <v>8301</v>
      </c>
      <c r="B2101" t="s">
        <v>8302</v>
      </c>
      <c r="C2101" s="1" t="str">
        <f t="shared" si="130"/>
        <v>12:0012</v>
      </c>
      <c r="D2101" s="1" t="str">
        <f t="shared" si="131"/>
        <v>12:0031</v>
      </c>
      <c r="E2101" t="s">
        <v>8303</v>
      </c>
      <c r="F2101" t="s">
        <v>8304</v>
      </c>
      <c r="H2101">
        <v>58.472392599999999</v>
      </c>
      <c r="I2101">
        <v>-132.58273750000001</v>
      </c>
      <c r="J2101" s="1" t="str">
        <f t="shared" si="132"/>
        <v>Fluid (stream)</v>
      </c>
      <c r="K2101" s="1" t="str">
        <f t="shared" si="133"/>
        <v>Untreated Water</v>
      </c>
      <c r="O2101">
        <v>2.5000000000000001E-2</v>
      </c>
      <c r="P2101">
        <v>28</v>
      </c>
      <c r="Q2101">
        <v>7.9</v>
      </c>
    </row>
    <row r="2102" spans="1:17" hidden="1" x14ac:dyDescent="0.3">
      <c r="A2102" t="s">
        <v>8305</v>
      </c>
      <c r="B2102" t="s">
        <v>8306</v>
      </c>
      <c r="C2102" s="1" t="str">
        <f t="shared" si="130"/>
        <v>12:0012</v>
      </c>
      <c r="D2102" s="1" t="str">
        <f t="shared" si="131"/>
        <v>12:0031</v>
      </c>
      <c r="E2102" t="s">
        <v>8307</v>
      </c>
      <c r="F2102" t="s">
        <v>8308</v>
      </c>
      <c r="H2102">
        <v>58.498240299999999</v>
      </c>
      <c r="I2102">
        <v>-132.5594193</v>
      </c>
      <c r="J2102" s="1" t="str">
        <f t="shared" si="132"/>
        <v>Fluid (stream)</v>
      </c>
      <c r="K2102" s="1" t="str">
        <f t="shared" si="133"/>
        <v>Untreated Water</v>
      </c>
      <c r="O2102">
        <v>2.5000000000000001E-2</v>
      </c>
      <c r="P2102">
        <v>28</v>
      </c>
      <c r="Q2102">
        <v>7.9</v>
      </c>
    </row>
    <row r="2103" spans="1:17" hidden="1" x14ac:dyDescent="0.3">
      <c r="A2103" t="s">
        <v>8309</v>
      </c>
      <c r="B2103" t="s">
        <v>8310</v>
      </c>
      <c r="C2103" s="1" t="str">
        <f t="shared" si="130"/>
        <v>12:0012</v>
      </c>
      <c r="D2103" s="1" t="str">
        <f t="shared" si="131"/>
        <v>12:0031</v>
      </c>
      <c r="E2103" t="s">
        <v>8311</v>
      </c>
      <c r="F2103" t="s">
        <v>8312</v>
      </c>
      <c r="H2103">
        <v>58.467829199999997</v>
      </c>
      <c r="I2103">
        <v>-132.52206820000001</v>
      </c>
      <c r="J2103" s="1" t="str">
        <f t="shared" si="132"/>
        <v>Fluid (stream)</v>
      </c>
      <c r="K2103" s="1" t="str">
        <f t="shared" si="133"/>
        <v>Untreated Water</v>
      </c>
      <c r="O2103">
        <v>2.5000000000000001E-2</v>
      </c>
      <c r="P2103">
        <v>28</v>
      </c>
      <c r="Q2103">
        <v>7.6</v>
      </c>
    </row>
    <row r="2104" spans="1:17" hidden="1" x14ac:dyDescent="0.3">
      <c r="A2104" t="s">
        <v>8313</v>
      </c>
      <c r="B2104" t="s">
        <v>8314</v>
      </c>
      <c r="C2104" s="1" t="str">
        <f t="shared" si="130"/>
        <v>12:0012</v>
      </c>
      <c r="D2104" s="1" t="str">
        <f t="shared" si="131"/>
        <v>12:0031</v>
      </c>
      <c r="E2104" t="s">
        <v>8315</v>
      </c>
      <c r="F2104" t="s">
        <v>8316</v>
      </c>
      <c r="H2104">
        <v>58.463143600000002</v>
      </c>
      <c r="I2104">
        <v>-132.5274221</v>
      </c>
      <c r="J2104" s="1" t="str">
        <f t="shared" si="132"/>
        <v>Fluid (stream)</v>
      </c>
      <c r="K2104" s="1" t="str">
        <f t="shared" si="133"/>
        <v>Untreated Water</v>
      </c>
      <c r="O2104">
        <v>2.5000000000000001E-2</v>
      </c>
      <c r="P2104">
        <v>26</v>
      </c>
      <c r="Q2104">
        <v>7.5</v>
      </c>
    </row>
    <row r="2105" spans="1:17" hidden="1" x14ac:dyDescent="0.3">
      <c r="A2105" t="s">
        <v>8317</v>
      </c>
      <c r="B2105" t="s">
        <v>8318</v>
      </c>
      <c r="C2105" s="1" t="str">
        <f t="shared" si="130"/>
        <v>12:0012</v>
      </c>
      <c r="D2105" s="1" t="str">
        <f t="shared" si="131"/>
        <v>12:0031</v>
      </c>
      <c r="E2105" t="s">
        <v>8319</v>
      </c>
      <c r="F2105" t="s">
        <v>8320</v>
      </c>
      <c r="H2105">
        <v>58.411552200000003</v>
      </c>
      <c r="I2105">
        <v>-132.49049389999999</v>
      </c>
      <c r="J2105" s="1" t="str">
        <f t="shared" si="132"/>
        <v>Fluid (stream)</v>
      </c>
      <c r="K2105" s="1" t="str">
        <f t="shared" si="133"/>
        <v>Untreated Water</v>
      </c>
      <c r="O2105">
        <v>0.06</v>
      </c>
      <c r="P2105">
        <v>28</v>
      </c>
      <c r="Q2105">
        <v>7.4</v>
      </c>
    </row>
    <row r="2106" spans="1:17" hidden="1" x14ac:dyDescent="0.3">
      <c r="A2106" t="s">
        <v>8321</v>
      </c>
      <c r="B2106" t="s">
        <v>8322</v>
      </c>
      <c r="C2106" s="1" t="str">
        <f t="shared" si="130"/>
        <v>12:0012</v>
      </c>
      <c r="D2106" s="1" t="str">
        <f t="shared" si="131"/>
        <v>12:0031</v>
      </c>
      <c r="E2106" t="s">
        <v>8323</v>
      </c>
      <c r="F2106" t="s">
        <v>8324</v>
      </c>
      <c r="H2106">
        <v>58.4133633</v>
      </c>
      <c r="I2106">
        <v>-132.48709439999999</v>
      </c>
      <c r="J2106" s="1" t="str">
        <f t="shared" si="132"/>
        <v>Fluid (stream)</v>
      </c>
      <c r="K2106" s="1" t="str">
        <f t="shared" si="133"/>
        <v>Untreated Water</v>
      </c>
      <c r="O2106">
        <v>0.05</v>
      </c>
      <c r="P2106">
        <v>30</v>
      </c>
      <c r="Q2106">
        <v>7.4</v>
      </c>
    </row>
    <row r="2107" spans="1:17" hidden="1" x14ac:dyDescent="0.3">
      <c r="A2107" t="s">
        <v>8325</v>
      </c>
      <c r="B2107" t="s">
        <v>8326</v>
      </c>
      <c r="C2107" s="1" t="str">
        <f t="shared" si="130"/>
        <v>12:0012</v>
      </c>
      <c r="D2107" s="1" t="str">
        <f t="shared" si="131"/>
        <v>12:0031</v>
      </c>
      <c r="E2107" t="s">
        <v>8327</v>
      </c>
      <c r="F2107" t="s">
        <v>8328</v>
      </c>
      <c r="H2107">
        <v>58.412415899999999</v>
      </c>
      <c r="I2107">
        <v>-132.30121059999999</v>
      </c>
      <c r="J2107" s="1" t="str">
        <f t="shared" si="132"/>
        <v>Fluid (stream)</v>
      </c>
      <c r="K2107" s="1" t="str">
        <f t="shared" si="133"/>
        <v>Untreated Water</v>
      </c>
      <c r="O2107">
        <v>2.5000000000000001E-2</v>
      </c>
      <c r="P2107">
        <v>36</v>
      </c>
      <c r="Q2107">
        <v>6.9</v>
      </c>
    </row>
    <row r="2108" spans="1:17" hidden="1" x14ac:dyDescent="0.3">
      <c r="A2108" t="s">
        <v>8329</v>
      </c>
      <c r="B2108" t="s">
        <v>8330</v>
      </c>
      <c r="C2108" s="1" t="str">
        <f t="shared" si="130"/>
        <v>12:0012</v>
      </c>
      <c r="D2108" s="1" t="str">
        <f t="shared" si="131"/>
        <v>12:0031</v>
      </c>
      <c r="E2108" t="s">
        <v>8331</v>
      </c>
      <c r="F2108" t="s">
        <v>8332</v>
      </c>
      <c r="H2108">
        <v>58.420092199999999</v>
      </c>
      <c r="I2108">
        <v>-132.35532280000001</v>
      </c>
      <c r="J2108" s="1" t="str">
        <f t="shared" si="132"/>
        <v>Fluid (stream)</v>
      </c>
      <c r="K2108" s="1" t="str">
        <f t="shared" si="133"/>
        <v>Untreated Water</v>
      </c>
      <c r="O2108">
        <v>2.4</v>
      </c>
      <c r="P2108">
        <v>56</v>
      </c>
      <c r="Q2108">
        <v>7.9</v>
      </c>
    </row>
    <row r="2109" spans="1:17" hidden="1" x14ac:dyDescent="0.3">
      <c r="A2109" t="s">
        <v>8333</v>
      </c>
      <c r="B2109" t="s">
        <v>8334</v>
      </c>
      <c r="C2109" s="1" t="str">
        <f t="shared" si="130"/>
        <v>12:0012</v>
      </c>
      <c r="D2109" s="1" t="str">
        <f t="shared" si="131"/>
        <v>12:0031</v>
      </c>
      <c r="E2109" t="s">
        <v>8335</v>
      </c>
      <c r="F2109" t="s">
        <v>8336</v>
      </c>
      <c r="H2109">
        <v>58.4163979</v>
      </c>
      <c r="I2109">
        <v>-132.38594449999999</v>
      </c>
      <c r="J2109" s="1" t="str">
        <f t="shared" si="132"/>
        <v>Fluid (stream)</v>
      </c>
      <c r="K2109" s="1" t="str">
        <f t="shared" si="133"/>
        <v>Untreated Water</v>
      </c>
      <c r="O2109">
        <v>2.5000000000000001E-2</v>
      </c>
      <c r="P2109">
        <v>48</v>
      </c>
      <c r="Q2109">
        <v>7.6</v>
      </c>
    </row>
    <row r="2110" spans="1:17" hidden="1" x14ac:dyDescent="0.3">
      <c r="A2110" t="s">
        <v>8337</v>
      </c>
      <c r="B2110" t="s">
        <v>8338</v>
      </c>
      <c r="C2110" s="1" t="str">
        <f t="shared" si="130"/>
        <v>12:0012</v>
      </c>
      <c r="D2110" s="1" t="str">
        <f t="shared" si="131"/>
        <v>12:0031</v>
      </c>
      <c r="E2110" t="s">
        <v>8339</v>
      </c>
      <c r="F2110" t="s">
        <v>8340</v>
      </c>
      <c r="H2110">
        <v>58.435000700000003</v>
      </c>
      <c r="I2110">
        <v>-132.38561110000001</v>
      </c>
      <c r="J2110" s="1" t="str">
        <f t="shared" si="132"/>
        <v>Fluid (stream)</v>
      </c>
      <c r="K2110" s="1" t="str">
        <f t="shared" si="133"/>
        <v>Untreated Water</v>
      </c>
      <c r="O2110">
        <v>0.42</v>
      </c>
      <c r="P2110">
        <v>46</v>
      </c>
      <c r="Q2110">
        <v>8</v>
      </c>
    </row>
    <row r="2111" spans="1:17" hidden="1" x14ac:dyDescent="0.3">
      <c r="A2111" t="s">
        <v>8341</v>
      </c>
      <c r="B2111" t="s">
        <v>8342</v>
      </c>
      <c r="C2111" s="1" t="str">
        <f t="shared" si="130"/>
        <v>12:0012</v>
      </c>
      <c r="D2111" s="1" t="str">
        <f t="shared" si="131"/>
        <v>12:0031</v>
      </c>
      <c r="E2111" t="s">
        <v>8343</v>
      </c>
      <c r="F2111" t="s">
        <v>8344</v>
      </c>
      <c r="H2111">
        <v>58.461694700000002</v>
      </c>
      <c r="I2111">
        <v>-132.37973880000001</v>
      </c>
      <c r="J2111" s="1" t="str">
        <f t="shared" si="132"/>
        <v>Fluid (stream)</v>
      </c>
      <c r="K2111" s="1" t="str">
        <f t="shared" si="133"/>
        <v>Untreated Water</v>
      </c>
      <c r="O2111">
        <v>0.08</v>
      </c>
      <c r="P2111">
        <v>40</v>
      </c>
      <c r="Q2111">
        <v>7.2</v>
      </c>
    </row>
    <row r="2112" spans="1:17" hidden="1" x14ac:dyDescent="0.3">
      <c r="A2112" t="s">
        <v>8345</v>
      </c>
      <c r="B2112" t="s">
        <v>8346</v>
      </c>
      <c r="C2112" s="1" t="str">
        <f t="shared" si="130"/>
        <v>12:0012</v>
      </c>
      <c r="D2112" s="1" t="str">
        <f t="shared" si="131"/>
        <v>12:0031</v>
      </c>
      <c r="E2112" t="s">
        <v>8347</v>
      </c>
      <c r="F2112" t="s">
        <v>8348</v>
      </c>
      <c r="H2112">
        <v>58.464332200000001</v>
      </c>
      <c r="I2112">
        <v>-132.37997129999999</v>
      </c>
      <c r="J2112" s="1" t="str">
        <f t="shared" si="132"/>
        <v>Fluid (stream)</v>
      </c>
      <c r="K2112" s="1" t="str">
        <f t="shared" si="133"/>
        <v>Untreated Water</v>
      </c>
      <c r="O2112">
        <v>2.5000000000000001E-2</v>
      </c>
      <c r="P2112">
        <v>52</v>
      </c>
      <c r="Q2112">
        <v>7.5</v>
      </c>
    </row>
    <row r="2113" spans="1:17" hidden="1" x14ac:dyDescent="0.3">
      <c r="A2113" t="s">
        <v>8349</v>
      </c>
      <c r="B2113" t="s">
        <v>8350</v>
      </c>
      <c r="C2113" s="1" t="str">
        <f t="shared" si="130"/>
        <v>12:0012</v>
      </c>
      <c r="D2113" s="1" t="str">
        <f t="shared" si="131"/>
        <v>12:0031</v>
      </c>
      <c r="E2113" t="s">
        <v>8351</v>
      </c>
      <c r="F2113" t="s">
        <v>8352</v>
      </c>
      <c r="H2113">
        <v>58.4566485</v>
      </c>
      <c r="I2113">
        <v>-132.4522211</v>
      </c>
      <c r="J2113" s="1" t="str">
        <f t="shared" si="132"/>
        <v>Fluid (stream)</v>
      </c>
      <c r="K2113" s="1" t="str">
        <f t="shared" si="133"/>
        <v>Untreated Water</v>
      </c>
      <c r="O2113">
        <v>2.5000000000000001E-2</v>
      </c>
      <c r="P2113">
        <v>50</v>
      </c>
      <c r="Q2113">
        <v>7.1</v>
      </c>
    </row>
    <row r="2114" spans="1:17" hidden="1" x14ac:dyDescent="0.3">
      <c r="A2114" t="s">
        <v>8353</v>
      </c>
      <c r="B2114" t="s">
        <v>8354</v>
      </c>
      <c r="C2114" s="1" t="str">
        <f t="shared" ref="C2114:C2177" si="134">HYPERLINK("http://geochem.nrcan.gc.ca/cdogs/content/bdl/bdl120012_e.htm", "12:0012")</f>
        <v>12:0012</v>
      </c>
      <c r="D2114" s="1" t="str">
        <f t="shared" ref="D2114:D2177" si="135">HYPERLINK("http://geochem.nrcan.gc.ca/cdogs/content/svy/svy120031_e.htm", "12:0031")</f>
        <v>12:0031</v>
      </c>
      <c r="E2114" t="s">
        <v>8355</v>
      </c>
      <c r="F2114" t="s">
        <v>8356</v>
      </c>
      <c r="H2114">
        <v>58.458847200000001</v>
      </c>
      <c r="I2114">
        <v>-132.47023609999999</v>
      </c>
      <c r="J2114" s="1" t="str">
        <f t="shared" ref="J2114:J2177" si="136">HYPERLINK("http://geochem.nrcan.gc.ca/cdogs/content/kwd/kwd020018_e.htm", "Fluid (stream)")</f>
        <v>Fluid (stream)</v>
      </c>
      <c r="K2114" s="1" t="str">
        <f t="shared" ref="K2114:K2177" si="137">HYPERLINK("http://geochem.nrcan.gc.ca/cdogs/content/kwd/kwd080007_e.htm", "Untreated Water")</f>
        <v>Untreated Water</v>
      </c>
      <c r="O2114">
        <v>2.5000000000000001E-2</v>
      </c>
      <c r="P2114">
        <v>46</v>
      </c>
      <c r="Q2114">
        <v>7.2</v>
      </c>
    </row>
    <row r="2115" spans="1:17" hidden="1" x14ac:dyDescent="0.3">
      <c r="A2115" t="s">
        <v>8357</v>
      </c>
      <c r="B2115" t="s">
        <v>8358</v>
      </c>
      <c r="C2115" s="1" t="str">
        <f t="shared" si="134"/>
        <v>12:0012</v>
      </c>
      <c r="D2115" s="1" t="str">
        <f t="shared" si="135"/>
        <v>12:0031</v>
      </c>
      <c r="E2115" t="s">
        <v>8359</v>
      </c>
      <c r="F2115" t="s">
        <v>8360</v>
      </c>
      <c r="H2115">
        <v>58.485999999999997</v>
      </c>
      <c r="I2115">
        <v>-132.35771869999999</v>
      </c>
      <c r="J2115" s="1" t="str">
        <f t="shared" si="136"/>
        <v>Fluid (stream)</v>
      </c>
      <c r="K2115" s="1" t="str">
        <f t="shared" si="137"/>
        <v>Untreated Water</v>
      </c>
      <c r="O2115">
        <v>0.12</v>
      </c>
      <c r="P2115">
        <v>48</v>
      </c>
      <c r="Q2115">
        <v>7.6</v>
      </c>
    </row>
    <row r="2116" spans="1:17" hidden="1" x14ac:dyDescent="0.3">
      <c r="A2116" t="s">
        <v>8361</v>
      </c>
      <c r="B2116" t="s">
        <v>8362</v>
      </c>
      <c r="C2116" s="1" t="str">
        <f t="shared" si="134"/>
        <v>12:0012</v>
      </c>
      <c r="D2116" s="1" t="str">
        <f t="shared" si="135"/>
        <v>12:0031</v>
      </c>
      <c r="E2116" t="s">
        <v>8363</v>
      </c>
      <c r="F2116" t="s">
        <v>8364</v>
      </c>
      <c r="H2116">
        <v>58.498533299999998</v>
      </c>
      <c r="I2116">
        <v>-132.34061</v>
      </c>
      <c r="J2116" s="1" t="str">
        <f t="shared" si="136"/>
        <v>Fluid (stream)</v>
      </c>
      <c r="K2116" s="1" t="str">
        <f t="shared" si="137"/>
        <v>Untreated Water</v>
      </c>
      <c r="O2116">
        <v>2.5000000000000001E-2</v>
      </c>
      <c r="P2116">
        <v>64</v>
      </c>
      <c r="Q2116">
        <v>8</v>
      </c>
    </row>
    <row r="2117" spans="1:17" hidden="1" x14ac:dyDescent="0.3">
      <c r="A2117" t="s">
        <v>8365</v>
      </c>
      <c r="B2117" t="s">
        <v>8366</v>
      </c>
      <c r="C2117" s="1" t="str">
        <f t="shared" si="134"/>
        <v>12:0012</v>
      </c>
      <c r="D2117" s="1" t="str">
        <f t="shared" si="135"/>
        <v>12:0031</v>
      </c>
      <c r="E2117" t="s">
        <v>8367</v>
      </c>
      <c r="F2117" t="s">
        <v>8368</v>
      </c>
      <c r="H2117">
        <v>58.505192200000003</v>
      </c>
      <c r="I2117">
        <v>-132.35021750000001</v>
      </c>
      <c r="J2117" s="1" t="str">
        <f t="shared" si="136"/>
        <v>Fluid (stream)</v>
      </c>
      <c r="K2117" s="1" t="str">
        <f t="shared" si="137"/>
        <v>Untreated Water</v>
      </c>
      <c r="O2117">
        <v>2.5000000000000001E-2</v>
      </c>
      <c r="P2117">
        <v>62</v>
      </c>
      <c r="Q2117">
        <v>8</v>
      </c>
    </row>
    <row r="2118" spans="1:17" hidden="1" x14ac:dyDescent="0.3">
      <c r="A2118" t="s">
        <v>8369</v>
      </c>
      <c r="B2118" t="s">
        <v>8370</v>
      </c>
      <c r="C2118" s="1" t="str">
        <f t="shared" si="134"/>
        <v>12:0012</v>
      </c>
      <c r="D2118" s="1" t="str">
        <f t="shared" si="135"/>
        <v>12:0031</v>
      </c>
      <c r="E2118" t="s">
        <v>8371</v>
      </c>
      <c r="F2118" t="s">
        <v>8372</v>
      </c>
      <c r="H2118">
        <v>58.515349499999999</v>
      </c>
      <c r="I2118">
        <v>-132.32391620000001</v>
      </c>
      <c r="J2118" s="1" t="str">
        <f t="shared" si="136"/>
        <v>Fluid (stream)</v>
      </c>
      <c r="K2118" s="1" t="str">
        <f t="shared" si="137"/>
        <v>Untreated Water</v>
      </c>
      <c r="O2118">
        <v>0.5</v>
      </c>
      <c r="P2118">
        <v>88</v>
      </c>
      <c r="Q2118">
        <v>8.1999999999999993</v>
      </c>
    </row>
    <row r="2119" spans="1:17" hidden="1" x14ac:dyDescent="0.3">
      <c r="A2119" t="s">
        <v>8373</v>
      </c>
      <c r="B2119" t="s">
        <v>8374</v>
      </c>
      <c r="C2119" s="1" t="str">
        <f t="shared" si="134"/>
        <v>12:0012</v>
      </c>
      <c r="D2119" s="1" t="str">
        <f t="shared" si="135"/>
        <v>12:0031</v>
      </c>
      <c r="E2119" t="s">
        <v>8375</v>
      </c>
      <c r="F2119" t="s">
        <v>8376</v>
      </c>
      <c r="H2119">
        <v>58.523088199999997</v>
      </c>
      <c r="I2119">
        <v>-132.3201316</v>
      </c>
      <c r="J2119" s="1" t="str">
        <f t="shared" si="136"/>
        <v>Fluid (stream)</v>
      </c>
      <c r="K2119" s="1" t="str">
        <f t="shared" si="137"/>
        <v>Untreated Water</v>
      </c>
      <c r="O2119">
        <v>2.5000000000000001E-2</v>
      </c>
      <c r="P2119">
        <v>66</v>
      </c>
      <c r="Q2119">
        <v>7.7</v>
      </c>
    </row>
    <row r="2120" spans="1:17" hidden="1" x14ac:dyDescent="0.3">
      <c r="A2120" t="s">
        <v>8377</v>
      </c>
      <c r="B2120" t="s">
        <v>8378</v>
      </c>
      <c r="C2120" s="1" t="str">
        <f t="shared" si="134"/>
        <v>12:0012</v>
      </c>
      <c r="D2120" s="1" t="str">
        <f t="shared" si="135"/>
        <v>12:0031</v>
      </c>
      <c r="E2120" t="s">
        <v>8379</v>
      </c>
      <c r="F2120" t="s">
        <v>8380</v>
      </c>
      <c r="H2120">
        <v>58.522235500000001</v>
      </c>
      <c r="I2120">
        <v>-132.2940198</v>
      </c>
      <c r="J2120" s="1" t="str">
        <f t="shared" si="136"/>
        <v>Fluid (stream)</v>
      </c>
      <c r="K2120" s="1" t="str">
        <f t="shared" si="137"/>
        <v>Untreated Water</v>
      </c>
      <c r="O2120">
        <v>0.85</v>
      </c>
      <c r="P2120">
        <v>82</v>
      </c>
      <c r="Q2120">
        <v>7.6</v>
      </c>
    </row>
    <row r="2121" spans="1:17" hidden="1" x14ac:dyDescent="0.3">
      <c r="A2121" t="s">
        <v>8381</v>
      </c>
      <c r="B2121" t="s">
        <v>8382</v>
      </c>
      <c r="C2121" s="1" t="str">
        <f t="shared" si="134"/>
        <v>12:0012</v>
      </c>
      <c r="D2121" s="1" t="str">
        <f t="shared" si="135"/>
        <v>12:0031</v>
      </c>
      <c r="E2121" t="s">
        <v>8383</v>
      </c>
      <c r="F2121" t="s">
        <v>8384</v>
      </c>
      <c r="H2121">
        <v>58.508471200000002</v>
      </c>
      <c r="I2121">
        <v>-132.16033390000001</v>
      </c>
      <c r="J2121" s="1" t="str">
        <f t="shared" si="136"/>
        <v>Fluid (stream)</v>
      </c>
      <c r="K2121" s="1" t="str">
        <f t="shared" si="137"/>
        <v>Untreated Water</v>
      </c>
      <c r="O2121">
        <v>0.32</v>
      </c>
      <c r="P2121">
        <v>60</v>
      </c>
      <c r="Q2121">
        <v>7.3</v>
      </c>
    </row>
    <row r="2122" spans="1:17" hidden="1" x14ac:dyDescent="0.3">
      <c r="A2122" t="s">
        <v>8385</v>
      </c>
      <c r="B2122" t="s">
        <v>8386</v>
      </c>
      <c r="C2122" s="1" t="str">
        <f t="shared" si="134"/>
        <v>12:0012</v>
      </c>
      <c r="D2122" s="1" t="str">
        <f t="shared" si="135"/>
        <v>12:0031</v>
      </c>
      <c r="E2122" t="s">
        <v>8383</v>
      </c>
      <c r="F2122" t="s">
        <v>8387</v>
      </c>
      <c r="H2122">
        <v>58.508471200000002</v>
      </c>
      <c r="I2122">
        <v>-132.16033390000001</v>
      </c>
      <c r="J2122" s="1" t="str">
        <f t="shared" si="136"/>
        <v>Fluid (stream)</v>
      </c>
      <c r="K2122" s="1" t="str">
        <f t="shared" si="137"/>
        <v>Untreated Water</v>
      </c>
      <c r="O2122">
        <v>0.4</v>
      </c>
      <c r="P2122">
        <v>56</v>
      </c>
      <c r="Q2122">
        <v>7.3</v>
      </c>
    </row>
    <row r="2123" spans="1:17" hidden="1" x14ac:dyDescent="0.3">
      <c r="A2123" t="s">
        <v>8388</v>
      </c>
      <c r="B2123" t="s">
        <v>8389</v>
      </c>
      <c r="C2123" s="1" t="str">
        <f t="shared" si="134"/>
        <v>12:0012</v>
      </c>
      <c r="D2123" s="1" t="str">
        <f t="shared" si="135"/>
        <v>12:0031</v>
      </c>
      <c r="E2123" t="s">
        <v>8390</v>
      </c>
      <c r="F2123" t="s">
        <v>8391</v>
      </c>
      <c r="H2123">
        <v>58.444639799999997</v>
      </c>
      <c r="I2123">
        <v>-132.19940310000001</v>
      </c>
      <c r="J2123" s="1" t="str">
        <f t="shared" si="136"/>
        <v>Fluid (stream)</v>
      </c>
      <c r="K2123" s="1" t="str">
        <f t="shared" si="137"/>
        <v>Untreated Water</v>
      </c>
      <c r="O2123">
        <v>0.11</v>
      </c>
      <c r="P2123">
        <v>34</v>
      </c>
      <c r="Q2123">
        <v>7</v>
      </c>
    </row>
    <row r="2124" spans="1:17" hidden="1" x14ac:dyDescent="0.3">
      <c r="A2124" t="s">
        <v>8392</v>
      </c>
      <c r="B2124" t="s">
        <v>8393</v>
      </c>
      <c r="C2124" s="1" t="str">
        <f t="shared" si="134"/>
        <v>12:0012</v>
      </c>
      <c r="D2124" s="1" t="str">
        <f t="shared" si="135"/>
        <v>12:0031</v>
      </c>
      <c r="E2124" t="s">
        <v>8394</v>
      </c>
      <c r="F2124" t="s">
        <v>8395</v>
      </c>
      <c r="H2124">
        <v>58.491239200000003</v>
      </c>
      <c r="I2124">
        <v>-132.16776960000001</v>
      </c>
      <c r="J2124" s="1" t="str">
        <f t="shared" si="136"/>
        <v>Fluid (stream)</v>
      </c>
      <c r="K2124" s="1" t="str">
        <f t="shared" si="137"/>
        <v>Untreated Water</v>
      </c>
      <c r="O2124">
        <v>0.13</v>
      </c>
      <c r="P2124">
        <v>34</v>
      </c>
      <c r="Q2124">
        <v>7.1</v>
      </c>
    </row>
    <row r="2125" spans="1:17" hidden="1" x14ac:dyDescent="0.3">
      <c r="A2125" t="s">
        <v>8396</v>
      </c>
      <c r="B2125" t="s">
        <v>8397</v>
      </c>
      <c r="C2125" s="1" t="str">
        <f t="shared" si="134"/>
        <v>12:0012</v>
      </c>
      <c r="D2125" s="1" t="str">
        <f t="shared" si="135"/>
        <v>12:0031</v>
      </c>
      <c r="E2125" t="s">
        <v>8398</v>
      </c>
      <c r="F2125" t="s">
        <v>8399</v>
      </c>
      <c r="H2125">
        <v>58.476241100000003</v>
      </c>
      <c r="I2125">
        <v>-132.1211887</v>
      </c>
      <c r="J2125" s="1" t="str">
        <f t="shared" si="136"/>
        <v>Fluid (stream)</v>
      </c>
      <c r="K2125" s="1" t="str">
        <f t="shared" si="137"/>
        <v>Untreated Water</v>
      </c>
      <c r="O2125">
        <v>2.5000000000000001E-2</v>
      </c>
      <c r="P2125">
        <v>70</v>
      </c>
      <c r="Q2125">
        <v>7.5</v>
      </c>
    </row>
    <row r="2126" spans="1:17" hidden="1" x14ac:dyDescent="0.3">
      <c r="A2126" t="s">
        <v>8400</v>
      </c>
      <c r="B2126" t="s">
        <v>8401</v>
      </c>
      <c r="C2126" s="1" t="str">
        <f t="shared" si="134"/>
        <v>12:0012</v>
      </c>
      <c r="D2126" s="1" t="str">
        <f t="shared" si="135"/>
        <v>12:0031</v>
      </c>
      <c r="E2126" t="s">
        <v>8402</v>
      </c>
      <c r="F2126" t="s">
        <v>8403</v>
      </c>
      <c r="H2126">
        <v>58.466698800000003</v>
      </c>
      <c r="I2126">
        <v>-132.1035875</v>
      </c>
      <c r="J2126" s="1" t="str">
        <f t="shared" si="136"/>
        <v>Fluid (stream)</v>
      </c>
      <c r="K2126" s="1" t="str">
        <f t="shared" si="137"/>
        <v>Untreated Water</v>
      </c>
      <c r="O2126">
        <v>0.12</v>
      </c>
      <c r="P2126">
        <v>72</v>
      </c>
      <c r="Q2126">
        <v>7.7</v>
      </c>
    </row>
    <row r="2127" spans="1:17" hidden="1" x14ac:dyDescent="0.3">
      <c r="A2127" t="s">
        <v>8404</v>
      </c>
      <c r="B2127" t="s">
        <v>8405</v>
      </c>
      <c r="C2127" s="1" t="str">
        <f t="shared" si="134"/>
        <v>12:0012</v>
      </c>
      <c r="D2127" s="1" t="str">
        <f t="shared" si="135"/>
        <v>12:0031</v>
      </c>
      <c r="E2127" t="s">
        <v>8406</v>
      </c>
      <c r="F2127" t="s">
        <v>8407</v>
      </c>
      <c r="H2127">
        <v>58.462458099999999</v>
      </c>
      <c r="I2127">
        <v>-132.1320585</v>
      </c>
      <c r="J2127" s="1" t="str">
        <f t="shared" si="136"/>
        <v>Fluid (stream)</v>
      </c>
      <c r="K2127" s="1" t="str">
        <f t="shared" si="137"/>
        <v>Untreated Water</v>
      </c>
      <c r="O2127">
        <v>0.06</v>
      </c>
      <c r="P2127">
        <v>70</v>
      </c>
      <c r="Q2127">
        <v>7.9</v>
      </c>
    </row>
    <row r="2128" spans="1:17" hidden="1" x14ac:dyDescent="0.3">
      <c r="A2128" t="s">
        <v>8408</v>
      </c>
      <c r="B2128" t="s">
        <v>8409</v>
      </c>
      <c r="C2128" s="1" t="str">
        <f t="shared" si="134"/>
        <v>12:0012</v>
      </c>
      <c r="D2128" s="1" t="str">
        <f t="shared" si="135"/>
        <v>12:0031</v>
      </c>
      <c r="E2128" t="s">
        <v>8410</v>
      </c>
      <c r="F2128" t="s">
        <v>8411</v>
      </c>
      <c r="H2128">
        <v>58.445168799999998</v>
      </c>
      <c r="I2128">
        <v>-132.11511490000001</v>
      </c>
      <c r="J2128" s="1" t="str">
        <f t="shared" si="136"/>
        <v>Fluid (stream)</v>
      </c>
      <c r="K2128" s="1" t="str">
        <f t="shared" si="137"/>
        <v>Untreated Water</v>
      </c>
      <c r="O2128">
        <v>2.5000000000000001E-2</v>
      </c>
      <c r="P2128">
        <v>44</v>
      </c>
      <c r="Q2128">
        <v>7.3</v>
      </c>
    </row>
    <row r="2129" spans="1:17" hidden="1" x14ac:dyDescent="0.3">
      <c r="A2129" t="s">
        <v>8412</v>
      </c>
      <c r="B2129" t="s">
        <v>8413</v>
      </c>
      <c r="C2129" s="1" t="str">
        <f t="shared" si="134"/>
        <v>12:0012</v>
      </c>
      <c r="D2129" s="1" t="str">
        <f t="shared" si="135"/>
        <v>12:0031</v>
      </c>
      <c r="E2129" t="s">
        <v>8414</v>
      </c>
      <c r="F2129" t="s">
        <v>8415</v>
      </c>
      <c r="H2129">
        <v>58.438020799999997</v>
      </c>
      <c r="I2129">
        <v>-132.10211430000001</v>
      </c>
      <c r="J2129" s="1" t="str">
        <f t="shared" si="136"/>
        <v>Fluid (stream)</v>
      </c>
      <c r="K2129" s="1" t="str">
        <f t="shared" si="137"/>
        <v>Untreated Water</v>
      </c>
      <c r="O2129">
        <v>2.5000000000000001E-2</v>
      </c>
      <c r="P2129">
        <v>40</v>
      </c>
      <c r="Q2129">
        <v>7</v>
      </c>
    </row>
    <row r="2130" spans="1:17" hidden="1" x14ac:dyDescent="0.3">
      <c r="A2130" t="s">
        <v>8416</v>
      </c>
      <c r="B2130" t="s">
        <v>8417</v>
      </c>
      <c r="C2130" s="1" t="str">
        <f t="shared" si="134"/>
        <v>12:0012</v>
      </c>
      <c r="D2130" s="1" t="str">
        <f t="shared" si="135"/>
        <v>12:0031</v>
      </c>
      <c r="E2130" t="s">
        <v>8418</v>
      </c>
      <c r="F2130" t="s">
        <v>8419</v>
      </c>
      <c r="H2130">
        <v>58.432368099999998</v>
      </c>
      <c r="I2130">
        <v>-132.07746499999999</v>
      </c>
      <c r="J2130" s="1" t="str">
        <f t="shared" si="136"/>
        <v>Fluid (stream)</v>
      </c>
      <c r="K2130" s="1" t="str">
        <f t="shared" si="137"/>
        <v>Untreated Water</v>
      </c>
      <c r="O2130">
        <v>0.18</v>
      </c>
      <c r="P2130">
        <v>66</v>
      </c>
      <c r="Q2130">
        <v>7.8</v>
      </c>
    </row>
    <row r="2131" spans="1:17" hidden="1" x14ac:dyDescent="0.3">
      <c r="A2131" t="s">
        <v>8420</v>
      </c>
      <c r="B2131" t="s">
        <v>8421</v>
      </c>
      <c r="C2131" s="1" t="str">
        <f t="shared" si="134"/>
        <v>12:0012</v>
      </c>
      <c r="D2131" s="1" t="str">
        <f t="shared" si="135"/>
        <v>12:0031</v>
      </c>
      <c r="E2131" t="s">
        <v>8422</v>
      </c>
      <c r="F2131" t="s">
        <v>8423</v>
      </c>
      <c r="H2131">
        <v>58.416509499999997</v>
      </c>
      <c r="I2131">
        <v>-132.0949148</v>
      </c>
      <c r="J2131" s="1" t="str">
        <f t="shared" si="136"/>
        <v>Fluid (stream)</v>
      </c>
      <c r="K2131" s="1" t="str">
        <f t="shared" si="137"/>
        <v>Untreated Water</v>
      </c>
      <c r="O2131">
        <v>2.5000000000000001E-2</v>
      </c>
      <c r="P2131">
        <v>44</v>
      </c>
      <c r="Q2131">
        <v>7.2</v>
      </c>
    </row>
    <row r="2132" spans="1:17" hidden="1" x14ac:dyDescent="0.3">
      <c r="A2132" t="s">
        <v>8424</v>
      </c>
      <c r="B2132" t="s">
        <v>8425</v>
      </c>
      <c r="C2132" s="1" t="str">
        <f t="shared" si="134"/>
        <v>12:0012</v>
      </c>
      <c r="D2132" s="1" t="str">
        <f t="shared" si="135"/>
        <v>12:0031</v>
      </c>
      <c r="E2132" t="s">
        <v>8422</v>
      </c>
      <c r="F2132" t="s">
        <v>8426</v>
      </c>
      <c r="H2132">
        <v>58.416509499999997</v>
      </c>
      <c r="I2132">
        <v>-132.0949148</v>
      </c>
      <c r="J2132" s="1" t="str">
        <f t="shared" si="136"/>
        <v>Fluid (stream)</v>
      </c>
      <c r="K2132" s="1" t="str">
        <f t="shared" si="137"/>
        <v>Untreated Water</v>
      </c>
      <c r="O2132">
        <v>2.5000000000000001E-2</v>
      </c>
      <c r="P2132">
        <v>48</v>
      </c>
      <c r="Q2132">
        <v>7.4</v>
      </c>
    </row>
    <row r="2133" spans="1:17" hidden="1" x14ac:dyDescent="0.3">
      <c r="A2133" t="s">
        <v>8427</v>
      </c>
      <c r="B2133" t="s">
        <v>8428</v>
      </c>
      <c r="C2133" s="1" t="str">
        <f t="shared" si="134"/>
        <v>12:0012</v>
      </c>
      <c r="D2133" s="1" t="str">
        <f t="shared" si="135"/>
        <v>12:0031</v>
      </c>
      <c r="E2133" t="s">
        <v>8429</v>
      </c>
      <c r="F2133" t="s">
        <v>8430</v>
      </c>
      <c r="H2133">
        <v>58.378918800000001</v>
      </c>
      <c r="I2133">
        <v>-132.0978958</v>
      </c>
      <c r="J2133" s="1" t="str">
        <f t="shared" si="136"/>
        <v>Fluid (stream)</v>
      </c>
      <c r="K2133" s="1" t="str">
        <f t="shared" si="137"/>
        <v>Untreated Water</v>
      </c>
      <c r="O2133">
        <v>0.71</v>
      </c>
      <c r="P2133">
        <v>92</v>
      </c>
      <c r="Q2133">
        <v>8</v>
      </c>
    </row>
    <row r="2134" spans="1:17" hidden="1" x14ac:dyDescent="0.3">
      <c r="A2134" t="s">
        <v>8431</v>
      </c>
      <c r="B2134" t="s">
        <v>8432</v>
      </c>
      <c r="C2134" s="1" t="str">
        <f t="shared" si="134"/>
        <v>12:0012</v>
      </c>
      <c r="D2134" s="1" t="str">
        <f t="shared" si="135"/>
        <v>12:0031</v>
      </c>
      <c r="E2134" t="s">
        <v>8433</v>
      </c>
      <c r="F2134" t="s">
        <v>8434</v>
      </c>
      <c r="H2134">
        <v>58.374809300000003</v>
      </c>
      <c r="I2134">
        <v>-132.16484130000001</v>
      </c>
      <c r="J2134" s="1" t="str">
        <f t="shared" si="136"/>
        <v>Fluid (stream)</v>
      </c>
      <c r="K2134" s="1" t="str">
        <f t="shared" si="137"/>
        <v>Untreated Water</v>
      </c>
      <c r="O2134">
        <v>0.1</v>
      </c>
      <c r="P2134">
        <v>50</v>
      </c>
      <c r="Q2134">
        <v>7.6</v>
      </c>
    </row>
    <row r="2135" spans="1:17" hidden="1" x14ac:dyDescent="0.3">
      <c r="A2135" t="s">
        <v>8435</v>
      </c>
      <c r="B2135" t="s">
        <v>8436</v>
      </c>
      <c r="C2135" s="1" t="str">
        <f t="shared" si="134"/>
        <v>12:0012</v>
      </c>
      <c r="D2135" s="1" t="str">
        <f t="shared" si="135"/>
        <v>12:0031</v>
      </c>
      <c r="E2135" t="s">
        <v>8437</v>
      </c>
      <c r="F2135" t="s">
        <v>8438</v>
      </c>
      <c r="H2135">
        <v>58.387585899999998</v>
      </c>
      <c r="I2135">
        <v>-132.15715420000001</v>
      </c>
      <c r="J2135" s="1" t="str">
        <f t="shared" si="136"/>
        <v>Fluid (stream)</v>
      </c>
      <c r="K2135" s="1" t="str">
        <f t="shared" si="137"/>
        <v>Untreated Water</v>
      </c>
      <c r="O2135">
        <v>0.08</v>
      </c>
      <c r="P2135">
        <v>42</v>
      </c>
      <c r="Q2135">
        <v>7.4</v>
      </c>
    </row>
    <row r="2136" spans="1:17" hidden="1" x14ac:dyDescent="0.3">
      <c r="A2136" t="s">
        <v>8439</v>
      </c>
      <c r="B2136" t="s">
        <v>8440</v>
      </c>
      <c r="C2136" s="1" t="str">
        <f t="shared" si="134"/>
        <v>12:0012</v>
      </c>
      <c r="D2136" s="1" t="str">
        <f t="shared" si="135"/>
        <v>12:0031</v>
      </c>
      <c r="E2136" t="s">
        <v>8441</v>
      </c>
      <c r="F2136" t="s">
        <v>8442</v>
      </c>
      <c r="H2136">
        <v>58.364120999999997</v>
      </c>
      <c r="I2136">
        <v>-132.1588974</v>
      </c>
      <c r="J2136" s="1" t="str">
        <f t="shared" si="136"/>
        <v>Fluid (stream)</v>
      </c>
      <c r="K2136" s="1" t="str">
        <f t="shared" si="137"/>
        <v>Untreated Water</v>
      </c>
      <c r="O2136">
        <v>0.32</v>
      </c>
      <c r="P2136">
        <v>58</v>
      </c>
      <c r="Q2136">
        <v>7.7</v>
      </c>
    </row>
    <row r="2137" spans="1:17" hidden="1" x14ac:dyDescent="0.3">
      <c r="A2137" t="s">
        <v>8443</v>
      </c>
      <c r="B2137" t="s">
        <v>8444</v>
      </c>
      <c r="C2137" s="1" t="str">
        <f t="shared" si="134"/>
        <v>12:0012</v>
      </c>
      <c r="D2137" s="1" t="str">
        <f t="shared" si="135"/>
        <v>12:0031</v>
      </c>
      <c r="E2137" t="s">
        <v>8445</v>
      </c>
      <c r="F2137" t="s">
        <v>8446</v>
      </c>
      <c r="H2137">
        <v>58.342398099999997</v>
      </c>
      <c r="I2137">
        <v>-132.16993120000001</v>
      </c>
      <c r="J2137" s="1" t="str">
        <f t="shared" si="136"/>
        <v>Fluid (stream)</v>
      </c>
      <c r="K2137" s="1" t="str">
        <f t="shared" si="137"/>
        <v>Untreated Water</v>
      </c>
      <c r="O2137">
        <v>0.15</v>
      </c>
      <c r="P2137">
        <v>58</v>
      </c>
      <c r="Q2137">
        <v>8</v>
      </c>
    </row>
    <row r="2138" spans="1:17" hidden="1" x14ac:dyDescent="0.3">
      <c r="A2138" t="s">
        <v>8447</v>
      </c>
      <c r="B2138" t="s">
        <v>8448</v>
      </c>
      <c r="C2138" s="1" t="str">
        <f t="shared" si="134"/>
        <v>12:0012</v>
      </c>
      <c r="D2138" s="1" t="str">
        <f t="shared" si="135"/>
        <v>12:0031</v>
      </c>
      <c r="E2138" t="s">
        <v>8449</v>
      </c>
      <c r="F2138" t="s">
        <v>8450</v>
      </c>
      <c r="H2138">
        <v>58.3254558</v>
      </c>
      <c r="I2138">
        <v>-132.19009579999999</v>
      </c>
      <c r="J2138" s="1" t="str">
        <f t="shared" si="136"/>
        <v>Fluid (stream)</v>
      </c>
      <c r="K2138" s="1" t="str">
        <f t="shared" si="137"/>
        <v>Untreated Water</v>
      </c>
      <c r="O2138">
        <v>2.5000000000000001E-2</v>
      </c>
      <c r="P2138">
        <v>60</v>
      </c>
      <c r="Q2138">
        <v>7.9</v>
      </c>
    </row>
    <row r="2139" spans="1:17" hidden="1" x14ac:dyDescent="0.3">
      <c r="A2139" t="s">
        <v>8451</v>
      </c>
      <c r="B2139" t="s">
        <v>8452</v>
      </c>
      <c r="C2139" s="1" t="str">
        <f t="shared" si="134"/>
        <v>12:0012</v>
      </c>
      <c r="D2139" s="1" t="str">
        <f t="shared" si="135"/>
        <v>12:0031</v>
      </c>
      <c r="E2139" t="s">
        <v>8453</v>
      </c>
      <c r="F2139" t="s">
        <v>8454</v>
      </c>
      <c r="H2139">
        <v>58.325394000000003</v>
      </c>
      <c r="I2139">
        <v>-132.22524949999999</v>
      </c>
      <c r="J2139" s="1" t="str">
        <f t="shared" si="136"/>
        <v>Fluid (stream)</v>
      </c>
      <c r="K2139" s="1" t="str">
        <f t="shared" si="137"/>
        <v>Untreated Water</v>
      </c>
      <c r="O2139">
        <v>0.14000000000000001</v>
      </c>
      <c r="P2139">
        <v>52</v>
      </c>
      <c r="Q2139">
        <v>7.8</v>
      </c>
    </row>
    <row r="2140" spans="1:17" hidden="1" x14ac:dyDescent="0.3">
      <c r="A2140" t="s">
        <v>8455</v>
      </c>
      <c r="B2140" t="s">
        <v>8456</v>
      </c>
      <c r="C2140" s="1" t="str">
        <f t="shared" si="134"/>
        <v>12:0012</v>
      </c>
      <c r="D2140" s="1" t="str">
        <f t="shared" si="135"/>
        <v>12:0031</v>
      </c>
      <c r="E2140" t="s">
        <v>8457</v>
      </c>
      <c r="F2140" t="s">
        <v>8458</v>
      </c>
      <c r="H2140">
        <v>58.319522399999997</v>
      </c>
      <c r="I2140">
        <v>-132.2283415</v>
      </c>
      <c r="J2140" s="1" t="str">
        <f t="shared" si="136"/>
        <v>Fluid (stream)</v>
      </c>
      <c r="K2140" s="1" t="str">
        <f t="shared" si="137"/>
        <v>Untreated Water</v>
      </c>
      <c r="O2140">
        <v>2.5000000000000001E-2</v>
      </c>
      <c r="P2140">
        <v>38</v>
      </c>
      <c r="Q2140">
        <v>7.2</v>
      </c>
    </row>
    <row r="2141" spans="1:17" hidden="1" x14ac:dyDescent="0.3">
      <c r="A2141" t="s">
        <v>8459</v>
      </c>
      <c r="B2141" t="s">
        <v>8460</v>
      </c>
      <c r="C2141" s="1" t="str">
        <f t="shared" si="134"/>
        <v>12:0012</v>
      </c>
      <c r="D2141" s="1" t="str">
        <f t="shared" si="135"/>
        <v>12:0031</v>
      </c>
      <c r="E2141" t="s">
        <v>8461</v>
      </c>
      <c r="F2141" t="s">
        <v>8462</v>
      </c>
      <c r="H2141">
        <v>58.317016899999999</v>
      </c>
      <c r="I2141">
        <v>-132.2155271</v>
      </c>
      <c r="J2141" s="1" t="str">
        <f t="shared" si="136"/>
        <v>Fluid (stream)</v>
      </c>
      <c r="K2141" s="1" t="str">
        <f t="shared" si="137"/>
        <v>Untreated Water</v>
      </c>
      <c r="O2141">
        <v>0.3</v>
      </c>
      <c r="P2141">
        <v>46</v>
      </c>
      <c r="Q2141">
        <v>7.7</v>
      </c>
    </row>
    <row r="2142" spans="1:17" hidden="1" x14ac:dyDescent="0.3">
      <c r="A2142" t="s">
        <v>8463</v>
      </c>
      <c r="B2142" t="s">
        <v>8464</v>
      </c>
      <c r="C2142" s="1" t="str">
        <f t="shared" si="134"/>
        <v>12:0012</v>
      </c>
      <c r="D2142" s="1" t="str">
        <f t="shared" si="135"/>
        <v>12:0031</v>
      </c>
      <c r="E2142" t="s">
        <v>8465</v>
      </c>
      <c r="F2142" t="s">
        <v>8466</v>
      </c>
      <c r="H2142">
        <v>58.282700699999999</v>
      </c>
      <c r="I2142">
        <v>-132.25559519999999</v>
      </c>
      <c r="J2142" s="1" t="str">
        <f t="shared" si="136"/>
        <v>Fluid (stream)</v>
      </c>
      <c r="K2142" s="1" t="str">
        <f t="shared" si="137"/>
        <v>Untreated Water</v>
      </c>
      <c r="O2142">
        <v>2.5000000000000001E-2</v>
      </c>
      <c r="P2142">
        <v>40</v>
      </c>
      <c r="Q2142">
        <v>7.3</v>
      </c>
    </row>
    <row r="2143" spans="1:17" hidden="1" x14ac:dyDescent="0.3">
      <c r="A2143" t="s">
        <v>8467</v>
      </c>
      <c r="B2143" t="s">
        <v>8468</v>
      </c>
      <c r="C2143" s="1" t="str">
        <f t="shared" si="134"/>
        <v>12:0012</v>
      </c>
      <c r="D2143" s="1" t="str">
        <f t="shared" si="135"/>
        <v>12:0031</v>
      </c>
      <c r="E2143" t="s">
        <v>8469</v>
      </c>
      <c r="F2143" t="s">
        <v>8470</v>
      </c>
      <c r="H2143">
        <v>58.276085199999997</v>
      </c>
      <c r="I2143">
        <v>-132.2892636</v>
      </c>
      <c r="J2143" s="1" t="str">
        <f t="shared" si="136"/>
        <v>Fluid (stream)</v>
      </c>
      <c r="K2143" s="1" t="str">
        <f t="shared" si="137"/>
        <v>Untreated Water</v>
      </c>
      <c r="O2143">
        <v>0.25</v>
      </c>
      <c r="P2143">
        <v>64</v>
      </c>
      <c r="Q2143">
        <v>7.8</v>
      </c>
    </row>
    <row r="2144" spans="1:17" hidden="1" x14ac:dyDescent="0.3">
      <c r="A2144" t="s">
        <v>8471</v>
      </c>
      <c r="B2144" t="s">
        <v>8472</v>
      </c>
      <c r="C2144" s="1" t="str">
        <f t="shared" si="134"/>
        <v>12:0012</v>
      </c>
      <c r="D2144" s="1" t="str">
        <f t="shared" si="135"/>
        <v>12:0031</v>
      </c>
      <c r="E2144" t="s">
        <v>8473</v>
      </c>
      <c r="F2144" t="s">
        <v>8474</v>
      </c>
      <c r="H2144">
        <v>58.279986600000001</v>
      </c>
      <c r="I2144">
        <v>-132.2902593</v>
      </c>
      <c r="J2144" s="1" t="str">
        <f t="shared" si="136"/>
        <v>Fluid (stream)</v>
      </c>
      <c r="K2144" s="1" t="str">
        <f t="shared" si="137"/>
        <v>Untreated Water</v>
      </c>
      <c r="O2144">
        <v>0.57999999999999996</v>
      </c>
      <c r="P2144">
        <v>48</v>
      </c>
      <c r="Q2144">
        <v>7.3</v>
      </c>
    </row>
    <row r="2145" spans="1:17" hidden="1" x14ac:dyDescent="0.3">
      <c r="A2145" t="s">
        <v>8475</v>
      </c>
      <c r="B2145" t="s">
        <v>8476</v>
      </c>
      <c r="C2145" s="1" t="str">
        <f t="shared" si="134"/>
        <v>12:0012</v>
      </c>
      <c r="D2145" s="1" t="str">
        <f t="shared" si="135"/>
        <v>12:0031</v>
      </c>
      <c r="E2145" t="s">
        <v>8477</v>
      </c>
      <c r="F2145" t="s">
        <v>8478</v>
      </c>
      <c r="H2145">
        <v>58.260361699999997</v>
      </c>
      <c r="I2145">
        <v>-132.30351640000001</v>
      </c>
      <c r="J2145" s="1" t="str">
        <f t="shared" si="136"/>
        <v>Fluid (stream)</v>
      </c>
      <c r="K2145" s="1" t="str">
        <f t="shared" si="137"/>
        <v>Untreated Water</v>
      </c>
      <c r="O2145">
        <v>0.1</v>
      </c>
      <c r="P2145">
        <v>46</v>
      </c>
      <c r="Q2145">
        <v>7.7</v>
      </c>
    </row>
    <row r="2146" spans="1:17" hidden="1" x14ac:dyDescent="0.3">
      <c r="A2146" t="s">
        <v>8479</v>
      </c>
      <c r="B2146" t="s">
        <v>8480</v>
      </c>
      <c r="C2146" s="1" t="str">
        <f t="shared" si="134"/>
        <v>12:0012</v>
      </c>
      <c r="D2146" s="1" t="str">
        <f t="shared" si="135"/>
        <v>12:0031</v>
      </c>
      <c r="E2146" t="s">
        <v>8481</v>
      </c>
      <c r="F2146" t="s">
        <v>8482</v>
      </c>
      <c r="H2146">
        <v>58.254852700000001</v>
      </c>
      <c r="I2146">
        <v>-132.20186039999999</v>
      </c>
      <c r="J2146" s="1" t="str">
        <f t="shared" si="136"/>
        <v>Fluid (stream)</v>
      </c>
      <c r="K2146" s="1" t="str">
        <f t="shared" si="137"/>
        <v>Untreated Water</v>
      </c>
      <c r="O2146">
        <v>2.5000000000000001E-2</v>
      </c>
      <c r="P2146">
        <v>42</v>
      </c>
      <c r="Q2146">
        <v>7.2</v>
      </c>
    </row>
    <row r="2147" spans="1:17" hidden="1" x14ac:dyDescent="0.3">
      <c r="A2147" t="s">
        <v>8483</v>
      </c>
      <c r="B2147" t="s">
        <v>8484</v>
      </c>
      <c r="C2147" s="1" t="str">
        <f t="shared" si="134"/>
        <v>12:0012</v>
      </c>
      <c r="D2147" s="1" t="str">
        <f t="shared" si="135"/>
        <v>12:0031</v>
      </c>
      <c r="E2147" t="s">
        <v>8485</v>
      </c>
      <c r="F2147" t="s">
        <v>8486</v>
      </c>
      <c r="H2147">
        <v>58.260800400000001</v>
      </c>
      <c r="I2147">
        <v>-132.17982000000001</v>
      </c>
      <c r="J2147" s="1" t="str">
        <f t="shared" si="136"/>
        <v>Fluid (stream)</v>
      </c>
      <c r="K2147" s="1" t="str">
        <f t="shared" si="137"/>
        <v>Untreated Water</v>
      </c>
      <c r="O2147">
        <v>2.5000000000000001E-2</v>
      </c>
      <c r="P2147">
        <v>40</v>
      </c>
      <c r="Q2147">
        <v>6.8</v>
      </c>
    </row>
    <row r="2148" spans="1:17" hidden="1" x14ac:dyDescent="0.3">
      <c r="A2148" t="s">
        <v>8487</v>
      </c>
      <c r="B2148" t="s">
        <v>8488</v>
      </c>
      <c r="C2148" s="1" t="str">
        <f t="shared" si="134"/>
        <v>12:0012</v>
      </c>
      <c r="D2148" s="1" t="str">
        <f t="shared" si="135"/>
        <v>12:0031</v>
      </c>
      <c r="E2148" t="s">
        <v>8489</v>
      </c>
      <c r="F2148" t="s">
        <v>8490</v>
      </c>
      <c r="H2148">
        <v>58.271750699999998</v>
      </c>
      <c r="I2148">
        <v>-132.14978060000001</v>
      </c>
      <c r="J2148" s="1" t="str">
        <f t="shared" si="136"/>
        <v>Fluid (stream)</v>
      </c>
      <c r="K2148" s="1" t="str">
        <f t="shared" si="137"/>
        <v>Untreated Water</v>
      </c>
      <c r="O2148">
        <v>2.5000000000000001E-2</v>
      </c>
      <c r="P2148">
        <v>110</v>
      </c>
      <c r="Q2148">
        <v>8.1</v>
      </c>
    </row>
    <row r="2149" spans="1:17" hidden="1" x14ac:dyDescent="0.3">
      <c r="A2149" t="s">
        <v>8491</v>
      </c>
      <c r="B2149" t="s">
        <v>8492</v>
      </c>
      <c r="C2149" s="1" t="str">
        <f t="shared" si="134"/>
        <v>12:0012</v>
      </c>
      <c r="D2149" s="1" t="str">
        <f t="shared" si="135"/>
        <v>12:0031</v>
      </c>
      <c r="E2149" t="s">
        <v>8493</v>
      </c>
      <c r="F2149" t="s">
        <v>8494</v>
      </c>
      <c r="H2149">
        <v>58.294874399999998</v>
      </c>
      <c r="I2149">
        <v>-132.16291870000001</v>
      </c>
      <c r="J2149" s="1" t="str">
        <f t="shared" si="136"/>
        <v>Fluid (stream)</v>
      </c>
      <c r="K2149" s="1" t="str">
        <f t="shared" si="137"/>
        <v>Untreated Water</v>
      </c>
      <c r="O2149">
        <v>2.5000000000000001E-2</v>
      </c>
      <c r="P2149">
        <v>54</v>
      </c>
      <c r="Q2149">
        <v>8.1999999999999993</v>
      </c>
    </row>
    <row r="2150" spans="1:17" hidden="1" x14ac:dyDescent="0.3">
      <c r="A2150" t="s">
        <v>8495</v>
      </c>
      <c r="B2150" t="s">
        <v>8496</v>
      </c>
      <c r="C2150" s="1" t="str">
        <f t="shared" si="134"/>
        <v>12:0012</v>
      </c>
      <c r="D2150" s="1" t="str">
        <f t="shared" si="135"/>
        <v>12:0031</v>
      </c>
      <c r="E2150" t="s">
        <v>8497</v>
      </c>
      <c r="F2150" t="s">
        <v>8498</v>
      </c>
      <c r="H2150">
        <v>58.2779606</v>
      </c>
      <c r="I2150">
        <v>-132.17937259999999</v>
      </c>
      <c r="J2150" s="1" t="str">
        <f t="shared" si="136"/>
        <v>Fluid (stream)</v>
      </c>
      <c r="K2150" s="1" t="str">
        <f t="shared" si="137"/>
        <v>Untreated Water</v>
      </c>
      <c r="O2150">
        <v>2.5000000000000001E-2</v>
      </c>
      <c r="P2150">
        <v>42</v>
      </c>
      <c r="Q2150">
        <v>7.7</v>
      </c>
    </row>
    <row r="2151" spans="1:17" hidden="1" x14ac:dyDescent="0.3">
      <c r="A2151" t="s">
        <v>8499</v>
      </c>
      <c r="B2151" t="s">
        <v>8500</v>
      </c>
      <c r="C2151" s="1" t="str">
        <f t="shared" si="134"/>
        <v>12:0012</v>
      </c>
      <c r="D2151" s="1" t="str">
        <f t="shared" si="135"/>
        <v>12:0031</v>
      </c>
      <c r="E2151" t="s">
        <v>8501</v>
      </c>
      <c r="F2151" t="s">
        <v>8502</v>
      </c>
      <c r="H2151">
        <v>58.277067299999999</v>
      </c>
      <c r="I2151">
        <v>-132.09624650000001</v>
      </c>
      <c r="J2151" s="1" t="str">
        <f t="shared" si="136"/>
        <v>Fluid (stream)</v>
      </c>
      <c r="K2151" s="1" t="str">
        <f t="shared" si="137"/>
        <v>Untreated Water</v>
      </c>
      <c r="O2151">
        <v>0.12</v>
      </c>
      <c r="P2151">
        <v>60</v>
      </c>
      <c r="Q2151">
        <v>7.1</v>
      </c>
    </row>
    <row r="2152" spans="1:17" hidden="1" x14ac:dyDescent="0.3">
      <c r="A2152" t="s">
        <v>8503</v>
      </c>
      <c r="B2152" t="s">
        <v>8504</v>
      </c>
      <c r="C2152" s="1" t="str">
        <f t="shared" si="134"/>
        <v>12:0012</v>
      </c>
      <c r="D2152" s="1" t="str">
        <f t="shared" si="135"/>
        <v>12:0031</v>
      </c>
      <c r="E2152" t="s">
        <v>8505</v>
      </c>
      <c r="F2152" t="s">
        <v>8506</v>
      </c>
      <c r="H2152">
        <v>58.281884599999998</v>
      </c>
      <c r="I2152">
        <v>-132.0730724</v>
      </c>
      <c r="J2152" s="1" t="str">
        <f t="shared" si="136"/>
        <v>Fluid (stream)</v>
      </c>
      <c r="K2152" s="1" t="str">
        <f t="shared" si="137"/>
        <v>Untreated Water</v>
      </c>
      <c r="O2152">
        <v>0.08</v>
      </c>
      <c r="P2152">
        <v>64</v>
      </c>
      <c r="Q2152">
        <v>8.1</v>
      </c>
    </row>
    <row r="2153" spans="1:17" hidden="1" x14ac:dyDescent="0.3">
      <c r="A2153" t="s">
        <v>8507</v>
      </c>
      <c r="B2153" t="s">
        <v>8508</v>
      </c>
      <c r="C2153" s="1" t="str">
        <f t="shared" si="134"/>
        <v>12:0012</v>
      </c>
      <c r="D2153" s="1" t="str">
        <f t="shared" si="135"/>
        <v>12:0031</v>
      </c>
      <c r="E2153" t="s">
        <v>8505</v>
      </c>
      <c r="F2153" t="s">
        <v>8509</v>
      </c>
      <c r="H2153">
        <v>58.281884599999998</v>
      </c>
      <c r="I2153">
        <v>-132.0730724</v>
      </c>
      <c r="J2153" s="1" t="str">
        <f t="shared" si="136"/>
        <v>Fluid (stream)</v>
      </c>
      <c r="K2153" s="1" t="str">
        <f t="shared" si="137"/>
        <v>Untreated Water</v>
      </c>
      <c r="O2153">
        <v>2.5000000000000001E-2</v>
      </c>
      <c r="P2153">
        <v>64</v>
      </c>
      <c r="Q2153">
        <v>7.9</v>
      </c>
    </row>
    <row r="2154" spans="1:17" hidden="1" x14ac:dyDescent="0.3">
      <c r="A2154" t="s">
        <v>8510</v>
      </c>
      <c r="B2154" t="s">
        <v>8511</v>
      </c>
      <c r="C2154" s="1" t="str">
        <f t="shared" si="134"/>
        <v>12:0012</v>
      </c>
      <c r="D2154" s="1" t="str">
        <f t="shared" si="135"/>
        <v>12:0031</v>
      </c>
      <c r="E2154" t="s">
        <v>8512</v>
      </c>
      <c r="F2154" t="s">
        <v>8513</v>
      </c>
      <c r="H2154">
        <v>58.318600600000003</v>
      </c>
      <c r="I2154">
        <v>-132.09597310000001</v>
      </c>
      <c r="J2154" s="1" t="str">
        <f t="shared" si="136"/>
        <v>Fluid (stream)</v>
      </c>
      <c r="K2154" s="1" t="str">
        <f t="shared" si="137"/>
        <v>Untreated Water</v>
      </c>
      <c r="O2154">
        <v>0.06</v>
      </c>
      <c r="P2154">
        <v>76</v>
      </c>
      <c r="Q2154">
        <v>8</v>
      </c>
    </row>
    <row r="2155" spans="1:17" hidden="1" x14ac:dyDescent="0.3">
      <c r="A2155" t="s">
        <v>8514</v>
      </c>
      <c r="B2155" t="s">
        <v>8515</v>
      </c>
      <c r="C2155" s="1" t="str">
        <f t="shared" si="134"/>
        <v>12:0012</v>
      </c>
      <c r="D2155" s="1" t="str">
        <f t="shared" si="135"/>
        <v>12:0031</v>
      </c>
      <c r="E2155" t="s">
        <v>8516</v>
      </c>
      <c r="F2155" t="s">
        <v>8517</v>
      </c>
      <c r="H2155">
        <v>58.3207874</v>
      </c>
      <c r="I2155">
        <v>-132.08428050000001</v>
      </c>
      <c r="J2155" s="1" t="str">
        <f t="shared" si="136"/>
        <v>Fluid (stream)</v>
      </c>
      <c r="K2155" s="1" t="str">
        <f t="shared" si="137"/>
        <v>Untreated Water</v>
      </c>
      <c r="O2155">
        <v>0.15</v>
      </c>
      <c r="P2155">
        <v>74</v>
      </c>
      <c r="Q2155">
        <v>8</v>
      </c>
    </row>
    <row r="2156" spans="1:17" hidden="1" x14ac:dyDescent="0.3">
      <c r="A2156" t="s">
        <v>8518</v>
      </c>
      <c r="B2156" t="s">
        <v>8519</v>
      </c>
      <c r="C2156" s="1" t="str">
        <f t="shared" si="134"/>
        <v>12:0012</v>
      </c>
      <c r="D2156" s="1" t="str">
        <f t="shared" si="135"/>
        <v>12:0031</v>
      </c>
      <c r="E2156" t="s">
        <v>8520</v>
      </c>
      <c r="F2156" t="s">
        <v>8521</v>
      </c>
      <c r="H2156">
        <v>58.3316868</v>
      </c>
      <c r="I2156">
        <v>-132.0626364</v>
      </c>
      <c r="J2156" s="1" t="str">
        <f t="shared" si="136"/>
        <v>Fluid (stream)</v>
      </c>
      <c r="K2156" s="1" t="str">
        <f t="shared" si="137"/>
        <v>Untreated Water</v>
      </c>
      <c r="O2156">
        <v>0.14000000000000001</v>
      </c>
      <c r="P2156">
        <v>94</v>
      </c>
      <c r="Q2156">
        <v>8.1</v>
      </c>
    </row>
    <row r="2157" spans="1:17" hidden="1" x14ac:dyDescent="0.3">
      <c r="A2157" t="s">
        <v>8522</v>
      </c>
      <c r="B2157" t="s">
        <v>8523</v>
      </c>
      <c r="C2157" s="1" t="str">
        <f t="shared" si="134"/>
        <v>12:0012</v>
      </c>
      <c r="D2157" s="1" t="str">
        <f t="shared" si="135"/>
        <v>12:0031</v>
      </c>
      <c r="E2157" t="s">
        <v>8524</v>
      </c>
      <c r="F2157" t="s">
        <v>8525</v>
      </c>
      <c r="H2157">
        <v>58.339062300000002</v>
      </c>
      <c r="I2157">
        <v>-132.04886329999999</v>
      </c>
      <c r="J2157" s="1" t="str">
        <f t="shared" si="136"/>
        <v>Fluid (stream)</v>
      </c>
      <c r="K2157" s="1" t="str">
        <f t="shared" si="137"/>
        <v>Untreated Water</v>
      </c>
      <c r="O2157">
        <v>0.06</v>
      </c>
      <c r="P2157">
        <v>100</v>
      </c>
      <c r="Q2157">
        <v>8.3000000000000007</v>
      </c>
    </row>
    <row r="2158" spans="1:17" hidden="1" x14ac:dyDescent="0.3">
      <c r="A2158" t="s">
        <v>8526</v>
      </c>
      <c r="B2158" t="s">
        <v>8527</v>
      </c>
      <c r="C2158" s="1" t="str">
        <f t="shared" si="134"/>
        <v>12:0012</v>
      </c>
      <c r="D2158" s="1" t="str">
        <f t="shared" si="135"/>
        <v>12:0031</v>
      </c>
      <c r="E2158" t="s">
        <v>8528</v>
      </c>
      <c r="F2158" t="s">
        <v>8529</v>
      </c>
      <c r="H2158">
        <v>58.343615900000003</v>
      </c>
      <c r="I2158">
        <v>-132.04564540000001</v>
      </c>
      <c r="J2158" s="1" t="str">
        <f t="shared" si="136"/>
        <v>Fluid (stream)</v>
      </c>
      <c r="K2158" s="1" t="str">
        <f t="shared" si="137"/>
        <v>Untreated Water</v>
      </c>
      <c r="O2158">
        <v>0.05</v>
      </c>
      <c r="P2158">
        <v>88</v>
      </c>
      <c r="Q2158">
        <v>8</v>
      </c>
    </row>
    <row r="2159" spans="1:17" hidden="1" x14ac:dyDescent="0.3">
      <c r="A2159" t="s">
        <v>8530</v>
      </c>
      <c r="B2159" t="s">
        <v>8531</v>
      </c>
      <c r="C2159" s="1" t="str">
        <f t="shared" si="134"/>
        <v>12:0012</v>
      </c>
      <c r="D2159" s="1" t="str">
        <f t="shared" si="135"/>
        <v>12:0031</v>
      </c>
      <c r="E2159" t="s">
        <v>8532</v>
      </c>
      <c r="F2159" t="s">
        <v>8533</v>
      </c>
      <c r="H2159">
        <v>58.351934800000002</v>
      </c>
      <c r="I2159">
        <v>-132.0331018</v>
      </c>
      <c r="J2159" s="1" t="str">
        <f t="shared" si="136"/>
        <v>Fluid (stream)</v>
      </c>
      <c r="K2159" s="1" t="str">
        <f t="shared" si="137"/>
        <v>Untreated Water</v>
      </c>
      <c r="O2159">
        <v>2.5000000000000001E-2</v>
      </c>
      <c r="P2159">
        <v>64</v>
      </c>
      <c r="Q2159">
        <v>7.8</v>
      </c>
    </row>
    <row r="2160" spans="1:17" hidden="1" x14ac:dyDescent="0.3">
      <c r="A2160" t="s">
        <v>8534</v>
      </c>
      <c r="B2160" t="s">
        <v>8535</v>
      </c>
      <c r="C2160" s="1" t="str">
        <f t="shared" si="134"/>
        <v>12:0012</v>
      </c>
      <c r="D2160" s="1" t="str">
        <f t="shared" si="135"/>
        <v>12:0031</v>
      </c>
      <c r="E2160" t="s">
        <v>8536</v>
      </c>
      <c r="F2160" t="s">
        <v>8537</v>
      </c>
      <c r="H2160">
        <v>58.361292599999999</v>
      </c>
      <c r="I2160">
        <v>-132.0425927</v>
      </c>
      <c r="J2160" s="1" t="str">
        <f t="shared" si="136"/>
        <v>Fluid (stream)</v>
      </c>
      <c r="K2160" s="1" t="str">
        <f t="shared" si="137"/>
        <v>Untreated Water</v>
      </c>
      <c r="O2160">
        <v>2.5000000000000001E-2</v>
      </c>
      <c r="P2160">
        <v>64</v>
      </c>
      <c r="Q2160">
        <v>8</v>
      </c>
    </row>
    <row r="2161" spans="1:17" hidden="1" x14ac:dyDescent="0.3">
      <c r="A2161" t="s">
        <v>8538</v>
      </c>
      <c r="B2161" t="s">
        <v>8539</v>
      </c>
      <c r="C2161" s="1" t="str">
        <f t="shared" si="134"/>
        <v>12:0012</v>
      </c>
      <c r="D2161" s="1" t="str">
        <f t="shared" si="135"/>
        <v>12:0031</v>
      </c>
      <c r="E2161" t="s">
        <v>8540</v>
      </c>
      <c r="F2161" t="s">
        <v>8541</v>
      </c>
      <c r="H2161">
        <v>58.3805841</v>
      </c>
      <c r="I2161">
        <v>-132.04059889999999</v>
      </c>
      <c r="J2161" s="1" t="str">
        <f t="shared" si="136"/>
        <v>Fluid (stream)</v>
      </c>
      <c r="K2161" s="1" t="str">
        <f t="shared" si="137"/>
        <v>Untreated Water</v>
      </c>
      <c r="O2161">
        <v>0.25</v>
      </c>
      <c r="P2161">
        <v>100</v>
      </c>
      <c r="Q2161">
        <v>8.1999999999999993</v>
      </c>
    </row>
    <row r="2162" spans="1:17" hidden="1" x14ac:dyDescent="0.3">
      <c r="A2162" t="s">
        <v>8542</v>
      </c>
      <c r="B2162" t="s">
        <v>8543</v>
      </c>
      <c r="C2162" s="1" t="str">
        <f t="shared" si="134"/>
        <v>12:0012</v>
      </c>
      <c r="D2162" s="1" t="str">
        <f t="shared" si="135"/>
        <v>12:0031</v>
      </c>
      <c r="E2162" t="s">
        <v>8544</v>
      </c>
      <c r="F2162" t="s">
        <v>8545</v>
      </c>
      <c r="H2162">
        <v>58.499405600000003</v>
      </c>
      <c r="I2162">
        <v>-132.19848780000001</v>
      </c>
      <c r="J2162" s="1" t="str">
        <f t="shared" si="136"/>
        <v>Fluid (stream)</v>
      </c>
      <c r="K2162" s="1" t="str">
        <f t="shared" si="137"/>
        <v>Untreated Water</v>
      </c>
      <c r="O2162">
        <v>0.45</v>
      </c>
      <c r="P2162">
        <v>66</v>
      </c>
      <c r="Q2162">
        <v>7.7</v>
      </c>
    </row>
    <row r="2163" spans="1:17" hidden="1" x14ac:dyDescent="0.3">
      <c r="A2163" t="s">
        <v>8546</v>
      </c>
      <c r="B2163" t="s">
        <v>8547</v>
      </c>
      <c r="C2163" s="1" t="str">
        <f t="shared" si="134"/>
        <v>12:0012</v>
      </c>
      <c r="D2163" s="1" t="str">
        <f t="shared" si="135"/>
        <v>12:0031</v>
      </c>
      <c r="E2163" t="s">
        <v>8548</v>
      </c>
      <c r="F2163" t="s">
        <v>8549</v>
      </c>
      <c r="H2163">
        <v>58.495716100000003</v>
      </c>
      <c r="I2163">
        <v>-132.20195720000001</v>
      </c>
      <c r="J2163" s="1" t="str">
        <f t="shared" si="136"/>
        <v>Fluid (stream)</v>
      </c>
      <c r="K2163" s="1" t="str">
        <f t="shared" si="137"/>
        <v>Untreated Water</v>
      </c>
      <c r="O2163">
        <v>0.42</v>
      </c>
      <c r="P2163">
        <v>68</v>
      </c>
      <c r="Q2163">
        <v>7.7</v>
      </c>
    </row>
    <row r="2164" spans="1:17" hidden="1" x14ac:dyDescent="0.3">
      <c r="A2164" t="s">
        <v>8550</v>
      </c>
      <c r="B2164" t="s">
        <v>8551</v>
      </c>
      <c r="C2164" s="1" t="str">
        <f t="shared" si="134"/>
        <v>12:0012</v>
      </c>
      <c r="D2164" s="1" t="str">
        <f t="shared" si="135"/>
        <v>12:0031</v>
      </c>
      <c r="E2164" t="s">
        <v>8552</v>
      </c>
      <c r="F2164" t="s">
        <v>8553</v>
      </c>
      <c r="H2164">
        <v>58.7468462</v>
      </c>
      <c r="I2164">
        <v>-132.10522750000001</v>
      </c>
      <c r="J2164" s="1" t="str">
        <f t="shared" si="136"/>
        <v>Fluid (stream)</v>
      </c>
      <c r="K2164" s="1" t="str">
        <f t="shared" si="137"/>
        <v>Untreated Water</v>
      </c>
      <c r="O2164">
        <v>2.5000000000000001E-2</v>
      </c>
      <c r="P2164">
        <v>190</v>
      </c>
      <c r="Q2164">
        <v>7.8</v>
      </c>
    </row>
    <row r="2165" spans="1:17" hidden="1" x14ac:dyDescent="0.3">
      <c r="A2165" t="s">
        <v>8554</v>
      </c>
      <c r="B2165" t="s">
        <v>8555</v>
      </c>
      <c r="C2165" s="1" t="str">
        <f t="shared" si="134"/>
        <v>12:0012</v>
      </c>
      <c r="D2165" s="1" t="str">
        <f t="shared" si="135"/>
        <v>12:0031</v>
      </c>
      <c r="E2165" t="s">
        <v>8556</v>
      </c>
      <c r="F2165" t="s">
        <v>8557</v>
      </c>
      <c r="H2165">
        <v>58.745739100000002</v>
      </c>
      <c r="I2165">
        <v>-132.116401</v>
      </c>
      <c r="J2165" s="1" t="str">
        <f t="shared" si="136"/>
        <v>Fluid (stream)</v>
      </c>
      <c r="K2165" s="1" t="str">
        <f t="shared" si="137"/>
        <v>Untreated Water</v>
      </c>
      <c r="O2165">
        <v>0.06</v>
      </c>
      <c r="P2165">
        <v>80</v>
      </c>
      <c r="Q2165">
        <v>8</v>
      </c>
    </row>
    <row r="2166" spans="1:17" hidden="1" x14ac:dyDescent="0.3">
      <c r="A2166" t="s">
        <v>8558</v>
      </c>
      <c r="B2166" t="s">
        <v>8559</v>
      </c>
      <c r="C2166" s="1" t="str">
        <f t="shared" si="134"/>
        <v>12:0012</v>
      </c>
      <c r="D2166" s="1" t="str">
        <f t="shared" si="135"/>
        <v>12:0031</v>
      </c>
      <c r="E2166" t="s">
        <v>8560</v>
      </c>
      <c r="F2166" t="s">
        <v>8561</v>
      </c>
      <c r="H2166">
        <v>58.720978299999999</v>
      </c>
      <c r="I2166">
        <v>-132.1218251</v>
      </c>
      <c r="J2166" s="1" t="str">
        <f t="shared" si="136"/>
        <v>Fluid (stream)</v>
      </c>
      <c r="K2166" s="1" t="str">
        <f t="shared" si="137"/>
        <v>Untreated Water</v>
      </c>
      <c r="O2166">
        <v>7.0000000000000007E-2</v>
      </c>
      <c r="P2166">
        <v>64</v>
      </c>
      <c r="Q2166">
        <v>8</v>
      </c>
    </row>
    <row r="2167" spans="1:17" hidden="1" x14ac:dyDescent="0.3">
      <c r="A2167" t="s">
        <v>8562</v>
      </c>
      <c r="B2167" t="s">
        <v>8563</v>
      </c>
      <c r="C2167" s="1" t="str">
        <f t="shared" si="134"/>
        <v>12:0012</v>
      </c>
      <c r="D2167" s="1" t="str">
        <f t="shared" si="135"/>
        <v>12:0031</v>
      </c>
      <c r="E2167" t="s">
        <v>8560</v>
      </c>
      <c r="F2167" t="s">
        <v>8564</v>
      </c>
      <c r="H2167">
        <v>58.720978299999999</v>
      </c>
      <c r="I2167">
        <v>-132.1218251</v>
      </c>
      <c r="J2167" s="1" t="str">
        <f t="shared" si="136"/>
        <v>Fluid (stream)</v>
      </c>
      <c r="K2167" s="1" t="str">
        <f t="shared" si="137"/>
        <v>Untreated Water</v>
      </c>
      <c r="O2167">
        <v>2.5000000000000001E-2</v>
      </c>
      <c r="P2167">
        <v>62</v>
      </c>
      <c r="Q2167">
        <v>7.7</v>
      </c>
    </row>
    <row r="2168" spans="1:17" hidden="1" x14ac:dyDescent="0.3">
      <c r="A2168" t="s">
        <v>8565</v>
      </c>
      <c r="B2168" t="s">
        <v>8566</v>
      </c>
      <c r="C2168" s="1" t="str">
        <f t="shared" si="134"/>
        <v>12:0012</v>
      </c>
      <c r="D2168" s="1" t="str">
        <f t="shared" si="135"/>
        <v>12:0031</v>
      </c>
      <c r="E2168" t="s">
        <v>8567</v>
      </c>
      <c r="F2168" t="s">
        <v>8568</v>
      </c>
      <c r="H2168">
        <v>58.721120800000001</v>
      </c>
      <c r="I2168">
        <v>-132.0837377</v>
      </c>
      <c r="J2168" s="1" t="str">
        <f t="shared" si="136"/>
        <v>Fluid (stream)</v>
      </c>
      <c r="K2168" s="1" t="str">
        <f t="shared" si="137"/>
        <v>Untreated Water</v>
      </c>
      <c r="O2168">
        <v>2.5000000000000001E-2</v>
      </c>
      <c r="P2168">
        <v>64</v>
      </c>
      <c r="Q2168">
        <v>8.1</v>
      </c>
    </row>
    <row r="2169" spans="1:17" hidden="1" x14ac:dyDescent="0.3">
      <c r="A2169" t="s">
        <v>8569</v>
      </c>
      <c r="B2169" t="s">
        <v>8570</v>
      </c>
      <c r="C2169" s="1" t="str">
        <f t="shared" si="134"/>
        <v>12:0012</v>
      </c>
      <c r="D2169" s="1" t="str">
        <f t="shared" si="135"/>
        <v>12:0031</v>
      </c>
      <c r="E2169" t="s">
        <v>8571</v>
      </c>
      <c r="F2169" t="s">
        <v>8572</v>
      </c>
      <c r="H2169">
        <v>58.711699400000001</v>
      </c>
      <c r="I2169">
        <v>-132.02542589999999</v>
      </c>
      <c r="J2169" s="1" t="str">
        <f t="shared" si="136"/>
        <v>Fluid (stream)</v>
      </c>
      <c r="K2169" s="1" t="str">
        <f t="shared" si="137"/>
        <v>Untreated Water</v>
      </c>
      <c r="O2169">
        <v>2.5000000000000001E-2</v>
      </c>
      <c r="P2169">
        <v>42</v>
      </c>
      <c r="Q2169">
        <v>7.3</v>
      </c>
    </row>
    <row r="2170" spans="1:17" hidden="1" x14ac:dyDescent="0.3">
      <c r="A2170" t="s">
        <v>8573</v>
      </c>
      <c r="B2170" t="s">
        <v>8574</v>
      </c>
      <c r="C2170" s="1" t="str">
        <f t="shared" si="134"/>
        <v>12:0012</v>
      </c>
      <c r="D2170" s="1" t="str">
        <f t="shared" si="135"/>
        <v>12:0031</v>
      </c>
      <c r="E2170" t="s">
        <v>8575</v>
      </c>
      <c r="F2170" t="s">
        <v>8576</v>
      </c>
      <c r="H2170">
        <v>58.682515899999999</v>
      </c>
      <c r="I2170">
        <v>-132.0197695</v>
      </c>
      <c r="J2170" s="1" t="str">
        <f t="shared" si="136"/>
        <v>Fluid (stream)</v>
      </c>
      <c r="K2170" s="1" t="str">
        <f t="shared" si="137"/>
        <v>Untreated Water</v>
      </c>
      <c r="O2170">
        <v>2.5000000000000001E-2</v>
      </c>
      <c r="P2170">
        <v>50</v>
      </c>
      <c r="Q2170">
        <v>7.5</v>
      </c>
    </row>
    <row r="2171" spans="1:17" hidden="1" x14ac:dyDescent="0.3">
      <c r="A2171" t="s">
        <v>8577</v>
      </c>
      <c r="B2171" t="s">
        <v>8578</v>
      </c>
      <c r="C2171" s="1" t="str">
        <f t="shared" si="134"/>
        <v>12:0012</v>
      </c>
      <c r="D2171" s="1" t="str">
        <f t="shared" si="135"/>
        <v>12:0031</v>
      </c>
      <c r="E2171" t="s">
        <v>8579</v>
      </c>
      <c r="F2171" t="s">
        <v>8580</v>
      </c>
      <c r="H2171">
        <v>58.670812400000003</v>
      </c>
      <c r="I2171">
        <v>-132.0363658</v>
      </c>
      <c r="J2171" s="1" t="str">
        <f t="shared" si="136"/>
        <v>Fluid (stream)</v>
      </c>
      <c r="K2171" s="1" t="str">
        <f t="shared" si="137"/>
        <v>Untreated Water</v>
      </c>
      <c r="O2171">
        <v>2.5000000000000001E-2</v>
      </c>
      <c r="P2171">
        <v>48</v>
      </c>
      <c r="Q2171">
        <v>7.3</v>
      </c>
    </row>
    <row r="2172" spans="1:17" hidden="1" x14ac:dyDescent="0.3">
      <c r="A2172" t="s">
        <v>8581</v>
      </c>
      <c r="B2172" t="s">
        <v>8582</v>
      </c>
      <c r="C2172" s="1" t="str">
        <f t="shared" si="134"/>
        <v>12:0012</v>
      </c>
      <c r="D2172" s="1" t="str">
        <f t="shared" si="135"/>
        <v>12:0031</v>
      </c>
      <c r="E2172" t="s">
        <v>8583</v>
      </c>
      <c r="F2172" t="s">
        <v>8584</v>
      </c>
      <c r="H2172">
        <v>58.701363700000002</v>
      </c>
      <c r="I2172">
        <v>-132.1498144</v>
      </c>
      <c r="J2172" s="1" t="str">
        <f t="shared" si="136"/>
        <v>Fluid (stream)</v>
      </c>
      <c r="K2172" s="1" t="str">
        <f t="shared" si="137"/>
        <v>Untreated Water</v>
      </c>
      <c r="O2172">
        <v>0.25</v>
      </c>
      <c r="P2172">
        <v>76</v>
      </c>
      <c r="Q2172">
        <v>7.9</v>
      </c>
    </row>
    <row r="2173" spans="1:17" hidden="1" x14ac:dyDescent="0.3">
      <c r="A2173" t="s">
        <v>8585</v>
      </c>
      <c r="B2173" t="s">
        <v>8586</v>
      </c>
      <c r="C2173" s="1" t="str">
        <f t="shared" si="134"/>
        <v>12:0012</v>
      </c>
      <c r="D2173" s="1" t="str">
        <f t="shared" si="135"/>
        <v>12:0031</v>
      </c>
      <c r="E2173" t="s">
        <v>8587</v>
      </c>
      <c r="F2173" t="s">
        <v>8588</v>
      </c>
      <c r="H2173">
        <v>58.706492099999998</v>
      </c>
      <c r="I2173">
        <v>-132.1823953</v>
      </c>
      <c r="J2173" s="1" t="str">
        <f t="shared" si="136"/>
        <v>Fluid (stream)</v>
      </c>
      <c r="K2173" s="1" t="str">
        <f t="shared" si="137"/>
        <v>Untreated Water</v>
      </c>
      <c r="O2173">
        <v>2.5000000000000001E-2</v>
      </c>
      <c r="P2173">
        <v>72</v>
      </c>
      <c r="Q2173">
        <v>8</v>
      </c>
    </row>
    <row r="2174" spans="1:17" hidden="1" x14ac:dyDescent="0.3">
      <c r="A2174" t="s">
        <v>8589</v>
      </c>
      <c r="B2174" t="s">
        <v>8590</v>
      </c>
      <c r="C2174" s="1" t="str">
        <f t="shared" si="134"/>
        <v>12:0012</v>
      </c>
      <c r="D2174" s="1" t="str">
        <f t="shared" si="135"/>
        <v>12:0031</v>
      </c>
      <c r="E2174" t="s">
        <v>8591</v>
      </c>
      <c r="F2174" t="s">
        <v>8592</v>
      </c>
      <c r="H2174">
        <v>58.7030271</v>
      </c>
      <c r="I2174">
        <v>-132.18542189999999</v>
      </c>
      <c r="J2174" s="1" t="str">
        <f t="shared" si="136"/>
        <v>Fluid (stream)</v>
      </c>
      <c r="K2174" s="1" t="str">
        <f t="shared" si="137"/>
        <v>Untreated Water</v>
      </c>
      <c r="O2174">
        <v>2.5000000000000001E-2</v>
      </c>
      <c r="P2174">
        <v>100</v>
      </c>
      <c r="Q2174">
        <v>8.1999999999999993</v>
      </c>
    </row>
    <row r="2175" spans="1:17" hidden="1" x14ac:dyDescent="0.3">
      <c r="A2175" t="s">
        <v>8593</v>
      </c>
      <c r="B2175" t="s">
        <v>8594</v>
      </c>
      <c r="C2175" s="1" t="str">
        <f t="shared" si="134"/>
        <v>12:0012</v>
      </c>
      <c r="D2175" s="1" t="str">
        <f t="shared" si="135"/>
        <v>12:0031</v>
      </c>
      <c r="E2175" t="s">
        <v>8595</v>
      </c>
      <c r="F2175" t="s">
        <v>8596</v>
      </c>
      <c r="H2175">
        <v>58.692007099999998</v>
      </c>
      <c r="I2175">
        <v>-132.1549833</v>
      </c>
      <c r="J2175" s="1" t="str">
        <f t="shared" si="136"/>
        <v>Fluid (stream)</v>
      </c>
      <c r="K2175" s="1" t="str">
        <f t="shared" si="137"/>
        <v>Untreated Water</v>
      </c>
      <c r="O2175">
        <v>2.5000000000000001E-2</v>
      </c>
      <c r="P2175">
        <v>100</v>
      </c>
      <c r="Q2175">
        <v>8.1</v>
      </c>
    </row>
    <row r="2176" spans="1:17" hidden="1" x14ac:dyDescent="0.3">
      <c r="A2176" t="s">
        <v>8597</v>
      </c>
      <c r="B2176" t="s">
        <v>8598</v>
      </c>
      <c r="C2176" s="1" t="str">
        <f t="shared" si="134"/>
        <v>12:0012</v>
      </c>
      <c r="D2176" s="1" t="str">
        <f t="shared" si="135"/>
        <v>12:0031</v>
      </c>
      <c r="E2176" t="s">
        <v>8599</v>
      </c>
      <c r="F2176" t="s">
        <v>8600</v>
      </c>
      <c r="H2176">
        <v>58.6767349</v>
      </c>
      <c r="I2176">
        <v>-132.1661364</v>
      </c>
      <c r="J2176" s="1" t="str">
        <f t="shared" si="136"/>
        <v>Fluid (stream)</v>
      </c>
      <c r="K2176" s="1" t="str">
        <f t="shared" si="137"/>
        <v>Untreated Water</v>
      </c>
      <c r="O2176">
        <v>2.5000000000000001E-2</v>
      </c>
      <c r="P2176">
        <v>150</v>
      </c>
      <c r="Q2176">
        <v>8.1999999999999993</v>
      </c>
    </row>
    <row r="2177" spans="1:17" hidden="1" x14ac:dyDescent="0.3">
      <c r="A2177" t="s">
        <v>8601</v>
      </c>
      <c r="B2177" t="s">
        <v>8602</v>
      </c>
      <c r="C2177" s="1" t="str">
        <f t="shared" si="134"/>
        <v>12:0012</v>
      </c>
      <c r="D2177" s="1" t="str">
        <f t="shared" si="135"/>
        <v>12:0031</v>
      </c>
      <c r="E2177" t="s">
        <v>8603</v>
      </c>
      <c r="F2177" t="s">
        <v>8604</v>
      </c>
      <c r="H2177">
        <v>58.677136599999997</v>
      </c>
      <c r="I2177">
        <v>-132.17378189999999</v>
      </c>
      <c r="J2177" s="1" t="str">
        <f t="shared" si="136"/>
        <v>Fluid (stream)</v>
      </c>
      <c r="K2177" s="1" t="str">
        <f t="shared" si="137"/>
        <v>Untreated Water</v>
      </c>
      <c r="O2177">
        <v>2.5000000000000001E-2</v>
      </c>
      <c r="P2177">
        <v>110</v>
      </c>
      <c r="Q2177">
        <v>8</v>
      </c>
    </row>
    <row r="2178" spans="1:17" hidden="1" x14ac:dyDescent="0.3">
      <c r="A2178" t="s">
        <v>8605</v>
      </c>
      <c r="B2178" t="s">
        <v>8606</v>
      </c>
      <c r="C2178" s="1" t="str">
        <f t="shared" ref="C2178:C2241" si="138">HYPERLINK("http://geochem.nrcan.gc.ca/cdogs/content/bdl/bdl120012_e.htm", "12:0012")</f>
        <v>12:0012</v>
      </c>
      <c r="D2178" s="1" t="str">
        <f t="shared" ref="D2178:D2241" si="139">HYPERLINK("http://geochem.nrcan.gc.ca/cdogs/content/svy/svy120031_e.htm", "12:0031")</f>
        <v>12:0031</v>
      </c>
      <c r="E2178" t="s">
        <v>8607</v>
      </c>
      <c r="F2178" t="s">
        <v>8608</v>
      </c>
      <c r="H2178">
        <v>58.647739000000001</v>
      </c>
      <c r="I2178">
        <v>-132.13857960000001</v>
      </c>
      <c r="J2178" s="1" t="str">
        <f t="shared" ref="J2178:J2241" si="140">HYPERLINK("http://geochem.nrcan.gc.ca/cdogs/content/kwd/kwd020018_e.htm", "Fluid (stream)")</f>
        <v>Fluid (stream)</v>
      </c>
      <c r="K2178" s="1" t="str">
        <f t="shared" ref="K2178:K2241" si="141">HYPERLINK("http://geochem.nrcan.gc.ca/cdogs/content/kwd/kwd080007_e.htm", "Untreated Water")</f>
        <v>Untreated Water</v>
      </c>
      <c r="O2178">
        <v>0.06</v>
      </c>
      <c r="P2178">
        <v>86</v>
      </c>
      <c r="Q2178">
        <v>7.6</v>
      </c>
    </row>
    <row r="2179" spans="1:17" hidden="1" x14ac:dyDescent="0.3">
      <c r="A2179" t="s">
        <v>8609</v>
      </c>
      <c r="B2179" t="s">
        <v>8610</v>
      </c>
      <c r="C2179" s="1" t="str">
        <f t="shared" si="138"/>
        <v>12:0012</v>
      </c>
      <c r="D2179" s="1" t="str">
        <f t="shared" si="139"/>
        <v>12:0031</v>
      </c>
      <c r="E2179" t="s">
        <v>8611</v>
      </c>
      <c r="F2179" t="s">
        <v>8612</v>
      </c>
      <c r="H2179">
        <v>58.634065100000001</v>
      </c>
      <c r="I2179">
        <v>-132.04877020000001</v>
      </c>
      <c r="J2179" s="1" t="str">
        <f t="shared" si="140"/>
        <v>Fluid (stream)</v>
      </c>
      <c r="K2179" s="1" t="str">
        <f t="shared" si="141"/>
        <v>Untreated Water</v>
      </c>
      <c r="O2179">
        <v>2.5000000000000001E-2</v>
      </c>
      <c r="P2179">
        <v>82</v>
      </c>
      <c r="Q2179">
        <v>7.3</v>
      </c>
    </row>
    <row r="2180" spans="1:17" hidden="1" x14ac:dyDescent="0.3">
      <c r="A2180" t="s">
        <v>8613</v>
      </c>
      <c r="B2180" t="s">
        <v>8614</v>
      </c>
      <c r="C2180" s="1" t="str">
        <f t="shared" si="138"/>
        <v>12:0012</v>
      </c>
      <c r="D2180" s="1" t="str">
        <f t="shared" si="139"/>
        <v>12:0031</v>
      </c>
      <c r="E2180" t="s">
        <v>8615</v>
      </c>
      <c r="F2180" t="s">
        <v>8616</v>
      </c>
      <c r="H2180">
        <v>58.638561799999998</v>
      </c>
      <c r="I2180">
        <v>-132.0434435</v>
      </c>
      <c r="J2180" s="1" t="str">
        <f t="shared" si="140"/>
        <v>Fluid (stream)</v>
      </c>
      <c r="K2180" s="1" t="str">
        <f t="shared" si="141"/>
        <v>Untreated Water</v>
      </c>
      <c r="O2180">
        <v>2.5000000000000001E-2</v>
      </c>
      <c r="P2180">
        <v>34</v>
      </c>
      <c r="Q2180">
        <v>7.1</v>
      </c>
    </row>
    <row r="2181" spans="1:17" hidden="1" x14ac:dyDescent="0.3">
      <c r="A2181" t="s">
        <v>8617</v>
      </c>
      <c r="B2181" t="s">
        <v>8618</v>
      </c>
      <c r="C2181" s="1" t="str">
        <f t="shared" si="138"/>
        <v>12:0012</v>
      </c>
      <c r="D2181" s="1" t="str">
        <f t="shared" si="139"/>
        <v>12:0031</v>
      </c>
      <c r="E2181" t="s">
        <v>8619</v>
      </c>
      <c r="F2181" t="s">
        <v>8620</v>
      </c>
      <c r="H2181">
        <v>58.627340699999998</v>
      </c>
      <c r="I2181">
        <v>-132.1325295</v>
      </c>
      <c r="J2181" s="1" t="str">
        <f t="shared" si="140"/>
        <v>Fluid (stream)</v>
      </c>
      <c r="K2181" s="1" t="str">
        <f t="shared" si="141"/>
        <v>Untreated Water</v>
      </c>
      <c r="O2181">
        <v>0.31</v>
      </c>
      <c r="P2181">
        <v>180</v>
      </c>
      <c r="Q2181">
        <v>7.8</v>
      </c>
    </row>
    <row r="2182" spans="1:17" hidden="1" x14ac:dyDescent="0.3">
      <c r="A2182" t="s">
        <v>8621</v>
      </c>
      <c r="B2182" t="s">
        <v>8622</v>
      </c>
      <c r="C2182" s="1" t="str">
        <f t="shared" si="138"/>
        <v>12:0012</v>
      </c>
      <c r="D2182" s="1" t="str">
        <f t="shared" si="139"/>
        <v>12:0031</v>
      </c>
      <c r="E2182" t="s">
        <v>8623</v>
      </c>
      <c r="F2182" t="s">
        <v>8624</v>
      </c>
      <c r="H2182">
        <v>58.618718200000004</v>
      </c>
      <c r="I2182">
        <v>-132.14200439999999</v>
      </c>
      <c r="J2182" s="1" t="str">
        <f t="shared" si="140"/>
        <v>Fluid (stream)</v>
      </c>
      <c r="K2182" s="1" t="str">
        <f t="shared" si="141"/>
        <v>Untreated Water</v>
      </c>
      <c r="O2182">
        <v>0.35</v>
      </c>
      <c r="P2182">
        <v>180</v>
      </c>
      <c r="Q2182">
        <v>7.9</v>
      </c>
    </row>
    <row r="2183" spans="1:17" hidden="1" x14ac:dyDescent="0.3">
      <c r="A2183" t="s">
        <v>8625</v>
      </c>
      <c r="B2183" t="s">
        <v>8626</v>
      </c>
      <c r="C2183" s="1" t="str">
        <f t="shared" si="138"/>
        <v>12:0012</v>
      </c>
      <c r="D2183" s="1" t="str">
        <f t="shared" si="139"/>
        <v>12:0031</v>
      </c>
      <c r="E2183" t="s">
        <v>8627</v>
      </c>
      <c r="F2183" t="s">
        <v>8628</v>
      </c>
      <c r="H2183">
        <v>58.457869199999998</v>
      </c>
      <c r="I2183">
        <v>-133.03699900000001</v>
      </c>
      <c r="J2183" s="1" t="str">
        <f t="shared" si="140"/>
        <v>Fluid (stream)</v>
      </c>
      <c r="K2183" s="1" t="str">
        <f t="shared" si="141"/>
        <v>Untreated Water</v>
      </c>
      <c r="O2183">
        <v>0.31</v>
      </c>
      <c r="P2183">
        <v>40</v>
      </c>
      <c r="Q2183">
        <v>6.9</v>
      </c>
    </row>
    <row r="2184" spans="1:17" hidden="1" x14ac:dyDescent="0.3">
      <c r="A2184" t="s">
        <v>8629</v>
      </c>
      <c r="B2184" t="s">
        <v>8630</v>
      </c>
      <c r="C2184" s="1" t="str">
        <f t="shared" si="138"/>
        <v>12:0012</v>
      </c>
      <c r="D2184" s="1" t="str">
        <f t="shared" si="139"/>
        <v>12:0031</v>
      </c>
      <c r="E2184" t="s">
        <v>8631</v>
      </c>
      <c r="F2184" t="s">
        <v>8632</v>
      </c>
      <c r="H2184">
        <v>58.458866800000003</v>
      </c>
      <c r="I2184">
        <v>-133.0101512</v>
      </c>
      <c r="J2184" s="1" t="str">
        <f t="shared" si="140"/>
        <v>Fluid (stream)</v>
      </c>
      <c r="K2184" s="1" t="str">
        <f t="shared" si="141"/>
        <v>Untreated Water</v>
      </c>
      <c r="O2184">
        <v>0.06</v>
      </c>
      <c r="P2184">
        <v>46</v>
      </c>
      <c r="Q2184">
        <v>7.2</v>
      </c>
    </row>
    <row r="2185" spans="1:17" hidden="1" x14ac:dyDescent="0.3">
      <c r="A2185" t="s">
        <v>8633</v>
      </c>
      <c r="B2185" t="s">
        <v>8634</v>
      </c>
      <c r="C2185" s="1" t="str">
        <f t="shared" si="138"/>
        <v>12:0012</v>
      </c>
      <c r="D2185" s="1" t="str">
        <f t="shared" si="139"/>
        <v>12:0031</v>
      </c>
      <c r="E2185" t="s">
        <v>8635</v>
      </c>
      <c r="F2185" t="s">
        <v>8636</v>
      </c>
      <c r="H2185">
        <v>58.469049099999999</v>
      </c>
      <c r="I2185">
        <v>-133.06867930000001</v>
      </c>
      <c r="J2185" s="1" t="str">
        <f t="shared" si="140"/>
        <v>Fluid (stream)</v>
      </c>
      <c r="K2185" s="1" t="str">
        <f t="shared" si="141"/>
        <v>Untreated Water</v>
      </c>
      <c r="O2185">
        <v>0.36</v>
      </c>
      <c r="P2185">
        <v>98</v>
      </c>
      <c r="Q2185">
        <v>6.8</v>
      </c>
    </row>
    <row r="2186" spans="1:17" hidden="1" x14ac:dyDescent="0.3">
      <c r="A2186" t="s">
        <v>8637</v>
      </c>
      <c r="B2186" t="s">
        <v>8638</v>
      </c>
      <c r="C2186" s="1" t="str">
        <f t="shared" si="138"/>
        <v>12:0012</v>
      </c>
      <c r="D2186" s="1" t="str">
        <f t="shared" si="139"/>
        <v>12:0031</v>
      </c>
      <c r="E2186" t="s">
        <v>8639</v>
      </c>
      <c r="F2186" t="s">
        <v>8640</v>
      </c>
      <c r="H2186">
        <v>58.415998299999998</v>
      </c>
      <c r="I2186">
        <v>-133.1060823</v>
      </c>
      <c r="J2186" s="1" t="str">
        <f t="shared" si="140"/>
        <v>Fluid (stream)</v>
      </c>
      <c r="K2186" s="1" t="str">
        <f t="shared" si="141"/>
        <v>Untreated Water</v>
      </c>
      <c r="O2186">
        <v>0.21</v>
      </c>
      <c r="P2186">
        <v>74</v>
      </c>
      <c r="Q2186">
        <v>7</v>
      </c>
    </row>
    <row r="2187" spans="1:17" hidden="1" x14ac:dyDescent="0.3">
      <c r="A2187" t="s">
        <v>8641</v>
      </c>
      <c r="B2187" t="s">
        <v>8642</v>
      </c>
      <c r="C2187" s="1" t="str">
        <f t="shared" si="138"/>
        <v>12:0012</v>
      </c>
      <c r="D2187" s="1" t="str">
        <f t="shared" si="139"/>
        <v>12:0031</v>
      </c>
      <c r="E2187" t="s">
        <v>8643</v>
      </c>
      <c r="F2187" t="s">
        <v>8644</v>
      </c>
      <c r="H2187">
        <v>58.419831500000001</v>
      </c>
      <c r="I2187">
        <v>-133.11075640000001</v>
      </c>
      <c r="J2187" s="1" t="str">
        <f t="shared" si="140"/>
        <v>Fluid (stream)</v>
      </c>
      <c r="K2187" s="1" t="str">
        <f t="shared" si="141"/>
        <v>Untreated Water</v>
      </c>
      <c r="O2187">
        <v>0.31</v>
      </c>
      <c r="P2187">
        <v>68</v>
      </c>
      <c r="Q2187">
        <v>6.7</v>
      </c>
    </row>
    <row r="2188" spans="1:17" hidden="1" x14ac:dyDescent="0.3">
      <c r="A2188" t="s">
        <v>8645</v>
      </c>
      <c r="B2188" t="s">
        <v>8646</v>
      </c>
      <c r="C2188" s="1" t="str">
        <f t="shared" si="138"/>
        <v>12:0012</v>
      </c>
      <c r="D2188" s="1" t="str">
        <f t="shared" si="139"/>
        <v>12:0031</v>
      </c>
      <c r="E2188" t="s">
        <v>8647</v>
      </c>
      <c r="F2188" t="s">
        <v>8648</v>
      </c>
      <c r="H2188">
        <v>58.429743600000002</v>
      </c>
      <c r="I2188">
        <v>-133.09878420000001</v>
      </c>
      <c r="J2188" s="1" t="str">
        <f t="shared" si="140"/>
        <v>Fluid (stream)</v>
      </c>
      <c r="K2188" s="1" t="str">
        <f t="shared" si="141"/>
        <v>Untreated Water</v>
      </c>
      <c r="O2188">
        <v>0.22</v>
      </c>
      <c r="P2188">
        <v>48</v>
      </c>
      <c r="Q2188">
        <v>7.3</v>
      </c>
    </row>
    <row r="2189" spans="1:17" hidden="1" x14ac:dyDescent="0.3">
      <c r="A2189" t="s">
        <v>8649</v>
      </c>
      <c r="B2189" t="s">
        <v>8650</v>
      </c>
      <c r="C2189" s="1" t="str">
        <f t="shared" si="138"/>
        <v>12:0012</v>
      </c>
      <c r="D2189" s="1" t="str">
        <f t="shared" si="139"/>
        <v>12:0031</v>
      </c>
      <c r="E2189" t="s">
        <v>8651</v>
      </c>
      <c r="F2189" t="s">
        <v>8652</v>
      </c>
      <c r="H2189">
        <v>58.435240800000003</v>
      </c>
      <c r="I2189">
        <v>-133.0739921</v>
      </c>
      <c r="J2189" s="1" t="str">
        <f t="shared" si="140"/>
        <v>Fluid (stream)</v>
      </c>
      <c r="K2189" s="1" t="str">
        <f t="shared" si="141"/>
        <v>Untreated Water</v>
      </c>
      <c r="O2189">
        <v>0.18</v>
      </c>
      <c r="P2189">
        <v>40</v>
      </c>
      <c r="Q2189">
        <v>6.6</v>
      </c>
    </row>
    <row r="2190" spans="1:17" hidden="1" x14ac:dyDescent="0.3">
      <c r="A2190" t="s">
        <v>8653</v>
      </c>
      <c r="B2190" t="s">
        <v>8654</v>
      </c>
      <c r="C2190" s="1" t="str">
        <f t="shared" si="138"/>
        <v>12:0012</v>
      </c>
      <c r="D2190" s="1" t="str">
        <f t="shared" si="139"/>
        <v>12:0031</v>
      </c>
      <c r="E2190" t="s">
        <v>8655</v>
      </c>
      <c r="F2190" t="s">
        <v>8656</v>
      </c>
      <c r="H2190">
        <v>58.4860738</v>
      </c>
      <c r="I2190">
        <v>-133.0413436</v>
      </c>
      <c r="J2190" s="1" t="str">
        <f t="shared" si="140"/>
        <v>Fluid (stream)</v>
      </c>
      <c r="K2190" s="1" t="str">
        <f t="shared" si="141"/>
        <v>Untreated Water</v>
      </c>
      <c r="O2190">
        <v>4.4000000000000004</v>
      </c>
      <c r="P2190">
        <v>500</v>
      </c>
      <c r="Q2190">
        <v>7.1</v>
      </c>
    </row>
    <row r="2191" spans="1:17" hidden="1" x14ac:dyDescent="0.3">
      <c r="A2191" t="s">
        <v>8657</v>
      </c>
      <c r="B2191" t="s">
        <v>8658</v>
      </c>
      <c r="C2191" s="1" t="str">
        <f t="shared" si="138"/>
        <v>12:0012</v>
      </c>
      <c r="D2191" s="1" t="str">
        <f t="shared" si="139"/>
        <v>12:0031</v>
      </c>
      <c r="E2191" t="s">
        <v>8659</v>
      </c>
      <c r="F2191" t="s">
        <v>8660</v>
      </c>
      <c r="H2191">
        <v>58.475629699999999</v>
      </c>
      <c r="I2191">
        <v>-133.02343759999999</v>
      </c>
      <c r="J2191" s="1" t="str">
        <f t="shared" si="140"/>
        <v>Fluid (stream)</v>
      </c>
      <c r="K2191" s="1" t="str">
        <f t="shared" si="141"/>
        <v>Untreated Water</v>
      </c>
      <c r="O2191">
        <v>1</v>
      </c>
      <c r="P2191">
        <v>110</v>
      </c>
      <c r="Q2191">
        <v>6.5</v>
      </c>
    </row>
    <row r="2192" spans="1:17" hidden="1" x14ac:dyDescent="0.3">
      <c r="A2192" t="s">
        <v>8661</v>
      </c>
      <c r="B2192" t="s">
        <v>8662</v>
      </c>
      <c r="C2192" s="1" t="str">
        <f t="shared" si="138"/>
        <v>12:0012</v>
      </c>
      <c r="D2192" s="1" t="str">
        <f t="shared" si="139"/>
        <v>12:0031</v>
      </c>
      <c r="E2192" t="s">
        <v>8663</v>
      </c>
      <c r="F2192" t="s">
        <v>8664</v>
      </c>
      <c r="H2192">
        <v>58.499267500000002</v>
      </c>
      <c r="I2192">
        <v>-133.0931047</v>
      </c>
      <c r="J2192" s="1" t="str">
        <f t="shared" si="140"/>
        <v>Fluid (stream)</v>
      </c>
      <c r="K2192" s="1" t="str">
        <f t="shared" si="141"/>
        <v>Untreated Water</v>
      </c>
      <c r="O2192">
        <v>0.7</v>
      </c>
      <c r="P2192">
        <v>64</v>
      </c>
      <c r="Q2192">
        <v>6.7</v>
      </c>
    </row>
    <row r="2193" spans="1:17" hidden="1" x14ac:dyDescent="0.3">
      <c r="A2193" t="s">
        <v>8665</v>
      </c>
      <c r="B2193" t="s">
        <v>8666</v>
      </c>
      <c r="C2193" s="1" t="str">
        <f t="shared" si="138"/>
        <v>12:0012</v>
      </c>
      <c r="D2193" s="1" t="str">
        <f t="shared" si="139"/>
        <v>12:0031</v>
      </c>
      <c r="E2193" t="s">
        <v>8663</v>
      </c>
      <c r="F2193" t="s">
        <v>8667</v>
      </c>
      <c r="H2193">
        <v>58.499267500000002</v>
      </c>
      <c r="I2193">
        <v>-133.0931047</v>
      </c>
      <c r="J2193" s="1" t="str">
        <f t="shared" si="140"/>
        <v>Fluid (stream)</v>
      </c>
      <c r="K2193" s="1" t="str">
        <f t="shared" si="141"/>
        <v>Untreated Water</v>
      </c>
      <c r="O2193">
        <v>0.7</v>
      </c>
      <c r="P2193">
        <v>60</v>
      </c>
      <c r="Q2193">
        <v>6.7</v>
      </c>
    </row>
    <row r="2194" spans="1:17" hidden="1" x14ac:dyDescent="0.3">
      <c r="A2194" t="s">
        <v>8668</v>
      </c>
      <c r="B2194" t="s">
        <v>8669</v>
      </c>
      <c r="C2194" s="1" t="str">
        <f t="shared" si="138"/>
        <v>12:0012</v>
      </c>
      <c r="D2194" s="1" t="str">
        <f t="shared" si="139"/>
        <v>12:0031</v>
      </c>
      <c r="E2194" t="s">
        <v>8670</v>
      </c>
      <c r="F2194" t="s">
        <v>8671</v>
      </c>
      <c r="H2194">
        <v>58.515808100000001</v>
      </c>
      <c r="I2194">
        <v>-133.07448890000001</v>
      </c>
      <c r="J2194" s="1" t="str">
        <f t="shared" si="140"/>
        <v>Fluid (stream)</v>
      </c>
      <c r="K2194" s="1" t="str">
        <f t="shared" si="141"/>
        <v>Untreated Water</v>
      </c>
      <c r="O2194">
        <v>0.68</v>
      </c>
      <c r="P2194">
        <v>66</v>
      </c>
      <c r="Q2194">
        <v>6.8</v>
      </c>
    </row>
    <row r="2195" spans="1:17" hidden="1" x14ac:dyDescent="0.3">
      <c r="A2195" t="s">
        <v>8672</v>
      </c>
      <c r="B2195" t="s">
        <v>8673</v>
      </c>
      <c r="C2195" s="1" t="str">
        <f t="shared" si="138"/>
        <v>12:0012</v>
      </c>
      <c r="D2195" s="1" t="str">
        <f t="shared" si="139"/>
        <v>12:0031</v>
      </c>
      <c r="E2195" t="s">
        <v>8674</v>
      </c>
      <c r="F2195" t="s">
        <v>8675</v>
      </c>
      <c r="H2195">
        <v>58.516343399999997</v>
      </c>
      <c r="I2195">
        <v>-133.06824420000001</v>
      </c>
      <c r="J2195" s="1" t="str">
        <f t="shared" si="140"/>
        <v>Fluid (stream)</v>
      </c>
      <c r="K2195" s="1" t="str">
        <f t="shared" si="141"/>
        <v>Untreated Water</v>
      </c>
      <c r="O2195">
        <v>0.2</v>
      </c>
      <c r="P2195">
        <v>72</v>
      </c>
      <c r="Q2195">
        <v>6.6</v>
      </c>
    </row>
    <row r="2196" spans="1:17" hidden="1" x14ac:dyDescent="0.3">
      <c r="A2196" t="s">
        <v>8676</v>
      </c>
      <c r="B2196" t="s">
        <v>8677</v>
      </c>
      <c r="C2196" s="1" t="str">
        <f t="shared" si="138"/>
        <v>12:0012</v>
      </c>
      <c r="D2196" s="1" t="str">
        <f t="shared" si="139"/>
        <v>12:0031</v>
      </c>
      <c r="E2196" t="s">
        <v>8678</v>
      </c>
      <c r="F2196" t="s">
        <v>8679</v>
      </c>
      <c r="H2196">
        <v>58.517474900000003</v>
      </c>
      <c r="I2196">
        <v>-133.1451715</v>
      </c>
      <c r="J2196" s="1" t="str">
        <f t="shared" si="140"/>
        <v>Fluid (stream)</v>
      </c>
      <c r="K2196" s="1" t="str">
        <f t="shared" si="141"/>
        <v>Untreated Water</v>
      </c>
      <c r="O2196">
        <v>2.5000000000000001E-2</v>
      </c>
      <c r="P2196">
        <v>70</v>
      </c>
      <c r="Q2196">
        <v>6.4</v>
      </c>
    </row>
    <row r="2197" spans="1:17" hidden="1" x14ac:dyDescent="0.3">
      <c r="A2197" t="s">
        <v>8680</v>
      </c>
      <c r="B2197" t="s">
        <v>8681</v>
      </c>
      <c r="C2197" s="1" t="str">
        <f t="shared" si="138"/>
        <v>12:0012</v>
      </c>
      <c r="D2197" s="1" t="str">
        <f t="shared" si="139"/>
        <v>12:0031</v>
      </c>
      <c r="E2197" t="s">
        <v>8682</v>
      </c>
      <c r="F2197" t="s">
        <v>8683</v>
      </c>
      <c r="H2197">
        <v>58.514502899999997</v>
      </c>
      <c r="I2197">
        <v>-133.14903659999999</v>
      </c>
      <c r="J2197" s="1" t="str">
        <f t="shared" si="140"/>
        <v>Fluid (stream)</v>
      </c>
      <c r="K2197" s="1" t="str">
        <f t="shared" si="141"/>
        <v>Untreated Water</v>
      </c>
      <c r="O2197">
        <v>1.9</v>
      </c>
      <c r="P2197">
        <v>170</v>
      </c>
      <c r="Q2197">
        <v>6.7</v>
      </c>
    </row>
    <row r="2198" spans="1:17" hidden="1" x14ac:dyDescent="0.3">
      <c r="A2198" t="s">
        <v>8684</v>
      </c>
      <c r="B2198" t="s">
        <v>8685</v>
      </c>
      <c r="C2198" s="1" t="str">
        <f t="shared" si="138"/>
        <v>12:0012</v>
      </c>
      <c r="D2198" s="1" t="str">
        <f t="shared" si="139"/>
        <v>12:0031</v>
      </c>
      <c r="E2198" t="s">
        <v>8686</v>
      </c>
      <c r="F2198" t="s">
        <v>8687</v>
      </c>
      <c r="H2198">
        <v>58.572569799999997</v>
      </c>
      <c r="I2198">
        <v>-133.0884844</v>
      </c>
      <c r="J2198" s="1" t="str">
        <f t="shared" si="140"/>
        <v>Fluid (stream)</v>
      </c>
      <c r="K2198" s="1" t="str">
        <f t="shared" si="141"/>
        <v>Untreated Water</v>
      </c>
      <c r="O2198">
        <v>0.45</v>
      </c>
      <c r="P2198">
        <v>66</v>
      </c>
      <c r="Q2198">
        <v>6.7</v>
      </c>
    </row>
    <row r="2199" spans="1:17" hidden="1" x14ac:dyDescent="0.3">
      <c r="A2199" t="s">
        <v>8688</v>
      </c>
      <c r="B2199" t="s">
        <v>8689</v>
      </c>
      <c r="C2199" s="1" t="str">
        <f t="shared" si="138"/>
        <v>12:0012</v>
      </c>
      <c r="D2199" s="1" t="str">
        <f t="shared" si="139"/>
        <v>12:0031</v>
      </c>
      <c r="E2199" t="s">
        <v>8690</v>
      </c>
      <c r="F2199" t="s">
        <v>8691</v>
      </c>
      <c r="H2199">
        <v>58.568261499999998</v>
      </c>
      <c r="I2199">
        <v>-133.0863291</v>
      </c>
      <c r="J2199" s="1" t="str">
        <f t="shared" si="140"/>
        <v>Fluid (stream)</v>
      </c>
      <c r="K2199" s="1" t="str">
        <f t="shared" si="141"/>
        <v>Untreated Water</v>
      </c>
      <c r="O2199">
        <v>0.7</v>
      </c>
      <c r="P2199">
        <v>54</v>
      </c>
      <c r="Q2199">
        <v>6.8</v>
      </c>
    </row>
    <row r="2200" spans="1:17" hidden="1" x14ac:dyDescent="0.3">
      <c r="A2200" t="s">
        <v>8692</v>
      </c>
      <c r="B2200" t="s">
        <v>8693</v>
      </c>
      <c r="C2200" s="1" t="str">
        <f t="shared" si="138"/>
        <v>12:0012</v>
      </c>
      <c r="D2200" s="1" t="str">
        <f t="shared" si="139"/>
        <v>12:0031</v>
      </c>
      <c r="E2200" t="s">
        <v>8694</v>
      </c>
      <c r="F2200" t="s">
        <v>8695</v>
      </c>
      <c r="H2200">
        <v>58.597244400000001</v>
      </c>
      <c r="I2200">
        <v>-133.0973443</v>
      </c>
      <c r="J2200" s="1" t="str">
        <f t="shared" si="140"/>
        <v>Fluid (stream)</v>
      </c>
      <c r="K2200" s="1" t="str">
        <f t="shared" si="141"/>
        <v>Untreated Water</v>
      </c>
      <c r="O2200">
        <v>0.1</v>
      </c>
      <c r="P2200">
        <v>52</v>
      </c>
      <c r="Q2200">
        <v>6.8</v>
      </c>
    </row>
    <row r="2201" spans="1:17" hidden="1" x14ac:dyDescent="0.3">
      <c r="A2201" t="s">
        <v>8696</v>
      </c>
      <c r="B2201" t="s">
        <v>8697</v>
      </c>
      <c r="C2201" s="1" t="str">
        <f t="shared" si="138"/>
        <v>12:0012</v>
      </c>
      <c r="D2201" s="1" t="str">
        <f t="shared" si="139"/>
        <v>12:0031</v>
      </c>
      <c r="E2201" t="s">
        <v>8698</v>
      </c>
      <c r="F2201" t="s">
        <v>8699</v>
      </c>
      <c r="H2201">
        <v>58.588448399999997</v>
      </c>
      <c r="I2201">
        <v>-133.10396349999999</v>
      </c>
      <c r="J2201" s="1" t="str">
        <f t="shared" si="140"/>
        <v>Fluid (stream)</v>
      </c>
      <c r="K2201" s="1" t="str">
        <f t="shared" si="141"/>
        <v>Untreated Water</v>
      </c>
      <c r="O2201">
        <v>0.2</v>
      </c>
      <c r="P2201">
        <v>66</v>
      </c>
      <c r="Q2201">
        <v>6.5</v>
      </c>
    </row>
    <row r="2202" spans="1:17" hidden="1" x14ac:dyDescent="0.3">
      <c r="A2202" t="s">
        <v>8700</v>
      </c>
      <c r="B2202" t="s">
        <v>8701</v>
      </c>
      <c r="C2202" s="1" t="str">
        <f t="shared" si="138"/>
        <v>12:0012</v>
      </c>
      <c r="D2202" s="1" t="str">
        <f t="shared" si="139"/>
        <v>12:0031</v>
      </c>
      <c r="E2202" t="s">
        <v>8702</v>
      </c>
      <c r="F2202" t="s">
        <v>8703</v>
      </c>
      <c r="H2202">
        <v>58.584730499999999</v>
      </c>
      <c r="I2202">
        <v>-133.0239814</v>
      </c>
      <c r="J2202" s="1" t="str">
        <f t="shared" si="140"/>
        <v>Fluid (stream)</v>
      </c>
      <c r="K2202" s="1" t="str">
        <f t="shared" si="141"/>
        <v>Untreated Water</v>
      </c>
      <c r="O2202">
        <v>0.1</v>
      </c>
      <c r="P2202">
        <v>70</v>
      </c>
      <c r="Q2202">
        <v>7.3</v>
      </c>
    </row>
    <row r="2203" spans="1:17" hidden="1" x14ac:dyDescent="0.3">
      <c r="A2203" t="s">
        <v>8704</v>
      </c>
      <c r="B2203" t="s">
        <v>8705</v>
      </c>
      <c r="C2203" s="1" t="str">
        <f t="shared" si="138"/>
        <v>12:0012</v>
      </c>
      <c r="D2203" s="1" t="str">
        <f t="shared" si="139"/>
        <v>12:0031</v>
      </c>
      <c r="E2203" t="s">
        <v>8706</v>
      </c>
      <c r="F2203" t="s">
        <v>8707</v>
      </c>
      <c r="H2203">
        <v>58.592909900000002</v>
      </c>
      <c r="I2203">
        <v>-133.01082220000001</v>
      </c>
      <c r="J2203" s="1" t="str">
        <f t="shared" si="140"/>
        <v>Fluid (stream)</v>
      </c>
      <c r="K2203" s="1" t="str">
        <f t="shared" si="141"/>
        <v>Untreated Water</v>
      </c>
      <c r="O2203">
        <v>0.09</v>
      </c>
      <c r="P2203">
        <v>40</v>
      </c>
      <c r="Q2203">
        <v>7.4</v>
      </c>
    </row>
    <row r="2204" spans="1:17" hidden="1" x14ac:dyDescent="0.3">
      <c r="A2204" t="s">
        <v>8708</v>
      </c>
      <c r="B2204" t="s">
        <v>8709</v>
      </c>
      <c r="C2204" s="1" t="str">
        <f t="shared" si="138"/>
        <v>12:0012</v>
      </c>
      <c r="D2204" s="1" t="str">
        <f t="shared" si="139"/>
        <v>12:0031</v>
      </c>
      <c r="E2204" t="s">
        <v>8710</v>
      </c>
      <c r="F2204" t="s">
        <v>8711</v>
      </c>
      <c r="H2204">
        <v>58.565738600000003</v>
      </c>
      <c r="I2204">
        <v>-132.9754136</v>
      </c>
      <c r="J2204" s="1" t="str">
        <f t="shared" si="140"/>
        <v>Fluid (stream)</v>
      </c>
      <c r="K2204" s="1" t="str">
        <f t="shared" si="141"/>
        <v>Untreated Water</v>
      </c>
      <c r="O2204">
        <v>0.05</v>
      </c>
      <c r="P2204">
        <v>36</v>
      </c>
      <c r="Q2204">
        <v>7.4</v>
      </c>
    </row>
    <row r="2205" spans="1:17" hidden="1" x14ac:dyDescent="0.3">
      <c r="A2205" t="s">
        <v>8712</v>
      </c>
      <c r="B2205" t="s">
        <v>8713</v>
      </c>
      <c r="C2205" s="1" t="str">
        <f t="shared" si="138"/>
        <v>12:0012</v>
      </c>
      <c r="D2205" s="1" t="str">
        <f t="shared" si="139"/>
        <v>12:0031</v>
      </c>
      <c r="E2205" t="s">
        <v>8714</v>
      </c>
      <c r="F2205" t="s">
        <v>8715</v>
      </c>
      <c r="H2205">
        <v>58.561561400000002</v>
      </c>
      <c r="I2205">
        <v>-132.97087550000001</v>
      </c>
      <c r="J2205" s="1" t="str">
        <f t="shared" si="140"/>
        <v>Fluid (stream)</v>
      </c>
      <c r="K2205" s="1" t="str">
        <f t="shared" si="141"/>
        <v>Untreated Water</v>
      </c>
      <c r="O2205">
        <v>2.5000000000000001E-2</v>
      </c>
      <c r="P2205">
        <v>36</v>
      </c>
      <c r="Q2205">
        <v>7.4</v>
      </c>
    </row>
    <row r="2206" spans="1:17" hidden="1" x14ac:dyDescent="0.3">
      <c r="A2206" t="s">
        <v>8716</v>
      </c>
      <c r="B2206" t="s">
        <v>8717</v>
      </c>
      <c r="C2206" s="1" t="str">
        <f t="shared" si="138"/>
        <v>12:0012</v>
      </c>
      <c r="D2206" s="1" t="str">
        <f t="shared" si="139"/>
        <v>12:0031</v>
      </c>
      <c r="E2206" t="s">
        <v>8718</v>
      </c>
      <c r="F2206" t="s">
        <v>8719</v>
      </c>
      <c r="H2206">
        <v>58.573422800000003</v>
      </c>
      <c r="I2206">
        <v>-132.95682740000001</v>
      </c>
      <c r="J2206" s="1" t="str">
        <f t="shared" si="140"/>
        <v>Fluid (stream)</v>
      </c>
      <c r="K2206" s="1" t="str">
        <f t="shared" si="141"/>
        <v>Untreated Water</v>
      </c>
      <c r="O2206">
        <v>0.46</v>
      </c>
      <c r="P2206">
        <v>80</v>
      </c>
      <c r="Q2206">
        <v>7.1</v>
      </c>
    </row>
    <row r="2207" spans="1:17" hidden="1" x14ac:dyDescent="0.3">
      <c r="A2207" t="s">
        <v>8720</v>
      </c>
      <c r="B2207" t="s">
        <v>8721</v>
      </c>
      <c r="C2207" s="1" t="str">
        <f t="shared" si="138"/>
        <v>12:0012</v>
      </c>
      <c r="D2207" s="1" t="str">
        <f t="shared" si="139"/>
        <v>12:0031</v>
      </c>
      <c r="E2207" t="s">
        <v>8722</v>
      </c>
      <c r="F2207" t="s">
        <v>8723</v>
      </c>
      <c r="H2207">
        <v>58.543350699999998</v>
      </c>
      <c r="I2207">
        <v>-132.93977949999999</v>
      </c>
      <c r="J2207" s="1" t="str">
        <f t="shared" si="140"/>
        <v>Fluid (stream)</v>
      </c>
      <c r="K2207" s="1" t="str">
        <f t="shared" si="141"/>
        <v>Untreated Water</v>
      </c>
      <c r="O2207">
        <v>5.4</v>
      </c>
      <c r="P2207">
        <v>120</v>
      </c>
      <c r="Q2207">
        <v>7.4</v>
      </c>
    </row>
    <row r="2208" spans="1:17" hidden="1" x14ac:dyDescent="0.3">
      <c r="A2208" t="s">
        <v>8724</v>
      </c>
      <c r="B2208" t="s">
        <v>8725</v>
      </c>
      <c r="C2208" s="1" t="str">
        <f t="shared" si="138"/>
        <v>12:0012</v>
      </c>
      <c r="D2208" s="1" t="str">
        <f t="shared" si="139"/>
        <v>12:0031</v>
      </c>
      <c r="E2208" t="s">
        <v>8722</v>
      </c>
      <c r="F2208" t="s">
        <v>8726</v>
      </c>
      <c r="H2208">
        <v>58.543350699999998</v>
      </c>
      <c r="I2208">
        <v>-132.93977949999999</v>
      </c>
      <c r="J2208" s="1" t="str">
        <f t="shared" si="140"/>
        <v>Fluid (stream)</v>
      </c>
      <c r="K2208" s="1" t="str">
        <f t="shared" si="141"/>
        <v>Untreated Water</v>
      </c>
      <c r="O2208">
        <v>5.3</v>
      </c>
      <c r="P2208">
        <v>140</v>
      </c>
      <c r="Q2208">
        <v>7.1</v>
      </c>
    </row>
    <row r="2209" spans="1:17" hidden="1" x14ac:dyDescent="0.3">
      <c r="A2209" t="s">
        <v>8727</v>
      </c>
      <c r="B2209" t="s">
        <v>8728</v>
      </c>
      <c r="C2209" s="1" t="str">
        <f t="shared" si="138"/>
        <v>12:0012</v>
      </c>
      <c r="D2209" s="1" t="str">
        <f t="shared" si="139"/>
        <v>12:0031</v>
      </c>
      <c r="E2209" t="s">
        <v>8729</v>
      </c>
      <c r="F2209" t="s">
        <v>8730</v>
      </c>
      <c r="H2209">
        <v>58.502084699999997</v>
      </c>
      <c r="I2209">
        <v>-132.96279129999999</v>
      </c>
      <c r="J2209" s="1" t="str">
        <f t="shared" si="140"/>
        <v>Fluid (stream)</v>
      </c>
      <c r="K2209" s="1" t="str">
        <f t="shared" si="141"/>
        <v>Untreated Water</v>
      </c>
      <c r="O2209">
        <v>1.1000000000000001</v>
      </c>
      <c r="P2209">
        <v>92</v>
      </c>
      <c r="Q2209">
        <v>7</v>
      </c>
    </row>
    <row r="2210" spans="1:17" hidden="1" x14ac:dyDescent="0.3">
      <c r="A2210" t="s">
        <v>8731</v>
      </c>
      <c r="B2210" t="s">
        <v>8732</v>
      </c>
      <c r="C2210" s="1" t="str">
        <f t="shared" si="138"/>
        <v>12:0012</v>
      </c>
      <c r="D2210" s="1" t="str">
        <f t="shared" si="139"/>
        <v>12:0031</v>
      </c>
      <c r="E2210" t="s">
        <v>8733</v>
      </c>
      <c r="F2210" t="s">
        <v>8734</v>
      </c>
      <c r="H2210">
        <v>58.501859099999997</v>
      </c>
      <c r="I2210">
        <v>-132.9559395</v>
      </c>
      <c r="J2210" s="1" t="str">
        <f t="shared" si="140"/>
        <v>Fluid (stream)</v>
      </c>
      <c r="K2210" s="1" t="str">
        <f t="shared" si="141"/>
        <v>Untreated Water</v>
      </c>
      <c r="O2210">
        <v>1.05</v>
      </c>
      <c r="P2210">
        <v>94</v>
      </c>
      <c r="Q2210">
        <v>6.9</v>
      </c>
    </row>
    <row r="2211" spans="1:17" hidden="1" x14ac:dyDescent="0.3">
      <c r="A2211" t="s">
        <v>8735</v>
      </c>
      <c r="B2211" t="s">
        <v>8736</v>
      </c>
      <c r="C2211" s="1" t="str">
        <f t="shared" si="138"/>
        <v>12:0012</v>
      </c>
      <c r="D2211" s="1" t="str">
        <f t="shared" si="139"/>
        <v>12:0031</v>
      </c>
      <c r="E2211" t="s">
        <v>8737</v>
      </c>
      <c r="F2211" t="s">
        <v>8738</v>
      </c>
      <c r="H2211">
        <v>58.517962900000001</v>
      </c>
      <c r="I2211">
        <v>-132.97437110000001</v>
      </c>
      <c r="J2211" s="1" t="str">
        <f t="shared" si="140"/>
        <v>Fluid (stream)</v>
      </c>
      <c r="K2211" s="1" t="str">
        <f t="shared" si="141"/>
        <v>Untreated Water</v>
      </c>
      <c r="O2211">
        <v>1.1000000000000001</v>
      </c>
      <c r="P2211">
        <v>90</v>
      </c>
      <c r="Q2211">
        <v>7</v>
      </c>
    </row>
    <row r="2212" spans="1:17" hidden="1" x14ac:dyDescent="0.3">
      <c r="A2212" t="s">
        <v>8739</v>
      </c>
      <c r="B2212" t="s">
        <v>8740</v>
      </c>
      <c r="C2212" s="1" t="str">
        <f t="shared" si="138"/>
        <v>12:0012</v>
      </c>
      <c r="D2212" s="1" t="str">
        <f t="shared" si="139"/>
        <v>12:0031</v>
      </c>
      <c r="E2212" t="s">
        <v>8741</v>
      </c>
      <c r="F2212" t="s">
        <v>8742</v>
      </c>
      <c r="H2212">
        <v>58.536785399999999</v>
      </c>
      <c r="I2212">
        <v>-132.86555290000001</v>
      </c>
      <c r="J2212" s="1" t="str">
        <f t="shared" si="140"/>
        <v>Fluid (stream)</v>
      </c>
      <c r="K2212" s="1" t="str">
        <f t="shared" si="141"/>
        <v>Untreated Water</v>
      </c>
      <c r="O2212">
        <v>5.4</v>
      </c>
      <c r="P2212">
        <v>130</v>
      </c>
      <c r="Q2212">
        <v>7.5</v>
      </c>
    </row>
    <row r="2213" spans="1:17" hidden="1" x14ac:dyDescent="0.3">
      <c r="A2213" t="s">
        <v>8743</v>
      </c>
      <c r="B2213" t="s">
        <v>8744</v>
      </c>
      <c r="C2213" s="1" t="str">
        <f t="shared" si="138"/>
        <v>12:0012</v>
      </c>
      <c r="D2213" s="1" t="str">
        <f t="shared" si="139"/>
        <v>12:0031</v>
      </c>
      <c r="E2213" t="s">
        <v>8745</v>
      </c>
      <c r="F2213" t="s">
        <v>8746</v>
      </c>
      <c r="H2213">
        <v>58.568369500000003</v>
      </c>
      <c r="I2213">
        <v>-132.89085259999999</v>
      </c>
      <c r="J2213" s="1" t="str">
        <f t="shared" si="140"/>
        <v>Fluid (stream)</v>
      </c>
      <c r="K2213" s="1" t="str">
        <f t="shared" si="141"/>
        <v>Untreated Water</v>
      </c>
      <c r="O2213">
        <v>4</v>
      </c>
      <c r="P2213">
        <v>120</v>
      </c>
      <c r="Q2213">
        <v>7.2</v>
      </c>
    </row>
    <row r="2214" spans="1:17" hidden="1" x14ac:dyDescent="0.3">
      <c r="A2214" t="s">
        <v>8747</v>
      </c>
      <c r="B2214" t="s">
        <v>8748</v>
      </c>
      <c r="C2214" s="1" t="str">
        <f t="shared" si="138"/>
        <v>12:0012</v>
      </c>
      <c r="D2214" s="1" t="str">
        <f t="shared" si="139"/>
        <v>12:0031</v>
      </c>
      <c r="E2214" t="s">
        <v>8749</v>
      </c>
      <c r="F2214" t="s">
        <v>8750</v>
      </c>
      <c r="H2214">
        <v>58.557405299999999</v>
      </c>
      <c r="I2214">
        <v>-132.82428089999999</v>
      </c>
      <c r="J2214" s="1" t="str">
        <f t="shared" si="140"/>
        <v>Fluid (stream)</v>
      </c>
      <c r="K2214" s="1" t="str">
        <f t="shared" si="141"/>
        <v>Untreated Water</v>
      </c>
      <c r="O2214">
        <v>2.5000000000000001E-2</v>
      </c>
      <c r="P2214">
        <v>42</v>
      </c>
      <c r="Q2214">
        <v>7.5</v>
      </c>
    </row>
    <row r="2215" spans="1:17" hidden="1" x14ac:dyDescent="0.3">
      <c r="A2215" t="s">
        <v>8751</v>
      </c>
      <c r="B2215" t="s">
        <v>8752</v>
      </c>
      <c r="C2215" s="1" t="str">
        <f t="shared" si="138"/>
        <v>12:0012</v>
      </c>
      <c r="D2215" s="1" t="str">
        <f t="shared" si="139"/>
        <v>12:0031</v>
      </c>
      <c r="E2215" t="s">
        <v>8753</v>
      </c>
      <c r="F2215" t="s">
        <v>8754</v>
      </c>
      <c r="H2215">
        <v>58.494110200000001</v>
      </c>
      <c r="I2215">
        <v>-132.75676150000001</v>
      </c>
      <c r="J2215" s="1" t="str">
        <f t="shared" si="140"/>
        <v>Fluid (stream)</v>
      </c>
      <c r="K2215" s="1" t="str">
        <f t="shared" si="141"/>
        <v>Untreated Water</v>
      </c>
      <c r="O2215">
        <v>2.5000000000000001E-2</v>
      </c>
      <c r="P2215">
        <v>30</v>
      </c>
      <c r="Q2215">
        <v>7.6</v>
      </c>
    </row>
    <row r="2216" spans="1:17" hidden="1" x14ac:dyDescent="0.3">
      <c r="A2216" t="s">
        <v>8755</v>
      </c>
      <c r="B2216" t="s">
        <v>8756</v>
      </c>
      <c r="C2216" s="1" t="str">
        <f t="shared" si="138"/>
        <v>12:0012</v>
      </c>
      <c r="D2216" s="1" t="str">
        <f t="shared" si="139"/>
        <v>12:0031</v>
      </c>
      <c r="E2216" t="s">
        <v>8757</v>
      </c>
      <c r="F2216" t="s">
        <v>8758</v>
      </c>
      <c r="H2216">
        <v>58.506128400000001</v>
      </c>
      <c r="I2216">
        <v>-132.7679589</v>
      </c>
      <c r="J2216" s="1" t="str">
        <f t="shared" si="140"/>
        <v>Fluid (stream)</v>
      </c>
      <c r="K2216" s="1" t="str">
        <f t="shared" si="141"/>
        <v>Untreated Water</v>
      </c>
      <c r="O2216">
        <v>0.1</v>
      </c>
      <c r="P2216">
        <v>28</v>
      </c>
      <c r="Q2216">
        <v>7.6</v>
      </c>
    </row>
    <row r="2217" spans="1:17" hidden="1" x14ac:dyDescent="0.3">
      <c r="A2217" t="s">
        <v>8759</v>
      </c>
      <c r="B2217" t="s">
        <v>8760</v>
      </c>
      <c r="C2217" s="1" t="str">
        <f t="shared" si="138"/>
        <v>12:0012</v>
      </c>
      <c r="D2217" s="1" t="str">
        <f t="shared" si="139"/>
        <v>12:0031</v>
      </c>
      <c r="E2217" t="s">
        <v>8761</v>
      </c>
      <c r="F2217" t="s">
        <v>8762</v>
      </c>
      <c r="H2217">
        <v>58.5056206</v>
      </c>
      <c r="I2217">
        <v>-132.77496009999999</v>
      </c>
      <c r="J2217" s="1" t="str">
        <f t="shared" si="140"/>
        <v>Fluid (stream)</v>
      </c>
      <c r="K2217" s="1" t="str">
        <f t="shared" si="141"/>
        <v>Untreated Water</v>
      </c>
      <c r="O2217">
        <v>2.5000000000000001E-2</v>
      </c>
      <c r="P2217">
        <v>26</v>
      </c>
      <c r="Q2217">
        <v>7.4</v>
      </c>
    </row>
    <row r="2218" spans="1:17" hidden="1" x14ac:dyDescent="0.3">
      <c r="A2218" t="s">
        <v>8763</v>
      </c>
      <c r="B2218" t="s">
        <v>8764</v>
      </c>
      <c r="C2218" s="1" t="str">
        <f t="shared" si="138"/>
        <v>12:0012</v>
      </c>
      <c r="D2218" s="1" t="str">
        <f t="shared" si="139"/>
        <v>12:0031</v>
      </c>
      <c r="E2218" t="s">
        <v>8765</v>
      </c>
      <c r="F2218" t="s">
        <v>8766</v>
      </c>
      <c r="H2218">
        <v>58.502806700000001</v>
      </c>
      <c r="I2218">
        <v>-132.79314249999999</v>
      </c>
      <c r="J2218" s="1" t="str">
        <f t="shared" si="140"/>
        <v>Fluid (stream)</v>
      </c>
      <c r="K2218" s="1" t="str">
        <f t="shared" si="141"/>
        <v>Untreated Water</v>
      </c>
      <c r="O2218">
        <v>0.35</v>
      </c>
      <c r="P2218">
        <v>32</v>
      </c>
      <c r="Q2218">
        <v>7.1</v>
      </c>
    </row>
    <row r="2219" spans="1:17" hidden="1" x14ac:dyDescent="0.3">
      <c r="A2219" t="s">
        <v>8767</v>
      </c>
      <c r="B2219" t="s">
        <v>8768</v>
      </c>
      <c r="C2219" s="1" t="str">
        <f t="shared" si="138"/>
        <v>12:0012</v>
      </c>
      <c r="D2219" s="1" t="str">
        <f t="shared" si="139"/>
        <v>12:0031</v>
      </c>
      <c r="E2219" t="s">
        <v>8769</v>
      </c>
      <c r="F2219" t="s">
        <v>8770</v>
      </c>
      <c r="H2219">
        <v>58.493917400000001</v>
      </c>
      <c r="I2219">
        <v>-132.8224931</v>
      </c>
      <c r="J2219" s="1" t="str">
        <f t="shared" si="140"/>
        <v>Fluid (stream)</v>
      </c>
      <c r="K2219" s="1" t="str">
        <f t="shared" si="141"/>
        <v>Untreated Water</v>
      </c>
      <c r="O2219">
        <v>0.2</v>
      </c>
      <c r="P2219">
        <v>32</v>
      </c>
      <c r="Q2219">
        <v>7.1</v>
      </c>
    </row>
    <row r="2220" spans="1:17" hidden="1" x14ac:dyDescent="0.3">
      <c r="A2220" t="s">
        <v>8771</v>
      </c>
      <c r="B2220" t="s">
        <v>8772</v>
      </c>
      <c r="C2220" s="1" t="str">
        <f t="shared" si="138"/>
        <v>12:0012</v>
      </c>
      <c r="D2220" s="1" t="str">
        <f t="shared" si="139"/>
        <v>12:0031</v>
      </c>
      <c r="E2220" t="s">
        <v>8773</v>
      </c>
      <c r="F2220" t="s">
        <v>8774</v>
      </c>
      <c r="H2220">
        <v>58.517989999999998</v>
      </c>
      <c r="I2220">
        <v>-132.76444169999999</v>
      </c>
      <c r="J2220" s="1" t="str">
        <f t="shared" si="140"/>
        <v>Fluid (stream)</v>
      </c>
      <c r="K2220" s="1" t="str">
        <f t="shared" si="141"/>
        <v>Untreated Water</v>
      </c>
      <c r="O2220">
        <v>2.5000000000000001E-2</v>
      </c>
      <c r="P2220">
        <v>42</v>
      </c>
      <c r="Q2220">
        <v>7.8</v>
      </c>
    </row>
    <row r="2221" spans="1:17" hidden="1" x14ac:dyDescent="0.3">
      <c r="A2221" t="s">
        <v>8775</v>
      </c>
      <c r="B2221" t="s">
        <v>8776</v>
      </c>
      <c r="C2221" s="1" t="str">
        <f t="shared" si="138"/>
        <v>12:0012</v>
      </c>
      <c r="D2221" s="1" t="str">
        <f t="shared" si="139"/>
        <v>12:0031</v>
      </c>
      <c r="E2221" t="s">
        <v>8777</v>
      </c>
      <c r="F2221" t="s">
        <v>8778</v>
      </c>
      <c r="H2221">
        <v>58.549267100000002</v>
      </c>
      <c r="I2221">
        <v>-132.8000375</v>
      </c>
      <c r="J2221" s="1" t="str">
        <f t="shared" si="140"/>
        <v>Fluid (stream)</v>
      </c>
      <c r="K2221" s="1" t="str">
        <f t="shared" si="141"/>
        <v>Untreated Water</v>
      </c>
      <c r="O2221">
        <v>0.9</v>
      </c>
      <c r="P2221">
        <v>40</v>
      </c>
      <c r="Q2221">
        <v>7.4</v>
      </c>
    </row>
    <row r="2222" spans="1:17" hidden="1" x14ac:dyDescent="0.3">
      <c r="A2222" t="s">
        <v>8779</v>
      </c>
      <c r="B2222" t="s">
        <v>8780</v>
      </c>
      <c r="C2222" s="1" t="str">
        <f t="shared" si="138"/>
        <v>12:0012</v>
      </c>
      <c r="D2222" s="1" t="str">
        <f t="shared" si="139"/>
        <v>12:0031</v>
      </c>
      <c r="E2222" t="s">
        <v>8781</v>
      </c>
      <c r="F2222" t="s">
        <v>8782</v>
      </c>
      <c r="H2222">
        <v>58.562547199999997</v>
      </c>
      <c r="I2222">
        <v>-132.76095219999999</v>
      </c>
      <c r="J2222" s="1" t="str">
        <f t="shared" si="140"/>
        <v>Fluid (stream)</v>
      </c>
      <c r="K2222" s="1" t="str">
        <f t="shared" si="141"/>
        <v>Untreated Water</v>
      </c>
      <c r="O2222">
        <v>0.82</v>
      </c>
      <c r="P2222">
        <v>44</v>
      </c>
      <c r="Q2222">
        <v>7</v>
      </c>
    </row>
    <row r="2223" spans="1:17" hidden="1" x14ac:dyDescent="0.3">
      <c r="A2223" t="s">
        <v>8783</v>
      </c>
      <c r="B2223" t="s">
        <v>8784</v>
      </c>
      <c r="C2223" s="1" t="str">
        <f t="shared" si="138"/>
        <v>12:0012</v>
      </c>
      <c r="D2223" s="1" t="str">
        <f t="shared" si="139"/>
        <v>12:0031</v>
      </c>
      <c r="E2223" t="s">
        <v>8785</v>
      </c>
      <c r="F2223" t="s">
        <v>8786</v>
      </c>
      <c r="H2223">
        <v>58.596292200000001</v>
      </c>
      <c r="I2223">
        <v>-132.699783</v>
      </c>
      <c r="J2223" s="1" t="str">
        <f t="shared" si="140"/>
        <v>Fluid (stream)</v>
      </c>
      <c r="K2223" s="1" t="str">
        <f t="shared" si="141"/>
        <v>Untreated Water</v>
      </c>
      <c r="O2223">
        <v>0.14000000000000001</v>
      </c>
      <c r="P2223">
        <v>38</v>
      </c>
      <c r="Q2223">
        <v>7.6</v>
      </c>
    </row>
    <row r="2224" spans="1:17" hidden="1" x14ac:dyDescent="0.3">
      <c r="A2224" t="s">
        <v>8787</v>
      </c>
      <c r="B2224" t="s">
        <v>8788</v>
      </c>
      <c r="C2224" s="1" t="str">
        <f t="shared" si="138"/>
        <v>12:0012</v>
      </c>
      <c r="D2224" s="1" t="str">
        <f t="shared" si="139"/>
        <v>12:0031</v>
      </c>
      <c r="E2224" t="s">
        <v>8789</v>
      </c>
      <c r="F2224" t="s">
        <v>8790</v>
      </c>
      <c r="H2224">
        <v>58.616793299999998</v>
      </c>
      <c r="I2224">
        <v>-132.65245609999999</v>
      </c>
      <c r="J2224" s="1" t="str">
        <f t="shared" si="140"/>
        <v>Fluid (stream)</v>
      </c>
      <c r="K2224" s="1" t="str">
        <f t="shared" si="141"/>
        <v>Untreated Water</v>
      </c>
      <c r="O2224">
        <v>0.12</v>
      </c>
      <c r="P2224">
        <v>38</v>
      </c>
      <c r="Q2224">
        <v>7.9</v>
      </c>
    </row>
    <row r="2225" spans="1:17" hidden="1" x14ac:dyDescent="0.3">
      <c r="A2225" t="s">
        <v>8791</v>
      </c>
      <c r="B2225" t="s">
        <v>8792</v>
      </c>
      <c r="C2225" s="1" t="str">
        <f t="shared" si="138"/>
        <v>12:0012</v>
      </c>
      <c r="D2225" s="1" t="str">
        <f t="shared" si="139"/>
        <v>12:0031</v>
      </c>
      <c r="E2225" t="s">
        <v>8793</v>
      </c>
      <c r="F2225" t="s">
        <v>8794</v>
      </c>
      <c r="H2225">
        <v>58.635840600000002</v>
      </c>
      <c r="I2225">
        <v>-132.70627949999999</v>
      </c>
      <c r="J2225" s="1" t="str">
        <f t="shared" si="140"/>
        <v>Fluid (stream)</v>
      </c>
      <c r="K2225" s="1" t="str">
        <f t="shared" si="141"/>
        <v>Untreated Water</v>
      </c>
      <c r="O2225">
        <v>0.34</v>
      </c>
      <c r="P2225">
        <v>52</v>
      </c>
      <c r="Q2225">
        <v>8.1</v>
      </c>
    </row>
    <row r="2226" spans="1:17" hidden="1" x14ac:dyDescent="0.3">
      <c r="A2226" t="s">
        <v>8795</v>
      </c>
      <c r="B2226" t="s">
        <v>8796</v>
      </c>
      <c r="C2226" s="1" t="str">
        <f t="shared" si="138"/>
        <v>12:0012</v>
      </c>
      <c r="D2226" s="1" t="str">
        <f t="shared" si="139"/>
        <v>12:0031</v>
      </c>
      <c r="E2226" t="s">
        <v>8797</v>
      </c>
      <c r="F2226" t="s">
        <v>8798</v>
      </c>
      <c r="H2226">
        <v>58.600977399999998</v>
      </c>
      <c r="I2226">
        <v>-132.8262756</v>
      </c>
      <c r="J2226" s="1" t="str">
        <f t="shared" si="140"/>
        <v>Fluid (stream)</v>
      </c>
      <c r="K2226" s="1" t="str">
        <f t="shared" si="141"/>
        <v>Untreated Water</v>
      </c>
      <c r="O2226">
        <v>1.6</v>
      </c>
      <c r="P2226">
        <v>70</v>
      </c>
      <c r="Q2226">
        <v>8</v>
      </c>
    </row>
    <row r="2227" spans="1:17" hidden="1" x14ac:dyDescent="0.3">
      <c r="A2227" t="s">
        <v>8799</v>
      </c>
      <c r="B2227" t="s">
        <v>8800</v>
      </c>
      <c r="C2227" s="1" t="str">
        <f t="shared" si="138"/>
        <v>12:0012</v>
      </c>
      <c r="D2227" s="1" t="str">
        <f t="shared" si="139"/>
        <v>12:0031</v>
      </c>
      <c r="E2227" t="s">
        <v>8801</v>
      </c>
      <c r="F2227" t="s">
        <v>8802</v>
      </c>
      <c r="H2227">
        <v>58.602338799999998</v>
      </c>
      <c r="I2227">
        <v>-132.81644919999999</v>
      </c>
      <c r="J2227" s="1" t="str">
        <f t="shared" si="140"/>
        <v>Fluid (stream)</v>
      </c>
      <c r="K2227" s="1" t="str">
        <f t="shared" si="141"/>
        <v>Untreated Water</v>
      </c>
      <c r="O2227">
        <v>0.5</v>
      </c>
      <c r="P2227">
        <v>38</v>
      </c>
      <c r="Q2227">
        <v>7.7</v>
      </c>
    </row>
    <row r="2228" spans="1:17" hidden="1" x14ac:dyDescent="0.3">
      <c r="A2228" t="s">
        <v>8803</v>
      </c>
      <c r="B2228" t="s">
        <v>8804</v>
      </c>
      <c r="C2228" s="1" t="str">
        <f t="shared" si="138"/>
        <v>12:0012</v>
      </c>
      <c r="D2228" s="1" t="str">
        <f t="shared" si="139"/>
        <v>12:0031</v>
      </c>
      <c r="E2228" t="s">
        <v>8805</v>
      </c>
      <c r="F2228" t="s">
        <v>8806</v>
      </c>
      <c r="H2228">
        <v>58.608031599999997</v>
      </c>
      <c r="I2228">
        <v>-132.79619400000001</v>
      </c>
      <c r="J2228" s="1" t="str">
        <f t="shared" si="140"/>
        <v>Fluid (stream)</v>
      </c>
      <c r="K2228" s="1" t="str">
        <f t="shared" si="141"/>
        <v>Untreated Water</v>
      </c>
      <c r="O2228">
        <v>0.5</v>
      </c>
      <c r="P2228">
        <v>66</v>
      </c>
      <c r="Q2228">
        <v>7.7</v>
      </c>
    </row>
    <row r="2229" spans="1:17" hidden="1" x14ac:dyDescent="0.3">
      <c r="A2229" t="s">
        <v>8807</v>
      </c>
      <c r="B2229" t="s">
        <v>8808</v>
      </c>
      <c r="C2229" s="1" t="str">
        <f t="shared" si="138"/>
        <v>12:0012</v>
      </c>
      <c r="D2229" s="1" t="str">
        <f t="shared" si="139"/>
        <v>12:0031</v>
      </c>
      <c r="E2229" t="s">
        <v>8809</v>
      </c>
      <c r="F2229" t="s">
        <v>8810</v>
      </c>
      <c r="H2229">
        <v>58.622806400000002</v>
      </c>
      <c r="I2229">
        <v>-132.7802288</v>
      </c>
      <c r="J2229" s="1" t="str">
        <f t="shared" si="140"/>
        <v>Fluid (stream)</v>
      </c>
      <c r="K2229" s="1" t="str">
        <f t="shared" si="141"/>
        <v>Untreated Water</v>
      </c>
      <c r="O2229">
        <v>0.35</v>
      </c>
      <c r="P2229">
        <v>48</v>
      </c>
      <c r="Q2229">
        <v>7.9</v>
      </c>
    </row>
    <row r="2230" spans="1:17" hidden="1" x14ac:dyDescent="0.3">
      <c r="A2230" t="s">
        <v>8811</v>
      </c>
      <c r="B2230" t="s">
        <v>8812</v>
      </c>
      <c r="C2230" s="1" t="str">
        <f t="shared" si="138"/>
        <v>12:0012</v>
      </c>
      <c r="D2230" s="1" t="str">
        <f t="shared" si="139"/>
        <v>12:0031</v>
      </c>
      <c r="E2230" t="s">
        <v>8813</v>
      </c>
      <c r="F2230" t="s">
        <v>8814</v>
      </c>
      <c r="H2230">
        <v>58.625737000000001</v>
      </c>
      <c r="I2230">
        <v>-132.77511680000001</v>
      </c>
      <c r="J2230" s="1" t="str">
        <f t="shared" si="140"/>
        <v>Fluid (stream)</v>
      </c>
      <c r="K2230" s="1" t="str">
        <f t="shared" si="141"/>
        <v>Untreated Water</v>
      </c>
      <c r="O2230">
        <v>0.1</v>
      </c>
      <c r="P2230">
        <v>46</v>
      </c>
      <c r="Q2230">
        <v>7.9</v>
      </c>
    </row>
    <row r="2231" spans="1:17" hidden="1" x14ac:dyDescent="0.3">
      <c r="A2231" t="s">
        <v>8815</v>
      </c>
      <c r="B2231" t="s">
        <v>8816</v>
      </c>
      <c r="C2231" s="1" t="str">
        <f t="shared" si="138"/>
        <v>12:0012</v>
      </c>
      <c r="D2231" s="1" t="str">
        <f t="shared" si="139"/>
        <v>12:0031</v>
      </c>
      <c r="E2231" t="s">
        <v>8817</v>
      </c>
      <c r="F2231" t="s">
        <v>8818</v>
      </c>
      <c r="H2231">
        <v>58.630907000000001</v>
      </c>
      <c r="I2231">
        <v>-132.7737889</v>
      </c>
      <c r="J2231" s="1" t="str">
        <f t="shared" si="140"/>
        <v>Fluid (stream)</v>
      </c>
      <c r="K2231" s="1" t="str">
        <f t="shared" si="141"/>
        <v>Untreated Water</v>
      </c>
      <c r="O2231">
        <v>0.21</v>
      </c>
    </row>
    <row r="2232" spans="1:17" hidden="1" x14ac:dyDescent="0.3">
      <c r="A2232" t="s">
        <v>8819</v>
      </c>
      <c r="B2232" t="s">
        <v>8820</v>
      </c>
      <c r="C2232" s="1" t="str">
        <f t="shared" si="138"/>
        <v>12:0012</v>
      </c>
      <c r="D2232" s="1" t="str">
        <f t="shared" si="139"/>
        <v>12:0031</v>
      </c>
      <c r="E2232" t="s">
        <v>8821</v>
      </c>
      <c r="F2232" t="s">
        <v>8822</v>
      </c>
      <c r="H2232">
        <v>58.675531300000003</v>
      </c>
      <c r="I2232">
        <v>-132.7021374</v>
      </c>
      <c r="J2232" s="1" t="str">
        <f t="shared" si="140"/>
        <v>Fluid (stream)</v>
      </c>
      <c r="K2232" s="1" t="str">
        <f t="shared" si="141"/>
        <v>Untreated Water</v>
      </c>
      <c r="O2232">
        <v>0.27</v>
      </c>
      <c r="P2232">
        <v>160</v>
      </c>
      <c r="Q2232">
        <v>7.8</v>
      </c>
    </row>
    <row r="2233" spans="1:17" hidden="1" x14ac:dyDescent="0.3">
      <c r="A2233" t="s">
        <v>8823</v>
      </c>
      <c r="B2233" t="s">
        <v>8824</v>
      </c>
      <c r="C2233" s="1" t="str">
        <f t="shared" si="138"/>
        <v>12:0012</v>
      </c>
      <c r="D2233" s="1" t="str">
        <f t="shared" si="139"/>
        <v>12:0031</v>
      </c>
      <c r="E2233" t="s">
        <v>8825</v>
      </c>
      <c r="F2233" t="s">
        <v>8826</v>
      </c>
      <c r="H2233">
        <v>58.665253499999999</v>
      </c>
      <c r="I2233">
        <v>-132.7016409</v>
      </c>
      <c r="J2233" s="1" t="str">
        <f t="shared" si="140"/>
        <v>Fluid (stream)</v>
      </c>
      <c r="K2233" s="1" t="str">
        <f t="shared" si="141"/>
        <v>Untreated Water</v>
      </c>
      <c r="O2233">
        <v>0.2</v>
      </c>
      <c r="P2233">
        <v>56</v>
      </c>
      <c r="Q2233">
        <v>7.7</v>
      </c>
    </row>
    <row r="2234" spans="1:17" hidden="1" x14ac:dyDescent="0.3">
      <c r="A2234" t="s">
        <v>8827</v>
      </c>
      <c r="B2234" t="s">
        <v>8828</v>
      </c>
      <c r="C2234" s="1" t="str">
        <f t="shared" si="138"/>
        <v>12:0012</v>
      </c>
      <c r="D2234" s="1" t="str">
        <f t="shared" si="139"/>
        <v>12:0031</v>
      </c>
      <c r="E2234" t="s">
        <v>8829</v>
      </c>
      <c r="F2234" t="s">
        <v>8830</v>
      </c>
      <c r="H2234">
        <v>58.989485799999997</v>
      </c>
      <c r="I2234">
        <v>-132.06964550000001</v>
      </c>
      <c r="J2234" s="1" t="str">
        <f t="shared" si="140"/>
        <v>Fluid (stream)</v>
      </c>
      <c r="K2234" s="1" t="str">
        <f t="shared" si="141"/>
        <v>Untreated Water</v>
      </c>
      <c r="O2234">
        <v>0.05</v>
      </c>
      <c r="P2234">
        <v>38</v>
      </c>
      <c r="Q2234">
        <v>7.7</v>
      </c>
    </row>
    <row r="2235" spans="1:17" hidden="1" x14ac:dyDescent="0.3">
      <c r="A2235" t="s">
        <v>8831</v>
      </c>
      <c r="B2235" t="s">
        <v>8832</v>
      </c>
      <c r="C2235" s="1" t="str">
        <f t="shared" si="138"/>
        <v>12:0012</v>
      </c>
      <c r="D2235" s="1" t="str">
        <f t="shared" si="139"/>
        <v>12:0031</v>
      </c>
      <c r="E2235" t="s">
        <v>8833</v>
      </c>
      <c r="F2235" t="s">
        <v>8834</v>
      </c>
      <c r="H2235">
        <v>58.9974591</v>
      </c>
      <c r="I2235">
        <v>-132.09129369999999</v>
      </c>
      <c r="J2235" s="1" t="str">
        <f t="shared" si="140"/>
        <v>Fluid (stream)</v>
      </c>
      <c r="K2235" s="1" t="str">
        <f t="shared" si="141"/>
        <v>Untreated Water</v>
      </c>
      <c r="O2235">
        <v>2.5000000000000001E-2</v>
      </c>
      <c r="P2235">
        <v>40</v>
      </c>
      <c r="Q2235">
        <v>7.5</v>
      </c>
    </row>
    <row r="2236" spans="1:17" hidden="1" x14ac:dyDescent="0.3">
      <c r="A2236" t="s">
        <v>8835</v>
      </c>
      <c r="B2236" t="s">
        <v>8836</v>
      </c>
      <c r="C2236" s="1" t="str">
        <f t="shared" si="138"/>
        <v>12:0012</v>
      </c>
      <c r="D2236" s="1" t="str">
        <f t="shared" si="139"/>
        <v>12:0031</v>
      </c>
      <c r="E2236" t="s">
        <v>8837</v>
      </c>
      <c r="F2236" t="s">
        <v>8838</v>
      </c>
      <c r="H2236">
        <v>58.985682699999998</v>
      </c>
      <c r="I2236">
        <v>-132.08546179999999</v>
      </c>
      <c r="J2236" s="1" t="str">
        <f t="shared" si="140"/>
        <v>Fluid (stream)</v>
      </c>
      <c r="K2236" s="1" t="str">
        <f t="shared" si="141"/>
        <v>Untreated Water</v>
      </c>
      <c r="O2236">
        <v>2.5000000000000001E-2</v>
      </c>
      <c r="P2236">
        <v>30</v>
      </c>
      <c r="Q2236">
        <v>7.4</v>
      </c>
    </row>
    <row r="2237" spans="1:17" hidden="1" x14ac:dyDescent="0.3">
      <c r="A2237" t="s">
        <v>8839</v>
      </c>
      <c r="B2237" t="s">
        <v>8840</v>
      </c>
      <c r="C2237" s="1" t="str">
        <f t="shared" si="138"/>
        <v>12:0012</v>
      </c>
      <c r="D2237" s="1" t="str">
        <f t="shared" si="139"/>
        <v>12:0031</v>
      </c>
      <c r="E2237" t="s">
        <v>8841</v>
      </c>
      <c r="F2237" t="s">
        <v>8842</v>
      </c>
      <c r="H2237">
        <v>58.972959500000002</v>
      </c>
      <c r="I2237">
        <v>-132.06124990000001</v>
      </c>
      <c r="J2237" s="1" t="str">
        <f t="shared" si="140"/>
        <v>Fluid (stream)</v>
      </c>
      <c r="K2237" s="1" t="str">
        <f t="shared" si="141"/>
        <v>Untreated Water</v>
      </c>
      <c r="O2237">
        <v>2.5000000000000001E-2</v>
      </c>
      <c r="P2237">
        <v>38</v>
      </c>
      <c r="Q2237">
        <v>7.4</v>
      </c>
    </row>
    <row r="2238" spans="1:17" hidden="1" x14ac:dyDescent="0.3">
      <c r="A2238" t="s">
        <v>8843</v>
      </c>
      <c r="B2238" t="s">
        <v>8844</v>
      </c>
      <c r="C2238" s="1" t="str">
        <f t="shared" si="138"/>
        <v>12:0012</v>
      </c>
      <c r="D2238" s="1" t="str">
        <f t="shared" si="139"/>
        <v>12:0031</v>
      </c>
      <c r="E2238" t="s">
        <v>8845</v>
      </c>
      <c r="F2238" t="s">
        <v>8846</v>
      </c>
      <c r="H2238">
        <v>58.946972700000003</v>
      </c>
      <c r="I2238">
        <v>-132.0576853</v>
      </c>
      <c r="J2238" s="1" t="str">
        <f t="shared" si="140"/>
        <v>Fluid (stream)</v>
      </c>
      <c r="K2238" s="1" t="str">
        <f t="shared" si="141"/>
        <v>Untreated Water</v>
      </c>
      <c r="O2238">
        <v>2.5000000000000001E-2</v>
      </c>
      <c r="P2238">
        <v>36</v>
      </c>
      <c r="Q2238">
        <v>7.7</v>
      </c>
    </row>
    <row r="2239" spans="1:17" hidden="1" x14ac:dyDescent="0.3">
      <c r="A2239" t="s">
        <v>8847</v>
      </c>
      <c r="B2239" t="s">
        <v>8848</v>
      </c>
      <c r="C2239" s="1" t="str">
        <f t="shared" si="138"/>
        <v>12:0012</v>
      </c>
      <c r="D2239" s="1" t="str">
        <f t="shared" si="139"/>
        <v>12:0031</v>
      </c>
      <c r="E2239" t="s">
        <v>8849</v>
      </c>
      <c r="F2239" t="s">
        <v>8850</v>
      </c>
      <c r="H2239">
        <v>58.942020900000003</v>
      </c>
      <c r="I2239">
        <v>-132.03173050000001</v>
      </c>
      <c r="J2239" s="1" t="str">
        <f t="shared" si="140"/>
        <v>Fluid (stream)</v>
      </c>
      <c r="K2239" s="1" t="str">
        <f t="shared" si="141"/>
        <v>Untreated Water</v>
      </c>
      <c r="O2239">
        <v>2.5000000000000001E-2</v>
      </c>
      <c r="P2239">
        <v>30</v>
      </c>
      <c r="Q2239">
        <v>7.7</v>
      </c>
    </row>
    <row r="2240" spans="1:17" hidden="1" x14ac:dyDescent="0.3">
      <c r="A2240" t="s">
        <v>8851</v>
      </c>
      <c r="B2240" t="s">
        <v>8852</v>
      </c>
      <c r="C2240" s="1" t="str">
        <f t="shared" si="138"/>
        <v>12:0012</v>
      </c>
      <c r="D2240" s="1" t="str">
        <f t="shared" si="139"/>
        <v>12:0031</v>
      </c>
      <c r="E2240" t="s">
        <v>8853</v>
      </c>
      <c r="F2240" t="s">
        <v>8854</v>
      </c>
      <c r="H2240">
        <v>58.908694500000003</v>
      </c>
      <c r="I2240">
        <v>-132.12227350000001</v>
      </c>
      <c r="J2240" s="1" t="str">
        <f t="shared" si="140"/>
        <v>Fluid (stream)</v>
      </c>
      <c r="K2240" s="1" t="str">
        <f t="shared" si="141"/>
        <v>Untreated Water</v>
      </c>
      <c r="O2240">
        <v>2.5000000000000001E-2</v>
      </c>
      <c r="P2240">
        <v>24</v>
      </c>
      <c r="Q2240">
        <v>7.1</v>
      </c>
    </row>
    <row r="2241" spans="1:17" hidden="1" x14ac:dyDescent="0.3">
      <c r="A2241" t="s">
        <v>8855</v>
      </c>
      <c r="B2241" t="s">
        <v>8856</v>
      </c>
      <c r="C2241" s="1" t="str">
        <f t="shared" si="138"/>
        <v>12:0012</v>
      </c>
      <c r="D2241" s="1" t="str">
        <f t="shared" si="139"/>
        <v>12:0031</v>
      </c>
      <c r="E2241" t="s">
        <v>8857</v>
      </c>
      <c r="F2241" t="s">
        <v>8858</v>
      </c>
      <c r="H2241">
        <v>58.9023921</v>
      </c>
      <c r="I2241">
        <v>-132.09876220000001</v>
      </c>
      <c r="J2241" s="1" t="str">
        <f t="shared" si="140"/>
        <v>Fluid (stream)</v>
      </c>
      <c r="K2241" s="1" t="str">
        <f t="shared" si="141"/>
        <v>Untreated Water</v>
      </c>
      <c r="O2241">
        <v>2.5000000000000001E-2</v>
      </c>
      <c r="P2241">
        <v>26</v>
      </c>
      <c r="Q2241">
        <v>7.4</v>
      </c>
    </row>
    <row r="2242" spans="1:17" hidden="1" x14ac:dyDescent="0.3">
      <c r="A2242" t="s">
        <v>8859</v>
      </c>
      <c r="B2242" t="s">
        <v>8860</v>
      </c>
      <c r="C2242" s="1" t="str">
        <f t="shared" ref="C2242:C2305" si="142">HYPERLINK("http://geochem.nrcan.gc.ca/cdogs/content/bdl/bdl120012_e.htm", "12:0012")</f>
        <v>12:0012</v>
      </c>
      <c r="D2242" s="1" t="str">
        <f t="shared" ref="D2242:D2305" si="143">HYPERLINK("http://geochem.nrcan.gc.ca/cdogs/content/svy/svy120031_e.htm", "12:0031")</f>
        <v>12:0031</v>
      </c>
      <c r="E2242" t="s">
        <v>8861</v>
      </c>
      <c r="F2242" t="s">
        <v>8862</v>
      </c>
      <c r="H2242">
        <v>58.901253799999999</v>
      </c>
      <c r="I2242">
        <v>-132.07459679999999</v>
      </c>
      <c r="J2242" s="1" t="str">
        <f t="shared" ref="J2242:J2305" si="144">HYPERLINK("http://geochem.nrcan.gc.ca/cdogs/content/kwd/kwd020018_e.htm", "Fluid (stream)")</f>
        <v>Fluid (stream)</v>
      </c>
      <c r="K2242" s="1" t="str">
        <f t="shared" ref="K2242:K2305" si="145">HYPERLINK("http://geochem.nrcan.gc.ca/cdogs/content/kwd/kwd080007_e.htm", "Untreated Water")</f>
        <v>Untreated Water</v>
      </c>
      <c r="O2242">
        <v>2.5000000000000001E-2</v>
      </c>
      <c r="P2242">
        <v>24</v>
      </c>
      <c r="Q2242">
        <v>7.7</v>
      </c>
    </row>
    <row r="2243" spans="1:17" hidden="1" x14ac:dyDescent="0.3">
      <c r="A2243" t="s">
        <v>8863</v>
      </c>
      <c r="B2243" t="s">
        <v>8864</v>
      </c>
      <c r="C2243" s="1" t="str">
        <f t="shared" si="142"/>
        <v>12:0012</v>
      </c>
      <c r="D2243" s="1" t="str">
        <f t="shared" si="143"/>
        <v>12:0031</v>
      </c>
      <c r="E2243" t="s">
        <v>8865</v>
      </c>
      <c r="F2243" t="s">
        <v>8866</v>
      </c>
      <c r="H2243">
        <v>58.880625799999997</v>
      </c>
      <c r="I2243">
        <v>-132.04431869999999</v>
      </c>
      <c r="J2243" s="1" t="str">
        <f t="shared" si="144"/>
        <v>Fluid (stream)</v>
      </c>
      <c r="K2243" s="1" t="str">
        <f t="shared" si="145"/>
        <v>Untreated Water</v>
      </c>
      <c r="O2243">
        <v>2.5000000000000001E-2</v>
      </c>
      <c r="P2243">
        <v>20</v>
      </c>
      <c r="Q2243">
        <v>7.5</v>
      </c>
    </row>
    <row r="2244" spans="1:17" hidden="1" x14ac:dyDescent="0.3">
      <c r="A2244" t="s">
        <v>8867</v>
      </c>
      <c r="B2244" t="s">
        <v>8868</v>
      </c>
      <c r="C2244" s="1" t="str">
        <f t="shared" si="142"/>
        <v>12:0012</v>
      </c>
      <c r="D2244" s="1" t="str">
        <f t="shared" si="143"/>
        <v>12:0031</v>
      </c>
      <c r="E2244" t="s">
        <v>8869</v>
      </c>
      <c r="F2244" t="s">
        <v>8870</v>
      </c>
      <c r="H2244">
        <v>58.887551000000002</v>
      </c>
      <c r="I2244">
        <v>-132.08879289999999</v>
      </c>
      <c r="J2244" s="1" t="str">
        <f t="shared" si="144"/>
        <v>Fluid (stream)</v>
      </c>
      <c r="K2244" s="1" t="str">
        <f t="shared" si="145"/>
        <v>Untreated Water</v>
      </c>
      <c r="O2244">
        <v>2.5000000000000001E-2</v>
      </c>
      <c r="P2244">
        <v>20</v>
      </c>
      <c r="Q2244">
        <v>7.2</v>
      </c>
    </row>
    <row r="2245" spans="1:17" hidden="1" x14ac:dyDescent="0.3">
      <c r="A2245" t="s">
        <v>8871</v>
      </c>
      <c r="B2245" t="s">
        <v>8872</v>
      </c>
      <c r="C2245" s="1" t="str">
        <f t="shared" si="142"/>
        <v>12:0012</v>
      </c>
      <c r="D2245" s="1" t="str">
        <f t="shared" si="143"/>
        <v>12:0031</v>
      </c>
      <c r="E2245" t="s">
        <v>8873</v>
      </c>
      <c r="F2245" t="s">
        <v>8874</v>
      </c>
      <c r="H2245">
        <v>58.8898419</v>
      </c>
      <c r="I2245">
        <v>-132.0915861</v>
      </c>
      <c r="J2245" s="1" t="str">
        <f t="shared" si="144"/>
        <v>Fluid (stream)</v>
      </c>
      <c r="K2245" s="1" t="str">
        <f t="shared" si="145"/>
        <v>Untreated Water</v>
      </c>
      <c r="O2245">
        <v>2.5000000000000001E-2</v>
      </c>
      <c r="P2245">
        <v>36</v>
      </c>
      <c r="Q2245">
        <v>7.2</v>
      </c>
    </row>
    <row r="2246" spans="1:17" hidden="1" x14ac:dyDescent="0.3">
      <c r="A2246" t="s">
        <v>8875</v>
      </c>
      <c r="B2246" t="s">
        <v>8876</v>
      </c>
      <c r="C2246" s="1" t="str">
        <f t="shared" si="142"/>
        <v>12:0012</v>
      </c>
      <c r="D2246" s="1" t="str">
        <f t="shared" si="143"/>
        <v>12:0031</v>
      </c>
      <c r="E2246" t="s">
        <v>8877</v>
      </c>
      <c r="F2246" t="s">
        <v>8878</v>
      </c>
      <c r="H2246">
        <v>58.905993700000003</v>
      </c>
      <c r="I2246">
        <v>-132.14632800000001</v>
      </c>
      <c r="J2246" s="1" t="str">
        <f t="shared" si="144"/>
        <v>Fluid (stream)</v>
      </c>
      <c r="K2246" s="1" t="str">
        <f t="shared" si="145"/>
        <v>Untreated Water</v>
      </c>
      <c r="O2246">
        <v>2.5000000000000001E-2</v>
      </c>
      <c r="P2246">
        <v>28</v>
      </c>
      <c r="Q2246">
        <v>7.2</v>
      </c>
    </row>
    <row r="2247" spans="1:17" hidden="1" x14ac:dyDescent="0.3">
      <c r="A2247" t="s">
        <v>8879</v>
      </c>
      <c r="B2247" t="s">
        <v>8880</v>
      </c>
      <c r="C2247" s="1" t="str">
        <f t="shared" si="142"/>
        <v>12:0012</v>
      </c>
      <c r="D2247" s="1" t="str">
        <f t="shared" si="143"/>
        <v>12:0031</v>
      </c>
      <c r="E2247" t="s">
        <v>8881</v>
      </c>
      <c r="F2247" t="s">
        <v>8882</v>
      </c>
      <c r="H2247">
        <v>58.904640000000001</v>
      </c>
      <c r="I2247">
        <v>-132.1546026</v>
      </c>
      <c r="J2247" s="1" t="str">
        <f t="shared" si="144"/>
        <v>Fluid (stream)</v>
      </c>
      <c r="K2247" s="1" t="str">
        <f t="shared" si="145"/>
        <v>Untreated Water</v>
      </c>
      <c r="O2247">
        <v>2.5000000000000001E-2</v>
      </c>
      <c r="P2247">
        <v>26</v>
      </c>
      <c r="Q2247">
        <v>7.6</v>
      </c>
    </row>
    <row r="2248" spans="1:17" hidden="1" x14ac:dyDescent="0.3">
      <c r="A2248" t="s">
        <v>8883</v>
      </c>
      <c r="B2248" t="s">
        <v>8884</v>
      </c>
      <c r="C2248" s="1" t="str">
        <f t="shared" si="142"/>
        <v>12:0012</v>
      </c>
      <c r="D2248" s="1" t="str">
        <f t="shared" si="143"/>
        <v>12:0031</v>
      </c>
      <c r="E2248" t="s">
        <v>8881</v>
      </c>
      <c r="F2248" t="s">
        <v>8885</v>
      </c>
      <c r="H2248">
        <v>58.904640000000001</v>
      </c>
      <c r="I2248">
        <v>-132.1546026</v>
      </c>
      <c r="J2248" s="1" t="str">
        <f t="shared" si="144"/>
        <v>Fluid (stream)</v>
      </c>
      <c r="K2248" s="1" t="str">
        <f t="shared" si="145"/>
        <v>Untreated Water</v>
      </c>
      <c r="O2248">
        <v>2.5000000000000001E-2</v>
      </c>
      <c r="P2248">
        <v>24</v>
      </c>
      <c r="Q2248">
        <v>7.3</v>
      </c>
    </row>
    <row r="2249" spans="1:17" hidden="1" x14ac:dyDescent="0.3">
      <c r="A2249" t="s">
        <v>8886</v>
      </c>
      <c r="B2249" t="s">
        <v>8887</v>
      </c>
      <c r="C2249" s="1" t="str">
        <f t="shared" si="142"/>
        <v>12:0012</v>
      </c>
      <c r="D2249" s="1" t="str">
        <f t="shared" si="143"/>
        <v>12:0031</v>
      </c>
      <c r="E2249" t="s">
        <v>8888</v>
      </c>
      <c r="F2249" t="s">
        <v>8889</v>
      </c>
      <c r="H2249">
        <v>58.913744399999999</v>
      </c>
      <c r="I2249">
        <v>-132.20921939999999</v>
      </c>
      <c r="J2249" s="1" t="str">
        <f t="shared" si="144"/>
        <v>Fluid (stream)</v>
      </c>
      <c r="K2249" s="1" t="str">
        <f t="shared" si="145"/>
        <v>Untreated Water</v>
      </c>
      <c r="O2249">
        <v>2.5000000000000001E-2</v>
      </c>
      <c r="P2249">
        <v>24</v>
      </c>
      <c r="Q2249">
        <v>7</v>
      </c>
    </row>
    <row r="2250" spans="1:17" hidden="1" x14ac:dyDescent="0.3">
      <c r="A2250" t="s">
        <v>8890</v>
      </c>
      <c r="B2250" t="s">
        <v>8891</v>
      </c>
      <c r="C2250" s="1" t="str">
        <f t="shared" si="142"/>
        <v>12:0012</v>
      </c>
      <c r="D2250" s="1" t="str">
        <f t="shared" si="143"/>
        <v>12:0031</v>
      </c>
      <c r="E2250" t="s">
        <v>8892</v>
      </c>
      <c r="F2250" t="s">
        <v>8893</v>
      </c>
      <c r="H2250">
        <v>58.910153899999997</v>
      </c>
      <c r="I2250">
        <v>-132.2068688</v>
      </c>
      <c r="J2250" s="1" t="str">
        <f t="shared" si="144"/>
        <v>Fluid (stream)</v>
      </c>
      <c r="K2250" s="1" t="str">
        <f t="shared" si="145"/>
        <v>Untreated Water</v>
      </c>
      <c r="O2250">
        <v>2.5000000000000001E-2</v>
      </c>
      <c r="P2250">
        <v>20</v>
      </c>
      <c r="Q2250">
        <v>7.3</v>
      </c>
    </row>
    <row r="2251" spans="1:17" hidden="1" x14ac:dyDescent="0.3">
      <c r="A2251" t="s">
        <v>8894</v>
      </c>
      <c r="B2251" t="s">
        <v>8895</v>
      </c>
      <c r="C2251" s="1" t="str">
        <f t="shared" si="142"/>
        <v>12:0012</v>
      </c>
      <c r="D2251" s="1" t="str">
        <f t="shared" si="143"/>
        <v>12:0031</v>
      </c>
      <c r="E2251" t="s">
        <v>8896</v>
      </c>
      <c r="F2251" t="s">
        <v>8897</v>
      </c>
      <c r="H2251">
        <v>58.891338500000003</v>
      </c>
      <c r="I2251">
        <v>-132.21758879999999</v>
      </c>
      <c r="J2251" s="1" t="str">
        <f t="shared" si="144"/>
        <v>Fluid (stream)</v>
      </c>
      <c r="K2251" s="1" t="str">
        <f t="shared" si="145"/>
        <v>Untreated Water</v>
      </c>
      <c r="O2251">
        <v>0.17</v>
      </c>
      <c r="P2251">
        <v>26</v>
      </c>
      <c r="Q2251">
        <v>7.3</v>
      </c>
    </row>
    <row r="2252" spans="1:17" hidden="1" x14ac:dyDescent="0.3">
      <c r="A2252" t="s">
        <v>8898</v>
      </c>
      <c r="B2252" t="s">
        <v>8899</v>
      </c>
      <c r="C2252" s="1" t="str">
        <f t="shared" si="142"/>
        <v>12:0012</v>
      </c>
      <c r="D2252" s="1" t="str">
        <f t="shared" si="143"/>
        <v>12:0031</v>
      </c>
      <c r="E2252" t="s">
        <v>8900</v>
      </c>
      <c r="F2252" t="s">
        <v>8901</v>
      </c>
      <c r="H2252">
        <v>58.896437200000001</v>
      </c>
      <c r="I2252">
        <v>-132.2236728</v>
      </c>
      <c r="J2252" s="1" t="str">
        <f t="shared" si="144"/>
        <v>Fluid (stream)</v>
      </c>
      <c r="K2252" s="1" t="str">
        <f t="shared" si="145"/>
        <v>Untreated Water</v>
      </c>
      <c r="O2252">
        <v>2.5000000000000001E-2</v>
      </c>
      <c r="P2252">
        <v>38</v>
      </c>
      <c r="Q2252">
        <v>7.6</v>
      </c>
    </row>
    <row r="2253" spans="1:17" hidden="1" x14ac:dyDescent="0.3">
      <c r="A2253" t="s">
        <v>8902</v>
      </c>
      <c r="B2253" t="s">
        <v>8903</v>
      </c>
      <c r="C2253" s="1" t="str">
        <f t="shared" si="142"/>
        <v>12:0012</v>
      </c>
      <c r="D2253" s="1" t="str">
        <f t="shared" si="143"/>
        <v>12:0031</v>
      </c>
      <c r="E2253" t="s">
        <v>8904</v>
      </c>
      <c r="F2253" t="s">
        <v>8905</v>
      </c>
      <c r="H2253">
        <v>58.969835699999997</v>
      </c>
      <c r="I2253">
        <v>-132.22453870000001</v>
      </c>
      <c r="J2253" s="1" t="str">
        <f t="shared" si="144"/>
        <v>Fluid (stream)</v>
      </c>
      <c r="K2253" s="1" t="str">
        <f t="shared" si="145"/>
        <v>Untreated Water</v>
      </c>
      <c r="O2253">
        <v>2.5000000000000001E-2</v>
      </c>
      <c r="P2253">
        <v>24</v>
      </c>
      <c r="Q2253">
        <v>7.1</v>
      </c>
    </row>
    <row r="2254" spans="1:17" hidden="1" x14ac:dyDescent="0.3">
      <c r="A2254" t="s">
        <v>8906</v>
      </c>
      <c r="B2254" t="s">
        <v>8907</v>
      </c>
      <c r="C2254" s="1" t="str">
        <f t="shared" si="142"/>
        <v>12:0012</v>
      </c>
      <c r="D2254" s="1" t="str">
        <f t="shared" si="143"/>
        <v>12:0031</v>
      </c>
      <c r="E2254" t="s">
        <v>8908</v>
      </c>
      <c r="F2254" t="s">
        <v>8909</v>
      </c>
      <c r="H2254">
        <v>58.970234099999999</v>
      </c>
      <c r="I2254">
        <v>-132.1884708</v>
      </c>
      <c r="J2254" s="1" t="str">
        <f t="shared" si="144"/>
        <v>Fluid (stream)</v>
      </c>
      <c r="K2254" s="1" t="str">
        <f t="shared" si="145"/>
        <v>Untreated Water</v>
      </c>
      <c r="O2254">
        <v>2.5000000000000001E-2</v>
      </c>
      <c r="P2254">
        <v>26</v>
      </c>
      <c r="Q2254">
        <v>6.7</v>
      </c>
    </row>
    <row r="2255" spans="1:17" hidden="1" x14ac:dyDescent="0.3">
      <c r="A2255" t="s">
        <v>8910</v>
      </c>
      <c r="B2255" t="s">
        <v>8911</v>
      </c>
      <c r="C2255" s="1" t="str">
        <f t="shared" si="142"/>
        <v>12:0012</v>
      </c>
      <c r="D2255" s="1" t="str">
        <f t="shared" si="143"/>
        <v>12:0031</v>
      </c>
      <c r="E2255" t="s">
        <v>8912</v>
      </c>
      <c r="F2255" t="s">
        <v>8913</v>
      </c>
      <c r="H2255">
        <v>58.979737299999996</v>
      </c>
      <c r="I2255">
        <v>-132.23587319999999</v>
      </c>
      <c r="J2255" s="1" t="str">
        <f t="shared" si="144"/>
        <v>Fluid (stream)</v>
      </c>
      <c r="K2255" s="1" t="str">
        <f t="shared" si="145"/>
        <v>Untreated Water</v>
      </c>
      <c r="O2255">
        <v>2.5000000000000001E-2</v>
      </c>
      <c r="P2255">
        <v>22</v>
      </c>
      <c r="Q2255">
        <v>7</v>
      </c>
    </row>
    <row r="2256" spans="1:17" hidden="1" x14ac:dyDescent="0.3">
      <c r="A2256" t="s">
        <v>8914</v>
      </c>
      <c r="B2256" t="s">
        <v>8915</v>
      </c>
      <c r="C2256" s="1" t="str">
        <f t="shared" si="142"/>
        <v>12:0012</v>
      </c>
      <c r="D2256" s="1" t="str">
        <f t="shared" si="143"/>
        <v>12:0031</v>
      </c>
      <c r="E2256" t="s">
        <v>8916</v>
      </c>
      <c r="F2256" t="s">
        <v>8917</v>
      </c>
      <c r="H2256">
        <v>58.925408699999998</v>
      </c>
      <c r="I2256">
        <v>-132.3305268</v>
      </c>
      <c r="J2256" s="1" t="str">
        <f t="shared" si="144"/>
        <v>Fluid (stream)</v>
      </c>
      <c r="K2256" s="1" t="str">
        <f t="shared" si="145"/>
        <v>Untreated Water</v>
      </c>
      <c r="O2256">
        <v>2.5000000000000001E-2</v>
      </c>
      <c r="P2256">
        <v>34</v>
      </c>
      <c r="Q2256">
        <v>7.3</v>
      </c>
    </row>
    <row r="2257" spans="1:17" hidden="1" x14ac:dyDescent="0.3">
      <c r="A2257" t="s">
        <v>8918</v>
      </c>
      <c r="B2257" t="s">
        <v>8919</v>
      </c>
      <c r="C2257" s="1" t="str">
        <f t="shared" si="142"/>
        <v>12:0012</v>
      </c>
      <c r="D2257" s="1" t="str">
        <f t="shared" si="143"/>
        <v>12:0031</v>
      </c>
      <c r="E2257" t="s">
        <v>8920</v>
      </c>
      <c r="F2257" t="s">
        <v>8921</v>
      </c>
      <c r="H2257">
        <v>58.926752100000002</v>
      </c>
      <c r="I2257">
        <v>-132.32380230000001</v>
      </c>
      <c r="J2257" s="1" t="str">
        <f t="shared" si="144"/>
        <v>Fluid (stream)</v>
      </c>
      <c r="K2257" s="1" t="str">
        <f t="shared" si="145"/>
        <v>Untreated Water</v>
      </c>
      <c r="O2257">
        <v>2.5000000000000001E-2</v>
      </c>
      <c r="P2257">
        <v>32</v>
      </c>
      <c r="Q2257">
        <v>7.2</v>
      </c>
    </row>
    <row r="2258" spans="1:17" hidden="1" x14ac:dyDescent="0.3">
      <c r="A2258" t="s">
        <v>8922</v>
      </c>
      <c r="B2258" t="s">
        <v>8923</v>
      </c>
      <c r="C2258" s="1" t="str">
        <f t="shared" si="142"/>
        <v>12:0012</v>
      </c>
      <c r="D2258" s="1" t="str">
        <f t="shared" si="143"/>
        <v>12:0031</v>
      </c>
      <c r="E2258" t="s">
        <v>8924</v>
      </c>
      <c r="F2258" t="s">
        <v>8925</v>
      </c>
      <c r="H2258">
        <v>58.947623800000002</v>
      </c>
      <c r="I2258">
        <v>-132.33119310000001</v>
      </c>
      <c r="J2258" s="1" t="str">
        <f t="shared" si="144"/>
        <v>Fluid (stream)</v>
      </c>
      <c r="K2258" s="1" t="str">
        <f t="shared" si="145"/>
        <v>Untreated Water</v>
      </c>
      <c r="O2258">
        <v>0.06</v>
      </c>
      <c r="P2258">
        <v>54</v>
      </c>
      <c r="Q2258">
        <v>7.6</v>
      </c>
    </row>
    <row r="2259" spans="1:17" hidden="1" x14ac:dyDescent="0.3">
      <c r="A2259" t="s">
        <v>8926</v>
      </c>
      <c r="B2259" t="s">
        <v>8927</v>
      </c>
      <c r="C2259" s="1" t="str">
        <f t="shared" si="142"/>
        <v>12:0012</v>
      </c>
      <c r="D2259" s="1" t="str">
        <f t="shared" si="143"/>
        <v>12:0031</v>
      </c>
      <c r="E2259" t="s">
        <v>8928</v>
      </c>
      <c r="F2259" t="s">
        <v>8929</v>
      </c>
      <c r="H2259">
        <v>58.962959099999999</v>
      </c>
      <c r="I2259">
        <v>-132.30641919999999</v>
      </c>
      <c r="J2259" s="1" t="str">
        <f t="shared" si="144"/>
        <v>Fluid (stream)</v>
      </c>
      <c r="K2259" s="1" t="str">
        <f t="shared" si="145"/>
        <v>Untreated Water</v>
      </c>
      <c r="O2259">
        <v>2.5000000000000001E-2</v>
      </c>
      <c r="P2259">
        <v>30</v>
      </c>
      <c r="Q2259">
        <v>7</v>
      </c>
    </row>
    <row r="2260" spans="1:17" hidden="1" x14ac:dyDescent="0.3">
      <c r="A2260" t="s">
        <v>8930</v>
      </c>
      <c r="B2260" t="s">
        <v>8931</v>
      </c>
      <c r="C2260" s="1" t="str">
        <f t="shared" si="142"/>
        <v>12:0012</v>
      </c>
      <c r="D2260" s="1" t="str">
        <f t="shared" si="143"/>
        <v>12:0031</v>
      </c>
      <c r="E2260" t="s">
        <v>8932</v>
      </c>
      <c r="F2260" t="s">
        <v>8933</v>
      </c>
      <c r="H2260">
        <v>58.954389499999998</v>
      </c>
      <c r="I2260">
        <v>-132.30867019999999</v>
      </c>
      <c r="J2260" s="1" t="str">
        <f t="shared" si="144"/>
        <v>Fluid (stream)</v>
      </c>
      <c r="K2260" s="1" t="str">
        <f t="shared" si="145"/>
        <v>Untreated Water</v>
      </c>
      <c r="O2260">
        <v>2.5000000000000001E-2</v>
      </c>
      <c r="P2260">
        <v>28</v>
      </c>
      <c r="Q2260">
        <v>7.7</v>
      </c>
    </row>
    <row r="2261" spans="1:17" hidden="1" x14ac:dyDescent="0.3">
      <c r="A2261" t="s">
        <v>8934</v>
      </c>
      <c r="B2261" t="s">
        <v>8935</v>
      </c>
      <c r="C2261" s="1" t="str">
        <f t="shared" si="142"/>
        <v>12:0012</v>
      </c>
      <c r="D2261" s="1" t="str">
        <f t="shared" si="143"/>
        <v>12:0031</v>
      </c>
      <c r="E2261" t="s">
        <v>8936</v>
      </c>
      <c r="F2261" t="s">
        <v>8937</v>
      </c>
      <c r="H2261">
        <v>58.965097399999998</v>
      </c>
      <c r="I2261">
        <v>-132.31851739999999</v>
      </c>
      <c r="J2261" s="1" t="str">
        <f t="shared" si="144"/>
        <v>Fluid (stream)</v>
      </c>
      <c r="K2261" s="1" t="str">
        <f t="shared" si="145"/>
        <v>Untreated Water</v>
      </c>
      <c r="O2261">
        <v>2.5000000000000001E-2</v>
      </c>
      <c r="P2261">
        <v>38</v>
      </c>
      <c r="Q2261">
        <v>7.4</v>
      </c>
    </row>
    <row r="2262" spans="1:17" hidden="1" x14ac:dyDescent="0.3">
      <c r="A2262" t="s">
        <v>8938</v>
      </c>
      <c r="B2262" t="s">
        <v>8939</v>
      </c>
      <c r="C2262" s="1" t="str">
        <f t="shared" si="142"/>
        <v>12:0012</v>
      </c>
      <c r="D2262" s="1" t="str">
        <f t="shared" si="143"/>
        <v>12:0031</v>
      </c>
      <c r="E2262" t="s">
        <v>8940</v>
      </c>
      <c r="F2262" t="s">
        <v>8941</v>
      </c>
      <c r="H2262">
        <v>58.981098600000003</v>
      </c>
      <c r="I2262">
        <v>-132.2930283</v>
      </c>
      <c r="J2262" s="1" t="str">
        <f t="shared" si="144"/>
        <v>Fluid (stream)</v>
      </c>
      <c r="K2262" s="1" t="str">
        <f t="shared" si="145"/>
        <v>Untreated Water</v>
      </c>
      <c r="O2262">
        <v>2.5000000000000001E-2</v>
      </c>
      <c r="P2262">
        <v>32</v>
      </c>
      <c r="Q2262">
        <v>7.8</v>
      </c>
    </row>
    <row r="2263" spans="1:17" hidden="1" x14ac:dyDescent="0.3">
      <c r="A2263" t="s">
        <v>8942</v>
      </c>
      <c r="B2263" t="s">
        <v>8943</v>
      </c>
      <c r="C2263" s="1" t="str">
        <f t="shared" si="142"/>
        <v>12:0012</v>
      </c>
      <c r="D2263" s="1" t="str">
        <f t="shared" si="143"/>
        <v>12:0031</v>
      </c>
      <c r="E2263" t="s">
        <v>8944</v>
      </c>
      <c r="F2263" t="s">
        <v>8945</v>
      </c>
      <c r="H2263">
        <v>58.9858294</v>
      </c>
      <c r="I2263">
        <v>-132.26931289999999</v>
      </c>
      <c r="J2263" s="1" t="str">
        <f t="shared" si="144"/>
        <v>Fluid (stream)</v>
      </c>
      <c r="K2263" s="1" t="str">
        <f t="shared" si="145"/>
        <v>Untreated Water</v>
      </c>
      <c r="O2263">
        <v>2.5000000000000001E-2</v>
      </c>
      <c r="P2263">
        <v>24</v>
      </c>
      <c r="Q2263">
        <v>7.2</v>
      </c>
    </row>
    <row r="2264" spans="1:17" hidden="1" x14ac:dyDescent="0.3">
      <c r="A2264" t="s">
        <v>8946</v>
      </c>
      <c r="B2264" t="s">
        <v>8947</v>
      </c>
      <c r="C2264" s="1" t="str">
        <f t="shared" si="142"/>
        <v>12:0012</v>
      </c>
      <c r="D2264" s="1" t="str">
        <f t="shared" si="143"/>
        <v>12:0031</v>
      </c>
      <c r="E2264" t="s">
        <v>8948</v>
      </c>
      <c r="F2264" t="s">
        <v>8949</v>
      </c>
      <c r="H2264">
        <v>58.9850128</v>
      </c>
      <c r="I2264">
        <v>-132.345327</v>
      </c>
      <c r="J2264" s="1" t="str">
        <f t="shared" si="144"/>
        <v>Fluid (stream)</v>
      </c>
      <c r="K2264" s="1" t="str">
        <f t="shared" si="145"/>
        <v>Untreated Water</v>
      </c>
      <c r="O2264">
        <v>2.5000000000000001E-2</v>
      </c>
      <c r="P2264">
        <v>24</v>
      </c>
      <c r="Q2264">
        <v>7.4</v>
      </c>
    </row>
    <row r="2265" spans="1:17" hidden="1" x14ac:dyDescent="0.3">
      <c r="A2265" t="s">
        <v>8950</v>
      </c>
      <c r="B2265" t="s">
        <v>8951</v>
      </c>
      <c r="C2265" s="1" t="str">
        <f t="shared" si="142"/>
        <v>12:0012</v>
      </c>
      <c r="D2265" s="1" t="str">
        <f t="shared" si="143"/>
        <v>12:0031</v>
      </c>
      <c r="E2265" t="s">
        <v>8952</v>
      </c>
      <c r="F2265" t="s">
        <v>8953</v>
      </c>
      <c r="H2265">
        <v>58.987847000000002</v>
      </c>
      <c r="I2265">
        <v>-132.37938930000001</v>
      </c>
      <c r="J2265" s="1" t="str">
        <f t="shared" si="144"/>
        <v>Fluid (stream)</v>
      </c>
      <c r="K2265" s="1" t="str">
        <f t="shared" si="145"/>
        <v>Untreated Water</v>
      </c>
      <c r="O2265">
        <v>2.5000000000000001E-2</v>
      </c>
      <c r="P2265">
        <v>22</v>
      </c>
      <c r="Q2265">
        <v>7.6</v>
      </c>
    </row>
    <row r="2266" spans="1:17" hidden="1" x14ac:dyDescent="0.3">
      <c r="A2266" t="s">
        <v>8954</v>
      </c>
      <c r="B2266" t="s">
        <v>8955</v>
      </c>
      <c r="C2266" s="1" t="str">
        <f t="shared" si="142"/>
        <v>12:0012</v>
      </c>
      <c r="D2266" s="1" t="str">
        <f t="shared" si="143"/>
        <v>12:0031</v>
      </c>
      <c r="E2266" t="s">
        <v>8956</v>
      </c>
      <c r="F2266" t="s">
        <v>8957</v>
      </c>
      <c r="H2266">
        <v>58.972960899999997</v>
      </c>
      <c r="I2266">
        <v>-132.40707499999999</v>
      </c>
      <c r="J2266" s="1" t="str">
        <f t="shared" si="144"/>
        <v>Fluid (stream)</v>
      </c>
      <c r="K2266" s="1" t="str">
        <f t="shared" si="145"/>
        <v>Untreated Water</v>
      </c>
      <c r="O2266">
        <v>2.5000000000000001E-2</v>
      </c>
      <c r="P2266">
        <v>24</v>
      </c>
      <c r="Q2266">
        <v>7.3</v>
      </c>
    </row>
    <row r="2267" spans="1:17" hidden="1" x14ac:dyDescent="0.3">
      <c r="A2267" t="s">
        <v>8958</v>
      </c>
      <c r="B2267" t="s">
        <v>8959</v>
      </c>
      <c r="C2267" s="1" t="str">
        <f t="shared" si="142"/>
        <v>12:0012</v>
      </c>
      <c r="D2267" s="1" t="str">
        <f t="shared" si="143"/>
        <v>12:0031</v>
      </c>
      <c r="E2267" t="s">
        <v>8956</v>
      </c>
      <c r="F2267" t="s">
        <v>8960</v>
      </c>
      <c r="H2267">
        <v>58.972960899999997</v>
      </c>
      <c r="I2267">
        <v>-132.40707499999999</v>
      </c>
      <c r="J2267" s="1" t="str">
        <f t="shared" si="144"/>
        <v>Fluid (stream)</v>
      </c>
      <c r="K2267" s="1" t="str">
        <f t="shared" si="145"/>
        <v>Untreated Water</v>
      </c>
      <c r="O2267">
        <v>2.5000000000000001E-2</v>
      </c>
      <c r="P2267">
        <v>24</v>
      </c>
      <c r="Q2267">
        <v>7.2</v>
      </c>
    </row>
    <row r="2268" spans="1:17" hidden="1" x14ac:dyDescent="0.3">
      <c r="A2268" t="s">
        <v>8961</v>
      </c>
      <c r="B2268" t="s">
        <v>8962</v>
      </c>
      <c r="C2268" s="1" t="str">
        <f t="shared" si="142"/>
        <v>12:0012</v>
      </c>
      <c r="D2268" s="1" t="str">
        <f t="shared" si="143"/>
        <v>12:0031</v>
      </c>
      <c r="E2268" t="s">
        <v>8963</v>
      </c>
      <c r="F2268" t="s">
        <v>8964</v>
      </c>
      <c r="H2268">
        <v>58.969159599999998</v>
      </c>
      <c r="I2268">
        <v>-132.4272655</v>
      </c>
      <c r="J2268" s="1" t="str">
        <f t="shared" si="144"/>
        <v>Fluid (stream)</v>
      </c>
      <c r="K2268" s="1" t="str">
        <f t="shared" si="145"/>
        <v>Untreated Water</v>
      </c>
      <c r="O2268">
        <v>2.5000000000000001E-2</v>
      </c>
      <c r="P2268">
        <v>34</v>
      </c>
      <c r="Q2268">
        <v>7.1</v>
      </c>
    </row>
    <row r="2269" spans="1:17" hidden="1" x14ac:dyDescent="0.3">
      <c r="A2269" t="s">
        <v>8965</v>
      </c>
      <c r="B2269" t="s">
        <v>8966</v>
      </c>
      <c r="C2269" s="1" t="str">
        <f t="shared" si="142"/>
        <v>12:0012</v>
      </c>
      <c r="D2269" s="1" t="str">
        <f t="shared" si="143"/>
        <v>12:0031</v>
      </c>
      <c r="E2269" t="s">
        <v>8967</v>
      </c>
      <c r="F2269" t="s">
        <v>8968</v>
      </c>
      <c r="H2269">
        <v>58.968032600000001</v>
      </c>
      <c r="I2269">
        <v>-132.4474615</v>
      </c>
      <c r="J2269" s="1" t="str">
        <f t="shared" si="144"/>
        <v>Fluid (stream)</v>
      </c>
      <c r="K2269" s="1" t="str">
        <f t="shared" si="145"/>
        <v>Untreated Water</v>
      </c>
      <c r="O2269">
        <v>2.5000000000000001E-2</v>
      </c>
      <c r="P2269">
        <v>28</v>
      </c>
      <c r="Q2269">
        <v>7.4</v>
      </c>
    </row>
    <row r="2270" spans="1:17" hidden="1" x14ac:dyDescent="0.3">
      <c r="A2270" t="s">
        <v>8969</v>
      </c>
      <c r="B2270" t="s">
        <v>8970</v>
      </c>
      <c r="C2270" s="1" t="str">
        <f t="shared" si="142"/>
        <v>12:0012</v>
      </c>
      <c r="D2270" s="1" t="str">
        <f t="shared" si="143"/>
        <v>12:0031</v>
      </c>
      <c r="E2270" t="s">
        <v>8971</v>
      </c>
      <c r="F2270" t="s">
        <v>8972</v>
      </c>
      <c r="H2270">
        <v>58.935977600000001</v>
      </c>
      <c r="I2270">
        <v>-132.442632</v>
      </c>
      <c r="J2270" s="1" t="str">
        <f t="shared" si="144"/>
        <v>Fluid (stream)</v>
      </c>
      <c r="K2270" s="1" t="str">
        <f t="shared" si="145"/>
        <v>Untreated Water</v>
      </c>
      <c r="O2270">
        <v>2.5000000000000001E-2</v>
      </c>
      <c r="P2270">
        <v>24</v>
      </c>
      <c r="Q2270">
        <v>7.4</v>
      </c>
    </row>
    <row r="2271" spans="1:17" hidden="1" x14ac:dyDescent="0.3">
      <c r="A2271" t="s">
        <v>8973</v>
      </c>
      <c r="B2271" t="s">
        <v>8974</v>
      </c>
      <c r="C2271" s="1" t="str">
        <f t="shared" si="142"/>
        <v>12:0012</v>
      </c>
      <c r="D2271" s="1" t="str">
        <f t="shared" si="143"/>
        <v>12:0031</v>
      </c>
      <c r="E2271" t="s">
        <v>8975</v>
      </c>
      <c r="F2271" t="s">
        <v>8976</v>
      </c>
      <c r="H2271">
        <v>58.994909700000001</v>
      </c>
      <c r="I2271">
        <v>-132.64487500000001</v>
      </c>
      <c r="J2271" s="1" t="str">
        <f t="shared" si="144"/>
        <v>Fluid (stream)</v>
      </c>
      <c r="K2271" s="1" t="str">
        <f t="shared" si="145"/>
        <v>Untreated Water</v>
      </c>
      <c r="O2271">
        <v>0.12</v>
      </c>
      <c r="P2271">
        <v>34</v>
      </c>
      <c r="Q2271">
        <v>7.7</v>
      </c>
    </row>
    <row r="2272" spans="1:17" hidden="1" x14ac:dyDescent="0.3">
      <c r="A2272" t="s">
        <v>8977</v>
      </c>
      <c r="B2272" t="s">
        <v>8978</v>
      </c>
      <c r="C2272" s="1" t="str">
        <f t="shared" si="142"/>
        <v>12:0012</v>
      </c>
      <c r="D2272" s="1" t="str">
        <f t="shared" si="143"/>
        <v>12:0031</v>
      </c>
      <c r="E2272" t="s">
        <v>8979</v>
      </c>
      <c r="F2272" t="s">
        <v>8980</v>
      </c>
      <c r="H2272">
        <v>58.997312100000002</v>
      </c>
      <c r="I2272">
        <v>-132.60578000000001</v>
      </c>
      <c r="J2272" s="1" t="str">
        <f t="shared" si="144"/>
        <v>Fluid (stream)</v>
      </c>
      <c r="K2272" s="1" t="str">
        <f t="shared" si="145"/>
        <v>Untreated Water</v>
      </c>
      <c r="O2272">
        <v>0.1</v>
      </c>
      <c r="P2272">
        <v>32</v>
      </c>
      <c r="Q2272">
        <v>7.6</v>
      </c>
    </row>
    <row r="2273" spans="1:17" hidden="1" x14ac:dyDescent="0.3">
      <c r="A2273" t="s">
        <v>8981</v>
      </c>
      <c r="B2273" t="s">
        <v>8982</v>
      </c>
      <c r="C2273" s="1" t="str">
        <f t="shared" si="142"/>
        <v>12:0012</v>
      </c>
      <c r="D2273" s="1" t="str">
        <f t="shared" si="143"/>
        <v>12:0031</v>
      </c>
      <c r="E2273" t="s">
        <v>8983</v>
      </c>
      <c r="F2273" t="s">
        <v>8984</v>
      </c>
      <c r="H2273">
        <v>58.993241099999999</v>
      </c>
      <c r="I2273">
        <v>-132.60475700000001</v>
      </c>
      <c r="J2273" s="1" t="str">
        <f t="shared" si="144"/>
        <v>Fluid (stream)</v>
      </c>
      <c r="K2273" s="1" t="str">
        <f t="shared" si="145"/>
        <v>Untreated Water</v>
      </c>
      <c r="O2273">
        <v>2.5000000000000001E-2</v>
      </c>
      <c r="P2273">
        <v>28</v>
      </c>
      <c r="Q2273">
        <v>7.5</v>
      </c>
    </row>
    <row r="2274" spans="1:17" hidden="1" x14ac:dyDescent="0.3">
      <c r="A2274" t="s">
        <v>8985</v>
      </c>
      <c r="B2274" t="s">
        <v>8986</v>
      </c>
      <c r="C2274" s="1" t="str">
        <f t="shared" si="142"/>
        <v>12:0012</v>
      </c>
      <c r="D2274" s="1" t="str">
        <f t="shared" si="143"/>
        <v>12:0031</v>
      </c>
      <c r="E2274" t="s">
        <v>8987</v>
      </c>
      <c r="F2274" t="s">
        <v>8988</v>
      </c>
      <c r="H2274">
        <v>58.9735941</v>
      </c>
      <c r="I2274">
        <v>-132.58938330000001</v>
      </c>
      <c r="J2274" s="1" t="str">
        <f t="shared" si="144"/>
        <v>Fluid (stream)</v>
      </c>
      <c r="K2274" s="1" t="str">
        <f t="shared" si="145"/>
        <v>Untreated Water</v>
      </c>
      <c r="O2274">
        <v>2.5000000000000001E-2</v>
      </c>
      <c r="P2274">
        <v>38</v>
      </c>
      <c r="Q2274">
        <v>6.9</v>
      </c>
    </row>
    <row r="2275" spans="1:17" hidden="1" x14ac:dyDescent="0.3">
      <c r="A2275" t="s">
        <v>8989</v>
      </c>
      <c r="B2275" t="s">
        <v>8990</v>
      </c>
      <c r="C2275" s="1" t="str">
        <f t="shared" si="142"/>
        <v>12:0012</v>
      </c>
      <c r="D2275" s="1" t="str">
        <f t="shared" si="143"/>
        <v>12:0031</v>
      </c>
      <c r="E2275" t="s">
        <v>8991</v>
      </c>
      <c r="F2275" t="s">
        <v>8992</v>
      </c>
      <c r="H2275">
        <v>58.981575900000003</v>
      </c>
      <c r="I2275">
        <v>-132.519158</v>
      </c>
      <c r="J2275" s="1" t="str">
        <f t="shared" si="144"/>
        <v>Fluid (stream)</v>
      </c>
      <c r="K2275" s="1" t="str">
        <f t="shared" si="145"/>
        <v>Untreated Water</v>
      </c>
      <c r="O2275">
        <v>2.5000000000000001E-2</v>
      </c>
      <c r="P2275">
        <v>40</v>
      </c>
      <c r="Q2275">
        <v>7.7</v>
      </c>
    </row>
    <row r="2276" spans="1:17" hidden="1" x14ac:dyDescent="0.3">
      <c r="A2276" t="s">
        <v>8993</v>
      </c>
      <c r="B2276" t="s">
        <v>8994</v>
      </c>
      <c r="C2276" s="1" t="str">
        <f t="shared" si="142"/>
        <v>12:0012</v>
      </c>
      <c r="D2276" s="1" t="str">
        <f t="shared" si="143"/>
        <v>12:0031</v>
      </c>
      <c r="E2276" t="s">
        <v>8995</v>
      </c>
      <c r="F2276" t="s">
        <v>8996</v>
      </c>
      <c r="H2276">
        <v>58.972887700000001</v>
      </c>
      <c r="I2276">
        <v>-132.5299789</v>
      </c>
      <c r="J2276" s="1" t="str">
        <f t="shared" si="144"/>
        <v>Fluid (stream)</v>
      </c>
      <c r="K2276" s="1" t="str">
        <f t="shared" si="145"/>
        <v>Untreated Water</v>
      </c>
      <c r="O2276">
        <v>0.11</v>
      </c>
      <c r="P2276">
        <v>42</v>
      </c>
      <c r="Q2276">
        <v>7.6</v>
      </c>
    </row>
    <row r="2277" spans="1:17" hidden="1" x14ac:dyDescent="0.3">
      <c r="A2277" t="s">
        <v>8997</v>
      </c>
      <c r="B2277" t="s">
        <v>8998</v>
      </c>
      <c r="C2277" s="1" t="str">
        <f t="shared" si="142"/>
        <v>12:0012</v>
      </c>
      <c r="D2277" s="1" t="str">
        <f t="shared" si="143"/>
        <v>12:0031</v>
      </c>
      <c r="E2277" t="s">
        <v>8999</v>
      </c>
      <c r="F2277" t="s">
        <v>9000</v>
      </c>
      <c r="H2277">
        <v>58.9434708</v>
      </c>
      <c r="I2277">
        <v>-132.5398883</v>
      </c>
      <c r="J2277" s="1" t="str">
        <f t="shared" si="144"/>
        <v>Fluid (stream)</v>
      </c>
      <c r="K2277" s="1" t="str">
        <f t="shared" si="145"/>
        <v>Untreated Water</v>
      </c>
      <c r="O2277">
        <v>2.5000000000000001E-2</v>
      </c>
      <c r="P2277">
        <v>38</v>
      </c>
      <c r="Q2277">
        <v>8</v>
      </c>
    </row>
    <row r="2278" spans="1:17" hidden="1" x14ac:dyDescent="0.3">
      <c r="A2278" t="s">
        <v>9001</v>
      </c>
      <c r="B2278" t="s">
        <v>9002</v>
      </c>
      <c r="C2278" s="1" t="str">
        <f t="shared" si="142"/>
        <v>12:0012</v>
      </c>
      <c r="D2278" s="1" t="str">
        <f t="shared" si="143"/>
        <v>12:0031</v>
      </c>
      <c r="E2278" t="s">
        <v>9003</v>
      </c>
      <c r="F2278" t="s">
        <v>9004</v>
      </c>
      <c r="H2278">
        <v>58.920142200000001</v>
      </c>
      <c r="I2278">
        <v>-132.5147934</v>
      </c>
      <c r="J2278" s="1" t="str">
        <f t="shared" si="144"/>
        <v>Fluid (stream)</v>
      </c>
      <c r="K2278" s="1" t="str">
        <f t="shared" si="145"/>
        <v>Untreated Water</v>
      </c>
      <c r="O2278">
        <v>2.5000000000000001E-2</v>
      </c>
      <c r="P2278">
        <v>26</v>
      </c>
      <c r="Q2278">
        <v>8</v>
      </c>
    </row>
    <row r="2279" spans="1:17" hidden="1" x14ac:dyDescent="0.3">
      <c r="A2279" t="s">
        <v>9005</v>
      </c>
      <c r="B2279" t="s">
        <v>9006</v>
      </c>
      <c r="C2279" s="1" t="str">
        <f t="shared" si="142"/>
        <v>12:0012</v>
      </c>
      <c r="D2279" s="1" t="str">
        <f t="shared" si="143"/>
        <v>12:0031</v>
      </c>
      <c r="E2279" t="s">
        <v>9003</v>
      </c>
      <c r="F2279" t="s">
        <v>9007</v>
      </c>
      <c r="H2279">
        <v>58.920142200000001</v>
      </c>
      <c r="I2279">
        <v>-132.5147934</v>
      </c>
      <c r="J2279" s="1" t="str">
        <f t="shared" si="144"/>
        <v>Fluid (stream)</v>
      </c>
      <c r="K2279" s="1" t="str">
        <f t="shared" si="145"/>
        <v>Untreated Water</v>
      </c>
      <c r="O2279">
        <v>2.5000000000000001E-2</v>
      </c>
      <c r="P2279">
        <v>24</v>
      </c>
      <c r="Q2279">
        <v>8</v>
      </c>
    </row>
    <row r="2280" spans="1:17" hidden="1" x14ac:dyDescent="0.3">
      <c r="A2280" t="s">
        <v>9008</v>
      </c>
      <c r="B2280" t="s">
        <v>9009</v>
      </c>
      <c r="C2280" s="1" t="str">
        <f t="shared" si="142"/>
        <v>12:0012</v>
      </c>
      <c r="D2280" s="1" t="str">
        <f t="shared" si="143"/>
        <v>12:0031</v>
      </c>
      <c r="E2280" t="s">
        <v>9010</v>
      </c>
      <c r="F2280" t="s">
        <v>9011</v>
      </c>
      <c r="H2280">
        <v>58.913395800000004</v>
      </c>
      <c r="I2280">
        <v>-132.5167371</v>
      </c>
      <c r="J2280" s="1" t="str">
        <f t="shared" si="144"/>
        <v>Fluid (stream)</v>
      </c>
      <c r="K2280" s="1" t="str">
        <f t="shared" si="145"/>
        <v>Untreated Water</v>
      </c>
      <c r="O2280">
        <v>2.5000000000000001E-2</v>
      </c>
      <c r="P2280">
        <v>28</v>
      </c>
      <c r="Q2280">
        <v>7.9</v>
      </c>
    </row>
    <row r="2281" spans="1:17" hidden="1" x14ac:dyDescent="0.3">
      <c r="A2281" t="s">
        <v>9012</v>
      </c>
      <c r="B2281" t="s">
        <v>9013</v>
      </c>
      <c r="C2281" s="1" t="str">
        <f t="shared" si="142"/>
        <v>12:0012</v>
      </c>
      <c r="D2281" s="1" t="str">
        <f t="shared" si="143"/>
        <v>12:0031</v>
      </c>
      <c r="E2281" t="s">
        <v>9014</v>
      </c>
      <c r="F2281" t="s">
        <v>9015</v>
      </c>
      <c r="H2281">
        <v>58.916485999999999</v>
      </c>
      <c r="I2281">
        <v>-132.60486449999999</v>
      </c>
      <c r="J2281" s="1" t="str">
        <f t="shared" si="144"/>
        <v>Fluid (stream)</v>
      </c>
      <c r="K2281" s="1" t="str">
        <f t="shared" si="145"/>
        <v>Untreated Water</v>
      </c>
      <c r="O2281">
        <v>2.5000000000000001E-2</v>
      </c>
      <c r="P2281">
        <v>52</v>
      </c>
      <c r="Q2281">
        <v>8.1999999999999993</v>
      </c>
    </row>
    <row r="2282" spans="1:17" hidden="1" x14ac:dyDescent="0.3">
      <c r="A2282" t="s">
        <v>9016</v>
      </c>
      <c r="B2282" t="s">
        <v>9017</v>
      </c>
      <c r="C2282" s="1" t="str">
        <f t="shared" si="142"/>
        <v>12:0012</v>
      </c>
      <c r="D2282" s="1" t="str">
        <f t="shared" si="143"/>
        <v>12:0031</v>
      </c>
      <c r="E2282" t="s">
        <v>9018</v>
      </c>
      <c r="F2282" t="s">
        <v>9019</v>
      </c>
      <c r="H2282">
        <v>58.924269299999999</v>
      </c>
      <c r="I2282">
        <v>-132.63874250000001</v>
      </c>
      <c r="J2282" s="1" t="str">
        <f t="shared" si="144"/>
        <v>Fluid (stream)</v>
      </c>
      <c r="K2282" s="1" t="str">
        <f t="shared" si="145"/>
        <v>Untreated Water</v>
      </c>
      <c r="O2282">
        <v>2.5000000000000001E-2</v>
      </c>
      <c r="P2282">
        <v>30</v>
      </c>
      <c r="Q2282">
        <v>7.8</v>
      </c>
    </row>
    <row r="2283" spans="1:17" hidden="1" x14ac:dyDescent="0.3">
      <c r="A2283" t="s">
        <v>9020</v>
      </c>
      <c r="B2283" t="s">
        <v>9021</v>
      </c>
      <c r="C2283" s="1" t="str">
        <f t="shared" si="142"/>
        <v>12:0012</v>
      </c>
      <c r="D2283" s="1" t="str">
        <f t="shared" si="143"/>
        <v>12:0031</v>
      </c>
      <c r="E2283" t="s">
        <v>9022</v>
      </c>
      <c r="F2283" t="s">
        <v>9023</v>
      </c>
      <c r="H2283">
        <v>58.968618499999998</v>
      </c>
      <c r="I2283">
        <v>-132.6791125</v>
      </c>
      <c r="J2283" s="1" t="str">
        <f t="shared" si="144"/>
        <v>Fluid (stream)</v>
      </c>
      <c r="K2283" s="1" t="str">
        <f t="shared" si="145"/>
        <v>Untreated Water</v>
      </c>
      <c r="O2283">
        <v>2.5000000000000001E-2</v>
      </c>
      <c r="P2283">
        <v>32</v>
      </c>
      <c r="Q2283">
        <v>7.6</v>
      </c>
    </row>
    <row r="2284" spans="1:17" hidden="1" x14ac:dyDescent="0.3">
      <c r="A2284" t="s">
        <v>9024</v>
      </c>
      <c r="B2284" t="s">
        <v>9025</v>
      </c>
      <c r="C2284" s="1" t="str">
        <f t="shared" si="142"/>
        <v>12:0012</v>
      </c>
      <c r="D2284" s="1" t="str">
        <f t="shared" si="143"/>
        <v>12:0031</v>
      </c>
      <c r="E2284" t="s">
        <v>9026</v>
      </c>
      <c r="F2284" t="s">
        <v>9027</v>
      </c>
      <c r="H2284">
        <v>58.967054900000001</v>
      </c>
      <c r="I2284">
        <v>-132.68662789999999</v>
      </c>
      <c r="J2284" s="1" t="str">
        <f t="shared" si="144"/>
        <v>Fluid (stream)</v>
      </c>
      <c r="K2284" s="1" t="str">
        <f t="shared" si="145"/>
        <v>Untreated Water</v>
      </c>
      <c r="O2284">
        <v>2.5000000000000001E-2</v>
      </c>
      <c r="P2284">
        <v>28</v>
      </c>
      <c r="Q2284">
        <v>7.2</v>
      </c>
    </row>
    <row r="2285" spans="1:17" hidden="1" x14ac:dyDescent="0.3">
      <c r="A2285" t="s">
        <v>9028</v>
      </c>
      <c r="B2285" t="s">
        <v>9029</v>
      </c>
      <c r="C2285" s="1" t="str">
        <f t="shared" si="142"/>
        <v>12:0012</v>
      </c>
      <c r="D2285" s="1" t="str">
        <f t="shared" si="143"/>
        <v>12:0031</v>
      </c>
      <c r="E2285" t="s">
        <v>9030</v>
      </c>
      <c r="F2285" t="s">
        <v>9031</v>
      </c>
      <c r="H2285">
        <v>58.850329799999997</v>
      </c>
      <c r="I2285">
        <v>-132.68812299999999</v>
      </c>
      <c r="J2285" s="1" t="str">
        <f t="shared" si="144"/>
        <v>Fluid (stream)</v>
      </c>
      <c r="K2285" s="1" t="str">
        <f t="shared" si="145"/>
        <v>Untreated Water</v>
      </c>
      <c r="O2285">
        <v>2.5000000000000001E-2</v>
      </c>
      <c r="P2285">
        <v>56</v>
      </c>
      <c r="Q2285">
        <v>7.8</v>
      </c>
    </row>
    <row r="2286" spans="1:17" hidden="1" x14ac:dyDescent="0.3">
      <c r="A2286" t="s">
        <v>9032</v>
      </c>
      <c r="B2286" t="s">
        <v>9033</v>
      </c>
      <c r="C2286" s="1" t="str">
        <f t="shared" si="142"/>
        <v>12:0012</v>
      </c>
      <c r="D2286" s="1" t="str">
        <f t="shared" si="143"/>
        <v>12:0031</v>
      </c>
      <c r="E2286" t="s">
        <v>9034</v>
      </c>
      <c r="F2286" t="s">
        <v>9035</v>
      </c>
      <c r="H2286">
        <v>58.867590399999997</v>
      </c>
      <c r="I2286">
        <v>-132.73286669999999</v>
      </c>
      <c r="J2286" s="1" t="str">
        <f t="shared" si="144"/>
        <v>Fluid (stream)</v>
      </c>
      <c r="K2286" s="1" t="str">
        <f t="shared" si="145"/>
        <v>Untreated Water</v>
      </c>
      <c r="O2286">
        <v>7.0000000000000007E-2</v>
      </c>
      <c r="P2286">
        <v>52</v>
      </c>
      <c r="Q2286">
        <v>7.7</v>
      </c>
    </row>
    <row r="2287" spans="1:17" hidden="1" x14ac:dyDescent="0.3">
      <c r="A2287" t="s">
        <v>9036</v>
      </c>
      <c r="B2287" t="s">
        <v>9037</v>
      </c>
      <c r="C2287" s="1" t="str">
        <f t="shared" si="142"/>
        <v>12:0012</v>
      </c>
      <c r="D2287" s="1" t="str">
        <f t="shared" si="143"/>
        <v>12:0031</v>
      </c>
      <c r="E2287" t="s">
        <v>9038</v>
      </c>
      <c r="F2287" t="s">
        <v>9039</v>
      </c>
      <c r="H2287">
        <v>58.865912100000003</v>
      </c>
      <c r="I2287">
        <v>-132.71611809999999</v>
      </c>
      <c r="J2287" s="1" t="str">
        <f t="shared" si="144"/>
        <v>Fluid (stream)</v>
      </c>
      <c r="K2287" s="1" t="str">
        <f t="shared" si="145"/>
        <v>Untreated Water</v>
      </c>
      <c r="O2287">
        <v>0.08</v>
      </c>
      <c r="P2287">
        <v>64</v>
      </c>
      <c r="Q2287">
        <v>7.5</v>
      </c>
    </row>
    <row r="2288" spans="1:17" hidden="1" x14ac:dyDescent="0.3">
      <c r="A2288" t="s">
        <v>9040</v>
      </c>
      <c r="B2288" t="s">
        <v>9041</v>
      </c>
      <c r="C2288" s="1" t="str">
        <f t="shared" si="142"/>
        <v>12:0012</v>
      </c>
      <c r="D2288" s="1" t="str">
        <f t="shared" si="143"/>
        <v>12:0031</v>
      </c>
      <c r="E2288" t="s">
        <v>9042</v>
      </c>
      <c r="F2288" t="s">
        <v>9043</v>
      </c>
      <c r="H2288">
        <v>58.8774461</v>
      </c>
      <c r="I2288">
        <v>-132.72876930000001</v>
      </c>
      <c r="J2288" s="1" t="str">
        <f t="shared" si="144"/>
        <v>Fluid (stream)</v>
      </c>
      <c r="K2288" s="1" t="str">
        <f t="shared" si="145"/>
        <v>Untreated Water</v>
      </c>
      <c r="O2288">
        <v>0.1</v>
      </c>
      <c r="P2288">
        <v>86</v>
      </c>
      <c r="Q2288">
        <v>7.8</v>
      </c>
    </row>
    <row r="2289" spans="1:17" hidden="1" x14ac:dyDescent="0.3">
      <c r="A2289" t="s">
        <v>9044</v>
      </c>
      <c r="B2289" t="s">
        <v>9045</v>
      </c>
      <c r="C2289" s="1" t="str">
        <f t="shared" si="142"/>
        <v>12:0012</v>
      </c>
      <c r="D2289" s="1" t="str">
        <f t="shared" si="143"/>
        <v>12:0031</v>
      </c>
      <c r="E2289" t="s">
        <v>9046</v>
      </c>
      <c r="F2289" t="s">
        <v>9047</v>
      </c>
      <c r="H2289">
        <v>58.8791881</v>
      </c>
      <c r="I2289">
        <v>-132.74617910000001</v>
      </c>
      <c r="J2289" s="1" t="str">
        <f t="shared" si="144"/>
        <v>Fluid (stream)</v>
      </c>
      <c r="K2289" s="1" t="str">
        <f t="shared" si="145"/>
        <v>Untreated Water</v>
      </c>
      <c r="O2289">
        <v>0.08</v>
      </c>
      <c r="P2289">
        <v>62</v>
      </c>
      <c r="Q2289">
        <v>7.6</v>
      </c>
    </row>
    <row r="2290" spans="1:17" hidden="1" x14ac:dyDescent="0.3">
      <c r="A2290" t="s">
        <v>9048</v>
      </c>
      <c r="B2290" t="s">
        <v>9049</v>
      </c>
      <c r="C2290" s="1" t="str">
        <f t="shared" si="142"/>
        <v>12:0012</v>
      </c>
      <c r="D2290" s="1" t="str">
        <f t="shared" si="143"/>
        <v>12:0031</v>
      </c>
      <c r="E2290" t="s">
        <v>9050</v>
      </c>
      <c r="F2290" t="s">
        <v>9051</v>
      </c>
      <c r="H2290">
        <v>58.894387700000003</v>
      </c>
      <c r="I2290">
        <v>-132.75694110000001</v>
      </c>
      <c r="J2290" s="1" t="str">
        <f t="shared" si="144"/>
        <v>Fluid (stream)</v>
      </c>
      <c r="K2290" s="1" t="str">
        <f t="shared" si="145"/>
        <v>Untreated Water</v>
      </c>
      <c r="O2290">
        <v>0.41</v>
      </c>
      <c r="P2290">
        <v>110</v>
      </c>
      <c r="Q2290">
        <v>8</v>
      </c>
    </row>
    <row r="2291" spans="1:17" hidden="1" x14ac:dyDescent="0.3">
      <c r="A2291" t="s">
        <v>9052</v>
      </c>
      <c r="B2291" t="s">
        <v>9053</v>
      </c>
      <c r="C2291" s="1" t="str">
        <f t="shared" si="142"/>
        <v>12:0012</v>
      </c>
      <c r="D2291" s="1" t="str">
        <f t="shared" si="143"/>
        <v>12:0031</v>
      </c>
      <c r="E2291" t="s">
        <v>9054</v>
      </c>
      <c r="F2291" t="s">
        <v>9055</v>
      </c>
      <c r="H2291">
        <v>58.887501700000001</v>
      </c>
      <c r="I2291">
        <v>-132.8091038</v>
      </c>
      <c r="J2291" s="1" t="str">
        <f t="shared" si="144"/>
        <v>Fluid (stream)</v>
      </c>
      <c r="K2291" s="1" t="str">
        <f t="shared" si="145"/>
        <v>Untreated Water</v>
      </c>
      <c r="O2291">
        <v>2.5000000000000001E-2</v>
      </c>
      <c r="P2291">
        <v>56</v>
      </c>
      <c r="Q2291">
        <v>7.6</v>
      </c>
    </row>
    <row r="2292" spans="1:17" hidden="1" x14ac:dyDescent="0.3">
      <c r="A2292" t="s">
        <v>9056</v>
      </c>
      <c r="B2292" t="s">
        <v>9057</v>
      </c>
      <c r="C2292" s="1" t="str">
        <f t="shared" si="142"/>
        <v>12:0012</v>
      </c>
      <c r="D2292" s="1" t="str">
        <f t="shared" si="143"/>
        <v>12:0031</v>
      </c>
      <c r="E2292" t="s">
        <v>9058</v>
      </c>
      <c r="F2292" t="s">
        <v>9059</v>
      </c>
      <c r="H2292">
        <v>58.876293199999999</v>
      </c>
      <c r="I2292">
        <v>-132.78505580000001</v>
      </c>
      <c r="J2292" s="1" t="str">
        <f t="shared" si="144"/>
        <v>Fluid (stream)</v>
      </c>
      <c r="K2292" s="1" t="str">
        <f t="shared" si="145"/>
        <v>Untreated Water</v>
      </c>
      <c r="O2292">
        <v>2.5000000000000001E-2</v>
      </c>
      <c r="P2292">
        <v>58</v>
      </c>
      <c r="Q2292">
        <v>7.4</v>
      </c>
    </row>
    <row r="2293" spans="1:17" hidden="1" x14ac:dyDescent="0.3">
      <c r="A2293" t="s">
        <v>9060</v>
      </c>
      <c r="B2293" t="s">
        <v>9061</v>
      </c>
      <c r="C2293" s="1" t="str">
        <f t="shared" si="142"/>
        <v>12:0012</v>
      </c>
      <c r="D2293" s="1" t="str">
        <f t="shared" si="143"/>
        <v>12:0031</v>
      </c>
      <c r="E2293" t="s">
        <v>9062</v>
      </c>
      <c r="F2293" t="s">
        <v>9063</v>
      </c>
      <c r="H2293">
        <v>58.899441099999997</v>
      </c>
      <c r="I2293">
        <v>-132.80643850000001</v>
      </c>
      <c r="J2293" s="1" t="str">
        <f t="shared" si="144"/>
        <v>Fluid (stream)</v>
      </c>
      <c r="K2293" s="1" t="str">
        <f t="shared" si="145"/>
        <v>Untreated Water</v>
      </c>
      <c r="O2293">
        <v>2.5000000000000001E-2</v>
      </c>
      <c r="P2293">
        <v>56</v>
      </c>
      <c r="Q2293">
        <v>8.1999999999999993</v>
      </c>
    </row>
    <row r="2294" spans="1:17" hidden="1" x14ac:dyDescent="0.3">
      <c r="A2294" t="s">
        <v>9064</v>
      </c>
      <c r="B2294" t="s">
        <v>9065</v>
      </c>
      <c r="C2294" s="1" t="str">
        <f t="shared" si="142"/>
        <v>12:0012</v>
      </c>
      <c r="D2294" s="1" t="str">
        <f t="shared" si="143"/>
        <v>12:0031</v>
      </c>
      <c r="E2294" t="s">
        <v>9066</v>
      </c>
      <c r="F2294" t="s">
        <v>9067</v>
      </c>
      <c r="H2294">
        <v>58.986952799999997</v>
      </c>
      <c r="I2294">
        <v>-132.8314901</v>
      </c>
      <c r="J2294" s="1" t="str">
        <f t="shared" si="144"/>
        <v>Fluid (stream)</v>
      </c>
      <c r="K2294" s="1" t="str">
        <f t="shared" si="145"/>
        <v>Untreated Water</v>
      </c>
      <c r="O2294">
        <v>2.5000000000000001E-2</v>
      </c>
      <c r="P2294">
        <v>42</v>
      </c>
      <c r="Q2294">
        <v>8.1</v>
      </c>
    </row>
    <row r="2295" spans="1:17" hidden="1" x14ac:dyDescent="0.3">
      <c r="A2295" t="s">
        <v>9068</v>
      </c>
      <c r="B2295" t="s">
        <v>9069</v>
      </c>
      <c r="C2295" s="1" t="str">
        <f t="shared" si="142"/>
        <v>12:0012</v>
      </c>
      <c r="D2295" s="1" t="str">
        <f t="shared" si="143"/>
        <v>12:0031</v>
      </c>
      <c r="E2295" t="s">
        <v>9070</v>
      </c>
      <c r="F2295" t="s">
        <v>9071</v>
      </c>
      <c r="H2295">
        <v>58.9842856</v>
      </c>
      <c r="I2295">
        <v>-132.83585170000001</v>
      </c>
      <c r="J2295" s="1" t="str">
        <f t="shared" si="144"/>
        <v>Fluid (stream)</v>
      </c>
      <c r="K2295" s="1" t="str">
        <f t="shared" si="145"/>
        <v>Untreated Water</v>
      </c>
      <c r="O2295">
        <v>2.5000000000000001E-2</v>
      </c>
      <c r="P2295">
        <v>38</v>
      </c>
      <c r="Q2295">
        <v>7.1</v>
      </c>
    </row>
    <row r="2296" spans="1:17" hidden="1" x14ac:dyDescent="0.3">
      <c r="A2296" t="s">
        <v>9072</v>
      </c>
      <c r="B2296" t="s">
        <v>9073</v>
      </c>
      <c r="C2296" s="1" t="str">
        <f t="shared" si="142"/>
        <v>12:0012</v>
      </c>
      <c r="D2296" s="1" t="str">
        <f t="shared" si="143"/>
        <v>12:0031</v>
      </c>
      <c r="E2296" t="s">
        <v>9074</v>
      </c>
      <c r="F2296" t="s">
        <v>9075</v>
      </c>
      <c r="H2296">
        <v>58.973688500000002</v>
      </c>
      <c r="I2296">
        <v>-132.8141262</v>
      </c>
      <c r="J2296" s="1" t="str">
        <f t="shared" si="144"/>
        <v>Fluid (stream)</v>
      </c>
      <c r="K2296" s="1" t="str">
        <f t="shared" si="145"/>
        <v>Untreated Water</v>
      </c>
      <c r="O2296">
        <v>2.5000000000000001E-2</v>
      </c>
      <c r="P2296">
        <v>36</v>
      </c>
      <c r="Q2296">
        <v>8</v>
      </c>
    </row>
    <row r="2297" spans="1:17" hidden="1" x14ac:dyDescent="0.3">
      <c r="A2297" t="s">
        <v>9076</v>
      </c>
      <c r="B2297" t="s">
        <v>9077</v>
      </c>
      <c r="C2297" s="1" t="str">
        <f t="shared" si="142"/>
        <v>12:0012</v>
      </c>
      <c r="D2297" s="1" t="str">
        <f t="shared" si="143"/>
        <v>12:0031</v>
      </c>
      <c r="E2297" t="s">
        <v>9078</v>
      </c>
      <c r="F2297" t="s">
        <v>9079</v>
      </c>
      <c r="H2297">
        <v>58.955583400000002</v>
      </c>
      <c r="I2297">
        <v>-132.80017910000001</v>
      </c>
      <c r="J2297" s="1" t="str">
        <f t="shared" si="144"/>
        <v>Fluid (stream)</v>
      </c>
      <c r="K2297" s="1" t="str">
        <f t="shared" si="145"/>
        <v>Untreated Water</v>
      </c>
      <c r="O2297">
        <v>2.5000000000000001E-2</v>
      </c>
      <c r="P2297">
        <v>36</v>
      </c>
      <c r="Q2297">
        <v>8</v>
      </c>
    </row>
    <row r="2298" spans="1:17" hidden="1" x14ac:dyDescent="0.3">
      <c r="A2298" t="s">
        <v>9080</v>
      </c>
      <c r="B2298" t="s">
        <v>9081</v>
      </c>
      <c r="C2298" s="1" t="str">
        <f t="shared" si="142"/>
        <v>12:0012</v>
      </c>
      <c r="D2298" s="1" t="str">
        <f t="shared" si="143"/>
        <v>12:0031</v>
      </c>
      <c r="E2298" t="s">
        <v>9082</v>
      </c>
      <c r="F2298" t="s">
        <v>9083</v>
      </c>
      <c r="H2298">
        <v>58.932065299999998</v>
      </c>
      <c r="I2298">
        <v>-132.764107</v>
      </c>
      <c r="J2298" s="1" t="str">
        <f t="shared" si="144"/>
        <v>Fluid (stream)</v>
      </c>
      <c r="K2298" s="1" t="str">
        <f t="shared" si="145"/>
        <v>Untreated Water</v>
      </c>
      <c r="O2298">
        <v>0.1</v>
      </c>
      <c r="P2298">
        <v>38</v>
      </c>
      <c r="Q2298">
        <v>7.9</v>
      </c>
    </row>
    <row r="2299" spans="1:17" hidden="1" x14ac:dyDescent="0.3">
      <c r="A2299" t="s">
        <v>9084</v>
      </c>
      <c r="B2299" t="s">
        <v>9085</v>
      </c>
      <c r="C2299" s="1" t="str">
        <f t="shared" si="142"/>
        <v>12:0012</v>
      </c>
      <c r="D2299" s="1" t="str">
        <f t="shared" si="143"/>
        <v>12:0031</v>
      </c>
      <c r="E2299" t="s">
        <v>9082</v>
      </c>
      <c r="F2299" t="s">
        <v>9086</v>
      </c>
      <c r="H2299">
        <v>58.932065299999998</v>
      </c>
      <c r="I2299">
        <v>-132.764107</v>
      </c>
      <c r="J2299" s="1" t="str">
        <f t="shared" si="144"/>
        <v>Fluid (stream)</v>
      </c>
      <c r="K2299" s="1" t="str">
        <f t="shared" si="145"/>
        <v>Untreated Water</v>
      </c>
      <c r="O2299">
        <v>2.5000000000000001E-2</v>
      </c>
      <c r="P2299">
        <v>40</v>
      </c>
      <c r="Q2299">
        <v>8.3000000000000007</v>
      </c>
    </row>
    <row r="2300" spans="1:17" hidden="1" x14ac:dyDescent="0.3">
      <c r="A2300" t="s">
        <v>9087</v>
      </c>
      <c r="B2300" t="s">
        <v>9088</v>
      </c>
      <c r="C2300" s="1" t="str">
        <f t="shared" si="142"/>
        <v>12:0012</v>
      </c>
      <c r="D2300" s="1" t="str">
        <f t="shared" si="143"/>
        <v>12:0031</v>
      </c>
      <c r="E2300" t="s">
        <v>9089</v>
      </c>
      <c r="F2300" t="s">
        <v>9090</v>
      </c>
      <c r="H2300">
        <v>58.922434199999998</v>
      </c>
      <c r="I2300">
        <v>-132.75527890000001</v>
      </c>
      <c r="J2300" s="1" t="str">
        <f t="shared" si="144"/>
        <v>Fluid (stream)</v>
      </c>
      <c r="K2300" s="1" t="str">
        <f t="shared" si="145"/>
        <v>Untreated Water</v>
      </c>
      <c r="O2300">
        <v>0.06</v>
      </c>
      <c r="P2300">
        <v>110</v>
      </c>
      <c r="Q2300">
        <v>8.3000000000000007</v>
      </c>
    </row>
    <row r="2301" spans="1:17" hidden="1" x14ac:dyDescent="0.3">
      <c r="A2301" t="s">
        <v>9091</v>
      </c>
      <c r="B2301" t="s">
        <v>9092</v>
      </c>
      <c r="C2301" s="1" t="str">
        <f t="shared" si="142"/>
        <v>12:0012</v>
      </c>
      <c r="D2301" s="1" t="str">
        <f t="shared" si="143"/>
        <v>12:0031</v>
      </c>
      <c r="E2301" t="s">
        <v>9093</v>
      </c>
      <c r="F2301" t="s">
        <v>9094</v>
      </c>
      <c r="H2301">
        <v>58.926491400000003</v>
      </c>
      <c r="I2301">
        <v>-132.74318400000001</v>
      </c>
      <c r="J2301" s="1" t="str">
        <f t="shared" si="144"/>
        <v>Fluid (stream)</v>
      </c>
      <c r="K2301" s="1" t="str">
        <f t="shared" si="145"/>
        <v>Untreated Water</v>
      </c>
      <c r="O2301">
        <v>0.17</v>
      </c>
      <c r="P2301">
        <v>88</v>
      </c>
      <c r="Q2301">
        <v>8</v>
      </c>
    </row>
    <row r="2302" spans="1:17" hidden="1" x14ac:dyDescent="0.3">
      <c r="A2302" t="s">
        <v>9095</v>
      </c>
      <c r="B2302" t="s">
        <v>9096</v>
      </c>
      <c r="C2302" s="1" t="str">
        <f t="shared" si="142"/>
        <v>12:0012</v>
      </c>
      <c r="D2302" s="1" t="str">
        <f t="shared" si="143"/>
        <v>12:0031</v>
      </c>
      <c r="E2302" t="s">
        <v>9097</v>
      </c>
      <c r="F2302" t="s">
        <v>9098</v>
      </c>
      <c r="H2302">
        <v>58.925745200000001</v>
      </c>
      <c r="I2302">
        <v>-132.6901733</v>
      </c>
      <c r="J2302" s="1" t="str">
        <f t="shared" si="144"/>
        <v>Fluid (stream)</v>
      </c>
      <c r="K2302" s="1" t="str">
        <f t="shared" si="145"/>
        <v>Untreated Water</v>
      </c>
      <c r="O2302">
        <v>0.15</v>
      </c>
      <c r="P2302">
        <v>64</v>
      </c>
      <c r="Q2302">
        <v>7.9</v>
      </c>
    </row>
    <row r="2303" spans="1:17" hidden="1" x14ac:dyDescent="0.3">
      <c r="A2303" t="s">
        <v>9099</v>
      </c>
      <c r="B2303" t="s">
        <v>9100</v>
      </c>
      <c r="C2303" s="1" t="str">
        <f t="shared" si="142"/>
        <v>12:0012</v>
      </c>
      <c r="D2303" s="1" t="str">
        <f t="shared" si="143"/>
        <v>12:0031</v>
      </c>
      <c r="E2303" t="s">
        <v>9101</v>
      </c>
      <c r="F2303" t="s">
        <v>9102</v>
      </c>
      <c r="H2303">
        <v>58.926101000000003</v>
      </c>
      <c r="I2303">
        <v>-132.6814277</v>
      </c>
      <c r="J2303" s="1" t="str">
        <f t="shared" si="144"/>
        <v>Fluid (stream)</v>
      </c>
      <c r="K2303" s="1" t="str">
        <f t="shared" si="145"/>
        <v>Untreated Water</v>
      </c>
      <c r="O2303">
        <v>0.45</v>
      </c>
      <c r="P2303">
        <v>110</v>
      </c>
      <c r="Q2303">
        <v>8.1999999999999993</v>
      </c>
    </row>
    <row r="2304" spans="1:17" hidden="1" x14ac:dyDescent="0.3">
      <c r="A2304" t="s">
        <v>9103</v>
      </c>
      <c r="B2304" t="s">
        <v>9104</v>
      </c>
      <c r="C2304" s="1" t="str">
        <f t="shared" si="142"/>
        <v>12:0012</v>
      </c>
      <c r="D2304" s="1" t="str">
        <f t="shared" si="143"/>
        <v>12:0031</v>
      </c>
      <c r="E2304" t="s">
        <v>9105</v>
      </c>
      <c r="F2304" t="s">
        <v>9106</v>
      </c>
      <c r="H2304">
        <v>58.920040999999998</v>
      </c>
      <c r="I2304">
        <v>-132.6473173</v>
      </c>
      <c r="J2304" s="1" t="str">
        <f t="shared" si="144"/>
        <v>Fluid (stream)</v>
      </c>
      <c r="K2304" s="1" t="str">
        <f t="shared" si="145"/>
        <v>Untreated Water</v>
      </c>
      <c r="O2304">
        <v>0.46</v>
      </c>
      <c r="P2304">
        <v>84</v>
      </c>
      <c r="Q2304">
        <v>8</v>
      </c>
    </row>
    <row r="2305" spans="1:17" hidden="1" x14ac:dyDescent="0.3">
      <c r="A2305" t="s">
        <v>9107</v>
      </c>
      <c r="B2305" t="s">
        <v>9108</v>
      </c>
      <c r="C2305" s="1" t="str">
        <f t="shared" si="142"/>
        <v>12:0012</v>
      </c>
      <c r="D2305" s="1" t="str">
        <f t="shared" si="143"/>
        <v>12:0031</v>
      </c>
      <c r="E2305" t="s">
        <v>9109</v>
      </c>
      <c r="F2305" t="s">
        <v>9110</v>
      </c>
      <c r="H2305">
        <v>58.875715700000001</v>
      </c>
      <c r="I2305">
        <v>-132.63622129999999</v>
      </c>
      <c r="J2305" s="1" t="str">
        <f t="shared" si="144"/>
        <v>Fluid (stream)</v>
      </c>
      <c r="K2305" s="1" t="str">
        <f t="shared" si="145"/>
        <v>Untreated Water</v>
      </c>
      <c r="O2305">
        <v>0.08</v>
      </c>
      <c r="P2305">
        <v>64</v>
      </c>
      <c r="Q2305">
        <v>7.8</v>
      </c>
    </row>
    <row r="2306" spans="1:17" hidden="1" x14ac:dyDescent="0.3">
      <c r="A2306" t="s">
        <v>9111</v>
      </c>
      <c r="B2306" t="s">
        <v>9112</v>
      </c>
      <c r="C2306" s="1" t="str">
        <f t="shared" ref="C2306:C2369" si="146">HYPERLINK("http://geochem.nrcan.gc.ca/cdogs/content/bdl/bdl120012_e.htm", "12:0012")</f>
        <v>12:0012</v>
      </c>
      <c r="D2306" s="1" t="str">
        <f t="shared" ref="D2306:D2369" si="147">HYPERLINK("http://geochem.nrcan.gc.ca/cdogs/content/svy/svy120031_e.htm", "12:0031")</f>
        <v>12:0031</v>
      </c>
      <c r="E2306" t="s">
        <v>9113</v>
      </c>
      <c r="F2306" t="s">
        <v>9114</v>
      </c>
      <c r="H2306">
        <v>58.862543799999997</v>
      </c>
      <c r="I2306">
        <v>-132.65444450000001</v>
      </c>
      <c r="J2306" s="1" t="str">
        <f t="shared" ref="J2306:J2369" si="148">HYPERLINK("http://geochem.nrcan.gc.ca/cdogs/content/kwd/kwd020018_e.htm", "Fluid (stream)")</f>
        <v>Fluid (stream)</v>
      </c>
      <c r="K2306" s="1" t="str">
        <f t="shared" ref="K2306:K2369" si="149">HYPERLINK("http://geochem.nrcan.gc.ca/cdogs/content/kwd/kwd080007_e.htm", "Untreated Water")</f>
        <v>Untreated Water</v>
      </c>
      <c r="O2306">
        <v>2.5000000000000001E-2</v>
      </c>
      <c r="P2306">
        <v>72</v>
      </c>
      <c r="Q2306">
        <v>7.8</v>
      </c>
    </row>
    <row r="2307" spans="1:17" hidden="1" x14ac:dyDescent="0.3">
      <c r="A2307" t="s">
        <v>9115</v>
      </c>
      <c r="B2307" t="s">
        <v>9116</v>
      </c>
      <c r="C2307" s="1" t="str">
        <f t="shared" si="146"/>
        <v>12:0012</v>
      </c>
      <c r="D2307" s="1" t="str">
        <f t="shared" si="147"/>
        <v>12:0031</v>
      </c>
      <c r="E2307" t="s">
        <v>9117</v>
      </c>
      <c r="F2307" t="s">
        <v>9118</v>
      </c>
      <c r="H2307">
        <v>58.870527099999997</v>
      </c>
      <c r="I2307">
        <v>-132.6572003</v>
      </c>
      <c r="J2307" s="1" t="str">
        <f t="shared" si="148"/>
        <v>Fluid (stream)</v>
      </c>
      <c r="K2307" s="1" t="str">
        <f t="shared" si="149"/>
        <v>Untreated Water</v>
      </c>
      <c r="O2307">
        <v>2.5000000000000001E-2</v>
      </c>
      <c r="P2307">
        <v>60</v>
      </c>
      <c r="Q2307">
        <v>8.3000000000000007</v>
      </c>
    </row>
    <row r="2308" spans="1:17" hidden="1" x14ac:dyDescent="0.3">
      <c r="A2308" t="s">
        <v>9119</v>
      </c>
      <c r="B2308" t="s">
        <v>9120</v>
      </c>
      <c r="C2308" s="1" t="str">
        <f t="shared" si="146"/>
        <v>12:0012</v>
      </c>
      <c r="D2308" s="1" t="str">
        <f t="shared" si="147"/>
        <v>12:0031</v>
      </c>
      <c r="E2308" t="s">
        <v>9121</v>
      </c>
      <c r="F2308" t="s">
        <v>9122</v>
      </c>
      <c r="H2308">
        <v>58.809308799999997</v>
      </c>
      <c r="I2308">
        <v>-132.6882037</v>
      </c>
      <c r="J2308" s="1" t="str">
        <f t="shared" si="148"/>
        <v>Fluid (stream)</v>
      </c>
      <c r="K2308" s="1" t="str">
        <f t="shared" si="149"/>
        <v>Untreated Water</v>
      </c>
      <c r="O2308">
        <v>2.5000000000000001E-2</v>
      </c>
      <c r="P2308">
        <v>70</v>
      </c>
      <c r="Q2308">
        <v>7.8</v>
      </c>
    </row>
    <row r="2309" spans="1:17" hidden="1" x14ac:dyDescent="0.3">
      <c r="A2309" t="s">
        <v>9123</v>
      </c>
      <c r="B2309" t="s">
        <v>9124</v>
      </c>
      <c r="C2309" s="1" t="str">
        <f t="shared" si="146"/>
        <v>12:0012</v>
      </c>
      <c r="D2309" s="1" t="str">
        <f t="shared" si="147"/>
        <v>12:0031</v>
      </c>
      <c r="E2309" t="s">
        <v>9125</v>
      </c>
      <c r="F2309" t="s">
        <v>9126</v>
      </c>
      <c r="H2309">
        <v>58.828385500000003</v>
      </c>
      <c r="I2309">
        <v>-132.70450159999999</v>
      </c>
      <c r="J2309" s="1" t="str">
        <f t="shared" si="148"/>
        <v>Fluid (stream)</v>
      </c>
      <c r="K2309" s="1" t="str">
        <f t="shared" si="149"/>
        <v>Untreated Water</v>
      </c>
      <c r="O2309">
        <v>2.5000000000000001E-2</v>
      </c>
      <c r="P2309">
        <v>64</v>
      </c>
      <c r="Q2309">
        <v>8.3000000000000007</v>
      </c>
    </row>
    <row r="2310" spans="1:17" hidden="1" x14ac:dyDescent="0.3">
      <c r="A2310" t="s">
        <v>9127</v>
      </c>
      <c r="B2310" t="s">
        <v>9128</v>
      </c>
      <c r="C2310" s="1" t="str">
        <f t="shared" si="146"/>
        <v>12:0012</v>
      </c>
      <c r="D2310" s="1" t="str">
        <f t="shared" si="147"/>
        <v>12:0031</v>
      </c>
      <c r="E2310" t="s">
        <v>9129</v>
      </c>
      <c r="F2310" t="s">
        <v>9130</v>
      </c>
      <c r="H2310">
        <v>58.850867299999997</v>
      </c>
      <c r="I2310">
        <v>-132.5930626</v>
      </c>
      <c r="J2310" s="1" t="str">
        <f t="shared" si="148"/>
        <v>Fluid (stream)</v>
      </c>
      <c r="K2310" s="1" t="str">
        <f t="shared" si="149"/>
        <v>Untreated Water</v>
      </c>
      <c r="O2310">
        <v>2.5000000000000001E-2</v>
      </c>
      <c r="P2310">
        <v>62</v>
      </c>
      <c r="Q2310">
        <v>8</v>
      </c>
    </row>
    <row r="2311" spans="1:17" hidden="1" x14ac:dyDescent="0.3">
      <c r="A2311" t="s">
        <v>9131</v>
      </c>
      <c r="B2311" t="s">
        <v>9132</v>
      </c>
      <c r="C2311" s="1" t="str">
        <f t="shared" si="146"/>
        <v>12:0012</v>
      </c>
      <c r="D2311" s="1" t="str">
        <f t="shared" si="147"/>
        <v>12:0031</v>
      </c>
      <c r="E2311" t="s">
        <v>9133</v>
      </c>
      <c r="F2311" t="s">
        <v>9134</v>
      </c>
      <c r="H2311">
        <v>58.606484399999999</v>
      </c>
      <c r="I2311">
        <v>-133.6379512</v>
      </c>
      <c r="J2311" s="1" t="str">
        <f t="shared" si="148"/>
        <v>Fluid (stream)</v>
      </c>
      <c r="K2311" s="1" t="str">
        <f t="shared" si="149"/>
        <v>Untreated Water</v>
      </c>
      <c r="O2311">
        <v>2.5000000000000001E-2</v>
      </c>
      <c r="P2311">
        <v>54</v>
      </c>
      <c r="Q2311">
        <v>7.5</v>
      </c>
    </row>
    <row r="2312" spans="1:17" hidden="1" x14ac:dyDescent="0.3">
      <c r="A2312" t="s">
        <v>9135</v>
      </c>
      <c r="B2312" t="s">
        <v>9136</v>
      </c>
      <c r="C2312" s="1" t="str">
        <f t="shared" si="146"/>
        <v>12:0012</v>
      </c>
      <c r="D2312" s="1" t="str">
        <f t="shared" si="147"/>
        <v>12:0031</v>
      </c>
      <c r="E2312" t="s">
        <v>9137</v>
      </c>
      <c r="F2312" t="s">
        <v>9138</v>
      </c>
      <c r="H2312">
        <v>58.614173100000002</v>
      </c>
      <c r="I2312">
        <v>-133.63620660000001</v>
      </c>
      <c r="J2312" s="1" t="str">
        <f t="shared" si="148"/>
        <v>Fluid (stream)</v>
      </c>
      <c r="K2312" s="1" t="str">
        <f t="shared" si="149"/>
        <v>Untreated Water</v>
      </c>
      <c r="O2312">
        <v>2.5000000000000001E-2</v>
      </c>
      <c r="P2312">
        <v>40</v>
      </c>
      <c r="Q2312">
        <v>7.4</v>
      </c>
    </row>
    <row r="2313" spans="1:17" hidden="1" x14ac:dyDescent="0.3">
      <c r="A2313" t="s">
        <v>9139</v>
      </c>
      <c r="B2313" t="s">
        <v>9140</v>
      </c>
      <c r="C2313" s="1" t="str">
        <f t="shared" si="146"/>
        <v>12:0012</v>
      </c>
      <c r="D2313" s="1" t="str">
        <f t="shared" si="147"/>
        <v>12:0031</v>
      </c>
      <c r="E2313" t="s">
        <v>9141</v>
      </c>
      <c r="F2313" t="s">
        <v>9142</v>
      </c>
      <c r="H2313">
        <v>58.638801100000002</v>
      </c>
      <c r="I2313">
        <v>-133.64021030000001</v>
      </c>
      <c r="J2313" s="1" t="str">
        <f t="shared" si="148"/>
        <v>Fluid (stream)</v>
      </c>
      <c r="K2313" s="1" t="str">
        <f t="shared" si="149"/>
        <v>Untreated Water</v>
      </c>
      <c r="O2313">
        <v>2.5000000000000001E-2</v>
      </c>
      <c r="P2313">
        <v>34</v>
      </c>
      <c r="Q2313">
        <v>7.8</v>
      </c>
    </row>
    <row r="2314" spans="1:17" hidden="1" x14ac:dyDescent="0.3">
      <c r="A2314" t="s">
        <v>9143</v>
      </c>
      <c r="B2314" t="s">
        <v>9144</v>
      </c>
      <c r="C2314" s="1" t="str">
        <f t="shared" si="146"/>
        <v>12:0012</v>
      </c>
      <c r="D2314" s="1" t="str">
        <f t="shared" si="147"/>
        <v>12:0031</v>
      </c>
      <c r="E2314" t="s">
        <v>9145</v>
      </c>
      <c r="F2314" t="s">
        <v>9146</v>
      </c>
      <c r="H2314">
        <v>58.648657700000001</v>
      </c>
      <c r="I2314">
        <v>-133.63367589999999</v>
      </c>
      <c r="J2314" s="1" t="str">
        <f t="shared" si="148"/>
        <v>Fluid (stream)</v>
      </c>
      <c r="K2314" s="1" t="str">
        <f t="shared" si="149"/>
        <v>Untreated Water</v>
      </c>
      <c r="O2314">
        <v>2.5000000000000001E-2</v>
      </c>
      <c r="P2314">
        <v>38</v>
      </c>
      <c r="Q2314">
        <v>6.9</v>
      </c>
    </row>
    <row r="2315" spans="1:17" hidden="1" x14ac:dyDescent="0.3">
      <c r="A2315" t="s">
        <v>9147</v>
      </c>
      <c r="B2315" t="s">
        <v>9148</v>
      </c>
      <c r="C2315" s="1" t="str">
        <f t="shared" si="146"/>
        <v>12:0012</v>
      </c>
      <c r="D2315" s="1" t="str">
        <f t="shared" si="147"/>
        <v>12:0031</v>
      </c>
      <c r="E2315" t="s">
        <v>9149</v>
      </c>
      <c r="F2315" t="s">
        <v>9150</v>
      </c>
      <c r="H2315">
        <v>58.648294100000001</v>
      </c>
      <c r="I2315">
        <v>-133.7362353</v>
      </c>
      <c r="J2315" s="1" t="str">
        <f t="shared" si="148"/>
        <v>Fluid (stream)</v>
      </c>
      <c r="K2315" s="1" t="str">
        <f t="shared" si="149"/>
        <v>Untreated Water</v>
      </c>
      <c r="O2315">
        <v>0.16</v>
      </c>
      <c r="P2315">
        <v>36</v>
      </c>
      <c r="Q2315">
        <v>7.1</v>
      </c>
    </row>
    <row r="2316" spans="1:17" hidden="1" x14ac:dyDescent="0.3">
      <c r="A2316" t="s">
        <v>9151</v>
      </c>
      <c r="B2316" t="s">
        <v>9152</v>
      </c>
      <c r="C2316" s="1" t="str">
        <f t="shared" si="146"/>
        <v>12:0012</v>
      </c>
      <c r="D2316" s="1" t="str">
        <f t="shared" si="147"/>
        <v>12:0031</v>
      </c>
      <c r="E2316" t="s">
        <v>9153</v>
      </c>
      <c r="F2316" t="s">
        <v>9154</v>
      </c>
      <c r="H2316">
        <v>58.649955400000003</v>
      </c>
      <c r="I2316">
        <v>-133.74262010000001</v>
      </c>
      <c r="J2316" s="1" t="str">
        <f t="shared" si="148"/>
        <v>Fluid (stream)</v>
      </c>
      <c r="K2316" s="1" t="str">
        <f t="shared" si="149"/>
        <v>Untreated Water</v>
      </c>
      <c r="O2316">
        <v>0.18</v>
      </c>
      <c r="P2316">
        <v>34</v>
      </c>
      <c r="Q2316">
        <v>6.8</v>
      </c>
    </row>
    <row r="2317" spans="1:17" hidden="1" x14ac:dyDescent="0.3">
      <c r="A2317" t="s">
        <v>9155</v>
      </c>
      <c r="B2317" t="s">
        <v>9156</v>
      </c>
      <c r="C2317" s="1" t="str">
        <f t="shared" si="146"/>
        <v>12:0012</v>
      </c>
      <c r="D2317" s="1" t="str">
        <f t="shared" si="147"/>
        <v>12:0031</v>
      </c>
      <c r="E2317" t="s">
        <v>9153</v>
      </c>
      <c r="F2317" t="s">
        <v>9157</v>
      </c>
      <c r="H2317">
        <v>58.649955400000003</v>
      </c>
      <c r="I2317">
        <v>-133.74262010000001</v>
      </c>
      <c r="J2317" s="1" t="str">
        <f t="shared" si="148"/>
        <v>Fluid (stream)</v>
      </c>
      <c r="K2317" s="1" t="str">
        <f t="shared" si="149"/>
        <v>Untreated Water</v>
      </c>
      <c r="O2317">
        <v>0.2</v>
      </c>
      <c r="P2317">
        <v>32</v>
      </c>
      <c r="Q2317">
        <v>6.7</v>
      </c>
    </row>
    <row r="2318" spans="1:17" hidden="1" x14ac:dyDescent="0.3">
      <c r="A2318" t="s">
        <v>9158</v>
      </c>
      <c r="B2318" t="s">
        <v>9159</v>
      </c>
      <c r="C2318" s="1" t="str">
        <f t="shared" si="146"/>
        <v>12:0012</v>
      </c>
      <c r="D2318" s="1" t="str">
        <f t="shared" si="147"/>
        <v>12:0031</v>
      </c>
      <c r="E2318" t="s">
        <v>9160</v>
      </c>
      <c r="F2318" t="s">
        <v>9161</v>
      </c>
      <c r="H2318">
        <v>58.648850299999999</v>
      </c>
      <c r="I2318">
        <v>-133.6973582</v>
      </c>
      <c r="J2318" s="1" t="str">
        <f t="shared" si="148"/>
        <v>Fluid (stream)</v>
      </c>
      <c r="K2318" s="1" t="str">
        <f t="shared" si="149"/>
        <v>Untreated Water</v>
      </c>
      <c r="O2318">
        <v>1.1000000000000001</v>
      </c>
      <c r="P2318">
        <v>34</v>
      </c>
      <c r="Q2318">
        <v>6.6</v>
      </c>
    </row>
    <row r="2319" spans="1:17" hidden="1" x14ac:dyDescent="0.3">
      <c r="A2319" t="s">
        <v>9162</v>
      </c>
      <c r="B2319" t="s">
        <v>9163</v>
      </c>
      <c r="C2319" s="1" t="str">
        <f t="shared" si="146"/>
        <v>12:0012</v>
      </c>
      <c r="D2319" s="1" t="str">
        <f t="shared" si="147"/>
        <v>12:0031</v>
      </c>
      <c r="E2319" t="s">
        <v>9164</v>
      </c>
      <c r="F2319" t="s">
        <v>9165</v>
      </c>
      <c r="H2319">
        <v>58.680390600000003</v>
      </c>
      <c r="I2319">
        <v>-133.71822589999999</v>
      </c>
      <c r="J2319" s="1" t="str">
        <f t="shared" si="148"/>
        <v>Fluid (stream)</v>
      </c>
      <c r="K2319" s="1" t="str">
        <f t="shared" si="149"/>
        <v>Untreated Water</v>
      </c>
      <c r="O2319">
        <v>0.08</v>
      </c>
      <c r="P2319">
        <v>30</v>
      </c>
      <c r="Q2319">
        <v>6.8</v>
      </c>
    </row>
    <row r="2320" spans="1:17" hidden="1" x14ac:dyDescent="0.3">
      <c r="A2320" t="s">
        <v>9166</v>
      </c>
      <c r="B2320" t="s">
        <v>9167</v>
      </c>
      <c r="C2320" s="1" t="str">
        <f t="shared" si="146"/>
        <v>12:0012</v>
      </c>
      <c r="D2320" s="1" t="str">
        <f t="shared" si="147"/>
        <v>12:0031</v>
      </c>
      <c r="E2320" t="s">
        <v>9168</v>
      </c>
      <c r="F2320" t="s">
        <v>9169</v>
      </c>
      <c r="H2320">
        <v>58.699566400000002</v>
      </c>
      <c r="I2320">
        <v>-133.7189037</v>
      </c>
      <c r="J2320" s="1" t="str">
        <f t="shared" si="148"/>
        <v>Fluid (stream)</v>
      </c>
      <c r="K2320" s="1" t="str">
        <f t="shared" si="149"/>
        <v>Untreated Water</v>
      </c>
      <c r="O2320">
        <v>2.5000000000000001E-2</v>
      </c>
      <c r="P2320">
        <v>30</v>
      </c>
      <c r="Q2320">
        <v>7.1</v>
      </c>
    </row>
    <row r="2321" spans="1:17" hidden="1" x14ac:dyDescent="0.3">
      <c r="A2321" t="s">
        <v>9170</v>
      </c>
      <c r="B2321" t="s">
        <v>9171</v>
      </c>
      <c r="C2321" s="1" t="str">
        <f t="shared" si="146"/>
        <v>12:0012</v>
      </c>
      <c r="D2321" s="1" t="str">
        <f t="shared" si="147"/>
        <v>12:0031</v>
      </c>
      <c r="E2321" t="s">
        <v>9172</v>
      </c>
      <c r="F2321" t="s">
        <v>9173</v>
      </c>
      <c r="H2321">
        <v>58.705700200000003</v>
      </c>
      <c r="I2321">
        <v>-133.7106531</v>
      </c>
      <c r="J2321" s="1" t="str">
        <f t="shared" si="148"/>
        <v>Fluid (stream)</v>
      </c>
      <c r="K2321" s="1" t="str">
        <f t="shared" si="149"/>
        <v>Untreated Water</v>
      </c>
      <c r="O2321">
        <v>2.5000000000000001E-2</v>
      </c>
      <c r="P2321">
        <v>32</v>
      </c>
      <c r="Q2321">
        <v>6.9</v>
      </c>
    </row>
    <row r="2322" spans="1:17" hidden="1" x14ac:dyDescent="0.3">
      <c r="A2322" t="s">
        <v>9174</v>
      </c>
      <c r="B2322" t="s">
        <v>9175</v>
      </c>
      <c r="C2322" s="1" t="str">
        <f t="shared" si="146"/>
        <v>12:0012</v>
      </c>
      <c r="D2322" s="1" t="str">
        <f t="shared" si="147"/>
        <v>12:0031</v>
      </c>
      <c r="E2322" t="s">
        <v>9176</v>
      </c>
      <c r="F2322" t="s">
        <v>9177</v>
      </c>
      <c r="H2322">
        <v>58.6855239</v>
      </c>
      <c r="I2322">
        <v>-133.68122690000001</v>
      </c>
      <c r="J2322" s="1" t="str">
        <f t="shared" si="148"/>
        <v>Fluid (stream)</v>
      </c>
      <c r="K2322" s="1" t="str">
        <f t="shared" si="149"/>
        <v>Untreated Water</v>
      </c>
      <c r="O2322">
        <v>2.5000000000000001E-2</v>
      </c>
      <c r="P2322">
        <v>34</v>
      </c>
      <c r="Q2322">
        <v>7.1</v>
      </c>
    </row>
    <row r="2323" spans="1:17" hidden="1" x14ac:dyDescent="0.3">
      <c r="A2323" t="s">
        <v>9178</v>
      </c>
      <c r="B2323" t="s">
        <v>9179</v>
      </c>
      <c r="C2323" s="1" t="str">
        <f t="shared" si="146"/>
        <v>12:0012</v>
      </c>
      <c r="D2323" s="1" t="str">
        <f t="shared" si="147"/>
        <v>12:0031</v>
      </c>
      <c r="E2323" t="s">
        <v>9180</v>
      </c>
      <c r="F2323" t="s">
        <v>9181</v>
      </c>
      <c r="H2323">
        <v>58.670648999999997</v>
      </c>
      <c r="I2323">
        <v>-133.6821497</v>
      </c>
      <c r="J2323" s="1" t="str">
        <f t="shared" si="148"/>
        <v>Fluid (stream)</v>
      </c>
      <c r="K2323" s="1" t="str">
        <f t="shared" si="149"/>
        <v>Untreated Water</v>
      </c>
      <c r="O2323">
        <v>0.2</v>
      </c>
      <c r="P2323">
        <v>32</v>
      </c>
      <c r="Q2323">
        <v>6.6</v>
      </c>
    </row>
    <row r="2324" spans="1:17" hidden="1" x14ac:dyDescent="0.3">
      <c r="A2324" t="s">
        <v>9182</v>
      </c>
      <c r="B2324" t="s">
        <v>9183</v>
      </c>
      <c r="C2324" s="1" t="str">
        <f t="shared" si="146"/>
        <v>12:0012</v>
      </c>
      <c r="D2324" s="1" t="str">
        <f t="shared" si="147"/>
        <v>12:0031</v>
      </c>
      <c r="E2324" t="s">
        <v>9184</v>
      </c>
      <c r="F2324" t="s">
        <v>9185</v>
      </c>
      <c r="H2324">
        <v>58.6716306</v>
      </c>
      <c r="I2324">
        <v>-133.64257359999999</v>
      </c>
      <c r="J2324" s="1" t="str">
        <f t="shared" si="148"/>
        <v>Fluid (stream)</v>
      </c>
      <c r="K2324" s="1" t="str">
        <f t="shared" si="149"/>
        <v>Untreated Water</v>
      </c>
    </row>
    <row r="2325" spans="1:17" hidden="1" x14ac:dyDescent="0.3">
      <c r="A2325" t="s">
        <v>9186</v>
      </c>
      <c r="B2325" t="s">
        <v>9187</v>
      </c>
      <c r="C2325" s="1" t="str">
        <f t="shared" si="146"/>
        <v>12:0012</v>
      </c>
      <c r="D2325" s="1" t="str">
        <f t="shared" si="147"/>
        <v>12:0031</v>
      </c>
      <c r="E2325" t="s">
        <v>9188</v>
      </c>
      <c r="F2325" t="s">
        <v>9189</v>
      </c>
      <c r="H2325">
        <v>58.6553665</v>
      </c>
      <c r="I2325">
        <v>-133.63186300000001</v>
      </c>
      <c r="J2325" s="1" t="str">
        <f t="shared" si="148"/>
        <v>Fluid (stream)</v>
      </c>
      <c r="K2325" s="1" t="str">
        <f t="shared" si="149"/>
        <v>Untreated Water</v>
      </c>
      <c r="O2325">
        <v>2.5000000000000001E-2</v>
      </c>
      <c r="P2325">
        <v>32</v>
      </c>
      <c r="Q2325">
        <v>7.5</v>
      </c>
    </row>
    <row r="2326" spans="1:17" hidden="1" x14ac:dyDescent="0.3">
      <c r="A2326" t="s">
        <v>9190</v>
      </c>
      <c r="B2326" t="s">
        <v>9191</v>
      </c>
      <c r="C2326" s="1" t="str">
        <f t="shared" si="146"/>
        <v>12:0012</v>
      </c>
      <c r="D2326" s="1" t="str">
        <f t="shared" si="147"/>
        <v>12:0031</v>
      </c>
      <c r="E2326" t="s">
        <v>9192</v>
      </c>
      <c r="F2326" t="s">
        <v>9193</v>
      </c>
      <c r="H2326">
        <v>58.7865112</v>
      </c>
      <c r="I2326">
        <v>-133.6463632</v>
      </c>
      <c r="J2326" s="1" t="str">
        <f t="shared" si="148"/>
        <v>Fluid (stream)</v>
      </c>
      <c r="K2326" s="1" t="str">
        <f t="shared" si="149"/>
        <v>Untreated Water</v>
      </c>
      <c r="O2326">
        <v>0.08</v>
      </c>
      <c r="P2326">
        <v>30</v>
      </c>
      <c r="Q2326">
        <v>7.3</v>
      </c>
    </row>
    <row r="2327" spans="1:17" hidden="1" x14ac:dyDescent="0.3">
      <c r="A2327" t="s">
        <v>9194</v>
      </c>
      <c r="B2327" t="s">
        <v>9195</v>
      </c>
      <c r="C2327" s="1" t="str">
        <f t="shared" si="146"/>
        <v>12:0012</v>
      </c>
      <c r="D2327" s="1" t="str">
        <f t="shared" si="147"/>
        <v>12:0031</v>
      </c>
      <c r="E2327" t="s">
        <v>9196</v>
      </c>
      <c r="F2327" t="s">
        <v>9197</v>
      </c>
      <c r="H2327">
        <v>58.801152700000003</v>
      </c>
      <c r="I2327">
        <v>-133.6601588</v>
      </c>
      <c r="J2327" s="1" t="str">
        <f t="shared" si="148"/>
        <v>Fluid (stream)</v>
      </c>
      <c r="K2327" s="1" t="str">
        <f t="shared" si="149"/>
        <v>Untreated Water</v>
      </c>
      <c r="O2327">
        <v>2.5000000000000001E-2</v>
      </c>
      <c r="P2327">
        <v>28</v>
      </c>
      <c r="Q2327">
        <v>7.4</v>
      </c>
    </row>
    <row r="2328" spans="1:17" hidden="1" x14ac:dyDescent="0.3">
      <c r="A2328" t="s">
        <v>9198</v>
      </c>
      <c r="B2328" t="s">
        <v>9199</v>
      </c>
      <c r="C2328" s="1" t="str">
        <f t="shared" si="146"/>
        <v>12:0012</v>
      </c>
      <c r="D2328" s="1" t="str">
        <f t="shared" si="147"/>
        <v>12:0031</v>
      </c>
      <c r="E2328" t="s">
        <v>9200</v>
      </c>
      <c r="F2328" t="s">
        <v>9201</v>
      </c>
      <c r="H2328">
        <v>58.810201800000002</v>
      </c>
      <c r="I2328">
        <v>-133.68936220000001</v>
      </c>
      <c r="J2328" s="1" t="str">
        <f t="shared" si="148"/>
        <v>Fluid (stream)</v>
      </c>
      <c r="K2328" s="1" t="str">
        <f t="shared" si="149"/>
        <v>Untreated Water</v>
      </c>
      <c r="O2328">
        <v>0.12</v>
      </c>
      <c r="P2328">
        <v>42</v>
      </c>
      <c r="Q2328">
        <v>7.4</v>
      </c>
    </row>
    <row r="2329" spans="1:17" hidden="1" x14ac:dyDescent="0.3">
      <c r="A2329" t="s">
        <v>9202</v>
      </c>
      <c r="B2329" t="s">
        <v>9203</v>
      </c>
      <c r="C2329" s="1" t="str">
        <f t="shared" si="146"/>
        <v>12:0012</v>
      </c>
      <c r="D2329" s="1" t="str">
        <f t="shared" si="147"/>
        <v>12:0031</v>
      </c>
      <c r="E2329" t="s">
        <v>9204</v>
      </c>
      <c r="F2329" t="s">
        <v>9205</v>
      </c>
      <c r="H2329">
        <v>58.797238700000001</v>
      </c>
      <c r="I2329">
        <v>-133.73043379999999</v>
      </c>
      <c r="J2329" s="1" t="str">
        <f t="shared" si="148"/>
        <v>Fluid (stream)</v>
      </c>
      <c r="K2329" s="1" t="str">
        <f t="shared" si="149"/>
        <v>Untreated Water</v>
      </c>
      <c r="O2329">
        <v>2.5000000000000001E-2</v>
      </c>
      <c r="P2329">
        <v>36</v>
      </c>
      <c r="Q2329">
        <v>6.6</v>
      </c>
    </row>
    <row r="2330" spans="1:17" hidden="1" x14ac:dyDescent="0.3">
      <c r="A2330" t="s">
        <v>9206</v>
      </c>
      <c r="B2330" t="s">
        <v>9207</v>
      </c>
      <c r="C2330" s="1" t="str">
        <f t="shared" si="146"/>
        <v>12:0012</v>
      </c>
      <c r="D2330" s="1" t="str">
        <f t="shared" si="147"/>
        <v>12:0031</v>
      </c>
      <c r="E2330" t="s">
        <v>9208</v>
      </c>
      <c r="F2330" t="s">
        <v>9209</v>
      </c>
      <c r="H2330">
        <v>58.7869016</v>
      </c>
      <c r="I2330">
        <v>-133.7133724</v>
      </c>
      <c r="J2330" s="1" t="str">
        <f t="shared" si="148"/>
        <v>Fluid (stream)</v>
      </c>
      <c r="K2330" s="1" t="str">
        <f t="shared" si="149"/>
        <v>Untreated Water</v>
      </c>
      <c r="O2330">
        <v>0.05</v>
      </c>
      <c r="P2330">
        <v>32</v>
      </c>
      <c r="Q2330">
        <v>7.5</v>
      </c>
    </row>
    <row r="2331" spans="1:17" hidden="1" x14ac:dyDescent="0.3">
      <c r="A2331" t="s">
        <v>9210</v>
      </c>
      <c r="B2331" t="s">
        <v>9211</v>
      </c>
      <c r="C2331" s="1" t="str">
        <f t="shared" si="146"/>
        <v>12:0012</v>
      </c>
      <c r="D2331" s="1" t="str">
        <f t="shared" si="147"/>
        <v>12:0031</v>
      </c>
      <c r="E2331" t="s">
        <v>9212</v>
      </c>
      <c r="F2331" t="s">
        <v>9213</v>
      </c>
      <c r="H2331">
        <v>58.771864999999998</v>
      </c>
      <c r="I2331">
        <v>-133.67871969999999</v>
      </c>
      <c r="J2331" s="1" t="str">
        <f t="shared" si="148"/>
        <v>Fluid (stream)</v>
      </c>
      <c r="K2331" s="1" t="str">
        <f t="shared" si="149"/>
        <v>Untreated Water</v>
      </c>
      <c r="O2331">
        <v>2.5000000000000001E-2</v>
      </c>
      <c r="P2331">
        <v>26</v>
      </c>
      <c r="Q2331">
        <v>6.8</v>
      </c>
    </row>
    <row r="2332" spans="1:17" hidden="1" x14ac:dyDescent="0.3">
      <c r="A2332" t="s">
        <v>9214</v>
      </c>
      <c r="B2332" t="s">
        <v>9215</v>
      </c>
      <c r="C2332" s="1" t="str">
        <f t="shared" si="146"/>
        <v>12:0012</v>
      </c>
      <c r="D2332" s="1" t="str">
        <f t="shared" si="147"/>
        <v>12:0031</v>
      </c>
      <c r="E2332" t="s">
        <v>9216</v>
      </c>
      <c r="F2332" t="s">
        <v>9217</v>
      </c>
      <c r="H2332">
        <v>58.757834199999998</v>
      </c>
      <c r="I2332">
        <v>-133.66818939999999</v>
      </c>
      <c r="J2332" s="1" t="str">
        <f t="shared" si="148"/>
        <v>Fluid (stream)</v>
      </c>
      <c r="K2332" s="1" t="str">
        <f t="shared" si="149"/>
        <v>Untreated Water</v>
      </c>
      <c r="O2332">
        <v>2.5000000000000001E-2</v>
      </c>
      <c r="P2332">
        <v>32</v>
      </c>
      <c r="Q2332">
        <v>7.2</v>
      </c>
    </row>
    <row r="2333" spans="1:17" hidden="1" x14ac:dyDescent="0.3">
      <c r="A2333" t="s">
        <v>9218</v>
      </c>
      <c r="B2333" t="s">
        <v>9219</v>
      </c>
      <c r="C2333" s="1" t="str">
        <f t="shared" si="146"/>
        <v>12:0012</v>
      </c>
      <c r="D2333" s="1" t="str">
        <f t="shared" si="147"/>
        <v>12:0031</v>
      </c>
      <c r="E2333" t="s">
        <v>9220</v>
      </c>
      <c r="F2333" t="s">
        <v>9221</v>
      </c>
      <c r="H2333">
        <v>58.725905400000002</v>
      </c>
      <c r="I2333">
        <v>-133.5942435</v>
      </c>
      <c r="J2333" s="1" t="str">
        <f t="shared" si="148"/>
        <v>Fluid (stream)</v>
      </c>
      <c r="K2333" s="1" t="str">
        <f t="shared" si="149"/>
        <v>Untreated Water</v>
      </c>
      <c r="O2333">
        <v>2.5000000000000001E-2</v>
      </c>
      <c r="P2333">
        <v>34</v>
      </c>
      <c r="Q2333">
        <v>7.8</v>
      </c>
    </row>
    <row r="2334" spans="1:17" hidden="1" x14ac:dyDescent="0.3">
      <c r="A2334" t="s">
        <v>9222</v>
      </c>
      <c r="B2334" t="s">
        <v>9223</v>
      </c>
      <c r="C2334" s="1" t="str">
        <f t="shared" si="146"/>
        <v>12:0012</v>
      </c>
      <c r="D2334" s="1" t="str">
        <f t="shared" si="147"/>
        <v>12:0031</v>
      </c>
      <c r="E2334" t="s">
        <v>9220</v>
      </c>
      <c r="F2334" t="s">
        <v>9224</v>
      </c>
      <c r="H2334">
        <v>58.725905400000002</v>
      </c>
      <c r="I2334">
        <v>-133.5942435</v>
      </c>
      <c r="J2334" s="1" t="str">
        <f t="shared" si="148"/>
        <v>Fluid (stream)</v>
      </c>
      <c r="K2334" s="1" t="str">
        <f t="shared" si="149"/>
        <v>Untreated Water</v>
      </c>
      <c r="O2334">
        <v>2.5000000000000001E-2</v>
      </c>
      <c r="P2334">
        <v>28</v>
      </c>
      <c r="Q2334">
        <v>7.9</v>
      </c>
    </row>
    <row r="2335" spans="1:17" hidden="1" x14ac:dyDescent="0.3">
      <c r="A2335" t="s">
        <v>9225</v>
      </c>
      <c r="B2335" t="s">
        <v>9226</v>
      </c>
      <c r="C2335" s="1" t="str">
        <f t="shared" si="146"/>
        <v>12:0012</v>
      </c>
      <c r="D2335" s="1" t="str">
        <f t="shared" si="147"/>
        <v>12:0031</v>
      </c>
      <c r="E2335" t="s">
        <v>9227</v>
      </c>
      <c r="F2335" t="s">
        <v>9228</v>
      </c>
      <c r="H2335">
        <v>58.710265900000003</v>
      </c>
      <c r="I2335">
        <v>-133.59414910000001</v>
      </c>
      <c r="J2335" s="1" t="str">
        <f t="shared" si="148"/>
        <v>Fluid (stream)</v>
      </c>
      <c r="K2335" s="1" t="str">
        <f t="shared" si="149"/>
        <v>Untreated Water</v>
      </c>
      <c r="O2335">
        <v>2.5000000000000001E-2</v>
      </c>
      <c r="P2335">
        <v>26</v>
      </c>
      <c r="Q2335">
        <v>7.4</v>
      </c>
    </row>
    <row r="2336" spans="1:17" hidden="1" x14ac:dyDescent="0.3">
      <c r="A2336" t="s">
        <v>9229</v>
      </c>
      <c r="B2336" t="s">
        <v>9230</v>
      </c>
      <c r="C2336" s="1" t="str">
        <f t="shared" si="146"/>
        <v>12:0012</v>
      </c>
      <c r="D2336" s="1" t="str">
        <f t="shared" si="147"/>
        <v>12:0031</v>
      </c>
      <c r="E2336" t="s">
        <v>9231</v>
      </c>
      <c r="F2336" t="s">
        <v>9232</v>
      </c>
      <c r="H2336">
        <v>58.554988299999998</v>
      </c>
      <c r="I2336">
        <v>-133.59488150000001</v>
      </c>
      <c r="J2336" s="1" t="str">
        <f t="shared" si="148"/>
        <v>Fluid (stream)</v>
      </c>
      <c r="K2336" s="1" t="str">
        <f t="shared" si="149"/>
        <v>Untreated Water</v>
      </c>
      <c r="O2336">
        <v>0.42</v>
      </c>
      <c r="P2336">
        <v>56</v>
      </c>
      <c r="Q2336">
        <v>6.8</v>
      </c>
    </row>
    <row r="2337" spans="1:17" hidden="1" x14ac:dyDescent="0.3">
      <c r="A2337" t="s">
        <v>9233</v>
      </c>
      <c r="B2337" t="s">
        <v>9234</v>
      </c>
      <c r="C2337" s="1" t="str">
        <f t="shared" si="146"/>
        <v>12:0012</v>
      </c>
      <c r="D2337" s="1" t="str">
        <f t="shared" si="147"/>
        <v>12:0031</v>
      </c>
      <c r="E2337" t="s">
        <v>9235</v>
      </c>
      <c r="F2337" t="s">
        <v>9236</v>
      </c>
      <c r="H2337">
        <v>58.548906500000001</v>
      </c>
      <c r="I2337">
        <v>-133.54886450000001</v>
      </c>
      <c r="J2337" s="1" t="str">
        <f t="shared" si="148"/>
        <v>Fluid (stream)</v>
      </c>
      <c r="K2337" s="1" t="str">
        <f t="shared" si="149"/>
        <v>Untreated Water</v>
      </c>
      <c r="O2337">
        <v>0.18</v>
      </c>
      <c r="P2337">
        <v>60</v>
      </c>
      <c r="Q2337">
        <v>6.4</v>
      </c>
    </row>
    <row r="2338" spans="1:17" hidden="1" x14ac:dyDescent="0.3">
      <c r="A2338" t="s">
        <v>9237</v>
      </c>
      <c r="B2338" t="s">
        <v>9238</v>
      </c>
      <c r="C2338" s="1" t="str">
        <f t="shared" si="146"/>
        <v>12:0012</v>
      </c>
      <c r="D2338" s="1" t="str">
        <f t="shared" si="147"/>
        <v>12:0031</v>
      </c>
      <c r="E2338" t="s">
        <v>9239</v>
      </c>
      <c r="F2338" t="s">
        <v>9240</v>
      </c>
      <c r="H2338">
        <v>58.554575300000003</v>
      </c>
      <c r="I2338">
        <v>-133.52209450000001</v>
      </c>
      <c r="J2338" s="1" t="str">
        <f t="shared" si="148"/>
        <v>Fluid (stream)</v>
      </c>
      <c r="K2338" s="1" t="str">
        <f t="shared" si="149"/>
        <v>Untreated Water</v>
      </c>
      <c r="O2338">
        <v>2.5000000000000001E-2</v>
      </c>
      <c r="P2338">
        <v>46</v>
      </c>
      <c r="Q2338">
        <v>7.1</v>
      </c>
    </row>
    <row r="2339" spans="1:17" hidden="1" x14ac:dyDescent="0.3">
      <c r="A2339" t="s">
        <v>9241</v>
      </c>
      <c r="B2339" t="s">
        <v>9242</v>
      </c>
      <c r="C2339" s="1" t="str">
        <f t="shared" si="146"/>
        <v>12:0012</v>
      </c>
      <c r="D2339" s="1" t="str">
        <f t="shared" si="147"/>
        <v>12:0031</v>
      </c>
      <c r="E2339" t="s">
        <v>9243</v>
      </c>
      <c r="F2339" t="s">
        <v>9244</v>
      </c>
      <c r="H2339">
        <v>58.540802100000001</v>
      </c>
      <c r="I2339">
        <v>-133.51114329999999</v>
      </c>
      <c r="J2339" s="1" t="str">
        <f t="shared" si="148"/>
        <v>Fluid (stream)</v>
      </c>
      <c r="K2339" s="1" t="str">
        <f t="shared" si="149"/>
        <v>Untreated Water</v>
      </c>
      <c r="O2339">
        <v>0.38</v>
      </c>
      <c r="P2339">
        <v>54</v>
      </c>
      <c r="Q2339">
        <v>6.2</v>
      </c>
    </row>
    <row r="2340" spans="1:17" hidden="1" x14ac:dyDescent="0.3">
      <c r="A2340" t="s">
        <v>9245</v>
      </c>
      <c r="B2340" t="s">
        <v>9246</v>
      </c>
      <c r="C2340" s="1" t="str">
        <f t="shared" si="146"/>
        <v>12:0012</v>
      </c>
      <c r="D2340" s="1" t="str">
        <f t="shared" si="147"/>
        <v>12:0031</v>
      </c>
      <c r="E2340" t="s">
        <v>9247</v>
      </c>
      <c r="F2340" t="s">
        <v>9248</v>
      </c>
      <c r="H2340">
        <v>58.531965499999998</v>
      </c>
      <c r="I2340">
        <v>-133.49756909999999</v>
      </c>
      <c r="J2340" s="1" t="str">
        <f t="shared" si="148"/>
        <v>Fluid (stream)</v>
      </c>
      <c r="K2340" s="1" t="str">
        <f t="shared" si="149"/>
        <v>Untreated Water</v>
      </c>
      <c r="O2340">
        <v>0.54</v>
      </c>
      <c r="P2340">
        <v>52</v>
      </c>
      <c r="Q2340">
        <v>6.1</v>
      </c>
    </row>
    <row r="2341" spans="1:17" hidden="1" x14ac:dyDescent="0.3">
      <c r="A2341" t="s">
        <v>9249</v>
      </c>
      <c r="B2341" t="s">
        <v>9250</v>
      </c>
      <c r="C2341" s="1" t="str">
        <f t="shared" si="146"/>
        <v>12:0012</v>
      </c>
      <c r="D2341" s="1" t="str">
        <f t="shared" si="147"/>
        <v>12:0031</v>
      </c>
      <c r="E2341" t="s">
        <v>9251</v>
      </c>
      <c r="F2341" t="s">
        <v>9252</v>
      </c>
      <c r="H2341">
        <v>58.5229499</v>
      </c>
      <c r="I2341">
        <v>-133.47954619999999</v>
      </c>
      <c r="J2341" s="1" t="str">
        <f t="shared" si="148"/>
        <v>Fluid (stream)</v>
      </c>
      <c r="K2341" s="1" t="str">
        <f t="shared" si="149"/>
        <v>Untreated Water</v>
      </c>
      <c r="O2341">
        <v>0.22</v>
      </c>
      <c r="P2341">
        <v>66</v>
      </c>
      <c r="Q2341">
        <v>6.3</v>
      </c>
    </row>
    <row r="2342" spans="1:17" hidden="1" x14ac:dyDescent="0.3">
      <c r="A2342" t="s">
        <v>9253</v>
      </c>
      <c r="B2342" t="s">
        <v>9254</v>
      </c>
      <c r="C2342" s="1" t="str">
        <f t="shared" si="146"/>
        <v>12:0012</v>
      </c>
      <c r="D2342" s="1" t="str">
        <f t="shared" si="147"/>
        <v>12:0031</v>
      </c>
      <c r="E2342" t="s">
        <v>9255</v>
      </c>
      <c r="F2342" t="s">
        <v>9256</v>
      </c>
      <c r="H2342">
        <v>58.523899200000002</v>
      </c>
      <c r="I2342">
        <v>-133.45060720000001</v>
      </c>
      <c r="J2342" s="1" t="str">
        <f t="shared" si="148"/>
        <v>Fluid (stream)</v>
      </c>
      <c r="K2342" s="1" t="str">
        <f t="shared" si="149"/>
        <v>Untreated Water</v>
      </c>
      <c r="O2342">
        <v>0.1</v>
      </c>
      <c r="P2342">
        <v>30</v>
      </c>
      <c r="Q2342">
        <v>7.2</v>
      </c>
    </row>
    <row r="2343" spans="1:17" hidden="1" x14ac:dyDescent="0.3">
      <c r="A2343" t="s">
        <v>9257</v>
      </c>
      <c r="B2343" t="s">
        <v>9258</v>
      </c>
      <c r="C2343" s="1" t="str">
        <f t="shared" si="146"/>
        <v>12:0012</v>
      </c>
      <c r="D2343" s="1" t="str">
        <f t="shared" si="147"/>
        <v>12:0031</v>
      </c>
      <c r="E2343" t="s">
        <v>9259</v>
      </c>
      <c r="F2343" t="s">
        <v>9260</v>
      </c>
      <c r="H2343">
        <v>58.515468499999997</v>
      </c>
      <c r="I2343">
        <v>-133.4608135</v>
      </c>
      <c r="J2343" s="1" t="str">
        <f t="shared" si="148"/>
        <v>Fluid (stream)</v>
      </c>
      <c r="K2343" s="1" t="str">
        <f t="shared" si="149"/>
        <v>Untreated Water</v>
      </c>
      <c r="O2343">
        <v>0.18</v>
      </c>
      <c r="P2343">
        <v>32</v>
      </c>
      <c r="Q2343">
        <v>7.2</v>
      </c>
    </row>
    <row r="2344" spans="1:17" hidden="1" x14ac:dyDescent="0.3">
      <c r="A2344" t="s">
        <v>9261</v>
      </c>
      <c r="B2344" t="s">
        <v>9262</v>
      </c>
      <c r="C2344" s="1" t="str">
        <f t="shared" si="146"/>
        <v>12:0012</v>
      </c>
      <c r="D2344" s="1" t="str">
        <f t="shared" si="147"/>
        <v>12:0031</v>
      </c>
      <c r="E2344" t="s">
        <v>9263</v>
      </c>
      <c r="F2344" t="s">
        <v>9264</v>
      </c>
      <c r="H2344">
        <v>58.521448900000003</v>
      </c>
      <c r="I2344">
        <v>-133.4152943</v>
      </c>
      <c r="J2344" s="1" t="str">
        <f t="shared" si="148"/>
        <v>Fluid (stream)</v>
      </c>
      <c r="K2344" s="1" t="str">
        <f t="shared" si="149"/>
        <v>Untreated Water</v>
      </c>
      <c r="O2344">
        <v>2.5000000000000001E-2</v>
      </c>
      <c r="P2344">
        <v>26</v>
      </c>
      <c r="Q2344">
        <v>7.6</v>
      </c>
    </row>
    <row r="2345" spans="1:17" hidden="1" x14ac:dyDescent="0.3">
      <c r="A2345" t="s">
        <v>9265</v>
      </c>
      <c r="B2345" t="s">
        <v>9266</v>
      </c>
      <c r="C2345" s="1" t="str">
        <f t="shared" si="146"/>
        <v>12:0012</v>
      </c>
      <c r="D2345" s="1" t="str">
        <f t="shared" si="147"/>
        <v>12:0031</v>
      </c>
      <c r="E2345" t="s">
        <v>9267</v>
      </c>
      <c r="F2345" t="s">
        <v>9268</v>
      </c>
      <c r="H2345">
        <v>58.516641300000003</v>
      </c>
      <c r="I2345">
        <v>-133.39262740000001</v>
      </c>
      <c r="J2345" s="1" t="str">
        <f t="shared" si="148"/>
        <v>Fluid (stream)</v>
      </c>
      <c r="K2345" s="1" t="str">
        <f t="shared" si="149"/>
        <v>Untreated Water</v>
      </c>
      <c r="O2345">
        <v>0.1</v>
      </c>
      <c r="P2345">
        <v>28</v>
      </c>
      <c r="Q2345">
        <v>7.2</v>
      </c>
    </row>
    <row r="2346" spans="1:17" hidden="1" x14ac:dyDescent="0.3">
      <c r="A2346" t="s">
        <v>9269</v>
      </c>
      <c r="B2346" t="s">
        <v>9270</v>
      </c>
      <c r="C2346" s="1" t="str">
        <f t="shared" si="146"/>
        <v>12:0012</v>
      </c>
      <c r="D2346" s="1" t="str">
        <f t="shared" si="147"/>
        <v>12:0031</v>
      </c>
      <c r="E2346" t="s">
        <v>9271</v>
      </c>
      <c r="F2346" t="s">
        <v>9272</v>
      </c>
      <c r="H2346">
        <v>58.508284400000001</v>
      </c>
      <c r="I2346">
        <v>-133.40337410000001</v>
      </c>
      <c r="J2346" s="1" t="str">
        <f t="shared" si="148"/>
        <v>Fluid (stream)</v>
      </c>
      <c r="K2346" s="1" t="str">
        <f t="shared" si="149"/>
        <v>Untreated Water</v>
      </c>
      <c r="O2346">
        <v>0.21</v>
      </c>
      <c r="P2346">
        <v>480</v>
      </c>
      <c r="Q2346">
        <v>7</v>
      </c>
    </row>
    <row r="2347" spans="1:17" hidden="1" x14ac:dyDescent="0.3">
      <c r="A2347" t="s">
        <v>9273</v>
      </c>
      <c r="B2347" t="s">
        <v>9274</v>
      </c>
      <c r="C2347" s="1" t="str">
        <f t="shared" si="146"/>
        <v>12:0012</v>
      </c>
      <c r="D2347" s="1" t="str">
        <f t="shared" si="147"/>
        <v>12:0031</v>
      </c>
      <c r="E2347" t="s">
        <v>9275</v>
      </c>
      <c r="F2347" t="s">
        <v>9276</v>
      </c>
      <c r="H2347">
        <v>58.495932500000002</v>
      </c>
      <c r="I2347">
        <v>-133.40559769999999</v>
      </c>
      <c r="J2347" s="1" t="str">
        <f t="shared" si="148"/>
        <v>Fluid (stream)</v>
      </c>
      <c r="K2347" s="1" t="str">
        <f t="shared" si="149"/>
        <v>Untreated Water</v>
      </c>
      <c r="O2347">
        <v>0.09</v>
      </c>
      <c r="P2347">
        <v>58</v>
      </c>
      <c r="Q2347">
        <v>6.7</v>
      </c>
    </row>
    <row r="2348" spans="1:17" hidden="1" x14ac:dyDescent="0.3">
      <c r="A2348" t="s">
        <v>9277</v>
      </c>
      <c r="B2348" t="s">
        <v>9278</v>
      </c>
      <c r="C2348" s="1" t="str">
        <f t="shared" si="146"/>
        <v>12:0012</v>
      </c>
      <c r="D2348" s="1" t="str">
        <f t="shared" si="147"/>
        <v>12:0031</v>
      </c>
      <c r="E2348" t="s">
        <v>9279</v>
      </c>
      <c r="F2348" t="s">
        <v>9280</v>
      </c>
      <c r="H2348">
        <v>58.496991800000004</v>
      </c>
      <c r="I2348">
        <v>-133.41285819999999</v>
      </c>
      <c r="J2348" s="1" t="str">
        <f t="shared" si="148"/>
        <v>Fluid (stream)</v>
      </c>
      <c r="K2348" s="1" t="str">
        <f t="shared" si="149"/>
        <v>Untreated Water</v>
      </c>
      <c r="O2348">
        <v>0.52</v>
      </c>
      <c r="P2348">
        <v>440</v>
      </c>
      <c r="Q2348">
        <v>7.3</v>
      </c>
    </row>
    <row r="2349" spans="1:17" hidden="1" x14ac:dyDescent="0.3">
      <c r="A2349" t="s">
        <v>9281</v>
      </c>
      <c r="B2349" t="s">
        <v>9282</v>
      </c>
      <c r="C2349" s="1" t="str">
        <f t="shared" si="146"/>
        <v>12:0012</v>
      </c>
      <c r="D2349" s="1" t="str">
        <f t="shared" si="147"/>
        <v>12:0031</v>
      </c>
      <c r="E2349" t="s">
        <v>9279</v>
      </c>
      <c r="F2349" t="s">
        <v>9283</v>
      </c>
      <c r="H2349">
        <v>58.496991800000004</v>
      </c>
      <c r="I2349">
        <v>-133.41285819999999</v>
      </c>
      <c r="J2349" s="1" t="str">
        <f t="shared" si="148"/>
        <v>Fluid (stream)</v>
      </c>
      <c r="K2349" s="1" t="str">
        <f t="shared" si="149"/>
        <v>Untreated Water</v>
      </c>
      <c r="O2349">
        <v>0.56000000000000005</v>
      </c>
      <c r="P2349">
        <v>400</v>
      </c>
      <c r="Q2349">
        <v>7.3</v>
      </c>
    </row>
    <row r="2350" spans="1:17" hidden="1" x14ac:dyDescent="0.3">
      <c r="A2350" t="s">
        <v>9284</v>
      </c>
      <c r="B2350" t="s">
        <v>9285</v>
      </c>
      <c r="C2350" s="1" t="str">
        <f t="shared" si="146"/>
        <v>12:0012</v>
      </c>
      <c r="D2350" s="1" t="str">
        <f t="shared" si="147"/>
        <v>12:0031</v>
      </c>
      <c r="E2350" t="s">
        <v>9286</v>
      </c>
      <c r="F2350" t="s">
        <v>9287</v>
      </c>
      <c r="H2350">
        <v>58.515181400000003</v>
      </c>
      <c r="I2350">
        <v>-133.28955690000001</v>
      </c>
      <c r="J2350" s="1" t="str">
        <f t="shared" si="148"/>
        <v>Fluid (stream)</v>
      </c>
      <c r="K2350" s="1" t="str">
        <f t="shared" si="149"/>
        <v>Untreated Water</v>
      </c>
      <c r="O2350">
        <v>2.5000000000000001E-2</v>
      </c>
      <c r="P2350">
        <v>86</v>
      </c>
      <c r="Q2350">
        <v>6.3</v>
      </c>
    </row>
    <row r="2351" spans="1:17" hidden="1" x14ac:dyDescent="0.3">
      <c r="A2351" t="s">
        <v>9288</v>
      </c>
      <c r="B2351" t="s">
        <v>9289</v>
      </c>
      <c r="C2351" s="1" t="str">
        <f t="shared" si="146"/>
        <v>12:0012</v>
      </c>
      <c r="D2351" s="1" t="str">
        <f t="shared" si="147"/>
        <v>12:0031</v>
      </c>
      <c r="E2351" t="s">
        <v>9290</v>
      </c>
      <c r="F2351" t="s">
        <v>9291</v>
      </c>
      <c r="H2351">
        <v>58.557887800000003</v>
      </c>
      <c r="I2351">
        <v>-133.27927879999999</v>
      </c>
      <c r="J2351" s="1" t="str">
        <f t="shared" si="148"/>
        <v>Fluid (stream)</v>
      </c>
      <c r="K2351" s="1" t="str">
        <f t="shared" si="149"/>
        <v>Untreated Water</v>
      </c>
      <c r="O2351">
        <v>2.5000000000000001E-2</v>
      </c>
      <c r="P2351">
        <v>78</v>
      </c>
      <c r="Q2351">
        <v>6.7</v>
      </c>
    </row>
    <row r="2352" spans="1:17" hidden="1" x14ac:dyDescent="0.3">
      <c r="A2352" t="s">
        <v>9292</v>
      </c>
      <c r="B2352" t="s">
        <v>9293</v>
      </c>
      <c r="C2352" s="1" t="str">
        <f t="shared" si="146"/>
        <v>12:0012</v>
      </c>
      <c r="D2352" s="1" t="str">
        <f t="shared" si="147"/>
        <v>12:0031</v>
      </c>
      <c r="E2352" t="s">
        <v>9294</v>
      </c>
      <c r="F2352" t="s">
        <v>9295</v>
      </c>
      <c r="H2352">
        <v>58.554319999999997</v>
      </c>
      <c r="I2352">
        <v>-133.28120670000001</v>
      </c>
      <c r="J2352" s="1" t="str">
        <f t="shared" si="148"/>
        <v>Fluid (stream)</v>
      </c>
      <c r="K2352" s="1" t="str">
        <f t="shared" si="149"/>
        <v>Untreated Water</v>
      </c>
      <c r="O2352">
        <v>2.5000000000000001E-2</v>
      </c>
      <c r="P2352">
        <v>52</v>
      </c>
      <c r="Q2352">
        <v>6.1</v>
      </c>
    </row>
    <row r="2353" spans="1:17" hidden="1" x14ac:dyDescent="0.3">
      <c r="A2353" t="s">
        <v>9296</v>
      </c>
      <c r="B2353" t="s">
        <v>9297</v>
      </c>
      <c r="C2353" s="1" t="str">
        <f t="shared" si="146"/>
        <v>12:0012</v>
      </c>
      <c r="D2353" s="1" t="str">
        <f t="shared" si="147"/>
        <v>12:0031</v>
      </c>
      <c r="E2353" t="s">
        <v>9298</v>
      </c>
      <c r="F2353" t="s">
        <v>9299</v>
      </c>
      <c r="H2353">
        <v>58.586664599999999</v>
      </c>
      <c r="I2353">
        <v>-133.29703169999999</v>
      </c>
      <c r="J2353" s="1" t="str">
        <f t="shared" si="148"/>
        <v>Fluid (stream)</v>
      </c>
      <c r="K2353" s="1" t="str">
        <f t="shared" si="149"/>
        <v>Untreated Water</v>
      </c>
      <c r="O2353">
        <v>2.5000000000000001E-2</v>
      </c>
      <c r="P2353">
        <v>66</v>
      </c>
      <c r="Q2353">
        <v>6.8</v>
      </c>
    </row>
    <row r="2354" spans="1:17" hidden="1" x14ac:dyDescent="0.3">
      <c r="A2354" t="s">
        <v>9300</v>
      </c>
      <c r="B2354" t="s">
        <v>9301</v>
      </c>
      <c r="C2354" s="1" t="str">
        <f t="shared" si="146"/>
        <v>12:0012</v>
      </c>
      <c r="D2354" s="1" t="str">
        <f t="shared" si="147"/>
        <v>12:0031</v>
      </c>
      <c r="E2354" t="s">
        <v>9302</v>
      </c>
      <c r="F2354" t="s">
        <v>9303</v>
      </c>
      <c r="H2354">
        <v>58.585601199999999</v>
      </c>
      <c r="I2354">
        <v>-133.34012379999999</v>
      </c>
      <c r="J2354" s="1" t="str">
        <f t="shared" si="148"/>
        <v>Fluid (stream)</v>
      </c>
      <c r="K2354" s="1" t="str">
        <f t="shared" si="149"/>
        <v>Untreated Water</v>
      </c>
      <c r="O2354">
        <v>0.05</v>
      </c>
      <c r="P2354">
        <v>46</v>
      </c>
      <c r="Q2354">
        <v>6.7</v>
      </c>
    </row>
    <row r="2355" spans="1:17" hidden="1" x14ac:dyDescent="0.3">
      <c r="A2355" t="s">
        <v>9304</v>
      </c>
      <c r="B2355" t="s">
        <v>9305</v>
      </c>
      <c r="C2355" s="1" t="str">
        <f t="shared" si="146"/>
        <v>12:0012</v>
      </c>
      <c r="D2355" s="1" t="str">
        <f t="shared" si="147"/>
        <v>12:0031</v>
      </c>
      <c r="E2355" t="s">
        <v>9306</v>
      </c>
      <c r="F2355" t="s">
        <v>9307</v>
      </c>
      <c r="H2355">
        <v>58.597304100000002</v>
      </c>
      <c r="I2355">
        <v>-133.353318</v>
      </c>
      <c r="J2355" s="1" t="str">
        <f t="shared" si="148"/>
        <v>Fluid (stream)</v>
      </c>
      <c r="K2355" s="1" t="str">
        <f t="shared" si="149"/>
        <v>Untreated Water</v>
      </c>
      <c r="O2355">
        <v>2.5000000000000001E-2</v>
      </c>
      <c r="P2355">
        <v>42</v>
      </c>
      <c r="Q2355">
        <v>6.9</v>
      </c>
    </row>
    <row r="2356" spans="1:17" hidden="1" x14ac:dyDescent="0.3">
      <c r="A2356" t="s">
        <v>9308</v>
      </c>
      <c r="B2356" t="s">
        <v>9309</v>
      </c>
      <c r="C2356" s="1" t="str">
        <f t="shared" si="146"/>
        <v>12:0012</v>
      </c>
      <c r="D2356" s="1" t="str">
        <f t="shared" si="147"/>
        <v>12:0031</v>
      </c>
      <c r="E2356" t="s">
        <v>9310</v>
      </c>
      <c r="F2356" t="s">
        <v>9311</v>
      </c>
      <c r="H2356">
        <v>58.597441799999999</v>
      </c>
      <c r="I2356">
        <v>-133.34653159999999</v>
      </c>
      <c r="J2356" s="1" t="str">
        <f t="shared" si="148"/>
        <v>Fluid (stream)</v>
      </c>
      <c r="K2356" s="1" t="str">
        <f t="shared" si="149"/>
        <v>Untreated Water</v>
      </c>
      <c r="O2356">
        <v>0.09</v>
      </c>
      <c r="P2356">
        <v>64</v>
      </c>
      <c r="Q2356">
        <v>6.7</v>
      </c>
    </row>
    <row r="2357" spans="1:17" hidden="1" x14ac:dyDescent="0.3">
      <c r="A2357" t="s">
        <v>9312</v>
      </c>
      <c r="B2357" t="s">
        <v>9313</v>
      </c>
      <c r="C2357" s="1" t="str">
        <f t="shared" si="146"/>
        <v>12:0012</v>
      </c>
      <c r="D2357" s="1" t="str">
        <f t="shared" si="147"/>
        <v>12:0031</v>
      </c>
      <c r="E2357" t="s">
        <v>9314</v>
      </c>
      <c r="F2357" t="s">
        <v>9315</v>
      </c>
      <c r="H2357">
        <v>58.5641806</v>
      </c>
      <c r="I2357">
        <v>-133.3672837</v>
      </c>
      <c r="J2357" s="1" t="str">
        <f t="shared" si="148"/>
        <v>Fluid (stream)</v>
      </c>
      <c r="K2357" s="1" t="str">
        <f t="shared" si="149"/>
        <v>Untreated Water</v>
      </c>
      <c r="O2357">
        <v>0.06</v>
      </c>
      <c r="P2357">
        <v>36</v>
      </c>
      <c r="Q2357">
        <v>6.7</v>
      </c>
    </row>
    <row r="2358" spans="1:17" hidden="1" x14ac:dyDescent="0.3">
      <c r="A2358" t="s">
        <v>9316</v>
      </c>
      <c r="B2358" t="s">
        <v>9317</v>
      </c>
      <c r="C2358" s="1" t="str">
        <f t="shared" si="146"/>
        <v>12:0012</v>
      </c>
      <c r="D2358" s="1" t="str">
        <f t="shared" si="147"/>
        <v>12:0031</v>
      </c>
      <c r="E2358" t="s">
        <v>9318</v>
      </c>
      <c r="F2358" t="s">
        <v>9319</v>
      </c>
      <c r="H2358">
        <v>58.564298899999997</v>
      </c>
      <c r="I2358">
        <v>-133.3766645</v>
      </c>
      <c r="J2358" s="1" t="str">
        <f t="shared" si="148"/>
        <v>Fluid (stream)</v>
      </c>
      <c r="K2358" s="1" t="str">
        <f t="shared" si="149"/>
        <v>Untreated Water</v>
      </c>
      <c r="O2358">
        <v>0.13</v>
      </c>
      <c r="P2358">
        <v>32</v>
      </c>
      <c r="Q2358">
        <v>7.2</v>
      </c>
    </row>
    <row r="2359" spans="1:17" hidden="1" x14ac:dyDescent="0.3">
      <c r="A2359" t="s">
        <v>9320</v>
      </c>
      <c r="B2359" t="s">
        <v>9321</v>
      </c>
      <c r="C2359" s="1" t="str">
        <f t="shared" si="146"/>
        <v>12:0012</v>
      </c>
      <c r="D2359" s="1" t="str">
        <f t="shared" si="147"/>
        <v>12:0031</v>
      </c>
      <c r="E2359" t="s">
        <v>9322</v>
      </c>
      <c r="F2359" t="s">
        <v>9323</v>
      </c>
      <c r="H2359">
        <v>58.593069100000001</v>
      </c>
      <c r="I2359">
        <v>-133.36499330000001</v>
      </c>
      <c r="J2359" s="1" t="str">
        <f t="shared" si="148"/>
        <v>Fluid (stream)</v>
      </c>
      <c r="K2359" s="1" t="str">
        <f t="shared" si="149"/>
        <v>Untreated Water</v>
      </c>
      <c r="O2359">
        <v>2.5000000000000001E-2</v>
      </c>
      <c r="P2359">
        <v>28</v>
      </c>
      <c r="Q2359">
        <v>7.1</v>
      </c>
    </row>
    <row r="2360" spans="1:17" hidden="1" x14ac:dyDescent="0.3">
      <c r="A2360" t="s">
        <v>9324</v>
      </c>
      <c r="B2360" t="s">
        <v>9325</v>
      </c>
      <c r="C2360" s="1" t="str">
        <f t="shared" si="146"/>
        <v>12:0012</v>
      </c>
      <c r="D2360" s="1" t="str">
        <f t="shared" si="147"/>
        <v>12:0031</v>
      </c>
      <c r="E2360" t="s">
        <v>9326</v>
      </c>
      <c r="F2360" t="s">
        <v>9327</v>
      </c>
      <c r="H2360">
        <v>58.599884500000002</v>
      </c>
      <c r="I2360">
        <v>-133.39701030000001</v>
      </c>
      <c r="J2360" s="1" t="str">
        <f t="shared" si="148"/>
        <v>Fluid (stream)</v>
      </c>
      <c r="K2360" s="1" t="str">
        <f t="shared" si="149"/>
        <v>Untreated Water</v>
      </c>
      <c r="O2360">
        <v>2.5000000000000001E-2</v>
      </c>
      <c r="P2360">
        <v>24</v>
      </c>
      <c r="Q2360">
        <v>7.4</v>
      </c>
    </row>
    <row r="2361" spans="1:17" hidden="1" x14ac:dyDescent="0.3">
      <c r="A2361" t="s">
        <v>9328</v>
      </c>
      <c r="B2361" t="s">
        <v>9329</v>
      </c>
      <c r="C2361" s="1" t="str">
        <f t="shared" si="146"/>
        <v>12:0012</v>
      </c>
      <c r="D2361" s="1" t="str">
        <f t="shared" si="147"/>
        <v>12:0031</v>
      </c>
      <c r="E2361" t="s">
        <v>9330</v>
      </c>
      <c r="F2361" t="s">
        <v>9331</v>
      </c>
      <c r="H2361">
        <v>58.605249800000003</v>
      </c>
      <c r="I2361">
        <v>-133.4015665</v>
      </c>
      <c r="J2361" s="1" t="str">
        <f t="shared" si="148"/>
        <v>Fluid (stream)</v>
      </c>
      <c r="K2361" s="1" t="str">
        <f t="shared" si="149"/>
        <v>Untreated Water</v>
      </c>
      <c r="O2361">
        <v>2.5000000000000001E-2</v>
      </c>
      <c r="P2361">
        <v>26</v>
      </c>
      <c r="Q2361">
        <v>7.1</v>
      </c>
    </row>
    <row r="2362" spans="1:17" hidden="1" x14ac:dyDescent="0.3">
      <c r="A2362" t="s">
        <v>9332</v>
      </c>
      <c r="B2362" t="s">
        <v>9333</v>
      </c>
      <c r="C2362" s="1" t="str">
        <f t="shared" si="146"/>
        <v>12:0012</v>
      </c>
      <c r="D2362" s="1" t="str">
        <f t="shared" si="147"/>
        <v>12:0031</v>
      </c>
      <c r="E2362" t="s">
        <v>9334</v>
      </c>
      <c r="F2362" t="s">
        <v>9335</v>
      </c>
      <c r="H2362">
        <v>58.597237800000002</v>
      </c>
      <c r="I2362">
        <v>-133.44347110000001</v>
      </c>
      <c r="J2362" s="1" t="str">
        <f t="shared" si="148"/>
        <v>Fluid (stream)</v>
      </c>
      <c r="K2362" s="1" t="str">
        <f t="shared" si="149"/>
        <v>Untreated Water</v>
      </c>
      <c r="O2362">
        <v>2.5000000000000001E-2</v>
      </c>
      <c r="P2362">
        <v>22</v>
      </c>
      <c r="Q2362">
        <v>6.6</v>
      </c>
    </row>
    <row r="2363" spans="1:17" hidden="1" x14ac:dyDescent="0.3">
      <c r="A2363" t="s">
        <v>9336</v>
      </c>
      <c r="B2363" t="s">
        <v>9337</v>
      </c>
      <c r="C2363" s="1" t="str">
        <f t="shared" si="146"/>
        <v>12:0012</v>
      </c>
      <c r="D2363" s="1" t="str">
        <f t="shared" si="147"/>
        <v>12:0031</v>
      </c>
      <c r="E2363" t="s">
        <v>9338</v>
      </c>
      <c r="F2363" t="s">
        <v>9339</v>
      </c>
      <c r="H2363">
        <v>58.603840300000002</v>
      </c>
      <c r="I2363">
        <v>-133.43310919999999</v>
      </c>
      <c r="J2363" s="1" t="str">
        <f t="shared" si="148"/>
        <v>Fluid (stream)</v>
      </c>
      <c r="K2363" s="1" t="str">
        <f t="shared" si="149"/>
        <v>Untreated Water</v>
      </c>
      <c r="O2363">
        <v>7.0000000000000007E-2</v>
      </c>
      <c r="P2363">
        <v>22</v>
      </c>
      <c r="Q2363">
        <v>7.2</v>
      </c>
    </row>
    <row r="2364" spans="1:17" hidden="1" x14ac:dyDescent="0.3">
      <c r="A2364" t="s">
        <v>9340</v>
      </c>
      <c r="B2364" t="s">
        <v>9341</v>
      </c>
      <c r="C2364" s="1" t="str">
        <f t="shared" si="146"/>
        <v>12:0012</v>
      </c>
      <c r="D2364" s="1" t="str">
        <f t="shared" si="147"/>
        <v>12:0031</v>
      </c>
      <c r="E2364" t="s">
        <v>9342</v>
      </c>
      <c r="F2364" t="s">
        <v>9343</v>
      </c>
      <c r="H2364">
        <v>58.694739400000003</v>
      </c>
      <c r="I2364">
        <v>-133.5122882</v>
      </c>
      <c r="J2364" s="1" t="str">
        <f t="shared" si="148"/>
        <v>Fluid (stream)</v>
      </c>
      <c r="K2364" s="1" t="str">
        <f t="shared" si="149"/>
        <v>Untreated Water</v>
      </c>
      <c r="O2364">
        <v>2.5000000000000001E-2</v>
      </c>
      <c r="P2364">
        <v>50</v>
      </c>
      <c r="Q2364">
        <v>7.4</v>
      </c>
    </row>
    <row r="2365" spans="1:17" hidden="1" x14ac:dyDescent="0.3">
      <c r="A2365" t="s">
        <v>9344</v>
      </c>
      <c r="B2365" t="s">
        <v>9345</v>
      </c>
      <c r="C2365" s="1" t="str">
        <f t="shared" si="146"/>
        <v>12:0012</v>
      </c>
      <c r="D2365" s="1" t="str">
        <f t="shared" si="147"/>
        <v>12:0031</v>
      </c>
      <c r="E2365" t="s">
        <v>9346</v>
      </c>
      <c r="F2365" t="s">
        <v>9347</v>
      </c>
      <c r="H2365">
        <v>58.685673199999997</v>
      </c>
      <c r="I2365">
        <v>-133.51281280000001</v>
      </c>
      <c r="J2365" s="1" t="str">
        <f t="shared" si="148"/>
        <v>Fluid (stream)</v>
      </c>
      <c r="K2365" s="1" t="str">
        <f t="shared" si="149"/>
        <v>Untreated Water</v>
      </c>
      <c r="O2365">
        <v>2.5000000000000001E-2</v>
      </c>
      <c r="P2365">
        <v>32</v>
      </c>
      <c r="Q2365">
        <v>7</v>
      </c>
    </row>
    <row r="2366" spans="1:17" hidden="1" x14ac:dyDescent="0.3">
      <c r="A2366" t="s">
        <v>9348</v>
      </c>
      <c r="B2366" t="s">
        <v>9349</v>
      </c>
      <c r="C2366" s="1" t="str">
        <f t="shared" si="146"/>
        <v>12:0012</v>
      </c>
      <c r="D2366" s="1" t="str">
        <f t="shared" si="147"/>
        <v>12:0031</v>
      </c>
      <c r="E2366" t="s">
        <v>9350</v>
      </c>
      <c r="F2366" t="s">
        <v>9351</v>
      </c>
      <c r="H2366">
        <v>58.635926300000001</v>
      </c>
      <c r="I2366">
        <v>-133.50805460000001</v>
      </c>
      <c r="J2366" s="1" t="str">
        <f t="shared" si="148"/>
        <v>Fluid (stream)</v>
      </c>
      <c r="K2366" s="1" t="str">
        <f t="shared" si="149"/>
        <v>Untreated Water</v>
      </c>
      <c r="O2366">
        <v>0.05</v>
      </c>
      <c r="P2366">
        <v>32</v>
      </c>
      <c r="Q2366">
        <v>6.9</v>
      </c>
    </row>
    <row r="2367" spans="1:17" hidden="1" x14ac:dyDescent="0.3">
      <c r="A2367" t="s">
        <v>9352</v>
      </c>
      <c r="B2367" t="s">
        <v>9353</v>
      </c>
      <c r="C2367" s="1" t="str">
        <f t="shared" si="146"/>
        <v>12:0012</v>
      </c>
      <c r="D2367" s="1" t="str">
        <f t="shared" si="147"/>
        <v>12:0031</v>
      </c>
      <c r="E2367" t="s">
        <v>9354</v>
      </c>
      <c r="F2367" t="s">
        <v>9355</v>
      </c>
      <c r="H2367">
        <v>58.982085900000001</v>
      </c>
      <c r="I2367">
        <v>-133.63299559999999</v>
      </c>
      <c r="J2367" s="1" t="str">
        <f t="shared" si="148"/>
        <v>Fluid (stream)</v>
      </c>
      <c r="K2367" s="1" t="str">
        <f t="shared" si="149"/>
        <v>Untreated Water</v>
      </c>
      <c r="O2367">
        <v>2.5000000000000001E-2</v>
      </c>
      <c r="P2367">
        <v>30</v>
      </c>
      <c r="Q2367">
        <v>7.3</v>
      </c>
    </row>
    <row r="2368" spans="1:17" hidden="1" x14ac:dyDescent="0.3">
      <c r="A2368" t="s">
        <v>9356</v>
      </c>
      <c r="B2368" t="s">
        <v>9357</v>
      </c>
      <c r="C2368" s="1" t="str">
        <f t="shared" si="146"/>
        <v>12:0012</v>
      </c>
      <c r="D2368" s="1" t="str">
        <f t="shared" si="147"/>
        <v>12:0031</v>
      </c>
      <c r="E2368" t="s">
        <v>9354</v>
      </c>
      <c r="F2368" t="s">
        <v>9358</v>
      </c>
      <c r="H2368">
        <v>58.982085900000001</v>
      </c>
      <c r="I2368">
        <v>-133.63299559999999</v>
      </c>
      <c r="J2368" s="1" t="str">
        <f t="shared" si="148"/>
        <v>Fluid (stream)</v>
      </c>
      <c r="K2368" s="1" t="str">
        <f t="shared" si="149"/>
        <v>Untreated Water</v>
      </c>
      <c r="O2368">
        <v>2.5000000000000001E-2</v>
      </c>
      <c r="P2368">
        <v>30</v>
      </c>
      <c r="Q2368">
        <v>7.3</v>
      </c>
    </row>
    <row r="2369" spans="1:17" hidden="1" x14ac:dyDescent="0.3">
      <c r="A2369" t="s">
        <v>9359</v>
      </c>
      <c r="B2369" t="s">
        <v>9360</v>
      </c>
      <c r="C2369" s="1" t="str">
        <f t="shared" si="146"/>
        <v>12:0012</v>
      </c>
      <c r="D2369" s="1" t="str">
        <f t="shared" si="147"/>
        <v>12:0031</v>
      </c>
      <c r="E2369" t="s">
        <v>9361</v>
      </c>
      <c r="F2369" t="s">
        <v>9362</v>
      </c>
      <c r="H2369">
        <v>58.9786596</v>
      </c>
      <c r="I2369">
        <v>-133.6342966</v>
      </c>
      <c r="J2369" s="1" t="str">
        <f t="shared" si="148"/>
        <v>Fluid (stream)</v>
      </c>
      <c r="K2369" s="1" t="str">
        <f t="shared" si="149"/>
        <v>Untreated Water</v>
      </c>
      <c r="O2369">
        <v>2.5000000000000001E-2</v>
      </c>
      <c r="P2369">
        <v>30</v>
      </c>
      <c r="Q2369">
        <v>6.9</v>
      </c>
    </row>
    <row r="2370" spans="1:17" hidden="1" x14ac:dyDescent="0.3">
      <c r="A2370" t="s">
        <v>9363</v>
      </c>
      <c r="B2370" t="s">
        <v>9364</v>
      </c>
      <c r="C2370" s="1" t="str">
        <f t="shared" ref="C2370:C2433" si="150">HYPERLINK("http://geochem.nrcan.gc.ca/cdogs/content/bdl/bdl120012_e.htm", "12:0012")</f>
        <v>12:0012</v>
      </c>
      <c r="D2370" s="1" t="str">
        <f t="shared" ref="D2370:D2433" si="151">HYPERLINK("http://geochem.nrcan.gc.ca/cdogs/content/svy/svy120031_e.htm", "12:0031")</f>
        <v>12:0031</v>
      </c>
      <c r="E2370" t="s">
        <v>9365</v>
      </c>
      <c r="F2370" t="s">
        <v>9366</v>
      </c>
      <c r="H2370">
        <v>58.982685099999998</v>
      </c>
      <c r="I2370">
        <v>-133.60417670000001</v>
      </c>
      <c r="J2370" s="1" t="str">
        <f t="shared" ref="J2370:J2433" si="152">HYPERLINK("http://geochem.nrcan.gc.ca/cdogs/content/kwd/kwd020018_e.htm", "Fluid (stream)")</f>
        <v>Fluid (stream)</v>
      </c>
      <c r="K2370" s="1" t="str">
        <f t="shared" ref="K2370:K2433" si="153">HYPERLINK("http://geochem.nrcan.gc.ca/cdogs/content/kwd/kwd080007_e.htm", "Untreated Water")</f>
        <v>Untreated Water</v>
      </c>
      <c r="O2370">
        <v>0.05</v>
      </c>
      <c r="P2370">
        <v>60</v>
      </c>
      <c r="Q2370">
        <v>7.6</v>
      </c>
    </row>
    <row r="2371" spans="1:17" hidden="1" x14ac:dyDescent="0.3">
      <c r="A2371" t="s">
        <v>9367</v>
      </c>
      <c r="B2371" t="s">
        <v>9368</v>
      </c>
      <c r="C2371" s="1" t="str">
        <f t="shared" si="150"/>
        <v>12:0012</v>
      </c>
      <c r="D2371" s="1" t="str">
        <f t="shared" si="151"/>
        <v>12:0031</v>
      </c>
      <c r="E2371" t="s">
        <v>9369</v>
      </c>
      <c r="F2371" t="s">
        <v>9370</v>
      </c>
      <c r="H2371">
        <v>58.9792895</v>
      </c>
      <c r="I2371">
        <v>-133.6066452</v>
      </c>
      <c r="J2371" s="1" t="str">
        <f t="shared" si="152"/>
        <v>Fluid (stream)</v>
      </c>
      <c r="K2371" s="1" t="str">
        <f t="shared" si="153"/>
        <v>Untreated Water</v>
      </c>
      <c r="O2371">
        <v>2.5000000000000001E-2</v>
      </c>
      <c r="P2371">
        <v>46</v>
      </c>
      <c r="Q2371">
        <v>7.6</v>
      </c>
    </row>
    <row r="2372" spans="1:17" hidden="1" x14ac:dyDescent="0.3">
      <c r="A2372" t="s">
        <v>9371</v>
      </c>
      <c r="B2372" t="s">
        <v>9372</v>
      </c>
      <c r="C2372" s="1" t="str">
        <f t="shared" si="150"/>
        <v>12:0012</v>
      </c>
      <c r="D2372" s="1" t="str">
        <f t="shared" si="151"/>
        <v>12:0031</v>
      </c>
      <c r="E2372" t="s">
        <v>9373</v>
      </c>
      <c r="F2372" t="s">
        <v>9374</v>
      </c>
      <c r="H2372">
        <v>58.964482500000003</v>
      </c>
      <c r="I2372">
        <v>-133.5741324</v>
      </c>
      <c r="J2372" s="1" t="str">
        <f t="shared" si="152"/>
        <v>Fluid (stream)</v>
      </c>
      <c r="K2372" s="1" t="str">
        <f t="shared" si="153"/>
        <v>Untreated Water</v>
      </c>
      <c r="O2372">
        <v>2.5000000000000001E-2</v>
      </c>
      <c r="P2372">
        <v>34</v>
      </c>
      <c r="Q2372">
        <v>7.3</v>
      </c>
    </row>
    <row r="2373" spans="1:17" hidden="1" x14ac:dyDescent="0.3">
      <c r="A2373" t="s">
        <v>9375</v>
      </c>
      <c r="B2373" t="s">
        <v>9376</v>
      </c>
      <c r="C2373" s="1" t="str">
        <f t="shared" si="150"/>
        <v>12:0012</v>
      </c>
      <c r="D2373" s="1" t="str">
        <f t="shared" si="151"/>
        <v>12:0031</v>
      </c>
      <c r="E2373" t="s">
        <v>9377</v>
      </c>
      <c r="F2373" t="s">
        <v>9378</v>
      </c>
      <c r="H2373">
        <v>58.983398800000003</v>
      </c>
      <c r="I2373">
        <v>-133.5620227</v>
      </c>
      <c r="J2373" s="1" t="str">
        <f t="shared" si="152"/>
        <v>Fluid (stream)</v>
      </c>
      <c r="K2373" s="1" t="str">
        <f t="shared" si="153"/>
        <v>Untreated Water</v>
      </c>
      <c r="O2373">
        <v>0.06</v>
      </c>
      <c r="P2373">
        <v>38</v>
      </c>
      <c r="Q2373">
        <v>7.1</v>
      </c>
    </row>
    <row r="2374" spans="1:17" hidden="1" x14ac:dyDescent="0.3">
      <c r="A2374" t="s">
        <v>9379</v>
      </c>
      <c r="B2374" t="s">
        <v>9380</v>
      </c>
      <c r="C2374" s="1" t="str">
        <f t="shared" si="150"/>
        <v>12:0012</v>
      </c>
      <c r="D2374" s="1" t="str">
        <f t="shared" si="151"/>
        <v>12:0031</v>
      </c>
      <c r="E2374" t="s">
        <v>9381</v>
      </c>
      <c r="F2374" t="s">
        <v>9382</v>
      </c>
      <c r="H2374">
        <v>58.981301299999998</v>
      </c>
      <c r="I2374">
        <v>-133.58267609999999</v>
      </c>
      <c r="J2374" s="1" t="str">
        <f t="shared" si="152"/>
        <v>Fluid (stream)</v>
      </c>
      <c r="K2374" s="1" t="str">
        <f t="shared" si="153"/>
        <v>Untreated Water</v>
      </c>
      <c r="O2374">
        <v>2.5000000000000001E-2</v>
      </c>
      <c r="P2374">
        <v>34</v>
      </c>
      <c r="Q2374">
        <v>7.2</v>
      </c>
    </row>
    <row r="2375" spans="1:17" hidden="1" x14ac:dyDescent="0.3">
      <c r="A2375" t="s">
        <v>9383</v>
      </c>
      <c r="B2375" t="s">
        <v>9384</v>
      </c>
      <c r="C2375" s="1" t="str">
        <f t="shared" si="150"/>
        <v>12:0012</v>
      </c>
      <c r="D2375" s="1" t="str">
        <f t="shared" si="151"/>
        <v>12:0031</v>
      </c>
      <c r="E2375" t="s">
        <v>9385</v>
      </c>
      <c r="F2375" t="s">
        <v>9386</v>
      </c>
      <c r="H2375">
        <v>58.987141000000001</v>
      </c>
      <c r="I2375">
        <v>-133.54571730000001</v>
      </c>
      <c r="J2375" s="1" t="str">
        <f t="shared" si="152"/>
        <v>Fluid (stream)</v>
      </c>
      <c r="K2375" s="1" t="str">
        <f t="shared" si="153"/>
        <v>Untreated Water</v>
      </c>
      <c r="O2375">
        <v>2.5000000000000001E-2</v>
      </c>
      <c r="P2375">
        <v>38</v>
      </c>
      <c r="Q2375">
        <v>7.3</v>
      </c>
    </row>
    <row r="2376" spans="1:17" hidden="1" x14ac:dyDescent="0.3">
      <c r="A2376" t="s">
        <v>9387</v>
      </c>
      <c r="B2376" t="s">
        <v>9388</v>
      </c>
      <c r="C2376" s="1" t="str">
        <f t="shared" si="150"/>
        <v>12:0012</v>
      </c>
      <c r="D2376" s="1" t="str">
        <f t="shared" si="151"/>
        <v>12:0031</v>
      </c>
      <c r="E2376" t="s">
        <v>9389</v>
      </c>
      <c r="F2376" t="s">
        <v>9390</v>
      </c>
      <c r="H2376">
        <v>58.996802899999999</v>
      </c>
      <c r="I2376">
        <v>-133.51399380000001</v>
      </c>
      <c r="J2376" s="1" t="str">
        <f t="shared" si="152"/>
        <v>Fluid (stream)</v>
      </c>
      <c r="K2376" s="1" t="str">
        <f t="shared" si="153"/>
        <v>Untreated Water</v>
      </c>
      <c r="O2376">
        <v>2.5000000000000001E-2</v>
      </c>
      <c r="P2376">
        <v>36</v>
      </c>
      <c r="Q2376">
        <v>7.7</v>
      </c>
    </row>
    <row r="2377" spans="1:17" hidden="1" x14ac:dyDescent="0.3">
      <c r="A2377" t="s">
        <v>9391</v>
      </c>
      <c r="B2377" t="s">
        <v>9392</v>
      </c>
      <c r="C2377" s="1" t="str">
        <f t="shared" si="150"/>
        <v>12:0012</v>
      </c>
      <c r="D2377" s="1" t="str">
        <f t="shared" si="151"/>
        <v>12:0031</v>
      </c>
      <c r="E2377" t="s">
        <v>9393</v>
      </c>
      <c r="F2377" t="s">
        <v>9394</v>
      </c>
      <c r="H2377">
        <v>58.988785200000002</v>
      </c>
      <c r="I2377">
        <v>-133.53071600000001</v>
      </c>
      <c r="J2377" s="1" t="str">
        <f t="shared" si="152"/>
        <v>Fluid (stream)</v>
      </c>
      <c r="K2377" s="1" t="str">
        <f t="shared" si="153"/>
        <v>Untreated Water</v>
      </c>
      <c r="O2377">
        <v>0.1</v>
      </c>
      <c r="P2377">
        <v>54</v>
      </c>
      <c r="Q2377">
        <v>8.1</v>
      </c>
    </row>
    <row r="2378" spans="1:17" hidden="1" x14ac:dyDescent="0.3">
      <c r="A2378" t="s">
        <v>9395</v>
      </c>
      <c r="B2378" t="s">
        <v>9396</v>
      </c>
      <c r="C2378" s="1" t="str">
        <f t="shared" si="150"/>
        <v>12:0012</v>
      </c>
      <c r="D2378" s="1" t="str">
        <f t="shared" si="151"/>
        <v>12:0031</v>
      </c>
      <c r="E2378" t="s">
        <v>9397</v>
      </c>
      <c r="F2378" t="s">
        <v>9398</v>
      </c>
      <c r="H2378">
        <v>58.996527299999997</v>
      </c>
      <c r="I2378">
        <v>-133.4451105</v>
      </c>
      <c r="J2378" s="1" t="str">
        <f t="shared" si="152"/>
        <v>Fluid (stream)</v>
      </c>
      <c r="K2378" s="1" t="str">
        <f t="shared" si="153"/>
        <v>Untreated Water</v>
      </c>
      <c r="O2378">
        <v>2.5000000000000001E-2</v>
      </c>
      <c r="P2378">
        <v>42</v>
      </c>
      <c r="Q2378">
        <v>7.4</v>
      </c>
    </row>
    <row r="2379" spans="1:17" hidden="1" x14ac:dyDescent="0.3">
      <c r="A2379" t="s">
        <v>9399</v>
      </c>
      <c r="B2379" t="s">
        <v>9400</v>
      </c>
      <c r="C2379" s="1" t="str">
        <f t="shared" si="150"/>
        <v>12:0012</v>
      </c>
      <c r="D2379" s="1" t="str">
        <f t="shared" si="151"/>
        <v>12:0031</v>
      </c>
      <c r="E2379" t="s">
        <v>9401</v>
      </c>
      <c r="F2379" t="s">
        <v>9402</v>
      </c>
      <c r="H2379">
        <v>58.9985687</v>
      </c>
      <c r="I2379">
        <v>-133.38617830000001</v>
      </c>
      <c r="J2379" s="1" t="str">
        <f t="shared" si="152"/>
        <v>Fluid (stream)</v>
      </c>
      <c r="K2379" s="1" t="str">
        <f t="shared" si="153"/>
        <v>Untreated Water</v>
      </c>
      <c r="O2379">
        <v>0.3</v>
      </c>
      <c r="P2379">
        <v>40</v>
      </c>
      <c r="Q2379">
        <v>7.5</v>
      </c>
    </row>
    <row r="2380" spans="1:17" hidden="1" x14ac:dyDescent="0.3">
      <c r="A2380" t="s">
        <v>9403</v>
      </c>
      <c r="B2380" t="s">
        <v>9404</v>
      </c>
      <c r="C2380" s="1" t="str">
        <f t="shared" si="150"/>
        <v>12:0012</v>
      </c>
      <c r="D2380" s="1" t="str">
        <f t="shared" si="151"/>
        <v>12:0031</v>
      </c>
      <c r="E2380" t="s">
        <v>9405</v>
      </c>
      <c r="F2380" t="s">
        <v>9406</v>
      </c>
      <c r="H2380">
        <v>58.986200199999999</v>
      </c>
      <c r="I2380">
        <v>-133.46804109999999</v>
      </c>
      <c r="J2380" s="1" t="str">
        <f t="shared" si="152"/>
        <v>Fluid (stream)</v>
      </c>
      <c r="K2380" s="1" t="str">
        <f t="shared" si="153"/>
        <v>Untreated Water</v>
      </c>
      <c r="O2380">
        <v>2.5000000000000001E-2</v>
      </c>
      <c r="P2380">
        <v>54</v>
      </c>
      <c r="Q2380">
        <v>7.7</v>
      </c>
    </row>
    <row r="2381" spans="1:17" hidden="1" x14ac:dyDescent="0.3">
      <c r="A2381" t="s">
        <v>9407</v>
      </c>
      <c r="B2381" t="s">
        <v>9408</v>
      </c>
      <c r="C2381" s="1" t="str">
        <f t="shared" si="150"/>
        <v>12:0012</v>
      </c>
      <c r="D2381" s="1" t="str">
        <f t="shared" si="151"/>
        <v>12:0031</v>
      </c>
      <c r="E2381" t="s">
        <v>9409</v>
      </c>
      <c r="F2381" t="s">
        <v>9410</v>
      </c>
      <c r="H2381">
        <v>58.977439400000002</v>
      </c>
      <c r="I2381">
        <v>-133.4654726</v>
      </c>
      <c r="J2381" s="1" t="str">
        <f t="shared" si="152"/>
        <v>Fluid (stream)</v>
      </c>
      <c r="K2381" s="1" t="str">
        <f t="shared" si="153"/>
        <v>Untreated Water</v>
      </c>
      <c r="O2381">
        <v>0.08</v>
      </c>
      <c r="P2381">
        <v>66</v>
      </c>
      <c r="Q2381">
        <v>7.6</v>
      </c>
    </row>
    <row r="2382" spans="1:17" hidden="1" x14ac:dyDescent="0.3">
      <c r="A2382" t="s">
        <v>9411</v>
      </c>
      <c r="B2382" t="s">
        <v>9412</v>
      </c>
      <c r="C2382" s="1" t="str">
        <f t="shared" si="150"/>
        <v>12:0012</v>
      </c>
      <c r="D2382" s="1" t="str">
        <f t="shared" si="151"/>
        <v>12:0031</v>
      </c>
      <c r="E2382" t="s">
        <v>9413</v>
      </c>
      <c r="F2382" t="s">
        <v>9414</v>
      </c>
      <c r="H2382">
        <v>58.967373299999998</v>
      </c>
      <c r="I2382">
        <v>-133.44604079999999</v>
      </c>
      <c r="J2382" s="1" t="str">
        <f t="shared" si="152"/>
        <v>Fluid (stream)</v>
      </c>
      <c r="K2382" s="1" t="str">
        <f t="shared" si="153"/>
        <v>Untreated Water</v>
      </c>
      <c r="O2382">
        <v>0.12</v>
      </c>
      <c r="P2382">
        <v>54</v>
      </c>
      <c r="Q2382">
        <v>7.9</v>
      </c>
    </row>
    <row r="2383" spans="1:17" hidden="1" x14ac:dyDescent="0.3">
      <c r="A2383" t="s">
        <v>9415</v>
      </c>
      <c r="B2383" t="s">
        <v>9416</v>
      </c>
      <c r="C2383" s="1" t="str">
        <f t="shared" si="150"/>
        <v>12:0012</v>
      </c>
      <c r="D2383" s="1" t="str">
        <f t="shared" si="151"/>
        <v>12:0031</v>
      </c>
      <c r="E2383" t="s">
        <v>9417</v>
      </c>
      <c r="F2383" t="s">
        <v>9418</v>
      </c>
      <c r="H2383">
        <v>58.963205100000003</v>
      </c>
      <c r="I2383">
        <v>-133.4452545</v>
      </c>
      <c r="J2383" s="1" t="str">
        <f t="shared" si="152"/>
        <v>Fluid (stream)</v>
      </c>
      <c r="K2383" s="1" t="str">
        <f t="shared" si="153"/>
        <v>Untreated Water</v>
      </c>
      <c r="O2383">
        <v>0.12</v>
      </c>
      <c r="P2383">
        <v>50</v>
      </c>
      <c r="Q2383">
        <v>7.8</v>
      </c>
    </row>
    <row r="2384" spans="1:17" hidden="1" x14ac:dyDescent="0.3">
      <c r="A2384" t="s">
        <v>9419</v>
      </c>
      <c r="B2384" t="s">
        <v>9420</v>
      </c>
      <c r="C2384" s="1" t="str">
        <f t="shared" si="150"/>
        <v>12:0012</v>
      </c>
      <c r="D2384" s="1" t="str">
        <f t="shared" si="151"/>
        <v>12:0031</v>
      </c>
      <c r="E2384" t="s">
        <v>9421</v>
      </c>
      <c r="F2384" t="s">
        <v>9422</v>
      </c>
      <c r="H2384">
        <v>58.959765300000001</v>
      </c>
      <c r="I2384">
        <v>-133.4948971</v>
      </c>
      <c r="J2384" s="1" t="str">
        <f t="shared" si="152"/>
        <v>Fluid (stream)</v>
      </c>
      <c r="K2384" s="1" t="str">
        <f t="shared" si="153"/>
        <v>Untreated Water</v>
      </c>
      <c r="O2384">
        <v>2.5000000000000001E-2</v>
      </c>
      <c r="P2384">
        <v>30</v>
      </c>
      <c r="Q2384">
        <v>7.5</v>
      </c>
    </row>
    <row r="2385" spans="1:17" hidden="1" x14ac:dyDescent="0.3">
      <c r="A2385" t="s">
        <v>9423</v>
      </c>
      <c r="B2385" t="s">
        <v>9424</v>
      </c>
      <c r="C2385" s="1" t="str">
        <f t="shared" si="150"/>
        <v>12:0012</v>
      </c>
      <c r="D2385" s="1" t="str">
        <f t="shared" si="151"/>
        <v>12:0031</v>
      </c>
      <c r="E2385" t="s">
        <v>9425</v>
      </c>
      <c r="F2385" t="s">
        <v>9426</v>
      </c>
      <c r="H2385">
        <v>58.9686387</v>
      </c>
      <c r="I2385">
        <v>-133.4925097</v>
      </c>
      <c r="J2385" s="1" t="str">
        <f t="shared" si="152"/>
        <v>Fluid (stream)</v>
      </c>
      <c r="K2385" s="1" t="str">
        <f t="shared" si="153"/>
        <v>Untreated Water</v>
      </c>
      <c r="O2385">
        <v>2.5000000000000001E-2</v>
      </c>
      <c r="P2385">
        <v>32</v>
      </c>
      <c r="Q2385">
        <v>7.2</v>
      </c>
    </row>
    <row r="2386" spans="1:17" hidden="1" x14ac:dyDescent="0.3">
      <c r="A2386" t="s">
        <v>9427</v>
      </c>
      <c r="B2386" t="s">
        <v>9428</v>
      </c>
      <c r="C2386" s="1" t="str">
        <f t="shared" si="150"/>
        <v>12:0012</v>
      </c>
      <c r="D2386" s="1" t="str">
        <f t="shared" si="151"/>
        <v>12:0031</v>
      </c>
      <c r="E2386" t="s">
        <v>9429</v>
      </c>
      <c r="F2386" t="s">
        <v>9430</v>
      </c>
      <c r="H2386">
        <v>58.952694000000001</v>
      </c>
      <c r="I2386">
        <v>-133.4586621</v>
      </c>
      <c r="J2386" s="1" t="str">
        <f t="shared" si="152"/>
        <v>Fluid (stream)</v>
      </c>
      <c r="K2386" s="1" t="str">
        <f t="shared" si="153"/>
        <v>Untreated Water</v>
      </c>
      <c r="O2386">
        <v>0.1</v>
      </c>
      <c r="P2386">
        <v>42</v>
      </c>
      <c r="Q2386">
        <v>8.1999999999999993</v>
      </c>
    </row>
    <row r="2387" spans="1:17" hidden="1" x14ac:dyDescent="0.3">
      <c r="A2387" t="s">
        <v>9431</v>
      </c>
      <c r="B2387" t="s">
        <v>9432</v>
      </c>
      <c r="C2387" s="1" t="str">
        <f t="shared" si="150"/>
        <v>12:0012</v>
      </c>
      <c r="D2387" s="1" t="str">
        <f t="shared" si="151"/>
        <v>12:0031</v>
      </c>
      <c r="E2387" t="s">
        <v>9433</v>
      </c>
      <c r="F2387" t="s">
        <v>9434</v>
      </c>
      <c r="H2387">
        <v>58.926682399999997</v>
      </c>
      <c r="I2387">
        <v>-133.51021879999999</v>
      </c>
      <c r="J2387" s="1" t="str">
        <f t="shared" si="152"/>
        <v>Fluid (stream)</v>
      </c>
      <c r="K2387" s="1" t="str">
        <f t="shared" si="153"/>
        <v>Untreated Water</v>
      </c>
      <c r="O2387">
        <v>2.5000000000000001E-2</v>
      </c>
      <c r="P2387">
        <v>36</v>
      </c>
      <c r="Q2387">
        <v>7.6</v>
      </c>
    </row>
    <row r="2388" spans="1:17" hidden="1" x14ac:dyDescent="0.3">
      <c r="A2388" t="s">
        <v>9435</v>
      </c>
      <c r="B2388" t="s">
        <v>9436</v>
      </c>
      <c r="C2388" s="1" t="str">
        <f t="shared" si="150"/>
        <v>12:0012</v>
      </c>
      <c r="D2388" s="1" t="str">
        <f t="shared" si="151"/>
        <v>12:0031</v>
      </c>
      <c r="E2388" t="s">
        <v>9437</v>
      </c>
      <c r="F2388" t="s">
        <v>9438</v>
      </c>
      <c r="H2388">
        <v>58.940801999999998</v>
      </c>
      <c r="I2388">
        <v>-133.47467750000001</v>
      </c>
      <c r="J2388" s="1" t="str">
        <f t="shared" si="152"/>
        <v>Fluid (stream)</v>
      </c>
      <c r="K2388" s="1" t="str">
        <f t="shared" si="153"/>
        <v>Untreated Water</v>
      </c>
      <c r="O2388">
        <v>0.08</v>
      </c>
      <c r="P2388">
        <v>70</v>
      </c>
      <c r="Q2388">
        <v>8.3000000000000007</v>
      </c>
    </row>
    <row r="2389" spans="1:17" hidden="1" x14ac:dyDescent="0.3">
      <c r="A2389" t="s">
        <v>9439</v>
      </c>
      <c r="B2389" t="s">
        <v>9440</v>
      </c>
      <c r="C2389" s="1" t="str">
        <f t="shared" si="150"/>
        <v>12:0012</v>
      </c>
      <c r="D2389" s="1" t="str">
        <f t="shared" si="151"/>
        <v>12:0031</v>
      </c>
      <c r="E2389" t="s">
        <v>9441</v>
      </c>
      <c r="F2389" t="s">
        <v>9442</v>
      </c>
      <c r="H2389">
        <v>58.927126999999999</v>
      </c>
      <c r="I2389">
        <v>-133.49044739999999</v>
      </c>
      <c r="J2389" s="1" t="str">
        <f t="shared" si="152"/>
        <v>Fluid (stream)</v>
      </c>
      <c r="K2389" s="1" t="str">
        <f t="shared" si="153"/>
        <v>Untreated Water</v>
      </c>
      <c r="O2389">
        <v>2.5000000000000001E-2</v>
      </c>
      <c r="P2389">
        <v>38</v>
      </c>
      <c r="Q2389">
        <v>6.8</v>
      </c>
    </row>
    <row r="2390" spans="1:17" hidden="1" x14ac:dyDescent="0.3">
      <c r="A2390" t="s">
        <v>9443</v>
      </c>
      <c r="B2390" t="s">
        <v>9444</v>
      </c>
      <c r="C2390" s="1" t="str">
        <f t="shared" si="150"/>
        <v>12:0012</v>
      </c>
      <c r="D2390" s="1" t="str">
        <f t="shared" si="151"/>
        <v>12:0031</v>
      </c>
      <c r="E2390" t="s">
        <v>9441</v>
      </c>
      <c r="F2390" t="s">
        <v>9445</v>
      </c>
      <c r="H2390">
        <v>58.927126999999999</v>
      </c>
      <c r="I2390">
        <v>-133.49044739999999</v>
      </c>
      <c r="J2390" s="1" t="str">
        <f t="shared" si="152"/>
        <v>Fluid (stream)</v>
      </c>
      <c r="K2390" s="1" t="str">
        <f t="shared" si="153"/>
        <v>Untreated Water</v>
      </c>
      <c r="O2390">
        <v>2.5000000000000001E-2</v>
      </c>
      <c r="P2390">
        <v>34</v>
      </c>
      <c r="Q2390">
        <v>6.8</v>
      </c>
    </row>
    <row r="2391" spans="1:17" hidden="1" x14ac:dyDescent="0.3">
      <c r="A2391" t="s">
        <v>9446</v>
      </c>
      <c r="B2391" t="s">
        <v>9447</v>
      </c>
      <c r="C2391" s="1" t="str">
        <f t="shared" si="150"/>
        <v>12:0012</v>
      </c>
      <c r="D2391" s="1" t="str">
        <f t="shared" si="151"/>
        <v>12:0031</v>
      </c>
      <c r="E2391" t="s">
        <v>9448</v>
      </c>
      <c r="F2391" t="s">
        <v>9449</v>
      </c>
      <c r="H2391">
        <v>58.921771900000003</v>
      </c>
      <c r="I2391">
        <v>-133.5104479</v>
      </c>
      <c r="J2391" s="1" t="str">
        <f t="shared" si="152"/>
        <v>Fluid (stream)</v>
      </c>
      <c r="K2391" s="1" t="str">
        <f t="shared" si="153"/>
        <v>Untreated Water</v>
      </c>
      <c r="O2391">
        <v>2.5000000000000001E-2</v>
      </c>
      <c r="P2391">
        <v>40</v>
      </c>
      <c r="Q2391">
        <v>6.6</v>
      </c>
    </row>
    <row r="2392" spans="1:17" hidden="1" x14ac:dyDescent="0.3">
      <c r="A2392" t="s">
        <v>9450</v>
      </c>
      <c r="B2392" t="s">
        <v>9451</v>
      </c>
      <c r="C2392" s="1" t="str">
        <f t="shared" si="150"/>
        <v>12:0012</v>
      </c>
      <c r="D2392" s="1" t="str">
        <f t="shared" si="151"/>
        <v>12:0031</v>
      </c>
      <c r="E2392" t="s">
        <v>9452</v>
      </c>
      <c r="F2392" t="s">
        <v>9453</v>
      </c>
      <c r="H2392">
        <v>58.927587099999997</v>
      </c>
      <c r="I2392">
        <v>-133.4999128</v>
      </c>
      <c r="J2392" s="1" t="str">
        <f t="shared" si="152"/>
        <v>Fluid (stream)</v>
      </c>
      <c r="K2392" s="1" t="str">
        <f t="shared" si="153"/>
        <v>Untreated Water</v>
      </c>
      <c r="O2392">
        <v>2.5000000000000001E-2</v>
      </c>
      <c r="P2392">
        <v>58</v>
      </c>
      <c r="Q2392">
        <v>7.8</v>
      </c>
    </row>
    <row r="2393" spans="1:17" hidden="1" x14ac:dyDescent="0.3">
      <c r="A2393" t="s">
        <v>9454</v>
      </c>
      <c r="B2393" t="s">
        <v>9455</v>
      </c>
      <c r="C2393" s="1" t="str">
        <f t="shared" si="150"/>
        <v>12:0012</v>
      </c>
      <c r="D2393" s="1" t="str">
        <f t="shared" si="151"/>
        <v>12:0031</v>
      </c>
      <c r="E2393" t="s">
        <v>9456</v>
      </c>
      <c r="F2393" t="s">
        <v>9457</v>
      </c>
      <c r="H2393">
        <v>58.900889200000002</v>
      </c>
      <c r="I2393">
        <v>-133.5199867</v>
      </c>
      <c r="J2393" s="1" t="str">
        <f t="shared" si="152"/>
        <v>Fluid (stream)</v>
      </c>
      <c r="K2393" s="1" t="str">
        <f t="shared" si="153"/>
        <v>Untreated Water</v>
      </c>
      <c r="O2393">
        <v>2.5000000000000001E-2</v>
      </c>
      <c r="P2393">
        <v>40</v>
      </c>
      <c r="Q2393">
        <v>6.9</v>
      </c>
    </row>
    <row r="2394" spans="1:17" hidden="1" x14ac:dyDescent="0.3">
      <c r="A2394" t="s">
        <v>9458</v>
      </c>
      <c r="B2394" t="s">
        <v>9459</v>
      </c>
      <c r="C2394" s="1" t="str">
        <f t="shared" si="150"/>
        <v>12:0012</v>
      </c>
      <c r="D2394" s="1" t="str">
        <f t="shared" si="151"/>
        <v>12:0031</v>
      </c>
      <c r="E2394" t="s">
        <v>9460</v>
      </c>
      <c r="F2394" t="s">
        <v>9461</v>
      </c>
      <c r="H2394">
        <v>58.918808800000001</v>
      </c>
      <c r="I2394">
        <v>-133.44999440000001</v>
      </c>
      <c r="J2394" s="1" t="str">
        <f t="shared" si="152"/>
        <v>Fluid (stream)</v>
      </c>
      <c r="K2394" s="1" t="str">
        <f t="shared" si="153"/>
        <v>Untreated Water</v>
      </c>
      <c r="O2394">
        <v>0.1</v>
      </c>
      <c r="P2394">
        <v>54</v>
      </c>
      <c r="Q2394">
        <v>7.6</v>
      </c>
    </row>
    <row r="2395" spans="1:17" hidden="1" x14ac:dyDescent="0.3">
      <c r="A2395" t="s">
        <v>9462</v>
      </c>
      <c r="B2395" t="s">
        <v>9463</v>
      </c>
      <c r="C2395" s="1" t="str">
        <f t="shared" si="150"/>
        <v>12:0012</v>
      </c>
      <c r="D2395" s="1" t="str">
        <f t="shared" si="151"/>
        <v>12:0031</v>
      </c>
      <c r="E2395" t="s">
        <v>9464</v>
      </c>
      <c r="F2395" t="s">
        <v>9465</v>
      </c>
      <c r="H2395">
        <v>58.881260599999997</v>
      </c>
      <c r="I2395">
        <v>-133.3968629</v>
      </c>
      <c r="J2395" s="1" t="str">
        <f t="shared" si="152"/>
        <v>Fluid (stream)</v>
      </c>
      <c r="K2395" s="1" t="str">
        <f t="shared" si="153"/>
        <v>Untreated Water</v>
      </c>
      <c r="O2395">
        <v>0.06</v>
      </c>
      <c r="P2395">
        <v>46</v>
      </c>
      <c r="Q2395">
        <v>7.6</v>
      </c>
    </row>
    <row r="2396" spans="1:17" hidden="1" x14ac:dyDescent="0.3">
      <c r="A2396" t="s">
        <v>9466</v>
      </c>
      <c r="B2396" t="s">
        <v>9467</v>
      </c>
      <c r="C2396" s="1" t="str">
        <f t="shared" si="150"/>
        <v>12:0012</v>
      </c>
      <c r="D2396" s="1" t="str">
        <f t="shared" si="151"/>
        <v>12:0031</v>
      </c>
      <c r="E2396" t="s">
        <v>9468</v>
      </c>
      <c r="F2396" t="s">
        <v>9469</v>
      </c>
      <c r="H2396">
        <v>58.877739800000001</v>
      </c>
      <c r="I2396">
        <v>-133.42547379999999</v>
      </c>
      <c r="J2396" s="1" t="str">
        <f t="shared" si="152"/>
        <v>Fluid (stream)</v>
      </c>
      <c r="K2396" s="1" t="str">
        <f t="shared" si="153"/>
        <v>Untreated Water</v>
      </c>
      <c r="O2396">
        <v>0.05</v>
      </c>
      <c r="P2396">
        <v>36</v>
      </c>
      <c r="Q2396">
        <v>7.8</v>
      </c>
    </row>
    <row r="2397" spans="1:17" hidden="1" x14ac:dyDescent="0.3">
      <c r="A2397" t="s">
        <v>9470</v>
      </c>
      <c r="B2397" t="s">
        <v>9471</v>
      </c>
      <c r="C2397" s="1" t="str">
        <f t="shared" si="150"/>
        <v>12:0012</v>
      </c>
      <c r="D2397" s="1" t="str">
        <f t="shared" si="151"/>
        <v>12:0031</v>
      </c>
      <c r="E2397" t="s">
        <v>9472</v>
      </c>
      <c r="F2397" t="s">
        <v>9473</v>
      </c>
      <c r="H2397">
        <v>58.887899699999998</v>
      </c>
      <c r="I2397">
        <v>-133.48428910000001</v>
      </c>
      <c r="J2397" s="1" t="str">
        <f t="shared" si="152"/>
        <v>Fluid (stream)</v>
      </c>
      <c r="K2397" s="1" t="str">
        <f t="shared" si="153"/>
        <v>Untreated Water</v>
      </c>
      <c r="O2397">
        <v>2.5000000000000001E-2</v>
      </c>
      <c r="P2397">
        <v>32</v>
      </c>
      <c r="Q2397">
        <v>7.1</v>
      </c>
    </row>
    <row r="2398" spans="1:17" hidden="1" x14ac:dyDescent="0.3">
      <c r="A2398" t="s">
        <v>9474</v>
      </c>
      <c r="B2398" t="s">
        <v>9475</v>
      </c>
      <c r="C2398" s="1" t="str">
        <f t="shared" si="150"/>
        <v>12:0012</v>
      </c>
      <c r="D2398" s="1" t="str">
        <f t="shared" si="151"/>
        <v>12:0031</v>
      </c>
      <c r="E2398" t="s">
        <v>9476</v>
      </c>
      <c r="F2398" t="s">
        <v>9477</v>
      </c>
      <c r="H2398">
        <v>58.871343699999997</v>
      </c>
      <c r="I2398">
        <v>-133.4560798</v>
      </c>
      <c r="J2398" s="1" t="str">
        <f t="shared" si="152"/>
        <v>Fluid (stream)</v>
      </c>
      <c r="K2398" s="1" t="str">
        <f t="shared" si="153"/>
        <v>Untreated Water</v>
      </c>
      <c r="O2398">
        <v>2.5000000000000001E-2</v>
      </c>
      <c r="P2398">
        <v>40</v>
      </c>
      <c r="Q2398">
        <v>7.2</v>
      </c>
    </row>
    <row r="2399" spans="1:17" hidden="1" x14ac:dyDescent="0.3">
      <c r="A2399" t="s">
        <v>9478</v>
      </c>
      <c r="B2399" t="s">
        <v>9479</v>
      </c>
      <c r="C2399" s="1" t="str">
        <f t="shared" si="150"/>
        <v>12:0012</v>
      </c>
      <c r="D2399" s="1" t="str">
        <f t="shared" si="151"/>
        <v>12:0031</v>
      </c>
      <c r="E2399" t="s">
        <v>9480</v>
      </c>
      <c r="F2399" t="s">
        <v>9481</v>
      </c>
      <c r="H2399">
        <v>58.877240200000003</v>
      </c>
      <c r="I2399">
        <v>-133.4579</v>
      </c>
      <c r="J2399" s="1" t="str">
        <f t="shared" si="152"/>
        <v>Fluid (stream)</v>
      </c>
      <c r="K2399" s="1" t="str">
        <f t="shared" si="153"/>
        <v>Untreated Water</v>
      </c>
      <c r="O2399">
        <v>2.5000000000000001E-2</v>
      </c>
      <c r="P2399">
        <v>40</v>
      </c>
      <c r="Q2399">
        <v>7.1</v>
      </c>
    </row>
    <row r="2400" spans="1:17" hidden="1" x14ac:dyDescent="0.3">
      <c r="A2400" t="s">
        <v>9482</v>
      </c>
      <c r="B2400" t="s">
        <v>9483</v>
      </c>
      <c r="C2400" s="1" t="str">
        <f t="shared" si="150"/>
        <v>12:0012</v>
      </c>
      <c r="D2400" s="1" t="str">
        <f t="shared" si="151"/>
        <v>12:0031</v>
      </c>
      <c r="E2400" t="s">
        <v>9484</v>
      </c>
      <c r="F2400" t="s">
        <v>9485</v>
      </c>
      <c r="H2400">
        <v>58.8522678</v>
      </c>
      <c r="I2400">
        <v>-133.46930069999999</v>
      </c>
      <c r="J2400" s="1" t="str">
        <f t="shared" si="152"/>
        <v>Fluid (stream)</v>
      </c>
      <c r="K2400" s="1" t="str">
        <f t="shared" si="153"/>
        <v>Untreated Water</v>
      </c>
      <c r="O2400">
        <v>2.5000000000000001E-2</v>
      </c>
      <c r="P2400">
        <v>38</v>
      </c>
      <c r="Q2400">
        <v>7.2</v>
      </c>
    </row>
    <row r="2401" spans="1:17" hidden="1" x14ac:dyDescent="0.3">
      <c r="A2401" t="s">
        <v>9486</v>
      </c>
      <c r="B2401" t="s">
        <v>9487</v>
      </c>
      <c r="C2401" s="1" t="str">
        <f t="shared" si="150"/>
        <v>12:0012</v>
      </c>
      <c r="D2401" s="1" t="str">
        <f t="shared" si="151"/>
        <v>12:0031</v>
      </c>
      <c r="E2401" t="s">
        <v>9488</v>
      </c>
      <c r="F2401" t="s">
        <v>9489</v>
      </c>
      <c r="H2401">
        <v>58.827329800000001</v>
      </c>
      <c r="I2401">
        <v>-133.50610979999999</v>
      </c>
      <c r="J2401" s="1" t="str">
        <f t="shared" si="152"/>
        <v>Fluid (stream)</v>
      </c>
      <c r="K2401" s="1" t="str">
        <f t="shared" si="153"/>
        <v>Untreated Water</v>
      </c>
      <c r="O2401">
        <v>7.0000000000000007E-2</v>
      </c>
      <c r="P2401">
        <v>52</v>
      </c>
      <c r="Q2401">
        <v>6.8</v>
      </c>
    </row>
    <row r="2402" spans="1:17" hidden="1" x14ac:dyDescent="0.3">
      <c r="A2402" t="s">
        <v>9490</v>
      </c>
      <c r="B2402" t="s">
        <v>9491</v>
      </c>
      <c r="C2402" s="1" t="str">
        <f t="shared" si="150"/>
        <v>12:0012</v>
      </c>
      <c r="D2402" s="1" t="str">
        <f t="shared" si="151"/>
        <v>12:0031</v>
      </c>
      <c r="E2402" t="s">
        <v>9492</v>
      </c>
      <c r="F2402" t="s">
        <v>9493</v>
      </c>
      <c r="H2402">
        <v>58.823500099999997</v>
      </c>
      <c r="I2402">
        <v>-133.50584140000001</v>
      </c>
      <c r="J2402" s="1" t="str">
        <f t="shared" si="152"/>
        <v>Fluid (stream)</v>
      </c>
      <c r="K2402" s="1" t="str">
        <f t="shared" si="153"/>
        <v>Untreated Water</v>
      </c>
      <c r="O2402">
        <v>0.28000000000000003</v>
      </c>
      <c r="P2402">
        <v>110</v>
      </c>
      <c r="Q2402">
        <v>6.4</v>
      </c>
    </row>
    <row r="2403" spans="1:17" hidden="1" x14ac:dyDescent="0.3">
      <c r="A2403" t="s">
        <v>9494</v>
      </c>
      <c r="B2403" t="s">
        <v>9495</v>
      </c>
      <c r="C2403" s="1" t="str">
        <f t="shared" si="150"/>
        <v>12:0012</v>
      </c>
      <c r="D2403" s="1" t="str">
        <f t="shared" si="151"/>
        <v>12:0031</v>
      </c>
      <c r="E2403" t="s">
        <v>9496</v>
      </c>
      <c r="F2403" t="s">
        <v>9497</v>
      </c>
      <c r="H2403">
        <v>58.821563099999999</v>
      </c>
      <c r="I2403">
        <v>-133.52010920000001</v>
      </c>
      <c r="J2403" s="1" t="str">
        <f t="shared" si="152"/>
        <v>Fluid (stream)</v>
      </c>
      <c r="K2403" s="1" t="str">
        <f t="shared" si="153"/>
        <v>Untreated Water</v>
      </c>
      <c r="O2403">
        <v>0.2</v>
      </c>
      <c r="P2403">
        <v>140</v>
      </c>
      <c r="Q2403">
        <v>6.9</v>
      </c>
    </row>
    <row r="2404" spans="1:17" hidden="1" x14ac:dyDescent="0.3">
      <c r="A2404" t="s">
        <v>9498</v>
      </c>
      <c r="B2404" t="s">
        <v>9499</v>
      </c>
      <c r="C2404" s="1" t="str">
        <f t="shared" si="150"/>
        <v>12:0012</v>
      </c>
      <c r="D2404" s="1" t="str">
        <f t="shared" si="151"/>
        <v>12:0031</v>
      </c>
      <c r="E2404" t="s">
        <v>9500</v>
      </c>
      <c r="F2404" t="s">
        <v>9501</v>
      </c>
      <c r="H2404">
        <v>58.817501399999998</v>
      </c>
      <c r="I2404">
        <v>-133.51919119999999</v>
      </c>
      <c r="J2404" s="1" t="str">
        <f t="shared" si="152"/>
        <v>Fluid (stream)</v>
      </c>
      <c r="K2404" s="1" t="str">
        <f t="shared" si="153"/>
        <v>Untreated Water</v>
      </c>
      <c r="O2404">
        <v>0.35</v>
      </c>
      <c r="P2404">
        <v>500</v>
      </c>
      <c r="Q2404">
        <v>6.9</v>
      </c>
    </row>
    <row r="2405" spans="1:17" hidden="1" x14ac:dyDescent="0.3">
      <c r="A2405" t="s">
        <v>9502</v>
      </c>
      <c r="B2405" t="s">
        <v>9503</v>
      </c>
      <c r="C2405" s="1" t="str">
        <f t="shared" si="150"/>
        <v>12:0012</v>
      </c>
      <c r="D2405" s="1" t="str">
        <f t="shared" si="151"/>
        <v>12:0031</v>
      </c>
      <c r="E2405" t="s">
        <v>9504</v>
      </c>
      <c r="F2405" t="s">
        <v>9505</v>
      </c>
      <c r="H2405">
        <v>58.817218699999998</v>
      </c>
      <c r="I2405">
        <v>-133.53845999999999</v>
      </c>
      <c r="J2405" s="1" t="str">
        <f t="shared" si="152"/>
        <v>Fluid (stream)</v>
      </c>
      <c r="K2405" s="1" t="str">
        <f t="shared" si="153"/>
        <v>Untreated Water</v>
      </c>
      <c r="O2405">
        <v>0.94</v>
      </c>
      <c r="P2405">
        <v>500</v>
      </c>
      <c r="Q2405">
        <v>6.9</v>
      </c>
    </row>
    <row r="2406" spans="1:17" hidden="1" x14ac:dyDescent="0.3">
      <c r="A2406" t="s">
        <v>9506</v>
      </c>
      <c r="B2406" t="s">
        <v>9507</v>
      </c>
      <c r="C2406" s="1" t="str">
        <f t="shared" si="150"/>
        <v>12:0012</v>
      </c>
      <c r="D2406" s="1" t="str">
        <f t="shared" si="151"/>
        <v>12:0031</v>
      </c>
      <c r="E2406" t="s">
        <v>9508</v>
      </c>
      <c r="F2406" t="s">
        <v>9509</v>
      </c>
      <c r="H2406">
        <v>58.778313699999998</v>
      </c>
      <c r="I2406">
        <v>-133.5070025</v>
      </c>
      <c r="J2406" s="1" t="str">
        <f t="shared" si="152"/>
        <v>Fluid (stream)</v>
      </c>
      <c r="K2406" s="1" t="str">
        <f t="shared" si="153"/>
        <v>Untreated Water</v>
      </c>
      <c r="O2406">
        <v>0.2</v>
      </c>
      <c r="P2406">
        <v>420</v>
      </c>
      <c r="Q2406">
        <v>6</v>
      </c>
    </row>
    <row r="2407" spans="1:17" hidden="1" x14ac:dyDescent="0.3">
      <c r="A2407" t="s">
        <v>9510</v>
      </c>
      <c r="B2407" t="s">
        <v>9511</v>
      </c>
      <c r="C2407" s="1" t="str">
        <f t="shared" si="150"/>
        <v>12:0012</v>
      </c>
      <c r="D2407" s="1" t="str">
        <f t="shared" si="151"/>
        <v>12:0031</v>
      </c>
      <c r="E2407" t="s">
        <v>9512</v>
      </c>
      <c r="F2407" t="s">
        <v>9513</v>
      </c>
      <c r="H2407">
        <v>58.774835400000001</v>
      </c>
      <c r="I2407">
        <v>-133.506823</v>
      </c>
      <c r="J2407" s="1" t="str">
        <f t="shared" si="152"/>
        <v>Fluid (stream)</v>
      </c>
      <c r="K2407" s="1" t="str">
        <f t="shared" si="153"/>
        <v>Untreated Water</v>
      </c>
      <c r="O2407">
        <v>0.14000000000000001</v>
      </c>
      <c r="P2407">
        <v>110</v>
      </c>
      <c r="Q2407">
        <v>7</v>
      </c>
    </row>
    <row r="2408" spans="1:17" hidden="1" x14ac:dyDescent="0.3">
      <c r="A2408" t="s">
        <v>9514</v>
      </c>
      <c r="B2408" t="s">
        <v>9515</v>
      </c>
      <c r="C2408" s="1" t="str">
        <f t="shared" si="150"/>
        <v>12:0012</v>
      </c>
      <c r="D2408" s="1" t="str">
        <f t="shared" si="151"/>
        <v>12:0031</v>
      </c>
      <c r="E2408" t="s">
        <v>9516</v>
      </c>
      <c r="F2408" t="s">
        <v>9517</v>
      </c>
      <c r="H2408">
        <v>58.7907656</v>
      </c>
      <c r="I2408">
        <v>-133.54085190000001</v>
      </c>
      <c r="J2408" s="1" t="str">
        <f t="shared" si="152"/>
        <v>Fluid (stream)</v>
      </c>
      <c r="K2408" s="1" t="str">
        <f t="shared" si="153"/>
        <v>Untreated Water</v>
      </c>
      <c r="O2408">
        <v>0.2</v>
      </c>
      <c r="P2408">
        <v>180</v>
      </c>
      <c r="Q2408">
        <v>6.7</v>
      </c>
    </row>
    <row r="2409" spans="1:17" hidden="1" x14ac:dyDescent="0.3">
      <c r="A2409" t="s">
        <v>9518</v>
      </c>
      <c r="B2409" t="s">
        <v>9519</v>
      </c>
      <c r="C2409" s="1" t="str">
        <f t="shared" si="150"/>
        <v>12:0012</v>
      </c>
      <c r="D2409" s="1" t="str">
        <f t="shared" si="151"/>
        <v>12:0031</v>
      </c>
      <c r="E2409" t="s">
        <v>9520</v>
      </c>
      <c r="F2409" t="s">
        <v>9521</v>
      </c>
      <c r="H2409">
        <v>58.832092699999997</v>
      </c>
      <c r="I2409">
        <v>-133.5752377</v>
      </c>
      <c r="J2409" s="1" t="str">
        <f t="shared" si="152"/>
        <v>Fluid (stream)</v>
      </c>
      <c r="K2409" s="1" t="str">
        <f t="shared" si="153"/>
        <v>Untreated Water</v>
      </c>
      <c r="O2409">
        <v>0.18</v>
      </c>
      <c r="P2409">
        <v>50</v>
      </c>
      <c r="Q2409">
        <v>7.7</v>
      </c>
    </row>
    <row r="2410" spans="1:17" hidden="1" x14ac:dyDescent="0.3">
      <c r="A2410" t="s">
        <v>9522</v>
      </c>
      <c r="B2410" t="s">
        <v>9523</v>
      </c>
      <c r="C2410" s="1" t="str">
        <f t="shared" si="150"/>
        <v>12:0012</v>
      </c>
      <c r="D2410" s="1" t="str">
        <f t="shared" si="151"/>
        <v>12:0031</v>
      </c>
      <c r="E2410" t="s">
        <v>9524</v>
      </c>
      <c r="F2410" t="s">
        <v>9525</v>
      </c>
      <c r="H2410">
        <v>58.832649799999999</v>
      </c>
      <c r="I2410">
        <v>-133.5695843</v>
      </c>
      <c r="J2410" s="1" t="str">
        <f t="shared" si="152"/>
        <v>Fluid (stream)</v>
      </c>
      <c r="K2410" s="1" t="str">
        <f t="shared" si="153"/>
        <v>Untreated Water</v>
      </c>
      <c r="O2410">
        <v>0.1</v>
      </c>
      <c r="P2410">
        <v>46</v>
      </c>
      <c r="Q2410">
        <v>6.5</v>
      </c>
    </row>
    <row r="2411" spans="1:17" hidden="1" x14ac:dyDescent="0.3">
      <c r="A2411" t="s">
        <v>9526</v>
      </c>
      <c r="B2411" t="s">
        <v>9527</v>
      </c>
      <c r="C2411" s="1" t="str">
        <f t="shared" si="150"/>
        <v>12:0012</v>
      </c>
      <c r="D2411" s="1" t="str">
        <f t="shared" si="151"/>
        <v>12:0031</v>
      </c>
      <c r="E2411" t="s">
        <v>9528</v>
      </c>
      <c r="F2411" t="s">
        <v>9529</v>
      </c>
      <c r="H2411">
        <v>58.803592899999998</v>
      </c>
      <c r="I2411">
        <v>-133.56887589999999</v>
      </c>
      <c r="J2411" s="1" t="str">
        <f t="shared" si="152"/>
        <v>Fluid (stream)</v>
      </c>
      <c r="K2411" s="1" t="str">
        <f t="shared" si="153"/>
        <v>Untreated Water</v>
      </c>
      <c r="O2411">
        <v>2.5000000000000001E-2</v>
      </c>
      <c r="P2411">
        <v>46</v>
      </c>
      <c r="Q2411">
        <v>7.5</v>
      </c>
    </row>
    <row r="2412" spans="1:17" hidden="1" x14ac:dyDescent="0.3">
      <c r="A2412" t="s">
        <v>9530</v>
      </c>
      <c r="B2412" t="s">
        <v>9531</v>
      </c>
      <c r="C2412" s="1" t="str">
        <f t="shared" si="150"/>
        <v>12:0012</v>
      </c>
      <c r="D2412" s="1" t="str">
        <f t="shared" si="151"/>
        <v>12:0031</v>
      </c>
      <c r="E2412" t="s">
        <v>9528</v>
      </c>
      <c r="F2412" t="s">
        <v>9532</v>
      </c>
      <c r="H2412">
        <v>58.803592899999998</v>
      </c>
      <c r="I2412">
        <v>-133.56887589999999</v>
      </c>
      <c r="J2412" s="1" t="str">
        <f t="shared" si="152"/>
        <v>Fluid (stream)</v>
      </c>
      <c r="K2412" s="1" t="str">
        <f t="shared" si="153"/>
        <v>Untreated Water</v>
      </c>
      <c r="O2412">
        <v>0.05</v>
      </c>
      <c r="P2412">
        <v>44</v>
      </c>
      <c r="Q2412">
        <v>7.4</v>
      </c>
    </row>
    <row r="2413" spans="1:17" hidden="1" x14ac:dyDescent="0.3">
      <c r="A2413" t="s">
        <v>9533</v>
      </c>
      <c r="B2413" t="s">
        <v>9534</v>
      </c>
      <c r="C2413" s="1" t="str">
        <f t="shared" si="150"/>
        <v>12:0012</v>
      </c>
      <c r="D2413" s="1" t="str">
        <f t="shared" si="151"/>
        <v>12:0031</v>
      </c>
      <c r="E2413" t="s">
        <v>9535</v>
      </c>
      <c r="F2413" t="s">
        <v>9536</v>
      </c>
      <c r="H2413">
        <v>58.796707300000001</v>
      </c>
      <c r="I2413">
        <v>-133.57488789999999</v>
      </c>
      <c r="J2413" s="1" t="str">
        <f t="shared" si="152"/>
        <v>Fluid (stream)</v>
      </c>
      <c r="K2413" s="1" t="str">
        <f t="shared" si="153"/>
        <v>Untreated Water</v>
      </c>
      <c r="O2413">
        <v>0.08</v>
      </c>
      <c r="P2413">
        <v>94</v>
      </c>
      <c r="Q2413">
        <v>7.1</v>
      </c>
    </row>
    <row r="2414" spans="1:17" hidden="1" x14ac:dyDescent="0.3">
      <c r="A2414" t="s">
        <v>9537</v>
      </c>
      <c r="B2414" t="s">
        <v>9538</v>
      </c>
      <c r="C2414" s="1" t="str">
        <f t="shared" si="150"/>
        <v>12:0012</v>
      </c>
      <c r="D2414" s="1" t="str">
        <f t="shared" si="151"/>
        <v>12:0031</v>
      </c>
      <c r="E2414" t="s">
        <v>9539</v>
      </c>
      <c r="F2414" t="s">
        <v>9540</v>
      </c>
      <c r="H2414">
        <v>58.802101999999998</v>
      </c>
      <c r="I2414">
        <v>-133.5826811</v>
      </c>
      <c r="J2414" s="1" t="str">
        <f t="shared" si="152"/>
        <v>Fluid (stream)</v>
      </c>
      <c r="K2414" s="1" t="str">
        <f t="shared" si="153"/>
        <v>Untreated Water</v>
      </c>
      <c r="O2414">
        <v>0.31</v>
      </c>
      <c r="P2414">
        <v>76</v>
      </c>
      <c r="Q2414">
        <v>7.8</v>
      </c>
    </row>
    <row r="2415" spans="1:17" hidden="1" x14ac:dyDescent="0.3">
      <c r="A2415" t="s">
        <v>9541</v>
      </c>
      <c r="B2415" t="s">
        <v>9542</v>
      </c>
      <c r="C2415" s="1" t="str">
        <f t="shared" si="150"/>
        <v>12:0012</v>
      </c>
      <c r="D2415" s="1" t="str">
        <f t="shared" si="151"/>
        <v>12:0031</v>
      </c>
      <c r="E2415" t="s">
        <v>9543</v>
      </c>
      <c r="F2415" t="s">
        <v>9544</v>
      </c>
      <c r="H2415">
        <v>58.8008101</v>
      </c>
      <c r="I2415">
        <v>-133.59429600000001</v>
      </c>
      <c r="J2415" s="1" t="str">
        <f t="shared" si="152"/>
        <v>Fluid (stream)</v>
      </c>
      <c r="K2415" s="1" t="str">
        <f t="shared" si="153"/>
        <v>Untreated Water</v>
      </c>
      <c r="O2415">
        <v>2.5000000000000001E-2</v>
      </c>
      <c r="P2415">
        <v>32</v>
      </c>
      <c r="Q2415">
        <v>7.4</v>
      </c>
    </row>
    <row r="2416" spans="1:17" hidden="1" x14ac:dyDescent="0.3">
      <c r="A2416" t="s">
        <v>9545</v>
      </c>
      <c r="B2416" t="s">
        <v>9546</v>
      </c>
      <c r="C2416" s="1" t="str">
        <f t="shared" si="150"/>
        <v>12:0012</v>
      </c>
      <c r="D2416" s="1" t="str">
        <f t="shared" si="151"/>
        <v>12:0031</v>
      </c>
      <c r="E2416" t="s">
        <v>9547</v>
      </c>
      <c r="F2416" t="s">
        <v>9548</v>
      </c>
      <c r="H2416">
        <v>58.769336299999999</v>
      </c>
      <c r="I2416">
        <v>-133.5869553</v>
      </c>
      <c r="J2416" s="1" t="str">
        <f t="shared" si="152"/>
        <v>Fluid (stream)</v>
      </c>
      <c r="K2416" s="1" t="str">
        <f t="shared" si="153"/>
        <v>Untreated Water</v>
      </c>
      <c r="O2416">
        <v>2.5000000000000001E-2</v>
      </c>
      <c r="P2416">
        <v>26</v>
      </c>
      <c r="Q2416">
        <v>6.7</v>
      </c>
    </row>
    <row r="2417" spans="1:17" hidden="1" x14ac:dyDescent="0.3">
      <c r="A2417" t="s">
        <v>9549</v>
      </c>
      <c r="B2417" t="s">
        <v>9550</v>
      </c>
      <c r="C2417" s="1" t="str">
        <f t="shared" si="150"/>
        <v>12:0012</v>
      </c>
      <c r="D2417" s="1" t="str">
        <f t="shared" si="151"/>
        <v>12:0031</v>
      </c>
      <c r="E2417" t="s">
        <v>9551</v>
      </c>
      <c r="F2417" t="s">
        <v>9552</v>
      </c>
      <c r="H2417">
        <v>58.853131300000001</v>
      </c>
      <c r="I2417">
        <v>-133.33743799999999</v>
      </c>
      <c r="J2417" s="1" t="str">
        <f t="shared" si="152"/>
        <v>Fluid (stream)</v>
      </c>
      <c r="K2417" s="1" t="str">
        <f t="shared" si="153"/>
        <v>Untreated Water</v>
      </c>
      <c r="O2417">
        <v>0.1</v>
      </c>
      <c r="P2417">
        <v>50</v>
      </c>
      <c r="Q2417">
        <v>7.5</v>
      </c>
    </row>
    <row r="2418" spans="1:17" hidden="1" x14ac:dyDescent="0.3">
      <c r="A2418" t="s">
        <v>9553</v>
      </c>
      <c r="B2418" t="s">
        <v>9554</v>
      </c>
      <c r="C2418" s="1" t="str">
        <f t="shared" si="150"/>
        <v>12:0012</v>
      </c>
      <c r="D2418" s="1" t="str">
        <f t="shared" si="151"/>
        <v>12:0031</v>
      </c>
      <c r="E2418" t="s">
        <v>9555</v>
      </c>
      <c r="F2418" t="s">
        <v>9556</v>
      </c>
      <c r="H2418">
        <v>58.826304999999998</v>
      </c>
      <c r="I2418">
        <v>-133.27461479999999</v>
      </c>
      <c r="J2418" s="1" t="str">
        <f t="shared" si="152"/>
        <v>Fluid (stream)</v>
      </c>
      <c r="K2418" s="1" t="str">
        <f t="shared" si="153"/>
        <v>Untreated Water</v>
      </c>
      <c r="O2418">
        <v>0.12</v>
      </c>
      <c r="P2418">
        <v>64</v>
      </c>
      <c r="Q2418">
        <v>7.6</v>
      </c>
    </row>
    <row r="2419" spans="1:17" hidden="1" x14ac:dyDescent="0.3">
      <c r="A2419" t="s">
        <v>9557</v>
      </c>
      <c r="B2419" t="s">
        <v>9558</v>
      </c>
      <c r="C2419" s="1" t="str">
        <f t="shared" si="150"/>
        <v>12:0012</v>
      </c>
      <c r="D2419" s="1" t="str">
        <f t="shared" si="151"/>
        <v>12:0031</v>
      </c>
      <c r="E2419" t="s">
        <v>9559</v>
      </c>
      <c r="F2419" t="s">
        <v>9560</v>
      </c>
      <c r="H2419">
        <v>58.831508800000002</v>
      </c>
      <c r="I2419">
        <v>-133.36778229999999</v>
      </c>
      <c r="J2419" s="1" t="str">
        <f t="shared" si="152"/>
        <v>Fluid (stream)</v>
      </c>
      <c r="K2419" s="1" t="str">
        <f t="shared" si="153"/>
        <v>Untreated Water</v>
      </c>
      <c r="O2419">
        <v>2.5000000000000001E-2</v>
      </c>
      <c r="P2419">
        <v>48</v>
      </c>
      <c r="Q2419">
        <v>7.5</v>
      </c>
    </row>
    <row r="2420" spans="1:17" hidden="1" x14ac:dyDescent="0.3">
      <c r="A2420" t="s">
        <v>9561</v>
      </c>
      <c r="B2420" t="s">
        <v>9562</v>
      </c>
      <c r="C2420" s="1" t="str">
        <f t="shared" si="150"/>
        <v>12:0012</v>
      </c>
      <c r="D2420" s="1" t="str">
        <f t="shared" si="151"/>
        <v>12:0031</v>
      </c>
      <c r="E2420" t="s">
        <v>9563</v>
      </c>
      <c r="F2420" t="s">
        <v>9564</v>
      </c>
      <c r="H2420">
        <v>58.818317299999997</v>
      </c>
      <c r="I2420">
        <v>-133.32036389999999</v>
      </c>
      <c r="J2420" s="1" t="str">
        <f t="shared" si="152"/>
        <v>Fluid (stream)</v>
      </c>
      <c r="K2420" s="1" t="str">
        <f t="shared" si="153"/>
        <v>Untreated Water</v>
      </c>
      <c r="O2420">
        <v>0.06</v>
      </c>
      <c r="P2420">
        <v>44</v>
      </c>
      <c r="Q2420">
        <v>8</v>
      </c>
    </row>
    <row r="2421" spans="1:17" hidden="1" x14ac:dyDescent="0.3">
      <c r="A2421" t="s">
        <v>9565</v>
      </c>
      <c r="B2421" t="s">
        <v>9566</v>
      </c>
      <c r="C2421" s="1" t="str">
        <f t="shared" si="150"/>
        <v>12:0012</v>
      </c>
      <c r="D2421" s="1" t="str">
        <f t="shared" si="151"/>
        <v>12:0031</v>
      </c>
      <c r="E2421" t="s">
        <v>9567</v>
      </c>
      <c r="F2421" t="s">
        <v>9568</v>
      </c>
      <c r="H2421">
        <v>58.817060599999998</v>
      </c>
      <c r="I2421">
        <v>-133.32878830000001</v>
      </c>
      <c r="J2421" s="1" t="str">
        <f t="shared" si="152"/>
        <v>Fluid (stream)</v>
      </c>
      <c r="K2421" s="1" t="str">
        <f t="shared" si="153"/>
        <v>Untreated Water</v>
      </c>
      <c r="O2421">
        <v>0.08</v>
      </c>
      <c r="P2421">
        <v>42</v>
      </c>
      <c r="Q2421">
        <v>7.8</v>
      </c>
    </row>
    <row r="2422" spans="1:17" hidden="1" x14ac:dyDescent="0.3">
      <c r="A2422" t="s">
        <v>9569</v>
      </c>
      <c r="B2422" t="s">
        <v>9570</v>
      </c>
      <c r="C2422" s="1" t="str">
        <f t="shared" si="150"/>
        <v>12:0012</v>
      </c>
      <c r="D2422" s="1" t="str">
        <f t="shared" si="151"/>
        <v>12:0031</v>
      </c>
      <c r="E2422" t="s">
        <v>9571</v>
      </c>
      <c r="F2422" t="s">
        <v>9572</v>
      </c>
      <c r="H2422">
        <v>58.671992799999998</v>
      </c>
      <c r="I2422">
        <v>-133.54498950000001</v>
      </c>
      <c r="J2422" s="1" t="str">
        <f t="shared" si="152"/>
        <v>Fluid (stream)</v>
      </c>
      <c r="K2422" s="1" t="str">
        <f t="shared" si="153"/>
        <v>Untreated Water</v>
      </c>
      <c r="O2422">
        <v>2.5000000000000001E-2</v>
      </c>
      <c r="P2422">
        <v>38</v>
      </c>
      <c r="Q2422">
        <v>7.4</v>
      </c>
    </row>
    <row r="2423" spans="1:17" hidden="1" x14ac:dyDescent="0.3">
      <c r="A2423" t="s">
        <v>9573</v>
      </c>
      <c r="B2423" t="s">
        <v>9574</v>
      </c>
      <c r="C2423" s="1" t="str">
        <f t="shared" si="150"/>
        <v>12:0012</v>
      </c>
      <c r="D2423" s="1" t="str">
        <f t="shared" si="151"/>
        <v>12:0031</v>
      </c>
      <c r="E2423" t="s">
        <v>9575</v>
      </c>
      <c r="F2423" t="s">
        <v>9576</v>
      </c>
      <c r="H2423">
        <v>58.981676800000002</v>
      </c>
      <c r="I2423">
        <v>-133.07039270000001</v>
      </c>
      <c r="J2423" s="1" t="str">
        <f t="shared" si="152"/>
        <v>Fluid (stream)</v>
      </c>
      <c r="K2423" s="1" t="str">
        <f t="shared" si="153"/>
        <v>Untreated Water</v>
      </c>
      <c r="O2423">
        <v>2.5000000000000001E-2</v>
      </c>
      <c r="P2423">
        <v>28</v>
      </c>
      <c r="Q2423">
        <v>8</v>
      </c>
    </row>
    <row r="2424" spans="1:17" hidden="1" x14ac:dyDescent="0.3">
      <c r="A2424" t="s">
        <v>9577</v>
      </c>
      <c r="B2424" t="s">
        <v>9578</v>
      </c>
      <c r="C2424" s="1" t="str">
        <f t="shared" si="150"/>
        <v>12:0012</v>
      </c>
      <c r="D2424" s="1" t="str">
        <f t="shared" si="151"/>
        <v>12:0031</v>
      </c>
      <c r="E2424" t="s">
        <v>9579</v>
      </c>
      <c r="F2424" t="s">
        <v>9580</v>
      </c>
      <c r="H2424">
        <v>58.997943800000002</v>
      </c>
      <c r="I2424">
        <v>-133.0091621</v>
      </c>
      <c r="J2424" s="1" t="str">
        <f t="shared" si="152"/>
        <v>Fluid (stream)</v>
      </c>
      <c r="K2424" s="1" t="str">
        <f t="shared" si="153"/>
        <v>Untreated Water</v>
      </c>
      <c r="O2424">
        <v>0.23</v>
      </c>
      <c r="P2424">
        <v>30</v>
      </c>
      <c r="Q2424">
        <v>7.5</v>
      </c>
    </row>
    <row r="2425" spans="1:17" hidden="1" x14ac:dyDescent="0.3">
      <c r="A2425" t="s">
        <v>9581</v>
      </c>
      <c r="B2425" t="s">
        <v>9582</v>
      </c>
      <c r="C2425" s="1" t="str">
        <f t="shared" si="150"/>
        <v>12:0012</v>
      </c>
      <c r="D2425" s="1" t="str">
        <f t="shared" si="151"/>
        <v>12:0031</v>
      </c>
      <c r="E2425" t="s">
        <v>9583</v>
      </c>
      <c r="F2425" t="s">
        <v>9584</v>
      </c>
      <c r="H2425">
        <v>58.9730834</v>
      </c>
      <c r="I2425">
        <v>-133.0574087</v>
      </c>
      <c r="J2425" s="1" t="str">
        <f t="shared" si="152"/>
        <v>Fluid (stream)</v>
      </c>
      <c r="K2425" s="1" t="str">
        <f t="shared" si="153"/>
        <v>Untreated Water</v>
      </c>
      <c r="O2425">
        <v>7.0000000000000007E-2</v>
      </c>
      <c r="P2425">
        <v>28</v>
      </c>
      <c r="Q2425">
        <v>8</v>
      </c>
    </row>
    <row r="2426" spans="1:17" hidden="1" x14ac:dyDescent="0.3">
      <c r="A2426" t="s">
        <v>9585</v>
      </c>
      <c r="B2426" t="s">
        <v>9586</v>
      </c>
      <c r="C2426" s="1" t="str">
        <f t="shared" si="150"/>
        <v>12:0012</v>
      </c>
      <c r="D2426" s="1" t="str">
        <f t="shared" si="151"/>
        <v>12:0031</v>
      </c>
      <c r="E2426" t="s">
        <v>9587</v>
      </c>
      <c r="F2426" t="s">
        <v>9588</v>
      </c>
      <c r="H2426">
        <v>58.969904900000003</v>
      </c>
      <c r="I2426">
        <v>-133.04022800000001</v>
      </c>
      <c r="J2426" s="1" t="str">
        <f t="shared" si="152"/>
        <v>Fluid (stream)</v>
      </c>
      <c r="K2426" s="1" t="str">
        <f t="shared" si="153"/>
        <v>Untreated Water</v>
      </c>
      <c r="O2426">
        <v>0.06</v>
      </c>
      <c r="P2426">
        <v>28</v>
      </c>
      <c r="Q2426">
        <v>7.9</v>
      </c>
    </row>
    <row r="2427" spans="1:17" hidden="1" x14ac:dyDescent="0.3">
      <c r="A2427" t="s">
        <v>9589</v>
      </c>
      <c r="B2427" t="s">
        <v>9590</v>
      </c>
      <c r="C2427" s="1" t="str">
        <f t="shared" si="150"/>
        <v>12:0012</v>
      </c>
      <c r="D2427" s="1" t="str">
        <f t="shared" si="151"/>
        <v>12:0031</v>
      </c>
      <c r="E2427" t="s">
        <v>9591</v>
      </c>
      <c r="F2427" t="s">
        <v>9592</v>
      </c>
      <c r="H2427">
        <v>58.968485100000002</v>
      </c>
      <c r="I2427">
        <v>-133.01954050000001</v>
      </c>
      <c r="J2427" s="1" t="str">
        <f t="shared" si="152"/>
        <v>Fluid (stream)</v>
      </c>
      <c r="K2427" s="1" t="str">
        <f t="shared" si="153"/>
        <v>Untreated Water</v>
      </c>
      <c r="O2427">
        <v>7.0000000000000007E-2</v>
      </c>
      <c r="P2427">
        <v>30</v>
      </c>
      <c r="Q2427">
        <v>7.8</v>
      </c>
    </row>
    <row r="2428" spans="1:17" hidden="1" x14ac:dyDescent="0.3">
      <c r="A2428" t="s">
        <v>9593</v>
      </c>
      <c r="B2428" t="s">
        <v>9594</v>
      </c>
      <c r="C2428" s="1" t="str">
        <f t="shared" si="150"/>
        <v>12:0012</v>
      </c>
      <c r="D2428" s="1" t="str">
        <f t="shared" si="151"/>
        <v>12:0031</v>
      </c>
      <c r="E2428" t="s">
        <v>9591</v>
      </c>
      <c r="F2428" t="s">
        <v>9595</v>
      </c>
      <c r="H2428">
        <v>58.968485100000002</v>
      </c>
      <c r="I2428">
        <v>-133.01954050000001</v>
      </c>
      <c r="J2428" s="1" t="str">
        <f t="shared" si="152"/>
        <v>Fluid (stream)</v>
      </c>
      <c r="K2428" s="1" t="str">
        <f t="shared" si="153"/>
        <v>Untreated Water</v>
      </c>
      <c r="O2428">
        <v>0.05</v>
      </c>
      <c r="P2428">
        <v>28</v>
      </c>
      <c r="Q2428">
        <v>7.8</v>
      </c>
    </row>
    <row r="2429" spans="1:17" hidden="1" x14ac:dyDescent="0.3">
      <c r="A2429" t="s">
        <v>9596</v>
      </c>
      <c r="B2429" t="s">
        <v>9597</v>
      </c>
      <c r="C2429" s="1" t="str">
        <f t="shared" si="150"/>
        <v>12:0012</v>
      </c>
      <c r="D2429" s="1" t="str">
        <f t="shared" si="151"/>
        <v>12:0031</v>
      </c>
      <c r="E2429" t="s">
        <v>9598</v>
      </c>
      <c r="F2429" t="s">
        <v>9599</v>
      </c>
      <c r="H2429">
        <v>58.970340999999998</v>
      </c>
      <c r="I2429">
        <v>-132.99247149999999</v>
      </c>
      <c r="J2429" s="1" t="str">
        <f t="shared" si="152"/>
        <v>Fluid (stream)</v>
      </c>
      <c r="K2429" s="1" t="str">
        <f t="shared" si="153"/>
        <v>Untreated Water</v>
      </c>
      <c r="O2429">
        <v>2.5000000000000001E-2</v>
      </c>
      <c r="P2429">
        <v>26</v>
      </c>
      <c r="Q2429">
        <v>7.2</v>
      </c>
    </row>
    <row r="2430" spans="1:17" hidden="1" x14ac:dyDescent="0.3">
      <c r="A2430" t="s">
        <v>9600</v>
      </c>
      <c r="B2430" t="s">
        <v>9601</v>
      </c>
      <c r="C2430" s="1" t="str">
        <f t="shared" si="150"/>
        <v>12:0012</v>
      </c>
      <c r="D2430" s="1" t="str">
        <f t="shared" si="151"/>
        <v>12:0031</v>
      </c>
      <c r="E2430" t="s">
        <v>9602</v>
      </c>
      <c r="F2430" t="s">
        <v>9603</v>
      </c>
      <c r="H2430">
        <v>58.9601623</v>
      </c>
      <c r="I2430">
        <v>-132.9988195</v>
      </c>
      <c r="J2430" s="1" t="str">
        <f t="shared" si="152"/>
        <v>Fluid (stream)</v>
      </c>
      <c r="K2430" s="1" t="str">
        <f t="shared" si="153"/>
        <v>Untreated Water</v>
      </c>
      <c r="O2430">
        <v>0.08</v>
      </c>
      <c r="P2430">
        <v>26</v>
      </c>
      <c r="Q2430">
        <v>7.8</v>
      </c>
    </row>
    <row r="2431" spans="1:17" hidden="1" x14ac:dyDescent="0.3">
      <c r="A2431" t="s">
        <v>9604</v>
      </c>
      <c r="B2431" t="s">
        <v>9605</v>
      </c>
      <c r="C2431" s="1" t="str">
        <f t="shared" si="150"/>
        <v>12:0012</v>
      </c>
      <c r="D2431" s="1" t="str">
        <f t="shared" si="151"/>
        <v>12:0031</v>
      </c>
      <c r="E2431" t="s">
        <v>9606</v>
      </c>
      <c r="F2431" t="s">
        <v>9607</v>
      </c>
      <c r="H2431">
        <v>58.964870500000004</v>
      </c>
      <c r="I2431">
        <v>-132.93366979999999</v>
      </c>
      <c r="J2431" s="1" t="str">
        <f t="shared" si="152"/>
        <v>Fluid (stream)</v>
      </c>
      <c r="K2431" s="1" t="str">
        <f t="shared" si="153"/>
        <v>Untreated Water</v>
      </c>
      <c r="O2431">
        <v>0.08</v>
      </c>
      <c r="P2431">
        <v>32</v>
      </c>
      <c r="Q2431">
        <v>7.8</v>
      </c>
    </row>
    <row r="2432" spans="1:17" hidden="1" x14ac:dyDescent="0.3">
      <c r="A2432" t="s">
        <v>9608</v>
      </c>
      <c r="B2432" t="s">
        <v>9609</v>
      </c>
      <c r="C2432" s="1" t="str">
        <f t="shared" si="150"/>
        <v>12:0012</v>
      </c>
      <c r="D2432" s="1" t="str">
        <f t="shared" si="151"/>
        <v>12:0031</v>
      </c>
      <c r="E2432" t="s">
        <v>9610</v>
      </c>
      <c r="F2432" t="s">
        <v>9611</v>
      </c>
      <c r="H2432">
        <v>58.967397699999999</v>
      </c>
      <c r="I2432">
        <v>-132.90754849999999</v>
      </c>
      <c r="J2432" s="1" t="str">
        <f t="shared" si="152"/>
        <v>Fluid (stream)</v>
      </c>
      <c r="K2432" s="1" t="str">
        <f t="shared" si="153"/>
        <v>Untreated Water</v>
      </c>
      <c r="O2432">
        <v>0.05</v>
      </c>
      <c r="P2432">
        <v>40</v>
      </c>
      <c r="Q2432">
        <v>7.9</v>
      </c>
    </row>
    <row r="2433" spans="1:17" hidden="1" x14ac:dyDescent="0.3">
      <c r="A2433" t="s">
        <v>9612</v>
      </c>
      <c r="B2433" t="s">
        <v>9613</v>
      </c>
      <c r="C2433" s="1" t="str">
        <f t="shared" si="150"/>
        <v>12:0012</v>
      </c>
      <c r="D2433" s="1" t="str">
        <f t="shared" si="151"/>
        <v>12:0031</v>
      </c>
      <c r="E2433" t="s">
        <v>9614</v>
      </c>
      <c r="F2433" t="s">
        <v>9615</v>
      </c>
      <c r="H2433">
        <v>58.940342200000003</v>
      </c>
      <c r="I2433">
        <v>-132.98013589999999</v>
      </c>
      <c r="J2433" s="1" t="str">
        <f t="shared" si="152"/>
        <v>Fluid (stream)</v>
      </c>
      <c r="K2433" s="1" t="str">
        <f t="shared" si="153"/>
        <v>Untreated Water</v>
      </c>
      <c r="O2433">
        <v>0.1</v>
      </c>
      <c r="P2433">
        <v>38</v>
      </c>
      <c r="Q2433">
        <v>8.3000000000000007</v>
      </c>
    </row>
    <row r="2434" spans="1:17" hidden="1" x14ac:dyDescent="0.3">
      <c r="A2434" t="s">
        <v>9616</v>
      </c>
      <c r="B2434" t="s">
        <v>9617</v>
      </c>
      <c r="C2434" s="1" t="str">
        <f t="shared" ref="C2434:C2497" si="154">HYPERLINK("http://geochem.nrcan.gc.ca/cdogs/content/bdl/bdl120012_e.htm", "12:0012")</f>
        <v>12:0012</v>
      </c>
      <c r="D2434" s="1" t="str">
        <f t="shared" ref="D2434:D2497" si="155">HYPERLINK("http://geochem.nrcan.gc.ca/cdogs/content/svy/svy120031_e.htm", "12:0031")</f>
        <v>12:0031</v>
      </c>
      <c r="E2434" t="s">
        <v>9618</v>
      </c>
      <c r="F2434" t="s">
        <v>9619</v>
      </c>
      <c r="H2434">
        <v>58.943254500000002</v>
      </c>
      <c r="I2434">
        <v>-132.9279579</v>
      </c>
      <c r="J2434" s="1" t="str">
        <f t="shared" ref="J2434:J2497" si="156">HYPERLINK("http://geochem.nrcan.gc.ca/cdogs/content/kwd/kwd020018_e.htm", "Fluid (stream)")</f>
        <v>Fluid (stream)</v>
      </c>
      <c r="K2434" s="1" t="str">
        <f t="shared" ref="K2434:K2497" si="157">HYPERLINK("http://geochem.nrcan.gc.ca/cdogs/content/kwd/kwd080007_e.htm", "Untreated Water")</f>
        <v>Untreated Water</v>
      </c>
      <c r="O2434">
        <v>2.5000000000000001E-2</v>
      </c>
      <c r="P2434">
        <v>36</v>
      </c>
      <c r="Q2434">
        <v>8.1999999999999993</v>
      </c>
    </row>
    <row r="2435" spans="1:17" hidden="1" x14ac:dyDescent="0.3">
      <c r="A2435" t="s">
        <v>9620</v>
      </c>
      <c r="B2435" t="s">
        <v>9621</v>
      </c>
      <c r="C2435" s="1" t="str">
        <f t="shared" si="154"/>
        <v>12:0012</v>
      </c>
      <c r="D2435" s="1" t="str">
        <f t="shared" si="155"/>
        <v>12:0031</v>
      </c>
      <c r="E2435" t="s">
        <v>9622</v>
      </c>
      <c r="F2435" t="s">
        <v>9623</v>
      </c>
      <c r="H2435">
        <v>58.9336178</v>
      </c>
      <c r="I2435">
        <v>-132.8542477</v>
      </c>
      <c r="J2435" s="1" t="str">
        <f t="shared" si="156"/>
        <v>Fluid (stream)</v>
      </c>
      <c r="K2435" s="1" t="str">
        <f t="shared" si="157"/>
        <v>Untreated Water</v>
      </c>
      <c r="O2435">
        <v>0.14000000000000001</v>
      </c>
      <c r="P2435">
        <v>60</v>
      </c>
      <c r="Q2435">
        <v>8.1</v>
      </c>
    </row>
    <row r="2436" spans="1:17" hidden="1" x14ac:dyDescent="0.3">
      <c r="A2436" t="s">
        <v>9624</v>
      </c>
      <c r="B2436" t="s">
        <v>9625</v>
      </c>
      <c r="C2436" s="1" t="str">
        <f t="shared" si="154"/>
        <v>12:0012</v>
      </c>
      <c r="D2436" s="1" t="str">
        <f t="shared" si="155"/>
        <v>12:0031</v>
      </c>
      <c r="E2436" t="s">
        <v>9626</v>
      </c>
      <c r="F2436" t="s">
        <v>9627</v>
      </c>
      <c r="H2436">
        <v>58.9324923</v>
      </c>
      <c r="I2436">
        <v>-132.881912</v>
      </c>
      <c r="J2436" s="1" t="str">
        <f t="shared" si="156"/>
        <v>Fluid (stream)</v>
      </c>
      <c r="K2436" s="1" t="str">
        <f t="shared" si="157"/>
        <v>Untreated Water</v>
      </c>
      <c r="O2436">
        <v>2.5000000000000001E-2</v>
      </c>
      <c r="P2436">
        <v>60</v>
      </c>
      <c r="Q2436">
        <v>7.8</v>
      </c>
    </row>
    <row r="2437" spans="1:17" hidden="1" x14ac:dyDescent="0.3">
      <c r="A2437" t="s">
        <v>9628</v>
      </c>
      <c r="B2437" t="s">
        <v>9629</v>
      </c>
      <c r="C2437" s="1" t="str">
        <f t="shared" si="154"/>
        <v>12:0012</v>
      </c>
      <c r="D2437" s="1" t="str">
        <f t="shared" si="155"/>
        <v>12:0031</v>
      </c>
      <c r="E2437" t="s">
        <v>9630</v>
      </c>
      <c r="F2437" t="s">
        <v>9631</v>
      </c>
      <c r="H2437">
        <v>58.923701600000001</v>
      </c>
      <c r="I2437">
        <v>-132.89871110000001</v>
      </c>
      <c r="J2437" s="1" t="str">
        <f t="shared" si="156"/>
        <v>Fluid (stream)</v>
      </c>
      <c r="K2437" s="1" t="str">
        <f t="shared" si="157"/>
        <v>Untreated Water</v>
      </c>
      <c r="O2437">
        <v>2.5000000000000001E-2</v>
      </c>
      <c r="P2437">
        <v>62</v>
      </c>
      <c r="Q2437">
        <v>7.8</v>
      </c>
    </row>
    <row r="2438" spans="1:17" hidden="1" x14ac:dyDescent="0.3">
      <c r="A2438" t="s">
        <v>9632</v>
      </c>
      <c r="B2438" t="s">
        <v>9633</v>
      </c>
      <c r="C2438" s="1" t="str">
        <f t="shared" si="154"/>
        <v>12:0012</v>
      </c>
      <c r="D2438" s="1" t="str">
        <f t="shared" si="155"/>
        <v>12:0031</v>
      </c>
      <c r="E2438" t="s">
        <v>9634</v>
      </c>
      <c r="F2438" t="s">
        <v>9635</v>
      </c>
      <c r="H2438">
        <v>58.885940599999998</v>
      </c>
      <c r="I2438">
        <v>-132.8968902</v>
      </c>
      <c r="J2438" s="1" t="str">
        <f t="shared" si="156"/>
        <v>Fluid (stream)</v>
      </c>
      <c r="K2438" s="1" t="str">
        <f t="shared" si="157"/>
        <v>Untreated Water</v>
      </c>
      <c r="O2438">
        <v>2.5000000000000001E-2</v>
      </c>
      <c r="P2438">
        <v>48</v>
      </c>
      <c r="Q2438">
        <v>8.1</v>
      </c>
    </row>
    <row r="2439" spans="1:17" hidden="1" x14ac:dyDescent="0.3">
      <c r="A2439" t="s">
        <v>9636</v>
      </c>
      <c r="B2439" t="s">
        <v>9637</v>
      </c>
      <c r="C2439" s="1" t="str">
        <f t="shared" si="154"/>
        <v>12:0012</v>
      </c>
      <c r="D2439" s="1" t="str">
        <f t="shared" si="155"/>
        <v>12:0031</v>
      </c>
      <c r="E2439" t="s">
        <v>9638</v>
      </c>
      <c r="F2439" t="s">
        <v>9639</v>
      </c>
      <c r="H2439">
        <v>58.901034000000003</v>
      </c>
      <c r="I2439">
        <v>-132.8914245</v>
      </c>
      <c r="J2439" s="1" t="str">
        <f t="shared" si="156"/>
        <v>Fluid (stream)</v>
      </c>
      <c r="K2439" s="1" t="str">
        <f t="shared" si="157"/>
        <v>Untreated Water</v>
      </c>
      <c r="O2439">
        <v>0.1</v>
      </c>
      <c r="P2439">
        <v>52</v>
      </c>
      <c r="Q2439">
        <v>7.7</v>
      </c>
    </row>
    <row r="2440" spans="1:17" hidden="1" x14ac:dyDescent="0.3">
      <c r="A2440" t="s">
        <v>9640</v>
      </c>
      <c r="B2440" t="s">
        <v>9641</v>
      </c>
      <c r="C2440" s="1" t="str">
        <f t="shared" si="154"/>
        <v>12:0012</v>
      </c>
      <c r="D2440" s="1" t="str">
        <f t="shared" si="155"/>
        <v>12:0031</v>
      </c>
      <c r="E2440" t="s">
        <v>9642</v>
      </c>
      <c r="F2440" t="s">
        <v>9643</v>
      </c>
      <c r="H2440">
        <v>58.910192299999999</v>
      </c>
      <c r="I2440">
        <v>-132.92724720000001</v>
      </c>
      <c r="J2440" s="1" t="str">
        <f t="shared" si="156"/>
        <v>Fluid (stream)</v>
      </c>
      <c r="K2440" s="1" t="str">
        <f t="shared" si="157"/>
        <v>Untreated Water</v>
      </c>
      <c r="O2440">
        <v>2.5000000000000001E-2</v>
      </c>
      <c r="P2440">
        <v>62</v>
      </c>
      <c r="Q2440">
        <v>8.1</v>
      </c>
    </row>
    <row r="2441" spans="1:17" hidden="1" x14ac:dyDescent="0.3">
      <c r="A2441" t="s">
        <v>9644</v>
      </c>
      <c r="B2441" t="s">
        <v>9645</v>
      </c>
      <c r="C2441" s="1" t="str">
        <f t="shared" si="154"/>
        <v>12:0012</v>
      </c>
      <c r="D2441" s="1" t="str">
        <f t="shared" si="155"/>
        <v>12:0031</v>
      </c>
      <c r="E2441" t="s">
        <v>9646</v>
      </c>
      <c r="F2441" t="s">
        <v>9647</v>
      </c>
      <c r="H2441">
        <v>58.899230799999998</v>
      </c>
      <c r="I2441">
        <v>-132.944031</v>
      </c>
      <c r="J2441" s="1" t="str">
        <f t="shared" si="156"/>
        <v>Fluid (stream)</v>
      </c>
      <c r="K2441" s="1" t="str">
        <f t="shared" si="157"/>
        <v>Untreated Water</v>
      </c>
      <c r="O2441">
        <v>0.09</v>
      </c>
      <c r="P2441">
        <v>64</v>
      </c>
      <c r="Q2441">
        <v>7.8</v>
      </c>
    </row>
    <row r="2442" spans="1:17" hidden="1" x14ac:dyDescent="0.3">
      <c r="A2442" t="s">
        <v>9648</v>
      </c>
      <c r="B2442" t="s">
        <v>9649</v>
      </c>
      <c r="C2442" s="1" t="str">
        <f t="shared" si="154"/>
        <v>12:0012</v>
      </c>
      <c r="D2442" s="1" t="str">
        <f t="shared" si="155"/>
        <v>12:0031</v>
      </c>
      <c r="E2442" t="s">
        <v>9650</v>
      </c>
      <c r="F2442" t="s">
        <v>9651</v>
      </c>
      <c r="H2442">
        <v>58.906559100000003</v>
      </c>
      <c r="I2442">
        <v>-132.94897839999999</v>
      </c>
      <c r="J2442" s="1" t="str">
        <f t="shared" si="156"/>
        <v>Fluid (stream)</v>
      </c>
      <c r="K2442" s="1" t="str">
        <f t="shared" si="157"/>
        <v>Untreated Water</v>
      </c>
      <c r="O2442">
        <v>2.5000000000000001E-2</v>
      </c>
      <c r="P2442">
        <v>52</v>
      </c>
      <c r="Q2442">
        <v>8</v>
      </c>
    </row>
    <row r="2443" spans="1:17" hidden="1" x14ac:dyDescent="0.3">
      <c r="A2443" t="s">
        <v>9652</v>
      </c>
      <c r="B2443" t="s">
        <v>9653</v>
      </c>
      <c r="C2443" s="1" t="str">
        <f t="shared" si="154"/>
        <v>12:0012</v>
      </c>
      <c r="D2443" s="1" t="str">
        <f t="shared" si="155"/>
        <v>12:0031</v>
      </c>
      <c r="E2443" t="s">
        <v>9654</v>
      </c>
      <c r="F2443" t="s">
        <v>9655</v>
      </c>
      <c r="H2443">
        <v>58.902511199999999</v>
      </c>
      <c r="I2443">
        <v>-132.97371519999999</v>
      </c>
      <c r="J2443" s="1" t="str">
        <f t="shared" si="156"/>
        <v>Fluid (stream)</v>
      </c>
      <c r="K2443" s="1" t="str">
        <f t="shared" si="157"/>
        <v>Untreated Water</v>
      </c>
      <c r="O2443">
        <v>0.09</v>
      </c>
      <c r="P2443">
        <v>60</v>
      </c>
      <c r="Q2443">
        <v>8.3000000000000007</v>
      </c>
    </row>
    <row r="2444" spans="1:17" hidden="1" x14ac:dyDescent="0.3">
      <c r="A2444" t="s">
        <v>9656</v>
      </c>
      <c r="B2444" t="s">
        <v>9657</v>
      </c>
      <c r="C2444" s="1" t="str">
        <f t="shared" si="154"/>
        <v>12:0012</v>
      </c>
      <c r="D2444" s="1" t="str">
        <f t="shared" si="155"/>
        <v>12:0031</v>
      </c>
      <c r="E2444" t="s">
        <v>9658</v>
      </c>
      <c r="F2444" t="s">
        <v>9659</v>
      </c>
      <c r="H2444">
        <v>58.892431999999999</v>
      </c>
      <c r="I2444">
        <v>-132.98581200000001</v>
      </c>
      <c r="J2444" s="1" t="str">
        <f t="shared" si="156"/>
        <v>Fluid (stream)</v>
      </c>
      <c r="K2444" s="1" t="str">
        <f t="shared" si="157"/>
        <v>Untreated Water</v>
      </c>
      <c r="O2444">
        <v>2.5000000000000001E-2</v>
      </c>
      <c r="P2444">
        <v>70</v>
      </c>
      <c r="Q2444">
        <v>8</v>
      </c>
    </row>
    <row r="2445" spans="1:17" hidden="1" x14ac:dyDescent="0.3">
      <c r="A2445" t="s">
        <v>9660</v>
      </c>
      <c r="B2445" t="s">
        <v>9661</v>
      </c>
      <c r="C2445" s="1" t="str">
        <f t="shared" si="154"/>
        <v>12:0012</v>
      </c>
      <c r="D2445" s="1" t="str">
        <f t="shared" si="155"/>
        <v>12:0031</v>
      </c>
      <c r="E2445" t="s">
        <v>9662</v>
      </c>
      <c r="F2445" t="s">
        <v>9663</v>
      </c>
      <c r="H2445">
        <v>58.876803199999998</v>
      </c>
      <c r="I2445">
        <v>-133.01794670000001</v>
      </c>
      <c r="J2445" s="1" t="str">
        <f t="shared" si="156"/>
        <v>Fluid (stream)</v>
      </c>
      <c r="K2445" s="1" t="str">
        <f t="shared" si="157"/>
        <v>Untreated Water</v>
      </c>
      <c r="O2445">
        <v>2.5000000000000001E-2</v>
      </c>
      <c r="P2445">
        <v>40</v>
      </c>
      <c r="Q2445">
        <v>7.7</v>
      </c>
    </row>
    <row r="2446" spans="1:17" hidden="1" x14ac:dyDescent="0.3">
      <c r="A2446" t="s">
        <v>9664</v>
      </c>
      <c r="B2446" t="s">
        <v>9665</v>
      </c>
      <c r="C2446" s="1" t="str">
        <f t="shared" si="154"/>
        <v>12:0012</v>
      </c>
      <c r="D2446" s="1" t="str">
        <f t="shared" si="155"/>
        <v>12:0031</v>
      </c>
      <c r="E2446" t="s">
        <v>9666</v>
      </c>
      <c r="F2446" t="s">
        <v>9667</v>
      </c>
      <c r="H2446">
        <v>58.858955799999997</v>
      </c>
      <c r="I2446">
        <v>-133.0334268</v>
      </c>
      <c r="J2446" s="1" t="str">
        <f t="shared" si="156"/>
        <v>Fluid (stream)</v>
      </c>
      <c r="K2446" s="1" t="str">
        <f t="shared" si="157"/>
        <v>Untreated Water</v>
      </c>
      <c r="O2446">
        <v>0.05</v>
      </c>
      <c r="P2446">
        <v>30</v>
      </c>
      <c r="Q2446">
        <v>7.7</v>
      </c>
    </row>
    <row r="2447" spans="1:17" hidden="1" x14ac:dyDescent="0.3">
      <c r="A2447" t="s">
        <v>9668</v>
      </c>
      <c r="B2447" t="s">
        <v>9669</v>
      </c>
      <c r="C2447" s="1" t="str">
        <f t="shared" si="154"/>
        <v>12:0012</v>
      </c>
      <c r="D2447" s="1" t="str">
        <f t="shared" si="155"/>
        <v>12:0031</v>
      </c>
      <c r="E2447" t="s">
        <v>9670</v>
      </c>
      <c r="F2447" t="s">
        <v>9671</v>
      </c>
      <c r="H2447">
        <v>58.790388</v>
      </c>
      <c r="I2447">
        <v>-133.01480989999999</v>
      </c>
      <c r="J2447" s="1" t="str">
        <f t="shared" si="156"/>
        <v>Fluid (stream)</v>
      </c>
      <c r="K2447" s="1" t="str">
        <f t="shared" si="157"/>
        <v>Untreated Water</v>
      </c>
      <c r="O2447">
        <v>0.18</v>
      </c>
      <c r="P2447">
        <v>72</v>
      </c>
      <c r="Q2447">
        <v>8</v>
      </c>
    </row>
    <row r="2448" spans="1:17" hidden="1" x14ac:dyDescent="0.3">
      <c r="A2448" t="s">
        <v>9672</v>
      </c>
      <c r="B2448" t="s">
        <v>9673</v>
      </c>
      <c r="C2448" s="1" t="str">
        <f t="shared" si="154"/>
        <v>12:0012</v>
      </c>
      <c r="D2448" s="1" t="str">
        <f t="shared" si="155"/>
        <v>12:0031</v>
      </c>
      <c r="E2448" t="s">
        <v>9674</v>
      </c>
      <c r="F2448" t="s">
        <v>9675</v>
      </c>
      <c r="H2448">
        <v>58.805945899999998</v>
      </c>
      <c r="I2448">
        <v>-132.99551790000001</v>
      </c>
      <c r="J2448" s="1" t="str">
        <f t="shared" si="156"/>
        <v>Fluid (stream)</v>
      </c>
      <c r="K2448" s="1" t="str">
        <f t="shared" si="157"/>
        <v>Untreated Water</v>
      </c>
      <c r="O2448">
        <v>0.14000000000000001</v>
      </c>
      <c r="P2448">
        <v>68</v>
      </c>
      <c r="Q2448">
        <v>7.7</v>
      </c>
    </row>
    <row r="2449" spans="1:17" hidden="1" x14ac:dyDescent="0.3">
      <c r="A2449" t="s">
        <v>9676</v>
      </c>
      <c r="B2449" t="s">
        <v>9677</v>
      </c>
      <c r="C2449" s="1" t="str">
        <f t="shared" si="154"/>
        <v>12:0012</v>
      </c>
      <c r="D2449" s="1" t="str">
        <f t="shared" si="155"/>
        <v>12:0031</v>
      </c>
      <c r="E2449" t="s">
        <v>9674</v>
      </c>
      <c r="F2449" t="s">
        <v>9678</v>
      </c>
      <c r="H2449">
        <v>58.805945899999998</v>
      </c>
      <c r="I2449">
        <v>-132.99551790000001</v>
      </c>
      <c r="J2449" s="1" t="str">
        <f t="shared" si="156"/>
        <v>Fluid (stream)</v>
      </c>
      <c r="K2449" s="1" t="str">
        <f t="shared" si="157"/>
        <v>Untreated Water</v>
      </c>
      <c r="O2449">
        <v>0.16</v>
      </c>
      <c r="P2449">
        <v>72</v>
      </c>
      <c r="Q2449">
        <v>7.6</v>
      </c>
    </row>
    <row r="2450" spans="1:17" hidden="1" x14ac:dyDescent="0.3">
      <c r="A2450" t="s">
        <v>9679</v>
      </c>
      <c r="B2450" t="s">
        <v>9680</v>
      </c>
      <c r="C2450" s="1" t="str">
        <f t="shared" si="154"/>
        <v>12:0012</v>
      </c>
      <c r="D2450" s="1" t="str">
        <f t="shared" si="155"/>
        <v>12:0031</v>
      </c>
      <c r="E2450" t="s">
        <v>9681</v>
      </c>
      <c r="F2450" t="s">
        <v>9682</v>
      </c>
      <c r="H2450">
        <v>58.8057704</v>
      </c>
      <c r="I2450">
        <v>-133.03084509999999</v>
      </c>
      <c r="J2450" s="1" t="str">
        <f t="shared" si="156"/>
        <v>Fluid (stream)</v>
      </c>
      <c r="K2450" s="1" t="str">
        <f t="shared" si="157"/>
        <v>Untreated Water</v>
      </c>
      <c r="O2450">
        <v>0.18</v>
      </c>
      <c r="P2450">
        <v>100</v>
      </c>
      <c r="Q2450">
        <v>8.4</v>
      </c>
    </row>
    <row r="2451" spans="1:17" hidden="1" x14ac:dyDescent="0.3">
      <c r="A2451" t="s">
        <v>9683</v>
      </c>
      <c r="B2451" t="s">
        <v>9684</v>
      </c>
      <c r="C2451" s="1" t="str">
        <f t="shared" si="154"/>
        <v>12:0012</v>
      </c>
      <c r="D2451" s="1" t="str">
        <f t="shared" si="155"/>
        <v>12:0031</v>
      </c>
      <c r="E2451" t="s">
        <v>9685</v>
      </c>
      <c r="F2451" t="s">
        <v>9686</v>
      </c>
      <c r="H2451">
        <v>58.812407899999997</v>
      </c>
      <c r="I2451">
        <v>-133.0242872</v>
      </c>
      <c r="J2451" s="1" t="str">
        <f t="shared" si="156"/>
        <v>Fluid (stream)</v>
      </c>
      <c r="K2451" s="1" t="str">
        <f t="shared" si="157"/>
        <v>Untreated Water</v>
      </c>
      <c r="O2451">
        <v>0.32</v>
      </c>
      <c r="P2451">
        <v>66</v>
      </c>
      <c r="Q2451">
        <v>8.1999999999999993</v>
      </c>
    </row>
    <row r="2452" spans="1:17" hidden="1" x14ac:dyDescent="0.3">
      <c r="A2452" t="s">
        <v>9687</v>
      </c>
      <c r="B2452" t="s">
        <v>9688</v>
      </c>
      <c r="C2452" s="1" t="str">
        <f t="shared" si="154"/>
        <v>12:0012</v>
      </c>
      <c r="D2452" s="1" t="str">
        <f t="shared" si="155"/>
        <v>12:0031</v>
      </c>
      <c r="E2452" t="s">
        <v>9689</v>
      </c>
      <c r="F2452" t="s">
        <v>9690</v>
      </c>
      <c r="H2452">
        <v>58.812966600000003</v>
      </c>
      <c r="I2452">
        <v>-133.016775</v>
      </c>
      <c r="J2452" s="1" t="str">
        <f t="shared" si="156"/>
        <v>Fluid (stream)</v>
      </c>
      <c r="K2452" s="1" t="str">
        <f t="shared" si="157"/>
        <v>Untreated Water</v>
      </c>
      <c r="O2452">
        <v>2.5000000000000001E-2</v>
      </c>
      <c r="P2452">
        <v>54</v>
      </c>
      <c r="Q2452">
        <v>7.9</v>
      </c>
    </row>
    <row r="2453" spans="1:17" hidden="1" x14ac:dyDescent="0.3">
      <c r="A2453" t="s">
        <v>9691</v>
      </c>
      <c r="B2453" t="s">
        <v>9692</v>
      </c>
      <c r="C2453" s="1" t="str">
        <f t="shared" si="154"/>
        <v>12:0012</v>
      </c>
      <c r="D2453" s="1" t="str">
        <f t="shared" si="155"/>
        <v>12:0031</v>
      </c>
      <c r="E2453" t="s">
        <v>9693</v>
      </c>
      <c r="F2453" t="s">
        <v>9694</v>
      </c>
      <c r="H2453">
        <v>58.830182499999999</v>
      </c>
      <c r="I2453">
        <v>-133.00475589999999</v>
      </c>
      <c r="J2453" s="1" t="str">
        <f t="shared" si="156"/>
        <v>Fluid (stream)</v>
      </c>
      <c r="K2453" s="1" t="str">
        <f t="shared" si="157"/>
        <v>Untreated Water</v>
      </c>
      <c r="O2453">
        <v>2.5000000000000001E-2</v>
      </c>
      <c r="P2453">
        <v>44</v>
      </c>
      <c r="Q2453">
        <v>7.4</v>
      </c>
    </row>
    <row r="2454" spans="1:17" hidden="1" x14ac:dyDescent="0.3">
      <c r="A2454" t="s">
        <v>9695</v>
      </c>
      <c r="B2454" t="s">
        <v>9696</v>
      </c>
      <c r="C2454" s="1" t="str">
        <f t="shared" si="154"/>
        <v>12:0012</v>
      </c>
      <c r="D2454" s="1" t="str">
        <f t="shared" si="155"/>
        <v>12:0031</v>
      </c>
      <c r="E2454" t="s">
        <v>9697</v>
      </c>
      <c r="F2454" t="s">
        <v>9698</v>
      </c>
      <c r="H2454">
        <v>58.854958799999999</v>
      </c>
      <c r="I2454">
        <v>-132.94906589999999</v>
      </c>
      <c r="J2454" s="1" t="str">
        <f t="shared" si="156"/>
        <v>Fluid (stream)</v>
      </c>
      <c r="K2454" s="1" t="str">
        <f t="shared" si="157"/>
        <v>Untreated Water</v>
      </c>
      <c r="O2454">
        <v>2.5000000000000001E-2</v>
      </c>
      <c r="P2454">
        <v>66</v>
      </c>
      <c r="Q2454">
        <v>7.8</v>
      </c>
    </row>
    <row r="2455" spans="1:17" hidden="1" x14ac:dyDescent="0.3">
      <c r="A2455" t="s">
        <v>9699</v>
      </c>
      <c r="B2455" t="s">
        <v>9700</v>
      </c>
      <c r="C2455" s="1" t="str">
        <f t="shared" si="154"/>
        <v>12:0012</v>
      </c>
      <c r="D2455" s="1" t="str">
        <f t="shared" si="155"/>
        <v>12:0031</v>
      </c>
      <c r="E2455" t="s">
        <v>9701</v>
      </c>
      <c r="F2455" t="s">
        <v>9702</v>
      </c>
      <c r="H2455">
        <v>58.843743500000002</v>
      </c>
      <c r="I2455">
        <v>-132.96473800000001</v>
      </c>
      <c r="J2455" s="1" t="str">
        <f t="shared" si="156"/>
        <v>Fluid (stream)</v>
      </c>
      <c r="K2455" s="1" t="str">
        <f t="shared" si="157"/>
        <v>Untreated Water</v>
      </c>
      <c r="O2455">
        <v>0.18</v>
      </c>
      <c r="P2455">
        <v>76</v>
      </c>
      <c r="Q2455">
        <v>8.1</v>
      </c>
    </row>
    <row r="2456" spans="1:17" hidden="1" x14ac:dyDescent="0.3">
      <c r="A2456" t="s">
        <v>9703</v>
      </c>
      <c r="B2456" t="s">
        <v>9704</v>
      </c>
      <c r="C2456" s="1" t="str">
        <f t="shared" si="154"/>
        <v>12:0012</v>
      </c>
      <c r="D2456" s="1" t="str">
        <f t="shared" si="155"/>
        <v>12:0031</v>
      </c>
      <c r="E2456" t="s">
        <v>9705</v>
      </c>
      <c r="F2456" t="s">
        <v>9706</v>
      </c>
      <c r="H2456">
        <v>58.860737200000003</v>
      </c>
      <c r="I2456">
        <v>-132.97769959999999</v>
      </c>
      <c r="J2456" s="1" t="str">
        <f t="shared" si="156"/>
        <v>Fluid (stream)</v>
      </c>
      <c r="K2456" s="1" t="str">
        <f t="shared" si="157"/>
        <v>Untreated Water</v>
      </c>
      <c r="O2456">
        <v>0.11</v>
      </c>
      <c r="P2456">
        <v>46</v>
      </c>
      <c r="Q2456">
        <v>8</v>
      </c>
    </row>
    <row r="2457" spans="1:17" hidden="1" x14ac:dyDescent="0.3">
      <c r="A2457" t="s">
        <v>9707</v>
      </c>
      <c r="B2457" t="s">
        <v>9708</v>
      </c>
      <c r="C2457" s="1" t="str">
        <f t="shared" si="154"/>
        <v>12:0012</v>
      </c>
      <c r="D2457" s="1" t="str">
        <f t="shared" si="155"/>
        <v>12:0031</v>
      </c>
      <c r="E2457" t="s">
        <v>9709</v>
      </c>
      <c r="F2457" t="s">
        <v>9710</v>
      </c>
      <c r="H2457">
        <v>58.8657507</v>
      </c>
      <c r="I2457">
        <v>-132.97716449999999</v>
      </c>
      <c r="J2457" s="1" t="str">
        <f t="shared" si="156"/>
        <v>Fluid (stream)</v>
      </c>
      <c r="K2457" s="1" t="str">
        <f t="shared" si="157"/>
        <v>Untreated Water</v>
      </c>
      <c r="O2457">
        <v>0.1</v>
      </c>
      <c r="P2457">
        <v>76</v>
      </c>
      <c r="Q2457">
        <v>8</v>
      </c>
    </row>
    <row r="2458" spans="1:17" hidden="1" x14ac:dyDescent="0.3">
      <c r="A2458" t="s">
        <v>9711</v>
      </c>
      <c r="B2458" t="s">
        <v>9712</v>
      </c>
      <c r="C2458" s="1" t="str">
        <f t="shared" si="154"/>
        <v>12:0012</v>
      </c>
      <c r="D2458" s="1" t="str">
        <f t="shared" si="155"/>
        <v>12:0031</v>
      </c>
      <c r="E2458" t="s">
        <v>9713</v>
      </c>
      <c r="F2458" t="s">
        <v>9714</v>
      </c>
      <c r="H2458">
        <v>58.900096599999998</v>
      </c>
      <c r="I2458">
        <v>-133.03673380000001</v>
      </c>
      <c r="J2458" s="1" t="str">
        <f t="shared" si="156"/>
        <v>Fluid (stream)</v>
      </c>
      <c r="K2458" s="1" t="str">
        <f t="shared" si="157"/>
        <v>Untreated Water</v>
      </c>
      <c r="O2458">
        <v>2.5000000000000001E-2</v>
      </c>
      <c r="P2458">
        <v>44</v>
      </c>
      <c r="Q2458">
        <v>8.1</v>
      </c>
    </row>
    <row r="2459" spans="1:17" hidden="1" x14ac:dyDescent="0.3">
      <c r="A2459" t="s">
        <v>9715</v>
      </c>
      <c r="B2459" t="s">
        <v>9716</v>
      </c>
      <c r="C2459" s="1" t="str">
        <f t="shared" si="154"/>
        <v>12:0012</v>
      </c>
      <c r="D2459" s="1" t="str">
        <f t="shared" si="155"/>
        <v>12:0031</v>
      </c>
      <c r="E2459" t="s">
        <v>9713</v>
      </c>
      <c r="F2459" t="s">
        <v>9717</v>
      </c>
      <c r="H2459">
        <v>58.900096599999998</v>
      </c>
      <c r="I2459">
        <v>-133.03673380000001</v>
      </c>
      <c r="J2459" s="1" t="str">
        <f t="shared" si="156"/>
        <v>Fluid (stream)</v>
      </c>
      <c r="K2459" s="1" t="str">
        <f t="shared" si="157"/>
        <v>Untreated Water</v>
      </c>
      <c r="O2459">
        <v>2.5000000000000001E-2</v>
      </c>
      <c r="P2459">
        <v>44</v>
      </c>
      <c r="Q2459">
        <v>8.1</v>
      </c>
    </row>
    <row r="2460" spans="1:17" hidden="1" x14ac:dyDescent="0.3">
      <c r="A2460" t="s">
        <v>9718</v>
      </c>
      <c r="B2460" t="s">
        <v>9719</v>
      </c>
      <c r="C2460" s="1" t="str">
        <f t="shared" si="154"/>
        <v>12:0012</v>
      </c>
      <c r="D2460" s="1" t="str">
        <f t="shared" si="155"/>
        <v>12:0031</v>
      </c>
      <c r="E2460" t="s">
        <v>9720</v>
      </c>
      <c r="F2460" t="s">
        <v>9721</v>
      </c>
      <c r="H2460">
        <v>58.903986000000003</v>
      </c>
      <c r="I2460">
        <v>-133.06231249999999</v>
      </c>
      <c r="J2460" s="1" t="str">
        <f t="shared" si="156"/>
        <v>Fluid (stream)</v>
      </c>
      <c r="K2460" s="1" t="str">
        <f t="shared" si="157"/>
        <v>Untreated Water</v>
      </c>
      <c r="O2460">
        <v>2.5000000000000001E-2</v>
      </c>
      <c r="P2460">
        <v>62</v>
      </c>
      <c r="Q2460">
        <v>7.2</v>
      </c>
    </row>
    <row r="2461" spans="1:17" hidden="1" x14ac:dyDescent="0.3">
      <c r="A2461" t="s">
        <v>9722</v>
      </c>
      <c r="B2461" t="s">
        <v>9723</v>
      </c>
      <c r="C2461" s="1" t="str">
        <f t="shared" si="154"/>
        <v>12:0012</v>
      </c>
      <c r="D2461" s="1" t="str">
        <f t="shared" si="155"/>
        <v>12:0031</v>
      </c>
      <c r="E2461" t="s">
        <v>9724</v>
      </c>
      <c r="F2461" t="s">
        <v>9725</v>
      </c>
      <c r="H2461">
        <v>58.898185699999999</v>
      </c>
      <c r="I2461">
        <v>-133.06011989999999</v>
      </c>
      <c r="J2461" s="1" t="str">
        <f t="shared" si="156"/>
        <v>Fluid (stream)</v>
      </c>
      <c r="K2461" s="1" t="str">
        <f t="shared" si="157"/>
        <v>Untreated Water</v>
      </c>
      <c r="O2461">
        <v>0.15</v>
      </c>
      <c r="P2461">
        <v>42</v>
      </c>
      <c r="Q2461">
        <v>8.1</v>
      </c>
    </row>
    <row r="2462" spans="1:17" hidden="1" x14ac:dyDescent="0.3">
      <c r="A2462" t="s">
        <v>9726</v>
      </c>
      <c r="B2462" t="s">
        <v>9727</v>
      </c>
      <c r="C2462" s="1" t="str">
        <f t="shared" si="154"/>
        <v>12:0012</v>
      </c>
      <c r="D2462" s="1" t="str">
        <f t="shared" si="155"/>
        <v>12:0031</v>
      </c>
      <c r="E2462" t="s">
        <v>9728</v>
      </c>
      <c r="F2462" t="s">
        <v>9729</v>
      </c>
      <c r="H2462">
        <v>58.913193300000003</v>
      </c>
      <c r="I2462">
        <v>-133.09675490000001</v>
      </c>
      <c r="J2462" s="1" t="str">
        <f t="shared" si="156"/>
        <v>Fluid (stream)</v>
      </c>
      <c r="K2462" s="1" t="str">
        <f t="shared" si="157"/>
        <v>Untreated Water</v>
      </c>
      <c r="O2462">
        <v>2.5000000000000001E-2</v>
      </c>
      <c r="P2462">
        <v>44</v>
      </c>
      <c r="Q2462">
        <v>7.8</v>
      </c>
    </row>
    <row r="2463" spans="1:17" hidden="1" x14ac:dyDescent="0.3">
      <c r="A2463" t="s">
        <v>9730</v>
      </c>
      <c r="B2463" t="s">
        <v>9731</v>
      </c>
      <c r="C2463" s="1" t="str">
        <f t="shared" si="154"/>
        <v>12:0012</v>
      </c>
      <c r="D2463" s="1" t="str">
        <f t="shared" si="155"/>
        <v>12:0031</v>
      </c>
      <c r="E2463" t="s">
        <v>9732</v>
      </c>
      <c r="F2463" t="s">
        <v>9733</v>
      </c>
      <c r="H2463">
        <v>58.8643103</v>
      </c>
      <c r="I2463">
        <v>-133.0952571</v>
      </c>
      <c r="J2463" s="1" t="str">
        <f t="shared" si="156"/>
        <v>Fluid (stream)</v>
      </c>
      <c r="K2463" s="1" t="str">
        <f t="shared" si="157"/>
        <v>Untreated Water</v>
      </c>
      <c r="O2463">
        <v>0.05</v>
      </c>
      <c r="P2463">
        <v>48</v>
      </c>
      <c r="Q2463">
        <v>7.7</v>
      </c>
    </row>
    <row r="2464" spans="1:17" hidden="1" x14ac:dyDescent="0.3">
      <c r="A2464" t="s">
        <v>9734</v>
      </c>
      <c r="B2464" t="s">
        <v>9735</v>
      </c>
      <c r="C2464" s="1" t="str">
        <f t="shared" si="154"/>
        <v>12:0012</v>
      </c>
      <c r="D2464" s="1" t="str">
        <f t="shared" si="155"/>
        <v>12:0031</v>
      </c>
      <c r="E2464" t="s">
        <v>9736</v>
      </c>
      <c r="F2464" t="s">
        <v>9737</v>
      </c>
      <c r="H2464">
        <v>58.9004604</v>
      </c>
      <c r="I2464">
        <v>-133.1917838</v>
      </c>
      <c r="J2464" s="1" t="str">
        <f t="shared" si="156"/>
        <v>Fluid (stream)</v>
      </c>
      <c r="K2464" s="1" t="str">
        <f t="shared" si="157"/>
        <v>Untreated Water</v>
      </c>
      <c r="O2464">
        <v>2.5000000000000001E-2</v>
      </c>
      <c r="P2464">
        <v>52</v>
      </c>
      <c r="Q2464">
        <v>7.5</v>
      </c>
    </row>
    <row r="2465" spans="1:17" hidden="1" x14ac:dyDescent="0.3">
      <c r="A2465" t="s">
        <v>9738</v>
      </c>
      <c r="B2465" t="s">
        <v>9739</v>
      </c>
      <c r="C2465" s="1" t="str">
        <f t="shared" si="154"/>
        <v>12:0012</v>
      </c>
      <c r="D2465" s="1" t="str">
        <f t="shared" si="155"/>
        <v>12:0031</v>
      </c>
      <c r="E2465" t="s">
        <v>9740</v>
      </c>
      <c r="F2465" t="s">
        <v>9741</v>
      </c>
      <c r="H2465">
        <v>58.897345100000003</v>
      </c>
      <c r="I2465">
        <v>-133.1938384</v>
      </c>
      <c r="J2465" s="1" t="str">
        <f t="shared" si="156"/>
        <v>Fluid (stream)</v>
      </c>
      <c r="K2465" s="1" t="str">
        <f t="shared" si="157"/>
        <v>Untreated Water</v>
      </c>
      <c r="O2465">
        <v>2.5000000000000001E-2</v>
      </c>
      <c r="P2465">
        <v>44</v>
      </c>
      <c r="Q2465">
        <v>7.6</v>
      </c>
    </row>
    <row r="2466" spans="1:17" hidden="1" x14ac:dyDescent="0.3">
      <c r="A2466" t="s">
        <v>9742</v>
      </c>
      <c r="B2466" t="s">
        <v>9743</v>
      </c>
      <c r="C2466" s="1" t="str">
        <f t="shared" si="154"/>
        <v>12:0012</v>
      </c>
      <c r="D2466" s="1" t="str">
        <f t="shared" si="155"/>
        <v>12:0031</v>
      </c>
      <c r="E2466" t="s">
        <v>9744</v>
      </c>
      <c r="F2466" t="s">
        <v>9745</v>
      </c>
      <c r="H2466">
        <v>58.8634992</v>
      </c>
      <c r="I2466">
        <v>-133.10180439999999</v>
      </c>
      <c r="J2466" s="1" t="str">
        <f t="shared" si="156"/>
        <v>Fluid (stream)</v>
      </c>
      <c r="K2466" s="1" t="str">
        <f t="shared" si="157"/>
        <v>Untreated Water</v>
      </c>
      <c r="O2466">
        <v>0.09</v>
      </c>
      <c r="P2466">
        <v>54</v>
      </c>
      <c r="Q2466">
        <v>7.7</v>
      </c>
    </row>
    <row r="2467" spans="1:17" hidden="1" x14ac:dyDescent="0.3">
      <c r="A2467" t="s">
        <v>9746</v>
      </c>
      <c r="B2467" t="s">
        <v>9747</v>
      </c>
      <c r="C2467" s="1" t="str">
        <f t="shared" si="154"/>
        <v>12:0012</v>
      </c>
      <c r="D2467" s="1" t="str">
        <f t="shared" si="155"/>
        <v>12:0031</v>
      </c>
      <c r="E2467" t="s">
        <v>9748</v>
      </c>
      <c r="F2467" t="s">
        <v>9749</v>
      </c>
      <c r="H2467">
        <v>58.887396199999998</v>
      </c>
      <c r="I2467">
        <v>-133.13835979999999</v>
      </c>
      <c r="J2467" s="1" t="str">
        <f t="shared" si="156"/>
        <v>Fluid (stream)</v>
      </c>
      <c r="K2467" s="1" t="str">
        <f t="shared" si="157"/>
        <v>Untreated Water</v>
      </c>
      <c r="O2467">
        <v>0.1</v>
      </c>
      <c r="P2467">
        <v>52</v>
      </c>
      <c r="Q2467">
        <v>7.7</v>
      </c>
    </row>
    <row r="2468" spans="1:17" hidden="1" x14ac:dyDescent="0.3">
      <c r="A2468" t="s">
        <v>9750</v>
      </c>
      <c r="B2468" t="s">
        <v>9751</v>
      </c>
      <c r="C2468" s="1" t="str">
        <f t="shared" si="154"/>
        <v>12:0012</v>
      </c>
      <c r="D2468" s="1" t="str">
        <f t="shared" si="155"/>
        <v>12:0031</v>
      </c>
      <c r="E2468" t="s">
        <v>9752</v>
      </c>
      <c r="F2468" t="s">
        <v>9753</v>
      </c>
      <c r="H2468">
        <v>58.859343600000003</v>
      </c>
      <c r="I2468">
        <v>-133.1592143</v>
      </c>
      <c r="J2468" s="1" t="str">
        <f t="shared" si="156"/>
        <v>Fluid (stream)</v>
      </c>
      <c r="K2468" s="1" t="str">
        <f t="shared" si="157"/>
        <v>Untreated Water</v>
      </c>
      <c r="O2468">
        <v>0.16</v>
      </c>
      <c r="P2468">
        <v>92</v>
      </c>
      <c r="Q2468">
        <v>7.9</v>
      </c>
    </row>
    <row r="2469" spans="1:17" hidden="1" x14ac:dyDescent="0.3">
      <c r="A2469" t="s">
        <v>9754</v>
      </c>
      <c r="B2469" t="s">
        <v>9755</v>
      </c>
      <c r="C2469" s="1" t="str">
        <f t="shared" si="154"/>
        <v>12:0012</v>
      </c>
      <c r="D2469" s="1" t="str">
        <f t="shared" si="155"/>
        <v>12:0031</v>
      </c>
      <c r="E2469" t="s">
        <v>9756</v>
      </c>
      <c r="F2469" t="s">
        <v>9757</v>
      </c>
      <c r="H2469">
        <v>58.835576799999998</v>
      </c>
      <c r="I2469">
        <v>-132.16087759999999</v>
      </c>
      <c r="J2469" s="1" t="str">
        <f t="shared" si="156"/>
        <v>Fluid (stream)</v>
      </c>
      <c r="K2469" s="1" t="str">
        <f t="shared" si="157"/>
        <v>Untreated Water</v>
      </c>
      <c r="O2469">
        <v>2.5000000000000001E-2</v>
      </c>
      <c r="P2469">
        <v>40</v>
      </c>
      <c r="Q2469">
        <v>8.1999999999999993</v>
      </c>
    </row>
    <row r="2470" spans="1:17" hidden="1" x14ac:dyDescent="0.3">
      <c r="A2470" t="s">
        <v>9758</v>
      </c>
      <c r="B2470" t="s">
        <v>9759</v>
      </c>
      <c r="C2470" s="1" t="str">
        <f t="shared" si="154"/>
        <v>12:0012</v>
      </c>
      <c r="D2470" s="1" t="str">
        <f t="shared" si="155"/>
        <v>12:0031</v>
      </c>
      <c r="E2470" t="s">
        <v>9760</v>
      </c>
      <c r="F2470" t="s">
        <v>9761</v>
      </c>
      <c r="H2470">
        <v>58.693778000000002</v>
      </c>
      <c r="I2470">
        <v>-132.0925895</v>
      </c>
      <c r="J2470" s="1" t="str">
        <f t="shared" si="156"/>
        <v>Fluid (stream)</v>
      </c>
      <c r="K2470" s="1" t="str">
        <f t="shared" si="157"/>
        <v>Untreated Water</v>
      </c>
      <c r="O2470">
        <v>0.16</v>
      </c>
      <c r="P2470">
        <v>80</v>
      </c>
      <c r="Q2470">
        <v>8.1999999999999993</v>
      </c>
    </row>
    <row r="2471" spans="1:17" hidden="1" x14ac:dyDescent="0.3">
      <c r="A2471" t="s">
        <v>9762</v>
      </c>
      <c r="B2471" t="s">
        <v>9763</v>
      </c>
      <c r="C2471" s="1" t="str">
        <f t="shared" si="154"/>
        <v>12:0012</v>
      </c>
      <c r="D2471" s="1" t="str">
        <f t="shared" si="155"/>
        <v>12:0031</v>
      </c>
      <c r="E2471" t="s">
        <v>9764</v>
      </c>
      <c r="F2471" t="s">
        <v>9765</v>
      </c>
      <c r="H2471">
        <v>58.712926699999997</v>
      </c>
      <c r="I2471">
        <v>-132.12100670000001</v>
      </c>
      <c r="J2471" s="1" t="str">
        <f t="shared" si="156"/>
        <v>Fluid (stream)</v>
      </c>
      <c r="K2471" s="1" t="str">
        <f t="shared" si="157"/>
        <v>Untreated Water</v>
      </c>
      <c r="O2471">
        <v>0.06</v>
      </c>
      <c r="P2471">
        <v>80</v>
      </c>
      <c r="Q2471">
        <v>8.1</v>
      </c>
    </row>
    <row r="2472" spans="1:17" hidden="1" x14ac:dyDescent="0.3">
      <c r="A2472" t="s">
        <v>9766</v>
      </c>
      <c r="B2472" t="s">
        <v>9767</v>
      </c>
      <c r="C2472" s="1" t="str">
        <f t="shared" si="154"/>
        <v>12:0012</v>
      </c>
      <c r="D2472" s="1" t="str">
        <f t="shared" si="155"/>
        <v>12:0031</v>
      </c>
      <c r="E2472" t="s">
        <v>9768</v>
      </c>
      <c r="F2472" t="s">
        <v>9769</v>
      </c>
      <c r="H2472">
        <v>58.717262900000001</v>
      </c>
      <c r="I2472">
        <v>-132.88925</v>
      </c>
      <c r="J2472" s="1" t="str">
        <f t="shared" si="156"/>
        <v>Fluid (stream)</v>
      </c>
      <c r="K2472" s="1" t="str">
        <f t="shared" si="157"/>
        <v>Untreated Water</v>
      </c>
    </row>
    <row r="2473" spans="1:17" hidden="1" x14ac:dyDescent="0.3">
      <c r="A2473" t="s">
        <v>9770</v>
      </c>
      <c r="B2473" t="s">
        <v>9771</v>
      </c>
      <c r="C2473" s="1" t="str">
        <f t="shared" si="154"/>
        <v>12:0012</v>
      </c>
      <c r="D2473" s="1" t="str">
        <f t="shared" si="155"/>
        <v>12:0031</v>
      </c>
      <c r="E2473" t="s">
        <v>9772</v>
      </c>
      <c r="F2473" t="s">
        <v>9773</v>
      </c>
      <c r="H2473">
        <v>58.209345900000002</v>
      </c>
      <c r="I2473">
        <v>-133.04166459999999</v>
      </c>
      <c r="J2473" s="1" t="str">
        <f t="shared" si="156"/>
        <v>Fluid (stream)</v>
      </c>
      <c r="K2473" s="1" t="str">
        <f t="shared" si="157"/>
        <v>Untreated Water</v>
      </c>
      <c r="O2473">
        <v>0.08</v>
      </c>
      <c r="P2473">
        <v>42</v>
      </c>
      <c r="Q2473">
        <v>6.9</v>
      </c>
    </row>
    <row r="2474" spans="1:17" hidden="1" x14ac:dyDescent="0.3">
      <c r="A2474" t="s">
        <v>9774</v>
      </c>
      <c r="B2474" t="s">
        <v>9775</v>
      </c>
      <c r="C2474" s="1" t="str">
        <f t="shared" si="154"/>
        <v>12:0012</v>
      </c>
      <c r="D2474" s="1" t="str">
        <f t="shared" si="155"/>
        <v>12:0031</v>
      </c>
      <c r="E2474" t="s">
        <v>9776</v>
      </c>
      <c r="F2474" t="s">
        <v>9777</v>
      </c>
      <c r="H2474">
        <v>58.168127699999999</v>
      </c>
      <c r="I2474">
        <v>-133.10289130000001</v>
      </c>
      <c r="J2474" s="1" t="str">
        <f t="shared" si="156"/>
        <v>Fluid (stream)</v>
      </c>
      <c r="K2474" s="1" t="str">
        <f t="shared" si="157"/>
        <v>Untreated Water</v>
      </c>
      <c r="O2474">
        <v>0.14000000000000001</v>
      </c>
      <c r="P2474">
        <v>36</v>
      </c>
      <c r="Q2474">
        <v>6.6</v>
      </c>
    </row>
    <row r="2475" spans="1:17" hidden="1" x14ac:dyDescent="0.3">
      <c r="A2475" t="s">
        <v>9778</v>
      </c>
      <c r="B2475" t="s">
        <v>9779</v>
      </c>
      <c r="C2475" s="1" t="str">
        <f t="shared" si="154"/>
        <v>12:0012</v>
      </c>
      <c r="D2475" s="1" t="str">
        <f t="shared" si="155"/>
        <v>12:0031</v>
      </c>
      <c r="E2475" t="s">
        <v>9780</v>
      </c>
      <c r="F2475" t="s">
        <v>9781</v>
      </c>
      <c r="H2475">
        <v>58.155448</v>
      </c>
      <c r="I2475">
        <v>-133.1209834</v>
      </c>
      <c r="J2475" s="1" t="str">
        <f t="shared" si="156"/>
        <v>Fluid (stream)</v>
      </c>
      <c r="K2475" s="1" t="str">
        <f t="shared" si="157"/>
        <v>Untreated Water</v>
      </c>
      <c r="O2475">
        <v>0.08</v>
      </c>
      <c r="P2475">
        <v>26</v>
      </c>
      <c r="Q2475">
        <v>5.9</v>
      </c>
    </row>
    <row r="2476" spans="1:17" hidden="1" x14ac:dyDescent="0.3">
      <c r="A2476" t="s">
        <v>9782</v>
      </c>
      <c r="B2476" t="s">
        <v>9783</v>
      </c>
      <c r="C2476" s="1" t="str">
        <f t="shared" si="154"/>
        <v>12:0012</v>
      </c>
      <c r="D2476" s="1" t="str">
        <f t="shared" si="155"/>
        <v>12:0031</v>
      </c>
      <c r="E2476" t="s">
        <v>9784</v>
      </c>
      <c r="F2476" t="s">
        <v>9785</v>
      </c>
      <c r="H2476">
        <v>58.1493836</v>
      </c>
      <c r="I2476">
        <v>-133.13146219999999</v>
      </c>
      <c r="J2476" s="1" t="str">
        <f t="shared" si="156"/>
        <v>Fluid (stream)</v>
      </c>
      <c r="K2476" s="1" t="str">
        <f t="shared" si="157"/>
        <v>Untreated Water</v>
      </c>
      <c r="O2476">
        <v>0.13</v>
      </c>
      <c r="P2476">
        <v>30</v>
      </c>
      <c r="Q2476">
        <v>6.6</v>
      </c>
    </row>
    <row r="2477" spans="1:17" hidden="1" x14ac:dyDescent="0.3">
      <c r="A2477" t="s">
        <v>9786</v>
      </c>
      <c r="B2477" t="s">
        <v>9787</v>
      </c>
      <c r="C2477" s="1" t="str">
        <f t="shared" si="154"/>
        <v>12:0012</v>
      </c>
      <c r="D2477" s="1" t="str">
        <f t="shared" si="155"/>
        <v>12:0031</v>
      </c>
      <c r="E2477" t="s">
        <v>9788</v>
      </c>
      <c r="F2477" t="s">
        <v>9789</v>
      </c>
      <c r="H2477">
        <v>58.141804999999998</v>
      </c>
      <c r="I2477">
        <v>-133.1435276</v>
      </c>
      <c r="J2477" s="1" t="str">
        <f t="shared" si="156"/>
        <v>Fluid (stream)</v>
      </c>
      <c r="K2477" s="1" t="str">
        <f t="shared" si="157"/>
        <v>Untreated Water</v>
      </c>
      <c r="O2477">
        <v>2.5000000000000001E-2</v>
      </c>
      <c r="P2477">
        <v>26</v>
      </c>
      <c r="Q2477">
        <v>6.5</v>
      </c>
    </row>
    <row r="2478" spans="1:17" hidden="1" x14ac:dyDescent="0.3">
      <c r="A2478" t="s">
        <v>9790</v>
      </c>
      <c r="B2478" t="s">
        <v>9791</v>
      </c>
      <c r="C2478" s="1" t="str">
        <f t="shared" si="154"/>
        <v>12:0012</v>
      </c>
      <c r="D2478" s="1" t="str">
        <f t="shared" si="155"/>
        <v>12:0031</v>
      </c>
      <c r="E2478" t="s">
        <v>9792</v>
      </c>
      <c r="F2478" t="s">
        <v>9793</v>
      </c>
      <c r="H2478">
        <v>58.145008599999997</v>
      </c>
      <c r="I2478">
        <v>-133.14767520000001</v>
      </c>
      <c r="J2478" s="1" t="str">
        <f t="shared" si="156"/>
        <v>Fluid (stream)</v>
      </c>
      <c r="K2478" s="1" t="str">
        <f t="shared" si="157"/>
        <v>Untreated Water</v>
      </c>
      <c r="O2478">
        <v>2.5000000000000001E-2</v>
      </c>
      <c r="P2478">
        <v>28</v>
      </c>
      <c r="Q2478">
        <v>6.6</v>
      </c>
    </row>
    <row r="2479" spans="1:17" hidden="1" x14ac:dyDescent="0.3">
      <c r="A2479" t="s">
        <v>9794</v>
      </c>
      <c r="B2479" t="s">
        <v>9795</v>
      </c>
      <c r="C2479" s="1" t="str">
        <f t="shared" si="154"/>
        <v>12:0012</v>
      </c>
      <c r="D2479" s="1" t="str">
        <f t="shared" si="155"/>
        <v>12:0031</v>
      </c>
      <c r="E2479" t="s">
        <v>9796</v>
      </c>
      <c r="F2479" t="s">
        <v>9797</v>
      </c>
      <c r="H2479">
        <v>58.125381400000002</v>
      </c>
      <c r="I2479">
        <v>-133.14840530000001</v>
      </c>
      <c r="J2479" s="1" t="str">
        <f t="shared" si="156"/>
        <v>Fluid (stream)</v>
      </c>
      <c r="K2479" s="1" t="str">
        <f t="shared" si="157"/>
        <v>Untreated Water</v>
      </c>
      <c r="O2479">
        <v>2.5000000000000001E-2</v>
      </c>
      <c r="P2479">
        <v>36</v>
      </c>
      <c r="Q2479">
        <v>6.6</v>
      </c>
    </row>
    <row r="2480" spans="1:17" hidden="1" x14ac:dyDescent="0.3">
      <c r="A2480" t="s">
        <v>9798</v>
      </c>
      <c r="B2480" t="s">
        <v>9799</v>
      </c>
      <c r="C2480" s="1" t="str">
        <f t="shared" si="154"/>
        <v>12:0012</v>
      </c>
      <c r="D2480" s="1" t="str">
        <f t="shared" si="155"/>
        <v>12:0031</v>
      </c>
      <c r="E2480" t="s">
        <v>9800</v>
      </c>
      <c r="F2480" t="s">
        <v>9801</v>
      </c>
      <c r="H2480">
        <v>58.148050300000001</v>
      </c>
      <c r="I2480">
        <v>-133.0414136</v>
      </c>
      <c r="J2480" s="1" t="str">
        <f t="shared" si="156"/>
        <v>Fluid (stream)</v>
      </c>
      <c r="K2480" s="1" t="str">
        <f t="shared" si="157"/>
        <v>Untreated Water</v>
      </c>
      <c r="O2480">
        <v>0.16</v>
      </c>
      <c r="P2480">
        <v>24</v>
      </c>
      <c r="Q2480">
        <v>6.9</v>
      </c>
    </row>
    <row r="2481" spans="1:17" hidden="1" x14ac:dyDescent="0.3">
      <c r="A2481" t="s">
        <v>9802</v>
      </c>
      <c r="B2481" t="s">
        <v>9803</v>
      </c>
      <c r="C2481" s="1" t="str">
        <f t="shared" si="154"/>
        <v>12:0012</v>
      </c>
      <c r="D2481" s="1" t="str">
        <f t="shared" si="155"/>
        <v>12:0031</v>
      </c>
      <c r="E2481" t="s">
        <v>9804</v>
      </c>
      <c r="F2481" t="s">
        <v>9805</v>
      </c>
      <c r="H2481">
        <v>58.146494400000002</v>
      </c>
      <c r="I2481">
        <v>-133.04722380000001</v>
      </c>
      <c r="J2481" s="1" t="str">
        <f t="shared" si="156"/>
        <v>Fluid (stream)</v>
      </c>
      <c r="K2481" s="1" t="str">
        <f t="shared" si="157"/>
        <v>Untreated Water</v>
      </c>
      <c r="O2481">
        <v>0.15</v>
      </c>
      <c r="P2481">
        <v>24</v>
      </c>
      <c r="Q2481">
        <v>6.4</v>
      </c>
    </row>
    <row r="2482" spans="1:17" hidden="1" x14ac:dyDescent="0.3">
      <c r="A2482" t="s">
        <v>9806</v>
      </c>
      <c r="B2482" t="s">
        <v>9807</v>
      </c>
      <c r="C2482" s="1" t="str">
        <f t="shared" si="154"/>
        <v>12:0012</v>
      </c>
      <c r="D2482" s="1" t="str">
        <f t="shared" si="155"/>
        <v>12:0031</v>
      </c>
      <c r="E2482" t="s">
        <v>9804</v>
      </c>
      <c r="F2482" t="s">
        <v>9808</v>
      </c>
      <c r="H2482">
        <v>58.146494400000002</v>
      </c>
      <c r="I2482">
        <v>-133.04722380000001</v>
      </c>
      <c r="J2482" s="1" t="str">
        <f t="shared" si="156"/>
        <v>Fluid (stream)</v>
      </c>
      <c r="K2482" s="1" t="str">
        <f t="shared" si="157"/>
        <v>Untreated Water</v>
      </c>
      <c r="O2482">
        <v>0.17</v>
      </c>
      <c r="P2482">
        <v>24</v>
      </c>
      <c r="Q2482">
        <v>6.7</v>
      </c>
    </row>
    <row r="2483" spans="1:17" hidden="1" x14ac:dyDescent="0.3">
      <c r="A2483" t="s">
        <v>9809</v>
      </c>
      <c r="B2483" t="s">
        <v>9810</v>
      </c>
      <c r="C2483" s="1" t="str">
        <f t="shared" si="154"/>
        <v>12:0012</v>
      </c>
      <c r="D2483" s="1" t="str">
        <f t="shared" si="155"/>
        <v>12:0031</v>
      </c>
      <c r="E2483" t="s">
        <v>9811</v>
      </c>
      <c r="F2483" t="s">
        <v>9812</v>
      </c>
      <c r="H2483">
        <v>58.178838599999999</v>
      </c>
      <c r="I2483">
        <v>-133.16970130000001</v>
      </c>
      <c r="J2483" s="1" t="str">
        <f t="shared" si="156"/>
        <v>Fluid (stream)</v>
      </c>
      <c r="K2483" s="1" t="str">
        <f t="shared" si="157"/>
        <v>Untreated Water</v>
      </c>
      <c r="O2483">
        <v>2.5000000000000001E-2</v>
      </c>
      <c r="P2483">
        <v>24</v>
      </c>
      <c r="Q2483">
        <v>6.5</v>
      </c>
    </row>
    <row r="2484" spans="1:17" hidden="1" x14ac:dyDescent="0.3">
      <c r="A2484" t="s">
        <v>9813</v>
      </c>
      <c r="B2484" t="s">
        <v>9814</v>
      </c>
      <c r="C2484" s="1" t="str">
        <f t="shared" si="154"/>
        <v>12:0012</v>
      </c>
      <c r="D2484" s="1" t="str">
        <f t="shared" si="155"/>
        <v>12:0031</v>
      </c>
      <c r="E2484" t="s">
        <v>9815</v>
      </c>
      <c r="F2484" t="s">
        <v>9816</v>
      </c>
      <c r="H2484">
        <v>58.185142900000002</v>
      </c>
      <c r="I2484">
        <v>-133.1829802</v>
      </c>
      <c r="J2484" s="1" t="str">
        <f t="shared" si="156"/>
        <v>Fluid (stream)</v>
      </c>
      <c r="K2484" s="1" t="str">
        <f t="shared" si="157"/>
        <v>Untreated Water</v>
      </c>
      <c r="O2484">
        <v>2.5000000000000001E-2</v>
      </c>
      <c r="P2484">
        <v>20</v>
      </c>
      <c r="Q2484">
        <v>6.5</v>
      </c>
    </row>
    <row r="2485" spans="1:17" hidden="1" x14ac:dyDescent="0.3">
      <c r="A2485" t="s">
        <v>9817</v>
      </c>
      <c r="B2485" t="s">
        <v>9818</v>
      </c>
      <c r="C2485" s="1" t="str">
        <f t="shared" si="154"/>
        <v>12:0012</v>
      </c>
      <c r="D2485" s="1" t="str">
        <f t="shared" si="155"/>
        <v>12:0031</v>
      </c>
      <c r="E2485" t="s">
        <v>9819</v>
      </c>
      <c r="F2485" t="s">
        <v>9820</v>
      </c>
      <c r="H2485">
        <v>58.186526100000002</v>
      </c>
      <c r="I2485">
        <v>-133.2113252</v>
      </c>
      <c r="J2485" s="1" t="str">
        <f t="shared" si="156"/>
        <v>Fluid (stream)</v>
      </c>
      <c r="K2485" s="1" t="str">
        <f t="shared" si="157"/>
        <v>Untreated Water</v>
      </c>
      <c r="O2485">
        <v>2.5000000000000001E-2</v>
      </c>
      <c r="P2485">
        <v>110</v>
      </c>
      <c r="Q2485">
        <v>6.4</v>
      </c>
    </row>
    <row r="2486" spans="1:17" hidden="1" x14ac:dyDescent="0.3">
      <c r="A2486" t="s">
        <v>9821</v>
      </c>
      <c r="B2486" t="s">
        <v>9822</v>
      </c>
      <c r="C2486" s="1" t="str">
        <f t="shared" si="154"/>
        <v>12:0012</v>
      </c>
      <c r="D2486" s="1" t="str">
        <f t="shared" si="155"/>
        <v>12:0031</v>
      </c>
      <c r="E2486" t="s">
        <v>9823</v>
      </c>
      <c r="F2486" t="s">
        <v>9824</v>
      </c>
      <c r="H2486">
        <v>58.2024428</v>
      </c>
      <c r="I2486">
        <v>-133.13761969999999</v>
      </c>
      <c r="J2486" s="1" t="str">
        <f t="shared" si="156"/>
        <v>Fluid (stream)</v>
      </c>
      <c r="K2486" s="1" t="str">
        <f t="shared" si="157"/>
        <v>Untreated Water</v>
      </c>
      <c r="O2486">
        <v>0.1</v>
      </c>
      <c r="P2486">
        <v>110</v>
      </c>
      <c r="Q2486">
        <v>6.2</v>
      </c>
    </row>
    <row r="2487" spans="1:17" hidden="1" x14ac:dyDescent="0.3">
      <c r="A2487" t="s">
        <v>9825</v>
      </c>
      <c r="B2487" t="s">
        <v>9826</v>
      </c>
      <c r="C2487" s="1" t="str">
        <f t="shared" si="154"/>
        <v>12:0012</v>
      </c>
      <c r="D2487" s="1" t="str">
        <f t="shared" si="155"/>
        <v>12:0031</v>
      </c>
      <c r="E2487" t="s">
        <v>9827</v>
      </c>
      <c r="F2487" t="s">
        <v>9828</v>
      </c>
      <c r="H2487">
        <v>58.276424800000001</v>
      </c>
      <c r="I2487">
        <v>-133.29661379999999</v>
      </c>
      <c r="J2487" s="1" t="str">
        <f t="shared" si="156"/>
        <v>Fluid (stream)</v>
      </c>
      <c r="K2487" s="1" t="str">
        <f t="shared" si="157"/>
        <v>Untreated Water</v>
      </c>
      <c r="O2487">
        <v>0.1</v>
      </c>
      <c r="P2487">
        <v>76</v>
      </c>
      <c r="Q2487">
        <v>6.9</v>
      </c>
    </row>
    <row r="2488" spans="1:17" hidden="1" x14ac:dyDescent="0.3">
      <c r="A2488" t="s">
        <v>9829</v>
      </c>
      <c r="B2488" t="s">
        <v>9830</v>
      </c>
      <c r="C2488" s="1" t="str">
        <f t="shared" si="154"/>
        <v>12:0012</v>
      </c>
      <c r="D2488" s="1" t="str">
        <f t="shared" si="155"/>
        <v>12:0031</v>
      </c>
      <c r="E2488" t="s">
        <v>9831</v>
      </c>
      <c r="F2488" t="s">
        <v>9832</v>
      </c>
      <c r="H2488">
        <v>58.2746754</v>
      </c>
      <c r="I2488">
        <v>-133.2899807</v>
      </c>
      <c r="J2488" s="1" t="str">
        <f t="shared" si="156"/>
        <v>Fluid (stream)</v>
      </c>
      <c r="K2488" s="1" t="str">
        <f t="shared" si="157"/>
        <v>Untreated Water</v>
      </c>
      <c r="O2488">
        <v>0.05</v>
      </c>
      <c r="P2488">
        <v>78</v>
      </c>
      <c r="Q2488">
        <v>5.9</v>
      </c>
    </row>
    <row r="2489" spans="1:17" hidden="1" x14ac:dyDescent="0.3">
      <c r="A2489" t="s">
        <v>9833</v>
      </c>
      <c r="B2489" t="s">
        <v>9834</v>
      </c>
      <c r="C2489" s="1" t="str">
        <f t="shared" si="154"/>
        <v>12:0012</v>
      </c>
      <c r="D2489" s="1" t="str">
        <f t="shared" si="155"/>
        <v>12:0031</v>
      </c>
      <c r="E2489" t="s">
        <v>9835</v>
      </c>
      <c r="F2489" t="s">
        <v>9836</v>
      </c>
      <c r="H2489">
        <v>58.263077799999998</v>
      </c>
      <c r="I2489">
        <v>-133.3013972</v>
      </c>
      <c r="J2489" s="1" t="str">
        <f t="shared" si="156"/>
        <v>Fluid (stream)</v>
      </c>
      <c r="K2489" s="1" t="str">
        <f t="shared" si="157"/>
        <v>Untreated Water</v>
      </c>
      <c r="O2489">
        <v>0.08</v>
      </c>
      <c r="P2489">
        <v>56</v>
      </c>
      <c r="Q2489">
        <v>6.4</v>
      </c>
    </row>
    <row r="2490" spans="1:17" hidden="1" x14ac:dyDescent="0.3">
      <c r="A2490" t="s">
        <v>9837</v>
      </c>
      <c r="B2490" t="s">
        <v>9838</v>
      </c>
      <c r="C2490" s="1" t="str">
        <f t="shared" si="154"/>
        <v>12:0012</v>
      </c>
      <c r="D2490" s="1" t="str">
        <f t="shared" si="155"/>
        <v>12:0031</v>
      </c>
      <c r="E2490" t="s">
        <v>9839</v>
      </c>
      <c r="F2490" t="s">
        <v>9840</v>
      </c>
      <c r="H2490">
        <v>58.285029199999997</v>
      </c>
      <c r="I2490">
        <v>-133.18445299999999</v>
      </c>
      <c r="J2490" s="1" t="str">
        <f t="shared" si="156"/>
        <v>Fluid (stream)</v>
      </c>
      <c r="K2490" s="1" t="str">
        <f t="shared" si="157"/>
        <v>Untreated Water</v>
      </c>
      <c r="O2490">
        <v>0.14000000000000001</v>
      </c>
      <c r="P2490">
        <v>110</v>
      </c>
      <c r="Q2490">
        <v>6.3</v>
      </c>
    </row>
    <row r="2491" spans="1:17" hidden="1" x14ac:dyDescent="0.3">
      <c r="A2491" t="s">
        <v>9841</v>
      </c>
      <c r="B2491" t="s">
        <v>9842</v>
      </c>
      <c r="C2491" s="1" t="str">
        <f t="shared" si="154"/>
        <v>12:0012</v>
      </c>
      <c r="D2491" s="1" t="str">
        <f t="shared" si="155"/>
        <v>12:0031</v>
      </c>
      <c r="E2491" t="s">
        <v>9843</v>
      </c>
      <c r="F2491" t="s">
        <v>9844</v>
      </c>
      <c r="H2491">
        <v>58.2820769</v>
      </c>
      <c r="I2491">
        <v>-133.18146680000001</v>
      </c>
      <c r="J2491" s="1" t="str">
        <f t="shared" si="156"/>
        <v>Fluid (stream)</v>
      </c>
      <c r="K2491" s="1" t="str">
        <f t="shared" si="157"/>
        <v>Untreated Water</v>
      </c>
      <c r="O2491">
        <v>0.08</v>
      </c>
      <c r="P2491">
        <v>56</v>
      </c>
      <c r="Q2491">
        <v>6.1</v>
      </c>
    </row>
    <row r="2492" spans="1:17" hidden="1" x14ac:dyDescent="0.3">
      <c r="A2492" t="s">
        <v>9845</v>
      </c>
      <c r="B2492" t="s">
        <v>9846</v>
      </c>
      <c r="C2492" s="1" t="str">
        <f t="shared" si="154"/>
        <v>12:0012</v>
      </c>
      <c r="D2492" s="1" t="str">
        <f t="shared" si="155"/>
        <v>12:0031</v>
      </c>
      <c r="E2492" t="s">
        <v>9847</v>
      </c>
      <c r="F2492" t="s">
        <v>9848</v>
      </c>
      <c r="H2492">
        <v>58.249145400000003</v>
      </c>
      <c r="I2492">
        <v>-133.23184040000001</v>
      </c>
      <c r="J2492" s="1" t="str">
        <f t="shared" si="156"/>
        <v>Fluid (stream)</v>
      </c>
      <c r="K2492" s="1" t="str">
        <f t="shared" si="157"/>
        <v>Untreated Water</v>
      </c>
      <c r="O2492">
        <v>0.16</v>
      </c>
      <c r="P2492">
        <v>80</v>
      </c>
      <c r="Q2492">
        <v>6.4</v>
      </c>
    </row>
    <row r="2493" spans="1:17" hidden="1" x14ac:dyDescent="0.3">
      <c r="A2493" t="s">
        <v>9849</v>
      </c>
      <c r="B2493" t="s">
        <v>9850</v>
      </c>
      <c r="C2493" s="1" t="str">
        <f t="shared" si="154"/>
        <v>12:0012</v>
      </c>
      <c r="D2493" s="1" t="str">
        <f t="shared" si="155"/>
        <v>12:0031</v>
      </c>
      <c r="E2493" t="s">
        <v>9851</v>
      </c>
      <c r="F2493" t="s">
        <v>9852</v>
      </c>
      <c r="H2493">
        <v>58.261374600000003</v>
      </c>
      <c r="I2493">
        <v>-133.20121359999999</v>
      </c>
      <c r="J2493" s="1" t="str">
        <f t="shared" si="156"/>
        <v>Fluid (stream)</v>
      </c>
      <c r="K2493" s="1" t="str">
        <f t="shared" si="157"/>
        <v>Untreated Water</v>
      </c>
      <c r="O2493">
        <v>2.5000000000000001E-2</v>
      </c>
      <c r="P2493">
        <v>90</v>
      </c>
      <c r="Q2493">
        <v>6.2</v>
      </c>
    </row>
    <row r="2494" spans="1:17" hidden="1" x14ac:dyDescent="0.3">
      <c r="A2494" t="s">
        <v>9853</v>
      </c>
      <c r="B2494" t="s">
        <v>9854</v>
      </c>
      <c r="C2494" s="1" t="str">
        <f t="shared" si="154"/>
        <v>12:0012</v>
      </c>
      <c r="D2494" s="1" t="str">
        <f t="shared" si="155"/>
        <v>12:0031</v>
      </c>
      <c r="E2494" t="s">
        <v>9855</v>
      </c>
      <c r="F2494" t="s">
        <v>9856</v>
      </c>
      <c r="H2494">
        <v>58.263759</v>
      </c>
      <c r="I2494">
        <v>-133.1207205</v>
      </c>
      <c r="J2494" s="1" t="str">
        <f t="shared" si="156"/>
        <v>Fluid (stream)</v>
      </c>
      <c r="K2494" s="1" t="str">
        <f t="shared" si="157"/>
        <v>Untreated Water</v>
      </c>
      <c r="O2494">
        <v>2.5000000000000001E-2</v>
      </c>
      <c r="P2494">
        <v>74</v>
      </c>
      <c r="Q2494">
        <v>6.2</v>
      </c>
    </row>
    <row r="2495" spans="1:17" hidden="1" x14ac:dyDescent="0.3">
      <c r="A2495" t="s">
        <v>9857</v>
      </c>
      <c r="B2495" t="s">
        <v>9858</v>
      </c>
      <c r="C2495" s="1" t="str">
        <f t="shared" si="154"/>
        <v>12:0012</v>
      </c>
      <c r="D2495" s="1" t="str">
        <f t="shared" si="155"/>
        <v>12:0031</v>
      </c>
      <c r="E2495" t="s">
        <v>9859</v>
      </c>
      <c r="F2495" t="s">
        <v>9860</v>
      </c>
      <c r="H2495">
        <v>58.260611300000001</v>
      </c>
      <c r="I2495">
        <v>-133.1198143</v>
      </c>
      <c r="J2495" s="1" t="str">
        <f t="shared" si="156"/>
        <v>Fluid (stream)</v>
      </c>
      <c r="K2495" s="1" t="str">
        <f t="shared" si="157"/>
        <v>Untreated Water</v>
      </c>
      <c r="O2495">
        <v>0.92</v>
      </c>
      <c r="P2495">
        <v>500</v>
      </c>
      <c r="Q2495">
        <v>7.2</v>
      </c>
    </row>
    <row r="2496" spans="1:17" hidden="1" x14ac:dyDescent="0.3">
      <c r="A2496" t="s">
        <v>9861</v>
      </c>
      <c r="B2496" t="s">
        <v>9862</v>
      </c>
      <c r="C2496" s="1" t="str">
        <f t="shared" si="154"/>
        <v>12:0012</v>
      </c>
      <c r="D2496" s="1" t="str">
        <f t="shared" si="155"/>
        <v>12:0031</v>
      </c>
      <c r="E2496" t="s">
        <v>9859</v>
      </c>
      <c r="F2496" t="s">
        <v>9863</v>
      </c>
      <c r="H2496">
        <v>58.260611300000001</v>
      </c>
      <c r="I2496">
        <v>-133.1198143</v>
      </c>
      <c r="J2496" s="1" t="str">
        <f t="shared" si="156"/>
        <v>Fluid (stream)</v>
      </c>
      <c r="K2496" s="1" t="str">
        <f t="shared" si="157"/>
        <v>Untreated Water</v>
      </c>
      <c r="O2496">
        <v>0.9</v>
      </c>
      <c r="P2496">
        <v>640</v>
      </c>
      <c r="Q2496">
        <v>7.1</v>
      </c>
    </row>
    <row r="2497" spans="1:17" hidden="1" x14ac:dyDescent="0.3">
      <c r="A2497" t="s">
        <v>9864</v>
      </c>
      <c r="B2497" t="s">
        <v>9865</v>
      </c>
      <c r="C2497" s="1" t="str">
        <f t="shared" si="154"/>
        <v>12:0012</v>
      </c>
      <c r="D2497" s="1" t="str">
        <f t="shared" si="155"/>
        <v>12:0031</v>
      </c>
      <c r="E2497" t="s">
        <v>9866</v>
      </c>
      <c r="F2497" t="s">
        <v>9867</v>
      </c>
      <c r="H2497">
        <v>58.2487542</v>
      </c>
      <c r="I2497">
        <v>-133.16247999999999</v>
      </c>
      <c r="J2497" s="1" t="str">
        <f t="shared" si="156"/>
        <v>Fluid (stream)</v>
      </c>
      <c r="K2497" s="1" t="str">
        <f t="shared" si="157"/>
        <v>Untreated Water</v>
      </c>
      <c r="O2497">
        <v>0.11</v>
      </c>
      <c r="P2497">
        <v>110</v>
      </c>
      <c r="Q2497">
        <v>6.6</v>
      </c>
    </row>
    <row r="2498" spans="1:17" hidden="1" x14ac:dyDescent="0.3">
      <c r="A2498" t="s">
        <v>9868</v>
      </c>
      <c r="B2498" t="s">
        <v>9869</v>
      </c>
      <c r="C2498" s="1" t="str">
        <f t="shared" ref="C2498:C2561" si="158">HYPERLINK("http://geochem.nrcan.gc.ca/cdogs/content/bdl/bdl120012_e.htm", "12:0012")</f>
        <v>12:0012</v>
      </c>
      <c r="D2498" s="1" t="str">
        <f t="shared" ref="D2498:D2561" si="159">HYPERLINK("http://geochem.nrcan.gc.ca/cdogs/content/svy/svy120031_e.htm", "12:0031")</f>
        <v>12:0031</v>
      </c>
      <c r="E2498" t="s">
        <v>9870</v>
      </c>
      <c r="F2498" t="s">
        <v>9871</v>
      </c>
      <c r="H2498">
        <v>58.197972</v>
      </c>
      <c r="I2498">
        <v>-133.12910980000001</v>
      </c>
      <c r="J2498" s="1" t="str">
        <f t="shared" ref="J2498:J2561" si="160">HYPERLINK("http://geochem.nrcan.gc.ca/cdogs/content/kwd/kwd020018_e.htm", "Fluid (stream)")</f>
        <v>Fluid (stream)</v>
      </c>
      <c r="K2498" s="1" t="str">
        <f t="shared" ref="K2498:K2561" si="161">HYPERLINK("http://geochem.nrcan.gc.ca/cdogs/content/kwd/kwd080007_e.htm", "Untreated Water")</f>
        <v>Untreated Water</v>
      </c>
      <c r="O2498">
        <v>0.1</v>
      </c>
      <c r="P2498">
        <v>44</v>
      </c>
      <c r="Q2498">
        <v>6</v>
      </c>
    </row>
    <row r="2499" spans="1:17" hidden="1" x14ac:dyDescent="0.3">
      <c r="A2499" t="s">
        <v>9872</v>
      </c>
      <c r="B2499" t="s">
        <v>9873</v>
      </c>
      <c r="C2499" s="1" t="str">
        <f t="shared" si="158"/>
        <v>12:0012</v>
      </c>
      <c r="D2499" s="1" t="str">
        <f t="shared" si="159"/>
        <v>12:0031</v>
      </c>
      <c r="E2499" t="s">
        <v>9874</v>
      </c>
      <c r="F2499" t="s">
        <v>9875</v>
      </c>
      <c r="H2499">
        <v>58.0841481</v>
      </c>
      <c r="I2499">
        <v>-132.8268812</v>
      </c>
      <c r="J2499" s="1" t="str">
        <f t="shared" si="160"/>
        <v>Fluid (stream)</v>
      </c>
      <c r="K2499" s="1" t="str">
        <f t="shared" si="161"/>
        <v>Untreated Water</v>
      </c>
      <c r="O2499">
        <v>7.0000000000000007E-2</v>
      </c>
      <c r="P2499">
        <v>42</v>
      </c>
      <c r="Q2499">
        <v>7.2</v>
      </c>
    </row>
    <row r="2500" spans="1:17" hidden="1" x14ac:dyDescent="0.3">
      <c r="A2500" t="s">
        <v>9876</v>
      </c>
      <c r="B2500" t="s">
        <v>9877</v>
      </c>
      <c r="C2500" s="1" t="str">
        <f t="shared" si="158"/>
        <v>12:0012</v>
      </c>
      <c r="D2500" s="1" t="str">
        <f t="shared" si="159"/>
        <v>12:0031</v>
      </c>
      <c r="E2500" t="s">
        <v>9878</v>
      </c>
      <c r="F2500" t="s">
        <v>9879</v>
      </c>
      <c r="H2500">
        <v>58.216355800000002</v>
      </c>
      <c r="I2500">
        <v>-133.06634930000001</v>
      </c>
      <c r="J2500" s="1" t="str">
        <f t="shared" si="160"/>
        <v>Fluid (stream)</v>
      </c>
      <c r="K2500" s="1" t="str">
        <f t="shared" si="161"/>
        <v>Untreated Water</v>
      </c>
      <c r="O2500">
        <v>0.6</v>
      </c>
      <c r="P2500">
        <v>58</v>
      </c>
      <c r="Q2500">
        <v>6.9</v>
      </c>
    </row>
    <row r="2501" spans="1:17" hidden="1" x14ac:dyDescent="0.3">
      <c r="A2501" t="s">
        <v>9880</v>
      </c>
      <c r="B2501" t="s">
        <v>9881</v>
      </c>
      <c r="C2501" s="1" t="str">
        <f t="shared" si="158"/>
        <v>12:0012</v>
      </c>
      <c r="D2501" s="1" t="str">
        <f t="shared" si="159"/>
        <v>12:0031</v>
      </c>
      <c r="E2501" t="s">
        <v>9882</v>
      </c>
      <c r="F2501" t="s">
        <v>9883</v>
      </c>
      <c r="H2501">
        <v>58.200727299999997</v>
      </c>
      <c r="I2501">
        <v>-133.06691380000001</v>
      </c>
      <c r="J2501" s="1" t="str">
        <f t="shared" si="160"/>
        <v>Fluid (stream)</v>
      </c>
      <c r="K2501" s="1" t="str">
        <f t="shared" si="161"/>
        <v>Untreated Water</v>
      </c>
      <c r="O2501">
        <v>0.16</v>
      </c>
      <c r="P2501">
        <v>40</v>
      </c>
      <c r="Q2501">
        <v>6</v>
      </c>
    </row>
    <row r="2502" spans="1:17" hidden="1" x14ac:dyDescent="0.3">
      <c r="A2502" t="s">
        <v>9884</v>
      </c>
      <c r="B2502" t="s">
        <v>9885</v>
      </c>
      <c r="C2502" s="1" t="str">
        <f t="shared" si="158"/>
        <v>12:0012</v>
      </c>
      <c r="D2502" s="1" t="str">
        <f t="shared" si="159"/>
        <v>12:0031</v>
      </c>
      <c r="E2502" t="s">
        <v>9886</v>
      </c>
      <c r="F2502" t="s">
        <v>9887</v>
      </c>
      <c r="H2502">
        <v>58.220948</v>
      </c>
      <c r="I2502">
        <v>-133.0427243</v>
      </c>
      <c r="J2502" s="1" t="str">
        <f t="shared" si="160"/>
        <v>Fluid (stream)</v>
      </c>
      <c r="K2502" s="1" t="str">
        <f t="shared" si="161"/>
        <v>Untreated Water</v>
      </c>
      <c r="O2502">
        <v>0.18</v>
      </c>
      <c r="P2502">
        <v>42</v>
      </c>
      <c r="Q2502">
        <v>6.5</v>
      </c>
    </row>
    <row r="2503" spans="1:17" hidden="1" x14ac:dyDescent="0.3">
      <c r="A2503" t="s">
        <v>9888</v>
      </c>
      <c r="B2503" t="s">
        <v>9889</v>
      </c>
      <c r="C2503" s="1" t="str">
        <f t="shared" si="158"/>
        <v>12:0012</v>
      </c>
      <c r="D2503" s="1" t="str">
        <f t="shared" si="159"/>
        <v>12:0031</v>
      </c>
      <c r="E2503" t="s">
        <v>9890</v>
      </c>
      <c r="F2503" t="s">
        <v>9891</v>
      </c>
      <c r="H2503">
        <v>58.186459300000003</v>
      </c>
      <c r="I2503">
        <v>-132.96335189999999</v>
      </c>
      <c r="J2503" s="1" t="str">
        <f t="shared" si="160"/>
        <v>Fluid (stream)</v>
      </c>
      <c r="K2503" s="1" t="str">
        <f t="shared" si="161"/>
        <v>Untreated Water</v>
      </c>
      <c r="O2503">
        <v>0.31</v>
      </c>
      <c r="P2503">
        <v>140</v>
      </c>
      <c r="Q2503">
        <v>6.8</v>
      </c>
    </row>
    <row r="2504" spans="1:17" hidden="1" x14ac:dyDescent="0.3">
      <c r="A2504" t="s">
        <v>9892</v>
      </c>
      <c r="B2504" t="s">
        <v>9893</v>
      </c>
      <c r="C2504" s="1" t="str">
        <f t="shared" si="158"/>
        <v>12:0012</v>
      </c>
      <c r="D2504" s="1" t="str">
        <f t="shared" si="159"/>
        <v>12:0031</v>
      </c>
      <c r="E2504" t="s">
        <v>9894</v>
      </c>
      <c r="F2504" t="s">
        <v>9895</v>
      </c>
      <c r="H2504">
        <v>58.183016199999997</v>
      </c>
      <c r="I2504">
        <v>-132.96938370000001</v>
      </c>
      <c r="J2504" s="1" t="str">
        <f t="shared" si="160"/>
        <v>Fluid (stream)</v>
      </c>
      <c r="K2504" s="1" t="str">
        <f t="shared" si="161"/>
        <v>Untreated Water</v>
      </c>
      <c r="O2504">
        <v>2.5000000000000001E-2</v>
      </c>
      <c r="P2504">
        <v>58</v>
      </c>
      <c r="Q2504">
        <v>6.6</v>
      </c>
    </row>
    <row r="2505" spans="1:17" hidden="1" x14ac:dyDescent="0.3">
      <c r="A2505" t="s">
        <v>9896</v>
      </c>
      <c r="B2505" t="s">
        <v>9897</v>
      </c>
      <c r="C2505" s="1" t="str">
        <f t="shared" si="158"/>
        <v>12:0012</v>
      </c>
      <c r="D2505" s="1" t="str">
        <f t="shared" si="159"/>
        <v>12:0031</v>
      </c>
      <c r="E2505" t="s">
        <v>9898</v>
      </c>
      <c r="F2505" t="s">
        <v>9899</v>
      </c>
      <c r="H2505">
        <v>58.200789299999997</v>
      </c>
      <c r="I2505">
        <v>-132.99567239999999</v>
      </c>
      <c r="J2505" s="1" t="str">
        <f t="shared" si="160"/>
        <v>Fluid (stream)</v>
      </c>
      <c r="K2505" s="1" t="str">
        <f t="shared" si="161"/>
        <v>Untreated Water</v>
      </c>
      <c r="O2505">
        <v>0.26</v>
      </c>
      <c r="P2505">
        <v>140</v>
      </c>
      <c r="Q2505">
        <v>6.5</v>
      </c>
    </row>
    <row r="2506" spans="1:17" hidden="1" x14ac:dyDescent="0.3">
      <c r="A2506" t="s">
        <v>9900</v>
      </c>
      <c r="B2506" t="s">
        <v>9901</v>
      </c>
      <c r="C2506" s="1" t="str">
        <f t="shared" si="158"/>
        <v>12:0012</v>
      </c>
      <c r="D2506" s="1" t="str">
        <f t="shared" si="159"/>
        <v>12:0031</v>
      </c>
      <c r="E2506" t="s">
        <v>9902</v>
      </c>
      <c r="F2506" t="s">
        <v>9903</v>
      </c>
      <c r="H2506">
        <v>58.152481899999998</v>
      </c>
      <c r="I2506">
        <v>-133.0005635</v>
      </c>
      <c r="J2506" s="1" t="str">
        <f t="shared" si="160"/>
        <v>Fluid (stream)</v>
      </c>
      <c r="K2506" s="1" t="str">
        <f t="shared" si="161"/>
        <v>Untreated Water</v>
      </c>
      <c r="O2506">
        <v>2.8</v>
      </c>
      <c r="P2506">
        <v>96</v>
      </c>
      <c r="Q2506">
        <v>7</v>
      </c>
    </row>
    <row r="2507" spans="1:17" hidden="1" x14ac:dyDescent="0.3">
      <c r="A2507" t="s">
        <v>9904</v>
      </c>
      <c r="B2507" t="s">
        <v>9905</v>
      </c>
      <c r="C2507" s="1" t="str">
        <f t="shared" si="158"/>
        <v>12:0012</v>
      </c>
      <c r="D2507" s="1" t="str">
        <f t="shared" si="159"/>
        <v>12:0031</v>
      </c>
      <c r="E2507" t="s">
        <v>9906</v>
      </c>
      <c r="F2507" t="s">
        <v>9907</v>
      </c>
      <c r="H2507">
        <v>58.154882600000001</v>
      </c>
      <c r="I2507">
        <v>-133.0042004</v>
      </c>
      <c r="J2507" s="1" t="str">
        <f t="shared" si="160"/>
        <v>Fluid (stream)</v>
      </c>
      <c r="K2507" s="1" t="str">
        <f t="shared" si="161"/>
        <v>Untreated Water</v>
      </c>
      <c r="O2507">
        <v>0.41</v>
      </c>
      <c r="P2507">
        <v>400</v>
      </c>
      <c r="Q2507">
        <v>6.8</v>
      </c>
    </row>
    <row r="2508" spans="1:17" hidden="1" x14ac:dyDescent="0.3">
      <c r="A2508" t="s">
        <v>9908</v>
      </c>
      <c r="B2508" t="s">
        <v>9909</v>
      </c>
      <c r="C2508" s="1" t="str">
        <f t="shared" si="158"/>
        <v>12:0012</v>
      </c>
      <c r="D2508" s="1" t="str">
        <f t="shared" si="159"/>
        <v>12:0031</v>
      </c>
      <c r="E2508" t="s">
        <v>9910</v>
      </c>
      <c r="F2508" t="s">
        <v>9911</v>
      </c>
      <c r="H2508">
        <v>58.202870799999999</v>
      </c>
      <c r="I2508">
        <v>-132.99036430000001</v>
      </c>
      <c r="J2508" s="1" t="str">
        <f t="shared" si="160"/>
        <v>Fluid (stream)</v>
      </c>
      <c r="K2508" s="1" t="str">
        <f t="shared" si="161"/>
        <v>Untreated Water</v>
      </c>
      <c r="O2508">
        <v>0.19</v>
      </c>
      <c r="P2508">
        <v>140</v>
      </c>
      <c r="Q2508">
        <v>6.6</v>
      </c>
    </row>
    <row r="2509" spans="1:17" hidden="1" x14ac:dyDescent="0.3">
      <c r="A2509" t="s">
        <v>9912</v>
      </c>
      <c r="B2509" t="s">
        <v>9913</v>
      </c>
      <c r="C2509" s="1" t="str">
        <f t="shared" si="158"/>
        <v>12:0012</v>
      </c>
      <c r="D2509" s="1" t="str">
        <f t="shared" si="159"/>
        <v>12:0031</v>
      </c>
      <c r="E2509" t="s">
        <v>9914</v>
      </c>
      <c r="F2509" t="s">
        <v>9915</v>
      </c>
      <c r="H2509">
        <v>58.2585482</v>
      </c>
      <c r="I2509">
        <v>-133.0317944</v>
      </c>
      <c r="J2509" s="1" t="str">
        <f t="shared" si="160"/>
        <v>Fluid (stream)</v>
      </c>
      <c r="K2509" s="1" t="str">
        <f t="shared" si="161"/>
        <v>Untreated Water</v>
      </c>
      <c r="O2509">
        <v>0.37</v>
      </c>
      <c r="P2509">
        <v>380</v>
      </c>
      <c r="Q2509">
        <v>6.5</v>
      </c>
    </row>
    <row r="2510" spans="1:17" hidden="1" x14ac:dyDescent="0.3">
      <c r="A2510" t="s">
        <v>9916</v>
      </c>
      <c r="B2510" t="s">
        <v>9917</v>
      </c>
      <c r="C2510" s="1" t="str">
        <f t="shared" si="158"/>
        <v>12:0012</v>
      </c>
      <c r="D2510" s="1" t="str">
        <f t="shared" si="159"/>
        <v>12:0031</v>
      </c>
      <c r="E2510" t="s">
        <v>9918</v>
      </c>
      <c r="F2510" t="s">
        <v>9919</v>
      </c>
      <c r="H2510">
        <v>58.2808159</v>
      </c>
      <c r="I2510">
        <v>-133.0255038</v>
      </c>
      <c r="J2510" s="1" t="str">
        <f t="shared" si="160"/>
        <v>Fluid (stream)</v>
      </c>
      <c r="K2510" s="1" t="str">
        <f t="shared" si="161"/>
        <v>Untreated Water</v>
      </c>
      <c r="O2510">
        <v>0.09</v>
      </c>
      <c r="P2510">
        <v>70</v>
      </c>
      <c r="Q2510">
        <v>6.6</v>
      </c>
    </row>
    <row r="2511" spans="1:17" hidden="1" x14ac:dyDescent="0.3">
      <c r="A2511" t="s">
        <v>9920</v>
      </c>
      <c r="B2511" t="s">
        <v>9921</v>
      </c>
      <c r="C2511" s="1" t="str">
        <f t="shared" si="158"/>
        <v>12:0012</v>
      </c>
      <c r="D2511" s="1" t="str">
        <f t="shared" si="159"/>
        <v>12:0031</v>
      </c>
      <c r="E2511" t="s">
        <v>9922</v>
      </c>
      <c r="F2511" t="s">
        <v>9923</v>
      </c>
      <c r="H2511">
        <v>58.286884499999999</v>
      </c>
      <c r="I2511">
        <v>-133.04119700000001</v>
      </c>
      <c r="J2511" s="1" t="str">
        <f t="shared" si="160"/>
        <v>Fluid (stream)</v>
      </c>
      <c r="K2511" s="1" t="str">
        <f t="shared" si="161"/>
        <v>Untreated Water</v>
      </c>
      <c r="O2511">
        <v>0.62</v>
      </c>
      <c r="P2511">
        <v>170</v>
      </c>
      <c r="Q2511">
        <v>7.3</v>
      </c>
    </row>
    <row r="2512" spans="1:17" hidden="1" x14ac:dyDescent="0.3">
      <c r="A2512" t="s">
        <v>9924</v>
      </c>
      <c r="B2512" t="s">
        <v>9925</v>
      </c>
      <c r="C2512" s="1" t="str">
        <f t="shared" si="158"/>
        <v>12:0012</v>
      </c>
      <c r="D2512" s="1" t="str">
        <f t="shared" si="159"/>
        <v>12:0031</v>
      </c>
      <c r="E2512" t="s">
        <v>9926</v>
      </c>
      <c r="F2512" t="s">
        <v>9927</v>
      </c>
      <c r="H2512">
        <v>58.291815700000001</v>
      </c>
      <c r="I2512">
        <v>-133.03885880000001</v>
      </c>
      <c r="J2512" s="1" t="str">
        <f t="shared" si="160"/>
        <v>Fluid (stream)</v>
      </c>
      <c r="K2512" s="1" t="str">
        <f t="shared" si="161"/>
        <v>Untreated Water</v>
      </c>
      <c r="O2512">
        <v>0.22</v>
      </c>
      <c r="P2512">
        <v>86</v>
      </c>
      <c r="Q2512">
        <v>6.5</v>
      </c>
    </row>
    <row r="2513" spans="1:17" hidden="1" x14ac:dyDescent="0.3">
      <c r="A2513" t="s">
        <v>9928</v>
      </c>
      <c r="B2513" t="s">
        <v>9929</v>
      </c>
      <c r="C2513" s="1" t="str">
        <f t="shared" si="158"/>
        <v>12:0012</v>
      </c>
      <c r="D2513" s="1" t="str">
        <f t="shared" si="159"/>
        <v>12:0031</v>
      </c>
      <c r="E2513" t="s">
        <v>9930</v>
      </c>
      <c r="F2513" t="s">
        <v>9931</v>
      </c>
      <c r="H2513">
        <v>58.331144999999999</v>
      </c>
      <c r="I2513">
        <v>-133.0323468</v>
      </c>
      <c r="J2513" s="1" t="str">
        <f t="shared" si="160"/>
        <v>Fluid (stream)</v>
      </c>
      <c r="K2513" s="1" t="str">
        <f t="shared" si="161"/>
        <v>Untreated Water</v>
      </c>
      <c r="O2513">
        <v>0.38</v>
      </c>
      <c r="P2513">
        <v>92</v>
      </c>
      <c r="Q2513">
        <v>6.9</v>
      </c>
    </row>
    <row r="2514" spans="1:17" hidden="1" x14ac:dyDescent="0.3">
      <c r="A2514" t="s">
        <v>9932</v>
      </c>
      <c r="B2514" t="s">
        <v>9933</v>
      </c>
      <c r="C2514" s="1" t="str">
        <f t="shared" si="158"/>
        <v>12:0012</v>
      </c>
      <c r="D2514" s="1" t="str">
        <f t="shared" si="159"/>
        <v>12:0031</v>
      </c>
      <c r="E2514" t="s">
        <v>9934</v>
      </c>
      <c r="F2514" t="s">
        <v>9935</v>
      </c>
      <c r="H2514">
        <v>58.3331169</v>
      </c>
      <c r="I2514">
        <v>-133.03797510000001</v>
      </c>
      <c r="J2514" s="1" t="str">
        <f t="shared" si="160"/>
        <v>Fluid (stream)</v>
      </c>
      <c r="K2514" s="1" t="str">
        <f t="shared" si="161"/>
        <v>Untreated Water</v>
      </c>
      <c r="O2514">
        <v>0.24</v>
      </c>
      <c r="P2514">
        <v>130</v>
      </c>
      <c r="Q2514">
        <v>6.8</v>
      </c>
    </row>
    <row r="2515" spans="1:17" hidden="1" x14ac:dyDescent="0.3">
      <c r="A2515" t="s">
        <v>9936</v>
      </c>
      <c r="B2515" t="s">
        <v>9937</v>
      </c>
      <c r="C2515" s="1" t="str">
        <f t="shared" si="158"/>
        <v>12:0012</v>
      </c>
      <c r="D2515" s="1" t="str">
        <f t="shared" si="159"/>
        <v>12:0031</v>
      </c>
      <c r="E2515" t="s">
        <v>9934</v>
      </c>
      <c r="F2515" t="s">
        <v>9938</v>
      </c>
      <c r="H2515">
        <v>58.3331169</v>
      </c>
      <c r="I2515">
        <v>-133.03797510000001</v>
      </c>
      <c r="J2515" s="1" t="str">
        <f t="shared" si="160"/>
        <v>Fluid (stream)</v>
      </c>
      <c r="K2515" s="1" t="str">
        <f t="shared" si="161"/>
        <v>Untreated Water</v>
      </c>
      <c r="O2515">
        <v>0.25</v>
      </c>
      <c r="P2515">
        <v>100</v>
      </c>
      <c r="Q2515">
        <v>6.8</v>
      </c>
    </row>
    <row r="2516" spans="1:17" hidden="1" x14ac:dyDescent="0.3">
      <c r="A2516" t="s">
        <v>9939</v>
      </c>
      <c r="B2516" t="s">
        <v>9940</v>
      </c>
      <c r="C2516" s="1" t="str">
        <f t="shared" si="158"/>
        <v>12:0012</v>
      </c>
      <c r="D2516" s="1" t="str">
        <f t="shared" si="159"/>
        <v>12:0031</v>
      </c>
      <c r="E2516" t="s">
        <v>9941</v>
      </c>
      <c r="F2516" t="s">
        <v>9942</v>
      </c>
      <c r="H2516">
        <v>58.3436728</v>
      </c>
      <c r="I2516">
        <v>-133.01283810000001</v>
      </c>
      <c r="J2516" s="1" t="str">
        <f t="shared" si="160"/>
        <v>Fluid (stream)</v>
      </c>
      <c r="K2516" s="1" t="str">
        <f t="shared" si="161"/>
        <v>Untreated Water</v>
      </c>
      <c r="O2516">
        <v>0.8</v>
      </c>
      <c r="P2516">
        <v>150</v>
      </c>
      <c r="Q2516">
        <v>7.2</v>
      </c>
    </row>
    <row r="2517" spans="1:17" hidden="1" x14ac:dyDescent="0.3">
      <c r="A2517" t="s">
        <v>9943</v>
      </c>
      <c r="B2517" t="s">
        <v>9944</v>
      </c>
      <c r="C2517" s="1" t="str">
        <f t="shared" si="158"/>
        <v>12:0012</v>
      </c>
      <c r="D2517" s="1" t="str">
        <f t="shared" si="159"/>
        <v>12:0031</v>
      </c>
      <c r="E2517" t="s">
        <v>9945</v>
      </c>
      <c r="F2517" t="s">
        <v>9946</v>
      </c>
      <c r="H2517">
        <v>58.3478037</v>
      </c>
      <c r="I2517">
        <v>-133.01802169999999</v>
      </c>
      <c r="J2517" s="1" t="str">
        <f t="shared" si="160"/>
        <v>Fluid (stream)</v>
      </c>
      <c r="K2517" s="1" t="str">
        <f t="shared" si="161"/>
        <v>Untreated Water</v>
      </c>
      <c r="O2517">
        <v>0.27</v>
      </c>
      <c r="P2517">
        <v>70</v>
      </c>
      <c r="Q2517">
        <v>5.8</v>
      </c>
    </row>
    <row r="2518" spans="1:17" hidden="1" x14ac:dyDescent="0.3">
      <c r="A2518" t="s">
        <v>9947</v>
      </c>
      <c r="B2518" t="s">
        <v>9948</v>
      </c>
      <c r="C2518" s="1" t="str">
        <f t="shared" si="158"/>
        <v>12:0012</v>
      </c>
      <c r="D2518" s="1" t="str">
        <f t="shared" si="159"/>
        <v>12:0031</v>
      </c>
      <c r="E2518" t="s">
        <v>9949</v>
      </c>
      <c r="F2518" t="s">
        <v>9950</v>
      </c>
      <c r="H2518">
        <v>58.369298200000003</v>
      </c>
      <c r="I2518">
        <v>-133.02382249999999</v>
      </c>
      <c r="J2518" s="1" t="str">
        <f t="shared" si="160"/>
        <v>Fluid (stream)</v>
      </c>
      <c r="K2518" s="1" t="str">
        <f t="shared" si="161"/>
        <v>Untreated Water</v>
      </c>
      <c r="O2518">
        <v>0.06</v>
      </c>
      <c r="P2518">
        <v>36</v>
      </c>
      <c r="Q2518">
        <v>6.5</v>
      </c>
    </row>
    <row r="2519" spans="1:17" hidden="1" x14ac:dyDescent="0.3">
      <c r="A2519" t="s">
        <v>9951</v>
      </c>
      <c r="B2519" t="s">
        <v>9952</v>
      </c>
      <c r="C2519" s="1" t="str">
        <f t="shared" si="158"/>
        <v>12:0012</v>
      </c>
      <c r="D2519" s="1" t="str">
        <f t="shared" si="159"/>
        <v>12:0031</v>
      </c>
      <c r="E2519" t="s">
        <v>9953</v>
      </c>
      <c r="F2519" t="s">
        <v>9954</v>
      </c>
      <c r="H2519">
        <v>58.378746700000001</v>
      </c>
      <c r="I2519">
        <v>-133.0472862</v>
      </c>
      <c r="J2519" s="1" t="str">
        <f t="shared" si="160"/>
        <v>Fluid (stream)</v>
      </c>
      <c r="K2519" s="1" t="str">
        <f t="shared" si="161"/>
        <v>Untreated Water</v>
      </c>
      <c r="O2519">
        <v>0.64</v>
      </c>
      <c r="P2519">
        <v>60</v>
      </c>
      <c r="Q2519">
        <v>7</v>
      </c>
    </row>
    <row r="2520" spans="1:17" hidden="1" x14ac:dyDescent="0.3">
      <c r="A2520" t="s">
        <v>9955</v>
      </c>
      <c r="B2520" t="s">
        <v>9956</v>
      </c>
      <c r="C2520" s="1" t="str">
        <f t="shared" si="158"/>
        <v>12:0012</v>
      </c>
      <c r="D2520" s="1" t="str">
        <f t="shared" si="159"/>
        <v>12:0031</v>
      </c>
      <c r="E2520" t="s">
        <v>9957</v>
      </c>
      <c r="F2520" t="s">
        <v>9958</v>
      </c>
      <c r="H2520">
        <v>58.374928500000003</v>
      </c>
      <c r="I2520">
        <v>-133.04370159999999</v>
      </c>
      <c r="J2520" s="1" t="str">
        <f t="shared" si="160"/>
        <v>Fluid (stream)</v>
      </c>
      <c r="K2520" s="1" t="str">
        <f t="shared" si="161"/>
        <v>Untreated Water</v>
      </c>
      <c r="O2520">
        <v>0.18</v>
      </c>
      <c r="P2520">
        <v>42</v>
      </c>
      <c r="Q2520">
        <v>6.3</v>
      </c>
    </row>
    <row r="2521" spans="1:17" hidden="1" x14ac:dyDescent="0.3">
      <c r="A2521" t="s">
        <v>9959</v>
      </c>
      <c r="B2521" t="s">
        <v>9960</v>
      </c>
      <c r="C2521" s="1" t="str">
        <f t="shared" si="158"/>
        <v>12:0012</v>
      </c>
      <c r="D2521" s="1" t="str">
        <f t="shared" si="159"/>
        <v>12:0031</v>
      </c>
      <c r="E2521" t="s">
        <v>9961</v>
      </c>
      <c r="F2521" t="s">
        <v>9962</v>
      </c>
      <c r="H2521">
        <v>58.366917100000002</v>
      </c>
      <c r="I2521">
        <v>-132.9374985</v>
      </c>
      <c r="J2521" s="1" t="str">
        <f t="shared" si="160"/>
        <v>Fluid (stream)</v>
      </c>
      <c r="K2521" s="1" t="str">
        <f t="shared" si="161"/>
        <v>Untreated Water</v>
      </c>
      <c r="O2521">
        <v>0.3</v>
      </c>
      <c r="P2521">
        <v>44</v>
      </c>
      <c r="Q2521">
        <v>6.9</v>
      </c>
    </row>
    <row r="2522" spans="1:17" hidden="1" x14ac:dyDescent="0.3">
      <c r="A2522" t="s">
        <v>9963</v>
      </c>
      <c r="B2522" t="s">
        <v>9964</v>
      </c>
      <c r="C2522" s="1" t="str">
        <f t="shared" si="158"/>
        <v>12:0012</v>
      </c>
      <c r="D2522" s="1" t="str">
        <f t="shared" si="159"/>
        <v>12:0031</v>
      </c>
      <c r="E2522" t="s">
        <v>9965</v>
      </c>
      <c r="F2522" t="s">
        <v>9966</v>
      </c>
      <c r="H2522">
        <v>58.367073900000001</v>
      </c>
      <c r="I2522">
        <v>-132.94335359999999</v>
      </c>
      <c r="J2522" s="1" t="str">
        <f t="shared" si="160"/>
        <v>Fluid (stream)</v>
      </c>
      <c r="K2522" s="1" t="str">
        <f t="shared" si="161"/>
        <v>Untreated Water</v>
      </c>
      <c r="O2522">
        <v>0.06</v>
      </c>
      <c r="P2522">
        <v>38</v>
      </c>
      <c r="Q2522">
        <v>7.3</v>
      </c>
    </row>
    <row r="2523" spans="1:17" hidden="1" x14ac:dyDescent="0.3">
      <c r="A2523" t="s">
        <v>9967</v>
      </c>
      <c r="B2523" t="s">
        <v>9968</v>
      </c>
      <c r="C2523" s="1" t="str">
        <f t="shared" si="158"/>
        <v>12:0012</v>
      </c>
      <c r="D2523" s="1" t="str">
        <f t="shared" si="159"/>
        <v>12:0031</v>
      </c>
      <c r="E2523" t="s">
        <v>9969</v>
      </c>
      <c r="F2523" t="s">
        <v>9970</v>
      </c>
      <c r="H2523">
        <v>58.363390299999999</v>
      </c>
      <c r="I2523">
        <v>-132.94161990000001</v>
      </c>
      <c r="J2523" s="1" t="str">
        <f t="shared" si="160"/>
        <v>Fluid (stream)</v>
      </c>
      <c r="K2523" s="1" t="str">
        <f t="shared" si="161"/>
        <v>Untreated Water</v>
      </c>
      <c r="O2523">
        <v>7.0000000000000007E-2</v>
      </c>
      <c r="P2523">
        <v>40</v>
      </c>
      <c r="Q2523">
        <v>7.5</v>
      </c>
    </row>
    <row r="2524" spans="1:17" hidden="1" x14ac:dyDescent="0.3">
      <c r="A2524" t="s">
        <v>9971</v>
      </c>
      <c r="B2524" t="s">
        <v>9972</v>
      </c>
      <c r="C2524" s="1" t="str">
        <f t="shared" si="158"/>
        <v>12:0012</v>
      </c>
      <c r="D2524" s="1" t="str">
        <f t="shared" si="159"/>
        <v>12:0031</v>
      </c>
      <c r="E2524" t="s">
        <v>9973</v>
      </c>
      <c r="F2524" t="s">
        <v>9974</v>
      </c>
      <c r="H2524">
        <v>58.328360500000002</v>
      </c>
      <c r="I2524">
        <v>-132.96989719999999</v>
      </c>
      <c r="J2524" s="1" t="str">
        <f t="shared" si="160"/>
        <v>Fluid (stream)</v>
      </c>
      <c r="K2524" s="1" t="str">
        <f t="shared" si="161"/>
        <v>Untreated Water</v>
      </c>
      <c r="O2524">
        <v>0.18</v>
      </c>
      <c r="P2524">
        <v>48</v>
      </c>
      <c r="Q2524">
        <v>6.8</v>
      </c>
    </row>
    <row r="2525" spans="1:17" hidden="1" x14ac:dyDescent="0.3">
      <c r="A2525" t="s">
        <v>9975</v>
      </c>
      <c r="B2525" t="s">
        <v>9976</v>
      </c>
      <c r="C2525" s="1" t="str">
        <f t="shared" si="158"/>
        <v>12:0012</v>
      </c>
      <c r="D2525" s="1" t="str">
        <f t="shared" si="159"/>
        <v>12:0031</v>
      </c>
      <c r="E2525" t="s">
        <v>9977</v>
      </c>
      <c r="F2525" t="s">
        <v>9978</v>
      </c>
      <c r="H2525">
        <v>58.304665100000001</v>
      </c>
      <c r="I2525">
        <v>-132.94832539999999</v>
      </c>
      <c r="J2525" s="1" t="str">
        <f t="shared" si="160"/>
        <v>Fluid (stream)</v>
      </c>
      <c r="K2525" s="1" t="str">
        <f t="shared" si="161"/>
        <v>Untreated Water</v>
      </c>
      <c r="P2525">
        <v>60</v>
      </c>
      <c r="Q2525">
        <v>7.2</v>
      </c>
    </row>
    <row r="2526" spans="1:17" hidden="1" x14ac:dyDescent="0.3">
      <c r="A2526" t="s">
        <v>9979</v>
      </c>
      <c r="B2526" t="s">
        <v>9980</v>
      </c>
      <c r="C2526" s="1" t="str">
        <f t="shared" si="158"/>
        <v>12:0012</v>
      </c>
      <c r="D2526" s="1" t="str">
        <f t="shared" si="159"/>
        <v>12:0031</v>
      </c>
      <c r="E2526" t="s">
        <v>9981</v>
      </c>
      <c r="F2526" t="s">
        <v>9982</v>
      </c>
      <c r="H2526">
        <v>58.306719600000001</v>
      </c>
      <c r="I2526">
        <v>-132.95493039999999</v>
      </c>
      <c r="J2526" s="1" t="str">
        <f t="shared" si="160"/>
        <v>Fluid (stream)</v>
      </c>
      <c r="K2526" s="1" t="str">
        <f t="shared" si="161"/>
        <v>Untreated Water</v>
      </c>
      <c r="P2526">
        <v>58</v>
      </c>
    </row>
    <row r="2527" spans="1:17" hidden="1" x14ac:dyDescent="0.3">
      <c r="A2527" t="s">
        <v>9983</v>
      </c>
      <c r="B2527" t="s">
        <v>9984</v>
      </c>
      <c r="C2527" s="1" t="str">
        <f t="shared" si="158"/>
        <v>12:0012</v>
      </c>
      <c r="D2527" s="1" t="str">
        <f t="shared" si="159"/>
        <v>12:0031</v>
      </c>
      <c r="E2527" t="s">
        <v>9985</v>
      </c>
      <c r="F2527" t="s">
        <v>9986</v>
      </c>
      <c r="H2527">
        <v>58.292449599999998</v>
      </c>
      <c r="I2527">
        <v>-132.4365153</v>
      </c>
      <c r="J2527" s="1" t="str">
        <f t="shared" si="160"/>
        <v>Fluid (stream)</v>
      </c>
      <c r="K2527" s="1" t="str">
        <f t="shared" si="161"/>
        <v>Untreated Water</v>
      </c>
      <c r="O2527">
        <v>0.21</v>
      </c>
      <c r="P2527">
        <v>42</v>
      </c>
      <c r="Q2527">
        <v>7.9</v>
      </c>
    </row>
    <row r="2528" spans="1:17" hidden="1" x14ac:dyDescent="0.3">
      <c r="A2528" t="s">
        <v>9987</v>
      </c>
      <c r="B2528" t="s">
        <v>9988</v>
      </c>
      <c r="C2528" s="1" t="str">
        <f t="shared" si="158"/>
        <v>12:0012</v>
      </c>
      <c r="D2528" s="1" t="str">
        <f t="shared" si="159"/>
        <v>12:0031</v>
      </c>
      <c r="E2528" t="s">
        <v>9989</v>
      </c>
      <c r="F2528" t="s">
        <v>9990</v>
      </c>
      <c r="H2528">
        <v>58.289653899999998</v>
      </c>
      <c r="I2528">
        <v>-132.44485990000001</v>
      </c>
      <c r="J2528" s="1" t="str">
        <f t="shared" si="160"/>
        <v>Fluid (stream)</v>
      </c>
      <c r="K2528" s="1" t="str">
        <f t="shared" si="161"/>
        <v>Untreated Water</v>
      </c>
      <c r="O2528">
        <v>0.3</v>
      </c>
      <c r="P2528">
        <v>38</v>
      </c>
      <c r="Q2528">
        <v>7.7</v>
      </c>
    </row>
    <row r="2529" spans="1:17" hidden="1" x14ac:dyDescent="0.3">
      <c r="A2529" t="s">
        <v>9991</v>
      </c>
      <c r="B2529" t="s">
        <v>9992</v>
      </c>
      <c r="C2529" s="1" t="str">
        <f t="shared" si="158"/>
        <v>12:0012</v>
      </c>
      <c r="D2529" s="1" t="str">
        <f t="shared" si="159"/>
        <v>12:0031</v>
      </c>
      <c r="E2529" t="s">
        <v>9993</v>
      </c>
      <c r="F2529" t="s">
        <v>9994</v>
      </c>
      <c r="H2529">
        <v>58.293463600000003</v>
      </c>
      <c r="I2529">
        <v>-132.47200720000001</v>
      </c>
      <c r="J2529" s="1" t="str">
        <f t="shared" si="160"/>
        <v>Fluid (stream)</v>
      </c>
      <c r="K2529" s="1" t="str">
        <f t="shared" si="161"/>
        <v>Untreated Water</v>
      </c>
      <c r="O2529">
        <v>0.38</v>
      </c>
      <c r="P2529">
        <v>46</v>
      </c>
      <c r="Q2529">
        <v>8.1999999999999993</v>
      </c>
    </row>
    <row r="2530" spans="1:17" hidden="1" x14ac:dyDescent="0.3">
      <c r="A2530" t="s">
        <v>9995</v>
      </c>
      <c r="B2530" t="s">
        <v>9996</v>
      </c>
      <c r="C2530" s="1" t="str">
        <f t="shared" si="158"/>
        <v>12:0012</v>
      </c>
      <c r="D2530" s="1" t="str">
        <f t="shared" si="159"/>
        <v>12:0031</v>
      </c>
      <c r="E2530" t="s">
        <v>9997</v>
      </c>
      <c r="F2530" t="s">
        <v>9998</v>
      </c>
      <c r="H2530">
        <v>58.275794599999998</v>
      </c>
      <c r="I2530">
        <v>-132.4424429</v>
      </c>
      <c r="J2530" s="1" t="str">
        <f t="shared" si="160"/>
        <v>Fluid (stream)</v>
      </c>
      <c r="K2530" s="1" t="str">
        <f t="shared" si="161"/>
        <v>Untreated Water</v>
      </c>
      <c r="O2530">
        <v>0.46</v>
      </c>
      <c r="P2530">
        <v>54</v>
      </c>
      <c r="Q2530">
        <v>8.1</v>
      </c>
    </row>
    <row r="2531" spans="1:17" hidden="1" x14ac:dyDescent="0.3">
      <c r="A2531" t="s">
        <v>9999</v>
      </c>
      <c r="B2531" t="s">
        <v>10000</v>
      </c>
      <c r="C2531" s="1" t="str">
        <f t="shared" si="158"/>
        <v>12:0012</v>
      </c>
      <c r="D2531" s="1" t="str">
        <f t="shared" si="159"/>
        <v>12:0031</v>
      </c>
      <c r="E2531" t="s">
        <v>10001</v>
      </c>
      <c r="F2531" t="s">
        <v>10002</v>
      </c>
      <c r="H2531">
        <v>58.285433400000002</v>
      </c>
      <c r="I2531">
        <v>-132.49234490000001</v>
      </c>
      <c r="J2531" s="1" t="str">
        <f t="shared" si="160"/>
        <v>Fluid (stream)</v>
      </c>
      <c r="K2531" s="1" t="str">
        <f t="shared" si="161"/>
        <v>Untreated Water</v>
      </c>
      <c r="O2531">
        <v>2.5000000000000001E-2</v>
      </c>
      <c r="P2531">
        <v>28</v>
      </c>
      <c r="Q2531">
        <v>7.4</v>
      </c>
    </row>
    <row r="2532" spans="1:17" hidden="1" x14ac:dyDescent="0.3">
      <c r="A2532" t="s">
        <v>10003</v>
      </c>
      <c r="B2532" t="s">
        <v>10004</v>
      </c>
      <c r="C2532" s="1" t="str">
        <f t="shared" si="158"/>
        <v>12:0012</v>
      </c>
      <c r="D2532" s="1" t="str">
        <f t="shared" si="159"/>
        <v>12:0031</v>
      </c>
      <c r="E2532" t="s">
        <v>10005</v>
      </c>
      <c r="F2532" t="s">
        <v>10006</v>
      </c>
      <c r="H2532">
        <v>58.231973000000004</v>
      </c>
      <c r="I2532">
        <v>-132.4508084</v>
      </c>
      <c r="J2532" s="1" t="str">
        <f t="shared" si="160"/>
        <v>Fluid (stream)</v>
      </c>
      <c r="K2532" s="1" t="str">
        <f t="shared" si="161"/>
        <v>Untreated Water</v>
      </c>
      <c r="O2532">
        <v>0.15</v>
      </c>
      <c r="P2532">
        <v>28</v>
      </c>
      <c r="Q2532">
        <v>7.6</v>
      </c>
    </row>
    <row r="2533" spans="1:17" hidden="1" x14ac:dyDescent="0.3">
      <c r="A2533" t="s">
        <v>10007</v>
      </c>
      <c r="B2533" t="s">
        <v>10008</v>
      </c>
      <c r="C2533" s="1" t="str">
        <f t="shared" si="158"/>
        <v>12:0012</v>
      </c>
      <c r="D2533" s="1" t="str">
        <f t="shared" si="159"/>
        <v>12:0031</v>
      </c>
      <c r="E2533" t="s">
        <v>10009</v>
      </c>
      <c r="F2533" t="s">
        <v>10010</v>
      </c>
      <c r="H2533">
        <v>58.225791800000003</v>
      </c>
      <c r="I2533">
        <v>-132.46382410000001</v>
      </c>
      <c r="J2533" s="1" t="str">
        <f t="shared" si="160"/>
        <v>Fluid (stream)</v>
      </c>
      <c r="K2533" s="1" t="str">
        <f t="shared" si="161"/>
        <v>Untreated Water</v>
      </c>
      <c r="O2533">
        <v>0.3</v>
      </c>
      <c r="P2533">
        <v>56</v>
      </c>
      <c r="Q2533">
        <v>7.4</v>
      </c>
    </row>
    <row r="2534" spans="1:17" hidden="1" x14ac:dyDescent="0.3">
      <c r="A2534" t="s">
        <v>10011</v>
      </c>
      <c r="B2534" t="s">
        <v>10012</v>
      </c>
      <c r="C2534" s="1" t="str">
        <f t="shared" si="158"/>
        <v>12:0012</v>
      </c>
      <c r="D2534" s="1" t="str">
        <f t="shared" si="159"/>
        <v>12:0031</v>
      </c>
      <c r="E2534" t="s">
        <v>10013</v>
      </c>
      <c r="F2534" t="s">
        <v>10014</v>
      </c>
      <c r="H2534">
        <v>58.227043399999999</v>
      </c>
      <c r="I2534">
        <v>-132.4554052</v>
      </c>
      <c r="J2534" s="1" t="str">
        <f t="shared" si="160"/>
        <v>Fluid (stream)</v>
      </c>
      <c r="K2534" s="1" t="str">
        <f t="shared" si="161"/>
        <v>Untreated Water</v>
      </c>
      <c r="O2534">
        <v>0.12</v>
      </c>
      <c r="P2534">
        <v>42</v>
      </c>
      <c r="Q2534">
        <v>7.4</v>
      </c>
    </row>
    <row r="2535" spans="1:17" hidden="1" x14ac:dyDescent="0.3">
      <c r="A2535" t="s">
        <v>10015</v>
      </c>
      <c r="B2535" t="s">
        <v>10016</v>
      </c>
      <c r="C2535" s="1" t="str">
        <f t="shared" si="158"/>
        <v>12:0012</v>
      </c>
      <c r="D2535" s="1" t="str">
        <f t="shared" si="159"/>
        <v>12:0031</v>
      </c>
      <c r="E2535" t="s">
        <v>10013</v>
      </c>
      <c r="F2535" t="s">
        <v>10017</v>
      </c>
      <c r="H2535">
        <v>58.227043399999999</v>
      </c>
      <c r="I2535">
        <v>-132.4554052</v>
      </c>
      <c r="J2535" s="1" t="str">
        <f t="shared" si="160"/>
        <v>Fluid (stream)</v>
      </c>
      <c r="K2535" s="1" t="str">
        <f t="shared" si="161"/>
        <v>Untreated Water</v>
      </c>
      <c r="O2535">
        <v>0.11</v>
      </c>
      <c r="P2535">
        <v>38</v>
      </c>
      <c r="Q2535">
        <v>7.3</v>
      </c>
    </row>
    <row r="2536" spans="1:17" hidden="1" x14ac:dyDescent="0.3">
      <c r="A2536" t="s">
        <v>10018</v>
      </c>
      <c r="B2536" t="s">
        <v>10019</v>
      </c>
      <c r="C2536" s="1" t="str">
        <f t="shared" si="158"/>
        <v>12:0012</v>
      </c>
      <c r="D2536" s="1" t="str">
        <f t="shared" si="159"/>
        <v>12:0031</v>
      </c>
      <c r="E2536" t="s">
        <v>10020</v>
      </c>
      <c r="F2536" t="s">
        <v>10021</v>
      </c>
      <c r="H2536">
        <v>58.282045799999999</v>
      </c>
      <c r="I2536">
        <v>-132.51101270000001</v>
      </c>
      <c r="J2536" s="1" t="str">
        <f t="shared" si="160"/>
        <v>Fluid (stream)</v>
      </c>
      <c r="K2536" s="1" t="str">
        <f t="shared" si="161"/>
        <v>Untreated Water</v>
      </c>
      <c r="O2536">
        <v>0.1</v>
      </c>
      <c r="P2536">
        <v>34</v>
      </c>
      <c r="Q2536">
        <v>7.5</v>
      </c>
    </row>
    <row r="2537" spans="1:17" hidden="1" x14ac:dyDescent="0.3">
      <c r="A2537" t="s">
        <v>10022</v>
      </c>
      <c r="B2537" t="s">
        <v>10023</v>
      </c>
      <c r="C2537" s="1" t="str">
        <f t="shared" si="158"/>
        <v>12:0012</v>
      </c>
      <c r="D2537" s="1" t="str">
        <f t="shared" si="159"/>
        <v>12:0031</v>
      </c>
      <c r="E2537" t="s">
        <v>10024</v>
      </c>
      <c r="F2537" t="s">
        <v>10025</v>
      </c>
      <c r="H2537">
        <v>58.2594578</v>
      </c>
      <c r="I2537">
        <v>-132.53672259999999</v>
      </c>
      <c r="J2537" s="1" t="str">
        <f t="shared" si="160"/>
        <v>Fluid (stream)</v>
      </c>
      <c r="K2537" s="1" t="str">
        <f t="shared" si="161"/>
        <v>Untreated Water</v>
      </c>
      <c r="O2537">
        <v>0.2</v>
      </c>
      <c r="P2537">
        <v>42</v>
      </c>
      <c r="Q2537">
        <v>6.9</v>
      </c>
    </row>
    <row r="2538" spans="1:17" hidden="1" x14ac:dyDescent="0.3">
      <c r="A2538" t="s">
        <v>10026</v>
      </c>
      <c r="B2538" t="s">
        <v>10027</v>
      </c>
      <c r="C2538" s="1" t="str">
        <f t="shared" si="158"/>
        <v>12:0012</v>
      </c>
      <c r="D2538" s="1" t="str">
        <f t="shared" si="159"/>
        <v>12:0031</v>
      </c>
      <c r="E2538" t="s">
        <v>10028</v>
      </c>
      <c r="F2538" t="s">
        <v>10029</v>
      </c>
      <c r="H2538">
        <v>58.268861200000003</v>
      </c>
      <c r="I2538">
        <v>-132.53353860000001</v>
      </c>
      <c r="J2538" s="1" t="str">
        <f t="shared" si="160"/>
        <v>Fluid (stream)</v>
      </c>
      <c r="K2538" s="1" t="str">
        <f t="shared" si="161"/>
        <v>Untreated Water</v>
      </c>
      <c r="O2538">
        <v>18</v>
      </c>
      <c r="P2538">
        <v>190</v>
      </c>
      <c r="Q2538">
        <v>7.3</v>
      </c>
    </row>
    <row r="2539" spans="1:17" hidden="1" x14ac:dyDescent="0.3">
      <c r="A2539" t="s">
        <v>10030</v>
      </c>
      <c r="B2539" t="s">
        <v>10031</v>
      </c>
      <c r="C2539" s="1" t="str">
        <f t="shared" si="158"/>
        <v>12:0012</v>
      </c>
      <c r="D2539" s="1" t="str">
        <f t="shared" si="159"/>
        <v>12:0031</v>
      </c>
      <c r="E2539" t="s">
        <v>10032</v>
      </c>
      <c r="F2539" t="s">
        <v>10033</v>
      </c>
      <c r="H2539">
        <v>58.245962499999997</v>
      </c>
      <c r="I2539">
        <v>-132.5701656</v>
      </c>
      <c r="J2539" s="1" t="str">
        <f t="shared" si="160"/>
        <v>Fluid (stream)</v>
      </c>
      <c r="K2539" s="1" t="str">
        <f t="shared" si="161"/>
        <v>Untreated Water</v>
      </c>
      <c r="O2539">
        <v>0.1</v>
      </c>
      <c r="P2539">
        <v>36</v>
      </c>
      <c r="Q2539">
        <v>7.1</v>
      </c>
    </row>
    <row r="2540" spans="1:17" hidden="1" x14ac:dyDescent="0.3">
      <c r="A2540" t="s">
        <v>10034</v>
      </c>
      <c r="B2540" t="s">
        <v>10035</v>
      </c>
      <c r="C2540" s="1" t="str">
        <f t="shared" si="158"/>
        <v>12:0012</v>
      </c>
      <c r="D2540" s="1" t="str">
        <f t="shared" si="159"/>
        <v>12:0031</v>
      </c>
      <c r="E2540" t="s">
        <v>10036</v>
      </c>
      <c r="F2540" t="s">
        <v>10037</v>
      </c>
      <c r="H2540">
        <v>58.246614399999999</v>
      </c>
      <c r="I2540">
        <v>-132.56524690000001</v>
      </c>
      <c r="J2540" s="1" t="str">
        <f t="shared" si="160"/>
        <v>Fluid (stream)</v>
      </c>
      <c r="K2540" s="1" t="str">
        <f t="shared" si="161"/>
        <v>Untreated Water</v>
      </c>
      <c r="O2540">
        <v>0.22</v>
      </c>
      <c r="P2540">
        <v>30</v>
      </c>
      <c r="Q2540">
        <v>7.2</v>
      </c>
    </row>
    <row r="2541" spans="1:17" hidden="1" x14ac:dyDescent="0.3">
      <c r="A2541" t="s">
        <v>10038</v>
      </c>
      <c r="B2541" t="s">
        <v>10039</v>
      </c>
      <c r="C2541" s="1" t="str">
        <f t="shared" si="158"/>
        <v>12:0012</v>
      </c>
      <c r="D2541" s="1" t="str">
        <f t="shared" si="159"/>
        <v>12:0031</v>
      </c>
      <c r="E2541" t="s">
        <v>10040</v>
      </c>
      <c r="F2541" t="s">
        <v>10041</v>
      </c>
      <c r="H2541">
        <v>58.354862400000002</v>
      </c>
      <c r="I2541">
        <v>-132.83008609999999</v>
      </c>
      <c r="J2541" s="1" t="str">
        <f t="shared" si="160"/>
        <v>Fluid (stream)</v>
      </c>
      <c r="K2541" s="1" t="str">
        <f t="shared" si="161"/>
        <v>Untreated Water</v>
      </c>
      <c r="O2541">
        <v>0.09</v>
      </c>
      <c r="P2541">
        <v>30</v>
      </c>
      <c r="Q2541">
        <v>7.3</v>
      </c>
    </row>
    <row r="2542" spans="1:17" hidden="1" x14ac:dyDescent="0.3">
      <c r="A2542" t="s">
        <v>10042</v>
      </c>
      <c r="B2542" t="s">
        <v>10043</v>
      </c>
      <c r="C2542" s="1" t="str">
        <f t="shared" si="158"/>
        <v>12:0012</v>
      </c>
      <c r="D2542" s="1" t="str">
        <f t="shared" si="159"/>
        <v>12:0031</v>
      </c>
      <c r="E2542" t="s">
        <v>10044</v>
      </c>
      <c r="F2542" t="s">
        <v>10045</v>
      </c>
      <c r="H2542">
        <v>58.359568199999998</v>
      </c>
      <c r="I2542">
        <v>-132.83803499999999</v>
      </c>
      <c r="J2542" s="1" t="str">
        <f t="shared" si="160"/>
        <v>Fluid (stream)</v>
      </c>
      <c r="K2542" s="1" t="str">
        <f t="shared" si="161"/>
        <v>Untreated Water</v>
      </c>
      <c r="O2542">
        <v>0.1</v>
      </c>
      <c r="P2542">
        <v>42</v>
      </c>
      <c r="Q2542">
        <v>7.2</v>
      </c>
    </row>
    <row r="2543" spans="1:17" hidden="1" x14ac:dyDescent="0.3">
      <c r="A2543" t="s">
        <v>10046</v>
      </c>
      <c r="B2543" t="s">
        <v>10047</v>
      </c>
      <c r="C2543" s="1" t="str">
        <f t="shared" si="158"/>
        <v>12:0012</v>
      </c>
      <c r="D2543" s="1" t="str">
        <f t="shared" si="159"/>
        <v>12:0031</v>
      </c>
      <c r="E2543" t="s">
        <v>10048</v>
      </c>
      <c r="F2543" t="s">
        <v>10049</v>
      </c>
      <c r="H2543">
        <v>58.332152600000001</v>
      </c>
      <c r="I2543">
        <v>-132.85941009999999</v>
      </c>
      <c r="J2543" s="1" t="str">
        <f t="shared" si="160"/>
        <v>Fluid (stream)</v>
      </c>
      <c r="K2543" s="1" t="str">
        <f t="shared" si="161"/>
        <v>Untreated Water</v>
      </c>
      <c r="O2543">
        <v>0.06</v>
      </c>
      <c r="P2543">
        <v>28</v>
      </c>
      <c r="Q2543">
        <v>7.2</v>
      </c>
    </row>
    <row r="2544" spans="1:17" hidden="1" x14ac:dyDescent="0.3">
      <c r="A2544" t="s">
        <v>10050</v>
      </c>
      <c r="B2544" t="s">
        <v>10051</v>
      </c>
      <c r="C2544" s="1" t="str">
        <f t="shared" si="158"/>
        <v>12:0012</v>
      </c>
      <c r="D2544" s="1" t="str">
        <f t="shared" si="159"/>
        <v>12:0031</v>
      </c>
      <c r="E2544" t="s">
        <v>10052</v>
      </c>
      <c r="F2544" t="s">
        <v>10053</v>
      </c>
      <c r="H2544">
        <v>58.332709899999998</v>
      </c>
      <c r="I2544">
        <v>-132.8751244</v>
      </c>
      <c r="J2544" s="1" t="str">
        <f t="shared" si="160"/>
        <v>Fluid (stream)</v>
      </c>
      <c r="K2544" s="1" t="str">
        <f t="shared" si="161"/>
        <v>Untreated Water</v>
      </c>
      <c r="O2544">
        <v>0.1</v>
      </c>
      <c r="P2544">
        <v>28</v>
      </c>
      <c r="Q2544">
        <v>7.5</v>
      </c>
    </row>
    <row r="2545" spans="1:17" hidden="1" x14ac:dyDescent="0.3">
      <c r="A2545" t="s">
        <v>10054</v>
      </c>
      <c r="B2545" t="s">
        <v>10055</v>
      </c>
      <c r="C2545" s="1" t="str">
        <f t="shared" si="158"/>
        <v>12:0012</v>
      </c>
      <c r="D2545" s="1" t="str">
        <f t="shared" si="159"/>
        <v>12:0031</v>
      </c>
      <c r="E2545" t="s">
        <v>10056</v>
      </c>
      <c r="F2545" t="s">
        <v>10057</v>
      </c>
      <c r="H2545">
        <v>58.343852499999997</v>
      </c>
      <c r="I2545">
        <v>-132.87267560000001</v>
      </c>
      <c r="J2545" s="1" t="str">
        <f t="shared" si="160"/>
        <v>Fluid (stream)</v>
      </c>
      <c r="K2545" s="1" t="str">
        <f t="shared" si="161"/>
        <v>Untreated Water</v>
      </c>
      <c r="O2545">
        <v>2.5000000000000001E-2</v>
      </c>
      <c r="P2545">
        <v>38</v>
      </c>
      <c r="Q2545">
        <v>6.2</v>
      </c>
    </row>
    <row r="2546" spans="1:17" hidden="1" x14ac:dyDescent="0.3">
      <c r="A2546" t="s">
        <v>10058</v>
      </c>
      <c r="B2546" t="s">
        <v>10059</v>
      </c>
      <c r="C2546" s="1" t="str">
        <f t="shared" si="158"/>
        <v>12:0012</v>
      </c>
      <c r="D2546" s="1" t="str">
        <f t="shared" si="159"/>
        <v>12:0031</v>
      </c>
      <c r="E2546" t="s">
        <v>10060</v>
      </c>
      <c r="F2546" t="s">
        <v>10061</v>
      </c>
      <c r="H2546">
        <v>58.330901099999998</v>
      </c>
      <c r="I2546">
        <v>-132.92655730000001</v>
      </c>
      <c r="J2546" s="1" t="str">
        <f t="shared" si="160"/>
        <v>Fluid (stream)</v>
      </c>
      <c r="K2546" s="1" t="str">
        <f t="shared" si="161"/>
        <v>Untreated Water</v>
      </c>
      <c r="O2546">
        <v>2.5000000000000001E-2</v>
      </c>
      <c r="P2546">
        <v>36</v>
      </c>
      <c r="Q2546">
        <v>6.7</v>
      </c>
    </row>
    <row r="2547" spans="1:17" hidden="1" x14ac:dyDescent="0.3">
      <c r="A2547" t="s">
        <v>10062</v>
      </c>
      <c r="B2547" t="s">
        <v>10063</v>
      </c>
      <c r="C2547" s="1" t="str">
        <f t="shared" si="158"/>
        <v>12:0012</v>
      </c>
      <c r="D2547" s="1" t="str">
        <f t="shared" si="159"/>
        <v>12:0031</v>
      </c>
      <c r="E2547" t="s">
        <v>10064</v>
      </c>
      <c r="F2547" t="s">
        <v>10065</v>
      </c>
      <c r="H2547">
        <v>58.285160300000001</v>
      </c>
      <c r="I2547">
        <v>-132.94181879999999</v>
      </c>
      <c r="J2547" s="1" t="str">
        <f t="shared" si="160"/>
        <v>Fluid (stream)</v>
      </c>
      <c r="K2547" s="1" t="str">
        <f t="shared" si="161"/>
        <v>Untreated Water</v>
      </c>
      <c r="O2547">
        <v>0.2</v>
      </c>
      <c r="P2547">
        <v>54</v>
      </c>
      <c r="Q2547">
        <v>6.6</v>
      </c>
    </row>
    <row r="2548" spans="1:17" hidden="1" x14ac:dyDescent="0.3">
      <c r="A2548" t="s">
        <v>10066</v>
      </c>
      <c r="B2548" t="s">
        <v>10067</v>
      </c>
      <c r="C2548" s="1" t="str">
        <f t="shared" si="158"/>
        <v>12:0012</v>
      </c>
      <c r="D2548" s="1" t="str">
        <f t="shared" si="159"/>
        <v>12:0031</v>
      </c>
      <c r="E2548" t="s">
        <v>10068</v>
      </c>
      <c r="F2548" t="s">
        <v>10069</v>
      </c>
      <c r="H2548">
        <v>58.294029500000001</v>
      </c>
      <c r="I2548">
        <v>-132.95049710000001</v>
      </c>
      <c r="J2548" s="1" t="str">
        <f t="shared" si="160"/>
        <v>Fluid (stream)</v>
      </c>
      <c r="K2548" s="1" t="str">
        <f t="shared" si="161"/>
        <v>Untreated Water</v>
      </c>
      <c r="O2548">
        <v>0.31</v>
      </c>
      <c r="P2548">
        <v>60</v>
      </c>
      <c r="Q2548">
        <v>6.6</v>
      </c>
    </row>
    <row r="2549" spans="1:17" hidden="1" x14ac:dyDescent="0.3">
      <c r="A2549" t="s">
        <v>10070</v>
      </c>
      <c r="B2549" t="s">
        <v>10071</v>
      </c>
      <c r="C2549" s="1" t="str">
        <f t="shared" si="158"/>
        <v>12:0012</v>
      </c>
      <c r="D2549" s="1" t="str">
        <f t="shared" si="159"/>
        <v>12:0031</v>
      </c>
      <c r="E2549" t="s">
        <v>10072</v>
      </c>
      <c r="F2549" t="s">
        <v>10073</v>
      </c>
      <c r="H2549">
        <v>58.279281099999999</v>
      </c>
      <c r="I2549">
        <v>-132.94205959999999</v>
      </c>
      <c r="J2549" s="1" t="str">
        <f t="shared" si="160"/>
        <v>Fluid (stream)</v>
      </c>
      <c r="K2549" s="1" t="str">
        <f t="shared" si="161"/>
        <v>Untreated Water</v>
      </c>
      <c r="O2549">
        <v>0.31</v>
      </c>
      <c r="P2549">
        <v>56</v>
      </c>
      <c r="Q2549">
        <v>6.6</v>
      </c>
    </row>
    <row r="2550" spans="1:17" hidden="1" x14ac:dyDescent="0.3">
      <c r="A2550" t="s">
        <v>10074</v>
      </c>
      <c r="B2550" t="s">
        <v>10075</v>
      </c>
      <c r="C2550" s="1" t="str">
        <f t="shared" si="158"/>
        <v>12:0012</v>
      </c>
      <c r="D2550" s="1" t="str">
        <f t="shared" si="159"/>
        <v>12:0031</v>
      </c>
      <c r="E2550" t="s">
        <v>10076</v>
      </c>
      <c r="F2550" t="s">
        <v>10077</v>
      </c>
      <c r="H2550">
        <v>58.266928999999998</v>
      </c>
      <c r="I2550">
        <v>-132.90967240000001</v>
      </c>
      <c r="J2550" s="1" t="str">
        <f t="shared" si="160"/>
        <v>Fluid (stream)</v>
      </c>
      <c r="K2550" s="1" t="str">
        <f t="shared" si="161"/>
        <v>Untreated Water</v>
      </c>
      <c r="O2550">
        <v>2.5000000000000001E-2</v>
      </c>
      <c r="P2550">
        <v>40</v>
      </c>
      <c r="Q2550">
        <v>5.4</v>
      </c>
    </row>
    <row r="2551" spans="1:17" hidden="1" x14ac:dyDescent="0.3">
      <c r="A2551" t="s">
        <v>10078</v>
      </c>
      <c r="B2551" t="s">
        <v>10079</v>
      </c>
      <c r="C2551" s="1" t="str">
        <f t="shared" si="158"/>
        <v>12:0012</v>
      </c>
      <c r="D2551" s="1" t="str">
        <f t="shared" si="159"/>
        <v>12:0031</v>
      </c>
      <c r="E2551" t="s">
        <v>10080</v>
      </c>
      <c r="F2551" t="s">
        <v>10081</v>
      </c>
      <c r="H2551">
        <v>58.308536599999996</v>
      </c>
      <c r="I2551">
        <v>-132.7978995</v>
      </c>
      <c r="J2551" s="1" t="str">
        <f t="shared" si="160"/>
        <v>Fluid (stream)</v>
      </c>
      <c r="K2551" s="1" t="str">
        <f t="shared" si="161"/>
        <v>Untreated Water</v>
      </c>
      <c r="O2551">
        <v>2.5000000000000001E-2</v>
      </c>
      <c r="P2551">
        <v>30</v>
      </c>
      <c r="Q2551">
        <v>7.1</v>
      </c>
    </row>
    <row r="2552" spans="1:17" hidden="1" x14ac:dyDescent="0.3">
      <c r="A2552" t="s">
        <v>10082</v>
      </c>
      <c r="B2552" t="s">
        <v>10083</v>
      </c>
      <c r="C2552" s="1" t="str">
        <f t="shared" si="158"/>
        <v>12:0012</v>
      </c>
      <c r="D2552" s="1" t="str">
        <f t="shared" si="159"/>
        <v>12:0031</v>
      </c>
      <c r="E2552" t="s">
        <v>10084</v>
      </c>
      <c r="F2552" t="s">
        <v>10085</v>
      </c>
      <c r="H2552">
        <v>58.304392100000001</v>
      </c>
      <c r="I2552">
        <v>-132.80239119999999</v>
      </c>
      <c r="J2552" s="1" t="str">
        <f t="shared" si="160"/>
        <v>Fluid (stream)</v>
      </c>
      <c r="K2552" s="1" t="str">
        <f t="shared" si="161"/>
        <v>Untreated Water</v>
      </c>
      <c r="O2552">
        <v>0.05</v>
      </c>
      <c r="P2552">
        <v>26</v>
      </c>
      <c r="Q2552">
        <v>6.8</v>
      </c>
    </row>
    <row r="2553" spans="1:17" hidden="1" x14ac:dyDescent="0.3">
      <c r="A2553" t="s">
        <v>10086</v>
      </c>
      <c r="B2553" t="s">
        <v>10087</v>
      </c>
      <c r="C2553" s="1" t="str">
        <f t="shared" si="158"/>
        <v>12:0012</v>
      </c>
      <c r="D2553" s="1" t="str">
        <f t="shared" si="159"/>
        <v>12:0031</v>
      </c>
      <c r="E2553" t="s">
        <v>10088</v>
      </c>
      <c r="F2553" t="s">
        <v>10089</v>
      </c>
      <c r="H2553">
        <v>58.306017099999998</v>
      </c>
      <c r="I2553">
        <v>-132.81715489999999</v>
      </c>
      <c r="J2553" s="1" t="str">
        <f t="shared" si="160"/>
        <v>Fluid (stream)</v>
      </c>
      <c r="K2553" s="1" t="str">
        <f t="shared" si="161"/>
        <v>Untreated Water</v>
      </c>
      <c r="O2553">
        <v>2.5000000000000001E-2</v>
      </c>
      <c r="P2553">
        <v>26</v>
      </c>
      <c r="Q2553">
        <v>7.2</v>
      </c>
    </row>
    <row r="2554" spans="1:17" hidden="1" x14ac:dyDescent="0.3">
      <c r="A2554" t="s">
        <v>10090</v>
      </c>
      <c r="B2554" t="s">
        <v>10091</v>
      </c>
      <c r="C2554" s="1" t="str">
        <f t="shared" si="158"/>
        <v>12:0012</v>
      </c>
      <c r="D2554" s="1" t="str">
        <f t="shared" si="159"/>
        <v>12:0031</v>
      </c>
      <c r="E2554" t="s">
        <v>10092</v>
      </c>
      <c r="F2554" t="s">
        <v>10093</v>
      </c>
      <c r="H2554">
        <v>58.2905728</v>
      </c>
      <c r="I2554">
        <v>-132.85098579999999</v>
      </c>
      <c r="J2554" s="1" t="str">
        <f t="shared" si="160"/>
        <v>Fluid (stream)</v>
      </c>
      <c r="K2554" s="1" t="str">
        <f t="shared" si="161"/>
        <v>Untreated Water</v>
      </c>
      <c r="O2554">
        <v>0.05</v>
      </c>
      <c r="P2554">
        <v>22</v>
      </c>
      <c r="Q2554">
        <v>7.1</v>
      </c>
    </row>
    <row r="2555" spans="1:17" hidden="1" x14ac:dyDescent="0.3">
      <c r="A2555" t="s">
        <v>10094</v>
      </c>
      <c r="B2555" t="s">
        <v>10095</v>
      </c>
      <c r="C2555" s="1" t="str">
        <f t="shared" si="158"/>
        <v>12:0012</v>
      </c>
      <c r="D2555" s="1" t="str">
        <f t="shared" si="159"/>
        <v>12:0031</v>
      </c>
      <c r="E2555" t="s">
        <v>10092</v>
      </c>
      <c r="F2555" t="s">
        <v>10096</v>
      </c>
      <c r="H2555">
        <v>58.2905728</v>
      </c>
      <c r="I2555">
        <v>-132.85098579999999</v>
      </c>
      <c r="J2555" s="1" t="str">
        <f t="shared" si="160"/>
        <v>Fluid (stream)</v>
      </c>
      <c r="K2555" s="1" t="str">
        <f t="shared" si="161"/>
        <v>Untreated Water</v>
      </c>
      <c r="O2555">
        <v>2.5000000000000001E-2</v>
      </c>
      <c r="P2555">
        <v>20</v>
      </c>
      <c r="Q2555">
        <v>7.2</v>
      </c>
    </row>
    <row r="2556" spans="1:17" hidden="1" x14ac:dyDescent="0.3">
      <c r="A2556" t="s">
        <v>10097</v>
      </c>
      <c r="B2556" t="s">
        <v>10098</v>
      </c>
      <c r="C2556" s="1" t="str">
        <f t="shared" si="158"/>
        <v>12:0012</v>
      </c>
      <c r="D2556" s="1" t="str">
        <f t="shared" si="159"/>
        <v>12:0031</v>
      </c>
      <c r="E2556" t="s">
        <v>10099</v>
      </c>
      <c r="F2556" t="s">
        <v>10100</v>
      </c>
      <c r="H2556">
        <v>58.265936799999999</v>
      </c>
      <c r="I2556">
        <v>-132.84181649999999</v>
      </c>
      <c r="J2556" s="1" t="str">
        <f t="shared" si="160"/>
        <v>Fluid (stream)</v>
      </c>
      <c r="K2556" s="1" t="str">
        <f t="shared" si="161"/>
        <v>Untreated Water</v>
      </c>
      <c r="O2556">
        <v>0.48</v>
      </c>
      <c r="P2556">
        <v>86</v>
      </c>
      <c r="Q2556">
        <v>7.2</v>
      </c>
    </row>
    <row r="2557" spans="1:17" hidden="1" x14ac:dyDescent="0.3">
      <c r="A2557" t="s">
        <v>10101</v>
      </c>
      <c r="B2557" t="s">
        <v>10102</v>
      </c>
      <c r="C2557" s="1" t="str">
        <f t="shared" si="158"/>
        <v>12:0012</v>
      </c>
      <c r="D2557" s="1" t="str">
        <f t="shared" si="159"/>
        <v>12:0031</v>
      </c>
      <c r="E2557" t="s">
        <v>10103</v>
      </c>
      <c r="F2557" t="s">
        <v>10104</v>
      </c>
      <c r="H2557">
        <v>58.268256999999998</v>
      </c>
      <c r="I2557">
        <v>-132.8211992</v>
      </c>
      <c r="J2557" s="1" t="str">
        <f t="shared" si="160"/>
        <v>Fluid (stream)</v>
      </c>
      <c r="K2557" s="1" t="str">
        <f t="shared" si="161"/>
        <v>Untreated Water</v>
      </c>
      <c r="O2557">
        <v>0.05</v>
      </c>
      <c r="P2557">
        <v>68</v>
      </c>
      <c r="Q2557">
        <v>6.4</v>
      </c>
    </row>
    <row r="2558" spans="1:17" hidden="1" x14ac:dyDescent="0.3">
      <c r="A2558" t="s">
        <v>10105</v>
      </c>
      <c r="B2558" t="s">
        <v>10106</v>
      </c>
      <c r="C2558" s="1" t="str">
        <f t="shared" si="158"/>
        <v>12:0012</v>
      </c>
      <c r="D2558" s="1" t="str">
        <f t="shared" si="159"/>
        <v>12:0031</v>
      </c>
      <c r="E2558" t="s">
        <v>10107</v>
      </c>
      <c r="F2558" t="s">
        <v>10108</v>
      </c>
      <c r="H2558">
        <v>58.252752999999998</v>
      </c>
      <c r="I2558">
        <v>-132.7049284</v>
      </c>
      <c r="J2558" s="1" t="str">
        <f t="shared" si="160"/>
        <v>Fluid (stream)</v>
      </c>
      <c r="K2558" s="1" t="str">
        <f t="shared" si="161"/>
        <v>Untreated Water</v>
      </c>
      <c r="O2558">
        <v>0.2</v>
      </c>
      <c r="P2558">
        <v>52</v>
      </c>
      <c r="Q2558">
        <v>7.2</v>
      </c>
    </row>
    <row r="2559" spans="1:17" hidden="1" x14ac:dyDescent="0.3">
      <c r="A2559" t="s">
        <v>10109</v>
      </c>
      <c r="B2559" t="s">
        <v>10110</v>
      </c>
      <c r="C2559" s="1" t="str">
        <f t="shared" si="158"/>
        <v>12:0012</v>
      </c>
      <c r="D2559" s="1" t="str">
        <f t="shared" si="159"/>
        <v>12:0031</v>
      </c>
      <c r="E2559" t="s">
        <v>10111</v>
      </c>
      <c r="F2559" t="s">
        <v>10112</v>
      </c>
      <c r="H2559">
        <v>58.2464072</v>
      </c>
      <c r="I2559">
        <v>-132.70719819999999</v>
      </c>
      <c r="J2559" s="1" t="str">
        <f t="shared" si="160"/>
        <v>Fluid (stream)</v>
      </c>
      <c r="K2559" s="1" t="str">
        <f t="shared" si="161"/>
        <v>Untreated Water</v>
      </c>
      <c r="O2559">
        <v>2.5000000000000001E-2</v>
      </c>
      <c r="P2559">
        <v>32</v>
      </c>
      <c r="Q2559">
        <v>7</v>
      </c>
    </row>
    <row r="2560" spans="1:17" hidden="1" x14ac:dyDescent="0.3">
      <c r="A2560" t="s">
        <v>10113</v>
      </c>
      <c r="B2560" t="s">
        <v>10114</v>
      </c>
      <c r="C2560" s="1" t="str">
        <f t="shared" si="158"/>
        <v>12:0012</v>
      </c>
      <c r="D2560" s="1" t="str">
        <f t="shared" si="159"/>
        <v>12:0031</v>
      </c>
      <c r="E2560" t="s">
        <v>10115</v>
      </c>
      <c r="F2560" t="s">
        <v>10116</v>
      </c>
      <c r="H2560">
        <v>58.242528200000002</v>
      </c>
      <c r="I2560">
        <v>-132.71687130000001</v>
      </c>
      <c r="J2560" s="1" t="str">
        <f t="shared" si="160"/>
        <v>Fluid (stream)</v>
      </c>
      <c r="K2560" s="1" t="str">
        <f t="shared" si="161"/>
        <v>Untreated Water</v>
      </c>
      <c r="O2560">
        <v>0.52</v>
      </c>
      <c r="P2560">
        <v>110</v>
      </c>
      <c r="Q2560">
        <v>7.2</v>
      </c>
    </row>
    <row r="2561" spans="1:17" hidden="1" x14ac:dyDescent="0.3">
      <c r="A2561" t="s">
        <v>10117</v>
      </c>
      <c r="B2561" t="s">
        <v>10118</v>
      </c>
      <c r="C2561" s="1" t="str">
        <f t="shared" si="158"/>
        <v>12:0012</v>
      </c>
      <c r="D2561" s="1" t="str">
        <f t="shared" si="159"/>
        <v>12:0031</v>
      </c>
      <c r="E2561" t="s">
        <v>10119</v>
      </c>
      <c r="F2561" t="s">
        <v>10120</v>
      </c>
      <c r="H2561">
        <v>58.242677800000003</v>
      </c>
      <c r="I2561">
        <v>-132.7405771</v>
      </c>
      <c r="J2561" s="1" t="str">
        <f t="shared" si="160"/>
        <v>Fluid (stream)</v>
      </c>
      <c r="K2561" s="1" t="str">
        <f t="shared" si="161"/>
        <v>Untreated Water</v>
      </c>
      <c r="O2561">
        <v>0.3</v>
      </c>
      <c r="P2561">
        <v>140</v>
      </c>
      <c r="Q2561">
        <v>7.1</v>
      </c>
    </row>
    <row r="2562" spans="1:17" hidden="1" x14ac:dyDescent="0.3">
      <c r="A2562" t="s">
        <v>10121</v>
      </c>
      <c r="B2562" t="s">
        <v>10122</v>
      </c>
      <c r="C2562" s="1" t="str">
        <f t="shared" ref="C2562:C2625" si="162">HYPERLINK("http://geochem.nrcan.gc.ca/cdogs/content/bdl/bdl120012_e.htm", "12:0012")</f>
        <v>12:0012</v>
      </c>
      <c r="D2562" s="1" t="str">
        <f t="shared" ref="D2562:D2625" si="163">HYPERLINK("http://geochem.nrcan.gc.ca/cdogs/content/svy/svy120031_e.htm", "12:0031")</f>
        <v>12:0031</v>
      </c>
      <c r="E2562" t="s">
        <v>10123</v>
      </c>
      <c r="F2562" t="s">
        <v>10124</v>
      </c>
      <c r="H2562">
        <v>58.249845800000003</v>
      </c>
      <c r="I2562">
        <v>-132.7802653</v>
      </c>
      <c r="J2562" s="1" t="str">
        <f t="shared" ref="J2562:J2625" si="164">HYPERLINK("http://geochem.nrcan.gc.ca/cdogs/content/kwd/kwd020018_e.htm", "Fluid (stream)")</f>
        <v>Fluid (stream)</v>
      </c>
      <c r="K2562" s="1" t="str">
        <f t="shared" ref="K2562:K2625" si="165">HYPERLINK("http://geochem.nrcan.gc.ca/cdogs/content/kwd/kwd080007_e.htm", "Untreated Water")</f>
        <v>Untreated Water</v>
      </c>
      <c r="O2562">
        <v>0.06</v>
      </c>
      <c r="P2562">
        <v>52</v>
      </c>
      <c r="Q2562">
        <v>6.7</v>
      </c>
    </row>
    <row r="2563" spans="1:17" hidden="1" x14ac:dyDescent="0.3">
      <c r="A2563" t="s">
        <v>10125</v>
      </c>
      <c r="B2563" t="s">
        <v>10126</v>
      </c>
      <c r="C2563" s="1" t="str">
        <f t="shared" si="162"/>
        <v>12:0012</v>
      </c>
      <c r="D2563" s="1" t="str">
        <f t="shared" si="163"/>
        <v>12:0031</v>
      </c>
      <c r="E2563" t="s">
        <v>10127</v>
      </c>
      <c r="F2563" t="s">
        <v>10128</v>
      </c>
      <c r="H2563">
        <v>58.301004499999998</v>
      </c>
      <c r="I2563">
        <v>-132.73139130000001</v>
      </c>
      <c r="J2563" s="1" t="str">
        <f t="shared" si="164"/>
        <v>Fluid (stream)</v>
      </c>
      <c r="K2563" s="1" t="str">
        <f t="shared" si="165"/>
        <v>Untreated Water</v>
      </c>
      <c r="O2563">
        <v>7.0000000000000007E-2</v>
      </c>
      <c r="P2563">
        <v>44</v>
      </c>
      <c r="Q2563">
        <v>7.2</v>
      </c>
    </row>
    <row r="2564" spans="1:17" hidden="1" x14ac:dyDescent="0.3">
      <c r="A2564" t="s">
        <v>10129</v>
      </c>
      <c r="B2564" t="s">
        <v>10130</v>
      </c>
      <c r="C2564" s="1" t="str">
        <f t="shared" si="162"/>
        <v>12:0012</v>
      </c>
      <c r="D2564" s="1" t="str">
        <f t="shared" si="163"/>
        <v>12:0031</v>
      </c>
      <c r="E2564" t="s">
        <v>10131</v>
      </c>
      <c r="F2564" t="s">
        <v>10132</v>
      </c>
      <c r="H2564">
        <v>58.2906458</v>
      </c>
      <c r="I2564">
        <v>-132.7363067</v>
      </c>
      <c r="J2564" s="1" t="str">
        <f t="shared" si="164"/>
        <v>Fluid (stream)</v>
      </c>
      <c r="K2564" s="1" t="str">
        <f t="shared" si="165"/>
        <v>Untreated Water</v>
      </c>
      <c r="O2564">
        <v>2.5000000000000001E-2</v>
      </c>
      <c r="P2564">
        <v>28</v>
      </c>
      <c r="Q2564">
        <v>6.9</v>
      </c>
    </row>
    <row r="2565" spans="1:17" hidden="1" x14ac:dyDescent="0.3">
      <c r="A2565" t="s">
        <v>10133</v>
      </c>
      <c r="B2565" t="s">
        <v>10134</v>
      </c>
      <c r="C2565" s="1" t="str">
        <f t="shared" si="162"/>
        <v>12:0012</v>
      </c>
      <c r="D2565" s="1" t="str">
        <f t="shared" si="163"/>
        <v>12:0031</v>
      </c>
      <c r="E2565" t="s">
        <v>10135</v>
      </c>
      <c r="F2565" t="s">
        <v>10136</v>
      </c>
      <c r="H2565">
        <v>58.321655100000001</v>
      </c>
      <c r="I2565">
        <v>-132.69723959999999</v>
      </c>
      <c r="J2565" s="1" t="str">
        <f t="shared" si="164"/>
        <v>Fluid (stream)</v>
      </c>
      <c r="K2565" s="1" t="str">
        <f t="shared" si="165"/>
        <v>Untreated Water</v>
      </c>
      <c r="O2565">
        <v>0.25</v>
      </c>
      <c r="P2565">
        <v>32</v>
      </c>
      <c r="Q2565">
        <v>7.6</v>
      </c>
    </row>
    <row r="2566" spans="1:17" hidden="1" x14ac:dyDescent="0.3">
      <c r="A2566" t="s">
        <v>10137</v>
      </c>
      <c r="B2566" t="s">
        <v>10138</v>
      </c>
      <c r="C2566" s="1" t="str">
        <f t="shared" si="162"/>
        <v>12:0012</v>
      </c>
      <c r="D2566" s="1" t="str">
        <f t="shared" si="163"/>
        <v>12:0031</v>
      </c>
      <c r="E2566" t="s">
        <v>10139</v>
      </c>
      <c r="F2566" t="s">
        <v>10140</v>
      </c>
      <c r="H2566">
        <v>58.312702700000003</v>
      </c>
      <c r="I2566">
        <v>-132.7098953</v>
      </c>
      <c r="J2566" s="1" t="str">
        <f t="shared" si="164"/>
        <v>Fluid (stream)</v>
      </c>
      <c r="K2566" s="1" t="str">
        <f t="shared" si="165"/>
        <v>Untreated Water</v>
      </c>
      <c r="O2566">
        <v>2.5000000000000001E-2</v>
      </c>
      <c r="P2566">
        <v>28</v>
      </c>
      <c r="Q2566">
        <v>7.1</v>
      </c>
    </row>
    <row r="2567" spans="1:17" hidden="1" x14ac:dyDescent="0.3">
      <c r="A2567" t="s">
        <v>10141</v>
      </c>
      <c r="B2567" t="s">
        <v>10142</v>
      </c>
      <c r="C2567" s="1" t="str">
        <f t="shared" si="162"/>
        <v>12:0012</v>
      </c>
      <c r="D2567" s="1" t="str">
        <f t="shared" si="163"/>
        <v>12:0031</v>
      </c>
      <c r="E2567" t="s">
        <v>10143</v>
      </c>
      <c r="F2567" t="s">
        <v>10144</v>
      </c>
      <c r="H2567">
        <v>58.326253600000001</v>
      </c>
      <c r="I2567">
        <v>-132.69574299999999</v>
      </c>
      <c r="J2567" s="1" t="str">
        <f t="shared" si="164"/>
        <v>Fluid (stream)</v>
      </c>
      <c r="K2567" s="1" t="str">
        <f t="shared" si="165"/>
        <v>Untreated Water</v>
      </c>
      <c r="O2567">
        <v>0.08</v>
      </c>
      <c r="P2567">
        <v>26</v>
      </c>
      <c r="Q2567">
        <v>7.2</v>
      </c>
    </row>
    <row r="2568" spans="1:17" hidden="1" x14ac:dyDescent="0.3">
      <c r="A2568" t="s">
        <v>10145</v>
      </c>
      <c r="B2568" t="s">
        <v>10146</v>
      </c>
      <c r="C2568" s="1" t="str">
        <f t="shared" si="162"/>
        <v>12:0012</v>
      </c>
      <c r="D2568" s="1" t="str">
        <f t="shared" si="163"/>
        <v>12:0031</v>
      </c>
      <c r="E2568" t="s">
        <v>10147</v>
      </c>
      <c r="F2568" t="s">
        <v>10148</v>
      </c>
      <c r="H2568">
        <v>58.317118999999998</v>
      </c>
      <c r="I2568">
        <v>-132.6957098</v>
      </c>
      <c r="J2568" s="1" t="str">
        <f t="shared" si="164"/>
        <v>Fluid (stream)</v>
      </c>
      <c r="K2568" s="1" t="str">
        <f t="shared" si="165"/>
        <v>Untreated Water</v>
      </c>
      <c r="O2568">
        <v>0.08</v>
      </c>
      <c r="P2568">
        <v>36</v>
      </c>
      <c r="Q2568">
        <v>7</v>
      </c>
    </row>
    <row r="2569" spans="1:17" hidden="1" x14ac:dyDescent="0.3">
      <c r="A2569" t="s">
        <v>10149</v>
      </c>
      <c r="B2569" t="s">
        <v>10150</v>
      </c>
      <c r="C2569" s="1" t="str">
        <f t="shared" si="162"/>
        <v>12:0012</v>
      </c>
      <c r="D2569" s="1" t="str">
        <f t="shared" si="163"/>
        <v>12:0031</v>
      </c>
      <c r="E2569" t="s">
        <v>10151</v>
      </c>
      <c r="F2569" t="s">
        <v>10152</v>
      </c>
      <c r="H2569">
        <v>58.3435232</v>
      </c>
      <c r="I2569">
        <v>-132.66428310000001</v>
      </c>
      <c r="J2569" s="1" t="str">
        <f t="shared" si="164"/>
        <v>Fluid (stream)</v>
      </c>
      <c r="K2569" s="1" t="str">
        <f t="shared" si="165"/>
        <v>Untreated Water</v>
      </c>
      <c r="O2569">
        <v>0.08</v>
      </c>
      <c r="P2569">
        <v>36</v>
      </c>
      <c r="Q2569">
        <v>7.3</v>
      </c>
    </row>
    <row r="2570" spans="1:17" hidden="1" x14ac:dyDescent="0.3">
      <c r="A2570" t="s">
        <v>10153</v>
      </c>
      <c r="B2570" t="s">
        <v>10154</v>
      </c>
      <c r="C2570" s="1" t="str">
        <f t="shared" si="162"/>
        <v>12:0012</v>
      </c>
      <c r="D2570" s="1" t="str">
        <f t="shared" si="163"/>
        <v>12:0031</v>
      </c>
      <c r="E2570" t="s">
        <v>10151</v>
      </c>
      <c r="F2570" t="s">
        <v>10155</v>
      </c>
      <c r="H2570">
        <v>58.3435232</v>
      </c>
      <c r="I2570">
        <v>-132.66428310000001</v>
      </c>
      <c r="J2570" s="1" t="str">
        <f t="shared" si="164"/>
        <v>Fluid (stream)</v>
      </c>
      <c r="K2570" s="1" t="str">
        <f t="shared" si="165"/>
        <v>Untreated Water</v>
      </c>
      <c r="O2570">
        <v>0.13</v>
      </c>
      <c r="P2570">
        <v>38</v>
      </c>
      <c r="Q2570">
        <v>7.4</v>
      </c>
    </row>
    <row r="2571" spans="1:17" hidden="1" x14ac:dyDescent="0.3">
      <c r="A2571" t="s">
        <v>10156</v>
      </c>
      <c r="B2571" t="s">
        <v>10157</v>
      </c>
      <c r="C2571" s="1" t="str">
        <f t="shared" si="162"/>
        <v>12:0012</v>
      </c>
      <c r="D2571" s="1" t="str">
        <f t="shared" si="163"/>
        <v>12:0031</v>
      </c>
      <c r="E2571" t="s">
        <v>10158</v>
      </c>
      <c r="F2571" t="s">
        <v>10159</v>
      </c>
      <c r="H2571">
        <v>58.342927600000003</v>
      </c>
      <c r="I2571">
        <v>-132.6149216</v>
      </c>
      <c r="J2571" s="1" t="str">
        <f t="shared" si="164"/>
        <v>Fluid (stream)</v>
      </c>
      <c r="K2571" s="1" t="str">
        <f t="shared" si="165"/>
        <v>Untreated Water</v>
      </c>
      <c r="O2571">
        <v>0.18</v>
      </c>
      <c r="P2571">
        <v>26</v>
      </c>
      <c r="Q2571">
        <v>8.1</v>
      </c>
    </row>
    <row r="2572" spans="1:17" hidden="1" x14ac:dyDescent="0.3">
      <c r="A2572" t="s">
        <v>10160</v>
      </c>
      <c r="B2572" t="s">
        <v>10161</v>
      </c>
      <c r="C2572" s="1" t="str">
        <f t="shared" si="162"/>
        <v>12:0012</v>
      </c>
      <c r="D2572" s="1" t="str">
        <f t="shared" si="163"/>
        <v>12:0031</v>
      </c>
      <c r="E2572" t="s">
        <v>10162</v>
      </c>
      <c r="F2572" t="s">
        <v>10163</v>
      </c>
      <c r="H2572">
        <v>58.317396600000002</v>
      </c>
      <c r="I2572">
        <v>-132.63743360000001</v>
      </c>
      <c r="J2572" s="1" t="str">
        <f t="shared" si="164"/>
        <v>Fluid (stream)</v>
      </c>
      <c r="K2572" s="1" t="str">
        <f t="shared" si="165"/>
        <v>Untreated Water</v>
      </c>
      <c r="O2572">
        <v>0.44</v>
      </c>
      <c r="P2572">
        <v>48</v>
      </c>
      <c r="Q2572">
        <v>7.3</v>
      </c>
    </row>
    <row r="2573" spans="1:17" hidden="1" x14ac:dyDescent="0.3">
      <c r="A2573" t="s">
        <v>10164</v>
      </c>
      <c r="B2573" t="s">
        <v>10165</v>
      </c>
      <c r="C2573" s="1" t="str">
        <f t="shared" si="162"/>
        <v>12:0012</v>
      </c>
      <c r="D2573" s="1" t="str">
        <f t="shared" si="163"/>
        <v>12:0031</v>
      </c>
      <c r="E2573" t="s">
        <v>10166</v>
      </c>
      <c r="F2573" t="s">
        <v>10167</v>
      </c>
      <c r="H2573">
        <v>58.369432099999997</v>
      </c>
      <c r="I2573">
        <v>-132.63696400000001</v>
      </c>
      <c r="J2573" s="1" t="str">
        <f t="shared" si="164"/>
        <v>Fluid (stream)</v>
      </c>
      <c r="K2573" s="1" t="str">
        <f t="shared" si="165"/>
        <v>Untreated Water</v>
      </c>
      <c r="O2573">
        <v>7.0000000000000007E-2</v>
      </c>
      <c r="P2573">
        <v>30</v>
      </c>
      <c r="Q2573">
        <v>7.2</v>
      </c>
    </row>
    <row r="2574" spans="1:17" hidden="1" x14ac:dyDescent="0.3">
      <c r="A2574" t="s">
        <v>10168</v>
      </c>
      <c r="B2574" t="s">
        <v>10169</v>
      </c>
      <c r="C2574" s="1" t="str">
        <f t="shared" si="162"/>
        <v>12:0012</v>
      </c>
      <c r="D2574" s="1" t="str">
        <f t="shared" si="163"/>
        <v>12:0031</v>
      </c>
      <c r="E2574" t="s">
        <v>10170</v>
      </c>
      <c r="F2574" t="s">
        <v>10171</v>
      </c>
      <c r="H2574">
        <v>58.367052700000002</v>
      </c>
      <c r="I2574">
        <v>-132.62876209999999</v>
      </c>
      <c r="J2574" s="1" t="str">
        <f t="shared" si="164"/>
        <v>Fluid (stream)</v>
      </c>
      <c r="K2574" s="1" t="str">
        <f t="shared" si="165"/>
        <v>Untreated Water</v>
      </c>
      <c r="O2574">
        <v>0.28000000000000003</v>
      </c>
      <c r="P2574">
        <v>28</v>
      </c>
      <c r="Q2574">
        <v>7.6</v>
      </c>
    </row>
    <row r="2575" spans="1:17" hidden="1" x14ac:dyDescent="0.3">
      <c r="A2575" t="s">
        <v>10172</v>
      </c>
      <c r="B2575" t="s">
        <v>10173</v>
      </c>
      <c r="C2575" s="1" t="str">
        <f t="shared" si="162"/>
        <v>12:0012</v>
      </c>
      <c r="D2575" s="1" t="str">
        <f t="shared" si="163"/>
        <v>12:0031</v>
      </c>
      <c r="E2575" t="s">
        <v>10174</v>
      </c>
      <c r="F2575" t="s">
        <v>10175</v>
      </c>
      <c r="H2575">
        <v>58.3843113</v>
      </c>
      <c r="I2575">
        <v>-132.64202069999999</v>
      </c>
      <c r="J2575" s="1" t="str">
        <f t="shared" si="164"/>
        <v>Fluid (stream)</v>
      </c>
      <c r="K2575" s="1" t="str">
        <f t="shared" si="165"/>
        <v>Untreated Water</v>
      </c>
      <c r="O2575">
        <v>0.1</v>
      </c>
      <c r="P2575">
        <v>26</v>
      </c>
      <c r="Q2575">
        <v>7.6</v>
      </c>
    </row>
    <row r="2576" spans="1:17" hidden="1" x14ac:dyDescent="0.3">
      <c r="A2576" t="s">
        <v>10176</v>
      </c>
      <c r="B2576" t="s">
        <v>10177</v>
      </c>
      <c r="C2576" s="1" t="str">
        <f t="shared" si="162"/>
        <v>12:0012</v>
      </c>
      <c r="D2576" s="1" t="str">
        <f t="shared" si="163"/>
        <v>12:0031</v>
      </c>
      <c r="E2576" t="s">
        <v>10178</v>
      </c>
      <c r="F2576" t="s">
        <v>10179</v>
      </c>
      <c r="H2576">
        <v>58.3479508</v>
      </c>
      <c r="I2576">
        <v>-132.53658780000001</v>
      </c>
      <c r="J2576" s="1" t="str">
        <f t="shared" si="164"/>
        <v>Fluid (stream)</v>
      </c>
      <c r="K2576" s="1" t="str">
        <f t="shared" si="165"/>
        <v>Untreated Water</v>
      </c>
      <c r="O2576">
        <v>7.0000000000000007E-2</v>
      </c>
      <c r="P2576">
        <v>24</v>
      </c>
      <c r="Q2576">
        <v>7.9</v>
      </c>
    </row>
    <row r="2577" spans="1:17" hidden="1" x14ac:dyDescent="0.3">
      <c r="A2577" t="s">
        <v>10180</v>
      </c>
      <c r="B2577" t="s">
        <v>10181</v>
      </c>
      <c r="C2577" s="1" t="str">
        <f t="shared" si="162"/>
        <v>12:0012</v>
      </c>
      <c r="D2577" s="1" t="str">
        <f t="shared" si="163"/>
        <v>12:0031</v>
      </c>
      <c r="E2577" t="s">
        <v>10182</v>
      </c>
      <c r="F2577" t="s">
        <v>10183</v>
      </c>
      <c r="H2577">
        <v>58.350898100000002</v>
      </c>
      <c r="I2577">
        <v>-132.48468629999999</v>
      </c>
      <c r="J2577" s="1" t="str">
        <f t="shared" si="164"/>
        <v>Fluid (stream)</v>
      </c>
      <c r="K2577" s="1" t="str">
        <f t="shared" si="165"/>
        <v>Untreated Water</v>
      </c>
      <c r="O2577">
        <v>7.0000000000000007E-2</v>
      </c>
      <c r="P2577">
        <v>26</v>
      </c>
      <c r="Q2577">
        <v>7.7</v>
      </c>
    </row>
    <row r="2578" spans="1:17" hidden="1" x14ac:dyDescent="0.3">
      <c r="A2578" t="s">
        <v>10184</v>
      </c>
      <c r="B2578" t="s">
        <v>10185</v>
      </c>
      <c r="C2578" s="1" t="str">
        <f t="shared" si="162"/>
        <v>12:0012</v>
      </c>
      <c r="D2578" s="1" t="str">
        <f t="shared" si="163"/>
        <v>12:0031</v>
      </c>
      <c r="E2578" t="s">
        <v>10186</v>
      </c>
      <c r="F2578" t="s">
        <v>10187</v>
      </c>
      <c r="H2578">
        <v>58.355021600000001</v>
      </c>
      <c r="I2578">
        <v>-132.4628682</v>
      </c>
      <c r="J2578" s="1" t="str">
        <f t="shared" si="164"/>
        <v>Fluid (stream)</v>
      </c>
      <c r="K2578" s="1" t="str">
        <f t="shared" si="165"/>
        <v>Untreated Water</v>
      </c>
      <c r="O2578">
        <v>0.1</v>
      </c>
      <c r="P2578">
        <v>28</v>
      </c>
      <c r="Q2578">
        <v>7.6</v>
      </c>
    </row>
    <row r="2579" spans="1:17" hidden="1" x14ac:dyDescent="0.3">
      <c r="A2579" t="s">
        <v>10188</v>
      </c>
      <c r="B2579" t="s">
        <v>10189</v>
      </c>
      <c r="C2579" s="1" t="str">
        <f t="shared" si="162"/>
        <v>12:0012</v>
      </c>
      <c r="D2579" s="1" t="str">
        <f t="shared" si="163"/>
        <v>12:0031</v>
      </c>
      <c r="E2579" t="s">
        <v>10190</v>
      </c>
      <c r="F2579" t="s">
        <v>10191</v>
      </c>
      <c r="H2579">
        <v>58.322324899999998</v>
      </c>
      <c r="I2579">
        <v>-132.45488929999999</v>
      </c>
      <c r="J2579" s="1" t="str">
        <f t="shared" si="164"/>
        <v>Fluid (stream)</v>
      </c>
      <c r="K2579" s="1" t="str">
        <f t="shared" si="165"/>
        <v>Untreated Water</v>
      </c>
      <c r="O2579">
        <v>0.06</v>
      </c>
      <c r="P2579">
        <v>24</v>
      </c>
      <c r="Q2579">
        <v>7.7</v>
      </c>
    </row>
    <row r="2580" spans="1:17" hidden="1" x14ac:dyDescent="0.3">
      <c r="A2580" t="s">
        <v>10192</v>
      </c>
      <c r="B2580" t="s">
        <v>10193</v>
      </c>
      <c r="C2580" s="1" t="str">
        <f t="shared" si="162"/>
        <v>12:0012</v>
      </c>
      <c r="D2580" s="1" t="str">
        <f t="shared" si="163"/>
        <v>12:0031</v>
      </c>
      <c r="E2580" t="s">
        <v>10194</v>
      </c>
      <c r="F2580" t="s">
        <v>10195</v>
      </c>
      <c r="H2580">
        <v>58.004740200000001</v>
      </c>
      <c r="I2580">
        <v>-132.26107010000001</v>
      </c>
      <c r="J2580" s="1" t="str">
        <f t="shared" si="164"/>
        <v>Fluid (stream)</v>
      </c>
      <c r="K2580" s="1" t="str">
        <f t="shared" si="165"/>
        <v>Untreated Water</v>
      </c>
      <c r="O2580">
        <v>0.06</v>
      </c>
      <c r="P2580">
        <v>22</v>
      </c>
      <c r="Q2580">
        <v>7.9</v>
      </c>
    </row>
    <row r="2581" spans="1:17" hidden="1" x14ac:dyDescent="0.3">
      <c r="A2581" t="s">
        <v>10196</v>
      </c>
      <c r="B2581" t="s">
        <v>10197</v>
      </c>
      <c r="C2581" s="1" t="str">
        <f t="shared" si="162"/>
        <v>12:0012</v>
      </c>
      <c r="D2581" s="1" t="str">
        <f t="shared" si="163"/>
        <v>12:0031</v>
      </c>
      <c r="E2581" t="s">
        <v>10198</v>
      </c>
      <c r="F2581" t="s">
        <v>10199</v>
      </c>
      <c r="H2581">
        <v>58.008549799999997</v>
      </c>
      <c r="I2581">
        <v>-132.2577637</v>
      </c>
      <c r="J2581" s="1" t="str">
        <f t="shared" si="164"/>
        <v>Fluid (stream)</v>
      </c>
      <c r="K2581" s="1" t="str">
        <f t="shared" si="165"/>
        <v>Untreated Water</v>
      </c>
      <c r="O2581">
        <v>0.05</v>
      </c>
      <c r="P2581">
        <v>32</v>
      </c>
      <c r="Q2581">
        <v>6.9</v>
      </c>
    </row>
    <row r="2582" spans="1:17" hidden="1" x14ac:dyDescent="0.3">
      <c r="A2582" t="s">
        <v>10200</v>
      </c>
      <c r="B2582" t="s">
        <v>10201</v>
      </c>
      <c r="C2582" s="1" t="str">
        <f t="shared" si="162"/>
        <v>12:0012</v>
      </c>
      <c r="D2582" s="1" t="str">
        <f t="shared" si="163"/>
        <v>12:0031</v>
      </c>
      <c r="E2582" t="s">
        <v>10202</v>
      </c>
      <c r="F2582" t="s">
        <v>10203</v>
      </c>
      <c r="H2582">
        <v>58.006414399999997</v>
      </c>
      <c r="I2582">
        <v>-132.22360750000001</v>
      </c>
      <c r="J2582" s="1" t="str">
        <f t="shared" si="164"/>
        <v>Fluid (stream)</v>
      </c>
      <c r="K2582" s="1" t="str">
        <f t="shared" si="165"/>
        <v>Untreated Water</v>
      </c>
      <c r="O2582">
        <v>2.5000000000000001E-2</v>
      </c>
      <c r="P2582">
        <v>28</v>
      </c>
      <c r="Q2582">
        <v>7.2</v>
      </c>
    </row>
    <row r="2583" spans="1:17" hidden="1" x14ac:dyDescent="0.3">
      <c r="A2583" t="s">
        <v>10204</v>
      </c>
      <c r="B2583" t="s">
        <v>10205</v>
      </c>
      <c r="C2583" s="1" t="str">
        <f t="shared" si="162"/>
        <v>12:0012</v>
      </c>
      <c r="D2583" s="1" t="str">
        <f t="shared" si="163"/>
        <v>12:0031</v>
      </c>
      <c r="E2583" t="s">
        <v>10206</v>
      </c>
      <c r="F2583" t="s">
        <v>10207</v>
      </c>
      <c r="H2583">
        <v>58.022247299999997</v>
      </c>
      <c r="I2583">
        <v>-132.06931460000001</v>
      </c>
      <c r="J2583" s="1" t="str">
        <f t="shared" si="164"/>
        <v>Fluid (stream)</v>
      </c>
      <c r="K2583" s="1" t="str">
        <f t="shared" si="165"/>
        <v>Untreated Water</v>
      </c>
      <c r="O2583">
        <v>2.5000000000000001E-2</v>
      </c>
      <c r="P2583">
        <v>46</v>
      </c>
      <c r="Q2583">
        <v>7.2</v>
      </c>
    </row>
    <row r="2584" spans="1:17" hidden="1" x14ac:dyDescent="0.3">
      <c r="A2584" t="s">
        <v>10208</v>
      </c>
      <c r="B2584" t="s">
        <v>10209</v>
      </c>
      <c r="C2584" s="1" t="str">
        <f t="shared" si="162"/>
        <v>12:0012</v>
      </c>
      <c r="D2584" s="1" t="str">
        <f t="shared" si="163"/>
        <v>12:0031</v>
      </c>
      <c r="E2584" t="s">
        <v>10210</v>
      </c>
      <c r="F2584" t="s">
        <v>10211</v>
      </c>
      <c r="H2584">
        <v>58.023663300000003</v>
      </c>
      <c r="I2584">
        <v>-132.05906809999999</v>
      </c>
      <c r="J2584" s="1" t="str">
        <f t="shared" si="164"/>
        <v>Fluid (stream)</v>
      </c>
      <c r="K2584" s="1" t="str">
        <f t="shared" si="165"/>
        <v>Untreated Water</v>
      </c>
      <c r="O2584">
        <v>0.48</v>
      </c>
      <c r="P2584">
        <v>42</v>
      </c>
      <c r="Q2584">
        <v>7.7</v>
      </c>
    </row>
    <row r="2585" spans="1:17" hidden="1" x14ac:dyDescent="0.3">
      <c r="A2585" t="s">
        <v>10212</v>
      </c>
      <c r="B2585" t="s">
        <v>10213</v>
      </c>
      <c r="C2585" s="1" t="str">
        <f t="shared" si="162"/>
        <v>12:0012</v>
      </c>
      <c r="D2585" s="1" t="str">
        <f t="shared" si="163"/>
        <v>12:0031</v>
      </c>
      <c r="E2585" t="s">
        <v>10214</v>
      </c>
      <c r="F2585" t="s">
        <v>10215</v>
      </c>
      <c r="H2585">
        <v>58.054918100000002</v>
      </c>
      <c r="I2585">
        <v>-132.0461818</v>
      </c>
      <c r="J2585" s="1" t="str">
        <f t="shared" si="164"/>
        <v>Fluid (stream)</v>
      </c>
      <c r="K2585" s="1" t="str">
        <f t="shared" si="165"/>
        <v>Untreated Water</v>
      </c>
      <c r="O2585">
        <v>2.5000000000000001E-2</v>
      </c>
      <c r="P2585">
        <v>44</v>
      </c>
      <c r="Q2585">
        <v>7.6</v>
      </c>
    </row>
    <row r="2586" spans="1:17" hidden="1" x14ac:dyDescent="0.3">
      <c r="A2586" t="s">
        <v>10216</v>
      </c>
      <c r="B2586" t="s">
        <v>10217</v>
      </c>
      <c r="C2586" s="1" t="str">
        <f t="shared" si="162"/>
        <v>12:0012</v>
      </c>
      <c r="D2586" s="1" t="str">
        <f t="shared" si="163"/>
        <v>12:0031</v>
      </c>
      <c r="E2586" t="s">
        <v>10218</v>
      </c>
      <c r="F2586" t="s">
        <v>10219</v>
      </c>
      <c r="H2586">
        <v>58.033473700000002</v>
      </c>
      <c r="I2586">
        <v>-132.0613606</v>
      </c>
      <c r="J2586" s="1" t="str">
        <f t="shared" si="164"/>
        <v>Fluid (stream)</v>
      </c>
      <c r="K2586" s="1" t="str">
        <f t="shared" si="165"/>
        <v>Untreated Water</v>
      </c>
      <c r="O2586">
        <v>2.5000000000000001E-2</v>
      </c>
      <c r="P2586">
        <v>32</v>
      </c>
      <c r="Q2586">
        <v>7.3</v>
      </c>
    </row>
    <row r="2587" spans="1:17" hidden="1" x14ac:dyDescent="0.3">
      <c r="A2587" t="s">
        <v>10220</v>
      </c>
      <c r="B2587" t="s">
        <v>10221</v>
      </c>
      <c r="C2587" s="1" t="str">
        <f t="shared" si="162"/>
        <v>12:0012</v>
      </c>
      <c r="D2587" s="1" t="str">
        <f t="shared" si="163"/>
        <v>12:0031</v>
      </c>
      <c r="E2587" t="s">
        <v>10222</v>
      </c>
      <c r="F2587" t="s">
        <v>10223</v>
      </c>
      <c r="H2587">
        <v>58.0314701</v>
      </c>
      <c r="I2587">
        <v>-132.0540024</v>
      </c>
      <c r="J2587" s="1" t="str">
        <f t="shared" si="164"/>
        <v>Fluid (stream)</v>
      </c>
      <c r="K2587" s="1" t="str">
        <f t="shared" si="165"/>
        <v>Untreated Water</v>
      </c>
      <c r="O2587">
        <v>0.55000000000000004</v>
      </c>
      <c r="P2587">
        <v>34</v>
      </c>
      <c r="Q2587">
        <v>7.8</v>
      </c>
    </row>
    <row r="2588" spans="1:17" hidden="1" x14ac:dyDescent="0.3">
      <c r="A2588" t="s">
        <v>10224</v>
      </c>
      <c r="B2588" t="s">
        <v>10225</v>
      </c>
      <c r="C2588" s="1" t="str">
        <f t="shared" si="162"/>
        <v>12:0012</v>
      </c>
      <c r="D2588" s="1" t="str">
        <f t="shared" si="163"/>
        <v>12:0031</v>
      </c>
      <c r="E2588" t="s">
        <v>10222</v>
      </c>
      <c r="F2588" t="s">
        <v>10226</v>
      </c>
      <c r="H2588">
        <v>58.0314701</v>
      </c>
      <c r="I2588">
        <v>-132.0540024</v>
      </c>
      <c r="J2588" s="1" t="str">
        <f t="shared" si="164"/>
        <v>Fluid (stream)</v>
      </c>
      <c r="K2588" s="1" t="str">
        <f t="shared" si="165"/>
        <v>Untreated Water</v>
      </c>
      <c r="O2588">
        <v>0.6</v>
      </c>
      <c r="P2588">
        <v>32</v>
      </c>
      <c r="Q2588">
        <v>7.8</v>
      </c>
    </row>
    <row r="2589" spans="1:17" hidden="1" x14ac:dyDescent="0.3">
      <c r="A2589" t="s">
        <v>10227</v>
      </c>
      <c r="B2589" t="s">
        <v>10228</v>
      </c>
      <c r="C2589" s="1" t="str">
        <f t="shared" si="162"/>
        <v>12:0012</v>
      </c>
      <c r="D2589" s="1" t="str">
        <f t="shared" si="163"/>
        <v>12:0031</v>
      </c>
      <c r="E2589" t="s">
        <v>10229</v>
      </c>
      <c r="F2589" t="s">
        <v>10230</v>
      </c>
      <c r="H2589">
        <v>58.063237299999997</v>
      </c>
      <c r="I2589">
        <v>-132.01693280000001</v>
      </c>
      <c r="J2589" s="1" t="str">
        <f t="shared" si="164"/>
        <v>Fluid (stream)</v>
      </c>
      <c r="K2589" s="1" t="str">
        <f t="shared" si="165"/>
        <v>Untreated Water</v>
      </c>
      <c r="O2589">
        <v>0.28000000000000003</v>
      </c>
      <c r="P2589">
        <v>30</v>
      </c>
      <c r="Q2589">
        <v>7.5</v>
      </c>
    </row>
    <row r="2590" spans="1:17" hidden="1" x14ac:dyDescent="0.3">
      <c r="A2590" t="s">
        <v>10231</v>
      </c>
      <c r="B2590" t="s">
        <v>10232</v>
      </c>
      <c r="C2590" s="1" t="str">
        <f t="shared" si="162"/>
        <v>12:0012</v>
      </c>
      <c r="D2590" s="1" t="str">
        <f t="shared" si="163"/>
        <v>12:0031</v>
      </c>
      <c r="E2590" t="s">
        <v>10233</v>
      </c>
      <c r="F2590" t="s">
        <v>10234</v>
      </c>
      <c r="H2590">
        <v>58.068464900000002</v>
      </c>
      <c r="I2590">
        <v>-132.01571490000001</v>
      </c>
      <c r="J2590" s="1" t="str">
        <f t="shared" si="164"/>
        <v>Fluid (stream)</v>
      </c>
      <c r="K2590" s="1" t="str">
        <f t="shared" si="165"/>
        <v>Untreated Water</v>
      </c>
      <c r="O2590">
        <v>2.5000000000000001E-2</v>
      </c>
      <c r="P2590">
        <v>34</v>
      </c>
      <c r="Q2590">
        <v>7.1</v>
      </c>
    </row>
    <row r="2591" spans="1:17" hidden="1" x14ac:dyDescent="0.3">
      <c r="A2591" t="s">
        <v>10235</v>
      </c>
      <c r="B2591" t="s">
        <v>10236</v>
      </c>
      <c r="C2591" s="1" t="str">
        <f t="shared" si="162"/>
        <v>12:0012</v>
      </c>
      <c r="D2591" s="1" t="str">
        <f t="shared" si="163"/>
        <v>12:0031</v>
      </c>
      <c r="E2591" t="s">
        <v>10237</v>
      </c>
      <c r="F2591" t="s">
        <v>10238</v>
      </c>
      <c r="H2591">
        <v>58.114466700000001</v>
      </c>
      <c r="I2591">
        <v>-132.04412869999999</v>
      </c>
      <c r="J2591" s="1" t="str">
        <f t="shared" si="164"/>
        <v>Fluid (stream)</v>
      </c>
      <c r="K2591" s="1" t="str">
        <f t="shared" si="165"/>
        <v>Untreated Water</v>
      </c>
      <c r="O2591">
        <v>2.5000000000000001E-2</v>
      </c>
      <c r="P2591">
        <v>26</v>
      </c>
      <c r="Q2591">
        <v>6.8</v>
      </c>
    </row>
    <row r="2592" spans="1:17" hidden="1" x14ac:dyDescent="0.3">
      <c r="A2592" t="s">
        <v>10239</v>
      </c>
      <c r="B2592" t="s">
        <v>10240</v>
      </c>
      <c r="C2592" s="1" t="str">
        <f t="shared" si="162"/>
        <v>12:0012</v>
      </c>
      <c r="D2592" s="1" t="str">
        <f t="shared" si="163"/>
        <v>12:0031</v>
      </c>
      <c r="E2592" t="s">
        <v>10241</v>
      </c>
      <c r="F2592" t="s">
        <v>10242</v>
      </c>
      <c r="H2592">
        <v>58.111330899999999</v>
      </c>
      <c r="I2592">
        <v>-132.04180769999999</v>
      </c>
      <c r="J2592" s="1" t="str">
        <f t="shared" si="164"/>
        <v>Fluid (stream)</v>
      </c>
      <c r="K2592" s="1" t="str">
        <f t="shared" si="165"/>
        <v>Untreated Water</v>
      </c>
      <c r="O2592">
        <v>2.5000000000000001E-2</v>
      </c>
      <c r="P2592">
        <v>24</v>
      </c>
      <c r="Q2592">
        <v>7</v>
      </c>
    </row>
    <row r="2593" spans="1:17" hidden="1" x14ac:dyDescent="0.3">
      <c r="A2593" t="s">
        <v>10243</v>
      </c>
      <c r="B2593" t="s">
        <v>10244</v>
      </c>
      <c r="C2593" s="1" t="str">
        <f t="shared" si="162"/>
        <v>12:0012</v>
      </c>
      <c r="D2593" s="1" t="str">
        <f t="shared" si="163"/>
        <v>12:0031</v>
      </c>
      <c r="E2593" t="s">
        <v>10245</v>
      </c>
      <c r="F2593" t="s">
        <v>10246</v>
      </c>
      <c r="H2593">
        <v>58.1270667</v>
      </c>
      <c r="I2593">
        <v>-132.01003840000001</v>
      </c>
      <c r="J2593" s="1" t="str">
        <f t="shared" si="164"/>
        <v>Fluid (stream)</v>
      </c>
      <c r="K2593" s="1" t="str">
        <f t="shared" si="165"/>
        <v>Untreated Water</v>
      </c>
      <c r="O2593">
        <v>2.5000000000000001E-2</v>
      </c>
      <c r="P2593">
        <v>24</v>
      </c>
      <c r="Q2593">
        <v>6.9</v>
      </c>
    </row>
    <row r="2594" spans="1:17" hidden="1" x14ac:dyDescent="0.3">
      <c r="A2594" t="s">
        <v>10247</v>
      </c>
      <c r="B2594" t="s">
        <v>10248</v>
      </c>
      <c r="C2594" s="1" t="str">
        <f t="shared" si="162"/>
        <v>12:0012</v>
      </c>
      <c r="D2594" s="1" t="str">
        <f t="shared" si="163"/>
        <v>12:0031</v>
      </c>
      <c r="E2594" t="s">
        <v>10249</v>
      </c>
      <c r="F2594" t="s">
        <v>10250</v>
      </c>
      <c r="H2594">
        <v>58.162137899999998</v>
      </c>
      <c r="I2594">
        <v>-132.10932389999999</v>
      </c>
      <c r="J2594" s="1" t="str">
        <f t="shared" si="164"/>
        <v>Fluid (stream)</v>
      </c>
      <c r="K2594" s="1" t="str">
        <f t="shared" si="165"/>
        <v>Untreated Water</v>
      </c>
      <c r="O2594">
        <v>2.5000000000000001E-2</v>
      </c>
      <c r="P2594">
        <v>36</v>
      </c>
      <c r="Q2594">
        <v>7</v>
      </c>
    </row>
    <row r="2595" spans="1:17" hidden="1" x14ac:dyDescent="0.3">
      <c r="A2595" t="s">
        <v>10251</v>
      </c>
      <c r="B2595" t="s">
        <v>10252</v>
      </c>
      <c r="C2595" s="1" t="str">
        <f t="shared" si="162"/>
        <v>12:0012</v>
      </c>
      <c r="D2595" s="1" t="str">
        <f t="shared" si="163"/>
        <v>12:0031</v>
      </c>
      <c r="E2595" t="s">
        <v>10253</v>
      </c>
      <c r="F2595" t="s">
        <v>10254</v>
      </c>
      <c r="H2595">
        <v>58.159618500000001</v>
      </c>
      <c r="I2595">
        <v>-132.0824092</v>
      </c>
      <c r="J2595" s="1" t="str">
        <f t="shared" si="164"/>
        <v>Fluid (stream)</v>
      </c>
      <c r="K2595" s="1" t="str">
        <f t="shared" si="165"/>
        <v>Untreated Water</v>
      </c>
      <c r="O2595">
        <v>0.14000000000000001</v>
      </c>
      <c r="P2595">
        <v>36</v>
      </c>
      <c r="Q2595">
        <v>7.1</v>
      </c>
    </row>
    <row r="2596" spans="1:17" hidden="1" x14ac:dyDescent="0.3">
      <c r="A2596" t="s">
        <v>10255</v>
      </c>
      <c r="B2596" t="s">
        <v>10256</v>
      </c>
      <c r="C2596" s="1" t="str">
        <f t="shared" si="162"/>
        <v>12:0012</v>
      </c>
      <c r="D2596" s="1" t="str">
        <f t="shared" si="163"/>
        <v>12:0031</v>
      </c>
      <c r="E2596" t="s">
        <v>10257</v>
      </c>
      <c r="F2596" t="s">
        <v>10258</v>
      </c>
      <c r="H2596">
        <v>58.188747200000002</v>
      </c>
      <c r="I2596">
        <v>-132.0612429</v>
      </c>
      <c r="J2596" s="1" t="str">
        <f t="shared" si="164"/>
        <v>Fluid (stream)</v>
      </c>
      <c r="K2596" s="1" t="str">
        <f t="shared" si="165"/>
        <v>Untreated Water</v>
      </c>
      <c r="O2596">
        <v>2.5000000000000001E-2</v>
      </c>
      <c r="P2596">
        <v>34</v>
      </c>
      <c r="Q2596">
        <v>7</v>
      </c>
    </row>
    <row r="2597" spans="1:17" hidden="1" x14ac:dyDescent="0.3">
      <c r="A2597" t="s">
        <v>10259</v>
      </c>
      <c r="B2597" t="s">
        <v>10260</v>
      </c>
      <c r="C2597" s="1" t="str">
        <f t="shared" si="162"/>
        <v>12:0012</v>
      </c>
      <c r="D2597" s="1" t="str">
        <f t="shared" si="163"/>
        <v>12:0031</v>
      </c>
      <c r="E2597" t="s">
        <v>10261</v>
      </c>
      <c r="F2597" t="s">
        <v>10262</v>
      </c>
      <c r="H2597">
        <v>58.191137699999999</v>
      </c>
      <c r="I2597">
        <v>-132.0632062</v>
      </c>
      <c r="J2597" s="1" t="str">
        <f t="shared" si="164"/>
        <v>Fluid (stream)</v>
      </c>
      <c r="K2597" s="1" t="str">
        <f t="shared" si="165"/>
        <v>Untreated Water</v>
      </c>
      <c r="O2597">
        <v>2.5000000000000001E-2</v>
      </c>
      <c r="P2597">
        <v>34</v>
      </c>
      <c r="Q2597">
        <v>6.1</v>
      </c>
    </row>
    <row r="2598" spans="1:17" hidden="1" x14ac:dyDescent="0.3">
      <c r="A2598" t="s">
        <v>10263</v>
      </c>
      <c r="B2598" t="s">
        <v>10264</v>
      </c>
      <c r="C2598" s="1" t="str">
        <f t="shared" si="162"/>
        <v>12:0012</v>
      </c>
      <c r="D2598" s="1" t="str">
        <f t="shared" si="163"/>
        <v>12:0031</v>
      </c>
      <c r="E2598" t="s">
        <v>10265</v>
      </c>
      <c r="F2598" t="s">
        <v>10266</v>
      </c>
      <c r="H2598">
        <v>58.205903200000002</v>
      </c>
      <c r="I2598">
        <v>-132.0192122</v>
      </c>
      <c r="J2598" s="1" t="str">
        <f t="shared" si="164"/>
        <v>Fluid (stream)</v>
      </c>
      <c r="K2598" s="1" t="str">
        <f t="shared" si="165"/>
        <v>Untreated Water</v>
      </c>
      <c r="O2598">
        <v>2.5000000000000001E-2</v>
      </c>
      <c r="P2598">
        <v>34</v>
      </c>
      <c r="Q2598">
        <v>6.8</v>
      </c>
    </row>
    <row r="2599" spans="1:17" hidden="1" x14ac:dyDescent="0.3">
      <c r="A2599" t="s">
        <v>10267</v>
      </c>
      <c r="B2599" t="s">
        <v>10268</v>
      </c>
      <c r="C2599" s="1" t="str">
        <f t="shared" si="162"/>
        <v>12:0012</v>
      </c>
      <c r="D2599" s="1" t="str">
        <f t="shared" si="163"/>
        <v>12:0031</v>
      </c>
      <c r="E2599" t="s">
        <v>10269</v>
      </c>
      <c r="F2599" t="s">
        <v>10270</v>
      </c>
      <c r="H2599">
        <v>58.2165015</v>
      </c>
      <c r="I2599">
        <v>-132.00445629999999</v>
      </c>
      <c r="J2599" s="1" t="str">
        <f t="shared" si="164"/>
        <v>Fluid (stream)</v>
      </c>
      <c r="K2599" s="1" t="str">
        <f t="shared" si="165"/>
        <v>Untreated Water</v>
      </c>
      <c r="O2599">
        <v>0.06</v>
      </c>
      <c r="P2599">
        <v>48</v>
      </c>
      <c r="Q2599">
        <v>7.3</v>
      </c>
    </row>
    <row r="2600" spans="1:17" hidden="1" x14ac:dyDescent="0.3">
      <c r="A2600" t="s">
        <v>10271</v>
      </c>
      <c r="B2600" t="s">
        <v>10272</v>
      </c>
      <c r="C2600" s="1" t="str">
        <f t="shared" si="162"/>
        <v>12:0012</v>
      </c>
      <c r="D2600" s="1" t="str">
        <f t="shared" si="163"/>
        <v>12:0031</v>
      </c>
      <c r="E2600" t="s">
        <v>10273</v>
      </c>
      <c r="F2600" t="s">
        <v>10274</v>
      </c>
      <c r="H2600">
        <v>58.194319999999998</v>
      </c>
      <c r="I2600">
        <v>-132.03882419999999</v>
      </c>
      <c r="J2600" s="1" t="str">
        <f t="shared" si="164"/>
        <v>Fluid (stream)</v>
      </c>
      <c r="K2600" s="1" t="str">
        <f t="shared" si="165"/>
        <v>Untreated Water</v>
      </c>
      <c r="O2600">
        <v>2.5000000000000001E-2</v>
      </c>
      <c r="P2600">
        <v>32</v>
      </c>
      <c r="Q2600">
        <v>6.4</v>
      </c>
    </row>
    <row r="2601" spans="1:17" hidden="1" x14ac:dyDescent="0.3">
      <c r="A2601" t="s">
        <v>10275</v>
      </c>
      <c r="B2601" t="s">
        <v>10276</v>
      </c>
      <c r="C2601" s="1" t="str">
        <f t="shared" si="162"/>
        <v>12:0012</v>
      </c>
      <c r="D2601" s="1" t="str">
        <f t="shared" si="163"/>
        <v>12:0031</v>
      </c>
      <c r="E2601" t="s">
        <v>10277</v>
      </c>
      <c r="F2601" t="s">
        <v>10278</v>
      </c>
      <c r="H2601">
        <v>58.105156000000001</v>
      </c>
      <c r="I2601">
        <v>-132.13822949999999</v>
      </c>
      <c r="J2601" s="1" t="str">
        <f t="shared" si="164"/>
        <v>Fluid (stream)</v>
      </c>
      <c r="K2601" s="1" t="str">
        <f t="shared" si="165"/>
        <v>Untreated Water</v>
      </c>
      <c r="O2601">
        <v>2.5000000000000001E-2</v>
      </c>
      <c r="P2601">
        <v>28</v>
      </c>
      <c r="Q2601">
        <v>7.1</v>
      </c>
    </row>
    <row r="2602" spans="1:17" hidden="1" x14ac:dyDescent="0.3">
      <c r="A2602" t="s">
        <v>10279</v>
      </c>
      <c r="B2602" t="s">
        <v>10280</v>
      </c>
      <c r="C2602" s="1" t="str">
        <f t="shared" si="162"/>
        <v>12:0012</v>
      </c>
      <c r="D2602" s="1" t="str">
        <f t="shared" si="163"/>
        <v>12:0031</v>
      </c>
      <c r="E2602" t="s">
        <v>10281</v>
      </c>
      <c r="F2602" t="s">
        <v>10282</v>
      </c>
      <c r="H2602">
        <v>58.108856600000003</v>
      </c>
      <c r="I2602">
        <v>-132.14536870000001</v>
      </c>
      <c r="J2602" s="1" t="str">
        <f t="shared" si="164"/>
        <v>Fluid (stream)</v>
      </c>
      <c r="K2602" s="1" t="str">
        <f t="shared" si="165"/>
        <v>Untreated Water</v>
      </c>
      <c r="O2602">
        <v>2.5000000000000001E-2</v>
      </c>
      <c r="P2602">
        <v>28</v>
      </c>
      <c r="Q2602">
        <v>7.3</v>
      </c>
    </row>
    <row r="2603" spans="1:17" hidden="1" x14ac:dyDescent="0.3">
      <c r="A2603" t="s">
        <v>10283</v>
      </c>
      <c r="B2603" t="s">
        <v>10284</v>
      </c>
      <c r="C2603" s="1" t="str">
        <f t="shared" si="162"/>
        <v>12:0012</v>
      </c>
      <c r="D2603" s="1" t="str">
        <f t="shared" si="163"/>
        <v>12:0031</v>
      </c>
      <c r="E2603" t="s">
        <v>10285</v>
      </c>
      <c r="F2603" t="s">
        <v>10286</v>
      </c>
      <c r="H2603">
        <v>58.145460100000001</v>
      </c>
      <c r="I2603">
        <v>-132.18328700000001</v>
      </c>
      <c r="J2603" s="1" t="str">
        <f t="shared" si="164"/>
        <v>Fluid (stream)</v>
      </c>
      <c r="K2603" s="1" t="str">
        <f t="shared" si="165"/>
        <v>Untreated Water</v>
      </c>
      <c r="O2603">
        <v>0.05</v>
      </c>
      <c r="P2603">
        <v>28</v>
      </c>
      <c r="Q2603">
        <v>7.4</v>
      </c>
    </row>
    <row r="2604" spans="1:17" hidden="1" x14ac:dyDescent="0.3">
      <c r="A2604" t="s">
        <v>10287</v>
      </c>
      <c r="B2604" t="s">
        <v>10288</v>
      </c>
      <c r="C2604" s="1" t="str">
        <f t="shared" si="162"/>
        <v>12:0012</v>
      </c>
      <c r="D2604" s="1" t="str">
        <f t="shared" si="163"/>
        <v>12:0031</v>
      </c>
      <c r="E2604" t="s">
        <v>10285</v>
      </c>
      <c r="F2604" t="s">
        <v>10289</v>
      </c>
      <c r="H2604">
        <v>58.145460100000001</v>
      </c>
      <c r="I2604">
        <v>-132.18328700000001</v>
      </c>
      <c r="J2604" s="1" t="str">
        <f t="shared" si="164"/>
        <v>Fluid (stream)</v>
      </c>
      <c r="K2604" s="1" t="str">
        <f t="shared" si="165"/>
        <v>Untreated Water</v>
      </c>
      <c r="O2604">
        <v>7.0000000000000007E-2</v>
      </c>
      <c r="P2604">
        <v>26</v>
      </c>
      <c r="Q2604">
        <v>7.5</v>
      </c>
    </row>
    <row r="2605" spans="1:17" hidden="1" x14ac:dyDescent="0.3">
      <c r="A2605" t="s">
        <v>10290</v>
      </c>
      <c r="B2605" t="s">
        <v>10291</v>
      </c>
      <c r="C2605" s="1" t="str">
        <f t="shared" si="162"/>
        <v>12:0012</v>
      </c>
      <c r="D2605" s="1" t="str">
        <f t="shared" si="163"/>
        <v>12:0031</v>
      </c>
      <c r="E2605" t="s">
        <v>10292</v>
      </c>
      <c r="F2605" t="s">
        <v>10293</v>
      </c>
      <c r="H2605">
        <v>58.1279684</v>
      </c>
      <c r="I2605">
        <v>-132.19226689999999</v>
      </c>
      <c r="J2605" s="1" t="str">
        <f t="shared" si="164"/>
        <v>Fluid (stream)</v>
      </c>
      <c r="K2605" s="1" t="str">
        <f t="shared" si="165"/>
        <v>Untreated Water</v>
      </c>
      <c r="O2605">
        <v>2.5000000000000001E-2</v>
      </c>
      <c r="P2605">
        <v>34</v>
      </c>
      <c r="Q2605">
        <v>6.9</v>
      </c>
    </row>
    <row r="2606" spans="1:17" hidden="1" x14ac:dyDescent="0.3">
      <c r="A2606" t="s">
        <v>10294</v>
      </c>
      <c r="B2606" t="s">
        <v>10295</v>
      </c>
      <c r="C2606" s="1" t="str">
        <f t="shared" si="162"/>
        <v>12:0012</v>
      </c>
      <c r="D2606" s="1" t="str">
        <f t="shared" si="163"/>
        <v>12:0031</v>
      </c>
      <c r="E2606" t="s">
        <v>10296</v>
      </c>
      <c r="F2606" t="s">
        <v>10297</v>
      </c>
      <c r="H2606">
        <v>58.112064099999998</v>
      </c>
      <c r="I2606">
        <v>-132.21340699999999</v>
      </c>
      <c r="J2606" s="1" t="str">
        <f t="shared" si="164"/>
        <v>Fluid (stream)</v>
      </c>
      <c r="K2606" s="1" t="str">
        <f t="shared" si="165"/>
        <v>Untreated Water</v>
      </c>
      <c r="O2606">
        <v>0.12</v>
      </c>
      <c r="P2606">
        <v>44</v>
      </c>
      <c r="Q2606">
        <v>8</v>
      </c>
    </row>
    <row r="2607" spans="1:17" hidden="1" x14ac:dyDescent="0.3">
      <c r="A2607" t="s">
        <v>10298</v>
      </c>
      <c r="B2607" t="s">
        <v>10299</v>
      </c>
      <c r="C2607" s="1" t="str">
        <f t="shared" si="162"/>
        <v>12:0012</v>
      </c>
      <c r="D2607" s="1" t="str">
        <f t="shared" si="163"/>
        <v>12:0031</v>
      </c>
      <c r="E2607" t="s">
        <v>10300</v>
      </c>
      <c r="F2607" t="s">
        <v>10301</v>
      </c>
      <c r="H2607">
        <v>58.096262199999998</v>
      </c>
      <c r="I2607">
        <v>-132.22124769999999</v>
      </c>
      <c r="J2607" s="1" t="str">
        <f t="shared" si="164"/>
        <v>Fluid (stream)</v>
      </c>
      <c r="K2607" s="1" t="str">
        <f t="shared" si="165"/>
        <v>Untreated Water</v>
      </c>
      <c r="O2607">
        <v>2.5000000000000001E-2</v>
      </c>
      <c r="P2607">
        <v>32</v>
      </c>
      <c r="Q2607">
        <v>7.4</v>
      </c>
    </row>
    <row r="2608" spans="1:17" hidden="1" x14ac:dyDescent="0.3">
      <c r="A2608" t="s">
        <v>10302</v>
      </c>
      <c r="B2608" t="s">
        <v>10303</v>
      </c>
      <c r="C2608" s="1" t="str">
        <f t="shared" si="162"/>
        <v>12:0012</v>
      </c>
      <c r="D2608" s="1" t="str">
        <f t="shared" si="163"/>
        <v>12:0031</v>
      </c>
      <c r="E2608" t="s">
        <v>10304</v>
      </c>
      <c r="F2608" t="s">
        <v>10305</v>
      </c>
      <c r="H2608">
        <v>58.083732099999999</v>
      </c>
      <c r="I2608">
        <v>-132.22506000000001</v>
      </c>
      <c r="J2608" s="1" t="str">
        <f t="shared" si="164"/>
        <v>Fluid (stream)</v>
      </c>
      <c r="K2608" s="1" t="str">
        <f t="shared" si="165"/>
        <v>Untreated Water</v>
      </c>
      <c r="O2608">
        <v>7.0000000000000007E-2</v>
      </c>
      <c r="P2608">
        <v>28</v>
      </c>
      <c r="Q2608">
        <v>7.3</v>
      </c>
    </row>
    <row r="2609" spans="1:17" hidden="1" x14ac:dyDescent="0.3">
      <c r="A2609" t="s">
        <v>10306</v>
      </c>
      <c r="B2609" t="s">
        <v>10307</v>
      </c>
      <c r="C2609" s="1" t="str">
        <f t="shared" si="162"/>
        <v>12:0012</v>
      </c>
      <c r="D2609" s="1" t="str">
        <f t="shared" si="163"/>
        <v>12:0031</v>
      </c>
      <c r="E2609" t="s">
        <v>10308</v>
      </c>
      <c r="F2609" t="s">
        <v>10309</v>
      </c>
      <c r="H2609">
        <v>58.0728109</v>
      </c>
      <c r="I2609">
        <v>-132.23466400000001</v>
      </c>
      <c r="J2609" s="1" t="str">
        <f t="shared" si="164"/>
        <v>Fluid (stream)</v>
      </c>
      <c r="K2609" s="1" t="str">
        <f t="shared" si="165"/>
        <v>Untreated Water</v>
      </c>
      <c r="O2609">
        <v>2.5000000000000001E-2</v>
      </c>
      <c r="P2609">
        <v>24</v>
      </c>
      <c r="Q2609">
        <v>7.5</v>
      </c>
    </row>
    <row r="2610" spans="1:17" hidden="1" x14ac:dyDescent="0.3">
      <c r="A2610" t="s">
        <v>10310</v>
      </c>
      <c r="B2610" t="s">
        <v>10311</v>
      </c>
      <c r="C2610" s="1" t="str">
        <f t="shared" si="162"/>
        <v>12:0012</v>
      </c>
      <c r="D2610" s="1" t="str">
        <f t="shared" si="163"/>
        <v>12:0031</v>
      </c>
      <c r="E2610" t="s">
        <v>10312</v>
      </c>
      <c r="F2610" t="s">
        <v>10313</v>
      </c>
      <c r="H2610">
        <v>58.064199199999997</v>
      </c>
      <c r="I2610">
        <v>-132.2476446</v>
      </c>
      <c r="J2610" s="1" t="str">
        <f t="shared" si="164"/>
        <v>Fluid (stream)</v>
      </c>
      <c r="K2610" s="1" t="str">
        <f t="shared" si="165"/>
        <v>Untreated Water</v>
      </c>
      <c r="O2610">
        <v>0.08</v>
      </c>
      <c r="P2610">
        <v>30</v>
      </c>
      <c r="Q2610">
        <v>8</v>
      </c>
    </row>
    <row r="2611" spans="1:17" hidden="1" x14ac:dyDescent="0.3">
      <c r="A2611" t="s">
        <v>10314</v>
      </c>
      <c r="B2611" t="s">
        <v>10315</v>
      </c>
      <c r="C2611" s="1" t="str">
        <f t="shared" si="162"/>
        <v>12:0012</v>
      </c>
      <c r="D2611" s="1" t="str">
        <f t="shared" si="163"/>
        <v>12:0031</v>
      </c>
      <c r="E2611" t="s">
        <v>10316</v>
      </c>
      <c r="F2611" t="s">
        <v>10317</v>
      </c>
      <c r="H2611">
        <v>58.065505899999998</v>
      </c>
      <c r="I2611">
        <v>-132.25239389999999</v>
      </c>
      <c r="J2611" s="1" t="str">
        <f t="shared" si="164"/>
        <v>Fluid (stream)</v>
      </c>
      <c r="K2611" s="1" t="str">
        <f t="shared" si="165"/>
        <v>Untreated Water</v>
      </c>
      <c r="O2611">
        <v>2.5000000000000001E-2</v>
      </c>
      <c r="P2611">
        <v>34</v>
      </c>
      <c r="Q2611">
        <v>7.9</v>
      </c>
    </row>
    <row r="2612" spans="1:17" hidden="1" x14ac:dyDescent="0.3">
      <c r="A2612" t="s">
        <v>10318</v>
      </c>
      <c r="B2612" t="s">
        <v>10319</v>
      </c>
      <c r="C2612" s="1" t="str">
        <f t="shared" si="162"/>
        <v>12:0012</v>
      </c>
      <c r="D2612" s="1" t="str">
        <f t="shared" si="163"/>
        <v>12:0031</v>
      </c>
      <c r="E2612" t="s">
        <v>10320</v>
      </c>
      <c r="F2612" t="s">
        <v>10321</v>
      </c>
      <c r="H2612">
        <v>58.136557500000002</v>
      </c>
      <c r="I2612">
        <v>-132.3244631</v>
      </c>
      <c r="J2612" s="1" t="str">
        <f t="shared" si="164"/>
        <v>Fluid (stream)</v>
      </c>
      <c r="K2612" s="1" t="str">
        <f t="shared" si="165"/>
        <v>Untreated Water</v>
      </c>
      <c r="O2612">
        <v>0.1</v>
      </c>
      <c r="P2612">
        <v>54</v>
      </c>
      <c r="Q2612">
        <v>7.9</v>
      </c>
    </row>
    <row r="2613" spans="1:17" hidden="1" x14ac:dyDescent="0.3">
      <c r="A2613" t="s">
        <v>10322</v>
      </c>
      <c r="B2613" t="s">
        <v>10323</v>
      </c>
      <c r="C2613" s="1" t="str">
        <f t="shared" si="162"/>
        <v>12:0012</v>
      </c>
      <c r="D2613" s="1" t="str">
        <f t="shared" si="163"/>
        <v>12:0031</v>
      </c>
      <c r="E2613" t="s">
        <v>10324</v>
      </c>
      <c r="F2613" t="s">
        <v>10325</v>
      </c>
      <c r="H2613">
        <v>58.133604599999998</v>
      </c>
      <c r="I2613">
        <v>-132.31734599999999</v>
      </c>
      <c r="J2613" s="1" t="str">
        <f t="shared" si="164"/>
        <v>Fluid (stream)</v>
      </c>
      <c r="K2613" s="1" t="str">
        <f t="shared" si="165"/>
        <v>Untreated Water</v>
      </c>
      <c r="O2613">
        <v>2.5000000000000001E-2</v>
      </c>
      <c r="P2613">
        <v>32</v>
      </c>
      <c r="Q2613">
        <v>7.8</v>
      </c>
    </row>
    <row r="2614" spans="1:17" hidden="1" x14ac:dyDescent="0.3">
      <c r="A2614" t="s">
        <v>10326</v>
      </c>
      <c r="B2614" t="s">
        <v>10327</v>
      </c>
      <c r="C2614" s="1" t="str">
        <f t="shared" si="162"/>
        <v>12:0012</v>
      </c>
      <c r="D2614" s="1" t="str">
        <f t="shared" si="163"/>
        <v>12:0031</v>
      </c>
      <c r="E2614" t="s">
        <v>10328</v>
      </c>
      <c r="F2614" t="s">
        <v>10329</v>
      </c>
      <c r="H2614">
        <v>58.141054599999997</v>
      </c>
      <c r="I2614">
        <v>-132.27983789999999</v>
      </c>
      <c r="J2614" s="1" t="str">
        <f t="shared" si="164"/>
        <v>Fluid (stream)</v>
      </c>
      <c r="K2614" s="1" t="str">
        <f t="shared" si="165"/>
        <v>Untreated Water</v>
      </c>
      <c r="O2614">
        <v>2.5000000000000001E-2</v>
      </c>
      <c r="P2614">
        <v>28</v>
      </c>
      <c r="Q2614">
        <v>7.5</v>
      </c>
    </row>
    <row r="2615" spans="1:17" hidden="1" x14ac:dyDescent="0.3">
      <c r="A2615" t="s">
        <v>10330</v>
      </c>
      <c r="B2615" t="s">
        <v>10331</v>
      </c>
      <c r="C2615" s="1" t="str">
        <f t="shared" si="162"/>
        <v>12:0012</v>
      </c>
      <c r="D2615" s="1" t="str">
        <f t="shared" si="163"/>
        <v>12:0031</v>
      </c>
      <c r="E2615" t="s">
        <v>10332</v>
      </c>
      <c r="F2615" t="s">
        <v>10333</v>
      </c>
      <c r="H2615">
        <v>58.136031199999998</v>
      </c>
      <c r="I2615">
        <v>-132.2642678</v>
      </c>
      <c r="J2615" s="1" t="str">
        <f t="shared" si="164"/>
        <v>Fluid (stream)</v>
      </c>
      <c r="K2615" s="1" t="str">
        <f t="shared" si="165"/>
        <v>Untreated Water</v>
      </c>
      <c r="O2615">
        <v>2.5000000000000001E-2</v>
      </c>
      <c r="P2615">
        <v>24</v>
      </c>
      <c r="Q2615">
        <v>8</v>
      </c>
    </row>
    <row r="2616" spans="1:17" hidden="1" x14ac:dyDescent="0.3">
      <c r="A2616" t="s">
        <v>10334</v>
      </c>
      <c r="B2616" t="s">
        <v>10335</v>
      </c>
      <c r="C2616" s="1" t="str">
        <f t="shared" si="162"/>
        <v>12:0012</v>
      </c>
      <c r="D2616" s="1" t="str">
        <f t="shared" si="163"/>
        <v>12:0031</v>
      </c>
      <c r="E2616" t="s">
        <v>10336</v>
      </c>
      <c r="F2616" t="s">
        <v>10337</v>
      </c>
      <c r="H2616">
        <v>58.145478300000001</v>
      </c>
      <c r="I2616">
        <v>-132.2399661</v>
      </c>
      <c r="J2616" s="1" t="str">
        <f t="shared" si="164"/>
        <v>Fluid (stream)</v>
      </c>
      <c r="K2616" s="1" t="str">
        <f t="shared" si="165"/>
        <v>Untreated Water</v>
      </c>
      <c r="O2616">
        <v>0.06</v>
      </c>
      <c r="P2616">
        <v>64</v>
      </c>
      <c r="Q2616">
        <v>8.1999999999999993</v>
      </c>
    </row>
    <row r="2617" spans="1:17" hidden="1" x14ac:dyDescent="0.3">
      <c r="A2617" t="s">
        <v>10338</v>
      </c>
      <c r="B2617" t="s">
        <v>10339</v>
      </c>
      <c r="C2617" s="1" t="str">
        <f t="shared" si="162"/>
        <v>12:0012</v>
      </c>
      <c r="D2617" s="1" t="str">
        <f t="shared" si="163"/>
        <v>12:0031</v>
      </c>
      <c r="E2617" t="s">
        <v>10340</v>
      </c>
      <c r="F2617" t="s">
        <v>10341</v>
      </c>
      <c r="H2617">
        <v>58.1738845</v>
      </c>
      <c r="I2617">
        <v>-132.23369059999999</v>
      </c>
      <c r="J2617" s="1" t="str">
        <f t="shared" si="164"/>
        <v>Fluid (stream)</v>
      </c>
      <c r="K2617" s="1" t="str">
        <f t="shared" si="165"/>
        <v>Untreated Water</v>
      </c>
      <c r="O2617">
        <v>0.66</v>
      </c>
      <c r="P2617">
        <v>88</v>
      </c>
      <c r="Q2617">
        <v>7.8</v>
      </c>
    </row>
    <row r="2618" spans="1:17" hidden="1" x14ac:dyDescent="0.3">
      <c r="A2618" t="s">
        <v>10342</v>
      </c>
      <c r="B2618" t="s">
        <v>10343</v>
      </c>
      <c r="C2618" s="1" t="str">
        <f t="shared" si="162"/>
        <v>12:0012</v>
      </c>
      <c r="D2618" s="1" t="str">
        <f t="shared" si="163"/>
        <v>12:0031</v>
      </c>
      <c r="E2618" t="s">
        <v>10344</v>
      </c>
      <c r="F2618" t="s">
        <v>10345</v>
      </c>
      <c r="H2618">
        <v>58.1590147</v>
      </c>
      <c r="I2618">
        <v>-132.17180640000001</v>
      </c>
      <c r="J2618" s="1" t="str">
        <f t="shared" si="164"/>
        <v>Fluid (stream)</v>
      </c>
      <c r="K2618" s="1" t="str">
        <f t="shared" si="165"/>
        <v>Untreated Water</v>
      </c>
      <c r="O2618">
        <v>2.5000000000000001E-2</v>
      </c>
      <c r="P2618">
        <v>42</v>
      </c>
      <c r="Q2618">
        <v>6.9</v>
      </c>
    </row>
    <row r="2619" spans="1:17" hidden="1" x14ac:dyDescent="0.3">
      <c r="A2619" t="s">
        <v>10346</v>
      </c>
      <c r="B2619" t="s">
        <v>10347</v>
      </c>
      <c r="C2619" s="1" t="str">
        <f t="shared" si="162"/>
        <v>12:0012</v>
      </c>
      <c r="D2619" s="1" t="str">
        <f t="shared" si="163"/>
        <v>12:0031</v>
      </c>
      <c r="E2619" t="s">
        <v>10348</v>
      </c>
      <c r="F2619" t="s">
        <v>10349</v>
      </c>
      <c r="H2619">
        <v>58.189307900000003</v>
      </c>
      <c r="I2619">
        <v>-132.17612990000001</v>
      </c>
      <c r="J2619" s="1" t="str">
        <f t="shared" si="164"/>
        <v>Fluid (stream)</v>
      </c>
      <c r="K2619" s="1" t="str">
        <f t="shared" si="165"/>
        <v>Untreated Water</v>
      </c>
      <c r="O2619">
        <v>2.5000000000000001E-2</v>
      </c>
      <c r="P2619">
        <v>50</v>
      </c>
      <c r="Q2619">
        <v>8</v>
      </c>
    </row>
    <row r="2620" spans="1:17" hidden="1" x14ac:dyDescent="0.3">
      <c r="A2620" t="s">
        <v>10350</v>
      </c>
      <c r="B2620" t="s">
        <v>10351</v>
      </c>
      <c r="C2620" s="1" t="str">
        <f t="shared" si="162"/>
        <v>12:0012</v>
      </c>
      <c r="D2620" s="1" t="str">
        <f t="shared" si="163"/>
        <v>12:0031</v>
      </c>
      <c r="E2620" t="s">
        <v>10352</v>
      </c>
      <c r="F2620" t="s">
        <v>10353</v>
      </c>
      <c r="H2620">
        <v>58.202815299999997</v>
      </c>
      <c r="I2620">
        <v>-132.1601077</v>
      </c>
      <c r="J2620" s="1" t="str">
        <f t="shared" si="164"/>
        <v>Fluid (stream)</v>
      </c>
      <c r="K2620" s="1" t="str">
        <f t="shared" si="165"/>
        <v>Untreated Water</v>
      </c>
      <c r="O2620">
        <v>0.24</v>
      </c>
      <c r="P2620">
        <v>54</v>
      </c>
      <c r="Q2620">
        <v>7.9</v>
      </c>
    </row>
    <row r="2621" spans="1:17" hidden="1" x14ac:dyDescent="0.3">
      <c r="A2621" t="s">
        <v>10354</v>
      </c>
      <c r="B2621" t="s">
        <v>10355</v>
      </c>
      <c r="C2621" s="1" t="str">
        <f t="shared" si="162"/>
        <v>12:0012</v>
      </c>
      <c r="D2621" s="1" t="str">
        <f t="shared" si="163"/>
        <v>12:0031</v>
      </c>
      <c r="E2621" t="s">
        <v>10356</v>
      </c>
      <c r="F2621" t="s">
        <v>10357</v>
      </c>
      <c r="H2621">
        <v>58.209046700000002</v>
      </c>
      <c r="I2621">
        <v>-132.16314980000001</v>
      </c>
      <c r="J2621" s="1" t="str">
        <f t="shared" si="164"/>
        <v>Fluid (stream)</v>
      </c>
      <c r="K2621" s="1" t="str">
        <f t="shared" si="165"/>
        <v>Untreated Water</v>
      </c>
      <c r="O2621">
        <v>2.5000000000000001E-2</v>
      </c>
      <c r="P2621">
        <v>100</v>
      </c>
      <c r="Q2621">
        <v>8.1</v>
      </c>
    </row>
    <row r="2622" spans="1:17" hidden="1" x14ac:dyDescent="0.3">
      <c r="A2622" t="s">
        <v>10358</v>
      </c>
      <c r="B2622" t="s">
        <v>10359</v>
      </c>
      <c r="C2622" s="1" t="str">
        <f t="shared" si="162"/>
        <v>12:0012</v>
      </c>
      <c r="D2622" s="1" t="str">
        <f t="shared" si="163"/>
        <v>12:0031</v>
      </c>
      <c r="E2622" t="s">
        <v>10360</v>
      </c>
      <c r="F2622" t="s">
        <v>10361</v>
      </c>
      <c r="H2622">
        <v>58.203800600000001</v>
      </c>
      <c r="I2622">
        <v>-132.2883003</v>
      </c>
      <c r="J2622" s="1" t="str">
        <f t="shared" si="164"/>
        <v>Fluid (stream)</v>
      </c>
      <c r="K2622" s="1" t="str">
        <f t="shared" si="165"/>
        <v>Untreated Water</v>
      </c>
      <c r="O2622">
        <v>0.16</v>
      </c>
      <c r="P2622">
        <v>38</v>
      </c>
      <c r="Q2622">
        <v>7.8</v>
      </c>
    </row>
    <row r="2623" spans="1:17" hidden="1" x14ac:dyDescent="0.3">
      <c r="A2623" t="s">
        <v>10362</v>
      </c>
      <c r="B2623" t="s">
        <v>10363</v>
      </c>
      <c r="C2623" s="1" t="str">
        <f t="shared" si="162"/>
        <v>12:0012</v>
      </c>
      <c r="D2623" s="1" t="str">
        <f t="shared" si="163"/>
        <v>12:0031</v>
      </c>
      <c r="E2623" t="s">
        <v>10364</v>
      </c>
      <c r="F2623" t="s">
        <v>10365</v>
      </c>
      <c r="H2623">
        <v>58.205519799999998</v>
      </c>
      <c r="I2623">
        <v>-132.2394802</v>
      </c>
      <c r="J2623" s="1" t="str">
        <f t="shared" si="164"/>
        <v>Fluid (stream)</v>
      </c>
      <c r="K2623" s="1" t="str">
        <f t="shared" si="165"/>
        <v>Untreated Water</v>
      </c>
      <c r="O2623">
        <v>2.5000000000000001E-2</v>
      </c>
      <c r="P2623">
        <v>30</v>
      </c>
      <c r="Q2623">
        <v>6.8</v>
      </c>
    </row>
    <row r="2624" spans="1:17" hidden="1" x14ac:dyDescent="0.3">
      <c r="A2624" t="s">
        <v>10366</v>
      </c>
      <c r="B2624" t="s">
        <v>10367</v>
      </c>
      <c r="C2624" s="1" t="str">
        <f t="shared" si="162"/>
        <v>12:0012</v>
      </c>
      <c r="D2624" s="1" t="str">
        <f t="shared" si="163"/>
        <v>12:0031</v>
      </c>
      <c r="E2624" t="s">
        <v>10368</v>
      </c>
      <c r="F2624" t="s">
        <v>10369</v>
      </c>
      <c r="H2624">
        <v>58.221842799999997</v>
      </c>
      <c r="I2624">
        <v>-132.2418539</v>
      </c>
      <c r="J2624" s="1" t="str">
        <f t="shared" si="164"/>
        <v>Fluid (stream)</v>
      </c>
      <c r="K2624" s="1" t="str">
        <f t="shared" si="165"/>
        <v>Untreated Water</v>
      </c>
      <c r="O2624">
        <v>2.5000000000000001E-2</v>
      </c>
      <c r="P2624">
        <v>30</v>
      </c>
      <c r="Q2624">
        <v>7.4</v>
      </c>
    </row>
    <row r="2625" spans="1:17" hidden="1" x14ac:dyDescent="0.3">
      <c r="A2625" t="s">
        <v>10370</v>
      </c>
      <c r="B2625" t="s">
        <v>10371</v>
      </c>
      <c r="C2625" s="1" t="str">
        <f t="shared" si="162"/>
        <v>12:0012</v>
      </c>
      <c r="D2625" s="1" t="str">
        <f t="shared" si="163"/>
        <v>12:0031</v>
      </c>
      <c r="E2625" t="s">
        <v>10372</v>
      </c>
      <c r="F2625" t="s">
        <v>10373</v>
      </c>
      <c r="H2625">
        <v>58.233246600000001</v>
      </c>
      <c r="I2625">
        <v>-132.16777070000001</v>
      </c>
      <c r="J2625" s="1" t="str">
        <f t="shared" si="164"/>
        <v>Fluid (stream)</v>
      </c>
      <c r="K2625" s="1" t="str">
        <f t="shared" si="165"/>
        <v>Untreated Water</v>
      </c>
      <c r="O2625">
        <v>0.18</v>
      </c>
      <c r="P2625">
        <v>52</v>
      </c>
      <c r="Q2625">
        <v>7.9</v>
      </c>
    </row>
    <row r="2626" spans="1:17" hidden="1" x14ac:dyDescent="0.3">
      <c r="A2626" t="s">
        <v>10374</v>
      </c>
      <c r="B2626" t="s">
        <v>10375</v>
      </c>
      <c r="C2626" s="1" t="str">
        <f t="shared" ref="C2626:C2689" si="166">HYPERLINK("http://geochem.nrcan.gc.ca/cdogs/content/bdl/bdl120012_e.htm", "12:0012")</f>
        <v>12:0012</v>
      </c>
      <c r="D2626" s="1" t="str">
        <f t="shared" ref="D2626:D2689" si="167">HYPERLINK("http://geochem.nrcan.gc.ca/cdogs/content/svy/svy120031_e.htm", "12:0031")</f>
        <v>12:0031</v>
      </c>
      <c r="E2626" t="s">
        <v>10376</v>
      </c>
      <c r="F2626" t="s">
        <v>10377</v>
      </c>
      <c r="H2626">
        <v>58.248458200000002</v>
      </c>
      <c r="I2626">
        <v>-132.1690078</v>
      </c>
      <c r="J2626" s="1" t="str">
        <f t="shared" ref="J2626:J2689" si="168">HYPERLINK("http://geochem.nrcan.gc.ca/cdogs/content/kwd/kwd020018_e.htm", "Fluid (stream)")</f>
        <v>Fluid (stream)</v>
      </c>
      <c r="K2626" s="1" t="str">
        <f t="shared" ref="K2626:K2689" si="169">HYPERLINK("http://geochem.nrcan.gc.ca/cdogs/content/kwd/kwd080007_e.htm", "Untreated Water")</f>
        <v>Untreated Water</v>
      </c>
      <c r="O2626">
        <v>2.5000000000000001E-2</v>
      </c>
      <c r="P2626">
        <v>46</v>
      </c>
      <c r="Q2626">
        <v>7.6</v>
      </c>
    </row>
    <row r="2627" spans="1:17" hidden="1" x14ac:dyDescent="0.3">
      <c r="A2627" t="s">
        <v>10378</v>
      </c>
      <c r="B2627" t="s">
        <v>10379</v>
      </c>
      <c r="C2627" s="1" t="str">
        <f t="shared" si="166"/>
        <v>12:0012</v>
      </c>
      <c r="D2627" s="1" t="str">
        <f t="shared" si="167"/>
        <v>12:0031</v>
      </c>
      <c r="E2627" t="s">
        <v>10380</v>
      </c>
      <c r="F2627" t="s">
        <v>10381</v>
      </c>
      <c r="H2627">
        <v>58.248450800000001</v>
      </c>
      <c r="I2627">
        <v>-132.1609972</v>
      </c>
      <c r="J2627" s="1" t="str">
        <f t="shared" si="168"/>
        <v>Fluid (stream)</v>
      </c>
      <c r="K2627" s="1" t="str">
        <f t="shared" si="169"/>
        <v>Untreated Water</v>
      </c>
      <c r="O2627">
        <v>7.0000000000000007E-2</v>
      </c>
      <c r="P2627">
        <v>68</v>
      </c>
      <c r="Q2627">
        <v>8.1</v>
      </c>
    </row>
    <row r="2628" spans="1:17" hidden="1" x14ac:dyDescent="0.3">
      <c r="A2628" t="s">
        <v>10382</v>
      </c>
      <c r="B2628" t="s">
        <v>10383</v>
      </c>
      <c r="C2628" s="1" t="str">
        <f t="shared" si="166"/>
        <v>12:0012</v>
      </c>
      <c r="D2628" s="1" t="str">
        <f t="shared" si="167"/>
        <v>12:0031</v>
      </c>
      <c r="E2628" t="s">
        <v>10384</v>
      </c>
      <c r="F2628" t="s">
        <v>10385</v>
      </c>
      <c r="H2628">
        <v>58.241958699999998</v>
      </c>
      <c r="I2628">
        <v>-132.0831408</v>
      </c>
      <c r="J2628" s="1" t="str">
        <f t="shared" si="168"/>
        <v>Fluid (stream)</v>
      </c>
      <c r="K2628" s="1" t="str">
        <f t="shared" si="169"/>
        <v>Untreated Water</v>
      </c>
      <c r="O2628">
        <v>2.5000000000000001E-2</v>
      </c>
      <c r="P2628">
        <v>50</v>
      </c>
      <c r="Q2628">
        <v>7.4</v>
      </c>
    </row>
    <row r="2629" spans="1:17" hidden="1" x14ac:dyDescent="0.3">
      <c r="A2629" t="s">
        <v>10386</v>
      </c>
      <c r="B2629" t="s">
        <v>10387</v>
      </c>
      <c r="C2629" s="1" t="str">
        <f t="shared" si="166"/>
        <v>12:0012</v>
      </c>
      <c r="D2629" s="1" t="str">
        <f t="shared" si="167"/>
        <v>12:0031</v>
      </c>
      <c r="E2629" t="s">
        <v>10388</v>
      </c>
      <c r="F2629" t="s">
        <v>10389</v>
      </c>
      <c r="H2629">
        <v>58.733421499999999</v>
      </c>
      <c r="I2629">
        <v>-132.70293359999999</v>
      </c>
      <c r="J2629" s="1" t="str">
        <f t="shared" si="168"/>
        <v>Fluid (stream)</v>
      </c>
      <c r="K2629" s="1" t="str">
        <f t="shared" si="169"/>
        <v>Untreated Water</v>
      </c>
      <c r="O2629">
        <v>0.14000000000000001</v>
      </c>
      <c r="P2629">
        <v>56</v>
      </c>
      <c r="Q2629">
        <v>7.6</v>
      </c>
    </row>
    <row r="2630" spans="1:17" hidden="1" x14ac:dyDescent="0.3">
      <c r="A2630" t="s">
        <v>10390</v>
      </c>
      <c r="B2630" t="s">
        <v>10391</v>
      </c>
      <c r="C2630" s="1" t="str">
        <f t="shared" si="166"/>
        <v>12:0012</v>
      </c>
      <c r="D2630" s="1" t="str">
        <f t="shared" si="167"/>
        <v>12:0031</v>
      </c>
      <c r="E2630" t="s">
        <v>10388</v>
      </c>
      <c r="F2630" t="s">
        <v>10392</v>
      </c>
      <c r="H2630">
        <v>58.733421499999999</v>
      </c>
      <c r="I2630">
        <v>-132.70293359999999</v>
      </c>
      <c r="J2630" s="1" t="str">
        <f t="shared" si="168"/>
        <v>Fluid (stream)</v>
      </c>
      <c r="K2630" s="1" t="str">
        <f t="shared" si="169"/>
        <v>Untreated Water</v>
      </c>
      <c r="O2630">
        <v>0.08</v>
      </c>
      <c r="P2630">
        <v>56</v>
      </c>
      <c r="Q2630">
        <v>7.9</v>
      </c>
    </row>
    <row r="2631" spans="1:17" hidden="1" x14ac:dyDescent="0.3">
      <c r="A2631" t="s">
        <v>10393</v>
      </c>
      <c r="B2631" t="s">
        <v>10394</v>
      </c>
      <c r="C2631" s="1" t="str">
        <f t="shared" si="166"/>
        <v>12:0012</v>
      </c>
      <c r="D2631" s="1" t="str">
        <f t="shared" si="167"/>
        <v>12:0031</v>
      </c>
      <c r="E2631" t="s">
        <v>10395</v>
      </c>
      <c r="F2631" t="s">
        <v>10396</v>
      </c>
      <c r="H2631">
        <v>58.730810200000001</v>
      </c>
      <c r="I2631">
        <v>-132.72846820000001</v>
      </c>
      <c r="J2631" s="1" t="str">
        <f t="shared" si="168"/>
        <v>Fluid (stream)</v>
      </c>
      <c r="K2631" s="1" t="str">
        <f t="shared" si="169"/>
        <v>Untreated Water</v>
      </c>
      <c r="O2631">
        <v>0.21</v>
      </c>
      <c r="P2631">
        <v>88</v>
      </c>
      <c r="Q2631">
        <v>7.8</v>
      </c>
    </row>
    <row r="2632" spans="1:17" hidden="1" x14ac:dyDescent="0.3">
      <c r="A2632" t="s">
        <v>10397</v>
      </c>
      <c r="B2632" t="s">
        <v>10398</v>
      </c>
      <c r="C2632" s="1" t="str">
        <f t="shared" si="166"/>
        <v>12:0012</v>
      </c>
      <c r="D2632" s="1" t="str">
        <f t="shared" si="167"/>
        <v>12:0031</v>
      </c>
      <c r="E2632" t="s">
        <v>10399</v>
      </c>
      <c r="F2632" t="s">
        <v>10400</v>
      </c>
      <c r="H2632">
        <v>58.716264299999999</v>
      </c>
      <c r="I2632">
        <v>-132.74480320000001</v>
      </c>
      <c r="J2632" s="1" t="str">
        <f t="shared" si="168"/>
        <v>Fluid (stream)</v>
      </c>
      <c r="K2632" s="1" t="str">
        <f t="shared" si="169"/>
        <v>Untreated Water</v>
      </c>
    </row>
    <row r="2633" spans="1:17" hidden="1" x14ac:dyDescent="0.3">
      <c r="A2633" t="s">
        <v>10401</v>
      </c>
      <c r="B2633" t="s">
        <v>10402</v>
      </c>
      <c r="C2633" s="1" t="str">
        <f t="shared" si="166"/>
        <v>12:0012</v>
      </c>
      <c r="D2633" s="1" t="str">
        <f t="shared" si="167"/>
        <v>12:0031</v>
      </c>
      <c r="E2633" t="s">
        <v>10403</v>
      </c>
      <c r="F2633" t="s">
        <v>10404</v>
      </c>
      <c r="H2633">
        <v>58.700861400000001</v>
      </c>
      <c r="I2633">
        <v>-132.63725450000001</v>
      </c>
      <c r="J2633" s="1" t="str">
        <f t="shared" si="168"/>
        <v>Fluid (stream)</v>
      </c>
      <c r="K2633" s="1" t="str">
        <f t="shared" si="169"/>
        <v>Untreated Water</v>
      </c>
      <c r="O2633">
        <v>2.5000000000000001E-2</v>
      </c>
      <c r="P2633">
        <v>60</v>
      </c>
      <c r="Q2633">
        <v>7.5</v>
      </c>
    </row>
    <row r="2634" spans="1:17" hidden="1" x14ac:dyDescent="0.3">
      <c r="A2634" t="s">
        <v>10405</v>
      </c>
      <c r="B2634" t="s">
        <v>10406</v>
      </c>
      <c r="C2634" s="1" t="str">
        <f t="shared" si="166"/>
        <v>12:0012</v>
      </c>
      <c r="D2634" s="1" t="str">
        <f t="shared" si="167"/>
        <v>12:0031</v>
      </c>
      <c r="E2634" t="s">
        <v>10407</v>
      </c>
      <c r="F2634" t="s">
        <v>10408</v>
      </c>
      <c r="H2634">
        <v>58.688463300000002</v>
      </c>
      <c r="I2634">
        <v>-132.7667371</v>
      </c>
      <c r="J2634" s="1" t="str">
        <f t="shared" si="168"/>
        <v>Fluid (stream)</v>
      </c>
      <c r="K2634" s="1" t="str">
        <f t="shared" si="169"/>
        <v>Untreated Water</v>
      </c>
      <c r="O2634">
        <v>0.2</v>
      </c>
      <c r="P2634">
        <v>160</v>
      </c>
      <c r="Q2634">
        <v>7.9</v>
      </c>
    </row>
    <row r="2635" spans="1:17" hidden="1" x14ac:dyDescent="0.3">
      <c r="A2635" t="s">
        <v>10409</v>
      </c>
      <c r="B2635" t="s">
        <v>10410</v>
      </c>
      <c r="C2635" s="1" t="str">
        <f t="shared" si="166"/>
        <v>12:0012</v>
      </c>
      <c r="D2635" s="1" t="str">
        <f t="shared" si="167"/>
        <v>12:0031</v>
      </c>
      <c r="E2635" t="s">
        <v>10411</v>
      </c>
      <c r="F2635" t="s">
        <v>10412</v>
      </c>
      <c r="H2635">
        <v>58.519474799999998</v>
      </c>
      <c r="I2635">
        <v>-132.05866810000001</v>
      </c>
      <c r="J2635" s="1" t="str">
        <f t="shared" si="168"/>
        <v>Fluid (stream)</v>
      </c>
      <c r="K2635" s="1" t="str">
        <f t="shared" si="169"/>
        <v>Untreated Water</v>
      </c>
      <c r="O2635">
        <v>0.42</v>
      </c>
      <c r="P2635">
        <v>88</v>
      </c>
      <c r="Q2635">
        <v>7.9</v>
      </c>
    </row>
    <row r="2636" spans="1:17" hidden="1" x14ac:dyDescent="0.3">
      <c r="A2636" t="s">
        <v>10413</v>
      </c>
      <c r="B2636" t="s">
        <v>10414</v>
      </c>
      <c r="C2636" s="1" t="str">
        <f t="shared" si="166"/>
        <v>12:0012</v>
      </c>
      <c r="D2636" s="1" t="str">
        <f t="shared" si="167"/>
        <v>12:0031</v>
      </c>
      <c r="E2636" t="s">
        <v>10415</v>
      </c>
      <c r="F2636" t="s">
        <v>10416</v>
      </c>
      <c r="H2636">
        <v>58.503934700000002</v>
      </c>
      <c r="I2636">
        <v>-132.0292421</v>
      </c>
      <c r="J2636" s="1" t="str">
        <f t="shared" si="168"/>
        <v>Fluid (stream)</v>
      </c>
      <c r="K2636" s="1" t="str">
        <f t="shared" si="169"/>
        <v>Untreated Water</v>
      </c>
      <c r="O2636">
        <v>0.08</v>
      </c>
      <c r="P2636">
        <v>58</v>
      </c>
      <c r="Q2636">
        <v>7.5</v>
      </c>
    </row>
    <row r="2637" spans="1:17" hidden="1" x14ac:dyDescent="0.3">
      <c r="A2637" t="s">
        <v>10417</v>
      </c>
      <c r="B2637" t="s">
        <v>10418</v>
      </c>
      <c r="C2637" s="1" t="str">
        <f t="shared" si="166"/>
        <v>12:0012</v>
      </c>
      <c r="D2637" s="1" t="str">
        <f t="shared" si="167"/>
        <v>12:0031</v>
      </c>
      <c r="E2637" t="s">
        <v>10419</v>
      </c>
      <c r="F2637" t="s">
        <v>10420</v>
      </c>
      <c r="H2637">
        <v>58.576365500000001</v>
      </c>
      <c r="I2637">
        <v>-132.0331899</v>
      </c>
      <c r="J2637" s="1" t="str">
        <f t="shared" si="168"/>
        <v>Fluid (stream)</v>
      </c>
      <c r="K2637" s="1" t="str">
        <f t="shared" si="169"/>
        <v>Untreated Water</v>
      </c>
      <c r="O2637">
        <v>2.5000000000000001E-2</v>
      </c>
      <c r="P2637">
        <v>52</v>
      </c>
      <c r="Q2637">
        <v>7.3</v>
      </c>
    </row>
    <row r="2638" spans="1:17" hidden="1" x14ac:dyDescent="0.3">
      <c r="A2638" t="s">
        <v>10421</v>
      </c>
      <c r="B2638" t="s">
        <v>10422</v>
      </c>
      <c r="C2638" s="1" t="str">
        <f t="shared" si="166"/>
        <v>12:0012</v>
      </c>
      <c r="D2638" s="1" t="str">
        <f t="shared" si="167"/>
        <v>12:0031</v>
      </c>
      <c r="E2638" t="s">
        <v>10423</v>
      </c>
      <c r="F2638" t="s">
        <v>10424</v>
      </c>
      <c r="H2638">
        <v>58.579458199999998</v>
      </c>
      <c r="I2638">
        <v>-132.04067069999999</v>
      </c>
      <c r="J2638" s="1" t="str">
        <f t="shared" si="168"/>
        <v>Fluid (stream)</v>
      </c>
      <c r="K2638" s="1" t="str">
        <f t="shared" si="169"/>
        <v>Untreated Water</v>
      </c>
      <c r="O2638">
        <v>2.5000000000000001E-2</v>
      </c>
      <c r="P2638">
        <v>150</v>
      </c>
      <c r="Q2638">
        <v>7</v>
      </c>
    </row>
    <row r="2639" spans="1:17" hidden="1" x14ac:dyDescent="0.3">
      <c r="A2639" t="s">
        <v>10425</v>
      </c>
      <c r="B2639" t="s">
        <v>10426</v>
      </c>
      <c r="C2639" s="1" t="str">
        <f t="shared" si="166"/>
        <v>12:0012</v>
      </c>
      <c r="D2639" s="1" t="str">
        <f t="shared" si="167"/>
        <v>12:0031</v>
      </c>
      <c r="E2639" t="s">
        <v>10427</v>
      </c>
      <c r="F2639" t="s">
        <v>10428</v>
      </c>
      <c r="H2639">
        <v>58.573433000000001</v>
      </c>
      <c r="I2639">
        <v>-132.08099559999999</v>
      </c>
      <c r="J2639" s="1" t="str">
        <f t="shared" si="168"/>
        <v>Fluid (stream)</v>
      </c>
      <c r="K2639" s="1" t="str">
        <f t="shared" si="169"/>
        <v>Untreated Water</v>
      </c>
      <c r="O2639">
        <v>2.5000000000000001E-2</v>
      </c>
      <c r="P2639">
        <v>82</v>
      </c>
      <c r="Q2639">
        <v>7.2</v>
      </c>
    </row>
    <row r="2640" spans="1:17" hidden="1" x14ac:dyDescent="0.3">
      <c r="A2640" t="s">
        <v>10429</v>
      </c>
      <c r="B2640" t="s">
        <v>10430</v>
      </c>
      <c r="C2640" s="1" t="str">
        <f t="shared" si="166"/>
        <v>12:0012</v>
      </c>
      <c r="D2640" s="1" t="str">
        <f t="shared" si="167"/>
        <v>12:0031</v>
      </c>
      <c r="E2640" t="s">
        <v>10427</v>
      </c>
      <c r="F2640" t="s">
        <v>10431</v>
      </c>
      <c r="H2640">
        <v>58.573433000000001</v>
      </c>
      <c r="I2640">
        <v>-132.08099559999999</v>
      </c>
      <c r="J2640" s="1" t="str">
        <f t="shared" si="168"/>
        <v>Fluid (stream)</v>
      </c>
      <c r="K2640" s="1" t="str">
        <f t="shared" si="169"/>
        <v>Untreated Water</v>
      </c>
      <c r="O2640">
        <v>2.5000000000000001E-2</v>
      </c>
      <c r="P2640">
        <v>80</v>
      </c>
      <c r="Q2640">
        <v>7.2</v>
      </c>
    </row>
    <row r="2641" spans="1:17" hidden="1" x14ac:dyDescent="0.3">
      <c r="A2641" t="s">
        <v>10432</v>
      </c>
      <c r="B2641" t="s">
        <v>10433</v>
      </c>
      <c r="C2641" s="1" t="str">
        <f t="shared" si="166"/>
        <v>12:0012</v>
      </c>
      <c r="D2641" s="1" t="str">
        <f t="shared" si="167"/>
        <v>12:0031</v>
      </c>
      <c r="E2641" t="s">
        <v>10434</v>
      </c>
      <c r="F2641" t="s">
        <v>10435</v>
      </c>
      <c r="H2641">
        <v>58.547985400000002</v>
      </c>
      <c r="I2641">
        <v>-132.09890300000001</v>
      </c>
      <c r="J2641" s="1" t="str">
        <f t="shared" si="168"/>
        <v>Fluid (stream)</v>
      </c>
      <c r="K2641" s="1" t="str">
        <f t="shared" si="169"/>
        <v>Untreated Water</v>
      </c>
      <c r="O2641">
        <v>2.5000000000000001E-2</v>
      </c>
      <c r="P2641">
        <v>160</v>
      </c>
      <c r="Q2641">
        <v>7.6</v>
      </c>
    </row>
    <row r="2642" spans="1:17" hidden="1" x14ac:dyDescent="0.3">
      <c r="A2642" t="s">
        <v>10436</v>
      </c>
      <c r="B2642" t="s">
        <v>10437</v>
      </c>
      <c r="C2642" s="1" t="str">
        <f t="shared" si="166"/>
        <v>12:0012</v>
      </c>
      <c r="D2642" s="1" t="str">
        <f t="shared" si="167"/>
        <v>12:0031</v>
      </c>
      <c r="E2642" t="s">
        <v>10438</v>
      </c>
      <c r="F2642" t="s">
        <v>10439</v>
      </c>
      <c r="H2642">
        <v>58.590079099999997</v>
      </c>
      <c r="I2642">
        <v>-132.16432510000001</v>
      </c>
      <c r="J2642" s="1" t="str">
        <f t="shared" si="168"/>
        <v>Fluid (stream)</v>
      </c>
      <c r="K2642" s="1" t="str">
        <f t="shared" si="169"/>
        <v>Untreated Water</v>
      </c>
      <c r="O2642">
        <v>2.5000000000000001E-2</v>
      </c>
      <c r="P2642">
        <v>78</v>
      </c>
      <c r="Q2642">
        <v>8</v>
      </c>
    </row>
    <row r="2643" spans="1:17" hidden="1" x14ac:dyDescent="0.3">
      <c r="A2643" t="s">
        <v>10440</v>
      </c>
      <c r="B2643" t="s">
        <v>10441</v>
      </c>
      <c r="C2643" s="1" t="str">
        <f t="shared" si="166"/>
        <v>12:0012</v>
      </c>
      <c r="D2643" s="1" t="str">
        <f t="shared" si="167"/>
        <v>12:0031</v>
      </c>
      <c r="E2643" t="s">
        <v>10442</v>
      </c>
      <c r="F2643" t="s">
        <v>10443</v>
      </c>
      <c r="H2643">
        <v>58.578904700000002</v>
      </c>
      <c r="I2643">
        <v>-132.16492059999999</v>
      </c>
      <c r="J2643" s="1" t="str">
        <f t="shared" si="168"/>
        <v>Fluid (stream)</v>
      </c>
      <c r="K2643" s="1" t="str">
        <f t="shared" si="169"/>
        <v>Untreated Water</v>
      </c>
      <c r="O2643">
        <v>2.5000000000000001E-2</v>
      </c>
      <c r="P2643">
        <v>76</v>
      </c>
      <c r="Q2643">
        <v>7.9</v>
      </c>
    </row>
    <row r="2644" spans="1:17" hidden="1" x14ac:dyDescent="0.3">
      <c r="A2644" t="s">
        <v>10444</v>
      </c>
      <c r="B2644" t="s">
        <v>10445</v>
      </c>
      <c r="C2644" s="1" t="str">
        <f t="shared" si="166"/>
        <v>12:0012</v>
      </c>
      <c r="D2644" s="1" t="str">
        <f t="shared" si="167"/>
        <v>12:0031</v>
      </c>
      <c r="E2644" t="s">
        <v>10446</v>
      </c>
      <c r="F2644" t="s">
        <v>10447</v>
      </c>
      <c r="H2644">
        <v>58.603857900000001</v>
      </c>
      <c r="I2644">
        <v>-132.11515080000001</v>
      </c>
      <c r="J2644" s="1" t="str">
        <f t="shared" si="168"/>
        <v>Fluid (stream)</v>
      </c>
      <c r="K2644" s="1" t="str">
        <f t="shared" si="169"/>
        <v>Untreated Water</v>
      </c>
      <c r="O2644">
        <v>2.5000000000000001E-2</v>
      </c>
      <c r="P2644">
        <v>190</v>
      </c>
      <c r="Q2644">
        <v>8.1</v>
      </c>
    </row>
    <row r="2645" spans="1:17" hidden="1" x14ac:dyDescent="0.3">
      <c r="A2645" t="s">
        <v>10448</v>
      </c>
      <c r="B2645" t="s">
        <v>10449</v>
      </c>
      <c r="C2645" s="1" t="str">
        <f t="shared" si="166"/>
        <v>12:0012</v>
      </c>
      <c r="D2645" s="1" t="str">
        <f t="shared" si="167"/>
        <v>12:0031</v>
      </c>
      <c r="E2645" t="s">
        <v>10450</v>
      </c>
      <c r="F2645" t="s">
        <v>10451</v>
      </c>
      <c r="H2645">
        <v>58.601275399999999</v>
      </c>
      <c r="I2645">
        <v>-132.11940970000001</v>
      </c>
      <c r="J2645" s="1" t="str">
        <f t="shared" si="168"/>
        <v>Fluid (stream)</v>
      </c>
      <c r="K2645" s="1" t="str">
        <f t="shared" si="169"/>
        <v>Untreated Water</v>
      </c>
      <c r="O2645">
        <v>0.21</v>
      </c>
      <c r="P2645">
        <v>840</v>
      </c>
      <c r="Q2645">
        <v>7.2</v>
      </c>
    </row>
    <row r="2646" spans="1:17" hidden="1" x14ac:dyDescent="0.3">
      <c r="A2646" t="s">
        <v>10452</v>
      </c>
      <c r="B2646" t="s">
        <v>10453</v>
      </c>
      <c r="C2646" s="1" t="str">
        <f t="shared" si="166"/>
        <v>12:0012</v>
      </c>
      <c r="D2646" s="1" t="str">
        <f t="shared" si="167"/>
        <v>12:0031</v>
      </c>
      <c r="E2646" t="s">
        <v>10454</v>
      </c>
      <c r="F2646" t="s">
        <v>10455</v>
      </c>
      <c r="H2646">
        <v>58.609734699999997</v>
      </c>
      <c r="I2646">
        <v>-132.15468999999999</v>
      </c>
      <c r="J2646" s="1" t="str">
        <f t="shared" si="168"/>
        <v>Fluid (stream)</v>
      </c>
      <c r="K2646" s="1" t="str">
        <f t="shared" si="169"/>
        <v>Untreated Water</v>
      </c>
      <c r="O2646">
        <v>2.5000000000000001E-2</v>
      </c>
      <c r="P2646">
        <v>86</v>
      </c>
      <c r="Q2646">
        <v>7.5</v>
      </c>
    </row>
    <row r="2647" spans="1:17" hidden="1" x14ac:dyDescent="0.3">
      <c r="A2647" t="s">
        <v>10456</v>
      </c>
      <c r="B2647" t="s">
        <v>10457</v>
      </c>
      <c r="C2647" s="1" t="str">
        <f t="shared" si="166"/>
        <v>12:0012</v>
      </c>
      <c r="D2647" s="1" t="str">
        <f t="shared" si="167"/>
        <v>12:0031</v>
      </c>
      <c r="E2647" t="s">
        <v>10458</v>
      </c>
      <c r="F2647" t="s">
        <v>10459</v>
      </c>
      <c r="H2647">
        <v>58.543536000000003</v>
      </c>
      <c r="I2647">
        <v>-132.22716800000001</v>
      </c>
      <c r="J2647" s="1" t="str">
        <f t="shared" si="168"/>
        <v>Fluid (stream)</v>
      </c>
      <c r="K2647" s="1" t="str">
        <f t="shared" si="169"/>
        <v>Untreated Water</v>
      </c>
      <c r="O2647">
        <v>2.5000000000000001E-2</v>
      </c>
      <c r="P2647">
        <v>74</v>
      </c>
      <c r="Q2647">
        <v>8</v>
      </c>
    </row>
    <row r="2648" spans="1:17" hidden="1" x14ac:dyDescent="0.3">
      <c r="A2648" t="s">
        <v>10460</v>
      </c>
      <c r="B2648" t="s">
        <v>10461</v>
      </c>
      <c r="C2648" s="1" t="str">
        <f t="shared" si="166"/>
        <v>12:0012</v>
      </c>
      <c r="D2648" s="1" t="str">
        <f t="shared" si="167"/>
        <v>12:0031</v>
      </c>
      <c r="E2648" t="s">
        <v>10462</v>
      </c>
      <c r="F2648" t="s">
        <v>10463</v>
      </c>
      <c r="H2648">
        <v>58.520095900000001</v>
      </c>
      <c r="I2648">
        <v>-132.2596274</v>
      </c>
      <c r="J2648" s="1" t="str">
        <f t="shared" si="168"/>
        <v>Fluid (stream)</v>
      </c>
      <c r="K2648" s="1" t="str">
        <f t="shared" si="169"/>
        <v>Untreated Water</v>
      </c>
      <c r="O2648">
        <v>2.5</v>
      </c>
      <c r="P2648">
        <v>72</v>
      </c>
      <c r="Q2648">
        <v>7.8</v>
      </c>
    </row>
    <row r="2649" spans="1:17" hidden="1" x14ac:dyDescent="0.3">
      <c r="A2649" t="s">
        <v>10464</v>
      </c>
      <c r="B2649" t="s">
        <v>10465</v>
      </c>
      <c r="C2649" s="1" t="str">
        <f t="shared" si="166"/>
        <v>12:0012</v>
      </c>
      <c r="D2649" s="1" t="str">
        <f t="shared" si="167"/>
        <v>12:0031</v>
      </c>
      <c r="E2649" t="s">
        <v>10466</v>
      </c>
      <c r="F2649" t="s">
        <v>10467</v>
      </c>
      <c r="H2649">
        <v>58.525222999999997</v>
      </c>
      <c r="I2649">
        <v>-132.23802950000001</v>
      </c>
      <c r="J2649" s="1" t="str">
        <f t="shared" si="168"/>
        <v>Fluid (stream)</v>
      </c>
      <c r="K2649" s="1" t="str">
        <f t="shared" si="169"/>
        <v>Untreated Water</v>
      </c>
      <c r="O2649">
        <v>0.31</v>
      </c>
      <c r="P2649">
        <v>62</v>
      </c>
      <c r="Q2649">
        <v>8</v>
      </c>
    </row>
    <row r="2650" spans="1:17" hidden="1" x14ac:dyDescent="0.3">
      <c r="A2650" t="s">
        <v>10468</v>
      </c>
      <c r="B2650" t="s">
        <v>10469</v>
      </c>
      <c r="C2650" s="1" t="str">
        <f t="shared" si="166"/>
        <v>12:0012</v>
      </c>
      <c r="D2650" s="1" t="str">
        <f t="shared" si="167"/>
        <v>12:0031</v>
      </c>
      <c r="E2650" t="s">
        <v>10470</v>
      </c>
      <c r="F2650" t="s">
        <v>10471</v>
      </c>
      <c r="H2650">
        <v>58.544403699999997</v>
      </c>
      <c r="I2650">
        <v>-132.27448580000001</v>
      </c>
      <c r="J2650" s="1" t="str">
        <f t="shared" si="168"/>
        <v>Fluid (stream)</v>
      </c>
      <c r="K2650" s="1" t="str">
        <f t="shared" si="169"/>
        <v>Untreated Water</v>
      </c>
      <c r="O2650">
        <v>2.5000000000000001E-2</v>
      </c>
      <c r="P2650">
        <v>56</v>
      </c>
      <c r="Q2650">
        <v>7.8</v>
      </c>
    </row>
    <row r="2651" spans="1:17" hidden="1" x14ac:dyDescent="0.3">
      <c r="A2651" t="s">
        <v>10472</v>
      </c>
      <c r="B2651" t="s">
        <v>10473</v>
      </c>
      <c r="C2651" s="1" t="str">
        <f t="shared" si="166"/>
        <v>12:0012</v>
      </c>
      <c r="D2651" s="1" t="str">
        <f t="shared" si="167"/>
        <v>12:0031</v>
      </c>
      <c r="E2651" t="s">
        <v>10474</v>
      </c>
      <c r="F2651" t="s">
        <v>10475</v>
      </c>
      <c r="H2651">
        <v>58.508802899999999</v>
      </c>
      <c r="I2651">
        <v>-132.13278260000001</v>
      </c>
      <c r="J2651" s="1" t="str">
        <f t="shared" si="168"/>
        <v>Fluid (stream)</v>
      </c>
      <c r="K2651" s="1" t="str">
        <f t="shared" si="169"/>
        <v>Untreated Water</v>
      </c>
      <c r="O2651">
        <v>0.09</v>
      </c>
      <c r="P2651">
        <v>150</v>
      </c>
      <c r="Q2651">
        <v>7.8</v>
      </c>
    </row>
    <row r="2652" spans="1:17" hidden="1" x14ac:dyDescent="0.3">
      <c r="A2652" t="s">
        <v>10476</v>
      </c>
      <c r="B2652" t="s">
        <v>10477</v>
      </c>
      <c r="C2652" s="1" t="str">
        <f t="shared" si="166"/>
        <v>12:0012</v>
      </c>
      <c r="D2652" s="1" t="str">
        <f t="shared" si="167"/>
        <v>12:0031</v>
      </c>
      <c r="E2652" t="s">
        <v>10478</v>
      </c>
      <c r="F2652" t="s">
        <v>10479</v>
      </c>
      <c r="H2652">
        <v>58.632660399999999</v>
      </c>
      <c r="I2652">
        <v>-132.20193660000001</v>
      </c>
      <c r="J2652" s="1" t="str">
        <f t="shared" si="168"/>
        <v>Fluid (stream)</v>
      </c>
      <c r="K2652" s="1" t="str">
        <f t="shared" si="169"/>
        <v>Untreated Water</v>
      </c>
      <c r="O2652">
        <v>2.5000000000000001E-2</v>
      </c>
      <c r="P2652">
        <v>64</v>
      </c>
      <c r="Q2652">
        <v>8</v>
      </c>
    </row>
    <row r="2653" spans="1:17" hidden="1" x14ac:dyDescent="0.3">
      <c r="A2653" t="s">
        <v>10480</v>
      </c>
      <c r="B2653" t="s">
        <v>10481</v>
      </c>
      <c r="C2653" s="1" t="str">
        <f t="shared" si="166"/>
        <v>12:0012</v>
      </c>
      <c r="D2653" s="1" t="str">
        <f t="shared" si="167"/>
        <v>12:0031</v>
      </c>
      <c r="E2653" t="s">
        <v>10482</v>
      </c>
      <c r="F2653" t="s">
        <v>10483</v>
      </c>
      <c r="H2653">
        <v>58.628225299999997</v>
      </c>
      <c r="I2653">
        <v>-132.25134410000001</v>
      </c>
      <c r="J2653" s="1" t="str">
        <f t="shared" si="168"/>
        <v>Fluid (stream)</v>
      </c>
      <c r="K2653" s="1" t="str">
        <f t="shared" si="169"/>
        <v>Untreated Water</v>
      </c>
      <c r="O2653">
        <v>2.5000000000000001E-2</v>
      </c>
      <c r="P2653">
        <v>96</v>
      </c>
      <c r="Q2653">
        <v>8</v>
      </c>
    </row>
    <row r="2654" spans="1:17" hidden="1" x14ac:dyDescent="0.3">
      <c r="A2654" t="s">
        <v>10484</v>
      </c>
      <c r="B2654" t="s">
        <v>10485</v>
      </c>
      <c r="C2654" s="1" t="str">
        <f t="shared" si="166"/>
        <v>12:0012</v>
      </c>
      <c r="D2654" s="1" t="str">
        <f t="shared" si="167"/>
        <v>12:0031</v>
      </c>
      <c r="E2654" t="s">
        <v>10486</v>
      </c>
      <c r="F2654" t="s">
        <v>10487</v>
      </c>
      <c r="H2654">
        <v>58.6020453</v>
      </c>
      <c r="I2654">
        <v>-132.2629728</v>
      </c>
      <c r="J2654" s="1" t="str">
        <f t="shared" si="168"/>
        <v>Fluid (stream)</v>
      </c>
      <c r="K2654" s="1" t="str">
        <f t="shared" si="169"/>
        <v>Untreated Water</v>
      </c>
      <c r="O2654">
        <v>2.5000000000000001E-2</v>
      </c>
      <c r="P2654">
        <v>64</v>
      </c>
      <c r="Q2654">
        <v>7.9</v>
      </c>
    </row>
    <row r="2655" spans="1:17" hidden="1" x14ac:dyDescent="0.3">
      <c r="A2655" t="s">
        <v>10488</v>
      </c>
      <c r="B2655" t="s">
        <v>10489</v>
      </c>
      <c r="C2655" s="1" t="str">
        <f t="shared" si="166"/>
        <v>12:0012</v>
      </c>
      <c r="D2655" s="1" t="str">
        <f t="shared" si="167"/>
        <v>12:0031</v>
      </c>
      <c r="E2655" t="s">
        <v>10490</v>
      </c>
      <c r="F2655" t="s">
        <v>10491</v>
      </c>
      <c r="H2655">
        <v>58.596427499999997</v>
      </c>
      <c r="I2655">
        <v>-132.2802643</v>
      </c>
      <c r="J2655" s="1" t="str">
        <f t="shared" si="168"/>
        <v>Fluid (stream)</v>
      </c>
      <c r="K2655" s="1" t="str">
        <f t="shared" si="169"/>
        <v>Untreated Water</v>
      </c>
      <c r="O2655">
        <v>2.5000000000000001E-2</v>
      </c>
      <c r="P2655">
        <v>72</v>
      </c>
      <c r="Q2655">
        <v>7.9</v>
      </c>
    </row>
    <row r="2656" spans="1:17" hidden="1" x14ac:dyDescent="0.3">
      <c r="A2656" t="s">
        <v>10492</v>
      </c>
      <c r="B2656" t="s">
        <v>10493</v>
      </c>
      <c r="C2656" s="1" t="str">
        <f t="shared" si="166"/>
        <v>12:0012</v>
      </c>
      <c r="D2656" s="1" t="str">
        <f t="shared" si="167"/>
        <v>12:0031</v>
      </c>
      <c r="E2656" t="s">
        <v>10494</v>
      </c>
      <c r="F2656" t="s">
        <v>10495</v>
      </c>
      <c r="H2656">
        <v>58.588771299999998</v>
      </c>
      <c r="I2656">
        <v>-132.3144527</v>
      </c>
      <c r="J2656" s="1" t="str">
        <f t="shared" si="168"/>
        <v>Fluid (stream)</v>
      </c>
      <c r="K2656" s="1" t="str">
        <f t="shared" si="169"/>
        <v>Untreated Water</v>
      </c>
      <c r="O2656">
        <v>2.5000000000000001E-2</v>
      </c>
      <c r="P2656">
        <v>56</v>
      </c>
      <c r="Q2656">
        <v>7.6</v>
      </c>
    </row>
    <row r="2657" spans="1:17" hidden="1" x14ac:dyDescent="0.3">
      <c r="A2657" t="s">
        <v>10496</v>
      </c>
      <c r="B2657" t="s">
        <v>10497</v>
      </c>
      <c r="C2657" s="1" t="str">
        <f t="shared" si="166"/>
        <v>12:0012</v>
      </c>
      <c r="D2657" s="1" t="str">
        <f t="shared" si="167"/>
        <v>12:0031</v>
      </c>
      <c r="E2657" t="s">
        <v>10494</v>
      </c>
      <c r="F2657" t="s">
        <v>10498</v>
      </c>
      <c r="H2657">
        <v>58.588771299999998</v>
      </c>
      <c r="I2657">
        <v>-132.3144527</v>
      </c>
      <c r="J2657" s="1" t="str">
        <f t="shared" si="168"/>
        <v>Fluid (stream)</v>
      </c>
      <c r="K2657" s="1" t="str">
        <f t="shared" si="169"/>
        <v>Untreated Water</v>
      </c>
      <c r="O2657">
        <v>2.5000000000000001E-2</v>
      </c>
      <c r="P2657">
        <v>52</v>
      </c>
      <c r="Q2657">
        <v>7.7</v>
      </c>
    </row>
    <row r="2658" spans="1:17" hidden="1" x14ac:dyDescent="0.3">
      <c r="A2658" t="s">
        <v>10499</v>
      </c>
      <c r="B2658" t="s">
        <v>10500</v>
      </c>
      <c r="C2658" s="1" t="str">
        <f t="shared" si="166"/>
        <v>12:0012</v>
      </c>
      <c r="D2658" s="1" t="str">
        <f t="shared" si="167"/>
        <v>12:0031</v>
      </c>
      <c r="E2658" t="s">
        <v>10501</v>
      </c>
      <c r="F2658" t="s">
        <v>10502</v>
      </c>
      <c r="H2658">
        <v>58.570063500000003</v>
      </c>
      <c r="I2658">
        <v>-132.3798524</v>
      </c>
      <c r="J2658" s="1" t="str">
        <f t="shared" si="168"/>
        <v>Fluid (stream)</v>
      </c>
      <c r="K2658" s="1" t="str">
        <f t="shared" si="169"/>
        <v>Untreated Water</v>
      </c>
    </row>
    <row r="2659" spans="1:17" hidden="1" x14ac:dyDescent="0.3">
      <c r="A2659" t="s">
        <v>10503</v>
      </c>
      <c r="B2659" t="s">
        <v>10504</v>
      </c>
      <c r="C2659" s="1" t="str">
        <f t="shared" si="166"/>
        <v>12:0012</v>
      </c>
      <c r="D2659" s="1" t="str">
        <f t="shared" si="167"/>
        <v>12:0031</v>
      </c>
      <c r="E2659" t="s">
        <v>10505</v>
      </c>
      <c r="F2659" t="s">
        <v>10506</v>
      </c>
      <c r="H2659">
        <v>58.5629645</v>
      </c>
      <c r="I2659">
        <v>-132.40333889999999</v>
      </c>
      <c r="J2659" s="1" t="str">
        <f t="shared" si="168"/>
        <v>Fluid (stream)</v>
      </c>
      <c r="K2659" s="1" t="str">
        <f t="shared" si="169"/>
        <v>Untreated Water</v>
      </c>
      <c r="O2659">
        <v>2.5000000000000001E-2</v>
      </c>
      <c r="P2659">
        <v>46</v>
      </c>
      <c r="Q2659">
        <v>7.8</v>
      </c>
    </row>
    <row r="2660" spans="1:17" hidden="1" x14ac:dyDescent="0.3">
      <c r="A2660" t="s">
        <v>10507</v>
      </c>
      <c r="B2660" t="s">
        <v>10508</v>
      </c>
      <c r="C2660" s="1" t="str">
        <f t="shared" si="166"/>
        <v>12:0012</v>
      </c>
      <c r="D2660" s="1" t="str">
        <f t="shared" si="167"/>
        <v>12:0031</v>
      </c>
      <c r="E2660" t="s">
        <v>10509</v>
      </c>
      <c r="F2660" t="s">
        <v>10510</v>
      </c>
      <c r="H2660">
        <v>58.543201600000003</v>
      </c>
      <c r="I2660">
        <v>-132.4111762</v>
      </c>
      <c r="J2660" s="1" t="str">
        <f t="shared" si="168"/>
        <v>Fluid (stream)</v>
      </c>
      <c r="K2660" s="1" t="str">
        <f t="shared" si="169"/>
        <v>Untreated Water</v>
      </c>
    </row>
    <row r="2661" spans="1:17" hidden="1" x14ac:dyDescent="0.3">
      <c r="A2661" t="s">
        <v>10511</v>
      </c>
      <c r="B2661" t="s">
        <v>10512</v>
      </c>
      <c r="C2661" s="1" t="str">
        <f t="shared" si="166"/>
        <v>12:0012</v>
      </c>
      <c r="D2661" s="1" t="str">
        <f t="shared" si="167"/>
        <v>12:0031</v>
      </c>
      <c r="E2661" t="s">
        <v>10513</v>
      </c>
      <c r="F2661" t="s">
        <v>10514</v>
      </c>
      <c r="H2661">
        <v>58.5360692</v>
      </c>
      <c r="I2661">
        <v>-132.49514070000001</v>
      </c>
      <c r="J2661" s="1" t="str">
        <f t="shared" si="168"/>
        <v>Fluid (stream)</v>
      </c>
      <c r="K2661" s="1" t="str">
        <f t="shared" si="169"/>
        <v>Untreated Water</v>
      </c>
      <c r="O2661">
        <v>0.08</v>
      </c>
      <c r="P2661">
        <v>44</v>
      </c>
      <c r="Q2661">
        <v>7.7</v>
      </c>
    </row>
    <row r="2662" spans="1:17" hidden="1" x14ac:dyDescent="0.3">
      <c r="A2662" t="s">
        <v>10515</v>
      </c>
      <c r="B2662" t="s">
        <v>10516</v>
      </c>
      <c r="C2662" s="1" t="str">
        <f t="shared" si="166"/>
        <v>12:0012</v>
      </c>
      <c r="D2662" s="1" t="str">
        <f t="shared" si="167"/>
        <v>12:0031</v>
      </c>
      <c r="E2662" t="s">
        <v>10517</v>
      </c>
      <c r="F2662" t="s">
        <v>10518</v>
      </c>
      <c r="H2662">
        <v>58.542740000000002</v>
      </c>
      <c r="I2662">
        <v>-132.548903</v>
      </c>
      <c r="J2662" s="1" t="str">
        <f t="shared" si="168"/>
        <v>Fluid (stream)</v>
      </c>
      <c r="K2662" s="1" t="str">
        <f t="shared" si="169"/>
        <v>Untreated Water</v>
      </c>
      <c r="O2662">
        <v>2.5000000000000001E-2</v>
      </c>
      <c r="P2662">
        <v>40</v>
      </c>
      <c r="Q2662">
        <v>7.4</v>
      </c>
    </row>
    <row r="2663" spans="1:17" hidden="1" x14ac:dyDescent="0.3">
      <c r="A2663" t="s">
        <v>10519</v>
      </c>
      <c r="B2663" t="s">
        <v>10520</v>
      </c>
      <c r="C2663" s="1" t="str">
        <f t="shared" si="166"/>
        <v>12:0012</v>
      </c>
      <c r="D2663" s="1" t="str">
        <f t="shared" si="167"/>
        <v>12:0031</v>
      </c>
      <c r="E2663" t="s">
        <v>10521</v>
      </c>
      <c r="F2663" t="s">
        <v>10522</v>
      </c>
      <c r="H2663">
        <v>58.550448099999997</v>
      </c>
      <c r="I2663">
        <v>-132.54038890000001</v>
      </c>
      <c r="J2663" s="1" t="str">
        <f t="shared" si="168"/>
        <v>Fluid (stream)</v>
      </c>
      <c r="K2663" s="1" t="str">
        <f t="shared" si="169"/>
        <v>Untreated Water</v>
      </c>
      <c r="O2663">
        <v>2.5000000000000001E-2</v>
      </c>
      <c r="P2663">
        <v>36</v>
      </c>
      <c r="Q2663">
        <v>7.6</v>
      </c>
    </row>
    <row r="2664" spans="1:17" hidden="1" x14ac:dyDescent="0.3">
      <c r="A2664" t="s">
        <v>10523</v>
      </c>
      <c r="B2664" t="s">
        <v>10524</v>
      </c>
      <c r="C2664" s="1" t="str">
        <f t="shared" si="166"/>
        <v>12:0012</v>
      </c>
      <c r="D2664" s="1" t="str">
        <f t="shared" si="167"/>
        <v>12:0031</v>
      </c>
      <c r="E2664" t="s">
        <v>10525</v>
      </c>
      <c r="F2664" t="s">
        <v>10526</v>
      </c>
      <c r="H2664">
        <v>58.565601999999998</v>
      </c>
      <c r="I2664">
        <v>-132.5159045</v>
      </c>
      <c r="J2664" s="1" t="str">
        <f t="shared" si="168"/>
        <v>Fluid (stream)</v>
      </c>
      <c r="K2664" s="1" t="str">
        <f t="shared" si="169"/>
        <v>Untreated Water</v>
      </c>
      <c r="O2664">
        <v>0.06</v>
      </c>
      <c r="P2664">
        <v>42</v>
      </c>
      <c r="Q2664">
        <v>7.7</v>
      </c>
    </row>
    <row r="2665" spans="1:17" hidden="1" x14ac:dyDescent="0.3">
      <c r="A2665" t="s">
        <v>10527</v>
      </c>
      <c r="B2665" t="s">
        <v>10528</v>
      </c>
      <c r="C2665" s="1" t="str">
        <f t="shared" si="166"/>
        <v>12:0012</v>
      </c>
      <c r="D2665" s="1" t="str">
        <f t="shared" si="167"/>
        <v>12:0031</v>
      </c>
      <c r="E2665" t="s">
        <v>10529</v>
      </c>
      <c r="F2665" t="s">
        <v>10530</v>
      </c>
      <c r="H2665">
        <v>58.566744100000001</v>
      </c>
      <c r="I2665">
        <v>-132.52433640000001</v>
      </c>
      <c r="J2665" s="1" t="str">
        <f t="shared" si="168"/>
        <v>Fluid (stream)</v>
      </c>
      <c r="K2665" s="1" t="str">
        <f t="shared" si="169"/>
        <v>Untreated Water</v>
      </c>
      <c r="O2665">
        <v>0.08</v>
      </c>
      <c r="P2665">
        <v>48</v>
      </c>
      <c r="Q2665">
        <v>7.7</v>
      </c>
    </row>
    <row r="2666" spans="1:17" hidden="1" x14ac:dyDescent="0.3">
      <c r="A2666" t="s">
        <v>10531</v>
      </c>
      <c r="B2666" t="s">
        <v>10532</v>
      </c>
      <c r="C2666" s="1" t="str">
        <f t="shared" si="166"/>
        <v>12:0012</v>
      </c>
      <c r="D2666" s="1" t="str">
        <f t="shared" si="167"/>
        <v>12:0031</v>
      </c>
      <c r="E2666" t="s">
        <v>10533</v>
      </c>
      <c r="F2666" t="s">
        <v>10534</v>
      </c>
      <c r="H2666">
        <v>58.586107900000002</v>
      </c>
      <c r="I2666">
        <v>-132.59781810000001</v>
      </c>
      <c r="J2666" s="1" t="str">
        <f t="shared" si="168"/>
        <v>Fluid (stream)</v>
      </c>
      <c r="K2666" s="1" t="str">
        <f t="shared" si="169"/>
        <v>Untreated Water</v>
      </c>
      <c r="O2666">
        <v>0.06</v>
      </c>
      <c r="P2666">
        <v>38</v>
      </c>
      <c r="Q2666">
        <v>7.7</v>
      </c>
    </row>
    <row r="2667" spans="1:17" hidden="1" x14ac:dyDescent="0.3">
      <c r="A2667" t="s">
        <v>10535</v>
      </c>
      <c r="B2667" t="s">
        <v>10536</v>
      </c>
      <c r="C2667" s="1" t="str">
        <f t="shared" si="166"/>
        <v>12:0012</v>
      </c>
      <c r="D2667" s="1" t="str">
        <f t="shared" si="167"/>
        <v>12:0031</v>
      </c>
      <c r="E2667" t="s">
        <v>10537</v>
      </c>
      <c r="F2667" t="s">
        <v>10538</v>
      </c>
      <c r="H2667">
        <v>58.634654099999999</v>
      </c>
      <c r="I2667">
        <v>-132.8749392</v>
      </c>
      <c r="J2667" s="1" t="str">
        <f t="shared" si="168"/>
        <v>Fluid (stream)</v>
      </c>
      <c r="K2667" s="1" t="str">
        <f t="shared" si="169"/>
        <v>Untreated Water</v>
      </c>
    </row>
    <row r="2668" spans="1:17" hidden="1" x14ac:dyDescent="0.3">
      <c r="A2668" t="s">
        <v>10539</v>
      </c>
      <c r="B2668" t="s">
        <v>10540</v>
      </c>
      <c r="C2668" s="1" t="str">
        <f t="shared" si="166"/>
        <v>12:0012</v>
      </c>
      <c r="D2668" s="1" t="str">
        <f t="shared" si="167"/>
        <v>12:0031</v>
      </c>
      <c r="E2668" t="s">
        <v>10541</v>
      </c>
      <c r="F2668" t="s">
        <v>10542</v>
      </c>
      <c r="H2668">
        <v>58.640873999999997</v>
      </c>
      <c r="I2668">
        <v>-132.888226</v>
      </c>
      <c r="J2668" s="1" t="str">
        <f t="shared" si="168"/>
        <v>Fluid (stream)</v>
      </c>
      <c r="K2668" s="1" t="str">
        <f t="shared" si="169"/>
        <v>Untreated Water</v>
      </c>
      <c r="O2668">
        <v>2.8</v>
      </c>
      <c r="P2668">
        <v>52</v>
      </c>
      <c r="Q2668">
        <v>7.9</v>
      </c>
    </row>
    <row r="2669" spans="1:17" hidden="1" x14ac:dyDescent="0.3">
      <c r="A2669" t="s">
        <v>10543</v>
      </c>
      <c r="B2669" t="s">
        <v>10544</v>
      </c>
      <c r="C2669" s="1" t="str">
        <f t="shared" si="166"/>
        <v>12:0012</v>
      </c>
      <c r="D2669" s="1" t="str">
        <f t="shared" si="167"/>
        <v>12:0031</v>
      </c>
      <c r="E2669" t="s">
        <v>10545</v>
      </c>
      <c r="F2669" t="s">
        <v>10546</v>
      </c>
      <c r="H2669">
        <v>58.665941599999996</v>
      </c>
      <c r="I2669">
        <v>-132.78399010000001</v>
      </c>
      <c r="J2669" s="1" t="str">
        <f t="shared" si="168"/>
        <v>Fluid (stream)</v>
      </c>
      <c r="K2669" s="1" t="str">
        <f t="shared" si="169"/>
        <v>Untreated Water</v>
      </c>
      <c r="O2669">
        <v>0.31</v>
      </c>
      <c r="P2669">
        <v>40</v>
      </c>
      <c r="Q2669">
        <v>7.8</v>
      </c>
    </row>
    <row r="2670" spans="1:17" hidden="1" x14ac:dyDescent="0.3">
      <c r="A2670" t="s">
        <v>10547</v>
      </c>
      <c r="B2670" t="s">
        <v>10548</v>
      </c>
      <c r="C2670" s="1" t="str">
        <f t="shared" si="166"/>
        <v>12:0012</v>
      </c>
      <c r="D2670" s="1" t="str">
        <f t="shared" si="167"/>
        <v>12:0031</v>
      </c>
      <c r="E2670" t="s">
        <v>10549</v>
      </c>
      <c r="F2670" t="s">
        <v>10550</v>
      </c>
      <c r="H2670">
        <v>58.610613399999998</v>
      </c>
      <c r="I2670">
        <v>-132.96285499999999</v>
      </c>
      <c r="J2670" s="1" t="str">
        <f t="shared" si="168"/>
        <v>Fluid (stream)</v>
      </c>
      <c r="K2670" s="1" t="str">
        <f t="shared" si="169"/>
        <v>Untreated Water</v>
      </c>
      <c r="O2670">
        <v>2.5000000000000001E-2</v>
      </c>
      <c r="P2670">
        <v>36</v>
      </c>
      <c r="Q2670">
        <v>7.4</v>
      </c>
    </row>
    <row r="2671" spans="1:17" hidden="1" x14ac:dyDescent="0.3">
      <c r="A2671" t="s">
        <v>10551</v>
      </c>
      <c r="B2671" t="s">
        <v>10552</v>
      </c>
      <c r="C2671" s="1" t="str">
        <f t="shared" si="166"/>
        <v>12:0012</v>
      </c>
      <c r="D2671" s="1" t="str">
        <f t="shared" si="167"/>
        <v>12:0031</v>
      </c>
      <c r="E2671" t="s">
        <v>10553</v>
      </c>
      <c r="F2671" t="s">
        <v>10554</v>
      </c>
      <c r="H2671">
        <v>58.636105499999999</v>
      </c>
      <c r="I2671">
        <v>-133.0214124</v>
      </c>
      <c r="J2671" s="1" t="str">
        <f t="shared" si="168"/>
        <v>Fluid (stream)</v>
      </c>
      <c r="K2671" s="1" t="str">
        <f t="shared" si="169"/>
        <v>Untreated Water</v>
      </c>
      <c r="O2671">
        <v>0.18</v>
      </c>
      <c r="P2671">
        <v>44</v>
      </c>
      <c r="Q2671">
        <v>7.3</v>
      </c>
    </row>
    <row r="2672" spans="1:17" hidden="1" x14ac:dyDescent="0.3">
      <c r="A2672" t="s">
        <v>10555</v>
      </c>
      <c r="B2672" t="s">
        <v>10556</v>
      </c>
      <c r="C2672" s="1" t="str">
        <f t="shared" si="166"/>
        <v>12:0012</v>
      </c>
      <c r="D2672" s="1" t="str">
        <f t="shared" si="167"/>
        <v>12:0031</v>
      </c>
      <c r="E2672" t="s">
        <v>10557</v>
      </c>
      <c r="F2672" t="s">
        <v>10558</v>
      </c>
      <c r="H2672">
        <v>58.634713099999999</v>
      </c>
      <c r="I2672">
        <v>-133.05628970000001</v>
      </c>
      <c r="J2672" s="1" t="str">
        <f t="shared" si="168"/>
        <v>Fluid (stream)</v>
      </c>
      <c r="K2672" s="1" t="str">
        <f t="shared" si="169"/>
        <v>Untreated Water</v>
      </c>
      <c r="O2672">
        <v>0.32</v>
      </c>
      <c r="P2672">
        <v>36</v>
      </c>
      <c r="Q2672">
        <v>7</v>
      </c>
    </row>
    <row r="2673" spans="1:17" hidden="1" x14ac:dyDescent="0.3">
      <c r="A2673" t="s">
        <v>10559</v>
      </c>
      <c r="B2673" t="s">
        <v>10560</v>
      </c>
      <c r="C2673" s="1" t="str">
        <f t="shared" si="166"/>
        <v>12:0012</v>
      </c>
      <c r="D2673" s="1" t="str">
        <f t="shared" si="167"/>
        <v>12:0031</v>
      </c>
      <c r="E2673" t="s">
        <v>10561</v>
      </c>
      <c r="F2673" t="s">
        <v>10562</v>
      </c>
      <c r="H2673">
        <v>58.645112400000002</v>
      </c>
      <c r="I2673">
        <v>-132.98518100000001</v>
      </c>
      <c r="J2673" s="1" t="str">
        <f t="shared" si="168"/>
        <v>Fluid (stream)</v>
      </c>
      <c r="K2673" s="1" t="str">
        <f t="shared" si="169"/>
        <v>Untreated Water</v>
      </c>
      <c r="O2673">
        <v>2.5000000000000001E-2</v>
      </c>
      <c r="P2673">
        <v>42</v>
      </c>
      <c r="Q2673">
        <v>6.9</v>
      </c>
    </row>
    <row r="2674" spans="1:17" hidden="1" x14ac:dyDescent="0.3">
      <c r="A2674" t="s">
        <v>10563</v>
      </c>
      <c r="B2674" t="s">
        <v>10564</v>
      </c>
      <c r="C2674" s="1" t="str">
        <f t="shared" si="166"/>
        <v>12:0012</v>
      </c>
      <c r="D2674" s="1" t="str">
        <f t="shared" si="167"/>
        <v>12:0031</v>
      </c>
      <c r="E2674" t="s">
        <v>10565</v>
      </c>
      <c r="F2674" t="s">
        <v>10566</v>
      </c>
      <c r="H2674">
        <v>58.661859</v>
      </c>
      <c r="I2674">
        <v>-132.97947590000001</v>
      </c>
      <c r="J2674" s="1" t="str">
        <f t="shared" si="168"/>
        <v>Fluid (stream)</v>
      </c>
      <c r="K2674" s="1" t="str">
        <f t="shared" si="169"/>
        <v>Untreated Water</v>
      </c>
      <c r="O2674">
        <v>2.5000000000000001E-2</v>
      </c>
      <c r="P2674">
        <v>60</v>
      </c>
      <c r="Q2674">
        <v>6.9</v>
      </c>
    </row>
    <row r="2675" spans="1:17" hidden="1" x14ac:dyDescent="0.3">
      <c r="A2675" t="s">
        <v>10567</v>
      </c>
      <c r="B2675" t="s">
        <v>10568</v>
      </c>
      <c r="C2675" s="1" t="str">
        <f t="shared" si="166"/>
        <v>12:0012</v>
      </c>
      <c r="D2675" s="1" t="str">
        <f t="shared" si="167"/>
        <v>12:0031</v>
      </c>
      <c r="E2675" t="s">
        <v>10569</v>
      </c>
      <c r="F2675" t="s">
        <v>10570</v>
      </c>
      <c r="H2675">
        <v>58.672273199999999</v>
      </c>
      <c r="I2675">
        <v>-132.9847724</v>
      </c>
      <c r="J2675" s="1" t="str">
        <f t="shared" si="168"/>
        <v>Fluid (stream)</v>
      </c>
      <c r="K2675" s="1" t="str">
        <f t="shared" si="169"/>
        <v>Untreated Water</v>
      </c>
      <c r="O2675">
        <v>2.5000000000000001E-2</v>
      </c>
      <c r="P2675">
        <v>52</v>
      </c>
      <c r="Q2675">
        <v>7.1</v>
      </c>
    </row>
    <row r="2676" spans="1:17" hidden="1" x14ac:dyDescent="0.3">
      <c r="A2676" t="s">
        <v>10571</v>
      </c>
      <c r="B2676" t="s">
        <v>10572</v>
      </c>
      <c r="C2676" s="1" t="str">
        <f t="shared" si="166"/>
        <v>12:0012</v>
      </c>
      <c r="D2676" s="1" t="str">
        <f t="shared" si="167"/>
        <v>12:0031</v>
      </c>
      <c r="E2676" t="s">
        <v>10573</v>
      </c>
      <c r="F2676" t="s">
        <v>10574</v>
      </c>
      <c r="H2676">
        <v>58.679019099999998</v>
      </c>
      <c r="I2676">
        <v>-132.98184760000001</v>
      </c>
      <c r="J2676" s="1" t="str">
        <f t="shared" si="168"/>
        <v>Fluid (stream)</v>
      </c>
      <c r="K2676" s="1" t="str">
        <f t="shared" si="169"/>
        <v>Untreated Water</v>
      </c>
      <c r="O2676">
        <v>0.06</v>
      </c>
      <c r="P2676">
        <v>36</v>
      </c>
      <c r="Q2676">
        <v>7.2</v>
      </c>
    </row>
    <row r="2677" spans="1:17" hidden="1" x14ac:dyDescent="0.3">
      <c r="A2677" t="s">
        <v>10575</v>
      </c>
      <c r="B2677" t="s">
        <v>10576</v>
      </c>
      <c r="C2677" s="1" t="str">
        <f t="shared" si="166"/>
        <v>12:0012</v>
      </c>
      <c r="D2677" s="1" t="str">
        <f t="shared" si="167"/>
        <v>12:0031</v>
      </c>
      <c r="E2677" t="s">
        <v>10577</v>
      </c>
      <c r="F2677" t="s">
        <v>10578</v>
      </c>
      <c r="H2677">
        <v>58.694227699999999</v>
      </c>
      <c r="I2677">
        <v>-132.96635180000001</v>
      </c>
      <c r="J2677" s="1" t="str">
        <f t="shared" si="168"/>
        <v>Fluid (stream)</v>
      </c>
      <c r="K2677" s="1" t="str">
        <f t="shared" si="169"/>
        <v>Untreated Water</v>
      </c>
      <c r="O2677">
        <v>0.18</v>
      </c>
      <c r="P2677">
        <v>34</v>
      </c>
      <c r="Q2677">
        <v>7.7</v>
      </c>
    </row>
    <row r="2678" spans="1:17" hidden="1" x14ac:dyDescent="0.3">
      <c r="A2678" t="s">
        <v>10579</v>
      </c>
      <c r="B2678" t="s">
        <v>10580</v>
      </c>
      <c r="C2678" s="1" t="str">
        <f t="shared" si="166"/>
        <v>12:0012</v>
      </c>
      <c r="D2678" s="1" t="str">
        <f t="shared" si="167"/>
        <v>12:0031</v>
      </c>
      <c r="E2678" t="s">
        <v>10581</v>
      </c>
      <c r="F2678" t="s">
        <v>10582</v>
      </c>
      <c r="H2678">
        <v>58.689922699999997</v>
      </c>
      <c r="I2678">
        <v>-132.96111540000001</v>
      </c>
      <c r="J2678" s="1" t="str">
        <f t="shared" si="168"/>
        <v>Fluid (stream)</v>
      </c>
      <c r="K2678" s="1" t="str">
        <f t="shared" si="169"/>
        <v>Untreated Water</v>
      </c>
      <c r="O2678">
        <v>0.08</v>
      </c>
      <c r="P2678">
        <v>34</v>
      </c>
      <c r="Q2678">
        <v>7.2</v>
      </c>
    </row>
    <row r="2679" spans="1:17" hidden="1" x14ac:dyDescent="0.3">
      <c r="A2679" t="s">
        <v>10583</v>
      </c>
      <c r="B2679" t="s">
        <v>10584</v>
      </c>
      <c r="C2679" s="1" t="str">
        <f t="shared" si="166"/>
        <v>12:0012</v>
      </c>
      <c r="D2679" s="1" t="str">
        <f t="shared" si="167"/>
        <v>12:0031</v>
      </c>
      <c r="E2679" t="s">
        <v>10585</v>
      </c>
      <c r="F2679" t="s">
        <v>10586</v>
      </c>
      <c r="H2679">
        <v>58.706758399999998</v>
      </c>
      <c r="I2679">
        <v>-132.9368432</v>
      </c>
      <c r="J2679" s="1" t="str">
        <f t="shared" si="168"/>
        <v>Fluid (stream)</v>
      </c>
      <c r="K2679" s="1" t="str">
        <f t="shared" si="169"/>
        <v>Untreated Water</v>
      </c>
      <c r="O2679">
        <v>0.34</v>
      </c>
      <c r="P2679">
        <v>48</v>
      </c>
      <c r="Q2679">
        <v>7.4</v>
      </c>
    </row>
    <row r="2680" spans="1:17" hidden="1" x14ac:dyDescent="0.3">
      <c r="A2680" t="s">
        <v>10587</v>
      </c>
      <c r="B2680" t="s">
        <v>10588</v>
      </c>
      <c r="C2680" s="1" t="str">
        <f t="shared" si="166"/>
        <v>12:0012</v>
      </c>
      <c r="D2680" s="1" t="str">
        <f t="shared" si="167"/>
        <v>12:0031</v>
      </c>
      <c r="E2680" t="s">
        <v>10589</v>
      </c>
      <c r="F2680" t="s">
        <v>10590</v>
      </c>
      <c r="H2680">
        <v>58.711233700000001</v>
      </c>
      <c r="I2680">
        <v>-132.92461320000001</v>
      </c>
      <c r="J2680" s="1" t="str">
        <f t="shared" si="168"/>
        <v>Fluid (stream)</v>
      </c>
      <c r="K2680" s="1" t="str">
        <f t="shared" si="169"/>
        <v>Untreated Water</v>
      </c>
      <c r="O2680">
        <v>0.06</v>
      </c>
      <c r="P2680">
        <v>48</v>
      </c>
      <c r="Q2680">
        <v>7.6</v>
      </c>
    </row>
    <row r="2681" spans="1:17" hidden="1" x14ac:dyDescent="0.3">
      <c r="A2681" t="s">
        <v>10591</v>
      </c>
      <c r="B2681" t="s">
        <v>10592</v>
      </c>
      <c r="C2681" s="1" t="str">
        <f t="shared" si="166"/>
        <v>12:0012</v>
      </c>
      <c r="D2681" s="1" t="str">
        <f t="shared" si="167"/>
        <v>12:0031</v>
      </c>
      <c r="E2681" t="s">
        <v>10593</v>
      </c>
      <c r="F2681" t="s">
        <v>10594</v>
      </c>
      <c r="H2681">
        <v>58.722515899999998</v>
      </c>
      <c r="I2681">
        <v>-132.89955409999999</v>
      </c>
      <c r="J2681" s="1" t="str">
        <f t="shared" si="168"/>
        <v>Fluid (stream)</v>
      </c>
      <c r="K2681" s="1" t="str">
        <f t="shared" si="169"/>
        <v>Untreated Water</v>
      </c>
      <c r="O2681">
        <v>2.5000000000000001E-2</v>
      </c>
      <c r="P2681">
        <v>60</v>
      </c>
      <c r="Q2681">
        <v>7.6</v>
      </c>
    </row>
    <row r="2682" spans="1:17" hidden="1" x14ac:dyDescent="0.3">
      <c r="A2682" t="s">
        <v>10595</v>
      </c>
      <c r="B2682" t="s">
        <v>10596</v>
      </c>
      <c r="C2682" s="1" t="str">
        <f t="shared" si="166"/>
        <v>12:0012</v>
      </c>
      <c r="D2682" s="1" t="str">
        <f t="shared" si="167"/>
        <v>12:0031</v>
      </c>
      <c r="E2682" t="s">
        <v>10593</v>
      </c>
      <c r="F2682" t="s">
        <v>10597</v>
      </c>
      <c r="H2682">
        <v>58.722515899999998</v>
      </c>
      <c r="I2682">
        <v>-132.89955409999999</v>
      </c>
      <c r="J2682" s="1" t="str">
        <f t="shared" si="168"/>
        <v>Fluid (stream)</v>
      </c>
      <c r="K2682" s="1" t="str">
        <f t="shared" si="169"/>
        <v>Untreated Water</v>
      </c>
      <c r="O2682">
        <v>2.5000000000000001E-2</v>
      </c>
      <c r="P2682">
        <v>58</v>
      </c>
      <c r="Q2682">
        <v>7.8</v>
      </c>
    </row>
    <row r="2683" spans="1:17" hidden="1" x14ac:dyDescent="0.3">
      <c r="A2683" t="s">
        <v>10598</v>
      </c>
      <c r="B2683" t="s">
        <v>10599</v>
      </c>
      <c r="C2683" s="1" t="str">
        <f t="shared" si="166"/>
        <v>12:0012</v>
      </c>
      <c r="D2683" s="1" t="str">
        <f t="shared" si="167"/>
        <v>12:0031</v>
      </c>
      <c r="E2683" t="s">
        <v>10600</v>
      </c>
      <c r="F2683" t="s">
        <v>10601</v>
      </c>
      <c r="H2683">
        <v>58.752686099999998</v>
      </c>
      <c r="I2683">
        <v>-132.67350049999999</v>
      </c>
      <c r="J2683" s="1" t="str">
        <f t="shared" si="168"/>
        <v>Fluid (stream)</v>
      </c>
      <c r="K2683" s="1" t="str">
        <f t="shared" si="169"/>
        <v>Untreated Water</v>
      </c>
      <c r="O2683">
        <v>2.5000000000000001E-2</v>
      </c>
      <c r="P2683">
        <v>90</v>
      </c>
      <c r="Q2683">
        <v>7.9</v>
      </c>
    </row>
    <row r="2684" spans="1:17" hidden="1" x14ac:dyDescent="0.3">
      <c r="A2684" t="s">
        <v>10602</v>
      </c>
      <c r="B2684" t="s">
        <v>10603</v>
      </c>
      <c r="C2684" s="1" t="str">
        <f t="shared" si="166"/>
        <v>12:0012</v>
      </c>
      <c r="D2684" s="1" t="str">
        <f t="shared" si="167"/>
        <v>12:0031</v>
      </c>
      <c r="E2684" t="s">
        <v>10604</v>
      </c>
      <c r="F2684" t="s">
        <v>10605</v>
      </c>
      <c r="H2684">
        <v>58.762972599999998</v>
      </c>
      <c r="I2684">
        <v>-132.56346590000001</v>
      </c>
      <c r="J2684" s="1" t="str">
        <f t="shared" si="168"/>
        <v>Fluid (stream)</v>
      </c>
      <c r="K2684" s="1" t="str">
        <f t="shared" si="169"/>
        <v>Untreated Water</v>
      </c>
      <c r="O2684">
        <v>0.05</v>
      </c>
      <c r="P2684">
        <v>72</v>
      </c>
      <c r="Q2684">
        <v>8</v>
      </c>
    </row>
    <row r="2685" spans="1:17" hidden="1" x14ac:dyDescent="0.3">
      <c r="A2685" t="s">
        <v>10606</v>
      </c>
      <c r="B2685" t="s">
        <v>10607</v>
      </c>
      <c r="C2685" s="1" t="str">
        <f t="shared" si="166"/>
        <v>12:0012</v>
      </c>
      <c r="D2685" s="1" t="str">
        <f t="shared" si="167"/>
        <v>12:0031</v>
      </c>
      <c r="E2685" t="s">
        <v>10608</v>
      </c>
      <c r="F2685" t="s">
        <v>10609</v>
      </c>
      <c r="H2685">
        <v>58.752773400000002</v>
      </c>
      <c r="I2685">
        <v>-132.25034249999999</v>
      </c>
      <c r="J2685" s="1" t="str">
        <f t="shared" si="168"/>
        <v>Fluid (stream)</v>
      </c>
      <c r="K2685" s="1" t="str">
        <f t="shared" si="169"/>
        <v>Untreated Water</v>
      </c>
      <c r="O2685">
        <v>2.5000000000000001E-2</v>
      </c>
      <c r="P2685">
        <v>70</v>
      </c>
      <c r="Q2685">
        <v>7.9</v>
      </c>
    </row>
    <row r="2686" spans="1:17" hidden="1" x14ac:dyDescent="0.3">
      <c r="A2686" t="s">
        <v>10610</v>
      </c>
      <c r="B2686" t="s">
        <v>10611</v>
      </c>
      <c r="C2686" s="1" t="str">
        <f t="shared" si="166"/>
        <v>12:0012</v>
      </c>
      <c r="D2686" s="1" t="str">
        <f t="shared" si="167"/>
        <v>12:0031</v>
      </c>
      <c r="E2686" t="s">
        <v>10612</v>
      </c>
      <c r="F2686" t="s">
        <v>10613</v>
      </c>
      <c r="H2686">
        <v>58.7266434</v>
      </c>
      <c r="I2686">
        <v>-132.2800178</v>
      </c>
      <c r="J2686" s="1" t="str">
        <f t="shared" si="168"/>
        <v>Fluid (stream)</v>
      </c>
      <c r="K2686" s="1" t="str">
        <f t="shared" si="169"/>
        <v>Untreated Water</v>
      </c>
      <c r="O2686">
        <v>2.5000000000000001E-2</v>
      </c>
      <c r="P2686">
        <v>64</v>
      </c>
      <c r="Q2686">
        <v>8.1</v>
      </c>
    </row>
    <row r="2687" spans="1:17" hidden="1" x14ac:dyDescent="0.3">
      <c r="A2687" t="s">
        <v>10614</v>
      </c>
      <c r="B2687" t="s">
        <v>10615</v>
      </c>
      <c r="C2687" s="1" t="str">
        <f t="shared" si="166"/>
        <v>12:0012</v>
      </c>
      <c r="D2687" s="1" t="str">
        <f t="shared" si="167"/>
        <v>12:0031</v>
      </c>
      <c r="E2687" t="s">
        <v>10616</v>
      </c>
      <c r="F2687" t="s">
        <v>10617</v>
      </c>
      <c r="H2687">
        <v>58.700483200000001</v>
      </c>
      <c r="I2687">
        <v>-132.289691</v>
      </c>
      <c r="J2687" s="1" t="str">
        <f t="shared" si="168"/>
        <v>Fluid (stream)</v>
      </c>
      <c r="K2687" s="1" t="str">
        <f t="shared" si="169"/>
        <v>Untreated Water</v>
      </c>
      <c r="O2687">
        <v>2.5000000000000001E-2</v>
      </c>
      <c r="P2687">
        <v>66</v>
      </c>
      <c r="Q2687">
        <v>8.1999999999999993</v>
      </c>
    </row>
    <row r="2688" spans="1:17" hidden="1" x14ac:dyDescent="0.3">
      <c r="A2688" t="s">
        <v>10618</v>
      </c>
      <c r="B2688" t="s">
        <v>10619</v>
      </c>
      <c r="C2688" s="1" t="str">
        <f t="shared" si="166"/>
        <v>12:0012</v>
      </c>
      <c r="D2688" s="1" t="str">
        <f t="shared" si="167"/>
        <v>12:0031</v>
      </c>
      <c r="E2688" t="s">
        <v>10620</v>
      </c>
      <c r="F2688" t="s">
        <v>10621</v>
      </c>
      <c r="H2688">
        <v>58.694943700000003</v>
      </c>
      <c r="I2688">
        <v>-132.28180140000001</v>
      </c>
      <c r="J2688" s="1" t="str">
        <f t="shared" si="168"/>
        <v>Fluid (stream)</v>
      </c>
      <c r="K2688" s="1" t="str">
        <f t="shared" si="169"/>
        <v>Untreated Water</v>
      </c>
      <c r="O2688">
        <v>2.5000000000000001E-2</v>
      </c>
      <c r="P2688">
        <v>64</v>
      </c>
      <c r="Q2688">
        <v>8.1999999999999993</v>
      </c>
    </row>
    <row r="2689" spans="1:17" hidden="1" x14ac:dyDescent="0.3">
      <c r="A2689" t="s">
        <v>10622</v>
      </c>
      <c r="B2689" t="s">
        <v>10623</v>
      </c>
      <c r="C2689" s="1" t="str">
        <f t="shared" si="166"/>
        <v>12:0012</v>
      </c>
      <c r="D2689" s="1" t="str">
        <f t="shared" si="167"/>
        <v>12:0031</v>
      </c>
      <c r="E2689" t="s">
        <v>10624</v>
      </c>
      <c r="F2689" t="s">
        <v>10625</v>
      </c>
      <c r="H2689">
        <v>58.6613331</v>
      </c>
      <c r="I2689">
        <v>-132.35460749999999</v>
      </c>
      <c r="J2689" s="1" t="str">
        <f t="shared" si="168"/>
        <v>Fluid (stream)</v>
      </c>
      <c r="K2689" s="1" t="str">
        <f t="shared" si="169"/>
        <v>Untreated Water</v>
      </c>
      <c r="O2689">
        <v>2.5000000000000001E-2</v>
      </c>
      <c r="P2689">
        <v>56</v>
      </c>
      <c r="Q2689">
        <v>7.5</v>
      </c>
    </row>
    <row r="2690" spans="1:17" hidden="1" x14ac:dyDescent="0.3">
      <c r="A2690" t="s">
        <v>10626</v>
      </c>
      <c r="B2690" t="s">
        <v>10627</v>
      </c>
      <c r="C2690" s="1" t="str">
        <f t="shared" ref="C2690:C2753" si="170">HYPERLINK("http://geochem.nrcan.gc.ca/cdogs/content/bdl/bdl120012_e.htm", "12:0012")</f>
        <v>12:0012</v>
      </c>
      <c r="D2690" s="1" t="str">
        <f t="shared" ref="D2690:D2753" si="171">HYPERLINK("http://geochem.nrcan.gc.ca/cdogs/content/svy/svy120031_e.htm", "12:0031")</f>
        <v>12:0031</v>
      </c>
      <c r="E2690" t="s">
        <v>10628</v>
      </c>
      <c r="F2690" t="s">
        <v>10629</v>
      </c>
      <c r="H2690">
        <v>58.650511799999997</v>
      </c>
      <c r="I2690">
        <v>-132.35840959999999</v>
      </c>
      <c r="J2690" s="1" t="str">
        <f t="shared" ref="J2690:J2753" si="172">HYPERLINK("http://geochem.nrcan.gc.ca/cdogs/content/kwd/kwd020018_e.htm", "Fluid (stream)")</f>
        <v>Fluid (stream)</v>
      </c>
      <c r="K2690" s="1" t="str">
        <f t="shared" ref="K2690:K2753" si="173">HYPERLINK("http://geochem.nrcan.gc.ca/cdogs/content/kwd/kwd080007_e.htm", "Untreated Water")</f>
        <v>Untreated Water</v>
      </c>
      <c r="O2690">
        <v>2.5000000000000001E-2</v>
      </c>
      <c r="P2690">
        <v>54</v>
      </c>
      <c r="Q2690">
        <v>7.8</v>
      </c>
    </row>
    <row r="2691" spans="1:17" hidden="1" x14ac:dyDescent="0.3">
      <c r="A2691" t="s">
        <v>10630</v>
      </c>
      <c r="B2691" t="s">
        <v>10631</v>
      </c>
      <c r="C2691" s="1" t="str">
        <f t="shared" si="170"/>
        <v>12:0012</v>
      </c>
      <c r="D2691" s="1" t="str">
        <f t="shared" si="171"/>
        <v>12:0031</v>
      </c>
      <c r="E2691" t="s">
        <v>10632</v>
      </c>
      <c r="F2691" t="s">
        <v>10633</v>
      </c>
      <c r="H2691">
        <v>58.634231900000003</v>
      </c>
      <c r="I2691">
        <v>-132.31500969999999</v>
      </c>
      <c r="J2691" s="1" t="str">
        <f t="shared" si="172"/>
        <v>Fluid (stream)</v>
      </c>
      <c r="K2691" s="1" t="str">
        <f t="shared" si="173"/>
        <v>Untreated Water</v>
      </c>
      <c r="O2691">
        <v>2.5000000000000001E-2</v>
      </c>
      <c r="P2691">
        <v>74</v>
      </c>
      <c r="Q2691">
        <v>8.1</v>
      </c>
    </row>
    <row r="2692" spans="1:17" hidden="1" x14ac:dyDescent="0.3">
      <c r="A2692" t="s">
        <v>10634</v>
      </c>
      <c r="B2692" t="s">
        <v>10635</v>
      </c>
      <c r="C2692" s="1" t="str">
        <f t="shared" si="170"/>
        <v>12:0012</v>
      </c>
      <c r="D2692" s="1" t="str">
        <f t="shared" si="171"/>
        <v>12:0031</v>
      </c>
      <c r="E2692" t="s">
        <v>10636</v>
      </c>
      <c r="F2692" t="s">
        <v>10637</v>
      </c>
      <c r="H2692">
        <v>58.639370300000003</v>
      </c>
      <c r="I2692">
        <v>-132.27047719999999</v>
      </c>
      <c r="J2692" s="1" t="str">
        <f t="shared" si="172"/>
        <v>Fluid (stream)</v>
      </c>
      <c r="K2692" s="1" t="str">
        <f t="shared" si="173"/>
        <v>Untreated Water</v>
      </c>
      <c r="O2692">
        <v>0.22</v>
      </c>
      <c r="P2692">
        <v>80</v>
      </c>
      <c r="Q2692">
        <v>8</v>
      </c>
    </row>
    <row r="2693" spans="1:17" hidden="1" x14ac:dyDescent="0.3">
      <c r="A2693" t="s">
        <v>10638</v>
      </c>
      <c r="B2693" t="s">
        <v>10639</v>
      </c>
      <c r="C2693" s="1" t="str">
        <f t="shared" si="170"/>
        <v>12:0012</v>
      </c>
      <c r="D2693" s="1" t="str">
        <f t="shared" si="171"/>
        <v>12:0031</v>
      </c>
      <c r="E2693" t="s">
        <v>10640</v>
      </c>
      <c r="F2693" t="s">
        <v>10641</v>
      </c>
      <c r="H2693">
        <v>58.6170154</v>
      </c>
      <c r="I2693">
        <v>-132.3374992</v>
      </c>
      <c r="J2693" s="1" t="str">
        <f t="shared" si="172"/>
        <v>Fluid (stream)</v>
      </c>
      <c r="K2693" s="1" t="str">
        <f t="shared" si="173"/>
        <v>Untreated Water</v>
      </c>
      <c r="O2693">
        <v>0.1</v>
      </c>
      <c r="P2693">
        <v>82</v>
      </c>
      <c r="Q2693">
        <v>7.7</v>
      </c>
    </row>
    <row r="2694" spans="1:17" hidden="1" x14ac:dyDescent="0.3">
      <c r="A2694" t="s">
        <v>10642</v>
      </c>
      <c r="B2694" t="s">
        <v>10643</v>
      </c>
      <c r="C2694" s="1" t="str">
        <f t="shared" si="170"/>
        <v>12:0012</v>
      </c>
      <c r="D2694" s="1" t="str">
        <f t="shared" si="171"/>
        <v>12:0031</v>
      </c>
      <c r="E2694" t="s">
        <v>10644</v>
      </c>
      <c r="F2694" t="s">
        <v>10645</v>
      </c>
      <c r="H2694">
        <v>58.624065100000003</v>
      </c>
      <c r="I2694">
        <v>-132.38204440000001</v>
      </c>
      <c r="J2694" s="1" t="str">
        <f t="shared" si="172"/>
        <v>Fluid (stream)</v>
      </c>
      <c r="K2694" s="1" t="str">
        <f t="shared" si="173"/>
        <v>Untreated Water</v>
      </c>
      <c r="O2694">
        <v>0.45</v>
      </c>
      <c r="P2694">
        <v>64</v>
      </c>
      <c r="Q2694">
        <v>8.1999999999999993</v>
      </c>
    </row>
    <row r="2695" spans="1:17" hidden="1" x14ac:dyDescent="0.3">
      <c r="A2695" t="s">
        <v>10646</v>
      </c>
      <c r="B2695" t="s">
        <v>10647</v>
      </c>
      <c r="C2695" s="1" t="str">
        <f t="shared" si="170"/>
        <v>12:0012</v>
      </c>
      <c r="D2695" s="1" t="str">
        <f t="shared" si="171"/>
        <v>12:0031</v>
      </c>
      <c r="E2695" t="s">
        <v>10648</v>
      </c>
      <c r="F2695" t="s">
        <v>10649</v>
      </c>
      <c r="H2695">
        <v>58.602818200000002</v>
      </c>
      <c r="I2695">
        <v>-132.4008494</v>
      </c>
      <c r="J2695" s="1" t="str">
        <f t="shared" si="172"/>
        <v>Fluid (stream)</v>
      </c>
      <c r="K2695" s="1" t="str">
        <f t="shared" si="173"/>
        <v>Untreated Water</v>
      </c>
      <c r="O2695">
        <v>0.15</v>
      </c>
      <c r="P2695">
        <v>74</v>
      </c>
      <c r="Q2695">
        <v>8.1</v>
      </c>
    </row>
    <row r="2696" spans="1:17" hidden="1" x14ac:dyDescent="0.3">
      <c r="A2696" t="s">
        <v>10650</v>
      </c>
      <c r="B2696" t="s">
        <v>10651</v>
      </c>
      <c r="C2696" s="1" t="str">
        <f t="shared" si="170"/>
        <v>12:0012</v>
      </c>
      <c r="D2696" s="1" t="str">
        <f t="shared" si="171"/>
        <v>12:0031</v>
      </c>
      <c r="E2696" t="s">
        <v>10652</v>
      </c>
      <c r="F2696" t="s">
        <v>10653</v>
      </c>
      <c r="H2696">
        <v>58.597833000000001</v>
      </c>
      <c r="I2696">
        <v>-132.40538509999999</v>
      </c>
      <c r="J2696" s="1" t="str">
        <f t="shared" si="172"/>
        <v>Fluid (stream)</v>
      </c>
      <c r="K2696" s="1" t="str">
        <f t="shared" si="173"/>
        <v>Untreated Water</v>
      </c>
      <c r="O2696">
        <v>2.5000000000000001E-2</v>
      </c>
      <c r="P2696">
        <v>58</v>
      </c>
      <c r="Q2696">
        <v>7.9</v>
      </c>
    </row>
    <row r="2697" spans="1:17" hidden="1" x14ac:dyDescent="0.3">
      <c r="A2697" t="s">
        <v>10654</v>
      </c>
      <c r="B2697" t="s">
        <v>10655</v>
      </c>
      <c r="C2697" s="1" t="str">
        <f t="shared" si="170"/>
        <v>12:0012</v>
      </c>
      <c r="D2697" s="1" t="str">
        <f t="shared" si="171"/>
        <v>12:0031</v>
      </c>
      <c r="E2697" t="s">
        <v>10656</v>
      </c>
      <c r="F2697" t="s">
        <v>10657</v>
      </c>
      <c r="H2697">
        <v>58.619359799999998</v>
      </c>
      <c r="I2697">
        <v>-132.4529799</v>
      </c>
      <c r="J2697" s="1" t="str">
        <f t="shared" si="172"/>
        <v>Fluid (stream)</v>
      </c>
      <c r="K2697" s="1" t="str">
        <f t="shared" si="173"/>
        <v>Untreated Water</v>
      </c>
      <c r="O2697">
        <v>0.05</v>
      </c>
      <c r="P2697">
        <v>54</v>
      </c>
      <c r="Q2697">
        <v>8</v>
      </c>
    </row>
    <row r="2698" spans="1:17" hidden="1" x14ac:dyDescent="0.3">
      <c r="A2698" t="s">
        <v>10658</v>
      </c>
      <c r="B2698" t="s">
        <v>10659</v>
      </c>
      <c r="C2698" s="1" t="str">
        <f t="shared" si="170"/>
        <v>12:0012</v>
      </c>
      <c r="D2698" s="1" t="str">
        <f t="shared" si="171"/>
        <v>12:0031</v>
      </c>
      <c r="E2698" t="s">
        <v>10660</v>
      </c>
      <c r="F2698" t="s">
        <v>10661</v>
      </c>
      <c r="H2698">
        <v>58.687676699999997</v>
      </c>
      <c r="I2698">
        <v>-132.3827086</v>
      </c>
      <c r="J2698" s="1" t="str">
        <f t="shared" si="172"/>
        <v>Fluid (stream)</v>
      </c>
      <c r="K2698" s="1" t="str">
        <f t="shared" si="173"/>
        <v>Untreated Water</v>
      </c>
      <c r="O2698">
        <v>7.0000000000000007E-2</v>
      </c>
      <c r="P2698">
        <v>56</v>
      </c>
      <c r="Q2698">
        <v>8</v>
      </c>
    </row>
    <row r="2699" spans="1:17" hidden="1" x14ac:dyDescent="0.3">
      <c r="A2699" t="s">
        <v>10662</v>
      </c>
      <c r="B2699" t="s">
        <v>10663</v>
      </c>
      <c r="C2699" s="1" t="str">
        <f t="shared" si="170"/>
        <v>12:0012</v>
      </c>
      <c r="D2699" s="1" t="str">
        <f t="shared" si="171"/>
        <v>12:0031</v>
      </c>
      <c r="E2699" t="s">
        <v>10664</v>
      </c>
      <c r="F2699" t="s">
        <v>10665</v>
      </c>
      <c r="H2699">
        <v>58.676059899999998</v>
      </c>
      <c r="I2699">
        <v>-132.44774079999999</v>
      </c>
      <c r="J2699" s="1" t="str">
        <f t="shared" si="172"/>
        <v>Fluid (stream)</v>
      </c>
      <c r="K2699" s="1" t="str">
        <f t="shared" si="173"/>
        <v>Untreated Water</v>
      </c>
      <c r="O2699">
        <v>0.06</v>
      </c>
      <c r="P2699">
        <v>50</v>
      </c>
      <c r="Q2699">
        <v>7.7</v>
      </c>
    </row>
    <row r="2700" spans="1:17" hidden="1" x14ac:dyDescent="0.3">
      <c r="A2700" t="s">
        <v>10666</v>
      </c>
      <c r="B2700" t="s">
        <v>10667</v>
      </c>
      <c r="C2700" s="1" t="str">
        <f t="shared" si="170"/>
        <v>12:0012</v>
      </c>
      <c r="D2700" s="1" t="str">
        <f t="shared" si="171"/>
        <v>12:0031</v>
      </c>
      <c r="E2700" t="s">
        <v>10664</v>
      </c>
      <c r="F2700" t="s">
        <v>10668</v>
      </c>
      <c r="H2700">
        <v>58.676059899999998</v>
      </c>
      <c r="I2700">
        <v>-132.44774079999999</v>
      </c>
      <c r="J2700" s="1" t="str">
        <f t="shared" si="172"/>
        <v>Fluid (stream)</v>
      </c>
      <c r="K2700" s="1" t="str">
        <f t="shared" si="173"/>
        <v>Untreated Water</v>
      </c>
      <c r="O2700">
        <v>0.08</v>
      </c>
      <c r="P2700">
        <v>44</v>
      </c>
      <c r="Q2700">
        <v>7.7</v>
      </c>
    </row>
    <row r="2701" spans="1:17" hidden="1" x14ac:dyDescent="0.3">
      <c r="A2701" t="s">
        <v>10669</v>
      </c>
      <c r="B2701" t="s">
        <v>10670</v>
      </c>
      <c r="C2701" s="1" t="str">
        <f t="shared" si="170"/>
        <v>12:0012</v>
      </c>
      <c r="D2701" s="1" t="str">
        <f t="shared" si="171"/>
        <v>12:0031</v>
      </c>
      <c r="E2701" t="s">
        <v>10671</v>
      </c>
      <c r="F2701" t="s">
        <v>10672</v>
      </c>
      <c r="H2701">
        <v>58.670642100000002</v>
      </c>
      <c r="I2701">
        <v>-132.4229359</v>
      </c>
      <c r="J2701" s="1" t="str">
        <f t="shared" si="172"/>
        <v>Fluid (stream)</v>
      </c>
      <c r="K2701" s="1" t="str">
        <f t="shared" si="173"/>
        <v>Untreated Water</v>
      </c>
      <c r="O2701">
        <v>0.11</v>
      </c>
      <c r="P2701">
        <v>42</v>
      </c>
      <c r="Q2701">
        <v>7.8</v>
      </c>
    </row>
    <row r="2702" spans="1:17" hidden="1" x14ac:dyDescent="0.3">
      <c r="A2702" t="s">
        <v>10673</v>
      </c>
      <c r="B2702" t="s">
        <v>10674</v>
      </c>
      <c r="C2702" s="1" t="str">
        <f t="shared" si="170"/>
        <v>12:0012</v>
      </c>
      <c r="D2702" s="1" t="str">
        <f t="shared" si="171"/>
        <v>12:0031</v>
      </c>
      <c r="E2702" t="s">
        <v>10675</v>
      </c>
      <c r="F2702" t="s">
        <v>10676</v>
      </c>
      <c r="H2702">
        <v>58.669888399999998</v>
      </c>
      <c r="I2702">
        <v>-132.4871047</v>
      </c>
      <c r="J2702" s="1" t="str">
        <f t="shared" si="172"/>
        <v>Fluid (stream)</v>
      </c>
      <c r="K2702" s="1" t="str">
        <f t="shared" si="173"/>
        <v>Untreated Water</v>
      </c>
      <c r="O2702">
        <v>0.5</v>
      </c>
      <c r="P2702">
        <v>140</v>
      </c>
      <c r="Q2702">
        <v>8.1</v>
      </c>
    </row>
    <row r="2703" spans="1:17" hidden="1" x14ac:dyDescent="0.3">
      <c r="A2703" t="s">
        <v>10677</v>
      </c>
      <c r="B2703" t="s">
        <v>10678</v>
      </c>
      <c r="C2703" s="1" t="str">
        <f t="shared" si="170"/>
        <v>12:0012</v>
      </c>
      <c r="D2703" s="1" t="str">
        <f t="shared" si="171"/>
        <v>12:0031</v>
      </c>
      <c r="E2703" t="s">
        <v>10679</v>
      </c>
      <c r="F2703" t="s">
        <v>10680</v>
      </c>
      <c r="H2703">
        <v>58.674961699999997</v>
      </c>
      <c r="I2703">
        <v>-132.4892409</v>
      </c>
      <c r="J2703" s="1" t="str">
        <f t="shared" si="172"/>
        <v>Fluid (stream)</v>
      </c>
      <c r="K2703" s="1" t="str">
        <f t="shared" si="173"/>
        <v>Untreated Water</v>
      </c>
      <c r="O2703">
        <v>0.11</v>
      </c>
      <c r="P2703">
        <v>54</v>
      </c>
      <c r="Q2703">
        <v>7.9</v>
      </c>
    </row>
    <row r="2704" spans="1:17" hidden="1" x14ac:dyDescent="0.3">
      <c r="A2704" t="s">
        <v>10681</v>
      </c>
      <c r="B2704" t="s">
        <v>10682</v>
      </c>
      <c r="C2704" s="1" t="str">
        <f t="shared" si="170"/>
        <v>12:0012</v>
      </c>
      <c r="D2704" s="1" t="str">
        <f t="shared" si="171"/>
        <v>12:0031</v>
      </c>
      <c r="E2704" t="s">
        <v>10683</v>
      </c>
      <c r="F2704" t="s">
        <v>10684</v>
      </c>
      <c r="H2704">
        <v>58.659307200000001</v>
      </c>
      <c r="I2704">
        <v>-132.60751250000001</v>
      </c>
      <c r="J2704" s="1" t="str">
        <f t="shared" si="172"/>
        <v>Fluid (stream)</v>
      </c>
      <c r="K2704" s="1" t="str">
        <f t="shared" si="173"/>
        <v>Untreated Water</v>
      </c>
      <c r="O2704">
        <v>0.45</v>
      </c>
      <c r="P2704">
        <v>600</v>
      </c>
      <c r="Q2704">
        <v>7.9</v>
      </c>
    </row>
    <row r="2705" spans="1:17" hidden="1" x14ac:dyDescent="0.3">
      <c r="A2705" t="s">
        <v>10685</v>
      </c>
      <c r="B2705" t="s">
        <v>10686</v>
      </c>
      <c r="C2705" s="1" t="str">
        <f t="shared" si="170"/>
        <v>12:0012</v>
      </c>
      <c r="D2705" s="1" t="str">
        <f t="shared" si="171"/>
        <v>12:0031</v>
      </c>
      <c r="E2705" t="s">
        <v>10687</v>
      </c>
      <c r="F2705" t="s">
        <v>10688</v>
      </c>
      <c r="H2705">
        <v>58.6681113</v>
      </c>
      <c r="I2705">
        <v>-132.53226530000001</v>
      </c>
      <c r="J2705" s="1" t="str">
        <f t="shared" si="172"/>
        <v>Fluid (stream)</v>
      </c>
      <c r="K2705" s="1" t="str">
        <f t="shared" si="173"/>
        <v>Untreated Water</v>
      </c>
      <c r="O2705">
        <v>0.08</v>
      </c>
      <c r="P2705">
        <v>38</v>
      </c>
      <c r="Q2705">
        <v>7.5</v>
      </c>
    </row>
    <row r="2706" spans="1:17" hidden="1" x14ac:dyDescent="0.3">
      <c r="A2706" t="s">
        <v>10689</v>
      </c>
      <c r="B2706" t="s">
        <v>10690</v>
      </c>
      <c r="C2706" s="1" t="str">
        <f t="shared" si="170"/>
        <v>12:0012</v>
      </c>
      <c r="D2706" s="1" t="str">
        <f t="shared" si="171"/>
        <v>12:0031</v>
      </c>
      <c r="E2706" t="s">
        <v>10691</v>
      </c>
      <c r="F2706" t="s">
        <v>10692</v>
      </c>
      <c r="H2706">
        <v>58.639531499999997</v>
      </c>
      <c r="I2706">
        <v>-132.624461</v>
      </c>
      <c r="J2706" s="1" t="str">
        <f t="shared" si="172"/>
        <v>Fluid (stream)</v>
      </c>
      <c r="K2706" s="1" t="str">
        <f t="shared" si="173"/>
        <v>Untreated Water</v>
      </c>
      <c r="O2706">
        <v>0.6</v>
      </c>
      <c r="P2706">
        <v>56</v>
      </c>
      <c r="Q2706">
        <v>7.7</v>
      </c>
    </row>
    <row r="2707" spans="1:17" hidden="1" x14ac:dyDescent="0.3">
      <c r="A2707" t="s">
        <v>10693</v>
      </c>
      <c r="B2707" t="s">
        <v>10694</v>
      </c>
      <c r="C2707" s="1" t="str">
        <f t="shared" si="170"/>
        <v>12:0012</v>
      </c>
      <c r="D2707" s="1" t="str">
        <f t="shared" si="171"/>
        <v>12:0031</v>
      </c>
      <c r="E2707" t="s">
        <v>10695</v>
      </c>
      <c r="F2707" t="s">
        <v>10696</v>
      </c>
      <c r="H2707">
        <v>58.637210600000003</v>
      </c>
      <c r="I2707">
        <v>-132.60733569999999</v>
      </c>
      <c r="J2707" s="1" t="str">
        <f t="shared" si="172"/>
        <v>Fluid (stream)</v>
      </c>
      <c r="K2707" s="1" t="str">
        <f t="shared" si="173"/>
        <v>Untreated Water</v>
      </c>
      <c r="O2707">
        <v>0.57999999999999996</v>
      </c>
      <c r="P2707">
        <v>82</v>
      </c>
      <c r="Q2707">
        <v>7.8</v>
      </c>
    </row>
    <row r="2708" spans="1:17" hidden="1" x14ac:dyDescent="0.3">
      <c r="A2708" t="s">
        <v>10697</v>
      </c>
      <c r="B2708" t="s">
        <v>10698</v>
      </c>
      <c r="C2708" s="1" t="str">
        <f t="shared" si="170"/>
        <v>12:0012</v>
      </c>
      <c r="D2708" s="1" t="str">
        <f t="shared" si="171"/>
        <v>12:0031</v>
      </c>
      <c r="E2708" t="s">
        <v>10699</v>
      </c>
      <c r="F2708" t="s">
        <v>10700</v>
      </c>
      <c r="H2708">
        <v>58.628541499999997</v>
      </c>
      <c r="I2708">
        <v>-132.59294109999999</v>
      </c>
      <c r="J2708" s="1" t="str">
        <f t="shared" si="172"/>
        <v>Fluid (stream)</v>
      </c>
      <c r="K2708" s="1" t="str">
        <f t="shared" si="173"/>
        <v>Untreated Water</v>
      </c>
      <c r="O2708">
        <v>0.52</v>
      </c>
      <c r="P2708">
        <v>64</v>
      </c>
      <c r="Q2708">
        <v>7.7</v>
      </c>
    </row>
    <row r="2709" spans="1:17" hidden="1" x14ac:dyDescent="0.3">
      <c r="A2709" t="s">
        <v>10701</v>
      </c>
      <c r="B2709" t="s">
        <v>10702</v>
      </c>
      <c r="C2709" s="1" t="str">
        <f t="shared" si="170"/>
        <v>12:0012</v>
      </c>
      <c r="D2709" s="1" t="str">
        <f t="shared" si="171"/>
        <v>12:0031</v>
      </c>
      <c r="E2709" t="s">
        <v>10703</v>
      </c>
      <c r="F2709" t="s">
        <v>10704</v>
      </c>
      <c r="H2709">
        <v>58.620194599999998</v>
      </c>
      <c r="I2709">
        <v>-132.5341119</v>
      </c>
      <c r="J2709" s="1" t="str">
        <f t="shared" si="172"/>
        <v>Fluid (stream)</v>
      </c>
      <c r="K2709" s="1" t="str">
        <f t="shared" si="173"/>
        <v>Untreated Water</v>
      </c>
      <c r="O2709">
        <v>0.28000000000000003</v>
      </c>
      <c r="P2709">
        <v>64</v>
      </c>
      <c r="Q2709">
        <v>7.9</v>
      </c>
    </row>
    <row r="2710" spans="1:17" hidden="1" x14ac:dyDescent="0.3">
      <c r="A2710" t="s">
        <v>10705</v>
      </c>
      <c r="B2710" t="s">
        <v>10706</v>
      </c>
      <c r="C2710" s="1" t="str">
        <f t="shared" si="170"/>
        <v>12:0012</v>
      </c>
      <c r="D2710" s="1" t="str">
        <f t="shared" si="171"/>
        <v>12:0031</v>
      </c>
      <c r="E2710" t="s">
        <v>10707</v>
      </c>
      <c r="F2710" t="s">
        <v>10708</v>
      </c>
      <c r="H2710">
        <v>58.625695</v>
      </c>
      <c r="I2710">
        <v>-132.54642000000001</v>
      </c>
      <c r="J2710" s="1" t="str">
        <f t="shared" si="172"/>
        <v>Fluid (stream)</v>
      </c>
      <c r="K2710" s="1" t="str">
        <f t="shared" si="173"/>
        <v>Untreated Water</v>
      </c>
      <c r="O2710">
        <v>2.5000000000000001E-2</v>
      </c>
      <c r="P2710">
        <v>62</v>
      </c>
      <c r="Q2710">
        <v>7.6</v>
      </c>
    </row>
    <row r="2711" spans="1:17" hidden="1" x14ac:dyDescent="0.3">
      <c r="A2711" t="s">
        <v>10709</v>
      </c>
      <c r="B2711" t="s">
        <v>10710</v>
      </c>
      <c r="C2711" s="1" t="str">
        <f t="shared" si="170"/>
        <v>12:0012</v>
      </c>
      <c r="D2711" s="1" t="str">
        <f t="shared" si="171"/>
        <v>12:0031</v>
      </c>
      <c r="E2711" t="s">
        <v>10711</v>
      </c>
      <c r="F2711" t="s">
        <v>10712</v>
      </c>
      <c r="H2711">
        <v>58.624894900000001</v>
      </c>
      <c r="I2711">
        <v>-132.5262185</v>
      </c>
      <c r="J2711" s="1" t="str">
        <f t="shared" si="172"/>
        <v>Fluid (stream)</v>
      </c>
      <c r="K2711" s="1" t="str">
        <f t="shared" si="173"/>
        <v>Untreated Water</v>
      </c>
      <c r="O2711">
        <v>2.5000000000000001E-2</v>
      </c>
      <c r="P2711">
        <v>140</v>
      </c>
      <c r="Q2711">
        <v>7.9</v>
      </c>
    </row>
    <row r="2712" spans="1:17" hidden="1" x14ac:dyDescent="0.3">
      <c r="A2712" t="s">
        <v>10713</v>
      </c>
      <c r="B2712" t="s">
        <v>10714</v>
      </c>
      <c r="C2712" s="1" t="str">
        <f t="shared" si="170"/>
        <v>12:0012</v>
      </c>
      <c r="D2712" s="1" t="str">
        <f t="shared" si="171"/>
        <v>12:0031</v>
      </c>
      <c r="E2712" t="s">
        <v>10715</v>
      </c>
      <c r="F2712" t="s">
        <v>10716</v>
      </c>
      <c r="H2712">
        <v>58.6895332</v>
      </c>
      <c r="I2712">
        <v>-132.46755150000001</v>
      </c>
      <c r="J2712" s="1" t="str">
        <f t="shared" si="172"/>
        <v>Fluid (stream)</v>
      </c>
      <c r="K2712" s="1" t="str">
        <f t="shared" si="173"/>
        <v>Untreated Water</v>
      </c>
      <c r="O2712">
        <v>0.11</v>
      </c>
      <c r="P2712">
        <v>80</v>
      </c>
      <c r="Q2712">
        <v>7.9</v>
      </c>
    </row>
    <row r="2713" spans="1:17" hidden="1" x14ac:dyDescent="0.3">
      <c r="A2713" t="s">
        <v>10717</v>
      </c>
      <c r="B2713" t="s">
        <v>10718</v>
      </c>
      <c r="C2713" s="1" t="str">
        <f t="shared" si="170"/>
        <v>12:0012</v>
      </c>
      <c r="D2713" s="1" t="str">
        <f t="shared" si="171"/>
        <v>12:0031</v>
      </c>
      <c r="E2713" t="s">
        <v>10719</v>
      </c>
      <c r="F2713" t="s">
        <v>10720</v>
      </c>
      <c r="H2713">
        <v>58.702522999999999</v>
      </c>
      <c r="I2713">
        <v>-132.49454249999999</v>
      </c>
      <c r="J2713" s="1" t="str">
        <f t="shared" si="172"/>
        <v>Fluid (stream)</v>
      </c>
      <c r="K2713" s="1" t="str">
        <f t="shared" si="173"/>
        <v>Untreated Water</v>
      </c>
      <c r="O2713">
        <v>0.14000000000000001</v>
      </c>
      <c r="P2713">
        <v>68</v>
      </c>
      <c r="Q2713">
        <v>8</v>
      </c>
    </row>
    <row r="2714" spans="1:17" hidden="1" x14ac:dyDescent="0.3">
      <c r="A2714" t="s">
        <v>10721</v>
      </c>
      <c r="B2714" t="s">
        <v>10722</v>
      </c>
      <c r="C2714" s="1" t="str">
        <f t="shared" si="170"/>
        <v>12:0012</v>
      </c>
      <c r="D2714" s="1" t="str">
        <f t="shared" si="171"/>
        <v>12:0031</v>
      </c>
      <c r="E2714" t="s">
        <v>10723</v>
      </c>
      <c r="F2714" t="s">
        <v>10724</v>
      </c>
      <c r="H2714">
        <v>58.696644200000001</v>
      </c>
      <c r="I2714">
        <v>-132.53445869999999</v>
      </c>
      <c r="J2714" s="1" t="str">
        <f t="shared" si="172"/>
        <v>Fluid (stream)</v>
      </c>
      <c r="K2714" s="1" t="str">
        <f t="shared" si="173"/>
        <v>Untreated Water</v>
      </c>
      <c r="O2714">
        <v>0.1</v>
      </c>
      <c r="P2714">
        <v>52</v>
      </c>
      <c r="Q2714">
        <v>7.9</v>
      </c>
    </row>
    <row r="2715" spans="1:17" hidden="1" x14ac:dyDescent="0.3">
      <c r="A2715" t="s">
        <v>10725</v>
      </c>
      <c r="B2715" t="s">
        <v>10726</v>
      </c>
      <c r="C2715" s="1" t="str">
        <f t="shared" si="170"/>
        <v>12:0012</v>
      </c>
      <c r="D2715" s="1" t="str">
        <f t="shared" si="171"/>
        <v>12:0031</v>
      </c>
      <c r="E2715" t="s">
        <v>10727</v>
      </c>
      <c r="F2715" t="s">
        <v>10728</v>
      </c>
      <c r="H2715">
        <v>58.689315000000001</v>
      </c>
      <c r="I2715">
        <v>-132.58007019999999</v>
      </c>
      <c r="J2715" s="1" t="str">
        <f t="shared" si="172"/>
        <v>Fluid (stream)</v>
      </c>
      <c r="K2715" s="1" t="str">
        <f t="shared" si="173"/>
        <v>Untreated Water</v>
      </c>
      <c r="O2715">
        <v>0.06</v>
      </c>
      <c r="P2715">
        <v>48</v>
      </c>
      <c r="Q2715">
        <v>7.8</v>
      </c>
    </row>
    <row r="2716" spans="1:17" hidden="1" x14ac:dyDescent="0.3">
      <c r="A2716" t="s">
        <v>10729</v>
      </c>
      <c r="B2716" t="s">
        <v>10730</v>
      </c>
      <c r="C2716" s="1" t="str">
        <f t="shared" si="170"/>
        <v>12:0012</v>
      </c>
      <c r="D2716" s="1" t="str">
        <f t="shared" si="171"/>
        <v>12:0031</v>
      </c>
      <c r="E2716" t="s">
        <v>10731</v>
      </c>
      <c r="F2716" t="s">
        <v>10732</v>
      </c>
      <c r="H2716">
        <v>58.731888300000001</v>
      </c>
      <c r="I2716">
        <v>-132.5071868</v>
      </c>
      <c r="J2716" s="1" t="str">
        <f t="shared" si="172"/>
        <v>Fluid (stream)</v>
      </c>
      <c r="K2716" s="1" t="str">
        <f t="shared" si="173"/>
        <v>Untreated Water</v>
      </c>
      <c r="O2716">
        <v>2.5000000000000001E-2</v>
      </c>
      <c r="P2716">
        <v>46</v>
      </c>
      <c r="Q2716">
        <v>8</v>
      </c>
    </row>
    <row r="2717" spans="1:17" hidden="1" x14ac:dyDescent="0.3">
      <c r="A2717" t="s">
        <v>10733</v>
      </c>
      <c r="B2717" t="s">
        <v>10734</v>
      </c>
      <c r="C2717" s="1" t="str">
        <f t="shared" si="170"/>
        <v>12:0012</v>
      </c>
      <c r="D2717" s="1" t="str">
        <f t="shared" si="171"/>
        <v>12:0031</v>
      </c>
      <c r="E2717" t="s">
        <v>10735</v>
      </c>
      <c r="F2717" t="s">
        <v>10736</v>
      </c>
      <c r="H2717">
        <v>58.747867800000002</v>
      </c>
      <c r="I2717">
        <v>-132.50974199999999</v>
      </c>
      <c r="J2717" s="1" t="str">
        <f t="shared" si="172"/>
        <v>Fluid (stream)</v>
      </c>
      <c r="K2717" s="1" t="str">
        <f t="shared" si="173"/>
        <v>Untreated Water</v>
      </c>
      <c r="O2717">
        <v>2.5000000000000001E-2</v>
      </c>
      <c r="P2717">
        <v>42</v>
      </c>
      <c r="Q2717">
        <v>7.4</v>
      </c>
    </row>
    <row r="2718" spans="1:17" hidden="1" x14ac:dyDescent="0.3">
      <c r="A2718" t="s">
        <v>10737</v>
      </c>
      <c r="B2718" t="s">
        <v>10738</v>
      </c>
      <c r="C2718" s="1" t="str">
        <f t="shared" si="170"/>
        <v>12:0012</v>
      </c>
      <c r="D2718" s="1" t="str">
        <f t="shared" si="171"/>
        <v>12:0031</v>
      </c>
      <c r="E2718" t="s">
        <v>10739</v>
      </c>
      <c r="F2718" t="s">
        <v>10740</v>
      </c>
      <c r="H2718">
        <v>58.738465900000001</v>
      </c>
      <c r="I2718">
        <v>-132.4289617</v>
      </c>
      <c r="J2718" s="1" t="str">
        <f t="shared" si="172"/>
        <v>Fluid (stream)</v>
      </c>
      <c r="K2718" s="1" t="str">
        <f t="shared" si="173"/>
        <v>Untreated Water</v>
      </c>
      <c r="O2718">
        <v>2.5000000000000001E-2</v>
      </c>
      <c r="P2718">
        <v>44</v>
      </c>
      <c r="Q2718">
        <v>7.5</v>
      </c>
    </row>
    <row r="2719" spans="1:17" hidden="1" x14ac:dyDescent="0.3">
      <c r="A2719" t="s">
        <v>10741</v>
      </c>
      <c r="B2719" t="s">
        <v>10742</v>
      </c>
      <c r="C2719" s="1" t="str">
        <f t="shared" si="170"/>
        <v>12:0012</v>
      </c>
      <c r="D2719" s="1" t="str">
        <f t="shared" si="171"/>
        <v>12:0031</v>
      </c>
      <c r="E2719" t="s">
        <v>10743</v>
      </c>
      <c r="F2719" t="s">
        <v>10744</v>
      </c>
      <c r="H2719">
        <v>58.732936100000003</v>
      </c>
      <c r="I2719">
        <v>-132.4013927</v>
      </c>
      <c r="J2719" s="1" t="str">
        <f t="shared" si="172"/>
        <v>Fluid (stream)</v>
      </c>
      <c r="K2719" s="1" t="str">
        <f t="shared" si="173"/>
        <v>Untreated Water</v>
      </c>
      <c r="O2719">
        <v>2.5000000000000001E-2</v>
      </c>
      <c r="P2719">
        <v>38</v>
      </c>
      <c r="Q2719">
        <v>7.9</v>
      </c>
    </row>
    <row r="2720" spans="1:17" hidden="1" x14ac:dyDescent="0.3">
      <c r="A2720" t="s">
        <v>10745</v>
      </c>
      <c r="B2720" t="s">
        <v>10746</v>
      </c>
      <c r="C2720" s="1" t="str">
        <f t="shared" si="170"/>
        <v>12:0012</v>
      </c>
      <c r="D2720" s="1" t="str">
        <f t="shared" si="171"/>
        <v>12:0031</v>
      </c>
      <c r="E2720" t="s">
        <v>10747</v>
      </c>
      <c r="F2720" t="s">
        <v>10748</v>
      </c>
      <c r="H2720">
        <v>58.746913599999999</v>
      </c>
      <c r="I2720">
        <v>-132.3065091</v>
      </c>
      <c r="J2720" s="1" t="str">
        <f t="shared" si="172"/>
        <v>Fluid (stream)</v>
      </c>
      <c r="K2720" s="1" t="str">
        <f t="shared" si="173"/>
        <v>Untreated Water</v>
      </c>
      <c r="O2720">
        <v>2.5000000000000001E-2</v>
      </c>
      <c r="P2720">
        <v>44</v>
      </c>
      <c r="Q2720">
        <v>7.7</v>
      </c>
    </row>
    <row r="2721" spans="1:17" hidden="1" x14ac:dyDescent="0.3">
      <c r="A2721" t="s">
        <v>10749</v>
      </c>
      <c r="B2721" t="s">
        <v>10750</v>
      </c>
      <c r="C2721" s="1" t="str">
        <f t="shared" si="170"/>
        <v>12:0012</v>
      </c>
      <c r="D2721" s="1" t="str">
        <f t="shared" si="171"/>
        <v>12:0031</v>
      </c>
      <c r="E2721" t="s">
        <v>10751</v>
      </c>
      <c r="F2721" t="s">
        <v>10752</v>
      </c>
      <c r="H2721">
        <v>58.7276478</v>
      </c>
      <c r="I2721">
        <v>-132.32374039999999</v>
      </c>
      <c r="J2721" s="1" t="str">
        <f t="shared" si="172"/>
        <v>Fluid (stream)</v>
      </c>
      <c r="K2721" s="1" t="str">
        <f t="shared" si="173"/>
        <v>Untreated Water</v>
      </c>
      <c r="O2721">
        <v>2.5000000000000001E-2</v>
      </c>
      <c r="P2721">
        <v>40</v>
      </c>
      <c r="Q2721">
        <v>7.4</v>
      </c>
    </row>
    <row r="2722" spans="1:17" hidden="1" x14ac:dyDescent="0.3">
      <c r="A2722" t="s">
        <v>10753</v>
      </c>
      <c r="B2722" t="s">
        <v>10754</v>
      </c>
      <c r="C2722" s="1" t="str">
        <f t="shared" si="170"/>
        <v>12:0012</v>
      </c>
      <c r="D2722" s="1" t="str">
        <f t="shared" si="171"/>
        <v>12:0031</v>
      </c>
      <c r="E2722" t="s">
        <v>10755</v>
      </c>
      <c r="F2722" t="s">
        <v>10756</v>
      </c>
      <c r="H2722">
        <v>58.773043299999998</v>
      </c>
      <c r="I2722">
        <v>-132.3004717</v>
      </c>
      <c r="J2722" s="1" t="str">
        <f t="shared" si="172"/>
        <v>Fluid (stream)</v>
      </c>
      <c r="K2722" s="1" t="str">
        <f t="shared" si="173"/>
        <v>Untreated Water</v>
      </c>
      <c r="O2722">
        <v>0.08</v>
      </c>
      <c r="P2722">
        <v>64</v>
      </c>
      <c r="Q2722">
        <v>8</v>
      </c>
    </row>
    <row r="2723" spans="1:17" hidden="1" x14ac:dyDescent="0.3">
      <c r="A2723" t="s">
        <v>10757</v>
      </c>
      <c r="B2723" t="s">
        <v>10758</v>
      </c>
      <c r="C2723" s="1" t="str">
        <f t="shared" si="170"/>
        <v>12:0012</v>
      </c>
      <c r="D2723" s="1" t="str">
        <f t="shared" si="171"/>
        <v>12:0031</v>
      </c>
      <c r="E2723" t="s">
        <v>10755</v>
      </c>
      <c r="F2723" t="s">
        <v>10759</v>
      </c>
      <c r="H2723">
        <v>58.773043299999998</v>
      </c>
      <c r="I2723">
        <v>-132.3004717</v>
      </c>
      <c r="J2723" s="1" t="str">
        <f t="shared" si="172"/>
        <v>Fluid (stream)</v>
      </c>
      <c r="K2723" s="1" t="str">
        <f t="shared" si="173"/>
        <v>Untreated Water</v>
      </c>
      <c r="O2723">
        <v>0.1</v>
      </c>
      <c r="P2723">
        <v>60</v>
      </c>
      <c r="Q2723">
        <v>8.1</v>
      </c>
    </row>
    <row r="2724" spans="1:17" hidden="1" x14ac:dyDescent="0.3">
      <c r="A2724" t="s">
        <v>10760</v>
      </c>
      <c r="B2724" t="s">
        <v>10761</v>
      </c>
      <c r="C2724" s="1" t="str">
        <f t="shared" si="170"/>
        <v>12:0012</v>
      </c>
      <c r="D2724" s="1" t="str">
        <f t="shared" si="171"/>
        <v>12:0031</v>
      </c>
      <c r="E2724" t="s">
        <v>10762</v>
      </c>
      <c r="F2724" t="s">
        <v>10763</v>
      </c>
      <c r="H2724">
        <v>58.781649999999999</v>
      </c>
      <c r="I2724">
        <v>-132.1649621</v>
      </c>
      <c r="J2724" s="1" t="str">
        <f t="shared" si="172"/>
        <v>Fluid (stream)</v>
      </c>
      <c r="K2724" s="1" t="str">
        <f t="shared" si="173"/>
        <v>Untreated Water</v>
      </c>
      <c r="O2724">
        <v>2.5000000000000001E-2</v>
      </c>
      <c r="P2724">
        <v>88</v>
      </c>
      <c r="Q2724">
        <v>8.1</v>
      </c>
    </row>
    <row r="2725" spans="1:17" hidden="1" x14ac:dyDescent="0.3">
      <c r="A2725" t="s">
        <v>10764</v>
      </c>
      <c r="B2725" t="s">
        <v>10765</v>
      </c>
      <c r="C2725" s="1" t="str">
        <f t="shared" si="170"/>
        <v>12:0012</v>
      </c>
      <c r="D2725" s="1" t="str">
        <f t="shared" si="171"/>
        <v>12:0031</v>
      </c>
      <c r="E2725" t="s">
        <v>10766</v>
      </c>
      <c r="F2725" t="s">
        <v>10767</v>
      </c>
      <c r="H2725">
        <v>58.786920799999997</v>
      </c>
      <c r="I2725">
        <v>-132.10558259999999</v>
      </c>
      <c r="J2725" s="1" t="str">
        <f t="shared" si="172"/>
        <v>Fluid (stream)</v>
      </c>
      <c r="K2725" s="1" t="str">
        <f t="shared" si="173"/>
        <v>Untreated Water</v>
      </c>
    </row>
    <row r="2726" spans="1:17" hidden="1" x14ac:dyDescent="0.3">
      <c r="A2726" t="s">
        <v>10768</v>
      </c>
      <c r="B2726" t="s">
        <v>10769</v>
      </c>
      <c r="C2726" s="1" t="str">
        <f t="shared" si="170"/>
        <v>12:0012</v>
      </c>
      <c r="D2726" s="1" t="str">
        <f t="shared" si="171"/>
        <v>12:0031</v>
      </c>
      <c r="E2726" t="s">
        <v>10770</v>
      </c>
      <c r="F2726" t="s">
        <v>10771</v>
      </c>
      <c r="H2726">
        <v>58.700995599999999</v>
      </c>
      <c r="I2726">
        <v>-133.35160010000001</v>
      </c>
      <c r="J2726" s="1" t="str">
        <f t="shared" si="172"/>
        <v>Fluid (stream)</v>
      </c>
      <c r="K2726" s="1" t="str">
        <f t="shared" si="173"/>
        <v>Untreated Water</v>
      </c>
      <c r="O2726">
        <v>2.5000000000000001E-2</v>
      </c>
      <c r="P2726">
        <v>70</v>
      </c>
      <c r="Q2726">
        <v>7</v>
      </c>
    </row>
    <row r="2727" spans="1:17" hidden="1" x14ac:dyDescent="0.3">
      <c r="A2727" t="s">
        <v>10772</v>
      </c>
      <c r="B2727" t="s">
        <v>10773</v>
      </c>
      <c r="C2727" s="1" t="str">
        <f t="shared" si="170"/>
        <v>12:0012</v>
      </c>
      <c r="D2727" s="1" t="str">
        <f t="shared" si="171"/>
        <v>12:0031</v>
      </c>
      <c r="E2727" t="s">
        <v>10774</v>
      </c>
      <c r="F2727" t="s">
        <v>10775</v>
      </c>
      <c r="H2727">
        <v>58.705558799999999</v>
      </c>
      <c r="I2727">
        <v>-133.3951227</v>
      </c>
      <c r="J2727" s="1" t="str">
        <f t="shared" si="172"/>
        <v>Fluid (stream)</v>
      </c>
      <c r="K2727" s="1" t="str">
        <f t="shared" si="173"/>
        <v>Untreated Water</v>
      </c>
      <c r="O2727">
        <v>2.5000000000000001E-2</v>
      </c>
      <c r="P2727">
        <v>74</v>
      </c>
      <c r="Q2727">
        <v>7.4</v>
      </c>
    </row>
    <row r="2728" spans="1:17" hidden="1" x14ac:dyDescent="0.3">
      <c r="A2728" t="s">
        <v>10776</v>
      </c>
      <c r="B2728" t="s">
        <v>10777</v>
      </c>
      <c r="C2728" s="1" t="str">
        <f t="shared" si="170"/>
        <v>12:0012</v>
      </c>
      <c r="D2728" s="1" t="str">
        <f t="shared" si="171"/>
        <v>12:0031</v>
      </c>
      <c r="E2728" t="s">
        <v>10778</v>
      </c>
      <c r="F2728" t="s">
        <v>10779</v>
      </c>
      <c r="H2728">
        <v>58.990863099999999</v>
      </c>
      <c r="I2728">
        <v>-133.1877264</v>
      </c>
      <c r="J2728" s="1" t="str">
        <f t="shared" si="172"/>
        <v>Fluid (stream)</v>
      </c>
      <c r="K2728" s="1" t="str">
        <f t="shared" si="173"/>
        <v>Untreated Water</v>
      </c>
      <c r="O2728">
        <v>0.1</v>
      </c>
      <c r="P2728">
        <v>56</v>
      </c>
      <c r="Q2728">
        <v>7.5</v>
      </c>
    </row>
    <row r="2729" spans="1:17" hidden="1" x14ac:dyDescent="0.3">
      <c r="A2729" t="s">
        <v>10780</v>
      </c>
      <c r="B2729" t="s">
        <v>10781</v>
      </c>
      <c r="C2729" s="1" t="str">
        <f t="shared" si="170"/>
        <v>12:0012</v>
      </c>
      <c r="D2729" s="1" t="str">
        <f t="shared" si="171"/>
        <v>12:0031</v>
      </c>
      <c r="E2729" t="s">
        <v>10782</v>
      </c>
      <c r="F2729" t="s">
        <v>10783</v>
      </c>
      <c r="H2729">
        <v>58.9956356</v>
      </c>
      <c r="I2729">
        <v>-133.15925910000001</v>
      </c>
      <c r="J2729" s="1" t="str">
        <f t="shared" si="172"/>
        <v>Fluid (stream)</v>
      </c>
      <c r="K2729" s="1" t="str">
        <f t="shared" si="173"/>
        <v>Untreated Water</v>
      </c>
      <c r="O2729">
        <v>0.05</v>
      </c>
      <c r="P2729">
        <v>52</v>
      </c>
      <c r="Q2729">
        <v>7.9</v>
      </c>
    </row>
    <row r="2730" spans="1:17" hidden="1" x14ac:dyDescent="0.3">
      <c r="A2730" t="s">
        <v>10784</v>
      </c>
      <c r="B2730" t="s">
        <v>10785</v>
      </c>
      <c r="C2730" s="1" t="str">
        <f t="shared" si="170"/>
        <v>12:0012</v>
      </c>
      <c r="D2730" s="1" t="str">
        <f t="shared" si="171"/>
        <v>12:0031</v>
      </c>
      <c r="E2730" t="s">
        <v>10786</v>
      </c>
      <c r="F2730" t="s">
        <v>10787</v>
      </c>
      <c r="H2730">
        <v>58.963146799999997</v>
      </c>
      <c r="I2730">
        <v>-133.09786270000001</v>
      </c>
      <c r="J2730" s="1" t="str">
        <f t="shared" si="172"/>
        <v>Fluid (stream)</v>
      </c>
      <c r="K2730" s="1" t="str">
        <f t="shared" si="173"/>
        <v>Untreated Water</v>
      </c>
      <c r="O2730">
        <v>2.5000000000000001E-2</v>
      </c>
      <c r="P2730">
        <v>46</v>
      </c>
      <c r="Q2730">
        <v>7.8</v>
      </c>
    </row>
    <row r="2731" spans="1:17" hidden="1" x14ac:dyDescent="0.3">
      <c r="A2731" t="s">
        <v>10788</v>
      </c>
      <c r="B2731" t="s">
        <v>10789</v>
      </c>
      <c r="C2731" s="1" t="str">
        <f t="shared" si="170"/>
        <v>12:0012</v>
      </c>
      <c r="D2731" s="1" t="str">
        <f t="shared" si="171"/>
        <v>12:0031</v>
      </c>
      <c r="E2731" t="s">
        <v>10790</v>
      </c>
      <c r="F2731" t="s">
        <v>10791</v>
      </c>
      <c r="H2731">
        <v>58.952801000000001</v>
      </c>
      <c r="I2731">
        <v>-133.11526180000001</v>
      </c>
      <c r="J2731" s="1" t="str">
        <f t="shared" si="172"/>
        <v>Fluid (stream)</v>
      </c>
      <c r="K2731" s="1" t="str">
        <f t="shared" si="173"/>
        <v>Untreated Water</v>
      </c>
      <c r="O2731">
        <v>2.5000000000000001E-2</v>
      </c>
      <c r="P2731">
        <v>48</v>
      </c>
      <c r="Q2731">
        <v>8.1</v>
      </c>
    </row>
    <row r="2732" spans="1:17" hidden="1" x14ac:dyDescent="0.3">
      <c r="A2732" t="s">
        <v>10792</v>
      </c>
      <c r="B2732" t="s">
        <v>10793</v>
      </c>
      <c r="C2732" s="1" t="str">
        <f t="shared" si="170"/>
        <v>12:0012</v>
      </c>
      <c r="D2732" s="1" t="str">
        <f t="shared" si="171"/>
        <v>12:0031</v>
      </c>
      <c r="E2732" t="s">
        <v>10794</v>
      </c>
      <c r="F2732" t="s">
        <v>10795</v>
      </c>
      <c r="H2732">
        <v>58.989096000000004</v>
      </c>
      <c r="I2732">
        <v>-133.2639068</v>
      </c>
      <c r="J2732" s="1" t="str">
        <f t="shared" si="172"/>
        <v>Fluid (stream)</v>
      </c>
      <c r="K2732" s="1" t="str">
        <f t="shared" si="173"/>
        <v>Untreated Water</v>
      </c>
      <c r="O2732">
        <v>0.08</v>
      </c>
      <c r="P2732">
        <v>44</v>
      </c>
      <c r="Q2732">
        <v>7.4</v>
      </c>
    </row>
    <row r="2733" spans="1:17" hidden="1" x14ac:dyDescent="0.3">
      <c r="A2733" t="s">
        <v>10796</v>
      </c>
      <c r="B2733" t="s">
        <v>10797</v>
      </c>
      <c r="C2733" s="1" t="str">
        <f t="shared" si="170"/>
        <v>12:0012</v>
      </c>
      <c r="D2733" s="1" t="str">
        <f t="shared" si="171"/>
        <v>12:0031</v>
      </c>
      <c r="E2733" t="s">
        <v>10798</v>
      </c>
      <c r="F2733" t="s">
        <v>10799</v>
      </c>
      <c r="H2733">
        <v>58.992075100000001</v>
      </c>
      <c r="I2733">
        <v>-133.2603106</v>
      </c>
      <c r="J2733" s="1" t="str">
        <f t="shared" si="172"/>
        <v>Fluid (stream)</v>
      </c>
      <c r="K2733" s="1" t="str">
        <f t="shared" si="173"/>
        <v>Untreated Water</v>
      </c>
      <c r="O2733">
        <v>2.5000000000000001E-2</v>
      </c>
      <c r="P2733">
        <v>44</v>
      </c>
      <c r="Q2733">
        <v>7.8</v>
      </c>
    </row>
    <row r="2734" spans="1:17" hidden="1" x14ac:dyDescent="0.3">
      <c r="A2734" t="s">
        <v>10800</v>
      </c>
      <c r="B2734" t="s">
        <v>10801</v>
      </c>
      <c r="C2734" s="1" t="str">
        <f t="shared" si="170"/>
        <v>12:0012</v>
      </c>
      <c r="D2734" s="1" t="str">
        <f t="shared" si="171"/>
        <v>12:0031</v>
      </c>
      <c r="E2734" t="s">
        <v>10802</v>
      </c>
      <c r="F2734" t="s">
        <v>10803</v>
      </c>
      <c r="H2734">
        <v>58.963668400000003</v>
      </c>
      <c r="I2734">
        <v>-133.25749920000001</v>
      </c>
      <c r="J2734" s="1" t="str">
        <f t="shared" si="172"/>
        <v>Fluid (stream)</v>
      </c>
      <c r="K2734" s="1" t="str">
        <f t="shared" si="173"/>
        <v>Untreated Water</v>
      </c>
      <c r="O2734">
        <v>2.5000000000000001E-2</v>
      </c>
      <c r="P2734">
        <v>40</v>
      </c>
      <c r="Q2734">
        <v>7.2</v>
      </c>
    </row>
    <row r="2735" spans="1:17" hidden="1" x14ac:dyDescent="0.3">
      <c r="A2735" t="s">
        <v>10804</v>
      </c>
      <c r="B2735" t="s">
        <v>10805</v>
      </c>
      <c r="C2735" s="1" t="str">
        <f t="shared" si="170"/>
        <v>12:0012</v>
      </c>
      <c r="D2735" s="1" t="str">
        <f t="shared" si="171"/>
        <v>12:0031</v>
      </c>
      <c r="E2735" t="s">
        <v>10806</v>
      </c>
      <c r="F2735" t="s">
        <v>10807</v>
      </c>
      <c r="H2735">
        <v>58.929106300000001</v>
      </c>
      <c r="I2735">
        <v>-133.32951840000001</v>
      </c>
      <c r="J2735" s="1" t="str">
        <f t="shared" si="172"/>
        <v>Fluid (stream)</v>
      </c>
      <c r="K2735" s="1" t="str">
        <f t="shared" si="173"/>
        <v>Untreated Water</v>
      </c>
      <c r="O2735">
        <v>0.08</v>
      </c>
      <c r="P2735">
        <v>44</v>
      </c>
      <c r="Q2735">
        <v>7.7</v>
      </c>
    </row>
    <row r="2736" spans="1:17" hidden="1" x14ac:dyDescent="0.3">
      <c r="A2736" t="s">
        <v>10808</v>
      </c>
      <c r="B2736" t="s">
        <v>10809</v>
      </c>
      <c r="C2736" s="1" t="str">
        <f t="shared" si="170"/>
        <v>12:0012</v>
      </c>
      <c r="D2736" s="1" t="str">
        <f t="shared" si="171"/>
        <v>12:0031</v>
      </c>
      <c r="E2736" t="s">
        <v>10810</v>
      </c>
      <c r="F2736" t="s">
        <v>10811</v>
      </c>
      <c r="H2736">
        <v>58.916364799999997</v>
      </c>
      <c r="I2736">
        <v>-133.30368390000001</v>
      </c>
      <c r="J2736" s="1" t="str">
        <f t="shared" si="172"/>
        <v>Fluid (stream)</v>
      </c>
      <c r="K2736" s="1" t="str">
        <f t="shared" si="173"/>
        <v>Untreated Water</v>
      </c>
      <c r="O2736">
        <v>0.08</v>
      </c>
      <c r="P2736">
        <v>52</v>
      </c>
      <c r="Q2736">
        <v>7.5</v>
      </c>
    </row>
    <row r="2737" spans="1:17" hidden="1" x14ac:dyDescent="0.3">
      <c r="A2737" t="s">
        <v>10812</v>
      </c>
      <c r="B2737" t="s">
        <v>10813</v>
      </c>
      <c r="C2737" s="1" t="str">
        <f t="shared" si="170"/>
        <v>12:0012</v>
      </c>
      <c r="D2737" s="1" t="str">
        <f t="shared" si="171"/>
        <v>12:0031</v>
      </c>
      <c r="E2737" t="s">
        <v>10814</v>
      </c>
      <c r="F2737" t="s">
        <v>10815</v>
      </c>
      <c r="H2737">
        <v>58.9509975</v>
      </c>
      <c r="I2737">
        <v>-133.29428129999999</v>
      </c>
      <c r="J2737" s="1" t="str">
        <f t="shared" si="172"/>
        <v>Fluid (stream)</v>
      </c>
      <c r="K2737" s="1" t="str">
        <f t="shared" si="173"/>
        <v>Untreated Water</v>
      </c>
      <c r="O2737">
        <v>0.18</v>
      </c>
      <c r="P2737">
        <v>40</v>
      </c>
      <c r="Q2737">
        <v>7.4</v>
      </c>
    </row>
    <row r="2738" spans="1:17" hidden="1" x14ac:dyDescent="0.3">
      <c r="A2738" t="s">
        <v>10816</v>
      </c>
      <c r="B2738" t="s">
        <v>10817</v>
      </c>
      <c r="C2738" s="1" t="str">
        <f t="shared" si="170"/>
        <v>12:0012</v>
      </c>
      <c r="D2738" s="1" t="str">
        <f t="shared" si="171"/>
        <v>12:0031</v>
      </c>
      <c r="E2738" t="s">
        <v>10818</v>
      </c>
      <c r="F2738" t="s">
        <v>10819</v>
      </c>
      <c r="H2738">
        <v>58.930886000000001</v>
      </c>
      <c r="I2738">
        <v>-133.2440019</v>
      </c>
      <c r="J2738" s="1" t="str">
        <f t="shared" si="172"/>
        <v>Fluid (stream)</v>
      </c>
      <c r="K2738" s="1" t="str">
        <f t="shared" si="173"/>
        <v>Untreated Water</v>
      </c>
      <c r="O2738">
        <v>0.11</v>
      </c>
      <c r="P2738">
        <v>44</v>
      </c>
      <c r="Q2738">
        <v>7.9</v>
      </c>
    </row>
    <row r="2739" spans="1:17" hidden="1" x14ac:dyDescent="0.3">
      <c r="A2739" t="s">
        <v>10820</v>
      </c>
      <c r="B2739" t="s">
        <v>10821</v>
      </c>
      <c r="C2739" s="1" t="str">
        <f t="shared" si="170"/>
        <v>12:0012</v>
      </c>
      <c r="D2739" s="1" t="str">
        <f t="shared" si="171"/>
        <v>12:0031</v>
      </c>
      <c r="E2739" t="s">
        <v>10822</v>
      </c>
      <c r="F2739" t="s">
        <v>10823</v>
      </c>
      <c r="H2739">
        <v>58.950284199999999</v>
      </c>
      <c r="I2739">
        <v>-133.19978180000001</v>
      </c>
      <c r="J2739" s="1" t="str">
        <f t="shared" si="172"/>
        <v>Fluid (stream)</v>
      </c>
      <c r="K2739" s="1" t="str">
        <f t="shared" si="173"/>
        <v>Untreated Water</v>
      </c>
      <c r="O2739">
        <v>2.5000000000000001E-2</v>
      </c>
      <c r="P2739">
        <v>50</v>
      </c>
      <c r="Q2739">
        <v>8</v>
      </c>
    </row>
    <row r="2740" spans="1:17" hidden="1" x14ac:dyDescent="0.3">
      <c r="A2740" t="s">
        <v>10824</v>
      </c>
      <c r="B2740" t="s">
        <v>10825</v>
      </c>
      <c r="C2740" s="1" t="str">
        <f t="shared" si="170"/>
        <v>12:0012</v>
      </c>
      <c r="D2740" s="1" t="str">
        <f t="shared" si="171"/>
        <v>12:0031</v>
      </c>
      <c r="E2740" t="s">
        <v>10826</v>
      </c>
      <c r="F2740" t="s">
        <v>10827</v>
      </c>
      <c r="H2740">
        <v>58.940796900000002</v>
      </c>
      <c r="I2740">
        <v>-133.18682440000001</v>
      </c>
      <c r="J2740" s="1" t="str">
        <f t="shared" si="172"/>
        <v>Fluid (stream)</v>
      </c>
      <c r="K2740" s="1" t="str">
        <f t="shared" si="173"/>
        <v>Untreated Water</v>
      </c>
      <c r="O2740">
        <v>0.08</v>
      </c>
      <c r="P2740">
        <v>46</v>
      </c>
      <c r="Q2740">
        <v>7.7</v>
      </c>
    </row>
    <row r="2741" spans="1:17" hidden="1" x14ac:dyDescent="0.3">
      <c r="A2741" t="s">
        <v>10828</v>
      </c>
      <c r="B2741" t="s">
        <v>10829</v>
      </c>
      <c r="C2741" s="1" t="str">
        <f t="shared" si="170"/>
        <v>12:0012</v>
      </c>
      <c r="D2741" s="1" t="str">
        <f t="shared" si="171"/>
        <v>12:0031</v>
      </c>
      <c r="E2741" t="s">
        <v>10826</v>
      </c>
      <c r="F2741" t="s">
        <v>10830</v>
      </c>
      <c r="H2741">
        <v>58.940796900000002</v>
      </c>
      <c r="I2741">
        <v>-133.18682440000001</v>
      </c>
      <c r="J2741" s="1" t="str">
        <f t="shared" si="172"/>
        <v>Fluid (stream)</v>
      </c>
      <c r="K2741" s="1" t="str">
        <f t="shared" si="173"/>
        <v>Untreated Water</v>
      </c>
      <c r="O2741">
        <v>0.1</v>
      </c>
      <c r="P2741">
        <v>50</v>
      </c>
      <c r="Q2741">
        <v>7.5</v>
      </c>
    </row>
    <row r="2742" spans="1:17" hidden="1" x14ac:dyDescent="0.3">
      <c r="A2742" t="s">
        <v>10831</v>
      </c>
      <c r="B2742" t="s">
        <v>10832</v>
      </c>
      <c r="C2742" s="1" t="str">
        <f t="shared" si="170"/>
        <v>12:0012</v>
      </c>
      <c r="D2742" s="1" t="str">
        <f t="shared" si="171"/>
        <v>12:0031</v>
      </c>
      <c r="E2742" t="s">
        <v>10833</v>
      </c>
      <c r="F2742" t="s">
        <v>10834</v>
      </c>
      <c r="H2742">
        <v>58.926487600000002</v>
      </c>
      <c r="I2742">
        <v>-133.1531779</v>
      </c>
      <c r="J2742" s="1" t="str">
        <f t="shared" si="172"/>
        <v>Fluid (stream)</v>
      </c>
      <c r="K2742" s="1" t="str">
        <f t="shared" si="173"/>
        <v>Untreated Water</v>
      </c>
    </row>
    <row r="2743" spans="1:17" hidden="1" x14ac:dyDescent="0.3">
      <c r="A2743" t="s">
        <v>10835</v>
      </c>
      <c r="B2743" t="s">
        <v>10836</v>
      </c>
      <c r="C2743" s="1" t="str">
        <f t="shared" si="170"/>
        <v>12:0012</v>
      </c>
      <c r="D2743" s="1" t="str">
        <f t="shared" si="171"/>
        <v>12:0031</v>
      </c>
      <c r="E2743" t="s">
        <v>10837</v>
      </c>
      <c r="F2743" t="s">
        <v>10838</v>
      </c>
      <c r="H2743">
        <v>58.893906999999999</v>
      </c>
      <c r="I2743">
        <v>-133.15012440000001</v>
      </c>
      <c r="J2743" s="1" t="str">
        <f t="shared" si="172"/>
        <v>Fluid (stream)</v>
      </c>
      <c r="K2743" s="1" t="str">
        <f t="shared" si="173"/>
        <v>Untreated Water</v>
      </c>
      <c r="O2743">
        <v>0.08</v>
      </c>
      <c r="P2743">
        <v>68</v>
      </c>
      <c r="Q2743">
        <v>7.7</v>
      </c>
    </row>
    <row r="2744" spans="1:17" hidden="1" x14ac:dyDescent="0.3">
      <c r="A2744" t="s">
        <v>10839</v>
      </c>
      <c r="B2744" t="s">
        <v>10840</v>
      </c>
      <c r="C2744" s="1" t="str">
        <f t="shared" si="170"/>
        <v>12:0012</v>
      </c>
      <c r="D2744" s="1" t="str">
        <f t="shared" si="171"/>
        <v>12:0031</v>
      </c>
      <c r="E2744" t="s">
        <v>10841</v>
      </c>
      <c r="F2744" t="s">
        <v>10842</v>
      </c>
      <c r="H2744">
        <v>58.893064799999998</v>
      </c>
      <c r="I2744">
        <v>-133.30654200000001</v>
      </c>
      <c r="J2744" s="1" t="str">
        <f t="shared" si="172"/>
        <v>Fluid (stream)</v>
      </c>
      <c r="K2744" s="1" t="str">
        <f t="shared" si="173"/>
        <v>Untreated Water</v>
      </c>
      <c r="O2744">
        <v>0.14000000000000001</v>
      </c>
      <c r="P2744">
        <v>60</v>
      </c>
      <c r="Q2744">
        <v>7.8</v>
      </c>
    </row>
    <row r="2745" spans="1:17" hidden="1" x14ac:dyDescent="0.3">
      <c r="A2745" t="s">
        <v>10843</v>
      </c>
      <c r="B2745" t="s">
        <v>10844</v>
      </c>
      <c r="C2745" s="1" t="str">
        <f t="shared" si="170"/>
        <v>12:0012</v>
      </c>
      <c r="D2745" s="1" t="str">
        <f t="shared" si="171"/>
        <v>12:0031</v>
      </c>
      <c r="E2745" t="s">
        <v>10845</v>
      </c>
      <c r="F2745" t="s">
        <v>10846</v>
      </c>
      <c r="H2745">
        <v>58.873086600000001</v>
      </c>
      <c r="I2745">
        <v>-133.2411022</v>
      </c>
      <c r="J2745" s="1" t="str">
        <f t="shared" si="172"/>
        <v>Fluid (stream)</v>
      </c>
      <c r="K2745" s="1" t="str">
        <f t="shared" si="173"/>
        <v>Untreated Water</v>
      </c>
      <c r="O2745">
        <v>0.22</v>
      </c>
      <c r="P2745">
        <v>62</v>
      </c>
      <c r="Q2745">
        <v>7.7</v>
      </c>
    </row>
    <row r="2746" spans="1:17" hidden="1" x14ac:dyDescent="0.3">
      <c r="A2746" t="s">
        <v>10847</v>
      </c>
      <c r="B2746" t="s">
        <v>10848</v>
      </c>
      <c r="C2746" s="1" t="str">
        <f t="shared" si="170"/>
        <v>12:0012</v>
      </c>
      <c r="D2746" s="1" t="str">
        <f t="shared" si="171"/>
        <v>12:0031</v>
      </c>
      <c r="E2746" t="s">
        <v>10849</v>
      </c>
      <c r="F2746" t="s">
        <v>10850</v>
      </c>
      <c r="H2746">
        <v>58.824915300000001</v>
      </c>
      <c r="I2746">
        <v>-133.1971021</v>
      </c>
      <c r="J2746" s="1" t="str">
        <f t="shared" si="172"/>
        <v>Fluid (stream)</v>
      </c>
      <c r="K2746" s="1" t="str">
        <f t="shared" si="173"/>
        <v>Untreated Water</v>
      </c>
    </row>
    <row r="2747" spans="1:17" hidden="1" x14ac:dyDescent="0.3">
      <c r="A2747" t="s">
        <v>10851</v>
      </c>
      <c r="B2747" t="s">
        <v>10852</v>
      </c>
      <c r="C2747" s="1" t="str">
        <f t="shared" si="170"/>
        <v>12:0012</v>
      </c>
      <c r="D2747" s="1" t="str">
        <f t="shared" si="171"/>
        <v>12:0031</v>
      </c>
      <c r="E2747" t="s">
        <v>10853</v>
      </c>
      <c r="F2747" t="s">
        <v>10854</v>
      </c>
      <c r="H2747">
        <v>58.678937300000001</v>
      </c>
      <c r="I2747">
        <v>-133.45942249999999</v>
      </c>
      <c r="J2747" s="1" t="str">
        <f t="shared" si="172"/>
        <v>Fluid (stream)</v>
      </c>
      <c r="K2747" s="1" t="str">
        <f t="shared" si="173"/>
        <v>Untreated Water</v>
      </c>
      <c r="O2747">
        <v>0.14000000000000001</v>
      </c>
      <c r="P2747">
        <v>54</v>
      </c>
      <c r="Q2747">
        <v>6.9</v>
      </c>
    </row>
    <row r="2748" spans="1:17" hidden="1" x14ac:dyDescent="0.3">
      <c r="A2748" t="s">
        <v>10855</v>
      </c>
      <c r="B2748" t="s">
        <v>10856</v>
      </c>
      <c r="C2748" s="1" t="str">
        <f t="shared" si="170"/>
        <v>12:0012</v>
      </c>
      <c r="D2748" s="1" t="str">
        <f t="shared" si="171"/>
        <v>12:0031</v>
      </c>
      <c r="E2748" t="s">
        <v>10857</v>
      </c>
      <c r="F2748" t="s">
        <v>10858</v>
      </c>
      <c r="H2748">
        <v>58.680541900000001</v>
      </c>
      <c r="I2748">
        <v>-133.47347880000001</v>
      </c>
      <c r="J2748" s="1" t="str">
        <f t="shared" si="172"/>
        <v>Fluid (stream)</v>
      </c>
      <c r="K2748" s="1" t="str">
        <f t="shared" si="173"/>
        <v>Untreated Water</v>
      </c>
      <c r="O2748">
        <v>0.34</v>
      </c>
      <c r="P2748">
        <v>58</v>
      </c>
      <c r="Q2748">
        <v>7</v>
      </c>
    </row>
    <row r="2749" spans="1:17" hidden="1" x14ac:dyDescent="0.3">
      <c r="A2749" t="s">
        <v>10859</v>
      </c>
      <c r="B2749" t="s">
        <v>10860</v>
      </c>
      <c r="C2749" s="1" t="str">
        <f t="shared" si="170"/>
        <v>12:0012</v>
      </c>
      <c r="D2749" s="1" t="str">
        <f t="shared" si="171"/>
        <v>12:0031</v>
      </c>
      <c r="E2749" t="s">
        <v>10861</v>
      </c>
      <c r="F2749" t="s">
        <v>10862</v>
      </c>
      <c r="H2749">
        <v>58.701658000000002</v>
      </c>
      <c r="I2749">
        <v>-133.4687921</v>
      </c>
      <c r="J2749" s="1" t="str">
        <f t="shared" si="172"/>
        <v>Fluid (stream)</v>
      </c>
      <c r="K2749" s="1" t="str">
        <f t="shared" si="173"/>
        <v>Untreated Water</v>
      </c>
      <c r="O2749">
        <v>2.5000000000000001E-2</v>
      </c>
      <c r="P2749">
        <v>46</v>
      </c>
      <c r="Q2749">
        <v>6.7</v>
      </c>
    </row>
    <row r="2750" spans="1:17" hidden="1" x14ac:dyDescent="0.3">
      <c r="A2750" t="s">
        <v>10863</v>
      </c>
      <c r="B2750" t="s">
        <v>10864</v>
      </c>
      <c r="C2750" s="1" t="str">
        <f t="shared" si="170"/>
        <v>12:0012</v>
      </c>
      <c r="D2750" s="1" t="str">
        <f t="shared" si="171"/>
        <v>12:0031</v>
      </c>
      <c r="E2750" t="s">
        <v>10865</v>
      </c>
      <c r="F2750" t="s">
        <v>10866</v>
      </c>
      <c r="H2750">
        <v>58.650443000000003</v>
      </c>
      <c r="I2750">
        <v>-133.44880459999999</v>
      </c>
      <c r="J2750" s="1" t="str">
        <f t="shared" si="172"/>
        <v>Fluid (stream)</v>
      </c>
      <c r="K2750" s="1" t="str">
        <f t="shared" si="173"/>
        <v>Untreated Water</v>
      </c>
      <c r="O2750">
        <v>0.1</v>
      </c>
      <c r="P2750">
        <v>62</v>
      </c>
      <c r="Q2750">
        <v>7</v>
      </c>
    </row>
    <row r="2751" spans="1:17" hidden="1" x14ac:dyDescent="0.3">
      <c r="A2751" t="s">
        <v>10867</v>
      </c>
      <c r="B2751" t="s">
        <v>10868</v>
      </c>
      <c r="C2751" s="1" t="str">
        <f t="shared" si="170"/>
        <v>12:0012</v>
      </c>
      <c r="D2751" s="1" t="str">
        <f t="shared" si="171"/>
        <v>12:0031</v>
      </c>
      <c r="E2751" t="s">
        <v>10869</v>
      </c>
      <c r="F2751" t="s">
        <v>10870</v>
      </c>
      <c r="H2751">
        <v>58.652748699999997</v>
      </c>
      <c r="I2751">
        <v>-133.39789329999999</v>
      </c>
      <c r="J2751" s="1" t="str">
        <f t="shared" si="172"/>
        <v>Fluid (stream)</v>
      </c>
      <c r="K2751" s="1" t="str">
        <f t="shared" si="173"/>
        <v>Untreated Water</v>
      </c>
      <c r="O2751">
        <v>2.5000000000000001E-2</v>
      </c>
      <c r="P2751">
        <v>50</v>
      </c>
      <c r="Q2751">
        <v>7</v>
      </c>
    </row>
    <row r="2752" spans="1:17" hidden="1" x14ac:dyDescent="0.3">
      <c r="A2752" t="s">
        <v>10871</v>
      </c>
      <c r="B2752" t="s">
        <v>10872</v>
      </c>
      <c r="C2752" s="1" t="str">
        <f t="shared" si="170"/>
        <v>12:0012</v>
      </c>
      <c r="D2752" s="1" t="str">
        <f t="shared" si="171"/>
        <v>12:0031</v>
      </c>
      <c r="E2752" t="s">
        <v>10869</v>
      </c>
      <c r="F2752" t="s">
        <v>10873</v>
      </c>
      <c r="H2752">
        <v>58.652748699999997</v>
      </c>
      <c r="I2752">
        <v>-133.39789329999999</v>
      </c>
      <c r="J2752" s="1" t="str">
        <f t="shared" si="172"/>
        <v>Fluid (stream)</v>
      </c>
      <c r="K2752" s="1" t="str">
        <f t="shared" si="173"/>
        <v>Untreated Water</v>
      </c>
      <c r="O2752">
        <v>2.5000000000000001E-2</v>
      </c>
      <c r="P2752">
        <v>44</v>
      </c>
      <c r="Q2752">
        <v>6.9</v>
      </c>
    </row>
    <row r="2753" spans="1:17" hidden="1" x14ac:dyDescent="0.3">
      <c r="A2753" t="s">
        <v>10874</v>
      </c>
      <c r="B2753" t="s">
        <v>10875</v>
      </c>
      <c r="C2753" s="1" t="str">
        <f t="shared" si="170"/>
        <v>12:0012</v>
      </c>
      <c r="D2753" s="1" t="str">
        <f t="shared" si="171"/>
        <v>12:0031</v>
      </c>
      <c r="E2753" t="s">
        <v>10876</v>
      </c>
      <c r="F2753" t="s">
        <v>10877</v>
      </c>
      <c r="H2753">
        <v>58.6744354</v>
      </c>
      <c r="I2753">
        <v>-133.31620749999999</v>
      </c>
      <c r="J2753" s="1" t="str">
        <f t="shared" si="172"/>
        <v>Fluid (stream)</v>
      </c>
      <c r="K2753" s="1" t="str">
        <f t="shared" si="173"/>
        <v>Untreated Water</v>
      </c>
      <c r="O2753">
        <v>2.5000000000000001E-2</v>
      </c>
      <c r="P2753">
        <v>40</v>
      </c>
      <c r="Q2753">
        <v>6.3</v>
      </c>
    </row>
    <row r="2754" spans="1:17" hidden="1" x14ac:dyDescent="0.3">
      <c r="A2754" t="s">
        <v>10878</v>
      </c>
      <c r="B2754" t="s">
        <v>10879</v>
      </c>
      <c r="C2754" s="1" t="str">
        <f t="shared" ref="C2754:C2817" si="174">HYPERLINK("http://geochem.nrcan.gc.ca/cdogs/content/bdl/bdl120012_e.htm", "12:0012")</f>
        <v>12:0012</v>
      </c>
      <c r="D2754" s="1" t="str">
        <f t="shared" ref="D2754:D2817" si="175">HYPERLINK("http://geochem.nrcan.gc.ca/cdogs/content/svy/svy120031_e.htm", "12:0031")</f>
        <v>12:0031</v>
      </c>
      <c r="E2754" t="s">
        <v>10880</v>
      </c>
      <c r="F2754" t="s">
        <v>10881</v>
      </c>
      <c r="H2754">
        <v>58.713082700000001</v>
      </c>
      <c r="I2754">
        <v>-133.364046</v>
      </c>
      <c r="J2754" s="1" t="str">
        <f t="shared" ref="J2754:J2817" si="176">HYPERLINK("http://geochem.nrcan.gc.ca/cdogs/content/kwd/kwd020018_e.htm", "Fluid (stream)")</f>
        <v>Fluid (stream)</v>
      </c>
      <c r="K2754" s="1" t="str">
        <f t="shared" ref="K2754:K2817" si="177">HYPERLINK("http://geochem.nrcan.gc.ca/cdogs/content/kwd/kwd080007_e.htm", "Untreated Water")</f>
        <v>Untreated Water</v>
      </c>
      <c r="O2754">
        <v>2.5000000000000001E-2</v>
      </c>
      <c r="P2754">
        <v>42</v>
      </c>
      <c r="Q2754">
        <v>6.8</v>
      </c>
    </row>
    <row r="2755" spans="1:17" hidden="1" x14ac:dyDescent="0.3">
      <c r="A2755" t="s">
        <v>10882</v>
      </c>
      <c r="B2755" t="s">
        <v>10883</v>
      </c>
      <c r="C2755" s="1" t="str">
        <f t="shared" si="174"/>
        <v>12:0012</v>
      </c>
      <c r="D2755" s="1" t="str">
        <f t="shared" si="175"/>
        <v>12:0031</v>
      </c>
      <c r="E2755" t="s">
        <v>10884</v>
      </c>
      <c r="F2755" t="s">
        <v>10885</v>
      </c>
      <c r="H2755">
        <v>58.794303599999999</v>
      </c>
      <c r="I2755">
        <v>-133.3989766</v>
      </c>
      <c r="J2755" s="1" t="str">
        <f t="shared" si="176"/>
        <v>Fluid (stream)</v>
      </c>
      <c r="K2755" s="1" t="str">
        <f t="shared" si="177"/>
        <v>Untreated Water</v>
      </c>
      <c r="O2755">
        <v>0.18</v>
      </c>
      <c r="P2755">
        <v>44</v>
      </c>
      <c r="Q2755">
        <v>6.8</v>
      </c>
    </row>
    <row r="2756" spans="1:17" hidden="1" x14ac:dyDescent="0.3">
      <c r="A2756" t="s">
        <v>10886</v>
      </c>
      <c r="B2756" t="s">
        <v>10887</v>
      </c>
      <c r="C2756" s="1" t="str">
        <f t="shared" si="174"/>
        <v>12:0012</v>
      </c>
      <c r="D2756" s="1" t="str">
        <f t="shared" si="175"/>
        <v>12:0031</v>
      </c>
      <c r="E2756" t="s">
        <v>10888</v>
      </c>
      <c r="F2756" t="s">
        <v>10889</v>
      </c>
      <c r="H2756">
        <v>58.756913699999998</v>
      </c>
      <c r="I2756">
        <v>-133.376508</v>
      </c>
      <c r="J2756" s="1" t="str">
        <f t="shared" si="176"/>
        <v>Fluid (stream)</v>
      </c>
      <c r="K2756" s="1" t="str">
        <f t="shared" si="177"/>
        <v>Untreated Water</v>
      </c>
      <c r="O2756">
        <v>2.5000000000000001E-2</v>
      </c>
      <c r="P2756">
        <v>40</v>
      </c>
      <c r="Q2756">
        <v>7</v>
      </c>
    </row>
    <row r="2757" spans="1:17" hidden="1" x14ac:dyDescent="0.3">
      <c r="A2757" t="s">
        <v>10890</v>
      </c>
      <c r="B2757" t="s">
        <v>10891</v>
      </c>
      <c r="C2757" s="1" t="str">
        <f t="shared" si="174"/>
        <v>12:0012</v>
      </c>
      <c r="D2757" s="1" t="str">
        <f t="shared" si="175"/>
        <v>12:0031</v>
      </c>
      <c r="E2757" t="s">
        <v>10892</v>
      </c>
      <c r="F2757" t="s">
        <v>10893</v>
      </c>
      <c r="H2757">
        <v>58.806150299999999</v>
      </c>
      <c r="I2757">
        <v>-133.42368819999999</v>
      </c>
      <c r="J2757" s="1" t="str">
        <f t="shared" si="176"/>
        <v>Fluid (stream)</v>
      </c>
      <c r="K2757" s="1" t="str">
        <f t="shared" si="177"/>
        <v>Untreated Water</v>
      </c>
      <c r="O2757">
        <v>0.21</v>
      </c>
      <c r="P2757">
        <v>46</v>
      </c>
      <c r="Q2757">
        <v>6.3</v>
      </c>
    </row>
    <row r="2758" spans="1:17" hidden="1" x14ac:dyDescent="0.3">
      <c r="A2758" t="s">
        <v>10894</v>
      </c>
      <c r="B2758" t="s">
        <v>10895</v>
      </c>
      <c r="C2758" s="1" t="str">
        <f t="shared" si="174"/>
        <v>12:0012</v>
      </c>
      <c r="D2758" s="1" t="str">
        <f t="shared" si="175"/>
        <v>12:0031</v>
      </c>
      <c r="E2758" t="s">
        <v>10896</v>
      </c>
      <c r="F2758" t="s">
        <v>10897</v>
      </c>
      <c r="H2758">
        <v>58.816528699999999</v>
      </c>
      <c r="I2758">
        <v>-133.42320129999999</v>
      </c>
      <c r="J2758" s="1" t="str">
        <f t="shared" si="176"/>
        <v>Fluid (stream)</v>
      </c>
      <c r="K2758" s="1" t="str">
        <f t="shared" si="177"/>
        <v>Untreated Water</v>
      </c>
      <c r="O2758">
        <v>2.5000000000000001E-2</v>
      </c>
      <c r="P2758">
        <v>40</v>
      </c>
      <c r="Q2758">
        <v>7</v>
      </c>
    </row>
    <row r="2759" spans="1:17" hidden="1" x14ac:dyDescent="0.3">
      <c r="A2759" t="s">
        <v>10898</v>
      </c>
      <c r="B2759" t="s">
        <v>10899</v>
      </c>
      <c r="C2759" s="1" t="str">
        <f t="shared" si="174"/>
        <v>12:0012</v>
      </c>
      <c r="D2759" s="1" t="str">
        <f t="shared" si="175"/>
        <v>12:0031</v>
      </c>
      <c r="E2759" t="s">
        <v>10900</v>
      </c>
      <c r="F2759" t="s">
        <v>10901</v>
      </c>
      <c r="H2759">
        <v>58.819040200000003</v>
      </c>
      <c r="I2759">
        <v>-133.41406559999999</v>
      </c>
      <c r="J2759" s="1" t="str">
        <f t="shared" si="176"/>
        <v>Fluid (stream)</v>
      </c>
      <c r="K2759" s="1" t="str">
        <f t="shared" si="177"/>
        <v>Untreated Water</v>
      </c>
      <c r="O2759">
        <v>0.08</v>
      </c>
      <c r="P2759">
        <v>36</v>
      </c>
      <c r="Q2759">
        <v>7.2</v>
      </c>
    </row>
    <row r="2760" spans="1:17" hidden="1" x14ac:dyDescent="0.3">
      <c r="A2760" t="s">
        <v>10902</v>
      </c>
      <c r="B2760" t="s">
        <v>10903</v>
      </c>
      <c r="C2760" s="1" t="str">
        <f t="shared" si="174"/>
        <v>12:0012</v>
      </c>
      <c r="D2760" s="1" t="str">
        <f t="shared" si="175"/>
        <v>12:0031</v>
      </c>
      <c r="E2760" t="s">
        <v>10904</v>
      </c>
      <c r="F2760" t="s">
        <v>10905</v>
      </c>
      <c r="H2760">
        <v>58.799441600000002</v>
      </c>
      <c r="I2760">
        <v>-133.35595739999999</v>
      </c>
      <c r="J2760" s="1" t="str">
        <f t="shared" si="176"/>
        <v>Fluid (stream)</v>
      </c>
      <c r="K2760" s="1" t="str">
        <f t="shared" si="177"/>
        <v>Untreated Water</v>
      </c>
      <c r="O2760">
        <v>0.12</v>
      </c>
      <c r="P2760">
        <v>40</v>
      </c>
      <c r="Q2760">
        <v>6.9</v>
      </c>
    </row>
    <row r="2761" spans="1:17" hidden="1" x14ac:dyDescent="0.3">
      <c r="A2761" t="s">
        <v>10906</v>
      </c>
      <c r="B2761" t="s">
        <v>10907</v>
      </c>
      <c r="C2761" s="1" t="str">
        <f t="shared" si="174"/>
        <v>12:0012</v>
      </c>
      <c r="D2761" s="1" t="str">
        <f t="shared" si="175"/>
        <v>12:0031</v>
      </c>
      <c r="E2761" t="s">
        <v>10908</v>
      </c>
      <c r="F2761" t="s">
        <v>10909</v>
      </c>
      <c r="H2761">
        <v>58.769656900000001</v>
      </c>
      <c r="I2761">
        <v>-132.81639000000001</v>
      </c>
      <c r="J2761" s="1" t="str">
        <f t="shared" si="176"/>
        <v>Fluid (stream)</v>
      </c>
      <c r="K2761" s="1" t="str">
        <f t="shared" si="177"/>
        <v>Untreated Water</v>
      </c>
      <c r="O2761">
        <v>0.09</v>
      </c>
      <c r="P2761">
        <v>62</v>
      </c>
      <c r="Q2761">
        <v>7.8</v>
      </c>
    </row>
    <row r="2762" spans="1:17" hidden="1" x14ac:dyDescent="0.3">
      <c r="A2762" t="s">
        <v>10910</v>
      </c>
      <c r="B2762" t="s">
        <v>10911</v>
      </c>
      <c r="C2762" s="1" t="str">
        <f t="shared" si="174"/>
        <v>12:0012</v>
      </c>
      <c r="D2762" s="1" t="str">
        <f t="shared" si="175"/>
        <v>12:0031</v>
      </c>
      <c r="E2762" t="s">
        <v>10912</v>
      </c>
      <c r="F2762" t="s">
        <v>10913</v>
      </c>
      <c r="H2762">
        <v>58.793892</v>
      </c>
      <c r="I2762">
        <v>-132.83163930000001</v>
      </c>
      <c r="J2762" s="1" t="str">
        <f t="shared" si="176"/>
        <v>Fluid (stream)</v>
      </c>
      <c r="K2762" s="1" t="str">
        <f t="shared" si="177"/>
        <v>Untreated Water</v>
      </c>
      <c r="O2762">
        <v>1.1000000000000001</v>
      </c>
      <c r="P2762">
        <v>66</v>
      </c>
      <c r="Q2762">
        <v>7.5</v>
      </c>
    </row>
    <row r="2763" spans="1:17" hidden="1" x14ac:dyDescent="0.3">
      <c r="A2763" t="s">
        <v>10914</v>
      </c>
      <c r="B2763" t="s">
        <v>10915</v>
      </c>
      <c r="C2763" s="1" t="str">
        <f t="shared" si="174"/>
        <v>12:0012</v>
      </c>
      <c r="D2763" s="1" t="str">
        <f t="shared" si="175"/>
        <v>12:0031</v>
      </c>
      <c r="E2763" t="s">
        <v>10916</v>
      </c>
      <c r="F2763" t="s">
        <v>10917</v>
      </c>
      <c r="H2763">
        <v>58.780882300000002</v>
      </c>
      <c r="I2763">
        <v>-132.80236350000001</v>
      </c>
      <c r="J2763" s="1" t="str">
        <f t="shared" si="176"/>
        <v>Fluid (stream)</v>
      </c>
      <c r="K2763" s="1" t="str">
        <f t="shared" si="177"/>
        <v>Untreated Water</v>
      </c>
      <c r="O2763">
        <v>0.1</v>
      </c>
      <c r="P2763">
        <v>58</v>
      </c>
      <c r="Q2763">
        <v>7.8</v>
      </c>
    </row>
    <row r="2764" spans="1:17" hidden="1" x14ac:dyDescent="0.3">
      <c r="A2764" t="s">
        <v>10918</v>
      </c>
      <c r="B2764" t="s">
        <v>10919</v>
      </c>
      <c r="C2764" s="1" t="str">
        <f t="shared" si="174"/>
        <v>12:0012</v>
      </c>
      <c r="D2764" s="1" t="str">
        <f t="shared" si="175"/>
        <v>12:0031</v>
      </c>
      <c r="E2764" t="s">
        <v>10916</v>
      </c>
      <c r="F2764" t="s">
        <v>10920</v>
      </c>
      <c r="H2764">
        <v>58.780882300000002</v>
      </c>
      <c r="I2764">
        <v>-132.80236350000001</v>
      </c>
      <c r="J2764" s="1" t="str">
        <f t="shared" si="176"/>
        <v>Fluid (stream)</v>
      </c>
      <c r="K2764" s="1" t="str">
        <f t="shared" si="177"/>
        <v>Untreated Water</v>
      </c>
      <c r="O2764">
        <v>2.5000000000000001E-2</v>
      </c>
      <c r="P2764">
        <v>56</v>
      </c>
      <c r="Q2764">
        <v>7.8</v>
      </c>
    </row>
    <row r="2765" spans="1:17" hidden="1" x14ac:dyDescent="0.3">
      <c r="A2765" t="s">
        <v>10921</v>
      </c>
      <c r="B2765" t="s">
        <v>10922</v>
      </c>
      <c r="C2765" s="1" t="str">
        <f t="shared" si="174"/>
        <v>12:0012</v>
      </c>
      <c r="D2765" s="1" t="str">
        <f t="shared" si="175"/>
        <v>12:0031</v>
      </c>
      <c r="E2765" t="s">
        <v>10923</v>
      </c>
      <c r="F2765" t="s">
        <v>10924</v>
      </c>
      <c r="H2765">
        <v>58.808481499999999</v>
      </c>
      <c r="I2765">
        <v>-132.83322240000001</v>
      </c>
      <c r="J2765" s="1" t="str">
        <f t="shared" si="176"/>
        <v>Fluid (stream)</v>
      </c>
      <c r="K2765" s="1" t="str">
        <f t="shared" si="177"/>
        <v>Untreated Water</v>
      </c>
      <c r="O2765">
        <v>2.5000000000000001E-2</v>
      </c>
      <c r="P2765">
        <v>56</v>
      </c>
      <c r="Q2765">
        <v>7.8</v>
      </c>
    </row>
    <row r="2766" spans="1:17" hidden="1" x14ac:dyDescent="0.3">
      <c r="A2766" t="s">
        <v>10925</v>
      </c>
      <c r="B2766" t="s">
        <v>10926</v>
      </c>
      <c r="C2766" s="1" t="str">
        <f t="shared" si="174"/>
        <v>12:0012</v>
      </c>
      <c r="D2766" s="1" t="str">
        <f t="shared" si="175"/>
        <v>12:0031</v>
      </c>
      <c r="E2766" t="s">
        <v>10927</v>
      </c>
      <c r="F2766" t="s">
        <v>10928</v>
      </c>
      <c r="H2766">
        <v>58.805411300000003</v>
      </c>
      <c r="I2766">
        <v>-132.8440962</v>
      </c>
      <c r="J2766" s="1" t="str">
        <f t="shared" si="176"/>
        <v>Fluid (stream)</v>
      </c>
      <c r="K2766" s="1" t="str">
        <f t="shared" si="177"/>
        <v>Untreated Water</v>
      </c>
      <c r="O2766">
        <v>0.1</v>
      </c>
      <c r="P2766">
        <v>58</v>
      </c>
      <c r="Q2766">
        <v>7.9</v>
      </c>
    </row>
    <row r="2767" spans="1:17" hidden="1" x14ac:dyDescent="0.3">
      <c r="A2767" t="s">
        <v>10929</v>
      </c>
      <c r="B2767" t="s">
        <v>10930</v>
      </c>
      <c r="C2767" s="1" t="str">
        <f t="shared" si="174"/>
        <v>12:0012</v>
      </c>
      <c r="D2767" s="1" t="str">
        <f t="shared" si="175"/>
        <v>12:0031</v>
      </c>
      <c r="E2767" t="s">
        <v>10931</v>
      </c>
      <c r="F2767" t="s">
        <v>10932</v>
      </c>
      <c r="H2767">
        <v>58.831070799999999</v>
      </c>
      <c r="I2767">
        <v>-132.87237329999999</v>
      </c>
      <c r="J2767" s="1" t="str">
        <f t="shared" si="176"/>
        <v>Fluid (stream)</v>
      </c>
      <c r="K2767" s="1" t="str">
        <f t="shared" si="177"/>
        <v>Untreated Water</v>
      </c>
      <c r="O2767">
        <v>0.08</v>
      </c>
      <c r="P2767">
        <v>52</v>
      </c>
      <c r="Q2767">
        <v>7.7</v>
      </c>
    </row>
    <row r="2768" spans="1:17" hidden="1" x14ac:dyDescent="0.3">
      <c r="A2768" t="s">
        <v>10933</v>
      </c>
      <c r="B2768" t="s">
        <v>10934</v>
      </c>
      <c r="C2768" s="1" t="str">
        <f t="shared" si="174"/>
        <v>12:0012</v>
      </c>
      <c r="D2768" s="1" t="str">
        <f t="shared" si="175"/>
        <v>12:0031</v>
      </c>
      <c r="E2768" t="s">
        <v>10935</v>
      </c>
      <c r="F2768" t="s">
        <v>10936</v>
      </c>
      <c r="H2768">
        <v>58.828358399999999</v>
      </c>
      <c r="I2768">
        <v>-132.8604469</v>
      </c>
      <c r="J2768" s="1" t="str">
        <f t="shared" si="176"/>
        <v>Fluid (stream)</v>
      </c>
      <c r="K2768" s="1" t="str">
        <f t="shared" si="177"/>
        <v>Untreated Water</v>
      </c>
      <c r="O2768">
        <v>0.1</v>
      </c>
      <c r="P2768">
        <v>48</v>
      </c>
      <c r="Q2768">
        <v>7.7</v>
      </c>
    </row>
    <row r="2769" spans="1:17" hidden="1" x14ac:dyDescent="0.3">
      <c r="A2769" t="s">
        <v>10937</v>
      </c>
      <c r="B2769" t="s">
        <v>10938</v>
      </c>
      <c r="C2769" s="1" t="str">
        <f t="shared" si="174"/>
        <v>12:0012</v>
      </c>
      <c r="D2769" s="1" t="str">
        <f t="shared" si="175"/>
        <v>12:0031</v>
      </c>
      <c r="E2769" t="s">
        <v>10939</v>
      </c>
      <c r="F2769" t="s">
        <v>10940</v>
      </c>
      <c r="H2769">
        <v>58.814977599999999</v>
      </c>
      <c r="I2769">
        <v>-132.91291279999999</v>
      </c>
      <c r="J2769" s="1" t="str">
        <f t="shared" si="176"/>
        <v>Fluid (stream)</v>
      </c>
      <c r="K2769" s="1" t="str">
        <f t="shared" si="177"/>
        <v>Untreated Water</v>
      </c>
      <c r="O2769">
        <v>0.09</v>
      </c>
      <c r="P2769">
        <v>52</v>
      </c>
      <c r="Q2769">
        <v>7.7</v>
      </c>
    </row>
    <row r="2770" spans="1:17" hidden="1" x14ac:dyDescent="0.3">
      <c r="A2770" t="s">
        <v>10941</v>
      </c>
      <c r="B2770" t="s">
        <v>10942</v>
      </c>
      <c r="C2770" s="1" t="str">
        <f t="shared" si="174"/>
        <v>12:0012</v>
      </c>
      <c r="D2770" s="1" t="str">
        <f t="shared" si="175"/>
        <v>12:0031</v>
      </c>
      <c r="E2770" t="s">
        <v>10943</v>
      </c>
      <c r="F2770" t="s">
        <v>10944</v>
      </c>
      <c r="H2770">
        <v>58.8400149</v>
      </c>
      <c r="I2770">
        <v>-132.9392047</v>
      </c>
      <c r="J2770" s="1" t="str">
        <f t="shared" si="176"/>
        <v>Fluid (stream)</v>
      </c>
      <c r="K2770" s="1" t="str">
        <f t="shared" si="177"/>
        <v>Untreated Water</v>
      </c>
    </row>
    <row r="2771" spans="1:17" hidden="1" x14ac:dyDescent="0.3">
      <c r="A2771" t="s">
        <v>10945</v>
      </c>
      <c r="B2771" t="s">
        <v>10946</v>
      </c>
      <c r="C2771" s="1" t="str">
        <f t="shared" si="174"/>
        <v>12:0012</v>
      </c>
      <c r="D2771" s="1" t="str">
        <f t="shared" si="175"/>
        <v>12:0031</v>
      </c>
      <c r="E2771" t="s">
        <v>10947</v>
      </c>
      <c r="F2771" t="s">
        <v>10948</v>
      </c>
      <c r="H2771">
        <v>58.861930000000001</v>
      </c>
      <c r="I2771">
        <v>-132.88110979999999</v>
      </c>
      <c r="J2771" s="1" t="str">
        <f t="shared" si="176"/>
        <v>Fluid (stream)</v>
      </c>
      <c r="K2771" s="1" t="str">
        <f t="shared" si="177"/>
        <v>Untreated Water</v>
      </c>
      <c r="O2771">
        <v>2.5000000000000001E-2</v>
      </c>
      <c r="P2771">
        <v>48</v>
      </c>
      <c r="Q2771">
        <v>7.5</v>
      </c>
    </row>
    <row r="2772" spans="1:17" hidden="1" x14ac:dyDescent="0.3">
      <c r="A2772" t="s">
        <v>10949</v>
      </c>
      <c r="B2772" t="s">
        <v>10950</v>
      </c>
      <c r="C2772" s="1" t="str">
        <f t="shared" si="174"/>
        <v>12:0012</v>
      </c>
      <c r="D2772" s="1" t="str">
        <f t="shared" si="175"/>
        <v>12:0031</v>
      </c>
      <c r="E2772" t="s">
        <v>10951</v>
      </c>
      <c r="F2772" t="s">
        <v>10952</v>
      </c>
      <c r="H2772">
        <v>58.859809800000001</v>
      </c>
      <c r="I2772">
        <v>-132.83771479999999</v>
      </c>
      <c r="J2772" s="1" t="str">
        <f t="shared" si="176"/>
        <v>Fluid (stream)</v>
      </c>
      <c r="K2772" s="1" t="str">
        <f t="shared" si="177"/>
        <v>Untreated Water</v>
      </c>
      <c r="O2772">
        <v>2.5000000000000001E-2</v>
      </c>
      <c r="P2772">
        <v>44</v>
      </c>
      <c r="Q2772">
        <v>7.6</v>
      </c>
    </row>
    <row r="2773" spans="1:17" hidden="1" x14ac:dyDescent="0.3">
      <c r="A2773" t="s">
        <v>10953</v>
      </c>
      <c r="B2773" t="s">
        <v>10954</v>
      </c>
      <c r="C2773" s="1" t="str">
        <f t="shared" si="174"/>
        <v>12:0012</v>
      </c>
      <c r="D2773" s="1" t="str">
        <f t="shared" si="175"/>
        <v>12:0031</v>
      </c>
      <c r="E2773" t="s">
        <v>10955</v>
      </c>
      <c r="F2773" t="s">
        <v>10956</v>
      </c>
      <c r="H2773">
        <v>58.849064300000002</v>
      </c>
      <c r="I2773">
        <v>-132.84304800000001</v>
      </c>
      <c r="J2773" s="1" t="str">
        <f t="shared" si="176"/>
        <v>Fluid (stream)</v>
      </c>
      <c r="K2773" s="1" t="str">
        <f t="shared" si="177"/>
        <v>Untreated Water</v>
      </c>
      <c r="O2773">
        <v>0.06</v>
      </c>
      <c r="P2773">
        <v>54</v>
      </c>
      <c r="Q2773">
        <v>7.7</v>
      </c>
    </row>
    <row r="2774" spans="1:17" hidden="1" x14ac:dyDescent="0.3">
      <c r="A2774" t="s">
        <v>10957</v>
      </c>
      <c r="B2774" t="s">
        <v>10958</v>
      </c>
      <c r="C2774" s="1" t="str">
        <f t="shared" si="174"/>
        <v>12:0012</v>
      </c>
      <c r="D2774" s="1" t="str">
        <f t="shared" si="175"/>
        <v>12:0031</v>
      </c>
      <c r="E2774" t="s">
        <v>10959</v>
      </c>
      <c r="F2774" t="s">
        <v>10960</v>
      </c>
      <c r="H2774">
        <v>58.788355199999998</v>
      </c>
      <c r="I2774">
        <v>-132.88125099999999</v>
      </c>
      <c r="J2774" s="1" t="str">
        <f t="shared" si="176"/>
        <v>Fluid (stream)</v>
      </c>
      <c r="K2774" s="1" t="str">
        <f t="shared" si="177"/>
        <v>Untreated Water</v>
      </c>
      <c r="O2774">
        <v>0.13</v>
      </c>
      <c r="P2774">
        <v>64</v>
      </c>
      <c r="Q2774">
        <v>7.7</v>
      </c>
    </row>
    <row r="2775" spans="1:17" hidden="1" x14ac:dyDescent="0.3">
      <c r="A2775" t="s">
        <v>10961</v>
      </c>
      <c r="B2775" t="s">
        <v>10962</v>
      </c>
      <c r="C2775" s="1" t="str">
        <f t="shared" si="174"/>
        <v>12:0012</v>
      </c>
      <c r="D2775" s="1" t="str">
        <f t="shared" si="175"/>
        <v>12:0031</v>
      </c>
      <c r="E2775" t="s">
        <v>10963</v>
      </c>
      <c r="F2775" t="s">
        <v>10964</v>
      </c>
      <c r="H2775">
        <v>58.7966525</v>
      </c>
      <c r="I2775">
        <v>-132.76799439999999</v>
      </c>
      <c r="J2775" s="1" t="str">
        <f t="shared" si="176"/>
        <v>Fluid (stream)</v>
      </c>
      <c r="K2775" s="1" t="str">
        <f t="shared" si="177"/>
        <v>Untreated Water</v>
      </c>
      <c r="O2775">
        <v>0.05</v>
      </c>
      <c r="P2775">
        <v>48</v>
      </c>
      <c r="Q2775">
        <v>7.2</v>
      </c>
    </row>
    <row r="2776" spans="1:17" hidden="1" x14ac:dyDescent="0.3">
      <c r="A2776" t="s">
        <v>10965</v>
      </c>
      <c r="B2776" t="s">
        <v>10966</v>
      </c>
      <c r="C2776" s="1" t="str">
        <f t="shared" si="174"/>
        <v>12:0012</v>
      </c>
      <c r="D2776" s="1" t="str">
        <f t="shared" si="175"/>
        <v>12:0031</v>
      </c>
      <c r="E2776" t="s">
        <v>10967</v>
      </c>
      <c r="F2776" t="s">
        <v>10968</v>
      </c>
      <c r="H2776">
        <v>58.817056899999997</v>
      </c>
      <c r="I2776">
        <v>-132.7443064</v>
      </c>
      <c r="J2776" s="1" t="str">
        <f t="shared" si="176"/>
        <v>Fluid (stream)</v>
      </c>
      <c r="K2776" s="1" t="str">
        <f t="shared" si="177"/>
        <v>Untreated Water</v>
      </c>
      <c r="O2776">
        <v>2.5000000000000001E-2</v>
      </c>
      <c r="P2776">
        <v>46</v>
      </c>
      <c r="Q2776">
        <v>7.1</v>
      </c>
    </row>
    <row r="2777" spans="1:17" hidden="1" x14ac:dyDescent="0.3">
      <c r="A2777" t="s">
        <v>10969</v>
      </c>
      <c r="B2777" t="s">
        <v>10970</v>
      </c>
      <c r="C2777" s="1" t="str">
        <f t="shared" si="174"/>
        <v>12:0012</v>
      </c>
      <c r="D2777" s="1" t="str">
        <f t="shared" si="175"/>
        <v>12:0031</v>
      </c>
      <c r="E2777" t="s">
        <v>10971</v>
      </c>
      <c r="F2777" t="s">
        <v>10972</v>
      </c>
      <c r="H2777">
        <v>58.788530299999998</v>
      </c>
      <c r="I2777">
        <v>-132.722691</v>
      </c>
      <c r="J2777" s="1" t="str">
        <f t="shared" si="176"/>
        <v>Fluid (stream)</v>
      </c>
      <c r="K2777" s="1" t="str">
        <f t="shared" si="177"/>
        <v>Untreated Water</v>
      </c>
    </row>
    <row r="2778" spans="1:17" hidden="1" x14ac:dyDescent="0.3">
      <c r="A2778" t="s">
        <v>10973</v>
      </c>
      <c r="B2778" t="s">
        <v>10974</v>
      </c>
      <c r="C2778" s="1" t="str">
        <f t="shared" si="174"/>
        <v>12:0012</v>
      </c>
      <c r="D2778" s="1" t="str">
        <f t="shared" si="175"/>
        <v>12:0031</v>
      </c>
      <c r="E2778" t="s">
        <v>10975</v>
      </c>
      <c r="F2778" t="s">
        <v>10976</v>
      </c>
      <c r="H2778">
        <v>58.776860800000001</v>
      </c>
      <c r="I2778">
        <v>-132.72172499999999</v>
      </c>
      <c r="J2778" s="1" t="str">
        <f t="shared" si="176"/>
        <v>Fluid (stream)</v>
      </c>
      <c r="K2778" s="1" t="str">
        <f t="shared" si="177"/>
        <v>Untreated Water</v>
      </c>
      <c r="O2778">
        <v>2.5000000000000001E-2</v>
      </c>
      <c r="P2778">
        <v>46</v>
      </c>
      <c r="Q2778">
        <v>7.6</v>
      </c>
    </row>
    <row r="2779" spans="1:17" hidden="1" x14ac:dyDescent="0.3">
      <c r="A2779" t="s">
        <v>10977</v>
      </c>
      <c r="B2779" t="s">
        <v>10978</v>
      </c>
      <c r="C2779" s="1" t="str">
        <f t="shared" si="174"/>
        <v>12:0012</v>
      </c>
      <c r="D2779" s="1" t="str">
        <f t="shared" si="175"/>
        <v>12:0031</v>
      </c>
      <c r="E2779" t="s">
        <v>10979</v>
      </c>
      <c r="F2779" t="s">
        <v>10980</v>
      </c>
      <c r="H2779">
        <v>58.744010099999997</v>
      </c>
      <c r="I2779">
        <v>-133.1374725</v>
      </c>
      <c r="J2779" s="1" t="str">
        <f t="shared" si="176"/>
        <v>Fluid (stream)</v>
      </c>
      <c r="K2779" s="1" t="str">
        <f t="shared" si="177"/>
        <v>Untreated Water</v>
      </c>
      <c r="O2779">
        <v>2.5000000000000001E-2</v>
      </c>
      <c r="P2779">
        <v>48</v>
      </c>
      <c r="Q2779">
        <v>7.4</v>
      </c>
    </row>
    <row r="2780" spans="1:17" hidden="1" x14ac:dyDescent="0.3">
      <c r="A2780" t="s">
        <v>10981</v>
      </c>
      <c r="B2780" t="s">
        <v>10982</v>
      </c>
      <c r="C2780" s="1" t="str">
        <f t="shared" si="174"/>
        <v>12:0012</v>
      </c>
      <c r="D2780" s="1" t="str">
        <f t="shared" si="175"/>
        <v>12:0031</v>
      </c>
      <c r="E2780" t="s">
        <v>10983</v>
      </c>
      <c r="F2780" t="s">
        <v>10984</v>
      </c>
      <c r="H2780">
        <v>58.769300000000001</v>
      </c>
      <c r="I2780">
        <v>-133.1338538</v>
      </c>
      <c r="J2780" s="1" t="str">
        <f t="shared" si="176"/>
        <v>Fluid (stream)</v>
      </c>
      <c r="K2780" s="1" t="str">
        <f t="shared" si="177"/>
        <v>Untreated Water</v>
      </c>
      <c r="O2780">
        <v>2.5000000000000001E-2</v>
      </c>
      <c r="P2780">
        <v>38</v>
      </c>
      <c r="Q2780">
        <v>7.4</v>
      </c>
    </row>
    <row r="2781" spans="1:17" hidden="1" x14ac:dyDescent="0.3">
      <c r="A2781" t="s">
        <v>10985</v>
      </c>
      <c r="B2781" t="s">
        <v>10986</v>
      </c>
      <c r="C2781" s="1" t="str">
        <f t="shared" si="174"/>
        <v>12:0012</v>
      </c>
      <c r="D2781" s="1" t="str">
        <f t="shared" si="175"/>
        <v>12:0031</v>
      </c>
      <c r="E2781" t="s">
        <v>10987</v>
      </c>
      <c r="F2781" t="s">
        <v>10988</v>
      </c>
      <c r="H2781">
        <v>58.773802699999997</v>
      </c>
      <c r="I2781">
        <v>-133.12965149999999</v>
      </c>
      <c r="J2781" s="1" t="str">
        <f t="shared" si="176"/>
        <v>Fluid (stream)</v>
      </c>
      <c r="K2781" s="1" t="str">
        <f t="shared" si="177"/>
        <v>Untreated Water</v>
      </c>
      <c r="O2781">
        <v>0.14000000000000001</v>
      </c>
      <c r="P2781">
        <v>44</v>
      </c>
      <c r="Q2781">
        <v>7.2</v>
      </c>
    </row>
    <row r="2782" spans="1:17" hidden="1" x14ac:dyDescent="0.3">
      <c r="A2782" t="s">
        <v>10989</v>
      </c>
      <c r="B2782" t="s">
        <v>10990</v>
      </c>
      <c r="C2782" s="1" t="str">
        <f t="shared" si="174"/>
        <v>12:0012</v>
      </c>
      <c r="D2782" s="1" t="str">
        <f t="shared" si="175"/>
        <v>12:0031</v>
      </c>
      <c r="E2782" t="s">
        <v>10991</v>
      </c>
      <c r="F2782" t="s">
        <v>10992</v>
      </c>
      <c r="H2782">
        <v>58.764575200000003</v>
      </c>
      <c r="I2782">
        <v>-133.1690524</v>
      </c>
      <c r="J2782" s="1" t="str">
        <f t="shared" si="176"/>
        <v>Fluid (stream)</v>
      </c>
      <c r="K2782" s="1" t="str">
        <f t="shared" si="177"/>
        <v>Untreated Water</v>
      </c>
      <c r="P2782">
        <v>38</v>
      </c>
    </row>
    <row r="2783" spans="1:17" hidden="1" x14ac:dyDescent="0.3">
      <c r="A2783" t="s">
        <v>10993</v>
      </c>
      <c r="B2783" t="s">
        <v>10994</v>
      </c>
      <c r="C2783" s="1" t="str">
        <f t="shared" si="174"/>
        <v>12:0012</v>
      </c>
      <c r="D2783" s="1" t="str">
        <f t="shared" si="175"/>
        <v>12:0031</v>
      </c>
      <c r="E2783" t="s">
        <v>10995</v>
      </c>
      <c r="F2783" t="s">
        <v>10996</v>
      </c>
      <c r="H2783">
        <v>58.762050199999997</v>
      </c>
      <c r="I2783">
        <v>-133.15699599999999</v>
      </c>
      <c r="J2783" s="1" t="str">
        <f t="shared" si="176"/>
        <v>Fluid (stream)</v>
      </c>
      <c r="K2783" s="1" t="str">
        <f t="shared" si="177"/>
        <v>Untreated Water</v>
      </c>
      <c r="O2783">
        <v>0.21</v>
      </c>
      <c r="P2783">
        <v>52</v>
      </c>
      <c r="Q2783">
        <v>7.6</v>
      </c>
    </row>
    <row r="2784" spans="1:17" hidden="1" x14ac:dyDescent="0.3">
      <c r="A2784" t="s">
        <v>10997</v>
      </c>
      <c r="B2784" t="s">
        <v>10998</v>
      </c>
      <c r="C2784" s="1" t="str">
        <f t="shared" si="174"/>
        <v>12:0012</v>
      </c>
      <c r="D2784" s="1" t="str">
        <f t="shared" si="175"/>
        <v>12:0031</v>
      </c>
      <c r="E2784" t="s">
        <v>10999</v>
      </c>
      <c r="F2784" t="s">
        <v>11000</v>
      </c>
      <c r="H2784">
        <v>58.761475699999998</v>
      </c>
      <c r="I2784">
        <v>-133.19525229999999</v>
      </c>
      <c r="J2784" s="1" t="str">
        <f t="shared" si="176"/>
        <v>Fluid (stream)</v>
      </c>
      <c r="K2784" s="1" t="str">
        <f t="shared" si="177"/>
        <v>Untreated Water</v>
      </c>
      <c r="O2784">
        <v>0.08</v>
      </c>
      <c r="P2784">
        <v>38</v>
      </c>
      <c r="Q2784">
        <v>7.7</v>
      </c>
    </row>
    <row r="2785" spans="1:17" hidden="1" x14ac:dyDescent="0.3">
      <c r="A2785" t="s">
        <v>11001</v>
      </c>
      <c r="B2785" t="s">
        <v>11002</v>
      </c>
      <c r="C2785" s="1" t="str">
        <f t="shared" si="174"/>
        <v>12:0012</v>
      </c>
      <c r="D2785" s="1" t="str">
        <f t="shared" si="175"/>
        <v>12:0031</v>
      </c>
      <c r="E2785" t="s">
        <v>11003</v>
      </c>
      <c r="F2785" t="s">
        <v>11004</v>
      </c>
      <c r="H2785">
        <v>58.7649215</v>
      </c>
      <c r="I2785">
        <v>-133.2007796</v>
      </c>
      <c r="J2785" s="1" t="str">
        <f t="shared" si="176"/>
        <v>Fluid (stream)</v>
      </c>
      <c r="K2785" s="1" t="str">
        <f t="shared" si="177"/>
        <v>Untreated Water</v>
      </c>
      <c r="O2785">
        <v>7.0000000000000007E-2</v>
      </c>
      <c r="P2785">
        <v>110</v>
      </c>
      <c r="Q2785">
        <v>7.4</v>
      </c>
    </row>
    <row r="2786" spans="1:17" hidden="1" x14ac:dyDescent="0.3">
      <c r="A2786" t="s">
        <v>11005</v>
      </c>
      <c r="B2786" t="s">
        <v>11006</v>
      </c>
      <c r="C2786" s="1" t="str">
        <f t="shared" si="174"/>
        <v>12:0012</v>
      </c>
      <c r="D2786" s="1" t="str">
        <f t="shared" si="175"/>
        <v>12:0031</v>
      </c>
      <c r="E2786" t="s">
        <v>11007</v>
      </c>
      <c r="F2786" t="s">
        <v>11008</v>
      </c>
      <c r="H2786">
        <v>58.793408300000003</v>
      </c>
      <c r="I2786">
        <v>-133.19693559999999</v>
      </c>
      <c r="J2786" s="1" t="str">
        <f t="shared" si="176"/>
        <v>Fluid (stream)</v>
      </c>
      <c r="K2786" s="1" t="str">
        <f t="shared" si="177"/>
        <v>Untreated Water</v>
      </c>
      <c r="O2786">
        <v>2.5000000000000001E-2</v>
      </c>
      <c r="P2786">
        <v>100</v>
      </c>
      <c r="Q2786">
        <v>7.4</v>
      </c>
    </row>
    <row r="2787" spans="1:17" hidden="1" x14ac:dyDescent="0.3">
      <c r="A2787" t="s">
        <v>11009</v>
      </c>
      <c r="B2787" t="s">
        <v>11010</v>
      </c>
      <c r="C2787" s="1" t="str">
        <f t="shared" si="174"/>
        <v>12:0012</v>
      </c>
      <c r="D2787" s="1" t="str">
        <f t="shared" si="175"/>
        <v>12:0031</v>
      </c>
      <c r="E2787" t="s">
        <v>11011</v>
      </c>
      <c r="F2787" t="s">
        <v>11012</v>
      </c>
      <c r="H2787">
        <v>58.805486000000002</v>
      </c>
      <c r="I2787">
        <v>-133.23103599999999</v>
      </c>
      <c r="J2787" s="1" t="str">
        <f t="shared" si="176"/>
        <v>Fluid (stream)</v>
      </c>
      <c r="K2787" s="1" t="str">
        <f t="shared" si="177"/>
        <v>Untreated Water</v>
      </c>
      <c r="O2787">
        <v>0.21</v>
      </c>
      <c r="P2787">
        <v>110</v>
      </c>
      <c r="Q2787">
        <v>7.9</v>
      </c>
    </row>
    <row r="2788" spans="1:17" hidden="1" x14ac:dyDescent="0.3">
      <c r="A2788" t="s">
        <v>11013</v>
      </c>
      <c r="B2788" t="s">
        <v>11014</v>
      </c>
      <c r="C2788" s="1" t="str">
        <f t="shared" si="174"/>
        <v>12:0012</v>
      </c>
      <c r="D2788" s="1" t="str">
        <f t="shared" si="175"/>
        <v>12:0031</v>
      </c>
      <c r="E2788" t="s">
        <v>11015</v>
      </c>
      <c r="F2788" t="s">
        <v>11016</v>
      </c>
      <c r="H2788">
        <v>58.792355800000003</v>
      </c>
      <c r="I2788">
        <v>-133.23525069999999</v>
      </c>
      <c r="J2788" s="1" t="str">
        <f t="shared" si="176"/>
        <v>Fluid (stream)</v>
      </c>
      <c r="K2788" s="1" t="str">
        <f t="shared" si="177"/>
        <v>Untreated Water</v>
      </c>
      <c r="O2788">
        <v>0.48</v>
      </c>
      <c r="P2788">
        <v>74</v>
      </c>
      <c r="Q2788">
        <v>7.8</v>
      </c>
    </row>
    <row r="2789" spans="1:17" hidden="1" x14ac:dyDescent="0.3">
      <c r="A2789" t="s">
        <v>11017</v>
      </c>
      <c r="B2789" t="s">
        <v>11018</v>
      </c>
      <c r="C2789" s="1" t="str">
        <f t="shared" si="174"/>
        <v>12:0012</v>
      </c>
      <c r="D2789" s="1" t="str">
        <f t="shared" si="175"/>
        <v>12:0031</v>
      </c>
      <c r="E2789" t="s">
        <v>11019</v>
      </c>
      <c r="F2789" t="s">
        <v>11020</v>
      </c>
      <c r="H2789">
        <v>58.782631899999998</v>
      </c>
      <c r="I2789">
        <v>-133.30699820000001</v>
      </c>
      <c r="J2789" s="1" t="str">
        <f t="shared" si="176"/>
        <v>Fluid (stream)</v>
      </c>
      <c r="K2789" s="1" t="str">
        <f t="shared" si="177"/>
        <v>Untreated Water</v>
      </c>
      <c r="O2789">
        <v>7.0000000000000007E-2</v>
      </c>
      <c r="P2789">
        <v>50</v>
      </c>
      <c r="Q2789">
        <v>7.2</v>
      </c>
    </row>
    <row r="2790" spans="1:17" hidden="1" x14ac:dyDescent="0.3">
      <c r="A2790" t="s">
        <v>11021</v>
      </c>
      <c r="B2790" t="s">
        <v>11022</v>
      </c>
      <c r="C2790" s="1" t="str">
        <f t="shared" si="174"/>
        <v>12:0012</v>
      </c>
      <c r="D2790" s="1" t="str">
        <f t="shared" si="175"/>
        <v>12:0031</v>
      </c>
      <c r="E2790" t="s">
        <v>11019</v>
      </c>
      <c r="F2790" t="s">
        <v>11023</v>
      </c>
      <c r="H2790">
        <v>58.782631899999998</v>
      </c>
      <c r="I2790">
        <v>-133.30699820000001</v>
      </c>
      <c r="J2790" s="1" t="str">
        <f t="shared" si="176"/>
        <v>Fluid (stream)</v>
      </c>
      <c r="K2790" s="1" t="str">
        <f t="shared" si="177"/>
        <v>Untreated Water</v>
      </c>
      <c r="O2790">
        <v>2.5000000000000001E-2</v>
      </c>
      <c r="P2790">
        <v>60</v>
      </c>
      <c r="Q2790">
        <v>7.4</v>
      </c>
    </row>
    <row r="2791" spans="1:17" hidden="1" x14ac:dyDescent="0.3">
      <c r="A2791" t="s">
        <v>11024</v>
      </c>
      <c r="B2791" t="s">
        <v>11025</v>
      </c>
      <c r="C2791" s="1" t="str">
        <f t="shared" si="174"/>
        <v>12:0012</v>
      </c>
      <c r="D2791" s="1" t="str">
        <f t="shared" si="175"/>
        <v>12:0031</v>
      </c>
      <c r="E2791" t="s">
        <v>11026</v>
      </c>
      <c r="F2791" t="s">
        <v>11027</v>
      </c>
      <c r="H2791">
        <v>58.773283599999999</v>
      </c>
      <c r="I2791">
        <v>-133.31208670000001</v>
      </c>
      <c r="J2791" s="1" t="str">
        <f t="shared" si="176"/>
        <v>Fluid (stream)</v>
      </c>
      <c r="K2791" s="1" t="str">
        <f t="shared" si="177"/>
        <v>Untreated Water</v>
      </c>
      <c r="O2791">
        <v>0.15</v>
      </c>
      <c r="P2791">
        <v>52</v>
      </c>
      <c r="Q2791">
        <v>7.7</v>
      </c>
    </row>
    <row r="2792" spans="1:17" hidden="1" x14ac:dyDescent="0.3">
      <c r="A2792" t="s">
        <v>11028</v>
      </c>
      <c r="B2792" t="s">
        <v>11029</v>
      </c>
      <c r="C2792" s="1" t="str">
        <f t="shared" si="174"/>
        <v>12:0012</v>
      </c>
      <c r="D2792" s="1" t="str">
        <f t="shared" si="175"/>
        <v>12:0031</v>
      </c>
      <c r="E2792" t="s">
        <v>11030</v>
      </c>
      <c r="F2792" t="s">
        <v>11031</v>
      </c>
      <c r="H2792">
        <v>58.764194199999999</v>
      </c>
      <c r="I2792">
        <v>-133.26596549999999</v>
      </c>
      <c r="J2792" s="1" t="str">
        <f t="shared" si="176"/>
        <v>Fluid (stream)</v>
      </c>
      <c r="K2792" s="1" t="str">
        <f t="shared" si="177"/>
        <v>Untreated Water</v>
      </c>
      <c r="O2792">
        <v>2.5000000000000001E-2</v>
      </c>
      <c r="P2792">
        <v>42</v>
      </c>
      <c r="Q2792">
        <v>7.5</v>
      </c>
    </row>
    <row r="2793" spans="1:17" hidden="1" x14ac:dyDescent="0.3">
      <c r="A2793" t="s">
        <v>11032</v>
      </c>
      <c r="B2793" t="s">
        <v>11033</v>
      </c>
      <c r="C2793" s="1" t="str">
        <f t="shared" si="174"/>
        <v>12:0012</v>
      </c>
      <c r="D2793" s="1" t="str">
        <f t="shared" si="175"/>
        <v>12:0031</v>
      </c>
      <c r="E2793" t="s">
        <v>11034</v>
      </c>
      <c r="F2793" t="s">
        <v>11035</v>
      </c>
      <c r="H2793">
        <v>58.734448899999997</v>
      </c>
      <c r="I2793">
        <v>-133.2894694</v>
      </c>
      <c r="J2793" s="1" t="str">
        <f t="shared" si="176"/>
        <v>Fluid (stream)</v>
      </c>
      <c r="K2793" s="1" t="str">
        <f t="shared" si="177"/>
        <v>Untreated Water</v>
      </c>
      <c r="O2793">
        <v>2.5000000000000001E-2</v>
      </c>
      <c r="P2793">
        <v>34</v>
      </c>
      <c r="Q2793">
        <v>6.9</v>
      </c>
    </row>
    <row r="2794" spans="1:17" hidden="1" x14ac:dyDescent="0.3">
      <c r="A2794" t="s">
        <v>11036</v>
      </c>
      <c r="B2794" t="s">
        <v>11037</v>
      </c>
      <c r="C2794" s="1" t="str">
        <f t="shared" si="174"/>
        <v>12:0012</v>
      </c>
      <c r="D2794" s="1" t="str">
        <f t="shared" si="175"/>
        <v>12:0031</v>
      </c>
      <c r="E2794" t="s">
        <v>11038</v>
      </c>
      <c r="F2794" t="s">
        <v>11039</v>
      </c>
      <c r="H2794">
        <v>58.743747800000001</v>
      </c>
      <c r="I2794">
        <v>-133.330915</v>
      </c>
      <c r="J2794" s="1" t="str">
        <f t="shared" si="176"/>
        <v>Fluid (stream)</v>
      </c>
      <c r="K2794" s="1" t="str">
        <f t="shared" si="177"/>
        <v>Untreated Water</v>
      </c>
      <c r="O2794">
        <v>0.24</v>
      </c>
      <c r="P2794">
        <v>52</v>
      </c>
      <c r="Q2794">
        <v>7.6</v>
      </c>
    </row>
    <row r="2795" spans="1:17" hidden="1" x14ac:dyDescent="0.3">
      <c r="A2795" t="s">
        <v>11040</v>
      </c>
      <c r="B2795" t="s">
        <v>11041</v>
      </c>
      <c r="C2795" s="1" t="str">
        <f t="shared" si="174"/>
        <v>12:0012</v>
      </c>
      <c r="D2795" s="1" t="str">
        <f t="shared" si="175"/>
        <v>12:0031</v>
      </c>
      <c r="E2795" t="s">
        <v>11042</v>
      </c>
      <c r="F2795" t="s">
        <v>11043</v>
      </c>
      <c r="H2795">
        <v>58.743571299999999</v>
      </c>
      <c r="I2795">
        <v>-133.33883739999999</v>
      </c>
      <c r="J2795" s="1" t="str">
        <f t="shared" si="176"/>
        <v>Fluid (stream)</v>
      </c>
      <c r="K2795" s="1" t="str">
        <f t="shared" si="177"/>
        <v>Untreated Water</v>
      </c>
      <c r="O2795">
        <v>0.08</v>
      </c>
      <c r="P2795">
        <v>42</v>
      </c>
      <c r="Q2795">
        <v>7</v>
      </c>
    </row>
    <row r="2796" spans="1:17" hidden="1" x14ac:dyDescent="0.3">
      <c r="A2796" t="s">
        <v>11044</v>
      </c>
      <c r="B2796" t="s">
        <v>11045</v>
      </c>
      <c r="C2796" s="1" t="str">
        <f t="shared" si="174"/>
        <v>12:0012</v>
      </c>
      <c r="D2796" s="1" t="str">
        <f t="shared" si="175"/>
        <v>12:0031</v>
      </c>
      <c r="E2796" t="s">
        <v>11046</v>
      </c>
      <c r="F2796" t="s">
        <v>11047</v>
      </c>
      <c r="H2796">
        <v>58.747304200000002</v>
      </c>
      <c r="I2796">
        <v>-133.39684579999999</v>
      </c>
      <c r="J2796" s="1" t="str">
        <f t="shared" si="176"/>
        <v>Fluid (stream)</v>
      </c>
      <c r="K2796" s="1" t="str">
        <f t="shared" si="177"/>
        <v>Untreated Water</v>
      </c>
      <c r="O2796">
        <v>1.4</v>
      </c>
      <c r="P2796">
        <v>720</v>
      </c>
      <c r="Q2796">
        <v>6.6</v>
      </c>
    </row>
    <row r="2797" spans="1:17" hidden="1" x14ac:dyDescent="0.3">
      <c r="A2797" t="s">
        <v>11048</v>
      </c>
      <c r="B2797" t="s">
        <v>11049</v>
      </c>
      <c r="C2797" s="1" t="str">
        <f t="shared" si="174"/>
        <v>12:0012</v>
      </c>
      <c r="D2797" s="1" t="str">
        <f t="shared" si="175"/>
        <v>12:0031</v>
      </c>
      <c r="E2797" t="s">
        <v>11050</v>
      </c>
      <c r="F2797" t="s">
        <v>11051</v>
      </c>
      <c r="H2797">
        <v>58.7420641</v>
      </c>
      <c r="I2797">
        <v>-133.45099780000001</v>
      </c>
      <c r="J2797" s="1" t="str">
        <f t="shared" si="176"/>
        <v>Fluid (stream)</v>
      </c>
      <c r="K2797" s="1" t="str">
        <f t="shared" si="177"/>
        <v>Untreated Water</v>
      </c>
      <c r="O2797">
        <v>0.56000000000000005</v>
      </c>
      <c r="P2797">
        <v>180</v>
      </c>
      <c r="Q2797">
        <v>6.3</v>
      </c>
    </row>
    <row r="2798" spans="1:17" hidden="1" x14ac:dyDescent="0.3">
      <c r="A2798" t="s">
        <v>11052</v>
      </c>
      <c r="B2798" t="s">
        <v>11053</v>
      </c>
      <c r="C2798" s="1" t="str">
        <f t="shared" si="174"/>
        <v>12:0012</v>
      </c>
      <c r="D2798" s="1" t="str">
        <f t="shared" si="175"/>
        <v>12:0031</v>
      </c>
      <c r="E2798" t="s">
        <v>11054</v>
      </c>
      <c r="F2798" t="s">
        <v>11055</v>
      </c>
      <c r="H2798">
        <v>58.742642600000003</v>
      </c>
      <c r="I2798">
        <v>-133.45579309999999</v>
      </c>
      <c r="J2798" s="1" t="str">
        <f t="shared" si="176"/>
        <v>Fluid (stream)</v>
      </c>
      <c r="K2798" s="1" t="str">
        <f t="shared" si="177"/>
        <v>Untreated Water</v>
      </c>
      <c r="O2798">
        <v>0.4</v>
      </c>
      <c r="P2798">
        <v>160</v>
      </c>
      <c r="Q2798">
        <v>6.3</v>
      </c>
    </row>
    <row r="2799" spans="1:17" hidden="1" x14ac:dyDescent="0.3">
      <c r="A2799" t="s">
        <v>11056</v>
      </c>
      <c r="B2799" t="s">
        <v>11057</v>
      </c>
      <c r="C2799" s="1" t="str">
        <f t="shared" si="174"/>
        <v>12:0012</v>
      </c>
      <c r="D2799" s="1" t="str">
        <f t="shared" si="175"/>
        <v>12:0031</v>
      </c>
      <c r="E2799" t="s">
        <v>11058</v>
      </c>
      <c r="F2799" t="s">
        <v>11059</v>
      </c>
      <c r="H2799">
        <v>58.613895599999999</v>
      </c>
      <c r="I2799">
        <v>-133.5068411</v>
      </c>
      <c r="J2799" s="1" t="str">
        <f t="shared" si="176"/>
        <v>Fluid (stream)</v>
      </c>
      <c r="K2799" s="1" t="str">
        <f t="shared" si="177"/>
        <v>Untreated Water</v>
      </c>
    </row>
    <row r="2800" spans="1:17" hidden="1" x14ac:dyDescent="0.3">
      <c r="A2800" t="s">
        <v>11060</v>
      </c>
      <c r="B2800" t="s">
        <v>11061</v>
      </c>
      <c r="C2800" s="1" t="str">
        <f t="shared" si="174"/>
        <v>12:0012</v>
      </c>
      <c r="D2800" s="1" t="str">
        <f t="shared" si="175"/>
        <v>12:0031</v>
      </c>
      <c r="E2800" t="s">
        <v>11062</v>
      </c>
      <c r="F2800" t="s">
        <v>11063</v>
      </c>
      <c r="H2800">
        <v>58.614392199999998</v>
      </c>
      <c r="I2800">
        <v>-133.53362559999999</v>
      </c>
      <c r="J2800" s="1" t="str">
        <f t="shared" si="176"/>
        <v>Fluid (stream)</v>
      </c>
      <c r="K2800" s="1" t="str">
        <f t="shared" si="177"/>
        <v>Untreated Water</v>
      </c>
      <c r="O2800">
        <v>7.0000000000000007E-2</v>
      </c>
      <c r="P2800">
        <v>74</v>
      </c>
      <c r="Q2800">
        <v>6.7</v>
      </c>
    </row>
    <row r="2801" spans="1:17" hidden="1" x14ac:dyDescent="0.3">
      <c r="A2801" t="s">
        <v>11064</v>
      </c>
      <c r="B2801" t="s">
        <v>11065</v>
      </c>
      <c r="C2801" s="1" t="str">
        <f t="shared" si="174"/>
        <v>12:0012</v>
      </c>
      <c r="D2801" s="1" t="str">
        <f t="shared" si="175"/>
        <v>12:0031</v>
      </c>
      <c r="E2801" t="s">
        <v>11066</v>
      </c>
      <c r="F2801" t="s">
        <v>11067</v>
      </c>
      <c r="H2801">
        <v>58.606057200000002</v>
      </c>
      <c r="I2801">
        <v>-133.56722740000001</v>
      </c>
      <c r="J2801" s="1" t="str">
        <f t="shared" si="176"/>
        <v>Fluid (stream)</v>
      </c>
      <c r="K2801" s="1" t="str">
        <f t="shared" si="177"/>
        <v>Untreated Water</v>
      </c>
      <c r="O2801">
        <v>0.06</v>
      </c>
      <c r="P2801">
        <v>48</v>
      </c>
      <c r="Q2801">
        <v>7.3</v>
      </c>
    </row>
    <row r="2802" spans="1:17" hidden="1" x14ac:dyDescent="0.3">
      <c r="A2802" t="s">
        <v>11068</v>
      </c>
      <c r="B2802" t="s">
        <v>11069</v>
      </c>
      <c r="C2802" s="1" t="str">
        <f t="shared" si="174"/>
        <v>12:0012</v>
      </c>
      <c r="D2802" s="1" t="str">
        <f t="shared" si="175"/>
        <v>12:0031</v>
      </c>
      <c r="E2802" t="s">
        <v>11070</v>
      </c>
      <c r="F2802" t="s">
        <v>11071</v>
      </c>
      <c r="H2802">
        <v>58.612430099999997</v>
      </c>
      <c r="I2802">
        <v>-133.47147530000001</v>
      </c>
      <c r="J2802" s="1" t="str">
        <f t="shared" si="176"/>
        <v>Fluid (stream)</v>
      </c>
      <c r="K2802" s="1" t="str">
        <f t="shared" si="177"/>
        <v>Untreated Water</v>
      </c>
      <c r="O2802">
        <v>2.5000000000000001E-2</v>
      </c>
      <c r="P2802">
        <v>40</v>
      </c>
      <c r="Q2802">
        <v>6.6</v>
      </c>
    </row>
    <row r="2803" spans="1:17" hidden="1" x14ac:dyDescent="0.3">
      <c r="A2803" t="s">
        <v>11072</v>
      </c>
      <c r="B2803" t="s">
        <v>11073</v>
      </c>
      <c r="C2803" s="1" t="str">
        <f t="shared" si="174"/>
        <v>12:0012</v>
      </c>
      <c r="D2803" s="1" t="str">
        <f t="shared" si="175"/>
        <v>12:0031</v>
      </c>
      <c r="E2803" t="s">
        <v>11074</v>
      </c>
      <c r="F2803" t="s">
        <v>11075</v>
      </c>
      <c r="H2803">
        <v>58.6056721</v>
      </c>
      <c r="I2803">
        <v>-133.469705</v>
      </c>
      <c r="J2803" s="1" t="str">
        <f t="shared" si="176"/>
        <v>Fluid (stream)</v>
      </c>
      <c r="K2803" s="1" t="str">
        <f t="shared" si="177"/>
        <v>Untreated Water</v>
      </c>
      <c r="O2803">
        <v>2.5000000000000001E-2</v>
      </c>
      <c r="P2803">
        <v>40</v>
      </c>
      <c r="Q2803">
        <v>6.4</v>
      </c>
    </row>
    <row r="2804" spans="1:17" hidden="1" x14ac:dyDescent="0.3">
      <c r="A2804" t="s">
        <v>11076</v>
      </c>
      <c r="B2804" t="s">
        <v>11077</v>
      </c>
      <c r="C2804" s="1" t="str">
        <f t="shared" si="174"/>
        <v>12:0012</v>
      </c>
      <c r="D2804" s="1" t="str">
        <f t="shared" si="175"/>
        <v>12:0031</v>
      </c>
      <c r="E2804" t="s">
        <v>11078</v>
      </c>
      <c r="F2804" t="s">
        <v>11079</v>
      </c>
      <c r="H2804">
        <v>58.594721700000001</v>
      </c>
      <c r="I2804">
        <v>-133.2760605</v>
      </c>
      <c r="J2804" s="1" t="str">
        <f t="shared" si="176"/>
        <v>Fluid (stream)</v>
      </c>
      <c r="K2804" s="1" t="str">
        <f t="shared" si="177"/>
        <v>Untreated Water</v>
      </c>
      <c r="O2804">
        <v>2.5000000000000001E-2</v>
      </c>
      <c r="P2804">
        <v>60</v>
      </c>
      <c r="Q2804">
        <v>6.4</v>
      </c>
    </row>
    <row r="2805" spans="1:17" hidden="1" x14ac:dyDescent="0.3">
      <c r="A2805" t="s">
        <v>11080</v>
      </c>
      <c r="B2805" t="s">
        <v>11081</v>
      </c>
      <c r="C2805" s="1" t="str">
        <f t="shared" si="174"/>
        <v>12:0012</v>
      </c>
      <c r="D2805" s="1" t="str">
        <f t="shared" si="175"/>
        <v>12:0031</v>
      </c>
      <c r="E2805" t="s">
        <v>11082</v>
      </c>
      <c r="F2805" t="s">
        <v>11083</v>
      </c>
      <c r="H2805">
        <v>58.609315899999999</v>
      </c>
      <c r="I2805">
        <v>-133.24654269999999</v>
      </c>
      <c r="J2805" s="1" t="str">
        <f t="shared" si="176"/>
        <v>Fluid (stream)</v>
      </c>
      <c r="K2805" s="1" t="str">
        <f t="shared" si="177"/>
        <v>Untreated Water</v>
      </c>
      <c r="O2805">
        <v>0.4</v>
      </c>
      <c r="P2805">
        <v>190</v>
      </c>
      <c r="Q2805">
        <v>6.9</v>
      </c>
    </row>
    <row r="2806" spans="1:17" hidden="1" x14ac:dyDescent="0.3">
      <c r="A2806" t="s">
        <v>11084</v>
      </c>
      <c r="B2806" t="s">
        <v>11085</v>
      </c>
      <c r="C2806" s="1" t="str">
        <f t="shared" si="174"/>
        <v>12:0012</v>
      </c>
      <c r="D2806" s="1" t="str">
        <f t="shared" si="175"/>
        <v>12:0031</v>
      </c>
      <c r="E2806" t="s">
        <v>11086</v>
      </c>
      <c r="F2806" t="s">
        <v>11087</v>
      </c>
      <c r="H2806">
        <v>58.575989800000002</v>
      </c>
      <c r="I2806">
        <v>-133.17616599999999</v>
      </c>
      <c r="J2806" s="1" t="str">
        <f t="shared" si="176"/>
        <v>Fluid (stream)</v>
      </c>
      <c r="K2806" s="1" t="str">
        <f t="shared" si="177"/>
        <v>Untreated Water</v>
      </c>
      <c r="O2806">
        <v>0.27</v>
      </c>
      <c r="P2806">
        <v>72</v>
      </c>
      <c r="Q2806">
        <v>6.6</v>
      </c>
    </row>
    <row r="2807" spans="1:17" hidden="1" x14ac:dyDescent="0.3">
      <c r="A2807" t="s">
        <v>11088</v>
      </c>
      <c r="B2807" t="s">
        <v>11089</v>
      </c>
      <c r="C2807" s="1" t="str">
        <f t="shared" si="174"/>
        <v>12:0012</v>
      </c>
      <c r="D2807" s="1" t="str">
        <f t="shared" si="175"/>
        <v>12:0031</v>
      </c>
      <c r="E2807" t="s">
        <v>11090</v>
      </c>
      <c r="F2807" t="s">
        <v>11091</v>
      </c>
      <c r="H2807">
        <v>58.608699799999997</v>
      </c>
      <c r="I2807">
        <v>-133.1922117</v>
      </c>
      <c r="J2807" s="1" t="str">
        <f t="shared" si="176"/>
        <v>Fluid (stream)</v>
      </c>
      <c r="K2807" s="1" t="str">
        <f t="shared" si="177"/>
        <v>Untreated Water</v>
      </c>
      <c r="O2807">
        <v>0.4</v>
      </c>
      <c r="P2807">
        <v>62</v>
      </c>
      <c r="Q2807">
        <v>6.6</v>
      </c>
    </row>
    <row r="2808" spans="1:17" hidden="1" x14ac:dyDescent="0.3">
      <c r="A2808" t="s">
        <v>11092</v>
      </c>
      <c r="B2808" t="s">
        <v>11093</v>
      </c>
      <c r="C2808" s="1" t="str">
        <f t="shared" si="174"/>
        <v>12:0012</v>
      </c>
      <c r="D2808" s="1" t="str">
        <f t="shared" si="175"/>
        <v>12:0031</v>
      </c>
      <c r="E2808" t="s">
        <v>11094</v>
      </c>
      <c r="F2808" t="s">
        <v>11095</v>
      </c>
      <c r="H2808">
        <v>58.605184700000002</v>
      </c>
      <c r="I2808">
        <v>-133.19394220000001</v>
      </c>
      <c r="J2808" s="1" t="str">
        <f t="shared" si="176"/>
        <v>Fluid (stream)</v>
      </c>
      <c r="K2808" s="1" t="str">
        <f t="shared" si="177"/>
        <v>Untreated Water</v>
      </c>
      <c r="O2808">
        <v>0.34</v>
      </c>
      <c r="P2808">
        <v>68</v>
      </c>
      <c r="Q2808">
        <v>6.8</v>
      </c>
    </row>
    <row r="2809" spans="1:17" hidden="1" x14ac:dyDescent="0.3">
      <c r="A2809" t="s">
        <v>11096</v>
      </c>
      <c r="B2809" t="s">
        <v>11097</v>
      </c>
      <c r="C2809" s="1" t="str">
        <f t="shared" si="174"/>
        <v>12:0012</v>
      </c>
      <c r="D2809" s="1" t="str">
        <f t="shared" si="175"/>
        <v>12:0031</v>
      </c>
      <c r="E2809" t="s">
        <v>11094</v>
      </c>
      <c r="F2809" t="s">
        <v>11098</v>
      </c>
      <c r="H2809">
        <v>58.605184700000002</v>
      </c>
      <c r="I2809">
        <v>-133.19394220000001</v>
      </c>
      <c r="J2809" s="1" t="str">
        <f t="shared" si="176"/>
        <v>Fluid (stream)</v>
      </c>
      <c r="K2809" s="1" t="str">
        <f t="shared" si="177"/>
        <v>Untreated Water</v>
      </c>
      <c r="O2809">
        <v>0.37</v>
      </c>
      <c r="P2809">
        <v>70</v>
      </c>
      <c r="Q2809">
        <v>6.7</v>
      </c>
    </row>
    <row r="2810" spans="1:17" hidden="1" x14ac:dyDescent="0.3">
      <c r="A2810" t="s">
        <v>11099</v>
      </c>
      <c r="B2810" t="s">
        <v>11100</v>
      </c>
      <c r="C2810" s="1" t="str">
        <f t="shared" si="174"/>
        <v>12:0012</v>
      </c>
      <c r="D2810" s="1" t="str">
        <f t="shared" si="175"/>
        <v>12:0031</v>
      </c>
      <c r="E2810" t="s">
        <v>11101</v>
      </c>
      <c r="F2810" t="s">
        <v>11102</v>
      </c>
      <c r="H2810">
        <v>58.6250249</v>
      </c>
      <c r="I2810">
        <v>-133.24374090000001</v>
      </c>
      <c r="J2810" s="1" t="str">
        <f t="shared" si="176"/>
        <v>Fluid (stream)</v>
      </c>
      <c r="K2810" s="1" t="str">
        <f t="shared" si="177"/>
        <v>Untreated Water</v>
      </c>
      <c r="O2810">
        <v>0.05</v>
      </c>
      <c r="P2810">
        <v>38</v>
      </c>
      <c r="Q2810">
        <v>6.5</v>
      </c>
    </row>
    <row r="2811" spans="1:17" hidden="1" x14ac:dyDescent="0.3">
      <c r="A2811" t="s">
        <v>11103</v>
      </c>
      <c r="B2811" t="s">
        <v>11104</v>
      </c>
      <c r="C2811" s="1" t="str">
        <f t="shared" si="174"/>
        <v>12:0012</v>
      </c>
      <c r="D2811" s="1" t="str">
        <f t="shared" si="175"/>
        <v>12:0031</v>
      </c>
      <c r="E2811" t="s">
        <v>11105</v>
      </c>
      <c r="F2811" t="s">
        <v>11106</v>
      </c>
      <c r="H2811">
        <v>58.626264999999997</v>
      </c>
      <c r="I2811">
        <v>-133.22671450000001</v>
      </c>
      <c r="J2811" s="1" t="str">
        <f t="shared" si="176"/>
        <v>Fluid (stream)</v>
      </c>
      <c r="K2811" s="1" t="str">
        <f t="shared" si="177"/>
        <v>Untreated Water</v>
      </c>
      <c r="O2811">
        <v>7.0000000000000007E-2</v>
      </c>
      <c r="P2811">
        <v>56</v>
      </c>
      <c r="Q2811">
        <v>6.8</v>
      </c>
    </row>
    <row r="2812" spans="1:17" hidden="1" x14ac:dyDescent="0.3">
      <c r="A2812" t="s">
        <v>11107</v>
      </c>
      <c r="B2812" t="s">
        <v>11108</v>
      </c>
      <c r="C2812" s="1" t="str">
        <f t="shared" si="174"/>
        <v>12:0012</v>
      </c>
      <c r="D2812" s="1" t="str">
        <f t="shared" si="175"/>
        <v>12:0031</v>
      </c>
      <c r="E2812" t="s">
        <v>11109</v>
      </c>
      <c r="F2812" t="s">
        <v>11110</v>
      </c>
      <c r="H2812">
        <v>58.640121800000003</v>
      </c>
      <c r="I2812">
        <v>-133.21405519999999</v>
      </c>
      <c r="J2812" s="1" t="str">
        <f t="shared" si="176"/>
        <v>Fluid (stream)</v>
      </c>
      <c r="K2812" s="1" t="str">
        <f t="shared" si="177"/>
        <v>Untreated Water</v>
      </c>
      <c r="O2812">
        <v>7.0000000000000007E-2</v>
      </c>
      <c r="P2812">
        <v>52</v>
      </c>
      <c r="Q2812">
        <v>6.7</v>
      </c>
    </row>
    <row r="2813" spans="1:17" hidden="1" x14ac:dyDescent="0.3">
      <c r="A2813" t="s">
        <v>11111</v>
      </c>
      <c r="B2813" t="s">
        <v>11112</v>
      </c>
      <c r="C2813" s="1" t="str">
        <f t="shared" si="174"/>
        <v>12:0012</v>
      </c>
      <c r="D2813" s="1" t="str">
        <f t="shared" si="175"/>
        <v>12:0031</v>
      </c>
      <c r="E2813" t="s">
        <v>11113</v>
      </c>
      <c r="F2813" t="s">
        <v>11114</v>
      </c>
      <c r="H2813">
        <v>58.679287799999997</v>
      </c>
      <c r="I2813">
        <v>-133.2231444</v>
      </c>
      <c r="J2813" s="1" t="str">
        <f t="shared" si="176"/>
        <v>Fluid (stream)</v>
      </c>
      <c r="K2813" s="1" t="str">
        <f t="shared" si="177"/>
        <v>Untreated Water</v>
      </c>
      <c r="O2813">
        <v>2.5000000000000001E-2</v>
      </c>
      <c r="P2813">
        <v>46</v>
      </c>
      <c r="Q2813">
        <v>6.7</v>
      </c>
    </row>
    <row r="2814" spans="1:17" hidden="1" x14ac:dyDescent="0.3">
      <c r="A2814" t="s">
        <v>11115</v>
      </c>
      <c r="B2814" t="s">
        <v>11116</v>
      </c>
      <c r="C2814" s="1" t="str">
        <f t="shared" si="174"/>
        <v>12:0012</v>
      </c>
      <c r="D2814" s="1" t="str">
        <f t="shared" si="175"/>
        <v>12:0031</v>
      </c>
      <c r="E2814" t="s">
        <v>11117</v>
      </c>
      <c r="F2814" t="s">
        <v>11118</v>
      </c>
      <c r="H2814">
        <v>58.675161600000003</v>
      </c>
      <c r="I2814">
        <v>-133.19060350000001</v>
      </c>
      <c r="J2814" s="1" t="str">
        <f t="shared" si="176"/>
        <v>Fluid (stream)</v>
      </c>
      <c r="K2814" s="1" t="str">
        <f t="shared" si="177"/>
        <v>Untreated Water</v>
      </c>
      <c r="O2814">
        <v>2.5000000000000001E-2</v>
      </c>
      <c r="P2814">
        <v>42</v>
      </c>
      <c r="Q2814">
        <v>7</v>
      </c>
    </row>
    <row r="2815" spans="1:17" hidden="1" x14ac:dyDescent="0.3">
      <c r="A2815" t="s">
        <v>11119</v>
      </c>
      <c r="B2815" t="s">
        <v>11120</v>
      </c>
      <c r="C2815" s="1" t="str">
        <f t="shared" si="174"/>
        <v>12:0012</v>
      </c>
      <c r="D2815" s="1" t="str">
        <f t="shared" si="175"/>
        <v>12:0031</v>
      </c>
      <c r="E2815" t="s">
        <v>11121</v>
      </c>
      <c r="F2815" t="s">
        <v>11122</v>
      </c>
      <c r="H2815">
        <v>58.687985500000003</v>
      </c>
      <c r="I2815">
        <v>-133.21676729999999</v>
      </c>
      <c r="J2815" s="1" t="str">
        <f t="shared" si="176"/>
        <v>Fluid (stream)</v>
      </c>
      <c r="K2815" s="1" t="str">
        <f t="shared" si="177"/>
        <v>Untreated Water</v>
      </c>
      <c r="O2815">
        <v>2.5000000000000001E-2</v>
      </c>
      <c r="P2815">
        <v>56</v>
      </c>
      <c r="Q2815">
        <v>7.3</v>
      </c>
    </row>
    <row r="2816" spans="1:17" hidden="1" x14ac:dyDescent="0.3">
      <c r="A2816" t="s">
        <v>11123</v>
      </c>
      <c r="B2816" t="s">
        <v>11124</v>
      </c>
      <c r="C2816" s="1" t="str">
        <f t="shared" si="174"/>
        <v>12:0012</v>
      </c>
      <c r="D2816" s="1" t="str">
        <f t="shared" si="175"/>
        <v>12:0031</v>
      </c>
      <c r="E2816" t="s">
        <v>11125</v>
      </c>
      <c r="F2816" t="s">
        <v>11126</v>
      </c>
      <c r="H2816">
        <v>58.6700084</v>
      </c>
      <c r="I2816">
        <v>-133.1353263</v>
      </c>
      <c r="J2816" s="1" t="str">
        <f t="shared" si="176"/>
        <v>Fluid (stream)</v>
      </c>
      <c r="K2816" s="1" t="str">
        <f t="shared" si="177"/>
        <v>Untreated Water</v>
      </c>
      <c r="O2816">
        <v>0.21</v>
      </c>
      <c r="P2816">
        <v>52</v>
      </c>
      <c r="Q2816">
        <v>7.1</v>
      </c>
    </row>
    <row r="2817" spans="1:17" hidden="1" x14ac:dyDescent="0.3">
      <c r="A2817" t="s">
        <v>11127</v>
      </c>
      <c r="B2817" t="s">
        <v>11128</v>
      </c>
      <c r="C2817" s="1" t="str">
        <f t="shared" si="174"/>
        <v>12:0012</v>
      </c>
      <c r="D2817" s="1" t="str">
        <f t="shared" si="175"/>
        <v>12:0031</v>
      </c>
      <c r="E2817" t="s">
        <v>11129</v>
      </c>
      <c r="F2817" t="s">
        <v>11130</v>
      </c>
      <c r="H2817">
        <v>58.671323299999997</v>
      </c>
      <c r="I2817">
        <v>-133.0943848</v>
      </c>
      <c r="J2817" s="1" t="str">
        <f t="shared" si="176"/>
        <v>Fluid (stream)</v>
      </c>
      <c r="K2817" s="1" t="str">
        <f t="shared" si="177"/>
        <v>Untreated Water</v>
      </c>
      <c r="O2817">
        <v>2.5000000000000001E-2</v>
      </c>
      <c r="P2817">
        <v>50</v>
      </c>
      <c r="Q2817">
        <v>7.2</v>
      </c>
    </row>
    <row r="2818" spans="1:17" hidden="1" x14ac:dyDescent="0.3">
      <c r="A2818" t="s">
        <v>11131</v>
      </c>
      <c r="B2818" t="s">
        <v>11132</v>
      </c>
      <c r="C2818" s="1" t="str">
        <f t="shared" ref="C2818:C2881" si="178">HYPERLINK("http://geochem.nrcan.gc.ca/cdogs/content/bdl/bdl120012_e.htm", "12:0012")</f>
        <v>12:0012</v>
      </c>
      <c r="D2818" s="1" t="str">
        <f t="shared" ref="D2818:D2881" si="179">HYPERLINK("http://geochem.nrcan.gc.ca/cdogs/content/svy/svy120031_e.htm", "12:0031")</f>
        <v>12:0031</v>
      </c>
      <c r="E2818" t="s">
        <v>11133</v>
      </c>
      <c r="F2818" t="s">
        <v>11134</v>
      </c>
      <c r="H2818">
        <v>58.691417999999999</v>
      </c>
      <c r="I2818">
        <v>-133.15858299999999</v>
      </c>
      <c r="J2818" s="1" t="str">
        <f t="shared" ref="J2818:J2881" si="180">HYPERLINK("http://geochem.nrcan.gc.ca/cdogs/content/kwd/kwd020018_e.htm", "Fluid (stream)")</f>
        <v>Fluid (stream)</v>
      </c>
      <c r="K2818" s="1" t="str">
        <f t="shared" ref="K2818:K2881" si="181">HYPERLINK("http://geochem.nrcan.gc.ca/cdogs/content/kwd/kwd080007_e.htm", "Untreated Water")</f>
        <v>Untreated Water</v>
      </c>
      <c r="O2818">
        <v>0.21</v>
      </c>
      <c r="P2818">
        <v>50</v>
      </c>
      <c r="Q2818">
        <v>7.3</v>
      </c>
    </row>
    <row r="2819" spans="1:17" hidden="1" x14ac:dyDescent="0.3">
      <c r="A2819" t="s">
        <v>11135</v>
      </c>
      <c r="B2819" t="s">
        <v>11136</v>
      </c>
      <c r="C2819" s="1" t="str">
        <f t="shared" si="178"/>
        <v>12:0012</v>
      </c>
      <c r="D2819" s="1" t="str">
        <f t="shared" si="179"/>
        <v>12:0031</v>
      </c>
      <c r="E2819" t="s">
        <v>11137</v>
      </c>
      <c r="F2819" t="s">
        <v>11138</v>
      </c>
      <c r="H2819">
        <v>58.698796299999998</v>
      </c>
      <c r="I2819">
        <v>-133.12200279999999</v>
      </c>
      <c r="J2819" s="1" t="str">
        <f t="shared" si="180"/>
        <v>Fluid (stream)</v>
      </c>
      <c r="K2819" s="1" t="str">
        <f t="shared" si="181"/>
        <v>Untreated Water</v>
      </c>
      <c r="O2819">
        <v>0.1</v>
      </c>
      <c r="P2819">
        <v>48</v>
      </c>
      <c r="Q2819">
        <v>7.2</v>
      </c>
    </row>
    <row r="2820" spans="1:17" hidden="1" x14ac:dyDescent="0.3">
      <c r="A2820" t="s">
        <v>11139</v>
      </c>
      <c r="B2820" t="s">
        <v>11140</v>
      </c>
      <c r="C2820" s="1" t="str">
        <f t="shared" si="178"/>
        <v>12:0012</v>
      </c>
      <c r="D2820" s="1" t="str">
        <f t="shared" si="179"/>
        <v>12:0031</v>
      </c>
      <c r="E2820" t="s">
        <v>11141</v>
      </c>
      <c r="F2820" t="s">
        <v>11142</v>
      </c>
      <c r="H2820">
        <v>58.712690299999998</v>
      </c>
      <c r="I2820">
        <v>-133.1118979</v>
      </c>
      <c r="J2820" s="1" t="str">
        <f t="shared" si="180"/>
        <v>Fluid (stream)</v>
      </c>
      <c r="K2820" s="1" t="str">
        <f t="shared" si="181"/>
        <v>Untreated Water</v>
      </c>
      <c r="O2820">
        <v>0.06</v>
      </c>
      <c r="P2820">
        <v>74</v>
      </c>
      <c r="Q2820">
        <v>7.1</v>
      </c>
    </row>
    <row r="2821" spans="1:17" hidden="1" x14ac:dyDescent="0.3">
      <c r="A2821" t="s">
        <v>11143</v>
      </c>
      <c r="B2821" t="s">
        <v>11144</v>
      </c>
      <c r="C2821" s="1" t="str">
        <f t="shared" si="178"/>
        <v>12:0012</v>
      </c>
      <c r="D2821" s="1" t="str">
        <f t="shared" si="179"/>
        <v>12:0031</v>
      </c>
      <c r="E2821" t="s">
        <v>11145</v>
      </c>
      <c r="F2821" t="s">
        <v>11146</v>
      </c>
      <c r="H2821">
        <v>58.698883700000003</v>
      </c>
      <c r="I2821">
        <v>-133.07910989999999</v>
      </c>
      <c r="J2821" s="1" t="str">
        <f t="shared" si="180"/>
        <v>Fluid (stream)</v>
      </c>
      <c r="K2821" s="1" t="str">
        <f t="shared" si="181"/>
        <v>Untreated Water</v>
      </c>
      <c r="O2821">
        <v>0.08</v>
      </c>
      <c r="P2821">
        <v>56</v>
      </c>
      <c r="Q2821">
        <v>7.7</v>
      </c>
    </row>
    <row r="2822" spans="1:17" hidden="1" x14ac:dyDescent="0.3">
      <c r="A2822" t="s">
        <v>11147</v>
      </c>
      <c r="B2822" t="s">
        <v>11148</v>
      </c>
      <c r="C2822" s="1" t="str">
        <f t="shared" si="178"/>
        <v>12:0012</v>
      </c>
      <c r="D2822" s="1" t="str">
        <f t="shared" si="179"/>
        <v>12:0031</v>
      </c>
      <c r="E2822" t="s">
        <v>11149</v>
      </c>
      <c r="F2822" t="s">
        <v>11150</v>
      </c>
      <c r="H2822">
        <v>58.700461199999999</v>
      </c>
      <c r="I2822">
        <v>-133.06323080000001</v>
      </c>
      <c r="J2822" s="1" t="str">
        <f t="shared" si="180"/>
        <v>Fluid (stream)</v>
      </c>
      <c r="K2822" s="1" t="str">
        <f t="shared" si="181"/>
        <v>Untreated Water</v>
      </c>
      <c r="O2822">
        <v>0.1</v>
      </c>
      <c r="P2822">
        <v>42</v>
      </c>
      <c r="Q2822">
        <v>7.5</v>
      </c>
    </row>
    <row r="2823" spans="1:17" hidden="1" x14ac:dyDescent="0.3">
      <c r="A2823" t="s">
        <v>11151</v>
      </c>
      <c r="B2823" t="s">
        <v>11152</v>
      </c>
      <c r="C2823" s="1" t="str">
        <f t="shared" si="178"/>
        <v>12:0012</v>
      </c>
      <c r="D2823" s="1" t="str">
        <f t="shared" si="179"/>
        <v>12:0031</v>
      </c>
      <c r="E2823" t="s">
        <v>11153</v>
      </c>
      <c r="F2823" t="s">
        <v>11154</v>
      </c>
      <c r="H2823">
        <v>58.743236799999998</v>
      </c>
      <c r="I2823">
        <v>-132.67810700000001</v>
      </c>
      <c r="J2823" s="1" t="str">
        <f t="shared" si="180"/>
        <v>Fluid (stream)</v>
      </c>
      <c r="K2823" s="1" t="str">
        <f t="shared" si="181"/>
        <v>Untreated Water</v>
      </c>
      <c r="O2823">
        <v>2.5000000000000001E-2</v>
      </c>
      <c r="P2823">
        <v>100</v>
      </c>
      <c r="Q2823">
        <v>8.1</v>
      </c>
    </row>
    <row r="2824" spans="1:17" hidden="1" x14ac:dyDescent="0.3">
      <c r="A2824" t="s">
        <v>11155</v>
      </c>
      <c r="B2824" t="s">
        <v>11156</v>
      </c>
      <c r="C2824" s="1" t="str">
        <f t="shared" si="178"/>
        <v>12:0012</v>
      </c>
      <c r="D2824" s="1" t="str">
        <f t="shared" si="179"/>
        <v>12:0031</v>
      </c>
      <c r="E2824" t="s">
        <v>11157</v>
      </c>
      <c r="F2824" t="s">
        <v>11158</v>
      </c>
      <c r="H2824">
        <v>58.797847500000003</v>
      </c>
      <c r="I2824">
        <v>-132.6406695</v>
      </c>
      <c r="J2824" s="1" t="str">
        <f t="shared" si="180"/>
        <v>Fluid (stream)</v>
      </c>
      <c r="K2824" s="1" t="str">
        <f t="shared" si="181"/>
        <v>Untreated Water</v>
      </c>
      <c r="O2824">
        <v>0.08</v>
      </c>
      <c r="P2824">
        <v>72</v>
      </c>
      <c r="Q2824">
        <v>7.8</v>
      </c>
    </row>
    <row r="2825" spans="1:17" hidden="1" x14ac:dyDescent="0.3">
      <c r="A2825" t="s">
        <v>11159</v>
      </c>
      <c r="B2825" t="s">
        <v>11160</v>
      </c>
      <c r="C2825" s="1" t="str">
        <f t="shared" si="178"/>
        <v>12:0012</v>
      </c>
      <c r="D2825" s="1" t="str">
        <f t="shared" si="179"/>
        <v>12:0031</v>
      </c>
      <c r="E2825" t="s">
        <v>11157</v>
      </c>
      <c r="F2825" t="s">
        <v>11161</v>
      </c>
      <c r="H2825">
        <v>58.797847500000003</v>
      </c>
      <c r="I2825">
        <v>-132.6406695</v>
      </c>
      <c r="J2825" s="1" t="str">
        <f t="shared" si="180"/>
        <v>Fluid (stream)</v>
      </c>
      <c r="K2825" s="1" t="str">
        <f t="shared" si="181"/>
        <v>Untreated Water</v>
      </c>
      <c r="O2825">
        <v>2.5000000000000001E-2</v>
      </c>
      <c r="P2825">
        <v>70</v>
      </c>
      <c r="Q2825">
        <v>7.8</v>
      </c>
    </row>
    <row r="2826" spans="1:17" hidden="1" x14ac:dyDescent="0.3">
      <c r="A2826" t="s">
        <v>11162</v>
      </c>
      <c r="B2826" t="s">
        <v>11163</v>
      </c>
      <c r="C2826" s="1" t="str">
        <f t="shared" si="178"/>
        <v>12:0012</v>
      </c>
      <c r="D2826" s="1" t="str">
        <f t="shared" si="179"/>
        <v>12:0031</v>
      </c>
      <c r="E2826" t="s">
        <v>11164</v>
      </c>
      <c r="F2826" t="s">
        <v>11165</v>
      </c>
      <c r="H2826">
        <v>58.762165899999999</v>
      </c>
      <c r="I2826">
        <v>-132.61647450000001</v>
      </c>
      <c r="J2826" s="1" t="str">
        <f t="shared" si="180"/>
        <v>Fluid (stream)</v>
      </c>
      <c r="K2826" s="1" t="str">
        <f t="shared" si="181"/>
        <v>Untreated Water</v>
      </c>
      <c r="O2826">
        <v>0.1</v>
      </c>
      <c r="P2826">
        <v>64</v>
      </c>
      <c r="Q2826">
        <v>7.9</v>
      </c>
    </row>
    <row r="2827" spans="1:17" hidden="1" x14ac:dyDescent="0.3">
      <c r="A2827" t="s">
        <v>11166</v>
      </c>
      <c r="B2827" t="s">
        <v>11167</v>
      </c>
      <c r="C2827" s="1" t="str">
        <f t="shared" si="178"/>
        <v>12:0012</v>
      </c>
      <c r="D2827" s="1" t="str">
        <f t="shared" si="179"/>
        <v>12:0031</v>
      </c>
      <c r="E2827" t="s">
        <v>11168</v>
      </c>
      <c r="F2827" t="s">
        <v>11169</v>
      </c>
      <c r="H2827">
        <v>58.773707700000003</v>
      </c>
      <c r="I2827">
        <v>-132.52607409999999</v>
      </c>
      <c r="J2827" s="1" t="str">
        <f t="shared" si="180"/>
        <v>Fluid (stream)</v>
      </c>
      <c r="K2827" s="1" t="str">
        <f t="shared" si="181"/>
        <v>Untreated Water</v>
      </c>
      <c r="O2827">
        <v>2.5000000000000001E-2</v>
      </c>
      <c r="P2827">
        <v>60</v>
      </c>
      <c r="Q2827">
        <v>7.9</v>
      </c>
    </row>
    <row r="2828" spans="1:17" hidden="1" x14ac:dyDescent="0.3">
      <c r="A2828" t="s">
        <v>11170</v>
      </c>
      <c r="B2828" t="s">
        <v>11171</v>
      </c>
      <c r="C2828" s="1" t="str">
        <f t="shared" si="178"/>
        <v>12:0012</v>
      </c>
      <c r="D2828" s="1" t="str">
        <f t="shared" si="179"/>
        <v>12:0031</v>
      </c>
      <c r="E2828" t="s">
        <v>11172</v>
      </c>
      <c r="F2828" t="s">
        <v>11173</v>
      </c>
      <c r="H2828">
        <v>58.783553499999996</v>
      </c>
      <c r="I2828">
        <v>-132.52459500000001</v>
      </c>
      <c r="J2828" s="1" t="str">
        <f t="shared" si="180"/>
        <v>Fluid (stream)</v>
      </c>
      <c r="K2828" s="1" t="str">
        <f t="shared" si="181"/>
        <v>Untreated Water</v>
      </c>
      <c r="O2828">
        <v>0.18</v>
      </c>
      <c r="P2828">
        <v>60</v>
      </c>
      <c r="Q2828">
        <v>7.8</v>
      </c>
    </row>
    <row r="2829" spans="1:17" hidden="1" x14ac:dyDescent="0.3">
      <c r="A2829" t="s">
        <v>11174</v>
      </c>
      <c r="B2829" t="s">
        <v>11175</v>
      </c>
      <c r="C2829" s="1" t="str">
        <f t="shared" si="178"/>
        <v>12:0012</v>
      </c>
      <c r="D2829" s="1" t="str">
        <f t="shared" si="179"/>
        <v>12:0031</v>
      </c>
      <c r="E2829" t="s">
        <v>11176</v>
      </c>
      <c r="F2829" t="s">
        <v>11177</v>
      </c>
      <c r="H2829">
        <v>58.799412400000001</v>
      </c>
      <c r="I2829">
        <v>-132.5382674</v>
      </c>
      <c r="J2829" s="1" t="str">
        <f t="shared" si="180"/>
        <v>Fluid (stream)</v>
      </c>
      <c r="K2829" s="1" t="str">
        <f t="shared" si="181"/>
        <v>Untreated Water</v>
      </c>
      <c r="O2829">
        <v>0.18</v>
      </c>
      <c r="P2829">
        <v>58</v>
      </c>
      <c r="Q2829">
        <v>7.7</v>
      </c>
    </row>
    <row r="2830" spans="1:17" hidden="1" x14ac:dyDescent="0.3">
      <c r="A2830" t="s">
        <v>11178</v>
      </c>
      <c r="B2830" t="s">
        <v>11179</v>
      </c>
      <c r="C2830" s="1" t="str">
        <f t="shared" si="178"/>
        <v>12:0012</v>
      </c>
      <c r="D2830" s="1" t="str">
        <f t="shared" si="179"/>
        <v>12:0031</v>
      </c>
      <c r="E2830" t="s">
        <v>11180</v>
      </c>
      <c r="F2830" t="s">
        <v>11181</v>
      </c>
      <c r="H2830">
        <v>58.826377299999997</v>
      </c>
      <c r="I2830">
        <v>-132.51352030000001</v>
      </c>
      <c r="J2830" s="1" t="str">
        <f t="shared" si="180"/>
        <v>Fluid (stream)</v>
      </c>
      <c r="K2830" s="1" t="str">
        <f t="shared" si="181"/>
        <v>Untreated Water</v>
      </c>
      <c r="O2830">
        <v>0.2</v>
      </c>
      <c r="P2830">
        <v>60</v>
      </c>
      <c r="Q2830">
        <v>7.9</v>
      </c>
    </row>
    <row r="2831" spans="1:17" hidden="1" x14ac:dyDescent="0.3">
      <c r="A2831" t="s">
        <v>11182</v>
      </c>
      <c r="B2831" t="s">
        <v>11183</v>
      </c>
      <c r="C2831" s="1" t="str">
        <f t="shared" si="178"/>
        <v>12:0012</v>
      </c>
      <c r="D2831" s="1" t="str">
        <f t="shared" si="179"/>
        <v>12:0031</v>
      </c>
      <c r="E2831" t="s">
        <v>11184</v>
      </c>
      <c r="F2831" t="s">
        <v>11185</v>
      </c>
      <c r="H2831">
        <v>58.824613999999997</v>
      </c>
      <c r="I2831">
        <v>-132.50780800000001</v>
      </c>
      <c r="J2831" s="1" t="str">
        <f t="shared" si="180"/>
        <v>Fluid (stream)</v>
      </c>
      <c r="K2831" s="1" t="str">
        <f t="shared" si="181"/>
        <v>Untreated Water</v>
      </c>
      <c r="O2831">
        <v>0.18</v>
      </c>
      <c r="P2831">
        <v>56</v>
      </c>
      <c r="Q2831">
        <v>7.7</v>
      </c>
    </row>
    <row r="2832" spans="1:17" hidden="1" x14ac:dyDescent="0.3">
      <c r="A2832" t="s">
        <v>11186</v>
      </c>
      <c r="B2832" t="s">
        <v>11187</v>
      </c>
      <c r="C2832" s="1" t="str">
        <f t="shared" si="178"/>
        <v>12:0012</v>
      </c>
      <c r="D2832" s="1" t="str">
        <f t="shared" si="179"/>
        <v>12:0031</v>
      </c>
      <c r="E2832" t="s">
        <v>11188</v>
      </c>
      <c r="F2832" t="s">
        <v>11189</v>
      </c>
      <c r="H2832">
        <v>58.687428300000001</v>
      </c>
      <c r="I2832">
        <v>-133.25756250000001</v>
      </c>
      <c r="J2832" s="1" t="str">
        <f t="shared" si="180"/>
        <v>Fluid (stream)</v>
      </c>
      <c r="K2832" s="1" t="str">
        <f t="shared" si="181"/>
        <v>Untreated Water</v>
      </c>
      <c r="O2832">
        <v>2.5000000000000001E-2</v>
      </c>
      <c r="P2832">
        <v>47</v>
      </c>
      <c r="Q2832">
        <v>6.8</v>
      </c>
    </row>
    <row r="2833" spans="1:17" hidden="1" x14ac:dyDescent="0.3">
      <c r="A2833" t="s">
        <v>11190</v>
      </c>
      <c r="B2833" t="s">
        <v>11191</v>
      </c>
      <c r="C2833" s="1" t="str">
        <f t="shared" si="178"/>
        <v>12:0012</v>
      </c>
      <c r="D2833" s="1" t="str">
        <f t="shared" si="179"/>
        <v>12:0031</v>
      </c>
      <c r="E2833" t="s">
        <v>11192</v>
      </c>
      <c r="F2833" t="s">
        <v>11193</v>
      </c>
      <c r="H2833">
        <v>58.736104400000002</v>
      </c>
      <c r="I2833">
        <v>-132.85292960000001</v>
      </c>
      <c r="J2833" s="1" t="str">
        <f t="shared" si="180"/>
        <v>Fluid (stream)</v>
      </c>
      <c r="K2833" s="1" t="str">
        <f t="shared" si="181"/>
        <v>Untreated Water</v>
      </c>
      <c r="O2833">
        <v>0.32</v>
      </c>
      <c r="P2833">
        <v>110</v>
      </c>
      <c r="Q2833">
        <v>7.8</v>
      </c>
    </row>
    <row r="2834" spans="1:17" hidden="1" x14ac:dyDescent="0.3">
      <c r="A2834" t="s">
        <v>11194</v>
      </c>
      <c r="B2834" t="s">
        <v>11195</v>
      </c>
      <c r="C2834" s="1" t="str">
        <f t="shared" si="178"/>
        <v>12:0012</v>
      </c>
      <c r="D2834" s="1" t="str">
        <f t="shared" si="179"/>
        <v>12:0031</v>
      </c>
      <c r="E2834" t="s">
        <v>11196</v>
      </c>
      <c r="F2834" t="s">
        <v>11197</v>
      </c>
      <c r="H2834">
        <v>58.861045099999998</v>
      </c>
      <c r="I2834">
        <v>-132.51138169999999</v>
      </c>
      <c r="J2834" s="1" t="str">
        <f t="shared" si="180"/>
        <v>Fluid (stream)</v>
      </c>
      <c r="K2834" s="1" t="str">
        <f t="shared" si="181"/>
        <v>Untreated Water</v>
      </c>
      <c r="O2834">
        <v>7.0000000000000007E-2</v>
      </c>
      <c r="P2834">
        <v>54</v>
      </c>
      <c r="Q2834">
        <v>7.8</v>
      </c>
    </row>
    <row r="2835" spans="1:17" hidden="1" x14ac:dyDescent="0.3">
      <c r="A2835" t="s">
        <v>11198</v>
      </c>
      <c r="B2835" t="s">
        <v>11199</v>
      </c>
      <c r="C2835" s="1" t="str">
        <f t="shared" si="178"/>
        <v>12:0012</v>
      </c>
      <c r="D2835" s="1" t="str">
        <f t="shared" si="179"/>
        <v>12:0031</v>
      </c>
      <c r="E2835" t="s">
        <v>11200</v>
      </c>
      <c r="F2835" t="s">
        <v>11201</v>
      </c>
      <c r="H2835">
        <v>58.849038999999998</v>
      </c>
      <c r="I2835">
        <v>-132.53375840000001</v>
      </c>
      <c r="J2835" s="1" t="str">
        <f t="shared" si="180"/>
        <v>Fluid (stream)</v>
      </c>
      <c r="K2835" s="1" t="str">
        <f t="shared" si="181"/>
        <v>Untreated Water</v>
      </c>
      <c r="O2835">
        <v>2.5000000000000001E-2</v>
      </c>
      <c r="P2835">
        <v>58</v>
      </c>
      <c r="Q2835">
        <v>7.6</v>
      </c>
    </row>
    <row r="2836" spans="1:17" hidden="1" x14ac:dyDescent="0.3">
      <c r="A2836" t="s">
        <v>11202</v>
      </c>
      <c r="B2836" t="s">
        <v>11203</v>
      </c>
      <c r="C2836" s="1" t="str">
        <f t="shared" si="178"/>
        <v>12:0012</v>
      </c>
      <c r="D2836" s="1" t="str">
        <f t="shared" si="179"/>
        <v>12:0031</v>
      </c>
      <c r="E2836" t="s">
        <v>11204</v>
      </c>
      <c r="F2836" t="s">
        <v>11205</v>
      </c>
      <c r="H2836">
        <v>58.829474400000002</v>
      </c>
      <c r="I2836">
        <v>-132.42399090000001</v>
      </c>
      <c r="J2836" s="1" t="str">
        <f t="shared" si="180"/>
        <v>Fluid (stream)</v>
      </c>
      <c r="K2836" s="1" t="str">
        <f t="shared" si="181"/>
        <v>Untreated Water</v>
      </c>
      <c r="O2836">
        <v>2.5000000000000001E-2</v>
      </c>
      <c r="P2836">
        <v>52</v>
      </c>
      <c r="Q2836">
        <v>7.9</v>
      </c>
    </row>
    <row r="2837" spans="1:17" hidden="1" x14ac:dyDescent="0.3">
      <c r="A2837" t="s">
        <v>11206</v>
      </c>
      <c r="B2837" t="s">
        <v>11207</v>
      </c>
      <c r="C2837" s="1" t="str">
        <f t="shared" si="178"/>
        <v>12:0012</v>
      </c>
      <c r="D2837" s="1" t="str">
        <f t="shared" si="179"/>
        <v>12:0031</v>
      </c>
      <c r="E2837" t="s">
        <v>11208</v>
      </c>
      <c r="F2837" t="s">
        <v>11209</v>
      </c>
      <c r="H2837">
        <v>58.830823600000002</v>
      </c>
      <c r="I2837">
        <v>-132.48192420000001</v>
      </c>
      <c r="J2837" s="1" t="str">
        <f t="shared" si="180"/>
        <v>Fluid (stream)</v>
      </c>
      <c r="K2837" s="1" t="str">
        <f t="shared" si="181"/>
        <v>Untreated Water</v>
      </c>
      <c r="O2837">
        <v>7.0000000000000007E-2</v>
      </c>
      <c r="P2837">
        <v>52</v>
      </c>
      <c r="Q2837">
        <v>7.8</v>
      </c>
    </row>
    <row r="2838" spans="1:17" hidden="1" x14ac:dyDescent="0.3">
      <c r="A2838" t="s">
        <v>11210</v>
      </c>
      <c r="B2838" t="s">
        <v>11211</v>
      </c>
      <c r="C2838" s="1" t="str">
        <f t="shared" si="178"/>
        <v>12:0012</v>
      </c>
      <c r="D2838" s="1" t="str">
        <f t="shared" si="179"/>
        <v>12:0031</v>
      </c>
      <c r="E2838" t="s">
        <v>11212</v>
      </c>
      <c r="F2838" t="s">
        <v>11213</v>
      </c>
      <c r="H2838">
        <v>58.824997000000003</v>
      </c>
      <c r="I2838">
        <v>-132.45329190000001</v>
      </c>
      <c r="J2838" s="1" t="str">
        <f t="shared" si="180"/>
        <v>Fluid (stream)</v>
      </c>
      <c r="K2838" s="1" t="str">
        <f t="shared" si="181"/>
        <v>Untreated Water</v>
      </c>
      <c r="O2838">
        <v>0.38</v>
      </c>
      <c r="P2838">
        <v>52</v>
      </c>
      <c r="Q2838">
        <v>7.7</v>
      </c>
    </row>
    <row r="2839" spans="1:17" hidden="1" x14ac:dyDescent="0.3">
      <c r="A2839" t="s">
        <v>11214</v>
      </c>
      <c r="B2839" t="s">
        <v>11215</v>
      </c>
      <c r="C2839" s="1" t="str">
        <f t="shared" si="178"/>
        <v>12:0012</v>
      </c>
      <c r="D2839" s="1" t="str">
        <f t="shared" si="179"/>
        <v>12:0031</v>
      </c>
      <c r="E2839" t="s">
        <v>11216</v>
      </c>
      <c r="F2839" t="s">
        <v>11217</v>
      </c>
      <c r="H2839">
        <v>58.8672696</v>
      </c>
      <c r="I2839">
        <v>-132.46871229999999</v>
      </c>
      <c r="J2839" s="1" t="str">
        <f t="shared" si="180"/>
        <v>Fluid (stream)</v>
      </c>
      <c r="K2839" s="1" t="str">
        <f t="shared" si="181"/>
        <v>Untreated Water</v>
      </c>
      <c r="O2839">
        <v>0.06</v>
      </c>
      <c r="P2839">
        <v>52</v>
      </c>
      <c r="Q2839">
        <v>8</v>
      </c>
    </row>
    <row r="2840" spans="1:17" hidden="1" x14ac:dyDescent="0.3">
      <c r="A2840" t="s">
        <v>11218</v>
      </c>
      <c r="B2840" t="s">
        <v>11219</v>
      </c>
      <c r="C2840" s="1" t="str">
        <f t="shared" si="178"/>
        <v>12:0012</v>
      </c>
      <c r="D2840" s="1" t="str">
        <f t="shared" si="179"/>
        <v>12:0031</v>
      </c>
      <c r="E2840" t="s">
        <v>11220</v>
      </c>
      <c r="F2840" t="s">
        <v>11221</v>
      </c>
      <c r="H2840">
        <v>58.861464599999998</v>
      </c>
      <c r="I2840">
        <v>-132.46684680000001</v>
      </c>
      <c r="J2840" s="1" t="str">
        <f t="shared" si="180"/>
        <v>Fluid (stream)</v>
      </c>
      <c r="K2840" s="1" t="str">
        <f t="shared" si="181"/>
        <v>Untreated Water</v>
      </c>
      <c r="O2840">
        <v>0.14000000000000001</v>
      </c>
      <c r="P2840">
        <v>48</v>
      </c>
      <c r="Q2840">
        <v>7.9</v>
      </c>
    </row>
    <row r="2841" spans="1:17" hidden="1" x14ac:dyDescent="0.3">
      <c r="A2841" t="s">
        <v>11222</v>
      </c>
      <c r="B2841" t="s">
        <v>11223</v>
      </c>
      <c r="C2841" s="1" t="str">
        <f t="shared" si="178"/>
        <v>12:0012</v>
      </c>
      <c r="D2841" s="1" t="str">
        <f t="shared" si="179"/>
        <v>12:0031</v>
      </c>
      <c r="E2841" t="s">
        <v>11220</v>
      </c>
      <c r="F2841" t="s">
        <v>11224</v>
      </c>
      <c r="H2841">
        <v>58.861464599999998</v>
      </c>
      <c r="I2841">
        <v>-132.46684680000001</v>
      </c>
      <c r="J2841" s="1" t="str">
        <f t="shared" si="180"/>
        <v>Fluid (stream)</v>
      </c>
      <c r="K2841" s="1" t="str">
        <f t="shared" si="181"/>
        <v>Untreated Water</v>
      </c>
      <c r="O2841">
        <v>0.1</v>
      </c>
      <c r="P2841">
        <v>46</v>
      </c>
      <c r="Q2841">
        <v>7.8</v>
      </c>
    </row>
    <row r="2842" spans="1:17" hidden="1" x14ac:dyDescent="0.3">
      <c r="A2842" t="s">
        <v>11225</v>
      </c>
      <c r="B2842" t="s">
        <v>11226</v>
      </c>
      <c r="C2842" s="1" t="str">
        <f t="shared" si="178"/>
        <v>12:0012</v>
      </c>
      <c r="D2842" s="1" t="str">
        <f t="shared" si="179"/>
        <v>12:0031</v>
      </c>
      <c r="E2842" t="s">
        <v>11227</v>
      </c>
      <c r="F2842" t="s">
        <v>11228</v>
      </c>
      <c r="H2842">
        <v>58.894814699999998</v>
      </c>
      <c r="I2842">
        <v>-132.49576099999999</v>
      </c>
      <c r="J2842" s="1" t="str">
        <f t="shared" si="180"/>
        <v>Fluid (stream)</v>
      </c>
      <c r="K2842" s="1" t="str">
        <f t="shared" si="181"/>
        <v>Untreated Water</v>
      </c>
      <c r="O2842">
        <v>2.5000000000000001E-2</v>
      </c>
      <c r="P2842">
        <v>34</v>
      </c>
      <c r="Q2842">
        <v>7.6</v>
      </c>
    </row>
    <row r="2843" spans="1:17" hidden="1" x14ac:dyDescent="0.3">
      <c r="A2843" t="s">
        <v>11229</v>
      </c>
      <c r="B2843" t="s">
        <v>11230</v>
      </c>
      <c r="C2843" s="1" t="str">
        <f t="shared" si="178"/>
        <v>12:0012</v>
      </c>
      <c r="D2843" s="1" t="str">
        <f t="shared" si="179"/>
        <v>12:0031</v>
      </c>
      <c r="E2843" t="s">
        <v>11231</v>
      </c>
      <c r="F2843" t="s">
        <v>11232</v>
      </c>
      <c r="H2843">
        <v>58.8889481</v>
      </c>
      <c r="I2843">
        <v>-132.50788449999999</v>
      </c>
      <c r="J2843" s="1" t="str">
        <f t="shared" si="180"/>
        <v>Fluid (stream)</v>
      </c>
      <c r="K2843" s="1" t="str">
        <f t="shared" si="181"/>
        <v>Untreated Water</v>
      </c>
      <c r="O2843">
        <v>2.5000000000000001E-2</v>
      </c>
      <c r="P2843">
        <v>36</v>
      </c>
      <c r="Q2843">
        <v>7.9</v>
      </c>
    </row>
    <row r="2844" spans="1:17" hidden="1" x14ac:dyDescent="0.3">
      <c r="A2844" t="s">
        <v>11233</v>
      </c>
      <c r="B2844" t="s">
        <v>11234</v>
      </c>
      <c r="C2844" s="1" t="str">
        <f t="shared" si="178"/>
        <v>12:0012</v>
      </c>
      <c r="D2844" s="1" t="str">
        <f t="shared" si="179"/>
        <v>12:0031</v>
      </c>
      <c r="E2844" t="s">
        <v>11235</v>
      </c>
      <c r="F2844" t="s">
        <v>11236</v>
      </c>
      <c r="H2844">
        <v>58.867957500000003</v>
      </c>
      <c r="I2844">
        <v>-132.41046009999999</v>
      </c>
      <c r="J2844" s="1" t="str">
        <f t="shared" si="180"/>
        <v>Fluid (stream)</v>
      </c>
      <c r="K2844" s="1" t="str">
        <f t="shared" si="181"/>
        <v>Untreated Water</v>
      </c>
      <c r="O2844">
        <v>0.2</v>
      </c>
      <c r="P2844">
        <v>54</v>
      </c>
      <c r="Q2844">
        <v>7.9</v>
      </c>
    </row>
    <row r="2845" spans="1:17" hidden="1" x14ac:dyDescent="0.3">
      <c r="A2845" t="s">
        <v>11237</v>
      </c>
      <c r="B2845" t="s">
        <v>11238</v>
      </c>
      <c r="C2845" s="1" t="str">
        <f t="shared" si="178"/>
        <v>12:0012</v>
      </c>
      <c r="D2845" s="1" t="str">
        <f t="shared" si="179"/>
        <v>12:0031</v>
      </c>
      <c r="E2845" t="s">
        <v>11239</v>
      </c>
      <c r="F2845" t="s">
        <v>11240</v>
      </c>
      <c r="H2845">
        <v>58.8852227</v>
      </c>
      <c r="I2845">
        <v>-132.42237710000001</v>
      </c>
      <c r="J2845" s="1" t="str">
        <f t="shared" si="180"/>
        <v>Fluid (stream)</v>
      </c>
      <c r="K2845" s="1" t="str">
        <f t="shared" si="181"/>
        <v>Untreated Water</v>
      </c>
      <c r="O2845">
        <v>2.5000000000000001E-2</v>
      </c>
      <c r="P2845">
        <v>36</v>
      </c>
      <c r="Q2845">
        <v>7.7</v>
      </c>
    </row>
    <row r="2846" spans="1:17" hidden="1" x14ac:dyDescent="0.3">
      <c r="A2846" t="s">
        <v>11241</v>
      </c>
      <c r="B2846" t="s">
        <v>11242</v>
      </c>
      <c r="C2846" s="1" t="str">
        <f t="shared" si="178"/>
        <v>12:0012</v>
      </c>
      <c r="D2846" s="1" t="str">
        <f t="shared" si="179"/>
        <v>12:0031</v>
      </c>
      <c r="E2846" t="s">
        <v>11243</v>
      </c>
      <c r="F2846" t="s">
        <v>11244</v>
      </c>
      <c r="H2846">
        <v>58.862344100000001</v>
      </c>
      <c r="I2846">
        <v>-132.31148769999999</v>
      </c>
      <c r="J2846" s="1" t="str">
        <f t="shared" si="180"/>
        <v>Fluid (stream)</v>
      </c>
      <c r="K2846" s="1" t="str">
        <f t="shared" si="181"/>
        <v>Untreated Water</v>
      </c>
      <c r="O2846">
        <v>2.5000000000000001E-2</v>
      </c>
      <c r="P2846">
        <v>30</v>
      </c>
      <c r="Q2846">
        <v>7.3</v>
      </c>
    </row>
    <row r="2847" spans="1:17" hidden="1" x14ac:dyDescent="0.3">
      <c r="A2847" t="s">
        <v>11245</v>
      </c>
      <c r="B2847" t="s">
        <v>11246</v>
      </c>
      <c r="C2847" s="1" t="str">
        <f t="shared" si="178"/>
        <v>12:0012</v>
      </c>
      <c r="D2847" s="1" t="str">
        <f t="shared" si="179"/>
        <v>12:0031</v>
      </c>
      <c r="E2847" t="s">
        <v>11247</v>
      </c>
      <c r="F2847" t="s">
        <v>11248</v>
      </c>
      <c r="H2847">
        <v>58.863255600000002</v>
      </c>
      <c r="I2847">
        <v>-132.33556290000001</v>
      </c>
      <c r="J2847" s="1" t="str">
        <f t="shared" si="180"/>
        <v>Fluid (stream)</v>
      </c>
      <c r="K2847" s="1" t="str">
        <f t="shared" si="181"/>
        <v>Untreated Water</v>
      </c>
      <c r="O2847">
        <v>2.5000000000000001E-2</v>
      </c>
      <c r="P2847">
        <v>96</v>
      </c>
      <c r="Q2847">
        <v>7.8</v>
      </c>
    </row>
    <row r="2848" spans="1:17" hidden="1" x14ac:dyDescent="0.3">
      <c r="A2848" t="s">
        <v>11249</v>
      </c>
      <c r="B2848" t="s">
        <v>11250</v>
      </c>
      <c r="C2848" s="1" t="str">
        <f t="shared" si="178"/>
        <v>12:0012</v>
      </c>
      <c r="D2848" s="1" t="str">
        <f t="shared" si="179"/>
        <v>12:0031</v>
      </c>
      <c r="E2848" t="s">
        <v>11251</v>
      </c>
      <c r="F2848" t="s">
        <v>11252</v>
      </c>
      <c r="H2848">
        <v>58.840468100000002</v>
      </c>
      <c r="I2848">
        <v>-132.35960829999999</v>
      </c>
      <c r="J2848" s="1" t="str">
        <f t="shared" si="180"/>
        <v>Fluid (stream)</v>
      </c>
      <c r="K2848" s="1" t="str">
        <f t="shared" si="181"/>
        <v>Untreated Water</v>
      </c>
      <c r="O2848">
        <v>2.5000000000000001E-2</v>
      </c>
      <c r="P2848">
        <v>52</v>
      </c>
      <c r="Q2848">
        <v>7.5</v>
      </c>
    </row>
    <row r="2849" spans="1:17" hidden="1" x14ac:dyDescent="0.3">
      <c r="A2849" t="s">
        <v>11253</v>
      </c>
      <c r="B2849" t="s">
        <v>11254</v>
      </c>
      <c r="C2849" s="1" t="str">
        <f t="shared" si="178"/>
        <v>12:0012</v>
      </c>
      <c r="D2849" s="1" t="str">
        <f t="shared" si="179"/>
        <v>12:0031</v>
      </c>
      <c r="E2849" t="s">
        <v>11255</v>
      </c>
      <c r="F2849" t="s">
        <v>11256</v>
      </c>
      <c r="H2849">
        <v>58.846599699999999</v>
      </c>
      <c r="I2849">
        <v>-132.27782479999999</v>
      </c>
      <c r="J2849" s="1" t="str">
        <f t="shared" si="180"/>
        <v>Fluid (stream)</v>
      </c>
      <c r="K2849" s="1" t="str">
        <f t="shared" si="181"/>
        <v>Untreated Water</v>
      </c>
      <c r="O2849">
        <v>2.5000000000000001E-2</v>
      </c>
      <c r="P2849">
        <v>54</v>
      </c>
      <c r="Q2849">
        <v>7.8</v>
      </c>
    </row>
    <row r="2850" spans="1:17" hidden="1" x14ac:dyDescent="0.3">
      <c r="A2850" t="s">
        <v>11257</v>
      </c>
      <c r="B2850" t="s">
        <v>11258</v>
      </c>
      <c r="C2850" s="1" t="str">
        <f t="shared" si="178"/>
        <v>12:0012</v>
      </c>
      <c r="D2850" s="1" t="str">
        <f t="shared" si="179"/>
        <v>12:0031</v>
      </c>
      <c r="E2850" t="s">
        <v>11259</v>
      </c>
      <c r="F2850" t="s">
        <v>11260</v>
      </c>
      <c r="H2850">
        <v>58.848531800000003</v>
      </c>
      <c r="I2850">
        <v>-132.2958447</v>
      </c>
      <c r="J2850" s="1" t="str">
        <f t="shared" si="180"/>
        <v>Fluid (stream)</v>
      </c>
      <c r="K2850" s="1" t="str">
        <f t="shared" si="181"/>
        <v>Untreated Water</v>
      </c>
      <c r="O2850">
        <v>2.5000000000000001E-2</v>
      </c>
      <c r="P2850">
        <v>130</v>
      </c>
      <c r="Q2850">
        <v>7.8</v>
      </c>
    </row>
    <row r="2851" spans="1:17" hidden="1" x14ac:dyDescent="0.3">
      <c r="A2851" t="s">
        <v>11261</v>
      </c>
      <c r="B2851" t="s">
        <v>11262</v>
      </c>
      <c r="C2851" s="1" t="str">
        <f t="shared" si="178"/>
        <v>12:0012</v>
      </c>
      <c r="D2851" s="1" t="str">
        <f t="shared" si="179"/>
        <v>12:0031</v>
      </c>
      <c r="E2851" t="s">
        <v>11263</v>
      </c>
      <c r="F2851" t="s">
        <v>11264</v>
      </c>
      <c r="H2851">
        <v>58.821667300000001</v>
      </c>
      <c r="I2851">
        <v>-132.2757613</v>
      </c>
      <c r="J2851" s="1" t="str">
        <f t="shared" si="180"/>
        <v>Fluid (stream)</v>
      </c>
      <c r="K2851" s="1" t="str">
        <f t="shared" si="181"/>
        <v>Untreated Water</v>
      </c>
      <c r="O2851">
        <v>2.5000000000000001E-2</v>
      </c>
      <c r="P2851">
        <v>30</v>
      </c>
      <c r="Q2851">
        <v>7.8</v>
      </c>
    </row>
    <row r="2852" spans="1:17" hidden="1" x14ac:dyDescent="0.3">
      <c r="A2852" t="s">
        <v>11265</v>
      </c>
      <c r="B2852" t="s">
        <v>11266</v>
      </c>
      <c r="C2852" s="1" t="str">
        <f t="shared" si="178"/>
        <v>12:0012</v>
      </c>
      <c r="D2852" s="1" t="str">
        <f t="shared" si="179"/>
        <v>12:0031</v>
      </c>
      <c r="E2852" t="s">
        <v>11267</v>
      </c>
      <c r="F2852" t="s">
        <v>11268</v>
      </c>
      <c r="H2852">
        <v>58.773176399999997</v>
      </c>
      <c r="I2852">
        <v>-132.31980440000001</v>
      </c>
      <c r="J2852" s="1" t="str">
        <f t="shared" si="180"/>
        <v>Fluid (stream)</v>
      </c>
      <c r="K2852" s="1" t="str">
        <f t="shared" si="181"/>
        <v>Untreated Water</v>
      </c>
      <c r="O2852">
        <v>0.5</v>
      </c>
      <c r="P2852">
        <v>60</v>
      </c>
      <c r="Q2852">
        <v>8.1999999999999993</v>
      </c>
    </row>
    <row r="2853" spans="1:17" hidden="1" x14ac:dyDescent="0.3">
      <c r="A2853" t="s">
        <v>11269</v>
      </c>
      <c r="B2853" t="s">
        <v>11270</v>
      </c>
      <c r="C2853" s="1" t="str">
        <f t="shared" si="178"/>
        <v>12:0012</v>
      </c>
      <c r="D2853" s="1" t="str">
        <f t="shared" si="179"/>
        <v>12:0031</v>
      </c>
      <c r="E2853" t="s">
        <v>11271</v>
      </c>
      <c r="F2853" t="s">
        <v>11272</v>
      </c>
      <c r="H2853">
        <v>58.778708999999999</v>
      </c>
      <c r="I2853">
        <v>-132.31968950000001</v>
      </c>
      <c r="J2853" s="1" t="str">
        <f t="shared" si="180"/>
        <v>Fluid (stream)</v>
      </c>
      <c r="K2853" s="1" t="str">
        <f t="shared" si="181"/>
        <v>Untreated Water</v>
      </c>
      <c r="O2853">
        <v>0.2</v>
      </c>
      <c r="P2853">
        <v>68</v>
      </c>
      <c r="Q2853">
        <v>8</v>
      </c>
    </row>
    <row r="2854" spans="1:17" hidden="1" x14ac:dyDescent="0.3">
      <c r="A2854" t="s">
        <v>11273</v>
      </c>
      <c r="B2854" t="s">
        <v>11274</v>
      </c>
      <c r="C2854" s="1" t="str">
        <f t="shared" si="178"/>
        <v>12:0012</v>
      </c>
      <c r="D2854" s="1" t="str">
        <f t="shared" si="179"/>
        <v>12:0031</v>
      </c>
      <c r="E2854" t="s">
        <v>11271</v>
      </c>
      <c r="F2854" t="s">
        <v>11275</v>
      </c>
      <c r="H2854">
        <v>58.778708999999999</v>
      </c>
      <c r="I2854">
        <v>-132.31968950000001</v>
      </c>
      <c r="J2854" s="1" t="str">
        <f t="shared" si="180"/>
        <v>Fluid (stream)</v>
      </c>
      <c r="K2854" s="1" t="str">
        <f t="shared" si="181"/>
        <v>Untreated Water</v>
      </c>
      <c r="O2854">
        <v>0.21</v>
      </c>
      <c r="P2854">
        <v>82</v>
      </c>
      <c r="Q2854">
        <v>8</v>
      </c>
    </row>
    <row r="2855" spans="1:17" hidden="1" x14ac:dyDescent="0.3">
      <c r="A2855" t="s">
        <v>11276</v>
      </c>
      <c r="B2855" t="s">
        <v>11277</v>
      </c>
      <c r="C2855" s="1" t="str">
        <f t="shared" si="178"/>
        <v>12:0012</v>
      </c>
      <c r="D2855" s="1" t="str">
        <f t="shared" si="179"/>
        <v>12:0031</v>
      </c>
      <c r="E2855" t="s">
        <v>11278</v>
      </c>
      <c r="F2855" t="s">
        <v>11279</v>
      </c>
      <c r="H2855">
        <v>58.771807099999997</v>
      </c>
      <c r="I2855">
        <v>-132.37124080000001</v>
      </c>
      <c r="J2855" s="1" t="str">
        <f t="shared" si="180"/>
        <v>Fluid (stream)</v>
      </c>
      <c r="K2855" s="1" t="str">
        <f t="shared" si="181"/>
        <v>Untreated Water</v>
      </c>
      <c r="O2855">
        <v>0.24</v>
      </c>
      <c r="P2855">
        <v>70</v>
      </c>
      <c r="Q2855">
        <v>8.1</v>
      </c>
    </row>
    <row r="2856" spans="1:17" hidden="1" x14ac:dyDescent="0.3">
      <c r="A2856" t="s">
        <v>11280</v>
      </c>
      <c r="B2856" t="s">
        <v>11281</v>
      </c>
      <c r="C2856" s="1" t="str">
        <f t="shared" si="178"/>
        <v>12:0012</v>
      </c>
      <c r="D2856" s="1" t="str">
        <f t="shared" si="179"/>
        <v>12:0031</v>
      </c>
      <c r="E2856" t="s">
        <v>11282</v>
      </c>
      <c r="F2856" t="s">
        <v>11283</v>
      </c>
      <c r="H2856">
        <v>58.781577800000001</v>
      </c>
      <c r="I2856">
        <v>-132.34111759999999</v>
      </c>
      <c r="J2856" s="1" t="str">
        <f t="shared" si="180"/>
        <v>Fluid (stream)</v>
      </c>
      <c r="K2856" s="1" t="str">
        <f t="shared" si="181"/>
        <v>Untreated Water</v>
      </c>
      <c r="O2856">
        <v>0.38</v>
      </c>
      <c r="P2856">
        <v>72</v>
      </c>
      <c r="Q2856">
        <v>8.1</v>
      </c>
    </row>
    <row r="2857" spans="1:17" hidden="1" x14ac:dyDescent="0.3">
      <c r="A2857" t="s">
        <v>11284</v>
      </c>
      <c r="B2857" t="s">
        <v>11285</v>
      </c>
      <c r="C2857" s="1" t="str">
        <f t="shared" si="178"/>
        <v>12:0012</v>
      </c>
      <c r="D2857" s="1" t="str">
        <f t="shared" si="179"/>
        <v>12:0031</v>
      </c>
      <c r="E2857" t="s">
        <v>11286</v>
      </c>
      <c r="F2857" t="s">
        <v>11287</v>
      </c>
      <c r="H2857">
        <v>58.783387400000002</v>
      </c>
      <c r="I2857">
        <v>-132.46786499999999</v>
      </c>
      <c r="J2857" s="1" t="str">
        <f t="shared" si="180"/>
        <v>Fluid (stream)</v>
      </c>
      <c r="K2857" s="1" t="str">
        <f t="shared" si="181"/>
        <v>Untreated Water</v>
      </c>
      <c r="O2857">
        <v>0.2</v>
      </c>
      <c r="P2857">
        <v>70</v>
      </c>
      <c r="Q2857">
        <v>7.9</v>
      </c>
    </row>
    <row r="2858" spans="1:17" hidden="1" x14ac:dyDescent="0.3">
      <c r="A2858" t="s">
        <v>11288</v>
      </c>
      <c r="B2858" t="s">
        <v>11289</v>
      </c>
      <c r="C2858" s="1" t="str">
        <f t="shared" si="178"/>
        <v>12:0012</v>
      </c>
      <c r="D2858" s="1" t="str">
        <f t="shared" si="179"/>
        <v>12:0031</v>
      </c>
      <c r="E2858" t="s">
        <v>11290</v>
      </c>
      <c r="F2858" t="s">
        <v>11291</v>
      </c>
      <c r="H2858">
        <v>58.772572699999998</v>
      </c>
      <c r="I2858">
        <v>-132.39976390000001</v>
      </c>
      <c r="J2858" s="1" t="str">
        <f t="shared" si="180"/>
        <v>Fluid (stream)</v>
      </c>
      <c r="K2858" s="1" t="str">
        <f t="shared" si="181"/>
        <v>Untreated Water</v>
      </c>
      <c r="O2858">
        <v>0.16</v>
      </c>
      <c r="P2858">
        <v>76</v>
      </c>
      <c r="Q2858">
        <v>8.1</v>
      </c>
    </row>
    <row r="2859" spans="1:17" hidden="1" x14ac:dyDescent="0.3">
      <c r="A2859" t="s">
        <v>11292</v>
      </c>
      <c r="B2859" t="s">
        <v>11293</v>
      </c>
      <c r="C2859" s="1" t="str">
        <f t="shared" si="178"/>
        <v>12:0012</v>
      </c>
      <c r="D2859" s="1" t="str">
        <f t="shared" si="179"/>
        <v>12:0031</v>
      </c>
      <c r="E2859" t="s">
        <v>11294</v>
      </c>
      <c r="F2859" t="s">
        <v>11295</v>
      </c>
      <c r="H2859">
        <v>58.777567099999999</v>
      </c>
      <c r="I2859">
        <v>-132.45654070000001</v>
      </c>
      <c r="J2859" s="1" t="str">
        <f t="shared" si="180"/>
        <v>Fluid (stream)</v>
      </c>
      <c r="K2859" s="1" t="str">
        <f t="shared" si="181"/>
        <v>Untreated Water</v>
      </c>
      <c r="P2859">
        <v>86</v>
      </c>
    </row>
    <row r="2860" spans="1:17" hidden="1" x14ac:dyDescent="0.3">
      <c r="A2860" t="s">
        <v>11296</v>
      </c>
      <c r="B2860" t="s">
        <v>11297</v>
      </c>
      <c r="C2860" s="1" t="str">
        <f t="shared" si="178"/>
        <v>12:0012</v>
      </c>
      <c r="D2860" s="1" t="str">
        <f t="shared" si="179"/>
        <v>12:0031</v>
      </c>
      <c r="E2860" t="s">
        <v>11298</v>
      </c>
      <c r="F2860" t="s">
        <v>11299</v>
      </c>
      <c r="H2860">
        <v>58.783142499999997</v>
      </c>
      <c r="I2860">
        <v>-132.44722089999999</v>
      </c>
      <c r="J2860" s="1" t="str">
        <f t="shared" si="180"/>
        <v>Fluid (stream)</v>
      </c>
      <c r="K2860" s="1" t="str">
        <f t="shared" si="181"/>
        <v>Untreated Water</v>
      </c>
      <c r="O2860">
        <v>0.32</v>
      </c>
      <c r="P2860">
        <v>88</v>
      </c>
      <c r="Q2860">
        <v>8.1</v>
      </c>
    </row>
    <row r="2861" spans="1:17" hidden="1" x14ac:dyDescent="0.3">
      <c r="A2861" t="s">
        <v>11300</v>
      </c>
      <c r="B2861" t="s">
        <v>11301</v>
      </c>
      <c r="C2861" s="1" t="str">
        <f t="shared" si="178"/>
        <v>12:0012</v>
      </c>
      <c r="D2861" s="1" t="str">
        <f t="shared" si="179"/>
        <v>12:0031</v>
      </c>
      <c r="E2861" t="s">
        <v>11302</v>
      </c>
      <c r="F2861" t="s">
        <v>11303</v>
      </c>
      <c r="H2861">
        <v>58.7743404</v>
      </c>
      <c r="I2861">
        <v>-132.19073499999999</v>
      </c>
      <c r="J2861" s="1" t="str">
        <f t="shared" si="180"/>
        <v>Fluid (stream)</v>
      </c>
      <c r="K2861" s="1" t="str">
        <f t="shared" si="181"/>
        <v>Untreated Water</v>
      </c>
      <c r="O2861">
        <v>0.26</v>
      </c>
      <c r="P2861">
        <v>110</v>
      </c>
      <c r="Q2861">
        <v>8</v>
      </c>
    </row>
    <row r="2862" spans="1:17" hidden="1" x14ac:dyDescent="0.3">
      <c r="A2862" t="s">
        <v>11304</v>
      </c>
      <c r="B2862" t="s">
        <v>11305</v>
      </c>
      <c r="C2862" s="1" t="str">
        <f t="shared" si="178"/>
        <v>12:0012</v>
      </c>
      <c r="D2862" s="1" t="str">
        <f t="shared" si="179"/>
        <v>12:0031</v>
      </c>
      <c r="E2862" t="s">
        <v>11306</v>
      </c>
      <c r="F2862" t="s">
        <v>11307</v>
      </c>
      <c r="H2862">
        <v>58.7751886</v>
      </c>
      <c r="I2862">
        <v>-132.2157593</v>
      </c>
      <c r="J2862" s="1" t="str">
        <f t="shared" si="180"/>
        <v>Fluid (stream)</v>
      </c>
      <c r="K2862" s="1" t="str">
        <f t="shared" si="181"/>
        <v>Untreated Water</v>
      </c>
      <c r="O2862">
        <v>0.1</v>
      </c>
      <c r="P2862">
        <v>62</v>
      </c>
      <c r="Q2862">
        <v>7.4</v>
      </c>
    </row>
    <row r="2863" spans="1:17" hidden="1" x14ac:dyDescent="0.3">
      <c r="A2863" t="s">
        <v>11308</v>
      </c>
      <c r="B2863" t="s">
        <v>11309</v>
      </c>
      <c r="C2863" s="1" t="str">
        <f t="shared" si="178"/>
        <v>12:0012</v>
      </c>
      <c r="D2863" s="1" t="str">
        <f t="shared" si="179"/>
        <v>12:0031</v>
      </c>
      <c r="E2863" t="s">
        <v>11310</v>
      </c>
      <c r="F2863" t="s">
        <v>11311</v>
      </c>
      <c r="H2863">
        <v>58.798115500000002</v>
      </c>
      <c r="I2863">
        <v>-132.23762869999999</v>
      </c>
      <c r="J2863" s="1" t="str">
        <f t="shared" si="180"/>
        <v>Fluid (stream)</v>
      </c>
      <c r="K2863" s="1" t="str">
        <f t="shared" si="181"/>
        <v>Untreated Water</v>
      </c>
      <c r="O2863">
        <v>0.06</v>
      </c>
      <c r="P2863">
        <v>52</v>
      </c>
      <c r="Q2863">
        <v>7.9</v>
      </c>
    </row>
    <row r="2864" spans="1:17" hidden="1" x14ac:dyDescent="0.3">
      <c r="A2864" t="s">
        <v>11312</v>
      </c>
      <c r="B2864" t="s">
        <v>11313</v>
      </c>
      <c r="C2864" s="1" t="str">
        <f t="shared" si="178"/>
        <v>12:0012</v>
      </c>
      <c r="D2864" s="1" t="str">
        <f t="shared" si="179"/>
        <v>12:0031</v>
      </c>
      <c r="E2864" t="s">
        <v>11314</v>
      </c>
      <c r="F2864" t="s">
        <v>11315</v>
      </c>
      <c r="H2864">
        <v>58.795217700000002</v>
      </c>
      <c r="I2864">
        <v>-132.23070820000001</v>
      </c>
      <c r="J2864" s="1" t="str">
        <f t="shared" si="180"/>
        <v>Fluid (stream)</v>
      </c>
      <c r="K2864" s="1" t="str">
        <f t="shared" si="181"/>
        <v>Untreated Water</v>
      </c>
      <c r="O2864">
        <v>7.0000000000000007E-2</v>
      </c>
      <c r="P2864">
        <v>50</v>
      </c>
      <c r="Q2864">
        <v>8</v>
      </c>
    </row>
    <row r="2865" spans="1:17" hidden="1" x14ac:dyDescent="0.3">
      <c r="A2865" t="s">
        <v>11316</v>
      </c>
      <c r="B2865" t="s">
        <v>11317</v>
      </c>
      <c r="C2865" s="1" t="str">
        <f t="shared" si="178"/>
        <v>12:0012</v>
      </c>
      <c r="D2865" s="1" t="str">
        <f t="shared" si="179"/>
        <v>12:0031</v>
      </c>
      <c r="E2865" t="s">
        <v>11318</v>
      </c>
      <c r="F2865" t="s">
        <v>11319</v>
      </c>
      <c r="H2865">
        <v>58.8600967</v>
      </c>
      <c r="I2865">
        <v>-132.24224760000001</v>
      </c>
      <c r="J2865" s="1" t="str">
        <f t="shared" si="180"/>
        <v>Fluid (stream)</v>
      </c>
      <c r="K2865" s="1" t="str">
        <f t="shared" si="181"/>
        <v>Untreated Water</v>
      </c>
      <c r="O2865">
        <v>0.2</v>
      </c>
      <c r="P2865">
        <v>54</v>
      </c>
      <c r="Q2865">
        <v>7.8</v>
      </c>
    </row>
    <row r="2866" spans="1:17" hidden="1" x14ac:dyDescent="0.3">
      <c r="A2866" t="s">
        <v>11320</v>
      </c>
      <c r="B2866" t="s">
        <v>11321</v>
      </c>
      <c r="C2866" s="1" t="str">
        <f t="shared" si="178"/>
        <v>12:0012</v>
      </c>
      <c r="D2866" s="1" t="str">
        <f t="shared" si="179"/>
        <v>12:0031</v>
      </c>
      <c r="E2866" t="s">
        <v>11322</v>
      </c>
      <c r="F2866" t="s">
        <v>11323</v>
      </c>
      <c r="H2866">
        <v>58.885553899999998</v>
      </c>
      <c r="I2866">
        <v>-132.2420252</v>
      </c>
      <c r="J2866" s="1" t="str">
        <f t="shared" si="180"/>
        <v>Fluid (stream)</v>
      </c>
      <c r="K2866" s="1" t="str">
        <f t="shared" si="181"/>
        <v>Untreated Water</v>
      </c>
      <c r="O2866">
        <v>2.5000000000000001E-2</v>
      </c>
      <c r="P2866">
        <v>58</v>
      </c>
      <c r="Q2866">
        <v>7.8</v>
      </c>
    </row>
    <row r="2867" spans="1:17" hidden="1" x14ac:dyDescent="0.3">
      <c r="A2867" t="s">
        <v>11324</v>
      </c>
      <c r="B2867" t="s">
        <v>11325</v>
      </c>
      <c r="C2867" s="1" t="str">
        <f t="shared" si="178"/>
        <v>12:0012</v>
      </c>
      <c r="D2867" s="1" t="str">
        <f t="shared" si="179"/>
        <v>12:0031</v>
      </c>
      <c r="E2867" t="s">
        <v>11326</v>
      </c>
      <c r="F2867" t="s">
        <v>11327</v>
      </c>
      <c r="H2867">
        <v>58.853938499999998</v>
      </c>
      <c r="I2867">
        <v>-132.15756999999999</v>
      </c>
      <c r="J2867" s="1" t="str">
        <f t="shared" si="180"/>
        <v>Fluid (stream)</v>
      </c>
      <c r="K2867" s="1" t="str">
        <f t="shared" si="181"/>
        <v>Untreated Water</v>
      </c>
      <c r="O2867">
        <v>0.15</v>
      </c>
      <c r="P2867">
        <v>52</v>
      </c>
      <c r="Q2867">
        <v>7.8</v>
      </c>
    </row>
    <row r="2868" spans="1:17" hidden="1" x14ac:dyDescent="0.3">
      <c r="A2868" t="s">
        <v>11328</v>
      </c>
      <c r="B2868" t="s">
        <v>11329</v>
      </c>
      <c r="C2868" s="1" t="str">
        <f t="shared" si="178"/>
        <v>12:0012</v>
      </c>
      <c r="D2868" s="1" t="str">
        <f t="shared" si="179"/>
        <v>12:0031</v>
      </c>
      <c r="E2868" t="s">
        <v>11330</v>
      </c>
      <c r="F2868" t="s">
        <v>11331</v>
      </c>
      <c r="H2868">
        <v>58.857385899999997</v>
      </c>
      <c r="I2868">
        <v>-132.1611375</v>
      </c>
      <c r="J2868" s="1" t="str">
        <f t="shared" si="180"/>
        <v>Fluid (stream)</v>
      </c>
      <c r="K2868" s="1" t="str">
        <f t="shared" si="181"/>
        <v>Untreated Water</v>
      </c>
      <c r="O2868">
        <v>2.5000000000000001E-2</v>
      </c>
      <c r="P2868">
        <v>34</v>
      </c>
      <c r="Q2868">
        <v>8</v>
      </c>
    </row>
    <row r="2869" spans="1:17" hidden="1" x14ac:dyDescent="0.3">
      <c r="A2869" t="s">
        <v>11332</v>
      </c>
      <c r="B2869" t="s">
        <v>11333</v>
      </c>
      <c r="C2869" s="1" t="str">
        <f t="shared" si="178"/>
        <v>12:0012</v>
      </c>
      <c r="D2869" s="1" t="str">
        <f t="shared" si="179"/>
        <v>12:0031</v>
      </c>
      <c r="E2869" t="s">
        <v>11334</v>
      </c>
      <c r="F2869" t="s">
        <v>11335</v>
      </c>
      <c r="H2869">
        <v>58.820604199999998</v>
      </c>
      <c r="I2869">
        <v>-132.19098249999999</v>
      </c>
      <c r="J2869" s="1" t="str">
        <f t="shared" si="180"/>
        <v>Fluid (stream)</v>
      </c>
      <c r="K2869" s="1" t="str">
        <f t="shared" si="181"/>
        <v>Untreated Water</v>
      </c>
      <c r="O2869">
        <v>0.1</v>
      </c>
      <c r="P2869">
        <v>60</v>
      </c>
      <c r="Q2869">
        <v>8</v>
      </c>
    </row>
    <row r="2870" spans="1:17" hidden="1" x14ac:dyDescent="0.3">
      <c r="A2870" t="s">
        <v>11336</v>
      </c>
      <c r="B2870" t="s">
        <v>11337</v>
      </c>
      <c r="C2870" s="1" t="str">
        <f t="shared" si="178"/>
        <v>12:0012</v>
      </c>
      <c r="D2870" s="1" t="str">
        <f t="shared" si="179"/>
        <v>12:0031</v>
      </c>
      <c r="E2870" t="s">
        <v>11338</v>
      </c>
      <c r="F2870" t="s">
        <v>11339</v>
      </c>
      <c r="H2870">
        <v>58.821015299999999</v>
      </c>
      <c r="I2870">
        <v>-132.15099599999999</v>
      </c>
      <c r="J2870" s="1" t="str">
        <f t="shared" si="180"/>
        <v>Fluid (stream)</v>
      </c>
      <c r="K2870" s="1" t="str">
        <f t="shared" si="181"/>
        <v>Untreated Water</v>
      </c>
      <c r="O2870">
        <v>2.5000000000000001E-2</v>
      </c>
      <c r="P2870">
        <v>52</v>
      </c>
      <c r="Q2870">
        <v>8.1</v>
      </c>
    </row>
    <row r="2871" spans="1:17" hidden="1" x14ac:dyDescent="0.3">
      <c r="A2871" t="s">
        <v>11340</v>
      </c>
      <c r="B2871" t="s">
        <v>11341</v>
      </c>
      <c r="C2871" s="1" t="str">
        <f t="shared" si="178"/>
        <v>12:0012</v>
      </c>
      <c r="D2871" s="1" t="str">
        <f t="shared" si="179"/>
        <v>12:0031</v>
      </c>
      <c r="E2871" t="s">
        <v>11342</v>
      </c>
      <c r="F2871" t="s">
        <v>11343</v>
      </c>
      <c r="H2871">
        <v>58.765999999999998</v>
      </c>
      <c r="I2871">
        <v>-132.0825327</v>
      </c>
      <c r="J2871" s="1" t="str">
        <f t="shared" si="180"/>
        <v>Fluid (stream)</v>
      </c>
      <c r="K2871" s="1" t="str">
        <f t="shared" si="181"/>
        <v>Untreated Water</v>
      </c>
      <c r="O2871">
        <v>2.5000000000000001E-2</v>
      </c>
      <c r="P2871">
        <v>74</v>
      </c>
      <c r="Q2871">
        <v>8</v>
      </c>
    </row>
    <row r="2872" spans="1:17" hidden="1" x14ac:dyDescent="0.3">
      <c r="A2872" t="s">
        <v>11344</v>
      </c>
      <c r="B2872" t="s">
        <v>11345</v>
      </c>
      <c r="C2872" s="1" t="str">
        <f t="shared" si="178"/>
        <v>12:0012</v>
      </c>
      <c r="D2872" s="1" t="str">
        <f t="shared" si="179"/>
        <v>12:0031</v>
      </c>
      <c r="E2872" t="s">
        <v>11346</v>
      </c>
      <c r="F2872" t="s">
        <v>11347</v>
      </c>
      <c r="H2872">
        <v>58.758863900000001</v>
      </c>
      <c r="I2872">
        <v>-132.1073069</v>
      </c>
      <c r="J2872" s="1" t="str">
        <f t="shared" si="180"/>
        <v>Fluid (stream)</v>
      </c>
      <c r="K2872" s="1" t="str">
        <f t="shared" si="181"/>
        <v>Untreated Water</v>
      </c>
      <c r="O2872">
        <v>2.5000000000000001E-2</v>
      </c>
      <c r="P2872">
        <v>58</v>
      </c>
      <c r="Q2872">
        <v>8.1</v>
      </c>
    </row>
    <row r="2873" spans="1:17" hidden="1" x14ac:dyDescent="0.3">
      <c r="A2873" t="s">
        <v>11348</v>
      </c>
      <c r="B2873" t="s">
        <v>11349</v>
      </c>
      <c r="C2873" s="1" t="str">
        <f t="shared" si="178"/>
        <v>12:0012</v>
      </c>
      <c r="D2873" s="1" t="str">
        <f t="shared" si="179"/>
        <v>12:0031</v>
      </c>
      <c r="E2873" t="s">
        <v>11350</v>
      </c>
      <c r="F2873" t="s">
        <v>11351</v>
      </c>
      <c r="H2873">
        <v>58.777793699999997</v>
      </c>
      <c r="I2873">
        <v>-132.0401731</v>
      </c>
      <c r="J2873" s="1" t="str">
        <f t="shared" si="180"/>
        <v>Fluid (stream)</v>
      </c>
      <c r="K2873" s="1" t="str">
        <f t="shared" si="181"/>
        <v>Untreated Water</v>
      </c>
      <c r="O2873">
        <v>2.5000000000000001E-2</v>
      </c>
      <c r="P2873">
        <v>76</v>
      </c>
      <c r="Q2873">
        <v>8.1</v>
      </c>
    </row>
    <row r="2874" spans="1:17" hidden="1" x14ac:dyDescent="0.3">
      <c r="A2874" t="s">
        <v>11352</v>
      </c>
      <c r="B2874" t="s">
        <v>11353</v>
      </c>
      <c r="C2874" s="1" t="str">
        <f t="shared" si="178"/>
        <v>12:0012</v>
      </c>
      <c r="D2874" s="1" t="str">
        <f t="shared" si="179"/>
        <v>12:0031</v>
      </c>
      <c r="E2874" t="s">
        <v>11354</v>
      </c>
      <c r="F2874" t="s">
        <v>11355</v>
      </c>
      <c r="H2874">
        <v>58.790400699999999</v>
      </c>
      <c r="I2874">
        <v>-132.01564490000001</v>
      </c>
      <c r="J2874" s="1" t="str">
        <f t="shared" si="180"/>
        <v>Fluid (stream)</v>
      </c>
      <c r="K2874" s="1" t="str">
        <f t="shared" si="181"/>
        <v>Untreated Water</v>
      </c>
      <c r="O2874">
        <v>2.5000000000000001E-2</v>
      </c>
      <c r="P2874">
        <v>42</v>
      </c>
      <c r="Q2874">
        <v>7.9</v>
      </c>
    </row>
    <row r="2875" spans="1:17" hidden="1" x14ac:dyDescent="0.3">
      <c r="A2875" t="s">
        <v>11356</v>
      </c>
      <c r="B2875" t="s">
        <v>11357</v>
      </c>
      <c r="C2875" s="1" t="str">
        <f t="shared" si="178"/>
        <v>12:0012</v>
      </c>
      <c r="D2875" s="1" t="str">
        <f t="shared" si="179"/>
        <v>12:0031</v>
      </c>
      <c r="E2875" t="s">
        <v>11358</v>
      </c>
      <c r="F2875" t="s">
        <v>11359</v>
      </c>
      <c r="H2875">
        <v>58.845757800000001</v>
      </c>
      <c r="I2875">
        <v>-132.10198</v>
      </c>
      <c r="J2875" s="1" t="str">
        <f t="shared" si="180"/>
        <v>Fluid (stream)</v>
      </c>
      <c r="K2875" s="1" t="str">
        <f t="shared" si="181"/>
        <v>Untreated Water</v>
      </c>
      <c r="O2875">
        <v>2.5000000000000001E-2</v>
      </c>
      <c r="P2875">
        <v>34</v>
      </c>
      <c r="Q2875">
        <v>7.8</v>
      </c>
    </row>
    <row r="2876" spans="1:17" hidden="1" x14ac:dyDescent="0.3">
      <c r="A2876" t="s">
        <v>11360</v>
      </c>
      <c r="B2876" t="s">
        <v>11361</v>
      </c>
      <c r="C2876" s="1" t="str">
        <f t="shared" si="178"/>
        <v>12:0012</v>
      </c>
      <c r="D2876" s="1" t="str">
        <f t="shared" si="179"/>
        <v>12:0031</v>
      </c>
      <c r="E2876" t="s">
        <v>11362</v>
      </c>
      <c r="F2876" t="s">
        <v>11363</v>
      </c>
      <c r="H2876">
        <v>58.822416799999999</v>
      </c>
      <c r="I2876">
        <v>-132.01282309999999</v>
      </c>
      <c r="J2876" s="1" t="str">
        <f t="shared" si="180"/>
        <v>Fluid (stream)</v>
      </c>
      <c r="K2876" s="1" t="str">
        <f t="shared" si="181"/>
        <v>Untreated Water</v>
      </c>
      <c r="O2876">
        <v>2.5000000000000001E-2</v>
      </c>
      <c r="P2876">
        <v>38</v>
      </c>
      <c r="Q2876">
        <v>8</v>
      </c>
    </row>
    <row r="2877" spans="1:17" hidden="1" x14ac:dyDescent="0.3">
      <c r="A2877" t="s">
        <v>11364</v>
      </c>
      <c r="B2877" t="s">
        <v>11365</v>
      </c>
      <c r="C2877" s="1" t="str">
        <f t="shared" si="178"/>
        <v>12:0012</v>
      </c>
      <c r="D2877" s="1" t="str">
        <f t="shared" si="179"/>
        <v>12:0031</v>
      </c>
      <c r="E2877" t="s">
        <v>11362</v>
      </c>
      <c r="F2877" t="s">
        <v>11366</v>
      </c>
      <c r="H2877">
        <v>58.822416799999999</v>
      </c>
      <c r="I2877">
        <v>-132.01282309999999</v>
      </c>
      <c r="J2877" s="1" t="str">
        <f t="shared" si="180"/>
        <v>Fluid (stream)</v>
      </c>
      <c r="K2877" s="1" t="str">
        <f t="shared" si="181"/>
        <v>Untreated Water</v>
      </c>
      <c r="O2877">
        <v>2.5000000000000001E-2</v>
      </c>
      <c r="P2877">
        <v>38</v>
      </c>
      <c r="Q2877">
        <v>7.9</v>
      </c>
    </row>
    <row r="2878" spans="1:17" hidden="1" x14ac:dyDescent="0.3">
      <c r="A2878" t="s">
        <v>11367</v>
      </c>
      <c r="B2878" t="s">
        <v>11368</v>
      </c>
      <c r="C2878" s="1" t="str">
        <f t="shared" si="178"/>
        <v>12:0012</v>
      </c>
      <c r="D2878" s="1" t="str">
        <f t="shared" si="179"/>
        <v>12:0031</v>
      </c>
      <c r="E2878" t="s">
        <v>11369</v>
      </c>
      <c r="F2878" t="s">
        <v>11370</v>
      </c>
      <c r="H2878">
        <v>58.843430499999997</v>
      </c>
      <c r="I2878">
        <v>-132.1075664</v>
      </c>
      <c r="J2878" s="1" t="str">
        <f t="shared" si="180"/>
        <v>Fluid (stream)</v>
      </c>
      <c r="K2878" s="1" t="str">
        <f t="shared" si="181"/>
        <v>Untreated Water</v>
      </c>
      <c r="O2878">
        <v>2.5000000000000001E-2</v>
      </c>
      <c r="P2878">
        <v>36</v>
      </c>
      <c r="Q2878">
        <v>8</v>
      </c>
    </row>
    <row r="2879" spans="1:17" hidden="1" x14ac:dyDescent="0.3">
      <c r="A2879" t="s">
        <v>11371</v>
      </c>
      <c r="B2879" t="s">
        <v>11372</v>
      </c>
      <c r="C2879" s="1" t="str">
        <f t="shared" si="178"/>
        <v>12:0012</v>
      </c>
      <c r="D2879" s="1" t="str">
        <f t="shared" si="179"/>
        <v>12:0031</v>
      </c>
      <c r="E2879" t="s">
        <v>11373</v>
      </c>
      <c r="F2879" t="s">
        <v>11374</v>
      </c>
      <c r="H2879">
        <v>58.838448800000002</v>
      </c>
      <c r="I2879">
        <v>-132.0893825</v>
      </c>
      <c r="J2879" s="1" t="str">
        <f t="shared" si="180"/>
        <v>Fluid (stream)</v>
      </c>
      <c r="K2879" s="1" t="str">
        <f t="shared" si="181"/>
        <v>Untreated Water</v>
      </c>
      <c r="O2879">
        <v>2.5000000000000001E-2</v>
      </c>
      <c r="P2879">
        <v>32</v>
      </c>
      <c r="Q2879">
        <v>7.8</v>
      </c>
    </row>
    <row r="2880" spans="1:17" hidden="1" x14ac:dyDescent="0.3">
      <c r="A2880" t="s">
        <v>11375</v>
      </c>
      <c r="B2880" t="s">
        <v>11376</v>
      </c>
      <c r="C2880" s="1" t="str">
        <f t="shared" si="178"/>
        <v>12:0012</v>
      </c>
      <c r="D2880" s="1" t="str">
        <f t="shared" si="179"/>
        <v>12:0031</v>
      </c>
      <c r="E2880" t="s">
        <v>11377</v>
      </c>
      <c r="F2880" t="s">
        <v>11378</v>
      </c>
      <c r="H2880">
        <v>58.726194900000003</v>
      </c>
      <c r="I2880">
        <v>-132.87079639999999</v>
      </c>
      <c r="J2880" s="1" t="str">
        <f t="shared" si="180"/>
        <v>Fluid (stream)</v>
      </c>
      <c r="K2880" s="1" t="str">
        <f t="shared" si="181"/>
        <v>Untreated Water</v>
      </c>
      <c r="O2880">
        <v>2.5000000000000001E-2</v>
      </c>
      <c r="P2880">
        <v>76</v>
      </c>
      <c r="Q2880">
        <v>7.8</v>
      </c>
    </row>
    <row r="2881" spans="1:17" hidden="1" x14ac:dyDescent="0.3">
      <c r="A2881" t="s">
        <v>11379</v>
      </c>
      <c r="B2881" t="s">
        <v>11380</v>
      </c>
      <c r="C2881" s="1" t="str">
        <f t="shared" si="178"/>
        <v>12:0012</v>
      </c>
      <c r="D2881" s="1" t="str">
        <f t="shared" si="179"/>
        <v>12:0031</v>
      </c>
      <c r="E2881" t="s">
        <v>11381</v>
      </c>
      <c r="F2881" t="s">
        <v>11382</v>
      </c>
      <c r="H2881">
        <v>58.721925300000002</v>
      </c>
      <c r="I2881">
        <v>-132.8750124</v>
      </c>
      <c r="J2881" s="1" t="str">
        <f t="shared" si="180"/>
        <v>Fluid (stream)</v>
      </c>
      <c r="K2881" s="1" t="str">
        <f t="shared" si="181"/>
        <v>Untreated Water</v>
      </c>
      <c r="O2881">
        <v>2.5000000000000001E-2</v>
      </c>
      <c r="P2881">
        <v>70</v>
      </c>
      <c r="Q2881">
        <v>7.6</v>
      </c>
    </row>
    <row r="2882" spans="1:17" hidden="1" x14ac:dyDescent="0.3">
      <c r="A2882" t="s">
        <v>11383</v>
      </c>
      <c r="B2882" t="s">
        <v>11384</v>
      </c>
      <c r="C2882" s="1" t="str">
        <f t="shared" ref="C2882:C2945" si="182">HYPERLINK("http://geochem.nrcan.gc.ca/cdogs/content/bdl/bdl210550_e.htm", "21:0550")</f>
        <v>21:0550</v>
      </c>
      <c r="D2882" s="1" t="str">
        <f t="shared" ref="D2882:D2895" si="183">HYPERLINK("http://geochem.nrcan.gc.ca/cdogs/content/svy/svy210179_e.htm", "21:0179")</f>
        <v>21:0179</v>
      </c>
      <c r="E2882" t="s">
        <v>11385</v>
      </c>
      <c r="F2882" t="s">
        <v>11386</v>
      </c>
      <c r="H2882">
        <v>53.484910800000002</v>
      </c>
      <c r="I2882">
        <v>-123.1146315</v>
      </c>
      <c r="J2882" s="1" t="str">
        <f t="shared" ref="J2882:J2895" si="184">HYPERLINK("http://geochem.nrcan.gc.ca/cdogs/content/kwd/kwd020018_e.htm", "Fluid (stream)")</f>
        <v>Fluid (stream)</v>
      </c>
      <c r="K2882" s="1" t="str">
        <f t="shared" ref="K2882:K2895" si="185">HYPERLINK("http://geochem.nrcan.gc.ca/cdogs/content/kwd/kwd080007_e.htm", "Untreated Water")</f>
        <v>Untreated Water</v>
      </c>
      <c r="L2882">
        <v>1</v>
      </c>
      <c r="M2882" t="s">
        <v>11387</v>
      </c>
      <c r="N2882">
        <v>1</v>
      </c>
      <c r="O2882">
        <v>0.3</v>
      </c>
      <c r="P2882">
        <v>100</v>
      </c>
      <c r="Q2882">
        <v>7.2</v>
      </c>
    </row>
    <row r="2883" spans="1:17" hidden="1" x14ac:dyDescent="0.3">
      <c r="A2883" t="s">
        <v>11388</v>
      </c>
      <c r="B2883" t="s">
        <v>11389</v>
      </c>
      <c r="C2883" s="1" t="str">
        <f t="shared" si="182"/>
        <v>21:0550</v>
      </c>
      <c r="D2883" s="1" t="str">
        <f t="shared" si="183"/>
        <v>21:0179</v>
      </c>
      <c r="E2883" t="s">
        <v>11390</v>
      </c>
      <c r="F2883" t="s">
        <v>11391</v>
      </c>
      <c r="H2883">
        <v>53.536550599999998</v>
      </c>
      <c r="I2883">
        <v>-123.0809574</v>
      </c>
      <c r="J2883" s="1" t="str">
        <f t="shared" si="184"/>
        <v>Fluid (stream)</v>
      </c>
      <c r="K2883" s="1" t="str">
        <f t="shared" si="185"/>
        <v>Untreated Water</v>
      </c>
      <c r="L2883">
        <v>1</v>
      </c>
      <c r="M2883" t="s">
        <v>11392</v>
      </c>
      <c r="N2883">
        <v>2</v>
      </c>
      <c r="O2883">
        <v>0.35</v>
      </c>
      <c r="P2883">
        <v>78</v>
      </c>
      <c r="Q2883">
        <v>7.3</v>
      </c>
    </row>
    <row r="2884" spans="1:17" hidden="1" x14ac:dyDescent="0.3">
      <c r="A2884" t="s">
        <v>11393</v>
      </c>
      <c r="B2884" t="s">
        <v>11394</v>
      </c>
      <c r="C2884" s="1" t="str">
        <f t="shared" si="182"/>
        <v>21:0550</v>
      </c>
      <c r="D2884" s="1" t="str">
        <f t="shared" si="183"/>
        <v>21:0179</v>
      </c>
      <c r="E2884" t="s">
        <v>11395</v>
      </c>
      <c r="F2884" t="s">
        <v>11396</v>
      </c>
      <c r="H2884">
        <v>53.491303600000002</v>
      </c>
      <c r="I2884">
        <v>-123.0389686</v>
      </c>
      <c r="J2884" s="1" t="str">
        <f t="shared" si="184"/>
        <v>Fluid (stream)</v>
      </c>
      <c r="K2884" s="1" t="str">
        <f t="shared" si="185"/>
        <v>Untreated Water</v>
      </c>
      <c r="L2884">
        <v>1</v>
      </c>
      <c r="M2884" t="s">
        <v>11397</v>
      </c>
      <c r="N2884">
        <v>3</v>
      </c>
      <c r="O2884">
        <v>0.4</v>
      </c>
      <c r="P2884">
        <v>40</v>
      </c>
      <c r="Q2884">
        <v>7.5</v>
      </c>
    </row>
    <row r="2885" spans="1:17" hidden="1" x14ac:dyDescent="0.3">
      <c r="A2885" t="s">
        <v>11398</v>
      </c>
      <c r="B2885" t="s">
        <v>11399</v>
      </c>
      <c r="C2885" s="1" t="str">
        <f t="shared" si="182"/>
        <v>21:0550</v>
      </c>
      <c r="D2885" s="1" t="str">
        <f t="shared" si="183"/>
        <v>21:0179</v>
      </c>
      <c r="E2885" t="s">
        <v>11400</v>
      </c>
      <c r="F2885" t="s">
        <v>11401</v>
      </c>
      <c r="H2885">
        <v>53.4903002</v>
      </c>
      <c r="I2885">
        <v>-123.05456770000001</v>
      </c>
      <c r="J2885" s="1" t="str">
        <f t="shared" si="184"/>
        <v>Fluid (stream)</v>
      </c>
      <c r="K2885" s="1" t="str">
        <f t="shared" si="185"/>
        <v>Untreated Water</v>
      </c>
      <c r="L2885">
        <v>1</v>
      </c>
      <c r="M2885" t="s">
        <v>11402</v>
      </c>
      <c r="N2885">
        <v>4</v>
      </c>
      <c r="O2885">
        <v>0.25</v>
      </c>
      <c r="P2885">
        <v>40</v>
      </c>
      <c r="Q2885">
        <v>6.9</v>
      </c>
    </row>
    <row r="2886" spans="1:17" hidden="1" x14ac:dyDescent="0.3">
      <c r="A2886" t="s">
        <v>11403</v>
      </c>
      <c r="B2886" t="s">
        <v>11404</v>
      </c>
      <c r="C2886" s="1" t="str">
        <f t="shared" si="182"/>
        <v>21:0550</v>
      </c>
      <c r="D2886" s="1" t="str">
        <f t="shared" si="183"/>
        <v>21:0179</v>
      </c>
      <c r="E2886" t="s">
        <v>11385</v>
      </c>
      <c r="F2886" t="s">
        <v>11405</v>
      </c>
      <c r="H2886">
        <v>53.484910800000002</v>
      </c>
      <c r="I2886">
        <v>-123.1146315</v>
      </c>
      <c r="J2886" s="1" t="str">
        <f t="shared" si="184"/>
        <v>Fluid (stream)</v>
      </c>
      <c r="K2886" s="1" t="str">
        <f t="shared" si="185"/>
        <v>Untreated Water</v>
      </c>
      <c r="L2886">
        <v>1</v>
      </c>
      <c r="M2886" t="s">
        <v>11406</v>
      </c>
      <c r="N2886">
        <v>5</v>
      </c>
      <c r="O2886">
        <v>0.45</v>
      </c>
      <c r="P2886">
        <v>40</v>
      </c>
      <c r="Q2886">
        <v>7.4</v>
      </c>
    </row>
    <row r="2887" spans="1:17" hidden="1" x14ac:dyDescent="0.3">
      <c r="A2887" t="s">
        <v>11407</v>
      </c>
      <c r="B2887" t="s">
        <v>11408</v>
      </c>
      <c r="C2887" s="1" t="str">
        <f t="shared" si="182"/>
        <v>21:0550</v>
      </c>
      <c r="D2887" s="1" t="str">
        <f t="shared" si="183"/>
        <v>21:0179</v>
      </c>
      <c r="E2887" t="s">
        <v>11409</v>
      </c>
      <c r="F2887" t="s">
        <v>11410</v>
      </c>
      <c r="H2887">
        <v>53.507033100000001</v>
      </c>
      <c r="I2887">
        <v>-123.1033374</v>
      </c>
      <c r="J2887" s="1" t="str">
        <f t="shared" si="184"/>
        <v>Fluid (stream)</v>
      </c>
      <c r="K2887" s="1" t="str">
        <f t="shared" si="185"/>
        <v>Untreated Water</v>
      </c>
      <c r="L2887">
        <v>1</v>
      </c>
      <c r="M2887" t="s">
        <v>11411</v>
      </c>
      <c r="N2887">
        <v>6</v>
      </c>
      <c r="O2887">
        <v>0.3</v>
      </c>
      <c r="P2887">
        <v>70</v>
      </c>
      <c r="Q2887">
        <v>7.4</v>
      </c>
    </row>
    <row r="2888" spans="1:17" hidden="1" x14ac:dyDescent="0.3">
      <c r="A2888" t="s">
        <v>11412</v>
      </c>
      <c r="B2888" t="s">
        <v>11413</v>
      </c>
      <c r="C2888" s="1" t="str">
        <f t="shared" si="182"/>
        <v>21:0550</v>
      </c>
      <c r="D2888" s="1" t="str">
        <f t="shared" si="183"/>
        <v>21:0179</v>
      </c>
      <c r="E2888" t="s">
        <v>11414</v>
      </c>
      <c r="F2888" t="s">
        <v>11415</v>
      </c>
      <c r="H2888">
        <v>53.540751999999998</v>
      </c>
      <c r="I2888">
        <v>-123.3039081</v>
      </c>
      <c r="J2888" s="1" t="str">
        <f t="shared" si="184"/>
        <v>Fluid (stream)</v>
      </c>
      <c r="K2888" s="1" t="str">
        <f t="shared" si="185"/>
        <v>Untreated Water</v>
      </c>
      <c r="L2888">
        <v>1</v>
      </c>
      <c r="M2888" t="s">
        <v>11416</v>
      </c>
      <c r="N2888">
        <v>7</v>
      </c>
    </row>
    <row r="2889" spans="1:17" hidden="1" x14ac:dyDescent="0.3">
      <c r="A2889" t="s">
        <v>11417</v>
      </c>
      <c r="B2889" t="s">
        <v>11418</v>
      </c>
      <c r="C2889" s="1" t="str">
        <f t="shared" si="182"/>
        <v>21:0550</v>
      </c>
      <c r="D2889" s="1" t="str">
        <f t="shared" si="183"/>
        <v>21:0179</v>
      </c>
      <c r="E2889" t="s">
        <v>11419</v>
      </c>
      <c r="F2889" t="s">
        <v>11420</v>
      </c>
      <c r="H2889">
        <v>53.535545399999997</v>
      </c>
      <c r="I2889">
        <v>-123.2632377</v>
      </c>
      <c r="J2889" s="1" t="str">
        <f t="shared" si="184"/>
        <v>Fluid (stream)</v>
      </c>
      <c r="K2889" s="1" t="str">
        <f t="shared" si="185"/>
        <v>Untreated Water</v>
      </c>
      <c r="L2889">
        <v>1</v>
      </c>
      <c r="M2889" t="s">
        <v>11421</v>
      </c>
      <c r="N2889">
        <v>8</v>
      </c>
      <c r="O2889">
        <v>0.3</v>
      </c>
      <c r="P2889">
        <v>54</v>
      </c>
      <c r="Q2889">
        <v>7.6</v>
      </c>
    </row>
    <row r="2890" spans="1:17" hidden="1" x14ac:dyDescent="0.3">
      <c r="A2890" t="s">
        <v>11422</v>
      </c>
      <c r="B2890" t="s">
        <v>11423</v>
      </c>
      <c r="C2890" s="1" t="str">
        <f t="shared" si="182"/>
        <v>21:0550</v>
      </c>
      <c r="D2890" s="1" t="str">
        <f t="shared" si="183"/>
        <v>21:0179</v>
      </c>
      <c r="E2890" t="s">
        <v>11424</v>
      </c>
      <c r="F2890" t="s">
        <v>11425</v>
      </c>
      <c r="H2890">
        <v>53.540195699999998</v>
      </c>
      <c r="I2890">
        <v>-123.257623</v>
      </c>
      <c r="J2890" s="1" t="str">
        <f t="shared" si="184"/>
        <v>Fluid (stream)</v>
      </c>
      <c r="K2890" s="1" t="str">
        <f t="shared" si="185"/>
        <v>Untreated Water</v>
      </c>
      <c r="L2890">
        <v>1</v>
      </c>
      <c r="M2890" t="s">
        <v>11426</v>
      </c>
      <c r="N2890">
        <v>9</v>
      </c>
    </row>
    <row r="2891" spans="1:17" hidden="1" x14ac:dyDescent="0.3">
      <c r="A2891" t="s">
        <v>11427</v>
      </c>
      <c r="B2891" t="s">
        <v>11428</v>
      </c>
      <c r="C2891" s="1" t="str">
        <f t="shared" si="182"/>
        <v>21:0550</v>
      </c>
      <c r="D2891" s="1" t="str">
        <f t="shared" si="183"/>
        <v>21:0179</v>
      </c>
      <c r="E2891" t="s">
        <v>11429</v>
      </c>
      <c r="F2891" t="s">
        <v>11430</v>
      </c>
      <c r="H2891">
        <v>53.556518799999999</v>
      </c>
      <c r="I2891">
        <v>-123.2490727</v>
      </c>
      <c r="J2891" s="1" t="str">
        <f t="shared" si="184"/>
        <v>Fluid (stream)</v>
      </c>
      <c r="K2891" s="1" t="str">
        <f t="shared" si="185"/>
        <v>Untreated Water</v>
      </c>
      <c r="L2891">
        <v>1</v>
      </c>
      <c r="M2891" t="s">
        <v>11431</v>
      </c>
      <c r="N2891">
        <v>10</v>
      </c>
      <c r="O2891">
        <v>0.4</v>
      </c>
      <c r="P2891">
        <v>60</v>
      </c>
      <c r="Q2891">
        <v>7.5</v>
      </c>
    </row>
    <row r="2892" spans="1:17" hidden="1" x14ac:dyDescent="0.3">
      <c r="A2892" t="s">
        <v>11432</v>
      </c>
      <c r="B2892" t="s">
        <v>11433</v>
      </c>
      <c r="C2892" s="1" t="str">
        <f t="shared" si="182"/>
        <v>21:0550</v>
      </c>
      <c r="D2892" s="1" t="str">
        <f t="shared" si="183"/>
        <v>21:0179</v>
      </c>
      <c r="E2892" t="s">
        <v>11429</v>
      </c>
      <c r="F2892" t="s">
        <v>11434</v>
      </c>
      <c r="H2892">
        <v>53.556518799999999</v>
      </c>
      <c r="I2892">
        <v>-123.2490727</v>
      </c>
      <c r="J2892" s="1" t="str">
        <f t="shared" si="184"/>
        <v>Fluid (stream)</v>
      </c>
      <c r="K2892" s="1" t="str">
        <f t="shared" si="185"/>
        <v>Untreated Water</v>
      </c>
      <c r="L2892">
        <v>1</v>
      </c>
      <c r="M2892" t="s">
        <v>11435</v>
      </c>
      <c r="N2892">
        <v>11</v>
      </c>
      <c r="O2892">
        <v>0.3</v>
      </c>
      <c r="P2892">
        <v>80</v>
      </c>
      <c r="Q2892">
        <v>7.6</v>
      </c>
    </row>
    <row r="2893" spans="1:17" hidden="1" x14ac:dyDescent="0.3">
      <c r="A2893" t="s">
        <v>11436</v>
      </c>
      <c r="B2893" t="s">
        <v>11437</v>
      </c>
      <c r="C2893" s="1" t="str">
        <f t="shared" si="182"/>
        <v>21:0550</v>
      </c>
      <c r="D2893" s="1" t="str">
        <f t="shared" si="183"/>
        <v>21:0179</v>
      </c>
      <c r="E2893" t="s">
        <v>11438</v>
      </c>
      <c r="F2893" t="s">
        <v>11439</v>
      </c>
      <c r="H2893">
        <v>53.561386200000001</v>
      </c>
      <c r="I2893">
        <v>-123.1684652</v>
      </c>
      <c r="J2893" s="1" t="str">
        <f t="shared" si="184"/>
        <v>Fluid (stream)</v>
      </c>
      <c r="K2893" s="1" t="str">
        <f t="shared" si="185"/>
        <v>Untreated Water</v>
      </c>
      <c r="L2893">
        <v>1</v>
      </c>
      <c r="M2893" t="s">
        <v>11440</v>
      </c>
      <c r="N2893">
        <v>12</v>
      </c>
      <c r="O2893">
        <v>2</v>
      </c>
      <c r="P2893">
        <v>96</v>
      </c>
      <c r="Q2893">
        <v>7.7</v>
      </c>
    </row>
    <row r="2894" spans="1:17" hidden="1" x14ac:dyDescent="0.3">
      <c r="A2894" t="s">
        <v>11441</v>
      </c>
      <c r="B2894" t="s">
        <v>11442</v>
      </c>
      <c r="C2894" s="1" t="str">
        <f t="shared" si="182"/>
        <v>21:0550</v>
      </c>
      <c r="D2894" s="1" t="str">
        <f t="shared" si="183"/>
        <v>21:0179</v>
      </c>
      <c r="E2894" t="s">
        <v>11443</v>
      </c>
      <c r="F2894" t="s">
        <v>11444</v>
      </c>
      <c r="H2894">
        <v>53.520873700000003</v>
      </c>
      <c r="I2894">
        <v>-123.1411241</v>
      </c>
      <c r="J2894" s="1" t="str">
        <f t="shared" si="184"/>
        <v>Fluid (stream)</v>
      </c>
      <c r="K2894" s="1" t="str">
        <f t="shared" si="185"/>
        <v>Untreated Water</v>
      </c>
      <c r="L2894">
        <v>1</v>
      </c>
      <c r="M2894" t="s">
        <v>11445</v>
      </c>
      <c r="N2894">
        <v>13</v>
      </c>
      <c r="O2894">
        <v>3</v>
      </c>
      <c r="P2894">
        <v>96</v>
      </c>
      <c r="Q2894">
        <v>7.9</v>
      </c>
    </row>
    <row r="2895" spans="1:17" hidden="1" x14ac:dyDescent="0.3">
      <c r="A2895" t="s">
        <v>11446</v>
      </c>
      <c r="B2895" t="s">
        <v>11447</v>
      </c>
      <c r="C2895" s="1" t="str">
        <f t="shared" si="182"/>
        <v>21:0550</v>
      </c>
      <c r="D2895" s="1" t="str">
        <f t="shared" si="183"/>
        <v>21:0179</v>
      </c>
      <c r="E2895" t="s">
        <v>11448</v>
      </c>
      <c r="F2895" t="s">
        <v>11449</v>
      </c>
      <c r="H2895">
        <v>53.531131799999997</v>
      </c>
      <c r="I2895">
        <v>-123.1469214</v>
      </c>
      <c r="J2895" s="1" t="str">
        <f t="shared" si="184"/>
        <v>Fluid (stream)</v>
      </c>
      <c r="K2895" s="1" t="str">
        <f t="shared" si="185"/>
        <v>Untreated Water</v>
      </c>
      <c r="L2895">
        <v>1</v>
      </c>
      <c r="M2895" t="s">
        <v>11450</v>
      </c>
      <c r="N2895">
        <v>14</v>
      </c>
      <c r="O2895">
        <v>0.55000000000000004</v>
      </c>
      <c r="P2895">
        <v>150</v>
      </c>
      <c r="Q2895">
        <v>7.4</v>
      </c>
    </row>
    <row r="2896" spans="1:17" hidden="1" x14ac:dyDescent="0.3">
      <c r="A2896" t="s">
        <v>11451</v>
      </c>
      <c r="B2896" t="s">
        <v>11452</v>
      </c>
      <c r="C2896" s="1" t="str">
        <f t="shared" si="182"/>
        <v>21:0550</v>
      </c>
      <c r="D2896" s="1" t="str">
        <f>HYPERLINK("http://geochem.nrcan.gc.ca/cdogs/content/svy/svy_e.htm", "")</f>
        <v/>
      </c>
      <c r="G2896" s="1" t="str">
        <f>HYPERLINK("http://geochem.nrcan.gc.ca/cdogs/content/cr_/cr_00071_e.htm", "71")</f>
        <v>71</v>
      </c>
      <c r="J2896" t="s">
        <v>11453</v>
      </c>
      <c r="K2896" t="s">
        <v>11454</v>
      </c>
      <c r="L2896">
        <v>1</v>
      </c>
      <c r="M2896" t="s">
        <v>11455</v>
      </c>
      <c r="N2896">
        <v>15</v>
      </c>
      <c r="O2896">
        <v>0.65</v>
      </c>
      <c r="P2896">
        <v>100</v>
      </c>
      <c r="Q2896">
        <v>7</v>
      </c>
    </row>
    <row r="2897" spans="1:17" hidden="1" x14ac:dyDescent="0.3">
      <c r="A2897" t="s">
        <v>11456</v>
      </c>
      <c r="B2897" t="s">
        <v>11457</v>
      </c>
      <c r="C2897" s="1" t="str">
        <f t="shared" si="182"/>
        <v>21:0550</v>
      </c>
      <c r="D2897" s="1" t="str">
        <f t="shared" ref="D2897:D2911" si="186">HYPERLINK("http://geochem.nrcan.gc.ca/cdogs/content/svy/svy210179_e.htm", "21:0179")</f>
        <v>21:0179</v>
      </c>
      <c r="E2897" t="s">
        <v>11458</v>
      </c>
      <c r="F2897" t="s">
        <v>11459</v>
      </c>
      <c r="H2897">
        <v>53.621492199999999</v>
      </c>
      <c r="I2897">
        <v>-123.0135993</v>
      </c>
      <c r="J2897" s="1" t="str">
        <f t="shared" ref="J2897:J2911" si="187">HYPERLINK("http://geochem.nrcan.gc.ca/cdogs/content/kwd/kwd020018_e.htm", "Fluid (stream)")</f>
        <v>Fluid (stream)</v>
      </c>
      <c r="K2897" s="1" t="str">
        <f t="shared" ref="K2897:K2911" si="188">HYPERLINK("http://geochem.nrcan.gc.ca/cdogs/content/kwd/kwd080007_e.htm", "Untreated Water")</f>
        <v>Untreated Water</v>
      </c>
      <c r="L2897">
        <v>1</v>
      </c>
      <c r="M2897" t="s">
        <v>11460</v>
      </c>
      <c r="N2897">
        <v>16</v>
      </c>
      <c r="O2897">
        <v>0.3</v>
      </c>
      <c r="P2897">
        <v>32</v>
      </c>
      <c r="Q2897">
        <v>7.3</v>
      </c>
    </row>
    <row r="2898" spans="1:17" hidden="1" x14ac:dyDescent="0.3">
      <c r="A2898" t="s">
        <v>11461</v>
      </c>
      <c r="B2898" t="s">
        <v>11462</v>
      </c>
      <c r="C2898" s="1" t="str">
        <f t="shared" si="182"/>
        <v>21:0550</v>
      </c>
      <c r="D2898" s="1" t="str">
        <f t="shared" si="186"/>
        <v>21:0179</v>
      </c>
      <c r="E2898" t="s">
        <v>11463</v>
      </c>
      <c r="F2898" t="s">
        <v>11464</v>
      </c>
      <c r="H2898">
        <v>53.565460899999998</v>
      </c>
      <c r="I2898">
        <v>-123.35895619999999</v>
      </c>
      <c r="J2898" s="1" t="str">
        <f t="shared" si="187"/>
        <v>Fluid (stream)</v>
      </c>
      <c r="K2898" s="1" t="str">
        <f t="shared" si="188"/>
        <v>Untreated Water</v>
      </c>
      <c r="L2898">
        <v>1</v>
      </c>
      <c r="M2898" t="s">
        <v>11465</v>
      </c>
      <c r="N2898">
        <v>17</v>
      </c>
      <c r="O2898">
        <v>0.1</v>
      </c>
      <c r="P2898">
        <v>32</v>
      </c>
      <c r="Q2898">
        <v>7.4</v>
      </c>
    </row>
    <row r="2899" spans="1:17" hidden="1" x14ac:dyDescent="0.3">
      <c r="A2899" t="s">
        <v>11466</v>
      </c>
      <c r="B2899" t="s">
        <v>11467</v>
      </c>
      <c r="C2899" s="1" t="str">
        <f t="shared" si="182"/>
        <v>21:0550</v>
      </c>
      <c r="D2899" s="1" t="str">
        <f t="shared" si="186"/>
        <v>21:0179</v>
      </c>
      <c r="E2899" t="s">
        <v>11468</v>
      </c>
      <c r="F2899" t="s">
        <v>11469</v>
      </c>
      <c r="H2899">
        <v>53.566354500000003</v>
      </c>
      <c r="I2899">
        <v>-123.45531389999999</v>
      </c>
      <c r="J2899" s="1" t="str">
        <f t="shared" si="187"/>
        <v>Fluid (stream)</v>
      </c>
      <c r="K2899" s="1" t="str">
        <f t="shared" si="188"/>
        <v>Untreated Water</v>
      </c>
      <c r="L2899">
        <v>1</v>
      </c>
      <c r="M2899" t="s">
        <v>11470</v>
      </c>
      <c r="N2899">
        <v>18</v>
      </c>
    </row>
    <row r="2900" spans="1:17" hidden="1" x14ac:dyDescent="0.3">
      <c r="A2900" t="s">
        <v>11471</v>
      </c>
      <c r="B2900" t="s">
        <v>11472</v>
      </c>
      <c r="C2900" s="1" t="str">
        <f t="shared" si="182"/>
        <v>21:0550</v>
      </c>
      <c r="D2900" s="1" t="str">
        <f t="shared" si="186"/>
        <v>21:0179</v>
      </c>
      <c r="E2900" t="s">
        <v>11473</v>
      </c>
      <c r="F2900" t="s">
        <v>11474</v>
      </c>
      <c r="H2900">
        <v>53.575806499999999</v>
      </c>
      <c r="I2900">
        <v>-123.4816041</v>
      </c>
      <c r="J2900" s="1" t="str">
        <f t="shared" si="187"/>
        <v>Fluid (stream)</v>
      </c>
      <c r="K2900" s="1" t="str">
        <f t="shared" si="188"/>
        <v>Untreated Water</v>
      </c>
      <c r="L2900">
        <v>1</v>
      </c>
      <c r="M2900" t="s">
        <v>11475</v>
      </c>
      <c r="N2900">
        <v>19</v>
      </c>
      <c r="O2900">
        <v>1</v>
      </c>
      <c r="P2900">
        <v>96</v>
      </c>
      <c r="Q2900">
        <v>7.7</v>
      </c>
    </row>
    <row r="2901" spans="1:17" hidden="1" x14ac:dyDescent="0.3">
      <c r="A2901" t="s">
        <v>11476</v>
      </c>
      <c r="B2901" t="s">
        <v>11477</v>
      </c>
      <c r="C2901" s="1" t="str">
        <f t="shared" si="182"/>
        <v>21:0550</v>
      </c>
      <c r="D2901" s="1" t="str">
        <f t="shared" si="186"/>
        <v>21:0179</v>
      </c>
      <c r="E2901" t="s">
        <v>11478</v>
      </c>
      <c r="F2901" t="s">
        <v>11479</v>
      </c>
      <c r="H2901">
        <v>53.613576100000003</v>
      </c>
      <c r="I2901">
        <v>-123.47511059999999</v>
      </c>
      <c r="J2901" s="1" t="str">
        <f t="shared" si="187"/>
        <v>Fluid (stream)</v>
      </c>
      <c r="K2901" s="1" t="str">
        <f t="shared" si="188"/>
        <v>Untreated Water</v>
      </c>
      <c r="L2901">
        <v>1</v>
      </c>
      <c r="M2901" t="s">
        <v>11480</v>
      </c>
      <c r="N2901">
        <v>20</v>
      </c>
      <c r="O2901">
        <v>0.6</v>
      </c>
      <c r="P2901">
        <v>74</v>
      </c>
      <c r="Q2901">
        <v>8.1999999999999993</v>
      </c>
    </row>
    <row r="2902" spans="1:17" hidden="1" x14ac:dyDescent="0.3">
      <c r="A2902" t="s">
        <v>11481</v>
      </c>
      <c r="B2902" t="s">
        <v>11482</v>
      </c>
      <c r="C2902" s="1" t="str">
        <f t="shared" si="182"/>
        <v>21:0550</v>
      </c>
      <c r="D2902" s="1" t="str">
        <f t="shared" si="186"/>
        <v>21:0179</v>
      </c>
      <c r="E2902" t="s">
        <v>11483</v>
      </c>
      <c r="F2902" t="s">
        <v>11484</v>
      </c>
      <c r="H2902">
        <v>53.648138799999998</v>
      </c>
      <c r="I2902">
        <v>-123.4925641</v>
      </c>
      <c r="J2902" s="1" t="str">
        <f t="shared" si="187"/>
        <v>Fluid (stream)</v>
      </c>
      <c r="K2902" s="1" t="str">
        <f t="shared" si="188"/>
        <v>Untreated Water</v>
      </c>
      <c r="L2902">
        <v>2</v>
      </c>
      <c r="M2902" t="s">
        <v>11387</v>
      </c>
      <c r="N2902">
        <v>21</v>
      </c>
      <c r="O2902">
        <v>0.1</v>
      </c>
      <c r="P2902">
        <v>120</v>
      </c>
      <c r="Q2902">
        <v>7</v>
      </c>
    </row>
    <row r="2903" spans="1:17" hidden="1" x14ac:dyDescent="0.3">
      <c r="A2903" t="s">
        <v>11485</v>
      </c>
      <c r="B2903" t="s">
        <v>11486</v>
      </c>
      <c r="C2903" s="1" t="str">
        <f t="shared" si="182"/>
        <v>21:0550</v>
      </c>
      <c r="D2903" s="1" t="str">
        <f t="shared" si="186"/>
        <v>21:0179</v>
      </c>
      <c r="E2903" t="s">
        <v>11483</v>
      </c>
      <c r="F2903" t="s">
        <v>11487</v>
      </c>
      <c r="H2903">
        <v>53.648138799999998</v>
      </c>
      <c r="I2903">
        <v>-123.4925641</v>
      </c>
      <c r="J2903" s="1" t="str">
        <f t="shared" si="187"/>
        <v>Fluid (stream)</v>
      </c>
      <c r="K2903" s="1" t="str">
        <f t="shared" si="188"/>
        <v>Untreated Water</v>
      </c>
      <c r="L2903">
        <v>2</v>
      </c>
      <c r="M2903" t="s">
        <v>11406</v>
      </c>
      <c r="N2903">
        <v>22</v>
      </c>
      <c r="O2903">
        <v>0.1</v>
      </c>
      <c r="P2903">
        <v>10</v>
      </c>
      <c r="Q2903">
        <v>7.5</v>
      </c>
    </row>
    <row r="2904" spans="1:17" hidden="1" x14ac:dyDescent="0.3">
      <c r="A2904" t="s">
        <v>11488</v>
      </c>
      <c r="B2904" t="s">
        <v>11489</v>
      </c>
      <c r="C2904" s="1" t="str">
        <f t="shared" si="182"/>
        <v>21:0550</v>
      </c>
      <c r="D2904" s="1" t="str">
        <f t="shared" si="186"/>
        <v>21:0179</v>
      </c>
      <c r="E2904" t="s">
        <v>11490</v>
      </c>
      <c r="F2904" t="s">
        <v>11491</v>
      </c>
      <c r="H2904">
        <v>53.608736499999999</v>
      </c>
      <c r="I2904">
        <v>-123.3719749</v>
      </c>
      <c r="J2904" s="1" t="str">
        <f t="shared" si="187"/>
        <v>Fluid (stream)</v>
      </c>
      <c r="K2904" s="1" t="str">
        <f t="shared" si="188"/>
        <v>Untreated Water</v>
      </c>
      <c r="L2904">
        <v>2</v>
      </c>
      <c r="M2904" t="s">
        <v>11431</v>
      </c>
      <c r="N2904">
        <v>23</v>
      </c>
      <c r="O2904">
        <v>0.1</v>
      </c>
      <c r="P2904">
        <v>22</v>
      </c>
      <c r="Q2904">
        <v>7.7</v>
      </c>
    </row>
    <row r="2905" spans="1:17" hidden="1" x14ac:dyDescent="0.3">
      <c r="A2905" t="s">
        <v>11492</v>
      </c>
      <c r="B2905" t="s">
        <v>11493</v>
      </c>
      <c r="C2905" s="1" t="str">
        <f t="shared" si="182"/>
        <v>21:0550</v>
      </c>
      <c r="D2905" s="1" t="str">
        <f t="shared" si="186"/>
        <v>21:0179</v>
      </c>
      <c r="E2905" t="s">
        <v>11490</v>
      </c>
      <c r="F2905" t="s">
        <v>11494</v>
      </c>
      <c r="H2905">
        <v>53.608736499999999</v>
      </c>
      <c r="I2905">
        <v>-123.3719749</v>
      </c>
      <c r="J2905" s="1" t="str">
        <f t="shared" si="187"/>
        <v>Fluid (stream)</v>
      </c>
      <c r="K2905" s="1" t="str">
        <f t="shared" si="188"/>
        <v>Untreated Water</v>
      </c>
      <c r="L2905">
        <v>2</v>
      </c>
      <c r="M2905" t="s">
        <v>11435</v>
      </c>
      <c r="N2905">
        <v>24</v>
      </c>
      <c r="O2905">
        <v>0.1</v>
      </c>
      <c r="P2905">
        <v>20</v>
      </c>
      <c r="Q2905">
        <v>7.7</v>
      </c>
    </row>
    <row r="2906" spans="1:17" hidden="1" x14ac:dyDescent="0.3">
      <c r="A2906" t="s">
        <v>11495</v>
      </c>
      <c r="B2906" t="s">
        <v>11496</v>
      </c>
      <c r="C2906" s="1" t="str">
        <f t="shared" si="182"/>
        <v>21:0550</v>
      </c>
      <c r="D2906" s="1" t="str">
        <f t="shared" si="186"/>
        <v>21:0179</v>
      </c>
      <c r="E2906" t="s">
        <v>11497</v>
      </c>
      <c r="F2906" t="s">
        <v>11498</v>
      </c>
      <c r="H2906">
        <v>53.697509799999999</v>
      </c>
      <c r="I2906">
        <v>-123.0147295</v>
      </c>
      <c r="J2906" s="1" t="str">
        <f t="shared" si="187"/>
        <v>Fluid (stream)</v>
      </c>
      <c r="K2906" s="1" t="str">
        <f t="shared" si="188"/>
        <v>Untreated Water</v>
      </c>
      <c r="L2906">
        <v>2</v>
      </c>
      <c r="M2906" t="s">
        <v>11392</v>
      </c>
      <c r="N2906">
        <v>25</v>
      </c>
      <c r="O2906">
        <v>0.3</v>
      </c>
      <c r="P2906">
        <v>82</v>
      </c>
      <c r="Q2906">
        <v>7.8</v>
      </c>
    </row>
    <row r="2907" spans="1:17" hidden="1" x14ac:dyDescent="0.3">
      <c r="A2907" t="s">
        <v>11499</v>
      </c>
      <c r="B2907" t="s">
        <v>11500</v>
      </c>
      <c r="C2907" s="1" t="str">
        <f t="shared" si="182"/>
        <v>21:0550</v>
      </c>
      <c r="D2907" s="1" t="str">
        <f t="shared" si="186"/>
        <v>21:0179</v>
      </c>
      <c r="E2907" t="s">
        <v>11501</v>
      </c>
      <c r="F2907" t="s">
        <v>11502</v>
      </c>
      <c r="H2907">
        <v>53.707837400000003</v>
      </c>
      <c r="I2907">
        <v>-123.0177326</v>
      </c>
      <c r="J2907" s="1" t="str">
        <f t="shared" si="187"/>
        <v>Fluid (stream)</v>
      </c>
      <c r="K2907" s="1" t="str">
        <f t="shared" si="188"/>
        <v>Untreated Water</v>
      </c>
      <c r="L2907">
        <v>2</v>
      </c>
      <c r="M2907" t="s">
        <v>11397</v>
      </c>
      <c r="N2907">
        <v>26</v>
      </c>
      <c r="O2907">
        <v>0.45</v>
      </c>
      <c r="P2907">
        <v>92</v>
      </c>
      <c r="Q2907">
        <v>7.8</v>
      </c>
    </row>
    <row r="2908" spans="1:17" hidden="1" x14ac:dyDescent="0.3">
      <c r="A2908" t="s">
        <v>11503</v>
      </c>
      <c r="B2908" t="s">
        <v>11504</v>
      </c>
      <c r="C2908" s="1" t="str">
        <f t="shared" si="182"/>
        <v>21:0550</v>
      </c>
      <c r="D2908" s="1" t="str">
        <f t="shared" si="186"/>
        <v>21:0179</v>
      </c>
      <c r="E2908" t="s">
        <v>11505</v>
      </c>
      <c r="F2908" t="s">
        <v>11506</v>
      </c>
      <c r="H2908">
        <v>53.749412999999997</v>
      </c>
      <c r="I2908">
        <v>-123.0414219</v>
      </c>
      <c r="J2908" s="1" t="str">
        <f t="shared" si="187"/>
        <v>Fluid (stream)</v>
      </c>
      <c r="K2908" s="1" t="str">
        <f t="shared" si="188"/>
        <v>Untreated Water</v>
      </c>
      <c r="L2908">
        <v>2</v>
      </c>
      <c r="M2908" t="s">
        <v>11402</v>
      </c>
      <c r="N2908">
        <v>27</v>
      </c>
    </row>
    <row r="2909" spans="1:17" hidden="1" x14ac:dyDescent="0.3">
      <c r="A2909" t="s">
        <v>11507</v>
      </c>
      <c r="B2909" t="s">
        <v>11508</v>
      </c>
      <c r="C2909" s="1" t="str">
        <f t="shared" si="182"/>
        <v>21:0550</v>
      </c>
      <c r="D2909" s="1" t="str">
        <f t="shared" si="186"/>
        <v>21:0179</v>
      </c>
      <c r="E2909" t="s">
        <v>11509</v>
      </c>
      <c r="F2909" t="s">
        <v>11510</v>
      </c>
      <c r="H2909">
        <v>53.789578800000001</v>
      </c>
      <c r="I2909">
        <v>-123.0182061</v>
      </c>
      <c r="J2909" s="1" t="str">
        <f t="shared" si="187"/>
        <v>Fluid (stream)</v>
      </c>
      <c r="K2909" s="1" t="str">
        <f t="shared" si="188"/>
        <v>Untreated Water</v>
      </c>
      <c r="L2909">
        <v>2</v>
      </c>
      <c r="M2909" t="s">
        <v>11411</v>
      </c>
      <c r="N2909">
        <v>28</v>
      </c>
      <c r="O2909">
        <v>0.1</v>
      </c>
      <c r="P2909">
        <v>26</v>
      </c>
      <c r="Q2909">
        <v>6</v>
      </c>
    </row>
    <row r="2910" spans="1:17" hidden="1" x14ac:dyDescent="0.3">
      <c r="A2910" t="s">
        <v>11511</v>
      </c>
      <c r="B2910" t="s">
        <v>11512</v>
      </c>
      <c r="C2910" s="1" t="str">
        <f t="shared" si="182"/>
        <v>21:0550</v>
      </c>
      <c r="D2910" s="1" t="str">
        <f t="shared" si="186"/>
        <v>21:0179</v>
      </c>
      <c r="E2910" t="s">
        <v>11513</v>
      </c>
      <c r="F2910" t="s">
        <v>11514</v>
      </c>
      <c r="H2910">
        <v>53.756932599999999</v>
      </c>
      <c r="I2910">
        <v>-123.0511668</v>
      </c>
      <c r="J2910" s="1" t="str">
        <f t="shared" si="187"/>
        <v>Fluid (stream)</v>
      </c>
      <c r="K2910" s="1" t="str">
        <f t="shared" si="188"/>
        <v>Untreated Water</v>
      </c>
      <c r="L2910">
        <v>2</v>
      </c>
      <c r="M2910" t="s">
        <v>11416</v>
      </c>
      <c r="N2910">
        <v>29</v>
      </c>
    </row>
    <row r="2911" spans="1:17" hidden="1" x14ac:dyDescent="0.3">
      <c r="A2911" t="s">
        <v>11515</v>
      </c>
      <c r="B2911" t="s">
        <v>11516</v>
      </c>
      <c r="C2911" s="1" t="str">
        <f t="shared" si="182"/>
        <v>21:0550</v>
      </c>
      <c r="D2911" s="1" t="str">
        <f t="shared" si="186"/>
        <v>21:0179</v>
      </c>
      <c r="E2911" t="s">
        <v>11517</v>
      </c>
      <c r="F2911" t="s">
        <v>11518</v>
      </c>
      <c r="H2911">
        <v>53.736823200000003</v>
      </c>
      <c r="I2911">
        <v>-123.0556301</v>
      </c>
      <c r="J2911" s="1" t="str">
        <f t="shared" si="187"/>
        <v>Fluid (stream)</v>
      </c>
      <c r="K2911" s="1" t="str">
        <f t="shared" si="188"/>
        <v>Untreated Water</v>
      </c>
      <c r="L2911">
        <v>2</v>
      </c>
      <c r="M2911" t="s">
        <v>11421</v>
      </c>
      <c r="N2911">
        <v>30</v>
      </c>
    </row>
    <row r="2912" spans="1:17" hidden="1" x14ac:dyDescent="0.3">
      <c r="A2912" t="s">
        <v>11519</v>
      </c>
      <c r="B2912" t="s">
        <v>11520</v>
      </c>
      <c r="C2912" s="1" t="str">
        <f t="shared" si="182"/>
        <v>21:0550</v>
      </c>
      <c r="D2912" s="1" t="str">
        <f>HYPERLINK("http://geochem.nrcan.gc.ca/cdogs/content/svy/svy_e.htm", "")</f>
        <v/>
      </c>
      <c r="G2912" s="1" t="str">
        <f>HYPERLINK("http://geochem.nrcan.gc.ca/cdogs/content/cr_/cr_00071_e.htm", "71")</f>
        <v>71</v>
      </c>
      <c r="J2912" t="s">
        <v>11453</v>
      </c>
      <c r="K2912" t="s">
        <v>11454</v>
      </c>
      <c r="L2912">
        <v>2</v>
      </c>
      <c r="M2912" t="s">
        <v>11455</v>
      </c>
      <c r="N2912">
        <v>31</v>
      </c>
      <c r="O2912">
        <v>0.45</v>
      </c>
      <c r="P2912">
        <v>120</v>
      </c>
      <c r="Q2912">
        <v>7</v>
      </c>
    </row>
    <row r="2913" spans="1:17" hidden="1" x14ac:dyDescent="0.3">
      <c r="A2913" t="s">
        <v>11521</v>
      </c>
      <c r="B2913" t="s">
        <v>11522</v>
      </c>
      <c r="C2913" s="1" t="str">
        <f t="shared" si="182"/>
        <v>21:0550</v>
      </c>
      <c r="D2913" s="1" t="str">
        <f t="shared" ref="D2913:D2937" si="189">HYPERLINK("http://geochem.nrcan.gc.ca/cdogs/content/svy/svy210179_e.htm", "21:0179")</f>
        <v>21:0179</v>
      </c>
      <c r="E2913" t="s">
        <v>11523</v>
      </c>
      <c r="F2913" t="s">
        <v>11524</v>
      </c>
      <c r="H2913">
        <v>53.591580899999997</v>
      </c>
      <c r="I2913">
        <v>-123.3005273</v>
      </c>
      <c r="J2913" s="1" t="str">
        <f t="shared" ref="J2913:J2937" si="190">HYPERLINK("http://geochem.nrcan.gc.ca/cdogs/content/kwd/kwd020018_e.htm", "Fluid (stream)")</f>
        <v>Fluid (stream)</v>
      </c>
      <c r="K2913" s="1" t="str">
        <f t="shared" ref="K2913:K2937" si="191">HYPERLINK("http://geochem.nrcan.gc.ca/cdogs/content/kwd/kwd080007_e.htm", "Untreated Water")</f>
        <v>Untreated Water</v>
      </c>
      <c r="L2913">
        <v>2</v>
      </c>
      <c r="M2913" t="s">
        <v>11426</v>
      </c>
      <c r="N2913">
        <v>32</v>
      </c>
    </row>
    <row r="2914" spans="1:17" hidden="1" x14ac:dyDescent="0.3">
      <c r="A2914" t="s">
        <v>11525</v>
      </c>
      <c r="B2914" t="s">
        <v>11526</v>
      </c>
      <c r="C2914" s="1" t="str">
        <f t="shared" si="182"/>
        <v>21:0550</v>
      </c>
      <c r="D2914" s="1" t="str">
        <f t="shared" si="189"/>
        <v>21:0179</v>
      </c>
      <c r="E2914" t="s">
        <v>11527</v>
      </c>
      <c r="F2914" t="s">
        <v>11528</v>
      </c>
      <c r="H2914">
        <v>53.593455400000003</v>
      </c>
      <c r="I2914">
        <v>-123.3293235</v>
      </c>
      <c r="J2914" s="1" t="str">
        <f t="shared" si="190"/>
        <v>Fluid (stream)</v>
      </c>
      <c r="K2914" s="1" t="str">
        <f t="shared" si="191"/>
        <v>Untreated Water</v>
      </c>
      <c r="L2914">
        <v>2</v>
      </c>
      <c r="M2914" t="s">
        <v>11440</v>
      </c>
      <c r="N2914">
        <v>33</v>
      </c>
      <c r="O2914">
        <v>0.4</v>
      </c>
      <c r="P2914">
        <v>66</v>
      </c>
      <c r="Q2914">
        <v>7.8</v>
      </c>
    </row>
    <row r="2915" spans="1:17" hidden="1" x14ac:dyDescent="0.3">
      <c r="A2915" t="s">
        <v>11529</v>
      </c>
      <c r="B2915" t="s">
        <v>11530</v>
      </c>
      <c r="C2915" s="1" t="str">
        <f t="shared" si="182"/>
        <v>21:0550</v>
      </c>
      <c r="D2915" s="1" t="str">
        <f t="shared" si="189"/>
        <v>21:0179</v>
      </c>
      <c r="E2915" t="s">
        <v>11531</v>
      </c>
      <c r="F2915" t="s">
        <v>11532</v>
      </c>
      <c r="H2915">
        <v>53.6437539</v>
      </c>
      <c r="I2915">
        <v>-123.3921454</v>
      </c>
      <c r="J2915" s="1" t="str">
        <f t="shared" si="190"/>
        <v>Fluid (stream)</v>
      </c>
      <c r="K2915" s="1" t="str">
        <f t="shared" si="191"/>
        <v>Untreated Water</v>
      </c>
      <c r="L2915">
        <v>2</v>
      </c>
      <c r="M2915" t="s">
        <v>11445</v>
      </c>
      <c r="N2915">
        <v>34</v>
      </c>
      <c r="O2915">
        <v>0.1</v>
      </c>
      <c r="P2915">
        <v>10</v>
      </c>
      <c r="Q2915">
        <v>7.8</v>
      </c>
    </row>
    <row r="2916" spans="1:17" hidden="1" x14ac:dyDescent="0.3">
      <c r="A2916" t="s">
        <v>11533</v>
      </c>
      <c r="B2916" t="s">
        <v>11534</v>
      </c>
      <c r="C2916" s="1" t="str">
        <f t="shared" si="182"/>
        <v>21:0550</v>
      </c>
      <c r="D2916" s="1" t="str">
        <f t="shared" si="189"/>
        <v>21:0179</v>
      </c>
      <c r="E2916" t="s">
        <v>11535</v>
      </c>
      <c r="F2916" t="s">
        <v>11536</v>
      </c>
      <c r="H2916">
        <v>53.631386499999998</v>
      </c>
      <c r="I2916">
        <v>-123.3864351</v>
      </c>
      <c r="J2916" s="1" t="str">
        <f t="shared" si="190"/>
        <v>Fluid (stream)</v>
      </c>
      <c r="K2916" s="1" t="str">
        <f t="shared" si="191"/>
        <v>Untreated Water</v>
      </c>
      <c r="L2916">
        <v>2</v>
      </c>
      <c r="M2916" t="s">
        <v>11450</v>
      </c>
      <c r="N2916">
        <v>35</v>
      </c>
      <c r="O2916">
        <v>0.1</v>
      </c>
      <c r="P2916">
        <v>10</v>
      </c>
      <c r="Q2916">
        <v>7.8</v>
      </c>
    </row>
    <row r="2917" spans="1:17" hidden="1" x14ac:dyDescent="0.3">
      <c r="A2917" t="s">
        <v>11537</v>
      </c>
      <c r="B2917" t="s">
        <v>11538</v>
      </c>
      <c r="C2917" s="1" t="str">
        <f t="shared" si="182"/>
        <v>21:0550</v>
      </c>
      <c r="D2917" s="1" t="str">
        <f t="shared" si="189"/>
        <v>21:0179</v>
      </c>
      <c r="E2917" t="s">
        <v>11539</v>
      </c>
      <c r="F2917" t="s">
        <v>11540</v>
      </c>
      <c r="H2917">
        <v>53.618359499999997</v>
      </c>
      <c r="I2917">
        <v>-123.33993409999999</v>
      </c>
      <c r="J2917" s="1" t="str">
        <f t="shared" si="190"/>
        <v>Fluid (stream)</v>
      </c>
      <c r="K2917" s="1" t="str">
        <f t="shared" si="191"/>
        <v>Untreated Water</v>
      </c>
      <c r="L2917">
        <v>2</v>
      </c>
      <c r="M2917" t="s">
        <v>11460</v>
      </c>
      <c r="N2917">
        <v>36</v>
      </c>
      <c r="O2917">
        <v>0.3</v>
      </c>
      <c r="P2917">
        <v>46</v>
      </c>
      <c r="Q2917">
        <v>7.7</v>
      </c>
    </row>
    <row r="2918" spans="1:17" hidden="1" x14ac:dyDescent="0.3">
      <c r="A2918" t="s">
        <v>11541</v>
      </c>
      <c r="B2918" t="s">
        <v>11542</v>
      </c>
      <c r="C2918" s="1" t="str">
        <f t="shared" si="182"/>
        <v>21:0550</v>
      </c>
      <c r="D2918" s="1" t="str">
        <f t="shared" si="189"/>
        <v>21:0179</v>
      </c>
      <c r="E2918" t="s">
        <v>11543</v>
      </c>
      <c r="F2918" t="s">
        <v>11544</v>
      </c>
      <c r="H2918">
        <v>53.6027086</v>
      </c>
      <c r="I2918">
        <v>-123.54672739999999</v>
      </c>
      <c r="J2918" s="1" t="str">
        <f t="shared" si="190"/>
        <v>Fluid (stream)</v>
      </c>
      <c r="K2918" s="1" t="str">
        <f t="shared" si="191"/>
        <v>Untreated Water</v>
      </c>
      <c r="L2918">
        <v>2</v>
      </c>
      <c r="M2918" t="s">
        <v>11465</v>
      </c>
      <c r="N2918">
        <v>37</v>
      </c>
      <c r="O2918">
        <v>1.5</v>
      </c>
      <c r="P2918">
        <v>84</v>
      </c>
      <c r="Q2918">
        <v>7.6</v>
      </c>
    </row>
    <row r="2919" spans="1:17" hidden="1" x14ac:dyDescent="0.3">
      <c r="A2919" t="s">
        <v>11545</v>
      </c>
      <c r="B2919" t="s">
        <v>11546</v>
      </c>
      <c r="C2919" s="1" t="str">
        <f t="shared" si="182"/>
        <v>21:0550</v>
      </c>
      <c r="D2919" s="1" t="str">
        <f t="shared" si="189"/>
        <v>21:0179</v>
      </c>
      <c r="E2919" t="s">
        <v>11547</v>
      </c>
      <c r="F2919" t="s">
        <v>11548</v>
      </c>
      <c r="H2919">
        <v>53.584083999999997</v>
      </c>
      <c r="I2919">
        <v>-123.61166830000001</v>
      </c>
      <c r="J2919" s="1" t="str">
        <f t="shared" si="190"/>
        <v>Fluid (stream)</v>
      </c>
      <c r="K2919" s="1" t="str">
        <f t="shared" si="191"/>
        <v>Untreated Water</v>
      </c>
      <c r="L2919">
        <v>2</v>
      </c>
      <c r="M2919" t="s">
        <v>11470</v>
      </c>
      <c r="N2919">
        <v>38</v>
      </c>
      <c r="O2919">
        <v>0.65</v>
      </c>
      <c r="P2919">
        <v>70</v>
      </c>
      <c r="Q2919">
        <v>7.6</v>
      </c>
    </row>
    <row r="2920" spans="1:17" hidden="1" x14ac:dyDescent="0.3">
      <c r="A2920" t="s">
        <v>11549</v>
      </c>
      <c r="B2920" t="s">
        <v>11550</v>
      </c>
      <c r="C2920" s="1" t="str">
        <f t="shared" si="182"/>
        <v>21:0550</v>
      </c>
      <c r="D2920" s="1" t="str">
        <f t="shared" si="189"/>
        <v>21:0179</v>
      </c>
      <c r="E2920" t="s">
        <v>11551</v>
      </c>
      <c r="F2920" t="s">
        <v>11552</v>
      </c>
      <c r="H2920">
        <v>53.630318299999999</v>
      </c>
      <c r="I2920">
        <v>-123.679058</v>
      </c>
      <c r="J2920" s="1" t="str">
        <f t="shared" si="190"/>
        <v>Fluid (stream)</v>
      </c>
      <c r="K2920" s="1" t="str">
        <f t="shared" si="191"/>
        <v>Untreated Water</v>
      </c>
      <c r="L2920">
        <v>2</v>
      </c>
      <c r="M2920" t="s">
        <v>11475</v>
      </c>
      <c r="N2920">
        <v>39</v>
      </c>
      <c r="O2920">
        <v>1</v>
      </c>
      <c r="P2920">
        <v>82</v>
      </c>
      <c r="Q2920">
        <v>7.5</v>
      </c>
    </row>
    <row r="2921" spans="1:17" hidden="1" x14ac:dyDescent="0.3">
      <c r="A2921" t="s">
        <v>11553</v>
      </c>
      <c r="B2921" t="s">
        <v>11554</v>
      </c>
      <c r="C2921" s="1" t="str">
        <f t="shared" si="182"/>
        <v>21:0550</v>
      </c>
      <c r="D2921" s="1" t="str">
        <f t="shared" si="189"/>
        <v>21:0179</v>
      </c>
      <c r="E2921" t="s">
        <v>11555</v>
      </c>
      <c r="F2921" t="s">
        <v>11556</v>
      </c>
      <c r="H2921">
        <v>53.613413100000002</v>
      </c>
      <c r="I2921">
        <v>-123.61367989999999</v>
      </c>
      <c r="J2921" s="1" t="str">
        <f t="shared" si="190"/>
        <v>Fluid (stream)</v>
      </c>
      <c r="K2921" s="1" t="str">
        <f t="shared" si="191"/>
        <v>Untreated Water</v>
      </c>
      <c r="L2921">
        <v>2</v>
      </c>
      <c r="M2921" t="s">
        <v>11480</v>
      </c>
      <c r="N2921">
        <v>40</v>
      </c>
      <c r="O2921">
        <v>1.5</v>
      </c>
      <c r="P2921">
        <v>84</v>
      </c>
      <c r="Q2921">
        <v>7.5</v>
      </c>
    </row>
    <row r="2922" spans="1:17" hidden="1" x14ac:dyDescent="0.3">
      <c r="A2922" t="s">
        <v>11557</v>
      </c>
      <c r="B2922" t="s">
        <v>11558</v>
      </c>
      <c r="C2922" s="1" t="str">
        <f t="shared" si="182"/>
        <v>21:0550</v>
      </c>
      <c r="D2922" s="1" t="str">
        <f t="shared" si="189"/>
        <v>21:0179</v>
      </c>
      <c r="E2922" t="s">
        <v>11559</v>
      </c>
      <c r="F2922" t="s">
        <v>11560</v>
      </c>
      <c r="H2922">
        <v>53.536045999999999</v>
      </c>
      <c r="I2922">
        <v>-123.9037313</v>
      </c>
      <c r="J2922" s="1" t="str">
        <f t="shared" si="190"/>
        <v>Fluid (stream)</v>
      </c>
      <c r="K2922" s="1" t="str">
        <f t="shared" si="191"/>
        <v>Untreated Water</v>
      </c>
      <c r="L2922">
        <v>3</v>
      </c>
      <c r="M2922" t="s">
        <v>11387</v>
      </c>
      <c r="N2922">
        <v>41</v>
      </c>
      <c r="O2922">
        <v>0.3</v>
      </c>
      <c r="P2922">
        <v>100</v>
      </c>
      <c r="Q2922">
        <v>7.1</v>
      </c>
    </row>
    <row r="2923" spans="1:17" hidden="1" x14ac:dyDescent="0.3">
      <c r="A2923" t="s">
        <v>11561</v>
      </c>
      <c r="B2923" t="s">
        <v>11562</v>
      </c>
      <c r="C2923" s="1" t="str">
        <f t="shared" si="182"/>
        <v>21:0550</v>
      </c>
      <c r="D2923" s="1" t="str">
        <f t="shared" si="189"/>
        <v>21:0179</v>
      </c>
      <c r="E2923" t="s">
        <v>11563</v>
      </c>
      <c r="F2923" t="s">
        <v>11564</v>
      </c>
      <c r="H2923">
        <v>53.633037399999999</v>
      </c>
      <c r="I2923">
        <v>-123.55437879999999</v>
      </c>
      <c r="J2923" s="1" t="str">
        <f t="shared" si="190"/>
        <v>Fluid (stream)</v>
      </c>
      <c r="K2923" s="1" t="str">
        <f t="shared" si="191"/>
        <v>Untreated Water</v>
      </c>
      <c r="L2923">
        <v>3</v>
      </c>
      <c r="M2923" t="s">
        <v>11431</v>
      </c>
      <c r="N2923">
        <v>42</v>
      </c>
      <c r="O2923">
        <v>1</v>
      </c>
      <c r="P2923">
        <v>62</v>
      </c>
      <c r="Q2923">
        <v>7.8</v>
      </c>
    </row>
    <row r="2924" spans="1:17" hidden="1" x14ac:dyDescent="0.3">
      <c r="A2924" t="s">
        <v>11565</v>
      </c>
      <c r="B2924" t="s">
        <v>11566</v>
      </c>
      <c r="C2924" s="1" t="str">
        <f t="shared" si="182"/>
        <v>21:0550</v>
      </c>
      <c r="D2924" s="1" t="str">
        <f t="shared" si="189"/>
        <v>21:0179</v>
      </c>
      <c r="E2924" t="s">
        <v>11563</v>
      </c>
      <c r="F2924" t="s">
        <v>11567</v>
      </c>
      <c r="H2924">
        <v>53.633037399999999</v>
      </c>
      <c r="I2924">
        <v>-123.55437879999999</v>
      </c>
      <c r="J2924" s="1" t="str">
        <f t="shared" si="190"/>
        <v>Fluid (stream)</v>
      </c>
      <c r="K2924" s="1" t="str">
        <f t="shared" si="191"/>
        <v>Untreated Water</v>
      </c>
      <c r="L2924">
        <v>3</v>
      </c>
      <c r="M2924" t="s">
        <v>11435</v>
      </c>
      <c r="N2924">
        <v>43</v>
      </c>
      <c r="O2924">
        <v>1</v>
      </c>
      <c r="P2924">
        <v>56</v>
      </c>
      <c r="Q2924">
        <v>7.9</v>
      </c>
    </row>
    <row r="2925" spans="1:17" hidden="1" x14ac:dyDescent="0.3">
      <c r="A2925" t="s">
        <v>11568</v>
      </c>
      <c r="B2925" t="s">
        <v>11569</v>
      </c>
      <c r="C2925" s="1" t="str">
        <f t="shared" si="182"/>
        <v>21:0550</v>
      </c>
      <c r="D2925" s="1" t="str">
        <f t="shared" si="189"/>
        <v>21:0179</v>
      </c>
      <c r="E2925" t="s">
        <v>11570</v>
      </c>
      <c r="F2925" t="s">
        <v>11571</v>
      </c>
      <c r="H2925">
        <v>53.646902599999997</v>
      </c>
      <c r="I2925">
        <v>-123.60002160000001</v>
      </c>
      <c r="J2925" s="1" t="str">
        <f t="shared" si="190"/>
        <v>Fluid (stream)</v>
      </c>
      <c r="K2925" s="1" t="str">
        <f t="shared" si="191"/>
        <v>Untreated Water</v>
      </c>
      <c r="L2925">
        <v>3</v>
      </c>
      <c r="M2925" t="s">
        <v>11392</v>
      </c>
      <c r="N2925">
        <v>44</v>
      </c>
      <c r="O2925">
        <v>0.45</v>
      </c>
      <c r="P2925">
        <v>52</v>
      </c>
      <c r="Q2925">
        <v>7.1</v>
      </c>
    </row>
    <row r="2926" spans="1:17" hidden="1" x14ac:dyDescent="0.3">
      <c r="A2926" t="s">
        <v>11572</v>
      </c>
      <c r="B2926" t="s">
        <v>11573</v>
      </c>
      <c r="C2926" s="1" t="str">
        <f t="shared" si="182"/>
        <v>21:0550</v>
      </c>
      <c r="D2926" s="1" t="str">
        <f t="shared" si="189"/>
        <v>21:0179</v>
      </c>
      <c r="E2926" t="s">
        <v>11574</v>
      </c>
      <c r="F2926" t="s">
        <v>11575</v>
      </c>
      <c r="H2926">
        <v>53.668196999999999</v>
      </c>
      <c r="I2926">
        <v>-123.61765509999999</v>
      </c>
      <c r="J2926" s="1" t="str">
        <f t="shared" si="190"/>
        <v>Fluid (stream)</v>
      </c>
      <c r="K2926" s="1" t="str">
        <f t="shared" si="191"/>
        <v>Untreated Water</v>
      </c>
      <c r="L2926">
        <v>3</v>
      </c>
      <c r="M2926" t="s">
        <v>11397</v>
      </c>
      <c r="N2926">
        <v>45</v>
      </c>
      <c r="O2926">
        <v>0.1</v>
      </c>
      <c r="P2926">
        <v>42</v>
      </c>
      <c r="Q2926">
        <v>7</v>
      </c>
    </row>
    <row r="2927" spans="1:17" hidden="1" x14ac:dyDescent="0.3">
      <c r="A2927" t="s">
        <v>11576</v>
      </c>
      <c r="B2927" t="s">
        <v>11577</v>
      </c>
      <c r="C2927" s="1" t="str">
        <f t="shared" si="182"/>
        <v>21:0550</v>
      </c>
      <c r="D2927" s="1" t="str">
        <f t="shared" si="189"/>
        <v>21:0179</v>
      </c>
      <c r="E2927" t="s">
        <v>11578</v>
      </c>
      <c r="F2927" t="s">
        <v>11579</v>
      </c>
      <c r="H2927">
        <v>53.6342462</v>
      </c>
      <c r="I2927">
        <v>-123.7115775</v>
      </c>
      <c r="J2927" s="1" t="str">
        <f t="shared" si="190"/>
        <v>Fluid (stream)</v>
      </c>
      <c r="K2927" s="1" t="str">
        <f t="shared" si="191"/>
        <v>Untreated Water</v>
      </c>
      <c r="L2927">
        <v>3</v>
      </c>
      <c r="M2927" t="s">
        <v>11402</v>
      </c>
      <c r="N2927">
        <v>46</v>
      </c>
      <c r="O2927">
        <v>0.1</v>
      </c>
      <c r="P2927">
        <v>44</v>
      </c>
      <c r="Q2927">
        <v>7.3</v>
      </c>
    </row>
    <row r="2928" spans="1:17" hidden="1" x14ac:dyDescent="0.3">
      <c r="A2928" t="s">
        <v>11580</v>
      </c>
      <c r="B2928" t="s">
        <v>11581</v>
      </c>
      <c r="C2928" s="1" t="str">
        <f t="shared" si="182"/>
        <v>21:0550</v>
      </c>
      <c r="D2928" s="1" t="str">
        <f t="shared" si="189"/>
        <v>21:0179</v>
      </c>
      <c r="E2928" t="s">
        <v>11582</v>
      </c>
      <c r="F2928" t="s">
        <v>11583</v>
      </c>
      <c r="H2928">
        <v>53.6483889</v>
      </c>
      <c r="I2928">
        <v>-123.3273622</v>
      </c>
      <c r="J2928" s="1" t="str">
        <f t="shared" si="190"/>
        <v>Fluid (stream)</v>
      </c>
      <c r="K2928" s="1" t="str">
        <f t="shared" si="191"/>
        <v>Untreated Water</v>
      </c>
      <c r="L2928">
        <v>3</v>
      </c>
      <c r="M2928" t="s">
        <v>11411</v>
      </c>
      <c r="N2928">
        <v>47</v>
      </c>
      <c r="O2928">
        <v>0.4</v>
      </c>
      <c r="P2928">
        <v>50</v>
      </c>
      <c r="Q2928">
        <v>7.8</v>
      </c>
    </row>
    <row r="2929" spans="1:17" hidden="1" x14ac:dyDescent="0.3">
      <c r="A2929" t="s">
        <v>11584</v>
      </c>
      <c r="B2929" t="s">
        <v>11585</v>
      </c>
      <c r="C2929" s="1" t="str">
        <f t="shared" si="182"/>
        <v>21:0550</v>
      </c>
      <c r="D2929" s="1" t="str">
        <f t="shared" si="189"/>
        <v>21:0179</v>
      </c>
      <c r="E2929" t="s">
        <v>11586</v>
      </c>
      <c r="F2929" t="s">
        <v>11587</v>
      </c>
      <c r="H2929">
        <v>53.660097</v>
      </c>
      <c r="I2929">
        <v>-123.3383338</v>
      </c>
      <c r="J2929" s="1" t="str">
        <f t="shared" si="190"/>
        <v>Fluid (stream)</v>
      </c>
      <c r="K2929" s="1" t="str">
        <f t="shared" si="191"/>
        <v>Untreated Water</v>
      </c>
      <c r="L2929">
        <v>3</v>
      </c>
      <c r="M2929" t="s">
        <v>11416</v>
      </c>
      <c r="N2929">
        <v>48</v>
      </c>
      <c r="O2929">
        <v>0.1</v>
      </c>
      <c r="P2929">
        <v>10</v>
      </c>
      <c r="Q2929">
        <v>7.7</v>
      </c>
    </row>
    <row r="2930" spans="1:17" hidden="1" x14ac:dyDescent="0.3">
      <c r="A2930" t="s">
        <v>11588</v>
      </c>
      <c r="B2930" t="s">
        <v>11589</v>
      </c>
      <c r="C2930" s="1" t="str">
        <f t="shared" si="182"/>
        <v>21:0550</v>
      </c>
      <c r="D2930" s="1" t="str">
        <f t="shared" si="189"/>
        <v>21:0179</v>
      </c>
      <c r="E2930" t="s">
        <v>11590</v>
      </c>
      <c r="F2930" t="s">
        <v>11591</v>
      </c>
      <c r="H2930">
        <v>53.674416899999997</v>
      </c>
      <c r="I2930">
        <v>-123.3411581</v>
      </c>
      <c r="J2930" s="1" t="str">
        <f t="shared" si="190"/>
        <v>Fluid (stream)</v>
      </c>
      <c r="K2930" s="1" t="str">
        <f t="shared" si="191"/>
        <v>Untreated Water</v>
      </c>
      <c r="L2930">
        <v>3</v>
      </c>
      <c r="M2930" t="s">
        <v>11421</v>
      </c>
      <c r="N2930">
        <v>49</v>
      </c>
      <c r="O2930">
        <v>0.1</v>
      </c>
      <c r="P2930">
        <v>10</v>
      </c>
      <c r="Q2930">
        <v>7.7</v>
      </c>
    </row>
    <row r="2931" spans="1:17" hidden="1" x14ac:dyDescent="0.3">
      <c r="A2931" t="s">
        <v>11592</v>
      </c>
      <c r="B2931" t="s">
        <v>11593</v>
      </c>
      <c r="C2931" s="1" t="str">
        <f t="shared" si="182"/>
        <v>21:0550</v>
      </c>
      <c r="D2931" s="1" t="str">
        <f t="shared" si="189"/>
        <v>21:0179</v>
      </c>
      <c r="E2931" t="s">
        <v>11594</v>
      </c>
      <c r="F2931" t="s">
        <v>11595</v>
      </c>
      <c r="H2931">
        <v>53.675141600000003</v>
      </c>
      <c r="I2931">
        <v>-123.3328076</v>
      </c>
      <c r="J2931" s="1" t="str">
        <f t="shared" si="190"/>
        <v>Fluid (stream)</v>
      </c>
      <c r="K2931" s="1" t="str">
        <f t="shared" si="191"/>
        <v>Untreated Water</v>
      </c>
      <c r="L2931">
        <v>3</v>
      </c>
      <c r="M2931" t="s">
        <v>11426</v>
      </c>
      <c r="N2931">
        <v>50</v>
      </c>
      <c r="O2931">
        <v>0.55000000000000004</v>
      </c>
      <c r="P2931">
        <v>20</v>
      </c>
      <c r="Q2931">
        <v>7.6</v>
      </c>
    </row>
    <row r="2932" spans="1:17" hidden="1" x14ac:dyDescent="0.3">
      <c r="A2932" t="s">
        <v>11596</v>
      </c>
      <c r="B2932" t="s">
        <v>11597</v>
      </c>
      <c r="C2932" s="1" t="str">
        <f t="shared" si="182"/>
        <v>21:0550</v>
      </c>
      <c r="D2932" s="1" t="str">
        <f t="shared" si="189"/>
        <v>21:0179</v>
      </c>
      <c r="E2932" t="s">
        <v>11598</v>
      </c>
      <c r="F2932" t="s">
        <v>11599</v>
      </c>
      <c r="H2932">
        <v>53.603539400000003</v>
      </c>
      <c r="I2932">
        <v>-123.4626961</v>
      </c>
      <c r="J2932" s="1" t="str">
        <f t="shared" si="190"/>
        <v>Fluid (stream)</v>
      </c>
      <c r="K2932" s="1" t="str">
        <f t="shared" si="191"/>
        <v>Untreated Water</v>
      </c>
      <c r="L2932">
        <v>3</v>
      </c>
      <c r="M2932" t="s">
        <v>11440</v>
      </c>
      <c r="N2932">
        <v>51</v>
      </c>
    </row>
    <row r="2933" spans="1:17" hidden="1" x14ac:dyDescent="0.3">
      <c r="A2933" t="s">
        <v>11600</v>
      </c>
      <c r="B2933" t="s">
        <v>11601</v>
      </c>
      <c r="C2933" s="1" t="str">
        <f t="shared" si="182"/>
        <v>21:0550</v>
      </c>
      <c r="D2933" s="1" t="str">
        <f t="shared" si="189"/>
        <v>21:0179</v>
      </c>
      <c r="E2933" t="s">
        <v>11602</v>
      </c>
      <c r="F2933" t="s">
        <v>11603</v>
      </c>
      <c r="H2933">
        <v>53.731567499999997</v>
      </c>
      <c r="I2933">
        <v>-123.2420271</v>
      </c>
      <c r="J2933" s="1" t="str">
        <f t="shared" si="190"/>
        <v>Fluid (stream)</v>
      </c>
      <c r="K2933" s="1" t="str">
        <f t="shared" si="191"/>
        <v>Untreated Water</v>
      </c>
      <c r="L2933">
        <v>3</v>
      </c>
      <c r="M2933" t="s">
        <v>11445</v>
      </c>
      <c r="N2933">
        <v>52</v>
      </c>
      <c r="O2933">
        <v>0.45</v>
      </c>
      <c r="P2933">
        <v>52</v>
      </c>
      <c r="Q2933">
        <v>7.6</v>
      </c>
    </row>
    <row r="2934" spans="1:17" hidden="1" x14ac:dyDescent="0.3">
      <c r="A2934" t="s">
        <v>11604</v>
      </c>
      <c r="B2934" t="s">
        <v>11605</v>
      </c>
      <c r="C2934" s="1" t="str">
        <f t="shared" si="182"/>
        <v>21:0550</v>
      </c>
      <c r="D2934" s="1" t="str">
        <f t="shared" si="189"/>
        <v>21:0179</v>
      </c>
      <c r="E2934" t="s">
        <v>11606</v>
      </c>
      <c r="F2934" t="s">
        <v>11607</v>
      </c>
      <c r="H2934">
        <v>53.7360027</v>
      </c>
      <c r="I2934">
        <v>-123.1369629</v>
      </c>
      <c r="J2934" s="1" t="str">
        <f t="shared" si="190"/>
        <v>Fluid (stream)</v>
      </c>
      <c r="K2934" s="1" t="str">
        <f t="shared" si="191"/>
        <v>Untreated Water</v>
      </c>
      <c r="L2934">
        <v>3</v>
      </c>
      <c r="M2934" t="s">
        <v>11450</v>
      </c>
      <c r="N2934">
        <v>53</v>
      </c>
      <c r="O2934">
        <v>0.7</v>
      </c>
      <c r="P2934">
        <v>96</v>
      </c>
      <c r="Q2934">
        <v>8</v>
      </c>
    </row>
    <row r="2935" spans="1:17" hidden="1" x14ac:dyDescent="0.3">
      <c r="A2935" t="s">
        <v>11608</v>
      </c>
      <c r="B2935" t="s">
        <v>11609</v>
      </c>
      <c r="C2935" s="1" t="str">
        <f t="shared" si="182"/>
        <v>21:0550</v>
      </c>
      <c r="D2935" s="1" t="str">
        <f t="shared" si="189"/>
        <v>21:0179</v>
      </c>
      <c r="E2935" t="s">
        <v>11610</v>
      </c>
      <c r="F2935" t="s">
        <v>11611</v>
      </c>
      <c r="H2935">
        <v>53.761912899999999</v>
      </c>
      <c r="I2935">
        <v>-123.14008080000001</v>
      </c>
      <c r="J2935" s="1" t="str">
        <f t="shared" si="190"/>
        <v>Fluid (stream)</v>
      </c>
      <c r="K2935" s="1" t="str">
        <f t="shared" si="191"/>
        <v>Untreated Water</v>
      </c>
      <c r="L2935">
        <v>3</v>
      </c>
      <c r="M2935" t="s">
        <v>11460</v>
      </c>
      <c r="N2935">
        <v>54</v>
      </c>
      <c r="O2935">
        <v>0.25</v>
      </c>
      <c r="P2935">
        <v>54</v>
      </c>
      <c r="Q2935">
        <v>7.7</v>
      </c>
    </row>
    <row r="2936" spans="1:17" hidden="1" x14ac:dyDescent="0.3">
      <c r="A2936" t="s">
        <v>11612</v>
      </c>
      <c r="B2936" t="s">
        <v>11613</v>
      </c>
      <c r="C2936" s="1" t="str">
        <f t="shared" si="182"/>
        <v>21:0550</v>
      </c>
      <c r="D2936" s="1" t="str">
        <f t="shared" si="189"/>
        <v>21:0179</v>
      </c>
      <c r="E2936" t="s">
        <v>11614</v>
      </c>
      <c r="F2936" t="s">
        <v>11615</v>
      </c>
      <c r="H2936">
        <v>53.812984499999999</v>
      </c>
      <c r="I2936">
        <v>-123.0824906</v>
      </c>
      <c r="J2936" s="1" t="str">
        <f t="shared" si="190"/>
        <v>Fluid (stream)</v>
      </c>
      <c r="K2936" s="1" t="str">
        <f t="shared" si="191"/>
        <v>Untreated Water</v>
      </c>
      <c r="L2936">
        <v>3</v>
      </c>
      <c r="M2936" t="s">
        <v>11465</v>
      </c>
      <c r="N2936">
        <v>55</v>
      </c>
      <c r="O2936">
        <v>5.5</v>
      </c>
      <c r="P2936">
        <v>86</v>
      </c>
      <c r="Q2936">
        <v>8.1999999999999993</v>
      </c>
    </row>
    <row r="2937" spans="1:17" hidden="1" x14ac:dyDescent="0.3">
      <c r="A2937" t="s">
        <v>11616</v>
      </c>
      <c r="B2937" t="s">
        <v>11617</v>
      </c>
      <c r="C2937" s="1" t="str">
        <f t="shared" si="182"/>
        <v>21:0550</v>
      </c>
      <c r="D2937" s="1" t="str">
        <f t="shared" si="189"/>
        <v>21:0179</v>
      </c>
      <c r="E2937" t="s">
        <v>11618</v>
      </c>
      <c r="F2937" t="s">
        <v>11619</v>
      </c>
      <c r="H2937">
        <v>53.804320099999998</v>
      </c>
      <c r="I2937">
        <v>-123.01506910000001</v>
      </c>
      <c r="J2937" s="1" t="str">
        <f t="shared" si="190"/>
        <v>Fluid (stream)</v>
      </c>
      <c r="K2937" s="1" t="str">
        <f t="shared" si="191"/>
        <v>Untreated Water</v>
      </c>
      <c r="L2937">
        <v>3</v>
      </c>
      <c r="M2937" t="s">
        <v>11470</v>
      </c>
      <c r="N2937">
        <v>56</v>
      </c>
      <c r="O2937">
        <v>0.1</v>
      </c>
      <c r="P2937">
        <v>42</v>
      </c>
      <c r="Q2937">
        <v>5.7</v>
      </c>
    </row>
    <row r="2938" spans="1:17" hidden="1" x14ac:dyDescent="0.3">
      <c r="A2938" t="s">
        <v>11620</v>
      </c>
      <c r="B2938" t="s">
        <v>11621</v>
      </c>
      <c r="C2938" s="1" t="str">
        <f t="shared" si="182"/>
        <v>21:0550</v>
      </c>
      <c r="D2938" s="1" t="str">
        <f>HYPERLINK("http://geochem.nrcan.gc.ca/cdogs/content/svy/svy_e.htm", "")</f>
        <v/>
      </c>
      <c r="G2938" s="1" t="str">
        <f>HYPERLINK("http://geochem.nrcan.gc.ca/cdogs/content/cr_/cr_00072_e.htm", "72")</f>
        <v>72</v>
      </c>
      <c r="J2938" t="s">
        <v>11453</v>
      </c>
      <c r="K2938" t="s">
        <v>11454</v>
      </c>
      <c r="L2938">
        <v>3</v>
      </c>
      <c r="M2938" t="s">
        <v>11455</v>
      </c>
      <c r="N2938">
        <v>57</v>
      </c>
      <c r="O2938">
        <v>0.5</v>
      </c>
      <c r="P2938">
        <v>84</v>
      </c>
      <c r="Q2938">
        <v>7.8</v>
      </c>
    </row>
    <row r="2939" spans="1:17" hidden="1" x14ac:dyDescent="0.3">
      <c r="A2939" t="s">
        <v>11622</v>
      </c>
      <c r="B2939" t="s">
        <v>11623</v>
      </c>
      <c r="C2939" s="1" t="str">
        <f t="shared" si="182"/>
        <v>21:0550</v>
      </c>
      <c r="D2939" s="1" t="str">
        <f t="shared" ref="D2939:D2948" si="192">HYPERLINK("http://geochem.nrcan.gc.ca/cdogs/content/svy/svy210179_e.htm", "21:0179")</f>
        <v>21:0179</v>
      </c>
      <c r="E2939" t="s">
        <v>11559</v>
      </c>
      <c r="F2939" t="s">
        <v>11624</v>
      </c>
      <c r="H2939">
        <v>53.536045999999999</v>
      </c>
      <c r="I2939">
        <v>-123.9037313</v>
      </c>
      <c r="J2939" s="1" t="str">
        <f t="shared" ref="J2939:J2948" si="193">HYPERLINK("http://geochem.nrcan.gc.ca/cdogs/content/kwd/kwd020018_e.htm", "Fluid (stream)")</f>
        <v>Fluid (stream)</v>
      </c>
      <c r="K2939" s="1" t="str">
        <f t="shared" ref="K2939:K2948" si="194">HYPERLINK("http://geochem.nrcan.gc.ca/cdogs/content/kwd/kwd080007_e.htm", "Untreated Water")</f>
        <v>Untreated Water</v>
      </c>
      <c r="L2939">
        <v>3</v>
      </c>
      <c r="M2939" t="s">
        <v>11406</v>
      </c>
      <c r="N2939">
        <v>58</v>
      </c>
      <c r="O2939">
        <v>0.25</v>
      </c>
      <c r="P2939">
        <v>40</v>
      </c>
      <c r="Q2939">
        <v>7.4</v>
      </c>
    </row>
    <row r="2940" spans="1:17" hidden="1" x14ac:dyDescent="0.3">
      <c r="A2940" t="s">
        <v>11625</v>
      </c>
      <c r="B2940" t="s">
        <v>11626</v>
      </c>
      <c r="C2940" s="1" t="str">
        <f t="shared" si="182"/>
        <v>21:0550</v>
      </c>
      <c r="D2940" s="1" t="str">
        <f t="shared" si="192"/>
        <v>21:0179</v>
      </c>
      <c r="E2940" t="s">
        <v>11627</v>
      </c>
      <c r="F2940" t="s">
        <v>11628</v>
      </c>
      <c r="H2940">
        <v>53.498307400000002</v>
      </c>
      <c r="I2940">
        <v>-123.90285299999999</v>
      </c>
      <c r="J2940" s="1" t="str">
        <f t="shared" si="193"/>
        <v>Fluid (stream)</v>
      </c>
      <c r="K2940" s="1" t="str">
        <f t="shared" si="194"/>
        <v>Untreated Water</v>
      </c>
      <c r="L2940">
        <v>3</v>
      </c>
      <c r="M2940" t="s">
        <v>11475</v>
      </c>
      <c r="N2940">
        <v>59</v>
      </c>
      <c r="O2940">
        <v>2</v>
      </c>
      <c r="P2940">
        <v>80</v>
      </c>
      <c r="Q2940">
        <v>7.8</v>
      </c>
    </row>
    <row r="2941" spans="1:17" hidden="1" x14ac:dyDescent="0.3">
      <c r="A2941" t="s">
        <v>11629</v>
      </c>
      <c r="B2941" t="s">
        <v>11630</v>
      </c>
      <c r="C2941" s="1" t="str">
        <f t="shared" si="182"/>
        <v>21:0550</v>
      </c>
      <c r="D2941" s="1" t="str">
        <f t="shared" si="192"/>
        <v>21:0179</v>
      </c>
      <c r="E2941" t="s">
        <v>11631</v>
      </c>
      <c r="F2941" t="s">
        <v>11632</v>
      </c>
      <c r="H2941">
        <v>53.494927699999998</v>
      </c>
      <c r="I2941">
        <v>-123.89206369999999</v>
      </c>
      <c r="J2941" s="1" t="str">
        <f t="shared" si="193"/>
        <v>Fluid (stream)</v>
      </c>
      <c r="K2941" s="1" t="str">
        <f t="shared" si="194"/>
        <v>Untreated Water</v>
      </c>
      <c r="L2941">
        <v>3</v>
      </c>
      <c r="M2941" t="s">
        <v>11480</v>
      </c>
      <c r="N2941">
        <v>60</v>
      </c>
      <c r="O2941">
        <v>0.55000000000000004</v>
      </c>
      <c r="P2941">
        <v>50</v>
      </c>
      <c r="Q2941">
        <v>7.7</v>
      </c>
    </row>
    <row r="2942" spans="1:17" hidden="1" x14ac:dyDescent="0.3">
      <c r="A2942" t="s">
        <v>11633</v>
      </c>
      <c r="B2942" t="s">
        <v>11634</v>
      </c>
      <c r="C2942" s="1" t="str">
        <f t="shared" si="182"/>
        <v>21:0550</v>
      </c>
      <c r="D2942" s="1" t="str">
        <f t="shared" si="192"/>
        <v>21:0179</v>
      </c>
      <c r="E2942" t="s">
        <v>11635</v>
      </c>
      <c r="F2942" t="s">
        <v>11636</v>
      </c>
      <c r="H2942">
        <v>53.478222199999998</v>
      </c>
      <c r="I2942">
        <v>-123.8172611</v>
      </c>
      <c r="J2942" s="1" t="str">
        <f t="shared" si="193"/>
        <v>Fluid (stream)</v>
      </c>
      <c r="K2942" s="1" t="str">
        <f t="shared" si="194"/>
        <v>Untreated Water</v>
      </c>
      <c r="L2942">
        <v>4</v>
      </c>
      <c r="M2942" t="s">
        <v>11387</v>
      </c>
      <c r="N2942">
        <v>61</v>
      </c>
      <c r="O2942">
        <v>0.25</v>
      </c>
      <c r="P2942">
        <v>84</v>
      </c>
      <c r="Q2942">
        <v>6.9</v>
      </c>
    </row>
    <row r="2943" spans="1:17" hidden="1" x14ac:dyDescent="0.3">
      <c r="A2943" t="s">
        <v>11637</v>
      </c>
      <c r="B2943" t="s">
        <v>11638</v>
      </c>
      <c r="C2943" s="1" t="str">
        <f t="shared" si="182"/>
        <v>21:0550</v>
      </c>
      <c r="D2943" s="1" t="str">
        <f t="shared" si="192"/>
        <v>21:0179</v>
      </c>
      <c r="E2943" t="s">
        <v>11639</v>
      </c>
      <c r="F2943" t="s">
        <v>11640</v>
      </c>
      <c r="H2943">
        <v>53.520818300000002</v>
      </c>
      <c r="I2943">
        <v>-123.88212420000001</v>
      </c>
      <c r="J2943" s="1" t="str">
        <f t="shared" si="193"/>
        <v>Fluid (stream)</v>
      </c>
      <c r="K2943" s="1" t="str">
        <f t="shared" si="194"/>
        <v>Untreated Water</v>
      </c>
      <c r="L2943">
        <v>4</v>
      </c>
      <c r="M2943" t="s">
        <v>11392</v>
      </c>
      <c r="N2943">
        <v>62</v>
      </c>
      <c r="O2943">
        <v>1</v>
      </c>
      <c r="P2943">
        <v>40</v>
      </c>
      <c r="Q2943">
        <v>7.4</v>
      </c>
    </row>
    <row r="2944" spans="1:17" hidden="1" x14ac:dyDescent="0.3">
      <c r="A2944" t="s">
        <v>11641</v>
      </c>
      <c r="B2944" t="s">
        <v>11642</v>
      </c>
      <c r="C2944" s="1" t="str">
        <f t="shared" si="182"/>
        <v>21:0550</v>
      </c>
      <c r="D2944" s="1" t="str">
        <f t="shared" si="192"/>
        <v>21:0179</v>
      </c>
      <c r="E2944" t="s">
        <v>11643</v>
      </c>
      <c r="F2944" t="s">
        <v>11644</v>
      </c>
      <c r="H2944">
        <v>53.5154462</v>
      </c>
      <c r="I2944">
        <v>-123.77543110000001</v>
      </c>
      <c r="J2944" s="1" t="str">
        <f t="shared" si="193"/>
        <v>Fluid (stream)</v>
      </c>
      <c r="K2944" s="1" t="str">
        <f t="shared" si="194"/>
        <v>Untreated Water</v>
      </c>
      <c r="L2944">
        <v>4</v>
      </c>
      <c r="M2944" t="s">
        <v>11397</v>
      </c>
      <c r="N2944">
        <v>63</v>
      </c>
      <c r="O2944">
        <v>0.7</v>
      </c>
      <c r="P2944">
        <v>44</v>
      </c>
      <c r="Q2944">
        <v>7.3</v>
      </c>
    </row>
    <row r="2945" spans="1:17" hidden="1" x14ac:dyDescent="0.3">
      <c r="A2945" t="s">
        <v>11645</v>
      </c>
      <c r="B2945" t="s">
        <v>11646</v>
      </c>
      <c r="C2945" s="1" t="str">
        <f t="shared" si="182"/>
        <v>21:0550</v>
      </c>
      <c r="D2945" s="1" t="str">
        <f t="shared" si="192"/>
        <v>21:0179</v>
      </c>
      <c r="E2945" t="s">
        <v>11647</v>
      </c>
      <c r="F2945" t="s">
        <v>11648</v>
      </c>
      <c r="H2945">
        <v>53.526843599999999</v>
      </c>
      <c r="I2945">
        <v>-123.60785610000001</v>
      </c>
      <c r="J2945" s="1" t="str">
        <f t="shared" si="193"/>
        <v>Fluid (stream)</v>
      </c>
      <c r="K2945" s="1" t="str">
        <f t="shared" si="194"/>
        <v>Untreated Water</v>
      </c>
      <c r="L2945">
        <v>4</v>
      </c>
      <c r="M2945" t="s">
        <v>11402</v>
      </c>
      <c r="N2945">
        <v>64</v>
      </c>
      <c r="O2945">
        <v>0.5</v>
      </c>
      <c r="P2945">
        <v>68</v>
      </c>
      <c r="Q2945">
        <v>7.6</v>
      </c>
    </row>
    <row r="2946" spans="1:17" hidden="1" x14ac:dyDescent="0.3">
      <c r="A2946" t="s">
        <v>11649</v>
      </c>
      <c r="B2946" t="s">
        <v>11650</v>
      </c>
      <c r="C2946" s="1" t="str">
        <f t="shared" ref="C2946:C3009" si="195">HYPERLINK("http://geochem.nrcan.gc.ca/cdogs/content/bdl/bdl210550_e.htm", "21:0550")</f>
        <v>21:0550</v>
      </c>
      <c r="D2946" s="1" t="str">
        <f t="shared" si="192"/>
        <v>21:0179</v>
      </c>
      <c r="E2946" t="s">
        <v>11651</v>
      </c>
      <c r="F2946" t="s">
        <v>11652</v>
      </c>
      <c r="H2946">
        <v>53.243649599999998</v>
      </c>
      <c r="I2946">
        <v>-123.9631455</v>
      </c>
      <c r="J2946" s="1" t="str">
        <f t="shared" si="193"/>
        <v>Fluid (stream)</v>
      </c>
      <c r="K2946" s="1" t="str">
        <f t="shared" si="194"/>
        <v>Untreated Water</v>
      </c>
      <c r="L2946">
        <v>4</v>
      </c>
      <c r="M2946" t="s">
        <v>11411</v>
      </c>
      <c r="N2946">
        <v>65</v>
      </c>
      <c r="O2946">
        <v>0.25</v>
      </c>
      <c r="P2946">
        <v>50</v>
      </c>
      <c r="Q2946">
        <v>7.3</v>
      </c>
    </row>
    <row r="2947" spans="1:17" hidden="1" x14ac:dyDescent="0.3">
      <c r="A2947" t="s">
        <v>11653</v>
      </c>
      <c r="B2947" t="s">
        <v>11654</v>
      </c>
      <c r="C2947" s="1" t="str">
        <f t="shared" si="195"/>
        <v>21:0550</v>
      </c>
      <c r="D2947" s="1" t="str">
        <f t="shared" si="192"/>
        <v>21:0179</v>
      </c>
      <c r="E2947" t="s">
        <v>11655</v>
      </c>
      <c r="F2947" t="s">
        <v>11656</v>
      </c>
      <c r="H2947">
        <v>53.519076599999998</v>
      </c>
      <c r="I2947">
        <v>-123.62536160000001</v>
      </c>
      <c r="J2947" s="1" t="str">
        <f t="shared" si="193"/>
        <v>Fluid (stream)</v>
      </c>
      <c r="K2947" s="1" t="str">
        <f t="shared" si="194"/>
        <v>Untreated Water</v>
      </c>
      <c r="L2947">
        <v>4</v>
      </c>
      <c r="M2947" t="s">
        <v>11416</v>
      </c>
      <c r="N2947">
        <v>66</v>
      </c>
      <c r="O2947">
        <v>0.55000000000000004</v>
      </c>
      <c r="P2947">
        <v>110</v>
      </c>
      <c r="Q2947">
        <v>7.6</v>
      </c>
    </row>
    <row r="2948" spans="1:17" hidden="1" x14ac:dyDescent="0.3">
      <c r="A2948" t="s">
        <v>11657</v>
      </c>
      <c r="B2948" t="s">
        <v>11658</v>
      </c>
      <c r="C2948" s="1" t="str">
        <f t="shared" si="195"/>
        <v>21:0550</v>
      </c>
      <c r="D2948" s="1" t="str">
        <f t="shared" si="192"/>
        <v>21:0179</v>
      </c>
      <c r="E2948" t="s">
        <v>11659</v>
      </c>
      <c r="F2948" t="s">
        <v>11660</v>
      </c>
      <c r="H2948">
        <v>53.516839300000001</v>
      </c>
      <c r="I2948">
        <v>-123.7224125</v>
      </c>
      <c r="J2948" s="1" t="str">
        <f t="shared" si="193"/>
        <v>Fluid (stream)</v>
      </c>
      <c r="K2948" s="1" t="str">
        <f t="shared" si="194"/>
        <v>Untreated Water</v>
      </c>
      <c r="L2948">
        <v>4</v>
      </c>
      <c r="M2948" t="s">
        <v>11421</v>
      </c>
      <c r="N2948">
        <v>67</v>
      </c>
      <c r="O2948">
        <v>0.65</v>
      </c>
      <c r="P2948">
        <v>100</v>
      </c>
      <c r="Q2948">
        <v>7.7</v>
      </c>
    </row>
    <row r="2949" spans="1:17" hidden="1" x14ac:dyDescent="0.3">
      <c r="A2949" t="s">
        <v>11661</v>
      </c>
      <c r="B2949" t="s">
        <v>11662</v>
      </c>
      <c r="C2949" s="1" t="str">
        <f t="shared" si="195"/>
        <v>21:0550</v>
      </c>
      <c r="D2949" s="1" t="str">
        <f>HYPERLINK("http://geochem.nrcan.gc.ca/cdogs/content/svy/svy_e.htm", "")</f>
        <v/>
      </c>
      <c r="G2949" s="1" t="str">
        <f>HYPERLINK("http://geochem.nrcan.gc.ca/cdogs/content/cr_/cr_00072_e.htm", "72")</f>
        <v>72</v>
      </c>
      <c r="J2949" t="s">
        <v>11453</v>
      </c>
      <c r="K2949" t="s">
        <v>11454</v>
      </c>
      <c r="L2949">
        <v>4</v>
      </c>
      <c r="M2949" t="s">
        <v>11455</v>
      </c>
      <c r="N2949">
        <v>68</v>
      </c>
      <c r="O2949">
        <v>0.65</v>
      </c>
      <c r="P2949">
        <v>100</v>
      </c>
      <c r="Q2949">
        <v>6.8</v>
      </c>
    </row>
    <row r="2950" spans="1:17" hidden="1" x14ac:dyDescent="0.3">
      <c r="A2950" t="s">
        <v>11663</v>
      </c>
      <c r="B2950" t="s">
        <v>11664</v>
      </c>
      <c r="C2950" s="1" t="str">
        <f t="shared" si="195"/>
        <v>21:0550</v>
      </c>
      <c r="D2950" s="1" t="str">
        <f t="shared" ref="D2950:D2966" si="196">HYPERLINK("http://geochem.nrcan.gc.ca/cdogs/content/svy/svy210179_e.htm", "21:0179")</f>
        <v>21:0179</v>
      </c>
      <c r="E2950" t="s">
        <v>11665</v>
      </c>
      <c r="F2950" t="s">
        <v>11666</v>
      </c>
      <c r="H2950">
        <v>53.526506500000004</v>
      </c>
      <c r="I2950">
        <v>-123.5889945</v>
      </c>
      <c r="J2950" s="1" t="str">
        <f t="shared" ref="J2950:J2966" si="197">HYPERLINK("http://geochem.nrcan.gc.ca/cdogs/content/kwd/kwd020018_e.htm", "Fluid (stream)")</f>
        <v>Fluid (stream)</v>
      </c>
      <c r="K2950" s="1" t="str">
        <f t="shared" ref="K2950:K2966" si="198">HYPERLINK("http://geochem.nrcan.gc.ca/cdogs/content/kwd/kwd080007_e.htm", "Untreated Water")</f>
        <v>Untreated Water</v>
      </c>
      <c r="L2950">
        <v>4</v>
      </c>
      <c r="M2950" t="s">
        <v>11426</v>
      </c>
      <c r="N2950">
        <v>69</v>
      </c>
    </row>
    <row r="2951" spans="1:17" hidden="1" x14ac:dyDescent="0.3">
      <c r="A2951" t="s">
        <v>11667</v>
      </c>
      <c r="B2951" t="s">
        <v>11668</v>
      </c>
      <c r="C2951" s="1" t="str">
        <f t="shared" si="195"/>
        <v>21:0550</v>
      </c>
      <c r="D2951" s="1" t="str">
        <f t="shared" si="196"/>
        <v>21:0179</v>
      </c>
      <c r="E2951" t="s">
        <v>11669</v>
      </c>
      <c r="F2951" t="s">
        <v>11670</v>
      </c>
      <c r="H2951">
        <v>53.520292099999999</v>
      </c>
      <c r="I2951">
        <v>-123.63859239999999</v>
      </c>
      <c r="J2951" s="1" t="str">
        <f t="shared" si="197"/>
        <v>Fluid (stream)</v>
      </c>
      <c r="K2951" s="1" t="str">
        <f t="shared" si="198"/>
        <v>Untreated Water</v>
      </c>
      <c r="L2951">
        <v>4</v>
      </c>
      <c r="M2951" t="s">
        <v>11440</v>
      </c>
      <c r="N2951">
        <v>70</v>
      </c>
    </row>
    <row r="2952" spans="1:17" hidden="1" x14ac:dyDescent="0.3">
      <c r="A2952" t="s">
        <v>11671</v>
      </c>
      <c r="B2952" t="s">
        <v>11672</v>
      </c>
      <c r="C2952" s="1" t="str">
        <f t="shared" si="195"/>
        <v>21:0550</v>
      </c>
      <c r="D2952" s="1" t="str">
        <f t="shared" si="196"/>
        <v>21:0179</v>
      </c>
      <c r="E2952" t="s">
        <v>11673</v>
      </c>
      <c r="F2952" t="s">
        <v>11674</v>
      </c>
      <c r="H2952">
        <v>53.509634300000002</v>
      </c>
      <c r="I2952">
        <v>-123.6771866</v>
      </c>
      <c r="J2952" s="1" t="str">
        <f t="shared" si="197"/>
        <v>Fluid (stream)</v>
      </c>
      <c r="K2952" s="1" t="str">
        <f t="shared" si="198"/>
        <v>Untreated Water</v>
      </c>
      <c r="L2952">
        <v>4</v>
      </c>
      <c r="M2952" t="s">
        <v>11445</v>
      </c>
      <c r="N2952">
        <v>71</v>
      </c>
      <c r="O2952">
        <v>0.3</v>
      </c>
      <c r="P2952">
        <v>90</v>
      </c>
      <c r="Q2952">
        <v>7.6</v>
      </c>
    </row>
    <row r="2953" spans="1:17" hidden="1" x14ac:dyDescent="0.3">
      <c r="A2953" t="s">
        <v>11675</v>
      </c>
      <c r="B2953" t="s">
        <v>11676</v>
      </c>
      <c r="C2953" s="1" t="str">
        <f t="shared" si="195"/>
        <v>21:0550</v>
      </c>
      <c r="D2953" s="1" t="str">
        <f t="shared" si="196"/>
        <v>21:0179</v>
      </c>
      <c r="E2953" t="s">
        <v>11677</v>
      </c>
      <c r="F2953" t="s">
        <v>11678</v>
      </c>
      <c r="H2953">
        <v>53.481200399999999</v>
      </c>
      <c r="I2953">
        <v>-123.8220953</v>
      </c>
      <c r="J2953" s="1" t="str">
        <f t="shared" si="197"/>
        <v>Fluid (stream)</v>
      </c>
      <c r="K2953" s="1" t="str">
        <f t="shared" si="198"/>
        <v>Untreated Water</v>
      </c>
      <c r="L2953">
        <v>4</v>
      </c>
      <c r="M2953" t="s">
        <v>11450</v>
      </c>
      <c r="N2953">
        <v>72</v>
      </c>
      <c r="O2953">
        <v>0.35</v>
      </c>
      <c r="P2953">
        <v>20</v>
      </c>
      <c r="Q2953">
        <v>7.2</v>
      </c>
    </row>
    <row r="2954" spans="1:17" hidden="1" x14ac:dyDescent="0.3">
      <c r="A2954" t="s">
        <v>11679</v>
      </c>
      <c r="B2954" t="s">
        <v>11680</v>
      </c>
      <c r="C2954" s="1" t="str">
        <f t="shared" si="195"/>
        <v>21:0550</v>
      </c>
      <c r="D2954" s="1" t="str">
        <f t="shared" si="196"/>
        <v>21:0179</v>
      </c>
      <c r="E2954" t="s">
        <v>11635</v>
      </c>
      <c r="F2954" t="s">
        <v>11681</v>
      </c>
      <c r="H2954">
        <v>53.478222199999998</v>
      </c>
      <c r="I2954">
        <v>-123.8172611</v>
      </c>
      <c r="J2954" s="1" t="str">
        <f t="shared" si="197"/>
        <v>Fluid (stream)</v>
      </c>
      <c r="K2954" s="1" t="str">
        <f t="shared" si="198"/>
        <v>Untreated Water</v>
      </c>
      <c r="L2954">
        <v>4</v>
      </c>
      <c r="M2954" t="s">
        <v>11406</v>
      </c>
      <c r="N2954">
        <v>73</v>
      </c>
      <c r="O2954">
        <v>0.25</v>
      </c>
      <c r="P2954">
        <v>10</v>
      </c>
      <c r="Q2954">
        <v>7.1</v>
      </c>
    </row>
    <row r="2955" spans="1:17" hidden="1" x14ac:dyDescent="0.3">
      <c r="A2955" t="s">
        <v>11682</v>
      </c>
      <c r="B2955" t="s">
        <v>11683</v>
      </c>
      <c r="C2955" s="1" t="str">
        <f t="shared" si="195"/>
        <v>21:0550</v>
      </c>
      <c r="D2955" s="1" t="str">
        <f t="shared" si="196"/>
        <v>21:0179</v>
      </c>
      <c r="E2955" t="s">
        <v>11684</v>
      </c>
      <c r="F2955" t="s">
        <v>11685</v>
      </c>
      <c r="H2955">
        <v>53.604530500000003</v>
      </c>
      <c r="I2955">
        <v>-123.9195234</v>
      </c>
      <c r="J2955" s="1" t="str">
        <f t="shared" si="197"/>
        <v>Fluid (stream)</v>
      </c>
      <c r="K2955" s="1" t="str">
        <f t="shared" si="198"/>
        <v>Untreated Water</v>
      </c>
      <c r="L2955">
        <v>4</v>
      </c>
      <c r="M2955" t="s">
        <v>11460</v>
      </c>
      <c r="N2955">
        <v>74</v>
      </c>
      <c r="O2955">
        <v>0.45</v>
      </c>
      <c r="P2955">
        <v>46</v>
      </c>
      <c r="Q2955">
        <v>7.1</v>
      </c>
    </row>
    <row r="2956" spans="1:17" hidden="1" x14ac:dyDescent="0.3">
      <c r="A2956" t="s">
        <v>11686</v>
      </c>
      <c r="B2956" t="s">
        <v>11687</v>
      </c>
      <c r="C2956" s="1" t="str">
        <f t="shared" si="195"/>
        <v>21:0550</v>
      </c>
      <c r="D2956" s="1" t="str">
        <f t="shared" si="196"/>
        <v>21:0179</v>
      </c>
      <c r="E2956" t="s">
        <v>11688</v>
      </c>
      <c r="F2956" t="s">
        <v>11689</v>
      </c>
      <c r="H2956">
        <v>53.597980399999997</v>
      </c>
      <c r="I2956">
        <v>-123.9602405</v>
      </c>
      <c r="J2956" s="1" t="str">
        <f t="shared" si="197"/>
        <v>Fluid (stream)</v>
      </c>
      <c r="K2956" s="1" t="str">
        <f t="shared" si="198"/>
        <v>Untreated Water</v>
      </c>
      <c r="L2956">
        <v>4</v>
      </c>
      <c r="M2956" t="s">
        <v>11465</v>
      </c>
      <c r="N2956">
        <v>75</v>
      </c>
      <c r="O2956">
        <v>0.7</v>
      </c>
      <c r="P2956">
        <v>38</v>
      </c>
      <c r="Q2956">
        <v>7.2</v>
      </c>
    </row>
    <row r="2957" spans="1:17" hidden="1" x14ac:dyDescent="0.3">
      <c r="A2957" t="s">
        <v>11690</v>
      </c>
      <c r="B2957" t="s">
        <v>11691</v>
      </c>
      <c r="C2957" s="1" t="str">
        <f t="shared" si="195"/>
        <v>21:0550</v>
      </c>
      <c r="D2957" s="1" t="str">
        <f t="shared" si="196"/>
        <v>21:0179</v>
      </c>
      <c r="E2957" t="s">
        <v>11692</v>
      </c>
      <c r="F2957" t="s">
        <v>11693</v>
      </c>
      <c r="H2957">
        <v>53.247248999999996</v>
      </c>
      <c r="I2957">
        <v>-123.92746870000001</v>
      </c>
      <c r="J2957" s="1" t="str">
        <f t="shared" si="197"/>
        <v>Fluid (stream)</v>
      </c>
      <c r="K2957" s="1" t="str">
        <f t="shared" si="198"/>
        <v>Untreated Water</v>
      </c>
      <c r="L2957">
        <v>4</v>
      </c>
      <c r="M2957" t="s">
        <v>11470</v>
      </c>
      <c r="N2957">
        <v>76</v>
      </c>
      <c r="O2957">
        <v>0.3</v>
      </c>
      <c r="P2957">
        <v>100</v>
      </c>
      <c r="Q2957">
        <v>7.7</v>
      </c>
    </row>
    <row r="2958" spans="1:17" hidden="1" x14ac:dyDescent="0.3">
      <c r="A2958" t="s">
        <v>11694</v>
      </c>
      <c r="B2958" t="s">
        <v>11695</v>
      </c>
      <c r="C2958" s="1" t="str">
        <f t="shared" si="195"/>
        <v>21:0550</v>
      </c>
      <c r="D2958" s="1" t="str">
        <f t="shared" si="196"/>
        <v>21:0179</v>
      </c>
      <c r="E2958" t="s">
        <v>11696</v>
      </c>
      <c r="F2958" t="s">
        <v>11697</v>
      </c>
      <c r="H2958">
        <v>53.248858800000001</v>
      </c>
      <c r="I2958">
        <v>-123.9134152</v>
      </c>
      <c r="J2958" s="1" t="str">
        <f t="shared" si="197"/>
        <v>Fluid (stream)</v>
      </c>
      <c r="K2958" s="1" t="str">
        <f t="shared" si="198"/>
        <v>Untreated Water</v>
      </c>
      <c r="L2958">
        <v>4</v>
      </c>
      <c r="M2958" t="s">
        <v>11475</v>
      </c>
      <c r="N2958">
        <v>77</v>
      </c>
      <c r="O2958">
        <v>0.5</v>
      </c>
      <c r="P2958">
        <v>110</v>
      </c>
      <c r="Q2958">
        <v>7.8</v>
      </c>
    </row>
    <row r="2959" spans="1:17" hidden="1" x14ac:dyDescent="0.3">
      <c r="A2959" t="s">
        <v>11698</v>
      </c>
      <c r="B2959" t="s">
        <v>11699</v>
      </c>
      <c r="C2959" s="1" t="str">
        <f t="shared" si="195"/>
        <v>21:0550</v>
      </c>
      <c r="D2959" s="1" t="str">
        <f t="shared" si="196"/>
        <v>21:0179</v>
      </c>
      <c r="E2959" t="s">
        <v>11700</v>
      </c>
      <c r="F2959" t="s">
        <v>11701</v>
      </c>
      <c r="H2959">
        <v>53.023411199999998</v>
      </c>
      <c r="I2959">
        <v>-123.1366889</v>
      </c>
      <c r="J2959" s="1" t="str">
        <f t="shared" si="197"/>
        <v>Fluid (stream)</v>
      </c>
      <c r="K2959" s="1" t="str">
        <f t="shared" si="198"/>
        <v>Untreated Water</v>
      </c>
      <c r="L2959">
        <v>4</v>
      </c>
      <c r="M2959" t="s">
        <v>11480</v>
      </c>
      <c r="N2959">
        <v>78</v>
      </c>
      <c r="O2959">
        <v>0.4</v>
      </c>
      <c r="P2959">
        <v>110</v>
      </c>
      <c r="Q2959">
        <v>6.7</v>
      </c>
    </row>
    <row r="2960" spans="1:17" hidden="1" x14ac:dyDescent="0.3">
      <c r="A2960" t="s">
        <v>11702</v>
      </c>
      <c r="B2960" t="s">
        <v>11703</v>
      </c>
      <c r="C2960" s="1" t="str">
        <f t="shared" si="195"/>
        <v>21:0550</v>
      </c>
      <c r="D2960" s="1" t="str">
        <f t="shared" si="196"/>
        <v>21:0179</v>
      </c>
      <c r="E2960" t="s">
        <v>11704</v>
      </c>
      <c r="F2960" t="s">
        <v>11705</v>
      </c>
      <c r="H2960">
        <v>53.014147100000002</v>
      </c>
      <c r="I2960">
        <v>-123.1800812</v>
      </c>
      <c r="J2960" s="1" t="str">
        <f t="shared" si="197"/>
        <v>Fluid (stream)</v>
      </c>
      <c r="K2960" s="1" t="str">
        <f t="shared" si="198"/>
        <v>Untreated Water</v>
      </c>
      <c r="L2960">
        <v>4</v>
      </c>
      <c r="M2960" t="s">
        <v>11431</v>
      </c>
      <c r="N2960">
        <v>79</v>
      </c>
      <c r="O2960">
        <v>0.35</v>
      </c>
      <c r="P2960">
        <v>84</v>
      </c>
      <c r="Q2960">
        <v>6.9</v>
      </c>
    </row>
    <row r="2961" spans="1:17" hidden="1" x14ac:dyDescent="0.3">
      <c r="A2961" t="s">
        <v>11706</v>
      </c>
      <c r="B2961" t="s">
        <v>11707</v>
      </c>
      <c r="C2961" s="1" t="str">
        <f t="shared" si="195"/>
        <v>21:0550</v>
      </c>
      <c r="D2961" s="1" t="str">
        <f t="shared" si="196"/>
        <v>21:0179</v>
      </c>
      <c r="E2961" t="s">
        <v>11704</v>
      </c>
      <c r="F2961" t="s">
        <v>11708</v>
      </c>
      <c r="H2961">
        <v>53.014147100000002</v>
      </c>
      <c r="I2961">
        <v>-123.1800812</v>
      </c>
      <c r="J2961" s="1" t="str">
        <f t="shared" si="197"/>
        <v>Fluid (stream)</v>
      </c>
      <c r="K2961" s="1" t="str">
        <f t="shared" si="198"/>
        <v>Untreated Water</v>
      </c>
      <c r="L2961">
        <v>4</v>
      </c>
      <c r="M2961" t="s">
        <v>11435</v>
      </c>
      <c r="N2961">
        <v>80</v>
      </c>
      <c r="O2961">
        <v>0.25</v>
      </c>
      <c r="P2961">
        <v>94</v>
      </c>
      <c r="Q2961">
        <v>6.9</v>
      </c>
    </row>
    <row r="2962" spans="1:17" hidden="1" x14ac:dyDescent="0.3">
      <c r="A2962" t="s">
        <v>11709</v>
      </c>
      <c r="B2962" t="s">
        <v>11710</v>
      </c>
      <c r="C2962" s="1" t="str">
        <f t="shared" si="195"/>
        <v>21:0550</v>
      </c>
      <c r="D2962" s="1" t="str">
        <f t="shared" si="196"/>
        <v>21:0179</v>
      </c>
      <c r="E2962" t="s">
        <v>11711</v>
      </c>
      <c r="F2962" t="s">
        <v>11712</v>
      </c>
      <c r="H2962">
        <v>53.180719699999997</v>
      </c>
      <c r="I2962">
        <v>-123.5168238</v>
      </c>
      <c r="J2962" s="1" t="str">
        <f t="shared" si="197"/>
        <v>Fluid (stream)</v>
      </c>
      <c r="K2962" s="1" t="str">
        <f t="shared" si="198"/>
        <v>Untreated Water</v>
      </c>
      <c r="L2962">
        <v>5</v>
      </c>
      <c r="M2962" t="s">
        <v>11387</v>
      </c>
      <c r="N2962">
        <v>81</v>
      </c>
      <c r="O2962">
        <v>0.1</v>
      </c>
      <c r="P2962">
        <v>110</v>
      </c>
      <c r="Q2962">
        <v>7.2</v>
      </c>
    </row>
    <row r="2963" spans="1:17" hidden="1" x14ac:dyDescent="0.3">
      <c r="A2963" t="s">
        <v>11713</v>
      </c>
      <c r="B2963" t="s">
        <v>11714</v>
      </c>
      <c r="C2963" s="1" t="str">
        <f t="shared" si="195"/>
        <v>21:0550</v>
      </c>
      <c r="D2963" s="1" t="str">
        <f t="shared" si="196"/>
        <v>21:0179</v>
      </c>
      <c r="E2963" t="s">
        <v>11715</v>
      </c>
      <c r="F2963" t="s">
        <v>11716</v>
      </c>
      <c r="H2963">
        <v>53.234971600000002</v>
      </c>
      <c r="I2963">
        <v>-123.5718928</v>
      </c>
      <c r="J2963" s="1" t="str">
        <f t="shared" si="197"/>
        <v>Fluid (stream)</v>
      </c>
      <c r="K2963" s="1" t="str">
        <f t="shared" si="198"/>
        <v>Untreated Water</v>
      </c>
      <c r="L2963">
        <v>5</v>
      </c>
      <c r="M2963" t="s">
        <v>11392</v>
      </c>
      <c r="N2963">
        <v>82</v>
      </c>
      <c r="O2963">
        <v>0.1</v>
      </c>
      <c r="P2963">
        <v>94</v>
      </c>
      <c r="Q2963">
        <v>6.8</v>
      </c>
    </row>
    <row r="2964" spans="1:17" hidden="1" x14ac:dyDescent="0.3">
      <c r="A2964" t="s">
        <v>11717</v>
      </c>
      <c r="B2964" t="s">
        <v>11718</v>
      </c>
      <c r="C2964" s="1" t="str">
        <f t="shared" si="195"/>
        <v>21:0550</v>
      </c>
      <c r="D2964" s="1" t="str">
        <f t="shared" si="196"/>
        <v>21:0179</v>
      </c>
      <c r="E2964" t="s">
        <v>11711</v>
      </c>
      <c r="F2964" t="s">
        <v>11719</v>
      </c>
      <c r="H2964">
        <v>53.180719699999997</v>
      </c>
      <c r="I2964">
        <v>-123.5168238</v>
      </c>
      <c r="J2964" s="1" t="str">
        <f t="shared" si="197"/>
        <v>Fluid (stream)</v>
      </c>
      <c r="K2964" s="1" t="str">
        <f t="shared" si="198"/>
        <v>Untreated Water</v>
      </c>
      <c r="L2964">
        <v>5</v>
      </c>
      <c r="M2964" t="s">
        <v>11406</v>
      </c>
      <c r="N2964">
        <v>83</v>
      </c>
      <c r="O2964">
        <v>0.3</v>
      </c>
      <c r="P2964">
        <v>110</v>
      </c>
      <c r="Q2964">
        <v>7.4</v>
      </c>
    </row>
    <row r="2965" spans="1:17" hidden="1" x14ac:dyDescent="0.3">
      <c r="A2965" t="s">
        <v>11720</v>
      </c>
      <c r="B2965" t="s">
        <v>11721</v>
      </c>
      <c r="C2965" s="1" t="str">
        <f t="shared" si="195"/>
        <v>21:0550</v>
      </c>
      <c r="D2965" s="1" t="str">
        <f t="shared" si="196"/>
        <v>21:0179</v>
      </c>
      <c r="E2965" t="s">
        <v>11722</v>
      </c>
      <c r="F2965" t="s">
        <v>11723</v>
      </c>
      <c r="H2965">
        <v>53.118231000000002</v>
      </c>
      <c r="I2965">
        <v>-123.5592091</v>
      </c>
      <c r="J2965" s="1" t="str">
        <f t="shared" si="197"/>
        <v>Fluid (stream)</v>
      </c>
      <c r="K2965" s="1" t="str">
        <f t="shared" si="198"/>
        <v>Untreated Water</v>
      </c>
      <c r="L2965">
        <v>5</v>
      </c>
      <c r="M2965" t="s">
        <v>11397</v>
      </c>
      <c r="N2965">
        <v>84</v>
      </c>
      <c r="O2965">
        <v>0.1</v>
      </c>
      <c r="P2965">
        <v>82</v>
      </c>
      <c r="Q2965">
        <v>7.2</v>
      </c>
    </row>
    <row r="2966" spans="1:17" hidden="1" x14ac:dyDescent="0.3">
      <c r="A2966" t="s">
        <v>11724</v>
      </c>
      <c r="B2966" t="s">
        <v>11725</v>
      </c>
      <c r="C2966" s="1" t="str">
        <f t="shared" si="195"/>
        <v>21:0550</v>
      </c>
      <c r="D2966" s="1" t="str">
        <f t="shared" si="196"/>
        <v>21:0179</v>
      </c>
      <c r="E2966" t="s">
        <v>11726</v>
      </c>
      <c r="F2966" t="s">
        <v>11727</v>
      </c>
      <c r="H2966">
        <v>53.119728000000002</v>
      </c>
      <c r="I2966">
        <v>-123.261633</v>
      </c>
      <c r="J2966" s="1" t="str">
        <f t="shared" si="197"/>
        <v>Fluid (stream)</v>
      </c>
      <c r="K2966" s="1" t="str">
        <f t="shared" si="198"/>
        <v>Untreated Water</v>
      </c>
      <c r="L2966">
        <v>5</v>
      </c>
      <c r="M2966" t="s">
        <v>11402</v>
      </c>
      <c r="N2966">
        <v>85</v>
      </c>
      <c r="O2966">
        <v>0.1</v>
      </c>
      <c r="P2966">
        <v>120</v>
      </c>
      <c r="Q2966">
        <v>7</v>
      </c>
    </row>
    <row r="2967" spans="1:17" hidden="1" x14ac:dyDescent="0.3">
      <c r="A2967" t="s">
        <v>11728</v>
      </c>
      <c r="B2967" t="s">
        <v>11729</v>
      </c>
      <c r="C2967" s="1" t="str">
        <f t="shared" si="195"/>
        <v>21:0550</v>
      </c>
      <c r="D2967" s="1" t="str">
        <f>HYPERLINK("http://geochem.nrcan.gc.ca/cdogs/content/svy/svy_e.htm", "")</f>
        <v/>
      </c>
      <c r="G2967" s="1" t="str">
        <f>HYPERLINK("http://geochem.nrcan.gc.ca/cdogs/content/cr_/cr_00073_e.htm", "73")</f>
        <v>73</v>
      </c>
      <c r="J2967" t="s">
        <v>11453</v>
      </c>
      <c r="K2967" t="s">
        <v>11454</v>
      </c>
      <c r="L2967">
        <v>5</v>
      </c>
      <c r="M2967" t="s">
        <v>11455</v>
      </c>
      <c r="N2967">
        <v>86</v>
      </c>
      <c r="O2967">
        <v>0.5</v>
      </c>
      <c r="P2967">
        <v>78</v>
      </c>
      <c r="Q2967">
        <v>7.9</v>
      </c>
    </row>
    <row r="2968" spans="1:17" hidden="1" x14ac:dyDescent="0.3">
      <c r="A2968" t="s">
        <v>11730</v>
      </c>
      <c r="B2968" t="s">
        <v>11731</v>
      </c>
      <c r="C2968" s="1" t="str">
        <f t="shared" si="195"/>
        <v>21:0550</v>
      </c>
      <c r="D2968" s="1" t="str">
        <f t="shared" ref="D2968:D2995" si="199">HYPERLINK("http://geochem.nrcan.gc.ca/cdogs/content/svy/svy210179_e.htm", "21:0179")</f>
        <v>21:0179</v>
      </c>
      <c r="E2968" t="s">
        <v>11732</v>
      </c>
      <c r="F2968" t="s">
        <v>11733</v>
      </c>
      <c r="H2968">
        <v>53.116374700000001</v>
      </c>
      <c r="I2968">
        <v>-123.2576232</v>
      </c>
      <c r="J2968" s="1" t="str">
        <f t="shared" ref="J2968:J2995" si="200">HYPERLINK("http://geochem.nrcan.gc.ca/cdogs/content/kwd/kwd020018_e.htm", "Fluid (stream)")</f>
        <v>Fluid (stream)</v>
      </c>
      <c r="K2968" s="1" t="str">
        <f t="shared" ref="K2968:K2995" si="201">HYPERLINK("http://geochem.nrcan.gc.ca/cdogs/content/kwd/kwd080007_e.htm", "Untreated Water")</f>
        <v>Untreated Water</v>
      </c>
      <c r="L2968">
        <v>5</v>
      </c>
      <c r="M2968" t="s">
        <v>11411</v>
      </c>
      <c r="N2968">
        <v>87</v>
      </c>
      <c r="O2968">
        <v>0.1</v>
      </c>
      <c r="P2968">
        <v>90</v>
      </c>
      <c r="Q2968">
        <v>6.5</v>
      </c>
    </row>
    <row r="2969" spans="1:17" hidden="1" x14ac:dyDescent="0.3">
      <c r="A2969" t="s">
        <v>11734</v>
      </c>
      <c r="B2969" t="s">
        <v>11735</v>
      </c>
      <c r="C2969" s="1" t="str">
        <f t="shared" si="195"/>
        <v>21:0550</v>
      </c>
      <c r="D2969" s="1" t="str">
        <f t="shared" si="199"/>
        <v>21:0179</v>
      </c>
      <c r="E2969" t="s">
        <v>11736</v>
      </c>
      <c r="F2969" t="s">
        <v>11737</v>
      </c>
      <c r="H2969">
        <v>53.137775300000001</v>
      </c>
      <c r="I2969">
        <v>-123.2750623</v>
      </c>
      <c r="J2969" s="1" t="str">
        <f t="shared" si="200"/>
        <v>Fluid (stream)</v>
      </c>
      <c r="K2969" s="1" t="str">
        <f t="shared" si="201"/>
        <v>Untreated Water</v>
      </c>
      <c r="L2969">
        <v>5</v>
      </c>
      <c r="M2969" t="s">
        <v>11416</v>
      </c>
      <c r="N2969">
        <v>88</v>
      </c>
      <c r="O2969">
        <v>0.1</v>
      </c>
      <c r="P2969">
        <v>100</v>
      </c>
      <c r="Q2969">
        <v>6.9</v>
      </c>
    </row>
    <row r="2970" spans="1:17" hidden="1" x14ac:dyDescent="0.3">
      <c r="A2970" t="s">
        <v>11738</v>
      </c>
      <c r="B2970" t="s">
        <v>11739</v>
      </c>
      <c r="C2970" s="1" t="str">
        <f t="shared" si="195"/>
        <v>21:0550</v>
      </c>
      <c r="D2970" s="1" t="str">
        <f t="shared" si="199"/>
        <v>21:0179</v>
      </c>
      <c r="E2970" t="s">
        <v>11740</v>
      </c>
      <c r="F2970" t="s">
        <v>11741</v>
      </c>
      <c r="H2970">
        <v>53.143913099999999</v>
      </c>
      <c r="I2970">
        <v>-123.2680895</v>
      </c>
      <c r="J2970" s="1" t="str">
        <f t="shared" si="200"/>
        <v>Fluid (stream)</v>
      </c>
      <c r="K2970" s="1" t="str">
        <f t="shared" si="201"/>
        <v>Untreated Water</v>
      </c>
      <c r="L2970">
        <v>5</v>
      </c>
      <c r="M2970" t="s">
        <v>11421</v>
      </c>
      <c r="N2970">
        <v>89</v>
      </c>
      <c r="O2970">
        <v>0.3</v>
      </c>
      <c r="P2970">
        <v>90</v>
      </c>
      <c r="Q2970">
        <v>7</v>
      </c>
    </row>
    <row r="2971" spans="1:17" hidden="1" x14ac:dyDescent="0.3">
      <c r="A2971" t="s">
        <v>11742</v>
      </c>
      <c r="B2971" t="s">
        <v>11743</v>
      </c>
      <c r="C2971" s="1" t="str">
        <f t="shared" si="195"/>
        <v>21:0550</v>
      </c>
      <c r="D2971" s="1" t="str">
        <f t="shared" si="199"/>
        <v>21:0179</v>
      </c>
      <c r="E2971" t="s">
        <v>11744</v>
      </c>
      <c r="F2971" t="s">
        <v>11745</v>
      </c>
      <c r="H2971">
        <v>53.137419899999998</v>
      </c>
      <c r="I2971">
        <v>-123.24886960000001</v>
      </c>
      <c r="J2971" s="1" t="str">
        <f t="shared" si="200"/>
        <v>Fluid (stream)</v>
      </c>
      <c r="K2971" s="1" t="str">
        <f t="shared" si="201"/>
        <v>Untreated Water</v>
      </c>
      <c r="L2971">
        <v>5</v>
      </c>
      <c r="M2971" t="s">
        <v>11426</v>
      </c>
      <c r="N2971">
        <v>90</v>
      </c>
      <c r="O2971">
        <v>0.3</v>
      </c>
      <c r="P2971">
        <v>86</v>
      </c>
      <c r="Q2971">
        <v>6.9</v>
      </c>
    </row>
    <row r="2972" spans="1:17" hidden="1" x14ac:dyDescent="0.3">
      <c r="A2972" t="s">
        <v>11746</v>
      </c>
      <c r="B2972" t="s">
        <v>11747</v>
      </c>
      <c r="C2972" s="1" t="str">
        <f t="shared" si="195"/>
        <v>21:0550</v>
      </c>
      <c r="D2972" s="1" t="str">
        <f t="shared" si="199"/>
        <v>21:0179</v>
      </c>
      <c r="E2972" t="s">
        <v>11748</v>
      </c>
      <c r="F2972" t="s">
        <v>11749</v>
      </c>
      <c r="H2972">
        <v>53.128056200000003</v>
      </c>
      <c r="I2972">
        <v>-123.24727609999999</v>
      </c>
      <c r="J2972" s="1" t="str">
        <f t="shared" si="200"/>
        <v>Fluid (stream)</v>
      </c>
      <c r="K2972" s="1" t="str">
        <f t="shared" si="201"/>
        <v>Untreated Water</v>
      </c>
      <c r="L2972">
        <v>5</v>
      </c>
      <c r="M2972" t="s">
        <v>11440</v>
      </c>
      <c r="N2972">
        <v>91</v>
      </c>
      <c r="O2972">
        <v>0.35</v>
      </c>
      <c r="P2972">
        <v>100</v>
      </c>
      <c r="Q2972">
        <v>6.8</v>
      </c>
    </row>
    <row r="2973" spans="1:17" hidden="1" x14ac:dyDescent="0.3">
      <c r="A2973" t="s">
        <v>11750</v>
      </c>
      <c r="B2973" t="s">
        <v>11751</v>
      </c>
      <c r="C2973" s="1" t="str">
        <f t="shared" si="195"/>
        <v>21:0550</v>
      </c>
      <c r="D2973" s="1" t="str">
        <f t="shared" si="199"/>
        <v>21:0179</v>
      </c>
      <c r="E2973" t="s">
        <v>11752</v>
      </c>
      <c r="F2973" t="s">
        <v>11753</v>
      </c>
      <c r="H2973">
        <v>53.090743500000002</v>
      </c>
      <c r="I2973">
        <v>-123.1698305</v>
      </c>
      <c r="J2973" s="1" t="str">
        <f t="shared" si="200"/>
        <v>Fluid (stream)</v>
      </c>
      <c r="K2973" s="1" t="str">
        <f t="shared" si="201"/>
        <v>Untreated Water</v>
      </c>
      <c r="L2973">
        <v>5</v>
      </c>
      <c r="M2973" t="s">
        <v>11431</v>
      </c>
      <c r="N2973">
        <v>92</v>
      </c>
      <c r="O2973">
        <v>0.1</v>
      </c>
      <c r="P2973">
        <v>120</v>
      </c>
      <c r="Q2973">
        <v>7</v>
      </c>
    </row>
    <row r="2974" spans="1:17" hidden="1" x14ac:dyDescent="0.3">
      <c r="A2974" t="s">
        <v>11754</v>
      </c>
      <c r="B2974" t="s">
        <v>11755</v>
      </c>
      <c r="C2974" s="1" t="str">
        <f t="shared" si="195"/>
        <v>21:0550</v>
      </c>
      <c r="D2974" s="1" t="str">
        <f t="shared" si="199"/>
        <v>21:0179</v>
      </c>
      <c r="E2974" t="s">
        <v>11752</v>
      </c>
      <c r="F2974" t="s">
        <v>11756</v>
      </c>
      <c r="H2974">
        <v>53.090743500000002</v>
      </c>
      <c r="I2974">
        <v>-123.1698305</v>
      </c>
      <c r="J2974" s="1" t="str">
        <f t="shared" si="200"/>
        <v>Fluid (stream)</v>
      </c>
      <c r="K2974" s="1" t="str">
        <f t="shared" si="201"/>
        <v>Untreated Water</v>
      </c>
      <c r="L2974">
        <v>5</v>
      </c>
      <c r="M2974" t="s">
        <v>11435</v>
      </c>
      <c r="N2974">
        <v>93</v>
      </c>
      <c r="O2974">
        <v>0.1</v>
      </c>
      <c r="P2974">
        <v>120</v>
      </c>
      <c r="Q2974">
        <v>6.9</v>
      </c>
    </row>
    <row r="2975" spans="1:17" hidden="1" x14ac:dyDescent="0.3">
      <c r="A2975" t="s">
        <v>11757</v>
      </c>
      <c r="B2975" t="s">
        <v>11758</v>
      </c>
      <c r="C2975" s="1" t="str">
        <f t="shared" si="195"/>
        <v>21:0550</v>
      </c>
      <c r="D2975" s="1" t="str">
        <f t="shared" si="199"/>
        <v>21:0179</v>
      </c>
      <c r="E2975" t="s">
        <v>11759</v>
      </c>
      <c r="F2975" t="s">
        <v>11760</v>
      </c>
      <c r="H2975">
        <v>53.098169400000003</v>
      </c>
      <c r="I2975">
        <v>-123.1693969</v>
      </c>
      <c r="J2975" s="1" t="str">
        <f t="shared" si="200"/>
        <v>Fluid (stream)</v>
      </c>
      <c r="K2975" s="1" t="str">
        <f t="shared" si="201"/>
        <v>Untreated Water</v>
      </c>
      <c r="L2975">
        <v>5</v>
      </c>
      <c r="M2975" t="s">
        <v>11445</v>
      </c>
      <c r="N2975">
        <v>94</v>
      </c>
      <c r="O2975">
        <v>0.1</v>
      </c>
      <c r="P2975">
        <v>110</v>
      </c>
      <c r="Q2975">
        <v>7</v>
      </c>
    </row>
    <row r="2976" spans="1:17" hidden="1" x14ac:dyDescent="0.3">
      <c r="A2976" t="s">
        <v>11761</v>
      </c>
      <c r="B2976" t="s">
        <v>11762</v>
      </c>
      <c r="C2976" s="1" t="str">
        <f t="shared" si="195"/>
        <v>21:0550</v>
      </c>
      <c r="D2976" s="1" t="str">
        <f t="shared" si="199"/>
        <v>21:0179</v>
      </c>
      <c r="E2976" t="s">
        <v>11763</v>
      </c>
      <c r="F2976" t="s">
        <v>11764</v>
      </c>
      <c r="H2976">
        <v>53.070424699999997</v>
      </c>
      <c r="I2976">
        <v>-123.1300031</v>
      </c>
      <c r="J2976" s="1" t="str">
        <f t="shared" si="200"/>
        <v>Fluid (stream)</v>
      </c>
      <c r="K2976" s="1" t="str">
        <f t="shared" si="201"/>
        <v>Untreated Water</v>
      </c>
      <c r="L2976">
        <v>5</v>
      </c>
      <c r="M2976" t="s">
        <v>11450</v>
      </c>
      <c r="N2976">
        <v>95</v>
      </c>
      <c r="O2976">
        <v>0.1</v>
      </c>
      <c r="P2976">
        <v>110</v>
      </c>
      <c r="Q2976">
        <v>6.7</v>
      </c>
    </row>
    <row r="2977" spans="1:17" hidden="1" x14ac:dyDescent="0.3">
      <c r="A2977" t="s">
        <v>11765</v>
      </c>
      <c r="B2977" t="s">
        <v>11766</v>
      </c>
      <c r="C2977" s="1" t="str">
        <f t="shared" si="195"/>
        <v>21:0550</v>
      </c>
      <c r="D2977" s="1" t="str">
        <f t="shared" si="199"/>
        <v>21:0179</v>
      </c>
      <c r="E2977" t="s">
        <v>11767</v>
      </c>
      <c r="F2977" t="s">
        <v>11768</v>
      </c>
      <c r="H2977">
        <v>53.072934199999999</v>
      </c>
      <c r="I2977">
        <v>-123.25500510000001</v>
      </c>
      <c r="J2977" s="1" t="str">
        <f t="shared" si="200"/>
        <v>Fluid (stream)</v>
      </c>
      <c r="K2977" s="1" t="str">
        <f t="shared" si="201"/>
        <v>Untreated Water</v>
      </c>
      <c r="L2977">
        <v>5</v>
      </c>
      <c r="M2977" t="s">
        <v>11460</v>
      </c>
      <c r="N2977">
        <v>96</v>
      </c>
      <c r="O2977">
        <v>0.1</v>
      </c>
      <c r="P2977">
        <v>110</v>
      </c>
      <c r="Q2977">
        <v>6.8</v>
      </c>
    </row>
    <row r="2978" spans="1:17" hidden="1" x14ac:dyDescent="0.3">
      <c r="A2978" t="s">
        <v>11769</v>
      </c>
      <c r="B2978" t="s">
        <v>11770</v>
      </c>
      <c r="C2978" s="1" t="str">
        <f t="shared" si="195"/>
        <v>21:0550</v>
      </c>
      <c r="D2978" s="1" t="str">
        <f t="shared" si="199"/>
        <v>21:0179</v>
      </c>
      <c r="E2978" t="s">
        <v>11771</v>
      </c>
      <c r="F2978" t="s">
        <v>11772</v>
      </c>
      <c r="H2978">
        <v>53.061816399999998</v>
      </c>
      <c r="I2978">
        <v>-123.2498058</v>
      </c>
      <c r="J2978" s="1" t="str">
        <f t="shared" si="200"/>
        <v>Fluid (stream)</v>
      </c>
      <c r="K2978" s="1" t="str">
        <f t="shared" si="201"/>
        <v>Untreated Water</v>
      </c>
      <c r="L2978">
        <v>5</v>
      </c>
      <c r="M2978" t="s">
        <v>11465</v>
      </c>
      <c r="N2978">
        <v>97</v>
      </c>
      <c r="O2978">
        <v>0.1</v>
      </c>
      <c r="P2978">
        <v>110</v>
      </c>
      <c r="Q2978">
        <v>6.8</v>
      </c>
    </row>
    <row r="2979" spans="1:17" hidden="1" x14ac:dyDescent="0.3">
      <c r="A2979" t="s">
        <v>11773</v>
      </c>
      <c r="B2979" t="s">
        <v>11774</v>
      </c>
      <c r="C2979" s="1" t="str">
        <f t="shared" si="195"/>
        <v>21:0550</v>
      </c>
      <c r="D2979" s="1" t="str">
        <f t="shared" si="199"/>
        <v>21:0179</v>
      </c>
      <c r="E2979" t="s">
        <v>11775</v>
      </c>
      <c r="F2979" t="s">
        <v>11776</v>
      </c>
      <c r="H2979">
        <v>53.034217099999999</v>
      </c>
      <c r="I2979">
        <v>-123.2238459</v>
      </c>
      <c r="J2979" s="1" t="str">
        <f t="shared" si="200"/>
        <v>Fluid (stream)</v>
      </c>
      <c r="K2979" s="1" t="str">
        <f t="shared" si="201"/>
        <v>Untreated Water</v>
      </c>
      <c r="L2979">
        <v>5</v>
      </c>
      <c r="M2979" t="s">
        <v>11470</v>
      </c>
      <c r="N2979">
        <v>98</v>
      </c>
      <c r="O2979">
        <v>0.1</v>
      </c>
      <c r="P2979">
        <v>100</v>
      </c>
      <c r="Q2979">
        <v>6.6</v>
      </c>
    </row>
    <row r="2980" spans="1:17" hidden="1" x14ac:dyDescent="0.3">
      <c r="A2980" t="s">
        <v>11777</v>
      </c>
      <c r="B2980" t="s">
        <v>11778</v>
      </c>
      <c r="C2980" s="1" t="str">
        <f t="shared" si="195"/>
        <v>21:0550</v>
      </c>
      <c r="D2980" s="1" t="str">
        <f t="shared" si="199"/>
        <v>21:0179</v>
      </c>
      <c r="E2980" t="s">
        <v>11779</v>
      </c>
      <c r="F2980" t="s">
        <v>11780</v>
      </c>
      <c r="H2980">
        <v>53.056716899999998</v>
      </c>
      <c r="I2980">
        <v>-123.3111609</v>
      </c>
      <c r="J2980" s="1" t="str">
        <f t="shared" si="200"/>
        <v>Fluid (stream)</v>
      </c>
      <c r="K2980" s="1" t="str">
        <f t="shared" si="201"/>
        <v>Untreated Water</v>
      </c>
      <c r="L2980">
        <v>5</v>
      </c>
      <c r="M2980" t="s">
        <v>11475</v>
      </c>
      <c r="N2980">
        <v>99</v>
      </c>
    </row>
    <row r="2981" spans="1:17" hidden="1" x14ac:dyDescent="0.3">
      <c r="A2981" t="s">
        <v>11781</v>
      </c>
      <c r="B2981" t="s">
        <v>11782</v>
      </c>
      <c r="C2981" s="1" t="str">
        <f t="shared" si="195"/>
        <v>21:0550</v>
      </c>
      <c r="D2981" s="1" t="str">
        <f t="shared" si="199"/>
        <v>21:0179</v>
      </c>
      <c r="E2981" t="s">
        <v>11783</v>
      </c>
      <c r="F2981" t="s">
        <v>11784</v>
      </c>
      <c r="H2981">
        <v>53.0470276</v>
      </c>
      <c r="I2981">
        <v>-123.3207274</v>
      </c>
      <c r="J2981" s="1" t="str">
        <f t="shared" si="200"/>
        <v>Fluid (stream)</v>
      </c>
      <c r="K2981" s="1" t="str">
        <f t="shared" si="201"/>
        <v>Untreated Water</v>
      </c>
      <c r="L2981">
        <v>5</v>
      </c>
      <c r="M2981" t="s">
        <v>11480</v>
      </c>
      <c r="N2981">
        <v>100</v>
      </c>
      <c r="O2981">
        <v>0.25</v>
      </c>
      <c r="P2981">
        <v>74</v>
      </c>
      <c r="Q2981">
        <v>7.1</v>
      </c>
    </row>
    <row r="2982" spans="1:17" hidden="1" x14ac:dyDescent="0.3">
      <c r="A2982" t="s">
        <v>11785</v>
      </c>
      <c r="B2982" t="s">
        <v>11786</v>
      </c>
      <c r="C2982" s="1" t="str">
        <f t="shared" si="195"/>
        <v>21:0550</v>
      </c>
      <c r="D2982" s="1" t="str">
        <f t="shared" si="199"/>
        <v>21:0179</v>
      </c>
      <c r="E2982" t="s">
        <v>11787</v>
      </c>
      <c r="F2982" t="s">
        <v>11788</v>
      </c>
      <c r="H2982">
        <v>53.4416631</v>
      </c>
      <c r="I2982">
        <v>-123.298143</v>
      </c>
      <c r="J2982" s="1" t="str">
        <f t="shared" si="200"/>
        <v>Fluid (stream)</v>
      </c>
      <c r="K2982" s="1" t="str">
        <f t="shared" si="201"/>
        <v>Untreated Water</v>
      </c>
      <c r="L2982">
        <v>6</v>
      </c>
      <c r="M2982" t="s">
        <v>11387</v>
      </c>
      <c r="N2982">
        <v>101</v>
      </c>
      <c r="O2982">
        <v>0.3</v>
      </c>
      <c r="P2982">
        <v>94</v>
      </c>
      <c r="Q2982">
        <v>6.9</v>
      </c>
    </row>
    <row r="2983" spans="1:17" hidden="1" x14ac:dyDescent="0.3">
      <c r="A2983" t="s">
        <v>11789</v>
      </c>
      <c r="B2983" t="s">
        <v>11790</v>
      </c>
      <c r="C2983" s="1" t="str">
        <f t="shared" si="195"/>
        <v>21:0550</v>
      </c>
      <c r="D2983" s="1" t="str">
        <f t="shared" si="199"/>
        <v>21:0179</v>
      </c>
      <c r="E2983" t="s">
        <v>11791</v>
      </c>
      <c r="F2983" t="s">
        <v>11792</v>
      </c>
      <c r="H2983">
        <v>53.392841099999998</v>
      </c>
      <c r="I2983">
        <v>-123.1519189</v>
      </c>
      <c r="J2983" s="1" t="str">
        <f t="shared" si="200"/>
        <v>Fluid (stream)</v>
      </c>
      <c r="K2983" s="1" t="str">
        <f t="shared" si="201"/>
        <v>Untreated Water</v>
      </c>
      <c r="L2983">
        <v>6</v>
      </c>
      <c r="M2983" t="s">
        <v>11392</v>
      </c>
      <c r="N2983">
        <v>102</v>
      </c>
      <c r="O2983">
        <v>1.5</v>
      </c>
      <c r="P2983">
        <v>200</v>
      </c>
      <c r="Q2983">
        <v>7.4</v>
      </c>
    </row>
    <row r="2984" spans="1:17" hidden="1" x14ac:dyDescent="0.3">
      <c r="A2984" t="s">
        <v>11793</v>
      </c>
      <c r="B2984" t="s">
        <v>11794</v>
      </c>
      <c r="C2984" s="1" t="str">
        <f t="shared" si="195"/>
        <v>21:0550</v>
      </c>
      <c r="D2984" s="1" t="str">
        <f t="shared" si="199"/>
        <v>21:0179</v>
      </c>
      <c r="E2984" t="s">
        <v>11795</v>
      </c>
      <c r="F2984" t="s">
        <v>11796</v>
      </c>
      <c r="H2984">
        <v>53.376218999999999</v>
      </c>
      <c r="I2984">
        <v>-123.1531676</v>
      </c>
      <c r="J2984" s="1" t="str">
        <f t="shared" si="200"/>
        <v>Fluid (stream)</v>
      </c>
      <c r="K2984" s="1" t="str">
        <f t="shared" si="201"/>
        <v>Untreated Water</v>
      </c>
      <c r="L2984">
        <v>6</v>
      </c>
      <c r="M2984" t="s">
        <v>11431</v>
      </c>
      <c r="N2984">
        <v>103</v>
      </c>
      <c r="O2984">
        <v>2.5</v>
      </c>
      <c r="P2984">
        <v>200</v>
      </c>
      <c r="Q2984">
        <v>7.5</v>
      </c>
    </row>
    <row r="2985" spans="1:17" hidden="1" x14ac:dyDescent="0.3">
      <c r="A2985" t="s">
        <v>11797</v>
      </c>
      <c r="B2985" t="s">
        <v>11798</v>
      </c>
      <c r="C2985" s="1" t="str">
        <f t="shared" si="195"/>
        <v>21:0550</v>
      </c>
      <c r="D2985" s="1" t="str">
        <f t="shared" si="199"/>
        <v>21:0179</v>
      </c>
      <c r="E2985" t="s">
        <v>11795</v>
      </c>
      <c r="F2985" t="s">
        <v>11799</v>
      </c>
      <c r="H2985">
        <v>53.376218999999999</v>
      </c>
      <c r="I2985">
        <v>-123.1531676</v>
      </c>
      <c r="J2985" s="1" t="str">
        <f t="shared" si="200"/>
        <v>Fluid (stream)</v>
      </c>
      <c r="K2985" s="1" t="str">
        <f t="shared" si="201"/>
        <v>Untreated Water</v>
      </c>
      <c r="L2985">
        <v>6</v>
      </c>
      <c r="M2985" t="s">
        <v>11435</v>
      </c>
      <c r="N2985">
        <v>104</v>
      </c>
      <c r="O2985">
        <v>2</v>
      </c>
      <c r="P2985">
        <v>220</v>
      </c>
      <c r="Q2985">
        <v>7.6</v>
      </c>
    </row>
    <row r="2986" spans="1:17" hidden="1" x14ac:dyDescent="0.3">
      <c r="A2986" t="s">
        <v>11800</v>
      </c>
      <c r="B2986" t="s">
        <v>11801</v>
      </c>
      <c r="C2986" s="1" t="str">
        <f t="shared" si="195"/>
        <v>21:0550</v>
      </c>
      <c r="D2986" s="1" t="str">
        <f t="shared" si="199"/>
        <v>21:0179</v>
      </c>
      <c r="E2986" t="s">
        <v>11802</v>
      </c>
      <c r="F2986" t="s">
        <v>11803</v>
      </c>
      <c r="H2986">
        <v>53.379828500000002</v>
      </c>
      <c r="I2986">
        <v>-123.14927179999999</v>
      </c>
      <c r="J2986" s="1" t="str">
        <f t="shared" si="200"/>
        <v>Fluid (stream)</v>
      </c>
      <c r="K2986" s="1" t="str">
        <f t="shared" si="201"/>
        <v>Untreated Water</v>
      </c>
      <c r="L2986">
        <v>6</v>
      </c>
      <c r="M2986" t="s">
        <v>11397</v>
      </c>
      <c r="N2986">
        <v>105</v>
      </c>
      <c r="O2986">
        <v>0.1</v>
      </c>
      <c r="P2986">
        <v>120</v>
      </c>
      <c r="Q2986">
        <v>7.7</v>
      </c>
    </row>
    <row r="2987" spans="1:17" hidden="1" x14ac:dyDescent="0.3">
      <c r="A2987" t="s">
        <v>11804</v>
      </c>
      <c r="B2987" t="s">
        <v>11805</v>
      </c>
      <c r="C2987" s="1" t="str">
        <f t="shared" si="195"/>
        <v>21:0550</v>
      </c>
      <c r="D2987" s="1" t="str">
        <f t="shared" si="199"/>
        <v>21:0179</v>
      </c>
      <c r="E2987" t="s">
        <v>11806</v>
      </c>
      <c r="F2987" t="s">
        <v>11807</v>
      </c>
      <c r="H2987">
        <v>53.382633499999997</v>
      </c>
      <c r="I2987">
        <v>-123.1258126</v>
      </c>
      <c r="J2987" s="1" t="str">
        <f t="shared" si="200"/>
        <v>Fluid (stream)</v>
      </c>
      <c r="K2987" s="1" t="str">
        <f t="shared" si="201"/>
        <v>Untreated Water</v>
      </c>
      <c r="L2987">
        <v>6</v>
      </c>
      <c r="M2987" t="s">
        <v>11402</v>
      </c>
      <c r="N2987">
        <v>106</v>
      </c>
      <c r="O2987">
        <v>1</v>
      </c>
      <c r="P2987">
        <v>200</v>
      </c>
      <c r="Q2987">
        <v>7.5</v>
      </c>
    </row>
    <row r="2988" spans="1:17" hidden="1" x14ac:dyDescent="0.3">
      <c r="A2988" t="s">
        <v>11808</v>
      </c>
      <c r="B2988" t="s">
        <v>11809</v>
      </c>
      <c r="C2988" s="1" t="str">
        <f t="shared" si="195"/>
        <v>21:0550</v>
      </c>
      <c r="D2988" s="1" t="str">
        <f t="shared" si="199"/>
        <v>21:0179</v>
      </c>
      <c r="E2988" t="s">
        <v>11810</v>
      </c>
      <c r="F2988" t="s">
        <v>11811</v>
      </c>
      <c r="H2988">
        <v>53.368714500000003</v>
      </c>
      <c r="I2988">
        <v>-123.12126259999999</v>
      </c>
      <c r="J2988" s="1" t="str">
        <f t="shared" si="200"/>
        <v>Fluid (stream)</v>
      </c>
      <c r="K2988" s="1" t="str">
        <f t="shared" si="201"/>
        <v>Untreated Water</v>
      </c>
      <c r="L2988">
        <v>6</v>
      </c>
      <c r="M2988" t="s">
        <v>11411</v>
      </c>
      <c r="N2988">
        <v>107</v>
      </c>
      <c r="O2988">
        <v>0.55000000000000004</v>
      </c>
      <c r="P2988">
        <v>180</v>
      </c>
      <c r="Q2988">
        <v>7.3</v>
      </c>
    </row>
    <row r="2989" spans="1:17" hidden="1" x14ac:dyDescent="0.3">
      <c r="A2989" t="s">
        <v>11812</v>
      </c>
      <c r="B2989" t="s">
        <v>11813</v>
      </c>
      <c r="C2989" s="1" t="str">
        <f t="shared" si="195"/>
        <v>21:0550</v>
      </c>
      <c r="D2989" s="1" t="str">
        <f t="shared" si="199"/>
        <v>21:0179</v>
      </c>
      <c r="E2989" t="s">
        <v>11814</v>
      </c>
      <c r="F2989" t="s">
        <v>11815</v>
      </c>
      <c r="H2989">
        <v>53.368221200000001</v>
      </c>
      <c r="I2989">
        <v>-123.11114619999999</v>
      </c>
      <c r="J2989" s="1" t="str">
        <f t="shared" si="200"/>
        <v>Fluid (stream)</v>
      </c>
      <c r="K2989" s="1" t="str">
        <f t="shared" si="201"/>
        <v>Untreated Water</v>
      </c>
      <c r="L2989">
        <v>6</v>
      </c>
      <c r="M2989" t="s">
        <v>11416</v>
      </c>
      <c r="N2989">
        <v>108</v>
      </c>
      <c r="O2989">
        <v>0.25</v>
      </c>
      <c r="P2989">
        <v>200</v>
      </c>
      <c r="Q2989">
        <v>7.3</v>
      </c>
    </row>
    <row r="2990" spans="1:17" hidden="1" x14ac:dyDescent="0.3">
      <c r="A2990" t="s">
        <v>11816</v>
      </c>
      <c r="B2990" t="s">
        <v>11817</v>
      </c>
      <c r="C2990" s="1" t="str">
        <f t="shared" si="195"/>
        <v>21:0550</v>
      </c>
      <c r="D2990" s="1" t="str">
        <f t="shared" si="199"/>
        <v>21:0179</v>
      </c>
      <c r="E2990" t="s">
        <v>11818</v>
      </c>
      <c r="F2990" t="s">
        <v>11819</v>
      </c>
      <c r="H2990">
        <v>53.3734216</v>
      </c>
      <c r="I2990">
        <v>-123.467309</v>
      </c>
      <c r="J2990" s="1" t="str">
        <f t="shared" si="200"/>
        <v>Fluid (stream)</v>
      </c>
      <c r="K2990" s="1" t="str">
        <f t="shared" si="201"/>
        <v>Untreated Water</v>
      </c>
      <c r="L2990">
        <v>6</v>
      </c>
      <c r="M2990" t="s">
        <v>11421</v>
      </c>
      <c r="N2990">
        <v>109</v>
      </c>
      <c r="O2990">
        <v>0.1</v>
      </c>
      <c r="P2990">
        <v>30</v>
      </c>
      <c r="Q2990">
        <v>7.4</v>
      </c>
    </row>
    <row r="2991" spans="1:17" hidden="1" x14ac:dyDescent="0.3">
      <c r="A2991" t="s">
        <v>11820</v>
      </c>
      <c r="B2991" t="s">
        <v>11821</v>
      </c>
      <c r="C2991" s="1" t="str">
        <f t="shared" si="195"/>
        <v>21:0550</v>
      </c>
      <c r="D2991" s="1" t="str">
        <f t="shared" si="199"/>
        <v>21:0179</v>
      </c>
      <c r="E2991" t="s">
        <v>11822</v>
      </c>
      <c r="F2991" t="s">
        <v>11823</v>
      </c>
      <c r="H2991">
        <v>53.31317</v>
      </c>
      <c r="I2991">
        <v>-123.3452204</v>
      </c>
      <c r="J2991" s="1" t="str">
        <f t="shared" si="200"/>
        <v>Fluid (stream)</v>
      </c>
      <c r="K2991" s="1" t="str">
        <f t="shared" si="201"/>
        <v>Untreated Water</v>
      </c>
      <c r="L2991">
        <v>6</v>
      </c>
      <c r="M2991" t="s">
        <v>11426</v>
      </c>
      <c r="N2991">
        <v>110</v>
      </c>
      <c r="O2991">
        <v>0.1</v>
      </c>
      <c r="P2991">
        <v>38</v>
      </c>
      <c r="Q2991">
        <v>7.3</v>
      </c>
    </row>
    <row r="2992" spans="1:17" hidden="1" x14ac:dyDescent="0.3">
      <c r="A2992" t="s">
        <v>11824</v>
      </c>
      <c r="B2992" t="s">
        <v>11825</v>
      </c>
      <c r="C2992" s="1" t="str">
        <f t="shared" si="195"/>
        <v>21:0550</v>
      </c>
      <c r="D2992" s="1" t="str">
        <f t="shared" si="199"/>
        <v>21:0179</v>
      </c>
      <c r="E2992" t="s">
        <v>11826</v>
      </c>
      <c r="F2992" t="s">
        <v>11827</v>
      </c>
      <c r="H2992">
        <v>53.322886500000003</v>
      </c>
      <c r="I2992">
        <v>-123.342371</v>
      </c>
      <c r="J2992" s="1" t="str">
        <f t="shared" si="200"/>
        <v>Fluid (stream)</v>
      </c>
      <c r="K2992" s="1" t="str">
        <f t="shared" si="201"/>
        <v>Untreated Water</v>
      </c>
      <c r="L2992">
        <v>6</v>
      </c>
      <c r="M2992" t="s">
        <v>11440</v>
      </c>
      <c r="N2992">
        <v>111</v>
      </c>
      <c r="O2992">
        <v>0.25</v>
      </c>
      <c r="P2992">
        <v>42</v>
      </c>
      <c r="Q2992">
        <v>7.2</v>
      </c>
    </row>
    <row r="2993" spans="1:17" hidden="1" x14ac:dyDescent="0.3">
      <c r="A2993" t="s">
        <v>11828</v>
      </c>
      <c r="B2993" t="s">
        <v>11829</v>
      </c>
      <c r="C2993" s="1" t="str">
        <f t="shared" si="195"/>
        <v>21:0550</v>
      </c>
      <c r="D2993" s="1" t="str">
        <f t="shared" si="199"/>
        <v>21:0179</v>
      </c>
      <c r="E2993" t="s">
        <v>11830</v>
      </c>
      <c r="F2993" t="s">
        <v>11831</v>
      </c>
      <c r="H2993">
        <v>53.3287841</v>
      </c>
      <c r="I2993">
        <v>-123.3389947</v>
      </c>
      <c r="J2993" s="1" t="str">
        <f t="shared" si="200"/>
        <v>Fluid (stream)</v>
      </c>
      <c r="K2993" s="1" t="str">
        <f t="shared" si="201"/>
        <v>Untreated Water</v>
      </c>
      <c r="L2993">
        <v>6</v>
      </c>
      <c r="M2993" t="s">
        <v>11445</v>
      </c>
      <c r="N2993">
        <v>112</v>
      </c>
    </row>
    <row r="2994" spans="1:17" hidden="1" x14ac:dyDescent="0.3">
      <c r="A2994" t="s">
        <v>11832</v>
      </c>
      <c r="B2994" t="s">
        <v>11833</v>
      </c>
      <c r="C2994" s="1" t="str">
        <f t="shared" si="195"/>
        <v>21:0550</v>
      </c>
      <c r="D2994" s="1" t="str">
        <f t="shared" si="199"/>
        <v>21:0179</v>
      </c>
      <c r="E2994" t="s">
        <v>11834</v>
      </c>
      <c r="F2994" t="s">
        <v>11835</v>
      </c>
      <c r="H2994">
        <v>53.348031800000001</v>
      </c>
      <c r="I2994">
        <v>-123.362837</v>
      </c>
      <c r="J2994" s="1" t="str">
        <f t="shared" si="200"/>
        <v>Fluid (stream)</v>
      </c>
      <c r="K2994" s="1" t="str">
        <f t="shared" si="201"/>
        <v>Untreated Water</v>
      </c>
      <c r="L2994">
        <v>6</v>
      </c>
      <c r="M2994" t="s">
        <v>11450</v>
      </c>
      <c r="N2994">
        <v>113</v>
      </c>
      <c r="O2994">
        <v>0.1</v>
      </c>
      <c r="P2994">
        <v>30</v>
      </c>
      <c r="Q2994">
        <v>7</v>
      </c>
    </row>
    <row r="2995" spans="1:17" hidden="1" x14ac:dyDescent="0.3">
      <c r="A2995" t="s">
        <v>11836</v>
      </c>
      <c r="B2995" t="s">
        <v>11837</v>
      </c>
      <c r="C2995" s="1" t="str">
        <f t="shared" si="195"/>
        <v>21:0550</v>
      </c>
      <c r="D2995" s="1" t="str">
        <f t="shared" si="199"/>
        <v>21:0179</v>
      </c>
      <c r="E2995" t="s">
        <v>11838</v>
      </c>
      <c r="F2995" t="s">
        <v>11839</v>
      </c>
      <c r="H2995">
        <v>53.361896799999997</v>
      </c>
      <c r="I2995">
        <v>-123.36459259999999</v>
      </c>
      <c r="J2995" s="1" t="str">
        <f t="shared" si="200"/>
        <v>Fluid (stream)</v>
      </c>
      <c r="K2995" s="1" t="str">
        <f t="shared" si="201"/>
        <v>Untreated Water</v>
      </c>
      <c r="L2995">
        <v>6</v>
      </c>
      <c r="M2995" t="s">
        <v>11460</v>
      </c>
      <c r="N2995">
        <v>114</v>
      </c>
      <c r="O2995">
        <v>0.3</v>
      </c>
      <c r="P2995">
        <v>54</v>
      </c>
      <c r="Q2995">
        <v>6.9</v>
      </c>
    </row>
    <row r="2996" spans="1:17" hidden="1" x14ac:dyDescent="0.3">
      <c r="A2996" t="s">
        <v>11840</v>
      </c>
      <c r="B2996" t="s">
        <v>11841</v>
      </c>
      <c r="C2996" s="1" t="str">
        <f t="shared" si="195"/>
        <v>21:0550</v>
      </c>
      <c r="D2996" s="1" t="str">
        <f>HYPERLINK("http://geochem.nrcan.gc.ca/cdogs/content/svy/svy_e.htm", "")</f>
        <v/>
      </c>
      <c r="G2996" s="1" t="str">
        <f>HYPERLINK("http://geochem.nrcan.gc.ca/cdogs/content/cr_/cr_00071_e.htm", "71")</f>
        <v>71</v>
      </c>
      <c r="J2996" t="s">
        <v>11453</v>
      </c>
      <c r="K2996" t="s">
        <v>11454</v>
      </c>
      <c r="L2996">
        <v>6</v>
      </c>
      <c r="M2996" t="s">
        <v>11455</v>
      </c>
      <c r="N2996">
        <v>115</v>
      </c>
      <c r="O2996">
        <v>0.5</v>
      </c>
      <c r="P2996">
        <v>88</v>
      </c>
      <c r="Q2996">
        <v>7.9</v>
      </c>
    </row>
    <row r="2997" spans="1:17" hidden="1" x14ac:dyDescent="0.3">
      <c r="A2997" t="s">
        <v>11842</v>
      </c>
      <c r="B2997" t="s">
        <v>11843</v>
      </c>
      <c r="C2997" s="1" t="str">
        <f t="shared" si="195"/>
        <v>21:0550</v>
      </c>
      <c r="D2997" s="1" t="str">
        <f t="shared" ref="D2997:D3015" si="202">HYPERLINK("http://geochem.nrcan.gc.ca/cdogs/content/svy/svy210179_e.htm", "21:0179")</f>
        <v>21:0179</v>
      </c>
      <c r="E2997" t="s">
        <v>11844</v>
      </c>
      <c r="F2997" t="s">
        <v>11845</v>
      </c>
      <c r="H2997">
        <v>53.470835899999997</v>
      </c>
      <c r="I2997">
        <v>-123.4343138</v>
      </c>
      <c r="J2997" s="1" t="str">
        <f t="shared" ref="J2997:J3015" si="203">HYPERLINK("http://geochem.nrcan.gc.ca/cdogs/content/kwd/kwd020018_e.htm", "Fluid (stream)")</f>
        <v>Fluid (stream)</v>
      </c>
      <c r="K2997" s="1" t="str">
        <f t="shared" ref="K2997:K3015" si="204">HYPERLINK("http://geochem.nrcan.gc.ca/cdogs/content/kwd/kwd080007_e.htm", "Untreated Water")</f>
        <v>Untreated Water</v>
      </c>
      <c r="L2997">
        <v>6</v>
      </c>
      <c r="M2997" t="s">
        <v>11465</v>
      </c>
      <c r="N2997">
        <v>116</v>
      </c>
      <c r="O2997">
        <v>0.1</v>
      </c>
      <c r="P2997">
        <v>84</v>
      </c>
      <c r="Q2997">
        <v>7.3</v>
      </c>
    </row>
    <row r="2998" spans="1:17" hidden="1" x14ac:dyDescent="0.3">
      <c r="A2998" t="s">
        <v>11846</v>
      </c>
      <c r="B2998" t="s">
        <v>11847</v>
      </c>
      <c r="C2998" s="1" t="str">
        <f t="shared" si="195"/>
        <v>21:0550</v>
      </c>
      <c r="D2998" s="1" t="str">
        <f t="shared" si="202"/>
        <v>21:0179</v>
      </c>
      <c r="E2998" t="s">
        <v>11848</v>
      </c>
      <c r="F2998" t="s">
        <v>11849</v>
      </c>
      <c r="H2998">
        <v>53.469917500000001</v>
      </c>
      <c r="I2998">
        <v>-123.4562998</v>
      </c>
      <c r="J2998" s="1" t="str">
        <f t="shared" si="203"/>
        <v>Fluid (stream)</v>
      </c>
      <c r="K2998" s="1" t="str">
        <f t="shared" si="204"/>
        <v>Untreated Water</v>
      </c>
      <c r="L2998">
        <v>6</v>
      </c>
      <c r="M2998" t="s">
        <v>11470</v>
      </c>
      <c r="N2998">
        <v>117</v>
      </c>
      <c r="O2998">
        <v>0.5</v>
      </c>
      <c r="P2998">
        <v>72</v>
      </c>
      <c r="Q2998">
        <v>7.5</v>
      </c>
    </row>
    <row r="2999" spans="1:17" hidden="1" x14ac:dyDescent="0.3">
      <c r="A2999" t="s">
        <v>11850</v>
      </c>
      <c r="B2999" t="s">
        <v>11851</v>
      </c>
      <c r="C2999" s="1" t="str">
        <f t="shared" si="195"/>
        <v>21:0550</v>
      </c>
      <c r="D2999" s="1" t="str">
        <f t="shared" si="202"/>
        <v>21:0179</v>
      </c>
      <c r="E2999" t="s">
        <v>11852</v>
      </c>
      <c r="F2999" t="s">
        <v>11853</v>
      </c>
      <c r="H2999">
        <v>53.470633200000002</v>
      </c>
      <c r="I2999">
        <v>-123.4618516</v>
      </c>
      <c r="J2999" s="1" t="str">
        <f t="shared" si="203"/>
        <v>Fluid (stream)</v>
      </c>
      <c r="K2999" s="1" t="str">
        <f t="shared" si="204"/>
        <v>Untreated Water</v>
      </c>
      <c r="L2999">
        <v>6</v>
      </c>
      <c r="M2999" t="s">
        <v>11475</v>
      </c>
      <c r="N2999">
        <v>118</v>
      </c>
      <c r="O2999">
        <v>0.55000000000000004</v>
      </c>
      <c r="P2999">
        <v>84</v>
      </c>
      <c r="Q2999">
        <v>7.5</v>
      </c>
    </row>
    <row r="3000" spans="1:17" hidden="1" x14ac:dyDescent="0.3">
      <c r="A3000" t="s">
        <v>11854</v>
      </c>
      <c r="B3000" t="s">
        <v>11855</v>
      </c>
      <c r="C3000" s="1" t="str">
        <f t="shared" si="195"/>
        <v>21:0550</v>
      </c>
      <c r="D3000" s="1" t="str">
        <f t="shared" si="202"/>
        <v>21:0179</v>
      </c>
      <c r="E3000" t="s">
        <v>11856</v>
      </c>
      <c r="F3000" t="s">
        <v>11857</v>
      </c>
      <c r="H3000">
        <v>53.485726499999998</v>
      </c>
      <c r="I3000">
        <v>-123.4685561</v>
      </c>
      <c r="J3000" s="1" t="str">
        <f t="shared" si="203"/>
        <v>Fluid (stream)</v>
      </c>
      <c r="K3000" s="1" t="str">
        <f t="shared" si="204"/>
        <v>Untreated Water</v>
      </c>
      <c r="L3000">
        <v>6</v>
      </c>
      <c r="M3000" t="s">
        <v>11480</v>
      </c>
      <c r="N3000">
        <v>119</v>
      </c>
      <c r="O3000">
        <v>0.85</v>
      </c>
      <c r="P3000">
        <v>74</v>
      </c>
      <c r="Q3000">
        <v>7.6</v>
      </c>
    </row>
    <row r="3001" spans="1:17" hidden="1" x14ac:dyDescent="0.3">
      <c r="A3001" t="s">
        <v>11858</v>
      </c>
      <c r="B3001" t="s">
        <v>11859</v>
      </c>
      <c r="C3001" s="1" t="str">
        <f t="shared" si="195"/>
        <v>21:0550</v>
      </c>
      <c r="D3001" s="1" t="str">
        <f t="shared" si="202"/>
        <v>21:0179</v>
      </c>
      <c r="E3001" t="s">
        <v>11787</v>
      </c>
      <c r="F3001" t="s">
        <v>11860</v>
      </c>
      <c r="H3001">
        <v>53.4416631</v>
      </c>
      <c r="I3001">
        <v>-123.298143</v>
      </c>
      <c r="J3001" s="1" t="str">
        <f t="shared" si="203"/>
        <v>Fluid (stream)</v>
      </c>
      <c r="K3001" s="1" t="str">
        <f t="shared" si="204"/>
        <v>Untreated Water</v>
      </c>
      <c r="L3001">
        <v>6</v>
      </c>
      <c r="M3001" t="s">
        <v>11406</v>
      </c>
      <c r="N3001">
        <v>120</v>
      </c>
      <c r="O3001">
        <v>1.5</v>
      </c>
      <c r="P3001">
        <v>140</v>
      </c>
      <c r="Q3001">
        <v>7.4</v>
      </c>
    </row>
    <row r="3002" spans="1:17" hidden="1" x14ac:dyDescent="0.3">
      <c r="A3002" t="s">
        <v>11861</v>
      </c>
      <c r="B3002" t="s">
        <v>11862</v>
      </c>
      <c r="C3002" s="1" t="str">
        <f t="shared" si="195"/>
        <v>21:0550</v>
      </c>
      <c r="D3002" s="1" t="str">
        <f t="shared" si="202"/>
        <v>21:0179</v>
      </c>
      <c r="E3002" t="s">
        <v>11863</v>
      </c>
      <c r="F3002" t="s">
        <v>11864</v>
      </c>
      <c r="H3002">
        <v>53.441901600000001</v>
      </c>
      <c r="I3002">
        <v>-123.90854059999999</v>
      </c>
      <c r="J3002" s="1" t="str">
        <f t="shared" si="203"/>
        <v>Fluid (stream)</v>
      </c>
      <c r="K3002" s="1" t="str">
        <f t="shared" si="204"/>
        <v>Untreated Water</v>
      </c>
      <c r="L3002">
        <v>7</v>
      </c>
      <c r="M3002" t="s">
        <v>11387</v>
      </c>
      <c r="N3002">
        <v>121</v>
      </c>
      <c r="O3002">
        <v>0.25</v>
      </c>
      <c r="P3002">
        <v>98</v>
      </c>
      <c r="Q3002">
        <v>7</v>
      </c>
    </row>
    <row r="3003" spans="1:17" hidden="1" x14ac:dyDescent="0.3">
      <c r="A3003" t="s">
        <v>11865</v>
      </c>
      <c r="B3003" t="s">
        <v>11866</v>
      </c>
      <c r="C3003" s="1" t="str">
        <f t="shared" si="195"/>
        <v>21:0550</v>
      </c>
      <c r="D3003" s="1" t="str">
        <f t="shared" si="202"/>
        <v>21:0179</v>
      </c>
      <c r="E3003" t="s">
        <v>11867</v>
      </c>
      <c r="F3003" t="s">
        <v>11868</v>
      </c>
      <c r="H3003">
        <v>53.434383699999998</v>
      </c>
      <c r="I3003">
        <v>-123.2900542</v>
      </c>
      <c r="J3003" s="1" t="str">
        <f t="shared" si="203"/>
        <v>Fluid (stream)</v>
      </c>
      <c r="K3003" s="1" t="str">
        <f t="shared" si="204"/>
        <v>Untreated Water</v>
      </c>
      <c r="L3003">
        <v>7</v>
      </c>
      <c r="M3003" t="s">
        <v>11392</v>
      </c>
      <c r="N3003">
        <v>122</v>
      </c>
    </row>
    <row r="3004" spans="1:17" hidden="1" x14ac:dyDescent="0.3">
      <c r="A3004" t="s">
        <v>11869</v>
      </c>
      <c r="B3004" t="s">
        <v>11870</v>
      </c>
      <c r="C3004" s="1" t="str">
        <f t="shared" si="195"/>
        <v>21:0550</v>
      </c>
      <c r="D3004" s="1" t="str">
        <f t="shared" si="202"/>
        <v>21:0179</v>
      </c>
      <c r="E3004" t="s">
        <v>11871</v>
      </c>
      <c r="F3004" t="s">
        <v>11872</v>
      </c>
      <c r="H3004">
        <v>53.466552800000002</v>
      </c>
      <c r="I3004">
        <v>-123.28420149999999</v>
      </c>
      <c r="J3004" s="1" t="str">
        <f t="shared" si="203"/>
        <v>Fluid (stream)</v>
      </c>
      <c r="K3004" s="1" t="str">
        <f t="shared" si="204"/>
        <v>Untreated Water</v>
      </c>
      <c r="L3004">
        <v>7</v>
      </c>
      <c r="M3004" t="s">
        <v>11397</v>
      </c>
      <c r="N3004">
        <v>123</v>
      </c>
      <c r="O3004">
        <v>0.1</v>
      </c>
      <c r="P3004">
        <v>42</v>
      </c>
      <c r="Q3004">
        <v>6.5</v>
      </c>
    </row>
    <row r="3005" spans="1:17" hidden="1" x14ac:dyDescent="0.3">
      <c r="A3005" t="s">
        <v>11873</v>
      </c>
      <c r="B3005" t="s">
        <v>11874</v>
      </c>
      <c r="C3005" s="1" t="str">
        <f t="shared" si="195"/>
        <v>21:0550</v>
      </c>
      <c r="D3005" s="1" t="str">
        <f t="shared" si="202"/>
        <v>21:0179</v>
      </c>
      <c r="E3005" t="s">
        <v>11875</v>
      </c>
      <c r="F3005" t="s">
        <v>11876</v>
      </c>
      <c r="H3005">
        <v>53.390811800000002</v>
      </c>
      <c r="I3005">
        <v>-123.96703239999999</v>
      </c>
      <c r="J3005" s="1" t="str">
        <f t="shared" si="203"/>
        <v>Fluid (stream)</v>
      </c>
      <c r="K3005" s="1" t="str">
        <f t="shared" si="204"/>
        <v>Untreated Water</v>
      </c>
      <c r="L3005">
        <v>7</v>
      </c>
      <c r="M3005" t="s">
        <v>11402</v>
      </c>
      <c r="N3005">
        <v>124</v>
      </c>
      <c r="O3005">
        <v>1</v>
      </c>
      <c r="P3005">
        <v>30</v>
      </c>
      <c r="Q3005">
        <v>7</v>
      </c>
    </row>
    <row r="3006" spans="1:17" hidden="1" x14ac:dyDescent="0.3">
      <c r="A3006" t="s">
        <v>11877</v>
      </c>
      <c r="B3006" t="s">
        <v>11878</v>
      </c>
      <c r="C3006" s="1" t="str">
        <f t="shared" si="195"/>
        <v>21:0550</v>
      </c>
      <c r="D3006" s="1" t="str">
        <f t="shared" si="202"/>
        <v>21:0179</v>
      </c>
      <c r="E3006" t="s">
        <v>11879</v>
      </c>
      <c r="F3006" t="s">
        <v>11880</v>
      </c>
      <c r="H3006">
        <v>53.397258000000001</v>
      </c>
      <c r="I3006">
        <v>-123.9625008</v>
      </c>
      <c r="J3006" s="1" t="str">
        <f t="shared" si="203"/>
        <v>Fluid (stream)</v>
      </c>
      <c r="K3006" s="1" t="str">
        <f t="shared" si="204"/>
        <v>Untreated Water</v>
      </c>
      <c r="L3006">
        <v>7</v>
      </c>
      <c r="M3006" t="s">
        <v>11411</v>
      </c>
      <c r="N3006">
        <v>125</v>
      </c>
      <c r="O3006">
        <v>0.25</v>
      </c>
      <c r="P3006">
        <v>28</v>
      </c>
      <c r="Q3006">
        <v>7.3</v>
      </c>
    </row>
    <row r="3007" spans="1:17" hidden="1" x14ac:dyDescent="0.3">
      <c r="A3007" t="s">
        <v>11881</v>
      </c>
      <c r="B3007" t="s">
        <v>11882</v>
      </c>
      <c r="C3007" s="1" t="str">
        <f t="shared" si="195"/>
        <v>21:0550</v>
      </c>
      <c r="D3007" s="1" t="str">
        <f t="shared" si="202"/>
        <v>21:0179</v>
      </c>
      <c r="E3007" t="s">
        <v>11883</v>
      </c>
      <c r="F3007" t="s">
        <v>11884</v>
      </c>
      <c r="H3007">
        <v>53.388945700000001</v>
      </c>
      <c r="I3007">
        <v>-123.9419699</v>
      </c>
      <c r="J3007" s="1" t="str">
        <f t="shared" si="203"/>
        <v>Fluid (stream)</v>
      </c>
      <c r="K3007" s="1" t="str">
        <f t="shared" si="204"/>
        <v>Untreated Water</v>
      </c>
      <c r="L3007">
        <v>7</v>
      </c>
      <c r="M3007" t="s">
        <v>11416</v>
      </c>
      <c r="N3007">
        <v>126</v>
      </c>
      <c r="O3007">
        <v>0.1</v>
      </c>
      <c r="P3007">
        <v>40</v>
      </c>
      <c r="Q3007">
        <v>7.3</v>
      </c>
    </row>
    <row r="3008" spans="1:17" hidden="1" x14ac:dyDescent="0.3">
      <c r="A3008" t="s">
        <v>11885</v>
      </c>
      <c r="B3008" t="s">
        <v>11886</v>
      </c>
      <c r="C3008" s="1" t="str">
        <f t="shared" si="195"/>
        <v>21:0550</v>
      </c>
      <c r="D3008" s="1" t="str">
        <f t="shared" si="202"/>
        <v>21:0179</v>
      </c>
      <c r="E3008" t="s">
        <v>11887</v>
      </c>
      <c r="F3008" t="s">
        <v>11888</v>
      </c>
      <c r="H3008">
        <v>53.357520000000001</v>
      </c>
      <c r="I3008">
        <v>-123.9851085</v>
      </c>
      <c r="J3008" s="1" t="str">
        <f t="shared" si="203"/>
        <v>Fluid (stream)</v>
      </c>
      <c r="K3008" s="1" t="str">
        <f t="shared" si="204"/>
        <v>Untreated Water</v>
      </c>
      <c r="L3008">
        <v>7</v>
      </c>
      <c r="M3008" t="s">
        <v>11431</v>
      </c>
      <c r="N3008">
        <v>127</v>
      </c>
      <c r="O3008">
        <v>0.45</v>
      </c>
      <c r="P3008">
        <v>50</v>
      </c>
      <c r="Q3008">
        <v>7</v>
      </c>
    </row>
    <row r="3009" spans="1:17" hidden="1" x14ac:dyDescent="0.3">
      <c r="A3009" t="s">
        <v>11889</v>
      </c>
      <c r="B3009" t="s">
        <v>11890</v>
      </c>
      <c r="C3009" s="1" t="str">
        <f t="shared" si="195"/>
        <v>21:0550</v>
      </c>
      <c r="D3009" s="1" t="str">
        <f t="shared" si="202"/>
        <v>21:0179</v>
      </c>
      <c r="E3009" t="s">
        <v>11887</v>
      </c>
      <c r="F3009" t="s">
        <v>11891</v>
      </c>
      <c r="H3009">
        <v>53.357520000000001</v>
      </c>
      <c r="I3009">
        <v>-123.9851085</v>
      </c>
      <c r="J3009" s="1" t="str">
        <f t="shared" si="203"/>
        <v>Fluid (stream)</v>
      </c>
      <c r="K3009" s="1" t="str">
        <f t="shared" si="204"/>
        <v>Untreated Water</v>
      </c>
      <c r="L3009">
        <v>7</v>
      </c>
      <c r="M3009" t="s">
        <v>11435</v>
      </c>
      <c r="N3009">
        <v>128</v>
      </c>
      <c r="O3009">
        <v>0.35</v>
      </c>
      <c r="P3009">
        <v>64</v>
      </c>
      <c r="Q3009">
        <v>7.4</v>
      </c>
    </row>
    <row r="3010" spans="1:17" hidden="1" x14ac:dyDescent="0.3">
      <c r="A3010" t="s">
        <v>11892</v>
      </c>
      <c r="B3010" t="s">
        <v>11893</v>
      </c>
      <c r="C3010" s="1" t="str">
        <f t="shared" ref="C3010:C3073" si="205">HYPERLINK("http://geochem.nrcan.gc.ca/cdogs/content/bdl/bdl210550_e.htm", "21:0550")</f>
        <v>21:0550</v>
      </c>
      <c r="D3010" s="1" t="str">
        <f t="shared" si="202"/>
        <v>21:0179</v>
      </c>
      <c r="E3010" t="s">
        <v>11894</v>
      </c>
      <c r="F3010" t="s">
        <v>11895</v>
      </c>
      <c r="H3010">
        <v>53.437600000000003</v>
      </c>
      <c r="I3010">
        <v>-123.9044296</v>
      </c>
      <c r="J3010" s="1" t="str">
        <f t="shared" si="203"/>
        <v>Fluid (stream)</v>
      </c>
      <c r="K3010" s="1" t="str">
        <f t="shared" si="204"/>
        <v>Untreated Water</v>
      </c>
      <c r="L3010">
        <v>7</v>
      </c>
      <c r="M3010" t="s">
        <v>11421</v>
      </c>
      <c r="N3010">
        <v>129</v>
      </c>
      <c r="O3010">
        <v>0.3</v>
      </c>
      <c r="P3010">
        <v>30</v>
      </c>
      <c r="Q3010">
        <v>6.6</v>
      </c>
    </row>
    <row r="3011" spans="1:17" hidden="1" x14ac:dyDescent="0.3">
      <c r="A3011" t="s">
        <v>11896</v>
      </c>
      <c r="B3011" t="s">
        <v>11897</v>
      </c>
      <c r="C3011" s="1" t="str">
        <f t="shared" si="205"/>
        <v>21:0550</v>
      </c>
      <c r="D3011" s="1" t="str">
        <f t="shared" si="202"/>
        <v>21:0179</v>
      </c>
      <c r="E3011" t="s">
        <v>11863</v>
      </c>
      <c r="F3011" t="s">
        <v>11898</v>
      </c>
      <c r="H3011">
        <v>53.441901600000001</v>
      </c>
      <c r="I3011">
        <v>-123.90854059999999</v>
      </c>
      <c r="J3011" s="1" t="str">
        <f t="shared" si="203"/>
        <v>Fluid (stream)</v>
      </c>
      <c r="K3011" s="1" t="str">
        <f t="shared" si="204"/>
        <v>Untreated Water</v>
      </c>
      <c r="L3011">
        <v>7</v>
      </c>
      <c r="M3011" t="s">
        <v>11406</v>
      </c>
      <c r="N3011">
        <v>130</v>
      </c>
      <c r="O3011">
        <v>0.1</v>
      </c>
      <c r="P3011">
        <v>36</v>
      </c>
      <c r="Q3011">
        <v>7</v>
      </c>
    </row>
    <row r="3012" spans="1:17" hidden="1" x14ac:dyDescent="0.3">
      <c r="A3012" t="s">
        <v>11899</v>
      </c>
      <c r="B3012" t="s">
        <v>11900</v>
      </c>
      <c r="C3012" s="1" t="str">
        <f t="shared" si="205"/>
        <v>21:0550</v>
      </c>
      <c r="D3012" s="1" t="str">
        <f t="shared" si="202"/>
        <v>21:0179</v>
      </c>
      <c r="E3012" t="s">
        <v>11901</v>
      </c>
      <c r="F3012" t="s">
        <v>11902</v>
      </c>
      <c r="H3012">
        <v>53.448590199999998</v>
      </c>
      <c r="I3012">
        <v>-123.9201721</v>
      </c>
      <c r="J3012" s="1" t="str">
        <f t="shared" si="203"/>
        <v>Fluid (stream)</v>
      </c>
      <c r="K3012" s="1" t="str">
        <f t="shared" si="204"/>
        <v>Untreated Water</v>
      </c>
      <c r="L3012">
        <v>7</v>
      </c>
      <c r="M3012" t="s">
        <v>11426</v>
      </c>
      <c r="N3012">
        <v>131</v>
      </c>
      <c r="O3012">
        <v>0.3</v>
      </c>
      <c r="P3012">
        <v>28</v>
      </c>
      <c r="Q3012">
        <v>6.8</v>
      </c>
    </row>
    <row r="3013" spans="1:17" hidden="1" x14ac:dyDescent="0.3">
      <c r="A3013" t="s">
        <v>11903</v>
      </c>
      <c r="B3013" t="s">
        <v>11904</v>
      </c>
      <c r="C3013" s="1" t="str">
        <f t="shared" si="205"/>
        <v>21:0550</v>
      </c>
      <c r="D3013" s="1" t="str">
        <f t="shared" si="202"/>
        <v>21:0179</v>
      </c>
      <c r="E3013" t="s">
        <v>11905</v>
      </c>
      <c r="F3013" t="s">
        <v>11906</v>
      </c>
      <c r="H3013">
        <v>53.453594199999998</v>
      </c>
      <c r="I3013">
        <v>-123.94006709999999</v>
      </c>
      <c r="J3013" s="1" t="str">
        <f t="shared" si="203"/>
        <v>Fluid (stream)</v>
      </c>
      <c r="K3013" s="1" t="str">
        <f t="shared" si="204"/>
        <v>Untreated Water</v>
      </c>
      <c r="L3013">
        <v>7</v>
      </c>
      <c r="M3013" t="s">
        <v>11440</v>
      </c>
      <c r="N3013">
        <v>132</v>
      </c>
      <c r="O3013">
        <v>0.3</v>
      </c>
      <c r="P3013">
        <v>30</v>
      </c>
      <c r="Q3013">
        <v>7.8</v>
      </c>
    </row>
    <row r="3014" spans="1:17" hidden="1" x14ac:dyDescent="0.3">
      <c r="A3014" t="s">
        <v>11907</v>
      </c>
      <c r="B3014" t="s">
        <v>11908</v>
      </c>
      <c r="C3014" s="1" t="str">
        <f t="shared" si="205"/>
        <v>21:0550</v>
      </c>
      <c r="D3014" s="1" t="str">
        <f t="shared" si="202"/>
        <v>21:0179</v>
      </c>
      <c r="E3014" t="s">
        <v>11909</v>
      </c>
      <c r="F3014" t="s">
        <v>11910</v>
      </c>
      <c r="H3014">
        <v>53.455601399999999</v>
      </c>
      <c r="I3014">
        <v>-123.96879939999999</v>
      </c>
      <c r="J3014" s="1" t="str">
        <f t="shared" si="203"/>
        <v>Fluid (stream)</v>
      </c>
      <c r="K3014" s="1" t="str">
        <f t="shared" si="204"/>
        <v>Untreated Water</v>
      </c>
      <c r="L3014">
        <v>7</v>
      </c>
      <c r="M3014" t="s">
        <v>11445</v>
      </c>
      <c r="N3014">
        <v>133</v>
      </c>
      <c r="O3014">
        <v>0.25</v>
      </c>
      <c r="P3014">
        <v>36</v>
      </c>
      <c r="Q3014">
        <v>7.1</v>
      </c>
    </row>
    <row r="3015" spans="1:17" hidden="1" x14ac:dyDescent="0.3">
      <c r="A3015" t="s">
        <v>11911</v>
      </c>
      <c r="B3015" t="s">
        <v>11912</v>
      </c>
      <c r="C3015" s="1" t="str">
        <f t="shared" si="205"/>
        <v>21:0550</v>
      </c>
      <c r="D3015" s="1" t="str">
        <f t="shared" si="202"/>
        <v>21:0179</v>
      </c>
      <c r="E3015" t="s">
        <v>11913</v>
      </c>
      <c r="F3015" t="s">
        <v>11914</v>
      </c>
      <c r="H3015">
        <v>53.415770600000002</v>
      </c>
      <c r="I3015">
        <v>-123.9839659</v>
      </c>
      <c r="J3015" s="1" t="str">
        <f t="shared" si="203"/>
        <v>Fluid (stream)</v>
      </c>
      <c r="K3015" s="1" t="str">
        <f t="shared" si="204"/>
        <v>Untreated Water</v>
      </c>
      <c r="L3015">
        <v>7</v>
      </c>
      <c r="M3015" t="s">
        <v>11450</v>
      </c>
      <c r="N3015">
        <v>134</v>
      </c>
      <c r="O3015">
        <v>0.1</v>
      </c>
      <c r="P3015">
        <v>10</v>
      </c>
      <c r="Q3015">
        <v>6.6</v>
      </c>
    </row>
    <row r="3016" spans="1:17" hidden="1" x14ac:dyDescent="0.3">
      <c r="A3016" t="s">
        <v>11915</v>
      </c>
      <c r="B3016" t="s">
        <v>11916</v>
      </c>
      <c r="C3016" s="1" t="str">
        <f t="shared" si="205"/>
        <v>21:0550</v>
      </c>
      <c r="D3016" s="1" t="str">
        <f>HYPERLINK("http://geochem.nrcan.gc.ca/cdogs/content/svy/svy_e.htm", "")</f>
        <v/>
      </c>
      <c r="G3016" s="1" t="str">
        <f>HYPERLINK("http://geochem.nrcan.gc.ca/cdogs/content/cr_/cr_00071_e.htm", "71")</f>
        <v>71</v>
      </c>
      <c r="J3016" t="s">
        <v>11453</v>
      </c>
      <c r="K3016" t="s">
        <v>11454</v>
      </c>
      <c r="L3016">
        <v>7</v>
      </c>
      <c r="M3016" t="s">
        <v>11455</v>
      </c>
      <c r="N3016">
        <v>135</v>
      </c>
      <c r="O3016">
        <v>0.5</v>
      </c>
      <c r="P3016">
        <v>66</v>
      </c>
      <c r="Q3016">
        <v>7.1</v>
      </c>
    </row>
    <row r="3017" spans="1:17" hidden="1" x14ac:dyDescent="0.3">
      <c r="A3017" t="s">
        <v>11917</v>
      </c>
      <c r="B3017" t="s">
        <v>11918</v>
      </c>
      <c r="C3017" s="1" t="str">
        <f t="shared" si="205"/>
        <v>21:0550</v>
      </c>
      <c r="D3017" s="1" t="str">
        <f t="shared" ref="D3017:D3039" si="206">HYPERLINK("http://geochem.nrcan.gc.ca/cdogs/content/svy/svy210179_e.htm", "21:0179")</f>
        <v>21:0179</v>
      </c>
      <c r="E3017" t="s">
        <v>11919</v>
      </c>
      <c r="F3017" t="s">
        <v>11920</v>
      </c>
      <c r="H3017">
        <v>53.822835599999998</v>
      </c>
      <c r="I3017">
        <v>-123.0682451</v>
      </c>
      <c r="J3017" s="1" t="str">
        <f t="shared" ref="J3017:J3039" si="207">HYPERLINK("http://geochem.nrcan.gc.ca/cdogs/content/kwd/kwd020018_e.htm", "Fluid (stream)")</f>
        <v>Fluid (stream)</v>
      </c>
      <c r="K3017" s="1" t="str">
        <f t="shared" ref="K3017:K3039" si="208">HYPERLINK("http://geochem.nrcan.gc.ca/cdogs/content/kwd/kwd080007_e.htm", "Untreated Water")</f>
        <v>Untreated Water</v>
      </c>
      <c r="L3017">
        <v>7</v>
      </c>
      <c r="M3017" t="s">
        <v>11460</v>
      </c>
      <c r="N3017">
        <v>136</v>
      </c>
      <c r="O3017">
        <v>7.5</v>
      </c>
      <c r="P3017">
        <v>92</v>
      </c>
      <c r="Q3017">
        <v>7.4</v>
      </c>
    </row>
    <row r="3018" spans="1:17" hidden="1" x14ac:dyDescent="0.3">
      <c r="A3018" t="s">
        <v>11921</v>
      </c>
      <c r="B3018" t="s">
        <v>11922</v>
      </c>
      <c r="C3018" s="1" t="str">
        <f t="shared" si="205"/>
        <v>21:0550</v>
      </c>
      <c r="D3018" s="1" t="str">
        <f t="shared" si="206"/>
        <v>21:0179</v>
      </c>
      <c r="E3018" t="s">
        <v>11923</v>
      </c>
      <c r="F3018" t="s">
        <v>11924</v>
      </c>
      <c r="H3018">
        <v>53.836901900000001</v>
      </c>
      <c r="I3018">
        <v>-123.0831604</v>
      </c>
      <c r="J3018" s="1" t="str">
        <f t="shared" si="207"/>
        <v>Fluid (stream)</v>
      </c>
      <c r="K3018" s="1" t="str">
        <f t="shared" si="208"/>
        <v>Untreated Water</v>
      </c>
      <c r="L3018">
        <v>7</v>
      </c>
      <c r="M3018" t="s">
        <v>11465</v>
      </c>
      <c r="N3018">
        <v>137</v>
      </c>
      <c r="O3018">
        <v>4.5</v>
      </c>
      <c r="P3018">
        <v>100</v>
      </c>
      <c r="Q3018">
        <v>7.4</v>
      </c>
    </row>
    <row r="3019" spans="1:17" hidden="1" x14ac:dyDescent="0.3">
      <c r="A3019" t="s">
        <v>11925</v>
      </c>
      <c r="B3019" t="s">
        <v>11926</v>
      </c>
      <c r="C3019" s="1" t="str">
        <f t="shared" si="205"/>
        <v>21:0550</v>
      </c>
      <c r="D3019" s="1" t="str">
        <f t="shared" si="206"/>
        <v>21:0179</v>
      </c>
      <c r="E3019" t="s">
        <v>11927</v>
      </c>
      <c r="F3019" t="s">
        <v>11928</v>
      </c>
      <c r="H3019">
        <v>53.854908100000003</v>
      </c>
      <c r="I3019">
        <v>-123.12202499999999</v>
      </c>
      <c r="J3019" s="1" t="str">
        <f t="shared" si="207"/>
        <v>Fluid (stream)</v>
      </c>
      <c r="K3019" s="1" t="str">
        <f t="shared" si="208"/>
        <v>Untreated Water</v>
      </c>
      <c r="L3019">
        <v>7</v>
      </c>
      <c r="M3019" t="s">
        <v>11470</v>
      </c>
      <c r="N3019">
        <v>138</v>
      </c>
      <c r="O3019">
        <v>0.1</v>
      </c>
      <c r="P3019">
        <v>34</v>
      </c>
      <c r="Q3019">
        <v>6.9</v>
      </c>
    </row>
    <row r="3020" spans="1:17" hidden="1" x14ac:dyDescent="0.3">
      <c r="A3020" t="s">
        <v>11929</v>
      </c>
      <c r="B3020" t="s">
        <v>11930</v>
      </c>
      <c r="C3020" s="1" t="str">
        <f t="shared" si="205"/>
        <v>21:0550</v>
      </c>
      <c r="D3020" s="1" t="str">
        <f t="shared" si="206"/>
        <v>21:0179</v>
      </c>
      <c r="E3020" t="s">
        <v>11931</v>
      </c>
      <c r="F3020" t="s">
        <v>11932</v>
      </c>
      <c r="H3020">
        <v>53.8934116</v>
      </c>
      <c r="I3020">
        <v>-123.15486919999999</v>
      </c>
      <c r="J3020" s="1" t="str">
        <f t="shared" si="207"/>
        <v>Fluid (stream)</v>
      </c>
      <c r="K3020" s="1" t="str">
        <f t="shared" si="208"/>
        <v>Untreated Water</v>
      </c>
      <c r="L3020">
        <v>7</v>
      </c>
      <c r="M3020" t="s">
        <v>11475</v>
      </c>
      <c r="N3020">
        <v>139</v>
      </c>
      <c r="O3020">
        <v>5.5</v>
      </c>
      <c r="P3020">
        <v>160</v>
      </c>
      <c r="Q3020">
        <v>7.7</v>
      </c>
    </row>
    <row r="3021" spans="1:17" hidden="1" x14ac:dyDescent="0.3">
      <c r="A3021" t="s">
        <v>11933</v>
      </c>
      <c r="B3021" t="s">
        <v>11934</v>
      </c>
      <c r="C3021" s="1" t="str">
        <f t="shared" si="205"/>
        <v>21:0550</v>
      </c>
      <c r="D3021" s="1" t="str">
        <f t="shared" si="206"/>
        <v>21:0179</v>
      </c>
      <c r="E3021" t="s">
        <v>11935</v>
      </c>
      <c r="F3021" t="s">
        <v>11936</v>
      </c>
      <c r="H3021">
        <v>53.884943700000001</v>
      </c>
      <c r="I3021">
        <v>-123.2944889</v>
      </c>
      <c r="J3021" s="1" t="str">
        <f t="shared" si="207"/>
        <v>Fluid (stream)</v>
      </c>
      <c r="K3021" s="1" t="str">
        <f t="shared" si="208"/>
        <v>Untreated Water</v>
      </c>
      <c r="L3021">
        <v>7</v>
      </c>
      <c r="M3021" t="s">
        <v>11480</v>
      </c>
      <c r="N3021">
        <v>140</v>
      </c>
      <c r="O3021">
        <v>0.1</v>
      </c>
      <c r="P3021">
        <v>78</v>
      </c>
      <c r="Q3021">
        <v>7.1</v>
      </c>
    </row>
    <row r="3022" spans="1:17" hidden="1" x14ac:dyDescent="0.3">
      <c r="A3022" t="s">
        <v>11937</v>
      </c>
      <c r="B3022" t="s">
        <v>11938</v>
      </c>
      <c r="C3022" s="1" t="str">
        <f t="shared" si="205"/>
        <v>21:0550</v>
      </c>
      <c r="D3022" s="1" t="str">
        <f t="shared" si="206"/>
        <v>21:0179</v>
      </c>
      <c r="E3022" t="s">
        <v>11939</v>
      </c>
      <c r="F3022" t="s">
        <v>11940</v>
      </c>
      <c r="H3022">
        <v>53.446615100000002</v>
      </c>
      <c r="I3022">
        <v>-123.7574204</v>
      </c>
      <c r="J3022" s="1" t="str">
        <f t="shared" si="207"/>
        <v>Fluid (stream)</v>
      </c>
      <c r="K3022" s="1" t="str">
        <f t="shared" si="208"/>
        <v>Untreated Water</v>
      </c>
      <c r="L3022">
        <v>8</v>
      </c>
      <c r="M3022" t="s">
        <v>11387</v>
      </c>
      <c r="N3022">
        <v>141</v>
      </c>
      <c r="O3022">
        <v>0.3</v>
      </c>
      <c r="P3022">
        <v>86</v>
      </c>
      <c r="Q3022">
        <v>7.1</v>
      </c>
    </row>
    <row r="3023" spans="1:17" hidden="1" x14ac:dyDescent="0.3">
      <c r="A3023" t="s">
        <v>11941</v>
      </c>
      <c r="B3023" t="s">
        <v>11942</v>
      </c>
      <c r="C3023" s="1" t="str">
        <f t="shared" si="205"/>
        <v>21:0550</v>
      </c>
      <c r="D3023" s="1" t="str">
        <f t="shared" si="206"/>
        <v>21:0179</v>
      </c>
      <c r="E3023" t="s">
        <v>11943</v>
      </c>
      <c r="F3023" t="s">
        <v>11944</v>
      </c>
      <c r="H3023">
        <v>53.905519599999998</v>
      </c>
      <c r="I3023">
        <v>-123.25852860000001</v>
      </c>
      <c r="J3023" s="1" t="str">
        <f t="shared" si="207"/>
        <v>Fluid (stream)</v>
      </c>
      <c r="K3023" s="1" t="str">
        <f t="shared" si="208"/>
        <v>Untreated Water</v>
      </c>
      <c r="L3023">
        <v>8</v>
      </c>
      <c r="M3023" t="s">
        <v>11392</v>
      </c>
      <c r="N3023">
        <v>142</v>
      </c>
      <c r="O3023">
        <v>3</v>
      </c>
      <c r="P3023">
        <v>140</v>
      </c>
      <c r="Q3023">
        <v>7.6</v>
      </c>
    </row>
    <row r="3024" spans="1:17" hidden="1" x14ac:dyDescent="0.3">
      <c r="A3024" t="s">
        <v>11945</v>
      </c>
      <c r="B3024" t="s">
        <v>11946</v>
      </c>
      <c r="C3024" s="1" t="str">
        <f t="shared" si="205"/>
        <v>21:0550</v>
      </c>
      <c r="D3024" s="1" t="str">
        <f t="shared" si="206"/>
        <v>21:0179</v>
      </c>
      <c r="E3024" t="s">
        <v>11947</v>
      </c>
      <c r="F3024" t="s">
        <v>11948</v>
      </c>
      <c r="H3024">
        <v>53.308697899999999</v>
      </c>
      <c r="I3024">
        <v>-123.80340959999999</v>
      </c>
      <c r="J3024" s="1" t="str">
        <f t="shared" si="207"/>
        <v>Fluid (stream)</v>
      </c>
      <c r="K3024" s="1" t="str">
        <f t="shared" si="208"/>
        <v>Untreated Water</v>
      </c>
      <c r="L3024">
        <v>8</v>
      </c>
      <c r="M3024" t="s">
        <v>11397</v>
      </c>
      <c r="N3024">
        <v>143</v>
      </c>
      <c r="O3024">
        <v>0.35</v>
      </c>
      <c r="P3024">
        <v>86</v>
      </c>
      <c r="Q3024">
        <v>7.1</v>
      </c>
    </row>
    <row r="3025" spans="1:17" hidden="1" x14ac:dyDescent="0.3">
      <c r="A3025" t="s">
        <v>11949</v>
      </c>
      <c r="B3025" t="s">
        <v>11950</v>
      </c>
      <c r="C3025" s="1" t="str">
        <f t="shared" si="205"/>
        <v>21:0550</v>
      </c>
      <c r="D3025" s="1" t="str">
        <f t="shared" si="206"/>
        <v>21:0179</v>
      </c>
      <c r="E3025" t="s">
        <v>11951</v>
      </c>
      <c r="F3025" t="s">
        <v>11952</v>
      </c>
      <c r="H3025">
        <v>53.366461800000003</v>
      </c>
      <c r="I3025">
        <v>-123.8787427</v>
      </c>
      <c r="J3025" s="1" t="str">
        <f t="shared" si="207"/>
        <v>Fluid (stream)</v>
      </c>
      <c r="K3025" s="1" t="str">
        <f t="shared" si="208"/>
        <v>Untreated Water</v>
      </c>
      <c r="L3025">
        <v>8</v>
      </c>
      <c r="M3025" t="s">
        <v>11402</v>
      </c>
      <c r="N3025">
        <v>144</v>
      </c>
      <c r="O3025">
        <v>0.1</v>
      </c>
      <c r="P3025">
        <v>58</v>
      </c>
      <c r="Q3025">
        <v>7.3</v>
      </c>
    </row>
    <row r="3026" spans="1:17" hidden="1" x14ac:dyDescent="0.3">
      <c r="A3026" t="s">
        <v>11953</v>
      </c>
      <c r="B3026" t="s">
        <v>11954</v>
      </c>
      <c r="C3026" s="1" t="str">
        <f t="shared" si="205"/>
        <v>21:0550</v>
      </c>
      <c r="D3026" s="1" t="str">
        <f t="shared" si="206"/>
        <v>21:0179</v>
      </c>
      <c r="E3026" t="s">
        <v>11955</v>
      </c>
      <c r="F3026" t="s">
        <v>11956</v>
      </c>
      <c r="H3026">
        <v>53.330162399999999</v>
      </c>
      <c r="I3026">
        <v>-123.9624067</v>
      </c>
      <c r="J3026" s="1" t="str">
        <f t="shared" si="207"/>
        <v>Fluid (stream)</v>
      </c>
      <c r="K3026" s="1" t="str">
        <f t="shared" si="208"/>
        <v>Untreated Water</v>
      </c>
      <c r="L3026">
        <v>8</v>
      </c>
      <c r="M3026" t="s">
        <v>11411</v>
      </c>
      <c r="N3026">
        <v>145</v>
      </c>
      <c r="O3026">
        <v>0.1</v>
      </c>
      <c r="P3026">
        <v>62</v>
      </c>
      <c r="Q3026">
        <v>7.5</v>
      </c>
    </row>
    <row r="3027" spans="1:17" hidden="1" x14ac:dyDescent="0.3">
      <c r="A3027" t="s">
        <v>11957</v>
      </c>
      <c r="B3027" t="s">
        <v>11958</v>
      </c>
      <c r="C3027" s="1" t="str">
        <f t="shared" si="205"/>
        <v>21:0550</v>
      </c>
      <c r="D3027" s="1" t="str">
        <f t="shared" si="206"/>
        <v>21:0179</v>
      </c>
      <c r="E3027" t="s">
        <v>11959</v>
      </c>
      <c r="F3027" t="s">
        <v>11960</v>
      </c>
      <c r="H3027">
        <v>53.451342099999998</v>
      </c>
      <c r="I3027">
        <v>-123.71535419999999</v>
      </c>
      <c r="J3027" s="1" t="str">
        <f t="shared" si="207"/>
        <v>Fluid (stream)</v>
      </c>
      <c r="K3027" s="1" t="str">
        <f t="shared" si="208"/>
        <v>Untreated Water</v>
      </c>
      <c r="L3027">
        <v>8</v>
      </c>
      <c r="M3027" t="s">
        <v>11416</v>
      </c>
      <c r="N3027">
        <v>146</v>
      </c>
    </row>
    <row r="3028" spans="1:17" hidden="1" x14ac:dyDescent="0.3">
      <c r="A3028" t="s">
        <v>11961</v>
      </c>
      <c r="B3028" t="s">
        <v>11962</v>
      </c>
      <c r="C3028" s="1" t="str">
        <f t="shared" si="205"/>
        <v>21:0550</v>
      </c>
      <c r="D3028" s="1" t="str">
        <f t="shared" si="206"/>
        <v>21:0179</v>
      </c>
      <c r="E3028" t="s">
        <v>11963</v>
      </c>
      <c r="F3028" t="s">
        <v>11964</v>
      </c>
      <c r="H3028">
        <v>53.453022500000003</v>
      </c>
      <c r="I3028">
        <v>-123.75629929999999</v>
      </c>
      <c r="J3028" s="1" t="str">
        <f t="shared" si="207"/>
        <v>Fluid (stream)</v>
      </c>
      <c r="K3028" s="1" t="str">
        <f t="shared" si="208"/>
        <v>Untreated Water</v>
      </c>
      <c r="L3028">
        <v>8</v>
      </c>
      <c r="M3028" t="s">
        <v>11431</v>
      </c>
      <c r="N3028">
        <v>147</v>
      </c>
      <c r="O3028">
        <v>0.1</v>
      </c>
      <c r="P3028">
        <v>26</v>
      </c>
      <c r="Q3028">
        <v>7</v>
      </c>
    </row>
    <row r="3029" spans="1:17" hidden="1" x14ac:dyDescent="0.3">
      <c r="A3029" t="s">
        <v>11965</v>
      </c>
      <c r="B3029" t="s">
        <v>11966</v>
      </c>
      <c r="C3029" s="1" t="str">
        <f t="shared" si="205"/>
        <v>21:0550</v>
      </c>
      <c r="D3029" s="1" t="str">
        <f t="shared" si="206"/>
        <v>21:0179</v>
      </c>
      <c r="E3029" t="s">
        <v>11963</v>
      </c>
      <c r="F3029" t="s">
        <v>11967</v>
      </c>
      <c r="H3029">
        <v>53.453022500000003</v>
      </c>
      <c r="I3029">
        <v>-123.75629929999999</v>
      </c>
      <c r="J3029" s="1" t="str">
        <f t="shared" si="207"/>
        <v>Fluid (stream)</v>
      </c>
      <c r="K3029" s="1" t="str">
        <f t="shared" si="208"/>
        <v>Untreated Water</v>
      </c>
      <c r="L3029">
        <v>8</v>
      </c>
      <c r="M3029" t="s">
        <v>11435</v>
      </c>
      <c r="N3029">
        <v>148</v>
      </c>
      <c r="O3029">
        <v>0.1</v>
      </c>
      <c r="P3029">
        <v>22</v>
      </c>
      <c r="Q3029">
        <v>7.3</v>
      </c>
    </row>
    <row r="3030" spans="1:17" hidden="1" x14ac:dyDescent="0.3">
      <c r="A3030" t="s">
        <v>11968</v>
      </c>
      <c r="B3030" t="s">
        <v>11969</v>
      </c>
      <c r="C3030" s="1" t="str">
        <f t="shared" si="205"/>
        <v>21:0550</v>
      </c>
      <c r="D3030" s="1" t="str">
        <f t="shared" si="206"/>
        <v>21:0179</v>
      </c>
      <c r="E3030" t="s">
        <v>11970</v>
      </c>
      <c r="F3030" t="s">
        <v>11971</v>
      </c>
      <c r="H3030">
        <v>53.448849500000001</v>
      </c>
      <c r="I3030">
        <v>-123.763679</v>
      </c>
      <c r="J3030" s="1" t="str">
        <f t="shared" si="207"/>
        <v>Fluid (stream)</v>
      </c>
      <c r="K3030" s="1" t="str">
        <f t="shared" si="208"/>
        <v>Untreated Water</v>
      </c>
      <c r="L3030">
        <v>8</v>
      </c>
      <c r="M3030" t="s">
        <v>11421</v>
      </c>
      <c r="N3030">
        <v>149</v>
      </c>
      <c r="O3030">
        <v>1</v>
      </c>
      <c r="P3030">
        <v>22</v>
      </c>
      <c r="Q3030">
        <v>7.3</v>
      </c>
    </row>
    <row r="3031" spans="1:17" hidden="1" x14ac:dyDescent="0.3">
      <c r="A3031" t="s">
        <v>11972</v>
      </c>
      <c r="B3031" t="s">
        <v>11973</v>
      </c>
      <c r="C3031" s="1" t="str">
        <f t="shared" si="205"/>
        <v>21:0550</v>
      </c>
      <c r="D3031" s="1" t="str">
        <f t="shared" si="206"/>
        <v>21:0179</v>
      </c>
      <c r="E3031" t="s">
        <v>11939</v>
      </c>
      <c r="F3031" t="s">
        <v>11974</v>
      </c>
      <c r="H3031">
        <v>53.446615100000002</v>
      </c>
      <c r="I3031">
        <v>-123.7574204</v>
      </c>
      <c r="J3031" s="1" t="str">
        <f t="shared" si="207"/>
        <v>Fluid (stream)</v>
      </c>
      <c r="K3031" s="1" t="str">
        <f t="shared" si="208"/>
        <v>Untreated Water</v>
      </c>
      <c r="L3031">
        <v>8</v>
      </c>
      <c r="M3031" t="s">
        <v>11406</v>
      </c>
      <c r="N3031">
        <v>150</v>
      </c>
      <c r="O3031">
        <v>0.1</v>
      </c>
      <c r="P3031">
        <v>20</v>
      </c>
      <c r="Q3031">
        <v>7.1</v>
      </c>
    </row>
    <row r="3032" spans="1:17" hidden="1" x14ac:dyDescent="0.3">
      <c r="A3032" t="s">
        <v>11975</v>
      </c>
      <c r="B3032" t="s">
        <v>11976</v>
      </c>
      <c r="C3032" s="1" t="str">
        <f t="shared" si="205"/>
        <v>21:0550</v>
      </c>
      <c r="D3032" s="1" t="str">
        <f t="shared" si="206"/>
        <v>21:0179</v>
      </c>
      <c r="E3032" t="s">
        <v>11977</v>
      </c>
      <c r="F3032" t="s">
        <v>11978</v>
      </c>
      <c r="H3032">
        <v>53.436633800000003</v>
      </c>
      <c r="I3032">
        <v>-123.7275874</v>
      </c>
      <c r="J3032" s="1" t="str">
        <f t="shared" si="207"/>
        <v>Fluid (stream)</v>
      </c>
      <c r="K3032" s="1" t="str">
        <f t="shared" si="208"/>
        <v>Untreated Water</v>
      </c>
      <c r="L3032">
        <v>8</v>
      </c>
      <c r="M3032" t="s">
        <v>11426</v>
      </c>
      <c r="N3032">
        <v>151</v>
      </c>
      <c r="O3032">
        <v>0.1</v>
      </c>
      <c r="P3032">
        <v>22</v>
      </c>
      <c r="Q3032">
        <v>7.3</v>
      </c>
    </row>
    <row r="3033" spans="1:17" hidden="1" x14ac:dyDescent="0.3">
      <c r="A3033" t="s">
        <v>11979</v>
      </c>
      <c r="B3033" t="s">
        <v>11980</v>
      </c>
      <c r="C3033" s="1" t="str">
        <f t="shared" si="205"/>
        <v>21:0550</v>
      </c>
      <c r="D3033" s="1" t="str">
        <f t="shared" si="206"/>
        <v>21:0179</v>
      </c>
      <c r="E3033" t="s">
        <v>11981</v>
      </c>
      <c r="F3033" t="s">
        <v>11982</v>
      </c>
      <c r="H3033">
        <v>53.411356300000001</v>
      </c>
      <c r="I3033">
        <v>-123.5415333</v>
      </c>
      <c r="J3033" s="1" t="str">
        <f t="shared" si="207"/>
        <v>Fluid (stream)</v>
      </c>
      <c r="K3033" s="1" t="str">
        <f t="shared" si="208"/>
        <v>Untreated Water</v>
      </c>
      <c r="L3033">
        <v>8</v>
      </c>
      <c r="M3033" t="s">
        <v>11440</v>
      </c>
      <c r="N3033">
        <v>152</v>
      </c>
      <c r="O3033">
        <v>0.5</v>
      </c>
      <c r="P3033">
        <v>26</v>
      </c>
      <c r="Q3033">
        <v>7.5</v>
      </c>
    </row>
    <row r="3034" spans="1:17" hidden="1" x14ac:dyDescent="0.3">
      <c r="A3034" t="s">
        <v>11983</v>
      </c>
      <c r="B3034" t="s">
        <v>11984</v>
      </c>
      <c r="C3034" s="1" t="str">
        <f t="shared" si="205"/>
        <v>21:0550</v>
      </c>
      <c r="D3034" s="1" t="str">
        <f t="shared" si="206"/>
        <v>21:0179</v>
      </c>
      <c r="E3034" t="s">
        <v>11985</v>
      </c>
      <c r="F3034" t="s">
        <v>11986</v>
      </c>
      <c r="H3034">
        <v>53.404578999999998</v>
      </c>
      <c r="I3034">
        <v>-123.5394316</v>
      </c>
      <c r="J3034" s="1" t="str">
        <f t="shared" si="207"/>
        <v>Fluid (stream)</v>
      </c>
      <c r="K3034" s="1" t="str">
        <f t="shared" si="208"/>
        <v>Untreated Water</v>
      </c>
      <c r="L3034">
        <v>8</v>
      </c>
      <c r="M3034" t="s">
        <v>11445</v>
      </c>
      <c r="N3034">
        <v>153</v>
      </c>
    </row>
    <row r="3035" spans="1:17" hidden="1" x14ac:dyDescent="0.3">
      <c r="A3035" t="s">
        <v>11987</v>
      </c>
      <c r="B3035" t="s">
        <v>11988</v>
      </c>
      <c r="C3035" s="1" t="str">
        <f t="shared" si="205"/>
        <v>21:0550</v>
      </c>
      <c r="D3035" s="1" t="str">
        <f t="shared" si="206"/>
        <v>21:0179</v>
      </c>
      <c r="E3035" t="s">
        <v>11989</v>
      </c>
      <c r="F3035" t="s">
        <v>11990</v>
      </c>
      <c r="H3035">
        <v>53.389124000000002</v>
      </c>
      <c r="I3035">
        <v>-123.53604850000001</v>
      </c>
      <c r="J3035" s="1" t="str">
        <f t="shared" si="207"/>
        <v>Fluid (stream)</v>
      </c>
      <c r="K3035" s="1" t="str">
        <f t="shared" si="208"/>
        <v>Untreated Water</v>
      </c>
      <c r="L3035">
        <v>8</v>
      </c>
      <c r="M3035" t="s">
        <v>11450</v>
      </c>
      <c r="N3035">
        <v>154</v>
      </c>
    </row>
    <row r="3036" spans="1:17" hidden="1" x14ac:dyDescent="0.3">
      <c r="A3036" t="s">
        <v>11991</v>
      </c>
      <c r="B3036" t="s">
        <v>11992</v>
      </c>
      <c r="C3036" s="1" t="str">
        <f t="shared" si="205"/>
        <v>21:0550</v>
      </c>
      <c r="D3036" s="1" t="str">
        <f t="shared" si="206"/>
        <v>21:0179</v>
      </c>
      <c r="E3036" t="s">
        <v>11993</v>
      </c>
      <c r="F3036" t="s">
        <v>11994</v>
      </c>
      <c r="H3036">
        <v>53.358917599999998</v>
      </c>
      <c r="I3036">
        <v>-123.53666130000001</v>
      </c>
      <c r="J3036" s="1" t="str">
        <f t="shared" si="207"/>
        <v>Fluid (stream)</v>
      </c>
      <c r="K3036" s="1" t="str">
        <f t="shared" si="208"/>
        <v>Untreated Water</v>
      </c>
      <c r="L3036">
        <v>8</v>
      </c>
      <c r="M3036" t="s">
        <v>11460</v>
      </c>
      <c r="N3036">
        <v>155</v>
      </c>
      <c r="O3036">
        <v>0.5</v>
      </c>
      <c r="P3036">
        <v>44</v>
      </c>
      <c r="Q3036">
        <v>7.4</v>
      </c>
    </row>
    <row r="3037" spans="1:17" hidden="1" x14ac:dyDescent="0.3">
      <c r="A3037" t="s">
        <v>11995</v>
      </c>
      <c r="B3037" t="s">
        <v>11996</v>
      </c>
      <c r="C3037" s="1" t="str">
        <f t="shared" si="205"/>
        <v>21:0550</v>
      </c>
      <c r="D3037" s="1" t="str">
        <f t="shared" si="206"/>
        <v>21:0179</v>
      </c>
      <c r="E3037" t="s">
        <v>11997</v>
      </c>
      <c r="F3037" t="s">
        <v>11998</v>
      </c>
      <c r="H3037">
        <v>53.339839900000001</v>
      </c>
      <c r="I3037">
        <v>-123.5189395</v>
      </c>
      <c r="J3037" s="1" t="str">
        <f t="shared" si="207"/>
        <v>Fluid (stream)</v>
      </c>
      <c r="K3037" s="1" t="str">
        <f t="shared" si="208"/>
        <v>Untreated Water</v>
      </c>
      <c r="L3037">
        <v>8</v>
      </c>
      <c r="M3037" t="s">
        <v>11465</v>
      </c>
      <c r="N3037">
        <v>156</v>
      </c>
    </row>
    <row r="3038" spans="1:17" hidden="1" x14ac:dyDescent="0.3">
      <c r="A3038" t="s">
        <v>11999</v>
      </c>
      <c r="B3038" t="s">
        <v>12000</v>
      </c>
      <c r="C3038" s="1" t="str">
        <f t="shared" si="205"/>
        <v>21:0550</v>
      </c>
      <c r="D3038" s="1" t="str">
        <f t="shared" si="206"/>
        <v>21:0179</v>
      </c>
      <c r="E3038" t="s">
        <v>12001</v>
      </c>
      <c r="F3038" t="s">
        <v>12002</v>
      </c>
      <c r="H3038">
        <v>53.331760000000003</v>
      </c>
      <c r="I3038">
        <v>-123.51444170000001</v>
      </c>
      <c r="J3038" s="1" t="str">
        <f t="shared" si="207"/>
        <v>Fluid (stream)</v>
      </c>
      <c r="K3038" s="1" t="str">
        <f t="shared" si="208"/>
        <v>Untreated Water</v>
      </c>
      <c r="L3038">
        <v>8</v>
      </c>
      <c r="M3038" t="s">
        <v>11470</v>
      </c>
      <c r="N3038">
        <v>157</v>
      </c>
      <c r="O3038">
        <v>0.5</v>
      </c>
      <c r="P3038">
        <v>46</v>
      </c>
      <c r="Q3038">
        <v>7.5</v>
      </c>
    </row>
    <row r="3039" spans="1:17" hidden="1" x14ac:dyDescent="0.3">
      <c r="A3039" t="s">
        <v>12003</v>
      </c>
      <c r="B3039" t="s">
        <v>12004</v>
      </c>
      <c r="C3039" s="1" t="str">
        <f t="shared" si="205"/>
        <v>21:0550</v>
      </c>
      <c r="D3039" s="1" t="str">
        <f t="shared" si="206"/>
        <v>21:0179</v>
      </c>
      <c r="E3039" t="s">
        <v>12005</v>
      </c>
      <c r="F3039" t="s">
        <v>12006</v>
      </c>
      <c r="H3039">
        <v>53.318367899999998</v>
      </c>
      <c r="I3039">
        <v>-123.5118942</v>
      </c>
      <c r="J3039" s="1" t="str">
        <f t="shared" si="207"/>
        <v>Fluid (stream)</v>
      </c>
      <c r="K3039" s="1" t="str">
        <f t="shared" si="208"/>
        <v>Untreated Water</v>
      </c>
      <c r="L3039">
        <v>8</v>
      </c>
      <c r="M3039" t="s">
        <v>11475</v>
      </c>
      <c r="N3039">
        <v>158</v>
      </c>
      <c r="O3039">
        <v>0.35</v>
      </c>
      <c r="P3039">
        <v>34</v>
      </c>
      <c r="Q3039">
        <v>7.8</v>
      </c>
    </row>
    <row r="3040" spans="1:17" hidden="1" x14ac:dyDescent="0.3">
      <c r="A3040" t="s">
        <v>12007</v>
      </c>
      <c r="B3040" t="s">
        <v>12008</v>
      </c>
      <c r="C3040" s="1" t="str">
        <f t="shared" si="205"/>
        <v>21:0550</v>
      </c>
      <c r="D3040" s="1" t="str">
        <f>HYPERLINK("http://geochem.nrcan.gc.ca/cdogs/content/svy/svy_e.htm", "")</f>
        <v/>
      </c>
      <c r="G3040" s="1" t="str">
        <f>HYPERLINK("http://geochem.nrcan.gc.ca/cdogs/content/cr_/cr_00072_e.htm", "72")</f>
        <v>72</v>
      </c>
      <c r="J3040" t="s">
        <v>11453</v>
      </c>
      <c r="K3040" t="s">
        <v>11454</v>
      </c>
      <c r="L3040">
        <v>8</v>
      </c>
      <c r="M3040" t="s">
        <v>11455</v>
      </c>
      <c r="N3040">
        <v>159</v>
      </c>
      <c r="O3040">
        <v>0.7</v>
      </c>
      <c r="P3040">
        <v>36</v>
      </c>
      <c r="Q3040">
        <v>7.2</v>
      </c>
    </row>
    <row r="3041" spans="1:17" hidden="1" x14ac:dyDescent="0.3">
      <c r="A3041" t="s">
        <v>12009</v>
      </c>
      <c r="B3041" t="s">
        <v>12010</v>
      </c>
      <c r="C3041" s="1" t="str">
        <f t="shared" si="205"/>
        <v>21:0550</v>
      </c>
      <c r="D3041" s="1" t="str">
        <f t="shared" ref="D3041:D3053" si="209">HYPERLINK("http://geochem.nrcan.gc.ca/cdogs/content/svy/svy210179_e.htm", "21:0179")</f>
        <v>21:0179</v>
      </c>
      <c r="E3041" t="s">
        <v>12011</v>
      </c>
      <c r="F3041" t="s">
        <v>12012</v>
      </c>
      <c r="H3041">
        <v>53.787158699999999</v>
      </c>
      <c r="I3041">
        <v>-123.5949469</v>
      </c>
      <c r="J3041" s="1" t="str">
        <f t="shared" ref="J3041:J3053" si="210">HYPERLINK("http://geochem.nrcan.gc.ca/cdogs/content/kwd/kwd020018_e.htm", "Fluid (stream)")</f>
        <v>Fluid (stream)</v>
      </c>
      <c r="K3041" s="1" t="str">
        <f t="shared" ref="K3041:K3053" si="211">HYPERLINK("http://geochem.nrcan.gc.ca/cdogs/content/kwd/kwd080007_e.htm", "Untreated Water")</f>
        <v>Untreated Water</v>
      </c>
      <c r="L3041">
        <v>8</v>
      </c>
      <c r="M3041" t="s">
        <v>11480</v>
      </c>
      <c r="N3041">
        <v>160</v>
      </c>
      <c r="O3041">
        <v>0.45</v>
      </c>
      <c r="P3041">
        <v>86</v>
      </c>
      <c r="Q3041">
        <v>7.3</v>
      </c>
    </row>
    <row r="3042" spans="1:17" hidden="1" x14ac:dyDescent="0.3">
      <c r="A3042" t="s">
        <v>12013</v>
      </c>
      <c r="B3042" t="s">
        <v>12014</v>
      </c>
      <c r="C3042" s="1" t="str">
        <f t="shared" si="205"/>
        <v>21:0550</v>
      </c>
      <c r="D3042" s="1" t="str">
        <f t="shared" si="209"/>
        <v>21:0179</v>
      </c>
      <c r="E3042" t="s">
        <v>12015</v>
      </c>
      <c r="F3042" t="s">
        <v>12016</v>
      </c>
      <c r="H3042">
        <v>53.798929299999998</v>
      </c>
      <c r="I3042">
        <v>-123.6360164</v>
      </c>
      <c r="J3042" s="1" t="str">
        <f t="shared" si="210"/>
        <v>Fluid (stream)</v>
      </c>
      <c r="K3042" s="1" t="str">
        <f t="shared" si="211"/>
        <v>Untreated Water</v>
      </c>
      <c r="L3042">
        <v>9</v>
      </c>
      <c r="M3042" t="s">
        <v>11387</v>
      </c>
      <c r="N3042">
        <v>161</v>
      </c>
      <c r="O3042">
        <v>0.1</v>
      </c>
      <c r="P3042">
        <v>100</v>
      </c>
      <c r="Q3042">
        <v>6.8</v>
      </c>
    </row>
    <row r="3043" spans="1:17" hidden="1" x14ac:dyDescent="0.3">
      <c r="A3043" t="s">
        <v>12017</v>
      </c>
      <c r="B3043" t="s">
        <v>12018</v>
      </c>
      <c r="C3043" s="1" t="str">
        <f t="shared" si="205"/>
        <v>21:0550</v>
      </c>
      <c r="D3043" s="1" t="str">
        <f t="shared" si="209"/>
        <v>21:0179</v>
      </c>
      <c r="E3043" t="s">
        <v>12019</v>
      </c>
      <c r="F3043" t="s">
        <v>12020</v>
      </c>
      <c r="H3043">
        <v>53.767754199999999</v>
      </c>
      <c r="I3043">
        <v>-123.645118</v>
      </c>
      <c r="J3043" s="1" t="str">
        <f t="shared" si="210"/>
        <v>Fluid (stream)</v>
      </c>
      <c r="K3043" s="1" t="str">
        <f t="shared" si="211"/>
        <v>Untreated Water</v>
      </c>
      <c r="L3043">
        <v>9</v>
      </c>
      <c r="M3043" t="s">
        <v>11431</v>
      </c>
      <c r="N3043">
        <v>162</v>
      </c>
      <c r="O3043">
        <v>0.85</v>
      </c>
      <c r="P3043">
        <v>150</v>
      </c>
      <c r="Q3043">
        <v>7.3</v>
      </c>
    </row>
    <row r="3044" spans="1:17" hidden="1" x14ac:dyDescent="0.3">
      <c r="A3044" t="s">
        <v>12021</v>
      </c>
      <c r="B3044" t="s">
        <v>12022</v>
      </c>
      <c r="C3044" s="1" t="str">
        <f t="shared" si="205"/>
        <v>21:0550</v>
      </c>
      <c r="D3044" s="1" t="str">
        <f t="shared" si="209"/>
        <v>21:0179</v>
      </c>
      <c r="E3044" t="s">
        <v>12019</v>
      </c>
      <c r="F3044" t="s">
        <v>12023</v>
      </c>
      <c r="H3044">
        <v>53.767754199999999</v>
      </c>
      <c r="I3044">
        <v>-123.645118</v>
      </c>
      <c r="J3044" s="1" t="str">
        <f t="shared" si="210"/>
        <v>Fluid (stream)</v>
      </c>
      <c r="K3044" s="1" t="str">
        <f t="shared" si="211"/>
        <v>Untreated Water</v>
      </c>
      <c r="L3044">
        <v>9</v>
      </c>
      <c r="M3044" t="s">
        <v>11435</v>
      </c>
      <c r="N3044">
        <v>163</v>
      </c>
      <c r="O3044">
        <v>0.85</v>
      </c>
      <c r="P3044">
        <v>140</v>
      </c>
      <c r="Q3044">
        <v>7.5</v>
      </c>
    </row>
    <row r="3045" spans="1:17" hidden="1" x14ac:dyDescent="0.3">
      <c r="A3045" t="s">
        <v>12024</v>
      </c>
      <c r="B3045" t="s">
        <v>12025</v>
      </c>
      <c r="C3045" s="1" t="str">
        <f t="shared" si="205"/>
        <v>21:0550</v>
      </c>
      <c r="D3045" s="1" t="str">
        <f t="shared" si="209"/>
        <v>21:0179</v>
      </c>
      <c r="E3045" t="s">
        <v>12026</v>
      </c>
      <c r="F3045" t="s">
        <v>12027</v>
      </c>
      <c r="H3045">
        <v>53.777248100000001</v>
      </c>
      <c r="I3045">
        <v>-123.6085704</v>
      </c>
      <c r="J3045" s="1" t="str">
        <f t="shared" si="210"/>
        <v>Fluid (stream)</v>
      </c>
      <c r="K3045" s="1" t="str">
        <f t="shared" si="211"/>
        <v>Untreated Water</v>
      </c>
      <c r="L3045">
        <v>9</v>
      </c>
      <c r="M3045" t="s">
        <v>11392</v>
      </c>
      <c r="N3045">
        <v>164</v>
      </c>
      <c r="O3045">
        <v>0.25</v>
      </c>
      <c r="P3045">
        <v>72</v>
      </c>
      <c r="Q3045">
        <v>6.3</v>
      </c>
    </row>
    <row r="3046" spans="1:17" hidden="1" x14ac:dyDescent="0.3">
      <c r="A3046" t="s">
        <v>12028</v>
      </c>
      <c r="B3046" t="s">
        <v>12029</v>
      </c>
      <c r="C3046" s="1" t="str">
        <f t="shared" si="205"/>
        <v>21:0550</v>
      </c>
      <c r="D3046" s="1" t="str">
        <f t="shared" si="209"/>
        <v>21:0179</v>
      </c>
      <c r="E3046" t="s">
        <v>12030</v>
      </c>
      <c r="F3046" t="s">
        <v>12031</v>
      </c>
      <c r="H3046">
        <v>53.806207299999997</v>
      </c>
      <c r="I3046">
        <v>-123.764264</v>
      </c>
      <c r="J3046" s="1" t="str">
        <f t="shared" si="210"/>
        <v>Fluid (stream)</v>
      </c>
      <c r="K3046" s="1" t="str">
        <f t="shared" si="211"/>
        <v>Untreated Water</v>
      </c>
      <c r="L3046">
        <v>9</v>
      </c>
      <c r="M3046" t="s">
        <v>11397</v>
      </c>
      <c r="N3046">
        <v>165</v>
      </c>
    </row>
    <row r="3047" spans="1:17" hidden="1" x14ac:dyDescent="0.3">
      <c r="A3047" t="s">
        <v>12032</v>
      </c>
      <c r="B3047" t="s">
        <v>12033</v>
      </c>
      <c r="C3047" s="1" t="str">
        <f t="shared" si="205"/>
        <v>21:0550</v>
      </c>
      <c r="D3047" s="1" t="str">
        <f t="shared" si="209"/>
        <v>21:0179</v>
      </c>
      <c r="E3047" t="s">
        <v>12015</v>
      </c>
      <c r="F3047" t="s">
        <v>12034</v>
      </c>
      <c r="H3047">
        <v>53.798929299999998</v>
      </c>
      <c r="I3047">
        <v>-123.6360164</v>
      </c>
      <c r="J3047" s="1" t="str">
        <f t="shared" si="210"/>
        <v>Fluid (stream)</v>
      </c>
      <c r="K3047" s="1" t="str">
        <f t="shared" si="211"/>
        <v>Untreated Water</v>
      </c>
      <c r="L3047">
        <v>9</v>
      </c>
      <c r="M3047" t="s">
        <v>11406</v>
      </c>
      <c r="N3047">
        <v>166</v>
      </c>
      <c r="O3047">
        <v>2</v>
      </c>
      <c r="P3047">
        <v>130</v>
      </c>
      <c r="Q3047">
        <v>7.2</v>
      </c>
    </row>
    <row r="3048" spans="1:17" hidden="1" x14ac:dyDescent="0.3">
      <c r="A3048" t="s">
        <v>12035</v>
      </c>
      <c r="B3048" t="s">
        <v>12036</v>
      </c>
      <c r="C3048" s="1" t="str">
        <f t="shared" si="205"/>
        <v>21:0550</v>
      </c>
      <c r="D3048" s="1" t="str">
        <f t="shared" si="209"/>
        <v>21:0179</v>
      </c>
      <c r="E3048" t="s">
        <v>12037</v>
      </c>
      <c r="F3048" t="s">
        <v>12038</v>
      </c>
      <c r="H3048">
        <v>53.872715599999999</v>
      </c>
      <c r="I3048">
        <v>-123.4654793</v>
      </c>
      <c r="J3048" s="1" t="str">
        <f t="shared" si="210"/>
        <v>Fluid (stream)</v>
      </c>
      <c r="K3048" s="1" t="str">
        <f t="shared" si="211"/>
        <v>Untreated Water</v>
      </c>
      <c r="L3048">
        <v>9</v>
      </c>
      <c r="M3048" t="s">
        <v>11402</v>
      </c>
      <c r="N3048">
        <v>167</v>
      </c>
      <c r="O3048">
        <v>0.25</v>
      </c>
      <c r="P3048">
        <v>96</v>
      </c>
      <c r="Q3048">
        <v>7.4</v>
      </c>
    </row>
    <row r="3049" spans="1:17" hidden="1" x14ac:dyDescent="0.3">
      <c r="A3049" t="s">
        <v>12039</v>
      </c>
      <c r="B3049" t="s">
        <v>12040</v>
      </c>
      <c r="C3049" s="1" t="str">
        <f t="shared" si="205"/>
        <v>21:0550</v>
      </c>
      <c r="D3049" s="1" t="str">
        <f t="shared" si="209"/>
        <v>21:0179</v>
      </c>
      <c r="E3049" t="s">
        <v>12041</v>
      </c>
      <c r="F3049" t="s">
        <v>12042</v>
      </c>
      <c r="H3049">
        <v>53.859325499999997</v>
      </c>
      <c r="I3049">
        <v>-123.5215884</v>
      </c>
      <c r="J3049" s="1" t="str">
        <f t="shared" si="210"/>
        <v>Fluid (stream)</v>
      </c>
      <c r="K3049" s="1" t="str">
        <f t="shared" si="211"/>
        <v>Untreated Water</v>
      </c>
      <c r="L3049">
        <v>9</v>
      </c>
      <c r="M3049" t="s">
        <v>11411</v>
      </c>
      <c r="N3049">
        <v>168</v>
      </c>
      <c r="O3049">
        <v>0.3</v>
      </c>
      <c r="P3049">
        <v>98</v>
      </c>
      <c r="Q3049">
        <v>6.9</v>
      </c>
    </row>
    <row r="3050" spans="1:17" hidden="1" x14ac:dyDescent="0.3">
      <c r="A3050" t="s">
        <v>12043</v>
      </c>
      <c r="B3050" t="s">
        <v>12044</v>
      </c>
      <c r="C3050" s="1" t="str">
        <f t="shared" si="205"/>
        <v>21:0550</v>
      </c>
      <c r="D3050" s="1" t="str">
        <f t="shared" si="209"/>
        <v>21:0179</v>
      </c>
      <c r="E3050" t="s">
        <v>12045</v>
      </c>
      <c r="F3050" t="s">
        <v>12046</v>
      </c>
      <c r="H3050">
        <v>53.846286900000003</v>
      </c>
      <c r="I3050">
        <v>-123.54311680000001</v>
      </c>
      <c r="J3050" s="1" t="str">
        <f t="shared" si="210"/>
        <v>Fluid (stream)</v>
      </c>
      <c r="K3050" s="1" t="str">
        <f t="shared" si="211"/>
        <v>Untreated Water</v>
      </c>
      <c r="L3050">
        <v>9</v>
      </c>
      <c r="M3050" t="s">
        <v>11416</v>
      </c>
      <c r="N3050">
        <v>169</v>
      </c>
      <c r="O3050">
        <v>0.25</v>
      </c>
      <c r="P3050">
        <v>98</v>
      </c>
      <c r="Q3050">
        <v>7.1</v>
      </c>
    </row>
    <row r="3051" spans="1:17" hidden="1" x14ac:dyDescent="0.3">
      <c r="A3051" t="s">
        <v>12047</v>
      </c>
      <c r="B3051" t="s">
        <v>12048</v>
      </c>
      <c r="C3051" s="1" t="str">
        <f t="shared" si="205"/>
        <v>21:0550</v>
      </c>
      <c r="D3051" s="1" t="str">
        <f t="shared" si="209"/>
        <v>21:0179</v>
      </c>
      <c r="E3051" t="s">
        <v>12049</v>
      </c>
      <c r="F3051" t="s">
        <v>12050</v>
      </c>
      <c r="H3051">
        <v>53.852389199999998</v>
      </c>
      <c r="I3051">
        <v>-123.64985540000001</v>
      </c>
      <c r="J3051" s="1" t="str">
        <f t="shared" si="210"/>
        <v>Fluid (stream)</v>
      </c>
      <c r="K3051" s="1" t="str">
        <f t="shared" si="211"/>
        <v>Untreated Water</v>
      </c>
      <c r="L3051">
        <v>9</v>
      </c>
      <c r="M3051" t="s">
        <v>11421</v>
      </c>
      <c r="N3051">
        <v>170</v>
      </c>
    </row>
    <row r="3052" spans="1:17" hidden="1" x14ac:dyDescent="0.3">
      <c r="A3052" t="s">
        <v>12051</v>
      </c>
      <c r="B3052" t="s">
        <v>12052</v>
      </c>
      <c r="C3052" s="1" t="str">
        <f t="shared" si="205"/>
        <v>21:0550</v>
      </c>
      <c r="D3052" s="1" t="str">
        <f t="shared" si="209"/>
        <v>21:0179</v>
      </c>
      <c r="E3052" t="s">
        <v>12053</v>
      </c>
      <c r="F3052" t="s">
        <v>12054</v>
      </c>
      <c r="H3052">
        <v>53.859136900000003</v>
      </c>
      <c r="I3052">
        <v>-123.6318205</v>
      </c>
      <c r="J3052" s="1" t="str">
        <f t="shared" si="210"/>
        <v>Fluid (stream)</v>
      </c>
      <c r="K3052" s="1" t="str">
        <f t="shared" si="211"/>
        <v>Untreated Water</v>
      </c>
      <c r="L3052">
        <v>9</v>
      </c>
      <c r="M3052" t="s">
        <v>11426</v>
      </c>
      <c r="N3052">
        <v>171</v>
      </c>
    </row>
    <row r="3053" spans="1:17" hidden="1" x14ac:dyDescent="0.3">
      <c r="A3053" t="s">
        <v>12055</v>
      </c>
      <c r="B3053" t="s">
        <v>12056</v>
      </c>
      <c r="C3053" s="1" t="str">
        <f t="shared" si="205"/>
        <v>21:0550</v>
      </c>
      <c r="D3053" s="1" t="str">
        <f t="shared" si="209"/>
        <v>21:0179</v>
      </c>
      <c r="E3053" t="s">
        <v>12057</v>
      </c>
      <c r="F3053" t="s">
        <v>12058</v>
      </c>
      <c r="H3053">
        <v>53.893469000000003</v>
      </c>
      <c r="I3053">
        <v>-123.530383</v>
      </c>
      <c r="J3053" s="1" t="str">
        <f t="shared" si="210"/>
        <v>Fluid (stream)</v>
      </c>
      <c r="K3053" s="1" t="str">
        <f t="shared" si="211"/>
        <v>Untreated Water</v>
      </c>
      <c r="L3053">
        <v>9</v>
      </c>
      <c r="M3053" t="s">
        <v>11440</v>
      </c>
      <c r="N3053">
        <v>172</v>
      </c>
      <c r="O3053">
        <v>0.35</v>
      </c>
      <c r="P3053">
        <v>80</v>
      </c>
      <c r="Q3053">
        <v>6.8</v>
      </c>
    </row>
    <row r="3054" spans="1:17" hidden="1" x14ac:dyDescent="0.3">
      <c r="A3054" t="s">
        <v>12059</v>
      </c>
      <c r="B3054" t="s">
        <v>12060</v>
      </c>
      <c r="C3054" s="1" t="str">
        <f t="shared" si="205"/>
        <v>21:0550</v>
      </c>
      <c r="D3054" s="1" t="str">
        <f>HYPERLINK("http://geochem.nrcan.gc.ca/cdogs/content/svy/svy_e.htm", "")</f>
        <v/>
      </c>
      <c r="G3054" s="1" t="str">
        <f>HYPERLINK("http://geochem.nrcan.gc.ca/cdogs/content/cr_/cr_00072_e.htm", "72")</f>
        <v>72</v>
      </c>
      <c r="J3054" t="s">
        <v>11453</v>
      </c>
      <c r="K3054" t="s">
        <v>11454</v>
      </c>
      <c r="L3054">
        <v>9</v>
      </c>
      <c r="M3054" t="s">
        <v>11455</v>
      </c>
      <c r="N3054">
        <v>173</v>
      </c>
      <c r="O3054">
        <v>0.65</v>
      </c>
      <c r="P3054">
        <v>70</v>
      </c>
      <c r="Q3054">
        <v>6.6</v>
      </c>
    </row>
    <row r="3055" spans="1:17" hidden="1" x14ac:dyDescent="0.3">
      <c r="A3055" t="s">
        <v>12061</v>
      </c>
      <c r="B3055" t="s">
        <v>12062</v>
      </c>
      <c r="C3055" s="1" t="str">
        <f t="shared" si="205"/>
        <v>21:0550</v>
      </c>
      <c r="D3055" s="1" t="str">
        <f t="shared" ref="D3055:D3062" si="212">HYPERLINK("http://geochem.nrcan.gc.ca/cdogs/content/svy/svy210179_e.htm", "21:0179")</f>
        <v>21:0179</v>
      </c>
      <c r="E3055" t="s">
        <v>12063</v>
      </c>
      <c r="F3055" t="s">
        <v>12064</v>
      </c>
      <c r="H3055">
        <v>53.956516000000001</v>
      </c>
      <c r="I3055">
        <v>-123.5911065</v>
      </c>
      <c r="J3055" s="1" t="str">
        <f t="shared" ref="J3055:J3062" si="213">HYPERLINK("http://geochem.nrcan.gc.ca/cdogs/content/kwd/kwd020018_e.htm", "Fluid (stream)")</f>
        <v>Fluid (stream)</v>
      </c>
      <c r="K3055" s="1" t="str">
        <f t="shared" ref="K3055:K3062" si="214">HYPERLINK("http://geochem.nrcan.gc.ca/cdogs/content/kwd/kwd080007_e.htm", "Untreated Water")</f>
        <v>Untreated Water</v>
      </c>
      <c r="L3055">
        <v>9</v>
      </c>
      <c r="M3055" t="s">
        <v>11445</v>
      </c>
      <c r="N3055">
        <v>174</v>
      </c>
      <c r="O3055">
        <v>0.3</v>
      </c>
      <c r="P3055">
        <v>36</v>
      </c>
      <c r="Q3055">
        <v>5.8</v>
      </c>
    </row>
    <row r="3056" spans="1:17" hidden="1" x14ac:dyDescent="0.3">
      <c r="A3056" t="s">
        <v>12065</v>
      </c>
      <c r="B3056" t="s">
        <v>12066</v>
      </c>
      <c r="C3056" s="1" t="str">
        <f t="shared" si="205"/>
        <v>21:0550</v>
      </c>
      <c r="D3056" s="1" t="str">
        <f t="shared" si="212"/>
        <v>21:0179</v>
      </c>
      <c r="E3056" t="s">
        <v>12067</v>
      </c>
      <c r="F3056" t="s">
        <v>12068</v>
      </c>
      <c r="H3056">
        <v>53.8950885</v>
      </c>
      <c r="I3056">
        <v>-123.65881109999999</v>
      </c>
      <c r="J3056" s="1" t="str">
        <f t="shared" si="213"/>
        <v>Fluid (stream)</v>
      </c>
      <c r="K3056" s="1" t="str">
        <f t="shared" si="214"/>
        <v>Untreated Water</v>
      </c>
      <c r="L3056">
        <v>9</v>
      </c>
      <c r="M3056" t="s">
        <v>11450</v>
      </c>
      <c r="N3056">
        <v>175</v>
      </c>
      <c r="O3056">
        <v>0.25</v>
      </c>
      <c r="P3056">
        <v>32</v>
      </c>
      <c r="Q3056">
        <v>5.8</v>
      </c>
    </row>
    <row r="3057" spans="1:17" hidden="1" x14ac:dyDescent="0.3">
      <c r="A3057" t="s">
        <v>12069</v>
      </c>
      <c r="B3057" t="s">
        <v>12070</v>
      </c>
      <c r="C3057" s="1" t="str">
        <f t="shared" si="205"/>
        <v>21:0550</v>
      </c>
      <c r="D3057" s="1" t="str">
        <f t="shared" si="212"/>
        <v>21:0179</v>
      </c>
      <c r="E3057" t="s">
        <v>12071</v>
      </c>
      <c r="F3057" t="s">
        <v>12072</v>
      </c>
      <c r="H3057">
        <v>53.965331599999999</v>
      </c>
      <c r="I3057">
        <v>-123.71086080000001</v>
      </c>
      <c r="J3057" s="1" t="str">
        <f t="shared" si="213"/>
        <v>Fluid (stream)</v>
      </c>
      <c r="K3057" s="1" t="str">
        <f t="shared" si="214"/>
        <v>Untreated Water</v>
      </c>
      <c r="L3057">
        <v>9</v>
      </c>
      <c r="M3057" t="s">
        <v>11460</v>
      </c>
      <c r="N3057">
        <v>176</v>
      </c>
      <c r="O3057">
        <v>15</v>
      </c>
      <c r="P3057">
        <v>150</v>
      </c>
      <c r="Q3057">
        <v>7.6</v>
      </c>
    </row>
    <row r="3058" spans="1:17" hidden="1" x14ac:dyDescent="0.3">
      <c r="A3058" t="s">
        <v>12073</v>
      </c>
      <c r="B3058" t="s">
        <v>12074</v>
      </c>
      <c r="C3058" s="1" t="str">
        <f t="shared" si="205"/>
        <v>21:0550</v>
      </c>
      <c r="D3058" s="1" t="str">
        <f t="shared" si="212"/>
        <v>21:0179</v>
      </c>
      <c r="E3058" t="s">
        <v>12075</v>
      </c>
      <c r="F3058" t="s">
        <v>12076</v>
      </c>
      <c r="H3058">
        <v>53.961407399999999</v>
      </c>
      <c r="I3058">
        <v>-123.80977559999999</v>
      </c>
      <c r="J3058" s="1" t="str">
        <f t="shared" si="213"/>
        <v>Fluid (stream)</v>
      </c>
      <c r="K3058" s="1" t="str">
        <f t="shared" si="214"/>
        <v>Untreated Water</v>
      </c>
      <c r="L3058">
        <v>9</v>
      </c>
      <c r="M3058" t="s">
        <v>11465</v>
      </c>
      <c r="N3058">
        <v>177</v>
      </c>
    </row>
    <row r="3059" spans="1:17" hidden="1" x14ac:dyDescent="0.3">
      <c r="A3059" t="s">
        <v>12077</v>
      </c>
      <c r="B3059" t="s">
        <v>12078</v>
      </c>
      <c r="C3059" s="1" t="str">
        <f t="shared" si="205"/>
        <v>21:0550</v>
      </c>
      <c r="D3059" s="1" t="str">
        <f t="shared" si="212"/>
        <v>21:0179</v>
      </c>
      <c r="E3059" t="s">
        <v>12079</v>
      </c>
      <c r="F3059" t="s">
        <v>12080</v>
      </c>
      <c r="H3059">
        <v>53.947957000000002</v>
      </c>
      <c r="I3059">
        <v>-123.8867831</v>
      </c>
      <c r="J3059" s="1" t="str">
        <f t="shared" si="213"/>
        <v>Fluid (stream)</v>
      </c>
      <c r="K3059" s="1" t="str">
        <f t="shared" si="214"/>
        <v>Untreated Water</v>
      </c>
      <c r="L3059">
        <v>9</v>
      </c>
      <c r="M3059" t="s">
        <v>11470</v>
      </c>
      <c r="N3059">
        <v>178</v>
      </c>
    </row>
    <row r="3060" spans="1:17" hidden="1" x14ac:dyDescent="0.3">
      <c r="A3060" t="s">
        <v>12081</v>
      </c>
      <c r="B3060" t="s">
        <v>12082</v>
      </c>
      <c r="C3060" s="1" t="str">
        <f t="shared" si="205"/>
        <v>21:0550</v>
      </c>
      <c r="D3060" s="1" t="str">
        <f t="shared" si="212"/>
        <v>21:0179</v>
      </c>
      <c r="E3060" t="s">
        <v>12083</v>
      </c>
      <c r="F3060" t="s">
        <v>12084</v>
      </c>
      <c r="H3060">
        <v>53.994975199999999</v>
      </c>
      <c r="I3060">
        <v>-123.9838841</v>
      </c>
      <c r="J3060" s="1" t="str">
        <f t="shared" si="213"/>
        <v>Fluid (stream)</v>
      </c>
      <c r="K3060" s="1" t="str">
        <f t="shared" si="214"/>
        <v>Untreated Water</v>
      </c>
      <c r="L3060">
        <v>9</v>
      </c>
      <c r="M3060" t="s">
        <v>11475</v>
      </c>
      <c r="N3060">
        <v>179</v>
      </c>
    </row>
    <row r="3061" spans="1:17" hidden="1" x14ac:dyDescent="0.3">
      <c r="A3061" t="s">
        <v>12085</v>
      </c>
      <c r="B3061" t="s">
        <v>12086</v>
      </c>
      <c r="C3061" s="1" t="str">
        <f t="shared" si="205"/>
        <v>21:0550</v>
      </c>
      <c r="D3061" s="1" t="str">
        <f t="shared" si="212"/>
        <v>21:0179</v>
      </c>
      <c r="E3061" t="s">
        <v>12087</v>
      </c>
      <c r="F3061" t="s">
        <v>12088</v>
      </c>
      <c r="H3061">
        <v>53.994101899999997</v>
      </c>
      <c r="I3061">
        <v>-123.93559930000001</v>
      </c>
      <c r="J3061" s="1" t="str">
        <f t="shared" si="213"/>
        <v>Fluid (stream)</v>
      </c>
      <c r="K3061" s="1" t="str">
        <f t="shared" si="214"/>
        <v>Untreated Water</v>
      </c>
      <c r="L3061">
        <v>9</v>
      </c>
      <c r="M3061" t="s">
        <v>11480</v>
      </c>
      <c r="N3061">
        <v>180</v>
      </c>
      <c r="O3061">
        <v>1.5</v>
      </c>
      <c r="P3061">
        <v>110</v>
      </c>
      <c r="Q3061">
        <v>7.5</v>
      </c>
    </row>
    <row r="3062" spans="1:17" hidden="1" x14ac:dyDescent="0.3">
      <c r="A3062" t="s">
        <v>12089</v>
      </c>
      <c r="B3062" t="s">
        <v>12090</v>
      </c>
      <c r="C3062" s="1" t="str">
        <f t="shared" si="205"/>
        <v>21:0550</v>
      </c>
      <c r="D3062" s="1" t="str">
        <f t="shared" si="212"/>
        <v>21:0179</v>
      </c>
      <c r="E3062" t="s">
        <v>12091</v>
      </c>
      <c r="F3062" t="s">
        <v>12092</v>
      </c>
      <c r="H3062">
        <v>53.995714800000002</v>
      </c>
      <c r="I3062">
        <v>-123.4596355</v>
      </c>
      <c r="J3062" s="1" t="str">
        <f t="shared" si="213"/>
        <v>Fluid (stream)</v>
      </c>
      <c r="K3062" s="1" t="str">
        <f t="shared" si="214"/>
        <v>Untreated Water</v>
      </c>
      <c r="L3062">
        <v>10</v>
      </c>
      <c r="M3062" t="s">
        <v>11387</v>
      </c>
      <c r="N3062">
        <v>181</v>
      </c>
      <c r="O3062">
        <v>0.25</v>
      </c>
      <c r="P3062">
        <v>100</v>
      </c>
      <c r="Q3062">
        <v>7</v>
      </c>
    </row>
    <row r="3063" spans="1:17" hidden="1" x14ac:dyDescent="0.3">
      <c r="A3063" t="s">
        <v>12093</v>
      </c>
      <c r="B3063" t="s">
        <v>12094</v>
      </c>
      <c r="C3063" s="1" t="str">
        <f t="shared" si="205"/>
        <v>21:0550</v>
      </c>
      <c r="D3063" s="1" t="str">
        <f>HYPERLINK("http://geochem.nrcan.gc.ca/cdogs/content/svy/svy_e.htm", "")</f>
        <v/>
      </c>
      <c r="G3063" s="1" t="str">
        <f>HYPERLINK("http://geochem.nrcan.gc.ca/cdogs/content/cr_/cr_00073_e.htm", "73")</f>
        <v>73</v>
      </c>
      <c r="J3063" t="s">
        <v>11453</v>
      </c>
      <c r="K3063" t="s">
        <v>11454</v>
      </c>
      <c r="L3063">
        <v>10</v>
      </c>
      <c r="M3063" t="s">
        <v>11455</v>
      </c>
      <c r="N3063">
        <v>182</v>
      </c>
      <c r="O3063">
        <v>0.5</v>
      </c>
      <c r="P3063">
        <v>100</v>
      </c>
      <c r="Q3063">
        <v>6.9</v>
      </c>
    </row>
    <row r="3064" spans="1:17" hidden="1" x14ac:dyDescent="0.3">
      <c r="A3064" t="s">
        <v>12095</v>
      </c>
      <c r="B3064" t="s">
        <v>12096</v>
      </c>
      <c r="C3064" s="1" t="str">
        <f t="shared" si="205"/>
        <v>21:0550</v>
      </c>
      <c r="D3064" s="1" t="str">
        <f t="shared" ref="D3064:D3088" si="215">HYPERLINK("http://geochem.nrcan.gc.ca/cdogs/content/svy/svy210179_e.htm", "21:0179")</f>
        <v>21:0179</v>
      </c>
      <c r="E3064" t="s">
        <v>12097</v>
      </c>
      <c r="F3064" t="s">
        <v>12098</v>
      </c>
      <c r="H3064">
        <v>53.956764300000003</v>
      </c>
      <c r="I3064">
        <v>-123.2304992</v>
      </c>
      <c r="J3064" s="1" t="str">
        <f t="shared" ref="J3064:J3088" si="216">HYPERLINK("http://geochem.nrcan.gc.ca/cdogs/content/kwd/kwd020018_e.htm", "Fluid (stream)")</f>
        <v>Fluid (stream)</v>
      </c>
      <c r="K3064" s="1" t="str">
        <f t="shared" ref="K3064:K3088" si="217">HYPERLINK("http://geochem.nrcan.gc.ca/cdogs/content/kwd/kwd080007_e.htm", "Untreated Water")</f>
        <v>Untreated Water</v>
      </c>
      <c r="L3064">
        <v>10</v>
      </c>
      <c r="M3064" t="s">
        <v>11392</v>
      </c>
      <c r="N3064">
        <v>183</v>
      </c>
      <c r="O3064">
        <v>4</v>
      </c>
      <c r="P3064">
        <v>120</v>
      </c>
      <c r="Q3064">
        <v>7.6</v>
      </c>
    </row>
    <row r="3065" spans="1:17" hidden="1" x14ac:dyDescent="0.3">
      <c r="A3065" t="s">
        <v>12099</v>
      </c>
      <c r="B3065" t="s">
        <v>12100</v>
      </c>
      <c r="C3065" s="1" t="str">
        <f t="shared" si="205"/>
        <v>21:0550</v>
      </c>
      <c r="D3065" s="1" t="str">
        <f t="shared" si="215"/>
        <v>21:0179</v>
      </c>
      <c r="E3065" t="s">
        <v>12101</v>
      </c>
      <c r="F3065" t="s">
        <v>12102</v>
      </c>
      <c r="H3065">
        <v>53.982765800000003</v>
      </c>
      <c r="I3065">
        <v>-123.120465</v>
      </c>
      <c r="J3065" s="1" t="str">
        <f t="shared" si="216"/>
        <v>Fluid (stream)</v>
      </c>
      <c r="K3065" s="1" t="str">
        <f t="shared" si="217"/>
        <v>Untreated Water</v>
      </c>
      <c r="L3065">
        <v>10</v>
      </c>
      <c r="M3065" t="s">
        <v>11397</v>
      </c>
      <c r="N3065">
        <v>184</v>
      </c>
      <c r="O3065">
        <v>0.45</v>
      </c>
      <c r="P3065">
        <v>68</v>
      </c>
      <c r="Q3065">
        <v>6.7</v>
      </c>
    </row>
    <row r="3066" spans="1:17" hidden="1" x14ac:dyDescent="0.3">
      <c r="A3066" t="s">
        <v>12103</v>
      </c>
      <c r="B3066" t="s">
        <v>12104</v>
      </c>
      <c r="C3066" s="1" t="str">
        <f t="shared" si="205"/>
        <v>21:0550</v>
      </c>
      <c r="D3066" s="1" t="str">
        <f t="shared" si="215"/>
        <v>21:0179</v>
      </c>
      <c r="E3066" t="s">
        <v>12105</v>
      </c>
      <c r="F3066" t="s">
        <v>12106</v>
      </c>
      <c r="H3066">
        <v>53.984569399999998</v>
      </c>
      <c r="I3066">
        <v>-123.1143702</v>
      </c>
      <c r="J3066" s="1" t="str">
        <f t="shared" si="216"/>
        <v>Fluid (stream)</v>
      </c>
      <c r="K3066" s="1" t="str">
        <f t="shared" si="217"/>
        <v>Untreated Water</v>
      </c>
      <c r="L3066">
        <v>10</v>
      </c>
      <c r="M3066" t="s">
        <v>11402</v>
      </c>
      <c r="N3066">
        <v>185</v>
      </c>
      <c r="O3066">
        <v>0.1</v>
      </c>
      <c r="P3066">
        <v>58</v>
      </c>
      <c r="Q3066">
        <v>6.6</v>
      </c>
    </row>
    <row r="3067" spans="1:17" hidden="1" x14ac:dyDescent="0.3">
      <c r="A3067" t="s">
        <v>12107</v>
      </c>
      <c r="B3067" t="s">
        <v>12108</v>
      </c>
      <c r="C3067" s="1" t="str">
        <f t="shared" si="205"/>
        <v>21:0550</v>
      </c>
      <c r="D3067" s="1" t="str">
        <f t="shared" si="215"/>
        <v>21:0179</v>
      </c>
      <c r="E3067" t="s">
        <v>12109</v>
      </c>
      <c r="F3067" t="s">
        <v>12110</v>
      </c>
      <c r="H3067">
        <v>53.967832799999996</v>
      </c>
      <c r="I3067">
        <v>-123.2329996</v>
      </c>
      <c r="J3067" s="1" t="str">
        <f t="shared" si="216"/>
        <v>Fluid (stream)</v>
      </c>
      <c r="K3067" s="1" t="str">
        <f t="shared" si="217"/>
        <v>Untreated Water</v>
      </c>
      <c r="L3067">
        <v>10</v>
      </c>
      <c r="M3067" t="s">
        <v>11411</v>
      </c>
      <c r="N3067">
        <v>186</v>
      </c>
      <c r="O3067">
        <v>0.8</v>
      </c>
      <c r="P3067">
        <v>110</v>
      </c>
      <c r="Q3067">
        <v>7.5</v>
      </c>
    </row>
    <row r="3068" spans="1:17" hidden="1" x14ac:dyDescent="0.3">
      <c r="A3068" t="s">
        <v>12111</v>
      </c>
      <c r="B3068" t="s">
        <v>12112</v>
      </c>
      <c r="C3068" s="1" t="str">
        <f t="shared" si="205"/>
        <v>21:0550</v>
      </c>
      <c r="D3068" s="1" t="str">
        <f t="shared" si="215"/>
        <v>21:0179</v>
      </c>
      <c r="E3068" t="s">
        <v>12113</v>
      </c>
      <c r="F3068" t="s">
        <v>12114</v>
      </c>
      <c r="H3068">
        <v>53.977188699999999</v>
      </c>
      <c r="I3068">
        <v>-123.2424293</v>
      </c>
      <c r="J3068" s="1" t="str">
        <f t="shared" si="216"/>
        <v>Fluid (stream)</v>
      </c>
      <c r="K3068" s="1" t="str">
        <f t="shared" si="217"/>
        <v>Untreated Water</v>
      </c>
      <c r="L3068">
        <v>10</v>
      </c>
      <c r="M3068" t="s">
        <v>11416</v>
      </c>
      <c r="N3068">
        <v>187</v>
      </c>
      <c r="O3068">
        <v>1.5</v>
      </c>
      <c r="P3068">
        <v>110</v>
      </c>
      <c r="Q3068">
        <v>7.8</v>
      </c>
    </row>
    <row r="3069" spans="1:17" hidden="1" x14ac:dyDescent="0.3">
      <c r="A3069" t="s">
        <v>12115</v>
      </c>
      <c r="B3069" t="s">
        <v>12116</v>
      </c>
      <c r="C3069" s="1" t="str">
        <f t="shared" si="205"/>
        <v>21:0550</v>
      </c>
      <c r="D3069" s="1" t="str">
        <f t="shared" si="215"/>
        <v>21:0179</v>
      </c>
      <c r="E3069" t="s">
        <v>12117</v>
      </c>
      <c r="F3069" t="s">
        <v>12118</v>
      </c>
      <c r="H3069">
        <v>53.963836000000001</v>
      </c>
      <c r="I3069">
        <v>-123.4199283</v>
      </c>
      <c r="J3069" s="1" t="str">
        <f t="shared" si="216"/>
        <v>Fluid (stream)</v>
      </c>
      <c r="K3069" s="1" t="str">
        <f t="shared" si="217"/>
        <v>Untreated Water</v>
      </c>
      <c r="L3069">
        <v>10</v>
      </c>
      <c r="M3069" t="s">
        <v>11421</v>
      </c>
      <c r="N3069">
        <v>188</v>
      </c>
    </row>
    <row r="3070" spans="1:17" hidden="1" x14ac:dyDescent="0.3">
      <c r="A3070" t="s">
        <v>12119</v>
      </c>
      <c r="B3070" t="s">
        <v>12120</v>
      </c>
      <c r="C3070" s="1" t="str">
        <f t="shared" si="205"/>
        <v>21:0550</v>
      </c>
      <c r="D3070" s="1" t="str">
        <f t="shared" si="215"/>
        <v>21:0179</v>
      </c>
      <c r="E3070" t="s">
        <v>12121</v>
      </c>
      <c r="F3070" t="s">
        <v>12122</v>
      </c>
      <c r="H3070">
        <v>53.968406399999999</v>
      </c>
      <c r="I3070">
        <v>-123.431316</v>
      </c>
      <c r="J3070" s="1" t="str">
        <f t="shared" si="216"/>
        <v>Fluid (stream)</v>
      </c>
      <c r="K3070" s="1" t="str">
        <f t="shared" si="217"/>
        <v>Untreated Water</v>
      </c>
      <c r="L3070">
        <v>10</v>
      </c>
      <c r="M3070" t="s">
        <v>11431</v>
      </c>
      <c r="N3070">
        <v>189</v>
      </c>
      <c r="O3070">
        <v>3.5</v>
      </c>
      <c r="P3070">
        <v>150</v>
      </c>
      <c r="Q3070">
        <v>7.7</v>
      </c>
    </row>
    <row r="3071" spans="1:17" hidden="1" x14ac:dyDescent="0.3">
      <c r="A3071" t="s">
        <v>12123</v>
      </c>
      <c r="B3071" t="s">
        <v>12124</v>
      </c>
      <c r="C3071" s="1" t="str">
        <f t="shared" si="205"/>
        <v>21:0550</v>
      </c>
      <c r="D3071" s="1" t="str">
        <f t="shared" si="215"/>
        <v>21:0179</v>
      </c>
      <c r="E3071" t="s">
        <v>12121</v>
      </c>
      <c r="F3071" t="s">
        <v>12125</v>
      </c>
      <c r="H3071">
        <v>53.968406399999999</v>
      </c>
      <c r="I3071">
        <v>-123.431316</v>
      </c>
      <c r="J3071" s="1" t="str">
        <f t="shared" si="216"/>
        <v>Fluid (stream)</v>
      </c>
      <c r="K3071" s="1" t="str">
        <f t="shared" si="217"/>
        <v>Untreated Water</v>
      </c>
      <c r="L3071">
        <v>10</v>
      </c>
      <c r="M3071" t="s">
        <v>11435</v>
      </c>
      <c r="N3071">
        <v>190</v>
      </c>
      <c r="O3071">
        <v>4</v>
      </c>
      <c r="P3071">
        <v>160</v>
      </c>
      <c r="Q3071">
        <v>7.7</v>
      </c>
    </row>
    <row r="3072" spans="1:17" hidden="1" x14ac:dyDescent="0.3">
      <c r="A3072" t="s">
        <v>12126</v>
      </c>
      <c r="B3072" t="s">
        <v>12127</v>
      </c>
      <c r="C3072" s="1" t="str">
        <f t="shared" si="205"/>
        <v>21:0550</v>
      </c>
      <c r="D3072" s="1" t="str">
        <f t="shared" si="215"/>
        <v>21:0179</v>
      </c>
      <c r="E3072" t="s">
        <v>12128</v>
      </c>
      <c r="F3072" t="s">
        <v>12129</v>
      </c>
      <c r="H3072">
        <v>53.848144499999997</v>
      </c>
      <c r="I3072">
        <v>-123.1078991</v>
      </c>
      <c r="J3072" s="1" t="str">
        <f t="shared" si="216"/>
        <v>Fluid (stream)</v>
      </c>
      <c r="K3072" s="1" t="str">
        <f t="shared" si="217"/>
        <v>Untreated Water</v>
      </c>
      <c r="L3072">
        <v>10</v>
      </c>
      <c r="M3072" t="s">
        <v>11426</v>
      </c>
      <c r="N3072">
        <v>191</v>
      </c>
      <c r="O3072">
        <v>0.85</v>
      </c>
      <c r="P3072">
        <v>98</v>
      </c>
      <c r="Q3072">
        <v>7.5</v>
      </c>
    </row>
    <row r="3073" spans="1:17" hidden="1" x14ac:dyDescent="0.3">
      <c r="A3073" t="s">
        <v>12130</v>
      </c>
      <c r="B3073" t="s">
        <v>12131</v>
      </c>
      <c r="C3073" s="1" t="str">
        <f t="shared" si="205"/>
        <v>21:0550</v>
      </c>
      <c r="D3073" s="1" t="str">
        <f t="shared" si="215"/>
        <v>21:0179</v>
      </c>
      <c r="E3073" t="s">
        <v>12132</v>
      </c>
      <c r="F3073" t="s">
        <v>12133</v>
      </c>
      <c r="H3073">
        <v>53.982983900000001</v>
      </c>
      <c r="I3073">
        <v>-123.5300398</v>
      </c>
      <c r="J3073" s="1" t="str">
        <f t="shared" si="216"/>
        <v>Fluid (stream)</v>
      </c>
      <c r="K3073" s="1" t="str">
        <f t="shared" si="217"/>
        <v>Untreated Water</v>
      </c>
      <c r="L3073">
        <v>10</v>
      </c>
      <c r="M3073" t="s">
        <v>11440</v>
      </c>
      <c r="N3073">
        <v>192</v>
      </c>
      <c r="O3073">
        <v>8.5</v>
      </c>
      <c r="P3073">
        <v>120</v>
      </c>
      <c r="Q3073">
        <v>7.8</v>
      </c>
    </row>
    <row r="3074" spans="1:17" hidden="1" x14ac:dyDescent="0.3">
      <c r="A3074" t="s">
        <v>12134</v>
      </c>
      <c r="B3074" t="s">
        <v>12135</v>
      </c>
      <c r="C3074" s="1" t="str">
        <f t="shared" ref="C3074:C3137" si="218">HYPERLINK("http://geochem.nrcan.gc.ca/cdogs/content/bdl/bdl210550_e.htm", "21:0550")</f>
        <v>21:0550</v>
      </c>
      <c r="D3074" s="1" t="str">
        <f t="shared" si="215"/>
        <v>21:0179</v>
      </c>
      <c r="E3074" t="s">
        <v>12136</v>
      </c>
      <c r="F3074" t="s">
        <v>12137</v>
      </c>
      <c r="H3074">
        <v>53.982525699999997</v>
      </c>
      <c r="I3074">
        <v>-123.3026199</v>
      </c>
      <c r="J3074" s="1" t="str">
        <f t="shared" si="216"/>
        <v>Fluid (stream)</v>
      </c>
      <c r="K3074" s="1" t="str">
        <f t="shared" si="217"/>
        <v>Untreated Water</v>
      </c>
      <c r="L3074">
        <v>10</v>
      </c>
      <c r="M3074" t="s">
        <v>11445</v>
      </c>
      <c r="N3074">
        <v>193</v>
      </c>
      <c r="O3074">
        <v>2.5</v>
      </c>
      <c r="P3074">
        <v>110</v>
      </c>
      <c r="Q3074">
        <v>7.7</v>
      </c>
    </row>
    <row r="3075" spans="1:17" hidden="1" x14ac:dyDescent="0.3">
      <c r="A3075" t="s">
        <v>12138</v>
      </c>
      <c r="B3075" t="s">
        <v>12139</v>
      </c>
      <c r="C3075" s="1" t="str">
        <f t="shared" si="218"/>
        <v>21:0550</v>
      </c>
      <c r="D3075" s="1" t="str">
        <f t="shared" si="215"/>
        <v>21:0179</v>
      </c>
      <c r="E3075" t="s">
        <v>12140</v>
      </c>
      <c r="F3075" t="s">
        <v>12141</v>
      </c>
      <c r="H3075">
        <v>53.985674500000002</v>
      </c>
      <c r="I3075">
        <v>-123.5666909</v>
      </c>
      <c r="J3075" s="1" t="str">
        <f t="shared" si="216"/>
        <v>Fluid (stream)</v>
      </c>
      <c r="K3075" s="1" t="str">
        <f t="shared" si="217"/>
        <v>Untreated Water</v>
      </c>
      <c r="L3075">
        <v>10</v>
      </c>
      <c r="M3075" t="s">
        <v>11450</v>
      </c>
      <c r="N3075">
        <v>194</v>
      </c>
      <c r="O3075">
        <v>3.5</v>
      </c>
      <c r="P3075">
        <v>130</v>
      </c>
      <c r="Q3075">
        <v>7.7</v>
      </c>
    </row>
    <row r="3076" spans="1:17" hidden="1" x14ac:dyDescent="0.3">
      <c r="A3076" t="s">
        <v>12142</v>
      </c>
      <c r="B3076" t="s">
        <v>12143</v>
      </c>
      <c r="C3076" s="1" t="str">
        <f t="shared" si="218"/>
        <v>21:0550</v>
      </c>
      <c r="D3076" s="1" t="str">
        <f t="shared" si="215"/>
        <v>21:0179</v>
      </c>
      <c r="E3076" t="s">
        <v>12144</v>
      </c>
      <c r="F3076" t="s">
        <v>12145</v>
      </c>
      <c r="H3076">
        <v>53.968266200000002</v>
      </c>
      <c r="I3076">
        <v>-123.66775370000001</v>
      </c>
      <c r="J3076" s="1" t="str">
        <f t="shared" si="216"/>
        <v>Fluid (stream)</v>
      </c>
      <c r="K3076" s="1" t="str">
        <f t="shared" si="217"/>
        <v>Untreated Water</v>
      </c>
      <c r="L3076">
        <v>10</v>
      </c>
      <c r="M3076" t="s">
        <v>11460</v>
      </c>
      <c r="N3076">
        <v>195</v>
      </c>
    </row>
    <row r="3077" spans="1:17" hidden="1" x14ac:dyDescent="0.3">
      <c r="A3077" t="s">
        <v>12146</v>
      </c>
      <c r="B3077" t="s">
        <v>12147</v>
      </c>
      <c r="C3077" s="1" t="str">
        <f t="shared" si="218"/>
        <v>21:0550</v>
      </c>
      <c r="D3077" s="1" t="str">
        <f t="shared" si="215"/>
        <v>21:0179</v>
      </c>
      <c r="E3077" t="s">
        <v>12148</v>
      </c>
      <c r="F3077" t="s">
        <v>12149</v>
      </c>
      <c r="H3077">
        <v>53.964694100000003</v>
      </c>
      <c r="I3077">
        <v>-123.6844031</v>
      </c>
      <c r="J3077" s="1" t="str">
        <f t="shared" si="216"/>
        <v>Fluid (stream)</v>
      </c>
      <c r="K3077" s="1" t="str">
        <f t="shared" si="217"/>
        <v>Untreated Water</v>
      </c>
      <c r="L3077">
        <v>10</v>
      </c>
      <c r="M3077" t="s">
        <v>11465</v>
      </c>
      <c r="N3077">
        <v>196</v>
      </c>
    </row>
    <row r="3078" spans="1:17" hidden="1" x14ac:dyDescent="0.3">
      <c r="A3078" t="s">
        <v>12150</v>
      </c>
      <c r="B3078" t="s">
        <v>12151</v>
      </c>
      <c r="C3078" s="1" t="str">
        <f t="shared" si="218"/>
        <v>21:0550</v>
      </c>
      <c r="D3078" s="1" t="str">
        <f t="shared" si="215"/>
        <v>21:0179</v>
      </c>
      <c r="E3078" t="s">
        <v>12152</v>
      </c>
      <c r="F3078" t="s">
        <v>12153</v>
      </c>
      <c r="H3078">
        <v>53.975444899999999</v>
      </c>
      <c r="I3078">
        <v>-123.71665900000001</v>
      </c>
      <c r="J3078" s="1" t="str">
        <f t="shared" si="216"/>
        <v>Fluid (stream)</v>
      </c>
      <c r="K3078" s="1" t="str">
        <f t="shared" si="217"/>
        <v>Untreated Water</v>
      </c>
      <c r="L3078">
        <v>10</v>
      </c>
      <c r="M3078" t="s">
        <v>11470</v>
      </c>
      <c r="N3078">
        <v>197</v>
      </c>
    </row>
    <row r="3079" spans="1:17" hidden="1" x14ac:dyDescent="0.3">
      <c r="A3079" t="s">
        <v>12154</v>
      </c>
      <c r="B3079" t="s">
        <v>12155</v>
      </c>
      <c r="C3079" s="1" t="str">
        <f t="shared" si="218"/>
        <v>21:0550</v>
      </c>
      <c r="D3079" s="1" t="str">
        <f t="shared" si="215"/>
        <v>21:0179</v>
      </c>
      <c r="E3079" t="s">
        <v>12156</v>
      </c>
      <c r="F3079" t="s">
        <v>12157</v>
      </c>
      <c r="H3079">
        <v>53.988396199999997</v>
      </c>
      <c r="I3079">
        <v>-123.6215272</v>
      </c>
      <c r="J3079" s="1" t="str">
        <f t="shared" si="216"/>
        <v>Fluid (stream)</v>
      </c>
      <c r="K3079" s="1" t="str">
        <f t="shared" si="217"/>
        <v>Untreated Water</v>
      </c>
      <c r="L3079">
        <v>10</v>
      </c>
      <c r="M3079" t="s">
        <v>11475</v>
      </c>
      <c r="N3079">
        <v>198</v>
      </c>
    </row>
    <row r="3080" spans="1:17" hidden="1" x14ac:dyDescent="0.3">
      <c r="A3080" t="s">
        <v>12158</v>
      </c>
      <c r="B3080" t="s">
        <v>12159</v>
      </c>
      <c r="C3080" s="1" t="str">
        <f t="shared" si="218"/>
        <v>21:0550</v>
      </c>
      <c r="D3080" s="1" t="str">
        <f t="shared" si="215"/>
        <v>21:0179</v>
      </c>
      <c r="E3080" t="s">
        <v>12091</v>
      </c>
      <c r="F3080" t="s">
        <v>12160</v>
      </c>
      <c r="H3080">
        <v>53.995714800000002</v>
      </c>
      <c r="I3080">
        <v>-123.4596355</v>
      </c>
      <c r="J3080" s="1" t="str">
        <f t="shared" si="216"/>
        <v>Fluid (stream)</v>
      </c>
      <c r="K3080" s="1" t="str">
        <f t="shared" si="217"/>
        <v>Untreated Water</v>
      </c>
      <c r="L3080">
        <v>10</v>
      </c>
      <c r="M3080" t="s">
        <v>11406</v>
      </c>
      <c r="N3080">
        <v>199</v>
      </c>
      <c r="O3080">
        <v>13.5</v>
      </c>
      <c r="P3080">
        <v>70</v>
      </c>
      <c r="Q3080">
        <v>7.2</v>
      </c>
    </row>
    <row r="3081" spans="1:17" hidden="1" x14ac:dyDescent="0.3">
      <c r="A3081" t="s">
        <v>12161</v>
      </c>
      <c r="B3081" t="s">
        <v>12162</v>
      </c>
      <c r="C3081" s="1" t="str">
        <f t="shared" si="218"/>
        <v>21:0550</v>
      </c>
      <c r="D3081" s="1" t="str">
        <f t="shared" si="215"/>
        <v>21:0179</v>
      </c>
      <c r="E3081" t="s">
        <v>12163</v>
      </c>
      <c r="F3081" t="s">
        <v>12164</v>
      </c>
      <c r="H3081">
        <v>53.985852000000001</v>
      </c>
      <c r="I3081">
        <v>-123.4461369</v>
      </c>
      <c r="J3081" s="1" t="str">
        <f t="shared" si="216"/>
        <v>Fluid (stream)</v>
      </c>
      <c r="K3081" s="1" t="str">
        <f t="shared" si="217"/>
        <v>Untreated Water</v>
      </c>
      <c r="L3081">
        <v>10</v>
      </c>
      <c r="M3081" t="s">
        <v>11480</v>
      </c>
      <c r="N3081">
        <v>200</v>
      </c>
      <c r="O3081">
        <v>0.1</v>
      </c>
      <c r="P3081">
        <v>30</v>
      </c>
      <c r="Q3081">
        <v>6.8</v>
      </c>
    </row>
    <row r="3082" spans="1:17" hidden="1" x14ac:dyDescent="0.3">
      <c r="A3082" t="s">
        <v>12165</v>
      </c>
      <c r="B3082" t="s">
        <v>12166</v>
      </c>
      <c r="C3082" s="1" t="str">
        <f t="shared" si="218"/>
        <v>21:0550</v>
      </c>
      <c r="D3082" s="1" t="str">
        <f t="shared" si="215"/>
        <v>21:0179</v>
      </c>
      <c r="E3082" t="s">
        <v>12167</v>
      </c>
      <c r="F3082" t="s">
        <v>12168</v>
      </c>
      <c r="H3082">
        <v>53.520491499999999</v>
      </c>
      <c r="I3082">
        <v>-123.03234399999999</v>
      </c>
      <c r="J3082" s="1" t="str">
        <f t="shared" si="216"/>
        <v>Fluid (stream)</v>
      </c>
      <c r="K3082" s="1" t="str">
        <f t="shared" si="217"/>
        <v>Untreated Water</v>
      </c>
      <c r="L3082">
        <v>11</v>
      </c>
      <c r="M3082" t="s">
        <v>11387</v>
      </c>
      <c r="N3082">
        <v>201</v>
      </c>
      <c r="O3082">
        <v>0.25</v>
      </c>
      <c r="P3082">
        <v>98</v>
      </c>
      <c r="Q3082">
        <v>7.5</v>
      </c>
    </row>
    <row r="3083" spans="1:17" hidden="1" x14ac:dyDescent="0.3">
      <c r="A3083" t="s">
        <v>12169</v>
      </c>
      <c r="B3083" t="s">
        <v>12170</v>
      </c>
      <c r="C3083" s="1" t="str">
        <f t="shared" si="218"/>
        <v>21:0550</v>
      </c>
      <c r="D3083" s="1" t="str">
        <f t="shared" si="215"/>
        <v>21:0179</v>
      </c>
      <c r="E3083" t="s">
        <v>12171</v>
      </c>
      <c r="F3083" t="s">
        <v>12172</v>
      </c>
      <c r="H3083">
        <v>53.576808399999997</v>
      </c>
      <c r="I3083">
        <v>-123.01820600000001</v>
      </c>
      <c r="J3083" s="1" t="str">
        <f t="shared" si="216"/>
        <v>Fluid (stream)</v>
      </c>
      <c r="K3083" s="1" t="str">
        <f t="shared" si="217"/>
        <v>Untreated Water</v>
      </c>
      <c r="L3083">
        <v>11</v>
      </c>
      <c r="M3083" t="s">
        <v>11392</v>
      </c>
      <c r="N3083">
        <v>202</v>
      </c>
      <c r="O3083">
        <v>0.1</v>
      </c>
      <c r="P3083">
        <v>46</v>
      </c>
      <c r="Q3083">
        <v>7.6</v>
      </c>
    </row>
    <row r="3084" spans="1:17" hidden="1" x14ac:dyDescent="0.3">
      <c r="A3084" t="s">
        <v>12173</v>
      </c>
      <c r="B3084" t="s">
        <v>12174</v>
      </c>
      <c r="C3084" s="1" t="str">
        <f t="shared" si="218"/>
        <v>21:0550</v>
      </c>
      <c r="D3084" s="1" t="str">
        <f t="shared" si="215"/>
        <v>21:0179</v>
      </c>
      <c r="E3084" t="s">
        <v>12175</v>
      </c>
      <c r="F3084" t="s">
        <v>12176</v>
      </c>
      <c r="H3084">
        <v>53.569971299999999</v>
      </c>
      <c r="I3084">
        <v>-123.042545</v>
      </c>
      <c r="J3084" s="1" t="str">
        <f t="shared" si="216"/>
        <v>Fluid (stream)</v>
      </c>
      <c r="K3084" s="1" t="str">
        <f t="shared" si="217"/>
        <v>Untreated Water</v>
      </c>
      <c r="L3084">
        <v>11</v>
      </c>
      <c r="M3084" t="s">
        <v>11397</v>
      </c>
      <c r="N3084">
        <v>203</v>
      </c>
      <c r="O3084">
        <v>0.35</v>
      </c>
      <c r="P3084">
        <v>40</v>
      </c>
      <c r="Q3084">
        <v>7.5</v>
      </c>
    </row>
    <row r="3085" spans="1:17" hidden="1" x14ac:dyDescent="0.3">
      <c r="A3085" t="s">
        <v>12177</v>
      </c>
      <c r="B3085" t="s">
        <v>12178</v>
      </c>
      <c r="C3085" s="1" t="str">
        <f t="shared" si="218"/>
        <v>21:0550</v>
      </c>
      <c r="D3085" s="1" t="str">
        <f t="shared" si="215"/>
        <v>21:0179</v>
      </c>
      <c r="E3085" t="s">
        <v>12179</v>
      </c>
      <c r="F3085" t="s">
        <v>12180</v>
      </c>
      <c r="H3085">
        <v>53.581439099999997</v>
      </c>
      <c r="I3085">
        <v>-123.0472693</v>
      </c>
      <c r="J3085" s="1" t="str">
        <f t="shared" si="216"/>
        <v>Fluid (stream)</v>
      </c>
      <c r="K3085" s="1" t="str">
        <f t="shared" si="217"/>
        <v>Untreated Water</v>
      </c>
      <c r="L3085">
        <v>11</v>
      </c>
      <c r="M3085" t="s">
        <v>11402</v>
      </c>
      <c r="N3085">
        <v>204</v>
      </c>
      <c r="O3085">
        <v>0.1</v>
      </c>
      <c r="P3085">
        <v>28</v>
      </c>
      <c r="Q3085">
        <v>7.4</v>
      </c>
    </row>
    <row r="3086" spans="1:17" hidden="1" x14ac:dyDescent="0.3">
      <c r="A3086" t="s">
        <v>12181</v>
      </c>
      <c r="B3086" t="s">
        <v>12182</v>
      </c>
      <c r="C3086" s="1" t="str">
        <f t="shared" si="218"/>
        <v>21:0550</v>
      </c>
      <c r="D3086" s="1" t="str">
        <f t="shared" si="215"/>
        <v>21:0179</v>
      </c>
      <c r="E3086" t="s">
        <v>12183</v>
      </c>
      <c r="F3086" t="s">
        <v>12184</v>
      </c>
      <c r="H3086">
        <v>53.577396899999997</v>
      </c>
      <c r="I3086">
        <v>-123.039396</v>
      </c>
      <c r="J3086" s="1" t="str">
        <f t="shared" si="216"/>
        <v>Fluid (stream)</v>
      </c>
      <c r="K3086" s="1" t="str">
        <f t="shared" si="217"/>
        <v>Untreated Water</v>
      </c>
      <c r="L3086">
        <v>11</v>
      </c>
      <c r="M3086" t="s">
        <v>11411</v>
      </c>
      <c r="N3086">
        <v>205</v>
      </c>
      <c r="O3086">
        <v>0.35</v>
      </c>
      <c r="P3086">
        <v>34</v>
      </c>
      <c r="Q3086">
        <v>7.6</v>
      </c>
    </row>
    <row r="3087" spans="1:17" hidden="1" x14ac:dyDescent="0.3">
      <c r="A3087" t="s">
        <v>12185</v>
      </c>
      <c r="B3087" t="s">
        <v>12186</v>
      </c>
      <c r="C3087" s="1" t="str">
        <f t="shared" si="218"/>
        <v>21:0550</v>
      </c>
      <c r="D3087" s="1" t="str">
        <f t="shared" si="215"/>
        <v>21:0179</v>
      </c>
      <c r="E3087" t="s">
        <v>12187</v>
      </c>
      <c r="F3087" t="s">
        <v>12188</v>
      </c>
      <c r="H3087">
        <v>53.525496199999999</v>
      </c>
      <c r="I3087">
        <v>-123.03992049999999</v>
      </c>
      <c r="J3087" s="1" t="str">
        <f t="shared" si="216"/>
        <v>Fluid (stream)</v>
      </c>
      <c r="K3087" s="1" t="str">
        <f t="shared" si="217"/>
        <v>Untreated Water</v>
      </c>
      <c r="L3087">
        <v>11</v>
      </c>
      <c r="M3087" t="s">
        <v>11416</v>
      </c>
      <c r="N3087">
        <v>206</v>
      </c>
      <c r="O3087">
        <v>0.35</v>
      </c>
      <c r="P3087">
        <v>40</v>
      </c>
      <c r="Q3087">
        <v>7.3</v>
      </c>
    </row>
    <row r="3088" spans="1:17" hidden="1" x14ac:dyDescent="0.3">
      <c r="A3088" t="s">
        <v>12189</v>
      </c>
      <c r="B3088" t="s">
        <v>12190</v>
      </c>
      <c r="C3088" s="1" t="str">
        <f t="shared" si="218"/>
        <v>21:0550</v>
      </c>
      <c r="D3088" s="1" t="str">
        <f t="shared" si="215"/>
        <v>21:0179</v>
      </c>
      <c r="E3088" t="s">
        <v>12167</v>
      </c>
      <c r="F3088" t="s">
        <v>12191</v>
      </c>
      <c r="H3088">
        <v>53.520491499999999</v>
      </c>
      <c r="I3088">
        <v>-123.03234399999999</v>
      </c>
      <c r="J3088" s="1" t="str">
        <f t="shared" si="216"/>
        <v>Fluid (stream)</v>
      </c>
      <c r="K3088" s="1" t="str">
        <f t="shared" si="217"/>
        <v>Untreated Water</v>
      </c>
      <c r="L3088">
        <v>11</v>
      </c>
      <c r="M3088" t="s">
        <v>11406</v>
      </c>
      <c r="N3088">
        <v>207</v>
      </c>
      <c r="O3088">
        <v>0.3</v>
      </c>
      <c r="P3088">
        <v>42</v>
      </c>
      <c r="Q3088">
        <v>7.5</v>
      </c>
    </row>
    <row r="3089" spans="1:17" hidden="1" x14ac:dyDescent="0.3">
      <c r="A3089" t="s">
        <v>12192</v>
      </c>
      <c r="B3089" t="s">
        <v>12193</v>
      </c>
      <c r="C3089" s="1" t="str">
        <f t="shared" si="218"/>
        <v>21:0550</v>
      </c>
      <c r="D3089" s="1" t="str">
        <f>HYPERLINK("http://geochem.nrcan.gc.ca/cdogs/content/svy/svy_e.htm", "")</f>
        <v/>
      </c>
      <c r="G3089" s="1" t="str">
        <f>HYPERLINK("http://geochem.nrcan.gc.ca/cdogs/content/cr_/cr_00072_e.htm", "72")</f>
        <v>72</v>
      </c>
      <c r="J3089" t="s">
        <v>11453</v>
      </c>
      <c r="K3089" t="s">
        <v>11454</v>
      </c>
      <c r="L3089">
        <v>11</v>
      </c>
      <c r="M3089" t="s">
        <v>11455</v>
      </c>
      <c r="N3089">
        <v>208</v>
      </c>
      <c r="O3089">
        <v>0.55000000000000004</v>
      </c>
      <c r="P3089">
        <v>78</v>
      </c>
      <c r="Q3089">
        <v>7.3</v>
      </c>
    </row>
    <row r="3090" spans="1:17" hidden="1" x14ac:dyDescent="0.3">
      <c r="A3090" t="s">
        <v>12194</v>
      </c>
      <c r="B3090" t="s">
        <v>12195</v>
      </c>
      <c r="C3090" s="1" t="str">
        <f t="shared" si="218"/>
        <v>21:0550</v>
      </c>
      <c r="D3090" s="1" t="str">
        <f t="shared" ref="D3090:D3107" si="219">HYPERLINK("http://geochem.nrcan.gc.ca/cdogs/content/svy/svy210179_e.htm", "21:0179")</f>
        <v>21:0179</v>
      </c>
      <c r="E3090" t="s">
        <v>12196</v>
      </c>
      <c r="F3090" t="s">
        <v>12197</v>
      </c>
      <c r="H3090">
        <v>53.434609399999999</v>
      </c>
      <c r="I3090">
        <v>-123.06766709999999</v>
      </c>
      <c r="J3090" s="1" t="str">
        <f t="shared" ref="J3090:J3107" si="220">HYPERLINK("http://geochem.nrcan.gc.ca/cdogs/content/kwd/kwd020018_e.htm", "Fluid (stream)")</f>
        <v>Fluid (stream)</v>
      </c>
      <c r="K3090" s="1" t="str">
        <f t="shared" ref="K3090:K3107" si="221">HYPERLINK("http://geochem.nrcan.gc.ca/cdogs/content/kwd/kwd080007_e.htm", "Untreated Water")</f>
        <v>Untreated Water</v>
      </c>
      <c r="L3090">
        <v>11</v>
      </c>
      <c r="M3090" t="s">
        <v>11421</v>
      </c>
      <c r="N3090">
        <v>209</v>
      </c>
      <c r="O3090">
        <v>0.45</v>
      </c>
      <c r="P3090">
        <v>36</v>
      </c>
      <c r="Q3090">
        <v>6.8</v>
      </c>
    </row>
    <row r="3091" spans="1:17" hidden="1" x14ac:dyDescent="0.3">
      <c r="A3091" t="s">
        <v>12198</v>
      </c>
      <c r="B3091" t="s">
        <v>12199</v>
      </c>
      <c r="C3091" s="1" t="str">
        <f t="shared" si="218"/>
        <v>21:0550</v>
      </c>
      <c r="D3091" s="1" t="str">
        <f t="shared" si="219"/>
        <v>21:0179</v>
      </c>
      <c r="E3091" t="s">
        <v>12200</v>
      </c>
      <c r="F3091" t="s">
        <v>12201</v>
      </c>
      <c r="H3091">
        <v>53.435187200000001</v>
      </c>
      <c r="I3091">
        <v>-123.0909849</v>
      </c>
      <c r="J3091" s="1" t="str">
        <f t="shared" si="220"/>
        <v>Fluid (stream)</v>
      </c>
      <c r="K3091" s="1" t="str">
        <f t="shared" si="221"/>
        <v>Untreated Water</v>
      </c>
      <c r="L3091">
        <v>11</v>
      </c>
      <c r="M3091" t="s">
        <v>11426</v>
      </c>
      <c r="N3091">
        <v>210</v>
      </c>
      <c r="O3091">
        <v>0.55000000000000004</v>
      </c>
      <c r="P3091">
        <v>80</v>
      </c>
      <c r="Q3091">
        <v>7</v>
      </c>
    </row>
    <row r="3092" spans="1:17" hidden="1" x14ac:dyDescent="0.3">
      <c r="A3092" t="s">
        <v>12202</v>
      </c>
      <c r="B3092" t="s">
        <v>12203</v>
      </c>
      <c r="C3092" s="1" t="str">
        <f t="shared" si="218"/>
        <v>21:0550</v>
      </c>
      <c r="D3092" s="1" t="str">
        <f t="shared" si="219"/>
        <v>21:0179</v>
      </c>
      <c r="E3092" t="s">
        <v>12204</v>
      </c>
      <c r="F3092" t="s">
        <v>12205</v>
      </c>
      <c r="H3092">
        <v>53.428153000000002</v>
      </c>
      <c r="I3092">
        <v>-123.2140375</v>
      </c>
      <c r="J3092" s="1" t="str">
        <f t="shared" si="220"/>
        <v>Fluid (stream)</v>
      </c>
      <c r="K3092" s="1" t="str">
        <f t="shared" si="221"/>
        <v>Untreated Water</v>
      </c>
      <c r="L3092">
        <v>11</v>
      </c>
      <c r="M3092" t="s">
        <v>11431</v>
      </c>
      <c r="N3092">
        <v>211</v>
      </c>
      <c r="O3092">
        <v>1.5</v>
      </c>
      <c r="P3092">
        <v>120</v>
      </c>
      <c r="Q3092">
        <v>7.3</v>
      </c>
    </row>
    <row r="3093" spans="1:17" hidden="1" x14ac:dyDescent="0.3">
      <c r="A3093" t="s">
        <v>12206</v>
      </c>
      <c r="B3093" t="s">
        <v>12207</v>
      </c>
      <c r="C3093" s="1" t="str">
        <f t="shared" si="218"/>
        <v>21:0550</v>
      </c>
      <c r="D3093" s="1" t="str">
        <f t="shared" si="219"/>
        <v>21:0179</v>
      </c>
      <c r="E3093" t="s">
        <v>12204</v>
      </c>
      <c r="F3093" t="s">
        <v>12208</v>
      </c>
      <c r="H3093">
        <v>53.428153000000002</v>
      </c>
      <c r="I3093">
        <v>-123.2140375</v>
      </c>
      <c r="J3093" s="1" t="str">
        <f t="shared" si="220"/>
        <v>Fluid (stream)</v>
      </c>
      <c r="K3093" s="1" t="str">
        <f t="shared" si="221"/>
        <v>Untreated Water</v>
      </c>
      <c r="L3093">
        <v>11</v>
      </c>
      <c r="M3093" t="s">
        <v>11435</v>
      </c>
      <c r="N3093">
        <v>212</v>
      </c>
      <c r="O3093">
        <v>1</v>
      </c>
      <c r="P3093">
        <v>96</v>
      </c>
      <c r="Q3093">
        <v>7.8</v>
      </c>
    </row>
    <row r="3094" spans="1:17" hidden="1" x14ac:dyDescent="0.3">
      <c r="A3094" t="s">
        <v>12209</v>
      </c>
      <c r="B3094" t="s">
        <v>12210</v>
      </c>
      <c r="C3094" s="1" t="str">
        <f t="shared" si="218"/>
        <v>21:0550</v>
      </c>
      <c r="D3094" s="1" t="str">
        <f t="shared" si="219"/>
        <v>21:0179</v>
      </c>
      <c r="E3094" t="s">
        <v>12211</v>
      </c>
      <c r="F3094" t="s">
        <v>12212</v>
      </c>
      <c r="H3094">
        <v>53.532501400000001</v>
      </c>
      <c r="I3094">
        <v>-123.3759518</v>
      </c>
      <c r="J3094" s="1" t="str">
        <f t="shared" si="220"/>
        <v>Fluid (stream)</v>
      </c>
      <c r="K3094" s="1" t="str">
        <f t="shared" si="221"/>
        <v>Untreated Water</v>
      </c>
      <c r="L3094">
        <v>11</v>
      </c>
      <c r="M3094" t="s">
        <v>11440</v>
      </c>
      <c r="N3094">
        <v>213</v>
      </c>
      <c r="O3094">
        <v>0.25</v>
      </c>
      <c r="P3094">
        <v>30</v>
      </c>
      <c r="Q3094">
        <v>7.2</v>
      </c>
    </row>
    <row r="3095" spans="1:17" hidden="1" x14ac:dyDescent="0.3">
      <c r="A3095" t="s">
        <v>12213</v>
      </c>
      <c r="B3095" t="s">
        <v>12214</v>
      </c>
      <c r="C3095" s="1" t="str">
        <f t="shared" si="218"/>
        <v>21:0550</v>
      </c>
      <c r="D3095" s="1" t="str">
        <f t="shared" si="219"/>
        <v>21:0179</v>
      </c>
      <c r="E3095" t="s">
        <v>12215</v>
      </c>
      <c r="F3095" t="s">
        <v>12216</v>
      </c>
      <c r="H3095">
        <v>53.520999199999999</v>
      </c>
      <c r="I3095">
        <v>-123.4153838</v>
      </c>
      <c r="J3095" s="1" t="str">
        <f t="shared" si="220"/>
        <v>Fluid (stream)</v>
      </c>
      <c r="K3095" s="1" t="str">
        <f t="shared" si="221"/>
        <v>Untreated Water</v>
      </c>
      <c r="L3095">
        <v>11</v>
      </c>
      <c r="M3095" t="s">
        <v>11445</v>
      </c>
      <c r="N3095">
        <v>214</v>
      </c>
      <c r="O3095">
        <v>0.1</v>
      </c>
      <c r="P3095">
        <v>32</v>
      </c>
      <c r="Q3095">
        <v>7.1</v>
      </c>
    </row>
    <row r="3096" spans="1:17" hidden="1" x14ac:dyDescent="0.3">
      <c r="A3096" t="s">
        <v>12217</v>
      </c>
      <c r="B3096" t="s">
        <v>12218</v>
      </c>
      <c r="C3096" s="1" t="str">
        <f t="shared" si="218"/>
        <v>21:0550</v>
      </c>
      <c r="D3096" s="1" t="str">
        <f t="shared" si="219"/>
        <v>21:0179</v>
      </c>
      <c r="E3096" t="s">
        <v>12219</v>
      </c>
      <c r="F3096" t="s">
        <v>12220</v>
      </c>
      <c r="H3096">
        <v>53.519468099999997</v>
      </c>
      <c r="I3096">
        <v>-123.47837010000001</v>
      </c>
      <c r="J3096" s="1" t="str">
        <f t="shared" si="220"/>
        <v>Fluid (stream)</v>
      </c>
      <c r="K3096" s="1" t="str">
        <f t="shared" si="221"/>
        <v>Untreated Water</v>
      </c>
      <c r="L3096">
        <v>11</v>
      </c>
      <c r="M3096" t="s">
        <v>11450</v>
      </c>
      <c r="N3096">
        <v>215</v>
      </c>
      <c r="O3096">
        <v>0.3</v>
      </c>
      <c r="P3096">
        <v>36</v>
      </c>
      <c r="Q3096">
        <v>6.6</v>
      </c>
    </row>
    <row r="3097" spans="1:17" hidden="1" x14ac:dyDescent="0.3">
      <c r="A3097" t="s">
        <v>12221</v>
      </c>
      <c r="B3097" t="s">
        <v>12222</v>
      </c>
      <c r="C3097" s="1" t="str">
        <f t="shared" si="218"/>
        <v>21:0550</v>
      </c>
      <c r="D3097" s="1" t="str">
        <f t="shared" si="219"/>
        <v>21:0179</v>
      </c>
      <c r="E3097" t="s">
        <v>12223</v>
      </c>
      <c r="F3097" t="s">
        <v>12224</v>
      </c>
      <c r="H3097">
        <v>53.4430932</v>
      </c>
      <c r="I3097">
        <v>-123.023447</v>
      </c>
      <c r="J3097" s="1" t="str">
        <f t="shared" si="220"/>
        <v>Fluid (stream)</v>
      </c>
      <c r="K3097" s="1" t="str">
        <f t="shared" si="221"/>
        <v>Untreated Water</v>
      </c>
      <c r="L3097">
        <v>11</v>
      </c>
      <c r="M3097" t="s">
        <v>11460</v>
      </c>
      <c r="N3097">
        <v>216</v>
      </c>
      <c r="O3097">
        <v>0.3</v>
      </c>
      <c r="P3097">
        <v>26</v>
      </c>
      <c r="Q3097">
        <v>7.2</v>
      </c>
    </row>
    <row r="3098" spans="1:17" hidden="1" x14ac:dyDescent="0.3">
      <c r="A3098" t="s">
        <v>12225</v>
      </c>
      <c r="B3098" t="s">
        <v>12226</v>
      </c>
      <c r="C3098" s="1" t="str">
        <f t="shared" si="218"/>
        <v>21:0550</v>
      </c>
      <c r="D3098" s="1" t="str">
        <f t="shared" si="219"/>
        <v>21:0179</v>
      </c>
      <c r="E3098" t="s">
        <v>12227</v>
      </c>
      <c r="F3098" t="s">
        <v>12228</v>
      </c>
      <c r="H3098">
        <v>53.515261799999998</v>
      </c>
      <c r="I3098">
        <v>-123.54333819999999</v>
      </c>
      <c r="J3098" s="1" t="str">
        <f t="shared" si="220"/>
        <v>Fluid (stream)</v>
      </c>
      <c r="K3098" s="1" t="str">
        <f t="shared" si="221"/>
        <v>Untreated Water</v>
      </c>
      <c r="L3098">
        <v>11</v>
      </c>
      <c r="M3098" t="s">
        <v>11465</v>
      </c>
      <c r="N3098">
        <v>217</v>
      </c>
      <c r="O3098">
        <v>0.65</v>
      </c>
      <c r="P3098">
        <v>84</v>
      </c>
      <c r="Q3098">
        <v>7.3</v>
      </c>
    </row>
    <row r="3099" spans="1:17" hidden="1" x14ac:dyDescent="0.3">
      <c r="A3099" t="s">
        <v>12229</v>
      </c>
      <c r="B3099" t="s">
        <v>12230</v>
      </c>
      <c r="C3099" s="1" t="str">
        <f t="shared" si="218"/>
        <v>21:0550</v>
      </c>
      <c r="D3099" s="1" t="str">
        <f t="shared" si="219"/>
        <v>21:0179</v>
      </c>
      <c r="E3099" t="s">
        <v>12231</v>
      </c>
      <c r="F3099" t="s">
        <v>12232</v>
      </c>
      <c r="H3099">
        <v>53.440020099999998</v>
      </c>
      <c r="I3099">
        <v>-123.01740839999999</v>
      </c>
      <c r="J3099" s="1" t="str">
        <f t="shared" si="220"/>
        <v>Fluid (stream)</v>
      </c>
      <c r="K3099" s="1" t="str">
        <f t="shared" si="221"/>
        <v>Untreated Water</v>
      </c>
      <c r="L3099">
        <v>11</v>
      </c>
      <c r="M3099" t="s">
        <v>11470</v>
      </c>
      <c r="N3099">
        <v>218</v>
      </c>
      <c r="O3099">
        <v>0.65</v>
      </c>
      <c r="P3099">
        <v>32</v>
      </c>
      <c r="Q3099">
        <v>7.7</v>
      </c>
    </row>
    <row r="3100" spans="1:17" hidden="1" x14ac:dyDescent="0.3">
      <c r="A3100" t="s">
        <v>12233</v>
      </c>
      <c r="B3100" t="s">
        <v>12234</v>
      </c>
      <c r="C3100" s="1" t="str">
        <f t="shared" si="218"/>
        <v>21:0550</v>
      </c>
      <c r="D3100" s="1" t="str">
        <f t="shared" si="219"/>
        <v>21:0179</v>
      </c>
      <c r="E3100" t="s">
        <v>12235</v>
      </c>
      <c r="F3100" t="s">
        <v>12236</v>
      </c>
      <c r="H3100">
        <v>53.408452799999999</v>
      </c>
      <c r="I3100">
        <v>-123.0144768</v>
      </c>
      <c r="J3100" s="1" t="str">
        <f t="shared" si="220"/>
        <v>Fluid (stream)</v>
      </c>
      <c r="K3100" s="1" t="str">
        <f t="shared" si="221"/>
        <v>Untreated Water</v>
      </c>
      <c r="L3100">
        <v>11</v>
      </c>
      <c r="M3100" t="s">
        <v>11475</v>
      </c>
      <c r="N3100">
        <v>219</v>
      </c>
      <c r="O3100">
        <v>0.1</v>
      </c>
      <c r="P3100">
        <v>10</v>
      </c>
      <c r="Q3100">
        <v>6.5</v>
      </c>
    </row>
    <row r="3101" spans="1:17" hidden="1" x14ac:dyDescent="0.3">
      <c r="A3101" t="s">
        <v>12237</v>
      </c>
      <c r="B3101" t="s">
        <v>12238</v>
      </c>
      <c r="C3101" s="1" t="str">
        <f t="shared" si="218"/>
        <v>21:0550</v>
      </c>
      <c r="D3101" s="1" t="str">
        <f t="shared" si="219"/>
        <v>21:0179</v>
      </c>
      <c r="E3101" t="s">
        <v>12239</v>
      </c>
      <c r="F3101" t="s">
        <v>12240</v>
      </c>
      <c r="H3101">
        <v>53.418628599999998</v>
      </c>
      <c r="I3101">
        <v>-123.0058135</v>
      </c>
      <c r="J3101" s="1" t="str">
        <f t="shared" si="220"/>
        <v>Fluid (stream)</v>
      </c>
      <c r="K3101" s="1" t="str">
        <f t="shared" si="221"/>
        <v>Untreated Water</v>
      </c>
      <c r="L3101">
        <v>11</v>
      </c>
      <c r="M3101" t="s">
        <v>11480</v>
      </c>
      <c r="N3101">
        <v>220</v>
      </c>
      <c r="O3101">
        <v>0.4</v>
      </c>
      <c r="P3101">
        <v>36</v>
      </c>
      <c r="Q3101">
        <v>6.8</v>
      </c>
    </row>
    <row r="3102" spans="1:17" hidden="1" x14ac:dyDescent="0.3">
      <c r="A3102" t="s">
        <v>12241</v>
      </c>
      <c r="B3102" t="s">
        <v>12242</v>
      </c>
      <c r="C3102" s="1" t="str">
        <f t="shared" si="218"/>
        <v>21:0550</v>
      </c>
      <c r="D3102" s="1" t="str">
        <f t="shared" si="219"/>
        <v>21:0179</v>
      </c>
      <c r="E3102" t="s">
        <v>12243</v>
      </c>
      <c r="F3102" t="s">
        <v>12244</v>
      </c>
      <c r="H3102">
        <v>53.340133700000003</v>
      </c>
      <c r="I3102">
        <v>-123.0356893</v>
      </c>
      <c r="J3102" s="1" t="str">
        <f t="shared" si="220"/>
        <v>Fluid (stream)</v>
      </c>
      <c r="K3102" s="1" t="str">
        <f t="shared" si="221"/>
        <v>Untreated Water</v>
      </c>
      <c r="L3102">
        <v>12</v>
      </c>
      <c r="M3102" t="s">
        <v>11387</v>
      </c>
      <c r="N3102">
        <v>221</v>
      </c>
      <c r="O3102">
        <v>0.1</v>
      </c>
      <c r="P3102">
        <v>86</v>
      </c>
      <c r="Q3102">
        <v>6.8</v>
      </c>
    </row>
    <row r="3103" spans="1:17" hidden="1" x14ac:dyDescent="0.3">
      <c r="A3103" t="s">
        <v>12245</v>
      </c>
      <c r="B3103" t="s">
        <v>12246</v>
      </c>
      <c r="C3103" s="1" t="str">
        <f t="shared" si="218"/>
        <v>21:0550</v>
      </c>
      <c r="D3103" s="1" t="str">
        <f t="shared" si="219"/>
        <v>21:0179</v>
      </c>
      <c r="E3103" t="s">
        <v>12247</v>
      </c>
      <c r="F3103" t="s">
        <v>12248</v>
      </c>
      <c r="H3103">
        <v>53.378089000000003</v>
      </c>
      <c r="I3103">
        <v>-123.06623860000001</v>
      </c>
      <c r="J3103" s="1" t="str">
        <f t="shared" si="220"/>
        <v>Fluid (stream)</v>
      </c>
      <c r="K3103" s="1" t="str">
        <f t="shared" si="221"/>
        <v>Untreated Water</v>
      </c>
      <c r="L3103">
        <v>12</v>
      </c>
      <c r="M3103" t="s">
        <v>11392</v>
      </c>
      <c r="N3103">
        <v>222</v>
      </c>
      <c r="O3103">
        <v>0.4</v>
      </c>
      <c r="P3103">
        <v>82</v>
      </c>
      <c r="Q3103">
        <v>7.5</v>
      </c>
    </row>
    <row r="3104" spans="1:17" hidden="1" x14ac:dyDescent="0.3">
      <c r="A3104" t="s">
        <v>12249</v>
      </c>
      <c r="B3104" t="s">
        <v>12250</v>
      </c>
      <c r="C3104" s="1" t="str">
        <f t="shared" si="218"/>
        <v>21:0550</v>
      </c>
      <c r="D3104" s="1" t="str">
        <f t="shared" si="219"/>
        <v>21:0179</v>
      </c>
      <c r="E3104" t="s">
        <v>12243</v>
      </c>
      <c r="F3104" t="s">
        <v>12251</v>
      </c>
      <c r="H3104">
        <v>53.340133700000003</v>
      </c>
      <c r="I3104">
        <v>-123.0356893</v>
      </c>
      <c r="J3104" s="1" t="str">
        <f t="shared" si="220"/>
        <v>Fluid (stream)</v>
      </c>
      <c r="K3104" s="1" t="str">
        <f t="shared" si="221"/>
        <v>Untreated Water</v>
      </c>
      <c r="L3104">
        <v>12</v>
      </c>
      <c r="M3104" t="s">
        <v>11406</v>
      </c>
      <c r="N3104">
        <v>223</v>
      </c>
    </row>
    <row r="3105" spans="1:17" hidden="1" x14ac:dyDescent="0.3">
      <c r="A3105" t="s">
        <v>12252</v>
      </c>
      <c r="B3105" t="s">
        <v>12253</v>
      </c>
      <c r="C3105" s="1" t="str">
        <f t="shared" si="218"/>
        <v>21:0550</v>
      </c>
      <c r="D3105" s="1" t="str">
        <f t="shared" si="219"/>
        <v>21:0179</v>
      </c>
      <c r="E3105" t="s">
        <v>12254</v>
      </c>
      <c r="F3105" t="s">
        <v>12255</v>
      </c>
      <c r="H3105">
        <v>53.343921600000002</v>
      </c>
      <c r="I3105">
        <v>-123.0219635</v>
      </c>
      <c r="J3105" s="1" t="str">
        <f t="shared" si="220"/>
        <v>Fluid (stream)</v>
      </c>
      <c r="K3105" s="1" t="str">
        <f t="shared" si="221"/>
        <v>Untreated Water</v>
      </c>
      <c r="L3105">
        <v>12</v>
      </c>
      <c r="M3105" t="s">
        <v>11397</v>
      </c>
      <c r="N3105">
        <v>224</v>
      </c>
      <c r="O3105">
        <v>0.1</v>
      </c>
      <c r="P3105">
        <v>120</v>
      </c>
      <c r="Q3105">
        <v>7.3</v>
      </c>
    </row>
    <row r="3106" spans="1:17" hidden="1" x14ac:dyDescent="0.3">
      <c r="A3106" t="s">
        <v>12256</v>
      </c>
      <c r="B3106" t="s">
        <v>12257</v>
      </c>
      <c r="C3106" s="1" t="str">
        <f t="shared" si="218"/>
        <v>21:0550</v>
      </c>
      <c r="D3106" s="1" t="str">
        <f t="shared" si="219"/>
        <v>21:0179</v>
      </c>
      <c r="E3106" t="s">
        <v>12258</v>
      </c>
      <c r="F3106" t="s">
        <v>12259</v>
      </c>
      <c r="H3106">
        <v>53.349468000000002</v>
      </c>
      <c r="I3106">
        <v>-123.0201637</v>
      </c>
      <c r="J3106" s="1" t="str">
        <f t="shared" si="220"/>
        <v>Fluid (stream)</v>
      </c>
      <c r="K3106" s="1" t="str">
        <f t="shared" si="221"/>
        <v>Untreated Water</v>
      </c>
      <c r="L3106">
        <v>12</v>
      </c>
      <c r="M3106" t="s">
        <v>11402</v>
      </c>
      <c r="N3106">
        <v>225</v>
      </c>
      <c r="O3106">
        <v>0.5</v>
      </c>
      <c r="P3106">
        <v>94</v>
      </c>
      <c r="Q3106">
        <v>7.5</v>
      </c>
    </row>
    <row r="3107" spans="1:17" hidden="1" x14ac:dyDescent="0.3">
      <c r="A3107" t="s">
        <v>12260</v>
      </c>
      <c r="B3107" t="s">
        <v>12261</v>
      </c>
      <c r="C3107" s="1" t="str">
        <f t="shared" si="218"/>
        <v>21:0550</v>
      </c>
      <c r="D3107" s="1" t="str">
        <f t="shared" si="219"/>
        <v>21:0179</v>
      </c>
      <c r="E3107" t="s">
        <v>12262</v>
      </c>
      <c r="F3107" t="s">
        <v>12263</v>
      </c>
      <c r="H3107">
        <v>53.445445100000001</v>
      </c>
      <c r="I3107">
        <v>-123.4406953</v>
      </c>
      <c r="J3107" s="1" t="str">
        <f t="shared" si="220"/>
        <v>Fluid (stream)</v>
      </c>
      <c r="K3107" s="1" t="str">
        <f t="shared" si="221"/>
        <v>Untreated Water</v>
      </c>
      <c r="L3107">
        <v>12</v>
      </c>
      <c r="M3107" t="s">
        <v>11411</v>
      </c>
      <c r="N3107">
        <v>226</v>
      </c>
    </row>
    <row r="3108" spans="1:17" hidden="1" x14ac:dyDescent="0.3">
      <c r="A3108" t="s">
        <v>12264</v>
      </c>
      <c r="B3108" t="s">
        <v>12265</v>
      </c>
      <c r="C3108" s="1" t="str">
        <f t="shared" si="218"/>
        <v>21:0550</v>
      </c>
      <c r="D3108" s="1" t="str">
        <f>HYPERLINK("http://geochem.nrcan.gc.ca/cdogs/content/svy/svy_e.htm", "")</f>
        <v/>
      </c>
      <c r="G3108" s="1" t="str">
        <f>HYPERLINK("http://geochem.nrcan.gc.ca/cdogs/content/cr_/cr_00073_e.htm", "73")</f>
        <v>73</v>
      </c>
      <c r="J3108" t="s">
        <v>11453</v>
      </c>
      <c r="K3108" t="s">
        <v>11454</v>
      </c>
      <c r="L3108">
        <v>12</v>
      </c>
      <c r="M3108" t="s">
        <v>11455</v>
      </c>
      <c r="N3108">
        <v>227</v>
      </c>
      <c r="O3108">
        <v>0.5</v>
      </c>
      <c r="P3108">
        <v>70</v>
      </c>
      <c r="Q3108">
        <v>7.5</v>
      </c>
    </row>
    <row r="3109" spans="1:17" hidden="1" x14ac:dyDescent="0.3">
      <c r="A3109" t="s">
        <v>12266</v>
      </c>
      <c r="B3109" t="s">
        <v>12267</v>
      </c>
      <c r="C3109" s="1" t="str">
        <f t="shared" si="218"/>
        <v>21:0550</v>
      </c>
      <c r="D3109" s="1" t="str">
        <f t="shared" ref="D3109:D3137" si="222">HYPERLINK("http://geochem.nrcan.gc.ca/cdogs/content/svy/svy210179_e.htm", "21:0179")</f>
        <v>21:0179</v>
      </c>
      <c r="E3109" t="s">
        <v>12268</v>
      </c>
      <c r="F3109" t="s">
        <v>12269</v>
      </c>
      <c r="H3109">
        <v>53.411526000000002</v>
      </c>
      <c r="I3109">
        <v>-123.4316944</v>
      </c>
      <c r="J3109" s="1" t="str">
        <f t="shared" ref="J3109:J3137" si="223">HYPERLINK("http://geochem.nrcan.gc.ca/cdogs/content/kwd/kwd020018_e.htm", "Fluid (stream)")</f>
        <v>Fluid (stream)</v>
      </c>
      <c r="K3109" s="1" t="str">
        <f t="shared" ref="K3109:K3137" si="224">HYPERLINK("http://geochem.nrcan.gc.ca/cdogs/content/kwd/kwd080007_e.htm", "Untreated Water")</f>
        <v>Untreated Water</v>
      </c>
      <c r="L3109">
        <v>12</v>
      </c>
      <c r="M3109" t="s">
        <v>11416</v>
      </c>
      <c r="N3109">
        <v>228</v>
      </c>
      <c r="O3109">
        <v>0.1</v>
      </c>
      <c r="P3109">
        <v>22</v>
      </c>
      <c r="Q3109">
        <v>6.9</v>
      </c>
    </row>
    <row r="3110" spans="1:17" hidden="1" x14ac:dyDescent="0.3">
      <c r="A3110" t="s">
        <v>12270</v>
      </c>
      <c r="B3110" t="s">
        <v>12271</v>
      </c>
      <c r="C3110" s="1" t="str">
        <f t="shared" si="218"/>
        <v>21:0550</v>
      </c>
      <c r="D3110" s="1" t="str">
        <f t="shared" si="222"/>
        <v>21:0179</v>
      </c>
      <c r="E3110" t="s">
        <v>12272</v>
      </c>
      <c r="F3110" t="s">
        <v>12273</v>
      </c>
      <c r="H3110">
        <v>53.3917225</v>
      </c>
      <c r="I3110">
        <v>-123.4193284</v>
      </c>
      <c r="J3110" s="1" t="str">
        <f t="shared" si="223"/>
        <v>Fluid (stream)</v>
      </c>
      <c r="K3110" s="1" t="str">
        <f t="shared" si="224"/>
        <v>Untreated Water</v>
      </c>
      <c r="L3110">
        <v>12</v>
      </c>
      <c r="M3110" t="s">
        <v>11421</v>
      </c>
      <c r="N3110">
        <v>229</v>
      </c>
      <c r="O3110">
        <v>0.1</v>
      </c>
      <c r="P3110">
        <v>32</v>
      </c>
      <c r="Q3110">
        <v>7.2</v>
      </c>
    </row>
    <row r="3111" spans="1:17" hidden="1" x14ac:dyDescent="0.3">
      <c r="A3111" t="s">
        <v>12274</v>
      </c>
      <c r="B3111" t="s">
        <v>12275</v>
      </c>
      <c r="C3111" s="1" t="str">
        <f t="shared" si="218"/>
        <v>21:0550</v>
      </c>
      <c r="D3111" s="1" t="str">
        <f t="shared" si="222"/>
        <v>21:0179</v>
      </c>
      <c r="E3111" t="s">
        <v>12276</v>
      </c>
      <c r="F3111" t="s">
        <v>12277</v>
      </c>
      <c r="H3111">
        <v>53.382907899999999</v>
      </c>
      <c r="I3111">
        <v>-123.39993749999999</v>
      </c>
      <c r="J3111" s="1" t="str">
        <f t="shared" si="223"/>
        <v>Fluid (stream)</v>
      </c>
      <c r="K3111" s="1" t="str">
        <f t="shared" si="224"/>
        <v>Untreated Water</v>
      </c>
      <c r="L3111">
        <v>12</v>
      </c>
      <c r="M3111" t="s">
        <v>11426</v>
      </c>
      <c r="N3111">
        <v>230</v>
      </c>
      <c r="O3111">
        <v>0.1</v>
      </c>
      <c r="P3111">
        <v>34</v>
      </c>
      <c r="Q3111">
        <v>7</v>
      </c>
    </row>
    <row r="3112" spans="1:17" hidden="1" x14ac:dyDescent="0.3">
      <c r="A3112" t="s">
        <v>12278</v>
      </c>
      <c r="B3112" t="s">
        <v>12279</v>
      </c>
      <c r="C3112" s="1" t="str">
        <f t="shared" si="218"/>
        <v>21:0550</v>
      </c>
      <c r="D3112" s="1" t="str">
        <f t="shared" si="222"/>
        <v>21:0179</v>
      </c>
      <c r="E3112" t="s">
        <v>12280</v>
      </c>
      <c r="F3112" t="s">
        <v>12281</v>
      </c>
      <c r="H3112">
        <v>53.378711000000003</v>
      </c>
      <c r="I3112">
        <v>-123.39426090000001</v>
      </c>
      <c r="J3112" s="1" t="str">
        <f t="shared" si="223"/>
        <v>Fluid (stream)</v>
      </c>
      <c r="K3112" s="1" t="str">
        <f t="shared" si="224"/>
        <v>Untreated Water</v>
      </c>
      <c r="L3112">
        <v>12</v>
      </c>
      <c r="M3112" t="s">
        <v>11440</v>
      </c>
      <c r="N3112">
        <v>231</v>
      </c>
      <c r="O3112">
        <v>0.1</v>
      </c>
      <c r="P3112">
        <v>24</v>
      </c>
      <c r="Q3112">
        <v>6.8</v>
      </c>
    </row>
    <row r="3113" spans="1:17" hidden="1" x14ac:dyDescent="0.3">
      <c r="A3113" t="s">
        <v>12282</v>
      </c>
      <c r="B3113" t="s">
        <v>12283</v>
      </c>
      <c r="C3113" s="1" t="str">
        <f t="shared" si="218"/>
        <v>21:0550</v>
      </c>
      <c r="D3113" s="1" t="str">
        <f t="shared" si="222"/>
        <v>21:0179</v>
      </c>
      <c r="E3113" t="s">
        <v>12284</v>
      </c>
      <c r="F3113" t="s">
        <v>12285</v>
      </c>
      <c r="H3113">
        <v>53.4047634</v>
      </c>
      <c r="I3113">
        <v>-123.3534968</v>
      </c>
      <c r="J3113" s="1" t="str">
        <f t="shared" si="223"/>
        <v>Fluid (stream)</v>
      </c>
      <c r="K3113" s="1" t="str">
        <f t="shared" si="224"/>
        <v>Untreated Water</v>
      </c>
      <c r="L3113">
        <v>12</v>
      </c>
      <c r="M3113" t="s">
        <v>11445</v>
      </c>
      <c r="N3113">
        <v>232</v>
      </c>
      <c r="O3113">
        <v>0.1</v>
      </c>
      <c r="P3113">
        <v>44</v>
      </c>
      <c r="Q3113">
        <v>6.7</v>
      </c>
    </row>
    <row r="3114" spans="1:17" hidden="1" x14ac:dyDescent="0.3">
      <c r="A3114" t="s">
        <v>12286</v>
      </c>
      <c r="B3114" t="s">
        <v>12287</v>
      </c>
      <c r="C3114" s="1" t="str">
        <f t="shared" si="218"/>
        <v>21:0550</v>
      </c>
      <c r="D3114" s="1" t="str">
        <f t="shared" si="222"/>
        <v>21:0179</v>
      </c>
      <c r="E3114" t="s">
        <v>12288</v>
      </c>
      <c r="F3114" t="s">
        <v>12289</v>
      </c>
      <c r="H3114">
        <v>53.409506800000003</v>
      </c>
      <c r="I3114">
        <v>-123.3663384</v>
      </c>
      <c r="J3114" s="1" t="str">
        <f t="shared" si="223"/>
        <v>Fluid (stream)</v>
      </c>
      <c r="K3114" s="1" t="str">
        <f t="shared" si="224"/>
        <v>Untreated Water</v>
      </c>
      <c r="L3114">
        <v>12</v>
      </c>
      <c r="M3114" t="s">
        <v>11450</v>
      </c>
      <c r="N3114">
        <v>233</v>
      </c>
      <c r="O3114">
        <v>0.25</v>
      </c>
      <c r="P3114">
        <v>52</v>
      </c>
      <c r="Q3114">
        <v>7.1</v>
      </c>
    </row>
    <row r="3115" spans="1:17" hidden="1" x14ac:dyDescent="0.3">
      <c r="A3115" t="s">
        <v>12290</v>
      </c>
      <c r="B3115" t="s">
        <v>12291</v>
      </c>
      <c r="C3115" s="1" t="str">
        <f t="shared" si="218"/>
        <v>21:0550</v>
      </c>
      <c r="D3115" s="1" t="str">
        <f t="shared" si="222"/>
        <v>21:0179</v>
      </c>
      <c r="E3115" t="s">
        <v>12292</v>
      </c>
      <c r="F3115" t="s">
        <v>12293</v>
      </c>
      <c r="H3115">
        <v>53.468675699999999</v>
      </c>
      <c r="I3115">
        <v>-123.3629442</v>
      </c>
      <c r="J3115" s="1" t="str">
        <f t="shared" si="223"/>
        <v>Fluid (stream)</v>
      </c>
      <c r="K3115" s="1" t="str">
        <f t="shared" si="224"/>
        <v>Untreated Water</v>
      </c>
      <c r="L3115">
        <v>12</v>
      </c>
      <c r="M3115" t="s">
        <v>11460</v>
      </c>
      <c r="N3115">
        <v>234</v>
      </c>
      <c r="O3115">
        <v>0.55000000000000004</v>
      </c>
      <c r="P3115">
        <v>40</v>
      </c>
      <c r="Q3115">
        <v>7</v>
      </c>
    </row>
    <row r="3116" spans="1:17" hidden="1" x14ac:dyDescent="0.3">
      <c r="A3116" t="s">
        <v>12294</v>
      </c>
      <c r="B3116" t="s">
        <v>12295</v>
      </c>
      <c r="C3116" s="1" t="str">
        <f t="shared" si="218"/>
        <v>21:0550</v>
      </c>
      <c r="D3116" s="1" t="str">
        <f t="shared" si="222"/>
        <v>21:0179</v>
      </c>
      <c r="E3116" t="s">
        <v>12296</v>
      </c>
      <c r="F3116" t="s">
        <v>12297</v>
      </c>
      <c r="H3116">
        <v>53.484739699999999</v>
      </c>
      <c r="I3116">
        <v>-123.39381</v>
      </c>
      <c r="J3116" s="1" t="str">
        <f t="shared" si="223"/>
        <v>Fluid (stream)</v>
      </c>
      <c r="K3116" s="1" t="str">
        <f t="shared" si="224"/>
        <v>Untreated Water</v>
      </c>
      <c r="L3116">
        <v>12</v>
      </c>
      <c r="M3116" t="s">
        <v>11465</v>
      </c>
      <c r="N3116">
        <v>235</v>
      </c>
    </row>
    <row r="3117" spans="1:17" hidden="1" x14ac:dyDescent="0.3">
      <c r="A3117" t="s">
        <v>12298</v>
      </c>
      <c r="B3117" t="s">
        <v>12299</v>
      </c>
      <c r="C3117" s="1" t="str">
        <f t="shared" si="218"/>
        <v>21:0550</v>
      </c>
      <c r="D3117" s="1" t="str">
        <f t="shared" si="222"/>
        <v>21:0179</v>
      </c>
      <c r="E3117" t="s">
        <v>12300</v>
      </c>
      <c r="F3117" t="s">
        <v>12301</v>
      </c>
      <c r="H3117">
        <v>53.4758055</v>
      </c>
      <c r="I3117">
        <v>-123.5260193</v>
      </c>
      <c r="J3117" s="1" t="str">
        <f t="shared" si="223"/>
        <v>Fluid (stream)</v>
      </c>
      <c r="K3117" s="1" t="str">
        <f t="shared" si="224"/>
        <v>Untreated Water</v>
      </c>
      <c r="L3117">
        <v>12</v>
      </c>
      <c r="M3117" t="s">
        <v>11470</v>
      </c>
      <c r="N3117">
        <v>236</v>
      </c>
      <c r="O3117">
        <v>0.45</v>
      </c>
      <c r="P3117">
        <v>62</v>
      </c>
      <c r="Q3117">
        <v>7</v>
      </c>
    </row>
    <row r="3118" spans="1:17" hidden="1" x14ac:dyDescent="0.3">
      <c r="A3118" t="s">
        <v>12302</v>
      </c>
      <c r="B3118" t="s">
        <v>12303</v>
      </c>
      <c r="C3118" s="1" t="str">
        <f t="shared" si="218"/>
        <v>21:0550</v>
      </c>
      <c r="D3118" s="1" t="str">
        <f t="shared" si="222"/>
        <v>21:0179</v>
      </c>
      <c r="E3118" t="s">
        <v>12304</v>
      </c>
      <c r="F3118" t="s">
        <v>12305</v>
      </c>
      <c r="H3118">
        <v>53.492445099999998</v>
      </c>
      <c r="I3118">
        <v>-123.5113175</v>
      </c>
      <c r="J3118" s="1" t="str">
        <f t="shared" si="223"/>
        <v>Fluid (stream)</v>
      </c>
      <c r="K3118" s="1" t="str">
        <f t="shared" si="224"/>
        <v>Untreated Water</v>
      </c>
      <c r="L3118">
        <v>12</v>
      </c>
      <c r="M3118" t="s">
        <v>11475</v>
      </c>
      <c r="N3118">
        <v>237</v>
      </c>
      <c r="O3118">
        <v>0.65</v>
      </c>
      <c r="P3118">
        <v>66</v>
      </c>
      <c r="Q3118">
        <v>8</v>
      </c>
    </row>
    <row r="3119" spans="1:17" hidden="1" x14ac:dyDescent="0.3">
      <c r="A3119" t="s">
        <v>12306</v>
      </c>
      <c r="B3119" t="s">
        <v>12307</v>
      </c>
      <c r="C3119" s="1" t="str">
        <f t="shared" si="218"/>
        <v>21:0550</v>
      </c>
      <c r="D3119" s="1" t="str">
        <f t="shared" si="222"/>
        <v>21:0179</v>
      </c>
      <c r="E3119" t="s">
        <v>12308</v>
      </c>
      <c r="F3119" t="s">
        <v>12309</v>
      </c>
      <c r="H3119">
        <v>53.4242183</v>
      </c>
      <c r="I3119">
        <v>-123.5613206</v>
      </c>
      <c r="J3119" s="1" t="str">
        <f t="shared" si="223"/>
        <v>Fluid (stream)</v>
      </c>
      <c r="K3119" s="1" t="str">
        <f t="shared" si="224"/>
        <v>Untreated Water</v>
      </c>
      <c r="L3119">
        <v>12</v>
      </c>
      <c r="M3119" t="s">
        <v>11480</v>
      </c>
      <c r="N3119">
        <v>238</v>
      </c>
    </row>
    <row r="3120" spans="1:17" hidden="1" x14ac:dyDescent="0.3">
      <c r="A3120" t="s">
        <v>12310</v>
      </c>
      <c r="B3120" t="s">
        <v>12311</v>
      </c>
      <c r="C3120" s="1" t="str">
        <f t="shared" si="218"/>
        <v>21:0550</v>
      </c>
      <c r="D3120" s="1" t="str">
        <f t="shared" si="222"/>
        <v>21:0179</v>
      </c>
      <c r="E3120" t="s">
        <v>12312</v>
      </c>
      <c r="F3120" t="s">
        <v>12313</v>
      </c>
      <c r="H3120">
        <v>53.426306099999998</v>
      </c>
      <c r="I3120">
        <v>-123.58884430000001</v>
      </c>
      <c r="J3120" s="1" t="str">
        <f t="shared" si="223"/>
        <v>Fluid (stream)</v>
      </c>
      <c r="K3120" s="1" t="str">
        <f t="shared" si="224"/>
        <v>Untreated Water</v>
      </c>
      <c r="L3120">
        <v>12</v>
      </c>
      <c r="M3120" t="s">
        <v>11431</v>
      </c>
      <c r="N3120">
        <v>239</v>
      </c>
      <c r="O3120">
        <v>0.3</v>
      </c>
      <c r="P3120">
        <v>30</v>
      </c>
      <c r="Q3120">
        <v>7.8</v>
      </c>
    </row>
    <row r="3121" spans="1:17" hidden="1" x14ac:dyDescent="0.3">
      <c r="A3121" t="s">
        <v>12314</v>
      </c>
      <c r="B3121" t="s">
        <v>12315</v>
      </c>
      <c r="C3121" s="1" t="str">
        <f t="shared" si="218"/>
        <v>21:0550</v>
      </c>
      <c r="D3121" s="1" t="str">
        <f t="shared" si="222"/>
        <v>21:0179</v>
      </c>
      <c r="E3121" t="s">
        <v>12312</v>
      </c>
      <c r="F3121" t="s">
        <v>12316</v>
      </c>
      <c r="H3121">
        <v>53.426306099999998</v>
      </c>
      <c r="I3121">
        <v>-123.58884430000001</v>
      </c>
      <c r="J3121" s="1" t="str">
        <f t="shared" si="223"/>
        <v>Fluid (stream)</v>
      </c>
      <c r="K3121" s="1" t="str">
        <f t="shared" si="224"/>
        <v>Untreated Water</v>
      </c>
      <c r="L3121">
        <v>12</v>
      </c>
      <c r="M3121" t="s">
        <v>11435</v>
      </c>
      <c r="N3121">
        <v>240</v>
      </c>
      <c r="O3121">
        <v>0.1</v>
      </c>
      <c r="P3121">
        <v>34</v>
      </c>
      <c r="Q3121">
        <v>7.6</v>
      </c>
    </row>
    <row r="3122" spans="1:17" hidden="1" x14ac:dyDescent="0.3">
      <c r="A3122" t="s">
        <v>12317</v>
      </c>
      <c r="B3122" t="s">
        <v>12318</v>
      </c>
      <c r="C3122" s="1" t="str">
        <f t="shared" si="218"/>
        <v>21:0550</v>
      </c>
      <c r="D3122" s="1" t="str">
        <f t="shared" si="222"/>
        <v>21:0179</v>
      </c>
      <c r="E3122" t="s">
        <v>12319</v>
      </c>
      <c r="F3122" t="s">
        <v>12320</v>
      </c>
      <c r="H3122">
        <v>53.2757942</v>
      </c>
      <c r="I3122">
        <v>-123.50556829999999</v>
      </c>
      <c r="J3122" s="1" t="str">
        <f t="shared" si="223"/>
        <v>Fluid (stream)</v>
      </c>
      <c r="K3122" s="1" t="str">
        <f t="shared" si="224"/>
        <v>Untreated Water</v>
      </c>
      <c r="L3122">
        <v>13</v>
      </c>
      <c r="M3122" t="s">
        <v>11387</v>
      </c>
      <c r="N3122">
        <v>241</v>
      </c>
      <c r="O3122">
        <v>0.1</v>
      </c>
      <c r="P3122">
        <v>100</v>
      </c>
      <c r="Q3122">
        <v>6.8</v>
      </c>
    </row>
    <row r="3123" spans="1:17" hidden="1" x14ac:dyDescent="0.3">
      <c r="A3123" t="s">
        <v>12321</v>
      </c>
      <c r="B3123" t="s">
        <v>12322</v>
      </c>
      <c r="C3123" s="1" t="str">
        <f t="shared" si="218"/>
        <v>21:0550</v>
      </c>
      <c r="D3123" s="1" t="str">
        <f t="shared" si="222"/>
        <v>21:0179</v>
      </c>
      <c r="E3123" t="s">
        <v>12323</v>
      </c>
      <c r="F3123" t="s">
        <v>12324</v>
      </c>
      <c r="H3123">
        <v>53.435303400000002</v>
      </c>
      <c r="I3123">
        <v>-123.547422</v>
      </c>
      <c r="J3123" s="1" t="str">
        <f t="shared" si="223"/>
        <v>Fluid (stream)</v>
      </c>
      <c r="K3123" s="1" t="str">
        <f t="shared" si="224"/>
        <v>Untreated Water</v>
      </c>
      <c r="L3123">
        <v>13</v>
      </c>
      <c r="M3123" t="s">
        <v>11392</v>
      </c>
      <c r="N3123">
        <v>242</v>
      </c>
      <c r="O3123">
        <v>0.3</v>
      </c>
      <c r="P3123">
        <v>28</v>
      </c>
      <c r="Q3123">
        <v>5.4</v>
      </c>
    </row>
    <row r="3124" spans="1:17" hidden="1" x14ac:dyDescent="0.3">
      <c r="A3124" t="s">
        <v>12325</v>
      </c>
      <c r="B3124" t="s">
        <v>12326</v>
      </c>
      <c r="C3124" s="1" t="str">
        <f t="shared" si="218"/>
        <v>21:0550</v>
      </c>
      <c r="D3124" s="1" t="str">
        <f t="shared" si="222"/>
        <v>21:0179</v>
      </c>
      <c r="E3124" t="s">
        <v>12327</v>
      </c>
      <c r="F3124" t="s">
        <v>12328</v>
      </c>
      <c r="H3124">
        <v>53.291776200000001</v>
      </c>
      <c r="I3124">
        <v>-123.3775888</v>
      </c>
      <c r="J3124" s="1" t="str">
        <f t="shared" si="223"/>
        <v>Fluid (stream)</v>
      </c>
      <c r="K3124" s="1" t="str">
        <f t="shared" si="224"/>
        <v>Untreated Water</v>
      </c>
      <c r="L3124">
        <v>13</v>
      </c>
      <c r="M3124" t="s">
        <v>11397</v>
      </c>
      <c r="N3124">
        <v>243</v>
      </c>
      <c r="O3124">
        <v>0.7</v>
      </c>
      <c r="P3124">
        <v>82</v>
      </c>
      <c r="Q3124">
        <v>7.8</v>
      </c>
    </row>
    <row r="3125" spans="1:17" hidden="1" x14ac:dyDescent="0.3">
      <c r="A3125" t="s">
        <v>12329</v>
      </c>
      <c r="B3125" t="s">
        <v>12330</v>
      </c>
      <c r="C3125" s="1" t="str">
        <f t="shared" si="218"/>
        <v>21:0550</v>
      </c>
      <c r="D3125" s="1" t="str">
        <f t="shared" si="222"/>
        <v>21:0179</v>
      </c>
      <c r="E3125" t="s">
        <v>12331</v>
      </c>
      <c r="F3125" t="s">
        <v>12332</v>
      </c>
      <c r="H3125">
        <v>53.308134199999998</v>
      </c>
      <c r="I3125">
        <v>-123.418735</v>
      </c>
      <c r="J3125" s="1" t="str">
        <f t="shared" si="223"/>
        <v>Fluid (stream)</v>
      </c>
      <c r="K3125" s="1" t="str">
        <f t="shared" si="224"/>
        <v>Untreated Water</v>
      </c>
      <c r="L3125">
        <v>13</v>
      </c>
      <c r="M3125" t="s">
        <v>11402</v>
      </c>
      <c r="N3125">
        <v>244</v>
      </c>
      <c r="O3125">
        <v>0.45</v>
      </c>
      <c r="P3125">
        <v>64</v>
      </c>
      <c r="Q3125">
        <v>7.5</v>
      </c>
    </row>
    <row r="3126" spans="1:17" hidden="1" x14ac:dyDescent="0.3">
      <c r="A3126" t="s">
        <v>12333</v>
      </c>
      <c r="B3126" t="s">
        <v>12334</v>
      </c>
      <c r="C3126" s="1" t="str">
        <f t="shared" si="218"/>
        <v>21:0550</v>
      </c>
      <c r="D3126" s="1" t="str">
        <f t="shared" si="222"/>
        <v>21:0179</v>
      </c>
      <c r="E3126" t="s">
        <v>12335</v>
      </c>
      <c r="F3126" t="s">
        <v>12336</v>
      </c>
      <c r="H3126">
        <v>53.315840100000003</v>
      </c>
      <c r="I3126">
        <v>-123.4307439</v>
      </c>
      <c r="J3126" s="1" t="str">
        <f t="shared" si="223"/>
        <v>Fluid (stream)</v>
      </c>
      <c r="K3126" s="1" t="str">
        <f t="shared" si="224"/>
        <v>Untreated Water</v>
      </c>
      <c r="L3126">
        <v>13</v>
      </c>
      <c r="M3126" t="s">
        <v>11411</v>
      </c>
      <c r="N3126">
        <v>245</v>
      </c>
      <c r="O3126">
        <v>0.45</v>
      </c>
      <c r="P3126">
        <v>74</v>
      </c>
      <c r="Q3126">
        <v>7.1</v>
      </c>
    </row>
    <row r="3127" spans="1:17" hidden="1" x14ac:dyDescent="0.3">
      <c r="A3127" t="s">
        <v>12337</v>
      </c>
      <c r="B3127" t="s">
        <v>12338</v>
      </c>
      <c r="C3127" s="1" t="str">
        <f t="shared" si="218"/>
        <v>21:0550</v>
      </c>
      <c r="D3127" s="1" t="str">
        <f t="shared" si="222"/>
        <v>21:0179</v>
      </c>
      <c r="E3127" t="s">
        <v>12339</v>
      </c>
      <c r="F3127" t="s">
        <v>12340</v>
      </c>
      <c r="H3127">
        <v>53.309847900000001</v>
      </c>
      <c r="I3127">
        <v>-123.4297083</v>
      </c>
      <c r="J3127" s="1" t="str">
        <f t="shared" si="223"/>
        <v>Fluid (stream)</v>
      </c>
      <c r="K3127" s="1" t="str">
        <f t="shared" si="224"/>
        <v>Untreated Water</v>
      </c>
      <c r="L3127">
        <v>13</v>
      </c>
      <c r="M3127" t="s">
        <v>11416</v>
      </c>
      <c r="N3127">
        <v>246</v>
      </c>
      <c r="O3127">
        <v>0.3</v>
      </c>
      <c r="P3127">
        <v>60</v>
      </c>
      <c r="Q3127">
        <v>7</v>
      </c>
    </row>
    <row r="3128" spans="1:17" hidden="1" x14ac:dyDescent="0.3">
      <c r="A3128" t="s">
        <v>12341</v>
      </c>
      <c r="B3128" t="s">
        <v>12342</v>
      </c>
      <c r="C3128" s="1" t="str">
        <f t="shared" si="218"/>
        <v>21:0550</v>
      </c>
      <c r="D3128" s="1" t="str">
        <f t="shared" si="222"/>
        <v>21:0179</v>
      </c>
      <c r="E3128" t="s">
        <v>12343</v>
      </c>
      <c r="F3128" t="s">
        <v>12344</v>
      </c>
      <c r="H3128">
        <v>53.292248299999997</v>
      </c>
      <c r="I3128">
        <v>-123.421701</v>
      </c>
      <c r="J3128" s="1" t="str">
        <f t="shared" si="223"/>
        <v>Fluid (stream)</v>
      </c>
      <c r="K3128" s="1" t="str">
        <f t="shared" si="224"/>
        <v>Untreated Water</v>
      </c>
      <c r="L3128">
        <v>13</v>
      </c>
      <c r="M3128" t="s">
        <v>11421</v>
      </c>
      <c r="N3128">
        <v>247</v>
      </c>
      <c r="O3128">
        <v>0.45</v>
      </c>
      <c r="P3128">
        <v>50</v>
      </c>
      <c r="Q3128">
        <v>7.6</v>
      </c>
    </row>
    <row r="3129" spans="1:17" hidden="1" x14ac:dyDescent="0.3">
      <c r="A3129" t="s">
        <v>12345</v>
      </c>
      <c r="B3129" t="s">
        <v>12346</v>
      </c>
      <c r="C3129" s="1" t="str">
        <f t="shared" si="218"/>
        <v>21:0550</v>
      </c>
      <c r="D3129" s="1" t="str">
        <f t="shared" si="222"/>
        <v>21:0179</v>
      </c>
      <c r="E3129" t="s">
        <v>12347</v>
      </c>
      <c r="F3129" t="s">
        <v>12348</v>
      </c>
      <c r="H3129">
        <v>53.275824999999998</v>
      </c>
      <c r="I3129">
        <v>-123.4917715</v>
      </c>
      <c r="J3129" s="1" t="str">
        <f t="shared" si="223"/>
        <v>Fluid (stream)</v>
      </c>
      <c r="K3129" s="1" t="str">
        <f t="shared" si="224"/>
        <v>Untreated Water</v>
      </c>
      <c r="L3129">
        <v>13</v>
      </c>
      <c r="M3129" t="s">
        <v>11426</v>
      </c>
      <c r="N3129">
        <v>248</v>
      </c>
      <c r="O3129">
        <v>0.85</v>
      </c>
      <c r="P3129">
        <v>150</v>
      </c>
      <c r="Q3129">
        <v>7.5</v>
      </c>
    </row>
    <row r="3130" spans="1:17" hidden="1" x14ac:dyDescent="0.3">
      <c r="A3130" t="s">
        <v>12349</v>
      </c>
      <c r="B3130" t="s">
        <v>12350</v>
      </c>
      <c r="C3130" s="1" t="str">
        <f t="shared" si="218"/>
        <v>21:0550</v>
      </c>
      <c r="D3130" s="1" t="str">
        <f t="shared" si="222"/>
        <v>21:0179</v>
      </c>
      <c r="E3130" t="s">
        <v>12319</v>
      </c>
      <c r="F3130" t="s">
        <v>12351</v>
      </c>
      <c r="H3130">
        <v>53.2757942</v>
      </c>
      <c r="I3130">
        <v>-123.50556829999999</v>
      </c>
      <c r="J3130" s="1" t="str">
        <f t="shared" si="223"/>
        <v>Fluid (stream)</v>
      </c>
      <c r="K3130" s="1" t="str">
        <f t="shared" si="224"/>
        <v>Untreated Water</v>
      </c>
      <c r="L3130">
        <v>13</v>
      </c>
      <c r="M3130" t="s">
        <v>11406</v>
      </c>
      <c r="N3130">
        <v>249</v>
      </c>
      <c r="O3130">
        <v>0.45</v>
      </c>
      <c r="P3130">
        <v>140</v>
      </c>
      <c r="Q3130">
        <v>7.9</v>
      </c>
    </row>
    <row r="3131" spans="1:17" hidden="1" x14ac:dyDescent="0.3">
      <c r="A3131" t="s">
        <v>12352</v>
      </c>
      <c r="B3131" t="s">
        <v>12353</v>
      </c>
      <c r="C3131" s="1" t="str">
        <f t="shared" si="218"/>
        <v>21:0550</v>
      </c>
      <c r="D3131" s="1" t="str">
        <f t="shared" si="222"/>
        <v>21:0179</v>
      </c>
      <c r="E3131" t="s">
        <v>12354</v>
      </c>
      <c r="F3131" t="s">
        <v>12355</v>
      </c>
      <c r="H3131">
        <v>53.305888000000003</v>
      </c>
      <c r="I3131">
        <v>-123.49550739999999</v>
      </c>
      <c r="J3131" s="1" t="str">
        <f t="shared" si="223"/>
        <v>Fluid (stream)</v>
      </c>
      <c r="K3131" s="1" t="str">
        <f t="shared" si="224"/>
        <v>Untreated Water</v>
      </c>
      <c r="L3131">
        <v>13</v>
      </c>
      <c r="M3131" t="s">
        <v>11440</v>
      </c>
      <c r="N3131">
        <v>250</v>
      </c>
      <c r="O3131">
        <v>0.3</v>
      </c>
      <c r="P3131">
        <v>46</v>
      </c>
      <c r="Q3131">
        <v>6.7</v>
      </c>
    </row>
    <row r="3132" spans="1:17" hidden="1" x14ac:dyDescent="0.3">
      <c r="A3132" t="s">
        <v>12356</v>
      </c>
      <c r="B3132" t="s">
        <v>12357</v>
      </c>
      <c r="C3132" s="1" t="str">
        <f t="shared" si="218"/>
        <v>21:0550</v>
      </c>
      <c r="D3132" s="1" t="str">
        <f t="shared" si="222"/>
        <v>21:0179</v>
      </c>
      <c r="E3132" t="s">
        <v>12358</v>
      </c>
      <c r="F3132" t="s">
        <v>12359</v>
      </c>
      <c r="H3132">
        <v>53.291515699999998</v>
      </c>
      <c r="I3132">
        <v>-123.540738</v>
      </c>
      <c r="J3132" s="1" t="str">
        <f t="shared" si="223"/>
        <v>Fluid (stream)</v>
      </c>
      <c r="K3132" s="1" t="str">
        <f t="shared" si="224"/>
        <v>Untreated Water</v>
      </c>
      <c r="L3132">
        <v>13</v>
      </c>
      <c r="M3132" t="s">
        <v>11445</v>
      </c>
      <c r="N3132">
        <v>251</v>
      </c>
      <c r="O3132">
        <v>0.3</v>
      </c>
      <c r="P3132">
        <v>40</v>
      </c>
      <c r="Q3132">
        <v>7.3</v>
      </c>
    </row>
    <row r="3133" spans="1:17" hidden="1" x14ac:dyDescent="0.3">
      <c r="A3133" t="s">
        <v>12360</v>
      </c>
      <c r="B3133" t="s">
        <v>12361</v>
      </c>
      <c r="C3133" s="1" t="str">
        <f t="shared" si="218"/>
        <v>21:0550</v>
      </c>
      <c r="D3133" s="1" t="str">
        <f t="shared" si="222"/>
        <v>21:0179</v>
      </c>
      <c r="E3133" t="s">
        <v>12362</v>
      </c>
      <c r="F3133" t="s">
        <v>12363</v>
      </c>
      <c r="H3133">
        <v>53.262920000000001</v>
      </c>
      <c r="I3133">
        <v>-123.5308131</v>
      </c>
      <c r="J3133" s="1" t="str">
        <f t="shared" si="223"/>
        <v>Fluid (stream)</v>
      </c>
      <c r="K3133" s="1" t="str">
        <f t="shared" si="224"/>
        <v>Untreated Water</v>
      </c>
      <c r="L3133">
        <v>13</v>
      </c>
      <c r="M3133" t="s">
        <v>11450</v>
      </c>
      <c r="N3133">
        <v>252</v>
      </c>
      <c r="O3133">
        <v>0.25</v>
      </c>
      <c r="P3133">
        <v>54</v>
      </c>
      <c r="Q3133">
        <v>6.8</v>
      </c>
    </row>
    <row r="3134" spans="1:17" hidden="1" x14ac:dyDescent="0.3">
      <c r="A3134" t="s">
        <v>12364</v>
      </c>
      <c r="B3134" t="s">
        <v>12365</v>
      </c>
      <c r="C3134" s="1" t="str">
        <f t="shared" si="218"/>
        <v>21:0550</v>
      </c>
      <c r="D3134" s="1" t="str">
        <f t="shared" si="222"/>
        <v>21:0179</v>
      </c>
      <c r="E3134" t="s">
        <v>12366</v>
      </c>
      <c r="F3134" t="s">
        <v>12367</v>
      </c>
      <c r="H3134">
        <v>53.258341000000001</v>
      </c>
      <c r="I3134">
        <v>-123.8815639</v>
      </c>
      <c r="J3134" s="1" t="str">
        <f t="shared" si="223"/>
        <v>Fluid (stream)</v>
      </c>
      <c r="K3134" s="1" t="str">
        <f t="shared" si="224"/>
        <v>Untreated Water</v>
      </c>
      <c r="L3134">
        <v>13</v>
      </c>
      <c r="M3134" t="s">
        <v>11460</v>
      </c>
      <c r="N3134">
        <v>253</v>
      </c>
      <c r="O3134">
        <v>0.3</v>
      </c>
      <c r="P3134">
        <v>94</v>
      </c>
      <c r="Q3134">
        <v>6.7</v>
      </c>
    </row>
    <row r="3135" spans="1:17" hidden="1" x14ac:dyDescent="0.3">
      <c r="A3135" t="s">
        <v>12368</v>
      </c>
      <c r="B3135" t="s">
        <v>12369</v>
      </c>
      <c r="C3135" s="1" t="str">
        <f t="shared" si="218"/>
        <v>21:0550</v>
      </c>
      <c r="D3135" s="1" t="str">
        <f t="shared" si="222"/>
        <v>21:0179</v>
      </c>
      <c r="E3135" t="s">
        <v>12370</v>
      </c>
      <c r="F3135" t="s">
        <v>12371</v>
      </c>
      <c r="H3135">
        <v>53.2609663</v>
      </c>
      <c r="I3135">
        <v>-123.8693384</v>
      </c>
      <c r="J3135" s="1" t="str">
        <f t="shared" si="223"/>
        <v>Fluid (stream)</v>
      </c>
      <c r="K3135" s="1" t="str">
        <f t="shared" si="224"/>
        <v>Untreated Water</v>
      </c>
      <c r="L3135">
        <v>13</v>
      </c>
      <c r="M3135" t="s">
        <v>11465</v>
      </c>
      <c r="N3135">
        <v>254</v>
      </c>
      <c r="O3135">
        <v>0.35</v>
      </c>
      <c r="P3135">
        <v>140</v>
      </c>
      <c r="Q3135">
        <v>7.1</v>
      </c>
    </row>
    <row r="3136" spans="1:17" hidden="1" x14ac:dyDescent="0.3">
      <c r="A3136" t="s">
        <v>12372</v>
      </c>
      <c r="B3136" t="s">
        <v>12373</v>
      </c>
      <c r="C3136" s="1" t="str">
        <f t="shared" si="218"/>
        <v>21:0550</v>
      </c>
      <c r="D3136" s="1" t="str">
        <f t="shared" si="222"/>
        <v>21:0179</v>
      </c>
      <c r="E3136" t="s">
        <v>12374</v>
      </c>
      <c r="F3136" t="s">
        <v>12375</v>
      </c>
      <c r="H3136">
        <v>53.268509999999999</v>
      </c>
      <c r="I3136">
        <v>-123.7603105</v>
      </c>
      <c r="J3136" s="1" t="str">
        <f t="shared" si="223"/>
        <v>Fluid (stream)</v>
      </c>
      <c r="K3136" s="1" t="str">
        <f t="shared" si="224"/>
        <v>Untreated Water</v>
      </c>
      <c r="L3136">
        <v>13</v>
      </c>
      <c r="M3136" t="s">
        <v>11470</v>
      </c>
      <c r="N3136">
        <v>255</v>
      </c>
      <c r="O3136">
        <v>0.45</v>
      </c>
      <c r="P3136">
        <v>120</v>
      </c>
      <c r="Q3136">
        <v>7.4</v>
      </c>
    </row>
    <row r="3137" spans="1:17" hidden="1" x14ac:dyDescent="0.3">
      <c r="A3137" t="s">
        <v>12376</v>
      </c>
      <c r="B3137" t="s">
        <v>12377</v>
      </c>
      <c r="C3137" s="1" t="str">
        <f t="shared" si="218"/>
        <v>21:0550</v>
      </c>
      <c r="D3137" s="1" t="str">
        <f t="shared" si="222"/>
        <v>21:0179</v>
      </c>
      <c r="E3137" t="s">
        <v>12378</v>
      </c>
      <c r="F3137" t="s">
        <v>12379</v>
      </c>
      <c r="H3137">
        <v>53.663631700000003</v>
      </c>
      <c r="I3137">
        <v>-123.9187281</v>
      </c>
      <c r="J3137" s="1" t="str">
        <f t="shared" si="223"/>
        <v>Fluid (stream)</v>
      </c>
      <c r="K3137" s="1" t="str">
        <f t="shared" si="224"/>
        <v>Untreated Water</v>
      </c>
      <c r="L3137">
        <v>13</v>
      </c>
      <c r="M3137" t="s">
        <v>11475</v>
      </c>
      <c r="N3137">
        <v>256</v>
      </c>
      <c r="O3137">
        <v>0.3</v>
      </c>
      <c r="P3137">
        <v>24</v>
      </c>
      <c r="Q3137">
        <v>6.3</v>
      </c>
    </row>
    <row r="3138" spans="1:17" hidden="1" x14ac:dyDescent="0.3">
      <c r="A3138" t="s">
        <v>12380</v>
      </c>
      <c r="B3138" t="s">
        <v>12381</v>
      </c>
      <c r="C3138" s="1" t="str">
        <f t="shared" ref="C3138:C3201" si="225">HYPERLINK("http://geochem.nrcan.gc.ca/cdogs/content/bdl/bdl210550_e.htm", "21:0550")</f>
        <v>21:0550</v>
      </c>
      <c r="D3138" s="1" t="str">
        <f>HYPERLINK("http://geochem.nrcan.gc.ca/cdogs/content/svy/svy_e.htm", "")</f>
        <v/>
      </c>
      <c r="G3138" s="1" t="str">
        <f>HYPERLINK("http://geochem.nrcan.gc.ca/cdogs/content/cr_/cr_00071_e.htm", "71")</f>
        <v>71</v>
      </c>
      <c r="J3138" t="s">
        <v>11453</v>
      </c>
      <c r="K3138" t="s">
        <v>11454</v>
      </c>
      <c r="L3138">
        <v>13</v>
      </c>
      <c r="M3138" t="s">
        <v>11455</v>
      </c>
      <c r="N3138">
        <v>257</v>
      </c>
      <c r="O3138">
        <v>0.65</v>
      </c>
      <c r="P3138">
        <v>54</v>
      </c>
      <c r="Q3138">
        <v>6.5</v>
      </c>
    </row>
    <row r="3139" spans="1:17" hidden="1" x14ac:dyDescent="0.3">
      <c r="A3139" t="s">
        <v>12382</v>
      </c>
      <c r="B3139" t="s">
        <v>12383</v>
      </c>
      <c r="C3139" s="1" t="str">
        <f t="shared" si="225"/>
        <v>21:0550</v>
      </c>
      <c r="D3139" s="1" t="str">
        <f>HYPERLINK("http://geochem.nrcan.gc.ca/cdogs/content/svy/svy210179_e.htm", "21:0179")</f>
        <v>21:0179</v>
      </c>
      <c r="E3139" t="s">
        <v>12384</v>
      </c>
      <c r="F3139" t="s">
        <v>12385</v>
      </c>
      <c r="H3139">
        <v>53.7044785</v>
      </c>
      <c r="I3139">
        <v>-123.7982051</v>
      </c>
      <c r="J3139" s="1" t="str">
        <f>HYPERLINK("http://geochem.nrcan.gc.ca/cdogs/content/kwd/kwd020018_e.htm", "Fluid (stream)")</f>
        <v>Fluid (stream)</v>
      </c>
      <c r="K3139" s="1" t="str">
        <f>HYPERLINK("http://geochem.nrcan.gc.ca/cdogs/content/kwd/kwd080007_e.htm", "Untreated Water")</f>
        <v>Untreated Water</v>
      </c>
      <c r="L3139">
        <v>13</v>
      </c>
      <c r="M3139" t="s">
        <v>11431</v>
      </c>
      <c r="N3139">
        <v>258</v>
      </c>
      <c r="O3139">
        <v>0.75</v>
      </c>
      <c r="P3139">
        <v>40</v>
      </c>
      <c r="Q3139">
        <v>6.9</v>
      </c>
    </row>
    <row r="3140" spans="1:17" hidden="1" x14ac:dyDescent="0.3">
      <c r="A3140" t="s">
        <v>12386</v>
      </c>
      <c r="B3140" t="s">
        <v>12387</v>
      </c>
      <c r="C3140" s="1" t="str">
        <f t="shared" si="225"/>
        <v>21:0550</v>
      </c>
      <c r="D3140" s="1" t="str">
        <f>HYPERLINK("http://geochem.nrcan.gc.ca/cdogs/content/svy/svy210179_e.htm", "21:0179")</f>
        <v>21:0179</v>
      </c>
      <c r="E3140" t="s">
        <v>12384</v>
      </c>
      <c r="F3140" t="s">
        <v>12388</v>
      </c>
      <c r="H3140">
        <v>53.7044785</v>
      </c>
      <c r="I3140">
        <v>-123.7982051</v>
      </c>
      <c r="J3140" s="1" t="str">
        <f>HYPERLINK("http://geochem.nrcan.gc.ca/cdogs/content/kwd/kwd020018_e.htm", "Fluid (stream)")</f>
        <v>Fluid (stream)</v>
      </c>
      <c r="K3140" s="1" t="str">
        <f>HYPERLINK("http://geochem.nrcan.gc.ca/cdogs/content/kwd/kwd080007_e.htm", "Untreated Water")</f>
        <v>Untreated Water</v>
      </c>
      <c r="L3140">
        <v>13</v>
      </c>
      <c r="M3140" t="s">
        <v>11435</v>
      </c>
      <c r="N3140">
        <v>259</v>
      </c>
      <c r="O3140">
        <v>1</v>
      </c>
      <c r="P3140">
        <v>30</v>
      </c>
      <c r="Q3140">
        <v>7.5</v>
      </c>
    </row>
    <row r="3141" spans="1:17" hidden="1" x14ac:dyDescent="0.3">
      <c r="A3141" t="s">
        <v>12389</v>
      </c>
      <c r="B3141" t="s">
        <v>12390</v>
      </c>
      <c r="C3141" s="1" t="str">
        <f t="shared" si="225"/>
        <v>21:0550</v>
      </c>
      <c r="D3141" s="1" t="str">
        <f>HYPERLINK("http://geochem.nrcan.gc.ca/cdogs/content/svy/svy210179_e.htm", "21:0179")</f>
        <v>21:0179</v>
      </c>
      <c r="E3141" t="s">
        <v>12391</v>
      </c>
      <c r="F3141" t="s">
        <v>12392</v>
      </c>
      <c r="H3141">
        <v>53.700653299999999</v>
      </c>
      <c r="I3141">
        <v>-123.79081619999999</v>
      </c>
      <c r="J3141" s="1" t="str">
        <f>HYPERLINK("http://geochem.nrcan.gc.ca/cdogs/content/kwd/kwd020018_e.htm", "Fluid (stream)")</f>
        <v>Fluid (stream)</v>
      </c>
      <c r="K3141" s="1" t="str">
        <f>HYPERLINK("http://geochem.nrcan.gc.ca/cdogs/content/kwd/kwd080007_e.htm", "Untreated Water")</f>
        <v>Untreated Water</v>
      </c>
      <c r="L3141">
        <v>13</v>
      </c>
      <c r="M3141" t="s">
        <v>11480</v>
      </c>
      <c r="N3141">
        <v>260</v>
      </c>
      <c r="O3141">
        <v>1.5</v>
      </c>
      <c r="P3141">
        <v>40</v>
      </c>
      <c r="Q3141">
        <v>6.9</v>
      </c>
    </row>
    <row r="3142" spans="1:17" hidden="1" x14ac:dyDescent="0.3">
      <c r="A3142" t="s">
        <v>12393</v>
      </c>
      <c r="B3142" t="s">
        <v>12394</v>
      </c>
      <c r="C3142" s="1" t="str">
        <f t="shared" si="225"/>
        <v>21:0550</v>
      </c>
      <c r="D3142" s="1" t="str">
        <f>HYPERLINK("http://geochem.nrcan.gc.ca/cdogs/content/svy/svy210179_e.htm", "21:0179")</f>
        <v>21:0179</v>
      </c>
      <c r="E3142" t="s">
        <v>12395</v>
      </c>
      <c r="F3142" t="s">
        <v>12396</v>
      </c>
      <c r="H3142">
        <v>53.742036300000002</v>
      </c>
      <c r="I3142">
        <v>-123.7786718</v>
      </c>
      <c r="J3142" s="1" t="str">
        <f>HYPERLINK("http://geochem.nrcan.gc.ca/cdogs/content/kwd/kwd020018_e.htm", "Fluid (stream)")</f>
        <v>Fluid (stream)</v>
      </c>
      <c r="K3142" s="1" t="str">
        <f>HYPERLINK("http://geochem.nrcan.gc.ca/cdogs/content/kwd/kwd080007_e.htm", "Untreated Water")</f>
        <v>Untreated Water</v>
      </c>
      <c r="L3142">
        <v>14</v>
      </c>
      <c r="M3142" t="s">
        <v>11387</v>
      </c>
      <c r="N3142">
        <v>261</v>
      </c>
      <c r="O3142">
        <v>0.1</v>
      </c>
      <c r="P3142">
        <v>98</v>
      </c>
      <c r="Q3142">
        <v>6.9</v>
      </c>
    </row>
    <row r="3143" spans="1:17" hidden="1" x14ac:dyDescent="0.3">
      <c r="A3143" t="s">
        <v>12397</v>
      </c>
      <c r="B3143" t="s">
        <v>12398</v>
      </c>
      <c r="C3143" s="1" t="str">
        <f t="shared" si="225"/>
        <v>21:0550</v>
      </c>
      <c r="D3143" s="1" t="str">
        <f>HYPERLINK("http://geochem.nrcan.gc.ca/cdogs/content/svy/svy210179_e.htm", "21:0179")</f>
        <v>21:0179</v>
      </c>
      <c r="E3143" t="s">
        <v>12399</v>
      </c>
      <c r="F3143" t="s">
        <v>12400</v>
      </c>
      <c r="H3143">
        <v>53.7413089</v>
      </c>
      <c r="I3143">
        <v>-123.7688327</v>
      </c>
      <c r="J3143" s="1" t="str">
        <f>HYPERLINK("http://geochem.nrcan.gc.ca/cdogs/content/kwd/kwd020018_e.htm", "Fluid (stream)")</f>
        <v>Fluid (stream)</v>
      </c>
      <c r="K3143" s="1" t="str">
        <f>HYPERLINK("http://geochem.nrcan.gc.ca/cdogs/content/kwd/kwd080007_e.htm", "Untreated Water")</f>
        <v>Untreated Water</v>
      </c>
      <c r="L3143">
        <v>14</v>
      </c>
      <c r="M3143" t="s">
        <v>11392</v>
      </c>
      <c r="N3143">
        <v>262</v>
      </c>
      <c r="O3143">
        <v>0.3</v>
      </c>
      <c r="P3143">
        <v>44</v>
      </c>
      <c r="Q3143">
        <v>6.4</v>
      </c>
    </row>
    <row r="3144" spans="1:17" hidden="1" x14ac:dyDescent="0.3">
      <c r="A3144" t="s">
        <v>12401</v>
      </c>
      <c r="B3144" t="s">
        <v>12402</v>
      </c>
      <c r="C3144" s="1" t="str">
        <f t="shared" si="225"/>
        <v>21:0550</v>
      </c>
      <c r="D3144" s="1" t="str">
        <f>HYPERLINK("http://geochem.nrcan.gc.ca/cdogs/content/svy/svy_e.htm", "")</f>
        <v/>
      </c>
      <c r="G3144" s="1" t="str">
        <f>HYPERLINK("http://geochem.nrcan.gc.ca/cdogs/content/cr_/cr_00073_e.htm", "73")</f>
        <v>73</v>
      </c>
      <c r="J3144" t="s">
        <v>11453</v>
      </c>
      <c r="K3144" t="s">
        <v>11454</v>
      </c>
      <c r="L3144">
        <v>14</v>
      </c>
      <c r="M3144" t="s">
        <v>11455</v>
      </c>
      <c r="N3144">
        <v>263</v>
      </c>
      <c r="O3144">
        <v>0.55000000000000004</v>
      </c>
      <c r="P3144">
        <v>70</v>
      </c>
      <c r="Q3144">
        <v>7.7</v>
      </c>
    </row>
    <row r="3145" spans="1:17" hidden="1" x14ac:dyDescent="0.3">
      <c r="A3145" t="s">
        <v>12403</v>
      </c>
      <c r="B3145" t="s">
        <v>12404</v>
      </c>
      <c r="C3145" s="1" t="str">
        <f t="shared" si="225"/>
        <v>21:0550</v>
      </c>
      <c r="D3145" s="1" t="str">
        <f t="shared" ref="D3145:D3171" si="226">HYPERLINK("http://geochem.nrcan.gc.ca/cdogs/content/svy/svy210179_e.htm", "21:0179")</f>
        <v>21:0179</v>
      </c>
      <c r="E3145" t="s">
        <v>12395</v>
      </c>
      <c r="F3145" t="s">
        <v>12405</v>
      </c>
      <c r="H3145">
        <v>53.742036300000002</v>
      </c>
      <c r="I3145">
        <v>-123.7786718</v>
      </c>
      <c r="J3145" s="1" t="str">
        <f t="shared" ref="J3145:J3171" si="227">HYPERLINK("http://geochem.nrcan.gc.ca/cdogs/content/kwd/kwd020018_e.htm", "Fluid (stream)")</f>
        <v>Fluid (stream)</v>
      </c>
      <c r="K3145" s="1" t="str">
        <f t="shared" ref="K3145:K3171" si="228">HYPERLINK("http://geochem.nrcan.gc.ca/cdogs/content/kwd/kwd080007_e.htm", "Untreated Water")</f>
        <v>Untreated Water</v>
      </c>
      <c r="L3145">
        <v>14</v>
      </c>
      <c r="M3145" t="s">
        <v>11406</v>
      </c>
      <c r="N3145">
        <v>264</v>
      </c>
      <c r="O3145">
        <v>0.1</v>
      </c>
      <c r="P3145">
        <v>30</v>
      </c>
      <c r="Q3145">
        <v>6.7</v>
      </c>
    </row>
    <row r="3146" spans="1:17" hidden="1" x14ac:dyDescent="0.3">
      <c r="A3146" t="s">
        <v>12406</v>
      </c>
      <c r="B3146" t="s">
        <v>12407</v>
      </c>
      <c r="C3146" s="1" t="str">
        <f t="shared" si="225"/>
        <v>21:0550</v>
      </c>
      <c r="D3146" s="1" t="str">
        <f t="shared" si="226"/>
        <v>21:0179</v>
      </c>
      <c r="E3146" t="s">
        <v>12408</v>
      </c>
      <c r="F3146" t="s">
        <v>12409</v>
      </c>
      <c r="H3146">
        <v>53.363777399999996</v>
      </c>
      <c r="I3146">
        <v>-123.6243192</v>
      </c>
      <c r="J3146" s="1" t="str">
        <f t="shared" si="227"/>
        <v>Fluid (stream)</v>
      </c>
      <c r="K3146" s="1" t="str">
        <f t="shared" si="228"/>
        <v>Untreated Water</v>
      </c>
      <c r="L3146">
        <v>14</v>
      </c>
      <c r="M3146" t="s">
        <v>11397</v>
      </c>
      <c r="N3146">
        <v>265</v>
      </c>
      <c r="O3146">
        <v>0.45</v>
      </c>
      <c r="P3146">
        <v>54</v>
      </c>
      <c r="Q3146">
        <v>7.1</v>
      </c>
    </row>
    <row r="3147" spans="1:17" hidden="1" x14ac:dyDescent="0.3">
      <c r="A3147" t="s">
        <v>12410</v>
      </c>
      <c r="B3147" t="s">
        <v>12411</v>
      </c>
      <c r="C3147" s="1" t="str">
        <f t="shared" si="225"/>
        <v>21:0550</v>
      </c>
      <c r="D3147" s="1" t="str">
        <f t="shared" si="226"/>
        <v>21:0179</v>
      </c>
      <c r="E3147" t="s">
        <v>12412</v>
      </c>
      <c r="F3147" t="s">
        <v>12413</v>
      </c>
      <c r="H3147">
        <v>53.364627599999999</v>
      </c>
      <c r="I3147">
        <v>-123.6146385</v>
      </c>
      <c r="J3147" s="1" t="str">
        <f t="shared" si="227"/>
        <v>Fluid (stream)</v>
      </c>
      <c r="K3147" s="1" t="str">
        <f t="shared" si="228"/>
        <v>Untreated Water</v>
      </c>
      <c r="L3147">
        <v>14</v>
      </c>
      <c r="M3147" t="s">
        <v>11402</v>
      </c>
      <c r="N3147">
        <v>266</v>
      </c>
      <c r="O3147">
        <v>0.5</v>
      </c>
      <c r="P3147">
        <v>48</v>
      </c>
      <c r="Q3147">
        <v>7.2</v>
      </c>
    </row>
    <row r="3148" spans="1:17" hidden="1" x14ac:dyDescent="0.3">
      <c r="A3148" t="s">
        <v>12414</v>
      </c>
      <c r="B3148" t="s">
        <v>12415</v>
      </c>
      <c r="C3148" s="1" t="str">
        <f t="shared" si="225"/>
        <v>21:0550</v>
      </c>
      <c r="D3148" s="1" t="str">
        <f t="shared" si="226"/>
        <v>21:0179</v>
      </c>
      <c r="E3148" t="s">
        <v>12416</v>
      </c>
      <c r="F3148" t="s">
        <v>12417</v>
      </c>
      <c r="H3148">
        <v>53.355790200000001</v>
      </c>
      <c r="I3148">
        <v>-123.58069</v>
      </c>
      <c r="J3148" s="1" t="str">
        <f t="shared" si="227"/>
        <v>Fluid (stream)</v>
      </c>
      <c r="K3148" s="1" t="str">
        <f t="shared" si="228"/>
        <v>Untreated Water</v>
      </c>
      <c r="L3148">
        <v>14</v>
      </c>
      <c r="M3148" t="s">
        <v>11411</v>
      </c>
      <c r="N3148">
        <v>267</v>
      </c>
      <c r="O3148">
        <v>1</v>
      </c>
      <c r="P3148">
        <v>54</v>
      </c>
      <c r="Q3148">
        <v>7</v>
      </c>
    </row>
    <row r="3149" spans="1:17" hidden="1" x14ac:dyDescent="0.3">
      <c r="A3149" t="s">
        <v>12418</v>
      </c>
      <c r="B3149" t="s">
        <v>12419</v>
      </c>
      <c r="C3149" s="1" t="str">
        <f t="shared" si="225"/>
        <v>21:0550</v>
      </c>
      <c r="D3149" s="1" t="str">
        <f t="shared" si="226"/>
        <v>21:0179</v>
      </c>
      <c r="E3149" t="s">
        <v>12420</v>
      </c>
      <c r="F3149" t="s">
        <v>12421</v>
      </c>
      <c r="H3149">
        <v>53.331381499999999</v>
      </c>
      <c r="I3149">
        <v>-123.58498350000001</v>
      </c>
      <c r="J3149" s="1" t="str">
        <f t="shared" si="227"/>
        <v>Fluid (stream)</v>
      </c>
      <c r="K3149" s="1" t="str">
        <f t="shared" si="228"/>
        <v>Untreated Water</v>
      </c>
      <c r="L3149">
        <v>14</v>
      </c>
      <c r="M3149" t="s">
        <v>11416</v>
      </c>
      <c r="N3149">
        <v>268</v>
      </c>
      <c r="O3149">
        <v>1.5</v>
      </c>
      <c r="P3149">
        <v>66</v>
      </c>
      <c r="Q3149">
        <v>7.3</v>
      </c>
    </row>
    <row r="3150" spans="1:17" hidden="1" x14ac:dyDescent="0.3">
      <c r="A3150" t="s">
        <v>12422</v>
      </c>
      <c r="B3150" t="s">
        <v>12423</v>
      </c>
      <c r="C3150" s="1" t="str">
        <f t="shared" si="225"/>
        <v>21:0550</v>
      </c>
      <c r="D3150" s="1" t="str">
        <f t="shared" si="226"/>
        <v>21:0179</v>
      </c>
      <c r="E3150" t="s">
        <v>12424</v>
      </c>
      <c r="F3150" t="s">
        <v>12425</v>
      </c>
      <c r="H3150">
        <v>53.382913199999997</v>
      </c>
      <c r="I3150">
        <v>-123.64830929999999</v>
      </c>
      <c r="J3150" s="1" t="str">
        <f t="shared" si="227"/>
        <v>Fluid (stream)</v>
      </c>
      <c r="K3150" s="1" t="str">
        <f t="shared" si="228"/>
        <v>Untreated Water</v>
      </c>
      <c r="L3150">
        <v>14</v>
      </c>
      <c r="M3150" t="s">
        <v>11421</v>
      </c>
      <c r="N3150">
        <v>269</v>
      </c>
    </row>
    <row r="3151" spans="1:17" hidden="1" x14ac:dyDescent="0.3">
      <c r="A3151" t="s">
        <v>12426</v>
      </c>
      <c r="B3151" t="s">
        <v>12427</v>
      </c>
      <c r="C3151" s="1" t="str">
        <f t="shared" si="225"/>
        <v>21:0550</v>
      </c>
      <c r="D3151" s="1" t="str">
        <f t="shared" si="226"/>
        <v>21:0179</v>
      </c>
      <c r="E3151" t="s">
        <v>12428</v>
      </c>
      <c r="F3151" t="s">
        <v>12429</v>
      </c>
      <c r="H3151">
        <v>53.268114599999997</v>
      </c>
      <c r="I3151">
        <v>-123.9366168</v>
      </c>
      <c r="J3151" s="1" t="str">
        <f t="shared" si="227"/>
        <v>Fluid (stream)</v>
      </c>
      <c r="K3151" s="1" t="str">
        <f t="shared" si="228"/>
        <v>Untreated Water</v>
      </c>
      <c r="L3151">
        <v>14</v>
      </c>
      <c r="M3151" t="s">
        <v>11426</v>
      </c>
      <c r="N3151">
        <v>270</v>
      </c>
      <c r="O3151">
        <v>0.3</v>
      </c>
      <c r="P3151">
        <v>120</v>
      </c>
      <c r="Q3151">
        <v>7.2</v>
      </c>
    </row>
    <row r="3152" spans="1:17" hidden="1" x14ac:dyDescent="0.3">
      <c r="A3152" t="s">
        <v>12430</v>
      </c>
      <c r="B3152" t="s">
        <v>12431</v>
      </c>
      <c r="C3152" s="1" t="str">
        <f t="shared" si="225"/>
        <v>21:0550</v>
      </c>
      <c r="D3152" s="1" t="str">
        <f t="shared" si="226"/>
        <v>21:0179</v>
      </c>
      <c r="E3152" t="s">
        <v>12432</v>
      </c>
      <c r="F3152" t="s">
        <v>12433</v>
      </c>
      <c r="H3152">
        <v>53.268969900000002</v>
      </c>
      <c r="I3152">
        <v>-123.9669088</v>
      </c>
      <c r="J3152" s="1" t="str">
        <f t="shared" si="227"/>
        <v>Fluid (stream)</v>
      </c>
      <c r="K3152" s="1" t="str">
        <f t="shared" si="228"/>
        <v>Untreated Water</v>
      </c>
      <c r="L3152">
        <v>14</v>
      </c>
      <c r="M3152" t="s">
        <v>11440</v>
      </c>
      <c r="N3152">
        <v>271</v>
      </c>
      <c r="O3152">
        <v>0.35</v>
      </c>
      <c r="P3152">
        <v>130</v>
      </c>
      <c r="Q3152">
        <v>7.1</v>
      </c>
    </row>
    <row r="3153" spans="1:17" hidden="1" x14ac:dyDescent="0.3">
      <c r="A3153" t="s">
        <v>12434</v>
      </c>
      <c r="B3153" t="s">
        <v>12435</v>
      </c>
      <c r="C3153" s="1" t="str">
        <f t="shared" si="225"/>
        <v>21:0550</v>
      </c>
      <c r="D3153" s="1" t="str">
        <f t="shared" si="226"/>
        <v>21:0179</v>
      </c>
      <c r="E3153" t="s">
        <v>12436</v>
      </c>
      <c r="F3153" t="s">
        <v>12437</v>
      </c>
      <c r="H3153">
        <v>53.263460199999997</v>
      </c>
      <c r="I3153">
        <v>-123.9756299</v>
      </c>
      <c r="J3153" s="1" t="str">
        <f t="shared" si="227"/>
        <v>Fluid (stream)</v>
      </c>
      <c r="K3153" s="1" t="str">
        <f t="shared" si="228"/>
        <v>Untreated Water</v>
      </c>
      <c r="L3153">
        <v>14</v>
      </c>
      <c r="M3153" t="s">
        <v>11445</v>
      </c>
      <c r="N3153">
        <v>272</v>
      </c>
      <c r="O3153">
        <v>0.35</v>
      </c>
      <c r="P3153">
        <v>130</v>
      </c>
      <c r="Q3153">
        <v>7</v>
      </c>
    </row>
    <row r="3154" spans="1:17" hidden="1" x14ac:dyDescent="0.3">
      <c r="A3154" t="s">
        <v>12438</v>
      </c>
      <c r="B3154" t="s">
        <v>12439</v>
      </c>
      <c r="C3154" s="1" t="str">
        <f t="shared" si="225"/>
        <v>21:0550</v>
      </c>
      <c r="D3154" s="1" t="str">
        <f t="shared" si="226"/>
        <v>21:0179</v>
      </c>
      <c r="E3154" t="s">
        <v>12440</v>
      </c>
      <c r="F3154" t="s">
        <v>12441</v>
      </c>
      <c r="H3154">
        <v>53.313784400000003</v>
      </c>
      <c r="I3154">
        <v>-123.58604889999999</v>
      </c>
      <c r="J3154" s="1" t="str">
        <f t="shared" si="227"/>
        <v>Fluid (stream)</v>
      </c>
      <c r="K3154" s="1" t="str">
        <f t="shared" si="228"/>
        <v>Untreated Water</v>
      </c>
      <c r="L3154">
        <v>14</v>
      </c>
      <c r="M3154" t="s">
        <v>11450</v>
      </c>
      <c r="N3154">
        <v>273</v>
      </c>
      <c r="O3154">
        <v>0.1</v>
      </c>
      <c r="P3154">
        <v>68</v>
      </c>
      <c r="Q3154">
        <v>6.5</v>
      </c>
    </row>
    <row r="3155" spans="1:17" hidden="1" x14ac:dyDescent="0.3">
      <c r="A3155" t="s">
        <v>12442</v>
      </c>
      <c r="B3155" t="s">
        <v>12443</v>
      </c>
      <c r="C3155" s="1" t="str">
        <f t="shared" si="225"/>
        <v>21:0550</v>
      </c>
      <c r="D3155" s="1" t="str">
        <f t="shared" si="226"/>
        <v>21:0179</v>
      </c>
      <c r="E3155" t="s">
        <v>12444</v>
      </c>
      <c r="F3155" t="s">
        <v>12445</v>
      </c>
      <c r="H3155">
        <v>53.276492500000003</v>
      </c>
      <c r="I3155">
        <v>-123.7093407</v>
      </c>
      <c r="J3155" s="1" t="str">
        <f t="shared" si="227"/>
        <v>Fluid (stream)</v>
      </c>
      <c r="K3155" s="1" t="str">
        <f t="shared" si="228"/>
        <v>Untreated Water</v>
      </c>
      <c r="L3155">
        <v>14</v>
      </c>
      <c r="M3155" t="s">
        <v>11460</v>
      </c>
      <c r="N3155">
        <v>274</v>
      </c>
      <c r="O3155">
        <v>0.35</v>
      </c>
      <c r="P3155">
        <v>70</v>
      </c>
      <c r="Q3155">
        <v>7.2</v>
      </c>
    </row>
    <row r="3156" spans="1:17" hidden="1" x14ac:dyDescent="0.3">
      <c r="A3156" t="s">
        <v>12446</v>
      </c>
      <c r="B3156" t="s">
        <v>12447</v>
      </c>
      <c r="C3156" s="1" t="str">
        <f t="shared" si="225"/>
        <v>21:0550</v>
      </c>
      <c r="D3156" s="1" t="str">
        <f t="shared" si="226"/>
        <v>21:0179</v>
      </c>
      <c r="E3156" t="s">
        <v>12448</v>
      </c>
      <c r="F3156" t="s">
        <v>12449</v>
      </c>
      <c r="H3156">
        <v>53.315491000000002</v>
      </c>
      <c r="I3156">
        <v>-123.9319347</v>
      </c>
      <c r="J3156" s="1" t="str">
        <f t="shared" si="227"/>
        <v>Fluid (stream)</v>
      </c>
      <c r="K3156" s="1" t="str">
        <f t="shared" si="228"/>
        <v>Untreated Water</v>
      </c>
      <c r="L3156">
        <v>14</v>
      </c>
      <c r="M3156" t="s">
        <v>11465</v>
      </c>
      <c r="N3156">
        <v>275</v>
      </c>
      <c r="O3156">
        <v>0.3</v>
      </c>
      <c r="P3156">
        <v>64</v>
      </c>
      <c r="Q3156">
        <v>7.2</v>
      </c>
    </row>
    <row r="3157" spans="1:17" hidden="1" x14ac:dyDescent="0.3">
      <c r="A3157" t="s">
        <v>12450</v>
      </c>
      <c r="B3157" t="s">
        <v>12451</v>
      </c>
      <c r="C3157" s="1" t="str">
        <f t="shared" si="225"/>
        <v>21:0550</v>
      </c>
      <c r="D3157" s="1" t="str">
        <f t="shared" si="226"/>
        <v>21:0179</v>
      </c>
      <c r="E3157" t="s">
        <v>12452</v>
      </c>
      <c r="F3157" t="s">
        <v>12453</v>
      </c>
      <c r="H3157">
        <v>53.3131135</v>
      </c>
      <c r="I3157">
        <v>-123.91157370000001</v>
      </c>
      <c r="J3157" s="1" t="str">
        <f t="shared" si="227"/>
        <v>Fluid (stream)</v>
      </c>
      <c r="K3157" s="1" t="str">
        <f t="shared" si="228"/>
        <v>Untreated Water</v>
      </c>
      <c r="L3157">
        <v>14</v>
      </c>
      <c r="M3157" t="s">
        <v>11431</v>
      </c>
      <c r="N3157">
        <v>276</v>
      </c>
      <c r="O3157">
        <v>0.35</v>
      </c>
      <c r="P3157">
        <v>54</v>
      </c>
      <c r="Q3157">
        <v>6.7</v>
      </c>
    </row>
    <row r="3158" spans="1:17" hidden="1" x14ac:dyDescent="0.3">
      <c r="A3158" t="s">
        <v>12454</v>
      </c>
      <c r="B3158" t="s">
        <v>12455</v>
      </c>
      <c r="C3158" s="1" t="str">
        <f t="shared" si="225"/>
        <v>21:0550</v>
      </c>
      <c r="D3158" s="1" t="str">
        <f t="shared" si="226"/>
        <v>21:0179</v>
      </c>
      <c r="E3158" t="s">
        <v>12452</v>
      </c>
      <c r="F3158" t="s">
        <v>12456</v>
      </c>
      <c r="H3158">
        <v>53.3131135</v>
      </c>
      <c r="I3158">
        <v>-123.91157370000001</v>
      </c>
      <c r="J3158" s="1" t="str">
        <f t="shared" si="227"/>
        <v>Fluid (stream)</v>
      </c>
      <c r="K3158" s="1" t="str">
        <f t="shared" si="228"/>
        <v>Untreated Water</v>
      </c>
      <c r="L3158">
        <v>14</v>
      </c>
      <c r="M3158" t="s">
        <v>11435</v>
      </c>
      <c r="N3158">
        <v>277</v>
      </c>
      <c r="O3158">
        <v>0.4</v>
      </c>
      <c r="P3158">
        <v>54</v>
      </c>
      <c r="Q3158">
        <v>6.8</v>
      </c>
    </row>
    <row r="3159" spans="1:17" hidden="1" x14ac:dyDescent="0.3">
      <c r="A3159" t="s">
        <v>12457</v>
      </c>
      <c r="B3159" t="s">
        <v>12458</v>
      </c>
      <c r="C3159" s="1" t="str">
        <f t="shared" si="225"/>
        <v>21:0550</v>
      </c>
      <c r="D3159" s="1" t="str">
        <f t="shared" si="226"/>
        <v>21:0179</v>
      </c>
      <c r="E3159" t="s">
        <v>12459</v>
      </c>
      <c r="F3159" t="s">
        <v>12460</v>
      </c>
      <c r="H3159">
        <v>53.402495100000003</v>
      </c>
      <c r="I3159">
        <v>-123.62399929999999</v>
      </c>
      <c r="J3159" s="1" t="str">
        <f t="shared" si="227"/>
        <v>Fluid (stream)</v>
      </c>
      <c r="K3159" s="1" t="str">
        <f t="shared" si="228"/>
        <v>Untreated Water</v>
      </c>
      <c r="L3159">
        <v>14</v>
      </c>
      <c r="M3159" t="s">
        <v>11470</v>
      </c>
      <c r="N3159">
        <v>278</v>
      </c>
      <c r="O3159">
        <v>0.5</v>
      </c>
      <c r="P3159">
        <v>42</v>
      </c>
      <c r="Q3159">
        <v>6.6</v>
      </c>
    </row>
    <row r="3160" spans="1:17" hidden="1" x14ac:dyDescent="0.3">
      <c r="A3160" t="s">
        <v>12461</v>
      </c>
      <c r="B3160" t="s">
        <v>12462</v>
      </c>
      <c r="C3160" s="1" t="str">
        <f t="shared" si="225"/>
        <v>21:0550</v>
      </c>
      <c r="D3160" s="1" t="str">
        <f t="shared" si="226"/>
        <v>21:0179</v>
      </c>
      <c r="E3160" t="s">
        <v>12463</v>
      </c>
      <c r="F3160" t="s">
        <v>12464</v>
      </c>
      <c r="H3160">
        <v>53.381545299999999</v>
      </c>
      <c r="I3160">
        <v>-123.8312566</v>
      </c>
      <c r="J3160" s="1" t="str">
        <f t="shared" si="227"/>
        <v>Fluid (stream)</v>
      </c>
      <c r="K3160" s="1" t="str">
        <f t="shared" si="228"/>
        <v>Untreated Water</v>
      </c>
      <c r="L3160">
        <v>14</v>
      </c>
      <c r="M3160" t="s">
        <v>11475</v>
      </c>
      <c r="N3160">
        <v>279</v>
      </c>
      <c r="O3160">
        <v>0.6</v>
      </c>
      <c r="P3160">
        <v>38</v>
      </c>
      <c r="Q3160">
        <v>7</v>
      </c>
    </row>
    <row r="3161" spans="1:17" hidden="1" x14ac:dyDescent="0.3">
      <c r="A3161" t="s">
        <v>12465</v>
      </c>
      <c r="B3161" t="s">
        <v>12466</v>
      </c>
      <c r="C3161" s="1" t="str">
        <f t="shared" si="225"/>
        <v>21:0550</v>
      </c>
      <c r="D3161" s="1" t="str">
        <f t="shared" si="226"/>
        <v>21:0179</v>
      </c>
      <c r="E3161" t="s">
        <v>12467</v>
      </c>
      <c r="F3161" t="s">
        <v>12468</v>
      </c>
      <c r="H3161">
        <v>53.378133400000003</v>
      </c>
      <c r="I3161">
        <v>-123.83709829999999</v>
      </c>
      <c r="J3161" s="1" t="str">
        <f t="shared" si="227"/>
        <v>Fluid (stream)</v>
      </c>
      <c r="K3161" s="1" t="str">
        <f t="shared" si="228"/>
        <v>Untreated Water</v>
      </c>
      <c r="L3161">
        <v>14</v>
      </c>
      <c r="M3161" t="s">
        <v>11480</v>
      </c>
      <c r="N3161">
        <v>280</v>
      </c>
      <c r="O3161">
        <v>0.4</v>
      </c>
      <c r="P3161">
        <v>44</v>
      </c>
      <c r="Q3161">
        <v>6.7</v>
      </c>
    </row>
    <row r="3162" spans="1:17" hidden="1" x14ac:dyDescent="0.3">
      <c r="A3162" t="s">
        <v>12469</v>
      </c>
      <c r="B3162" t="s">
        <v>12470</v>
      </c>
      <c r="C3162" s="1" t="str">
        <f t="shared" si="225"/>
        <v>21:0550</v>
      </c>
      <c r="D3162" s="1" t="str">
        <f t="shared" si="226"/>
        <v>21:0179</v>
      </c>
      <c r="E3162" t="s">
        <v>12471</v>
      </c>
      <c r="F3162" t="s">
        <v>12472</v>
      </c>
      <c r="H3162">
        <v>53.8491863</v>
      </c>
      <c r="I3162">
        <v>-123.8413722</v>
      </c>
      <c r="J3162" s="1" t="str">
        <f t="shared" si="227"/>
        <v>Fluid (stream)</v>
      </c>
      <c r="K3162" s="1" t="str">
        <f t="shared" si="228"/>
        <v>Untreated Water</v>
      </c>
      <c r="L3162">
        <v>15</v>
      </c>
      <c r="M3162" t="s">
        <v>12473</v>
      </c>
      <c r="N3162">
        <v>281</v>
      </c>
      <c r="O3162">
        <v>0.1</v>
      </c>
      <c r="P3162">
        <v>98</v>
      </c>
      <c r="Q3162">
        <v>7.1</v>
      </c>
    </row>
    <row r="3163" spans="1:17" hidden="1" x14ac:dyDescent="0.3">
      <c r="A3163" t="s">
        <v>12474</v>
      </c>
      <c r="B3163" t="s">
        <v>12475</v>
      </c>
      <c r="C3163" s="1" t="str">
        <f t="shared" si="225"/>
        <v>21:0550</v>
      </c>
      <c r="D3163" s="1" t="str">
        <f t="shared" si="226"/>
        <v>21:0179</v>
      </c>
      <c r="E3163" t="s">
        <v>12476</v>
      </c>
      <c r="F3163" t="s">
        <v>12477</v>
      </c>
      <c r="H3163">
        <v>53.347339900000001</v>
      </c>
      <c r="I3163">
        <v>-123.7487919</v>
      </c>
      <c r="J3163" s="1" t="str">
        <f t="shared" si="227"/>
        <v>Fluid (stream)</v>
      </c>
      <c r="K3163" s="1" t="str">
        <f t="shared" si="228"/>
        <v>Untreated Water</v>
      </c>
      <c r="L3163">
        <v>15</v>
      </c>
      <c r="M3163" t="s">
        <v>11392</v>
      </c>
      <c r="N3163">
        <v>282</v>
      </c>
      <c r="O3163">
        <v>0.45</v>
      </c>
      <c r="P3163">
        <v>22</v>
      </c>
      <c r="Q3163">
        <v>6.6</v>
      </c>
    </row>
    <row r="3164" spans="1:17" hidden="1" x14ac:dyDescent="0.3">
      <c r="A3164" t="s">
        <v>12478</v>
      </c>
      <c r="B3164" t="s">
        <v>12479</v>
      </c>
      <c r="C3164" s="1" t="str">
        <f t="shared" si="225"/>
        <v>21:0550</v>
      </c>
      <c r="D3164" s="1" t="str">
        <f t="shared" si="226"/>
        <v>21:0179</v>
      </c>
      <c r="E3164" t="s">
        <v>12480</v>
      </c>
      <c r="F3164" t="s">
        <v>12481</v>
      </c>
      <c r="H3164">
        <v>53.7587993</v>
      </c>
      <c r="I3164">
        <v>-123.86896520000001</v>
      </c>
      <c r="J3164" s="1" t="str">
        <f t="shared" si="227"/>
        <v>Fluid (stream)</v>
      </c>
      <c r="K3164" s="1" t="str">
        <f t="shared" si="228"/>
        <v>Untreated Water</v>
      </c>
      <c r="L3164">
        <v>15</v>
      </c>
      <c r="M3164" t="s">
        <v>11397</v>
      </c>
      <c r="N3164">
        <v>283</v>
      </c>
    </row>
    <row r="3165" spans="1:17" hidden="1" x14ac:dyDescent="0.3">
      <c r="A3165" t="s">
        <v>12482</v>
      </c>
      <c r="B3165" t="s">
        <v>12483</v>
      </c>
      <c r="C3165" s="1" t="str">
        <f t="shared" si="225"/>
        <v>21:0550</v>
      </c>
      <c r="D3165" s="1" t="str">
        <f t="shared" si="226"/>
        <v>21:0179</v>
      </c>
      <c r="E3165" t="s">
        <v>12484</v>
      </c>
      <c r="F3165" t="s">
        <v>12485</v>
      </c>
      <c r="H3165">
        <v>53.752969399999998</v>
      </c>
      <c r="I3165">
        <v>-123.86969449999999</v>
      </c>
      <c r="J3165" s="1" t="str">
        <f t="shared" si="227"/>
        <v>Fluid (stream)</v>
      </c>
      <c r="K3165" s="1" t="str">
        <f t="shared" si="228"/>
        <v>Untreated Water</v>
      </c>
      <c r="L3165">
        <v>15</v>
      </c>
      <c r="M3165" t="s">
        <v>11402</v>
      </c>
      <c r="N3165">
        <v>284</v>
      </c>
      <c r="O3165">
        <v>0.55000000000000004</v>
      </c>
      <c r="P3165">
        <v>10</v>
      </c>
      <c r="Q3165">
        <v>6.4</v>
      </c>
    </row>
    <row r="3166" spans="1:17" hidden="1" x14ac:dyDescent="0.3">
      <c r="A3166" t="s">
        <v>12486</v>
      </c>
      <c r="B3166" t="s">
        <v>12487</v>
      </c>
      <c r="C3166" s="1" t="str">
        <f t="shared" si="225"/>
        <v>21:0550</v>
      </c>
      <c r="D3166" s="1" t="str">
        <f t="shared" si="226"/>
        <v>21:0179</v>
      </c>
      <c r="E3166" t="s">
        <v>12488</v>
      </c>
      <c r="F3166" t="s">
        <v>12489</v>
      </c>
      <c r="H3166">
        <v>53.752786899999997</v>
      </c>
      <c r="I3166">
        <v>-123.84495339999999</v>
      </c>
      <c r="J3166" s="1" t="str">
        <f t="shared" si="227"/>
        <v>Fluid (stream)</v>
      </c>
      <c r="K3166" s="1" t="str">
        <f t="shared" si="228"/>
        <v>Untreated Water</v>
      </c>
      <c r="L3166">
        <v>15</v>
      </c>
      <c r="M3166" t="s">
        <v>11411</v>
      </c>
      <c r="N3166">
        <v>285</v>
      </c>
    </row>
    <row r="3167" spans="1:17" hidden="1" x14ac:dyDescent="0.3">
      <c r="A3167" t="s">
        <v>12490</v>
      </c>
      <c r="B3167" t="s">
        <v>12491</v>
      </c>
      <c r="C3167" s="1" t="str">
        <f t="shared" si="225"/>
        <v>21:0550</v>
      </c>
      <c r="D3167" s="1" t="str">
        <f t="shared" si="226"/>
        <v>21:0179</v>
      </c>
      <c r="E3167" t="s">
        <v>12492</v>
      </c>
      <c r="F3167" t="s">
        <v>12493</v>
      </c>
      <c r="H3167">
        <v>53.753519300000001</v>
      </c>
      <c r="I3167">
        <v>-123.82628200000001</v>
      </c>
      <c r="J3167" s="1" t="str">
        <f t="shared" si="227"/>
        <v>Fluid (stream)</v>
      </c>
      <c r="K3167" s="1" t="str">
        <f t="shared" si="228"/>
        <v>Untreated Water</v>
      </c>
      <c r="L3167">
        <v>15</v>
      </c>
      <c r="M3167" t="s">
        <v>11416</v>
      </c>
      <c r="N3167">
        <v>286</v>
      </c>
      <c r="O3167">
        <v>0.45</v>
      </c>
      <c r="P3167">
        <v>10</v>
      </c>
      <c r="Q3167">
        <v>6.4</v>
      </c>
    </row>
    <row r="3168" spans="1:17" hidden="1" x14ac:dyDescent="0.3">
      <c r="A3168" t="s">
        <v>12494</v>
      </c>
      <c r="B3168" t="s">
        <v>12495</v>
      </c>
      <c r="C3168" s="1" t="str">
        <f t="shared" si="225"/>
        <v>21:0550</v>
      </c>
      <c r="D3168" s="1" t="str">
        <f t="shared" si="226"/>
        <v>21:0179</v>
      </c>
      <c r="E3168" t="s">
        <v>12471</v>
      </c>
      <c r="F3168" t="s">
        <v>12496</v>
      </c>
      <c r="H3168">
        <v>53.8491863</v>
      </c>
      <c r="I3168">
        <v>-123.8413722</v>
      </c>
      <c r="J3168" s="1" t="str">
        <f t="shared" si="227"/>
        <v>Fluid (stream)</v>
      </c>
      <c r="K3168" s="1" t="str">
        <f t="shared" si="228"/>
        <v>Untreated Water</v>
      </c>
      <c r="L3168">
        <v>15</v>
      </c>
      <c r="M3168" t="s">
        <v>12497</v>
      </c>
      <c r="N3168">
        <v>287</v>
      </c>
      <c r="O3168">
        <v>0.85</v>
      </c>
      <c r="P3168">
        <v>80</v>
      </c>
      <c r="Q3168">
        <v>6.8</v>
      </c>
    </row>
    <row r="3169" spans="1:17" hidden="1" x14ac:dyDescent="0.3">
      <c r="A3169" t="s">
        <v>12498</v>
      </c>
      <c r="B3169" t="s">
        <v>12499</v>
      </c>
      <c r="C3169" s="1" t="str">
        <f t="shared" si="225"/>
        <v>21:0550</v>
      </c>
      <c r="D3169" s="1" t="str">
        <f t="shared" si="226"/>
        <v>21:0179</v>
      </c>
      <c r="E3169" t="s">
        <v>12471</v>
      </c>
      <c r="F3169" t="s">
        <v>12500</v>
      </c>
      <c r="H3169">
        <v>53.8491863</v>
      </c>
      <c r="I3169">
        <v>-123.8413722</v>
      </c>
      <c r="J3169" s="1" t="str">
        <f t="shared" si="227"/>
        <v>Fluid (stream)</v>
      </c>
      <c r="K3169" s="1" t="str">
        <f t="shared" si="228"/>
        <v>Untreated Water</v>
      </c>
      <c r="L3169">
        <v>15</v>
      </c>
      <c r="M3169" t="s">
        <v>12501</v>
      </c>
      <c r="N3169">
        <v>288</v>
      </c>
      <c r="O3169">
        <v>0.85</v>
      </c>
      <c r="P3169">
        <v>98</v>
      </c>
      <c r="Q3169">
        <v>7.4</v>
      </c>
    </row>
    <row r="3170" spans="1:17" hidden="1" x14ac:dyDescent="0.3">
      <c r="A3170" t="s">
        <v>12502</v>
      </c>
      <c r="B3170" t="s">
        <v>12503</v>
      </c>
      <c r="C3170" s="1" t="str">
        <f t="shared" si="225"/>
        <v>21:0550</v>
      </c>
      <c r="D3170" s="1" t="str">
        <f t="shared" si="226"/>
        <v>21:0179</v>
      </c>
      <c r="E3170" t="s">
        <v>12504</v>
      </c>
      <c r="F3170" t="s">
        <v>12505</v>
      </c>
      <c r="H3170">
        <v>53.809069200000003</v>
      </c>
      <c r="I3170">
        <v>-123.7914248</v>
      </c>
      <c r="J3170" s="1" t="str">
        <f t="shared" si="227"/>
        <v>Fluid (stream)</v>
      </c>
      <c r="K3170" s="1" t="str">
        <f t="shared" si="228"/>
        <v>Untreated Water</v>
      </c>
      <c r="L3170">
        <v>15</v>
      </c>
      <c r="M3170" t="s">
        <v>11421</v>
      </c>
      <c r="N3170">
        <v>289</v>
      </c>
      <c r="O3170">
        <v>0.65</v>
      </c>
      <c r="P3170">
        <v>120</v>
      </c>
      <c r="Q3170">
        <v>7</v>
      </c>
    </row>
    <row r="3171" spans="1:17" hidden="1" x14ac:dyDescent="0.3">
      <c r="A3171" t="s">
        <v>12506</v>
      </c>
      <c r="B3171" t="s">
        <v>12507</v>
      </c>
      <c r="C3171" s="1" t="str">
        <f t="shared" si="225"/>
        <v>21:0550</v>
      </c>
      <c r="D3171" s="1" t="str">
        <f t="shared" si="226"/>
        <v>21:0179</v>
      </c>
      <c r="E3171" t="s">
        <v>12508</v>
      </c>
      <c r="F3171" t="s">
        <v>12509</v>
      </c>
      <c r="H3171">
        <v>53.804048000000002</v>
      </c>
      <c r="I3171">
        <v>-123.7909354</v>
      </c>
      <c r="J3171" s="1" t="str">
        <f t="shared" si="227"/>
        <v>Fluid (stream)</v>
      </c>
      <c r="K3171" s="1" t="str">
        <f t="shared" si="228"/>
        <v>Untreated Water</v>
      </c>
      <c r="L3171">
        <v>15</v>
      </c>
      <c r="M3171" t="s">
        <v>11426</v>
      </c>
      <c r="N3171">
        <v>290</v>
      </c>
      <c r="O3171">
        <v>1</v>
      </c>
      <c r="P3171">
        <v>150</v>
      </c>
      <c r="Q3171">
        <v>7</v>
      </c>
    </row>
    <row r="3172" spans="1:17" hidden="1" x14ac:dyDescent="0.3">
      <c r="A3172" t="s">
        <v>12510</v>
      </c>
      <c r="B3172" t="s">
        <v>12511</v>
      </c>
      <c r="C3172" s="1" t="str">
        <f t="shared" si="225"/>
        <v>21:0550</v>
      </c>
      <c r="D3172" s="1" t="str">
        <f>HYPERLINK("http://geochem.nrcan.gc.ca/cdogs/content/svy/svy_e.htm", "")</f>
        <v/>
      </c>
      <c r="G3172" s="1" t="str">
        <f>HYPERLINK("http://geochem.nrcan.gc.ca/cdogs/content/cr_/cr_00071_e.htm", "71")</f>
        <v>71</v>
      </c>
      <c r="J3172" t="s">
        <v>11453</v>
      </c>
      <c r="K3172" t="s">
        <v>11454</v>
      </c>
      <c r="L3172">
        <v>15</v>
      </c>
      <c r="M3172" t="s">
        <v>11455</v>
      </c>
      <c r="N3172">
        <v>291</v>
      </c>
      <c r="O3172">
        <v>0.7</v>
      </c>
      <c r="P3172">
        <v>90</v>
      </c>
      <c r="Q3172">
        <v>7.2</v>
      </c>
    </row>
    <row r="3173" spans="1:17" hidden="1" x14ac:dyDescent="0.3">
      <c r="A3173" t="s">
        <v>12512</v>
      </c>
      <c r="B3173" t="s">
        <v>12513</v>
      </c>
      <c r="C3173" s="1" t="str">
        <f t="shared" si="225"/>
        <v>21:0550</v>
      </c>
      <c r="D3173" s="1" t="str">
        <f t="shared" ref="D3173:D3193" si="229">HYPERLINK("http://geochem.nrcan.gc.ca/cdogs/content/svy/svy210179_e.htm", "21:0179")</f>
        <v>21:0179</v>
      </c>
      <c r="E3173" t="s">
        <v>12514</v>
      </c>
      <c r="F3173" t="s">
        <v>12515</v>
      </c>
      <c r="H3173">
        <v>53.435099399999999</v>
      </c>
      <c r="I3173">
        <v>-123.8382318</v>
      </c>
      <c r="J3173" s="1" t="str">
        <f t="shared" ref="J3173:J3193" si="230">HYPERLINK("http://geochem.nrcan.gc.ca/cdogs/content/kwd/kwd020018_e.htm", "Fluid (stream)")</f>
        <v>Fluid (stream)</v>
      </c>
      <c r="K3173" s="1" t="str">
        <f t="shared" ref="K3173:K3193" si="231">HYPERLINK("http://geochem.nrcan.gc.ca/cdogs/content/kwd/kwd080007_e.htm", "Untreated Water")</f>
        <v>Untreated Water</v>
      </c>
      <c r="L3173">
        <v>15</v>
      </c>
      <c r="M3173" t="s">
        <v>11440</v>
      </c>
      <c r="N3173">
        <v>292</v>
      </c>
      <c r="O3173">
        <v>0.25</v>
      </c>
      <c r="P3173">
        <v>22</v>
      </c>
      <c r="Q3173">
        <v>6.3</v>
      </c>
    </row>
    <row r="3174" spans="1:17" hidden="1" x14ac:dyDescent="0.3">
      <c r="A3174" t="s">
        <v>12516</v>
      </c>
      <c r="B3174" t="s">
        <v>12517</v>
      </c>
      <c r="C3174" s="1" t="str">
        <f t="shared" si="225"/>
        <v>21:0550</v>
      </c>
      <c r="D3174" s="1" t="str">
        <f t="shared" si="229"/>
        <v>21:0179</v>
      </c>
      <c r="E3174" t="s">
        <v>12518</v>
      </c>
      <c r="F3174" t="s">
        <v>12519</v>
      </c>
      <c r="H3174">
        <v>53.837094999999998</v>
      </c>
      <c r="I3174">
        <v>-123.8403398</v>
      </c>
      <c r="J3174" s="1" t="str">
        <f t="shared" si="230"/>
        <v>Fluid (stream)</v>
      </c>
      <c r="K3174" s="1" t="str">
        <f t="shared" si="231"/>
        <v>Untreated Water</v>
      </c>
      <c r="L3174">
        <v>15</v>
      </c>
      <c r="M3174" t="s">
        <v>11445</v>
      </c>
      <c r="N3174">
        <v>293</v>
      </c>
      <c r="O3174">
        <v>0.85</v>
      </c>
      <c r="P3174">
        <v>40</v>
      </c>
      <c r="Q3174">
        <v>7.5</v>
      </c>
    </row>
    <row r="3175" spans="1:17" hidden="1" x14ac:dyDescent="0.3">
      <c r="A3175" t="s">
        <v>12520</v>
      </c>
      <c r="B3175" t="s">
        <v>12521</v>
      </c>
      <c r="C3175" s="1" t="str">
        <f t="shared" si="225"/>
        <v>21:0550</v>
      </c>
      <c r="D3175" s="1" t="str">
        <f t="shared" si="229"/>
        <v>21:0179</v>
      </c>
      <c r="E3175" t="s">
        <v>12522</v>
      </c>
      <c r="F3175" t="s">
        <v>12523</v>
      </c>
      <c r="H3175">
        <v>53.852071199999997</v>
      </c>
      <c r="I3175">
        <v>-123.7167405</v>
      </c>
      <c r="J3175" s="1" t="str">
        <f t="shared" si="230"/>
        <v>Fluid (stream)</v>
      </c>
      <c r="K3175" s="1" t="str">
        <f t="shared" si="231"/>
        <v>Untreated Water</v>
      </c>
      <c r="L3175">
        <v>15</v>
      </c>
      <c r="M3175" t="s">
        <v>11450</v>
      </c>
      <c r="N3175">
        <v>294</v>
      </c>
      <c r="O3175">
        <v>0.5</v>
      </c>
      <c r="P3175">
        <v>160</v>
      </c>
      <c r="Q3175">
        <v>6.5</v>
      </c>
    </row>
    <row r="3176" spans="1:17" hidden="1" x14ac:dyDescent="0.3">
      <c r="A3176" t="s">
        <v>12524</v>
      </c>
      <c r="B3176" t="s">
        <v>12525</v>
      </c>
      <c r="C3176" s="1" t="str">
        <f t="shared" si="225"/>
        <v>21:0550</v>
      </c>
      <c r="D3176" s="1" t="str">
        <f t="shared" si="229"/>
        <v>21:0179</v>
      </c>
      <c r="E3176" t="s">
        <v>12526</v>
      </c>
      <c r="F3176" t="s">
        <v>12527</v>
      </c>
      <c r="H3176">
        <v>53.835461000000002</v>
      </c>
      <c r="I3176">
        <v>-123.70147350000001</v>
      </c>
      <c r="J3176" s="1" t="str">
        <f t="shared" si="230"/>
        <v>Fluid (stream)</v>
      </c>
      <c r="K3176" s="1" t="str">
        <f t="shared" si="231"/>
        <v>Untreated Water</v>
      </c>
      <c r="L3176">
        <v>15</v>
      </c>
      <c r="M3176" t="s">
        <v>11460</v>
      </c>
      <c r="N3176">
        <v>295</v>
      </c>
    </row>
    <row r="3177" spans="1:17" hidden="1" x14ac:dyDescent="0.3">
      <c r="A3177" t="s">
        <v>12528</v>
      </c>
      <c r="B3177" t="s">
        <v>12529</v>
      </c>
      <c r="C3177" s="1" t="str">
        <f t="shared" si="225"/>
        <v>21:0550</v>
      </c>
      <c r="D3177" s="1" t="str">
        <f t="shared" si="229"/>
        <v>21:0179</v>
      </c>
      <c r="E3177" t="s">
        <v>12530</v>
      </c>
      <c r="F3177" t="s">
        <v>12531</v>
      </c>
      <c r="H3177">
        <v>53.832814300000003</v>
      </c>
      <c r="I3177">
        <v>-123.69601969999999</v>
      </c>
      <c r="J3177" s="1" t="str">
        <f t="shared" si="230"/>
        <v>Fluid (stream)</v>
      </c>
      <c r="K3177" s="1" t="str">
        <f t="shared" si="231"/>
        <v>Untreated Water</v>
      </c>
      <c r="L3177">
        <v>15</v>
      </c>
      <c r="M3177" t="s">
        <v>11465</v>
      </c>
      <c r="N3177">
        <v>296</v>
      </c>
      <c r="O3177">
        <v>0.8</v>
      </c>
      <c r="P3177">
        <v>140</v>
      </c>
      <c r="Q3177">
        <v>7.9</v>
      </c>
    </row>
    <row r="3178" spans="1:17" hidden="1" x14ac:dyDescent="0.3">
      <c r="A3178" t="s">
        <v>12532</v>
      </c>
      <c r="B3178" t="s">
        <v>12533</v>
      </c>
      <c r="C3178" s="1" t="str">
        <f t="shared" si="225"/>
        <v>21:0550</v>
      </c>
      <c r="D3178" s="1" t="str">
        <f t="shared" si="229"/>
        <v>21:0179</v>
      </c>
      <c r="E3178" t="s">
        <v>12534</v>
      </c>
      <c r="F3178" t="s">
        <v>12535</v>
      </c>
      <c r="H3178">
        <v>53.830828099999998</v>
      </c>
      <c r="I3178">
        <v>-123.68662689999999</v>
      </c>
      <c r="J3178" s="1" t="str">
        <f t="shared" si="230"/>
        <v>Fluid (stream)</v>
      </c>
      <c r="K3178" s="1" t="str">
        <f t="shared" si="231"/>
        <v>Untreated Water</v>
      </c>
      <c r="L3178">
        <v>15</v>
      </c>
      <c r="M3178" t="s">
        <v>11470</v>
      </c>
      <c r="N3178">
        <v>297</v>
      </c>
      <c r="O3178">
        <v>1</v>
      </c>
      <c r="P3178">
        <v>82</v>
      </c>
      <c r="Q3178">
        <v>6.6</v>
      </c>
    </row>
    <row r="3179" spans="1:17" hidden="1" x14ac:dyDescent="0.3">
      <c r="A3179" t="s">
        <v>12536</v>
      </c>
      <c r="B3179" t="s">
        <v>12537</v>
      </c>
      <c r="C3179" s="1" t="str">
        <f t="shared" si="225"/>
        <v>21:0550</v>
      </c>
      <c r="D3179" s="1" t="str">
        <f t="shared" si="229"/>
        <v>21:0179</v>
      </c>
      <c r="E3179" t="s">
        <v>12538</v>
      </c>
      <c r="F3179" t="s">
        <v>12539</v>
      </c>
      <c r="H3179">
        <v>53.981966300000003</v>
      </c>
      <c r="I3179">
        <v>-123.94498059999999</v>
      </c>
      <c r="J3179" s="1" t="str">
        <f t="shared" si="230"/>
        <v>Fluid (stream)</v>
      </c>
      <c r="K3179" s="1" t="str">
        <f t="shared" si="231"/>
        <v>Untreated Water</v>
      </c>
      <c r="L3179">
        <v>15</v>
      </c>
      <c r="M3179" t="s">
        <v>11475</v>
      </c>
      <c r="N3179">
        <v>298</v>
      </c>
      <c r="O3179">
        <v>4.5</v>
      </c>
      <c r="P3179">
        <v>110</v>
      </c>
      <c r="Q3179">
        <v>7.3</v>
      </c>
    </row>
    <row r="3180" spans="1:17" hidden="1" x14ac:dyDescent="0.3">
      <c r="A3180" t="s">
        <v>12540</v>
      </c>
      <c r="B3180" t="s">
        <v>12541</v>
      </c>
      <c r="C3180" s="1" t="str">
        <f t="shared" si="225"/>
        <v>21:0550</v>
      </c>
      <c r="D3180" s="1" t="str">
        <f t="shared" si="229"/>
        <v>21:0179</v>
      </c>
      <c r="E3180" t="s">
        <v>12542</v>
      </c>
      <c r="F3180" t="s">
        <v>12543</v>
      </c>
      <c r="H3180">
        <v>53.908808399999998</v>
      </c>
      <c r="I3180">
        <v>-123.94744009999999</v>
      </c>
      <c r="J3180" s="1" t="str">
        <f t="shared" si="230"/>
        <v>Fluid (stream)</v>
      </c>
      <c r="K3180" s="1" t="str">
        <f t="shared" si="231"/>
        <v>Untreated Water</v>
      </c>
      <c r="L3180">
        <v>15</v>
      </c>
      <c r="M3180" t="s">
        <v>11480</v>
      </c>
      <c r="N3180">
        <v>299</v>
      </c>
      <c r="O3180">
        <v>4.5</v>
      </c>
      <c r="P3180">
        <v>120</v>
      </c>
      <c r="Q3180">
        <v>7.3</v>
      </c>
    </row>
    <row r="3181" spans="1:17" hidden="1" x14ac:dyDescent="0.3">
      <c r="A3181" t="s">
        <v>12544</v>
      </c>
      <c r="B3181" t="s">
        <v>12545</v>
      </c>
      <c r="C3181" s="1" t="str">
        <f t="shared" si="225"/>
        <v>21:0550</v>
      </c>
      <c r="D3181" s="1" t="str">
        <f t="shared" si="229"/>
        <v>21:0179</v>
      </c>
      <c r="E3181" t="s">
        <v>12546</v>
      </c>
      <c r="F3181" t="s">
        <v>12547</v>
      </c>
      <c r="H3181">
        <v>53.905025199999997</v>
      </c>
      <c r="I3181">
        <v>-123.8737124</v>
      </c>
      <c r="J3181" s="1" t="str">
        <f t="shared" si="230"/>
        <v>Fluid (stream)</v>
      </c>
      <c r="K3181" s="1" t="str">
        <f t="shared" si="231"/>
        <v>Untreated Water</v>
      </c>
      <c r="L3181">
        <v>15</v>
      </c>
      <c r="M3181" t="s">
        <v>12548</v>
      </c>
      <c r="N3181">
        <v>300</v>
      </c>
      <c r="O3181">
        <v>2.5</v>
      </c>
      <c r="P3181">
        <v>180</v>
      </c>
      <c r="Q3181">
        <v>7.8</v>
      </c>
    </row>
    <row r="3182" spans="1:17" hidden="1" x14ac:dyDescent="0.3">
      <c r="A3182" t="s">
        <v>12549</v>
      </c>
      <c r="B3182" t="s">
        <v>12550</v>
      </c>
      <c r="C3182" s="1" t="str">
        <f t="shared" si="225"/>
        <v>21:0550</v>
      </c>
      <c r="D3182" s="1" t="str">
        <f t="shared" si="229"/>
        <v>21:0179</v>
      </c>
      <c r="E3182" t="s">
        <v>12551</v>
      </c>
      <c r="F3182" t="s">
        <v>12552</v>
      </c>
      <c r="H3182">
        <v>53.710305499999997</v>
      </c>
      <c r="I3182">
        <v>-123.1192288</v>
      </c>
      <c r="J3182" s="1" t="str">
        <f t="shared" si="230"/>
        <v>Fluid (stream)</v>
      </c>
      <c r="K3182" s="1" t="str">
        <f t="shared" si="231"/>
        <v>Untreated Water</v>
      </c>
      <c r="L3182">
        <v>16</v>
      </c>
      <c r="M3182" t="s">
        <v>12473</v>
      </c>
      <c r="N3182">
        <v>301</v>
      </c>
      <c r="O3182">
        <v>0.35</v>
      </c>
      <c r="P3182">
        <v>120</v>
      </c>
      <c r="Q3182">
        <v>7.1</v>
      </c>
    </row>
    <row r="3183" spans="1:17" hidden="1" x14ac:dyDescent="0.3">
      <c r="A3183" t="s">
        <v>12553</v>
      </c>
      <c r="B3183" t="s">
        <v>12554</v>
      </c>
      <c r="C3183" s="1" t="str">
        <f t="shared" si="225"/>
        <v>21:0550</v>
      </c>
      <c r="D3183" s="1" t="str">
        <f t="shared" si="229"/>
        <v>21:0179</v>
      </c>
      <c r="E3183" t="s">
        <v>12555</v>
      </c>
      <c r="F3183" t="s">
        <v>12556</v>
      </c>
      <c r="H3183">
        <v>53.628653100000001</v>
      </c>
      <c r="I3183">
        <v>-123.14370719999999</v>
      </c>
      <c r="J3183" s="1" t="str">
        <f t="shared" si="230"/>
        <v>Fluid (stream)</v>
      </c>
      <c r="K3183" s="1" t="str">
        <f t="shared" si="231"/>
        <v>Untreated Water</v>
      </c>
      <c r="L3183">
        <v>16</v>
      </c>
      <c r="M3183" t="s">
        <v>11392</v>
      </c>
      <c r="N3183">
        <v>302</v>
      </c>
      <c r="O3183">
        <v>6</v>
      </c>
      <c r="P3183">
        <v>150</v>
      </c>
      <c r="Q3183">
        <v>7.5</v>
      </c>
    </row>
    <row r="3184" spans="1:17" hidden="1" x14ac:dyDescent="0.3">
      <c r="A3184" t="s">
        <v>12557</v>
      </c>
      <c r="B3184" t="s">
        <v>12558</v>
      </c>
      <c r="C3184" s="1" t="str">
        <f t="shared" si="225"/>
        <v>21:0550</v>
      </c>
      <c r="D3184" s="1" t="str">
        <f t="shared" si="229"/>
        <v>21:0179</v>
      </c>
      <c r="E3184" t="s">
        <v>12559</v>
      </c>
      <c r="F3184" t="s">
        <v>12560</v>
      </c>
      <c r="H3184">
        <v>53.6156766</v>
      </c>
      <c r="I3184">
        <v>-123.14853069999999</v>
      </c>
      <c r="J3184" s="1" t="str">
        <f t="shared" si="230"/>
        <v>Fluid (stream)</v>
      </c>
      <c r="K3184" s="1" t="str">
        <f t="shared" si="231"/>
        <v>Untreated Water</v>
      </c>
      <c r="L3184">
        <v>16</v>
      </c>
      <c r="M3184" t="s">
        <v>11397</v>
      </c>
      <c r="N3184">
        <v>303</v>
      </c>
    </row>
    <row r="3185" spans="1:17" hidden="1" x14ac:dyDescent="0.3">
      <c r="A3185" t="s">
        <v>12561</v>
      </c>
      <c r="B3185" t="s">
        <v>12562</v>
      </c>
      <c r="C3185" s="1" t="str">
        <f t="shared" si="225"/>
        <v>21:0550</v>
      </c>
      <c r="D3185" s="1" t="str">
        <f t="shared" si="229"/>
        <v>21:0179</v>
      </c>
      <c r="E3185" t="s">
        <v>12563</v>
      </c>
      <c r="F3185" t="s">
        <v>12564</v>
      </c>
      <c r="H3185">
        <v>53.5926227</v>
      </c>
      <c r="I3185">
        <v>-123.1467727</v>
      </c>
      <c r="J3185" s="1" t="str">
        <f t="shared" si="230"/>
        <v>Fluid (stream)</v>
      </c>
      <c r="K3185" s="1" t="str">
        <f t="shared" si="231"/>
        <v>Untreated Water</v>
      </c>
      <c r="L3185">
        <v>16</v>
      </c>
      <c r="M3185" t="s">
        <v>11402</v>
      </c>
      <c r="N3185">
        <v>304</v>
      </c>
      <c r="O3185">
        <v>1.5</v>
      </c>
      <c r="P3185">
        <v>90</v>
      </c>
      <c r="Q3185">
        <v>7.3</v>
      </c>
    </row>
    <row r="3186" spans="1:17" hidden="1" x14ac:dyDescent="0.3">
      <c r="A3186" t="s">
        <v>12565</v>
      </c>
      <c r="B3186" t="s">
        <v>12566</v>
      </c>
      <c r="C3186" s="1" t="str">
        <f t="shared" si="225"/>
        <v>21:0550</v>
      </c>
      <c r="D3186" s="1" t="str">
        <f t="shared" si="229"/>
        <v>21:0179</v>
      </c>
      <c r="E3186" t="s">
        <v>12567</v>
      </c>
      <c r="F3186" t="s">
        <v>12568</v>
      </c>
      <c r="H3186">
        <v>53.658981900000001</v>
      </c>
      <c r="I3186">
        <v>-123.1177374</v>
      </c>
      <c r="J3186" s="1" t="str">
        <f t="shared" si="230"/>
        <v>Fluid (stream)</v>
      </c>
      <c r="K3186" s="1" t="str">
        <f t="shared" si="231"/>
        <v>Untreated Water</v>
      </c>
      <c r="L3186">
        <v>16</v>
      </c>
      <c r="M3186" t="s">
        <v>11411</v>
      </c>
      <c r="N3186">
        <v>305</v>
      </c>
    </row>
    <row r="3187" spans="1:17" hidden="1" x14ac:dyDescent="0.3">
      <c r="A3187" t="s">
        <v>12569</v>
      </c>
      <c r="B3187" t="s">
        <v>12570</v>
      </c>
      <c r="C3187" s="1" t="str">
        <f t="shared" si="225"/>
        <v>21:0550</v>
      </c>
      <c r="D3187" s="1" t="str">
        <f t="shared" si="229"/>
        <v>21:0179</v>
      </c>
      <c r="E3187" t="s">
        <v>12571</v>
      </c>
      <c r="F3187" t="s">
        <v>12572</v>
      </c>
      <c r="H3187">
        <v>53.608766699999997</v>
      </c>
      <c r="I3187">
        <v>-123.13092829999999</v>
      </c>
      <c r="J3187" s="1" t="str">
        <f t="shared" si="230"/>
        <v>Fluid (stream)</v>
      </c>
      <c r="K3187" s="1" t="str">
        <f t="shared" si="231"/>
        <v>Untreated Water</v>
      </c>
      <c r="L3187">
        <v>16</v>
      </c>
      <c r="M3187" t="s">
        <v>11416</v>
      </c>
      <c r="N3187">
        <v>306</v>
      </c>
      <c r="O3187">
        <v>0.1</v>
      </c>
      <c r="P3187">
        <v>10</v>
      </c>
      <c r="Q3187">
        <v>7.5</v>
      </c>
    </row>
    <row r="3188" spans="1:17" hidden="1" x14ac:dyDescent="0.3">
      <c r="A3188" t="s">
        <v>12573</v>
      </c>
      <c r="B3188" t="s">
        <v>12574</v>
      </c>
      <c r="C3188" s="1" t="str">
        <f t="shared" si="225"/>
        <v>21:0550</v>
      </c>
      <c r="D3188" s="1" t="str">
        <f t="shared" si="229"/>
        <v>21:0179</v>
      </c>
      <c r="E3188" t="s">
        <v>12575</v>
      </c>
      <c r="F3188" t="s">
        <v>12576</v>
      </c>
      <c r="H3188">
        <v>53.631887300000002</v>
      </c>
      <c r="I3188">
        <v>-123.12932139999999</v>
      </c>
      <c r="J3188" s="1" t="str">
        <f t="shared" si="230"/>
        <v>Fluid (stream)</v>
      </c>
      <c r="K3188" s="1" t="str">
        <f t="shared" si="231"/>
        <v>Untreated Water</v>
      </c>
      <c r="L3188">
        <v>16</v>
      </c>
      <c r="M3188" t="s">
        <v>11421</v>
      </c>
      <c r="N3188">
        <v>307</v>
      </c>
      <c r="O3188">
        <v>0.35</v>
      </c>
      <c r="P3188">
        <v>56</v>
      </c>
      <c r="Q3188">
        <v>7.6</v>
      </c>
    </row>
    <row r="3189" spans="1:17" hidden="1" x14ac:dyDescent="0.3">
      <c r="A3189" t="s">
        <v>12577</v>
      </c>
      <c r="B3189" t="s">
        <v>12578</v>
      </c>
      <c r="C3189" s="1" t="str">
        <f t="shared" si="225"/>
        <v>21:0550</v>
      </c>
      <c r="D3189" s="1" t="str">
        <f t="shared" si="229"/>
        <v>21:0179</v>
      </c>
      <c r="E3189" t="s">
        <v>12551</v>
      </c>
      <c r="F3189" t="s">
        <v>12579</v>
      </c>
      <c r="H3189">
        <v>53.710305499999997</v>
      </c>
      <c r="I3189">
        <v>-123.1192288</v>
      </c>
      <c r="J3189" s="1" t="str">
        <f t="shared" si="230"/>
        <v>Fluid (stream)</v>
      </c>
      <c r="K3189" s="1" t="str">
        <f t="shared" si="231"/>
        <v>Untreated Water</v>
      </c>
      <c r="L3189">
        <v>16</v>
      </c>
      <c r="M3189" t="s">
        <v>12497</v>
      </c>
      <c r="N3189">
        <v>308</v>
      </c>
      <c r="O3189">
        <v>2</v>
      </c>
      <c r="P3189">
        <v>78</v>
      </c>
      <c r="Q3189">
        <v>7.4</v>
      </c>
    </row>
    <row r="3190" spans="1:17" hidden="1" x14ac:dyDescent="0.3">
      <c r="A3190" t="s">
        <v>12580</v>
      </c>
      <c r="B3190" t="s">
        <v>12581</v>
      </c>
      <c r="C3190" s="1" t="str">
        <f t="shared" si="225"/>
        <v>21:0550</v>
      </c>
      <c r="D3190" s="1" t="str">
        <f t="shared" si="229"/>
        <v>21:0179</v>
      </c>
      <c r="E3190" t="s">
        <v>12551</v>
      </c>
      <c r="F3190" t="s">
        <v>12582</v>
      </c>
      <c r="H3190">
        <v>53.710305499999997</v>
      </c>
      <c r="I3190">
        <v>-123.1192288</v>
      </c>
      <c r="J3190" s="1" t="str">
        <f t="shared" si="230"/>
        <v>Fluid (stream)</v>
      </c>
      <c r="K3190" s="1" t="str">
        <f t="shared" si="231"/>
        <v>Untreated Water</v>
      </c>
      <c r="L3190">
        <v>16</v>
      </c>
      <c r="M3190" t="s">
        <v>12501</v>
      </c>
      <c r="N3190">
        <v>309</v>
      </c>
      <c r="O3190">
        <v>2</v>
      </c>
      <c r="P3190">
        <v>60</v>
      </c>
      <c r="Q3190">
        <v>7.6</v>
      </c>
    </row>
    <row r="3191" spans="1:17" hidden="1" x14ac:dyDescent="0.3">
      <c r="A3191" t="s">
        <v>12583</v>
      </c>
      <c r="B3191" t="s">
        <v>12584</v>
      </c>
      <c r="C3191" s="1" t="str">
        <f t="shared" si="225"/>
        <v>21:0550</v>
      </c>
      <c r="D3191" s="1" t="str">
        <f t="shared" si="229"/>
        <v>21:0179</v>
      </c>
      <c r="E3191" t="s">
        <v>12585</v>
      </c>
      <c r="F3191" t="s">
        <v>12586</v>
      </c>
      <c r="H3191">
        <v>53.658388600000002</v>
      </c>
      <c r="I3191">
        <v>-123.5070138</v>
      </c>
      <c r="J3191" s="1" t="str">
        <f t="shared" si="230"/>
        <v>Fluid (stream)</v>
      </c>
      <c r="K3191" s="1" t="str">
        <f t="shared" si="231"/>
        <v>Untreated Water</v>
      </c>
      <c r="L3191">
        <v>16</v>
      </c>
      <c r="M3191" t="s">
        <v>11426</v>
      </c>
      <c r="N3191">
        <v>310</v>
      </c>
      <c r="O3191">
        <v>0.1</v>
      </c>
      <c r="P3191">
        <v>22</v>
      </c>
      <c r="Q3191">
        <v>7.4</v>
      </c>
    </row>
    <row r="3192" spans="1:17" hidden="1" x14ac:dyDescent="0.3">
      <c r="A3192" t="s">
        <v>12587</v>
      </c>
      <c r="B3192" t="s">
        <v>12588</v>
      </c>
      <c r="C3192" s="1" t="str">
        <f t="shared" si="225"/>
        <v>21:0550</v>
      </c>
      <c r="D3192" s="1" t="str">
        <f t="shared" si="229"/>
        <v>21:0179</v>
      </c>
      <c r="E3192" t="s">
        <v>12589</v>
      </c>
      <c r="F3192" t="s">
        <v>12590</v>
      </c>
      <c r="H3192">
        <v>53.673843300000001</v>
      </c>
      <c r="I3192">
        <v>-123.4685829</v>
      </c>
      <c r="J3192" s="1" t="str">
        <f t="shared" si="230"/>
        <v>Fluid (stream)</v>
      </c>
      <c r="K3192" s="1" t="str">
        <f t="shared" si="231"/>
        <v>Untreated Water</v>
      </c>
      <c r="L3192">
        <v>16</v>
      </c>
      <c r="M3192" t="s">
        <v>11440</v>
      </c>
      <c r="N3192">
        <v>311</v>
      </c>
      <c r="O3192">
        <v>0.3</v>
      </c>
      <c r="P3192">
        <v>30</v>
      </c>
      <c r="Q3192">
        <v>7.3</v>
      </c>
    </row>
    <row r="3193" spans="1:17" hidden="1" x14ac:dyDescent="0.3">
      <c r="A3193" t="s">
        <v>12591</v>
      </c>
      <c r="B3193" t="s">
        <v>12592</v>
      </c>
      <c r="C3193" s="1" t="str">
        <f t="shared" si="225"/>
        <v>21:0550</v>
      </c>
      <c r="D3193" s="1" t="str">
        <f t="shared" si="229"/>
        <v>21:0179</v>
      </c>
      <c r="E3193" t="s">
        <v>12593</v>
      </c>
      <c r="F3193" t="s">
        <v>12594</v>
      </c>
      <c r="H3193">
        <v>53.689713099999999</v>
      </c>
      <c r="I3193">
        <v>-123.5008176</v>
      </c>
      <c r="J3193" s="1" t="str">
        <f t="shared" si="230"/>
        <v>Fluid (stream)</v>
      </c>
      <c r="K3193" s="1" t="str">
        <f t="shared" si="231"/>
        <v>Untreated Water</v>
      </c>
      <c r="L3193">
        <v>16</v>
      </c>
      <c r="M3193" t="s">
        <v>11445</v>
      </c>
      <c r="N3193">
        <v>312</v>
      </c>
      <c r="O3193">
        <v>0.5</v>
      </c>
      <c r="P3193">
        <v>32</v>
      </c>
      <c r="Q3193">
        <v>6.9</v>
      </c>
    </row>
    <row r="3194" spans="1:17" hidden="1" x14ac:dyDescent="0.3">
      <c r="A3194" t="s">
        <v>12595</v>
      </c>
      <c r="B3194" t="s">
        <v>12596</v>
      </c>
      <c r="C3194" s="1" t="str">
        <f t="shared" si="225"/>
        <v>21:0550</v>
      </c>
      <c r="D3194" s="1" t="str">
        <f>HYPERLINK("http://geochem.nrcan.gc.ca/cdogs/content/svy/svy_e.htm", "")</f>
        <v/>
      </c>
      <c r="G3194" s="1" t="str">
        <f>HYPERLINK("http://geochem.nrcan.gc.ca/cdogs/content/cr_/cr_00073_e.htm", "73")</f>
        <v>73</v>
      </c>
      <c r="J3194" t="s">
        <v>11453</v>
      </c>
      <c r="K3194" t="s">
        <v>11454</v>
      </c>
      <c r="L3194">
        <v>16</v>
      </c>
      <c r="M3194" t="s">
        <v>11455</v>
      </c>
      <c r="N3194">
        <v>313</v>
      </c>
      <c r="O3194">
        <v>0.55000000000000004</v>
      </c>
      <c r="P3194">
        <v>70</v>
      </c>
      <c r="Q3194">
        <v>7.5</v>
      </c>
    </row>
    <row r="3195" spans="1:17" hidden="1" x14ac:dyDescent="0.3">
      <c r="A3195" t="s">
        <v>12597</v>
      </c>
      <c r="B3195" t="s">
        <v>12598</v>
      </c>
      <c r="C3195" s="1" t="str">
        <f t="shared" si="225"/>
        <v>21:0550</v>
      </c>
      <c r="D3195" s="1" t="str">
        <f t="shared" ref="D3195:D3206" si="232">HYPERLINK("http://geochem.nrcan.gc.ca/cdogs/content/svy/svy210179_e.htm", "21:0179")</f>
        <v>21:0179</v>
      </c>
      <c r="E3195" t="s">
        <v>12599</v>
      </c>
      <c r="F3195" t="s">
        <v>12600</v>
      </c>
      <c r="H3195">
        <v>53.715589299999998</v>
      </c>
      <c r="I3195">
        <v>-123.56397939999999</v>
      </c>
      <c r="J3195" s="1" t="str">
        <f t="shared" ref="J3195:J3206" si="233">HYPERLINK("http://geochem.nrcan.gc.ca/cdogs/content/kwd/kwd020018_e.htm", "Fluid (stream)")</f>
        <v>Fluid (stream)</v>
      </c>
      <c r="K3195" s="1" t="str">
        <f t="shared" ref="K3195:K3206" si="234">HYPERLINK("http://geochem.nrcan.gc.ca/cdogs/content/kwd/kwd080007_e.htm", "Untreated Water")</f>
        <v>Untreated Water</v>
      </c>
      <c r="L3195">
        <v>16</v>
      </c>
      <c r="M3195" t="s">
        <v>11450</v>
      </c>
      <c r="N3195">
        <v>314</v>
      </c>
      <c r="O3195">
        <v>0.45</v>
      </c>
      <c r="P3195">
        <v>98</v>
      </c>
      <c r="Q3195">
        <v>6.7</v>
      </c>
    </row>
    <row r="3196" spans="1:17" hidden="1" x14ac:dyDescent="0.3">
      <c r="A3196" t="s">
        <v>12601</v>
      </c>
      <c r="B3196" t="s">
        <v>12602</v>
      </c>
      <c r="C3196" s="1" t="str">
        <f t="shared" si="225"/>
        <v>21:0550</v>
      </c>
      <c r="D3196" s="1" t="str">
        <f t="shared" si="232"/>
        <v>21:0179</v>
      </c>
      <c r="E3196" t="s">
        <v>12603</v>
      </c>
      <c r="F3196" t="s">
        <v>12604</v>
      </c>
      <c r="H3196">
        <v>53.743622500000001</v>
      </c>
      <c r="I3196">
        <v>-123.6345891</v>
      </c>
      <c r="J3196" s="1" t="str">
        <f t="shared" si="233"/>
        <v>Fluid (stream)</v>
      </c>
      <c r="K3196" s="1" t="str">
        <f t="shared" si="234"/>
        <v>Untreated Water</v>
      </c>
      <c r="L3196">
        <v>16</v>
      </c>
      <c r="M3196" t="s">
        <v>11460</v>
      </c>
      <c r="N3196">
        <v>315</v>
      </c>
      <c r="O3196">
        <v>2</v>
      </c>
      <c r="P3196">
        <v>98</v>
      </c>
      <c r="Q3196">
        <v>6.9</v>
      </c>
    </row>
    <row r="3197" spans="1:17" hidden="1" x14ac:dyDescent="0.3">
      <c r="A3197" t="s">
        <v>12605</v>
      </c>
      <c r="B3197" t="s">
        <v>12606</v>
      </c>
      <c r="C3197" s="1" t="str">
        <f t="shared" si="225"/>
        <v>21:0550</v>
      </c>
      <c r="D3197" s="1" t="str">
        <f t="shared" si="232"/>
        <v>21:0179</v>
      </c>
      <c r="E3197" t="s">
        <v>12607</v>
      </c>
      <c r="F3197" t="s">
        <v>12608</v>
      </c>
      <c r="H3197">
        <v>53.697398300000003</v>
      </c>
      <c r="I3197">
        <v>-123.6554482</v>
      </c>
      <c r="J3197" s="1" t="str">
        <f t="shared" si="233"/>
        <v>Fluid (stream)</v>
      </c>
      <c r="K3197" s="1" t="str">
        <f t="shared" si="234"/>
        <v>Untreated Water</v>
      </c>
      <c r="L3197">
        <v>16</v>
      </c>
      <c r="M3197" t="s">
        <v>11465</v>
      </c>
      <c r="N3197">
        <v>316</v>
      </c>
      <c r="O3197">
        <v>0.25</v>
      </c>
      <c r="P3197">
        <v>70</v>
      </c>
      <c r="Q3197">
        <v>6.2</v>
      </c>
    </row>
    <row r="3198" spans="1:17" hidden="1" x14ac:dyDescent="0.3">
      <c r="A3198" t="s">
        <v>12609</v>
      </c>
      <c r="B3198" t="s">
        <v>12610</v>
      </c>
      <c r="C3198" s="1" t="str">
        <f t="shared" si="225"/>
        <v>21:0550</v>
      </c>
      <c r="D3198" s="1" t="str">
        <f t="shared" si="232"/>
        <v>21:0179</v>
      </c>
      <c r="E3198" t="s">
        <v>12611</v>
      </c>
      <c r="F3198" t="s">
        <v>12612</v>
      </c>
      <c r="H3198">
        <v>53.6760898</v>
      </c>
      <c r="I3198">
        <v>-123.56281629999999</v>
      </c>
      <c r="J3198" s="1" t="str">
        <f t="shared" si="233"/>
        <v>Fluid (stream)</v>
      </c>
      <c r="K3198" s="1" t="str">
        <f t="shared" si="234"/>
        <v>Untreated Water</v>
      </c>
      <c r="L3198">
        <v>16</v>
      </c>
      <c r="M3198" t="s">
        <v>11470</v>
      </c>
      <c r="N3198">
        <v>317</v>
      </c>
      <c r="O3198">
        <v>0.1</v>
      </c>
      <c r="P3198">
        <v>76</v>
      </c>
      <c r="Q3198">
        <v>6.2</v>
      </c>
    </row>
    <row r="3199" spans="1:17" hidden="1" x14ac:dyDescent="0.3">
      <c r="A3199" t="s">
        <v>12613</v>
      </c>
      <c r="B3199" t="s">
        <v>12614</v>
      </c>
      <c r="C3199" s="1" t="str">
        <f t="shared" si="225"/>
        <v>21:0550</v>
      </c>
      <c r="D3199" s="1" t="str">
        <f t="shared" si="232"/>
        <v>21:0179</v>
      </c>
      <c r="E3199" t="s">
        <v>12615</v>
      </c>
      <c r="F3199" t="s">
        <v>12616</v>
      </c>
      <c r="H3199">
        <v>53.576537600000002</v>
      </c>
      <c r="I3199">
        <v>-123.7024511</v>
      </c>
      <c r="J3199" s="1" t="str">
        <f t="shared" si="233"/>
        <v>Fluid (stream)</v>
      </c>
      <c r="K3199" s="1" t="str">
        <f t="shared" si="234"/>
        <v>Untreated Water</v>
      </c>
      <c r="L3199">
        <v>16</v>
      </c>
      <c r="M3199" t="s">
        <v>11475</v>
      </c>
      <c r="N3199">
        <v>318</v>
      </c>
      <c r="O3199">
        <v>1.5</v>
      </c>
      <c r="P3199">
        <v>110</v>
      </c>
      <c r="Q3199">
        <v>7.5</v>
      </c>
    </row>
    <row r="3200" spans="1:17" hidden="1" x14ac:dyDescent="0.3">
      <c r="A3200" t="s">
        <v>12617</v>
      </c>
      <c r="B3200" t="s">
        <v>12618</v>
      </c>
      <c r="C3200" s="1" t="str">
        <f t="shared" si="225"/>
        <v>21:0550</v>
      </c>
      <c r="D3200" s="1" t="str">
        <f t="shared" si="232"/>
        <v>21:0179</v>
      </c>
      <c r="E3200" t="s">
        <v>12619</v>
      </c>
      <c r="F3200" t="s">
        <v>12620</v>
      </c>
      <c r="H3200">
        <v>53.570115100000002</v>
      </c>
      <c r="I3200">
        <v>-123.7646371</v>
      </c>
      <c r="J3200" s="1" t="str">
        <f t="shared" si="233"/>
        <v>Fluid (stream)</v>
      </c>
      <c r="K3200" s="1" t="str">
        <f t="shared" si="234"/>
        <v>Untreated Water</v>
      </c>
      <c r="L3200">
        <v>16</v>
      </c>
      <c r="M3200" t="s">
        <v>11480</v>
      </c>
      <c r="N3200">
        <v>319</v>
      </c>
      <c r="O3200">
        <v>0.5</v>
      </c>
      <c r="P3200">
        <v>78</v>
      </c>
      <c r="Q3200">
        <v>6.4</v>
      </c>
    </row>
    <row r="3201" spans="1:17" hidden="1" x14ac:dyDescent="0.3">
      <c r="A3201" t="s">
        <v>12621</v>
      </c>
      <c r="B3201" t="s">
        <v>12622</v>
      </c>
      <c r="C3201" s="1" t="str">
        <f t="shared" si="225"/>
        <v>21:0550</v>
      </c>
      <c r="D3201" s="1" t="str">
        <f t="shared" si="232"/>
        <v>21:0179</v>
      </c>
      <c r="E3201" t="s">
        <v>12623</v>
      </c>
      <c r="F3201" t="s">
        <v>12624</v>
      </c>
      <c r="H3201">
        <v>53.606235599999998</v>
      </c>
      <c r="I3201">
        <v>-123.7958807</v>
      </c>
      <c r="J3201" s="1" t="str">
        <f t="shared" si="233"/>
        <v>Fluid (stream)</v>
      </c>
      <c r="K3201" s="1" t="str">
        <f t="shared" si="234"/>
        <v>Untreated Water</v>
      </c>
      <c r="L3201">
        <v>16</v>
      </c>
      <c r="M3201" t="s">
        <v>12548</v>
      </c>
      <c r="N3201">
        <v>320</v>
      </c>
      <c r="O3201">
        <v>0.5</v>
      </c>
      <c r="P3201">
        <v>76</v>
      </c>
      <c r="Q3201">
        <v>6.5</v>
      </c>
    </row>
    <row r="3202" spans="1:17" hidden="1" x14ac:dyDescent="0.3">
      <c r="A3202" t="s">
        <v>12625</v>
      </c>
      <c r="B3202" t="s">
        <v>12626</v>
      </c>
      <c r="C3202" s="1" t="str">
        <f t="shared" ref="C3202:C3265" si="235">HYPERLINK("http://geochem.nrcan.gc.ca/cdogs/content/bdl/bdl210550_e.htm", "21:0550")</f>
        <v>21:0550</v>
      </c>
      <c r="D3202" s="1" t="str">
        <f t="shared" si="232"/>
        <v>21:0179</v>
      </c>
      <c r="E3202" t="s">
        <v>12627</v>
      </c>
      <c r="F3202" t="s">
        <v>12628</v>
      </c>
      <c r="H3202">
        <v>53.645053599999997</v>
      </c>
      <c r="I3202">
        <v>-123.2456012</v>
      </c>
      <c r="J3202" s="1" t="str">
        <f t="shared" si="233"/>
        <v>Fluid (stream)</v>
      </c>
      <c r="K3202" s="1" t="str">
        <f t="shared" si="234"/>
        <v>Untreated Water</v>
      </c>
      <c r="L3202">
        <v>17</v>
      </c>
      <c r="M3202" t="s">
        <v>11387</v>
      </c>
      <c r="N3202">
        <v>321</v>
      </c>
      <c r="O3202">
        <v>0.1</v>
      </c>
      <c r="P3202">
        <v>110</v>
      </c>
      <c r="Q3202">
        <v>6.7</v>
      </c>
    </row>
    <row r="3203" spans="1:17" hidden="1" x14ac:dyDescent="0.3">
      <c r="A3203" t="s">
        <v>12629</v>
      </c>
      <c r="B3203" t="s">
        <v>12630</v>
      </c>
      <c r="C3203" s="1" t="str">
        <f t="shared" si="235"/>
        <v>21:0550</v>
      </c>
      <c r="D3203" s="1" t="str">
        <f t="shared" si="232"/>
        <v>21:0179</v>
      </c>
      <c r="E3203" t="s">
        <v>12631</v>
      </c>
      <c r="F3203" t="s">
        <v>12632</v>
      </c>
      <c r="H3203">
        <v>53.614809700000002</v>
      </c>
      <c r="I3203">
        <v>-123.76582329999999</v>
      </c>
      <c r="J3203" s="1" t="str">
        <f t="shared" si="233"/>
        <v>Fluid (stream)</v>
      </c>
      <c r="K3203" s="1" t="str">
        <f t="shared" si="234"/>
        <v>Untreated Water</v>
      </c>
      <c r="L3203">
        <v>17</v>
      </c>
      <c r="M3203" t="s">
        <v>11392</v>
      </c>
      <c r="N3203">
        <v>322</v>
      </c>
      <c r="O3203">
        <v>0.3</v>
      </c>
      <c r="P3203">
        <v>94</v>
      </c>
      <c r="Q3203">
        <v>6.4</v>
      </c>
    </row>
    <row r="3204" spans="1:17" hidden="1" x14ac:dyDescent="0.3">
      <c r="A3204" t="s">
        <v>12633</v>
      </c>
      <c r="B3204" t="s">
        <v>12634</v>
      </c>
      <c r="C3204" s="1" t="str">
        <f t="shared" si="235"/>
        <v>21:0550</v>
      </c>
      <c r="D3204" s="1" t="str">
        <f t="shared" si="232"/>
        <v>21:0179</v>
      </c>
      <c r="E3204" t="s">
        <v>12635</v>
      </c>
      <c r="F3204" t="s">
        <v>12636</v>
      </c>
      <c r="H3204">
        <v>53.603826099999999</v>
      </c>
      <c r="I3204">
        <v>-123.73999240000001</v>
      </c>
      <c r="J3204" s="1" t="str">
        <f t="shared" si="233"/>
        <v>Fluid (stream)</v>
      </c>
      <c r="K3204" s="1" t="str">
        <f t="shared" si="234"/>
        <v>Untreated Water</v>
      </c>
      <c r="L3204">
        <v>17</v>
      </c>
      <c r="M3204" t="s">
        <v>11397</v>
      </c>
      <c r="N3204">
        <v>323</v>
      </c>
    </row>
    <row r="3205" spans="1:17" hidden="1" x14ac:dyDescent="0.3">
      <c r="A3205" t="s">
        <v>12637</v>
      </c>
      <c r="B3205" t="s">
        <v>12638</v>
      </c>
      <c r="C3205" s="1" t="str">
        <f t="shared" si="235"/>
        <v>21:0550</v>
      </c>
      <c r="D3205" s="1" t="str">
        <f t="shared" si="232"/>
        <v>21:0179</v>
      </c>
      <c r="E3205" t="s">
        <v>12639</v>
      </c>
      <c r="F3205" t="s">
        <v>12640</v>
      </c>
      <c r="H3205">
        <v>53.5966132</v>
      </c>
      <c r="I3205">
        <v>-123.74925</v>
      </c>
      <c r="J3205" s="1" t="str">
        <f t="shared" si="233"/>
        <v>Fluid (stream)</v>
      </c>
      <c r="K3205" s="1" t="str">
        <f t="shared" si="234"/>
        <v>Untreated Water</v>
      </c>
      <c r="L3205">
        <v>17</v>
      </c>
      <c r="M3205" t="s">
        <v>11402</v>
      </c>
      <c r="N3205">
        <v>324</v>
      </c>
      <c r="O3205">
        <v>0.1</v>
      </c>
      <c r="P3205">
        <v>110</v>
      </c>
      <c r="Q3205">
        <v>6.8</v>
      </c>
    </row>
    <row r="3206" spans="1:17" hidden="1" x14ac:dyDescent="0.3">
      <c r="A3206" t="s">
        <v>12641</v>
      </c>
      <c r="B3206" t="s">
        <v>12642</v>
      </c>
      <c r="C3206" s="1" t="str">
        <f t="shared" si="235"/>
        <v>21:0550</v>
      </c>
      <c r="D3206" s="1" t="str">
        <f t="shared" si="232"/>
        <v>21:0179</v>
      </c>
      <c r="E3206" t="s">
        <v>12643</v>
      </c>
      <c r="F3206" t="s">
        <v>12644</v>
      </c>
      <c r="H3206">
        <v>53.680360899999997</v>
      </c>
      <c r="I3206">
        <v>-123.706677</v>
      </c>
      <c r="J3206" s="1" t="str">
        <f t="shared" si="233"/>
        <v>Fluid (stream)</v>
      </c>
      <c r="K3206" s="1" t="str">
        <f t="shared" si="234"/>
        <v>Untreated Water</v>
      </c>
      <c r="L3206">
        <v>17</v>
      </c>
      <c r="M3206" t="s">
        <v>11411</v>
      </c>
      <c r="N3206">
        <v>325</v>
      </c>
      <c r="O3206">
        <v>1</v>
      </c>
      <c r="P3206">
        <v>68</v>
      </c>
      <c r="Q3206">
        <v>6.6</v>
      </c>
    </row>
    <row r="3207" spans="1:17" hidden="1" x14ac:dyDescent="0.3">
      <c r="A3207" t="s">
        <v>12645</v>
      </c>
      <c r="B3207" t="s">
        <v>12646</v>
      </c>
      <c r="C3207" s="1" t="str">
        <f t="shared" si="235"/>
        <v>21:0550</v>
      </c>
      <c r="D3207" s="1" t="str">
        <f>HYPERLINK("http://geochem.nrcan.gc.ca/cdogs/content/svy/svy_e.htm", "")</f>
        <v/>
      </c>
      <c r="G3207" s="1" t="str">
        <f>HYPERLINK("http://geochem.nrcan.gc.ca/cdogs/content/cr_/cr_00073_e.htm", "73")</f>
        <v>73</v>
      </c>
      <c r="J3207" t="s">
        <v>11453</v>
      </c>
      <c r="K3207" t="s">
        <v>11454</v>
      </c>
      <c r="L3207">
        <v>17</v>
      </c>
      <c r="M3207" t="s">
        <v>11455</v>
      </c>
      <c r="N3207">
        <v>326</v>
      </c>
      <c r="O3207">
        <v>0.55000000000000004</v>
      </c>
      <c r="P3207">
        <v>72</v>
      </c>
      <c r="Q3207">
        <v>6.8</v>
      </c>
    </row>
    <row r="3208" spans="1:17" hidden="1" x14ac:dyDescent="0.3">
      <c r="A3208" t="s">
        <v>12647</v>
      </c>
      <c r="B3208" t="s">
        <v>12648</v>
      </c>
      <c r="C3208" s="1" t="str">
        <f t="shared" si="235"/>
        <v>21:0550</v>
      </c>
      <c r="D3208" s="1" t="str">
        <f t="shared" ref="D3208:D3236" si="236">HYPERLINK("http://geochem.nrcan.gc.ca/cdogs/content/svy/svy210179_e.htm", "21:0179")</f>
        <v>21:0179</v>
      </c>
      <c r="E3208" t="s">
        <v>12649</v>
      </c>
      <c r="F3208" t="s">
        <v>12650</v>
      </c>
      <c r="H3208">
        <v>53.647099699999998</v>
      </c>
      <c r="I3208">
        <v>-123.2796067</v>
      </c>
      <c r="J3208" s="1" t="str">
        <f t="shared" ref="J3208:J3236" si="237">HYPERLINK("http://geochem.nrcan.gc.ca/cdogs/content/kwd/kwd020018_e.htm", "Fluid (stream)")</f>
        <v>Fluid (stream)</v>
      </c>
      <c r="K3208" s="1" t="str">
        <f t="shared" ref="K3208:K3236" si="238">HYPERLINK("http://geochem.nrcan.gc.ca/cdogs/content/kwd/kwd080007_e.htm", "Untreated Water")</f>
        <v>Untreated Water</v>
      </c>
      <c r="L3208">
        <v>17</v>
      </c>
      <c r="M3208" t="s">
        <v>11416</v>
      </c>
      <c r="N3208">
        <v>327</v>
      </c>
      <c r="O3208">
        <v>0.5</v>
      </c>
      <c r="P3208">
        <v>50</v>
      </c>
      <c r="Q3208">
        <v>7</v>
      </c>
    </row>
    <row r="3209" spans="1:17" hidden="1" x14ac:dyDescent="0.3">
      <c r="A3209" t="s">
        <v>12651</v>
      </c>
      <c r="B3209" t="s">
        <v>12652</v>
      </c>
      <c r="C3209" s="1" t="str">
        <f t="shared" si="235"/>
        <v>21:0550</v>
      </c>
      <c r="D3209" s="1" t="str">
        <f t="shared" si="236"/>
        <v>21:0179</v>
      </c>
      <c r="E3209" t="s">
        <v>12653</v>
      </c>
      <c r="F3209" t="s">
        <v>12654</v>
      </c>
      <c r="H3209">
        <v>53.639901899999998</v>
      </c>
      <c r="I3209">
        <v>-123.2505477</v>
      </c>
      <c r="J3209" s="1" t="str">
        <f t="shared" si="237"/>
        <v>Fluid (stream)</v>
      </c>
      <c r="K3209" s="1" t="str">
        <f t="shared" si="238"/>
        <v>Untreated Water</v>
      </c>
      <c r="L3209">
        <v>17</v>
      </c>
      <c r="M3209" t="s">
        <v>11421</v>
      </c>
      <c r="N3209">
        <v>328</v>
      </c>
    </row>
    <row r="3210" spans="1:17" hidden="1" x14ac:dyDescent="0.3">
      <c r="A3210" t="s">
        <v>12655</v>
      </c>
      <c r="B3210" t="s">
        <v>12656</v>
      </c>
      <c r="C3210" s="1" t="str">
        <f t="shared" si="235"/>
        <v>21:0550</v>
      </c>
      <c r="D3210" s="1" t="str">
        <f t="shared" si="236"/>
        <v>21:0179</v>
      </c>
      <c r="E3210" t="s">
        <v>12627</v>
      </c>
      <c r="F3210" t="s">
        <v>12657</v>
      </c>
      <c r="H3210">
        <v>53.645053599999997</v>
      </c>
      <c r="I3210">
        <v>-123.2456012</v>
      </c>
      <c r="J3210" s="1" t="str">
        <f t="shared" si="237"/>
        <v>Fluid (stream)</v>
      </c>
      <c r="K3210" s="1" t="str">
        <f t="shared" si="238"/>
        <v>Untreated Water</v>
      </c>
      <c r="L3210">
        <v>17</v>
      </c>
      <c r="M3210" t="s">
        <v>11406</v>
      </c>
      <c r="N3210">
        <v>329</v>
      </c>
      <c r="O3210">
        <v>0.5</v>
      </c>
      <c r="P3210">
        <v>50</v>
      </c>
      <c r="Q3210">
        <v>7.3</v>
      </c>
    </row>
    <row r="3211" spans="1:17" hidden="1" x14ac:dyDescent="0.3">
      <c r="A3211" t="s">
        <v>12658</v>
      </c>
      <c r="B3211" t="s">
        <v>12659</v>
      </c>
      <c r="C3211" s="1" t="str">
        <f t="shared" si="235"/>
        <v>21:0550</v>
      </c>
      <c r="D3211" s="1" t="str">
        <f t="shared" si="236"/>
        <v>21:0179</v>
      </c>
      <c r="E3211" t="s">
        <v>12660</v>
      </c>
      <c r="F3211" t="s">
        <v>12661</v>
      </c>
      <c r="H3211">
        <v>53.624972</v>
      </c>
      <c r="I3211">
        <v>-123.2417952</v>
      </c>
      <c r="J3211" s="1" t="str">
        <f t="shared" si="237"/>
        <v>Fluid (stream)</v>
      </c>
      <c r="K3211" s="1" t="str">
        <f t="shared" si="238"/>
        <v>Untreated Water</v>
      </c>
      <c r="L3211">
        <v>17</v>
      </c>
      <c r="M3211" t="s">
        <v>11426</v>
      </c>
      <c r="N3211">
        <v>330</v>
      </c>
      <c r="O3211">
        <v>0.55000000000000004</v>
      </c>
      <c r="P3211">
        <v>80</v>
      </c>
      <c r="Q3211">
        <v>7.8</v>
      </c>
    </row>
    <row r="3212" spans="1:17" hidden="1" x14ac:dyDescent="0.3">
      <c r="A3212" t="s">
        <v>12662</v>
      </c>
      <c r="B3212" t="s">
        <v>12663</v>
      </c>
      <c r="C3212" s="1" t="str">
        <f t="shared" si="235"/>
        <v>21:0550</v>
      </c>
      <c r="D3212" s="1" t="str">
        <f t="shared" si="236"/>
        <v>21:0179</v>
      </c>
      <c r="E3212" t="s">
        <v>12664</v>
      </c>
      <c r="F3212" t="s">
        <v>12665</v>
      </c>
      <c r="H3212">
        <v>53.614790200000002</v>
      </c>
      <c r="I3212">
        <v>-123.23154839999999</v>
      </c>
      <c r="J3212" s="1" t="str">
        <f t="shared" si="237"/>
        <v>Fluid (stream)</v>
      </c>
      <c r="K3212" s="1" t="str">
        <f t="shared" si="238"/>
        <v>Untreated Water</v>
      </c>
      <c r="L3212">
        <v>17</v>
      </c>
      <c r="M3212" t="s">
        <v>11440</v>
      </c>
      <c r="N3212">
        <v>331</v>
      </c>
      <c r="O3212">
        <v>1</v>
      </c>
      <c r="P3212">
        <v>92</v>
      </c>
      <c r="Q3212">
        <v>8</v>
      </c>
    </row>
    <row r="3213" spans="1:17" hidden="1" x14ac:dyDescent="0.3">
      <c r="A3213" t="s">
        <v>12666</v>
      </c>
      <c r="B3213" t="s">
        <v>12667</v>
      </c>
      <c r="C3213" s="1" t="str">
        <f t="shared" si="235"/>
        <v>21:0550</v>
      </c>
      <c r="D3213" s="1" t="str">
        <f t="shared" si="236"/>
        <v>21:0179</v>
      </c>
      <c r="E3213" t="s">
        <v>12668</v>
      </c>
      <c r="F3213" t="s">
        <v>12669</v>
      </c>
      <c r="H3213">
        <v>53.589594499999997</v>
      </c>
      <c r="I3213">
        <v>-123.202011</v>
      </c>
      <c r="J3213" s="1" t="str">
        <f t="shared" si="237"/>
        <v>Fluid (stream)</v>
      </c>
      <c r="K3213" s="1" t="str">
        <f t="shared" si="238"/>
        <v>Untreated Water</v>
      </c>
      <c r="L3213">
        <v>17</v>
      </c>
      <c r="M3213" t="s">
        <v>11445</v>
      </c>
      <c r="N3213">
        <v>332</v>
      </c>
      <c r="O3213">
        <v>1</v>
      </c>
      <c r="P3213">
        <v>88</v>
      </c>
      <c r="Q3213">
        <v>7</v>
      </c>
    </row>
    <row r="3214" spans="1:17" hidden="1" x14ac:dyDescent="0.3">
      <c r="A3214" t="s">
        <v>12670</v>
      </c>
      <c r="B3214" t="s">
        <v>12671</v>
      </c>
      <c r="C3214" s="1" t="str">
        <f t="shared" si="235"/>
        <v>21:0550</v>
      </c>
      <c r="D3214" s="1" t="str">
        <f t="shared" si="236"/>
        <v>21:0179</v>
      </c>
      <c r="E3214" t="s">
        <v>12672</v>
      </c>
      <c r="F3214" t="s">
        <v>12673</v>
      </c>
      <c r="H3214">
        <v>53.718467699999998</v>
      </c>
      <c r="I3214">
        <v>-123.2154632</v>
      </c>
      <c r="J3214" s="1" t="str">
        <f t="shared" si="237"/>
        <v>Fluid (stream)</v>
      </c>
      <c r="K3214" s="1" t="str">
        <f t="shared" si="238"/>
        <v>Untreated Water</v>
      </c>
      <c r="L3214">
        <v>17</v>
      </c>
      <c r="M3214" t="s">
        <v>11450</v>
      </c>
      <c r="N3214">
        <v>333</v>
      </c>
      <c r="O3214">
        <v>0.1</v>
      </c>
      <c r="P3214">
        <v>50</v>
      </c>
      <c r="Q3214">
        <v>7</v>
      </c>
    </row>
    <row r="3215" spans="1:17" hidden="1" x14ac:dyDescent="0.3">
      <c r="A3215" t="s">
        <v>12674</v>
      </c>
      <c r="B3215" t="s">
        <v>12675</v>
      </c>
      <c r="C3215" s="1" t="str">
        <f t="shared" si="235"/>
        <v>21:0550</v>
      </c>
      <c r="D3215" s="1" t="str">
        <f t="shared" si="236"/>
        <v>21:0179</v>
      </c>
      <c r="E3215" t="s">
        <v>12676</v>
      </c>
      <c r="F3215" t="s">
        <v>12677</v>
      </c>
      <c r="H3215">
        <v>53.693223799999998</v>
      </c>
      <c r="I3215">
        <v>-123.2176061</v>
      </c>
      <c r="J3215" s="1" t="str">
        <f t="shared" si="237"/>
        <v>Fluid (stream)</v>
      </c>
      <c r="K3215" s="1" t="str">
        <f t="shared" si="238"/>
        <v>Untreated Water</v>
      </c>
      <c r="L3215">
        <v>17</v>
      </c>
      <c r="M3215" t="s">
        <v>11460</v>
      </c>
      <c r="N3215">
        <v>334</v>
      </c>
      <c r="O3215">
        <v>0.35</v>
      </c>
      <c r="P3215">
        <v>58</v>
      </c>
      <c r="Q3215">
        <v>7</v>
      </c>
    </row>
    <row r="3216" spans="1:17" hidden="1" x14ac:dyDescent="0.3">
      <c r="A3216" t="s">
        <v>12678</v>
      </c>
      <c r="B3216" t="s">
        <v>12679</v>
      </c>
      <c r="C3216" s="1" t="str">
        <f t="shared" si="235"/>
        <v>21:0550</v>
      </c>
      <c r="D3216" s="1" t="str">
        <f t="shared" si="236"/>
        <v>21:0179</v>
      </c>
      <c r="E3216" t="s">
        <v>12680</v>
      </c>
      <c r="F3216" t="s">
        <v>12681</v>
      </c>
      <c r="H3216">
        <v>53.679762500000002</v>
      </c>
      <c r="I3216">
        <v>-123.2155838</v>
      </c>
      <c r="J3216" s="1" t="str">
        <f t="shared" si="237"/>
        <v>Fluid (stream)</v>
      </c>
      <c r="K3216" s="1" t="str">
        <f t="shared" si="238"/>
        <v>Untreated Water</v>
      </c>
      <c r="L3216">
        <v>17</v>
      </c>
      <c r="M3216" t="s">
        <v>11465</v>
      </c>
      <c r="N3216">
        <v>335</v>
      </c>
      <c r="O3216">
        <v>0.4</v>
      </c>
      <c r="P3216">
        <v>82</v>
      </c>
      <c r="Q3216">
        <v>7</v>
      </c>
    </row>
    <row r="3217" spans="1:17" hidden="1" x14ac:dyDescent="0.3">
      <c r="A3217" t="s">
        <v>12682</v>
      </c>
      <c r="B3217" t="s">
        <v>12683</v>
      </c>
      <c r="C3217" s="1" t="str">
        <f t="shared" si="235"/>
        <v>21:0550</v>
      </c>
      <c r="D3217" s="1" t="str">
        <f t="shared" si="236"/>
        <v>21:0179</v>
      </c>
      <c r="E3217" t="s">
        <v>12684</v>
      </c>
      <c r="F3217" t="s">
        <v>12685</v>
      </c>
      <c r="H3217">
        <v>53.740489400000001</v>
      </c>
      <c r="I3217">
        <v>-123.2206245</v>
      </c>
      <c r="J3217" s="1" t="str">
        <f t="shared" si="237"/>
        <v>Fluid (stream)</v>
      </c>
      <c r="K3217" s="1" t="str">
        <f t="shared" si="238"/>
        <v>Untreated Water</v>
      </c>
      <c r="L3217">
        <v>17</v>
      </c>
      <c r="M3217" t="s">
        <v>11470</v>
      </c>
      <c r="N3217">
        <v>336</v>
      </c>
      <c r="O3217">
        <v>0.3</v>
      </c>
      <c r="P3217">
        <v>58</v>
      </c>
      <c r="Q3217">
        <v>7.5</v>
      </c>
    </row>
    <row r="3218" spans="1:17" hidden="1" x14ac:dyDescent="0.3">
      <c r="A3218" t="s">
        <v>12686</v>
      </c>
      <c r="B3218" t="s">
        <v>12687</v>
      </c>
      <c r="C3218" s="1" t="str">
        <f t="shared" si="235"/>
        <v>21:0550</v>
      </c>
      <c r="D3218" s="1" t="str">
        <f t="shared" si="236"/>
        <v>21:0179</v>
      </c>
      <c r="E3218" t="s">
        <v>12688</v>
      </c>
      <c r="F3218" t="s">
        <v>12689</v>
      </c>
      <c r="H3218">
        <v>53.7636179</v>
      </c>
      <c r="I3218">
        <v>-123.163494</v>
      </c>
      <c r="J3218" s="1" t="str">
        <f t="shared" si="237"/>
        <v>Fluid (stream)</v>
      </c>
      <c r="K3218" s="1" t="str">
        <f t="shared" si="238"/>
        <v>Untreated Water</v>
      </c>
      <c r="L3218">
        <v>17</v>
      </c>
      <c r="M3218" t="s">
        <v>11475</v>
      </c>
      <c r="N3218">
        <v>337</v>
      </c>
      <c r="O3218">
        <v>0.1</v>
      </c>
      <c r="P3218">
        <v>58</v>
      </c>
      <c r="Q3218">
        <v>7.3</v>
      </c>
    </row>
    <row r="3219" spans="1:17" hidden="1" x14ac:dyDescent="0.3">
      <c r="A3219" t="s">
        <v>12690</v>
      </c>
      <c r="B3219" t="s">
        <v>12691</v>
      </c>
      <c r="C3219" s="1" t="str">
        <f t="shared" si="235"/>
        <v>21:0550</v>
      </c>
      <c r="D3219" s="1" t="str">
        <f t="shared" si="236"/>
        <v>21:0179</v>
      </c>
      <c r="E3219" t="s">
        <v>12692</v>
      </c>
      <c r="F3219" t="s">
        <v>12693</v>
      </c>
      <c r="H3219">
        <v>53.792568600000003</v>
      </c>
      <c r="I3219">
        <v>-123.11864129999999</v>
      </c>
      <c r="J3219" s="1" t="str">
        <f t="shared" si="237"/>
        <v>Fluid (stream)</v>
      </c>
      <c r="K3219" s="1" t="str">
        <f t="shared" si="238"/>
        <v>Untreated Water</v>
      </c>
      <c r="L3219">
        <v>17</v>
      </c>
      <c r="M3219" t="s">
        <v>11431</v>
      </c>
      <c r="N3219">
        <v>338</v>
      </c>
      <c r="O3219">
        <v>0.1</v>
      </c>
      <c r="P3219">
        <v>80</v>
      </c>
      <c r="Q3219">
        <v>7</v>
      </c>
    </row>
    <row r="3220" spans="1:17" hidden="1" x14ac:dyDescent="0.3">
      <c r="A3220" t="s">
        <v>12694</v>
      </c>
      <c r="B3220" t="s">
        <v>12695</v>
      </c>
      <c r="C3220" s="1" t="str">
        <f t="shared" si="235"/>
        <v>21:0550</v>
      </c>
      <c r="D3220" s="1" t="str">
        <f t="shared" si="236"/>
        <v>21:0179</v>
      </c>
      <c r="E3220" t="s">
        <v>12692</v>
      </c>
      <c r="F3220" t="s">
        <v>12696</v>
      </c>
      <c r="H3220">
        <v>53.792568600000003</v>
      </c>
      <c r="I3220">
        <v>-123.11864129999999</v>
      </c>
      <c r="J3220" s="1" t="str">
        <f t="shared" si="237"/>
        <v>Fluid (stream)</v>
      </c>
      <c r="K3220" s="1" t="str">
        <f t="shared" si="238"/>
        <v>Untreated Water</v>
      </c>
      <c r="L3220">
        <v>17</v>
      </c>
      <c r="M3220" t="s">
        <v>11435</v>
      </c>
      <c r="N3220">
        <v>339</v>
      </c>
      <c r="O3220">
        <v>0.1</v>
      </c>
      <c r="P3220">
        <v>82</v>
      </c>
      <c r="Q3220">
        <v>7.4</v>
      </c>
    </row>
    <row r="3221" spans="1:17" hidden="1" x14ac:dyDescent="0.3">
      <c r="A3221" t="s">
        <v>12697</v>
      </c>
      <c r="B3221" t="s">
        <v>12698</v>
      </c>
      <c r="C3221" s="1" t="str">
        <f t="shared" si="235"/>
        <v>21:0550</v>
      </c>
      <c r="D3221" s="1" t="str">
        <f t="shared" si="236"/>
        <v>21:0179</v>
      </c>
      <c r="E3221" t="s">
        <v>12699</v>
      </c>
      <c r="F3221" t="s">
        <v>12700</v>
      </c>
      <c r="H3221">
        <v>53.807121799999997</v>
      </c>
      <c r="I3221">
        <v>-123.09760420000001</v>
      </c>
      <c r="J3221" s="1" t="str">
        <f t="shared" si="237"/>
        <v>Fluid (stream)</v>
      </c>
      <c r="K3221" s="1" t="str">
        <f t="shared" si="238"/>
        <v>Untreated Water</v>
      </c>
      <c r="L3221">
        <v>17</v>
      </c>
      <c r="M3221" t="s">
        <v>11480</v>
      </c>
      <c r="N3221">
        <v>340</v>
      </c>
      <c r="O3221">
        <v>0.35</v>
      </c>
      <c r="P3221">
        <v>58</v>
      </c>
      <c r="Q3221">
        <v>7.2</v>
      </c>
    </row>
    <row r="3222" spans="1:17" hidden="1" x14ac:dyDescent="0.3">
      <c r="A3222" t="s">
        <v>12701</v>
      </c>
      <c r="B3222" t="s">
        <v>12702</v>
      </c>
      <c r="C3222" s="1" t="str">
        <f t="shared" si="235"/>
        <v>21:0550</v>
      </c>
      <c r="D3222" s="1" t="str">
        <f t="shared" si="236"/>
        <v>21:0179</v>
      </c>
      <c r="E3222" t="s">
        <v>12703</v>
      </c>
      <c r="F3222" t="s">
        <v>12704</v>
      </c>
      <c r="H3222">
        <v>53.551808299999998</v>
      </c>
      <c r="I3222">
        <v>-123.8248504</v>
      </c>
      <c r="J3222" s="1" t="str">
        <f t="shared" si="237"/>
        <v>Fluid (stream)</v>
      </c>
      <c r="K3222" s="1" t="str">
        <f t="shared" si="238"/>
        <v>Untreated Water</v>
      </c>
      <c r="L3222">
        <v>18</v>
      </c>
      <c r="M3222" t="s">
        <v>11387</v>
      </c>
      <c r="N3222">
        <v>341</v>
      </c>
      <c r="O3222">
        <v>0.1</v>
      </c>
      <c r="P3222">
        <v>110</v>
      </c>
      <c r="Q3222">
        <v>7.4</v>
      </c>
    </row>
    <row r="3223" spans="1:17" hidden="1" x14ac:dyDescent="0.3">
      <c r="A3223" t="s">
        <v>12705</v>
      </c>
      <c r="B3223" t="s">
        <v>12706</v>
      </c>
      <c r="C3223" s="1" t="str">
        <f t="shared" si="235"/>
        <v>21:0550</v>
      </c>
      <c r="D3223" s="1" t="str">
        <f t="shared" si="236"/>
        <v>21:0179</v>
      </c>
      <c r="E3223" t="s">
        <v>12707</v>
      </c>
      <c r="F3223" t="s">
        <v>12708</v>
      </c>
      <c r="H3223">
        <v>53.527810600000002</v>
      </c>
      <c r="I3223">
        <v>-123.9712591</v>
      </c>
      <c r="J3223" s="1" t="str">
        <f t="shared" si="237"/>
        <v>Fluid (stream)</v>
      </c>
      <c r="K3223" s="1" t="str">
        <f t="shared" si="238"/>
        <v>Untreated Water</v>
      </c>
      <c r="L3223">
        <v>18</v>
      </c>
      <c r="M3223" t="s">
        <v>11392</v>
      </c>
      <c r="N3223">
        <v>342</v>
      </c>
      <c r="O3223">
        <v>0.35</v>
      </c>
      <c r="P3223">
        <v>78</v>
      </c>
      <c r="Q3223">
        <v>7.5</v>
      </c>
    </row>
    <row r="3224" spans="1:17" hidden="1" x14ac:dyDescent="0.3">
      <c r="A3224" t="s">
        <v>12709</v>
      </c>
      <c r="B3224" t="s">
        <v>12710</v>
      </c>
      <c r="C3224" s="1" t="str">
        <f t="shared" si="235"/>
        <v>21:0550</v>
      </c>
      <c r="D3224" s="1" t="str">
        <f t="shared" si="236"/>
        <v>21:0179</v>
      </c>
      <c r="E3224" t="s">
        <v>12711</v>
      </c>
      <c r="F3224" t="s">
        <v>12712</v>
      </c>
      <c r="H3224">
        <v>53.500546200000002</v>
      </c>
      <c r="I3224">
        <v>-123.9501018</v>
      </c>
      <c r="J3224" s="1" t="str">
        <f t="shared" si="237"/>
        <v>Fluid (stream)</v>
      </c>
      <c r="K3224" s="1" t="str">
        <f t="shared" si="238"/>
        <v>Untreated Water</v>
      </c>
      <c r="L3224">
        <v>18</v>
      </c>
      <c r="M3224" t="s">
        <v>11397</v>
      </c>
      <c r="N3224">
        <v>343</v>
      </c>
      <c r="O3224">
        <v>0.65</v>
      </c>
      <c r="P3224">
        <v>48</v>
      </c>
      <c r="Q3224">
        <v>7.7</v>
      </c>
    </row>
    <row r="3225" spans="1:17" hidden="1" x14ac:dyDescent="0.3">
      <c r="A3225" t="s">
        <v>12713</v>
      </c>
      <c r="B3225" t="s">
        <v>12714</v>
      </c>
      <c r="C3225" s="1" t="str">
        <f t="shared" si="235"/>
        <v>21:0550</v>
      </c>
      <c r="D3225" s="1" t="str">
        <f t="shared" si="236"/>
        <v>21:0179</v>
      </c>
      <c r="E3225" t="s">
        <v>12715</v>
      </c>
      <c r="F3225" t="s">
        <v>12716</v>
      </c>
      <c r="H3225">
        <v>53.488861900000003</v>
      </c>
      <c r="I3225">
        <v>-123.9895236</v>
      </c>
      <c r="J3225" s="1" t="str">
        <f t="shared" si="237"/>
        <v>Fluid (stream)</v>
      </c>
      <c r="K3225" s="1" t="str">
        <f t="shared" si="238"/>
        <v>Untreated Water</v>
      </c>
      <c r="L3225">
        <v>18</v>
      </c>
      <c r="M3225" t="s">
        <v>11431</v>
      </c>
      <c r="N3225">
        <v>344</v>
      </c>
      <c r="O3225">
        <v>0.1</v>
      </c>
      <c r="P3225">
        <v>30</v>
      </c>
      <c r="Q3225">
        <v>7.3</v>
      </c>
    </row>
    <row r="3226" spans="1:17" hidden="1" x14ac:dyDescent="0.3">
      <c r="A3226" t="s">
        <v>12717</v>
      </c>
      <c r="B3226" t="s">
        <v>12718</v>
      </c>
      <c r="C3226" s="1" t="str">
        <f t="shared" si="235"/>
        <v>21:0550</v>
      </c>
      <c r="D3226" s="1" t="str">
        <f t="shared" si="236"/>
        <v>21:0179</v>
      </c>
      <c r="E3226" t="s">
        <v>12715</v>
      </c>
      <c r="F3226" t="s">
        <v>12719</v>
      </c>
      <c r="H3226">
        <v>53.488861900000003</v>
      </c>
      <c r="I3226">
        <v>-123.9895236</v>
      </c>
      <c r="J3226" s="1" t="str">
        <f t="shared" si="237"/>
        <v>Fluid (stream)</v>
      </c>
      <c r="K3226" s="1" t="str">
        <f t="shared" si="238"/>
        <v>Untreated Water</v>
      </c>
      <c r="L3226">
        <v>18</v>
      </c>
      <c r="M3226" t="s">
        <v>11435</v>
      </c>
      <c r="N3226">
        <v>345</v>
      </c>
      <c r="O3226">
        <v>0.1</v>
      </c>
      <c r="P3226">
        <v>30</v>
      </c>
      <c r="Q3226">
        <v>7.3</v>
      </c>
    </row>
    <row r="3227" spans="1:17" hidden="1" x14ac:dyDescent="0.3">
      <c r="A3227" t="s">
        <v>12720</v>
      </c>
      <c r="B3227" t="s">
        <v>12721</v>
      </c>
      <c r="C3227" s="1" t="str">
        <f t="shared" si="235"/>
        <v>21:0550</v>
      </c>
      <c r="D3227" s="1" t="str">
        <f t="shared" si="236"/>
        <v>21:0179</v>
      </c>
      <c r="E3227" t="s">
        <v>12722</v>
      </c>
      <c r="F3227" t="s">
        <v>12723</v>
      </c>
      <c r="H3227">
        <v>53.493696399999997</v>
      </c>
      <c r="I3227">
        <v>-123.9679158</v>
      </c>
      <c r="J3227" s="1" t="str">
        <f t="shared" si="237"/>
        <v>Fluid (stream)</v>
      </c>
      <c r="K3227" s="1" t="str">
        <f t="shared" si="238"/>
        <v>Untreated Water</v>
      </c>
      <c r="L3227">
        <v>18</v>
      </c>
      <c r="M3227" t="s">
        <v>11402</v>
      </c>
      <c r="N3227">
        <v>346</v>
      </c>
    </row>
    <row r="3228" spans="1:17" hidden="1" x14ac:dyDescent="0.3">
      <c r="A3228" t="s">
        <v>12724</v>
      </c>
      <c r="B3228" t="s">
        <v>12725</v>
      </c>
      <c r="C3228" s="1" t="str">
        <f t="shared" si="235"/>
        <v>21:0550</v>
      </c>
      <c r="D3228" s="1" t="str">
        <f t="shared" si="236"/>
        <v>21:0179</v>
      </c>
      <c r="E3228" t="s">
        <v>12726</v>
      </c>
      <c r="F3228" t="s">
        <v>12727</v>
      </c>
      <c r="H3228">
        <v>53.495815399999998</v>
      </c>
      <c r="I3228">
        <v>-123.9560106</v>
      </c>
      <c r="J3228" s="1" t="str">
        <f t="shared" si="237"/>
        <v>Fluid (stream)</v>
      </c>
      <c r="K3228" s="1" t="str">
        <f t="shared" si="238"/>
        <v>Untreated Water</v>
      </c>
      <c r="L3228">
        <v>18</v>
      </c>
      <c r="M3228" t="s">
        <v>11411</v>
      </c>
      <c r="N3228">
        <v>347</v>
      </c>
    </row>
    <row r="3229" spans="1:17" hidden="1" x14ac:dyDescent="0.3">
      <c r="A3229" t="s">
        <v>12728</v>
      </c>
      <c r="B3229" t="s">
        <v>12729</v>
      </c>
      <c r="C3229" s="1" t="str">
        <f t="shared" si="235"/>
        <v>21:0550</v>
      </c>
      <c r="D3229" s="1" t="str">
        <f t="shared" si="236"/>
        <v>21:0179</v>
      </c>
      <c r="E3229" t="s">
        <v>12703</v>
      </c>
      <c r="F3229" t="s">
        <v>12730</v>
      </c>
      <c r="H3229">
        <v>53.551808299999998</v>
      </c>
      <c r="I3229">
        <v>-123.8248504</v>
      </c>
      <c r="J3229" s="1" t="str">
        <f t="shared" si="237"/>
        <v>Fluid (stream)</v>
      </c>
      <c r="K3229" s="1" t="str">
        <f t="shared" si="238"/>
        <v>Untreated Water</v>
      </c>
      <c r="L3229">
        <v>18</v>
      </c>
      <c r="M3229" t="s">
        <v>11406</v>
      </c>
      <c r="N3229">
        <v>348</v>
      </c>
      <c r="O3229">
        <v>0.3</v>
      </c>
      <c r="P3229">
        <v>56</v>
      </c>
      <c r="Q3229">
        <v>7.7</v>
      </c>
    </row>
    <row r="3230" spans="1:17" hidden="1" x14ac:dyDescent="0.3">
      <c r="A3230" t="s">
        <v>12731</v>
      </c>
      <c r="B3230" t="s">
        <v>12732</v>
      </c>
      <c r="C3230" s="1" t="str">
        <f t="shared" si="235"/>
        <v>21:0550</v>
      </c>
      <c r="D3230" s="1" t="str">
        <f t="shared" si="236"/>
        <v>21:0179</v>
      </c>
      <c r="E3230" t="s">
        <v>12733</v>
      </c>
      <c r="F3230" t="s">
        <v>12734</v>
      </c>
      <c r="H3230">
        <v>53.529111</v>
      </c>
      <c r="I3230">
        <v>-123.78758379999999</v>
      </c>
      <c r="J3230" s="1" t="str">
        <f t="shared" si="237"/>
        <v>Fluid (stream)</v>
      </c>
      <c r="K3230" s="1" t="str">
        <f t="shared" si="238"/>
        <v>Untreated Water</v>
      </c>
      <c r="L3230">
        <v>18</v>
      </c>
      <c r="M3230" t="s">
        <v>11416</v>
      </c>
      <c r="N3230">
        <v>349</v>
      </c>
      <c r="O3230">
        <v>0.5</v>
      </c>
      <c r="P3230">
        <v>74</v>
      </c>
      <c r="Q3230">
        <v>7.9</v>
      </c>
    </row>
    <row r="3231" spans="1:17" hidden="1" x14ac:dyDescent="0.3">
      <c r="A3231" t="s">
        <v>12735</v>
      </c>
      <c r="B3231" t="s">
        <v>12736</v>
      </c>
      <c r="C3231" s="1" t="str">
        <f t="shared" si="235"/>
        <v>21:0550</v>
      </c>
      <c r="D3231" s="1" t="str">
        <f t="shared" si="236"/>
        <v>21:0179</v>
      </c>
      <c r="E3231" t="s">
        <v>12737</v>
      </c>
      <c r="F3231" t="s">
        <v>12738</v>
      </c>
      <c r="H3231">
        <v>53.504200900000001</v>
      </c>
      <c r="I3231">
        <v>-123.73124420000001</v>
      </c>
      <c r="J3231" s="1" t="str">
        <f t="shared" si="237"/>
        <v>Fluid (stream)</v>
      </c>
      <c r="K3231" s="1" t="str">
        <f t="shared" si="238"/>
        <v>Untreated Water</v>
      </c>
      <c r="L3231">
        <v>18</v>
      </c>
      <c r="M3231" t="s">
        <v>11421</v>
      </c>
      <c r="N3231">
        <v>350</v>
      </c>
      <c r="O3231">
        <v>0.85</v>
      </c>
      <c r="P3231">
        <v>34</v>
      </c>
      <c r="Q3231">
        <v>7.7</v>
      </c>
    </row>
    <row r="3232" spans="1:17" hidden="1" x14ac:dyDescent="0.3">
      <c r="A3232" t="s">
        <v>12739</v>
      </c>
      <c r="B3232" t="s">
        <v>12740</v>
      </c>
      <c r="C3232" s="1" t="str">
        <f t="shared" si="235"/>
        <v>21:0550</v>
      </c>
      <c r="D3232" s="1" t="str">
        <f t="shared" si="236"/>
        <v>21:0179</v>
      </c>
      <c r="E3232" t="s">
        <v>12741</v>
      </c>
      <c r="F3232" t="s">
        <v>12742</v>
      </c>
      <c r="H3232">
        <v>53.495155199999999</v>
      </c>
      <c r="I3232">
        <v>-123.70476859999999</v>
      </c>
      <c r="J3232" s="1" t="str">
        <f t="shared" si="237"/>
        <v>Fluid (stream)</v>
      </c>
      <c r="K3232" s="1" t="str">
        <f t="shared" si="238"/>
        <v>Untreated Water</v>
      </c>
      <c r="L3232">
        <v>18</v>
      </c>
      <c r="M3232" t="s">
        <v>11426</v>
      </c>
      <c r="N3232">
        <v>351</v>
      </c>
      <c r="O3232">
        <v>0.35</v>
      </c>
      <c r="P3232">
        <v>44</v>
      </c>
      <c r="Q3232">
        <v>7.7</v>
      </c>
    </row>
    <row r="3233" spans="1:17" hidden="1" x14ac:dyDescent="0.3">
      <c r="A3233" t="s">
        <v>12743</v>
      </c>
      <c r="B3233" t="s">
        <v>12744</v>
      </c>
      <c r="C3233" s="1" t="str">
        <f t="shared" si="235"/>
        <v>21:0550</v>
      </c>
      <c r="D3233" s="1" t="str">
        <f t="shared" si="236"/>
        <v>21:0179</v>
      </c>
      <c r="E3233" t="s">
        <v>12745</v>
      </c>
      <c r="F3233" t="s">
        <v>12746</v>
      </c>
      <c r="H3233">
        <v>53.4882578</v>
      </c>
      <c r="I3233">
        <v>-123.68043369999999</v>
      </c>
      <c r="J3233" s="1" t="str">
        <f t="shared" si="237"/>
        <v>Fluid (stream)</v>
      </c>
      <c r="K3233" s="1" t="str">
        <f t="shared" si="238"/>
        <v>Untreated Water</v>
      </c>
      <c r="L3233">
        <v>18</v>
      </c>
      <c r="M3233" t="s">
        <v>11440</v>
      </c>
      <c r="N3233">
        <v>352</v>
      </c>
      <c r="O3233">
        <v>0.5</v>
      </c>
      <c r="P3233">
        <v>48</v>
      </c>
      <c r="Q3233">
        <v>7.7</v>
      </c>
    </row>
    <row r="3234" spans="1:17" hidden="1" x14ac:dyDescent="0.3">
      <c r="A3234" t="s">
        <v>12747</v>
      </c>
      <c r="B3234" t="s">
        <v>12748</v>
      </c>
      <c r="C3234" s="1" t="str">
        <f t="shared" si="235"/>
        <v>21:0550</v>
      </c>
      <c r="D3234" s="1" t="str">
        <f t="shared" si="236"/>
        <v>21:0179</v>
      </c>
      <c r="E3234" t="s">
        <v>12749</v>
      </c>
      <c r="F3234" t="s">
        <v>12750</v>
      </c>
      <c r="H3234">
        <v>53.478291599999999</v>
      </c>
      <c r="I3234">
        <v>-123.5939776</v>
      </c>
      <c r="J3234" s="1" t="str">
        <f t="shared" si="237"/>
        <v>Fluid (stream)</v>
      </c>
      <c r="K3234" s="1" t="str">
        <f t="shared" si="238"/>
        <v>Untreated Water</v>
      </c>
      <c r="L3234">
        <v>18</v>
      </c>
      <c r="M3234" t="s">
        <v>11445</v>
      </c>
      <c r="N3234">
        <v>353</v>
      </c>
    </row>
    <row r="3235" spans="1:17" hidden="1" x14ac:dyDescent="0.3">
      <c r="A3235" t="s">
        <v>12751</v>
      </c>
      <c r="B3235" t="s">
        <v>12752</v>
      </c>
      <c r="C3235" s="1" t="str">
        <f t="shared" si="235"/>
        <v>21:0550</v>
      </c>
      <c r="D3235" s="1" t="str">
        <f t="shared" si="236"/>
        <v>21:0179</v>
      </c>
      <c r="E3235" t="s">
        <v>12753</v>
      </c>
      <c r="F3235" t="s">
        <v>12754</v>
      </c>
      <c r="H3235">
        <v>53.489148399999998</v>
      </c>
      <c r="I3235">
        <v>-123.7290715</v>
      </c>
      <c r="J3235" s="1" t="str">
        <f t="shared" si="237"/>
        <v>Fluid (stream)</v>
      </c>
      <c r="K3235" s="1" t="str">
        <f t="shared" si="238"/>
        <v>Untreated Water</v>
      </c>
      <c r="L3235">
        <v>18</v>
      </c>
      <c r="M3235" t="s">
        <v>11450</v>
      </c>
      <c r="N3235">
        <v>354</v>
      </c>
    </row>
    <row r="3236" spans="1:17" hidden="1" x14ac:dyDescent="0.3">
      <c r="A3236" t="s">
        <v>12755</v>
      </c>
      <c r="B3236" t="s">
        <v>12756</v>
      </c>
      <c r="C3236" s="1" t="str">
        <f t="shared" si="235"/>
        <v>21:0550</v>
      </c>
      <c r="D3236" s="1" t="str">
        <f t="shared" si="236"/>
        <v>21:0179</v>
      </c>
      <c r="E3236" t="s">
        <v>12757</v>
      </c>
      <c r="F3236" t="s">
        <v>12758</v>
      </c>
      <c r="H3236">
        <v>53.574510099999998</v>
      </c>
      <c r="I3236">
        <v>-123.96570199999999</v>
      </c>
      <c r="J3236" s="1" t="str">
        <f t="shared" si="237"/>
        <v>Fluid (stream)</v>
      </c>
      <c r="K3236" s="1" t="str">
        <f t="shared" si="238"/>
        <v>Untreated Water</v>
      </c>
      <c r="L3236">
        <v>18</v>
      </c>
      <c r="M3236" t="s">
        <v>11460</v>
      </c>
      <c r="N3236">
        <v>355</v>
      </c>
      <c r="O3236">
        <v>0.1</v>
      </c>
      <c r="P3236">
        <v>52</v>
      </c>
      <c r="Q3236">
        <v>7.4</v>
      </c>
    </row>
    <row r="3237" spans="1:17" hidden="1" x14ac:dyDescent="0.3">
      <c r="A3237" t="s">
        <v>12759</v>
      </c>
      <c r="B3237" t="s">
        <v>12760</v>
      </c>
      <c r="C3237" s="1" t="str">
        <f t="shared" si="235"/>
        <v>21:0550</v>
      </c>
      <c r="D3237" s="1" t="str">
        <f>HYPERLINK("http://geochem.nrcan.gc.ca/cdogs/content/svy/svy_e.htm", "")</f>
        <v/>
      </c>
      <c r="G3237" s="1" t="str">
        <f>HYPERLINK("http://geochem.nrcan.gc.ca/cdogs/content/cr_/cr_00072_e.htm", "72")</f>
        <v>72</v>
      </c>
      <c r="J3237" t="s">
        <v>11453</v>
      </c>
      <c r="K3237" t="s">
        <v>11454</v>
      </c>
      <c r="L3237">
        <v>18</v>
      </c>
      <c r="M3237" t="s">
        <v>11455</v>
      </c>
      <c r="N3237">
        <v>356</v>
      </c>
      <c r="O3237">
        <v>0.45</v>
      </c>
      <c r="P3237">
        <v>90</v>
      </c>
      <c r="Q3237">
        <v>7.3</v>
      </c>
    </row>
    <row r="3238" spans="1:17" hidden="1" x14ac:dyDescent="0.3">
      <c r="A3238" t="s">
        <v>12761</v>
      </c>
      <c r="B3238" t="s">
        <v>12762</v>
      </c>
      <c r="C3238" s="1" t="str">
        <f t="shared" si="235"/>
        <v>21:0550</v>
      </c>
      <c r="D3238" s="1" t="str">
        <f t="shared" ref="D3238:D3253" si="239">HYPERLINK("http://geochem.nrcan.gc.ca/cdogs/content/svy/svy210179_e.htm", "21:0179")</f>
        <v>21:0179</v>
      </c>
      <c r="E3238" t="s">
        <v>12763</v>
      </c>
      <c r="F3238" t="s">
        <v>12764</v>
      </c>
      <c r="H3238">
        <v>53.638465600000004</v>
      </c>
      <c r="I3238">
        <v>-123.9229275</v>
      </c>
      <c r="J3238" s="1" t="str">
        <f t="shared" ref="J3238:J3253" si="240">HYPERLINK("http://geochem.nrcan.gc.ca/cdogs/content/kwd/kwd020018_e.htm", "Fluid (stream)")</f>
        <v>Fluid (stream)</v>
      </c>
      <c r="K3238" s="1" t="str">
        <f t="shared" ref="K3238:K3253" si="241">HYPERLINK("http://geochem.nrcan.gc.ca/cdogs/content/kwd/kwd080007_e.htm", "Untreated Water")</f>
        <v>Untreated Water</v>
      </c>
      <c r="L3238">
        <v>18</v>
      </c>
      <c r="M3238" t="s">
        <v>11465</v>
      </c>
      <c r="N3238">
        <v>357</v>
      </c>
      <c r="O3238">
        <v>7.5</v>
      </c>
      <c r="P3238">
        <v>64</v>
      </c>
      <c r="Q3238">
        <v>7.8</v>
      </c>
    </row>
    <row r="3239" spans="1:17" hidden="1" x14ac:dyDescent="0.3">
      <c r="A3239" t="s">
        <v>12765</v>
      </c>
      <c r="B3239" t="s">
        <v>12766</v>
      </c>
      <c r="C3239" s="1" t="str">
        <f t="shared" si="235"/>
        <v>21:0550</v>
      </c>
      <c r="D3239" s="1" t="str">
        <f t="shared" si="239"/>
        <v>21:0179</v>
      </c>
      <c r="E3239" t="s">
        <v>12767</v>
      </c>
      <c r="F3239" t="s">
        <v>12768</v>
      </c>
      <c r="H3239">
        <v>53.645491900000003</v>
      </c>
      <c r="I3239">
        <v>-123.92914810000001</v>
      </c>
      <c r="J3239" s="1" t="str">
        <f t="shared" si="240"/>
        <v>Fluid (stream)</v>
      </c>
      <c r="K3239" s="1" t="str">
        <f t="shared" si="241"/>
        <v>Untreated Water</v>
      </c>
      <c r="L3239">
        <v>18</v>
      </c>
      <c r="M3239" t="s">
        <v>11470</v>
      </c>
      <c r="N3239">
        <v>358</v>
      </c>
      <c r="O3239">
        <v>0.3</v>
      </c>
      <c r="P3239">
        <v>20</v>
      </c>
      <c r="Q3239">
        <v>7.3</v>
      </c>
    </row>
    <row r="3240" spans="1:17" hidden="1" x14ac:dyDescent="0.3">
      <c r="A3240" t="s">
        <v>12769</v>
      </c>
      <c r="B3240" t="s">
        <v>12770</v>
      </c>
      <c r="C3240" s="1" t="str">
        <f t="shared" si="235"/>
        <v>21:0550</v>
      </c>
      <c r="D3240" s="1" t="str">
        <f t="shared" si="239"/>
        <v>21:0179</v>
      </c>
      <c r="E3240" t="s">
        <v>12771</v>
      </c>
      <c r="F3240" t="s">
        <v>12772</v>
      </c>
      <c r="H3240">
        <v>53.651783199999997</v>
      </c>
      <c r="I3240">
        <v>-123.9281373</v>
      </c>
      <c r="J3240" s="1" t="str">
        <f t="shared" si="240"/>
        <v>Fluid (stream)</v>
      </c>
      <c r="K3240" s="1" t="str">
        <f t="shared" si="241"/>
        <v>Untreated Water</v>
      </c>
      <c r="L3240">
        <v>18</v>
      </c>
      <c r="M3240" t="s">
        <v>11475</v>
      </c>
      <c r="N3240">
        <v>359</v>
      </c>
      <c r="O3240">
        <v>0.1</v>
      </c>
      <c r="P3240">
        <v>20</v>
      </c>
      <c r="Q3240">
        <v>7.1</v>
      </c>
    </row>
    <row r="3241" spans="1:17" hidden="1" x14ac:dyDescent="0.3">
      <c r="A3241" t="s">
        <v>12773</v>
      </c>
      <c r="B3241" t="s">
        <v>12774</v>
      </c>
      <c r="C3241" s="1" t="str">
        <f t="shared" si="235"/>
        <v>21:0550</v>
      </c>
      <c r="D3241" s="1" t="str">
        <f t="shared" si="239"/>
        <v>21:0179</v>
      </c>
      <c r="E3241" t="s">
        <v>12775</v>
      </c>
      <c r="F3241" t="s">
        <v>12776</v>
      </c>
      <c r="H3241">
        <v>53.651634199999997</v>
      </c>
      <c r="I3241">
        <v>-123.89461970000001</v>
      </c>
      <c r="J3241" s="1" t="str">
        <f t="shared" si="240"/>
        <v>Fluid (stream)</v>
      </c>
      <c r="K3241" s="1" t="str">
        <f t="shared" si="241"/>
        <v>Untreated Water</v>
      </c>
      <c r="L3241">
        <v>18</v>
      </c>
      <c r="M3241" t="s">
        <v>11480</v>
      </c>
      <c r="N3241">
        <v>360</v>
      </c>
      <c r="O3241">
        <v>0.1</v>
      </c>
      <c r="P3241">
        <v>24</v>
      </c>
      <c r="Q3241">
        <v>7.3</v>
      </c>
    </row>
    <row r="3242" spans="1:17" hidden="1" x14ac:dyDescent="0.3">
      <c r="A3242" t="s">
        <v>12777</v>
      </c>
      <c r="B3242" t="s">
        <v>12778</v>
      </c>
      <c r="C3242" s="1" t="str">
        <f t="shared" si="235"/>
        <v>21:0550</v>
      </c>
      <c r="D3242" s="1" t="str">
        <f t="shared" si="239"/>
        <v>21:0179</v>
      </c>
      <c r="E3242" t="s">
        <v>12779</v>
      </c>
      <c r="F3242" t="s">
        <v>12780</v>
      </c>
      <c r="H3242">
        <v>53.329169499999999</v>
      </c>
      <c r="I3242">
        <v>-123.84711710000001</v>
      </c>
      <c r="J3242" s="1" t="str">
        <f t="shared" si="240"/>
        <v>Fluid (stream)</v>
      </c>
      <c r="K3242" s="1" t="str">
        <f t="shared" si="241"/>
        <v>Untreated Water</v>
      </c>
      <c r="L3242">
        <v>19</v>
      </c>
      <c r="M3242" t="s">
        <v>11387</v>
      </c>
      <c r="N3242">
        <v>361</v>
      </c>
      <c r="O3242">
        <v>0.1</v>
      </c>
      <c r="P3242">
        <v>110</v>
      </c>
      <c r="Q3242">
        <v>7.5</v>
      </c>
    </row>
    <row r="3243" spans="1:17" hidden="1" x14ac:dyDescent="0.3">
      <c r="A3243" t="s">
        <v>12781</v>
      </c>
      <c r="B3243" t="s">
        <v>12782</v>
      </c>
      <c r="C3243" s="1" t="str">
        <f t="shared" si="235"/>
        <v>21:0550</v>
      </c>
      <c r="D3243" s="1" t="str">
        <f t="shared" si="239"/>
        <v>21:0179</v>
      </c>
      <c r="E3243" t="s">
        <v>12783</v>
      </c>
      <c r="F3243" t="s">
        <v>12784</v>
      </c>
      <c r="H3243">
        <v>53.6534774</v>
      </c>
      <c r="I3243">
        <v>-123.88610970000001</v>
      </c>
      <c r="J3243" s="1" t="str">
        <f t="shared" si="240"/>
        <v>Fluid (stream)</v>
      </c>
      <c r="K3243" s="1" t="str">
        <f t="shared" si="241"/>
        <v>Untreated Water</v>
      </c>
      <c r="L3243">
        <v>19</v>
      </c>
      <c r="M3243" t="s">
        <v>11392</v>
      </c>
      <c r="N3243">
        <v>362</v>
      </c>
      <c r="O3243">
        <v>0.3</v>
      </c>
      <c r="P3243">
        <v>44</v>
      </c>
      <c r="Q3243">
        <v>6.6</v>
      </c>
    </row>
    <row r="3244" spans="1:17" hidden="1" x14ac:dyDescent="0.3">
      <c r="A3244" t="s">
        <v>12785</v>
      </c>
      <c r="B3244" t="s">
        <v>12786</v>
      </c>
      <c r="C3244" s="1" t="str">
        <f t="shared" si="235"/>
        <v>21:0550</v>
      </c>
      <c r="D3244" s="1" t="str">
        <f t="shared" si="239"/>
        <v>21:0179</v>
      </c>
      <c r="E3244" t="s">
        <v>12787</v>
      </c>
      <c r="F3244" t="s">
        <v>12788</v>
      </c>
      <c r="H3244">
        <v>53.712226200000003</v>
      </c>
      <c r="I3244">
        <v>-123.84800679999999</v>
      </c>
      <c r="J3244" s="1" t="str">
        <f t="shared" si="240"/>
        <v>Fluid (stream)</v>
      </c>
      <c r="K3244" s="1" t="str">
        <f t="shared" si="241"/>
        <v>Untreated Water</v>
      </c>
      <c r="L3244">
        <v>19</v>
      </c>
      <c r="M3244" t="s">
        <v>11397</v>
      </c>
      <c r="N3244">
        <v>363</v>
      </c>
      <c r="O3244">
        <v>0.85</v>
      </c>
      <c r="P3244">
        <v>28</v>
      </c>
      <c r="Q3244">
        <v>6.4</v>
      </c>
    </row>
    <row r="3245" spans="1:17" hidden="1" x14ac:dyDescent="0.3">
      <c r="A3245" t="s">
        <v>12789</v>
      </c>
      <c r="B3245" t="s">
        <v>12790</v>
      </c>
      <c r="C3245" s="1" t="str">
        <f t="shared" si="235"/>
        <v>21:0550</v>
      </c>
      <c r="D3245" s="1" t="str">
        <f t="shared" si="239"/>
        <v>21:0179</v>
      </c>
      <c r="E3245" t="s">
        <v>12791</v>
      </c>
      <c r="F3245" t="s">
        <v>12792</v>
      </c>
      <c r="H3245">
        <v>53.703323699999999</v>
      </c>
      <c r="I3245">
        <v>-123.96034040000001</v>
      </c>
      <c r="J3245" s="1" t="str">
        <f t="shared" si="240"/>
        <v>Fluid (stream)</v>
      </c>
      <c r="K3245" s="1" t="str">
        <f t="shared" si="241"/>
        <v>Untreated Water</v>
      </c>
      <c r="L3245">
        <v>19</v>
      </c>
      <c r="M3245" t="s">
        <v>11402</v>
      </c>
      <c r="N3245">
        <v>364</v>
      </c>
      <c r="O3245">
        <v>1.5</v>
      </c>
      <c r="P3245">
        <v>52</v>
      </c>
      <c r="Q3245">
        <v>6.6</v>
      </c>
    </row>
    <row r="3246" spans="1:17" hidden="1" x14ac:dyDescent="0.3">
      <c r="A3246" t="s">
        <v>12793</v>
      </c>
      <c r="B3246" t="s">
        <v>12794</v>
      </c>
      <c r="C3246" s="1" t="str">
        <f t="shared" si="235"/>
        <v>21:0550</v>
      </c>
      <c r="D3246" s="1" t="str">
        <f t="shared" si="239"/>
        <v>21:0179</v>
      </c>
      <c r="E3246" t="s">
        <v>12795</v>
      </c>
      <c r="F3246" t="s">
        <v>12796</v>
      </c>
      <c r="H3246">
        <v>53.557883500000003</v>
      </c>
      <c r="I3246">
        <v>-123.67631129999999</v>
      </c>
      <c r="J3246" s="1" t="str">
        <f t="shared" si="240"/>
        <v>Fluid (stream)</v>
      </c>
      <c r="K3246" s="1" t="str">
        <f t="shared" si="241"/>
        <v>Untreated Water</v>
      </c>
      <c r="L3246">
        <v>19</v>
      </c>
      <c r="M3246" t="s">
        <v>11411</v>
      </c>
      <c r="N3246">
        <v>365</v>
      </c>
      <c r="O3246">
        <v>1.5</v>
      </c>
      <c r="P3246">
        <v>88</v>
      </c>
      <c r="Q3246">
        <v>6.9</v>
      </c>
    </row>
    <row r="3247" spans="1:17" hidden="1" x14ac:dyDescent="0.3">
      <c r="A3247" t="s">
        <v>12797</v>
      </c>
      <c r="B3247" t="s">
        <v>12798</v>
      </c>
      <c r="C3247" s="1" t="str">
        <f t="shared" si="235"/>
        <v>21:0550</v>
      </c>
      <c r="D3247" s="1" t="str">
        <f t="shared" si="239"/>
        <v>21:0179</v>
      </c>
      <c r="E3247" t="s">
        <v>12799</v>
      </c>
      <c r="F3247" t="s">
        <v>12800</v>
      </c>
      <c r="H3247">
        <v>53.657402699999999</v>
      </c>
      <c r="I3247">
        <v>-123.8288391</v>
      </c>
      <c r="J3247" s="1" t="str">
        <f t="shared" si="240"/>
        <v>Fluid (stream)</v>
      </c>
      <c r="K3247" s="1" t="str">
        <f t="shared" si="241"/>
        <v>Untreated Water</v>
      </c>
      <c r="L3247">
        <v>19</v>
      </c>
      <c r="M3247" t="s">
        <v>11416</v>
      </c>
      <c r="N3247">
        <v>366</v>
      </c>
      <c r="O3247">
        <v>0.1</v>
      </c>
      <c r="P3247">
        <v>28</v>
      </c>
      <c r="Q3247">
        <v>5.6</v>
      </c>
    </row>
    <row r="3248" spans="1:17" hidden="1" x14ac:dyDescent="0.3">
      <c r="A3248" t="s">
        <v>12801</v>
      </c>
      <c r="B3248" t="s">
        <v>12802</v>
      </c>
      <c r="C3248" s="1" t="str">
        <f t="shared" si="235"/>
        <v>21:0550</v>
      </c>
      <c r="D3248" s="1" t="str">
        <f t="shared" si="239"/>
        <v>21:0179</v>
      </c>
      <c r="E3248" t="s">
        <v>12803</v>
      </c>
      <c r="F3248" t="s">
        <v>12804</v>
      </c>
      <c r="H3248">
        <v>53.679339499999998</v>
      </c>
      <c r="I3248">
        <v>-123.7576071</v>
      </c>
      <c r="J3248" s="1" t="str">
        <f t="shared" si="240"/>
        <v>Fluid (stream)</v>
      </c>
      <c r="K3248" s="1" t="str">
        <f t="shared" si="241"/>
        <v>Untreated Water</v>
      </c>
      <c r="L3248">
        <v>19</v>
      </c>
      <c r="M3248" t="s">
        <v>11421</v>
      </c>
      <c r="N3248">
        <v>367</v>
      </c>
      <c r="O3248">
        <v>0.1</v>
      </c>
      <c r="P3248">
        <v>10</v>
      </c>
      <c r="Q3248">
        <v>6.4</v>
      </c>
    </row>
    <row r="3249" spans="1:17" hidden="1" x14ac:dyDescent="0.3">
      <c r="A3249" t="s">
        <v>12805</v>
      </c>
      <c r="B3249" t="s">
        <v>12806</v>
      </c>
      <c r="C3249" s="1" t="str">
        <f t="shared" si="235"/>
        <v>21:0550</v>
      </c>
      <c r="D3249" s="1" t="str">
        <f t="shared" si="239"/>
        <v>21:0179</v>
      </c>
      <c r="E3249" t="s">
        <v>12807</v>
      </c>
      <c r="F3249" t="s">
        <v>12808</v>
      </c>
      <c r="H3249">
        <v>53.786932499999999</v>
      </c>
      <c r="I3249">
        <v>-123.68610649999999</v>
      </c>
      <c r="J3249" s="1" t="str">
        <f t="shared" si="240"/>
        <v>Fluid (stream)</v>
      </c>
      <c r="K3249" s="1" t="str">
        <f t="shared" si="241"/>
        <v>Untreated Water</v>
      </c>
      <c r="L3249">
        <v>19</v>
      </c>
      <c r="M3249" t="s">
        <v>11426</v>
      </c>
      <c r="N3249">
        <v>368</v>
      </c>
      <c r="O3249">
        <v>0.3</v>
      </c>
      <c r="P3249">
        <v>140</v>
      </c>
      <c r="Q3249">
        <v>7.1</v>
      </c>
    </row>
    <row r="3250" spans="1:17" hidden="1" x14ac:dyDescent="0.3">
      <c r="A3250" t="s">
        <v>12809</v>
      </c>
      <c r="B3250" t="s">
        <v>12810</v>
      </c>
      <c r="C3250" s="1" t="str">
        <f t="shared" si="235"/>
        <v>21:0550</v>
      </c>
      <c r="D3250" s="1" t="str">
        <f t="shared" si="239"/>
        <v>21:0179</v>
      </c>
      <c r="E3250" t="s">
        <v>12779</v>
      </c>
      <c r="F3250" t="s">
        <v>12811</v>
      </c>
      <c r="H3250">
        <v>53.329169499999999</v>
      </c>
      <c r="I3250">
        <v>-123.84711710000001</v>
      </c>
      <c r="J3250" s="1" t="str">
        <f t="shared" si="240"/>
        <v>Fluid (stream)</v>
      </c>
      <c r="K3250" s="1" t="str">
        <f t="shared" si="241"/>
        <v>Untreated Water</v>
      </c>
      <c r="L3250">
        <v>19</v>
      </c>
      <c r="M3250" t="s">
        <v>11406</v>
      </c>
      <c r="N3250">
        <v>369</v>
      </c>
      <c r="O3250">
        <v>0.3</v>
      </c>
      <c r="P3250">
        <v>72</v>
      </c>
      <c r="Q3250">
        <v>8</v>
      </c>
    </row>
    <row r="3251" spans="1:17" hidden="1" x14ac:dyDescent="0.3">
      <c r="A3251" t="s">
        <v>12812</v>
      </c>
      <c r="B3251" t="s">
        <v>12813</v>
      </c>
      <c r="C3251" s="1" t="str">
        <f t="shared" si="235"/>
        <v>21:0550</v>
      </c>
      <c r="D3251" s="1" t="str">
        <f t="shared" si="239"/>
        <v>21:0179</v>
      </c>
      <c r="E3251" t="s">
        <v>12814</v>
      </c>
      <c r="F3251" t="s">
        <v>12815</v>
      </c>
      <c r="H3251">
        <v>53.271082200000002</v>
      </c>
      <c r="I3251">
        <v>-123.7809306</v>
      </c>
      <c r="J3251" s="1" t="str">
        <f t="shared" si="240"/>
        <v>Fluid (stream)</v>
      </c>
      <c r="K3251" s="1" t="str">
        <f t="shared" si="241"/>
        <v>Untreated Water</v>
      </c>
      <c r="L3251">
        <v>19</v>
      </c>
      <c r="M3251" t="s">
        <v>11440</v>
      </c>
      <c r="N3251">
        <v>370</v>
      </c>
    </row>
    <row r="3252" spans="1:17" hidden="1" x14ac:dyDescent="0.3">
      <c r="A3252" t="s">
        <v>12816</v>
      </c>
      <c r="B3252" t="s">
        <v>12817</v>
      </c>
      <c r="C3252" s="1" t="str">
        <f t="shared" si="235"/>
        <v>21:0550</v>
      </c>
      <c r="D3252" s="1" t="str">
        <f t="shared" si="239"/>
        <v>21:0179</v>
      </c>
      <c r="E3252" t="s">
        <v>12818</v>
      </c>
      <c r="F3252" t="s">
        <v>12819</v>
      </c>
      <c r="H3252">
        <v>53.2740717</v>
      </c>
      <c r="I3252">
        <v>-123.7856491</v>
      </c>
      <c r="J3252" s="1" t="str">
        <f t="shared" si="240"/>
        <v>Fluid (stream)</v>
      </c>
      <c r="K3252" s="1" t="str">
        <f t="shared" si="241"/>
        <v>Untreated Water</v>
      </c>
      <c r="L3252">
        <v>19</v>
      </c>
      <c r="M3252" t="s">
        <v>11445</v>
      </c>
      <c r="N3252">
        <v>371</v>
      </c>
      <c r="O3252">
        <v>0.4</v>
      </c>
      <c r="P3252">
        <v>130</v>
      </c>
      <c r="Q3252">
        <v>7.9</v>
      </c>
    </row>
    <row r="3253" spans="1:17" hidden="1" x14ac:dyDescent="0.3">
      <c r="A3253" t="s">
        <v>12820</v>
      </c>
      <c r="B3253" t="s">
        <v>12821</v>
      </c>
      <c r="C3253" s="1" t="str">
        <f t="shared" si="235"/>
        <v>21:0550</v>
      </c>
      <c r="D3253" s="1" t="str">
        <f t="shared" si="239"/>
        <v>21:0179</v>
      </c>
      <c r="E3253" t="s">
        <v>12822</v>
      </c>
      <c r="F3253" t="s">
        <v>12823</v>
      </c>
      <c r="H3253">
        <v>53.086336000000003</v>
      </c>
      <c r="I3253">
        <v>-123.11273129999999</v>
      </c>
      <c r="J3253" s="1" t="str">
        <f t="shared" si="240"/>
        <v>Fluid (stream)</v>
      </c>
      <c r="K3253" s="1" t="str">
        <f t="shared" si="241"/>
        <v>Untreated Water</v>
      </c>
      <c r="L3253">
        <v>19</v>
      </c>
      <c r="M3253" t="s">
        <v>11450</v>
      </c>
      <c r="N3253">
        <v>372</v>
      </c>
      <c r="O3253">
        <v>0.35</v>
      </c>
      <c r="P3253">
        <v>28</v>
      </c>
      <c r="Q3253">
        <v>7</v>
      </c>
    </row>
    <row r="3254" spans="1:17" hidden="1" x14ac:dyDescent="0.3">
      <c r="A3254" t="s">
        <v>12824</v>
      </c>
      <c r="B3254" t="s">
        <v>12825</v>
      </c>
      <c r="C3254" s="1" t="str">
        <f t="shared" si="235"/>
        <v>21:0550</v>
      </c>
      <c r="D3254" s="1" t="str">
        <f>HYPERLINK("http://geochem.nrcan.gc.ca/cdogs/content/svy/svy_e.htm", "")</f>
        <v/>
      </c>
      <c r="G3254" s="1" t="str">
        <f>HYPERLINK("http://geochem.nrcan.gc.ca/cdogs/content/cr_/cr_00073_e.htm", "73")</f>
        <v>73</v>
      </c>
      <c r="J3254" t="s">
        <v>11453</v>
      </c>
      <c r="K3254" t="s">
        <v>11454</v>
      </c>
      <c r="L3254">
        <v>19</v>
      </c>
      <c r="M3254" t="s">
        <v>11455</v>
      </c>
      <c r="N3254">
        <v>373</v>
      </c>
      <c r="O3254">
        <v>0.85</v>
      </c>
      <c r="P3254">
        <v>52</v>
      </c>
      <c r="Q3254">
        <v>6.6</v>
      </c>
    </row>
    <row r="3255" spans="1:17" hidden="1" x14ac:dyDescent="0.3">
      <c r="A3255" t="s">
        <v>12826</v>
      </c>
      <c r="B3255" t="s">
        <v>12827</v>
      </c>
      <c r="C3255" s="1" t="str">
        <f t="shared" si="235"/>
        <v>21:0550</v>
      </c>
      <c r="D3255" s="1" t="str">
        <f t="shared" ref="D3255:D3276" si="242">HYPERLINK("http://geochem.nrcan.gc.ca/cdogs/content/svy/svy210179_e.htm", "21:0179")</f>
        <v>21:0179</v>
      </c>
      <c r="E3255" t="s">
        <v>12828</v>
      </c>
      <c r="F3255" t="s">
        <v>12829</v>
      </c>
      <c r="H3255">
        <v>53.077280500000001</v>
      </c>
      <c r="I3255">
        <v>-123.0555482</v>
      </c>
      <c r="J3255" s="1" t="str">
        <f t="shared" ref="J3255:J3276" si="243">HYPERLINK("http://geochem.nrcan.gc.ca/cdogs/content/kwd/kwd020018_e.htm", "Fluid (stream)")</f>
        <v>Fluid (stream)</v>
      </c>
      <c r="K3255" s="1" t="str">
        <f t="shared" ref="K3255:K3276" si="244">HYPERLINK("http://geochem.nrcan.gc.ca/cdogs/content/kwd/kwd080007_e.htm", "Untreated Water")</f>
        <v>Untreated Water</v>
      </c>
      <c r="L3255">
        <v>19</v>
      </c>
      <c r="M3255" t="s">
        <v>11460</v>
      </c>
      <c r="N3255">
        <v>374</v>
      </c>
      <c r="O3255">
        <v>0.1</v>
      </c>
      <c r="P3255">
        <v>60</v>
      </c>
      <c r="Q3255">
        <v>6.6</v>
      </c>
    </row>
    <row r="3256" spans="1:17" hidden="1" x14ac:dyDescent="0.3">
      <c r="A3256" t="s">
        <v>12830</v>
      </c>
      <c r="B3256" t="s">
        <v>12831</v>
      </c>
      <c r="C3256" s="1" t="str">
        <f t="shared" si="235"/>
        <v>21:0550</v>
      </c>
      <c r="D3256" s="1" t="str">
        <f t="shared" si="242"/>
        <v>21:0179</v>
      </c>
      <c r="E3256" t="s">
        <v>12832</v>
      </c>
      <c r="F3256" t="s">
        <v>12833</v>
      </c>
      <c r="H3256">
        <v>53.064635899999999</v>
      </c>
      <c r="I3256">
        <v>-123.0657394</v>
      </c>
      <c r="J3256" s="1" t="str">
        <f t="shared" si="243"/>
        <v>Fluid (stream)</v>
      </c>
      <c r="K3256" s="1" t="str">
        <f t="shared" si="244"/>
        <v>Untreated Water</v>
      </c>
      <c r="L3256">
        <v>19</v>
      </c>
      <c r="M3256" t="s">
        <v>11465</v>
      </c>
      <c r="N3256">
        <v>375</v>
      </c>
      <c r="O3256">
        <v>0.1</v>
      </c>
      <c r="P3256">
        <v>56</v>
      </c>
      <c r="Q3256">
        <v>6.7</v>
      </c>
    </row>
    <row r="3257" spans="1:17" hidden="1" x14ac:dyDescent="0.3">
      <c r="A3257" t="s">
        <v>12834</v>
      </c>
      <c r="B3257" t="s">
        <v>12835</v>
      </c>
      <c r="C3257" s="1" t="str">
        <f t="shared" si="235"/>
        <v>21:0550</v>
      </c>
      <c r="D3257" s="1" t="str">
        <f t="shared" si="242"/>
        <v>21:0179</v>
      </c>
      <c r="E3257" t="s">
        <v>12836</v>
      </c>
      <c r="F3257" t="s">
        <v>12837</v>
      </c>
      <c r="H3257">
        <v>53.074200400000002</v>
      </c>
      <c r="I3257">
        <v>-123.0802781</v>
      </c>
      <c r="J3257" s="1" t="str">
        <f t="shared" si="243"/>
        <v>Fluid (stream)</v>
      </c>
      <c r="K3257" s="1" t="str">
        <f t="shared" si="244"/>
        <v>Untreated Water</v>
      </c>
      <c r="L3257">
        <v>19</v>
      </c>
      <c r="M3257" t="s">
        <v>11470</v>
      </c>
      <c r="N3257">
        <v>376</v>
      </c>
      <c r="O3257">
        <v>0.1</v>
      </c>
      <c r="P3257">
        <v>32</v>
      </c>
      <c r="Q3257">
        <v>7.2</v>
      </c>
    </row>
    <row r="3258" spans="1:17" hidden="1" x14ac:dyDescent="0.3">
      <c r="A3258" t="s">
        <v>12838</v>
      </c>
      <c r="B3258" t="s">
        <v>12839</v>
      </c>
      <c r="C3258" s="1" t="str">
        <f t="shared" si="235"/>
        <v>21:0550</v>
      </c>
      <c r="D3258" s="1" t="str">
        <f t="shared" si="242"/>
        <v>21:0179</v>
      </c>
      <c r="E3258" t="s">
        <v>12840</v>
      </c>
      <c r="F3258" t="s">
        <v>12841</v>
      </c>
      <c r="H3258">
        <v>53.117046100000003</v>
      </c>
      <c r="I3258">
        <v>-123.04363170000001</v>
      </c>
      <c r="J3258" s="1" t="str">
        <f t="shared" si="243"/>
        <v>Fluid (stream)</v>
      </c>
      <c r="K3258" s="1" t="str">
        <f t="shared" si="244"/>
        <v>Untreated Water</v>
      </c>
      <c r="L3258">
        <v>19</v>
      </c>
      <c r="M3258" t="s">
        <v>11475</v>
      </c>
      <c r="N3258">
        <v>377</v>
      </c>
    </row>
    <row r="3259" spans="1:17" hidden="1" x14ac:dyDescent="0.3">
      <c r="A3259" t="s">
        <v>12842</v>
      </c>
      <c r="B3259" t="s">
        <v>12843</v>
      </c>
      <c r="C3259" s="1" t="str">
        <f t="shared" si="235"/>
        <v>21:0550</v>
      </c>
      <c r="D3259" s="1" t="str">
        <f t="shared" si="242"/>
        <v>21:0179</v>
      </c>
      <c r="E3259" t="s">
        <v>12844</v>
      </c>
      <c r="F3259" t="s">
        <v>12845</v>
      </c>
      <c r="H3259">
        <v>53.155761400000003</v>
      </c>
      <c r="I3259">
        <v>-123.06623879999999</v>
      </c>
      <c r="J3259" s="1" t="str">
        <f t="shared" si="243"/>
        <v>Fluid (stream)</v>
      </c>
      <c r="K3259" s="1" t="str">
        <f t="shared" si="244"/>
        <v>Untreated Water</v>
      </c>
      <c r="L3259">
        <v>19</v>
      </c>
      <c r="M3259" t="s">
        <v>11480</v>
      </c>
      <c r="N3259">
        <v>378</v>
      </c>
    </row>
    <row r="3260" spans="1:17" hidden="1" x14ac:dyDescent="0.3">
      <c r="A3260" t="s">
        <v>12846</v>
      </c>
      <c r="B3260" t="s">
        <v>12847</v>
      </c>
      <c r="C3260" s="1" t="str">
        <f t="shared" si="235"/>
        <v>21:0550</v>
      </c>
      <c r="D3260" s="1" t="str">
        <f t="shared" si="242"/>
        <v>21:0179</v>
      </c>
      <c r="E3260" t="s">
        <v>12848</v>
      </c>
      <c r="F3260" t="s">
        <v>12849</v>
      </c>
      <c r="H3260">
        <v>53.128983699999999</v>
      </c>
      <c r="I3260">
        <v>-123.1360845</v>
      </c>
      <c r="J3260" s="1" t="str">
        <f t="shared" si="243"/>
        <v>Fluid (stream)</v>
      </c>
      <c r="K3260" s="1" t="str">
        <f t="shared" si="244"/>
        <v>Untreated Water</v>
      </c>
      <c r="L3260">
        <v>19</v>
      </c>
      <c r="M3260" t="s">
        <v>11431</v>
      </c>
      <c r="N3260">
        <v>379</v>
      </c>
      <c r="O3260">
        <v>0.1</v>
      </c>
      <c r="P3260">
        <v>140</v>
      </c>
      <c r="Q3260">
        <v>7.4</v>
      </c>
    </row>
    <row r="3261" spans="1:17" hidden="1" x14ac:dyDescent="0.3">
      <c r="A3261" t="s">
        <v>12850</v>
      </c>
      <c r="B3261" t="s">
        <v>12851</v>
      </c>
      <c r="C3261" s="1" t="str">
        <f t="shared" si="235"/>
        <v>21:0550</v>
      </c>
      <c r="D3261" s="1" t="str">
        <f t="shared" si="242"/>
        <v>21:0179</v>
      </c>
      <c r="E3261" t="s">
        <v>12848</v>
      </c>
      <c r="F3261" t="s">
        <v>12852</v>
      </c>
      <c r="H3261">
        <v>53.128983699999999</v>
      </c>
      <c r="I3261">
        <v>-123.1360845</v>
      </c>
      <c r="J3261" s="1" t="str">
        <f t="shared" si="243"/>
        <v>Fluid (stream)</v>
      </c>
      <c r="K3261" s="1" t="str">
        <f t="shared" si="244"/>
        <v>Untreated Water</v>
      </c>
      <c r="L3261">
        <v>19</v>
      </c>
      <c r="M3261" t="s">
        <v>11435</v>
      </c>
      <c r="N3261">
        <v>380</v>
      </c>
      <c r="O3261">
        <v>0.5</v>
      </c>
      <c r="P3261">
        <v>150</v>
      </c>
      <c r="Q3261">
        <v>7.3</v>
      </c>
    </row>
    <row r="3262" spans="1:17" hidden="1" x14ac:dyDescent="0.3">
      <c r="A3262" t="s">
        <v>12853</v>
      </c>
      <c r="B3262" t="s">
        <v>12854</v>
      </c>
      <c r="C3262" s="1" t="str">
        <f t="shared" si="235"/>
        <v>21:0550</v>
      </c>
      <c r="D3262" s="1" t="str">
        <f t="shared" si="242"/>
        <v>21:0179</v>
      </c>
      <c r="E3262" t="s">
        <v>12855</v>
      </c>
      <c r="F3262" t="s">
        <v>12856</v>
      </c>
      <c r="H3262">
        <v>53.3768265</v>
      </c>
      <c r="I3262">
        <v>-123.75270810000001</v>
      </c>
      <c r="J3262" s="1" t="str">
        <f t="shared" si="243"/>
        <v>Fluid (stream)</v>
      </c>
      <c r="K3262" s="1" t="str">
        <f t="shared" si="244"/>
        <v>Untreated Water</v>
      </c>
      <c r="L3262">
        <v>20</v>
      </c>
      <c r="M3262" t="s">
        <v>11387</v>
      </c>
      <c r="N3262">
        <v>381</v>
      </c>
      <c r="O3262">
        <v>0.25</v>
      </c>
      <c r="P3262">
        <v>110</v>
      </c>
      <c r="Q3262">
        <v>7.2</v>
      </c>
    </row>
    <row r="3263" spans="1:17" hidden="1" x14ac:dyDescent="0.3">
      <c r="A3263" t="s">
        <v>12857</v>
      </c>
      <c r="B3263" t="s">
        <v>12858</v>
      </c>
      <c r="C3263" s="1" t="str">
        <f t="shared" si="235"/>
        <v>21:0550</v>
      </c>
      <c r="D3263" s="1" t="str">
        <f t="shared" si="242"/>
        <v>21:0179</v>
      </c>
      <c r="E3263" t="s">
        <v>12859</v>
      </c>
      <c r="F3263" t="s">
        <v>12860</v>
      </c>
      <c r="H3263">
        <v>53.901531200000001</v>
      </c>
      <c r="I3263">
        <v>-123.24013309999999</v>
      </c>
      <c r="J3263" s="1" t="str">
        <f t="shared" si="243"/>
        <v>Fluid (stream)</v>
      </c>
      <c r="K3263" s="1" t="str">
        <f t="shared" si="244"/>
        <v>Untreated Water</v>
      </c>
      <c r="L3263">
        <v>20</v>
      </c>
      <c r="M3263" t="s">
        <v>11392</v>
      </c>
      <c r="N3263">
        <v>382</v>
      </c>
      <c r="O3263">
        <v>0.65</v>
      </c>
      <c r="P3263">
        <v>120</v>
      </c>
      <c r="Q3263">
        <v>7.7</v>
      </c>
    </row>
    <row r="3264" spans="1:17" hidden="1" x14ac:dyDescent="0.3">
      <c r="A3264" t="s">
        <v>12861</v>
      </c>
      <c r="B3264" t="s">
        <v>12862</v>
      </c>
      <c r="C3264" s="1" t="str">
        <f t="shared" si="235"/>
        <v>21:0550</v>
      </c>
      <c r="D3264" s="1" t="str">
        <f t="shared" si="242"/>
        <v>21:0179</v>
      </c>
      <c r="E3264" t="s">
        <v>12863</v>
      </c>
      <c r="F3264" t="s">
        <v>12864</v>
      </c>
      <c r="H3264">
        <v>53.3400587</v>
      </c>
      <c r="I3264">
        <v>-123.65225359999999</v>
      </c>
      <c r="J3264" s="1" t="str">
        <f t="shared" si="243"/>
        <v>Fluid (stream)</v>
      </c>
      <c r="K3264" s="1" t="str">
        <f t="shared" si="244"/>
        <v>Untreated Water</v>
      </c>
      <c r="L3264">
        <v>20</v>
      </c>
      <c r="M3264" t="s">
        <v>11397</v>
      </c>
      <c r="N3264">
        <v>383</v>
      </c>
      <c r="O3264">
        <v>0.1</v>
      </c>
      <c r="P3264">
        <v>60</v>
      </c>
      <c r="Q3264">
        <v>6.6</v>
      </c>
    </row>
    <row r="3265" spans="1:17" hidden="1" x14ac:dyDescent="0.3">
      <c r="A3265" t="s">
        <v>12865</v>
      </c>
      <c r="B3265" t="s">
        <v>12866</v>
      </c>
      <c r="C3265" s="1" t="str">
        <f t="shared" si="235"/>
        <v>21:0550</v>
      </c>
      <c r="D3265" s="1" t="str">
        <f t="shared" si="242"/>
        <v>21:0179</v>
      </c>
      <c r="E3265" t="s">
        <v>12867</v>
      </c>
      <c r="F3265" t="s">
        <v>12868</v>
      </c>
      <c r="H3265">
        <v>53.340710000000001</v>
      </c>
      <c r="I3265">
        <v>-123.6741923</v>
      </c>
      <c r="J3265" s="1" t="str">
        <f t="shared" si="243"/>
        <v>Fluid (stream)</v>
      </c>
      <c r="K3265" s="1" t="str">
        <f t="shared" si="244"/>
        <v>Untreated Water</v>
      </c>
      <c r="L3265">
        <v>20</v>
      </c>
      <c r="M3265" t="s">
        <v>11402</v>
      </c>
      <c r="N3265">
        <v>384</v>
      </c>
      <c r="O3265">
        <v>0.1</v>
      </c>
      <c r="P3265">
        <v>58</v>
      </c>
      <c r="Q3265">
        <v>7.2</v>
      </c>
    </row>
    <row r="3266" spans="1:17" hidden="1" x14ac:dyDescent="0.3">
      <c r="A3266" t="s">
        <v>12869</v>
      </c>
      <c r="B3266" t="s">
        <v>12870</v>
      </c>
      <c r="C3266" s="1" t="str">
        <f t="shared" ref="C3266:C3329" si="245">HYPERLINK("http://geochem.nrcan.gc.ca/cdogs/content/bdl/bdl210550_e.htm", "21:0550")</f>
        <v>21:0550</v>
      </c>
      <c r="D3266" s="1" t="str">
        <f t="shared" si="242"/>
        <v>21:0179</v>
      </c>
      <c r="E3266" t="s">
        <v>12871</v>
      </c>
      <c r="F3266" t="s">
        <v>12872</v>
      </c>
      <c r="H3266">
        <v>53.343760400000001</v>
      </c>
      <c r="I3266">
        <v>-123.7168697</v>
      </c>
      <c r="J3266" s="1" t="str">
        <f t="shared" si="243"/>
        <v>Fluid (stream)</v>
      </c>
      <c r="K3266" s="1" t="str">
        <f t="shared" si="244"/>
        <v>Untreated Water</v>
      </c>
      <c r="L3266">
        <v>20</v>
      </c>
      <c r="M3266" t="s">
        <v>11411</v>
      </c>
      <c r="N3266">
        <v>385</v>
      </c>
      <c r="O3266">
        <v>0.4</v>
      </c>
      <c r="P3266">
        <v>96</v>
      </c>
      <c r="Q3266">
        <v>7.3</v>
      </c>
    </row>
    <row r="3267" spans="1:17" hidden="1" x14ac:dyDescent="0.3">
      <c r="A3267" t="s">
        <v>12873</v>
      </c>
      <c r="B3267" t="s">
        <v>12874</v>
      </c>
      <c r="C3267" s="1" t="str">
        <f t="shared" si="245"/>
        <v>21:0550</v>
      </c>
      <c r="D3267" s="1" t="str">
        <f t="shared" si="242"/>
        <v>21:0179</v>
      </c>
      <c r="E3267" t="s">
        <v>12875</v>
      </c>
      <c r="F3267" t="s">
        <v>12876</v>
      </c>
      <c r="H3267">
        <v>53.3294055</v>
      </c>
      <c r="I3267">
        <v>-123.71221389999999</v>
      </c>
      <c r="J3267" s="1" t="str">
        <f t="shared" si="243"/>
        <v>Fluid (stream)</v>
      </c>
      <c r="K3267" s="1" t="str">
        <f t="shared" si="244"/>
        <v>Untreated Water</v>
      </c>
      <c r="L3267">
        <v>20</v>
      </c>
      <c r="M3267" t="s">
        <v>11416</v>
      </c>
      <c r="N3267">
        <v>386</v>
      </c>
      <c r="O3267">
        <v>0.55000000000000004</v>
      </c>
      <c r="P3267">
        <v>62</v>
      </c>
      <c r="Q3267">
        <v>7.3</v>
      </c>
    </row>
    <row r="3268" spans="1:17" hidden="1" x14ac:dyDescent="0.3">
      <c r="A3268" t="s">
        <v>12877</v>
      </c>
      <c r="B3268" t="s">
        <v>12878</v>
      </c>
      <c r="C3268" s="1" t="str">
        <f t="shared" si="245"/>
        <v>21:0550</v>
      </c>
      <c r="D3268" s="1" t="str">
        <f t="shared" si="242"/>
        <v>21:0179</v>
      </c>
      <c r="E3268" t="s">
        <v>12879</v>
      </c>
      <c r="F3268" t="s">
        <v>12880</v>
      </c>
      <c r="H3268">
        <v>53.442527300000002</v>
      </c>
      <c r="I3268">
        <v>-123.5878637</v>
      </c>
      <c r="J3268" s="1" t="str">
        <f t="shared" si="243"/>
        <v>Fluid (stream)</v>
      </c>
      <c r="K3268" s="1" t="str">
        <f t="shared" si="244"/>
        <v>Untreated Water</v>
      </c>
      <c r="L3268">
        <v>20</v>
      </c>
      <c r="M3268" t="s">
        <v>11421</v>
      </c>
      <c r="N3268">
        <v>387</v>
      </c>
    </row>
    <row r="3269" spans="1:17" hidden="1" x14ac:dyDescent="0.3">
      <c r="A3269" t="s">
        <v>12881</v>
      </c>
      <c r="B3269" t="s">
        <v>12882</v>
      </c>
      <c r="C3269" s="1" t="str">
        <f t="shared" si="245"/>
        <v>21:0550</v>
      </c>
      <c r="D3269" s="1" t="str">
        <f t="shared" si="242"/>
        <v>21:0179</v>
      </c>
      <c r="E3269" t="s">
        <v>12883</v>
      </c>
      <c r="F3269" t="s">
        <v>12884</v>
      </c>
      <c r="H3269">
        <v>53.399517000000003</v>
      </c>
      <c r="I3269">
        <v>-123.6820127</v>
      </c>
      <c r="J3269" s="1" t="str">
        <f t="shared" si="243"/>
        <v>Fluid (stream)</v>
      </c>
      <c r="K3269" s="1" t="str">
        <f t="shared" si="244"/>
        <v>Untreated Water</v>
      </c>
      <c r="L3269">
        <v>20</v>
      </c>
      <c r="M3269" t="s">
        <v>11431</v>
      </c>
      <c r="N3269">
        <v>388</v>
      </c>
      <c r="O3269">
        <v>0.35</v>
      </c>
      <c r="P3269">
        <v>26</v>
      </c>
      <c r="Q3269">
        <v>6.7</v>
      </c>
    </row>
    <row r="3270" spans="1:17" hidden="1" x14ac:dyDescent="0.3">
      <c r="A3270" t="s">
        <v>12885</v>
      </c>
      <c r="B3270" t="s">
        <v>12886</v>
      </c>
      <c r="C3270" s="1" t="str">
        <f t="shared" si="245"/>
        <v>21:0550</v>
      </c>
      <c r="D3270" s="1" t="str">
        <f t="shared" si="242"/>
        <v>21:0179</v>
      </c>
      <c r="E3270" t="s">
        <v>12883</v>
      </c>
      <c r="F3270" t="s">
        <v>12887</v>
      </c>
      <c r="H3270">
        <v>53.399517000000003</v>
      </c>
      <c r="I3270">
        <v>-123.6820127</v>
      </c>
      <c r="J3270" s="1" t="str">
        <f t="shared" si="243"/>
        <v>Fluid (stream)</v>
      </c>
      <c r="K3270" s="1" t="str">
        <f t="shared" si="244"/>
        <v>Untreated Water</v>
      </c>
      <c r="L3270">
        <v>20</v>
      </c>
      <c r="M3270" t="s">
        <v>11435</v>
      </c>
      <c r="N3270">
        <v>389</v>
      </c>
      <c r="O3270">
        <v>0.35</v>
      </c>
      <c r="P3270">
        <v>26</v>
      </c>
      <c r="Q3270">
        <v>6.7</v>
      </c>
    </row>
    <row r="3271" spans="1:17" hidden="1" x14ac:dyDescent="0.3">
      <c r="A3271" t="s">
        <v>12888</v>
      </c>
      <c r="B3271" t="s">
        <v>12889</v>
      </c>
      <c r="C3271" s="1" t="str">
        <f t="shared" si="245"/>
        <v>21:0550</v>
      </c>
      <c r="D3271" s="1" t="str">
        <f t="shared" si="242"/>
        <v>21:0179</v>
      </c>
      <c r="E3271" t="s">
        <v>12890</v>
      </c>
      <c r="F3271" t="s">
        <v>12891</v>
      </c>
      <c r="H3271">
        <v>53.411282100000001</v>
      </c>
      <c r="I3271">
        <v>-123.680697</v>
      </c>
      <c r="J3271" s="1" t="str">
        <f t="shared" si="243"/>
        <v>Fluid (stream)</v>
      </c>
      <c r="K3271" s="1" t="str">
        <f t="shared" si="244"/>
        <v>Untreated Water</v>
      </c>
      <c r="L3271">
        <v>20</v>
      </c>
      <c r="M3271" t="s">
        <v>11426</v>
      </c>
      <c r="N3271">
        <v>390</v>
      </c>
    </row>
    <row r="3272" spans="1:17" hidden="1" x14ac:dyDescent="0.3">
      <c r="A3272" t="s">
        <v>12892</v>
      </c>
      <c r="B3272" t="s">
        <v>12893</v>
      </c>
      <c r="C3272" s="1" t="str">
        <f t="shared" si="245"/>
        <v>21:0550</v>
      </c>
      <c r="D3272" s="1" t="str">
        <f t="shared" si="242"/>
        <v>21:0179</v>
      </c>
      <c r="E3272" t="s">
        <v>12855</v>
      </c>
      <c r="F3272" t="s">
        <v>12894</v>
      </c>
      <c r="H3272">
        <v>53.3768265</v>
      </c>
      <c r="I3272">
        <v>-123.75270810000001</v>
      </c>
      <c r="J3272" s="1" t="str">
        <f t="shared" si="243"/>
        <v>Fluid (stream)</v>
      </c>
      <c r="K3272" s="1" t="str">
        <f t="shared" si="244"/>
        <v>Untreated Water</v>
      </c>
      <c r="L3272">
        <v>20</v>
      </c>
      <c r="M3272" t="s">
        <v>11406</v>
      </c>
      <c r="N3272">
        <v>391</v>
      </c>
      <c r="O3272">
        <v>1.5</v>
      </c>
      <c r="P3272">
        <v>48</v>
      </c>
      <c r="Q3272">
        <v>7.1</v>
      </c>
    </row>
    <row r="3273" spans="1:17" hidden="1" x14ac:dyDescent="0.3">
      <c r="A3273" t="s">
        <v>12895</v>
      </c>
      <c r="B3273" t="s">
        <v>12896</v>
      </c>
      <c r="C3273" s="1" t="str">
        <f t="shared" si="245"/>
        <v>21:0550</v>
      </c>
      <c r="D3273" s="1" t="str">
        <f t="shared" si="242"/>
        <v>21:0179</v>
      </c>
      <c r="E3273" t="s">
        <v>12897</v>
      </c>
      <c r="F3273" t="s">
        <v>12898</v>
      </c>
      <c r="H3273">
        <v>53.393577399999998</v>
      </c>
      <c r="I3273">
        <v>-123.7855029</v>
      </c>
      <c r="J3273" s="1" t="str">
        <f t="shared" si="243"/>
        <v>Fluid (stream)</v>
      </c>
      <c r="K3273" s="1" t="str">
        <f t="shared" si="244"/>
        <v>Untreated Water</v>
      </c>
      <c r="L3273">
        <v>20</v>
      </c>
      <c r="M3273" t="s">
        <v>11440</v>
      </c>
      <c r="N3273">
        <v>392</v>
      </c>
      <c r="O3273">
        <v>0.85</v>
      </c>
      <c r="P3273">
        <v>48</v>
      </c>
      <c r="Q3273">
        <v>7.2</v>
      </c>
    </row>
    <row r="3274" spans="1:17" hidden="1" x14ac:dyDescent="0.3">
      <c r="A3274" t="s">
        <v>12899</v>
      </c>
      <c r="B3274" t="s">
        <v>12900</v>
      </c>
      <c r="C3274" s="1" t="str">
        <f t="shared" si="245"/>
        <v>21:0550</v>
      </c>
      <c r="D3274" s="1" t="str">
        <f t="shared" si="242"/>
        <v>21:0179</v>
      </c>
      <c r="E3274" t="s">
        <v>12901</v>
      </c>
      <c r="F3274" t="s">
        <v>12902</v>
      </c>
      <c r="H3274">
        <v>53.3935332</v>
      </c>
      <c r="I3274">
        <v>-123.8122257</v>
      </c>
      <c r="J3274" s="1" t="str">
        <f t="shared" si="243"/>
        <v>Fluid (stream)</v>
      </c>
      <c r="K3274" s="1" t="str">
        <f t="shared" si="244"/>
        <v>Untreated Water</v>
      </c>
      <c r="L3274">
        <v>20</v>
      </c>
      <c r="M3274" t="s">
        <v>11445</v>
      </c>
      <c r="N3274">
        <v>393</v>
      </c>
      <c r="O3274">
        <v>1.5</v>
      </c>
      <c r="P3274">
        <v>20</v>
      </c>
      <c r="Q3274">
        <v>7.2</v>
      </c>
    </row>
    <row r="3275" spans="1:17" hidden="1" x14ac:dyDescent="0.3">
      <c r="A3275" t="s">
        <v>12903</v>
      </c>
      <c r="B3275" t="s">
        <v>12904</v>
      </c>
      <c r="C3275" s="1" t="str">
        <f t="shared" si="245"/>
        <v>21:0550</v>
      </c>
      <c r="D3275" s="1" t="str">
        <f t="shared" si="242"/>
        <v>21:0179</v>
      </c>
      <c r="E3275" t="s">
        <v>12905</v>
      </c>
      <c r="F3275" t="s">
        <v>12906</v>
      </c>
      <c r="H3275">
        <v>53.366397999999997</v>
      </c>
      <c r="I3275">
        <v>-123.7500289</v>
      </c>
      <c r="J3275" s="1" t="str">
        <f t="shared" si="243"/>
        <v>Fluid (stream)</v>
      </c>
      <c r="K3275" s="1" t="str">
        <f t="shared" si="244"/>
        <v>Untreated Water</v>
      </c>
      <c r="L3275">
        <v>20</v>
      </c>
      <c r="M3275" t="s">
        <v>11450</v>
      </c>
      <c r="N3275">
        <v>394</v>
      </c>
    </row>
    <row r="3276" spans="1:17" hidden="1" x14ac:dyDescent="0.3">
      <c r="A3276" t="s">
        <v>12907</v>
      </c>
      <c r="B3276" t="s">
        <v>12908</v>
      </c>
      <c r="C3276" s="1" t="str">
        <f t="shared" si="245"/>
        <v>21:0550</v>
      </c>
      <c r="D3276" s="1" t="str">
        <f t="shared" si="242"/>
        <v>21:0179</v>
      </c>
      <c r="E3276" t="s">
        <v>12909</v>
      </c>
      <c r="F3276" t="s">
        <v>12910</v>
      </c>
      <c r="H3276">
        <v>53.487100400000003</v>
      </c>
      <c r="I3276">
        <v>-123.5167091</v>
      </c>
      <c r="J3276" s="1" t="str">
        <f t="shared" si="243"/>
        <v>Fluid (stream)</v>
      </c>
      <c r="K3276" s="1" t="str">
        <f t="shared" si="244"/>
        <v>Untreated Water</v>
      </c>
      <c r="L3276">
        <v>20</v>
      </c>
      <c r="M3276" t="s">
        <v>11460</v>
      </c>
      <c r="N3276">
        <v>395</v>
      </c>
      <c r="O3276">
        <v>0.8</v>
      </c>
      <c r="P3276">
        <v>46</v>
      </c>
      <c r="Q3276">
        <v>7.4</v>
      </c>
    </row>
    <row r="3277" spans="1:17" hidden="1" x14ac:dyDescent="0.3">
      <c r="A3277" t="s">
        <v>12911</v>
      </c>
      <c r="B3277" t="s">
        <v>12912</v>
      </c>
      <c r="C3277" s="1" t="str">
        <f t="shared" si="245"/>
        <v>21:0550</v>
      </c>
      <c r="D3277" s="1" t="str">
        <f>HYPERLINK("http://geochem.nrcan.gc.ca/cdogs/content/svy/svy_e.htm", "")</f>
        <v/>
      </c>
      <c r="G3277" s="1" t="str">
        <f>HYPERLINK("http://geochem.nrcan.gc.ca/cdogs/content/cr_/cr_00073_e.htm", "73")</f>
        <v>73</v>
      </c>
      <c r="J3277" t="s">
        <v>11453</v>
      </c>
      <c r="K3277" t="s">
        <v>11454</v>
      </c>
      <c r="L3277">
        <v>20</v>
      </c>
      <c r="M3277" t="s">
        <v>11455</v>
      </c>
      <c r="N3277">
        <v>396</v>
      </c>
      <c r="O3277">
        <v>0.55000000000000004</v>
      </c>
      <c r="P3277">
        <v>98</v>
      </c>
      <c r="Q3277">
        <v>6.9</v>
      </c>
    </row>
    <row r="3278" spans="1:17" hidden="1" x14ac:dyDescent="0.3">
      <c r="A3278" t="s">
        <v>12913</v>
      </c>
      <c r="B3278" t="s">
        <v>12914</v>
      </c>
      <c r="C3278" s="1" t="str">
        <f t="shared" si="245"/>
        <v>21:0550</v>
      </c>
      <c r="D3278" s="1" t="str">
        <f t="shared" ref="D3278:D3293" si="246">HYPERLINK("http://geochem.nrcan.gc.ca/cdogs/content/svy/svy210179_e.htm", "21:0179")</f>
        <v>21:0179</v>
      </c>
      <c r="E3278" t="s">
        <v>12915</v>
      </c>
      <c r="F3278" t="s">
        <v>12916</v>
      </c>
      <c r="H3278">
        <v>53.381459100000001</v>
      </c>
      <c r="I3278">
        <v>-123.6834071</v>
      </c>
      <c r="J3278" s="1" t="str">
        <f t="shared" ref="J3278:J3293" si="247">HYPERLINK("http://geochem.nrcan.gc.ca/cdogs/content/kwd/kwd020018_e.htm", "Fluid (stream)")</f>
        <v>Fluid (stream)</v>
      </c>
      <c r="K3278" s="1" t="str">
        <f t="shared" ref="K3278:K3293" si="248">HYPERLINK("http://geochem.nrcan.gc.ca/cdogs/content/kwd/kwd080007_e.htm", "Untreated Water")</f>
        <v>Untreated Water</v>
      </c>
      <c r="L3278">
        <v>20</v>
      </c>
      <c r="M3278" t="s">
        <v>11465</v>
      </c>
      <c r="N3278">
        <v>397</v>
      </c>
      <c r="O3278">
        <v>0.1</v>
      </c>
      <c r="P3278">
        <v>26</v>
      </c>
      <c r="Q3278">
        <v>7.1</v>
      </c>
    </row>
    <row r="3279" spans="1:17" hidden="1" x14ac:dyDescent="0.3">
      <c r="A3279" t="s">
        <v>12917</v>
      </c>
      <c r="B3279" t="s">
        <v>12918</v>
      </c>
      <c r="C3279" s="1" t="str">
        <f t="shared" si="245"/>
        <v>21:0550</v>
      </c>
      <c r="D3279" s="1" t="str">
        <f t="shared" si="246"/>
        <v>21:0179</v>
      </c>
      <c r="E3279" t="s">
        <v>12919</v>
      </c>
      <c r="F3279" t="s">
        <v>12920</v>
      </c>
      <c r="H3279">
        <v>53.375391700000002</v>
      </c>
      <c r="I3279">
        <v>-123.7170867</v>
      </c>
      <c r="J3279" s="1" t="str">
        <f t="shared" si="247"/>
        <v>Fluid (stream)</v>
      </c>
      <c r="K3279" s="1" t="str">
        <f t="shared" si="248"/>
        <v>Untreated Water</v>
      </c>
      <c r="L3279">
        <v>20</v>
      </c>
      <c r="M3279" t="s">
        <v>11470</v>
      </c>
      <c r="N3279">
        <v>398</v>
      </c>
      <c r="O3279">
        <v>0.35</v>
      </c>
      <c r="P3279">
        <v>34</v>
      </c>
      <c r="Q3279">
        <v>7.7</v>
      </c>
    </row>
    <row r="3280" spans="1:17" hidden="1" x14ac:dyDescent="0.3">
      <c r="A3280" t="s">
        <v>12921</v>
      </c>
      <c r="B3280" t="s">
        <v>12922</v>
      </c>
      <c r="C3280" s="1" t="str">
        <f t="shared" si="245"/>
        <v>21:0550</v>
      </c>
      <c r="D3280" s="1" t="str">
        <f t="shared" si="246"/>
        <v>21:0179</v>
      </c>
      <c r="E3280" t="s">
        <v>12923</v>
      </c>
      <c r="F3280" t="s">
        <v>12924</v>
      </c>
      <c r="H3280">
        <v>53.408484700000002</v>
      </c>
      <c r="I3280">
        <v>-123.76422030000001</v>
      </c>
      <c r="J3280" s="1" t="str">
        <f t="shared" si="247"/>
        <v>Fluid (stream)</v>
      </c>
      <c r="K3280" s="1" t="str">
        <f t="shared" si="248"/>
        <v>Untreated Water</v>
      </c>
      <c r="L3280">
        <v>20</v>
      </c>
      <c r="M3280" t="s">
        <v>11475</v>
      </c>
      <c r="N3280">
        <v>399</v>
      </c>
      <c r="O3280">
        <v>0.1</v>
      </c>
      <c r="P3280">
        <v>10</v>
      </c>
      <c r="Q3280">
        <v>6.7</v>
      </c>
    </row>
    <row r="3281" spans="1:17" hidden="1" x14ac:dyDescent="0.3">
      <c r="A3281" t="s">
        <v>12925</v>
      </c>
      <c r="B3281" t="s">
        <v>12926</v>
      </c>
      <c r="C3281" s="1" t="str">
        <f t="shared" si="245"/>
        <v>21:0550</v>
      </c>
      <c r="D3281" s="1" t="str">
        <f t="shared" si="246"/>
        <v>21:0179</v>
      </c>
      <c r="E3281" t="s">
        <v>12927</v>
      </c>
      <c r="F3281" t="s">
        <v>12928</v>
      </c>
      <c r="H3281">
        <v>53.4360705</v>
      </c>
      <c r="I3281">
        <v>-123.83176280000001</v>
      </c>
      <c r="J3281" s="1" t="str">
        <f t="shared" si="247"/>
        <v>Fluid (stream)</v>
      </c>
      <c r="K3281" s="1" t="str">
        <f t="shared" si="248"/>
        <v>Untreated Water</v>
      </c>
      <c r="L3281">
        <v>20</v>
      </c>
      <c r="M3281" t="s">
        <v>11480</v>
      </c>
      <c r="N3281">
        <v>400</v>
      </c>
      <c r="O3281">
        <v>0.45</v>
      </c>
      <c r="P3281">
        <v>10</v>
      </c>
      <c r="Q3281">
        <v>7</v>
      </c>
    </row>
    <row r="3282" spans="1:17" hidden="1" x14ac:dyDescent="0.3">
      <c r="A3282" t="s">
        <v>12929</v>
      </c>
      <c r="B3282" t="s">
        <v>12930</v>
      </c>
      <c r="C3282" s="1" t="str">
        <f t="shared" si="245"/>
        <v>21:0550</v>
      </c>
      <c r="D3282" s="1" t="str">
        <f t="shared" si="246"/>
        <v>21:0179</v>
      </c>
      <c r="E3282" t="s">
        <v>12931</v>
      </c>
      <c r="F3282" t="s">
        <v>12932</v>
      </c>
      <c r="H3282">
        <v>53.430188399999999</v>
      </c>
      <c r="I3282">
        <v>-123.1848935</v>
      </c>
      <c r="J3282" s="1" t="str">
        <f t="shared" si="247"/>
        <v>Fluid (stream)</v>
      </c>
      <c r="K3282" s="1" t="str">
        <f t="shared" si="248"/>
        <v>Untreated Water</v>
      </c>
      <c r="L3282">
        <v>21</v>
      </c>
      <c r="M3282" t="s">
        <v>11387</v>
      </c>
      <c r="N3282">
        <v>401</v>
      </c>
      <c r="O3282">
        <v>0.25</v>
      </c>
      <c r="P3282">
        <v>70</v>
      </c>
      <c r="Q3282">
        <v>7</v>
      </c>
    </row>
    <row r="3283" spans="1:17" hidden="1" x14ac:dyDescent="0.3">
      <c r="A3283" t="s">
        <v>12933</v>
      </c>
      <c r="B3283" t="s">
        <v>12934</v>
      </c>
      <c r="C3283" s="1" t="str">
        <f t="shared" si="245"/>
        <v>21:0550</v>
      </c>
      <c r="D3283" s="1" t="str">
        <f t="shared" si="246"/>
        <v>21:0179</v>
      </c>
      <c r="E3283" t="s">
        <v>12935</v>
      </c>
      <c r="F3283" t="s">
        <v>12936</v>
      </c>
      <c r="H3283">
        <v>53.422930000000001</v>
      </c>
      <c r="I3283">
        <v>-123.10823449999999</v>
      </c>
      <c r="J3283" s="1" t="str">
        <f t="shared" si="247"/>
        <v>Fluid (stream)</v>
      </c>
      <c r="K3283" s="1" t="str">
        <f t="shared" si="248"/>
        <v>Untreated Water</v>
      </c>
      <c r="L3283">
        <v>21</v>
      </c>
      <c r="M3283" t="s">
        <v>11392</v>
      </c>
      <c r="N3283">
        <v>402</v>
      </c>
      <c r="O3283">
        <v>0.3</v>
      </c>
      <c r="P3283">
        <v>42</v>
      </c>
      <c r="Q3283">
        <v>7.4</v>
      </c>
    </row>
    <row r="3284" spans="1:17" hidden="1" x14ac:dyDescent="0.3">
      <c r="A3284" t="s">
        <v>12937</v>
      </c>
      <c r="B3284" t="s">
        <v>12938</v>
      </c>
      <c r="C3284" s="1" t="str">
        <f t="shared" si="245"/>
        <v>21:0550</v>
      </c>
      <c r="D3284" s="1" t="str">
        <f t="shared" si="246"/>
        <v>21:0179</v>
      </c>
      <c r="E3284" t="s">
        <v>12931</v>
      </c>
      <c r="F3284" t="s">
        <v>12939</v>
      </c>
      <c r="H3284">
        <v>53.430188399999999</v>
      </c>
      <c r="I3284">
        <v>-123.1848935</v>
      </c>
      <c r="J3284" s="1" t="str">
        <f t="shared" si="247"/>
        <v>Fluid (stream)</v>
      </c>
      <c r="K3284" s="1" t="str">
        <f t="shared" si="248"/>
        <v>Untreated Water</v>
      </c>
      <c r="L3284">
        <v>21</v>
      </c>
      <c r="M3284" t="s">
        <v>11406</v>
      </c>
      <c r="N3284">
        <v>403</v>
      </c>
      <c r="O3284">
        <v>3</v>
      </c>
      <c r="P3284">
        <v>120</v>
      </c>
      <c r="Q3284">
        <v>7.7</v>
      </c>
    </row>
    <row r="3285" spans="1:17" hidden="1" x14ac:dyDescent="0.3">
      <c r="A3285" t="s">
        <v>12940</v>
      </c>
      <c r="B3285" t="s">
        <v>12941</v>
      </c>
      <c r="C3285" s="1" t="str">
        <f t="shared" si="245"/>
        <v>21:0550</v>
      </c>
      <c r="D3285" s="1" t="str">
        <f t="shared" si="246"/>
        <v>21:0179</v>
      </c>
      <c r="E3285" t="s">
        <v>12942</v>
      </c>
      <c r="F3285" t="s">
        <v>12943</v>
      </c>
      <c r="H3285">
        <v>53.494967899999999</v>
      </c>
      <c r="I3285">
        <v>-123.24349479999999</v>
      </c>
      <c r="J3285" s="1" t="str">
        <f t="shared" si="247"/>
        <v>Fluid (stream)</v>
      </c>
      <c r="K3285" s="1" t="str">
        <f t="shared" si="248"/>
        <v>Untreated Water</v>
      </c>
      <c r="L3285">
        <v>21</v>
      </c>
      <c r="M3285" t="s">
        <v>11397</v>
      </c>
      <c r="N3285">
        <v>404</v>
      </c>
      <c r="O3285">
        <v>0.1</v>
      </c>
      <c r="P3285">
        <v>20</v>
      </c>
      <c r="Q3285">
        <v>7.2</v>
      </c>
    </row>
    <row r="3286" spans="1:17" hidden="1" x14ac:dyDescent="0.3">
      <c r="A3286" t="s">
        <v>12944</v>
      </c>
      <c r="B3286" t="s">
        <v>12945</v>
      </c>
      <c r="C3286" s="1" t="str">
        <f t="shared" si="245"/>
        <v>21:0550</v>
      </c>
      <c r="D3286" s="1" t="str">
        <f t="shared" si="246"/>
        <v>21:0179</v>
      </c>
      <c r="E3286" t="s">
        <v>12946</v>
      </c>
      <c r="F3286" t="s">
        <v>12947</v>
      </c>
      <c r="H3286">
        <v>53.496448299999997</v>
      </c>
      <c r="I3286">
        <v>-123.330679</v>
      </c>
      <c r="J3286" s="1" t="str">
        <f t="shared" si="247"/>
        <v>Fluid (stream)</v>
      </c>
      <c r="K3286" s="1" t="str">
        <f t="shared" si="248"/>
        <v>Untreated Water</v>
      </c>
      <c r="L3286">
        <v>21</v>
      </c>
      <c r="M3286" t="s">
        <v>11402</v>
      </c>
      <c r="N3286">
        <v>405</v>
      </c>
      <c r="O3286">
        <v>0.1</v>
      </c>
      <c r="P3286">
        <v>22</v>
      </c>
      <c r="Q3286">
        <v>6</v>
      </c>
    </row>
    <row r="3287" spans="1:17" hidden="1" x14ac:dyDescent="0.3">
      <c r="A3287" t="s">
        <v>12948</v>
      </c>
      <c r="B3287" t="s">
        <v>12949</v>
      </c>
      <c r="C3287" s="1" t="str">
        <f t="shared" si="245"/>
        <v>21:0550</v>
      </c>
      <c r="D3287" s="1" t="str">
        <f t="shared" si="246"/>
        <v>21:0179</v>
      </c>
      <c r="E3287" t="s">
        <v>12950</v>
      </c>
      <c r="F3287" t="s">
        <v>12951</v>
      </c>
      <c r="H3287">
        <v>53.474592600000001</v>
      </c>
      <c r="I3287">
        <v>-123.1314181</v>
      </c>
      <c r="J3287" s="1" t="str">
        <f t="shared" si="247"/>
        <v>Fluid (stream)</v>
      </c>
      <c r="K3287" s="1" t="str">
        <f t="shared" si="248"/>
        <v>Untreated Water</v>
      </c>
      <c r="L3287">
        <v>21</v>
      </c>
      <c r="M3287" t="s">
        <v>11411</v>
      </c>
      <c r="N3287">
        <v>406</v>
      </c>
      <c r="O3287">
        <v>0.1</v>
      </c>
      <c r="P3287">
        <v>82</v>
      </c>
      <c r="Q3287">
        <v>8</v>
      </c>
    </row>
    <row r="3288" spans="1:17" hidden="1" x14ac:dyDescent="0.3">
      <c r="A3288" t="s">
        <v>12952</v>
      </c>
      <c r="B3288" t="s">
        <v>12953</v>
      </c>
      <c r="C3288" s="1" t="str">
        <f t="shared" si="245"/>
        <v>21:0550</v>
      </c>
      <c r="D3288" s="1" t="str">
        <f t="shared" si="246"/>
        <v>21:0179</v>
      </c>
      <c r="E3288" t="s">
        <v>12954</v>
      </c>
      <c r="F3288" t="s">
        <v>12955</v>
      </c>
      <c r="H3288">
        <v>53.5029653</v>
      </c>
      <c r="I3288">
        <v>-123.4891602</v>
      </c>
      <c r="J3288" s="1" t="str">
        <f t="shared" si="247"/>
        <v>Fluid (stream)</v>
      </c>
      <c r="K3288" s="1" t="str">
        <f t="shared" si="248"/>
        <v>Untreated Water</v>
      </c>
      <c r="L3288">
        <v>21</v>
      </c>
      <c r="M3288" t="s">
        <v>11416</v>
      </c>
      <c r="N3288">
        <v>407</v>
      </c>
      <c r="O3288">
        <v>0.55000000000000004</v>
      </c>
      <c r="P3288">
        <v>66</v>
      </c>
      <c r="Q3288">
        <v>8</v>
      </c>
    </row>
    <row r="3289" spans="1:17" hidden="1" x14ac:dyDescent="0.3">
      <c r="A3289" t="s">
        <v>12956</v>
      </c>
      <c r="B3289" t="s">
        <v>12957</v>
      </c>
      <c r="C3289" s="1" t="str">
        <f t="shared" si="245"/>
        <v>21:0550</v>
      </c>
      <c r="D3289" s="1" t="str">
        <f t="shared" si="246"/>
        <v>21:0179</v>
      </c>
      <c r="E3289" t="s">
        <v>12958</v>
      </c>
      <c r="F3289" t="s">
        <v>12959</v>
      </c>
      <c r="H3289">
        <v>53.500897700000003</v>
      </c>
      <c r="I3289">
        <v>-123.5491547</v>
      </c>
      <c r="J3289" s="1" t="str">
        <f t="shared" si="247"/>
        <v>Fluid (stream)</v>
      </c>
      <c r="K3289" s="1" t="str">
        <f t="shared" si="248"/>
        <v>Untreated Water</v>
      </c>
      <c r="L3289">
        <v>21</v>
      </c>
      <c r="M3289" t="s">
        <v>11431</v>
      </c>
      <c r="N3289">
        <v>408</v>
      </c>
      <c r="O3289">
        <v>0.55000000000000004</v>
      </c>
      <c r="P3289">
        <v>64</v>
      </c>
      <c r="Q3289">
        <v>8.1</v>
      </c>
    </row>
    <row r="3290" spans="1:17" hidden="1" x14ac:dyDescent="0.3">
      <c r="A3290" t="s">
        <v>12960</v>
      </c>
      <c r="B3290" t="s">
        <v>12961</v>
      </c>
      <c r="C3290" s="1" t="str">
        <f t="shared" si="245"/>
        <v>21:0550</v>
      </c>
      <c r="D3290" s="1" t="str">
        <f t="shared" si="246"/>
        <v>21:0179</v>
      </c>
      <c r="E3290" t="s">
        <v>12958</v>
      </c>
      <c r="F3290" t="s">
        <v>12962</v>
      </c>
      <c r="H3290">
        <v>53.500897700000003</v>
      </c>
      <c r="I3290">
        <v>-123.5491547</v>
      </c>
      <c r="J3290" s="1" t="str">
        <f t="shared" si="247"/>
        <v>Fluid (stream)</v>
      </c>
      <c r="K3290" s="1" t="str">
        <f t="shared" si="248"/>
        <v>Untreated Water</v>
      </c>
      <c r="L3290">
        <v>21</v>
      </c>
      <c r="M3290" t="s">
        <v>11435</v>
      </c>
      <c r="N3290">
        <v>409</v>
      </c>
      <c r="O3290">
        <v>0.55000000000000004</v>
      </c>
      <c r="P3290">
        <v>70</v>
      </c>
      <c r="Q3290">
        <v>8.3000000000000007</v>
      </c>
    </row>
    <row r="3291" spans="1:17" hidden="1" x14ac:dyDescent="0.3">
      <c r="A3291" t="s">
        <v>12963</v>
      </c>
      <c r="B3291" t="s">
        <v>12964</v>
      </c>
      <c r="C3291" s="1" t="str">
        <f t="shared" si="245"/>
        <v>21:0550</v>
      </c>
      <c r="D3291" s="1" t="str">
        <f t="shared" si="246"/>
        <v>21:0179</v>
      </c>
      <c r="E3291" t="s">
        <v>12965</v>
      </c>
      <c r="F3291" t="s">
        <v>12966</v>
      </c>
      <c r="H3291">
        <v>53.5532921</v>
      </c>
      <c r="I3291">
        <v>-123.5516598</v>
      </c>
      <c r="J3291" s="1" t="str">
        <f t="shared" si="247"/>
        <v>Fluid (stream)</v>
      </c>
      <c r="K3291" s="1" t="str">
        <f t="shared" si="248"/>
        <v>Untreated Water</v>
      </c>
      <c r="L3291">
        <v>21</v>
      </c>
      <c r="M3291" t="s">
        <v>11421</v>
      </c>
      <c r="N3291">
        <v>410</v>
      </c>
      <c r="O3291">
        <v>0.25</v>
      </c>
      <c r="P3291">
        <v>40</v>
      </c>
      <c r="Q3291">
        <v>6.9</v>
      </c>
    </row>
    <row r="3292" spans="1:17" hidden="1" x14ac:dyDescent="0.3">
      <c r="A3292" t="s">
        <v>12967</v>
      </c>
      <c r="B3292" t="s">
        <v>12968</v>
      </c>
      <c r="C3292" s="1" t="str">
        <f t="shared" si="245"/>
        <v>21:0550</v>
      </c>
      <c r="D3292" s="1" t="str">
        <f t="shared" si="246"/>
        <v>21:0179</v>
      </c>
      <c r="E3292" t="s">
        <v>12969</v>
      </c>
      <c r="F3292" t="s">
        <v>12970</v>
      </c>
      <c r="H3292">
        <v>53.548281500000002</v>
      </c>
      <c r="I3292">
        <v>-123.550523</v>
      </c>
      <c r="J3292" s="1" t="str">
        <f t="shared" si="247"/>
        <v>Fluid (stream)</v>
      </c>
      <c r="K3292" s="1" t="str">
        <f t="shared" si="248"/>
        <v>Untreated Water</v>
      </c>
      <c r="L3292">
        <v>21</v>
      </c>
      <c r="M3292" t="s">
        <v>11426</v>
      </c>
      <c r="N3292">
        <v>411</v>
      </c>
      <c r="O3292">
        <v>2.5</v>
      </c>
      <c r="P3292">
        <v>80</v>
      </c>
      <c r="Q3292">
        <v>7.6</v>
      </c>
    </row>
    <row r="3293" spans="1:17" hidden="1" x14ac:dyDescent="0.3">
      <c r="A3293" t="s">
        <v>12971</v>
      </c>
      <c r="B3293" t="s">
        <v>12972</v>
      </c>
      <c r="C3293" s="1" t="str">
        <f t="shared" si="245"/>
        <v>21:0550</v>
      </c>
      <c r="D3293" s="1" t="str">
        <f t="shared" si="246"/>
        <v>21:0179</v>
      </c>
      <c r="E3293" t="s">
        <v>12973</v>
      </c>
      <c r="F3293" t="s">
        <v>12974</v>
      </c>
      <c r="H3293">
        <v>53.937516199999997</v>
      </c>
      <c r="I3293">
        <v>-123.01217939999999</v>
      </c>
      <c r="J3293" s="1" t="str">
        <f t="shared" si="247"/>
        <v>Fluid (stream)</v>
      </c>
      <c r="K3293" s="1" t="str">
        <f t="shared" si="248"/>
        <v>Untreated Water</v>
      </c>
      <c r="L3293">
        <v>21</v>
      </c>
      <c r="M3293" t="s">
        <v>11440</v>
      </c>
      <c r="N3293">
        <v>412</v>
      </c>
      <c r="O3293">
        <v>0.3</v>
      </c>
      <c r="P3293">
        <v>44</v>
      </c>
      <c r="Q3293">
        <v>6.9</v>
      </c>
    </row>
    <row r="3294" spans="1:17" hidden="1" x14ac:dyDescent="0.3">
      <c r="A3294" t="s">
        <v>12975</v>
      </c>
      <c r="B3294" t="s">
        <v>12976</v>
      </c>
      <c r="C3294" s="1" t="str">
        <f t="shared" si="245"/>
        <v>21:0550</v>
      </c>
      <c r="D3294" s="1" t="str">
        <f>HYPERLINK("http://geochem.nrcan.gc.ca/cdogs/content/svy/svy_e.htm", "")</f>
        <v/>
      </c>
      <c r="G3294" s="1" t="str">
        <f>HYPERLINK("http://geochem.nrcan.gc.ca/cdogs/content/cr_/cr_00072_e.htm", "72")</f>
        <v>72</v>
      </c>
      <c r="J3294" t="s">
        <v>11453</v>
      </c>
      <c r="K3294" t="s">
        <v>11454</v>
      </c>
      <c r="L3294">
        <v>21</v>
      </c>
      <c r="M3294" t="s">
        <v>11455</v>
      </c>
      <c r="N3294">
        <v>413</v>
      </c>
      <c r="O3294">
        <v>0.65</v>
      </c>
      <c r="P3294">
        <v>34</v>
      </c>
      <c r="Q3294">
        <v>7.2</v>
      </c>
    </row>
    <row r="3295" spans="1:17" hidden="1" x14ac:dyDescent="0.3">
      <c r="A3295" t="s">
        <v>12977</v>
      </c>
      <c r="B3295" t="s">
        <v>12978</v>
      </c>
      <c r="C3295" s="1" t="str">
        <f t="shared" si="245"/>
        <v>21:0550</v>
      </c>
      <c r="D3295" s="1" t="str">
        <f t="shared" ref="D3295:D3310" si="249">HYPERLINK("http://geochem.nrcan.gc.ca/cdogs/content/svy/svy210179_e.htm", "21:0179")</f>
        <v>21:0179</v>
      </c>
      <c r="E3295" t="s">
        <v>12979</v>
      </c>
      <c r="F3295" t="s">
        <v>12980</v>
      </c>
      <c r="H3295">
        <v>53.948633700000002</v>
      </c>
      <c r="I3295">
        <v>-123.01849110000001</v>
      </c>
      <c r="J3295" s="1" t="str">
        <f t="shared" ref="J3295:J3310" si="250">HYPERLINK("http://geochem.nrcan.gc.ca/cdogs/content/kwd/kwd020018_e.htm", "Fluid (stream)")</f>
        <v>Fluid (stream)</v>
      </c>
      <c r="K3295" s="1" t="str">
        <f t="shared" ref="K3295:K3310" si="251">HYPERLINK("http://geochem.nrcan.gc.ca/cdogs/content/kwd/kwd080007_e.htm", "Untreated Water")</f>
        <v>Untreated Water</v>
      </c>
      <c r="L3295">
        <v>21</v>
      </c>
      <c r="M3295" t="s">
        <v>11445</v>
      </c>
      <c r="N3295">
        <v>414</v>
      </c>
      <c r="O3295">
        <v>0.1</v>
      </c>
      <c r="P3295">
        <v>24</v>
      </c>
      <c r="Q3295">
        <v>6.5</v>
      </c>
    </row>
    <row r="3296" spans="1:17" hidden="1" x14ac:dyDescent="0.3">
      <c r="A3296" t="s">
        <v>12981</v>
      </c>
      <c r="B3296" t="s">
        <v>12982</v>
      </c>
      <c r="C3296" s="1" t="str">
        <f t="shared" si="245"/>
        <v>21:0550</v>
      </c>
      <c r="D3296" s="1" t="str">
        <f t="shared" si="249"/>
        <v>21:0179</v>
      </c>
      <c r="E3296" t="s">
        <v>12983</v>
      </c>
      <c r="F3296" t="s">
        <v>12984</v>
      </c>
      <c r="H3296">
        <v>53.932131099999999</v>
      </c>
      <c r="I3296">
        <v>-123.02154470000001</v>
      </c>
      <c r="J3296" s="1" t="str">
        <f t="shared" si="250"/>
        <v>Fluid (stream)</v>
      </c>
      <c r="K3296" s="1" t="str">
        <f t="shared" si="251"/>
        <v>Untreated Water</v>
      </c>
      <c r="L3296">
        <v>21</v>
      </c>
      <c r="M3296" t="s">
        <v>11450</v>
      </c>
      <c r="N3296">
        <v>415</v>
      </c>
      <c r="O3296">
        <v>0.3</v>
      </c>
      <c r="P3296">
        <v>40</v>
      </c>
      <c r="Q3296">
        <v>7.6</v>
      </c>
    </row>
    <row r="3297" spans="1:17" hidden="1" x14ac:dyDescent="0.3">
      <c r="A3297" t="s">
        <v>12985</v>
      </c>
      <c r="B3297" t="s">
        <v>12986</v>
      </c>
      <c r="C3297" s="1" t="str">
        <f t="shared" si="245"/>
        <v>21:0550</v>
      </c>
      <c r="D3297" s="1" t="str">
        <f t="shared" si="249"/>
        <v>21:0179</v>
      </c>
      <c r="E3297" t="s">
        <v>12987</v>
      </c>
      <c r="F3297" t="s">
        <v>12988</v>
      </c>
      <c r="H3297">
        <v>53.943522199999997</v>
      </c>
      <c r="I3297">
        <v>-123.0917997</v>
      </c>
      <c r="J3297" s="1" t="str">
        <f t="shared" si="250"/>
        <v>Fluid (stream)</v>
      </c>
      <c r="K3297" s="1" t="str">
        <f t="shared" si="251"/>
        <v>Untreated Water</v>
      </c>
      <c r="L3297">
        <v>21</v>
      </c>
      <c r="M3297" t="s">
        <v>11460</v>
      </c>
      <c r="N3297">
        <v>416</v>
      </c>
      <c r="O3297">
        <v>0.45</v>
      </c>
      <c r="P3297">
        <v>68</v>
      </c>
      <c r="Q3297">
        <v>8.1999999999999993</v>
      </c>
    </row>
    <row r="3298" spans="1:17" hidden="1" x14ac:dyDescent="0.3">
      <c r="A3298" t="s">
        <v>12989</v>
      </c>
      <c r="B3298" t="s">
        <v>12990</v>
      </c>
      <c r="C3298" s="1" t="str">
        <f t="shared" si="245"/>
        <v>21:0550</v>
      </c>
      <c r="D3298" s="1" t="str">
        <f t="shared" si="249"/>
        <v>21:0179</v>
      </c>
      <c r="E3298" t="s">
        <v>12991</v>
      </c>
      <c r="F3298" t="s">
        <v>12992</v>
      </c>
      <c r="H3298">
        <v>53.945211399999998</v>
      </c>
      <c r="I3298">
        <v>-123.103596</v>
      </c>
      <c r="J3298" s="1" t="str">
        <f t="shared" si="250"/>
        <v>Fluid (stream)</v>
      </c>
      <c r="K3298" s="1" t="str">
        <f t="shared" si="251"/>
        <v>Untreated Water</v>
      </c>
      <c r="L3298">
        <v>21</v>
      </c>
      <c r="M3298" t="s">
        <v>11465</v>
      </c>
      <c r="N3298">
        <v>417</v>
      </c>
      <c r="O3298">
        <v>0.35</v>
      </c>
      <c r="P3298">
        <v>58</v>
      </c>
      <c r="Q3298">
        <v>8.1</v>
      </c>
    </row>
    <row r="3299" spans="1:17" hidden="1" x14ac:dyDescent="0.3">
      <c r="A3299" t="s">
        <v>12993</v>
      </c>
      <c r="B3299" t="s">
        <v>12994</v>
      </c>
      <c r="C3299" s="1" t="str">
        <f t="shared" si="245"/>
        <v>21:0550</v>
      </c>
      <c r="D3299" s="1" t="str">
        <f t="shared" si="249"/>
        <v>21:0179</v>
      </c>
      <c r="E3299" t="s">
        <v>12995</v>
      </c>
      <c r="F3299" t="s">
        <v>12996</v>
      </c>
      <c r="H3299">
        <v>53.951006399999997</v>
      </c>
      <c r="I3299">
        <v>-123.1160142</v>
      </c>
      <c r="J3299" s="1" t="str">
        <f t="shared" si="250"/>
        <v>Fluid (stream)</v>
      </c>
      <c r="K3299" s="1" t="str">
        <f t="shared" si="251"/>
        <v>Untreated Water</v>
      </c>
      <c r="L3299">
        <v>21</v>
      </c>
      <c r="M3299" t="s">
        <v>11470</v>
      </c>
      <c r="N3299">
        <v>418</v>
      </c>
      <c r="O3299">
        <v>0.3</v>
      </c>
      <c r="P3299">
        <v>38</v>
      </c>
      <c r="Q3299">
        <v>8.1</v>
      </c>
    </row>
    <row r="3300" spans="1:17" hidden="1" x14ac:dyDescent="0.3">
      <c r="A3300" t="s">
        <v>12997</v>
      </c>
      <c r="B3300" t="s">
        <v>12998</v>
      </c>
      <c r="C3300" s="1" t="str">
        <f t="shared" si="245"/>
        <v>21:0550</v>
      </c>
      <c r="D3300" s="1" t="str">
        <f t="shared" si="249"/>
        <v>21:0179</v>
      </c>
      <c r="E3300" t="s">
        <v>12999</v>
      </c>
      <c r="F3300" t="s">
        <v>13000</v>
      </c>
      <c r="H3300">
        <v>53.952823500000001</v>
      </c>
      <c r="I3300">
        <v>-123.1399133</v>
      </c>
      <c r="J3300" s="1" t="str">
        <f t="shared" si="250"/>
        <v>Fluid (stream)</v>
      </c>
      <c r="K3300" s="1" t="str">
        <f t="shared" si="251"/>
        <v>Untreated Water</v>
      </c>
      <c r="L3300">
        <v>21</v>
      </c>
      <c r="M3300" t="s">
        <v>11475</v>
      </c>
      <c r="N3300">
        <v>419</v>
      </c>
      <c r="O3300">
        <v>0.1</v>
      </c>
      <c r="P3300">
        <v>44</v>
      </c>
      <c r="Q3300">
        <v>7.5</v>
      </c>
    </row>
    <row r="3301" spans="1:17" hidden="1" x14ac:dyDescent="0.3">
      <c r="A3301" t="s">
        <v>13001</v>
      </c>
      <c r="B3301" t="s">
        <v>13002</v>
      </c>
      <c r="C3301" s="1" t="str">
        <f t="shared" si="245"/>
        <v>21:0550</v>
      </c>
      <c r="D3301" s="1" t="str">
        <f t="shared" si="249"/>
        <v>21:0179</v>
      </c>
      <c r="E3301" t="s">
        <v>13003</v>
      </c>
      <c r="F3301" t="s">
        <v>13004</v>
      </c>
      <c r="H3301">
        <v>53.946468799999998</v>
      </c>
      <c r="I3301">
        <v>-123.1475251</v>
      </c>
      <c r="J3301" s="1" t="str">
        <f t="shared" si="250"/>
        <v>Fluid (stream)</v>
      </c>
      <c r="K3301" s="1" t="str">
        <f t="shared" si="251"/>
        <v>Untreated Water</v>
      </c>
      <c r="L3301">
        <v>21</v>
      </c>
      <c r="M3301" t="s">
        <v>11480</v>
      </c>
      <c r="N3301">
        <v>420</v>
      </c>
      <c r="O3301">
        <v>0.25</v>
      </c>
      <c r="P3301">
        <v>28</v>
      </c>
      <c r="Q3301">
        <v>7</v>
      </c>
    </row>
    <row r="3302" spans="1:17" hidden="1" x14ac:dyDescent="0.3">
      <c r="A3302" t="s">
        <v>13005</v>
      </c>
      <c r="B3302" t="s">
        <v>13006</v>
      </c>
      <c r="C3302" s="1" t="str">
        <f t="shared" si="245"/>
        <v>21:0550</v>
      </c>
      <c r="D3302" s="1" t="str">
        <f t="shared" si="249"/>
        <v>21:0179</v>
      </c>
      <c r="E3302" t="s">
        <v>13007</v>
      </c>
      <c r="F3302" t="s">
        <v>13008</v>
      </c>
      <c r="H3302">
        <v>53.7509923</v>
      </c>
      <c r="I3302">
        <v>-123.9421633</v>
      </c>
      <c r="J3302" s="1" t="str">
        <f t="shared" si="250"/>
        <v>Fluid (stream)</v>
      </c>
      <c r="K3302" s="1" t="str">
        <f t="shared" si="251"/>
        <v>Untreated Water</v>
      </c>
      <c r="L3302">
        <v>22</v>
      </c>
      <c r="M3302" t="s">
        <v>12473</v>
      </c>
      <c r="N3302">
        <v>421</v>
      </c>
      <c r="O3302">
        <v>0.1</v>
      </c>
      <c r="P3302">
        <v>90</v>
      </c>
      <c r="Q3302">
        <v>7</v>
      </c>
    </row>
    <row r="3303" spans="1:17" hidden="1" x14ac:dyDescent="0.3">
      <c r="A3303" t="s">
        <v>13009</v>
      </c>
      <c r="B3303" t="s">
        <v>13010</v>
      </c>
      <c r="C3303" s="1" t="str">
        <f t="shared" si="245"/>
        <v>21:0550</v>
      </c>
      <c r="D3303" s="1" t="str">
        <f t="shared" si="249"/>
        <v>21:0179</v>
      </c>
      <c r="E3303" t="s">
        <v>13011</v>
      </c>
      <c r="F3303" t="s">
        <v>13012</v>
      </c>
      <c r="H3303">
        <v>53.549744500000003</v>
      </c>
      <c r="I3303">
        <v>-123.1251761</v>
      </c>
      <c r="J3303" s="1" t="str">
        <f t="shared" si="250"/>
        <v>Fluid (stream)</v>
      </c>
      <c r="K3303" s="1" t="str">
        <f t="shared" si="251"/>
        <v>Untreated Water</v>
      </c>
      <c r="L3303">
        <v>22</v>
      </c>
      <c r="M3303" t="s">
        <v>11392</v>
      </c>
      <c r="N3303">
        <v>422</v>
      </c>
      <c r="O3303">
        <v>0.5</v>
      </c>
      <c r="P3303">
        <v>50</v>
      </c>
      <c r="Q3303">
        <v>7.3</v>
      </c>
    </row>
    <row r="3304" spans="1:17" hidden="1" x14ac:dyDescent="0.3">
      <c r="A3304" t="s">
        <v>13013</v>
      </c>
      <c r="B3304" t="s">
        <v>13014</v>
      </c>
      <c r="C3304" s="1" t="str">
        <f t="shared" si="245"/>
        <v>21:0550</v>
      </c>
      <c r="D3304" s="1" t="str">
        <f t="shared" si="249"/>
        <v>21:0179</v>
      </c>
      <c r="E3304" t="s">
        <v>13015</v>
      </c>
      <c r="F3304" t="s">
        <v>13016</v>
      </c>
      <c r="H3304">
        <v>53.537595099999997</v>
      </c>
      <c r="I3304">
        <v>-123.122062</v>
      </c>
      <c r="J3304" s="1" t="str">
        <f t="shared" si="250"/>
        <v>Fluid (stream)</v>
      </c>
      <c r="K3304" s="1" t="str">
        <f t="shared" si="251"/>
        <v>Untreated Water</v>
      </c>
      <c r="L3304">
        <v>22</v>
      </c>
      <c r="M3304" t="s">
        <v>11397</v>
      </c>
      <c r="N3304">
        <v>423</v>
      </c>
      <c r="O3304">
        <v>2.5</v>
      </c>
      <c r="P3304">
        <v>100</v>
      </c>
      <c r="Q3304">
        <v>7.5</v>
      </c>
    </row>
    <row r="3305" spans="1:17" hidden="1" x14ac:dyDescent="0.3">
      <c r="A3305" t="s">
        <v>13017</v>
      </c>
      <c r="B3305" t="s">
        <v>13018</v>
      </c>
      <c r="C3305" s="1" t="str">
        <f t="shared" si="245"/>
        <v>21:0550</v>
      </c>
      <c r="D3305" s="1" t="str">
        <f t="shared" si="249"/>
        <v>21:0179</v>
      </c>
      <c r="E3305" t="s">
        <v>13019</v>
      </c>
      <c r="F3305" t="s">
        <v>13020</v>
      </c>
      <c r="H3305">
        <v>53.913043500000001</v>
      </c>
      <c r="I3305">
        <v>-123.09176220000001</v>
      </c>
      <c r="J3305" s="1" t="str">
        <f t="shared" si="250"/>
        <v>Fluid (stream)</v>
      </c>
      <c r="K3305" s="1" t="str">
        <f t="shared" si="251"/>
        <v>Untreated Water</v>
      </c>
      <c r="L3305">
        <v>22</v>
      </c>
      <c r="M3305" t="s">
        <v>11402</v>
      </c>
      <c r="N3305">
        <v>424</v>
      </c>
      <c r="O3305">
        <v>0.85</v>
      </c>
      <c r="P3305">
        <v>50</v>
      </c>
      <c r="Q3305">
        <v>7.2</v>
      </c>
    </row>
    <row r="3306" spans="1:17" hidden="1" x14ac:dyDescent="0.3">
      <c r="A3306" t="s">
        <v>13021</v>
      </c>
      <c r="B3306" t="s">
        <v>13022</v>
      </c>
      <c r="C3306" s="1" t="str">
        <f t="shared" si="245"/>
        <v>21:0550</v>
      </c>
      <c r="D3306" s="1" t="str">
        <f t="shared" si="249"/>
        <v>21:0179</v>
      </c>
      <c r="E3306" t="s">
        <v>13023</v>
      </c>
      <c r="F3306" t="s">
        <v>13024</v>
      </c>
      <c r="H3306">
        <v>53.643065800000002</v>
      </c>
      <c r="I3306">
        <v>-123.00755580000001</v>
      </c>
      <c r="J3306" s="1" t="str">
        <f t="shared" si="250"/>
        <v>Fluid (stream)</v>
      </c>
      <c r="K3306" s="1" t="str">
        <f t="shared" si="251"/>
        <v>Untreated Water</v>
      </c>
      <c r="L3306">
        <v>22</v>
      </c>
      <c r="M3306" t="s">
        <v>11411</v>
      </c>
      <c r="N3306">
        <v>425</v>
      </c>
      <c r="O3306">
        <v>0.1</v>
      </c>
      <c r="P3306">
        <v>44</v>
      </c>
      <c r="Q3306">
        <v>6.8</v>
      </c>
    </row>
    <row r="3307" spans="1:17" hidden="1" x14ac:dyDescent="0.3">
      <c r="A3307" t="s">
        <v>13025</v>
      </c>
      <c r="B3307" t="s">
        <v>13026</v>
      </c>
      <c r="C3307" s="1" t="str">
        <f t="shared" si="245"/>
        <v>21:0550</v>
      </c>
      <c r="D3307" s="1" t="str">
        <f t="shared" si="249"/>
        <v>21:0179</v>
      </c>
      <c r="E3307" t="s">
        <v>13007</v>
      </c>
      <c r="F3307" t="s">
        <v>13027</v>
      </c>
      <c r="H3307">
        <v>53.7509923</v>
      </c>
      <c r="I3307">
        <v>-123.9421633</v>
      </c>
      <c r="J3307" s="1" t="str">
        <f t="shared" si="250"/>
        <v>Fluid (stream)</v>
      </c>
      <c r="K3307" s="1" t="str">
        <f t="shared" si="251"/>
        <v>Untreated Water</v>
      </c>
      <c r="L3307">
        <v>22</v>
      </c>
      <c r="M3307" t="s">
        <v>12497</v>
      </c>
      <c r="N3307">
        <v>426</v>
      </c>
      <c r="O3307">
        <v>0.3</v>
      </c>
      <c r="P3307">
        <v>20</v>
      </c>
      <c r="Q3307">
        <v>6.3</v>
      </c>
    </row>
    <row r="3308" spans="1:17" hidden="1" x14ac:dyDescent="0.3">
      <c r="A3308" t="s">
        <v>13028</v>
      </c>
      <c r="B3308" t="s">
        <v>13029</v>
      </c>
      <c r="C3308" s="1" t="str">
        <f t="shared" si="245"/>
        <v>21:0550</v>
      </c>
      <c r="D3308" s="1" t="str">
        <f t="shared" si="249"/>
        <v>21:0179</v>
      </c>
      <c r="E3308" t="s">
        <v>13007</v>
      </c>
      <c r="F3308" t="s">
        <v>13030</v>
      </c>
      <c r="H3308">
        <v>53.7509923</v>
      </c>
      <c r="I3308">
        <v>-123.9421633</v>
      </c>
      <c r="J3308" s="1" t="str">
        <f t="shared" si="250"/>
        <v>Fluid (stream)</v>
      </c>
      <c r="K3308" s="1" t="str">
        <f t="shared" si="251"/>
        <v>Untreated Water</v>
      </c>
      <c r="L3308">
        <v>22</v>
      </c>
      <c r="M3308" t="s">
        <v>12501</v>
      </c>
      <c r="N3308">
        <v>427</v>
      </c>
      <c r="O3308">
        <v>0.3</v>
      </c>
      <c r="P3308">
        <v>20</v>
      </c>
      <c r="Q3308">
        <v>6.2</v>
      </c>
    </row>
    <row r="3309" spans="1:17" hidden="1" x14ac:dyDescent="0.3">
      <c r="A3309" t="s">
        <v>13031</v>
      </c>
      <c r="B3309" t="s">
        <v>13032</v>
      </c>
      <c r="C3309" s="1" t="str">
        <f t="shared" si="245"/>
        <v>21:0550</v>
      </c>
      <c r="D3309" s="1" t="str">
        <f t="shared" si="249"/>
        <v>21:0179</v>
      </c>
      <c r="E3309" t="s">
        <v>13033</v>
      </c>
      <c r="F3309" t="s">
        <v>13034</v>
      </c>
      <c r="H3309">
        <v>53.758069499999998</v>
      </c>
      <c r="I3309">
        <v>-123.9429128</v>
      </c>
      <c r="J3309" s="1" t="str">
        <f t="shared" si="250"/>
        <v>Fluid (stream)</v>
      </c>
      <c r="K3309" s="1" t="str">
        <f t="shared" si="251"/>
        <v>Untreated Water</v>
      </c>
      <c r="L3309">
        <v>22</v>
      </c>
      <c r="M3309" t="s">
        <v>11416</v>
      </c>
      <c r="N3309">
        <v>428</v>
      </c>
      <c r="O3309">
        <v>0.1</v>
      </c>
      <c r="P3309">
        <v>10</v>
      </c>
      <c r="Q3309">
        <v>6</v>
      </c>
    </row>
    <row r="3310" spans="1:17" hidden="1" x14ac:dyDescent="0.3">
      <c r="A3310" t="s">
        <v>13035</v>
      </c>
      <c r="B3310" t="s">
        <v>13036</v>
      </c>
      <c r="C3310" s="1" t="str">
        <f t="shared" si="245"/>
        <v>21:0550</v>
      </c>
      <c r="D3310" s="1" t="str">
        <f t="shared" si="249"/>
        <v>21:0179</v>
      </c>
      <c r="E3310" t="s">
        <v>13037</v>
      </c>
      <c r="F3310" t="s">
        <v>13038</v>
      </c>
      <c r="H3310">
        <v>53.7728392</v>
      </c>
      <c r="I3310">
        <v>-123.9631053</v>
      </c>
      <c r="J3310" s="1" t="str">
        <f t="shared" si="250"/>
        <v>Fluid (stream)</v>
      </c>
      <c r="K3310" s="1" t="str">
        <f t="shared" si="251"/>
        <v>Untreated Water</v>
      </c>
      <c r="L3310">
        <v>22</v>
      </c>
      <c r="M3310" t="s">
        <v>11421</v>
      </c>
      <c r="N3310">
        <v>429</v>
      </c>
      <c r="O3310">
        <v>2</v>
      </c>
      <c r="P3310">
        <v>64</v>
      </c>
      <c r="Q3310">
        <v>6.8</v>
      </c>
    </row>
    <row r="3311" spans="1:17" hidden="1" x14ac:dyDescent="0.3">
      <c r="A3311" t="s">
        <v>13039</v>
      </c>
      <c r="B3311" t="s">
        <v>13040</v>
      </c>
      <c r="C3311" s="1" t="str">
        <f t="shared" si="245"/>
        <v>21:0550</v>
      </c>
      <c r="D3311" s="1" t="str">
        <f>HYPERLINK("http://geochem.nrcan.gc.ca/cdogs/content/svy/svy_e.htm", "")</f>
        <v/>
      </c>
      <c r="G3311" s="1" t="str">
        <f>HYPERLINK("http://geochem.nrcan.gc.ca/cdogs/content/cr_/cr_00071_e.htm", "71")</f>
        <v>71</v>
      </c>
      <c r="J3311" t="s">
        <v>11453</v>
      </c>
      <c r="K3311" t="s">
        <v>11454</v>
      </c>
      <c r="L3311">
        <v>22</v>
      </c>
      <c r="M3311" t="s">
        <v>11455</v>
      </c>
      <c r="N3311">
        <v>430</v>
      </c>
      <c r="O3311">
        <v>0.45</v>
      </c>
      <c r="P3311">
        <v>68</v>
      </c>
      <c r="Q3311">
        <v>7.5</v>
      </c>
    </row>
    <row r="3312" spans="1:17" hidden="1" x14ac:dyDescent="0.3">
      <c r="A3312" t="s">
        <v>13041</v>
      </c>
      <c r="B3312" t="s">
        <v>13042</v>
      </c>
      <c r="C3312" s="1" t="str">
        <f t="shared" si="245"/>
        <v>21:0550</v>
      </c>
      <c r="D3312" s="1" t="str">
        <f t="shared" ref="D3312:D3324" si="252">HYPERLINK("http://geochem.nrcan.gc.ca/cdogs/content/svy/svy210179_e.htm", "21:0179")</f>
        <v>21:0179</v>
      </c>
      <c r="E3312" t="s">
        <v>13043</v>
      </c>
      <c r="F3312" t="s">
        <v>13044</v>
      </c>
      <c r="H3312">
        <v>53.781455999999999</v>
      </c>
      <c r="I3312">
        <v>-123.9867352</v>
      </c>
      <c r="J3312" s="1" t="str">
        <f t="shared" ref="J3312:J3324" si="253">HYPERLINK("http://geochem.nrcan.gc.ca/cdogs/content/kwd/kwd020018_e.htm", "Fluid (stream)")</f>
        <v>Fluid (stream)</v>
      </c>
      <c r="K3312" s="1" t="str">
        <f t="shared" ref="K3312:K3324" si="254">HYPERLINK("http://geochem.nrcan.gc.ca/cdogs/content/kwd/kwd080007_e.htm", "Untreated Water")</f>
        <v>Untreated Water</v>
      </c>
      <c r="L3312">
        <v>22</v>
      </c>
      <c r="M3312" t="s">
        <v>11426</v>
      </c>
      <c r="N3312">
        <v>431</v>
      </c>
      <c r="O3312">
        <v>1.5</v>
      </c>
      <c r="P3312">
        <v>88</v>
      </c>
      <c r="Q3312">
        <v>7.3</v>
      </c>
    </row>
    <row r="3313" spans="1:17" hidden="1" x14ac:dyDescent="0.3">
      <c r="A3313" t="s">
        <v>13045</v>
      </c>
      <c r="B3313" t="s">
        <v>13046</v>
      </c>
      <c r="C3313" s="1" t="str">
        <f t="shared" si="245"/>
        <v>21:0550</v>
      </c>
      <c r="D3313" s="1" t="str">
        <f t="shared" si="252"/>
        <v>21:0179</v>
      </c>
      <c r="E3313" t="s">
        <v>13047</v>
      </c>
      <c r="F3313" t="s">
        <v>13048</v>
      </c>
      <c r="H3313">
        <v>53.789225799999997</v>
      </c>
      <c r="I3313">
        <v>-123.9742117</v>
      </c>
      <c r="J3313" s="1" t="str">
        <f t="shared" si="253"/>
        <v>Fluid (stream)</v>
      </c>
      <c r="K3313" s="1" t="str">
        <f t="shared" si="254"/>
        <v>Untreated Water</v>
      </c>
      <c r="L3313">
        <v>22</v>
      </c>
      <c r="M3313" t="s">
        <v>11440</v>
      </c>
      <c r="N3313">
        <v>432</v>
      </c>
      <c r="O3313">
        <v>0.1</v>
      </c>
      <c r="P3313">
        <v>10</v>
      </c>
      <c r="Q3313">
        <v>5.7</v>
      </c>
    </row>
    <row r="3314" spans="1:17" hidden="1" x14ac:dyDescent="0.3">
      <c r="A3314" t="s">
        <v>13049</v>
      </c>
      <c r="B3314" t="s">
        <v>13050</v>
      </c>
      <c r="C3314" s="1" t="str">
        <f t="shared" si="245"/>
        <v>21:0550</v>
      </c>
      <c r="D3314" s="1" t="str">
        <f t="shared" si="252"/>
        <v>21:0179</v>
      </c>
      <c r="E3314" t="s">
        <v>13051</v>
      </c>
      <c r="F3314" t="s">
        <v>13052</v>
      </c>
      <c r="H3314">
        <v>53.995204200000003</v>
      </c>
      <c r="I3314">
        <v>-123.9030861</v>
      </c>
      <c r="J3314" s="1" t="str">
        <f t="shared" si="253"/>
        <v>Fluid (stream)</v>
      </c>
      <c r="K3314" s="1" t="str">
        <f t="shared" si="254"/>
        <v>Untreated Water</v>
      </c>
      <c r="L3314">
        <v>22</v>
      </c>
      <c r="M3314" t="s">
        <v>11445</v>
      </c>
      <c r="N3314">
        <v>433</v>
      </c>
    </row>
    <row r="3315" spans="1:17" hidden="1" x14ac:dyDescent="0.3">
      <c r="A3315" t="s">
        <v>13053</v>
      </c>
      <c r="B3315" t="s">
        <v>13054</v>
      </c>
      <c r="C3315" s="1" t="str">
        <f t="shared" si="245"/>
        <v>21:0550</v>
      </c>
      <c r="D3315" s="1" t="str">
        <f t="shared" si="252"/>
        <v>21:0179</v>
      </c>
      <c r="E3315" t="s">
        <v>13055</v>
      </c>
      <c r="F3315" t="s">
        <v>13056</v>
      </c>
      <c r="H3315">
        <v>53.930402399999998</v>
      </c>
      <c r="I3315">
        <v>-123.7392974</v>
      </c>
      <c r="J3315" s="1" t="str">
        <f t="shared" si="253"/>
        <v>Fluid (stream)</v>
      </c>
      <c r="K3315" s="1" t="str">
        <f t="shared" si="254"/>
        <v>Untreated Water</v>
      </c>
      <c r="L3315">
        <v>22</v>
      </c>
      <c r="M3315" t="s">
        <v>11450</v>
      </c>
      <c r="N3315">
        <v>434</v>
      </c>
      <c r="O3315">
        <v>2.5</v>
      </c>
      <c r="P3315">
        <v>44</v>
      </c>
      <c r="Q3315">
        <v>7</v>
      </c>
    </row>
    <row r="3316" spans="1:17" hidden="1" x14ac:dyDescent="0.3">
      <c r="A3316" t="s">
        <v>13057</v>
      </c>
      <c r="B3316" t="s">
        <v>13058</v>
      </c>
      <c r="C3316" s="1" t="str">
        <f t="shared" si="245"/>
        <v>21:0550</v>
      </c>
      <c r="D3316" s="1" t="str">
        <f t="shared" si="252"/>
        <v>21:0179</v>
      </c>
      <c r="E3316" t="s">
        <v>13059</v>
      </c>
      <c r="F3316" t="s">
        <v>13060</v>
      </c>
      <c r="H3316">
        <v>53.849481099999998</v>
      </c>
      <c r="I3316">
        <v>-123.92360290000001</v>
      </c>
      <c r="J3316" s="1" t="str">
        <f t="shared" si="253"/>
        <v>Fluid (stream)</v>
      </c>
      <c r="K3316" s="1" t="str">
        <f t="shared" si="254"/>
        <v>Untreated Water</v>
      </c>
      <c r="L3316">
        <v>22</v>
      </c>
      <c r="M3316" t="s">
        <v>11460</v>
      </c>
      <c r="N3316">
        <v>435</v>
      </c>
      <c r="O3316">
        <v>1</v>
      </c>
      <c r="P3316">
        <v>34</v>
      </c>
      <c r="Q3316">
        <v>6.7</v>
      </c>
    </row>
    <row r="3317" spans="1:17" hidden="1" x14ac:dyDescent="0.3">
      <c r="A3317" t="s">
        <v>13061</v>
      </c>
      <c r="B3317" t="s">
        <v>13062</v>
      </c>
      <c r="C3317" s="1" t="str">
        <f t="shared" si="245"/>
        <v>21:0550</v>
      </c>
      <c r="D3317" s="1" t="str">
        <f t="shared" si="252"/>
        <v>21:0179</v>
      </c>
      <c r="E3317" t="s">
        <v>13063</v>
      </c>
      <c r="F3317" t="s">
        <v>13064</v>
      </c>
      <c r="H3317">
        <v>53.842197499999997</v>
      </c>
      <c r="I3317">
        <v>-123.93327650000001</v>
      </c>
      <c r="J3317" s="1" t="str">
        <f t="shared" si="253"/>
        <v>Fluid (stream)</v>
      </c>
      <c r="K3317" s="1" t="str">
        <f t="shared" si="254"/>
        <v>Untreated Water</v>
      </c>
      <c r="L3317">
        <v>22</v>
      </c>
      <c r="M3317" t="s">
        <v>11465</v>
      </c>
      <c r="N3317">
        <v>436</v>
      </c>
      <c r="O3317">
        <v>0.75</v>
      </c>
      <c r="P3317">
        <v>50</v>
      </c>
      <c r="Q3317">
        <v>6.9</v>
      </c>
    </row>
    <row r="3318" spans="1:17" hidden="1" x14ac:dyDescent="0.3">
      <c r="A3318" t="s">
        <v>13065</v>
      </c>
      <c r="B3318" t="s">
        <v>13066</v>
      </c>
      <c r="C3318" s="1" t="str">
        <f t="shared" si="245"/>
        <v>21:0550</v>
      </c>
      <c r="D3318" s="1" t="str">
        <f t="shared" si="252"/>
        <v>21:0179</v>
      </c>
      <c r="E3318" t="s">
        <v>13067</v>
      </c>
      <c r="F3318" t="s">
        <v>13068</v>
      </c>
      <c r="H3318">
        <v>53.845469600000001</v>
      </c>
      <c r="I3318">
        <v>-123.9192587</v>
      </c>
      <c r="J3318" s="1" t="str">
        <f t="shared" si="253"/>
        <v>Fluid (stream)</v>
      </c>
      <c r="K3318" s="1" t="str">
        <f t="shared" si="254"/>
        <v>Untreated Water</v>
      </c>
      <c r="L3318">
        <v>22</v>
      </c>
      <c r="M3318" t="s">
        <v>11470</v>
      </c>
      <c r="N3318">
        <v>437</v>
      </c>
      <c r="O3318">
        <v>0.55000000000000004</v>
      </c>
      <c r="P3318">
        <v>36</v>
      </c>
      <c r="Q3318">
        <v>6.3</v>
      </c>
    </row>
    <row r="3319" spans="1:17" hidden="1" x14ac:dyDescent="0.3">
      <c r="A3319" t="s">
        <v>13069</v>
      </c>
      <c r="B3319" t="s">
        <v>13070</v>
      </c>
      <c r="C3319" s="1" t="str">
        <f t="shared" si="245"/>
        <v>21:0550</v>
      </c>
      <c r="D3319" s="1" t="str">
        <f t="shared" si="252"/>
        <v>21:0179</v>
      </c>
      <c r="E3319" t="s">
        <v>13071</v>
      </c>
      <c r="F3319" t="s">
        <v>13072</v>
      </c>
      <c r="H3319">
        <v>53.8174408</v>
      </c>
      <c r="I3319">
        <v>-123.91252489999999</v>
      </c>
      <c r="J3319" s="1" t="str">
        <f t="shared" si="253"/>
        <v>Fluid (stream)</v>
      </c>
      <c r="K3319" s="1" t="str">
        <f t="shared" si="254"/>
        <v>Untreated Water</v>
      </c>
      <c r="L3319">
        <v>22</v>
      </c>
      <c r="M3319" t="s">
        <v>11475</v>
      </c>
      <c r="N3319">
        <v>438</v>
      </c>
      <c r="O3319">
        <v>2.5</v>
      </c>
      <c r="P3319">
        <v>70</v>
      </c>
      <c r="Q3319">
        <v>6.8</v>
      </c>
    </row>
    <row r="3320" spans="1:17" hidden="1" x14ac:dyDescent="0.3">
      <c r="A3320" t="s">
        <v>13073</v>
      </c>
      <c r="B3320" t="s">
        <v>13074</v>
      </c>
      <c r="C3320" s="1" t="str">
        <f t="shared" si="245"/>
        <v>21:0550</v>
      </c>
      <c r="D3320" s="1" t="str">
        <f t="shared" si="252"/>
        <v>21:0179</v>
      </c>
      <c r="E3320" t="s">
        <v>13075</v>
      </c>
      <c r="F3320" t="s">
        <v>13076</v>
      </c>
      <c r="H3320">
        <v>53.811895700000001</v>
      </c>
      <c r="I3320">
        <v>-123.9076661</v>
      </c>
      <c r="J3320" s="1" t="str">
        <f t="shared" si="253"/>
        <v>Fluid (stream)</v>
      </c>
      <c r="K3320" s="1" t="str">
        <f t="shared" si="254"/>
        <v>Untreated Water</v>
      </c>
      <c r="L3320">
        <v>22</v>
      </c>
      <c r="M3320" t="s">
        <v>11480</v>
      </c>
      <c r="N3320">
        <v>439</v>
      </c>
      <c r="O3320">
        <v>2</v>
      </c>
      <c r="P3320">
        <v>70</v>
      </c>
      <c r="Q3320">
        <v>6.9</v>
      </c>
    </row>
    <row r="3321" spans="1:17" hidden="1" x14ac:dyDescent="0.3">
      <c r="A3321" t="s">
        <v>13077</v>
      </c>
      <c r="B3321" t="s">
        <v>13078</v>
      </c>
      <c r="C3321" s="1" t="str">
        <f t="shared" si="245"/>
        <v>21:0550</v>
      </c>
      <c r="D3321" s="1" t="str">
        <f t="shared" si="252"/>
        <v>21:0179</v>
      </c>
      <c r="E3321" t="s">
        <v>13079</v>
      </c>
      <c r="F3321" t="s">
        <v>13080</v>
      </c>
      <c r="H3321">
        <v>53.823417800000001</v>
      </c>
      <c r="I3321">
        <v>-123.90186799999999</v>
      </c>
      <c r="J3321" s="1" t="str">
        <f t="shared" si="253"/>
        <v>Fluid (stream)</v>
      </c>
      <c r="K3321" s="1" t="str">
        <f t="shared" si="254"/>
        <v>Untreated Water</v>
      </c>
      <c r="L3321">
        <v>22</v>
      </c>
      <c r="M3321" t="s">
        <v>12548</v>
      </c>
      <c r="N3321">
        <v>440</v>
      </c>
      <c r="O3321">
        <v>0.85</v>
      </c>
      <c r="P3321">
        <v>54</v>
      </c>
      <c r="Q3321">
        <v>6.5</v>
      </c>
    </row>
    <row r="3322" spans="1:17" hidden="1" x14ac:dyDescent="0.3">
      <c r="A3322" t="s">
        <v>13081</v>
      </c>
      <c r="B3322" t="s">
        <v>13082</v>
      </c>
      <c r="C3322" s="1" t="str">
        <f t="shared" si="245"/>
        <v>21:0550</v>
      </c>
      <c r="D3322" s="1" t="str">
        <f t="shared" si="252"/>
        <v>21:0179</v>
      </c>
      <c r="E3322" t="s">
        <v>13083</v>
      </c>
      <c r="F3322" t="s">
        <v>13084</v>
      </c>
      <c r="H3322">
        <v>53.255669900000001</v>
      </c>
      <c r="I3322">
        <v>-123.0436392</v>
      </c>
      <c r="J3322" s="1" t="str">
        <f t="shared" si="253"/>
        <v>Fluid (stream)</v>
      </c>
      <c r="K3322" s="1" t="str">
        <f t="shared" si="254"/>
        <v>Untreated Water</v>
      </c>
      <c r="L3322">
        <v>23</v>
      </c>
      <c r="M3322" t="s">
        <v>12473</v>
      </c>
      <c r="N3322">
        <v>441</v>
      </c>
      <c r="O3322">
        <v>0.25</v>
      </c>
      <c r="P3322">
        <v>94</v>
      </c>
      <c r="Q3322">
        <v>6.8</v>
      </c>
    </row>
    <row r="3323" spans="1:17" hidden="1" x14ac:dyDescent="0.3">
      <c r="A3323" t="s">
        <v>13085</v>
      </c>
      <c r="B3323" t="s">
        <v>13086</v>
      </c>
      <c r="C3323" s="1" t="str">
        <f t="shared" si="245"/>
        <v>21:0550</v>
      </c>
      <c r="D3323" s="1" t="str">
        <f t="shared" si="252"/>
        <v>21:0179</v>
      </c>
      <c r="E3323" t="s">
        <v>13087</v>
      </c>
      <c r="F3323" t="s">
        <v>13088</v>
      </c>
      <c r="H3323">
        <v>53.501353199999997</v>
      </c>
      <c r="I3323">
        <v>-123.894701</v>
      </c>
      <c r="J3323" s="1" t="str">
        <f t="shared" si="253"/>
        <v>Fluid (stream)</v>
      </c>
      <c r="K3323" s="1" t="str">
        <f t="shared" si="254"/>
        <v>Untreated Water</v>
      </c>
      <c r="L3323">
        <v>23</v>
      </c>
      <c r="M3323" t="s">
        <v>11392</v>
      </c>
      <c r="N3323">
        <v>442</v>
      </c>
      <c r="O3323">
        <v>0.25</v>
      </c>
      <c r="P3323">
        <v>96</v>
      </c>
      <c r="Q3323">
        <v>7.4</v>
      </c>
    </row>
    <row r="3324" spans="1:17" hidden="1" x14ac:dyDescent="0.3">
      <c r="A3324" t="s">
        <v>13089</v>
      </c>
      <c r="B3324" t="s">
        <v>13090</v>
      </c>
      <c r="C3324" s="1" t="str">
        <f t="shared" si="245"/>
        <v>21:0550</v>
      </c>
      <c r="D3324" s="1" t="str">
        <f t="shared" si="252"/>
        <v>21:0179</v>
      </c>
      <c r="E3324" t="s">
        <v>13091</v>
      </c>
      <c r="F3324" t="s">
        <v>13092</v>
      </c>
      <c r="H3324">
        <v>53.555872200000003</v>
      </c>
      <c r="I3324">
        <v>-123.5782316</v>
      </c>
      <c r="J3324" s="1" t="str">
        <f t="shared" si="253"/>
        <v>Fluid (stream)</v>
      </c>
      <c r="K3324" s="1" t="str">
        <f t="shared" si="254"/>
        <v>Untreated Water</v>
      </c>
      <c r="L3324">
        <v>23</v>
      </c>
      <c r="M3324" t="s">
        <v>11397</v>
      </c>
      <c r="N3324">
        <v>443</v>
      </c>
      <c r="O3324">
        <v>0.25</v>
      </c>
      <c r="P3324">
        <v>78</v>
      </c>
      <c r="Q3324">
        <v>6.8</v>
      </c>
    </row>
    <row r="3325" spans="1:17" hidden="1" x14ac:dyDescent="0.3">
      <c r="A3325" t="s">
        <v>13093</v>
      </c>
      <c r="B3325" t="s">
        <v>13094</v>
      </c>
      <c r="C3325" s="1" t="str">
        <f t="shared" si="245"/>
        <v>21:0550</v>
      </c>
      <c r="D3325" s="1" t="str">
        <f>HYPERLINK("http://geochem.nrcan.gc.ca/cdogs/content/svy/svy_e.htm", "")</f>
        <v/>
      </c>
      <c r="G3325" s="1" t="str">
        <f>HYPERLINK("http://geochem.nrcan.gc.ca/cdogs/content/cr_/cr_00072_e.htm", "72")</f>
        <v>72</v>
      </c>
      <c r="J3325" t="s">
        <v>11453</v>
      </c>
      <c r="K3325" t="s">
        <v>11454</v>
      </c>
      <c r="L3325">
        <v>23</v>
      </c>
      <c r="M3325" t="s">
        <v>11455</v>
      </c>
      <c r="N3325">
        <v>444</v>
      </c>
      <c r="O3325">
        <v>0.55000000000000004</v>
      </c>
      <c r="P3325">
        <v>50</v>
      </c>
      <c r="Q3325">
        <v>8</v>
      </c>
    </row>
    <row r="3326" spans="1:17" hidden="1" x14ac:dyDescent="0.3">
      <c r="A3326" t="s">
        <v>13095</v>
      </c>
      <c r="B3326" t="s">
        <v>13096</v>
      </c>
      <c r="C3326" s="1" t="str">
        <f t="shared" si="245"/>
        <v>21:0550</v>
      </c>
      <c r="D3326" s="1" t="str">
        <f t="shared" ref="D3326:D3344" si="255">HYPERLINK("http://geochem.nrcan.gc.ca/cdogs/content/svy/svy210179_e.htm", "21:0179")</f>
        <v>21:0179</v>
      </c>
      <c r="E3326" t="s">
        <v>13097</v>
      </c>
      <c r="F3326" t="s">
        <v>13098</v>
      </c>
      <c r="H3326">
        <v>53.2801233</v>
      </c>
      <c r="I3326">
        <v>-123.273667</v>
      </c>
      <c r="J3326" s="1" t="str">
        <f t="shared" ref="J3326:J3344" si="256">HYPERLINK("http://geochem.nrcan.gc.ca/cdogs/content/kwd/kwd020018_e.htm", "Fluid (stream)")</f>
        <v>Fluid (stream)</v>
      </c>
      <c r="K3326" s="1" t="str">
        <f t="shared" ref="K3326:K3344" si="257">HYPERLINK("http://geochem.nrcan.gc.ca/cdogs/content/kwd/kwd080007_e.htm", "Untreated Water")</f>
        <v>Untreated Water</v>
      </c>
      <c r="L3326">
        <v>23</v>
      </c>
      <c r="M3326" t="s">
        <v>11402</v>
      </c>
      <c r="N3326">
        <v>445</v>
      </c>
      <c r="O3326">
        <v>1</v>
      </c>
      <c r="P3326">
        <v>90</v>
      </c>
      <c r="Q3326">
        <v>7.5</v>
      </c>
    </row>
    <row r="3327" spans="1:17" hidden="1" x14ac:dyDescent="0.3">
      <c r="A3327" t="s">
        <v>13099</v>
      </c>
      <c r="B3327" t="s">
        <v>13100</v>
      </c>
      <c r="C3327" s="1" t="str">
        <f t="shared" si="245"/>
        <v>21:0550</v>
      </c>
      <c r="D3327" s="1" t="str">
        <f t="shared" si="255"/>
        <v>21:0179</v>
      </c>
      <c r="E3327" t="s">
        <v>13101</v>
      </c>
      <c r="F3327" t="s">
        <v>13102</v>
      </c>
      <c r="H3327">
        <v>53.272184699999997</v>
      </c>
      <c r="I3327">
        <v>-123.13442569999999</v>
      </c>
      <c r="J3327" s="1" t="str">
        <f t="shared" si="256"/>
        <v>Fluid (stream)</v>
      </c>
      <c r="K3327" s="1" t="str">
        <f t="shared" si="257"/>
        <v>Untreated Water</v>
      </c>
      <c r="L3327">
        <v>23</v>
      </c>
      <c r="M3327" t="s">
        <v>11411</v>
      </c>
      <c r="N3327">
        <v>446</v>
      </c>
      <c r="O3327">
        <v>0.85</v>
      </c>
      <c r="P3327">
        <v>110</v>
      </c>
      <c r="Q3327">
        <v>7.5</v>
      </c>
    </row>
    <row r="3328" spans="1:17" hidden="1" x14ac:dyDescent="0.3">
      <c r="A3328" t="s">
        <v>13103</v>
      </c>
      <c r="B3328" t="s">
        <v>13104</v>
      </c>
      <c r="C3328" s="1" t="str">
        <f t="shared" si="245"/>
        <v>21:0550</v>
      </c>
      <c r="D3328" s="1" t="str">
        <f t="shared" si="255"/>
        <v>21:0179</v>
      </c>
      <c r="E3328" t="s">
        <v>13105</v>
      </c>
      <c r="F3328" t="s">
        <v>13106</v>
      </c>
      <c r="H3328">
        <v>53.113425800000002</v>
      </c>
      <c r="I3328">
        <v>-123.1256664</v>
      </c>
      <c r="J3328" s="1" t="str">
        <f t="shared" si="256"/>
        <v>Fluid (stream)</v>
      </c>
      <c r="K3328" s="1" t="str">
        <f t="shared" si="257"/>
        <v>Untreated Water</v>
      </c>
      <c r="L3328">
        <v>23</v>
      </c>
      <c r="M3328" t="s">
        <v>11416</v>
      </c>
      <c r="N3328">
        <v>447</v>
      </c>
      <c r="O3328">
        <v>0.25</v>
      </c>
      <c r="P3328">
        <v>100</v>
      </c>
      <c r="Q3328">
        <v>7.4</v>
      </c>
    </row>
    <row r="3329" spans="1:17" hidden="1" x14ac:dyDescent="0.3">
      <c r="A3329" t="s">
        <v>13107</v>
      </c>
      <c r="B3329" t="s">
        <v>13108</v>
      </c>
      <c r="C3329" s="1" t="str">
        <f t="shared" si="245"/>
        <v>21:0550</v>
      </c>
      <c r="D3329" s="1" t="str">
        <f t="shared" si="255"/>
        <v>21:0179</v>
      </c>
      <c r="E3329" t="s">
        <v>13109</v>
      </c>
      <c r="F3329" t="s">
        <v>13110</v>
      </c>
      <c r="H3329">
        <v>53.192819900000003</v>
      </c>
      <c r="I3329">
        <v>-123.1552222</v>
      </c>
      <c r="J3329" s="1" t="str">
        <f t="shared" si="256"/>
        <v>Fluid (stream)</v>
      </c>
      <c r="K3329" s="1" t="str">
        <f t="shared" si="257"/>
        <v>Untreated Water</v>
      </c>
      <c r="L3329">
        <v>23</v>
      </c>
      <c r="M3329" t="s">
        <v>11421</v>
      </c>
      <c r="N3329">
        <v>448</v>
      </c>
      <c r="O3329">
        <v>0.5</v>
      </c>
      <c r="P3329">
        <v>90</v>
      </c>
      <c r="Q3329">
        <v>6.5</v>
      </c>
    </row>
    <row r="3330" spans="1:17" hidden="1" x14ac:dyDescent="0.3">
      <c r="A3330" t="s">
        <v>13111</v>
      </c>
      <c r="B3330" t="s">
        <v>13112</v>
      </c>
      <c r="C3330" s="1" t="str">
        <f t="shared" ref="C3330:C3393" si="258">HYPERLINK("http://geochem.nrcan.gc.ca/cdogs/content/bdl/bdl210550_e.htm", "21:0550")</f>
        <v>21:0550</v>
      </c>
      <c r="D3330" s="1" t="str">
        <f t="shared" si="255"/>
        <v>21:0179</v>
      </c>
      <c r="E3330" t="s">
        <v>13113</v>
      </c>
      <c r="F3330" t="s">
        <v>13114</v>
      </c>
      <c r="H3330">
        <v>53.252937099999997</v>
      </c>
      <c r="I3330">
        <v>-123.0060436</v>
      </c>
      <c r="J3330" s="1" t="str">
        <f t="shared" si="256"/>
        <v>Fluid (stream)</v>
      </c>
      <c r="K3330" s="1" t="str">
        <f t="shared" si="257"/>
        <v>Untreated Water</v>
      </c>
      <c r="L3330">
        <v>23</v>
      </c>
      <c r="M3330" t="s">
        <v>11426</v>
      </c>
      <c r="N3330">
        <v>449</v>
      </c>
      <c r="O3330">
        <v>0.35</v>
      </c>
      <c r="P3330">
        <v>52</v>
      </c>
      <c r="Q3330">
        <v>7</v>
      </c>
    </row>
    <row r="3331" spans="1:17" hidden="1" x14ac:dyDescent="0.3">
      <c r="A3331" t="s">
        <v>13115</v>
      </c>
      <c r="B3331" t="s">
        <v>13116</v>
      </c>
      <c r="C3331" s="1" t="str">
        <f t="shared" si="258"/>
        <v>21:0550</v>
      </c>
      <c r="D3331" s="1" t="str">
        <f t="shared" si="255"/>
        <v>21:0179</v>
      </c>
      <c r="E3331" t="s">
        <v>13083</v>
      </c>
      <c r="F3331" t="s">
        <v>13117</v>
      </c>
      <c r="H3331">
        <v>53.255669900000001</v>
      </c>
      <c r="I3331">
        <v>-123.0436392</v>
      </c>
      <c r="J3331" s="1" t="str">
        <f t="shared" si="256"/>
        <v>Fluid (stream)</v>
      </c>
      <c r="K3331" s="1" t="str">
        <f t="shared" si="257"/>
        <v>Untreated Water</v>
      </c>
      <c r="L3331">
        <v>23</v>
      </c>
      <c r="M3331" t="s">
        <v>12497</v>
      </c>
      <c r="N3331">
        <v>450</v>
      </c>
      <c r="O3331">
        <v>0.55000000000000004</v>
      </c>
      <c r="P3331">
        <v>96</v>
      </c>
      <c r="Q3331">
        <v>7.6</v>
      </c>
    </row>
    <row r="3332" spans="1:17" hidden="1" x14ac:dyDescent="0.3">
      <c r="A3332" t="s">
        <v>13118</v>
      </c>
      <c r="B3332" t="s">
        <v>13119</v>
      </c>
      <c r="C3332" s="1" t="str">
        <f t="shared" si="258"/>
        <v>21:0550</v>
      </c>
      <c r="D3332" s="1" t="str">
        <f t="shared" si="255"/>
        <v>21:0179</v>
      </c>
      <c r="E3332" t="s">
        <v>13083</v>
      </c>
      <c r="F3332" t="s">
        <v>13120</v>
      </c>
      <c r="H3332">
        <v>53.255669900000001</v>
      </c>
      <c r="I3332">
        <v>-123.0436392</v>
      </c>
      <c r="J3332" s="1" t="str">
        <f t="shared" si="256"/>
        <v>Fluid (stream)</v>
      </c>
      <c r="K3332" s="1" t="str">
        <f t="shared" si="257"/>
        <v>Untreated Water</v>
      </c>
      <c r="L3332">
        <v>23</v>
      </c>
      <c r="M3332" t="s">
        <v>12501</v>
      </c>
      <c r="N3332">
        <v>451</v>
      </c>
      <c r="O3332">
        <v>0.55000000000000004</v>
      </c>
      <c r="P3332">
        <v>110</v>
      </c>
      <c r="Q3332">
        <v>7.5</v>
      </c>
    </row>
    <row r="3333" spans="1:17" hidden="1" x14ac:dyDescent="0.3">
      <c r="A3333" t="s">
        <v>13121</v>
      </c>
      <c r="B3333" t="s">
        <v>13122</v>
      </c>
      <c r="C3333" s="1" t="str">
        <f t="shared" si="258"/>
        <v>21:0550</v>
      </c>
      <c r="D3333" s="1" t="str">
        <f t="shared" si="255"/>
        <v>21:0179</v>
      </c>
      <c r="E3333" t="s">
        <v>13123</v>
      </c>
      <c r="F3333" t="s">
        <v>13124</v>
      </c>
      <c r="H3333">
        <v>53.2579949</v>
      </c>
      <c r="I3333">
        <v>-123.05107700000001</v>
      </c>
      <c r="J3333" s="1" t="str">
        <f t="shared" si="256"/>
        <v>Fluid (stream)</v>
      </c>
      <c r="K3333" s="1" t="str">
        <f t="shared" si="257"/>
        <v>Untreated Water</v>
      </c>
      <c r="L3333">
        <v>23</v>
      </c>
      <c r="M3333" t="s">
        <v>11440</v>
      </c>
      <c r="N3333">
        <v>452</v>
      </c>
      <c r="O3333">
        <v>1.5</v>
      </c>
      <c r="P3333">
        <v>120</v>
      </c>
      <c r="Q3333">
        <v>7.6</v>
      </c>
    </row>
    <row r="3334" spans="1:17" hidden="1" x14ac:dyDescent="0.3">
      <c r="A3334" t="s">
        <v>13125</v>
      </c>
      <c r="B3334" t="s">
        <v>13126</v>
      </c>
      <c r="C3334" s="1" t="str">
        <f t="shared" si="258"/>
        <v>21:0550</v>
      </c>
      <c r="D3334" s="1" t="str">
        <f t="shared" si="255"/>
        <v>21:0179</v>
      </c>
      <c r="E3334" t="s">
        <v>13127</v>
      </c>
      <c r="F3334" t="s">
        <v>13128</v>
      </c>
      <c r="H3334">
        <v>53.259912300000003</v>
      </c>
      <c r="I3334">
        <v>-123.0634474</v>
      </c>
      <c r="J3334" s="1" t="str">
        <f t="shared" si="256"/>
        <v>Fluid (stream)</v>
      </c>
      <c r="K3334" s="1" t="str">
        <f t="shared" si="257"/>
        <v>Untreated Water</v>
      </c>
      <c r="L3334">
        <v>23</v>
      </c>
      <c r="M3334" t="s">
        <v>11445</v>
      </c>
      <c r="N3334">
        <v>453</v>
      </c>
    </row>
    <row r="3335" spans="1:17" hidden="1" x14ac:dyDescent="0.3">
      <c r="A3335" t="s">
        <v>13129</v>
      </c>
      <c r="B3335" t="s">
        <v>13130</v>
      </c>
      <c r="C3335" s="1" t="str">
        <f t="shared" si="258"/>
        <v>21:0550</v>
      </c>
      <c r="D3335" s="1" t="str">
        <f t="shared" si="255"/>
        <v>21:0179</v>
      </c>
      <c r="E3335" t="s">
        <v>13131</v>
      </c>
      <c r="F3335" t="s">
        <v>13132</v>
      </c>
      <c r="H3335">
        <v>53.217877700000003</v>
      </c>
      <c r="I3335">
        <v>-123.2755312</v>
      </c>
      <c r="J3335" s="1" t="str">
        <f t="shared" si="256"/>
        <v>Fluid (stream)</v>
      </c>
      <c r="K3335" s="1" t="str">
        <f t="shared" si="257"/>
        <v>Untreated Water</v>
      </c>
      <c r="L3335">
        <v>23</v>
      </c>
      <c r="M3335" t="s">
        <v>11450</v>
      </c>
      <c r="N3335">
        <v>454</v>
      </c>
      <c r="O3335">
        <v>0.25</v>
      </c>
      <c r="P3335">
        <v>90</v>
      </c>
      <c r="Q3335">
        <v>7</v>
      </c>
    </row>
    <row r="3336" spans="1:17" hidden="1" x14ac:dyDescent="0.3">
      <c r="A3336" t="s">
        <v>13133</v>
      </c>
      <c r="B3336" t="s">
        <v>13134</v>
      </c>
      <c r="C3336" s="1" t="str">
        <f t="shared" si="258"/>
        <v>21:0550</v>
      </c>
      <c r="D3336" s="1" t="str">
        <f t="shared" si="255"/>
        <v>21:0179</v>
      </c>
      <c r="E3336" t="s">
        <v>13135</v>
      </c>
      <c r="F3336" t="s">
        <v>13136</v>
      </c>
      <c r="H3336">
        <v>53.185783000000001</v>
      </c>
      <c r="I3336">
        <v>-123.2769861</v>
      </c>
      <c r="J3336" s="1" t="str">
        <f t="shared" si="256"/>
        <v>Fluid (stream)</v>
      </c>
      <c r="K3336" s="1" t="str">
        <f t="shared" si="257"/>
        <v>Untreated Water</v>
      </c>
      <c r="L3336">
        <v>23</v>
      </c>
      <c r="M3336" t="s">
        <v>11460</v>
      </c>
      <c r="N3336">
        <v>455</v>
      </c>
      <c r="O3336">
        <v>0.25</v>
      </c>
      <c r="P3336">
        <v>70</v>
      </c>
      <c r="Q3336">
        <v>7</v>
      </c>
    </row>
    <row r="3337" spans="1:17" hidden="1" x14ac:dyDescent="0.3">
      <c r="A3337" t="s">
        <v>13137</v>
      </c>
      <c r="B3337" t="s">
        <v>13138</v>
      </c>
      <c r="C3337" s="1" t="str">
        <f t="shared" si="258"/>
        <v>21:0550</v>
      </c>
      <c r="D3337" s="1" t="str">
        <f t="shared" si="255"/>
        <v>21:0179</v>
      </c>
      <c r="E3337" t="s">
        <v>13139</v>
      </c>
      <c r="F3337" t="s">
        <v>13140</v>
      </c>
      <c r="H3337">
        <v>53.193437699999997</v>
      </c>
      <c r="I3337">
        <v>-123.3927862</v>
      </c>
      <c r="J3337" s="1" t="str">
        <f t="shared" si="256"/>
        <v>Fluid (stream)</v>
      </c>
      <c r="K3337" s="1" t="str">
        <f t="shared" si="257"/>
        <v>Untreated Water</v>
      </c>
      <c r="L3337">
        <v>23</v>
      </c>
      <c r="M3337" t="s">
        <v>11465</v>
      </c>
      <c r="N3337">
        <v>456</v>
      </c>
      <c r="O3337">
        <v>0.1</v>
      </c>
      <c r="P3337">
        <v>94</v>
      </c>
      <c r="Q3337">
        <v>7.1</v>
      </c>
    </row>
    <row r="3338" spans="1:17" hidden="1" x14ac:dyDescent="0.3">
      <c r="A3338" t="s">
        <v>13141</v>
      </c>
      <c r="B3338" t="s">
        <v>13142</v>
      </c>
      <c r="C3338" s="1" t="str">
        <f t="shared" si="258"/>
        <v>21:0550</v>
      </c>
      <c r="D3338" s="1" t="str">
        <f t="shared" si="255"/>
        <v>21:0179</v>
      </c>
      <c r="E3338" t="s">
        <v>13143</v>
      </c>
      <c r="F3338" t="s">
        <v>13144</v>
      </c>
      <c r="H3338">
        <v>53.183063099999998</v>
      </c>
      <c r="I3338">
        <v>-123.2714465</v>
      </c>
      <c r="J3338" s="1" t="str">
        <f t="shared" si="256"/>
        <v>Fluid (stream)</v>
      </c>
      <c r="K3338" s="1" t="str">
        <f t="shared" si="257"/>
        <v>Untreated Water</v>
      </c>
      <c r="L3338">
        <v>23</v>
      </c>
      <c r="M3338" t="s">
        <v>11470</v>
      </c>
      <c r="N3338">
        <v>457</v>
      </c>
      <c r="O3338">
        <v>0.25</v>
      </c>
      <c r="P3338">
        <v>66</v>
      </c>
      <c r="Q3338">
        <v>6.8</v>
      </c>
    </row>
    <row r="3339" spans="1:17" hidden="1" x14ac:dyDescent="0.3">
      <c r="A3339" t="s">
        <v>13145</v>
      </c>
      <c r="B3339" t="s">
        <v>13146</v>
      </c>
      <c r="C3339" s="1" t="str">
        <f t="shared" si="258"/>
        <v>21:0550</v>
      </c>
      <c r="D3339" s="1" t="str">
        <f t="shared" si="255"/>
        <v>21:0179</v>
      </c>
      <c r="E3339" t="s">
        <v>13147</v>
      </c>
      <c r="F3339" t="s">
        <v>13148</v>
      </c>
      <c r="H3339">
        <v>53.2187318</v>
      </c>
      <c r="I3339">
        <v>-123.1772275</v>
      </c>
      <c r="J3339" s="1" t="str">
        <f t="shared" si="256"/>
        <v>Fluid (stream)</v>
      </c>
      <c r="K3339" s="1" t="str">
        <f t="shared" si="257"/>
        <v>Untreated Water</v>
      </c>
      <c r="L3339">
        <v>23</v>
      </c>
      <c r="M3339" t="s">
        <v>11475</v>
      </c>
      <c r="N3339">
        <v>458</v>
      </c>
      <c r="O3339">
        <v>0.1</v>
      </c>
      <c r="P3339">
        <v>90</v>
      </c>
      <c r="Q3339">
        <v>7</v>
      </c>
    </row>
    <row r="3340" spans="1:17" hidden="1" x14ac:dyDescent="0.3">
      <c r="A3340" t="s">
        <v>13149</v>
      </c>
      <c r="B3340" t="s">
        <v>13150</v>
      </c>
      <c r="C3340" s="1" t="str">
        <f t="shared" si="258"/>
        <v>21:0550</v>
      </c>
      <c r="D3340" s="1" t="str">
        <f t="shared" si="255"/>
        <v>21:0179</v>
      </c>
      <c r="E3340" t="s">
        <v>13151</v>
      </c>
      <c r="F3340" t="s">
        <v>13152</v>
      </c>
      <c r="H3340">
        <v>53.193488799999997</v>
      </c>
      <c r="I3340">
        <v>-123.2155614</v>
      </c>
      <c r="J3340" s="1" t="str">
        <f t="shared" si="256"/>
        <v>Fluid (stream)</v>
      </c>
      <c r="K3340" s="1" t="str">
        <f t="shared" si="257"/>
        <v>Untreated Water</v>
      </c>
      <c r="L3340">
        <v>23</v>
      </c>
      <c r="M3340" t="s">
        <v>11480</v>
      </c>
      <c r="N3340">
        <v>459</v>
      </c>
      <c r="O3340">
        <v>0.45</v>
      </c>
      <c r="P3340">
        <v>110</v>
      </c>
      <c r="Q3340">
        <v>7</v>
      </c>
    </row>
    <row r="3341" spans="1:17" hidden="1" x14ac:dyDescent="0.3">
      <c r="A3341" t="s">
        <v>13153</v>
      </c>
      <c r="B3341" t="s">
        <v>13154</v>
      </c>
      <c r="C3341" s="1" t="str">
        <f t="shared" si="258"/>
        <v>21:0550</v>
      </c>
      <c r="D3341" s="1" t="str">
        <f t="shared" si="255"/>
        <v>21:0179</v>
      </c>
      <c r="E3341" t="s">
        <v>13155</v>
      </c>
      <c r="F3341" t="s">
        <v>13156</v>
      </c>
      <c r="H3341">
        <v>53.188947499999998</v>
      </c>
      <c r="I3341">
        <v>-123.20649880000001</v>
      </c>
      <c r="J3341" s="1" t="str">
        <f t="shared" si="256"/>
        <v>Fluid (stream)</v>
      </c>
      <c r="K3341" s="1" t="str">
        <f t="shared" si="257"/>
        <v>Untreated Water</v>
      </c>
      <c r="L3341">
        <v>23</v>
      </c>
      <c r="M3341" t="s">
        <v>12548</v>
      </c>
      <c r="N3341">
        <v>460</v>
      </c>
      <c r="O3341">
        <v>0.25</v>
      </c>
      <c r="P3341">
        <v>94</v>
      </c>
      <c r="Q3341">
        <v>7.1</v>
      </c>
    </row>
    <row r="3342" spans="1:17" hidden="1" x14ac:dyDescent="0.3">
      <c r="A3342" t="s">
        <v>13157</v>
      </c>
      <c r="B3342" t="s">
        <v>13158</v>
      </c>
      <c r="C3342" s="1" t="str">
        <f t="shared" si="258"/>
        <v>21:0550</v>
      </c>
      <c r="D3342" s="1" t="str">
        <f t="shared" si="255"/>
        <v>21:0179</v>
      </c>
      <c r="E3342" t="s">
        <v>13159</v>
      </c>
      <c r="F3342" t="s">
        <v>13160</v>
      </c>
      <c r="H3342">
        <v>53.195545799999998</v>
      </c>
      <c r="I3342">
        <v>-123.5484809</v>
      </c>
      <c r="J3342" s="1" t="str">
        <f t="shared" si="256"/>
        <v>Fluid (stream)</v>
      </c>
      <c r="K3342" s="1" t="str">
        <f t="shared" si="257"/>
        <v>Untreated Water</v>
      </c>
      <c r="L3342">
        <v>24</v>
      </c>
      <c r="M3342" t="s">
        <v>11387</v>
      </c>
      <c r="N3342">
        <v>461</v>
      </c>
      <c r="O3342">
        <v>0.1</v>
      </c>
      <c r="P3342">
        <v>98</v>
      </c>
      <c r="Q3342">
        <v>7.4</v>
      </c>
    </row>
    <row r="3343" spans="1:17" hidden="1" x14ac:dyDescent="0.3">
      <c r="A3343" t="s">
        <v>13161</v>
      </c>
      <c r="B3343" t="s">
        <v>13162</v>
      </c>
      <c r="C3343" s="1" t="str">
        <f t="shared" si="258"/>
        <v>21:0550</v>
      </c>
      <c r="D3343" s="1" t="str">
        <f t="shared" si="255"/>
        <v>21:0179</v>
      </c>
      <c r="E3343" t="s">
        <v>13163</v>
      </c>
      <c r="F3343" t="s">
        <v>13164</v>
      </c>
      <c r="H3343">
        <v>53.1876125</v>
      </c>
      <c r="I3343">
        <v>-123.21409509999999</v>
      </c>
      <c r="J3343" s="1" t="str">
        <f t="shared" si="256"/>
        <v>Fluid (stream)</v>
      </c>
      <c r="K3343" s="1" t="str">
        <f t="shared" si="257"/>
        <v>Untreated Water</v>
      </c>
      <c r="L3343">
        <v>24</v>
      </c>
      <c r="M3343" t="s">
        <v>11392</v>
      </c>
      <c r="N3343">
        <v>462</v>
      </c>
    </row>
    <row r="3344" spans="1:17" hidden="1" x14ac:dyDescent="0.3">
      <c r="A3344" t="s">
        <v>13165</v>
      </c>
      <c r="B3344" t="s">
        <v>13166</v>
      </c>
      <c r="C3344" s="1" t="str">
        <f t="shared" si="258"/>
        <v>21:0550</v>
      </c>
      <c r="D3344" s="1" t="str">
        <f t="shared" si="255"/>
        <v>21:0179</v>
      </c>
      <c r="E3344" t="s">
        <v>13167</v>
      </c>
      <c r="F3344" t="s">
        <v>13168</v>
      </c>
      <c r="H3344">
        <v>53.217012099999998</v>
      </c>
      <c r="I3344">
        <v>-123.3326759</v>
      </c>
      <c r="J3344" s="1" t="str">
        <f t="shared" si="256"/>
        <v>Fluid (stream)</v>
      </c>
      <c r="K3344" s="1" t="str">
        <f t="shared" si="257"/>
        <v>Untreated Water</v>
      </c>
      <c r="L3344">
        <v>24</v>
      </c>
      <c r="M3344" t="s">
        <v>11397</v>
      </c>
      <c r="N3344">
        <v>463</v>
      </c>
      <c r="O3344">
        <v>0.1</v>
      </c>
      <c r="P3344">
        <v>62</v>
      </c>
      <c r="Q3344">
        <v>7</v>
      </c>
    </row>
    <row r="3345" spans="1:17" hidden="1" x14ac:dyDescent="0.3">
      <c r="A3345" t="s">
        <v>13169</v>
      </c>
      <c r="B3345" t="s">
        <v>13170</v>
      </c>
      <c r="C3345" s="1" t="str">
        <f t="shared" si="258"/>
        <v>21:0550</v>
      </c>
      <c r="D3345" s="1" t="str">
        <f>HYPERLINK("http://geochem.nrcan.gc.ca/cdogs/content/svy/svy_e.htm", "")</f>
        <v/>
      </c>
      <c r="G3345" s="1" t="str">
        <f>HYPERLINK("http://geochem.nrcan.gc.ca/cdogs/content/cr_/cr_00071_e.htm", "71")</f>
        <v>71</v>
      </c>
      <c r="J3345" t="s">
        <v>11453</v>
      </c>
      <c r="K3345" t="s">
        <v>11454</v>
      </c>
      <c r="L3345">
        <v>24</v>
      </c>
      <c r="M3345" t="s">
        <v>11455</v>
      </c>
      <c r="N3345">
        <v>464</v>
      </c>
      <c r="O3345">
        <v>0.45</v>
      </c>
      <c r="P3345">
        <v>86</v>
      </c>
      <c r="Q3345">
        <v>7.1</v>
      </c>
    </row>
    <row r="3346" spans="1:17" hidden="1" x14ac:dyDescent="0.3">
      <c r="A3346" t="s">
        <v>13171</v>
      </c>
      <c r="B3346" t="s">
        <v>13172</v>
      </c>
      <c r="C3346" s="1" t="str">
        <f t="shared" si="258"/>
        <v>21:0550</v>
      </c>
      <c r="D3346" s="1" t="str">
        <f t="shared" ref="D3346:D3370" si="259">HYPERLINK("http://geochem.nrcan.gc.ca/cdogs/content/svy/svy210179_e.htm", "21:0179")</f>
        <v>21:0179</v>
      </c>
      <c r="E3346" t="s">
        <v>13173</v>
      </c>
      <c r="F3346" t="s">
        <v>13174</v>
      </c>
      <c r="H3346">
        <v>53.224164100000003</v>
      </c>
      <c r="I3346">
        <v>-123.3433067</v>
      </c>
      <c r="J3346" s="1" t="str">
        <f t="shared" ref="J3346:J3370" si="260">HYPERLINK("http://geochem.nrcan.gc.ca/cdogs/content/kwd/kwd020018_e.htm", "Fluid (stream)")</f>
        <v>Fluid (stream)</v>
      </c>
      <c r="K3346" s="1" t="str">
        <f t="shared" ref="K3346:K3370" si="261">HYPERLINK("http://geochem.nrcan.gc.ca/cdogs/content/kwd/kwd080007_e.htm", "Untreated Water")</f>
        <v>Untreated Water</v>
      </c>
      <c r="L3346">
        <v>24</v>
      </c>
      <c r="M3346" t="s">
        <v>11402</v>
      </c>
      <c r="N3346">
        <v>465</v>
      </c>
    </row>
    <row r="3347" spans="1:17" hidden="1" x14ac:dyDescent="0.3">
      <c r="A3347" t="s">
        <v>13175</v>
      </c>
      <c r="B3347" t="s">
        <v>13176</v>
      </c>
      <c r="C3347" s="1" t="str">
        <f t="shared" si="258"/>
        <v>21:0550</v>
      </c>
      <c r="D3347" s="1" t="str">
        <f t="shared" si="259"/>
        <v>21:0179</v>
      </c>
      <c r="E3347" t="s">
        <v>13177</v>
      </c>
      <c r="F3347" t="s">
        <v>13178</v>
      </c>
      <c r="H3347">
        <v>53.237152700000003</v>
      </c>
      <c r="I3347">
        <v>-123.34970389999999</v>
      </c>
      <c r="J3347" s="1" t="str">
        <f t="shared" si="260"/>
        <v>Fluid (stream)</v>
      </c>
      <c r="K3347" s="1" t="str">
        <f t="shared" si="261"/>
        <v>Untreated Water</v>
      </c>
      <c r="L3347">
        <v>24</v>
      </c>
      <c r="M3347" t="s">
        <v>11411</v>
      </c>
      <c r="N3347">
        <v>466</v>
      </c>
      <c r="O3347">
        <v>0.55000000000000004</v>
      </c>
      <c r="P3347">
        <v>90</v>
      </c>
      <c r="Q3347">
        <v>7.7</v>
      </c>
    </row>
    <row r="3348" spans="1:17" hidden="1" x14ac:dyDescent="0.3">
      <c r="A3348" t="s">
        <v>13179</v>
      </c>
      <c r="B3348" t="s">
        <v>13180</v>
      </c>
      <c r="C3348" s="1" t="str">
        <f t="shared" si="258"/>
        <v>21:0550</v>
      </c>
      <c r="D3348" s="1" t="str">
        <f t="shared" si="259"/>
        <v>21:0179</v>
      </c>
      <c r="E3348" t="s">
        <v>13181</v>
      </c>
      <c r="F3348" t="s">
        <v>13182</v>
      </c>
      <c r="H3348">
        <v>53.243416799999999</v>
      </c>
      <c r="I3348">
        <v>-123.3531868</v>
      </c>
      <c r="J3348" s="1" t="str">
        <f t="shared" si="260"/>
        <v>Fluid (stream)</v>
      </c>
      <c r="K3348" s="1" t="str">
        <f t="shared" si="261"/>
        <v>Untreated Water</v>
      </c>
      <c r="L3348">
        <v>24</v>
      </c>
      <c r="M3348" t="s">
        <v>11431</v>
      </c>
      <c r="N3348">
        <v>467</v>
      </c>
      <c r="O3348">
        <v>0.85</v>
      </c>
      <c r="P3348">
        <v>82</v>
      </c>
      <c r="Q3348">
        <v>7.5</v>
      </c>
    </row>
    <row r="3349" spans="1:17" hidden="1" x14ac:dyDescent="0.3">
      <c r="A3349" t="s">
        <v>13183</v>
      </c>
      <c r="B3349" t="s">
        <v>13184</v>
      </c>
      <c r="C3349" s="1" t="str">
        <f t="shared" si="258"/>
        <v>21:0550</v>
      </c>
      <c r="D3349" s="1" t="str">
        <f t="shared" si="259"/>
        <v>21:0179</v>
      </c>
      <c r="E3349" t="s">
        <v>13181</v>
      </c>
      <c r="F3349" t="s">
        <v>13185</v>
      </c>
      <c r="H3349">
        <v>53.243416799999999</v>
      </c>
      <c r="I3349">
        <v>-123.3531868</v>
      </c>
      <c r="J3349" s="1" t="str">
        <f t="shared" si="260"/>
        <v>Fluid (stream)</v>
      </c>
      <c r="K3349" s="1" t="str">
        <f t="shared" si="261"/>
        <v>Untreated Water</v>
      </c>
      <c r="L3349">
        <v>24</v>
      </c>
      <c r="M3349" t="s">
        <v>11435</v>
      </c>
      <c r="N3349">
        <v>468</v>
      </c>
      <c r="O3349">
        <v>0.7</v>
      </c>
      <c r="P3349">
        <v>84</v>
      </c>
      <c r="Q3349">
        <v>7.6</v>
      </c>
    </row>
    <row r="3350" spans="1:17" hidden="1" x14ac:dyDescent="0.3">
      <c r="A3350" t="s">
        <v>13186</v>
      </c>
      <c r="B3350" t="s">
        <v>13187</v>
      </c>
      <c r="C3350" s="1" t="str">
        <f t="shared" si="258"/>
        <v>21:0550</v>
      </c>
      <c r="D3350" s="1" t="str">
        <f t="shared" si="259"/>
        <v>21:0179</v>
      </c>
      <c r="E3350" t="s">
        <v>13188</v>
      </c>
      <c r="F3350" t="s">
        <v>13189</v>
      </c>
      <c r="H3350">
        <v>53.217725999999999</v>
      </c>
      <c r="I3350">
        <v>-123.17046879999999</v>
      </c>
      <c r="J3350" s="1" t="str">
        <f t="shared" si="260"/>
        <v>Fluid (stream)</v>
      </c>
      <c r="K3350" s="1" t="str">
        <f t="shared" si="261"/>
        <v>Untreated Water</v>
      </c>
      <c r="L3350">
        <v>24</v>
      </c>
      <c r="M3350" t="s">
        <v>11416</v>
      </c>
      <c r="N3350">
        <v>469</v>
      </c>
      <c r="O3350">
        <v>2</v>
      </c>
      <c r="P3350">
        <v>120</v>
      </c>
      <c r="Q3350">
        <v>7.8</v>
      </c>
    </row>
    <row r="3351" spans="1:17" hidden="1" x14ac:dyDescent="0.3">
      <c r="A3351" t="s">
        <v>13190</v>
      </c>
      <c r="B3351" t="s">
        <v>13191</v>
      </c>
      <c r="C3351" s="1" t="str">
        <f t="shared" si="258"/>
        <v>21:0550</v>
      </c>
      <c r="D3351" s="1" t="str">
        <f t="shared" si="259"/>
        <v>21:0179</v>
      </c>
      <c r="E3351" t="s">
        <v>13192</v>
      </c>
      <c r="F3351" t="s">
        <v>13193</v>
      </c>
      <c r="H3351">
        <v>53.248905700000002</v>
      </c>
      <c r="I3351">
        <v>-123.3995894</v>
      </c>
      <c r="J3351" s="1" t="str">
        <f t="shared" si="260"/>
        <v>Fluid (stream)</v>
      </c>
      <c r="K3351" s="1" t="str">
        <f t="shared" si="261"/>
        <v>Untreated Water</v>
      </c>
      <c r="L3351">
        <v>24</v>
      </c>
      <c r="M3351" t="s">
        <v>11421</v>
      </c>
      <c r="N3351">
        <v>470</v>
      </c>
      <c r="O3351">
        <v>0.35</v>
      </c>
      <c r="P3351">
        <v>78</v>
      </c>
      <c r="Q3351">
        <v>7.6</v>
      </c>
    </row>
    <row r="3352" spans="1:17" hidden="1" x14ac:dyDescent="0.3">
      <c r="A3352" t="s">
        <v>13194</v>
      </c>
      <c r="B3352" t="s">
        <v>13195</v>
      </c>
      <c r="C3352" s="1" t="str">
        <f t="shared" si="258"/>
        <v>21:0550</v>
      </c>
      <c r="D3352" s="1" t="str">
        <f t="shared" si="259"/>
        <v>21:0179</v>
      </c>
      <c r="E3352" t="s">
        <v>13196</v>
      </c>
      <c r="F3352" t="s">
        <v>13197</v>
      </c>
      <c r="H3352">
        <v>53.188616199999998</v>
      </c>
      <c r="I3352">
        <v>-123.0252065</v>
      </c>
      <c r="J3352" s="1" t="str">
        <f t="shared" si="260"/>
        <v>Fluid (stream)</v>
      </c>
      <c r="K3352" s="1" t="str">
        <f t="shared" si="261"/>
        <v>Untreated Water</v>
      </c>
      <c r="L3352">
        <v>24</v>
      </c>
      <c r="M3352" t="s">
        <v>11426</v>
      </c>
      <c r="N3352">
        <v>471</v>
      </c>
      <c r="O3352">
        <v>0.3</v>
      </c>
      <c r="P3352">
        <v>160</v>
      </c>
      <c r="Q3352">
        <v>6.9</v>
      </c>
    </row>
    <row r="3353" spans="1:17" hidden="1" x14ac:dyDescent="0.3">
      <c r="A3353" t="s">
        <v>13198</v>
      </c>
      <c r="B3353" t="s">
        <v>13199</v>
      </c>
      <c r="C3353" s="1" t="str">
        <f t="shared" si="258"/>
        <v>21:0550</v>
      </c>
      <c r="D3353" s="1" t="str">
        <f t="shared" si="259"/>
        <v>21:0179</v>
      </c>
      <c r="E3353" t="s">
        <v>13200</v>
      </c>
      <c r="F3353" t="s">
        <v>13201</v>
      </c>
      <c r="H3353">
        <v>53.242249399999999</v>
      </c>
      <c r="I3353">
        <v>-123.4603978</v>
      </c>
      <c r="J3353" s="1" t="str">
        <f t="shared" si="260"/>
        <v>Fluid (stream)</v>
      </c>
      <c r="K3353" s="1" t="str">
        <f t="shared" si="261"/>
        <v>Untreated Water</v>
      </c>
      <c r="L3353">
        <v>24</v>
      </c>
      <c r="M3353" t="s">
        <v>11440</v>
      </c>
      <c r="N3353">
        <v>472</v>
      </c>
    </row>
    <row r="3354" spans="1:17" hidden="1" x14ac:dyDescent="0.3">
      <c r="A3354" t="s">
        <v>13202</v>
      </c>
      <c r="B3354" t="s">
        <v>13203</v>
      </c>
      <c r="C3354" s="1" t="str">
        <f t="shared" si="258"/>
        <v>21:0550</v>
      </c>
      <c r="D3354" s="1" t="str">
        <f t="shared" si="259"/>
        <v>21:0179</v>
      </c>
      <c r="E3354" t="s">
        <v>13159</v>
      </c>
      <c r="F3354" t="s">
        <v>13204</v>
      </c>
      <c r="H3354">
        <v>53.195545799999998</v>
      </c>
      <c r="I3354">
        <v>-123.5484809</v>
      </c>
      <c r="J3354" s="1" t="str">
        <f t="shared" si="260"/>
        <v>Fluid (stream)</v>
      </c>
      <c r="K3354" s="1" t="str">
        <f t="shared" si="261"/>
        <v>Untreated Water</v>
      </c>
      <c r="L3354">
        <v>24</v>
      </c>
      <c r="M3354" t="s">
        <v>11406</v>
      </c>
      <c r="N3354">
        <v>473</v>
      </c>
      <c r="O3354">
        <v>2</v>
      </c>
      <c r="P3354">
        <v>94</v>
      </c>
      <c r="Q3354">
        <v>7.9</v>
      </c>
    </row>
    <row r="3355" spans="1:17" hidden="1" x14ac:dyDescent="0.3">
      <c r="A3355" t="s">
        <v>13205</v>
      </c>
      <c r="B3355" t="s">
        <v>13206</v>
      </c>
      <c r="C3355" s="1" t="str">
        <f t="shared" si="258"/>
        <v>21:0550</v>
      </c>
      <c r="D3355" s="1" t="str">
        <f t="shared" si="259"/>
        <v>21:0179</v>
      </c>
      <c r="E3355" t="s">
        <v>13207</v>
      </c>
      <c r="F3355" t="s">
        <v>13208</v>
      </c>
      <c r="H3355">
        <v>53.019511999999999</v>
      </c>
      <c r="I3355">
        <v>-123.6351641</v>
      </c>
      <c r="J3355" s="1" t="str">
        <f t="shared" si="260"/>
        <v>Fluid (stream)</v>
      </c>
      <c r="K3355" s="1" t="str">
        <f t="shared" si="261"/>
        <v>Untreated Water</v>
      </c>
      <c r="L3355">
        <v>24</v>
      </c>
      <c r="M3355" t="s">
        <v>11445</v>
      </c>
      <c r="N3355">
        <v>474</v>
      </c>
      <c r="O3355">
        <v>6</v>
      </c>
      <c r="P3355">
        <v>110</v>
      </c>
      <c r="Q3355">
        <v>7.8</v>
      </c>
    </row>
    <row r="3356" spans="1:17" hidden="1" x14ac:dyDescent="0.3">
      <c r="A3356" t="s">
        <v>13209</v>
      </c>
      <c r="B3356" t="s">
        <v>13210</v>
      </c>
      <c r="C3356" s="1" t="str">
        <f t="shared" si="258"/>
        <v>21:0550</v>
      </c>
      <c r="D3356" s="1" t="str">
        <f t="shared" si="259"/>
        <v>21:0179</v>
      </c>
      <c r="E3356" t="s">
        <v>13211</v>
      </c>
      <c r="F3356" t="s">
        <v>13212</v>
      </c>
      <c r="H3356">
        <v>53.042363899999998</v>
      </c>
      <c r="I3356">
        <v>-123.6334578</v>
      </c>
      <c r="J3356" s="1" t="str">
        <f t="shared" si="260"/>
        <v>Fluid (stream)</v>
      </c>
      <c r="K3356" s="1" t="str">
        <f t="shared" si="261"/>
        <v>Untreated Water</v>
      </c>
      <c r="L3356">
        <v>24</v>
      </c>
      <c r="M3356" t="s">
        <v>11450</v>
      </c>
      <c r="N3356">
        <v>475</v>
      </c>
      <c r="O3356">
        <v>1.5</v>
      </c>
      <c r="P3356">
        <v>150</v>
      </c>
      <c r="Q3356">
        <v>7.6</v>
      </c>
    </row>
    <row r="3357" spans="1:17" hidden="1" x14ac:dyDescent="0.3">
      <c r="A3357" t="s">
        <v>13213</v>
      </c>
      <c r="B3357" t="s">
        <v>13214</v>
      </c>
      <c r="C3357" s="1" t="str">
        <f t="shared" si="258"/>
        <v>21:0550</v>
      </c>
      <c r="D3357" s="1" t="str">
        <f t="shared" si="259"/>
        <v>21:0179</v>
      </c>
      <c r="E3357" t="s">
        <v>13215</v>
      </c>
      <c r="F3357" t="s">
        <v>13216</v>
      </c>
      <c r="H3357">
        <v>53.156862199999999</v>
      </c>
      <c r="I3357">
        <v>-123.5249415</v>
      </c>
      <c r="J3357" s="1" t="str">
        <f t="shared" si="260"/>
        <v>Fluid (stream)</v>
      </c>
      <c r="K3357" s="1" t="str">
        <f t="shared" si="261"/>
        <v>Untreated Water</v>
      </c>
      <c r="L3357">
        <v>24</v>
      </c>
      <c r="M3357" t="s">
        <v>11460</v>
      </c>
      <c r="N3357">
        <v>476</v>
      </c>
      <c r="O3357">
        <v>0.35</v>
      </c>
      <c r="P3357">
        <v>54</v>
      </c>
      <c r="Q3357">
        <v>7.2</v>
      </c>
    </row>
    <row r="3358" spans="1:17" hidden="1" x14ac:dyDescent="0.3">
      <c r="A3358" t="s">
        <v>13217</v>
      </c>
      <c r="B3358" t="s">
        <v>13218</v>
      </c>
      <c r="C3358" s="1" t="str">
        <f t="shared" si="258"/>
        <v>21:0550</v>
      </c>
      <c r="D3358" s="1" t="str">
        <f t="shared" si="259"/>
        <v>21:0179</v>
      </c>
      <c r="E3358" t="s">
        <v>13219</v>
      </c>
      <c r="F3358" t="s">
        <v>13220</v>
      </c>
      <c r="H3358">
        <v>53.143687999999997</v>
      </c>
      <c r="I3358">
        <v>-123.4631545</v>
      </c>
      <c r="J3358" s="1" t="str">
        <f t="shared" si="260"/>
        <v>Fluid (stream)</v>
      </c>
      <c r="K3358" s="1" t="str">
        <f t="shared" si="261"/>
        <v>Untreated Water</v>
      </c>
      <c r="L3358">
        <v>24</v>
      </c>
      <c r="M3358" t="s">
        <v>11465</v>
      </c>
      <c r="N3358">
        <v>477</v>
      </c>
    </row>
    <row r="3359" spans="1:17" hidden="1" x14ac:dyDescent="0.3">
      <c r="A3359" t="s">
        <v>13221</v>
      </c>
      <c r="B3359" t="s">
        <v>13222</v>
      </c>
      <c r="C3359" s="1" t="str">
        <f t="shared" si="258"/>
        <v>21:0550</v>
      </c>
      <c r="D3359" s="1" t="str">
        <f t="shared" si="259"/>
        <v>21:0179</v>
      </c>
      <c r="E3359" t="s">
        <v>13223</v>
      </c>
      <c r="F3359" t="s">
        <v>13224</v>
      </c>
      <c r="H3359">
        <v>53.134681100000002</v>
      </c>
      <c r="I3359">
        <v>-123.4698736</v>
      </c>
      <c r="J3359" s="1" t="str">
        <f t="shared" si="260"/>
        <v>Fluid (stream)</v>
      </c>
      <c r="K3359" s="1" t="str">
        <f t="shared" si="261"/>
        <v>Untreated Water</v>
      </c>
      <c r="L3359">
        <v>24</v>
      </c>
      <c r="M3359" t="s">
        <v>11470</v>
      </c>
      <c r="N3359">
        <v>478</v>
      </c>
      <c r="O3359">
        <v>0.1</v>
      </c>
      <c r="P3359">
        <v>80</v>
      </c>
      <c r="Q3359">
        <v>6.8</v>
      </c>
    </row>
    <row r="3360" spans="1:17" hidden="1" x14ac:dyDescent="0.3">
      <c r="A3360" t="s">
        <v>13225</v>
      </c>
      <c r="B3360" t="s">
        <v>13226</v>
      </c>
      <c r="C3360" s="1" t="str">
        <f t="shared" si="258"/>
        <v>21:0550</v>
      </c>
      <c r="D3360" s="1" t="str">
        <f t="shared" si="259"/>
        <v>21:0179</v>
      </c>
      <c r="E3360" t="s">
        <v>13227</v>
      </c>
      <c r="F3360" t="s">
        <v>13228</v>
      </c>
      <c r="H3360">
        <v>53.137477400000002</v>
      </c>
      <c r="I3360">
        <v>-123.4605165</v>
      </c>
      <c r="J3360" s="1" t="str">
        <f t="shared" si="260"/>
        <v>Fluid (stream)</v>
      </c>
      <c r="K3360" s="1" t="str">
        <f t="shared" si="261"/>
        <v>Untreated Water</v>
      </c>
      <c r="L3360">
        <v>24</v>
      </c>
      <c r="M3360" t="s">
        <v>11475</v>
      </c>
      <c r="N3360">
        <v>479</v>
      </c>
      <c r="O3360">
        <v>0.25</v>
      </c>
      <c r="P3360">
        <v>44</v>
      </c>
      <c r="Q3360">
        <v>6.6</v>
      </c>
    </row>
    <row r="3361" spans="1:17" hidden="1" x14ac:dyDescent="0.3">
      <c r="A3361" t="s">
        <v>13229</v>
      </c>
      <c r="B3361" t="s">
        <v>13230</v>
      </c>
      <c r="C3361" s="1" t="str">
        <f t="shared" si="258"/>
        <v>21:0550</v>
      </c>
      <c r="D3361" s="1" t="str">
        <f t="shared" si="259"/>
        <v>21:0179</v>
      </c>
      <c r="E3361" t="s">
        <v>13231</v>
      </c>
      <c r="F3361" t="s">
        <v>13232</v>
      </c>
      <c r="H3361">
        <v>53.129110400000002</v>
      </c>
      <c r="I3361">
        <v>-123.4235864</v>
      </c>
      <c r="J3361" s="1" t="str">
        <f t="shared" si="260"/>
        <v>Fluid (stream)</v>
      </c>
      <c r="K3361" s="1" t="str">
        <f t="shared" si="261"/>
        <v>Untreated Water</v>
      </c>
      <c r="L3361">
        <v>24</v>
      </c>
      <c r="M3361" t="s">
        <v>11480</v>
      </c>
      <c r="N3361">
        <v>480</v>
      </c>
      <c r="O3361">
        <v>0.1</v>
      </c>
      <c r="P3361">
        <v>44</v>
      </c>
      <c r="Q3361">
        <v>6.8</v>
      </c>
    </row>
    <row r="3362" spans="1:17" hidden="1" x14ac:dyDescent="0.3">
      <c r="A3362" t="s">
        <v>13233</v>
      </c>
      <c r="B3362" t="s">
        <v>13234</v>
      </c>
      <c r="C3362" s="1" t="str">
        <f t="shared" si="258"/>
        <v>21:0550</v>
      </c>
      <c r="D3362" s="1" t="str">
        <f t="shared" si="259"/>
        <v>21:0179</v>
      </c>
      <c r="E3362" t="s">
        <v>13235</v>
      </c>
      <c r="F3362" t="s">
        <v>13236</v>
      </c>
      <c r="H3362">
        <v>53.803472300000003</v>
      </c>
      <c r="I3362">
        <v>-123.4532169</v>
      </c>
      <c r="J3362" s="1" t="str">
        <f t="shared" si="260"/>
        <v>Fluid (stream)</v>
      </c>
      <c r="K3362" s="1" t="str">
        <f t="shared" si="261"/>
        <v>Untreated Water</v>
      </c>
      <c r="L3362">
        <v>25</v>
      </c>
      <c r="M3362" t="s">
        <v>11387</v>
      </c>
      <c r="N3362">
        <v>481</v>
      </c>
      <c r="O3362">
        <v>0.1</v>
      </c>
      <c r="P3362">
        <v>100</v>
      </c>
      <c r="Q3362">
        <v>7.2</v>
      </c>
    </row>
    <row r="3363" spans="1:17" hidden="1" x14ac:dyDescent="0.3">
      <c r="A3363" t="s">
        <v>13237</v>
      </c>
      <c r="B3363" t="s">
        <v>13238</v>
      </c>
      <c r="C3363" s="1" t="str">
        <f t="shared" si="258"/>
        <v>21:0550</v>
      </c>
      <c r="D3363" s="1" t="str">
        <f t="shared" si="259"/>
        <v>21:0179</v>
      </c>
      <c r="E3363" t="s">
        <v>13239</v>
      </c>
      <c r="F3363" t="s">
        <v>13240</v>
      </c>
      <c r="H3363">
        <v>53.833561000000003</v>
      </c>
      <c r="I3363">
        <v>-123.8328233</v>
      </c>
      <c r="J3363" s="1" t="str">
        <f t="shared" si="260"/>
        <v>Fluid (stream)</v>
      </c>
      <c r="K3363" s="1" t="str">
        <f t="shared" si="261"/>
        <v>Untreated Water</v>
      </c>
      <c r="L3363">
        <v>25</v>
      </c>
      <c r="M3363" t="s">
        <v>11392</v>
      </c>
      <c r="N3363">
        <v>482</v>
      </c>
      <c r="O3363">
        <v>2.5</v>
      </c>
      <c r="P3363">
        <v>110</v>
      </c>
      <c r="Q3363">
        <v>7.4</v>
      </c>
    </row>
    <row r="3364" spans="1:17" hidden="1" x14ac:dyDescent="0.3">
      <c r="A3364" t="s">
        <v>13241</v>
      </c>
      <c r="B3364" t="s">
        <v>13242</v>
      </c>
      <c r="C3364" s="1" t="str">
        <f t="shared" si="258"/>
        <v>21:0550</v>
      </c>
      <c r="D3364" s="1" t="str">
        <f t="shared" si="259"/>
        <v>21:0179</v>
      </c>
      <c r="E3364" t="s">
        <v>13243</v>
      </c>
      <c r="F3364" t="s">
        <v>13244</v>
      </c>
      <c r="H3364">
        <v>53.017933999999997</v>
      </c>
      <c r="I3364">
        <v>-123.30171199999999</v>
      </c>
      <c r="J3364" s="1" t="str">
        <f t="shared" si="260"/>
        <v>Fluid (stream)</v>
      </c>
      <c r="K3364" s="1" t="str">
        <f t="shared" si="261"/>
        <v>Untreated Water</v>
      </c>
      <c r="L3364">
        <v>25</v>
      </c>
      <c r="M3364" t="s">
        <v>11397</v>
      </c>
      <c r="N3364">
        <v>483</v>
      </c>
      <c r="O3364">
        <v>0.45</v>
      </c>
      <c r="P3364">
        <v>36</v>
      </c>
      <c r="Q3364">
        <v>6.2</v>
      </c>
    </row>
    <row r="3365" spans="1:17" hidden="1" x14ac:dyDescent="0.3">
      <c r="A3365" t="s">
        <v>13245</v>
      </c>
      <c r="B3365" t="s">
        <v>13246</v>
      </c>
      <c r="C3365" s="1" t="str">
        <f t="shared" si="258"/>
        <v>21:0550</v>
      </c>
      <c r="D3365" s="1" t="str">
        <f t="shared" si="259"/>
        <v>21:0179</v>
      </c>
      <c r="E3365" t="s">
        <v>13247</v>
      </c>
      <c r="F3365" t="s">
        <v>13248</v>
      </c>
      <c r="H3365">
        <v>53.794979699999999</v>
      </c>
      <c r="I3365">
        <v>-123.87739329999999</v>
      </c>
      <c r="J3365" s="1" t="str">
        <f t="shared" si="260"/>
        <v>Fluid (stream)</v>
      </c>
      <c r="K3365" s="1" t="str">
        <f t="shared" si="261"/>
        <v>Untreated Water</v>
      </c>
      <c r="L3365">
        <v>25</v>
      </c>
      <c r="M3365" t="s">
        <v>11402</v>
      </c>
      <c r="N3365">
        <v>484</v>
      </c>
    </row>
    <row r="3366" spans="1:17" hidden="1" x14ac:dyDescent="0.3">
      <c r="A3366" t="s">
        <v>13249</v>
      </c>
      <c r="B3366" t="s">
        <v>13250</v>
      </c>
      <c r="C3366" s="1" t="str">
        <f t="shared" si="258"/>
        <v>21:0550</v>
      </c>
      <c r="D3366" s="1" t="str">
        <f t="shared" si="259"/>
        <v>21:0179</v>
      </c>
      <c r="E3366" t="s">
        <v>13251</v>
      </c>
      <c r="F3366" t="s">
        <v>13252</v>
      </c>
      <c r="H3366">
        <v>53.790367400000001</v>
      </c>
      <c r="I3366">
        <v>-123.8763258</v>
      </c>
      <c r="J3366" s="1" t="str">
        <f t="shared" si="260"/>
        <v>Fluid (stream)</v>
      </c>
      <c r="K3366" s="1" t="str">
        <f t="shared" si="261"/>
        <v>Untreated Water</v>
      </c>
      <c r="L3366">
        <v>25</v>
      </c>
      <c r="M3366" t="s">
        <v>11411</v>
      </c>
      <c r="N3366">
        <v>485</v>
      </c>
    </row>
    <row r="3367" spans="1:17" hidden="1" x14ac:dyDescent="0.3">
      <c r="A3367" t="s">
        <v>13253</v>
      </c>
      <c r="B3367" t="s">
        <v>13254</v>
      </c>
      <c r="C3367" s="1" t="str">
        <f t="shared" si="258"/>
        <v>21:0550</v>
      </c>
      <c r="D3367" s="1" t="str">
        <f t="shared" si="259"/>
        <v>21:0179</v>
      </c>
      <c r="E3367" t="s">
        <v>13255</v>
      </c>
      <c r="F3367" t="s">
        <v>13256</v>
      </c>
      <c r="H3367">
        <v>53.811423699999999</v>
      </c>
      <c r="I3367">
        <v>-123.5305463</v>
      </c>
      <c r="J3367" s="1" t="str">
        <f t="shared" si="260"/>
        <v>Fluid (stream)</v>
      </c>
      <c r="K3367" s="1" t="str">
        <f t="shared" si="261"/>
        <v>Untreated Water</v>
      </c>
      <c r="L3367">
        <v>25</v>
      </c>
      <c r="M3367" t="s">
        <v>11416</v>
      </c>
      <c r="N3367">
        <v>486</v>
      </c>
      <c r="O3367">
        <v>0.1</v>
      </c>
      <c r="P3367">
        <v>78</v>
      </c>
      <c r="Q3367">
        <v>6.6</v>
      </c>
    </row>
    <row r="3368" spans="1:17" hidden="1" x14ac:dyDescent="0.3">
      <c r="A3368" t="s">
        <v>13257</v>
      </c>
      <c r="B3368" t="s">
        <v>13258</v>
      </c>
      <c r="C3368" s="1" t="str">
        <f t="shared" si="258"/>
        <v>21:0550</v>
      </c>
      <c r="D3368" s="1" t="str">
        <f t="shared" si="259"/>
        <v>21:0179</v>
      </c>
      <c r="E3368" t="s">
        <v>13259</v>
      </c>
      <c r="F3368" t="s">
        <v>13260</v>
      </c>
      <c r="H3368">
        <v>53.812610100000001</v>
      </c>
      <c r="I3368">
        <v>-123.5426205</v>
      </c>
      <c r="J3368" s="1" t="str">
        <f t="shared" si="260"/>
        <v>Fluid (stream)</v>
      </c>
      <c r="K3368" s="1" t="str">
        <f t="shared" si="261"/>
        <v>Untreated Water</v>
      </c>
      <c r="L3368">
        <v>25</v>
      </c>
      <c r="M3368" t="s">
        <v>11421</v>
      </c>
      <c r="N3368">
        <v>487</v>
      </c>
    </row>
    <row r="3369" spans="1:17" hidden="1" x14ac:dyDescent="0.3">
      <c r="A3369" t="s">
        <v>13261</v>
      </c>
      <c r="B3369" t="s">
        <v>13262</v>
      </c>
      <c r="C3369" s="1" t="str">
        <f t="shared" si="258"/>
        <v>21:0550</v>
      </c>
      <c r="D3369" s="1" t="str">
        <f t="shared" si="259"/>
        <v>21:0179</v>
      </c>
      <c r="E3369" t="s">
        <v>13263</v>
      </c>
      <c r="F3369" t="s">
        <v>13264</v>
      </c>
      <c r="H3369">
        <v>53.824387399999999</v>
      </c>
      <c r="I3369">
        <v>-123.557737</v>
      </c>
      <c r="J3369" s="1" t="str">
        <f t="shared" si="260"/>
        <v>Fluid (stream)</v>
      </c>
      <c r="K3369" s="1" t="str">
        <f t="shared" si="261"/>
        <v>Untreated Water</v>
      </c>
      <c r="L3369">
        <v>25</v>
      </c>
      <c r="M3369" t="s">
        <v>11426</v>
      </c>
      <c r="N3369">
        <v>488</v>
      </c>
      <c r="O3369">
        <v>0.25</v>
      </c>
      <c r="P3369">
        <v>88</v>
      </c>
      <c r="Q3369">
        <v>7</v>
      </c>
    </row>
    <row r="3370" spans="1:17" hidden="1" x14ac:dyDescent="0.3">
      <c r="A3370" t="s">
        <v>13265</v>
      </c>
      <c r="B3370" t="s">
        <v>13266</v>
      </c>
      <c r="C3370" s="1" t="str">
        <f t="shared" si="258"/>
        <v>21:0550</v>
      </c>
      <c r="D3370" s="1" t="str">
        <f t="shared" si="259"/>
        <v>21:0179</v>
      </c>
      <c r="E3370" t="s">
        <v>13267</v>
      </c>
      <c r="F3370" t="s">
        <v>13268</v>
      </c>
      <c r="H3370">
        <v>53.770870000000002</v>
      </c>
      <c r="I3370">
        <v>-123.4316996</v>
      </c>
      <c r="J3370" s="1" t="str">
        <f t="shared" si="260"/>
        <v>Fluid (stream)</v>
      </c>
      <c r="K3370" s="1" t="str">
        <f t="shared" si="261"/>
        <v>Untreated Water</v>
      </c>
      <c r="L3370">
        <v>25</v>
      </c>
      <c r="M3370" t="s">
        <v>11440</v>
      </c>
      <c r="N3370">
        <v>489</v>
      </c>
      <c r="O3370">
        <v>0.45</v>
      </c>
      <c r="P3370">
        <v>120</v>
      </c>
      <c r="Q3370">
        <v>7.5</v>
      </c>
    </row>
    <row r="3371" spans="1:17" hidden="1" x14ac:dyDescent="0.3">
      <c r="A3371" t="s">
        <v>13269</v>
      </c>
      <c r="B3371" t="s">
        <v>13270</v>
      </c>
      <c r="C3371" s="1" t="str">
        <f t="shared" si="258"/>
        <v>21:0550</v>
      </c>
      <c r="D3371" s="1" t="str">
        <f>HYPERLINK("http://geochem.nrcan.gc.ca/cdogs/content/svy/svy_e.htm", "")</f>
        <v/>
      </c>
      <c r="G3371" s="1" t="str">
        <f>HYPERLINK("http://geochem.nrcan.gc.ca/cdogs/content/cr_/cr_00072_e.htm", "72")</f>
        <v>72</v>
      </c>
      <c r="J3371" t="s">
        <v>11453</v>
      </c>
      <c r="K3371" t="s">
        <v>11454</v>
      </c>
      <c r="L3371">
        <v>25</v>
      </c>
      <c r="M3371" t="s">
        <v>11455</v>
      </c>
      <c r="N3371">
        <v>490</v>
      </c>
      <c r="O3371">
        <v>0.3</v>
      </c>
      <c r="P3371">
        <v>72</v>
      </c>
      <c r="Q3371">
        <v>7.8</v>
      </c>
    </row>
    <row r="3372" spans="1:17" hidden="1" x14ac:dyDescent="0.3">
      <c r="A3372" t="s">
        <v>13271</v>
      </c>
      <c r="B3372" t="s">
        <v>13272</v>
      </c>
      <c r="C3372" s="1" t="str">
        <f t="shared" si="258"/>
        <v>21:0550</v>
      </c>
      <c r="D3372" s="1" t="str">
        <f t="shared" ref="D3372:D3387" si="262">HYPERLINK("http://geochem.nrcan.gc.ca/cdogs/content/svy/svy210179_e.htm", "21:0179")</f>
        <v>21:0179</v>
      </c>
      <c r="E3372" t="s">
        <v>13273</v>
      </c>
      <c r="F3372" t="s">
        <v>13274</v>
      </c>
      <c r="H3372">
        <v>53.754280000000001</v>
      </c>
      <c r="I3372">
        <v>-123.51094310000001</v>
      </c>
      <c r="J3372" s="1" t="str">
        <f t="shared" ref="J3372:J3387" si="263">HYPERLINK("http://geochem.nrcan.gc.ca/cdogs/content/kwd/kwd020018_e.htm", "Fluid (stream)")</f>
        <v>Fluid (stream)</v>
      </c>
      <c r="K3372" s="1" t="str">
        <f t="shared" ref="K3372:K3387" si="264">HYPERLINK("http://geochem.nrcan.gc.ca/cdogs/content/kwd/kwd080007_e.htm", "Untreated Water")</f>
        <v>Untreated Water</v>
      </c>
      <c r="L3372">
        <v>25</v>
      </c>
      <c r="M3372" t="s">
        <v>11445</v>
      </c>
      <c r="N3372">
        <v>491</v>
      </c>
      <c r="O3372">
        <v>0.1</v>
      </c>
      <c r="P3372">
        <v>70</v>
      </c>
      <c r="Q3372">
        <v>6.8</v>
      </c>
    </row>
    <row r="3373" spans="1:17" hidden="1" x14ac:dyDescent="0.3">
      <c r="A3373" t="s">
        <v>13275</v>
      </c>
      <c r="B3373" t="s">
        <v>13276</v>
      </c>
      <c r="C3373" s="1" t="str">
        <f t="shared" si="258"/>
        <v>21:0550</v>
      </c>
      <c r="D3373" s="1" t="str">
        <f t="shared" si="262"/>
        <v>21:0179</v>
      </c>
      <c r="E3373" t="s">
        <v>13277</v>
      </c>
      <c r="F3373" t="s">
        <v>13278</v>
      </c>
      <c r="H3373">
        <v>53.753284899999997</v>
      </c>
      <c r="I3373">
        <v>-123.4953247</v>
      </c>
      <c r="J3373" s="1" t="str">
        <f t="shared" si="263"/>
        <v>Fluid (stream)</v>
      </c>
      <c r="K3373" s="1" t="str">
        <f t="shared" si="264"/>
        <v>Untreated Water</v>
      </c>
      <c r="L3373">
        <v>25</v>
      </c>
      <c r="M3373" t="s">
        <v>11450</v>
      </c>
      <c r="N3373">
        <v>492</v>
      </c>
      <c r="O3373">
        <v>0.4</v>
      </c>
      <c r="P3373">
        <v>82</v>
      </c>
      <c r="Q3373">
        <v>6.3</v>
      </c>
    </row>
    <row r="3374" spans="1:17" hidden="1" x14ac:dyDescent="0.3">
      <c r="A3374" t="s">
        <v>13279</v>
      </c>
      <c r="B3374" t="s">
        <v>13280</v>
      </c>
      <c r="C3374" s="1" t="str">
        <f t="shared" si="258"/>
        <v>21:0550</v>
      </c>
      <c r="D3374" s="1" t="str">
        <f t="shared" si="262"/>
        <v>21:0179</v>
      </c>
      <c r="E3374" t="s">
        <v>13281</v>
      </c>
      <c r="F3374" t="s">
        <v>13282</v>
      </c>
      <c r="H3374">
        <v>53.784599900000003</v>
      </c>
      <c r="I3374">
        <v>-123.45943370000001</v>
      </c>
      <c r="J3374" s="1" t="str">
        <f t="shared" si="263"/>
        <v>Fluid (stream)</v>
      </c>
      <c r="K3374" s="1" t="str">
        <f t="shared" si="264"/>
        <v>Untreated Water</v>
      </c>
      <c r="L3374">
        <v>25</v>
      </c>
      <c r="M3374" t="s">
        <v>11460</v>
      </c>
      <c r="N3374">
        <v>493</v>
      </c>
      <c r="O3374">
        <v>0.65</v>
      </c>
      <c r="P3374">
        <v>60</v>
      </c>
      <c r="Q3374">
        <v>6.1</v>
      </c>
    </row>
    <row r="3375" spans="1:17" hidden="1" x14ac:dyDescent="0.3">
      <c r="A3375" t="s">
        <v>13283</v>
      </c>
      <c r="B3375" t="s">
        <v>13284</v>
      </c>
      <c r="C3375" s="1" t="str">
        <f t="shared" si="258"/>
        <v>21:0550</v>
      </c>
      <c r="D3375" s="1" t="str">
        <f t="shared" si="262"/>
        <v>21:0179</v>
      </c>
      <c r="E3375" t="s">
        <v>13235</v>
      </c>
      <c r="F3375" t="s">
        <v>13285</v>
      </c>
      <c r="H3375">
        <v>53.803472300000003</v>
      </c>
      <c r="I3375">
        <v>-123.4532169</v>
      </c>
      <c r="J3375" s="1" t="str">
        <f t="shared" si="263"/>
        <v>Fluid (stream)</v>
      </c>
      <c r="K3375" s="1" t="str">
        <f t="shared" si="264"/>
        <v>Untreated Water</v>
      </c>
      <c r="L3375">
        <v>25</v>
      </c>
      <c r="M3375" t="s">
        <v>11406</v>
      </c>
      <c r="N3375">
        <v>494</v>
      </c>
      <c r="O3375">
        <v>0.35</v>
      </c>
      <c r="P3375">
        <v>60</v>
      </c>
      <c r="Q3375">
        <v>6</v>
      </c>
    </row>
    <row r="3376" spans="1:17" hidden="1" x14ac:dyDescent="0.3">
      <c r="A3376" t="s">
        <v>13286</v>
      </c>
      <c r="B3376" t="s">
        <v>13287</v>
      </c>
      <c r="C3376" s="1" t="str">
        <f t="shared" si="258"/>
        <v>21:0550</v>
      </c>
      <c r="D3376" s="1" t="str">
        <f t="shared" si="262"/>
        <v>21:0179</v>
      </c>
      <c r="E3376" t="s">
        <v>13288</v>
      </c>
      <c r="F3376" t="s">
        <v>13289</v>
      </c>
      <c r="H3376">
        <v>53.828377799999998</v>
      </c>
      <c r="I3376">
        <v>-123.1946339</v>
      </c>
      <c r="J3376" s="1" t="str">
        <f t="shared" si="263"/>
        <v>Fluid (stream)</v>
      </c>
      <c r="K3376" s="1" t="str">
        <f t="shared" si="264"/>
        <v>Untreated Water</v>
      </c>
      <c r="L3376">
        <v>25</v>
      </c>
      <c r="M3376" t="s">
        <v>11431</v>
      </c>
      <c r="N3376">
        <v>495</v>
      </c>
      <c r="O3376">
        <v>0.1</v>
      </c>
      <c r="P3376">
        <v>72</v>
      </c>
      <c r="Q3376">
        <v>7.3</v>
      </c>
    </row>
    <row r="3377" spans="1:17" hidden="1" x14ac:dyDescent="0.3">
      <c r="A3377" t="s">
        <v>13290</v>
      </c>
      <c r="B3377" t="s">
        <v>13291</v>
      </c>
      <c r="C3377" s="1" t="str">
        <f t="shared" si="258"/>
        <v>21:0550</v>
      </c>
      <c r="D3377" s="1" t="str">
        <f t="shared" si="262"/>
        <v>21:0179</v>
      </c>
      <c r="E3377" t="s">
        <v>13288</v>
      </c>
      <c r="F3377" t="s">
        <v>13292</v>
      </c>
      <c r="H3377">
        <v>53.828377799999998</v>
      </c>
      <c r="I3377">
        <v>-123.1946339</v>
      </c>
      <c r="J3377" s="1" t="str">
        <f t="shared" si="263"/>
        <v>Fluid (stream)</v>
      </c>
      <c r="K3377" s="1" t="str">
        <f t="shared" si="264"/>
        <v>Untreated Water</v>
      </c>
      <c r="L3377">
        <v>25</v>
      </c>
      <c r="M3377" t="s">
        <v>11435</v>
      </c>
      <c r="N3377">
        <v>496</v>
      </c>
      <c r="O3377">
        <v>0.3</v>
      </c>
      <c r="P3377">
        <v>88</v>
      </c>
      <c r="Q3377">
        <v>6.9</v>
      </c>
    </row>
    <row r="3378" spans="1:17" hidden="1" x14ac:dyDescent="0.3">
      <c r="A3378" t="s">
        <v>13293</v>
      </c>
      <c r="B3378" t="s">
        <v>13294</v>
      </c>
      <c r="C3378" s="1" t="str">
        <f t="shared" si="258"/>
        <v>21:0550</v>
      </c>
      <c r="D3378" s="1" t="str">
        <f t="shared" si="262"/>
        <v>21:0179</v>
      </c>
      <c r="E3378" t="s">
        <v>13295</v>
      </c>
      <c r="F3378" t="s">
        <v>13296</v>
      </c>
      <c r="H3378">
        <v>53.924034300000002</v>
      </c>
      <c r="I3378">
        <v>-123.2029981</v>
      </c>
      <c r="J3378" s="1" t="str">
        <f t="shared" si="263"/>
        <v>Fluid (stream)</v>
      </c>
      <c r="K3378" s="1" t="str">
        <f t="shared" si="264"/>
        <v>Untreated Water</v>
      </c>
      <c r="L3378">
        <v>25</v>
      </c>
      <c r="M3378" t="s">
        <v>11465</v>
      </c>
      <c r="N3378">
        <v>497</v>
      </c>
    </row>
    <row r="3379" spans="1:17" hidden="1" x14ac:dyDescent="0.3">
      <c r="A3379" t="s">
        <v>13297</v>
      </c>
      <c r="B3379" t="s">
        <v>13298</v>
      </c>
      <c r="C3379" s="1" t="str">
        <f t="shared" si="258"/>
        <v>21:0550</v>
      </c>
      <c r="D3379" s="1" t="str">
        <f t="shared" si="262"/>
        <v>21:0179</v>
      </c>
      <c r="E3379" t="s">
        <v>13299</v>
      </c>
      <c r="F3379" t="s">
        <v>13300</v>
      </c>
      <c r="H3379">
        <v>53.938941200000002</v>
      </c>
      <c r="I3379">
        <v>-123.5712829</v>
      </c>
      <c r="J3379" s="1" t="str">
        <f t="shared" si="263"/>
        <v>Fluid (stream)</v>
      </c>
      <c r="K3379" s="1" t="str">
        <f t="shared" si="264"/>
        <v>Untreated Water</v>
      </c>
      <c r="L3379">
        <v>25</v>
      </c>
      <c r="M3379" t="s">
        <v>11470</v>
      </c>
      <c r="N3379">
        <v>498</v>
      </c>
      <c r="O3379">
        <v>3.5</v>
      </c>
      <c r="P3379">
        <v>86</v>
      </c>
      <c r="Q3379">
        <v>7.3</v>
      </c>
    </row>
    <row r="3380" spans="1:17" hidden="1" x14ac:dyDescent="0.3">
      <c r="A3380" t="s">
        <v>13301</v>
      </c>
      <c r="B3380" t="s">
        <v>13302</v>
      </c>
      <c r="C3380" s="1" t="str">
        <f t="shared" si="258"/>
        <v>21:0550</v>
      </c>
      <c r="D3380" s="1" t="str">
        <f t="shared" si="262"/>
        <v>21:0179</v>
      </c>
      <c r="E3380" t="s">
        <v>13303</v>
      </c>
      <c r="F3380" t="s">
        <v>13304</v>
      </c>
      <c r="H3380">
        <v>53.973465599999997</v>
      </c>
      <c r="I3380">
        <v>-123.60057020000001</v>
      </c>
      <c r="J3380" s="1" t="str">
        <f t="shared" si="263"/>
        <v>Fluid (stream)</v>
      </c>
      <c r="K3380" s="1" t="str">
        <f t="shared" si="264"/>
        <v>Untreated Water</v>
      </c>
      <c r="L3380">
        <v>25</v>
      </c>
      <c r="M3380" t="s">
        <v>11475</v>
      </c>
      <c r="N3380">
        <v>499</v>
      </c>
      <c r="O3380">
        <v>4.5</v>
      </c>
      <c r="P3380">
        <v>140</v>
      </c>
      <c r="Q3380">
        <v>7.4</v>
      </c>
    </row>
    <row r="3381" spans="1:17" hidden="1" x14ac:dyDescent="0.3">
      <c r="A3381" t="s">
        <v>13305</v>
      </c>
      <c r="B3381" t="s">
        <v>13306</v>
      </c>
      <c r="C3381" s="1" t="str">
        <f t="shared" si="258"/>
        <v>21:0550</v>
      </c>
      <c r="D3381" s="1" t="str">
        <f t="shared" si="262"/>
        <v>21:0179</v>
      </c>
      <c r="E3381" t="s">
        <v>13307</v>
      </c>
      <c r="F3381" t="s">
        <v>13308</v>
      </c>
      <c r="H3381">
        <v>53.995842799999998</v>
      </c>
      <c r="I3381">
        <v>-123.82938919999999</v>
      </c>
      <c r="J3381" s="1" t="str">
        <f t="shared" si="263"/>
        <v>Fluid (stream)</v>
      </c>
      <c r="K3381" s="1" t="str">
        <f t="shared" si="264"/>
        <v>Untreated Water</v>
      </c>
      <c r="L3381">
        <v>25</v>
      </c>
      <c r="M3381" t="s">
        <v>11480</v>
      </c>
      <c r="N3381">
        <v>500</v>
      </c>
      <c r="O3381">
        <v>13.5</v>
      </c>
      <c r="P3381">
        <v>160</v>
      </c>
      <c r="Q3381">
        <v>7.3</v>
      </c>
    </row>
    <row r="3382" spans="1:17" hidden="1" x14ac:dyDescent="0.3">
      <c r="A3382" t="s">
        <v>13309</v>
      </c>
      <c r="B3382" t="s">
        <v>13310</v>
      </c>
      <c r="C3382" s="1" t="str">
        <f t="shared" si="258"/>
        <v>21:0550</v>
      </c>
      <c r="D3382" s="1" t="str">
        <f t="shared" si="262"/>
        <v>21:0179</v>
      </c>
      <c r="E3382" t="s">
        <v>13311</v>
      </c>
      <c r="F3382" t="s">
        <v>13312</v>
      </c>
      <c r="H3382">
        <v>53.932723500000002</v>
      </c>
      <c r="I3382">
        <v>-123.5046521</v>
      </c>
      <c r="J3382" s="1" t="str">
        <f t="shared" si="263"/>
        <v>Fluid (stream)</v>
      </c>
      <c r="K3382" s="1" t="str">
        <f t="shared" si="264"/>
        <v>Untreated Water</v>
      </c>
      <c r="L3382">
        <v>26</v>
      </c>
      <c r="M3382" t="s">
        <v>11387</v>
      </c>
      <c r="N3382">
        <v>501</v>
      </c>
      <c r="O3382">
        <v>0.1</v>
      </c>
      <c r="P3382">
        <v>86</v>
      </c>
      <c r="Q3382">
        <v>6.7</v>
      </c>
    </row>
    <row r="3383" spans="1:17" hidden="1" x14ac:dyDescent="0.3">
      <c r="A3383" t="s">
        <v>13313</v>
      </c>
      <c r="B3383" t="s">
        <v>13314</v>
      </c>
      <c r="C3383" s="1" t="str">
        <f t="shared" si="258"/>
        <v>21:0550</v>
      </c>
      <c r="D3383" s="1" t="str">
        <f t="shared" si="262"/>
        <v>21:0179</v>
      </c>
      <c r="E3383" t="s">
        <v>13315</v>
      </c>
      <c r="F3383" t="s">
        <v>13316</v>
      </c>
      <c r="H3383">
        <v>53.954712299999997</v>
      </c>
      <c r="I3383">
        <v>-123.6311302</v>
      </c>
      <c r="J3383" s="1" t="str">
        <f t="shared" si="263"/>
        <v>Fluid (stream)</v>
      </c>
      <c r="K3383" s="1" t="str">
        <f t="shared" si="264"/>
        <v>Untreated Water</v>
      </c>
      <c r="L3383">
        <v>26</v>
      </c>
      <c r="M3383" t="s">
        <v>11392</v>
      </c>
      <c r="N3383">
        <v>502</v>
      </c>
    </row>
    <row r="3384" spans="1:17" hidden="1" x14ac:dyDescent="0.3">
      <c r="A3384" t="s">
        <v>13317</v>
      </c>
      <c r="B3384" t="s">
        <v>13318</v>
      </c>
      <c r="C3384" s="1" t="str">
        <f t="shared" si="258"/>
        <v>21:0550</v>
      </c>
      <c r="D3384" s="1" t="str">
        <f t="shared" si="262"/>
        <v>21:0179</v>
      </c>
      <c r="E3384" t="s">
        <v>13319</v>
      </c>
      <c r="F3384" t="s">
        <v>13320</v>
      </c>
      <c r="H3384">
        <v>53.9590022</v>
      </c>
      <c r="I3384">
        <v>-123.5010523</v>
      </c>
      <c r="J3384" s="1" t="str">
        <f t="shared" si="263"/>
        <v>Fluid (stream)</v>
      </c>
      <c r="K3384" s="1" t="str">
        <f t="shared" si="264"/>
        <v>Untreated Water</v>
      </c>
      <c r="L3384">
        <v>26</v>
      </c>
      <c r="M3384" t="s">
        <v>11397</v>
      </c>
      <c r="N3384">
        <v>503</v>
      </c>
    </row>
    <row r="3385" spans="1:17" hidden="1" x14ac:dyDescent="0.3">
      <c r="A3385" t="s">
        <v>13321</v>
      </c>
      <c r="B3385" t="s">
        <v>13322</v>
      </c>
      <c r="C3385" s="1" t="str">
        <f t="shared" si="258"/>
        <v>21:0550</v>
      </c>
      <c r="D3385" s="1" t="str">
        <f t="shared" si="262"/>
        <v>21:0179</v>
      </c>
      <c r="E3385" t="s">
        <v>13311</v>
      </c>
      <c r="F3385" t="s">
        <v>13323</v>
      </c>
      <c r="H3385">
        <v>53.932723500000002</v>
      </c>
      <c r="I3385">
        <v>-123.5046521</v>
      </c>
      <c r="J3385" s="1" t="str">
        <f t="shared" si="263"/>
        <v>Fluid (stream)</v>
      </c>
      <c r="K3385" s="1" t="str">
        <f t="shared" si="264"/>
        <v>Untreated Water</v>
      </c>
      <c r="L3385">
        <v>26</v>
      </c>
      <c r="M3385" t="s">
        <v>11406</v>
      </c>
      <c r="N3385">
        <v>504</v>
      </c>
    </row>
    <row r="3386" spans="1:17" hidden="1" x14ac:dyDescent="0.3">
      <c r="A3386" t="s">
        <v>13324</v>
      </c>
      <c r="B3386" t="s">
        <v>13325</v>
      </c>
      <c r="C3386" s="1" t="str">
        <f t="shared" si="258"/>
        <v>21:0550</v>
      </c>
      <c r="D3386" s="1" t="str">
        <f t="shared" si="262"/>
        <v>21:0179</v>
      </c>
      <c r="E3386" t="s">
        <v>13326</v>
      </c>
      <c r="F3386" t="s">
        <v>13327</v>
      </c>
      <c r="H3386">
        <v>53.720794099999999</v>
      </c>
      <c r="I3386">
        <v>-123.41137999999999</v>
      </c>
      <c r="J3386" s="1" t="str">
        <f t="shared" si="263"/>
        <v>Fluid (stream)</v>
      </c>
      <c r="K3386" s="1" t="str">
        <f t="shared" si="264"/>
        <v>Untreated Water</v>
      </c>
      <c r="L3386">
        <v>26</v>
      </c>
      <c r="M3386" t="s">
        <v>11402</v>
      </c>
      <c r="N3386">
        <v>505</v>
      </c>
      <c r="O3386">
        <v>0.1</v>
      </c>
      <c r="P3386">
        <v>28</v>
      </c>
      <c r="Q3386">
        <v>7</v>
      </c>
    </row>
    <row r="3387" spans="1:17" hidden="1" x14ac:dyDescent="0.3">
      <c r="A3387" t="s">
        <v>13328</v>
      </c>
      <c r="B3387" t="s">
        <v>13329</v>
      </c>
      <c r="C3387" s="1" t="str">
        <f t="shared" si="258"/>
        <v>21:0550</v>
      </c>
      <c r="D3387" s="1" t="str">
        <f t="shared" si="262"/>
        <v>21:0179</v>
      </c>
      <c r="E3387" t="s">
        <v>13330</v>
      </c>
      <c r="F3387" t="s">
        <v>13331</v>
      </c>
      <c r="H3387">
        <v>53.720782399999997</v>
      </c>
      <c r="I3387">
        <v>-123.42503429999999</v>
      </c>
      <c r="J3387" s="1" t="str">
        <f t="shared" si="263"/>
        <v>Fluid (stream)</v>
      </c>
      <c r="K3387" s="1" t="str">
        <f t="shared" si="264"/>
        <v>Untreated Water</v>
      </c>
      <c r="L3387">
        <v>26</v>
      </c>
      <c r="M3387" t="s">
        <v>11411</v>
      </c>
      <c r="N3387">
        <v>506</v>
      </c>
      <c r="O3387">
        <v>0.1</v>
      </c>
      <c r="P3387">
        <v>30</v>
      </c>
      <c r="Q3387">
        <v>6.9</v>
      </c>
    </row>
    <row r="3388" spans="1:17" hidden="1" x14ac:dyDescent="0.3">
      <c r="A3388" t="s">
        <v>13332</v>
      </c>
      <c r="B3388" t="s">
        <v>13333</v>
      </c>
      <c r="C3388" s="1" t="str">
        <f t="shared" si="258"/>
        <v>21:0550</v>
      </c>
      <c r="D3388" s="1" t="str">
        <f>HYPERLINK("http://geochem.nrcan.gc.ca/cdogs/content/svy/svy_e.htm", "")</f>
        <v/>
      </c>
      <c r="G3388" s="1" t="str">
        <f>HYPERLINK("http://geochem.nrcan.gc.ca/cdogs/content/cr_/cr_00071_e.htm", "71")</f>
        <v>71</v>
      </c>
      <c r="J3388" t="s">
        <v>11453</v>
      </c>
      <c r="K3388" t="s">
        <v>11454</v>
      </c>
      <c r="L3388">
        <v>26</v>
      </c>
      <c r="M3388" t="s">
        <v>11455</v>
      </c>
      <c r="N3388">
        <v>507</v>
      </c>
      <c r="O3388">
        <v>0.5</v>
      </c>
      <c r="P3388">
        <v>100</v>
      </c>
      <c r="Q3388">
        <v>7.6</v>
      </c>
    </row>
    <row r="3389" spans="1:17" hidden="1" x14ac:dyDescent="0.3">
      <c r="A3389" t="s">
        <v>13334</v>
      </c>
      <c r="B3389" t="s">
        <v>13335</v>
      </c>
      <c r="C3389" s="1" t="str">
        <f t="shared" si="258"/>
        <v>21:0550</v>
      </c>
      <c r="D3389" s="1" t="str">
        <f t="shared" ref="D3389:D3407" si="265">HYPERLINK("http://geochem.nrcan.gc.ca/cdogs/content/svy/svy210179_e.htm", "21:0179")</f>
        <v>21:0179</v>
      </c>
      <c r="E3389" t="s">
        <v>13336</v>
      </c>
      <c r="F3389" t="s">
        <v>13337</v>
      </c>
      <c r="H3389">
        <v>53.729402499999999</v>
      </c>
      <c r="I3389">
        <v>-123.4250452</v>
      </c>
      <c r="J3389" s="1" t="str">
        <f t="shared" ref="J3389:J3407" si="266">HYPERLINK("http://geochem.nrcan.gc.ca/cdogs/content/kwd/kwd020018_e.htm", "Fluid (stream)")</f>
        <v>Fluid (stream)</v>
      </c>
      <c r="K3389" s="1" t="str">
        <f t="shared" ref="K3389:K3407" si="267">HYPERLINK("http://geochem.nrcan.gc.ca/cdogs/content/kwd/kwd080007_e.htm", "Untreated Water")</f>
        <v>Untreated Water</v>
      </c>
      <c r="L3389">
        <v>26</v>
      </c>
      <c r="M3389" t="s">
        <v>11416</v>
      </c>
      <c r="N3389">
        <v>508</v>
      </c>
      <c r="O3389">
        <v>0.35</v>
      </c>
      <c r="P3389">
        <v>55</v>
      </c>
      <c r="Q3389">
        <v>6.8</v>
      </c>
    </row>
    <row r="3390" spans="1:17" hidden="1" x14ac:dyDescent="0.3">
      <c r="A3390" t="s">
        <v>13338</v>
      </c>
      <c r="B3390" t="s">
        <v>13339</v>
      </c>
      <c r="C3390" s="1" t="str">
        <f t="shared" si="258"/>
        <v>21:0550</v>
      </c>
      <c r="D3390" s="1" t="str">
        <f t="shared" si="265"/>
        <v>21:0179</v>
      </c>
      <c r="E3390" t="s">
        <v>13340</v>
      </c>
      <c r="F3390" t="s">
        <v>13341</v>
      </c>
      <c r="H3390">
        <v>53.838273800000003</v>
      </c>
      <c r="I3390">
        <v>-123.1891024</v>
      </c>
      <c r="J3390" s="1" t="str">
        <f t="shared" si="266"/>
        <v>Fluid (stream)</v>
      </c>
      <c r="K3390" s="1" t="str">
        <f t="shared" si="267"/>
        <v>Untreated Water</v>
      </c>
      <c r="L3390">
        <v>26</v>
      </c>
      <c r="M3390" t="s">
        <v>11421</v>
      </c>
      <c r="N3390">
        <v>509</v>
      </c>
      <c r="O3390">
        <v>0.1</v>
      </c>
      <c r="P3390">
        <v>80</v>
      </c>
      <c r="Q3390">
        <v>7.6</v>
      </c>
    </row>
    <row r="3391" spans="1:17" hidden="1" x14ac:dyDescent="0.3">
      <c r="A3391" t="s">
        <v>13342</v>
      </c>
      <c r="B3391" t="s">
        <v>13343</v>
      </c>
      <c r="C3391" s="1" t="str">
        <f t="shared" si="258"/>
        <v>21:0550</v>
      </c>
      <c r="D3391" s="1" t="str">
        <f t="shared" si="265"/>
        <v>21:0179</v>
      </c>
      <c r="E3391" t="s">
        <v>13344</v>
      </c>
      <c r="F3391" t="s">
        <v>13345</v>
      </c>
      <c r="H3391">
        <v>53.848584899999999</v>
      </c>
      <c r="I3391">
        <v>-123.3455962</v>
      </c>
      <c r="J3391" s="1" t="str">
        <f t="shared" si="266"/>
        <v>Fluid (stream)</v>
      </c>
      <c r="K3391" s="1" t="str">
        <f t="shared" si="267"/>
        <v>Untreated Water</v>
      </c>
      <c r="L3391">
        <v>26</v>
      </c>
      <c r="M3391" t="s">
        <v>11426</v>
      </c>
      <c r="N3391">
        <v>510</v>
      </c>
    </row>
    <row r="3392" spans="1:17" hidden="1" x14ac:dyDescent="0.3">
      <c r="A3392" t="s">
        <v>13346</v>
      </c>
      <c r="B3392" t="s">
        <v>13347</v>
      </c>
      <c r="C3392" s="1" t="str">
        <f t="shared" si="258"/>
        <v>21:0550</v>
      </c>
      <c r="D3392" s="1" t="str">
        <f t="shared" si="265"/>
        <v>21:0179</v>
      </c>
      <c r="E3392" t="s">
        <v>13348</v>
      </c>
      <c r="F3392" t="s">
        <v>13349</v>
      </c>
      <c r="H3392">
        <v>53.789437499999998</v>
      </c>
      <c r="I3392">
        <v>-123.3709295</v>
      </c>
      <c r="J3392" s="1" t="str">
        <f t="shared" si="266"/>
        <v>Fluid (stream)</v>
      </c>
      <c r="K3392" s="1" t="str">
        <f t="shared" si="267"/>
        <v>Untreated Water</v>
      </c>
      <c r="L3392">
        <v>26</v>
      </c>
      <c r="M3392" t="s">
        <v>11440</v>
      </c>
      <c r="N3392">
        <v>511</v>
      </c>
    </row>
    <row r="3393" spans="1:17" hidden="1" x14ac:dyDescent="0.3">
      <c r="A3393" t="s">
        <v>13350</v>
      </c>
      <c r="B3393" t="s">
        <v>13351</v>
      </c>
      <c r="C3393" s="1" t="str">
        <f t="shared" si="258"/>
        <v>21:0550</v>
      </c>
      <c r="D3393" s="1" t="str">
        <f t="shared" si="265"/>
        <v>21:0179</v>
      </c>
      <c r="E3393" t="s">
        <v>13352</v>
      </c>
      <c r="F3393" t="s">
        <v>13353</v>
      </c>
      <c r="H3393">
        <v>53.806834600000002</v>
      </c>
      <c r="I3393">
        <v>-123.3229142</v>
      </c>
      <c r="J3393" s="1" t="str">
        <f t="shared" si="266"/>
        <v>Fluid (stream)</v>
      </c>
      <c r="K3393" s="1" t="str">
        <f t="shared" si="267"/>
        <v>Untreated Water</v>
      </c>
      <c r="L3393">
        <v>26</v>
      </c>
      <c r="M3393" t="s">
        <v>11445</v>
      </c>
      <c r="N3393">
        <v>512</v>
      </c>
    </row>
    <row r="3394" spans="1:17" hidden="1" x14ac:dyDescent="0.3">
      <c r="A3394" t="s">
        <v>13354</v>
      </c>
      <c r="B3394" t="s">
        <v>13355</v>
      </c>
      <c r="C3394" s="1" t="str">
        <f t="shared" ref="C3394:C3457" si="268">HYPERLINK("http://geochem.nrcan.gc.ca/cdogs/content/bdl/bdl210550_e.htm", "21:0550")</f>
        <v>21:0550</v>
      </c>
      <c r="D3394" s="1" t="str">
        <f t="shared" si="265"/>
        <v>21:0179</v>
      </c>
      <c r="E3394" t="s">
        <v>13356</v>
      </c>
      <c r="F3394" t="s">
        <v>13357</v>
      </c>
      <c r="H3394">
        <v>53.938089499999997</v>
      </c>
      <c r="I3394">
        <v>-123.348546</v>
      </c>
      <c r="J3394" s="1" t="str">
        <f t="shared" si="266"/>
        <v>Fluid (stream)</v>
      </c>
      <c r="K3394" s="1" t="str">
        <f t="shared" si="267"/>
        <v>Untreated Water</v>
      </c>
      <c r="L3394">
        <v>26</v>
      </c>
      <c r="M3394" t="s">
        <v>11450</v>
      </c>
      <c r="N3394">
        <v>513</v>
      </c>
      <c r="O3394">
        <v>1</v>
      </c>
      <c r="P3394">
        <v>120</v>
      </c>
      <c r="Q3394">
        <v>7.8</v>
      </c>
    </row>
    <row r="3395" spans="1:17" hidden="1" x14ac:dyDescent="0.3">
      <c r="A3395" t="s">
        <v>13358</v>
      </c>
      <c r="B3395" t="s">
        <v>13359</v>
      </c>
      <c r="C3395" s="1" t="str">
        <f t="shared" si="268"/>
        <v>21:0550</v>
      </c>
      <c r="D3395" s="1" t="str">
        <f t="shared" si="265"/>
        <v>21:0179</v>
      </c>
      <c r="E3395" t="s">
        <v>13360</v>
      </c>
      <c r="F3395" t="s">
        <v>13361</v>
      </c>
      <c r="H3395">
        <v>53.007165999999998</v>
      </c>
      <c r="I3395">
        <v>-123.0804945</v>
      </c>
      <c r="J3395" s="1" t="str">
        <f t="shared" si="266"/>
        <v>Fluid (stream)</v>
      </c>
      <c r="K3395" s="1" t="str">
        <f t="shared" si="267"/>
        <v>Untreated Water</v>
      </c>
      <c r="L3395">
        <v>26</v>
      </c>
      <c r="M3395" t="s">
        <v>11460</v>
      </c>
      <c r="N3395">
        <v>514</v>
      </c>
      <c r="O3395">
        <v>0.1</v>
      </c>
      <c r="P3395">
        <v>150</v>
      </c>
      <c r="Q3395">
        <v>6.8</v>
      </c>
    </row>
    <row r="3396" spans="1:17" hidden="1" x14ac:dyDescent="0.3">
      <c r="A3396" t="s">
        <v>13362</v>
      </c>
      <c r="B3396" t="s">
        <v>13363</v>
      </c>
      <c r="C3396" s="1" t="str">
        <f t="shared" si="268"/>
        <v>21:0550</v>
      </c>
      <c r="D3396" s="1" t="str">
        <f t="shared" si="265"/>
        <v>21:0179</v>
      </c>
      <c r="E3396" t="s">
        <v>13364</v>
      </c>
      <c r="F3396" t="s">
        <v>13365</v>
      </c>
      <c r="H3396">
        <v>53.6956305</v>
      </c>
      <c r="I3396">
        <v>-123.6141636</v>
      </c>
      <c r="J3396" s="1" t="str">
        <f t="shared" si="266"/>
        <v>Fluid (stream)</v>
      </c>
      <c r="K3396" s="1" t="str">
        <f t="shared" si="267"/>
        <v>Untreated Water</v>
      </c>
      <c r="L3396">
        <v>26</v>
      </c>
      <c r="M3396" t="s">
        <v>11431</v>
      </c>
      <c r="N3396">
        <v>515</v>
      </c>
      <c r="O3396">
        <v>0.55000000000000004</v>
      </c>
      <c r="P3396">
        <v>66</v>
      </c>
      <c r="Q3396">
        <v>7.2</v>
      </c>
    </row>
    <row r="3397" spans="1:17" hidden="1" x14ac:dyDescent="0.3">
      <c r="A3397" t="s">
        <v>13366</v>
      </c>
      <c r="B3397" t="s">
        <v>13367</v>
      </c>
      <c r="C3397" s="1" t="str">
        <f t="shared" si="268"/>
        <v>21:0550</v>
      </c>
      <c r="D3397" s="1" t="str">
        <f t="shared" si="265"/>
        <v>21:0179</v>
      </c>
      <c r="E3397" t="s">
        <v>13364</v>
      </c>
      <c r="F3397" t="s">
        <v>13368</v>
      </c>
      <c r="H3397">
        <v>53.6956305</v>
      </c>
      <c r="I3397">
        <v>-123.6141636</v>
      </c>
      <c r="J3397" s="1" t="str">
        <f t="shared" si="266"/>
        <v>Fluid (stream)</v>
      </c>
      <c r="K3397" s="1" t="str">
        <f t="shared" si="267"/>
        <v>Untreated Water</v>
      </c>
      <c r="L3397">
        <v>26</v>
      </c>
      <c r="M3397" t="s">
        <v>11435</v>
      </c>
      <c r="N3397">
        <v>516</v>
      </c>
      <c r="O3397">
        <v>1</v>
      </c>
      <c r="P3397">
        <v>58</v>
      </c>
      <c r="Q3397">
        <v>7.1</v>
      </c>
    </row>
    <row r="3398" spans="1:17" hidden="1" x14ac:dyDescent="0.3">
      <c r="A3398" t="s">
        <v>13369</v>
      </c>
      <c r="B3398" t="s">
        <v>13370</v>
      </c>
      <c r="C3398" s="1" t="str">
        <f t="shared" si="268"/>
        <v>21:0550</v>
      </c>
      <c r="D3398" s="1" t="str">
        <f t="shared" si="265"/>
        <v>21:0179</v>
      </c>
      <c r="E3398" t="s">
        <v>13371</v>
      </c>
      <c r="F3398" t="s">
        <v>13372</v>
      </c>
      <c r="H3398">
        <v>53.715586700000003</v>
      </c>
      <c r="I3398">
        <v>-123.6836575</v>
      </c>
      <c r="J3398" s="1" t="str">
        <f t="shared" si="266"/>
        <v>Fluid (stream)</v>
      </c>
      <c r="K3398" s="1" t="str">
        <f t="shared" si="267"/>
        <v>Untreated Water</v>
      </c>
      <c r="L3398">
        <v>26</v>
      </c>
      <c r="M3398" t="s">
        <v>11465</v>
      </c>
      <c r="N3398">
        <v>517</v>
      </c>
      <c r="O3398">
        <v>0.35</v>
      </c>
      <c r="P3398">
        <v>60</v>
      </c>
      <c r="Q3398">
        <v>7.1</v>
      </c>
    </row>
    <row r="3399" spans="1:17" hidden="1" x14ac:dyDescent="0.3">
      <c r="A3399" t="s">
        <v>13373</v>
      </c>
      <c r="B3399" t="s">
        <v>13374</v>
      </c>
      <c r="C3399" s="1" t="str">
        <f t="shared" si="268"/>
        <v>21:0550</v>
      </c>
      <c r="D3399" s="1" t="str">
        <f t="shared" si="265"/>
        <v>21:0179</v>
      </c>
      <c r="E3399" t="s">
        <v>13375</v>
      </c>
      <c r="F3399" t="s">
        <v>13376</v>
      </c>
      <c r="H3399">
        <v>53.732498900000003</v>
      </c>
      <c r="I3399">
        <v>-123.704654</v>
      </c>
      <c r="J3399" s="1" t="str">
        <f t="shared" si="266"/>
        <v>Fluid (stream)</v>
      </c>
      <c r="K3399" s="1" t="str">
        <f t="shared" si="267"/>
        <v>Untreated Water</v>
      </c>
      <c r="L3399">
        <v>26</v>
      </c>
      <c r="M3399" t="s">
        <v>11470</v>
      </c>
      <c r="N3399">
        <v>518</v>
      </c>
      <c r="O3399">
        <v>0.1</v>
      </c>
      <c r="P3399">
        <v>20</v>
      </c>
      <c r="Q3399">
        <v>6.5</v>
      </c>
    </row>
    <row r="3400" spans="1:17" hidden="1" x14ac:dyDescent="0.3">
      <c r="A3400" t="s">
        <v>13377</v>
      </c>
      <c r="B3400" t="s">
        <v>13378</v>
      </c>
      <c r="C3400" s="1" t="str">
        <f t="shared" si="268"/>
        <v>21:0550</v>
      </c>
      <c r="D3400" s="1" t="str">
        <f t="shared" si="265"/>
        <v>21:0179</v>
      </c>
      <c r="E3400" t="s">
        <v>13379</v>
      </c>
      <c r="F3400" t="s">
        <v>13380</v>
      </c>
      <c r="H3400">
        <v>53.727665600000002</v>
      </c>
      <c r="I3400">
        <v>-123.69494829999999</v>
      </c>
      <c r="J3400" s="1" t="str">
        <f t="shared" si="266"/>
        <v>Fluid (stream)</v>
      </c>
      <c r="K3400" s="1" t="str">
        <f t="shared" si="267"/>
        <v>Untreated Water</v>
      </c>
      <c r="L3400">
        <v>26</v>
      </c>
      <c r="M3400" t="s">
        <v>11475</v>
      </c>
      <c r="N3400">
        <v>519</v>
      </c>
    </row>
    <row r="3401" spans="1:17" hidden="1" x14ac:dyDescent="0.3">
      <c r="A3401" t="s">
        <v>13381</v>
      </c>
      <c r="B3401" t="s">
        <v>13382</v>
      </c>
      <c r="C3401" s="1" t="str">
        <f t="shared" si="268"/>
        <v>21:0550</v>
      </c>
      <c r="D3401" s="1" t="str">
        <f t="shared" si="265"/>
        <v>21:0179</v>
      </c>
      <c r="E3401" t="s">
        <v>13383</v>
      </c>
      <c r="F3401" t="s">
        <v>13384</v>
      </c>
      <c r="H3401">
        <v>53.722183600000001</v>
      </c>
      <c r="I3401">
        <v>-123.6531806</v>
      </c>
      <c r="J3401" s="1" t="str">
        <f t="shared" si="266"/>
        <v>Fluid (stream)</v>
      </c>
      <c r="K3401" s="1" t="str">
        <f t="shared" si="267"/>
        <v>Untreated Water</v>
      </c>
      <c r="L3401">
        <v>26</v>
      </c>
      <c r="M3401" t="s">
        <v>11480</v>
      </c>
      <c r="N3401">
        <v>520</v>
      </c>
      <c r="O3401">
        <v>0.1</v>
      </c>
      <c r="P3401">
        <v>48</v>
      </c>
      <c r="Q3401">
        <v>6.7</v>
      </c>
    </row>
    <row r="3402" spans="1:17" hidden="1" x14ac:dyDescent="0.3">
      <c r="A3402" t="s">
        <v>13385</v>
      </c>
      <c r="B3402" t="s">
        <v>13386</v>
      </c>
      <c r="C3402" s="1" t="str">
        <f t="shared" si="268"/>
        <v>21:0550</v>
      </c>
      <c r="D3402" s="1" t="str">
        <f t="shared" si="265"/>
        <v>21:0179</v>
      </c>
      <c r="E3402" t="s">
        <v>13387</v>
      </c>
      <c r="F3402" t="s">
        <v>13388</v>
      </c>
      <c r="H3402">
        <v>53.0138514</v>
      </c>
      <c r="I3402">
        <v>-123.8670245</v>
      </c>
      <c r="J3402" s="1" t="str">
        <f t="shared" si="266"/>
        <v>Fluid (stream)</v>
      </c>
      <c r="K3402" s="1" t="str">
        <f t="shared" si="267"/>
        <v>Untreated Water</v>
      </c>
      <c r="L3402">
        <v>27</v>
      </c>
      <c r="M3402" t="s">
        <v>12473</v>
      </c>
      <c r="N3402">
        <v>521</v>
      </c>
      <c r="O3402">
        <v>0.1</v>
      </c>
      <c r="P3402">
        <v>86</v>
      </c>
      <c r="Q3402">
        <v>6.9</v>
      </c>
    </row>
    <row r="3403" spans="1:17" hidden="1" x14ac:dyDescent="0.3">
      <c r="A3403" t="s">
        <v>13389</v>
      </c>
      <c r="B3403" t="s">
        <v>13390</v>
      </c>
      <c r="C3403" s="1" t="str">
        <f t="shared" si="268"/>
        <v>21:0550</v>
      </c>
      <c r="D3403" s="1" t="str">
        <f t="shared" si="265"/>
        <v>21:0179</v>
      </c>
      <c r="E3403" t="s">
        <v>13391</v>
      </c>
      <c r="F3403" t="s">
        <v>13392</v>
      </c>
      <c r="H3403">
        <v>53.131363499999999</v>
      </c>
      <c r="I3403">
        <v>-123.41688259999999</v>
      </c>
      <c r="J3403" s="1" t="str">
        <f t="shared" si="266"/>
        <v>Fluid (stream)</v>
      </c>
      <c r="K3403" s="1" t="str">
        <f t="shared" si="267"/>
        <v>Untreated Water</v>
      </c>
      <c r="L3403">
        <v>27</v>
      </c>
      <c r="M3403" t="s">
        <v>11392</v>
      </c>
      <c r="N3403">
        <v>522</v>
      </c>
      <c r="O3403">
        <v>0.8</v>
      </c>
      <c r="P3403">
        <v>94</v>
      </c>
      <c r="Q3403">
        <v>7</v>
      </c>
    </row>
    <row r="3404" spans="1:17" hidden="1" x14ac:dyDescent="0.3">
      <c r="A3404" t="s">
        <v>13393</v>
      </c>
      <c r="B3404" t="s">
        <v>13394</v>
      </c>
      <c r="C3404" s="1" t="str">
        <f t="shared" si="268"/>
        <v>21:0550</v>
      </c>
      <c r="D3404" s="1" t="str">
        <f t="shared" si="265"/>
        <v>21:0179</v>
      </c>
      <c r="E3404" t="s">
        <v>13395</v>
      </c>
      <c r="F3404" t="s">
        <v>13396</v>
      </c>
      <c r="H3404">
        <v>53.191135099999997</v>
      </c>
      <c r="I3404">
        <v>-123.4629925</v>
      </c>
      <c r="J3404" s="1" t="str">
        <f t="shared" si="266"/>
        <v>Fluid (stream)</v>
      </c>
      <c r="K3404" s="1" t="str">
        <f t="shared" si="267"/>
        <v>Untreated Water</v>
      </c>
      <c r="L3404">
        <v>27</v>
      </c>
      <c r="M3404" t="s">
        <v>11397</v>
      </c>
      <c r="N3404">
        <v>523</v>
      </c>
      <c r="O3404">
        <v>0.35</v>
      </c>
      <c r="P3404">
        <v>76</v>
      </c>
      <c r="Q3404">
        <v>6.8</v>
      </c>
    </row>
    <row r="3405" spans="1:17" hidden="1" x14ac:dyDescent="0.3">
      <c r="A3405" t="s">
        <v>13397</v>
      </c>
      <c r="B3405" t="s">
        <v>13398</v>
      </c>
      <c r="C3405" s="1" t="str">
        <f t="shared" si="268"/>
        <v>21:0550</v>
      </c>
      <c r="D3405" s="1" t="str">
        <f t="shared" si="265"/>
        <v>21:0179</v>
      </c>
      <c r="E3405" t="s">
        <v>13399</v>
      </c>
      <c r="F3405" t="s">
        <v>13400</v>
      </c>
      <c r="H3405">
        <v>53.196678900000002</v>
      </c>
      <c r="I3405">
        <v>-123.4613458</v>
      </c>
      <c r="J3405" s="1" t="str">
        <f t="shared" si="266"/>
        <v>Fluid (stream)</v>
      </c>
      <c r="K3405" s="1" t="str">
        <f t="shared" si="267"/>
        <v>Untreated Water</v>
      </c>
      <c r="L3405">
        <v>27</v>
      </c>
      <c r="M3405" t="s">
        <v>11402</v>
      </c>
      <c r="N3405">
        <v>524</v>
      </c>
      <c r="O3405">
        <v>1.5</v>
      </c>
      <c r="P3405">
        <v>82</v>
      </c>
      <c r="Q3405">
        <v>7.6</v>
      </c>
    </row>
    <row r="3406" spans="1:17" hidden="1" x14ac:dyDescent="0.3">
      <c r="A3406" t="s">
        <v>13401</v>
      </c>
      <c r="B3406" t="s">
        <v>13402</v>
      </c>
      <c r="C3406" s="1" t="str">
        <f t="shared" si="268"/>
        <v>21:0550</v>
      </c>
      <c r="D3406" s="1" t="str">
        <f t="shared" si="265"/>
        <v>21:0179</v>
      </c>
      <c r="E3406" t="s">
        <v>13403</v>
      </c>
      <c r="F3406" t="s">
        <v>13404</v>
      </c>
      <c r="H3406">
        <v>53.023401300000003</v>
      </c>
      <c r="I3406">
        <v>-123.9394755</v>
      </c>
      <c r="J3406" s="1" t="str">
        <f t="shared" si="266"/>
        <v>Fluid (stream)</v>
      </c>
      <c r="K3406" s="1" t="str">
        <f t="shared" si="267"/>
        <v>Untreated Water</v>
      </c>
      <c r="L3406">
        <v>27</v>
      </c>
      <c r="M3406" t="s">
        <v>11411</v>
      </c>
      <c r="N3406">
        <v>525</v>
      </c>
    </row>
    <row r="3407" spans="1:17" hidden="1" x14ac:dyDescent="0.3">
      <c r="A3407" t="s">
        <v>13405</v>
      </c>
      <c r="B3407" t="s">
        <v>13406</v>
      </c>
      <c r="C3407" s="1" t="str">
        <f t="shared" si="268"/>
        <v>21:0550</v>
      </c>
      <c r="D3407" s="1" t="str">
        <f t="shared" si="265"/>
        <v>21:0179</v>
      </c>
      <c r="E3407" t="s">
        <v>13407</v>
      </c>
      <c r="F3407" t="s">
        <v>13408</v>
      </c>
      <c r="H3407">
        <v>53.034016899999997</v>
      </c>
      <c r="I3407">
        <v>-123.9521305</v>
      </c>
      <c r="J3407" s="1" t="str">
        <f t="shared" si="266"/>
        <v>Fluid (stream)</v>
      </c>
      <c r="K3407" s="1" t="str">
        <f t="shared" si="267"/>
        <v>Untreated Water</v>
      </c>
      <c r="L3407">
        <v>27</v>
      </c>
      <c r="M3407" t="s">
        <v>11416</v>
      </c>
      <c r="N3407">
        <v>526</v>
      </c>
      <c r="O3407">
        <v>0.65</v>
      </c>
      <c r="P3407">
        <v>120</v>
      </c>
      <c r="Q3407">
        <v>7.6</v>
      </c>
    </row>
    <row r="3408" spans="1:17" hidden="1" x14ac:dyDescent="0.3">
      <c r="A3408" t="s">
        <v>13409</v>
      </c>
      <c r="B3408" t="s">
        <v>13410</v>
      </c>
      <c r="C3408" s="1" t="str">
        <f t="shared" si="268"/>
        <v>21:0550</v>
      </c>
      <c r="D3408" s="1" t="str">
        <f>HYPERLINK("http://geochem.nrcan.gc.ca/cdogs/content/svy/svy_e.htm", "")</f>
        <v/>
      </c>
      <c r="G3408" s="1" t="str">
        <f>HYPERLINK("http://geochem.nrcan.gc.ca/cdogs/content/cr_/cr_00073_e.htm", "73")</f>
        <v>73</v>
      </c>
      <c r="J3408" t="s">
        <v>11453</v>
      </c>
      <c r="K3408" t="s">
        <v>11454</v>
      </c>
      <c r="L3408">
        <v>27</v>
      </c>
      <c r="M3408" t="s">
        <v>11455</v>
      </c>
      <c r="N3408">
        <v>527</v>
      </c>
      <c r="O3408">
        <v>0.45</v>
      </c>
      <c r="P3408">
        <v>98</v>
      </c>
      <c r="Q3408">
        <v>7</v>
      </c>
    </row>
    <row r="3409" spans="1:17" hidden="1" x14ac:dyDescent="0.3">
      <c r="A3409" t="s">
        <v>13411</v>
      </c>
      <c r="B3409" t="s">
        <v>13412</v>
      </c>
      <c r="C3409" s="1" t="str">
        <f t="shared" si="268"/>
        <v>21:0550</v>
      </c>
      <c r="D3409" s="1" t="str">
        <f t="shared" ref="D3409:D3426" si="269">HYPERLINK("http://geochem.nrcan.gc.ca/cdogs/content/svy/svy210179_e.htm", "21:0179")</f>
        <v>21:0179</v>
      </c>
      <c r="E3409" t="s">
        <v>13413</v>
      </c>
      <c r="F3409" t="s">
        <v>13414</v>
      </c>
      <c r="H3409">
        <v>53.0607598</v>
      </c>
      <c r="I3409">
        <v>-123.997195</v>
      </c>
      <c r="J3409" s="1" t="str">
        <f t="shared" ref="J3409:J3426" si="270">HYPERLINK("http://geochem.nrcan.gc.ca/cdogs/content/kwd/kwd020018_e.htm", "Fluid (stream)")</f>
        <v>Fluid (stream)</v>
      </c>
      <c r="K3409" s="1" t="str">
        <f t="shared" ref="K3409:K3426" si="271">HYPERLINK("http://geochem.nrcan.gc.ca/cdogs/content/kwd/kwd080007_e.htm", "Untreated Water")</f>
        <v>Untreated Water</v>
      </c>
      <c r="L3409">
        <v>27</v>
      </c>
      <c r="M3409" t="s">
        <v>11421</v>
      </c>
      <c r="N3409">
        <v>528</v>
      </c>
      <c r="O3409">
        <v>0.1</v>
      </c>
      <c r="P3409">
        <v>92</v>
      </c>
      <c r="Q3409">
        <v>6.8</v>
      </c>
    </row>
    <row r="3410" spans="1:17" hidden="1" x14ac:dyDescent="0.3">
      <c r="A3410" t="s">
        <v>13415</v>
      </c>
      <c r="B3410" t="s">
        <v>13416</v>
      </c>
      <c r="C3410" s="1" t="str">
        <f t="shared" si="268"/>
        <v>21:0550</v>
      </c>
      <c r="D3410" s="1" t="str">
        <f t="shared" si="269"/>
        <v>21:0179</v>
      </c>
      <c r="E3410" t="s">
        <v>13417</v>
      </c>
      <c r="F3410" t="s">
        <v>13418</v>
      </c>
      <c r="H3410">
        <v>53.0771643</v>
      </c>
      <c r="I3410">
        <v>-123.9952467</v>
      </c>
      <c r="J3410" s="1" t="str">
        <f t="shared" si="270"/>
        <v>Fluid (stream)</v>
      </c>
      <c r="K3410" s="1" t="str">
        <f t="shared" si="271"/>
        <v>Untreated Water</v>
      </c>
      <c r="L3410">
        <v>27</v>
      </c>
      <c r="M3410" t="s">
        <v>11426</v>
      </c>
      <c r="N3410">
        <v>529</v>
      </c>
      <c r="O3410">
        <v>0.3</v>
      </c>
      <c r="P3410">
        <v>120</v>
      </c>
      <c r="Q3410">
        <v>7.4</v>
      </c>
    </row>
    <row r="3411" spans="1:17" hidden="1" x14ac:dyDescent="0.3">
      <c r="A3411" t="s">
        <v>13419</v>
      </c>
      <c r="B3411" t="s">
        <v>13420</v>
      </c>
      <c r="C3411" s="1" t="str">
        <f t="shared" si="268"/>
        <v>21:0550</v>
      </c>
      <c r="D3411" s="1" t="str">
        <f t="shared" si="269"/>
        <v>21:0179</v>
      </c>
      <c r="E3411" t="s">
        <v>13421</v>
      </c>
      <c r="F3411" t="s">
        <v>13422</v>
      </c>
      <c r="H3411">
        <v>53.086541400000002</v>
      </c>
      <c r="I3411">
        <v>-123.9994652</v>
      </c>
      <c r="J3411" s="1" t="str">
        <f t="shared" si="270"/>
        <v>Fluid (stream)</v>
      </c>
      <c r="K3411" s="1" t="str">
        <f t="shared" si="271"/>
        <v>Untreated Water</v>
      </c>
      <c r="L3411">
        <v>27</v>
      </c>
      <c r="M3411" t="s">
        <v>11440</v>
      </c>
      <c r="N3411">
        <v>530</v>
      </c>
    </row>
    <row r="3412" spans="1:17" hidden="1" x14ac:dyDescent="0.3">
      <c r="A3412" t="s">
        <v>13423</v>
      </c>
      <c r="B3412" t="s">
        <v>13424</v>
      </c>
      <c r="C3412" s="1" t="str">
        <f t="shared" si="268"/>
        <v>21:0550</v>
      </c>
      <c r="D3412" s="1" t="str">
        <f t="shared" si="269"/>
        <v>21:0179</v>
      </c>
      <c r="E3412" t="s">
        <v>13387</v>
      </c>
      <c r="F3412" t="s">
        <v>13425</v>
      </c>
      <c r="H3412">
        <v>53.0138514</v>
      </c>
      <c r="I3412">
        <v>-123.8670245</v>
      </c>
      <c r="J3412" s="1" t="str">
        <f t="shared" si="270"/>
        <v>Fluid (stream)</v>
      </c>
      <c r="K3412" s="1" t="str">
        <f t="shared" si="271"/>
        <v>Untreated Water</v>
      </c>
      <c r="L3412">
        <v>27</v>
      </c>
      <c r="M3412" t="s">
        <v>12501</v>
      </c>
      <c r="N3412">
        <v>531</v>
      </c>
      <c r="O3412">
        <v>0.25</v>
      </c>
      <c r="P3412">
        <v>92</v>
      </c>
      <c r="Q3412">
        <v>7.5</v>
      </c>
    </row>
    <row r="3413" spans="1:17" hidden="1" x14ac:dyDescent="0.3">
      <c r="A3413" t="s">
        <v>13426</v>
      </c>
      <c r="B3413" t="s">
        <v>13427</v>
      </c>
      <c r="C3413" s="1" t="str">
        <f t="shared" si="268"/>
        <v>21:0550</v>
      </c>
      <c r="D3413" s="1" t="str">
        <f t="shared" si="269"/>
        <v>21:0179</v>
      </c>
      <c r="E3413" t="s">
        <v>13387</v>
      </c>
      <c r="F3413" t="s">
        <v>13428</v>
      </c>
      <c r="H3413">
        <v>53.0138514</v>
      </c>
      <c r="I3413">
        <v>-123.8670245</v>
      </c>
      <c r="J3413" s="1" t="str">
        <f t="shared" si="270"/>
        <v>Fluid (stream)</v>
      </c>
      <c r="K3413" s="1" t="str">
        <f t="shared" si="271"/>
        <v>Untreated Water</v>
      </c>
      <c r="L3413">
        <v>27</v>
      </c>
      <c r="M3413" t="s">
        <v>12497</v>
      </c>
      <c r="N3413">
        <v>532</v>
      </c>
      <c r="O3413">
        <v>0.25</v>
      </c>
      <c r="P3413">
        <v>96</v>
      </c>
      <c r="Q3413">
        <v>7.5</v>
      </c>
    </row>
    <row r="3414" spans="1:17" hidden="1" x14ac:dyDescent="0.3">
      <c r="A3414" t="s">
        <v>13429</v>
      </c>
      <c r="B3414" t="s">
        <v>13430</v>
      </c>
      <c r="C3414" s="1" t="str">
        <f t="shared" si="268"/>
        <v>21:0550</v>
      </c>
      <c r="D3414" s="1" t="str">
        <f t="shared" si="269"/>
        <v>21:0179</v>
      </c>
      <c r="E3414" t="s">
        <v>13431</v>
      </c>
      <c r="F3414" t="s">
        <v>13432</v>
      </c>
      <c r="H3414">
        <v>53.0436932</v>
      </c>
      <c r="I3414">
        <v>-123.9728116</v>
      </c>
      <c r="J3414" s="1" t="str">
        <f t="shared" si="270"/>
        <v>Fluid (stream)</v>
      </c>
      <c r="K3414" s="1" t="str">
        <f t="shared" si="271"/>
        <v>Untreated Water</v>
      </c>
      <c r="L3414">
        <v>27</v>
      </c>
      <c r="M3414" t="s">
        <v>11445</v>
      </c>
      <c r="N3414">
        <v>533</v>
      </c>
      <c r="O3414">
        <v>0.25</v>
      </c>
      <c r="P3414">
        <v>92</v>
      </c>
      <c r="Q3414">
        <v>7.9</v>
      </c>
    </row>
    <row r="3415" spans="1:17" hidden="1" x14ac:dyDescent="0.3">
      <c r="A3415" t="s">
        <v>13433</v>
      </c>
      <c r="B3415" t="s">
        <v>13434</v>
      </c>
      <c r="C3415" s="1" t="str">
        <f t="shared" si="268"/>
        <v>21:0550</v>
      </c>
      <c r="D3415" s="1" t="str">
        <f t="shared" si="269"/>
        <v>21:0179</v>
      </c>
      <c r="E3415" t="s">
        <v>13435</v>
      </c>
      <c r="F3415" t="s">
        <v>13436</v>
      </c>
      <c r="H3415">
        <v>53.072899499999998</v>
      </c>
      <c r="I3415">
        <v>-123.4596026</v>
      </c>
      <c r="J3415" s="1" t="str">
        <f t="shared" si="270"/>
        <v>Fluid (stream)</v>
      </c>
      <c r="K3415" s="1" t="str">
        <f t="shared" si="271"/>
        <v>Untreated Water</v>
      </c>
      <c r="L3415">
        <v>27</v>
      </c>
      <c r="M3415" t="s">
        <v>11450</v>
      </c>
      <c r="N3415">
        <v>534</v>
      </c>
    </row>
    <row r="3416" spans="1:17" hidden="1" x14ac:dyDescent="0.3">
      <c r="A3416" t="s">
        <v>13437</v>
      </c>
      <c r="B3416" t="s">
        <v>13438</v>
      </c>
      <c r="C3416" s="1" t="str">
        <f t="shared" si="268"/>
        <v>21:0550</v>
      </c>
      <c r="D3416" s="1" t="str">
        <f t="shared" si="269"/>
        <v>21:0179</v>
      </c>
      <c r="E3416" t="s">
        <v>13439</v>
      </c>
      <c r="F3416" t="s">
        <v>13440</v>
      </c>
      <c r="H3416">
        <v>53.055523700000002</v>
      </c>
      <c r="I3416">
        <v>-123.4523744</v>
      </c>
      <c r="J3416" s="1" t="str">
        <f t="shared" si="270"/>
        <v>Fluid (stream)</v>
      </c>
      <c r="K3416" s="1" t="str">
        <f t="shared" si="271"/>
        <v>Untreated Water</v>
      </c>
      <c r="L3416">
        <v>27</v>
      </c>
      <c r="M3416" t="s">
        <v>11460</v>
      </c>
      <c r="N3416">
        <v>535</v>
      </c>
    </row>
    <row r="3417" spans="1:17" hidden="1" x14ac:dyDescent="0.3">
      <c r="A3417" t="s">
        <v>13441</v>
      </c>
      <c r="B3417" t="s">
        <v>13442</v>
      </c>
      <c r="C3417" s="1" t="str">
        <f t="shared" si="268"/>
        <v>21:0550</v>
      </c>
      <c r="D3417" s="1" t="str">
        <f t="shared" si="269"/>
        <v>21:0179</v>
      </c>
      <c r="E3417" t="s">
        <v>13443</v>
      </c>
      <c r="F3417" t="s">
        <v>13444</v>
      </c>
      <c r="H3417">
        <v>53.094519099999999</v>
      </c>
      <c r="I3417">
        <v>-123.38658359999999</v>
      </c>
      <c r="J3417" s="1" t="str">
        <f t="shared" si="270"/>
        <v>Fluid (stream)</v>
      </c>
      <c r="K3417" s="1" t="str">
        <f t="shared" si="271"/>
        <v>Untreated Water</v>
      </c>
      <c r="L3417">
        <v>27</v>
      </c>
      <c r="M3417" t="s">
        <v>11465</v>
      </c>
      <c r="N3417">
        <v>536</v>
      </c>
      <c r="O3417">
        <v>0.1</v>
      </c>
      <c r="P3417">
        <v>54</v>
      </c>
      <c r="Q3417">
        <v>7.4</v>
      </c>
    </row>
    <row r="3418" spans="1:17" hidden="1" x14ac:dyDescent="0.3">
      <c r="A3418" t="s">
        <v>13445</v>
      </c>
      <c r="B3418" t="s">
        <v>13446</v>
      </c>
      <c r="C3418" s="1" t="str">
        <f t="shared" si="268"/>
        <v>21:0550</v>
      </c>
      <c r="D3418" s="1" t="str">
        <f t="shared" si="269"/>
        <v>21:0179</v>
      </c>
      <c r="E3418" t="s">
        <v>13447</v>
      </c>
      <c r="F3418" t="s">
        <v>13448</v>
      </c>
      <c r="H3418">
        <v>53.095526</v>
      </c>
      <c r="I3418">
        <v>-123.3782592</v>
      </c>
      <c r="J3418" s="1" t="str">
        <f t="shared" si="270"/>
        <v>Fluid (stream)</v>
      </c>
      <c r="K3418" s="1" t="str">
        <f t="shared" si="271"/>
        <v>Untreated Water</v>
      </c>
      <c r="L3418">
        <v>27</v>
      </c>
      <c r="M3418" t="s">
        <v>11470</v>
      </c>
      <c r="N3418">
        <v>537</v>
      </c>
      <c r="O3418">
        <v>0.3</v>
      </c>
      <c r="P3418">
        <v>86</v>
      </c>
      <c r="Q3418">
        <v>7</v>
      </c>
    </row>
    <row r="3419" spans="1:17" hidden="1" x14ac:dyDescent="0.3">
      <c r="A3419" t="s">
        <v>13449</v>
      </c>
      <c r="B3419" t="s">
        <v>13450</v>
      </c>
      <c r="C3419" s="1" t="str">
        <f t="shared" si="268"/>
        <v>21:0550</v>
      </c>
      <c r="D3419" s="1" t="str">
        <f t="shared" si="269"/>
        <v>21:0179</v>
      </c>
      <c r="E3419" t="s">
        <v>13451</v>
      </c>
      <c r="F3419" t="s">
        <v>13452</v>
      </c>
      <c r="H3419">
        <v>53.112356300000002</v>
      </c>
      <c r="I3419">
        <v>-123.35756480000001</v>
      </c>
      <c r="J3419" s="1" t="str">
        <f t="shared" si="270"/>
        <v>Fluid (stream)</v>
      </c>
      <c r="K3419" s="1" t="str">
        <f t="shared" si="271"/>
        <v>Untreated Water</v>
      </c>
      <c r="L3419">
        <v>27</v>
      </c>
      <c r="M3419" t="s">
        <v>11475</v>
      </c>
      <c r="N3419">
        <v>538</v>
      </c>
      <c r="O3419">
        <v>0.1</v>
      </c>
      <c r="P3419">
        <v>98</v>
      </c>
      <c r="Q3419">
        <v>7.3</v>
      </c>
    </row>
    <row r="3420" spans="1:17" hidden="1" x14ac:dyDescent="0.3">
      <c r="A3420" t="s">
        <v>13453</v>
      </c>
      <c r="B3420" t="s">
        <v>13454</v>
      </c>
      <c r="C3420" s="1" t="str">
        <f t="shared" si="268"/>
        <v>21:0550</v>
      </c>
      <c r="D3420" s="1" t="str">
        <f t="shared" si="269"/>
        <v>21:0179</v>
      </c>
      <c r="E3420" t="s">
        <v>13455</v>
      </c>
      <c r="F3420" t="s">
        <v>13456</v>
      </c>
      <c r="H3420">
        <v>53.070759799999998</v>
      </c>
      <c r="I3420">
        <v>-123.3754294</v>
      </c>
      <c r="J3420" s="1" t="str">
        <f t="shared" si="270"/>
        <v>Fluid (stream)</v>
      </c>
      <c r="K3420" s="1" t="str">
        <f t="shared" si="271"/>
        <v>Untreated Water</v>
      </c>
      <c r="L3420">
        <v>27</v>
      </c>
      <c r="M3420" t="s">
        <v>11480</v>
      </c>
      <c r="N3420">
        <v>539</v>
      </c>
      <c r="O3420">
        <v>0.25</v>
      </c>
      <c r="P3420">
        <v>74</v>
      </c>
      <c r="Q3420">
        <v>7.1</v>
      </c>
    </row>
    <row r="3421" spans="1:17" hidden="1" x14ac:dyDescent="0.3">
      <c r="A3421" t="s">
        <v>13457</v>
      </c>
      <c r="B3421" t="s">
        <v>13458</v>
      </c>
      <c r="C3421" s="1" t="str">
        <f t="shared" si="268"/>
        <v>21:0550</v>
      </c>
      <c r="D3421" s="1" t="str">
        <f t="shared" si="269"/>
        <v>21:0179</v>
      </c>
      <c r="E3421" t="s">
        <v>13459</v>
      </c>
      <c r="F3421" t="s">
        <v>13460</v>
      </c>
      <c r="H3421">
        <v>53.059124599999997</v>
      </c>
      <c r="I3421">
        <v>-123.4189892</v>
      </c>
      <c r="J3421" s="1" t="str">
        <f t="shared" si="270"/>
        <v>Fluid (stream)</v>
      </c>
      <c r="K3421" s="1" t="str">
        <f t="shared" si="271"/>
        <v>Untreated Water</v>
      </c>
      <c r="L3421">
        <v>27</v>
      </c>
      <c r="M3421" t="s">
        <v>12548</v>
      </c>
      <c r="N3421">
        <v>540</v>
      </c>
      <c r="O3421">
        <v>0.1</v>
      </c>
      <c r="P3421">
        <v>40</v>
      </c>
      <c r="Q3421">
        <v>6.7</v>
      </c>
    </row>
    <row r="3422" spans="1:17" hidden="1" x14ac:dyDescent="0.3">
      <c r="A3422" t="s">
        <v>13461</v>
      </c>
      <c r="B3422" t="s">
        <v>13462</v>
      </c>
      <c r="C3422" s="1" t="str">
        <f t="shared" si="268"/>
        <v>21:0550</v>
      </c>
      <c r="D3422" s="1" t="str">
        <f t="shared" si="269"/>
        <v>21:0179</v>
      </c>
      <c r="E3422" t="s">
        <v>13463</v>
      </c>
      <c r="F3422" t="s">
        <v>13464</v>
      </c>
      <c r="H3422">
        <v>53.012263300000001</v>
      </c>
      <c r="I3422">
        <v>-123.438788</v>
      </c>
      <c r="J3422" s="1" t="str">
        <f t="shared" si="270"/>
        <v>Fluid (stream)</v>
      </c>
      <c r="K3422" s="1" t="str">
        <f t="shared" si="271"/>
        <v>Untreated Water</v>
      </c>
      <c r="L3422">
        <v>28</v>
      </c>
      <c r="M3422" t="s">
        <v>11387</v>
      </c>
      <c r="N3422">
        <v>541</v>
      </c>
      <c r="O3422">
        <v>0.1</v>
      </c>
      <c r="P3422">
        <v>86</v>
      </c>
      <c r="Q3422">
        <v>7.1</v>
      </c>
    </row>
    <row r="3423" spans="1:17" hidden="1" x14ac:dyDescent="0.3">
      <c r="A3423" t="s">
        <v>13465</v>
      </c>
      <c r="B3423" t="s">
        <v>13466</v>
      </c>
      <c r="C3423" s="1" t="str">
        <f t="shared" si="268"/>
        <v>21:0550</v>
      </c>
      <c r="D3423" s="1" t="str">
        <f t="shared" si="269"/>
        <v>21:0179</v>
      </c>
      <c r="E3423" t="s">
        <v>13467</v>
      </c>
      <c r="F3423" t="s">
        <v>13468</v>
      </c>
      <c r="H3423">
        <v>53.061903200000003</v>
      </c>
      <c r="I3423">
        <v>-123.41106240000001</v>
      </c>
      <c r="J3423" s="1" t="str">
        <f t="shared" si="270"/>
        <v>Fluid (stream)</v>
      </c>
      <c r="K3423" s="1" t="str">
        <f t="shared" si="271"/>
        <v>Untreated Water</v>
      </c>
      <c r="L3423">
        <v>28</v>
      </c>
      <c r="M3423" t="s">
        <v>11392</v>
      </c>
      <c r="N3423">
        <v>542</v>
      </c>
    </row>
    <row r="3424" spans="1:17" hidden="1" x14ac:dyDescent="0.3">
      <c r="A3424" t="s">
        <v>13469</v>
      </c>
      <c r="B3424" t="s">
        <v>13470</v>
      </c>
      <c r="C3424" s="1" t="str">
        <f t="shared" si="268"/>
        <v>21:0550</v>
      </c>
      <c r="D3424" s="1" t="str">
        <f t="shared" si="269"/>
        <v>21:0179</v>
      </c>
      <c r="E3424" t="s">
        <v>13471</v>
      </c>
      <c r="F3424" t="s">
        <v>13472</v>
      </c>
      <c r="H3424">
        <v>53.050707299999999</v>
      </c>
      <c r="I3424">
        <v>-123.3659445</v>
      </c>
      <c r="J3424" s="1" t="str">
        <f t="shared" si="270"/>
        <v>Fluid (stream)</v>
      </c>
      <c r="K3424" s="1" t="str">
        <f t="shared" si="271"/>
        <v>Untreated Water</v>
      </c>
      <c r="L3424">
        <v>28</v>
      </c>
      <c r="M3424" t="s">
        <v>11397</v>
      </c>
      <c r="N3424">
        <v>543</v>
      </c>
      <c r="O3424">
        <v>0.3</v>
      </c>
      <c r="P3424">
        <v>78</v>
      </c>
      <c r="Q3424">
        <v>7</v>
      </c>
    </row>
    <row r="3425" spans="1:17" hidden="1" x14ac:dyDescent="0.3">
      <c r="A3425" t="s">
        <v>13473</v>
      </c>
      <c r="B3425" t="s">
        <v>13474</v>
      </c>
      <c r="C3425" s="1" t="str">
        <f t="shared" si="268"/>
        <v>21:0550</v>
      </c>
      <c r="D3425" s="1" t="str">
        <f t="shared" si="269"/>
        <v>21:0179</v>
      </c>
      <c r="E3425" t="s">
        <v>13475</v>
      </c>
      <c r="F3425" t="s">
        <v>13476</v>
      </c>
      <c r="H3425">
        <v>53.0169268</v>
      </c>
      <c r="I3425">
        <v>-123.7385666</v>
      </c>
      <c r="J3425" s="1" t="str">
        <f t="shared" si="270"/>
        <v>Fluid (stream)</v>
      </c>
      <c r="K3425" s="1" t="str">
        <f t="shared" si="271"/>
        <v>Untreated Water</v>
      </c>
      <c r="L3425">
        <v>28</v>
      </c>
      <c r="M3425" t="s">
        <v>11402</v>
      </c>
      <c r="N3425">
        <v>544</v>
      </c>
    </row>
    <row r="3426" spans="1:17" hidden="1" x14ac:dyDescent="0.3">
      <c r="A3426" t="s">
        <v>13477</v>
      </c>
      <c r="B3426" t="s">
        <v>13478</v>
      </c>
      <c r="C3426" s="1" t="str">
        <f t="shared" si="268"/>
        <v>21:0550</v>
      </c>
      <c r="D3426" s="1" t="str">
        <f t="shared" si="269"/>
        <v>21:0179</v>
      </c>
      <c r="E3426" t="s">
        <v>13479</v>
      </c>
      <c r="F3426" t="s">
        <v>13480</v>
      </c>
      <c r="H3426">
        <v>53.026034899999999</v>
      </c>
      <c r="I3426">
        <v>-123.7267195</v>
      </c>
      <c r="J3426" s="1" t="str">
        <f t="shared" si="270"/>
        <v>Fluid (stream)</v>
      </c>
      <c r="K3426" s="1" t="str">
        <f t="shared" si="271"/>
        <v>Untreated Water</v>
      </c>
      <c r="L3426">
        <v>28</v>
      </c>
      <c r="M3426" t="s">
        <v>11411</v>
      </c>
      <c r="N3426">
        <v>545</v>
      </c>
    </row>
    <row r="3427" spans="1:17" hidden="1" x14ac:dyDescent="0.3">
      <c r="A3427" t="s">
        <v>13481</v>
      </c>
      <c r="B3427" t="s">
        <v>13482</v>
      </c>
      <c r="C3427" s="1" t="str">
        <f t="shared" si="268"/>
        <v>21:0550</v>
      </c>
      <c r="D3427" s="1" t="str">
        <f>HYPERLINK("http://geochem.nrcan.gc.ca/cdogs/content/svy/svy_e.htm", "")</f>
        <v/>
      </c>
      <c r="G3427" s="1" t="str">
        <f>HYPERLINK("http://geochem.nrcan.gc.ca/cdogs/content/cr_/cr_00071_e.htm", "71")</f>
        <v>71</v>
      </c>
      <c r="J3427" t="s">
        <v>11453</v>
      </c>
      <c r="K3427" t="s">
        <v>11454</v>
      </c>
      <c r="L3427">
        <v>28</v>
      </c>
      <c r="M3427" t="s">
        <v>11455</v>
      </c>
      <c r="N3427">
        <v>546</v>
      </c>
      <c r="O3427">
        <v>0.5</v>
      </c>
      <c r="P3427">
        <v>76</v>
      </c>
      <c r="Q3427">
        <v>7.8</v>
      </c>
    </row>
    <row r="3428" spans="1:17" hidden="1" x14ac:dyDescent="0.3">
      <c r="A3428" t="s">
        <v>13483</v>
      </c>
      <c r="B3428" t="s">
        <v>13484</v>
      </c>
      <c r="C3428" s="1" t="str">
        <f t="shared" si="268"/>
        <v>21:0550</v>
      </c>
      <c r="D3428" s="1" t="str">
        <f t="shared" ref="D3428:D3456" si="272">HYPERLINK("http://geochem.nrcan.gc.ca/cdogs/content/svy/svy210179_e.htm", "21:0179")</f>
        <v>21:0179</v>
      </c>
      <c r="E3428" t="s">
        <v>13485</v>
      </c>
      <c r="F3428" t="s">
        <v>13486</v>
      </c>
      <c r="H3428">
        <v>53.025336899999999</v>
      </c>
      <c r="I3428">
        <v>-123.4050615</v>
      </c>
      <c r="J3428" s="1" t="str">
        <f t="shared" ref="J3428:J3456" si="273">HYPERLINK("http://geochem.nrcan.gc.ca/cdogs/content/kwd/kwd020018_e.htm", "Fluid (stream)")</f>
        <v>Fluid (stream)</v>
      </c>
      <c r="K3428" s="1" t="str">
        <f t="shared" ref="K3428:K3456" si="274">HYPERLINK("http://geochem.nrcan.gc.ca/cdogs/content/kwd/kwd080007_e.htm", "Untreated Water")</f>
        <v>Untreated Water</v>
      </c>
      <c r="L3428">
        <v>28</v>
      </c>
      <c r="M3428" t="s">
        <v>11416</v>
      </c>
      <c r="N3428">
        <v>547</v>
      </c>
      <c r="O3428">
        <v>0.5</v>
      </c>
      <c r="P3428">
        <v>90</v>
      </c>
      <c r="Q3428">
        <v>6.6</v>
      </c>
    </row>
    <row r="3429" spans="1:17" hidden="1" x14ac:dyDescent="0.3">
      <c r="A3429" t="s">
        <v>13487</v>
      </c>
      <c r="B3429" t="s">
        <v>13488</v>
      </c>
      <c r="C3429" s="1" t="str">
        <f t="shared" si="268"/>
        <v>21:0550</v>
      </c>
      <c r="D3429" s="1" t="str">
        <f t="shared" si="272"/>
        <v>21:0179</v>
      </c>
      <c r="E3429" t="s">
        <v>13463</v>
      </c>
      <c r="F3429" t="s">
        <v>13489</v>
      </c>
      <c r="H3429">
        <v>53.012263300000001</v>
      </c>
      <c r="I3429">
        <v>-123.438788</v>
      </c>
      <c r="J3429" s="1" t="str">
        <f t="shared" si="273"/>
        <v>Fluid (stream)</v>
      </c>
      <c r="K3429" s="1" t="str">
        <f t="shared" si="274"/>
        <v>Untreated Water</v>
      </c>
      <c r="L3429">
        <v>28</v>
      </c>
      <c r="M3429" t="s">
        <v>11406</v>
      </c>
      <c r="N3429">
        <v>548</v>
      </c>
    </row>
    <row r="3430" spans="1:17" hidden="1" x14ac:dyDescent="0.3">
      <c r="A3430" t="s">
        <v>13490</v>
      </c>
      <c r="B3430" t="s">
        <v>13491</v>
      </c>
      <c r="C3430" s="1" t="str">
        <f t="shared" si="268"/>
        <v>21:0550</v>
      </c>
      <c r="D3430" s="1" t="str">
        <f t="shared" si="272"/>
        <v>21:0179</v>
      </c>
      <c r="E3430" t="s">
        <v>13492</v>
      </c>
      <c r="F3430" t="s">
        <v>13493</v>
      </c>
      <c r="H3430">
        <v>53.079118999999999</v>
      </c>
      <c r="I3430">
        <v>-123.3210273</v>
      </c>
      <c r="J3430" s="1" t="str">
        <f t="shared" si="273"/>
        <v>Fluid (stream)</v>
      </c>
      <c r="K3430" s="1" t="str">
        <f t="shared" si="274"/>
        <v>Untreated Water</v>
      </c>
      <c r="L3430">
        <v>28</v>
      </c>
      <c r="M3430" t="s">
        <v>11421</v>
      </c>
      <c r="N3430">
        <v>549</v>
      </c>
      <c r="O3430">
        <v>0.1</v>
      </c>
      <c r="P3430">
        <v>110</v>
      </c>
      <c r="Q3430">
        <v>7.3</v>
      </c>
    </row>
    <row r="3431" spans="1:17" hidden="1" x14ac:dyDescent="0.3">
      <c r="A3431" t="s">
        <v>13494</v>
      </c>
      <c r="B3431" t="s">
        <v>13495</v>
      </c>
      <c r="C3431" s="1" t="str">
        <f t="shared" si="268"/>
        <v>21:0550</v>
      </c>
      <c r="D3431" s="1" t="str">
        <f t="shared" si="272"/>
        <v>21:0179</v>
      </c>
      <c r="E3431" t="s">
        <v>13496</v>
      </c>
      <c r="F3431" t="s">
        <v>13497</v>
      </c>
      <c r="H3431">
        <v>53.0773565</v>
      </c>
      <c r="I3431">
        <v>-123.3309563</v>
      </c>
      <c r="J3431" s="1" t="str">
        <f t="shared" si="273"/>
        <v>Fluid (stream)</v>
      </c>
      <c r="K3431" s="1" t="str">
        <f t="shared" si="274"/>
        <v>Untreated Water</v>
      </c>
      <c r="L3431">
        <v>28</v>
      </c>
      <c r="M3431" t="s">
        <v>11426</v>
      </c>
      <c r="N3431">
        <v>550</v>
      </c>
      <c r="O3431">
        <v>0.3</v>
      </c>
      <c r="P3431">
        <v>100</v>
      </c>
      <c r="Q3431">
        <v>7.1</v>
      </c>
    </row>
    <row r="3432" spans="1:17" hidden="1" x14ac:dyDescent="0.3">
      <c r="A3432" t="s">
        <v>13498</v>
      </c>
      <c r="B3432" t="s">
        <v>13499</v>
      </c>
      <c r="C3432" s="1" t="str">
        <f t="shared" si="268"/>
        <v>21:0550</v>
      </c>
      <c r="D3432" s="1" t="str">
        <f t="shared" si="272"/>
        <v>21:0179</v>
      </c>
      <c r="E3432" t="s">
        <v>13500</v>
      </c>
      <c r="F3432" t="s">
        <v>13501</v>
      </c>
      <c r="H3432">
        <v>53.0369612</v>
      </c>
      <c r="I3432">
        <v>-123.4842427</v>
      </c>
      <c r="J3432" s="1" t="str">
        <f t="shared" si="273"/>
        <v>Fluid (stream)</v>
      </c>
      <c r="K3432" s="1" t="str">
        <f t="shared" si="274"/>
        <v>Untreated Water</v>
      </c>
      <c r="L3432">
        <v>28</v>
      </c>
      <c r="M3432" t="s">
        <v>11431</v>
      </c>
      <c r="N3432">
        <v>551</v>
      </c>
      <c r="O3432">
        <v>0.35</v>
      </c>
      <c r="P3432">
        <v>60</v>
      </c>
      <c r="Q3432">
        <v>6.9</v>
      </c>
    </row>
    <row r="3433" spans="1:17" hidden="1" x14ac:dyDescent="0.3">
      <c r="A3433" t="s">
        <v>13502</v>
      </c>
      <c r="B3433" t="s">
        <v>13503</v>
      </c>
      <c r="C3433" s="1" t="str">
        <f t="shared" si="268"/>
        <v>21:0550</v>
      </c>
      <c r="D3433" s="1" t="str">
        <f t="shared" si="272"/>
        <v>21:0179</v>
      </c>
      <c r="E3433" t="s">
        <v>13500</v>
      </c>
      <c r="F3433" t="s">
        <v>13504</v>
      </c>
      <c r="H3433">
        <v>53.0369612</v>
      </c>
      <c r="I3433">
        <v>-123.4842427</v>
      </c>
      <c r="J3433" s="1" t="str">
        <f t="shared" si="273"/>
        <v>Fluid (stream)</v>
      </c>
      <c r="K3433" s="1" t="str">
        <f t="shared" si="274"/>
        <v>Untreated Water</v>
      </c>
      <c r="L3433">
        <v>28</v>
      </c>
      <c r="M3433" t="s">
        <v>11435</v>
      </c>
      <c r="N3433">
        <v>552</v>
      </c>
      <c r="O3433">
        <v>0.3</v>
      </c>
      <c r="P3433">
        <v>58</v>
      </c>
      <c r="Q3433">
        <v>6.9</v>
      </c>
    </row>
    <row r="3434" spans="1:17" hidden="1" x14ac:dyDescent="0.3">
      <c r="A3434" t="s">
        <v>13505</v>
      </c>
      <c r="B3434" t="s">
        <v>13506</v>
      </c>
      <c r="C3434" s="1" t="str">
        <f t="shared" si="268"/>
        <v>21:0550</v>
      </c>
      <c r="D3434" s="1" t="str">
        <f t="shared" si="272"/>
        <v>21:0179</v>
      </c>
      <c r="E3434" t="s">
        <v>13507</v>
      </c>
      <c r="F3434" t="s">
        <v>13508</v>
      </c>
      <c r="H3434">
        <v>53.026853099999997</v>
      </c>
      <c r="I3434">
        <v>-123.55322150000001</v>
      </c>
      <c r="J3434" s="1" t="str">
        <f t="shared" si="273"/>
        <v>Fluid (stream)</v>
      </c>
      <c r="K3434" s="1" t="str">
        <f t="shared" si="274"/>
        <v>Untreated Water</v>
      </c>
      <c r="L3434">
        <v>28</v>
      </c>
      <c r="M3434" t="s">
        <v>11440</v>
      </c>
      <c r="N3434">
        <v>553</v>
      </c>
      <c r="O3434">
        <v>0.1</v>
      </c>
      <c r="P3434">
        <v>170</v>
      </c>
      <c r="Q3434">
        <v>6.3</v>
      </c>
    </row>
    <row r="3435" spans="1:17" hidden="1" x14ac:dyDescent="0.3">
      <c r="A3435" t="s">
        <v>13509</v>
      </c>
      <c r="B3435" t="s">
        <v>13510</v>
      </c>
      <c r="C3435" s="1" t="str">
        <f t="shared" si="268"/>
        <v>21:0550</v>
      </c>
      <c r="D3435" s="1" t="str">
        <f t="shared" si="272"/>
        <v>21:0179</v>
      </c>
      <c r="E3435" t="s">
        <v>13511</v>
      </c>
      <c r="F3435" t="s">
        <v>13512</v>
      </c>
      <c r="H3435">
        <v>53.056598399999999</v>
      </c>
      <c r="I3435">
        <v>-123.504875</v>
      </c>
      <c r="J3435" s="1" t="str">
        <f t="shared" si="273"/>
        <v>Fluid (stream)</v>
      </c>
      <c r="K3435" s="1" t="str">
        <f t="shared" si="274"/>
        <v>Untreated Water</v>
      </c>
      <c r="L3435">
        <v>28</v>
      </c>
      <c r="M3435" t="s">
        <v>11445</v>
      </c>
      <c r="N3435">
        <v>554</v>
      </c>
      <c r="O3435">
        <v>4</v>
      </c>
      <c r="P3435">
        <v>110</v>
      </c>
      <c r="Q3435">
        <v>7.7</v>
      </c>
    </row>
    <row r="3436" spans="1:17" hidden="1" x14ac:dyDescent="0.3">
      <c r="A3436" t="s">
        <v>13513</v>
      </c>
      <c r="B3436" t="s">
        <v>13514</v>
      </c>
      <c r="C3436" s="1" t="str">
        <f t="shared" si="268"/>
        <v>21:0550</v>
      </c>
      <c r="D3436" s="1" t="str">
        <f t="shared" si="272"/>
        <v>21:0179</v>
      </c>
      <c r="E3436" t="s">
        <v>13515</v>
      </c>
      <c r="F3436" t="s">
        <v>13516</v>
      </c>
      <c r="H3436">
        <v>53.066414600000002</v>
      </c>
      <c r="I3436">
        <v>-123.55350679999999</v>
      </c>
      <c r="J3436" s="1" t="str">
        <f t="shared" si="273"/>
        <v>Fluid (stream)</v>
      </c>
      <c r="K3436" s="1" t="str">
        <f t="shared" si="274"/>
        <v>Untreated Water</v>
      </c>
      <c r="L3436">
        <v>28</v>
      </c>
      <c r="M3436" t="s">
        <v>11450</v>
      </c>
      <c r="N3436">
        <v>555</v>
      </c>
    </row>
    <row r="3437" spans="1:17" hidden="1" x14ac:dyDescent="0.3">
      <c r="A3437" t="s">
        <v>13517</v>
      </c>
      <c r="B3437" t="s">
        <v>13518</v>
      </c>
      <c r="C3437" s="1" t="str">
        <f t="shared" si="268"/>
        <v>21:0550</v>
      </c>
      <c r="D3437" s="1" t="str">
        <f t="shared" si="272"/>
        <v>21:0179</v>
      </c>
      <c r="E3437" t="s">
        <v>13519</v>
      </c>
      <c r="F3437" t="s">
        <v>13520</v>
      </c>
      <c r="H3437">
        <v>53.009666500000002</v>
      </c>
      <c r="I3437">
        <v>-123.67928550000001</v>
      </c>
      <c r="J3437" s="1" t="str">
        <f t="shared" si="273"/>
        <v>Fluid (stream)</v>
      </c>
      <c r="K3437" s="1" t="str">
        <f t="shared" si="274"/>
        <v>Untreated Water</v>
      </c>
      <c r="L3437">
        <v>28</v>
      </c>
      <c r="M3437" t="s">
        <v>11460</v>
      </c>
      <c r="N3437">
        <v>556</v>
      </c>
    </row>
    <row r="3438" spans="1:17" hidden="1" x14ac:dyDescent="0.3">
      <c r="A3438" t="s">
        <v>13521</v>
      </c>
      <c r="B3438" t="s">
        <v>13522</v>
      </c>
      <c r="C3438" s="1" t="str">
        <f t="shared" si="268"/>
        <v>21:0550</v>
      </c>
      <c r="D3438" s="1" t="str">
        <f t="shared" si="272"/>
        <v>21:0179</v>
      </c>
      <c r="E3438" t="s">
        <v>13523</v>
      </c>
      <c r="F3438" t="s">
        <v>13524</v>
      </c>
      <c r="H3438">
        <v>53.14734</v>
      </c>
      <c r="I3438">
        <v>-123.73952749999999</v>
      </c>
      <c r="J3438" s="1" t="str">
        <f t="shared" si="273"/>
        <v>Fluid (stream)</v>
      </c>
      <c r="K3438" s="1" t="str">
        <f t="shared" si="274"/>
        <v>Untreated Water</v>
      </c>
      <c r="L3438">
        <v>28</v>
      </c>
      <c r="M3438" t="s">
        <v>11465</v>
      </c>
      <c r="N3438">
        <v>557</v>
      </c>
    </row>
    <row r="3439" spans="1:17" hidden="1" x14ac:dyDescent="0.3">
      <c r="A3439" t="s">
        <v>13525</v>
      </c>
      <c r="B3439" t="s">
        <v>13526</v>
      </c>
      <c r="C3439" s="1" t="str">
        <f t="shared" si="268"/>
        <v>21:0550</v>
      </c>
      <c r="D3439" s="1" t="str">
        <f t="shared" si="272"/>
        <v>21:0179</v>
      </c>
      <c r="E3439" t="s">
        <v>13527</v>
      </c>
      <c r="F3439" t="s">
        <v>13528</v>
      </c>
      <c r="H3439">
        <v>53.1150868</v>
      </c>
      <c r="I3439">
        <v>-123.637517</v>
      </c>
      <c r="J3439" s="1" t="str">
        <f t="shared" si="273"/>
        <v>Fluid (stream)</v>
      </c>
      <c r="K3439" s="1" t="str">
        <f t="shared" si="274"/>
        <v>Untreated Water</v>
      </c>
      <c r="L3439">
        <v>28</v>
      </c>
      <c r="M3439" t="s">
        <v>11470</v>
      </c>
      <c r="N3439">
        <v>558</v>
      </c>
    </row>
    <row r="3440" spans="1:17" hidden="1" x14ac:dyDescent="0.3">
      <c r="A3440" t="s">
        <v>13529</v>
      </c>
      <c r="B3440" t="s">
        <v>13530</v>
      </c>
      <c r="C3440" s="1" t="str">
        <f t="shared" si="268"/>
        <v>21:0550</v>
      </c>
      <c r="D3440" s="1" t="str">
        <f t="shared" si="272"/>
        <v>21:0179</v>
      </c>
      <c r="E3440" t="s">
        <v>13531</v>
      </c>
      <c r="F3440" t="s">
        <v>13532</v>
      </c>
      <c r="H3440">
        <v>53.050735299999999</v>
      </c>
      <c r="I3440">
        <v>-123.5765773</v>
      </c>
      <c r="J3440" s="1" t="str">
        <f t="shared" si="273"/>
        <v>Fluid (stream)</v>
      </c>
      <c r="K3440" s="1" t="str">
        <f t="shared" si="274"/>
        <v>Untreated Water</v>
      </c>
      <c r="L3440">
        <v>28</v>
      </c>
      <c r="M3440" t="s">
        <v>11475</v>
      </c>
      <c r="N3440">
        <v>559</v>
      </c>
      <c r="O3440">
        <v>1</v>
      </c>
      <c r="P3440">
        <v>130</v>
      </c>
      <c r="Q3440">
        <v>7.7</v>
      </c>
    </row>
    <row r="3441" spans="1:17" hidden="1" x14ac:dyDescent="0.3">
      <c r="A3441" t="s">
        <v>13533</v>
      </c>
      <c r="B3441" t="s">
        <v>13534</v>
      </c>
      <c r="C3441" s="1" t="str">
        <f t="shared" si="268"/>
        <v>21:0550</v>
      </c>
      <c r="D3441" s="1" t="str">
        <f t="shared" si="272"/>
        <v>21:0179</v>
      </c>
      <c r="E3441" t="s">
        <v>13535</v>
      </c>
      <c r="F3441" t="s">
        <v>13536</v>
      </c>
      <c r="H3441">
        <v>53.214351299999997</v>
      </c>
      <c r="I3441">
        <v>-123.1537127</v>
      </c>
      <c r="J3441" s="1" t="str">
        <f t="shared" si="273"/>
        <v>Fluid (stream)</v>
      </c>
      <c r="K3441" s="1" t="str">
        <f t="shared" si="274"/>
        <v>Untreated Water</v>
      </c>
      <c r="L3441">
        <v>28</v>
      </c>
      <c r="M3441" t="s">
        <v>11480</v>
      </c>
      <c r="N3441">
        <v>560</v>
      </c>
      <c r="O3441">
        <v>0.45</v>
      </c>
      <c r="P3441">
        <v>120</v>
      </c>
      <c r="Q3441">
        <v>7</v>
      </c>
    </row>
    <row r="3442" spans="1:17" hidden="1" x14ac:dyDescent="0.3">
      <c r="A3442" t="s">
        <v>13537</v>
      </c>
      <c r="B3442" t="s">
        <v>13538</v>
      </c>
      <c r="C3442" s="1" t="str">
        <f t="shared" si="268"/>
        <v>21:0550</v>
      </c>
      <c r="D3442" s="1" t="str">
        <f t="shared" si="272"/>
        <v>21:0179</v>
      </c>
      <c r="E3442" t="s">
        <v>13539</v>
      </c>
      <c r="F3442" t="s">
        <v>13540</v>
      </c>
      <c r="H3442">
        <v>53.271149899999998</v>
      </c>
      <c r="I3442">
        <v>-123.1569757</v>
      </c>
      <c r="J3442" s="1" t="str">
        <f t="shared" si="273"/>
        <v>Fluid (stream)</v>
      </c>
      <c r="K3442" s="1" t="str">
        <f t="shared" si="274"/>
        <v>Untreated Water</v>
      </c>
      <c r="L3442">
        <v>29</v>
      </c>
      <c r="M3442" t="s">
        <v>11387</v>
      </c>
      <c r="N3442">
        <v>561</v>
      </c>
      <c r="O3442">
        <v>0.1</v>
      </c>
      <c r="P3442">
        <v>110</v>
      </c>
      <c r="Q3442">
        <v>6.8</v>
      </c>
    </row>
    <row r="3443" spans="1:17" hidden="1" x14ac:dyDescent="0.3">
      <c r="A3443" t="s">
        <v>13541</v>
      </c>
      <c r="B3443" t="s">
        <v>13542</v>
      </c>
      <c r="C3443" s="1" t="str">
        <f t="shared" si="268"/>
        <v>21:0550</v>
      </c>
      <c r="D3443" s="1" t="str">
        <f t="shared" si="272"/>
        <v>21:0179</v>
      </c>
      <c r="E3443" t="s">
        <v>13543</v>
      </c>
      <c r="F3443" t="s">
        <v>13544</v>
      </c>
      <c r="H3443">
        <v>53.8172329</v>
      </c>
      <c r="I3443">
        <v>-123.3841467</v>
      </c>
      <c r="J3443" s="1" t="str">
        <f t="shared" si="273"/>
        <v>Fluid (stream)</v>
      </c>
      <c r="K3443" s="1" t="str">
        <f t="shared" si="274"/>
        <v>Untreated Water</v>
      </c>
      <c r="L3443">
        <v>29</v>
      </c>
      <c r="M3443" t="s">
        <v>11392</v>
      </c>
      <c r="N3443">
        <v>562</v>
      </c>
      <c r="O3443">
        <v>0.1</v>
      </c>
      <c r="P3443">
        <v>68</v>
      </c>
      <c r="Q3443">
        <v>6.9</v>
      </c>
    </row>
    <row r="3444" spans="1:17" hidden="1" x14ac:dyDescent="0.3">
      <c r="A3444" t="s">
        <v>13545</v>
      </c>
      <c r="B3444" t="s">
        <v>13546</v>
      </c>
      <c r="C3444" s="1" t="str">
        <f t="shared" si="268"/>
        <v>21:0550</v>
      </c>
      <c r="D3444" s="1" t="str">
        <f t="shared" si="272"/>
        <v>21:0179</v>
      </c>
      <c r="E3444" t="s">
        <v>13547</v>
      </c>
      <c r="F3444" t="s">
        <v>13548</v>
      </c>
      <c r="H3444">
        <v>53.827727600000003</v>
      </c>
      <c r="I3444">
        <v>-123.3377668</v>
      </c>
      <c r="J3444" s="1" t="str">
        <f t="shared" si="273"/>
        <v>Fluid (stream)</v>
      </c>
      <c r="K3444" s="1" t="str">
        <f t="shared" si="274"/>
        <v>Untreated Water</v>
      </c>
      <c r="L3444">
        <v>29</v>
      </c>
      <c r="M3444" t="s">
        <v>11397</v>
      </c>
      <c r="N3444">
        <v>563</v>
      </c>
      <c r="O3444">
        <v>0.1</v>
      </c>
      <c r="P3444">
        <v>34</v>
      </c>
      <c r="Q3444">
        <v>6.2</v>
      </c>
    </row>
    <row r="3445" spans="1:17" hidden="1" x14ac:dyDescent="0.3">
      <c r="A3445" t="s">
        <v>13549</v>
      </c>
      <c r="B3445" t="s">
        <v>13550</v>
      </c>
      <c r="C3445" s="1" t="str">
        <f t="shared" si="268"/>
        <v>21:0550</v>
      </c>
      <c r="D3445" s="1" t="str">
        <f t="shared" si="272"/>
        <v>21:0179</v>
      </c>
      <c r="E3445" t="s">
        <v>13551</v>
      </c>
      <c r="F3445" t="s">
        <v>13552</v>
      </c>
      <c r="H3445">
        <v>53.842857600000002</v>
      </c>
      <c r="I3445">
        <v>-123.2348722</v>
      </c>
      <c r="J3445" s="1" t="str">
        <f t="shared" si="273"/>
        <v>Fluid (stream)</v>
      </c>
      <c r="K3445" s="1" t="str">
        <f t="shared" si="274"/>
        <v>Untreated Water</v>
      </c>
      <c r="L3445">
        <v>29</v>
      </c>
      <c r="M3445" t="s">
        <v>11402</v>
      </c>
      <c r="N3445">
        <v>564</v>
      </c>
      <c r="O3445">
        <v>0.45</v>
      </c>
      <c r="P3445">
        <v>110</v>
      </c>
      <c r="Q3445">
        <v>7.5</v>
      </c>
    </row>
    <row r="3446" spans="1:17" hidden="1" x14ac:dyDescent="0.3">
      <c r="A3446" t="s">
        <v>13553</v>
      </c>
      <c r="B3446" t="s">
        <v>13554</v>
      </c>
      <c r="C3446" s="1" t="str">
        <f t="shared" si="268"/>
        <v>21:0550</v>
      </c>
      <c r="D3446" s="1" t="str">
        <f t="shared" si="272"/>
        <v>21:0179</v>
      </c>
      <c r="E3446" t="s">
        <v>13555</v>
      </c>
      <c r="F3446" t="s">
        <v>13556</v>
      </c>
      <c r="H3446">
        <v>53.843397099999997</v>
      </c>
      <c r="I3446">
        <v>-123.2437516</v>
      </c>
      <c r="J3446" s="1" t="str">
        <f t="shared" si="273"/>
        <v>Fluid (stream)</v>
      </c>
      <c r="K3446" s="1" t="str">
        <f t="shared" si="274"/>
        <v>Untreated Water</v>
      </c>
      <c r="L3446">
        <v>29</v>
      </c>
      <c r="M3446" t="s">
        <v>11411</v>
      </c>
      <c r="N3446">
        <v>565</v>
      </c>
      <c r="O3446">
        <v>0.1</v>
      </c>
      <c r="P3446">
        <v>48</v>
      </c>
      <c r="Q3446">
        <v>7</v>
      </c>
    </row>
    <row r="3447" spans="1:17" hidden="1" x14ac:dyDescent="0.3">
      <c r="A3447" t="s">
        <v>13557</v>
      </c>
      <c r="B3447" t="s">
        <v>13558</v>
      </c>
      <c r="C3447" s="1" t="str">
        <f t="shared" si="268"/>
        <v>21:0550</v>
      </c>
      <c r="D3447" s="1" t="str">
        <f t="shared" si="272"/>
        <v>21:0179</v>
      </c>
      <c r="E3447" t="s">
        <v>13559</v>
      </c>
      <c r="F3447" t="s">
        <v>13560</v>
      </c>
      <c r="H3447">
        <v>53.9172571</v>
      </c>
      <c r="I3447">
        <v>-123.3716216</v>
      </c>
      <c r="J3447" s="1" t="str">
        <f t="shared" si="273"/>
        <v>Fluid (stream)</v>
      </c>
      <c r="K3447" s="1" t="str">
        <f t="shared" si="274"/>
        <v>Untreated Water</v>
      </c>
      <c r="L3447">
        <v>29</v>
      </c>
      <c r="M3447" t="s">
        <v>11431</v>
      </c>
      <c r="N3447">
        <v>566</v>
      </c>
      <c r="O3447">
        <v>0.3</v>
      </c>
      <c r="P3447">
        <v>58</v>
      </c>
      <c r="Q3447">
        <v>7.2</v>
      </c>
    </row>
    <row r="3448" spans="1:17" hidden="1" x14ac:dyDescent="0.3">
      <c r="A3448" t="s">
        <v>13561</v>
      </c>
      <c r="B3448" t="s">
        <v>13562</v>
      </c>
      <c r="C3448" s="1" t="str">
        <f t="shared" si="268"/>
        <v>21:0550</v>
      </c>
      <c r="D3448" s="1" t="str">
        <f t="shared" si="272"/>
        <v>21:0179</v>
      </c>
      <c r="E3448" t="s">
        <v>13559</v>
      </c>
      <c r="F3448" t="s">
        <v>13563</v>
      </c>
      <c r="H3448">
        <v>53.9172571</v>
      </c>
      <c r="I3448">
        <v>-123.3716216</v>
      </c>
      <c r="J3448" s="1" t="str">
        <f t="shared" si="273"/>
        <v>Fluid (stream)</v>
      </c>
      <c r="K3448" s="1" t="str">
        <f t="shared" si="274"/>
        <v>Untreated Water</v>
      </c>
      <c r="L3448">
        <v>29</v>
      </c>
      <c r="M3448" t="s">
        <v>11435</v>
      </c>
      <c r="N3448">
        <v>567</v>
      </c>
      <c r="O3448">
        <v>0.1</v>
      </c>
      <c r="P3448">
        <v>58</v>
      </c>
      <c r="Q3448">
        <v>7.4</v>
      </c>
    </row>
    <row r="3449" spans="1:17" hidden="1" x14ac:dyDescent="0.3">
      <c r="A3449" t="s">
        <v>13564</v>
      </c>
      <c r="B3449" t="s">
        <v>13565</v>
      </c>
      <c r="C3449" s="1" t="str">
        <f t="shared" si="268"/>
        <v>21:0550</v>
      </c>
      <c r="D3449" s="1" t="str">
        <f t="shared" si="272"/>
        <v>21:0179</v>
      </c>
      <c r="E3449" t="s">
        <v>13566</v>
      </c>
      <c r="F3449" t="s">
        <v>13567</v>
      </c>
      <c r="H3449">
        <v>53.929501399999999</v>
      </c>
      <c r="I3449">
        <v>-123.3144198</v>
      </c>
      <c r="J3449" s="1" t="str">
        <f t="shared" si="273"/>
        <v>Fluid (stream)</v>
      </c>
      <c r="K3449" s="1" t="str">
        <f t="shared" si="274"/>
        <v>Untreated Water</v>
      </c>
      <c r="L3449">
        <v>29</v>
      </c>
      <c r="M3449" t="s">
        <v>11416</v>
      </c>
      <c r="N3449">
        <v>568</v>
      </c>
      <c r="O3449">
        <v>0.85</v>
      </c>
      <c r="P3449">
        <v>110</v>
      </c>
      <c r="Q3449">
        <v>7.3</v>
      </c>
    </row>
    <row r="3450" spans="1:17" hidden="1" x14ac:dyDescent="0.3">
      <c r="A3450" t="s">
        <v>13568</v>
      </c>
      <c r="B3450" t="s">
        <v>13569</v>
      </c>
      <c r="C3450" s="1" t="str">
        <f t="shared" si="268"/>
        <v>21:0550</v>
      </c>
      <c r="D3450" s="1" t="str">
        <f t="shared" si="272"/>
        <v>21:0179</v>
      </c>
      <c r="E3450" t="s">
        <v>13570</v>
      </c>
      <c r="F3450" t="s">
        <v>13571</v>
      </c>
      <c r="H3450">
        <v>53.9011627</v>
      </c>
      <c r="I3450">
        <v>-123.34662470000001</v>
      </c>
      <c r="J3450" s="1" t="str">
        <f t="shared" si="273"/>
        <v>Fluid (stream)</v>
      </c>
      <c r="K3450" s="1" t="str">
        <f t="shared" si="274"/>
        <v>Untreated Water</v>
      </c>
      <c r="L3450">
        <v>29</v>
      </c>
      <c r="M3450" t="s">
        <v>11421</v>
      </c>
      <c r="N3450">
        <v>569</v>
      </c>
      <c r="O3450">
        <v>0.45</v>
      </c>
      <c r="P3450">
        <v>96</v>
      </c>
      <c r="Q3450">
        <v>6.8</v>
      </c>
    </row>
    <row r="3451" spans="1:17" hidden="1" x14ac:dyDescent="0.3">
      <c r="A3451" t="s">
        <v>13572</v>
      </c>
      <c r="B3451" t="s">
        <v>13573</v>
      </c>
      <c r="C3451" s="1" t="str">
        <f t="shared" si="268"/>
        <v>21:0550</v>
      </c>
      <c r="D3451" s="1" t="str">
        <f t="shared" si="272"/>
        <v>21:0179</v>
      </c>
      <c r="E3451" t="s">
        <v>13574</v>
      </c>
      <c r="F3451" t="s">
        <v>13575</v>
      </c>
      <c r="H3451">
        <v>53.832934000000002</v>
      </c>
      <c r="I3451">
        <v>-123.2484925</v>
      </c>
      <c r="J3451" s="1" t="str">
        <f t="shared" si="273"/>
        <v>Fluid (stream)</v>
      </c>
      <c r="K3451" s="1" t="str">
        <f t="shared" si="274"/>
        <v>Untreated Water</v>
      </c>
      <c r="L3451">
        <v>29</v>
      </c>
      <c r="M3451" t="s">
        <v>11426</v>
      </c>
      <c r="N3451">
        <v>570</v>
      </c>
      <c r="O3451">
        <v>0.25</v>
      </c>
      <c r="P3451">
        <v>84</v>
      </c>
      <c r="Q3451">
        <v>6.9</v>
      </c>
    </row>
    <row r="3452" spans="1:17" hidden="1" x14ac:dyDescent="0.3">
      <c r="A3452" t="s">
        <v>13576</v>
      </c>
      <c r="B3452" t="s">
        <v>13577</v>
      </c>
      <c r="C3452" s="1" t="str">
        <f t="shared" si="268"/>
        <v>21:0550</v>
      </c>
      <c r="D3452" s="1" t="str">
        <f t="shared" si="272"/>
        <v>21:0179</v>
      </c>
      <c r="E3452" t="s">
        <v>13578</v>
      </c>
      <c r="F3452" t="s">
        <v>13579</v>
      </c>
      <c r="H3452">
        <v>53.806905399999998</v>
      </c>
      <c r="I3452">
        <v>-123.2152178</v>
      </c>
      <c r="J3452" s="1" t="str">
        <f t="shared" si="273"/>
        <v>Fluid (stream)</v>
      </c>
      <c r="K3452" s="1" t="str">
        <f t="shared" si="274"/>
        <v>Untreated Water</v>
      </c>
      <c r="L3452">
        <v>29</v>
      </c>
      <c r="M3452" t="s">
        <v>11440</v>
      </c>
      <c r="N3452">
        <v>571</v>
      </c>
      <c r="O3452">
        <v>0.45</v>
      </c>
      <c r="P3452">
        <v>84</v>
      </c>
      <c r="Q3452">
        <v>7.4</v>
      </c>
    </row>
    <row r="3453" spans="1:17" hidden="1" x14ac:dyDescent="0.3">
      <c r="A3453" t="s">
        <v>13580</v>
      </c>
      <c r="B3453" t="s">
        <v>13581</v>
      </c>
      <c r="C3453" s="1" t="str">
        <f t="shared" si="268"/>
        <v>21:0550</v>
      </c>
      <c r="D3453" s="1" t="str">
        <f t="shared" si="272"/>
        <v>21:0179</v>
      </c>
      <c r="E3453" t="s">
        <v>13582</v>
      </c>
      <c r="F3453" t="s">
        <v>13583</v>
      </c>
      <c r="H3453">
        <v>53.8095626</v>
      </c>
      <c r="I3453">
        <v>-123.22198950000001</v>
      </c>
      <c r="J3453" s="1" t="str">
        <f t="shared" si="273"/>
        <v>Fluid (stream)</v>
      </c>
      <c r="K3453" s="1" t="str">
        <f t="shared" si="274"/>
        <v>Untreated Water</v>
      </c>
      <c r="L3453">
        <v>29</v>
      </c>
      <c r="M3453" t="s">
        <v>11445</v>
      </c>
      <c r="N3453">
        <v>572</v>
      </c>
      <c r="O3453">
        <v>0.1</v>
      </c>
      <c r="P3453">
        <v>80</v>
      </c>
      <c r="Q3453">
        <v>7</v>
      </c>
    </row>
    <row r="3454" spans="1:17" hidden="1" x14ac:dyDescent="0.3">
      <c r="A3454" t="s">
        <v>13584</v>
      </c>
      <c r="B3454" t="s">
        <v>13585</v>
      </c>
      <c r="C3454" s="1" t="str">
        <f t="shared" si="268"/>
        <v>21:0550</v>
      </c>
      <c r="D3454" s="1" t="str">
        <f t="shared" si="272"/>
        <v>21:0179</v>
      </c>
      <c r="E3454" t="s">
        <v>13539</v>
      </c>
      <c r="F3454" t="s">
        <v>13586</v>
      </c>
      <c r="H3454">
        <v>53.271149899999998</v>
      </c>
      <c r="I3454">
        <v>-123.1569757</v>
      </c>
      <c r="J3454" s="1" t="str">
        <f t="shared" si="273"/>
        <v>Fluid (stream)</v>
      </c>
      <c r="K3454" s="1" t="str">
        <f t="shared" si="274"/>
        <v>Untreated Water</v>
      </c>
      <c r="L3454">
        <v>29</v>
      </c>
      <c r="M3454" t="s">
        <v>11406</v>
      </c>
      <c r="N3454">
        <v>573</v>
      </c>
      <c r="O3454">
        <v>0.1</v>
      </c>
      <c r="P3454">
        <v>110</v>
      </c>
      <c r="Q3454">
        <v>7.4</v>
      </c>
    </row>
    <row r="3455" spans="1:17" hidden="1" x14ac:dyDescent="0.3">
      <c r="A3455" t="s">
        <v>13587</v>
      </c>
      <c r="B3455" t="s">
        <v>13588</v>
      </c>
      <c r="C3455" s="1" t="str">
        <f t="shared" si="268"/>
        <v>21:0550</v>
      </c>
      <c r="D3455" s="1" t="str">
        <f t="shared" si="272"/>
        <v>21:0179</v>
      </c>
      <c r="E3455" t="s">
        <v>13589</v>
      </c>
      <c r="F3455" t="s">
        <v>13590</v>
      </c>
      <c r="H3455">
        <v>53.098059800000001</v>
      </c>
      <c r="I3455">
        <v>-123.678291</v>
      </c>
      <c r="J3455" s="1" t="str">
        <f t="shared" si="273"/>
        <v>Fluid (stream)</v>
      </c>
      <c r="K3455" s="1" t="str">
        <f t="shared" si="274"/>
        <v>Untreated Water</v>
      </c>
      <c r="L3455">
        <v>29</v>
      </c>
      <c r="M3455" t="s">
        <v>11450</v>
      </c>
      <c r="N3455">
        <v>574</v>
      </c>
      <c r="O3455">
        <v>0.1</v>
      </c>
      <c r="P3455">
        <v>140</v>
      </c>
      <c r="Q3455">
        <v>7.4</v>
      </c>
    </row>
    <row r="3456" spans="1:17" hidden="1" x14ac:dyDescent="0.3">
      <c r="A3456" t="s">
        <v>13591</v>
      </c>
      <c r="B3456" t="s">
        <v>13592</v>
      </c>
      <c r="C3456" s="1" t="str">
        <f t="shared" si="268"/>
        <v>21:0550</v>
      </c>
      <c r="D3456" s="1" t="str">
        <f t="shared" si="272"/>
        <v>21:0179</v>
      </c>
      <c r="E3456" t="s">
        <v>13593</v>
      </c>
      <c r="F3456" t="s">
        <v>13594</v>
      </c>
      <c r="H3456">
        <v>53.085876800000001</v>
      </c>
      <c r="I3456">
        <v>-123.6973148</v>
      </c>
      <c r="J3456" s="1" t="str">
        <f t="shared" si="273"/>
        <v>Fluid (stream)</v>
      </c>
      <c r="K3456" s="1" t="str">
        <f t="shared" si="274"/>
        <v>Untreated Water</v>
      </c>
      <c r="L3456">
        <v>29</v>
      </c>
      <c r="M3456" t="s">
        <v>11460</v>
      </c>
      <c r="N3456">
        <v>575</v>
      </c>
      <c r="O3456">
        <v>1.5</v>
      </c>
      <c r="P3456">
        <v>140</v>
      </c>
      <c r="Q3456">
        <v>7.8</v>
      </c>
    </row>
    <row r="3457" spans="1:17" hidden="1" x14ac:dyDescent="0.3">
      <c r="A3457" t="s">
        <v>13595</v>
      </c>
      <c r="B3457" t="s">
        <v>13596</v>
      </c>
      <c r="C3457" s="1" t="str">
        <f t="shared" si="268"/>
        <v>21:0550</v>
      </c>
      <c r="D3457" s="1" t="str">
        <f>HYPERLINK("http://geochem.nrcan.gc.ca/cdogs/content/svy/svy_e.htm", "")</f>
        <v/>
      </c>
      <c r="G3457" s="1" t="str">
        <f>HYPERLINK("http://geochem.nrcan.gc.ca/cdogs/content/cr_/cr_00073_e.htm", "73")</f>
        <v>73</v>
      </c>
      <c r="J3457" t="s">
        <v>11453</v>
      </c>
      <c r="K3457" t="s">
        <v>11454</v>
      </c>
      <c r="L3457">
        <v>29</v>
      </c>
      <c r="M3457" t="s">
        <v>11455</v>
      </c>
      <c r="N3457">
        <v>576</v>
      </c>
      <c r="O3457">
        <v>0.35</v>
      </c>
      <c r="P3457">
        <v>96</v>
      </c>
      <c r="Q3457">
        <v>7.3</v>
      </c>
    </row>
    <row r="3458" spans="1:17" hidden="1" x14ac:dyDescent="0.3">
      <c r="A3458" t="s">
        <v>13597</v>
      </c>
      <c r="B3458" t="s">
        <v>13598</v>
      </c>
      <c r="C3458" s="1" t="str">
        <f t="shared" ref="C3458:C3519" si="275">HYPERLINK("http://geochem.nrcan.gc.ca/cdogs/content/bdl/bdl210550_e.htm", "21:0550")</f>
        <v>21:0550</v>
      </c>
      <c r="D3458" s="1" t="str">
        <f t="shared" ref="D3458:D3480" si="276">HYPERLINK("http://geochem.nrcan.gc.ca/cdogs/content/svy/svy210179_e.htm", "21:0179")</f>
        <v>21:0179</v>
      </c>
      <c r="E3458" t="s">
        <v>13599</v>
      </c>
      <c r="F3458" t="s">
        <v>13600</v>
      </c>
      <c r="H3458">
        <v>53.089906999999997</v>
      </c>
      <c r="I3458">
        <v>-123.773982</v>
      </c>
      <c r="J3458" s="1" t="str">
        <f t="shared" ref="J3458:J3480" si="277">HYPERLINK("http://geochem.nrcan.gc.ca/cdogs/content/kwd/kwd020018_e.htm", "Fluid (stream)")</f>
        <v>Fluid (stream)</v>
      </c>
      <c r="K3458" s="1" t="str">
        <f t="shared" ref="K3458:K3480" si="278">HYPERLINK("http://geochem.nrcan.gc.ca/cdogs/content/kwd/kwd080007_e.htm", "Untreated Water")</f>
        <v>Untreated Water</v>
      </c>
      <c r="L3458">
        <v>29</v>
      </c>
      <c r="M3458" t="s">
        <v>11465</v>
      </c>
      <c r="N3458">
        <v>577</v>
      </c>
      <c r="O3458">
        <v>0.1</v>
      </c>
      <c r="P3458">
        <v>86</v>
      </c>
      <c r="Q3458">
        <v>6.9</v>
      </c>
    </row>
    <row r="3459" spans="1:17" hidden="1" x14ac:dyDescent="0.3">
      <c r="A3459" t="s">
        <v>13601</v>
      </c>
      <c r="B3459" t="s">
        <v>13602</v>
      </c>
      <c r="C3459" s="1" t="str">
        <f t="shared" si="275"/>
        <v>21:0550</v>
      </c>
      <c r="D3459" s="1" t="str">
        <f t="shared" si="276"/>
        <v>21:0179</v>
      </c>
      <c r="E3459" t="s">
        <v>13603</v>
      </c>
      <c r="F3459" t="s">
        <v>13604</v>
      </c>
      <c r="H3459">
        <v>53.096825000000003</v>
      </c>
      <c r="I3459">
        <v>-123.8212438</v>
      </c>
      <c r="J3459" s="1" t="str">
        <f t="shared" si="277"/>
        <v>Fluid (stream)</v>
      </c>
      <c r="K3459" s="1" t="str">
        <f t="shared" si="278"/>
        <v>Untreated Water</v>
      </c>
      <c r="L3459">
        <v>29</v>
      </c>
      <c r="M3459" t="s">
        <v>11470</v>
      </c>
      <c r="N3459">
        <v>578</v>
      </c>
      <c r="O3459">
        <v>0.25</v>
      </c>
      <c r="P3459">
        <v>150</v>
      </c>
      <c r="Q3459">
        <v>7.8</v>
      </c>
    </row>
    <row r="3460" spans="1:17" hidden="1" x14ac:dyDescent="0.3">
      <c r="A3460" t="s">
        <v>13605</v>
      </c>
      <c r="B3460" t="s">
        <v>13606</v>
      </c>
      <c r="C3460" s="1" t="str">
        <f t="shared" si="275"/>
        <v>21:0550</v>
      </c>
      <c r="D3460" s="1" t="str">
        <f t="shared" si="276"/>
        <v>21:0179</v>
      </c>
      <c r="E3460" t="s">
        <v>13607</v>
      </c>
      <c r="F3460" t="s">
        <v>13608</v>
      </c>
      <c r="H3460">
        <v>53.070180000000001</v>
      </c>
      <c r="I3460">
        <v>-123.84523129999999</v>
      </c>
      <c r="J3460" s="1" t="str">
        <f t="shared" si="277"/>
        <v>Fluid (stream)</v>
      </c>
      <c r="K3460" s="1" t="str">
        <f t="shared" si="278"/>
        <v>Untreated Water</v>
      </c>
      <c r="L3460">
        <v>29</v>
      </c>
      <c r="M3460" t="s">
        <v>11475</v>
      </c>
      <c r="N3460">
        <v>579</v>
      </c>
      <c r="O3460">
        <v>0.1</v>
      </c>
      <c r="P3460">
        <v>100</v>
      </c>
      <c r="Q3460">
        <v>7.8</v>
      </c>
    </row>
    <row r="3461" spans="1:17" hidden="1" x14ac:dyDescent="0.3">
      <c r="A3461" t="s">
        <v>13609</v>
      </c>
      <c r="B3461" t="s">
        <v>13610</v>
      </c>
      <c r="C3461" s="1" t="str">
        <f t="shared" si="275"/>
        <v>21:0550</v>
      </c>
      <c r="D3461" s="1" t="str">
        <f t="shared" si="276"/>
        <v>21:0179</v>
      </c>
      <c r="E3461" t="s">
        <v>13611</v>
      </c>
      <c r="F3461" t="s">
        <v>13612</v>
      </c>
      <c r="H3461">
        <v>53.070197200000003</v>
      </c>
      <c r="I3461">
        <v>-123.8749069</v>
      </c>
      <c r="J3461" s="1" t="str">
        <f t="shared" si="277"/>
        <v>Fluid (stream)</v>
      </c>
      <c r="K3461" s="1" t="str">
        <f t="shared" si="278"/>
        <v>Untreated Water</v>
      </c>
      <c r="L3461">
        <v>29</v>
      </c>
      <c r="M3461" t="s">
        <v>11480</v>
      </c>
      <c r="N3461">
        <v>580</v>
      </c>
      <c r="O3461">
        <v>0.1</v>
      </c>
      <c r="P3461">
        <v>52</v>
      </c>
      <c r="Q3461">
        <v>7.3</v>
      </c>
    </row>
    <row r="3462" spans="1:17" hidden="1" x14ac:dyDescent="0.3">
      <c r="A3462" t="s">
        <v>13613</v>
      </c>
      <c r="B3462" t="s">
        <v>13614</v>
      </c>
      <c r="C3462" s="1" t="str">
        <f t="shared" si="275"/>
        <v>21:0550</v>
      </c>
      <c r="D3462" s="1" t="str">
        <f t="shared" si="276"/>
        <v>21:0179</v>
      </c>
      <c r="E3462" t="s">
        <v>13615</v>
      </c>
      <c r="F3462" t="s">
        <v>13616</v>
      </c>
      <c r="H3462">
        <v>53.764303300000002</v>
      </c>
      <c r="I3462">
        <v>-123.3858783</v>
      </c>
      <c r="J3462" s="1" t="str">
        <f t="shared" si="277"/>
        <v>Fluid (stream)</v>
      </c>
      <c r="K3462" s="1" t="str">
        <f t="shared" si="278"/>
        <v>Untreated Water</v>
      </c>
      <c r="L3462">
        <v>30</v>
      </c>
      <c r="M3462" t="s">
        <v>11387</v>
      </c>
      <c r="N3462">
        <v>581</v>
      </c>
      <c r="O3462">
        <v>0.25</v>
      </c>
      <c r="P3462">
        <v>76</v>
      </c>
      <c r="Q3462">
        <v>7.2</v>
      </c>
    </row>
    <row r="3463" spans="1:17" hidden="1" x14ac:dyDescent="0.3">
      <c r="A3463" t="s">
        <v>13617</v>
      </c>
      <c r="B3463" t="s">
        <v>13618</v>
      </c>
      <c r="C3463" s="1" t="str">
        <f t="shared" si="275"/>
        <v>21:0550</v>
      </c>
      <c r="D3463" s="1" t="str">
        <f t="shared" si="276"/>
        <v>21:0179</v>
      </c>
      <c r="E3463" t="s">
        <v>13619</v>
      </c>
      <c r="F3463" t="s">
        <v>13620</v>
      </c>
      <c r="H3463">
        <v>53.633742099999999</v>
      </c>
      <c r="I3463">
        <v>-123.5418052</v>
      </c>
      <c r="J3463" s="1" t="str">
        <f t="shared" si="277"/>
        <v>Fluid (stream)</v>
      </c>
      <c r="K3463" s="1" t="str">
        <f t="shared" si="278"/>
        <v>Untreated Water</v>
      </c>
      <c r="L3463">
        <v>30</v>
      </c>
      <c r="M3463" t="s">
        <v>11392</v>
      </c>
      <c r="N3463">
        <v>582</v>
      </c>
      <c r="O3463">
        <v>4</v>
      </c>
      <c r="P3463">
        <v>82</v>
      </c>
      <c r="Q3463">
        <v>7.3</v>
      </c>
    </row>
    <row r="3464" spans="1:17" hidden="1" x14ac:dyDescent="0.3">
      <c r="A3464" t="s">
        <v>13621</v>
      </c>
      <c r="B3464" t="s">
        <v>13622</v>
      </c>
      <c r="C3464" s="1" t="str">
        <f t="shared" si="275"/>
        <v>21:0550</v>
      </c>
      <c r="D3464" s="1" t="str">
        <f t="shared" si="276"/>
        <v>21:0179</v>
      </c>
      <c r="E3464" t="s">
        <v>13623</v>
      </c>
      <c r="F3464" t="s">
        <v>13624</v>
      </c>
      <c r="H3464">
        <v>53.611434500000001</v>
      </c>
      <c r="I3464">
        <v>-123.5063607</v>
      </c>
      <c r="J3464" s="1" t="str">
        <f t="shared" si="277"/>
        <v>Fluid (stream)</v>
      </c>
      <c r="K3464" s="1" t="str">
        <f t="shared" si="278"/>
        <v>Untreated Water</v>
      </c>
      <c r="L3464">
        <v>30</v>
      </c>
      <c r="M3464" t="s">
        <v>11397</v>
      </c>
      <c r="N3464">
        <v>583</v>
      </c>
      <c r="O3464">
        <v>0.1</v>
      </c>
      <c r="P3464">
        <v>46</v>
      </c>
      <c r="Q3464">
        <v>7</v>
      </c>
    </row>
    <row r="3465" spans="1:17" hidden="1" x14ac:dyDescent="0.3">
      <c r="A3465" t="s">
        <v>13625</v>
      </c>
      <c r="B3465" t="s">
        <v>13626</v>
      </c>
      <c r="C3465" s="1" t="str">
        <f t="shared" si="275"/>
        <v>21:0550</v>
      </c>
      <c r="D3465" s="1" t="str">
        <f t="shared" si="276"/>
        <v>21:0179</v>
      </c>
      <c r="E3465" t="s">
        <v>13627</v>
      </c>
      <c r="F3465" t="s">
        <v>13628</v>
      </c>
      <c r="H3465">
        <v>53.602123800000001</v>
      </c>
      <c r="I3465">
        <v>-123.50171570000001</v>
      </c>
      <c r="J3465" s="1" t="str">
        <f t="shared" si="277"/>
        <v>Fluid (stream)</v>
      </c>
      <c r="K3465" s="1" t="str">
        <f t="shared" si="278"/>
        <v>Untreated Water</v>
      </c>
      <c r="L3465">
        <v>30</v>
      </c>
      <c r="M3465" t="s">
        <v>11402</v>
      </c>
      <c r="N3465">
        <v>584</v>
      </c>
    </row>
    <row r="3466" spans="1:17" hidden="1" x14ac:dyDescent="0.3">
      <c r="A3466" t="s">
        <v>13629</v>
      </c>
      <c r="B3466" t="s">
        <v>13630</v>
      </c>
      <c r="C3466" s="1" t="str">
        <f t="shared" si="275"/>
        <v>21:0550</v>
      </c>
      <c r="D3466" s="1" t="str">
        <f t="shared" si="276"/>
        <v>21:0179</v>
      </c>
      <c r="E3466" t="s">
        <v>13631</v>
      </c>
      <c r="F3466" t="s">
        <v>13632</v>
      </c>
      <c r="H3466">
        <v>53.616913199999999</v>
      </c>
      <c r="I3466">
        <v>-123.48128579999999</v>
      </c>
      <c r="J3466" s="1" t="str">
        <f t="shared" si="277"/>
        <v>Fluid (stream)</v>
      </c>
      <c r="K3466" s="1" t="str">
        <f t="shared" si="278"/>
        <v>Untreated Water</v>
      </c>
      <c r="L3466">
        <v>30</v>
      </c>
      <c r="M3466" t="s">
        <v>11411</v>
      </c>
      <c r="N3466">
        <v>585</v>
      </c>
      <c r="O3466">
        <v>0.25</v>
      </c>
      <c r="P3466">
        <v>26</v>
      </c>
      <c r="Q3466">
        <v>7.6</v>
      </c>
    </row>
    <row r="3467" spans="1:17" hidden="1" x14ac:dyDescent="0.3">
      <c r="A3467" t="s">
        <v>13633</v>
      </c>
      <c r="B3467" t="s">
        <v>13634</v>
      </c>
      <c r="C3467" s="1" t="str">
        <f t="shared" si="275"/>
        <v>21:0550</v>
      </c>
      <c r="D3467" s="1" t="str">
        <f t="shared" si="276"/>
        <v>21:0179</v>
      </c>
      <c r="E3467" t="s">
        <v>13615</v>
      </c>
      <c r="F3467" t="s">
        <v>13635</v>
      </c>
      <c r="H3467">
        <v>53.764303300000002</v>
      </c>
      <c r="I3467">
        <v>-123.3858783</v>
      </c>
      <c r="J3467" s="1" t="str">
        <f t="shared" si="277"/>
        <v>Fluid (stream)</v>
      </c>
      <c r="K3467" s="1" t="str">
        <f t="shared" si="278"/>
        <v>Untreated Water</v>
      </c>
      <c r="L3467">
        <v>30</v>
      </c>
      <c r="M3467" t="s">
        <v>11406</v>
      </c>
      <c r="N3467">
        <v>586</v>
      </c>
      <c r="O3467">
        <v>0.3</v>
      </c>
      <c r="P3467">
        <v>36</v>
      </c>
      <c r="Q3467">
        <v>7</v>
      </c>
    </row>
    <row r="3468" spans="1:17" hidden="1" x14ac:dyDescent="0.3">
      <c r="A3468" t="s">
        <v>13636</v>
      </c>
      <c r="B3468" t="s">
        <v>13637</v>
      </c>
      <c r="C3468" s="1" t="str">
        <f t="shared" si="275"/>
        <v>21:0550</v>
      </c>
      <c r="D3468" s="1" t="str">
        <f t="shared" si="276"/>
        <v>21:0179</v>
      </c>
      <c r="E3468" t="s">
        <v>13638</v>
      </c>
      <c r="F3468" t="s">
        <v>13639</v>
      </c>
      <c r="H3468">
        <v>53.090966700000003</v>
      </c>
      <c r="I3468">
        <v>-123.7031906</v>
      </c>
      <c r="J3468" s="1" t="str">
        <f t="shared" si="277"/>
        <v>Fluid (stream)</v>
      </c>
      <c r="K3468" s="1" t="str">
        <f t="shared" si="278"/>
        <v>Untreated Water</v>
      </c>
      <c r="L3468">
        <v>30</v>
      </c>
      <c r="M3468" t="s">
        <v>11416</v>
      </c>
      <c r="N3468">
        <v>587</v>
      </c>
    </row>
    <row r="3469" spans="1:17" hidden="1" x14ac:dyDescent="0.3">
      <c r="A3469" t="s">
        <v>13640</v>
      </c>
      <c r="B3469" t="s">
        <v>13641</v>
      </c>
      <c r="C3469" s="1" t="str">
        <f t="shared" si="275"/>
        <v>21:0550</v>
      </c>
      <c r="D3469" s="1" t="str">
        <f t="shared" si="276"/>
        <v>21:0179</v>
      </c>
      <c r="E3469" t="s">
        <v>13642</v>
      </c>
      <c r="F3469" t="s">
        <v>13643</v>
      </c>
      <c r="H3469">
        <v>53.103233099999997</v>
      </c>
      <c r="I3469">
        <v>-123.7498712</v>
      </c>
      <c r="J3469" s="1" t="str">
        <f t="shared" si="277"/>
        <v>Fluid (stream)</v>
      </c>
      <c r="K3469" s="1" t="str">
        <f t="shared" si="278"/>
        <v>Untreated Water</v>
      </c>
      <c r="L3469">
        <v>30</v>
      </c>
      <c r="M3469" t="s">
        <v>11421</v>
      </c>
      <c r="N3469">
        <v>588</v>
      </c>
      <c r="O3469">
        <v>0.3</v>
      </c>
      <c r="P3469">
        <v>120</v>
      </c>
      <c r="Q3469">
        <v>7</v>
      </c>
    </row>
    <row r="3470" spans="1:17" hidden="1" x14ac:dyDescent="0.3">
      <c r="A3470" t="s">
        <v>13644</v>
      </c>
      <c r="B3470" t="s">
        <v>13645</v>
      </c>
      <c r="C3470" s="1" t="str">
        <f t="shared" si="275"/>
        <v>21:0550</v>
      </c>
      <c r="D3470" s="1" t="str">
        <f t="shared" si="276"/>
        <v>21:0179</v>
      </c>
      <c r="E3470" t="s">
        <v>13646</v>
      </c>
      <c r="F3470" t="s">
        <v>13647</v>
      </c>
      <c r="H3470">
        <v>53.097221500000003</v>
      </c>
      <c r="I3470">
        <v>-123.8080776</v>
      </c>
      <c r="J3470" s="1" t="str">
        <f t="shared" si="277"/>
        <v>Fluid (stream)</v>
      </c>
      <c r="K3470" s="1" t="str">
        <f t="shared" si="278"/>
        <v>Untreated Water</v>
      </c>
      <c r="L3470">
        <v>30</v>
      </c>
      <c r="M3470" t="s">
        <v>11426</v>
      </c>
      <c r="N3470">
        <v>589</v>
      </c>
    </row>
    <row r="3471" spans="1:17" hidden="1" x14ac:dyDescent="0.3">
      <c r="A3471" t="s">
        <v>13648</v>
      </c>
      <c r="B3471" t="s">
        <v>13649</v>
      </c>
      <c r="C3471" s="1" t="str">
        <f t="shared" si="275"/>
        <v>21:0550</v>
      </c>
      <c r="D3471" s="1" t="str">
        <f t="shared" si="276"/>
        <v>21:0179</v>
      </c>
      <c r="E3471" t="s">
        <v>13650</v>
      </c>
      <c r="F3471" t="s">
        <v>13651</v>
      </c>
      <c r="H3471">
        <v>53.0870976</v>
      </c>
      <c r="I3471">
        <v>-123.8429503</v>
      </c>
      <c r="J3471" s="1" t="str">
        <f t="shared" si="277"/>
        <v>Fluid (stream)</v>
      </c>
      <c r="K3471" s="1" t="str">
        <f t="shared" si="278"/>
        <v>Untreated Water</v>
      </c>
      <c r="L3471">
        <v>30</v>
      </c>
      <c r="M3471" t="s">
        <v>11440</v>
      </c>
      <c r="N3471">
        <v>590</v>
      </c>
      <c r="O3471">
        <v>0.85</v>
      </c>
      <c r="P3471">
        <v>100</v>
      </c>
      <c r="Q3471">
        <v>7.5</v>
      </c>
    </row>
    <row r="3472" spans="1:17" hidden="1" x14ac:dyDescent="0.3">
      <c r="A3472" t="s">
        <v>13652</v>
      </c>
      <c r="B3472" t="s">
        <v>13653</v>
      </c>
      <c r="C3472" s="1" t="str">
        <f t="shared" si="275"/>
        <v>21:0550</v>
      </c>
      <c r="D3472" s="1" t="str">
        <f t="shared" si="276"/>
        <v>21:0179</v>
      </c>
      <c r="E3472" t="s">
        <v>13654</v>
      </c>
      <c r="F3472" t="s">
        <v>13655</v>
      </c>
      <c r="H3472">
        <v>53.0687511</v>
      </c>
      <c r="I3472">
        <v>-123.8962824</v>
      </c>
      <c r="J3472" s="1" t="str">
        <f t="shared" si="277"/>
        <v>Fluid (stream)</v>
      </c>
      <c r="K3472" s="1" t="str">
        <f t="shared" si="278"/>
        <v>Untreated Water</v>
      </c>
      <c r="L3472">
        <v>30</v>
      </c>
      <c r="M3472" t="s">
        <v>11431</v>
      </c>
      <c r="N3472">
        <v>591</v>
      </c>
      <c r="O3472">
        <v>0.55000000000000004</v>
      </c>
      <c r="P3472">
        <v>100</v>
      </c>
      <c r="Q3472">
        <v>7.5</v>
      </c>
    </row>
    <row r="3473" spans="1:17" hidden="1" x14ac:dyDescent="0.3">
      <c r="A3473" t="s">
        <v>13656</v>
      </c>
      <c r="B3473" t="s">
        <v>13657</v>
      </c>
      <c r="C3473" s="1" t="str">
        <f t="shared" si="275"/>
        <v>21:0550</v>
      </c>
      <c r="D3473" s="1" t="str">
        <f t="shared" si="276"/>
        <v>21:0179</v>
      </c>
      <c r="E3473" t="s">
        <v>13654</v>
      </c>
      <c r="F3473" t="s">
        <v>13658</v>
      </c>
      <c r="H3473">
        <v>53.0687511</v>
      </c>
      <c r="I3473">
        <v>-123.8962824</v>
      </c>
      <c r="J3473" s="1" t="str">
        <f t="shared" si="277"/>
        <v>Fluid (stream)</v>
      </c>
      <c r="K3473" s="1" t="str">
        <f t="shared" si="278"/>
        <v>Untreated Water</v>
      </c>
      <c r="L3473">
        <v>30</v>
      </c>
      <c r="M3473" t="s">
        <v>11435</v>
      </c>
      <c r="N3473">
        <v>592</v>
      </c>
      <c r="O3473">
        <v>0.45</v>
      </c>
      <c r="P3473">
        <v>91</v>
      </c>
      <c r="Q3473">
        <v>7.4</v>
      </c>
    </row>
    <row r="3474" spans="1:17" hidden="1" x14ac:dyDescent="0.3">
      <c r="A3474" t="s">
        <v>13659</v>
      </c>
      <c r="B3474" t="s">
        <v>13660</v>
      </c>
      <c r="C3474" s="1" t="str">
        <f t="shared" si="275"/>
        <v>21:0550</v>
      </c>
      <c r="D3474" s="1" t="str">
        <f t="shared" si="276"/>
        <v>21:0179</v>
      </c>
      <c r="E3474" t="s">
        <v>13661</v>
      </c>
      <c r="F3474" t="s">
        <v>13662</v>
      </c>
      <c r="H3474">
        <v>53.066004100000001</v>
      </c>
      <c r="I3474">
        <v>-123.8190896</v>
      </c>
      <c r="J3474" s="1" t="str">
        <f t="shared" si="277"/>
        <v>Fluid (stream)</v>
      </c>
      <c r="K3474" s="1" t="str">
        <f t="shared" si="278"/>
        <v>Untreated Water</v>
      </c>
      <c r="L3474">
        <v>30</v>
      </c>
      <c r="M3474" t="s">
        <v>11445</v>
      </c>
      <c r="N3474">
        <v>593</v>
      </c>
    </row>
    <row r="3475" spans="1:17" hidden="1" x14ac:dyDescent="0.3">
      <c r="A3475" t="s">
        <v>13663</v>
      </c>
      <c r="B3475" t="s">
        <v>13664</v>
      </c>
      <c r="C3475" s="1" t="str">
        <f t="shared" si="275"/>
        <v>21:0550</v>
      </c>
      <c r="D3475" s="1" t="str">
        <f t="shared" si="276"/>
        <v>21:0179</v>
      </c>
      <c r="E3475" t="s">
        <v>13665</v>
      </c>
      <c r="F3475" t="s">
        <v>13666</v>
      </c>
      <c r="H3475">
        <v>53.1391524</v>
      </c>
      <c r="I3475">
        <v>-123.75635440000001</v>
      </c>
      <c r="J3475" s="1" t="str">
        <f t="shared" si="277"/>
        <v>Fluid (stream)</v>
      </c>
      <c r="K3475" s="1" t="str">
        <f t="shared" si="278"/>
        <v>Untreated Water</v>
      </c>
      <c r="L3475">
        <v>30</v>
      </c>
      <c r="M3475" t="s">
        <v>11450</v>
      </c>
      <c r="N3475">
        <v>594</v>
      </c>
      <c r="O3475">
        <v>0.1</v>
      </c>
      <c r="P3475">
        <v>100</v>
      </c>
      <c r="Q3475">
        <v>6.9</v>
      </c>
    </row>
    <row r="3476" spans="1:17" hidden="1" x14ac:dyDescent="0.3">
      <c r="A3476" t="s">
        <v>13667</v>
      </c>
      <c r="B3476" t="s">
        <v>13668</v>
      </c>
      <c r="C3476" s="1" t="str">
        <f t="shared" si="275"/>
        <v>21:0550</v>
      </c>
      <c r="D3476" s="1" t="str">
        <f t="shared" si="276"/>
        <v>21:0179</v>
      </c>
      <c r="E3476" t="s">
        <v>13669</v>
      </c>
      <c r="F3476" t="s">
        <v>13670</v>
      </c>
      <c r="H3476">
        <v>53.149210799999999</v>
      </c>
      <c r="I3476">
        <v>-123.8378239</v>
      </c>
      <c r="J3476" s="1" t="str">
        <f t="shared" si="277"/>
        <v>Fluid (stream)</v>
      </c>
      <c r="K3476" s="1" t="str">
        <f t="shared" si="278"/>
        <v>Untreated Water</v>
      </c>
      <c r="L3476">
        <v>30</v>
      </c>
      <c r="M3476" t="s">
        <v>11460</v>
      </c>
      <c r="N3476">
        <v>595</v>
      </c>
      <c r="O3476">
        <v>0.1</v>
      </c>
      <c r="P3476">
        <v>100</v>
      </c>
      <c r="Q3476">
        <v>7.9</v>
      </c>
    </row>
    <row r="3477" spans="1:17" hidden="1" x14ac:dyDescent="0.3">
      <c r="A3477" t="s">
        <v>13671</v>
      </c>
      <c r="B3477" t="s">
        <v>13672</v>
      </c>
      <c r="C3477" s="1" t="str">
        <f t="shared" si="275"/>
        <v>21:0550</v>
      </c>
      <c r="D3477" s="1" t="str">
        <f t="shared" si="276"/>
        <v>21:0179</v>
      </c>
      <c r="E3477" t="s">
        <v>13673</v>
      </c>
      <c r="F3477" t="s">
        <v>13674</v>
      </c>
      <c r="H3477">
        <v>53.121558499999999</v>
      </c>
      <c r="I3477">
        <v>-123.8589566</v>
      </c>
      <c r="J3477" s="1" t="str">
        <f t="shared" si="277"/>
        <v>Fluid (stream)</v>
      </c>
      <c r="K3477" s="1" t="str">
        <f t="shared" si="278"/>
        <v>Untreated Water</v>
      </c>
      <c r="L3477">
        <v>30</v>
      </c>
      <c r="M3477" t="s">
        <v>11465</v>
      </c>
      <c r="N3477">
        <v>596</v>
      </c>
    </row>
    <row r="3478" spans="1:17" hidden="1" x14ac:dyDescent="0.3">
      <c r="A3478" t="s">
        <v>13675</v>
      </c>
      <c r="B3478" t="s">
        <v>13676</v>
      </c>
      <c r="C3478" s="1" t="str">
        <f t="shared" si="275"/>
        <v>21:0550</v>
      </c>
      <c r="D3478" s="1" t="str">
        <f t="shared" si="276"/>
        <v>21:0179</v>
      </c>
      <c r="E3478" t="s">
        <v>13677</v>
      </c>
      <c r="F3478" t="s">
        <v>13678</v>
      </c>
      <c r="H3478">
        <v>53.1438852</v>
      </c>
      <c r="I3478">
        <v>-123.9401281</v>
      </c>
      <c r="J3478" s="1" t="str">
        <f t="shared" si="277"/>
        <v>Fluid (stream)</v>
      </c>
      <c r="K3478" s="1" t="str">
        <f t="shared" si="278"/>
        <v>Untreated Water</v>
      </c>
      <c r="L3478">
        <v>30</v>
      </c>
      <c r="M3478" t="s">
        <v>11470</v>
      </c>
      <c r="N3478">
        <v>597</v>
      </c>
      <c r="O3478">
        <v>0.1</v>
      </c>
      <c r="P3478">
        <v>36</v>
      </c>
      <c r="Q3478">
        <v>6.2</v>
      </c>
    </row>
    <row r="3479" spans="1:17" hidden="1" x14ac:dyDescent="0.3">
      <c r="A3479" t="s">
        <v>13679</v>
      </c>
      <c r="B3479" t="s">
        <v>13680</v>
      </c>
      <c r="C3479" s="1" t="str">
        <f t="shared" si="275"/>
        <v>21:0550</v>
      </c>
      <c r="D3479" s="1" t="str">
        <f t="shared" si="276"/>
        <v>21:0179</v>
      </c>
      <c r="E3479" t="s">
        <v>13681</v>
      </c>
      <c r="F3479" t="s">
        <v>13682</v>
      </c>
      <c r="H3479">
        <v>53.153847900000002</v>
      </c>
      <c r="I3479">
        <v>-123.95574879999999</v>
      </c>
      <c r="J3479" s="1" t="str">
        <f t="shared" si="277"/>
        <v>Fluid (stream)</v>
      </c>
      <c r="K3479" s="1" t="str">
        <f t="shared" si="278"/>
        <v>Untreated Water</v>
      </c>
      <c r="L3479">
        <v>30</v>
      </c>
      <c r="M3479" t="s">
        <v>11475</v>
      </c>
      <c r="N3479">
        <v>598</v>
      </c>
      <c r="O3479">
        <v>0.1</v>
      </c>
      <c r="P3479">
        <v>78</v>
      </c>
      <c r="Q3479">
        <v>6.4</v>
      </c>
    </row>
    <row r="3480" spans="1:17" hidden="1" x14ac:dyDescent="0.3">
      <c r="A3480" t="s">
        <v>13683</v>
      </c>
      <c r="B3480" t="s">
        <v>13684</v>
      </c>
      <c r="C3480" s="1" t="str">
        <f t="shared" si="275"/>
        <v>21:0550</v>
      </c>
      <c r="D3480" s="1" t="str">
        <f t="shared" si="276"/>
        <v>21:0179</v>
      </c>
      <c r="E3480" t="s">
        <v>13685</v>
      </c>
      <c r="F3480" t="s">
        <v>13686</v>
      </c>
      <c r="H3480">
        <v>53.206386700000003</v>
      </c>
      <c r="I3480">
        <v>-123.9246966</v>
      </c>
      <c r="J3480" s="1" t="str">
        <f t="shared" si="277"/>
        <v>Fluid (stream)</v>
      </c>
      <c r="K3480" s="1" t="str">
        <f t="shared" si="278"/>
        <v>Untreated Water</v>
      </c>
      <c r="L3480">
        <v>30</v>
      </c>
      <c r="M3480" t="s">
        <v>11480</v>
      </c>
      <c r="N3480">
        <v>599</v>
      </c>
    </row>
    <row r="3481" spans="1:17" hidden="1" x14ac:dyDescent="0.3">
      <c r="A3481" t="s">
        <v>13687</v>
      </c>
      <c r="B3481" t="s">
        <v>13688</v>
      </c>
      <c r="C3481" s="1" t="str">
        <f t="shared" si="275"/>
        <v>21:0550</v>
      </c>
      <c r="D3481" s="1" t="str">
        <f>HYPERLINK("http://geochem.nrcan.gc.ca/cdogs/content/svy/svy_e.htm", "")</f>
        <v/>
      </c>
      <c r="G3481" s="1" t="str">
        <f>HYPERLINK("http://geochem.nrcan.gc.ca/cdogs/content/cr_/cr_00071_e.htm", "71")</f>
        <v>71</v>
      </c>
      <c r="J3481" t="s">
        <v>11453</v>
      </c>
      <c r="K3481" t="s">
        <v>11454</v>
      </c>
      <c r="L3481">
        <v>30</v>
      </c>
      <c r="M3481" t="s">
        <v>11455</v>
      </c>
      <c r="N3481">
        <v>600</v>
      </c>
      <c r="O3481">
        <v>0.3</v>
      </c>
      <c r="P3481">
        <v>90</v>
      </c>
      <c r="Q3481">
        <v>7</v>
      </c>
    </row>
    <row r="3482" spans="1:17" hidden="1" x14ac:dyDescent="0.3">
      <c r="A3482" t="s">
        <v>13689</v>
      </c>
      <c r="B3482" t="s">
        <v>13690</v>
      </c>
      <c r="C3482" s="1" t="str">
        <f t="shared" si="275"/>
        <v>21:0550</v>
      </c>
      <c r="D3482" s="1" t="str">
        <f>HYPERLINK("http://geochem.nrcan.gc.ca/cdogs/content/svy/svy210179_e.htm", "21:0179")</f>
        <v>21:0179</v>
      </c>
      <c r="E3482" t="s">
        <v>13691</v>
      </c>
      <c r="F3482" t="s">
        <v>13692</v>
      </c>
      <c r="H3482">
        <v>53.1544837</v>
      </c>
      <c r="I3482">
        <v>-123.7011155</v>
      </c>
      <c r="J3482" s="1" t="str">
        <f>HYPERLINK("http://geochem.nrcan.gc.ca/cdogs/content/kwd/kwd020018_e.htm", "Fluid (stream)")</f>
        <v>Fluid (stream)</v>
      </c>
      <c r="K3482" s="1" t="str">
        <f>HYPERLINK("http://geochem.nrcan.gc.ca/cdogs/content/kwd/kwd080007_e.htm", "Untreated Water")</f>
        <v>Untreated Water</v>
      </c>
      <c r="L3482">
        <v>31</v>
      </c>
      <c r="M3482" t="s">
        <v>11387</v>
      </c>
      <c r="N3482">
        <v>601</v>
      </c>
      <c r="O3482">
        <v>0.1</v>
      </c>
      <c r="P3482">
        <v>90</v>
      </c>
      <c r="Q3482">
        <v>6.5</v>
      </c>
    </row>
    <row r="3483" spans="1:17" hidden="1" x14ac:dyDescent="0.3">
      <c r="A3483" t="s">
        <v>13693</v>
      </c>
      <c r="B3483" t="s">
        <v>13694</v>
      </c>
      <c r="C3483" s="1" t="str">
        <f t="shared" si="275"/>
        <v>21:0550</v>
      </c>
      <c r="D3483" s="1" t="str">
        <f>HYPERLINK("http://geochem.nrcan.gc.ca/cdogs/content/svy/svy210179_e.htm", "21:0179")</f>
        <v>21:0179</v>
      </c>
      <c r="E3483" t="s">
        <v>13695</v>
      </c>
      <c r="F3483" t="s">
        <v>13696</v>
      </c>
      <c r="H3483">
        <v>53.042368099999997</v>
      </c>
      <c r="I3483">
        <v>-123.88394839999999</v>
      </c>
      <c r="J3483" s="1" t="str">
        <f>HYPERLINK("http://geochem.nrcan.gc.ca/cdogs/content/kwd/kwd020018_e.htm", "Fluid (stream)")</f>
        <v>Fluid (stream)</v>
      </c>
      <c r="K3483" s="1" t="str">
        <f>HYPERLINK("http://geochem.nrcan.gc.ca/cdogs/content/kwd/kwd080007_e.htm", "Untreated Water")</f>
        <v>Untreated Water</v>
      </c>
      <c r="L3483">
        <v>31</v>
      </c>
      <c r="M3483" t="s">
        <v>11392</v>
      </c>
      <c r="N3483">
        <v>602</v>
      </c>
      <c r="O3483">
        <v>0.1</v>
      </c>
      <c r="P3483">
        <v>77</v>
      </c>
      <c r="Q3483">
        <v>7.1</v>
      </c>
    </row>
    <row r="3484" spans="1:17" hidden="1" x14ac:dyDescent="0.3">
      <c r="A3484" t="s">
        <v>13697</v>
      </c>
      <c r="B3484" t="s">
        <v>13698</v>
      </c>
      <c r="C3484" s="1" t="str">
        <f t="shared" si="275"/>
        <v>21:0550</v>
      </c>
      <c r="D3484" s="1" t="str">
        <f>HYPERLINK("http://geochem.nrcan.gc.ca/cdogs/content/svy/svy210179_e.htm", "21:0179")</f>
        <v>21:0179</v>
      </c>
      <c r="E3484" t="s">
        <v>13699</v>
      </c>
      <c r="F3484" t="s">
        <v>13700</v>
      </c>
      <c r="H3484">
        <v>53.066792599999999</v>
      </c>
      <c r="I3484">
        <v>-123.7997764</v>
      </c>
      <c r="J3484" s="1" t="str">
        <f>HYPERLINK("http://geochem.nrcan.gc.ca/cdogs/content/kwd/kwd020018_e.htm", "Fluid (stream)")</f>
        <v>Fluid (stream)</v>
      </c>
      <c r="K3484" s="1" t="str">
        <f>HYPERLINK("http://geochem.nrcan.gc.ca/cdogs/content/kwd/kwd080007_e.htm", "Untreated Water")</f>
        <v>Untreated Water</v>
      </c>
      <c r="L3484">
        <v>31</v>
      </c>
      <c r="M3484" t="s">
        <v>11397</v>
      </c>
      <c r="N3484">
        <v>603</v>
      </c>
    </row>
    <row r="3485" spans="1:17" hidden="1" x14ac:dyDescent="0.3">
      <c r="A3485" t="s">
        <v>13701</v>
      </c>
      <c r="B3485" t="s">
        <v>13702</v>
      </c>
      <c r="C3485" s="1" t="str">
        <f t="shared" si="275"/>
        <v>21:0550</v>
      </c>
      <c r="D3485" s="1" t="str">
        <f>HYPERLINK("http://geochem.nrcan.gc.ca/cdogs/content/svy/svy210179_e.htm", "21:0179")</f>
        <v>21:0179</v>
      </c>
      <c r="E3485" t="s">
        <v>13691</v>
      </c>
      <c r="F3485" t="s">
        <v>13703</v>
      </c>
      <c r="H3485">
        <v>53.1544837</v>
      </c>
      <c r="I3485">
        <v>-123.7011155</v>
      </c>
      <c r="J3485" s="1" t="str">
        <f>HYPERLINK("http://geochem.nrcan.gc.ca/cdogs/content/kwd/kwd020018_e.htm", "Fluid (stream)")</f>
        <v>Fluid (stream)</v>
      </c>
      <c r="K3485" s="1" t="str">
        <f>HYPERLINK("http://geochem.nrcan.gc.ca/cdogs/content/kwd/kwd080007_e.htm", "Untreated Water")</f>
        <v>Untreated Water</v>
      </c>
      <c r="L3485">
        <v>31</v>
      </c>
      <c r="M3485" t="s">
        <v>11406</v>
      </c>
      <c r="N3485">
        <v>604</v>
      </c>
      <c r="O3485">
        <v>0.1</v>
      </c>
      <c r="P3485">
        <v>130</v>
      </c>
      <c r="Q3485">
        <v>7</v>
      </c>
    </row>
    <row r="3486" spans="1:17" hidden="1" x14ac:dyDescent="0.3">
      <c r="A3486" t="s">
        <v>13704</v>
      </c>
      <c r="B3486" t="s">
        <v>13705</v>
      </c>
      <c r="C3486" s="1" t="str">
        <f t="shared" si="275"/>
        <v>21:0550</v>
      </c>
      <c r="D3486" s="1" t="str">
        <f>HYPERLINK("http://geochem.nrcan.gc.ca/cdogs/content/svy/svy_e.htm", "")</f>
        <v/>
      </c>
      <c r="G3486" s="1" t="str">
        <f>HYPERLINK("http://geochem.nrcan.gc.ca/cdogs/content/cr_/cr_00072_e.htm", "72")</f>
        <v>72</v>
      </c>
      <c r="J3486" t="s">
        <v>11453</v>
      </c>
      <c r="K3486" t="s">
        <v>11454</v>
      </c>
      <c r="L3486">
        <v>31</v>
      </c>
      <c r="M3486" t="s">
        <v>11455</v>
      </c>
      <c r="N3486">
        <v>605</v>
      </c>
      <c r="O3486">
        <v>0.65</v>
      </c>
      <c r="P3486">
        <v>52</v>
      </c>
      <c r="Q3486">
        <v>6.4</v>
      </c>
    </row>
    <row r="3487" spans="1:17" hidden="1" x14ac:dyDescent="0.3">
      <c r="A3487" t="s">
        <v>13706</v>
      </c>
      <c r="B3487" t="s">
        <v>13707</v>
      </c>
      <c r="C3487" s="1" t="str">
        <f t="shared" si="275"/>
        <v>21:0550</v>
      </c>
      <c r="D3487" s="1" t="str">
        <f t="shared" ref="D3487:D3513" si="279">HYPERLINK("http://geochem.nrcan.gc.ca/cdogs/content/svy/svy210179_e.htm", "21:0179")</f>
        <v>21:0179</v>
      </c>
      <c r="E3487" t="s">
        <v>13708</v>
      </c>
      <c r="F3487" t="s">
        <v>13709</v>
      </c>
      <c r="H3487">
        <v>53.141164099999997</v>
      </c>
      <c r="I3487">
        <v>-123.7622806</v>
      </c>
      <c r="J3487" s="1" t="str">
        <f t="shared" ref="J3487:J3513" si="280">HYPERLINK("http://geochem.nrcan.gc.ca/cdogs/content/kwd/kwd020018_e.htm", "Fluid (stream)")</f>
        <v>Fluid (stream)</v>
      </c>
      <c r="K3487" s="1" t="str">
        <f t="shared" ref="K3487:K3513" si="281">HYPERLINK("http://geochem.nrcan.gc.ca/cdogs/content/kwd/kwd080007_e.htm", "Untreated Water")</f>
        <v>Untreated Water</v>
      </c>
      <c r="L3487">
        <v>31</v>
      </c>
      <c r="M3487" t="s">
        <v>11402</v>
      </c>
      <c r="N3487">
        <v>606</v>
      </c>
    </row>
    <row r="3488" spans="1:17" hidden="1" x14ac:dyDescent="0.3">
      <c r="A3488" t="s">
        <v>13710</v>
      </c>
      <c r="B3488" t="s">
        <v>13711</v>
      </c>
      <c r="C3488" s="1" t="str">
        <f t="shared" si="275"/>
        <v>21:0550</v>
      </c>
      <c r="D3488" s="1" t="str">
        <f t="shared" si="279"/>
        <v>21:0179</v>
      </c>
      <c r="E3488" t="s">
        <v>13712</v>
      </c>
      <c r="F3488" t="s">
        <v>13713</v>
      </c>
      <c r="H3488">
        <v>53.1539553</v>
      </c>
      <c r="I3488">
        <v>-123.84446680000001</v>
      </c>
      <c r="J3488" s="1" t="str">
        <f t="shared" si="280"/>
        <v>Fluid (stream)</v>
      </c>
      <c r="K3488" s="1" t="str">
        <f t="shared" si="281"/>
        <v>Untreated Water</v>
      </c>
      <c r="L3488">
        <v>31</v>
      </c>
      <c r="M3488" t="s">
        <v>11411</v>
      </c>
      <c r="N3488">
        <v>607</v>
      </c>
      <c r="O3488">
        <v>0.45</v>
      </c>
      <c r="P3488">
        <v>85</v>
      </c>
      <c r="Q3488">
        <v>6.8</v>
      </c>
    </row>
    <row r="3489" spans="1:17" hidden="1" x14ac:dyDescent="0.3">
      <c r="A3489" t="s">
        <v>13714</v>
      </c>
      <c r="B3489" t="s">
        <v>13715</v>
      </c>
      <c r="C3489" s="1" t="str">
        <f t="shared" si="275"/>
        <v>21:0550</v>
      </c>
      <c r="D3489" s="1" t="str">
        <f t="shared" si="279"/>
        <v>21:0179</v>
      </c>
      <c r="E3489" t="s">
        <v>13716</v>
      </c>
      <c r="F3489" t="s">
        <v>13717</v>
      </c>
      <c r="H3489">
        <v>53.1349765</v>
      </c>
      <c r="I3489">
        <v>-123.8851607</v>
      </c>
      <c r="J3489" s="1" t="str">
        <f t="shared" si="280"/>
        <v>Fluid (stream)</v>
      </c>
      <c r="K3489" s="1" t="str">
        <f t="shared" si="281"/>
        <v>Untreated Water</v>
      </c>
      <c r="L3489">
        <v>31</v>
      </c>
      <c r="M3489" t="s">
        <v>11416</v>
      </c>
      <c r="N3489">
        <v>608</v>
      </c>
    </row>
    <row r="3490" spans="1:17" hidden="1" x14ac:dyDescent="0.3">
      <c r="A3490" t="s">
        <v>13718</v>
      </c>
      <c r="B3490" t="s">
        <v>13719</v>
      </c>
      <c r="C3490" s="1" t="str">
        <f t="shared" si="275"/>
        <v>21:0550</v>
      </c>
      <c r="D3490" s="1" t="str">
        <f t="shared" si="279"/>
        <v>21:0179</v>
      </c>
      <c r="E3490" t="s">
        <v>13720</v>
      </c>
      <c r="F3490" t="s">
        <v>13721</v>
      </c>
      <c r="H3490">
        <v>53.162649899999998</v>
      </c>
      <c r="I3490">
        <v>-123.9063865</v>
      </c>
      <c r="J3490" s="1" t="str">
        <f t="shared" si="280"/>
        <v>Fluid (stream)</v>
      </c>
      <c r="K3490" s="1" t="str">
        <f t="shared" si="281"/>
        <v>Untreated Water</v>
      </c>
      <c r="L3490">
        <v>31</v>
      </c>
      <c r="M3490" t="s">
        <v>11421</v>
      </c>
      <c r="N3490">
        <v>609</v>
      </c>
      <c r="O3490">
        <v>0.3</v>
      </c>
      <c r="P3490">
        <v>97</v>
      </c>
      <c r="Q3490">
        <v>7.6</v>
      </c>
    </row>
    <row r="3491" spans="1:17" hidden="1" x14ac:dyDescent="0.3">
      <c r="A3491" t="s">
        <v>13722</v>
      </c>
      <c r="B3491" t="s">
        <v>13723</v>
      </c>
      <c r="C3491" s="1" t="str">
        <f t="shared" si="275"/>
        <v>21:0550</v>
      </c>
      <c r="D3491" s="1" t="str">
        <f t="shared" si="279"/>
        <v>21:0179</v>
      </c>
      <c r="E3491" t="s">
        <v>13724</v>
      </c>
      <c r="F3491" t="s">
        <v>13725</v>
      </c>
      <c r="H3491">
        <v>53.150115599999999</v>
      </c>
      <c r="I3491">
        <v>-123.9581337</v>
      </c>
      <c r="J3491" s="1" t="str">
        <f t="shared" si="280"/>
        <v>Fluid (stream)</v>
      </c>
      <c r="K3491" s="1" t="str">
        <f t="shared" si="281"/>
        <v>Untreated Water</v>
      </c>
      <c r="L3491">
        <v>31</v>
      </c>
      <c r="M3491" t="s">
        <v>11426</v>
      </c>
      <c r="N3491">
        <v>610</v>
      </c>
      <c r="O3491">
        <v>0.1</v>
      </c>
      <c r="P3491">
        <v>59</v>
      </c>
      <c r="Q3491">
        <v>7</v>
      </c>
    </row>
    <row r="3492" spans="1:17" hidden="1" x14ac:dyDescent="0.3">
      <c r="A3492" t="s">
        <v>13726</v>
      </c>
      <c r="B3492" t="s">
        <v>13727</v>
      </c>
      <c r="C3492" s="1" t="str">
        <f t="shared" si="275"/>
        <v>21:0550</v>
      </c>
      <c r="D3492" s="1" t="str">
        <f t="shared" si="279"/>
        <v>21:0179</v>
      </c>
      <c r="E3492" t="s">
        <v>13728</v>
      </c>
      <c r="F3492" t="s">
        <v>13729</v>
      </c>
      <c r="H3492">
        <v>53.187522899999998</v>
      </c>
      <c r="I3492">
        <v>-123.9389863</v>
      </c>
      <c r="J3492" s="1" t="str">
        <f t="shared" si="280"/>
        <v>Fluid (stream)</v>
      </c>
      <c r="K3492" s="1" t="str">
        <f t="shared" si="281"/>
        <v>Untreated Water</v>
      </c>
      <c r="L3492">
        <v>31</v>
      </c>
      <c r="M3492" t="s">
        <v>11440</v>
      </c>
      <c r="N3492">
        <v>611</v>
      </c>
      <c r="O3492">
        <v>0.1</v>
      </c>
      <c r="P3492">
        <v>50</v>
      </c>
      <c r="Q3492">
        <v>7</v>
      </c>
    </row>
    <row r="3493" spans="1:17" hidden="1" x14ac:dyDescent="0.3">
      <c r="A3493" t="s">
        <v>13730</v>
      </c>
      <c r="B3493" t="s">
        <v>13731</v>
      </c>
      <c r="C3493" s="1" t="str">
        <f t="shared" si="275"/>
        <v>21:0550</v>
      </c>
      <c r="D3493" s="1" t="str">
        <f t="shared" si="279"/>
        <v>21:0179</v>
      </c>
      <c r="E3493" t="s">
        <v>13732</v>
      </c>
      <c r="F3493" t="s">
        <v>13733</v>
      </c>
      <c r="H3493">
        <v>53.2008109</v>
      </c>
      <c r="I3493">
        <v>-123.9646833</v>
      </c>
      <c r="J3493" s="1" t="str">
        <f t="shared" si="280"/>
        <v>Fluid (stream)</v>
      </c>
      <c r="K3493" s="1" t="str">
        <f t="shared" si="281"/>
        <v>Untreated Water</v>
      </c>
      <c r="L3493">
        <v>31</v>
      </c>
      <c r="M3493" t="s">
        <v>11431</v>
      </c>
      <c r="N3493">
        <v>612</v>
      </c>
      <c r="O3493">
        <v>0.3</v>
      </c>
      <c r="P3493">
        <v>63</v>
      </c>
      <c r="Q3493">
        <v>7.3</v>
      </c>
    </row>
    <row r="3494" spans="1:17" hidden="1" x14ac:dyDescent="0.3">
      <c r="A3494" t="s">
        <v>13734</v>
      </c>
      <c r="B3494" t="s">
        <v>13735</v>
      </c>
      <c r="C3494" s="1" t="str">
        <f t="shared" si="275"/>
        <v>21:0550</v>
      </c>
      <c r="D3494" s="1" t="str">
        <f t="shared" si="279"/>
        <v>21:0179</v>
      </c>
      <c r="E3494" t="s">
        <v>13732</v>
      </c>
      <c r="F3494" t="s">
        <v>13736</v>
      </c>
      <c r="H3494">
        <v>53.2008109</v>
      </c>
      <c r="I3494">
        <v>-123.9646833</v>
      </c>
      <c r="J3494" s="1" t="str">
        <f t="shared" si="280"/>
        <v>Fluid (stream)</v>
      </c>
      <c r="K3494" s="1" t="str">
        <f t="shared" si="281"/>
        <v>Untreated Water</v>
      </c>
      <c r="L3494">
        <v>31</v>
      </c>
      <c r="M3494" t="s">
        <v>11435</v>
      </c>
      <c r="N3494">
        <v>613</v>
      </c>
      <c r="O3494">
        <v>0.3</v>
      </c>
      <c r="P3494">
        <v>64</v>
      </c>
      <c r="Q3494">
        <v>7.1</v>
      </c>
    </row>
    <row r="3495" spans="1:17" hidden="1" x14ac:dyDescent="0.3">
      <c r="A3495" t="s">
        <v>13737</v>
      </c>
      <c r="B3495" t="s">
        <v>13738</v>
      </c>
      <c r="C3495" s="1" t="str">
        <f t="shared" si="275"/>
        <v>21:0550</v>
      </c>
      <c r="D3495" s="1" t="str">
        <f t="shared" si="279"/>
        <v>21:0179</v>
      </c>
      <c r="E3495" t="s">
        <v>13739</v>
      </c>
      <c r="F3495" t="s">
        <v>13740</v>
      </c>
      <c r="H3495">
        <v>53.2020579</v>
      </c>
      <c r="I3495">
        <v>-123.86080579999999</v>
      </c>
      <c r="J3495" s="1" t="str">
        <f t="shared" si="280"/>
        <v>Fluid (stream)</v>
      </c>
      <c r="K3495" s="1" t="str">
        <f t="shared" si="281"/>
        <v>Untreated Water</v>
      </c>
      <c r="L3495">
        <v>31</v>
      </c>
      <c r="M3495" t="s">
        <v>11445</v>
      </c>
      <c r="N3495">
        <v>614</v>
      </c>
      <c r="O3495">
        <v>0.1</v>
      </c>
      <c r="P3495">
        <v>64</v>
      </c>
      <c r="Q3495">
        <v>6.6</v>
      </c>
    </row>
    <row r="3496" spans="1:17" hidden="1" x14ac:dyDescent="0.3">
      <c r="A3496" t="s">
        <v>13741</v>
      </c>
      <c r="B3496" t="s">
        <v>13742</v>
      </c>
      <c r="C3496" s="1" t="str">
        <f t="shared" si="275"/>
        <v>21:0550</v>
      </c>
      <c r="D3496" s="1" t="str">
        <f t="shared" si="279"/>
        <v>21:0179</v>
      </c>
      <c r="E3496" t="s">
        <v>13743</v>
      </c>
      <c r="F3496" t="s">
        <v>13744</v>
      </c>
      <c r="H3496">
        <v>53.273079099999997</v>
      </c>
      <c r="I3496">
        <v>-123.8942698</v>
      </c>
      <c r="J3496" s="1" t="str">
        <f t="shared" si="280"/>
        <v>Fluid (stream)</v>
      </c>
      <c r="K3496" s="1" t="str">
        <f t="shared" si="281"/>
        <v>Untreated Water</v>
      </c>
      <c r="L3496">
        <v>31</v>
      </c>
      <c r="M3496" t="s">
        <v>11450</v>
      </c>
      <c r="N3496">
        <v>615</v>
      </c>
      <c r="O3496">
        <v>0.1</v>
      </c>
      <c r="P3496">
        <v>93</v>
      </c>
      <c r="Q3496">
        <v>6.4</v>
      </c>
    </row>
    <row r="3497" spans="1:17" hidden="1" x14ac:dyDescent="0.3">
      <c r="A3497" t="s">
        <v>13745</v>
      </c>
      <c r="B3497" t="s">
        <v>13746</v>
      </c>
      <c r="C3497" s="1" t="str">
        <f t="shared" si="275"/>
        <v>21:0550</v>
      </c>
      <c r="D3497" s="1" t="str">
        <f t="shared" si="279"/>
        <v>21:0179</v>
      </c>
      <c r="E3497" t="s">
        <v>13747</v>
      </c>
      <c r="F3497" t="s">
        <v>13748</v>
      </c>
      <c r="H3497">
        <v>53.231938999999997</v>
      </c>
      <c r="I3497">
        <v>-123.8779186</v>
      </c>
      <c r="J3497" s="1" t="str">
        <f t="shared" si="280"/>
        <v>Fluid (stream)</v>
      </c>
      <c r="K3497" s="1" t="str">
        <f t="shared" si="281"/>
        <v>Untreated Water</v>
      </c>
      <c r="L3497">
        <v>31</v>
      </c>
      <c r="M3497" t="s">
        <v>11460</v>
      </c>
      <c r="N3497">
        <v>616</v>
      </c>
      <c r="O3497">
        <v>0.3</v>
      </c>
      <c r="P3497">
        <v>42</v>
      </c>
      <c r="Q3497">
        <v>7.7</v>
      </c>
    </row>
    <row r="3498" spans="1:17" hidden="1" x14ac:dyDescent="0.3">
      <c r="A3498" t="s">
        <v>13749</v>
      </c>
      <c r="B3498" t="s">
        <v>13750</v>
      </c>
      <c r="C3498" s="1" t="str">
        <f t="shared" si="275"/>
        <v>21:0550</v>
      </c>
      <c r="D3498" s="1" t="str">
        <f t="shared" si="279"/>
        <v>21:0179</v>
      </c>
      <c r="E3498" t="s">
        <v>13751</v>
      </c>
      <c r="F3498" t="s">
        <v>13752</v>
      </c>
      <c r="H3498">
        <v>53.187800899999999</v>
      </c>
      <c r="I3498">
        <v>-123.79255070000001</v>
      </c>
      <c r="J3498" s="1" t="str">
        <f t="shared" si="280"/>
        <v>Fluid (stream)</v>
      </c>
      <c r="K3498" s="1" t="str">
        <f t="shared" si="281"/>
        <v>Untreated Water</v>
      </c>
      <c r="L3498">
        <v>31</v>
      </c>
      <c r="M3498" t="s">
        <v>11465</v>
      </c>
      <c r="N3498">
        <v>617</v>
      </c>
      <c r="O3498">
        <v>1</v>
      </c>
      <c r="P3498">
        <v>110</v>
      </c>
      <c r="Q3498">
        <v>7.3</v>
      </c>
    </row>
    <row r="3499" spans="1:17" hidden="1" x14ac:dyDescent="0.3">
      <c r="A3499" t="s">
        <v>13753</v>
      </c>
      <c r="B3499" t="s">
        <v>13754</v>
      </c>
      <c r="C3499" s="1" t="str">
        <f t="shared" si="275"/>
        <v>21:0550</v>
      </c>
      <c r="D3499" s="1" t="str">
        <f t="shared" si="279"/>
        <v>21:0179</v>
      </c>
      <c r="E3499" t="s">
        <v>13755</v>
      </c>
      <c r="F3499" t="s">
        <v>13756</v>
      </c>
      <c r="H3499">
        <v>53.2424344</v>
      </c>
      <c r="I3499">
        <v>-123.735541</v>
      </c>
      <c r="J3499" s="1" t="str">
        <f t="shared" si="280"/>
        <v>Fluid (stream)</v>
      </c>
      <c r="K3499" s="1" t="str">
        <f t="shared" si="281"/>
        <v>Untreated Water</v>
      </c>
      <c r="L3499">
        <v>31</v>
      </c>
      <c r="M3499" t="s">
        <v>11470</v>
      </c>
      <c r="N3499">
        <v>618</v>
      </c>
      <c r="O3499">
        <v>0.55000000000000004</v>
      </c>
      <c r="P3499">
        <v>100</v>
      </c>
      <c r="Q3499">
        <v>7.3</v>
      </c>
    </row>
    <row r="3500" spans="1:17" hidden="1" x14ac:dyDescent="0.3">
      <c r="A3500" t="s">
        <v>13757</v>
      </c>
      <c r="B3500" t="s">
        <v>13758</v>
      </c>
      <c r="C3500" s="1" t="str">
        <f t="shared" si="275"/>
        <v>21:0550</v>
      </c>
      <c r="D3500" s="1" t="str">
        <f t="shared" si="279"/>
        <v>21:0179</v>
      </c>
      <c r="E3500" t="s">
        <v>13759</v>
      </c>
      <c r="F3500" t="s">
        <v>13760</v>
      </c>
      <c r="H3500">
        <v>53.230841099999999</v>
      </c>
      <c r="I3500">
        <v>-123.7068768</v>
      </c>
      <c r="J3500" s="1" t="str">
        <f t="shared" si="280"/>
        <v>Fluid (stream)</v>
      </c>
      <c r="K3500" s="1" t="str">
        <f t="shared" si="281"/>
        <v>Untreated Water</v>
      </c>
      <c r="L3500">
        <v>31</v>
      </c>
      <c r="M3500" t="s">
        <v>11475</v>
      </c>
      <c r="N3500">
        <v>619</v>
      </c>
      <c r="O3500">
        <v>0.3</v>
      </c>
      <c r="P3500">
        <v>100</v>
      </c>
      <c r="Q3500">
        <v>6.8</v>
      </c>
    </row>
    <row r="3501" spans="1:17" hidden="1" x14ac:dyDescent="0.3">
      <c r="A3501" t="s">
        <v>13761</v>
      </c>
      <c r="B3501" t="s">
        <v>13762</v>
      </c>
      <c r="C3501" s="1" t="str">
        <f t="shared" si="275"/>
        <v>21:0550</v>
      </c>
      <c r="D3501" s="1" t="str">
        <f t="shared" si="279"/>
        <v>21:0179</v>
      </c>
      <c r="E3501" t="s">
        <v>13763</v>
      </c>
      <c r="F3501" t="s">
        <v>13764</v>
      </c>
      <c r="H3501">
        <v>53.230359999999997</v>
      </c>
      <c r="I3501">
        <v>-123.6782405</v>
      </c>
      <c r="J3501" s="1" t="str">
        <f t="shared" si="280"/>
        <v>Fluid (stream)</v>
      </c>
      <c r="K3501" s="1" t="str">
        <f t="shared" si="281"/>
        <v>Untreated Water</v>
      </c>
      <c r="L3501">
        <v>31</v>
      </c>
      <c r="M3501" t="s">
        <v>11480</v>
      </c>
      <c r="N3501">
        <v>620</v>
      </c>
      <c r="O3501">
        <v>0.3</v>
      </c>
      <c r="P3501">
        <v>100</v>
      </c>
      <c r="Q3501">
        <v>6.8</v>
      </c>
    </row>
    <row r="3502" spans="1:17" hidden="1" x14ac:dyDescent="0.3">
      <c r="A3502" t="s">
        <v>13765</v>
      </c>
      <c r="B3502" t="s">
        <v>13766</v>
      </c>
      <c r="C3502" s="1" t="str">
        <f t="shared" si="275"/>
        <v>21:0550</v>
      </c>
      <c r="D3502" s="1" t="str">
        <f t="shared" si="279"/>
        <v>21:0179</v>
      </c>
      <c r="E3502" t="s">
        <v>13767</v>
      </c>
      <c r="F3502" t="s">
        <v>13768</v>
      </c>
      <c r="H3502">
        <v>53.216413099999997</v>
      </c>
      <c r="I3502">
        <v>-123.67267320000001</v>
      </c>
      <c r="J3502" s="1" t="str">
        <f t="shared" si="280"/>
        <v>Fluid (stream)</v>
      </c>
      <c r="K3502" s="1" t="str">
        <f t="shared" si="281"/>
        <v>Untreated Water</v>
      </c>
      <c r="L3502">
        <v>32</v>
      </c>
      <c r="M3502" t="s">
        <v>11387</v>
      </c>
      <c r="N3502">
        <v>621</v>
      </c>
      <c r="O3502">
        <v>0.1</v>
      </c>
      <c r="P3502">
        <v>93</v>
      </c>
      <c r="Q3502">
        <v>6.6</v>
      </c>
    </row>
    <row r="3503" spans="1:17" hidden="1" x14ac:dyDescent="0.3">
      <c r="A3503" t="s">
        <v>13769</v>
      </c>
      <c r="B3503" t="s">
        <v>13770</v>
      </c>
      <c r="C3503" s="1" t="str">
        <f t="shared" si="275"/>
        <v>21:0550</v>
      </c>
      <c r="D3503" s="1" t="str">
        <f t="shared" si="279"/>
        <v>21:0179</v>
      </c>
      <c r="E3503" t="s">
        <v>13771</v>
      </c>
      <c r="F3503" t="s">
        <v>13772</v>
      </c>
      <c r="H3503">
        <v>53.201378699999999</v>
      </c>
      <c r="I3503">
        <v>-123.9711487</v>
      </c>
      <c r="J3503" s="1" t="str">
        <f t="shared" si="280"/>
        <v>Fluid (stream)</v>
      </c>
      <c r="K3503" s="1" t="str">
        <f t="shared" si="281"/>
        <v>Untreated Water</v>
      </c>
      <c r="L3503">
        <v>32</v>
      </c>
      <c r="M3503" t="s">
        <v>11392</v>
      </c>
      <c r="N3503">
        <v>622</v>
      </c>
      <c r="O3503">
        <v>0.85</v>
      </c>
      <c r="P3503">
        <v>54</v>
      </c>
      <c r="Q3503">
        <v>7.1</v>
      </c>
    </row>
    <row r="3504" spans="1:17" hidden="1" x14ac:dyDescent="0.3">
      <c r="A3504" t="s">
        <v>13773</v>
      </c>
      <c r="B3504" t="s">
        <v>13774</v>
      </c>
      <c r="C3504" s="1" t="str">
        <f t="shared" si="275"/>
        <v>21:0550</v>
      </c>
      <c r="D3504" s="1" t="str">
        <f t="shared" si="279"/>
        <v>21:0179</v>
      </c>
      <c r="E3504" t="s">
        <v>13775</v>
      </c>
      <c r="F3504" t="s">
        <v>13776</v>
      </c>
      <c r="H3504">
        <v>53.245335300000001</v>
      </c>
      <c r="I3504">
        <v>-123.84796369999999</v>
      </c>
      <c r="J3504" s="1" t="str">
        <f t="shared" si="280"/>
        <v>Fluid (stream)</v>
      </c>
      <c r="K3504" s="1" t="str">
        <f t="shared" si="281"/>
        <v>Untreated Water</v>
      </c>
      <c r="L3504">
        <v>32</v>
      </c>
      <c r="M3504" t="s">
        <v>11397</v>
      </c>
      <c r="N3504">
        <v>623</v>
      </c>
      <c r="O3504">
        <v>2</v>
      </c>
      <c r="P3504">
        <v>170</v>
      </c>
      <c r="Q3504">
        <v>7</v>
      </c>
    </row>
    <row r="3505" spans="1:17" hidden="1" x14ac:dyDescent="0.3">
      <c r="A3505" t="s">
        <v>13777</v>
      </c>
      <c r="B3505" t="s">
        <v>13778</v>
      </c>
      <c r="C3505" s="1" t="str">
        <f t="shared" si="275"/>
        <v>21:0550</v>
      </c>
      <c r="D3505" s="1" t="str">
        <f t="shared" si="279"/>
        <v>21:0179</v>
      </c>
      <c r="E3505" t="s">
        <v>13779</v>
      </c>
      <c r="F3505" t="s">
        <v>13780</v>
      </c>
      <c r="H3505">
        <v>53.176329899999999</v>
      </c>
      <c r="I3505">
        <v>-123.77093929999999</v>
      </c>
      <c r="J3505" s="1" t="str">
        <f t="shared" si="280"/>
        <v>Fluid (stream)</v>
      </c>
      <c r="K3505" s="1" t="str">
        <f t="shared" si="281"/>
        <v>Untreated Water</v>
      </c>
      <c r="L3505">
        <v>32</v>
      </c>
      <c r="M3505" t="s">
        <v>11402</v>
      </c>
      <c r="N3505">
        <v>624</v>
      </c>
      <c r="O3505">
        <v>0.25</v>
      </c>
      <c r="P3505">
        <v>170</v>
      </c>
      <c r="Q3505">
        <v>7</v>
      </c>
    </row>
    <row r="3506" spans="1:17" hidden="1" x14ac:dyDescent="0.3">
      <c r="A3506" t="s">
        <v>13781</v>
      </c>
      <c r="B3506" t="s">
        <v>13782</v>
      </c>
      <c r="C3506" s="1" t="str">
        <f t="shared" si="275"/>
        <v>21:0550</v>
      </c>
      <c r="D3506" s="1" t="str">
        <f t="shared" si="279"/>
        <v>21:0179</v>
      </c>
      <c r="E3506" t="s">
        <v>13783</v>
      </c>
      <c r="F3506" t="s">
        <v>13784</v>
      </c>
      <c r="H3506">
        <v>53.232753199999998</v>
      </c>
      <c r="I3506">
        <v>-123.73992819999999</v>
      </c>
      <c r="J3506" s="1" t="str">
        <f t="shared" si="280"/>
        <v>Fluid (stream)</v>
      </c>
      <c r="K3506" s="1" t="str">
        <f t="shared" si="281"/>
        <v>Untreated Water</v>
      </c>
      <c r="L3506">
        <v>32</v>
      </c>
      <c r="M3506" t="s">
        <v>11411</v>
      </c>
      <c r="N3506">
        <v>625</v>
      </c>
      <c r="O3506">
        <v>0.1</v>
      </c>
      <c r="P3506">
        <v>120</v>
      </c>
      <c r="Q3506">
        <v>7.3</v>
      </c>
    </row>
    <row r="3507" spans="1:17" hidden="1" x14ac:dyDescent="0.3">
      <c r="A3507" t="s">
        <v>13785</v>
      </c>
      <c r="B3507" t="s">
        <v>13786</v>
      </c>
      <c r="C3507" s="1" t="str">
        <f t="shared" si="275"/>
        <v>21:0550</v>
      </c>
      <c r="D3507" s="1" t="str">
        <f t="shared" si="279"/>
        <v>21:0179</v>
      </c>
      <c r="E3507" t="s">
        <v>13787</v>
      </c>
      <c r="F3507" t="s">
        <v>13788</v>
      </c>
      <c r="H3507">
        <v>53.172156000000001</v>
      </c>
      <c r="I3507">
        <v>-123.3660655</v>
      </c>
      <c r="J3507" s="1" t="str">
        <f t="shared" si="280"/>
        <v>Fluid (stream)</v>
      </c>
      <c r="K3507" s="1" t="str">
        <f t="shared" si="281"/>
        <v>Untreated Water</v>
      </c>
      <c r="L3507">
        <v>32</v>
      </c>
      <c r="M3507" t="s">
        <v>11416</v>
      </c>
      <c r="N3507">
        <v>626</v>
      </c>
      <c r="O3507">
        <v>0.1</v>
      </c>
      <c r="P3507">
        <v>58</v>
      </c>
      <c r="Q3507">
        <v>6.6</v>
      </c>
    </row>
    <row r="3508" spans="1:17" hidden="1" x14ac:dyDescent="0.3">
      <c r="A3508" t="s">
        <v>13789</v>
      </c>
      <c r="B3508" t="s">
        <v>13790</v>
      </c>
      <c r="C3508" s="1" t="str">
        <f t="shared" si="275"/>
        <v>21:0550</v>
      </c>
      <c r="D3508" s="1" t="str">
        <f t="shared" si="279"/>
        <v>21:0179</v>
      </c>
      <c r="E3508" t="s">
        <v>13767</v>
      </c>
      <c r="F3508" t="s">
        <v>13791</v>
      </c>
      <c r="H3508">
        <v>53.216413099999997</v>
      </c>
      <c r="I3508">
        <v>-123.67267320000001</v>
      </c>
      <c r="J3508" s="1" t="str">
        <f t="shared" si="280"/>
        <v>Fluid (stream)</v>
      </c>
      <c r="K3508" s="1" t="str">
        <f t="shared" si="281"/>
        <v>Untreated Water</v>
      </c>
      <c r="L3508">
        <v>32</v>
      </c>
      <c r="M3508" t="s">
        <v>11406</v>
      </c>
      <c r="N3508">
        <v>627</v>
      </c>
      <c r="O3508">
        <v>0.25</v>
      </c>
      <c r="P3508">
        <v>140</v>
      </c>
      <c r="Q3508">
        <v>7.1</v>
      </c>
    </row>
    <row r="3509" spans="1:17" hidden="1" x14ac:dyDescent="0.3">
      <c r="A3509" t="s">
        <v>13792</v>
      </c>
      <c r="B3509" t="s">
        <v>13793</v>
      </c>
      <c r="C3509" s="1" t="str">
        <f t="shared" si="275"/>
        <v>21:0550</v>
      </c>
      <c r="D3509" s="1" t="str">
        <f t="shared" si="279"/>
        <v>21:0179</v>
      </c>
      <c r="E3509" t="s">
        <v>13794</v>
      </c>
      <c r="F3509" t="s">
        <v>13795</v>
      </c>
      <c r="H3509">
        <v>53.761216699999999</v>
      </c>
      <c r="I3509">
        <v>-123.3235346</v>
      </c>
      <c r="J3509" s="1" t="str">
        <f t="shared" si="280"/>
        <v>Fluid (stream)</v>
      </c>
      <c r="K3509" s="1" t="str">
        <f t="shared" si="281"/>
        <v>Untreated Water</v>
      </c>
      <c r="L3509">
        <v>32</v>
      </c>
      <c r="M3509" t="s">
        <v>11421</v>
      </c>
      <c r="N3509">
        <v>628</v>
      </c>
      <c r="O3509">
        <v>0.35</v>
      </c>
      <c r="P3509">
        <v>56</v>
      </c>
      <c r="Q3509">
        <v>6.9</v>
      </c>
    </row>
    <row r="3510" spans="1:17" hidden="1" x14ac:dyDescent="0.3">
      <c r="A3510" t="s">
        <v>13796</v>
      </c>
      <c r="B3510" t="s">
        <v>13797</v>
      </c>
      <c r="C3510" s="1" t="str">
        <f t="shared" si="275"/>
        <v>21:0550</v>
      </c>
      <c r="D3510" s="1" t="str">
        <f t="shared" si="279"/>
        <v>21:0179</v>
      </c>
      <c r="E3510" t="s">
        <v>13798</v>
      </c>
      <c r="F3510" t="s">
        <v>13799</v>
      </c>
      <c r="H3510">
        <v>53.756967199999998</v>
      </c>
      <c r="I3510">
        <v>-123.3293718</v>
      </c>
      <c r="J3510" s="1" t="str">
        <f t="shared" si="280"/>
        <v>Fluid (stream)</v>
      </c>
      <c r="K3510" s="1" t="str">
        <f t="shared" si="281"/>
        <v>Untreated Water</v>
      </c>
      <c r="L3510">
        <v>32</v>
      </c>
      <c r="M3510" t="s">
        <v>11426</v>
      </c>
      <c r="N3510">
        <v>629</v>
      </c>
      <c r="O3510">
        <v>0.3</v>
      </c>
      <c r="P3510">
        <v>51</v>
      </c>
      <c r="Q3510">
        <v>6.7</v>
      </c>
    </row>
    <row r="3511" spans="1:17" hidden="1" x14ac:dyDescent="0.3">
      <c r="A3511" t="s">
        <v>13800</v>
      </c>
      <c r="B3511" t="s">
        <v>13801</v>
      </c>
      <c r="C3511" s="1" t="str">
        <f t="shared" si="275"/>
        <v>21:0550</v>
      </c>
      <c r="D3511" s="1" t="str">
        <f t="shared" si="279"/>
        <v>21:0179</v>
      </c>
      <c r="E3511" t="s">
        <v>13802</v>
      </c>
      <c r="F3511" t="s">
        <v>13803</v>
      </c>
      <c r="H3511">
        <v>53.6287199</v>
      </c>
      <c r="I3511">
        <v>-123.8777546</v>
      </c>
      <c r="J3511" s="1" t="str">
        <f t="shared" si="280"/>
        <v>Fluid (stream)</v>
      </c>
      <c r="K3511" s="1" t="str">
        <f t="shared" si="281"/>
        <v>Untreated Water</v>
      </c>
      <c r="L3511">
        <v>32</v>
      </c>
      <c r="M3511" t="s">
        <v>11440</v>
      </c>
      <c r="N3511">
        <v>630</v>
      </c>
      <c r="O3511">
        <v>0.55000000000000004</v>
      </c>
      <c r="P3511">
        <v>34</v>
      </c>
      <c r="Q3511">
        <v>7.1</v>
      </c>
    </row>
    <row r="3512" spans="1:17" hidden="1" x14ac:dyDescent="0.3">
      <c r="A3512" t="s">
        <v>13804</v>
      </c>
      <c r="B3512" t="s">
        <v>13805</v>
      </c>
      <c r="C3512" s="1" t="str">
        <f t="shared" si="275"/>
        <v>21:0550</v>
      </c>
      <c r="D3512" s="1" t="str">
        <f t="shared" si="279"/>
        <v>21:0179</v>
      </c>
      <c r="E3512" t="s">
        <v>13806</v>
      </c>
      <c r="F3512" t="s">
        <v>13807</v>
      </c>
      <c r="H3512">
        <v>53.629642500000003</v>
      </c>
      <c r="I3512">
        <v>-123.863377</v>
      </c>
      <c r="J3512" s="1" t="str">
        <f t="shared" si="280"/>
        <v>Fluid (stream)</v>
      </c>
      <c r="K3512" s="1" t="str">
        <f t="shared" si="281"/>
        <v>Untreated Water</v>
      </c>
      <c r="L3512">
        <v>32</v>
      </c>
      <c r="M3512" t="s">
        <v>11445</v>
      </c>
      <c r="N3512">
        <v>631</v>
      </c>
      <c r="O3512">
        <v>3.5</v>
      </c>
      <c r="P3512">
        <v>54</v>
      </c>
      <c r="Q3512">
        <v>7.3</v>
      </c>
    </row>
    <row r="3513" spans="1:17" hidden="1" x14ac:dyDescent="0.3">
      <c r="A3513" t="s">
        <v>13808</v>
      </c>
      <c r="B3513" t="s">
        <v>13809</v>
      </c>
      <c r="C3513" s="1" t="str">
        <f t="shared" si="275"/>
        <v>21:0550</v>
      </c>
      <c r="D3513" s="1" t="str">
        <f t="shared" si="279"/>
        <v>21:0179</v>
      </c>
      <c r="E3513" t="s">
        <v>13810</v>
      </c>
      <c r="F3513" t="s">
        <v>13811</v>
      </c>
      <c r="H3513">
        <v>53.601267399999998</v>
      </c>
      <c r="I3513">
        <v>-123.8628403</v>
      </c>
      <c r="J3513" s="1" t="str">
        <f t="shared" si="280"/>
        <v>Fluid (stream)</v>
      </c>
      <c r="K3513" s="1" t="str">
        <f t="shared" si="281"/>
        <v>Untreated Water</v>
      </c>
      <c r="L3513">
        <v>32</v>
      </c>
      <c r="M3513" t="s">
        <v>11450</v>
      </c>
      <c r="N3513">
        <v>632</v>
      </c>
      <c r="O3513">
        <v>2</v>
      </c>
      <c r="P3513">
        <v>62</v>
      </c>
      <c r="Q3513">
        <v>6.7</v>
      </c>
    </row>
    <row r="3514" spans="1:17" hidden="1" x14ac:dyDescent="0.3">
      <c r="A3514" t="s">
        <v>13812</v>
      </c>
      <c r="B3514" t="s">
        <v>13813</v>
      </c>
      <c r="C3514" s="1" t="str">
        <f t="shared" si="275"/>
        <v>21:0550</v>
      </c>
      <c r="D3514" s="1" t="str">
        <f>HYPERLINK("http://geochem.nrcan.gc.ca/cdogs/content/svy/svy_e.htm", "")</f>
        <v/>
      </c>
      <c r="G3514" s="1" t="str">
        <f>HYPERLINK("http://geochem.nrcan.gc.ca/cdogs/content/cr_/cr_00073_e.htm", "73")</f>
        <v>73</v>
      </c>
      <c r="J3514" t="s">
        <v>11453</v>
      </c>
      <c r="K3514" t="s">
        <v>11454</v>
      </c>
      <c r="L3514">
        <v>32</v>
      </c>
      <c r="M3514" t="s">
        <v>11455</v>
      </c>
      <c r="N3514">
        <v>633</v>
      </c>
      <c r="O3514">
        <v>0.4</v>
      </c>
      <c r="P3514">
        <v>95</v>
      </c>
      <c r="Q3514">
        <v>6.5</v>
      </c>
    </row>
    <row r="3515" spans="1:17" hidden="1" x14ac:dyDescent="0.3">
      <c r="A3515" t="s">
        <v>13814</v>
      </c>
      <c r="B3515" t="s">
        <v>13815</v>
      </c>
      <c r="C3515" s="1" t="str">
        <f t="shared" si="275"/>
        <v>21:0550</v>
      </c>
      <c r="D3515" s="1" t="str">
        <f>HYPERLINK("http://geochem.nrcan.gc.ca/cdogs/content/svy/svy210179_e.htm", "21:0179")</f>
        <v>21:0179</v>
      </c>
      <c r="E3515" t="s">
        <v>13816</v>
      </c>
      <c r="F3515" t="s">
        <v>13817</v>
      </c>
      <c r="H3515">
        <v>53.586581500000001</v>
      </c>
      <c r="I3515">
        <v>-123.8834178</v>
      </c>
      <c r="J3515" s="1" t="str">
        <f t="shared" ref="J3515:J3529" si="282">HYPERLINK("http://geochem.nrcan.gc.ca/cdogs/content/kwd/kwd020018_e.htm", "Fluid (stream)")</f>
        <v>Fluid (stream)</v>
      </c>
      <c r="K3515" s="1" t="str">
        <f t="shared" ref="K3515:K3529" si="283">HYPERLINK("http://geochem.nrcan.gc.ca/cdogs/content/kwd/kwd080007_e.htm", "Untreated Water")</f>
        <v>Untreated Water</v>
      </c>
      <c r="L3515">
        <v>32</v>
      </c>
      <c r="M3515" t="s">
        <v>11460</v>
      </c>
      <c r="N3515">
        <v>634</v>
      </c>
      <c r="O3515">
        <v>0.1</v>
      </c>
      <c r="P3515">
        <v>51</v>
      </c>
      <c r="Q3515">
        <v>6.7</v>
      </c>
    </row>
    <row r="3516" spans="1:17" hidden="1" x14ac:dyDescent="0.3">
      <c r="A3516" t="s">
        <v>13818</v>
      </c>
      <c r="B3516" t="s">
        <v>13819</v>
      </c>
      <c r="C3516" s="1" t="str">
        <f t="shared" si="275"/>
        <v>21:0550</v>
      </c>
      <c r="D3516" s="1" t="str">
        <f>HYPERLINK("http://geochem.nrcan.gc.ca/cdogs/content/svy/svy210179_e.htm", "21:0179")</f>
        <v>21:0179</v>
      </c>
      <c r="E3516" t="s">
        <v>13820</v>
      </c>
      <c r="F3516" t="s">
        <v>13821</v>
      </c>
      <c r="H3516">
        <v>53.642143300000001</v>
      </c>
      <c r="I3516">
        <v>-123.99773500000001</v>
      </c>
      <c r="J3516" s="1" t="str">
        <f t="shared" si="282"/>
        <v>Fluid (stream)</v>
      </c>
      <c r="K3516" s="1" t="str">
        <f t="shared" si="283"/>
        <v>Untreated Water</v>
      </c>
      <c r="L3516">
        <v>32</v>
      </c>
      <c r="M3516" t="s">
        <v>11465</v>
      </c>
      <c r="N3516">
        <v>635</v>
      </c>
      <c r="O3516">
        <v>0.25</v>
      </c>
      <c r="P3516">
        <v>38</v>
      </c>
      <c r="Q3516">
        <v>6.9</v>
      </c>
    </row>
    <row r="3517" spans="1:17" hidden="1" x14ac:dyDescent="0.3">
      <c r="A3517" t="s">
        <v>13822</v>
      </c>
      <c r="B3517" t="s">
        <v>13823</v>
      </c>
      <c r="C3517" s="1" t="str">
        <f t="shared" si="275"/>
        <v>21:0550</v>
      </c>
      <c r="D3517" s="1" t="str">
        <f>HYPERLINK("http://geochem.nrcan.gc.ca/cdogs/content/svy/svy210179_e.htm", "21:0179")</f>
        <v>21:0179</v>
      </c>
      <c r="E3517" t="s">
        <v>13824</v>
      </c>
      <c r="F3517" t="s">
        <v>13825</v>
      </c>
      <c r="H3517">
        <v>53.738412699999998</v>
      </c>
      <c r="I3517">
        <v>-123.9563011</v>
      </c>
      <c r="J3517" s="1" t="str">
        <f t="shared" si="282"/>
        <v>Fluid (stream)</v>
      </c>
      <c r="K3517" s="1" t="str">
        <f t="shared" si="283"/>
        <v>Untreated Water</v>
      </c>
      <c r="L3517">
        <v>32</v>
      </c>
      <c r="M3517" t="s">
        <v>11470</v>
      </c>
      <c r="N3517">
        <v>636</v>
      </c>
      <c r="O3517">
        <v>0.3</v>
      </c>
      <c r="P3517">
        <v>33</v>
      </c>
      <c r="Q3517">
        <v>6.4</v>
      </c>
    </row>
    <row r="3518" spans="1:17" hidden="1" x14ac:dyDescent="0.3">
      <c r="A3518" t="s">
        <v>13826</v>
      </c>
      <c r="B3518" t="s">
        <v>13827</v>
      </c>
      <c r="C3518" s="1" t="str">
        <f t="shared" si="275"/>
        <v>21:0550</v>
      </c>
      <c r="D3518" s="1" t="str">
        <f>HYPERLINK("http://geochem.nrcan.gc.ca/cdogs/content/svy/svy210179_e.htm", "21:0179")</f>
        <v>21:0179</v>
      </c>
      <c r="E3518" t="s">
        <v>13828</v>
      </c>
      <c r="F3518" t="s">
        <v>13829</v>
      </c>
      <c r="H3518">
        <v>53.732895900000003</v>
      </c>
      <c r="I3518">
        <v>-123.9423965</v>
      </c>
      <c r="J3518" s="1" t="str">
        <f t="shared" si="282"/>
        <v>Fluid (stream)</v>
      </c>
      <c r="K3518" s="1" t="str">
        <f t="shared" si="283"/>
        <v>Untreated Water</v>
      </c>
      <c r="L3518">
        <v>32</v>
      </c>
      <c r="M3518" t="s">
        <v>11431</v>
      </c>
      <c r="N3518">
        <v>637</v>
      </c>
      <c r="O3518">
        <v>0.25</v>
      </c>
      <c r="P3518">
        <v>10</v>
      </c>
      <c r="Q3518">
        <v>6.4</v>
      </c>
    </row>
    <row r="3519" spans="1:17" hidden="1" x14ac:dyDescent="0.3">
      <c r="A3519" t="s">
        <v>13830</v>
      </c>
      <c r="B3519" t="s">
        <v>13831</v>
      </c>
      <c r="C3519" s="1" t="str">
        <f t="shared" si="275"/>
        <v>21:0550</v>
      </c>
      <c r="D3519" s="1" t="str">
        <f>HYPERLINK("http://geochem.nrcan.gc.ca/cdogs/content/svy/svy210179_e.htm", "21:0179")</f>
        <v>21:0179</v>
      </c>
      <c r="E3519" t="s">
        <v>13828</v>
      </c>
      <c r="F3519" t="s">
        <v>13832</v>
      </c>
      <c r="H3519">
        <v>53.732895900000003</v>
      </c>
      <c r="I3519">
        <v>-123.9423965</v>
      </c>
      <c r="J3519" s="1" t="str">
        <f t="shared" si="282"/>
        <v>Fluid (stream)</v>
      </c>
      <c r="K3519" s="1" t="str">
        <f t="shared" si="283"/>
        <v>Untreated Water</v>
      </c>
      <c r="L3519">
        <v>32</v>
      </c>
      <c r="M3519" t="s">
        <v>11435</v>
      </c>
      <c r="N3519">
        <v>638</v>
      </c>
      <c r="O3519">
        <v>0.25</v>
      </c>
      <c r="P3519">
        <v>10</v>
      </c>
      <c r="Q3519">
        <v>6.1</v>
      </c>
    </row>
    <row r="3520" spans="1:17" hidden="1" x14ac:dyDescent="0.3">
      <c r="A3520" t="s">
        <v>13833</v>
      </c>
      <c r="B3520" t="s">
        <v>13834</v>
      </c>
      <c r="C3520" s="1" t="str">
        <f t="shared" ref="C3520:C3583" si="284">HYPERLINK("http://geochem.nrcan.gc.ca/cdogs/content/bdl/bdl210552_e.htm", "21:0552")</f>
        <v>21:0552</v>
      </c>
      <c r="D3520" s="1" t="str">
        <f t="shared" ref="D3520:D3529" si="285">HYPERLINK("http://geochem.nrcan.gc.ca/cdogs/content/svy/svy210180_e.htm", "21:0180")</f>
        <v>21:0180</v>
      </c>
      <c r="E3520" t="s">
        <v>13835</v>
      </c>
      <c r="F3520" t="s">
        <v>13836</v>
      </c>
      <c r="H3520">
        <v>53.8707262</v>
      </c>
      <c r="I3520">
        <v>-120.33269660000001</v>
      </c>
      <c r="J3520" s="1" t="str">
        <f t="shared" si="282"/>
        <v>Fluid (stream)</v>
      </c>
      <c r="K3520" s="1" t="str">
        <f t="shared" si="283"/>
        <v>Untreated Water</v>
      </c>
      <c r="L3520">
        <v>1</v>
      </c>
      <c r="M3520" t="s">
        <v>11387</v>
      </c>
      <c r="N3520">
        <v>1</v>
      </c>
      <c r="O3520">
        <v>0.09</v>
      </c>
      <c r="P3520">
        <v>96</v>
      </c>
      <c r="Q3520">
        <v>6.9</v>
      </c>
    </row>
    <row r="3521" spans="1:17" hidden="1" x14ac:dyDescent="0.3">
      <c r="A3521" t="s">
        <v>13837</v>
      </c>
      <c r="B3521" t="s">
        <v>13838</v>
      </c>
      <c r="C3521" s="1" t="str">
        <f t="shared" si="284"/>
        <v>21:0552</v>
      </c>
      <c r="D3521" s="1" t="str">
        <f t="shared" si="285"/>
        <v>21:0180</v>
      </c>
      <c r="E3521" t="s">
        <v>13839</v>
      </c>
      <c r="F3521" t="s">
        <v>13840</v>
      </c>
      <c r="H3521">
        <v>53.980721500000001</v>
      </c>
      <c r="I3521">
        <v>-120.2139964</v>
      </c>
      <c r="J3521" s="1" t="str">
        <f t="shared" si="282"/>
        <v>Fluid (stream)</v>
      </c>
      <c r="K3521" s="1" t="str">
        <f t="shared" si="283"/>
        <v>Untreated Water</v>
      </c>
      <c r="L3521">
        <v>1</v>
      </c>
      <c r="M3521" t="s">
        <v>11392</v>
      </c>
      <c r="N3521">
        <v>2</v>
      </c>
      <c r="O3521">
        <v>1.9</v>
      </c>
      <c r="P3521">
        <v>62</v>
      </c>
      <c r="Q3521">
        <v>7.2</v>
      </c>
    </row>
    <row r="3522" spans="1:17" hidden="1" x14ac:dyDescent="0.3">
      <c r="A3522" t="s">
        <v>13841</v>
      </c>
      <c r="B3522" t="s">
        <v>13842</v>
      </c>
      <c r="C3522" s="1" t="str">
        <f t="shared" si="284"/>
        <v>21:0552</v>
      </c>
      <c r="D3522" s="1" t="str">
        <f t="shared" si="285"/>
        <v>21:0180</v>
      </c>
      <c r="E3522" t="s">
        <v>13843</v>
      </c>
      <c r="F3522" t="s">
        <v>13844</v>
      </c>
      <c r="H3522">
        <v>53.9740058</v>
      </c>
      <c r="I3522">
        <v>-120.1982</v>
      </c>
      <c r="J3522" s="1" t="str">
        <f t="shared" si="282"/>
        <v>Fluid (stream)</v>
      </c>
      <c r="K3522" s="1" t="str">
        <f t="shared" si="283"/>
        <v>Untreated Water</v>
      </c>
      <c r="L3522">
        <v>1</v>
      </c>
      <c r="M3522" t="s">
        <v>11397</v>
      </c>
      <c r="N3522">
        <v>3</v>
      </c>
      <c r="O3522">
        <v>0.11</v>
      </c>
      <c r="P3522">
        <v>10</v>
      </c>
      <c r="Q3522">
        <v>7.2</v>
      </c>
    </row>
    <row r="3523" spans="1:17" hidden="1" x14ac:dyDescent="0.3">
      <c r="A3523" t="s">
        <v>13845</v>
      </c>
      <c r="B3523" t="s">
        <v>13846</v>
      </c>
      <c r="C3523" s="1" t="str">
        <f t="shared" si="284"/>
        <v>21:0552</v>
      </c>
      <c r="D3523" s="1" t="str">
        <f t="shared" si="285"/>
        <v>21:0180</v>
      </c>
      <c r="E3523" t="s">
        <v>13847</v>
      </c>
      <c r="F3523" t="s">
        <v>13848</v>
      </c>
      <c r="H3523">
        <v>53.958970700000002</v>
      </c>
      <c r="I3523">
        <v>-120.25170489999999</v>
      </c>
      <c r="J3523" s="1" t="str">
        <f t="shared" si="282"/>
        <v>Fluid (stream)</v>
      </c>
      <c r="K3523" s="1" t="str">
        <f t="shared" si="283"/>
        <v>Untreated Water</v>
      </c>
      <c r="L3523">
        <v>1</v>
      </c>
      <c r="M3523" t="s">
        <v>11402</v>
      </c>
      <c r="N3523">
        <v>4</v>
      </c>
      <c r="O3523">
        <v>0.17</v>
      </c>
      <c r="P3523">
        <v>10</v>
      </c>
      <c r="Q3523">
        <v>7</v>
      </c>
    </row>
    <row r="3524" spans="1:17" hidden="1" x14ac:dyDescent="0.3">
      <c r="A3524" t="s">
        <v>13849</v>
      </c>
      <c r="B3524" t="s">
        <v>13850</v>
      </c>
      <c r="C3524" s="1" t="str">
        <f t="shared" si="284"/>
        <v>21:0552</v>
      </c>
      <c r="D3524" s="1" t="str">
        <f t="shared" si="285"/>
        <v>21:0180</v>
      </c>
      <c r="E3524" t="s">
        <v>13851</v>
      </c>
      <c r="F3524" t="s">
        <v>13852</v>
      </c>
      <c r="H3524">
        <v>53.958426600000003</v>
      </c>
      <c r="I3524">
        <v>-120.29627480000001</v>
      </c>
      <c r="J3524" s="1" t="str">
        <f t="shared" si="282"/>
        <v>Fluid (stream)</v>
      </c>
      <c r="K3524" s="1" t="str">
        <f t="shared" si="283"/>
        <v>Untreated Water</v>
      </c>
      <c r="L3524">
        <v>1</v>
      </c>
      <c r="M3524" t="s">
        <v>11411</v>
      </c>
      <c r="N3524">
        <v>5</v>
      </c>
      <c r="O3524">
        <v>0.06</v>
      </c>
      <c r="P3524">
        <v>10</v>
      </c>
      <c r="Q3524">
        <v>6.6</v>
      </c>
    </row>
    <row r="3525" spans="1:17" hidden="1" x14ac:dyDescent="0.3">
      <c r="A3525" t="s">
        <v>13853</v>
      </c>
      <c r="B3525" t="s">
        <v>13854</v>
      </c>
      <c r="C3525" s="1" t="str">
        <f t="shared" si="284"/>
        <v>21:0552</v>
      </c>
      <c r="D3525" s="1" t="str">
        <f t="shared" si="285"/>
        <v>21:0180</v>
      </c>
      <c r="E3525" t="s">
        <v>13855</v>
      </c>
      <c r="F3525" t="s">
        <v>13856</v>
      </c>
      <c r="H3525">
        <v>53.970529200000001</v>
      </c>
      <c r="I3525">
        <v>-120.2939205</v>
      </c>
      <c r="J3525" s="1" t="str">
        <f t="shared" si="282"/>
        <v>Fluid (stream)</v>
      </c>
      <c r="K3525" s="1" t="str">
        <f t="shared" si="283"/>
        <v>Untreated Water</v>
      </c>
      <c r="L3525">
        <v>1</v>
      </c>
      <c r="M3525" t="s">
        <v>11416</v>
      </c>
      <c r="N3525">
        <v>6</v>
      </c>
      <c r="O3525">
        <v>0.17</v>
      </c>
      <c r="P3525">
        <v>10</v>
      </c>
      <c r="Q3525">
        <v>7</v>
      </c>
    </row>
    <row r="3526" spans="1:17" hidden="1" x14ac:dyDescent="0.3">
      <c r="A3526" t="s">
        <v>13857</v>
      </c>
      <c r="B3526" t="s">
        <v>13858</v>
      </c>
      <c r="C3526" s="1" t="str">
        <f t="shared" si="284"/>
        <v>21:0552</v>
      </c>
      <c r="D3526" s="1" t="str">
        <f t="shared" si="285"/>
        <v>21:0180</v>
      </c>
      <c r="E3526" t="s">
        <v>13859</v>
      </c>
      <c r="F3526" t="s">
        <v>13860</v>
      </c>
      <c r="H3526">
        <v>53.9690753</v>
      </c>
      <c r="I3526">
        <v>-120.28407180000001</v>
      </c>
      <c r="J3526" s="1" t="str">
        <f t="shared" si="282"/>
        <v>Fluid (stream)</v>
      </c>
      <c r="K3526" s="1" t="str">
        <f t="shared" si="283"/>
        <v>Untreated Water</v>
      </c>
      <c r="L3526">
        <v>1</v>
      </c>
      <c r="M3526" t="s">
        <v>11421</v>
      </c>
      <c r="N3526">
        <v>7</v>
      </c>
      <c r="O3526">
        <v>0.17</v>
      </c>
      <c r="P3526">
        <v>10</v>
      </c>
      <c r="Q3526">
        <v>7.3</v>
      </c>
    </row>
    <row r="3527" spans="1:17" hidden="1" x14ac:dyDescent="0.3">
      <c r="A3527" t="s">
        <v>13861</v>
      </c>
      <c r="B3527" t="s">
        <v>13862</v>
      </c>
      <c r="C3527" s="1" t="str">
        <f t="shared" si="284"/>
        <v>21:0552</v>
      </c>
      <c r="D3527" s="1" t="str">
        <f t="shared" si="285"/>
        <v>21:0180</v>
      </c>
      <c r="E3527" t="s">
        <v>13863</v>
      </c>
      <c r="F3527" t="s">
        <v>13864</v>
      </c>
      <c r="H3527">
        <v>53.9469724</v>
      </c>
      <c r="I3527">
        <v>-120.2656933</v>
      </c>
      <c r="J3527" s="1" t="str">
        <f t="shared" si="282"/>
        <v>Fluid (stream)</v>
      </c>
      <c r="K3527" s="1" t="str">
        <f t="shared" si="283"/>
        <v>Untreated Water</v>
      </c>
      <c r="L3527">
        <v>1</v>
      </c>
      <c r="M3527" t="s">
        <v>11426</v>
      </c>
      <c r="N3527">
        <v>8</v>
      </c>
      <c r="O3527">
        <v>0.28999999999999998</v>
      </c>
      <c r="P3527">
        <v>10</v>
      </c>
      <c r="Q3527">
        <v>6.3</v>
      </c>
    </row>
    <row r="3528" spans="1:17" hidden="1" x14ac:dyDescent="0.3">
      <c r="A3528" t="s">
        <v>13865</v>
      </c>
      <c r="B3528" t="s">
        <v>13866</v>
      </c>
      <c r="C3528" s="1" t="str">
        <f t="shared" si="284"/>
        <v>21:0552</v>
      </c>
      <c r="D3528" s="1" t="str">
        <f t="shared" si="285"/>
        <v>21:0180</v>
      </c>
      <c r="E3528" t="s">
        <v>13867</v>
      </c>
      <c r="F3528" t="s">
        <v>13868</v>
      </c>
      <c r="H3528">
        <v>53.915149100000001</v>
      </c>
      <c r="I3528">
        <v>-120.28929359999999</v>
      </c>
      <c r="J3528" s="1" t="str">
        <f t="shared" si="282"/>
        <v>Fluid (stream)</v>
      </c>
      <c r="K3528" s="1" t="str">
        <f t="shared" si="283"/>
        <v>Untreated Water</v>
      </c>
      <c r="L3528">
        <v>1</v>
      </c>
      <c r="M3528" t="s">
        <v>11440</v>
      </c>
      <c r="N3528">
        <v>9</v>
      </c>
      <c r="O3528">
        <v>2.5000000000000001E-2</v>
      </c>
      <c r="P3528">
        <v>10</v>
      </c>
      <c r="Q3528">
        <v>6.6</v>
      </c>
    </row>
    <row r="3529" spans="1:17" hidden="1" x14ac:dyDescent="0.3">
      <c r="A3529" t="s">
        <v>13869</v>
      </c>
      <c r="B3529" t="s">
        <v>13870</v>
      </c>
      <c r="C3529" s="1" t="str">
        <f t="shared" si="284"/>
        <v>21:0552</v>
      </c>
      <c r="D3529" s="1" t="str">
        <f t="shared" si="285"/>
        <v>21:0180</v>
      </c>
      <c r="E3529" t="s">
        <v>13871</v>
      </c>
      <c r="F3529" t="s">
        <v>13872</v>
      </c>
      <c r="H3529">
        <v>53.885639900000001</v>
      </c>
      <c r="I3529">
        <v>-120.30283059999999</v>
      </c>
      <c r="J3529" s="1" t="str">
        <f t="shared" si="282"/>
        <v>Fluid (stream)</v>
      </c>
      <c r="K3529" s="1" t="str">
        <f t="shared" si="283"/>
        <v>Untreated Water</v>
      </c>
      <c r="L3529">
        <v>1</v>
      </c>
      <c r="M3529" t="s">
        <v>11445</v>
      </c>
      <c r="N3529">
        <v>10</v>
      </c>
      <c r="O3529">
        <v>2.5000000000000001E-2</v>
      </c>
      <c r="P3529">
        <v>10</v>
      </c>
      <c r="Q3529">
        <v>6.4</v>
      </c>
    </row>
    <row r="3530" spans="1:17" hidden="1" x14ac:dyDescent="0.3">
      <c r="A3530" t="s">
        <v>13873</v>
      </c>
      <c r="B3530" t="s">
        <v>13874</v>
      </c>
      <c r="C3530" s="1" t="str">
        <f t="shared" si="284"/>
        <v>21:0552</v>
      </c>
      <c r="D3530" s="1" t="str">
        <f>HYPERLINK("http://geochem.nrcan.gc.ca/cdogs/content/svy/svy_e.htm", "")</f>
        <v/>
      </c>
      <c r="G3530" s="1" t="str">
        <f>HYPERLINK("http://geochem.nrcan.gc.ca/cdogs/content/cr_/cr_00071_e.htm", "71")</f>
        <v>71</v>
      </c>
      <c r="J3530" t="s">
        <v>11453</v>
      </c>
      <c r="K3530" t="s">
        <v>11454</v>
      </c>
      <c r="L3530">
        <v>1</v>
      </c>
      <c r="M3530" t="s">
        <v>11455</v>
      </c>
      <c r="N3530">
        <v>11</v>
      </c>
      <c r="O3530">
        <v>0.44</v>
      </c>
      <c r="P3530">
        <v>82</v>
      </c>
      <c r="Q3530">
        <v>6.9</v>
      </c>
    </row>
    <row r="3531" spans="1:17" hidden="1" x14ac:dyDescent="0.3">
      <c r="A3531" t="s">
        <v>13875</v>
      </c>
      <c r="B3531" t="s">
        <v>13876</v>
      </c>
      <c r="C3531" s="1" t="str">
        <f t="shared" si="284"/>
        <v>21:0552</v>
      </c>
      <c r="D3531" s="1" t="str">
        <f t="shared" ref="D3531:D3547" si="286">HYPERLINK("http://geochem.nrcan.gc.ca/cdogs/content/svy/svy210180_e.htm", "21:0180")</f>
        <v>21:0180</v>
      </c>
      <c r="E3531" t="s">
        <v>13835</v>
      </c>
      <c r="F3531" t="s">
        <v>13877</v>
      </c>
      <c r="H3531">
        <v>53.8707262</v>
      </c>
      <c r="I3531">
        <v>-120.33269660000001</v>
      </c>
      <c r="J3531" s="1" t="str">
        <f t="shared" ref="J3531:J3547" si="287">HYPERLINK("http://geochem.nrcan.gc.ca/cdogs/content/kwd/kwd020018_e.htm", "Fluid (stream)")</f>
        <v>Fluid (stream)</v>
      </c>
      <c r="K3531" s="1" t="str">
        <f t="shared" ref="K3531:K3547" si="288">HYPERLINK("http://geochem.nrcan.gc.ca/cdogs/content/kwd/kwd080007_e.htm", "Untreated Water")</f>
        <v>Untreated Water</v>
      </c>
      <c r="L3531">
        <v>1</v>
      </c>
      <c r="M3531" t="s">
        <v>11406</v>
      </c>
      <c r="N3531">
        <v>12</v>
      </c>
      <c r="O3531">
        <v>0.06</v>
      </c>
      <c r="P3531">
        <v>10</v>
      </c>
      <c r="Q3531">
        <v>6.5</v>
      </c>
    </row>
    <row r="3532" spans="1:17" hidden="1" x14ac:dyDescent="0.3">
      <c r="A3532" t="s">
        <v>13878</v>
      </c>
      <c r="B3532" t="s">
        <v>13879</v>
      </c>
      <c r="C3532" s="1" t="str">
        <f t="shared" si="284"/>
        <v>21:0552</v>
      </c>
      <c r="D3532" s="1" t="str">
        <f t="shared" si="286"/>
        <v>21:0180</v>
      </c>
      <c r="E3532" t="s">
        <v>13880</v>
      </c>
      <c r="F3532" t="s">
        <v>13881</v>
      </c>
      <c r="H3532">
        <v>53.834120300000002</v>
      </c>
      <c r="I3532">
        <v>-120.4000523</v>
      </c>
      <c r="J3532" s="1" t="str">
        <f t="shared" si="287"/>
        <v>Fluid (stream)</v>
      </c>
      <c r="K3532" s="1" t="str">
        <f t="shared" si="288"/>
        <v>Untreated Water</v>
      </c>
      <c r="L3532">
        <v>1</v>
      </c>
      <c r="M3532" t="s">
        <v>11450</v>
      </c>
      <c r="N3532">
        <v>13</v>
      </c>
      <c r="O3532">
        <v>4.4000000000000004</v>
      </c>
      <c r="P3532">
        <v>10</v>
      </c>
      <c r="Q3532">
        <v>7.6</v>
      </c>
    </row>
    <row r="3533" spans="1:17" hidden="1" x14ac:dyDescent="0.3">
      <c r="A3533" t="s">
        <v>13882</v>
      </c>
      <c r="B3533" t="s">
        <v>13883</v>
      </c>
      <c r="C3533" s="1" t="str">
        <f t="shared" si="284"/>
        <v>21:0552</v>
      </c>
      <c r="D3533" s="1" t="str">
        <f t="shared" si="286"/>
        <v>21:0180</v>
      </c>
      <c r="E3533" t="s">
        <v>13884</v>
      </c>
      <c r="F3533" t="s">
        <v>13885</v>
      </c>
      <c r="H3533">
        <v>53.823380999999998</v>
      </c>
      <c r="I3533">
        <v>-120.4169017</v>
      </c>
      <c r="J3533" s="1" t="str">
        <f t="shared" si="287"/>
        <v>Fluid (stream)</v>
      </c>
      <c r="K3533" s="1" t="str">
        <f t="shared" si="288"/>
        <v>Untreated Water</v>
      </c>
      <c r="L3533">
        <v>1</v>
      </c>
      <c r="M3533" t="s">
        <v>11460</v>
      </c>
      <c r="N3533">
        <v>14</v>
      </c>
      <c r="O3533">
        <v>0.13</v>
      </c>
      <c r="P3533">
        <v>10</v>
      </c>
      <c r="Q3533">
        <v>7.1</v>
      </c>
    </row>
    <row r="3534" spans="1:17" hidden="1" x14ac:dyDescent="0.3">
      <c r="A3534" t="s">
        <v>13886</v>
      </c>
      <c r="B3534" t="s">
        <v>13887</v>
      </c>
      <c r="C3534" s="1" t="str">
        <f t="shared" si="284"/>
        <v>21:0552</v>
      </c>
      <c r="D3534" s="1" t="str">
        <f t="shared" si="286"/>
        <v>21:0180</v>
      </c>
      <c r="E3534" t="s">
        <v>13888</v>
      </c>
      <c r="F3534" t="s">
        <v>13889</v>
      </c>
      <c r="H3534">
        <v>53.826408700000002</v>
      </c>
      <c r="I3534">
        <v>-120.4499544</v>
      </c>
      <c r="J3534" s="1" t="str">
        <f t="shared" si="287"/>
        <v>Fluid (stream)</v>
      </c>
      <c r="K3534" s="1" t="str">
        <f t="shared" si="288"/>
        <v>Untreated Water</v>
      </c>
      <c r="L3534">
        <v>1</v>
      </c>
      <c r="M3534" t="s">
        <v>11465</v>
      </c>
      <c r="N3534">
        <v>15</v>
      </c>
      <c r="O3534">
        <v>0.24</v>
      </c>
      <c r="P3534">
        <v>10</v>
      </c>
      <c r="Q3534">
        <v>6.8</v>
      </c>
    </row>
    <row r="3535" spans="1:17" hidden="1" x14ac:dyDescent="0.3">
      <c r="A3535" t="s">
        <v>13890</v>
      </c>
      <c r="B3535" t="s">
        <v>13891</v>
      </c>
      <c r="C3535" s="1" t="str">
        <f t="shared" si="284"/>
        <v>21:0552</v>
      </c>
      <c r="D3535" s="1" t="str">
        <f t="shared" si="286"/>
        <v>21:0180</v>
      </c>
      <c r="E3535" t="s">
        <v>13892</v>
      </c>
      <c r="F3535" t="s">
        <v>13893</v>
      </c>
      <c r="H3535">
        <v>53.837530899999997</v>
      </c>
      <c r="I3535">
        <v>-120.47162659999999</v>
      </c>
      <c r="J3535" s="1" t="str">
        <f t="shared" si="287"/>
        <v>Fluid (stream)</v>
      </c>
      <c r="K3535" s="1" t="str">
        <f t="shared" si="288"/>
        <v>Untreated Water</v>
      </c>
      <c r="L3535">
        <v>1</v>
      </c>
      <c r="M3535" t="s">
        <v>11470</v>
      </c>
      <c r="N3535">
        <v>16</v>
      </c>
      <c r="O3535">
        <v>0.56999999999999995</v>
      </c>
      <c r="P3535">
        <v>10</v>
      </c>
      <c r="Q3535">
        <v>7.3</v>
      </c>
    </row>
    <row r="3536" spans="1:17" hidden="1" x14ac:dyDescent="0.3">
      <c r="A3536" t="s">
        <v>13894</v>
      </c>
      <c r="B3536" t="s">
        <v>13895</v>
      </c>
      <c r="C3536" s="1" t="str">
        <f t="shared" si="284"/>
        <v>21:0552</v>
      </c>
      <c r="D3536" s="1" t="str">
        <f t="shared" si="286"/>
        <v>21:0180</v>
      </c>
      <c r="E3536" t="s">
        <v>13896</v>
      </c>
      <c r="F3536" t="s">
        <v>13897</v>
      </c>
      <c r="H3536">
        <v>53.850715100000002</v>
      </c>
      <c r="I3536">
        <v>-120.49364319999999</v>
      </c>
      <c r="J3536" s="1" t="str">
        <f t="shared" si="287"/>
        <v>Fluid (stream)</v>
      </c>
      <c r="K3536" s="1" t="str">
        <f t="shared" si="288"/>
        <v>Untreated Water</v>
      </c>
      <c r="L3536">
        <v>1</v>
      </c>
      <c r="M3536" t="s">
        <v>11475</v>
      </c>
      <c r="N3536">
        <v>17</v>
      </c>
      <c r="O3536">
        <v>0.55000000000000004</v>
      </c>
      <c r="P3536">
        <v>10</v>
      </c>
      <c r="Q3536">
        <v>7</v>
      </c>
    </row>
    <row r="3537" spans="1:17" hidden="1" x14ac:dyDescent="0.3">
      <c r="A3537" t="s">
        <v>13898</v>
      </c>
      <c r="B3537" t="s">
        <v>13899</v>
      </c>
      <c r="C3537" s="1" t="str">
        <f t="shared" si="284"/>
        <v>21:0552</v>
      </c>
      <c r="D3537" s="1" t="str">
        <f t="shared" si="286"/>
        <v>21:0180</v>
      </c>
      <c r="E3537" t="s">
        <v>13900</v>
      </c>
      <c r="F3537" t="s">
        <v>13901</v>
      </c>
      <c r="H3537">
        <v>53.867442099999998</v>
      </c>
      <c r="I3537">
        <v>-120.5176383</v>
      </c>
      <c r="J3537" s="1" t="str">
        <f t="shared" si="287"/>
        <v>Fluid (stream)</v>
      </c>
      <c r="K3537" s="1" t="str">
        <f t="shared" si="288"/>
        <v>Untreated Water</v>
      </c>
      <c r="L3537">
        <v>1</v>
      </c>
      <c r="M3537" t="s">
        <v>11480</v>
      </c>
      <c r="N3537">
        <v>18</v>
      </c>
      <c r="O3537">
        <v>0.6</v>
      </c>
      <c r="P3537">
        <v>10</v>
      </c>
      <c r="Q3537">
        <v>6.9</v>
      </c>
    </row>
    <row r="3538" spans="1:17" hidden="1" x14ac:dyDescent="0.3">
      <c r="A3538" t="s">
        <v>13902</v>
      </c>
      <c r="B3538" t="s">
        <v>13903</v>
      </c>
      <c r="C3538" s="1" t="str">
        <f t="shared" si="284"/>
        <v>21:0552</v>
      </c>
      <c r="D3538" s="1" t="str">
        <f t="shared" si="286"/>
        <v>21:0180</v>
      </c>
      <c r="E3538" t="s">
        <v>13904</v>
      </c>
      <c r="F3538" t="s">
        <v>13905</v>
      </c>
      <c r="H3538">
        <v>53.701409200000001</v>
      </c>
      <c r="I3538">
        <v>-120.8671313</v>
      </c>
      <c r="J3538" s="1" t="str">
        <f t="shared" si="287"/>
        <v>Fluid (stream)</v>
      </c>
      <c r="K3538" s="1" t="str">
        <f t="shared" si="288"/>
        <v>Untreated Water</v>
      </c>
      <c r="L3538">
        <v>1</v>
      </c>
      <c r="M3538" t="s">
        <v>11431</v>
      </c>
      <c r="N3538">
        <v>19</v>
      </c>
      <c r="O3538">
        <v>0.4</v>
      </c>
      <c r="P3538">
        <v>20</v>
      </c>
      <c r="Q3538">
        <v>7.3</v>
      </c>
    </row>
    <row r="3539" spans="1:17" hidden="1" x14ac:dyDescent="0.3">
      <c r="A3539" t="s">
        <v>13906</v>
      </c>
      <c r="B3539" t="s">
        <v>13907</v>
      </c>
      <c r="C3539" s="1" t="str">
        <f t="shared" si="284"/>
        <v>21:0552</v>
      </c>
      <c r="D3539" s="1" t="str">
        <f t="shared" si="286"/>
        <v>21:0180</v>
      </c>
      <c r="E3539" t="s">
        <v>13904</v>
      </c>
      <c r="F3539" t="s">
        <v>13908</v>
      </c>
      <c r="H3539">
        <v>53.701409200000001</v>
      </c>
      <c r="I3539">
        <v>-120.8671313</v>
      </c>
      <c r="J3539" s="1" t="str">
        <f t="shared" si="287"/>
        <v>Fluid (stream)</v>
      </c>
      <c r="K3539" s="1" t="str">
        <f t="shared" si="288"/>
        <v>Untreated Water</v>
      </c>
      <c r="L3539">
        <v>1</v>
      </c>
      <c r="M3539" t="s">
        <v>11435</v>
      </c>
      <c r="N3539">
        <v>20</v>
      </c>
      <c r="O3539">
        <v>0.53</v>
      </c>
      <c r="P3539">
        <v>20</v>
      </c>
      <c r="Q3539">
        <v>7.5</v>
      </c>
    </row>
    <row r="3540" spans="1:17" hidden="1" x14ac:dyDescent="0.3">
      <c r="A3540" t="s">
        <v>13909</v>
      </c>
      <c r="B3540" t="s">
        <v>13910</v>
      </c>
      <c r="C3540" s="1" t="str">
        <f t="shared" si="284"/>
        <v>21:0552</v>
      </c>
      <c r="D3540" s="1" t="str">
        <f t="shared" si="286"/>
        <v>21:0180</v>
      </c>
      <c r="E3540" t="s">
        <v>13911</v>
      </c>
      <c r="F3540" t="s">
        <v>13912</v>
      </c>
      <c r="H3540">
        <v>53.818865299999999</v>
      </c>
      <c r="I3540">
        <v>-120.8716549</v>
      </c>
      <c r="J3540" s="1" t="str">
        <f t="shared" si="287"/>
        <v>Fluid (stream)</v>
      </c>
      <c r="K3540" s="1" t="str">
        <f t="shared" si="288"/>
        <v>Untreated Water</v>
      </c>
      <c r="L3540">
        <v>2</v>
      </c>
      <c r="M3540" t="s">
        <v>11387</v>
      </c>
      <c r="N3540">
        <v>21</v>
      </c>
      <c r="O3540">
        <v>0.08</v>
      </c>
      <c r="P3540">
        <v>84</v>
      </c>
      <c r="Q3540">
        <v>7.2</v>
      </c>
    </row>
    <row r="3541" spans="1:17" hidden="1" x14ac:dyDescent="0.3">
      <c r="A3541" t="s">
        <v>13913</v>
      </c>
      <c r="B3541" t="s">
        <v>13914</v>
      </c>
      <c r="C3541" s="1" t="str">
        <f t="shared" si="284"/>
        <v>21:0552</v>
      </c>
      <c r="D3541" s="1" t="str">
        <f t="shared" si="286"/>
        <v>21:0180</v>
      </c>
      <c r="E3541" t="s">
        <v>13915</v>
      </c>
      <c r="F3541" t="s">
        <v>13916</v>
      </c>
      <c r="H3541">
        <v>53.763429199999997</v>
      </c>
      <c r="I3541">
        <v>-120.87851209999999</v>
      </c>
      <c r="J3541" s="1" t="str">
        <f t="shared" si="287"/>
        <v>Fluid (stream)</v>
      </c>
      <c r="K3541" s="1" t="str">
        <f t="shared" si="288"/>
        <v>Untreated Water</v>
      </c>
      <c r="L3541">
        <v>2</v>
      </c>
      <c r="M3541" t="s">
        <v>11431</v>
      </c>
      <c r="N3541">
        <v>22</v>
      </c>
      <c r="O3541">
        <v>0.67</v>
      </c>
      <c r="P3541">
        <v>28</v>
      </c>
      <c r="Q3541">
        <v>7.5</v>
      </c>
    </row>
    <row r="3542" spans="1:17" hidden="1" x14ac:dyDescent="0.3">
      <c r="A3542" t="s">
        <v>13917</v>
      </c>
      <c r="B3542" t="s">
        <v>13918</v>
      </c>
      <c r="C3542" s="1" t="str">
        <f t="shared" si="284"/>
        <v>21:0552</v>
      </c>
      <c r="D3542" s="1" t="str">
        <f t="shared" si="286"/>
        <v>21:0180</v>
      </c>
      <c r="E3542" t="s">
        <v>13915</v>
      </c>
      <c r="F3542" t="s">
        <v>13919</v>
      </c>
      <c r="H3542">
        <v>53.763429199999997</v>
      </c>
      <c r="I3542">
        <v>-120.87851209999999</v>
      </c>
      <c r="J3542" s="1" t="str">
        <f t="shared" si="287"/>
        <v>Fluid (stream)</v>
      </c>
      <c r="K3542" s="1" t="str">
        <f t="shared" si="288"/>
        <v>Untreated Water</v>
      </c>
      <c r="L3542">
        <v>2</v>
      </c>
      <c r="M3542" t="s">
        <v>11435</v>
      </c>
      <c r="N3542">
        <v>23</v>
      </c>
      <c r="O3542">
        <v>0.9</v>
      </c>
      <c r="P3542">
        <v>22</v>
      </c>
      <c r="Q3542">
        <v>7.4</v>
      </c>
    </row>
    <row r="3543" spans="1:17" hidden="1" x14ac:dyDescent="0.3">
      <c r="A3543" t="s">
        <v>13920</v>
      </c>
      <c r="B3543" t="s">
        <v>13921</v>
      </c>
      <c r="C3543" s="1" t="str">
        <f t="shared" si="284"/>
        <v>21:0552</v>
      </c>
      <c r="D3543" s="1" t="str">
        <f t="shared" si="286"/>
        <v>21:0180</v>
      </c>
      <c r="E3543" t="s">
        <v>13922</v>
      </c>
      <c r="F3543" t="s">
        <v>13923</v>
      </c>
      <c r="H3543">
        <v>53.795260399999997</v>
      </c>
      <c r="I3543">
        <v>-120.87281400000001</v>
      </c>
      <c r="J3543" s="1" t="str">
        <f t="shared" si="287"/>
        <v>Fluid (stream)</v>
      </c>
      <c r="K3543" s="1" t="str">
        <f t="shared" si="288"/>
        <v>Untreated Water</v>
      </c>
      <c r="L3543">
        <v>2</v>
      </c>
      <c r="M3543" t="s">
        <v>11392</v>
      </c>
      <c r="N3543">
        <v>24</v>
      </c>
      <c r="O3543">
        <v>0.25</v>
      </c>
      <c r="P3543">
        <v>20</v>
      </c>
      <c r="Q3543">
        <v>7.1</v>
      </c>
    </row>
    <row r="3544" spans="1:17" hidden="1" x14ac:dyDescent="0.3">
      <c r="A3544" t="s">
        <v>13924</v>
      </c>
      <c r="B3544" t="s">
        <v>13925</v>
      </c>
      <c r="C3544" s="1" t="str">
        <f t="shared" si="284"/>
        <v>21:0552</v>
      </c>
      <c r="D3544" s="1" t="str">
        <f t="shared" si="286"/>
        <v>21:0180</v>
      </c>
      <c r="E3544" t="s">
        <v>13911</v>
      </c>
      <c r="F3544" t="s">
        <v>13926</v>
      </c>
      <c r="H3544">
        <v>53.818865299999999</v>
      </c>
      <c r="I3544">
        <v>-120.8716549</v>
      </c>
      <c r="J3544" s="1" t="str">
        <f t="shared" si="287"/>
        <v>Fluid (stream)</v>
      </c>
      <c r="K3544" s="1" t="str">
        <f t="shared" si="288"/>
        <v>Untreated Water</v>
      </c>
      <c r="L3544">
        <v>2</v>
      </c>
      <c r="M3544" t="s">
        <v>11406</v>
      </c>
      <c r="N3544">
        <v>25</v>
      </c>
      <c r="O3544">
        <v>0.05</v>
      </c>
      <c r="P3544">
        <v>40</v>
      </c>
      <c r="Q3544">
        <v>6.8</v>
      </c>
    </row>
    <row r="3545" spans="1:17" hidden="1" x14ac:dyDescent="0.3">
      <c r="A3545" t="s">
        <v>13927</v>
      </c>
      <c r="B3545" t="s">
        <v>13928</v>
      </c>
      <c r="C3545" s="1" t="str">
        <f t="shared" si="284"/>
        <v>21:0552</v>
      </c>
      <c r="D3545" s="1" t="str">
        <f t="shared" si="286"/>
        <v>21:0180</v>
      </c>
      <c r="E3545" t="s">
        <v>13929</v>
      </c>
      <c r="F3545" t="s">
        <v>13930</v>
      </c>
      <c r="H3545">
        <v>53.8393856</v>
      </c>
      <c r="I3545">
        <v>-120.8689024</v>
      </c>
      <c r="J3545" s="1" t="str">
        <f t="shared" si="287"/>
        <v>Fluid (stream)</v>
      </c>
      <c r="K3545" s="1" t="str">
        <f t="shared" si="288"/>
        <v>Untreated Water</v>
      </c>
      <c r="L3545">
        <v>2</v>
      </c>
      <c r="M3545" t="s">
        <v>11397</v>
      </c>
      <c r="N3545">
        <v>26</v>
      </c>
      <c r="O3545">
        <v>0.12</v>
      </c>
      <c r="P3545">
        <v>10</v>
      </c>
      <c r="Q3545">
        <v>7.3</v>
      </c>
    </row>
    <row r="3546" spans="1:17" hidden="1" x14ac:dyDescent="0.3">
      <c r="A3546" t="s">
        <v>13931</v>
      </c>
      <c r="B3546" t="s">
        <v>13932</v>
      </c>
      <c r="C3546" s="1" t="str">
        <f t="shared" si="284"/>
        <v>21:0552</v>
      </c>
      <c r="D3546" s="1" t="str">
        <f t="shared" si="286"/>
        <v>21:0180</v>
      </c>
      <c r="E3546" t="s">
        <v>13933</v>
      </c>
      <c r="F3546" t="s">
        <v>13934</v>
      </c>
      <c r="H3546">
        <v>53.842358500000003</v>
      </c>
      <c r="I3546">
        <v>-120.88596219999999</v>
      </c>
      <c r="J3546" s="1" t="str">
        <f t="shared" si="287"/>
        <v>Fluid (stream)</v>
      </c>
      <c r="K3546" s="1" t="str">
        <f t="shared" si="288"/>
        <v>Untreated Water</v>
      </c>
      <c r="L3546">
        <v>2</v>
      </c>
      <c r="M3546" t="s">
        <v>11402</v>
      </c>
      <c r="N3546">
        <v>27</v>
      </c>
      <c r="O3546">
        <v>2.5000000000000001E-2</v>
      </c>
      <c r="P3546">
        <v>24</v>
      </c>
      <c r="Q3546">
        <v>6.9</v>
      </c>
    </row>
    <row r="3547" spans="1:17" hidden="1" x14ac:dyDescent="0.3">
      <c r="A3547" t="s">
        <v>13935</v>
      </c>
      <c r="B3547" t="s">
        <v>13936</v>
      </c>
      <c r="C3547" s="1" t="str">
        <f t="shared" si="284"/>
        <v>21:0552</v>
      </c>
      <c r="D3547" s="1" t="str">
        <f t="shared" si="286"/>
        <v>21:0180</v>
      </c>
      <c r="E3547" t="s">
        <v>13937</v>
      </c>
      <c r="F3547" t="s">
        <v>13938</v>
      </c>
      <c r="H3547">
        <v>53.8719568</v>
      </c>
      <c r="I3547">
        <v>-120.87941480000001</v>
      </c>
      <c r="J3547" s="1" t="str">
        <f t="shared" si="287"/>
        <v>Fluid (stream)</v>
      </c>
      <c r="K3547" s="1" t="str">
        <f t="shared" si="288"/>
        <v>Untreated Water</v>
      </c>
      <c r="L3547">
        <v>2</v>
      </c>
      <c r="M3547" t="s">
        <v>11411</v>
      </c>
      <c r="N3547">
        <v>28</v>
      </c>
      <c r="O3547">
        <v>0.09</v>
      </c>
      <c r="P3547">
        <v>10</v>
      </c>
      <c r="Q3547">
        <v>7.2</v>
      </c>
    </row>
    <row r="3548" spans="1:17" hidden="1" x14ac:dyDescent="0.3">
      <c r="A3548" t="s">
        <v>13939</v>
      </c>
      <c r="B3548" t="s">
        <v>13940</v>
      </c>
      <c r="C3548" s="1" t="str">
        <f t="shared" si="284"/>
        <v>21:0552</v>
      </c>
      <c r="D3548" s="1" t="str">
        <f>HYPERLINK("http://geochem.nrcan.gc.ca/cdogs/content/svy/svy_e.htm", "")</f>
        <v/>
      </c>
      <c r="G3548" s="1" t="str">
        <f>HYPERLINK("http://geochem.nrcan.gc.ca/cdogs/content/cr_/cr_00072_e.htm", "72")</f>
        <v>72</v>
      </c>
      <c r="J3548" t="s">
        <v>11453</v>
      </c>
      <c r="K3548" t="s">
        <v>11454</v>
      </c>
      <c r="L3548">
        <v>2</v>
      </c>
      <c r="M3548" t="s">
        <v>11455</v>
      </c>
      <c r="N3548">
        <v>29</v>
      </c>
      <c r="O3548">
        <v>0.71</v>
      </c>
      <c r="P3548">
        <v>40</v>
      </c>
      <c r="Q3548">
        <v>7.1</v>
      </c>
    </row>
    <row r="3549" spans="1:17" hidden="1" x14ac:dyDescent="0.3">
      <c r="A3549" t="s">
        <v>13941</v>
      </c>
      <c r="B3549" t="s">
        <v>13942</v>
      </c>
      <c r="C3549" s="1" t="str">
        <f t="shared" si="284"/>
        <v>21:0552</v>
      </c>
      <c r="D3549" s="1" t="str">
        <f t="shared" ref="D3549:D3561" si="289">HYPERLINK("http://geochem.nrcan.gc.ca/cdogs/content/svy/svy210180_e.htm", "21:0180")</f>
        <v>21:0180</v>
      </c>
      <c r="E3549" t="s">
        <v>13943</v>
      </c>
      <c r="F3549" t="s">
        <v>13944</v>
      </c>
      <c r="H3549">
        <v>53.957169399999998</v>
      </c>
      <c r="I3549">
        <v>-120.9611002</v>
      </c>
      <c r="J3549" s="1" t="str">
        <f t="shared" ref="J3549:J3561" si="290">HYPERLINK("http://geochem.nrcan.gc.ca/cdogs/content/kwd/kwd020018_e.htm", "Fluid (stream)")</f>
        <v>Fluid (stream)</v>
      </c>
      <c r="K3549" s="1" t="str">
        <f t="shared" ref="K3549:K3561" si="291">HYPERLINK("http://geochem.nrcan.gc.ca/cdogs/content/kwd/kwd080007_e.htm", "Untreated Water")</f>
        <v>Untreated Water</v>
      </c>
      <c r="L3549">
        <v>2</v>
      </c>
      <c r="M3549" t="s">
        <v>11416</v>
      </c>
      <c r="N3549">
        <v>30</v>
      </c>
      <c r="O3549">
        <v>2.5000000000000001E-2</v>
      </c>
      <c r="P3549">
        <v>10</v>
      </c>
      <c r="Q3549">
        <v>7.1</v>
      </c>
    </row>
    <row r="3550" spans="1:17" hidden="1" x14ac:dyDescent="0.3">
      <c r="A3550" t="s">
        <v>13945</v>
      </c>
      <c r="B3550" t="s">
        <v>13946</v>
      </c>
      <c r="C3550" s="1" t="str">
        <f t="shared" si="284"/>
        <v>21:0552</v>
      </c>
      <c r="D3550" s="1" t="str">
        <f t="shared" si="289"/>
        <v>21:0180</v>
      </c>
      <c r="E3550" t="s">
        <v>13947</v>
      </c>
      <c r="F3550" t="s">
        <v>13948</v>
      </c>
      <c r="H3550">
        <v>53.929692199999998</v>
      </c>
      <c r="I3550">
        <v>-120.9284765</v>
      </c>
      <c r="J3550" s="1" t="str">
        <f t="shared" si="290"/>
        <v>Fluid (stream)</v>
      </c>
      <c r="K3550" s="1" t="str">
        <f t="shared" si="291"/>
        <v>Untreated Water</v>
      </c>
      <c r="L3550">
        <v>2</v>
      </c>
      <c r="M3550" t="s">
        <v>11421</v>
      </c>
      <c r="N3550">
        <v>31</v>
      </c>
      <c r="O3550">
        <v>0.4</v>
      </c>
      <c r="P3550">
        <v>10</v>
      </c>
      <c r="Q3550">
        <v>7.1</v>
      </c>
    </row>
    <row r="3551" spans="1:17" hidden="1" x14ac:dyDescent="0.3">
      <c r="A3551" t="s">
        <v>13949</v>
      </c>
      <c r="B3551" t="s">
        <v>13950</v>
      </c>
      <c r="C3551" s="1" t="str">
        <f t="shared" si="284"/>
        <v>21:0552</v>
      </c>
      <c r="D3551" s="1" t="str">
        <f t="shared" si="289"/>
        <v>21:0180</v>
      </c>
      <c r="E3551" t="s">
        <v>13951</v>
      </c>
      <c r="F3551" t="s">
        <v>13952</v>
      </c>
      <c r="H3551">
        <v>53.925040799999998</v>
      </c>
      <c r="I3551">
        <v>-120.92310019999999</v>
      </c>
      <c r="J3551" s="1" t="str">
        <f t="shared" si="290"/>
        <v>Fluid (stream)</v>
      </c>
      <c r="K3551" s="1" t="str">
        <f t="shared" si="291"/>
        <v>Untreated Water</v>
      </c>
      <c r="L3551">
        <v>2</v>
      </c>
      <c r="M3551" t="s">
        <v>11426</v>
      </c>
      <c r="N3551">
        <v>32</v>
      </c>
      <c r="O3551">
        <v>0.47</v>
      </c>
      <c r="P3551">
        <v>10</v>
      </c>
      <c r="Q3551">
        <v>7.3</v>
      </c>
    </row>
    <row r="3552" spans="1:17" hidden="1" x14ac:dyDescent="0.3">
      <c r="A3552" t="s">
        <v>13953</v>
      </c>
      <c r="B3552" t="s">
        <v>13954</v>
      </c>
      <c r="C3552" s="1" t="str">
        <f t="shared" si="284"/>
        <v>21:0552</v>
      </c>
      <c r="D3552" s="1" t="str">
        <f t="shared" si="289"/>
        <v>21:0180</v>
      </c>
      <c r="E3552" t="s">
        <v>13955</v>
      </c>
      <c r="F3552" t="s">
        <v>13956</v>
      </c>
      <c r="H3552">
        <v>53.913681500000003</v>
      </c>
      <c r="I3552">
        <v>-120.9084311</v>
      </c>
      <c r="J3552" s="1" t="str">
        <f t="shared" si="290"/>
        <v>Fluid (stream)</v>
      </c>
      <c r="K3552" s="1" t="str">
        <f t="shared" si="291"/>
        <v>Untreated Water</v>
      </c>
      <c r="L3552">
        <v>2</v>
      </c>
      <c r="M3552" t="s">
        <v>11440</v>
      </c>
      <c r="N3552">
        <v>33</v>
      </c>
      <c r="O3552">
        <v>0.56000000000000005</v>
      </c>
      <c r="P3552">
        <v>10</v>
      </c>
      <c r="Q3552">
        <v>7.5</v>
      </c>
    </row>
    <row r="3553" spans="1:17" hidden="1" x14ac:dyDescent="0.3">
      <c r="A3553" t="s">
        <v>13957</v>
      </c>
      <c r="B3553" t="s">
        <v>13958</v>
      </c>
      <c r="C3553" s="1" t="str">
        <f t="shared" si="284"/>
        <v>21:0552</v>
      </c>
      <c r="D3553" s="1" t="str">
        <f t="shared" si="289"/>
        <v>21:0180</v>
      </c>
      <c r="E3553" t="s">
        <v>13959</v>
      </c>
      <c r="F3553" t="s">
        <v>13960</v>
      </c>
      <c r="H3553">
        <v>53.702654899999999</v>
      </c>
      <c r="I3553">
        <v>-120.9009928</v>
      </c>
      <c r="J3553" s="1" t="str">
        <f t="shared" si="290"/>
        <v>Fluid (stream)</v>
      </c>
      <c r="K3553" s="1" t="str">
        <f t="shared" si="291"/>
        <v>Untreated Water</v>
      </c>
      <c r="L3553">
        <v>2</v>
      </c>
      <c r="M3553" t="s">
        <v>11445</v>
      </c>
      <c r="N3553">
        <v>34</v>
      </c>
      <c r="O3553">
        <v>0.9</v>
      </c>
      <c r="P3553">
        <v>20</v>
      </c>
      <c r="Q3553">
        <v>7.5</v>
      </c>
    </row>
    <row r="3554" spans="1:17" hidden="1" x14ac:dyDescent="0.3">
      <c r="A3554" t="s">
        <v>13961</v>
      </c>
      <c r="B3554" t="s">
        <v>13962</v>
      </c>
      <c r="C3554" s="1" t="str">
        <f t="shared" si="284"/>
        <v>21:0552</v>
      </c>
      <c r="D3554" s="1" t="str">
        <f t="shared" si="289"/>
        <v>21:0180</v>
      </c>
      <c r="E3554" t="s">
        <v>13963</v>
      </c>
      <c r="F3554" t="s">
        <v>13964</v>
      </c>
      <c r="H3554">
        <v>53.7341579</v>
      </c>
      <c r="I3554">
        <v>-120.81558080000001</v>
      </c>
      <c r="J3554" s="1" t="str">
        <f t="shared" si="290"/>
        <v>Fluid (stream)</v>
      </c>
      <c r="K3554" s="1" t="str">
        <f t="shared" si="291"/>
        <v>Untreated Water</v>
      </c>
      <c r="L3554">
        <v>2</v>
      </c>
      <c r="M3554" t="s">
        <v>11450</v>
      </c>
      <c r="N3554">
        <v>35</v>
      </c>
      <c r="O3554">
        <v>0.09</v>
      </c>
      <c r="P3554">
        <v>10</v>
      </c>
      <c r="Q3554">
        <v>7.3</v>
      </c>
    </row>
    <row r="3555" spans="1:17" hidden="1" x14ac:dyDescent="0.3">
      <c r="A3555" t="s">
        <v>13965</v>
      </c>
      <c r="B3555" t="s">
        <v>13966</v>
      </c>
      <c r="C3555" s="1" t="str">
        <f t="shared" si="284"/>
        <v>21:0552</v>
      </c>
      <c r="D3555" s="1" t="str">
        <f t="shared" si="289"/>
        <v>21:0180</v>
      </c>
      <c r="E3555" t="s">
        <v>13967</v>
      </c>
      <c r="F3555" t="s">
        <v>13968</v>
      </c>
      <c r="H3555">
        <v>53.745869499999998</v>
      </c>
      <c r="I3555">
        <v>-120.8277477</v>
      </c>
      <c r="J3555" s="1" t="str">
        <f t="shared" si="290"/>
        <v>Fluid (stream)</v>
      </c>
      <c r="K3555" s="1" t="str">
        <f t="shared" si="291"/>
        <v>Untreated Water</v>
      </c>
      <c r="L3555">
        <v>2</v>
      </c>
      <c r="M3555" t="s">
        <v>11460</v>
      </c>
      <c r="N3555">
        <v>36</v>
      </c>
      <c r="O3555">
        <v>0.2</v>
      </c>
      <c r="P3555">
        <v>10</v>
      </c>
      <c r="Q3555">
        <v>7.7</v>
      </c>
    </row>
    <row r="3556" spans="1:17" hidden="1" x14ac:dyDescent="0.3">
      <c r="A3556" t="s">
        <v>13969</v>
      </c>
      <c r="B3556" t="s">
        <v>13970</v>
      </c>
      <c r="C3556" s="1" t="str">
        <f t="shared" si="284"/>
        <v>21:0552</v>
      </c>
      <c r="D3556" s="1" t="str">
        <f t="shared" si="289"/>
        <v>21:0180</v>
      </c>
      <c r="E3556" t="s">
        <v>13971</v>
      </c>
      <c r="F3556" t="s">
        <v>13972</v>
      </c>
      <c r="H3556">
        <v>53.597026900000003</v>
      </c>
      <c r="I3556">
        <v>-120.7961952</v>
      </c>
      <c r="J3556" s="1" t="str">
        <f t="shared" si="290"/>
        <v>Fluid (stream)</v>
      </c>
      <c r="K3556" s="1" t="str">
        <f t="shared" si="291"/>
        <v>Untreated Water</v>
      </c>
      <c r="L3556">
        <v>2</v>
      </c>
      <c r="M3556" t="s">
        <v>11465</v>
      </c>
      <c r="N3556">
        <v>37</v>
      </c>
      <c r="O3556">
        <v>0.13</v>
      </c>
      <c r="P3556">
        <v>10</v>
      </c>
      <c r="Q3556">
        <v>7.6</v>
      </c>
    </row>
    <row r="3557" spans="1:17" hidden="1" x14ac:dyDescent="0.3">
      <c r="A3557" t="s">
        <v>13973</v>
      </c>
      <c r="B3557" t="s">
        <v>13974</v>
      </c>
      <c r="C3557" s="1" t="str">
        <f t="shared" si="284"/>
        <v>21:0552</v>
      </c>
      <c r="D3557" s="1" t="str">
        <f t="shared" si="289"/>
        <v>21:0180</v>
      </c>
      <c r="E3557" t="s">
        <v>13975</v>
      </c>
      <c r="F3557" t="s">
        <v>13976</v>
      </c>
      <c r="H3557">
        <v>53.573355100000001</v>
      </c>
      <c r="I3557">
        <v>-120.7418289</v>
      </c>
      <c r="J3557" s="1" t="str">
        <f t="shared" si="290"/>
        <v>Fluid (stream)</v>
      </c>
      <c r="K3557" s="1" t="str">
        <f t="shared" si="291"/>
        <v>Untreated Water</v>
      </c>
      <c r="L3557">
        <v>2</v>
      </c>
      <c r="M3557" t="s">
        <v>11470</v>
      </c>
      <c r="N3557">
        <v>38</v>
      </c>
      <c r="O3557">
        <v>0.53</v>
      </c>
      <c r="P3557">
        <v>38</v>
      </c>
      <c r="Q3557">
        <v>7.1</v>
      </c>
    </row>
    <row r="3558" spans="1:17" hidden="1" x14ac:dyDescent="0.3">
      <c r="A3558" t="s">
        <v>13977</v>
      </c>
      <c r="B3558" t="s">
        <v>13978</v>
      </c>
      <c r="C3558" s="1" t="str">
        <f t="shared" si="284"/>
        <v>21:0552</v>
      </c>
      <c r="D3558" s="1" t="str">
        <f t="shared" si="289"/>
        <v>21:0180</v>
      </c>
      <c r="E3558" t="s">
        <v>13979</v>
      </c>
      <c r="F3558" t="s">
        <v>13980</v>
      </c>
      <c r="H3558">
        <v>53.528748100000001</v>
      </c>
      <c r="I3558">
        <v>-120.6319817</v>
      </c>
      <c r="J3558" s="1" t="str">
        <f t="shared" si="290"/>
        <v>Fluid (stream)</v>
      </c>
      <c r="K3558" s="1" t="str">
        <f t="shared" si="291"/>
        <v>Untreated Water</v>
      </c>
      <c r="L3558">
        <v>2</v>
      </c>
      <c r="M3558" t="s">
        <v>11475</v>
      </c>
      <c r="N3558">
        <v>39</v>
      </c>
      <c r="O3558">
        <v>0.5</v>
      </c>
      <c r="P3558">
        <v>20</v>
      </c>
      <c r="Q3558">
        <v>7</v>
      </c>
    </row>
    <row r="3559" spans="1:17" hidden="1" x14ac:dyDescent="0.3">
      <c r="A3559" t="s">
        <v>13981</v>
      </c>
      <c r="B3559" t="s">
        <v>13982</v>
      </c>
      <c r="C3559" s="1" t="str">
        <f t="shared" si="284"/>
        <v>21:0552</v>
      </c>
      <c r="D3559" s="1" t="str">
        <f t="shared" si="289"/>
        <v>21:0180</v>
      </c>
      <c r="E3559" t="s">
        <v>13983</v>
      </c>
      <c r="F3559" t="s">
        <v>13984</v>
      </c>
      <c r="H3559">
        <v>53.532625799999998</v>
      </c>
      <c r="I3559">
        <v>-120.7504141</v>
      </c>
      <c r="J3559" s="1" t="str">
        <f t="shared" si="290"/>
        <v>Fluid (stream)</v>
      </c>
      <c r="K3559" s="1" t="str">
        <f t="shared" si="291"/>
        <v>Untreated Water</v>
      </c>
      <c r="L3559">
        <v>2</v>
      </c>
      <c r="M3559" t="s">
        <v>11480</v>
      </c>
      <c r="N3559">
        <v>40</v>
      </c>
      <c r="O3559">
        <v>0.88</v>
      </c>
      <c r="P3559">
        <v>10</v>
      </c>
      <c r="Q3559">
        <v>7.1</v>
      </c>
    </row>
    <row r="3560" spans="1:17" hidden="1" x14ac:dyDescent="0.3">
      <c r="A3560" t="s">
        <v>13985</v>
      </c>
      <c r="B3560" t="s">
        <v>13986</v>
      </c>
      <c r="C3560" s="1" t="str">
        <f t="shared" si="284"/>
        <v>21:0552</v>
      </c>
      <c r="D3560" s="1" t="str">
        <f t="shared" si="289"/>
        <v>21:0180</v>
      </c>
      <c r="E3560" t="s">
        <v>13987</v>
      </c>
      <c r="F3560" t="s">
        <v>13988</v>
      </c>
      <c r="H3560">
        <v>53.839278</v>
      </c>
      <c r="I3560">
        <v>-120.6457063</v>
      </c>
      <c r="J3560" s="1" t="str">
        <f t="shared" si="290"/>
        <v>Fluid (stream)</v>
      </c>
      <c r="K3560" s="1" t="str">
        <f t="shared" si="291"/>
        <v>Untreated Water</v>
      </c>
      <c r="L3560">
        <v>3</v>
      </c>
      <c r="M3560" t="s">
        <v>11387</v>
      </c>
      <c r="N3560">
        <v>41</v>
      </c>
      <c r="O3560">
        <v>0.06</v>
      </c>
      <c r="P3560">
        <v>84</v>
      </c>
      <c r="Q3560">
        <v>6.8</v>
      </c>
    </row>
    <row r="3561" spans="1:17" hidden="1" x14ac:dyDescent="0.3">
      <c r="A3561" t="s">
        <v>13989</v>
      </c>
      <c r="B3561" t="s">
        <v>13990</v>
      </c>
      <c r="C3561" s="1" t="str">
        <f t="shared" si="284"/>
        <v>21:0552</v>
      </c>
      <c r="D3561" s="1" t="str">
        <f t="shared" si="289"/>
        <v>21:0180</v>
      </c>
      <c r="E3561" t="s">
        <v>13991</v>
      </c>
      <c r="F3561" t="s">
        <v>13992</v>
      </c>
      <c r="H3561">
        <v>53.537044600000002</v>
      </c>
      <c r="I3561">
        <v>-120.75398300000001</v>
      </c>
      <c r="J3561" s="1" t="str">
        <f t="shared" si="290"/>
        <v>Fluid (stream)</v>
      </c>
      <c r="K3561" s="1" t="str">
        <f t="shared" si="291"/>
        <v>Untreated Water</v>
      </c>
      <c r="L3561">
        <v>3</v>
      </c>
      <c r="M3561" t="s">
        <v>11392</v>
      </c>
      <c r="N3561">
        <v>42</v>
      </c>
      <c r="O3561">
        <v>0.3</v>
      </c>
      <c r="P3561">
        <v>10</v>
      </c>
      <c r="Q3561">
        <v>7.1</v>
      </c>
    </row>
    <row r="3562" spans="1:17" hidden="1" x14ac:dyDescent="0.3">
      <c r="A3562" t="s">
        <v>13993</v>
      </c>
      <c r="B3562" t="s">
        <v>13994</v>
      </c>
      <c r="C3562" s="1" t="str">
        <f t="shared" si="284"/>
        <v>21:0552</v>
      </c>
      <c r="D3562" s="1" t="str">
        <f>HYPERLINK("http://geochem.nrcan.gc.ca/cdogs/content/svy/svy_e.htm", "")</f>
        <v/>
      </c>
      <c r="G3562" s="1" t="str">
        <f>HYPERLINK("http://geochem.nrcan.gc.ca/cdogs/content/cr_/cr_00072_e.htm", "72")</f>
        <v>72</v>
      </c>
      <c r="J3562" t="s">
        <v>11453</v>
      </c>
      <c r="K3562" t="s">
        <v>11454</v>
      </c>
      <c r="L3562">
        <v>3</v>
      </c>
      <c r="M3562" t="s">
        <v>11455</v>
      </c>
      <c r="N3562">
        <v>43</v>
      </c>
      <c r="O3562">
        <v>0.28000000000000003</v>
      </c>
      <c r="P3562">
        <v>86</v>
      </c>
      <c r="Q3562">
        <v>6.8</v>
      </c>
    </row>
    <row r="3563" spans="1:17" hidden="1" x14ac:dyDescent="0.3">
      <c r="A3563" t="s">
        <v>13995</v>
      </c>
      <c r="B3563" t="s">
        <v>13996</v>
      </c>
      <c r="C3563" s="1" t="str">
        <f t="shared" si="284"/>
        <v>21:0552</v>
      </c>
      <c r="D3563" s="1" t="str">
        <f t="shared" ref="D3563:D3588" si="292">HYPERLINK("http://geochem.nrcan.gc.ca/cdogs/content/svy/svy210180_e.htm", "21:0180")</f>
        <v>21:0180</v>
      </c>
      <c r="E3563" t="s">
        <v>13997</v>
      </c>
      <c r="F3563" t="s">
        <v>13998</v>
      </c>
      <c r="H3563">
        <v>53.529395999999998</v>
      </c>
      <c r="I3563">
        <v>-120.73031930000001</v>
      </c>
      <c r="J3563" s="1" t="str">
        <f t="shared" ref="J3563:J3588" si="293">HYPERLINK("http://geochem.nrcan.gc.ca/cdogs/content/kwd/kwd020018_e.htm", "Fluid (stream)")</f>
        <v>Fluid (stream)</v>
      </c>
      <c r="K3563" s="1" t="str">
        <f t="shared" ref="K3563:K3588" si="294">HYPERLINK("http://geochem.nrcan.gc.ca/cdogs/content/kwd/kwd080007_e.htm", "Untreated Water")</f>
        <v>Untreated Water</v>
      </c>
      <c r="L3563">
        <v>3</v>
      </c>
      <c r="M3563" t="s">
        <v>11397</v>
      </c>
      <c r="N3563">
        <v>44</v>
      </c>
      <c r="O3563">
        <v>0.08</v>
      </c>
      <c r="P3563">
        <v>10</v>
      </c>
      <c r="Q3563">
        <v>6.5</v>
      </c>
    </row>
    <row r="3564" spans="1:17" hidden="1" x14ac:dyDescent="0.3">
      <c r="A3564" t="s">
        <v>13999</v>
      </c>
      <c r="B3564" t="s">
        <v>14000</v>
      </c>
      <c r="C3564" s="1" t="str">
        <f t="shared" si="284"/>
        <v>21:0552</v>
      </c>
      <c r="D3564" s="1" t="str">
        <f t="shared" si="292"/>
        <v>21:0180</v>
      </c>
      <c r="E3564" t="s">
        <v>14001</v>
      </c>
      <c r="F3564" t="s">
        <v>14002</v>
      </c>
      <c r="H3564">
        <v>53.704669699999997</v>
      </c>
      <c r="I3564">
        <v>-120.7756449</v>
      </c>
      <c r="J3564" s="1" t="str">
        <f t="shared" si="293"/>
        <v>Fluid (stream)</v>
      </c>
      <c r="K3564" s="1" t="str">
        <f t="shared" si="294"/>
        <v>Untreated Water</v>
      </c>
      <c r="L3564">
        <v>3</v>
      </c>
      <c r="M3564" t="s">
        <v>11431</v>
      </c>
      <c r="N3564">
        <v>45</v>
      </c>
      <c r="O3564">
        <v>2.5000000000000001E-2</v>
      </c>
      <c r="P3564">
        <v>26</v>
      </c>
      <c r="Q3564">
        <v>7.1</v>
      </c>
    </row>
    <row r="3565" spans="1:17" hidden="1" x14ac:dyDescent="0.3">
      <c r="A3565" t="s">
        <v>14003</v>
      </c>
      <c r="B3565" t="s">
        <v>14004</v>
      </c>
      <c r="C3565" s="1" t="str">
        <f t="shared" si="284"/>
        <v>21:0552</v>
      </c>
      <c r="D3565" s="1" t="str">
        <f t="shared" si="292"/>
        <v>21:0180</v>
      </c>
      <c r="E3565" t="s">
        <v>14001</v>
      </c>
      <c r="F3565" t="s">
        <v>14005</v>
      </c>
      <c r="H3565">
        <v>53.704669699999997</v>
      </c>
      <c r="I3565">
        <v>-120.7756449</v>
      </c>
      <c r="J3565" s="1" t="str">
        <f t="shared" si="293"/>
        <v>Fluid (stream)</v>
      </c>
      <c r="K3565" s="1" t="str">
        <f t="shared" si="294"/>
        <v>Untreated Water</v>
      </c>
      <c r="L3565">
        <v>3</v>
      </c>
      <c r="M3565" t="s">
        <v>11435</v>
      </c>
      <c r="N3565">
        <v>46</v>
      </c>
      <c r="O3565">
        <v>0.06</v>
      </c>
      <c r="P3565">
        <v>22</v>
      </c>
      <c r="Q3565">
        <v>6.8</v>
      </c>
    </row>
    <row r="3566" spans="1:17" hidden="1" x14ac:dyDescent="0.3">
      <c r="A3566" t="s">
        <v>14006</v>
      </c>
      <c r="B3566" t="s">
        <v>14007</v>
      </c>
      <c r="C3566" s="1" t="str">
        <f t="shared" si="284"/>
        <v>21:0552</v>
      </c>
      <c r="D3566" s="1" t="str">
        <f t="shared" si="292"/>
        <v>21:0180</v>
      </c>
      <c r="E3566" t="s">
        <v>14008</v>
      </c>
      <c r="F3566" t="s">
        <v>14009</v>
      </c>
      <c r="H3566">
        <v>53.7184837</v>
      </c>
      <c r="I3566">
        <v>-120.78314880000001</v>
      </c>
      <c r="J3566" s="1" t="str">
        <f t="shared" si="293"/>
        <v>Fluid (stream)</v>
      </c>
      <c r="K3566" s="1" t="str">
        <f t="shared" si="294"/>
        <v>Untreated Water</v>
      </c>
      <c r="L3566">
        <v>3</v>
      </c>
      <c r="M3566" t="s">
        <v>11402</v>
      </c>
      <c r="N3566">
        <v>47</v>
      </c>
      <c r="O3566">
        <v>0.73</v>
      </c>
      <c r="P3566">
        <v>22</v>
      </c>
      <c r="Q3566">
        <v>7.3</v>
      </c>
    </row>
    <row r="3567" spans="1:17" hidden="1" x14ac:dyDescent="0.3">
      <c r="A3567" t="s">
        <v>14010</v>
      </c>
      <c r="B3567" t="s">
        <v>14011</v>
      </c>
      <c r="C3567" s="1" t="str">
        <f t="shared" si="284"/>
        <v>21:0552</v>
      </c>
      <c r="D3567" s="1" t="str">
        <f t="shared" si="292"/>
        <v>21:0180</v>
      </c>
      <c r="E3567" t="s">
        <v>14012</v>
      </c>
      <c r="F3567" t="s">
        <v>14013</v>
      </c>
      <c r="H3567">
        <v>53.863782499999999</v>
      </c>
      <c r="I3567">
        <v>-120.671346</v>
      </c>
      <c r="J3567" s="1" t="str">
        <f t="shared" si="293"/>
        <v>Fluid (stream)</v>
      </c>
      <c r="K3567" s="1" t="str">
        <f t="shared" si="294"/>
        <v>Untreated Water</v>
      </c>
      <c r="L3567">
        <v>3</v>
      </c>
      <c r="M3567" t="s">
        <v>11411</v>
      </c>
      <c r="N3567">
        <v>48</v>
      </c>
      <c r="O3567">
        <v>0.12</v>
      </c>
      <c r="P3567">
        <v>10</v>
      </c>
      <c r="Q3567">
        <v>6.5</v>
      </c>
    </row>
    <row r="3568" spans="1:17" hidden="1" x14ac:dyDescent="0.3">
      <c r="A3568" t="s">
        <v>14014</v>
      </c>
      <c r="B3568" t="s">
        <v>14015</v>
      </c>
      <c r="C3568" s="1" t="str">
        <f t="shared" si="284"/>
        <v>21:0552</v>
      </c>
      <c r="D3568" s="1" t="str">
        <f t="shared" si="292"/>
        <v>21:0180</v>
      </c>
      <c r="E3568" t="s">
        <v>14016</v>
      </c>
      <c r="F3568" t="s">
        <v>14017</v>
      </c>
      <c r="H3568">
        <v>53.855995700000001</v>
      </c>
      <c r="I3568">
        <v>-120.5934285</v>
      </c>
      <c r="J3568" s="1" t="str">
        <f t="shared" si="293"/>
        <v>Fluid (stream)</v>
      </c>
      <c r="K3568" s="1" t="str">
        <f t="shared" si="294"/>
        <v>Untreated Water</v>
      </c>
      <c r="L3568">
        <v>3</v>
      </c>
      <c r="M3568" t="s">
        <v>11416</v>
      </c>
      <c r="N3568">
        <v>49</v>
      </c>
      <c r="O3568">
        <v>1.4</v>
      </c>
      <c r="P3568">
        <v>10</v>
      </c>
      <c r="Q3568">
        <v>6.7</v>
      </c>
    </row>
    <row r="3569" spans="1:17" hidden="1" x14ac:dyDescent="0.3">
      <c r="A3569" t="s">
        <v>14018</v>
      </c>
      <c r="B3569" t="s">
        <v>14019</v>
      </c>
      <c r="C3569" s="1" t="str">
        <f t="shared" si="284"/>
        <v>21:0552</v>
      </c>
      <c r="D3569" s="1" t="str">
        <f t="shared" si="292"/>
        <v>21:0180</v>
      </c>
      <c r="E3569" t="s">
        <v>13987</v>
      </c>
      <c r="F3569" t="s">
        <v>14020</v>
      </c>
      <c r="H3569">
        <v>53.839278</v>
      </c>
      <c r="I3569">
        <v>-120.6457063</v>
      </c>
      <c r="J3569" s="1" t="str">
        <f t="shared" si="293"/>
        <v>Fluid (stream)</v>
      </c>
      <c r="K3569" s="1" t="str">
        <f t="shared" si="294"/>
        <v>Untreated Water</v>
      </c>
      <c r="L3569">
        <v>3</v>
      </c>
      <c r="M3569" t="s">
        <v>11406</v>
      </c>
      <c r="N3569">
        <v>50</v>
      </c>
      <c r="O3569">
        <v>0.24</v>
      </c>
      <c r="P3569">
        <v>10</v>
      </c>
      <c r="Q3569">
        <v>6.6</v>
      </c>
    </row>
    <row r="3570" spans="1:17" hidden="1" x14ac:dyDescent="0.3">
      <c r="A3570" t="s">
        <v>14021</v>
      </c>
      <c r="B3570" t="s">
        <v>14022</v>
      </c>
      <c r="C3570" s="1" t="str">
        <f t="shared" si="284"/>
        <v>21:0552</v>
      </c>
      <c r="D3570" s="1" t="str">
        <f t="shared" si="292"/>
        <v>21:0180</v>
      </c>
      <c r="E3570" t="s">
        <v>14023</v>
      </c>
      <c r="F3570" t="s">
        <v>14024</v>
      </c>
      <c r="H3570">
        <v>53.843449999999997</v>
      </c>
      <c r="I3570">
        <v>-120.6761374</v>
      </c>
      <c r="J3570" s="1" t="str">
        <f t="shared" si="293"/>
        <v>Fluid (stream)</v>
      </c>
      <c r="K3570" s="1" t="str">
        <f t="shared" si="294"/>
        <v>Untreated Water</v>
      </c>
      <c r="L3570">
        <v>3</v>
      </c>
      <c r="M3570" t="s">
        <v>11421</v>
      </c>
      <c r="N3570">
        <v>51</v>
      </c>
      <c r="O3570">
        <v>2.5000000000000001E-2</v>
      </c>
      <c r="P3570">
        <v>10</v>
      </c>
      <c r="Q3570">
        <v>6.7</v>
      </c>
    </row>
    <row r="3571" spans="1:17" hidden="1" x14ac:dyDescent="0.3">
      <c r="A3571" t="s">
        <v>14025</v>
      </c>
      <c r="B3571" t="s">
        <v>14026</v>
      </c>
      <c r="C3571" s="1" t="str">
        <f t="shared" si="284"/>
        <v>21:0552</v>
      </c>
      <c r="D3571" s="1" t="str">
        <f t="shared" si="292"/>
        <v>21:0180</v>
      </c>
      <c r="E3571" t="s">
        <v>14027</v>
      </c>
      <c r="F3571" t="s">
        <v>14028</v>
      </c>
      <c r="H3571">
        <v>53.820669100000003</v>
      </c>
      <c r="I3571">
        <v>-120.6375413</v>
      </c>
      <c r="J3571" s="1" t="str">
        <f t="shared" si="293"/>
        <v>Fluid (stream)</v>
      </c>
      <c r="K3571" s="1" t="str">
        <f t="shared" si="294"/>
        <v>Untreated Water</v>
      </c>
      <c r="L3571">
        <v>3</v>
      </c>
      <c r="M3571" t="s">
        <v>11426</v>
      </c>
      <c r="N3571">
        <v>52</v>
      </c>
      <c r="O3571">
        <v>2.5000000000000001E-2</v>
      </c>
      <c r="P3571">
        <v>10</v>
      </c>
      <c r="Q3571">
        <v>6.1</v>
      </c>
    </row>
    <row r="3572" spans="1:17" hidden="1" x14ac:dyDescent="0.3">
      <c r="A3572" t="s">
        <v>14029</v>
      </c>
      <c r="B3572" t="s">
        <v>14030</v>
      </c>
      <c r="C3572" s="1" t="str">
        <f t="shared" si="284"/>
        <v>21:0552</v>
      </c>
      <c r="D3572" s="1" t="str">
        <f t="shared" si="292"/>
        <v>21:0180</v>
      </c>
      <c r="E3572" t="s">
        <v>14031</v>
      </c>
      <c r="F3572" t="s">
        <v>14032</v>
      </c>
      <c r="H3572">
        <v>53.792259899999998</v>
      </c>
      <c r="I3572">
        <v>-120.59599849999999</v>
      </c>
      <c r="J3572" s="1" t="str">
        <f t="shared" si="293"/>
        <v>Fluid (stream)</v>
      </c>
      <c r="K3572" s="1" t="str">
        <f t="shared" si="294"/>
        <v>Untreated Water</v>
      </c>
      <c r="L3572">
        <v>3</v>
      </c>
      <c r="M3572" t="s">
        <v>11440</v>
      </c>
      <c r="N3572">
        <v>53</v>
      </c>
      <c r="O3572">
        <v>0.09</v>
      </c>
      <c r="P3572">
        <v>10</v>
      </c>
      <c r="Q3572">
        <v>6.4</v>
      </c>
    </row>
    <row r="3573" spans="1:17" hidden="1" x14ac:dyDescent="0.3">
      <c r="A3573" t="s">
        <v>14033</v>
      </c>
      <c r="B3573" t="s">
        <v>14034</v>
      </c>
      <c r="C3573" s="1" t="str">
        <f t="shared" si="284"/>
        <v>21:0552</v>
      </c>
      <c r="D3573" s="1" t="str">
        <f t="shared" si="292"/>
        <v>21:0180</v>
      </c>
      <c r="E3573" t="s">
        <v>14035</v>
      </c>
      <c r="F3573" t="s">
        <v>14036</v>
      </c>
      <c r="H3573">
        <v>53.786913900000002</v>
      </c>
      <c r="I3573">
        <v>-120.5800885</v>
      </c>
      <c r="J3573" s="1" t="str">
        <f t="shared" si="293"/>
        <v>Fluid (stream)</v>
      </c>
      <c r="K3573" s="1" t="str">
        <f t="shared" si="294"/>
        <v>Untreated Water</v>
      </c>
      <c r="L3573">
        <v>3</v>
      </c>
      <c r="M3573" t="s">
        <v>11445</v>
      </c>
      <c r="N3573">
        <v>54</v>
      </c>
      <c r="O3573">
        <v>0.08</v>
      </c>
      <c r="P3573">
        <v>10</v>
      </c>
      <c r="Q3573">
        <v>6.3</v>
      </c>
    </row>
    <row r="3574" spans="1:17" hidden="1" x14ac:dyDescent="0.3">
      <c r="A3574" t="s">
        <v>14037</v>
      </c>
      <c r="B3574" t="s">
        <v>14038</v>
      </c>
      <c r="C3574" s="1" t="str">
        <f t="shared" si="284"/>
        <v>21:0552</v>
      </c>
      <c r="D3574" s="1" t="str">
        <f t="shared" si="292"/>
        <v>21:0180</v>
      </c>
      <c r="E3574" t="s">
        <v>14039</v>
      </c>
      <c r="F3574" t="s">
        <v>14040</v>
      </c>
      <c r="H3574">
        <v>53.794357499999997</v>
      </c>
      <c r="I3574">
        <v>-120.5141462</v>
      </c>
      <c r="J3574" s="1" t="str">
        <f t="shared" si="293"/>
        <v>Fluid (stream)</v>
      </c>
      <c r="K3574" s="1" t="str">
        <f t="shared" si="294"/>
        <v>Untreated Water</v>
      </c>
      <c r="L3574">
        <v>3</v>
      </c>
      <c r="M3574" t="s">
        <v>11450</v>
      </c>
      <c r="N3574">
        <v>55</v>
      </c>
      <c r="O3574">
        <v>0.11</v>
      </c>
      <c r="P3574">
        <v>10</v>
      </c>
      <c r="Q3574">
        <v>6.4</v>
      </c>
    </row>
    <row r="3575" spans="1:17" hidden="1" x14ac:dyDescent="0.3">
      <c r="A3575" t="s">
        <v>14041</v>
      </c>
      <c r="B3575" t="s">
        <v>14042</v>
      </c>
      <c r="C3575" s="1" t="str">
        <f t="shared" si="284"/>
        <v>21:0552</v>
      </c>
      <c r="D3575" s="1" t="str">
        <f t="shared" si="292"/>
        <v>21:0180</v>
      </c>
      <c r="E3575" t="s">
        <v>14043</v>
      </c>
      <c r="F3575" t="s">
        <v>14044</v>
      </c>
      <c r="H3575">
        <v>53.979102500000003</v>
      </c>
      <c r="I3575">
        <v>-120.1618264</v>
      </c>
      <c r="J3575" s="1" t="str">
        <f t="shared" si="293"/>
        <v>Fluid (stream)</v>
      </c>
      <c r="K3575" s="1" t="str">
        <f t="shared" si="294"/>
        <v>Untreated Water</v>
      </c>
      <c r="L3575">
        <v>3</v>
      </c>
      <c r="M3575" t="s">
        <v>11460</v>
      </c>
      <c r="N3575">
        <v>56</v>
      </c>
      <c r="O3575">
        <v>0.09</v>
      </c>
      <c r="P3575">
        <v>10</v>
      </c>
      <c r="Q3575">
        <v>6.9</v>
      </c>
    </row>
    <row r="3576" spans="1:17" hidden="1" x14ac:dyDescent="0.3">
      <c r="A3576" t="s">
        <v>14045</v>
      </c>
      <c r="B3576" t="s">
        <v>14046</v>
      </c>
      <c r="C3576" s="1" t="str">
        <f t="shared" si="284"/>
        <v>21:0552</v>
      </c>
      <c r="D3576" s="1" t="str">
        <f t="shared" si="292"/>
        <v>21:0180</v>
      </c>
      <c r="E3576" t="s">
        <v>14047</v>
      </c>
      <c r="F3576" t="s">
        <v>14048</v>
      </c>
      <c r="H3576">
        <v>53.955868199999998</v>
      </c>
      <c r="I3576">
        <v>-120.0985934</v>
      </c>
      <c r="J3576" s="1" t="str">
        <f t="shared" si="293"/>
        <v>Fluid (stream)</v>
      </c>
      <c r="K3576" s="1" t="str">
        <f t="shared" si="294"/>
        <v>Untreated Water</v>
      </c>
      <c r="L3576">
        <v>3</v>
      </c>
      <c r="M3576" t="s">
        <v>11465</v>
      </c>
      <c r="N3576">
        <v>57</v>
      </c>
      <c r="O3576">
        <v>0.2</v>
      </c>
      <c r="P3576">
        <v>10</v>
      </c>
      <c r="Q3576">
        <v>7.1</v>
      </c>
    </row>
    <row r="3577" spans="1:17" hidden="1" x14ac:dyDescent="0.3">
      <c r="A3577" t="s">
        <v>14049</v>
      </c>
      <c r="B3577" t="s">
        <v>14050</v>
      </c>
      <c r="C3577" s="1" t="str">
        <f t="shared" si="284"/>
        <v>21:0552</v>
      </c>
      <c r="D3577" s="1" t="str">
        <f t="shared" si="292"/>
        <v>21:0180</v>
      </c>
      <c r="E3577" t="s">
        <v>14051</v>
      </c>
      <c r="F3577" t="s">
        <v>14052</v>
      </c>
      <c r="H3577">
        <v>53.952677799999996</v>
      </c>
      <c r="I3577">
        <v>-120.1236791</v>
      </c>
      <c r="J3577" s="1" t="str">
        <f t="shared" si="293"/>
        <v>Fluid (stream)</v>
      </c>
      <c r="K3577" s="1" t="str">
        <f t="shared" si="294"/>
        <v>Untreated Water</v>
      </c>
      <c r="L3577">
        <v>3</v>
      </c>
      <c r="M3577" t="s">
        <v>11470</v>
      </c>
      <c r="N3577">
        <v>58</v>
      </c>
      <c r="O3577">
        <v>0.1</v>
      </c>
      <c r="P3577">
        <v>10</v>
      </c>
      <c r="Q3577">
        <v>7.4</v>
      </c>
    </row>
    <row r="3578" spans="1:17" hidden="1" x14ac:dyDescent="0.3">
      <c r="A3578" t="s">
        <v>14053</v>
      </c>
      <c r="B3578" t="s">
        <v>14054</v>
      </c>
      <c r="C3578" s="1" t="str">
        <f t="shared" si="284"/>
        <v>21:0552</v>
      </c>
      <c r="D3578" s="1" t="str">
        <f t="shared" si="292"/>
        <v>21:0180</v>
      </c>
      <c r="E3578" t="s">
        <v>14055</v>
      </c>
      <c r="F3578" t="s">
        <v>14056</v>
      </c>
      <c r="H3578">
        <v>53.910174400000002</v>
      </c>
      <c r="I3578">
        <v>-120.1056706</v>
      </c>
      <c r="J3578" s="1" t="str">
        <f t="shared" si="293"/>
        <v>Fluid (stream)</v>
      </c>
      <c r="K3578" s="1" t="str">
        <f t="shared" si="294"/>
        <v>Untreated Water</v>
      </c>
      <c r="L3578">
        <v>3</v>
      </c>
      <c r="M3578" t="s">
        <v>11475</v>
      </c>
      <c r="N3578">
        <v>59</v>
      </c>
      <c r="O3578">
        <v>0.48</v>
      </c>
      <c r="P3578">
        <v>10</v>
      </c>
      <c r="Q3578">
        <v>7.5</v>
      </c>
    </row>
    <row r="3579" spans="1:17" hidden="1" x14ac:dyDescent="0.3">
      <c r="A3579" t="s">
        <v>14057</v>
      </c>
      <c r="B3579" t="s">
        <v>14058</v>
      </c>
      <c r="C3579" s="1" t="str">
        <f t="shared" si="284"/>
        <v>21:0552</v>
      </c>
      <c r="D3579" s="1" t="str">
        <f t="shared" si="292"/>
        <v>21:0180</v>
      </c>
      <c r="E3579" t="s">
        <v>14059</v>
      </c>
      <c r="F3579" t="s">
        <v>14060</v>
      </c>
      <c r="H3579">
        <v>53.9172881</v>
      </c>
      <c r="I3579">
        <v>-120.1598809</v>
      </c>
      <c r="J3579" s="1" t="str">
        <f t="shared" si="293"/>
        <v>Fluid (stream)</v>
      </c>
      <c r="K3579" s="1" t="str">
        <f t="shared" si="294"/>
        <v>Untreated Water</v>
      </c>
      <c r="L3579">
        <v>3</v>
      </c>
      <c r="M3579" t="s">
        <v>11480</v>
      </c>
      <c r="N3579">
        <v>60</v>
      </c>
      <c r="O3579">
        <v>0.1</v>
      </c>
      <c r="P3579">
        <v>10</v>
      </c>
      <c r="Q3579">
        <v>7</v>
      </c>
    </row>
    <row r="3580" spans="1:17" hidden="1" x14ac:dyDescent="0.3">
      <c r="A3580" t="s">
        <v>14061</v>
      </c>
      <c r="B3580" t="s">
        <v>14062</v>
      </c>
      <c r="C3580" s="1" t="str">
        <f t="shared" si="284"/>
        <v>21:0552</v>
      </c>
      <c r="D3580" s="1" t="str">
        <f t="shared" si="292"/>
        <v>21:0180</v>
      </c>
      <c r="E3580" t="s">
        <v>14063</v>
      </c>
      <c r="F3580" t="s">
        <v>14064</v>
      </c>
      <c r="H3580">
        <v>53.904490199999998</v>
      </c>
      <c r="I3580">
        <v>-120.2378315</v>
      </c>
      <c r="J3580" s="1" t="str">
        <f t="shared" si="293"/>
        <v>Fluid (stream)</v>
      </c>
      <c r="K3580" s="1" t="str">
        <f t="shared" si="294"/>
        <v>Untreated Water</v>
      </c>
      <c r="L3580">
        <v>4</v>
      </c>
      <c r="M3580" t="s">
        <v>11387</v>
      </c>
      <c r="N3580">
        <v>61</v>
      </c>
      <c r="O3580">
        <v>0.06</v>
      </c>
      <c r="P3580">
        <v>110</v>
      </c>
      <c r="Q3580">
        <v>6.9</v>
      </c>
    </row>
    <row r="3581" spans="1:17" hidden="1" x14ac:dyDescent="0.3">
      <c r="A3581" t="s">
        <v>14065</v>
      </c>
      <c r="B3581" t="s">
        <v>14066</v>
      </c>
      <c r="C3581" s="1" t="str">
        <f t="shared" si="284"/>
        <v>21:0552</v>
      </c>
      <c r="D3581" s="1" t="str">
        <f t="shared" si="292"/>
        <v>21:0180</v>
      </c>
      <c r="E3581" t="s">
        <v>14067</v>
      </c>
      <c r="F3581" t="s">
        <v>14068</v>
      </c>
      <c r="H3581">
        <v>53.902813500000001</v>
      </c>
      <c r="I3581">
        <v>-120.16562999999999</v>
      </c>
      <c r="J3581" s="1" t="str">
        <f t="shared" si="293"/>
        <v>Fluid (stream)</v>
      </c>
      <c r="K3581" s="1" t="str">
        <f t="shared" si="294"/>
        <v>Untreated Water</v>
      </c>
      <c r="L3581">
        <v>4</v>
      </c>
      <c r="M3581" t="s">
        <v>11431</v>
      </c>
      <c r="N3581">
        <v>62</v>
      </c>
      <c r="O3581">
        <v>0.13</v>
      </c>
      <c r="P3581">
        <v>10</v>
      </c>
      <c r="Q3581">
        <v>7.3</v>
      </c>
    </row>
    <row r="3582" spans="1:17" hidden="1" x14ac:dyDescent="0.3">
      <c r="A3582" t="s">
        <v>14069</v>
      </c>
      <c r="B3582" t="s">
        <v>14070</v>
      </c>
      <c r="C3582" s="1" t="str">
        <f t="shared" si="284"/>
        <v>21:0552</v>
      </c>
      <c r="D3582" s="1" t="str">
        <f t="shared" si="292"/>
        <v>21:0180</v>
      </c>
      <c r="E3582" t="s">
        <v>14067</v>
      </c>
      <c r="F3582" t="s">
        <v>14071</v>
      </c>
      <c r="H3582">
        <v>53.902813500000001</v>
      </c>
      <c r="I3582">
        <v>-120.16562999999999</v>
      </c>
      <c r="J3582" s="1" t="str">
        <f t="shared" si="293"/>
        <v>Fluid (stream)</v>
      </c>
      <c r="K3582" s="1" t="str">
        <f t="shared" si="294"/>
        <v>Untreated Water</v>
      </c>
      <c r="L3582">
        <v>4</v>
      </c>
      <c r="M3582" t="s">
        <v>11435</v>
      </c>
      <c r="N3582">
        <v>63</v>
      </c>
      <c r="O3582">
        <v>0.13</v>
      </c>
      <c r="P3582">
        <v>10</v>
      </c>
      <c r="Q3582">
        <v>7.2</v>
      </c>
    </row>
    <row r="3583" spans="1:17" hidden="1" x14ac:dyDescent="0.3">
      <c r="A3583" t="s">
        <v>14072</v>
      </c>
      <c r="B3583" t="s">
        <v>14073</v>
      </c>
      <c r="C3583" s="1" t="str">
        <f t="shared" si="284"/>
        <v>21:0552</v>
      </c>
      <c r="D3583" s="1" t="str">
        <f t="shared" si="292"/>
        <v>21:0180</v>
      </c>
      <c r="E3583" t="s">
        <v>14074</v>
      </c>
      <c r="F3583" t="s">
        <v>14075</v>
      </c>
      <c r="H3583">
        <v>53.900224600000001</v>
      </c>
      <c r="I3583">
        <v>-120.1824323</v>
      </c>
      <c r="J3583" s="1" t="str">
        <f t="shared" si="293"/>
        <v>Fluid (stream)</v>
      </c>
      <c r="K3583" s="1" t="str">
        <f t="shared" si="294"/>
        <v>Untreated Water</v>
      </c>
      <c r="L3583">
        <v>4</v>
      </c>
      <c r="M3583" t="s">
        <v>11392</v>
      </c>
      <c r="N3583">
        <v>64</v>
      </c>
      <c r="O3583">
        <v>2.5000000000000001E-2</v>
      </c>
      <c r="P3583">
        <v>10</v>
      </c>
      <c r="Q3583">
        <v>6.8</v>
      </c>
    </row>
    <row r="3584" spans="1:17" hidden="1" x14ac:dyDescent="0.3">
      <c r="A3584" t="s">
        <v>14076</v>
      </c>
      <c r="B3584" t="s">
        <v>14077</v>
      </c>
      <c r="C3584" s="1" t="str">
        <f t="shared" ref="C3584:C3647" si="295">HYPERLINK("http://geochem.nrcan.gc.ca/cdogs/content/bdl/bdl210552_e.htm", "21:0552")</f>
        <v>21:0552</v>
      </c>
      <c r="D3584" s="1" t="str">
        <f t="shared" si="292"/>
        <v>21:0180</v>
      </c>
      <c r="E3584" t="s">
        <v>14078</v>
      </c>
      <c r="F3584" t="s">
        <v>14079</v>
      </c>
      <c r="H3584">
        <v>53.903067999999998</v>
      </c>
      <c r="I3584">
        <v>-120.2129078</v>
      </c>
      <c r="J3584" s="1" t="str">
        <f t="shared" si="293"/>
        <v>Fluid (stream)</v>
      </c>
      <c r="K3584" s="1" t="str">
        <f t="shared" si="294"/>
        <v>Untreated Water</v>
      </c>
      <c r="L3584">
        <v>4</v>
      </c>
      <c r="M3584" t="s">
        <v>11397</v>
      </c>
      <c r="N3584">
        <v>65</v>
      </c>
      <c r="O3584">
        <v>2.5000000000000001E-2</v>
      </c>
      <c r="P3584">
        <v>10</v>
      </c>
      <c r="Q3584">
        <v>6.2</v>
      </c>
    </row>
    <row r="3585" spans="1:17" hidden="1" x14ac:dyDescent="0.3">
      <c r="A3585" t="s">
        <v>14080</v>
      </c>
      <c r="B3585" t="s">
        <v>14081</v>
      </c>
      <c r="C3585" s="1" t="str">
        <f t="shared" si="295"/>
        <v>21:0552</v>
      </c>
      <c r="D3585" s="1" t="str">
        <f t="shared" si="292"/>
        <v>21:0180</v>
      </c>
      <c r="E3585" t="s">
        <v>14063</v>
      </c>
      <c r="F3585" t="s">
        <v>14082</v>
      </c>
      <c r="H3585">
        <v>53.904490199999998</v>
      </c>
      <c r="I3585">
        <v>-120.2378315</v>
      </c>
      <c r="J3585" s="1" t="str">
        <f t="shared" si="293"/>
        <v>Fluid (stream)</v>
      </c>
      <c r="K3585" s="1" t="str">
        <f t="shared" si="294"/>
        <v>Untreated Water</v>
      </c>
      <c r="L3585">
        <v>4</v>
      </c>
      <c r="M3585" t="s">
        <v>11406</v>
      </c>
      <c r="N3585">
        <v>66</v>
      </c>
      <c r="O3585">
        <v>2.5000000000000001E-2</v>
      </c>
      <c r="P3585">
        <v>10</v>
      </c>
      <c r="Q3585">
        <v>5.7</v>
      </c>
    </row>
    <row r="3586" spans="1:17" hidden="1" x14ac:dyDescent="0.3">
      <c r="A3586" t="s">
        <v>14083</v>
      </c>
      <c r="B3586" t="s">
        <v>14084</v>
      </c>
      <c r="C3586" s="1" t="str">
        <f t="shared" si="295"/>
        <v>21:0552</v>
      </c>
      <c r="D3586" s="1" t="str">
        <f t="shared" si="292"/>
        <v>21:0180</v>
      </c>
      <c r="E3586" t="s">
        <v>14085</v>
      </c>
      <c r="F3586" t="s">
        <v>14086</v>
      </c>
      <c r="H3586">
        <v>53.924084100000002</v>
      </c>
      <c r="I3586">
        <v>-120.3059899</v>
      </c>
      <c r="J3586" s="1" t="str">
        <f t="shared" si="293"/>
        <v>Fluid (stream)</v>
      </c>
      <c r="K3586" s="1" t="str">
        <f t="shared" si="294"/>
        <v>Untreated Water</v>
      </c>
      <c r="L3586">
        <v>4</v>
      </c>
      <c r="M3586" t="s">
        <v>11402</v>
      </c>
      <c r="N3586">
        <v>67</v>
      </c>
      <c r="O3586">
        <v>0.27</v>
      </c>
      <c r="P3586">
        <v>10</v>
      </c>
      <c r="Q3586">
        <v>7.2</v>
      </c>
    </row>
    <row r="3587" spans="1:17" hidden="1" x14ac:dyDescent="0.3">
      <c r="A3587" t="s">
        <v>14087</v>
      </c>
      <c r="B3587" t="s">
        <v>14088</v>
      </c>
      <c r="C3587" s="1" t="str">
        <f t="shared" si="295"/>
        <v>21:0552</v>
      </c>
      <c r="D3587" s="1" t="str">
        <f t="shared" si="292"/>
        <v>21:0180</v>
      </c>
      <c r="E3587" t="s">
        <v>14089</v>
      </c>
      <c r="F3587" t="s">
        <v>14090</v>
      </c>
      <c r="H3587">
        <v>53.896371199999997</v>
      </c>
      <c r="I3587">
        <v>-120.30786380000001</v>
      </c>
      <c r="J3587" s="1" t="str">
        <f t="shared" si="293"/>
        <v>Fluid (stream)</v>
      </c>
      <c r="K3587" s="1" t="str">
        <f t="shared" si="294"/>
        <v>Untreated Water</v>
      </c>
      <c r="L3587">
        <v>4</v>
      </c>
      <c r="M3587" t="s">
        <v>11411</v>
      </c>
      <c r="N3587">
        <v>68</v>
      </c>
      <c r="O3587">
        <v>2.5000000000000001E-2</v>
      </c>
      <c r="P3587">
        <v>10</v>
      </c>
      <c r="Q3587">
        <v>6.2</v>
      </c>
    </row>
    <row r="3588" spans="1:17" hidden="1" x14ac:dyDescent="0.3">
      <c r="A3588" t="s">
        <v>14091</v>
      </c>
      <c r="B3588" t="s">
        <v>14092</v>
      </c>
      <c r="C3588" s="1" t="str">
        <f t="shared" si="295"/>
        <v>21:0552</v>
      </c>
      <c r="D3588" s="1" t="str">
        <f t="shared" si="292"/>
        <v>21:0180</v>
      </c>
      <c r="E3588" t="s">
        <v>14093</v>
      </c>
      <c r="F3588" t="s">
        <v>14094</v>
      </c>
      <c r="H3588">
        <v>53.880615499999998</v>
      </c>
      <c r="I3588">
        <v>-120.32499129999999</v>
      </c>
      <c r="J3588" s="1" t="str">
        <f t="shared" si="293"/>
        <v>Fluid (stream)</v>
      </c>
      <c r="K3588" s="1" t="str">
        <f t="shared" si="294"/>
        <v>Untreated Water</v>
      </c>
      <c r="L3588">
        <v>4</v>
      </c>
      <c r="M3588" t="s">
        <v>11416</v>
      </c>
      <c r="N3588">
        <v>69</v>
      </c>
      <c r="O3588">
        <v>0.17</v>
      </c>
      <c r="P3588">
        <v>10</v>
      </c>
      <c r="Q3588">
        <v>6.9</v>
      </c>
    </row>
    <row r="3589" spans="1:17" hidden="1" x14ac:dyDescent="0.3">
      <c r="A3589" t="s">
        <v>14095</v>
      </c>
      <c r="B3589" t="s">
        <v>14096</v>
      </c>
      <c r="C3589" s="1" t="str">
        <f t="shared" si="295"/>
        <v>21:0552</v>
      </c>
      <c r="D3589" s="1" t="str">
        <f>HYPERLINK("http://geochem.nrcan.gc.ca/cdogs/content/svy/svy_e.htm", "")</f>
        <v/>
      </c>
      <c r="G3589" s="1" t="str">
        <f>HYPERLINK("http://geochem.nrcan.gc.ca/cdogs/content/cr_/cr_00071_e.htm", "71")</f>
        <v>71</v>
      </c>
      <c r="J3589" t="s">
        <v>11453</v>
      </c>
      <c r="K3589" t="s">
        <v>11454</v>
      </c>
      <c r="L3589">
        <v>4</v>
      </c>
      <c r="M3589" t="s">
        <v>11455</v>
      </c>
      <c r="N3589">
        <v>70</v>
      </c>
      <c r="O3589">
        <v>0.33</v>
      </c>
      <c r="P3589">
        <v>90</v>
      </c>
      <c r="Q3589">
        <v>6.9</v>
      </c>
    </row>
    <row r="3590" spans="1:17" hidden="1" x14ac:dyDescent="0.3">
      <c r="A3590" t="s">
        <v>14097</v>
      </c>
      <c r="B3590" t="s">
        <v>14098</v>
      </c>
      <c r="C3590" s="1" t="str">
        <f t="shared" si="295"/>
        <v>21:0552</v>
      </c>
      <c r="D3590" s="1" t="str">
        <f t="shared" ref="D3590:D3601" si="296">HYPERLINK("http://geochem.nrcan.gc.ca/cdogs/content/svy/svy210180_e.htm", "21:0180")</f>
        <v>21:0180</v>
      </c>
      <c r="E3590" t="s">
        <v>14099</v>
      </c>
      <c r="F3590" t="s">
        <v>14100</v>
      </c>
      <c r="H3590">
        <v>53.874694699999999</v>
      </c>
      <c r="I3590">
        <v>-120.3437952</v>
      </c>
      <c r="J3590" s="1" t="str">
        <f t="shared" ref="J3590:J3601" si="297">HYPERLINK("http://geochem.nrcan.gc.ca/cdogs/content/kwd/kwd020018_e.htm", "Fluid (stream)")</f>
        <v>Fluid (stream)</v>
      </c>
      <c r="K3590" s="1" t="str">
        <f t="shared" ref="K3590:K3601" si="298">HYPERLINK("http://geochem.nrcan.gc.ca/cdogs/content/kwd/kwd080007_e.htm", "Untreated Water")</f>
        <v>Untreated Water</v>
      </c>
      <c r="L3590">
        <v>4</v>
      </c>
      <c r="M3590" t="s">
        <v>11421</v>
      </c>
      <c r="N3590">
        <v>71</v>
      </c>
      <c r="O3590">
        <v>0.44</v>
      </c>
      <c r="P3590">
        <v>10</v>
      </c>
      <c r="Q3590">
        <v>6.8</v>
      </c>
    </row>
    <row r="3591" spans="1:17" hidden="1" x14ac:dyDescent="0.3">
      <c r="A3591" t="s">
        <v>14101</v>
      </c>
      <c r="B3591" t="s">
        <v>14102</v>
      </c>
      <c r="C3591" s="1" t="str">
        <f t="shared" si="295"/>
        <v>21:0552</v>
      </c>
      <c r="D3591" s="1" t="str">
        <f t="shared" si="296"/>
        <v>21:0180</v>
      </c>
      <c r="E3591" t="s">
        <v>14103</v>
      </c>
      <c r="F3591" t="s">
        <v>14104</v>
      </c>
      <c r="H3591">
        <v>53.825495600000004</v>
      </c>
      <c r="I3591">
        <v>-120.1020654</v>
      </c>
      <c r="J3591" s="1" t="str">
        <f t="shared" si="297"/>
        <v>Fluid (stream)</v>
      </c>
      <c r="K3591" s="1" t="str">
        <f t="shared" si="298"/>
        <v>Untreated Water</v>
      </c>
      <c r="L3591">
        <v>4</v>
      </c>
      <c r="M3591" t="s">
        <v>11426</v>
      </c>
      <c r="N3591">
        <v>72</v>
      </c>
      <c r="O3591">
        <v>0.31</v>
      </c>
      <c r="P3591">
        <v>36</v>
      </c>
      <c r="Q3591">
        <v>6.9</v>
      </c>
    </row>
    <row r="3592" spans="1:17" hidden="1" x14ac:dyDescent="0.3">
      <c r="A3592" t="s">
        <v>14105</v>
      </c>
      <c r="B3592" t="s">
        <v>14106</v>
      </c>
      <c r="C3592" s="1" t="str">
        <f t="shared" si="295"/>
        <v>21:0552</v>
      </c>
      <c r="D3592" s="1" t="str">
        <f t="shared" si="296"/>
        <v>21:0180</v>
      </c>
      <c r="E3592" t="s">
        <v>14107</v>
      </c>
      <c r="F3592" t="s">
        <v>14108</v>
      </c>
      <c r="H3592">
        <v>53.828195899999997</v>
      </c>
      <c r="I3592">
        <v>-120.0977293</v>
      </c>
      <c r="J3592" s="1" t="str">
        <f t="shared" si="297"/>
        <v>Fluid (stream)</v>
      </c>
      <c r="K3592" s="1" t="str">
        <f t="shared" si="298"/>
        <v>Untreated Water</v>
      </c>
      <c r="L3592">
        <v>4</v>
      </c>
      <c r="M3592" t="s">
        <v>11440</v>
      </c>
      <c r="N3592">
        <v>73</v>
      </c>
      <c r="O3592">
        <v>0.52</v>
      </c>
      <c r="P3592">
        <v>24</v>
      </c>
      <c r="Q3592">
        <v>7.4</v>
      </c>
    </row>
    <row r="3593" spans="1:17" hidden="1" x14ac:dyDescent="0.3">
      <c r="A3593" t="s">
        <v>14109</v>
      </c>
      <c r="B3593" t="s">
        <v>14110</v>
      </c>
      <c r="C3593" s="1" t="str">
        <f t="shared" si="295"/>
        <v>21:0552</v>
      </c>
      <c r="D3593" s="1" t="str">
        <f t="shared" si="296"/>
        <v>21:0180</v>
      </c>
      <c r="E3593" t="s">
        <v>14111</v>
      </c>
      <c r="F3593" t="s">
        <v>14112</v>
      </c>
      <c r="H3593">
        <v>53.823225899999997</v>
      </c>
      <c r="I3593">
        <v>-120.12240540000001</v>
      </c>
      <c r="J3593" s="1" t="str">
        <f t="shared" si="297"/>
        <v>Fluid (stream)</v>
      </c>
      <c r="K3593" s="1" t="str">
        <f t="shared" si="298"/>
        <v>Untreated Water</v>
      </c>
      <c r="L3593">
        <v>4</v>
      </c>
      <c r="M3593" t="s">
        <v>11445</v>
      </c>
      <c r="N3593">
        <v>74</v>
      </c>
      <c r="O3593">
        <v>2.5000000000000001E-2</v>
      </c>
      <c r="P3593">
        <v>10</v>
      </c>
      <c r="Q3593">
        <v>6.4</v>
      </c>
    </row>
    <row r="3594" spans="1:17" hidden="1" x14ac:dyDescent="0.3">
      <c r="A3594" t="s">
        <v>14113</v>
      </c>
      <c r="B3594" t="s">
        <v>14114</v>
      </c>
      <c r="C3594" s="1" t="str">
        <f t="shared" si="295"/>
        <v>21:0552</v>
      </c>
      <c r="D3594" s="1" t="str">
        <f t="shared" si="296"/>
        <v>21:0180</v>
      </c>
      <c r="E3594" t="s">
        <v>14115</v>
      </c>
      <c r="F3594" t="s">
        <v>14116</v>
      </c>
      <c r="H3594">
        <v>53.833280999999999</v>
      </c>
      <c r="I3594">
        <v>-120.13301079999999</v>
      </c>
      <c r="J3594" s="1" t="str">
        <f t="shared" si="297"/>
        <v>Fluid (stream)</v>
      </c>
      <c r="K3594" s="1" t="str">
        <f t="shared" si="298"/>
        <v>Untreated Water</v>
      </c>
      <c r="L3594">
        <v>4</v>
      </c>
      <c r="M3594" t="s">
        <v>11450</v>
      </c>
      <c r="N3594">
        <v>75</v>
      </c>
      <c r="O3594">
        <v>0.2</v>
      </c>
      <c r="P3594">
        <v>10</v>
      </c>
      <c r="Q3594">
        <v>7.2</v>
      </c>
    </row>
    <row r="3595" spans="1:17" hidden="1" x14ac:dyDescent="0.3">
      <c r="A3595" t="s">
        <v>14117</v>
      </c>
      <c r="B3595" t="s">
        <v>14118</v>
      </c>
      <c r="C3595" s="1" t="str">
        <f t="shared" si="295"/>
        <v>21:0552</v>
      </c>
      <c r="D3595" s="1" t="str">
        <f t="shared" si="296"/>
        <v>21:0180</v>
      </c>
      <c r="E3595" t="s">
        <v>14119</v>
      </c>
      <c r="F3595" t="s">
        <v>14120</v>
      </c>
      <c r="H3595">
        <v>53.837342999999997</v>
      </c>
      <c r="I3595">
        <v>-120.1642647</v>
      </c>
      <c r="J3595" s="1" t="str">
        <f t="shared" si="297"/>
        <v>Fluid (stream)</v>
      </c>
      <c r="K3595" s="1" t="str">
        <f t="shared" si="298"/>
        <v>Untreated Water</v>
      </c>
      <c r="L3595">
        <v>4</v>
      </c>
      <c r="M3595" t="s">
        <v>11460</v>
      </c>
      <c r="N3595">
        <v>76</v>
      </c>
      <c r="O3595">
        <v>0.85</v>
      </c>
      <c r="P3595">
        <v>46</v>
      </c>
      <c r="Q3595">
        <v>7</v>
      </c>
    </row>
    <row r="3596" spans="1:17" hidden="1" x14ac:dyDescent="0.3">
      <c r="A3596" t="s">
        <v>14121</v>
      </c>
      <c r="B3596" t="s">
        <v>14122</v>
      </c>
      <c r="C3596" s="1" t="str">
        <f t="shared" si="295"/>
        <v>21:0552</v>
      </c>
      <c r="D3596" s="1" t="str">
        <f t="shared" si="296"/>
        <v>21:0180</v>
      </c>
      <c r="E3596" t="s">
        <v>14123</v>
      </c>
      <c r="F3596" t="s">
        <v>14124</v>
      </c>
      <c r="H3596">
        <v>53.838160100000003</v>
      </c>
      <c r="I3596">
        <v>-120.1775425</v>
      </c>
      <c r="J3596" s="1" t="str">
        <f t="shared" si="297"/>
        <v>Fluid (stream)</v>
      </c>
      <c r="K3596" s="1" t="str">
        <f t="shared" si="298"/>
        <v>Untreated Water</v>
      </c>
      <c r="L3596">
        <v>4</v>
      </c>
      <c r="M3596" t="s">
        <v>11465</v>
      </c>
      <c r="N3596">
        <v>77</v>
      </c>
      <c r="O3596">
        <v>0.09</v>
      </c>
      <c r="P3596">
        <v>10</v>
      </c>
      <c r="Q3596">
        <v>7.2</v>
      </c>
    </row>
    <row r="3597" spans="1:17" hidden="1" x14ac:dyDescent="0.3">
      <c r="A3597" t="s">
        <v>14125</v>
      </c>
      <c r="B3597" t="s">
        <v>14126</v>
      </c>
      <c r="C3597" s="1" t="str">
        <f t="shared" si="295"/>
        <v>21:0552</v>
      </c>
      <c r="D3597" s="1" t="str">
        <f t="shared" si="296"/>
        <v>21:0180</v>
      </c>
      <c r="E3597" t="s">
        <v>14127</v>
      </c>
      <c r="F3597" t="s">
        <v>14128</v>
      </c>
      <c r="H3597">
        <v>53.835875999999999</v>
      </c>
      <c r="I3597">
        <v>-120.20515090000001</v>
      </c>
      <c r="J3597" s="1" t="str">
        <f t="shared" si="297"/>
        <v>Fluid (stream)</v>
      </c>
      <c r="K3597" s="1" t="str">
        <f t="shared" si="298"/>
        <v>Untreated Water</v>
      </c>
      <c r="L3597">
        <v>4</v>
      </c>
      <c r="M3597" t="s">
        <v>11470</v>
      </c>
      <c r="N3597">
        <v>78</v>
      </c>
      <c r="O3597">
        <v>2.5000000000000001E-2</v>
      </c>
      <c r="P3597">
        <v>10</v>
      </c>
      <c r="Q3597">
        <v>6.5</v>
      </c>
    </row>
    <row r="3598" spans="1:17" hidden="1" x14ac:dyDescent="0.3">
      <c r="A3598" t="s">
        <v>14129</v>
      </c>
      <c r="B3598" t="s">
        <v>14130</v>
      </c>
      <c r="C3598" s="1" t="str">
        <f t="shared" si="295"/>
        <v>21:0552</v>
      </c>
      <c r="D3598" s="1" t="str">
        <f t="shared" si="296"/>
        <v>21:0180</v>
      </c>
      <c r="E3598" t="s">
        <v>14131</v>
      </c>
      <c r="F3598" t="s">
        <v>14132</v>
      </c>
      <c r="H3598">
        <v>53.844477300000001</v>
      </c>
      <c r="I3598">
        <v>-120.2077099</v>
      </c>
      <c r="J3598" s="1" t="str">
        <f t="shared" si="297"/>
        <v>Fluid (stream)</v>
      </c>
      <c r="K3598" s="1" t="str">
        <f t="shared" si="298"/>
        <v>Untreated Water</v>
      </c>
      <c r="L3598">
        <v>4</v>
      </c>
      <c r="M3598" t="s">
        <v>11475</v>
      </c>
      <c r="N3598">
        <v>79</v>
      </c>
      <c r="O3598">
        <v>2.5000000000000001E-2</v>
      </c>
      <c r="P3598">
        <v>10</v>
      </c>
      <c r="Q3598">
        <v>6.3</v>
      </c>
    </row>
    <row r="3599" spans="1:17" hidden="1" x14ac:dyDescent="0.3">
      <c r="A3599" t="s">
        <v>14133</v>
      </c>
      <c r="B3599" t="s">
        <v>14134</v>
      </c>
      <c r="C3599" s="1" t="str">
        <f t="shared" si="295"/>
        <v>21:0552</v>
      </c>
      <c r="D3599" s="1" t="str">
        <f t="shared" si="296"/>
        <v>21:0180</v>
      </c>
      <c r="E3599" t="s">
        <v>14135</v>
      </c>
      <c r="F3599" t="s">
        <v>14136</v>
      </c>
      <c r="H3599">
        <v>53.844851900000002</v>
      </c>
      <c r="I3599">
        <v>-120.22460839999999</v>
      </c>
      <c r="J3599" s="1" t="str">
        <f t="shared" si="297"/>
        <v>Fluid (stream)</v>
      </c>
      <c r="K3599" s="1" t="str">
        <f t="shared" si="298"/>
        <v>Untreated Water</v>
      </c>
      <c r="L3599">
        <v>4</v>
      </c>
      <c r="M3599" t="s">
        <v>11480</v>
      </c>
      <c r="N3599">
        <v>80</v>
      </c>
      <c r="O3599">
        <v>2.5000000000000001E-2</v>
      </c>
      <c r="P3599">
        <v>10</v>
      </c>
      <c r="Q3599">
        <v>5.7</v>
      </c>
    </row>
    <row r="3600" spans="1:17" hidden="1" x14ac:dyDescent="0.3">
      <c r="A3600" t="s">
        <v>14137</v>
      </c>
      <c r="B3600" t="s">
        <v>14138</v>
      </c>
      <c r="C3600" s="1" t="str">
        <f t="shared" si="295"/>
        <v>21:0552</v>
      </c>
      <c r="D3600" s="1" t="str">
        <f t="shared" si="296"/>
        <v>21:0180</v>
      </c>
      <c r="E3600" t="s">
        <v>14139</v>
      </c>
      <c r="F3600" t="s">
        <v>14140</v>
      </c>
      <c r="H3600">
        <v>53.995535400000001</v>
      </c>
      <c r="I3600">
        <v>-120.9809638</v>
      </c>
      <c r="J3600" s="1" t="str">
        <f t="shared" si="297"/>
        <v>Fluid (stream)</v>
      </c>
      <c r="K3600" s="1" t="str">
        <f t="shared" si="298"/>
        <v>Untreated Water</v>
      </c>
      <c r="L3600">
        <v>5</v>
      </c>
      <c r="M3600" t="s">
        <v>11387</v>
      </c>
      <c r="N3600">
        <v>81</v>
      </c>
      <c r="O3600">
        <v>2.5000000000000001E-2</v>
      </c>
      <c r="P3600">
        <v>96</v>
      </c>
      <c r="Q3600">
        <v>6.9</v>
      </c>
    </row>
    <row r="3601" spans="1:17" hidden="1" x14ac:dyDescent="0.3">
      <c r="A3601" t="s">
        <v>14141</v>
      </c>
      <c r="B3601" t="s">
        <v>14142</v>
      </c>
      <c r="C3601" s="1" t="str">
        <f t="shared" si="295"/>
        <v>21:0552</v>
      </c>
      <c r="D3601" s="1" t="str">
        <f t="shared" si="296"/>
        <v>21:0180</v>
      </c>
      <c r="E3601" t="s">
        <v>14143</v>
      </c>
      <c r="F3601" t="s">
        <v>14144</v>
      </c>
      <c r="H3601">
        <v>53.842368999999998</v>
      </c>
      <c r="I3601">
        <v>-120.2483391</v>
      </c>
      <c r="J3601" s="1" t="str">
        <f t="shared" si="297"/>
        <v>Fluid (stream)</v>
      </c>
      <c r="K3601" s="1" t="str">
        <f t="shared" si="298"/>
        <v>Untreated Water</v>
      </c>
      <c r="L3601">
        <v>5</v>
      </c>
      <c r="M3601" t="s">
        <v>11392</v>
      </c>
      <c r="N3601">
        <v>82</v>
      </c>
      <c r="O3601">
        <v>2.5000000000000001E-2</v>
      </c>
      <c r="P3601">
        <v>10</v>
      </c>
      <c r="Q3601">
        <v>5.5</v>
      </c>
    </row>
    <row r="3602" spans="1:17" hidden="1" x14ac:dyDescent="0.3">
      <c r="A3602" t="s">
        <v>14145</v>
      </c>
      <c r="B3602" t="s">
        <v>14146</v>
      </c>
      <c r="C3602" s="1" t="str">
        <f t="shared" si="295"/>
        <v>21:0552</v>
      </c>
      <c r="D3602" s="1" t="str">
        <f>HYPERLINK("http://geochem.nrcan.gc.ca/cdogs/content/svy/svy_e.htm", "")</f>
        <v/>
      </c>
      <c r="G3602" s="1" t="str">
        <f>HYPERLINK("http://geochem.nrcan.gc.ca/cdogs/content/cr_/cr_00071_e.htm", "71")</f>
        <v>71</v>
      </c>
      <c r="J3602" t="s">
        <v>11453</v>
      </c>
      <c r="K3602" t="s">
        <v>11454</v>
      </c>
      <c r="L3602">
        <v>5</v>
      </c>
      <c r="M3602" t="s">
        <v>11455</v>
      </c>
      <c r="N3602">
        <v>83</v>
      </c>
      <c r="O3602">
        <v>0.24</v>
      </c>
      <c r="P3602">
        <v>56</v>
      </c>
      <c r="Q3602">
        <v>7.4</v>
      </c>
    </row>
    <row r="3603" spans="1:17" hidden="1" x14ac:dyDescent="0.3">
      <c r="A3603" t="s">
        <v>14147</v>
      </c>
      <c r="B3603" t="s">
        <v>14148</v>
      </c>
      <c r="C3603" s="1" t="str">
        <f t="shared" si="295"/>
        <v>21:0552</v>
      </c>
      <c r="D3603" s="1" t="str">
        <f t="shared" ref="D3603:D3630" si="299">HYPERLINK("http://geochem.nrcan.gc.ca/cdogs/content/svy/svy210180_e.htm", "21:0180")</f>
        <v>21:0180</v>
      </c>
      <c r="E3603" t="s">
        <v>14139</v>
      </c>
      <c r="F3603" t="s">
        <v>14149</v>
      </c>
      <c r="H3603">
        <v>53.995535400000001</v>
      </c>
      <c r="I3603">
        <v>-120.9809638</v>
      </c>
      <c r="J3603" s="1" t="str">
        <f t="shared" ref="J3603:J3630" si="300">HYPERLINK("http://geochem.nrcan.gc.ca/cdogs/content/kwd/kwd020018_e.htm", "Fluid (stream)")</f>
        <v>Fluid (stream)</v>
      </c>
      <c r="K3603" s="1" t="str">
        <f t="shared" ref="K3603:K3630" si="301">HYPERLINK("http://geochem.nrcan.gc.ca/cdogs/content/kwd/kwd080007_e.htm", "Untreated Water")</f>
        <v>Untreated Water</v>
      </c>
      <c r="L3603">
        <v>5</v>
      </c>
      <c r="M3603" t="s">
        <v>11406</v>
      </c>
      <c r="N3603">
        <v>84</v>
      </c>
      <c r="O3603">
        <v>0.27</v>
      </c>
      <c r="P3603">
        <v>10</v>
      </c>
      <c r="Q3603">
        <v>7.4</v>
      </c>
    </row>
    <row r="3604" spans="1:17" hidden="1" x14ac:dyDescent="0.3">
      <c r="A3604" t="s">
        <v>14150</v>
      </c>
      <c r="B3604" t="s">
        <v>14151</v>
      </c>
      <c r="C3604" s="1" t="str">
        <f t="shared" si="295"/>
        <v>21:0552</v>
      </c>
      <c r="D3604" s="1" t="str">
        <f t="shared" si="299"/>
        <v>21:0180</v>
      </c>
      <c r="E3604" t="s">
        <v>14152</v>
      </c>
      <c r="F3604" t="s">
        <v>14153</v>
      </c>
      <c r="H3604">
        <v>53.972204900000001</v>
      </c>
      <c r="I3604">
        <v>-120.9376051</v>
      </c>
      <c r="J3604" s="1" t="str">
        <f t="shared" si="300"/>
        <v>Fluid (stream)</v>
      </c>
      <c r="K3604" s="1" t="str">
        <f t="shared" si="301"/>
        <v>Untreated Water</v>
      </c>
      <c r="L3604">
        <v>5</v>
      </c>
      <c r="M3604" t="s">
        <v>11397</v>
      </c>
      <c r="N3604">
        <v>85</v>
      </c>
      <c r="O3604">
        <v>0.53</v>
      </c>
      <c r="P3604">
        <v>10</v>
      </c>
      <c r="Q3604">
        <v>7.8</v>
      </c>
    </row>
    <row r="3605" spans="1:17" hidden="1" x14ac:dyDescent="0.3">
      <c r="A3605" t="s">
        <v>14154</v>
      </c>
      <c r="B3605" t="s">
        <v>14155</v>
      </c>
      <c r="C3605" s="1" t="str">
        <f t="shared" si="295"/>
        <v>21:0552</v>
      </c>
      <c r="D3605" s="1" t="str">
        <f t="shared" si="299"/>
        <v>21:0180</v>
      </c>
      <c r="E3605" t="s">
        <v>14156</v>
      </c>
      <c r="F3605" t="s">
        <v>14157</v>
      </c>
      <c r="H3605">
        <v>53.971105000000001</v>
      </c>
      <c r="I3605">
        <v>-120.8304454</v>
      </c>
      <c r="J3605" s="1" t="str">
        <f t="shared" si="300"/>
        <v>Fluid (stream)</v>
      </c>
      <c r="K3605" s="1" t="str">
        <f t="shared" si="301"/>
        <v>Untreated Water</v>
      </c>
      <c r="L3605">
        <v>5</v>
      </c>
      <c r="M3605" t="s">
        <v>11402</v>
      </c>
      <c r="N3605">
        <v>86</v>
      </c>
      <c r="O3605">
        <v>0.14000000000000001</v>
      </c>
      <c r="P3605">
        <v>10</v>
      </c>
      <c r="Q3605">
        <v>7.1</v>
      </c>
    </row>
    <row r="3606" spans="1:17" hidden="1" x14ac:dyDescent="0.3">
      <c r="A3606" t="s">
        <v>14158</v>
      </c>
      <c r="B3606" t="s">
        <v>14159</v>
      </c>
      <c r="C3606" s="1" t="str">
        <f t="shared" si="295"/>
        <v>21:0552</v>
      </c>
      <c r="D3606" s="1" t="str">
        <f t="shared" si="299"/>
        <v>21:0180</v>
      </c>
      <c r="E3606" t="s">
        <v>14160</v>
      </c>
      <c r="F3606" t="s">
        <v>14161</v>
      </c>
      <c r="H3606">
        <v>53.972741499999998</v>
      </c>
      <c r="I3606">
        <v>-120.82306850000001</v>
      </c>
      <c r="J3606" s="1" t="str">
        <f t="shared" si="300"/>
        <v>Fluid (stream)</v>
      </c>
      <c r="K3606" s="1" t="str">
        <f t="shared" si="301"/>
        <v>Untreated Water</v>
      </c>
      <c r="L3606">
        <v>5</v>
      </c>
      <c r="M3606" t="s">
        <v>11411</v>
      </c>
      <c r="N3606">
        <v>87</v>
      </c>
      <c r="O3606">
        <v>0.2</v>
      </c>
      <c r="P3606">
        <v>10</v>
      </c>
      <c r="Q3606">
        <v>7.1</v>
      </c>
    </row>
    <row r="3607" spans="1:17" hidden="1" x14ac:dyDescent="0.3">
      <c r="A3607" t="s">
        <v>14162</v>
      </c>
      <c r="B3607" t="s">
        <v>14163</v>
      </c>
      <c r="C3607" s="1" t="str">
        <f t="shared" si="295"/>
        <v>21:0552</v>
      </c>
      <c r="D3607" s="1" t="str">
        <f t="shared" si="299"/>
        <v>21:0180</v>
      </c>
      <c r="E3607" t="s">
        <v>14164</v>
      </c>
      <c r="F3607" t="s">
        <v>14165</v>
      </c>
      <c r="H3607">
        <v>53.991324599999999</v>
      </c>
      <c r="I3607">
        <v>-120.7687141</v>
      </c>
      <c r="J3607" s="1" t="str">
        <f t="shared" si="300"/>
        <v>Fluid (stream)</v>
      </c>
      <c r="K3607" s="1" t="str">
        <f t="shared" si="301"/>
        <v>Untreated Water</v>
      </c>
      <c r="L3607">
        <v>5</v>
      </c>
      <c r="M3607" t="s">
        <v>11416</v>
      </c>
      <c r="N3607">
        <v>88</v>
      </c>
      <c r="O3607">
        <v>2.5000000000000001E-2</v>
      </c>
      <c r="P3607">
        <v>10</v>
      </c>
      <c r="Q3607">
        <v>6.6</v>
      </c>
    </row>
    <row r="3608" spans="1:17" hidden="1" x14ac:dyDescent="0.3">
      <c r="A3608" t="s">
        <v>14166</v>
      </c>
      <c r="B3608" t="s">
        <v>14167</v>
      </c>
      <c r="C3608" s="1" t="str">
        <f t="shared" si="295"/>
        <v>21:0552</v>
      </c>
      <c r="D3608" s="1" t="str">
        <f t="shared" si="299"/>
        <v>21:0180</v>
      </c>
      <c r="E3608" t="s">
        <v>14168</v>
      </c>
      <c r="F3608" t="s">
        <v>14169</v>
      </c>
      <c r="H3608">
        <v>53.977702800000003</v>
      </c>
      <c r="I3608">
        <v>-120.64418619999999</v>
      </c>
      <c r="J3608" s="1" t="str">
        <f t="shared" si="300"/>
        <v>Fluid (stream)</v>
      </c>
      <c r="K3608" s="1" t="str">
        <f t="shared" si="301"/>
        <v>Untreated Water</v>
      </c>
      <c r="L3608">
        <v>5</v>
      </c>
      <c r="M3608" t="s">
        <v>11431</v>
      </c>
      <c r="N3608">
        <v>89</v>
      </c>
      <c r="O3608">
        <v>0.3</v>
      </c>
      <c r="P3608">
        <v>10</v>
      </c>
      <c r="Q3608">
        <v>7.5</v>
      </c>
    </row>
    <row r="3609" spans="1:17" hidden="1" x14ac:dyDescent="0.3">
      <c r="A3609" t="s">
        <v>14170</v>
      </c>
      <c r="B3609" t="s">
        <v>14171</v>
      </c>
      <c r="C3609" s="1" t="str">
        <f t="shared" si="295"/>
        <v>21:0552</v>
      </c>
      <c r="D3609" s="1" t="str">
        <f t="shared" si="299"/>
        <v>21:0180</v>
      </c>
      <c r="E3609" t="s">
        <v>14168</v>
      </c>
      <c r="F3609" t="s">
        <v>14172</v>
      </c>
      <c r="H3609">
        <v>53.977702800000003</v>
      </c>
      <c r="I3609">
        <v>-120.64418619999999</v>
      </c>
      <c r="J3609" s="1" t="str">
        <f t="shared" si="300"/>
        <v>Fluid (stream)</v>
      </c>
      <c r="K3609" s="1" t="str">
        <f t="shared" si="301"/>
        <v>Untreated Water</v>
      </c>
      <c r="L3609">
        <v>5</v>
      </c>
      <c r="M3609" t="s">
        <v>11435</v>
      </c>
      <c r="N3609">
        <v>90</v>
      </c>
      <c r="O3609">
        <v>0.33</v>
      </c>
      <c r="P3609">
        <v>10</v>
      </c>
      <c r="Q3609">
        <v>7.5</v>
      </c>
    </row>
    <row r="3610" spans="1:17" hidden="1" x14ac:dyDescent="0.3">
      <c r="A3610" t="s">
        <v>14173</v>
      </c>
      <c r="B3610" t="s">
        <v>14174</v>
      </c>
      <c r="C3610" s="1" t="str">
        <f t="shared" si="295"/>
        <v>21:0552</v>
      </c>
      <c r="D3610" s="1" t="str">
        <f t="shared" si="299"/>
        <v>21:0180</v>
      </c>
      <c r="E3610" t="s">
        <v>14175</v>
      </c>
      <c r="F3610" t="s">
        <v>14176</v>
      </c>
      <c r="H3610">
        <v>53.966506199999998</v>
      </c>
      <c r="I3610">
        <v>-120.5815151</v>
      </c>
      <c r="J3610" s="1" t="str">
        <f t="shared" si="300"/>
        <v>Fluid (stream)</v>
      </c>
      <c r="K3610" s="1" t="str">
        <f t="shared" si="301"/>
        <v>Untreated Water</v>
      </c>
      <c r="L3610">
        <v>5</v>
      </c>
      <c r="M3610" t="s">
        <v>11421</v>
      </c>
      <c r="N3610">
        <v>91</v>
      </c>
      <c r="O3610">
        <v>0.23</v>
      </c>
      <c r="P3610">
        <v>10</v>
      </c>
      <c r="Q3610">
        <v>7.9</v>
      </c>
    </row>
    <row r="3611" spans="1:17" hidden="1" x14ac:dyDescent="0.3">
      <c r="A3611" t="s">
        <v>14177</v>
      </c>
      <c r="B3611" t="s">
        <v>14178</v>
      </c>
      <c r="C3611" s="1" t="str">
        <f t="shared" si="295"/>
        <v>21:0552</v>
      </c>
      <c r="D3611" s="1" t="str">
        <f t="shared" si="299"/>
        <v>21:0180</v>
      </c>
      <c r="E3611" t="s">
        <v>14179</v>
      </c>
      <c r="F3611" t="s">
        <v>14180</v>
      </c>
      <c r="H3611">
        <v>53.965181800000003</v>
      </c>
      <c r="I3611">
        <v>-120.5323265</v>
      </c>
      <c r="J3611" s="1" t="str">
        <f t="shared" si="300"/>
        <v>Fluid (stream)</v>
      </c>
      <c r="K3611" s="1" t="str">
        <f t="shared" si="301"/>
        <v>Untreated Water</v>
      </c>
      <c r="L3611">
        <v>5</v>
      </c>
      <c r="M3611" t="s">
        <v>11426</v>
      </c>
      <c r="N3611">
        <v>92</v>
      </c>
      <c r="O3611">
        <v>1</v>
      </c>
      <c r="P3611">
        <v>10</v>
      </c>
      <c r="Q3611">
        <v>7.8</v>
      </c>
    </row>
    <row r="3612" spans="1:17" hidden="1" x14ac:dyDescent="0.3">
      <c r="A3612" t="s">
        <v>14181</v>
      </c>
      <c r="B3612" t="s">
        <v>14182</v>
      </c>
      <c r="C3612" s="1" t="str">
        <f t="shared" si="295"/>
        <v>21:0552</v>
      </c>
      <c r="D3612" s="1" t="str">
        <f t="shared" si="299"/>
        <v>21:0180</v>
      </c>
      <c r="E3612" t="s">
        <v>14183</v>
      </c>
      <c r="F3612" t="s">
        <v>14184</v>
      </c>
      <c r="H3612">
        <v>53.986725499999999</v>
      </c>
      <c r="I3612">
        <v>-120.5120129</v>
      </c>
      <c r="J3612" s="1" t="str">
        <f t="shared" si="300"/>
        <v>Fluid (stream)</v>
      </c>
      <c r="K3612" s="1" t="str">
        <f t="shared" si="301"/>
        <v>Untreated Water</v>
      </c>
      <c r="L3612">
        <v>5</v>
      </c>
      <c r="M3612" t="s">
        <v>11440</v>
      </c>
      <c r="N3612">
        <v>93</v>
      </c>
      <c r="O3612">
        <v>0.27</v>
      </c>
      <c r="P3612">
        <v>10</v>
      </c>
      <c r="Q3612">
        <v>7.6</v>
      </c>
    </row>
    <row r="3613" spans="1:17" hidden="1" x14ac:dyDescent="0.3">
      <c r="A3613" t="s">
        <v>14185</v>
      </c>
      <c r="B3613" t="s">
        <v>14186</v>
      </c>
      <c r="C3613" s="1" t="str">
        <f t="shared" si="295"/>
        <v>21:0552</v>
      </c>
      <c r="D3613" s="1" t="str">
        <f t="shared" si="299"/>
        <v>21:0180</v>
      </c>
      <c r="E3613" t="s">
        <v>14187</v>
      </c>
      <c r="F3613" t="s">
        <v>14188</v>
      </c>
      <c r="H3613">
        <v>53.974266999999998</v>
      </c>
      <c r="I3613">
        <v>-120.4601517</v>
      </c>
      <c r="J3613" s="1" t="str">
        <f t="shared" si="300"/>
        <v>Fluid (stream)</v>
      </c>
      <c r="K3613" s="1" t="str">
        <f t="shared" si="301"/>
        <v>Untreated Water</v>
      </c>
      <c r="L3613">
        <v>5</v>
      </c>
      <c r="M3613" t="s">
        <v>11445</v>
      </c>
      <c r="N3613">
        <v>94</v>
      </c>
      <c r="O3613">
        <v>0.44</v>
      </c>
      <c r="P3613">
        <v>10</v>
      </c>
      <c r="Q3613">
        <v>7.5</v>
      </c>
    </row>
    <row r="3614" spans="1:17" hidden="1" x14ac:dyDescent="0.3">
      <c r="A3614" t="s">
        <v>14189</v>
      </c>
      <c r="B3614" t="s">
        <v>14190</v>
      </c>
      <c r="C3614" s="1" t="str">
        <f t="shared" si="295"/>
        <v>21:0552</v>
      </c>
      <c r="D3614" s="1" t="str">
        <f t="shared" si="299"/>
        <v>21:0180</v>
      </c>
      <c r="E3614" t="s">
        <v>14191</v>
      </c>
      <c r="F3614" t="s">
        <v>14192</v>
      </c>
      <c r="H3614">
        <v>53.978803399999997</v>
      </c>
      <c r="I3614">
        <v>-120.4629568</v>
      </c>
      <c r="J3614" s="1" t="str">
        <f t="shared" si="300"/>
        <v>Fluid (stream)</v>
      </c>
      <c r="K3614" s="1" t="str">
        <f t="shared" si="301"/>
        <v>Untreated Water</v>
      </c>
      <c r="L3614">
        <v>5</v>
      </c>
      <c r="M3614" t="s">
        <v>11450</v>
      </c>
      <c r="N3614">
        <v>95</v>
      </c>
      <c r="O3614">
        <v>0.33</v>
      </c>
      <c r="P3614">
        <v>10</v>
      </c>
      <c r="Q3614">
        <v>7.7</v>
      </c>
    </row>
    <row r="3615" spans="1:17" hidden="1" x14ac:dyDescent="0.3">
      <c r="A3615" t="s">
        <v>14193</v>
      </c>
      <c r="B3615" t="s">
        <v>14194</v>
      </c>
      <c r="C3615" s="1" t="str">
        <f t="shared" si="295"/>
        <v>21:0552</v>
      </c>
      <c r="D3615" s="1" t="str">
        <f t="shared" si="299"/>
        <v>21:0180</v>
      </c>
      <c r="E3615" t="s">
        <v>14195</v>
      </c>
      <c r="F3615" t="s">
        <v>14196</v>
      </c>
      <c r="H3615">
        <v>53.996618499999997</v>
      </c>
      <c r="I3615">
        <v>-120.5122009</v>
      </c>
      <c r="J3615" s="1" t="str">
        <f t="shared" si="300"/>
        <v>Fluid (stream)</v>
      </c>
      <c r="K3615" s="1" t="str">
        <f t="shared" si="301"/>
        <v>Untreated Water</v>
      </c>
      <c r="L3615">
        <v>5</v>
      </c>
      <c r="M3615" t="s">
        <v>11460</v>
      </c>
      <c r="N3615">
        <v>96</v>
      </c>
      <c r="O3615">
        <v>0.14000000000000001</v>
      </c>
      <c r="P3615">
        <v>10</v>
      </c>
      <c r="Q3615">
        <v>7.6</v>
      </c>
    </row>
    <row r="3616" spans="1:17" hidden="1" x14ac:dyDescent="0.3">
      <c r="A3616" t="s">
        <v>14197</v>
      </c>
      <c r="B3616" t="s">
        <v>14198</v>
      </c>
      <c r="C3616" s="1" t="str">
        <f t="shared" si="295"/>
        <v>21:0552</v>
      </c>
      <c r="D3616" s="1" t="str">
        <f t="shared" si="299"/>
        <v>21:0180</v>
      </c>
      <c r="E3616" t="s">
        <v>14199</v>
      </c>
      <c r="F3616" t="s">
        <v>14200</v>
      </c>
      <c r="H3616">
        <v>53.789181999999997</v>
      </c>
      <c r="I3616">
        <v>-120.1595722</v>
      </c>
      <c r="J3616" s="1" t="str">
        <f t="shared" si="300"/>
        <v>Fluid (stream)</v>
      </c>
      <c r="K3616" s="1" t="str">
        <f t="shared" si="301"/>
        <v>Untreated Water</v>
      </c>
      <c r="L3616">
        <v>5</v>
      </c>
      <c r="M3616" t="s">
        <v>11465</v>
      </c>
      <c r="N3616">
        <v>97</v>
      </c>
      <c r="O3616">
        <v>0.28999999999999998</v>
      </c>
      <c r="P3616">
        <v>10</v>
      </c>
      <c r="Q3616">
        <v>7.3</v>
      </c>
    </row>
    <row r="3617" spans="1:17" hidden="1" x14ac:dyDescent="0.3">
      <c r="A3617" t="s">
        <v>14201</v>
      </c>
      <c r="B3617" t="s">
        <v>14202</v>
      </c>
      <c r="C3617" s="1" t="str">
        <f t="shared" si="295"/>
        <v>21:0552</v>
      </c>
      <c r="D3617" s="1" t="str">
        <f t="shared" si="299"/>
        <v>21:0180</v>
      </c>
      <c r="E3617" t="s">
        <v>14203</v>
      </c>
      <c r="F3617" t="s">
        <v>14204</v>
      </c>
      <c r="H3617">
        <v>53.794243899999998</v>
      </c>
      <c r="I3617">
        <v>-120.2360453</v>
      </c>
      <c r="J3617" s="1" t="str">
        <f t="shared" si="300"/>
        <v>Fluid (stream)</v>
      </c>
      <c r="K3617" s="1" t="str">
        <f t="shared" si="301"/>
        <v>Untreated Water</v>
      </c>
      <c r="L3617">
        <v>5</v>
      </c>
      <c r="M3617" t="s">
        <v>11470</v>
      </c>
      <c r="N3617">
        <v>98</v>
      </c>
      <c r="O3617">
        <v>2.5000000000000001E-2</v>
      </c>
      <c r="P3617">
        <v>10</v>
      </c>
      <c r="Q3617">
        <v>7.1</v>
      </c>
    </row>
    <row r="3618" spans="1:17" hidden="1" x14ac:dyDescent="0.3">
      <c r="A3618" t="s">
        <v>14205</v>
      </c>
      <c r="B3618" t="s">
        <v>14206</v>
      </c>
      <c r="C3618" s="1" t="str">
        <f t="shared" si="295"/>
        <v>21:0552</v>
      </c>
      <c r="D3618" s="1" t="str">
        <f t="shared" si="299"/>
        <v>21:0180</v>
      </c>
      <c r="E3618" t="s">
        <v>14207</v>
      </c>
      <c r="F3618" t="s">
        <v>14208</v>
      </c>
      <c r="H3618">
        <v>53.785107799999999</v>
      </c>
      <c r="I3618">
        <v>-120.27168829999999</v>
      </c>
      <c r="J3618" s="1" t="str">
        <f t="shared" si="300"/>
        <v>Fluid (stream)</v>
      </c>
      <c r="K3618" s="1" t="str">
        <f t="shared" si="301"/>
        <v>Untreated Water</v>
      </c>
      <c r="L3618">
        <v>5</v>
      </c>
      <c r="M3618" t="s">
        <v>11475</v>
      </c>
      <c r="N3618">
        <v>99</v>
      </c>
      <c r="O3618">
        <v>2.5000000000000001E-2</v>
      </c>
      <c r="P3618">
        <v>10</v>
      </c>
      <c r="Q3618">
        <v>7</v>
      </c>
    </row>
    <row r="3619" spans="1:17" hidden="1" x14ac:dyDescent="0.3">
      <c r="A3619" t="s">
        <v>14209</v>
      </c>
      <c r="B3619" t="s">
        <v>14210</v>
      </c>
      <c r="C3619" s="1" t="str">
        <f t="shared" si="295"/>
        <v>21:0552</v>
      </c>
      <c r="D3619" s="1" t="str">
        <f t="shared" si="299"/>
        <v>21:0180</v>
      </c>
      <c r="E3619" t="s">
        <v>14211</v>
      </c>
      <c r="F3619" t="s">
        <v>14212</v>
      </c>
      <c r="H3619">
        <v>53.799543800000002</v>
      </c>
      <c r="I3619">
        <v>-120.3177128</v>
      </c>
      <c r="J3619" s="1" t="str">
        <f t="shared" si="300"/>
        <v>Fluid (stream)</v>
      </c>
      <c r="K3619" s="1" t="str">
        <f t="shared" si="301"/>
        <v>Untreated Water</v>
      </c>
      <c r="L3619">
        <v>5</v>
      </c>
      <c r="M3619" t="s">
        <v>11480</v>
      </c>
      <c r="N3619">
        <v>100</v>
      </c>
      <c r="O3619">
        <v>2.5000000000000001E-2</v>
      </c>
      <c r="P3619">
        <v>10</v>
      </c>
      <c r="Q3619">
        <v>6.9</v>
      </c>
    </row>
    <row r="3620" spans="1:17" hidden="1" x14ac:dyDescent="0.3">
      <c r="A3620" t="s">
        <v>14213</v>
      </c>
      <c r="B3620" t="s">
        <v>14214</v>
      </c>
      <c r="C3620" s="1" t="str">
        <f t="shared" si="295"/>
        <v>21:0552</v>
      </c>
      <c r="D3620" s="1" t="str">
        <f t="shared" si="299"/>
        <v>21:0180</v>
      </c>
      <c r="E3620" t="s">
        <v>14215</v>
      </c>
      <c r="F3620" t="s">
        <v>14216</v>
      </c>
      <c r="H3620">
        <v>53.954324200000002</v>
      </c>
      <c r="I3620">
        <v>-120.6789823</v>
      </c>
      <c r="J3620" s="1" t="str">
        <f t="shared" si="300"/>
        <v>Fluid (stream)</v>
      </c>
      <c r="K3620" s="1" t="str">
        <f t="shared" si="301"/>
        <v>Untreated Water</v>
      </c>
      <c r="L3620">
        <v>6</v>
      </c>
      <c r="M3620" t="s">
        <v>11387</v>
      </c>
      <c r="N3620">
        <v>101</v>
      </c>
      <c r="O3620">
        <v>0.09</v>
      </c>
      <c r="P3620">
        <v>78</v>
      </c>
      <c r="Q3620">
        <v>7.4</v>
      </c>
    </row>
    <row r="3621" spans="1:17" hidden="1" x14ac:dyDescent="0.3">
      <c r="A3621" t="s">
        <v>14217</v>
      </c>
      <c r="B3621" t="s">
        <v>14218</v>
      </c>
      <c r="C3621" s="1" t="str">
        <f t="shared" si="295"/>
        <v>21:0552</v>
      </c>
      <c r="D3621" s="1" t="str">
        <f t="shared" si="299"/>
        <v>21:0180</v>
      </c>
      <c r="E3621" t="s">
        <v>14219</v>
      </c>
      <c r="F3621" t="s">
        <v>14220</v>
      </c>
      <c r="H3621">
        <v>53.874181100000001</v>
      </c>
      <c r="I3621">
        <v>-120.53488849999999</v>
      </c>
      <c r="J3621" s="1" t="str">
        <f t="shared" si="300"/>
        <v>Fluid (stream)</v>
      </c>
      <c r="K3621" s="1" t="str">
        <f t="shared" si="301"/>
        <v>Untreated Water</v>
      </c>
      <c r="L3621">
        <v>6</v>
      </c>
      <c r="M3621" t="s">
        <v>11392</v>
      </c>
      <c r="N3621">
        <v>102</v>
      </c>
      <c r="O3621">
        <v>0.56999999999999995</v>
      </c>
      <c r="P3621">
        <v>10</v>
      </c>
      <c r="Q3621">
        <v>7.3</v>
      </c>
    </row>
    <row r="3622" spans="1:17" hidden="1" x14ac:dyDescent="0.3">
      <c r="A3622" t="s">
        <v>14221</v>
      </c>
      <c r="B3622" t="s">
        <v>14222</v>
      </c>
      <c r="C3622" s="1" t="str">
        <f t="shared" si="295"/>
        <v>21:0552</v>
      </c>
      <c r="D3622" s="1" t="str">
        <f t="shared" si="299"/>
        <v>21:0180</v>
      </c>
      <c r="E3622" t="s">
        <v>14223</v>
      </c>
      <c r="F3622" t="s">
        <v>14224</v>
      </c>
      <c r="H3622">
        <v>53.927645699999999</v>
      </c>
      <c r="I3622">
        <v>-120.6486625</v>
      </c>
      <c r="J3622" s="1" t="str">
        <f t="shared" si="300"/>
        <v>Fluid (stream)</v>
      </c>
      <c r="K3622" s="1" t="str">
        <f t="shared" si="301"/>
        <v>Untreated Water</v>
      </c>
      <c r="L3622">
        <v>6</v>
      </c>
      <c r="M3622" t="s">
        <v>11397</v>
      </c>
      <c r="N3622">
        <v>103</v>
      </c>
      <c r="O3622">
        <v>0.23</v>
      </c>
      <c r="P3622">
        <v>10</v>
      </c>
      <c r="Q3622">
        <v>7.1</v>
      </c>
    </row>
    <row r="3623" spans="1:17" hidden="1" x14ac:dyDescent="0.3">
      <c r="A3623" t="s">
        <v>14225</v>
      </c>
      <c r="B3623" t="s">
        <v>14226</v>
      </c>
      <c r="C3623" s="1" t="str">
        <f t="shared" si="295"/>
        <v>21:0552</v>
      </c>
      <c r="D3623" s="1" t="str">
        <f t="shared" si="299"/>
        <v>21:0180</v>
      </c>
      <c r="E3623" t="s">
        <v>14227</v>
      </c>
      <c r="F3623" t="s">
        <v>14228</v>
      </c>
      <c r="H3623">
        <v>53.9064038</v>
      </c>
      <c r="I3623">
        <v>-120.5893586</v>
      </c>
      <c r="J3623" s="1" t="str">
        <f t="shared" si="300"/>
        <v>Fluid (stream)</v>
      </c>
      <c r="K3623" s="1" t="str">
        <f t="shared" si="301"/>
        <v>Untreated Water</v>
      </c>
      <c r="L3623">
        <v>6</v>
      </c>
      <c r="M3623" t="s">
        <v>11402</v>
      </c>
      <c r="N3623">
        <v>104</v>
      </c>
      <c r="O3623">
        <v>0.73</v>
      </c>
      <c r="P3623">
        <v>10</v>
      </c>
      <c r="Q3623">
        <v>7.4</v>
      </c>
    </row>
    <row r="3624" spans="1:17" hidden="1" x14ac:dyDescent="0.3">
      <c r="A3624" t="s">
        <v>14229</v>
      </c>
      <c r="B3624" t="s">
        <v>14230</v>
      </c>
      <c r="C3624" s="1" t="str">
        <f t="shared" si="295"/>
        <v>21:0552</v>
      </c>
      <c r="D3624" s="1" t="str">
        <f t="shared" si="299"/>
        <v>21:0180</v>
      </c>
      <c r="E3624" t="s">
        <v>14231</v>
      </c>
      <c r="F3624" t="s">
        <v>14232</v>
      </c>
      <c r="H3624">
        <v>53.914805600000001</v>
      </c>
      <c r="I3624">
        <v>-120.6102879</v>
      </c>
      <c r="J3624" s="1" t="str">
        <f t="shared" si="300"/>
        <v>Fluid (stream)</v>
      </c>
      <c r="K3624" s="1" t="str">
        <f t="shared" si="301"/>
        <v>Untreated Water</v>
      </c>
      <c r="L3624">
        <v>6</v>
      </c>
      <c r="M3624" t="s">
        <v>11411</v>
      </c>
      <c r="N3624">
        <v>105</v>
      </c>
      <c r="O3624">
        <v>0.34</v>
      </c>
      <c r="P3624">
        <v>10</v>
      </c>
      <c r="Q3624">
        <v>7.2</v>
      </c>
    </row>
    <row r="3625" spans="1:17" hidden="1" x14ac:dyDescent="0.3">
      <c r="A3625" t="s">
        <v>14233</v>
      </c>
      <c r="B3625" t="s">
        <v>14234</v>
      </c>
      <c r="C3625" s="1" t="str">
        <f t="shared" si="295"/>
        <v>21:0552</v>
      </c>
      <c r="D3625" s="1" t="str">
        <f t="shared" si="299"/>
        <v>21:0180</v>
      </c>
      <c r="E3625" t="s">
        <v>14235</v>
      </c>
      <c r="F3625" t="s">
        <v>14236</v>
      </c>
      <c r="H3625">
        <v>53.9354315</v>
      </c>
      <c r="I3625">
        <v>-120.6615889</v>
      </c>
      <c r="J3625" s="1" t="str">
        <f t="shared" si="300"/>
        <v>Fluid (stream)</v>
      </c>
      <c r="K3625" s="1" t="str">
        <f t="shared" si="301"/>
        <v>Untreated Water</v>
      </c>
      <c r="L3625">
        <v>6</v>
      </c>
      <c r="M3625" t="s">
        <v>11416</v>
      </c>
      <c r="N3625">
        <v>106</v>
      </c>
      <c r="O3625">
        <v>1.6</v>
      </c>
      <c r="P3625">
        <v>10</v>
      </c>
      <c r="Q3625">
        <v>7.4</v>
      </c>
    </row>
    <row r="3626" spans="1:17" hidden="1" x14ac:dyDescent="0.3">
      <c r="A3626" t="s">
        <v>14237</v>
      </c>
      <c r="B3626" t="s">
        <v>14238</v>
      </c>
      <c r="C3626" s="1" t="str">
        <f t="shared" si="295"/>
        <v>21:0552</v>
      </c>
      <c r="D3626" s="1" t="str">
        <f t="shared" si="299"/>
        <v>21:0180</v>
      </c>
      <c r="E3626" t="s">
        <v>14239</v>
      </c>
      <c r="F3626" t="s">
        <v>14240</v>
      </c>
      <c r="H3626">
        <v>53.939751299999998</v>
      </c>
      <c r="I3626">
        <v>-120.6687695</v>
      </c>
      <c r="J3626" s="1" t="str">
        <f t="shared" si="300"/>
        <v>Fluid (stream)</v>
      </c>
      <c r="K3626" s="1" t="str">
        <f t="shared" si="301"/>
        <v>Untreated Water</v>
      </c>
      <c r="L3626">
        <v>6</v>
      </c>
      <c r="M3626" t="s">
        <v>11421</v>
      </c>
      <c r="N3626">
        <v>107</v>
      </c>
      <c r="O3626">
        <v>0.72</v>
      </c>
      <c r="P3626">
        <v>10</v>
      </c>
      <c r="Q3626">
        <v>7</v>
      </c>
    </row>
    <row r="3627" spans="1:17" hidden="1" x14ac:dyDescent="0.3">
      <c r="A3627" t="s">
        <v>14241</v>
      </c>
      <c r="B3627" t="s">
        <v>14242</v>
      </c>
      <c r="C3627" s="1" t="str">
        <f t="shared" si="295"/>
        <v>21:0552</v>
      </c>
      <c r="D3627" s="1" t="str">
        <f t="shared" si="299"/>
        <v>21:0180</v>
      </c>
      <c r="E3627" t="s">
        <v>14243</v>
      </c>
      <c r="F3627" t="s">
        <v>14244</v>
      </c>
      <c r="H3627">
        <v>53.9443701</v>
      </c>
      <c r="I3627">
        <v>-120.67653079999999</v>
      </c>
      <c r="J3627" s="1" t="str">
        <f t="shared" si="300"/>
        <v>Fluid (stream)</v>
      </c>
      <c r="K3627" s="1" t="str">
        <f t="shared" si="301"/>
        <v>Untreated Water</v>
      </c>
      <c r="L3627">
        <v>6</v>
      </c>
      <c r="M3627" t="s">
        <v>11426</v>
      </c>
      <c r="N3627">
        <v>108</v>
      </c>
      <c r="O3627">
        <v>0.2</v>
      </c>
      <c r="P3627">
        <v>10</v>
      </c>
      <c r="Q3627">
        <v>7.1</v>
      </c>
    </row>
    <row r="3628" spans="1:17" hidden="1" x14ac:dyDescent="0.3">
      <c r="A3628" t="s">
        <v>14245</v>
      </c>
      <c r="B3628" t="s">
        <v>14246</v>
      </c>
      <c r="C3628" s="1" t="str">
        <f t="shared" si="295"/>
        <v>21:0552</v>
      </c>
      <c r="D3628" s="1" t="str">
        <f t="shared" si="299"/>
        <v>21:0180</v>
      </c>
      <c r="E3628" t="s">
        <v>14215</v>
      </c>
      <c r="F3628" t="s">
        <v>14247</v>
      </c>
      <c r="H3628">
        <v>53.954324200000002</v>
      </c>
      <c r="I3628">
        <v>-120.6789823</v>
      </c>
      <c r="J3628" s="1" t="str">
        <f t="shared" si="300"/>
        <v>Fluid (stream)</v>
      </c>
      <c r="K3628" s="1" t="str">
        <f t="shared" si="301"/>
        <v>Untreated Water</v>
      </c>
      <c r="L3628">
        <v>6</v>
      </c>
      <c r="M3628" t="s">
        <v>11406</v>
      </c>
      <c r="N3628">
        <v>109</v>
      </c>
      <c r="O3628">
        <v>4.4000000000000004</v>
      </c>
      <c r="P3628">
        <v>10</v>
      </c>
      <c r="Q3628">
        <v>7.7</v>
      </c>
    </row>
    <row r="3629" spans="1:17" hidden="1" x14ac:dyDescent="0.3">
      <c r="A3629" t="s">
        <v>14248</v>
      </c>
      <c r="B3629" t="s">
        <v>14249</v>
      </c>
      <c r="C3629" s="1" t="str">
        <f t="shared" si="295"/>
        <v>21:0552</v>
      </c>
      <c r="D3629" s="1" t="str">
        <f t="shared" si="299"/>
        <v>21:0180</v>
      </c>
      <c r="E3629" t="s">
        <v>14250</v>
      </c>
      <c r="F3629" t="s">
        <v>14251</v>
      </c>
      <c r="H3629">
        <v>53.944527800000003</v>
      </c>
      <c r="I3629">
        <v>-120.8492097</v>
      </c>
      <c r="J3629" s="1" t="str">
        <f t="shared" si="300"/>
        <v>Fluid (stream)</v>
      </c>
      <c r="K3629" s="1" t="str">
        <f t="shared" si="301"/>
        <v>Untreated Water</v>
      </c>
      <c r="L3629">
        <v>6</v>
      </c>
      <c r="M3629" t="s">
        <v>11440</v>
      </c>
      <c r="N3629">
        <v>110</v>
      </c>
      <c r="O3629">
        <v>2.8</v>
      </c>
      <c r="P3629">
        <v>28</v>
      </c>
      <c r="Q3629">
        <v>7.9</v>
      </c>
    </row>
    <row r="3630" spans="1:17" hidden="1" x14ac:dyDescent="0.3">
      <c r="A3630" t="s">
        <v>14252</v>
      </c>
      <c r="B3630" t="s">
        <v>14253</v>
      </c>
      <c r="C3630" s="1" t="str">
        <f t="shared" si="295"/>
        <v>21:0552</v>
      </c>
      <c r="D3630" s="1" t="str">
        <f t="shared" si="299"/>
        <v>21:0180</v>
      </c>
      <c r="E3630" t="s">
        <v>14254</v>
      </c>
      <c r="F3630" t="s">
        <v>14255</v>
      </c>
      <c r="H3630">
        <v>53.964886700000001</v>
      </c>
      <c r="I3630">
        <v>-120.7754904</v>
      </c>
      <c r="J3630" s="1" t="str">
        <f t="shared" si="300"/>
        <v>Fluid (stream)</v>
      </c>
      <c r="K3630" s="1" t="str">
        <f t="shared" si="301"/>
        <v>Untreated Water</v>
      </c>
      <c r="L3630">
        <v>6</v>
      </c>
      <c r="M3630" t="s">
        <v>11445</v>
      </c>
      <c r="N3630">
        <v>111</v>
      </c>
      <c r="O3630">
        <v>0.16</v>
      </c>
      <c r="P3630">
        <v>10</v>
      </c>
      <c r="Q3630">
        <v>7.2</v>
      </c>
    </row>
    <row r="3631" spans="1:17" hidden="1" x14ac:dyDescent="0.3">
      <c r="A3631" t="s">
        <v>14256</v>
      </c>
      <c r="B3631" t="s">
        <v>14257</v>
      </c>
      <c r="C3631" s="1" t="str">
        <f t="shared" si="295"/>
        <v>21:0552</v>
      </c>
      <c r="D3631" s="1" t="str">
        <f>HYPERLINK("http://geochem.nrcan.gc.ca/cdogs/content/svy/svy_e.htm", "")</f>
        <v/>
      </c>
      <c r="G3631" s="1" t="str">
        <f>HYPERLINK("http://geochem.nrcan.gc.ca/cdogs/content/cr_/cr_00073_e.htm", "73")</f>
        <v>73</v>
      </c>
      <c r="J3631" t="s">
        <v>11453</v>
      </c>
      <c r="K3631" t="s">
        <v>11454</v>
      </c>
      <c r="L3631">
        <v>6</v>
      </c>
      <c r="M3631" t="s">
        <v>11455</v>
      </c>
      <c r="N3631">
        <v>112</v>
      </c>
      <c r="O3631">
        <v>0.52</v>
      </c>
      <c r="P3631">
        <v>78</v>
      </c>
      <c r="Q3631">
        <v>7.3</v>
      </c>
    </row>
    <row r="3632" spans="1:17" hidden="1" x14ac:dyDescent="0.3">
      <c r="A3632" t="s">
        <v>14258</v>
      </c>
      <c r="B3632" t="s">
        <v>14259</v>
      </c>
      <c r="C3632" s="1" t="str">
        <f t="shared" si="295"/>
        <v>21:0552</v>
      </c>
      <c r="D3632" s="1" t="str">
        <f t="shared" ref="D3632:D3657" si="302">HYPERLINK("http://geochem.nrcan.gc.ca/cdogs/content/svy/svy210180_e.htm", "21:0180")</f>
        <v>21:0180</v>
      </c>
      <c r="E3632" t="s">
        <v>14260</v>
      </c>
      <c r="F3632" t="s">
        <v>14261</v>
      </c>
      <c r="H3632">
        <v>53.593111</v>
      </c>
      <c r="I3632">
        <v>-120.6966931</v>
      </c>
      <c r="J3632" s="1" t="str">
        <f t="shared" ref="J3632:J3657" si="303">HYPERLINK("http://geochem.nrcan.gc.ca/cdogs/content/kwd/kwd020018_e.htm", "Fluid (stream)")</f>
        <v>Fluid (stream)</v>
      </c>
      <c r="K3632" s="1" t="str">
        <f t="shared" ref="K3632:K3657" si="304">HYPERLINK("http://geochem.nrcan.gc.ca/cdogs/content/kwd/kwd080007_e.htm", "Untreated Water")</f>
        <v>Untreated Water</v>
      </c>
      <c r="L3632">
        <v>6</v>
      </c>
      <c r="M3632" t="s">
        <v>11450</v>
      </c>
      <c r="N3632">
        <v>113</v>
      </c>
    </row>
    <row r="3633" spans="1:17" hidden="1" x14ac:dyDescent="0.3">
      <c r="A3633" t="s">
        <v>14262</v>
      </c>
      <c r="B3633" t="s">
        <v>14263</v>
      </c>
      <c r="C3633" s="1" t="str">
        <f t="shared" si="295"/>
        <v>21:0552</v>
      </c>
      <c r="D3633" s="1" t="str">
        <f t="shared" si="302"/>
        <v>21:0180</v>
      </c>
      <c r="E3633" t="s">
        <v>14264</v>
      </c>
      <c r="F3633" t="s">
        <v>14265</v>
      </c>
      <c r="H3633">
        <v>53.637059100000002</v>
      </c>
      <c r="I3633">
        <v>-120.7989151</v>
      </c>
      <c r="J3633" s="1" t="str">
        <f t="shared" si="303"/>
        <v>Fluid (stream)</v>
      </c>
      <c r="K3633" s="1" t="str">
        <f t="shared" si="304"/>
        <v>Untreated Water</v>
      </c>
      <c r="L3633">
        <v>6</v>
      </c>
      <c r="M3633" t="s">
        <v>11460</v>
      </c>
      <c r="N3633">
        <v>114</v>
      </c>
      <c r="O3633">
        <v>0.5</v>
      </c>
      <c r="P3633">
        <v>10</v>
      </c>
      <c r="Q3633">
        <v>7.3</v>
      </c>
    </row>
    <row r="3634" spans="1:17" hidden="1" x14ac:dyDescent="0.3">
      <c r="A3634" t="s">
        <v>14266</v>
      </c>
      <c r="B3634" t="s">
        <v>14267</v>
      </c>
      <c r="C3634" s="1" t="str">
        <f t="shared" si="295"/>
        <v>21:0552</v>
      </c>
      <c r="D3634" s="1" t="str">
        <f t="shared" si="302"/>
        <v>21:0180</v>
      </c>
      <c r="E3634" t="s">
        <v>14268</v>
      </c>
      <c r="F3634" t="s">
        <v>14269</v>
      </c>
      <c r="H3634">
        <v>53.672660200000003</v>
      </c>
      <c r="I3634">
        <v>-120.87133129999999</v>
      </c>
      <c r="J3634" s="1" t="str">
        <f t="shared" si="303"/>
        <v>Fluid (stream)</v>
      </c>
      <c r="K3634" s="1" t="str">
        <f t="shared" si="304"/>
        <v>Untreated Water</v>
      </c>
      <c r="L3634">
        <v>6</v>
      </c>
      <c r="M3634" t="s">
        <v>11465</v>
      </c>
      <c r="N3634">
        <v>115</v>
      </c>
      <c r="O3634">
        <v>0.2</v>
      </c>
      <c r="P3634">
        <v>10</v>
      </c>
      <c r="Q3634">
        <v>7.6</v>
      </c>
    </row>
    <row r="3635" spans="1:17" hidden="1" x14ac:dyDescent="0.3">
      <c r="A3635" t="s">
        <v>14270</v>
      </c>
      <c r="B3635" t="s">
        <v>14271</v>
      </c>
      <c r="C3635" s="1" t="str">
        <f t="shared" si="295"/>
        <v>21:0552</v>
      </c>
      <c r="D3635" s="1" t="str">
        <f t="shared" si="302"/>
        <v>21:0180</v>
      </c>
      <c r="E3635" t="s">
        <v>14272</v>
      </c>
      <c r="F3635" t="s">
        <v>14273</v>
      </c>
      <c r="H3635">
        <v>53.850396400000001</v>
      </c>
      <c r="I3635">
        <v>-120.58368369999999</v>
      </c>
      <c r="J3635" s="1" t="str">
        <f t="shared" si="303"/>
        <v>Fluid (stream)</v>
      </c>
      <c r="K3635" s="1" t="str">
        <f t="shared" si="304"/>
        <v>Untreated Water</v>
      </c>
      <c r="L3635">
        <v>6</v>
      </c>
      <c r="M3635" t="s">
        <v>11470</v>
      </c>
      <c r="N3635">
        <v>116</v>
      </c>
      <c r="O3635">
        <v>0.4</v>
      </c>
      <c r="P3635">
        <v>10</v>
      </c>
      <c r="Q3635">
        <v>7.4</v>
      </c>
    </row>
    <row r="3636" spans="1:17" hidden="1" x14ac:dyDescent="0.3">
      <c r="A3636" t="s">
        <v>14274</v>
      </c>
      <c r="B3636" t="s">
        <v>14275</v>
      </c>
      <c r="C3636" s="1" t="str">
        <f t="shared" si="295"/>
        <v>21:0552</v>
      </c>
      <c r="D3636" s="1" t="str">
        <f t="shared" si="302"/>
        <v>21:0180</v>
      </c>
      <c r="E3636" t="s">
        <v>14276</v>
      </c>
      <c r="F3636" t="s">
        <v>14277</v>
      </c>
      <c r="H3636">
        <v>53.937489499999998</v>
      </c>
      <c r="I3636">
        <v>-120.7588648</v>
      </c>
      <c r="J3636" s="1" t="str">
        <f t="shared" si="303"/>
        <v>Fluid (stream)</v>
      </c>
      <c r="K3636" s="1" t="str">
        <f t="shared" si="304"/>
        <v>Untreated Water</v>
      </c>
      <c r="L3636">
        <v>6</v>
      </c>
      <c r="M3636" t="s">
        <v>11475</v>
      </c>
      <c r="N3636">
        <v>117</v>
      </c>
      <c r="O3636">
        <v>2.5000000000000001E-2</v>
      </c>
      <c r="P3636">
        <v>10</v>
      </c>
      <c r="Q3636">
        <v>6.9</v>
      </c>
    </row>
    <row r="3637" spans="1:17" hidden="1" x14ac:dyDescent="0.3">
      <c r="A3637" t="s">
        <v>14278</v>
      </c>
      <c r="B3637" t="s">
        <v>14279</v>
      </c>
      <c r="C3637" s="1" t="str">
        <f t="shared" si="295"/>
        <v>21:0552</v>
      </c>
      <c r="D3637" s="1" t="str">
        <f t="shared" si="302"/>
        <v>21:0180</v>
      </c>
      <c r="E3637" t="s">
        <v>14280</v>
      </c>
      <c r="F3637" t="s">
        <v>14281</v>
      </c>
      <c r="H3637">
        <v>53.939041799999998</v>
      </c>
      <c r="I3637">
        <v>-120.7481882</v>
      </c>
      <c r="J3637" s="1" t="str">
        <f t="shared" si="303"/>
        <v>Fluid (stream)</v>
      </c>
      <c r="K3637" s="1" t="str">
        <f t="shared" si="304"/>
        <v>Untreated Water</v>
      </c>
      <c r="L3637">
        <v>6</v>
      </c>
      <c r="M3637" t="s">
        <v>11480</v>
      </c>
      <c r="N3637">
        <v>118</v>
      </c>
      <c r="O3637">
        <v>2.5000000000000001E-2</v>
      </c>
      <c r="P3637">
        <v>10</v>
      </c>
      <c r="Q3637">
        <v>6.9</v>
      </c>
    </row>
    <row r="3638" spans="1:17" hidden="1" x14ac:dyDescent="0.3">
      <c r="A3638" t="s">
        <v>14282</v>
      </c>
      <c r="B3638" t="s">
        <v>14283</v>
      </c>
      <c r="C3638" s="1" t="str">
        <f t="shared" si="295"/>
        <v>21:0552</v>
      </c>
      <c r="D3638" s="1" t="str">
        <f t="shared" si="302"/>
        <v>21:0180</v>
      </c>
      <c r="E3638" t="s">
        <v>14284</v>
      </c>
      <c r="F3638" t="s">
        <v>14285</v>
      </c>
      <c r="H3638">
        <v>53.898940899999999</v>
      </c>
      <c r="I3638">
        <v>-120.8770691</v>
      </c>
      <c r="J3638" s="1" t="str">
        <f t="shared" si="303"/>
        <v>Fluid (stream)</v>
      </c>
      <c r="K3638" s="1" t="str">
        <f t="shared" si="304"/>
        <v>Untreated Water</v>
      </c>
      <c r="L3638">
        <v>6</v>
      </c>
      <c r="M3638" t="s">
        <v>11431</v>
      </c>
      <c r="N3638">
        <v>119</v>
      </c>
      <c r="O3638">
        <v>0.25</v>
      </c>
      <c r="P3638">
        <v>10</v>
      </c>
      <c r="Q3638">
        <v>8</v>
      </c>
    </row>
    <row r="3639" spans="1:17" hidden="1" x14ac:dyDescent="0.3">
      <c r="A3639" t="s">
        <v>14286</v>
      </c>
      <c r="B3639" t="s">
        <v>14287</v>
      </c>
      <c r="C3639" s="1" t="str">
        <f t="shared" si="295"/>
        <v>21:0552</v>
      </c>
      <c r="D3639" s="1" t="str">
        <f t="shared" si="302"/>
        <v>21:0180</v>
      </c>
      <c r="E3639" t="s">
        <v>14284</v>
      </c>
      <c r="F3639" t="s">
        <v>14288</v>
      </c>
      <c r="H3639">
        <v>53.898940899999999</v>
      </c>
      <c r="I3639">
        <v>-120.8770691</v>
      </c>
      <c r="J3639" s="1" t="str">
        <f t="shared" si="303"/>
        <v>Fluid (stream)</v>
      </c>
      <c r="K3639" s="1" t="str">
        <f t="shared" si="304"/>
        <v>Untreated Water</v>
      </c>
      <c r="L3639">
        <v>6</v>
      </c>
      <c r="M3639" t="s">
        <v>11435</v>
      </c>
      <c r="N3639">
        <v>120</v>
      </c>
      <c r="O3639">
        <v>2.5000000000000001E-2</v>
      </c>
      <c r="P3639">
        <v>10</v>
      </c>
      <c r="Q3639">
        <v>8.1</v>
      </c>
    </row>
    <row r="3640" spans="1:17" hidden="1" x14ac:dyDescent="0.3">
      <c r="A3640" t="s">
        <v>14289</v>
      </c>
      <c r="B3640" t="s">
        <v>14290</v>
      </c>
      <c r="C3640" s="1" t="str">
        <f t="shared" si="295"/>
        <v>21:0552</v>
      </c>
      <c r="D3640" s="1" t="str">
        <f t="shared" si="302"/>
        <v>21:0180</v>
      </c>
      <c r="E3640" t="s">
        <v>14291</v>
      </c>
      <c r="F3640" t="s">
        <v>14292</v>
      </c>
      <c r="H3640">
        <v>53.3704909</v>
      </c>
      <c r="I3640">
        <v>-120.06533469999999</v>
      </c>
      <c r="J3640" s="1" t="str">
        <f t="shared" si="303"/>
        <v>Fluid (stream)</v>
      </c>
      <c r="K3640" s="1" t="str">
        <f t="shared" si="304"/>
        <v>Untreated Water</v>
      </c>
      <c r="L3640">
        <v>7</v>
      </c>
      <c r="M3640" t="s">
        <v>11387</v>
      </c>
      <c r="N3640">
        <v>121</v>
      </c>
      <c r="O3640">
        <v>0.1</v>
      </c>
      <c r="P3640">
        <v>94</v>
      </c>
      <c r="Q3640">
        <v>6.9</v>
      </c>
    </row>
    <row r="3641" spans="1:17" hidden="1" x14ac:dyDescent="0.3">
      <c r="A3641" t="s">
        <v>14293</v>
      </c>
      <c r="B3641" t="s">
        <v>14294</v>
      </c>
      <c r="C3641" s="1" t="str">
        <f t="shared" si="295"/>
        <v>21:0552</v>
      </c>
      <c r="D3641" s="1" t="str">
        <f t="shared" si="302"/>
        <v>21:0180</v>
      </c>
      <c r="E3641" t="s">
        <v>14295</v>
      </c>
      <c r="F3641" t="s">
        <v>14296</v>
      </c>
      <c r="H3641">
        <v>53.507480399999999</v>
      </c>
      <c r="I3641">
        <v>-120.9829675</v>
      </c>
      <c r="J3641" s="1" t="str">
        <f t="shared" si="303"/>
        <v>Fluid (stream)</v>
      </c>
      <c r="K3641" s="1" t="str">
        <f t="shared" si="304"/>
        <v>Untreated Water</v>
      </c>
      <c r="L3641">
        <v>7</v>
      </c>
      <c r="M3641" t="s">
        <v>11392</v>
      </c>
      <c r="N3641">
        <v>122</v>
      </c>
      <c r="O3641">
        <v>0.5</v>
      </c>
      <c r="P3641">
        <v>28</v>
      </c>
      <c r="Q3641">
        <v>7</v>
      </c>
    </row>
    <row r="3642" spans="1:17" hidden="1" x14ac:dyDescent="0.3">
      <c r="A3642" t="s">
        <v>14297</v>
      </c>
      <c r="B3642" t="s">
        <v>14298</v>
      </c>
      <c r="C3642" s="1" t="str">
        <f t="shared" si="295"/>
        <v>21:0552</v>
      </c>
      <c r="D3642" s="1" t="str">
        <f t="shared" si="302"/>
        <v>21:0180</v>
      </c>
      <c r="E3642" t="s">
        <v>14299</v>
      </c>
      <c r="F3642" t="s">
        <v>14300</v>
      </c>
      <c r="H3642">
        <v>53.512490100000001</v>
      </c>
      <c r="I3642">
        <v>-120.88947659999999</v>
      </c>
      <c r="J3642" s="1" t="str">
        <f t="shared" si="303"/>
        <v>Fluid (stream)</v>
      </c>
      <c r="K3642" s="1" t="str">
        <f t="shared" si="304"/>
        <v>Untreated Water</v>
      </c>
      <c r="L3642">
        <v>7</v>
      </c>
      <c r="M3642" t="s">
        <v>11397</v>
      </c>
      <c r="N3642">
        <v>123</v>
      </c>
      <c r="O3642">
        <v>0.27</v>
      </c>
      <c r="P3642">
        <v>10</v>
      </c>
      <c r="Q3642">
        <v>6.9</v>
      </c>
    </row>
    <row r="3643" spans="1:17" hidden="1" x14ac:dyDescent="0.3">
      <c r="A3643" t="s">
        <v>14301</v>
      </c>
      <c r="B3643" t="s">
        <v>14302</v>
      </c>
      <c r="C3643" s="1" t="str">
        <f t="shared" si="295"/>
        <v>21:0552</v>
      </c>
      <c r="D3643" s="1" t="str">
        <f t="shared" si="302"/>
        <v>21:0180</v>
      </c>
      <c r="E3643" t="s">
        <v>14303</v>
      </c>
      <c r="F3643" t="s">
        <v>14304</v>
      </c>
      <c r="H3643">
        <v>53.480876100000003</v>
      </c>
      <c r="I3643">
        <v>-120.8918615</v>
      </c>
      <c r="J3643" s="1" t="str">
        <f t="shared" si="303"/>
        <v>Fluid (stream)</v>
      </c>
      <c r="K3643" s="1" t="str">
        <f t="shared" si="304"/>
        <v>Untreated Water</v>
      </c>
      <c r="L3643">
        <v>7</v>
      </c>
      <c r="M3643" t="s">
        <v>11431</v>
      </c>
      <c r="N3643">
        <v>124</v>
      </c>
      <c r="O3643">
        <v>2.5000000000000001E-2</v>
      </c>
      <c r="P3643">
        <v>10</v>
      </c>
      <c r="Q3643">
        <v>6.2</v>
      </c>
    </row>
    <row r="3644" spans="1:17" hidden="1" x14ac:dyDescent="0.3">
      <c r="A3644" t="s">
        <v>14305</v>
      </c>
      <c r="B3644" t="s">
        <v>14306</v>
      </c>
      <c r="C3644" s="1" t="str">
        <f t="shared" si="295"/>
        <v>21:0552</v>
      </c>
      <c r="D3644" s="1" t="str">
        <f t="shared" si="302"/>
        <v>21:0180</v>
      </c>
      <c r="E3644" t="s">
        <v>14303</v>
      </c>
      <c r="F3644" t="s">
        <v>14307</v>
      </c>
      <c r="H3644">
        <v>53.480876100000003</v>
      </c>
      <c r="I3644">
        <v>-120.8918615</v>
      </c>
      <c r="J3644" s="1" t="str">
        <f t="shared" si="303"/>
        <v>Fluid (stream)</v>
      </c>
      <c r="K3644" s="1" t="str">
        <f t="shared" si="304"/>
        <v>Untreated Water</v>
      </c>
      <c r="L3644">
        <v>7</v>
      </c>
      <c r="M3644" t="s">
        <v>11435</v>
      </c>
      <c r="N3644">
        <v>125</v>
      </c>
      <c r="O3644">
        <v>2.5000000000000001E-2</v>
      </c>
      <c r="P3644">
        <v>10</v>
      </c>
      <c r="Q3644">
        <v>6.2</v>
      </c>
    </row>
    <row r="3645" spans="1:17" hidden="1" x14ac:dyDescent="0.3">
      <c r="A3645" t="s">
        <v>14308</v>
      </c>
      <c r="B3645" t="s">
        <v>14309</v>
      </c>
      <c r="C3645" s="1" t="str">
        <f t="shared" si="295"/>
        <v>21:0552</v>
      </c>
      <c r="D3645" s="1" t="str">
        <f t="shared" si="302"/>
        <v>21:0180</v>
      </c>
      <c r="E3645" t="s">
        <v>14310</v>
      </c>
      <c r="F3645" t="s">
        <v>14311</v>
      </c>
      <c r="H3645">
        <v>53.335416299999999</v>
      </c>
      <c r="I3645">
        <v>-120.98489790000001</v>
      </c>
      <c r="J3645" s="1" t="str">
        <f t="shared" si="303"/>
        <v>Fluid (stream)</v>
      </c>
      <c r="K3645" s="1" t="str">
        <f t="shared" si="304"/>
        <v>Untreated Water</v>
      </c>
      <c r="L3645">
        <v>7</v>
      </c>
      <c r="M3645" t="s">
        <v>11402</v>
      </c>
      <c r="N3645">
        <v>126</v>
      </c>
      <c r="O3645">
        <v>0.1</v>
      </c>
      <c r="P3645">
        <v>10</v>
      </c>
      <c r="Q3645">
        <v>6.8</v>
      </c>
    </row>
    <row r="3646" spans="1:17" hidden="1" x14ac:dyDescent="0.3">
      <c r="A3646" t="s">
        <v>14312</v>
      </c>
      <c r="B3646" t="s">
        <v>14313</v>
      </c>
      <c r="C3646" s="1" t="str">
        <f t="shared" si="295"/>
        <v>21:0552</v>
      </c>
      <c r="D3646" s="1" t="str">
        <f t="shared" si="302"/>
        <v>21:0180</v>
      </c>
      <c r="E3646" t="s">
        <v>14314</v>
      </c>
      <c r="F3646" t="s">
        <v>14315</v>
      </c>
      <c r="H3646">
        <v>53.4402124</v>
      </c>
      <c r="I3646">
        <v>-120.92937120000001</v>
      </c>
      <c r="J3646" s="1" t="str">
        <f t="shared" si="303"/>
        <v>Fluid (stream)</v>
      </c>
      <c r="K3646" s="1" t="str">
        <f t="shared" si="304"/>
        <v>Untreated Water</v>
      </c>
      <c r="L3646">
        <v>7</v>
      </c>
      <c r="M3646" t="s">
        <v>11411</v>
      </c>
      <c r="N3646">
        <v>127</v>
      </c>
      <c r="O3646">
        <v>0.17</v>
      </c>
      <c r="P3646">
        <v>10</v>
      </c>
      <c r="Q3646">
        <v>6.6</v>
      </c>
    </row>
    <row r="3647" spans="1:17" hidden="1" x14ac:dyDescent="0.3">
      <c r="A3647" t="s">
        <v>14316</v>
      </c>
      <c r="B3647" t="s">
        <v>14317</v>
      </c>
      <c r="C3647" s="1" t="str">
        <f t="shared" si="295"/>
        <v>21:0552</v>
      </c>
      <c r="D3647" s="1" t="str">
        <f t="shared" si="302"/>
        <v>21:0180</v>
      </c>
      <c r="E3647" t="s">
        <v>14318</v>
      </c>
      <c r="F3647" t="s">
        <v>14319</v>
      </c>
      <c r="H3647">
        <v>53.439340100000003</v>
      </c>
      <c r="I3647">
        <v>-120.0437816</v>
      </c>
      <c r="J3647" s="1" t="str">
        <f t="shared" si="303"/>
        <v>Fluid (stream)</v>
      </c>
      <c r="K3647" s="1" t="str">
        <f t="shared" si="304"/>
        <v>Untreated Water</v>
      </c>
      <c r="L3647">
        <v>7</v>
      </c>
      <c r="M3647" t="s">
        <v>11416</v>
      </c>
      <c r="N3647">
        <v>128</v>
      </c>
      <c r="O3647">
        <v>0.06</v>
      </c>
      <c r="P3647">
        <v>10</v>
      </c>
      <c r="Q3647">
        <v>6.6</v>
      </c>
    </row>
    <row r="3648" spans="1:17" hidden="1" x14ac:dyDescent="0.3">
      <c r="A3648" t="s">
        <v>14320</v>
      </c>
      <c r="B3648" t="s">
        <v>14321</v>
      </c>
      <c r="C3648" s="1" t="str">
        <f t="shared" ref="C3648:C3711" si="305">HYPERLINK("http://geochem.nrcan.gc.ca/cdogs/content/bdl/bdl210552_e.htm", "21:0552")</f>
        <v>21:0552</v>
      </c>
      <c r="D3648" s="1" t="str">
        <f t="shared" si="302"/>
        <v>21:0180</v>
      </c>
      <c r="E3648" t="s">
        <v>14291</v>
      </c>
      <c r="F3648" t="s">
        <v>14322</v>
      </c>
      <c r="H3648">
        <v>53.3704909</v>
      </c>
      <c r="I3648">
        <v>-120.06533469999999</v>
      </c>
      <c r="J3648" s="1" t="str">
        <f t="shared" si="303"/>
        <v>Fluid (stream)</v>
      </c>
      <c r="K3648" s="1" t="str">
        <f t="shared" si="304"/>
        <v>Untreated Water</v>
      </c>
      <c r="L3648">
        <v>7</v>
      </c>
      <c r="M3648" t="s">
        <v>11406</v>
      </c>
      <c r="N3648">
        <v>129</v>
      </c>
      <c r="O3648">
        <v>0.76</v>
      </c>
      <c r="P3648">
        <v>10</v>
      </c>
      <c r="Q3648">
        <v>6.9</v>
      </c>
    </row>
    <row r="3649" spans="1:17" hidden="1" x14ac:dyDescent="0.3">
      <c r="A3649" t="s">
        <v>14323</v>
      </c>
      <c r="B3649" t="s">
        <v>14324</v>
      </c>
      <c r="C3649" s="1" t="str">
        <f t="shared" si="305"/>
        <v>21:0552</v>
      </c>
      <c r="D3649" s="1" t="str">
        <f t="shared" si="302"/>
        <v>21:0180</v>
      </c>
      <c r="E3649" t="s">
        <v>14325</v>
      </c>
      <c r="F3649" t="s">
        <v>14326</v>
      </c>
      <c r="H3649">
        <v>53.544619599999997</v>
      </c>
      <c r="I3649">
        <v>-120.2234009</v>
      </c>
      <c r="J3649" s="1" t="str">
        <f t="shared" si="303"/>
        <v>Fluid (stream)</v>
      </c>
      <c r="K3649" s="1" t="str">
        <f t="shared" si="304"/>
        <v>Untreated Water</v>
      </c>
      <c r="L3649">
        <v>7</v>
      </c>
      <c r="M3649" t="s">
        <v>11421</v>
      </c>
      <c r="N3649">
        <v>130</v>
      </c>
      <c r="O3649">
        <v>2.5000000000000001E-2</v>
      </c>
      <c r="P3649">
        <v>10</v>
      </c>
      <c r="Q3649">
        <v>6.2</v>
      </c>
    </row>
    <row r="3650" spans="1:17" hidden="1" x14ac:dyDescent="0.3">
      <c r="A3650" t="s">
        <v>14327</v>
      </c>
      <c r="B3650" t="s">
        <v>14328</v>
      </c>
      <c r="C3650" s="1" t="str">
        <f t="shared" si="305"/>
        <v>21:0552</v>
      </c>
      <c r="D3650" s="1" t="str">
        <f t="shared" si="302"/>
        <v>21:0180</v>
      </c>
      <c r="E3650" t="s">
        <v>14329</v>
      </c>
      <c r="F3650" t="s">
        <v>14330</v>
      </c>
      <c r="H3650">
        <v>53.557763899999998</v>
      </c>
      <c r="I3650">
        <v>-120.3648085</v>
      </c>
      <c r="J3650" s="1" t="str">
        <f t="shared" si="303"/>
        <v>Fluid (stream)</v>
      </c>
      <c r="K3650" s="1" t="str">
        <f t="shared" si="304"/>
        <v>Untreated Water</v>
      </c>
      <c r="L3650">
        <v>7</v>
      </c>
      <c r="M3650" t="s">
        <v>11426</v>
      </c>
      <c r="N3650">
        <v>131</v>
      </c>
      <c r="O3650">
        <v>2.5000000000000001E-2</v>
      </c>
      <c r="P3650">
        <v>10</v>
      </c>
      <c r="Q3650">
        <v>6.1</v>
      </c>
    </row>
    <row r="3651" spans="1:17" hidden="1" x14ac:dyDescent="0.3">
      <c r="A3651" t="s">
        <v>14331</v>
      </c>
      <c r="B3651" t="s">
        <v>14332</v>
      </c>
      <c r="C3651" s="1" t="str">
        <f t="shared" si="305"/>
        <v>21:0552</v>
      </c>
      <c r="D3651" s="1" t="str">
        <f t="shared" si="302"/>
        <v>21:0180</v>
      </c>
      <c r="E3651" t="s">
        <v>14333</v>
      </c>
      <c r="F3651" t="s">
        <v>14334</v>
      </c>
      <c r="H3651">
        <v>53.559582900000002</v>
      </c>
      <c r="I3651">
        <v>-120.006568</v>
      </c>
      <c r="J3651" s="1" t="str">
        <f t="shared" si="303"/>
        <v>Fluid (stream)</v>
      </c>
      <c r="K3651" s="1" t="str">
        <f t="shared" si="304"/>
        <v>Untreated Water</v>
      </c>
      <c r="L3651">
        <v>7</v>
      </c>
      <c r="M3651" t="s">
        <v>11440</v>
      </c>
      <c r="N3651">
        <v>132</v>
      </c>
      <c r="O3651">
        <v>2.5000000000000001E-2</v>
      </c>
      <c r="P3651">
        <v>10</v>
      </c>
      <c r="Q3651">
        <v>6</v>
      </c>
    </row>
    <row r="3652" spans="1:17" hidden="1" x14ac:dyDescent="0.3">
      <c r="A3652" t="s">
        <v>14335</v>
      </c>
      <c r="B3652" t="s">
        <v>14336</v>
      </c>
      <c r="C3652" s="1" t="str">
        <f t="shared" si="305"/>
        <v>21:0552</v>
      </c>
      <c r="D3652" s="1" t="str">
        <f t="shared" si="302"/>
        <v>21:0180</v>
      </c>
      <c r="E3652" t="s">
        <v>14337</v>
      </c>
      <c r="F3652" t="s">
        <v>14338</v>
      </c>
      <c r="H3652">
        <v>53.033435300000001</v>
      </c>
      <c r="I3652">
        <v>-120.6190108</v>
      </c>
      <c r="J3652" s="1" t="str">
        <f t="shared" si="303"/>
        <v>Fluid (stream)</v>
      </c>
      <c r="K3652" s="1" t="str">
        <f t="shared" si="304"/>
        <v>Untreated Water</v>
      </c>
      <c r="L3652">
        <v>7</v>
      </c>
      <c r="M3652" t="s">
        <v>11445</v>
      </c>
      <c r="N3652">
        <v>133</v>
      </c>
      <c r="O3652">
        <v>0.11</v>
      </c>
      <c r="P3652">
        <v>10</v>
      </c>
      <c r="Q3652">
        <v>6.6</v>
      </c>
    </row>
    <row r="3653" spans="1:17" hidden="1" x14ac:dyDescent="0.3">
      <c r="A3653" t="s">
        <v>14339</v>
      </c>
      <c r="B3653" t="s">
        <v>14340</v>
      </c>
      <c r="C3653" s="1" t="str">
        <f t="shared" si="305"/>
        <v>21:0552</v>
      </c>
      <c r="D3653" s="1" t="str">
        <f t="shared" si="302"/>
        <v>21:0180</v>
      </c>
      <c r="E3653" t="s">
        <v>14341</v>
      </c>
      <c r="F3653" t="s">
        <v>14342</v>
      </c>
      <c r="H3653">
        <v>53.207882099999999</v>
      </c>
      <c r="I3653">
        <v>-120.4427408</v>
      </c>
      <c r="J3653" s="1" t="str">
        <f t="shared" si="303"/>
        <v>Fluid (stream)</v>
      </c>
      <c r="K3653" s="1" t="str">
        <f t="shared" si="304"/>
        <v>Untreated Water</v>
      </c>
      <c r="L3653">
        <v>7</v>
      </c>
      <c r="M3653" t="s">
        <v>11450</v>
      </c>
      <c r="N3653">
        <v>134</v>
      </c>
      <c r="O3653">
        <v>0.1</v>
      </c>
      <c r="P3653">
        <v>10</v>
      </c>
      <c r="Q3653">
        <v>6.4</v>
      </c>
    </row>
    <row r="3654" spans="1:17" hidden="1" x14ac:dyDescent="0.3">
      <c r="A3654" t="s">
        <v>14343</v>
      </c>
      <c r="B3654" t="s">
        <v>14344</v>
      </c>
      <c r="C3654" s="1" t="str">
        <f t="shared" si="305"/>
        <v>21:0552</v>
      </c>
      <c r="D3654" s="1" t="str">
        <f t="shared" si="302"/>
        <v>21:0180</v>
      </c>
      <c r="E3654" t="s">
        <v>14345</v>
      </c>
      <c r="F3654" t="s">
        <v>14346</v>
      </c>
      <c r="H3654">
        <v>53.264393699999999</v>
      </c>
      <c r="I3654">
        <v>-120.5086651</v>
      </c>
      <c r="J3654" s="1" t="str">
        <f t="shared" si="303"/>
        <v>Fluid (stream)</v>
      </c>
      <c r="K3654" s="1" t="str">
        <f t="shared" si="304"/>
        <v>Untreated Water</v>
      </c>
      <c r="L3654">
        <v>7</v>
      </c>
      <c r="M3654" t="s">
        <v>11460</v>
      </c>
      <c r="N3654">
        <v>135</v>
      </c>
      <c r="O3654">
        <v>0.3</v>
      </c>
      <c r="P3654">
        <v>10</v>
      </c>
      <c r="Q3654">
        <v>7.1</v>
      </c>
    </row>
    <row r="3655" spans="1:17" hidden="1" x14ac:dyDescent="0.3">
      <c r="A3655" t="s">
        <v>14347</v>
      </c>
      <c r="B3655" t="s">
        <v>14348</v>
      </c>
      <c r="C3655" s="1" t="str">
        <f t="shared" si="305"/>
        <v>21:0552</v>
      </c>
      <c r="D3655" s="1" t="str">
        <f t="shared" si="302"/>
        <v>21:0180</v>
      </c>
      <c r="E3655" t="s">
        <v>14349</v>
      </c>
      <c r="F3655" t="s">
        <v>14350</v>
      </c>
      <c r="H3655">
        <v>53.246669699999998</v>
      </c>
      <c r="I3655">
        <v>-120.4456107</v>
      </c>
      <c r="J3655" s="1" t="str">
        <f t="shared" si="303"/>
        <v>Fluid (stream)</v>
      </c>
      <c r="K3655" s="1" t="str">
        <f t="shared" si="304"/>
        <v>Untreated Water</v>
      </c>
      <c r="L3655">
        <v>7</v>
      </c>
      <c r="M3655" t="s">
        <v>11465</v>
      </c>
      <c r="N3655">
        <v>136</v>
      </c>
      <c r="O3655">
        <v>0.67</v>
      </c>
      <c r="P3655">
        <v>10</v>
      </c>
      <c r="Q3655">
        <v>7.1</v>
      </c>
    </row>
    <row r="3656" spans="1:17" hidden="1" x14ac:dyDescent="0.3">
      <c r="A3656" t="s">
        <v>14351</v>
      </c>
      <c r="B3656" t="s">
        <v>14352</v>
      </c>
      <c r="C3656" s="1" t="str">
        <f t="shared" si="305"/>
        <v>21:0552</v>
      </c>
      <c r="D3656" s="1" t="str">
        <f t="shared" si="302"/>
        <v>21:0180</v>
      </c>
      <c r="E3656" t="s">
        <v>14353</v>
      </c>
      <c r="F3656" t="s">
        <v>14354</v>
      </c>
      <c r="H3656">
        <v>53.156415000000003</v>
      </c>
      <c r="I3656">
        <v>-120.3691858</v>
      </c>
      <c r="J3656" s="1" t="str">
        <f t="shared" si="303"/>
        <v>Fluid (stream)</v>
      </c>
      <c r="K3656" s="1" t="str">
        <f t="shared" si="304"/>
        <v>Untreated Water</v>
      </c>
      <c r="L3656">
        <v>7</v>
      </c>
      <c r="M3656" t="s">
        <v>11470</v>
      </c>
      <c r="N3656">
        <v>137</v>
      </c>
      <c r="O3656">
        <v>0.56000000000000005</v>
      </c>
      <c r="P3656">
        <v>10</v>
      </c>
      <c r="Q3656">
        <v>7</v>
      </c>
    </row>
    <row r="3657" spans="1:17" hidden="1" x14ac:dyDescent="0.3">
      <c r="A3657" t="s">
        <v>14355</v>
      </c>
      <c r="B3657" t="s">
        <v>14356</v>
      </c>
      <c r="C3657" s="1" t="str">
        <f t="shared" si="305"/>
        <v>21:0552</v>
      </c>
      <c r="D3657" s="1" t="str">
        <f t="shared" si="302"/>
        <v>21:0180</v>
      </c>
      <c r="E3657" t="s">
        <v>14357</v>
      </c>
      <c r="F3657" t="s">
        <v>14358</v>
      </c>
      <c r="H3657">
        <v>53.102625099999997</v>
      </c>
      <c r="I3657">
        <v>-120.45360100000001</v>
      </c>
      <c r="J3657" s="1" t="str">
        <f t="shared" si="303"/>
        <v>Fluid (stream)</v>
      </c>
      <c r="K3657" s="1" t="str">
        <f t="shared" si="304"/>
        <v>Untreated Water</v>
      </c>
      <c r="L3657">
        <v>7</v>
      </c>
      <c r="M3657" t="s">
        <v>11475</v>
      </c>
      <c r="N3657">
        <v>138</v>
      </c>
      <c r="O3657">
        <v>2.5000000000000001E-2</v>
      </c>
      <c r="P3657">
        <v>10</v>
      </c>
      <c r="Q3657">
        <v>6.5</v>
      </c>
    </row>
    <row r="3658" spans="1:17" hidden="1" x14ac:dyDescent="0.3">
      <c r="A3658" t="s">
        <v>14359</v>
      </c>
      <c r="B3658" t="s">
        <v>14360</v>
      </c>
      <c r="C3658" s="1" t="str">
        <f t="shared" si="305"/>
        <v>21:0552</v>
      </c>
      <c r="D3658" s="1" t="str">
        <f>HYPERLINK("http://geochem.nrcan.gc.ca/cdogs/content/svy/svy_e.htm", "")</f>
        <v/>
      </c>
      <c r="G3658" s="1" t="str">
        <f>HYPERLINK("http://geochem.nrcan.gc.ca/cdogs/content/cr_/cr_00072_e.htm", "72")</f>
        <v>72</v>
      </c>
      <c r="J3658" t="s">
        <v>11453</v>
      </c>
      <c r="K3658" t="s">
        <v>11454</v>
      </c>
      <c r="L3658">
        <v>7</v>
      </c>
      <c r="M3658" t="s">
        <v>11455</v>
      </c>
      <c r="N3658">
        <v>139</v>
      </c>
      <c r="O3658">
        <v>0.6</v>
      </c>
      <c r="P3658">
        <v>54</v>
      </c>
      <c r="Q3658">
        <v>7.5</v>
      </c>
    </row>
    <row r="3659" spans="1:17" hidden="1" x14ac:dyDescent="0.3">
      <c r="A3659" t="s">
        <v>14361</v>
      </c>
      <c r="B3659" t="s">
        <v>14362</v>
      </c>
      <c r="C3659" s="1" t="str">
        <f t="shared" si="305"/>
        <v>21:0552</v>
      </c>
      <c r="D3659" s="1" t="str">
        <f t="shared" ref="D3659:D3678" si="306">HYPERLINK("http://geochem.nrcan.gc.ca/cdogs/content/svy/svy210180_e.htm", "21:0180")</f>
        <v>21:0180</v>
      </c>
      <c r="E3659" t="s">
        <v>14363</v>
      </c>
      <c r="F3659" t="s">
        <v>14364</v>
      </c>
      <c r="H3659">
        <v>53.036720899999999</v>
      </c>
      <c r="I3659">
        <v>-120.3989334</v>
      </c>
      <c r="J3659" s="1" t="str">
        <f t="shared" ref="J3659:J3678" si="307">HYPERLINK("http://geochem.nrcan.gc.ca/cdogs/content/kwd/kwd020018_e.htm", "Fluid (stream)")</f>
        <v>Fluid (stream)</v>
      </c>
      <c r="K3659" s="1" t="str">
        <f t="shared" ref="K3659:K3678" si="308">HYPERLINK("http://geochem.nrcan.gc.ca/cdogs/content/kwd/kwd080007_e.htm", "Untreated Water")</f>
        <v>Untreated Water</v>
      </c>
      <c r="L3659">
        <v>7</v>
      </c>
      <c r="M3659" t="s">
        <v>11480</v>
      </c>
      <c r="N3659">
        <v>140</v>
      </c>
      <c r="O3659">
        <v>0.45</v>
      </c>
      <c r="P3659">
        <v>10</v>
      </c>
      <c r="Q3659">
        <v>7.5</v>
      </c>
    </row>
    <row r="3660" spans="1:17" hidden="1" x14ac:dyDescent="0.3">
      <c r="A3660" t="s">
        <v>14365</v>
      </c>
      <c r="B3660" t="s">
        <v>14366</v>
      </c>
      <c r="C3660" s="1" t="str">
        <f t="shared" si="305"/>
        <v>21:0552</v>
      </c>
      <c r="D3660" s="1" t="str">
        <f t="shared" si="306"/>
        <v>21:0180</v>
      </c>
      <c r="E3660" t="s">
        <v>14367</v>
      </c>
      <c r="F3660" t="s">
        <v>14368</v>
      </c>
      <c r="H3660">
        <v>53.9676136</v>
      </c>
      <c r="I3660">
        <v>-120.5012431</v>
      </c>
      <c r="J3660" s="1" t="str">
        <f t="shared" si="307"/>
        <v>Fluid (stream)</v>
      </c>
      <c r="K3660" s="1" t="str">
        <f t="shared" si="308"/>
        <v>Untreated Water</v>
      </c>
      <c r="L3660">
        <v>8</v>
      </c>
      <c r="M3660" t="s">
        <v>11387</v>
      </c>
      <c r="N3660">
        <v>141</v>
      </c>
      <c r="O3660">
        <v>0.06</v>
      </c>
      <c r="P3660">
        <v>82</v>
      </c>
      <c r="Q3660">
        <v>6.7</v>
      </c>
    </row>
    <row r="3661" spans="1:17" hidden="1" x14ac:dyDescent="0.3">
      <c r="A3661" t="s">
        <v>14369</v>
      </c>
      <c r="B3661" t="s">
        <v>14370</v>
      </c>
      <c r="C3661" s="1" t="str">
        <f t="shared" si="305"/>
        <v>21:0552</v>
      </c>
      <c r="D3661" s="1" t="str">
        <f t="shared" si="306"/>
        <v>21:0180</v>
      </c>
      <c r="E3661" t="s">
        <v>14371</v>
      </c>
      <c r="F3661" t="s">
        <v>14372</v>
      </c>
      <c r="H3661">
        <v>53.8178713</v>
      </c>
      <c r="I3661">
        <v>-120.6825666</v>
      </c>
      <c r="J3661" s="1" t="str">
        <f t="shared" si="307"/>
        <v>Fluid (stream)</v>
      </c>
      <c r="K3661" s="1" t="str">
        <f t="shared" si="308"/>
        <v>Untreated Water</v>
      </c>
      <c r="L3661">
        <v>8</v>
      </c>
      <c r="M3661" t="s">
        <v>11392</v>
      </c>
      <c r="N3661">
        <v>142</v>
      </c>
      <c r="O3661">
        <v>0.08</v>
      </c>
      <c r="P3661">
        <v>10</v>
      </c>
      <c r="Q3661">
        <v>6.7</v>
      </c>
    </row>
    <row r="3662" spans="1:17" hidden="1" x14ac:dyDescent="0.3">
      <c r="A3662" t="s">
        <v>14373</v>
      </c>
      <c r="B3662" t="s">
        <v>14374</v>
      </c>
      <c r="C3662" s="1" t="str">
        <f t="shared" si="305"/>
        <v>21:0552</v>
      </c>
      <c r="D3662" s="1" t="str">
        <f t="shared" si="306"/>
        <v>21:0180</v>
      </c>
      <c r="E3662" t="s">
        <v>14375</v>
      </c>
      <c r="F3662" t="s">
        <v>14376</v>
      </c>
      <c r="H3662">
        <v>53.800280899999997</v>
      </c>
      <c r="I3662">
        <v>-120.5197199</v>
      </c>
      <c r="J3662" s="1" t="str">
        <f t="shared" si="307"/>
        <v>Fluid (stream)</v>
      </c>
      <c r="K3662" s="1" t="str">
        <f t="shared" si="308"/>
        <v>Untreated Water</v>
      </c>
      <c r="L3662">
        <v>8</v>
      </c>
      <c r="M3662" t="s">
        <v>11397</v>
      </c>
      <c r="N3662">
        <v>143</v>
      </c>
      <c r="O3662">
        <v>0.22</v>
      </c>
      <c r="P3662">
        <v>10</v>
      </c>
      <c r="Q3662">
        <v>6.7</v>
      </c>
    </row>
    <row r="3663" spans="1:17" hidden="1" x14ac:dyDescent="0.3">
      <c r="A3663" t="s">
        <v>14377</v>
      </c>
      <c r="B3663" t="s">
        <v>14378</v>
      </c>
      <c r="C3663" s="1" t="str">
        <f t="shared" si="305"/>
        <v>21:0552</v>
      </c>
      <c r="D3663" s="1" t="str">
        <f t="shared" si="306"/>
        <v>21:0180</v>
      </c>
      <c r="E3663" t="s">
        <v>14379</v>
      </c>
      <c r="F3663" t="s">
        <v>14380</v>
      </c>
      <c r="H3663">
        <v>53.9505859</v>
      </c>
      <c r="I3663">
        <v>-120.1200575</v>
      </c>
      <c r="J3663" s="1" t="str">
        <f t="shared" si="307"/>
        <v>Fluid (stream)</v>
      </c>
      <c r="K3663" s="1" t="str">
        <f t="shared" si="308"/>
        <v>Untreated Water</v>
      </c>
      <c r="L3663">
        <v>8</v>
      </c>
      <c r="M3663" t="s">
        <v>11402</v>
      </c>
      <c r="N3663">
        <v>144</v>
      </c>
      <c r="O3663">
        <v>0.1</v>
      </c>
      <c r="P3663">
        <v>10</v>
      </c>
      <c r="Q3663">
        <v>7.4</v>
      </c>
    </row>
    <row r="3664" spans="1:17" hidden="1" x14ac:dyDescent="0.3">
      <c r="A3664" t="s">
        <v>14381</v>
      </c>
      <c r="B3664" t="s">
        <v>14382</v>
      </c>
      <c r="C3664" s="1" t="str">
        <f t="shared" si="305"/>
        <v>21:0552</v>
      </c>
      <c r="D3664" s="1" t="str">
        <f t="shared" si="306"/>
        <v>21:0180</v>
      </c>
      <c r="E3664" t="s">
        <v>14383</v>
      </c>
      <c r="F3664" t="s">
        <v>14384</v>
      </c>
      <c r="H3664">
        <v>53.906981999999999</v>
      </c>
      <c r="I3664">
        <v>-120.17081469999999</v>
      </c>
      <c r="J3664" s="1" t="str">
        <f t="shared" si="307"/>
        <v>Fluid (stream)</v>
      </c>
      <c r="K3664" s="1" t="str">
        <f t="shared" si="308"/>
        <v>Untreated Water</v>
      </c>
      <c r="L3664">
        <v>8</v>
      </c>
      <c r="M3664" t="s">
        <v>11411</v>
      </c>
      <c r="N3664">
        <v>145</v>
      </c>
      <c r="O3664">
        <v>0.23</v>
      </c>
      <c r="P3664">
        <v>10</v>
      </c>
      <c r="Q3664">
        <v>7.4</v>
      </c>
    </row>
    <row r="3665" spans="1:17" hidden="1" x14ac:dyDescent="0.3">
      <c r="A3665" t="s">
        <v>14385</v>
      </c>
      <c r="B3665" t="s">
        <v>14386</v>
      </c>
      <c r="C3665" s="1" t="str">
        <f t="shared" si="305"/>
        <v>21:0552</v>
      </c>
      <c r="D3665" s="1" t="str">
        <f t="shared" si="306"/>
        <v>21:0180</v>
      </c>
      <c r="E3665" t="s">
        <v>14387</v>
      </c>
      <c r="F3665" t="s">
        <v>14388</v>
      </c>
      <c r="H3665">
        <v>53.831589399999999</v>
      </c>
      <c r="I3665">
        <v>-120.1120118</v>
      </c>
      <c r="J3665" s="1" t="str">
        <f t="shared" si="307"/>
        <v>Fluid (stream)</v>
      </c>
      <c r="K3665" s="1" t="str">
        <f t="shared" si="308"/>
        <v>Untreated Water</v>
      </c>
      <c r="L3665">
        <v>8</v>
      </c>
      <c r="M3665" t="s">
        <v>11416</v>
      </c>
      <c r="N3665">
        <v>146</v>
      </c>
      <c r="O3665">
        <v>0.47</v>
      </c>
      <c r="P3665">
        <v>100</v>
      </c>
      <c r="Q3665">
        <v>7.9</v>
      </c>
    </row>
    <row r="3666" spans="1:17" hidden="1" x14ac:dyDescent="0.3">
      <c r="A3666" t="s">
        <v>14389</v>
      </c>
      <c r="B3666" t="s">
        <v>14390</v>
      </c>
      <c r="C3666" s="1" t="str">
        <f t="shared" si="305"/>
        <v>21:0552</v>
      </c>
      <c r="D3666" s="1" t="str">
        <f t="shared" si="306"/>
        <v>21:0180</v>
      </c>
      <c r="E3666" t="s">
        <v>14391</v>
      </c>
      <c r="F3666" t="s">
        <v>14392</v>
      </c>
      <c r="H3666">
        <v>53.825814999999999</v>
      </c>
      <c r="I3666">
        <v>-120.1415307</v>
      </c>
      <c r="J3666" s="1" t="str">
        <f t="shared" si="307"/>
        <v>Fluid (stream)</v>
      </c>
      <c r="K3666" s="1" t="str">
        <f t="shared" si="308"/>
        <v>Untreated Water</v>
      </c>
      <c r="L3666">
        <v>8</v>
      </c>
      <c r="M3666" t="s">
        <v>11421</v>
      </c>
      <c r="N3666">
        <v>147</v>
      </c>
      <c r="O3666">
        <v>0.08</v>
      </c>
      <c r="P3666">
        <v>20</v>
      </c>
      <c r="Q3666">
        <v>6.7</v>
      </c>
    </row>
    <row r="3667" spans="1:17" hidden="1" x14ac:dyDescent="0.3">
      <c r="A3667" t="s">
        <v>14393</v>
      </c>
      <c r="B3667" t="s">
        <v>14394</v>
      </c>
      <c r="C3667" s="1" t="str">
        <f t="shared" si="305"/>
        <v>21:0552</v>
      </c>
      <c r="D3667" s="1" t="str">
        <f t="shared" si="306"/>
        <v>21:0180</v>
      </c>
      <c r="E3667" t="s">
        <v>14367</v>
      </c>
      <c r="F3667" t="s">
        <v>14395</v>
      </c>
      <c r="H3667">
        <v>53.9676136</v>
      </c>
      <c r="I3667">
        <v>-120.5012431</v>
      </c>
      <c r="J3667" s="1" t="str">
        <f t="shared" si="307"/>
        <v>Fluid (stream)</v>
      </c>
      <c r="K3667" s="1" t="str">
        <f t="shared" si="308"/>
        <v>Untreated Water</v>
      </c>
      <c r="L3667">
        <v>8</v>
      </c>
      <c r="M3667" t="s">
        <v>11406</v>
      </c>
      <c r="N3667">
        <v>148</v>
      </c>
      <c r="O3667">
        <v>0.33</v>
      </c>
      <c r="P3667">
        <v>10</v>
      </c>
      <c r="Q3667">
        <v>7.3</v>
      </c>
    </row>
    <row r="3668" spans="1:17" hidden="1" x14ac:dyDescent="0.3">
      <c r="A3668" t="s">
        <v>14396</v>
      </c>
      <c r="B3668" t="s">
        <v>14397</v>
      </c>
      <c r="C3668" s="1" t="str">
        <f t="shared" si="305"/>
        <v>21:0552</v>
      </c>
      <c r="D3668" s="1" t="str">
        <f t="shared" si="306"/>
        <v>21:0180</v>
      </c>
      <c r="E3668" t="s">
        <v>14398</v>
      </c>
      <c r="F3668" t="s">
        <v>14399</v>
      </c>
      <c r="H3668">
        <v>53.983489800000001</v>
      </c>
      <c r="I3668">
        <v>-120.4703147</v>
      </c>
      <c r="J3668" s="1" t="str">
        <f t="shared" si="307"/>
        <v>Fluid (stream)</v>
      </c>
      <c r="K3668" s="1" t="str">
        <f t="shared" si="308"/>
        <v>Untreated Water</v>
      </c>
      <c r="L3668">
        <v>8</v>
      </c>
      <c r="M3668" t="s">
        <v>11426</v>
      </c>
      <c r="N3668">
        <v>149</v>
      </c>
      <c r="O3668">
        <v>0.38</v>
      </c>
      <c r="P3668">
        <v>10</v>
      </c>
      <c r="Q3668">
        <v>7.5</v>
      </c>
    </row>
    <row r="3669" spans="1:17" hidden="1" x14ac:dyDescent="0.3">
      <c r="A3669" t="s">
        <v>14400</v>
      </c>
      <c r="B3669" t="s">
        <v>14401</v>
      </c>
      <c r="C3669" s="1" t="str">
        <f t="shared" si="305"/>
        <v>21:0552</v>
      </c>
      <c r="D3669" s="1" t="str">
        <f t="shared" si="306"/>
        <v>21:0180</v>
      </c>
      <c r="E3669" t="s">
        <v>14402</v>
      </c>
      <c r="F3669" t="s">
        <v>14403</v>
      </c>
      <c r="H3669">
        <v>53.998898599999997</v>
      </c>
      <c r="I3669">
        <v>-120.5020691</v>
      </c>
      <c r="J3669" s="1" t="str">
        <f t="shared" si="307"/>
        <v>Fluid (stream)</v>
      </c>
      <c r="K3669" s="1" t="str">
        <f t="shared" si="308"/>
        <v>Untreated Water</v>
      </c>
      <c r="L3669">
        <v>8</v>
      </c>
      <c r="M3669" t="s">
        <v>11440</v>
      </c>
      <c r="N3669">
        <v>150</v>
      </c>
      <c r="O3669">
        <v>0.23</v>
      </c>
      <c r="P3669">
        <v>10</v>
      </c>
      <c r="Q3669">
        <v>7.2</v>
      </c>
    </row>
    <row r="3670" spans="1:17" hidden="1" x14ac:dyDescent="0.3">
      <c r="A3670" t="s">
        <v>14404</v>
      </c>
      <c r="B3670" t="s">
        <v>14405</v>
      </c>
      <c r="C3670" s="1" t="str">
        <f t="shared" si="305"/>
        <v>21:0552</v>
      </c>
      <c r="D3670" s="1" t="str">
        <f t="shared" si="306"/>
        <v>21:0180</v>
      </c>
      <c r="E3670" t="s">
        <v>14406</v>
      </c>
      <c r="F3670" t="s">
        <v>14407</v>
      </c>
      <c r="H3670">
        <v>53.786733499999997</v>
      </c>
      <c r="I3670">
        <v>-120.16324520000001</v>
      </c>
      <c r="J3670" s="1" t="str">
        <f t="shared" si="307"/>
        <v>Fluid (stream)</v>
      </c>
      <c r="K3670" s="1" t="str">
        <f t="shared" si="308"/>
        <v>Untreated Water</v>
      </c>
      <c r="L3670">
        <v>8</v>
      </c>
      <c r="M3670" t="s">
        <v>11445</v>
      </c>
      <c r="N3670">
        <v>151</v>
      </c>
      <c r="O3670">
        <v>0.3</v>
      </c>
      <c r="P3670">
        <v>10</v>
      </c>
      <c r="Q3670">
        <v>6.8</v>
      </c>
    </row>
    <row r="3671" spans="1:17" hidden="1" x14ac:dyDescent="0.3">
      <c r="A3671" t="s">
        <v>14408</v>
      </c>
      <c r="B3671" t="s">
        <v>14409</v>
      </c>
      <c r="C3671" s="1" t="str">
        <f t="shared" si="305"/>
        <v>21:0552</v>
      </c>
      <c r="D3671" s="1" t="str">
        <f t="shared" si="306"/>
        <v>21:0180</v>
      </c>
      <c r="E3671" t="s">
        <v>14410</v>
      </c>
      <c r="F3671" t="s">
        <v>14411</v>
      </c>
      <c r="H3671">
        <v>53.855631000000002</v>
      </c>
      <c r="I3671">
        <v>-120.42611100000001</v>
      </c>
      <c r="J3671" s="1" t="str">
        <f t="shared" si="307"/>
        <v>Fluid (stream)</v>
      </c>
      <c r="K3671" s="1" t="str">
        <f t="shared" si="308"/>
        <v>Untreated Water</v>
      </c>
      <c r="L3671">
        <v>8</v>
      </c>
      <c r="M3671" t="s">
        <v>11450</v>
      </c>
      <c r="N3671">
        <v>152</v>
      </c>
      <c r="O3671">
        <v>0.67</v>
      </c>
      <c r="P3671">
        <v>10</v>
      </c>
      <c r="Q3671">
        <v>7.7</v>
      </c>
    </row>
    <row r="3672" spans="1:17" hidden="1" x14ac:dyDescent="0.3">
      <c r="A3672" t="s">
        <v>14412</v>
      </c>
      <c r="B3672" t="s">
        <v>14413</v>
      </c>
      <c r="C3672" s="1" t="str">
        <f t="shared" si="305"/>
        <v>21:0552</v>
      </c>
      <c r="D3672" s="1" t="str">
        <f t="shared" si="306"/>
        <v>21:0180</v>
      </c>
      <c r="E3672" t="s">
        <v>14414</v>
      </c>
      <c r="F3672" t="s">
        <v>14415</v>
      </c>
      <c r="H3672">
        <v>53.873448099999997</v>
      </c>
      <c r="I3672">
        <v>-120.4904439</v>
      </c>
      <c r="J3672" s="1" t="str">
        <f t="shared" si="307"/>
        <v>Fluid (stream)</v>
      </c>
      <c r="K3672" s="1" t="str">
        <f t="shared" si="308"/>
        <v>Untreated Water</v>
      </c>
      <c r="L3672">
        <v>8</v>
      </c>
      <c r="M3672" t="s">
        <v>11431</v>
      </c>
      <c r="N3672">
        <v>153</v>
      </c>
      <c r="O3672">
        <v>0.18</v>
      </c>
      <c r="P3672">
        <v>10</v>
      </c>
      <c r="Q3672">
        <v>7.4</v>
      </c>
    </row>
    <row r="3673" spans="1:17" hidden="1" x14ac:dyDescent="0.3">
      <c r="A3673" t="s">
        <v>14416</v>
      </c>
      <c r="B3673" t="s">
        <v>14417</v>
      </c>
      <c r="C3673" s="1" t="str">
        <f t="shared" si="305"/>
        <v>21:0552</v>
      </c>
      <c r="D3673" s="1" t="str">
        <f t="shared" si="306"/>
        <v>21:0180</v>
      </c>
      <c r="E3673" t="s">
        <v>14414</v>
      </c>
      <c r="F3673" t="s">
        <v>14418</v>
      </c>
      <c r="H3673">
        <v>53.873448099999997</v>
      </c>
      <c r="I3673">
        <v>-120.4904439</v>
      </c>
      <c r="J3673" s="1" t="str">
        <f t="shared" si="307"/>
        <v>Fluid (stream)</v>
      </c>
      <c r="K3673" s="1" t="str">
        <f t="shared" si="308"/>
        <v>Untreated Water</v>
      </c>
      <c r="L3673">
        <v>8</v>
      </c>
      <c r="M3673" t="s">
        <v>11435</v>
      </c>
      <c r="N3673">
        <v>154</v>
      </c>
      <c r="O3673">
        <v>0.2</v>
      </c>
      <c r="P3673">
        <v>10</v>
      </c>
      <c r="Q3673">
        <v>7.4</v>
      </c>
    </row>
    <row r="3674" spans="1:17" hidden="1" x14ac:dyDescent="0.3">
      <c r="A3674" t="s">
        <v>14419</v>
      </c>
      <c r="B3674" t="s">
        <v>14420</v>
      </c>
      <c r="C3674" s="1" t="str">
        <f t="shared" si="305"/>
        <v>21:0552</v>
      </c>
      <c r="D3674" s="1" t="str">
        <f t="shared" si="306"/>
        <v>21:0180</v>
      </c>
      <c r="E3674" t="s">
        <v>14421</v>
      </c>
      <c r="F3674" t="s">
        <v>14422</v>
      </c>
      <c r="H3674">
        <v>53.7898505</v>
      </c>
      <c r="I3674">
        <v>-120.9179378</v>
      </c>
      <c r="J3674" s="1" t="str">
        <f t="shared" si="307"/>
        <v>Fluid (stream)</v>
      </c>
      <c r="K3674" s="1" t="str">
        <f t="shared" si="308"/>
        <v>Untreated Water</v>
      </c>
      <c r="L3674">
        <v>8</v>
      </c>
      <c r="M3674" t="s">
        <v>11460</v>
      </c>
      <c r="N3674">
        <v>155</v>
      </c>
      <c r="O3674">
        <v>0.6</v>
      </c>
      <c r="P3674">
        <v>10</v>
      </c>
      <c r="Q3674">
        <v>7.3</v>
      </c>
    </row>
    <row r="3675" spans="1:17" hidden="1" x14ac:dyDescent="0.3">
      <c r="A3675" t="s">
        <v>14423</v>
      </c>
      <c r="B3675" t="s">
        <v>14424</v>
      </c>
      <c r="C3675" s="1" t="str">
        <f t="shared" si="305"/>
        <v>21:0552</v>
      </c>
      <c r="D3675" s="1" t="str">
        <f t="shared" si="306"/>
        <v>21:0180</v>
      </c>
      <c r="E3675" t="s">
        <v>14425</v>
      </c>
      <c r="F3675" t="s">
        <v>14426</v>
      </c>
      <c r="H3675">
        <v>53.760433399999997</v>
      </c>
      <c r="I3675">
        <v>-120.9080361</v>
      </c>
      <c r="J3675" s="1" t="str">
        <f t="shared" si="307"/>
        <v>Fluid (stream)</v>
      </c>
      <c r="K3675" s="1" t="str">
        <f t="shared" si="308"/>
        <v>Untreated Water</v>
      </c>
      <c r="L3675">
        <v>8</v>
      </c>
      <c r="M3675" t="s">
        <v>11465</v>
      </c>
      <c r="N3675">
        <v>156</v>
      </c>
      <c r="O3675">
        <v>1</v>
      </c>
      <c r="P3675">
        <v>180</v>
      </c>
      <c r="Q3675">
        <v>7.6</v>
      </c>
    </row>
    <row r="3676" spans="1:17" hidden="1" x14ac:dyDescent="0.3">
      <c r="A3676" t="s">
        <v>14427</v>
      </c>
      <c r="B3676" t="s">
        <v>14428</v>
      </c>
      <c r="C3676" s="1" t="str">
        <f t="shared" si="305"/>
        <v>21:0552</v>
      </c>
      <c r="D3676" s="1" t="str">
        <f t="shared" si="306"/>
        <v>21:0180</v>
      </c>
      <c r="E3676" t="s">
        <v>14429</v>
      </c>
      <c r="F3676" t="s">
        <v>14430</v>
      </c>
      <c r="H3676">
        <v>53.740581800000001</v>
      </c>
      <c r="I3676">
        <v>-120.9706903</v>
      </c>
      <c r="J3676" s="1" t="str">
        <f t="shared" si="307"/>
        <v>Fluid (stream)</v>
      </c>
      <c r="K3676" s="1" t="str">
        <f t="shared" si="308"/>
        <v>Untreated Water</v>
      </c>
      <c r="L3676">
        <v>8</v>
      </c>
      <c r="M3676" t="s">
        <v>11470</v>
      </c>
      <c r="N3676">
        <v>157</v>
      </c>
      <c r="O3676">
        <v>0.56000000000000005</v>
      </c>
      <c r="P3676">
        <v>40</v>
      </c>
      <c r="Q3676">
        <v>7.6</v>
      </c>
    </row>
    <row r="3677" spans="1:17" hidden="1" x14ac:dyDescent="0.3">
      <c r="A3677" t="s">
        <v>14431</v>
      </c>
      <c r="B3677" t="s">
        <v>14432</v>
      </c>
      <c r="C3677" s="1" t="str">
        <f t="shared" si="305"/>
        <v>21:0552</v>
      </c>
      <c r="D3677" s="1" t="str">
        <f t="shared" si="306"/>
        <v>21:0180</v>
      </c>
      <c r="E3677" t="s">
        <v>14433</v>
      </c>
      <c r="F3677" t="s">
        <v>14434</v>
      </c>
      <c r="H3677">
        <v>53.698321999999997</v>
      </c>
      <c r="I3677">
        <v>-120.0425501</v>
      </c>
      <c r="J3677" s="1" t="str">
        <f t="shared" si="307"/>
        <v>Fluid (stream)</v>
      </c>
      <c r="K3677" s="1" t="str">
        <f t="shared" si="308"/>
        <v>Untreated Water</v>
      </c>
      <c r="L3677">
        <v>8</v>
      </c>
      <c r="M3677" t="s">
        <v>11475</v>
      </c>
      <c r="N3677">
        <v>158</v>
      </c>
      <c r="O3677">
        <v>7.0000000000000007E-2</v>
      </c>
      <c r="P3677">
        <v>10</v>
      </c>
      <c r="Q3677">
        <v>6.2</v>
      </c>
    </row>
    <row r="3678" spans="1:17" hidden="1" x14ac:dyDescent="0.3">
      <c r="A3678" t="s">
        <v>14435</v>
      </c>
      <c r="B3678" t="s">
        <v>14436</v>
      </c>
      <c r="C3678" s="1" t="str">
        <f t="shared" si="305"/>
        <v>21:0552</v>
      </c>
      <c r="D3678" s="1" t="str">
        <f t="shared" si="306"/>
        <v>21:0180</v>
      </c>
      <c r="E3678" t="s">
        <v>14437</v>
      </c>
      <c r="F3678" t="s">
        <v>14438</v>
      </c>
      <c r="H3678">
        <v>53.891661999999997</v>
      </c>
      <c r="I3678">
        <v>-120.0241163</v>
      </c>
      <c r="J3678" s="1" t="str">
        <f t="shared" si="307"/>
        <v>Fluid (stream)</v>
      </c>
      <c r="K3678" s="1" t="str">
        <f t="shared" si="308"/>
        <v>Untreated Water</v>
      </c>
      <c r="L3678">
        <v>8</v>
      </c>
      <c r="M3678" t="s">
        <v>11480</v>
      </c>
      <c r="N3678">
        <v>159</v>
      </c>
      <c r="O3678">
        <v>0.34</v>
      </c>
      <c r="P3678">
        <v>10</v>
      </c>
      <c r="Q3678">
        <v>7.7</v>
      </c>
    </row>
    <row r="3679" spans="1:17" hidden="1" x14ac:dyDescent="0.3">
      <c r="A3679" t="s">
        <v>14439</v>
      </c>
      <c r="B3679" t="s">
        <v>14440</v>
      </c>
      <c r="C3679" s="1" t="str">
        <f t="shared" si="305"/>
        <v>21:0552</v>
      </c>
      <c r="D3679" s="1" t="str">
        <f>HYPERLINK("http://geochem.nrcan.gc.ca/cdogs/content/svy/svy_e.htm", "")</f>
        <v/>
      </c>
      <c r="G3679" s="1" t="str">
        <f>HYPERLINK("http://geochem.nrcan.gc.ca/cdogs/content/cr_/cr_00071_e.htm", "71")</f>
        <v>71</v>
      </c>
      <c r="J3679" t="s">
        <v>11453</v>
      </c>
      <c r="K3679" t="s">
        <v>11454</v>
      </c>
      <c r="L3679">
        <v>8</v>
      </c>
      <c r="M3679" t="s">
        <v>11455</v>
      </c>
      <c r="N3679">
        <v>160</v>
      </c>
      <c r="O3679">
        <v>0.42</v>
      </c>
      <c r="P3679">
        <v>84</v>
      </c>
      <c r="Q3679">
        <v>6.8</v>
      </c>
    </row>
    <row r="3680" spans="1:17" hidden="1" x14ac:dyDescent="0.3">
      <c r="A3680" t="s">
        <v>14441</v>
      </c>
      <c r="B3680" t="s">
        <v>14442</v>
      </c>
      <c r="C3680" s="1" t="str">
        <f t="shared" si="305"/>
        <v>21:0552</v>
      </c>
      <c r="D3680" s="1" t="str">
        <f t="shared" ref="D3680:D3685" si="309">HYPERLINK("http://geochem.nrcan.gc.ca/cdogs/content/svy/svy210180_e.htm", "21:0180")</f>
        <v>21:0180</v>
      </c>
      <c r="E3680" t="s">
        <v>14443</v>
      </c>
      <c r="F3680" t="s">
        <v>14444</v>
      </c>
      <c r="H3680">
        <v>53.563860699999999</v>
      </c>
      <c r="I3680">
        <v>-120.6221345</v>
      </c>
      <c r="J3680" s="1" t="str">
        <f t="shared" ref="J3680:J3685" si="310">HYPERLINK("http://geochem.nrcan.gc.ca/cdogs/content/kwd/kwd020018_e.htm", "Fluid (stream)")</f>
        <v>Fluid (stream)</v>
      </c>
      <c r="K3680" s="1" t="str">
        <f t="shared" ref="K3680:K3685" si="311">HYPERLINK("http://geochem.nrcan.gc.ca/cdogs/content/kwd/kwd080007_e.htm", "Untreated Water")</f>
        <v>Untreated Water</v>
      </c>
      <c r="L3680">
        <v>9</v>
      </c>
      <c r="M3680" t="s">
        <v>11387</v>
      </c>
      <c r="N3680">
        <v>161</v>
      </c>
      <c r="O3680">
        <v>0.1</v>
      </c>
      <c r="P3680">
        <v>94</v>
      </c>
      <c r="Q3680">
        <v>7.1</v>
      </c>
    </row>
    <row r="3681" spans="1:17" hidden="1" x14ac:dyDescent="0.3">
      <c r="A3681" t="s">
        <v>14445</v>
      </c>
      <c r="B3681" t="s">
        <v>14446</v>
      </c>
      <c r="C3681" s="1" t="str">
        <f t="shared" si="305"/>
        <v>21:0552</v>
      </c>
      <c r="D3681" s="1" t="str">
        <f t="shared" si="309"/>
        <v>21:0180</v>
      </c>
      <c r="E3681" t="s">
        <v>14447</v>
      </c>
      <c r="F3681" t="s">
        <v>14448</v>
      </c>
      <c r="H3681">
        <v>53.878854500000003</v>
      </c>
      <c r="I3681">
        <v>-120.90912109999999</v>
      </c>
      <c r="J3681" s="1" t="str">
        <f t="shared" si="310"/>
        <v>Fluid (stream)</v>
      </c>
      <c r="K3681" s="1" t="str">
        <f t="shared" si="311"/>
        <v>Untreated Water</v>
      </c>
      <c r="L3681">
        <v>9</v>
      </c>
      <c r="M3681" t="s">
        <v>11392</v>
      </c>
      <c r="N3681">
        <v>162</v>
      </c>
      <c r="O3681">
        <v>0.25</v>
      </c>
      <c r="P3681">
        <v>10</v>
      </c>
      <c r="Q3681">
        <v>7.1</v>
      </c>
    </row>
    <row r="3682" spans="1:17" hidden="1" x14ac:dyDescent="0.3">
      <c r="A3682" t="s">
        <v>14449</v>
      </c>
      <c r="B3682" t="s">
        <v>14450</v>
      </c>
      <c r="C3682" s="1" t="str">
        <f t="shared" si="305"/>
        <v>21:0552</v>
      </c>
      <c r="D3682" s="1" t="str">
        <f t="shared" si="309"/>
        <v>21:0180</v>
      </c>
      <c r="E3682" t="s">
        <v>14451</v>
      </c>
      <c r="F3682" t="s">
        <v>14452</v>
      </c>
      <c r="H3682">
        <v>53.885882000000002</v>
      </c>
      <c r="I3682">
        <v>-120.90585110000001</v>
      </c>
      <c r="J3682" s="1" t="str">
        <f t="shared" si="310"/>
        <v>Fluid (stream)</v>
      </c>
      <c r="K3682" s="1" t="str">
        <f t="shared" si="311"/>
        <v>Untreated Water</v>
      </c>
      <c r="L3682">
        <v>9</v>
      </c>
      <c r="M3682" t="s">
        <v>11397</v>
      </c>
      <c r="N3682">
        <v>163</v>
      </c>
      <c r="O3682">
        <v>0.63</v>
      </c>
      <c r="P3682">
        <v>10</v>
      </c>
      <c r="Q3682">
        <v>7.6</v>
      </c>
    </row>
    <row r="3683" spans="1:17" hidden="1" x14ac:dyDescent="0.3">
      <c r="A3683" t="s">
        <v>14453</v>
      </c>
      <c r="B3683" t="s">
        <v>14454</v>
      </c>
      <c r="C3683" s="1" t="str">
        <f t="shared" si="305"/>
        <v>21:0552</v>
      </c>
      <c r="D3683" s="1" t="str">
        <f t="shared" si="309"/>
        <v>21:0180</v>
      </c>
      <c r="E3683" t="s">
        <v>14455</v>
      </c>
      <c r="F3683" t="s">
        <v>14456</v>
      </c>
      <c r="H3683">
        <v>53.953957600000003</v>
      </c>
      <c r="I3683">
        <v>-120.80181</v>
      </c>
      <c r="J3683" s="1" t="str">
        <f t="shared" si="310"/>
        <v>Fluid (stream)</v>
      </c>
      <c r="K3683" s="1" t="str">
        <f t="shared" si="311"/>
        <v>Untreated Water</v>
      </c>
      <c r="L3683">
        <v>9</v>
      </c>
      <c r="M3683" t="s">
        <v>11402</v>
      </c>
      <c r="N3683">
        <v>164</v>
      </c>
      <c r="O3683">
        <v>2.5000000000000001E-2</v>
      </c>
      <c r="P3683">
        <v>20</v>
      </c>
      <c r="Q3683">
        <v>6.9</v>
      </c>
    </row>
    <row r="3684" spans="1:17" hidden="1" x14ac:dyDescent="0.3">
      <c r="A3684" t="s">
        <v>14457</v>
      </c>
      <c r="B3684" t="s">
        <v>14458</v>
      </c>
      <c r="C3684" s="1" t="str">
        <f t="shared" si="305"/>
        <v>21:0552</v>
      </c>
      <c r="D3684" s="1" t="str">
        <f t="shared" si="309"/>
        <v>21:0180</v>
      </c>
      <c r="E3684" t="s">
        <v>14459</v>
      </c>
      <c r="F3684" t="s">
        <v>14460</v>
      </c>
      <c r="H3684">
        <v>53.888091299999999</v>
      </c>
      <c r="I3684">
        <v>-120.5472656</v>
      </c>
      <c r="J3684" s="1" t="str">
        <f t="shared" si="310"/>
        <v>Fluid (stream)</v>
      </c>
      <c r="K3684" s="1" t="str">
        <f t="shared" si="311"/>
        <v>Untreated Water</v>
      </c>
      <c r="L3684">
        <v>9</v>
      </c>
      <c r="M3684" t="s">
        <v>11431</v>
      </c>
      <c r="N3684">
        <v>165</v>
      </c>
      <c r="O3684">
        <v>0.55000000000000004</v>
      </c>
      <c r="P3684">
        <v>10</v>
      </c>
      <c r="Q3684">
        <v>6.8</v>
      </c>
    </row>
    <row r="3685" spans="1:17" hidden="1" x14ac:dyDescent="0.3">
      <c r="A3685" t="s">
        <v>14461</v>
      </c>
      <c r="B3685" t="s">
        <v>14462</v>
      </c>
      <c r="C3685" s="1" t="str">
        <f t="shared" si="305"/>
        <v>21:0552</v>
      </c>
      <c r="D3685" s="1" t="str">
        <f t="shared" si="309"/>
        <v>21:0180</v>
      </c>
      <c r="E3685" t="s">
        <v>14459</v>
      </c>
      <c r="F3685" t="s">
        <v>14463</v>
      </c>
      <c r="H3685">
        <v>53.888091299999999</v>
      </c>
      <c r="I3685">
        <v>-120.5472656</v>
      </c>
      <c r="J3685" s="1" t="str">
        <f t="shared" si="310"/>
        <v>Fluid (stream)</v>
      </c>
      <c r="K3685" s="1" t="str">
        <f t="shared" si="311"/>
        <v>Untreated Water</v>
      </c>
      <c r="L3685">
        <v>9</v>
      </c>
      <c r="M3685" t="s">
        <v>11435</v>
      </c>
      <c r="N3685">
        <v>166</v>
      </c>
      <c r="O3685">
        <v>0.73</v>
      </c>
      <c r="P3685">
        <v>10</v>
      </c>
      <c r="Q3685">
        <v>7.3</v>
      </c>
    </row>
    <row r="3686" spans="1:17" hidden="1" x14ac:dyDescent="0.3">
      <c r="A3686" t="s">
        <v>14464</v>
      </c>
      <c r="B3686" t="s">
        <v>14465</v>
      </c>
      <c r="C3686" s="1" t="str">
        <f t="shared" si="305"/>
        <v>21:0552</v>
      </c>
      <c r="D3686" s="1" t="str">
        <f>HYPERLINK("http://geochem.nrcan.gc.ca/cdogs/content/svy/svy_e.htm", "")</f>
        <v/>
      </c>
      <c r="G3686" s="1" t="str">
        <f>HYPERLINK("http://geochem.nrcan.gc.ca/cdogs/content/cr_/cr_00072_e.htm", "72")</f>
        <v>72</v>
      </c>
      <c r="J3686" t="s">
        <v>11453</v>
      </c>
      <c r="K3686" t="s">
        <v>11454</v>
      </c>
      <c r="L3686">
        <v>9</v>
      </c>
      <c r="M3686" t="s">
        <v>11455</v>
      </c>
      <c r="N3686">
        <v>167</v>
      </c>
      <c r="O3686">
        <v>0.69</v>
      </c>
      <c r="P3686">
        <v>54</v>
      </c>
      <c r="Q3686">
        <v>6.8</v>
      </c>
    </row>
    <row r="3687" spans="1:17" hidden="1" x14ac:dyDescent="0.3">
      <c r="A3687" t="s">
        <v>14466</v>
      </c>
      <c r="B3687" t="s">
        <v>14467</v>
      </c>
      <c r="C3687" s="1" t="str">
        <f t="shared" si="305"/>
        <v>21:0552</v>
      </c>
      <c r="D3687" s="1" t="str">
        <f t="shared" ref="D3687:D3716" si="312">HYPERLINK("http://geochem.nrcan.gc.ca/cdogs/content/svy/svy210180_e.htm", "21:0180")</f>
        <v>21:0180</v>
      </c>
      <c r="E3687" t="s">
        <v>14468</v>
      </c>
      <c r="F3687" t="s">
        <v>14469</v>
      </c>
      <c r="H3687">
        <v>53.951095600000002</v>
      </c>
      <c r="I3687">
        <v>-120.8143563</v>
      </c>
      <c r="J3687" s="1" t="str">
        <f t="shared" ref="J3687:J3716" si="313">HYPERLINK("http://geochem.nrcan.gc.ca/cdogs/content/kwd/kwd020018_e.htm", "Fluid (stream)")</f>
        <v>Fluid (stream)</v>
      </c>
      <c r="K3687" s="1" t="str">
        <f t="shared" ref="K3687:K3716" si="314">HYPERLINK("http://geochem.nrcan.gc.ca/cdogs/content/kwd/kwd080007_e.htm", "Untreated Water")</f>
        <v>Untreated Water</v>
      </c>
      <c r="L3687">
        <v>9</v>
      </c>
      <c r="M3687" t="s">
        <v>11411</v>
      </c>
      <c r="N3687">
        <v>168</v>
      </c>
      <c r="O3687">
        <v>2.5000000000000001E-2</v>
      </c>
      <c r="P3687">
        <v>10</v>
      </c>
      <c r="Q3687">
        <v>7</v>
      </c>
    </row>
    <row r="3688" spans="1:17" hidden="1" x14ac:dyDescent="0.3">
      <c r="A3688" t="s">
        <v>14470</v>
      </c>
      <c r="B3688" t="s">
        <v>14471</v>
      </c>
      <c r="C3688" s="1" t="str">
        <f t="shared" si="305"/>
        <v>21:0552</v>
      </c>
      <c r="D3688" s="1" t="str">
        <f t="shared" si="312"/>
        <v>21:0180</v>
      </c>
      <c r="E3688" t="s">
        <v>14472</v>
      </c>
      <c r="F3688" t="s">
        <v>14473</v>
      </c>
      <c r="H3688">
        <v>53.919274100000003</v>
      </c>
      <c r="I3688">
        <v>-120.6439687</v>
      </c>
      <c r="J3688" s="1" t="str">
        <f t="shared" si="313"/>
        <v>Fluid (stream)</v>
      </c>
      <c r="K3688" s="1" t="str">
        <f t="shared" si="314"/>
        <v>Untreated Water</v>
      </c>
      <c r="L3688">
        <v>9</v>
      </c>
      <c r="M3688" t="s">
        <v>11416</v>
      </c>
      <c r="N3688">
        <v>169</v>
      </c>
      <c r="O3688">
        <v>0.86</v>
      </c>
      <c r="P3688">
        <v>10</v>
      </c>
      <c r="Q3688">
        <v>7.2</v>
      </c>
    </row>
    <row r="3689" spans="1:17" hidden="1" x14ac:dyDescent="0.3">
      <c r="A3689" t="s">
        <v>14474</v>
      </c>
      <c r="B3689" t="s">
        <v>14475</v>
      </c>
      <c r="C3689" s="1" t="str">
        <f t="shared" si="305"/>
        <v>21:0552</v>
      </c>
      <c r="D3689" s="1" t="str">
        <f t="shared" si="312"/>
        <v>21:0180</v>
      </c>
      <c r="E3689" t="s">
        <v>14443</v>
      </c>
      <c r="F3689" t="s">
        <v>14476</v>
      </c>
      <c r="H3689">
        <v>53.563860699999999</v>
      </c>
      <c r="I3689">
        <v>-120.6221345</v>
      </c>
      <c r="J3689" s="1" t="str">
        <f t="shared" si="313"/>
        <v>Fluid (stream)</v>
      </c>
      <c r="K3689" s="1" t="str">
        <f t="shared" si="314"/>
        <v>Untreated Water</v>
      </c>
      <c r="L3689">
        <v>9</v>
      </c>
      <c r="M3689" t="s">
        <v>11406</v>
      </c>
      <c r="N3689">
        <v>170</v>
      </c>
      <c r="O3689">
        <v>0.4</v>
      </c>
      <c r="P3689">
        <v>84</v>
      </c>
      <c r="Q3689">
        <v>7.7</v>
      </c>
    </row>
    <row r="3690" spans="1:17" hidden="1" x14ac:dyDescent="0.3">
      <c r="A3690" t="s">
        <v>14477</v>
      </c>
      <c r="B3690" t="s">
        <v>14478</v>
      </c>
      <c r="C3690" s="1" t="str">
        <f t="shared" si="305"/>
        <v>21:0552</v>
      </c>
      <c r="D3690" s="1" t="str">
        <f t="shared" si="312"/>
        <v>21:0180</v>
      </c>
      <c r="E3690" t="s">
        <v>14479</v>
      </c>
      <c r="F3690" t="s">
        <v>14480</v>
      </c>
      <c r="H3690">
        <v>53.524729299999997</v>
      </c>
      <c r="I3690">
        <v>-120.6179626</v>
      </c>
      <c r="J3690" s="1" t="str">
        <f t="shared" si="313"/>
        <v>Fluid (stream)</v>
      </c>
      <c r="K3690" s="1" t="str">
        <f t="shared" si="314"/>
        <v>Untreated Water</v>
      </c>
      <c r="L3690">
        <v>9</v>
      </c>
      <c r="M3690" t="s">
        <v>11421</v>
      </c>
      <c r="N3690">
        <v>171</v>
      </c>
      <c r="O3690">
        <v>2</v>
      </c>
      <c r="P3690">
        <v>22</v>
      </c>
      <c r="Q3690">
        <v>7.6</v>
      </c>
    </row>
    <row r="3691" spans="1:17" hidden="1" x14ac:dyDescent="0.3">
      <c r="A3691" t="s">
        <v>14481</v>
      </c>
      <c r="B3691" t="s">
        <v>14482</v>
      </c>
      <c r="C3691" s="1" t="str">
        <f t="shared" si="305"/>
        <v>21:0552</v>
      </c>
      <c r="D3691" s="1" t="str">
        <f t="shared" si="312"/>
        <v>21:0180</v>
      </c>
      <c r="E3691" t="s">
        <v>14483</v>
      </c>
      <c r="F3691" t="s">
        <v>14484</v>
      </c>
      <c r="H3691">
        <v>53.549560200000002</v>
      </c>
      <c r="I3691">
        <v>-120.5793364</v>
      </c>
      <c r="J3691" s="1" t="str">
        <f t="shared" si="313"/>
        <v>Fluid (stream)</v>
      </c>
      <c r="K3691" s="1" t="str">
        <f t="shared" si="314"/>
        <v>Untreated Water</v>
      </c>
      <c r="L3691">
        <v>9</v>
      </c>
      <c r="M3691" t="s">
        <v>11426</v>
      </c>
      <c r="N3691">
        <v>172</v>
      </c>
      <c r="O3691">
        <v>1</v>
      </c>
      <c r="P3691">
        <v>20</v>
      </c>
      <c r="Q3691">
        <v>7.7</v>
      </c>
    </row>
    <row r="3692" spans="1:17" hidden="1" x14ac:dyDescent="0.3">
      <c r="A3692" t="s">
        <v>14485</v>
      </c>
      <c r="B3692" t="s">
        <v>14486</v>
      </c>
      <c r="C3692" s="1" t="str">
        <f t="shared" si="305"/>
        <v>21:0552</v>
      </c>
      <c r="D3692" s="1" t="str">
        <f t="shared" si="312"/>
        <v>21:0180</v>
      </c>
      <c r="E3692" t="s">
        <v>14487</v>
      </c>
      <c r="F3692" t="s">
        <v>14488</v>
      </c>
      <c r="H3692">
        <v>53.5470167</v>
      </c>
      <c r="I3692">
        <v>-120.56434059999999</v>
      </c>
      <c r="J3692" s="1" t="str">
        <f t="shared" si="313"/>
        <v>Fluid (stream)</v>
      </c>
      <c r="K3692" s="1" t="str">
        <f t="shared" si="314"/>
        <v>Untreated Water</v>
      </c>
      <c r="L3692">
        <v>9</v>
      </c>
      <c r="M3692" t="s">
        <v>11440</v>
      </c>
      <c r="N3692">
        <v>173</v>
      </c>
      <c r="O3692">
        <v>0.37</v>
      </c>
      <c r="P3692">
        <v>10</v>
      </c>
      <c r="Q3692">
        <v>7.5</v>
      </c>
    </row>
    <row r="3693" spans="1:17" hidden="1" x14ac:dyDescent="0.3">
      <c r="A3693" t="s">
        <v>14489</v>
      </c>
      <c r="B3693" t="s">
        <v>14490</v>
      </c>
      <c r="C3693" s="1" t="str">
        <f t="shared" si="305"/>
        <v>21:0552</v>
      </c>
      <c r="D3693" s="1" t="str">
        <f t="shared" si="312"/>
        <v>21:0180</v>
      </c>
      <c r="E3693" t="s">
        <v>14491</v>
      </c>
      <c r="F3693" t="s">
        <v>14492</v>
      </c>
      <c r="H3693">
        <v>53.521681700000002</v>
      </c>
      <c r="I3693">
        <v>-120.5433608</v>
      </c>
      <c r="J3693" s="1" t="str">
        <f t="shared" si="313"/>
        <v>Fluid (stream)</v>
      </c>
      <c r="K3693" s="1" t="str">
        <f t="shared" si="314"/>
        <v>Untreated Water</v>
      </c>
      <c r="L3693">
        <v>9</v>
      </c>
      <c r="M3693" t="s">
        <v>11445</v>
      </c>
      <c r="N3693">
        <v>174</v>
      </c>
      <c r="O3693">
        <v>1.5</v>
      </c>
      <c r="P3693">
        <v>10</v>
      </c>
      <c r="Q3693">
        <v>8</v>
      </c>
    </row>
    <row r="3694" spans="1:17" hidden="1" x14ac:dyDescent="0.3">
      <c r="A3694" t="s">
        <v>14493</v>
      </c>
      <c r="B3694" t="s">
        <v>14494</v>
      </c>
      <c r="C3694" s="1" t="str">
        <f t="shared" si="305"/>
        <v>21:0552</v>
      </c>
      <c r="D3694" s="1" t="str">
        <f t="shared" si="312"/>
        <v>21:0180</v>
      </c>
      <c r="E3694" t="s">
        <v>14495</v>
      </c>
      <c r="F3694" t="s">
        <v>14496</v>
      </c>
      <c r="H3694">
        <v>53.538009700000003</v>
      </c>
      <c r="I3694">
        <v>-120.5582776</v>
      </c>
      <c r="J3694" s="1" t="str">
        <f t="shared" si="313"/>
        <v>Fluid (stream)</v>
      </c>
      <c r="K3694" s="1" t="str">
        <f t="shared" si="314"/>
        <v>Untreated Water</v>
      </c>
      <c r="L3694">
        <v>9</v>
      </c>
      <c r="M3694" t="s">
        <v>11450</v>
      </c>
      <c r="N3694">
        <v>175</v>
      </c>
      <c r="O3694">
        <v>2.2000000000000002</v>
      </c>
      <c r="P3694">
        <v>10</v>
      </c>
      <c r="Q3694">
        <v>8</v>
      </c>
    </row>
    <row r="3695" spans="1:17" hidden="1" x14ac:dyDescent="0.3">
      <c r="A3695" t="s">
        <v>14497</v>
      </c>
      <c r="B3695" t="s">
        <v>14498</v>
      </c>
      <c r="C3695" s="1" t="str">
        <f t="shared" si="305"/>
        <v>21:0552</v>
      </c>
      <c r="D3695" s="1" t="str">
        <f t="shared" si="312"/>
        <v>21:0180</v>
      </c>
      <c r="E3695" t="s">
        <v>14499</v>
      </c>
      <c r="F3695" t="s">
        <v>14500</v>
      </c>
      <c r="H3695">
        <v>53.558001400000002</v>
      </c>
      <c r="I3695">
        <v>-120.6069555</v>
      </c>
      <c r="J3695" s="1" t="str">
        <f t="shared" si="313"/>
        <v>Fluid (stream)</v>
      </c>
      <c r="K3695" s="1" t="str">
        <f t="shared" si="314"/>
        <v>Untreated Water</v>
      </c>
      <c r="L3695">
        <v>9</v>
      </c>
      <c r="M3695" t="s">
        <v>11460</v>
      </c>
      <c r="N3695">
        <v>176</v>
      </c>
      <c r="O3695">
        <v>0.75</v>
      </c>
      <c r="P3695">
        <v>280</v>
      </c>
      <c r="Q3695">
        <v>8</v>
      </c>
    </row>
    <row r="3696" spans="1:17" hidden="1" x14ac:dyDescent="0.3">
      <c r="A3696" t="s">
        <v>14501</v>
      </c>
      <c r="B3696" t="s">
        <v>14502</v>
      </c>
      <c r="C3696" s="1" t="str">
        <f t="shared" si="305"/>
        <v>21:0552</v>
      </c>
      <c r="D3696" s="1" t="str">
        <f t="shared" si="312"/>
        <v>21:0180</v>
      </c>
      <c r="E3696" t="s">
        <v>14503</v>
      </c>
      <c r="F3696" t="s">
        <v>14504</v>
      </c>
      <c r="H3696">
        <v>53.418481399999997</v>
      </c>
      <c r="I3696">
        <v>-120.0850775</v>
      </c>
      <c r="J3696" s="1" t="str">
        <f t="shared" si="313"/>
        <v>Fluid (stream)</v>
      </c>
      <c r="K3696" s="1" t="str">
        <f t="shared" si="314"/>
        <v>Untreated Water</v>
      </c>
      <c r="L3696">
        <v>9</v>
      </c>
      <c r="M3696" t="s">
        <v>11465</v>
      </c>
      <c r="N3696">
        <v>177</v>
      </c>
      <c r="O3696">
        <v>0.18</v>
      </c>
      <c r="P3696">
        <v>10</v>
      </c>
      <c r="Q3696">
        <v>6.8</v>
      </c>
    </row>
    <row r="3697" spans="1:17" hidden="1" x14ac:dyDescent="0.3">
      <c r="A3697" t="s">
        <v>14505</v>
      </c>
      <c r="B3697" t="s">
        <v>14506</v>
      </c>
      <c r="C3697" s="1" t="str">
        <f t="shared" si="305"/>
        <v>21:0552</v>
      </c>
      <c r="D3697" s="1" t="str">
        <f t="shared" si="312"/>
        <v>21:0180</v>
      </c>
      <c r="E3697" t="s">
        <v>14507</v>
      </c>
      <c r="F3697" t="s">
        <v>14508</v>
      </c>
      <c r="H3697">
        <v>53.424816999999997</v>
      </c>
      <c r="I3697">
        <v>-120.1075404</v>
      </c>
      <c r="J3697" s="1" t="str">
        <f t="shared" si="313"/>
        <v>Fluid (stream)</v>
      </c>
      <c r="K3697" s="1" t="str">
        <f t="shared" si="314"/>
        <v>Untreated Water</v>
      </c>
      <c r="L3697">
        <v>9</v>
      </c>
      <c r="M3697" t="s">
        <v>11470</v>
      </c>
      <c r="N3697">
        <v>178</v>
      </c>
      <c r="O3697">
        <v>0.33</v>
      </c>
      <c r="P3697">
        <v>10</v>
      </c>
      <c r="Q3697">
        <v>7</v>
      </c>
    </row>
    <row r="3698" spans="1:17" hidden="1" x14ac:dyDescent="0.3">
      <c r="A3698" t="s">
        <v>14509</v>
      </c>
      <c r="B3698" t="s">
        <v>14510</v>
      </c>
      <c r="C3698" s="1" t="str">
        <f t="shared" si="305"/>
        <v>21:0552</v>
      </c>
      <c r="D3698" s="1" t="str">
        <f t="shared" si="312"/>
        <v>21:0180</v>
      </c>
      <c r="E3698" t="s">
        <v>14511</v>
      </c>
      <c r="F3698" t="s">
        <v>14512</v>
      </c>
      <c r="H3698">
        <v>53.4260576</v>
      </c>
      <c r="I3698">
        <v>-120.1235642</v>
      </c>
      <c r="J3698" s="1" t="str">
        <f t="shared" si="313"/>
        <v>Fluid (stream)</v>
      </c>
      <c r="K3698" s="1" t="str">
        <f t="shared" si="314"/>
        <v>Untreated Water</v>
      </c>
      <c r="L3698">
        <v>9</v>
      </c>
      <c r="M3698" t="s">
        <v>11475</v>
      </c>
      <c r="N3698">
        <v>179</v>
      </c>
      <c r="O3698">
        <v>0.08</v>
      </c>
      <c r="P3698">
        <v>10</v>
      </c>
      <c r="Q3698">
        <v>7</v>
      </c>
    </row>
    <row r="3699" spans="1:17" hidden="1" x14ac:dyDescent="0.3">
      <c r="A3699" t="s">
        <v>14513</v>
      </c>
      <c r="B3699" t="s">
        <v>14514</v>
      </c>
      <c r="C3699" s="1" t="str">
        <f t="shared" si="305"/>
        <v>21:0552</v>
      </c>
      <c r="D3699" s="1" t="str">
        <f t="shared" si="312"/>
        <v>21:0180</v>
      </c>
      <c r="E3699" t="s">
        <v>14515</v>
      </c>
      <c r="F3699" t="s">
        <v>14516</v>
      </c>
      <c r="H3699">
        <v>53.424106199999997</v>
      </c>
      <c r="I3699">
        <v>-120.1168315</v>
      </c>
      <c r="J3699" s="1" t="str">
        <f t="shared" si="313"/>
        <v>Fluid (stream)</v>
      </c>
      <c r="K3699" s="1" t="str">
        <f t="shared" si="314"/>
        <v>Untreated Water</v>
      </c>
      <c r="L3699">
        <v>9</v>
      </c>
      <c r="M3699" t="s">
        <v>11480</v>
      </c>
      <c r="N3699">
        <v>180</v>
      </c>
      <c r="O3699">
        <v>0.12</v>
      </c>
      <c r="P3699">
        <v>10</v>
      </c>
      <c r="Q3699">
        <v>6.8</v>
      </c>
    </row>
    <row r="3700" spans="1:17" hidden="1" x14ac:dyDescent="0.3">
      <c r="A3700" t="s">
        <v>14517</v>
      </c>
      <c r="B3700" t="s">
        <v>14518</v>
      </c>
      <c r="C3700" s="1" t="str">
        <f t="shared" si="305"/>
        <v>21:0552</v>
      </c>
      <c r="D3700" s="1" t="str">
        <f t="shared" si="312"/>
        <v>21:0180</v>
      </c>
      <c r="E3700" t="s">
        <v>14519</v>
      </c>
      <c r="F3700" t="s">
        <v>14520</v>
      </c>
      <c r="H3700">
        <v>53.725964699999999</v>
      </c>
      <c r="I3700">
        <v>-120.61178510000001</v>
      </c>
      <c r="J3700" s="1" t="str">
        <f t="shared" si="313"/>
        <v>Fluid (stream)</v>
      </c>
      <c r="K3700" s="1" t="str">
        <f t="shared" si="314"/>
        <v>Untreated Water</v>
      </c>
      <c r="L3700">
        <v>10</v>
      </c>
      <c r="M3700" t="s">
        <v>11387</v>
      </c>
      <c r="N3700">
        <v>181</v>
      </c>
      <c r="O3700">
        <v>0.12</v>
      </c>
      <c r="P3700">
        <v>96</v>
      </c>
      <c r="Q3700">
        <v>6.9</v>
      </c>
    </row>
    <row r="3701" spans="1:17" hidden="1" x14ac:dyDescent="0.3">
      <c r="A3701" t="s">
        <v>14521</v>
      </c>
      <c r="B3701" t="s">
        <v>14522</v>
      </c>
      <c r="C3701" s="1" t="str">
        <f t="shared" si="305"/>
        <v>21:0552</v>
      </c>
      <c r="D3701" s="1" t="str">
        <f t="shared" si="312"/>
        <v>21:0180</v>
      </c>
      <c r="E3701" t="s">
        <v>14523</v>
      </c>
      <c r="F3701" t="s">
        <v>14524</v>
      </c>
      <c r="H3701">
        <v>53.738332999999997</v>
      </c>
      <c r="I3701">
        <v>-120.1413441</v>
      </c>
      <c r="J3701" s="1" t="str">
        <f t="shared" si="313"/>
        <v>Fluid (stream)</v>
      </c>
      <c r="K3701" s="1" t="str">
        <f t="shared" si="314"/>
        <v>Untreated Water</v>
      </c>
      <c r="L3701">
        <v>10</v>
      </c>
      <c r="M3701" t="s">
        <v>11392</v>
      </c>
      <c r="N3701">
        <v>182</v>
      </c>
      <c r="O3701">
        <v>0.14000000000000001</v>
      </c>
      <c r="P3701">
        <v>10</v>
      </c>
      <c r="Q3701">
        <v>7.1</v>
      </c>
    </row>
    <row r="3702" spans="1:17" hidden="1" x14ac:dyDescent="0.3">
      <c r="A3702" t="s">
        <v>14525</v>
      </c>
      <c r="B3702" t="s">
        <v>14526</v>
      </c>
      <c r="C3702" s="1" t="str">
        <f t="shared" si="305"/>
        <v>21:0552</v>
      </c>
      <c r="D3702" s="1" t="str">
        <f t="shared" si="312"/>
        <v>21:0180</v>
      </c>
      <c r="E3702" t="s">
        <v>14527</v>
      </c>
      <c r="F3702" t="s">
        <v>14528</v>
      </c>
      <c r="H3702">
        <v>53.6791263</v>
      </c>
      <c r="I3702">
        <v>-120.73723649999999</v>
      </c>
      <c r="J3702" s="1" t="str">
        <f t="shared" si="313"/>
        <v>Fluid (stream)</v>
      </c>
      <c r="K3702" s="1" t="str">
        <f t="shared" si="314"/>
        <v>Untreated Water</v>
      </c>
      <c r="L3702">
        <v>10</v>
      </c>
      <c r="M3702" t="s">
        <v>11397</v>
      </c>
      <c r="N3702">
        <v>183</v>
      </c>
      <c r="O3702">
        <v>0.08</v>
      </c>
      <c r="P3702">
        <v>38</v>
      </c>
      <c r="Q3702">
        <v>7</v>
      </c>
    </row>
    <row r="3703" spans="1:17" hidden="1" x14ac:dyDescent="0.3">
      <c r="A3703" t="s">
        <v>14529</v>
      </c>
      <c r="B3703" t="s">
        <v>14530</v>
      </c>
      <c r="C3703" s="1" t="str">
        <f t="shared" si="305"/>
        <v>21:0552</v>
      </c>
      <c r="D3703" s="1" t="str">
        <f t="shared" si="312"/>
        <v>21:0180</v>
      </c>
      <c r="E3703" t="s">
        <v>14531</v>
      </c>
      <c r="F3703" t="s">
        <v>14532</v>
      </c>
      <c r="H3703">
        <v>53.676733400000003</v>
      </c>
      <c r="I3703">
        <v>-120.6317389</v>
      </c>
      <c r="J3703" s="1" t="str">
        <f t="shared" si="313"/>
        <v>Fluid (stream)</v>
      </c>
      <c r="K3703" s="1" t="str">
        <f t="shared" si="314"/>
        <v>Untreated Water</v>
      </c>
      <c r="L3703">
        <v>10</v>
      </c>
      <c r="M3703" t="s">
        <v>11402</v>
      </c>
      <c r="N3703">
        <v>184</v>
      </c>
      <c r="O3703">
        <v>0.37</v>
      </c>
      <c r="P3703">
        <v>10</v>
      </c>
      <c r="Q3703">
        <v>7.6</v>
      </c>
    </row>
    <row r="3704" spans="1:17" hidden="1" x14ac:dyDescent="0.3">
      <c r="A3704" t="s">
        <v>14533</v>
      </c>
      <c r="B3704" t="s">
        <v>14534</v>
      </c>
      <c r="C3704" s="1" t="str">
        <f t="shared" si="305"/>
        <v>21:0552</v>
      </c>
      <c r="D3704" s="1" t="str">
        <f t="shared" si="312"/>
        <v>21:0180</v>
      </c>
      <c r="E3704" t="s">
        <v>14535</v>
      </c>
      <c r="F3704" t="s">
        <v>14536</v>
      </c>
      <c r="H3704">
        <v>53.683501399999997</v>
      </c>
      <c r="I3704">
        <v>-120.74563550000001</v>
      </c>
      <c r="J3704" s="1" t="str">
        <f t="shared" si="313"/>
        <v>Fluid (stream)</v>
      </c>
      <c r="K3704" s="1" t="str">
        <f t="shared" si="314"/>
        <v>Untreated Water</v>
      </c>
      <c r="L3704">
        <v>10</v>
      </c>
      <c r="M3704" t="s">
        <v>11411</v>
      </c>
      <c r="N3704">
        <v>185</v>
      </c>
      <c r="O3704">
        <v>0.26</v>
      </c>
      <c r="P3704">
        <v>32</v>
      </c>
      <c r="Q3704">
        <v>7.7</v>
      </c>
    </row>
    <row r="3705" spans="1:17" hidden="1" x14ac:dyDescent="0.3">
      <c r="A3705" t="s">
        <v>14537</v>
      </c>
      <c r="B3705" t="s">
        <v>14538</v>
      </c>
      <c r="C3705" s="1" t="str">
        <f t="shared" si="305"/>
        <v>21:0552</v>
      </c>
      <c r="D3705" s="1" t="str">
        <f t="shared" si="312"/>
        <v>21:0180</v>
      </c>
      <c r="E3705" t="s">
        <v>14539</v>
      </c>
      <c r="F3705" t="s">
        <v>14540</v>
      </c>
      <c r="H3705">
        <v>53.682097300000002</v>
      </c>
      <c r="I3705">
        <v>-120.5776719</v>
      </c>
      <c r="J3705" s="1" t="str">
        <f t="shared" si="313"/>
        <v>Fluid (stream)</v>
      </c>
      <c r="K3705" s="1" t="str">
        <f t="shared" si="314"/>
        <v>Untreated Water</v>
      </c>
      <c r="L3705">
        <v>10</v>
      </c>
      <c r="M3705" t="s">
        <v>11416</v>
      </c>
      <c r="N3705">
        <v>186</v>
      </c>
      <c r="O3705">
        <v>0.16</v>
      </c>
      <c r="P3705">
        <v>10</v>
      </c>
      <c r="Q3705">
        <v>7.2</v>
      </c>
    </row>
    <row r="3706" spans="1:17" hidden="1" x14ac:dyDescent="0.3">
      <c r="A3706" t="s">
        <v>14541</v>
      </c>
      <c r="B3706" t="s">
        <v>14542</v>
      </c>
      <c r="C3706" s="1" t="str">
        <f t="shared" si="305"/>
        <v>21:0552</v>
      </c>
      <c r="D3706" s="1" t="str">
        <f t="shared" si="312"/>
        <v>21:0180</v>
      </c>
      <c r="E3706" t="s">
        <v>14543</v>
      </c>
      <c r="F3706" t="s">
        <v>14544</v>
      </c>
      <c r="H3706">
        <v>53.518962700000003</v>
      </c>
      <c r="I3706">
        <v>-120.0650203</v>
      </c>
      <c r="J3706" s="1" t="str">
        <f t="shared" si="313"/>
        <v>Fluid (stream)</v>
      </c>
      <c r="K3706" s="1" t="str">
        <f t="shared" si="314"/>
        <v>Untreated Water</v>
      </c>
      <c r="L3706">
        <v>10</v>
      </c>
      <c r="M3706" t="s">
        <v>11421</v>
      </c>
      <c r="N3706">
        <v>187</v>
      </c>
      <c r="O3706">
        <v>0.12</v>
      </c>
      <c r="P3706">
        <v>22</v>
      </c>
      <c r="Q3706">
        <v>7.1</v>
      </c>
    </row>
    <row r="3707" spans="1:17" hidden="1" x14ac:dyDescent="0.3">
      <c r="A3707" t="s">
        <v>14545</v>
      </c>
      <c r="B3707" t="s">
        <v>14546</v>
      </c>
      <c r="C3707" s="1" t="str">
        <f t="shared" si="305"/>
        <v>21:0552</v>
      </c>
      <c r="D3707" s="1" t="str">
        <f t="shared" si="312"/>
        <v>21:0180</v>
      </c>
      <c r="E3707" t="s">
        <v>14547</v>
      </c>
      <c r="F3707" t="s">
        <v>14548</v>
      </c>
      <c r="H3707">
        <v>53.551955800000002</v>
      </c>
      <c r="I3707">
        <v>-120.123746</v>
      </c>
      <c r="J3707" s="1" t="str">
        <f t="shared" si="313"/>
        <v>Fluid (stream)</v>
      </c>
      <c r="K3707" s="1" t="str">
        <f t="shared" si="314"/>
        <v>Untreated Water</v>
      </c>
      <c r="L3707">
        <v>10</v>
      </c>
      <c r="M3707" t="s">
        <v>11426</v>
      </c>
      <c r="N3707">
        <v>188</v>
      </c>
      <c r="O3707">
        <v>2.5000000000000001E-2</v>
      </c>
      <c r="P3707">
        <v>10</v>
      </c>
      <c r="Q3707">
        <v>7.1</v>
      </c>
    </row>
    <row r="3708" spans="1:17" hidden="1" x14ac:dyDescent="0.3">
      <c r="A3708" t="s">
        <v>14549</v>
      </c>
      <c r="B3708" t="s">
        <v>14550</v>
      </c>
      <c r="C3708" s="1" t="str">
        <f t="shared" si="305"/>
        <v>21:0552</v>
      </c>
      <c r="D3708" s="1" t="str">
        <f t="shared" si="312"/>
        <v>21:0180</v>
      </c>
      <c r="E3708" t="s">
        <v>14551</v>
      </c>
      <c r="F3708" t="s">
        <v>14552</v>
      </c>
      <c r="H3708">
        <v>53.570837699999998</v>
      </c>
      <c r="I3708">
        <v>-120.18716689999999</v>
      </c>
      <c r="J3708" s="1" t="str">
        <f t="shared" si="313"/>
        <v>Fluid (stream)</v>
      </c>
      <c r="K3708" s="1" t="str">
        <f t="shared" si="314"/>
        <v>Untreated Water</v>
      </c>
      <c r="L3708">
        <v>10</v>
      </c>
      <c r="M3708" t="s">
        <v>11440</v>
      </c>
      <c r="N3708">
        <v>189</v>
      </c>
    </row>
    <row r="3709" spans="1:17" hidden="1" x14ac:dyDescent="0.3">
      <c r="A3709" t="s">
        <v>14553</v>
      </c>
      <c r="B3709" t="s">
        <v>14554</v>
      </c>
      <c r="C3709" s="1" t="str">
        <f t="shared" si="305"/>
        <v>21:0552</v>
      </c>
      <c r="D3709" s="1" t="str">
        <f t="shared" si="312"/>
        <v>21:0180</v>
      </c>
      <c r="E3709" t="s">
        <v>14555</v>
      </c>
      <c r="F3709" t="s">
        <v>14556</v>
      </c>
      <c r="H3709">
        <v>53.736535099999998</v>
      </c>
      <c r="I3709">
        <v>-120.28185550000001</v>
      </c>
      <c r="J3709" s="1" t="str">
        <f t="shared" si="313"/>
        <v>Fluid (stream)</v>
      </c>
      <c r="K3709" s="1" t="str">
        <f t="shared" si="314"/>
        <v>Untreated Water</v>
      </c>
      <c r="L3709">
        <v>10</v>
      </c>
      <c r="M3709" t="s">
        <v>11431</v>
      </c>
      <c r="N3709">
        <v>190</v>
      </c>
      <c r="O3709">
        <v>0.1</v>
      </c>
      <c r="P3709">
        <v>10</v>
      </c>
      <c r="Q3709">
        <v>7.4</v>
      </c>
    </row>
    <row r="3710" spans="1:17" hidden="1" x14ac:dyDescent="0.3">
      <c r="A3710" t="s">
        <v>14557</v>
      </c>
      <c r="B3710" t="s">
        <v>14558</v>
      </c>
      <c r="C3710" s="1" t="str">
        <f t="shared" si="305"/>
        <v>21:0552</v>
      </c>
      <c r="D3710" s="1" t="str">
        <f t="shared" si="312"/>
        <v>21:0180</v>
      </c>
      <c r="E3710" t="s">
        <v>14555</v>
      </c>
      <c r="F3710" t="s">
        <v>14559</v>
      </c>
      <c r="H3710">
        <v>53.736535099999998</v>
      </c>
      <c r="I3710">
        <v>-120.28185550000001</v>
      </c>
      <c r="J3710" s="1" t="str">
        <f t="shared" si="313"/>
        <v>Fluid (stream)</v>
      </c>
      <c r="K3710" s="1" t="str">
        <f t="shared" si="314"/>
        <v>Untreated Water</v>
      </c>
      <c r="L3710">
        <v>10</v>
      </c>
      <c r="M3710" t="s">
        <v>11435</v>
      </c>
      <c r="N3710">
        <v>191</v>
      </c>
      <c r="O3710">
        <v>0.13</v>
      </c>
      <c r="P3710">
        <v>20</v>
      </c>
      <c r="Q3710">
        <v>7.2</v>
      </c>
    </row>
    <row r="3711" spans="1:17" hidden="1" x14ac:dyDescent="0.3">
      <c r="A3711" t="s">
        <v>14560</v>
      </c>
      <c r="B3711" t="s">
        <v>14561</v>
      </c>
      <c r="C3711" s="1" t="str">
        <f t="shared" si="305"/>
        <v>21:0552</v>
      </c>
      <c r="D3711" s="1" t="str">
        <f t="shared" si="312"/>
        <v>21:0180</v>
      </c>
      <c r="E3711" t="s">
        <v>14562</v>
      </c>
      <c r="F3711" t="s">
        <v>14563</v>
      </c>
      <c r="H3711">
        <v>53.769214699999999</v>
      </c>
      <c r="I3711">
        <v>-120.4641487</v>
      </c>
      <c r="J3711" s="1" t="str">
        <f t="shared" si="313"/>
        <v>Fluid (stream)</v>
      </c>
      <c r="K3711" s="1" t="str">
        <f t="shared" si="314"/>
        <v>Untreated Water</v>
      </c>
      <c r="L3711">
        <v>10</v>
      </c>
      <c r="M3711" t="s">
        <v>11445</v>
      </c>
      <c r="N3711">
        <v>192</v>
      </c>
      <c r="O3711">
        <v>0.08</v>
      </c>
      <c r="P3711">
        <v>10</v>
      </c>
      <c r="Q3711">
        <v>6.8</v>
      </c>
    </row>
    <row r="3712" spans="1:17" hidden="1" x14ac:dyDescent="0.3">
      <c r="A3712" t="s">
        <v>14564</v>
      </c>
      <c r="B3712" t="s">
        <v>14565</v>
      </c>
      <c r="C3712" s="1" t="str">
        <f t="shared" ref="C3712:C3775" si="315">HYPERLINK("http://geochem.nrcan.gc.ca/cdogs/content/bdl/bdl210552_e.htm", "21:0552")</f>
        <v>21:0552</v>
      </c>
      <c r="D3712" s="1" t="str">
        <f t="shared" si="312"/>
        <v>21:0180</v>
      </c>
      <c r="E3712" t="s">
        <v>14519</v>
      </c>
      <c r="F3712" t="s">
        <v>14566</v>
      </c>
      <c r="H3712">
        <v>53.725964699999999</v>
      </c>
      <c r="I3712">
        <v>-120.61178510000001</v>
      </c>
      <c r="J3712" s="1" t="str">
        <f t="shared" si="313"/>
        <v>Fluid (stream)</v>
      </c>
      <c r="K3712" s="1" t="str">
        <f t="shared" si="314"/>
        <v>Untreated Water</v>
      </c>
      <c r="L3712">
        <v>10</v>
      </c>
      <c r="M3712" t="s">
        <v>11406</v>
      </c>
      <c r="N3712">
        <v>193</v>
      </c>
      <c r="O3712">
        <v>2.5000000000000001E-2</v>
      </c>
      <c r="P3712">
        <v>10</v>
      </c>
      <c r="Q3712">
        <v>6.8</v>
      </c>
    </row>
    <row r="3713" spans="1:17" hidden="1" x14ac:dyDescent="0.3">
      <c r="A3713" t="s">
        <v>14567</v>
      </c>
      <c r="B3713" t="s">
        <v>14568</v>
      </c>
      <c r="C3713" s="1" t="str">
        <f t="shared" si="315"/>
        <v>21:0552</v>
      </c>
      <c r="D3713" s="1" t="str">
        <f t="shared" si="312"/>
        <v>21:0180</v>
      </c>
      <c r="E3713" t="s">
        <v>14569</v>
      </c>
      <c r="F3713" t="s">
        <v>14570</v>
      </c>
      <c r="H3713">
        <v>53.607829899999999</v>
      </c>
      <c r="I3713">
        <v>-120.4339926</v>
      </c>
      <c r="J3713" s="1" t="str">
        <f t="shared" si="313"/>
        <v>Fluid (stream)</v>
      </c>
      <c r="K3713" s="1" t="str">
        <f t="shared" si="314"/>
        <v>Untreated Water</v>
      </c>
      <c r="L3713">
        <v>10</v>
      </c>
      <c r="M3713" t="s">
        <v>11450</v>
      </c>
      <c r="N3713">
        <v>194</v>
      </c>
      <c r="O3713">
        <v>1.3</v>
      </c>
      <c r="P3713">
        <v>40</v>
      </c>
      <c r="Q3713">
        <v>7.8</v>
      </c>
    </row>
    <row r="3714" spans="1:17" hidden="1" x14ac:dyDescent="0.3">
      <c r="A3714" t="s">
        <v>14571</v>
      </c>
      <c r="B3714" t="s">
        <v>14572</v>
      </c>
      <c r="C3714" s="1" t="str">
        <f t="shared" si="315"/>
        <v>21:0552</v>
      </c>
      <c r="D3714" s="1" t="str">
        <f t="shared" si="312"/>
        <v>21:0180</v>
      </c>
      <c r="E3714" t="s">
        <v>14573</v>
      </c>
      <c r="F3714" t="s">
        <v>14574</v>
      </c>
      <c r="H3714">
        <v>53.600567599999998</v>
      </c>
      <c r="I3714">
        <v>-120.4412492</v>
      </c>
      <c r="J3714" s="1" t="str">
        <f t="shared" si="313"/>
        <v>Fluid (stream)</v>
      </c>
      <c r="K3714" s="1" t="str">
        <f t="shared" si="314"/>
        <v>Untreated Water</v>
      </c>
      <c r="L3714">
        <v>10</v>
      </c>
      <c r="M3714" t="s">
        <v>11460</v>
      </c>
      <c r="N3714">
        <v>195</v>
      </c>
      <c r="O3714">
        <v>0.27</v>
      </c>
      <c r="P3714">
        <v>10</v>
      </c>
      <c r="Q3714">
        <v>7.2</v>
      </c>
    </row>
    <row r="3715" spans="1:17" hidden="1" x14ac:dyDescent="0.3">
      <c r="A3715" t="s">
        <v>14575</v>
      </c>
      <c r="B3715" t="s">
        <v>14576</v>
      </c>
      <c r="C3715" s="1" t="str">
        <f t="shared" si="315"/>
        <v>21:0552</v>
      </c>
      <c r="D3715" s="1" t="str">
        <f t="shared" si="312"/>
        <v>21:0180</v>
      </c>
      <c r="E3715" t="s">
        <v>14577</v>
      </c>
      <c r="F3715" t="s">
        <v>14578</v>
      </c>
      <c r="H3715">
        <v>53.633752999999999</v>
      </c>
      <c r="I3715">
        <v>-120.6355872</v>
      </c>
      <c r="J3715" s="1" t="str">
        <f t="shared" si="313"/>
        <v>Fluid (stream)</v>
      </c>
      <c r="K3715" s="1" t="str">
        <f t="shared" si="314"/>
        <v>Untreated Water</v>
      </c>
      <c r="L3715">
        <v>10</v>
      </c>
      <c r="M3715" t="s">
        <v>11465</v>
      </c>
      <c r="N3715">
        <v>196</v>
      </c>
      <c r="O3715">
        <v>0.6</v>
      </c>
      <c r="P3715">
        <v>50</v>
      </c>
      <c r="Q3715">
        <v>7.6</v>
      </c>
    </row>
    <row r="3716" spans="1:17" hidden="1" x14ac:dyDescent="0.3">
      <c r="A3716" t="s">
        <v>14579</v>
      </c>
      <c r="B3716" t="s">
        <v>14580</v>
      </c>
      <c r="C3716" s="1" t="str">
        <f t="shared" si="315"/>
        <v>21:0552</v>
      </c>
      <c r="D3716" s="1" t="str">
        <f t="shared" si="312"/>
        <v>21:0180</v>
      </c>
      <c r="E3716" t="s">
        <v>14581</v>
      </c>
      <c r="F3716" t="s">
        <v>14582</v>
      </c>
      <c r="H3716">
        <v>53.746570699999999</v>
      </c>
      <c r="I3716">
        <v>-120.7196201</v>
      </c>
      <c r="J3716" s="1" t="str">
        <f t="shared" si="313"/>
        <v>Fluid (stream)</v>
      </c>
      <c r="K3716" s="1" t="str">
        <f t="shared" si="314"/>
        <v>Untreated Water</v>
      </c>
      <c r="L3716">
        <v>10</v>
      </c>
      <c r="M3716" t="s">
        <v>11470</v>
      </c>
      <c r="N3716">
        <v>197</v>
      </c>
      <c r="O3716">
        <v>0.1</v>
      </c>
      <c r="P3716">
        <v>10</v>
      </c>
      <c r="Q3716">
        <v>7.5</v>
      </c>
    </row>
    <row r="3717" spans="1:17" hidden="1" x14ac:dyDescent="0.3">
      <c r="A3717" t="s">
        <v>14583</v>
      </c>
      <c r="B3717" t="s">
        <v>14584</v>
      </c>
      <c r="C3717" s="1" t="str">
        <f t="shared" si="315"/>
        <v>21:0552</v>
      </c>
      <c r="D3717" s="1" t="str">
        <f>HYPERLINK("http://geochem.nrcan.gc.ca/cdogs/content/svy/svy_e.htm", "")</f>
        <v/>
      </c>
      <c r="G3717" s="1" t="str">
        <f>HYPERLINK("http://geochem.nrcan.gc.ca/cdogs/content/cr_/cr_00073_e.htm", "73")</f>
        <v>73</v>
      </c>
      <c r="J3717" t="s">
        <v>11453</v>
      </c>
      <c r="K3717" t="s">
        <v>11454</v>
      </c>
      <c r="L3717">
        <v>10</v>
      </c>
      <c r="M3717" t="s">
        <v>11455</v>
      </c>
      <c r="N3717">
        <v>198</v>
      </c>
      <c r="O3717">
        <v>0.4</v>
      </c>
      <c r="P3717">
        <v>72</v>
      </c>
      <c r="Q3717">
        <v>7.7</v>
      </c>
    </row>
    <row r="3718" spans="1:17" hidden="1" x14ac:dyDescent="0.3">
      <c r="A3718" t="s">
        <v>14585</v>
      </c>
      <c r="B3718" t="s">
        <v>14586</v>
      </c>
      <c r="C3718" s="1" t="str">
        <f t="shared" si="315"/>
        <v>21:0552</v>
      </c>
      <c r="D3718" s="1" t="str">
        <f>HYPERLINK("http://geochem.nrcan.gc.ca/cdogs/content/svy/svy210180_e.htm", "21:0180")</f>
        <v>21:0180</v>
      </c>
      <c r="E3718" t="s">
        <v>14587</v>
      </c>
      <c r="F3718" t="s">
        <v>14588</v>
      </c>
      <c r="H3718">
        <v>53.745846200000003</v>
      </c>
      <c r="I3718">
        <v>-120.7113469</v>
      </c>
      <c r="J3718" s="1" t="str">
        <f>HYPERLINK("http://geochem.nrcan.gc.ca/cdogs/content/kwd/kwd020018_e.htm", "Fluid (stream)")</f>
        <v>Fluid (stream)</v>
      </c>
      <c r="K3718" s="1" t="str">
        <f>HYPERLINK("http://geochem.nrcan.gc.ca/cdogs/content/kwd/kwd080007_e.htm", "Untreated Water")</f>
        <v>Untreated Water</v>
      </c>
      <c r="L3718">
        <v>10</v>
      </c>
      <c r="M3718" t="s">
        <v>11475</v>
      </c>
      <c r="N3718">
        <v>199</v>
      </c>
      <c r="O3718">
        <v>0.05</v>
      </c>
      <c r="P3718">
        <v>10</v>
      </c>
      <c r="Q3718">
        <v>7.5</v>
      </c>
    </row>
    <row r="3719" spans="1:17" hidden="1" x14ac:dyDescent="0.3">
      <c r="A3719" t="s">
        <v>14589</v>
      </c>
      <c r="B3719" t="s">
        <v>14590</v>
      </c>
      <c r="C3719" s="1" t="str">
        <f t="shared" si="315"/>
        <v>21:0552</v>
      </c>
      <c r="D3719" s="1" t="str">
        <f>HYPERLINK("http://geochem.nrcan.gc.ca/cdogs/content/svy/svy210180_e.htm", "21:0180")</f>
        <v>21:0180</v>
      </c>
      <c r="E3719" t="s">
        <v>14591</v>
      </c>
      <c r="F3719" t="s">
        <v>14592</v>
      </c>
      <c r="H3719">
        <v>53.772818700000002</v>
      </c>
      <c r="I3719">
        <v>-120.7460059</v>
      </c>
      <c r="J3719" s="1" t="str">
        <f>HYPERLINK("http://geochem.nrcan.gc.ca/cdogs/content/kwd/kwd020018_e.htm", "Fluid (stream)")</f>
        <v>Fluid (stream)</v>
      </c>
      <c r="K3719" s="1" t="str">
        <f>HYPERLINK("http://geochem.nrcan.gc.ca/cdogs/content/kwd/kwd080007_e.htm", "Untreated Water")</f>
        <v>Untreated Water</v>
      </c>
      <c r="L3719">
        <v>10</v>
      </c>
      <c r="M3719" t="s">
        <v>11480</v>
      </c>
      <c r="N3719">
        <v>200</v>
      </c>
      <c r="O3719">
        <v>2.5000000000000001E-2</v>
      </c>
      <c r="P3719">
        <v>10</v>
      </c>
      <c r="Q3719">
        <v>6.6</v>
      </c>
    </row>
    <row r="3720" spans="1:17" hidden="1" x14ac:dyDescent="0.3">
      <c r="A3720" t="s">
        <v>14593</v>
      </c>
      <c r="B3720" t="s">
        <v>14594</v>
      </c>
      <c r="C3720" s="1" t="str">
        <f t="shared" si="315"/>
        <v>21:0552</v>
      </c>
      <c r="D3720" s="1" t="str">
        <f>HYPERLINK("http://geochem.nrcan.gc.ca/cdogs/content/svy/svy210180_e.htm", "21:0180")</f>
        <v>21:0180</v>
      </c>
      <c r="E3720" t="s">
        <v>14595</v>
      </c>
      <c r="F3720" t="s">
        <v>14596</v>
      </c>
      <c r="H3720">
        <v>53.888171900000003</v>
      </c>
      <c r="I3720">
        <v>-120.51362570000001</v>
      </c>
      <c r="J3720" s="1" t="str">
        <f>HYPERLINK("http://geochem.nrcan.gc.ca/cdogs/content/kwd/kwd020018_e.htm", "Fluid (stream)")</f>
        <v>Fluid (stream)</v>
      </c>
      <c r="K3720" s="1" t="str">
        <f>HYPERLINK("http://geochem.nrcan.gc.ca/cdogs/content/kwd/kwd080007_e.htm", "Untreated Water")</f>
        <v>Untreated Water</v>
      </c>
      <c r="L3720">
        <v>11</v>
      </c>
      <c r="M3720" t="s">
        <v>11387</v>
      </c>
      <c r="N3720">
        <v>201</v>
      </c>
      <c r="O3720">
        <v>0.14000000000000001</v>
      </c>
      <c r="P3720">
        <v>96</v>
      </c>
      <c r="Q3720">
        <v>6.9</v>
      </c>
    </row>
    <row r="3721" spans="1:17" hidden="1" x14ac:dyDescent="0.3">
      <c r="A3721" t="s">
        <v>14597</v>
      </c>
      <c r="B3721" t="s">
        <v>14598</v>
      </c>
      <c r="C3721" s="1" t="str">
        <f t="shared" si="315"/>
        <v>21:0552</v>
      </c>
      <c r="D3721" s="1" t="str">
        <f>HYPERLINK("http://geochem.nrcan.gc.ca/cdogs/content/svy/svy_e.htm", "")</f>
        <v/>
      </c>
      <c r="G3721" s="1" t="str">
        <f>HYPERLINK("http://geochem.nrcan.gc.ca/cdogs/content/cr_/cr_00072_e.htm", "72")</f>
        <v>72</v>
      </c>
      <c r="J3721" t="s">
        <v>11453</v>
      </c>
      <c r="K3721" t="s">
        <v>11454</v>
      </c>
      <c r="L3721">
        <v>11</v>
      </c>
      <c r="M3721" t="s">
        <v>11455</v>
      </c>
      <c r="N3721">
        <v>202</v>
      </c>
      <c r="O3721">
        <v>0.56000000000000005</v>
      </c>
      <c r="P3721">
        <v>60</v>
      </c>
      <c r="Q3721">
        <v>6.9</v>
      </c>
    </row>
    <row r="3722" spans="1:17" hidden="1" x14ac:dyDescent="0.3">
      <c r="A3722" t="s">
        <v>14599</v>
      </c>
      <c r="B3722" t="s">
        <v>14600</v>
      </c>
      <c r="C3722" s="1" t="str">
        <f t="shared" si="315"/>
        <v>21:0552</v>
      </c>
      <c r="D3722" s="1" t="str">
        <f t="shared" ref="D3722:D3746" si="316">HYPERLINK("http://geochem.nrcan.gc.ca/cdogs/content/svy/svy210180_e.htm", "21:0180")</f>
        <v>21:0180</v>
      </c>
      <c r="E3722" t="s">
        <v>14601</v>
      </c>
      <c r="F3722" t="s">
        <v>14602</v>
      </c>
      <c r="H3722">
        <v>53.831661799999999</v>
      </c>
      <c r="I3722">
        <v>-120.2668704</v>
      </c>
      <c r="J3722" s="1" t="str">
        <f t="shared" ref="J3722:J3746" si="317">HYPERLINK("http://geochem.nrcan.gc.ca/cdogs/content/kwd/kwd020018_e.htm", "Fluid (stream)")</f>
        <v>Fluid (stream)</v>
      </c>
      <c r="K3722" s="1" t="str">
        <f t="shared" ref="K3722:K3746" si="318">HYPERLINK("http://geochem.nrcan.gc.ca/cdogs/content/kwd/kwd080007_e.htm", "Untreated Water")</f>
        <v>Untreated Water</v>
      </c>
      <c r="L3722">
        <v>11</v>
      </c>
      <c r="M3722" t="s">
        <v>11392</v>
      </c>
      <c r="N3722">
        <v>203</v>
      </c>
      <c r="O3722">
        <v>0.11</v>
      </c>
      <c r="P3722">
        <v>10</v>
      </c>
      <c r="Q3722">
        <v>6.3</v>
      </c>
    </row>
    <row r="3723" spans="1:17" hidden="1" x14ac:dyDescent="0.3">
      <c r="A3723" t="s">
        <v>14603</v>
      </c>
      <c r="B3723" t="s">
        <v>14604</v>
      </c>
      <c r="C3723" s="1" t="str">
        <f t="shared" si="315"/>
        <v>21:0552</v>
      </c>
      <c r="D3723" s="1" t="str">
        <f t="shared" si="316"/>
        <v>21:0180</v>
      </c>
      <c r="E3723" t="s">
        <v>14605</v>
      </c>
      <c r="F3723" t="s">
        <v>14606</v>
      </c>
      <c r="H3723">
        <v>53.836739000000001</v>
      </c>
      <c r="I3723">
        <v>-120.30767539999999</v>
      </c>
      <c r="J3723" s="1" t="str">
        <f t="shared" si="317"/>
        <v>Fluid (stream)</v>
      </c>
      <c r="K3723" s="1" t="str">
        <f t="shared" si="318"/>
        <v>Untreated Water</v>
      </c>
      <c r="L3723">
        <v>11</v>
      </c>
      <c r="M3723" t="s">
        <v>11431</v>
      </c>
      <c r="N3723">
        <v>204</v>
      </c>
      <c r="O3723">
        <v>0.06</v>
      </c>
      <c r="P3723">
        <v>10</v>
      </c>
      <c r="Q3723">
        <v>6</v>
      </c>
    </row>
    <row r="3724" spans="1:17" hidden="1" x14ac:dyDescent="0.3">
      <c r="A3724" t="s">
        <v>14607</v>
      </c>
      <c r="B3724" t="s">
        <v>14608</v>
      </c>
      <c r="C3724" s="1" t="str">
        <f t="shared" si="315"/>
        <v>21:0552</v>
      </c>
      <c r="D3724" s="1" t="str">
        <f t="shared" si="316"/>
        <v>21:0180</v>
      </c>
      <c r="E3724" t="s">
        <v>14605</v>
      </c>
      <c r="F3724" t="s">
        <v>14609</v>
      </c>
      <c r="H3724">
        <v>53.836739000000001</v>
      </c>
      <c r="I3724">
        <v>-120.30767539999999</v>
      </c>
      <c r="J3724" s="1" t="str">
        <f t="shared" si="317"/>
        <v>Fluid (stream)</v>
      </c>
      <c r="K3724" s="1" t="str">
        <f t="shared" si="318"/>
        <v>Untreated Water</v>
      </c>
      <c r="L3724">
        <v>11</v>
      </c>
      <c r="M3724" t="s">
        <v>11435</v>
      </c>
      <c r="N3724">
        <v>205</v>
      </c>
      <c r="O3724">
        <v>0.06</v>
      </c>
      <c r="P3724">
        <v>10</v>
      </c>
      <c r="Q3724">
        <v>5.9</v>
      </c>
    </row>
    <row r="3725" spans="1:17" hidden="1" x14ac:dyDescent="0.3">
      <c r="A3725" t="s">
        <v>14610</v>
      </c>
      <c r="B3725" t="s">
        <v>14611</v>
      </c>
      <c r="C3725" s="1" t="str">
        <f t="shared" si="315"/>
        <v>21:0552</v>
      </c>
      <c r="D3725" s="1" t="str">
        <f t="shared" si="316"/>
        <v>21:0180</v>
      </c>
      <c r="E3725" t="s">
        <v>14612</v>
      </c>
      <c r="F3725" t="s">
        <v>14613</v>
      </c>
      <c r="H3725">
        <v>53.827489100000001</v>
      </c>
      <c r="I3725">
        <v>-120.3836986</v>
      </c>
      <c r="J3725" s="1" t="str">
        <f t="shared" si="317"/>
        <v>Fluid (stream)</v>
      </c>
      <c r="K3725" s="1" t="str">
        <f t="shared" si="318"/>
        <v>Untreated Water</v>
      </c>
      <c r="L3725">
        <v>11</v>
      </c>
      <c r="M3725" t="s">
        <v>11397</v>
      </c>
      <c r="N3725">
        <v>206</v>
      </c>
      <c r="O3725">
        <v>0.2</v>
      </c>
      <c r="P3725">
        <v>10</v>
      </c>
      <c r="Q3725">
        <v>6.7</v>
      </c>
    </row>
    <row r="3726" spans="1:17" hidden="1" x14ac:dyDescent="0.3">
      <c r="A3726" t="s">
        <v>14614</v>
      </c>
      <c r="B3726" t="s">
        <v>14615</v>
      </c>
      <c r="C3726" s="1" t="str">
        <f t="shared" si="315"/>
        <v>21:0552</v>
      </c>
      <c r="D3726" s="1" t="str">
        <f t="shared" si="316"/>
        <v>21:0180</v>
      </c>
      <c r="E3726" t="s">
        <v>14616</v>
      </c>
      <c r="F3726" t="s">
        <v>14617</v>
      </c>
      <c r="H3726">
        <v>53.9016752</v>
      </c>
      <c r="I3726">
        <v>-120.4367426</v>
      </c>
      <c r="J3726" s="1" t="str">
        <f t="shared" si="317"/>
        <v>Fluid (stream)</v>
      </c>
      <c r="K3726" s="1" t="str">
        <f t="shared" si="318"/>
        <v>Untreated Water</v>
      </c>
      <c r="L3726">
        <v>11</v>
      </c>
      <c r="M3726" t="s">
        <v>11402</v>
      </c>
      <c r="N3726">
        <v>207</v>
      </c>
      <c r="O3726">
        <v>0.2</v>
      </c>
      <c r="P3726">
        <v>10</v>
      </c>
      <c r="Q3726">
        <v>6.7</v>
      </c>
    </row>
    <row r="3727" spans="1:17" hidden="1" x14ac:dyDescent="0.3">
      <c r="A3727" t="s">
        <v>14618</v>
      </c>
      <c r="B3727" t="s">
        <v>14619</v>
      </c>
      <c r="C3727" s="1" t="str">
        <f t="shared" si="315"/>
        <v>21:0552</v>
      </c>
      <c r="D3727" s="1" t="str">
        <f t="shared" si="316"/>
        <v>21:0180</v>
      </c>
      <c r="E3727" t="s">
        <v>14620</v>
      </c>
      <c r="F3727" t="s">
        <v>14621</v>
      </c>
      <c r="H3727">
        <v>53.900752400000002</v>
      </c>
      <c r="I3727">
        <v>-120.4516591</v>
      </c>
      <c r="J3727" s="1" t="str">
        <f t="shared" si="317"/>
        <v>Fluid (stream)</v>
      </c>
      <c r="K3727" s="1" t="str">
        <f t="shared" si="318"/>
        <v>Untreated Water</v>
      </c>
      <c r="L3727">
        <v>11</v>
      </c>
      <c r="M3727" t="s">
        <v>11411</v>
      </c>
      <c r="N3727">
        <v>208</v>
      </c>
      <c r="O3727">
        <v>0.16</v>
      </c>
      <c r="P3727">
        <v>10</v>
      </c>
      <c r="Q3727">
        <v>6.9</v>
      </c>
    </row>
    <row r="3728" spans="1:17" hidden="1" x14ac:dyDescent="0.3">
      <c r="A3728" t="s">
        <v>14622</v>
      </c>
      <c r="B3728" t="s">
        <v>14623</v>
      </c>
      <c r="C3728" s="1" t="str">
        <f t="shared" si="315"/>
        <v>21:0552</v>
      </c>
      <c r="D3728" s="1" t="str">
        <f t="shared" si="316"/>
        <v>21:0180</v>
      </c>
      <c r="E3728" t="s">
        <v>14595</v>
      </c>
      <c r="F3728" t="s">
        <v>14624</v>
      </c>
      <c r="H3728">
        <v>53.888171900000003</v>
      </c>
      <c r="I3728">
        <v>-120.51362570000001</v>
      </c>
      <c r="J3728" s="1" t="str">
        <f t="shared" si="317"/>
        <v>Fluid (stream)</v>
      </c>
      <c r="K3728" s="1" t="str">
        <f t="shared" si="318"/>
        <v>Untreated Water</v>
      </c>
      <c r="L3728">
        <v>11</v>
      </c>
      <c r="M3728" t="s">
        <v>11406</v>
      </c>
      <c r="N3728">
        <v>209</v>
      </c>
      <c r="O3728">
        <v>0.24</v>
      </c>
      <c r="P3728">
        <v>10</v>
      </c>
      <c r="Q3728">
        <v>7.4</v>
      </c>
    </row>
    <row r="3729" spans="1:17" hidden="1" x14ac:dyDescent="0.3">
      <c r="A3729" t="s">
        <v>14625</v>
      </c>
      <c r="B3729" t="s">
        <v>14626</v>
      </c>
      <c r="C3729" s="1" t="str">
        <f t="shared" si="315"/>
        <v>21:0552</v>
      </c>
      <c r="D3729" s="1" t="str">
        <f t="shared" si="316"/>
        <v>21:0180</v>
      </c>
      <c r="E3729" t="s">
        <v>14627</v>
      </c>
      <c r="F3729" t="s">
        <v>14628</v>
      </c>
      <c r="H3729">
        <v>53.897433499999998</v>
      </c>
      <c r="I3729">
        <v>-120.5411775</v>
      </c>
      <c r="J3729" s="1" t="str">
        <f t="shared" si="317"/>
        <v>Fluid (stream)</v>
      </c>
      <c r="K3729" s="1" t="str">
        <f t="shared" si="318"/>
        <v>Untreated Water</v>
      </c>
      <c r="L3729">
        <v>11</v>
      </c>
      <c r="M3729" t="s">
        <v>11416</v>
      </c>
      <c r="N3729">
        <v>210</v>
      </c>
      <c r="O3729">
        <v>0.2</v>
      </c>
      <c r="P3729">
        <v>10</v>
      </c>
      <c r="Q3729">
        <v>7.2</v>
      </c>
    </row>
    <row r="3730" spans="1:17" hidden="1" x14ac:dyDescent="0.3">
      <c r="A3730" t="s">
        <v>14629</v>
      </c>
      <c r="B3730" t="s">
        <v>14630</v>
      </c>
      <c r="C3730" s="1" t="str">
        <f t="shared" si="315"/>
        <v>21:0552</v>
      </c>
      <c r="D3730" s="1" t="str">
        <f t="shared" si="316"/>
        <v>21:0180</v>
      </c>
      <c r="E3730" t="s">
        <v>14631</v>
      </c>
      <c r="F3730" t="s">
        <v>14632</v>
      </c>
      <c r="H3730">
        <v>53.886202300000001</v>
      </c>
      <c r="I3730">
        <v>-120.7331343</v>
      </c>
      <c r="J3730" s="1" t="str">
        <f t="shared" si="317"/>
        <v>Fluid (stream)</v>
      </c>
      <c r="K3730" s="1" t="str">
        <f t="shared" si="318"/>
        <v>Untreated Water</v>
      </c>
      <c r="L3730">
        <v>11</v>
      </c>
      <c r="M3730" t="s">
        <v>11421</v>
      </c>
      <c r="N3730">
        <v>211</v>
      </c>
      <c r="O3730">
        <v>2.5000000000000001E-2</v>
      </c>
      <c r="P3730">
        <v>10</v>
      </c>
      <c r="Q3730">
        <v>6.4</v>
      </c>
    </row>
    <row r="3731" spans="1:17" hidden="1" x14ac:dyDescent="0.3">
      <c r="A3731" t="s">
        <v>14633</v>
      </c>
      <c r="B3731" t="s">
        <v>14634</v>
      </c>
      <c r="C3731" s="1" t="str">
        <f t="shared" si="315"/>
        <v>21:0552</v>
      </c>
      <c r="D3731" s="1" t="str">
        <f t="shared" si="316"/>
        <v>21:0180</v>
      </c>
      <c r="E3731" t="s">
        <v>14635</v>
      </c>
      <c r="F3731" t="s">
        <v>14636</v>
      </c>
      <c r="H3731">
        <v>53.886838099999999</v>
      </c>
      <c r="I3731">
        <v>-120.6981203</v>
      </c>
      <c r="J3731" s="1" t="str">
        <f t="shared" si="317"/>
        <v>Fluid (stream)</v>
      </c>
      <c r="K3731" s="1" t="str">
        <f t="shared" si="318"/>
        <v>Untreated Water</v>
      </c>
      <c r="L3731">
        <v>11</v>
      </c>
      <c r="M3731" t="s">
        <v>11426</v>
      </c>
      <c r="N3731">
        <v>212</v>
      </c>
      <c r="O3731">
        <v>0.15</v>
      </c>
      <c r="P3731">
        <v>10</v>
      </c>
      <c r="Q3731">
        <v>6</v>
      </c>
    </row>
    <row r="3732" spans="1:17" hidden="1" x14ac:dyDescent="0.3">
      <c r="A3732" t="s">
        <v>14637</v>
      </c>
      <c r="B3732" t="s">
        <v>14638</v>
      </c>
      <c r="C3732" s="1" t="str">
        <f t="shared" si="315"/>
        <v>21:0552</v>
      </c>
      <c r="D3732" s="1" t="str">
        <f t="shared" si="316"/>
        <v>21:0180</v>
      </c>
      <c r="E3732" t="s">
        <v>14639</v>
      </c>
      <c r="F3732" t="s">
        <v>14640</v>
      </c>
      <c r="H3732">
        <v>53.8627112</v>
      </c>
      <c r="I3732">
        <v>-120.7360133</v>
      </c>
      <c r="J3732" s="1" t="str">
        <f t="shared" si="317"/>
        <v>Fluid (stream)</v>
      </c>
      <c r="K3732" s="1" t="str">
        <f t="shared" si="318"/>
        <v>Untreated Water</v>
      </c>
      <c r="L3732">
        <v>11</v>
      </c>
      <c r="M3732" t="s">
        <v>11440</v>
      </c>
      <c r="N3732">
        <v>213</v>
      </c>
      <c r="O3732">
        <v>0.15</v>
      </c>
      <c r="P3732">
        <v>10</v>
      </c>
      <c r="Q3732">
        <v>6.5</v>
      </c>
    </row>
    <row r="3733" spans="1:17" hidden="1" x14ac:dyDescent="0.3">
      <c r="A3733" t="s">
        <v>14641</v>
      </c>
      <c r="B3733" t="s">
        <v>14642</v>
      </c>
      <c r="C3733" s="1" t="str">
        <f t="shared" si="315"/>
        <v>21:0552</v>
      </c>
      <c r="D3733" s="1" t="str">
        <f t="shared" si="316"/>
        <v>21:0180</v>
      </c>
      <c r="E3733" t="s">
        <v>14643</v>
      </c>
      <c r="F3733" t="s">
        <v>14644</v>
      </c>
      <c r="H3733">
        <v>53.868608899999998</v>
      </c>
      <c r="I3733">
        <v>-120.7642398</v>
      </c>
      <c r="J3733" s="1" t="str">
        <f t="shared" si="317"/>
        <v>Fluid (stream)</v>
      </c>
      <c r="K3733" s="1" t="str">
        <f t="shared" si="318"/>
        <v>Untreated Water</v>
      </c>
      <c r="L3733">
        <v>11</v>
      </c>
      <c r="M3733" t="s">
        <v>11445</v>
      </c>
      <c r="N3733">
        <v>214</v>
      </c>
      <c r="O3733">
        <v>0.4</v>
      </c>
      <c r="P3733">
        <v>10</v>
      </c>
      <c r="Q3733">
        <v>7.3</v>
      </c>
    </row>
    <row r="3734" spans="1:17" hidden="1" x14ac:dyDescent="0.3">
      <c r="A3734" t="s">
        <v>14645</v>
      </c>
      <c r="B3734" t="s">
        <v>14646</v>
      </c>
      <c r="C3734" s="1" t="str">
        <f t="shared" si="315"/>
        <v>21:0552</v>
      </c>
      <c r="D3734" s="1" t="str">
        <f t="shared" si="316"/>
        <v>21:0180</v>
      </c>
      <c r="E3734" t="s">
        <v>14647</v>
      </c>
      <c r="F3734" t="s">
        <v>14648</v>
      </c>
      <c r="H3734">
        <v>53.795618699999999</v>
      </c>
      <c r="I3734">
        <v>-120.8138733</v>
      </c>
      <c r="J3734" s="1" t="str">
        <f t="shared" si="317"/>
        <v>Fluid (stream)</v>
      </c>
      <c r="K3734" s="1" t="str">
        <f t="shared" si="318"/>
        <v>Untreated Water</v>
      </c>
      <c r="L3734">
        <v>11</v>
      </c>
      <c r="M3734" t="s">
        <v>11450</v>
      </c>
      <c r="N3734">
        <v>215</v>
      </c>
      <c r="O3734">
        <v>2.5000000000000001E-2</v>
      </c>
      <c r="P3734">
        <v>10</v>
      </c>
      <c r="Q3734">
        <v>5.8</v>
      </c>
    </row>
    <row r="3735" spans="1:17" hidden="1" x14ac:dyDescent="0.3">
      <c r="A3735" t="s">
        <v>14649</v>
      </c>
      <c r="B3735" t="s">
        <v>14650</v>
      </c>
      <c r="C3735" s="1" t="str">
        <f t="shared" si="315"/>
        <v>21:0552</v>
      </c>
      <c r="D3735" s="1" t="str">
        <f t="shared" si="316"/>
        <v>21:0180</v>
      </c>
      <c r="E3735" t="s">
        <v>14651</v>
      </c>
      <c r="F3735" t="s">
        <v>14652</v>
      </c>
      <c r="H3735">
        <v>53.866726200000002</v>
      </c>
      <c r="I3735">
        <v>-120.9948667</v>
      </c>
      <c r="J3735" s="1" t="str">
        <f t="shared" si="317"/>
        <v>Fluid (stream)</v>
      </c>
      <c r="K3735" s="1" t="str">
        <f t="shared" si="318"/>
        <v>Untreated Water</v>
      </c>
      <c r="L3735">
        <v>11</v>
      </c>
      <c r="M3735" t="s">
        <v>11460</v>
      </c>
      <c r="N3735">
        <v>216</v>
      </c>
      <c r="O3735">
        <v>0.09</v>
      </c>
      <c r="P3735">
        <v>10</v>
      </c>
      <c r="Q3735">
        <v>6.2</v>
      </c>
    </row>
    <row r="3736" spans="1:17" hidden="1" x14ac:dyDescent="0.3">
      <c r="A3736" t="s">
        <v>14653</v>
      </c>
      <c r="B3736" t="s">
        <v>14654</v>
      </c>
      <c r="C3736" s="1" t="str">
        <f t="shared" si="315"/>
        <v>21:0552</v>
      </c>
      <c r="D3736" s="1" t="str">
        <f t="shared" si="316"/>
        <v>21:0180</v>
      </c>
      <c r="E3736" t="s">
        <v>14655</v>
      </c>
      <c r="F3736" t="s">
        <v>14656</v>
      </c>
      <c r="H3736">
        <v>53.849047400000003</v>
      </c>
      <c r="I3736">
        <v>-120.9903977</v>
      </c>
      <c r="J3736" s="1" t="str">
        <f t="shared" si="317"/>
        <v>Fluid (stream)</v>
      </c>
      <c r="K3736" s="1" t="str">
        <f t="shared" si="318"/>
        <v>Untreated Water</v>
      </c>
      <c r="L3736">
        <v>11</v>
      </c>
      <c r="M3736" t="s">
        <v>11465</v>
      </c>
      <c r="N3736">
        <v>217</v>
      </c>
      <c r="O3736">
        <v>0.2</v>
      </c>
      <c r="P3736">
        <v>10</v>
      </c>
      <c r="Q3736">
        <v>6.5</v>
      </c>
    </row>
    <row r="3737" spans="1:17" hidden="1" x14ac:dyDescent="0.3">
      <c r="A3737" t="s">
        <v>14657</v>
      </c>
      <c r="B3737" t="s">
        <v>14658</v>
      </c>
      <c r="C3737" s="1" t="str">
        <f t="shared" si="315"/>
        <v>21:0552</v>
      </c>
      <c r="D3737" s="1" t="str">
        <f t="shared" si="316"/>
        <v>21:0180</v>
      </c>
      <c r="E3737" t="s">
        <v>14659</v>
      </c>
      <c r="F3737" t="s">
        <v>14660</v>
      </c>
      <c r="H3737">
        <v>53.822335199999998</v>
      </c>
      <c r="I3737">
        <v>-120.96526</v>
      </c>
      <c r="J3737" s="1" t="str">
        <f t="shared" si="317"/>
        <v>Fluid (stream)</v>
      </c>
      <c r="K3737" s="1" t="str">
        <f t="shared" si="318"/>
        <v>Untreated Water</v>
      </c>
      <c r="L3737">
        <v>11</v>
      </c>
      <c r="M3737" t="s">
        <v>11470</v>
      </c>
      <c r="N3737">
        <v>218</v>
      </c>
      <c r="O3737">
        <v>0.73</v>
      </c>
      <c r="P3737">
        <v>10</v>
      </c>
      <c r="Q3737">
        <v>7.6</v>
      </c>
    </row>
    <row r="3738" spans="1:17" hidden="1" x14ac:dyDescent="0.3">
      <c r="A3738" t="s">
        <v>14661</v>
      </c>
      <c r="B3738" t="s">
        <v>14662</v>
      </c>
      <c r="C3738" s="1" t="str">
        <f t="shared" si="315"/>
        <v>21:0552</v>
      </c>
      <c r="D3738" s="1" t="str">
        <f t="shared" si="316"/>
        <v>21:0180</v>
      </c>
      <c r="E3738" t="s">
        <v>14663</v>
      </c>
      <c r="F3738" t="s">
        <v>14664</v>
      </c>
      <c r="H3738">
        <v>53.8248617</v>
      </c>
      <c r="I3738">
        <v>-120.9463124</v>
      </c>
      <c r="J3738" s="1" t="str">
        <f t="shared" si="317"/>
        <v>Fluid (stream)</v>
      </c>
      <c r="K3738" s="1" t="str">
        <f t="shared" si="318"/>
        <v>Untreated Water</v>
      </c>
      <c r="L3738">
        <v>11</v>
      </c>
      <c r="M3738" t="s">
        <v>11475</v>
      </c>
      <c r="N3738">
        <v>219</v>
      </c>
      <c r="O3738">
        <v>0.3</v>
      </c>
      <c r="P3738">
        <v>10</v>
      </c>
      <c r="Q3738">
        <v>7.3</v>
      </c>
    </row>
    <row r="3739" spans="1:17" hidden="1" x14ac:dyDescent="0.3">
      <c r="A3739" t="s">
        <v>14665</v>
      </c>
      <c r="B3739" t="s">
        <v>14666</v>
      </c>
      <c r="C3739" s="1" t="str">
        <f t="shared" si="315"/>
        <v>21:0552</v>
      </c>
      <c r="D3739" s="1" t="str">
        <f t="shared" si="316"/>
        <v>21:0180</v>
      </c>
      <c r="E3739" t="s">
        <v>14667</v>
      </c>
      <c r="F3739" t="s">
        <v>14668</v>
      </c>
      <c r="H3739">
        <v>53.803710000000002</v>
      </c>
      <c r="I3739">
        <v>-120.9250157</v>
      </c>
      <c r="J3739" s="1" t="str">
        <f t="shared" si="317"/>
        <v>Fluid (stream)</v>
      </c>
      <c r="K3739" s="1" t="str">
        <f t="shared" si="318"/>
        <v>Untreated Water</v>
      </c>
      <c r="L3739">
        <v>11</v>
      </c>
      <c r="M3739" t="s">
        <v>11480</v>
      </c>
      <c r="N3739">
        <v>220</v>
      </c>
      <c r="O3739">
        <v>0.28999999999999998</v>
      </c>
      <c r="P3739">
        <v>40</v>
      </c>
      <c r="Q3739">
        <v>7.5</v>
      </c>
    </row>
    <row r="3740" spans="1:17" hidden="1" x14ac:dyDescent="0.3">
      <c r="A3740" t="s">
        <v>14669</v>
      </c>
      <c r="B3740" t="s">
        <v>14670</v>
      </c>
      <c r="C3740" s="1" t="str">
        <f t="shared" si="315"/>
        <v>21:0552</v>
      </c>
      <c r="D3740" s="1" t="str">
        <f t="shared" si="316"/>
        <v>21:0180</v>
      </c>
      <c r="E3740" t="s">
        <v>14671</v>
      </c>
      <c r="F3740" t="s">
        <v>14672</v>
      </c>
      <c r="H3740">
        <v>53.8915601</v>
      </c>
      <c r="I3740">
        <v>-120.03089679999999</v>
      </c>
      <c r="J3740" s="1" t="str">
        <f t="shared" si="317"/>
        <v>Fluid (stream)</v>
      </c>
      <c r="K3740" s="1" t="str">
        <f t="shared" si="318"/>
        <v>Untreated Water</v>
      </c>
      <c r="L3740">
        <v>12</v>
      </c>
      <c r="M3740" t="s">
        <v>11387</v>
      </c>
      <c r="N3740">
        <v>221</v>
      </c>
      <c r="O3740">
        <v>0.16</v>
      </c>
      <c r="P3740">
        <v>96</v>
      </c>
      <c r="Q3740">
        <v>6.9</v>
      </c>
    </row>
    <row r="3741" spans="1:17" hidden="1" x14ac:dyDescent="0.3">
      <c r="A3741" t="s">
        <v>14673</v>
      </c>
      <c r="B3741" t="s">
        <v>14674</v>
      </c>
      <c r="C3741" s="1" t="str">
        <f t="shared" si="315"/>
        <v>21:0552</v>
      </c>
      <c r="D3741" s="1" t="str">
        <f t="shared" si="316"/>
        <v>21:0180</v>
      </c>
      <c r="E3741" t="s">
        <v>14675</v>
      </c>
      <c r="F3741" t="s">
        <v>14676</v>
      </c>
      <c r="H3741">
        <v>53.981647000000002</v>
      </c>
      <c r="I3741">
        <v>-120.0233223</v>
      </c>
      <c r="J3741" s="1" t="str">
        <f t="shared" si="317"/>
        <v>Fluid (stream)</v>
      </c>
      <c r="K3741" s="1" t="str">
        <f t="shared" si="318"/>
        <v>Untreated Water</v>
      </c>
      <c r="L3741">
        <v>12</v>
      </c>
      <c r="M3741" t="s">
        <v>11431</v>
      </c>
      <c r="N3741">
        <v>222</v>
      </c>
      <c r="O3741">
        <v>0.15</v>
      </c>
      <c r="P3741">
        <v>10</v>
      </c>
      <c r="Q3741">
        <v>7.1</v>
      </c>
    </row>
    <row r="3742" spans="1:17" hidden="1" x14ac:dyDescent="0.3">
      <c r="A3742" t="s">
        <v>14677</v>
      </c>
      <c r="B3742" t="s">
        <v>14678</v>
      </c>
      <c r="C3742" s="1" t="str">
        <f t="shared" si="315"/>
        <v>21:0552</v>
      </c>
      <c r="D3742" s="1" t="str">
        <f t="shared" si="316"/>
        <v>21:0180</v>
      </c>
      <c r="E3742" t="s">
        <v>14675</v>
      </c>
      <c r="F3742" t="s">
        <v>14679</v>
      </c>
      <c r="H3742">
        <v>53.981647000000002</v>
      </c>
      <c r="I3742">
        <v>-120.0233223</v>
      </c>
      <c r="J3742" s="1" t="str">
        <f t="shared" si="317"/>
        <v>Fluid (stream)</v>
      </c>
      <c r="K3742" s="1" t="str">
        <f t="shared" si="318"/>
        <v>Untreated Water</v>
      </c>
      <c r="L3742">
        <v>12</v>
      </c>
      <c r="M3742" t="s">
        <v>11435</v>
      </c>
      <c r="N3742">
        <v>223</v>
      </c>
      <c r="O3742">
        <v>0.11</v>
      </c>
      <c r="P3742">
        <v>10</v>
      </c>
      <c r="Q3742">
        <v>7</v>
      </c>
    </row>
    <row r="3743" spans="1:17" hidden="1" x14ac:dyDescent="0.3">
      <c r="A3743" t="s">
        <v>14680</v>
      </c>
      <c r="B3743" t="s">
        <v>14681</v>
      </c>
      <c r="C3743" s="1" t="str">
        <f t="shared" si="315"/>
        <v>21:0552</v>
      </c>
      <c r="D3743" s="1" t="str">
        <f t="shared" si="316"/>
        <v>21:0180</v>
      </c>
      <c r="E3743" t="s">
        <v>14682</v>
      </c>
      <c r="F3743" t="s">
        <v>14683</v>
      </c>
      <c r="H3743">
        <v>53.937215199999997</v>
      </c>
      <c r="I3743">
        <v>-120.0389866</v>
      </c>
      <c r="J3743" s="1" t="str">
        <f t="shared" si="317"/>
        <v>Fluid (stream)</v>
      </c>
      <c r="K3743" s="1" t="str">
        <f t="shared" si="318"/>
        <v>Untreated Water</v>
      </c>
      <c r="L3743">
        <v>12</v>
      </c>
      <c r="M3743" t="s">
        <v>11392</v>
      </c>
      <c r="N3743">
        <v>224</v>
      </c>
      <c r="O3743">
        <v>0.14000000000000001</v>
      </c>
      <c r="P3743">
        <v>10</v>
      </c>
      <c r="Q3743">
        <v>7.4</v>
      </c>
    </row>
    <row r="3744" spans="1:17" hidden="1" x14ac:dyDescent="0.3">
      <c r="A3744" t="s">
        <v>14684</v>
      </c>
      <c r="B3744" t="s">
        <v>14685</v>
      </c>
      <c r="C3744" s="1" t="str">
        <f t="shared" si="315"/>
        <v>21:0552</v>
      </c>
      <c r="D3744" s="1" t="str">
        <f t="shared" si="316"/>
        <v>21:0180</v>
      </c>
      <c r="E3744" t="s">
        <v>14686</v>
      </c>
      <c r="F3744" t="s">
        <v>14687</v>
      </c>
      <c r="H3744">
        <v>53.921036800000003</v>
      </c>
      <c r="I3744">
        <v>-120.0341851</v>
      </c>
      <c r="J3744" s="1" t="str">
        <f t="shared" si="317"/>
        <v>Fluid (stream)</v>
      </c>
      <c r="K3744" s="1" t="str">
        <f t="shared" si="318"/>
        <v>Untreated Water</v>
      </c>
      <c r="L3744">
        <v>12</v>
      </c>
      <c r="M3744" t="s">
        <v>11397</v>
      </c>
      <c r="N3744">
        <v>225</v>
      </c>
      <c r="O3744">
        <v>0.3</v>
      </c>
      <c r="P3744">
        <v>10</v>
      </c>
      <c r="Q3744">
        <v>7.2</v>
      </c>
    </row>
    <row r="3745" spans="1:17" hidden="1" x14ac:dyDescent="0.3">
      <c r="A3745" t="s">
        <v>14688</v>
      </c>
      <c r="B3745" t="s">
        <v>14689</v>
      </c>
      <c r="C3745" s="1" t="str">
        <f t="shared" si="315"/>
        <v>21:0552</v>
      </c>
      <c r="D3745" s="1" t="str">
        <f t="shared" si="316"/>
        <v>21:0180</v>
      </c>
      <c r="E3745" t="s">
        <v>14671</v>
      </c>
      <c r="F3745" t="s">
        <v>14690</v>
      </c>
      <c r="H3745">
        <v>53.8915601</v>
      </c>
      <c r="I3745">
        <v>-120.03089679999999</v>
      </c>
      <c r="J3745" s="1" t="str">
        <f t="shared" si="317"/>
        <v>Fluid (stream)</v>
      </c>
      <c r="K3745" s="1" t="str">
        <f t="shared" si="318"/>
        <v>Untreated Water</v>
      </c>
      <c r="L3745">
        <v>12</v>
      </c>
      <c r="M3745" t="s">
        <v>11406</v>
      </c>
      <c r="N3745">
        <v>226</v>
      </c>
      <c r="O3745">
        <v>0.2</v>
      </c>
      <c r="P3745">
        <v>10</v>
      </c>
      <c r="Q3745">
        <v>7.2</v>
      </c>
    </row>
    <row r="3746" spans="1:17" hidden="1" x14ac:dyDescent="0.3">
      <c r="A3746" t="s">
        <v>14691</v>
      </c>
      <c r="B3746" t="s">
        <v>14692</v>
      </c>
      <c r="C3746" s="1" t="str">
        <f t="shared" si="315"/>
        <v>21:0552</v>
      </c>
      <c r="D3746" s="1" t="str">
        <f t="shared" si="316"/>
        <v>21:0180</v>
      </c>
      <c r="E3746" t="s">
        <v>14693</v>
      </c>
      <c r="F3746" t="s">
        <v>14694</v>
      </c>
      <c r="H3746">
        <v>53.8593057</v>
      </c>
      <c r="I3746">
        <v>-120.0077931</v>
      </c>
      <c r="J3746" s="1" t="str">
        <f t="shared" si="317"/>
        <v>Fluid (stream)</v>
      </c>
      <c r="K3746" s="1" t="str">
        <f t="shared" si="318"/>
        <v>Untreated Water</v>
      </c>
      <c r="L3746">
        <v>12</v>
      </c>
      <c r="M3746" t="s">
        <v>11402</v>
      </c>
      <c r="N3746">
        <v>227</v>
      </c>
      <c r="O3746">
        <v>0.65</v>
      </c>
      <c r="P3746">
        <v>10</v>
      </c>
      <c r="Q3746">
        <v>7.5</v>
      </c>
    </row>
    <row r="3747" spans="1:17" hidden="1" x14ac:dyDescent="0.3">
      <c r="A3747" t="s">
        <v>14695</v>
      </c>
      <c r="B3747" t="s">
        <v>14696</v>
      </c>
      <c r="C3747" s="1" t="str">
        <f t="shared" si="315"/>
        <v>21:0552</v>
      </c>
      <c r="D3747" s="1" t="str">
        <f>HYPERLINK("http://geochem.nrcan.gc.ca/cdogs/content/svy/svy_e.htm", "")</f>
        <v/>
      </c>
      <c r="G3747" s="1" t="str">
        <f>HYPERLINK("http://geochem.nrcan.gc.ca/cdogs/content/cr_/cr_00073_e.htm", "73")</f>
        <v>73</v>
      </c>
      <c r="J3747" t="s">
        <v>11453</v>
      </c>
      <c r="K3747" t="s">
        <v>11454</v>
      </c>
      <c r="L3747">
        <v>12</v>
      </c>
      <c r="M3747" t="s">
        <v>11455</v>
      </c>
      <c r="N3747">
        <v>228</v>
      </c>
      <c r="O3747">
        <v>0.7</v>
      </c>
      <c r="P3747">
        <v>54</v>
      </c>
      <c r="Q3747">
        <v>6.5</v>
      </c>
    </row>
    <row r="3748" spans="1:17" hidden="1" x14ac:dyDescent="0.3">
      <c r="A3748" t="s">
        <v>14697</v>
      </c>
      <c r="B3748" t="s">
        <v>14698</v>
      </c>
      <c r="C3748" s="1" t="str">
        <f t="shared" si="315"/>
        <v>21:0552</v>
      </c>
      <c r="D3748" s="1" t="str">
        <f t="shared" ref="D3748:D3771" si="319">HYPERLINK("http://geochem.nrcan.gc.ca/cdogs/content/svy/svy210180_e.htm", "21:0180")</f>
        <v>21:0180</v>
      </c>
      <c r="E3748" t="s">
        <v>14699</v>
      </c>
      <c r="F3748" t="s">
        <v>14700</v>
      </c>
      <c r="H3748">
        <v>53.834858400000002</v>
      </c>
      <c r="I3748">
        <v>-120.0054136</v>
      </c>
      <c r="J3748" s="1" t="str">
        <f t="shared" ref="J3748:J3771" si="320">HYPERLINK("http://geochem.nrcan.gc.ca/cdogs/content/kwd/kwd020018_e.htm", "Fluid (stream)")</f>
        <v>Fluid (stream)</v>
      </c>
      <c r="K3748" s="1" t="str">
        <f t="shared" ref="K3748:K3771" si="321">HYPERLINK("http://geochem.nrcan.gc.ca/cdogs/content/kwd/kwd080007_e.htm", "Untreated Water")</f>
        <v>Untreated Water</v>
      </c>
      <c r="L3748">
        <v>12</v>
      </c>
      <c r="M3748" t="s">
        <v>11411</v>
      </c>
      <c r="N3748">
        <v>229</v>
      </c>
      <c r="O3748">
        <v>1.1000000000000001</v>
      </c>
      <c r="P3748">
        <v>20</v>
      </c>
      <c r="Q3748">
        <v>7.2</v>
      </c>
    </row>
    <row r="3749" spans="1:17" hidden="1" x14ac:dyDescent="0.3">
      <c r="A3749" t="s">
        <v>14701</v>
      </c>
      <c r="B3749" t="s">
        <v>14702</v>
      </c>
      <c r="C3749" s="1" t="str">
        <f t="shared" si="315"/>
        <v>21:0552</v>
      </c>
      <c r="D3749" s="1" t="str">
        <f t="shared" si="319"/>
        <v>21:0180</v>
      </c>
      <c r="E3749" t="s">
        <v>14703</v>
      </c>
      <c r="F3749" t="s">
        <v>14704</v>
      </c>
      <c r="H3749">
        <v>53.763854199999997</v>
      </c>
      <c r="I3749">
        <v>-120.0108549</v>
      </c>
      <c r="J3749" s="1" t="str">
        <f t="shared" si="320"/>
        <v>Fluid (stream)</v>
      </c>
      <c r="K3749" s="1" t="str">
        <f t="shared" si="321"/>
        <v>Untreated Water</v>
      </c>
      <c r="L3749">
        <v>12</v>
      </c>
      <c r="M3749" t="s">
        <v>11416</v>
      </c>
      <c r="N3749">
        <v>230</v>
      </c>
      <c r="O3749">
        <v>1.2</v>
      </c>
      <c r="P3749">
        <v>10</v>
      </c>
      <c r="Q3749">
        <v>7.1</v>
      </c>
    </row>
    <row r="3750" spans="1:17" hidden="1" x14ac:dyDescent="0.3">
      <c r="A3750" t="s">
        <v>14705</v>
      </c>
      <c r="B3750" t="s">
        <v>14706</v>
      </c>
      <c r="C3750" s="1" t="str">
        <f t="shared" si="315"/>
        <v>21:0552</v>
      </c>
      <c r="D3750" s="1" t="str">
        <f t="shared" si="319"/>
        <v>21:0180</v>
      </c>
      <c r="E3750" t="s">
        <v>14707</v>
      </c>
      <c r="F3750" t="s">
        <v>14708</v>
      </c>
      <c r="H3750">
        <v>53.700838900000001</v>
      </c>
      <c r="I3750">
        <v>-120.03706990000001</v>
      </c>
      <c r="J3750" s="1" t="str">
        <f t="shared" si="320"/>
        <v>Fluid (stream)</v>
      </c>
      <c r="K3750" s="1" t="str">
        <f t="shared" si="321"/>
        <v>Untreated Water</v>
      </c>
      <c r="L3750">
        <v>12</v>
      </c>
      <c r="M3750" t="s">
        <v>11421</v>
      </c>
      <c r="N3750">
        <v>231</v>
      </c>
      <c r="O3750">
        <v>0.13</v>
      </c>
      <c r="P3750">
        <v>10</v>
      </c>
      <c r="Q3750">
        <v>6.6</v>
      </c>
    </row>
    <row r="3751" spans="1:17" hidden="1" x14ac:dyDescent="0.3">
      <c r="A3751" t="s">
        <v>14709</v>
      </c>
      <c r="B3751" t="s">
        <v>14710</v>
      </c>
      <c r="C3751" s="1" t="str">
        <f t="shared" si="315"/>
        <v>21:0552</v>
      </c>
      <c r="D3751" s="1" t="str">
        <f t="shared" si="319"/>
        <v>21:0180</v>
      </c>
      <c r="E3751" t="s">
        <v>14711</v>
      </c>
      <c r="F3751" t="s">
        <v>14712</v>
      </c>
      <c r="H3751">
        <v>53.703397899999999</v>
      </c>
      <c r="I3751">
        <v>-120.05807590000001</v>
      </c>
      <c r="J3751" s="1" t="str">
        <f t="shared" si="320"/>
        <v>Fluid (stream)</v>
      </c>
      <c r="K3751" s="1" t="str">
        <f t="shared" si="321"/>
        <v>Untreated Water</v>
      </c>
      <c r="L3751">
        <v>12</v>
      </c>
      <c r="M3751" t="s">
        <v>11426</v>
      </c>
      <c r="N3751">
        <v>232</v>
      </c>
      <c r="O3751">
        <v>0.09</v>
      </c>
      <c r="P3751">
        <v>10</v>
      </c>
      <c r="Q3751">
        <v>6.3</v>
      </c>
    </row>
    <row r="3752" spans="1:17" hidden="1" x14ac:dyDescent="0.3">
      <c r="A3752" t="s">
        <v>14713</v>
      </c>
      <c r="B3752" t="s">
        <v>14714</v>
      </c>
      <c r="C3752" s="1" t="str">
        <f t="shared" si="315"/>
        <v>21:0552</v>
      </c>
      <c r="D3752" s="1" t="str">
        <f t="shared" si="319"/>
        <v>21:0180</v>
      </c>
      <c r="E3752" t="s">
        <v>14715</v>
      </c>
      <c r="F3752" t="s">
        <v>14716</v>
      </c>
      <c r="H3752">
        <v>53.7044079</v>
      </c>
      <c r="I3752">
        <v>-120.1028026</v>
      </c>
      <c r="J3752" s="1" t="str">
        <f t="shared" si="320"/>
        <v>Fluid (stream)</v>
      </c>
      <c r="K3752" s="1" t="str">
        <f t="shared" si="321"/>
        <v>Untreated Water</v>
      </c>
      <c r="L3752">
        <v>12</v>
      </c>
      <c r="M3752" t="s">
        <v>11440</v>
      </c>
      <c r="N3752">
        <v>233</v>
      </c>
      <c r="O3752">
        <v>2.5000000000000001E-2</v>
      </c>
      <c r="P3752">
        <v>10</v>
      </c>
      <c r="Q3752">
        <v>6</v>
      </c>
    </row>
    <row r="3753" spans="1:17" hidden="1" x14ac:dyDescent="0.3">
      <c r="A3753" t="s">
        <v>14717</v>
      </c>
      <c r="B3753" t="s">
        <v>14718</v>
      </c>
      <c r="C3753" s="1" t="str">
        <f t="shared" si="315"/>
        <v>21:0552</v>
      </c>
      <c r="D3753" s="1" t="str">
        <f t="shared" si="319"/>
        <v>21:0180</v>
      </c>
      <c r="E3753" t="s">
        <v>14719</v>
      </c>
      <c r="F3753" t="s">
        <v>14720</v>
      </c>
      <c r="H3753">
        <v>53.757514299999997</v>
      </c>
      <c r="I3753">
        <v>-120.0730336</v>
      </c>
      <c r="J3753" s="1" t="str">
        <f t="shared" si="320"/>
        <v>Fluid (stream)</v>
      </c>
      <c r="K3753" s="1" t="str">
        <f t="shared" si="321"/>
        <v>Untreated Water</v>
      </c>
      <c r="L3753">
        <v>12</v>
      </c>
      <c r="M3753" t="s">
        <v>11445</v>
      </c>
      <c r="N3753">
        <v>234</v>
      </c>
      <c r="O3753">
        <v>0.22</v>
      </c>
      <c r="P3753">
        <v>10</v>
      </c>
      <c r="Q3753">
        <v>6.9</v>
      </c>
    </row>
    <row r="3754" spans="1:17" hidden="1" x14ac:dyDescent="0.3">
      <c r="A3754" t="s">
        <v>14721</v>
      </c>
      <c r="B3754" t="s">
        <v>14722</v>
      </c>
      <c r="C3754" s="1" t="str">
        <f t="shared" si="315"/>
        <v>21:0552</v>
      </c>
      <c r="D3754" s="1" t="str">
        <f t="shared" si="319"/>
        <v>21:0180</v>
      </c>
      <c r="E3754" t="s">
        <v>14723</v>
      </c>
      <c r="F3754" t="s">
        <v>14724</v>
      </c>
      <c r="H3754">
        <v>53.753544099999999</v>
      </c>
      <c r="I3754">
        <v>-120.07026020000001</v>
      </c>
      <c r="J3754" s="1" t="str">
        <f t="shared" si="320"/>
        <v>Fluid (stream)</v>
      </c>
      <c r="K3754" s="1" t="str">
        <f t="shared" si="321"/>
        <v>Untreated Water</v>
      </c>
      <c r="L3754">
        <v>12</v>
      </c>
      <c r="M3754" t="s">
        <v>11450</v>
      </c>
      <c r="N3754">
        <v>235</v>
      </c>
      <c r="O3754">
        <v>0.27</v>
      </c>
      <c r="P3754">
        <v>10</v>
      </c>
      <c r="Q3754">
        <v>6.8</v>
      </c>
    </row>
    <row r="3755" spans="1:17" hidden="1" x14ac:dyDescent="0.3">
      <c r="A3755" t="s">
        <v>14725</v>
      </c>
      <c r="B3755" t="s">
        <v>14726</v>
      </c>
      <c r="C3755" s="1" t="str">
        <f t="shared" si="315"/>
        <v>21:0552</v>
      </c>
      <c r="D3755" s="1" t="str">
        <f t="shared" si="319"/>
        <v>21:0180</v>
      </c>
      <c r="E3755" t="s">
        <v>14727</v>
      </c>
      <c r="F3755" t="s">
        <v>14728</v>
      </c>
      <c r="H3755">
        <v>53.738546100000001</v>
      </c>
      <c r="I3755">
        <v>-120.0801764</v>
      </c>
      <c r="J3755" s="1" t="str">
        <f t="shared" si="320"/>
        <v>Fluid (stream)</v>
      </c>
      <c r="K3755" s="1" t="str">
        <f t="shared" si="321"/>
        <v>Untreated Water</v>
      </c>
      <c r="L3755">
        <v>12</v>
      </c>
      <c r="M3755" t="s">
        <v>11460</v>
      </c>
      <c r="N3755">
        <v>236</v>
      </c>
      <c r="O3755">
        <v>1.9</v>
      </c>
      <c r="P3755">
        <v>46</v>
      </c>
      <c r="Q3755">
        <v>7.3</v>
      </c>
    </row>
    <row r="3756" spans="1:17" hidden="1" x14ac:dyDescent="0.3">
      <c r="A3756" t="s">
        <v>14729</v>
      </c>
      <c r="B3756" t="s">
        <v>14730</v>
      </c>
      <c r="C3756" s="1" t="str">
        <f t="shared" si="315"/>
        <v>21:0552</v>
      </c>
      <c r="D3756" s="1" t="str">
        <f t="shared" si="319"/>
        <v>21:0180</v>
      </c>
      <c r="E3756" t="s">
        <v>14731</v>
      </c>
      <c r="F3756" t="s">
        <v>14732</v>
      </c>
      <c r="H3756">
        <v>53.746419000000003</v>
      </c>
      <c r="I3756">
        <v>-120.09592290000001</v>
      </c>
      <c r="J3756" s="1" t="str">
        <f t="shared" si="320"/>
        <v>Fluid (stream)</v>
      </c>
      <c r="K3756" s="1" t="str">
        <f t="shared" si="321"/>
        <v>Untreated Water</v>
      </c>
      <c r="L3756">
        <v>12</v>
      </c>
      <c r="M3756" t="s">
        <v>11465</v>
      </c>
      <c r="N3756">
        <v>237</v>
      </c>
      <c r="O3756">
        <v>0.1</v>
      </c>
      <c r="P3756">
        <v>36</v>
      </c>
      <c r="Q3756">
        <v>7</v>
      </c>
    </row>
    <row r="3757" spans="1:17" hidden="1" x14ac:dyDescent="0.3">
      <c r="A3757" t="s">
        <v>14733</v>
      </c>
      <c r="B3757" t="s">
        <v>14734</v>
      </c>
      <c r="C3757" s="1" t="str">
        <f t="shared" si="315"/>
        <v>21:0552</v>
      </c>
      <c r="D3757" s="1" t="str">
        <f t="shared" si="319"/>
        <v>21:0180</v>
      </c>
      <c r="E3757" t="s">
        <v>14735</v>
      </c>
      <c r="F3757" t="s">
        <v>14736</v>
      </c>
      <c r="H3757">
        <v>53.740925099999998</v>
      </c>
      <c r="I3757">
        <v>-120.1373155</v>
      </c>
      <c r="J3757" s="1" t="str">
        <f t="shared" si="320"/>
        <v>Fluid (stream)</v>
      </c>
      <c r="K3757" s="1" t="str">
        <f t="shared" si="321"/>
        <v>Untreated Water</v>
      </c>
      <c r="L3757">
        <v>12</v>
      </c>
      <c r="M3757" t="s">
        <v>11470</v>
      </c>
      <c r="N3757">
        <v>238</v>
      </c>
      <c r="O3757">
        <v>0.2</v>
      </c>
      <c r="P3757">
        <v>10</v>
      </c>
      <c r="Q3757">
        <v>7</v>
      </c>
    </row>
    <row r="3758" spans="1:17" hidden="1" x14ac:dyDescent="0.3">
      <c r="A3758" t="s">
        <v>14737</v>
      </c>
      <c r="B3758" t="s">
        <v>14738</v>
      </c>
      <c r="C3758" s="1" t="str">
        <f t="shared" si="315"/>
        <v>21:0552</v>
      </c>
      <c r="D3758" s="1" t="str">
        <f t="shared" si="319"/>
        <v>21:0180</v>
      </c>
      <c r="E3758" t="s">
        <v>14739</v>
      </c>
      <c r="F3758" t="s">
        <v>14740</v>
      </c>
      <c r="H3758">
        <v>53.7303882</v>
      </c>
      <c r="I3758">
        <v>-120.15998879999999</v>
      </c>
      <c r="J3758" s="1" t="str">
        <f t="shared" si="320"/>
        <v>Fluid (stream)</v>
      </c>
      <c r="K3758" s="1" t="str">
        <f t="shared" si="321"/>
        <v>Untreated Water</v>
      </c>
      <c r="L3758">
        <v>12</v>
      </c>
      <c r="M3758" t="s">
        <v>11475</v>
      </c>
      <c r="N3758">
        <v>239</v>
      </c>
      <c r="O3758">
        <v>0.06</v>
      </c>
      <c r="P3758">
        <v>10</v>
      </c>
      <c r="Q3758">
        <v>6.6</v>
      </c>
    </row>
    <row r="3759" spans="1:17" hidden="1" x14ac:dyDescent="0.3">
      <c r="A3759" t="s">
        <v>14741</v>
      </c>
      <c r="B3759" t="s">
        <v>14742</v>
      </c>
      <c r="C3759" s="1" t="str">
        <f t="shared" si="315"/>
        <v>21:0552</v>
      </c>
      <c r="D3759" s="1" t="str">
        <f t="shared" si="319"/>
        <v>21:0180</v>
      </c>
      <c r="E3759" t="s">
        <v>14743</v>
      </c>
      <c r="F3759" t="s">
        <v>14744</v>
      </c>
      <c r="H3759">
        <v>53.736479500000002</v>
      </c>
      <c r="I3759">
        <v>-120.19524850000001</v>
      </c>
      <c r="J3759" s="1" t="str">
        <f t="shared" si="320"/>
        <v>Fluid (stream)</v>
      </c>
      <c r="K3759" s="1" t="str">
        <f t="shared" si="321"/>
        <v>Untreated Water</v>
      </c>
      <c r="L3759">
        <v>12</v>
      </c>
      <c r="M3759" t="s">
        <v>11480</v>
      </c>
      <c r="N3759">
        <v>240</v>
      </c>
      <c r="O3759">
        <v>0.24</v>
      </c>
      <c r="P3759">
        <v>10</v>
      </c>
      <c r="Q3759">
        <v>6.8</v>
      </c>
    </row>
    <row r="3760" spans="1:17" hidden="1" x14ac:dyDescent="0.3">
      <c r="A3760" t="s">
        <v>14745</v>
      </c>
      <c r="B3760" t="s">
        <v>14746</v>
      </c>
      <c r="C3760" s="1" t="str">
        <f t="shared" si="315"/>
        <v>21:0552</v>
      </c>
      <c r="D3760" s="1" t="str">
        <f t="shared" si="319"/>
        <v>21:0180</v>
      </c>
      <c r="E3760" t="s">
        <v>14747</v>
      </c>
      <c r="F3760" t="s">
        <v>14748</v>
      </c>
      <c r="H3760">
        <v>53.728502900000002</v>
      </c>
      <c r="I3760">
        <v>-120.21753820000001</v>
      </c>
      <c r="J3760" s="1" t="str">
        <f t="shared" si="320"/>
        <v>Fluid (stream)</v>
      </c>
      <c r="K3760" s="1" t="str">
        <f t="shared" si="321"/>
        <v>Untreated Water</v>
      </c>
      <c r="L3760">
        <v>13</v>
      </c>
      <c r="M3760" t="s">
        <v>11387</v>
      </c>
      <c r="N3760">
        <v>241</v>
      </c>
      <c r="O3760">
        <v>0.05</v>
      </c>
      <c r="P3760">
        <v>110</v>
      </c>
      <c r="Q3760">
        <v>6.9</v>
      </c>
    </row>
    <row r="3761" spans="1:17" hidden="1" x14ac:dyDescent="0.3">
      <c r="A3761" t="s">
        <v>14749</v>
      </c>
      <c r="B3761" t="s">
        <v>14750</v>
      </c>
      <c r="C3761" s="1" t="str">
        <f t="shared" si="315"/>
        <v>21:0552</v>
      </c>
      <c r="D3761" s="1" t="str">
        <f t="shared" si="319"/>
        <v>21:0180</v>
      </c>
      <c r="E3761" t="s">
        <v>14751</v>
      </c>
      <c r="F3761" t="s">
        <v>14752</v>
      </c>
      <c r="H3761">
        <v>53.727263200000003</v>
      </c>
      <c r="I3761">
        <v>-120.19984959999999</v>
      </c>
      <c r="J3761" s="1" t="str">
        <f t="shared" si="320"/>
        <v>Fluid (stream)</v>
      </c>
      <c r="K3761" s="1" t="str">
        <f t="shared" si="321"/>
        <v>Untreated Water</v>
      </c>
      <c r="L3761">
        <v>13</v>
      </c>
      <c r="M3761" t="s">
        <v>11392</v>
      </c>
      <c r="N3761">
        <v>242</v>
      </c>
      <c r="O3761">
        <v>2.5000000000000001E-2</v>
      </c>
      <c r="P3761">
        <v>40</v>
      </c>
      <c r="Q3761">
        <v>6.5</v>
      </c>
    </row>
    <row r="3762" spans="1:17" hidden="1" x14ac:dyDescent="0.3">
      <c r="A3762" t="s">
        <v>14753</v>
      </c>
      <c r="B3762" t="s">
        <v>14754</v>
      </c>
      <c r="C3762" s="1" t="str">
        <f t="shared" si="315"/>
        <v>21:0552</v>
      </c>
      <c r="D3762" s="1" t="str">
        <f t="shared" si="319"/>
        <v>21:0180</v>
      </c>
      <c r="E3762" t="s">
        <v>14747</v>
      </c>
      <c r="F3762" t="s">
        <v>14755</v>
      </c>
      <c r="H3762">
        <v>53.728502900000002</v>
      </c>
      <c r="I3762">
        <v>-120.21753820000001</v>
      </c>
      <c r="J3762" s="1" t="str">
        <f t="shared" si="320"/>
        <v>Fluid (stream)</v>
      </c>
      <c r="K3762" s="1" t="str">
        <f t="shared" si="321"/>
        <v>Untreated Water</v>
      </c>
      <c r="L3762">
        <v>13</v>
      </c>
      <c r="M3762" t="s">
        <v>11406</v>
      </c>
      <c r="N3762">
        <v>243</v>
      </c>
      <c r="O3762">
        <v>7.0000000000000007E-2</v>
      </c>
      <c r="P3762">
        <v>26</v>
      </c>
      <c r="Q3762">
        <v>6.6</v>
      </c>
    </row>
    <row r="3763" spans="1:17" hidden="1" x14ac:dyDescent="0.3">
      <c r="A3763" t="s">
        <v>14756</v>
      </c>
      <c r="B3763" t="s">
        <v>14757</v>
      </c>
      <c r="C3763" s="1" t="str">
        <f t="shared" si="315"/>
        <v>21:0552</v>
      </c>
      <c r="D3763" s="1" t="str">
        <f t="shared" si="319"/>
        <v>21:0180</v>
      </c>
      <c r="E3763" t="s">
        <v>14758</v>
      </c>
      <c r="F3763" t="s">
        <v>14759</v>
      </c>
      <c r="H3763">
        <v>53.643506799999997</v>
      </c>
      <c r="I3763">
        <v>-120.0160429</v>
      </c>
      <c r="J3763" s="1" t="str">
        <f t="shared" si="320"/>
        <v>Fluid (stream)</v>
      </c>
      <c r="K3763" s="1" t="str">
        <f t="shared" si="321"/>
        <v>Untreated Water</v>
      </c>
      <c r="L3763">
        <v>13</v>
      </c>
      <c r="M3763" t="s">
        <v>11397</v>
      </c>
      <c r="N3763">
        <v>244</v>
      </c>
      <c r="O3763">
        <v>0.4</v>
      </c>
      <c r="P3763">
        <v>10</v>
      </c>
      <c r="Q3763">
        <v>7</v>
      </c>
    </row>
    <row r="3764" spans="1:17" hidden="1" x14ac:dyDescent="0.3">
      <c r="A3764" t="s">
        <v>14760</v>
      </c>
      <c r="B3764" t="s">
        <v>14761</v>
      </c>
      <c r="C3764" s="1" t="str">
        <f t="shared" si="315"/>
        <v>21:0552</v>
      </c>
      <c r="D3764" s="1" t="str">
        <f t="shared" si="319"/>
        <v>21:0180</v>
      </c>
      <c r="E3764" t="s">
        <v>14762</v>
      </c>
      <c r="F3764" t="s">
        <v>14763</v>
      </c>
      <c r="H3764">
        <v>53.6496675</v>
      </c>
      <c r="I3764">
        <v>-120.0196801</v>
      </c>
      <c r="J3764" s="1" t="str">
        <f t="shared" si="320"/>
        <v>Fluid (stream)</v>
      </c>
      <c r="K3764" s="1" t="str">
        <f t="shared" si="321"/>
        <v>Untreated Water</v>
      </c>
      <c r="L3764">
        <v>13</v>
      </c>
      <c r="M3764" t="s">
        <v>11402</v>
      </c>
      <c r="N3764">
        <v>245</v>
      </c>
      <c r="O3764">
        <v>0.09</v>
      </c>
      <c r="P3764">
        <v>24</v>
      </c>
      <c r="Q3764">
        <v>6.7</v>
      </c>
    </row>
    <row r="3765" spans="1:17" hidden="1" x14ac:dyDescent="0.3">
      <c r="A3765" t="s">
        <v>14764</v>
      </c>
      <c r="B3765" t="s">
        <v>14765</v>
      </c>
      <c r="C3765" s="1" t="str">
        <f t="shared" si="315"/>
        <v>21:0552</v>
      </c>
      <c r="D3765" s="1" t="str">
        <f t="shared" si="319"/>
        <v>21:0180</v>
      </c>
      <c r="E3765" t="s">
        <v>14766</v>
      </c>
      <c r="F3765" t="s">
        <v>14767</v>
      </c>
      <c r="H3765">
        <v>53.641882199999998</v>
      </c>
      <c r="I3765">
        <v>-120.05243040000001</v>
      </c>
      <c r="J3765" s="1" t="str">
        <f t="shared" si="320"/>
        <v>Fluid (stream)</v>
      </c>
      <c r="K3765" s="1" t="str">
        <f t="shared" si="321"/>
        <v>Untreated Water</v>
      </c>
      <c r="L3765">
        <v>13</v>
      </c>
      <c r="M3765" t="s">
        <v>11411</v>
      </c>
      <c r="N3765">
        <v>246</v>
      </c>
      <c r="O3765">
        <v>7.0000000000000007E-2</v>
      </c>
      <c r="P3765">
        <v>10</v>
      </c>
      <c r="Q3765">
        <v>6.9</v>
      </c>
    </row>
    <row r="3766" spans="1:17" hidden="1" x14ac:dyDescent="0.3">
      <c r="A3766" t="s">
        <v>14768</v>
      </c>
      <c r="B3766" t="s">
        <v>14769</v>
      </c>
      <c r="C3766" s="1" t="str">
        <f t="shared" si="315"/>
        <v>21:0552</v>
      </c>
      <c r="D3766" s="1" t="str">
        <f t="shared" si="319"/>
        <v>21:0180</v>
      </c>
      <c r="E3766" t="s">
        <v>14770</v>
      </c>
      <c r="F3766" t="s">
        <v>14771</v>
      </c>
      <c r="H3766">
        <v>53.615995499999997</v>
      </c>
      <c r="I3766">
        <v>-120.0947323</v>
      </c>
      <c r="J3766" s="1" t="str">
        <f t="shared" si="320"/>
        <v>Fluid (stream)</v>
      </c>
      <c r="K3766" s="1" t="str">
        <f t="shared" si="321"/>
        <v>Untreated Water</v>
      </c>
      <c r="L3766">
        <v>13</v>
      </c>
      <c r="M3766" t="s">
        <v>11416</v>
      </c>
      <c r="N3766">
        <v>247</v>
      </c>
      <c r="O3766">
        <v>7.0000000000000007E-2</v>
      </c>
      <c r="P3766">
        <v>10</v>
      </c>
      <c r="Q3766">
        <v>6.7</v>
      </c>
    </row>
    <row r="3767" spans="1:17" hidden="1" x14ac:dyDescent="0.3">
      <c r="A3767" t="s">
        <v>14772</v>
      </c>
      <c r="B3767" t="s">
        <v>14773</v>
      </c>
      <c r="C3767" s="1" t="str">
        <f t="shared" si="315"/>
        <v>21:0552</v>
      </c>
      <c r="D3767" s="1" t="str">
        <f t="shared" si="319"/>
        <v>21:0180</v>
      </c>
      <c r="E3767" t="s">
        <v>14774</v>
      </c>
      <c r="F3767" t="s">
        <v>14775</v>
      </c>
      <c r="H3767">
        <v>53.625125799999999</v>
      </c>
      <c r="I3767">
        <v>-120.1220285</v>
      </c>
      <c r="J3767" s="1" t="str">
        <f t="shared" si="320"/>
        <v>Fluid (stream)</v>
      </c>
      <c r="K3767" s="1" t="str">
        <f t="shared" si="321"/>
        <v>Untreated Water</v>
      </c>
      <c r="L3767">
        <v>13</v>
      </c>
      <c r="M3767" t="s">
        <v>11421</v>
      </c>
      <c r="N3767">
        <v>248</v>
      </c>
      <c r="O3767">
        <v>2.5000000000000001E-2</v>
      </c>
      <c r="P3767">
        <v>10</v>
      </c>
      <c r="Q3767">
        <v>6.6</v>
      </c>
    </row>
    <row r="3768" spans="1:17" hidden="1" x14ac:dyDescent="0.3">
      <c r="A3768" t="s">
        <v>14776</v>
      </c>
      <c r="B3768" t="s">
        <v>14777</v>
      </c>
      <c r="C3768" s="1" t="str">
        <f t="shared" si="315"/>
        <v>21:0552</v>
      </c>
      <c r="D3768" s="1" t="str">
        <f t="shared" si="319"/>
        <v>21:0180</v>
      </c>
      <c r="E3768" t="s">
        <v>14778</v>
      </c>
      <c r="F3768" t="s">
        <v>14779</v>
      </c>
      <c r="H3768">
        <v>53.683870800000001</v>
      </c>
      <c r="I3768">
        <v>-120.1311291</v>
      </c>
      <c r="J3768" s="1" t="str">
        <f t="shared" si="320"/>
        <v>Fluid (stream)</v>
      </c>
      <c r="K3768" s="1" t="str">
        <f t="shared" si="321"/>
        <v>Untreated Water</v>
      </c>
      <c r="L3768">
        <v>13</v>
      </c>
      <c r="M3768" t="s">
        <v>11426</v>
      </c>
      <c r="N3768">
        <v>249</v>
      </c>
      <c r="O3768">
        <v>0.05</v>
      </c>
      <c r="P3768">
        <v>10</v>
      </c>
      <c r="Q3768">
        <v>6.2</v>
      </c>
    </row>
    <row r="3769" spans="1:17" hidden="1" x14ac:dyDescent="0.3">
      <c r="A3769" t="s">
        <v>14780</v>
      </c>
      <c r="B3769" t="s">
        <v>14781</v>
      </c>
      <c r="C3769" s="1" t="str">
        <f t="shared" si="315"/>
        <v>21:0552</v>
      </c>
      <c r="D3769" s="1" t="str">
        <f t="shared" si="319"/>
        <v>21:0180</v>
      </c>
      <c r="E3769" t="s">
        <v>14782</v>
      </c>
      <c r="F3769" t="s">
        <v>14783</v>
      </c>
      <c r="H3769">
        <v>53.677947199999998</v>
      </c>
      <c r="I3769">
        <v>-120.0976373</v>
      </c>
      <c r="J3769" s="1" t="str">
        <f t="shared" si="320"/>
        <v>Fluid (stream)</v>
      </c>
      <c r="K3769" s="1" t="str">
        <f t="shared" si="321"/>
        <v>Untreated Water</v>
      </c>
      <c r="L3769">
        <v>13</v>
      </c>
      <c r="M3769" t="s">
        <v>11440</v>
      </c>
      <c r="N3769">
        <v>250</v>
      </c>
      <c r="O3769">
        <v>2.5000000000000001E-2</v>
      </c>
      <c r="P3769">
        <v>10</v>
      </c>
      <c r="Q3769">
        <v>6.2</v>
      </c>
    </row>
    <row r="3770" spans="1:17" hidden="1" x14ac:dyDescent="0.3">
      <c r="A3770" t="s">
        <v>14784</v>
      </c>
      <c r="B3770" t="s">
        <v>14785</v>
      </c>
      <c r="C3770" s="1" t="str">
        <f t="shared" si="315"/>
        <v>21:0552</v>
      </c>
      <c r="D3770" s="1" t="str">
        <f t="shared" si="319"/>
        <v>21:0180</v>
      </c>
      <c r="E3770" t="s">
        <v>14786</v>
      </c>
      <c r="F3770" t="s">
        <v>14787</v>
      </c>
      <c r="H3770">
        <v>53.685492500000002</v>
      </c>
      <c r="I3770">
        <v>-120.151968</v>
      </c>
      <c r="J3770" s="1" t="str">
        <f t="shared" si="320"/>
        <v>Fluid (stream)</v>
      </c>
      <c r="K3770" s="1" t="str">
        <f t="shared" si="321"/>
        <v>Untreated Water</v>
      </c>
      <c r="L3770">
        <v>13</v>
      </c>
      <c r="M3770" t="s">
        <v>11431</v>
      </c>
      <c r="N3770">
        <v>251</v>
      </c>
      <c r="O3770">
        <v>2.5000000000000001E-2</v>
      </c>
      <c r="P3770">
        <v>20</v>
      </c>
      <c r="Q3770">
        <v>6.3</v>
      </c>
    </row>
    <row r="3771" spans="1:17" hidden="1" x14ac:dyDescent="0.3">
      <c r="A3771" t="s">
        <v>14788</v>
      </c>
      <c r="B3771" t="s">
        <v>14789</v>
      </c>
      <c r="C3771" s="1" t="str">
        <f t="shared" si="315"/>
        <v>21:0552</v>
      </c>
      <c r="D3771" s="1" t="str">
        <f t="shared" si="319"/>
        <v>21:0180</v>
      </c>
      <c r="E3771" t="s">
        <v>14786</v>
      </c>
      <c r="F3771" t="s">
        <v>14790</v>
      </c>
      <c r="H3771">
        <v>53.685492500000002</v>
      </c>
      <c r="I3771">
        <v>-120.151968</v>
      </c>
      <c r="J3771" s="1" t="str">
        <f t="shared" si="320"/>
        <v>Fluid (stream)</v>
      </c>
      <c r="K3771" s="1" t="str">
        <f t="shared" si="321"/>
        <v>Untreated Water</v>
      </c>
      <c r="L3771">
        <v>13</v>
      </c>
      <c r="M3771" t="s">
        <v>11435</v>
      </c>
      <c r="N3771">
        <v>252</v>
      </c>
      <c r="O3771">
        <v>2.5000000000000001E-2</v>
      </c>
      <c r="P3771">
        <v>36</v>
      </c>
      <c r="Q3771">
        <v>6.2</v>
      </c>
    </row>
    <row r="3772" spans="1:17" hidden="1" x14ac:dyDescent="0.3">
      <c r="A3772" t="s">
        <v>14791</v>
      </c>
      <c r="B3772" t="s">
        <v>14792</v>
      </c>
      <c r="C3772" s="1" t="str">
        <f t="shared" si="315"/>
        <v>21:0552</v>
      </c>
      <c r="D3772" s="1" t="str">
        <f>HYPERLINK("http://geochem.nrcan.gc.ca/cdogs/content/svy/svy_e.htm", "")</f>
        <v/>
      </c>
      <c r="G3772" s="1" t="str">
        <f>HYPERLINK("http://geochem.nrcan.gc.ca/cdogs/content/cr_/cr_00072_e.htm", "72")</f>
        <v>72</v>
      </c>
      <c r="J3772" t="s">
        <v>11453</v>
      </c>
      <c r="K3772" t="s">
        <v>11454</v>
      </c>
      <c r="L3772">
        <v>13</v>
      </c>
      <c r="M3772" t="s">
        <v>11455</v>
      </c>
      <c r="N3772">
        <v>253</v>
      </c>
      <c r="O3772">
        <v>0.4</v>
      </c>
      <c r="P3772">
        <v>64</v>
      </c>
      <c r="Q3772">
        <v>7.2</v>
      </c>
    </row>
    <row r="3773" spans="1:17" hidden="1" x14ac:dyDescent="0.3">
      <c r="A3773" t="s">
        <v>14793</v>
      </c>
      <c r="B3773" t="s">
        <v>14794</v>
      </c>
      <c r="C3773" s="1" t="str">
        <f t="shared" si="315"/>
        <v>21:0552</v>
      </c>
      <c r="D3773" s="1" t="str">
        <f t="shared" ref="D3773:D3787" si="322">HYPERLINK("http://geochem.nrcan.gc.ca/cdogs/content/svy/svy210180_e.htm", "21:0180")</f>
        <v>21:0180</v>
      </c>
      <c r="E3773" t="s">
        <v>14795</v>
      </c>
      <c r="F3773" t="s">
        <v>14796</v>
      </c>
      <c r="H3773">
        <v>53.640172999999997</v>
      </c>
      <c r="I3773">
        <v>-120.166263</v>
      </c>
      <c r="J3773" s="1" t="str">
        <f t="shared" ref="J3773:J3787" si="323">HYPERLINK("http://geochem.nrcan.gc.ca/cdogs/content/kwd/kwd020018_e.htm", "Fluid (stream)")</f>
        <v>Fluid (stream)</v>
      </c>
      <c r="K3773" s="1" t="str">
        <f t="shared" ref="K3773:K3787" si="324">HYPERLINK("http://geochem.nrcan.gc.ca/cdogs/content/kwd/kwd080007_e.htm", "Untreated Water")</f>
        <v>Untreated Water</v>
      </c>
      <c r="L3773">
        <v>13</v>
      </c>
      <c r="M3773" t="s">
        <v>11445</v>
      </c>
      <c r="N3773">
        <v>254</v>
      </c>
      <c r="O3773">
        <v>0.53</v>
      </c>
      <c r="P3773">
        <v>10</v>
      </c>
      <c r="Q3773">
        <v>7.2</v>
      </c>
    </row>
    <row r="3774" spans="1:17" hidden="1" x14ac:dyDescent="0.3">
      <c r="A3774" t="s">
        <v>14797</v>
      </c>
      <c r="B3774" t="s">
        <v>14798</v>
      </c>
      <c r="C3774" s="1" t="str">
        <f t="shared" si="315"/>
        <v>21:0552</v>
      </c>
      <c r="D3774" s="1" t="str">
        <f t="shared" si="322"/>
        <v>21:0180</v>
      </c>
      <c r="E3774" t="s">
        <v>14799</v>
      </c>
      <c r="F3774" t="s">
        <v>14800</v>
      </c>
      <c r="H3774">
        <v>53.655242299999998</v>
      </c>
      <c r="I3774">
        <v>-120.2152487</v>
      </c>
      <c r="J3774" s="1" t="str">
        <f t="shared" si="323"/>
        <v>Fluid (stream)</v>
      </c>
      <c r="K3774" s="1" t="str">
        <f t="shared" si="324"/>
        <v>Untreated Water</v>
      </c>
      <c r="L3774">
        <v>13</v>
      </c>
      <c r="M3774" t="s">
        <v>11450</v>
      </c>
      <c r="N3774">
        <v>255</v>
      </c>
      <c r="O3774">
        <v>0.8</v>
      </c>
      <c r="P3774">
        <v>10</v>
      </c>
      <c r="Q3774">
        <v>6.8</v>
      </c>
    </row>
    <row r="3775" spans="1:17" hidden="1" x14ac:dyDescent="0.3">
      <c r="A3775" t="s">
        <v>14801</v>
      </c>
      <c r="B3775" t="s">
        <v>14802</v>
      </c>
      <c r="C3775" s="1" t="str">
        <f t="shared" si="315"/>
        <v>21:0552</v>
      </c>
      <c r="D3775" s="1" t="str">
        <f t="shared" si="322"/>
        <v>21:0180</v>
      </c>
      <c r="E3775" t="s">
        <v>14803</v>
      </c>
      <c r="F3775" t="s">
        <v>14804</v>
      </c>
      <c r="H3775">
        <v>53.670289699999998</v>
      </c>
      <c r="I3775">
        <v>-120.2224186</v>
      </c>
      <c r="J3775" s="1" t="str">
        <f t="shared" si="323"/>
        <v>Fluid (stream)</v>
      </c>
      <c r="K3775" s="1" t="str">
        <f t="shared" si="324"/>
        <v>Untreated Water</v>
      </c>
      <c r="L3775">
        <v>13</v>
      </c>
      <c r="M3775" t="s">
        <v>11460</v>
      </c>
      <c r="N3775">
        <v>256</v>
      </c>
      <c r="O3775">
        <v>0.17</v>
      </c>
      <c r="P3775">
        <v>20</v>
      </c>
      <c r="Q3775">
        <v>6.5</v>
      </c>
    </row>
    <row r="3776" spans="1:17" hidden="1" x14ac:dyDescent="0.3">
      <c r="A3776" t="s">
        <v>14805</v>
      </c>
      <c r="B3776" t="s">
        <v>14806</v>
      </c>
      <c r="C3776" s="1" t="str">
        <f t="shared" ref="C3776:C3839" si="325">HYPERLINK("http://geochem.nrcan.gc.ca/cdogs/content/bdl/bdl210552_e.htm", "21:0552")</f>
        <v>21:0552</v>
      </c>
      <c r="D3776" s="1" t="str">
        <f t="shared" si="322"/>
        <v>21:0180</v>
      </c>
      <c r="E3776" t="s">
        <v>14807</v>
      </c>
      <c r="F3776" t="s">
        <v>14808</v>
      </c>
      <c r="H3776">
        <v>53.672163099999999</v>
      </c>
      <c r="I3776">
        <v>-120.25450290000001</v>
      </c>
      <c r="J3776" s="1" t="str">
        <f t="shared" si="323"/>
        <v>Fluid (stream)</v>
      </c>
      <c r="K3776" s="1" t="str">
        <f t="shared" si="324"/>
        <v>Untreated Water</v>
      </c>
      <c r="L3776">
        <v>13</v>
      </c>
      <c r="M3776" t="s">
        <v>11465</v>
      </c>
      <c r="N3776">
        <v>257</v>
      </c>
      <c r="O3776">
        <v>1.8</v>
      </c>
      <c r="P3776">
        <v>10</v>
      </c>
      <c r="Q3776">
        <v>7.4</v>
      </c>
    </row>
    <row r="3777" spans="1:17" hidden="1" x14ac:dyDescent="0.3">
      <c r="A3777" t="s">
        <v>14809</v>
      </c>
      <c r="B3777" t="s">
        <v>14810</v>
      </c>
      <c r="C3777" s="1" t="str">
        <f t="shared" si="325"/>
        <v>21:0552</v>
      </c>
      <c r="D3777" s="1" t="str">
        <f t="shared" si="322"/>
        <v>21:0180</v>
      </c>
      <c r="E3777" t="s">
        <v>14811</v>
      </c>
      <c r="F3777" t="s">
        <v>14812</v>
      </c>
      <c r="H3777">
        <v>53.679366600000002</v>
      </c>
      <c r="I3777">
        <v>-120.32568089999999</v>
      </c>
      <c r="J3777" s="1" t="str">
        <f t="shared" si="323"/>
        <v>Fluid (stream)</v>
      </c>
      <c r="K3777" s="1" t="str">
        <f t="shared" si="324"/>
        <v>Untreated Water</v>
      </c>
      <c r="L3777">
        <v>13</v>
      </c>
      <c r="M3777" t="s">
        <v>11470</v>
      </c>
      <c r="N3777">
        <v>258</v>
      </c>
      <c r="O3777">
        <v>0.44</v>
      </c>
      <c r="P3777">
        <v>10</v>
      </c>
      <c r="Q3777">
        <v>7.4</v>
      </c>
    </row>
    <row r="3778" spans="1:17" hidden="1" x14ac:dyDescent="0.3">
      <c r="A3778" t="s">
        <v>14813</v>
      </c>
      <c r="B3778" t="s">
        <v>14814</v>
      </c>
      <c r="C3778" s="1" t="str">
        <f t="shared" si="325"/>
        <v>21:0552</v>
      </c>
      <c r="D3778" s="1" t="str">
        <f t="shared" si="322"/>
        <v>21:0180</v>
      </c>
      <c r="E3778" t="s">
        <v>14815</v>
      </c>
      <c r="F3778" t="s">
        <v>14816</v>
      </c>
      <c r="H3778">
        <v>53.681675400000003</v>
      </c>
      <c r="I3778">
        <v>-120.48061389999999</v>
      </c>
      <c r="J3778" s="1" t="str">
        <f t="shared" si="323"/>
        <v>Fluid (stream)</v>
      </c>
      <c r="K3778" s="1" t="str">
        <f t="shared" si="324"/>
        <v>Untreated Water</v>
      </c>
      <c r="L3778">
        <v>13</v>
      </c>
      <c r="M3778" t="s">
        <v>11475</v>
      </c>
      <c r="N3778">
        <v>259</v>
      </c>
      <c r="O3778">
        <v>0.11</v>
      </c>
      <c r="P3778">
        <v>20</v>
      </c>
      <c r="Q3778">
        <v>7</v>
      </c>
    </row>
    <row r="3779" spans="1:17" hidden="1" x14ac:dyDescent="0.3">
      <c r="A3779" t="s">
        <v>14817</v>
      </c>
      <c r="B3779" t="s">
        <v>14818</v>
      </c>
      <c r="C3779" s="1" t="str">
        <f t="shared" si="325"/>
        <v>21:0552</v>
      </c>
      <c r="D3779" s="1" t="str">
        <f t="shared" si="322"/>
        <v>21:0180</v>
      </c>
      <c r="E3779" t="s">
        <v>14819</v>
      </c>
      <c r="F3779" t="s">
        <v>14820</v>
      </c>
      <c r="H3779">
        <v>53.693381799999997</v>
      </c>
      <c r="I3779">
        <v>-120.47805200000001</v>
      </c>
      <c r="J3779" s="1" t="str">
        <f t="shared" si="323"/>
        <v>Fluid (stream)</v>
      </c>
      <c r="K3779" s="1" t="str">
        <f t="shared" si="324"/>
        <v>Untreated Water</v>
      </c>
      <c r="L3779">
        <v>13</v>
      </c>
      <c r="M3779" t="s">
        <v>11480</v>
      </c>
      <c r="N3779">
        <v>260</v>
      </c>
      <c r="O3779">
        <v>0.95</v>
      </c>
      <c r="P3779">
        <v>36</v>
      </c>
      <c r="Q3779">
        <v>7.5</v>
      </c>
    </row>
    <row r="3780" spans="1:17" hidden="1" x14ac:dyDescent="0.3">
      <c r="A3780" t="s">
        <v>14821</v>
      </c>
      <c r="B3780" t="s">
        <v>14822</v>
      </c>
      <c r="C3780" s="1" t="str">
        <f t="shared" si="325"/>
        <v>21:0552</v>
      </c>
      <c r="D3780" s="1" t="str">
        <f t="shared" si="322"/>
        <v>21:0180</v>
      </c>
      <c r="E3780" t="s">
        <v>14823</v>
      </c>
      <c r="F3780" t="s">
        <v>14824</v>
      </c>
      <c r="H3780">
        <v>53.539578400000003</v>
      </c>
      <c r="I3780">
        <v>-120.0971704</v>
      </c>
      <c r="J3780" s="1" t="str">
        <f t="shared" si="323"/>
        <v>Fluid (stream)</v>
      </c>
      <c r="K3780" s="1" t="str">
        <f t="shared" si="324"/>
        <v>Untreated Water</v>
      </c>
      <c r="L3780">
        <v>14</v>
      </c>
      <c r="M3780" t="s">
        <v>11387</v>
      </c>
      <c r="N3780">
        <v>261</v>
      </c>
      <c r="O3780">
        <v>2.5000000000000001E-2</v>
      </c>
      <c r="P3780">
        <v>82</v>
      </c>
      <c r="Q3780">
        <v>6.9</v>
      </c>
    </row>
    <row r="3781" spans="1:17" hidden="1" x14ac:dyDescent="0.3">
      <c r="A3781" t="s">
        <v>14825</v>
      </c>
      <c r="B3781" t="s">
        <v>14826</v>
      </c>
      <c r="C3781" s="1" t="str">
        <f t="shared" si="325"/>
        <v>21:0552</v>
      </c>
      <c r="D3781" s="1" t="str">
        <f t="shared" si="322"/>
        <v>21:0180</v>
      </c>
      <c r="E3781" t="s">
        <v>14827</v>
      </c>
      <c r="F3781" t="s">
        <v>14828</v>
      </c>
      <c r="H3781">
        <v>53.659656400000003</v>
      </c>
      <c r="I3781">
        <v>-120.624746</v>
      </c>
      <c r="J3781" s="1" t="str">
        <f t="shared" si="323"/>
        <v>Fluid (stream)</v>
      </c>
      <c r="K3781" s="1" t="str">
        <f t="shared" si="324"/>
        <v>Untreated Water</v>
      </c>
      <c r="L3781">
        <v>14</v>
      </c>
      <c r="M3781" t="s">
        <v>11392</v>
      </c>
      <c r="N3781">
        <v>262</v>
      </c>
      <c r="O3781">
        <v>0.3</v>
      </c>
      <c r="P3781">
        <v>10</v>
      </c>
      <c r="Q3781">
        <v>7.4</v>
      </c>
    </row>
    <row r="3782" spans="1:17" hidden="1" x14ac:dyDescent="0.3">
      <c r="A3782" t="s">
        <v>14829</v>
      </c>
      <c r="B3782" t="s">
        <v>14830</v>
      </c>
      <c r="C3782" s="1" t="str">
        <f t="shared" si="325"/>
        <v>21:0552</v>
      </c>
      <c r="D3782" s="1" t="str">
        <f t="shared" si="322"/>
        <v>21:0180</v>
      </c>
      <c r="E3782" t="s">
        <v>14831</v>
      </c>
      <c r="F3782" t="s">
        <v>14832</v>
      </c>
      <c r="H3782">
        <v>53.682064599999997</v>
      </c>
      <c r="I3782">
        <v>-120.6131748</v>
      </c>
      <c r="J3782" s="1" t="str">
        <f t="shared" si="323"/>
        <v>Fluid (stream)</v>
      </c>
      <c r="K3782" s="1" t="str">
        <f t="shared" si="324"/>
        <v>Untreated Water</v>
      </c>
      <c r="L3782">
        <v>14</v>
      </c>
      <c r="M3782" t="s">
        <v>11397</v>
      </c>
      <c r="N3782">
        <v>263</v>
      </c>
      <c r="O3782">
        <v>0.23</v>
      </c>
      <c r="P3782">
        <v>20</v>
      </c>
      <c r="Q3782">
        <v>7.4</v>
      </c>
    </row>
    <row r="3783" spans="1:17" hidden="1" x14ac:dyDescent="0.3">
      <c r="A3783" t="s">
        <v>14833</v>
      </c>
      <c r="B3783" t="s">
        <v>14834</v>
      </c>
      <c r="C3783" s="1" t="str">
        <f t="shared" si="325"/>
        <v>21:0552</v>
      </c>
      <c r="D3783" s="1" t="str">
        <f t="shared" si="322"/>
        <v>21:0180</v>
      </c>
      <c r="E3783" t="s">
        <v>14835</v>
      </c>
      <c r="F3783" t="s">
        <v>14836</v>
      </c>
      <c r="H3783">
        <v>53.669117800000002</v>
      </c>
      <c r="I3783">
        <v>-120.5676351</v>
      </c>
      <c r="J3783" s="1" t="str">
        <f t="shared" si="323"/>
        <v>Fluid (stream)</v>
      </c>
      <c r="K3783" s="1" t="str">
        <f t="shared" si="324"/>
        <v>Untreated Water</v>
      </c>
      <c r="L3783">
        <v>14</v>
      </c>
      <c r="M3783" t="s">
        <v>11402</v>
      </c>
      <c r="N3783">
        <v>264</v>
      </c>
      <c r="O3783">
        <v>0.27</v>
      </c>
      <c r="P3783">
        <v>10</v>
      </c>
      <c r="Q3783">
        <v>7.1</v>
      </c>
    </row>
    <row r="3784" spans="1:17" hidden="1" x14ac:dyDescent="0.3">
      <c r="A3784" t="s">
        <v>14837</v>
      </c>
      <c r="B3784" t="s">
        <v>14838</v>
      </c>
      <c r="C3784" s="1" t="str">
        <f t="shared" si="325"/>
        <v>21:0552</v>
      </c>
      <c r="D3784" s="1" t="str">
        <f t="shared" si="322"/>
        <v>21:0180</v>
      </c>
      <c r="E3784" t="s">
        <v>14839</v>
      </c>
      <c r="F3784" t="s">
        <v>14840</v>
      </c>
      <c r="H3784">
        <v>53.516772500000002</v>
      </c>
      <c r="I3784">
        <v>-120.06882299999999</v>
      </c>
      <c r="J3784" s="1" t="str">
        <f t="shared" si="323"/>
        <v>Fluid (stream)</v>
      </c>
      <c r="K3784" s="1" t="str">
        <f t="shared" si="324"/>
        <v>Untreated Water</v>
      </c>
      <c r="L3784">
        <v>14</v>
      </c>
      <c r="M3784" t="s">
        <v>11411</v>
      </c>
      <c r="N3784">
        <v>265</v>
      </c>
      <c r="O3784">
        <v>0.4</v>
      </c>
      <c r="P3784">
        <v>10</v>
      </c>
      <c r="Q3784">
        <v>7.1</v>
      </c>
    </row>
    <row r="3785" spans="1:17" hidden="1" x14ac:dyDescent="0.3">
      <c r="A3785" t="s">
        <v>14841</v>
      </c>
      <c r="B3785" t="s">
        <v>14842</v>
      </c>
      <c r="C3785" s="1" t="str">
        <f t="shared" si="325"/>
        <v>21:0552</v>
      </c>
      <c r="D3785" s="1" t="str">
        <f t="shared" si="322"/>
        <v>21:0180</v>
      </c>
      <c r="E3785" t="s">
        <v>14843</v>
      </c>
      <c r="F3785" t="s">
        <v>14844</v>
      </c>
      <c r="H3785">
        <v>53.527302499999998</v>
      </c>
      <c r="I3785">
        <v>-120.0930291</v>
      </c>
      <c r="J3785" s="1" t="str">
        <f t="shared" si="323"/>
        <v>Fluid (stream)</v>
      </c>
      <c r="K3785" s="1" t="str">
        <f t="shared" si="324"/>
        <v>Untreated Water</v>
      </c>
      <c r="L3785">
        <v>14</v>
      </c>
      <c r="M3785" t="s">
        <v>11416</v>
      </c>
      <c r="N3785">
        <v>266</v>
      </c>
      <c r="O3785">
        <v>2.5000000000000001E-2</v>
      </c>
      <c r="P3785">
        <v>10</v>
      </c>
      <c r="Q3785">
        <v>6.9</v>
      </c>
    </row>
    <row r="3786" spans="1:17" hidden="1" x14ac:dyDescent="0.3">
      <c r="A3786" t="s">
        <v>14845</v>
      </c>
      <c r="B3786" t="s">
        <v>14846</v>
      </c>
      <c r="C3786" s="1" t="str">
        <f t="shared" si="325"/>
        <v>21:0552</v>
      </c>
      <c r="D3786" s="1" t="str">
        <f t="shared" si="322"/>
        <v>21:0180</v>
      </c>
      <c r="E3786" t="s">
        <v>14847</v>
      </c>
      <c r="F3786" t="s">
        <v>14848</v>
      </c>
      <c r="H3786">
        <v>53.541055800000002</v>
      </c>
      <c r="I3786">
        <v>-120.11994060000001</v>
      </c>
      <c r="J3786" s="1" t="str">
        <f t="shared" si="323"/>
        <v>Fluid (stream)</v>
      </c>
      <c r="K3786" s="1" t="str">
        <f t="shared" si="324"/>
        <v>Untreated Water</v>
      </c>
      <c r="L3786">
        <v>14</v>
      </c>
      <c r="M3786" t="s">
        <v>11431</v>
      </c>
      <c r="N3786">
        <v>267</v>
      </c>
      <c r="O3786">
        <v>7.0000000000000007E-2</v>
      </c>
      <c r="P3786">
        <v>22</v>
      </c>
      <c r="Q3786">
        <v>7</v>
      </c>
    </row>
    <row r="3787" spans="1:17" hidden="1" x14ac:dyDescent="0.3">
      <c r="A3787" t="s">
        <v>14849</v>
      </c>
      <c r="B3787" t="s">
        <v>14850</v>
      </c>
      <c r="C3787" s="1" t="str">
        <f t="shared" si="325"/>
        <v>21:0552</v>
      </c>
      <c r="D3787" s="1" t="str">
        <f t="shared" si="322"/>
        <v>21:0180</v>
      </c>
      <c r="E3787" t="s">
        <v>14847</v>
      </c>
      <c r="F3787" t="s">
        <v>14851</v>
      </c>
      <c r="H3787">
        <v>53.541055800000002</v>
      </c>
      <c r="I3787">
        <v>-120.11994060000001</v>
      </c>
      <c r="J3787" s="1" t="str">
        <f t="shared" si="323"/>
        <v>Fluid (stream)</v>
      </c>
      <c r="K3787" s="1" t="str">
        <f t="shared" si="324"/>
        <v>Untreated Water</v>
      </c>
      <c r="L3787">
        <v>14</v>
      </c>
      <c r="M3787" t="s">
        <v>11435</v>
      </c>
      <c r="N3787">
        <v>268</v>
      </c>
      <c r="O3787">
        <v>0.09</v>
      </c>
      <c r="P3787">
        <v>38</v>
      </c>
      <c r="Q3787">
        <v>6.9</v>
      </c>
    </row>
    <row r="3788" spans="1:17" hidden="1" x14ac:dyDescent="0.3">
      <c r="A3788" t="s">
        <v>14852</v>
      </c>
      <c r="B3788" t="s">
        <v>14853</v>
      </c>
      <c r="C3788" s="1" t="str">
        <f t="shared" si="325"/>
        <v>21:0552</v>
      </c>
      <c r="D3788" s="1" t="str">
        <f>HYPERLINK("http://geochem.nrcan.gc.ca/cdogs/content/svy/svy_e.htm", "")</f>
        <v/>
      </c>
      <c r="G3788" s="1" t="str">
        <f>HYPERLINK("http://geochem.nrcan.gc.ca/cdogs/content/cr_/cr_00073_e.htm", "73")</f>
        <v>73</v>
      </c>
      <c r="J3788" t="s">
        <v>11453</v>
      </c>
      <c r="K3788" t="s">
        <v>11454</v>
      </c>
      <c r="L3788">
        <v>14</v>
      </c>
      <c r="M3788" t="s">
        <v>11455</v>
      </c>
      <c r="N3788">
        <v>269</v>
      </c>
      <c r="O3788">
        <v>0.53</v>
      </c>
      <c r="P3788">
        <v>50</v>
      </c>
      <c r="Q3788">
        <v>6.7</v>
      </c>
    </row>
    <row r="3789" spans="1:17" hidden="1" x14ac:dyDescent="0.3">
      <c r="A3789" t="s">
        <v>14854</v>
      </c>
      <c r="B3789" t="s">
        <v>14855</v>
      </c>
      <c r="C3789" s="1" t="str">
        <f t="shared" si="325"/>
        <v>21:0552</v>
      </c>
      <c r="D3789" s="1" t="str">
        <f t="shared" ref="D3789:D3818" si="326">HYPERLINK("http://geochem.nrcan.gc.ca/cdogs/content/svy/svy210180_e.htm", "21:0180")</f>
        <v>21:0180</v>
      </c>
      <c r="E3789" t="s">
        <v>14823</v>
      </c>
      <c r="F3789" t="s">
        <v>14856</v>
      </c>
      <c r="H3789">
        <v>53.539578400000003</v>
      </c>
      <c r="I3789">
        <v>-120.0971704</v>
      </c>
      <c r="J3789" s="1" t="str">
        <f t="shared" ref="J3789:J3818" si="327">HYPERLINK("http://geochem.nrcan.gc.ca/cdogs/content/kwd/kwd020018_e.htm", "Fluid (stream)")</f>
        <v>Fluid (stream)</v>
      </c>
      <c r="K3789" s="1" t="str">
        <f t="shared" ref="K3789:K3818" si="328">HYPERLINK("http://geochem.nrcan.gc.ca/cdogs/content/kwd/kwd080007_e.htm", "Untreated Water")</f>
        <v>Untreated Water</v>
      </c>
      <c r="L3789">
        <v>14</v>
      </c>
      <c r="M3789" t="s">
        <v>11406</v>
      </c>
      <c r="N3789">
        <v>270</v>
      </c>
      <c r="O3789">
        <v>0.5</v>
      </c>
      <c r="P3789">
        <v>22</v>
      </c>
      <c r="Q3789">
        <v>7.3</v>
      </c>
    </row>
    <row r="3790" spans="1:17" hidden="1" x14ac:dyDescent="0.3">
      <c r="A3790" t="s">
        <v>14857</v>
      </c>
      <c r="B3790" t="s">
        <v>14858</v>
      </c>
      <c r="C3790" s="1" t="str">
        <f t="shared" si="325"/>
        <v>21:0552</v>
      </c>
      <c r="D3790" s="1" t="str">
        <f t="shared" si="326"/>
        <v>21:0180</v>
      </c>
      <c r="E3790" t="s">
        <v>14859</v>
      </c>
      <c r="F3790" t="s">
        <v>14860</v>
      </c>
      <c r="H3790">
        <v>53.571566799999999</v>
      </c>
      <c r="I3790">
        <v>-120.15453340000001</v>
      </c>
      <c r="J3790" s="1" t="str">
        <f t="shared" si="327"/>
        <v>Fluid (stream)</v>
      </c>
      <c r="K3790" s="1" t="str">
        <f t="shared" si="328"/>
        <v>Untreated Water</v>
      </c>
      <c r="L3790">
        <v>14</v>
      </c>
      <c r="M3790" t="s">
        <v>11421</v>
      </c>
      <c r="N3790">
        <v>271</v>
      </c>
      <c r="O3790">
        <v>1.4</v>
      </c>
      <c r="P3790">
        <v>10</v>
      </c>
      <c r="Q3790">
        <v>7.3</v>
      </c>
    </row>
    <row r="3791" spans="1:17" hidden="1" x14ac:dyDescent="0.3">
      <c r="A3791" t="s">
        <v>14861</v>
      </c>
      <c r="B3791" t="s">
        <v>14862</v>
      </c>
      <c r="C3791" s="1" t="str">
        <f t="shared" si="325"/>
        <v>21:0552</v>
      </c>
      <c r="D3791" s="1" t="str">
        <f t="shared" si="326"/>
        <v>21:0180</v>
      </c>
      <c r="E3791" t="s">
        <v>14863</v>
      </c>
      <c r="F3791" t="s">
        <v>14864</v>
      </c>
      <c r="H3791">
        <v>53.561459999999997</v>
      </c>
      <c r="I3791">
        <v>-120.1681552</v>
      </c>
      <c r="J3791" s="1" t="str">
        <f t="shared" si="327"/>
        <v>Fluid (stream)</v>
      </c>
      <c r="K3791" s="1" t="str">
        <f t="shared" si="328"/>
        <v>Untreated Water</v>
      </c>
      <c r="L3791">
        <v>14</v>
      </c>
      <c r="M3791" t="s">
        <v>11426</v>
      </c>
      <c r="N3791">
        <v>272</v>
      </c>
      <c r="O3791">
        <v>0.8</v>
      </c>
      <c r="P3791">
        <v>10</v>
      </c>
      <c r="Q3791">
        <v>7.6</v>
      </c>
    </row>
    <row r="3792" spans="1:17" hidden="1" x14ac:dyDescent="0.3">
      <c r="A3792" t="s">
        <v>14865</v>
      </c>
      <c r="B3792" t="s">
        <v>14866</v>
      </c>
      <c r="C3792" s="1" t="str">
        <f t="shared" si="325"/>
        <v>21:0552</v>
      </c>
      <c r="D3792" s="1" t="str">
        <f t="shared" si="326"/>
        <v>21:0180</v>
      </c>
      <c r="E3792" t="s">
        <v>14867</v>
      </c>
      <c r="F3792" t="s">
        <v>14868</v>
      </c>
      <c r="H3792">
        <v>53.588538900000003</v>
      </c>
      <c r="I3792">
        <v>-120.2504014</v>
      </c>
      <c r="J3792" s="1" t="str">
        <f t="shared" si="327"/>
        <v>Fluid (stream)</v>
      </c>
      <c r="K3792" s="1" t="str">
        <f t="shared" si="328"/>
        <v>Untreated Water</v>
      </c>
      <c r="L3792">
        <v>14</v>
      </c>
      <c r="M3792" t="s">
        <v>11440</v>
      </c>
      <c r="N3792">
        <v>273</v>
      </c>
      <c r="O3792">
        <v>1</v>
      </c>
      <c r="P3792">
        <v>10</v>
      </c>
      <c r="Q3792">
        <v>7.6</v>
      </c>
    </row>
    <row r="3793" spans="1:17" hidden="1" x14ac:dyDescent="0.3">
      <c r="A3793" t="s">
        <v>14869</v>
      </c>
      <c r="B3793" t="s">
        <v>14870</v>
      </c>
      <c r="C3793" s="1" t="str">
        <f t="shared" si="325"/>
        <v>21:0552</v>
      </c>
      <c r="D3793" s="1" t="str">
        <f t="shared" si="326"/>
        <v>21:0180</v>
      </c>
      <c r="E3793" t="s">
        <v>14871</v>
      </c>
      <c r="F3793" t="s">
        <v>14872</v>
      </c>
      <c r="H3793">
        <v>53.610196999999999</v>
      </c>
      <c r="I3793">
        <v>-120.32770840000001</v>
      </c>
      <c r="J3793" s="1" t="str">
        <f t="shared" si="327"/>
        <v>Fluid (stream)</v>
      </c>
      <c r="K3793" s="1" t="str">
        <f t="shared" si="328"/>
        <v>Untreated Water</v>
      </c>
      <c r="L3793">
        <v>14</v>
      </c>
      <c r="M3793" t="s">
        <v>11445</v>
      </c>
      <c r="N3793">
        <v>274</v>
      </c>
      <c r="O3793">
        <v>0.16</v>
      </c>
      <c r="P3793">
        <v>10</v>
      </c>
      <c r="Q3793">
        <v>7.1</v>
      </c>
    </row>
    <row r="3794" spans="1:17" hidden="1" x14ac:dyDescent="0.3">
      <c r="A3794" t="s">
        <v>14873</v>
      </c>
      <c r="B3794" t="s">
        <v>14874</v>
      </c>
      <c r="C3794" s="1" t="str">
        <f t="shared" si="325"/>
        <v>21:0552</v>
      </c>
      <c r="D3794" s="1" t="str">
        <f t="shared" si="326"/>
        <v>21:0180</v>
      </c>
      <c r="E3794" t="s">
        <v>14875</v>
      </c>
      <c r="F3794" t="s">
        <v>14876</v>
      </c>
      <c r="H3794">
        <v>53.622324200000001</v>
      </c>
      <c r="I3794">
        <v>-120.36573629999999</v>
      </c>
      <c r="J3794" s="1" t="str">
        <f t="shared" si="327"/>
        <v>Fluid (stream)</v>
      </c>
      <c r="K3794" s="1" t="str">
        <f t="shared" si="328"/>
        <v>Untreated Water</v>
      </c>
      <c r="L3794">
        <v>14</v>
      </c>
      <c r="M3794" t="s">
        <v>11450</v>
      </c>
      <c r="N3794">
        <v>275</v>
      </c>
      <c r="O3794">
        <v>0.4</v>
      </c>
      <c r="P3794">
        <v>10</v>
      </c>
      <c r="Q3794">
        <v>7.3</v>
      </c>
    </row>
    <row r="3795" spans="1:17" hidden="1" x14ac:dyDescent="0.3">
      <c r="A3795" t="s">
        <v>14877</v>
      </c>
      <c r="B3795" t="s">
        <v>14878</v>
      </c>
      <c r="C3795" s="1" t="str">
        <f t="shared" si="325"/>
        <v>21:0552</v>
      </c>
      <c r="D3795" s="1" t="str">
        <f t="shared" si="326"/>
        <v>21:0180</v>
      </c>
      <c r="E3795" t="s">
        <v>14879</v>
      </c>
      <c r="F3795" t="s">
        <v>14880</v>
      </c>
      <c r="H3795">
        <v>53.7200688</v>
      </c>
      <c r="I3795">
        <v>-120.43326709999999</v>
      </c>
      <c r="J3795" s="1" t="str">
        <f t="shared" si="327"/>
        <v>Fluid (stream)</v>
      </c>
      <c r="K3795" s="1" t="str">
        <f t="shared" si="328"/>
        <v>Untreated Water</v>
      </c>
      <c r="L3795">
        <v>14</v>
      </c>
      <c r="M3795" t="s">
        <v>11460</v>
      </c>
      <c r="N3795">
        <v>276</v>
      </c>
      <c r="O3795">
        <v>0.08</v>
      </c>
      <c r="P3795">
        <v>10</v>
      </c>
      <c r="Q3795">
        <v>6.9</v>
      </c>
    </row>
    <row r="3796" spans="1:17" hidden="1" x14ac:dyDescent="0.3">
      <c r="A3796" t="s">
        <v>14881</v>
      </c>
      <c r="B3796" t="s">
        <v>14882</v>
      </c>
      <c r="C3796" s="1" t="str">
        <f t="shared" si="325"/>
        <v>21:0552</v>
      </c>
      <c r="D3796" s="1" t="str">
        <f t="shared" si="326"/>
        <v>21:0180</v>
      </c>
      <c r="E3796" t="s">
        <v>14883</v>
      </c>
      <c r="F3796" t="s">
        <v>14884</v>
      </c>
      <c r="H3796">
        <v>53.7377866</v>
      </c>
      <c r="I3796">
        <v>-120.38488649999999</v>
      </c>
      <c r="J3796" s="1" t="str">
        <f t="shared" si="327"/>
        <v>Fluid (stream)</v>
      </c>
      <c r="K3796" s="1" t="str">
        <f t="shared" si="328"/>
        <v>Untreated Water</v>
      </c>
      <c r="L3796">
        <v>14</v>
      </c>
      <c r="M3796" t="s">
        <v>11465</v>
      </c>
      <c r="N3796">
        <v>277</v>
      </c>
      <c r="O3796">
        <v>2.5000000000000001E-2</v>
      </c>
      <c r="P3796">
        <v>10</v>
      </c>
      <c r="Q3796">
        <v>6.6</v>
      </c>
    </row>
    <row r="3797" spans="1:17" hidden="1" x14ac:dyDescent="0.3">
      <c r="A3797" t="s">
        <v>14885</v>
      </c>
      <c r="B3797" t="s">
        <v>14886</v>
      </c>
      <c r="C3797" s="1" t="str">
        <f t="shared" si="325"/>
        <v>21:0552</v>
      </c>
      <c r="D3797" s="1" t="str">
        <f t="shared" si="326"/>
        <v>21:0180</v>
      </c>
      <c r="E3797" t="s">
        <v>14887</v>
      </c>
      <c r="F3797" t="s">
        <v>14888</v>
      </c>
      <c r="H3797">
        <v>53.752948000000004</v>
      </c>
      <c r="I3797">
        <v>-120.34047990000001</v>
      </c>
      <c r="J3797" s="1" t="str">
        <f t="shared" si="327"/>
        <v>Fluid (stream)</v>
      </c>
      <c r="K3797" s="1" t="str">
        <f t="shared" si="328"/>
        <v>Untreated Water</v>
      </c>
      <c r="L3797">
        <v>14</v>
      </c>
      <c r="M3797" t="s">
        <v>11470</v>
      </c>
      <c r="N3797">
        <v>278</v>
      </c>
      <c r="O3797">
        <v>2.5000000000000001E-2</v>
      </c>
      <c r="P3797">
        <v>10</v>
      </c>
      <c r="Q3797">
        <v>6.9</v>
      </c>
    </row>
    <row r="3798" spans="1:17" hidden="1" x14ac:dyDescent="0.3">
      <c r="A3798" t="s">
        <v>14889</v>
      </c>
      <c r="B3798" t="s">
        <v>14890</v>
      </c>
      <c r="C3798" s="1" t="str">
        <f t="shared" si="325"/>
        <v>21:0552</v>
      </c>
      <c r="D3798" s="1" t="str">
        <f t="shared" si="326"/>
        <v>21:0180</v>
      </c>
      <c r="E3798" t="s">
        <v>14891</v>
      </c>
      <c r="F3798" t="s">
        <v>14892</v>
      </c>
      <c r="H3798">
        <v>53.728993899999999</v>
      </c>
      <c r="I3798">
        <v>-120.2348523</v>
      </c>
      <c r="J3798" s="1" t="str">
        <f t="shared" si="327"/>
        <v>Fluid (stream)</v>
      </c>
      <c r="K3798" s="1" t="str">
        <f t="shared" si="328"/>
        <v>Untreated Water</v>
      </c>
      <c r="L3798">
        <v>14</v>
      </c>
      <c r="M3798" t="s">
        <v>11475</v>
      </c>
      <c r="N3798">
        <v>279</v>
      </c>
      <c r="O3798">
        <v>7.0000000000000007E-2</v>
      </c>
      <c r="P3798">
        <v>10</v>
      </c>
      <c r="Q3798">
        <v>7.1</v>
      </c>
    </row>
    <row r="3799" spans="1:17" hidden="1" x14ac:dyDescent="0.3">
      <c r="A3799" t="s">
        <v>14893</v>
      </c>
      <c r="B3799" t="s">
        <v>14894</v>
      </c>
      <c r="C3799" s="1" t="str">
        <f t="shared" si="325"/>
        <v>21:0552</v>
      </c>
      <c r="D3799" s="1" t="str">
        <f t="shared" si="326"/>
        <v>21:0180</v>
      </c>
      <c r="E3799" t="s">
        <v>14895</v>
      </c>
      <c r="F3799" t="s">
        <v>14896</v>
      </c>
      <c r="H3799">
        <v>53.766180499999997</v>
      </c>
      <c r="I3799">
        <v>-120.2787582</v>
      </c>
      <c r="J3799" s="1" t="str">
        <f t="shared" si="327"/>
        <v>Fluid (stream)</v>
      </c>
      <c r="K3799" s="1" t="str">
        <f t="shared" si="328"/>
        <v>Untreated Water</v>
      </c>
      <c r="L3799">
        <v>14</v>
      </c>
      <c r="M3799" t="s">
        <v>11480</v>
      </c>
      <c r="N3799">
        <v>280</v>
      </c>
      <c r="O3799">
        <v>2.5000000000000001E-2</v>
      </c>
      <c r="P3799">
        <v>10</v>
      </c>
      <c r="Q3799">
        <v>7</v>
      </c>
    </row>
    <row r="3800" spans="1:17" hidden="1" x14ac:dyDescent="0.3">
      <c r="A3800" t="s">
        <v>14897</v>
      </c>
      <c r="B3800" t="s">
        <v>14898</v>
      </c>
      <c r="C3800" s="1" t="str">
        <f t="shared" si="325"/>
        <v>21:0552</v>
      </c>
      <c r="D3800" s="1" t="str">
        <f t="shared" si="326"/>
        <v>21:0180</v>
      </c>
      <c r="E3800" t="s">
        <v>14899</v>
      </c>
      <c r="F3800" t="s">
        <v>14900</v>
      </c>
      <c r="H3800">
        <v>53.5908674</v>
      </c>
      <c r="I3800">
        <v>-120.4199677</v>
      </c>
      <c r="J3800" s="1" t="str">
        <f t="shared" si="327"/>
        <v>Fluid (stream)</v>
      </c>
      <c r="K3800" s="1" t="str">
        <f t="shared" si="328"/>
        <v>Untreated Water</v>
      </c>
      <c r="L3800">
        <v>15</v>
      </c>
      <c r="M3800" t="s">
        <v>11387</v>
      </c>
      <c r="N3800">
        <v>281</v>
      </c>
      <c r="O3800">
        <v>0.06</v>
      </c>
      <c r="P3800">
        <v>78</v>
      </c>
      <c r="Q3800">
        <v>7</v>
      </c>
    </row>
    <row r="3801" spans="1:17" hidden="1" x14ac:dyDescent="0.3">
      <c r="A3801" t="s">
        <v>14901</v>
      </c>
      <c r="B3801" t="s">
        <v>14902</v>
      </c>
      <c r="C3801" s="1" t="str">
        <f t="shared" si="325"/>
        <v>21:0552</v>
      </c>
      <c r="D3801" s="1" t="str">
        <f t="shared" si="326"/>
        <v>21:0180</v>
      </c>
      <c r="E3801" t="s">
        <v>14903</v>
      </c>
      <c r="F3801" t="s">
        <v>14904</v>
      </c>
      <c r="H3801">
        <v>53.771340700000003</v>
      </c>
      <c r="I3801">
        <v>-120.4151322</v>
      </c>
      <c r="J3801" s="1" t="str">
        <f t="shared" si="327"/>
        <v>Fluid (stream)</v>
      </c>
      <c r="K3801" s="1" t="str">
        <f t="shared" si="328"/>
        <v>Untreated Water</v>
      </c>
      <c r="L3801">
        <v>15</v>
      </c>
      <c r="M3801" t="s">
        <v>11392</v>
      </c>
      <c r="N3801">
        <v>282</v>
      </c>
      <c r="O3801">
        <v>0.09</v>
      </c>
      <c r="P3801">
        <v>10</v>
      </c>
      <c r="Q3801">
        <v>6.4</v>
      </c>
    </row>
    <row r="3802" spans="1:17" hidden="1" x14ac:dyDescent="0.3">
      <c r="A3802" t="s">
        <v>14905</v>
      </c>
      <c r="B3802" t="s">
        <v>14906</v>
      </c>
      <c r="C3802" s="1" t="str">
        <f t="shared" si="325"/>
        <v>21:0552</v>
      </c>
      <c r="D3802" s="1" t="str">
        <f t="shared" si="326"/>
        <v>21:0180</v>
      </c>
      <c r="E3802" t="s">
        <v>14907</v>
      </c>
      <c r="F3802" t="s">
        <v>14908</v>
      </c>
      <c r="H3802">
        <v>53.7595423</v>
      </c>
      <c r="I3802">
        <v>-120.4287995</v>
      </c>
      <c r="J3802" s="1" t="str">
        <f t="shared" si="327"/>
        <v>Fluid (stream)</v>
      </c>
      <c r="K3802" s="1" t="str">
        <f t="shared" si="328"/>
        <v>Untreated Water</v>
      </c>
      <c r="L3802">
        <v>15</v>
      </c>
      <c r="M3802" t="s">
        <v>11431</v>
      </c>
      <c r="N3802">
        <v>283</v>
      </c>
      <c r="O3802">
        <v>0.09</v>
      </c>
      <c r="P3802">
        <v>10</v>
      </c>
      <c r="Q3802">
        <v>6.3</v>
      </c>
    </row>
    <row r="3803" spans="1:17" hidden="1" x14ac:dyDescent="0.3">
      <c r="A3803" t="s">
        <v>14909</v>
      </c>
      <c r="B3803" t="s">
        <v>14910</v>
      </c>
      <c r="C3803" s="1" t="str">
        <f t="shared" si="325"/>
        <v>21:0552</v>
      </c>
      <c r="D3803" s="1" t="str">
        <f t="shared" si="326"/>
        <v>21:0180</v>
      </c>
      <c r="E3803" t="s">
        <v>14907</v>
      </c>
      <c r="F3803" t="s">
        <v>14911</v>
      </c>
      <c r="H3803">
        <v>53.7595423</v>
      </c>
      <c r="I3803">
        <v>-120.4287995</v>
      </c>
      <c r="J3803" s="1" t="str">
        <f t="shared" si="327"/>
        <v>Fluid (stream)</v>
      </c>
      <c r="K3803" s="1" t="str">
        <f t="shared" si="328"/>
        <v>Untreated Water</v>
      </c>
      <c r="L3803">
        <v>15</v>
      </c>
      <c r="M3803" t="s">
        <v>11435</v>
      </c>
      <c r="N3803">
        <v>284</v>
      </c>
      <c r="O3803">
        <v>7.0000000000000007E-2</v>
      </c>
      <c r="P3803">
        <v>10</v>
      </c>
      <c r="Q3803">
        <v>6.2</v>
      </c>
    </row>
    <row r="3804" spans="1:17" hidden="1" x14ac:dyDescent="0.3">
      <c r="A3804" t="s">
        <v>14912</v>
      </c>
      <c r="B3804" t="s">
        <v>14913</v>
      </c>
      <c r="C3804" s="1" t="str">
        <f t="shared" si="325"/>
        <v>21:0552</v>
      </c>
      <c r="D3804" s="1" t="str">
        <f t="shared" si="326"/>
        <v>21:0180</v>
      </c>
      <c r="E3804" t="s">
        <v>14914</v>
      </c>
      <c r="F3804" t="s">
        <v>14915</v>
      </c>
      <c r="H3804">
        <v>53.764807599999997</v>
      </c>
      <c r="I3804">
        <v>-120.4721534</v>
      </c>
      <c r="J3804" s="1" t="str">
        <f t="shared" si="327"/>
        <v>Fluid (stream)</v>
      </c>
      <c r="K3804" s="1" t="str">
        <f t="shared" si="328"/>
        <v>Untreated Water</v>
      </c>
      <c r="L3804">
        <v>15</v>
      </c>
      <c r="M3804" t="s">
        <v>11397</v>
      </c>
      <c r="N3804">
        <v>285</v>
      </c>
      <c r="O3804">
        <v>0.09</v>
      </c>
      <c r="P3804">
        <v>10</v>
      </c>
      <c r="Q3804">
        <v>6.6</v>
      </c>
    </row>
    <row r="3805" spans="1:17" hidden="1" x14ac:dyDescent="0.3">
      <c r="A3805" t="s">
        <v>14916</v>
      </c>
      <c r="B3805" t="s">
        <v>14917</v>
      </c>
      <c r="C3805" s="1" t="str">
        <f t="shared" si="325"/>
        <v>21:0552</v>
      </c>
      <c r="D3805" s="1" t="str">
        <f t="shared" si="326"/>
        <v>21:0180</v>
      </c>
      <c r="E3805" t="s">
        <v>14918</v>
      </c>
      <c r="F3805" t="s">
        <v>14919</v>
      </c>
      <c r="H3805">
        <v>53.745507500000002</v>
      </c>
      <c r="I3805">
        <v>-120.4587035</v>
      </c>
      <c r="J3805" s="1" t="str">
        <f t="shared" si="327"/>
        <v>Fluid (stream)</v>
      </c>
      <c r="K3805" s="1" t="str">
        <f t="shared" si="328"/>
        <v>Untreated Water</v>
      </c>
      <c r="L3805">
        <v>15</v>
      </c>
      <c r="M3805" t="s">
        <v>11402</v>
      </c>
      <c r="N3805">
        <v>286</v>
      </c>
      <c r="O3805">
        <v>0.06</v>
      </c>
      <c r="P3805">
        <v>10</v>
      </c>
      <c r="Q3805">
        <v>6.7</v>
      </c>
    </row>
    <row r="3806" spans="1:17" hidden="1" x14ac:dyDescent="0.3">
      <c r="A3806" t="s">
        <v>14920</v>
      </c>
      <c r="B3806" t="s">
        <v>14921</v>
      </c>
      <c r="C3806" s="1" t="str">
        <f t="shared" si="325"/>
        <v>21:0552</v>
      </c>
      <c r="D3806" s="1" t="str">
        <f t="shared" si="326"/>
        <v>21:0180</v>
      </c>
      <c r="E3806" t="s">
        <v>14922</v>
      </c>
      <c r="F3806" t="s">
        <v>14923</v>
      </c>
      <c r="H3806">
        <v>53.730475400000003</v>
      </c>
      <c r="I3806">
        <v>-120.621143</v>
      </c>
      <c r="J3806" s="1" t="str">
        <f t="shared" si="327"/>
        <v>Fluid (stream)</v>
      </c>
      <c r="K3806" s="1" t="str">
        <f t="shared" si="328"/>
        <v>Untreated Water</v>
      </c>
      <c r="L3806">
        <v>15</v>
      </c>
      <c r="M3806" t="s">
        <v>11411</v>
      </c>
      <c r="N3806">
        <v>287</v>
      </c>
      <c r="O3806">
        <v>2.5000000000000001E-2</v>
      </c>
      <c r="P3806">
        <v>10</v>
      </c>
      <c r="Q3806">
        <v>6.4</v>
      </c>
    </row>
    <row r="3807" spans="1:17" hidden="1" x14ac:dyDescent="0.3">
      <c r="A3807" t="s">
        <v>14924</v>
      </c>
      <c r="B3807" t="s">
        <v>14925</v>
      </c>
      <c r="C3807" s="1" t="str">
        <f t="shared" si="325"/>
        <v>21:0552</v>
      </c>
      <c r="D3807" s="1" t="str">
        <f t="shared" si="326"/>
        <v>21:0180</v>
      </c>
      <c r="E3807" t="s">
        <v>14926</v>
      </c>
      <c r="F3807" t="s">
        <v>14927</v>
      </c>
      <c r="H3807">
        <v>53.712294</v>
      </c>
      <c r="I3807">
        <v>-120.5793051</v>
      </c>
      <c r="J3807" s="1" t="str">
        <f t="shared" si="327"/>
        <v>Fluid (stream)</v>
      </c>
      <c r="K3807" s="1" t="str">
        <f t="shared" si="328"/>
        <v>Untreated Water</v>
      </c>
      <c r="L3807">
        <v>15</v>
      </c>
      <c r="M3807" t="s">
        <v>11416</v>
      </c>
      <c r="N3807">
        <v>288</v>
      </c>
      <c r="O3807">
        <v>0.67</v>
      </c>
      <c r="P3807">
        <v>10</v>
      </c>
      <c r="Q3807">
        <v>7.1</v>
      </c>
    </row>
    <row r="3808" spans="1:17" hidden="1" x14ac:dyDescent="0.3">
      <c r="A3808" t="s">
        <v>14928</v>
      </c>
      <c r="B3808" t="s">
        <v>14929</v>
      </c>
      <c r="C3808" s="1" t="str">
        <f t="shared" si="325"/>
        <v>21:0552</v>
      </c>
      <c r="D3808" s="1" t="str">
        <f t="shared" si="326"/>
        <v>21:0180</v>
      </c>
      <c r="E3808" t="s">
        <v>14930</v>
      </c>
      <c r="F3808" t="s">
        <v>14931</v>
      </c>
      <c r="H3808">
        <v>53.7146343</v>
      </c>
      <c r="I3808">
        <v>-120.58879589999999</v>
      </c>
      <c r="J3808" s="1" t="str">
        <f t="shared" si="327"/>
        <v>Fluid (stream)</v>
      </c>
      <c r="K3808" s="1" t="str">
        <f t="shared" si="328"/>
        <v>Untreated Water</v>
      </c>
      <c r="L3808">
        <v>15</v>
      </c>
      <c r="M3808" t="s">
        <v>11421</v>
      </c>
      <c r="N3808">
        <v>289</v>
      </c>
      <c r="O3808">
        <v>2.5000000000000001E-2</v>
      </c>
      <c r="P3808">
        <v>10</v>
      </c>
      <c r="Q3808">
        <v>6.6</v>
      </c>
    </row>
    <row r="3809" spans="1:17" hidden="1" x14ac:dyDescent="0.3">
      <c r="A3809" t="s">
        <v>14932</v>
      </c>
      <c r="B3809" t="s">
        <v>14933</v>
      </c>
      <c r="C3809" s="1" t="str">
        <f t="shared" si="325"/>
        <v>21:0552</v>
      </c>
      <c r="D3809" s="1" t="str">
        <f t="shared" si="326"/>
        <v>21:0180</v>
      </c>
      <c r="E3809" t="s">
        <v>14899</v>
      </c>
      <c r="F3809" t="s">
        <v>14934</v>
      </c>
      <c r="H3809">
        <v>53.5908674</v>
      </c>
      <c r="I3809">
        <v>-120.4199677</v>
      </c>
      <c r="J3809" s="1" t="str">
        <f t="shared" si="327"/>
        <v>Fluid (stream)</v>
      </c>
      <c r="K3809" s="1" t="str">
        <f t="shared" si="328"/>
        <v>Untreated Water</v>
      </c>
      <c r="L3809">
        <v>15</v>
      </c>
      <c r="M3809" t="s">
        <v>11406</v>
      </c>
      <c r="N3809">
        <v>290</v>
      </c>
      <c r="O3809">
        <v>0.23</v>
      </c>
      <c r="P3809">
        <v>10</v>
      </c>
      <c r="Q3809">
        <v>7</v>
      </c>
    </row>
    <row r="3810" spans="1:17" hidden="1" x14ac:dyDescent="0.3">
      <c r="A3810" t="s">
        <v>14935</v>
      </c>
      <c r="B3810" t="s">
        <v>14936</v>
      </c>
      <c r="C3810" s="1" t="str">
        <f t="shared" si="325"/>
        <v>21:0552</v>
      </c>
      <c r="D3810" s="1" t="str">
        <f t="shared" si="326"/>
        <v>21:0180</v>
      </c>
      <c r="E3810" t="s">
        <v>14937</v>
      </c>
      <c r="F3810" t="s">
        <v>14938</v>
      </c>
      <c r="H3810">
        <v>53.589742399999999</v>
      </c>
      <c r="I3810">
        <v>-120.4303572</v>
      </c>
      <c r="J3810" s="1" t="str">
        <f t="shared" si="327"/>
        <v>Fluid (stream)</v>
      </c>
      <c r="K3810" s="1" t="str">
        <f t="shared" si="328"/>
        <v>Untreated Water</v>
      </c>
      <c r="L3810">
        <v>15</v>
      </c>
      <c r="M3810" t="s">
        <v>11426</v>
      </c>
      <c r="N3810">
        <v>291</v>
      </c>
      <c r="O3810">
        <v>0.23</v>
      </c>
      <c r="P3810">
        <v>10</v>
      </c>
      <c r="Q3810">
        <v>7</v>
      </c>
    </row>
    <row r="3811" spans="1:17" hidden="1" x14ac:dyDescent="0.3">
      <c r="A3811" t="s">
        <v>14939</v>
      </c>
      <c r="B3811" t="s">
        <v>14940</v>
      </c>
      <c r="C3811" s="1" t="str">
        <f t="shared" si="325"/>
        <v>21:0552</v>
      </c>
      <c r="D3811" s="1" t="str">
        <f t="shared" si="326"/>
        <v>21:0180</v>
      </c>
      <c r="E3811" t="s">
        <v>14941</v>
      </c>
      <c r="F3811" t="s">
        <v>14942</v>
      </c>
      <c r="H3811">
        <v>53.656439399999996</v>
      </c>
      <c r="I3811">
        <v>-120.60095</v>
      </c>
      <c r="J3811" s="1" t="str">
        <f t="shared" si="327"/>
        <v>Fluid (stream)</v>
      </c>
      <c r="K3811" s="1" t="str">
        <f t="shared" si="328"/>
        <v>Untreated Water</v>
      </c>
      <c r="L3811">
        <v>15</v>
      </c>
      <c r="M3811" t="s">
        <v>11440</v>
      </c>
      <c r="N3811">
        <v>292</v>
      </c>
      <c r="O3811">
        <v>1.7</v>
      </c>
      <c r="P3811">
        <v>32</v>
      </c>
      <c r="Q3811">
        <v>7.9</v>
      </c>
    </row>
    <row r="3812" spans="1:17" hidden="1" x14ac:dyDescent="0.3">
      <c r="A3812" t="s">
        <v>14943</v>
      </c>
      <c r="B3812" t="s">
        <v>14944</v>
      </c>
      <c r="C3812" s="1" t="str">
        <f t="shared" si="325"/>
        <v>21:0552</v>
      </c>
      <c r="D3812" s="1" t="str">
        <f t="shared" si="326"/>
        <v>21:0180</v>
      </c>
      <c r="E3812" t="s">
        <v>14945</v>
      </c>
      <c r="F3812" t="s">
        <v>14946</v>
      </c>
      <c r="H3812">
        <v>53.5985303</v>
      </c>
      <c r="I3812">
        <v>-120.6140243</v>
      </c>
      <c r="J3812" s="1" t="str">
        <f t="shared" si="327"/>
        <v>Fluid (stream)</v>
      </c>
      <c r="K3812" s="1" t="str">
        <f t="shared" si="328"/>
        <v>Untreated Water</v>
      </c>
      <c r="L3812">
        <v>15</v>
      </c>
      <c r="M3812" t="s">
        <v>11445</v>
      </c>
      <c r="N3812">
        <v>293</v>
      </c>
      <c r="O3812">
        <v>1.8</v>
      </c>
      <c r="P3812">
        <v>10</v>
      </c>
      <c r="Q3812">
        <v>7.6</v>
      </c>
    </row>
    <row r="3813" spans="1:17" hidden="1" x14ac:dyDescent="0.3">
      <c r="A3813" t="s">
        <v>14947</v>
      </c>
      <c r="B3813" t="s">
        <v>14948</v>
      </c>
      <c r="C3813" s="1" t="str">
        <f t="shared" si="325"/>
        <v>21:0552</v>
      </c>
      <c r="D3813" s="1" t="str">
        <f t="shared" si="326"/>
        <v>21:0180</v>
      </c>
      <c r="E3813" t="s">
        <v>14949</v>
      </c>
      <c r="F3813" t="s">
        <v>14950</v>
      </c>
      <c r="H3813">
        <v>53.6411382</v>
      </c>
      <c r="I3813">
        <v>-120.6609287</v>
      </c>
      <c r="J3813" s="1" t="str">
        <f t="shared" si="327"/>
        <v>Fluid (stream)</v>
      </c>
      <c r="K3813" s="1" t="str">
        <f t="shared" si="328"/>
        <v>Untreated Water</v>
      </c>
      <c r="L3813">
        <v>15</v>
      </c>
      <c r="M3813" t="s">
        <v>11450</v>
      </c>
      <c r="N3813">
        <v>294</v>
      </c>
      <c r="O3813">
        <v>0.8</v>
      </c>
      <c r="P3813">
        <v>20</v>
      </c>
      <c r="Q3813">
        <v>7.8</v>
      </c>
    </row>
    <row r="3814" spans="1:17" hidden="1" x14ac:dyDescent="0.3">
      <c r="A3814" t="s">
        <v>14951</v>
      </c>
      <c r="B3814" t="s">
        <v>14952</v>
      </c>
      <c r="C3814" s="1" t="str">
        <f t="shared" si="325"/>
        <v>21:0552</v>
      </c>
      <c r="D3814" s="1" t="str">
        <f t="shared" si="326"/>
        <v>21:0180</v>
      </c>
      <c r="E3814" t="s">
        <v>14953</v>
      </c>
      <c r="F3814" t="s">
        <v>14954</v>
      </c>
      <c r="H3814">
        <v>53.672438399999997</v>
      </c>
      <c r="I3814">
        <v>-120.79456690000001</v>
      </c>
      <c r="J3814" s="1" t="str">
        <f t="shared" si="327"/>
        <v>Fluid (stream)</v>
      </c>
      <c r="K3814" s="1" t="str">
        <f t="shared" si="328"/>
        <v>Untreated Water</v>
      </c>
      <c r="L3814">
        <v>15</v>
      </c>
      <c r="M3814" t="s">
        <v>11460</v>
      </c>
      <c r="N3814">
        <v>295</v>
      </c>
      <c r="O3814">
        <v>1.8</v>
      </c>
      <c r="P3814">
        <v>10</v>
      </c>
      <c r="Q3814">
        <v>7.6</v>
      </c>
    </row>
    <row r="3815" spans="1:17" hidden="1" x14ac:dyDescent="0.3">
      <c r="A3815" t="s">
        <v>14955</v>
      </c>
      <c r="B3815" t="s">
        <v>14956</v>
      </c>
      <c r="C3815" s="1" t="str">
        <f t="shared" si="325"/>
        <v>21:0552</v>
      </c>
      <c r="D3815" s="1" t="str">
        <f t="shared" si="326"/>
        <v>21:0180</v>
      </c>
      <c r="E3815" t="s">
        <v>14957</v>
      </c>
      <c r="F3815" t="s">
        <v>14958</v>
      </c>
      <c r="H3815">
        <v>53.676777000000001</v>
      </c>
      <c r="I3815">
        <v>-120.79191849999999</v>
      </c>
      <c r="J3815" s="1" t="str">
        <f t="shared" si="327"/>
        <v>Fluid (stream)</v>
      </c>
      <c r="K3815" s="1" t="str">
        <f t="shared" si="328"/>
        <v>Untreated Water</v>
      </c>
      <c r="L3815">
        <v>15</v>
      </c>
      <c r="M3815" t="s">
        <v>11465</v>
      </c>
      <c r="N3815">
        <v>296</v>
      </c>
      <c r="O3815">
        <v>0.4</v>
      </c>
      <c r="P3815">
        <v>24</v>
      </c>
      <c r="Q3815">
        <v>6.7</v>
      </c>
    </row>
    <row r="3816" spans="1:17" hidden="1" x14ac:dyDescent="0.3">
      <c r="A3816" t="s">
        <v>14959</v>
      </c>
      <c r="B3816" t="s">
        <v>14960</v>
      </c>
      <c r="C3816" s="1" t="str">
        <f t="shared" si="325"/>
        <v>21:0552</v>
      </c>
      <c r="D3816" s="1" t="str">
        <f t="shared" si="326"/>
        <v>21:0180</v>
      </c>
      <c r="E3816" t="s">
        <v>14961</v>
      </c>
      <c r="F3816" t="s">
        <v>14962</v>
      </c>
      <c r="H3816">
        <v>53.756094900000001</v>
      </c>
      <c r="I3816">
        <v>-120.7268882</v>
      </c>
      <c r="J3816" s="1" t="str">
        <f t="shared" si="327"/>
        <v>Fluid (stream)</v>
      </c>
      <c r="K3816" s="1" t="str">
        <f t="shared" si="328"/>
        <v>Untreated Water</v>
      </c>
      <c r="L3816">
        <v>15</v>
      </c>
      <c r="M3816" t="s">
        <v>11470</v>
      </c>
      <c r="N3816">
        <v>297</v>
      </c>
      <c r="O3816">
        <v>0.2</v>
      </c>
      <c r="P3816">
        <v>10</v>
      </c>
      <c r="Q3816">
        <v>7</v>
      </c>
    </row>
    <row r="3817" spans="1:17" hidden="1" x14ac:dyDescent="0.3">
      <c r="A3817" t="s">
        <v>14963</v>
      </c>
      <c r="B3817" t="s">
        <v>14964</v>
      </c>
      <c r="C3817" s="1" t="str">
        <f t="shared" si="325"/>
        <v>21:0552</v>
      </c>
      <c r="D3817" s="1" t="str">
        <f t="shared" si="326"/>
        <v>21:0180</v>
      </c>
      <c r="E3817" t="s">
        <v>14965</v>
      </c>
      <c r="F3817" t="s">
        <v>14966</v>
      </c>
      <c r="H3817">
        <v>53.760251199999999</v>
      </c>
      <c r="I3817">
        <v>-120.72277939999999</v>
      </c>
      <c r="J3817" s="1" t="str">
        <f t="shared" si="327"/>
        <v>Fluid (stream)</v>
      </c>
      <c r="K3817" s="1" t="str">
        <f t="shared" si="328"/>
        <v>Untreated Water</v>
      </c>
      <c r="L3817">
        <v>15</v>
      </c>
      <c r="M3817" t="s">
        <v>11475</v>
      </c>
      <c r="N3817">
        <v>298</v>
      </c>
      <c r="O3817">
        <v>0.06</v>
      </c>
      <c r="P3817">
        <v>10</v>
      </c>
      <c r="Q3817">
        <v>7</v>
      </c>
    </row>
    <row r="3818" spans="1:17" hidden="1" x14ac:dyDescent="0.3">
      <c r="A3818" t="s">
        <v>14967</v>
      </c>
      <c r="B3818" t="s">
        <v>14968</v>
      </c>
      <c r="C3818" s="1" t="str">
        <f t="shared" si="325"/>
        <v>21:0552</v>
      </c>
      <c r="D3818" s="1" t="str">
        <f t="shared" si="326"/>
        <v>21:0180</v>
      </c>
      <c r="E3818" t="s">
        <v>14969</v>
      </c>
      <c r="F3818" t="s">
        <v>14970</v>
      </c>
      <c r="H3818">
        <v>53.734423100000001</v>
      </c>
      <c r="I3818">
        <v>-120.70919139999999</v>
      </c>
      <c r="J3818" s="1" t="str">
        <f t="shared" si="327"/>
        <v>Fluid (stream)</v>
      </c>
      <c r="K3818" s="1" t="str">
        <f t="shared" si="328"/>
        <v>Untreated Water</v>
      </c>
      <c r="L3818">
        <v>15</v>
      </c>
      <c r="M3818" t="s">
        <v>11480</v>
      </c>
      <c r="N3818">
        <v>299</v>
      </c>
      <c r="O3818">
        <v>2.5000000000000001E-2</v>
      </c>
      <c r="P3818">
        <v>10</v>
      </c>
      <c r="Q3818">
        <v>6.5</v>
      </c>
    </row>
    <row r="3819" spans="1:17" hidden="1" x14ac:dyDescent="0.3">
      <c r="A3819" t="s">
        <v>14971</v>
      </c>
      <c r="B3819" t="s">
        <v>14972</v>
      </c>
      <c r="C3819" s="1" t="str">
        <f t="shared" si="325"/>
        <v>21:0552</v>
      </c>
      <c r="D3819" s="1" t="str">
        <f>HYPERLINK("http://geochem.nrcan.gc.ca/cdogs/content/svy/svy_e.htm", "")</f>
        <v/>
      </c>
      <c r="G3819" s="1" t="str">
        <f>HYPERLINK("http://geochem.nrcan.gc.ca/cdogs/content/cr_/cr_00071_e.htm", "71")</f>
        <v>71</v>
      </c>
      <c r="J3819" t="s">
        <v>11453</v>
      </c>
      <c r="K3819" t="s">
        <v>11454</v>
      </c>
      <c r="L3819">
        <v>15</v>
      </c>
      <c r="M3819" t="s">
        <v>11455</v>
      </c>
      <c r="N3819">
        <v>300</v>
      </c>
      <c r="O3819">
        <v>0.25</v>
      </c>
      <c r="P3819">
        <v>76</v>
      </c>
      <c r="Q3819">
        <v>7.1</v>
      </c>
    </row>
    <row r="3820" spans="1:17" hidden="1" x14ac:dyDescent="0.3">
      <c r="A3820" t="s">
        <v>14973</v>
      </c>
      <c r="B3820" t="s">
        <v>14974</v>
      </c>
      <c r="C3820" s="1" t="str">
        <f t="shared" si="325"/>
        <v>21:0552</v>
      </c>
      <c r="D3820" s="1" t="str">
        <f t="shared" ref="D3820:D3833" si="329">HYPERLINK("http://geochem.nrcan.gc.ca/cdogs/content/svy/svy210180_e.htm", "21:0180")</f>
        <v>21:0180</v>
      </c>
      <c r="E3820" t="s">
        <v>14975</v>
      </c>
      <c r="F3820" t="s">
        <v>14976</v>
      </c>
      <c r="H3820">
        <v>53.515357000000002</v>
      </c>
      <c r="I3820">
        <v>-120.8737199</v>
      </c>
      <c r="J3820" s="1" t="str">
        <f t="shared" ref="J3820:J3833" si="330">HYPERLINK("http://geochem.nrcan.gc.ca/cdogs/content/kwd/kwd020018_e.htm", "Fluid (stream)")</f>
        <v>Fluid (stream)</v>
      </c>
      <c r="K3820" s="1" t="str">
        <f t="shared" ref="K3820:K3833" si="331">HYPERLINK("http://geochem.nrcan.gc.ca/cdogs/content/kwd/kwd080007_e.htm", "Untreated Water")</f>
        <v>Untreated Water</v>
      </c>
      <c r="L3820">
        <v>16</v>
      </c>
      <c r="M3820" t="s">
        <v>11387</v>
      </c>
      <c r="N3820">
        <v>301</v>
      </c>
      <c r="O3820">
        <v>0.06</v>
      </c>
      <c r="P3820">
        <v>86</v>
      </c>
      <c r="Q3820">
        <v>7</v>
      </c>
    </row>
    <row r="3821" spans="1:17" hidden="1" x14ac:dyDescent="0.3">
      <c r="A3821" t="s">
        <v>14977</v>
      </c>
      <c r="B3821" t="s">
        <v>14978</v>
      </c>
      <c r="C3821" s="1" t="str">
        <f t="shared" si="325"/>
        <v>21:0552</v>
      </c>
      <c r="D3821" s="1" t="str">
        <f t="shared" si="329"/>
        <v>21:0180</v>
      </c>
      <c r="E3821" t="s">
        <v>14979</v>
      </c>
      <c r="F3821" t="s">
        <v>14980</v>
      </c>
      <c r="H3821">
        <v>53.591695600000001</v>
      </c>
      <c r="I3821">
        <v>-120.8934371</v>
      </c>
      <c r="J3821" s="1" t="str">
        <f t="shared" si="330"/>
        <v>Fluid (stream)</v>
      </c>
      <c r="K3821" s="1" t="str">
        <f t="shared" si="331"/>
        <v>Untreated Water</v>
      </c>
      <c r="L3821">
        <v>16</v>
      </c>
      <c r="M3821" t="s">
        <v>11392</v>
      </c>
      <c r="N3821">
        <v>302</v>
      </c>
      <c r="O3821">
        <v>0.75</v>
      </c>
      <c r="P3821">
        <v>10</v>
      </c>
      <c r="Q3821">
        <v>7.3</v>
      </c>
    </row>
    <row r="3822" spans="1:17" hidden="1" x14ac:dyDescent="0.3">
      <c r="A3822" t="s">
        <v>14981</v>
      </c>
      <c r="B3822" t="s">
        <v>14982</v>
      </c>
      <c r="C3822" s="1" t="str">
        <f t="shared" si="325"/>
        <v>21:0552</v>
      </c>
      <c r="D3822" s="1" t="str">
        <f t="shared" si="329"/>
        <v>21:0180</v>
      </c>
      <c r="E3822" t="s">
        <v>14983</v>
      </c>
      <c r="F3822" t="s">
        <v>14984</v>
      </c>
      <c r="H3822">
        <v>53.520715000000003</v>
      </c>
      <c r="I3822">
        <v>-120.9466116</v>
      </c>
      <c r="J3822" s="1" t="str">
        <f t="shared" si="330"/>
        <v>Fluid (stream)</v>
      </c>
      <c r="K3822" s="1" t="str">
        <f t="shared" si="331"/>
        <v>Untreated Water</v>
      </c>
      <c r="L3822">
        <v>16</v>
      </c>
      <c r="M3822" t="s">
        <v>11397</v>
      </c>
      <c r="N3822">
        <v>303</v>
      </c>
      <c r="O3822">
        <v>0.09</v>
      </c>
      <c r="P3822">
        <v>10</v>
      </c>
      <c r="Q3822">
        <v>7.2</v>
      </c>
    </row>
    <row r="3823" spans="1:17" hidden="1" x14ac:dyDescent="0.3">
      <c r="A3823" t="s">
        <v>14985</v>
      </c>
      <c r="B3823" t="s">
        <v>14986</v>
      </c>
      <c r="C3823" s="1" t="str">
        <f t="shared" si="325"/>
        <v>21:0552</v>
      </c>
      <c r="D3823" s="1" t="str">
        <f t="shared" si="329"/>
        <v>21:0180</v>
      </c>
      <c r="E3823" t="s">
        <v>14987</v>
      </c>
      <c r="F3823" t="s">
        <v>14988</v>
      </c>
      <c r="H3823">
        <v>53.524874699999998</v>
      </c>
      <c r="I3823">
        <v>-120.96219240000001</v>
      </c>
      <c r="J3823" s="1" t="str">
        <f t="shared" si="330"/>
        <v>Fluid (stream)</v>
      </c>
      <c r="K3823" s="1" t="str">
        <f t="shared" si="331"/>
        <v>Untreated Water</v>
      </c>
      <c r="L3823">
        <v>16</v>
      </c>
      <c r="M3823" t="s">
        <v>11402</v>
      </c>
      <c r="N3823">
        <v>304</v>
      </c>
      <c r="O3823">
        <v>0.1</v>
      </c>
      <c r="P3823">
        <v>10</v>
      </c>
      <c r="Q3823">
        <v>7.5</v>
      </c>
    </row>
    <row r="3824" spans="1:17" hidden="1" x14ac:dyDescent="0.3">
      <c r="A3824" t="s">
        <v>14989</v>
      </c>
      <c r="B3824" t="s">
        <v>14990</v>
      </c>
      <c r="C3824" s="1" t="str">
        <f t="shared" si="325"/>
        <v>21:0552</v>
      </c>
      <c r="D3824" s="1" t="str">
        <f t="shared" si="329"/>
        <v>21:0180</v>
      </c>
      <c r="E3824" t="s">
        <v>14991</v>
      </c>
      <c r="F3824" t="s">
        <v>14992</v>
      </c>
      <c r="H3824">
        <v>53.502662899999997</v>
      </c>
      <c r="I3824">
        <v>-120.9787932</v>
      </c>
      <c r="J3824" s="1" t="str">
        <f t="shared" si="330"/>
        <v>Fluid (stream)</v>
      </c>
      <c r="K3824" s="1" t="str">
        <f t="shared" si="331"/>
        <v>Untreated Water</v>
      </c>
      <c r="L3824">
        <v>16</v>
      </c>
      <c r="M3824" t="s">
        <v>11411</v>
      </c>
      <c r="N3824">
        <v>305</v>
      </c>
      <c r="O3824">
        <v>0.2</v>
      </c>
      <c r="P3824">
        <v>10</v>
      </c>
      <c r="Q3824">
        <v>7.3</v>
      </c>
    </row>
    <row r="3825" spans="1:17" hidden="1" x14ac:dyDescent="0.3">
      <c r="A3825" t="s">
        <v>14993</v>
      </c>
      <c r="B3825" t="s">
        <v>14994</v>
      </c>
      <c r="C3825" s="1" t="str">
        <f t="shared" si="325"/>
        <v>21:0552</v>
      </c>
      <c r="D3825" s="1" t="str">
        <f t="shared" si="329"/>
        <v>21:0180</v>
      </c>
      <c r="E3825" t="s">
        <v>14995</v>
      </c>
      <c r="F3825" t="s">
        <v>14996</v>
      </c>
      <c r="H3825">
        <v>53.548487000000002</v>
      </c>
      <c r="I3825">
        <v>-120.94141639999999</v>
      </c>
      <c r="J3825" s="1" t="str">
        <f t="shared" si="330"/>
        <v>Fluid (stream)</v>
      </c>
      <c r="K3825" s="1" t="str">
        <f t="shared" si="331"/>
        <v>Untreated Water</v>
      </c>
      <c r="L3825">
        <v>16</v>
      </c>
      <c r="M3825" t="s">
        <v>11416</v>
      </c>
      <c r="N3825">
        <v>306</v>
      </c>
      <c r="O3825">
        <v>1.2</v>
      </c>
      <c r="P3825">
        <v>10</v>
      </c>
      <c r="Q3825">
        <v>7.4</v>
      </c>
    </row>
    <row r="3826" spans="1:17" hidden="1" x14ac:dyDescent="0.3">
      <c r="A3826" t="s">
        <v>14997</v>
      </c>
      <c r="B3826" t="s">
        <v>14998</v>
      </c>
      <c r="C3826" s="1" t="str">
        <f t="shared" si="325"/>
        <v>21:0552</v>
      </c>
      <c r="D3826" s="1" t="str">
        <f t="shared" si="329"/>
        <v>21:0180</v>
      </c>
      <c r="E3826" t="s">
        <v>14999</v>
      </c>
      <c r="F3826" t="s">
        <v>15000</v>
      </c>
      <c r="H3826">
        <v>53.552589300000001</v>
      </c>
      <c r="I3826">
        <v>-120.9332306</v>
      </c>
      <c r="J3826" s="1" t="str">
        <f t="shared" si="330"/>
        <v>Fluid (stream)</v>
      </c>
      <c r="K3826" s="1" t="str">
        <f t="shared" si="331"/>
        <v>Untreated Water</v>
      </c>
      <c r="L3826">
        <v>16</v>
      </c>
      <c r="M3826" t="s">
        <v>11431</v>
      </c>
      <c r="N3826">
        <v>307</v>
      </c>
      <c r="O3826">
        <v>0.85</v>
      </c>
      <c r="P3826">
        <v>10</v>
      </c>
      <c r="Q3826">
        <v>7.6</v>
      </c>
    </row>
    <row r="3827" spans="1:17" hidden="1" x14ac:dyDescent="0.3">
      <c r="A3827" t="s">
        <v>15001</v>
      </c>
      <c r="B3827" t="s">
        <v>15002</v>
      </c>
      <c r="C3827" s="1" t="str">
        <f t="shared" si="325"/>
        <v>21:0552</v>
      </c>
      <c r="D3827" s="1" t="str">
        <f t="shared" si="329"/>
        <v>21:0180</v>
      </c>
      <c r="E3827" t="s">
        <v>14999</v>
      </c>
      <c r="F3827" t="s">
        <v>15003</v>
      </c>
      <c r="H3827">
        <v>53.552589300000001</v>
      </c>
      <c r="I3827">
        <v>-120.9332306</v>
      </c>
      <c r="J3827" s="1" t="str">
        <f t="shared" si="330"/>
        <v>Fluid (stream)</v>
      </c>
      <c r="K3827" s="1" t="str">
        <f t="shared" si="331"/>
        <v>Untreated Water</v>
      </c>
      <c r="L3827">
        <v>16</v>
      </c>
      <c r="M3827" t="s">
        <v>11435</v>
      </c>
      <c r="N3827">
        <v>308</v>
      </c>
      <c r="O3827">
        <v>0.53</v>
      </c>
      <c r="P3827">
        <v>10</v>
      </c>
      <c r="Q3827">
        <v>7.1</v>
      </c>
    </row>
    <row r="3828" spans="1:17" hidden="1" x14ac:dyDescent="0.3">
      <c r="A3828" t="s">
        <v>15004</v>
      </c>
      <c r="B3828" t="s">
        <v>15005</v>
      </c>
      <c r="C3828" s="1" t="str">
        <f t="shared" si="325"/>
        <v>21:0552</v>
      </c>
      <c r="D3828" s="1" t="str">
        <f t="shared" si="329"/>
        <v>21:0180</v>
      </c>
      <c r="E3828" t="s">
        <v>15006</v>
      </c>
      <c r="F3828" t="s">
        <v>15007</v>
      </c>
      <c r="H3828">
        <v>53.569330100000002</v>
      </c>
      <c r="I3828">
        <v>-120.9747771</v>
      </c>
      <c r="J3828" s="1" t="str">
        <f t="shared" si="330"/>
        <v>Fluid (stream)</v>
      </c>
      <c r="K3828" s="1" t="str">
        <f t="shared" si="331"/>
        <v>Untreated Water</v>
      </c>
      <c r="L3828">
        <v>16</v>
      </c>
      <c r="M3828" t="s">
        <v>11421</v>
      </c>
      <c r="N3828">
        <v>309</v>
      </c>
      <c r="O3828">
        <v>0.9</v>
      </c>
      <c r="P3828">
        <v>10</v>
      </c>
      <c r="Q3828">
        <v>7.5</v>
      </c>
    </row>
    <row r="3829" spans="1:17" hidden="1" x14ac:dyDescent="0.3">
      <c r="A3829" t="s">
        <v>15008</v>
      </c>
      <c r="B3829" t="s">
        <v>15009</v>
      </c>
      <c r="C3829" s="1" t="str">
        <f t="shared" si="325"/>
        <v>21:0552</v>
      </c>
      <c r="D3829" s="1" t="str">
        <f t="shared" si="329"/>
        <v>21:0180</v>
      </c>
      <c r="E3829" t="s">
        <v>15010</v>
      </c>
      <c r="F3829" t="s">
        <v>15011</v>
      </c>
      <c r="H3829">
        <v>53.597963300000004</v>
      </c>
      <c r="I3829">
        <v>-120.9928431</v>
      </c>
      <c r="J3829" s="1" t="str">
        <f t="shared" si="330"/>
        <v>Fluid (stream)</v>
      </c>
      <c r="K3829" s="1" t="str">
        <f t="shared" si="331"/>
        <v>Untreated Water</v>
      </c>
      <c r="L3829">
        <v>16</v>
      </c>
      <c r="M3829" t="s">
        <v>11426</v>
      </c>
      <c r="N3829">
        <v>310</v>
      </c>
      <c r="O3829">
        <v>0.6</v>
      </c>
      <c r="P3829">
        <v>10</v>
      </c>
      <c r="Q3829">
        <v>7.6</v>
      </c>
    </row>
    <row r="3830" spans="1:17" hidden="1" x14ac:dyDescent="0.3">
      <c r="A3830" t="s">
        <v>15012</v>
      </c>
      <c r="B3830" t="s">
        <v>15013</v>
      </c>
      <c r="C3830" s="1" t="str">
        <f t="shared" si="325"/>
        <v>21:0552</v>
      </c>
      <c r="D3830" s="1" t="str">
        <f t="shared" si="329"/>
        <v>21:0180</v>
      </c>
      <c r="E3830" t="s">
        <v>14975</v>
      </c>
      <c r="F3830" t="s">
        <v>15014</v>
      </c>
      <c r="H3830">
        <v>53.515357000000002</v>
      </c>
      <c r="I3830">
        <v>-120.8737199</v>
      </c>
      <c r="J3830" s="1" t="str">
        <f t="shared" si="330"/>
        <v>Fluid (stream)</v>
      </c>
      <c r="K3830" s="1" t="str">
        <f t="shared" si="331"/>
        <v>Untreated Water</v>
      </c>
      <c r="L3830">
        <v>16</v>
      </c>
      <c r="M3830" t="s">
        <v>11406</v>
      </c>
      <c r="N3830">
        <v>311</v>
      </c>
      <c r="O3830">
        <v>0.5</v>
      </c>
      <c r="P3830">
        <v>10</v>
      </c>
      <c r="Q3830">
        <v>7.7</v>
      </c>
    </row>
    <row r="3831" spans="1:17" hidden="1" x14ac:dyDescent="0.3">
      <c r="A3831" t="s">
        <v>15015</v>
      </c>
      <c r="B3831" t="s">
        <v>15016</v>
      </c>
      <c r="C3831" s="1" t="str">
        <f t="shared" si="325"/>
        <v>21:0552</v>
      </c>
      <c r="D3831" s="1" t="str">
        <f t="shared" si="329"/>
        <v>21:0180</v>
      </c>
      <c r="E3831" t="s">
        <v>15017</v>
      </c>
      <c r="F3831" t="s">
        <v>15018</v>
      </c>
      <c r="H3831">
        <v>53.465475499999997</v>
      </c>
      <c r="I3831">
        <v>-120.8526049</v>
      </c>
      <c r="J3831" s="1" t="str">
        <f t="shared" si="330"/>
        <v>Fluid (stream)</v>
      </c>
      <c r="K3831" s="1" t="str">
        <f t="shared" si="331"/>
        <v>Untreated Water</v>
      </c>
      <c r="L3831">
        <v>16</v>
      </c>
      <c r="M3831" t="s">
        <v>11440</v>
      </c>
      <c r="N3831">
        <v>312</v>
      </c>
      <c r="O3831">
        <v>0.33</v>
      </c>
      <c r="P3831">
        <v>10</v>
      </c>
      <c r="Q3831">
        <v>7.7</v>
      </c>
    </row>
    <row r="3832" spans="1:17" hidden="1" x14ac:dyDescent="0.3">
      <c r="A3832" t="s">
        <v>15019</v>
      </c>
      <c r="B3832" t="s">
        <v>15020</v>
      </c>
      <c r="C3832" s="1" t="str">
        <f t="shared" si="325"/>
        <v>21:0552</v>
      </c>
      <c r="D3832" s="1" t="str">
        <f t="shared" si="329"/>
        <v>21:0180</v>
      </c>
      <c r="E3832" t="s">
        <v>15021</v>
      </c>
      <c r="F3832" t="s">
        <v>15022</v>
      </c>
      <c r="H3832">
        <v>53.464658</v>
      </c>
      <c r="I3832">
        <v>-120.8631486</v>
      </c>
      <c r="J3832" s="1" t="str">
        <f t="shared" si="330"/>
        <v>Fluid (stream)</v>
      </c>
      <c r="K3832" s="1" t="str">
        <f t="shared" si="331"/>
        <v>Untreated Water</v>
      </c>
      <c r="L3832">
        <v>16</v>
      </c>
      <c r="M3832" t="s">
        <v>11445</v>
      </c>
      <c r="N3832">
        <v>313</v>
      </c>
      <c r="O3832">
        <v>0.13</v>
      </c>
      <c r="P3832">
        <v>10</v>
      </c>
      <c r="Q3832">
        <v>7.2</v>
      </c>
    </row>
    <row r="3833" spans="1:17" hidden="1" x14ac:dyDescent="0.3">
      <c r="A3833" t="s">
        <v>15023</v>
      </c>
      <c r="B3833" t="s">
        <v>15024</v>
      </c>
      <c r="C3833" s="1" t="str">
        <f t="shared" si="325"/>
        <v>21:0552</v>
      </c>
      <c r="D3833" s="1" t="str">
        <f t="shared" si="329"/>
        <v>21:0180</v>
      </c>
      <c r="E3833" t="s">
        <v>15025</v>
      </c>
      <c r="F3833" t="s">
        <v>15026</v>
      </c>
      <c r="H3833">
        <v>53.487557899999999</v>
      </c>
      <c r="I3833">
        <v>-120.9077818</v>
      </c>
      <c r="J3833" s="1" t="str">
        <f t="shared" si="330"/>
        <v>Fluid (stream)</v>
      </c>
      <c r="K3833" s="1" t="str">
        <f t="shared" si="331"/>
        <v>Untreated Water</v>
      </c>
      <c r="L3833">
        <v>16</v>
      </c>
      <c r="M3833" t="s">
        <v>11450</v>
      </c>
      <c r="N3833">
        <v>314</v>
      </c>
      <c r="O3833">
        <v>0.06</v>
      </c>
      <c r="P3833">
        <v>10</v>
      </c>
      <c r="Q3833">
        <v>7.1</v>
      </c>
    </row>
    <row r="3834" spans="1:17" hidden="1" x14ac:dyDescent="0.3">
      <c r="A3834" t="s">
        <v>15027</v>
      </c>
      <c r="B3834" t="s">
        <v>15028</v>
      </c>
      <c r="C3834" s="1" t="str">
        <f t="shared" si="325"/>
        <v>21:0552</v>
      </c>
      <c r="D3834" s="1" t="str">
        <f>HYPERLINK("http://geochem.nrcan.gc.ca/cdogs/content/svy/svy_e.htm", "")</f>
        <v/>
      </c>
      <c r="G3834" s="1" t="str">
        <f>HYPERLINK("http://geochem.nrcan.gc.ca/cdogs/content/cr_/cr_00072_e.htm", "72")</f>
        <v>72</v>
      </c>
      <c r="J3834" t="s">
        <v>11453</v>
      </c>
      <c r="K3834" t="s">
        <v>11454</v>
      </c>
      <c r="L3834">
        <v>16</v>
      </c>
      <c r="M3834" t="s">
        <v>11455</v>
      </c>
      <c r="N3834">
        <v>315</v>
      </c>
      <c r="O3834">
        <v>0.26</v>
      </c>
      <c r="P3834">
        <v>86</v>
      </c>
      <c r="Q3834">
        <v>7</v>
      </c>
    </row>
    <row r="3835" spans="1:17" hidden="1" x14ac:dyDescent="0.3">
      <c r="A3835" t="s">
        <v>15029</v>
      </c>
      <c r="B3835" t="s">
        <v>15030</v>
      </c>
      <c r="C3835" s="1" t="str">
        <f t="shared" si="325"/>
        <v>21:0552</v>
      </c>
      <c r="D3835" s="1" t="str">
        <f t="shared" ref="D3835:D3841" si="332">HYPERLINK("http://geochem.nrcan.gc.ca/cdogs/content/svy/svy210180_e.htm", "21:0180")</f>
        <v>21:0180</v>
      </c>
      <c r="E3835" t="s">
        <v>15031</v>
      </c>
      <c r="F3835" t="s">
        <v>15032</v>
      </c>
      <c r="H3835">
        <v>53.476203400000003</v>
      </c>
      <c r="I3835">
        <v>-120.7975048</v>
      </c>
      <c r="J3835" s="1" t="str">
        <f t="shared" ref="J3835:J3841" si="333">HYPERLINK("http://geochem.nrcan.gc.ca/cdogs/content/kwd/kwd020018_e.htm", "Fluid (stream)")</f>
        <v>Fluid (stream)</v>
      </c>
      <c r="K3835" s="1" t="str">
        <f t="shared" ref="K3835:K3841" si="334">HYPERLINK("http://geochem.nrcan.gc.ca/cdogs/content/kwd/kwd080007_e.htm", "Untreated Water")</f>
        <v>Untreated Water</v>
      </c>
      <c r="L3835">
        <v>16</v>
      </c>
      <c r="M3835" t="s">
        <v>11460</v>
      </c>
      <c r="N3835">
        <v>316</v>
      </c>
      <c r="O3835">
        <v>0.23</v>
      </c>
      <c r="P3835">
        <v>10</v>
      </c>
      <c r="Q3835">
        <v>7.4</v>
      </c>
    </row>
    <row r="3836" spans="1:17" hidden="1" x14ac:dyDescent="0.3">
      <c r="A3836" t="s">
        <v>15033</v>
      </c>
      <c r="B3836" t="s">
        <v>15034</v>
      </c>
      <c r="C3836" s="1" t="str">
        <f t="shared" si="325"/>
        <v>21:0552</v>
      </c>
      <c r="D3836" s="1" t="str">
        <f t="shared" si="332"/>
        <v>21:0180</v>
      </c>
      <c r="E3836" t="s">
        <v>15035</v>
      </c>
      <c r="F3836" t="s">
        <v>15036</v>
      </c>
      <c r="H3836">
        <v>53.480524000000003</v>
      </c>
      <c r="I3836">
        <v>-120.8375683</v>
      </c>
      <c r="J3836" s="1" t="str">
        <f t="shared" si="333"/>
        <v>Fluid (stream)</v>
      </c>
      <c r="K3836" s="1" t="str">
        <f t="shared" si="334"/>
        <v>Untreated Water</v>
      </c>
      <c r="L3836">
        <v>16</v>
      </c>
      <c r="M3836" t="s">
        <v>11465</v>
      </c>
      <c r="N3836">
        <v>317</v>
      </c>
      <c r="O3836">
        <v>0.2</v>
      </c>
      <c r="P3836">
        <v>10</v>
      </c>
      <c r="Q3836">
        <v>7.4</v>
      </c>
    </row>
    <row r="3837" spans="1:17" hidden="1" x14ac:dyDescent="0.3">
      <c r="A3837" t="s">
        <v>15037</v>
      </c>
      <c r="B3837" t="s">
        <v>15038</v>
      </c>
      <c r="C3837" s="1" t="str">
        <f t="shared" si="325"/>
        <v>21:0552</v>
      </c>
      <c r="D3837" s="1" t="str">
        <f t="shared" si="332"/>
        <v>21:0180</v>
      </c>
      <c r="E3837" t="s">
        <v>15039</v>
      </c>
      <c r="F3837" t="s">
        <v>15040</v>
      </c>
      <c r="H3837">
        <v>53.451185899999999</v>
      </c>
      <c r="I3837">
        <v>-120.7358618</v>
      </c>
      <c r="J3837" s="1" t="str">
        <f t="shared" si="333"/>
        <v>Fluid (stream)</v>
      </c>
      <c r="K3837" s="1" t="str">
        <f t="shared" si="334"/>
        <v>Untreated Water</v>
      </c>
      <c r="L3837">
        <v>16</v>
      </c>
      <c r="M3837" t="s">
        <v>11470</v>
      </c>
      <c r="N3837">
        <v>318</v>
      </c>
      <c r="O3837">
        <v>0.2</v>
      </c>
      <c r="P3837">
        <v>10</v>
      </c>
      <c r="Q3837">
        <v>7.3</v>
      </c>
    </row>
    <row r="3838" spans="1:17" hidden="1" x14ac:dyDescent="0.3">
      <c r="A3838" t="s">
        <v>15041</v>
      </c>
      <c r="B3838" t="s">
        <v>15042</v>
      </c>
      <c r="C3838" s="1" t="str">
        <f t="shared" si="325"/>
        <v>21:0552</v>
      </c>
      <c r="D3838" s="1" t="str">
        <f t="shared" si="332"/>
        <v>21:0180</v>
      </c>
      <c r="E3838" t="s">
        <v>15043</v>
      </c>
      <c r="F3838" t="s">
        <v>15044</v>
      </c>
      <c r="H3838">
        <v>53.368433400000001</v>
      </c>
      <c r="I3838">
        <v>-120.90426789999999</v>
      </c>
      <c r="J3838" s="1" t="str">
        <f t="shared" si="333"/>
        <v>Fluid (stream)</v>
      </c>
      <c r="K3838" s="1" t="str">
        <f t="shared" si="334"/>
        <v>Untreated Water</v>
      </c>
      <c r="L3838">
        <v>16</v>
      </c>
      <c r="M3838" t="s">
        <v>11475</v>
      </c>
      <c r="N3838">
        <v>319</v>
      </c>
      <c r="O3838">
        <v>0.6</v>
      </c>
      <c r="P3838">
        <v>10</v>
      </c>
      <c r="Q3838">
        <v>7.7</v>
      </c>
    </row>
    <row r="3839" spans="1:17" hidden="1" x14ac:dyDescent="0.3">
      <c r="A3839" t="s">
        <v>15045</v>
      </c>
      <c r="B3839" t="s">
        <v>15046</v>
      </c>
      <c r="C3839" s="1" t="str">
        <f t="shared" si="325"/>
        <v>21:0552</v>
      </c>
      <c r="D3839" s="1" t="str">
        <f t="shared" si="332"/>
        <v>21:0180</v>
      </c>
      <c r="E3839" t="s">
        <v>15047</v>
      </c>
      <c r="F3839" t="s">
        <v>15048</v>
      </c>
      <c r="H3839">
        <v>53.368178399999998</v>
      </c>
      <c r="I3839">
        <v>-120.937592</v>
      </c>
      <c r="J3839" s="1" t="str">
        <f t="shared" si="333"/>
        <v>Fluid (stream)</v>
      </c>
      <c r="K3839" s="1" t="str">
        <f t="shared" si="334"/>
        <v>Untreated Water</v>
      </c>
      <c r="L3839">
        <v>16</v>
      </c>
      <c r="M3839" t="s">
        <v>11480</v>
      </c>
      <c r="N3839">
        <v>320</v>
      </c>
      <c r="O3839">
        <v>0.44</v>
      </c>
      <c r="P3839">
        <v>60</v>
      </c>
      <c r="Q3839">
        <v>7.6</v>
      </c>
    </row>
    <row r="3840" spans="1:17" hidden="1" x14ac:dyDescent="0.3">
      <c r="A3840" t="s">
        <v>15049</v>
      </c>
      <c r="B3840" t="s">
        <v>15050</v>
      </c>
      <c r="C3840" s="1" t="str">
        <f t="shared" ref="C3840:C3903" si="335">HYPERLINK("http://geochem.nrcan.gc.ca/cdogs/content/bdl/bdl210552_e.htm", "21:0552")</f>
        <v>21:0552</v>
      </c>
      <c r="D3840" s="1" t="str">
        <f t="shared" si="332"/>
        <v>21:0180</v>
      </c>
      <c r="E3840" t="s">
        <v>15051</v>
      </c>
      <c r="F3840" t="s">
        <v>15052</v>
      </c>
      <c r="H3840">
        <v>53.414677300000001</v>
      </c>
      <c r="I3840">
        <v>-120.98758789999999</v>
      </c>
      <c r="J3840" s="1" t="str">
        <f t="shared" si="333"/>
        <v>Fluid (stream)</v>
      </c>
      <c r="K3840" s="1" t="str">
        <f t="shared" si="334"/>
        <v>Untreated Water</v>
      </c>
      <c r="L3840">
        <v>17</v>
      </c>
      <c r="M3840" t="s">
        <v>11387</v>
      </c>
      <c r="N3840">
        <v>321</v>
      </c>
      <c r="O3840">
        <v>7.0000000000000007E-2</v>
      </c>
      <c r="P3840">
        <v>88</v>
      </c>
      <c r="Q3840">
        <v>6.6</v>
      </c>
    </row>
    <row r="3841" spans="1:17" hidden="1" x14ac:dyDescent="0.3">
      <c r="A3841" t="s">
        <v>15053</v>
      </c>
      <c r="B3841" t="s">
        <v>15054</v>
      </c>
      <c r="C3841" s="1" t="str">
        <f t="shared" si="335"/>
        <v>21:0552</v>
      </c>
      <c r="D3841" s="1" t="str">
        <f t="shared" si="332"/>
        <v>21:0180</v>
      </c>
      <c r="E3841" t="s">
        <v>15055</v>
      </c>
      <c r="F3841" t="s">
        <v>15056</v>
      </c>
      <c r="H3841">
        <v>53.359974100000002</v>
      </c>
      <c r="I3841">
        <v>-120.9724358</v>
      </c>
      <c r="J3841" s="1" t="str">
        <f t="shared" si="333"/>
        <v>Fluid (stream)</v>
      </c>
      <c r="K3841" s="1" t="str">
        <f t="shared" si="334"/>
        <v>Untreated Water</v>
      </c>
      <c r="L3841">
        <v>17</v>
      </c>
      <c r="M3841" t="s">
        <v>11392</v>
      </c>
      <c r="N3841">
        <v>322</v>
      </c>
      <c r="O3841">
        <v>0.4</v>
      </c>
      <c r="P3841">
        <v>34</v>
      </c>
      <c r="Q3841">
        <v>7.5</v>
      </c>
    </row>
    <row r="3842" spans="1:17" hidden="1" x14ac:dyDescent="0.3">
      <c r="A3842" t="s">
        <v>15057</v>
      </c>
      <c r="B3842" t="s">
        <v>15058</v>
      </c>
      <c r="C3842" s="1" t="str">
        <f t="shared" si="335"/>
        <v>21:0552</v>
      </c>
      <c r="D3842" s="1" t="str">
        <f>HYPERLINK("http://geochem.nrcan.gc.ca/cdogs/content/svy/svy_e.htm", "")</f>
        <v/>
      </c>
      <c r="G3842" s="1" t="str">
        <f>HYPERLINK("http://geochem.nrcan.gc.ca/cdogs/content/cr_/cr_00072_e.htm", "72")</f>
        <v>72</v>
      </c>
      <c r="J3842" t="s">
        <v>11453</v>
      </c>
      <c r="K3842" t="s">
        <v>11454</v>
      </c>
      <c r="L3842">
        <v>17</v>
      </c>
      <c r="M3842" t="s">
        <v>11455</v>
      </c>
      <c r="N3842">
        <v>323</v>
      </c>
      <c r="O3842">
        <v>0.5</v>
      </c>
      <c r="P3842">
        <v>80</v>
      </c>
      <c r="Q3842">
        <v>7.1</v>
      </c>
    </row>
    <row r="3843" spans="1:17" hidden="1" x14ac:dyDescent="0.3">
      <c r="A3843" t="s">
        <v>15059</v>
      </c>
      <c r="B3843" t="s">
        <v>15060</v>
      </c>
      <c r="C3843" s="1" t="str">
        <f t="shared" si="335"/>
        <v>21:0552</v>
      </c>
      <c r="D3843" s="1" t="str">
        <f t="shared" ref="D3843:D3870" si="336">HYPERLINK("http://geochem.nrcan.gc.ca/cdogs/content/svy/svy210180_e.htm", "21:0180")</f>
        <v>21:0180</v>
      </c>
      <c r="E3843" t="s">
        <v>15061</v>
      </c>
      <c r="F3843" t="s">
        <v>15062</v>
      </c>
      <c r="H3843">
        <v>53.302787500000001</v>
      </c>
      <c r="I3843">
        <v>-120.96890689999999</v>
      </c>
      <c r="J3843" s="1" t="str">
        <f t="shared" ref="J3843:J3870" si="337">HYPERLINK("http://geochem.nrcan.gc.ca/cdogs/content/kwd/kwd020018_e.htm", "Fluid (stream)")</f>
        <v>Fluid (stream)</v>
      </c>
      <c r="K3843" s="1" t="str">
        <f t="shared" ref="K3843:K3870" si="338">HYPERLINK("http://geochem.nrcan.gc.ca/cdogs/content/kwd/kwd080007_e.htm", "Untreated Water")</f>
        <v>Untreated Water</v>
      </c>
      <c r="L3843">
        <v>17</v>
      </c>
      <c r="M3843" t="s">
        <v>11397</v>
      </c>
      <c r="N3843">
        <v>324</v>
      </c>
      <c r="O3843">
        <v>0.32</v>
      </c>
      <c r="P3843">
        <v>26</v>
      </c>
      <c r="Q3843">
        <v>7.6</v>
      </c>
    </row>
    <row r="3844" spans="1:17" hidden="1" x14ac:dyDescent="0.3">
      <c r="A3844" t="s">
        <v>15063</v>
      </c>
      <c r="B3844" t="s">
        <v>15064</v>
      </c>
      <c r="C3844" s="1" t="str">
        <f t="shared" si="335"/>
        <v>21:0552</v>
      </c>
      <c r="D3844" s="1" t="str">
        <f t="shared" si="336"/>
        <v>21:0180</v>
      </c>
      <c r="E3844" t="s">
        <v>15065</v>
      </c>
      <c r="F3844" t="s">
        <v>15066</v>
      </c>
      <c r="H3844">
        <v>53.320011200000003</v>
      </c>
      <c r="I3844">
        <v>-120.94984460000001</v>
      </c>
      <c r="J3844" s="1" t="str">
        <f t="shared" si="337"/>
        <v>Fluid (stream)</v>
      </c>
      <c r="K3844" s="1" t="str">
        <f t="shared" si="338"/>
        <v>Untreated Water</v>
      </c>
      <c r="L3844">
        <v>17</v>
      </c>
      <c r="M3844" t="s">
        <v>11402</v>
      </c>
      <c r="N3844">
        <v>325</v>
      </c>
      <c r="O3844">
        <v>0.28000000000000003</v>
      </c>
      <c r="P3844">
        <v>10</v>
      </c>
      <c r="Q3844">
        <v>7.6</v>
      </c>
    </row>
    <row r="3845" spans="1:17" hidden="1" x14ac:dyDescent="0.3">
      <c r="A3845" t="s">
        <v>15067</v>
      </c>
      <c r="B3845" t="s">
        <v>15068</v>
      </c>
      <c r="C3845" s="1" t="str">
        <f t="shared" si="335"/>
        <v>21:0552</v>
      </c>
      <c r="D3845" s="1" t="str">
        <f t="shared" si="336"/>
        <v>21:0180</v>
      </c>
      <c r="E3845" t="s">
        <v>15069</v>
      </c>
      <c r="F3845" t="s">
        <v>15070</v>
      </c>
      <c r="H3845">
        <v>53.410684099999997</v>
      </c>
      <c r="I3845">
        <v>-120.9673574</v>
      </c>
      <c r="J3845" s="1" t="str">
        <f t="shared" si="337"/>
        <v>Fluid (stream)</v>
      </c>
      <c r="K3845" s="1" t="str">
        <f t="shared" si="338"/>
        <v>Untreated Water</v>
      </c>
      <c r="L3845">
        <v>17</v>
      </c>
      <c r="M3845" t="s">
        <v>11411</v>
      </c>
      <c r="N3845">
        <v>326</v>
      </c>
      <c r="O3845">
        <v>0.36</v>
      </c>
      <c r="P3845">
        <v>10</v>
      </c>
      <c r="Q3845">
        <v>7.3</v>
      </c>
    </row>
    <row r="3846" spans="1:17" hidden="1" x14ac:dyDescent="0.3">
      <c r="A3846" t="s">
        <v>15071</v>
      </c>
      <c r="B3846" t="s">
        <v>15072</v>
      </c>
      <c r="C3846" s="1" t="str">
        <f t="shared" si="335"/>
        <v>21:0552</v>
      </c>
      <c r="D3846" s="1" t="str">
        <f t="shared" si="336"/>
        <v>21:0180</v>
      </c>
      <c r="E3846" t="s">
        <v>15051</v>
      </c>
      <c r="F3846" t="s">
        <v>15073</v>
      </c>
      <c r="H3846">
        <v>53.414677300000001</v>
      </c>
      <c r="I3846">
        <v>-120.98758789999999</v>
      </c>
      <c r="J3846" s="1" t="str">
        <f t="shared" si="337"/>
        <v>Fluid (stream)</v>
      </c>
      <c r="K3846" s="1" t="str">
        <f t="shared" si="338"/>
        <v>Untreated Water</v>
      </c>
      <c r="L3846">
        <v>17</v>
      </c>
      <c r="M3846" t="s">
        <v>11406</v>
      </c>
      <c r="N3846">
        <v>327</v>
      </c>
      <c r="O3846">
        <v>0.16</v>
      </c>
      <c r="P3846">
        <v>20</v>
      </c>
      <c r="Q3846">
        <v>7.6</v>
      </c>
    </row>
    <row r="3847" spans="1:17" hidden="1" x14ac:dyDescent="0.3">
      <c r="A3847" t="s">
        <v>15074</v>
      </c>
      <c r="B3847" t="s">
        <v>15075</v>
      </c>
      <c r="C3847" s="1" t="str">
        <f t="shared" si="335"/>
        <v>21:0552</v>
      </c>
      <c r="D3847" s="1" t="str">
        <f t="shared" si="336"/>
        <v>21:0180</v>
      </c>
      <c r="E3847" t="s">
        <v>15076</v>
      </c>
      <c r="F3847" t="s">
        <v>15077</v>
      </c>
      <c r="H3847">
        <v>53.437845500000002</v>
      </c>
      <c r="I3847">
        <v>-120.9902276</v>
      </c>
      <c r="J3847" s="1" t="str">
        <f t="shared" si="337"/>
        <v>Fluid (stream)</v>
      </c>
      <c r="K3847" s="1" t="str">
        <f t="shared" si="338"/>
        <v>Untreated Water</v>
      </c>
      <c r="L3847">
        <v>17</v>
      </c>
      <c r="M3847" t="s">
        <v>11431</v>
      </c>
      <c r="N3847">
        <v>328</v>
      </c>
      <c r="O3847">
        <v>0.16</v>
      </c>
      <c r="P3847">
        <v>10</v>
      </c>
      <c r="Q3847">
        <v>7.6</v>
      </c>
    </row>
    <row r="3848" spans="1:17" hidden="1" x14ac:dyDescent="0.3">
      <c r="A3848" t="s">
        <v>15078</v>
      </c>
      <c r="B3848" t="s">
        <v>15079</v>
      </c>
      <c r="C3848" s="1" t="str">
        <f t="shared" si="335"/>
        <v>21:0552</v>
      </c>
      <c r="D3848" s="1" t="str">
        <f t="shared" si="336"/>
        <v>21:0180</v>
      </c>
      <c r="E3848" t="s">
        <v>15076</v>
      </c>
      <c r="F3848" t="s">
        <v>15080</v>
      </c>
      <c r="H3848">
        <v>53.437845500000002</v>
      </c>
      <c r="I3848">
        <v>-120.9902276</v>
      </c>
      <c r="J3848" s="1" t="str">
        <f t="shared" si="337"/>
        <v>Fluid (stream)</v>
      </c>
      <c r="K3848" s="1" t="str">
        <f t="shared" si="338"/>
        <v>Untreated Water</v>
      </c>
      <c r="L3848">
        <v>17</v>
      </c>
      <c r="M3848" t="s">
        <v>11435</v>
      </c>
      <c r="N3848">
        <v>329</v>
      </c>
      <c r="O3848">
        <v>0.13</v>
      </c>
      <c r="P3848">
        <v>10</v>
      </c>
      <c r="Q3848">
        <v>7.6</v>
      </c>
    </row>
    <row r="3849" spans="1:17" hidden="1" x14ac:dyDescent="0.3">
      <c r="A3849" t="s">
        <v>15081</v>
      </c>
      <c r="B3849" t="s">
        <v>15082</v>
      </c>
      <c r="C3849" s="1" t="str">
        <f t="shared" si="335"/>
        <v>21:0552</v>
      </c>
      <c r="D3849" s="1" t="str">
        <f t="shared" si="336"/>
        <v>21:0180</v>
      </c>
      <c r="E3849" t="s">
        <v>15083</v>
      </c>
      <c r="F3849" t="s">
        <v>15084</v>
      </c>
      <c r="H3849">
        <v>53.470406699999998</v>
      </c>
      <c r="I3849">
        <v>-120.9762427</v>
      </c>
      <c r="J3849" s="1" t="str">
        <f t="shared" si="337"/>
        <v>Fluid (stream)</v>
      </c>
      <c r="K3849" s="1" t="str">
        <f t="shared" si="338"/>
        <v>Untreated Water</v>
      </c>
      <c r="L3849">
        <v>17</v>
      </c>
      <c r="M3849" t="s">
        <v>11416</v>
      </c>
      <c r="N3849">
        <v>330</v>
      </c>
      <c r="O3849">
        <v>0.28000000000000003</v>
      </c>
      <c r="P3849">
        <v>10</v>
      </c>
      <c r="Q3849">
        <v>7.5</v>
      </c>
    </row>
    <row r="3850" spans="1:17" hidden="1" x14ac:dyDescent="0.3">
      <c r="A3850" t="s">
        <v>15085</v>
      </c>
      <c r="B3850" t="s">
        <v>15086</v>
      </c>
      <c r="C3850" s="1" t="str">
        <f t="shared" si="335"/>
        <v>21:0552</v>
      </c>
      <c r="D3850" s="1" t="str">
        <f t="shared" si="336"/>
        <v>21:0180</v>
      </c>
      <c r="E3850" t="s">
        <v>15087</v>
      </c>
      <c r="F3850" t="s">
        <v>15088</v>
      </c>
      <c r="H3850">
        <v>53.468239799999999</v>
      </c>
      <c r="I3850">
        <v>-120.93165279999999</v>
      </c>
      <c r="J3850" s="1" t="str">
        <f t="shared" si="337"/>
        <v>Fluid (stream)</v>
      </c>
      <c r="K3850" s="1" t="str">
        <f t="shared" si="338"/>
        <v>Untreated Water</v>
      </c>
      <c r="L3850">
        <v>17</v>
      </c>
      <c r="M3850" t="s">
        <v>11421</v>
      </c>
      <c r="N3850">
        <v>331</v>
      </c>
      <c r="O3850">
        <v>0.09</v>
      </c>
      <c r="P3850">
        <v>10</v>
      </c>
      <c r="Q3850">
        <v>7.2</v>
      </c>
    </row>
    <row r="3851" spans="1:17" hidden="1" x14ac:dyDescent="0.3">
      <c r="A3851" t="s">
        <v>15089</v>
      </c>
      <c r="B3851" t="s">
        <v>15090</v>
      </c>
      <c r="C3851" s="1" t="str">
        <f t="shared" si="335"/>
        <v>21:0552</v>
      </c>
      <c r="D3851" s="1" t="str">
        <f t="shared" si="336"/>
        <v>21:0180</v>
      </c>
      <c r="E3851" t="s">
        <v>15091</v>
      </c>
      <c r="F3851" t="s">
        <v>15092</v>
      </c>
      <c r="H3851">
        <v>53.4494197</v>
      </c>
      <c r="I3851">
        <v>-120.90830339999999</v>
      </c>
      <c r="J3851" s="1" t="str">
        <f t="shared" si="337"/>
        <v>Fluid (stream)</v>
      </c>
      <c r="K3851" s="1" t="str">
        <f t="shared" si="338"/>
        <v>Untreated Water</v>
      </c>
      <c r="L3851">
        <v>17</v>
      </c>
      <c r="M3851" t="s">
        <v>11426</v>
      </c>
      <c r="N3851">
        <v>332</v>
      </c>
      <c r="O3851">
        <v>0.11</v>
      </c>
      <c r="P3851">
        <v>10</v>
      </c>
      <c r="Q3851">
        <v>7.2</v>
      </c>
    </row>
    <row r="3852" spans="1:17" hidden="1" x14ac:dyDescent="0.3">
      <c r="A3852" t="s">
        <v>15093</v>
      </c>
      <c r="B3852" t="s">
        <v>15094</v>
      </c>
      <c r="C3852" s="1" t="str">
        <f t="shared" si="335"/>
        <v>21:0552</v>
      </c>
      <c r="D3852" s="1" t="str">
        <f t="shared" si="336"/>
        <v>21:0180</v>
      </c>
      <c r="E3852" t="s">
        <v>15095</v>
      </c>
      <c r="F3852" t="s">
        <v>15096</v>
      </c>
      <c r="H3852">
        <v>53.427287100000001</v>
      </c>
      <c r="I3852">
        <v>-120.90741939999999</v>
      </c>
      <c r="J3852" s="1" t="str">
        <f t="shared" si="337"/>
        <v>Fluid (stream)</v>
      </c>
      <c r="K3852" s="1" t="str">
        <f t="shared" si="338"/>
        <v>Untreated Water</v>
      </c>
      <c r="L3852">
        <v>17</v>
      </c>
      <c r="M3852" t="s">
        <v>11440</v>
      </c>
      <c r="N3852">
        <v>333</v>
      </c>
      <c r="O3852">
        <v>0.23</v>
      </c>
      <c r="P3852">
        <v>10</v>
      </c>
      <c r="Q3852">
        <v>7.6</v>
      </c>
    </row>
    <row r="3853" spans="1:17" hidden="1" x14ac:dyDescent="0.3">
      <c r="A3853" t="s">
        <v>15097</v>
      </c>
      <c r="B3853" t="s">
        <v>15098</v>
      </c>
      <c r="C3853" s="1" t="str">
        <f t="shared" si="335"/>
        <v>21:0552</v>
      </c>
      <c r="D3853" s="1" t="str">
        <f t="shared" si="336"/>
        <v>21:0180</v>
      </c>
      <c r="E3853" t="s">
        <v>15099</v>
      </c>
      <c r="F3853" t="s">
        <v>15100</v>
      </c>
      <c r="H3853">
        <v>53.419088199999997</v>
      </c>
      <c r="I3853">
        <v>-120.90234390000001</v>
      </c>
      <c r="J3853" s="1" t="str">
        <f t="shared" si="337"/>
        <v>Fluid (stream)</v>
      </c>
      <c r="K3853" s="1" t="str">
        <f t="shared" si="338"/>
        <v>Untreated Water</v>
      </c>
      <c r="L3853">
        <v>17</v>
      </c>
      <c r="M3853" t="s">
        <v>11445</v>
      </c>
      <c r="N3853">
        <v>334</v>
      </c>
      <c r="O3853">
        <v>0.4</v>
      </c>
      <c r="P3853">
        <v>10</v>
      </c>
      <c r="Q3853">
        <v>7.7</v>
      </c>
    </row>
    <row r="3854" spans="1:17" hidden="1" x14ac:dyDescent="0.3">
      <c r="A3854" t="s">
        <v>15101</v>
      </c>
      <c r="B3854" t="s">
        <v>15102</v>
      </c>
      <c r="C3854" s="1" t="str">
        <f t="shared" si="335"/>
        <v>21:0552</v>
      </c>
      <c r="D3854" s="1" t="str">
        <f t="shared" si="336"/>
        <v>21:0180</v>
      </c>
      <c r="E3854" t="s">
        <v>15103</v>
      </c>
      <c r="F3854" t="s">
        <v>15104</v>
      </c>
      <c r="H3854">
        <v>53.423883400000001</v>
      </c>
      <c r="I3854">
        <v>-120.8630758</v>
      </c>
      <c r="J3854" s="1" t="str">
        <f t="shared" si="337"/>
        <v>Fluid (stream)</v>
      </c>
      <c r="K3854" s="1" t="str">
        <f t="shared" si="338"/>
        <v>Untreated Water</v>
      </c>
      <c r="L3854">
        <v>17</v>
      </c>
      <c r="M3854" t="s">
        <v>11450</v>
      </c>
      <c r="N3854">
        <v>335</v>
      </c>
      <c r="O3854">
        <v>0.52</v>
      </c>
      <c r="P3854">
        <v>10</v>
      </c>
      <c r="Q3854">
        <v>7.7</v>
      </c>
    </row>
    <row r="3855" spans="1:17" hidden="1" x14ac:dyDescent="0.3">
      <c r="A3855" t="s">
        <v>15105</v>
      </c>
      <c r="B3855" t="s">
        <v>15106</v>
      </c>
      <c r="C3855" s="1" t="str">
        <f t="shared" si="335"/>
        <v>21:0552</v>
      </c>
      <c r="D3855" s="1" t="str">
        <f t="shared" si="336"/>
        <v>21:0180</v>
      </c>
      <c r="E3855" t="s">
        <v>15107</v>
      </c>
      <c r="F3855" t="s">
        <v>15108</v>
      </c>
      <c r="H3855">
        <v>53.390692799999997</v>
      </c>
      <c r="I3855">
        <v>-120.85471080000001</v>
      </c>
      <c r="J3855" s="1" t="str">
        <f t="shared" si="337"/>
        <v>Fluid (stream)</v>
      </c>
      <c r="K3855" s="1" t="str">
        <f t="shared" si="338"/>
        <v>Untreated Water</v>
      </c>
      <c r="L3855">
        <v>17</v>
      </c>
      <c r="M3855" t="s">
        <v>11460</v>
      </c>
      <c r="N3855">
        <v>336</v>
      </c>
      <c r="O3855">
        <v>1.2</v>
      </c>
      <c r="P3855">
        <v>10</v>
      </c>
      <c r="Q3855">
        <v>7.2</v>
      </c>
    </row>
    <row r="3856" spans="1:17" hidden="1" x14ac:dyDescent="0.3">
      <c r="A3856" t="s">
        <v>15109</v>
      </c>
      <c r="B3856" t="s">
        <v>15110</v>
      </c>
      <c r="C3856" s="1" t="str">
        <f t="shared" si="335"/>
        <v>21:0552</v>
      </c>
      <c r="D3856" s="1" t="str">
        <f t="shared" si="336"/>
        <v>21:0180</v>
      </c>
      <c r="E3856" t="s">
        <v>15111</v>
      </c>
      <c r="F3856" t="s">
        <v>15112</v>
      </c>
      <c r="H3856">
        <v>53.382512599999998</v>
      </c>
      <c r="I3856">
        <v>-120.8064631</v>
      </c>
      <c r="J3856" s="1" t="str">
        <f t="shared" si="337"/>
        <v>Fluid (stream)</v>
      </c>
      <c r="K3856" s="1" t="str">
        <f t="shared" si="338"/>
        <v>Untreated Water</v>
      </c>
      <c r="L3856">
        <v>17</v>
      </c>
      <c r="M3856" t="s">
        <v>11465</v>
      </c>
      <c r="N3856">
        <v>337</v>
      </c>
      <c r="O3856">
        <v>0.2</v>
      </c>
      <c r="P3856">
        <v>10</v>
      </c>
      <c r="Q3856">
        <v>6.6</v>
      </c>
    </row>
    <row r="3857" spans="1:17" hidden="1" x14ac:dyDescent="0.3">
      <c r="A3857" t="s">
        <v>15113</v>
      </c>
      <c r="B3857" t="s">
        <v>15114</v>
      </c>
      <c r="C3857" s="1" t="str">
        <f t="shared" si="335"/>
        <v>21:0552</v>
      </c>
      <c r="D3857" s="1" t="str">
        <f t="shared" si="336"/>
        <v>21:0180</v>
      </c>
      <c r="E3857" t="s">
        <v>15115</v>
      </c>
      <c r="F3857" t="s">
        <v>15116</v>
      </c>
      <c r="H3857">
        <v>53.495741700000004</v>
      </c>
      <c r="I3857">
        <v>-120.17244460000001</v>
      </c>
      <c r="J3857" s="1" t="str">
        <f t="shared" si="337"/>
        <v>Fluid (stream)</v>
      </c>
      <c r="K3857" s="1" t="str">
        <f t="shared" si="338"/>
        <v>Untreated Water</v>
      </c>
      <c r="L3857">
        <v>17</v>
      </c>
      <c r="M3857" t="s">
        <v>11470</v>
      </c>
      <c r="N3857">
        <v>338</v>
      </c>
      <c r="O3857">
        <v>1.7</v>
      </c>
      <c r="P3857">
        <v>10</v>
      </c>
      <c r="Q3857">
        <v>7.3</v>
      </c>
    </row>
    <row r="3858" spans="1:17" hidden="1" x14ac:dyDescent="0.3">
      <c r="A3858" t="s">
        <v>15117</v>
      </c>
      <c r="B3858" t="s">
        <v>15118</v>
      </c>
      <c r="C3858" s="1" t="str">
        <f t="shared" si="335"/>
        <v>21:0552</v>
      </c>
      <c r="D3858" s="1" t="str">
        <f t="shared" si="336"/>
        <v>21:0180</v>
      </c>
      <c r="E3858" t="s">
        <v>15119</v>
      </c>
      <c r="F3858" t="s">
        <v>15120</v>
      </c>
      <c r="H3858">
        <v>53.499382400000002</v>
      </c>
      <c r="I3858">
        <v>-120.1826834</v>
      </c>
      <c r="J3858" s="1" t="str">
        <f t="shared" si="337"/>
        <v>Fluid (stream)</v>
      </c>
      <c r="K3858" s="1" t="str">
        <f t="shared" si="338"/>
        <v>Untreated Water</v>
      </c>
      <c r="L3858">
        <v>17</v>
      </c>
      <c r="M3858" t="s">
        <v>11475</v>
      </c>
      <c r="N3858">
        <v>339</v>
      </c>
      <c r="O3858">
        <v>0.6</v>
      </c>
      <c r="P3858">
        <v>10</v>
      </c>
      <c r="Q3858">
        <v>4.0999999999999996</v>
      </c>
    </row>
    <row r="3859" spans="1:17" hidden="1" x14ac:dyDescent="0.3">
      <c r="A3859" t="s">
        <v>15121</v>
      </c>
      <c r="B3859" t="s">
        <v>15122</v>
      </c>
      <c r="C3859" s="1" t="str">
        <f t="shared" si="335"/>
        <v>21:0552</v>
      </c>
      <c r="D3859" s="1" t="str">
        <f t="shared" si="336"/>
        <v>21:0180</v>
      </c>
      <c r="E3859" t="s">
        <v>15123</v>
      </c>
      <c r="F3859" t="s">
        <v>15124</v>
      </c>
      <c r="H3859">
        <v>53.460906799999997</v>
      </c>
      <c r="I3859">
        <v>-120.1580331</v>
      </c>
      <c r="J3859" s="1" t="str">
        <f t="shared" si="337"/>
        <v>Fluid (stream)</v>
      </c>
      <c r="K3859" s="1" t="str">
        <f t="shared" si="338"/>
        <v>Untreated Water</v>
      </c>
      <c r="L3859">
        <v>17</v>
      </c>
      <c r="M3859" t="s">
        <v>11480</v>
      </c>
      <c r="N3859">
        <v>340</v>
      </c>
      <c r="O3859">
        <v>0.08</v>
      </c>
      <c r="P3859">
        <v>10</v>
      </c>
      <c r="Q3859">
        <v>7</v>
      </c>
    </row>
    <row r="3860" spans="1:17" hidden="1" x14ac:dyDescent="0.3">
      <c r="A3860" t="s">
        <v>15125</v>
      </c>
      <c r="B3860" t="s">
        <v>15126</v>
      </c>
      <c r="C3860" s="1" t="str">
        <f t="shared" si="335"/>
        <v>21:0552</v>
      </c>
      <c r="D3860" s="1" t="str">
        <f t="shared" si="336"/>
        <v>21:0180</v>
      </c>
      <c r="E3860" t="s">
        <v>15127</v>
      </c>
      <c r="F3860" t="s">
        <v>15128</v>
      </c>
      <c r="H3860">
        <v>53.370698500000003</v>
      </c>
      <c r="I3860">
        <v>-120.0464197</v>
      </c>
      <c r="J3860" s="1" t="str">
        <f t="shared" si="337"/>
        <v>Fluid (stream)</v>
      </c>
      <c r="K3860" s="1" t="str">
        <f t="shared" si="338"/>
        <v>Untreated Water</v>
      </c>
      <c r="L3860">
        <v>18</v>
      </c>
      <c r="M3860" t="s">
        <v>11387</v>
      </c>
      <c r="N3860">
        <v>341</v>
      </c>
      <c r="O3860">
        <v>0.1</v>
      </c>
      <c r="P3860">
        <v>74</v>
      </c>
      <c r="Q3860">
        <v>7.1</v>
      </c>
    </row>
    <row r="3861" spans="1:17" hidden="1" x14ac:dyDescent="0.3">
      <c r="A3861" t="s">
        <v>15129</v>
      </c>
      <c r="B3861" t="s">
        <v>15130</v>
      </c>
      <c r="C3861" s="1" t="str">
        <f t="shared" si="335"/>
        <v>21:0552</v>
      </c>
      <c r="D3861" s="1" t="str">
        <f t="shared" si="336"/>
        <v>21:0180</v>
      </c>
      <c r="E3861" t="s">
        <v>15131</v>
      </c>
      <c r="F3861" t="s">
        <v>15132</v>
      </c>
      <c r="H3861">
        <v>53.438172299999998</v>
      </c>
      <c r="I3861">
        <v>-120.1666269</v>
      </c>
      <c r="J3861" s="1" t="str">
        <f t="shared" si="337"/>
        <v>Fluid (stream)</v>
      </c>
      <c r="K3861" s="1" t="str">
        <f t="shared" si="338"/>
        <v>Untreated Water</v>
      </c>
      <c r="L3861">
        <v>18</v>
      </c>
      <c r="M3861" t="s">
        <v>11431</v>
      </c>
      <c r="N3861">
        <v>342</v>
      </c>
      <c r="O3861">
        <v>0.45</v>
      </c>
      <c r="P3861">
        <v>10</v>
      </c>
      <c r="Q3861">
        <v>7.2</v>
      </c>
    </row>
    <row r="3862" spans="1:17" hidden="1" x14ac:dyDescent="0.3">
      <c r="A3862" t="s">
        <v>15133</v>
      </c>
      <c r="B3862" t="s">
        <v>15134</v>
      </c>
      <c r="C3862" s="1" t="str">
        <f t="shared" si="335"/>
        <v>21:0552</v>
      </c>
      <c r="D3862" s="1" t="str">
        <f t="shared" si="336"/>
        <v>21:0180</v>
      </c>
      <c r="E3862" t="s">
        <v>15131</v>
      </c>
      <c r="F3862" t="s">
        <v>15135</v>
      </c>
      <c r="H3862">
        <v>53.438172299999998</v>
      </c>
      <c r="I3862">
        <v>-120.1666269</v>
      </c>
      <c r="J3862" s="1" t="str">
        <f t="shared" si="337"/>
        <v>Fluid (stream)</v>
      </c>
      <c r="K3862" s="1" t="str">
        <f t="shared" si="338"/>
        <v>Untreated Water</v>
      </c>
      <c r="L3862">
        <v>18</v>
      </c>
      <c r="M3862" t="s">
        <v>11435</v>
      </c>
      <c r="N3862">
        <v>343</v>
      </c>
      <c r="O3862">
        <v>0.45</v>
      </c>
      <c r="P3862">
        <v>10</v>
      </c>
      <c r="Q3862">
        <v>7.2</v>
      </c>
    </row>
    <row r="3863" spans="1:17" hidden="1" x14ac:dyDescent="0.3">
      <c r="A3863" t="s">
        <v>15136</v>
      </c>
      <c r="B3863" t="s">
        <v>15137</v>
      </c>
      <c r="C3863" s="1" t="str">
        <f t="shared" si="335"/>
        <v>21:0552</v>
      </c>
      <c r="D3863" s="1" t="str">
        <f t="shared" si="336"/>
        <v>21:0180</v>
      </c>
      <c r="E3863" t="s">
        <v>15138</v>
      </c>
      <c r="F3863" t="s">
        <v>15139</v>
      </c>
      <c r="H3863">
        <v>53.4322047</v>
      </c>
      <c r="I3863">
        <v>-120.0479067</v>
      </c>
      <c r="J3863" s="1" t="str">
        <f t="shared" si="337"/>
        <v>Fluid (stream)</v>
      </c>
      <c r="K3863" s="1" t="str">
        <f t="shared" si="338"/>
        <v>Untreated Water</v>
      </c>
      <c r="L3863">
        <v>18</v>
      </c>
      <c r="M3863" t="s">
        <v>11392</v>
      </c>
      <c r="N3863">
        <v>344</v>
      </c>
      <c r="O3863">
        <v>0.1</v>
      </c>
      <c r="P3863">
        <v>10</v>
      </c>
      <c r="Q3863">
        <v>6.9</v>
      </c>
    </row>
    <row r="3864" spans="1:17" hidden="1" x14ac:dyDescent="0.3">
      <c r="A3864" t="s">
        <v>15140</v>
      </c>
      <c r="B3864" t="s">
        <v>15141</v>
      </c>
      <c r="C3864" s="1" t="str">
        <f t="shared" si="335"/>
        <v>21:0552</v>
      </c>
      <c r="D3864" s="1" t="str">
        <f t="shared" si="336"/>
        <v>21:0180</v>
      </c>
      <c r="E3864" t="s">
        <v>15142</v>
      </c>
      <c r="F3864" t="s">
        <v>15143</v>
      </c>
      <c r="H3864">
        <v>53.483368300000002</v>
      </c>
      <c r="I3864">
        <v>-120.02254859999999</v>
      </c>
      <c r="J3864" s="1" t="str">
        <f t="shared" si="337"/>
        <v>Fluid (stream)</v>
      </c>
      <c r="K3864" s="1" t="str">
        <f t="shared" si="338"/>
        <v>Untreated Water</v>
      </c>
      <c r="L3864">
        <v>18</v>
      </c>
      <c r="M3864" t="s">
        <v>11397</v>
      </c>
      <c r="N3864">
        <v>345</v>
      </c>
      <c r="O3864">
        <v>0.35</v>
      </c>
      <c r="P3864">
        <v>10</v>
      </c>
      <c r="Q3864">
        <v>7.1</v>
      </c>
    </row>
    <row r="3865" spans="1:17" hidden="1" x14ac:dyDescent="0.3">
      <c r="A3865" t="s">
        <v>15144</v>
      </c>
      <c r="B3865" t="s">
        <v>15145</v>
      </c>
      <c r="C3865" s="1" t="str">
        <f t="shared" si="335"/>
        <v>21:0552</v>
      </c>
      <c r="D3865" s="1" t="str">
        <f t="shared" si="336"/>
        <v>21:0180</v>
      </c>
      <c r="E3865" t="s">
        <v>15146</v>
      </c>
      <c r="F3865" t="s">
        <v>15147</v>
      </c>
      <c r="H3865">
        <v>53.406631500000003</v>
      </c>
      <c r="I3865">
        <v>-120.0207243</v>
      </c>
      <c r="J3865" s="1" t="str">
        <f t="shared" si="337"/>
        <v>Fluid (stream)</v>
      </c>
      <c r="K3865" s="1" t="str">
        <f t="shared" si="338"/>
        <v>Untreated Water</v>
      </c>
      <c r="L3865">
        <v>18</v>
      </c>
      <c r="M3865" t="s">
        <v>11402</v>
      </c>
      <c r="N3865">
        <v>346</v>
      </c>
      <c r="O3865">
        <v>1</v>
      </c>
      <c r="P3865">
        <v>10</v>
      </c>
      <c r="Q3865">
        <v>7.4</v>
      </c>
    </row>
    <row r="3866" spans="1:17" hidden="1" x14ac:dyDescent="0.3">
      <c r="A3866" t="s">
        <v>15148</v>
      </c>
      <c r="B3866" t="s">
        <v>15149</v>
      </c>
      <c r="C3866" s="1" t="str">
        <f t="shared" si="335"/>
        <v>21:0552</v>
      </c>
      <c r="D3866" s="1" t="str">
        <f t="shared" si="336"/>
        <v>21:0180</v>
      </c>
      <c r="E3866" t="s">
        <v>15150</v>
      </c>
      <c r="F3866" t="s">
        <v>15151</v>
      </c>
      <c r="H3866">
        <v>53.390655199999998</v>
      </c>
      <c r="I3866">
        <v>-120.0407204</v>
      </c>
      <c r="J3866" s="1" t="str">
        <f t="shared" si="337"/>
        <v>Fluid (stream)</v>
      </c>
      <c r="K3866" s="1" t="str">
        <f t="shared" si="338"/>
        <v>Untreated Water</v>
      </c>
      <c r="L3866">
        <v>18</v>
      </c>
      <c r="M3866" t="s">
        <v>11411</v>
      </c>
      <c r="N3866">
        <v>347</v>
      </c>
      <c r="O3866">
        <v>0.1</v>
      </c>
      <c r="P3866">
        <v>10</v>
      </c>
      <c r="Q3866">
        <v>6.5</v>
      </c>
    </row>
    <row r="3867" spans="1:17" hidden="1" x14ac:dyDescent="0.3">
      <c r="A3867" t="s">
        <v>15152</v>
      </c>
      <c r="B3867" t="s">
        <v>15153</v>
      </c>
      <c r="C3867" s="1" t="str">
        <f t="shared" si="335"/>
        <v>21:0552</v>
      </c>
      <c r="D3867" s="1" t="str">
        <f t="shared" si="336"/>
        <v>21:0180</v>
      </c>
      <c r="E3867" t="s">
        <v>15127</v>
      </c>
      <c r="F3867" t="s">
        <v>15154</v>
      </c>
      <c r="H3867">
        <v>53.370698500000003</v>
      </c>
      <c r="I3867">
        <v>-120.0464197</v>
      </c>
      <c r="J3867" s="1" t="str">
        <f t="shared" si="337"/>
        <v>Fluid (stream)</v>
      </c>
      <c r="K3867" s="1" t="str">
        <f t="shared" si="338"/>
        <v>Untreated Water</v>
      </c>
      <c r="L3867">
        <v>18</v>
      </c>
      <c r="M3867" t="s">
        <v>11406</v>
      </c>
      <c r="N3867">
        <v>348</v>
      </c>
      <c r="O3867">
        <v>0.25</v>
      </c>
      <c r="P3867">
        <v>10</v>
      </c>
      <c r="Q3867">
        <v>7.1</v>
      </c>
    </row>
    <row r="3868" spans="1:17" hidden="1" x14ac:dyDescent="0.3">
      <c r="A3868" t="s">
        <v>15155</v>
      </c>
      <c r="B3868" t="s">
        <v>15156</v>
      </c>
      <c r="C3868" s="1" t="str">
        <f t="shared" si="335"/>
        <v>21:0552</v>
      </c>
      <c r="D3868" s="1" t="str">
        <f t="shared" si="336"/>
        <v>21:0180</v>
      </c>
      <c r="E3868" t="s">
        <v>15157</v>
      </c>
      <c r="F3868" t="s">
        <v>15158</v>
      </c>
      <c r="H3868">
        <v>53.358683999999997</v>
      </c>
      <c r="I3868">
        <v>-120.07448890000001</v>
      </c>
      <c r="J3868" s="1" t="str">
        <f t="shared" si="337"/>
        <v>Fluid (stream)</v>
      </c>
      <c r="K3868" s="1" t="str">
        <f t="shared" si="338"/>
        <v>Untreated Water</v>
      </c>
      <c r="L3868">
        <v>18</v>
      </c>
      <c r="M3868" t="s">
        <v>11416</v>
      </c>
      <c r="N3868">
        <v>349</v>
      </c>
      <c r="O3868">
        <v>0.1</v>
      </c>
      <c r="P3868">
        <v>10</v>
      </c>
      <c r="Q3868">
        <v>7.3</v>
      </c>
    </row>
    <row r="3869" spans="1:17" hidden="1" x14ac:dyDescent="0.3">
      <c r="A3869" t="s">
        <v>15159</v>
      </c>
      <c r="B3869" t="s">
        <v>15160</v>
      </c>
      <c r="C3869" s="1" t="str">
        <f t="shared" si="335"/>
        <v>21:0552</v>
      </c>
      <c r="D3869" s="1" t="str">
        <f t="shared" si="336"/>
        <v>21:0180</v>
      </c>
      <c r="E3869" t="s">
        <v>15161</v>
      </c>
      <c r="F3869" t="s">
        <v>15162</v>
      </c>
      <c r="H3869">
        <v>53.3523967</v>
      </c>
      <c r="I3869">
        <v>-120.06856190000001</v>
      </c>
      <c r="J3869" s="1" t="str">
        <f t="shared" si="337"/>
        <v>Fluid (stream)</v>
      </c>
      <c r="K3869" s="1" t="str">
        <f t="shared" si="338"/>
        <v>Untreated Water</v>
      </c>
      <c r="L3869">
        <v>18</v>
      </c>
      <c r="M3869" t="s">
        <v>11421</v>
      </c>
      <c r="N3869">
        <v>350</v>
      </c>
      <c r="O3869">
        <v>1</v>
      </c>
      <c r="P3869">
        <v>10</v>
      </c>
      <c r="Q3869">
        <v>7.6</v>
      </c>
    </row>
    <row r="3870" spans="1:17" hidden="1" x14ac:dyDescent="0.3">
      <c r="A3870" t="s">
        <v>15163</v>
      </c>
      <c r="B3870" t="s">
        <v>15164</v>
      </c>
      <c r="C3870" s="1" t="str">
        <f t="shared" si="335"/>
        <v>21:0552</v>
      </c>
      <c r="D3870" s="1" t="str">
        <f t="shared" si="336"/>
        <v>21:0180</v>
      </c>
      <c r="E3870" t="s">
        <v>15165</v>
      </c>
      <c r="F3870" t="s">
        <v>15166</v>
      </c>
      <c r="H3870">
        <v>53.3821735</v>
      </c>
      <c r="I3870">
        <v>-120.1152149</v>
      </c>
      <c r="J3870" s="1" t="str">
        <f t="shared" si="337"/>
        <v>Fluid (stream)</v>
      </c>
      <c r="K3870" s="1" t="str">
        <f t="shared" si="338"/>
        <v>Untreated Water</v>
      </c>
      <c r="L3870">
        <v>18</v>
      </c>
      <c r="M3870" t="s">
        <v>11426</v>
      </c>
      <c r="N3870">
        <v>351</v>
      </c>
      <c r="O3870">
        <v>0.6</v>
      </c>
      <c r="P3870">
        <v>10</v>
      </c>
      <c r="Q3870">
        <v>7.5</v>
      </c>
    </row>
    <row r="3871" spans="1:17" hidden="1" x14ac:dyDescent="0.3">
      <c r="A3871" t="s">
        <v>15167</v>
      </c>
      <c r="B3871" t="s">
        <v>15168</v>
      </c>
      <c r="C3871" s="1" t="str">
        <f t="shared" si="335"/>
        <v>21:0552</v>
      </c>
      <c r="D3871" s="1" t="str">
        <f>HYPERLINK("http://geochem.nrcan.gc.ca/cdogs/content/svy/svy_e.htm", "")</f>
        <v/>
      </c>
      <c r="G3871" s="1" t="str">
        <f>HYPERLINK("http://geochem.nrcan.gc.ca/cdogs/content/cr_/cr_00071_e.htm", "71")</f>
        <v>71</v>
      </c>
      <c r="J3871" t="s">
        <v>11453</v>
      </c>
      <c r="K3871" t="s">
        <v>11454</v>
      </c>
      <c r="L3871">
        <v>18</v>
      </c>
      <c r="M3871" t="s">
        <v>11455</v>
      </c>
      <c r="N3871">
        <v>352</v>
      </c>
      <c r="O3871">
        <v>0.55000000000000004</v>
      </c>
      <c r="P3871">
        <v>38</v>
      </c>
      <c r="Q3871">
        <v>6.9</v>
      </c>
    </row>
    <row r="3872" spans="1:17" hidden="1" x14ac:dyDescent="0.3">
      <c r="A3872" t="s">
        <v>15169</v>
      </c>
      <c r="B3872" t="s">
        <v>15170</v>
      </c>
      <c r="C3872" s="1" t="str">
        <f t="shared" si="335"/>
        <v>21:0552</v>
      </c>
      <c r="D3872" s="1" t="str">
        <f t="shared" ref="D3872:D3888" si="339">HYPERLINK("http://geochem.nrcan.gc.ca/cdogs/content/svy/svy210180_e.htm", "21:0180")</f>
        <v>21:0180</v>
      </c>
      <c r="E3872" t="s">
        <v>15171</v>
      </c>
      <c r="F3872" t="s">
        <v>15172</v>
      </c>
      <c r="H3872">
        <v>53.490080599999999</v>
      </c>
      <c r="I3872">
        <v>-120.3515893</v>
      </c>
      <c r="J3872" s="1" t="str">
        <f t="shared" ref="J3872:J3888" si="340">HYPERLINK("http://geochem.nrcan.gc.ca/cdogs/content/kwd/kwd020018_e.htm", "Fluid (stream)")</f>
        <v>Fluid (stream)</v>
      </c>
      <c r="K3872" s="1" t="str">
        <f t="shared" ref="K3872:K3888" si="341">HYPERLINK("http://geochem.nrcan.gc.ca/cdogs/content/kwd/kwd080007_e.htm", "Untreated Water")</f>
        <v>Untreated Water</v>
      </c>
      <c r="L3872">
        <v>18</v>
      </c>
      <c r="M3872" t="s">
        <v>11440</v>
      </c>
      <c r="N3872">
        <v>353</v>
      </c>
      <c r="O3872">
        <v>0.1</v>
      </c>
      <c r="P3872">
        <v>10</v>
      </c>
      <c r="Q3872">
        <v>6.7</v>
      </c>
    </row>
    <row r="3873" spans="1:17" hidden="1" x14ac:dyDescent="0.3">
      <c r="A3873" t="s">
        <v>15173</v>
      </c>
      <c r="B3873" t="s">
        <v>15174</v>
      </c>
      <c r="C3873" s="1" t="str">
        <f t="shared" si="335"/>
        <v>21:0552</v>
      </c>
      <c r="D3873" s="1" t="str">
        <f t="shared" si="339"/>
        <v>21:0180</v>
      </c>
      <c r="E3873" t="s">
        <v>15175</v>
      </c>
      <c r="F3873" t="s">
        <v>15176</v>
      </c>
      <c r="H3873">
        <v>53.503328400000001</v>
      </c>
      <c r="I3873">
        <v>-120.31227490000001</v>
      </c>
      <c r="J3873" s="1" t="str">
        <f t="shared" si="340"/>
        <v>Fluid (stream)</v>
      </c>
      <c r="K3873" s="1" t="str">
        <f t="shared" si="341"/>
        <v>Untreated Water</v>
      </c>
      <c r="L3873">
        <v>18</v>
      </c>
      <c r="M3873" t="s">
        <v>11445</v>
      </c>
      <c r="N3873">
        <v>354</v>
      </c>
      <c r="O3873">
        <v>1</v>
      </c>
      <c r="P3873">
        <v>10</v>
      </c>
      <c r="Q3873">
        <v>7.3</v>
      </c>
    </row>
    <row r="3874" spans="1:17" hidden="1" x14ac:dyDescent="0.3">
      <c r="A3874" t="s">
        <v>15177</v>
      </c>
      <c r="B3874" t="s">
        <v>15178</v>
      </c>
      <c r="C3874" s="1" t="str">
        <f t="shared" si="335"/>
        <v>21:0552</v>
      </c>
      <c r="D3874" s="1" t="str">
        <f t="shared" si="339"/>
        <v>21:0180</v>
      </c>
      <c r="E3874" t="s">
        <v>15179</v>
      </c>
      <c r="F3874" t="s">
        <v>15180</v>
      </c>
      <c r="H3874">
        <v>53.510601600000001</v>
      </c>
      <c r="I3874">
        <v>-120.256818</v>
      </c>
      <c r="J3874" s="1" t="str">
        <f t="shared" si="340"/>
        <v>Fluid (stream)</v>
      </c>
      <c r="K3874" s="1" t="str">
        <f t="shared" si="341"/>
        <v>Untreated Water</v>
      </c>
      <c r="L3874">
        <v>18</v>
      </c>
      <c r="M3874" t="s">
        <v>11450</v>
      </c>
      <c r="N3874">
        <v>355</v>
      </c>
      <c r="O3874">
        <v>1</v>
      </c>
      <c r="P3874">
        <v>10</v>
      </c>
      <c r="Q3874">
        <v>7.2</v>
      </c>
    </row>
    <row r="3875" spans="1:17" hidden="1" x14ac:dyDescent="0.3">
      <c r="A3875" t="s">
        <v>15181</v>
      </c>
      <c r="B3875" t="s">
        <v>15182</v>
      </c>
      <c r="C3875" s="1" t="str">
        <f t="shared" si="335"/>
        <v>21:0552</v>
      </c>
      <c r="D3875" s="1" t="str">
        <f t="shared" si="339"/>
        <v>21:0180</v>
      </c>
      <c r="E3875" t="s">
        <v>15183</v>
      </c>
      <c r="F3875" t="s">
        <v>15184</v>
      </c>
      <c r="H3875">
        <v>53.494337199999997</v>
      </c>
      <c r="I3875">
        <v>-120.2678794</v>
      </c>
      <c r="J3875" s="1" t="str">
        <f t="shared" si="340"/>
        <v>Fluid (stream)</v>
      </c>
      <c r="K3875" s="1" t="str">
        <f t="shared" si="341"/>
        <v>Untreated Water</v>
      </c>
      <c r="L3875">
        <v>18</v>
      </c>
      <c r="M3875" t="s">
        <v>11460</v>
      </c>
      <c r="N3875">
        <v>356</v>
      </c>
      <c r="O3875">
        <v>0.5</v>
      </c>
      <c r="P3875">
        <v>10</v>
      </c>
      <c r="Q3875">
        <v>7.2</v>
      </c>
    </row>
    <row r="3876" spans="1:17" hidden="1" x14ac:dyDescent="0.3">
      <c r="A3876" t="s">
        <v>15185</v>
      </c>
      <c r="B3876" t="s">
        <v>15186</v>
      </c>
      <c r="C3876" s="1" t="str">
        <f t="shared" si="335"/>
        <v>21:0552</v>
      </c>
      <c r="D3876" s="1" t="str">
        <f t="shared" si="339"/>
        <v>21:0180</v>
      </c>
      <c r="E3876" t="s">
        <v>15187</v>
      </c>
      <c r="F3876" t="s">
        <v>15188</v>
      </c>
      <c r="H3876">
        <v>53.540056</v>
      </c>
      <c r="I3876">
        <v>-120.265331</v>
      </c>
      <c r="J3876" s="1" t="str">
        <f t="shared" si="340"/>
        <v>Fluid (stream)</v>
      </c>
      <c r="K3876" s="1" t="str">
        <f t="shared" si="341"/>
        <v>Untreated Water</v>
      </c>
      <c r="L3876">
        <v>18</v>
      </c>
      <c r="M3876" t="s">
        <v>11465</v>
      </c>
      <c r="N3876">
        <v>357</v>
      </c>
      <c r="O3876">
        <v>2</v>
      </c>
      <c r="P3876">
        <v>10</v>
      </c>
      <c r="Q3876">
        <v>7.6</v>
      </c>
    </row>
    <row r="3877" spans="1:17" hidden="1" x14ac:dyDescent="0.3">
      <c r="A3877" t="s">
        <v>15189</v>
      </c>
      <c r="B3877" t="s">
        <v>15190</v>
      </c>
      <c r="C3877" s="1" t="str">
        <f t="shared" si="335"/>
        <v>21:0552</v>
      </c>
      <c r="D3877" s="1" t="str">
        <f t="shared" si="339"/>
        <v>21:0180</v>
      </c>
      <c r="E3877" t="s">
        <v>15191</v>
      </c>
      <c r="F3877" t="s">
        <v>15192</v>
      </c>
      <c r="H3877">
        <v>53.560993699999997</v>
      </c>
      <c r="I3877">
        <v>-120.2522019</v>
      </c>
      <c r="J3877" s="1" t="str">
        <f t="shared" si="340"/>
        <v>Fluid (stream)</v>
      </c>
      <c r="K3877" s="1" t="str">
        <f t="shared" si="341"/>
        <v>Untreated Water</v>
      </c>
      <c r="L3877">
        <v>18</v>
      </c>
      <c r="M3877" t="s">
        <v>11470</v>
      </c>
      <c r="N3877">
        <v>358</v>
      </c>
      <c r="O3877">
        <v>1</v>
      </c>
      <c r="P3877">
        <v>10</v>
      </c>
      <c r="Q3877">
        <v>7.7</v>
      </c>
    </row>
    <row r="3878" spans="1:17" hidden="1" x14ac:dyDescent="0.3">
      <c r="A3878" t="s">
        <v>15193</v>
      </c>
      <c r="B3878" t="s">
        <v>15194</v>
      </c>
      <c r="C3878" s="1" t="str">
        <f t="shared" si="335"/>
        <v>21:0552</v>
      </c>
      <c r="D3878" s="1" t="str">
        <f t="shared" si="339"/>
        <v>21:0180</v>
      </c>
      <c r="E3878" t="s">
        <v>15195</v>
      </c>
      <c r="F3878" t="s">
        <v>15196</v>
      </c>
      <c r="H3878">
        <v>53.540744599999996</v>
      </c>
      <c r="I3878">
        <v>-120.23156419999999</v>
      </c>
      <c r="J3878" s="1" t="str">
        <f t="shared" si="340"/>
        <v>Fluid (stream)</v>
      </c>
      <c r="K3878" s="1" t="str">
        <f t="shared" si="341"/>
        <v>Untreated Water</v>
      </c>
      <c r="L3878">
        <v>18</v>
      </c>
      <c r="M3878" t="s">
        <v>11475</v>
      </c>
      <c r="N3878">
        <v>359</v>
      </c>
      <c r="O3878">
        <v>0.1</v>
      </c>
      <c r="P3878">
        <v>10</v>
      </c>
      <c r="Q3878">
        <v>6.9</v>
      </c>
    </row>
    <row r="3879" spans="1:17" hidden="1" x14ac:dyDescent="0.3">
      <c r="A3879" t="s">
        <v>15197</v>
      </c>
      <c r="B3879" t="s">
        <v>15198</v>
      </c>
      <c r="C3879" s="1" t="str">
        <f t="shared" si="335"/>
        <v>21:0552</v>
      </c>
      <c r="D3879" s="1" t="str">
        <f t="shared" si="339"/>
        <v>21:0180</v>
      </c>
      <c r="E3879" t="s">
        <v>15199</v>
      </c>
      <c r="F3879" t="s">
        <v>15200</v>
      </c>
      <c r="H3879">
        <v>53.556212899999998</v>
      </c>
      <c r="I3879">
        <v>-120.28302979999999</v>
      </c>
      <c r="J3879" s="1" t="str">
        <f t="shared" si="340"/>
        <v>Fluid (stream)</v>
      </c>
      <c r="K3879" s="1" t="str">
        <f t="shared" si="341"/>
        <v>Untreated Water</v>
      </c>
      <c r="L3879">
        <v>18</v>
      </c>
      <c r="M3879" t="s">
        <v>11480</v>
      </c>
      <c r="N3879">
        <v>360</v>
      </c>
      <c r="O3879">
        <v>0.3</v>
      </c>
      <c r="P3879">
        <v>10</v>
      </c>
      <c r="Q3879">
        <v>7</v>
      </c>
    </row>
    <row r="3880" spans="1:17" hidden="1" x14ac:dyDescent="0.3">
      <c r="A3880" t="s">
        <v>15201</v>
      </c>
      <c r="B3880" t="s">
        <v>15202</v>
      </c>
      <c r="C3880" s="1" t="str">
        <f t="shared" si="335"/>
        <v>21:0552</v>
      </c>
      <c r="D3880" s="1" t="str">
        <f t="shared" si="339"/>
        <v>21:0180</v>
      </c>
      <c r="E3880" t="s">
        <v>15203</v>
      </c>
      <c r="F3880" t="s">
        <v>15204</v>
      </c>
      <c r="H3880">
        <v>53.105401399999998</v>
      </c>
      <c r="I3880">
        <v>-120.69337350000001</v>
      </c>
      <c r="J3880" s="1" t="str">
        <f t="shared" si="340"/>
        <v>Fluid (stream)</v>
      </c>
      <c r="K3880" s="1" t="str">
        <f t="shared" si="341"/>
        <v>Untreated Water</v>
      </c>
      <c r="L3880">
        <v>19</v>
      </c>
      <c r="M3880" t="s">
        <v>11387</v>
      </c>
      <c r="N3880">
        <v>361</v>
      </c>
      <c r="O3880">
        <v>0.09</v>
      </c>
      <c r="P3880">
        <v>96</v>
      </c>
      <c r="Q3880">
        <v>6.6</v>
      </c>
    </row>
    <row r="3881" spans="1:17" hidden="1" x14ac:dyDescent="0.3">
      <c r="A3881" t="s">
        <v>15205</v>
      </c>
      <c r="B3881" t="s">
        <v>15206</v>
      </c>
      <c r="C3881" s="1" t="str">
        <f t="shared" si="335"/>
        <v>21:0552</v>
      </c>
      <c r="D3881" s="1" t="str">
        <f t="shared" si="339"/>
        <v>21:0180</v>
      </c>
      <c r="E3881" t="s">
        <v>15207</v>
      </c>
      <c r="F3881" t="s">
        <v>15208</v>
      </c>
      <c r="H3881">
        <v>53.566686599999997</v>
      </c>
      <c r="I3881">
        <v>-120.3502979</v>
      </c>
      <c r="J3881" s="1" t="str">
        <f t="shared" si="340"/>
        <v>Fluid (stream)</v>
      </c>
      <c r="K3881" s="1" t="str">
        <f t="shared" si="341"/>
        <v>Untreated Water</v>
      </c>
      <c r="L3881">
        <v>19</v>
      </c>
      <c r="M3881" t="s">
        <v>11392</v>
      </c>
      <c r="N3881">
        <v>362</v>
      </c>
      <c r="O3881">
        <v>0.16</v>
      </c>
      <c r="P3881">
        <v>10</v>
      </c>
      <c r="Q3881">
        <v>6.9</v>
      </c>
    </row>
    <row r="3882" spans="1:17" hidden="1" x14ac:dyDescent="0.3">
      <c r="A3882" t="s">
        <v>15209</v>
      </c>
      <c r="B3882" t="s">
        <v>15210</v>
      </c>
      <c r="C3882" s="1" t="str">
        <f t="shared" si="335"/>
        <v>21:0552</v>
      </c>
      <c r="D3882" s="1" t="str">
        <f t="shared" si="339"/>
        <v>21:0180</v>
      </c>
      <c r="E3882" t="s">
        <v>15211</v>
      </c>
      <c r="F3882" t="s">
        <v>15212</v>
      </c>
      <c r="H3882">
        <v>53.579975599999997</v>
      </c>
      <c r="I3882">
        <v>-120.360044</v>
      </c>
      <c r="J3882" s="1" t="str">
        <f t="shared" si="340"/>
        <v>Fluid (stream)</v>
      </c>
      <c r="K3882" s="1" t="str">
        <f t="shared" si="341"/>
        <v>Untreated Water</v>
      </c>
      <c r="L3882">
        <v>19</v>
      </c>
      <c r="M3882" t="s">
        <v>11397</v>
      </c>
      <c r="N3882">
        <v>363</v>
      </c>
      <c r="O3882">
        <v>0.62</v>
      </c>
      <c r="P3882">
        <v>10</v>
      </c>
      <c r="Q3882">
        <v>6.4</v>
      </c>
    </row>
    <row r="3883" spans="1:17" hidden="1" x14ac:dyDescent="0.3">
      <c r="A3883" t="s">
        <v>15213</v>
      </c>
      <c r="B3883" t="s">
        <v>15214</v>
      </c>
      <c r="C3883" s="1" t="str">
        <f t="shared" si="335"/>
        <v>21:0552</v>
      </c>
      <c r="D3883" s="1" t="str">
        <f t="shared" si="339"/>
        <v>21:0180</v>
      </c>
      <c r="E3883" t="s">
        <v>15215</v>
      </c>
      <c r="F3883" t="s">
        <v>15216</v>
      </c>
      <c r="H3883">
        <v>53.537918599999998</v>
      </c>
      <c r="I3883">
        <v>-120.3416026</v>
      </c>
      <c r="J3883" s="1" t="str">
        <f t="shared" si="340"/>
        <v>Fluid (stream)</v>
      </c>
      <c r="K3883" s="1" t="str">
        <f t="shared" si="341"/>
        <v>Untreated Water</v>
      </c>
      <c r="L3883">
        <v>19</v>
      </c>
      <c r="M3883" t="s">
        <v>11402</v>
      </c>
      <c r="N3883">
        <v>364</v>
      </c>
      <c r="O3883">
        <v>2.5000000000000001E-2</v>
      </c>
      <c r="P3883">
        <v>10</v>
      </c>
      <c r="Q3883">
        <v>6.3</v>
      </c>
    </row>
    <row r="3884" spans="1:17" hidden="1" x14ac:dyDescent="0.3">
      <c r="A3884" t="s">
        <v>15217</v>
      </c>
      <c r="B3884" t="s">
        <v>15218</v>
      </c>
      <c r="C3884" s="1" t="str">
        <f t="shared" si="335"/>
        <v>21:0552</v>
      </c>
      <c r="D3884" s="1" t="str">
        <f t="shared" si="339"/>
        <v>21:0180</v>
      </c>
      <c r="E3884" t="s">
        <v>15219</v>
      </c>
      <c r="F3884" t="s">
        <v>15220</v>
      </c>
      <c r="H3884">
        <v>53.549439</v>
      </c>
      <c r="I3884">
        <v>-120.40681499999999</v>
      </c>
      <c r="J3884" s="1" t="str">
        <f t="shared" si="340"/>
        <v>Fluid (stream)</v>
      </c>
      <c r="K3884" s="1" t="str">
        <f t="shared" si="341"/>
        <v>Untreated Water</v>
      </c>
      <c r="L3884">
        <v>19</v>
      </c>
      <c r="M3884" t="s">
        <v>11411</v>
      </c>
      <c r="N3884">
        <v>365</v>
      </c>
      <c r="O3884">
        <v>2.5000000000000001E-2</v>
      </c>
      <c r="P3884">
        <v>10</v>
      </c>
      <c r="Q3884">
        <v>6</v>
      </c>
    </row>
    <row r="3885" spans="1:17" hidden="1" x14ac:dyDescent="0.3">
      <c r="A3885" t="s">
        <v>15221</v>
      </c>
      <c r="B3885" t="s">
        <v>15222</v>
      </c>
      <c r="C3885" s="1" t="str">
        <f t="shared" si="335"/>
        <v>21:0552</v>
      </c>
      <c r="D3885" s="1" t="str">
        <f t="shared" si="339"/>
        <v>21:0180</v>
      </c>
      <c r="E3885" t="s">
        <v>15223</v>
      </c>
      <c r="F3885" t="s">
        <v>15224</v>
      </c>
      <c r="H3885">
        <v>53.028027799999997</v>
      </c>
      <c r="I3885">
        <v>-120.622888</v>
      </c>
      <c r="J3885" s="1" t="str">
        <f t="shared" si="340"/>
        <v>Fluid (stream)</v>
      </c>
      <c r="K3885" s="1" t="str">
        <f t="shared" si="341"/>
        <v>Untreated Water</v>
      </c>
      <c r="L3885">
        <v>19</v>
      </c>
      <c r="M3885" t="s">
        <v>11416</v>
      </c>
      <c r="N3885">
        <v>366</v>
      </c>
      <c r="O3885">
        <v>0.16</v>
      </c>
      <c r="P3885">
        <v>10</v>
      </c>
      <c r="Q3885">
        <v>6.7</v>
      </c>
    </row>
    <row r="3886" spans="1:17" hidden="1" x14ac:dyDescent="0.3">
      <c r="A3886" t="s">
        <v>15225</v>
      </c>
      <c r="B3886" t="s">
        <v>15226</v>
      </c>
      <c r="C3886" s="1" t="str">
        <f t="shared" si="335"/>
        <v>21:0552</v>
      </c>
      <c r="D3886" s="1" t="str">
        <f t="shared" si="339"/>
        <v>21:0180</v>
      </c>
      <c r="E3886" t="s">
        <v>15227</v>
      </c>
      <c r="F3886" t="s">
        <v>15228</v>
      </c>
      <c r="H3886">
        <v>53.0435254</v>
      </c>
      <c r="I3886">
        <v>-120.64621959999999</v>
      </c>
      <c r="J3886" s="1" t="str">
        <f t="shared" si="340"/>
        <v>Fluid (stream)</v>
      </c>
      <c r="K3886" s="1" t="str">
        <f t="shared" si="341"/>
        <v>Untreated Water</v>
      </c>
      <c r="L3886">
        <v>19</v>
      </c>
      <c r="M3886" t="s">
        <v>11421</v>
      </c>
      <c r="N3886">
        <v>367</v>
      </c>
      <c r="O3886">
        <v>0.2</v>
      </c>
      <c r="P3886">
        <v>10</v>
      </c>
      <c r="Q3886">
        <v>7</v>
      </c>
    </row>
    <row r="3887" spans="1:17" hidden="1" x14ac:dyDescent="0.3">
      <c r="A3887" t="s">
        <v>15229</v>
      </c>
      <c r="B3887" t="s">
        <v>15230</v>
      </c>
      <c r="C3887" s="1" t="str">
        <f t="shared" si="335"/>
        <v>21:0552</v>
      </c>
      <c r="D3887" s="1" t="str">
        <f t="shared" si="339"/>
        <v>21:0180</v>
      </c>
      <c r="E3887" t="s">
        <v>15231</v>
      </c>
      <c r="F3887" t="s">
        <v>15232</v>
      </c>
      <c r="H3887">
        <v>53.074351299999996</v>
      </c>
      <c r="I3887">
        <v>-120.6692187</v>
      </c>
      <c r="J3887" s="1" t="str">
        <f t="shared" si="340"/>
        <v>Fluid (stream)</v>
      </c>
      <c r="K3887" s="1" t="str">
        <f t="shared" si="341"/>
        <v>Untreated Water</v>
      </c>
      <c r="L3887">
        <v>19</v>
      </c>
      <c r="M3887" t="s">
        <v>11426</v>
      </c>
      <c r="N3887">
        <v>368</v>
      </c>
      <c r="O3887">
        <v>0.27</v>
      </c>
      <c r="P3887">
        <v>10</v>
      </c>
      <c r="Q3887">
        <v>7.2</v>
      </c>
    </row>
    <row r="3888" spans="1:17" hidden="1" x14ac:dyDescent="0.3">
      <c r="A3888" t="s">
        <v>15233</v>
      </c>
      <c r="B3888" t="s">
        <v>15234</v>
      </c>
      <c r="C3888" s="1" t="str">
        <f t="shared" si="335"/>
        <v>21:0552</v>
      </c>
      <c r="D3888" s="1" t="str">
        <f t="shared" si="339"/>
        <v>21:0180</v>
      </c>
      <c r="E3888" t="s">
        <v>15203</v>
      </c>
      <c r="F3888" t="s">
        <v>15235</v>
      </c>
      <c r="H3888">
        <v>53.105401399999998</v>
      </c>
      <c r="I3888">
        <v>-120.69337350000001</v>
      </c>
      <c r="J3888" s="1" t="str">
        <f t="shared" si="340"/>
        <v>Fluid (stream)</v>
      </c>
      <c r="K3888" s="1" t="str">
        <f t="shared" si="341"/>
        <v>Untreated Water</v>
      </c>
      <c r="L3888">
        <v>19</v>
      </c>
      <c r="M3888" t="s">
        <v>11406</v>
      </c>
      <c r="N3888">
        <v>369</v>
      </c>
      <c r="O3888">
        <v>0.27</v>
      </c>
      <c r="P3888">
        <v>10</v>
      </c>
      <c r="Q3888">
        <v>7.1</v>
      </c>
    </row>
    <row r="3889" spans="1:17" hidden="1" x14ac:dyDescent="0.3">
      <c r="A3889" t="s">
        <v>15236</v>
      </c>
      <c r="B3889" t="s">
        <v>15237</v>
      </c>
      <c r="C3889" s="1" t="str">
        <f t="shared" si="335"/>
        <v>21:0552</v>
      </c>
      <c r="D3889" s="1" t="str">
        <f>HYPERLINK("http://geochem.nrcan.gc.ca/cdogs/content/svy/svy_e.htm", "")</f>
        <v/>
      </c>
      <c r="G3889" s="1" t="str">
        <f>HYPERLINK("http://geochem.nrcan.gc.ca/cdogs/content/cr_/cr_00072_e.htm", "72")</f>
        <v>72</v>
      </c>
      <c r="J3889" t="s">
        <v>11453</v>
      </c>
      <c r="K3889" t="s">
        <v>11454</v>
      </c>
      <c r="L3889">
        <v>19</v>
      </c>
      <c r="M3889" t="s">
        <v>11455</v>
      </c>
      <c r="N3889">
        <v>370</v>
      </c>
      <c r="O3889">
        <v>0.55000000000000004</v>
      </c>
      <c r="P3889">
        <v>34</v>
      </c>
      <c r="Q3889">
        <v>6.4</v>
      </c>
    </row>
    <row r="3890" spans="1:17" hidden="1" x14ac:dyDescent="0.3">
      <c r="A3890" t="s">
        <v>15238</v>
      </c>
      <c r="B3890" t="s">
        <v>15239</v>
      </c>
      <c r="C3890" s="1" t="str">
        <f t="shared" si="335"/>
        <v>21:0552</v>
      </c>
      <c r="D3890" s="1" t="str">
        <f t="shared" ref="D3890:D3914" si="342">HYPERLINK("http://geochem.nrcan.gc.ca/cdogs/content/svy/svy210180_e.htm", "21:0180")</f>
        <v>21:0180</v>
      </c>
      <c r="E3890" t="s">
        <v>15240</v>
      </c>
      <c r="F3890" t="s">
        <v>15241</v>
      </c>
      <c r="H3890">
        <v>53.117852399999997</v>
      </c>
      <c r="I3890">
        <v>-120.64408969999999</v>
      </c>
      <c r="J3890" s="1" t="str">
        <f t="shared" ref="J3890:J3914" si="343">HYPERLINK("http://geochem.nrcan.gc.ca/cdogs/content/kwd/kwd020018_e.htm", "Fluid (stream)")</f>
        <v>Fluid (stream)</v>
      </c>
      <c r="K3890" s="1" t="str">
        <f t="shared" ref="K3890:K3914" si="344">HYPERLINK("http://geochem.nrcan.gc.ca/cdogs/content/kwd/kwd080007_e.htm", "Untreated Water")</f>
        <v>Untreated Water</v>
      </c>
      <c r="L3890">
        <v>19</v>
      </c>
      <c r="M3890" t="s">
        <v>11440</v>
      </c>
      <c r="N3890">
        <v>371</v>
      </c>
      <c r="O3890">
        <v>0.23</v>
      </c>
      <c r="P3890">
        <v>10</v>
      </c>
      <c r="Q3890">
        <v>7</v>
      </c>
    </row>
    <row r="3891" spans="1:17" hidden="1" x14ac:dyDescent="0.3">
      <c r="A3891" t="s">
        <v>15242</v>
      </c>
      <c r="B3891" t="s">
        <v>15243</v>
      </c>
      <c r="C3891" s="1" t="str">
        <f t="shared" si="335"/>
        <v>21:0552</v>
      </c>
      <c r="D3891" s="1" t="str">
        <f t="shared" si="342"/>
        <v>21:0180</v>
      </c>
      <c r="E3891" t="s">
        <v>15244</v>
      </c>
      <c r="F3891" t="s">
        <v>15245</v>
      </c>
      <c r="H3891">
        <v>53.174216199999996</v>
      </c>
      <c r="I3891">
        <v>-120.4982474</v>
      </c>
      <c r="J3891" s="1" t="str">
        <f t="shared" si="343"/>
        <v>Fluid (stream)</v>
      </c>
      <c r="K3891" s="1" t="str">
        <f t="shared" si="344"/>
        <v>Untreated Water</v>
      </c>
      <c r="L3891">
        <v>19</v>
      </c>
      <c r="M3891" t="s">
        <v>11445</v>
      </c>
      <c r="N3891">
        <v>372</v>
      </c>
      <c r="O3891">
        <v>0.13</v>
      </c>
      <c r="P3891">
        <v>10</v>
      </c>
      <c r="Q3891">
        <v>6.6</v>
      </c>
    </row>
    <row r="3892" spans="1:17" hidden="1" x14ac:dyDescent="0.3">
      <c r="A3892" t="s">
        <v>15246</v>
      </c>
      <c r="B3892" t="s">
        <v>15247</v>
      </c>
      <c r="C3892" s="1" t="str">
        <f t="shared" si="335"/>
        <v>21:0552</v>
      </c>
      <c r="D3892" s="1" t="str">
        <f t="shared" si="342"/>
        <v>21:0180</v>
      </c>
      <c r="E3892" t="s">
        <v>15248</v>
      </c>
      <c r="F3892" t="s">
        <v>15249</v>
      </c>
      <c r="H3892">
        <v>53.196732599999997</v>
      </c>
      <c r="I3892">
        <v>-120.48760679999999</v>
      </c>
      <c r="J3892" s="1" t="str">
        <f t="shared" si="343"/>
        <v>Fluid (stream)</v>
      </c>
      <c r="K3892" s="1" t="str">
        <f t="shared" si="344"/>
        <v>Untreated Water</v>
      </c>
      <c r="L3892">
        <v>19</v>
      </c>
      <c r="M3892" t="s">
        <v>11450</v>
      </c>
      <c r="N3892">
        <v>373</v>
      </c>
      <c r="O3892">
        <v>0.2</v>
      </c>
      <c r="P3892">
        <v>10</v>
      </c>
      <c r="Q3892">
        <v>6.7</v>
      </c>
    </row>
    <row r="3893" spans="1:17" hidden="1" x14ac:dyDescent="0.3">
      <c r="A3893" t="s">
        <v>15250</v>
      </c>
      <c r="B3893" t="s">
        <v>15251</v>
      </c>
      <c r="C3893" s="1" t="str">
        <f t="shared" si="335"/>
        <v>21:0552</v>
      </c>
      <c r="D3893" s="1" t="str">
        <f t="shared" si="342"/>
        <v>21:0180</v>
      </c>
      <c r="E3893" t="s">
        <v>15252</v>
      </c>
      <c r="F3893" t="s">
        <v>15253</v>
      </c>
      <c r="H3893">
        <v>53.208841499999998</v>
      </c>
      <c r="I3893">
        <v>-120.48448620000001</v>
      </c>
      <c r="J3893" s="1" t="str">
        <f t="shared" si="343"/>
        <v>Fluid (stream)</v>
      </c>
      <c r="K3893" s="1" t="str">
        <f t="shared" si="344"/>
        <v>Untreated Water</v>
      </c>
      <c r="L3893">
        <v>19</v>
      </c>
      <c r="M3893" t="s">
        <v>11460</v>
      </c>
      <c r="N3893">
        <v>374</v>
      </c>
      <c r="O3893">
        <v>0.1</v>
      </c>
      <c r="P3893">
        <v>10</v>
      </c>
      <c r="Q3893">
        <v>6.5</v>
      </c>
    </row>
    <row r="3894" spans="1:17" hidden="1" x14ac:dyDescent="0.3">
      <c r="A3894" t="s">
        <v>15254</v>
      </c>
      <c r="B3894" t="s">
        <v>15255</v>
      </c>
      <c r="C3894" s="1" t="str">
        <f t="shared" si="335"/>
        <v>21:0552</v>
      </c>
      <c r="D3894" s="1" t="str">
        <f t="shared" si="342"/>
        <v>21:0180</v>
      </c>
      <c r="E3894" t="s">
        <v>15256</v>
      </c>
      <c r="F3894" t="s">
        <v>15257</v>
      </c>
      <c r="H3894">
        <v>53.198576500000001</v>
      </c>
      <c r="I3894">
        <v>-120.4457067</v>
      </c>
      <c r="J3894" s="1" t="str">
        <f t="shared" si="343"/>
        <v>Fluid (stream)</v>
      </c>
      <c r="K3894" s="1" t="str">
        <f t="shared" si="344"/>
        <v>Untreated Water</v>
      </c>
      <c r="L3894">
        <v>19</v>
      </c>
      <c r="M3894" t="s">
        <v>11431</v>
      </c>
      <c r="N3894">
        <v>375</v>
      </c>
      <c r="O3894">
        <v>0.37</v>
      </c>
      <c r="P3894">
        <v>10</v>
      </c>
      <c r="Q3894">
        <v>6.9</v>
      </c>
    </row>
    <row r="3895" spans="1:17" hidden="1" x14ac:dyDescent="0.3">
      <c r="A3895" t="s">
        <v>15258</v>
      </c>
      <c r="B3895" t="s">
        <v>15259</v>
      </c>
      <c r="C3895" s="1" t="str">
        <f t="shared" si="335"/>
        <v>21:0552</v>
      </c>
      <c r="D3895" s="1" t="str">
        <f t="shared" si="342"/>
        <v>21:0180</v>
      </c>
      <c r="E3895" t="s">
        <v>15256</v>
      </c>
      <c r="F3895" t="s">
        <v>15260</v>
      </c>
      <c r="H3895">
        <v>53.198576500000001</v>
      </c>
      <c r="I3895">
        <v>-120.4457067</v>
      </c>
      <c r="J3895" s="1" t="str">
        <f t="shared" si="343"/>
        <v>Fluid (stream)</v>
      </c>
      <c r="K3895" s="1" t="str">
        <f t="shared" si="344"/>
        <v>Untreated Water</v>
      </c>
      <c r="L3895">
        <v>19</v>
      </c>
      <c r="M3895" t="s">
        <v>11435</v>
      </c>
      <c r="N3895">
        <v>376</v>
      </c>
      <c r="O3895">
        <v>0.3</v>
      </c>
      <c r="P3895">
        <v>10</v>
      </c>
      <c r="Q3895">
        <v>6.9</v>
      </c>
    </row>
    <row r="3896" spans="1:17" hidden="1" x14ac:dyDescent="0.3">
      <c r="A3896" t="s">
        <v>15261</v>
      </c>
      <c r="B3896" t="s">
        <v>15262</v>
      </c>
      <c r="C3896" s="1" t="str">
        <f t="shared" si="335"/>
        <v>21:0552</v>
      </c>
      <c r="D3896" s="1" t="str">
        <f t="shared" si="342"/>
        <v>21:0180</v>
      </c>
      <c r="E3896" t="s">
        <v>15263</v>
      </c>
      <c r="F3896" t="s">
        <v>15264</v>
      </c>
      <c r="H3896">
        <v>53.209706199999999</v>
      </c>
      <c r="I3896">
        <v>-120.4259613</v>
      </c>
      <c r="J3896" s="1" t="str">
        <f t="shared" si="343"/>
        <v>Fluid (stream)</v>
      </c>
      <c r="K3896" s="1" t="str">
        <f t="shared" si="344"/>
        <v>Untreated Water</v>
      </c>
      <c r="L3896">
        <v>19</v>
      </c>
      <c r="M3896" t="s">
        <v>11465</v>
      </c>
      <c r="N3896">
        <v>377</v>
      </c>
      <c r="O3896">
        <v>0.4</v>
      </c>
      <c r="P3896">
        <v>10</v>
      </c>
      <c r="Q3896">
        <v>6.8</v>
      </c>
    </row>
    <row r="3897" spans="1:17" hidden="1" x14ac:dyDescent="0.3">
      <c r="A3897" t="s">
        <v>15265</v>
      </c>
      <c r="B3897" t="s">
        <v>15266</v>
      </c>
      <c r="C3897" s="1" t="str">
        <f t="shared" si="335"/>
        <v>21:0552</v>
      </c>
      <c r="D3897" s="1" t="str">
        <f t="shared" si="342"/>
        <v>21:0180</v>
      </c>
      <c r="E3897" t="s">
        <v>15267</v>
      </c>
      <c r="F3897" t="s">
        <v>15268</v>
      </c>
      <c r="H3897">
        <v>53.270714599999998</v>
      </c>
      <c r="I3897">
        <v>-120.4169615</v>
      </c>
      <c r="J3897" s="1" t="str">
        <f t="shared" si="343"/>
        <v>Fluid (stream)</v>
      </c>
      <c r="K3897" s="1" t="str">
        <f t="shared" si="344"/>
        <v>Untreated Water</v>
      </c>
      <c r="L3897">
        <v>19</v>
      </c>
      <c r="M3897" t="s">
        <v>11470</v>
      </c>
      <c r="N3897">
        <v>378</v>
      </c>
      <c r="O3897">
        <v>0.77</v>
      </c>
      <c r="P3897">
        <v>10</v>
      </c>
      <c r="Q3897">
        <v>7.1</v>
      </c>
    </row>
    <row r="3898" spans="1:17" hidden="1" x14ac:dyDescent="0.3">
      <c r="A3898" t="s">
        <v>15269</v>
      </c>
      <c r="B3898" t="s">
        <v>15270</v>
      </c>
      <c r="C3898" s="1" t="str">
        <f t="shared" si="335"/>
        <v>21:0552</v>
      </c>
      <c r="D3898" s="1" t="str">
        <f t="shared" si="342"/>
        <v>21:0180</v>
      </c>
      <c r="E3898" t="s">
        <v>15271</v>
      </c>
      <c r="F3898" t="s">
        <v>15272</v>
      </c>
      <c r="H3898">
        <v>53.302098100000002</v>
      </c>
      <c r="I3898">
        <v>-120.492232</v>
      </c>
      <c r="J3898" s="1" t="str">
        <f t="shared" si="343"/>
        <v>Fluid (stream)</v>
      </c>
      <c r="K3898" s="1" t="str">
        <f t="shared" si="344"/>
        <v>Untreated Water</v>
      </c>
      <c r="L3898">
        <v>19</v>
      </c>
      <c r="M3898" t="s">
        <v>11475</v>
      </c>
      <c r="N3898">
        <v>379</v>
      </c>
      <c r="O3898">
        <v>0.63</v>
      </c>
      <c r="P3898">
        <v>10</v>
      </c>
      <c r="Q3898">
        <v>6.9</v>
      </c>
    </row>
    <row r="3899" spans="1:17" hidden="1" x14ac:dyDescent="0.3">
      <c r="A3899" t="s">
        <v>15273</v>
      </c>
      <c r="B3899" t="s">
        <v>15274</v>
      </c>
      <c r="C3899" s="1" t="str">
        <f t="shared" si="335"/>
        <v>21:0552</v>
      </c>
      <c r="D3899" s="1" t="str">
        <f t="shared" si="342"/>
        <v>21:0180</v>
      </c>
      <c r="E3899" t="s">
        <v>15275</v>
      </c>
      <c r="F3899" t="s">
        <v>15276</v>
      </c>
      <c r="H3899">
        <v>53.310888200000001</v>
      </c>
      <c r="I3899">
        <v>-120.4827061</v>
      </c>
      <c r="J3899" s="1" t="str">
        <f t="shared" si="343"/>
        <v>Fluid (stream)</v>
      </c>
      <c r="K3899" s="1" t="str">
        <f t="shared" si="344"/>
        <v>Untreated Water</v>
      </c>
      <c r="L3899">
        <v>19</v>
      </c>
      <c r="M3899" t="s">
        <v>11480</v>
      </c>
      <c r="N3899">
        <v>380</v>
      </c>
      <c r="O3899">
        <v>2.5000000000000001E-2</v>
      </c>
      <c r="P3899">
        <v>10</v>
      </c>
      <c r="Q3899">
        <v>6.3</v>
      </c>
    </row>
    <row r="3900" spans="1:17" hidden="1" x14ac:dyDescent="0.3">
      <c r="A3900" t="s">
        <v>15277</v>
      </c>
      <c r="B3900" t="s">
        <v>15278</v>
      </c>
      <c r="C3900" s="1" t="str">
        <f t="shared" si="335"/>
        <v>21:0552</v>
      </c>
      <c r="D3900" s="1" t="str">
        <f t="shared" si="342"/>
        <v>21:0180</v>
      </c>
      <c r="E3900" t="s">
        <v>15279</v>
      </c>
      <c r="F3900" t="s">
        <v>15280</v>
      </c>
      <c r="H3900">
        <v>53.082723799999997</v>
      </c>
      <c r="I3900">
        <v>-120.5755396</v>
      </c>
      <c r="J3900" s="1" t="str">
        <f t="shared" si="343"/>
        <v>Fluid (stream)</v>
      </c>
      <c r="K3900" s="1" t="str">
        <f t="shared" si="344"/>
        <v>Untreated Water</v>
      </c>
      <c r="L3900">
        <v>20</v>
      </c>
      <c r="M3900" t="s">
        <v>11387</v>
      </c>
      <c r="N3900">
        <v>381</v>
      </c>
      <c r="O3900">
        <v>0.1</v>
      </c>
      <c r="P3900">
        <v>84</v>
      </c>
      <c r="Q3900">
        <v>7</v>
      </c>
    </row>
    <row r="3901" spans="1:17" hidden="1" x14ac:dyDescent="0.3">
      <c r="A3901" t="s">
        <v>15281</v>
      </c>
      <c r="B3901" t="s">
        <v>15282</v>
      </c>
      <c r="C3901" s="1" t="str">
        <f t="shared" si="335"/>
        <v>21:0552</v>
      </c>
      <c r="D3901" s="1" t="str">
        <f t="shared" si="342"/>
        <v>21:0180</v>
      </c>
      <c r="E3901" t="s">
        <v>15283</v>
      </c>
      <c r="F3901" t="s">
        <v>15284</v>
      </c>
      <c r="H3901">
        <v>53.271648999999996</v>
      </c>
      <c r="I3901">
        <v>-120.5065017</v>
      </c>
      <c r="J3901" s="1" t="str">
        <f t="shared" si="343"/>
        <v>Fluid (stream)</v>
      </c>
      <c r="K3901" s="1" t="str">
        <f t="shared" si="344"/>
        <v>Untreated Water</v>
      </c>
      <c r="L3901">
        <v>20</v>
      </c>
      <c r="M3901" t="s">
        <v>11392</v>
      </c>
      <c r="N3901">
        <v>382</v>
      </c>
      <c r="O3901">
        <v>0.8</v>
      </c>
      <c r="P3901">
        <v>10</v>
      </c>
      <c r="Q3901">
        <v>7.1</v>
      </c>
    </row>
    <row r="3902" spans="1:17" hidden="1" x14ac:dyDescent="0.3">
      <c r="A3902" t="s">
        <v>15285</v>
      </c>
      <c r="B3902" t="s">
        <v>15286</v>
      </c>
      <c r="C3902" s="1" t="str">
        <f t="shared" si="335"/>
        <v>21:0552</v>
      </c>
      <c r="D3902" s="1" t="str">
        <f t="shared" si="342"/>
        <v>21:0180</v>
      </c>
      <c r="E3902" t="s">
        <v>15287</v>
      </c>
      <c r="F3902" t="s">
        <v>15288</v>
      </c>
      <c r="H3902">
        <v>53.257466100000002</v>
      </c>
      <c r="I3902">
        <v>-120.4797542</v>
      </c>
      <c r="J3902" s="1" t="str">
        <f t="shared" si="343"/>
        <v>Fluid (stream)</v>
      </c>
      <c r="K3902" s="1" t="str">
        <f t="shared" si="344"/>
        <v>Untreated Water</v>
      </c>
      <c r="L3902">
        <v>20</v>
      </c>
      <c r="M3902" t="s">
        <v>11397</v>
      </c>
      <c r="N3902">
        <v>383</v>
      </c>
      <c r="O3902">
        <v>1</v>
      </c>
      <c r="P3902">
        <v>10</v>
      </c>
      <c r="Q3902">
        <v>7.3</v>
      </c>
    </row>
    <row r="3903" spans="1:17" hidden="1" x14ac:dyDescent="0.3">
      <c r="A3903" t="s">
        <v>15289</v>
      </c>
      <c r="B3903" t="s">
        <v>15290</v>
      </c>
      <c r="C3903" s="1" t="str">
        <f t="shared" si="335"/>
        <v>21:0552</v>
      </c>
      <c r="D3903" s="1" t="str">
        <f t="shared" si="342"/>
        <v>21:0180</v>
      </c>
      <c r="E3903" t="s">
        <v>15291</v>
      </c>
      <c r="F3903" t="s">
        <v>15292</v>
      </c>
      <c r="H3903">
        <v>53.247785100000002</v>
      </c>
      <c r="I3903">
        <v>-120.4590968</v>
      </c>
      <c r="J3903" s="1" t="str">
        <f t="shared" si="343"/>
        <v>Fluid (stream)</v>
      </c>
      <c r="K3903" s="1" t="str">
        <f t="shared" si="344"/>
        <v>Untreated Water</v>
      </c>
      <c r="L3903">
        <v>20</v>
      </c>
      <c r="M3903" t="s">
        <v>11431</v>
      </c>
      <c r="N3903">
        <v>384</v>
      </c>
      <c r="O3903">
        <v>0.1</v>
      </c>
      <c r="P3903">
        <v>10</v>
      </c>
      <c r="Q3903">
        <v>6.6</v>
      </c>
    </row>
    <row r="3904" spans="1:17" hidden="1" x14ac:dyDescent="0.3">
      <c r="A3904" t="s">
        <v>15293</v>
      </c>
      <c r="B3904" t="s">
        <v>15294</v>
      </c>
      <c r="C3904" s="1" t="str">
        <f t="shared" ref="C3904:C3967" si="345">HYPERLINK("http://geochem.nrcan.gc.ca/cdogs/content/bdl/bdl210552_e.htm", "21:0552")</f>
        <v>21:0552</v>
      </c>
      <c r="D3904" s="1" t="str">
        <f t="shared" si="342"/>
        <v>21:0180</v>
      </c>
      <c r="E3904" t="s">
        <v>15291</v>
      </c>
      <c r="F3904" t="s">
        <v>15295</v>
      </c>
      <c r="H3904">
        <v>53.247785100000002</v>
      </c>
      <c r="I3904">
        <v>-120.4590968</v>
      </c>
      <c r="J3904" s="1" t="str">
        <f t="shared" si="343"/>
        <v>Fluid (stream)</v>
      </c>
      <c r="K3904" s="1" t="str">
        <f t="shared" si="344"/>
        <v>Untreated Water</v>
      </c>
      <c r="L3904">
        <v>20</v>
      </c>
      <c r="M3904" t="s">
        <v>11435</v>
      </c>
      <c r="N3904">
        <v>385</v>
      </c>
      <c r="O3904">
        <v>0.1</v>
      </c>
      <c r="P3904">
        <v>10</v>
      </c>
      <c r="Q3904">
        <v>6.6</v>
      </c>
    </row>
    <row r="3905" spans="1:17" hidden="1" x14ac:dyDescent="0.3">
      <c r="A3905" t="s">
        <v>15296</v>
      </c>
      <c r="B3905" t="s">
        <v>15297</v>
      </c>
      <c r="C3905" s="1" t="str">
        <f t="shared" si="345"/>
        <v>21:0552</v>
      </c>
      <c r="D3905" s="1" t="str">
        <f t="shared" si="342"/>
        <v>21:0180</v>
      </c>
      <c r="E3905" t="s">
        <v>15298</v>
      </c>
      <c r="F3905" t="s">
        <v>15299</v>
      </c>
      <c r="H3905">
        <v>53.189727099999999</v>
      </c>
      <c r="I3905">
        <v>-120.32788650000001</v>
      </c>
      <c r="J3905" s="1" t="str">
        <f t="shared" si="343"/>
        <v>Fluid (stream)</v>
      </c>
      <c r="K3905" s="1" t="str">
        <f t="shared" si="344"/>
        <v>Untreated Water</v>
      </c>
      <c r="L3905">
        <v>20</v>
      </c>
      <c r="M3905" t="s">
        <v>11402</v>
      </c>
      <c r="N3905">
        <v>386</v>
      </c>
      <c r="O3905">
        <v>0.25</v>
      </c>
      <c r="P3905">
        <v>10</v>
      </c>
      <c r="Q3905">
        <v>6.8</v>
      </c>
    </row>
    <row r="3906" spans="1:17" hidden="1" x14ac:dyDescent="0.3">
      <c r="A3906" t="s">
        <v>15300</v>
      </c>
      <c r="B3906" t="s">
        <v>15301</v>
      </c>
      <c r="C3906" s="1" t="str">
        <f t="shared" si="345"/>
        <v>21:0552</v>
      </c>
      <c r="D3906" s="1" t="str">
        <f t="shared" si="342"/>
        <v>21:0180</v>
      </c>
      <c r="E3906" t="s">
        <v>15302</v>
      </c>
      <c r="F3906" t="s">
        <v>15303</v>
      </c>
      <c r="H3906">
        <v>53.160431199999998</v>
      </c>
      <c r="I3906">
        <v>-120.38620450000001</v>
      </c>
      <c r="J3906" s="1" t="str">
        <f t="shared" si="343"/>
        <v>Fluid (stream)</v>
      </c>
      <c r="K3906" s="1" t="str">
        <f t="shared" si="344"/>
        <v>Untreated Water</v>
      </c>
      <c r="L3906">
        <v>20</v>
      </c>
      <c r="M3906" t="s">
        <v>11411</v>
      </c>
      <c r="N3906">
        <v>387</v>
      </c>
      <c r="O3906">
        <v>0.1</v>
      </c>
      <c r="P3906">
        <v>10</v>
      </c>
      <c r="Q3906">
        <v>6.5</v>
      </c>
    </row>
    <row r="3907" spans="1:17" hidden="1" x14ac:dyDescent="0.3">
      <c r="A3907" t="s">
        <v>15304</v>
      </c>
      <c r="B3907" t="s">
        <v>15305</v>
      </c>
      <c r="C3907" s="1" t="str">
        <f t="shared" si="345"/>
        <v>21:0552</v>
      </c>
      <c r="D3907" s="1" t="str">
        <f t="shared" si="342"/>
        <v>21:0180</v>
      </c>
      <c r="E3907" t="s">
        <v>15306</v>
      </c>
      <c r="F3907" t="s">
        <v>15307</v>
      </c>
      <c r="H3907">
        <v>53.136042000000003</v>
      </c>
      <c r="I3907">
        <v>-120.4403337</v>
      </c>
      <c r="J3907" s="1" t="str">
        <f t="shared" si="343"/>
        <v>Fluid (stream)</v>
      </c>
      <c r="K3907" s="1" t="str">
        <f t="shared" si="344"/>
        <v>Untreated Water</v>
      </c>
      <c r="L3907">
        <v>20</v>
      </c>
      <c r="M3907" t="s">
        <v>11416</v>
      </c>
      <c r="N3907">
        <v>388</v>
      </c>
      <c r="O3907">
        <v>0.3</v>
      </c>
      <c r="P3907">
        <v>10</v>
      </c>
      <c r="Q3907">
        <v>6.8</v>
      </c>
    </row>
    <row r="3908" spans="1:17" hidden="1" x14ac:dyDescent="0.3">
      <c r="A3908" t="s">
        <v>15308</v>
      </c>
      <c r="B3908" t="s">
        <v>15309</v>
      </c>
      <c r="C3908" s="1" t="str">
        <f t="shared" si="345"/>
        <v>21:0552</v>
      </c>
      <c r="D3908" s="1" t="str">
        <f t="shared" si="342"/>
        <v>21:0180</v>
      </c>
      <c r="E3908" t="s">
        <v>15310</v>
      </c>
      <c r="F3908" t="s">
        <v>15311</v>
      </c>
      <c r="H3908">
        <v>53.126843299999997</v>
      </c>
      <c r="I3908">
        <v>-120.4415838</v>
      </c>
      <c r="J3908" s="1" t="str">
        <f t="shared" si="343"/>
        <v>Fluid (stream)</v>
      </c>
      <c r="K3908" s="1" t="str">
        <f t="shared" si="344"/>
        <v>Untreated Water</v>
      </c>
      <c r="L3908">
        <v>20</v>
      </c>
      <c r="M3908" t="s">
        <v>11421</v>
      </c>
      <c r="N3908">
        <v>389</v>
      </c>
      <c r="O3908">
        <v>0.9</v>
      </c>
      <c r="P3908">
        <v>10</v>
      </c>
      <c r="Q3908">
        <v>7.1</v>
      </c>
    </row>
    <row r="3909" spans="1:17" hidden="1" x14ac:dyDescent="0.3">
      <c r="A3909" t="s">
        <v>15312</v>
      </c>
      <c r="B3909" t="s">
        <v>15313</v>
      </c>
      <c r="C3909" s="1" t="str">
        <f t="shared" si="345"/>
        <v>21:0552</v>
      </c>
      <c r="D3909" s="1" t="str">
        <f t="shared" si="342"/>
        <v>21:0180</v>
      </c>
      <c r="E3909" t="s">
        <v>15314</v>
      </c>
      <c r="F3909" t="s">
        <v>15315</v>
      </c>
      <c r="H3909">
        <v>53.134587500000002</v>
      </c>
      <c r="I3909">
        <v>-120.3795825</v>
      </c>
      <c r="J3909" s="1" t="str">
        <f t="shared" si="343"/>
        <v>Fluid (stream)</v>
      </c>
      <c r="K3909" s="1" t="str">
        <f t="shared" si="344"/>
        <v>Untreated Water</v>
      </c>
      <c r="L3909">
        <v>20</v>
      </c>
      <c r="M3909" t="s">
        <v>11426</v>
      </c>
      <c r="N3909">
        <v>390</v>
      </c>
      <c r="O3909">
        <v>0.1</v>
      </c>
      <c r="P3909">
        <v>10</v>
      </c>
      <c r="Q3909">
        <v>6.8</v>
      </c>
    </row>
    <row r="3910" spans="1:17" hidden="1" x14ac:dyDescent="0.3">
      <c r="A3910" t="s">
        <v>15316</v>
      </c>
      <c r="B3910" t="s">
        <v>15317</v>
      </c>
      <c r="C3910" s="1" t="str">
        <f t="shared" si="345"/>
        <v>21:0552</v>
      </c>
      <c r="D3910" s="1" t="str">
        <f t="shared" si="342"/>
        <v>21:0180</v>
      </c>
      <c r="E3910" t="s">
        <v>15318</v>
      </c>
      <c r="F3910" t="s">
        <v>15319</v>
      </c>
      <c r="H3910">
        <v>53.110653499999998</v>
      </c>
      <c r="I3910">
        <v>-120.38991679999999</v>
      </c>
      <c r="J3910" s="1" t="str">
        <f t="shared" si="343"/>
        <v>Fluid (stream)</v>
      </c>
      <c r="K3910" s="1" t="str">
        <f t="shared" si="344"/>
        <v>Untreated Water</v>
      </c>
      <c r="L3910">
        <v>20</v>
      </c>
      <c r="M3910" t="s">
        <v>11440</v>
      </c>
      <c r="N3910">
        <v>391</v>
      </c>
      <c r="O3910">
        <v>0.1</v>
      </c>
      <c r="P3910">
        <v>10</v>
      </c>
      <c r="Q3910">
        <v>6.6</v>
      </c>
    </row>
    <row r="3911" spans="1:17" hidden="1" x14ac:dyDescent="0.3">
      <c r="A3911" t="s">
        <v>15320</v>
      </c>
      <c r="B3911" t="s">
        <v>15321</v>
      </c>
      <c r="C3911" s="1" t="str">
        <f t="shared" si="345"/>
        <v>21:0552</v>
      </c>
      <c r="D3911" s="1" t="str">
        <f t="shared" si="342"/>
        <v>21:0180</v>
      </c>
      <c r="E3911" t="s">
        <v>15322</v>
      </c>
      <c r="F3911" t="s">
        <v>15323</v>
      </c>
      <c r="H3911">
        <v>53.106962000000003</v>
      </c>
      <c r="I3911">
        <v>-120.3938015</v>
      </c>
      <c r="J3911" s="1" t="str">
        <f t="shared" si="343"/>
        <v>Fluid (stream)</v>
      </c>
      <c r="K3911" s="1" t="str">
        <f t="shared" si="344"/>
        <v>Untreated Water</v>
      </c>
      <c r="L3911">
        <v>20</v>
      </c>
      <c r="M3911" t="s">
        <v>11445</v>
      </c>
      <c r="N3911">
        <v>392</v>
      </c>
      <c r="O3911">
        <v>0.1</v>
      </c>
      <c r="P3911">
        <v>10</v>
      </c>
      <c r="Q3911">
        <v>6.7</v>
      </c>
    </row>
    <row r="3912" spans="1:17" hidden="1" x14ac:dyDescent="0.3">
      <c r="A3912" t="s">
        <v>15324</v>
      </c>
      <c r="B3912" t="s">
        <v>15325</v>
      </c>
      <c r="C3912" s="1" t="str">
        <f t="shared" si="345"/>
        <v>21:0552</v>
      </c>
      <c r="D3912" s="1" t="str">
        <f t="shared" si="342"/>
        <v>21:0180</v>
      </c>
      <c r="E3912" t="s">
        <v>15326</v>
      </c>
      <c r="F3912" t="s">
        <v>15327</v>
      </c>
      <c r="H3912">
        <v>53.062422099999999</v>
      </c>
      <c r="I3912">
        <v>-120.5166645</v>
      </c>
      <c r="J3912" s="1" t="str">
        <f t="shared" si="343"/>
        <v>Fluid (stream)</v>
      </c>
      <c r="K3912" s="1" t="str">
        <f t="shared" si="344"/>
        <v>Untreated Water</v>
      </c>
      <c r="L3912">
        <v>20</v>
      </c>
      <c r="M3912" t="s">
        <v>11450</v>
      </c>
      <c r="N3912">
        <v>393</v>
      </c>
      <c r="O3912">
        <v>0.1</v>
      </c>
      <c r="P3912">
        <v>10</v>
      </c>
      <c r="Q3912">
        <v>6.7</v>
      </c>
    </row>
    <row r="3913" spans="1:17" hidden="1" x14ac:dyDescent="0.3">
      <c r="A3913" t="s">
        <v>15328</v>
      </c>
      <c r="B3913" t="s">
        <v>15329</v>
      </c>
      <c r="C3913" s="1" t="str">
        <f t="shared" si="345"/>
        <v>21:0552</v>
      </c>
      <c r="D3913" s="1" t="str">
        <f t="shared" si="342"/>
        <v>21:0180</v>
      </c>
      <c r="E3913" t="s">
        <v>15330</v>
      </c>
      <c r="F3913" t="s">
        <v>15331</v>
      </c>
      <c r="H3913">
        <v>53.095866600000001</v>
      </c>
      <c r="I3913">
        <v>-120.51514</v>
      </c>
      <c r="J3913" s="1" t="str">
        <f t="shared" si="343"/>
        <v>Fluid (stream)</v>
      </c>
      <c r="K3913" s="1" t="str">
        <f t="shared" si="344"/>
        <v>Untreated Water</v>
      </c>
      <c r="L3913">
        <v>20</v>
      </c>
      <c r="M3913" t="s">
        <v>11460</v>
      </c>
      <c r="N3913">
        <v>394</v>
      </c>
      <c r="O3913">
        <v>0.1</v>
      </c>
      <c r="P3913">
        <v>10</v>
      </c>
      <c r="Q3913">
        <v>6.8</v>
      </c>
    </row>
    <row r="3914" spans="1:17" hidden="1" x14ac:dyDescent="0.3">
      <c r="A3914" t="s">
        <v>15332</v>
      </c>
      <c r="B3914" t="s">
        <v>15333</v>
      </c>
      <c r="C3914" s="1" t="str">
        <f t="shared" si="345"/>
        <v>21:0552</v>
      </c>
      <c r="D3914" s="1" t="str">
        <f t="shared" si="342"/>
        <v>21:0180</v>
      </c>
      <c r="E3914" t="s">
        <v>15334</v>
      </c>
      <c r="F3914" t="s">
        <v>15335</v>
      </c>
      <c r="H3914">
        <v>53.113588100000001</v>
      </c>
      <c r="I3914">
        <v>-120.5241741</v>
      </c>
      <c r="J3914" s="1" t="str">
        <f t="shared" si="343"/>
        <v>Fluid (stream)</v>
      </c>
      <c r="K3914" s="1" t="str">
        <f t="shared" si="344"/>
        <v>Untreated Water</v>
      </c>
      <c r="L3914">
        <v>20</v>
      </c>
      <c r="M3914" t="s">
        <v>11465</v>
      </c>
      <c r="N3914">
        <v>395</v>
      </c>
      <c r="O3914">
        <v>0.1</v>
      </c>
      <c r="P3914">
        <v>10</v>
      </c>
      <c r="Q3914">
        <v>6.7</v>
      </c>
    </row>
    <row r="3915" spans="1:17" hidden="1" x14ac:dyDescent="0.3">
      <c r="A3915" t="s">
        <v>15336</v>
      </c>
      <c r="B3915" t="s">
        <v>15337</v>
      </c>
      <c r="C3915" s="1" t="str">
        <f t="shared" si="345"/>
        <v>21:0552</v>
      </c>
      <c r="D3915" s="1" t="str">
        <f>HYPERLINK("http://geochem.nrcan.gc.ca/cdogs/content/svy/svy_e.htm", "")</f>
        <v/>
      </c>
      <c r="G3915" s="1" t="str">
        <f>HYPERLINK("http://geochem.nrcan.gc.ca/cdogs/content/cr_/cr_00072_e.htm", "72")</f>
        <v>72</v>
      </c>
      <c r="J3915" t="s">
        <v>11453</v>
      </c>
      <c r="K3915" t="s">
        <v>11454</v>
      </c>
      <c r="L3915">
        <v>20</v>
      </c>
      <c r="M3915" t="s">
        <v>11455</v>
      </c>
      <c r="N3915">
        <v>396</v>
      </c>
      <c r="O3915">
        <v>0.45</v>
      </c>
      <c r="P3915">
        <v>98</v>
      </c>
      <c r="Q3915">
        <v>6.7</v>
      </c>
    </row>
    <row r="3916" spans="1:17" hidden="1" x14ac:dyDescent="0.3">
      <c r="A3916" t="s">
        <v>15338</v>
      </c>
      <c r="B3916" t="s">
        <v>15339</v>
      </c>
      <c r="C3916" s="1" t="str">
        <f t="shared" si="345"/>
        <v>21:0552</v>
      </c>
      <c r="D3916" s="1" t="str">
        <f t="shared" ref="D3916:D3925" si="346">HYPERLINK("http://geochem.nrcan.gc.ca/cdogs/content/svy/svy210180_e.htm", "21:0180")</f>
        <v>21:0180</v>
      </c>
      <c r="E3916" t="s">
        <v>15340</v>
      </c>
      <c r="F3916" t="s">
        <v>15341</v>
      </c>
      <c r="H3916">
        <v>53.113178400000002</v>
      </c>
      <c r="I3916">
        <v>-120.5417415</v>
      </c>
      <c r="J3916" s="1" t="str">
        <f t="shared" ref="J3916:J3925" si="347">HYPERLINK("http://geochem.nrcan.gc.ca/cdogs/content/kwd/kwd020018_e.htm", "Fluid (stream)")</f>
        <v>Fluid (stream)</v>
      </c>
      <c r="K3916" s="1" t="str">
        <f t="shared" ref="K3916:K3925" si="348">HYPERLINK("http://geochem.nrcan.gc.ca/cdogs/content/kwd/kwd080007_e.htm", "Untreated Water")</f>
        <v>Untreated Water</v>
      </c>
      <c r="L3916">
        <v>20</v>
      </c>
      <c r="M3916" t="s">
        <v>11470</v>
      </c>
      <c r="N3916">
        <v>397</v>
      </c>
      <c r="O3916">
        <v>0.1</v>
      </c>
      <c r="P3916">
        <v>10</v>
      </c>
      <c r="Q3916">
        <v>6.5</v>
      </c>
    </row>
    <row r="3917" spans="1:17" hidden="1" x14ac:dyDescent="0.3">
      <c r="A3917" t="s">
        <v>15342</v>
      </c>
      <c r="B3917" t="s">
        <v>15343</v>
      </c>
      <c r="C3917" s="1" t="str">
        <f t="shared" si="345"/>
        <v>21:0552</v>
      </c>
      <c r="D3917" s="1" t="str">
        <f t="shared" si="346"/>
        <v>21:0180</v>
      </c>
      <c r="E3917" t="s">
        <v>15344</v>
      </c>
      <c r="F3917" t="s">
        <v>15345</v>
      </c>
      <c r="H3917">
        <v>53.113927400000001</v>
      </c>
      <c r="I3917">
        <v>-120.6032527</v>
      </c>
      <c r="J3917" s="1" t="str">
        <f t="shared" si="347"/>
        <v>Fluid (stream)</v>
      </c>
      <c r="K3917" s="1" t="str">
        <f t="shared" si="348"/>
        <v>Untreated Water</v>
      </c>
      <c r="L3917">
        <v>20</v>
      </c>
      <c r="M3917" t="s">
        <v>11475</v>
      </c>
      <c r="N3917">
        <v>398</v>
      </c>
      <c r="O3917">
        <v>0.1</v>
      </c>
      <c r="P3917">
        <v>10</v>
      </c>
      <c r="Q3917">
        <v>6.7</v>
      </c>
    </row>
    <row r="3918" spans="1:17" hidden="1" x14ac:dyDescent="0.3">
      <c r="A3918" t="s">
        <v>15346</v>
      </c>
      <c r="B3918" t="s">
        <v>15347</v>
      </c>
      <c r="C3918" s="1" t="str">
        <f t="shared" si="345"/>
        <v>21:0552</v>
      </c>
      <c r="D3918" s="1" t="str">
        <f t="shared" si="346"/>
        <v>21:0180</v>
      </c>
      <c r="E3918" t="s">
        <v>15348</v>
      </c>
      <c r="F3918" t="s">
        <v>15349</v>
      </c>
      <c r="H3918">
        <v>53.110924799999999</v>
      </c>
      <c r="I3918">
        <v>-120.6194388</v>
      </c>
      <c r="J3918" s="1" t="str">
        <f t="shared" si="347"/>
        <v>Fluid (stream)</v>
      </c>
      <c r="K3918" s="1" t="str">
        <f t="shared" si="348"/>
        <v>Untreated Water</v>
      </c>
      <c r="L3918">
        <v>20</v>
      </c>
      <c r="M3918" t="s">
        <v>11480</v>
      </c>
      <c r="N3918">
        <v>399</v>
      </c>
      <c r="O3918">
        <v>0.1</v>
      </c>
      <c r="P3918">
        <v>10</v>
      </c>
      <c r="Q3918">
        <v>6.8</v>
      </c>
    </row>
    <row r="3919" spans="1:17" hidden="1" x14ac:dyDescent="0.3">
      <c r="A3919" t="s">
        <v>15350</v>
      </c>
      <c r="B3919" t="s">
        <v>15351</v>
      </c>
      <c r="C3919" s="1" t="str">
        <f t="shared" si="345"/>
        <v>21:0552</v>
      </c>
      <c r="D3919" s="1" t="str">
        <f t="shared" si="346"/>
        <v>21:0180</v>
      </c>
      <c r="E3919" t="s">
        <v>15279</v>
      </c>
      <c r="F3919" t="s">
        <v>15352</v>
      </c>
      <c r="H3919">
        <v>53.082723799999997</v>
      </c>
      <c r="I3919">
        <v>-120.5755396</v>
      </c>
      <c r="J3919" s="1" t="str">
        <f t="shared" si="347"/>
        <v>Fluid (stream)</v>
      </c>
      <c r="K3919" s="1" t="str">
        <f t="shared" si="348"/>
        <v>Untreated Water</v>
      </c>
      <c r="L3919">
        <v>20</v>
      </c>
      <c r="M3919" t="s">
        <v>11406</v>
      </c>
      <c r="N3919">
        <v>400</v>
      </c>
      <c r="O3919">
        <v>0.1</v>
      </c>
      <c r="P3919">
        <v>10</v>
      </c>
      <c r="Q3919">
        <v>6.7</v>
      </c>
    </row>
    <row r="3920" spans="1:17" hidden="1" x14ac:dyDescent="0.3">
      <c r="A3920" t="s">
        <v>15353</v>
      </c>
      <c r="B3920" t="s">
        <v>15354</v>
      </c>
      <c r="C3920" s="1" t="str">
        <f t="shared" si="345"/>
        <v>21:0552</v>
      </c>
      <c r="D3920" s="1" t="str">
        <f t="shared" si="346"/>
        <v>21:0180</v>
      </c>
      <c r="E3920" t="s">
        <v>15355</v>
      </c>
      <c r="F3920" t="s">
        <v>15356</v>
      </c>
      <c r="H3920">
        <v>53.0966874</v>
      </c>
      <c r="I3920">
        <v>-120.4542957</v>
      </c>
      <c r="J3920" s="1" t="str">
        <f t="shared" si="347"/>
        <v>Fluid (stream)</v>
      </c>
      <c r="K3920" s="1" t="str">
        <f t="shared" si="348"/>
        <v>Untreated Water</v>
      </c>
      <c r="L3920">
        <v>21</v>
      </c>
      <c r="M3920" t="s">
        <v>12473</v>
      </c>
      <c r="N3920">
        <v>401</v>
      </c>
      <c r="O3920">
        <v>0.09</v>
      </c>
      <c r="P3920">
        <v>100</v>
      </c>
      <c r="Q3920">
        <v>6.8</v>
      </c>
    </row>
    <row r="3921" spans="1:17" hidden="1" x14ac:dyDescent="0.3">
      <c r="A3921" t="s">
        <v>15357</v>
      </c>
      <c r="B3921" t="s">
        <v>15358</v>
      </c>
      <c r="C3921" s="1" t="str">
        <f t="shared" si="345"/>
        <v>21:0552</v>
      </c>
      <c r="D3921" s="1" t="str">
        <f t="shared" si="346"/>
        <v>21:0180</v>
      </c>
      <c r="E3921" t="s">
        <v>15359</v>
      </c>
      <c r="F3921" t="s">
        <v>15360</v>
      </c>
      <c r="H3921">
        <v>53.0992496</v>
      </c>
      <c r="I3921">
        <v>-120.4614493</v>
      </c>
      <c r="J3921" s="1" t="str">
        <f t="shared" si="347"/>
        <v>Fluid (stream)</v>
      </c>
      <c r="K3921" s="1" t="str">
        <f t="shared" si="348"/>
        <v>Untreated Water</v>
      </c>
      <c r="L3921">
        <v>21</v>
      </c>
      <c r="M3921" t="s">
        <v>11392</v>
      </c>
      <c r="N3921">
        <v>402</v>
      </c>
      <c r="O3921">
        <v>7.0000000000000007E-2</v>
      </c>
      <c r="P3921">
        <v>10</v>
      </c>
      <c r="Q3921">
        <v>6.6</v>
      </c>
    </row>
    <row r="3922" spans="1:17" hidden="1" x14ac:dyDescent="0.3">
      <c r="A3922" t="s">
        <v>15361</v>
      </c>
      <c r="B3922" t="s">
        <v>15362</v>
      </c>
      <c r="C3922" s="1" t="str">
        <f t="shared" si="345"/>
        <v>21:0552</v>
      </c>
      <c r="D3922" s="1" t="str">
        <f t="shared" si="346"/>
        <v>21:0180</v>
      </c>
      <c r="E3922" t="s">
        <v>15355</v>
      </c>
      <c r="F3922" t="s">
        <v>15363</v>
      </c>
      <c r="H3922">
        <v>53.0966874</v>
      </c>
      <c r="I3922">
        <v>-120.4542957</v>
      </c>
      <c r="J3922" s="1" t="str">
        <f t="shared" si="347"/>
        <v>Fluid (stream)</v>
      </c>
      <c r="K3922" s="1" t="str">
        <f t="shared" si="348"/>
        <v>Untreated Water</v>
      </c>
      <c r="L3922">
        <v>21</v>
      </c>
      <c r="M3922" t="s">
        <v>12497</v>
      </c>
      <c r="N3922">
        <v>403</v>
      </c>
      <c r="O3922">
        <v>2.5000000000000001E-2</v>
      </c>
      <c r="P3922">
        <v>10</v>
      </c>
      <c r="Q3922">
        <v>7</v>
      </c>
    </row>
    <row r="3923" spans="1:17" hidden="1" x14ac:dyDescent="0.3">
      <c r="A3923" t="s">
        <v>15364</v>
      </c>
      <c r="B3923" t="s">
        <v>15365</v>
      </c>
      <c r="C3923" s="1" t="str">
        <f t="shared" si="345"/>
        <v>21:0552</v>
      </c>
      <c r="D3923" s="1" t="str">
        <f t="shared" si="346"/>
        <v>21:0180</v>
      </c>
      <c r="E3923" t="s">
        <v>15355</v>
      </c>
      <c r="F3923" t="s">
        <v>15366</v>
      </c>
      <c r="H3923">
        <v>53.0966874</v>
      </c>
      <c r="I3923">
        <v>-120.4542957</v>
      </c>
      <c r="J3923" s="1" t="str">
        <f t="shared" si="347"/>
        <v>Fluid (stream)</v>
      </c>
      <c r="K3923" s="1" t="str">
        <f t="shared" si="348"/>
        <v>Untreated Water</v>
      </c>
      <c r="L3923">
        <v>21</v>
      </c>
      <c r="M3923" t="s">
        <v>12501</v>
      </c>
      <c r="N3923">
        <v>404</v>
      </c>
      <c r="O3923">
        <v>0.28999999999999998</v>
      </c>
      <c r="P3923">
        <v>10</v>
      </c>
      <c r="Q3923">
        <v>6.9</v>
      </c>
    </row>
    <row r="3924" spans="1:17" hidden="1" x14ac:dyDescent="0.3">
      <c r="A3924" t="s">
        <v>15367</v>
      </c>
      <c r="B3924" t="s">
        <v>15368</v>
      </c>
      <c r="C3924" s="1" t="str">
        <f t="shared" si="345"/>
        <v>21:0552</v>
      </c>
      <c r="D3924" s="1" t="str">
        <f t="shared" si="346"/>
        <v>21:0180</v>
      </c>
      <c r="E3924" t="s">
        <v>15369</v>
      </c>
      <c r="F3924" t="s">
        <v>15370</v>
      </c>
      <c r="H3924">
        <v>53.058653399999997</v>
      </c>
      <c r="I3924">
        <v>-120.4196668</v>
      </c>
      <c r="J3924" s="1" t="str">
        <f t="shared" si="347"/>
        <v>Fluid (stream)</v>
      </c>
      <c r="K3924" s="1" t="str">
        <f t="shared" si="348"/>
        <v>Untreated Water</v>
      </c>
      <c r="L3924">
        <v>21</v>
      </c>
      <c r="M3924" t="s">
        <v>11397</v>
      </c>
      <c r="N3924">
        <v>405</v>
      </c>
      <c r="O3924">
        <v>0.33</v>
      </c>
      <c r="P3924">
        <v>10</v>
      </c>
      <c r="Q3924">
        <v>7.6</v>
      </c>
    </row>
    <row r="3925" spans="1:17" hidden="1" x14ac:dyDescent="0.3">
      <c r="A3925" t="s">
        <v>15371</v>
      </c>
      <c r="B3925" t="s">
        <v>15372</v>
      </c>
      <c r="C3925" s="1" t="str">
        <f t="shared" si="345"/>
        <v>21:0552</v>
      </c>
      <c r="D3925" s="1" t="str">
        <f t="shared" si="346"/>
        <v>21:0180</v>
      </c>
      <c r="E3925" t="s">
        <v>15373</v>
      </c>
      <c r="F3925" t="s">
        <v>15374</v>
      </c>
      <c r="H3925">
        <v>53.031919899999998</v>
      </c>
      <c r="I3925">
        <v>-120.40681600000001</v>
      </c>
      <c r="J3925" s="1" t="str">
        <f t="shared" si="347"/>
        <v>Fluid (stream)</v>
      </c>
      <c r="K3925" s="1" t="str">
        <f t="shared" si="348"/>
        <v>Untreated Water</v>
      </c>
      <c r="L3925">
        <v>21</v>
      </c>
      <c r="M3925" t="s">
        <v>11402</v>
      </c>
      <c r="N3925">
        <v>406</v>
      </c>
      <c r="O3925">
        <v>0.84</v>
      </c>
      <c r="P3925">
        <v>10</v>
      </c>
      <c r="Q3925">
        <v>6.1</v>
      </c>
    </row>
    <row r="3926" spans="1:17" hidden="1" x14ac:dyDescent="0.3">
      <c r="A3926" t="s">
        <v>15375</v>
      </c>
      <c r="B3926" t="s">
        <v>15376</v>
      </c>
      <c r="C3926" s="1" t="str">
        <f t="shared" si="345"/>
        <v>21:0552</v>
      </c>
      <c r="D3926" s="1" t="str">
        <f>HYPERLINK("http://geochem.nrcan.gc.ca/cdogs/content/svy/svy_e.htm", "")</f>
        <v/>
      </c>
      <c r="G3926" s="1" t="str">
        <f>HYPERLINK("http://geochem.nrcan.gc.ca/cdogs/content/cr_/cr_00071_e.htm", "71")</f>
        <v>71</v>
      </c>
      <c r="J3926" t="s">
        <v>11453</v>
      </c>
      <c r="K3926" t="s">
        <v>11454</v>
      </c>
      <c r="L3926">
        <v>21</v>
      </c>
      <c r="M3926" t="s">
        <v>11455</v>
      </c>
      <c r="N3926">
        <v>407</v>
      </c>
      <c r="O3926">
        <v>0.53</v>
      </c>
      <c r="P3926">
        <v>62</v>
      </c>
      <c r="Q3926">
        <v>6.7</v>
      </c>
    </row>
    <row r="3927" spans="1:17" hidden="1" x14ac:dyDescent="0.3">
      <c r="A3927" t="s">
        <v>15377</v>
      </c>
      <c r="B3927" t="s">
        <v>15378</v>
      </c>
      <c r="C3927" s="1" t="str">
        <f t="shared" si="345"/>
        <v>21:0552</v>
      </c>
      <c r="D3927" s="1" t="str">
        <f t="shared" ref="D3927:D3941" si="349">HYPERLINK("http://geochem.nrcan.gc.ca/cdogs/content/svy/svy210180_e.htm", "21:0180")</f>
        <v>21:0180</v>
      </c>
      <c r="E3927" t="s">
        <v>15379</v>
      </c>
      <c r="F3927" t="s">
        <v>15380</v>
      </c>
      <c r="H3927">
        <v>53.0137511</v>
      </c>
      <c r="I3927">
        <v>-120.3773884</v>
      </c>
      <c r="J3927" s="1" t="str">
        <f t="shared" ref="J3927:J3941" si="350">HYPERLINK("http://geochem.nrcan.gc.ca/cdogs/content/kwd/kwd020018_e.htm", "Fluid (stream)")</f>
        <v>Fluid (stream)</v>
      </c>
      <c r="K3927" s="1" t="str">
        <f t="shared" ref="K3927:K3941" si="351">HYPERLINK("http://geochem.nrcan.gc.ca/cdogs/content/kwd/kwd080007_e.htm", "Untreated Water")</f>
        <v>Untreated Water</v>
      </c>
      <c r="L3927">
        <v>21</v>
      </c>
      <c r="M3927" t="s">
        <v>11411</v>
      </c>
      <c r="N3927">
        <v>408</v>
      </c>
      <c r="O3927">
        <v>0.49</v>
      </c>
      <c r="P3927">
        <v>10</v>
      </c>
      <c r="Q3927">
        <v>6.9</v>
      </c>
    </row>
    <row r="3928" spans="1:17" hidden="1" x14ac:dyDescent="0.3">
      <c r="A3928" t="s">
        <v>15381</v>
      </c>
      <c r="B3928" t="s">
        <v>15382</v>
      </c>
      <c r="C3928" s="1" t="str">
        <f t="shared" si="345"/>
        <v>21:0552</v>
      </c>
      <c r="D3928" s="1" t="str">
        <f t="shared" si="349"/>
        <v>21:0180</v>
      </c>
      <c r="E3928" t="s">
        <v>15383</v>
      </c>
      <c r="F3928" t="s">
        <v>15384</v>
      </c>
      <c r="H3928">
        <v>53.004820100000003</v>
      </c>
      <c r="I3928">
        <v>-120.36017699999999</v>
      </c>
      <c r="J3928" s="1" t="str">
        <f t="shared" si="350"/>
        <v>Fluid (stream)</v>
      </c>
      <c r="K3928" s="1" t="str">
        <f t="shared" si="351"/>
        <v>Untreated Water</v>
      </c>
      <c r="L3928">
        <v>21</v>
      </c>
      <c r="M3928" t="s">
        <v>11416</v>
      </c>
      <c r="N3928">
        <v>409</v>
      </c>
      <c r="O3928">
        <v>0.92</v>
      </c>
      <c r="P3928">
        <v>38</v>
      </c>
      <c r="Q3928">
        <v>7.5</v>
      </c>
    </row>
    <row r="3929" spans="1:17" hidden="1" x14ac:dyDescent="0.3">
      <c r="A3929" t="s">
        <v>15385</v>
      </c>
      <c r="B3929" t="s">
        <v>15386</v>
      </c>
      <c r="C3929" s="1" t="str">
        <f t="shared" si="345"/>
        <v>21:0552</v>
      </c>
      <c r="D3929" s="1" t="str">
        <f t="shared" si="349"/>
        <v>21:0180</v>
      </c>
      <c r="E3929" t="s">
        <v>15387</v>
      </c>
      <c r="F3929" t="s">
        <v>15388</v>
      </c>
      <c r="H3929">
        <v>53.028246199999998</v>
      </c>
      <c r="I3929">
        <v>-120.3271209</v>
      </c>
      <c r="J3929" s="1" t="str">
        <f t="shared" si="350"/>
        <v>Fluid (stream)</v>
      </c>
      <c r="K3929" s="1" t="str">
        <f t="shared" si="351"/>
        <v>Untreated Water</v>
      </c>
      <c r="L3929">
        <v>21</v>
      </c>
      <c r="M3929" t="s">
        <v>11421</v>
      </c>
      <c r="N3929">
        <v>410</v>
      </c>
      <c r="O3929">
        <v>0.49</v>
      </c>
      <c r="P3929">
        <v>10</v>
      </c>
      <c r="Q3929">
        <v>7.4</v>
      </c>
    </row>
    <row r="3930" spans="1:17" hidden="1" x14ac:dyDescent="0.3">
      <c r="A3930" t="s">
        <v>15389</v>
      </c>
      <c r="B3930" t="s">
        <v>15390</v>
      </c>
      <c r="C3930" s="1" t="str">
        <f t="shared" si="345"/>
        <v>21:0552</v>
      </c>
      <c r="D3930" s="1" t="str">
        <f t="shared" si="349"/>
        <v>21:0180</v>
      </c>
      <c r="E3930" t="s">
        <v>15391</v>
      </c>
      <c r="F3930" t="s">
        <v>15392</v>
      </c>
      <c r="H3930">
        <v>53.053240899999999</v>
      </c>
      <c r="I3930">
        <v>-120.32821060000001</v>
      </c>
      <c r="J3930" s="1" t="str">
        <f t="shared" si="350"/>
        <v>Fluid (stream)</v>
      </c>
      <c r="K3930" s="1" t="str">
        <f t="shared" si="351"/>
        <v>Untreated Water</v>
      </c>
      <c r="L3930">
        <v>21</v>
      </c>
      <c r="M3930" t="s">
        <v>11426</v>
      </c>
      <c r="N3930">
        <v>411</v>
      </c>
      <c r="O3930">
        <v>0.22</v>
      </c>
      <c r="P3930">
        <v>10</v>
      </c>
      <c r="Q3930">
        <v>6.9</v>
      </c>
    </row>
    <row r="3931" spans="1:17" hidden="1" x14ac:dyDescent="0.3">
      <c r="A3931" t="s">
        <v>15393</v>
      </c>
      <c r="B3931" t="s">
        <v>15394</v>
      </c>
      <c r="C3931" s="1" t="str">
        <f t="shared" si="345"/>
        <v>21:0552</v>
      </c>
      <c r="D3931" s="1" t="str">
        <f t="shared" si="349"/>
        <v>21:0180</v>
      </c>
      <c r="E3931" t="s">
        <v>15395</v>
      </c>
      <c r="F3931" t="s">
        <v>15396</v>
      </c>
      <c r="H3931">
        <v>53.074037599999997</v>
      </c>
      <c r="I3931">
        <v>-120.3029549</v>
      </c>
      <c r="J3931" s="1" t="str">
        <f t="shared" si="350"/>
        <v>Fluid (stream)</v>
      </c>
      <c r="K3931" s="1" t="str">
        <f t="shared" si="351"/>
        <v>Untreated Water</v>
      </c>
      <c r="L3931">
        <v>21</v>
      </c>
      <c r="M3931" t="s">
        <v>11440</v>
      </c>
      <c r="N3931">
        <v>412</v>
      </c>
      <c r="O3931">
        <v>0.37</v>
      </c>
      <c r="P3931">
        <v>10</v>
      </c>
      <c r="Q3931">
        <v>6.9</v>
      </c>
    </row>
    <row r="3932" spans="1:17" hidden="1" x14ac:dyDescent="0.3">
      <c r="A3932" t="s">
        <v>15397</v>
      </c>
      <c r="B3932" t="s">
        <v>15398</v>
      </c>
      <c r="C3932" s="1" t="str">
        <f t="shared" si="345"/>
        <v>21:0552</v>
      </c>
      <c r="D3932" s="1" t="str">
        <f t="shared" si="349"/>
        <v>21:0180</v>
      </c>
      <c r="E3932" t="s">
        <v>15399</v>
      </c>
      <c r="F3932" t="s">
        <v>15400</v>
      </c>
      <c r="H3932">
        <v>53.085718499999999</v>
      </c>
      <c r="I3932">
        <v>-120.27647450000001</v>
      </c>
      <c r="J3932" s="1" t="str">
        <f t="shared" si="350"/>
        <v>Fluid (stream)</v>
      </c>
      <c r="K3932" s="1" t="str">
        <f t="shared" si="351"/>
        <v>Untreated Water</v>
      </c>
      <c r="L3932">
        <v>21</v>
      </c>
      <c r="M3932" t="s">
        <v>11445</v>
      </c>
      <c r="N3932">
        <v>413</v>
      </c>
      <c r="O3932">
        <v>7.0000000000000007E-2</v>
      </c>
      <c r="P3932">
        <v>10</v>
      </c>
      <c r="Q3932">
        <v>7.1</v>
      </c>
    </row>
    <row r="3933" spans="1:17" hidden="1" x14ac:dyDescent="0.3">
      <c r="A3933" t="s">
        <v>15401</v>
      </c>
      <c r="B3933" t="s">
        <v>15402</v>
      </c>
      <c r="C3933" s="1" t="str">
        <f t="shared" si="345"/>
        <v>21:0552</v>
      </c>
      <c r="D3933" s="1" t="str">
        <f t="shared" si="349"/>
        <v>21:0180</v>
      </c>
      <c r="E3933" t="s">
        <v>15403</v>
      </c>
      <c r="F3933" t="s">
        <v>15404</v>
      </c>
      <c r="H3933">
        <v>53.097840499999997</v>
      </c>
      <c r="I3933">
        <v>-120.24948879999999</v>
      </c>
      <c r="J3933" s="1" t="str">
        <f t="shared" si="350"/>
        <v>Fluid (stream)</v>
      </c>
      <c r="K3933" s="1" t="str">
        <f t="shared" si="351"/>
        <v>Untreated Water</v>
      </c>
      <c r="L3933">
        <v>21</v>
      </c>
      <c r="M3933" t="s">
        <v>11450</v>
      </c>
      <c r="N3933">
        <v>414</v>
      </c>
      <c r="O3933">
        <v>0.4</v>
      </c>
      <c r="P3933">
        <v>10</v>
      </c>
      <c r="Q3933">
        <v>7.4</v>
      </c>
    </row>
    <row r="3934" spans="1:17" hidden="1" x14ac:dyDescent="0.3">
      <c r="A3934" t="s">
        <v>15405</v>
      </c>
      <c r="B3934" t="s">
        <v>15406</v>
      </c>
      <c r="C3934" s="1" t="str">
        <f t="shared" si="345"/>
        <v>21:0552</v>
      </c>
      <c r="D3934" s="1" t="str">
        <f t="shared" si="349"/>
        <v>21:0180</v>
      </c>
      <c r="E3934" t="s">
        <v>15407</v>
      </c>
      <c r="F3934" t="s">
        <v>15408</v>
      </c>
      <c r="H3934">
        <v>53.121272500000003</v>
      </c>
      <c r="I3934">
        <v>-120.2134585</v>
      </c>
      <c r="J3934" s="1" t="str">
        <f t="shared" si="350"/>
        <v>Fluid (stream)</v>
      </c>
      <c r="K3934" s="1" t="str">
        <f t="shared" si="351"/>
        <v>Untreated Water</v>
      </c>
      <c r="L3934">
        <v>21</v>
      </c>
      <c r="M3934" t="s">
        <v>11460</v>
      </c>
      <c r="N3934">
        <v>415</v>
      </c>
      <c r="O3934">
        <v>0.16</v>
      </c>
      <c r="P3934">
        <v>10</v>
      </c>
      <c r="Q3934">
        <v>6.9</v>
      </c>
    </row>
    <row r="3935" spans="1:17" hidden="1" x14ac:dyDescent="0.3">
      <c r="A3935" t="s">
        <v>15409</v>
      </c>
      <c r="B3935" t="s">
        <v>15410</v>
      </c>
      <c r="C3935" s="1" t="str">
        <f t="shared" si="345"/>
        <v>21:0552</v>
      </c>
      <c r="D3935" s="1" t="str">
        <f t="shared" si="349"/>
        <v>21:0180</v>
      </c>
      <c r="E3935" t="s">
        <v>15411</v>
      </c>
      <c r="F3935" t="s">
        <v>15412</v>
      </c>
      <c r="H3935">
        <v>53.067281100000002</v>
      </c>
      <c r="I3935">
        <v>-120.1859992</v>
      </c>
      <c r="J3935" s="1" t="str">
        <f t="shared" si="350"/>
        <v>Fluid (stream)</v>
      </c>
      <c r="K3935" s="1" t="str">
        <f t="shared" si="351"/>
        <v>Untreated Water</v>
      </c>
      <c r="L3935">
        <v>21</v>
      </c>
      <c r="M3935" t="s">
        <v>11465</v>
      </c>
      <c r="N3935">
        <v>416</v>
      </c>
      <c r="O3935">
        <v>0.88</v>
      </c>
      <c r="P3935">
        <v>10</v>
      </c>
      <c r="Q3935">
        <v>7.6</v>
      </c>
    </row>
    <row r="3936" spans="1:17" hidden="1" x14ac:dyDescent="0.3">
      <c r="A3936" t="s">
        <v>15413</v>
      </c>
      <c r="B3936" t="s">
        <v>15414</v>
      </c>
      <c r="C3936" s="1" t="str">
        <f t="shared" si="345"/>
        <v>21:0552</v>
      </c>
      <c r="D3936" s="1" t="str">
        <f t="shared" si="349"/>
        <v>21:0180</v>
      </c>
      <c r="E3936" t="s">
        <v>15415</v>
      </c>
      <c r="F3936" t="s">
        <v>15416</v>
      </c>
      <c r="H3936">
        <v>53.026351699999999</v>
      </c>
      <c r="I3936">
        <v>-120.23934389999999</v>
      </c>
      <c r="J3936" s="1" t="str">
        <f t="shared" si="350"/>
        <v>Fluid (stream)</v>
      </c>
      <c r="K3936" s="1" t="str">
        <f t="shared" si="351"/>
        <v>Untreated Water</v>
      </c>
      <c r="L3936">
        <v>21</v>
      </c>
      <c r="M3936" t="s">
        <v>11470</v>
      </c>
      <c r="N3936">
        <v>417</v>
      </c>
      <c r="O3936">
        <v>0.37</v>
      </c>
      <c r="P3936">
        <v>10</v>
      </c>
      <c r="Q3936">
        <v>7.3</v>
      </c>
    </row>
    <row r="3937" spans="1:17" hidden="1" x14ac:dyDescent="0.3">
      <c r="A3937" t="s">
        <v>15417</v>
      </c>
      <c r="B3937" t="s">
        <v>15418</v>
      </c>
      <c r="C3937" s="1" t="str">
        <f t="shared" si="345"/>
        <v>21:0552</v>
      </c>
      <c r="D3937" s="1" t="str">
        <f t="shared" si="349"/>
        <v>21:0180</v>
      </c>
      <c r="E3937" t="s">
        <v>15419</v>
      </c>
      <c r="F3937" t="s">
        <v>15420</v>
      </c>
      <c r="H3937">
        <v>53.015350900000001</v>
      </c>
      <c r="I3937">
        <v>-120.23026400000001</v>
      </c>
      <c r="J3937" s="1" t="str">
        <f t="shared" si="350"/>
        <v>Fluid (stream)</v>
      </c>
      <c r="K3937" s="1" t="str">
        <f t="shared" si="351"/>
        <v>Untreated Water</v>
      </c>
      <c r="L3937">
        <v>21</v>
      </c>
      <c r="M3937" t="s">
        <v>11475</v>
      </c>
      <c r="N3937">
        <v>418</v>
      </c>
      <c r="O3937">
        <v>0.96</v>
      </c>
      <c r="P3937">
        <v>10</v>
      </c>
      <c r="Q3937">
        <v>7.4</v>
      </c>
    </row>
    <row r="3938" spans="1:17" hidden="1" x14ac:dyDescent="0.3">
      <c r="A3938" t="s">
        <v>15421</v>
      </c>
      <c r="B3938" t="s">
        <v>15422</v>
      </c>
      <c r="C3938" s="1" t="str">
        <f t="shared" si="345"/>
        <v>21:0552</v>
      </c>
      <c r="D3938" s="1" t="str">
        <f t="shared" si="349"/>
        <v>21:0180</v>
      </c>
      <c r="E3938" t="s">
        <v>15423</v>
      </c>
      <c r="F3938" t="s">
        <v>15424</v>
      </c>
      <c r="H3938">
        <v>53.010531999999998</v>
      </c>
      <c r="I3938">
        <v>-120.2414752</v>
      </c>
      <c r="J3938" s="1" t="str">
        <f t="shared" si="350"/>
        <v>Fluid (stream)</v>
      </c>
      <c r="K3938" s="1" t="str">
        <f t="shared" si="351"/>
        <v>Untreated Water</v>
      </c>
      <c r="L3938">
        <v>21</v>
      </c>
      <c r="M3938" t="s">
        <v>11480</v>
      </c>
      <c r="N3938">
        <v>419</v>
      </c>
      <c r="O3938">
        <v>0.6</v>
      </c>
      <c r="P3938">
        <v>10</v>
      </c>
      <c r="Q3938">
        <v>7.6</v>
      </c>
    </row>
    <row r="3939" spans="1:17" hidden="1" x14ac:dyDescent="0.3">
      <c r="A3939" t="s">
        <v>15425</v>
      </c>
      <c r="B3939" t="s">
        <v>15426</v>
      </c>
      <c r="C3939" s="1" t="str">
        <f t="shared" si="345"/>
        <v>21:0552</v>
      </c>
      <c r="D3939" s="1" t="str">
        <f t="shared" si="349"/>
        <v>21:0180</v>
      </c>
      <c r="E3939" t="s">
        <v>15427</v>
      </c>
      <c r="F3939" t="s">
        <v>15428</v>
      </c>
      <c r="H3939">
        <v>53.037322400000001</v>
      </c>
      <c r="I3939">
        <v>-120.1607643</v>
      </c>
      <c r="J3939" s="1" t="str">
        <f t="shared" si="350"/>
        <v>Fluid (stream)</v>
      </c>
      <c r="K3939" s="1" t="str">
        <f t="shared" si="351"/>
        <v>Untreated Water</v>
      </c>
      <c r="L3939">
        <v>21</v>
      </c>
      <c r="M3939" t="s">
        <v>12548</v>
      </c>
      <c r="N3939">
        <v>420</v>
      </c>
      <c r="O3939">
        <v>0.42</v>
      </c>
      <c r="P3939">
        <v>10</v>
      </c>
      <c r="Q3939">
        <v>7.2</v>
      </c>
    </row>
    <row r="3940" spans="1:17" hidden="1" x14ac:dyDescent="0.3">
      <c r="A3940" t="s">
        <v>15429</v>
      </c>
      <c r="B3940" t="s">
        <v>15430</v>
      </c>
      <c r="C3940" s="1" t="str">
        <f t="shared" si="345"/>
        <v>21:0552</v>
      </c>
      <c r="D3940" s="1" t="str">
        <f t="shared" si="349"/>
        <v>21:0180</v>
      </c>
      <c r="E3940" t="s">
        <v>15431</v>
      </c>
      <c r="F3940" t="s">
        <v>15432</v>
      </c>
      <c r="H3940">
        <v>53.152306400000001</v>
      </c>
      <c r="I3940">
        <v>-120.16064350000001</v>
      </c>
      <c r="J3940" s="1" t="str">
        <f t="shared" si="350"/>
        <v>Fluid (stream)</v>
      </c>
      <c r="K3940" s="1" t="str">
        <f t="shared" si="351"/>
        <v>Untreated Water</v>
      </c>
      <c r="L3940">
        <v>22</v>
      </c>
      <c r="M3940" t="s">
        <v>11387</v>
      </c>
      <c r="N3940">
        <v>421</v>
      </c>
      <c r="O3940">
        <v>0.09</v>
      </c>
      <c r="P3940">
        <v>90</v>
      </c>
      <c r="Q3940">
        <v>7.3</v>
      </c>
    </row>
    <row r="3941" spans="1:17" hidden="1" x14ac:dyDescent="0.3">
      <c r="A3941" t="s">
        <v>15433</v>
      </c>
      <c r="B3941" t="s">
        <v>15434</v>
      </c>
      <c r="C3941" s="1" t="str">
        <f t="shared" si="345"/>
        <v>21:0552</v>
      </c>
      <c r="D3941" s="1" t="str">
        <f t="shared" si="349"/>
        <v>21:0180</v>
      </c>
      <c r="E3941" t="s">
        <v>15435</v>
      </c>
      <c r="F3941" t="s">
        <v>15436</v>
      </c>
      <c r="H3941">
        <v>53.010569199999999</v>
      </c>
      <c r="I3941">
        <v>-120.14874020000001</v>
      </c>
      <c r="J3941" s="1" t="str">
        <f t="shared" si="350"/>
        <v>Fluid (stream)</v>
      </c>
      <c r="K3941" s="1" t="str">
        <f t="shared" si="351"/>
        <v>Untreated Water</v>
      </c>
      <c r="L3941">
        <v>22</v>
      </c>
      <c r="M3941" t="s">
        <v>11392</v>
      </c>
      <c r="N3941">
        <v>422</v>
      </c>
      <c r="O3941">
        <v>0.22</v>
      </c>
      <c r="P3941">
        <v>10</v>
      </c>
      <c r="Q3941">
        <v>7</v>
      </c>
    </row>
    <row r="3942" spans="1:17" hidden="1" x14ac:dyDescent="0.3">
      <c r="A3942" t="s">
        <v>15437</v>
      </c>
      <c r="B3942" t="s">
        <v>15438</v>
      </c>
      <c r="C3942" s="1" t="str">
        <f t="shared" si="345"/>
        <v>21:0552</v>
      </c>
      <c r="D3942" s="1" t="str">
        <f>HYPERLINK("http://geochem.nrcan.gc.ca/cdogs/content/svy/svy_e.htm", "")</f>
        <v/>
      </c>
      <c r="G3942" s="1" t="str">
        <f>HYPERLINK("http://geochem.nrcan.gc.ca/cdogs/content/cr_/cr_00072_e.htm", "72")</f>
        <v>72</v>
      </c>
      <c r="J3942" t="s">
        <v>11453</v>
      </c>
      <c r="K3942" t="s">
        <v>11454</v>
      </c>
      <c r="L3942">
        <v>22</v>
      </c>
      <c r="M3942" t="s">
        <v>11455</v>
      </c>
      <c r="N3942">
        <v>423</v>
      </c>
      <c r="O3942">
        <v>0.3</v>
      </c>
      <c r="P3942">
        <v>88</v>
      </c>
      <c r="Q3942">
        <v>7.3</v>
      </c>
    </row>
    <row r="3943" spans="1:17" hidden="1" x14ac:dyDescent="0.3">
      <c r="A3943" t="s">
        <v>15439</v>
      </c>
      <c r="B3943" t="s">
        <v>15440</v>
      </c>
      <c r="C3943" s="1" t="str">
        <f t="shared" si="345"/>
        <v>21:0552</v>
      </c>
      <c r="D3943" s="1" t="str">
        <f t="shared" ref="D3943:D3970" si="352">HYPERLINK("http://geochem.nrcan.gc.ca/cdogs/content/svy/svy210180_e.htm", "21:0180")</f>
        <v>21:0180</v>
      </c>
      <c r="E3943" t="s">
        <v>15441</v>
      </c>
      <c r="F3943" t="s">
        <v>15442</v>
      </c>
      <c r="H3943">
        <v>53.063946199999997</v>
      </c>
      <c r="I3943">
        <v>-120.13365090000001</v>
      </c>
      <c r="J3943" s="1" t="str">
        <f t="shared" ref="J3943:J3970" si="353">HYPERLINK("http://geochem.nrcan.gc.ca/cdogs/content/kwd/kwd020018_e.htm", "Fluid (stream)")</f>
        <v>Fluid (stream)</v>
      </c>
      <c r="K3943" s="1" t="str">
        <f t="shared" ref="K3943:K3970" si="354">HYPERLINK("http://geochem.nrcan.gc.ca/cdogs/content/kwd/kwd080007_e.htm", "Untreated Water")</f>
        <v>Untreated Water</v>
      </c>
      <c r="L3943">
        <v>22</v>
      </c>
      <c r="M3943" t="s">
        <v>11397</v>
      </c>
      <c r="N3943">
        <v>424</v>
      </c>
      <c r="O3943">
        <v>1.9</v>
      </c>
      <c r="P3943">
        <v>10</v>
      </c>
      <c r="Q3943">
        <v>7.3</v>
      </c>
    </row>
    <row r="3944" spans="1:17" hidden="1" x14ac:dyDescent="0.3">
      <c r="A3944" t="s">
        <v>15443</v>
      </c>
      <c r="B3944" t="s">
        <v>15444</v>
      </c>
      <c r="C3944" s="1" t="str">
        <f t="shared" si="345"/>
        <v>21:0552</v>
      </c>
      <c r="D3944" s="1" t="str">
        <f t="shared" si="352"/>
        <v>21:0180</v>
      </c>
      <c r="E3944" t="s">
        <v>15445</v>
      </c>
      <c r="F3944" t="s">
        <v>15446</v>
      </c>
      <c r="H3944">
        <v>53.123470900000001</v>
      </c>
      <c r="I3944">
        <v>-120.17123290000001</v>
      </c>
      <c r="J3944" s="1" t="str">
        <f t="shared" si="353"/>
        <v>Fluid (stream)</v>
      </c>
      <c r="K3944" s="1" t="str">
        <f t="shared" si="354"/>
        <v>Untreated Water</v>
      </c>
      <c r="L3944">
        <v>22</v>
      </c>
      <c r="M3944" t="s">
        <v>11431</v>
      </c>
      <c r="N3944">
        <v>425</v>
      </c>
      <c r="O3944">
        <v>0.93</v>
      </c>
      <c r="P3944">
        <v>10</v>
      </c>
      <c r="Q3944">
        <v>7.4</v>
      </c>
    </row>
    <row r="3945" spans="1:17" hidden="1" x14ac:dyDescent="0.3">
      <c r="A3945" t="s">
        <v>15447</v>
      </c>
      <c r="B3945" t="s">
        <v>15448</v>
      </c>
      <c r="C3945" s="1" t="str">
        <f t="shared" si="345"/>
        <v>21:0552</v>
      </c>
      <c r="D3945" s="1" t="str">
        <f t="shared" si="352"/>
        <v>21:0180</v>
      </c>
      <c r="E3945" t="s">
        <v>15445</v>
      </c>
      <c r="F3945" t="s">
        <v>15449</v>
      </c>
      <c r="H3945">
        <v>53.123470900000001</v>
      </c>
      <c r="I3945">
        <v>-120.17123290000001</v>
      </c>
      <c r="J3945" s="1" t="str">
        <f t="shared" si="353"/>
        <v>Fluid (stream)</v>
      </c>
      <c r="K3945" s="1" t="str">
        <f t="shared" si="354"/>
        <v>Untreated Water</v>
      </c>
      <c r="L3945">
        <v>22</v>
      </c>
      <c r="M3945" t="s">
        <v>11435</v>
      </c>
      <c r="N3945">
        <v>426</v>
      </c>
      <c r="O3945">
        <v>0.93</v>
      </c>
      <c r="P3945">
        <v>10</v>
      </c>
      <c r="Q3945">
        <v>7.3</v>
      </c>
    </row>
    <row r="3946" spans="1:17" hidden="1" x14ac:dyDescent="0.3">
      <c r="A3946" t="s">
        <v>15450</v>
      </c>
      <c r="B3946" t="s">
        <v>15451</v>
      </c>
      <c r="C3946" s="1" t="str">
        <f t="shared" si="345"/>
        <v>21:0552</v>
      </c>
      <c r="D3946" s="1" t="str">
        <f t="shared" si="352"/>
        <v>21:0180</v>
      </c>
      <c r="E3946" t="s">
        <v>15452</v>
      </c>
      <c r="F3946" t="s">
        <v>15453</v>
      </c>
      <c r="H3946">
        <v>53.140206800000001</v>
      </c>
      <c r="I3946">
        <v>-120.15661230000001</v>
      </c>
      <c r="J3946" s="1" t="str">
        <f t="shared" si="353"/>
        <v>Fluid (stream)</v>
      </c>
      <c r="K3946" s="1" t="str">
        <f t="shared" si="354"/>
        <v>Untreated Water</v>
      </c>
      <c r="L3946">
        <v>22</v>
      </c>
      <c r="M3946" t="s">
        <v>11402</v>
      </c>
      <c r="N3946">
        <v>427</v>
      </c>
      <c r="O3946">
        <v>0.56999999999999995</v>
      </c>
      <c r="P3946">
        <v>10</v>
      </c>
      <c r="Q3946">
        <v>7.6</v>
      </c>
    </row>
    <row r="3947" spans="1:17" hidden="1" x14ac:dyDescent="0.3">
      <c r="A3947" t="s">
        <v>15454</v>
      </c>
      <c r="B3947" t="s">
        <v>15455</v>
      </c>
      <c r="C3947" s="1" t="str">
        <f t="shared" si="345"/>
        <v>21:0552</v>
      </c>
      <c r="D3947" s="1" t="str">
        <f t="shared" si="352"/>
        <v>21:0180</v>
      </c>
      <c r="E3947" t="s">
        <v>15431</v>
      </c>
      <c r="F3947" t="s">
        <v>15456</v>
      </c>
      <c r="H3947">
        <v>53.152306400000001</v>
      </c>
      <c r="I3947">
        <v>-120.16064350000001</v>
      </c>
      <c r="J3947" s="1" t="str">
        <f t="shared" si="353"/>
        <v>Fluid (stream)</v>
      </c>
      <c r="K3947" s="1" t="str">
        <f t="shared" si="354"/>
        <v>Untreated Water</v>
      </c>
      <c r="L3947">
        <v>22</v>
      </c>
      <c r="M3947" t="s">
        <v>11406</v>
      </c>
      <c r="N3947">
        <v>428</v>
      </c>
      <c r="O3947">
        <v>0.4</v>
      </c>
      <c r="P3947">
        <v>10</v>
      </c>
      <c r="Q3947">
        <v>7.3</v>
      </c>
    </row>
    <row r="3948" spans="1:17" hidden="1" x14ac:dyDescent="0.3">
      <c r="A3948" t="s">
        <v>15457</v>
      </c>
      <c r="B3948" t="s">
        <v>15458</v>
      </c>
      <c r="C3948" s="1" t="str">
        <f t="shared" si="345"/>
        <v>21:0552</v>
      </c>
      <c r="D3948" s="1" t="str">
        <f t="shared" si="352"/>
        <v>21:0180</v>
      </c>
      <c r="E3948" t="s">
        <v>15459</v>
      </c>
      <c r="F3948" t="s">
        <v>15460</v>
      </c>
      <c r="H3948">
        <v>53.162973299999997</v>
      </c>
      <c r="I3948">
        <v>-120.1337225</v>
      </c>
      <c r="J3948" s="1" t="str">
        <f t="shared" si="353"/>
        <v>Fluid (stream)</v>
      </c>
      <c r="K3948" s="1" t="str">
        <f t="shared" si="354"/>
        <v>Untreated Water</v>
      </c>
      <c r="L3948">
        <v>22</v>
      </c>
      <c r="M3948" t="s">
        <v>11411</v>
      </c>
      <c r="N3948">
        <v>429</v>
      </c>
    </row>
    <row r="3949" spans="1:17" hidden="1" x14ac:dyDescent="0.3">
      <c r="A3949" t="s">
        <v>15461</v>
      </c>
      <c r="B3949" t="s">
        <v>15462</v>
      </c>
      <c r="C3949" s="1" t="str">
        <f t="shared" si="345"/>
        <v>21:0552</v>
      </c>
      <c r="D3949" s="1" t="str">
        <f t="shared" si="352"/>
        <v>21:0180</v>
      </c>
      <c r="E3949" t="s">
        <v>15463</v>
      </c>
      <c r="F3949" t="s">
        <v>15464</v>
      </c>
      <c r="H3949">
        <v>53.171837699999998</v>
      </c>
      <c r="I3949">
        <v>-120.1157832</v>
      </c>
      <c r="J3949" s="1" t="str">
        <f t="shared" si="353"/>
        <v>Fluid (stream)</v>
      </c>
      <c r="K3949" s="1" t="str">
        <f t="shared" si="354"/>
        <v>Untreated Water</v>
      </c>
      <c r="L3949">
        <v>22</v>
      </c>
      <c r="M3949" t="s">
        <v>11416</v>
      </c>
      <c r="N3949">
        <v>430</v>
      </c>
      <c r="O3949">
        <v>0.09</v>
      </c>
      <c r="P3949">
        <v>10</v>
      </c>
      <c r="Q3949">
        <v>7</v>
      </c>
    </row>
    <row r="3950" spans="1:17" hidden="1" x14ac:dyDescent="0.3">
      <c r="A3950" t="s">
        <v>15465</v>
      </c>
      <c r="B3950" t="s">
        <v>15466</v>
      </c>
      <c r="C3950" s="1" t="str">
        <f t="shared" si="345"/>
        <v>21:0552</v>
      </c>
      <c r="D3950" s="1" t="str">
        <f t="shared" si="352"/>
        <v>21:0180</v>
      </c>
      <c r="E3950" t="s">
        <v>15467</v>
      </c>
      <c r="F3950" t="s">
        <v>15468</v>
      </c>
      <c r="H3950">
        <v>53.191662299999997</v>
      </c>
      <c r="I3950">
        <v>-120.1138627</v>
      </c>
      <c r="J3950" s="1" t="str">
        <f t="shared" si="353"/>
        <v>Fluid (stream)</v>
      </c>
      <c r="K3950" s="1" t="str">
        <f t="shared" si="354"/>
        <v>Untreated Water</v>
      </c>
      <c r="L3950">
        <v>22</v>
      </c>
      <c r="M3950" t="s">
        <v>11421</v>
      </c>
      <c r="N3950">
        <v>431</v>
      </c>
      <c r="O3950">
        <v>0.06</v>
      </c>
      <c r="P3950">
        <v>38</v>
      </c>
      <c r="Q3950">
        <v>7.1</v>
      </c>
    </row>
    <row r="3951" spans="1:17" hidden="1" x14ac:dyDescent="0.3">
      <c r="A3951" t="s">
        <v>15469</v>
      </c>
      <c r="B3951" t="s">
        <v>15470</v>
      </c>
      <c r="C3951" s="1" t="str">
        <f t="shared" si="345"/>
        <v>21:0552</v>
      </c>
      <c r="D3951" s="1" t="str">
        <f t="shared" si="352"/>
        <v>21:0180</v>
      </c>
      <c r="E3951" t="s">
        <v>15471</v>
      </c>
      <c r="F3951" t="s">
        <v>15472</v>
      </c>
      <c r="H3951">
        <v>53.466221599999997</v>
      </c>
      <c r="I3951">
        <v>-120.64975819999999</v>
      </c>
      <c r="J3951" s="1" t="str">
        <f t="shared" si="353"/>
        <v>Fluid (stream)</v>
      </c>
      <c r="K3951" s="1" t="str">
        <f t="shared" si="354"/>
        <v>Untreated Water</v>
      </c>
      <c r="L3951">
        <v>22</v>
      </c>
      <c r="M3951" t="s">
        <v>11426</v>
      </c>
      <c r="N3951">
        <v>432</v>
      </c>
      <c r="O3951">
        <v>0.33</v>
      </c>
      <c r="P3951">
        <v>10</v>
      </c>
      <c r="Q3951">
        <v>7.1</v>
      </c>
    </row>
    <row r="3952" spans="1:17" hidden="1" x14ac:dyDescent="0.3">
      <c r="A3952" t="s">
        <v>15473</v>
      </c>
      <c r="B3952" t="s">
        <v>15474</v>
      </c>
      <c r="C3952" s="1" t="str">
        <f t="shared" si="345"/>
        <v>21:0552</v>
      </c>
      <c r="D3952" s="1" t="str">
        <f t="shared" si="352"/>
        <v>21:0180</v>
      </c>
      <c r="E3952" t="s">
        <v>15475</v>
      </c>
      <c r="F3952" t="s">
        <v>15476</v>
      </c>
      <c r="H3952">
        <v>53.474588799999999</v>
      </c>
      <c r="I3952">
        <v>-120.5868086</v>
      </c>
      <c r="J3952" s="1" t="str">
        <f t="shared" si="353"/>
        <v>Fluid (stream)</v>
      </c>
      <c r="K3952" s="1" t="str">
        <f t="shared" si="354"/>
        <v>Untreated Water</v>
      </c>
      <c r="L3952">
        <v>22</v>
      </c>
      <c r="M3952" t="s">
        <v>11440</v>
      </c>
      <c r="N3952">
        <v>433</v>
      </c>
      <c r="O3952">
        <v>0.55000000000000004</v>
      </c>
      <c r="P3952">
        <v>10</v>
      </c>
      <c r="Q3952">
        <v>7.3</v>
      </c>
    </row>
    <row r="3953" spans="1:17" hidden="1" x14ac:dyDescent="0.3">
      <c r="A3953" t="s">
        <v>15477</v>
      </c>
      <c r="B3953" t="s">
        <v>15478</v>
      </c>
      <c r="C3953" s="1" t="str">
        <f t="shared" si="345"/>
        <v>21:0552</v>
      </c>
      <c r="D3953" s="1" t="str">
        <f t="shared" si="352"/>
        <v>21:0180</v>
      </c>
      <c r="E3953" t="s">
        <v>15479</v>
      </c>
      <c r="F3953" t="s">
        <v>15480</v>
      </c>
      <c r="H3953">
        <v>53.475110000000001</v>
      </c>
      <c r="I3953">
        <v>-120.5779019</v>
      </c>
      <c r="J3953" s="1" t="str">
        <f t="shared" si="353"/>
        <v>Fluid (stream)</v>
      </c>
      <c r="K3953" s="1" t="str">
        <f t="shared" si="354"/>
        <v>Untreated Water</v>
      </c>
      <c r="L3953">
        <v>22</v>
      </c>
      <c r="M3953" t="s">
        <v>11445</v>
      </c>
      <c r="N3953">
        <v>434</v>
      </c>
      <c r="O3953">
        <v>0.7</v>
      </c>
      <c r="P3953">
        <v>10</v>
      </c>
      <c r="Q3953">
        <v>7.2</v>
      </c>
    </row>
    <row r="3954" spans="1:17" hidden="1" x14ac:dyDescent="0.3">
      <c r="A3954" t="s">
        <v>15481</v>
      </c>
      <c r="B3954" t="s">
        <v>15482</v>
      </c>
      <c r="C3954" s="1" t="str">
        <f t="shared" si="345"/>
        <v>21:0552</v>
      </c>
      <c r="D3954" s="1" t="str">
        <f t="shared" si="352"/>
        <v>21:0180</v>
      </c>
      <c r="E3954" t="s">
        <v>15483</v>
      </c>
      <c r="F3954" t="s">
        <v>15484</v>
      </c>
      <c r="H3954">
        <v>53.492179700000001</v>
      </c>
      <c r="I3954">
        <v>-120.5736392</v>
      </c>
      <c r="J3954" s="1" t="str">
        <f t="shared" si="353"/>
        <v>Fluid (stream)</v>
      </c>
      <c r="K3954" s="1" t="str">
        <f t="shared" si="354"/>
        <v>Untreated Water</v>
      </c>
      <c r="L3954">
        <v>22</v>
      </c>
      <c r="M3954" t="s">
        <v>11450</v>
      </c>
      <c r="N3954">
        <v>435</v>
      </c>
      <c r="O3954">
        <v>0.33</v>
      </c>
      <c r="P3954">
        <v>10</v>
      </c>
      <c r="Q3954">
        <v>7.3</v>
      </c>
    </row>
    <row r="3955" spans="1:17" hidden="1" x14ac:dyDescent="0.3">
      <c r="A3955" t="s">
        <v>15485</v>
      </c>
      <c r="B3955" t="s">
        <v>15486</v>
      </c>
      <c r="C3955" s="1" t="str">
        <f t="shared" si="345"/>
        <v>21:0552</v>
      </c>
      <c r="D3955" s="1" t="str">
        <f t="shared" si="352"/>
        <v>21:0180</v>
      </c>
      <c r="E3955" t="s">
        <v>15487</v>
      </c>
      <c r="F3955" t="s">
        <v>15488</v>
      </c>
      <c r="H3955">
        <v>53.425409299999998</v>
      </c>
      <c r="I3955">
        <v>-120.46448669999999</v>
      </c>
      <c r="J3955" s="1" t="str">
        <f t="shared" si="353"/>
        <v>Fluid (stream)</v>
      </c>
      <c r="K3955" s="1" t="str">
        <f t="shared" si="354"/>
        <v>Untreated Water</v>
      </c>
      <c r="L3955">
        <v>22</v>
      </c>
      <c r="M3955" t="s">
        <v>11460</v>
      </c>
      <c r="N3955">
        <v>436</v>
      </c>
      <c r="O3955">
        <v>0.2</v>
      </c>
      <c r="P3955">
        <v>10</v>
      </c>
      <c r="Q3955">
        <v>7.1</v>
      </c>
    </row>
    <row r="3956" spans="1:17" hidden="1" x14ac:dyDescent="0.3">
      <c r="A3956" t="s">
        <v>15489</v>
      </c>
      <c r="B3956" t="s">
        <v>15490</v>
      </c>
      <c r="C3956" s="1" t="str">
        <f t="shared" si="345"/>
        <v>21:0552</v>
      </c>
      <c r="D3956" s="1" t="str">
        <f t="shared" si="352"/>
        <v>21:0180</v>
      </c>
      <c r="E3956" t="s">
        <v>15491</v>
      </c>
      <c r="F3956" t="s">
        <v>15492</v>
      </c>
      <c r="H3956">
        <v>53.402806699999999</v>
      </c>
      <c r="I3956">
        <v>-120.42004679999999</v>
      </c>
      <c r="J3956" s="1" t="str">
        <f t="shared" si="353"/>
        <v>Fluid (stream)</v>
      </c>
      <c r="K3956" s="1" t="str">
        <f t="shared" si="354"/>
        <v>Untreated Water</v>
      </c>
      <c r="L3956">
        <v>22</v>
      </c>
      <c r="M3956" t="s">
        <v>11465</v>
      </c>
      <c r="N3956">
        <v>437</v>
      </c>
      <c r="O3956">
        <v>1.2</v>
      </c>
      <c r="P3956">
        <v>10</v>
      </c>
      <c r="Q3956">
        <v>7.4</v>
      </c>
    </row>
    <row r="3957" spans="1:17" hidden="1" x14ac:dyDescent="0.3">
      <c r="A3957" t="s">
        <v>15493</v>
      </c>
      <c r="B3957" t="s">
        <v>15494</v>
      </c>
      <c r="C3957" s="1" t="str">
        <f t="shared" si="345"/>
        <v>21:0552</v>
      </c>
      <c r="D3957" s="1" t="str">
        <f t="shared" si="352"/>
        <v>21:0180</v>
      </c>
      <c r="E3957" t="s">
        <v>15495</v>
      </c>
      <c r="F3957" t="s">
        <v>15496</v>
      </c>
      <c r="H3957">
        <v>53.391794300000001</v>
      </c>
      <c r="I3957">
        <v>-120.39775899999999</v>
      </c>
      <c r="J3957" s="1" t="str">
        <f t="shared" si="353"/>
        <v>Fluid (stream)</v>
      </c>
      <c r="K3957" s="1" t="str">
        <f t="shared" si="354"/>
        <v>Untreated Water</v>
      </c>
      <c r="L3957">
        <v>22</v>
      </c>
      <c r="M3957" t="s">
        <v>11470</v>
      </c>
      <c r="N3957">
        <v>438</v>
      </c>
      <c r="O3957">
        <v>0.1</v>
      </c>
      <c r="P3957">
        <v>10</v>
      </c>
      <c r="Q3957">
        <v>7.4</v>
      </c>
    </row>
    <row r="3958" spans="1:17" hidden="1" x14ac:dyDescent="0.3">
      <c r="A3958" t="s">
        <v>15497</v>
      </c>
      <c r="B3958" t="s">
        <v>15498</v>
      </c>
      <c r="C3958" s="1" t="str">
        <f t="shared" si="345"/>
        <v>21:0552</v>
      </c>
      <c r="D3958" s="1" t="str">
        <f t="shared" si="352"/>
        <v>21:0180</v>
      </c>
      <c r="E3958" t="s">
        <v>15499</v>
      </c>
      <c r="F3958" t="s">
        <v>15500</v>
      </c>
      <c r="H3958">
        <v>53.3594948</v>
      </c>
      <c r="I3958">
        <v>-120.3988892</v>
      </c>
      <c r="J3958" s="1" t="str">
        <f t="shared" si="353"/>
        <v>Fluid (stream)</v>
      </c>
      <c r="K3958" s="1" t="str">
        <f t="shared" si="354"/>
        <v>Untreated Water</v>
      </c>
      <c r="L3958">
        <v>22</v>
      </c>
      <c r="M3958" t="s">
        <v>11475</v>
      </c>
      <c r="N3958">
        <v>439</v>
      </c>
      <c r="O3958">
        <v>1.3</v>
      </c>
      <c r="P3958">
        <v>10</v>
      </c>
      <c r="Q3958">
        <v>7.4</v>
      </c>
    </row>
    <row r="3959" spans="1:17" hidden="1" x14ac:dyDescent="0.3">
      <c r="A3959" t="s">
        <v>15501</v>
      </c>
      <c r="B3959" t="s">
        <v>15502</v>
      </c>
      <c r="C3959" s="1" t="str">
        <f t="shared" si="345"/>
        <v>21:0552</v>
      </c>
      <c r="D3959" s="1" t="str">
        <f t="shared" si="352"/>
        <v>21:0180</v>
      </c>
      <c r="E3959" t="s">
        <v>15503</v>
      </c>
      <c r="F3959" t="s">
        <v>15504</v>
      </c>
      <c r="H3959">
        <v>53.3628395</v>
      </c>
      <c r="I3959">
        <v>-120.34132049999999</v>
      </c>
      <c r="J3959" s="1" t="str">
        <f t="shared" si="353"/>
        <v>Fluid (stream)</v>
      </c>
      <c r="K3959" s="1" t="str">
        <f t="shared" si="354"/>
        <v>Untreated Water</v>
      </c>
      <c r="L3959">
        <v>22</v>
      </c>
      <c r="M3959" t="s">
        <v>11480</v>
      </c>
      <c r="N3959">
        <v>440</v>
      </c>
      <c r="O3959">
        <v>1.3</v>
      </c>
      <c r="P3959">
        <v>10</v>
      </c>
      <c r="Q3959">
        <v>7.4</v>
      </c>
    </row>
    <row r="3960" spans="1:17" hidden="1" x14ac:dyDescent="0.3">
      <c r="A3960" t="s">
        <v>15505</v>
      </c>
      <c r="B3960" t="s">
        <v>15506</v>
      </c>
      <c r="C3960" s="1" t="str">
        <f t="shared" si="345"/>
        <v>21:0552</v>
      </c>
      <c r="D3960" s="1" t="str">
        <f t="shared" si="352"/>
        <v>21:0180</v>
      </c>
      <c r="E3960" t="s">
        <v>15507</v>
      </c>
      <c r="F3960" t="s">
        <v>15508</v>
      </c>
      <c r="H3960">
        <v>53.450084199999999</v>
      </c>
      <c r="I3960">
        <v>-120.3470149</v>
      </c>
      <c r="J3960" s="1" t="str">
        <f t="shared" si="353"/>
        <v>Fluid (stream)</v>
      </c>
      <c r="K3960" s="1" t="str">
        <f t="shared" si="354"/>
        <v>Untreated Water</v>
      </c>
      <c r="L3960">
        <v>23</v>
      </c>
      <c r="M3960" t="s">
        <v>11387</v>
      </c>
      <c r="N3960">
        <v>441</v>
      </c>
      <c r="O3960">
        <v>0.09</v>
      </c>
      <c r="P3960">
        <v>90</v>
      </c>
      <c r="Q3960">
        <v>6.9</v>
      </c>
    </row>
    <row r="3961" spans="1:17" hidden="1" x14ac:dyDescent="0.3">
      <c r="A3961" t="s">
        <v>15509</v>
      </c>
      <c r="B3961" t="s">
        <v>15510</v>
      </c>
      <c r="C3961" s="1" t="str">
        <f t="shared" si="345"/>
        <v>21:0552</v>
      </c>
      <c r="D3961" s="1" t="str">
        <f t="shared" si="352"/>
        <v>21:0180</v>
      </c>
      <c r="E3961" t="s">
        <v>15511</v>
      </c>
      <c r="F3961" t="s">
        <v>15512</v>
      </c>
      <c r="H3961">
        <v>53.441255900000002</v>
      </c>
      <c r="I3961">
        <v>-120.1412871</v>
      </c>
      <c r="J3961" s="1" t="str">
        <f t="shared" si="353"/>
        <v>Fluid (stream)</v>
      </c>
      <c r="K3961" s="1" t="str">
        <f t="shared" si="354"/>
        <v>Untreated Water</v>
      </c>
      <c r="L3961">
        <v>23</v>
      </c>
      <c r="M3961" t="s">
        <v>11392</v>
      </c>
      <c r="N3961">
        <v>442</v>
      </c>
      <c r="O3961">
        <v>0.09</v>
      </c>
      <c r="P3961">
        <v>20</v>
      </c>
      <c r="Q3961">
        <v>6.8</v>
      </c>
    </row>
    <row r="3962" spans="1:17" hidden="1" x14ac:dyDescent="0.3">
      <c r="A3962" t="s">
        <v>15513</v>
      </c>
      <c r="B3962" t="s">
        <v>15514</v>
      </c>
      <c r="C3962" s="1" t="str">
        <f t="shared" si="345"/>
        <v>21:0552</v>
      </c>
      <c r="D3962" s="1" t="str">
        <f t="shared" si="352"/>
        <v>21:0180</v>
      </c>
      <c r="E3962" t="s">
        <v>15515</v>
      </c>
      <c r="F3962" t="s">
        <v>15516</v>
      </c>
      <c r="H3962">
        <v>53.435968500000001</v>
      </c>
      <c r="I3962">
        <v>-120.1571213</v>
      </c>
      <c r="J3962" s="1" t="str">
        <f t="shared" si="353"/>
        <v>Fluid (stream)</v>
      </c>
      <c r="K3962" s="1" t="str">
        <f t="shared" si="354"/>
        <v>Untreated Water</v>
      </c>
      <c r="L3962">
        <v>23</v>
      </c>
      <c r="M3962" t="s">
        <v>11431</v>
      </c>
      <c r="N3962">
        <v>443</v>
      </c>
      <c r="O3962">
        <v>0.28999999999999998</v>
      </c>
      <c r="P3962">
        <v>10</v>
      </c>
      <c r="Q3962">
        <v>6.7</v>
      </c>
    </row>
    <row r="3963" spans="1:17" hidden="1" x14ac:dyDescent="0.3">
      <c r="A3963" t="s">
        <v>15517</v>
      </c>
      <c r="B3963" t="s">
        <v>15518</v>
      </c>
      <c r="C3963" s="1" t="str">
        <f t="shared" si="345"/>
        <v>21:0552</v>
      </c>
      <c r="D3963" s="1" t="str">
        <f t="shared" si="352"/>
        <v>21:0180</v>
      </c>
      <c r="E3963" t="s">
        <v>15515</v>
      </c>
      <c r="F3963" t="s">
        <v>15519</v>
      </c>
      <c r="H3963">
        <v>53.435968500000001</v>
      </c>
      <c r="I3963">
        <v>-120.1571213</v>
      </c>
      <c r="J3963" s="1" t="str">
        <f t="shared" si="353"/>
        <v>Fluid (stream)</v>
      </c>
      <c r="K3963" s="1" t="str">
        <f t="shared" si="354"/>
        <v>Untreated Water</v>
      </c>
      <c r="L3963">
        <v>23</v>
      </c>
      <c r="M3963" t="s">
        <v>11435</v>
      </c>
      <c r="N3963">
        <v>444</v>
      </c>
      <c r="O3963">
        <v>0.47</v>
      </c>
      <c r="P3963">
        <v>20</v>
      </c>
      <c r="Q3963">
        <v>6.7</v>
      </c>
    </row>
    <row r="3964" spans="1:17" hidden="1" x14ac:dyDescent="0.3">
      <c r="A3964" t="s">
        <v>15520</v>
      </c>
      <c r="B3964" t="s">
        <v>15521</v>
      </c>
      <c r="C3964" s="1" t="str">
        <f t="shared" si="345"/>
        <v>21:0552</v>
      </c>
      <c r="D3964" s="1" t="str">
        <f t="shared" si="352"/>
        <v>21:0180</v>
      </c>
      <c r="E3964" t="s">
        <v>15522</v>
      </c>
      <c r="F3964" t="s">
        <v>15523</v>
      </c>
      <c r="H3964">
        <v>53.437680299999997</v>
      </c>
      <c r="I3964">
        <v>-120.1823208</v>
      </c>
      <c r="J3964" s="1" t="str">
        <f t="shared" si="353"/>
        <v>Fluid (stream)</v>
      </c>
      <c r="K3964" s="1" t="str">
        <f t="shared" si="354"/>
        <v>Untreated Water</v>
      </c>
      <c r="L3964">
        <v>23</v>
      </c>
      <c r="M3964" t="s">
        <v>11397</v>
      </c>
      <c r="N3964">
        <v>445</v>
      </c>
      <c r="O3964">
        <v>0.2</v>
      </c>
      <c r="P3964">
        <v>10</v>
      </c>
      <c r="Q3964">
        <v>6.7</v>
      </c>
    </row>
    <row r="3965" spans="1:17" hidden="1" x14ac:dyDescent="0.3">
      <c r="A3965" t="s">
        <v>15524</v>
      </c>
      <c r="B3965" t="s">
        <v>15525</v>
      </c>
      <c r="C3965" s="1" t="str">
        <f t="shared" si="345"/>
        <v>21:0552</v>
      </c>
      <c r="D3965" s="1" t="str">
        <f t="shared" si="352"/>
        <v>21:0180</v>
      </c>
      <c r="E3965" t="s">
        <v>15526</v>
      </c>
      <c r="F3965" t="s">
        <v>15527</v>
      </c>
      <c r="H3965">
        <v>53.449987299999997</v>
      </c>
      <c r="I3965">
        <v>-120.21594140000001</v>
      </c>
      <c r="J3965" s="1" t="str">
        <f t="shared" si="353"/>
        <v>Fluid (stream)</v>
      </c>
      <c r="K3965" s="1" t="str">
        <f t="shared" si="354"/>
        <v>Untreated Water</v>
      </c>
      <c r="L3965">
        <v>23</v>
      </c>
      <c r="M3965" t="s">
        <v>11402</v>
      </c>
      <c r="N3965">
        <v>446</v>
      </c>
      <c r="O3965">
        <v>0.24</v>
      </c>
      <c r="P3965">
        <v>10</v>
      </c>
      <c r="Q3965">
        <v>6.7</v>
      </c>
    </row>
    <row r="3966" spans="1:17" hidden="1" x14ac:dyDescent="0.3">
      <c r="A3966" t="s">
        <v>15528</v>
      </c>
      <c r="B3966" t="s">
        <v>15529</v>
      </c>
      <c r="C3966" s="1" t="str">
        <f t="shared" si="345"/>
        <v>21:0552</v>
      </c>
      <c r="D3966" s="1" t="str">
        <f t="shared" si="352"/>
        <v>21:0180</v>
      </c>
      <c r="E3966" t="s">
        <v>15530</v>
      </c>
      <c r="F3966" t="s">
        <v>15531</v>
      </c>
      <c r="H3966">
        <v>53.433484800000002</v>
      </c>
      <c r="I3966">
        <v>-120.2251052</v>
      </c>
      <c r="J3966" s="1" t="str">
        <f t="shared" si="353"/>
        <v>Fluid (stream)</v>
      </c>
      <c r="K3966" s="1" t="str">
        <f t="shared" si="354"/>
        <v>Untreated Water</v>
      </c>
      <c r="L3966">
        <v>23</v>
      </c>
      <c r="M3966" t="s">
        <v>11411</v>
      </c>
      <c r="N3966">
        <v>447</v>
      </c>
      <c r="O3966">
        <v>0.9</v>
      </c>
      <c r="P3966">
        <v>28</v>
      </c>
      <c r="Q3966">
        <v>7.4</v>
      </c>
    </row>
    <row r="3967" spans="1:17" hidden="1" x14ac:dyDescent="0.3">
      <c r="A3967" t="s">
        <v>15532</v>
      </c>
      <c r="B3967" t="s">
        <v>15533</v>
      </c>
      <c r="C3967" s="1" t="str">
        <f t="shared" si="345"/>
        <v>21:0552</v>
      </c>
      <c r="D3967" s="1" t="str">
        <f t="shared" si="352"/>
        <v>21:0180</v>
      </c>
      <c r="E3967" t="s">
        <v>15534</v>
      </c>
      <c r="F3967" t="s">
        <v>15535</v>
      </c>
      <c r="H3967">
        <v>53.437951099999999</v>
      </c>
      <c r="I3967">
        <v>-120.23196729999999</v>
      </c>
      <c r="J3967" s="1" t="str">
        <f t="shared" si="353"/>
        <v>Fluid (stream)</v>
      </c>
      <c r="K3967" s="1" t="str">
        <f t="shared" si="354"/>
        <v>Untreated Water</v>
      </c>
      <c r="L3967">
        <v>23</v>
      </c>
      <c r="M3967" t="s">
        <v>11416</v>
      </c>
      <c r="N3967">
        <v>448</v>
      </c>
    </row>
    <row r="3968" spans="1:17" hidden="1" x14ac:dyDescent="0.3">
      <c r="A3968" t="s">
        <v>15536</v>
      </c>
      <c r="B3968" t="s">
        <v>15537</v>
      </c>
      <c r="C3968" s="1" t="str">
        <f t="shared" ref="C3968:C4031" si="355">HYPERLINK("http://geochem.nrcan.gc.ca/cdogs/content/bdl/bdl210552_e.htm", "21:0552")</f>
        <v>21:0552</v>
      </c>
      <c r="D3968" s="1" t="str">
        <f t="shared" si="352"/>
        <v>21:0180</v>
      </c>
      <c r="E3968" t="s">
        <v>15538</v>
      </c>
      <c r="F3968" t="s">
        <v>15539</v>
      </c>
      <c r="H3968">
        <v>53.434515500000003</v>
      </c>
      <c r="I3968">
        <v>-120.24515510000001</v>
      </c>
      <c r="J3968" s="1" t="str">
        <f t="shared" si="353"/>
        <v>Fluid (stream)</v>
      </c>
      <c r="K3968" s="1" t="str">
        <f t="shared" si="354"/>
        <v>Untreated Water</v>
      </c>
      <c r="L3968">
        <v>23</v>
      </c>
      <c r="M3968" t="s">
        <v>11421</v>
      </c>
      <c r="N3968">
        <v>449</v>
      </c>
      <c r="O3968">
        <v>0.2</v>
      </c>
      <c r="P3968">
        <v>20</v>
      </c>
      <c r="Q3968">
        <v>6.8</v>
      </c>
    </row>
    <row r="3969" spans="1:17" hidden="1" x14ac:dyDescent="0.3">
      <c r="A3969" t="s">
        <v>15540</v>
      </c>
      <c r="B3969" t="s">
        <v>15541</v>
      </c>
      <c r="C3969" s="1" t="str">
        <f t="shared" si="355"/>
        <v>21:0552</v>
      </c>
      <c r="D3969" s="1" t="str">
        <f t="shared" si="352"/>
        <v>21:0180</v>
      </c>
      <c r="E3969" t="s">
        <v>15542</v>
      </c>
      <c r="F3969" t="s">
        <v>15543</v>
      </c>
      <c r="H3969">
        <v>53.414318899999998</v>
      </c>
      <c r="I3969">
        <v>-120.34349330000001</v>
      </c>
      <c r="J3969" s="1" t="str">
        <f t="shared" si="353"/>
        <v>Fluid (stream)</v>
      </c>
      <c r="K3969" s="1" t="str">
        <f t="shared" si="354"/>
        <v>Untreated Water</v>
      </c>
      <c r="L3969">
        <v>23</v>
      </c>
      <c r="M3969" t="s">
        <v>11426</v>
      </c>
      <c r="N3969">
        <v>450</v>
      </c>
      <c r="O3969">
        <v>0.4</v>
      </c>
      <c r="P3969">
        <v>24</v>
      </c>
      <c r="Q3969">
        <v>7.3</v>
      </c>
    </row>
    <row r="3970" spans="1:17" hidden="1" x14ac:dyDescent="0.3">
      <c r="A3970" t="s">
        <v>15544</v>
      </c>
      <c r="B3970" t="s">
        <v>15545</v>
      </c>
      <c r="C3970" s="1" t="str">
        <f t="shared" si="355"/>
        <v>21:0552</v>
      </c>
      <c r="D3970" s="1" t="str">
        <f t="shared" si="352"/>
        <v>21:0180</v>
      </c>
      <c r="E3970" t="s">
        <v>15507</v>
      </c>
      <c r="F3970" t="s">
        <v>15546</v>
      </c>
      <c r="H3970">
        <v>53.450084199999999</v>
      </c>
      <c r="I3970">
        <v>-120.3470149</v>
      </c>
      <c r="J3970" s="1" t="str">
        <f t="shared" si="353"/>
        <v>Fluid (stream)</v>
      </c>
      <c r="K3970" s="1" t="str">
        <f t="shared" si="354"/>
        <v>Untreated Water</v>
      </c>
      <c r="L3970">
        <v>23</v>
      </c>
      <c r="M3970" t="s">
        <v>11406</v>
      </c>
      <c r="N3970">
        <v>451</v>
      </c>
      <c r="O3970">
        <v>1</v>
      </c>
      <c r="P3970">
        <v>24</v>
      </c>
      <c r="Q3970">
        <v>7.3</v>
      </c>
    </row>
    <row r="3971" spans="1:17" hidden="1" x14ac:dyDescent="0.3">
      <c r="A3971" t="s">
        <v>15547</v>
      </c>
      <c r="B3971" t="s">
        <v>15548</v>
      </c>
      <c r="C3971" s="1" t="str">
        <f t="shared" si="355"/>
        <v>21:0552</v>
      </c>
      <c r="D3971" s="1" t="str">
        <f>HYPERLINK("http://geochem.nrcan.gc.ca/cdogs/content/svy/svy_e.htm", "")</f>
        <v/>
      </c>
      <c r="G3971" s="1" t="str">
        <f>HYPERLINK("http://geochem.nrcan.gc.ca/cdogs/content/cr_/cr_00072_e.htm", "72")</f>
        <v>72</v>
      </c>
      <c r="J3971" t="s">
        <v>11453</v>
      </c>
      <c r="K3971" t="s">
        <v>11454</v>
      </c>
      <c r="L3971">
        <v>23</v>
      </c>
      <c r="M3971" t="s">
        <v>11455</v>
      </c>
      <c r="N3971">
        <v>452</v>
      </c>
      <c r="O3971">
        <v>0.4</v>
      </c>
      <c r="P3971">
        <v>54</v>
      </c>
      <c r="Q3971">
        <v>7.4</v>
      </c>
    </row>
    <row r="3972" spans="1:17" hidden="1" x14ac:dyDescent="0.3">
      <c r="A3972" t="s">
        <v>15549</v>
      </c>
      <c r="B3972" t="s">
        <v>15550</v>
      </c>
      <c r="C3972" s="1" t="str">
        <f t="shared" si="355"/>
        <v>21:0552</v>
      </c>
      <c r="D3972" s="1" t="str">
        <f t="shared" ref="D3972:D3984" si="356">HYPERLINK("http://geochem.nrcan.gc.ca/cdogs/content/svy/svy210180_e.htm", "21:0180")</f>
        <v>21:0180</v>
      </c>
      <c r="E3972" t="s">
        <v>15551</v>
      </c>
      <c r="F3972" t="s">
        <v>15552</v>
      </c>
      <c r="H3972">
        <v>53.506522799999999</v>
      </c>
      <c r="I3972">
        <v>-120.4439271</v>
      </c>
      <c r="J3972" s="1" t="str">
        <f t="shared" ref="J3972:J3984" si="357">HYPERLINK("http://geochem.nrcan.gc.ca/cdogs/content/kwd/kwd020018_e.htm", "Fluid (stream)")</f>
        <v>Fluid (stream)</v>
      </c>
      <c r="K3972" s="1" t="str">
        <f t="shared" ref="K3972:K3984" si="358">HYPERLINK("http://geochem.nrcan.gc.ca/cdogs/content/kwd/kwd080007_e.htm", "Untreated Water")</f>
        <v>Untreated Water</v>
      </c>
      <c r="L3972">
        <v>23</v>
      </c>
      <c r="M3972" t="s">
        <v>11440</v>
      </c>
      <c r="N3972">
        <v>453</v>
      </c>
      <c r="O3972">
        <v>0.64</v>
      </c>
      <c r="P3972">
        <v>38</v>
      </c>
      <c r="Q3972">
        <v>7.3</v>
      </c>
    </row>
    <row r="3973" spans="1:17" hidden="1" x14ac:dyDescent="0.3">
      <c r="A3973" t="s">
        <v>15553</v>
      </c>
      <c r="B3973" t="s">
        <v>15554</v>
      </c>
      <c r="C3973" s="1" t="str">
        <f t="shared" si="355"/>
        <v>21:0552</v>
      </c>
      <c r="D3973" s="1" t="str">
        <f t="shared" si="356"/>
        <v>21:0180</v>
      </c>
      <c r="E3973" t="s">
        <v>15555</v>
      </c>
      <c r="F3973" t="s">
        <v>15556</v>
      </c>
      <c r="H3973">
        <v>53.492607700000001</v>
      </c>
      <c r="I3973">
        <v>-120.4244097</v>
      </c>
      <c r="J3973" s="1" t="str">
        <f t="shared" si="357"/>
        <v>Fluid (stream)</v>
      </c>
      <c r="K3973" s="1" t="str">
        <f t="shared" si="358"/>
        <v>Untreated Water</v>
      </c>
      <c r="L3973">
        <v>23</v>
      </c>
      <c r="M3973" t="s">
        <v>11445</v>
      </c>
      <c r="N3973">
        <v>454</v>
      </c>
      <c r="O3973">
        <v>0.48</v>
      </c>
      <c r="P3973">
        <v>24</v>
      </c>
      <c r="Q3973">
        <v>7.3</v>
      </c>
    </row>
    <row r="3974" spans="1:17" hidden="1" x14ac:dyDescent="0.3">
      <c r="A3974" t="s">
        <v>15557</v>
      </c>
      <c r="B3974" t="s">
        <v>15558</v>
      </c>
      <c r="C3974" s="1" t="str">
        <f t="shared" si="355"/>
        <v>21:0552</v>
      </c>
      <c r="D3974" s="1" t="str">
        <f t="shared" si="356"/>
        <v>21:0180</v>
      </c>
      <c r="E3974" t="s">
        <v>15559</v>
      </c>
      <c r="F3974" t="s">
        <v>15560</v>
      </c>
      <c r="H3974">
        <v>53.487385699999997</v>
      </c>
      <c r="I3974">
        <v>-120.4128465</v>
      </c>
      <c r="J3974" s="1" t="str">
        <f t="shared" si="357"/>
        <v>Fluid (stream)</v>
      </c>
      <c r="K3974" s="1" t="str">
        <f t="shared" si="358"/>
        <v>Untreated Water</v>
      </c>
      <c r="L3974">
        <v>23</v>
      </c>
      <c r="M3974" t="s">
        <v>11450</v>
      </c>
      <c r="N3974">
        <v>455</v>
      </c>
      <c r="O3974">
        <v>1.4</v>
      </c>
      <c r="P3974">
        <v>10</v>
      </c>
      <c r="Q3974">
        <v>7.5</v>
      </c>
    </row>
    <row r="3975" spans="1:17" hidden="1" x14ac:dyDescent="0.3">
      <c r="A3975" t="s">
        <v>15561</v>
      </c>
      <c r="B3975" t="s">
        <v>15562</v>
      </c>
      <c r="C3975" s="1" t="str">
        <f t="shared" si="355"/>
        <v>21:0552</v>
      </c>
      <c r="D3975" s="1" t="str">
        <f t="shared" si="356"/>
        <v>21:0180</v>
      </c>
      <c r="E3975" t="s">
        <v>15563</v>
      </c>
      <c r="F3975" t="s">
        <v>15564</v>
      </c>
      <c r="H3975">
        <v>53.462328399999997</v>
      </c>
      <c r="I3975">
        <v>-120.3713236</v>
      </c>
      <c r="J3975" s="1" t="str">
        <f t="shared" si="357"/>
        <v>Fluid (stream)</v>
      </c>
      <c r="K3975" s="1" t="str">
        <f t="shared" si="358"/>
        <v>Untreated Water</v>
      </c>
      <c r="L3975">
        <v>23</v>
      </c>
      <c r="M3975" t="s">
        <v>11460</v>
      </c>
      <c r="N3975">
        <v>456</v>
      </c>
      <c r="O3975">
        <v>0.6</v>
      </c>
      <c r="P3975">
        <v>22</v>
      </c>
      <c r="Q3975">
        <v>7.6</v>
      </c>
    </row>
    <row r="3976" spans="1:17" hidden="1" x14ac:dyDescent="0.3">
      <c r="A3976" t="s">
        <v>15565</v>
      </c>
      <c r="B3976" t="s">
        <v>15566</v>
      </c>
      <c r="C3976" s="1" t="str">
        <f t="shared" si="355"/>
        <v>21:0552</v>
      </c>
      <c r="D3976" s="1" t="str">
        <f t="shared" si="356"/>
        <v>21:0180</v>
      </c>
      <c r="E3976" t="s">
        <v>15567</v>
      </c>
      <c r="F3976" t="s">
        <v>15568</v>
      </c>
      <c r="H3976">
        <v>53.431392899999999</v>
      </c>
      <c r="I3976">
        <v>-120.3487217</v>
      </c>
      <c r="J3976" s="1" t="str">
        <f t="shared" si="357"/>
        <v>Fluid (stream)</v>
      </c>
      <c r="K3976" s="1" t="str">
        <f t="shared" si="358"/>
        <v>Untreated Water</v>
      </c>
      <c r="L3976">
        <v>23</v>
      </c>
      <c r="M3976" t="s">
        <v>11465</v>
      </c>
      <c r="N3976">
        <v>457</v>
      </c>
      <c r="O3976">
        <v>1.4</v>
      </c>
      <c r="P3976">
        <v>20</v>
      </c>
      <c r="Q3976">
        <v>7.6</v>
      </c>
    </row>
    <row r="3977" spans="1:17" hidden="1" x14ac:dyDescent="0.3">
      <c r="A3977" t="s">
        <v>15569</v>
      </c>
      <c r="B3977" t="s">
        <v>15570</v>
      </c>
      <c r="C3977" s="1" t="str">
        <f t="shared" si="355"/>
        <v>21:0552</v>
      </c>
      <c r="D3977" s="1" t="str">
        <f t="shared" si="356"/>
        <v>21:0180</v>
      </c>
      <c r="E3977" t="s">
        <v>15571</v>
      </c>
      <c r="F3977" t="s">
        <v>15572</v>
      </c>
      <c r="H3977">
        <v>53.383755299999997</v>
      </c>
      <c r="I3977">
        <v>-120.26066350000001</v>
      </c>
      <c r="J3977" s="1" t="str">
        <f t="shared" si="357"/>
        <v>Fluid (stream)</v>
      </c>
      <c r="K3977" s="1" t="str">
        <f t="shared" si="358"/>
        <v>Untreated Water</v>
      </c>
      <c r="L3977">
        <v>23</v>
      </c>
      <c r="M3977" t="s">
        <v>11470</v>
      </c>
      <c r="N3977">
        <v>458</v>
      </c>
      <c r="O3977">
        <v>2.9</v>
      </c>
      <c r="P3977">
        <v>60</v>
      </c>
      <c r="Q3977">
        <v>7.8</v>
      </c>
    </row>
    <row r="3978" spans="1:17" hidden="1" x14ac:dyDescent="0.3">
      <c r="A3978" t="s">
        <v>15573</v>
      </c>
      <c r="B3978" t="s">
        <v>15574</v>
      </c>
      <c r="C3978" s="1" t="str">
        <f t="shared" si="355"/>
        <v>21:0552</v>
      </c>
      <c r="D3978" s="1" t="str">
        <f t="shared" si="356"/>
        <v>21:0180</v>
      </c>
      <c r="E3978" t="s">
        <v>15575</v>
      </c>
      <c r="F3978" t="s">
        <v>15576</v>
      </c>
      <c r="H3978">
        <v>53.367750700000002</v>
      </c>
      <c r="I3978">
        <v>-120.227188</v>
      </c>
      <c r="J3978" s="1" t="str">
        <f t="shared" si="357"/>
        <v>Fluid (stream)</v>
      </c>
      <c r="K3978" s="1" t="str">
        <f t="shared" si="358"/>
        <v>Untreated Water</v>
      </c>
      <c r="L3978">
        <v>23</v>
      </c>
      <c r="M3978" t="s">
        <v>11475</v>
      </c>
      <c r="N3978">
        <v>459</v>
      </c>
      <c r="O3978">
        <v>3.4</v>
      </c>
      <c r="P3978">
        <v>76</v>
      </c>
      <c r="Q3978">
        <v>7.6</v>
      </c>
    </row>
    <row r="3979" spans="1:17" hidden="1" x14ac:dyDescent="0.3">
      <c r="A3979" t="s">
        <v>15577</v>
      </c>
      <c r="B3979" t="s">
        <v>15578</v>
      </c>
      <c r="C3979" s="1" t="str">
        <f t="shared" si="355"/>
        <v>21:0552</v>
      </c>
      <c r="D3979" s="1" t="str">
        <f t="shared" si="356"/>
        <v>21:0180</v>
      </c>
      <c r="E3979" t="s">
        <v>15579</v>
      </c>
      <c r="F3979" t="s">
        <v>15580</v>
      </c>
      <c r="H3979">
        <v>53.363003499999998</v>
      </c>
      <c r="I3979">
        <v>-120.21986010000001</v>
      </c>
      <c r="J3979" s="1" t="str">
        <f t="shared" si="357"/>
        <v>Fluid (stream)</v>
      </c>
      <c r="K3979" s="1" t="str">
        <f t="shared" si="358"/>
        <v>Untreated Water</v>
      </c>
      <c r="L3979">
        <v>23</v>
      </c>
      <c r="M3979" t="s">
        <v>11480</v>
      </c>
      <c r="N3979">
        <v>460</v>
      </c>
      <c r="O3979">
        <v>3.2</v>
      </c>
      <c r="P3979">
        <v>52</v>
      </c>
      <c r="Q3979">
        <v>7.8</v>
      </c>
    </row>
    <row r="3980" spans="1:17" hidden="1" x14ac:dyDescent="0.3">
      <c r="A3980" t="s">
        <v>15581</v>
      </c>
      <c r="B3980" t="s">
        <v>15582</v>
      </c>
      <c r="C3980" s="1" t="str">
        <f t="shared" si="355"/>
        <v>21:0552</v>
      </c>
      <c r="D3980" s="1" t="str">
        <f t="shared" si="356"/>
        <v>21:0180</v>
      </c>
      <c r="E3980" t="s">
        <v>15583</v>
      </c>
      <c r="F3980" t="s">
        <v>15584</v>
      </c>
      <c r="H3980">
        <v>53.124526899999999</v>
      </c>
      <c r="I3980">
        <v>-120.0826172</v>
      </c>
      <c r="J3980" s="1" t="str">
        <f t="shared" si="357"/>
        <v>Fluid (stream)</v>
      </c>
      <c r="K3980" s="1" t="str">
        <f t="shared" si="358"/>
        <v>Untreated Water</v>
      </c>
      <c r="L3980">
        <v>24</v>
      </c>
      <c r="M3980" t="s">
        <v>11387</v>
      </c>
      <c r="N3980">
        <v>461</v>
      </c>
      <c r="O3980">
        <v>0.1</v>
      </c>
      <c r="P3980">
        <v>86</v>
      </c>
      <c r="Q3980">
        <v>6.9</v>
      </c>
    </row>
    <row r="3981" spans="1:17" hidden="1" x14ac:dyDescent="0.3">
      <c r="A3981" t="s">
        <v>15585</v>
      </c>
      <c r="B3981" t="s">
        <v>15586</v>
      </c>
      <c r="C3981" s="1" t="str">
        <f t="shared" si="355"/>
        <v>21:0552</v>
      </c>
      <c r="D3981" s="1" t="str">
        <f t="shared" si="356"/>
        <v>21:0180</v>
      </c>
      <c r="E3981" t="s">
        <v>15587</v>
      </c>
      <c r="F3981" t="s">
        <v>15588</v>
      </c>
      <c r="H3981">
        <v>53.1340407</v>
      </c>
      <c r="I3981">
        <v>-120.07862160000001</v>
      </c>
      <c r="J3981" s="1" t="str">
        <f t="shared" si="357"/>
        <v>Fluid (stream)</v>
      </c>
      <c r="K3981" s="1" t="str">
        <f t="shared" si="358"/>
        <v>Untreated Water</v>
      </c>
      <c r="L3981">
        <v>24</v>
      </c>
      <c r="M3981" t="s">
        <v>11392</v>
      </c>
      <c r="N3981">
        <v>462</v>
      </c>
      <c r="O3981">
        <v>0.1</v>
      </c>
      <c r="P3981">
        <v>10</v>
      </c>
      <c r="Q3981">
        <v>7</v>
      </c>
    </row>
    <row r="3982" spans="1:17" hidden="1" x14ac:dyDescent="0.3">
      <c r="A3982" t="s">
        <v>15589</v>
      </c>
      <c r="B3982" t="s">
        <v>15590</v>
      </c>
      <c r="C3982" s="1" t="str">
        <f t="shared" si="355"/>
        <v>21:0552</v>
      </c>
      <c r="D3982" s="1" t="str">
        <f t="shared" si="356"/>
        <v>21:0180</v>
      </c>
      <c r="E3982" t="s">
        <v>15591</v>
      </c>
      <c r="F3982" t="s">
        <v>15592</v>
      </c>
      <c r="H3982">
        <v>53.163145499999999</v>
      </c>
      <c r="I3982">
        <v>-120.02773929999999</v>
      </c>
      <c r="J3982" s="1" t="str">
        <f t="shared" si="357"/>
        <v>Fluid (stream)</v>
      </c>
      <c r="K3982" s="1" t="str">
        <f t="shared" si="358"/>
        <v>Untreated Water</v>
      </c>
      <c r="L3982">
        <v>24</v>
      </c>
      <c r="M3982" t="s">
        <v>11397</v>
      </c>
      <c r="N3982">
        <v>463</v>
      </c>
      <c r="O3982">
        <v>0.9</v>
      </c>
      <c r="P3982">
        <v>10</v>
      </c>
      <c r="Q3982">
        <v>7.1</v>
      </c>
    </row>
    <row r="3983" spans="1:17" hidden="1" x14ac:dyDescent="0.3">
      <c r="A3983" t="s">
        <v>15593</v>
      </c>
      <c r="B3983" t="s">
        <v>15594</v>
      </c>
      <c r="C3983" s="1" t="str">
        <f t="shared" si="355"/>
        <v>21:0552</v>
      </c>
      <c r="D3983" s="1" t="str">
        <f t="shared" si="356"/>
        <v>21:0180</v>
      </c>
      <c r="E3983" t="s">
        <v>15595</v>
      </c>
      <c r="F3983" t="s">
        <v>15596</v>
      </c>
      <c r="H3983">
        <v>53.103108499999998</v>
      </c>
      <c r="I3983">
        <v>-120.0559367</v>
      </c>
      <c r="J3983" s="1" t="str">
        <f t="shared" si="357"/>
        <v>Fluid (stream)</v>
      </c>
      <c r="K3983" s="1" t="str">
        <f t="shared" si="358"/>
        <v>Untreated Water</v>
      </c>
      <c r="L3983">
        <v>24</v>
      </c>
      <c r="M3983" t="s">
        <v>11402</v>
      </c>
      <c r="N3983">
        <v>464</v>
      </c>
      <c r="O3983">
        <v>0.8</v>
      </c>
      <c r="P3983">
        <v>10</v>
      </c>
      <c r="Q3983">
        <v>6.8</v>
      </c>
    </row>
    <row r="3984" spans="1:17" hidden="1" x14ac:dyDescent="0.3">
      <c r="A3984" t="s">
        <v>15597</v>
      </c>
      <c r="B3984" t="s">
        <v>15598</v>
      </c>
      <c r="C3984" s="1" t="str">
        <f t="shared" si="355"/>
        <v>21:0552</v>
      </c>
      <c r="D3984" s="1" t="str">
        <f t="shared" si="356"/>
        <v>21:0180</v>
      </c>
      <c r="E3984" t="s">
        <v>15583</v>
      </c>
      <c r="F3984" t="s">
        <v>15599</v>
      </c>
      <c r="H3984">
        <v>53.124526899999999</v>
      </c>
      <c r="I3984">
        <v>-120.0826172</v>
      </c>
      <c r="J3984" s="1" t="str">
        <f t="shared" si="357"/>
        <v>Fluid (stream)</v>
      </c>
      <c r="K3984" s="1" t="str">
        <f t="shared" si="358"/>
        <v>Untreated Water</v>
      </c>
      <c r="L3984">
        <v>24</v>
      </c>
      <c r="M3984" t="s">
        <v>11406</v>
      </c>
      <c r="N3984">
        <v>465</v>
      </c>
      <c r="O3984">
        <v>0.75</v>
      </c>
      <c r="P3984">
        <v>10</v>
      </c>
      <c r="Q3984">
        <v>6.8</v>
      </c>
    </row>
    <row r="3985" spans="1:17" hidden="1" x14ac:dyDescent="0.3">
      <c r="A3985" t="s">
        <v>15600</v>
      </c>
      <c r="B3985" t="s">
        <v>15601</v>
      </c>
      <c r="C3985" s="1" t="str">
        <f t="shared" si="355"/>
        <v>21:0552</v>
      </c>
      <c r="D3985" s="1" t="str">
        <f>HYPERLINK("http://geochem.nrcan.gc.ca/cdogs/content/svy/svy_e.htm", "")</f>
        <v/>
      </c>
      <c r="G3985" s="1" t="str">
        <f>HYPERLINK("http://geochem.nrcan.gc.ca/cdogs/content/cr_/cr_00071_e.htm", "71")</f>
        <v>71</v>
      </c>
      <c r="J3985" t="s">
        <v>11453</v>
      </c>
      <c r="K3985" t="s">
        <v>11454</v>
      </c>
      <c r="L3985">
        <v>24</v>
      </c>
      <c r="M3985" t="s">
        <v>11455</v>
      </c>
      <c r="N3985">
        <v>466</v>
      </c>
      <c r="O3985">
        <v>0.45</v>
      </c>
      <c r="P3985">
        <v>60</v>
      </c>
      <c r="Q3985">
        <v>7.6</v>
      </c>
    </row>
    <row r="3986" spans="1:17" hidden="1" x14ac:dyDescent="0.3">
      <c r="A3986" t="s">
        <v>15602</v>
      </c>
      <c r="B3986" t="s">
        <v>15603</v>
      </c>
      <c r="C3986" s="1" t="str">
        <f t="shared" si="355"/>
        <v>21:0552</v>
      </c>
      <c r="D3986" s="1" t="str">
        <f t="shared" ref="D3986:D4009" si="359">HYPERLINK("http://geochem.nrcan.gc.ca/cdogs/content/svy/svy210180_e.htm", "21:0180")</f>
        <v>21:0180</v>
      </c>
      <c r="E3986" t="s">
        <v>15604</v>
      </c>
      <c r="F3986" t="s">
        <v>15605</v>
      </c>
      <c r="H3986">
        <v>53.0558908</v>
      </c>
      <c r="I3986">
        <v>-120.0450721</v>
      </c>
      <c r="J3986" s="1" t="str">
        <f t="shared" ref="J3986:J4009" si="360">HYPERLINK("http://geochem.nrcan.gc.ca/cdogs/content/kwd/kwd020018_e.htm", "Fluid (stream)")</f>
        <v>Fluid (stream)</v>
      </c>
      <c r="K3986" s="1" t="str">
        <f t="shared" ref="K3986:K4009" si="361">HYPERLINK("http://geochem.nrcan.gc.ca/cdogs/content/kwd/kwd080007_e.htm", "Untreated Water")</f>
        <v>Untreated Water</v>
      </c>
      <c r="L3986">
        <v>24</v>
      </c>
      <c r="M3986" t="s">
        <v>11411</v>
      </c>
      <c r="N3986">
        <v>467</v>
      </c>
      <c r="O3986">
        <v>0.1</v>
      </c>
      <c r="P3986">
        <v>10</v>
      </c>
      <c r="Q3986">
        <v>6.7</v>
      </c>
    </row>
    <row r="3987" spans="1:17" hidden="1" x14ac:dyDescent="0.3">
      <c r="A3987" t="s">
        <v>15606</v>
      </c>
      <c r="B3987" t="s">
        <v>15607</v>
      </c>
      <c r="C3987" s="1" t="str">
        <f t="shared" si="355"/>
        <v>21:0552</v>
      </c>
      <c r="D3987" s="1" t="str">
        <f t="shared" si="359"/>
        <v>21:0180</v>
      </c>
      <c r="E3987" t="s">
        <v>15608</v>
      </c>
      <c r="F3987" t="s">
        <v>15609</v>
      </c>
      <c r="H3987">
        <v>53.024732399999998</v>
      </c>
      <c r="I3987">
        <v>-120.0462169</v>
      </c>
      <c r="J3987" s="1" t="str">
        <f t="shared" si="360"/>
        <v>Fluid (stream)</v>
      </c>
      <c r="K3987" s="1" t="str">
        <f t="shared" si="361"/>
        <v>Untreated Water</v>
      </c>
      <c r="L3987">
        <v>24</v>
      </c>
      <c r="M3987" t="s">
        <v>11416</v>
      </c>
      <c r="N3987">
        <v>468</v>
      </c>
      <c r="O3987">
        <v>0.1</v>
      </c>
      <c r="P3987">
        <v>10</v>
      </c>
      <c r="Q3987">
        <v>6.5</v>
      </c>
    </row>
    <row r="3988" spans="1:17" hidden="1" x14ac:dyDescent="0.3">
      <c r="A3988" t="s">
        <v>15610</v>
      </c>
      <c r="B3988" t="s">
        <v>15611</v>
      </c>
      <c r="C3988" s="1" t="str">
        <f t="shared" si="355"/>
        <v>21:0552</v>
      </c>
      <c r="D3988" s="1" t="str">
        <f t="shared" si="359"/>
        <v>21:0180</v>
      </c>
      <c r="E3988" t="s">
        <v>15612</v>
      </c>
      <c r="F3988" t="s">
        <v>15613</v>
      </c>
      <c r="H3988">
        <v>53.0259699</v>
      </c>
      <c r="I3988">
        <v>-120.0610403</v>
      </c>
      <c r="J3988" s="1" t="str">
        <f t="shared" si="360"/>
        <v>Fluid (stream)</v>
      </c>
      <c r="K3988" s="1" t="str">
        <f t="shared" si="361"/>
        <v>Untreated Water</v>
      </c>
      <c r="L3988">
        <v>24</v>
      </c>
      <c r="M3988" t="s">
        <v>11421</v>
      </c>
      <c r="N3988">
        <v>469</v>
      </c>
      <c r="O3988">
        <v>0.1</v>
      </c>
      <c r="P3988">
        <v>10</v>
      </c>
      <c r="Q3988">
        <v>6.7</v>
      </c>
    </row>
    <row r="3989" spans="1:17" hidden="1" x14ac:dyDescent="0.3">
      <c r="A3989" t="s">
        <v>15614</v>
      </c>
      <c r="B3989" t="s">
        <v>15615</v>
      </c>
      <c r="C3989" s="1" t="str">
        <f t="shared" si="355"/>
        <v>21:0552</v>
      </c>
      <c r="D3989" s="1" t="str">
        <f t="shared" si="359"/>
        <v>21:0180</v>
      </c>
      <c r="E3989" t="s">
        <v>15616</v>
      </c>
      <c r="F3989" t="s">
        <v>15617</v>
      </c>
      <c r="H3989">
        <v>53.348589099999998</v>
      </c>
      <c r="I3989">
        <v>-120.19944510000001</v>
      </c>
      <c r="J3989" s="1" t="str">
        <f t="shared" si="360"/>
        <v>Fluid (stream)</v>
      </c>
      <c r="K3989" s="1" t="str">
        <f t="shared" si="361"/>
        <v>Untreated Water</v>
      </c>
      <c r="L3989">
        <v>24</v>
      </c>
      <c r="M3989" t="s">
        <v>11426</v>
      </c>
      <c r="N3989">
        <v>470</v>
      </c>
      <c r="O3989">
        <v>2.5</v>
      </c>
      <c r="P3989">
        <v>36</v>
      </c>
      <c r="Q3989">
        <v>7.7</v>
      </c>
    </row>
    <row r="3990" spans="1:17" hidden="1" x14ac:dyDescent="0.3">
      <c r="A3990" t="s">
        <v>15618</v>
      </c>
      <c r="B3990" t="s">
        <v>15619</v>
      </c>
      <c r="C3990" s="1" t="str">
        <f t="shared" si="355"/>
        <v>21:0552</v>
      </c>
      <c r="D3990" s="1" t="str">
        <f t="shared" si="359"/>
        <v>21:0180</v>
      </c>
      <c r="E3990" t="s">
        <v>15620</v>
      </c>
      <c r="F3990" t="s">
        <v>15621</v>
      </c>
      <c r="H3990">
        <v>53.3416256</v>
      </c>
      <c r="I3990">
        <v>-120.1878067</v>
      </c>
      <c r="J3990" s="1" t="str">
        <f t="shared" si="360"/>
        <v>Fluid (stream)</v>
      </c>
      <c r="K3990" s="1" t="str">
        <f t="shared" si="361"/>
        <v>Untreated Water</v>
      </c>
      <c r="L3990">
        <v>24</v>
      </c>
      <c r="M3990" t="s">
        <v>11440</v>
      </c>
      <c r="N3990">
        <v>471</v>
      </c>
      <c r="O3990">
        <v>3.5</v>
      </c>
      <c r="P3990">
        <v>30</v>
      </c>
      <c r="Q3990">
        <v>7.9</v>
      </c>
    </row>
    <row r="3991" spans="1:17" hidden="1" x14ac:dyDescent="0.3">
      <c r="A3991" t="s">
        <v>15622</v>
      </c>
      <c r="B3991" t="s">
        <v>15623</v>
      </c>
      <c r="C3991" s="1" t="str">
        <f t="shared" si="355"/>
        <v>21:0552</v>
      </c>
      <c r="D3991" s="1" t="str">
        <f t="shared" si="359"/>
        <v>21:0180</v>
      </c>
      <c r="E3991" t="s">
        <v>15624</v>
      </c>
      <c r="F3991" t="s">
        <v>15625</v>
      </c>
      <c r="H3991">
        <v>53.3339645</v>
      </c>
      <c r="I3991">
        <v>-120.1756172</v>
      </c>
      <c r="J3991" s="1" t="str">
        <f t="shared" si="360"/>
        <v>Fluid (stream)</v>
      </c>
      <c r="K3991" s="1" t="str">
        <f t="shared" si="361"/>
        <v>Untreated Water</v>
      </c>
      <c r="L3991">
        <v>24</v>
      </c>
      <c r="M3991" t="s">
        <v>11445</v>
      </c>
      <c r="N3991">
        <v>472</v>
      </c>
      <c r="O3991">
        <v>1.5</v>
      </c>
      <c r="P3991">
        <v>10</v>
      </c>
      <c r="Q3991">
        <v>7.6</v>
      </c>
    </row>
    <row r="3992" spans="1:17" hidden="1" x14ac:dyDescent="0.3">
      <c r="A3992" t="s">
        <v>15626</v>
      </c>
      <c r="B3992" t="s">
        <v>15627</v>
      </c>
      <c r="C3992" s="1" t="str">
        <f t="shared" si="355"/>
        <v>21:0552</v>
      </c>
      <c r="D3992" s="1" t="str">
        <f t="shared" si="359"/>
        <v>21:0180</v>
      </c>
      <c r="E3992" t="s">
        <v>15628</v>
      </c>
      <c r="F3992" t="s">
        <v>15629</v>
      </c>
      <c r="H3992">
        <v>53.307353999999997</v>
      </c>
      <c r="I3992">
        <v>-120.1290813</v>
      </c>
      <c r="J3992" s="1" t="str">
        <f t="shared" si="360"/>
        <v>Fluid (stream)</v>
      </c>
      <c r="K3992" s="1" t="str">
        <f t="shared" si="361"/>
        <v>Untreated Water</v>
      </c>
      <c r="L3992">
        <v>24</v>
      </c>
      <c r="M3992" t="s">
        <v>11450</v>
      </c>
      <c r="N3992">
        <v>473</v>
      </c>
      <c r="O3992">
        <v>2.5</v>
      </c>
      <c r="P3992">
        <v>22</v>
      </c>
      <c r="Q3992">
        <v>7.7</v>
      </c>
    </row>
    <row r="3993" spans="1:17" hidden="1" x14ac:dyDescent="0.3">
      <c r="A3993" t="s">
        <v>15630</v>
      </c>
      <c r="B3993" t="s">
        <v>15631</v>
      </c>
      <c r="C3993" s="1" t="str">
        <f t="shared" si="355"/>
        <v>21:0552</v>
      </c>
      <c r="D3993" s="1" t="str">
        <f t="shared" si="359"/>
        <v>21:0180</v>
      </c>
      <c r="E3993" t="s">
        <v>15632</v>
      </c>
      <c r="F3993" t="s">
        <v>15633</v>
      </c>
      <c r="H3993">
        <v>53.427598500000002</v>
      </c>
      <c r="I3993">
        <v>-120.54046049999999</v>
      </c>
      <c r="J3993" s="1" t="str">
        <f t="shared" si="360"/>
        <v>Fluid (stream)</v>
      </c>
      <c r="K3993" s="1" t="str">
        <f t="shared" si="361"/>
        <v>Untreated Water</v>
      </c>
      <c r="L3993">
        <v>24</v>
      </c>
      <c r="M3993" t="s">
        <v>11460</v>
      </c>
      <c r="N3993">
        <v>474</v>
      </c>
      <c r="O3993">
        <v>0.1</v>
      </c>
      <c r="P3993">
        <v>10</v>
      </c>
      <c r="Q3993">
        <v>6.8</v>
      </c>
    </row>
    <row r="3994" spans="1:17" hidden="1" x14ac:dyDescent="0.3">
      <c r="A3994" t="s">
        <v>15634</v>
      </c>
      <c r="B3994" t="s">
        <v>15635</v>
      </c>
      <c r="C3994" s="1" t="str">
        <f t="shared" si="355"/>
        <v>21:0552</v>
      </c>
      <c r="D3994" s="1" t="str">
        <f t="shared" si="359"/>
        <v>21:0180</v>
      </c>
      <c r="E3994" t="s">
        <v>15636</v>
      </c>
      <c r="F3994" t="s">
        <v>15637</v>
      </c>
      <c r="H3994">
        <v>53.401532099999997</v>
      </c>
      <c r="I3994">
        <v>-120.6569198</v>
      </c>
      <c r="J3994" s="1" t="str">
        <f t="shared" si="360"/>
        <v>Fluid (stream)</v>
      </c>
      <c r="K3994" s="1" t="str">
        <f t="shared" si="361"/>
        <v>Untreated Water</v>
      </c>
      <c r="L3994">
        <v>24</v>
      </c>
      <c r="M3994" t="s">
        <v>11431</v>
      </c>
      <c r="N3994">
        <v>475</v>
      </c>
      <c r="O3994">
        <v>0.1</v>
      </c>
      <c r="P3994">
        <v>22</v>
      </c>
      <c r="Q3994">
        <v>6.5</v>
      </c>
    </row>
    <row r="3995" spans="1:17" hidden="1" x14ac:dyDescent="0.3">
      <c r="A3995" t="s">
        <v>15638</v>
      </c>
      <c r="B3995" t="s">
        <v>15639</v>
      </c>
      <c r="C3995" s="1" t="str">
        <f t="shared" si="355"/>
        <v>21:0552</v>
      </c>
      <c r="D3995" s="1" t="str">
        <f t="shared" si="359"/>
        <v>21:0180</v>
      </c>
      <c r="E3995" t="s">
        <v>15636</v>
      </c>
      <c r="F3995" t="s">
        <v>15640</v>
      </c>
      <c r="H3995">
        <v>53.401532099999997</v>
      </c>
      <c r="I3995">
        <v>-120.6569198</v>
      </c>
      <c r="J3995" s="1" t="str">
        <f t="shared" si="360"/>
        <v>Fluid (stream)</v>
      </c>
      <c r="K3995" s="1" t="str">
        <f t="shared" si="361"/>
        <v>Untreated Water</v>
      </c>
      <c r="L3995">
        <v>24</v>
      </c>
      <c r="M3995" t="s">
        <v>11435</v>
      </c>
      <c r="N3995">
        <v>476</v>
      </c>
      <c r="O3995">
        <v>0.1</v>
      </c>
      <c r="P3995">
        <v>28</v>
      </c>
      <c r="Q3995">
        <v>6.4</v>
      </c>
    </row>
    <row r="3996" spans="1:17" hidden="1" x14ac:dyDescent="0.3">
      <c r="A3996" t="s">
        <v>15641</v>
      </c>
      <c r="B3996" t="s">
        <v>15642</v>
      </c>
      <c r="C3996" s="1" t="str">
        <f t="shared" si="355"/>
        <v>21:0552</v>
      </c>
      <c r="D3996" s="1" t="str">
        <f t="shared" si="359"/>
        <v>21:0180</v>
      </c>
      <c r="E3996" t="s">
        <v>15643</v>
      </c>
      <c r="F3996" t="s">
        <v>15644</v>
      </c>
      <c r="H3996">
        <v>53.374082700000002</v>
      </c>
      <c r="I3996">
        <v>-120.6920655</v>
      </c>
      <c r="J3996" s="1" t="str">
        <f t="shared" si="360"/>
        <v>Fluid (stream)</v>
      </c>
      <c r="K3996" s="1" t="str">
        <f t="shared" si="361"/>
        <v>Untreated Water</v>
      </c>
      <c r="L3996">
        <v>24</v>
      </c>
      <c r="M3996" t="s">
        <v>11465</v>
      </c>
      <c r="N3996">
        <v>477</v>
      </c>
      <c r="O3996">
        <v>0.1</v>
      </c>
      <c r="P3996">
        <v>100</v>
      </c>
      <c r="Q3996">
        <v>6.9</v>
      </c>
    </row>
    <row r="3997" spans="1:17" hidden="1" x14ac:dyDescent="0.3">
      <c r="A3997" t="s">
        <v>15645</v>
      </c>
      <c r="B3997" t="s">
        <v>15646</v>
      </c>
      <c r="C3997" s="1" t="str">
        <f t="shared" si="355"/>
        <v>21:0552</v>
      </c>
      <c r="D3997" s="1" t="str">
        <f t="shared" si="359"/>
        <v>21:0180</v>
      </c>
      <c r="E3997" t="s">
        <v>15647</v>
      </c>
      <c r="F3997" t="s">
        <v>15648</v>
      </c>
      <c r="H3997">
        <v>53.372952599999998</v>
      </c>
      <c r="I3997">
        <v>-120.7075821</v>
      </c>
      <c r="J3997" s="1" t="str">
        <f t="shared" si="360"/>
        <v>Fluid (stream)</v>
      </c>
      <c r="K3997" s="1" t="str">
        <f t="shared" si="361"/>
        <v>Untreated Water</v>
      </c>
      <c r="L3997">
        <v>24</v>
      </c>
      <c r="M3997" t="s">
        <v>11470</v>
      </c>
      <c r="N3997">
        <v>478</v>
      </c>
      <c r="O3997">
        <v>0.35</v>
      </c>
      <c r="P3997">
        <v>22</v>
      </c>
      <c r="Q3997">
        <v>7.3</v>
      </c>
    </row>
    <row r="3998" spans="1:17" hidden="1" x14ac:dyDescent="0.3">
      <c r="A3998" t="s">
        <v>15649</v>
      </c>
      <c r="B3998" t="s">
        <v>15650</v>
      </c>
      <c r="C3998" s="1" t="str">
        <f t="shared" si="355"/>
        <v>21:0552</v>
      </c>
      <c r="D3998" s="1" t="str">
        <f t="shared" si="359"/>
        <v>21:0180</v>
      </c>
      <c r="E3998" t="s">
        <v>15651</v>
      </c>
      <c r="F3998" t="s">
        <v>15652</v>
      </c>
      <c r="H3998">
        <v>53.322653099999997</v>
      </c>
      <c r="I3998">
        <v>-120.6869044</v>
      </c>
      <c r="J3998" s="1" t="str">
        <f t="shared" si="360"/>
        <v>Fluid (stream)</v>
      </c>
      <c r="K3998" s="1" t="str">
        <f t="shared" si="361"/>
        <v>Untreated Water</v>
      </c>
      <c r="L3998">
        <v>24</v>
      </c>
      <c r="M3998" t="s">
        <v>11475</v>
      </c>
      <c r="N3998">
        <v>479</v>
      </c>
      <c r="O3998">
        <v>0.1</v>
      </c>
      <c r="P3998">
        <v>10</v>
      </c>
      <c r="Q3998">
        <v>7.3</v>
      </c>
    </row>
    <row r="3999" spans="1:17" hidden="1" x14ac:dyDescent="0.3">
      <c r="A3999" t="s">
        <v>15653</v>
      </c>
      <c r="B3999" t="s">
        <v>15654</v>
      </c>
      <c r="C3999" s="1" t="str">
        <f t="shared" si="355"/>
        <v>21:0552</v>
      </c>
      <c r="D3999" s="1" t="str">
        <f t="shared" si="359"/>
        <v>21:0180</v>
      </c>
      <c r="E3999" t="s">
        <v>15655</v>
      </c>
      <c r="F3999" t="s">
        <v>15656</v>
      </c>
      <c r="H3999">
        <v>53.261484600000003</v>
      </c>
      <c r="I3999">
        <v>-120.6650454</v>
      </c>
      <c r="J3999" s="1" t="str">
        <f t="shared" si="360"/>
        <v>Fluid (stream)</v>
      </c>
      <c r="K3999" s="1" t="str">
        <f t="shared" si="361"/>
        <v>Untreated Water</v>
      </c>
      <c r="L3999">
        <v>24</v>
      </c>
      <c r="M3999" t="s">
        <v>11480</v>
      </c>
      <c r="N3999">
        <v>480</v>
      </c>
      <c r="O3999">
        <v>0.1</v>
      </c>
      <c r="P3999">
        <v>34</v>
      </c>
      <c r="Q3999">
        <v>7.1</v>
      </c>
    </row>
    <row r="4000" spans="1:17" hidden="1" x14ac:dyDescent="0.3">
      <c r="A4000" t="s">
        <v>15657</v>
      </c>
      <c r="B4000" t="s">
        <v>15658</v>
      </c>
      <c r="C4000" s="1" t="str">
        <f t="shared" si="355"/>
        <v>21:0552</v>
      </c>
      <c r="D4000" s="1" t="str">
        <f t="shared" si="359"/>
        <v>21:0180</v>
      </c>
      <c r="E4000" t="s">
        <v>15659</v>
      </c>
      <c r="F4000" t="s">
        <v>15660</v>
      </c>
      <c r="H4000">
        <v>53.309359800000003</v>
      </c>
      <c r="I4000">
        <v>-120.3296553</v>
      </c>
      <c r="J4000" s="1" t="str">
        <f t="shared" si="360"/>
        <v>Fluid (stream)</v>
      </c>
      <c r="K4000" s="1" t="str">
        <f t="shared" si="361"/>
        <v>Untreated Water</v>
      </c>
      <c r="L4000">
        <v>25</v>
      </c>
      <c r="M4000" t="s">
        <v>11387</v>
      </c>
      <c r="N4000">
        <v>481</v>
      </c>
      <c r="O4000">
        <v>0.1</v>
      </c>
      <c r="P4000">
        <v>88</v>
      </c>
      <c r="Q4000">
        <v>7</v>
      </c>
    </row>
    <row r="4001" spans="1:17" hidden="1" x14ac:dyDescent="0.3">
      <c r="A4001" t="s">
        <v>15661</v>
      </c>
      <c r="B4001" t="s">
        <v>15662</v>
      </c>
      <c r="C4001" s="1" t="str">
        <f t="shared" si="355"/>
        <v>21:0552</v>
      </c>
      <c r="D4001" s="1" t="str">
        <f t="shared" si="359"/>
        <v>21:0180</v>
      </c>
      <c r="E4001" t="s">
        <v>15663</v>
      </c>
      <c r="F4001" t="s">
        <v>15664</v>
      </c>
      <c r="H4001">
        <v>53.331622400000001</v>
      </c>
      <c r="I4001">
        <v>-120.31126930000001</v>
      </c>
      <c r="J4001" s="1" t="str">
        <f t="shared" si="360"/>
        <v>Fluid (stream)</v>
      </c>
      <c r="K4001" s="1" t="str">
        <f t="shared" si="361"/>
        <v>Untreated Water</v>
      </c>
      <c r="L4001">
        <v>25</v>
      </c>
      <c r="M4001" t="s">
        <v>11431</v>
      </c>
      <c r="N4001">
        <v>482</v>
      </c>
      <c r="O4001">
        <v>0.46</v>
      </c>
      <c r="P4001">
        <v>24</v>
      </c>
      <c r="Q4001">
        <v>7.1</v>
      </c>
    </row>
    <row r="4002" spans="1:17" hidden="1" x14ac:dyDescent="0.3">
      <c r="A4002" t="s">
        <v>15665</v>
      </c>
      <c r="B4002" t="s">
        <v>15666</v>
      </c>
      <c r="C4002" s="1" t="str">
        <f t="shared" si="355"/>
        <v>21:0552</v>
      </c>
      <c r="D4002" s="1" t="str">
        <f t="shared" si="359"/>
        <v>21:0180</v>
      </c>
      <c r="E4002" t="s">
        <v>15663</v>
      </c>
      <c r="F4002" t="s">
        <v>15667</v>
      </c>
      <c r="H4002">
        <v>53.331622400000001</v>
      </c>
      <c r="I4002">
        <v>-120.31126930000001</v>
      </c>
      <c r="J4002" s="1" t="str">
        <f t="shared" si="360"/>
        <v>Fluid (stream)</v>
      </c>
      <c r="K4002" s="1" t="str">
        <f t="shared" si="361"/>
        <v>Untreated Water</v>
      </c>
      <c r="L4002">
        <v>25</v>
      </c>
      <c r="M4002" t="s">
        <v>11435</v>
      </c>
      <c r="N4002">
        <v>483</v>
      </c>
      <c r="O4002">
        <v>0.53</v>
      </c>
      <c r="P4002">
        <v>24</v>
      </c>
      <c r="Q4002">
        <v>7.2</v>
      </c>
    </row>
    <row r="4003" spans="1:17" hidden="1" x14ac:dyDescent="0.3">
      <c r="A4003" t="s">
        <v>15668</v>
      </c>
      <c r="B4003" t="s">
        <v>15669</v>
      </c>
      <c r="C4003" s="1" t="str">
        <f t="shared" si="355"/>
        <v>21:0552</v>
      </c>
      <c r="D4003" s="1" t="str">
        <f t="shared" si="359"/>
        <v>21:0180</v>
      </c>
      <c r="E4003" t="s">
        <v>15670</v>
      </c>
      <c r="F4003" t="s">
        <v>15671</v>
      </c>
      <c r="H4003">
        <v>53.2551372</v>
      </c>
      <c r="I4003">
        <v>-120.32816010000001</v>
      </c>
      <c r="J4003" s="1" t="str">
        <f t="shared" si="360"/>
        <v>Fluid (stream)</v>
      </c>
      <c r="K4003" s="1" t="str">
        <f t="shared" si="361"/>
        <v>Untreated Water</v>
      </c>
      <c r="L4003">
        <v>25</v>
      </c>
      <c r="M4003" t="s">
        <v>11392</v>
      </c>
      <c r="N4003">
        <v>484</v>
      </c>
      <c r="O4003">
        <v>0.74</v>
      </c>
      <c r="P4003">
        <v>10</v>
      </c>
      <c r="Q4003">
        <v>7</v>
      </c>
    </row>
    <row r="4004" spans="1:17" hidden="1" x14ac:dyDescent="0.3">
      <c r="A4004" t="s">
        <v>15672</v>
      </c>
      <c r="B4004" t="s">
        <v>15673</v>
      </c>
      <c r="C4004" s="1" t="str">
        <f t="shared" si="355"/>
        <v>21:0552</v>
      </c>
      <c r="D4004" s="1" t="str">
        <f t="shared" si="359"/>
        <v>21:0180</v>
      </c>
      <c r="E4004" t="s">
        <v>15674</v>
      </c>
      <c r="F4004" t="s">
        <v>15675</v>
      </c>
      <c r="H4004">
        <v>53.226495800000002</v>
      </c>
      <c r="I4004">
        <v>-120.3975006</v>
      </c>
      <c r="J4004" s="1" t="str">
        <f t="shared" si="360"/>
        <v>Fluid (stream)</v>
      </c>
      <c r="K4004" s="1" t="str">
        <f t="shared" si="361"/>
        <v>Untreated Water</v>
      </c>
      <c r="L4004">
        <v>25</v>
      </c>
      <c r="M4004" t="s">
        <v>11397</v>
      </c>
      <c r="N4004">
        <v>485</v>
      </c>
      <c r="O4004">
        <v>0.44</v>
      </c>
      <c r="P4004">
        <v>10</v>
      </c>
      <c r="Q4004">
        <v>7</v>
      </c>
    </row>
    <row r="4005" spans="1:17" hidden="1" x14ac:dyDescent="0.3">
      <c r="A4005" t="s">
        <v>15676</v>
      </c>
      <c r="B4005" t="s">
        <v>15677</v>
      </c>
      <c r="C4005" s="1" t="str">
        <f t="shared" si="355"/>
        <v>21:0552</v>
      </c>
      <c r="D4005" s="1" t="str">
        <f t="shared" si="359"/>
        <v>21:0180</v>
      </c>
      <c r="E4005" t="s">
        <v>15678</v>
      </c>
      <c r="F4005" t="s">
        <v>15679</v>
      </c>
      <c r="H4005">
        <v>53.241706000000001</v>
      </c>
      <c r="I4005">
        <v>-120.37439000000001</v>
      </c>
      <c r="J4005" s="1" t="str">
        <f t="shared" si="360"/>
        <v>Fluid (stream)</v>
      </c>
      <c r="K4005" s="1" t="str">
        <f t="shared" si="361"/>
        <v>Untreated Water</v>
      </c>
      <c r="L4005">
        <v>25</v>
      </c>
      <c r="M4005" t="s">
        <v>11402</v>
      </c>
      <c r="N4005">
        <v>486</v>
      </c>
      <c r="O4005">
        <v>0.11</v>
      </c>
      <c r="P4005">
        <v>10</v>
      </c>
      <c r="Q4005">
        <v>6.2</v>
      </c>
    </row>
    <row r="4006" spans="1:17" hidden="1" x14ac:dyDescent="0.3">
      <c r="A4006" t="s">
        <v>15680</v>
      </c>
      <c r="B4006" t="s">
        <v>15681</v>
      </c>
      <c r="C4006" s="1" t="str">
        <f t="shared" si="355"/>
        <v>21:0552</v>
      </c>
      <c r="D4006" s="1" t="str">
        <f t="shared" si="359"/>
        <v>21:0180</v>
      </c>
      <c r="E4006" t="s">
        <v>15682</v>
      </c>
      <c r="F4006" t="s">
        <v>15683</v>
      </c>
      <c r="H4006">
        <v>53.247599999999998</v>
      </c>
      <c r="I4006">
        <v>-120.2925468</v>
      </c>
      <c r="J4006" s="1" t="str">
        <f t="shared" si="360"/>
        <v>Fluid (stream)</v>
      </c>
      <c r="K4006" s="1" t="str">
        <f t="shared" si="361"/>
        <v>Untreated Water</v>
      </c>
      <c r="L4006">
        <v>25</v>
      </c>
      <c r="M4006" t="s">
        <v>11411</v>
      </c>
      <c r="N4006">
        <v>487</v>
      </c>
      <c r="O4006">
        <v>0.8</v>
      </c>
      <c r="P4006">
        <v>10</v>
      </c>
      <c r="Q4006">
        <v>6.6</v>
      </c>
    </row>
    <row r="4007" spans="1:17" hidden="1" x14ac:dyDescent="0.3">
      <c r="A4007" t="s">
        <v>15684</v>
      </c>
      <c r="B4007" t="s">
        <v>15685</v>
      </c>
      <c r="C4007" s="1" t="str">
        <f t="shared" si="355"/>
        <v>21:0552</v>
      </c>
      <c r="D4007" s="1" t="str">
        <f t="shared" si="359"/>
        <v>21:0180</v>
      </c>
      <c r="E4007" t="s">
        <v>15686</v>
      </c>
      <c r="F4007" t="s">
        <v>15687</v>
      </c>
      <c r="H4007">
        <v>53.552533099999998</v>
      </c>
      <c r="I4007">
        <v>-120.8767192</v>
      </c>
      <c r="J4007" s="1" t="str">
        <f t="shared" si="360"/>
        <v>Fluid (stream)</v>
      </c>
      <c r="K4007" s="1" t="str">
        <f t="shared" si="361"/>
        <v>Untreated Water</v>
      </c>
      <c r="L4007">
        <v>25</v>
      </c>
      <c r="M4007" t="s">
        <v>11416</v>
      </c>
      <c r="N4007">
        <v>488</v>
      </c>
      <c r="O4007">
        <v>0.34</v>
      </c>
      <c r="P4007">
        <v>10</v>
      </c>
      <c r="Q4007">
        <v>7.2</v>
      </c>
    </row>
    <row r="4008" spans="1:17" hidden="1" x14ac:dyDescent="0.3">
      <c r="A4008" t="s">
        <v>15688</v>
      </c>
      <c r="B4008" t="s">
        <v>15689</v>
      </c>
      <c r="C4008" s="1" t="str">
        <f t="shared" si="355"/>
        <v>21:0552</v>
      </c>
      <c r="D4008" s="1" t="str">
        <f t="shared" si="359"/>
        <v>21:0180</v>
      </c>
      <c r="E4008" t="s">
        <v>15690</v>
      </c>
      <c r="F4008" t="s">
        <v>15691</v>
      </c>
      <c r="H4008">
        <v>53.553188400000003</v>
      </c>
      <c r="I4008">
        <v>-120.8660715</v>
      </c>
      <c r="J4008" s="1" t="str">
        <f t="shared" si="360"/>
        <v>Fluid (stream)</v>
      </c>
      <c r="K4008" s="1" t="str">
        <f t="shared" si="361"/>
        <v>Untreated Water</v>
      </c>
      <c r="L4008">
        <v>25</v>
      </c>
      <c r="M4008" t="s">
        <v>11421</v>
      </c>
      <c r="N4008">
        <v>489</v>
      </c>
      <c r="O4008">
        <v>0.27</v>
      </c>
      <c r="P4008">
        <v>10</v>
      </c>
      <c r="Q4008">
        <v>7.2</v>
      </c>
    </row>
    <row r="4009" spans="1:17" hidden="1" x14ac:dyDescent="0.3">
      <c r="A4009" t="s">
        <v>15692</v>
      </c>
      <c r="B4009" t="s">
        <v>15693</v>
      </c>
      <c r="C4009" s="1" t="str">
        <f t="shared" si="355"/>
        <v>21:0552</v>
      </c>
      <c r="D4009" s="1" t="str">
        <f t="shared" si="359"/>
        <v>21:0180</v>
      </c>
      <c r="E4009" t="s">
        <v>15694</v>
      </c>
      <c r="F4009" t="s">
        <v>15695</v>
      </c>
      <c r="H4009">
        <v>53.3183784</v>
      </c>
      <c r="I4009">
        <v>-120.35958960000001</v>
      </c>
      <c r="J4009" s="1" t="str">
        <f t="shared" si="360"/>
        <v>Fluid (stream)</v>
      </c>
      <c r="K4009" s="1" t="str">
        <f t="shared" si="361"/>
        <v>Untreated Water</v>
      </c>
      <c r="L4009">
        <v>25</v>
      </c>
      <c r="M4009" t="s">
        <v>11426</v>
      </c>
      <c r="N4009">
        <v>490</v>
      </c>
      <c r="O4009">
        <v>0.91</v>
      </c>
      <c r="P4009">
        <v>10</v>
      </c>
      <c r="Q4009">
        <v>7.2</v>
      </c>
    </row>
    <row r="4010" spans="1:17" hidden="1" x14ac:dyDescent="0.3">
      <c r="A4010" t="s">
        <v>15696</v>
      </c>
      <c r="B4010" t="s">
        <v>15697</v>
      </c>
      <c r="C4010" s="1" t="str">
        <f t="shared" si="355"/>
        <v>21:0552</v>
      </c>
      <c r="D4010" s="1" t="str">
        <f>HYPERLINK("http://geochem.nrcan.gc.ca/cdogs/content/svy/svy_e.htm", "")</f>
        <v/>
      </c>
      <c r="G4010" s="1" t="str">
        <f>HYPERLINK("http://geochem.nrcan.gc.ca/cdogs/content/cr_/cr_00071_e.htm", "71")</f>
        <v>71</v>
      </c>
      <c r="J4010" t="s">
        <v>11453</v>
      </c>
      <c r="K4010" t="s">
        <v>11454</v>
      </c>
      <c r="L4010">
        <v>25</v>
      </c>
      <c r="M4010" t="s">
        <v>11455</v>
      </c>
      <c r="N4010">
        <v>491</v>
      </c>
      <c r="O4010">
        <v>0.31</v>
      </c>
      <c r="P4010">
        <v>64</v>
      </c>
      <c r="Q4010">
        <v>7.5</v>
      </c>
    </row>
    <row r="4011" spans="1:17" hidden="1" x14ac:dyDescent="0.3">
      <c r="A4011" t="s">
        <v>15698</v>
      </c>
      <c r="B4011" t="s">
        <v>15699</v>
      </c>
      <c r="C4011" s="1" t="str">
        <f t="shared" si="355"/>
        <v>21:0552</v>
      </c>
      <c r="D4011" s="1" t="str">
        <f t="shared" ref="D4011:D4021" si="362">HYPERLINK("http://geochem.nrcan.gc.ca/cdogs/content/svy/svy210180_e.htm", "21:0180")</f>
        <v>21:0180</v>
      </c>
      <c r="E4011" t="s">
        <v>15700</v>
      </c>
      <c r="F4011" t="s">
        <v>15701</v>
      </c>
      <c r="H4011">
        <v>53.3285032</v>
      </c>
      <c r="I4011">
        <v>-120.35963769999999</v>
      </c>
      <c r="J4011" s="1" t="str">
        <f t="shared" ref="J4011:J4021" si="363">HYPERLINK("http://geochem.nrcan.gc.ca/cdogs/content/kwd/kwd020018_e.htm", "Fluid (stream)")</f>
        <v>Fluid (stream)</v>
      </c>
      <c r="K4011" s="1" t="str">
        <f t="shared" ref="K4011:K4021" si="364">HYPERLINK("http://geochem.nrcan.gc.ca/cdogs/content/kwd/kwd080007_e.htm", "Untreated Water")</f>
        <v>Untreated Water</v>
      </c>
      <c r="L4011">
        <v>25</v>
      </c>
      <c r="M4011" t="s">
        <v>11440</v>
      </c>
      <c r="N4011">
        <v>492</v>
      </c>
      <c r="O4011">
        <v>1.5</v>
      </c>
      <c r="P4011">
        <v>10</v>
      </c>
      <c r="Q4011">
        <v>7.1</v>
      </c>
    </row>
    <row r="4012" spans="1:17" hidden="1" x14ac:dyDescent="0.3">
      <c r="A4012" t="s">
        <v>15702</v>
      </c>
      <c r="B4012" t="s">
        <v>15703</v>
      </c>
      <c r="C4012" s="1" t="str">
        <f t="shared" si="355"/>
        <v>21:0552</v>
      </c>
      <c r="D4012" s="1" t="str">
        <f t="shared" si="362"/>
        <v>21:0180</v>
      </c>
      <c r="E4012" t="s">
        <v>15659</v>
      </c>
      <c r="F4012" t="s">
        <v>15704</v>
      </c>
      <c r="H4012">
        <v>53.309359800000003</v>
      </c>
      <c r="I4012">
        <v>-120.3296553</v>
      </c>
      <c r="J4012" s="1" t="str">
        <f t="shared" si="363"/>
        <v>Fluid (stream)</v>
      </c>
      <c r="K4012" s="1" t="str">
        <f t="shared" si="364"/>
        <v>Untreated Water</v>
      </c>
      <c r="L4012">
        <v>25</v>
      </c>
      <c r="M4012" t="s">
        <v>11406</v>
      </c>
      <c r="N4012">
        <v>493</v>
      </c>
      <c r="O4012">
        <v>7.0000000000000007E-2</v>
      </c>
      <c r="P4012">
        <v>10</v>
      </c>
      <c r="Q4012">
        <v>6.7</v>
      </c>
    </row>
    <row r="4013" spans="1:17" hidden="1" x14ac:dyDescent="0.3">
      <c r="A4013" t="s">
        <v>15705</v>
      </c>
      <c r="B4013" t="s">
        <v>15706</v>
      </c>
      <c r="C4013" s="1" t="str">
        <f t="shared" si="355"/>
        <v>21:0552</v>
      </c>
      <c r="D4013" s="1" t="str">
        <f t="shared" si="362"/>
        <v>21:0180</v>
      </c>
      <c r="E4013" t="s">
        <v>15707</v>
      </c>
      <c r="F4013" t="s">
        <v>15708</v>
      </c>
      <c r="H4013">
        <v>53.311623300000001</v>
      </c>
      <c r="I4013">
        <v>-120.350534</v>
      </c>
      <c r="J4013" s="1" t="str">
        <f t="shared" si="363"/>
        <v>Fluid (stream)</v>
      </c>
      <c r="K4013" s="1" t="str">
        <f t="shared" si="364"/>
        <v>Untreated Water</v>
      </c>
      <c r="L4013">
        <v>25</v>
      </c>
      <c r="M4013" t="s">
        <v>11445</v>
      </c>
      <c r="N4013">
        <v>494</v>
      </c>
      <c r="O4013">
        <v>0.09</v>
      </c>
      <c r="P4013">
        <v>10</v>
      </c>
      <c r="Q4013">
        <v>6.5</v>
      </c>
    </row>
    <row r="4014" spans="1:17" hidden="1" x14ac:dyDescent="0.3">
      <c r="A4014" t="s">
        <v>15709</v>
      </c>
      <c r="B4014" t="s">
        <v>15710</v>
      </c>
      <c r="C4014" s="1" t="str">
        <f t="shared" si="355"/>
        <v>21:0552</v>
      </c>
      <c r="D4014" s="1" t="str">
        <f t="shared" si="362"/>
        <v>21:0180</v>
      </c>
      <c r="E4014" t="s">
        <v>15711</v>
      </c>
      <c r="F4014" t="s">
        <v>15712</v>
      </c>
      <c r="H4014">
        <v>53.281553799999998</v>
      </c>
      <c r="I4014">
        <v>-120.19694269999999</v>
      </c>
      <c r="J4014" s="1" t="str">
        <f t="shared" si="363"/>
        <v>Fluid (stream)</v>
      </c>
      <c r="K4014" s="1" t="str">
        <f t="shared" si="364"/>
        <v>Untreated Water</v>
      </c>
      <c r="L4014">
        <v>25</v>
      </c>
      <c r="M4014" t="s">
        <v>11450</v>
      </c>
      <c r="N4014">
        <v>495</v>
      </c>
      <c r="O4014">
        <v>0.67</v>
      </c>
      <c r="P4014">
        <v>10</v>
      </c>
      <c r="Q4014">
        <v>7.1</v>
      </c>
    </row>
    <row r="4015" spans="1:17" hidden="1" x14ac:dyDescent="0.3">
      <c r="A4015" t="s">
        <v>15713</v>
      </c>
      <c r="B4015" t="s">
        <v>15714</v>
      </c>
      <c r="C4015" s="1" t="str">
        <f t="shared" si="355"/>
        <v>21:0552</v>
      </c>
      <c r="D4015" s="1" t="str">
        <f t="shared" si="362"/>
        <v>21:0180</v>
      </c>
      <c r="E4015" t="s">
        <v>15715</v>
      </c>
      <c r="F4015" t="s">
        <v>15716</v>
      </c>
      <c r="H4015">
        <v>53.296112299999997</v>
      </c>
      <c r="I4015">
        <v>-120.2542091</v>
      </c>
      <c r="J4015" s="1" t="str">
        <f t="shared" si="363"/>
        <v>Fluid (stream)</v>
      </c>
      <c r="K4015" s="1" t="str">
        <f t="shared" si="364"/>
        <v>Untreated Water</v>
      </c>
      <c r="L4015">
        <v>25</v>
      </c>
      <c r="M4015" t="s">
        <v>11460</v>
      </c>
      <c r="N4015">
        <v>496</v>
      </c>
      <c r="O4015">
        <v>0.22</v>
      </c>
      <c r="P4015">
        <v>26</v>
      </c>
      <c r="Q4015">
        <v>6.8</v>
      </c>
    </row>
    <row r="4016" spans="1:17" hidden="1" x14ac:dyDescent="0.3">
      <c r="A4016" t="s">
        <v>15717</v>
      </c>
      <c r="B4016" t="s">
        <v>15718</v>
      </c>
      <c r="C4016" s="1" t="str">
        <f t="shared" si="355"/>
        <v>21:0552</v>
      </c>
      <c r="D4016" s="1" t="str">
        <f t="shared" si="362"/>
        <v>21:0180</v>
      </c>
      <c r="E4016" t="s">
        <v>15719</v>
      </c>
      <c r="F4016" t="s">
        <v>15720</v>
      </c>
      <c r="H4016">
        <v>53.253076299999996</v>
      </c>
      <c r="I4016">
        <v>-120.15135189999999</v>
      </c>
      <c r="J4016" s="1" t="str">
        <f t="shared" si="363"/>
        <v>Fluid (stream)</v>
      </c>
      <c r="K4016" s="1" t="str">
        <f t="shared" si="364"/>
        <v>Untreated Water</v>
      </c>
      <c r="L4016">
        <v>25</v>
      </c>
      <c r="M4016" t="s">
        <v>11465</v>
      </c>
      <c r="N4016">
        <v>497</v>
      </c>
      <c r="O4016">
        <v>2.5</v>
      </c>
      <c r="P4016">
        <v>10</v>
      </c>
      <c r="Q4016">
        <v>7</v>
      </c>
    </row>
    <row r="4017" spans="1:17" hidden="1" x14ac:dyDescent="0.3">
      <c r="A4017" t="s">
        <v>15721</v>
      </c>
      <c r="B4017" t="s">
        <v>15722</v>
      </c>
      <c r="C4017" s="1" t="str">
        <f t="shared" si="355"/>
        <v>21:0552</v>
      </c>
      <c r="D4017" s="1" t="str">
        <f t="shared" si="362"/>
        <v>21:0180</v>
      </c>
      <c r="E4017" t="s">
        <v>15723</v>
      </c>
      <c r="F4017" t="s">
        <v>15724</v>
      </c>
      <c r="H4017">
        <v>53.2494248</v>
      </c>
      <c r="I4017">
        <v>-120.14679750000001</v>
      </c>
      <c r="J4017" s="1" t="str">
        <f t="shared" si="363"/>
        <v>Fluid (stream)</v>
      </c>
      <c r="K4017" s="1" t="str">
        <f t="shared" si="364"/>
        <v>Untreated Water</v>
      </c>
      <c r="L4017">
        <v>25</v>
      </c>
      <c r="M4017" t="s">
        <v>11470</v>
      </c>
      <c r="N4017">
        <v>498</v>
      </c>
      <c r="O4017">
        <v>1.6</v>
      </c>
      <c r="P4017">
        <v>10</v>
      </c>
      <c r="Q4017">
        <v>7</v>
      </c>
    </row>
    <row r="4018" spans="1:17" hidden="1" x14ac:dyDescent="0.3">
      <c r="A4018" t="s">
        <v>15725</v>
      </c>
      <c r="B4018" t="s">
        <v>15726</v>
      </c>
      <c r="C4018" s="1" t="str">
        <f t="shared" si="355"/>
        <v>21:0552</v>
      </c>
      <c r="D4018" s="1" t="str">
        <f t="shared" si="362"/>
        <v>21:0180</v>
      </c>
      <c r="E4018" t="s">
        <v>15727</v>
      </c>
      <c r="F4018" t="s">
        <v>15728</v>
      </c>
      <c r="H4018">
        <v>53.214676799999999</v>
      </c>
      <c r="I4018">
        <v>-120.0929976</v>
      </c>
      <c r="J4018" s="1" t="str">
        <f t="shared" si="363"/>
        <v>Fluid (stream)</v>
      </c>
      <c r="K4018" s="1" t="str">
        <f t="shared" si="364"/>
        <v>Untreated Water</v>
      </c>
      <c r="L4018">
        <v>25</v>
      </c>
      <c r="M4018" t="s">
        <v>11475</v>
      </c>
      <c r="N4018">
        <v>499</v>
      </c>
      <c r="O4018">
        <v>0.12</v>
      </c>
      <c r="P4018">
        <v>10</v>
      </c>
      <c r="Q4018">
        <v>6.8</v>
      </c>
    </row>
    <row r="4019" spans="1:17" hidden="1" x14ac:dyDescent="0.3">
      <c r="A4019" t="s">
        <v>15729</v>
      </c>
      <c r="B4019" t="s">
        <v>15730</v>
      </c>
      <c r="C4019" s="1" t="str">
        <f t="shared" si="355"/>
        <v>21:0552</v>
      </c>
      <c r="D4019" s="1" t="str">
        <f t="shared" si="362"/>
        <v>21:0180</v>
      </c>
      <c r="E4019" t="s">
        <v>15731</v>
      </c>
      <c r="F4019" t="s">
        <v>15732</v>
      </c>
      <c r="H4019">
        <v>53.241815899999999</v>
      </c>
      <c r="I4019">
        <v>-120.1090195</v>
      </c>
      <c r="J4019" s="1" t="str">
        <f t="shared" si="363"/>
        <v>Fluid (stream)</v>
      </c>
      <c r="K4019" s="1" t="str">
        <f t="shared" si="364"/>
        <v>Untreated Water</v>
      </c>
      <c r="L4019">
        <v>25</v>
      </c>
      <c r="M4019" t="s">
        <v>11480</v>
      </c>
      <c r="N4019">
        <v>500</v>
      </c>
      <c r="O4019">
        <v>1.1000000000000001</v>
      </c>
      <c r="P4019">
        <v>10</v>
      </c>
      <c r="Q4019">
        <v>7.1</v>
      </c>
    </row>
    <row r="4020" spans="1:17" hidden="1" x14ac:dyDescent="0.3">
      <c r="A4020" t="s">
        <v>15733</v>
      </c>
      <c r="B4020" t="s">
        <v>15734</v>
      </c>
      <c r="C4020" s="1" t="str">
        <f t="shared" si="355"/>
        <v>21:0552</v>
      </c>
      <c r="D4020" s="1" t="str">
        <f t="shared" si="362"/>
        <v>21:0180</v>
      </c>
      <c r="E4020" t="s">
        <v>15735</v>
      </c>
      <c r="F4020" t="s">
        <v>15736</v>
      </c>
      <c r="H4020">
        <v>53.1786332</v>
      </c>
      <c r="I4020">
        <v>-120.61015089999999</v>
      </c>
      <c r="J4020" s="1" t="str">
        <f t="shared" si="363"/>
        <v>Fluid (stream)</v>
      </c>
      <c r="K4020" s="1" t="str">
        <f t="shared" si="364"/>
        <v>Untreated Water</v>
      </c>
      <c r="L4020">
        <v>26</v>
      </c>
      <c r="M4020" t="s">
        <v>11387</v>
      </c>
      <c r="N4020">
        <v>501</v>
      </c>
      <c r="O4020">
        <v>7.0000000000000007E-2</v>
      </c>
      <c r="P4020">
        <v>84</v>
      </c>
      <c r="Q4020">
        <v>7.1</v>
      </c>
    </row>
    <row r="4021" spans="1:17" hidden="1" x14ac:dyDescent="0.3">
      <c r="A4021" t="s">
        <v>15737</v>
      </c>
      <c r="B4021" t="s">
        <v>15738</v>
      </c>
      <c r="C4021" s="1" t="str">
        <f t="shared" si="355"/>
        <v>21:0552</v>
      </c>
      <c r="D4021" s="1" t="str">
        <f t="shared" si="362"/>
        <v>21:0180</v>
      </c>
      <c r="E4021" t="s">
        <v>15739</v>
      </c>
      <c r="F4021" t="s">
        <v>15740</v>
      </c>
      <c r="H4021">
        <v>53.241671599999997</v>
      </c>
      <c r="I4021">
        <v>-120.6368068</v>
      </c>
      <c r="J4021" s="1" t="str">
        <f t="shared" si="363"/>
        <v>Fluid (stream)</v>
      </c>
      <c r="K4021" s="1" t="str">
        <f t="shared" si="364"/>
        <v>Untreated Water</v>
      </c>
      <c r="L4021">
        <v>26</v>
      </c>
      <c r="M4021" t="s">
        <v>11392</v>
      </c>
      <c r="N4021">
        <v>502</v>
      </c>
      <c r="O4021">
        <v>0.06</v>
      </c>
      <c r="P4021">
        <v>10</v>
      </c>
      <c r="Q4021">
        <v>6.6</v>
      </c>
    </row>
    <row r="4022" spans="1:17" hidden="1" x14ac:dyDescent="0.3">
      <c r="A4022" t="s">
        <v>15741</v>
      </c>
      <c r="B4022" t="s">
        <v>15742</v>
      </c>
      <c r="C4022" s="1" t="str">
        <f t="shared" si="355"/>
        <v>21:0552</v>
      </c>
      <c r="D4022" s="1" t="str">
        <f>HYPERLINK("http://geochem.nrcan.gc.ca/cdogs/content/svy/svy_e.htm", "")</f>
        <v/>
      </c>
      <c r="G4022" s="1" t="str">
        <f>HYPERLINK("http://geochem.nrcan.gc.ca/cdogs/content/cr_/cr_00072_e.htm", "72")</f>
        <v>72</v>
      </c>
      <c r="J4022" t="s">
        <v>11453</v>
      </c>
      <c r="K4022" t="s">
        <v>11454</v>
      </c>
      <c r="L4022">
        <v>26</v>
      </c>
      <c r="M4022" t="s">
        <v>11455</v>
      </c>
      <c r="N4022">
        <v>503</v>
      </c>
      <c r="O4022">
        <v>0.31</v>
      </c>
      <c r="P4022">
        <v>100</v>
      </c>
      <c r="Q4022">
        <v>6.8</v>
      </c>
    </row>
    <row r="4023" spans="1:17" hidden="1" x14ac:dyDescent="0.3">
      <c r="A4023" t="s">
        <v>15743</v>
      </c>
      <c r="B4023" t="s">
        <v>15744</v>
      </c>
      <c r="C4023" s="1" t="str">
        <f t="shared" si="355"/>
        <v>21:0552</v>
      </c>
      <c r="D4023" s="1" t="str">
        <f t="shared" ref="D4023:D4058" si="365">HYPERLINK("http://geochem.nrcan.gc.ca/cdogs/content/svy/svy210180_e.htm", "21:0180")</f>
        <v>21:0180</v>
      </c>
      <c r="E4023" t="s">
        <v>15745</v>
      </c>
      <c r="F4023" t="s">
        <v>15746</v>
      </c>
      <c r="H4023">
        <v>53.234327299999997</v>
      </c>
      <c r="I4023">
        <v>-120.60980189999999</v>
      </c>
      <c r="J4023" s="1" t="str">
        <f t="shared" ref="J4023:J4058" si="366">HYPERLINK("http://geochem.nrcan.gc.ca/cdogs/content/kwd/kwd020018_e.htm", "Fluid (stream)")</f>
        <v>Fluid (stream)</v>
      </c>
      <c r="K4023" s="1" t="str">
        <f t="shared" ref="K4023:K4058" si="367">HYPERLINK("http://geochem.nrcan.gc.ca/cdogs/content/kwd/kwd080007_e.htm", "Untreated Water")</f>
        <v>Untreated Water</v>
      </c>
      <c r="L4023">
        <v>26</v>
      </c>
      <c r="M4023" t="s">
        <v>11397</v>
      </c>
      <c r="N4023">
        <v>504</v>
      </c>
      <c r="O4023">
        <v>0.24</v>
      </c>
      <c r="P4023">
        <v>10</v>
      </c>
      <c r="Q4023">
        <v>6.8</v>
      </c>
    </row>
    <row r="4024" spans="1:17" hidden="1" x14ac:dyDescent="0.3">
      <c r="A4024" t="s">
        <v>15747</v>
      </c>
      <c r="B4024" t="s">
        <v>15748</v>
      </c>
      <c r="C4024" s="1" t="str">
        <f t="shared" si="355"/>
        <v>21:0552</v>
      </c>
      <c r="D4024" s="1" t="str">
        <f t="shared" si="365"/>
        <v>21:0180</v>
      </c>
      <c r="E4024" t="s">
        <v>15749</v>
      </c>
      <c r="F4024" t="s">
        <v>15750</v>
      </c>
      <c r="H4024">
        <v>53.225990299999999</v>
      </c>
      <c r="I4024">
        <v>-120.59092320000001</v>
      </c>
      <c r="J4024" s="1" t="str">
        <f t="shared" si="366"/>
        <v>Fluid (stream)</v>
      </c>
      <c r="K4024" s="1" t="str">
        <f t="shared" si="367"/>
        <v>Untreated Water</v>
      </c>
      <c r="L4024">
        <v>26</v>
      </c>
      <c r="M4024" t="s">
        <v>11402</v>
      </c>
      <c r="N4024">
        <v>505</v>
      </c>
      <c r="O4024">
        <v>0.44</v>
      </c>
      <c r="P4024">
        <v>10</v>
      </c>
      <c r="Q4024">
        <v>7</v>
      </c>
    </row>
    <row r="4025" spans="1:17" hidden="1" x14ac:dyDescent="0.3">
      <c r="A4025" t="s">
        <v>15751</v>
      </c>
      <c r="B4025" t="s">
        <v>15752</v>
      </c>
      <c r="C4025" s="1" t="str">
        <f t="shared" si="355"/>
        <v>21:0552</v>
      </c>
      <c r="D4025" s="1" t="str">
        <f t="shared" si="365"/>
        <v>21:0180</v>
      </c>
      <c r="E4025" t="s">
        <v>15753</v>
      </c>
      <c r="F4025" t="s">
        <v>15754</v>
      </c>
      <c r="H4025">
        <v>53.207807899999999</v>
      </c>
      <c r="I4025">
        <v>-120.5704234</v>
      </c>
      <c r="J4025" s="1" t="str">
        <f t="shared" si="366"/>
        <v>Fluid (stream)</v>
      </c>
      <c r="K4025" s="1" t="str">
        <f t="shared" si="367"/>
        <v>Untreated Water</v>
      </c>
      <c r="L4025">
        <v>26</v>
      </c>
      <c r="M4025" t="s">
        <v>11411</v>
      </c>
      <c r="N4025">
        <v>506</v>
      </c>
      <c r="O4025">
        <v>0.24</v>
      </c>
      <c r="P4025">
        <v>10</v>
      </c>
      <c r="Q4025">
        <v>6.9</v>
      </c>
    </row>
    <row r="4026" spans="1:17" hidden="1" x14ac:dyDescent="0.3">
      <c r="A4026" t="s">
        <v>15755</v>
      </c>
      <c r="B4026" t="s">
        <v>15756</v>
      </c>
      <c r="C4026" s="1" t="str">
        <f t="shared" si="355"/>
        <v>21:0552</v>
      </c>
      <c r="D4026" s="1" t="str">
        <f t="shared" si="365"/>
        <v>21:0180</v>
      </c>
      <c r="E4026" t="s">
        <v>15757</v>
      </c>
      <c r="F4026" t="s">
        <v>15758</v>
      </c>
      <c r="H4026">
        <v>53.2147918</v>
      </c>
      <c r="I4026">
        <v>-120.59159769999999</v>
      </c>
      <c r="J4026" s="1" t="str">
        <f t="shared" si="366"/>
        <v>Fluid (stream)</v>
      </c>
      <c r="K4026" s="1" t="str">
        <f t="shared" si="367"/>
        <v>Untreated Water</v>
      </c>
      <c r="L4026">
        <v>26</v>
      </c>
      <c r="M4026" t="s">
        <v>11416</v>
      </c>
      <c r="N4026">
        <v>507</v>
      </c>
      <c r="O4026">
        <v>0.43</v>
      </c>
      <c r="P4026">
        <v>10</v>
      </c>
      <c r="Q4026">
        <v>7.1</v>
      </c>
    </row>
    <row r="4027" spans="1:17" hidden="1" x14ac:dyDescent="0.3">
      <c r="A4027" t="s">
        <v>15759</v>
      </c>
      <c r="B4027" t="s">
        <v>15760</v>
      </c>
      <c r="C4027" s="1" t="str">
        <f t="shared" si="355"/>
        <v>21:0552</v>
      </c>
      <c r="D4027" s="1" t="str">
        <f t="shared" si="365"/>
        <v>21:0180</v>
      </c>
      <c r="E4027" t="s">
        <v>15761</v>
      </c>
      <c r="F4027" t="s">
        <v>15762</v>
      </c>
      <c r="H4027">
        <v>53.195554100000003</v>
      </c>
      <c r="I4027">
        <v>-120.6303949</v>
      </c>
      <c r="J4027" s="1" t="str">
        <f t="shared" si="366"/>
        <v>Fluid (stream)</v>
      </c>
      <c r="K4027" s="1" t="str">
        <f t="shared" si="367"/>
        <v>Untreated Water</v>
      </c>
      <c r="L4027">
        <v>26</v>
      </c>
      <c r="M4027" t="s">
        <v>11421</v>
      </c>
      <c r="N4027">
        <v>508</v>
      </c>
      <c r="O4027">
        <v>0.13</v>
      </c>
      <c r="P4027">
        <v>10</v>
      </c>
      <c r="Q4027">
        <v>6.9</v>
      </c>
    </row>
    <row r="4028" spans="1:17" hidden="1" x14ac:dyDescent="0.3">
      <c r="A4028" t="s">
        <v>15763</v>
      </c>
      <c r="B4028" t="s">
        <v>15764</v>
      </c>
      <c r="C4028" s="1" t="str">
        <f t="shared" si="355"/>
        <v>21:0552</v>
      </c>
      <c r="D4028" s="1" t="str">
        <f t="shared" si="365"/>
        <v>21:0180</v>
      </c>
      <c r="E4028" t="s">
        <v>15735</v>
      </c>
      <c r="F4028" t="s">
        <v>15765</v>
      </c>
      <c r="H4028">
        <v>53.1786332</v>
      </c>
      <c r="I4028">
        <v>-120.61015089999999</v>
      </c>
      <c r="J4028" s="1" t="str">
        <f t="shared" si="366"/>
        <v>Fluid (stream)</v>
      </c>
      <c r="K4028" s="1" t="str">
        <f t="shared" si="367"/>
        <v>Untreated Water</v>
      </c>
      <c r="L4028">
        <v>26</v>
      </c>
      <c r="M4028" t="s">
        <v>11406</v>
      </c>
      <c r="N4028">
        <v>509</v>
      </c>
      <c r="O4028">
        <v>0.23</v>
      </c>
      <c r="P4028">
        <v>10</v>
      </c>
      <c r="Q4028">
        <v>7.3</v>
      </c>
    </row>
    <row r="4029" spans="1:17" hidden="1" x14ac:dyDescent="0.3">
      <c r="A4029" t="s">
        <v>15766</v>
      </c>
      <c r="B4029" t="s">
        <v>15767</v>
      </c>
      <c r="C4029" s="1" t="str">
        <f t="shared" si="355"/>
        <v>21:0552</v>
      </c>
      <c r="D4029" s="1" t="str">
        <f t="shared" si="365"/>
        <v>21:0180</v>
      </c>
      <c r="E4029" t="s">
        <v>15768</v>
      </c>
      <c r="F4029" t="s">
        <v>15769</v>
      </c>
      <c r="H4029">
        <v>53.176749700000002</v>
      </c>
      <c r="I4029">
        <v>-120.6547808</v>
      </c>
      <c r="J4029" s="1" t="str">
        <f t="shared" si="366"/>
        <v>Fluid (stream)</v>
      </c>
      <c r="K4029" s="1" t="str">
        <f t="shared" si="367"/>
        <v>Untreated Water</v>
      </c>
      <c r="L4029">
        <v>26</v>
      </c>
      <c r="M4029" t="s">
        <v>11426</v>
      </c>
      <c r="N4029">
        <v>510</v>
      </c>
      <c r="O4029">
        <v>0.18</v>
      </c>
      <c r="P4029">
        <v>50</v>
      </c>
      <c r="Q4029">
        <v>7</v>
      </c>
    </row>
    <row r="4030" spans="1:17" hidden="1" x14ac:dyDescent="0.3">
      <c r="A4030" t="s">
        <v>15770</v>
      </c>
      <c r="B4030" t="s">
        <v>15771</v>
      </c>
      <c r="C4030" s="1" t="str">
        <f t="shared" si="355"/>
        <v>21:0552</v>
      </c>
      <c r="D4030" s="1" t="str">
        <f t="shared" si="365"/>
        <v>21:0180</v>
      </c>
      <c r="E4030" t="s">
        <v>15772</v>
      </c>
      <c r="F4030" t="s">
        <v>15773</v>
      </c>
      <c r="H4030">
        <v>53.132368800000002</v>
      </c>
      <c r="I4030">
        <v>-120.7537337</v>
      </c>
      <c r="J4030" s="1" t="str">
        <f t="shared" si="366"/>
        <v>Fluid (stream)</v>
      </c>
      <c r="K4030" s="1" t="str">
        <f t="shared" si="367"/>
        <v>Untreated Water</v>
      </c>
      <c r="L4030">
        <v>26</v>
      </c>
      <c r="M4030" t="s">
        <v>11440</v>
      </c>
      <c r="N4030">
        <v>511</v>
      </c>
      <c r="O4030">
        <v>0.4</v>
      </c>
      <c r="P4030">
        <v>10</v>
      </c>
      <c r="Q4030">
        <v>7.8</v>
      </c>
    </row>
    <row r="4031" spans="1:17" hidden="1" x14ac:dyDescent="0.3">
      <c r="A4031" t="s">
        <v>15774</v>
      </c>
      <c r="B4031" t="s">
        <v>15775</v>
      </c>
      <c r="C4031" s="1" t="str">
        <f t="shared" si="355"/>
        <v>21:0552</v>
      </c>
      <c r="D4031" s="1" t="str">
        <f t="shared" si="365"/>
        <v>21:0180</v>
      </c>
      <c r="E4031" t="s">
        <v>15776</v>
      </c>
      <c r="F4031" t="s">
        <v>15777</v>
      </c>
      <c r="H4031">
        <v>53.118085100000002</v>
      </c>
      <c r="I4031">
        <v>-120.71748890000001</v>
      </c>
      <c r="J4031" s="1" t="str">
        <f t="shared" si="366"/>
        <v>Fluid (stream)</v>
      </c>
      <c r="K4031" s="1" t="str">
        <f t="shared" si="367"/>
        <v>Untreated Water</v>
      </c>
      <c r="L4031">
        <v>26</v>
      </c>
      <c r="M4031" t="s">
        <v>11445</v>
      </c>
      <c r="N4031">
        <v>512</v>
      </c>
      <c r="O4031">
        <v>0.28000000000000003</v>
      </c>
      <c r="P4031">
        <v>10</v>
      </c>
      <c r="Q4031">
        <v>7.1</v>
      </c>
    </row>
    <row r="4032" spans="1:17" hidden="1" x14ac:dyDescent="0.3">
      <c r="A4032" t="s">
        <v>15778</v>
      </c>
      <c r="B4032" t="s">
        <v>15779</v>
      </c>
      <c r="C4032" s="1" t="str">
        <f t="shared" ref="C4032:C4095" si="368">HYPERLINK("http://geochem.nrcan.gc.ca/cdogs/content/bdl/bdl210552_e.htm", "21:0552")</f>
        <v>21:0552</v>
      </c>
      <c r="D4032" s="1" t="str">
        <f t="shared" si="365"/>
        <v>21:0180</v>
      </c>
      <c r="E4032" t="s">
        <v>15780</v>
      </c>
      <c r="F4032" t="s">
        <v>15781</v>
      </c>
      <c r="H4032">
        <v>53.150689100000001</v>
      </c>
      <c r="I4032">
        <v>-120.65825150000001</v>
      </c>
      <c r="J4032" s="1" t="str">
        <f t="shared" si="366"/>
        <v>Fluid (stream)</v>
      </c>
      <c r="K4032" s="1" t="str">
        <f t="shared" si="367"/>
        <v>Untreated Water</v>
      </c>
      <c r="L4032">
        <v>26</v>
      </c>
      <c r="M4032" t="s">
        <v>11450</v>
      </c>
      <c r="N4032">
        <v>513</v>
      </c>
      <c r="O4032">
        <v>2.5000000000000001E-2</v>
      </c>
      <c r="P4032">
        <v>10</v>
      </c>
      <c r="Q4032">
        <v>6.6</v>
      </c>
    </row>
    <row r="4033" spans="1:17" hidden="1" x14ac:dyDescent="0.3">
      <c r="A4033" t="s">
        <v>15782</v>
      </c>
      <c r="B4033" t="s">
        <v>15783</v>
      </c>
      <c r="C4033" s="1" t="str">
        <f t="shared" si="368"/>
        <v>21:0552</v>
      </c>
      <c r="D4033" s="1" t="str">
        <f t="shared" si="365"/>
        <v>21:0180</v>
      </c>
      <c r="E4033" t="s">
        <v>15784</v>
      </c>
      <c r="F4033" t="s">
        <v>15785</v>
      </c>
      <c r="H4033">
        <v>53.405776500000002</v>
      </c>
      <c r="I4033">
        <v>-120.54309189999999</v>
      </c>
      <c r="J4033" s="1" t="str">
        <f t="shared" si="366"/>
        <v>Fluid (stream)</v>
      </c>
      <c r="K4033" s="1" t="str">
        <f t="shared" si="367"/>
        <v>Untreated Water</v>
      </c>
      <c r="L4033">
        <v>26</v>
      </c>
      <c r="M4033" t="s">
        <v>11431</v>
      </c>
      <c r="N4033">
        <v>514</v>
      </c>
      <c r="O4033">
        <v>0.53</v>
      </c>
      <c r="P4033">
        <v>10</v>
      </c>
      <c r="Q4033">
        <v>7.3</v>
      </c>
    </row>
    <row r="4034" spans="1:17" hidden="1" x14ac:dyDescent="0.3">
      <c r="A4034" t="s">
        <v>15786</v>
      </c>
      <c r="B4034" t="s">
        <v>15787</v>
      </c>
      <c r="C4034" s="1" t="str">
        <f t="shared" si="368"/>
        <v>21:0552</v>
      </c>
      <c r="D4034" s="1" t="str">
        <f t="shared" si="365"/>
        <v>21:0180</v>
      </c>
      <c r="E4034" t="s">
        <v>15784</v>
      </c>
      <c r="F4034" t="s">
        <v>15788</v>
      </c>
      <c r="H4034">
        <v>53.405776500000002</v>
      </c>
      <c r="I4034">
        <v>-120.54309189999999</v>
      </c>
      <c r="J4034" s="1" t="str">
        <f t="shared" si="366"/>
        <v>Fluid (stream)</v>
      </c>
      <c r="K4034" s="1" t="str">
        <f t="shared" si="367"/>
        <v>Untreated Water</v>
      </c>
      <c r="L4034">
        <v>26</v>
      </c>
      <c r="M4034" t="s">
        <v>11435</v>
      </c>
      <c r="N4034">
        <v>515</v>
      </c>
      <c r="O4034">
        <v>0.36</v>
      </c>
      <c r="P4034">
        <v>10</v>
      </c>
      <c r="Q4034">
        <v>7.3</v>
      </c>
    </row>
    <row r="4035" spans="1:17" hidden="1" x14ac:dyDescent="0.3">
      <c r="A4035" t="s">
        <v>15789</v>
      </c>
      <c r="B4035" t="s">
        <v>15790</v>
      </c>
      <c r="C4035" s="1" t="str">
        <f t="shared" si="368"/>
        <v>21:0552</v>
      </c>
      <c r="D4035" s="1" t="str">
        <f t="shared" si="365"/>
        <v>21:0180</v>
      </c>
      <c r="E4035" t="s">
        <v>15791</v>
      </c>
      <c r="F4035" t="s">
        <v>15792</v>
      </c>
      <c r="H4035">
        <v>53.392035900000003</v>
      </c>
      <c r="I4035">
        <v>-120.53162500000001</v>
      </c>
      <c r="J4035" s="1" t="str">
        <f t="shared" si="366"/>
        <v>Fluid (stream)</v>
      </c>
      <c r="K4035" s="1" t="str">
        <f t="shared" si="367"/>
        <v>Untreated Water</v>
      </c>
      <c r="L4035">
        <v>26</v>
      </c>
      <c r="M4035" t="s">
        <v>11460</v>
      </c>
      <c r="N4035">
        <v>516</v>
      </c>
      <c r="O4035">
        <v>0.3</v>
      </c>
      <c r="P4035">
        <v>10</v>
      </c>
      <c r="Q4035">
        <v>7.2</v>
      </c>
    </row>
    <row r="4036" spans="1:17" hidden="1" x14ac:dyDescent="0.3">
      <c r="A4036" t="s">
        <v>15793</v>
      </c>
      <c r="B4036" t="s">
        <v>15794</v>
      </c>
      <c r="C4036" s="1" t="str">
        <f t="shared" si="368"/>
        <v>21:0552</v>
      </c>
      <c r="D4036" s="1" t="str">
        <f t="shared" si="365"/>
        <v>21:0180</v>
      </c>
      <c r="E4036" t="s">
        <v>15795</v>
      </c>
      <c r="F4036" t="s">
        <v>15796</v>
      </c>
      <c r="H4036">
        <v>53.317661899999997</v>
      </c>
      <c r="I4036">
        <v>-120.60465929999999</v>
      </c>
      <c r="J4036" s="1" t="str">
        <f t="shared" si="366"/>
        <v>Fluid (stream)</v>
      </c>
      <c r="K4036" s="1" t="str">
        <f t="shared" si="367"/>
        <v>Untreated Water</v>
      </c>
      <c r="L4036">
        <v>26</v>
      </c>
      <c r="M4036" t="s">
        <v>11465</v>
      </c>
      <c r="N4036">
        <v>517</v>
      </c>
      <c r="O4036">
        <v>2.5000000000000001E-2</v>
      </c>
      <c r="P4036">
        <v>10</v>
      </c>
      <c r="Q4036">
        <v>6.6</v>
      </c>
    </row>
    <row r="4037" spans="1:17" hidden="1" x14ac:dyDescent="0.3">
      <c r="A4037" t="s">
        <v>15797</v>
      </c>
      <c r="B4037" t="s">
        <v>15798</v>
      </c>
      <c r="C4037" s="1" t="str">
        <f t="shared" si="368"/>
        <v>21:0552</v>
      </c>
      <c r="D4037" s="1" t="str">
        <f t="shared" si="365"/>
        <v>21:0180</v>
      </c>
      <c r="E4037" t="s">
        <v>15799</v>
      </c>
      <c r="F4037" t="s">
        <v>15800</v>
      </c>
      <c r="H4037">
        <v>53.316574500000002</v>
      </c>
      <c r="I4037">
        <v>-120.5943738</v>
      </c>
      <c r="J4037" s="1" t="str">
        <f t="shared" si="366"/>
        <v>Fluid (stream)</v>
      </c>
      <c r="K4037" s="1" t="str">
        <f t="shared" si="367"/>
        <v>Untreated Water</v>
      </c>
      <c r="L4037">
        <v>26</v>
      </c>
      <c r="M4037" t="s">
        <v>11470</v>
      </c>
      <c r="N4037">
        <v>518</v>
      </c>
    </row>
    <row r="4038" spans="1:17" hidden="1" x14ac:dyDescent="0.3">
      <c r="A4038" t="s">
        <v>15801</v>
      </c>
      <c r="B4038" t="s">
        <v>15802</v>
      </c>
      <c r="C4038" s="1" t="str">
        <f t="shared" si="368"/>
        <v>21:0552</v>
      </c>
      <c r="D4038" s="1" t="str">
        <f t="shared" si="365"/>
        <v>21:0180</v>
      </c>
      <c r="E4038" t="s">
        <v>15803</v>
      </c>
      <c r="F4038" t="s">
        <v>15804</v>
      </c>
      <c r="H4038">
        <v>53.297128299999997</v>
      </c>
      <c r="I4038">
        <v>-120.60058720000001</v>
      </c>
      <c r="J4038" s="1" t="str">
        <f t="shared" si="366"/>
        <v>Fluid (stream)</v>
      </c>
      <c r="K4038" s="1" t="str">
        <f t="shared" si="367"/>
        <v>Untreated Water</v>
      </c>
      <c r="L4038">
        <v>26</v>
      </c>
      <c r="M4038" t="s">
        <v>11475</v>
      </c>
      <c r="N4038">
        <v>519</v>
      </c>
      <c r="O4038">
        <v>0.56999999999999995</v>
      </c>
      <c r="P4038">
        <v>10</v>
      </c>
      <c r="Q4038">
        <v>7.5</v>
      </c>
    </row>
    <row r="4039" spans="1:17" hidden="1" x14ac:dyDescent="0.3">
      <c r="A4039" t="s">
        <v>15805</v>
      </c>
      <c r="B4039" t="s">
        <v>15806</v>
      </c>
      <c r="C4039" s="1" t="str">
        <f t="shared" si="368"/>
        <v>21:0552</v>
      </c>
      <c r="D4039" s="1" t="str">
        <f t="shared" si="365"/>
        <v>21:0180</v>
      </c>
      <c r="E4039" t="s">
        <v>15807</v>
      </c>
      <c r="F4039" t="s">
        <v>15808</v>
      </c>
      <c r="H4039">
        <v>53.332840599999997</v>
      </c>
      <c r="I4039">
        <v>-120.5287124</v>
      </c>
      <c r="J4039" s="1" t="str">
        <f t="shared" si="366"/>
        <v>Fluid (stream)</v>
      </c>
      <c r="K4039" s="1" t="str">
        <f t="shared" si="367"/>
        <v>Untreated Water</v>
      </c>
      <c r="L4039">
        <v>26</v>
      </c>
      <c r="M4039" t="s">
        <v>11480</v>
      </c>
      <c r="N4039">
        <v>520</v>
      </c>
      <c r="O4039">
        <v>0.09</v>
      </c>
      <c r="P4039">
        <v>10</v>
      </c>
      <c r="Q4039">
        <v>7.3</v>
      </c>
    </row>
    <row r="4040" spans="1:17" hidden="1" x14ac:dyDescent="0.3">
      <c r="A4040" t="s">
        <v>15809</v>
      </c>
      <c r="B4040" t="s">
        <v>15810</v>
      </c>
      <c r="C4040" s="1" t="str">
        <f t="shared" si="368"/>
        <v>21:0552</v>
      </c>
      <c r="D4040" s="1" t="str">
        <f t="shared" si="365"/>
        <v>21:0180</v>
      </c>
      <c r="E4040" t="s">
        <v>15811</v>
      </c>
      <c r="F4040" t="s">
        <v>15812</v>
      </c>
      <c r="H4040">
        <v>53.2908294</v>
      </c>
      <c r="I4040">
        <v>-120.7559691</v>
      </c>
      <c r="J4040" s="1" t="str">
        <f t="shared" si="366"/>
        <v>Fluid (stream)</v>
      </c>
      <c r="K4040" s="1" t="str">
        <f t="shared" si="367"/>
        <v>Untreated Water</v>
      </c>
      <c r="L4040">
        <v>27</v>
      </c>
      <c r="M4040" t="s">
        <v>12473</v>
      </c>
      <c r="N4040">
        <v>521</v>
      </c>
      <c r="O4040">
        <v>0.09</v>
      </c>
      <c r="P4040">
        <v>74</v>
      </c>
      <c r="Q4040">
        <v>6.8</v>
      </c>
    </row>
    <row r="4041" spans="1:17" hidden="1" x14ac:dyDescent="0.3">
      <c r="A4041" t="s">
        <v>15813</v>
      </c>
      <c r="B4041" t="s">
        <v>15814</v>
      </c>
      <c r="C4041" s="1" t="str">
        <f t="shared" si="368"/>
        <v>21:0552</v>
      </c>
      <c r="D4041" s="1" t="str">
        <f t="shared" si="365"/>
        <v>21:0180</v>
      </c>
      <c r="E4041" t="s">
        <v>15815</v>
      </c>
      <c r="F4041" t="s">
        <v>15816</v>
      </c>
      <c r="H4041">
        <v>53.245025599999998</v>
      </c>
      <c r="I4041">
        <v>-120.7035972</v>
      </c>
      <c r="J4041" s="1" t="str">
        <f t="shared" si="366"/>
        <v>Fluid (stream)</v>
      </c>
      <c r="K4041" s="1" t="str">
        <f t="shared" si="367"/>
        <v>Untreated Water</v>
      </c>
      <c r="L4041">
        <v>27</v>
      </c>
      <c r="M4041" t="s">
        <v>11392</v>
      </c>
      <c r="N4041">
        <v>522</v>
      </c>
      <c r="O4041">
        <v>0.67</v>
      </c>
      <c r="P4041">
        <v>10</v>
      </c>
      <c r="Q4041">
        <v>7.3</v>
      </c>
    </row>
    <row r="4042" spans="1:17" hidden="1" x14ac:dyDescent="0.3">
      <c r="A4042" t="s">
        <v>15817</v>
      </c>
      <c r="B4042" t="s">
        <v>15818</v>
      </c>
      <c r="C4042" s="1" t="str">
        <f t="shared" si="368"/>
        <v>21:0552</v>
      </c>
      <c r="D4042" s="1" t="str">
        <f t="shared" si="365"/>
        <v>21:0180</v>
      </c>
      <c r="E4042" t="s">
        <v>15819</v>
      </c>
      <c r="F4042" t="s">
        <v>15820</v>
      </c>
      <c r="H4042">
        <v>53.244757700000001</v>
      </c>
      <c r="I4042">
        <v>-120.69436279999999</v>
      </c>
      <c r="J4042" s="1" t="str">
        <f t="shared" si="366"/>
        <v>Fluid (stream)</v>
      </c>
      <c r="K4042" s="1" t="str">
        <f t="shared" si="367"/>
        <v>Untreated Water</v>
      </c>
      <c r="L4042">
        <v>27</v>
      </c>
      <c r="M4042" t="s">
        <v>11397</v>
      </c>
      <c r="N4042">
        <v>523</v>
      </c>
      <c r="O4042">
        <v>1</v>
      </c>
      <c r="P4042">
        <v>10</v>
      </c>
      <c r="Q4042">
        <v>7.5</v>
      </c>
    </row>
    <row r="4043" spans="1:17" hidden="1" x14ac:dyDescent="0.3">
      <c r="A4043" t="s">
        <v>15821</v>
      </c>
      <c r="B4043" t="s">
        <v>15822</v>
      </c>
      <c r="C4043" s="1" t="str">
        <f t="shared" si="368"/>
        <v>21:0552</v>
      </c>
      <c r="D4043" s="1" t="str">
        <f t="shared" si="365"/>
        <v>21:0180</v>
      </c>
      <c r="E4043" t="s">
        <v>15823</v>
      </c>
      <c r="F4043" t="s">
        <v>15824</v>
      </c>
      <c r="H4043">
        <v>53.244881800000002</v>
      </c>
      <c r="I4043">
        <v>-120.7360729</v>
      </c>
      <c r="J4043" s="1" t="str">
        <f t="shared" si="366"/>
        <v>Fluid (stream)</v>
      </c>
      <c r="K4043" s="1" t="str">
        <f t="shared" si="367"/>
        <v>Untreated Water</v>
      </c>
      <c r="L4043">
        <v>27</v>
      </c>
      <c r="M4043" t="s">
        <v>11402</v>
      </c>
      <c r="N4043">
        <v>524</v>
      </c>
      <c r="O4043">
        <v>0.48</v>
      </c>
      <c r="P4043">
        <v>10</v>
      </c>
      <c r="Q4043">
        <v>7.2</v>
      </c>
    </row>
    <row r="4044" spans="1:17" hidden="1" x14ac:dyDescent="0.3">
      <c r="A4044" t="s">
        <v>15825</v>
      </c>
      <c r="B4044" t="s">
        <v>15826</v>
      </c>
      <c r="C4044" s="1" t="str">
        <f t="shared" si="368"/>
        <v>21:0552</v>
      </c>
      <c r="D4044" s="1" t="str">
        <f t="shared" si="365"/>
        <v>21:0180</v>
      </c>
      <c r="E4044" t="s">
        <v>15827</v>
      </c>
      <c r="F4044" t="s">
        <v>15828</v>
      </c>
      <c r="H4044">
        <v>53.269869499999999</v>
      </c>
      <c r="I4044">
        <v>-120.76389279999999</v>
      </c>
      <c r="J4044" s="1" t="str">
        <f t="shared" si="366"/>
        <v>Fluid (stream)</v>
      </c>
      <c r="K4044" s="1" t="str">
        <f t="shared" si="367"/>
        <v>Untreated Water</v>
      </c>
      <c r="L4044">
        <v>27</v>
      </c>
      <c r="M4044" t="s">
        <v>11411</v>
      </c>
      <c r="N4044">
        <v>525</v>
      </c>
      <c r="O4044">
        <v>0.7</v>
      </c>
      <c r="P4044">
        <v>10</v>
      </c>
      <c r="Q4044">
        <v>7.5</v>
      </c>
    </row>
    <row r="4045" spans="1:17" hidden="1" x14ac:dyDescent="0.3">
      <c r="A4045" t="s">
        <v>15829</v>
      </c>
      <c r="B4045" t="s">
        <v>15830</v>
      </c>
      <c r="C4045" s="1" t="str">
        <f t="shared" si="368"/>
        <v>21:0552</v>
      </c>
      <c r="D4045" s="1" t="str">
        <f t="shared" si="365"/>
        <v>21:0180</v>
      </c>
      <c r="E4045" t="s">
        <v>15831</v>
      </c>
      <c r="F4045" t="s">
        <v>15832</v>
      </c>
      <c r="H4045">
        <v>53.296547500000003</v>
      </c>
      <c r="I4045">
        <v>-120.784768</v>
      </c>
      <c r="J4045" s="1" t="str">
        <f t="shared" si="366"/>
        <v>Fluid (stream)</v>
      </c>
      <c r="K4045" s="1" t="str">
        <f t="shared" si="367"/>
        <v>Untreated Water</v>
      </c>
      <c r="L4045">
        <v>27</v>
      </c>
      <c r="M4045" t="s">
        <v>11416</v>
      </c>
      <c r="N4045">
        <v>526</v>
      </c>
      <c r="O4045">
        <v>0.33</v>
      </c>
      <c r="P4045">
        <v>10</v>
      </c>
      <c r="Q4045">
        <v>7</v>
      </c>
    </row>
    <row r="4046" spans="1:17" hidden="1" x14ac:dyDescent="0.3">
      <c r="A4046" t="s">
        <v>15833</v>
      </c>
      <c r="B4046" t="s">
        <v>15834</v>
      </c>
      <c r="C4046" s="1" t="str">
        <f t="shared" si="368"/>
        <v>21:0552</v>
      </c>
      <c r="D4046" s="1" t="str">
        <f t="shared" si="365"/>
        <v>21:0180</v>
      </c>
      <c r="E4046" t="s">
        <v>15811</v>
      </c>
      <c r="F4046" t="s">
        <v>15835</v>
      </c>
      <c r="H4046">
        <v>53.2908294</v>
      </c>
      <c r="I4046">
        <v>-120.7559691</v>
      </c>
      <c r="J4046" s="1" t="str">
        <f t="shared" si="366"/>
        <v>Fluid (stream)</v>
      </c>
      <c r="K4046" s="1" t="str">
        <f t="shared" si="367"/>
        <v>Untreated Water</v>
      </c>
      <c r="L4046">
        <v>27</v>
      </c>
      <c r="M4046" t="s">
        <v>12497</v>
      </c>
      <c r="N4046">
        <v>527</v>
      </c>
      <c r="O4046">
        <v>0.53</v>
      </c>
      <c r="P4046">
        <v>10</v>
      </c>
      <c r="Q4046">
        <v>6.8</v>
      </c>
    </row>
    <row r="4047" spans="1:17" hidden="1" x14ac:dyDescent="0.3">
      <c r="A4047" t="s">
        <v>15836</v>
      </c>
      <c r="B4047" t="s">
        <v>15837</v>
      </c>
      <c r="C4047" s="1" t="str">
        <f t="shared" si="368"/>
        <v>21:0552</v>
      </c>
      <c r="D4047" s="1" t="str">
        <f t="shared" si="365"/>
        <v>21:0180</v>
      </c>
      <c r="E4047" t="s">
        <v>15811</v>
      </c>
      <c r="F4047" t="s">
        <v>15838</v>
      </c>
      <c r="H4047">
        <v>53.2908294</v>
      </c>
      <c r="I4047">
        <v>-120.7559691</v>
      </c>
      <c r="J4047" s="1" t="str">
        <f t="shared" si="366"/>
        <v>Fluid (stream)</v>
      </c>
      <c r="K4047" s="1" t="str">
        <f t="shared" si="367"/>
        <v>Untreated Water</v>
      </c>
      <c r="L4047">
        <v>27</v>
      </c>
      <c r="M4047" t="s">
        <v>12501</v>
      </c>
      <c r="N4047">
        <v>528</v>
      </c>
      <c r="O4047">
        <v>0.5</v>
      </c>
      <c r="P4047">
        <v>10</v>
      </c>
      <c r="Q4047">
        <v>6.9</v>
      </c>
    </row>
    <row r="4048" spans="1:17" hidden="1" x14ac:dyDescent="0.3">
      <c r="A4048" t="s">
        <v>15839</v>
      </c>
      <c r="B4048" t="s">
        <v>15840</v>
      </c>
      <c r="C4048" s="1" t="str">
        <f t="shared" si="368"/>
        <v>21:0552</v>
      </c>
      <c r="D4048" s="1" t="str">
        <f t="shared" si="365"/>
        <v>21:0180</v>
      </c>
      <c r="E4048" t="s">
        <v>15841</v>
      </c>
      <c r="F4048" t="s">
        <v>15842</v>
      </c>
      <c r="H4048">
        <v>53.312910799999997</v>
      </c>
      <c r="I4048">
        <v>-120.80370619999999</v>
      </c>
      <c r="J4048" s="1" t="str">
        <f t="shared" si="366"/>
        <v>Fluid (stream)</v>
      </c>
      <c r="K4048" s="1" t="str">
        <f t="shared" si="367"/>
        <v>Untreated Water</v>
      </c>
      <c r="L4048">
        <v>27</v>
      </c>
      <c r="M4048" t="s">
        <v>11421</v>
      </c>
      <c r="N4048">
        <v>529</v>
      </c>
      <c r="O4048">
        <v>0.53</v>
      </c>
      <c r="P4048">
        <v>10</v>
      </c>
      <c r="Q4048">
        <v>6.8</v>
      </c>
    </row>
    <row r="4049" spans="1:17" hidden="1" x14ac:dyDescent="0.3">
      <c r="A4049" t="s">
        <v>15843</v>
      </c>
      <c r="B4049" t="s">
        <v>15844</v>
      </c>
      <c r="C4049" s="1" t="str">
        <f t="shared" si="368"/>
        <v>21:0552</v>
      </c>
      <c r="D4049" s="1" t="str">
        <f t="shared" si="365"/>
        <v>21:0180</v>
      </c>
      <c r="E4049" t="s">
        <v>15845</v>
      </c>
      <c r="F4049" t="s">
        <v>15846</v>
      </c>
      <c r="H4049">
        <v>53.295056600000002</v>
      </c>
      <c r="I4049">
        <v>-120.82873960000001</v>
      </c>
      <c r="J4049" s="1" t="str">
        <f t="shared" si="366"/>
        <v>Fluid (stream)</v>
      </c>
      <c r="K4049" s="1" t="str">
        <f t="shared" si="367"/>
        <v>Untreated Water</v>
      </c>
      <c r="L4049">
        <v>27</v>
      </c>
      <c r="M4049" t="s">
        <v>11426</v>
      </c>
      <c r="N4049">
        <v>530</v>
      </c>
      <c r="O4049">
        <v>0.23</v>
      </c>
      <c r="P4049">
        <v>10</v>
      </c>
      <c r="Q4049">
        <v>6.9</v>
      </c>
    </row>
    <row r="4050" spans="1:17" hidden="1" x14ac:dyDescent="0.3">
      <c r="A4050" t="s">
        <v>15847</v>
      </c>
      <c r="B4050" t="s">
        <v>15848</v>
      </c>
      <c r="C4050" s="1" t="str">
        <f t="shared" si="368"/>
        <v>21:0552</v>
      </c>
      <c r="D4050" s="1" t="str">
        <f t="shared" si="365"/>
        <v>21:0180</v>
      </c>
      <c r="E4050" t="s">
        <v>15849</v>
      </c>
      <c r="F4050" t="s">
        <v>15850</v>
      </c>
      <c r="H4050">
        <v>53.303090300000001</v>
      </c>
      <c r="I4050">
        <v>-120.8558135</v>
      </c>
      <c r="J4050" s="1" t="str">
        <f t="shared" si="366"/>
        <v>Fluid (stream)</v>
      </c>
      <c r="K4050" s="1" t="str">
        <f t="shared" si="367"/>
        <v>Untreated Water</v>
      </c>
      <c r="L4050">
        <v>27</v>
      </c>
      <c r="M4050" t="s">
        <v>11440</v>
      </c>
      <c r="N4050">
        <v>531</v>
      </c>
      <c r="O4050">
        <v>0.23</v>
      </c>
      <c r="P4050">
        <v>10</v>
      </c>
      <c r="Q4050">
        <v>7</v>
      </c>
    </row>
    <row r="4051" spans="1:17" hidden="1" x14ac:dyDescent="0.3">
      <c r="A4051" t="s">
        <v>15851</v>
      </c>
      <c r="B4051" t="s">
        <v>15852</v>
      </c>
      <c r="C4051" s="1" t="str">
        <f t="shared" si="368"/>
        <v>21:0552</v>
      </c>
      <c r="D4051" s="1" t="str">
        <f t="shared" si="365"/>
        <v>21:0180</v>
      </c>
      <c r="E4051" t="s">
        <v>15853</v>
      </c>
      <c r="F4051" t="s">
        <v>15854</v>
      </c>
      <c r="H4051">
        <v>53.335719699999999</v>
      </c>
      <c r="I4051">
        <v>-120.88307399999999</v>
      </c>
      <c r="J4051" s="1" t="str">
        <f t="shared" si="366"/>
        <v>Fluid (stream)</v>
      </c>
      <c r="K4051" s="1" t="str">
        <f t="shared" si="367"/>
        <v>Untreated Water</v>
      </c>
      <c r="L4051">
        <v>27</v>
      </c>
      <c r="M4051" t="s">
        <v>11445</v>
      </c>
      <c r="N4051">
        <v>532</v>
      </c>
      <c r="O4051">
        <v>0.88</v>
      </c>
      <c r="P4051">
        <v>10</v>
      </c>
      <c r="Q4051">
        <v>7.2</v>
      </c>
    </row>
    <row r="4052" spans="1:17" hidden="1" x14ac:dyDescent="0.3">
      <c r="A4052" t="s">
        <v>15855</v>
      </c>
      <c r="B4052" t="s">
        <v>15856</v>
      </c>
      <c r="C4052" s="1" t="str">
        <f t="shared" si="368"/>
        <v>21:0552</v>
      </c>
      <c r="D4052" s="1" t="str">
        <f t="shared" si="365"/>
        <v>21:0180</v>
      </c>
      <c r="E4052" t="s">
        <v>15857</v>
      </c>
      <c r="F4052" t="s">
        <v>15858</v>
      </c>
      <c r="H4052">
        <v>53.316702599999999</v>
      </c>
      <c r="I4052">
        <v>-120.8915993</v>
      </c>
      <c r="J4052" s="1" t="str">
        <f t="shared" si="366"/>
        <v>Fluid (stream)</v>
      </c>
      <c r="K4052" s="1" t="str">
        <f t="shared" si="367"/>
        <v>Untreated Water</v>
      </c>
      <c r="L4052">
        <v>27</v>
      </c>
      <c r="M4052" t="s">
        <v>11450</v>
      </c>
      <c r="N4052">
        <v>533</v>
      </c>
      <c r="O4052">
        <v>0.4</v>
      </c>
      <c r="P4052">
        <v>10</v>
      </c>
      <c r="Q4052">
        <v>7.4</v>
      </c>
    </row>
    <row r="4053" spans="1:17" hidden="1" x14ac:dyDescent="0.3">
      <c r="A4053" t="s">
        <v>15859</v>
      </c>
      <c r="B4053" t="s">
        <v>15860</v>
      </c>
      <c r="C4053" s="1" t="str">
        <f t="shared" si="368"/>
        <v>21:0552</v>
      </c>
      <c r="D4053" s="1" t="str">
        <f t="shared" si="365"/>
        <v>21:0180</v>
      </c>
      <c r="E4053" t="s">
        <v>15861</v>
      </c>
      <c r="F4053" t="s">
        <v>15862</v>
      </c>
      <c r="H4053">
        <v>53.348684499999997</v>
      </c>
      <c r="I4053">
        <v>-120.8780426</v>
      </c>
      <c r="J4053" s="1" t="str">
        <f t="shared" si="366"/>
        <v>Fluid (stream)</v>
      </c>
      <c r="K4053" s="1" t="str">
        <f t="shared" si="367"/>
        <v>Untreated Water</v>
      </c>
      <c r="L4053">
        <v>27</v>
      </c>
      <c r="M4053" t="s">
        <v>11460</v>
      </c>
      <c r="N4053">
        <v>534</v>
      </c>
      <c r="O4053">
        <v>0.31</v>
      </c>
      <c r="P4053">
        <v>46</v>
      </c>
      <c r="Q4053">
        <v>7.2</v>
      </c>
    </row>
    <row r="4054" spans="1:17" hidden="1" x14ac:dyDescent="0.3">
      <c r="A4054" t="s">
        <v>15863</v>
      </c>
      <c r="B4054" t="s">
        <v>15864</v>
      </c>
      <c r="C4054" s="1" t="str">
        <f t="shared" si="368"/>
        <v>21:0552</v>
      </c>
      <c r="D4054" s="1" t="str">
        <f t="shared" si="365"/>
        <v>21:0180</v>
      </c>
      <c r="E4054" t="s">
        <v>15865</v>
      </c>
      <c r="F4054" t="s">
        <v>15866</v>
      </c>
      <c r="H4054">
        <v>53.356834499999998</v>
      </c>
      <c r="I4054">
        <v>-120.8210548</v>
      </c>
      <c r="J4054" s="1" t="str">
        <f t="shared" si="366"/>
        <v>Fluid (stream)</v>
      </c>
      <c r="K4054" s="1" t="str">
        <f t="shared" si="367"/>
        <v>Untreated Water</v>
      </c>
      <c r="L4054">
        <v>27</v>
      </c>
      <c r="M4054" t="s">
        <v>11465</v>
      </c>
      <c r="N4054">
        <v>535</v>
      </c>
      <c r="O4054">
        <v>0.1</v>
      </c>
      <c r="P4054">
        <v>10</v>
      </c>
      <c r="Q4054">
        <v>6.8</v>
      </c>
    </row>
    <row r="4055" spans="1:17" hidden="1" x14ac:dyDescent="0.3">
      <c r="A4055" t="s">
        <v>15867</v>
      </c>
      <c r="B4055" t="s">
        <v>15868</v>
      </c>
      <c r="C4055" s="1" t="str">
        <f t="shared" si="368"/>
        <v>21:0552</v>
      </c>
      <c r="D4055" s="1" t="str">
        <f t="shared" si="365"/>
        <v>21:0180</v>
      </c>
      <c r="E4055" t="s">
        <v>15869</v>
      </c>
      <c r="F4055" t="s">
        <v>15870</v>
      </c>
      <c r="H4055">
        <v>53.366199600000002</v>
      </c>
      <c r="I4055">
        <v>-120.83219459999999</v>
      </c>
      <c r="J4055" s="1" t="str">
        <f t="shared" si="366"/>
        <v>Fluid (stream)</v>
      </c>
      <c r="K4055" s="1" t="str">
        <f t="shared" si="367"/>
        <v>Untreated Water</v>
      </c>
      <c r="L4055">
        <v>27</v>
      </c>
      <c r="M4055" t="s">
        <v>11470</v>
      </c>
      <c r="N4055">
        <v>536</v>
      </c>
      <c r="O4055">
        <v>0.23</v>
      </c>
      <c r="P4055">
        <v>10</v>
      </c>
      <c r="Q4055">
        <v>6.8</v>
      </c>
    </row>
    <row r="4056" spans="1:17" hidden="1" x14ac:dyDescent="0.3">
      <c r="A4056" t="s">
        <v>15871</v>
      </c>
      <c r="B4056" t="s">
        <v>15872</v>
      </c>
      <c r="C4056" s="1" t="str">
        <f t="shared" si="368"/>
        <v>21:0552</v>
      </c>
      <c r="D4056" s="1" t="str">
        <f t="shared" si="365"/>
        <v>21:0180</v>
      </c>
      <c r="E4056" t="s">
        <v>15873</v>
      </c>
      <c r="F4056" t="s">
        <v>15874</v>
      </c>
      <c r="H4056">
        <v>53.4290521</v>
      </c>
      <c r="I4056">
        <v>-120.7223352</v>
      </c>
      <c r="J4056" s="1" t="str">
        <f t="shared" si="366"/>
        <v>Fluid (stream)</v>
      </c>
      <c r="K4056" s="1" t="str">
        <f t="shared" si="367"/>
        <v>Untreated Water</v>
      </c>
      <c r="L4056">
        <v>27</v>
      </c>
      <c r="M4056" t="s">
        <v>11475</v>
      </c>
      <c r="N4056">
        <v>537</v>
      </c>
      <c r="O4056">
        <v>0.17</v>
      </c>
      <c r="P4056">
        <v>26</v>
      </c>
      <c r="Q4056">
        <v>7</v>
      </c>
    </row>
    <row r="4057" spans="1:17" hidden="1" x14ac:dyDescent="0.3">
      <c r="A4057" t="s">
        <v>15875</v>
      </c>
      <c r="B4057" t="s">
        <v>15876</v>
      </c>
      <c r="C4057" s="1" t="str">
        <f t="shared" si="368"/>
        <v>21:0552</v>
      </c>
      <c r="D4057" s="1" t="str">
        <f t="shared" si="365"/>
        <v>21:0180</v>
      </c>
      <c r="E4057" t="s">
        <v>15877</v>
      </c>
      <c r="F4057" t="s">
        <v>15878</v>
      </c>
      <c r="H4057">
        <v>53.413793499999997</v>
      </c>
      <c r="I4057">
        <v>-120.7641617</v>
      </c>
      <c r="J4057" s="1" t="str">
        <f t="shared" si="366"/>
        <v>Fluid (stream)</v>
      </c>
      <c r="K4057" s="1" t="str">
        <f t="shared" si="367"/>
        <v>Untreated Water</v>
      </c>
      <c r="L4057">
        <v>27</v>
      </c>
      <c r="M4057" t="s">
        <v>11480</v>
      </c>
      <c r="N4057">
        <v>538</v>
      </c>
      <c r="O4057">
        <v>7.0000000000000007E-2</v>
      </c>
      <c r="P4057">
        <v>10</v>
      </c>
      <c r="Q4057">
        <v>6.7</v>
      </c>
    </row>
    <row r="4058" spans="1:17" hidden="1" x14ac:dyDescent="0.3">
      <c r="A4058" t="s">
        <v>15879</v>
      </c>
      <c r="B4058" t="s">
        <v>15880</v>
      </c>
      <c r="C4058" s="1" t="str">
        <f t="shared" si="368"/>
        <v>21:0552</v>
      </c>
      <c r="D4058" s="1" t="str">
        <f t="shared" si="365"/>
        <v>21:0180</v>
      </c>
      <c r="E4058" t="s">
        <v>15881</v>
      </c>
      <c r="F4058" t="s">
        <v>15882</v>
      </c>
      <c r="H4058">
        <v>53.398019699999999</v>
      </c>
      <c r="I4058">
        <v>-120.7648849</v>
      </c>
      <c r="J4058" s="1" t="str">
        <f t="shared" si="366"/>
        <v>Fluid (stream)</v>
      </c>
      <c r="K4058" s="1" t="str">
        <f t="shared" si="367"/>
        <v>Untreated Water</v>
      </c>
      <c r="L4058">
        <v>27</v>
      </c>
      <c r="M4058" t="s">
        <v>12548</v>
      </c>
      <c r="N4058">
        <v>539</v>
      </c>
      <c r="O4058">
        <v>0.76</v>
      </c>
      <c r="P4058">
        <v>20</v>
      </c>
      <c r="Q4058">
        <v>7.3</v>
      </c>
    </row>
    <row r="4059" spans="1:17" hidden="1" x14ac:dyDescent="0.3">
      <c r="A4059" t="s">
        <v>15883</v>
      </c>
      <c r="B4059" t="s">
        <v>15884</v>
      </c>
      <c r="C4059" s="1" t="str">
        <f t="shared" si="368"/>
        <v>21:0552</v>
      </c>
      <c r="D4059" s="1" t="str">
        <f>HYPERLINK("http://geochem.nrcan.gc.ca/cdogs/content/svy/svy_e.htm", "")</f>
        <v/>
      </c>
      <c r="G4059" s="1" t="str">
        <f>HYPERLINK("http://geochem.nrcan.gc.ca/cdogs/content/cr_/cr_00073_e.htm", "73")</f>
        <v>73</v>
      </c>
      <c r="J4059" t="s">
        <v>11453</v>
      </c>
      <c r="K4059" t="s">
        <v>11454</v>
      </c>
      <c r="L4059">
        <v>27</v>
      </c>
      <c r="M4059" t="s">
        <v>11455</v>
      </c>
      <c r="N4059">
        <v>540</v>
      </c>
      <c r="O4059">
        <v>0.49</v>
      </c>
      <c r="P4059">
        <v>42</v>
      </c>
      <c r="Q4059">
        <v>6.4</v>
      </c>
    </row>
    <row r="4060" spans="1:17" hidden="1" x14ac:dyDescent="0.3">
      <c r="A4060" t="s">
        <v>15885</v>
      </c>
      <c r="B4060" t="s">
        <v>15886</v>
      </c>
      <c r="C4060" s="1" t="str">
        <f t="shared" si="368"/>
        <v>21:0552</v>
      </c>
      <c r="D4060" s="1" t="str">
        <f t="shared" ref="D4060:D4078" si="369">HYPERLINK("http://geochem.nrcan.gc.ca/cdogs/content/svy/svy210180_e.htm", "21:0180")</f>
        <v>21:0180</v>
      </c>
      <c r="E4060" t="s">
        <v>15887</v>
      </c>
      <c r="F4060" t="s">
        <v>15888</v>
      </c>
      <c r="H4060">
        <v>53.337367100000002</v>
      </c>
      <c r="I4060">
        <v>-120.42335989999999</v>
      </c>
      <c r="J4060" s="1" t="str">
        <f t="shared" ref="J4060:J4078" si="370">HYPERLINK("http://geochem.nrcan.gc.ca/cdogs/content/kwd/kwd020018_e.htm", "Fluid (stream)")</f>
        <v>Fluid (stream)</v>
      </c>
      <c r="K4060" s="1" t="str">
        <f t="shared" ref="K4060:K4078" si="371">HYPERLINK("http://geochem.nrcan.gc.ca/cdogs/content/kwd/kwd080007_e.htm", "Untreated Water")</f>
        <v>Untreated Water</v>
      </c>
      <c r="L4060">
        <v>28</v>
      </c>
      <c r="M4060" t="s">
        <v>11387</v>
      </c>
      <c r="N4060">
        <v>541</v>
      </c>
      <c r="O4060">
        <v>0.1</v>
      </c>
      <c r="P4060">
        <v>86</v>
      </c>
      <c r="Q4060">
        <v>6.9</v>
      </c>
    </row>
    <row r="4061" spans="1:17" hidden="1" x14ac:dyDescent="0.3">
      <c r="A4061" t="s">
        <v>15889</v>
      </c>
      <c r="B4061" t="s">
        <v>15890</v>
      </c>
      <c r="C4061" s="1" t="str">
        <f t="shared" si="368"/>
        <v>21:0552</v>
      </c>
      <c r="D4061" s="1" t="str">
        <f t="shared" si="369"/>
        <v>21:0180</v>
      </c>
      <c r="E4061" t="s">
        <v>15891</v>
      </c>
      <c r="F4061" t="s">
        <v>15892</v>
      </c>
      <c r="H4061">
        <v>53.347766900000003</v>
      </c>
      <c r="I4061">
        <v>-120.510085</v>
      </c>
      <c r="J4061" s="1" t="str">
        <f t="shared" si="370"/>
        <v>Fluid (stream)</v>
      </c>
      <c r="K4061" s="1" t="str">
        <f t="shared" si="371"/>
        <v>Untreated Water</v>
      </c>
      <c r="L4061">
        <v>28</v>
      </c>
      <c r="M4061" t="s">
        <v>11392</v>
      </c>
      <c r="N4061">
        <v>542</v>
      </c>
      <c r="O4061">
        <v>2.4</v>
      </c>
      <c r="P4061">
        <v>10</v>
      </c>
      <c r="Q4061">
        <v>7.3</v>
      </c>
    </row>
    <row r="4062" spans="1:17" hidden="1" x14ac:dyDescent="0.3">
      <c r="A4062" t="s">
        <v>15893</v>
      </c>
      <c r="B4062" t="s">
        <v>15894</v>
      </c>
      <c r="C4062" s="1" t="str">
        <f t="shared" si="368"/>
        <v>21:0552</v>
      </c>
      <c r="D4062" s="1" t="str">
        <f t="shared" si="369"/>
        <v>21:0180</v>
      </c>
      <c r="E4062" t="s">
        <v>15895</v>
      </c>
      <c r="F4062" t="s">
        <v>15896</v>
      </c>
      <c r="H4062">
        <v>53.339698300000002</v>
      </c>
      <c r="I4062">
        <v>-120.50861810000001</v>
      </c>
      <c r="J4062" s="1" t="str">
        <f t="shared" si="370"/>
        <v>Fluid (stream)</v>
      </c>
      <c r="K4062" s="1" t="str">
        <f t="shared" si="371"/>
        <v>Untreated Water</v>
      </c>
      <c r="L4062">
        <v>28</v>
      </c>
      <c r="M4062" t="s">
        <v>11397</v>
      </c>
      <c r="N4062">
        <v>543</v>
      </c>
      <c r="O4062">
        <v>0.37</v>
      </c>
      <c r="P4062">
        <v>10</v>
      </c>
      <c r="Q4062">
        <v>6.8</v>
      </c>
    </row>
    <row r="4063" spans="1:17" hidden="1" x14ac:dyDescent="0.3">
      <c r="A4063" t="s">
        <v>15897</v>
      </c>
      <c r="B4063" t="s">
        <v>15898</v>
      </c>
      <c r="C4063" s="1" t="str">
        <f t="shared" si="368"/>
        <v>21:0552</v>
      </c>
      <c r="D4063" s="1" t="str">
        <f t="shared" si="369"/>
        <v>21:0180</v>
      </c>
      <c r="E4063" t="s">
        <v>15899</v>
      </c>
      <c r="F4063" t="s">
        <v>15900</v>
      </c>
      <c r="H4063">
        <v>53.355765099999999</v>
      </c>
      <c r="I4063">
        <v>-120.5979494</v>
      </c>
      <c r="J4063" s="1" t="str">
        <f t="shared" si="370"/>
        <v>Fluid (stream)</v>
      </c>
      <c r="K4063" s="1" t="str">
        <f t="shared" si="371"/>
        <v>Untreated Water</v>
      </c>
      <c r="L4063">
        <v>28</v>
      </c>
      <c r="M4063" t="s">
        <v>11402</v>
      </c>
      <c r="N4063">
        <v>544</v>
      </c>
      <c r="O4063">
        <v>2.5000000000000001E-2</v>
      </c>
      <c r="P4063">
        <v>10</v>
      </c>
      <c r="Q4063">
        <v>6.2</v>
      </c>
    </row>
    <row r="4064" spans="1:17" hidden="1" x14ac:dyDescent="0.3">
      <c r="A4064" t="s">
        <v>15901</v>
      </c>
      <c r="B4064" t="s">
        <v>15902</v>
      </c>
      <c r="C4064" s="1" t="str">
        <f t="shared" si="368"/>
        <v>21:0552</v>
      </c>
      <c r="D4064" s="1" t="str">
        <f t="shared" si="369"/>
        <v>21:0180</v>
      </c>
      <c r="E4064" t="s">
        <v>15903</v>
      </c>
      <c r="F4064" t="s">
        <v>15904</v>
      </c>
      <c r="H4064">
        <v>53.360007199999998</v>
      </c>
      <c r="I4064">
        <v>-120.61132929999999</v>
      </c>
      <c r="J4064" s="1" t="str">
        <f t="shared" si="370"/>
        <v>Fluid (stream)</v>
      </c>
      <c r="K4064" s="1" t="str">
        <f t="shared" si="371"/>
        <v>Untreated Water</v>
      </c>
      <c r="L4064">
        <v>28</v>
      </c>
      <c r="M4064" t="s">
        <v>11411</v>
      </c>
      <c r="N4064">
        <v>545</v>
      </c>
      <c r="O4064">
        <v>2.5000000000000001E-2</v>
      </c>
      <c r="P4064">
        <v>10</v>
      </c>
      <c r="Q4064">
        <v>5.6</v>
      </c>
    </row>
    <row r="4065" spans="1:17" hidden="1" x14ac:dyDescent="0.3">
      <c r="A4065" t="s">
        <v>15905</v>
      </c>
      <c r="B4065" t="s">
        <v>15906</v>
      </c>
      <c r="C4065" s="1" t="str">
        <f t="shared" si="368"/>
        <v>21:0552</v>
      </c>
      <c r="D4065" s="1" t="str">
        <f t="shared" si="369"/>
        <v>21:0180</v>
      </c>
      <c r="E4065" t="s">
        <v>15907</v>
      </c>
      <c r="F4065" t="s">
        <v>15908</v>
      </c>
      <c r="H4065">
        <v>53.3704106</v>
      </c>
      <c r="I4065">
        <v>-120.5385465</v>
      </c>
      <c r="J4065" s="1" t="str">
        <f t="shared" si="370"/>
        <v>Fluid (stream)</v>
      </c>
      <c r="K4065" s="1" t="str">
        <f t="shared" si="371"/>
        <v>Untreated Water</v>
      </c>
      <c r="L4065">
        <v>28</v>
      </c>
      <c r="M4065" t="s">
        <v>11416</v>
      </c>
      <c r="N4065">
        <v>546</v>
      </c>
      <c r="O4065">
        <v>2.5000000000000001E-2</v>
      </c>
      <c r="P4065">
        <v>10</v>
      </c>
      <c r="Q4065">
        <v>6.1</v>
      </c>
    </row>
    <row r="4066" spans="1:17" hidden="1" x14ac:dyDescent="0.3">
      <c r="A4066" t="s">
        <v>15909</v>
      </c>
      <c r="B4066" t="s">
        <v>15910</v>
      </c>
      <c r="C4066" s="1" t="str">
        <f t="shared" si="368"/>
        <v>21:0552</v>
      </c>
      <c r="D4066" s="1" t="str">
        <f t="shared" si="369"/>
        <v>21:0180</v>
      </c>
      <c r="E4066" t="s">
        <v>15911</v>
      </c>
      <c r="F4066" t="s">
        <v>15912</v>
      </c>
      <c r="H4066">
        <v>53.408348699999998</v>
      </c>
      <c r="I4066">
        <v>-120.5944851</v>
      </c>
      <c r="J4066" s="1" t="str">
        <f t="shared" si="370"/>
        <v>Fluid (stream)</v>
      </c>
      <c r="K4066" s="1" t="str">
        <f t="shared" si="371"/>
        <v>Untreated Water</v>
      </c>
      <c r="L4066">
        <v>28</v>
      </c>
      <c r="M4066" t="s">
        <v>11421</v>
      </c>
      <c r="N4066">
        <v>547</v>
      </c>
      <c r="O4066">
        <v>2.5000000000000001E-2</v>
      </c>
      <c r="P4066">
        <v>10</v>
      </c>
      <c r="Q4066">
        <v>6.1</v>
      </c>
    </row>
    <row r="4067" spans="1:17" hidden="1" x14ac:dyDescent="0.3">
      <c r="A4067" t="s">
        <v>15913</v>
      </c>
      <c r="B4067" t="s">
        <v>15914</v>
      </c>
      <c r="C4067" s="1" t="str">
        <f t="shared" si="368"/>
        <v>21:0552</v>
      </c>
      <c r="D4067" s="1" t="str">
        <f t="shared" si="369"/>
        <v>21:0180</v>
      </c>
      <c r="E4067" t="s">
        <v>15887</v>
      </c>
      <c r="F4067" t="s">
        <v>15915</v>
      </c>
      <c r="H4067">
        <v>53.337367100000002</v>
      </c>
      <c r="I4067">
        <v>-120.42335989999999</v>
      </c>
      <c r="J4067" s="1" t="str">
        <f t="shared" si="370"/>
        <v>Fluid (stream)</v>
      </c>
      <c r="K4067" s="1" t="str">
        <f t="shared" si="371"/>
        <v>Untreated Water</v>
      </c>
      <c r="L4067">
        <v>28</v>
      </c>
      <c r="M4067" t="s">
        <v>11406</v>
      </c>
      <c r="N4067">
        <v>548</v>
      </c>
      <c r="O4067">
        <v>0.74</v>
      </c>
      <c r="P4067">
        <v>10</v>
      </c>
      <c r="Q4067">
        <v>6.9</v>
      </c>
    </row>
    <row r="4068" spans="1:17" hidden="1" x14ac:dyDescent="0.3">
      <c r="A4068" t="s">
        <v>15916</v>
      </c>
      <c r="B4068" t="s">
        <v>15917</v>
      </c>
      <c r="C4068" s="1" t="str">
        <f t="shared" si="368"/>
        <v>21:0552</v>
      </c>
      <c r="D4068" s="1" t="str">
        <f t="shared" si="369"/>
        <v>21:0180</v>
      </c>
      <c r="E4068" t="s">
        <v>15918</v>
      </c>
      <c r="F4068" t="s">
        <v>15919</v>
      </c>
      <c r="H4068">
        <v>53.342449199999997</v>
      </c>
      <c r="I4068">
        <v>-120.44477980000001</v>
      </c>
      <c r="J4068" s="1" t="str">
        <f t="shared" si="370"/>
        <v>Fluid (stream)</v>
      </c>
      <c r="K4068" s="1" t="str">
        <f t="shared" si="371"/>
        <v>Untreated Water</v>
      </c>
      <c r="L4068">
        <v>28</v>
      </c>
      <c r="M4068" t="s">
        <v>11426</v>
      </c>
      <c r="N4068">
        <v>549</v>
      </c>
      <c r="O4068">
        <v>0.34</v>
      </c>
      <c r="P4068">
        <v>10</v>
      </c>
      <c r="Q4068">
        <v>6.8</v>
      </c>
    </row>
    <row r="4069" spans="1:17" hidden="1" x14ac:dyDescent="0.3">
      <c r="A4069" t="s">
        <v>15920</v>
      </c>
      <c r="B4069" t="s">
        <v>15921</v>
      </c>
      <c r="C4069" s="1" t="str">
        <f t="shared" si="368"/>
        <v>21:0552</v>
      </c>
      <c r="D4069" s="1" t="str">
        <f t="shared" si="369"/>
        <v>21:0180</v>
      </c>
      <c r="E4069" t="s">
        <v>15922</v>
      </c>
      <c r="F4069" t="s">
        <v>15923</v>
      </c>
      <c r="H4069">
        <v>53.266485299999999</v>
      </c>
      <c r="I4069">
        <v>-120.8812535</v>
      </c>
      <c r="J4069" s="1" t="str">
        <f t="shared" si="370"/>
        <v>Fluid (stream)</v>
      </c>
      <c r="K4069" s="1" t="str">
        <f t="shared" si="371"/>
        <v>Untreated Water</v>
      </c>
      <c r="L4069">
        <v>28</v>
      </c>
      <c r="M4069" t="s">
        <v>11431</v>
      </c>
      <c r="N4069">
        <v>550</v>
      </c>
      <c r="O4069">
        <v>0.18</v>
      </c>
      <c r="P4069">
        <v>10</v>
      </c>
      <c r="Q4069">
        <v>7</v>
      </c>
    </row>
    <row r="4070" spans="1:17" hidden="1" x14ac:dyDescent="0.3">
      <c r="A4070" t="s">
        <v>15924</v>
      </c>
      <c r="B4070" t="s">
        <v>15925</v>
      </c>
      <c r="C4070" s="1" t="str">
        <f t="shared" si="368"/>
        <v>21:0552</v>
      </c>
      <c r="D4070" s="1" t="str">
        <f t="shared" si="369"/>
        <v>21:0180</v>
      </c>
      <c r="E4070" t="s">
        <v>15922</v>
      </c>
      <c r="F4070" t="s">
        <v>15926</v>
      </c>
      <c r="H4070">
        <v>53.266485299999999</v>
      </c>
      <c r="I4070">
        <v>-120.8812535</v>
      </c>
      <c r="J4070" s="1" t="str">
        <f t="shared" si="370"/>
        <v>Fluid (stream)</v>
      </c>
      <c r="K4070" s="1" t="str">
        <f t="shared" si="371"/>
        <v>Untreated Water</v>
      </c>
      <c r="L4070">
        <v>28</v>
      </c>
      <c r="M4070" t="s">
        <v>11435</v>
      </c>
      <c r="N4070">
        <v>551</v>
      </c>
      <c r="O4070">
        <v>0.2</v>
      </c>
      <c r="P4070">
        <v>10</v>
      </c>
      <c r="Q4070">
        <v>7.2</v>
      </c>
    </row>
    <row r="4071" spans="1:17" hidden="1" x14ac:dyDescent="0.3">
      <c r="A4071" t="s">
        <v>15927</v>
      </c>
      <c r="B4071" t="s">
        <v>15928</v>
      </c>
      <c r="C4071" s="1" t="str">
        <f t="shared" si="368"/>
        <v>21:0552</v>
      </c>
      <c r="D4071" s="1" t="str">
        <f t="shared" si="369"/>
        <v>21:0180</v>
      </c>
      <c r="E4071" t="s">
        <v>15929</v>
      </c>
      <c r="F4071" t="s">
        <v>15930</v>
      </c>
      <c r="H4071">
        <v>53.267155299999999</v>
      </c>
      <c r="I4071">
        <v>-120.8653989</v>
      </c>
      <c r="J4071" s="1" t="str">
        <f t="shared" si="370"/>
        <v>Fluid (stream)</v>
      </c>
      <c r="K4071" s="1" t="str">
        <f t="shared" si="371"/>
        <v>Untreated Water</v>
      </c>
      <c r="L4071">
        <v>28</v>
      </c>
      <c r="M4071" t="s">
        <v>11440</v>
      </c>
      <c r="N4071">
        <v>552</v>
      </c>
      <c r="O4071">
        <v>0.2</v>
      </c>
      <c r="P4071">
        <v>10</v>
      </c>
      <c r="Q4071">
        <v>7.1</v>
      </c>
    </row>
    <row r="4072" spans="1:17" hidden="1" x14ac:dyDescent="0.3">
      <c r="A4072" t="s">
        <v>15931</v>
      </c>
      <c r="B4072" t="s">
        <v>15932</v>
      </c>
      <c r="C4072" s="1" t="str">
        <f t="shared" si="368"/>
        <v>21:0552</v>
      </c>
      <c r="D4072" s="1" t="str">
        <f t="shared" si="369"/>
        <v>21:0180</v>
      </c>
      <c r="E4072" t="s">
        <v>15933</v>
      </c>
      <c r="F4072" t="s">
        <v>15934</v>
      </c>
      <c r="H4072">
        <v>53.245485299999999</v>
      </c>
      <c r="I4072">
        <v>-120.83043069999999</v>
      </c>
      <c r="J4072" s="1" t="str">
        <f t="shared" si="370"/>
        <v>Fluid (stream)</v>
      </c>
      <c r="K4072" s="1" t="str">
        <f t="shared" si="371"/>
        <v>Untreated Water</v>
      </c>
      <c r="L4072">
        <v>28</v>
      </c>
      <c r="M4072" t="s">
        <v>11445</v>
      </c>
      <c r="N4072">
        <v>553</v>
      </c>
      <c r="O4072">
        <v>0.2</v>
      </c>
      <c r="P4072">
        <v>34</v>
      </c>
      <c r="Q4072">
        <v>7.1</v>
      </c>
    </row>
    <row r="4073" spans="1:17" hidden="1" x14ac:dyDescent="0.3">
      <c r="A4073" t="s">
        <v>15935</v>
      </c>
      <c r="B4073" t="s">
        <v>15936</v>
      </c>
      <c r="C4073" s="1" t="str">
        <f t="shared" si="368"/>
        <v>21:0552</v>
      </c>
      <c r="D4073" s="1" t="str">
        <f t="shared" si="369"/>
        <v>21:0180</v>
      </c>
      <c r="E4073" t="s">
        <v>15937</v>
      </c>
      <c r="F4073" t="s">
        <v>15938</v>
      </c>
      <c r="H4073">
        <v>53.245682899999998</v>
      </c>
      <c r="I4073">
        <v>-120.83833509999999</v>
      </c>
      <c r="J4073" s="1" t="str">
        <f t="shared" si="370"/>
        <v>Fluid (stream)</v>
      </c>
      <c r="K4073" s="1" t="str">
        <f t="shared" si="371"/>
        <v>Untreated Water</v>
      </c>
      <c r="L4073">
        <v>28</v>
      </c>
      <c r="M4073" t="s">
        <v>11450</v>
      </c>
      <c r="N4073">
        <v>554</v>
      </c>
      <c r="O4073">
        <v>0.09</v>
      </c>
      <c r="P4073">
        <v>10</v>
      </c>
      <c r="Q4073">
        <v>6.7</v>
      </c>
    </row>
    <row r="4074" spans="1:17" hidden="1" x14ac:dyDescent="0.3">
      <c r="A4074" t="s">
        <v>15939</v>
      </c>
      <c r="B4074" t="s">
        <v>15940</v>
      </c>
      <c r="C4074" s="1" t="str">
        <f t="shared" si="368"/>
        <v>21:0552</v>
      </c>
      <c r="D4074" s="1" t="str">
        <f t="shared" si="369"/>
        <v>21:0180</v>
      </c>
      <c r="E4074" t="s">
        <v>15941</v>
      </c>
      <c r="F4074" t="s">
        <v>15942</v>
      </c>
      <c r="H4074">
        <v>53.217731899999997</v>
      </c>
      <c r="I4074">
        <v>-120.8255583</v>
      </c>
      <c r="J4074" s="1" t="str">
        <f t="shared" si="370"/>
        <v>Fluid (stream)</v>
      </c>
      <c r="K4074" s="1" t="str">
        <f t="shared" si="371"/>
        <v>Untreated Water</v>
      </c>
      <c r="L4074">
        <v>28</v>
      </c>
      <c r="M4074" t="s">
        <v>11460</v>
      </c>
      <c r="N4074">
        <v>555</v>
      </c>
      <c r="O4074">
        <v>0.33</v>
      </c>
      <c r="P4074">
        <v>110</v>
      </c>
      <c r="Q4074">
        <v>7.1</v>
      </c>
    </row>
    <row r="4075" spans="1:17" hidden="1" x14ac:dyDescent="0.3">
      <c r="A4075" t="s">
        <v>15943</v>
      </c>
      <c r="B4075" t="s">
        <v>15944</v>
      </c>
      <c r="C4075" s="1" t="str">
        <f t="shared" si="368"/>
        <v>21:0552</v>
      </c>
      <c r="D4075" s="1" t="str">
        <f t="shared" si="369"/>
        <v>21:0180</v>
      </c>
      <c r="E4075" t="s">
        <v>15945</v>
      </c>
      <c r="F4075" t="s">
        <v>15946</v>
      </c>
      <c r="H4075">
        <v>53.235831900000001</v>
      </c>
      <c r="I4075">
        <v>-120.77786860000001</v>
      </c>
      <c r="J4075" s="1" t="str">
        <f t="shared" si="370"/>
        <v>Fluid (stream)</v>
      </c>
      <c r="K4075" s="1" t="str">
        <f t="shared" si="371"/>
        <v>Untreated Water</v>
      </c>
      <c r="L4075">
        <v>28</v>
      </c>
      <c r="M4075" t="s">
        <v>11465</v>
      </c>
      <c r="N4075">
        <v>556</v>
      </c>
      <c r="O4075">
        <v>0.6</v>
      </c>
      <c r="P4075">
        <v>20</v>
      </c>
      <c r="Q4075">
        <v>7.4</v>
      </c>
    </row>
    <row r="4076" spans="1:17" hidden="1" x14ac:dyDescent="0.3">
      <c r="A4076" t="s">
        <v>15947</v>
      </c>
      <c r="B4076" t="s">
        <v>15948</v>
      </c>
      <c r="C4076" s="1" t="str">
        <f t="shared" si="368"/>
        <v>21:0552</v>
      </c>
      <c r="D4076" s="1" t="str">
        <f t="shared" si="369"/>
        <v>21:0180</v>
      </c>
      <c r="E4076" t="s">
        <v>15949</v>
      </c>
      <c r="F4076" t="s">
        <v>15950</v>
      </c>
      <c r="H4076">
        <v>53.218945099999999</v>
      </c>
      <c r="I4076">
        <v>-120.76911149999999</v>
      </c>
      <c r="J4076" s="1" t="str">
        <f t="shared" si="370"/>
        <v>Fluid (stream)</v>
      </c>
      <c r="K4076" s="1" t="str">
        <f t="shared" si="371"/>
        <v>Untreated Water</v>
      </c>
      <c r="L4076">
        <v>28</v>
      </c>
      <c r="M4076" t="s">
        <v>11470</v>
      </c>
      <c r="N4076">
        <v>557</v>
      </c>
      <c r="O4076">
        <v>0.6</v>
      </c>
      <c r="P4076">
        <v>24</v>
      </c>
      <c r="Q4076">
        <v>7.1</v>
      </c>
    </row>
    <row r="4077" spans="1:17" hidden="1" x14ac:dyDescent="0.3">
      <c r="A4077" t="s">
        <v>15951</v>
      </c>
      <c r="B4077" t="s">
        <v>15952</v>
      </c>
      <c r="C4077" s="1" t="str">
        <f t="shared" si="368"/>
        <v>21:0552</v>
      </c>
      <c r="D4077" s="1" t="str">
        <f t="shared" si="369"/>
        <v>21:0180</v>
      </c>
      <c r="E4077" t="s">
        <v>15953</v>
      </c>
      <c r="F4077" t="s">
        <v>15954</v>
      </c>
      <c r="H4077">
        <v>53.199785400000003</v>
      </c>
      <c r="I4077">
        <v>-120.7258157</v>
      </c>
      <c r="J4077" s="1" t="str">
        <f t="shared" si="370"/>
        <v>Fluid (stream)</v>
      </c>
      <c r="K4077" s="1" t="str">
        <f t="shared" si="371"/>
        <v>Untreated Water</v>
      </c>
      <c r="L4077">
        <v>28</v>
      </c>
      <c r="M4077" t="s">
        <v>11475</v>
      </c>
      <c r="N4077">
        <v>558</v>
      </c>
      <c r="O4077">
        <v>0.27</v>
      </c>
      <c r="P4077">
        <v>10</v>
      </c>
      <c r="Q4077">
        <v>7.3</v>
      </c>
    </row>
    <row r="4078" spans="1:17" hidden="1" x14ac:dyDescent="0.3">
      <c r="A4078" t="s">
        <v>15955</v>
      </c>
      <c r="B4078" t="s">
        <v>15956</v>
      </c>
      <c r="C4078" s="1" t="str">
        <f t="shared" si="368"/>
        <v>21:0552</v>
      </c>
      <c r="D4078" s="1" t="str">
        <f t="shared" si="369"/>
        <v>21:0180</v>
      </c>
      <c r="E4078" t="s">
        <v>15957</v>
      </c>
      <c r="F4078" t="s">
        <v>15958</v>
      </c>
      <c r="H4078">
        <v>53.215615499999998</v>
      </c>
      <c r="I4078">
        <v>-120.7374689</v>
      </c>
      <c r="J4078" s="1" t="str">
        <f t="shared" si="370"/>
        <v>Fluid (stream)</v>
      </c>
      <c r="K4078" s="1" t="str">
        <f t="shared" si="371"/>
        <v>Untreated Water</v>
      </c>
      <c r="L4078">
        <v>28</v>
      </c>
      <c r="M4078" t="s">
        <v>11480</v>
      </c>
      <c r="N4078">
        <v>559</v>
      </c>
      <c r="O4078">
        <v>0.55000000000000004</v>
      </c>
      <c r="P4078">
        <v>10</v>
      </c>
      <c r="Q4078">
        <v>7.3</v>
      </c>
    </row>
    <row r="4079" spans="1:17" hidden="1" x14ac:dyDescent="0.3">
      <c r="A4079" t="s">
        <v>15959</v>
      </c>
      <c r="B4079" t="s">
        <v>15960</v>
      </c>
      <c r="C4079" s="1" t="str">
        <f t="shared" si="368"/>
        <v>21:0552</v>
      </c>
      <c r="D4079" s="1" t="str">
        <f>HYPERLINK("http://geochem.nrcan.gc.ca/cdogs/content/svy/svy_e.htm", "")</f>
        <v/>
      </c>
      <c r="G4079" s="1" t="str">
        <f>HYPERLINK("http://geochem.nrcan.gc.ca/cdogs/content/cr_/cr_00072_e.htm", "72")</f>
        <v>72</v>
      </c>
      <c r="J4079" t="s">
        <v>11453</v>
      </c>
      <c r="K4079" t="s">
        <v>11454</v>
      </c>
      <c r="L4079">
        <v>28</v>
      </c>
      <c r="M4079" t="s">
        <v>11455</v>
      </c>
      <c r="N4079">
        <v>560</v>
      </c>
      <c r="O4079">
        <v>0.56999999999999995</v>
      </c>
      <c r="P4079">
        <v>38</v>
      </c>
      <c r="Q4079">
        <v>6.7</v>
      </c>
    </row>
    <row r="4080" spans="1:17" hidden="1" x14ac:dyDescent="0.3">
      <c r="A4080" t="s">
        <v>15961</v>
      </c>
      <c r="B4080" t="s">
        <v>15962</v>
      </c>
      <c r="C4080" s="1" t="str">
        <f t="shared" si="368"/>
        <v>21:0552</v>
      </c>
      <c r="D4080" s="1" t="str">
        <f t="shared" ref="D4080:D4088" si="372">HYPERLINK("http://geochem.nrcan.gc.ca/cdogs/content/svy/svy210180_e.htm", "21:0180")</f>
        <v>21:0180</v>
      </c>
      <c r="E4080" t="s">
        <v>15963</v>
      </c>
      <c r="F4080" t="s">
        <v>15964</v>
      </c>
      <c r="H4080">
        <v>53.568881300000001</v>
      </c>
      <c r="I4080">
        <v>-120.48312490000001</v>
      </c>
      <c r="J4080" s="1" t="str">
        <f t="shared" ref="J4080:J4088" si="373">HYPERLINK("http://geochem.nrcan.gc.ca/cdogs/content/kwd/kwd020018_e.htm", "Fluid (stream)")</f>
        <v>Fluid (stream)</v>
      </c>
      <c r="K4080" s="1" t="str">
        <f t="shared" ref="K4080:K4088" si="374">HYPERLINK("http://geochem.nrcan.gc.ca/cdogs/content/kwd/kwd080007_e.htm", "Untreated Water")</f>
        <v>Untreated Water</v>
      </c>
      <c r="L4080">
        <v>29</v>
      </c>
      <c r="M4080" t="s">
        <v>11387</v>
      </c>
      <c r="N4080">
        <v>561</v>
      </c>
      <c r="O4080">
        <v>0.11</v>
      </c>
      <c r="P4080">
        <v>82</v>
      </c>
      <c r="Q4080">
        <v>6.5</v>
      </c>
    </row>
    <row r="4081" spans="1:17" hidden="1" x14ac:dyDescent="0.3">
      <c r="A4081" t="s">
        <v>15965</v>
      </c>
      <c r="B4081" t="s">
        <v>15966</v>
      </c>
      <c r="C4081" s="1" t="str">
        <f t="shared" si="368"/>
        <v>21:0552</v>
      </c>
      <c r="D4081" s="1" t="str">
        <f t="shared" si="372"/>
        <v>21:0180</v>
      </c>
      <c r="E4081" t="s">
        <v>15967</v>
      </c>
      <c r="F4081" t="s">
        <v>15968</v>
      </c>
      <c r="H4081">
        <v>53.403661900000003</v>
      </c>
      <c r="I4081">
        <v>-120.7742619</v>
      </c>
      <c r="J4081" s="1" t="str">
        <f t="shared" si="373"/>
        <v>Fluid (stream)</v>
      </c>
      <c r="K4081" s="1" t="str">
        <f t="shared" si="374"/>
        <v>Untreated Water</v>
      </c>
      <c r="L4081">
        <v>29</v>
      </c>
      <c r="M4081" t="s">
        <v>11392</v>
      </c>
      <c r="N4081">
        <v>562</v>
      </c>
      <c r="O4081">
        <v>0.28999999999999998</v>
      </c>
      <c r="P4081">
        <v>10</v>
      </c>
      <c r="Q4081">
        <v>7.2</v>
      </c>
    </row>
    <row r="4082" spans="1:17" hidden="1" x14ac:dyDescent="0.3">
      <c r="A4082" t="s">
        <v>15969</v>
      </c>
      <c r="B4082" t="s">
        <v>15970</v>
      </c>
      <c r="C4082" s="1" t="str">
        <f t="shared" si="368"/>
        <v>21:0552</v>
      </c>
      <c r="D4082" s="1" t="str">
        <f t="shared" si="372"/>
        <v>21:0180</v>
      </c>
      <c r="E4082" t="s">
        <v>15971</v>
      </c>
      <c r="F4082" t="s">
        <v>15972</v>
      </c>
      <c r="H4082">
        <v>53.375550400000002</v>
      </c>
      <c r="I4082">
        <v>-120.7495409</v>
      </c>
      <c r="J4082" s="1" t="str">
        <f t="shared" si="373"/>
        <v>Fluid (stream)</v>
      </c>
      <c r="K4082" s="1" t="str">
        <f t="shared" si="374"/>
        <v>Untreated Water</v>
      </c>
      <c r="L4082">
        <v>29</v>
      </c>
      <c r="M4082" t="s">
        <v>11397</v>
      </c>
      <c r="N4082">
        <v>563</v>
      </c>
      <c r="O4082">
        <v>0.1</v>
      </c>
      <c r="P4082">
        <v>10</v>
      </c>
      <c r="Q4082">
        <v>6.7</v>
      </c>
    </row>
    <row r="4083" spans="1:17" hidden="1" x14ac:dyDescent="0.3">
      <c r="A4083" t="s">
        <v>15973</v>
      </c>
      <c r="B4083" t="s">
        <v>15974</v>
      </c>
      <c r="C4083" s="1" t="str">
        <f t="shared" si="368"/>
        <v>21:0552</v>
      </c>
      <c r="D4083" s="1" t="str">
        <f t="shared" si="372"/>
        <v>21:0180</v>
      </c>
      <c r="E4083" t="s">
        <v>15975</v>
      </c>
      <c r="F4083" t="s">
        <v>15976</v>
      </c>
      <c r="H4083">
        <v>53.339149900000002</v>
      </c>
      <c r="I4083">
        <v>-120.7458881</v>
      </c>
      <c r="J4083" s="1" t="str">
        <f t="shared" si="373"/>
        <v>Fluid (stream)</v>
      </c>
      <c r="K4083" s="1" t="str">
        <f t="shared" si="374"/>
        <v>Untreated Water</v>
      </c>
      <c r="L4083">
        <v>29</v>
      </c>
      <c r="M4083" t="s">
        <v>11402</v>
      </c>
      <c r="N4083">
        <v>564</v>
      </c>
      <c r="O4083">
        <v>1.9</v>
      </c>
      <c r="P4083">
        <v>10</v>
      </c>
      <c r="Q4083">
        <v>7.2</v>
      </c>
    </row>
    <row r="4084" spans="1:17" hidden="1" x14ac:dyDescent="0.3">
      <c r="A4084" t="s">
        <v>15977</v>
      </c>
      <c r="B4084" t="s">
        <v>15978</v>
      </c>
      <c r="C4084" s="1" t="str">
        <f t="shared" si="368"/>
        <v>21:0552</v>
      </c>
      <c r="D4084" s="1" t="str">
        <f t="shared" si="372"/>
        <v>21:0180</v>
      </c>
      <c r="E4084" t="s">
        <v>15979</v>
      </c>
      <c r="F4084" t="s">
        <v>15980</v>
      </c>
      <c r="H4084">
        <v>53.347953799999999</v>
      </c>
      <c r="I4084">
        <v>-120.7578786</v>
      </c>
      <c r="J4084" s="1" t="str">
        <f t="shared" si="373"/>
        <v>Fluid (stream)</v>
      </c>
      <c r="K4084" s="1" t="str">
        <f t="shared" si="374"/>
        <v>Untreated Water</v>
      </c>
      <c r="L4084">
        <v>29</v>
      </c>
      <c r="M4084" t="s">
        <v>11411</v>
      </c>
      <c r="N4084">
        <v>565</v>
      </c>
      <c r="O4084">
        <v>0.2</v>
      </c>
      <c r="P4084">
        <v>10</v>
      </c>
      <c r="Q4084">
        <v>7.3</v>
      </c>
    </row>
    <row r="4085" spans="1:17" hidden="1" x14ac:dyDescent="0.3">
      <c r="A4085" t="s">
        <v>15981</v>
      </c>
      <c r="B4085" t="s">
        <v>15982</v>
      </c>
      <c r="C4085" s="1" t="str">
        <f t="shared" si="368"/>
        <v>21:0552</v>
      </c>
      <c r="D4085" s="1" t="str">
        <f t="shared" si="372"/>
        <v>21:0180</v>
      </c>
      <c r="E4085" t="s">
        <v>15983</v>
      </c>
      <c r="F4085" t="s">
        <v>15984</v>
      </c>
      <c r="H4085">
        <v>53.331123300000002</v>
      </c>
      <c r="I4085">
        <v>-120.7149072</v>
      </c>
      <c r="J4085" s="1" t="str">
        <f t="shared" si="373"/>
        <v>Fluid (stream)</v>
      </c>
      <c r="K4085" s="1" t="str">
        <f t="shared" si="374"/>
        <v>Untreated Water</v>
      </c>
      <c r="L4085">
        <v>29</v>
      </c>
      <c r="M4085" t="s">
        <v>11416</v>
      </c>
      <c r="N4085">
        <v>566</v>
      </c>
      <c r="O4085">
        <v>2.5000000000000001E-2</v>
      </c>
      <c r="P4085">
        <v>10</v>
      </c>
      <c r="Q4085">
        <v>6.4</v>
      </c>
    </row>
    <row r="4086" spans="1:17" hidden="1" x14ac:dyDescent="0.3">
      <c r="A4086" t="s">
        <v>15985</v>
      </c>
      <c r="B4086" t="s">
        <v>15986</v>
      </c>
      <c r="C4086" s="1" t="str">
        <f t="shared" si="368"/>
        <v>21:0552</v>
      </c>
      <c r="D4086" s="1" t="str">
        <f t="shared" si="372"/>
        <v>21:0180</v>
      </c>
      <c r="E4086" t="s">
        <v>15987</v>
      </c>
      <c r="F4086" t="s">
        <v>15988</v>
      </c>
      <c r="H4086">
        <v>53.294820999999999</v>
      </c>
      <c r="I4086">
        <v>-120.71576659999999</v>
      </c>
      <c r="J4086" s="1" t="str">
        <f t="shared" si="373"/>
        <v>Fluid (stream)</v>
      </c>
      <c r="K4086" s="1" t="str">
        <f t="shared" si="374"/>
        <v>Untreated Water</v>
      </c>
      <c r="L4086">
        <v>29</v>
      </c>
      <c r="M4086" t="s">
        <v>11431</v>
      </c>
      <c r="N4086">
        <v>567</v>
      </c>
      <c r="O4086">
        <v>0.06</v>
      </c>
      <c r="P4086">
        <v>10</v>
      </c>
      <c r="Q4086">
        <v>6.2</v>
      </c>
    </row>
    <row r="4087" spans="1:17" hidden="1" x14ac:dyDescent="0.3">
      <c r="A4087" t="s">
        <v>15989</v>
      </c>
      <c r="B4087" t="s">
        <v>15990</v>
      </c>
      <c r="C4087" s="1" t="str">
        <f t="shared" si="368"/>
        <v>21:0552</v>
      </c>
      <c r="D4087" s="1" t="str">
        <f t="shared" si="372"/>
        <v>21:0180</v>
      </c>
      <c r="E4087" t="s">
        <v>15987</v>
      </c>
      <c r="F4087" t="s">
        <v>15991</v>
      </c>
      <c r="H4087">
        <v>53.294820999999999</v>
      </c>
      <c r="I4087">
        <v>-120.71576659999999</v>
      </c>
      <c r="J4087" s="1" t="str">
        <f t="shared" si="373"/>
        <v>Fluid (stream)</v>
      </c>
      <c r="K4087" s="1" t="str">
        <f t="shared" si="374"/>
        <v>Untreated Water</v>
      </c>
      <c r="L4087">
        <v>29</v>
      </c>
      <c r="M4087" t="s">
        <v>11435</v>
      </c>
      <c r="N4087">
        <v>568</v>
      </c>
      <c r="O4087">
        <v>7.0000000000000007E-2</v>
      </c>
      <c r="P4087">
        <v>10</v>
      </c>
      <c r="Q4087">
        <v>6.5</v>
      </c>
    </row>
    <row r="4088" spans="1:17" hidden="1" x14ac:dyDescent="0.3">
      <c r="A4088" t="s">
        <v>15992</v>
      </c>
      <c r="B4088" t="s">
        <v>15993</v>
      </c>
      <c r="C4088" s="1" t="str">
        <f t="shared" si="368"/>
        <v>21:0552</v>
      </c>
      <c r="D4088" s="1" t="str">
        <f t="shared" si="372"/>
        <v>21:0180</v>
      </c>
      <c r="E4088" t="s">
        <v>15994</v>
      </c>
      <c r="F4088" t="s">
        <v>15995</v>
      </c>
      <c r="H4088">
        <v>53.3041251</v>
      </c>
      <c r="I4088">
        <v>-120.651445</v>
      </c>
      <c r="J4088" s="1" t="str">
        <f t="shared" si="373"/>
        <v>Fluid (stream)</v>
      </c>
      <c r="K4088" s="1" t="str">
        <f t="shared" si="374"/>
        <v>Untreated Water</v>
      </c>
      <c r="L4088">
        <v>29</v>
      </c>
      <c r="M4088" t="s">
        <v>11421</v>
      </c>
      <c r="N4088">
        <v>569</v>
      </c>
      <c r="O4088">
        <v>2.5000000000000001E-2</v>
      </c>
      <c r="P4088">
        <v>20</v>
      </c>
      <c r="Q4088">
        <v>6.5</v>
      </c>
    </row>
    <row r="4089" spans="1:17" hidden="1" x14ac:dyDescent="0.3">
      <c r="A4089" t="s">
        <v>15996</v>
      </c>
      <c r="B4089" t="s">
        <v>15997</v>
      </c>
      <c r="C4089" s="1" t="str">
        <f t="shared" si="368"/>
        <v>21:0552</v>
      </c>
      <c r="D4089" s="1" t="str">
        <f>HYPERLINK("http://geochem.nrcan.gc.ca/cdogs/content/svy/svy_e.htm", "")</f>
        <v/>
      </c>
      <c r="G4089" s="1" t="str">
        <f>HYPERLINK("http://geochem.nrcan.gc.ca/cdogs/content/cr_/cr_00071_e.htm", "71")</f>
        <v>71</v>
      </c>
      <c r="J4089" t="s">
        <v>11453</v>
      </c>
      <c r="K4089" t="s">
        <v>11454</v>
      </c>
      <c r="L4089">
        <v>29</v>
      </c>
      <c r="M4089" t="s">
        <v>11455</v>
      </c>
      <c r="N4089">
        <v>570</v>
      </c>
      <c r="O4089">
        <v>0.3</v>
      </c>
      <c r="P4089">
        <v>56</v>
      </c>
      <c r="Q4089">
        <v>7.3</v>
      </c>
    </row>
    <row r="4090" spans="1:17" hidden="1" x14ac:dyDescent="0.3">
      <c r="A4090" t="s">
        <v>15998</v>
      </c>
      <c r="B4090" t="s">
        <v>15999</v>
      </c>
      <c r="C4090" s="1" t="str">
        <f t="shared" si="368"/>
        <v>21:0552</v>
      </c>
      <c r="D4090" s="1" t="str">
        <f t="shared" ref="D4090:D4112" si="375">HYPERLINK("http://geochem.nrcan.gc.ca/cdogs/content/svy/svy210180_e.htm", "21:0180")</f>
        <v>21:0180</v>
      </c>
      <c r="E4090" t="s">
        <v>16000</v>
      </c>
      <c r="F4090" t="s">
        <v>16001</v>
      </c>
      <c r="H4090">
        <v>53.323273499999999</v>
      </c>
      <c r="I4090">
        <v>-120.6510237</v>
      </c>
      <c r="J4090" s="1" t="str">
        <f t="shared" ref="J4090:J4112" si="376">HYPERLINK("http://geochem.nrcan.gc.ca/cdogs/content/kwd/kwd020018_e.htm", "Fluid (stream)")</f>
        <v>Fluid (stream)</v>
      </c>
      <c r="K4090" s="1" t="str">
        <f t="shared" ref="K4090:K4112" si="377">HYPERLINK("http://geochem.nrcan.gc.ca/cdogs/content/kwd/kwd080007_e.htm", "Untreated Water")</f>
        <v>Untreated Water</v>
      </c>
      <c r="L4090">
        <v>29</v>
      </c>
      <c r="M4090" t="s">
        <v>11426</v>
      </c>
      <c r="N4090">
        <v>571</v>
      </c>
      <c r="O4090">
        <v>0.13</v>
      </c>
      <c r="P4090">
        <v>10</v>
      </c>
      <c r="Q4090">
        <v>6.7</v>
      </c>
    </row>
    <row r="4091" spans="1:17" hidden="1" x14ac:dyDescent="0.3">
      <c r="A4091" t="s">
        <v>16002</v>
      </c>
      <c r="B4091" t="s">
        <v>16003</v>
      </c>
      <c r="C4091" s="1" t="str">
        <f t="shared" si="368"/>
        <v>21:0552</v>
      </c>
      <c r="D4091" s="1" t="str">
        <f t="shared" si="375"/>
        <v>21:0180</v>
      </c>
      <c r="E4091" t="s">
        <v>16004</v>
      </c>
      <c r="F4091" t="s">
        <v>16005</v>
      </c>
      <c r="H4091">
        <v>53.353789800000001</v>
      </c>
      <c r="I4091">
        <v>-120.6469676</v>
      </c>
      <c r="J4091" s="1" t="str">
        <f t="shared" si="376"/>
        <v>Fluid (stream)</v>
      </c>
      <c r="K4091" s="1" t="str">
        <f t="shared" si="377"/>
        <v>Untreated Water</v>
      </c>
      <c r="L4091">
        <v>29</v>
      </c>
      <c r="M4091" t="s">
        <v>11440</v>
      </c>
      <c r="N4091">
        <v>572</v>
      </c>
      <c r="O4091">
        <v>7.0000000000000007E-2</v>
      </c>
      <c r="P4091">
        <v>10</v>
      </c>
      <c r="Q4091">
        <v>6.5</v>
      </c>
    </row>
    <row r="4092" spans="1:17" hidden="1" x14ac:dyDescent="0.3">
      <c r="A4092" t="s">
        <v>16006</v>
      </c>
      <c r="B4092" t="s">
        <v>16007</v>
      </c>
      <c r="C4092" s="1" t="str">
        <f t="shared" si="368"/>
        <v>21:0552</v>
      </c>
      <c r="D4092" s="1" t="str">
        <f t="shared" si="375"/>
        <v>21:0180</v>
      </c>
      <c r="E4092" t="s">
        <v>16008</v>
      </c>
      <c r="F4092" t="s">
        <v>16009</v>
      </c>
      <c r="H4092">
        <v>53.423644600000003</v>
      </c>
      <c r="I4092">
        <v>-120.701958</v>
      </c>
      <c r="J4092" s="1" t="str">
        <f t="shared" si="376"/>
        <v>Fluid (stream)</v>
      </c>
      <c r="K4092" s="1" t="str">
        <f t="shared" si="377"/>
        <v>Untreated Water</v>
      </c>
      <c r="L4092">
        <v>29</v>
      </c>
      <c r="M4092" t="s">
        <v>11445</v>
      </c>
      <c r="N4092">
        <v>573</v>
      </c>
      <c r="O4092">
        <v>2.5000000000000001E-2</v>
      </c>
      <c r="P4092">
        <v>24</v>
      </c>
      <c r="Q4092">
        <v>6.7</v>
      </c>
    </row>
    <row r="4093" spans="1:17" hidden="1" x14ac:dyDescent="0.3">
      <c r="A4093" t="s">
        <v>16010</v>
      </c>
      <c r="B4093" t="s">
        <v>16011</v>
      </c>
      <c r="C4093" s="1" t="str">
        <f t="shared" si="368"/>
        <v>21:0552</v>
      </c>
      <c r="D4093" s="1" t="str">
        <f t="shared" si="375"/>
        <v>21:0180</v>
      </c>
      <c r="E4093" t="s">
        <v>16012</v>
      </c>
      <c r="F4093" t="s">
        <v>16013</v>
      </c>
      <c r="H4093">
        <v>53.442178699999999</v>
      </c>
      <c r="I4093">
        <v>-120.67926780000001</v>
      </c>
      <c r="J4093" s="1" t="str">
        <f t="shared" si="376"/>
        <v>Fluid (stream)</v>
      </c>
      <c r="K4093" s="1" t="str">
        <f t="shared" si="377"/>
        <v>Untreated Water</v>
      </c>
      <c r="L4093">
        <v>29</v>
      </c>
      <c r="M4093" t="s">
        <v>11450</v>
      </c>
      <c r="N4093">
        <v>574</v>
      </c>
      <c r="O4093">
        <v>0.08</v>
      </c>
      <c r="P4093">
        <v>24</v>
      </c>
      <c r="Q4093">
        <v>6.6</v>
      </c>
    </row>
    <row r="4094" spans="1:17" hidden="1" x14ac:dyDescent="0.3">
      <c r="A4094" t="s">
        <v>16014</v>
      </c>
      <c r="B4094" t="s">
        <v>16015</v>
      </c>
      <c r="C4094" s="1" t="str">
        <f t="shared" si="368"/>
        <v>21:0552</v>
      </c>
      <c r="D4094" s="1" t="str">
        <f t="shared" si="375"/>
        <v>21:0180</v>
      </c>
      <c r="E4094" t="s">
        <v>16016</v>
      </c>
      <c r="F4094" t="s">
        <v>16017</v>
      </c>
      <c r="H4094">
        <v>53.582682699999999</v>
      </c>
      <c r="I4094">
        <v>-120.49511699999999</v>
      </c>
      <c r="J4094" s="1" t="str">
        <f t="shared" si="376"/>
        <v>Fluid (stream)</v>
      </c>
      <c r="K4094" s="1" t="str">
        <f t="shared" si="377"/>
        <v>Untreated Water</v>
      </c>
      <c r="L4094">
        <v>29</v>
      </c>
      <c r="M4094" t="s">
        <v>11460</v>
      </c>
      <c r="N4094">
        <v>575</v>
      </c>
      <c r="O4094">
        <v>0.05</v>
      </c>
      <c r="P4094">
        <v>10</v>
      </c>
      <c r="Q4094">
        <v>6.3</v>
      </c>
    </row>
    <row r="4095" spans="1:17" hidden="1" x14ac:dyDescent="0.3">
      <c r="A4095" t="s">
        <v>16018</v>
      </c>
      <c r="B4095" t="s">
        <v>16019</v>
      </c>
      <c r="C4095" s="1" t="str">
        <f t="shared" si="368"/>
        <v>21:0552</v>
      </c>
      <c r="D4095" s="1" t="str">
        <f t="shared" si="375"/>
        <v>21:0180</v>
      </c>
      <c r="E4095" t="s">
        <v>15963</v>
      </c>
      <c r="F4095" t="s">
        <v>16020</v>
      </c>
      <c r="H4095">
        <v>53.568881300000001</v>
      </c>
      <c r="I4095">
        <v>-120.48312490000001</v>
      </c>
      <c r="J4095" s="1" t="str">
        <f t="shared" si="376"/>
        <v>Fluid (stream)</v>
      </c>
      <c r="K4095" s="1" t="str">
        <f t="shared" si="377"/>
        <v>Untreated Water</v>
      </c>
      <c r="L4095">
        <v>29</v>
      </c>
      <c r="M4095" t="s">
        <v>11406</v>
      </c>
      <c r="N4095">
        <v>576</v>
      </c>
      <c r="O4095">
        <v>2.5000000000000001E-2</v>
      </c>
      <c r="P4095">
        <v>10</v>
      </c>
      <c r="Q4095">
        <v>6.7</v>
      </c>
    </row>
    <row r="4096" spans="1:17" hidden="1" x14ac:dyDescent="0.3">
      <c r="A4096" t="s">
        <v>16021</v>
      </c>
      <c r="B4096" t="s">
        <v>16022</v>
      </c>
      <c r="C4096" s="1" t="str">
        <f t="shared" ref="C4096:C4114" si="378">HYPERLINK("http://geochem.nrcan.gc.ca/cdogs/content/bdl/bdl210552_e.htm", "21:0552")</f>
        <v>21:0552</v>
      </c>
      <c r="D4096" s="1" t="str">
        <f t="shared" si="375"/>
        <v>21:0180</v>
      </c>
      <c r="E4096" t="s">
        <v>16023</v>
      </c>
      <c r="F4096" t="s">
        <v>16024</v>
      </c>
      <c r="H4096">
        <v>53.536686799999998</v>
      </c>
      <c r="I4096">
        <v>-120.45649469999999</v>
      </c>
      <c r="J4096" s="1" t="str">
        <f t="shared" si="376"/>
        <v>Fluid (stream)</v>
      </c>
      <c r="K4096" s="1" t="str">
        <f t="shared" si="377"/>
        <v>Untreated Water</v>
      </c>
      <c r="L4096">
        <v>29</v>
      </c>
      <c r="M4096" t="s">
        <v>11465</v>
      </c>
      <c r="N4096">
        <v>577</v>
      </c>
      <c r="O4096">
        <v>0.64</v>
      </c>
      <c r="P4096">
        <v>10</v>
      </c>
      <c r="Q4096">
        <v>7.4</v>
      </c>
    </row>
    <row r="4097" spans="1:17" hidden="1" x14ac:dyDescent="0.3">
      <c r="A4097" t="s">
        <v>16025</v>
      </c>
      <c r="B4097" t="s">
        <v>16026</v>
      </c>
      <c r="C4097" s="1" t="str">
        <f t="shared" si="378"/>
        <v>21:0552</v>
      </c>
      <c r="D4097" s="1" t="str">
        <f t="shared" si="375"/>
        <v>21:0180</v>
      </c>
      <c r="E4097" t="s">
        <v>16027</v>
      </c>
      <c r="F4097" t="s">
        <v>16028</v>
      </c>
      <c r="H4097">
        <v>53.216935700000001</v>
      </c>
      <c r="I4097">
        <v>-120.1436637</v>
      </c>
      <c r="J4097" s="1" t="str">
        <f t="shared" si="376"/>
        <v>Fluid (stream)</v>
      </c>
      <c r="K4097" s="1" t="str">
        <f t="shared" si="377"/>
        <v>Untreated Water</v>
      </c>
      <c r="L4097">
        <v>29</v>
      </c>
      <c r="M4097" t="s">
        <v>11470</v>
      </c>
      <c r="N4097">
        <v>578</v>
      </c>
      <c r="O4097">
        <v>1.9</v>
      </c>
      <c r="P4097">
        <v>10</v>
      </c>
      <c r="Q4097">
        <v>7</v>
      </c>
    </row>
    <row r="4098" spans="1:17" hidden="1" x14ac:dyDescent="0.3">
      <c r="A4098" t="s">
        <v>16029</v>
      </c>
      <c r="B4098" t="s">
        <v>16030</v>
      </c>
      <c r="C4098" s="1" t="str">
        <f t="shared" si="378"/>
        <v>21:0552</v>
      </c>
      <c r="D4098" s="1" t="str">
        <f t="shared" si="375"/>
        <v>21:0180</v>
      </c>
      <c r="E4098" t="s">
        <v>16031</v>
      </c>
      <c r="F4098" t="s">
        <v>16032</v>
      </c>
      <c r="H4098">
        <v>53.220884099999999</v>
      </c>
      <c r="I4098">
        <v>-120.1583832</v>
      </c>
      <c r="J4098" s="1" t="str">
        <f t="shared" si="376"/>
        <v>Fluid (stream)</v>
      </c>
      <c r="K4098" s="1" t="str">
        <f t="shared" si="377"/>
        <v>Untreated Water</v>
      </c>
      <c r="L4098">
        <v>29</v>
      </c>
      <c r="M4098" t="s">
        <v>11475</v>
      </c>
      <c r="N4098">
        <v>579</v>
      </c>
      <c r="O4098">
        <v>9</v>
      </c>
      <c r="P4098">
        <v>10</v>
      </c>
      <c r="Q4098">
        <v>7.2</v>
      </c>
    </row>
    <row r="4099" spans="1:17" hidden="1" x14ac:dyDescent="0.3">
      <c r="A4099" t="s">
        <v>16033</v>
      </c>
      <c r="B4099" t="s">
        <v>16034</v>
      </c>
      <c r="C4099" s="1" t="str">
        <f t="shared" si="378"/>
        <v>21:0552</v>
      </c>
      <c r="D4099" s="1" t="str">
        <f t="shared" si="375"/>
        <v>21:0180</v>
      </c>
      <c r="E4099" t="s">
        <v>16035</v>
      </c>
      <c r="F4099" t="s">
        <v>16036</v>
      </c>
      <c r="H4099">
        <v>53.225113999999998</v>
      </c>
      <c r="I4099">
        <v>-120.1850755</v>
      </c>
      <c r="J4099" s="1" t="str">
        <f t="shared" si="376"/>
        <v>Fluid (stream)</v>
      </c>
      <c r="K4099" s="1" t="str">
        <f t="shared" si="377"/>
        <v>Untreated Water</v>
      </c>
      <c r="L4099">
        <v>29</v>
      </c>
      <c r="M4099" t="s">
        <v>11480</v>
      </c>
      <c r="N4099">
        <v>580</v>
      </c>
      <c r="O4099">
        <v>1.6</v>
      </c>
      <c r="P4099">
        <v>10</v>
      </c>
      <c r="Q4099">
        <v>7.1</v>
      </c>
    </row>
    <row r="4100" spans="1:17" hidden="1" x14ac:dyDescent="0.3">
      <c r="A4100" t="s">
        <v>16037</v>
      </c>
      <c r="B4100" t="s">
        <v>16038</v>
      </c>
      <c r="C4100" s="1" t="str">
        <f t="shared" si="378"/>
        <v>21:0552</v>
      </c>
      <c r="D4100" s="1" t="str">
        <f t="shared" si="375"/>
        <v>21:0180</v>
      </c>
      <c r="E4100" t="s">
        <v>16039</v>
      </c>
      <c r="F4100" t="s">
        <v>16040</v>
      </c>
      <c r="H4100">
        <v>53.283494099999999</v>
      </c>
      <c r="I4100">
        <v>-120.0114221</v>
      </c>
      <c r="J4100" s="1" t="str">
        <f t="shared" si="376"/>
        <v>Fluid (stream)</v>
      </c>
      <c r="K4100" s="1" t="str">
        <f t="shared" si="377"/>
        <v>Untreated Water</v>
      </c>
      <c r="L4100">
        <v>30</v>
      </c>
      <c r="M4100" t="s">
        <v>11387</v>
      </c>
      <c r="N4100">
        <v>581</v>
      </c>
      <c r="O4100">
        <v>0.09</v>
      </c>
      <c r="P4100">
        <v>90</v>
      </c>
      <c r="Q4100">
        <v>6.7</v>
      </c>
    </row>
    <row r="4101" spans="1:17" hidden="1" x14ac:dyDescent="0.3">
      <c r="A4101" t="s">
        <v>16041</v>
      </c>
      <c r="B4101" t="s">
        <v>16042</v>
      </c>
      <c r="C4101" s="1" t="str">
        <f t="shared" si="378"/>
        <v>21:0552</v>
      </c>
      <c r="D4101" s="1" t="str">
        <f t="shared" si="375"/>
        <v>21:0180</v>
      </c>
      <c r="E4101" t="s">
        <v>16043</v>
      </c>
      <c r="F4101" t="s">
        <v>16044</v>
      </c>
      <c r="H4101">
        <v>53.227636400000002</v>
      </c>
      <c r="I4101">
        <v>-120.139951</v>
      </c>
      <c r="J4101" s="1" t="str">
        <f t="shared" si="376"/>
        <v>Fluid (stream)</v>
      </c>
      <c r="K4101" s="1" t="str">
        <f t="shared" si="377"/>
        <v>Untreated Water</v>
      </c>
      <c r="L4101">
        <v>30</v>
      </c>
      <c r="M4101" t="s">
        <v>11392</v>
      </c>
      <c r="N4101">
        <v>582</v>
      </c>
      <c r="O4101">
        <v>1.3</v>
      </c>
      <c r="P4101">
        <v>10</v>
      </c>
      <c r="Q4101">
        <v>7.1</v>
      </c>
    </row>
    <row r="4102" spans="1:17" hidden="1" x14ac:dyDescent="0.3">
      <c r="A4102" t="s">
        <v>16045</v>
      </c>
      <c r="B4102" t="s">
        <v>16046</v>
      </c>
      <c r="C4102" s="1" t="str">
        <f t="shared" si="378"/>
        <v>21:0552</v>
      </c>
      <c r="D4102" s="1" t="str">
        <f t="shared" si="375"/>
        <v>21:0180</v>
      </c>
      <c r="E4102" t="s">
        <v>16047</v>
      </c>
      <c r="F4102" t="s">
        <v>16048</v>
      </c>
      <c r="H4102">
        <v>53.223973800000003</v>
      </c>
      <c r="I4102">
        <v>-120.13719930000001</v>
      </c>
      <c r="J4102" s="1" t="str">
        <f t="shared" si="376"/>
        <v>Fluid (stream)</v>
      </c>
      <c r="K4102" s="1" t="str">
        <f t="shared" si="377"/>
        <v>Untreated Water</v>
      </c>
      <c r="L4102">
        <v>30</v>
      </c>
      <c r="M4102" t="s">
        <v>11397</v>
      </c>
      <c r="N4102">
        <v>583</v>
      </c>
      <c r="O4102">
        <v>1.1000000000000001</v>
      </c>
      <c r="P4102">
        <v>10</v>
      </c>
      <c r="Q4102">
        <v>7.2</v>
      </c>
    </row>
    <row r="4103" spans="1:17" hidden="1" x14ac:dyDescent="0.3">
      <c r="A4103" t="s">
        <v>16049</v>
      </c>
      <c r="B4103" t="s">
        <v>16050</v>
      </c>
      <c r="C4103" s="1" t="str">
        <f t="shared" si="378"/>
        <v>21:0552</v>
      </c>
      <c r="D4103" s="1" t="str">
        <f t="shared" si="375"/>
        <v>21:0180</v>
      </c>
      <c r="E4103" t="s">
        <v>16051</v>
      </c>
      <c r="F4103" t="s">
        <v>16052</v>
      </c>
      <c r="H4103">
        <v>53.860810899999997</v>
      </c>
      <c r="I4103">
        <v>-120.86389749999999</v>
      </c>
      <c r="J4103" s="1" t="str">
        <f t="shared" si="376"/>
        <v>Fluid (stream)</v>
      </c>
      <c r="K4103" s="1" t="str">
        <f t="shared" si="377"/>
        <v>Untreated Water</v>
      </c>
      <c r="L4103">
        <v>30</v>
      </c>
      <c r="M4103" t="s">
        <v>11402</v>
      </c>
      <c r="N4103">
        <v>584</v>
      </c>
      <c r="O4103">
        <v>0.14000000000000001</v>
      </c>
      <c r="P4103">
        <v>10</v>
      </c>
      <c r="Q4103">
        <v>7</v>
      </c>
    </row>
    <row r="4104" spans="1:17" hidden="1" x14ac:dyDescent="0.3">
      <c r="A4104" t="s">
        <v>16053</v>
      </c>
      <c r="B4104" t="s">
        <v>16054</v>
      </c>
      <c r="C4104" s="1" t="str">
        <f t="shared" si="378"/>
        <v>21:0552</v>
      </c>
      <c r="D4104" s="1" t="str">
        <f t="shared" si="375"/>
        <v>21:0180</v>
      </c>
      <c r="E4104" t="s">
        <v>16055</v>
      </c>
      <c r="F4104" t="s">
        <v>16056</v>
      </c>
      <c r="H4104">
        <v>53.754447900000002</v>
      </c>
      <c r="I4104">
        <v>-120.8432517</v>
      </c>
      <c r="J4104" s="1" t="str">
        <f t="shared" si="376"/>
        <v>Fluid (stream)</v>
      </c>
      <c r="K4104" s="1" t="str">
        <f t="shared" si="377"/>
        <v>Untreated Water</v>
      </c>
      <c r="L4104">
        <v>30</v>
      </c>
      <c r="M4104" t="s">
        <v>11411</v>
      </c>
      <c r="N4104">
        <v>585</v>
      </c>
      <c r="O4104">
        <v>1.9</v>
      </c>
      <c r="P4104">
        <v>140</v>
      </c>
      <c r="Q4104">
        <v>7.4</v>
      </c>
    </row>
    <row r="4105" spans="1:17" hidden="1" x14ac:dyDescent="0.3">
      <c r="A4105" t="s">
        <v>16057</v>
      </c>
      <c r="B4105" t="s">
        <v>16058</v>
      </c>
      <c r="C4105" s="1" t="str">
        <f t="shared" si="378"/>
        <v>21:0552</v>
      </c>
      <c r="D4105" s="1" t="str">
        <f t="shared" si="375"/>
        <v>21:0180</v>
      </c>
      <c r="E4105" t="s">
        <v>16039</v>
      </c>
      <c r="F4105" t="s">
        <v>16059</v>
      </c>
      <c r="H4105">
        <v>53.283494099999999</v>
      </c>
      <c r="I4105">
        <v>-120.0114221</v>
      </c>
      <c r="J4105" s="1" t="str">
        <f t="shared" si="376"/>
        <v>Fluid (stream)</v>
      </c>
      <c r="K4105" s="1" t="str">
        <f t="shared" si="377"/>
        <v>Untreated Water</v>
      </c>
      <c r="L4105">
        <v>30</v>
      </c>
      <c r="M4105" t="s">
        <v>11406</v>
      </c>
      <c r="N4105">
        <v>586</v>
      </c>
      <c r="O4105">
        <v>1.2</v>
      </c>
      <c r="P4105">
        <v>30</v>
      </c>
      <c r="Q4105">
        <v>7.3</v>
      </c>
    </row>
    <row r="4106" spans="1:17" hidden="1" x14ac:dyDescent="0.3">
      <c r="A4106" t="s">
        <v>16060</v>
      </c>
      <c r="B4106" t="s">
        <v>16061</v>
      </c>
      <c r="C4106" s="1" t="str">
        <f t="shared" si="378"/>
        <v>21:0552</v>
      </c>
      <c r="D4106" s="1" t="str">
        <f t="shared" si="375"/>
        <v>21:0180</v>
      </c>
      <c r="E4106" t="s">
        <v>16062</v>
      </c>
      <c r="F4106" t="s">
        <v>16063</v>
      </c>
      <c r="H4106">
        <v>53.316058900000002</v>
      </c>
      <c r="I4106">
        <v>-120.0152379</v>
      </c>
      <c r="J4106" s="1" t="str">
        <f t="shared" si="376"/>
        <v>Fluid (stream)</v>
      </c>
      <c r="K4106" s="1" t="str">
        <f t="shared" si="377"/>
        <v>Untreated Water</v>
      </c>
      <c r="L4106">
        <v>30</v>
      </c>
      <c r="M4106" t="s">
        <v>11416</v>
      </c>
      <c r="N4106">
        <v>587</v>
      </c>
      <c r="O4106">
        <v>6.2</v>
      </c>
      <c r="P4106">
        <v>34</v>
      </c>
      <c r="Q4106">
        <v>7.4</v>
      </c>
    </row>
    <row r="4107" spans="1:17" hidden="1" x14ac:dyDescent="0.3">
      <c r="A4107" t="s">
        <v>16064</v>
      </c>
      <c r="B4107" t="s">
        <v>16065</v>
      </c>
      <c r="C4107" s="1" t="str">
        <f t="shared" si="378"/>
        <v>21:0552</v>
      </c>
      <c r="D4107" s="1" t="str">
        <f t="shared" si="375"/>
        <v>21:0180</v>
      </c>
      <c r="E4107" t="s">
        <v>16066</v>
      </c>
      <c r="F4107" t="s">
        <v>16067</v>
      </c>
      <c r="H4107">
        <v>53.477249800000003</v>
      </c>
      <c r="I4107">
        <v>-120.35564460000001</v>
      </c>
      <c r="J4107" s="1" t="str">
        <f t="shared" si="376"/>
        <v>Fluid (stream)</v>
      </c>
      <c r="K4107" s="1" t="str">
        <f t="shared" si="377"/>
        <v>Untreated Water</v>
      </c>
      <c r="L4107">
        <v>30</v>
      </c>
      <c r="M4107" t="s">
        <v>11421</v>
      </c>
      <c r="N4107">
        <v>588</v>
      </c>
      <c r="O4107">
        <v>1.7</v>
      </c>
      <c r="P4107">
        <v>40</v>
      </c>
      <c r="Q4107">
        <v>7.2</v>
      </c>
    </row>
    <row r="4108" spans="1:17" hidden="1" x14ac:dyDescent="0.3">
      <c r="A4108" t="s">
        <v>16068</v>
      </c>
      <c r="B4108" t="s">
        <v>16069</v>
      </c>
      <c r="C4108" s="1" t="str">
        <f t="shared" si="378"/>
        <v>21:0552</v>
      </c>
      <c r="D4108" s="1" t="str">
        <f t="shared" si="375"/>
        <v>21:0180</v>
      </c>
      <c r="E4108" t="s">
        <v>16070</v>
      </c>
      <c r="F4108" t="s">
        <v>16071</v>
      </c>
      <c r="H4108">
        <v>53.434314399999998</v>
      </c>
      <c r="I4108">
        <v>-120.0670813</v>
      </c>
      <c r="J4108" s="1" t="str">
        <f t="shared" si="376"/>
        <v>Fluid (stream)</v>
      </c>
      <c r="K4108" s="1" t="str">
        <f t="shared" si="377"/>
        <v>Untreated Water</v>
      </c>
      <c r="L4108">
        <v>30</v>
      </c>
      <c r="M4108" t="s">
        <v>11426</v>
      </c>
      <c r="N4108">
        <v>589</v>
      </c>
      <c r="O4108">
        <v>0.56999999999999995</v>
      </c>
      <c r="P4108">
        <v>10</v>
      </c>
      <c r="Q4108">
        <v>7.3</v>
      </c>
    </row>
    <row r="4109" spans="1:17" hidden="1" x14ac:dyDescent="0.3">
      <c r="A4109" t="s">
        <v>16072</v>
      </c>
      <c r="B4109" t="s">
        <v>16073</v>
      </c>
      <c r="C4109" s="1" t="str">
        <f t="shared" si="378"/>
        <v>21:0552</v>
      </c>
      <c r="D4109" s="1" t="str">
        <f t="shared" si="375"/>
        <v>21:0180</v>
      </c>
      <c r="E4109" t="s">
        <v>16074</v>
      </c>
      <c r="F4109" t="s">
        <v>16075</v>
      </c>
      <c r="H4109">
        <v>53.438001700000001</v>
      </c>
      <c r="I4109">
        <v>-120.20479779999999</v>
      </c>
      <c r="J4109" s="1" t="str">
        <f t="shared" si="376"/>
        <v>Fluid (stream)</v>
      </c>
      <c r="K4109" s="1" t="str">
        <f t="shared" si="377"/>
        <v>Untreated Water</v>
      </c>
      <c r="L4109">
        <v>30</v>
      </c>
      <c r="M4109" t="s">
        <v>11431</v>
      </c>
      <c r="N4109">
        <v>590</v>
      </c>
      <c r="O4109">
        <v>3.6</v>
      </c>
      <c r="P4109">
        <v>78</v>
      </c>
      <c r="Q4109">
        <v>7.4</v>
      </c>
    </row>
    <row r="4110" spans="1:17" hidden="1" x14ac:dyDescent="0.3">
      <c r="A4110" t="s">
        <v>16076</v>
      </c>
      <c r="B4110" t="s">
        <v>16077</v>
      </c>
      <c r="C4110" s="1" t="str">
        <f t="shared" si="378"/>
        <v>21:0552</v>
      </c>
      <c r="D4110" s="1" t="str">
        <f t="shared" si="375"/>
        <v>21:0180</v>
      </c>
      <c r="E4110" t="s">
        <v>16074</v>
      </c>
      <c r="F4110" t="s">
        <v>16078</v>
      </c>
      <c r="H4110">
        <v>53.438001700000001</v>
      </c>
      <c r="I4110">
        <v>-120.20479779999999</v>
      </c>
      <c r="J4110" s="1" t="str">
        <f t="shared" si="376"/>
        <v>Fluid (stream)</v>
      </c>
      <c r="K4110" s="1" t="str">
        <f t="shared" si="377"/>
        <v>Untreated Water</v>
      </c>
      <c r="L4110">
        <v>30</v>
      </c>
      <c r="M4110" t="s">
        <v>11435</v>
      </c>
      <c r="N4110">
        <v>591</v>
      </c>
      <c r="O4110">
        <v>3.6</v>
      </c>
      <c r="P4110">
        <v>86</v>
      </c>
      <c r="Q4110">
        <v>7.5</v>
      </c>
    </row>
    <row r="4111" spans="1:17" hidden="1" x14ac:dyDescent="0.3">
      <c r="A4111" t="s">
        <v>16079</v>
      </c>
      <c r="B4111" t="s">
        <v>16080</v>
      </c>
      <c r="C4111" s="1" t="str">
        <f t="shared" si="378"/>
        <v>21:0552</v>
      </c>
      <c r="D4111" s="1" t="str">
        <f t="shared" si="375"/>
        <v>21:0180</v>
      </c>
      <c r="E4111" t="s">
        <v>16081</v>
      </c>
      <c r="F4111" t="s">
        <v>16082</v>
      </c>
      <c r="H4111">
        <v>53.453194699999997</v>
      </c>
      <c r="I4111">
        <v>-120.20312300000001</v>
      </c>
      <c r="J4111" s="1" t="str">
        <f t="shared" si="376"/>
        <v>Fluid (stream)</v>
      </c>
      <c r="K4111" s="1" t="str">
        <f t="shared" si="377"/>
        <v>Untreated Water</v>
      </c>
      <c r="L4111">
        <v>30</v>
      </c>
      <c r="M4111" t="s">
        <v>11440</v>
      </c>
      <c r="N4111">
        <v>592</v>
      </c>
      <c r="O4111">
        <v>0.13</v>
      </c>
      <c r="P4111">
        <v>10</v>
      </c>
      <c r="Q4111">
        <v>7</v>
      </c>
    </row>
    <row r="4112" spans="1:17" hidden="1" x14ac:dyDescent="0.3">
      <c r="A4112" t="s">
        <v>16083</v>
      </c>
      <c r="B4112" t="s">
        <v>16084</v>
      </c>
      <c r="C4112" s="1" t="str">
        <f t="shared" si="378"/>
        <v>21:0552</v>
      </c>
      <c r="D4112" s="1" t="str">
        <f t="shared" si="375"/>
        <v>21:0180</v>
      </c>
      <c r="E4112" t="s">
        <v>16085</v>
      </c>
      <c r="F4112" t="s">
        <v>16086</v>
      </c>
      <c r="H4112">
        <v>53.419294700000002</v>
      </c>
      <c r="I4112">
        <v>-120.51845230000001</v>
      </c>
      <c r="J4112" s="1" t="str">
        <f t="shared" si="376"/>
        <v>Fluid (stream)</v>
      </c>
      <c r="K4112" s="1" t="str">
        <f t="shared" si="377"/>
        <v>Untreated Water</v>
      </c>
      <c r="L4112">
        <v>30</v>
      </c>
      <c r="M4112" t="s">
        <v>11445</v>
      </c>
      <c r="N4112">
        <v>593</v>
      </c>
      <c r="O4112">
        <v>0.11</v>
      </c>
      <c r="P4112">
        <v>10</v>
      </c>
      <c r="Q4112">
        <v>7.2</v>
      </c>
    </row>
    <row r="4113" spans="1:17" hidden="1" x14ac:dyDescent="0.3">
      <c r="A4113" t="s">
        <v>16087</v>
      </c>
      <c r="B4113" t="s">
        <v>16088</v>
      </c>
      <c r="C4113" s="1" t="str">
        <f t="shared" si="378"/>
        <v>21:0552</v>
      </c>
      <c r="D4113" s="1" t="str">
        <f>HYPERLINK("http://geochem.nrcan.gc.ca/cdogs/content/svy/svy_e.htm", "")</f>
        <v/>
      </c>
      <c r="G4113" s="1" t="str">
        <f>HYPERLINK("http://geochem.nrcan.gc.ca/cdogs/content/cr_/cr_00073_e.htm", "73")</f>
        <v>73</v>
      </c>
      <c r="J4113" t="s">
        <v>11453</v>
      </c>
      <c r="K4113" t="s">
        <v>11454</v>
      </c>
      <c r="L4113">
        <v>30</v>
      </c>
      <c r="M4113" t="s">
        <v>11455</v>
      </c>
      <c r="N4113">
        <v>594</v>
      </c>
      <c r="O4113">
        <v>0.33</v>
      </c>
      <c r="P4113">
        <v>48</v>
      </c>
      <c r="Q4113">
        <v>7.6</v>
      </c>
    </row>
    <row r="4114" spans="1:17" hidden="1" x14ac:dyDescent="0.3">
      <c r="A4114" t="s">
        <v>16089</v>
      </c>
      <c r="B4114" t="s">
        <v>16090</v>
      </c>
      <c r="C4114" s="1" t="str">
        <f t="shared" si="378"/>
        <v>21:0552</v>
      </c>
      <c r="D4114" s="1" t="str">
        <f>HYPERLINK("http://geochem.nrcan.gc.ca/cdogs/content/svy/svy210180_e.htm", "21:0180")</f>
        <v>21:0180</v>
      </c>
      <c r="E4114" t="s">
        <v>16091</v>
      </c>
      <c r="F4114" t="s">
        <v>16092</v>
      </c>
      <c r="H4114">
        <v>53.486780199999998</v>
      </c>
      <c r="I4114">
        <v>-120.64308440000001</v>
      </c>
      <c r="J4114" s="1" t="str">
        <f>HYPERLINK("http://geochem.nrcan.gc.ca/cdogs/content/kwd/kwd020018_e.htm", "Fluid (stream)")</f>
        <v>Fluid (stream)</v>
      </c>
      <c r="K4114" s="1" t="str">
        <f t="shared" ref="K4114:K4122" si="379">HYPERLINK("http://geochem.nrcan.gc.ca/cdogs/content/kwd/kwd080007_e.htm", "Untreated Water")</f>
        <v>Untreated Water</v>
      </c>
      <c r="L4114">
        <v>30</v>
      </c>
      <c r="M4114" t="s">
        <v>11450</v>
      </c>
      <c r="N4114">
        <v>595</v>
      </c>
      <c r="O4114">
        <v>0.44</v>
      </c>
      <c r="P4114">
        <v>10</v>
      </c>
      <c r="Q4114">
        <v>7.6</v>
      </c>
    </row>
    <row r="4115" spans="1:17" hidden="1" x14ac:dyDescent="0.3">
      <c r="A4115" t="s">
        <v>16093</v>
      </c>
      <c r="B4115" t="s">
        <v>16094</v>
      </c>
      <c r="C4115" s="1" t="str">
        <f t="shared" ref="C4115:C4146" si="380">HYPERLINK("http://geochem.nrcan.gc.ca/cdogs/content/bdl/bdl210639_e.htm", "21:0639")</f>
        <v>21:0639</v>
      </c>
      <c r="D4115" s="1" t="str">
        <f t="shared" ref="D4115:D4122" si="381">HYPERLINK("http://geochem.nrcan.gc.ca/cdogs/content/svy/svy210197_e.htm", "21:0197")</f>
        <v>21:0197</v>
      </c>
      <c r="E4115" t="s">
        <v>16095</v>
      </c>
      <c r="F4115" t="s">
        <v>16096</v>
      </c>
      <c r="H4115">
        <v>54.990013699999999</v>
      </c>
      <c r="I4115">
        <v>-59.006104000000001</v>
      </c>
      <c r="J4115" s="1" t="str">
        <f t="shared" ref="J4115:J4122" si="382">HYPERLINK("http://geochem.nrcan.gc.ca/cdogs/content/kwd/kwd020016_e.htm", "Fluid (lake)")</f>
        <v>Fluid (lake)</v>
      </c>
      <c r="K4115" s="1" t="str">
        <f t="shared" si="379"/>
        <v>Untreated Water</v>
      </c>
      <c r="L4115">
        <v>1</v>
      </c>
      <c r="M4115" t="s">
        <v>11392</v>
      </c>
      <c r="N4115">
        <v>1</v>
      </c>
      <c r="O4115">
        <v>0.24</v>
      </c>
      <c r="P4115">
        <v>70</v>
      </c>
      <c r="Q4115">
        <v>5.5</v>
      </c>
    </row>
    <row r="4116" spans="1:17" hidden="1" x14ac:dyDescent="0.3">
      <c r="A4116" t="s">
        <v>16097</v>
      </c>
      <c r="B4116" t="s">
        <v>16098</v>
      </c>
      <c r="C4116" s="1" t="str">
        <f t="shared" si="380"/>
        <v>21:0639</v>
      </c>
      <c r="D4116" s="1" t="str">
        <f t="shared" si="381"/>
        <v>21:0197</v>
      </c>
      <c r="E4116" t="s">
        <v>16099</v>
      </c>
      <c r="F4116" t="s">
        <v>16100</v>
      </c>
      <c r="H4116">
        <v>54.9799656</v>
      </c>
      <c r="I4116">
        <v>-58.990741300000003</v>
      </c>
      <c r="J4116" s="1" t="str">
        <f t="shared" si="382"/>
        <v>Fluid (lake)</v>
      </c>
      <c r="K4116" s="1" t="str">
        <f t="shared" si="379"/>
        <v>Untreated Water</v>
      </c>
      <c r="L4116">
        <v>1</v>
      </c>
      <c r="M4116" t="s">
        <v>11431</v>
      </c>
      <c r="N4116">
        <v>2</v>
      </c>
      <c r="O4116">
        <v>2.5000000000000001E-2</v>
      </c>
      <c r="P4116">
        <v>60</v>
      </c>
      <c r="Q4116">
        <v>5.5</v>
      </c>
    </row>
    <row r="4117" spans="1:17" hidden="1" x14ac:dyDescent="0.3">
      <c r="A4117" t="s">
        <v>16101</v>
      </c>
      <c r="B4117" t="s">
        <v>16102</v>
      </c>
      <c r="C4117" s="1" t="str">
        <f t="shared" si="380"/>
        <v>21:0639</v>
      </c>
      <c r="D4117" s="1" t="str">
        <f t="shared" si="381"/>
        <v>21:0197</v>
      </c>
      <c r="E4117" t="s">
        <v>16099</v>
      </c>
      <c r="F4117" t="s">
        <v>16103</v>
      </c>
      <c r="H4117">
        <v>54.9799656</v>
      </c>
      <c r="I4117">
        <v>-58.990741300000003</v>
      </c>
      <c r="J4117" s="1" t="str">
        <f t="shared" si="382"/>
        <v>Fluid (lake)</v>
      </c>
      <c r="K4117" s="1" t="str">
        <f t="shared" si="379"/>
        <v>Untreated Water</v>
      </c>
      <c r="L4117">
        <v>1</v>
      </c>
      <c r="M4117" t="s">
        <v>11435</v>
      </c>
      <c r="N4117">
        <v>3</v>
      </c>
      <c r="O4117">
        <v>2.5000000000000001E-2</v>
      </c>
      <c r="P4117">
        <v>60</v>
      </c>
      <c r="Q4117">
        <v>5.4</v>
      </c>
    </row>
    <row r="4118" spans="1:17" hidden="1" x14ac:dyDescent="0.3">
      <c r="A4118" t="s">
        <v>16104</v>
      </c>
      <c r="B4118" t="s">
        <v>16105</v>
      </c>
      <c r="C4118" s="1" t="str">
        <f t="shared" si="380"/>
        <v>21:0639</v>
      </c>
      <c r="D4118" s="1" t="str">
        <f t="shared" si="381"/>
        <v>21:0197</v>
      </c>
      <c r="E4118" t="s">
        <v>16106</v>
      </c>
      <c r="F4118" t="s">
        <v>16107</v>
      </c>
      <c r="H4118">
        <v>54.970742299999998</v>
      </c>
      <c r="I4118">
        <v>-58.985879300000001</v>
      </c>
      <c r="J4118" s="1" t="str">
        <f t="shared" si="382"/>
        <v>Fluid (lake)</v>
      </c>
      <c r="K4118" s="1" t="str">
        <f t="shared" si="379"/>
        <v>Untreated Water</v>
      </c>
      <c r="L4118">
        <v>1</v>
      </c>
      <c r="M4118" t="s">
        <v>11397</v>
      </c>
      <c r="N4118">
        <v>4</v>
      </c>
      <c r="O4118">
        <v>2.5000000000000001E-2</v>
      </c>
      <c r="P4118">
        <v>20</v>
      </c>
      <c r="Q4118">
        <v>5.5</v>
      </c>
    </row>
    <row r="4119" spans="1:17" hidden="1" x14ac:dyDescent="0.3">
      <c r="A4119" t="s">
        <v>16108</v>
      </c>
      <c r="B4119" t="s">
        <v>16109</v>
      </c>
      <c r="C4119" s="1" t="str">
        <f t="shared" si="380"/>
        <v>21:0639</v>
      </c>
      <c r="D4119" s="1" t="str">
        <f t="shared" si="381"/>
        <v>21:0197</v>
      </c>
      <c r="E4119" t="s">
        <v>16110</v>
      </c>
      <c r="F4119" t="s">
        <v>16111</v>
      </c>
      <c r="H4119">
        <v>54.9660692</v>
      </c>
      <c r="I4119">
        <v>-58.964808499999997</v>
      </c>
      <c r="J4119" s="1" t="str">
        <f t="shared" si="382"/>
        <v>Fluid (lake)</v>
      </c>
      <c r="K4119" s="1" t="str">
        <f t="shared" si="379"/>
        <v>Untreated Water</v>
      </c>
      <c r="L4119">
        <v>1</v>
      </c>
      <c r="M4119" t="s">
        <v>11402</v>
      </c>
      <c r="N4119">
        <v>5</v>
      </c>
      <c r="O4119">
        <v>2.5000000000000001E-2</v>
      </c>
      <c r="P4119">
        <v>10</v>
      </c>
      <c r="Q4119">
        <v>6</v>
      </c>
    </row>
    <row r="4120" spans="1:17" hidden="1" x14ac:dyDescent="0.3">
      <c r="A4120" t="s">
        <v>16112</v>
      </c>
      <c r="B4120" t="s">
        <v>16113</v>
      </c>
      <c r="C4120" s="1" t="str">
        <f t="shared" si="380"/>
        <v>21:0639</v>
      </c>
      <c r="D4120" s="1" t="str">
        <f t="shared" si="381"/>
        <v>21:0197</v>
      </c>
      <c r="E4120" t="s">
        <v>16114</v>
      </c>
      <c r="F4120" t="s">
        <v>16115</v>
      </c>
      <c r="H4120">
        <v>54.966163399999999</v>
      </c>
      <c r="I4120">
        <v>-58.9522683</v>
      </c>
      <c r="J4120" s="1" t="str">
        <f t="shared" si="382"/>
        <v>Fluid (lake)</v>
      </c>
      <c r="K4120" s="1" t="str">
        <f t="shared" si="379"/>
        <v>Untreated Water</v>
      </c>
      <c r="L4120">
        <v>1</v>
      </c>
      <c r="M4120" t="s">
        <v>11411</v>
      </c>
      <c r="N4120">
        <v>6</v>
      </c>
      <c r="O4120">
        <v>2.5000000000000001E-2</v>
      </c>
      <c r="P4120">
        <v>20</v>
      </c>
      <c r="Q4120">
        <v>5.8</v>
      </c>
    </row>
    <row r="4121" spans="1:17" hidden="1" x14ac:dyDescent="0.3">
      <c r="A4121" t="s">
        <v>16116</v>
      </c>
      <c r="B4121" t="s">
        <v>16117</v>
      </c>
      <c r="C4121" s="1" t="str">
        <f t="shared" si="380"/>
        <v>21:0639</v>
      </c>
      <c r="D4121" s="1" t="str">
        <f t="shared" si="381"/>
        <v>21:0197</v>
      </c>
      <c r="E4121" t="s">
        <v>16118</v>
      </c>
      <c r="F4121" t="s">
        <v>16119</v>
      </c>
      <c r="H4121">
        <v>54.958419200000002</v>
      </c>
      <c r="I4121">
        <v>-58.975962600000003</v>
      </c>
      <c r="J4121" s="1" t="str">
        <f t="shared" si="382"/>
        <v>Fluid (lake)</v>
      </c>
      <c r="K4121" s="1" t="str">
        <f t="shared" si="379"/>
        <v>Untreated Water</v>
      </c>
      <c r="L4121">
        <v>1</v>
      </c>
      <c r="M4121" t="s">
        <v>11416</v>
      </c>
      <c r="N4121">
        <v>7</v>
      </c>
      <c r="O4121">
        <v>2.5000000000000001E-2</v>
      </c>
      <c r="P4121">
        <v>10</v>
      </c>
      <c r="Q4121">
        <v>6.1</v>
      </c>
    </row>
    <row r="4122" spans="1:17" hidden="1" x14ac:dyDescent="0.3">
      <c r="A4122" t="s">
        <v>16120</v>
      </c>
      <c r="B4122" t="s">
        <v>16121</v>
      </c>
      <c r="C4122" s="1" t="str">
        <f t="shared" si="380"/>
        <v>21:0639</v>
      </c>
      <c r="D4122" s="1" t="str">
        <f t="shared" si="381"/>
        <v>21:0197</v>
      </c>
      <c r="E4122" t="s">
        <v>16122</v>
      </c>
      <c r="F4122" t="s">
        <v>16123</v>
      </c>
      <c r="H4122">
        <v>54.949317100000002</v>
      </c>
      <c r="I4122">
        <v>-58.9524203</v>
      </c>
      <c r="J4122" s="1" t="str">
        <f t="shared" si="382"/>
        <v>Fluid (lake)</v>
      </c>
      <c r="K4122" s="1" t="str">
        <f t="shared" si="379"/>
        <v>Untreated Water</v>
      </c>
      <c r="L4122">
        <v>1</v>
      </c>
      <c r="M4122" t="s">
        <v>11421</v>
      </c>
      <c r="N4122">
        <v>8</v>
      </c>
      <c r="O4122">
        <v>2.5000000000000001E-2</v>
      </c>
      <c r="P4122">
        <v>20</v>
      </c>
      <c r="Q4122">
        <v>6</v>
      </c>
    </row>
    <row r="4123" spans="1:17" hidden="1" x14ac:dyDescent="0.3">
      <c r="A4123" t="s">
        <v>16124</v>
      </c>
      <c r="B4123" t="s">
        <v>16125</v>
      </c>
      <c r="C4123" s="1" t="str">
        <f t="shared" si="380"/>
        <v>21:0639</v>
      </c>
      <c r="D4123" s="1" t="str">
        <f>HYPERLINK("http://geochem.nrcan.gc.ca/cdogs/content/svy/svy_e.htm", "")</f>
        <v/>
      </c>
      <c r="G4123" s="1" t="str">
        <f>HYPERLINK("http://geochem.nrcan.gc.ca/cdogs/content/cr_/cr_00081_e.htm", "81")</f>
        <v>81</v>
      </c>
      <c r="J4123" t="s">
        <v>11453</v>
      </c>
      <c r="K4123" t="s">
        <v>11454</v>
      </c>
      <c r="L4123">
        <v>1</v>
      </c>
      <c r="M4123" t="s">
        <v>11455</v>
      </c>
      <c r="N4123">
        <v>9</v>
      </c>
      <c r="O4123">
        <v>0.25</v>
      </c>
      <c r="P4123">
        <v>150</v>
      </c>
      <c r="Q4123">
        <v>8.1</v>
      </c>
    </row>
    <row r="4124" spans="1:17" hidden="1" x14ac:dyDescent="0.3">
      <c r="A4124" t="s">
        <v>16126</v>
      </c>
      <c r="B4124" t="s">
        <v>16127</v>
      </c>
      <c r="C4124" s="1" t="str">
        <f t="shared" si="380"/>
        <v>21:0639</v>
      </c>
      <c r="D4124" s="1" t="str">
        <f t="shared" ref="D4124:D4133" si="383">HYPERLINK("http://geochem.nrcan.gc.ca/cdogs/content/svy/svy210197_e.htm", "21:0197")</f>
        <v>21:0197</v>
      </c>
      <c r="E4124" t="s">
        <v>16128</v>
      </c>
      <c r="F4124" t="s">
        <v>16129</v>
      </c>
      <c r="H4124">
        <v>54.939568199999997</v>
      </c>
      <c r="I4124">
        <v>-58.952775600000002</v>
      </c>
      <c r="J4124" s="1" t="str">
        <f t="shared" ref="J4124:J4133" si="384">HYPERLINK("http://geochem.nrcan.gc.ca/cdogs/content/kwd/kwd020016_e.htm", "Fluid (lake)")</f>
        <v>Fluid (lake)</v>
      </c>
      <c r="K4124" s="1" t="str">
        <f t="shared" ref="K4124:K4133" si="385">HYPERLINK("http://geochem.nrcan.gc.ca/cdogs/content/kwd/kwd080007_e.htm", "Untreated Water")</f>
        <v>Untreated Water</v>
      </c>
      <c r="L4124">
        <v>1</v>
      </c>
      <c r="M4124" t="s">
        <v>11426</v>
      </c>
      <c r="N4124">
        <v>10</v>
      </c>
      <c r="O4124">
        <v>2.5000000000000001E-2</v>
      </c>
      <c r="P4124">
        <v>20</v>
      </c>
      <c r="Q4124">
        <v>6.2</v>
      </c>
    </row>
    <row r="4125" spans="1:17" hidden="1" x14ac:dyDescent="0.3">
      <c r="A4125" t="s">
        <v>16130</v>
      </c>
      <c r="B4125" t="s">
        <v>16131</v>
      </c>
      <c r="C4125" s="1" t="str">
        <f t="shared" si="380"/>
        <v>21:0639</v>
      </c>
      <c r="D4125" s="1" t="str">
        <f t="shared" si="383"/>
        <v>21:0197</v>
      </c>
      <c r="E4125" t="s">
        <v>16132</v>
      </c>
      <c r="F4125" t="s">
        <v>16133</v>
      </c>
      <c r="H4125">
        <v>54.940301400000003</v>
      </c>
      <c r="I4125">
        <v>-58.920868300000002</v>
      </c>
      <c r="J4125" s="1" t="str">
        <f t="shared" si="384"/>
        <v>Fluid (lake)</v>
      </c>
      <c r="K4125" s="1" t="str">
        <f t="shared" si="385"/>
        <v>Untreated Water</v>
      </c>
      <c r="L4125">
        <v>1</v>
      </c>
      <c r="M4125" t="s">
        <v>11440</v>
      </c>
      <c r="N4125">
        <v>11</v>
      </c>
      <c r="O4125">
        <v>2.5000000000000001E-2</v>
      </c>
      <c r="P4125">
        <v>60</v>
      </c>
      <c r="Q4125">
        <v>5.5</v>
      </c>
    </row>
    <row r="4126" spans="1:17" hidden="1" x14ac:dyDescent="0.3">
      <c r="A4126" t="s">
        <v>16134</v>
      </c>
      <c r="B4126" t="s">
        <v>16135</v>
      </c>
      <c r="C4126" s="1" t="str">
        <f t="shared" si="380"/>
        <v>21:0639</v>
      </c>
      <c r="D4126" s="1" t="str">
        <f t="shared" si="383"/>
        <v>21:0197</v>
      </c>
      <c r="E4126" t="s">
        <v>16136</v>
      </c>
      <c r="F4126" t="s">
        <v>16137</v>
      </c>
      <c r="H4126">
        <v>54.910227599999999</v>
      </c>
      <c r="I4126">
        <v>-58.926503799999999</v>
      </c>
      <c r="J4126" s="1" t="str">
        <f t="shared" si="384"/>
        <v>Fluid (lake)</v>
      </c>
      <c r="K4126" s="1" t="str">
        <f t="shared" si="385"/>
        <v>Untreated Water</v>
      </c>
      <c r="L4126">
        <v>1</v>
      </c>
      <c r="M4126" t="s">
        <v>11445</v>
      </c>
      <c r="N4126">
        <v>12</v>
      </c>
      <c r="O4126">
        <v>2.5000000000000001E-2</v>
      </c>
      <c r="P4126">
        <v>140</v>
      </c>
      <c r="Q4126">
        <v>5.6</v>
      </c>
    </row>
    <row r="4127" spans="1:17" hidden="1" x14ac:dyDescent="0.3">
      <c r="A4127" t="s">
        <v>16138</v>
      </c>
      <c r="B4127" t="s">
        <v>16139</v>
      </c>
      <c r="C4127" s="1" t="str">
        <f t="shared" si="380"/>
        <v>21:0639</v>
      </c>
      <c r="D4127" s="1" t="str">
        <f t="shared" si="383"/>
        <v>21:0197</v>
      </c>
      <c r="E4127" t="s">
        <v>16140</v>
      </c>
      <c r="F4127" t="s">
        <v>16141</v>
      </c>
      <c r="H4127">
        <v>54.891756000000001</v>
      </c>
      <c r="I4127">
        <v>-58.912898200000001</v>
      </c>
      <c r="J4127" s="1" t="str">
        <f t="shared" si="384"/>
        <v>Fluid (lake)</v>
      </c>
      <c r="K4127" s="1" t="str">
        <f t="shared" si="385"/>
        <v>Untreated Water</v>
      </c>
      <c r="L4127">
        <v>1</v>
      </c>
      <c r="M4127" t="s">
        <v>11450</v>
      </c>
      <c r="N4127">
        <v>13</v>
      </c>
      <c r="O4127">
        <v>2.5000000000000001E-2</v>
      </c>
      <c r="P4127">
        <v>240</v>
      </c>
      <c r="Q4127">
        <v>5.4</v>
      </c>
    </row>
    <row r="4128" spans="1:17" hidden="1" x14ac:dyDescent="0.3">
      <c r="A4128" t="s">
        <v>16142</v>
      </c>
      <c r="B4128" t="s">
        <v>16143</v>
      </c>
      <c r="C4128" s="1" t="str">
        <f t="shared" si="380"/>
        <v>21:0639</v>
      </c>
      <c r="D4128" s="1" t="str">
        <f t="shared" si="383"/>
        <v>21:0197</v>
      </c>
      <c r="E4128" t="s">
        <v>16144</v>
      </c>
      <c r="F4128" t="s">
        <v>16145</v>
      </c>
      <c r="H4128">
        <v>54.897542199999997</v>
      </c>
      <c r="I4128">
        <v>-58.927255299999999</v>
      </c>
      <c r="J4128" s="1" t="str">
        <f t="shared" si="384"/>
        <v>Fluid (lake)</v>
      </c>
      <c r="K4128" s="1" t="str">
        <f t="shared" si="385"/>
        <v>Untreated Water</v>
      </c>
      <c r="L4128">
        <v>1</v>
      </c>
      <c r="M4128" t="s">
        <v>11460</v>
      </c>
      <c r="N4128">
        <v>14</v>
      </c>
      <c r="O4128">
        <v>2.5000000000000001E-2</v>
      </c>
      <c r="P4128">
        <v>170</v>
      </c>
      <c r="Q4128">
        <v>5.3</v>
      </c>
    </row>
    <row r="4129" spans="1:17" hidden="1" x14ac:dyDescent="0.3">
      <c r="A4129" t="s">
        <v>16146</v>
      </c>
      <c r="B4129" t="s">
        <v>16147</v>
      </c>
      <c r="C4129" s="1" t="str">
        <f t="shared" si="380"/>
        <v>21:0639</v>
      </c>
      <c r="D4129" s="1" t="str">
        <f t="shared" si="383"/>
        <v>21:0197</v>
      </c>
      <c r="E4129" t="s">
        <v>16148</v>
      </c>
      <c r="F4129" t="s">
        <v>16149</v>
      </c>
      <c r="H4129">
        <v>54.910523599999998</v>
      </c>
      <c r="I4129">
        <v>-58.980200500000002</v>
      </c>
      <c r="J4129" s="1" t="str">
        <f t="shared" si="384"/>
        <v>Fluid (lake)</v>
      </c>
      <c r="K4129" s="1" t="str">
        <f t="shared" si="385"/>
        <v>Untreated Water</v>
      </c>
      <c r="L4129">
        <v>1</v>
      </c>
      <c r="M4129" t="s">
        <v>11465</v>
      </c>
      <c r="N4129">
        <v>15</v>
      </c>
      <c r="O4129">
        <v>2.5000000000000001E-2</v>
      </c>
      <c r="P4129">
        <v>50</v>
      </c>
      <c r="Q4129">
        <v>5.6</v>
      </c>
    </row>
    <row r="4130" spans="1:17" hidden="1" x14ac:dyDescent="0.3">
      <c r="A4130" t="s">
        <v>16150</v>
      </c>
      <c r="B4130" t="s">
        <v>16151</v>
      </c>
      <c r="C4130" s="1" t="str">
        <f t="shared" si="380"/>
        <v>21:0639</v>
      </c>
      <c r="D4130" s="1" t="str">
        <f t="shared" si="383"/>
        <v>21:0197</v>
      </c>
      <c r="E4130" t="s">
        <v>16152</v>
      </c>
      <c r="F4130" t="s">
        <v>16153</v>
      </c>
      <c r="H4130">
        <v>54.934378000000002</v>
      </c>
      <c r="I4130">
        <v>-58.985196299999998</v>
      </c>
      <c r="J4130" s="1" t="str">
        <f t="shared" si="384"/>
        <v>Fluid (lake)</v>
      </c>
      <c r="K4130" s="1" t="str">
        <f t="shared" si="385"/>
        <v>Untreated Water</v>
      </c>
      <c r="L4130">
        <v>1</v>
      </c>
      <c r="M4130" t="s">
        <v>11470</v>
      </c>
      <c r="N4130">
        <v>16</v>
      </c>
      <c r="O4130">
        <v>0.22</v>
      </c>
      <c r="P4130">
        <v>40</v>
      </c>
      <c r="Q4130">
        <v>5.9</v>
      </c>
    </row>
    <row r="4131" spans="1:17" hidden="1" x14ac:dyDescent="0.3">
      <c r="A4131" t="s">
        <v>16154</v>
      </c>
      <c r="B4131" t="s">
        <v>16155</v>
      </c>
      <c r="C4131" s="1" t="str">
        <f t="shared" si="380"/>
        <v>21:0639</v>
      </c>
      <c r="D4131" s="1" t="str">
        <f t="shared" si="383"/>
        <v>21:0197</v>
      </c>
      <c r="E4131" t="s">
        <v>16156</v>
      </c>
      <c r="F4131" t="s">
        <v>16157</v>
      </c>
      <c r="H4131">
        <v>54.942775699999999</v>
      </c>
      <c r="I4131">
        <v>-58.977865600000001</v>
      </c>
      <c r="J4131" s="1" t="str">
        <f t="shared" si="384"/>
        <v>Fluid (lake)</v>
      </c>
      <c r="K4131" s="1" t="str">
        <f t="shared" si="385"/>
        <v>Untreated Water</v>
      </c>
      <c r="L4131">
        <v>1</v>
      </c>
      <c r="M4131" t="s">
        <v>11475</v>
      </c>
      <c r="N4131">
        <v>17</v>
      </c>
      <c r="O4131">
        <v>2.5000000000000001E-2</v>
      </c>
      <c r="P4131">
        <v>20</v>
      </c>
      <c r="Q4131">
        <v>5.9</v>
      </c>
    </row>
    <row r="4132" spans="1:17" hidden="1" x14ac:dyDescent="0.3">
      <c r="A4132" t="s">
        <v>16158</v>
      </c>
      <c r="B4132" t="s">
        <v>16159</v>
      </c>
      <c r="C4132" s="1" t="str">
        <f t="shared" si="380"/>
        <v>21:0639</v>
      </c>
      <c r="D4132" s="1" t="str">
        <f t="shared" si="383"/>
        <v>21:0197</v>
      </c>
      <c r="E4132" t="s">
        <v>16160</v>
      </c>
      <c r="F4132" t="s">
        <v>16161</v>
      </c>
      <c r="H4132">
        <v>54.942681800000003</v>
      </c>
      <c r="I4132">
        <v>-59.000625300000003</v>
      </c>
      <c r="J4132" s="1" t="str">
        <f t="shared" si="384"/>
        <v>Fluid (lake)</v>
      </c>
      <c r="K4132" s="1" t="str">
        <f t="shared" si="385"/>
        <v>Untreated Water</v>
      </c>
      <c r="L4132">
        <v>1</v>
      </c>
      <c r="M4132" t="s">
        <v>11480</v>
      </c>
      <c r="N4132">
        <v>18</v>
      </c>
      <c r="O4132">
        <v>0.35</v>
      </c>
      <c r="P4132">
        <v>40</v>
      </c>
      <c r="Q4132">
        <v>5.9</v>
      </c>
    </row>
    <row r="4133" spans="1:17" hidden="1" x14ac:dyDescent="0.3">
      <c r="A4133" t="s">
        <v>16162</v>
      </c>
      <c r="B4133" t="s">
        <v>16163</v>
      </c>
      <c r="C4133" s="1" t="str">
        <f t="shared" si="380"/>
        <v>21:0639</v>
      </c>
      <c r="D4133" s="1" t="str">
        <f t="shared" si="383"/>
        <v>21:0197</v>
      </c>
      <c r="E4133" t="s">
        <v>16164</v>
      </c>
      <c r="F4133" t="s">
        <v>16165</v>
      </c>
      <c r="H4133">
        <v>54.955259900000001</v>
      </c>
      <c r="I4133">
        <v>-59.011854399999997</v>
      </c>
      <c r="J4133" s="1" t="str">
        <f t="shared" si="384"/>
        <v>Fluid (lake)</v>
      </c>
      <c r="K4133" s="1" t="str">
        <f t="shared" si="385"/>
        <v>Untreated Water</v>
      </c>
      <c r="L4133">
        <v>1</v>
      </c>
      <c r="M4133" t="s">
        <v>12548</v>
      </c>
      <c r="N4133">
        <v>19</v>
      </c>
      <c r="O4133">
        <v>2.5000000000000001E-2</v>
      </c>
      <c r="P4133">
        <v>20</v>
      </c>
      <c r="Q4133">
        <v>5.8</v>
      </c>
    </row>
    <row r="4134" spans="1:17" hidden="1" x14ac:dyDescent="0.3">
      <c r="A4134" t="s">
        <v>16166</v>
      </c>
      <c r="B4134" t="s">
        <v>16167</v>
      </c>
      <c r="C4134" s="1" t="str">
        <f t="shared" si="380"/>
        <v>21:0639</v>
      </c>
      <c r="D4134" s="1" t="str">
        <f>HYPERLINK("http://geochem.nrcan.gc.ca/cdogs/content/svy/svy_e.htm", "")</f>
        <v/>
      </c>
      <c r="G4134" s="1" t="str">
        <f>HYPERLINK("http://geochem.nrcan.gc.ca/cdogs/content/cr_/cr_00080_e.htm", "80")</f>
        <v>80</v>
      </c>
      <c r="J4134" t="s">
        <v>11453</v>
      </c>
      <c r="K4134" t="s">
        <v>11454</v>
      </c>
      <c r="L4134">
        <v>2</v>
      </c>
      <c r="M4134" t="s">
        <v>11455</v>
      </c>
      <c r="N4134">
        <v>20</v>
      </c>
      <c r="O4134">
        <v>0.11</v>
      </c>
      <c r="P4134">
        <v>120</v>
      </c>
      <c r="Q4134">
        <v>7.1</v>
      </c>
    </row>
    <row r="4135" spans="1:17" hidden="1" x14ac:dyDescent="0.3">
      <c r="A4135" t="s">
        <v>16168</v>
      </c>
      <c r="B4135" t="s">
        <v>16169</v>
      </c>
      <c r="C4135" s="1" t="str">
        <f t="shared" si="380"/>
        <v>21:0639</v>
      </c>
      <c r="D4135" s="1" t="str">
        <f t="shared" ref="D4135:D4167" si="386">HYPERLINK("http://geochem.nrcan.gc.ca/cdogs/content/svy/svy210197_e.htm", "21:0197")</f>
        <v>21:0197</v>
      </c>
      <c r="E4135" t="s">
        <v>16170</v>
      </c>
      <c r="F4135" t="s">
        <v>16171</v>
      </c>
      <c r="H4135">
        <v>54.975218699999999</v>
      </c>
      <c r="I4135">
        <v>-59.031039900000003</v>
      </c>
      <c r="J4135" s="1" t="str">
        <f t="shared" ref="J4135:J4167" si="387">HYPERLINK("http://geochem.nrcan.gc.ca/cdogs/content/kwd/kwd020016_e.htm", "Fluid (lake)")</f>
        <v>Fluid (lake)</v>
      </c>
      <c r="K4135" s="1" t="str">
        <f t="shared" ref="K4135:K4167" si="388">HYPERLINK("http://geochem.nrcan.gc.ca/cdogs/content/kwd/kwd080007_e.htm", "Untreated Water")</f>
        <v>Untreated Water</v>
      </c>
      <c r="L4135">
        <v>2</v>
      </c>
      <c r="M4135" t="s">
        <v>11392</v>
      </c>
      <c r="N4135">
        <v>21</v>
      </c>
      <c r="O4135">
        <v>0.12</v>
      </c>
      <c r="P4135">
        <v>60</v>
      </c>
      <c r="Q4135">
        <v>6.1</v>
      </c>
    </row>
    <row r="4136" spans="1:17" hidden="1" x14ac:dyDescent="0.3">
      <c r="A4136" t="s">
        <v>16172</v>
      </c>
      <c r="B4136" t="s">
        <v>16173</v>
      </c>
      <c r="C4136" s="1" t="str">
        <f t="shared" si="380"/>
        <v>21:0639</v>
      </c>
      <c r="D4136" s="1" t="str">
        <f t="shared" si="386"/>
        <v>21:0197</v>
      </c>
      <c r="E4136" t="s">
        <v>16174</v>
      </c>
      <c r="F4136" t="s">
        <v>16175</v>
      </c>
      <c r="H4136">
        <v>54.977460100000002</v>
      </c>
      <c r="I4136">
        <v>-59.061828300000002</v>
      </c>
      <c r="J4136" s="1" t="str">
        <f t="shared" si="387"/>
        <v>Fluid (lake)</v>
      </c>
      <c r="K4136" s="1" t="str">
        <f t="shared" si="388"/>
        <v>Untreated Water</v>
      </c>
      <c r="L4136">
        <v>2</v>
      </c>
      <c r="M4136" t="s">
        <v>11397</v>
      </c>
      <c r="N4136">
        <v>22</v>
      </c>
      <c r="O4136">
        <v>0.05</v>
      </c>
      <c r="P4136">
        <v>30</v>
      </c>
      <c r="Q4136">
        <v>5.9</v>
      </c>
    </row>
    <row r="4137" spans="1:17" hidden="1" x14ac:dyDescent="0.3">
      <c r="A4137" t="s">
        <v>16176</v>
      </c>
      <c r="B4137" t="s">
        <v>16177</v>
      </c>
      <c r="C4137" s="1" t="str">
        <f t="shared" si="380"/>
        <v>21:0639</v>
      </c>
      <c r="D4137" s="1" t="str">
        <f t="shared" si="386"/>
        <v>21:0197</v>
      </c>
      <c r="E4137" t="s">
        <v>16178</v>
      </c>
      <c r="F4137" t="s">
        <v>16179</v>
      </c>
      <c r="H4137">
        <v>54.986150500000001</v>
      </c>
      <c r="I4137">
        <v>-59.085640599999998</v>
      </c>
      <c r="J4137" s="1" t="str">
        <f t="shared" si="387"/>
        <v>Fluid (lake)</v>
      </c>
      <c r="K4137" s="1" t="str">
        <f t="shared" si="388"/>
        <v>Untreated Water</v>
      </c>
      <c r="L4137">
        <v>2</v>
      </c>
      <c r="M4137" t="s">
        <v>11431</v>
      </c>
      <c r="N4137">
        <v>23</v>
      </c>
      <c r="O4137">
        <v>2.5000000000000001E-2</v>
      </c>
      <c r="P4137">
        <v>30</v>
      </c>
      <c r="Q4137">
        <v>6.2</v>
      </c>
    </row>
    <row r="4138" spans="1:17" hidden="1" x14ac:dyDescent="0.3">
      <c r="A4138" t="s">
        <v>16180</v>
      </c>
      <c r="B4138" t="s">
        <v>16181</v>
      </c>
      <c r="C4138" s="1" t="str">
        <f t="shared" si="380"/>
        <v>21:0639</v>
      </c>
      <c r="D4138" s="1" t="str">
        <f t="shared" si="386"/>
        <v>21:0197</v>
      </c>
      <c r="E4138" t="s">
        <v>16178</v>
      </c>
      <c r="F4138" t="s">
        <v>16182</v>
      </c>
      <c r="H4138">
        <v>54.986150500000001</v>
      </c>
      <c r="I4138">
        <v>-59.085640599999998</v>
      </c>
      <c r="J4138" s="1" t="str">
        <f t="shared" si="387"/>
        <v>Fluid (lake)</v>
      </c>
      <c r="K4138" s="1" t="str">
        <f t="shared" si="388"/>
        <v>Untreated Water</v>
      </c>
      <c r="L4138">
        <v>2</v>
      </c>
      <c r="M4138" t="s">
        <v>11435</v>
      </c>
      <c r="N4138">
        <v>24</v>
      </c>
      <c r="O4138">
        <v>2.5000000000000001E-2</v>
      </c>
      <c r="P4138">
        <v>20</v>
      </c>
      <c r="Q4138">
        <v>6.3</v>
      </c>
    </row>
    <row r="4139" spans="1:17" hidden="1" x14ac:dyDescent="0.3">
      <c r="A4139" t="s">
        <v>16183</v>
      </c>
      <c r="B4139" t="s">
        <v>16184</v>
      </c>
      <c r="C4139" s="1" t="str">
        <f t="shared" si="380"/>
        <v>21:0639</v>
      </c>
      <c r="D4139" s="1" t="str">
        <f t="shared" si="386"/>
        <v>21:0197</v>
      </c>
      <c r="E4139" t="s">
        <v>16185</v>
      </c>
      <c r="F4139" t="s">
        <v>16186</v>
      </c>
      <c r="H4139">
        <v>54.997623300000001</v>
      </c>
      <c r="I4139">
        <v>-59.271247099999997</v>
      </c>
      <c r="J4139" s="1" t="str">
        <f t="shared" si="387"/>
        <v>Fluid (lake)</v>
      </c>
      <c r="K4139" s="1" t="str">
        <f t="shared" si="388"/>
        <v>Untreated Water</v>
      </c>
      <c r="L4139">
        <v>2</v>
      </c>
      <c r="M4139" t="s">
        <v>11402</v>
      </c>
      <c r="N4139">
        <v>25</v>
      </c>
      <c r="O4139">
        <v>0.69</v>
      </c>
      <c r="P4139">
        <v>130</v>
      </c>
      <c r="Q4139">
        <v>5.7</v>
      </c>
    </row>
    <row r="4140" spans="1:17" hidden="1" x14ac:dyDescent="0.3">
      <c r="A4140" t="s">
        <v>16187</v>
      </c>
      <c r="B4140" t="s">
        <v>16188</v>
      </c>
      <c r="C4140" s="1" t="str">
        <f t="shared" si="380"/>
        <v>21:0639</v>
      </c>
      <c r="D4140" s="1" t="str">
        <f t="shared" si="386"/>
        <v>21:0197</v>
      </c>
      <c r="E4140" t="s">
        <v>16189</v>
      </c>
      <c r="F4140" t="s">
        <v>16190</v>
      </c>
      <c r="H4140">
        <v>54.993377799999998</v>
      </c>
      <c r="I4140">
        <v>-59.352711900000003</v>
      </c>
      <c r="J4140" s="1" t="str">
        <f t="shared" si="387"/>
        <v>Fluid (lake)</v>
      </c>
      <c r="K4140" s="1" t="str">
        <f t="shared" si="388"/>
        <v>Untreated Water</v>
      </c>
      <c r="L4140">
        <v>2</v>
      </c>
      <c r="M4140" t="s">
        <v>11411</v>
      </c>
      <c r="N4140">
        <v>26</v>
      </c>
      <c r="O4140">
        <v>0.72</v>
      </c>
      <c r="P4140">
        <v>40</v>
      </c>
      <c r="Q4140">
        <v>6.1</v>
      </c>
    </row>
    <row r="4141" spans="1:17" hidden="1" x14ac:dyDescent="0.3">
      <c r="A4141" t="s">
        <v>16191</v>
      </c>
      <c r="B4141" t="s">
        <v>16192</v>
      </c>
      <c r="C4141" s="1" t="str">
        <f t="shared" si="380"/>
        <v>21:0639</v>
      </c>
      <c r="D4141" s="1" t="str">
        <f t="shared" si="386"/>
        <v>21:0197</v>
      </c>
      <c r="E4141" t="s">
        <v>16193</v>
      </c>
      <c r="F4141" t="s">
        <v>16194</v>
      </c>
      <c r="H4141">
        <v>54.978430799999998</v>
      </c>
      <c r="I4141">
        <v>-59.337240899999998</v>
      </c>
      <c r="J4141" s="1" t="str">
        <f t="shared" si="387"/>
        <v>Fluid (lake)</v>
      </c>
      <c r="K4141" s="1" t="str">
        <f t="shared" si="388"/>
        <v>Untreated Water</v>
      </c>
      <c r="L4141">
        <v>2</v>
      </c>
      <c r="M4141" t="s">
        <v>11416</v>
      </c>
      <c r="N4141">
        <v>27</v>
      </c>
      <c r="O4141">
        <v>2.5000000000000001E-2</v>
      </c>
      <c r="P4141">
        <v>20</v>
      </c>
      <c r="Q4141">
        <v>4.5999999999999996</v>
      </c>
    </row>
    <row r="4142" spans="1:17" hidden="1" x14ac:dyDescent="0.3">
      <c r="A4142" t="s">
        <v>16195</v>
      </c>
      <c r="B4142" t="s">
        <v>16196</v>
      </c>
      <c r="C4142" s="1" t="str">
        <f t="shared" si="380"/>
        <v>21:0639</v>
      </c>
      <c r="D4142" s="1" t="str">
        <f t="shared" si="386"/>
        <v>21:0197</v>
      </c>
      <c r="E4142" t="s">
        <v>16197</v>
      </c>
      <c r="F4142" t="s">
        <v>16198</v>
      </c>
      <c r="H4142">
        <v>54.956384999999997</v>
      </c>
      <c r="I4142">
        <v>-59.367653199999999</v>
      </c>
      <c r="J4142" s="1" t="str">
        <f t="shared" si="387"/>
        <v>Fluid (lake)</v>
      </c>
      <c r="K4142" s="1" t="str">
        <f t="shared" si="388"/>
        <v>Untreated Water</v>
      </c>
      <c r="L4142">
        <v>2</v>
      </c>
      <c r="M4142" t="s">
        <v>11421</v>
      </c>
      <c r="N4142">
        <v>28</v>
      </c>
      <c r="O4142">
        <v>0.18</v>
      </c>
      <c r="P4142">
        <v>90</v>
      </c>
      <c r="Q4142">
        <v>5.5</v>
      </c>
    </row>
    <row r="4143" spans="1:17" hidden="1" x14ac:dyDescent="0.3">
      <c r="A4143" t="s">
        <v>16199</v>
      </c>
      <c r="B4143" t="s">
        <v>16200</v>
      </c>
      <c r="C4143" s="1" t="str">
        <f t="shared" si="380"/>
        <v>21:0639</v>
      </c>
      <c r="D4143" s="1" t="str">
        <f t="shared" si="386"/>
        <v>21:0197</v>
      </c>
      <c r="E4143" t="s">
        <v>16201</v>
      </c>
      <c r="F4143" t="s">
        <v>16202</v>
      </c>
      <c r="H4143">
        <v>54.937489200000002</v>
      </c>
      <c r="I4143">
        <v>-59.393833100000002</v>
      </c>
      <c r="J4143" s="1" t="str">
        <f t="shared" si="387"/>
        <v>Fluid (lake)</v>
      </c>
      <c r="K4143" s="1" t="str">
        <f t="shared" si="388"/>
        <v>Untreated Water</v>
      </c>
      <c r="L4143">
        <v>2</v>
      </c>
      <c r="M4143" t="s">
        <v>11426</v>
      </c>
      <c r="N4143">
        <v>29</v>
      </c>
      <c r="O4143">
        <v>0.17</v>
      </c>
      <c r="P4143">
        <v>140</v>
      </c>
      <c r="Q4143">
        <v>5.7</v>
      </c>
    </row>
    <row r="4144" spans="1:17" hidden="1" x14ac:dyDescent="0.3">
      <c r="A4144" t="s">
        <v>16203</v>
      </c>
      <c r="B4144" t="s">
        <v>16204</v>
      </c>
      <c r="C4144" s="1" t="str">
        <f t="shared" si="380"/>
        <v>21:0639</v>
      </c>
      <c r="D4144" s="1" t="str">
        <f t="shared" si="386"/>
        <v>21:0197</v>
      </c>
      <c r="E4144" t="s">
        <v>16205</v>
      </c>
      <c r="F4144" t="s">
        <v>16206</v>
      </c>
      <c r="H4144">
        <v>54.947102000000001</v>
      </c>
      <c r="I4144">
        <v>-59.411394799999997</v>
      </c>
      <c r="J4144" s="1" t="str">
        <f t="shared" si="387"/>
        <v>Fluid (lake)</v>
      </c>
      <c r="K4144" s="1" t="str">
        <f t="shared" si="388"/>
        <v>Untreated Water</v>
      </c>
      <c r="L4144">
        <v>2</v>
      </c>
      <c r="M4144" t="s">
        <v>11440</v>
      </c>
      <c r="N4144">
        <v>30</v>
      </c>
      <c r="O4144">
        <v>7.0000000000000007E-2</v>
      </c>
      <c r="P4144">
        <v>90</v>
      </c>
      <c r="Q4144">
        <v>5.5</v>
      </c>
    </row>
    <row r="4145" spans="1:17" hidden="1" x14ac:dyDescent="0.3">
      <c r="A4145" t="s">
        <v>16207</v>
      </c>
      <c r="B4145" t="s">
        <v>16208</v>
      </c>
      <c r="C4145" s="1" t="str">
        <f t="shared" si="380"/>
        <v>21:0639</v>
      </c>
      <c r="D4145" s="1" t="str">
        <f t="shared" si="386"/>
        <v>21:0197</v>
      </c>
      <c r="E4145" t="s">
        <v>16209</v>
      </c>
      <c r="F4145" t="s">
        <v>16210</v>
      </c>
      <c r="H4145">
        <v>54.972786399999997</v>
      </c>
      <c r="I4145">
        <v>-59.438310799999996</v>
      </c>
      <c r="J4145" s="1" t="str">
        <f t="shared" si="387"/>
        <v>Fluid (lake)</v>
      </c>
      <c r="K4145" s="1" t="str">
        <f t="shared" si="388"/>
        <v>Untreated Water</v>
      </c>
      <c r="L4145">
        <v>2</v>
      </c>
      <c r="M4145" t="s">
        <v>11445</v>
      </c>
      <c r="N4145">
        <v>31</v>
      </c>
      <c r="O4145">
        <v>0.05</v>
      </c>
      <c r="P4145">
        <v>40</v>
      </c>
      <c r="Q4145">
        <v>4.4000000000000004</v>
      </c>
    </row>
    <row r="4146" spans="1:17" hidden="1" x14ac:dyDescent="0.3">
      <c r="A4146" t="s">
        <v>16211</v>
      </c>
      <c r="B4146" t="s">
        <v>16212</v>
      </c>
      <c r="C4146" s="1" t="str">
        <f t="shared" si="380"/>
        <v>21:0639</v>
      </c>
      <c r="D4146" s="1" t="str">
        <f t="shared" si="386"/>
        <v>21:0197</v>
      </c>
      <c r="E4146" t="s">
        <v>16213</v>
      </c>
      <c r="F4146" t="s">
        <v>16214</v>
      </c>
      <c r="H4146">
        <v>54.983307000000003</v>
      </c>
      <c r="I4146">
        <v>-59.449326900000003</v>
      </c>
      <c r="J4146" s="1" t="str">
        <f t="shared" si="387"/>
        <v>Fluid (lake)</v>
      </c>
      <c r="K4146" s="1" t="str">
        <f t="shared" si="388"/>
        <v>Untreated Water</v>
      </c>
      <c r="L4146">
        <v>2</v>
      </c>
      <c r="M4146" t="s">
        <v>11450</v>
      </c>
      <c r="N4146">
        <v>32</v>
      </c>
      <c r="O4146">
        <v>2.5000000000000001E-2</v>
      </c>
      <c r="P4146">
        <v>70</v>
      </c>
      <c r="Q4146">
        <v>4.7</v>
      </c>
    </row>
    <row r="4147" spans="1:17" hidden="1" x14ac:dyDescent="0.3">
      <c r="A4147" t="s">
        <v>16215</v>
      </c>
      <c r="B4147" t="s">
        <v>16216</v>
      </c>
      <c r="C4147" s="1" t="str">
        <f t="shared" ref="C4147:C4178" si="389">HYPERLINK("http://geochem.nrcan.gc.ca/cdogs/content/bdl/bdl210639_e.htm", "21:0639")</f>
        <v>21:0639</v>
      </c>
      <c r="D4147" s="1" t="str">
        <f t="shared" si="386"/>
        <v>21:0197</v>
      </c>
      <c r="E4147" t="s">
        <v>16217</v>
      </c>
      <c r="F4147" t="s">
        <v>16218</v>
      </c>
      <c r="H4147">
        <v>54.982638600000001</v>
      </c>
      <c r="I4147">
        <v>-59.463275099999997</v>
      </c>
      <c r="J4147" s="1" t="str">
        <f t="shared" si="387"/>
        <v>Fluid (lake)</v>
      </c>
      <c r="K4147" s="1" t="str">
        <f t="shared" si="388"/>
        <v>Untreated Water</v>
      </c>
      <c r="L4147">
        <v>2</v>
      </c>
      <c r="M4147" t="s">
        <v>11460</v>
      </c>
      <c r="N4147">
        <v>33</v>
      </c>
      <c r="O4147">
        <v>0.05</v>
      </c>
      <c r="P4147">
        <v>30</v>
      </c>
      <c r="Q4147">
        <v>4.9000000000000004</v>
      </c>
    </row>
    <row r="4148" spans="1:17" hidden="1" x14ac:dyDescent="0.3">
      <c r="A4148" t="s">
        <v>16219</v>
      </c>
      <c r="B4148" t="s">
        <v>16220</v>
      </c>
      <c r="C4148" s="1" t="str">
        <f t="shared" si="389"/>
        <v>21:0639</v>
      </c>
      <c r="D4148" s="1" t="str">
        <f t="shared" si="386"/>
        <v>21:0197</v>
      </c>
      <c r="E4148" t="s">
        <v>16221</v>
      </c>
      <c r="F4148" t="s">
        <v>16222</v>
      </c>
      <c r="H4148">
        <v>54.974158099999997</v>
      </c>
      <c r="I4148">
        <v>-59.484211600000002</v>
      </c>
      <c r="J4148" s="1" t="str">
        <f t="shared" si="387"/>
        <v>Fluid (lake)</v>
      </c>
      <c r="K4148" s="1" t="str">
        <f t="shared" si="388"/>
        <v>Untreated Water</v>
      </c>
      <c r="L4148">
        <v>2</v>
      </c>
      <c r="M4148" t="s">
        <v>11465</v>
      </c>
      <c r="N4148">
        <v>34</v>
      </c>
      <c r="O4148">
        <v>2.5000000000000001E-2</v>
      </c>
      <c r="P4148">
        <v>50</v>
      </c>
      <c r="Q4148">
        <v>5.2</v>
      </c>
    </row>
    <row r="4149" spans="1:17" hidden="1" x14ac:dyDescent="0.3">
      <c r="A4149" t="s">
        <v>16223</v>
      </c>
      <c r="B4149" t="s">
        <v>16224</v>
      </c>
      <c r="C4149" s="1" t="str">
        <f t="shared" si="389"/>
        <v>21:0639</v>
      </c>
      <c r="D4149" s="1" t="str">
        <f t="shared" si="386"/>
        <v>21:0197</v>
      </c>
      <c r="E4149" t="s">
        <v>16225</v>
      </c>
      <c r="F4149" t="s">
        <v>16226</v>
      </c>
      <c r="H4149">
        <v>54.959572000000001</v>
      </c>
      <c r="I4149">
        <v>-59.484920500000001</v>
      </c>
      <c r="J4149" s="1" t="str">
        <f t="shared" si="387"/>
        <v>Fluid (lake)</v>
      </c>
      <c r="K4149" s="1" t="str">
        <f t="shared" si="388"/>
        <v>Untreated Water</v>
      </c>
      <c r="L4149">
        <v>2</v>
      </c>
      <c r="M4149" t="s">
        <v>11470</v>
      </c>
      <c r="N4149">
        <v>35</v>
      </c>
      <c r="O4149">
        <v>2.5000000000000001E-2</v>
      </c>
      <c r="P4149">
        <v>40</v>
      </c>
      <c r="Q4149">
        <v>4.9000000000000004</v>
      </c>
    </row>
    <row r="4150" spans="1:17" hidden="1" x14ac:dyDescent="0.3">
      <c r="A4150" t="s">
        <v>16227</v>
      </c>
      <c r="B4150" t="s">
        <v>16228</v>
      </c>
      <c r="C4150" s="1" t="str">
        <f t="shared" si="389"/>
        <v>21:0639</v>
      </c>
      <c r="D4150" s="1" t="str">
        <f t="shared" si="386"/>
        <v>21:0197</v>
      </c>
      <c r="E4150" t="s">
        <v>16229</v>
      </c>
      <c r="F4150" t="s">
        <v>16230</v>
      </c>
      <c r="H4150">
        <v>54.964771200000001</v>
      </c>
      <c r="I4150">
        <v>-59.4657749</v>
      </c>
      <c r="J4150" s="1" t="str">
        <f t="shared" si="387"/>
        <v>Fluid (lake)</v>
      </c>
      <c r="K4150" s="1" t="str">
        <f t="shared" si="388"/>
        <v>Untreated Water</v>
      </c>
      <c r="L4150">
        <v>2</v>
      </c>
      <c r="M4150" t="s">
        <v>11475</v>
      </c>
      <c r="N4150">
        <v>36</v>
      </c>
      <c r="O4150">
        <v>0.17</v>
      </c>
      <c r="P4150">
        <v>50</v>
      </c>
      <c r="Q4150">
        <v>5.6</v>
      </c>
    </row>
    <row r="4151" spans="1:17" hidden="1" x14ac:dyDescent="0.3">
      <c r="A4151" t="s">
        <v>16231</v>
      </c>
      <c r="B4151" t="s">
        <v>16232</v>
      </c>
      <c r="C4151" s="1" t="str">
        <f t="shared" si="389"/>
        <v>21:0639</v>
      </c>
      <c r="D4151" s="1" t="str">
        <f t="shared" si="386"/>
        <v>21:0197</v>
      </c>
      <c r="E4151" t="s">
        <v>16233</v>
      </c>
      <c r="F4151" t="s">
        <v>16234</v>
      </c>
      <c r="H4151">
        <v>54.946292499999998</v>
      </c>
      <c r="I4151">
        <v>-59.449621</v>
      </c>
      <c r="J4151" s="1" t="str">
        <f t="shared" si="387"/>
        <v>Fluid (lake)</v>
      </c>
      <c r="K4151" s="1" t="str">
        <f t="shared" si="388"/>
        <v>Untreated Water</v>
      </c>
      <c r="L4151">
        <v>2</v>
      </c>
      <c r="M4151" t="s">
        <v>11480</v>
      </c>
      <c r="N4151">
        <v>37</v>
      </c>
      <c r="O4151">
        <v>2.5000000000000001E-2</v>
      </c>
      <c r="P4151">
        <v>110</v>
      </c>
      <c r="Q4151">
        <v>5.5</v>
      </c>
    </row>
    <row r="4152" spans="1:17" hidden="1" x14ac:dyDescent="0.3">
      <c r="A4152" t="s">
        <v>16235</v>
      </c>
      <c r="B4152" t="s">
        <v>16236</v>
      </c>
      <c r="C4152" s="1" t="str">
        <f t="shared" si="389"/>
        <v>21:0639</v>
      </c>
      <c r="D4152" s="1" t="str">
        <f t="shared" si="386"/>
        <v>21:0197</v>
      </c>
      <c r="E4152" t="s">
        <v>16237</v>
      </c>
      <c r="F4152" t="s">
        <v>16238</v>
      </c>
      <c r="H4152">
        <v>54.924141599999999</v>
      </c>
      <c r="I4152">
        <v>-59.472763100000002</v>
      </c>
      <c r="J4152" s="1" t="str">
        <f t="shared" si="387"/>
        <v>Fluid (lake)</v>
      </c>
      <c r="K4152" s="1" t="str">
        <f t="shared" si="388"/>
        <v>Untreated Water</v>
      </c>
      <c r="L4152">
        <v>2</v>
      </c>
      <c r="M4152" t="s">
        <v>12548</v>
      </c>
      <c r="N4152">
        <v>38</v>
      </c>
      <c r="O4152">
        <v>2.5000000000000001E-2</v>
      </c>
      <c r="P4152">
        <v>110</v>
      </c>
      <c r="Q4152">
        <v>5.6</v>
      </c>
    </row>
    <row r="4153" spans="1:17" hidden="1" x14ac:dyDescent="0.3">
      <c r="A4153" t="s">
        <v>16239</v>
      </c>
      <c r="B4153" t="s">
        <v>16240</v>
      </c>
      <c r="C4153" s="1" t="str">
        <f t="shared" si="389"/>
        <v>21:0639</v>
      </c>
      <c r="D4153" s="1" t="str">
        <f t="shared" si="386"/>
        <v>21:0197</v>
      </c>
      <c r="E4153" t="s">
        <v>16241</v>
      </c>
      <c r="F4153" t="s">
        <v>16242</v>
      </c>
      <c r="H4153">
        <v>54.921967299999999</v>
      </c>
      <c r="I4153">
        <v>-59.494260799999999</v>
      </c>
      <c r="J4153" s="1" t="str">
        <f t="shared" si="387"/>
        <v>Fluid (lake)</v>
      </c>
      <c r="K4153" s="1" t="str">
        <f t="shared" si="388"/>
        <v>Untreated Water</v>
      </c>
      <c r="L4153">
        <v>3</v>
      </c>
      <c r="M4153" t="s">
        <v>11431</v>
      </c>
      <c r="N4153">
        <v>39</v>
      </c>
      <c r="O4153">
        <v>2.5000000000000001E-2</v>
      </c>
      <c r="P4153">
        <v>30</v>
      </c>
      <c r="Q4153">
        <v>5</v>
      </c>
    </row>
    <row r="4154" spans="1:17" hidden="1" x14ac:dyDescent="0.3">
      <c r="A4154" t="s">
        <v>16243</v>
      </c>
      <c r="B4154" t="s">
        <v>16244</v>
      </c>
      <c r="C4154" s="1" t="str">
        <f t="shared" si="389"/>
        <v>21:0639</v>
      </c>
      <c r="D4154" s="1" t="str">
        <f t="shared" si="386"/>
        <v>21:0197</v>
      </c>
      <c r="E4154" t="s">
        <v>16241</v>
      </c>
      <c r="F4154" t="s">
        <v>16245</v>
      </c>
      <c r="H4154">
        <v>54.921967299999999</v>
      </c>
      <c r="I4154">
        <v>-59.494260799999999</v>
      </c>
      <c r="J4154" s="1" t="str">
        <f t="shared" si="387"/>
        <v>Fluid (lake)</v>
      </c>
      <c r="K4154" s="1" t="str">
        <f t="shared" si="388"/>
        <v>Untreated Water</v>
      </c>
      <c r="L4154">
        <v>3</v>
      </c>
      <c r="M4154" t="s">
        <v>11435</v>
      </c>
      <c r="N4154">
        <v>40</v>
      </c>
      <c r="O4154">
        <v>2.5000000000000001E-2</v>
      </c>
      <c r="P4154">
        <v>20</v>
      </c>
      <c r="Q4154">
        <v>5</v>
      </c>
    </row>
    <row r="4155" spans="1:17" hidden="1" x14ac:dyDescent="0.3">
      <c r="A4155" t="s">
        <v>16246</v>
      </c>
      <c r="B4155" t="s">
        <v>16247</v>
      </c>
      <c r="C4155" s="1" t="str">
        <f t="shared" si="389"/>
        <v>21:0639</v>
      </c>
      <c r="D4155" s="1" t="str">
        <f t="shared" si="386"/>
        <v>21:0197</v>
      </c>
      <c r="E4155" t="s">
        <v>16248</v>
      </c>
      <c r="F4155" t="s">
        <v>16249</v>
      </c>
      <c r="H4155">
        <v>54.898811600000002</v>
      </c>
      <c r="I4155">
        <v>-59.491144499999997</v>
      </c>
      <c r="J4155" s="1" t="str">
        <f t="shared" si="387"/>
        <v>Fluid (lake)</v>
      </c>
      <c r="K4155" s="1" t="str">
        <f t="shared" si="388"/>
        <v>Untreated Water</v>
      </c>
      <c r="L4155">
        <v>3</v>
      </c>
      <c r="M4155" t="s">
        <v>11392</v>
      </c>
      <c r="N4155">
        <v>41</v>
      </c>
      <c r="O4155">
        <v>0.17</v>
      </c>
      <c r="P4155">
        <v>100</v>
      </c>
      <c r="Q4155">
        <v>5.5</v>
      </c>
    </row>
    <row r="4156" spans="1:17" hidden="1" x14ac:dyDescent="0.3">
      <c r="A4156" t="s">
        <v>16250</v>
      </c>
      <c r="B4156" t="s">
        <v>16251</v>
      </c>
      <c r="C4156" s="1" t="str">
        <f t="shared" si="389"/>
        <v>21:0639</v>
      </c>
      <c r="D4156" s="1" t="str">
        <f t="shared" si="386"/>
        <v>21:0197</v>
      </c>
      <c r="E4156" t="s">
        <v>16252</v>
      </c>
      <c r="F4156" t="s">
        <v>16253</v>
      </c>
      <c r="H4156">
        <v>54.893379500000002</v>
      </c>
      <c r="I4156">
        <v>-59.459508499999998</v>
      </c>
      <c r="J4156" s="1" t="str">
        <f t="shared" si="387"/>
        <v>Fluid (lake)</v>
      </c>
      <c r="K4156" s="1" t="str">
        <f t="shared" si="388"/>
        <v>Untreated Water</v>
      </c>
      <c r="L4156">
        <v>3</v>
      </c>
      <c r="M4156" t="s">
        <v>11397</v>
      </c>
      <c r="N4156">
        <v>42</v>
      </c>
      <c r="O4156">
        <v>0.37</v>
      </c>
      <c r="P4156">
        <v>60</v>
      </c>
      <c r="Q4156">
        <v>5.5</v>
      </c>
    </row>
    <row r="4157" spans="1:17" hidden="1" x14ac:dyDescent="0.3">
      <c r="A4157" t="s">
        <v>16254</v>
      </c>
      <c r="B4157" t="s">
        <v>16255</v>
      </c>
      <c r="C4157" s="1" t="str">
        <f t="shared" si="389"/>
        <v>21:0639</v>
      </c>
      <c r="D4157" s="1" t="str">
        <f t="shared" si="386"/>
        <v>21:0197</v>
      </c>
      <c r="E4157" t="s">
        <v>16256</v>
      </c>
      <c r="F4157" t="s">
        <v>16257</v>
      </c>
      <c r="H4157">
        <v>54.901073500000003</v>
      </c>
      <c r="I4157">
        <v>-59.443068699999998</v>
      </c>
      <c r="J4157" s="1" t="str">
        <f t="shared" si="387"/>
        <v>Fluid (lake)</v>
      </c>
      <c r="K4157" s="1" t="str">
        <f t="shared" si="388"/>
        <v>Untreated Water</v>
      </c>
      <c r="L4157">
        <v>3</v>
      </c>
      <c r="M4157" t="s">
        <v>11402</v>
      </c>
      <c r="N4157">
        <v>43</v>
      </c>
      <c r="O4157">
        <v>0.34</v>
      </c>
      <c r="P4157">
        <v>130</v>
      </c>
      <c r="Q4157">
        <v>5.5</v>
      </c>
    </row>
    <row r="4158" spans="1:17" hidden="1" x14ac:dyDescent="0.3">
      <c r="A4158" t="s">
        <v>16258</v>
      </c>
      <c r="B4158" t="s">
        <v>16259</v>
      </c>
      <c r="C4158" s="1" t="str">
        <f t="shared" si="389"/>
        <v>21:0639</v>
      </c>
      <c r="D4158" s="1" t="str">
        <f t="shared" si="386"/>
        <v>21:0197</v>
      </c>
      <c r="E4158" t="s">
        <v>16260</v>
      </c>
      <c r="F4158" t="s">
        <v>16261</v>
      </c>
      <c r="H4158">
        <v>54.897990900000003</v>
      </c>
      <c r="I4158">
        <v>-59.4259901</v>
      </c>
      <c r="J4158" s="1" t="str">
        <f t="shared" si="387"/>
        <v>Fluid (lake)</v>
      </c>
      <c r="K4158" s="1" t="str">
        <f t="shared" si="388"/>
        <v>Untreated Water</v>
      </c>
      <c r="L4158">
        <v>3</v>
      </c>
      <c r="M4158" t="s">
        <v>11411</v>
      </c>
      <c r="N4158">
        <v>44</v>
      </c>
      <c r="O4158">
        <v>2.5000000000000001E-2</v>
      </c>
      <c r="P4158">
        <v>50</v>
      </c>
      <c r="Q4158">
        <v>5.7</v>
      </c>
    </row>
    <row r="4159" spans="1:17" hidden="1" x14ac:dyDescent="0.3">
      <c r="A4159" t="s">
        <v>16262</v>
      </c>
      <c r="B4159" t="s">
        <v>16263</v>
      </c>
      <c r="C4159" s="1" t="str">
        <f t="shared" si="389"/>
        <v>21:0639</v>
      </c>
      <c r="D4159" s="1" t="str">
        <f t="shared" si="386"/>
        <v>21:0197</v>
      </c>
      <c r="E4159" t="s">
        <v>16264</v>
      </c>
      <c r="F4159" t="s">
        <v>16265</v>
      </c>
      <c r="H4159">
        <v>54.915862400000002</v>
      </c>
      <c r="I4159">
        <v>-59.431793399999997</v>
      </c>
      <c r="J4159" s="1" t="str">
        <f t="shared" si="387"/>
        <v>Fluid (lake)</v>
      </c>
      <c r="K4159" s="1" t="str">
        <f t="shared" si="388"/>
        <v>Untreated Water</v>
      </c>
      <c r="L4159">
        <v>3</v>
      </c>
      <c r="M4159" t="s">
        <v>11416</v>
      </c>
      <c r="N4159">
        <v>45</v>
      </c>
      <c r="O4159">
        <v>2.5000000000000001E-2</v>
      </c>
      <c r="P4159">
        <v>30</v>
      </c>
      <c r="Q4159">
        <v>5.4</v>
      </c>
    </row>
    <row r="4160" spans="1:17" hidden="1" x14ac:dyDescent="0.3">
      <c r="A4160" t="s">
        <v>16266</v>
      </c>
      <c r="B4160" t="s">
        <v>16267</v>
      </c>
      <c r="C4160" s="1" t="str">
        <f t="shared" si="389"/>
        <v>21:0639</v>
      </c>
      <c r="D4160" s="1" t="str">
        <f t="shared" si="386"/>
        <v>21:0197</v>
      </c>
      <c r="E4160" t="s">
        <v>16268</v>
      </c>
      <c r="F4160" t="s">
        <v>16269</v>
      </c>
      <c r="H4160">
        <v>54.916130600000002</v>
      </c>
      <c r="I4160">
        <v>-59.403409699999997</v>
      </c>
      <c r="J4160" s="1" t="str">
        <f t="shared" si="387"/>
        <v>Fluid (lake)</v>
      </c>
      <c r="K4160" s="1" t="str">
        <f t="shared" si="388"/>
        <v>Untreated Water</v>
      </c>
      <c r="L4160">
        <v>3</v>
      </c>
      <c r="M4160" t="s">
        <v>11421</v>
      </c>
      <c r="N4160">
        <v>46</v>
      </c>
      <c r="O4160">
        <v>0.19</v>
      </c>
      <c r="P4160">
        <v>100</v>
      </c>
      <c r="Q4160">
        <v>5.8</v>
      </c>
    </row>
    <row r="4161" spans="1:17" hidden="1" x14ac:dyDescent="0.3">
      <c r="A4161" t="s">
        <v>16270</v>
      </c>
      <c r="B4161" t="s">
        <v>16271</v>
      </c>
      <c r="C4161" s="1" t="str">
        <f t="shared" si="389"/>
        <v>21:0639</v>
      </c>
      <c r="D4161" s="1" t="str">
        <f t="shared" si="386"/>
        <v>21:0197</v>
      </c>
      <c r="E4161" t="s">
        <v>16272</v>
      </c>
      <c r="F4161" t="s">
        <v>16273</v>
      </c>
      <c r="H4161">
        <v>54.915631900000001</v>
      </c>
      <c r="I4161">
        <v>-59.377586700000002</v>
      </c>
      <c r="J4161" s="1" t="str">
        <f t="shared" si="387"/>
        <v>Fluid (lake)</v>
      </c>
      <c r="K4161" s="1" t="str">
        <f t="shared" si="388"/>
        <v>Untreated Water</v>
      </c>
      <c r="L4161">
        <v>3</v>
      </c>
      <c r="M4161" t="s">
        <v>11426</v>
      </c>
      <c r="N4161">
        <v>47</v>
      </c>
      <c r="O4161">
        <v>0.13</v>
      </c>
      <c r="P4161">
        <v>140</v>
      </c>
      <c r="Q4161">
        <v>5.8</v>
      </c>
    </row>
    <row r="4162" spans="1:17" hidden="1" x14ac:dyDescent="0.3">
      <c r="A4162" t="s">
        <v>16274</v>
      </c>
      <c r="B4162" t="s">
        <v>16275</v>
      </c>
      <c r="C4162" s="1" t="str">
        <f t="shared" si="389"/>
        <v>21:0639</v>
      </c>
      <c r="D4162" s="1" t="str">
        <f t="shared" si="386"/>
        <v>21:0197</v>
      </c>
      <c r="E4162" t="s">
        <v>16276</v>
      </c>
      <c r="F4162" t="s">
        <v>16277</v>
      </c>
      <c r="H4162">
        <v>54.9443001</v>
      </c>
      <c r="I4162">
        <v>-59.355809299999997</v>
      </c>
      <c r="J4162" s="1" t="str">
        <f t="shared" si="387"/>
        <v>Fluid (lake)</v>
      </c>
      <c r="K4162" s="1" t="str">
        <f t="shared" si="388"/>
        <v>Untreated Water</v>
      </c>
      <c r="L4162">
        <v>3</v>
      </c>
      <c r="M4162" t="s">
        <v>11440</v>
      </c>
      <c r="N4162">
        <v>48</v>
      </c>
      <c r="O4162">
        <v>0.36</v>
      </c>
      <c r="P4162">
        <v>130</v>
      </c>
      <c r="Q4162">
        <v>5.8</v>
      </c>
    </row>
    <row r="4163" spans="1:17" hidden="1" x14ac:dyDescent="0.3">
      <c r="A4163" t="s">
        <v>16278</v>
      </c>
      <c r="B4163" t="s">
        <v>16279</v>
      </c>
      <c r="C4163" s="1" t="str">
        <f t="shared" si="389"/>
        <v>21:0639</v>
      </c>
      <c r="D4163" s="1" t="str">
        <f t="shared" si="386"/>
        <v>21:0197</v>
      </c>
      <c r="E4163" t="s">
        <v>16280</v>
      </c>
      <c r="F4163" t="s">
        <v>16281</v>
      </c>
      <c r="H4163">
        <v>54.949768800000001</v>
      </c>
      <c r="I4163">
        <v>-59.341683400000001</v>
      </c>
      <c r="J4163" s="1" t="str">
        <f t="shared" si="387"/>
        <v>Fluid (lake)</v>
      </c>
      <c r="K4163" s="1" t="str">
        <f t="shared" si="388"/>
        <v>Untreated Water</v>
      </c>
      <c r="L4163">
        <v>3</v>
      </c>
      <c r="M4163" t="s">
        <v>11445</v>
      </c>
      <c r="N4163">
        <v>49</v>
      </c>
      <c r="O4163">
        <v>0.34</v>
      </c>
      <c r="P4163">
        <v>100</v>
      </c>
      <c r="Q4163">
        <v>5.3</v>
      </c>
    </row>
    <row r="4164" spans="1:17" hidden="1" x14ac:dyDescent="0.3">
      <c r="A4164" t="s">
        <v>16282</v>
      </c>
      <c r="B4164" t="s">
        <v>16283</v>
      </c>
      <c r="C4164" s="1" t="str">
        <f t="shared" si="389"/>
        <v>21:0639</v>
      </c>
      <c r="D4164" s="1" t="str">
        <f t="shared" si="386"/>
        <v>21:0197</v>
      </c>
      <c r="E4164" t="s">
        <v>16284</v>
      </c>
      <c r="F4164" t="s">
        <v>16285</v>
      </c>
      <c r="H4164">
        <v>54.967204500000001</v>
      </c>
      <c r="I4164">
        <v>-59.300419400000003</v>
      </c>
      <c r="J4164" s="1" t="str">
        <f t="shared" si="387"/>
        <v>Fluid (lake)</v>
      </c>
      <c r="K4164" s="1" t="str">
        <f t="shared" si="388"/>
        <v>Untreated Water</v>
      </c>
      <c r="L4164">
        <v>3</v>
      </c>
      <c r="M4164" t="s">
        <v>11450</v>
      </c>
      <c r="N4164">
        <v>50</v>
      </c>
      <c r="O4164">
        <v>0.35</v>
      </c>
      <c r="P4164">
        <v>120</v>
      </c>
      <c r="Q4164">
        <v>5.5</v>
      </c>
    </row>
    <row r="4165" spans="1:17" hidden="1" x14ac:dyDescent="0.3">
      <c r="A4165" t="s">
        <v>16286</v>
      </c>
      <c r="B4165" t="s">
        <v>16287</v>
      </c>
      <c r="C4165" s="1" t="str">
        <f t="shared" si="389"/>
        <v>21:0639</v>
      </c>
      <c r="D4165" s="1" t="str">
        <f t="shared" si="386"/>
        <v>21:0197</v>
      </c>
      <c r="E4165" t="s">
        <v>16288</v>
      </c>
      <c r="F4165" t="s">
        <v>16289</v>
      </c>
      <c r="H4165">
        <v>54.959739399999997</v>
      </c>
      <c r="I4165">
        <v>-59.268110499999999</v>
      </c>
      <c r="J4165" s="1" t="str">
        <f t="shared" si="387"/>
        <v>Fluid (lake)</v>
      </c>
      <c r="K4165" s="1" t="str">
        <f t="shared" si="388"/>
        <v>Untreated Water</v>
      </c>
      <c r="L4165">
        <v>3</v>
      </c>
      <c r="M4165" t="s">
        <v>11460</v>
      </c>
      <c r="N4165">
        <v>51</v>
      </c>
      <c r="O4165">
        <v>0.34</v>
      </c>
      <c r="P4165">
        <v>110</v>
      </c>
      <c r="Q4165">
        <v>5.7</v>
      </c>
    </row>
    <row r="4166" spans="1:17" hidden="1" x14ac:dyDescent="0.3">
      <c r="A4166" t="s">
        <v>16290</v>
      </c>
      <c r="B4166" t="s">
        <v>16291</v>
      </c>
      <c r="C4166" s="1" t="str">
        <f t="shared" si="389"/>
        <v>21:0639</v>
      </c>
      <c r="D4166" s="1" t="str">
        <f t="shared" si="386"/>
        <v>21:0197</v>
      </c>
      <c r="E4166" t="s">
        <v>16292</v>
      </c>
      <c r="F4166" t="s">
        <v>16293</v>
      </c>
      <c r="H4166">
        <v>54.9626339</v>
      </c>
      <c r="I4166">
        <v>-59.226765999999998</v>
      </c>
      <c r="J4166" s="1" t="str">
        <f t="shared" si="387"/>
        <v>Fluid (lake)</v>
      </c>
      <c r="K4166" s="1" t="str">
        <f t="shared" si="388"/>
        <v>Untreated Water</v>
      </c>
      <c r="L4166">
        <v>3</v>
      </c>
      <c r="M4166" t="s">
        <v>11465</v>
      </c>
      <c r="N4166">
        <v>52</v>
      </c>
      <c r="O4166">
        <v>2.5000000000000001E-2</v>
      </c>
      <c r="P4166">
        <v>60</v>
      </c>
      <c r="Q4166">
        <v>5.0999999999999996</v>
      </c>
    </row>
    <row r="4167" spans="1:17" hidden="1" x14ac:dyDescent="0.3">
      <c r="A4167" t="s">
        <v>16294</v>
      </c>
      <c r="B4167" t="s">
        <v>16295</v>
      </c>
      <c r="C4167" s="1" t="str">
        <f t="shared" si="389"/>
        <v>21:0639</v>
      </c>
      <c r="D4167" s="1" t="str">
        <f t="shared" si="386"/>
        <v>21:0197</v>
      </c>
      <c r="E4167" t="s">
        <v>16296</v>
      </c>
      <c r="F4167" t="s">
        <v>16297</v>
      </c>
      <c r="H4167">
        <v>54.984696</v>
      </c>
      <c r="I4167">
        <v>-59.215747700000001</v>
      </c>
      <c r="J4167" s="1" t="str">
        <f t="shared" si="387"/>
        <v>Fluid (lake)</v>
      </c>
      <c r="K4167" s="1" t="str">
        <f t="shared" si="388"/>
        <v>Untreated Water</v>
      </c>
      <c r="L4167">
        <v>3</v>
      </c>
      <c r="M4167" t="s">
        <v>11470</v>
      </c>
      <c r="N4167">
        <v>53</v>
      </c>
      <c r="O4167">
        <v>1.31</v>
      </c>
      <c r="P4167">
        <v>120</v>
      </c>
      <c r="Q4167">
        <v>5.5</v>
      </c>
    </row>
    <row r="4168" spans="1:17" hidden="1" x14ac:dyDescent="0.3">
      <c r="A4168" t="s">
        <v>16298</v>
      </c>
      <c r="B4168" t="s">
        <v>16299</v>
      </c>
      <c r="C4168" s="1" t="str">
        <f t="shared" si="389"/>
        <v>21:0639</v>
      </c>
      <c r="D4168" s="1" t="str">
        <f>HYPERLINK("http://geochem.nrcan.gc.ca/cdogs/content/svy/svy_e.htm", "")</f>
        <v/>
      </c>
      <c r="G4168" s="1" t="str">
        <f>HYPERLINK("http://geochem.nrcan.gc.ca/cdogs/content/cr_/cr_00080_e.htm", "80")</f>
        <v>80</v>
      </c>
      <c r="J4168" t="s">
        <v>11453</v>
      </c>
      <c r="K4168" t="s">
        <v>11454</v>
      </c>
      <c r="L4168">
        <v>3</v>
      </c>
      <c r="M4168" t="s">
        <v>11455</v>
      </c>
      <c r="N4168">
        <v>54</v>
      </c>
      <c r="O4168">
        <v>0.17</v>
      </c>
      <c r="P4168">
        <v>120</v>
      </c>
      <c r="Q4168">
        <v>7.1</v>
      </c>
    </row>
    <row r="4169" spans="1:17" hidden="1" x14ac:dyDescent="0.3">
      <c r="A4169" t="s">
        <v>16300</v>
      </c>
      <c r="B4169" t="s">
        <v>16301</v>
      </c>
      <c r="C4169" s="1" t="str">
        <f t="shared" si="389"/>
        <v>21:0639</v>
      </c>
      <c r="D4169" s="1" t="str">
        <f t="shared" ref="D4169:D4181" si="390">HYPERLINK("http://geochem.nrcan.gc.ca/cdogs/content/svy/svy210197_e.htm", "21:0197")</f>
        <v>21:0197</v>
      </c>
      <c r="E4169" t="s">
        <v>16302</v>
      </c>
      <c r="F4169" t="s">
        <v>16303</v>
      </c>
      <c r="H4169">
        <v>54.994531299999998</v>
      </c>
      <c r="I4169">
        <v>-59.120812700000002</v>
      </c>
      <c r="J4169" s="1" t="str">
        <f t="shared" ref="J4169:J4181" si="391">HYPERLINK("http://geochem.nrcan.gc.ca/cdogs/content/kwd/kwd020016_e.htm", "Fluid (lake)")</f>
        <v>Fluid (lake)</v>
      </c>
      <c r="K4169" s="1" t="str">
        <f t="shared" ref="K4169:K4181" si="392">HYPERLINK("http://geochem.nrcan.gc.ca/cdogs/content/kwd/kwd080007_e.htm", "Untreated Water")</f>
        <v>Untreated Water</v>
      </c>
      <c r="L4169">
        <v>3</v>
      </c>
      <c r="M4169" t="s">
        <v>11475</v>
      </c>
      <c r="N4169">
        <v>55</v>
      </c>
      <c r="O4169">
        <v>0.48</v>
      </c>
      <c r="P4169">
        <v>60</v>
      </c>
      <c r="Q4169">
        <v>6.4</v>
      </c>
    </row>
    <row r="4170" spans="1:17" hidden="1" x14ac:dyDescent="0.3">
      <c r="A4170" t="s">
        <v>16304</v>
      </c>
      <c r="B4170" t="s">
        <v>16305</v>
      </c>
      <c r="C4170" s="1" t="str">
        <f t="shared" si="389"/>
        <v>21:0639</v>
      </c>
      <c r="D4170" s="1" t="str">
        <f t="shared" si="390"/>
        <v>21:0197</v>
      </c>
      <c r="E4170" t="s">
        <v>16306</v>
      </c>
      <c r="F4170" t="s">
        <v>16307</v>
      </c>
      <c r="H4170">
        <v>54.9762463</v>
      </c>
      <c r="I4170">
        <v>-59.119396399999999</v>
      </c>
      <c r="J4170" s="1" t="str">
        <f t="shared" si="391"/>
        <v>Fluid (lake)</v>
      </c>
      <c r="K4170" s="1" t="str">
        <f t="shared" si="392"/>
        <v>Untreated Water</v>
      </c>
      <c r="L4170">
        <v>3</v>
      </c>
      <c r="M4170" t="s">
        <v>11480</v>
      </c>
      <c r="N4170">
        <v>56</v>
      </c>
      <c r="O4170">
        <v>0.22</v>
      </c>
      <c r="P4170">
        <v>40</v>
      </c>
      <c r="Q4170">
        <v>6.1</v>
      </c>
    </row>
    <row r="4171" spans="1:17" hidden="1" x14ac:dyDescent="0.3">
      <c r="A4171" t="s">
        <v>16308</v>
      </c>
      <c r="B4171" t="s">
        <v>16309</v>
      </c>
      <c r="C4171" s="1" t="str">
        <f t="shared" si="389"/>
        <v>21:0639</v>
      </c>
      <c r="D4171" s="1" t="str">
        <f t="shared" si="390"/>
        <v>21:0197</v>
      </c>
      <c r="E4171" t="s">
        <v>16310</v>
      </c>
      <c r="F4171" t="s">
        <v>16311</v>
      </c>
      <c r="H4171">
        <v>54.969800900000003</v>
      </c>
      <c r="I4171">
        <v>-59.075107000000003</v>
      </c>
      <c r="J4171" s="1" t="str">
        <f t="shared" si="391"/>
        <v>Fluid (lake)</v>
      </c>
      <c r="K4171" s="1" t="str">
        <f t="shared" si="392"/>
        <v>Untreated Water</v>
      </c>
      <c r="L4171">
        <v>3</v>
      </c>
      <c r="M4171" t="s">
        <v>12548</v>
      </c>
      <c r="N4171">
        <v>57</v>
      </c>
      <c r="O4171">
        <v>0.26</v>
      </c>
      <c r="P4171">
        <v>130</v>
      </c>
      <c r="Q4171">
        <v>6.1</v>
      </c>
    </row>
    <row r="4172" spans="1:17" hidden="1" x14ac:dyDescent="0.3">
      <c r="A4172" t="s">
        <v>16312</v>
      </c>
      <c r="B4172" t="s">
        <v>16313</v>
      </c>
      <c r="C4172" s="1" t="str">
        <f t="shared" si="389"/>
        <v>21:0639</v>
      </c>
      <c r="D4172" s="1" t="str">
        <f t="shared" si="390"/>
        <v>21:0197</v>
      </c>
      <c r="E4172" t="s">
        <v>16314</v>
      </c>
      <c r="F4172" t="s">
        <v>16315</v>
      </c>
      <c r="H4172">
        <v>54.958295800000002</v>
      </c>
      <c r="I4172">
        <v>-59.065064700000001</v>
      </c>
      <c r="J4172" s="1" t="str">
        <f t="shared" si="391"/>
        <v>Fluid (lake)</v>
      </c>
      <c r="K4172" s="1" t="str">
        <f t="shared" si="392"/>
        <v>Untreated Water</v>
      </c>
      <c r="L4172">
        <v>4</v>
      </c>
      <c r="M4172" t="s">
        <v>11431</v>
      </c>
      <c r="N4172">
        <v>58</v>
      </c>
      <c r="O4172">
        <v>2.5000000000000001E-2</v>
      </c>
      <c r="P4172">
        <v>30</v>
      </c>
      <c r="Q4172">
        <v>5.7</v>
      </c>
    </row>
    <row r="4173" spans="1:17" hidden="1" x14ac:dyDescent="0.3">
      <c r="A4173" t="s">
        <v>16316</v>
      </c>
      <c r="B4173" t="s">
        <v>16317</v>
      </c>
      <c r="C4173" s="1" t="str">
        <f t="shared" si="389"/>
        <v>21:0639</v>
      </c>
      <c r="D4173" s="1" t="str">
        <f t="shared" si="390"/>
        <v>21:0197</v>
      </c>
      <c r="E4173" t="s">
        <v>16314</v>
      </c>
      <c r="F4173" t="s">
        <v>16318</v>
      </c>
      <c r="H4173">
        <v>54.958295800000002</v>
      </c>
      <c r="I4173">
        <v>-59.065064700000001</v>
      </c>
      <c r="J4173" s="1" t="str">
        <f t="shared" si="391"/>
        <v>Fluid (lake)</v>
      </c>
      <c r="K4173" s="1" t="str">
        <f t="shared" si="392"/>
        <v>Untreated Water</v>
      </c>
      <c r="L4173">
        <v>4</v>
      </c>
      <c r="M4173" t="s">
        <v>11435</v>
      </c>
      <c r="N4173">
        <v>59</v>
      </c>
      <c r="O4173">
        <v>2.5000000000000001E-2</v>
      </c>
      <c r="P4173">
        <v>20</v>
      </c>
      <c r="Q4173">
        <v>5.5</v>
      </c>
    </row>
    <row r="4174" spans="1:17" hidden="1" x14ac:dyDescent="0.3">
      <c r="A4174" t="s">
        <v>16319</v>
      </c>
      <c r="B4174" t="s">
        <v>16320</v>
      </c>
      <c r="C4174" s="1" t="str">
        <f t="shared" si="389"/>
        <v>21:0639</v>
      </c>
      <c r="D4174" s="1" t="str">
        <f t="shared" si="390"/>
        <v>21:0197</v>
      </c>
      <c r="E4174" t="s">
        <v>16321</v>
      </c>
      <c r="F4174" t="s">
        <v>16322</v>
      </c>
      <c r="H4174">
        <v>54.956250900000001</v>
      </c>
      <c r="I4174">
        <v>-59.087966199999997</v>
      </c>
      <c r="J4174" s="1" t="str">
        <f t="shared" si="391"/>
        <v>Fluid (lake)</v>
      </c>
      <c r="K4174" s="1" t="str">
        <f t="shared" si="392"/>
        <v>Untreated Water</v>
      </c>
      <c r="L4174">
        <v>4</v>
      </c>
      <c r="M4174" t="s">
        <v>11392</v>
      </c>
      <c r="N4174">
        <v>60</v>
      </c>
      <c r="O4174">
        <v>7.0000000000000007E-2</v>
      </c>
      <c r="P4174">
        <v>90</v>
      </c>
      <c r="Q4174">
        <v>5.9</v>
      </c>
    </row>
    <row r="4175" spans="1:17" hidden="1" x14ac:dyDescent="0.3">
      <c r="A4175" t="s">
        <v>16323</v>
      </c>
      <c r="B4175" t="s">
        <v>16324</v>
      </c>
      <c r="C4175" s="1" t="str">
        <f t="shared" si="389"/>
        <v>21:0639</v>
      </c>
      <c r="D4175" s="1" t="str">
        <f t="shared" si="390"/>
        <v>21:0197</v>
      </c>
      <c r="E4175" t="s">
        <v>16325</v>
      </c>
      <c r="F4175" t="s">
        <v>16326</v>
      </c>
      <c r="H4175">
        <v>54.9446881</v>
      </c>
      <c r="I4175">
        <v>-59.070831800000001</v>
      </c>
      <c r="J4175" s="1" t="str">
        <f t="shared" si="391"/>
        <v>Fluid (lake)</v>
      </c>
      <c r="K4175" s="1" t="str">
        <f t="shared" si="392"/>
        <v>Untreated Water</v>
      </c>
      <c r="L4175">
        <v>4</v>
      </c>
      <c r="M4175" t="s">
        <v>11397</v>
      </c>
      <c r="N4175">
        <v>61</v>
      </c>
      <c r="O4175">
        <v>0.23</v>
      </c>
      <c r="P4175">
        <v>70</v>
      </c>
      <c r="Q4175">
        <v>5.8</v>
      </c>
    </row>
    <row r="4176" spans="1:17" hidden="1" x14ac:dyDescent="0.3">
      <c r="A4176" t="s">
        <v>16327</v>
      </c>
      <c r="B4176" t="s">
        <v>16328</v>
      </c>
      <c r="C4176" s="1" t="str">
        <f t="shared" si="389"/>
        <v>21:0639</v>
      </c>
      <c r="D4176" s="1" t="str">
        <f t="shared" si="390"/>
        <v>21:0197</v>
      </c>
      <c r="E4176" t="s">
        <v>16329</v>
      </c>
      <c r="F4176" t="s">
        <v>16330</v>
      </c>
      <c r="H4176">
        <v>54.932706000000003</v>
      </c>
      <c r="I4176">
        <v>-59.034127499999997</v>
      </c>
      <c r="J4176" s="1" t="str">
        <f t="shared" si="391"/>
        <v>Fluid (lake)</v>
      </c>
      <c r="K4176" s="1" t="str">
        <f t="shared" si="392"/>
        <v>Untreated Water</v>
      </c>
      <c r="L4176">
        <v>4</v>
      </c>
      <c r="M4176" t="s">
        <v>11402</v>
      </c>
      <c r="N4176">
        <v>62</v>
      </c>
      <c r="O4176">
        <v>0.16</v>
      </c>
      <c r="P4176">
        <v>70</v>
      </c>
      <c r="Q4176">
        <v>5.9</v>
      </c>
    </row>
    <row r="4177" spans="1:17" hidden="1" x14ac:dyDescent="0.3">
      <c r="A4177" t="s">
        <v>16331</v>
      </c>
      <c r="B4177" t="s">
        <v>16332</v>
      </c>
      <c r="C4177" s="1" t="str">
        <f t="shared" si="389"/>
        <v>21:0639</v>
      </c>
      <c r="D4177" s="1" t="str">
        <f t="shared" si="390"/>
        <v>21:0197</v>
      </c>
      <c r="E4177" t="s">
        <v>16333</v>
      </c>
      <c r="F4177" t="s">
        <v>16334</v>
      </c>
      <c r="H4177">
        <v>54.934621200000002</v>
      </c>
      <c r="I4177">
        <v>-59.021158399999997</v>
      </c>
      <c r="J4177" s="1" t="str">
        <f t="shared" si="391"/>
        <v>Fluid (lake)</v>
      </c>
      <c r="K4177" s="1" t="str">
        <f t="shared" si="392"/>
        <v>Untreated Water</v>
      </c>
      <c r="L4177">
        <v>4</v>
      </c>
      <c r="M4177" t="s">
        <v>11411</v>
      </c>
      <c r="N4177">
        <v>63</v>
      </c>
      <c r="O4177">
        <v>0.14000000000000001</v>
      </c>
      <c r="P4177">
        <v>70</v>
      </c>
      <c r="Q4177">
        <v>5.9</v>
      </c>
    </row>
    <row r="4178" spans="1:17" hidden="1" x14ac:dyDescent="0.3">
      <c r="A4178" t="s">
        <v>16335</v>
      </c>
      <c r="B4178" t="s">
        <v>16336</v>
      </c>
      <c r="C4178" s="1" t="str">
        <f t="shared" si="389"/>
        <v>21:0639</v>
      </c>
      <c r="D4178" s="1" t="str">
        <f t="shared" si="390"/>
        <v>21:0197</v>
      </c>
      <c r="E4178" t="s">
        <v>16337</v>
      </c>
      <c r="F4178" t="s">
        <v>16338</v>
      </c>
      <c r="H4178">
        <v>54.927537200000003</v>
      </c>
      <c r="I4178">
        <v>-59.012562799999998</v>
      </c>
      <c r="J4178" s="1" t="str">
        <f t="shared" si="391"/>
        <v>Fluid (lake)</v>
      </c>
      <c r="K4178" s="1" t="str">
        <f t="shared" si="392"/>
        <v>Untreated Water</v>
      </c>
      <c r="L4178">
        <v>4</v>
      </c>
      <c r="M4178" t="s">
        <v>11416</v>
      </c>
      <c r="N4178">
        <v>64</v>
      </c>
      <c r="O4178">
        <v>2.5000000000000001E-2</v>
      </c>
      <c r="P4178">
        <v>20</v>
      </c>
      <c r="Q4178">
        <v>5.5</v>
      </c>
    </row>
    <row r="4179" spans="1:17" hidden="1" x14ac:dyDescent="0.3">
      <c r="A4179" t="s">
        <v>16339</v>
      </c>
      <c r="B4179" t="s">
        <v>16340</v>
      </c>
      <c r="C4179" s="1" t="str">
        <f t="shared" ref="C4179:C4210" si="393">HYPERLINK("http://geochem.nrcan.gc.ca/cdogs/content/bdl/bdl210639_e.htm", "21:0639")</f>
        <v>21:0639</v>
      </c>
      <c r="D4179" s="1" t="str">
        <f t="shared" si="390"/>
        <v>21:0197</v>
      </c>
      <c r="E4179" t="s">
        <v>16341</v>
      </c>
      <c r="F4179" t="s">
        <v>16342</v>
      </c>
      <c r="H4179">
        <v>54.919126599999998</v>
      </c>
      <c r="I4179">
        <v>-59.016746400000002</v>
      </c>
      <c r="J4179" s="1" t="str">
        <f t="shared" si="391"/>
        <v>Fluid (lake)</v>
      </c>
      <c r="K4179" s="1" t="str">
        <f t="shared" si="392"/>
        <v>Untreated Water</v>
      </c>
      <c r="L4179">
        <v>4</v>
      </c>
      <c r="M4179" t="s">
        <v>11421</v>
      </c>
      <c r="N4179">
        <v>65</v>
      </c>
      <c r="O4179">
        <v>2.5000000000000001E-2</v>
      </c>
      <c r="P4179">
        <v>20</v>
      </c>
      <c r="Q4179">
        <v>5.4</v>
      </c>
    </row>
    <row r="4180" spans="1:17" hidden="1" x14ac:dyDescent="0.3">
      <c r="A4180" t="s">
        <v>16343</v>
      </c>
      <c r="B4180" t="s">
        <v>16344</v>
      </c>
      <c r="C4180" s="1" t="str">
        <f t="shared" si="393"/>
        <v>21:0639</v>
      </c>
      <c r="D4180" s="1" t="str">
        <f t="shared" si="390"/>
        <v>21:0197</v>
      </c>
      <c r="E4180" t="s">
        <v>16345</v>
      </c>
      <c r="F4180" t="s">
        <v>16346</v>
      </c>
      <c r="H4180">
        <v>54.920221900000001</v>
      </c>
      <c r="I4180">
        <v>-59.042657900000002</v>
      </c>
      <c r="J4180" s="1" t="str">
        <f t="shared" si="391"/>
        <v>Fluid (lake)</v>
      </c>
      <c r="K4180" s="1" t="str">
        <f t="shared" si="392"/>
        <v>Untreated Water</v>
      </c>
      <c r="L4180">
        <v>4</v>
      </c>
      <c r="M4180" t="s">
        <v>11426</v>
      </c>
      <c r="N4180">
        <v>66</v>
      </c>
      <c r="O4180">
        <v>2.5000000000000001E-2</v>
      </c>
      <c r="P4180">
        <v>20</v>
      </c>
      <c r="Q4180">
        <v>5.7</v>
      </c>
    </row>
    <row r="4181" spans="1:17" hidden="1" x14ac:dyDescent="0.3">
      <c r="A4181" t="s">
        <v>16347</v>
      </c>
      <c r="B4181" t="s">
        <v>16348</v>
      </c>
      <c r="C4181" s="1" t="str">
        <f t="shared" si="393"/>
        <v>21:0639</v>
      </c>
      <c r="D4181" s="1" t="str">
        <f t="shared" si="390"/>
        <v>21:0197</v>
      </c>
      <c r="E4181" t="s">
        <v>16349</v>
      </c>
      <c r="F4181" t="s">
        <v>16350</v>
      </c>
      <c r="H4181">
        <v>54.912476499999997</v>
      </c>
      <c r="I4181">
        <v>-59.044637299999998</v>
      </c>
      <c r="J4181" s="1" t="str">
        <f t="shared" si="391"/>
        <v>Fluid (lake)</v>
      </c>
      <c r="K4181" s="1" t="str">
        <f t="shared" si="392"/>
        <v>Untreated Water</v>
      </c>
      <c r="L4181">
        <v>4</v>
      </c>
      <c r="M4181" t="s">
        <v>11440</v>
      </c>
      <c r="N4181">
        <v>67</v>
      </c>
      <c r="O4181">
        <v>0.62</v>
      </c>
      <c r="P4181">
        <v>40</v>
      </c>
      <c r="Q4181">
        <v>5.4</v>
      </c>
    </row>
    <row r="4182" spans="1:17" hidden="1" x14ac:dyDescent="0.3">
      <c r="A4182" t="s">
        <v>16351</v>
      </c>
      <c r="B4182" t="s">
        <v>16352</v>
      </c>
      <c r="C4182" s="1" t="str">
        <f t="shared" si="393"/>
        <v>21:0639</v>
      </c>
      <c r="D4182" s="1" t="str">
        <f>HYPERLINK("http://geochem.nrcan.gc.ca/cdogs/content/svy/svy_e.htm", "")</f>
        <v/>
      </c>
      <c r="G4182" s="1" t="str">
        <f>HYPERLINK("http://geochem.nrcan.gc.ca/cdogs/content/cr_/cr_00082_e.htm", "82")</f>
        <v>82</v>
      </c>
      <c r="J4182" t="s">
        <v>11453</v>
      </c>
      <c r="K4182" t="s">
        <v>11454</v>
      </c>
      <c r="L4182">
        <v>4</v>
      </c>
      <c r="M4182" t="s">
        <v>11455</v>
      </c>
      <c r="N4182">
        <v>68</v>
      </c>
      <c r="O4182">
        <v>0.86</v>
      </c>
      <c r="P4182">
        <v>340</v>
      </c>
      <c r="Q4182">
        <v>7.3</v>
      </c>
    </row>
    <row r="4183" spans="1:17" hidden="1" x14ac:dyDescent="0.3">
      <c r="A4183" t="s">
        <v>16353</v>
      </c>
      <c r="B4183" t="s">
        <v>16354</v>
      </c>
      <c r="C4183" s="1" t="str">
        <f t="shared" si="393"/>
        <v>21:0639</v>
      </c>
      <c r="D4183" s="1" t="str">
        <f t="shared" ref="D4183:D4195" si="394">HYPERLINK("http://geochem.nrcan.gc.ca/cdogs/content/svy/svy210197_e.htm", "21:0197")</f>
        <v>21:0197</v>
      </c>
      <c r="E4183" t="s">
        <v>16355</v>
      </c>
      <c r="F4183" t="s">
        <v>16356</v>
      </c>
      <c r="H4183">
        <v>54.880227400000003</v>
      </c>
      <c r="I4183">
        <v>-59.0551958</v>
      </c>
      <c r="J4183" s="1" t="str">
        <f t="shared" ref="J4183:J4195" si="395">HYPERLINK("http://geochem.nrcan.gc.ca/cdogs/content/kwd/kwd020016_e.htm", "Fluid (lake)")</f>
        <v>Fluid (lake)</v>
      </c>
      <c r="K4183" s="1" t="str">
        <f t="shared" ref="K4183:K4195" si="396">HYPERLINK("http://geochem.nrcan.gc.ca/cdogs/content/kwd/kwd080007_e.htm", "Untreated Water")</f>
        <v>Untreated Water</v>
      </c>
      <c r="L4183">
        <v>4</v>
      </c>
      <c r="M4183" t="s">
        <v>11445</v>
      </c>
      <c r="N4183">
        <v>69</v>
      </c>
      <c r="O4183">
        <v>2.5000000000000001E-2</v>
      </c>
      <c r="P4183">
        <v>100</v>
      </c>
      <c r="Q4183">
        <v>6</v>
      </c>
    </row>
    <row r="4184" spans="1:17" hidden="1" x14ac:dyDescent="0.3">
      <c r="A4184" t="s">
        <v>16357</v>
      </c>
      <c r="B4184" t="s">
        <v>16358</v>
      </c>
      <c r="C4184" s="1" t="str">
        <f t="shared" si="393"/>
        <v>21:0639</v>
      </c>
      <c r="D4184" s="1" t="str">
        <f t="shared" si="394"/>
        <v>21:0197</v>
      </c>
      <c r="E4184" t="s">
        <v>16359</v>
      </c>
      <c r="F4184" t="s">
        <v>16360</v>
      </c>
      <c r="H4184">
        <v>54.885144099999998</v>
      </c>
      <c r="I4184">
        <v>-59.080017699999999</v>
      </c>
      <c r="J4184" s="1" t="str">
        <f t="shared" si="395"/>
        <v>Fluid (lake)</v>
      </c>
      <c r="K4184" s="1" t="str">
        <f t="shared" si="396"/>
        <v>Untreated Water</v>
      </c>
      <c r="L4184">
        <v>4</v>
      </c>
      <c r="M4184" t="s">
        <v>11450</v>
      </c>
      <c r="N4184">
        <v>70</v>
      </c>
      <c r="O4184">
        <v>0.17</v>
      </c>
      <c r="P4184">
        <v>110</v>
      </c>
      <c r="Q4184">
        <v>6</v>
      </c>
    </row>
    <row r="4185" spans="1:17" hidden="1" x14ac:dyDescent="0.3">
      <c r="A4185" t="s">
        <v>16361</v>
      </c>
      <c r="B4185" t="s">
        <v>16362</v>
      </c>
      <c r="C4185" s="1" t="str">
        <f t="shared" si="393"/>
        <v>21:0639</v>
      </c>
      <c r="D4185" s="1" t="str">
        <f t="shared" si="394"/>
        <v>21:0197</v>
      </c>
      <c r="E4185" t="s">
        <v>16363</v>
      </c>
      <c r="F4185" t="s">
        <v>16364</v>
      </c>
      <c r="H4185">
        <v>54.896964099999998</v>
      </c>
      <c r="I4185">
        <v>-59.185010499999997</v>
      </c>
      <c r="J4185" s="1" t="str">
        <f t="shared" si="395"/>
        <v>Fluid (lake)</v>
      </c>
      <c r="K4185" s="1" t="str">
        <f t="shared" si="396"/>
        <v>Untreated Water</v>
      </c>
      <c r="L4185">
        <v>4</v>
      </c>
      <c r="M4185" t="s">
        <v>11460</v>
      </c>
      <c r="N4185">
        <v>71</v>
      </c>
      <c r="O4185">
        <v>0.1</v>
      </c>
      <c r="P4185">
        <v>100</v>
      </c>
      <c r="Q4185">
        <v>5.9</v>
      </c>
    </row>
    <row r="4186" spans="1:17" hidden="1" x14ac:dyDescent="0.3">
      <c r="A4186" t="s">
        <v>16365</v>
      </c>
      <c r="B4186" t="s">
        <v>16366</v>
      </c>
      <c r="C4186" s="1" t="str">
        <f t="shared" si="393"/>
        <v>21:0639</v>
      </c>
      <c r="D4186" s="1" t="str">
        <f t="shared" si="394"/>
        <v>21:0197</v>
      </c>
      <c r="E4186" t="s">
        <v>16367</v>
      </c>
      <c r="F4186" t="s">
        <v>16368</v>
      </c>
      <c r="H4186">
        <v>54.8909795</v>
      </c>
      <c r="I4186">
        <v>-59.199843999999999</v>
      </c>
      <c r="J4186" s="1" t="str">
        <f t="shared" si="395"/>
        <v>Fluid (lake)</v>
      </c>
      <c r="K4186" s="1" t="str">
        <f t="shared" si="396"/>
        <v>Untreated Water</v>
      </c>
      <c r="L4186">
        <v>4</v>
      </c>
      <c r="M4186" t="s">
        <v>11465</v>
      </c>
      <c r="N4186">
        <v>72</v>
      </c>
      <c r="O4186">
        <v>0.21</v>
      </c>
      <c r="P4186">
        <v>150</v>
      </c>
      <c r="Q4186">
        <v>6.2</v>
      </c>
    </row>
    <row r="4187" spans="1:17" hidden="1" x14ac:dyDescent="0.3">
      <c r="A4187" t="s">
        <v>16369</v>
      </c>
      <c r="B4187" t="s">
        <v>16370</v>
      </c>
      <c r="C4187" s="1" t="str">
        <f t="shared" si="393"/>
        <v>21:0639</v>
      </c>
      <c r="D4187" s="1" t="str">
        <f t="shared" si="394"/>
        <v>21:0197</v>
      </c>
      <c r="E4187" t="s">
        <v>16371</v>
      </c>
      <c r="F4187" t="s">
        <v>16372</v>
      </c>
      <c r="H4187">
        <v>54.8774728</v>
      </c>
      <c r="I4187">
        <v>-59.214494700000003</v>
      </c>
      <c r="J4187" s="1" t="str">
        <f t="shared" si="395"/>
        <v>Fluid (lake)</v>
      </c>
      <c r="K4187" s="1" t="str">
        <f t="shared" si="396"/>
        <v>Untreated Water</v>
      </c>
      <c r="L4187">
        <v>4</v>
      </c>
      <c r="M4187" t="s">
        <v>11470</v>
      </c>
      <c r="N4187">
        <v>73</v>
      </c>
      <c r="O4187">
        <v>0.09</v>
      </c>
      <c r="P4187">
        <v>90</v>
      </c>
      <c r="Q4187">
        <v>5.8</v>
      </c>
    </row>
    <row r="4188" spans="1:17" hidden="1" x14ac:dyDescent="0.3">
      <c r="A4188" t="s">
        <v>16373</v>
      </c>
      <c r="B4188" t="s">
        <v>16374</v>
      </c>
      <c r="C4188" s="1" t="str">
        <f t="shared" si="393"/>
        <v>21:0639</v>
      </c>
      <c r="D4188" s="1" t="str">
        <f t="shared" si="394"/>
        <v>21:0197</v>
      </c>
      <c r="E4188" t="s">
        <v>16375</v>
      </c>
      <c r="F4188" t="s">
        <v>16376</v>
      </c>
      <c r="H4188">
        <v>54.897745399999998</v>
      </c>
      <c r="I4188">
        <v>-59.2241845</v>
      </c>
      <c r="J4188" s="1" t="str">
        <f t="shared" si="395"/>
        <v>Fluid (lake)</v>
      </c>
      <c r="K4188" s="1" t="str">
        <f t="shared" si="396"/>
        <v>Untreated Water</v>
      </c>
      <c r="L4188">
        <v>4</v>
      </c>
      <c r="M4188" t="s">
        <v>11475</v>
      </c>
      <c r="N4188">
        <v>74</v>
      </c>
      <c r="O4188">
        <v>0.09</v>
      </c>
      <c r="P4188">
        <v>60</v>
      </c>
      <c r="Q4188">
        <v>5.6</v>
      </c>
    </row>
    <row r="4189" spans="1:17" hidden="1" x14ac:dyDescent="0.3">
      <c r="A4189" t="s">
        <v>16377</v>
      </c>
      <c r="B4189" t="s">
        <v>16378</v>
      </c>
      <c r="C4189" s="1" t="str">
        <f t="shared" si="393"/>
        <v>21:0639</v>
      </c>
      <c r="D4189" s="1" t="str">
        <f t="shared" si="394"/>
        <v>21:0197</v>
      </c>
      <c r="E4189" t="s">
        <v>16379</v>
      </c>
      <c r="F4189" t="s">
        <v>16380</v>
      </c>
      <c r="H4189">
        <v>54.897543300000002</v>
      </c>
      <c r="I4189">
        <v>-59.2517481</v>
      </c>
      <c r="J4189" s="1" t="str">
        <f t="shared" si="395"/>
        <v>Fluid (lake)</v>
      </c>
      <c r="K4189" s="1" t="str">
        <f t="shared" si="396"/>
        <v>Untreated Water</v>
      </c>
      <c r="L4189">
        <v>4</v>
      </c>
      <c r="M4189" t="s">
        <v>11480</v>
      </c>
      <c r="N4189">
        <v>75</v>
      </c>
      <c r="O4189">
        <v>0.12</v>
      </c>
      <c r="P4189">
        <v>60</v>
      </c>
      <c r="Q4189">
        <v>5.7</v>
      </c>
    </row>
    <row r="4190" spans="1:17" hidden="1" x14ac:dyDescent="0.3">
      <c r="A4190" t="s">
        <v>16381</v>
      </c>
      <c r="B4190" t="s">
        <v>16382</v>
      </c>
      <c r="C4190" s="1" t="str">
        <f t="shared" si="393"/>
        <v>21:0639</v>
      </c>
      <c r="D4190" s="1" t="str">
        <f t="shared" si="394"/>
        <v>21:0197</v>
      </c>
      <c r="E4190" t="s">
        <v>16383</v>
      </c>
      <c r="F4190" t="s">
        <v>16384</v>
      </c>
      <c r="H4190">
        <v>54.916706699999999</v>
      </c>
      <c r="I4190">
        <v>-59.254221800000003</v>
      </c>
      <c r="J4190" s="1" t="str">
        <f t="shared" si="395"/>
        <v>Fluid (lake)</v>
      </c>
      <c r="K4190" s="1" t="str">
        <f t="shared" si="396"/>
        <v>Untreated Water</v>
      </c>
      <c r="L4190">
        <v>4</v>
      </c>
      <c r="M4190" t="s">
        <v>12548</v>
      </c>
      <c r="N4190">
        <v>76</v>
      </c>
      <c r="O4190">
        <v>7.0000000000000007E-2</v>
      </c>
      <c r="P4190">
        <v>100</v>
      </c>
      <c r="Q4190">
        <v>5.8</v>
      </c>
    </row>
    <row r="4191" spans="1:17" hidden="1" x14ac:dyDescent="0.3">
      <c r="A4191" t="s">
        <v>16385</v>
      </c>
      <c r="B4191" t="s">
        <v>16386</v>
      </c>
      <c r="C4191" s="1" t="str">
        <f t="shared" si="393"/>
        <v>21:0639</v>
      </c>
      <c r="D4191" s="1" t="str">
        <f t="shared" si="394"/>
        <v>21:0197</v>
      </c>
      <c r="E4191" t="s">
        <v>16387</v>
      </c>
      <c r="F4191" t="s">
        <v>16388</v>
      </c>
      <c r="H4191">
        <v>54.920917699999997</v>
      </c>
      <c r="I4191">
        <v>-59.285761800000003</v>
      </c>
      <c r="J4191" s="1" t="str">
        <f t="shared" si="395"/>
        <v>Fluid (lake)</v>
      </c>
      <c r="K4191" s="1" t="str">
        <f t="shared" si="396"/>
        <v>Untreated Water</v>
      </c>
      <c r="L4191">
        <v>5</v>
      </c>
      <c r="M4191" t="s">
        <v>11431</v>
      </c>
      <c r="N4191">
        <v>77</v>
      </c>
      <c r="O4191">
        <v>0.08</v>
      </c>
      <c r="P4191">
        <v>100</v>
      </c>
      <c r="Q4191">
        <v>5.7</v>
      </c>
    </row>
    <row r="4192" spans="1:17" hidden="1" x14ac:dyDescent="0.3">
      <c r="A4192" t="s">
        <v>16389</v>
      </c>
      <c r="B4192" t="s">
        <v>16390</v>
      </c>
      <c r="C4192" s="1" t="str">
        <f t="shared" si="393"/>
        <v>21:0639</v>
      </c>
      <c r="D4192" s="1" t="str">
        <f t="shared" si="394"/>
        <v>21:0197</v>
      </c>
      <c r="E4192" t="s">
        <v>16387</v>
      </c>
      <c r="F4192" t="s">
        <v>16391</v>
      </c>
      <c r="H4192">
        <v>54.920917699999997</v>
      </c>
      <c r="I4192">
        <v>-59.285761800000003</v>
      </c>
      <c r="J4192" s="1" t="str">
        <f t="shared" si="395"/>
        <v>Fluid (lake)</v>
      </c>
      <c r="K4192" s="1" t="str">
        <f t="shared" si="396"/>
        <v>Untreated Water</v>
      </c>
      <c r="L4192">
        <v>5</v>
      </c>
      <c r="M4192" t="s">
        <v>11435</v>
      </c>
      <c r="N4192">
        <v>78</v>
      </c>
      <c r="O4192">
        <v>0.06</v>
      </c>
      <c r="P4192">
        <v>100</v>
      </c>
      <c r="Q4192">
        <v>5.8</v>
      </c>
    </row>
    <row r="4193" spans="1:17" hidden="1" x14ac:dyDescent="0.3">
      <c r="A4193" t="s">
        <v>16392</v>
      </c>
      <c r="B4193" t="s">
        <v>16393</v>
      </c>
      <c r="C4193" s="1" t="str">
        <f t="shared" si="393"/>
        <v>21:0639</v>
      </c>
      <c r="D4193" s="1" t="str">
        <f t="shared" si="394"/>
        <v>21:0197</v>
      </c>
      <c r="E4193" t="s">
        <v>16394</v>
      </c>
      <c r="F4193" t="s">
        <v>16395</v>
      </c>
      <c r="H4193">
        <v>54.924736000000003</v>
      </c>
      <c r="I4193">
        <v>-59.307750200000001</v>
      </c>
      <c r="J4193" s="1" t="str">
        <f t="shared" si="395"/>
        <v>Fluid (lake)</v>
      </c>
      <c r="K4193" s="1" t="str">
        <f t="shared" si="396"/>
        <v>Untreated Water</v>
      </c>
      <c r="L4193">
        <v>5</v>
      </c>
      <c r="M4193" t="s">
        <v>11392</v>
      </c>
      <c r="N4193">
        <v>79</v>
      </c>
      <c r="O4193">
        <v>0.06</v>
      </c>
      <c r="P4193">
        <v>100</v>
      </c>
      <c r="Q4193">
        <v>6</v>
      </c>
    </row>
    <row r="4194" spans="1:17" hidden="1" x14ac:dyDescent="0.3">
      <c r="A4194" t="s">
        <v>16396</v>
      </c>
      <c r="B4194" t="s">
        <v>16397</v>
      </c>
      <c r="C4194" s="1" t="str">
        <f t="shared" si="393"/>
        <v>21:0639</v>
      </c>
      <c r="D4194" s="1" t="str">
        <f t="shared" si="394"/>
        <v>21:0197</v>
      </c>
      <c r="E4194" t="s">
        <v>16398</v>
      </c>
      <c r="F4194" t="s">
        <v>16399</v>
      </c>
      <c r="H4194">
        <v>54.913370499999999</v>
      </c>
      <c r="I4194">
        <v>-59.316898500000001</v>
      </c>
      <c r="J4194" s="1" t="str">
        <f t="shared" si="395"/>
        <v>Fluid (lake)</v>
      </c>
      <c r="K4194" s="1" t="str">
        <f t="shared" si="396"/>
        <v>Untreated Water</v>
      </c>
      <c r="L4194">
        <v>5</v>
      </c>
      <c r="M4194" t="s">
        <v>11397</v>
      </c>
      <c r="N4194">
        <v>80</v>
      </c>
      <c r="O4194">
        <v>0.06</v>
      </c>
      <c r="P4194">
        <v>100</v>
      </c>
      <c r="Q4194">
        <v>5.7</v>
      </c>
    </row>
    <row r="4195" spans="1:17" hidden="1" x14ac:dyDescent="0.3">
      <c r="A4195" t="s">
        <v>16400</v>
      </c>
      <c r="B4195" t="s">
        <v>16401</v>
      </c>
      <c r="C4195" s="1" t="str">
        <f t="shared" si="393"/>
        <v>21:0639</v>
      </c>
      <c r="D4195" s="1" t="str">
        <f t="shared" si="394"/>
        <v>21:0197</v>
      </c>
      <c r="E4195" t="s">
        <v>16402</v>
      </c>
      <c r="F4195" t="s">
        <v>16403</v>
      </c>
      <c r="H4195">
        <v>54.921479900000001</v>
      </c>
      <c r="I4195">
        <v>-59.349138199999999</v>
      </c>
      <c r="J4195" s="1" t="str">
        <f t="shared" si="395"/>
        <v>Fluid (lake)</v>
      </c>
      <c r="K4195" s="1" t="str">
        <f t="shared" si="396"/>
        <v>Untreated Water</v>
      </c>
      <c r="L4195">
        <v>5</v>
      </c>
      <c r="M4195" t="s">
        <v>11402</v>
      </c>
      <c r="N4195">
        <v>81</v>
      </c>
      <c r="O4195">
        <v>0.15</v>
      </c>
      <c r="P4195">
        <v>90</v>
      </c>
      <c r="Q4195">
        <v>5.6</v>
      </c>
    </row>
    <row r="4196" spans="1:17" hidden="1" x14ac:dyDescent="0.3">
      <c r="A4196" t="s">
        <v>16404</v>
      </c>
      <c r="B4196" t="s">
        <v>16405</v>
      </c>
      <c r="C4196" s="1" t="str">
        <f t="shared" si="393"/>
        <v>21:0639</v>
      </c>
      <c r="D4196" s="1" t="str">
        <f>HYPERLINK("http://geochem.nrcan.gc.ca/cdogs/content/svy/svy_e.htm", "")</f>
        <v/>
      </c>
      <c r="G4196" s="1" t="str">
        <f>HYPERLINK("http://geochem.nrcan.gc.ca/cdogs/content/cr_/cr_00081_e.htm", "81")</f>
        <v>81</v>
      </c>
      <c r="J4196" t="s">
        <v>11453</v>
      </c>
      <c r="K4196" t="s">
        <v>11454</v>
      </c>
      <c r="L4196">
        <v>5</v>
      </c>
      <c r="M4196" t="s">
        <v>11455</v>
      </c>
      <c r="N4196">
        <v>82</v>
      </c>
      <c r="O4196">
        <v>0.39</v>
      </c>
      <c r="P4196">
        <v>160</v>
      </c>
      <c r="Q4196">
        <v>8.1</v>
      </c>
    </row>
    <row r="4197" spans="1:17" hidden="1" x14ac:dyDescent="0.3">
      <c r="A4197" t="s">
        <v>16406</v>
      </c>
      <c r="B4197" t="s">
        <v>16407</v>
      </c>
      <c r="C4197" s="1" t="str">
        <f t="shared" si="393"/>
        <v>21:0639</v>
      </c>
      <c r="D4197" s="1" t="str">
        <f t="shared" ref="D4197:D4215" si="397">HYPERLINK("http://geochem.nrcan.gc.ca/cdogs/content/svy/svy210197_e.htm", "21:0197")</f>
        <v>21:0197</v>
      </c>
      <c r="E4197" t="s">
        <v>16408</v>
      </c>
      <c r="F4197" t="s">
        <v>16409</v>
      </c>
      <c r="H4197">
        <v>54.935012</v>
      </c>
      <c r="I4197">
        <v>-59.343838699999999</v>
      </c>
      <c r="J4197" s="1" t="str">
        <f t="shared" ref="J4197:J4215" si="398">HYPERLINK("http://geochem.nrcan.gc.ca/cdogs/content/kwd/kwd020016_e.htm", "Fluid (lake)")</f>
        <v>Fluid (lake)</v>
      </c>
      <c r="K4197" s="1" t="str">
        <f t="shared" ref="K4197:K4215" si="399">HYPERLINK("http://geochem.nrcan.gc.ca/cdogs/content/kwd/kwd080007_e.htm", "Untreated Water")</f>
        <v>Untreated Water</v>
      </c>
      <c r="L4197">
        <v>5</v>
      </c>
      <c r="M4197" t="s">
        <v>11411</v>
      </c>
      <c r="N4197">
        <v>83</v>
      </c>
      <c r="O4197">
        <v>0.78</v>
      </c>
      <c r="P4197">
        <v>110</v>
      </c>
      <c r="Q4197">
        <v>5.8</v>
      </c>
    </row>
    <row r="4198" spans="1:17" hidden="1" x14ac:dyDescent="0.3">
      <c r="A4198" t="s">
        <v>16410</v>
      </c>
      <c r="B4198" t="s">
        <v>16411</v>
      </c>
      <c r="C4198" s="1" t="str">
        <f t="shared" si="393"/>
        <v>21:0639</v>
      </c>
      <c r="D4198" s="1" t="str">
        <f t="shared" si="397"/>
        <v>21:0197</v>
      </c>
      <c r="E4198" t="s">
        <v>16412</v>
      </c>
      <c r="F4198" t="s">
        <v>16413</v>
      </c>
      <c r="H4198">
        <v>54.9335612</v>
      </c>
      <c r="I4198">
        <v>-59.3238974</v>
      </c>
      <c r="J4198" s="1" t="str">
        <f t="shared" si="398"/>
        <v>Fluid (lake)</v>
      </c>
      <c r="K4198" s="1" t="str">
        <f t="shared" si="399"/>
        <v>Untreated Water</v>
      </c>
      <c r="L4198">
        <v>5</v>
      </c>
      <c r="M4198" t="s">
        <v>11416</v>
      </c>
      <c r="N4198">
        <v>84</v>
      </c>
      <c r="O4198">
        <v>0.18</v>
      </c>
      <c r="P4198">
        <v>120</v>
      </c>
      <c r="Q4198">
        <v>5.7</v>
      </c>
    </row>
    <row r="4199" spans="1:17" hidden="1" x14ac:dyDescent="0.3">
      <c r="A4199" t="s">
        <v>16414</v>
      </c>
      <c r="B4199" t="s">
        <v>16415</v>
      </c>
      <c r="C4199" s="1" t="str">
        <f t="shared" si="393"/>
        <v>21:0639</v>
      </c>
      <c r="D4199" s="1" t="str">
        <f t="shared" si="397"/>
        <v>21:0197</v>
      </c>
      <c r="E4199" t="s">
        <v>16416</v>
      </c>
      <c r="F4199" t="s">
        <v>16417</v>
      </c>
      <c r="H4199">
        <v>54.9406052</v>
      </c>
      <c r="I4199">
        <v>-59.299977900000002</v>
      </c>
      <c r="J4199" s="1" t="str">
        <f t="shared" si="398"/>
        <v>Fluid (lake)</v>
      </c>
      <c r="K4199" s="1" t="str">
        <f t="shared" si="399"/>
        <v>Untreated Water</v>
      </c>
      <c r="L4199">
        <v>5</v>
      </c>
      <c r="M4199" t="s">
        <v>11421</v>
      </c>
      <c r="N4199">
        <v>85</v>
      </c>
      <c r="O4199">
        <v>0.06</v>
      </c>
      <c r="P4199">
        <v>100</v>
      </c>
      <c r="Q4199">
        <v>5.7</v>
      </c>
    </row>
    <row r="4200" spans="1:17" hidden="1" x14ac:dyDescent="0.3">
      <c r="A4200" t="s">
        <v>16418</v>
      </c>
      <c r="B4200" t="s">
        <v>16419</v>
      </c>
      <c r="C4200" s="1" t="str">
        <f t="shared" si="393"/>
        <v>21:0639</v>
      </c>
      <c r="D4200" s="1" t="str">
        <f t="shared" si="397"/>
        <v>21:0197</v>
      </c>
      <c r="E4200" t="s">
        <v>16420</v>
      </c>
      <c r="F4200" t="s">
        <v>16421</v>
      </c>
      <c r="H4200">
        <v>54.944459700000003</v>
      </c>
      <c r="I4200">
        <v>-59.2549773</v>
      </c>
      <c r="J4200" s="1" t="str">
        <f t="shared" si="398"/>
        <v>Fluid (lake)</v>
      </c>
      <c r="K4200" s="1" t="str">
        <f t="shared" si="399"/>
        <v>Untreated Water</v>
      </c>
      <c r="L4200">
        <v>5</v>
      </c>
      <c r="M4200" t="s">
        <v>11426</v>
      </c>
      <c r="N4200">
        <v>86</v>
      </c>
      <c r="O4200">
        <v>0.15</v>
      </c>
      <c r="P4200">
        <v>140</v>
      </c>
      <c r="Q4200">
        <v>5.8</v>
      </c>
    </row>
    <row r="4201" spans="1:17" hidden="1" x14ac:dyDescent="0.3">
      <c r="A4201" t="s">
        <v>16422</v>
      </c>
      <c r="B4201" t="s">
        <v>16423</v>
      </c>
      <c r="C4201" s="1" t="str">
        <f t="shared" si="393"/>
        <v>21:0639</v>
      </c>
      <c r="D4201" s="1" t="str">
        <f t="shared" si="397"/>
        <v>21:0197</v>
      </c>
      <c r="E4201" t="s">
        <v>16424</v>
      </c>
      <c r="F4201" t="s">
        <v>16425</v>
      </c>
      <c r="H4201">
        <v>54.944157199999999</v>
      </c>
      <c r="I4201">
        <v>-59.222591100000002</v>
      </c>
      <c r="J4201" s="1" t="str">
        <f t="shared" si="398"/>
        <v>Fluid (lake)</v>
      </c>
      <c r="K4201" s="1" t="str">
        <f t="shared" si="399"/>
        <v>Untreated Water</v>
      </c>
      <c r="L4201">
        <v>5</v>
      </c>
      <c r="M4201" t="s">
        <v>11440</v>
      </c>
      <c r="N4201">
        <v>87</v>
      </c>
      <c r="O4201">
        <v>0.12</v>
      </c>
      <c r="P4201">
        <v>160</v>
      </c>
      <c r="Q4201">
        <v>5.9</v>
      </c>
    </row>
    <row r="4202" spans="1:17" hidden="1" x14ac:dyDescent="0.3">
      <c r="A4202" t="s">
        <v>16426</v>
      </c>
      <c r="B4202" t="s">
        <v>16427</v>
      </c>
      <c r="C4202" s="1" t="str">
        <f t="shared" si="393"/>
        <v>21:0639</v>
      </c>
      <c r="D4202" s="1" t="str">
        <f t="shared" si="397"/>
        <v>21:0197</v>
      </c>
      <c r="E4202" t="s">
        <v>16428</v>
      </c>
      <c r="F4202" t="s">
        <v>16429</v>
      </c>
      <c r="H4202">
        <v>54.9697569</v>
      </c>
      <c r="I4202">
        <v>-59.197394899999999</v>
      </c>
      <c r="J4202" s="1" t="str">
        <f t="shared" si="398"/>
        <v>Fluid (lake)</v>
      </c>
      <c r="K4202" s="1" t="str">
        <f t="shared" si="399"/>
        <v>Untreated Water</v>
      </c>
      <c r="L4202">
        <v>5</v>
      </c>
      <c r="M4202" t="s">
        <v>11445</v>
      </c>
      <c r="N4202">
        <v>88</v>
      </c>
      <c r="O4202">
        <v>1.47</v>
      </c>
      <c r="P4202">
        <v>150</v>
      </c>
      <c r="Q4202">
        <v>5.8</v>
      </c>
    </row>
    <row r="4203" spans="1:17" hidden="1" x14ac:dyDescent="0.3">
      <c r="A4203" t="s">
        <v>16430</v>
      </c>
      <c r="B4203" t="s">
        <v>16431</v>
      </c>
      <c r="C4203" s="1" t="str">
        <f t="shared" si="393"/>
        <v>21:0639</v>
      </c>
      <c r="D4203" s="1" t="str">
        <f t="shared" si="397"/>
        <v>21:0197</v>
      </c>
      <c r="E4203" t="s">
        <v>16432</v>
      </c>
      <c r="F4203" t="s">
        <v>16433</v>
      </c>
      <c r="H4203">
        <v>54.977748099999999</v>
      </c>
      <c r="I4203">
        <v>-59.183406699999999</v>
      </c>
      <c r="J4203" s="1" t="str">
        <f t="shared" si="398"/>
        <v>Fluid (lake)</v>
      </c>
      <c r="K4203" s="1" t="str">
        <f t="shared" si="399"/>
        <v>Untreated Water</v>
      </c>
      <c r="L4203">
        <v>5</v>
      </c>
      <c r="M4203" t="s">
        <v>11450</v>
      </c>
      <c r="N4203">
        <v>89</v>
      </c>
      <c r="O4203">
        <v>0.86</v>
      </c>
      <c r="P4203">
        <v>160</v>
      </c>
      <c r="Q4203">
        <v>6</v>
      </c>
    </row>
    <row r="4204" spans="1:17" hidden="1" x14ac:dyDescent="0.3">
      <c r="A4204" t="s">
        <v>16434</v>
      </c>
      <c r="B4204" t="s">
        <v>16435</v>
      </c>
      <c r="C4204" s="1" t="str">
        <f t="shared" si="393"/>
        <v>21:0639</v>
      </c>
      <c r="D4204" s="1" t="str">
        <f t="shared" si="397"/>
        <v>21:0197</v>
      </c>
      <c r="E4204" t="s">
        <v>16436</v>
      </c>
      <c r="F4204" t="s">
        <v>16437</v>
      </c>
      <c r="H4204">
        <v>54.975782100000004</v>
      </c>
      <c r="I4204">
        <v>-59.166173100000002</v>
      </c>
      <c r="J4204" s="1" t="str">
        <f t="shared" si="398"/>
        <v>Fluid (lake)</v>
      </c>
      <c r="K4204" s="1" t="str">
        <f t="shared" si="399"/>
        <v>Untreated Water</v>
      </c>
      <c r="L4204">
        <v>5</v>
      </c>
      <c r="M4204" t="s">
        <v>11460</v>
      </c>
      <c r="N4204">
        <v>90</v>
      </c>
      <c r="O4204">
        <v>0.23</v>
      </c>
      <c r="P4204">
        <v>120</v>
      </c>
      <c r="Q4204">
        <v>6.1</v>
      </c>
    </row>
    <row r="4205" spans="1:17" hidden="1" x14ac:dyDescent="0.3">
      <c r="A4205" t="s">
        <v>16438</v>
      </c>
      <c r="B4205" t="s">
        <v>16439</v>
      </c>
      <c r="C4205" s="1" t="str">
        <f t="shared" si="393"/>
        <v>21:0639</v>
      </c>
      <c r="D4205" s="1" t="str">
        <f t="shared" si="397"/>
        <v>21:0197</v>
      </c>
      <c r="E4205" t="s">
        <v>16440</v>
      </c>
      <c r="F4205" t="s">
        <v>16441</v>
      </c>
      <c r="H4205">
        <v>54.950368099999999</v>
      </c>
      <c r="I4205">
        <v>-59.1496122</v>
      </c>
      <c r="J4205" s="1" t="str">
        <f t="shared" si="398"/>
        <v>Fluid (lake)</v>
      </c>
      <c r="K4205" s="1" t="str">
        <f t="shared" si="399"/>
        <v>Untreated Water</v>
      </c>
      <c r="L4205">
        <v>5</v>
      </c>
      <c r="M4205" t="s">
        <v>11465</v>
      </c>
      <c r="N4205">
        <v>91</v>
      </c>
      <c r="O4205">
        <v>1.75</v>
      </c>
      <c r="P4205">
        <v>120</v>
      </c>
      <c r="Q4205">
        <v>6.1</v>
      </c>
    </row>
    <row r="4206" spans="1:17" hidden="1" x14ac:dyDescent="0.3">
      <c r="A4206" t="s">
        <v>16442</v>
      </c>
      <c r="B4206" t="s">
        <v>16443</v>
      </c>
      <c r="C4206" s="1" t="str">
        <f t="shared" si="393"/>
        <v>21:0639</v>
      </c>
      <c r="D4206" s="1" t="str">
        <f t="shared" si="397"/>
        <v>21:0197</v>
      </c>
      <c r="E4206" t="s">
        <v>16444</v>
      </c>
      <c r="F4206" t="s">
        <v>16445</v>
      </c>
      <c r="H4206">
        <v>54.958731</v>
      </c>
      <c r="I4206">
        <v>-59.133079500000001</v>
      </c>
      <c r="J4206" s="1" t="str">
        <f t="shared" si="398"/>
        <v>Fluid (lake)</v>
      </c>
      <c r="K4206" s="1" t="str">
        <f t="shared" si="399"/>
        <v>Untreated Water</v>
      </c>
      <c r="L4206">
        <v>5</v>
      </c>
      <c r="M4206" t="s">
        <v>11470</v>
      </c>
      <c r="N4206">
        <v>92</v>
      </c>
      <c r="O4206">
        <v>0.74</v>
      </c>
      <c r="P4206">
        <v>50</v>
      </c>
      <c r="Q4206">
        <v>5.9</v>
      </c>
    </row>
    <row r="4207" spans="1:17" hidden="1" x14ac:dyDescent="0.3">
      <c r="A4207" t="s">
        <v>16446</v>
      </c>
      <c r="B4207" t="s">
        <v>16447</v>
      </c>
      <c r="C4207" s="1" t="str">
        <f t="shared" si="393"/>
        <v>21:0639</v>
      </c>
      <c r="D4207" s="1" t="str">
        <f t="shared" si="397"/>
        <v>21:0197</v>
      </c>
      <c r="E4207" t="s">
        <v>16448</v>
      </c>
      <c r="F4207" t="s">
        <v>16449</v>
      </c>
      <c r="H4207">
        <v>54.950130700000003</v>
      </c>
      <c r="I4207">
        <v>-59.126815000000001</v>
      </c>
      <c r="J4207" s="1" t="str">
        <f t="shared" si="398"/>
        <v>Fluid (lake)</v>
      </c>
      <c r="K4207" s="1" t="str">
        <f t="shared" si="399"/>
        <v>Untreated Water</v>
      </c>
      <c r="L4207">
        <v>5</v>
      </c>
      <c r="M4207" t="s">
        <v>11475</v>
      </c>
      <c r="N4207">
        <v>93</v>
      </c>
      <c r="O4207">
        <v>0.6</v>
      </c>
      <c r="P4207">
        <v>130</v>
      </c>
      <c r="Q4207">
        <v>6.2</v>
      </c>
    </row>
    <row r="4208" spans="1:17" hidden="1" x14ac:dyDescent="0.3">
      <c r="A4208" t="s">
        <v>16450</v>
      </c>
      <c r="B4208" t="s">
        <v>16451</v>
      </c>
      <c r="C4208" s="1" t="str">
        <f t="shared" si="393"/>
        <v>21:0639</v>
      </c>
      <c r="D4208" s="1" t="str">
        <f t="shared" si="397"/>
        <v>21:0197</v>
      </c>
      <c r="E4208" t="s">
        <v>16452</v>
      </c>
      <c r="F4208" t="s">
        <v>16453</v>
      </c>
      <c r="H4208">
        <v>54.937324799999999</v>
      </c>
      <c r="I4208">
        <v>-59.060884000000001</v>
      </c>
      <c r="J4208" s="1" t="str">
        <f t="shared" si="398"/>
        <v>Fluid (lake)</v>
      </c>
      <c r="K4208" s="1" t="str">
        <f t="shared" si="399"/>
        <v>Untreated Water</v>
      </c>
      <c r="L4208">
        <v>5</v>
      </c>
      <c r="M4208" t="s">
        <v>11480</v>
      </c>
      <c r="N4208">
        <v>94</v>
      </c>
      <c r="O4208">
        <v>0.71</v>
      </c>
      <c r="P4208">
        <v>70</v>
      </c>
      <c r="Q4208">
        <v>6.1</v>
      </c>
    </row>
    <row r="4209" spans="1:17" hidden="1" x14ac:dyDescent="0.3">
      <c r="A4209" t="s">
        <v>16454</v>
      </c>
      <c r="B4209" t="s">
        <v>16455</v>
      </c>
      <c r="C4209" s="1" t="str">
        <f t="shared" si="393"/>
        <v>21:0639</v>
      </c>
      <c r="D4209" s="1" t="str">
        <f t="shared" si="397"/>
        <v>21:0197</v>
      </c>
      <c r="E4209" t="s">
        <v>16456</v>
      </c>
      <c r="F4209" t="s">
        <v>16457</v>
      </c>
      <c r="H4209">
        <v>54.920583100000002</v>
      </c>
      <c r="I4209">
        <v>-59.083326800000002</v>
      </c>
      <c r="J4209" s="1" t="str">
        <f t="shared" si="398"/>
        <v>Fluid (lake)</v>
      </c>
      <c r="K4209" s="1" t="str">
        <f t="shared" si="399"/>
        <v>Untreated Water</v>
      </c>
      <c r="L4209">
        <v>5</v>
      </c>
      <c r="M4209" t="s">
        <v>12548</v>
      </c>
      <c r="N4209">
        <v>95</v>
      </c>
      <c r="O4209">
        <v>4.62</v>
      </c>
      <c r="P4209">
        <v>150</v>
      </c>
      <c r="Q4209">
        <v>6.1</v>
      </c>
    </row>
    <row r="4210" spans="1:17" hidden="1" x14ac:dyDescent="0.3">
      <c r="A4210" t="s">
        <v>16458</v>
      </c>
      <c r="B4210" t="s">
        <v>16459</v>
      </c>
      <c r="C4210" s="1" t="str">
        <f t="shared" si="393"/>
        <v>21:0639</v>
      </c>
      <c r="D4210" s="1" t="str">
        <f t="shared" si="397"/>
        <v>21:0197</v>
      </c>
      <c r="E4210" t="s">
        <v>16460</v>
      </c>
      <c r="F4210" t="s">
        <v>16461</v>
      </c>
      <c r="H4210">
        <v>54.906053499999999</v>
      </c>
      <c r="I4210">
        <v>-59.085665499999998</v>
      </c>
      <c r="J4210" s="1" t="str">
        <f t="shared" si="398"/>
        <v>Fluid (lake)</v>
      </c>
      <c r="K4210" s="1" t="str">
        <f t="shared" si="399"/>
        <v>Untreated Water</v>
      </c>
      <c r="L4210">
        <v>6</v>
      </c>
      <c r="M4210" t="s">
        <v>11392</v>
      </c>
      <c r="N4210">
        <v>96</v>
      </c>
      <c r="O4210">
        <v>0.38</v>
      </c>
      <c r="P4210">
        <v>100</v>
      </c>
      <c r="Q4210">
        <v>6</v>
      </c>
    </row>
    <row r="4211" spans="1:17" hidden="1" x14ac:dyDescent="0.3">
      <c r="A4211" t="s">
        <v>16462</v>
      </c>
      <c r="B4211" t="s">
        <v>16463</v>
      </c>
      <c r="C4211" s="1" t="str">
        <f t="shared" ref="C4211:C4242" si="400">HYPERLINK("http://geochem.nrcan.gc.ca/cdogs/content/bdl/bdl210639_e.htm", "21:0639")</f>
        <v>21:0639</v>
      </c>
      <c r="D4211" s="1" t="str">
        <f t="shared" si="397"/>
        <v>21:0197</v>
      </c>
      <c r="E4211" t="s">
        <v>16464</v>
      </c>
      <c r="F4211" t="s">
        <v>16465</v>
      </c>
      <c r="H4211">
        <v>54.919402099999999</v>
      </c>
      <c r="I4211">
        <v>-59.113210899999999</v>
      </c>
      <c r="J4211" s="1" t="str">
        <f t="shared" si="398"/>
        <v>Fluid (lake)</v>
      </c>
      <c r="K4211" s="1" t="str">
        <f t="shared" si="399"/>
        <v>Untreated Water</v>
      </c>
      <c r="L4211">
        <v>6</v>
      </c>
      <c r="M4211" t="s">
        <v>11397</v>
      </c>
      <c r="N4211">
        <v>97</v>
      </c>
      <c r="O4211">
        <v>1.07</v>
      </c>
      <c r="P4211">
        <v>20</v>
      </c>
      <c r="Q4211">
        <v>5.9</v>
      </c>
    </row>
    <row r="4212" spans="1:17" hidden="1" x14ac:dyDescent="0.3">
      <c r="A4212" t="s">
        <v>16466</v>
      </c>
      <c r="B4212" t="s">
        <v>16467</v>
      </c>
      <c r="C4212" s="1" t="str">
        <f t="shared" si="400"/>
        <v>21:0639</v>
      </c>
      <c r="D4212" s="1" t="str">
        <f t="shared" si="397"/>
        <v>21:0197</v>
      </c>
      <c r="E4212" t="s">
        <v>16468</v>
      </c>
      <c r="F4212" t="s">
        <v>16469</v>
      </c>
      <c r="H4212">
        <v>54.9296486</v>
      </c>
      <c r="I4212">
        <v>-59.129215700000003</v>
      </c>
      <c r="J4212" s="1" t="str">
        <f t="shared" si="398"/>
        <v>Fluid (lake)</v>
      </c>
      <c r="K4212" s="1" t="str">
        <f t="shared" si="399"/>
        <v>Untreated Water</v>
      </c>
      <c r="L4212">
        <v>6</v>
      </c>
      <c r="M4212" t="s">
        <v>11402</v>
      </c>
      <c r="N4212">
        <v>98</v>
      </c>
      <c r="O4212">
        <v>0.1</v>
      </c>
      <c r="P4212">
        <v>70</v>
      </c>
      <c r="Q4212">
        <v>6.1</v>
      </c>
    </row>
    <row r="4213" spans="1:17" hidden="1" x14ac:dyDescent="0.3">
      <c r="A4213" t="s">
        <v>16470</v>
      </c>
      <c r="B4213" t="s">
        <v>16471</v>
      </c>
      <c r="C4213" s="1" t="str">
        <f t="shared" si="400"/>
        <v>21:0639</v>
      </c>
      <c r="D4213" s="1" t="str">
        <f t="shared" si="397"/>
        <v>21:0197</v>
      </c>
      <c r="E4213" t="s">
        <v>16472</v>
      </c>
      <c r="F4213" t="s">
        <v>16473</v>
      </c>
      <c r="H4213">
        <v>54.911819800000004</v>
      </c>
      <c r="I4213">
        <v>-59.150897700000002</v>
      </c>
      <c r="J4213" s="1" t="str">
        <f t="shared" si="398"/>
        <v>Fluid (lake)</v>
      </c>
      <c r="K4213" s="1" t="str">
        <f t="shared" si="399"/>
        <v>Untreated Water</v>
      </c>
      <c r="L4213">
        <v>6</v>
      </c>
      <c r="M4213" t="s">
        <v>11431</v>
      </c>
      <c r="N4213">
        <v>99</v>
      </c>
      <c r="O4213">
        <v>0.14000000000000001</v>
      </c>
      <c r="P4213">
        <v>100</v>
      </c>
      <c r="Q4213">
        <v>5.8</v>
      </c>
    </row>
    <row r="4214" spans="1:17" hidden="1" x14ac:dyDescent="0.3">
      <c r="A4214" t="s">
        <v>16474</v>
      </c>
      <c r="B4214" t="s">
        <v>16475</v>
      </c>
      <c r="C4214" s="1" t="str">
        <f t="shared" si="400"/>
        <v>21:0639</v>
      </c>
      <c r="D4214" s="1" t="str">
        <f t="shared" si="397"/>
        <v>21:0197</v>
      </c>
      <c r="E4214" t="s">
        <v>16472</v>
      </c>
      <c r="F4214" t="s">
        <v>16476</v>
      </c>
      <c r="H4214">
        <v>54.911819800000004</v>
      </c>
      <c r="I4214">
        <v>-59.150897700000002</v>
      </c>
      <c r="J4214" s="1" t="str">
        <f t="shared" si="398"/>
        <v>Fluid (lake)</v>
      </c>
      <c r="K4214" s="1" t="str">
        <f t="shared" si="399"/>
        <v>Untreated Water</v>
      </c>
      <c r="L4214">
        <v>6</v>
      </c>
      <c r="M4214" t="s">
        <v>11435</v>
      </c>
      <c r="N4214">
        <v>100</v>
      </c>
      <c r="O4214">
        <v>0.21</v>
      </c>
      <c r="P4214">
        <v>100</v>
      </c>
      <c r="Q4214">
        <v>5.7</v>
      </c>
    </row>
    <row r="4215" spans="1:17" hidden="1" x14ac:dyDescent="0.3">
      <c r="A4215" t="s">
        <v>16477</v>
      </c>
      <c r="B4215" t="s">
        <v>16478</v>
      </c>
      <c r="C4215" s="1" t="str">
        <f t="shared" si="400"/>
        <v>21:0639</v>
      </c>
      <c r="D4215" s="1" t="str">
        <f t="shared" si="397"/>
        <v>21:0197</v>
      </c>
      <c r="E4215" t="s">
        <v>16479</v>
      </c>
      <c r="F4215" t="s">
        <v>16480</v>
      </c>
      <c r="H4215">
        <v>54.930778500000002</v>
      </c>
      <c r="I4215">
        <v>-59.180083099999997</v>
      </c>
      <c r="J4215" s="1" t="str">
        <f t="shared" si="398"/>
        <v>Fluid (lake)</v>
      </c>
      <c r="K4215" s="1" t="str">
        <f t="shared" si="399"/>
        <v>Untreated Water</v>
      </c>
      <c r="L4215">
        <v>6</v>
      </c>
      <c r="M4215" t="s">
        <v>11411</v>
      </c>
      <c r="N4215">
        <v>101</v>
      </c>
      <c r="O4215">
        <v>0.17</v>
      </c>
      <c r="P4215">
        <v>100</v>
      </c>
      <c r="Q4215">
        <v>5.9</v>
      </c>
    </row>
    <row r="4216" spans="1:17" hidden="1" x14ac:dyDescent="0.3">
      <c r="A4216" t="s">
        <v>16481</v>
      </c>
      <c r="B4216" t="s">
        <v>16482</v>
      </c>
      <c r="C4216" s="1" t="str">
        <f t="shared" si="400"/>
        <v>21:0639</v>
      </c>
      <c r="D4216" s="1" t="str">
        <f>HYPERLINK("http://geochem.nrcan.gc.ca/cdogs/content/svy/svy_e.htm", "")</f>
        <v/>
      </c>
      <c r="G4216" s="1" t="str">
        <f>HYPERLINK("http://geochem.nrcan.gc.ca/cdogs/content/cr_/cr_00082_e.htm", "82")</f>
        <v>82</v>
      </c>
      <c r="J4216" t="s">
        <v>11453</v>
      </c>
      <c r="K4216" t="s">
        <v>11454</v>
      </c>
      <c r="L4216">
        <v>6</v>
      </c>
      <c r="M4216" t="s">
        <v>11455</v>
      </c>
      <c r="N4216">
        <v>102</v>
      </c>
      <c r="O4216">
        <v>0.6</v>
      </c>
      <c r="P4216">
        <v>310</v>
      </c>
      <c r="Q4216">
        <v>7.5</v>
      </c>
    </row>
    <row r="4217" spans="1:17" hidden="1" x14ac:dyDescent="0.3">
      <c r="A4217" t="s">
        <v>16483</v>
      </c>
      <c r="B4217" t="s">
        <v>16484</v>
      </c>
      <c r="C4217" s="1" t="str">
        <f t="shared" si="400"/>
        <v>21:0639</v>
      </c>
      <c r="D4217" s="1" t="str">
        <f t="shared" ref="D4217:D4234" si="401">HYPERLINK("http://geochem.nrcan.gc.ca/cdogs/content/svy/svy210197_e.htm", "21:0197")</f>
        <v>21:0197</v>
      </c>
      <c r="E4217" t="s">
        <v>16485</v>
      </c>
      <c r="F4217" t="s">
        <v>16486</v>
      </c>
      <c r="H4217">
        <v>54.931403500000002</v>
      </c>
      <c r="I4217">
        <v>-59.1972874</v>
      </c>
      <c r="J4217" s="1" t="str">
        <f t="shared" ref="J4217:J4234" si="402">HYPERLINK("http://geochem.nrcan.gc.ca/cdogs/content/kwd/kwd020016_e.htm", "Fluid (lake)")</f>
        <v>Fluid (lake)</v>
      </c>
      <c r="K4217" s="1" t="str">
        <f t="shared" ref="K4217:K4234" si="403">HYPERLINK("http://geochem.nrcan.gc.ca/cdogs/content/kwd/kwd080007_e.htm", "Untreated Water")</f>
        <v>Untreated Water</v>
      </c>
      <c r="L4217">
        <v>6</v>
      </c>
      <c r="M4217" t="s">
        <v>11416</v>
      </c>
      <c r="N4217">
        <v>103</v>
      </c>
      <c r="O4217">
        <v>0.33</v>
      </c>
      <c r="P4217">
        <v>100</v>
      </c>
      <c r="Q4217">
        <v>6</v>
      </c>
    </row>
    <row r="4218" spans="1:17" hidden="1" x14ac:dyDescent="0.3">
      <c r="A4218" t="s">
        <v>16487</v>
      </c>
      <c r="B4218" t="s">
        <v>16488</v>
      </c>
      <c r="C4218" s="1" t="str">
        <f t="shared" si="400"/>
        <v>21:0639</v>
      </c>
      <c r="D4218" s="1" t="str">
        <f t="shared" si="401"/>
        <v>21:0197</v>
      </c>
      <c r="E4218" t="s">
        <v>16489</v>
      </c>
      <c r="F4218" t="s">
        <v>16490</v>
      </c>
      <c r="H4218">
        <v>54.944868</v>
      </c>
      <c r="I4218">
        <v>-59.1773472</v>
      </c>
      <c r="J4218" s="1" t="str">
        <f t="shared" si="402"/>
        <v>Fluid (lake)</v>
      </c>
      <c r="K4218" s="1" t="str">
        <f t="shared" si="403"/>
        <v>Untreated Water</v>
      </c>
      <c r="L4218">
        <v>6</v>
      </c>
      <c r="M4218" t="s">
        <v>11421</v>
      </c>
      <c r="N4218">
        <v>104</v>
      </c>
      <c r="O4218">
        <v>0.16</v>
      </c>
      <c r="P4218">
        <v>100</v>
      </c>
      <c r="Q4218">
        <v>6.2</v>
      </c>
    </row>
    <row r="4219" spans="1:17" hidden="1" x14ac:dyDescent="0.3">
      <c r="A4219" t="s">
        <v>16491</v>
      </c>
      <c r="B4219" t="s">
        <v>16492</v>
      </c>
      <c r="C4219" s="1" t="str">
        <f t="shared" si="400"/>
        <v>21:0639</v>
      </c>
      <c r="D4219" s="1" t="str">
        <f t="shared" si="401"/>
        <v>21:0197</v>
      </c>
      <c r="E4219" t="s">
        <v>16493</v>
      </c>
      <c r="F4219" t="s">
        <v>16494</v>
      </c>
      <c r="H4219">
        <v>54.9485983</v>
      </c>
      <c r="I4219">
        <v>-59.197834200000003</v>
      </c>
      <c r="J4219" s="1" t="str">
        <f t="shared" si="402"/>
        <v>Fluid (lake)</v>
      </c>
      <c r="K4219" s="1" t="str">
        <f t="shared" si="403"/>
        <v>Untreated Water</v>
      </c>
      <c r="L4219">
        <v>6</v>
      </c>
      <c r="M4219" t="s">
        <v>11426</v>
      </c>
      <c r="N4219">
        <v>105</v>
      </c>
      <c r="O4219">
        <v>0.24</v>
      </c>
      <c r="P4219">
        <v>140</v>
      </c>
      <c r="Q4219">
        <v>6</v>
      </c>
    </row>
    <row r="4220" spans="1:17" hidden="1" x14ac:dyDescent="0.3">
      <c r="A4220" t="s">
        <v>16495</v>
      </c>
      <c r="B4220" t="s">
        <v>16496</v>
      </c>
      <c r="C4220" s="1" t="str">
        <f t="shared" si="400"/>
        <v>21:0639</v>
      </c>
      <c r="D4220" s="1" t="str">
        <f t="shared" si="401"/>
        <v>21:0197</v>
      </c>
      <c r="E4220" t="s">
        <v>16497</v>
      </c>
      <c r="F4220" t="s">
        <v>16498</v>
      </c>
      <c r="H4220">
        <v>55.1346688</v>
      </c>
      <c r="I4220">
        <v>-59.253996899999997</v>
      </c>
      <c r="J4220" s="1" t="str">
        <f t="shared" si="402"/>
        <v>Fluid (lake)</v>
      </c>
      <c r="K4220" s="1" t="str">
        <f t="shared" si="403"/>
        <v>Untreated Water</v>
      </c>
      <c r="L4220">
        <v>7</v>
      </c>
      <c r="M4220" t="s">
        <v>11392</v>
      </c>
      <c r="N4220">
        <v>106</v>
      </c>
      <c r="O4220">
        <v>0.19</v>
      </c>
      <c r="P4220">
        <v>110</v>
      </c>
      <c r="Q4220">
        <v>5.4</v>
      </c>
    </row>
    <row r="4221" spans="1:17" hidden="1" x14ac:dyDescent="0.3">
      <c r="A4221" t="s">
        <v>16499</v>
      </c>
      <c r="B4221" t="s">
        <v>16500</v>
      </c>
      <c r="C4221" s="1" t="str">
        <f t="shared" si="400"/>
        <v>21:0639</v>
      </c>
      <c r="D4221" s="1" t="str">
        <f t="shared" si="401"/>
        <v>21:0197</v>
      </c>
      <c r="E4221" t="s">
        <v>16501</v>
      </c>
      <c r="F4221" t="s">
        <v>16502</v>
      </c>
      <c r="H4221">
        <v>55.145107899999999</v>
      </c>
      <c r="I4221">
        <v>-59.249908599999998</v>
      </c>
      <c r="J4221" s="1" t="str">
        <f t="shared" si="402"/>
        <v>Fluid (lake)</v>
      </c>
      <c r="K4221" s="1" t="str">
        <f t="shared" si="403"/>
        <v>Untreated Water</v>
      </c>
      <c r="L4221">
        <v>7</v>
      </c>
      <c r="M4221" t="s">
        <v>11397</v>
      </c>
      <c r="N4221">
        <v>107</v>
      </c>
      <c r="O4221">
        <v>0.17</v>
      </c>
      <c r="P4221">
        <v>160</v>
      </c>
      <c r="Q4221">
        <v>5.4</v>
      </c>
    </row>
    <row r="4222" spans="1:17" hidden="1" x14ac:dyDescent="0.3">
      <c r="A4222" t="s">
        <v>16503</v>
      </c>
      <c r="B4222" t="s">
        <v>16504</v>
      </c>
      <c r="C4222" s="1" t="str">
        <f t="shared" si="400"/>
        <v>21:0639</v>
      </c>
      <c r="D4222" s="1" t="str">
        <f t="shared" si="401"/>
        <v>21:0197</v>
      </c>
      <c r="E4222" t="s">
        <v>16505</v>
      </c>
      <c r="F4222" t="s">
        <v>16506</v>
      </c>
      <c r="H4222">
        <v>55.1598331</v>
      </c>
      <c r="I4222">
        <v>-59.260470499999997</v>
      </c>
      <c r="J4222" s="1" t="str">
        <f t="shared" si="402"/>
        <v>Fluid (lake)</v>
      </c>
      <c r="K4222" s="1" t="str">
        <f t="shared" si="403"/>
        <v>Untreated Water</v>
      </c>
      <c r="L4222">
        <v>7</v>
      </c>
      <c r="M4222" t="s">
        <v>11402</v>
      </c>
      <c r="N4222">
        <v>108</v>
      </c>
      <c r="O4222">
        <v>2.5000000000000001E-2</v>
      </c>
      <c r="P4222">
        <v>140</v>
      </c>
      <c r="Q4222">
        <v>5.6</v>
      </c>
    </row>
    <row r="4223" spans="1:17" hidden="1" x14ac:dyDescent="0.3">
      <c r="A4223" t="s">
        <v>16507</v>
      </c>
      <c r="B4223" t="s">
        <v>16508</v>
      </c>
      <c r="C4223" s="1" t="str">
        <f t="shared" si="400"/>
        <v>21:0639</v>
      </c>
      <c r="D4223" s="1" t="str">
        <f t="shared" si="401"/>
        <v>21:0197</v>
      </c>
      <c r="E4223" t="s">
        <v>16509</v>
      </c>
      <c r="F4223" t="s">
        <v>16510</v>
      </c>
      <c r="H4223">
        <v>55.1699725</v>
      </c>
      <c r="I4223">
        <v>-59.251214099999999</v>
      </c>
      <c r="J4223" s="1" t="str">
        <f t="shared" si="402"/>
        <v>Fluid (lake)</v>
      </c>
      <c r="K4223" s="1" t="str">
        <f t="shared" si="403"/>
        <v>Untreated Water</v>
      </c>
      <c r="L4223">
        <v>7</v>
      </c>
      <c r="M4223" t="s">
        <v>11411</v>
      </c>
      <c r="N4223">
        <v>109</v>
      </c>
      <c r="O4223">
        <v>0.15</v>
      </c>
      <c r="P4223">
        <v>120</v>
      </c>
      <c r="Q4223">
        <v>5.8</v>
      </c>
    </row>
    <row r="4224" spans="1:17" hidden="1" x14ac:dyDescent="0.3">
      <c r="A4224" t="s">
        <v>16511</v>
      </c>
      <c r="B4224" t="s">
        <v>16512</v>
      </c>
      <c r="C4224" s="1" t="str">
        <f t="shared" si="400"/>
        <v>21:0639</v>
      </c>
      <c r="D4224" s="1" t="str">
        <f t="shared" si="401"/>
        <v>21:0197</v>
      </c>
      <c r="E4224" t="s">
        <v>16513</v>
      </c>
      <c r="F4224" t="s">
        <v>16514</v>
      </c>
      <c r="H4224">
        <v>55.179485900000003</v>
      </c>
      <c r="I4224">
        <v>-59.254420500000002</v>
      </c>
      <c r="J4224" s="1" t="str">
        <f t="shared" si="402"/>
        <v>Fluid (lake)</v>
      </c>
      <c r="K4224" s="1" t="str">
        <f t="shared" si="403"/>
        <v>Untreated Water</v>
      </c>
      <c r="L4224">
        <v>7</v>
      </c>
      <c r="M4224" t="s">
        <v>11416</v>
      </c>
      <c r="N4224">
        <v>110</v>
      </c>
      <c r="O4224">
        <v>0.05</v>
      </c>
      <c r="P4224">
        <v>70</v>
      </c>
      <c r="Q4224">
        <v>6.2</v>
      </c>
    </row>
    <row r="4225" spans="1:17" hidden="1" x14ac:dyDescent="0.3">
      <c r="A4225" t="s">
        <v>16515</v>
      </c>
      <c r="B4225" t="s">
        <v>16516</v>
      </c>
      <c r="C4225" s="1" t="str">
        <f t="shared" si="400"/>
        <v>21:0639</v>
      </c>
      <c r="D4225" s="1" t="str">
        <f t="shared" si="401"/>
        <v>21:0197</v>
      </c>
      <c r="E4225" t="s">
        <v>16517</v>
      </c>
      <c r="F4225" t="s">
        <v>16518</v>
      </c>
      <c r="H4225">
        <v>55.201266199999999</v>
      </c>
      <c r="I4225">
        <v>-59.239228400000002</v>
      </c>
      <c r="J4225" s="1" t="str">
        <f t="shared" si="402"/>
        <v>Fluid (lake)</v>
      </c>
      <c r="K4225" s="1" t="str">
        <f t="shared" si="403"/>
        <v>Untreated Water</v>
      </c>
      <c r="L4225">
        <v>7</v>
      </c>
      <c r="M4225" t="s">
        <v>11421</v>
      </c>
      <c r="N4225">
        <v>111</v>
      </c>
      <c r="O4225">
        <v>2.5000000000000001E-2</v>
      </c>
      <c r="P4225">
        <v>100</v>
      </c>
      <c r="Q4225">
        <v>6.4</v>
      </c>
    </row>
    <row r="4226" spans="1:17" hidden="1" x14ac:dyDescent="0.3">
      <c r="A4226" t="s">
        <v>16519</v>
      </c>
      <c r="B4226" t="s">
        <v>16520</v>
      </c>
      <c r="C4226" s="1" t="str">
        <f t="shared" si="400"/>
        <v>21:0639</v>
      </c>
      <c r="D4226" s="1" t="str">
        <f t="shared" si="401"/>
        <v>21:0197</v>
      </c>
      <c r="E4226" t="s">
        <v>16521</v>
      </c>
      <c r="F4226" t="s">
        <v>16522</v>
      </c>
      <c r="H4226">
        <v>55.208749099999999</v>
      </c>
      <c r="I4226">
        <v>-59.216841299999999</v>
      </c>
      <c r="J4226" s="1" t="str">
        <f t="shared" si="402"/>
        <v>Fluid (lake)</v>
      </c>
      <c r="K4226" s="1" t="str">
        <f t="shared" si="403"/>
        <v>Untreated Water</v>
      </c>
      <c r="L4226">
        <v>7</v>
      </c>
      <c r="M4226" t="s">
        <v>11426</v>
      </c>
      <c r="N4226">
        <v>112</v>
      </c>
      <c r="O4226">
        <v>2.5000000000000001E-2</v>
      </c>
      <c r="P4226">
        <v>150</v>
      </c>
      <c r="Q4226">
        <v>6.2</v>
      </c>
    </row>
    <row r="4227" spans="1:17" hidden="1" x14ac:dyDescent="0.3">
      <c r="A4227" t="s">
        <v>16523</v>
      </c>
      <c r="B4227" t="s">
        <v>16524</v>
      </c>
      <c r="C4227" s="1" t="str">
        <f t="shared" si="400"/>
        <v>21:0639</v>
      </c>
      <c r="D4227" s="1" t="str">
        <f t="shared" si="401"/>
        <v>21:0197</v>
      </c>
      <c r="E4227" t="s">
        <v>16525</v>
      </c>
      <c r="F4227" t="s">
        <v>16526</v>
      </c>
      <c r="H4227">
        <v>55.226956999999999</v>
      </c>
      <c r="I4227">
        <v>-59.206562699999999</v>
      </c>
      <c r="J4227" s="1" t="str">
        <f t="shared" si="402"/>
        <v>Fluid (lake)</v>
      </c>
      <c r="K4227" s="1" t="str">
        <f t="shared" si="403"/>
        <v>Untreated Water</v>
      </c>
      <c r="L4227">
        <v>7</v>
      </c>
      <c r="M4227" t="s">
        <v>11431</v>
      </c>
      <c r="N4227">
        <v>113</v>
      </c>
      <c r="O4227">
        <v>0.09</v>
      </c>
      <c r="P4227">
        <v>40</v>
      </c>
      <c r="Q4227">
        <v>6.1</v>
      </c>
    </row>
    <row r="4228" spans="1:17" hidden="1" x14ac:dyDescent="0.3">
      <c r="A4228" t="s">
        <v>16527</v>
      </c>
      <c r="B4228" t="s">
        <v>16528</v>
      </c>
      <c r="C4228" s="1" t="str">
        <f t="shared" si="400"/>
        <v>21:0639</v>
      </c>
      <c r="D4228" s="1" t="str">
        <f t="shared" si="401"/>
        <v>21:0197</v>
      </c>
      <c r="E4228" t="s">
        <v>16525</v>
      </c>
      <c r="F4228" t="s">
        <v>16529</v>
      </c>
      <c r="H4228">
        <v>55.226956999999999</v>
      </c>
      <c r="I4228">
        <v>-59.206562699999999</v>
      </c>
      <c r="J4228" s="1" t="str">
        <f t="shared" si="402"/>
        <v>Fluid (lake)</v>
      </c>
      <c r="K4228" s="1" t="str">
        <f t="shared" si="403"/>
        <v>Untreated Water</v>
      </c>
      <c r="L4228">
        <v>7</v>
      </c>
      <c r="M4228" t="s">
        <v>11435</v>
      </c>
      <c r="N4228">
        <v>114</v>
      </c>
      <c r="O4228">
        <v>2.5000000000000001E-2</v>
      </c>
      <c r="P4228">
        <v>30</v>
      </c>
      <c r="Q4228">
        <v>6</v>
      </c>
    </row>
    <row r="4229" spans="1:17" hidden="1" x14ac:dyDescent="0.3">
      <c r="A4229" t="s">
        <v>16530</v>
      </c>
      <c r="B4229" t="s">
        <v>16531</v>
      </c>
      <c r="C4229" s="1" t="str">
        <f t="shared" si="400"/>
        <v>21:0639</v>
      </c>
      <c r="D4229" s="1" t="str">
        <f t="shared" si="401"/>
        <v>21:0197</v>
      </c>
      <c r="E4229" t="s">
        <v>16532</v>
      </c>
      <c r="F4229" t="s">
        <v>16533</v>
      </c>
      <c r="H4229">
        <v>55.2150368</v>
      </c>
      <c r="I4229">
        <v>-59.148774899999999</v>
      </c>
      <c r="J4229" s="1" t="str">
        <f t="shared" si="402"/>
        <v>Fluid (lake)</v>
      </c>
      <c r="K4229" s="1" t="str">
        <f t="shared" si="403"/>
        <v>Untreated Water</v>
      </c>
      <c r="L4229">
        <v>7</v>
      </c>
      <c r="M4229" t="s">
        <v>11440</v>
      </c>
      <c r="N4229">
        <v>115</v>
      </c>
      <c r="O4229">
        <v>2.5000000000000001E-2</v>
      </c>
      <c r="P4229">
        <v>50</v>
      </c>
      <c r="Q4229">
        <v>6.1</v>
      </c>
    </row>
    <row r="4230" spans="1:17" hidden="1" x14ac:dyDescent="0.3">
      <c r="A4230" t="s">
        <v>16534</v>
      </c>
      <c r="B4230" t="s">
        <v>16535</v>
      </c>
      <c r="C4230" s="1" t="str">
        <f t="shared" si="400"/>
        <v>21:0639</v>
      </c>
      <c r="D4230" s="1" t="str">
        <f t="shared" si="401"/>
        <v>21:0197</v>
      </c>
      <c r="E4230" t="s">
        <v>16536</v>
      </c>
      <c r="F4230" t="s">
        <v>16537</v>
      </c>
      <c r="H4230">
        <v>55.202538300000001</v>
      </c>
      <c r="I4230">
        <v>-59.175415800000003</v>
      </c>
      <c r="J4230" s="1" t="str">
        <f t="shared" si="402"/>
        <v>Fluid (lake)</v>
      </c>
      <c r="K4230" s="1" t="str">
        <f t="shared" si="403"/>
        <v>Untreated Water</v>
      </c>
      <c r="L4230">
        <v>7</v>
      </c>
      <c r="M4230" t="s">
        <v>11445</v>
      </c>
      <c r="N4230">
        <v>116</v>
      </c>
      <c r="O4230">
        <v>2.5000000000000001E-2</v>
      </c>
      <c r="P4230">
        <v>70</v>
      </c>
      <c r="Q4230">
        <v>6</v>
      </c>
    </row>
    <row r="4231" spans="1:17" hidden="1" x14ac:dyDescent="0.3">
      <c r="A4231" t="s">
        <v>16538</v>
      </c>
      <c r="B4231" t="s">
        <v>16539</v>
      </c>
      <c r="C4231" s="1" t="str">
        <f t="shared" si="400"/>
        <v>21:0639</v>
      </c>
      <c r="D4231" s="1" t="str">
        <f t="shared" si="401"/>
        <v>21:0197</v>
      </c>
      <c r="E4231" t="s">
        <v>16540</v>
      </c>
      <c r="F4231" t="s">
        <v>16541</v>
      </c>
      <c r="H4231">
        <v>55.177832899999999</v>
      </c>
      <c r="I4231">
        <v>-59.187278900000003</v>
      </c>
      <c r="J4231" s="1" t="str">
        <f t="shared" si="402"/>
        <v>Fluid (lake)</v>
      </c>
      <c r="K4231" s="1" t="str">
        <f t="shared" si="403"/>
        <v>Untreated Water</v>
      </c>
      <c r="L4231">
        <v>7</v>
      </c>
      <c r="M4231" t="s">
        <v>11450</v>
      </c>
      <c r="N4231">
        <v>117</v>
      </c>
      <c r="O4231">
        <v>0.21</v>
      </c>
      <c r="P4231">
        <v>70</v>
      </c>
      <c r="Q4231">
        <v>5.7</v>
      </c>
    </row>
    <row r="4232" spans="1:17" hidden="1" x14ac:dyDescent="0.3">
      <c r="A4232" t="s">
        <v>16542</v>
      </c>
      <c r="B4232" t="s">
        <v>16543</v>
      </c>
      <c r="C4232" s="1" t="str">
        <f t="shared" si="400"/>
        <v>21:0639</v>
      </c>
      <c r="D4232" s="1" t="str">
        <f t="shared" si="401"/>
        <v>21:0197</v>
      </c>
      <c r="E4232" t="s">
        <v>16544</v>
      </c>
      <c r="F4232" t="s">
        <v>16545</v>
      </c>
      <c r="H4232">
        <v>55.173113700000002</v>
      </c>
      <c r="I4232">
        <v>-59.1666685</v>
      </c>
      <c r="J4232" s="1" t="str">
        <f t="shared" si="402"/>
        <v>Fluid (lake)</v>
      </c>
      <c r="K4232" s="1" t="str">
        <f t="shared" si="403"/>
        <v>Untreated Water</v>
      </c>
      <c r="L4232">
        <v>7</v>
      </c>
      <c r="M4232" t="s">
        <v>11460</v>
      </c>
      <c r="N4232">
        <v>118</v>
      </c>
      <c r="O4232">
        <v>0.09</v>
      </c>
      <c r="P4232">
        <v>110</v>
      </c>
      <c r="Q4232">
        <v>6</v>
      </c>
    </row>
    <row r="4233" spans="1:17" hidden="1" x14ac:dyDescent="0.3">
      <c r="A4233" t="s">
        <v>16546</v>
      </c>
      <c r="B4233" t="s">
        <v>16547</v>
      </c>
      <c r="C4233" s="1" t="str">
        <f t="shared" si="400"/>
        <v>21:0639</v>
      </c>
      <c r="D4233" s="1" t="str">
        <f t="shared" si="401"/>
        <v>21:0197</v>
      </c>
      <c r="E4233" t="s">
        <v>16548</v>
      </c>
      <c r="F4233" t="s">
        <v>16549</v>
      </c>
      <c r="H4233">
        <v>55.157420000000002</v>
      </c>
      <c r="I4233">
        <v>-59.194811399999999</v>
      </c>
      <c r="J4233" s="1" t="str">
        <f t="shared" si="402"/>
        <v>Fluid (lake)</v>
      </c>
      <c r="K4233" s="1" t="str">
        <f t="shared" si="403"/>
        <v>Untreated Water</v>
      </c>
      <c r="L4233">
        <v>7</v>
      </c>
      <c r="M4233" t="s">
        <v>11465</v>
      </c>
      <c r="N4233">
        <v>119</v>
      </c>
      <c r="O4233">
        <v>0.19</v>
      </c>
      <c r="P4233">
        <v>70</v>
      </c>
      <c r="Q4233">
        <v>5.8</v>
      </c>
    </row>
    <row r="4234" spans="1:17" hidden="1" x14ac:dyDescent="0.3">
      <c r="A4234" t="s">
        <v>16550</v>
      </c>
      <c r="B4234" t="s">
        <v>16551</v>
      </c>
      <c r="C4234" s="1" t="str">
        <f t="shared" si="400"/>
        <v>21:0639</v>
      </c>
      <c r="D4234" s="1" t="str">
        <f t="shared" si="401"/>
        <v>21:0197</v>
      </c>
      <c r="E4234" t="s">
        <v>16552</v>
      </c>
      <c r="F4234" t="s">
        <v>16553</v>
      </c>
      <c r="H4234">
        <v>55.158453700000003</v>
      </c>
      <c r="I4234">
        <v>-59.2186351</v>
      </c>
      <c r="J4234" s="1" t="str">
        <f t="shared" si="402"/>
        <v>Fluid (lake)</v>
      </c>
      <c r="K4234" s="1" t="str">
        <f t="shared" si="403"/>
        <v>Untreated Water</v>
      </c>
      <c r="L4234">
        <v>7</v>
      </c>
      <c r="M4234" t="s">
        <v>11470</v>
      </c>
      <c r="N4234">
        <v>120</v>
      </c>
      <c r="O4234">
        <v>1.1100000000000001</v>
      </c>
      <c r="P4234">
        <v>130</v>
      </c>
      <c r="Q4234">
        <v>5.8</v>
      </c>
    </row>
    <row r="4235" spans="1:17" hidden="1" x14ac:dyDescent="0.3">
      <c r="A4235" t="s">
        <v>16554</v>
      </c>
      <c r="B4235" t="s">
        <v>16555</v>
      </c>
      <c r="C4235" s="1" t="str">
        <f t="shared" si="400"/>
        <v>21:0639</v>
      </c>
      <c r="D4235" s="1" t="str">
        <f>HYPERLINK("http://geochem.nrcan.gc.ca/cdogs/content/svy/svy_e.htm", "")</f>
        <v/>
      </c>
      <c r="G4235" s="1" t="str">
        <f>HYPERLINK("http://geochem.nrcan.gc.ca/cdogs/content/cr_/cr_00082_e.htm", "82")</f>
        <v>82</v>
      </c>
      <c r="J4235" t="s">
        <v>11453</v>
      </c>
      <c r="K4235" t="s">
        <v>11454</v>
      </c>
      <c r="L4235">
        <v>7</v>
      </c>
      <c r="M4235" t="s">
        <v>11455</v>
      </c>
      <c r="N4235">
        <v>121</v>
      </c>
      <c r="O4235">
        <v>0.94</v>
      </c>
      <c r="P4235">
        <v>310</v>
      </c>
      <c r="Q4235">
        <v>7.5</v>
      </c>
    </row>
    <row r="4236" spans="1:17" hidden="1" x14ac:dyDescent="0.3">
      <c r="A4236" t="s">
        <v>16556</v>
      </c>
      <c r="B4236" t="s">
        <v>16557</v>
      </c>
      <c r="C4236" s="1" t="str">
        <f t="shared" si="400"/>
        <v>21:0639</v>
      </c>
      <c r="D4236" s="1" t="str">
        <f t="shared" ref="D4236:D4253" si="404">HYPERLINK("http://geochem.nrcan.gc.ca/cdogs/content/svy/svy210197_e.htm", "21:0197")</f>
        <v>21:0197</v>
      </c>
      <c r="E4236" t="s">
        <v>16558</v>
      </c>
      <c r="F4236" t="s">
        <v>16559</v>
      </c>
      <c r="H4236">
        <v>55.142614700000003</v>
      </c>
      <c r="I4236">
        <v>-59.195897600000002</v>
      </c>
      <c r="J4236" s="1" t="str">
        <f t="shared" ref="J4236:J4253" si="405">HYPERLINK("http://geochem.nrcan.gc.ca/cdogs/content/kwd/kwd020016_e.htm", "Fluid (lake)")</f>
        <v>Fluid (lake)</v>
      </c>
      <c r="K4236" s="1" t="str">
        <f t="shared" ref="K4236:K4253" si="406">HYPERLINK("http://geochem.nrcan.gc.ca/cdogs/content/kwd/kwd080007_e.htm", "Untreated Water")</f>
        <v>Untreated Water</v>
      </c>
      <c r="L4236">
        <v>7</v>
      </c>
      <c r="M4236" t="s">
        <v>11475</v>
      </c>
      <c r="N4236">
        <v>122</v>
      </c>
      <c r="O4236">
        <v>0.28999999999999998</v>
      </c>
      <c r="P4236">
        <v>90</v>
      </c>
      <c r="Q4236">
        <v>6.2</v>
      </c>
    </row>
    <row r="4237" spans="1:17" hidden="1" x14ac:dyDescent="0.3">
      <c r="A4237" t="s">
        <v>16560</v>
      </c>
      <c r="B4237" t="s">
        <v>16561</v>
      </c>
      <c r="C4237" s="1" t="str">
        <f t="shared" si="400"/>
        <v>21:0639</v>
      </c>
      <c r="D4237" s="1" t="str">
        <f t="shared" si="404"/>
        <v>21:0197</v>
      </c>
      <c r="E4237" t="s">
        <v>16562</v>
      </c>
      <c r="F4237" t="s">
        <v>16563</v>
      </c>
      <c r="H4237">
        <v>55.126020199999999</v>
      </c>
      <c r="I4237">
        <v>-59.191520500000003</v>
      </c>
      <c r="J4237" s="1" t="str">
        <f t="shared" si="405"/>
        <v>Fluid (lake)</v>
      </c>
      <c r="K4237" s="1" t="str">
        <f t="shared" si="406"/>
        <v>Untreated Water</v>
      </c>
      <c r="L4237">
        <v>7</v>
      </c>
      <c r="M4237" t="s">
        <v>11480</v>
      </c>
      <c r="N4237">
        <v>123</v>
      </c>
      <c r="O4237">
        <v>2.5000000000000001E-2</v>
      </c>
      <c r="P4237">
        <v>60</v>
      </c>
      <c r="Q4237">
        <v>5.6</v>
      </c>
    </row>
    <row r="4238" spans="1:17" hidden="1" x14ac:dyDescent="0.3">
      <c r="A4238" t="s">
        <v>16564</v>
      </c>
      <c r="B4238" t="s">
        <v>16565</v>
      </c>
      <c r="C4238" s="1" t="str">
        <f t="shared" si="400"/>
        <v>21:0639</v>
      </c>
      <c r="D4238" s="1" t="str">
        <f t="shared" si="404"/>
        <v>21:0197</v>
      </c>
      <c r="E4238" t="s">
        <v>16566</v>
      </c>
      <c r="F4238" t="s">
        <v>16567</v>
      </c>
      <c r="H4238">
        <v>55.112345300000001</v>
      </c>
      <c r="I4238">
        <v>-59.1195843</v>
      </c>
      <c r="J4238" s="1" t="str">
        <f t="shared" si="405"/>
        <v>Fluid (lake)</v>
      </c>
      <c r="K4238" s="1" t="str">
        <f t="shared" si="406"/>
        <v>Untreated Water</v>
      </c>
      <c r="L4238">
        <v>7</v>
      </c>
      <c r="M4238" t="s">
        <v>12548</v>
      </c>
      <c r="N4238">
        <v>124</v>
      </c>
      <c r="O4238">
        <v>1</v>
      </c>
      <c r="P4238">
        <v>60</v>
      </c>
      <c r="Q4238">
        <v>6.1</v>
      </c>
    </row>
    <row r="4239" spans="1:17" hidden="1" x14ac:dyDescent="0.3">
      <c r="A4239" t="s">
        <v>16568</v>
      </c>
      <c r="B4239" t="s">
        <v>16569</v>
      </c>
      <c r="C4239" s="1" t="str">
        <f t="shared" si="400"/>
        <v>21:0639</v>
      </c>
      <c r="D4239" s="1" t="str">
        <f t="shared" si="404"/>
        <v>21:0197</v>
      </c>
      <c r="E4239" t="s">
        <v>16570</v>
      </c>
      <c r="F4239" t="s">
        <v>16571</v>
      </c>
      <c r="H4239">
        <v>55.123265500000002</v>
      </c>
      <c r="I4239">
        <v>-59.074694100000002</v>
      </c>
      <c r="J4239" s="1" t="str">
        <f t="shared" si="405"/>
        <v>Fluid (lake)</v>
      </c>
      <c r="K4239" s="1" t="str">
        <f t="shared" si="406"/>
        <v>Untreated Water</v>
      </c>
      <c r="L4239">
        <v>8</v>
      </c>
      <c r="M4239" t="s">
        <v>11392</v>
      </c>
      <c r="N4239">
        <v>125</v>
      </c>
      <c r="O4239">
        <v>0.19</v>
      </c>
      <c r="P4239">
        <v>110</v>
      </c>
      <c r="Q4239">
        <v>5.3</v>
      </c>
    </row>
    <row r="4240" spans="1:17" hidden="1" x14ac:dyDescent="0.3">
      <c r="A4240" t="s">
        <v>16572</v>
      </c>
      <c r="B4240" t="s">
        <v>16573</v>
      </c>
      <c r="C4240" s="1" t="str">
        <f t="shared" si="400"/>
        <v>21:0639</v>
      </c>
      <c r="D4240" s="1" t="str">
        <f t="shared" si="404"/>
        <v>21:0197</v>
      </c>
      <c r="E4240" t="s">
        <v>16574</v>
      </c>
      <c r="F4240" t="s">
        <v>16575</v>
      </c>
      <c r="H4240">
        <v>55.129109700000001</v>
      </c>
      <c r="I4240">
        <v>-59.0474678</v>
      </c>
      <c r="J4240" s="1" t="str">
        <f t="shared" si="405"/>
        <v>Fluid (lake)</v>
      </c>
      <c r="K4240" s="1" t="str">
        <f t="shared" si="406"/>
        <v>Untreated Water</v>
      </c>
      <c r="L4240">
        <v>8</v>
      </c>
      <c r="M4240" t="s">
        <v>11431</v>
      </c>
      <c r="N4240">
        <v>126</v>
      </c>
      <c r="O4240">
        <v>0.46</v>
      </c>
      <c r="P4240">
        <v>150</v>
      </c>
      <c r="Q4240">
        <v>5.8</v>
      </c>
    </row>
    <row r="4241" spans="1:17" hidden="1" x14ac:dyDescent="0.3">
      <c r="A4241" t="s">
        <v>16576</v>
      </c>
      <c r="B4241" t="s">
        <v>16577</v>
      </c>
      <c r="C4241" s="1" t="str">
        <f t="shared" si="400"/>
        <v>21:0639</v>
      </c>
      <c r="D4241" s="1" t="str">
        <f t="shared" si="404"/>
        <v>21:0197</v>
      </c>
      <c r="E4241" t="s">
        <v>16574</v>
      </c>
      <c r="F4241" t="s">
        <v>16578</v>
      </c>
      <c r="H4241">
        <v>55.129109700000001</v>
      </c>
      <c r="I4241">
        <v>-59.0474678</v>
      </c>
      <c r="J4241" s="1" t="str">
        <f t="shared" si="405"/>
        <v>Fluid (lake)</v>
      </c>
      <c r="K4241" s="1" t="str">
        <f t="shared" si="406"/>
        <v>Untreated Water</v>
      </c>
      <c r="L4241">
        <v>8</v>
      </c>
      <c r="M4241" t="s">
        <v>11435</v>
      </c>
      <c r="N4241">
        <v>127</v>
      </c>
      <c r="O4241">
        <v>0.75</v>
      </c>
      <c r="P4241">
        <v>160</v>
      </c>
      <c r="Q4241">
        <v>5.8</v>
      </c>
    </row>
    <row r="4242" spans="1:17" hidden="1" x14ac:dyDescent="0.3">
      <c r="A4242" t="s">
        <v>16579</v>
      </c>
      <c r="B4242" t="s">
        <v>16580</v>
      </c>
      <c r="C4242" s="1" t="str">
        <f t="shared" si="400"/>
        <v>21:0639</v>
      </c>
      <c r="D4242" s="1" t="str">
        <f t="shared" si="404"/>
        <v>21:0197</v>
      </c>
      <c r="E4242" t="s">
        <v>16581</v>
      </c>
      <c r="F4242" t="s">
        <v>16582</v>
      </c>
      <c r="H4242">
        <v>55.126440199999998</v>
      </c>
      <c r="I4242">
        <v>-59.0156475</v>
      </c>
      <c r="J4242" s="1" t="str">
        <f t="shared" si="405"/>
        <v>Fluid (lake)</v>
      </c>
      <c r="K4242" s="1" t="str">
        <f t="shared" si="406"/>
        <v>Untreated Water</v>
      </c>
      <c r="L4242">
        <v>8</v>
      </c>
      <c r="M4242" t="s">
        <v>11397</v>
      </c>
      <c r="N4242">
        <v>128</v>
      </c>
      <c r="O4242">
        <v>1.83</v>
      </c>
      <c r="P4242">
        <v>190</v>
      </c>
      <c r="Q4242">
        <v>5.8</v>
      </c>
    </row>
    <row r="4243" spans="1:17" hidden="1" x14ac:dyDescent="0.3">
      <c r="A4243" t="s">
        <v>16583</v>
      </c>
      <c r="B4243" t="s">
        <v>16584</v>
      </c>
      <c r="C4243" s="1" t="str">
        <f t="shared" ref="C4243:C4274" si="407">HYPERLINK("http://geochem.nrcan.gc.ca/cdogs/content/bdl/bdl210639_e.htm", "21:0639")</f>
        <v>21:0639</v>
      </c>
      <c r="D4243" s="1" t="str">
        <f t="shared" si="404"/>
        <v>21:0197</v>
      </c>
      <c r="E4243" t="s">
        <v>16585</v>
      </c>
      <c r="F4243" t="s">
        <v>16586</v>
      </c>
      <c r="H4243">
        <v>55.137333699999999</v>
      </c>
      <c r="I4243">
        <v>-59.010202900000003</v>
      </c>
      <c r="J4243" s="1" t="str">
        <f t="shared" si="405"/>
        <v>Fluid (lake)</v>
      </c>
      <c r="K4243" s="1" t="str">
        <f t="shared" si="406"/>
        <v>Untreated Water</v>
      </c>
      <c r="L4243">
        <v>8</v>
      </c>
      <c r="M4243" t="s">
        <v>11402</v>
      </c>
      <c r="N4243">
        <v>129</v>
      </c>
      <c r="O4243">
        <v>1.9</v>
      </c>
      <c r="P4243">
        <v>200</v>
      </c>
      <c r="Q4243">
        <v>6.3</v>
      </c>
    </row>
    <row r="4244" spans="1:17" hidden="1" x14ac:dyDescent="0.3">
      <c r="A4244" t="s">
        <v>16587</v>
      </c>
      <c r="B4244" t="s">
        <v>16588</v>
      </c>
      <c r="C4244" s="1" t="str">
        <f t="shared" si="407"/>
        <v>21:0639</v>
      </c>
      <c r="D4244" s="1" t="str">
        <f t="shared" si="404"/>
        <v>21:0197</v>
      </c>
      <c r="E4244" t="s">
        <v>16589</v>
      </c>
      <c r="F4244" t="s">
        <v>16590</v>
      </c>
      <c r="H4244">
        <v>55.125268800000001</v>
      </c>
      <c r="I4244">
        <v>-58.9635161</v>
      </c>
      <c r="J4244" s="1" t="str">
        <f t="shared" si="405"/>
        <v>Fluid (lake)</v>
      </c>
      <c r="K4244" s="1" t="str">
        <f t="shared" si="406"/>
        <v>Untreated Water</v>
      </c>
      <c r="L4244">
        <v>8</v>
      </c>
      <c r="M4244" t="s">
        <v>11411</v>
      </c>
      <c r="N4244">
        <v>130</v>
      </c>
      <c r="O4244">
        <v>0.15</v>
      </c>
      <c r="P4244">
        <v>30</v>
      </c>
      <c r="Q4244">
        <v>6.2</v>
      </c>
    </row>
    <row r="4245" spans="1:17" hidden="1" x14ac:dyDescent="0.3">
      <c r="A4245" t="s">
        <v>16591</v>
      </c>
      <c r="B4245" t="s">
        <v>16592</v>
      </c>
      <c r="C4245" s="1" t="str">
        <f t="shared" si="407"/>
        <v>21:0639</v>
      </c>
      <c r="D4245" s="1" t="str">
        <f t="shared" si="404"/>
        <v>21:0197</v>
      </c>
      <c r="E4245" t="s">
        <v>16593</v>
      </c>
      <c r="F4245" t="s">
        <v>16594</v>
      </c>
      <c r="H4245">
        <v>55.103408000000002</v>
      </c>
      <c r="I4245">
        <v>-58.971991199999998</v>
      </c>
      <c r="J4245" s="1" t="str">
        <f t="shared" si="405"/>
        <v>Fluid (lake)</v>
      </c>
      <c r="K4245" s="1" t="str">
        <f t="shared" si="406"/>
        <v>Untreated Water</v>
      </c>
      <c r="L4245">
        <v>8</v>
      </c>
      <c r="M4245" t="s">
        <v>11416</v>
      </c>
      <c r="N4245">
        <v>131</v>
      </c>
      <c r="O4245">
        <v>0.25</v>
      </c>
      <c r="P4245">
        <v>40</v>
      </c>
      <c r="Q4245">
        <v>6</v>
      </c>
    </row>
    <row r="4246" spans="1:17" hidden="1" x14ac:dyDescent="0.3">
      <c r="A4246" t="s">
        <v>16595</v>
      </c>
      <c r="B4246" t="s">
        <v>16596</v>
      </c>
      <c r="C4246" s="1" t="str">
        <f t="shared" si="407"/>
        <v>21:0639</v>
      </c>
      <c r="D4246" s="1" t="str">
        <f t="shared" si="404"/>
        <v>21:0197</v>
      </c>
      <c r="E4246" t="s">
        <v>16597</v>
      </c>
      <c r="F4246" t="s">
        <v>16598</v>
      </c>
      <c r="H4246">
        <v>55.075757299999999</v>
      </c>
      <c r="I4246">
        <v>-58.977195199999997</v>
      </c>
      <c r="J4246" s="1" t="str">
        <f t="shared" si="405"/>
        <v>Fluid (lake)</v>
      </c>
      <c r="K4246" s="1" t="str">
        <f t="shared" si="406"/>
        <v>Untreated Water</v>
      </c>
      <c r="L4246">
        <v>8</v>
      </c>
      <c r="M4246" t="s">
        <v>11421</v>
      </c>
      <c r="N4246">
        <v>132</v>
      </c>
      <c r="O4246">
        <v>0.8</v>
      </c>
      <c r="P4246">
        <v>150</v>
      </c>
      <c r="Q4246">
        <v>6.2</v>
      </c>
    </row>
    <row r="4247" spans="1:17" hidden="1" x14ac:dyDescent="0.3">
      <c r="A4247" t="s">
        <v>16599</v>
      </c>
      <c r="B4247" t="s">
        <v>16600</v>
      </c>
      <c r="C4247" s="1" t="str">
        <f t="shared" si="407"/>
        <v>21:0639</v>
      </c>
      <c r="D4247" s="1" t="str">
        <f t="shared" si="404"/>
        <v>21:0197</v>
      </c>
      <c r="E4247" t="s">
        <v>16601</v>
      </c>
      <c r="F4247" t="s">
        <v>16602</v>
      </c>
      <c r="H4247">
        <v>55.073006399999997</v>
      </c>
      <c r="I4247">
        <v>-58.997610799999997</v>
      </c>
      <c r="J4247" s="1" t="str">
        <f t="shared" si="405"/>
        <v>Fluid (lake)</v>
      </c>
      <c r="K4247" s="1" t="str">
        <f t="shared" si="406"/>
        <v>Untreated Water</v>
      </c>
      <c r="L4247">
        <v>8</v>
      </c>
      <c r="M4247" t="s">
        <v>11426</v>
      </c>
      <c r="N4247">
        <v>133</v>
      </c>
      <c r="O4247">
        <v>0.59</v>
      </c>
      <c r="P4247">
        <v>150</v>
      </c>
      <c r="Q4247">
        <v>6.2</v>
      </c>
    </row>
    <row r="4248" spans="1:17" hidden="1" x14ac:dyDescent="0.3">
      <c r="A4248" t="s">
        <v>16603</v>
      </c>
      <c r="B4248" t="s">
        <v>16604</v>
      </c>
      <c r="C4248" s="1" t="str">
        <f t="shared" si="407"/>
        <v>21:0639</v>
      </c>
      <c r="D4248" s="1" t="str">
        <f t="shared" si="404"/>
        <v>21:0197</v>
      </c>
      <c r="E4248" t="s">
        <v>16605</v>
      </c>
      <c r="F4248" t="s">
        <v>16606</v>
      </c>
      <c r="H4248">
        <v>55.0601579</v>
      </c>
      <c r="I4248">
        <v>-58.995139199999997</v>
      </c>
      <c r="J4248" s="1" t="str">
        <f t="shared" si="405"/>
        <v>Fluid (lake)</v>
      </c>
      <c r="K4248" s="1" t="str">
        <f t="shared" si="406"/>
        <v>Untreated Water</v>
      </c>
      <c r="L4248">
        <v>8</v>
      </c>
      <c r="M4248" t="s">
        <v>11440</v>
      </c>
      <c r="N4248">
        <v>134</v>
      </c>
      <c r="O4248">
        <v>0.38</v>
      </c>
      <c r="P4248">
        <v>180</v>
      </c>
      <c r="Q4248">
        <v>6.2</v>
      </c>
    </row>
    <row r="4249" spans="1:17" hidden="1" x14ac:dyDescent="0.3">
      <c r="A4249" t="s">
        <v>16607</v>
      </c>
      <c r="B4249" t="s">
        <v>16608</v>
      </c>
      <c r="C4249" s="1" t="str">
        <f t="shared" si="407"/>
        <v>21:0639</v>
      </c>
      <c r="D4249" s="1" t="str">
        <f t="shared" si="404"/>
        <v>21:0197</v>
      </c>
      <c r="E4249" t="s">
        <v>16609</v>
      </c>
      <c r="F4249" t="s">
        <v>16610</v>
      </c>
      <c r="H4249">
        <v>55.062280899999998</v>
      </c>
      <c r="I4249">
        <v>-59.034159299999999</v>
      </c>
      <c r="J4249" s="1" t="str">
        <f t="shared" si="405"/>
        <v>Fluid (lake)</v>
      </c>
      <c r="K4249" s="1" t="str">
        <f t="shared" si="406"/>
        <v>Untreated Water</v>
      </c>
      <c r="L4249">
        <v>8</v>
      </c>
      <c r="M4249" t="s">
        <v>11445</v>
      </c>
      <c r="N4249">
        <v>135</v>
      </c>
      <c r="O4249">
        <v>0.2</v>
      </c>
      <c r="P4249">
        <v>60</v>
      </c>
      <c r="Q4249">
        <v>6.1</v>
      </c>
    </row>
    <row r="4250" spans="1:17" hidden="1" x14ac:dyDescent="0.3">
      <c r="A4250" t="s">
        <v>16611</v>
      </c>
      <c r="B4250" t="s">
        <v>16612</v>
      </c>
      <c r="C4250" s="1" t="str">
        <f t="shared" si="407"/>
        <v>21:0639</v>
      </c>
      <c r="D4250" s="1" t="str">
        <f t="shared" si="404"/>
        <v>21:0197</v>
      </c>
      <c r="E4250" t="s">
        <v>16613</v>
      </c>
      <c r="F4250" t="s">
        <v>16614</v>
      </c>
      <c r="H4250">
        <v>55.0738834</v>
      </c>
      <c r="I4250">
        <v>-59.0196471</v>
      </c>
      <c r="J4250" s="1" t="str">
        <f t="shared" si="405"/>
        <v>Fluid (lake)</v>
      </c>
      <c r="K4250" s="1" t="str">
        <f t="shared" si="406"/>
        <v>Untreated Water</v>
      </c>
      <c r="L4250">
        <v>8</v>
      </c>
      <c r="M4250" t="s">
        <v>11450</v>
      </c>
      <c r="N4250">
        <v>136</v>
      </c>
      <c r="O4250">
        <v>0.26</v>
      </c>
      <c r="P4250">
        <v>60</v>
      </c>
      <c r="Q4250">
        <v>5.9</v>
      </c>
    </row>
    <row r="4251" spans="1:17" hidden="1" x14ac:dyDescent="0.3">
      <c r="A4251" t="s">
        <v>16615</v>
      </c>
      <c r="B4251" t="s">
        <v>16616</v>
      </c>
      <c r="C4251" s="1" t="str">
        <f t="shared" si="407"/>
        <v>21:0639</v>
      </c>
      <c r="D4251" s="1" t="str">
        <f t="shared" si="404"/>
        <v>21:0197</v>
      </c>
      <c r="E4251" t="s">
        <v>16617</v>
      </c>
      <c r="F4251" t="s">
        <v>16618</v>
      </c>
      <c r="H4251">
        <v>55.078714499999997</v>
      </c>
      <c r="I4251">
        <v>-59.011226899999997</v>
      </c>
      <c r="J4251" s="1" t="str">
        <f t="shared" si="405"/>
        <v>Fluid (lake)</v>
      </c>
      <c r="K4251" s="1" t="str">
        <f t="shared" si="406"/>
        <v>Untreated Water</v>
      </c>
      <c r="L4251">
        <v>8</v>
      </c>
      <c r="M4251" t="s">
        <v>11460</v>
      </c>
      <c r="N4251">
        <v>137</v>
      </c>
      <c r="O4251">
        <v>0.33</v>
      </c>
      <c r="P4251">
        <v>80</v>
      </c>
      <c r="Q4251">
        <v>6.1</v>
      </c>
    </row>
    <row r="4252" spans="1:17" hidden="1" x14ac:dyDescent="0.3">
      <c r="A4252" t="s">
        <v>16619</v>
      </c>
      <c r="B4252" t="s">
        <v>16620</v>
      </c>
      <c r="C4252" s="1" t="str">
        <f t="shared" si="407"/>
        <v>21:0639</v>
      </c>
      <c r="D4252" s="1" t="str">
        <f t="shared" si="404"/>
        <v>21:0197</v>
      </c>
      <c r="E4252" t="s">
        <v>16621</v>
      </c>
      <c r="F4252" t="s">
        <v>16622</v>
      </c>
      <c r="H4252">
        <v>55.085733699999999</v>
      </c>
      <c r="I4252">
        <v>-59.028611099999999</v>
      </c>
      <c r="J4252" s="1" t="str">
        <f t="shared" si="405"/>
        <v>Fluid (lake)</v>
      </c>
      <c r="K4252" s="1" t="str">
        <f t="shared" si="406"/>
        <v>Untreated Water</v>
      </c>
      <c r="L4252">
        <v>8</v>
      </c>
      <c r="M4252" t="s">
        <v>11465</v>
      </c>
      <c r="N4252">
        <v>138</v>
      </c>
      <c r="O4252">
        <v>2.5000000000000001E-2</v>
      </c>
      <c r="P4252">
        <v>40</v>
      </c>
      <c r="Q4252">
        <v>5.7</v>
      </c>
    </row>
    <row r="4253" spans="1:17" hidden="1" x14ac:dyDescent="0.3">
      <c r="A4253" t="s">
        <v>16623</v>
      </c>
      <c r="B4253" t="s">
        <v>16624</v>
      </c>
      <c r="C4253" s="1" t="str">
        <f t="shared" si="407"/>
        <v>21:0639</v>
      </c>
      <c r="D4253" s="1" t="str">
        <f t="shared" si="404"/>
        <v>21:0197</v>
      </c>
      <c r="E4253" t="s">
        <v>16625</v>
      </c>
      <c r="F4253" t="s">
        <v>16626</v>
      </c>
      <c r="H4253">
        <v>55.088256999999999</v>
      </c>
      <c r="I4253">
        <v>-59.042747800000001</v>
      </c>
      <c r="J4253" s="1" t="str">
        <f t="shared" si="405"/>
        <v>Fluid (lake)</v>
      </c>
      <c r="K4253" s="1" t="str">
        <f t="shared" si="406"/>
        <v>Untreated Water</v>
      </c>
      <c r="L4253">
        <v>8</v>
      </c>
      <c r="M4253" t="s">
        <v>11470</v>
      </c>
      <c r="N4253">
        <v>139</v>
      </c>
      <c r="O4253">
        <v>0.55000000000000004</v>
      </c>
      <c r="P4253">
        <v>150</v>
      </c>
      <c r="Q4253">
        <v>6.1</v>
      </c>
    </row>
    <row r="4254" spans="1:17" hidden="1" x14ac:dyDescent="0.3">
      <c r="A4254" t="s">
        <v>16627</v>
      </c>
      <c r="B4254" t="s">
        <v>16628</v>
      </c>
      <c r="C4254" s="1" t="str">
        <f t="shared" si="407"/>
        <v>21:0639</v>
      </c>
      <c r="D4254" s="1" t="str">
        <f>HYPERLINK("http://geochem.nrcan.gc.ca/cdogs/content/svy/svy_e.htm", "")</f>
        <v/>
      </c>
      <c r="G4254" s="1" t="str">
        <f>HYPERLINK("http://geochem.nrcan.gc.ca/cdogs/content/cr_/cr_00082_e.htm", "82")</f>
        <v>82</v>
      </c>
      <c r="J4254" t="s">
        <v>11453</v>
      </c>
      <c r="K4254" t="s">
        <v>11454</v>
      </c>
      <c r="L4254">
        <v>8</v>
      </c>
      <c r="M4254" t="s">
        <v>11455</v>
      </c>
      <c r="N4254">
        <v>140</v>
      </c>
      <c r="O4254">
        <v>1.17</v>
      </c>
      <c r="P4254">
        <v>290</v>
      </c>
      <c r="Q4254">
        <v>7.4</v>
      </c>
    </row>
    <row r="4255" spans="1:17" hidden="1" x14ac:dyDescent="0.3">
      <c r="A4255" t="s">
        <v>16629</v>
      </c>
      <c r="B4255" t="s">
        <v>16630</v>
      </c>
      <c r="C4255" s="1" t="str">
        <f t="shared" si="407"/>
        <v>21:0639</v>
      </c>
      <c r="D4255" s="1" t="str">
        <f>HYPERLINK("http://geochem.nrcan.gc.ca/cdogs/content/svy/svy210197_e.htm", "21:0197")</f>
        <v>21:0197</v>
      </c>
      <c r="E4255" t="s">
        <v>16631</v>
      </c>
      <c r="F4255" t="s">
        <v>16632</v>
      </c>
      <c r="H4255">
        <v>55.098180599999999</v>
      </c>
      <c r="I4255">
        <v>-59.021137899999999</v>
      </c>
      <c r="J4255" s="1" t="str">
        <f>HYPERLINK("http://geochem.nrcan.gc.ca/cdogs/content/kwd/kwd020016_e.htm", "Fluid (lake)")</f>
        <v>Fluid (lake)</v>
      </c>
      <c r="K4255" s="1" t="str">
        <f>HYPERLINK("http://geochem.nrcan.gc.ca/cdogs/content/kwd/kwd080007_e.htm", "Untreated Water")</f>
        <v>Untreated Water</v>
      </c>
      <c r="L4255">
        <v>8</v>
      </c>
      <c r="M4255" t="s">
        <v>11475</v>
      </c>
      <c r="N4255">
        <v>141</v>
      </c>
      <c r="O4255">
        <v>0.44</v>
      </c>
      <c r="P4255">
        <v>170</v>
      </c>
      <c r="Q4255">
        <v>6.4</v>
      </c>
    </row>
    <row r="4256" spans="1:17" hidden="1" x14ac:dyDescent="0.3">
      <c r="A4256" t="s">
        <v>16633</v>
      </c>
      <c r="B4256" t="s">
        <v>16634</v>
      </c>
      <c r="C4256" s="1" t="str">
        <f t="shared" si="407"/>
        <v>21:0639</v>
      </c>
      <c r="D4256" s="1" t="str">
        <f>HYPERLINK("http://geochem.nrcan.gc.ca/cdogs/content/svy/svy210197_e.htm", "21:0197")</f>
        <v>21:0197</v>
      </c>
      <c r="E4256" t="s">
        <v>16635</v>
      </c>
      <c r="F4256" t="s">
        <v>16636</v>
      </c>
      <c r="H4256">
        <v>55.103522599999998</v>
      </c>
      <c r="I4256">
        <v>-59.120402800000001</v>
      </c>
      <c r="J4256" s="1" t="str">
        <f>HYPERLINK("http://geochem.nrcan.gc.ca/cdogs/content/kwd/kwd020016_e.htm", "Fluid (lake)")</f>
        <v>Fluid (lake)</v>
      </c>
      <c r="K4256" s="1" t="str">
        <f>HYPERLINK("http://geochem.nrcan.gc.ca/cdogs/content/kwd/kwd080007_e.htm", "Untreated Water")</f>
        <v>Untreated Water</v>
      </c>
      <c r="L4256">
        <v>8</v>
      </c>
      <c r="M4256" t="s">
        <v>11480</v>
      </c>
      <c r="N4256">
        <v>142</v>
      </c>
      <c r="O4256">
        <v>0.13</v>
      </c>
      <c r="P4256">
        <v>40</v>
      </c>
      <c r="Q4256">
        <v>5.8</v>
      </c>
    </row>
    <row r="4257" spans="1:17" hidden="1" x14ac:dyDescent="0.3">
      <c r="A4257" t="s">
        <v>16637</v>
      </c>
      <c r="B4257" t="s">
        <v>16638</v>
      </c>
      <c r="C4257" s="1" t="str">
        <f t="shared" si="407"/>
        <v>21:0639</v>
      </c>
      <c r="D4257" s="1" t="str">
        <f>HYPERLINK("http://geochem.nrcan.gc.ca/cdogs/content/svy/svy210197_e.htm", "21:0197")</f>
        <v>21:0197</v>
      </c>
      <c r="E4257" t="s">
        <v>16639</v>
      </c>
      <c r="F4257" t="s">
        <v>16640</v>
      </c>
      <c r="H4257">
        <v>55.098616999999997</v>
      </c>
      <c r="I4257">
        <v>-59.129563599999997</v>
      </c>
      <c r="J4257" s="1" t="str">
        <f>HYPERLINK("http://geochem.nrcan.gc.ca/cdogs/content/kwd/kwd020016_e.htm", "Fluid (lake)")</f>
        <v>Fluid (lake)</v>
      </c>
      <c r="K4257" s="1" t="str">
        <f>HYPERLINK("http://geochem.nrcan.gc.ca/cdogs/content/kwd/kwd080007_e.htm", "Untreated Water")</f>
        <v>Untreated Water</v>
      </c>
      <c r="L4257">
        <v>8</v>
      </c>
      <c r="M4257" t="s">
        <v>12548</v>
      </c>
      <c r="N4257">
        <v>143</v>
      </c>
      <c r="O4257">
        <v>0.05</v>
      </c>
      <c r="P4257">
        <v>20</v>
      </c>
      <c r="Q4257">
        <v>5.5</v>
      </c>
    </row>
    <row r="4258" spans="1:17" hidden="1" x14ac:dyDescent="0.3">
      <c r="A4258" t="s">
        <v>16641</v>
      </c>
      <c r="B4258" t="s">
        <v>16642</v>
      </c>
      <c r="C4258" s="1" t="str">
        <f t="shared" si="407"/>
        <v>21:0639</v>
      </c>
      <c r="D4258" s="1" t="str">
        <f>HYPERLINK("http://geochem.nrcan.gc.ca/cdogs/content/svy/svy210197_e.htm", "21:0197")</f>
        <v>21:0197</v>
      </c>
      <c r="E4258" t="s">
        <v>16643</v>
      </c>
      <c r="F4258" t="s">
        <v>16644</v>
      </c>
      <c r="H4258">
        <v>55.100005099999997</v>
      </c>
      <c r="I4258">
        <v>-59.157947</v>
      </c>
      <c r="J4258" s="1" t="str">
        <f>HYPERLINK("http://geochem.nrcan.gc.ca/cdogs/content/kwd/kwd020016_e.htm", "Fluid (lake)")</f>
        <v>Fluid (lake)</v>
      </c>
      <c r="K4258" s="1" t="str">
        <f>HYPERLINK("http://geochem.nrcan.gc.ca/cdogs/content/kwd/kwd080007_e.htm", "Untreated Water")</f>
        <v>Untreated Water</v>
      </c>
      <c r="L4258">
        <v>9</v>
      </c>
      <c r="M4258" t="s">
        <v>11392</v>
      </c>
      <c r="N4258">
        <v>144</v>
      </c>
      <c r="O4258">
        <v>2.5000000000000001E-2</v>
      </c>
      <c r="P4258">
        <v>40</v>
      </c>
      <c r="Q4258">
        <v>5.2</v>
      </c>
    </row>
    <row r="4259" spans="1:17" hidden="1" x14ac:dyDescent="0.3">
      <c r="A4259" t="s">
        <v>16645</v>
      </c>
      <c r="B4259" t="s">
        <v>16646</v>
      </c>
      <c r="C4259" s="1" t="str">
        <f t="shared" si="407"/>
        <v>21:0639</v>
      </c>
      <c r="D4259" s="1" t="str">
        <f>HYPERLINK("http://geochem.nrcan.gc.ca/cdogs/content/svy/svy210197_e.htm", "21:0197")</f>
        <v>21:0197</v>
      </c>
      <c r="E4259" t="s">
        <v>16647</v>
      </c>
      <c r="F4259" t="s">
        <v>16648</v>
      </c>
      <c r="H4259">
        <v>55.100902900000001</v>
      </c>
      <c r="I4259">
        <v>-59.2225009</v>
      </c>
      <c r="J4259" s="1" t="str">
        <f>HYPERLINK("http://geochem.nrcan.gc.ca/cdogs/content/kwd/kwd020016_e.htm", "Fluid (lake)")</f>
        <v>Fluid (lake)</v>
      </c>
      <c r="K4259" s="1" t="str">
        <f>HYPERLINK("http://geochem.nrcan.gc.ca/cdogs/content/kwd/kwd080007_e.htm", "Untreated Water")</f>
        <v>Untreated Water</v>
      </c>
      <c r="L4259">
        <v>9</v>
      </c>
      <c r="M4259" t="s">
        <v>11397</v>
      </c>
      <c r="N4259">
        <v>145</v>
      </c>
      <c r="O4259">
        <v>2.5000000000000001E-2</v>
      </c>
      <c r="P4259">
        <v>130</v>
      </c>
      <c r="Q4259">
        <v>5.9</v>
      </c>
    </row>
    <row r="4260" spans="1:17" hidden="1" x14ac:dyDescent="0.3">
      <c r="A4260" t="s">
        <v>16649</v>
      </c>
      <c r="B4260" t="s">
        <v>16650</v>
      </c>
      <c r="C4260" s="1" t="str">
        <f t="shared" si="407"/>
        <v>21:0639</v>
      </c>
      <c r="D4260" s="1" t="str">
        <f>HYPERLINK("http://geochem.nrcan.gc.ca/cdogs/content/svy/svy_e.htm", "")</f>
        <v/>
      </c>
      <c r="G4260" s="1" t="str">
        <f>HYPERLINK("http://geochem.nrcan.gc.ca/cdogs/content/cr_/cr_00081_e.htm", "81")</f>
        <v>81</v>
      </c>
      <c r="J4260" t="s">
        <v>11453</v>
      </c>
      <c r="K4260" t="s">
        <v>11454</v>
      </c>
      <c r="L4260">
        <v>9</v>
      </c>
      <c r="M4260" t="s">
        <v>11455</v>
      </c>
      <c r="N4260">
        <v>146</v>
      </c>
      <c r="O4260">
        <v>0.44</v>
      </c>
      <c r="P4260">
        <v>170</v>
      </c>
      <c r="Q4260">
        <v>8</v>
      </c>
    </row>
    <row r="4261" spans="1:17" hidden="1" x14ac:dyDescent="0.3">
      <c r="A4261" t="s">
        <v>16651</v>
      </c>
      <c r="B4261" t="s">
        <v>16652</v>
      </c>
      <c r="C4261" s="1" t="str">
        <f t="shared" si="407"/>
        <v>21:0639</v>
      </c>
      <c r="D4261" s="1" t="str">
        <f t="shared" ref="D4261:D4292" si="408">HYPERLINK("http://geochem.nrcan.gc.ca/cdogs/content/svy/svy210197_e.htm", "21:0197")</f>
        <v>21:0197</v>
      </c>
      <c r="E4261" t="s">
        <v>16653</v>
      </c>
      <c r="F4261" t="s">
        <v>16654</v>
      </c>
      <c r="H4261">
        <v>55.089986600000003</v>
      </c>
      <c r="I4261">
        <v>-59.292558800000002</v>
      </c>
      <c r="J4261" s="1" t="str">
        <f t="shared" ref="J4261:J4292" si="409">HYPERLINK("http://geochem.nrcan.gc.ca/cdogs/content/kwd/kwd020016_e.htm", "Fluid (lake)")</f>
        <v>Fluid (lake)</v>
      </c>
      <c r="K4261" s="1" t="str">
        <f t="shared" ref="K4261:K4292" si="410">HYPERLINK("http://geochem.nrcan.gc.ca/cdogs/content/kwd/kwd080007_e.htm", "Untreated Water")</f>
        <v>Untreated Water</v>
      </c>
      <c r="L4261">
        <v>9</v>
      </c>
      <c r="M4261" t="s">
        <v>11431</v>
      </c>
      <c r="N4261">
        <v>147</v>
      </c>
      <c r="O4261">
        <v>0.08</v>
      </c>
      <c r="P4261">
        <v>30</v>
      </c>
      <c r="Q4261">
        <v>6.5</v>
      </c>
    </row>
    <row r="4262" spans="1:17" hidden="1" x14ac:dyDescent="0.3">
      <c r="A4262" t="s">
        <v>16655</v>
      </c>
      <c r="B4262" t="s">
        <v>16656</v>
      </c>
      <c r="C4262" s="1" t="str">
        <f t="shared" si="407"/>
        <v>21:0639</v>
      </c>
      <c r="D4262" s="1" t="str">
        <f t="shared" si="408"/>
        <v>21:0197</v>
      </c>
      <c r="E4262" t="s">
        <v>16653</v>
      </c>
      <c r="F4262" t="s">
        <v>16657</v>
      </c>
      <c r="H4262">
        <v>55.089986600000003</v>
      </c>
      <c r="I4262">
        <v>-59.292558800000002</v>
      </c>
      <c r="J4262" s="1" t="str">
        <f t="shared" si="409"/>
        <v>Fluid (lake)</v>
      </c>
      <c r="K4262" s="1" t="str">
        <f t="shared" si="410"/>
        <v>Untreated Water</v>
      </c>
      <c r="L4262">
        <v>9</v>
      </c>
      <c r="M4262" t="s">
        <v>11435</v>
      </c>
      <c r="N4262">
        <v>148</v>
      </c>
      <c r="O4262">
        <v>0.08</v>
      </c>
      <c r="P4262">
        <v>20</v>
      </c>
      <c r="Q4262">
        <v>6</v>
      </c>
    </row>
    <row r="4263" spans="1:17" hidden="1" x14ac:dyDescent="0.3">
      <c r="A4263" t="s">
        <v>16658</v>
      </c>
      <c r="B4263" t="s">
        <v>16659</v>
      </c>
      <c r="C4263" s="1" t="str">
        <f t="shared" si="407"/>
        <v>21:0639</v>
      </c>
      <c r="D4263" s="1" t="str">
        <f t="shared" si="408"/>
        <v>21:0197</v>
      </c>
      <c r="E4263" t="s">
        <v>16660</v>
      </c>
      <c r="F4263" t="s">
        <v>16661</v>
      </c>
      <c r="H4263">
        <v>55.106039000000003</v>
      </c>
      <c r="I4263">
        <v>-59.2916588</v>
      </c>
      <c r="J4263" s="1" t="str">
        <f t="shared" si="409"/>
        <v>Fluid (lake)</v>
      </c>
      <c r="K4263" s="1" t="str">
        <f t="shared" si="410"/>
        <v>Untreated Water</v>
      </c>
      <c r="L4263">
        <v>9</v>
      </c>
      <c r="M4263" t="s">
        <v>11402</v>
      </c>
      <c r="N4263">
        <v>149</v>
      </c>
      <c r="O4263">
        <v>0.08</v>
      </c>
      <c r="P4263">
        <v>20</v>
      </c>
      <c r="Q4263">
        <v>6.3</v>
      </c>
    </row>
    <row r="4264" spans="1:17" hidden="1" x14ac:dyDescent="0.3">
      <c r="A4264" t="s">
        <v>16662</v>
      </c>
      <c r="B4264" t="s">
        <v>16663</v>
      </c>
      <c r="C4264" s="1" t="str">
        <f t="shared" si="407"/>
        <v>21:0639</v>
      </c>
      <c r="D4264" s="1" t="str">
        <f t="shared" si="408"/>
        <v>21:0197</v>
      </c>
      <c r="E4264" t="s">
        <v>16664</v>
      </c>
      <c r="F4264" t="s">
        <v>16665</v>
      </c>
      <c r="H4264">
        <v>55.112151400000002</v>
      </c>
      <c r="I4264">
        <v>-59.266669100000001</v>
      </c>
      <c r="J4264" s="1" t="str">
        <f t="shared" si="409"/>
        <v>Fluid (lake)</v>
      </c>
      <c r="K4264" s="1" t="str">
        <f t="shared" si="410"/>
        <v>Untreated Water</v>
      </c>
      <c r="L4264">
        <v>9</v>
      </c>
      <c r="M4264" t="s">
        <v>11411</v>
      </c>
      <c r="N4264">
        <v>150</v>
      </c>
      <c r="O4264">
        <v>0.21</v>
      </c>
      <c r="P4264">
        <v>60</v>
      </c>
      <c r="Q4264">
        <v>6.1</v>
      </c>
    </row>
    <row r="4265" spans="1:17" hidden="1" x14ac:dyDescent="0.3">
      <c r="A4265" t="s">
        <v>16666</v>
      </c>
      <c r="B4265" t="s">
        <v>16667</v>
      </c>
      <c r="C4265" s="1" t="str">
        <f t="shared" si="407"/>
        <v>21:0639</v>
      </c>
      <c r="D4265" s="1" t="str">
        <f t="shared" si="408"/>
        <v>21:0197</v>
      </c>
      <c r="E4265" t="s">
        <v>16668</v>
      </c>
      <c r="F4265" t="s">
        <v>16669</v>
      </c>
      <c r="H4265">
        <v>55.1172684</v>
      </c>
      <c r="I4265">
        <v>-59.277136599999999</v>
      </c>
      <c r="J4265" s="1" t="str">
        <f t="shared" si="409"/>
        <v>Fluid (lake)</v>
      </c>
      <c r="K4265" s="1" t="str">
        <f t="shared" si="410"/>
        <v>Untreated Water</v>
      </c>
      <c r="L4265">
        <v>9</v>
      </c>
      <c r="M4265" t="s">
        <v>11416</v>
      </c>
      <c r="N4265">
        <v>151</v>
      </c>
      <c r="O4265">
        <v>0.19</v>
      </c>
      <c r="P4265">
        <v>60</v>
      </c>
      <c r="Q4265">
        <v>6.1</v>
      </c>
    </row>
    <row r="4266" spans="1:17" hidden="1" x14ac:dyDescent="0.3">
      <c r="A4266" t="s">
        <v>16670</v>
      </c>
      <c r="B4266" t="s">
        <v>16671</v>
      </c>
      <c r="C4266" s="1" t="str">
        <f t="shared" si="407"/>
        <v>21:0639</v>
      </c>
      <c r="D4266" s="1" t="str">
        <f t="shared" si="408"/>
        <v>21:0197</v>
      </c>
      <c r="E4266" t="s">
        <v>16672</v>
      </c>
      <c r="F4266" t="s">
        <v>16673</v>
      </c>
      <c r="H4266">
        <v>55.121245600000002</v>
      </c>
      <c r="I4266">
        <v>-59.291760600000003</v>
      </c>
      <c r="J4266" s="1" t="str">
        <f t="shared" si="409"/>
        <v>Fluid (lake)</v>
      </c>
      <c r="K4266" s="1" t="str">
        <f t="shared" si="410"/>
        <v>Untreated Water</v>
      </c>
      <c r="L4266">
        <v>9</v>
      </c>
      <c r="M4266" t="s">
        <v>11421</v>
      </c>
      <c r="N4266">
        <v>152</v>
      </c>
      <c r="O4266">
        <v>2.5000000000000001E-2</v>
      </c>
      <c r="P4266">
        <v>30</v>
      </c>
      <c r="Q4266">
        <v>5.6</v>
      </c>
    </row>
    <row r="4267" spans="1:17" hidden="1" x14ac:dyDescent="0.3">
      <c r="A4267" t="s">
        <v>16674</v>
      </c>
      <c r="B4267" t="s">
        <v>16675</v>
      </c>
      <c r="C4267" s="1" t="str">
        <f t="shared" si="407"/>
        <v>21:0639</v>
      </c>
      <c r="D4267" s="1" t="str">
        <f t="shared" si="408"/>
        <v>21:0197</v>
      </c>
      <c r="E4267" t="s">
        <v>16676</v>
      </c>
      <c r="F4267" t="s">
        <v>16677</v>
      </c>
      <c r="H4267">
        <v>55.127401300000002</v>
      </c>
      <c r="I4267">
        <v>-59.317493599999999</v>
      </c>
      <c r="J4267" s="1" t="str">
        <f t="shared" si="409"/>
        <v>Fluid (lake)</v>
      </c>
      <c r="K4267" s="1" t="str">
        <f t="shared" si="410"/>
        <v>Untreated Water</v>
      </c>
      <c r="L4267">
        <v>9</v>
      </c>
      <c r="M4267" t="s">
        <v>11426</v>
      </c>
      <c r="N4267">
        <v>153</v>
      </c>
      <c r="O4267">
        <v>0.63</v>
      </c>
      <c r="P4267">
        <v>100</v>
      </c>
      <c r="Q4267">
        <v>5.8</v>
      </c>
    </row>
    <row r="4268" spans="1:17" hidden="1" x14ac:dyDescent="0.3">
      <c r="A4268" t="s">
        <v>16678</v>
      </c>
      <c r="B4268" t="s">
        <v>16679</v>
      </c>
      <c r="C4268" s="1" t="str">
        <f t="shared" si="407"/>
        <v>21:0639</v>
      </c>
      <c r="D4268" s="1" t="str">
        <f t="shared" si="408"/>
        <v>21:0197</v>
      </c>
      <c r="E4268" t="s">
        <v>16680</v>
      </c>
      <c r="F4268" t="s">
        <v>16681</v>
      </c>
      <c r="H4268">
        <v>55.1357754</v>
      </c>
      <c r="I4268">
        <v>-59.288654600000001</v>
      </c>
      <c r="J4268" s="1" t="str">
        <f t="shared" si="409"/>
        <v>Fluid (lake)</v>
      </c>
      <c r="K4268" s="1" t="str">
        <f t="shared" si="410"/>
        <v>Untreated Water</v>
      </c>
      <c r="L4268">
        <v>9</v>
      </c>
      <c r="M4268" t="s">
        <v>11440</v>
      </c>
      <c r="N4268">
        <v>154</v>
      </c>
      <c r="O4268">
        <v>0.05</v>
      </c>
      <c r="P4268">
        <v>70</v>
      </c>
      <c r="Q4268">
        <v>6.1</v>
      </c>
    </row>
    <row r="4269" spans="1:17" hidden="1" x14ac:dyDescent="0.3">
      <c r="A4269" t="s">
        <v>16682</v>
      </c>
      <c r="B4269" t="s">
        <v>16683</v>
      </c>
      <c r="C4269" s="1" t="str">
        <f t="shared" si="407"/>
        <v>21:0639</v>
      </c>
      <c r="D4269" s="1" t="str">
        <f t="shared" si="408"/>
        <v>21:0197</v>
      </c>
      <c r="E4269" t="s">
        <v>16684</v>
      </c>
      <c r="F4269" t="s">
        <v>16685</v>
      </c>
      <c r="H4269">
        <v>55.154186199999998</v>
      </c>
      <c r="I4269">
        <v>-59.2933029</v>
      </c>
      <c r="J4269" s="1" t="str">
        <f t="shared" si="409"/>
        <v>Fluid (lake)</v>
      </c>
      <c r="K4269" s="1" t="str">
        <f t="shared" si="410"/>
        <v>Untreated Water</v>
      </c>
      <c r="L4269">
        <v>9</v>
      </c>
      <c r="M4269" t="s">
        <v>11445</v>
      </c>
      <c r="N4269">
        <v>155</v>
      </c>
      <c r="O4269">
        <v>0.23</v>
      </c>
      <c r="P4269">
        <v>120</v>
      </c>
      <c r="Q4269">
        <v>5.8</v>
      </c>
    </row>
    <row r="4270" spans="1:17" hidden="1" x14ac:dyDescent="0.3">
      <c r="A4270" t="s">
        <v>16686</v>
      </c>
      <c r="B4270" t="s">
        <v>16687</v>
      </c>
      <c r="C4270" s="1" t="str">
        <f t="shared" si="407"/>
        <v>21:0639</v>
      </c>
      <c r="D4270" s="1" t="str">
        <f t="shared" si="408"/>
        <v>21:0197</v>
      </c>
      <c r="E4270" t="s">
        <v>16688</v>
      </c>
      <c r="F4270" t="s">
        <v>16689</v>
      </c>
      <c r="H4270">
        <v>55.139836500000001</v>
      </c>
      <c r="I4270">
        <v>-59.368693200000003</v>
      </c>
      <c r="J4270" s="1" t="str">
        <f t="shared" si="409"/>
        <v>Fluid (lake)</v>
      </c>
      <c r="K4270" s="1" t="str">
        <f t="shared" si="410"/>
        <v>Untreated Water</v>
      </c>
      <c r="L4270">
        <v>9</v>
      </c>
      <c r="M4270" t="s">
        <v>11450</v>
      </c>
      <c r="N4270">
        <v>156</v>
      </c>
      <c r="O4270">
        <v>2.5000000000000001E-2</v>
      </c>
      <c r="P4270">
        <v>40</v>
      </c>
      <c r="Q4270">
        <v>5.2</v>
      </c>
    </row>
    <row r="4271" spans="1:17" hidden="1" x14ac:dyDescent="0.3">
      <c r="A4271" t="s">
        <v>16690</v>
      </c>
      <c r="B4271" t="s">
        <v>16691</v>
      </c>
      <c r="C4271" s="1" t="str">
        <f t="shared" si="407"/>
        <v>21:0639</v>
      </c>
      <c r="D4271" s="1" t="str">
        <f t="shared" si="408"/>
        <v>21:0197</v>
      </c>
      <c r="E4271" t="s">
        <v>16692</v>
      </c>
      <c r="F4271" t="s">
        <v>16693</v>
      </c>
      <c r="H4271">
        <v>55.127772999999998</v>
      </c>
      <c r="I4271">
        <v>-59.375649799999998</v>
      </c>
      <c r="J4271" s="1" t="str">
        <f t="shared" si="409"/>
        <v>Fluid (lake)</v>
      </c>
      <c r="K4271" s="1" t="str">
        <f t="shared" si="410"/>
        <v>Untreated Water</v>
      </c>
      <c r="L4271">
        <v>9</v>
      </c>
      <c r="M4271" t="s">
        <v>11460</v>
      </c>
      <c r="N4271">
        <v>157</v>
      </c>
      <c r="O4271">
        <v>2.5000000000000001E-2</v>
      </c>
      <c r="P4271">
        <v>60</v>
      </c>
      <c r="Q4271">
        <v>5.6</v>
      </c>
    </row>
    <row r="4272" spans="1:17" hidden="1" x14ac:dyDescent="0.3">
      <c r="A4272" t="s">
        <v>16694</v>
      </c>
      <c r="B4272" t="s">
        <v>16695</v>
      </c>
      <c r="C4272" s="1" t="str">
        <f t="shared" si="407"/>
        <v>21:0639</v>
      </c>
      <c r="D4272" s="1" t="str">
        <f t="shared" si="408"/>
        <v>21:0197</v>
      </c>
      <c r="E4272" t="s">
        <v>16696</v>
      </c>
      <c r="F4272" t="s">
        <v>16697</v>
      </c>
      <c r="H4272">
        <v>55.112052499999997</v>
      </c>
      <c r="I4272">
        <v>-59.379750199999997</v>
      </c>
      <c r="J4272" s="1" t="str">
        <f t="shared" si="409"/>
        <v>Fluid (lake)</v>
      </c>
      <c r="K4272" s="1" t="str">
        <f t="shared" si="410"/>
        <v>Untreated Water</v>
      </c>
      <c r="L4272">
        <v>9</v>
      </c>
      <c r="M4272" t="s">
        <v>11465</v>
      </c>
      <c r="N4272">
        <v>158</v>
      </c>
      <c r="O4272">
        <v>2.5000000000000001E-2</v>
      </c>
      <c r="P4272">
        <v>30</v>
      </c>
      <c r="Q4272">
        <v>4.3</v>
      </c>
    </row>
    <row r="4273" spans="1:17" hidden="1" x14ac:dyDescent="0.3">
      <c r="A4273" t="s">
        <v>16698</v>
      </c>
      <c r="B4273" t="s">
        <v>16699</v>
      </c>
      <c r="C4273" s="1" t="str">
        <f t="shared" si="407"/>
        <v>21:0639</v>
      </c>
      <c r="D4273" s="1" t="str">
        <f t="shared" si="408"/>
        <v>21:0197</v>
      </c>
      <c r="E4273" t="s">
        <v>16700</v>
      </c>
      <c r="F4273" t="s">
        <v>16701</v>
      </c>
      <c r="H4273">
        <v>55.093182400000003</v>
      </c>
      <c r="I4273">
        <v>-59.3945528</v>
      </c>
      <c r="J4273" s="1" t="str">
        <f t="shared" si="409"/>
        <v>Fluid (lake)</v>
      </c>
      <c r="K4273" s="1" t="str">
        <f t="shared" si="410"/>
        <v>Untreated Water</v>
      </c>
      <c r="L4273">
        <v>9</v>
      </c>
      <c r="M4273" t="s">
        <v>11470</v>
      </c>
      <c r="N4273">
        <v>159</v>
      </c>
      <c r="O4273">
        <v>2.5000000000000001E-2</v>
      </c>
      <c r="P4273">
        <v>20</v>
      </c>
      <c r="Q4273">
        <v>4.5</v>
      </c>
    </row>
    <row r="4274" spans="1:17" hidden="1" x14ac:dyDescent="0.3">
      <c r="A4274" t="s">
        <v>16702</v>
      </c>
      <c r="B4274" t="s">
        <v>16703</v>
      </c>
      <c r="C4274" s="1" t="str">
        <f t="shared" si="407"/>
        <v>21:0639</v>
      </c>
      <c r="D4274" s="1" t="str">
        <f t="shared" si="408"/>
        <v>21:0197</v>
      </c>
      <c r="E4274" t="s">
        <v>16704</v>
      </c>
      <c r="F4274" t="s">
        <v>16705</v>
      </c>
      <c r="H4274">
        <v>55.065553899999998</v>
      </c>
      <c r="I4274">
        <v>-59.430211</v>
      </c>
      <c r="J4274" s="1" t="str">
        <f t="shared" si="409"/>
        <v>Fluid (lake)</v>
      </c>
      <c r="K4274" s="1" t="str">
        <f t="shared" si="410"/>
        <v>Untreated Water</v>
      </c>
      <c r="L4274">
        <v>9</v>
      </c>
      <c r="M4274" t="s">
        <v>11475</v>
      </c>
      <c r="N4274">
        <v>160</v>
      </c>
      <c r="O4274">
        <v>2.5000000000000001E-2</v>
      </c>
      <c r="P4274">
        <v>50</v>
      </c>
      <c r="Q4274">
        <v>5</v>
      </c>
    </row>
    <row r="4275" spans="1:17" hidden="1" x14ac:dyDescent="0.3">
      <c r="A4275" t="s">
        <v>16706</v>
      </c>
      <c r="B4275" t="s">
        <v>16707</v>
      </c>
      <c r="C4275" s="1" t="str">
        <f t="shared" ref="C4275:C4306" si="411">HYPERLINK("http://geochem.nrcan.gc.ca/cdogs/content/bdl/bdl210639_e.htm", "21:0639")</f>
        <v>21:0639</v>
      </c>
      <c r="D4275" s="1" t="str">
        <f t="shared" si="408"/>
        <v>21:0197</v>
      </c>
      <c r="E4275" t="s">
        <v>16708</v>
      </c>
      <c r="F4275" t="s">
        <v>16709</v>
      </c>
      <c r="H4275">
        <v>55.061033999999999</v>
      </c>
      <c r="I4275">
        <v>-59.449857999999999</v>
      </c>
      <c r="J4275" s="1" t="str">
        <f t="shared" si="409"/>
        <v>Fluid (lake)</v>
      </c>
      <c r="K4275" s="1" t="str">
        <f t="shared" si="410"/>
        <v>Untreated Water</v>
      </c>
      <c r="L4275">
        <v>9</v>
      </c>
      <c r="M4275" t="s">
        <v>11480</v>
      </c>
      <c r="N4275">
        <v>161</v>
      </c>
      <c r="O4275">
        <v>2.5000000000000001E-2</v>
      </c>
      <c r="P4275">
        <v>40</v>
      </c>
      <c r="Q4275">
        <v>5.8</v>
      </c>
    </row>
    <row r="4276" spans="1:17" hidden="1" x14ac:dyDescent="0.3">
      <c r="A4276" t="s">
        <v>16710</v>
      </c>
      <c r="B4276" t="s">
        <v>16711</v>
      </c>
      <c r="C4276" s="1" t="str">
        <f t="shared" si="411"/>
        <v>21:0639</v>
      </c>
      <c r="D4276" s="1" t="str">
        <f t="shared" si="408"/>
        <v>21:0197</v>
      </c>
      <c r="E4276" t="s">
        <v>16712</v>
      </c>
      <c r="F4276" t="s">
        <v>16713</v>
      </c>
      <c r="H4276">
        <v>55.046070899999997</v>
      </c>
      <c r="I4276">
        <v>-59.434448099999997</v>
      </c>
      <c r="J4276" s="1" t="str">
        <f t="shared" si="409"/>
        <v>Fluid (lake)</v>
      </c>
      <c r="K4276" s="1" t="str">
        <f t="shared" si="410"/>
        <v>Untreated Water</v>
      </c>
      <c r="L4276">
        <v>9</v>
      </c>
      <c r="M4276" t="s">
        <v>12548</v>
      </c>
      <c r="N4276">
        <v>162</v>
      </c>
      <c r="O4276">
        <v>2.5000000000000001E-2</v>
      </c>
      <c r="P4276">
        <v>20</v>
      </c>
      <c r="Q4276">
        <v>4.8</v>
      </c>
    </row>
    <row r="4277" spans="1:17" hidden="1" x14ac:dyDescent="0.3">
      <c r="A4277" t="s">
        <v>16714</v>
      </c>
      <c r="B4277" t="s">
        <v>16715</v>
      </c>
      <c r="C4277" s="1" t="str">
        <f t="shared" si="411"/>
        <v>21:0639</v>
      </c>
      <c r="D4277" s="1" t="str">
        <f t="shared" si="408"/>
        <v>21:0197</v>
      </c>
      <c r="E4277" t="s">
        <v>16716</v>
      </c>
      <c r="F4277" t="s">
        <v>16717</v>
      </c>
      <c r="H4277">
        <v>55.033942600000003</v>
      </c>
      <c r="I4277">
        <v>-59.462243100000002</v>
      </c>
      <c r="J4277" s="1" t="str">
        <f t="shared" si="409"/>
        <v>Fluid (lake)</v>
      </c>
      <c r="K4277" s="1" t="str">
        <f t="shared" si="410"/>
        <v>Untreated Water</v>
      </c>
      <c r="L4277">
        <v>10</v>
      </c>
      <c r="M4277" t="s">
        <v>11392</v>
      </c>
      <c r="N4277">
        <v>163</v>
      </c>
      <c r="O4277">
        <v>0.14000000000000001</v>
      </c>
      <c r="P4277">
        <v>40</v>
      </c>
      <c r="Q4277">
        <v>5.7</v>
      </c>
    </row>
    <row r="4278" spans="1:17" hidden="1" x14ac:dyDescent="0.3">
      <c r="A4278" t="s">
        <v>16718</v>
      </c>
      <c r="B4278" t="s">
        <v>16719</v>
      </c>
      <c r="C4278" s="1" t="str">
        <f t="shared" si="411"/>
        <v>21:0639</v>
      </c>
      <c r="D4278" s="1" t="str">
        <f t="shared" si="408"/>
        <v>21:0197</v>
      </c>
      <c r="E4278" t="s">
        <v>16720</v>
      </c>
      <c r="F4278" t="s">
        <v>16721</v>
      </c>
      <c r="H4278">
        <v>55.016231599999998</v>
      </c>
      <c r="I4278">
        <v>-59.495869999999996</v>
      </c>
      <c r="J4278" s="1" t="str">
        <f t="shared" si="409"/>
        <v>Fluid (lake)</v>
      </c>
      <c r="K4278" s="1" t="str">
        <f t="shared" si="410"/>
        <v>Untreated Water</v>
      </c>
      <c r="L4278">
        <v>10</v>
      </c>
      <c r="M4278" t="s">
        <v>11431</v>
      </c>
      <c r="N4278">
        <v>164</v>
      </c>
      <c r="O4278">
        <v>2.5000000000000001E-2</v>
      </c>
      <c r="P4278">
        <v>20</v>
      </c>
      <c r="Q4278">
        <v>5.7</v>
      </c>
    </row>
    <row r="4279" spans="1:17" hidden="1" x14ac:dyDescent="0.3">
      <c r="A4279" t="s">
        <v>16722</v>
      </c>
      <c r="B4279" t="s">
        <v>16723</v>
      </c>
      <c r="C4279" s="1" t="str">
        <f t="shared" si="411"/>
        <v>21:0639</v>
      </c>
      <c r="D4279" s="1" t="str">
        <f t="shared" si="408"/>
        <v>21:0197</v>
      </c>
      <c r="E4279" t="s">
        <v>16720</v>
      </c>
      <c r="F4279" t="s">
        <v>16724</v>
      </c>
      <c r="H4279">
        <v>55.016231599999998</v>
      </c>
      <c r="I4279">
        <v>-59.495869999999996</v>
      </c>
      <c r="J4279" s="1" t="str">
        <f t="shared" si="409"/>
        <v>Fluid (lake)</v>
      </c>
      <c r="K4279" s="1" t="str">
        <f t="shared" si="410"/>
        <v>Untreated Water</v>
      </c>
      <c r="L4279">
        <v>10</v>
      </c>
      <c r="M4279" t="s">
        <v>11435</v>
      </c>
      <c r="N4279">
        <v>165</v>
      </c>
      <c r="O4279">
        <v>2.5000000000000001E-2</v>
      </c>
      <c r="P4279">
        <v>10</v>
      </c>
      <c r="Q4279">
        <v>5.7</v>
      </c>
    </row>
    <row r="4280" spans="1:17" hidden="1" x14ac:dyDescent="0.3">
      <c r="A4280" t="s">
        <v>16725</v>
      </c>
      <c r="B4280" t="s">
        <v>16726</v>
      </c>
      <c r="C4280" s="1" t="str">
        <f t="shared" si="411"/>
        <v>21:0639</v>
      </c>
      <c r="D4280" s="1" t="str">
        <f t="shared" si="408"/>
        <v>21:0197</v>
      </c>
      <c r="E4280" t="s">
        <v>16727</v>
      </c>
      <c r="F4280" t="s">
        <v>16728</v>
      </c>
      <c r="H4280">
        <v>55.000981199999998</v>
      </c>
      <c r="I4280">
        <v>-59.497846899999999</v>
      </c>
      <c r="J4280" s="1" t="str">
        <f t="shared" si="409"/>
        <v>Fluid (lake)</v>
      </c>
      <c r="K4280" s="1" t="str">
        <f t="shared" si="410"/>
        <v>Untreated Water</v>
      </c>
      <c r="L4280">
        <v>10</v>
      </c>
      <c r="M4280" t="s">
        <v>11397</v>
      </c>
      <c r="N4280">
        <v>166</v>
      </c>
      <c r="O4280">
        <v>2.5000000000000001E-2</v>
      </c>
      <c r="P4280">
        <v>10</v>
      </c>
      <c r="Q4280">
        <v>5.9</v>
      </c>
    </row>
    <row r="4281" spans="1:17" hidden="1" x14ac:dyDescent="0.3">
      <c r="A4281" t="s">
        <v>16729</v>
      </c>
      <c r="B4281" t="s">
        <v>16730</v>
      </c>
      <c r="C4281" s="1" t="str">
        <f t="shared" si="411"/>
        <v>21:0639</v>
      </c>
      <c r="D4281" s="1" t="str">
        <f t="shared" si="408"/>
        <v>21:0197</v>
      </c>
      <c r="E4281" t="s">
        <v>16731</v>
      </c>
      <c r="F4281" t="s">
        <v>16732</v>
      </c>
      <c r="H4281">
        <v>55.006484100000002</v>
      </c>
      <c r="I4281">
        <v>-59.454523899999998</v>
      </c>
      <c r="J4281" s="1" t="str">
        <f t="shared" si="409"/>
        <v>Fluid (lake)</v>
      </c>
      <c r="K4281" s="1" t="str">
        <f t="shared" si="410"/>
        <v>Untreated Water</v>
      </c>
      <c r="L4281">
        <v>10</v>
      </c>
      <c r="M4281" t="s">
        <v>11402</v>
      </c>
      <c r="N4281">
        <v>167</v>
      </c>
      <c r="O4281">
        <v>0.08</v>
      </c>
      <c r="P4281">
        <v>20</v>
      </c>
      <c r="Q4281">
        <v>4.9000000000000004</v>
      </c>
    </row>
    <row r="4282" spans="1:17" hidden="1" x14ac:dyDescent="0.3">
      <c r="A4282" t="s">
        <v>16733</v>
      </c>
      <c r="B4282" t="s">
        <v>16734</v>
      </c>
      <c r="C4282" s="1" t="str">
        <f t="shared" si="411"/>
        <v>21:0639</v>
      </c>
      <c r="D4282" s="1" t="str">
        <f t="shared" si="408"/>
        <v>21:0197</v>
      </c>
      <c r="E4282" t="s">
        <v>16735</v>
      </c>
      <c r="F4282" t="s">
        <v>16736</v>
      </c>
      <c r="H4282">
        <v>55.0115263</v>
      </c>
      <c r="I4282">
        <v>-59.427694299999999</v>
      </c>
      <c r="J4282" s="1" t="str">
        <f t="shared" si="409"/>
        <v>Fluid (lake)</v>
      </c>
      <c r="K4282" s="1" t="str">
        <f t="shared" si="410"/>
        <v>Untreated Water</v>
      </c>
      <c r="L4282">
        <v>10</v>
      </c>
      <c r="M4282" t="s">
        <v>11411</v>
      </c>
      <c r="N4282">
        <v>168</v>
      </c>
      <c r="O4282">
        <v>2.5000000000000001E-2</v>
      </c>
      <c r="P4282">
        <v>30</v>
      </c>
      <c r="Q4282">
        <v>4.5</v>
      </c>
    </row>
    <row r="4283" spans="1:17" hidden="1" x14ac:dyDescent="0.3">
      <c r="A4283" t="s">
        <v>16737</v>
      </c>
      <c r="B4283" t="s">
        <v>16738</v>
      </c>
      <c r="C4283" s="1" t="str">
        <f t="shared" si="411"/>
        <v>21:0639</v>
      </c>
      <c r="D4283" s="1" t="str">
        <f t="shared" si="408"/>
        <v>21:0197</v>
      </c>
      <c r="E4283" t="s">
        <v>16739</v>
      </c>
      <c r="F4283" t="s">
        <v>16740</v>
      </c>
      <c r="H4283">
        <v>55.013445599999997</v>
      </c>
      <c r="I4283">
        <v>-59.403940599999999</v>
      </c>
      <c r="J4283" s="1" t="str">
        <f t="shared" si="409"/>
        <v>Fluid (lake)</v>
      </c>
      <c r="K4283" s="1" t="str">
        <f t="shared" si="410"/>
        <v>Untreated Water</v>
      </c>
      <c r="L4283">
        <v>10</v>
      </c>
      <c r="M4283" t="s">
        <v>11416</v>
      </c>
      <c r="N4283">
        <v>169</v>
      </c>
      <c r="O4283">
        <v>0.08</v>
      </c>
      <c r="P4283">
        <v>70</v>
      </c>
      <c r="Q4283">
        <v>5.2</v>
      </c>
    </row>
    <row r="4284" spans="1:17" hidden="1" x14ac:dyDescent="0.3">
      <c r="A4284" t="s">
        <v>16741</v>
      </c>
      <c r="B4284" t="s">
        <v>16742</v>
      </c>
      <c r="C4284" s="1" t="str">
        <f t="shared" si="411"/>
        <v>21:0639</v>
      </c>
      <c r="D4284" s="1" t="str">
        <f t="shared" si="408"/>
        <v>21:0197</v>
      </c>
      <c r="E4284" t="s">
        <v>16743</v>
      </c>
      <c r="F4284" t="s">
        <v>16744</v>
      </c>
      <c r="H4284">
        <v>55.007758600000003</v>
      </c>
      <c r="I4284">
        <v>-59.387366499999999</v>
      </c>
      <c r="J4284" s="1" t="str">
        <f t="shared" si="409"/>
        <v>Fluid (lake)</v>
      </c>
      <c r="K4284" s="1" t="str">
        <f t="shared" si="410"/>
        <v>Untreated Water</v>
      </c>
      <c r="L4284">
        <v>10</v>
      </c>
      <c r="M4284" t="s">
        <v>11421</v>
      </c>
      <c r="N4284">
        <v>170</v>
      </c>
      <c r="O4284">
        <v>0.08</v>
      </c>
      <c r="P4284">
        <v>80</v>
      </c>
      <c r="Q4284">
        <v>5.3</v>
      </c>
    </row>
    <row r="4285" spans="1:17" hidden="1" x14ac:dyDescent="0.3">
      <c r="A4285" t="s">
        <v>16745</v>
      </c>
      <c r="B4285" t="s">
        <v>16746</v>
      </c>
      <c r="C4285" s="1" t="str">
        <f t="shared" si="411"/>
        <v>21:0639</v>
      </c>
      <c r="D4285" s="1" t="str">
        <f t="shared" si="408"/>
        <v>21:0197</v>
      </c>
      <c r="E4285" t="s">
        <v>16747</v>
      </c>
      <c r="F4285" t="s">
        <v>16748</v>
      </c>
      <c r="H4285">
        <v>55.020161100000003</v>
      </c>
      <c r="I4285">
        <v>-59.384270299999997</v>
      </c>
      <c r="J4285" s="1" t="str">
        <f t="shared" si="409"/>
        <v>Fluid (lake)</v>
      </c>
      <c r="K4285" s="1" t="str">
        <f t="shared" si="410"/>
        <v>Untreated Water</v>
      </c>
      <c r="L4285">
        <v>10</v>
      </c>
      <c r="M4285" t="s">
        <v>11426</v>
      </c>
      <c r="N4285">
        <v>171</v>
      </c>
      <c r="O4285">
        <v>2.5000000000000001E-2</v>
      </c>
      <c r="P4285">
        <v>60</v>
      </c>
      <c r="Q4285">
        <v>4.7</v>
      </c>
    </row>
    <row r="4286" spans="1:17" hidden="1" x14ac:dyDescent="0.3">
      <c r="A4286" t="s">
        <v>16749</v>
      </c>
      <c r="B4286" t="s">
        <v>16750</v>
      </c>
      <c r="C4286" s="1" t="str">
        <f t="shared" si="411"/>
        <v>21:0639</v>
      </c>
      <c r="D4286" s="1" t="str">
        <f t="shared" si="408"/>
        <v>21:0197</v>
      </c>
      <c r="E4286" t="s">
        <v>16751</v>
      </c>
      <c r="F4286" t="s">
        <v>16752</v>
      </c>
      <c r="H4286">
        <v>55.049556099999997</v>
      </c>
      <c r="I4286">
        <v>-59.370407</v>
      </c>
      <c r="J4286" s="1" t="str">
        <f t="shared" si="409"/>
        <v>Fluid (lake)</v>
      </c>
      <c r="K4286" s="1" t="str">
        <f t="shared" si="410"/>
        <v>Untreated Water</v>
      </c>
      <c r="L4286">
        <v>10</v>
      </c>
      <c r="M4286" t="s">
        <v>11440</v>
      </c>
      <c r="N4286">
        <v>172</v>
      </c>
      <c r="O4286">
        <v>2.5000000000000001E-2</v>
      </c>
      <c r="P4286">
        <v>60</v>
      </c>
      <c r="Q4286">
        <v>5.2</v>
      </c>
    </row>
    <row r="4287" spans="1:17" hidden="1" x14ac:dyDescent="0.3">
      <c r="A4287" t="s">
        <v>16753</v>
      </c>
      <c r="B4287" t="s">
        <v>16754</v>
      </c>
      <c r="C4287" s="1" t="str">
        <f t="shared" si="411"/>
        <v>21:0639</v>
      </c>
      <c r="D4287" s="1" t="str">
        <f t="shared" si="408"/>
        <v>21:0197</v>
      </c>
      <c r="E4287" t="s">
        <v>16755</v>
      </c>
      <c r="F4287" t="s">
        <v>16756</v>
      </c>
      <c r="H4287">
        <v>55.0659013</v>
      </c>
      <c r="I4287">
        <v>-59.349837200000003</v>
      </c>
      <c r="J4287" s="1" t="str">
        <f t="shared" si="409"/>
        <v>Fluid (lake)</v>
      </c>
      <c r="K4287" s="1" t="str">
        <f t="shared" si="410"/>
        <v>Untreated Water</v>
      </c>
      <c r="L4287">
        <v>10</v>
      </c>
      <c r="M4287" t="s">
        <v>11445</v>
      </c>
      <c r="N4287">
        <v>173</v>
      </c>
      <c r="O4287">
        <v>0.52</v>
      </c>
      <c r="P4287">
        <v>50</v>
      </c>
      <c r="Q4287">
        <v>5.3</v>
      </c>
    </row>
    <row r="4288" spans="1:17" hidden="1" x14ac:dyDescent="0.3">
      <c r="A4288" t="s">
        <v>16757</v>
      </c>
      <c r="B4288" t="s">
        <v>16758</v>
      </c>
      <c r="C4288" s="1" t="str">
        <f t="shared" si="411"/>
        <v>21:0639</v>
      </c>
      <c r="D4288" s="1" t="str">
        <f t="shared" si="408"/>
        <v>21:0197</v>
      </c>
      <c r="E4288" t="s">
        <v>16759</v>
      </c>
      <c r="F4288" t="s">
        <v>16760</v>
      </c>
      <c r="H4288">
        <v>55.077893199999998</v>
      </c>
      <c r="I4288">
        <v>-59.341860599999997</v>
      </c>
      <c r="J4288" s="1" t="str">
        <f t="shared" si="409"/>
        <v>Fluid (lake)</v>
      </c>
      <c r="K4288" s="1" t="str">
        <f t="shared" si="410"/>
        <v>Untreated Water</v>
      </c>
      <c r="L4288">
        <v>10</v>
      </c>
      <c r="M4288" t="s">
        <v>11450</v>
      </c>
      <c r="N4288">
        <v>174</v>
      </c>
      <c r="O4288">
        <v>2.5000000000000001E-2</v>
      </c>
      <c r="P4288">
        <v>60</v>
      </c>
      <c r="Q4288">
        <v>5.4</v>
      </c>
    </row>
    <row r="4289" spans="1:17" hidden="1" x14ac:dyDescent="0.3">
      <c r="A4289" t="s">
        <v>16761</v>
      </c>
      <c r="B4289" t="s">
        <v>16762</v>
      </c>
      <c r="C4289" s="1" t="str">
        <f t="shared" si="411"/>
        <v>21:0639</v>
      </c>
      <c r="D4289" s="1" t="str">
        <f t="shared" si="408"/>
        <v>21:0197</v>
      </c>
      <c r="E4289" t="s">
        <v>16763</v>
      </c>
      <c r="F4289" t="s">
        <v>16764</v>
      </c>
      <c r="H4289">
        <v>55.0783658</v>
      </c>
      <c r="I4289">
        <v>-59.311023900000002</v>
      </c>
      <c r="J4289" s="1" t="str">
        <f t="shared" si="409"/>
        <v>Fluid (lake)</v>
      </c>
      <c r="K4289" s="1" t="str">
        <f t="shared" si="410"/>
        <v>Untreated Water</v>
      </c>
      <c r="L4289">
        <v>10</v>
      </c>
      <c r="M4289" t="s">
        <v>11460</v>
      </c>
      <c r="N4289">
        <v>175</v>
      </c>
      <c r="O4289">
        <v>0.12</v>
      </c>
      <c r="P4289">
        <v>30</v>
      </c>
      <c r="Q4289">
        <v>5.7</v>
      </c>
    </row>
    <row r="4290" spans="1:17" hidden="1" x14ac:dyDescent="0.3">
      <c r="A4290" t="s">
        <v>16765</v>
      </c>
      <c r="B4290" t="s">
        <v>16766</v>
      </c>
      <c r="C4290" s="1" t="str">
        <f t="shared" si="411"/>
        <v>21:0639</v>
      </c>
      <c r="D4290" s="1" t="str">
        <f t="shared" si="408"/>
        <v>21:0197</v>
      </c>
      <c r="E4290" t="s">
        <v>16767</v>
      </c>
      <c r="F4290" t="s">
        <v>16768</v>
      </c>
      <c r="H4290">
        <v>55.072632499999997</v>
      </c>
      <c r="I4290">
        <v>-59.330274799999998</v>
      </c>
      <c r="J4290" s="1" t="str">
        <f t="shared" si="409"/>
        <v>Fluid (lake)</v>
      </c>
      <c r="K4290" s="1" t="str">
        <f t="shared" si="410"/>
        <v>Untreated Water</v>
      </c>
      <c r="L4290">
        <v>10</v>
      </c>
      <c r="M4290" t="s">
        <v>11465</v>
      </c>
      <c r="N4290">
        <v>176</v>
      </c>
      <c r="O4290">
        <v>0.11</v>
      </c>
      <c r="P4290">
        <v>40</v>
      </c>
      <c r="Q4290">
        <v>5.4</v>
      </c>
    </row>
    <row r="4291" spans="1:17" hidden="1" x14ac:dyDescent="0.3">
      <c r="A4291" t="s">
        <v>16769</v>
      </c>
      <c r="B4291" t="s">
        <v>16770</v>
      </c>
      <c r="C4291" s="1" t="str">
        <f t="shared" si="411"/>
        <v>21:0639</v>
      </c>
      <c r="D4291" s="1" t="str">
        <f t="shared" si="408"/>
        <v>21:0197</v>
      </c>
      <c r="E4291" t="s">
        <v>16771</v>
      </c>
      <c r="F4291" t="s">
        <v>16772</v>
      </c>
      <c r="H4291">
        <v>55.068808300000001</v>
      </c>
      <c r="I4291">
        <v>-59.314467299999997</v>
      </c>
      <c r="J4291" s="1" t="str">
        <f t="shared" si="409"/>
        <v>Fluid (lake)</v>
      </c>
      <c r="K4291" s="1" t="str">
        <f t="shared" si="410"/>
        <v>Untreated Water</v>
      </c>
      <c r="L4291">
        <v>10</v>
      </c>
      <c r="M4291" t="s">
        <v>11470</v>
      </c>
      <c r="N4291">
        <v>177</v>
      </c>
      <c r="O4291">
        <v>0.17</v>
      </c>
      <c r="P4291">
        <v>40</v>
      </c>
      <c r="Q4291">
        <v>5.6</v>
      </c>
    </row>
    <row r="4292" spans="1:17" hidden="1" x14ac:dyDescent="0.3">
      <c r="A4292" t="s">
        <v>16773</v>
      </c>
      <c r="B4292" t="s">
        <v>16774</v>
      </c>
      <c r="C4292" s="1" t="str">
        <f t="shared" si="411"/>
        <v>21:0639</v>
      </c>
      <c r="D4292" s="1" t="str">
        <f t="shared" si="408"/>
        <v>21:0197</v>
      </c>
      <c r="E4292" t="s">
        <v>16775</v>
      </c>
      <c r="F4292" t="s">
        <v>16776</v>
      </c>
      <c r="H4292">
        <v>55.056314</v>
      </c>
      <c r="I4292">
        <v>-59.304523600000003</v>
      </c>
      <c r="J4292" s="1" t="str">
        <f t="shared" si="409"/>
        <v>Fluid (lake)</v>
      </c>
      <c r="K4292" s="1" t="str">
        <f t="shared" si="410"/>
        <v>Untreated Water</v>
      </c>
      <c r="L4292">
        <v>10</v>
      </c>
      <c r="M4292" t="s">
        <v>11475</v>
      </c>
      <c r="N4292">
        <v>178</v>
      </c>
      <c r="O4292">
        <v>0.19</v>
      </c>
      <c r="P4292">
        <v>50</v>
      </c>
      <c r="Q4292">
        <v>5.5</v>
      </c>
    </row>
    <row r="4293" spans="1:17" hidden="1" x14ac:dyDescent="0.3">
      <c r="A4293" t="s">
        <v>16777</v>
      </c>
      <c r="B4293" t="s">
        <v>16778</v>
      </c>
      <c r="C4293" s="1" t="str">
        <f t="shared" si="411"/>
        <v>21:0639</v>
      </c>
      <c r="D4293" s="1" t="str">
        <f>HYPERLINK("http://geochem.nrcan.gc.ca/cdogs/content/svy/svy_e.htm", "")</f>
        <v/>
      </c>
      <c r="G4293" s="1" t="str">
        <f>HYPERLINK("http://geochem.nrcan.gc.ca/cdogs/content/cr_/cr_00080_e.htm", "80")</f>
        <v>80</v>
      </c>
      <c r="J4293" t="s">
        <v>11453</v>
      </c>
      <c r="K4293" t="s">
        <v>11454</v>
      </c>
      <c r="L4293">
        <v>10</v>
      </c>
      <c r="M4293" t="s">
        <v>11455</v>
      </c>
      <c r="N4293">
        <v>179</v>
      </c>
      <c r="O4293">
        <v>0.2</v>
      </c>
      <c r="P4293">
        <v>90</v>
      </c>
      <c r="Q4293">
        <v>7.2</v>
      </c>
    </row>
    <row r="4294" spans="1:17" hidden="1" x14ac:dyDescent="0.3">
      <c r="A4294" t="s">
        <v>16779</v>
      </c>
      <c r="B4294" t="s">
        <v>16780</v>
      </c>
      <c r="C4294" s="1" t="str">
        <f t="shared" si="411"/>
        <v>21:0639</v>
      </c>
      <c r="D4294" s="1" t="str">
        <f t="shared" ref="D4294:D4310" si="412">HYPERLINK("http://geochem.nrcan.gc.ca/cdogs/content/svy/svy210197_e.htm", "21:0197")</f>
        <v>21:0197</v>
      </c>
      <c r="E4294" t="s">
        <v>16781</v>
      </c>
      <c r="F4294" t="s">
        <v>16782</v>
      </c>
      <c r="H4294">
        <v>55.071415700000003</v>
      </c>
      <c r="I4294">
        <v>-59.224751099999999</v>
      </c>
      <c r="J4294" s="1" t="str">
        <f t="shared" ref="J4294:J4310" si="413">HYPERLINK("http://geochem.nrcan.gc.ca/cdogs/content/kwd/kwd020016_e.htm", "Fluid (lake)")</f>
        <v>Fluid (lake)</v>
      </c>
      <c r="K4294" s="1" t="str">
        <f t="shared" ref="K4294:K4310" si="414">HYPERLINK("http://geochem.nrcan.gc.ca/cdogs/content/kwd/kwd080007_e.htm", "Untreated Water")</f>
        <v>Untreated Water</v>
      </c>
      <c r="L4294">
        <v>10</v>
      </c>
      <c r="M4294" t="s">
        <v>11480</v>
      </c>
      <c r="N4294">
        <v>180</v>
      </c>
      <c r="O4294">
        <v>0.16</v>
      </c>
      <c r="P4294">
        <v>80</v>
      </c>
      <c r="Q4294">
        <v>6.1</v>
      </c>
    </row>
    <row r="4295" spans="1:17" hidden="1" x14ac:dyDescent="0.3">
      <c r="A4295" t="s">
        <v>16783</v>
      </c>
      <c r="B4295" t="s">
        <v>16784</v>
      </c>
      <c r="C4295" s="1" t="str">
        <f t="shared" si="411"/>
        <v>21:0639</v>
      </c>
      <c r="D4295" s="1" t="str">
        <f t="shared" si="412"/>
        <v>21:0197</v>
      </c>
      <c r="E4295" t="s">
        <v>16785</v>
      </c>
      <c r="F4295" t="s">
        <v>16786</v>
      </c>
      <c r="H4295">
        <v>55.048684899999998</v>
      </c>
      <c r="I4295">
        <v>-59.087619699999998</v>
      </c>
      <c r="J4295" s="1" t="str">
        <f t="shared" si="413"/>
        <v>Fluid (lake)</v>
      </c>
      <c r="K4295" s="1" t="str">
        <f t="shared" si="414"/>
        <v>Untreated Water</v>
      </c>
      <c r="L4295">
        <v>10</v>
      </c>
      <c r="M4295" t="s">
        <v>12548</v>
      </c>
      <c r="N4295">
        <v>181</v>
      </c>
      <c r="O4295">
        <v>0.34</v>
      </c>
      <c r="P4295">
        <v>80</v>
      </c>
      <c r="Q4295">
        <v>6.2</v>
      </c>
    </row>
    <row r="4296" spans="1:17" hidden="1" x14ac:dyDescent="0.3">
      <c r="A4296" t="s">
        <v>16787</v>
      </c>
      <c r="B4296" t="s">
        <v>16788</v>
      </c>
      <c r="C4296" s="1" t="str">
        <f t="shared" si="411"/>
        <v>21:0639</v>
      </c>
      <c r="D4296" s="1" t="str">
        <f t="shared" si="412"/>
        <v>21:0197</v>
      </c>
      <c r="E4296" t="s">
        <v>16789</v>
      </c>
      <c r="F4296" t="s">
        <v>16790</v>
      </c>
      <c r="H4296">
        <v>55.027324100000001</v>
      </c>
      <c r="I4296">
        <v>-59.048192100000001</v>
      </c>
      <c r="J4296" s="1" t="str">
        <f t="shared" si="413"/>
        <v>Fluid (lake)</v>
      </c>
      <c r="K4296" s="1" t="str">
        <f t="shared" si="414"/>
        <v>Untreated Water</v>
      </c>
      <c r="L4296">
        <v>11</v>
      </c>
      <c r="M4296" t="s">
        <v>11392</v>
      </c>
      <c r="N4296">
        <v>182</v>
      </c>
      <c r="O4296">
        <v>0.4</v>
      </c>
      <c r="P4296">
        <v>70</v>
      </c>
      <c r="Q4296">
        <v>5.9</v>
      </c>
    </row>
    <row r="4297" spans="1:17" hidden="1" x14ac:dyDescent="0.3">
      <c r="A4297" t="s">
        <v>16791</v>
      </c>
      <c r="B4297" t="s">
        <v>16792</v>
      </c>
      <c r="C4297" s="1" t="str">
        <f t="shared" si="411"/>
        <v>21:0639</v>
      </c>
      <c r="D4297" s="1" t="str">
        <f t="shared" si="412"/>
        <v>21:0197</v>
      </c>
      <c r="E4297" t="s">
        <v>16793</v>
      </c>
      <c r="F4297" t="s">
        <v>16794</v>
      </c>
      <c r="H4297">
        <v>55.024773600000003</v>
      </c>
      <c r="I4297">
        <v>-59.081448999999999</v>
      </c>
      <c r="J4297" s="1" t="str">
        <f t="shared" si="413"/>
        <v>Fluid (lake)</v>
      </c>
      <c r="K4297" s="1" t="str">
        <f t="shared" si="414"/>
        <v>Untreated Water</v>
      </c>
      <c r="L4297">
        <v>11</v>
      </c>
      <c r="M4297" t="s">
        <v>11397</v>
      </c>
      <c r="N4297">
        <v>183</v>
      </c>
      <c r="O4297">
        <v>0.26</v>
      </c>
      <c r="P4297">
        <v>70</v>
      </c>
      <c r="Q4297">
        <v>6</v>
      </c>
    </row>
    <row r="4298" spans="1:17" hidden="1" x14ac:dyDescent="0.3">
      <c r="A4298" t="s">
        <v>16795</v>
      </c>
      <c r="B4298" t="s">
        <v>16796</v>
      </c>
      <c r="C4298" s="1" t="str">
        <f t="shared" si="411"/>
        <v>21:0639</v>
      </c>
      <c r="D4298" s="1" t="str">
        <f t="shared" si="412"/>
        <v>21:0197</v>
      </c>
      <c r="E4298" t="s">
        <v>16797</v>
      </c>
      <c r="F4298" t="s">
        <v>16798</v>
      </c>
      <c r="H4298">
        <v>55.020845199999997</v>
      </c>
      <c r="I4298">
        <v>-59.117961700000002</v>
      </c>
      <c r="J4298" s="1" t="str">
        <f t="shared" si="413"/>
        <v>Fluid (lake)</v>
      </c>
      <c r="K4298" s="1" t="str">
        <f t="shared" si="414"/>
        <v>Untreated Water</v>
      </c>
      <c r="L4298">
        <v>11</v>
      </c>
      <c r="M4298" t="s">
        <v>11431</v>
      </c>
      <c r="N4298">
        <v>184</v>
      </c>
      <c r="O4298">
        <v>0.64</v>
      </c>
      <c r="P4298">
        <v>40</v>
      </c>
      <c r="Q4298">
        <v>5.4</v>
      </c>
    </row>
    <row r="4299" spans="1:17" hidden="1" x14ac:dyDescent="0.3">
      <c r="A4299" t="s">
        <v>16799</v>
      </c>
      <c r="B4299" t="s">
        <v>16800</v>
      </c>
      <c r="C4299" s="1" t="str">
        <f t="shared" si="411"/>
        <v>21:0639</v>
      </c>
      <c r="D4299" s="1" t="str">
        <f t="shared" si="412"/>
        <v>21:0197</v>
      </c>
      <c r="E4299" t="s">
        <v>16797</v>
      </c>
      <c r="F4299" t="s">
        <v>16801</v>
      </c>
      <c r="H4299">
        <v>55.020845199999997</v>
      </c>
      <c r="I4299">
        <v>-59.117961700000002</v>
      </c>
      <c r="J4299" s="1" t="str">
        <f t="shared" si="413"/>
        <v>Fluid (lake)</v>
      </c>
      <c r="K4299" s="1" t="str">
        <f t="shared" si="414"/>
        <v>Untreated Water</v>
      </c>
      <c r="L4299">
        <v>11</v>
      </c>
      <c r="M4299" t="s">
        <v>11435</v>
      </c>
      <c r="N4299">
        <v>185</v>
      </c>
      <c r="O4299">
        <v>0.57999999999999996</v>
      </c>
      <c r="P4299">
        <v>40</v>
      </c>
      <c r="Q4299">
        <v>5.4</v>
      </c>
    </row>
    <row r="4300" spans="1:17" hidden="1" x14ac:dyDescent="0.3">
      <c r="A4300" t="s">
        <v>16802</v>
      </c>
      <c r="B4300" t="s">
        <v>16803</v>
      </c>
      <c r="C4300" s="1" t="str">
        <f t="shared" si="411"/>
        <v>21:0639</v>
      </c>
      <c r="D4300" s="1" t="str">
        <f t="shared" si="412"/>
        <v>21:0197</v>
      </c>
      <c r="E4300" t="s">
        <v>16804</v>
      </c>
      <c r="F4300" t="s">
        <v>16805</v>
      </c>
      <c r="H4300">
        <v>55.057642700000002</v>
      </c>
      <c r="I4300">
        <v>-59.210082</v>
      </c>
      <c r="J4300" s="1" t="str">
        <f t="shared" si="413"/>
        <v>Fluid (lake)</v>
      </c>
      <c r="K4300" s="1" t="str">
        <f t="shared" si="414"/>
        <v>Untreated Water</v>
      </c>
      <c r="L4300">
        <v>11</v>
      </c>
      <c r="M4300" t="s">
        <v>11402</v>
      </c>
      <c r="N4300">
        <v>186</v>
      </c>
      <c r="O4300">
        <v>0.38</v>
      </c>
      <c r="P4300">
        <v>100</v>
      </c>
      <c r="Q4300">
        <v>5.7</v>
      </c>
    </row>
    <row r="4301" spans="1:17" hidden="1" x14ac:dyDescent="0.3">
      <c r="A4301" t="s">
        <v>16806</v>
      </c>
      <c r="B4301" t="s">
        <v>16807</v>
      </c>
      <c r="C4301" s="1" t="str">
        <f t="shared" si="411"/>
        <v>21:0639</v>
      </c>
      <c r="D4301" s="1" t="str">
        <f t="shared" si="412"/>
        <v>21:0197</v>
      </c>
      <c r="E4301" t="s">
        <v>16808</v>
      </c>
      <c r="F4301" t="s">
        <v>16809</v>
      </c>
      <c r="H4301">
        <v>55.025568200000002</v>
      </c>
      <c r="I4301">
        <v>-59.229000999999997</v>
      </c>
      <c r="J4301" s="1" t="str">
        <f t="shared" si="413"/>
        <v>Fluid (lake)</v>
      </c>
      <c r="K4301" s="1" t="str">
        <f t="shared" si="414"/>
        <v>Untreated Water</v>
      </c>
      <c r="L4301">
        <v>11</v>
      </c>
      <c r="M4301" t="s">
        <v>11411</v>
      </c>
      <c r="N4301">
        <v>187</v>
      </c>
      <c r="O4301">
        <v>0.61</v>
      </c>
      <c r="P4301">
        <v>70</v>
      </c>
      <c r="Q4301">
        <v>5.4</v>
      </c>
    </row>
    <row r="4302" spans="1:17" hidden="1" x14ac:dyDescent="0.3">
      <c r="A4302" t="s">
        <v>16810</v>
      </c>
      <c r="B4302" t="s">
        <v>16811</v>
      </c>
      <c r="C4302" s="1" t="str">
        <f t="shared" si="411"/>
        <v>21:0639</v>
      </c>
      <c r="D4302" s="1" t="str">
        <f t="shared" si="412"/>
        <v>21:0197</v>
      </c>
      <c r="E4302" t="s">
        <v>16812</v>
      </c>
      <c r="F4302" t="s">
        <v>16813</v>
      </c>
      <c r="H4302">
        <v>55.024562199999998</v>
      </c>
      <c r="I4302">
        <v>-59.2431518</v>
      </c>
      <c r="J4302" s="1" t="str">
        <f t="shared" si="413"/>
        <v>Fluid (lake)</v>
      </c>
      <c r="K4302" s="1" t="str">
        <f t="shared" si="414"/>
        <v>Untreated Water</v>
      </c>
      <c r="L4302">
        <v>11</v>
      </c>
      <c r="M4302" t="s">
        <v>11416</v>
      </c>
      <c r="N4302">
        <v>188</v>
      </c>
      <c r="O4302">
        <v>0.55000000000000004</v>
      </c>
      <c r="P4302">
        <v>50</v>
      </c>
      <c r="Q4302">
        <v>5.5</v>
      </c>
    </row>
    <row r="4303" spans="1:17" hidden="1" x14ac:dyDescent="0.3">
      <c r="A4303" t="s">
        <v>16814</v>
      </c>
      <c r="B4303" t="s">
        <v>16815</v>
      </c>
      <c r="C4303" s="1" t="str">
        <f t="shared" si="411"/>
        <v>21:0639</v>
      </c>
      <c r="D4303" s="1" t="str">
        <f t="shared" si="412"/>
        <v>21:0197</v>
      </c>
      <c r="E4303" t="s">
        <v>16816</v>
      </c>
      <c r="F4303" t="s">
        <v>16817</v>
      </c>
      <c r="H4303">
        <v>55.010331299999997</v>
      </c>
      <c r="I4303">
        <v>-59.2621897</v>
      </c>
      <c r="J4303" s="1" t="str">
        <f t="shared" si="413"/>
        <v>Fluid (lake)</v>
      </c>
      <c r="K4303" s="1" t="str">
        <f t="shared" si="414"/>
        <v>Untreated Water</v>
      </c>
      <c r="L4303">
        <v>11</v>
      </c>
      <c r="M4303" t="s">
        <v>11421</v>
      </c>
      <c r="N4303">
        <v>189</v>
      </c>
      <c r="O4303">
        <v>0.22</v>
      </c>
      <c r="P4303">
        <v>30</v>
      </c>
      <c r="Q4303">
        <v>5.5</v>
      </c>
    </row>
    <row r="4304" spans="1:17" hidden="1" x14ac:dyDescent="0.3">
      <c r="A4304" t="s">
        <v>16818</v>
      </c>
      <c r="B4304" t="s">
        <v>16819</v>
      </c>
      <c r="C4304" s="1" t="str">
        <f t="shared" si="411"/>
        <v>21:0639</v>
      </c>
      <c r="D4304" s="1" t="str">
        <f t="shared" si="412"/>
        <v>21:0197</v>
      </c>
      <c r="E4304" t="s">
        <v>16820</v>
      </c>
      <c r="F4304" t="s">
        <v>16821</v>
      </c>
      <c r="H4304">
        <v>55.003465599999998</v>
      </c>
      <c r="I4304">
        <v>-59.275596100000001</v>
      </c>
      <c r="J4304" s="1" t="str">
        <f t="shared" si="413"/>
        <v>Fluid (lake)</v>
      </c>
      <c r="K4304" s="1" t="str">
        <f t="shared" si="414"/>
        <v>Untreated Water</v>
      </c>
      <c r="L4304">
        <v>11</v>
      </c>
      <c r="M4304" t="s">
        <v>11426</v>
      </c>
      <c r="N4304">
        <v>190</v>
      </c>
      <c r="O4304">
        <v>0.42</v>
      </c>
      <c r="P4304">
        <v>60</v>
      </c>
      <c r="Q4304">
        <v>5.4</v>
      </c>
    </row>
    <row r="4305" spans="1:17" hidden="1" x14ac:dyDescent="0.3">
      <c r="A4305" t="s">
        <v>16822</v>
      </c>
      <c r="B4305" t="s">
        <v>16823</v>
      </c>
      <c r="C4305" s="1" t="str">
        <f t="shared" si="411"/>
        <v>21:0639</v>
      </c>
      <c r="D4305" s="1" t="str">
        <f t="shared" si="412"/>
        <v>21:0197</v>
      </c>
      <c r="E4305" t="s">
        <v>16824</v>
      </c>
      <c r="F4305" t="s">
        <v>16825</v>
      </c>
      <c r="H4305">
        <v>55.027685499999997</v>
      </c>
      <c r="I4305">
        <v>-59.201063099999999</v>
      </c>
      <c r="J4305" s="1" t="str">
        <f t="shared" si="413"/>
        <v>Fluid (lake)</v>
      </c>
      <c r="K4305" s="1" t="str">
        <f t="shared" si="414"/>
        <v>Untreated Water</v>
      </c>
      <c r="L4305">
        <v>11</v>
      </c>
      <c r="M4305" t="s">
        <v>11440</v>
      </c>
      <c r="N4305">
        <v>191</v>
      </c>
      <c r="O4305">
        <v>0.96</v>
      </c>
      <c r="P4305">
        <v>150</v>
      </c>
      <c r="Q4305">
        <v>5.5</v>
      </c>
    </row>
    <row r="4306" spans="1:17" hidden="1" x14ac:dyDescent="0.3">
      <c r="A4306" t="s">
        <v>16826</v>
      </c>
      <c r="B4306" t="s">
        <v>16827</v>
      </c>
      <c r="C4306" s="1" t="str">
        <f t="shared" si="411"/>
        <v>21:0639</v>
      </c>
      <c r="D4306" s="1" t="str">
        <f t="shared" si="412"/>
        <v>21:0197</v>
      </c>
      <c r="E4306" t="s">
        <v>16828</v>
      </c>
      <c r="F4306" t="s">
        <v>16829</v>
      </c>
      <c r="H4306">
        <v>55.060617100000002</v>
      </c>
      <c r="I4306">
        <v>-59.186223400000003</v>
      </c>
      <c r="J4306" s="1" t="str">
        <f t="shared" si="413"/>
        <v>Fluid (lake)</v>
      </c>
      <c r="K4306" s="1" t="str">
        <f t="shared" si="414"/>
        <v>Untreated Water</v>
      </c>
      <c r="L4306">
        <v>11</v>
      </c>
      <c r="M4306" t="s">
        <v>11445</v>
      </c>
      <c r="N4306">
        <v>192</v>
      </c>
      <c r="O4306">
        <v>0.41</v>
      </c>
      <c r="P4306">
        <v>120</v>
      </c>
      <c r="Q4306">
        <v>5.5</v>
      </c>
    </row>
    <row r="4307" spans="1:17" hidden="1" x14ac:dyDescent="0.3">
      <c r="A4307" t="s">
        <v>16830</v>
      </c>
      <c r="B4307" t="s">
        <v>16831</v>
      </c>
      <c r="C4307" s="1" t="str">
        <f t="shared" ref="C4307:C4312" si="415">HYPERLINK("http://geochem.nrcan.gc.ca/cdogs/content/bdl/bdl210639_e.htm", "21:0639")</f>
        <v>21:0639</v>
      </c>
      <c r="D4307" s="1" t="str">
        <f t="shared" si="412"/>
        <v>21:0197</v>
      </c>
      <c r="E4307" t="s">
        <v>16832</v>
      </c>
      <c r="F4307" t="s">
        <v>16833</v>
      </c>
      <c r="H4307">
        <v>55.037458899999997</v>
      </c>
      <c r="I4307">
        <v>-59.153660299999999</v>
      </c>
      <c r="J4307" s="1" t="str">
        <f t="shared" si="413"/>
        <v>Fluid (lake)</v>
      </c>
      <c r="K4307" s="1" t="str">
        <f t="shared" si="414"/>
        <v>Untreated Water</v>
      </c>
      <c r="L4307">
        <v>11</v>
      </c>
      <c r="M4307" t="s">
        <v>11450</v>
      </c>
      <c r="N4307">
        <v>193</v>
      </c>
      <c r="O4307">
        <v>0.36</v>
      </c>
      <c r="P4307">
        <v>100</v>
      </c>
      <c r="Q4307">
        <v>6</v>
      </c>
    </row>
    <row r="4308" spans="1:17" hidden="1" x14ac:dyDescent="0.3">
      <c r="A4308" t="s">
        <v>16834</v>
      </c>
      <c r="B4308" t="s">
        <v>16835</v>
      </c>
      <c r="C4308" s="1" t="str">
        <f t="shared" si="415"/>
        <v>21:0639</v>
      </c>
      <c r="D4308" s="1" t="str">
        <f t="shared" si="412"/>
        <v>21:0197</v>
      </c>
      <c r="E4308" t="s">
        <v>16836</v>
      </c>
      <c r="F4308" t="s">
        <v>16837</v>
      </c>
      <c r="H4308">
        <v>55.016973800000002</v>
      </c>
      <c r="I4308">
        <v>-59.135308500000001</v>
      </c>
      <c r="J4308" s="1" t="str">
        <f t="shared" si="413"/>
        <v>Fluid (lake)</v>
      </c>
      <c r="K4308" s="1" t="str">
        <f t="shared" si="414"/>
        <v>Untreated Water</v>
      </c>
      <c r="L4308">
        <v>11</v>
      </c>
      <c r="M4308" t="s">
        <v>11460</v>
      </c>
      <c r="N4308">
        <v>194</v>
      </c>
      <c r="O4308">
        <v>0.37</v>
      </c>
      <c r="P4308">
        <v>50</v>
      </c>
      <c r="Q4308">
        <v>5.5</v>
      </c>
    </row>
    <row r="4309" spans="1:17" hidden="1" x14ac:dyDescent="0.3">
      <c r="A4309" t="s">
        <v>16838</v>
      </c>
      <c r="B4309" t="s">
        <v>16839</v>
      </c>
      <c r="C4309" s="1" t="str">
        <f t="shared" si="415"/>
        <v>21:0639</v>
      </c>
      <c r="D4309" s="1" t="str">
        <f t="shared" si="412"/>
        <v>21:0197</v>
      </c>
      <c r="E4309" t="s">
        <v>16840</v>
      </c>
      <c r="F4309" t="s">
        <v>16841</v>
      </c>
      <c r="H4309">
        <v>55.007968699999999</v>
      </c>
      <c r="I4309">
        <v>-59.146481000000001</v>
      </c>
      <c r="J4309" s="1" t="str">
        <f t="shared" si="413"/>
        <v>Fluid (lake)</v>
      </c>
      <c r="K4309" s="1" t="str">
        <f t="shared" si="414"/>
        <v>Untreated Water</v>
      </c>
      <c r="L4309">
        <v>11</v>
      </c>
      <c r="M4309" t="s">
        <v>11465</v>
      </c>
      <c r="N4309">
        <v>195</v>
      </c>
      <c r="O4309">
        <v>0.71</v>
      </c>
      <c r="P4309">
        <v>30</v>
      </c>
      <c r="Q4309">
        <v>4.8</v>
      </c>
    </row>
    <row r="4310" spans="1:17" hidden="1" x14ac:dyDescent="0.3">
      <c r="A4310" t="s">
        <v>16842</v>
      </c>
      <c r="B4310" t="s">
        <v>16843</v>
      </c>
      <c r="C4310" s="1" t="str">
        <f t="shared" si="415"/>
        <v>21:0639</v>
      </c>
      <c r="D4310" s="1" t="str">
        <f t="shared" si="412"/>
        <v>21:0197</v>
      </c>
      <c r="E4310" t="s">
        <v>16844</v>
      </c>
      <c r="F4310" t="s">
        <v>16845</v>
      </c>
      <c r="H4310">
        <v>55.001268799999998</v>
      </c>
      <c r="I4310">
        <v>-59.176035900000002</v>
      </c>
      <c r="J4310" s="1" t="str">
        <f t="shared" si="413"/>
        <v>Fluid (lake)</v>
      </c>
      <c r="K4310" s="1" t="str">
        <f t="shared" si="414"/>
        <v>Untreated Water</v>
      </c>
      <c r="L4310">
        <v>11</v>
      </c>
      <c r="M4310" t="s">
        <v>11470</v>
      </c>
      <c r="N4310">
        <v>196</v>
      </c>
      <c r="O4310">
        <v>0.51</v>
      </c>
      <c r="P4310">
        <v>60</v>
      </c>
      <c r="Q4310">
        <v>5.4</v>
      </c>
    </row>
    <row r="4311" spans="1:17" hidden="1" x14ac:dyDescent="0.3">
      <c r="A4311" t="s">
        <v>16846</v>
      </c>
      <c r="B4311" t="s">
        <v>16847</v>
      </c>
      <c r="C4311" s="1" t="str">
        <f t="shared" si="415"/>
        <v>21:0639</v>
      </c>
      <c r="D4311" s="1" t="str">
        <f>HYPERLINK("http://geochem.nrcan.gc.ca/cdogs/content/svy/svy_e.htm", "")</f>
        <v/>
      </c>
      <c r="G4311" s="1" t="str">
        <f>HYPERLINK("http://geochem.nrcan.gc.ca/cdogs/content/cr_/cr_00081_e.htm", "81")</f>
        <v>81</v>
      </c>
      <c r="J4311" t="s">
        <v>11453</v>
      </c>
      <c r="K4311" t="s">
        <v>11454</v>
      </c>
      <c r="L4311">
        <v>11</v>
      </c>
      <c r="M4311" t="s">
        <v>11455</v>
      </c>
      <c r="N4311">
        <v>197</v>
      </c>
      <c r="O4311">
        <v>0.4</v>
      </c>
      <c r="P4311">
        <v>160</v>
      </c>
      <c r="Q4311">
        <v>8</v>
      </c>
    </row>
    <row r="4312" spans="1:17" hidden="1" x14ac:dyDescent="0.3">
      <c r="A4312" t="s">
        <v>16848</v>
      </c>
      <c r="B4312" t="s">
        <v>16849</v>
      </c>
      <c r="C4312" s="1" t="str">
        <f t="shared" si="415"/>
        <v>21:0639</v>
      </c>
      <c r="D4312" s="1" t="str">
        <f>HYPERLINK("http://geochem.nrcan.gc.ca/cdogs/content/svy/svy210197_e.htm", "21:0197")</f>
        <v>21:0197</v>
      </c>
      <c r="E4312" t="s">
        <v>16850</v>
      </c>
      <c r="F4312" t="s">
        <v>16851</v>
      </c>
      <c r="H4312">
        <v>55.1853251</v>
      </c>
      <c r="I4312">
        <v>-59.156224600000002</v>
      </c>
      <c r="J4312" s="1" t="str">
        <f>HYPERLINK("http://geochem.nrcan.gc.ca/cdogs/content/kwd/kwd020016_e.htm", "Fluid (lake)")</f>
        <v>Fluid (lake)</v>
      </c>
      <c r="K4312" s="1" t="str">
        <f>HYPERLINK("http://geochem.nrcan.gc.ca/cdogs/content/kwd/kwd080007_e.htm", "Untreated Water")</f>
        <v>Untreated Water</v>
      </c>
      <c r="L4312">
        <v>11</v>
      </c>
      <c r="M4312" t="s">
        <v>11475</v>
      </c>
      <c r="N4312">
        <v>198</v>
      </c>
      <c r="O4312">
        <v>0.14000000000000001</v>
      </c>
      <c r="P4312">
        <v>110</v>
      </c>
      <c r="Q4312">
        <v>6.6</v>
      </c>
    </row>
    <row r="4313" spans="1:17" hidden="1" x14ac:dyDescent="0.3">
      <c r="A4313" t="s">
        <v>16852</v>
      </c>
      <c r="B4313" t="s">
        <v>16853</v>
      </c>
      <c r="C4313" s="1" t="str">
        <f t="shared" ref="C4313:C4344" si="416">HYPERLINK("http://geochem.nrcan.gc.ca/cdogs/content/bdl/bdl210640_e.htm", "21:0640")</f>
        <v>21:0640</v>
      </c>
      <c r="D4313" s="1" t="str">
        <f>HYPERLINK("http://geochem.nrcan.gc.ca/cdogs/content/svy/svy210197_e.htm", "21:0197")</f>
        <v>21:0197</v>
      </c>
      <c r="E4313" t="s">
        <v>16854</v>
      </c>
      <c r="F4313" t="s">
        <v>16855</v>
      </c>
      <c r="H4313">
        <v>54.969501700000002</v>
      </c>
      <c r="I4313">
        <v>-59.025674000000002</v>
      </c>
      <c r="J4313" s="1" t="str">
        <f>HYPERLINK("http://geochem.nrcan.gc.ca/cdogs/content/kwd/kwd020018_e.htm", "Fluid (stream)")</f>
        <v>Fluid (stream)</v>
      </c>
      <c r="K4313" s="1" t="str">
        <f>HYPERLINK("http://geochem.nrcan.gc.ca/cdogs/content/kwd/kwd080007_e.htm", "Untreated Water")</f>
        <v>Untreated Water</v>
      </c>
      <c r="L4313">
        <v>1</v>
      </c>
      <c r="M4313" t="s">
        <v>11392</v>
      </c>
      <c r="N4313">
        <v>1</v>
      </c>
      <c r="O4313">
        <v>0.08</v>
      </c>
      <c r="P4313">
        <v>50</v>
      </c>
      <c r="Q4313">
        <v>5.3</v>
      </c>
    </row>
    <row r="4314" spans="1:17" hidden="1" x14ac:dyDescent="0.3">
      <c r="A4314" t="s">
        <v>16856</v>
      </c>
      <c r="B4314" t="s">
        <v>16857</v>
      </c>
      <c r="C4314" s="1" t="str">
        <f t="shared" si="416"/>
        <v>21:0640</v>
      </c>
      <c r="D4314" s="1" t="str">
        <f>HYPERLINK("http://geochem.nrcan.gc.ca/cdogs/content/svy/svy210197_e.htm", "21:0197")</f>
        <v>21:0197</v>
      </c>
      <c r="E4314" t="s">
        <v>16858</v>
      </c>
      <c r="F4314" t="s">
        <v>16859</v>
      </c>
      <c r="H4314">
        <v>54.979322099999997</v>
      </c>
      <c r="I4314">
        <v>-58.970096699999999</v>
      </c>
      <c r="J4314" s="1" t="str">
        <f>HYPERLINK("http://geochem.nrcan.gc.ca/cdogs/content/kwd/kwd020018_e.htm", "Fluid (stream)")</f>
        <v>Fluid (stream)</v>
      </c>
      <c r="K4314" s="1" t="str">
        <f>HYPERLINK("http://geochem.nrcan.gc.ca/cdogs/content/kwd/kwd080007_e.htm", "Untreated Water")</f>
        <v>Untreated Water</v>
      </c>
      <c r="L4314">
        <v>1</v>
      </c>
      <c r="M4314" t="s">
        <v>11397</v>
      </c>
      <c r="N4314">
        <v>2</v>
      </c>
      <c r="O4314">
        <v>2.5000000000000001E-2</v>
      </c>
      <c r="P4314">
        <v>20</v>
      </c>
      <c r="Q4314">
        <v>5.0999999999999996</v>
      </c>
    </row>
    <row r="4315" spans="1:17" hidden="1" x14ac:dyDescent="0.3">
      <c r="A4315" t="s">
        <v>16860</v>
      </c>
      <c r="B4315" t="s">
        <v>16861</v>
      </c>
      <c r="C4315" s="1" t="str">
        <f t="shared" si="416"/>
        <v>21:0640</v>
      </c>
      <c r="D4315" s="1" t="str">
        <f>HYPERLINK("http://geochem.nrcan.gc.ca/cdogs/content/svy/svy210197_e.htm", "21:0197")</f>
        <v>21:0197</v>
      </c>
      <c r="E4315" t="s">
        <v>16862</v>
      </c>
      <c r="F4315" t="s">
        <v>16863</v>
      </c>
      <c r="H4315">
        <v>54.950902999999997</v>
      </c>
      <c r="I4315">
        <v>-58.919437199999997</v>
      </c>
      <c r="J4315" s="1" t="str">
        <f>HYPERLINK("http://geochem.nrcan.gc.ca/cdogs/content/kwd/kwd020018_e.htm", "Fluid (stream)")</f>
        <v>Fluid (stream)</v>
      </c>
      <c r="K4315" s="1" t="str">
        <f>HYPERLINK("http://geochem.nrcan.gc.ca/cdogs/content/kwd/kwd080007_e.htm", "Untreated Water")</f>
        <v>Untreated Water</v>
      </c>
      <c r="L4315">
        <v>1</v>
      </c>
      <c r="M4315" t="s">
        <v>11402</v>
      </c>
      <c r="N4315">
        <v>3</v>
      </c>
      <c r="O4315">
        <v>0.23</v>
      </c>
      <c r="P4315">
        <v>60</v>
      </c>
      <c r="Q4315">
        <v>4.7</v>
      </c>
    </row>
    <row r="4316" spans="1:17" hidden="1" x14ac:dyDescent="0.3">
      <c r="A4316" t="s">
        <v>16864</v>
      </c>
      <c r="B4316" t="s">
        <v>16865</v>
      </c>
      <c r="C4316" s="1" t="str">
        <f t="shared" si="416"/>
        <v>21:0640</v>
      </c>
      <c r="D4316" s="1" t="str">
        <f>HYPERLINK("http://geochem.nrcan.gc.ca/cdogs/content/svy/svy210197_e.htm", "21:0197")</f>
        <v>21:0197</v>
      </c>
      <c r="E4316" t="s">
        <v>16866</v>
      </c>
      <c r="F4316" t="s">
        <v>16867</v>
      </c>
      <c r="H4316">
        <v>54.940578899999998</v>
      </c>
      <c r="I4316">
        <v>-59.003331199999998</v>
      </c>
      <c r="J4316" s="1" t="str">
        <f>HYPERLINK("http://geochem.nrcan.gc.ca/cdogs/content/kwd/kwd020018_e.htm", "Fluid (stream)")</f>
        <v>Fluid (stream)</v>
      </c>
      <c r="K4316" s="1" t="str">
        <f>HYPERLINK("http://geochem.nrcan.gc.ca/cdogs/content/kwd/kwd080007_e.htm", "Untreated Water")</f>
        <v>Untreated Water</v>
      </c>
      <c r="L4316">
        <v>1</v>
      </c>
      <c r="M4316" t="s">
        <v>11411</v>
      </c>
      <c r="N4316">
        <v>4</v>
      </c>
      <c r="O4316">
        <v>0.19</v>
      </c>
      <c r="P4316">
        <v>60</v>
      </c>
      <c r="Q4316">
        <v>5.9</v>
      </c>
    </row>
    <row r="4317" spans="1:17" hidden="1" x14ac:dyDescent="0.3">
      <c r="A4317" t="s">
        <v>16868</v>
      </c>
      <c r="B4317" t="s">
        <v>16869</v>
      </c>
      <c r="C4317" s="1" t="str">
        <f t="shared" si="416"/>
        <v>21:0640</v>
      </c>
      <c r="D4317" s="1" t="str">
        <f>HYPERLINK("http://geochem.nrcan.gc.ca/cdogs/content/svy/svy_e.htm", "")</f>
        <v/>
      </c>
      <c r="G4317" s="1" t="str">
        <f>HYPERLINK("http://geochem.nrcan.gc.ca/cdogs/content/cr_/cr_00082_e.htm", "82")</f>
        <v>82</v>
      </c>
      <c r="J4317" t="s">
        <v>11453</v>
      </c>
      <c r="K4317" t="s">
        <v>11454</v>
      </c>
      <c r="L4317">
        <v>1</v>
      </c>
      <c r="M4317" t="s">
        <v>11455</v>
      </c>
      <c r="N4317">
        <v>5</v>
      </c>
      <c r="O4317">
        <v>0.53</v>
      </c>
      <c r="P4317">
        <v>310</v>
      </c>
      <c r="Q4317">
        <v>7.6</v>
      </c>
    </row>
    <row r="4318" spans="1:17" hidden="1" x14ac:dyDescent="0.3">
      <c r="A4318" t="s">
        <v>16870</v>
      </c>
      <c r="B4318" t="s">
        <v>16871</v>
      </c>
      <c r="C4318" s="1" t="str">
        <f t="shared" si="416"/>
        <v>21:0640</v>
      </c>
      <c r="D4318" s="1" t="str">
        <f t="shared" ref="D4318:D4346" si="417">HYPERLINK("http://geochem.nrcan.gc.ca/cdogs/content/svy/svy210197_e.htm", "21:0197")</f>
        <v>21:0197</v>
      </c>
      <c r="E4318" t="s">
        <v>16872</v>
      </c>
      <c r="F4318" t="s">
        <v>16873</v>
      </c>
      <c r="H4318">
        <v>54.948684499999999</v>
      </c>
      <c r="I4318">
        <v>-59.076830600000001</v>
      </c>
      <c r="J4318" s="1" t="str">
        <f t="shared" ref="J4318:J4346" si="418">HYPERLINK("http://geochem.nrcan.gc.ca/cdogs/content/kwd/kwd020018_e.htm", "Fluid (stream)")</f>
        <v>Fluid (stream)</v>
      </c>
      <c r="K4318" s="1" t="str">
        <f t="shared" ref="K4318:K4346" si="419">HYPERLINK("http://geochem.nrcan.gc.ca/cdogs/content/kwd/kwd080007_e.htm", "Untreated Water")</f>
        <v>Untreated Water</v>
      </c>
      <c r="L4318">
        <v>1</v>
      </c>
      <c r="M4318" t="s">
        <v>11431</v>
      </c>
      <c r="N4318">
        <v>6</v>
      </c>
      <c r="O4318">
        <v>1.1000000000000001</v>
      </c>
      <c r="P4318">
        <v>130</v>
      </c>
      <c r="Q4318">
        <v>6.4</v>
      </c>
    </row>
    <row r="4319" spans="1:17" hidden="1" x14ac:dyDescent="0.3">
      <c r="A4319" t="s">
        <v>16874</v>
      </c>
      <c r="B4319" t="s">
        <v>16875</v>
      </c>
      <c r="C4319" s="1" t="str">
        <f t="shared" si="416"/>
        <v>21:0640</v>
      </c>
      <c r="D4319" s="1" t="str">
        <f t="shared" si="417"/>
        <v>21:0197</v>
      </c>
      <c r="E4319" t="s">
        <v>16872</v>
      </c>
      <c r="F4319" t="s">
        <v>16876</v>
      </c>
      <c r="H4319">
        <v>54.948684499999999</v>
      </c>
      <c r="I4319">
        <v>-59.076830600000001</v>
      </c>
      <c r="J4319" s="1" t="str">
        <f t="shared" si="418"/>
        <v>Fluid (stream)</v>
      </c>
      <c r="K4319" s="1" t="str">
        <f t="shared" si="419"/>
        <v>Untreated Water</v>
      </c>
      <c r="L4319">
        <v>1</v>
      </c>
      <c r="M4319" t="s">
        <v>11435</v>
      </c>
      <c r="N4319">
        <v>7</v>
      </c>
      <c r="O4319">
        <v>1.25</v>
      </c>
      <c r="P4319">
        <v>130</v>
      </c>
      <c r="Q4319">
        <v>6.3</v>
      </c>
    </row>
    <row r="4320" spans="1:17" hidden="1" x14ac:dyDescent="0.3">
      <c r="A4320" t="s">
        <v>16877</v>
      </c>
      <c r="B4320" t="s">
        <v>16878</v>
      </c>
      <c r="C4320" s="1" t="str">
        <f t="shared" si="416"/>
        <v>21:0640</v>
      </c>
      <c r="D4320" s="1" t="str">
        <f t="shared" si="417"/>
        <v>21:0197</v>
      </c>
      <c r="E4320" t="s">
        <v>16879</v>
      </c>
      <c r="F4320" t="s">
        <v>16880</v>
      </c>
      <c r="H4320">
        <v>54.969785100000003</v>
      </c>
      <c r="I4320">
        <v>-59.095432899999999</v>
      </c>
      <c r="J4320" s="1" t="str">
        <f t="shared" si="418"/>
        <v>Fluid (stream)</v>
      </c>
      <c r="K4320" s="1" t="str">
        <f t="shared" si="419"/>
        <v>Untreated Water</v>
      </c>
      <c r="L4320">
        <v>1</v>
      </c>
      <c r="M4320" t="s">
        <v>11416</v>
      </c>
      <c r="N4320">
        <v>8</v>
      </c>
      <c r="O4320">
        <v>0.31</v>
      </c>
      <c r="P4320">
        <v>100</v>
      </c>
      <c r="Q4320">
        <v>6.5</v>
      </c>
    </row>
    <row r="4321" spans="1:17" hidden="1" x14ac:dyDescent="0.3">
      <c r="A4321" t="s">
        <v>16881</v>
      </c>
      <c r="B4321" t="s">
        <v>16882</v>
      </c>
      <c r="C4321" s="1" t="str">
        <f t="shared" si="416"/>
        <v>21:0640</v>
      </c>
      <c r="D4321" s="1" t="str">
        <f t="shared" si="417"/>
        <v>21:0197</v>
      </c>
      <c r="E4321" t="s">
        <v>16883</v>
      </c>
      <c r="F4321" t="s">
        <v>16884</v>
      </c>
      <c r="H4321">
        <v>54.998635200000002</v>
      </c>
      <c r="I4321">
        <v>-59.075139900000003</v>
      </c>
      <c r="J4321" s="1" t="str">
        <f t="shared" si="418"/>
        <v>Fluid (stream)</v>
      </c>
      <c r="K4321" s="1" t="str">
        <f t="shared" si="419"/>
        <v>Untreated Water</v>
      </c>
      <c r="L4321">
        <v>1</v>
      </c>
      <c r="M4321" t="s">
        <v>11421</v>
      </c>
      <c r="N4321">
        <v>9</v>
      </c>
      <c r="O4321">
        <v>2.5000000000000001E-2</v>
      </c>
      <c r="P4321">
        <v>60</v>
      </c>
      <c r="Q4321">
        <v>6.6</v>
      </c>
    </row>
    <row r="4322" spans="1:17" hidden="1" x14ac:dyDescent="0.3">
      <c r="A4322" t="s">
        <v>16885</v>
      </c>
      <c r="B4322" t="s">
        <v>16886</v>
      </c>
      <c r="C4322" s="1" t="str">
        <f t="shared" si="416"/>
        <v>21:0640</v>
      </c>
      <c r="D4322" s="1" t="str">
        <f t="shared" si="417"/>
        <v>21:0197</v>
      </c>
      <c r="E4322" t="s">
        <v>16887</v>
      </c>
      <c r="F4322" t="s">
        <v>16888</v>
      </c>
      <c r="H4322">
        <v>54.967409799999999</v>
      </c>
      <c r="I4322">
        <v>-59.125102599999998</v>
      </c>
      <c r="J4322" s="1" t="str">
        <f t="shared" si="418"/>
        <v>Fluid (stream)</v>
      </c>
      <c r="K4322" s="1" t="str">
        <f t="shared" si="419"/>
        <v>Untreated Water</v>
      </c>
      <c r="L4322">
        <v>1</v>
      </c>
      <c r="M4322" t="s">
        <v>11426</v>
      </c>
      <c r="N4322">
        <v>10</v>
      </c>
      <c r="O4322">
        <v>0.23</v>
      </c>
      <c r="P4322">
        <v>120</v>
      </c>
      <c r="Q4322">
        <v>6.4</v>
      </c>
    </row>
    <row r="4323" spans="1:17" hidden="1" x14ac:dyDescent="0.3">
      <c r="A4323" t="s">
        <v>16889</v>
      </c>
      <c r="B4323" t="s">
        <v>16890</v>
      </c>
      <c r="C4323" s="1" t="str">
        <f t="shared" si="416"/>
        <v>21:0640</v>
      </c>
      <c r="D4323" s="1" t="str">
        <f t="shared" si="417"/>
        <v>21:0197</v>
      </c>
      <c r="E4323" t="s">
        <v>16891</v>
      </c>
      <c r="F4323" t="s">
        <v>16892</v>
      </c>
      <c r="H4323">
        <v>54.9484116</v>
      </c>
      <c r="I4323">
        <v>-59.097444799999998</v>
      </c>
      <c r="J4323" s="1" t="str">
        <f t="shared" si="418"/>
        <v>Fluid (stream)</v>
      </c>
      <c r="K4323" s="1" t="str">
        <f t="shared" si="419"/>
        <v>Untreated Water</v>
      </c>
      <c r="L4323">
        <v>1</v>
      </c>
      <c r="M4323" t="s">
        <v>11440</v>
      </c>
      <c r="N4323">
        <v>11</v>
      </c>
      <c r="O4323">
        <v>0.71</v>
      </c>
      <c r="P4323">
        <v>160</v>
      </c>
      <c r="Q4323">
        <v>6.3</v>
      </c>
    </row>
    <row r="4324" spans="1:17" hidden="1" x14ac:dyDescent="0.3">
      <c r="A4324" t="s">
        <v>16893</v>
      </c>
      <c r="B4324" t="s">
        <v>16894</v>
      </c>
      <c r="C4324" s="1" t="str">
        <f t="shared" si="416"/>
        <v>21:0640</v>
      </c>
      <c r="D4324" s="1" t="str">
        <f t="shared" si="417"/>
        <v>21:0197</v>
      </c>
      <c r="E4324" t="s">
        <v>16895</v>
      </c>
      <c r="F4324" t="s">
        <v>16896</v>
      </c>
      <c r="H4324">
        <v>54.904692900000001</v>
      </c>
      <c r="I4324">
        <v>-59.094221400000002</v>
      </c>
      <c r="J4324" s="1" t="str">
        <f t="shared" si="418"/>
        <v>Fluid (stream)</v>
      </c>
      <c r="K4324" s="1" t="str">
        <f t="shared" si="419"/>
        <v>Untreated Water</v>
      </c>
      <c r="L4324">
        <v>1</v>
      </c>
      <c r="M4324" t="s">
        <v>11445</v>
      </c>
      <c r="N4324">
        <v>12</v>
      </c>
      <c r="O4324">
        <v>0.28999999999999998</v>
      </c>
      <c r="P4324">
        <v>140</v>
      </c>
      <c r="Q4324">
        <v>6.1</v>
      </c>
    </row>
    <row r="4325" spans="1:17" hidden="1" x14ac:dyDescent="0.3">
      <c r="A4325" t="s">
        <v>16897</v>
      </c>
      <c r="B4325" t="s">
        <v>16898</v>
      </c>
      <c r="C4325" s="1" t="str">
        <f t="shared" si="416"/>
        <v>21:0640</v>
      </c>
      <c r="D4325" s="1" t="str">
        <f t="shared" si="417"/>
        <v>21:0197</v>
      </c>
      <c r="E4325" t="s">
        <v>16899</v>
      </c>
      <c r="F4325" t="s">
        <v>16900</v>
      </c>
      <c r="H4325">
        <v>54.923772300000003</v>
      </c>
      <c r="I4325">
        <v>-58.986812399999998</v>
      </c>
      <c r="J4325" s="1" t="str">
        <f t="shared" si="418"/>
        <v>Fluid (stream)</v>
      </c>
      <c r="K4325" s="1" t="str">
        <f t="shared" si="419"/>
        <v>Untreated Water</v>
      </c>
      <c r="L4325">
        <v>1</v>
      </c>
      <c r="M4325" t="s">
        <v>11450</v>
      </c>
      <c r="N4325">
        <v>13</v>
      </c>
      <c r="O4325">
        <v>2.5000000000000001E-2</v>
      </c>
      <c r="P4325">
        <v>40</v>
      </c>
      <c r="Q4325">
        <v>5.3</v>
      </c>
    </row>
    <row r="4326" spans="1:17" hidden="1" x14ac:dyDescent="0.3">
      <c r="A4326" t="s">
        <v>16901</v>
      </c>
      <c r="B4326" t="s">
        <v>16902</v>
      </c>
      <c r="C4326" s="1" t="str">
        <f t="shared" si="416"/>
        <v>21:0640</v>
      </c>
      <c r="D4326" s="1" t="str">
        <f t="shared" si="417"/>
        <v>21:0197</v>
      </c>
      <c r="E4326" t="s">
        <v>16903</v>
      </c>
      <c r="F4326" t="s">
        <v>16904</v>
      </c>
      <c r="H4326">
        <v>54.926209700000001</v>
      </c>
      <c r="I4326">
        <v>-58.956810900000001</v>
      </c>
      <c r="J4326" s="1" t="str">
        <f t="shared" si="418"/>
        <v>Fluid (stream)</v>
      </c>
      <c r="K4326" s="1" t="str">
        <f t="shared" si="419"/>
        <v>Untreated Water</v>
      </c>
      <c r="L4326">
        <v>1</v>
      </c>
      <c r="M4326" t="s">
        <v>11460</v>
      </c>
      <c r="N4326">
        <v>14</v>
      </c>
      <c r="O4326">
        <v>2.5000000000000001E-2</v>
      </c>
      <c r="P4326">
        <v>30</v>
      </c>
      <c r="Q4326">
        <v>5.7</v>
      </c>
    </row>
    <row r="4327" spans="1:17" hidden="1" x14ac:dyDescent="0.3">
      <c r="A4327" t="s">
        <v>16905</v>
      </c>
      <c r="B4327" t="s">
        <v>16906</v>
      </c>
      <c r="C4327" s="1" t="str">
        <f t="shared" si="416"/>
        <v>21:0640</v>
      </c>
      <c r="D4327" s="1" t="str">
        <f t="shared" si="417"/>
        <v>21:0197</v>
      </c>
      <c r="E4327" t="s">
        <v>16907</v>
      </c>
      <c r="F4327" t="s">
        <v>16908</v>
      </c>
      <c r="H4327">
        <v>54.904701299999999</v>
      </c>
      <c r="I4327">
        <v>-58.903029400000001</v>
      </c>
      <c r="J4327" s="1" t="str">
        <f t="shared" si="418"/>
        <v>Fluid (stream)</v>
      </c>
      <c r="K4327" s="1" t="str">
        <f t="shared" si="419"/>
        <v>Untreated Water</v>
      </c>
      <c r="L4327">
        <v>1</v>
      </c>
      <c r="M4327" t="s">
        <v>11465</v>
      </c>
      <c r="N4327">
        <v>15</v>
      </c>
      <c r="O4327">
        <v>2.5000000000000001E-2</v>
      </c>
      <c r="P4327">
        <v>320</v>
      </c>
      <c r="Q4327">
        <v>5.5</v>
      </c>
    </row>
    <row r="4328" spans="1:17" hidden="1" x14ac:dyDescent="0.3">
      <c r="A4328" t="s">
        <v>16909</v>
      </c>
      <c r="B4328" t="s">
        <v>16910</v>
      </c>
      <c r="C4328" s="1" t="str">
        <f t="shared" si="416"/>
        <v>21:0640</v>
      </c>
      <c r="D4328" s="1" t="str">
        <f t="shared" si="417"/>
        <v>21:0197</v>
      </c>
      <c r="E4328" t="s">
        <v>16911</v>
      </c>
      <c r="F4328" t="s">
        <v>16912</v>
      </c>
      <c r="H4328">
        <v>54.894111799999997</v>
      </c>
      <c r="I4328">
        <v>-58.9518244</v>
      </c>
      <c r="J4328" s="1" t="str">
        <f t="shared" si="418"/>
        <v>Fluid (stream)</v>
      </c>
      <c r="K4328" s="1" t="str">
        <f t="shared" si="419"/>
        <v>Untreated Water</v>
      </c>
      <c r="L4328">
        <v>1</v>
      </c>
      <c r="M4328" t="s">
        <v>11470</v>
      </c>
      <c r="N4328">
        <v>16</v>
      </c>
      <c r="O4328">
        <v>2.5000000000000001E-2</v>
      </c>
      <c r="P4328">
        <v>130</v>
      </c>
      <c r="Q4328">
        <v>5.0999999999999996</v>
      </c>
    </row>
    <row r="4329" spans="1:17" hidden="1" x14ac:dyDescent="0.3">
      <c r="A4329" t="s">
        <v>16913</v>
      </c>
      <c r="B4329" t="s">
        <v>16914</v>
      </c>
      <c r="C4329" s="1" t="str">
        <f t="shared" si="416"/>
        <v>21:0640</v>
      </c>
      <c r="D4329" s="1" t="str">
        <f t="shared" si="417"/>
        <v>21:0197</v>
      </c>
      <c r="E4329" t="s">
        <v>16915</v>
      </c>
      <c r="F4329" t="s">
        <v>16916</v>
      </c>
      <c r="H4329">
        <v>54.872964000000003</v>
      </c>
      <c r="I4329">
        <v>-58.954512399999999</v>
      </c>
      <c r="J4329" s="1" t="str">
        <f t="shared" si="418"/>
        <v>Fluid (stream)</v>
      </c>
      <c r="K4329" s="1" t="str">
        <f t="shared" si="419"/>
        <v>Untreated Water</v>
      </c>
      <c r="L4329">
        <v>1</v>
      </c>
      <c r="M4329" t="s">
        <v>11475</v>
      </c>
      <c r="N4329">
        <v>17</v>
      </c>
      <c r="O4329">
        <v>0.46</v>
      </c>
      <c r="P4329">
        <v>50</v>
      </c>
      <c r="Q4329">
        <v>4.7</v>
      </c>
    </row>
    <row r="4330" spans="1:17" hidden="1" x14ac:dyDescent="0.3">
      <c r="A4330" t="s">
        <v>16917</v>
      </c>
      <c r="B4330" t="s">
        <v>16918</v>
      </c>
      <c r="C4330" s="1" t="str">
        <f t="shared" si="416"/>
        <v>21:0640</v>
      </c>
      <c r="D4330" s="1" t="str">
        <f t="shared" si="417"/>
        <v>21:0197</v>
      </c>
      <c r="E4330" t="s">
        <v>16919</v>
      </c>
      <c r="F4330" t="s">
        <v>16920</v>
      </c>
      <c r="H4330">
        <v>54.8991525</v>
      </c>
      <c r="I4330">
        <v>-59.017401800000002</v>
      </c>
      <c r="J4330" s="1" t="str">
        <f t="shared" si="418"/>
        <v>Fluid (stream)</v>
      </c>
      <c r="K4330" s="1" t="str">
        <f t="shared" si="419"/>
        <v>Untreated Water</v>
      </c>
      <c r="L4330">
        <v>1</v>
      </c>
      <c r="M4330" t="s">
        <v>11480</v>
      </c>
      <c r="N4330">
        <v>18</v>
      </c>
      <c r="O4330">
        <v>2.5000000000000001E-2</v>
      </c>
      <c r="P4330">
        <v>30</v>
      </c>
      <c r="Q4330">
        <v>5.5</v>
      </c>
    </row>
    <row r="4331" spans="1:17" hidden="1" x14ac:dyDescent="0.3">
      <c r="A4331" t="s">
        <v>16921</v>
      </c>
      <c r="B4331" t="s">
        <v>16922</v>
      </c>
      <c r="C4331" s="1" t="str">
        <f t="shared" si="416"/>
        <v>21:0640</v>
      </c>
      <c r="D4331" s="1" t="str">
        <f t="shared" si="417"/>
        <v>21:0197</v>
      </c>
      <c r="E4331" t="s">
        <v>16923</v>
      </c>
      <c r="F4331" t="s">
        <v>16924</v>
      </c>
      <c r="H4331">
        <v>54.8954959</v>
      </c>
      <c r="I4331">
        <v>-59.038833799999999</v>
      </c>
      <c r="J4331" s="1" t="str">
        <f t="shared" si="418"/>
        <v>Fluid (stream)</v>
      </c>
      <c r="K4331" s="1" t="str">
        <f t="shared" si="419"/>
        <v>Untreated Water</v>
      </c>
      <c r="L4331">
        <v>1</v>
      </c>
      <c r="M4331" t="s">
        <v>12548</v>
      </c>
      <c r="N4331">
        <v>19</v>
      </c>
      <c r="O4331">
        <v>0.05</v>
      </c>
      <c r="P4331">
        <v>40</v>
      </c>
      <c r="Q4331">
        <v>5.2</v>
      </c>
    </row>
    <row r="4332" spans="1:17" hidden="1" x14ac:dyDescent="0.3">
      <c r="A4332" t="s">
        <v>16925</v>
      </c>
      <c r="B4332" t="s">
        <v>16926</v>
      </c>
      <c r="C4332" s="1" t="str">
        <f t="shared" si="416"/>
        <v>21:0640</v>
      </c>
      <c r="D4332" s="1" t="str">
        <f t="shared" si="417"/>
        <v>21:0197</v>
      </c>
      <c r="E4332" t="s">
        <v>16927</v>
      </c>
      <c r="F4332" t="s">
        <v>16928</v>
      </c>
      <c r="H4332">
        <v>54.886350700000001</v>
      </c>
      <c r="I4332">
        <v>-59.0326345</v>
      </c>
      <c r="J4332" s="1" t="str">
        <f t="shared" si="418"/>
        <v>Fluid (stream)</v>
      </c>
      <c r="K4332" s="1" t="str">
        <f t="shared" si="419"/>
        <v>Untreated Water</v>
      </c>
      <c r="L4332">
        <v>2</v>
      </c>
      <c r="M4332" t="s">
        <v>11392</v>
      </c>
      <c r="N4332">
        <v>20</v>
      </c>
      <c r="O4332">
        <v>2.5000000000000001E-2</v>
      </c>
      <c r="P4332">
        <v>70</v>
      </c>
      <c r="Q4332">
        <v>5.4</v>
      </c>
    </row>
    <row r="4333" spans="1:17" hidden="1" x14ac:dyDescent="0.3">
      <c r="A4333" t="s">
        <v>16929</v>
      </c>
      <c r="B4333" t="s">
        <v>16930</v>
      </c>
      <c r="C4333" s="1" t="str">
        <f t="shared" si="416"/>
        <v>21:0640</v>
      </c>
      <c r="D4333" s="1" t="str">
        <f t="shared" si="417"/>
        <v>21:0197</v>
      </c>
      <c r="E4333" t="s">
        <v>16931</v>
      </c>
      <c r="F4333" t="s">
        <v>16932</v>
      </c>
      <c r="H4333">
        <v>54.887890599999999</v>
      </c>
      <c r="I4333">
        <v>-59.0649722</v>
      </c>
      <c r="J4333" s="1" t="str">
        <f t="shared" si="418"/>
        <v>Fluid (stream)</v>
      </c>
      <c r="K4333" s="1" t="str">
        <f t="shared" si="419"/>
        <v>Untreated Water</v>
      </c>
      <c r="L4333">
        <v>2</v>
      </c>
      <c r="M4333" t="s">
        <v>11431</v>
      </c>
      <c r="N4333">
        <v>21</v>
      </c>
      <c r="O4333">
        <v>0.3</v>
      </c>
      <c r="P4333">
        <v>100</v>
      </c>
      <c r="Q4333">
        <v>5.6</v>
      </c>
    </row>
    <row r="4334" spans="1:17" hidden="1" x14ac:dyDescent="0.3">
      <c r="A4334" t="s">
        <v>16933</v>
      </c>
      <c r="B4334" t="s">
        <v>16934</v>
      </c>
      <c r="C4334" s="1" t="str">
        <f t="shared" si="416"/>
        <v>21:0640</v>
      </c>
      <c r="D4334" s="1" t="str">
        <f t="shared" si="417"/>
        <v>21:0197</v>
      </c>
      <c r="E4334" t="s">
        <v>16931</v>
      </c>
      <c r="F4334" t="s">
        <v>16935</v>
      </c>
      <c r="H4334">
        <v>54.887890599999999</v>
      </c>
      <c r="I4334">
        <v>-59.0649722</v>
      </c>
      <c r="J4334" s="1" t="str">
        <f t="shared" si="418"/>
        <v>Fluid (stream)</v>
      </c>
      <c r="K4334" s="1" t="str">
        <f t="shared" si="419"/>
        <v>Untreated Water</v>
      </c>
      <c r="L4334">
        <v>2</v>
      </c>
      <c r="M4334" t="s">
        <v>11435</v>
      </c>
      <c r="N4334">
        <v>22</v>
      </c>
      <c r="O4334">
        <v>0.35</v>
      </c>
      <c r="P4334">
        <v>100</v>
      </c>
      <c r="Q4334">
        <v>5.8</v>
      </c>
    </row>
    <row r="4335" spans="1:17" hidden="1" x14ac:dyDescent="0.3">
      <c r="A4335" t="s">
        <v>16936</v>
      </c>
      <c r="B4335" t="s">
        <v>16937</v>
      </c>
      <c r="C4335" s="1" t="str">
        <f t="shared" si="416"/>
        <v>21:0640</v>
      </c>
      <c r="D4335" s="1" t="str">
        <f t="shared" si="417"/>
        <v>21:0197</v>
      </c>
      <c r="E4335" t="s">
        <v>16938</v>
      </c>
      <c r="F4335" t="s">
        <v>16939</v>
      </c>
      <c r="H4335">
        <v>54.879652100000001</v>
      </c>
      <c r="I4335">
        <v>-59.117476400000001</v>
      </c>
      <c r="J4335" s="1" t="str">
        <f t="shared" si="418"/>
        <v>Fluid (stream)</v>
      </c>
      <c r="K4335" s="1" t="str">
        <f t="shared" si="419"/>
        <v>Untreated Water</v>
      </c>
      <c r="L4335">
        <v>2</v>
      </c>
      <c r="M4335" t="s">
        <v>11397</v>
      </c>
      <c r="N4335">
        <v>23</v>
      </c>
      <c r="O4335">
        <v>0.18</v>
      </c>
      <c r="P4335">
        <v>120</v>
      </c>
      <c r="Q4335">
        <v>5.9</v>
      </c>
    </row>
    <row r="4336" spans="1:17" hidden="1" x14ac:dyDescent="0.3">
      <c r="A4336" t="s">
        <v>16940</v>
      </c>
      <c r="B4336" t="s">
        <v>16941</v>
      </c>
      <c r="C4336" s="1" t="str">
        <f t="shared" si="416"/>
        <v>21:0640</v>
      </c>
      <c r="D4336" s="1" t="str">
        <f t="shared" si="417"/>
        <v>21:0197</v>
      </c>
      <c r="E4336" t="s">
        <v>16942</v>
      </c>
      <c r="F4336" t="s">
        <v>16943</v>
      </c>
      <c r="H4336">
        <v>54.9259761</v>
      </c>
      <c r="I4336">
        <v>-59.139744</v>
      </c>
      <c r="J4336" s="1" t="str">
        <f t="shared" si="418"/>
        <v>Fluid (stream)</v>
      </c>
      <c r="K4336" s="1" t="str">
        <f t="shared" si="419"/>
        <v>Untreated Water</v>
      </c>
      <c r="L4336">
        <v>2</v>
      </c>
      <c r="M4336" t="s">
        <v>11402</v>
      </c>
      <c r="N4336">
        <v>24</v>
      </c>
      <c r="O4336">
        <v>0.65</v>
      </c>
      <c r="P4336">
        <v>290</v>
      </c>
      <c r="Q4336">
        <v>6.1</v>
      </c>
    </row>
    <row r="4337" spans="1:17" hidden="1" x14ac:dyDescent="0.3">
      <c r="A4337" t="s">
        <v>16944</v>
      </c>
      <c r="B4337" t="s">
        <v>16945</v>
      </c>
      <c r="C4337" s="1" t="str">
        <f t="shared" si="416"/>
        <v>21:0640</v>
      </c>
      <c r="D4337" s="1" t="str">
        <f t="shared" si="417"/>
        <v>21:0197</v>
      </c>
      <c r="E4337" t="s">
        <v>16946</v>
      </c>
      <c r="F4337" t="s">
        <v>16947</v>
      </c>
      <c r="H4337">
        <v>54.953088700000002</v>
      </c>
      <c r="I4337">
        <v>-59.1664995</v>
      </c>
      <c r="J4337" s="1" t="str">
        <f t="shared" si="418"/>
        <v>Fluid (stream)</v>
      </c>
      <c r="K4337" s="1" t="str">
        <f t="shared" si="419"/>
        <v>Untreated Water</v>
      </c>
      <c r="L4337">
        <v>2</v>
      </c>
      <c r="M4337" t="s">
        <v>11411</v>
      </c>
      <c r="N4337">
        <v>25</v>
      </c>
      <c r="O4337">
        <v>1.19</v>
      </c>
      <c r="P4337">
        <v>130</v>
      </c>
      <c r="Q4337">
        <v>6.2</v>
      </c>
    </row>
    <row r="4338" spans="1:17" hidden="1" x14ac:dyDescent="0.3">
      <c r="A4338" t="s">
        <v>16948</v>
      </c>
      <c r="B4338" t="s">
        <v>16949</v>
      </c>
      <c r="C4338" s="1" t="str">
        <f t="shared" si="416"/>
        <v>21:0640</v>
      </c>
      <c r="D4338" s="1" t="str">
        <f t="shared" si="417"/>
        <v>21:0197</v>
      </c>
      <c r="E4338" t="s">
        <v>16950</v>
      </c>
      <c r="F4338" t="s">
        <v>16951</v>
      </c>
      <c r="H4338">
        <v>54.972828200000002</v>
      </c>
      <c r="I4338">
        <v>-59.159404700000003</v>
      </c>
      <c r="J4338" s="1" t="str">
        <f t="shared" si="418"/>
        <v>Fluid (stream)</v>
      </c>
      <c r="K4338" s="1" t="str">
        <f t="shared" si="419"/>
        <v>Untreated Water</v>
      </c>
      <c r="L4338">
        <v>2</v>
      </c>
      <c r="M4338" t="s">
        <v>11416</v>
      </c>
      <c r="N4338">
        <v>26</v>
      </c>
      <c r="O4338">
        <v>1.55</v>
      </c>
      <c r="P4338">
        <v>130</v>
      </c>
      <c r="Q4338">
        <v>6.1</v>
      </c>
    </row>
    <row r="4339" spans="1:17" hidden="1" x14ac:dyDescent="0.3">
      <c r="A4339" t="s">
        <v>16952</v>
      </c>
      <c r="B4339" t="s">
        <v>16953</v>
      </c>
      <c r="C4339" s="1" t="str">
        <f t="shared" si="416"/>
        <v>21:0640</v>
      </c>
      <c r="D4339" s="1" t="str">
        <f t="shared" si="417"/>
        <v>21:0197</v>
      </c>
      <c r="E4339" t="s">
        <v>16954</v>
      </c>
      <c r="F4339" t="s">
        <v>16955</v>
      </c>
      <c r="H4339">
        <v>54.994326800000003</v>
      </c>
      <c r="I4339">
        <v>-59.161058400000002</v>
      </c>
      <c r="J4339" s="1" t="str">
        <f t="shared" si="418"/>
        <v>Fluid (stream)</v>
      </c>
      <c r="K4339" s="1" t="str">
        <f t="shared" si="419"/>
        <v>Untreated Water</v>
      </c>
      <c r="L4339">
        <v>2</v>
      </c>
      <c r="M4339" t="s">
        <v>11421</v>
      </c>
      <c r="N4339">
        <v>27</v>
      </c>
      <c r="O4339">
        <v>0.15</v>
      </c>
      <c r="P4339">
        <v>130</v>
      </c>
      <c r="Q4339">
        <v>6</v>
      </c>
    </row>
    <row r="4340" spans="1:17" hidden="1" x14ac:dyDescent="0.3">
      <c r="A4340" t="s">
        <v>16956</v>
      </c>
      <c r="B4340" t="s">
        <v>16957</v>
      </c>
      <c r="C4340" s="1" t="str">
        <f t="shared" si="416"/>
        <v>21:0640</v>
      </c>
      <c r="D4340" s="1" t="str">
        <f t="shared" si="417"/>
        <v>21:0197</v>
      </c>
      <c r="E4340" t="s">
        <v>16958</v>
      </c>
      <c r="F4340" t="s">
        <v>16959</v>
      </c>
      <c r="H4340">
        <v>54.985150099999998</v>
      </c>
      <c r="I4340">
        <v>-59.425555199999998</v>
      </c>
      <c r="J4340" s="1" t="str">
        <f t="shared" si="418"/>
        <v>Fluid (stream)</v>
      </c>
      <c r="K4340" s="1" t="str">
        <f t="shared" si="419"/>
        <v>Untreated Water</v>
      </c>
      <c r="L4340">
        <v>2</v>
      </c>
      <c r="M4340" t="s">
        <v>11426</v>
      </c>
      <c r="N4340">
        <v>28</v>
      </c>
      <c r="O4340">
        <v>0.12</v>
      </c>
      <c r="P4340">
        <v>80</v>
      </c>
      <c r="Q4340">
        <v>5.3</v>
      </c>
    </row>
    <row r="4341" spans="1:17" hidden="1" x14ac:dyDescent="0.3">
      <c r="A4341" t="s">
        <v>16960</v>
      </c>
      <c r="B4341" t="s">
        <v>16961</v>
      </c>
      <c r="C4341" s="1" t="str">
        <f t="shared" si="416"/>
        <v>21:0640</v>
      </c>
      <c r="D4341" s="1" t="str">
        <f t="shared" si="417"/>
        <v>21:0197</v>
      </c>
      <c r="E4341" t="s">
        <v>16962</v>
      </c>
      <c r="F4341" t="s">
        <v>16963</v>
      </c>
      <c r="H4341">
        <v>54.990998699999999</v>
      </c>
      <c r="I4341">
        <v>-59.4752151</v>
      </c>
      <c r="J4341" s="1" t="str">
        <f t="shared" si="418"/>
        <v>Fluid (stream)</v>
      </c>
      <c r="K4341" s="1" t="str">
        <f t="shared" si="419"/>
        <v>Untreated Water</v>
      </c>
      <c r="L4341">
        <v>2</v>
      </c>
      <c r="M4341" t="s">
        <v>11440</v>
      </c>
      <c r="N4341">
        <v>29</v>
      </c>
      <c r="O4341">
        <v>2.5000000000000001E-2</v>
      </c>
      <c r="P4341">
        <v>40</v>
      </c>
      <c r="Q4341">
        <v>5.5</v>
      </c>
    </row>
    <row r="4342" spans="1:17" hidden="1" x14ac:dyDescent="0.3">
      <c r="A4342" t="s">
        <v>16964</v>
      </c>
      <c r="B4342" t="s">
        <v>16965</v>
      </c>
      <c r="C4342" s="1" t="str">
        <f t="shared" si="416"/>
        <v>21:0640</v>
      </c>
      <c r="D4342" s="1" t="str">
        <f t="shared" si="417"/>
        <v>21:0197</v>
      </c>
      <c r="E4342" t="s">
        <v>16966</v>
      </c>
      <c r="F4342" t="s">
        <v>16967</v>
      </c>
      <c r="H4342">
        <v>54.957687999999997</v>
      </c>
      <c r="I4342">
        <v>-59.443956800000002</v>
      </c>
      <c r="J4342" s="1" t="str">
        <f t="shared" si="418"/>
        <v>Fluid (stream)</v>
      </c>
      <c r="K4342" s="1" t="str">
        <f t="shared" si="419"/>
        <v>Untreated Water</v>
      </c>
      <c r="L4342">
        <v>2</v>
      </c>
      <c r="M4342" t="s">
        <v>11445</v>
      </c>
      <c r="N4342">
        <v>30</v>
      </c>
      <c r="O4342">
        <v>7.0000000000000007E-2</v>
      </c>
      <c r="P4342">
        <v>70</v>
      </c>
      <c r="Q4342">
        <v>5.5</v>
      </c>
    </row>
    <row r="4343" spans="1:17" hidden="1" x14ac:dyDescent="0.3">
      <c r="A4343" t="s">
        <v>16968</v>
      </c>
      <c r="B4343" t="s">
        <v>16969</v>
      </c>
      <c r="C4343" s="1" t="str">
        <f t="shared" si="416"/>
        <v>21:0640</v>
      </c>
      <c r="D4343" s="1" t="str">
        <f t="shared" si="417"/>
        <v>21:0197</v>
      </c>
      <c r="E4343" t="s">
        <v>16970</v>
      </c>
      <c r="F4343" t="s">
        <v>16971</v>
      </c>
      <c r="H4343">
        <v>54.946080799999997</v>
      </c>
      <c r="I4343">
        <v>-59.465864400000001</v>
      </c>
      <c r="J4343" s="1" t="str">
        <f t="shared" si="418"/>
        <v>Fluid (stream)</v>
      </c>
      <c r="K4343" s="1" t="str">
        <f t="shared" si="419"/>
        <v>Untreated Water</v>
      </c>
      <c r="L4343">
        <v>2</v>
      </c>
      <c r="M4343" t="s">
        <v>11450</v>
      </c>
      <c r="N4343">
        <v>31</v>
      </c>
      <c r="O4343">
        <v>0.17</v>
      </c>
      <c r="P4343">
        <v>50</v>
      </c>
      <c r="Q4343">
        <v>4.5999999999999996</v>
      </c>
    </row>
    <row r="4344" spans="1:17" hidden="1" x14ac:dyDescent="0.3">
      <c r="A4344" t="s">
        <v>16972</v>
      </c>
      <c r="B4344" t="s">
        <v>16973</v>
      </c>
      <c r="C4344" s="1" t="str">
        <f t="shared" si="416"/>
        <v>21:0640</v>
      </c>
      <c r="D4344" s="1" t="str">
        <f t="shared" si="417"/>
        <v>21:0197</v>
      </c>
      <c r="E4344" t="s">
        <v>16974</v>
      </c>
      <c r="F4344" t="s">
        <v>16975</v>
      </c>
      <c r="H4344">
        <v>54.9399552</v>
      </c>
      <c r="I4344">
        <v>-59.486786500000001</v>
      </c>
      <c r="J4344" s="1" t="str">
        <f t="shared" si="418"/>
        <v>Fluid (stream)</v>
      </c>
      <c r="K4344" s="1" t="str">
        <f t="shared" si="419"/>
        <v>Untreated Water</v>
      </c>
      <c r="L4344">
        <v>2</v>
      </c>
      <c r="M4344" t="s">
        <v>11460</v>
      </c>
      <c r="N4344">
        <v>32</v>
      </c>
      <c r="O4344">
        <v>2.5000000000000001E-2</v>
      </c>
      <c r="P4344">
        <v>50</v>
      </c>
      <c r="Q4344">
        <v>5.4</v>
      </c>
    </row>
    <row r="4345" spans="1:17" hidden="1" x14ac:dyDescent="0.3">
      <c r="A4345" t="s">
        <v>16976</v>
      </c>
      <c r="B4345" t="s">
        <v>16977</v>
      </c>
      <c r="C4345" s="1" t="str">
        <f t="shared" ref="C4345:C4376" si="420">HYPERLINK("http://geochem.nrcan.gc.ca/cdogs/content/bdl/bdl210640_e.htm", "21:0640")</f>
        <v>21:0640</v>
      </c>
      <c r="D4345" s="1" t="str">
        <f t="shared" si="417"/>
        <v>21:0197</v>
      </c>
      <c r="E4345" t="s">
        <v>16978</v>
      </c>
      <c r="F4345" t="s">
        <v>16979</v>
      </c>
      <c r="H4345">
        <v>54.898827599999997</v>
      </c>
      <c r="I4345">
        <v>-59.484220100000002</v>
      </c>
      <c r="J4345" s="1" t="str">
        <f t="shared" si="418"/>
        <v>Fluid (stream)</v>
      </c>
      <c r="K4345" s="1" t="str">
        <f t="shared" si="419"/>
        <v>Untreated Water</v>
      </c>
      <c r="L4345">
        <v>2</v>
      </c>
      <c r="M4345" t="s">
        <v>11465</v>
      </c>
      <c r="N4345">
        <v>33</v>
      </c>
      <c r="O4345">
        <v>0.12</v>
      </c>
      <c r="P4345">
        <v>70</v>
      </c>
      <c r="Q4345">
        <v>5.6</v>
      </c>
    </row>
    <row r="4346" spans="1:17" hidden="1" x14ac:dyDescent="0.3">
      <c r="A4346" t="s">
        <v>16980</v>
      </c>
      <c r="B4346" t="s">
        <v>16981</v>
      </c>
      <c r="C4346" s="1" t="str">
        <f t="shared" si="420"/>
        <v>21:0640</v>
      </c>
      <c r="D4346" s="1" t="str">
        <f t="shared" si="417"/>
        <v>21:0197</v>
      </c>
      <c r="E4346" t="s">
        <v>16982</v>
      </c>
      <c r="F4346" t="s">
        <v>16983</v>
      </c>
      <c r="H4346">
        <v>54.909375400000002</v>
      </c>
      <c r="I4346">
        <v>-59.469954299999998</v>
      </c>
      <c r="J4346" s="1" t="str">
        <f t="shared" si="418"/>
        <v>Fluid (stream)</v>
      </c>
      <c r="K4346" s="1" t="str">
        <f t="shared" si="419"/>
        <v>Untreated Water</v>
      </c>
      <c r="L4346">
        <v>2</v>
      </c>
      <c r="M4346" t="s">
        <v>11470</v>
      </c>
      <c r="N4346">
        <v>34</v>
      </c>
      <c r="O4346">
        <v>0.14000000000000001</v>
      </c>
      <c r="P4346">
        <v>90</v>
      </c>
      <c r="Q4346">
        <v>5.5</v>
      </c>
    </row>
    <row r="4347" spans="1:17" hidden="1" x14ac:dyDescent="0.3">
      <c r="A4347" t="s">
        <v>16984</v>
      </c>
      <c r="B4347" t="s">
        <v>16985</v>
      </c>
      <c r="C4347" s="1" t="str">
        <f t="shared" si="420"/>
        <v>21:0640</v>
      </c>
      <c r="D4347" s="1" t="str">
        <f>HYPERLINK("http://geochem.nrcan.gc.ca/cdogs/content/svy/svy_e.htm", "")</f>
        <v/>
      </c>
      <c r="G4347" s="1" t="str">
        <f>HYPERLINK("http://geochem.nrcan.gc.ca/cdogs/content/cr_/cr_00081_e.htm", "81")</f>
        <v>81</v>
      </c>
      <c r="J4347" t="s">
        <v>11453</v>
      </c>
      <c r="K4347" t="s">
        <v>11454</v>
      </c>
      <c r="L4347">
        <v>2</v>
      </c>
      <c r="M4347" t="s">
        <v>11455</v>
      </c>
      <c r="N4347">
        <v>35</v>
      </c>
      <c r="O4347">
        <v>0.2</v>
      </c>
      <c r="P4347">
        <v>170</v>
      </c>
      <c r="Q4347">
        <v>8.1999999999999993</v>
      </c>
    </row>
    <row r="4348" spans="1:17" hidden="1" x14ac:dyDescent="0.3">
      <c r="A4348" t="s">
        <v>16986</v>
      </c>
      <c r="B4348" t="s">
        <v>16987</v>
      </c>
      <c r="C4348" s="1" t="str">
        <f t="shared" si="420"/>
        <v>21:0640</v>
      </c>
      <c r="D4348" s="1" t="str">
        <f t="shared" ref="D4348:D4359" si="421">HYPERLINK("http://geochem.nrcan.gc.ca/cdogs/content/svy/svy210197_e.htm", "21:0197")</f>
        <v>21:0197</v>
      </c>
      <c r="E4348" t="s">
        <v>16988</v>
      </c>
      <c r="F4348" t="s">
        <v>16989</v>
      </c>
      <c r="H4348">
        <v>54.917770900000001</v>
      </c>
      <c r="I4348">
        <v>-59.464226500000002</v>
      </c>
      <c r="J4348" s="1" t="str">
        <f t="shared" ref="J4348:J4359" si="422">HYPERLINK("http://geochem.nrcan.gc.ca/cdogs/content/kwd/kwd020018_e.htm", "Fluid (stream)")</f>
        <v>Fluid (stream)</v>
      </c>
      <c r="K4348" s="1" t="str">
        <f t="shared" ref="K4348:K4359" si="423">HYPERLINK("http://geochem.nrcan.gc.ca/cdogs/content/kwd/kwd080007_e.htm", "Untreated Water")</f>
        <v>Untreated Water</v>
      </c>
      <c r="L4348">
        <v>2</v>
      </c>
      <c r="M4348" t="s">
        <v>11475</v>
      </c>
      <c r="N4348">
        <v>36</v>
      </c>
      <c r="O4348">
        <v>7.0000000000000007E-2</v>
      </c>
      <c r="P4348">
        <v>60</v>
      </c>
      <c r="Q4348">
        <v>5.7</v>
      </c>
    </row>
    <row r="4349" spans="1:17" hidden="1" x14ac:dyDescent="0.3">
      <c r="A4349" t="s">
        <v>16990</v>
      </c>
      <c r="B4349" t="s">
        <v>16991</v>
      </c>
      <c r="C4349" s="1" t="str">
        <f t="shared" si="420"/>
        <v>21:0640</v>
      </c>
      <c r="D4349" s="1" t="str">
        <f t="shared" si="421"/>
        <v>21:0197</v>
      </c>
      <c r="E4349" t="s">
        <v>16992</v>
      </c>
      <c r="F4349" t="s">
        <v>16993</v>
      </c>
      <c r="H4349">
        <v>54.947164200000003</v>
      </c>
      <c r="I4349">
        <v>-59.394611099999999</v>
      </c>
      <c r="J4349" s="1" t="str">
        <f t="shared" si="422"/>
        <v>Fluid (stream)</v>
      </c>
      <c r="K4349" s="1" t="str">
        <f t="shared" si="423"/>
        <v>Untreated Water</v>
      </c>
      <c r="L4349">
        <v>2</v>
      </c>
      <c r="M4349" t="s">
        <v>11480</v>
      </c>
      <c r="N4349">
        <v>37</v>
      </c>
      <c r="O4349">
        <v>0.09</v>
      </c>
      <c r="P4349">
        <v>70</v>
      </c>
      <c r="Q4349">
        <v>5.4</v>
      </c>
    </row>
    <row r="4350" spans="1:17" hidden="1" x14ac:dyDescent="0.3">
      <c r="A4350" t="s">
        <v>16994</v>
      </c>
      <c r="B4350" t="s">
        <v>16995</v>
      </c>
      <c r="C4350" s="1" t="str">
        <f t="shared" si="420"/>
        <v>21:0640</v>
      </c>
      <c r="D4350" s="1" t="str">
        <f t="shared" si="421"/>
        <v>21:0197</v>
      </c>
      <c r="E4350" t="s">
        <v>16996</v>
      </c>
      <c r="F4350" t="s">
        <v>16997</v>
      </c>
      <c r="H4350">
        <v>54.949049899999999</v>
      </c>
      <c r="I4350">
        <v>-59.367190700000002</v>
      </c>
      <c r="J4350" s="1" t="str">
        <f t="shared" si="422"/>
        <v>Fluid (stream)</v>
      </c>
      <c r="K4350" s="1" t="str">
        <f t="shared" si="423"/>
        <v>Untreated Water</v>
      </c>
      <c r="L4350">
        <v>2</v>
      </c>
      <c r="M4350" t="s">
        <v>12548</v>
      </c>
      <c r="N4350">
        <v>38</v>
      </c>
      <c r="O4350">
        <v>0.62</v>
      </c>
      <c r="P4350">
        <v>120</v>
      </c>
      <c r="Q4350">
        <v>5.5</v>
      </c>
    </row>
    <row r="4351" spans="1:17" hidden="1" x14ac:dyDescent="0.3">
      <c r="A4351" t="s">
        <v>16998</v>
      </c>
      <c r="B4351" t="s">
        <v>16999</v>
      </c>
      <c r="C4351" s="1" t="str">
        <f t="shared" si="420"/>
        <v>21:0640</v>
      </c>
      <c r="D4351" s="1" t="str">
        <f t="shared" si="421"/>
        <v>21:0197</v>
      </c>
      <c r="E4351" t="s">
        <v>17000</v>
      </c>
      <c r="F4351" t="s">
        <v>17001</v>
      </c>
      <c r="H4351">
        <v>54.982318399999997</v>
      </c>
      <c r="I4351">
        <v>-59.189187400000002</v>
      </c>
      <c r="J4351" s="1" t="str">
        <f t="shared" si="422"/>
        <v>Fluid (stream)</v>
      </c>
      <c r="K4351" s="1" t="str">
        <f t="shared" si="423"/>
        <v>Untreated Water</v>
      </c>
      <c r="L4351">
        <v>3</v>
      </c>
      <c r="M4351" t="s">
        <v>11431</v>
      </c>
      <c r="N4351">
        <v>39</v>
      </c>
      <c r="O4351">
        <v>0.48</v>
      </c>
      <c r="P4351">
        <v>130</v>
      </c>
      <c r="Q4351">
        <v>5.9</v>
      </c>
    </row>
    <row r="4352" spans="1:17" hidden="1" x14ac:dyDescent="0.3">
      <c r="A4352" t="s">
        <v>17002</v>
      </c>
      <c r="B4352" t="s">
        <v>17003</v>
      </c>
      <c r="C4352" s="1" t="str">
        <f t="shared" si="420"/>
        <v>21:0640</v>
      </c>
      <c r="D4352" s="1" t="str">
        <f t="shared" si="421"/>
        <v>21:0197</v>
      </c>
      <c r="E4352" t="s">
        <v>17000</v>
      </c>
      <c r="F4352" t="s">
        <v>17004</v>
      </c>
      <c r="H4352">
        <v>54.982318399999997</v>
      </c>
      <c r="I4352">
        <v>-59.189187400000002</v>
      </c>
      <c r="J4352" s="1" t="str">
        <f t="shared" si="422"/>
        <v>Fluid (stream)</v>
      </c>
      <c r="K4352" s="1" t="str">
        <f t="shared" si="423"/>
        <v>Untreated Water</v>
      </c>
      <c r="L4352">
        <v>3</v>
      </c>
      <c r="M4352" t="s">
        <v>11435</v>
      </c>
      <c r="N4352">
        <v>40</v>
      </c>
      <c r="O4352">
        <v>0.45</v>
      </c>
      <c r="P4352">
        <v>130</v>
      </c>
      <c r="Q4352">
        <v>5.8</v>
      </c>
    </row>
    <row r="4353" spans="1:17" hidden="1" x14ac:dyDescent="0.3">
      <c r="A4353" t="s">
        <v>17005</v>
      </c>
      <c r="B4353" t="s">
        <v>17006</v>
      </c>
      <c r="C4353" s="1" t="str">
        <f t="shared" si="420"/>
        <v>21:0640</v>
      </c>
      <c r="D4353" s="1" t="str">
        <f t="shared" si="421"/>
        <v>21:0197</v>
      </c>
      <c r="E4353" t="s">
        <v>17007</v>
      </c>
      <c r="F4353" t="s">
        <v>17008</v>
      </c>
      <c r="H4353">
        <v>54.975095699999997</v>
      </c>
      <c r="I4353">
        <v>-59.1984207</v>
      </c>
      <c r="J4353" s="1" t="str">
        <f t="shared" si="422"/>
        <v>Fluid (stream)</v>
      </c>
      <c r="K4353" s="1" t="str">
        <f t="shared" si="423"/>
        <v>Untreated Water</v>
      </c>
      <c r="L4353">
        <v>3</v>
      </c>
      <c r="M4353" t="s">
        <v>11392</v>
      </c>
      <c r="N4353">
        <v>41</v>
      </c>
      <c r="O4353">
        <v>1</v>
      </c>
      <c r="P4353">
        <v>170</v>
      </c>
      <c r="Q4353">
        <v>5.9</v>
      </c>
    </row>
    <row r="4354" spans="1:17" hidden="1" x14ac:dyDescent="0.3">
      <c r="A4354" t="s">
        <v>17009</v>
      </c>
      <c r="B4354" t="s">
        <v>17010</v>
      </c>
      <c r="C4354" s="1" t="str">
        <f t="shared" si="420"/>
        <v>21:0640</v>
      </c>
      <c r="D4354" s="1" t="str">
        <f t="shared" si="421"/>
        <v>21:0197</v>
      </c>
      <c r="E4354" t="s">
        <v>17011</v>
      </c>
      <c r="F4354" t="s">
        <v>17012</v>
      </c>
      <c r="H4354">
        <v>54.9538127</v>
      </c>
      <c r="I4354">
        <v>-59.182812599999998</v>
      </c>
      <c r="J4354" s="1" t="str">
        <f t="shared" si="422"/>
        <v>Fluid (stream)</v>
      </c>
      <c r="K4354" s="1" t="str">
        <f t="shared" si="423"/>
        <v>Untreated Water</v>
      </c>
      <c r="L4354">
        <v>3</v>
      </c>
      <c r="M4354" t="s">
        <v>11397</v>
      </c>
      <c r="N4354">
        <v>42</v>
      </c>
      <c r="O4354">
        <v>0.5</v>
      </c>
      <c r="P4354">
        <v>140</v>
      </c>
      <c r="Q4354">
        <v>5.9</v>
      </c>
    </row>
    <row r="4355" spans="1:17" hidden="1" x14ac:dyDescent="0.3">
      <c r="A4355" t="s">
        <v>17013</v>
      </c>
      <c r="B4355" t="s">
        <v>17014</v>
      </c>
      <c r="C4355" s="1" t="str">
        <f t="shared" si="420"/>
        <v>21:0640</v>
      </c>
      <c r="D4355" s="1" t="str">
        <f t="shared" si="421"/>
        <v>21:0197</v>
      </c>
      <c r="E4355" t="s">
        <v>17015</v>
      </c>
      <c r="F4355" t="s">
        <v>17016</v>
      </c>
      <c r="H4355">
        <v>54.921592699999998</v>
      </c>
      <c r="I4355">
        <v>-59.1770274</v>
      </c>
      <c r="J4355" s="1" t="str">
        <f t="shared" si="422"/>
        <v>Fluid (stream)</v>
      </c>
      <c r="K4355" s="1" t="str">
        <f t="shared" si="423"/>
        <v>Untreated Water</v>
      </c>
      <c r="L4355">
        <v>3</v>
      </c>
      <c r="M4355" t="s">
        <v>11402</v>
      </c>
      <c r="N4355">
        <v>43</v>
      </c>
      <c r="O4355">
        <v>1</v>
      </c>
      <c r="P4355">
        <v>150</v>
      </c>
      <c r="Q4355">
        <v>6</v>
      </c>
    </row>
    <row r="4356" spans="1:17" hidden="1" x14ac:dyDescent="0.3">
      <c r="A4356" t="s">
        <v>17017</v>
      </c>
      <c r="B4356" t="s">
        <v>17018</v>
      </c>
      <c r="C4356" s="1" t="str">
        <f t="shared" si="420"/>
        <v>21:0640</v>
      </c>
      <c r="D4356" s="1" t="str">
        <f t="shared" si="421"/>
        <v>21:0197</v>
      </c>
      <c r="E4356" t="s">
        <v>17019</v>
      </c>
      <c r="F4356" t="s">
        <v>17020</v>
      </c>
      <c r="H4356">
        <v>54.898496199999997</v>
      </c>
      <c r="I4356">
        <v>-59.175766500000002</v>
      </c>
      <c r="J4356" s="1" t="str">
        <f t="shared" si="422"/>
        <v>Fluid (stream)</v>
      </c>
      <c r="K4356" s="1" t="str">
        <f t="shared" si="423"/>
        <v>Untreated Water</v>
      </c>
      <c r="L4356">
        <v>3</v>
      </c>
      <c r="M4356" t="s">
        <v>11411</v>
      </c>
      <c r="N4356">
        <v>44</v>
      </c>
      <c r="O4356">
        <v>0.34</v>
      </c>
      <c r="P4356">
        <v>140</v>
      </c>
      <c r="Q4356">
        <v>6</v>
      </c>
    </row>
    <row r="4357" spans="1:17" hidden="1" x14ac:dyDescent="0.3">
      <c r="A4357" t="s">
        <v>17021</v>
      </c>
      <c r="B4357" t="s">
        <v>17022</v>
      </c>
      <c r="C4357" s="1" t="str">
        <f t="shared" si="420"/>
        <v>21:0640</v>
      </c>
      <c r="D4357" s="1" t="str">
        <f t="shared" si="421"/>
        <v>21:0197</v>
      </c>
      <c r="E4357" t="s">
        <v>17023</v>
      </c>
      <c r="F4357" t="s">
        <v>17024</v>
      </c>
      <c r="H4357">
        <v>54.857731200000003</v>
      </c>
      <c r="I4357">
        <v>-59.169288100000003</v>
      </c>
      <c r="J4357" s="1" t="str">
        <f t="shared" si="422"/>
        <v>Fluid (stream)</v>
      </c>
      <c r="K4357" s="1" t="str">
        <f t="shared" si="423"/>
        <v>Untreated Water</v>
      </c>
      <c r="L4357">
        <v>3</v>
      </c>
      <c r="M4357" t="s">
        <v>11416</v>
      </c>
      <c r="N4357">
        <v>45</v>
      </c>
      <c r="O4357">
        <v>2.5000000000000001E-2</v>
      </c>
      <c r="P4357">
        <v>110</v>
      </c>
      <c r="Q4357">
        <v>5.7</v>
      </c>
    </row>
    <row r="4358" spans="1:17" hidden="1" x14ac:dyDescent="0.3">
      <c r="A4358" t="s">
        <v>17025</v>
      </c>
      <c r="B4358" t="s">
        <v>17026</v>
      </c>
      <c r="C4358" s="1" t="str">
        <f t="shared" si="420"/>
        <v>21:0640</v>
      </c>
      <c r="D4358" s="1" t="str">
        <f t="shared" si="421"/>
        <v>21:0197</v>
      </c>
      <c r="E4358" t="s">
        <v>17027</v>
      </c>
      <c r="F4358" t="s">
        <v>17028</v>
      </c>
      <c r="H4358">
        <v>54.857133099999999</v>
      </c>
      <c r="I4358">
        <v>-59.181097299999998</v>
      </c>
      <c r="J4358" s="1" t="str">
        <f t="shared" si="422"/>
        <v>Fluid (stream)</v>
      </c>
      <c r="K4358" s="1" t="str">
        <f t="shared" si="423"/>
        <v>Untreated Water</v>
      </c>
      <c r="L4358">
        <v>3</v>
      </c>
      <c r="M4358" t="s">
        <v>11421</v>
      </c>
      <c r="N4358">
        <v>46</v>
      </c>
      <c r="O4358">
        <v>0.12</v>
      </c>
      <c r="P4358">
        <v>120</v>
      </c>
      <c r="Q4358">
        <v>5.9</v>
      </c>
    </row>
    <row r="4359" spans="1:17" hidden="1" x14ac:dyDescent="0.3">
      <c r="A4359" t="s">
        <v>17029</v>
      </c>
      <c r="B4359" t="s">
        <v>17030</v>
      </c>
      <c r="C4359" s="1" t="str">
        <f t="shared" si="420"/>
        <v>21:0640</v>
      </c>
      <c r="D4359" s="1" t="str">
        <f t="shared" si="421"/>
        <v>21:0197</v>
      </c>
      <c r="E4359" t="s">
        <v>17031</v>
      </c>
      <c r="F4359" t="s">
        <v>17032</v>
      </c>
      <c r="H4359">
        <v>54.918580200000001</v>
      </c>
      <c r="I4359">
        <v>-59.2074967</v>
      </c>
      <c r="J4359" s="1" t="str">
        <f t="shared" si="422"/>
        <v>Fluid (stream)</v>
      </c>
      <c r="K4359" s="1" t="str">
        <f t="shared" si="423"/>
        <v>Untreated Water</v>
      </c>
      <c r="L4359">
        <v>3</v>
      </c>
      <c r="M4359" t="s">
        <v>11426</v>
      </c>
      <c r="N4359">
        <v>47</v>
      </c>
      <c r="O4359">
        <v>0.19</v>
      </c>
      <c r="P4359">
        <v>130</v>
      </c>
      <c r="Q4359">
        <v>5.5</v>
      </c>
    </row>
    <row r="4360" spans="1:17" hidden="1" x14ac:dyDescent="0.3">
      <c r="A4360" t="s">
        <v>17033</v>
      </c>
      <c r="B4360" t="s">
        <v>17034</v>
      </c>
      <c r="C4360" s="1" t="str">
        <f t="shared" si="420"/>
        <v>21:0640</v>
      </c>
      <c r="D4360" s="1" t="str">
        <f>HYPERLINK("http://geochem.nrcan.gc.ca/cdogs/content/svy/svy_e.htm", "")</f>
        <v/>
      </c>
      <c r="G4360" s="1" t="str">
        <f>HYPERLINK("http://geochem.nrcan.gc.ca/cdogs/content/cr_/cr_00081_e.htm", "81")</f>
        <v>81</v>
      </c>
      <c r="J4360" t="s">
        <v>11453</v>
      </c>
      <c r="K4360" t="s">
        <v>11454</v>
      </c>
      <c r="L4360">
        <v>3</v>
      </c>
      <c r="M4360" t="s">
        <v>11455</v>
      </c>
      <c r="N4360">
        <v>48</v>
      </c>
      <c r="O4360">
        <v>0.23</v>
      </c>
      <c r="P4360">
        <v>170</v>
      </c>
      <c r="Q4360">
        <v>8</v>
      </c>
    </row>
    <row r="4361" spans="1:17" hidden="1" x14ac:dyDescent="0.3">
      <c r="A4361" t="s">
        <v>17035</v>
      </c>
      <c r="B4361" t="s">
        <v>17036</v>
      </c>
      <c r="C4361" s="1" t="str">
        <f t="shared" si="420"/>
        <v>21:0640</v>
      </c>
      <c r="D4361" s="1" t="str">
        <f t="shared" ref="D4361:D4382" si="424">HYPERLINK("http://geochem.nrcan.gc.ca/cdogs/content/svy/svy210197_e.htm", "21:0197")</f>
        <v>21:0197</v>
      </c>
      <c r="E4361" t="s">
        <v>17037</v>
      </c>
      <c r="F4361" t="s">
        <v>17038</v>
      </c>
      <c r="H4361">
        <v>54.940766099999998</v>
      </c>
      <c r="I4361">
        <v>-59.230569899999999</v>
      </c>
      <c r="J4361" s="1" t="str">
        <f t="shared" ref="J4361:J4382" si="425">HYPERLINK("http://geochem.nrcan.gc.ca/cdogs/content/kwd/kwd020018_e.htm", "Fluid (stream)")</f>
        <v>Fluid (stream)</v>
      </c>
      <c r="K4361" s="1" t="str">
        <f t="shared" ref="K4361:K4382" si="426">HYPERLINK("http://geochem.nrcan.gc.ca/cdogs/content/kwd/kwd080007_e.htm", "Untreated Water")</f>
        <v>Untreated Water</v>
      </c>
      <c r="L4361">
        <v>3</v>
      </c>
      <c r="M4361" t="s">
        <v>11440</v>
      </c>
      <c r="N4361">
        <v>49</v>
      </c>
      <c r="O4361">
        <v>0.28000000000000003</v>
      </c>
      <c r="P4361">
        <v>180</v>
      </c>
      <c r="Q4361">
        <v>6.3</v>
      </c>
    </row>
    <row r="4362" spans="1:17" hidden="1" x14ac:dyDescent="0.3">
      <c r="A4362" t="s">
        <v>17039</v>
      </c>
      <c r="B4362" t="s">
        <v>17040</v>
      </c>
      <c r="C4362" s="1" t="str">
        <f t="shared" si="420"/>
        <v>21:0640</v>
      </c>
      <c r="D4362" s="1" t="str">
        <f t="shared" si="424"/>
        <v>21:0197</v>
      </c>
      <c r="E4362" t="s">
        <v>17041</v>
      </c>
      <c r="F4362" t="s">
        <v>17042</v>
      </c>
      <c r="H4362">
        <v>54.949095999999997</v>
      </c>
      <c r="I4362">
        <v>-59.2911395</v>
      </c>
      <c r="J4362" s="1" t="str">
        <f t="shared" si="425"/>
        <v>Fluid (stream)</v>
      </c>
      <c r="K4362" s="1" t="str">
        <f t="shared" si="426"/>
        <v>Untreated Water</v>
      </c>
      <c r="L4362">
        <v>3</v>
      </c>
      <c r="M4362" t="s">
        <v>11445</v>
      </c>
      <c r="N4362">
        <v>50</v>
      </c>
      <c r="O4362">
        <v>0.45</v>
      </c>
      <c r="P4362">
        <v>160</v>
      </c>
      <c r="Q4362">
        <v>6</v>
      </c>
    </row>
    <row r="4363" spans="1:17" hidden="1" x14ac:dyDescent="0.3">
      <c r="A4363" t="s">
        <v>17043</v>
      </c>
      <c r="B4363" t="s">
        <v>17044</v>
      </c>
      <c r="C4363" s="1" t="str">
        <f t="shared" si="420"/>
        <v>21:0640</v>
      </c>
      <c r="D4363" s="1" t="str">
        <f t="shared" si="424"/>
        <v>21:0197</v>
      </c>
      <c r="E4363" t="s">
        <v>17045</v>
      </c>
      <c r="F4363" t="s">
        <v>17046</v>
      </c>
      <c r="H4363">
        <v>54.971293299999999</v>
      </c>
      <c r="I4363">
        <v>-59.236885600000001</v>
      </c>
      <c r="J4363" s="1" t="str">
        <f t="shared" si="425"/>
        <v>Fluid (stream)</v>
      </c>
      <c r="K4363" s="1" t="str">
        <f t="shared" si="426"/>
        <v>Untreated Water</v>
      </c>
      <c r="L4363">
        <v>3</v>
      </c>
      <c r="M4363" t="s">
        <v>11450</v>
      </c>
      <c r="N4363">
        <v>51</v>
      </c>
      <c r="O4363">
        <v>1.32</v>
      </c>
      <c r="P4363">
        <v>180</v>
      </c>
      <c r="Q4363">
        <v>5.7</v>
      </c>
    </row>
    <row r="4364" spans="1:17" hidden="1" x14ac:dyDescent="0.3">
      <c r="A4364" t="s">
        <v>17047</v>
      </c>
      <c r="B4364" t="s">
        <v>17048</v>
      </c>
      <c r="C4364" s="1" t="str">
        <f t="shared" si="420"/>
        <v>21:0640</v>
      </c>
      <c r="D4364" s="1" t="str">
        <f t="shared" si="424"/>
        <v>21:0197</v>
      </c>
      <c r="E4364" t="s">
        <v>17049</v>
      </c>
      <c r="F4364" t="s">
        <v>17050</v>
      </c>
      <c r="H4364">
        <v>54.990507000000001</v>
      </c>
      <c r="I4364">
        <v>-59.262403399999997</v>
      </c>
      <c r="J4364" s="1" t="str">
        <f t="shared" si="425"/>
        <v>Fluid (stream)</v>
      </c>
      <c r="K4364" s="1" t="str">
        <f t="shared" si="426"/>
        <v>Untreated Water</v>
      </c>
      <c r="L4364">
        <v>3</v>
      </c>
      <c r="M4364" t="s">
        <v>11460</v>
      </c>
      <c r="N4364">
        <v>52</v>
      </c>
      <c r="O4364">
        <v>2.08</v>
      </c>
      <c r="P4364">
        <v>100</v>
      </c>
      <c r="Q4364">
        <v>5.6</v>
      </c>
    </row>
    <row r="4365" spans="1:17" hidden="1" x14ac:dyDescent="0.3">
      <c r="A4365" t="s">
        <v>17051</v>
      </c>
      <c r="B4365" t="s">
        <v>17052</v>
      </c>
      <c r="C4365" s="1" t="str">
        <f t="shared" si="420"/>
        <v>21:0640</v>
      </c>
      <c r="D4365" s="1" t="str">
        <f t="shared" si="424"/>
        <v>21:0197</v>
      </c>
      <c r="E4365" t="s">
        <v>17053</v>
      </c>
      <c r="F4365" t="s">
        <v>17054</v>
      </c>
      <c r="H4365">
        <v>55.093773400000003</v>
      </c>
      <c r="I4365">
        <v>-59.074279500000003</v>
      </c>
      <c r="J4365" s="1" t="str">
        <f t="shared" si="425"/>
        <v>Fluid (stream)</v>
      </c>
      <c r="K4365" s="1" t="str">
        <f t="shared" si="426"/>
        <v>Untreated Water</v>
      </c>
      <c r="L4365">
        <v>4</v>
      </c>
      <c r="M4365" t="s">
        <v>11392</v>
      </c>
      <c r="N4365">
        <v>53</v>
      </c>
      <c r="O4365">
        <v>0.9</v>
      </c>
      <c r="P4365">
        <v>180</v>
      </c>
      <c r="Q4365">
        <v>6.3</v>
      </c>
    </row>
    <row r="4366" spans="1:17" hidden="1" x14ac:dyDescent="0.3">
      <c r="A4366" t="s">
        <v>17055</v>
      </c>
      <c r="B4366" t="s">
        <v>17056</v>
      </c>
      <c r="C4366" s="1" t="str">
        <f t="shared" si="420"/>
        <v>21:0640</v>
      </c>
      <c r="D4366" s="1" t="str">
        <f t="shared" si="424"/>
        <v>21:0197</v>
      </c>
      <c r="E4366" t="s">
        <v>17057</v>
      </c>
      <c r="F4366" t="s">
        <v>17058</v>
      </c>
      <c r="H4366">
        <v>55.086681599999999</v>
      </c>
      <c r="I4366">
        <v>-59.0753384</v>
      </c>
      <c r="J4366" s="1" t="str">
        <f t="shared" si="425"/>
        <v>Fluid (stream)</v>
      </c>
      <c r="K4366" s="1" t="str">
        <f t="shared" si="426"/>
        <v>Untreated Water</v>
      </c>
      <c r="L4366">
        <v>4</v>
      </c>
      <c r="M4366" t="s">
        <v>11397</v>
      </c>
      <c r="N4366">
        <v>54</v>
      </c>
      <c r="O4366">
        <v>0.56999999999999995</v>
      </c>
      <c r="P4366">
        <v>170</v>
      </c>
      <c r="Q4366">
        <v>6.3</v>
      </c>
    </row>
    <row r="4367" spans="1:17" hidden="1" x14ac:dyDescent="0.3">
      <c r="A4367" t="s">
        <v>17059</v>
      </c>
      <c r="B4367" t="s">
        <v>17060</v>
      </c>
      <c r="C4367" s="1" t="str">
        <f t="shared" si="420"/>
        <v>21:0640</v>
      </c>
      <c r="D4367" s="1" t="str">
        <f t="shared" si="424"/>
        <v>21:0197</v>
      </c>
      <c r="E4367" t="s">
        <v>17061</v>
      </c>
      <c r="F4367" t="s">
        <v>17062</v>
      </c>
      <c r="H4367">
        <v>55.0835449</v>
      </c>
      <c r="I4367">
        <v>-59.077964899999998</v>
      </c>
      <c r="J4367" s="1" t="str">
        <f t="shared" si="425"/>
        <v>Fluid (stream)</v>
      </c>
      <c r="K4367" s="1" t="str">
        <f t="shared" si="426"/>
        <v>Untreated Water</v>
      </c>
      <c r="L4367">
        <v>4</v>
      </c>
      <c r="M4367" t="s">
        <v>11402</v>
      </c>
      <c r="N4367">
        <v>55</v>
      </c>
      <c r="O4367">
        <v>0.36</v>
      </c>
      <c r="P4367">
        <v>110</v>
      </c>
      <c r="Q4367">
        <v>6.1</v>
      </c>
    </row>
    <row r="4368" spans="1:17" hidden="1" x14ac:dyDescent="0.3">
      <c r="A4368" t="s">
        <v>17063</v>
      </c>
      <c r="B4368" t="s">
        <v>17064</v>
      </c>
      <c r="C4368" s="1" t="str">
        <f t="shared" si="420"/>
        <v>21:0640</v>
      </c>
      <c r="D4368" s="1" t="str">
        <f t="shared" si="424"/>
        <v>21:0197</v>
      </c>
      <c r="E4368" t="s">
        <v>17065</v>
      </c>
      <c r="F4368" t="s">
        <v>17066</v>
      </c>
      <c r="H4368">
        <v>55.072274399999998</v>
      </c>
      <c r="I4368">
        <v>-59.062046199999997</v>
      </c>
      <c r="J4368" s="1" t="str">
        <f t="shared" si="425"/>
        <v>Fluid (stream)</v>
      </c>
      <c r="K4368" s="1" t="str">
        <f t="shared" si="426"/>
        <v>Untreated Water</v>
      </c>
      <c r="L4368">
        <v>4</v>
      </c>
      <c r="M4368" t="s">
        <v>11431</v>
      </c>
      <c r="N4368">
        <v>56</v>
      </c>
      <c r="O4368">
        <v>0.38</v>
      </c>
      <c r="P4368">
        <v>70</v>
      </c>
      <c r="Q4368">
        <v>6.1</v>
      </c>
    </row>
    <row r="4369" spans="1:17" hidden="1" x14ac:dyDescent="0.3">
      <c r="A4369" t="s">
        <v>17067</v>
      </c>
      <c r="B4369" t="s">
        <v>17068</v>
      </c>
      <c r="C4369" s="1" t="str">
        <f t="shared" si="420"/>
        <v>21:0640</v>
      </c>
      <c r="D4369" s="1" t="str">
        <f t="shared" si="424"/>
        <v>21:0197</v>
      </c>
      <c r="E4369" t="s">
        <v>17065</v>
      </c>
      <c r="F4369" t="s">
        <v>17069</v>
      </c>
      <c r="H4369">
        <v>55.072274399999998</v>
      </c>
      <c r="I4369">
        <v>-59.062046199999997</v>
      </c>
      <c r="J4369" s="1" t="str">
        <f t="shared" si="425"/>
        <v>Fluid (stream)</v>
      </c>
      <c r="K4369" s="1" t="str">
        <f t="shared" si="426"/>
        <v>Untreated Water</v>
      </c>
      <c r="L4369">
        <v>4</v>
      </c>
      <c r="M4369" t="s">
        <v>11435</v>
      </c>
      <c r="N4369">
        <v>57</v>
      </c>
      <c r="O4369">
        <v>0.28000000000000003</v>
      </c>
      <c r="P4369">
        <v>60</v>
      </c>
      <c r="Q4369">
        <v>6.2</v>
      </c>
    </row>
    <row r="4370" spans="1:17" hidden="1" x14ac:dyDescent="0.3">
      <c r="A4370" t="s">
        <v>17070</v>
      </c>
      <c r="B4370" t="s">
        <v>17071</v>
      </c>
      <c r="C4370" s="1" t="str">
        <f t="shared" si="420"/>
        <v>21:0640</v>
      </c>
      <c r="D4370" s="1" t="str">
        <f t="shared" si="424"/>
        <v>21:0197</v>
      </c>
      <c r="E4370" t="s">
        <v>17072</v>
      </c>
      <c r="F4370" t="s">
        <v>17073</v>
      </c>
      <c r="H4370">
        <v>55.113466299999999</v>
      </c>
      <c r="I4370">
        <v>-59.025656699999999</v>
      </c>
      <c r="J4370" s="1" t="str">
        <f t="shared" si="425"/>
        <v>Fluid (stream)</v>
      </c>
      <c r="K4370" s="1" t="str">
        <f t="shared" si="426"/>
        <v>Untreated Water</v>
      </c>
      <c r="L4370">
        <v>4</v>
      </c>
      <c r="M4370" t="s">
        <v>11411</v>
      </c>
      <c r="N4370">
        <v>58</v>
      </c>
      <c r="O4370">
        <v>1.03</v>
      </c>
      <c r="P4370">
        <v>220</v>
      </c>
      <c r="Q4370">
        <v>6.4</v>
      </c>
    </row>
    <row r="4371" spans="1:17" hidden="1" x14ac:dyDescent="0.3">
      <c r="A4371" t="s">
        <v>17074</v>
      </c>
      <c r="B4371" t="s">
        <v>17075</v>
      </c>
      <c r="C4371" s="1" t="str">
        <f t="shared" si="420"/>
        <v>21:0640</v>
      </c>
      <c r="D4371" s="1" t="str">
        <f t="shared" si="424"/>
        <v>21:0197</v>
      </c>
      <c r="E4371" t="s">
        <v>17076</v>
      </c>
      <c r="F4371" t="s">
        <v>17077</v>
      </c>
      <c r="H4371">
        <v>55.114839600000003</v>
      </c>
      <c r="I4371">
        <v>-59.005106499999997</v>
      </c>
      <c r="J4371" s="1" t="str">
        <f t="shared" si="425"/>
        <v>Fluid (stream)</v>
      </c>
      <c r="K4371" s="1" t="str">
        <f t="shared" si="426"/>
        <v>Untreated Water</v>
      </c>
      <c r="L4371">
        <v>4</v>
      </c>
      <c r="M4371" t="s">
        <v>11416</v>
      </c>
      <c r="N4371">
        <v>59</v>
      </c>
      <c r="O4371">
        <v>2.62</v>
      </c>
      <c r="P4371">
        <v>170</v>
      </c>
      <c r="Q4371">
        <v>6.4</v>
      </c>
    </row>
    <row r="4372" spans="1:17" hidden="1" x14ac:dyDescent="0.3">
      <c r="A4372" t="s">
        <v>17078</v>
      </c>
      <c r="B4372" t="s">
        <v>17079</v>
      </c>
      <c r="C4372" s="1" t="str">
        <f t="shared" si="420"/>
        <v>21:0640</v>
      </c>
      <c r="D4372" s="1" t="str">
        <f t="shared" si="424"/>
        <v>21:0197</v>
      </c>
      <c r="E4372" t="s">
        <v>17080</v>
      </c>
      <c r="F4372" t="s">
        <v>17081</v>
      </c>
      <c r="H4372">
        <v>55.1101551</v>
      </c>
      <c r="I4372">
        <v>-58.998098800000001</v>
      </c>
      <c r="J4372" s="1" t="str">
        <f t="shared" si="425"/>
        <v>Fluid (stream)</v>
      </c>
      <c r="K4372" s="1" t="str">
        <f t="shared" si="426"/>
        <v>Untreated Water</v>
      </c>
      <c r="L4372">
        <v>4</v>
      </c>
      <c r="M4372" t="s">
        <v>11421</v>
      </c>
      <c r="N4372">
        <v>60</v>
      </c>
      <c r="O4372">
        <v>2.19</v>
      </c>
      <c r="P4372">
        <v>280</v>
      </c>
      <c r="Q4372">
        <v>6.2</v>
      </c>
    </row>
    <row r="4373" spans="1:17" hidden="1" x14ac:dyDescent="0.3">
      <c r="A4373" t="s">
        <v>17082</v>
      </c>
      <c r="B4373" t="s">
        <v>17083</v>
      </c>
      <c r="C4373" s="1" t="str">
        <f t="shared" si="420"/>
        <v>21:0640</v>
      </c>
      <c r="D4373" s="1" t="str">
        <f t="shared" si="424"/>
        <v>21:0197</v>
      </c>
      <c r="E4373" t="s">
        <v>17084</v>
      </c>
      <c r="F4373" t="s">
        <v>17085</v>
      </c>
      <c r="H4373">
        <v>55.0992052</v>
      </c>
      <c r="I4373">
        <v>-58.999888300000002</v>
      </c>
      <c r="J4373" s="1" t="str">
        <f t="shared" si="425"/>
        <v>Fluid (stream)</v>
      </c>
      <c r="K4373" s="1" t="str">
        <f t="shared" si="426"/>
        <v>Untreated Water</v>
      </c>
      <c r="L4373">
        <v>4</v>
      </c>
      <c r="M4373" t="s">
        <v>11426</v>
      </c>
      <c r="N4373">
        <v>61</v>
      </c>
      <c r="O4373">
        <v>0.3</v>
      </c>
      <c r="P4373">
        <v>130</v>
      </c>
      <c r="Q4373">
        <v>6.2</v>
      </c>
    </row>
    <row r="4374" spans="1:17" hidden="1" x14ac:dyDescent="0.3">
      <c r="A4374" t="s">
        <v>17086</v>
      </c>
      <c r="B4374" t="s">
        <v>17087</v>
      </c>
      <c r="C4374" s="1" t="str">
        <f t="shared" si="420"/>
        <v>21:0640</v>
      </c>
      <c r="D4374" s="1" t="str">
        <f t="shared" si="424"/>
        <v>21:0197</v>
      </c>
      <c r="E4374" t="s">
        <v>17088</v>
      </c>
      <c r="F4374" t="s">
        <v>17089</v>
      </c>
      <c r="H4374">
        <v>55.111541600000002</v>
      </c>
      <c r="I4374">
        <v>-59.394804299999997</v>
      </c>
      <c r="J4374" s="1" t="str">
        <f t="shared" si="425"/>
        <v>Fluid (stream)</v>
      </c>
      <c r="K4374" s="1" t="str">
        <f t="shared" si="426"/>
        <v>Untreated Water</v>
      </c>
      <c r="L4374">
        <v>4</v>
      </c>
      <c r="M4374" t="s">
        <v>11440</v>
      </c>
      <c r="N4374">
        <v>62</v>
      </c>
      <c r="O4374">
        <v>0.12</v>
      </c>
      <c r="P4374">
        <v>40</v>
      </c>
      <c r="Q4374">
        <v>4.4000000000000004</v>
      </c>
    </row>
    <row r="4375" spans="1:17" hidden="1" x14ac:dyDescent="0.3">
      <c r="A4375" t="s">
        <v>17090</v>
      </c>
      <c r="B4375" t="s">
        <v>17091</v>
      </c>
      <c r="C4375" s="1" t="str">
        <f t="shared" si="420"/>
        <v>21:0640</v>
      </c>
      <c r="D4375" s="1" t="str">
        <f t="shared" si="424"/>
        <v>21:0197</v>
      </c>
      <c r="E4375" t="s">
        <v>17092</v>
      </c>
      <c r="F4375" t="s">
        <v>17093</v>
      </c>
      <c r="H4375">
        <v>55.1118983</v>
      </c>
      <c r="I4375">
        <v>-59.244420400000003</v>
      </c>
      <c r="J4375" s="1" t="str">
        <f t="shared" si="425"/>
        <v>Fluid (stream)</v>
      </c>
      <c r="K4375" s="1" t="str">
        <f t="shared" si="426"/>
        <v>Untreated Water</v>
      </c>
      <c r="L4375">
        <v>4</v>
      </c>
      <c r="M4375" t="s">
        <v>11445</v>
      </c>
      <c r="N4375">
        <v>63</v>
      </c>
      <c r="O4375">
        <v>0.65</v>
      </c>
      <c r="P4375">
        <v>130</v>
      </c>
      <c r="Q4375">
        <v>5.9</v>
      </c>
    </row>
    <row r="4376" spans="1:17" hidden="1" x14ac:dyDescent="0.3">
      <c r="A4376" t="s">
        <v>17094</v>
      </c>
      <c r="B4376" t="s">
        <v>17095</v>
      </c>
      <c r="C4376" s="1" t="str">
        <f t="shared" si="420"/>
        <v>21:0640</v>
      </c>
      <c r="D4376" s="1" t="str">
        <f t="shared" si="424"/>
        <v>21:0197</v>
      </c>
      <c r="E4376" t="s">
        <v>17096</v>
      </c>
      <c r="F4376" t="s">
        <v>17097</v>
      </c>
      <c r="H4376">
        <v>55.119699599999997</v>
      </c>
      <c r="I4376">
        <v>-59.260493799999999</v>
      </c>
      <c r="J4376" s="1" t="str">
        <f t="shared" si="425"/>
        <v>Fluid (stream)</v>
      </c>
      <c r="K4376" s="1" t="str">
        <f t="shared" si="426"/>
        <v>Untreated Water</v>
      </c>
      <c r="L4376">
        <v>4</v>
      </c>
      <c r="M4376" t="s">
        <v>11450</v>
      </c>
      <c r="N4376">
        <v>64</v>
      </c>
      <c r="O4376">
        <v>0.21</v>
      </c>
      <c r="P4376">
        <v>90</v>
      </c>
      <c r="Q4376">
        <v>5.8</v>
      </c>
    </row>
    <row r="4377" spans="1:17" hidden="1" x14ac:dyDescent="0.3">
      <c r="A4377" t="s">
        <v>17098</v>
      </c>
      <c r="B4377" t="s">
        <v>17099</v>
      </c>
      <c r="C4377" s="1" t="str">
        <f t="shared" ref="C4377:C4408" si="427">HYPERLINK("http://geochem.nrcan.gc.ca/cdogs/content/bdl/bdl210640_e.htm", "21:0640")</f>
        <v>21:0640</v>
      </c>
      <c r="D4377" s="1" t="str">
        <f t="shared" si="424"/>
        <v>21:0197</v>
      </c>
      <c r="E4377" t="s">
        <v>17100</v>
      </c>
      <c r="F4377" t="s">
        <v>17101</v>
      </c>
      <c r="H4377">
        <v>55.115105200000002</v>
      </c>
      <c r="I4377">
        <v>-59.276009999999999</v>
      </c>
      <c r="J4377" s="1" t="str">
        <f t="shared" si="425"/>
        <v>Fluid (stream)</v>
      </c>
      <c r="K4377" s="1" t="str">
        <f t="shared" si="426"/>
        <v>Untreated Water</v>
      </c>
      <c r="L4377">
        <v>4</v>
      </c>
      <c r="M4377" t="s">
        <v>11460</v>
      </c>
      <c r="N4377">
        <v>65</v>
      </c>
      <c r="O4377">
        <v>0.55000000000000004</v>
      </c>
      <c r="P4377">
        <v>60</v>
      </c>
      <c r="Q4377">
        <v>6.2</v>
      </c>
    </row>
    <row r="4378" spans="1:17" hidden="1" x14ac:dyDescent="0.3">
      <c r="A4378" t="s">
        <v>17102</v>
      </c>
      <c r="B4378" t="s">
        <v>17103</v>
      </c>
      <c r="C4378" s="1" t="str">
        <f t="shared" si="427"/>
        <v>21:0640</v>
      </c>
      <c r="D4378" s="1" t="str">
        <f t="shared" si="424"/>
        <v>21:0197</v>
      </c>
      <c r="E4378" t="s">
        <v>17104</v>
      </c>
      <c r="F4378" t="s">
        <v>17105</v>
      </c>
      <c r="H4378">
        <v>55.113574800000002</v>
      </c>
      <c r="I4378">
        <v>-59.3057637</v>
      </c>
      <c r="J4378" s="1" t="str">
        <f t="shared" si="425"/>
        <v>Fluid (stream)</v>
      </c>
      <c r="K4378" s="1" t="str">
        <f t="shared" si="426"/>
        <v>Untreated Water</v>
      </c>
      <c r="L4378">
        <v>4</v>
      </c>
      <c r="M4378" t="s">
        <v>11465</v>
      </c>
      <c r="N4378">
        <v>66</v>
      </c>
      <c r="O4378">
        <v>0.11</v>
      </c>
      <c r="P4378">
        <v>50</v>
      </c>
      <c r="Q4378">
        <v>6.3</v>
      </c>
    </row>
    <row r="4379" spans="1:17" hidden="1" x14ac:dyDescent="0.3">
      <c r="A4379" t="s">
        <v>17106</v>
      </c>
      <c r="B4379" t="s">
        <v>17107</v>
      </c>
      <c r="C4379" s="1" t="str">
        <f t="shared" si="427"/>
        <v>21:0640</v>
      </c>
      <c r="D4379" s="1" t="str">
        <f t="shared" si="424"/>
        <v>21:0197</v>
      </c>
      <c r="E4379" t="s">
        <v>17108</v>
      </c>
      <c r="F4379" t="s">
        <v>17109</v>
      </c>
      <c r="H4379">
        <v>55.128194999999998</v>
      </c>
      <c r="I4379">
        <v>-59.280675899999999</v>
      </c>
      <c r="J4379" s="1" t="str">
        <f t="shared" si="425"/>
        <v>Fluid (stream)</v>
      </c>
      <c r="K4379" s="1" t="str">
        <f t="shared" si="426"/>
        <v>Untreated Water</v>
      </c>
      <c r="L4379">
        <v>4</v>
      </c>
      <c r="M4379" t="s">
        <v>11470</v>
      </c>
      <c r="N4379">
        <v>67</v>
      </c>
      <c r="O4379">
        <v>0.28999999999999998</v>
      </c>
      <c r="P4379">
        <v>60</v>
      </c>
      <c r="Q4379">
        <v>6.1</v>
      </c>
    </row>
    <row r="4380" spans="1:17" hidden="1" x14ac:dyDescent="0.3">
      <c r="A4380" t="s">
        <v>17110</v>
      </c>
      <c r="B4380" t="s">
        <v>17111</v>
      </c>
      <c r="C4380" s="1" t="str">
        <f t="shared" si="427"/>
        <v>21:0640</v>
      </c>
      <c r="D4380" s="1" t="str">
        <f t="shared" si="424"/>
        <v>21:0197</v>
      </c>
      <c r="E4380" t="s">
        <v>17112</v>
      </c>
      <c r="F4380" t="s">
        <v>17113</v>
      </c>
      <c r="H4380">
        <v>55.129053200000001</v>
      </c>
      <c r="I4380">
        <v>-59.281885600000003</v>
      </c>
      <c r="J4380" s="1" t="str">
        <f t="shared" si="425"/>
        <v>Fluid (stream)</v>
      </c>
      <c r="K4380" s="1" t="str">
        <f t="shared" si="426"/>
        <v>Untreated Water</v>
      </c>
      <c r="L4380">
        <v>4</v>
      </c>
      <c r="M4380" t="s">
        <v>11475</v>
      </c>
      <c r="N4380">
        <v>68</v>
      </c>
      <c r="O4380">
        <v>0.25</v>
      </c>
      <c r="P4380">
        <v>70</v>
      </c>
      <c r="Q4380">
        <v>6.1</v>
      </c>
    </row>
    <row r="4381" spans="1:17" hidden="1" x14ac:dyDescent="0.3">
      <c r="A4381" t="s">
        <v>17114</v>
      </c>
      <c r="B4381" t="s">
        <v>17115</v>
      </c>
      <c r="C4381" s="1" t="str">
        <f t="shared" si="427"/>
        <v>21:0640</v>
      </c>
      <c r="D4381" s="1" t="str">
        <f t="shared" si="424"/>
        <v>21:0197</v>
      </c>
      <c r="E4381" t="s">
        <v>17116</v>
      </c>
      <c r="F4381" t="s">
        <v>17117</v>
      </c>
      <c r="H4381">
        <v>55.150042499999998</v>
      </c>
      <c r="I4381">
        <v>-59.291872400000003</v>
      </c>
      <c r="J4381" s="1" t="str">
        <f t="shared" si="425"/>
        <v>Fluid (stream)</v>
      </c>
      <c r="K4381" s="1" t="str">
        <f t="shared" si="426"/>
        <v>Untreated Water</v>
      </c>
      <c r="L4381">
        <v>4</v>
      </c>
      <c r="M4381" t="s">
        <v>11480</v>
      </c>
      <c r="N4381">
        <v>69</v>
      </c>
      <c r="O4381">
        <v>0.17</v>
      </c>
      <c r="P4381">
        <v>60</v>
      </c>
      <c r="Q4381">
        <v>6</v>
      </c>
    </row>
    <row r="4382" spans="1:17" hidden="1" x14ac:dyDescent="0.3">
      <c r="A4382" t="s">
        <v>17118</v>
      </c>
      <c r="B4382" t="s">
        <v>17119</v>
      </c>
      <c r="C4382" s="1" t="str">
        <f t="shared" si="427"/>
        <v>21:0640</v>
      </c>
      <c r="D4382" s="1" t="str">
        <f t="shared" si="424"/>
        <v>21:0197</v>
      </c>
      <c r="E4382" t="s">
        <v>17120</v>
      </c>
      <c r="F4382" t="s">
        <v>17121</v>
      </c>
      <c r="H4382">
        <v>55.160212399999999</v>
      </c>
      <c r="I4382">
        <v>-59.279676299999998</v>
      </c>
      <c r="J4382" s="1" t="str">
        <f t="shared" si="425"/>
        <v>Fluid (stream)</v>
      </c>
      <c r="K4382" s="1" t="str">
        <f t="shared" si="426"/>
        <v>Untreated Water</v>
      </c>
      <c r="L4382">
        <v>4</v>
      </c>
      <c r="M4382" t="s">
        <v>12548</v>
      </c>
      <c r="N4382">
        <v>70</v>
      </c>
      <c r="O4382">
        <v>0.16</v>
      </c>
      <c r="P4382">
        <v>130</v>
      </c>
      <c r="Q4382">
        <v>5.9</v>
      </c>
    </row>
    <row r="4383" spans="1:17" hidden="1" x14ac:dyDescent="0.3">
      <c r="A4383" t="s">
        <v>17122</v>
      </c>
      <c r="B4383" t="s">
        <v>17123</v>
      </c>
      <c r="C4383" s="1" t="str">
        <f t="shared" si="427"/>
        <v>21:0640</v>
      </c>
      <c r="D4383" s="1" t="str">
        <f>HYPERLINK("http://geochem.nrcan.gc.ca/cdogs/content/svy/svy_e.htm", "")</f>
        <v/>
      </c>
      <c r="G4383" s="1" t="str">
        <f>HYPERLINK("http://geochem.nrcan.gc.ca/cdogs/content/cr_/cr_00082_e.htm", "82")</f>
        <v>82</v>
      </c>
      <c r="J4383" t="s">
        <v>11453</v>
      </c>
      <c r="K4383" t="s">
        <v>11454</v>
      </c>
      <c r="L4383">
        <v>4</v>
      </c>
      <c r="M4383" t="s">
        <v>11455</v>
      </c>
      <c r="N4383">
        <v>71</v>
      </c>
      <c r="O4383">
        <v>0.9</v>
      </c>
      <c r="P4383">
        <v>290</v>
      </c>
      <c r="Q4383">
        <v>7.2</v>
      </c>
    </row>
    <row r="4384" spans="1:17" hidden="1" x14ac:dyDescent="0.3">
      <c r="A4384" t="s">
        <v>17124</v>
      </c>
      <c r="B4384" t="s">
        <v>17125</v>
      </c>
      <c r="C4384" s="1" t="str">
        <f t="shared" si="427"/>
        <v>21:0640</v>
      </c>
      <c r="D4384" s="1" t="str">
        <f t="shared" ref="D4384:D4389" si="428">HYPERLINK("http://geochem.nrcan.gc.ca/cdogs/content/svy/svy210197_e.htm", "21:0197")</f>
        <v>21:0197</v>
      </c>
      <c r="E4384" t="s">
        <v>17126</v>
      </c>
      <c r="F4384" t="s">
        <v>17127</v>
      </c>
      <c r="H4384">
        <v>55.160983999999999</v>
      </c>
      <c r="I4384">
        <v>-59.279751699999998</v>
      </c>
      <c r="J4384" s="1" t="str">
        <f t="shared" ref="J4384:J4389" si="429">HYPERLINK("http://geochem.nrcan.gc.ca/cdogs/content/kwd/kwd020018_e.htm", "Fluid (stream)")</f>
        <v>Fluid (stream)</v>
      </c>
      <c r="K4384" s="1" t="str">
        <f t="shared" ref="K4384:K4389" si="430">HYPERLINK("http://geochem.nrcan.gc.ca/cdogs/content/kwd/kwd080007_e.htm", "Untreated Water")</f>
        <v>Untreated Water</v>
      </c>
      <c r="L4384">
        <v>5</v>
      </c>
      <c r="M4384" t="s">
        <v>11431</v>
      </c>
      <c r="N4384">
        <v>72</v>
      </c>
      <c r="O4384">
        <v>2.5000000000000001E-2</v>
      </c>
      <c r="P4384">
        <v>110</v>
      </c>
      <c r="Q4384">
        <v>6.2</v>
      </c>
    </row>
    <row r="4385" spans="1:17" hidden="1" x14ac:dyDescent="0.3">
      <c r="A4385" t="s">
        <v>17128</v>
      </c>
      <c r="B4385" t="s">
        <v>17129</v>
      </c>
      <c r="C4385" s="1" t="str">
        <f t="shared" si="427"/>
        <v>21:0640</v>
      </c>
      <c r="D4385" s="1" t="str">
        <f t="shared" si="428"/>
        <v>21:0197</v>
      </c>
      <c r="E4385" t="s">
        <v>17126</v>
      </c>
      <c r="F4385" t="s">
        <v>17130</v>
      </c>
      <c r="H4385">
        <v>55.160983999999999</v>
      </c>
      <c r="I4385">
        <v>-59.279751699999998</v>
      </c>
      <c r="J4385" s="1" t="str">
        <f t="shared" si="429"/>
        <v>Fluid (stream)</v>
      </c>
      <c r="K4385" s="1" t="str">
        <f t="shared" si="430"/>
        <v>Untreated Water</v>
      </c>
      <c r="L4385">
        <v>5</v>
      </c>
      <c r="M4385" t="s">
        <v>11435</v>
      </c>
      <c r="N4385">
        <v>73</v>
      </c>
      <c r="O4385">
        <v>2.5000000000000001E-2</v>
      </c>
      <c r="P4385">
        <v>110</v>
      </c>
      <c r="Q4385">
        <v>6.1</v>
      </c>
    </row>
    <row r="4386" spans="1:17" hidden="1" x14ac:dyDescent="0.3">
      <c r="A4386" t="s">
        <v>17131</v>
      </c>
      <c r="B4386" t="s">
        <v>17132</v>
      </c>
      <c r="C4386" s="1" t="str">
        <f t="shared" si="427"/>
        <v>21:0640</v>
      </c>
      <c r="D4386" s="1" t="str">
        <f t="shared" si="428"/>
        <v>21:0197</v>
      </c>
      <c r="E4386" t="s">
        <v>17133</v>
      </c>
      <c r="F4386" t="s">
        <v>17134</v>
      </c>
      <c r="H4386">
        <v>55.177016500000001</v>
      </c>
      <c r="I4386">
        <v>-59.278467900000003</v>
      </c>
      <c r="J4386" s="1" t="str">
        <f t="shared" si="429"/>
        <v>Fluid (stream)</v>
      </c>
      <c r="K4386" s="1" t="str">
        <f t="shared" si="430"/>
        <v>Untreated Water</v>
      </c>
      <c r="L4386">
        <v>5</v>
      </c>
      <c r="M4386" t="s">
        <v>11392</v>
      </c>
      <c r="N4386">
        <v>74</v>
      </c>
      <c r="O4386">
        <v>2.5000000000000001E-2</v>
      </c>
      <c r="P4386">
        <v>70</v>
      </c>
      <c r="Q4386">
        <v>6.1</v>
      </c>
    </row>
    <row r="4387" spans="1:17" hidden="1" x14ac:dyDescent="0.3">
      <c r="A4387" t="s">
        <v>17135</v>
      </c>
      <c r="B4387" t="s">
        <v>17136</v>
      </c>
      <c r="C4387" s="1" t="str">
        <f t="shared" si="427"/>
        <v>21:0640</v>
      </c>
      <c r="D4387" s="1" t="str">
        <f t="shared" si="428"/>
        <v>21:0197</v>
      </c>
      <c r="E4387" t="s">
        <v>17137</v>
      </c>
      <c r="F4387" t="s">
        <v>17138</v>
      </c>
      <c r="H4387">
        <v>55.198343999999999</v>
      </c>
      <c r="I4387">
        <v>-59.263138499999997</v>
      </c>
      <c r="J4387" s="1" t="str">
        <f t="shared" si="429"/>
        <v>Fluid (stream)</v>
      </c>
      <c r="K4387" s="1" t="str">
        <f t="shared" si="430"/>
        <v>Untreated Water</v>
      </c>
      <c r="L4387">
        <v>5</v>
      </c>
      <c r="M4387" t="s">
        <v>11397</v>
      </c>
      <c r="N4387">
        <v>75</v>
      </c>
      <c r="O4387">
        <v>2.5000000000000001E-2</v>
      </c>
      <c r="P4387">
        <v>50</v>
      </c>
      <c r="Q4387">
        <v>6.1</v>
      </c>
    </row>
    <row r="4388" spans="1:17" hidden="1" x14ac:dyDescent="0.3">
      <c r="A4388" t="s">
        <v>17139</v>
      </c>
      <c r="B4388" t="s">
        <v>17140</v>
      </c>
      <c r="C4388" s="1" t="str">
        <f t="shared" si="427"/>
        <v>21:0640</v>
      </c>
      <c r="D4388" s="1" t="str">
        <f t="shared" si="428"/>
        <v>21:0197</v>
      </c>
      <c r="E4388" t="s">
        <v>17141</v>
      </c>
      <c r="F4388" t="s">
        <v>17142</v>
      </c>
      <c r="H4388">
        <v>55.207298399999999</v>
      </c>
      <c r="I4388">
        <v>-59.2450367</v>
      </c>
      <c r="J4388" s="1" t="str">
        <f t="shared" si="429"/>
        <v>Fluid (stream)</v>
      </c>
      <c r="K4388" s="1" t="str">
        <f t="shared" si="430"/>
        <v>Untreated Water</v>
      </c>
      <c r="L4388">
        <v>5</v>
      </c>
      <c r="M4388" t="s">
        <v>11402</v>
      </c>
      <c r="N4388">
        <v>76</v>
      </c>
      <c r="O4388">
        <v>2.5000000000000001E-2</v>
      </c>
      <c r="P4388">
        <v>60</v>
      </c>
      <c r="Q4388">
        <v>6.2</v>
      </c>
    </row>
    <row r="4389" spans="1:17" hidden="1" x14ac:dyDescent="0.3">
      <c r="A4389" t="s">
        <v>17143</v>
      </c>
      <c r="B4389" t="s">
        <v>17144</v>
      </c>
      <c r="C4389" s="1" t="str">
        <f t="shared" si="427"/>
        <v>21:0640</v>
      </c>
      <c r="D4389" s="1" t="str">
        <f t="shared" si="428"/>
        <v>21:0197</v>
      </c>
      <c r="E4389" t="s">
        <v>17145</v>
      </c>
      <c r="F4389" t="s">
        <v>17146</v>
      </c>
      <c r="H4389">
        <v>55.185414199999997</v>
      </c>
      <c r="I4389">
        <v>-59.235605999999997</v>
      </c>
      <c r="J4389" s="1" t="str">
        <f t="shared" si="429"/>
        <v>Fluid (stream)</v>
      </c>
      <c r="K4389" s="1" t="str">
        <f t="shared" si="430"/>
        <v>Untreated Water</v>
      </c>
      <c r="L4389">
        <v>5</v>
      </c>
      <c r="M4389" t="s">
        <v>11411</v>
      </c>
      <c r="N4389">
        <v>77</v>
      </c>
      <c r="O4389">
        <v>2.5000000000000001E-2</v>
      </c>
      <c r="P4389">
        <v>50</v>
      </c>
      <c r="Q4389">
        <v>6.1</v>
      </c>
    </row>
    <row r="4390" spans="1:17" hidden="1" x14ac:dyDescent="0.3">
      <c r="A4390" t="s">
        <v>17147</v>
      </c>
      <c r="B4390" t="s">
        <v>17148</v>
      </c>
      <c r="C4390" s="1" t="str">
        <f t="shared" si="427"/>
        <v>21:0640</v>
      </c>
      <c r="D4390" s="1" t="str">
        <f>HYPERLINK("http://geochem.nrcan.gc.ca/cdogs/content/svy/svy_e.htm", "")</f>
        <v/>
      </c>
      <c r="G4390" s="1" t="str">
        <f>HYPERLINK("http://geochem.nrcan.gc.ca/cdogs/content/cr_/cr_00080_e.htm", "80")</f>
        <v>80</v>
      </c>
      <c r="J4390" t="s">
        <v>11453</v>
      </c>
      <c r="K4390" t="s">
        <v>11454</v>
      </c>
      <c r="L4390">
        <v>5</v>
      </c>
      <c r="M4390" t="s">
        <v>11455</v>
      </c>
      <c r="N4390">
        <v>78</v>
      </c>
      <c r="O4390">
        <v>0.2</v>
      </c>
      <c r="P4390">
        <v>90</v>
      </c>
      <c r="Q4390">
        <v>7.1</v>
      </c>
    </row>
    <row r="4391" spans="1:17" hidden="1" x14ac:dyDescent="0.3">
      <c r="A4391" t="s">
        <v>17149</v>
      </c>
      <c r="B4391" t="s">
        <v>17150</v>
      </c>
      <c r="C4391" s="1" t="str">
        <f t="shared" si="427"/>
        <v>21:0640</v>
      </c>
      <c r="D4391" s="1" t="str">
        <f t="shared" ref="D4391:D4418" si="431">HYPERLINK("http://geochem.nrcan.gc.ca/cdogs/content/svy/svy210197_e.htm", "21:0197")</f>
        <v>21:0197</v>
      </c>
      <c r="E4391" t="s">
        <v>17151</v>
      </c>
      <c r="F4391" t="s">
        <v>17152</v>
      </c>
      <c r="H4391">
        <v>55.181834799999997</v>
      </c>
      <c r="I4391">
        <v>-59.233756300000003</v>
      </c>
      <c r="J4391" s="1" t="str">
        <f t="shared" ref="J4391:J4418" si="432">HYPERLINK("http://geochem.nrcan.gc.ca/cdogs/content/kwd/kwd020018_e.htm", "Fluid (stream)")</f>
        <v>Fluid (stream)</v>
      </c>
      <c r="K4391" s="1" t="str">
        <f t="shared" ref="K4391:K4418" si="433">HYPERLINK("http://geochem.nrcan.gc.ca/cdogs/content/kwd/kwd080007_e.htm", "Untreated Water")</f>
        <v>Untreated Water</v>
      </c>
      <c r="L4391">
        <v>5</v>
      </c>
      <c r="M4391" t="s">
        <v>11416</v>
      </c>
      <c r="N4391">
        <v>79</v>
      </c>
      <c r="O4391">
        <v>0.12</v>
      </c>
      <c r="P4391">
        <v>60</v>
      </c>
      <c r="Q4391">
        <v>6.5</v>
      </c>
    </row>
    <row r="4392" spans="1:17" hidden="1" x14ac:dyDescent="0.3">
      <c r="A4392" t="s">
        <v>17153</v>
      </c>
      <c r="B4392" t="s">
        <v>17154</v>
      </c>
      <c r="C4392" s="1" t="str">
        <f t="shared" si="427"/>
        <v>21:0640</v>
      </c>
      <c r="D4392" s="1" t="str">
        <f t="shared" si="431"/>
        <v>21:0197</v>
      </c>
      <c r="E4392" t="s">
        <v>17155</v>
      </c>
      <c r="F4392" t="s">
        <v>17156</v>
      </c>
      <c r="H4392">
        <v>55.164304999999999</v>
      </c>
      <c r="I4392">
        <v>-59.231928500000002</v>
      </c>
      <c r="J4392" s="1" t="str">
        <f t="shared" si="432"/>
        <v>Fluid (stream)</v>
      </c>
      <c r="K4392" s="1" t="str">
        <f t="shared" si="433"/>
        <v>Untreated Water</v>
      </c>
      <c r="L4392">
        <v>5</v>
      </c>
      <c r="M4392" t="s">
        <v>11421</v>
      </c>
      <c r="N4392">
        <v>80</v>
      </c>
      <c r="O4392">
        <v>0.66</v>
      </c>
      <c r="P4392">
        <v>170</v>
      </c>
      <c r="Q4392">
        <v>6.4</v>
      </c>
    </row>
    <row r="4393" spans="1:17" hidden="1" x14ac:dyDescent="0.3">
      <c r="A4393" t="s">
        <v>17157</v>
      </c>
      <c r="B4393" t="s">
        <v>17158</v>
      </c>
      <c r="C4393" s="1" t="str">
        <f t="shared" si="427"/>
        <v>21:0640</v>
      </c>
      <c r="D4393" s="1" t="str">
        <f t="shared" si="431"/>
        <v>21:0197</v>
      </c>
      <c r="E4393" t="s">
        <v>17159</v>
      </c>
      <c r="F4393" t="s">
        <v>17160</v>
      </c>
      <c r="H4393">
        <v>55.152338700000001</v>
      </c>
      <c r="I4393">
        <v>-59.215831600000001</v>
      </c>
      <c r="J4393" s="1" t="str">
        <f t="shared" si="432"/>
        <v>Fluid (stream)</v>
      </c>
      <c r="K4393" s="1" t="str">
        <f t="shared" si="433"/>
        <v>Untreated Water</v>
      </c>
      <c r="L4393">
        <v>5</v>
      </c>
      <c r="M4393" t="s">
        <v>11426</v>
      </c>
      <c r="N4393">
        <v>81</v>
      </c>
      <c r="O4393">
        <v>0.46</v>
      </c>
      <c r="P4393">
        <v>120</v>
      </c>
      <c r="Q4393">
        <v>6.2</v>
      </c>
    </row>
    <row r="4394" spans="1:17" hidden="1" x14ac:dyDescent="0.3">
      <c r="A4394" t="s">
        <v>17161</v>
      </c>
      <c r="B4394" t="s">
        <v>17162</v>
      </c>
      <c r="C4394" s="1" t="str">
        <f t="shared" si="427"/>
        <v>21:0640</v>
      </c>
      <c r="D4394" s="1" t="str">
        <f t="shared" si="431"/>
        <v>21:0197</v>
      </c>
      <c r="E4394" t="s">
        <v>17163</v>
      </c>
      <c r="F4394" t="s">
        <v>17164</v>
      </c>
      <c r="H4394">
        <v>55.206413599999998</v>
      </c>
      <c r="I4394">
        <v>-59.172813599999998</v>
      </c>
      <c r="J4394" s="1" t="str">
        <f t="shared" si="432"/>
        <v>Fluid (stream)</v>
      </c>
      <c r="K4394" s="1" t="str">
        <f t="shared" si="433"/>
        <v>Untreated Water</v>
      </c>
      <c r="L4394">
        <v>5</v>
      </c>
      <c r="M4394" t="s">
        <v>11440</v>
      </c>
      <c r="N4394">
        <v>82</v>
      </c>
      <c r="O4394">
        <v>1.25</v>
      </c>
      <c r="P4394">
        <v>80</v>
      </c>
      <c r="Q4394">
        <v>6.4</v>
      </c>
    </row>
    <row r="4395" spans="1:17" hidden="1" x14ac:dyDescent="0.3">
      <c r="A4395" t="s">
        <v>17165</v>
      </c>
      <c r="B4395" t="s">
        <v>17166</v>
      </c>
      <c r="C4395" s="1" t="str">
        <f t="shared" si="427"/>
        <v>21:0640</v>
      </c>
      <c r="D4395" s="1" t="str">
        <f t="shared" si="431"/>
        <v>21:0197</v>
      </c>
      <c r="E4395" t="s">
        <v>17167</v>
      </c>
      <c r="F4395" t="s">
        <v>17168</v>
      </c>
      <c r="H4395">
        <v>55.185579300000001</v>
      </c>
      <c r="I4395">
        <v>-59.137701900000003</v>
      </c>
      <c r="J4395" s="1" t="str">
        <f t="shared" si="432"/>
        <v>Fluid (stream)</v>
      </c>
      <c r="K4395" s="1" t="str">
        <f t="shared" si="433"/>
        <v>Untreated Water</v>
      </c>
      <c r="L4395">
        <v>5</v>
      </c>
      <c r="M4395" t="s">
        <v>11445</v>
      </c>
      <c r="N4395">
        <v>83</v>
      </c>
      <c r="O4395">
        <v>0.12</v>
      </c>
      <c r="P4395">
        <v>100</v>
      </c>
      <c r="Q4395">
        <v>6.3</v>
      </c>
    </row>
    <row r="4396" spans="1:17" hidden="1" x14ac:dyDescent="0.3">
      <c r="A4396" t="s">
        <v>17169</v>
      </c>
      <c r="B4396" t="s">
        <v>17170</v>
      </c>
      <c r="C4396" s="1" t="str">
        <f t="shared" si="427"/>
        <v>21:0640</v>
      </c>
      <c r="D4396" s="1" t="str">
        <f t="shared" si="431"/>
        <v>21:0197</v>
      </c>
      <c r="E4396" t="s">
        <v>17171</v>
      </c>
      <c r="F4396" t="s">
        <v>17172</v>
      </c>
      <c r="H4396">
        <v>55.161346399999999</v>
      </c>
      <c r="I4396">
        <v>-59.144396899999997</v>
      </c>
      <c r="J4396" s="1" t="str">
        <f t="shared" si="432"/>
        <v>Fluid (stream)</v>
      </c>
      <c r="K4396" s="1" t="str">
        <f t="shared" si="433"/>
        <v>Untreated Water</v>
      </c>
      <c r="L4396">
        <v>5</v>
      </c>
      <c r="M4396" t="s">
        <v>11450</v>
      </c>
      <c r="N4396">
        <v>84</v>
      </c>
      <c r="O4396">
        <v>0.1</v>
      </c>
      <c r="P4396">
        <v>170</v>
      </c>
      <c r="Q4396">
        <v>6.2</v>
      </c>
    </row>
    <row r="4397" spans="1:17" hidden="1" x14ac:dyDescent="0.3">
      <c r="A4397" t="s">
        <v>17173</v>
      </c>
      <c r="B4397" t="s">
        <v>17174</v>
      </c>
      <c r="C4397" s="1" t="str">
        <f t="shared" si="427"/>
        <v>21:0640</v>
      </c>
      <c r="D4397" s="1" t="str">
        <f t="shared" si="431"/>
        <v>21:0197</v>
      </c>
      <c r="E4397" t="s">
        <v>17175</v>
      </c>
      <c r="F4397" t="s">
        <v>17176</v>
      </c>
      <c r="H4397">
        <v>55.142486900000002</v>
      </c>
      <c r="I4397">
        <v>-59.192014700000001</v>
      </c>
      <c r="J4397" s="1" t="str">
        <f t="shared" si="432"/>
        <v>Fluid (stream)</v>
      </c>
      <c r="K4397" s="1" t="str">
        <f t="shared" si="433"/>
        <v>Untreated Water</v>
      </c>
      <c r="L4397">
        <v>5</v>
      </c>
      <c r="M4397" t="s">
        <v>11460</v>
      </c>
      <c r="N4397">
        <v>85</v>
      </c>
      <c r="O4397">
        <v>0.2</v>
      </c>
      <c r="P4397">
        <v>100</v>
      </c>
      <c r="Q4397">
        <v>6.3</v>
      </c>
    </row>
    <row r="4398" spans="1:17" hidden="1" x14ac:dyDescent="0.3">
      <c r="A4398" t="s">
        <v>17177</v>
      </c>
      <c r="B4398" t="s">
        <v>17178</v>
      </c>
      <c r="C4398" s="1" t="str">
        <f t="shared" si="427"/>
        <v>21:0640</v>
      </c>
      <c r="D4398" s="1" t="str">
        <f t="shared" si="431"/>
        <v>21:0197</v>
      </c>
      <c r="E4398" t="s">
        <v>17179</v>
      </c>
      <c r="F4398" t="s">
        <v>17180</v>
      </c>
      <c r="H4398">
        <v>55.139765099999998</v>
      </c>
      <c r="I4398">
        <v>-59.192916799999999</v>
      </c>
      <c r="J4398" s="1" t="str">
        <f t="shared" si="432"/>
        <v>Fluid (stream)</v>
      </c>
      <c r="K4398" s="1" t="str">
        <f t="shared" si="433"/>
        <v>Untreated Water</v>
      </c>
      <c r="L4398">
        <v>5</v>
      </c>
      <c r="M4398" t="s">
        <v>11465</v>
      </c>
      <c r="N4398">
        <v>86</v>
      </c>
      <c r="O4398">
        <v>0.24</v>
      </c>
      <c r="P4398">
        <v>80</v>
      </c>
      <c r="Q4398">
        <v>6</v>
      </c>
    </row>
    <row r="4399" spans="1:17" hidden="1" x14ac:dyDescent="0.3">
      <c r="A4399" t="s">
        <v>17181</v>
      </c>
      <c r="B4399" t="s">
        <v>17182</v>
      </c>
      <c r="C4399" s="1" t="str">
        <f t="shared" si="427"/>
        <v>21:0640</v>
      </c>
      <c r="D4399" s="1" t="str">
        <f t="shared" si="431"/>
        <v>21:0197</v>
      </c>
      <c r="E4399" t="s">
        <v>17183</v>
      </c>
      <c r="F4399" t="s">
        <v>17184</v>
      </c>
      <c r="H4399">
        <v>55.1206064</v>
      </c>
      <c r="I4399">
        <v>-59.216521399999998</v>
      </c>
      <c r="J4399" s="1" t="str">
        <f t="shared" si="432"/>
        <v>Fluid (stream)</v>
      </c>
      <c r="K4399" s="1" t="str">
        <f t="shared" si="433"/>
        <v>Untreated Water</v>
      </c>
      <c r="L4399">
        <v>5</v>
      </c>
      <c r="M4399" t="s">
        <v>11470</v>
      </c>
      <c r="N4399">
        <v>87</v>
      </c>
      <c r="O4399">
        <v>0.2</v>
      </c>
      <c r="P4399">
        <v>50</v>
      </c>
      <c r="Q4399">
        <v>5.8</v>
      </c>
    </row>
    <row r="4400" spans="1:17" hidden="1" x14ac:dyDescent="0.3">
      <c r="A4400" t="s">
        <v>17185</v>
      </c>
      <c r="B4400" t="s">
        <v>17186</v>
      </c>
      <c r="C4400" s="1" t="str">
        <f t="shared" si="427"/>
        <v>21:0640</v>
      </c>
      <c r="D4400" s="1" t="str">
        <f t="shared" si="431"/>
        <v>21:0197</v>
      </c>
      <c r="E4400" t="s">
        <v>17187</v>
      </c>
      <c r="F4400" t="s">
        <v>17188</v>
      </c>
      <c r="H4400">
        <v>55.0896288</v>
      </c>
      <c r="I4400">
        <v>-59.264611700000003</v>
      </c>
      <c r="J4400" s="1" t="str">
        <f t="shared" si="432"/>
        <v>Fluid (stream)</v>
      </c>
      <c r="K4400" s="1" t="str">
        <f t="shared" si="433"/>
        <v>Untreated Water</v>
      </c>
      <c r="L4400">
        <v>5</v>
      </c>
      <c r="M4400" t="s">
        <v>11475</v>
      </c>
      <c r="N4400">
        <v>88</v>
      </c>
      <c r="O4400">
        <v>0.21</v>
      </c>
      <c r="P4400">
        <v>30</v>
      </c>
      <c r="Q4400">
        <v>5.8</v>
      </c>
    </row>
    <row r="4401" spans="1:17" hidden="1" x14ac:dyDescent="0.3">
      <c r="A4401" t="s">
        <v>17189</v>
      </c>
      <c r="B4401" t="s">
        <v>17190</v>
      </c>
      <c r="C4401" s="1" t="str">
        <f t="shared" si="427"/>
        <v>21:0640</v>
      </c>
      <c r="D4401" s="1" t="str">
        <f t="shared" si="431"/>
        <v>21:0197</v>
      </c>
      <c r="E4401" t="s">
        <v>17191</v>
      </c>
      <c r="F4401" t="s">
        <v>17192</v>
      </c>
      <c r="H4401">
        <v>55.0803212</v>
      </c>
      <c r="I4401">
        <v>-59.269679400000001</v>
      </c>
      <c r="J4401" s="1" t="str">
        <f t="shared" si="432"/>
        <v>Fluid (stream)</v>
      </c>
      <c r="K4401" s="1" t="str">
        <f t="shared" si="433"/>
        <v>Untreated Water</v>
      </c>
      <c r="L4401">
        <v>5</v>
      </c>
      <c r="M4401" t="s">
        <v>11480</v>
      </c>
      <c r="N4401">
        <v>89</v>
      </c>
      <c r="O4401">
        <v>1.1399999999999999</v>
      </c>
      <c r="P4401">
        <v>70</v>
      </c>
      <c r="Q4401">
        <v>5.7</v>
      </c>
    </row>
    <row r="4402" spans="1:17" hidden="1" x14ac:dyDescent="0.3">
      <c r="A4402" t="s">
        <v>17193</v>
      </c>
      <c r="B4402" t="s">
        <v>17194</v>
      </c>
      <c r="C4402" s="1" t="str">
        <f t="shared" si="427"/>
        <v>21:0640</v>
      </c>
      <c r="D4402" s="1" t="str">
        <f t="shared" si="431"/>
        <v>21:0197</v>
      </c>
      <c r="E4402" t="s">
        <v>17195</v>
      </c>
      <c r="F4402" t="s">
        <v>17196</v>
      </c>
      <c r="H4402">
        <v>55.074429199999997</v>
      </c>
      <c r="I4402">
        <v>-59.272807899999997</v>
      </c>
      <c r="J4402" s="1" t="str">
        <f t="shared" si="432"/>
        <v>Fluid (stream)</v>
      </c>
      <c r="K4402" s="1" t="str">
        <f t="shared" si="433"/>
        <v>Untreated Water</v>
      </c>
      <c r="L4402">
        <v>5</v>
      </c>
      <c r="M4402" t="s">
        <v>12548</v>
      </c>
      <c r="N4402">
        <v>90</v>
      </c>
      <c r="O4402">
        <v>1.83</v>
      </c>
      <c r="P4402">
        <v>120</v>
      </c>
      <c r="Q4402">
        <v>5.9</v>
      </c>
    </row>
    <row r="4403" spans="1:17" hidden="1" x14ac:dyDescent="0.3">
      <c r="A4403" t="s">
        <v>17197</v>
      </c>
      <c r="B4403" t="s">
        <v>17198</v>
      </c>
      <c r="C4403" s="1" t="str">
        <f t="shared" si="427"/>
        <v>21:0640</v>
      </c>
      <c r="D4403" s="1" t="str">
        <f t="shared" si="431"/>
        <v>21:0197</v>
      </c>
      <c r="E4403" t="s">
        <v>17199</v>
      </c>
      <c r="F4403" t="s">
        <v>17200</v>
      </c>
      <c r="H4403">
        <v>55.056872900000002</v>
      </c>
      <c r="I4403">
        <v>-59.283932999999998</v>
      </c>
      <c r="J4403" s="1" t="str">
        <f t="shared" si="432"/>
        <v>Fluid (stream)</v>
      </c>
      <c r="K4403" s="1" t="str">
        <f t="shared" si="433"/>
        <v>Untreated Water</v>
      </c>
      <c r="L4403">
        <v>6</v>
      </c>
      <c r="M4403" t="s">
        <v>11431</v>
      </c>
      <c r="N4403">
        <v>91</v>
      </c>
      <c r="O4403">
        <v>0.14000000000000001</v>
      </c>
      <c r="P4403">
        <v>50</v>
      </c>
      <c r="Q4403">
        <v>5.5</v>
      </c>
    </row>
    <row r="4404" spans="1:17" hidden="1" x14ac:dyDescent="0.3">
      <c r="A4404" t="s">
        <v>17201</v>
      </c>
      <c r="B4404" t="s">
        <v>17202</v>
      </c>
      <c r="C4404" s="1" t="str">
        <f t="shared" si="427"/>
        <v>21:0640</v>
      </c>
      <c r="D4404" s="1" t="str">
        <f t="shared" si="431"/>
        <v>21:0197</v>
      </c>
      <c r="E4404" t="s">
        <v>17199</v>
      </c>
      <c r="F4404" t="s">
        <v>17203</v>
      </c>
      <c r="H4404">
        <v>55.056872900000002</v>
      </c>
      <c r="I4404">
        <v>-59.283932999999998</v>
      </c>
      <c r="J4404" s="1" t="str">
        <f t="shared" si="432"/>
        <v>Fluid (stream)</v>
      </c>
      <c r="K4404" s="1" t="str">
        <f t="shared" si="433"/>
        <v>Untreated Water</v>
      </c>
      <c r="L4404">
        <v>6</v>
      </c>
      <c r="M4404" t="s">
        <v>11435</v>
      </c>
      <c r="N4404">
        <v>92</v>
      </c>
      <c r="O4404">
        <v>0.19</v>
      </c>
      <c r="P4404">
        <v>80</v>
      </c>
      <c r="Q4404">
        <v>5.6</v>
      </c>
    </row>
    <row r="4405" spans="1:17" hidden="1" x14ac:dyDescent="0.3">
      <c r="A4405" t="s">
        <v>17204</v>
      </c>
      <c r="B4405" t="s">
        <v>17205</v>
      </c>
      <c r="C4405" s="1" t="str">
        <f t="shared" si="427"/>
        <v>21:0640</v>
      </c>
      <c r="D4405" s="1" t="str">
        <f t="shared" si="431"/>
        <v>21:0197</v>
      </c>
      <c r="E4405" t="s">
        <v>17206</v>
      </c>
      <c r="F4405" t="s">
        <v>17207</v>
      </c>
      <c r="H4405">
        <v>55.031518300000002</v>
      </c>
      <c r="I4405">
        <v>-59.336824300000004</v>
      </c>
      <c r="J4405" s="1" t="str">
        <f t="shared" si="432"/>
        <v>Fluid (stream)</v>
      </c>
      <c r="K4405" s="1" t="str">
        <f t="shared" si="433"/>
        <v>Untreated Water</v>
      </c>
      <c r="L4405">
        <v>6</v>
      </c>
      <c r="M4405" t="s">
        <v>11392</v>
      </c>
      <c r="N4405">
        <v>93</v>
      </c>
      <c r="O4405">
        <v>0.23</v>
      </c>
      <c r="P4405">
        <v>80</v>
      </c>
      <c r="Q4405">
        <v>5.8</v>
      </c>
    </row>
    <row r="4406" spans="1:17" hidden="1" x14ac:dyDescent="0.3">
      <c r="A4406" t="s">
        <v>17208</v>
      </c>
      <c r="B4406" t="s">
        <v>17209</v>
      </c>
      <c r="C4406" s="1" t="str">
        <f t="shared" si="427"/>
        <v>21:0640</v>
      </c>
      <c r="D4406" s="1" t="str">
        <f t="shared" si="431"/>
        <v>21:0197</v>
      </c>
      <c r="E4406" t="s">
        <v>17210</v>
      </c>
      <c r="F4406" t="s">
        <v>17211</v>
      </c>
      <c r="H4406">
        <v>55.042295199999998</v>
      </c>
      <c r="I4406">
        <v>-59.342930000000003</v>
      </c>
      <c r="J4406" s="1" t="str">
        <f t="shared" si="432"/>
        <v>Fluid (stream)</v>
      </c>
      <c r="K4406" s="1" t="str">
        <f t="shared" si="433"/>
        <v>Untreated Water</v>
      </c>
      <c r="L4406">
        <v>6</v>
      </c>
      <c r="M4406" t="s">
        <v>11397</v>
      </c>
      <c r="N4406">
        <v>94</v>
      </c>
      <c r="O4406">
        <v>0.19</v>
      </c>
      <c r="P4406">
        <v>50</v>
      </c>
      <c r="Q4406">
        <v>4.9000000000000004</v>
      </c>
    </row>
    <row r="4407" spans="1:17" hidden="1" x14ac:dyDescent="0.3">
      <c r="A4407" t="s">
        <v>17212</v>
      </c>
      <c r="B4407" t="s">
        <v>17213</v>
      </c>
      <c r="C4407" s="1" t="str">
        <f t="shared" si="427"/>
        <v>21:0640</v>
      </c>
      <c r="D4407" s="1" t="str">
        <f t="shared" si="431"/>
        <v>21:0197</v>
      </c>
      <c r="E4407" t="s">
        <v>17214</v>
      </c>
      <c r="F4407" t="s">
        <v>17215</v>
      </c>
      <c r="H4407">
        <v>55.043893799999999</v>
      </c>
      <c r="I4407">
        <v>-59.3462636</v>
      </c>
      <c r="J4407" s="1" t="str">
        <f t="shared" si="432"/>
        <v>Fluid (stream)</v>
      </c>
      <c r="K4407" s="1" t="str">
        <f t="shared" si="433"/>
        <v>Untreated Water</v>
      </c>
      <c r="L4407">
        <v>6</v>
      </c>
      <c r="M4407" t="s">
        <v>11402</v>
      </c>
      <c r="N4407">
        <v>95</v>
      </c>
      <c r="O4407">
        <v>0.11</v>
      </c>
      <c r="P4407">
        <v>60</v>
      </c>
      <c r="Q4407">
        <v>5.3</v>
      </c>
    </row>
    <row r="4408" spans="1:17" hidden="1" x14ac:dyDescent="0.3">
      <c r="A4408" t="s">
        <v>17216</v>
      </c>
      <c r="B4408" t="s">
        <v>17217</v>
      </c>
      <c r="C4408" s="1" t="str">
        <f t="shared" si="427"/>
        <v>21:0640</v>
      </c>
      <c r="D4408" s="1" t="str">
        <f t="shared" si="431"/>
        <v>21:0197</v>
      </c>
      <c r="E4408" t="s">
        <v>17218</v>
      </c>
      <c r="F4408" t="s">
        <v>17219</v>
      </c>
      <c r="H4408">
        <v>55.040298800000002</v>
      </c>
      <c r="I4408">
        <v>-59.355538699999997</v>
      </c>
      <c r="J4408" s="1" t="str">
        <f t="shared" si="432"/>
        <v>Fluid (stream)</v>
      </c>
      <c r="K4408" s="1" t="str">
        <f t="shared" si="433"/>
        <v>Untreated Water</v>
      </c>
      <c r="L4408">
        <v>6</v>
      </c>
      <c r="M4408" t="s">
        <v>11411</v>
      </c>
      <c r="N4408">
        <v>96</v>
      </c>
      <c r="O4408">
        <v>7.0000000000000007E-2</v>
      </c>
      <c r="P4408">
        <v>60</v>
      </c>
      <c r="Q4408">
        <v>5.6</v>
      </c>
    </row>
    <row r="4409" spans="1:17" hidden="1" x14ac:dyDescent="0.3">
      <c r="A4409" t="s">
        <v>17220</v>
      </c>
      <c r="B4409" t="s">
        <v>17221</v>
      </c>
      <c r="C4409" s="1" t="str">
        <f t="shared" ref="C4409:C4440" si="434">HYPERLINK("http://geochem.nrcan.gc.ca/cdogs/content/bdl/bdl210640_e.htm", "21:0640")</f>
        <v>21:0640</v>
      </c>
      <c r="D4409" s="1" t="str">
        <f t="shared" si="431"/>
        <v>21:0197</v>
      </c>
      <c r="E4409" t="s">
        <v>17222</v>
      </c>
      <c r="F4409" t="s">
        <v>17223</v>
      </c>
      <c r="H4409">
        <v>55.033771899999998</v>
      </c>
      <c r="I4409">
        <v>-59.359303099999998</v>
      </c>
      <c r="J4409" s="1" t="str">
        <f t="shared" si="432"/>
        <v>Fluid (stream)</v>
      </c>
      <c r="K4409" s="1" t="str">
        <f t="shared" si="433"/>
        <v>Untreated Water</v>
      </c>
      <c r="L4409">
        <v>6</v>
      </c>
      <c r="M4409" t="s">
        <v>11416</v>
      </c>
      <c r="N4409">
        <v>97</v>
      </c>
      <c r="O4409">
        <v>0.25</v>
      </c>
      <c r="P4409">
        <v>60</v>
      </c>
      <c r="Q4409">
        <v>5.8</v>
      </c>
    </row>
    <row r="4410" spans="1:17" hidden="1" x14ac:dyDescent="0.3">
      <c r="A4410" t="s">
        <v>17224</v>
      </c>
      <c r="B4410" t="s">
        <v>17225</v>
      </c>
      <c r="C4410" s="1" t="str">
        <f t="shared" si="434"/>
        <v>21:0640</v>
      </c>
      <c r="D4410" s="1" t="str">
        <f t="shared" si="431"/>
        <v>21:0197</v>
      </c>
      <c r="E4410" t="s">
        <v>17226</v>
      </c>
      <c r="F4410" t="s">
        <v>17227</v>
      </c>
      <c r="H4410">
        <v>55.032338799999998</v>
      </c>
      <c r="I4410">
        <v>-59.393991399999997</v>
      </c>
      <c r="J4410" s="1" t="str">
        <f t="shared" si="432"/>
        <v>Fluid (stream)</v>
      </c>
      <c r="K4410" s="1" t="str">
        <f t="shared" si="433"/>
        <v>Untreated Water</v>
      </c>
      <c r="L4410">
        <v>6</v>
      </c>
      <c r="M4410" t="s">
        <v>11421</v>
      </c>
      <c r="N4410">
        <v>98</v>
      </c>
      <c r="O4410">
        <v>0.42</v>
      </c>
      <c r="P4410">
        <v>110</v>
      </c>
      <c r="Q4410">
        <v>5.8</v>
      </c>
    </row>
    <row r="4411" spans="1:17" hidden="1" x14ac:dyDescent="0.3">
      <c r="A4411" t="s">
        <v>17228</v>
      </c>
      <c r="B4411" t="s">
        <v>17229</v>
      </c>
      <c r="C4411" s="1" t="str">
        <f t="shared" si="434"/>
        <v>21:0640</v>
      </c>
      <c r="D4411" s="1" t="str">
        <f t="shared" si="431"/>
        <v>21:0197</v>
      </c>
      <c r="E4411" t="s">
        <v>17230</v>
      </c>
      <c r="F4411" t="s">
        <v>17231</v>
      </c>
      <c r="H4411">
        <v>55.034137000000001</v>
      </c>
      <c r="I4411">
        <v>-59.415789500000002</v>
      </c>
      <c r="J4411" s="1" t="str">
        <f t="shared" si="432"/>
        <v>Fluid (stream)</v>
      </c>
      <c r="K4411" s="1" t="str">
        <f t="shared" si="433"/>
        <v>Untreated Water</v>
      </c>
      <c r="L4411">
        <v>6</v>
      </c>
      <c r="M4411" t="s">
        <v>11426</v>
      </c>
      <c r="N4411">
        <v>99</v>
      </c>
      <c r="O4411">
        <v>2.5000000000000001E-2</v>
      </c>
      <c r="P4411">
        <v>40</v>
      </c>
      <c r="Q4411">
        <v>4.8</v>
      </c>
    </row>
    <row r="4412" spans="1:17" hidden="1" x14ac:dyDescent="0.3">
      <c r="A4412" t="s">
        <v>17232</v>
      </c>
      <c r="B4412" t="s">
        <v>17233</v>
      </c>
      <c r="C4412" s="1" t="str">
        <f t="shared" si="434"/>
        <v>21:0640</v>
      </c>
      <c r="D4412" s="1" t="str">
        <f t="shared" si="431"/>
        <v>21:0197</v>
      </c>
      <c r="E4412" t="s">
        <v>17234</v>
      </c>
      <c r="F4412" t="s">
        <v>17235</v>
      </c>
      <c r="H4412">
        <v>55.023185900000001</v>
      </c>
      <c r="I4412">
        <v>-59.407308200000003</v>
      </c>
      <c r="J4412" s="1" t="str">
        <f t="shared" si="432"/>
        <v>Fluid (stream)</v>
      </c>
      <c r="K4412" s="1" t="str">
        <f t="shared" si="433"/>
        <v>Untreated Water</v>
      </c>
      <c r="L4412">
        <v>6</v>
      </c>
      <c r="M4412" t="s">
        <v>11440</v>
      </c>
      <c r="N4412">
        <v>100</v>
      </c>
      <c r="O4412">
        <v>0.08</v>
      </c>
      <c r="P4412">
        <v>40</v>
      </c>
      <c r="Q4412">
        <v>5.3</v>
      </c>
    </row>
    <row r="4413" spans="1:17" hidden="1" x14ac:dyDescent="0.3">
      <c r="A4413" t="s">
        <v>17236</v>
      </c>
      <c r="B4413" t="s">
        <v>17237</v>
      </c>
      <c r="C4413" s="1" t="str">
        <f t="shared" si="434"/>
        <v>21:0640</v>
      </c>
      <c r="D4413" s="1" t="str">
        <f t="shared" si="431"/>
        <v>21:0197</v>
      </c>
      <c r="E4413" t="s">
        <v>17238</v>
      </c>
      <c r="F4413" t="s">
        <v>17239</v>
      </c>
      <c r="H4413">
        <v>55.004773200000002</v>
      </c>
      <c r="I4413">
        <v>-59.407472499999997</v>
      </c>
      <c r="J4413" s="1" t="str">
        <f t="shared" si="432"/>
        <v>Fluid (stream)</v>
      </c>
      <c r="K4413" s="1" t="str">
        <f t="shared" si="433"/>
        <v>Untreated Water</v>
      </c>
      <c r="L4413">
        <v>6</v>
      </c>
      <c r="M4413" t="s">
        <v>11445</v>
      </c>
      <c r="N4413">
        <v>101</v>
      </c>
      <c r="O4413">
        <v>0.33</v>
      </c>
      <c r="P4413">
        <v>60</v>
      </c>
      <c r="Q4413">
        <v>4.9000000000000004</v>
      </c>
    </row>
    <row r="4414" spans="1:17" hidden="1" x14ac:dyDescent="0.3">
      <c r="A4414" t="s">
        <v>17240</v>
      </c>
      <c r="B4414" t="s">
        <v>17241</v>
      </c>
      <c r="C4414" s="1" t="str">
        <f t="shared" si="434"/>
        <v>21:0640</v>
      </c>
      <c r="D4414" s="1" t="str">
        <f t="shared" si="431"/>
        <v>21:0197</v>
      </c>
      <c r="E4414" t="s">
        <v>17242</v>
      </c>
      <c r="F4414" t="s">
        <v>17243</v>
      </c>
      <c r="H4414">
        <v>55.002350800000002</v>
      </c>
      <c r="I4414">
        <v>-59.433426599999997</v>
      </c>
      <c r="J4414" s="1" t="str">
        <f t="shared" si="432"/>
        <v>Fluid (stream)</v>
      </c>
      <c r="K4414" s="1" t="str">
        <f t="shared" si="433"/>
        <v>Untreated Water</v>
      </c>
      <c r="L4414">
        <v>6</v>
      </c>
      <c r="M4414" t="s">
        <v>11450</v>
      </c>
      <c r="N4414">
        <v>102</v>
      </c>
      <c r="O4414">
        <v>2.5000000000000001E-2</v>
      </c>
      <c r="P4414">
        <v>40</v>
      </c>
      <c r="Q4414">
        <v>4.7</v>
      </c>
    </row>
    <row r="4415" spans="1:17" hidden="1" x14ac:dyDescent="0.3">
      <c r="A4415" t="s">
        <v>17244</v>
      </c>
      <c r="B4415" t="s">
        <v>17245</v>
      </c>
      <c r="C4415" s="1" t="str">
        <f t="shared" si="434"/>
        <v>21:0640</v>
      </c>
      <c r="D4415" s="1" t="str">
        <f t="shared" si="431"/>
        <v>21:0197</v>
      </c>
      <c r="E4415" t="s">
        <v>17246</v>
      </c>
      <c r="F4415" t="s">
        <v>17247</v>
      </c>
      <c r="H4415">
        <v>55.016480799999997</v>
      </c>
      <c r="I4415">
        <v>-59.4312161</v>
      </c>
      <c r="J4415" s="1" t="str">
        <f t="shared" si="432"/>
        <v>Fluid (stream)</v>
      </c>
      <c r="K4415" s="1" t="str">
        <f t="shared" si="433"/>
        <v>Untreated Water</v>
      </c>
      <c r="L4415">
        <v>6</v>
      </c>
      <c r="M4415" t="s">
        <v>11460</v>
      </c>
      <c r="N4415">
        <v>103</v>
      </c>
      <c r="O4415">
        <v>0.39</v>
      </c>
      <c r="P4415">
        <v>40</v>
      </c>
      <c r="Q4415">
        <v>4.9000000000000004</v>
      </c>
    </row>
    <row r="4416" spans="1:17" hidden="1" x14ac:dyDescent="0.3">
      <c r="A4416" t="s">
        <v>17248</v>
      </c>
      <c r="B4416" t="s">
        <v>17249</v>
      </c>
      <c r="C4416" s="1" t="str">
        <f t="shared" si="434"/>
        <v>21:0640</v>
      </c>
      <c r="D4416" s="1" t="str">
        <f t="shared" si="431"/>
        <v>21:0197</v>
      </c>
      <c r="E4416" t="s">
        <v>17250</v>
      </c>
      <c r="F4416" t="s">
        <v>17251</v>
      </c>
      <c r="H4416">
        <v>55.0238163</v>
      </c>
      <c r="I4416">
        <v>-59.466018900000002</v>
      </c>
      <c r="J4416" s="1" t="str">
        <f t="shared" si="432"/>
        <v>Fluid (stream)</v>
      </c>
      <c r="K4416" s="1" t="str">
        <f t="shared" si="433"/>
        <v>Untreated Water</v>
      </c>
      <c r="L4416">
        <v>6</v>
      </c>
      <c r="M4416" t="s">
        <v>11465</v>
      </c>
      <c r="N4416">
        <v>104</v>
      </c>
      <c r="O4416">
        <v>0.18</v>
      </c>
      <c r="P4416">
        <v>40</v>
      </c>
      <c r="Q4416">
        <v>5.2</v>
      </c>
    </row>
    <row r="4417" spans="1:17" hidden="1" x14ac:dyDescent="0.3">
      <c r="A4417" t="s">
        <v>17252</v>
      </c>
      <c r="B4417" t="s">
        <v>17253</v>
      </c>
      <c r="C4417" s="1" t="str">
        <f t="shared" si="434"/>
        <v>21:0640</v>
      </c>
      <c r="D4417" s="1" t="str">
        <f t="shared" si="431"/>
        <v>21:0197</v>
      </c>
      <c r="E4417" t="s">
        <v>17254</v>
      </c>
      <c r="F4417" t="s">
        <v>17255</v>
      </c>
      <c r="H4417">
        <v>55.022611900000001</v>
      </c>
      <c r="I4417">
        <v>-59.473533199999999</v>
      </c>
      <c r="J4417" s="1" t="str">
        <f t="shared" si="432"/>
        <v>Fluid (stream)</v>
      </c>
      <c r="K4417" s="1" t="str">
        <f t="shared" si="433"/>
        <v>Untreated Water</v>
      </c>
      <c r="L4417">
        <v>6</v>
      </c>
      <c r="M4417" t="s">
        <v>11470</v>
      </c>
      <c r="N4417">
        <v>105</v>
      </c>
      <c r="O4417">
        <v>0.54</v>
      </c>
      <c r="P4417">
        <v>80</v>
      </c>
      <c r="Q4417">
        <v>5.8</v>
      </c>
    </row>
    <row r="4418" spans="1:17" hidden="1" x14ac:dyDescent="0.3">
      <c r="A4418" t="s">
        <v>17256</v>
      </c>
      <c r="B4418" t="s">
        <v>17257</v>
      </c>
      <c r="C4418" s="1" t="str">
        <f t="shared" si="434"/>
        <v>21:0640</v>
      </c>
      <c r="D4418" s="1" t="str">
        <f t="shared" si="431"/>
        <v>21:0197</v>
      </c>
      <c r="E4418" t="s">
        <v>17258</v>
      </c>
      <c r="F4418" t="s">
        <v>17259</v>
      </c>
      <c r="H4418">
        <v>55.0363604</v>
      </c>
      <c r="I4418">
        <v>-59.4515764</v>
      </c>
      <c r="J4418" s="1" t="str">
        <f t="shared" si="432"/>
        <v>Fluid (stream)</v>
      </c>
      <c r="K4418" s="1" t="str">
        <f t="shared" si="433"/>
        <v>Untreated Water</v>
      </c>
      <c r="L4418">
        <v>6</v>
      </c>
      <c r="M4418" t="s">
        <v>11475</v>
      </c>
      <c r="N4418">
        <v>106</v>
      </c>
      <c r="O4418">
        <v>2.5000000000000001E-2</v>
      </c>
      <c r="P4418">
        <v>40</v>
      </c>
      <c r="Q4418">
        <v>4.8</v>
      </c>
    </row>
    <row r="4419" spans="1:17" hidden="1" x14ac:dyDescent="0.3">
      <c r="A4419" t="s">
        <v>17260</v>
      </c>
      <c r="B4419" t="s">
        <v>17261</v>
      </c>
      <c r="C4419" s="1" t="str">
        <f t="shared" si="434"/>
        <v>21:0640</v>
      </c>
      <c r="D4419" s="1" t="str">
        <f>HYPERLINK("http://geochem.nrcan.gc.ca/cdogs/content/svy/svy_e.htm", "")</f>
        <v/>
      </c>
      <c r="G4419" s="1" t="str">
        <f>HYPERLINK("http://geochem.nrcan.gc.ca/cdogs/content/cr_/cr_00080_e.htm", "80")</f>
        <v>80</v>
      </c>
      <c r="J4419" t="s">
        <v>11453</v>
      </c>
      <c r="K4419" t="s">
        <v>11454</v>
      </c>
      <c r="L4419">
        <v>6</v>
      </c>
      <c r="M4419" t="s">
        <v>11455</v>
      </c>
      <c r="N4419">
        <v>107</v>
      </c>
      <c r="O4419">
        <v>0.19</v>
      </c>
      <c r="P4419">
        <v>90</v>
      </c>
      <c r="Q4419">
        <v>7.1</v>
      </c>
    </row>
    <row r="4420" spans="1:17" hidden="1" x14ac:dyDescent="0.3">
      <c r="A4420" t="s">
        <v>17262</v>
      </c>
      <c r="B4420" t="s">
        <v>17263</v>
      </c>
      <c r="C4420" s="1" t="str">
        <f t="shared" si="434"/>
        <v>21:0640</v>
      </c>
      <c r="D4420" s="1" t="str">
        <f t="shared" ref="D4420:D4426" si="435">HYPERLINK("http://geochem.nrcan.gc.ca/cdogs/content/svy/svy210197_e.htm", "21:0197")</f>
        <v>21:0197</v>
      </c>
      <c r="E4420" t="s">
        <v>17264</v>
      </c>
      <c r="F4420" t="s">
        <v>17265</v>
      </c>
      <c r="H4420">
        <v>55.061233199999997</v>
      </c>
      <c r="I4420">
        <v>-59.421038199999998</v>
      </c>
      <c r="J4420" s="1" t="str">
        <f t="shared" ref="J4420:J4426" si="436">HYPERLINK("http://geochem.nrcan.gc.ca/cdogs/content/kwd/kwd020018_e.htm", "Fluid (stream)")</f>
        <v>Fluid (stream)</v>
      </c>
      <c r="K4420" s="1" t="str">
        <f t="shared" ref="K4420:K4426" si="437">HYPERLINK("http://geochem.nrcan.gc.ca/cdogs/content/kwd/kwd080007_e.htm", "Untreated Water")</f>
        <v>Untreated Water</v>
      </c>
      <c r="L4420">
        <v>6</v>
      </c>
      <c r="M4420" t="s">
        <v>11480</v>
      </c>
      <c r="N4420">
        <v>108</v>
      </c>
      <c r="O4420">
        <v>2.5000000000000001E-2</v>
      </c>
      <c r="P4420">
        <v>30</v>
      </c>
      <c r="Q4420">
        <v>4.4000000000000004</v>
      </c>
    </row>
    <row r="4421" spans="1:17" hidden="1" x14ac:dyDescent="0.3">
      <c r="A4421" t="s">
        <v>17266</v>
      </c>
      <c r="B4421" t="s">
        <v>17267</v>
      </c>
      <c r="C4421" s="1" t="str">
        <f t="shared" si="434"/>
        <v>21:0640</v>
      </c>
      <c r="D4421" s="1" t="str">
        <f t="shared" si="435"/>
        <v>21:0197</v>
      </c>
      <c r="E4421" t="s">
        <v>17268</v>
      </c>
      <c r="F4421" t="s">
        <v>17269</v>
      </c>
      <c r="H4421">
        <v>55.084330000000001</v>
      </c>
      <c r="I4421">
        <v>-59.363202100000002</v>
      </c>
      <c r="J4421" s="1" t="str">
        <f t="shared" si="436"/>
        <v>Fluid (stream)</v>
      </c>
      <c r="K4421" s="1" t="str">
        <f t="shared" si="437"/>
        <v>Untreated Water</v>
      </c>
      <c r="L4421">
        <v>6</v>
      </c>
      <c r="M4421" t="s">
        <v>12548</v>
      </c>
      <c r="N4421">
        <v>109</v>
      </c>
      <c r="O4421">
        <v>0.3</v>
      </c>
      <c r="P4421">
        <v>60</v>
      </c>
      <c r="Q4421">
        <v>5.2</v>
      </c>
    </row>
    <row r="4422" spans="1:17" hidden="1" x14ac:dyDescent="0.3">
      <c r="A4422" t="s">
        <v>17270</v>
      </c>
      <c r="B4422" t="s">
        <v>17271</v>
      </c>
      <c r="C4422" s="1" t="str">
        <f t="shared" si="434"/>
        <v>21:0640</v>
      </c>
      <c r="D4422" s="1" t="str">
        <f t="shared" si="435"/>
        <v>21:0197</v>
      </c>
      <c r="E4422" t="s">
        <v>17272</v>
      </c>
      <c r="F4422" t="s">
        <v>17273</v>
      </c>
      <c r="H4422">
        <v>55.085929</v>
      </c>
      <c r="I4422">
        <v>-59.3614003</v>
      </c>
      <c r="J4422" s="1" t="str">
        <f t="shared" si="436"/>
        <v>Fluid (stream)</v>
      </c>
      <c r="K4422" s="1" t="str">
        <f t="shared" si="437"/>
        <v>Untreated Water</v>
      </c>
      <c r="L4422">
        <v>7</v>
      </c>
      <c r="M4422" t="s">
        <v>11392</v>
      </c>
      <c r="N4422">
        <v>110</v>
      </c>
      <c r="O4422">
        <v>0.63</v>
      </c>
      <c r="P4422">
        <v>70</v>
      </c>
      <c r="Q4422">
        <v>5.4</v>
      </c>
    </row>
    <row r="4423" spans="1:17" hidden="1" x14ac:dyDescent="0.3">
      <c r="A4423" t="s">
        <v>17274</v>
      </c>
      <c r="B4423" t="s">
        <v>17275</v>
      </c>
      <c r="C4423" s="1" t="str">
        <f t="shared" si="434"/>
        <v>21:0640</v>
      </c>
      <c r="D4423" s="1" t="str">
        <f t="shared" si="435"/>
        <v>21:0197</v>
      </c>
      <c r="E4423" t="s">
        <v>17276</v>
      </c>
      <c r="F4423" t="s">
        <v>17277</v>
      </c>
      <c r="H4423">
        <v>55.109695500000001</v>
      </c>
      <c r="I4423">
        <v>-59.318820899999999</v>
      </c>
      <c r="J4423" s="1" t="str">
        <f t="shared" si="436"/>
        <v>Fluid (stream)</v>
      </c>
      <c r="K4423" s="1" t="str">
        <f t="shared" si="437"/>
        <v>Untreated Water</v>
      </c>
      <c r="L4423">
        <v>7</v>
      </c>
      <c r="M4423" t="s">
        <v>11431</v>
      </c>
      <c r="N4423">
        <v>111</v>
      </c>
      <c r="O4423">
        <v>0.79</v>
      </c>
      <c r="P4423">
        <v>70</v>
      </c>
      <c r="Q4423">
        <v>5.8</v>
      </c>
    </row>
    <row r="4424" spans="1:17" hidden="1" x14ac:dyDescent="0.3">
      <c r="A4424" t="s">
        <v>17278</v>
      </c>
      <c r="B4424" t="s">
        <v>17279</v>
      </c>
      <c r="C4424" s="1" t="str">
        <f t="shared" si="434"/>
        <v>21:0640</v>
      </c>
      <c r="D4424" s="1" t="str">
        <f t="shared" si="435"/>
        <v>21:0197</v>
      </c>
      <c r="E4424" t="s">
        <v>17276</v>
      </c>
      <c r="F4424" t="s">
        <v>17280</v>
      </c>
      <c r="H4424">
        <v>55.109695500000001</v>
      </c>
      <c r="I4424">
        <v>-59.318820899999999</v>
      </c>
      <c r="J4424" s="1" t="str">
        <f t="shared" si="436"/>
        <v>Fluid (stream)</v>
      </c>
      <c r="K4424" s="1" t="str">
        <f t="shared" si="437"/>
        <v>Untreated Water</v>
      </c>
      <c r="L4424">
        <v>7</v>
      </c>
      <c r="M4424" t="s">
        <v>11435</v>
      </c>
      <c r="N4424">
        <v>112</v>
      </c>
      <c r="O4424">
        <v>0.61</v>
      </c>
      <c r="P4424">
        <v>70</v>
      </c>
      <c r="Q4424">
        <v>6</v>
      </c>
    </row>
    <row r="4425" spans="1:17" hidden="1" x14ac:dyDescent="0.3">
      <c r="A4425" t="s">
        <v>17281</v>
      </c>
      <c r="B4425" t="s">
        <v>17282</v>
      </c>
      <c r="C4425" s="1" t="str">
        <f t="shared" si="434"/>
        <v>21:0640</v>
      </c>
      <c r="D4425" s="1" t="str">
        <f t="shared" si="435"/>
        <v>21:0197</v>
      </c>
      <c r="E4425" t="s">
        <v>17283</v>
      </c>
      <c r="F4425" t="s">
        <v>17284</v>
      </c>
      <c r="H4425">
        <v>55.108464099999999</v>
      </c>
      <c r="I4425">
        <v>-59.270160699999998</v>
      </c>
      <c r="J4425" s="1" t="str">
        <f t="shared" si="436"/>
        <v>Fluid (stream)</v>
      </c>
      <c r="K4425" s="1" t="str">
        <f t="shared" si="437"/>
        <v>Untreated Water</v>
      </c>
      <c r="L4425">
        <v>7</v>
      </c>
      <c r="M4425" t="s">
        <v>11397</v>
      </c>
      <c r="N4425">
        <v>113</v>
      </c>
      <c r="O4425">
        <v>0.39</v>
      </c>
      <c r="P4425">
        <v>70</v>
      </c>
      <c r="Q4425">
        <v>6.1</v>
      </c>
    </row>
    <row r="4426" spans="1:17" hidden="1" x14ac:dyDescent="0.3">
      <c r="A4426" t="s">
        <v>17285</v>
      </c>
      <c r="B4426" t="s">
        <v>17286</v>
      </c>
      <c r="C4426" s="1" t="str">
        <f t="shared" si="434"/>
        <v>21:0640</v>
      </c>
      <c r="D4426" s="1" t="str">
        <f t="shared" si="435"/>
        <v>21:0197</v>
      </c>
      <c r="E4426" t="s">
        <v>17287</v>
      </c>
      <c r="F4426" t="s">
        <v>17288</v>
      </c>
      <c r="H4426">
        <v>55.1376937</v>
      </c>
      <c r="I4426">
        <v>-59.058121</v>
      </c>
      <c r="J4426" s="1" t="str">
        <f t="shared" si="436"/>
        <v>Fluid (stream)</v>
      </c>
      <c r="K4426" s="1" t="str">
        <f t="shared" si="437"/>
        <v>Untreated Water</v>
      </c>
      <c r="L4426">
        <v>7</v>
      </c>
      <c r="M4426" t="s">
        <v>11402</v>
      </c>
      <c r="N4426">
        <v>114</v>
      </c>
      <c r="O4426">
        <v>1.63</v>
      </c>
      <c r="P4426">
        <v>190</v>
      </c>
      <c r="Q4426">
        <v>6.1</v>
      </c>
    </row>
    <row r="4427" spans="1:17" hidden="1" x14ac:dyDescent="0.3">
      <c r="A4427" t="s">
        <v>17289</v>
      </c>
      <c r="B4427" t="s">
        <v>17290</v>
      </c>
      <c r="C4427" s="1" t="str">
        <f t="shared" si="434"/>
        <v>21:0640</v>
      </c>
      <c r="D4427" s="1" t="str">
        <f>HYPERLINK("http://geochem.nrcan.gc.ca/cdogs/content/svy/svy_e.htm", "")</f>
        <v/>
      </c>
      <c r="G4427" s="1" t="str">
        <f>HYPERLINK("http://geochem.nrcan.gc.ca/cdogs/content/cr_/cr_00082_e.htm", "82")</f>
        <v>82</v>
      </c>
      <c r="J4427" t="s">
        <v>11453</v>
      </c>
      <c r="K4427" t="s">
        <v>11454</v>
      </c>
      <c r="L4427">
        <v>7</v>
      </c>
      <c r="M4427" t="s">
        <v>11455</v>
      </c>
      <c r="N4427">
        <v>115</v>
      </c>
      <c r="O4427">
        <v>1.47</v>
      </c>
      <c r="P4427">
        <v>300</v>
      </c>
      <c r="Q4427">
        <v>6.7</v>
      </c>
    </row>
    <row r="4428" spans="1:17" hidden="1" x14ac:dyDescent="0.3">
      <c r="A4428" t="s">
        <v>17291</v>
      </c>
      <c r="B4428" t="s">
        <v>17292</v>
      </c>
      <c r="C4428" s="1" t="str">
        <f t="shared" si="434"/>
        <v>21:0640</v>
      </c>
      <c r="D4428" s="1" t="str">
        <f t="shared" ref="D4428:D4441" si="438">HYPERLINK("http://geochem.nrcan.gc.ca/cdogs/content/svy/svy210197_e.htm", "21:0197")</f>
        <v>21:0197</v>
      </c>
      <c r="E4428" t="s">
        <v>17293</v>
      </c>
      <c r="F4428" t="s">
        <v>17294</v>
      </c>
      <c r="H4428">
        <v>55.147157900000003</v>
      </c>
      <c r="I4428">
        <v>-59.023769000000001</v>
      </c>
      <c r="J4428" s="1" t="str">
        <f t="shared" ref="J4428:J4441" si="439">HYPERLINK("http://geochem.nrcan.gc.ca/cdogs/content/kwd/kwd020018_e.htm", "Fluid (stream)")</f>
        <v>Fluid (stream)</v>
      </c>
      <c r="K4428" s="1" t="str">
        <f t="shared" ref="K4428:K4441" si="440">HYPERLINK("http://geochem.nrcan.gc.ca/cdogs/content/kwd/kwd080007_e.htm", "Untreated Water")</f>
        <v>Untreated Water</v>
      </c>
      <c r="L4428">
        <v>7</v>
      </c>
      <c r="M4428" t="s">
        <v>11411</v>
      </c>
      <c r="N4428">
        <v>116</v>
      </c>
      <c r="O4428">
        <v>5</v>
      </c>
      <c r="P4428">
        <v>320</v>
      </c>
      <c r="Q4428">
        <v>6.7</v>
      </c>
    </row>
    <row r="4429" spans="1:17" hidden="1" x14ac:dyDescent="0.3">
      <c r="A4429" t="s">
        <v>17295</v>
      </c>
      <c r="B4429" t="s">
        <v>17296</v>
      </c>
      <c r="C4429" s="1" t="str">
        <f t="shared" si="434"/>
        <v>21:0640</v>
      </c>
      <c r="D4429" s="1" t="str">
        <f t="shared" si="438"/>
        <v>21:0197</v>
      </c>
      <c r="E4429" t="s">
        <v>17297</v>
      </c>
      <c r="F4429" t="s">
        <v>17298</v>
      </c>
      <c r="H4429">
        <v>55.127179900000002</v>
      </c>
      <c r="I4429">
        <v>-58.962606000000001</v>
      </c>
      <c r="J4429" s="1" t="str">
        <f t="shared" si="439"/>
        <v>Fluid (stream)</v>
      </c>
      <c r="K4429" s="1" t="str">
        <f t="shared" si="440"/>
        <v>Untreated Water</v>
      </c>
      <c r="L4429">
        <v>7</v>
      </c>
      <c r="M4429" t="s">
        <v>11416</v>
      </c>
      <c r="N4429">
        <v>117</v>
      </c>
      <c r="O4429">
        <v>1.75</v>
      </c>
      <c r="P4429">
        <v>60</v>
      </c>
      <c r="Q4429">
        <v>6.6</v>
      </c>
    </row>
    <row r="4430" spans="1:17" hidden="1" x14ac:dyDescent="0.3">
      <c r="A4430" t="s">
        <v>17299</v>
      </c>
      <c r="B4430" t="s">
        <v>17300</v>
      </c>
      <c r="C4430" s="1" t="str">
        <f t="shared" si="434"/>
        <v>21:0640</v>
      </c>
      <c r="D4430" s="1" t="str">
        <f t="shared" si="438"/>
        <v>21:0197</v>
      </c>
      <c r="E4430" t="s">
        <v>17301</v>
      </c>
      <c r="F4430" t="s">
        <v>17302</v>
      </c>
      <c r="H4430">
        <v>55.095461399999998</v>
      </c>
      <c r="I4430">
        <v>-58.985345199999998</v>
      </c>
      <c r="J4430" s="1" t="str">
        <f t="shared" si="439"/>
        <v>Fluid (stream)</v>
      </c>
      <c r="K4430" s="1" t="str">
        <f t="shared" si="440"/>
        <v>Untreated Water</v>
      </c>
      <c r="L4430">
        <v>7</v>
      </c>
      <c r="M4430" t="s">
        <v>11421</v>
      </c>
      <c r="N4430">
        <v>118</v>
      </c>
      <c r="O4430">
        <v>1.0900000000000001</v>
      </c>
      <c r="P4430">
        <v>170</v>
      </c>
      <c r="Q4430">
        <v>6.5</v>
      </c>
    </row>
    <row r="4431" spans="1:17" hidden="1" x14ac:dyDescent="0.3">
      <c r="A4431" t="s">
        <v>17303</v>
      </c>
      <c r="B4431" t="s">
        <v>17304</v>
      </c>
      <c r="C4431" s="1" t="str">
        <f t="shared" si="434"/>
        <v>21:0640</v>
      </c>
      <c r="D4431" s="1" t="str">
        <f t="shared" si="438"/>
        <v>21:0197</v>
      </c>
      <c r="E4431" t="s">
        <v>17305</v>
      </c>
      <c r="F4431" t="s">
        <v>17306</v>
      </c>
      <c r="H4431">
        <v>55.087569199999997</v>
      </c>
      <c r="I4431">
        <v>-58.989796200000001</v>
      </c>
      <c r="J4431" s="1" t="str">
        <f t="shared" si="439"/>
        <v>Fluid (stream)</v>
      </c>
      <c r="K4431" s="1" t="str">
        <f t="shared" si="440"/>
        <v>Untreated Water</v>
      </c>
      <c r="L4431">
        <v>7</v>
      </c>
      <c r="M4431" t="s">
        <v>11426</v>
      </c>
      <c r="N4431">
        <v>119</v>
      </c>
      <c r="O4431">
        <v>0.53</v>
      </c>
      <c r="P4431">
        <v>90</v>
      </c>
      <c r="Q4431">
        <v>6.4</v>
      </c>
    </row>
    <row r="4432" spans="1:17" hidden="1" x14ac:dyDescent="0.3">
      <c r="A4432" t="s">
        <v>17307</v>
      </c>
      <c r="B4432" t="s">
        <v>17308</v>
      </c>
      <c r="C4432" s="1" t="str">
        <f t="shared" si="434"/>
        <v>21:0640</v>
      </c>
      <c r="D4432" s="1" t="str">
        <f t="shared" si="438"/>
        <v>21:0197</v>
      </c>
      <c r="E4432" t="s">
        <v>17309</v>
      </c>
      <c r="F4432" t="s">
        <v>17310</v>
      </c>
      <c r="H4432">
        <v>55.079805399999998</v>
      </c>
      <c r="I4432">
        <v>-58.964203500000004</v>
      </c>
      <c r="J4432" s="1" t="str">
        <f t="shared" si="439"/>
        <v>Fluid (stream)</v>
      </c>
      <c r="K4432" s="1" t="str">
        <f t="shared" si="440"/>
        <v>Untreated Water</v>
      </c>
      <c r="L4432">
        <v>7</v>
      </c>
      <c r="M4432" t="s">
        <v>11440</v>
      </c>
      <c r="N4432">
        <v>120</v>
      </c>
      <c r="O4432">
        <v>0.98</v>
      </c>
      <c r="P4432">
        <v>170</v>
      </c>
      <c r="Q4432">
        <v>6.3</v>
      </c>
    </row>
    <row r="4433" spans="1:17" hidden="1" x14ac:dyDescent="0.3">
      <c r="A4433" t="s">
        <v>17311</v>
      </c>
      <c r="B4433" t="s">
        <v>17312</v>
      </c>
      <c r="C4433" s="1" t="str">
        <f t="shared" si="434"/>
        <v>21:0640</v>
      </c>
      <c r="D4433" s="1" t="str">
        <f t="shared" si="438"/>
        <v>21:0197</v>
      </c>
      <c r="E4433" t="s">
        <v>17313</v>
      </c>
      <c r="F4433" t="s">
        <v>17314</v>
      </c>
      <c r="H4433">
        <v>55.038524899999999</v>
      </c>
      <c r="I4433">
        <v>-59.044365300000003</v>
      </c>
      <c r="J4433" s="1" t="str">
        <f t="shared" si="439"/>
        <v>Fluid (stream)</v>
      </c>
      <c r="K4433" s="1" t="str">
        <f t="shared" si="440"/>
        <v>Untreated Water</v>
      </c>
      <c r="L4433">
        <v>7</v>
      </c>
      <c r="M4433" t="s">
        <v>11445</v>
      </c>
      <c r="N4433">
        <v>121</v>
      </c>
      <c r="O4433">
        <v>0.6</v>
      </c>
      <c r="P4433">
        <v>130</v>
      </c>
      <c r="Q4433">
        <v>6.3</v>
      </c>
    </row>
    <row r="4434" spans="1:17" hidden="1" x14ac:dyDescent="0.3">
      <c r="A4434" t="s">
        <v>17315</v>
      </c>
      <c r="B4434" t="s">
        <v>17316</v>
      </c>
      <c r="C4434" s="1" t="str">
        <f t="shared" si="434"/>
        <v>21:0640</v>
      </c>
      <c r="D4434" s="1" t="str">
        <f t="shared" si="438"/>
        <v>21:0197</v>
      </c>
      <c r="E4434" t="s">
        <v>17317</v>
      </c>
      <c r="F4434" t="s">
        <v>17318</v>
      </c>
      <c r="H4434">
        <v>55.032611600000003</v>
      </c>
      <c r="I4434">
        <v>-59.064548000000002</v>
      </c>
      <c r="J4434" s="1" t="str">
        <f t="shared" si="439"/>
        <v>Fluid (stream)</v>
      </c>
      <c r="K4434" s="1" t="str">
        <f t="shared" si="440"/>
        <v>Untreated Water</v>
      </c>
      <c r="L4434">
        <v>7</v>
      </c>
      <c r="M4434" t="s">
        <v>11450</v>
      </c>
      <c r="N4434">
        <v>122</v>
      </c>
      <c r="O4434">
        <v>0.52</v>
      </c>
      <c r="P4434">
        <v>100</v>
      </c>
      <c r="Q4434">
        <v>6.4</v>
      </c>
    </row>
    <row r="4435" spans="1:17" hidden="1" x14ac:dyDescent="0.3">
      <c r="A4435" t="s">
        <v>17319</v>
      </c>
      <c r="B4435" t="s">
        <v>17320</v>
      </c>
      <c r="C4435" s="1" t="str">
        <f t="shared" si="434"/>
        <v>21:0640</v>
      </c>
      <c r="D4435" s="1" t="str">
        <f t="shared" si="438"/>
        <v>21:0197</v>
      </c>
      <c r="E4435" t="s">
        <v>17321</v>
      </c>
      <c r="F4435" t="s">
        <v>17322</v>
      </c>
      <c r="H4435">
        <v>55.0251825</v>
      </c>
      <c r="I4435">
        <v>-59.031702299999999</v>
      </c>
      <c r="J4435" s="1" t="str">
        <f t="shared" si="439"/>
        <v>Fluid (stream)</v>
      </c>
      <c r="K4435" s="1" t="str">
        <f t="shared" si="440"/>
        <v>Untreated Water</v>
      </c>
      <c r="L4435">
        <v>7</v>
      </c>
      <c r="M4435" t="s">
        <v>11460</v>
      </c>
      <c r="N4435">
        <v>123</v>
      </c>
      <c r="O4435">
        <v>0.48</v>
      </c>
      <c r="P4435">
        <v>120</v>
      </c>
      <c r="Q4435">
        <v>6.2</v>
      </c>
    </row>
    <row r="4436" spans="1:17" hidden="1" x14ac:dyDescent="0.3">
      <c r="A4436" t="s">
        <v>17323</v>
      </c>
      <c r="B4436" t="s">
        <v>17324</v>
      </c>
      <c r="C4436" s="1" t="str">
        <f t="shared" si="434"/>
        <v>21:0640</v>
      </c>
      <c r="D4436" s="1" t="str">
        <f t="shared" si="438"/>
        <v>21:0197</v>
      </c>
      <c r="E4436" t="s">
        <v>17325</v>
      </c>
      <c r="F4436" t="s">
        <v>17326</v>
      </c>
      <c r="H4436">
        <v>55.001691999999998</v>
      </c>
      <c r="I4436">
        <v>-59.056033900000003</v>
      </c>
      <c r="J4436" s="1" t="str">
        <f t="shared" si="439"/>
        <v>Fluid (stream)</v>
      </c>
      <c r="K4436" s="1" t="str">
        <f t="shared" si="440"/>
        <v>Untreated Water</v>
      </c>
      <c r="L4436">
        <v>7</v>
      </c>
      <c r="M4436" t="s">
        <v>11465</v>
      </c>
      <c r="N4436">
        <v>124</v>
      </c>
      <c r="O4436">
        <v>0.52</v>
      </c>
      <c r="P4436">
        <v>110</v>
      </c>
      <c r="Q4436">
        <v>6.3</v>
      </c>
    </row>
    <row r="4437" spans="1:17" hidden="1" x14ac:dyDescent="0.3">
      <c r="A4437" t="s">
        <v>17327</v>
      </c>
      <c r="B4437" t="s">
        <v>17328</v>
      </c>
      <c r="C4437" s="1" t="str">
        <f t="shared" si="434"/>
        <v>21:0640</v>
      </c>
      <c r="D4437" s="1" t="str">
        <f t="shared" si="438"/>
        <v>21:0197</v>
      </c>
      <c r="E4437" t="s">
        <v>17329</v>
      </c>
      <c r="F4437" t="s">
        <v>17330</v>
      </c>
      <c r="H4437">
        <v>55.002621900000001</v>
      </c>
      <c r="I4437">
        <v>-59.0947976</v>
      </c>
      <c r="J4437" s="1" t="str">
        <f t="shared" si="439"/>
        <v>Fluid (stream)</v>
      </c>
      <c r="K4437" s="1" t="str">
        <f t="shared" si="440"/>
        <v>Untreated Water</v>
      </c>
      <c r="L4437">
        <v>7</v>
      </c>
      <c r="M4437" t="s">
        <v>11470</v>
      </c>
      <c r="N4437">
        <v>125</v>
      </c>
      <c r="O4437">
        <v>0.85</v>
      </c>
      <c r="P4437">
        <v>140</v>
      </c>
      <c r="Q4437">
        <v>6.4</v>
      </c>
    </row>
    <row r="4438" spans="1:17" hidden="1" x14ac:dyDescent="0.3">
      <c r="A4438" t="s">
        <v>17331</v>
      </c>
      <c r="B4438" t="s">
        <v>17332</v>
      </c>
      <c r="C4438" s="1" t="str">
        <f t="shared" si="434"/>
        <v>21:0640</v>
      </c>
      <c r="D4438" s="1" t="str">
        <f t="shared" si="438"/>
        <v>21:0197</v>
      </c>
      <c r="E4438" t="s">
        <v>17333</v>
      </c>
      <c r="F4438" t="s">
        <v>17334</v>
      </c>
      <c r="H4438">
        <v>55.029815900000003</v>
      </c>
      <c r="I4438">
        <v>-59.118465899999997</v>
      </c>
      <c r="J4438" s="1" t="str">
        <f t="shared" si="439"/>
        <v>Fluid (stream)</v>
      </c>
      <c r="K4438" s="1" t="str">
        <f t="shared" si="440"/>
        <v>Untreated Water</v>
      </c>
      <c r="L4438">
        <v>7</v>
      </c>
      <c r="M4438" t="s">
        <v>11475</v>
      </c>
      <c r="N4438">
        <v>126</v>
      </c>
      <c r="O4438">
        <v>0.24</v>
      </c>
      <c r="P4438">
        <v>150</v>
      </c>
      <c r="Q4438">
        <v>6.5</v>
      </c>
    </row>
    <row r="4439" spans="1:17" hidden="1" x14ac:dyDescent="0.3">
      <c r="A4439" t="s">
        <v>17335</v>
      </c>
      <c r="B4439" t="s">
        <v>17336</v>
      </c>
      <c r="C4439" s="1" t="str">
        <f t="shared" si="434"/>
        <v>21:0640</v>
      </c>
      <c r="D4439" s="1" t="str">
        <f t="shared" si="438"/>
        <v>21:0197</v>
      </c>
      <c r="E4439" t="s">
        <v>17337</v>
      </c>
      <c r="F4439" t="s">
        <v>17338</v>
      </c>
      <c r="H4439">
        <v>55.039128499999997</v>
      </c>
      <c r="I4439">
        <v>-59.128739199999998</v>
      </c>
      <c r="J4439" s="1" t="str">
        <f t="shared" si="439"/>
        <v>Fluid (stream)</v>
      </c>
      <c r="K4439" s="1" t="str">
        <f t="shared" si="440"/>
        <v>Untreated Water</v>
      </c>
      <c r="L4439">
        <v>7</v>
      </c>
      <c r="M4439" t="s">
        <v>11480</v>
      </c>
      <c r="N4439">
        <v>127</v>
      </c>
      <c r="O4439">
        <v>0.31</v>
      </c>
      <c r="P4439">
        <v>170</v>
      </c>
      <c r="Q4439">
        <v>6.6</v>
      </c>
    </row>
    <row r="4440" spans="1:17" hidden="1" x14ac:dyDescent="0.3">
      <c r="A4440" t="s">
        <v>17339</v>
      </c>
      <c r="B4440" t="s">
        <v>17340</v>
      </c>
      <c r="C4440" s="1" t="str">
        <f t="shared" si="434"/>
        <v>21:0640</v>
      </c>
      <c r="D4440" s="1" t="str">
        <f t="shared" si="438"/>
        <v>21:0197</v>
      </c>
      <c r="E4440" t="s">
        <v>17341</v>
      </c>
      <c r="F4440" t="s">
        <v>17342</v>
      </c>
      <c r="H4440">
        <v>55.057417899999997</v>
      </c>
      <c r="I4440">
        <v>-59.115444699999998</v>
      </c>
      <c r="J4440" s="1" t="str">
        <f t="shared" si="439"/>
        <v>Fluid (stream)</v>
      </c>
      <c r="K4440" s="1" t="str">
        <f t="shared" si="440"/>
        <v>Untreated Water</v>
      </c>
      <c r="L4440">
        <v>7</v>
      </c>
      <c r="M4440" t="s">
        <v>12548</v>
      </c>
      <c r="N4440">
        <v>128</v>
      </c>
      <c r="O4440">
        <v>2.5000000000000001E-2</v>
      </c>
      <c r="P4440">
        <v>140</v>
      </c>
      <c r="Q4440">
        <v>6.2</v>
      </c>
    </row>
    <row r="4441" spans="1:17" hidden="1" x14ac:dyDescent="0.3">
      <c r="A4441" t="s">
        <v>17343</v>
      </c>
      <c r="B4441" t="s">
        <v>17344</v>
      </c>
      <c r="C4441" s="1" t="str">
        <f t="shared" ref="C4441:C4463" si="441">HYPERLINK("http://geochem.nrcan.gc.ca/cdogs/content/bdl/bdl210640_e.htm", "21:0640")</f>
        <v>21:0640</v>
      </c>
      <c r="D4441" s="1" t="str">
        <f t="shared" si="438"/>
        <v>21:0197</v>
      </c>
      <c r="E4441" t="s">
        <v>17345</v>
      </c>
      <c r="F4441" t="s">
        <v>17346</v>
      </c>
      <c r="H4441">
        <v>55.069111499999998</v>
      </c>
      <c r="I4441">
        <v>-59.095699500000002</v>
      </c>
      <c r="J4441" s="1" t="str">
        <f t="shared" si="439"/>
        <v>Fluid (stream)</v>
      </c>
      <c r="K4441" s="1" t="str">
        <f t="shared" si="440"/>
        <v>Untreated Water</v>
      </c>
      <c r="L4441">
        <v>8</v>
      </c>
      <c r="M4441" t="s">
        <v>11392</v>
      </c>
      <c r="N4441">
        <v>129</v>
      </c>
      <c r="O4441">
        <v>0.33</v>
      </c>
      <c r="P4441">
        <v>180</v>
      </c>
      <c r="Q4441">
        <v>6.4</v>
      </c>
    </row>
    <row r="4442" spans="1:17" hidden="1" x14ac:dyDescent="0.3">
      <c r="A4442" t="s">
        <v>17347</v>
      </c>
      <c r="B4442" t="s">
        <v>17348</v>
      </c>
      <c r="C4442" s="1" t="str">
        <f t="shared" si="441"/>
        <v>21:0640</v>
      </c>
      <c r="D4442" s="1" t="str">
        <f>HYPERLINK("http://geochem.nrcan.gc.ca/cdogs/content/svy/svy_e.htm", "")</f>
        <v/>
      </c>
      <c r="G4442" s="1" t="str">
        <f>HYPERLINK("http://geochem.nrcan.gc.ca/cdogs/content/cr_/cr_00081_e.htm", "81")</f>
        <v>81</v>
      </c>
      <c r="J4442" t="s">
        <v>11453</v>
      </c>
      <c r="K4442" t="s">
        <v>11454</v>
      </c>
      <c r="L4442">
        <v>8</v>
      </c>
      <c r="M4442" t="s">
        <v>11455</v>
      </c>
      <c r="N4442">
        <v>130</v>
      </c>
      <c r="O4442">
        <v>0.45</v>
      </c>
      <c r="P4442">
        <v>170</v>
      </c>
      <c r="Q4442">
        <v>8</v>
      </c>
    </row>
    <row r="4443" spans="1:17" hidden="1" x14ac:dyDescent="0.3">
      <c r="A4443" t="s">
        <v>17349</v>
      </c>
      <c r="B4443" t="s">
        <v>17350</v>
      </c>
      <c r="C4443" s="1" t="str">
        <f t="shared" si="441"/>
        <v>21:0640</v>
      </c>
      <c r="D4443" s="1" t="str">
        <f t="shared" ref="D4443:D4462" si="442">HYPERLINK("http://geochem.nrcan.gc.ca/cdogs/content/svy/svy210197_e.htm", "21:0197")</f>
        <v>21:0197</v>
      </c>
      <c r="E4443" t="s">
        <v>17351</v>
      </c>
      <c r="F4443" t="s">
        <v>17352</v>
      </c>
      <c r="H4443">
        <v>55.082632099999998</v>
      </c>
      <c r="I4443">
        <v>-59.1492243</v>
      </c>
      <c r="J4443" s="1" t="str">
        <f t="shared" ref="J4443:J4462" si="443">HYPERLINK("http://geochem.nrcan.gc.ca/cdogs/content/kwd/kwd020018_e.htm", "Fluid (stream)")</f>
        <v>Fluid (stream)</v>
      </c>
      <c r="K4443" s="1" t="str">
        <f t="shared" ref="K4443:K4462" si="444">HYPERLINK("http://geochem.nrcan.gc.ca/cdogs/content/kwd/kwd080007_e.htm", "Untreated Water")</f>
        <v>Untreated Water</v>
      </c>
      <c r="L4443">
        <v>8</v>
      </c>
      <c r="M4443" t="s">
        <v>11431</v>
      </c>
      <c r="N4443">
        <v>131</v>
      </c>
      <c r="O4443">
        <v>0.13</v>
      </c>
      <c r="P4443">
        <v>140</v>
      </c>
      <c r="Q4443">
        <v>7.3</v>
      </c>
    </row>
    <row r="4444" spans="1:17" hidden="1" x14ac:dyDescent="0.3">
      <c r="A4444" t="s">
        <v>17353</v>
      </c>
      <c r="B4444" t="s">
        <v>17354</v>
      </c>
      <c r="C4444" s="1" t="str">
        <f t="shared" si="441"/>
        <v>21:0640</v>
      </c>
      <c r="D4444" s="1" t="str">
        <f t="shared" si="442"/>
        <v>21:0197</v>
      </c>
      <c r="E4444" t="s">
        <v>17351</v>
      </c>
      <c r="F4444" t="s">
        <v>17355</v>
      </c>
      <c r="H4444">
        <v>55.082632099999998</v>
      </c>
      <c r="I4444">
        <v>-59.1492243</v>
      </c>
      <c r="J4444" s="1" t="str">
        <f t="shared" si="443"/>
        <v>Fluid (stream)</v>
      </c>
      <c r="K4444" s="1" t="str">
        <f t="shared" si="444"/>
        <v>Untreated Water</v>
      </c>
      <c r="L4444">
        <v>8</v>
      </c>
      <c r="M4444" t="s">
        <v>11435</v>
      </c>
      <c r="N4444">
        <v>132</v>
      </c>
      <c r="O4444">
        <v>0.09</v>
      </c>
      <c r="P4444">
        <v>140</v>
      </c>
      <c r="Q4444">
        <v>6.8</v>
      </c>
    </row>
    <row r="4445" spans="1:17" hidden="1" x14ac:dyDescent="0.3">
      <c r="A4445" t="s">
        <v>17356</v>
      </c>
      <c r="B4445" t="s">
        <v>17357</v>
      </c>
      <c r="C4445" s="1" t="str">
        <f t="shared" si="441"/>
        <v>21:0640</v>
      </c>
      <c r="D4445" s="1" t="str">
        <f t="shared" si="442"/>
        <v>21:0197</v>
      </c>
      <c r="E4445" t="s">
        <v>17358</v>
      </c>
      <c r="F4445" t="s">
        <v>17359</v>
      </c>
      <c r="H4445">
        <v>55.070058899999999</v>
      </c>
      <c r="I4445">
        <v>-59.148628700000003</v>
      </c>
      <c r="J4445" s="1" t="str">
        <f t="shared" si="443"/>
        <v>Fluid (stream)</v>
      </c>
      <c r="K4445" s="1" t="str">
        <f t="shared" si="444"/>
        <v>Untreated Water</v>
      </c>
      <c r="L4445">
        <v>8</v>
      </c>
      <c r="M4445" t="s">
        <v>11397</v>
      </c>
      <c r="N4445">
        <v>133</v>
      </c>
      <c r="O4445">
        <v>0.35</v>
      </c>
      <c r="P4445">
        <v>270</v>
      </c>
      <c r="Q4445">
        <v>5.4</v>
      </c>
    </row>
    <row r="4446" spans="1:17" hidden="1" x14ac:dyDescent="0.3">
      <c r="A4446" t="s">
        <v>17360</v>
      </c>
      <c r="B4446" t="s">
        <v>17361</v>
      </c>
      <c r="C4446" s="1" t="str">
        <f t="shared" si="441"/>
        <v>21:0640</v>
      </c>
      <c r="D4446" s="1" t="str">
        <f t="shared" si="442"/>
        <v>21:0197</v>
      </c>
      <c r="E4446" t="s">
        <v>17362</v>
      </c>
      <c r="F4446" t="s">
        <v>17363</v>
      </c>
      <c r="H4446">
        <v>55.041336299999998</v>
      </c>
      <c r="I4446">
        <v>-59.139186700000003</v>
      </c>
      <c r="J4446" s="1" t="str">
        <f t="shared" si="443"/>
        <v>Fluid (stream)</v>
      </c>
      <c r="K4446" s="1" t="str">
        <f t="shared" si="444"/>
        <v>Untreated Water</v>
      </c>
      <c r="L4446">
        <v>8</v>
      </c>
      <c r="M4446" t="s">
        <v>11402</v>
      </c>
      <c r="N4446">
        <v>134</v>
      </c>
      <c r="O4446">
        <v>0.35</v>
      </c>
      <c r="P4446">
        <v>160</v>
      </c>
      <c r="Q4446">
        <v>6.2</v>
      </c>
    </row>
    <row r="4447" spans="1:17" hidden="1" x14ac:dyDescent="0.3">
      <c r="A4447" t="s">
        <v>17364</v>
      </c>
      <c r="B4447" t="s">
        <v>17365</v>
      </c>
      <c r="C4447" s="1" t="str">
        <f t="shared" si="441"/>
        <v>21:0640</v>
      </c>
      <c r="D4447" s="1" t="str">
        <f t="shared" si="442"/>
        <v>21:0197</v>
      </c>
      <c r="E4447" t="s">
        <v>17366</v>
      </c>
      <c r="F4447" t="s">
        <v>17367</v>
      </c>
      <c r="H4447">
        <v>55.005405199999998</v>
      </c>
      <c r="I4447">
        <v>-59.1373836</v>
      </c>
      <c r="J4447" s="1" t="str">
        <f t="shared" si="443"/>
        <v>Fluid (stream)</v>
      </c>
      <c r="K4447" s="1" t="str">
        <f t="shared" si="444"/>
        <v>Untreated Water</v>
      </c>
      <c r="L4447">
        <v>8</v>
      </c>
      <c r="M4447" t="s">
        <v>11411</v>
      </c>
      <c r="N4447">
        <v>135</v>
      </c>
      <c r="O4447">
        <v>0.95</v>
      </c>
      <c r="P4447">
        <v>90</v>
      </c>
      <c r="Q4447">
        <v>6.4</v>
      </c>
    </row>
    <row r="4448" spans="1:17" hidden="1" x14ac:dyDescent="0.3">
      <c r="A4448" t="s">
        <v>17368</v>
      </c>
      <c r="B4448" t="s">
        <v>17369</v>
      </c>
      <c r="C4448" s="1" t="str">
        <f t="shared" si="441"/>
        <v>21:0640</v>
      </c>
      <c r="D4448" s="1" t="str">
        <f t="shared" si="442"/>
        <v>21:0197</v>
      </c>
      <c r="E4448" t="s">
        <v>17370</v>
      </c>
      <c r="F4448" t="s">
        <v>17371</v>
      </c>
      <c r="H4448">
        <v>55.021720899999998</v>
      </c>
      <c r="I4448">
        <v>-59.138314200000003</v>
      </c>
      <c r="J4448" s="1" t="str">
        <f t="shared" si="443"/>
        <v>Fluid (stream)</v>
      </c>
      <c r="K4448" s="1" t="str">
        <f t="shared" si="444"/>
        <v>Untreated Water</v>
      </c>
      <c r="L4448">
        <v>8</v>
      </c>
      <c r="M4448" t="s">
        <v>11416</v>
      </c>
      <c r="N4448">
        <v>136</v>
      </c>
      <c r="O4448">
        <v>0.94</v>
      </c>
      <c r="P4448">
        <v>100</v>
      </c>
      <c r="Q4448">
        <v>6.4</v>
      </c>
    </row>
    <row r="4449" spans="1:17" hidden="1" x14ac:dyDescent="0.3">
      <c r="A4449" t="s">
        <v>17372</v>
      </c>
      <c r="B4449" t="s">
        <v>17373</v>
      </c>
      <c r="C4449" s="1" t="str">
        <f t="shared" si="441"/>
        <v>21:0640</v>
      </c>
      <c r="D4449" s="1" t="str">
        <f t="shared" si="442"/>
        <v>21:0197</v>
      </c>
      <c r="E4449" t="s">
        <v>17374</v>
      </c>
      <c r="F4449" t="s">
        <v>17375</v>
      </c>
      <c r="H4449">
        <v>55.0415791</v>
      </c>
      <c r="I4449">
        <v>-59.166637999999999</v>
      </c>
      <c r="J4449" s="1" t="str">
        <f t="shared" si="443"/>
        <v>Fluid (stream)</v>
      </c>
      <c r="K4449" s="1" t="str">
        <f t="shared" si="444"/>
        <v>Untreated Water</v>
      </c>
      <c r="L4449">
        <v>8</v>
      </c>
      <c r="M4449" t="s">
        <v>11421</v>
      </c>
      <c r="N4449">
        <v>137</v>
      </c>
      <c r="O4449">
        <v>0.56000000000000005</v>
      </c>
      <c r="P4449">
        <v>260</v>
      </c>
      <c r="Q4449">
        <v>6.4</v>
      </c>
    </row>
    <row r="4450" spans="1:17" hidden="1" x14ac:dyDescent="0.3">
      <c r="A4450" t="s">
        <v>17376</v>
      </c>
      <c r="B4450" t="s">
        <v>17377</v>
      </c>
      <c r="C4450" s="1" t="str">
        <f t="shared" si="441"/>
        <v>21:0640</v>
      </c>
      <c r="D4450" s="1" t="str">
        <f t="shared" si="442"/>
        <v>21:0197</v>
      </c>
      <c r="E4450" t="s">
        <v>17378</v>
      </c>
      <c r="F4450" t="s">
        <v>17379</v>
      </c>
      <c r="H4450">
        <v>55.070270399999998</v>
      </c>
      <c r="I4450">
        <v>-59.1610613</v>
      </c>
      <c r="J4450" s="1" t="str">
        <f t="shared" si="443"/>
        <v>Fluid (stream)</v>
      </c>
      <c r="K4450" s="1" t="str">
        <f t="shared" si="444"/>
        <v>Untreated Water</v>
      </c>
      <c r="L4450">
        <v>8</v>
      </c>
      <c r="M4450" t="s">
        <v>11426</v>
      </c>
      <c r="N4450">
        <v>138</v>
      </c>
      <c r="O4450">
        <v>0.4</v>
      </c>
      <c r="P4450">
        <v>140</v>
      </c>
      <c r="Q4450">
        <v>6.2</v>
      </c>
    </row>
    <row r="4451" spans="1:17" hidden="1" x14ac:dyDescent="0.3">
      <c r="A4451" t="s">
        <v>17380</v>
      </c>
      <c r="B4451" t="s">
        <v>17381</v>
      </c>
      <c r="C4451" s="1" t="str">
        <f t="shared" si="441"/>
        <v>21:0640</v>
      </c>
      <c r="D4451" s="1" t="str">
        <f t="shared" si="442"/>
        <v>21:0197</v>
      </c>
      <c r="E4451" t="s">
        <v>17382</v>
      </c>
      <c r="F4451" t="s">
        <v>17383</v>
      </c>
      <c r="H4451">
        <v>55.080502000000003</v>
      </c>
      <c r="I4451">
        <v>-59.204542500000002</v>
      </c>
      <c r="J4451" s="1" t="str">
        <f t="shared" si="443"/>
        <v>Fluid (stream)</v>
      </c>
      <c r="K4451" s="1" t="str">
        <f t="shared" si="444"/>
        <v>Untreated Water</v>
      </c>
      <c r="L4451">
        <v>8</v>
      </c>
      <c r="M4451" t="s">
        <v>11440</v>
      </c>
      <c r="N4451">
        <v>139</v>
      </c>
      <c r="O4451">
        <v>2.5000000000000001E-2</v>
      </c>
      <c r="P4451">
        <v>50</v>
      </c>
      <c r="Q4451">
        <v>5.9</v>
      </c>
    </row>
    <row r="4452" spans="1:17" hidden="1" x14ac:dyDescent="0.3">
      <c r="A4452" t="s">
        <v>17384</v>
      </c>
      <c r="B4452" t="s">
        <v>17385</v>
      </c>
      <c r="C4452" s="1" t="str">
        <f t="shared" si="441"/>
        <v>21:0640</v>
      </c>
      <c r="D4452" s="1" t="str">
        <f t="shared" si="442"/>
        <v>21:0197</v>
      </c>
      <c r="E4452" t="s">
        <v>17386</v>
      </c>
      <c r="F4452" t="s">
        <v>17387</v>
      </c>
      <c r="H4452">
        <v>55.066142399999997</v>
      </c>
      <c r="I4452">
        <v>-59.2456496</v>
      </c>
      <c r="J4452" s="1" t="str">
        <f t="shared" si="443"/>
        <v>Fluid (stream)</v>
      </c>
      <c r="K4452" s="1" t="str">
        <f t="shared" si="444"/>
        <v>Untreated Water</v>
      </c>
      <c r="L4452">
        <v>8</v>
      </c>
      <c r="M4452" t="s">
        <v>11445</v>
      </c>
      <c r="N4452">
        <v>140</v>
      </c>
      <c r="O4452">
        <v>2.5000000000000001E-2</v>
      </c>
      <c r="P4452">
        <v>100</v>
      </c>
      <c r="Q4452">
        <v>6</v>
      </c>
    </row>
    <row r="4453" spans="1:17" hidden="1" x14ac:dyDescent="0.3">
      <c r="A4453" t="s">
        <v>17388</v>
      </c>
      <c r="B4453" t="s">
        <v>17389</v>
      </c>
      <c r="C4453" s="1" t="str">
        <f t="shared" si="441"/>
        <v>21:0640</v>
      </c>
      <c r="D4453" s="1" t="str">
        <f t="shared" si="442"/>
        <v>21:0197</v>
      </c>
      <c r="E4453" t="s">
        <v>17390</v>
      </c>
      <c r="F4453" t="s">
        <v>17391</v>
      </c>
      <c r="H4453">
        <v>55.057097900000002</v>
      </c>
      <c r="I4453">
        <v>-59.233539999999998</v>
      </c>
      <c r="J4453" s="1" t="str">
        <f t="shared" si="443"/>
        <v>Fluid (stream)</v>
      </c>
      <c r="K4453" s="1" t="str">
        <f t="shared" si="444"/>
        <v>Untreated Water</v>
      </c>
      <c r="L4453">
        <v>8</v>
      </c>
      <c r="M4453" t="s">
        <v>11450</v>
      </c>
      <c r="N4453">
        <v>141</v>
      </c>
      <c r="O4453">
        <v>2.5000000000000001E-2</v>
      </c>
      <c r="P4453">
        <v>50</v>
      </c>
      <c r="Q4453">
        <v>5.7</v>
      </c>
    </row>
    <row r="4454" spans="1:17" hidden="1" x14ac:dyDescent="0.3">
      <c r="A4454" t="s">
        <v>17392</v>
      </c>
      <c r="B4454" t="s">
        <v>17393</v>
      </c>
      <c r="C4454" s="1" t="str">
        <f t="shared" si="441"/>
        <v>21:0640</v>
      </c>
      <c r="D4454" s="1" t="str">
        <f t="shared" si="442"/>
        <v>21:0197</v>
      </c>
      <c r="E4454" t="s">
        <v>17394</v>
      </c>
      <c r="F4454" t="s">
        <v>17395</v>
      </c>
      <c r="H4454">
        <v>55.026824499999996</v>
      </c>
      <c r="I4454">
        <v>-59.263212600000003</v>
      </c>
      <c r="J4454" s="1" t="str">
        <f t="shared" si="443"/>
        <v>Fluid (stream)</v>
      </c>
      <c r="K4454" s="1" t="str">
        <f t="shared" si="444"/>
        <v>Untreated Water</v>
      </c>
      <c r="L4454">
        <v>8</v>
      </c>
      <c r="M4454" t="s">
        <v>11460</v>
      </c>
      <c r="N4454">
        <v>142</v>
      </c>
      <c r="O4454">
        <v>1.02</v>
      </c>
      <c r="P4454">
        <v>60</v>
      </c>
      <c r="Q4454">
        <v>5.6</v>
      </c>
    </row>
    <row r="4455" spans="1:17" hidden="1" x14ac:dyDescent="0.3">
      <c r="A4455" t="s">
        <v>17396</v>
      </c>
      <c r="B4455" t="s">
        <v>17397</v>
      </c>
      <c r="C4455" s="1" t="str">
        <f t="shared" si="441"/>
        <v>21:0640</v>
      </c>
      <c r="D4455" s="1" t="str">
        <f t="shared" si="442"/>
        <v>21:0197</v>
      </c>
      <c r="E4455" t="s">
        <v>17398</v>
      </c>
      <c r="F4455" t="s">
        <v>17399</v>
      </c>
      <c r="H4455">
        <v>55.015322400000002</v>
      </c>
      <c r="I4455">
        <v>-59.322648700000002</v>
      </c>
      <c r="J4455" s="1" t="str">
        <f t="shared" si="443"/>
        <v>Fluid (stream)</v>
      </c>
      <c r="K4455" s="1" t="str">
        <f t="shared" si="444"/>
        <v>Untreated Water</v>
      </c>
      <c r="L4455">
        <v>8</v>
      </c>
      <c r="M4455" t="s">
        <v>11465</v>
      </c>
      <c r="N4455">
        <v>143</v>
      </c>
      <c r="O4455">
        <v>2.77</v>
      </c>
      <c r="P4455">
        <v>110</v>
      </c>
      <c r="Q4455">
        <v>5.3</v>
      </c>
    </row>
    <row r="4456" spans="1:17" hidden="1" x14ac:dyDescent="0.3">
      <c r="A4456" t="s">
        <v>17400</v>
      </c>
      <c r="B4456" t="s">
        <v>17401</v>
      </c>
      <c r="C4456" s="1" t="str">
        <f t="shared" si="441"/>
        <v>21:0640</v>
      </c>
      <c r="D4456" s="1" t="str">
        <f t="shared" si="442"/>
        <v>21:0197</v>
      </c>
      <c r="E4456" t="s">
        <v>17402</v>
      </c>
      <c r="F4456" t="s">
        <v>17403</v>
      </c>
      <c r="H4456">
        <v>55.007055999999999</v>
      </c>
      <c r="I4456">
        <v>-59.349149099999998</v>
      </c>
      <c r="J4456" s="1" t="str">
        <f t="shared" si="443"/>
        <v>Fluid (stream)</v>
      </c>
      <c r="K4456" s="1" t="str">
        <f t="shared" si="444"/>
        <v>Untreated Water</v>
      </c>
      <c r="L4456">
        <v>8</v>
      </c>
      <c r="M4456" t="s">
        <v>11470</v>
      </c>
      <c r="N4456">
        <v>144</v>
      </c>
      <c r="O4456">
        <v>1.6</v>
      </c>
      <c r="P4456">
        <v>70</v>
      </c>
      <c r="Q4456">
        <v>5.5</v>
      </c>
    </row>
    <row r="4457" spans="1:17" hidden="1" x14ac:dyDescent="0.3">
      <c r="A4457" t="s">
        <v>17404</v>
      </c>
      <c r="B4457" t="s">
        <v>17405</v>
      </c>
      <c r="C4457" s="1" t="str">
        <f t="shared" si="441"/>
        <v>21:0640</v>
      </c>
      <c r="D4457" s="1" t="str">
        <f t="shared" si="442"/>
        <v>21:0197</v>
      </c>
      <c r="E4457" t="s">
        <v>17406</v>
      </c>
      <c r="F4457" t="s">
        <v>17407</v>
      </c>
      <c r="H4457">
        <v>55.000938300000001</v>
      </c>
      <c r="I4457">
        <v>-59.316626100000001</v>
      </c>
      <c r="J4457" s="1" t="str">
        <f t="shared" si="443"/>
        <v>Fluid (stream)</v>
      </c>
      <c r="K4457" s="1" t="str">
        <f t="shared" si="444"/>
        <v>Untreated Water</v>
      </c>
      <c r="L4457">
        <v>8</v>
      </c>
      <c r="M4457" t="s">
        <v>11475</v>
      </c>
      <c r="N4457">
        <v>145</v>
      </c>
      <c r="O4457">
        <v>1.76</v>
      </c>
      <c r="P4457">
        <v>60</v>
      </c>
      <c r="Q4457">
        <v>5.4</v>
      </c>
    </row>
    <row r="4458" spans="1:17" hidden="1" x14ac:dyDescent="0.3">
      <c r="A4458" t="s">
        <v>17408</v>
      </c>
      <c r="B4458" t="s">
        <v>17409</v>
      </c>
      <c r="C4458" s="1" t="str">
        <f t="shared" si="441"/>
        <v>21:0640</v>
      </c>
      <c r="D4458" s="1" t="str">
        <f t="shared" si="442"/>
        <v>21:0197</v>
      </c>
      <c r="E4458" t="s">
        <v>17410</v>
      </c>
      <c r="F4458" t="s">
        <v>17411</v>
      </c>
      <c r="H4458">
        <v>55.049119300000001</v>
      </c>
      <c r="I4458">
        <v>-59.211694600000001</v>
      </c>
      <c r="J4458" s="1" t="str">
        <f t="shared" si="443"/>
        <v>Fluid (stream)</v>
      </c>
      <c r="K4458" s="1" t="str">
        <f t="shared" si="444"/>
        <v>Untreated Water</v>
      </c>
      <c r="L4458">
        <v>8</v>
      </c>
      <c r="M4458" t="s">
        <v>11480</v>
      </c>
      <c r="N4458">
        <v>146</v>
      </c>
      <c r="O4458">
        <v>0.9</v>
      </c>
      <c r="P4458">
        <v>140</v>
      </c>
      <c r="Q4458">
        <v>5.9</v>
      </c>
    </row>
    <row r="4459" spans="1:17" hidden="1" x14ac:dyDescent="0.3">
      <c r="A4459" t="s">
        <v>17412</v>
      </c>
      <c r="B4459" t="s">
        <v>17413</v>
      </c>
      <c r="C4459" s="1" t="str">
        <f t="shared" si="441"/>
        <v>21:0640</v>
      </c>
      <c r="D4459" s="1" t="str">
        <f t="shared" si="442"/>
        <v>21:0197</v>
      </c>
      <c r="E4459" t="s">
        <v>17414</v>
      </c>
      <c r="F4459" t="s">
        <v>17415</v>
      </c>
      <c r="H4459">
        <v>55.022955500000002</v>
      </c>
      <c r="I4459">
        <v>-59.211098499999999</v>
      </c>
      <c r="J4459" s="1" t="str">
        <f t="shared" si="443"/>
        <v>Fluid (stream)</v>
      </c>
      <c r="K4459" s="1" t="str">
        <f t="shared" si="444"/>
        <v>Untreated Water</v>
      </c>
      <c r="L4459">
        <v>8</v>
      </c>
      <c r="M4459" t="s">
        <v>12548</v>
      </c>
      <c r="N4459">
        <v>147</v>
      </c>
      <c r="O4459">
        <v>1.63</v>
      </c>
      <c r="P4459">
        <v>150</v>
      </c>
      <c r="Q4459">
        <v>5.6</v>
      </c>
    </row>
    <row r="4460" spans="1:17" hidden="1" x14ac:dyDescent="0.3">
      <c r="A4460" t="s">
        <v>17416</v>
      </c>
      <c r="B4460" t="s">
        <v>17417</v>
      </c>
      <c r="C4460" s="1" t="str">
        <f t="shared" si="441"/>
        <v>21:0640</v>
      </c>
      <c r="D4460" s="1" t="str">
        <f t="shared" si="442"/>
        <v>21:0197</v>
      </c>
      <c r="E4460" t="s">
        <v>17418</v>
      </c>
      <c r="F4460" t="s">
        <v>17419</v>
      </c>
      <c r="H4460">
        <v>55.019265900000001</v>
      </c>
      <c r="I4460">
        <v>-59.247158200000001</v>
      </c>
      <c r="J4460" s="1" t="str">
        <f t="shared" si="443"/>
        <v>Fluid (stream)</v>
      </c>
      <c r="K4460" s="1" t="str">
        <f t="shared" si="444"/>
        <v>Untreated Water</v>
      </c>
      <c r="L4460">
        <v>9</v>
      </c>
      <c r="M4460" t="s">
        <v>11431</v>
      </c>
      <c r="N4460">
        <v>148</v>
      </c>
      <c r="O4460">
        <v>0.42</v>
      </c>
      <c r="P4460">
        <v>80</v>
      </c>
      <c r="Q4460">
        <v>5.6</v>
      </c>
    </row>
    <row r="4461" spans="1:17" hidden="1" x14ac:dyDescent="0.3">
      <c r="A4461" t="s">
        <v>17420</v>
      </c>
      <c r="B4461" t="s">
        <v>17421</v>
      </c>
      <c r="C4461" s="1" t="str">
        <f t="shared" si="441"/>
        <v>21:0640</v>
      </c>
      <c r="D4461" s="1" t="str">
        <f t="shared" si="442"/>
        <v>21:0197</v>
      </c>
      <c r="E4461" t="s">
        <v>17418</v>
      </c>
      <c r="F4461" t="s">
        <v>17422</v>
      </c>
      <c r="H4461">
        <v>55.019265900000001</v>
      </c>
      <c r="I4461">
        <v>-59.247158200000001</v>
      </c>
      <c r="J4461" s="1" t="str">
        <f t="shared" si="443"/>
        <v>Fluid (stream)</v>
      </c>
      <c r="K4461" s="1" t="str">
        <f t="shared" si="444"/>
        <v>Untreated Water</v>
      </c>
      <c r="L4461">
        <v>9</v>
      </c>
      <c r="M4461" t="s">
        <v>11435</v>
      </c>
      <c r="N4461">
        <v>149</v>
      </c>
      <c r="O4461">
        <v>1.1000000000000001</v>
      </c>
      <c r="P4461">
        <v>80</v>
      </c>
      <c r="Q4461">
        <v>5.6</v>
      </c>
    </row>
    <row r="4462" spans="1:17" hidden="1" x14ac:dyDescent="0.3">
      <c r="A4462" t="s">
        <v>17423</v>
      </c>
      <c r="B4462" t="s">
        <v>17424</v>
      </c>
      <c r="C4462" s="1" t="str">
        <f t="shared" si="441"/>
        <v>21:0640</v>
      </c>
      <c r="D4462" s="1" t="str">
        <f t="shared" si="442"/>
        <v>21:0197</v>
      </c>
      <c r="E4462" t="s">
        <v>17425</v>
      </c>
      <c r="F4462" t="s">
        <v>17426</v>
      </c>
      <c r="H4462">
        <v>55.046302400000002</v>
      </c>
      <c r="I4462">
        <v>-59.2301213</v>
      </c>
      <c r="J4462" s="1" t="str">
        <f t="shared" si="443"/>
        <v>Fluid (stream)</v>
      </c>
      <c r="K4462" s="1" t="str">
        <f t="shared" si="444"/>
        <v>Untreated Water</v>
      </c>
      <c r="L4462">
        <v>9</v>
      </c>
      <c r="M4462" t="s">
        <v>11392</v>
      </c>
      <c r="N4462">
        <v>150</v>
      </c>
      <c r="O4462">
        <v>0.63</v>
      </c>
      <c r="P4462">
        <v>70</v>
      </c>
      <c r="Q4462">
        <v>5.8</v>
      </c>
    </row>
    <row r="4463" spans="1:17" hidden="1" x14ac:dyDescent="0.3">
      <c r="A4463" t="s">
        <v>17427</v>
      </c>
      <c r="B4463" t="s">
        <v>17428</v>
      </c>
      <c r="C4463" s="1" t="str">
        <f t="shared" si="441"/>
        <v>21:0640</v>
      </c>
      <c r="D4463" s="1" t="str">
        <f>HYPERLINK("http://geochem.nrcan.gc.ca/cdogs/content/svy/svy_e.htm", "")</f>
        <v/>
      </c>
      <c r="G4463" s="1" t="str">
        <f>HYPERLINK("http://geochem.nrcan.gc.ca/cdogs/content/cr_/cr_00082_e.htm", "82")</f>
        <v>82</v>
      </c>
      <c r="J4463" t="s">
        <v>11453</v>
      </c>
      <c r="K4463" t="s">
        <v>11454</v>
      </c>
      <c r="L4463">
        <v>9</v>
      </c>
      <c r="M4463" t="s">
        <v>11455</v>
      </c>
      <c r="N4463">
        <v>151</v>
      </c>
      <c r="O4463">
        <v>1.44</v>
      </c>
      <c r="P4463">
        <v>300</v>
      </c>
      <c r="Q4463">
        <v>7.1</v>
      </c>
    </row>
    <row r="4464" spans="1:17" hidden="1" x14ac:dyDescent="0.3">
      <c r="A4464" t="s">
        <v>17429</v>
      </c>
      <c r="B4464" t="s">
        <v>17430</v>
      </c>
      <c r="C4464" s="1" t="str">
        <f t="shared" ref="C4464:C4527" si="445">HYPERLINK("http://geochem.nrcan.gc.ca/cdogs/content/bdl/bdl210647_e.htm", "21:0647")</f>
        <v>21:0647</v>
      </c>
      <c r="D4464" s="1" t="str">
        <f>HYPERLINK("http://geochem.nrcan.gc.ca/cdogs/content/svy/svy_e.htm", "")</f>
        <v/>
      </c>
      <c r="G4464" s="1" t="str">
        <f>HYPERLINK("http://geochem.nrcan.gc.ca/cdogs/content/cr_/cr_00081_e.htm", "81")</f>
        <v>81</v>
      </c>
      <c r="J4464" t="s">
        <v>11453</v>
      </c>
      <c r="K4464" t="s">
        <v>11454</v>
      </c>
      <c r="L4464">
        <v>1</v>
      </c>
      <c r="M4464" t="s">
        <v>11455</v>
      </c>
      <c r="N4464">
        <v>1</v>
      </c>
      <c r="O4464">
        <v>0.52</v>
      </c>
      <c r="P4464">
        <v>210</v>
      </c>
      <c r="Q4464">
        <v>8.1999999999999993</v>
      </c>
    </row>
    <row r="4465" spans="1:17" hidden="1" x14ac:dyDescent="0.3">
      <c r="A4465" t="s">
        <v>17431</v>
      </c>
      <c r="B4465" t="s">
        <v>17432</v>
      </c>
      <c r="C4465" s="1" t="str">
        <f t="shared" si="445"/>
        <v>21:0647</v>
      </c>
      <c r="D4465" s="1" t="str">
        <f t="shared" ref="D4465:D4495" si="446">HYPERLINK("http://geochem.nrcan.gc.ca/cdogs/content/svy/svy210199_e.htm", "21:0199")</f>
        <v>21:0199</v>
      </c>
      <c r="E4465" t="s">
        <v>17433</v>
      </c>
      <c r="F4465" t="s">
        <v>17434</v>
      </c>
      <c r="H4465">
        <v>45.322994199999997</v>
      </c>
      <c r="I4465">
        <v>-66.054057700000001</v>
      </c>
      <c r="J4465" s="1" t="str">
        <f t="shared" ref="J4465:J4495" si="447">HYPERLINK("http://geochem.nrcan.gc.ca/cdogs/content/kwd/kwd020016_e.htm", "Fluid (lake)")</f>
        <v>Fluid (lake)</v>
      </c>
      <c r="K4465" s="1" t="str">
        <f t="shared" ref="K4465:K4495" si="448">HYPERLINK("http://geochem.nrcan.gc.ca/cdogs/content/kwd/kwd080007_e.htm", "Untreated Water")</f>
        <v>Untreated Water</v>
      </c>
      <c r="L4465">
        <v>1</v>
      </c>
      <c r="M4465" t="s">
        <v>11392</v>
      </c>
      <c r="N4465">
        <v>2</v>
      </c>
      <c r="O4465">
        <v>0.13</v>
      </c>
      <c r="P4465">
        <v>40</v>
      </c>
      <c r="Q4465">
        <v>7.6</v>
      </c>
    </row>
    <row r="4466" spans="1:17" hidden="1" x14ac:dyDescent="0.3">
      <c r="A4466" t="s">
        <v>17435</v>
      </c>
      <c r="B4466" t="s">
        <v>17436</v>
      </c>
      <c r="C4466" s="1" t="str">
        <f t="shared" si="445"/>
        <v>21:0647</v>
      </c>
      <c r="D4466" s="1" t="str">
        <f t="shared" si="446"/>
        <v>21:0199</v>
      </c>
      <c r="E4466" t="s">
        <v>17437</v>
      </c>
      <c r="F4466" t="s">
        <v>17438</v>
      </c>
      <c r="H4466">
        <v>45.284539899999999</v>
      </c>
      <c r="I4466">
        <v>-66.098396699999995</v>
      </c>
      <c r="J4466" s="1" t="str">
        <f t="shared" si="447"/>
        <v>Fluid (lake)</v>
      </c>
      <c r="K4466" s="1" t="str">
        <f t="shared" si="448"/>
        <v>Untreated Water</v>
      </c>
      <c r="L4466">
        <v>1</v>
      </c>
      <c r="M4466" t="s">
        <v>11397</v>
      </c>
      <c r="N4466">
        <v>3</v>
      </c>
      <c r="O4466">
        <v>2.5000000000000001E-2</v>
      </c>
      <c r="P4466">
        <v>30</v>
      </c>
      <c r="Q4466">
        <v>7.4</v>
      </c>
    </row>
    <row r="4467" spans="1:17" hidden="1" x14ac:dyDescent="0.3">
      <c r="A4467" t="s">
        <v>17439</v>
      </c>
      <c r="B4467" t="s">
        <v>17440</v>
      </c>
      <c r="C4467" s="1" t="str">
        <f t="shared" si="445"/>
        <v>21:0647</v>
      </c>
      <c r="D4467" s="1" t="str">
        <f t="shared" si="446"/>
        <v>21:0199</v>
      </c>
      <c r="E4467" t="s">
        <v>17441</v>
      </c>
      <c r="F4467" t="s">
        <v>17442</v>
      </c>
      <c r="H4467">
        <v>45.275208499999998</v>
      </c>
      <c r="I4467">
        <v>-66.1152297</v>
      </c>
      <c r="J4467" s="1" t="str">
        <f t="shared" si="447"/>
        <v>Fluid (lake)</v>
      </c>
      <c r="K4467" s="1" t="str">
        <f t="shared" si="448"/>
        <v>Untreated Water</v>
      </c>
      <c r="L4467">
        <v>1</v>
      </c>
      <c r="M4467" t="s">
        <v>11402</v>
      </c>
      <c r="N4467">
        <v>4</v>
      </c>
      <c r="O4467">
        <v>0.08</v>
      </c>
      <c r="P4467">
        <v>30</v>
      </c>
      <c r="Q4467">
        <v>7.6</v>
      </c>
    </row>
    <row r="4468" spans="1:17" hidden="1" x14ac:dyDescent="0.3">
      <c r="A4468" t="s">
        <v>17443</v>
      </c>
      <c r="B4468" t="s">
        <v>17444</v>
      </c>
      <c r="C4468" s="1" t="str">
        <f t="shared" si="445"/>
        <v>21:0647</v>
      </c>
      <c r="D4468" s="1" t="str">
        <f t="shared" si="446"/>
        <v>21:0199</v>
      </c>
      <c r="E4468" t="s">
        <v>17445</v>
      </c>
      <c r="F4468" t="s">
        <v>17446</v>
      </c>
      <c r="H4468">
        <v>45.213188500000001</v>
      </c>
      <c r="I4468">
        <v>-66.183841400000006</v>
      </c>
      <c r="J4468" s="1" t="str">
        <f t="shared" si="447"/>
        <v>Fluid (lake)</v>
      </c>
      <c r="K4468" s="1" t="str">
        <f t="shared" si="448"/>
        <v>Untreated Water</v>
      </c>
      <c r="L4468">
        <v>1</v>
      </c>
      <c r="M4468" t="s">
        <v>11411</v>
      </c>
      <c r="N4468">
        <v>5</v>
      </c>
      <c r="O4468">
        <v>2.5000000000000001E-2</v>
      </c>
      <c r="P4468">
        <v>30</v>
      </c>
      <c r="Q4468">
        <v>6.4</v>
      </c>
    </row>
    <row r="4469" spans="1:17" hidden="1" x14ac:dyDescent="0.3">
      <c r="A4469" t="s">
        <v>17447</v>
      </c>
      <c r="B4469" t="s">
        <v>17448</v>
      </c>
      <c r="C4469" s="1" t="str">
        <f t="shared" si="445"/>
        <v>21:0647</v>
      </c>
      <c r="D4469" s="1" t="str">
        <f t="shared" si="446"/>
        <v>21:0199</v>
      </c>
      <c r="E4469" t="s">
        <v>17449</v>
      </c>
      <c r="F4469" t="s">
        <v>17450</v>
      </c>
      <c r="H4469">
        <v>45.190128700000002</v>
      </c>
      <c r="I4469">
        <v>-66.226250699999994</v>
      </c>
      <c r="J4469" s="1" t="str">
        <f t="shared" si="447"/>
        <v>Fluid (lake)</v>
      </c>
      <c r="K4469" s="1" t="str">
        <f t="shared" si="448"/>
        <v>Untreated Water</v>
      </c>
      <c r="L4469">
        <v>1</v>
      </c>
      <c r="M4469" t="s">
        <v>11431</v>
      </c>
      <c r="N4469">
        <v>6</v>
      </c>
      <c r="O4469">
        <v>0.22</v>
      </c>
      <c r="P4469">
        <v>20</v>
      </c>
      <c r="Q4469">
        <v>5.0999999999999996</v>
      </c>
    </row>
    <row r="4470" spans="1:17" hidden="1" x14ac:dyDescent="0.3">
      <c r="A4470" t="s">
        <v>17451</v>
      </c>
      <c r="B4470" t="s">
        <v>17452</v>
      </c>
      <c r="C4470" s="1" t="str">
        <f t="shared" si="445"/>
        <v>21:0647</v>
      </c>
      <c r="D4470" s="1" t="str">
        <f t="shared" si="446"/>
        <v>21:0199</v>
      </c>
      <c r="E4470" t="s">
        <v>17449</v>
      </c>
      <c r="F4470" t="s">
        <v>17453</v>
      </c>
      <c r="H4470">
        <v>45.190128700000002</v>
      </c>
      <c r="I4470">
        <v>-66.226250699999994</v>
      </c>
      <c r="J4470" s="1" t="str">
        <f t="shared" si="447"/>
        <v>Fluid (lake)</v>
      </c>
      <c r="K4470" s="1" t="str">
        <f t="shared" si="448"/>
        <v>Untreated Water</v>
      </c>
      <c r="L4470">
        <v>1</v>
      </c>
      <c r="M4470" t="s">
        <v>11435</v>
      </c>
      <c r="N4470">
        <v>7</v>
      </c>
      <c r="O4470">
        <v>2.5000000000000001E-2</v>
      </c>
      <c r="P4470">
        <v>20</v>
      </c>
      <c r="Q4470">
        <v>5</v>
      </c>
    </row>
    <row r="4471" spans="1:17" hidden="1" x14ac:dyDescent="0.3">
      <c r="A4471" t="s">
        <v>17454</v>
      </c>
      <c r="B4471" t="s">
        <v>17455</v>
      </c>
      <c r="C4471" s="1" t="str">
        <f t="shared" si="445"/>
        <v>21:0647</v>
      </c>
      <c r="D4471" s="1" t="str">
        <f t="shared" si="446"/>
        <v>21:0199</v>
      </c>
      <c r="E4471" t="s">
        <v>17456</v>
      </c>
      <c r="F4471" t="s">
        <v>17457</v>
      </c>
      <c r="H4471">
        <v>45.144902899999998</v>
      </c>
      <c r="I4471">
        <v>-66.278601300000005</v>
      </c>
      <c r="J4471" s="1" t="str">
        <f t="shared" si="447"/>
        <v>Fluid (lake)</v>
      </c>
      <c r="K4471" s="1" t="str">
        <f t="shared" si="448"/>
        <v>Untreated Water</v>
      </c>
      <c r="L4471">
        <v>1</v>
      </c>
      <c r="M4471" t="s">
        <v>11416</v>
      </c>
      <c r="N4471">
        <v>8</v>
      </c>
      <c r="O4471">
        <v>0.62</v>
      </c>
      <c r="P4471">
        <v>20</v>
      </c>
      <c r="Q4471">
        <v>4.8</v>
      </c>
    </row>
    <row r="4472" spans="1:17" hidden="1" x14ac:dyDescent="0.3">
      <c r="A4472" t="s">
        <v>17458</v>
      </c>
      <c r="B4472" t="s">
        <v>17459</v>
      </c>
      <c r="C4472" s="1" t="str">
        <f t="shared" si="445"/>
        <v>21:0647</v>
      </c>
      <c r="D4472" s="1" t="str">
        <f t="shared" si="446"/>
        <v>21:0199</v>
      </c>
      <c r="E4472" t="s">
        <v>17460</v>
      </c>
      <c r="F4472" t="s">
        <v>17461</v>
      </c>
      <c r="H4472">
        <v>45.128847</v>
      </c>
      <c r="I4472">
        <v>-66.390213200000005</v>
      </c>
      <c r="J4472" s="1" t="str">
        <f t="shared" si="447"/>
        <v>Fluid (lake)</v>
      </c>
      <c r="K4472" s="1" t="str">
        <f t="shared" si="448"/>
        <v>Untreated Water</v>
      </c>
      <c r="L4472">
        <v>1</v>
      </c>
      <c r="M4472" t="s">
        <v>11421</v>
      </c>
      <c r="N4472">
        <v>9</v>
      </c>
      <c r="O4472">
        <v>0.15</v>
      </c>
      <c r="P4472">
        <v>10</v>
      </c>
      <c r="Q4472">
        <v>5.8</v>
      </c>
    </row>
    <row r="4473" spans="1:17" hidden="1" x14ac:dyDescent="0.3">
      <c r="A4473" t="s">
        <v>17462</v>
      </c>
      <c r="B4473" t="s">
        <v>17463</v>
      </c>
      <c r="C4473" s="1" t="str">
        <f t="shared" si="445"/>
        <v>21:0647</v>
      </c>
      <c r="D4473" s="1" t="str">
        <f t="shared" si="446"/>
        <v>21:0199</v>
      </c>
      <c r="E4473" t="s">
        <v>17464</v>
      </c>
      <c r="F4473" t="s">
        <v>17465</v>
      </c>
      <c r="H4473">
        <v>45.137044799999998</v>
      </c>
      <c r="I4473">
        <v>-66.401145400000004</v>
      </c>
      <c r="J4473" s="1" t="str">
        <f t="shared" si="447"/>
        <v>Fluid (lake)</v>
      </c>
      <c r="K4473" s="1" t="str">
        <f t="shared" si="448"/>
        <v>Untreated Water</v>
      </c>
      <c r="L4473">
        <v>1</v>
      </c>
      <c r="M4473" t="s">
        <v>11426</v>
      </c>
      <c r="N4473">
        <v>10</v>
      </c>
      <c r="O4473">
        <v>2.5000000000000001E-2</v>
      </c>
      <c r="P4473">
        <v>20</v>
      </c>
      <c r="Q4473">
        <v>5.7</v>
      </c>
    </row>
    <row r="4474" spans="1:17" hidden="1" x14ac:dyDescent="0.3">
      <c r="A4474" t="s">
        <v>17466</v>
      </c>
      <c r="B4474" t="s">
        <v>17467</v>
      </c>
      <c r="C4474" s="1" t="str">
        <f t="shared" si="445"/>
        <v>21:0647</v>
      </c>
      <c r="D4474" s="1" t="str">
        <f t="shared" si="446"/>
        <v>21:0199</v>
      </c>
      <c r="E4474" t="s">
        <v>17468</v>
      </c>
      <c r="F4474" t="s">
        <v>17469</v>
      </c>
      <c r="H4474">
        <v>45.139502399999998</v>
      </c>
      <c r="I4474">
        <v>-66.415036900000004</v>
      </c>
      <c r="J4474" s="1" t="str">
        <f t="shared" si="447"/>
        <v>Fluid (lake)</v>
      </c>
      <c r="K4474" s="1" t="str">
        <f t="shared" si="448"/>
        <v>Untreated Water</v>
      </c>
      <c r="L4474">
        <v>1</v>
      </c>
      <c r="M4474" t="s">
        <v>11440</v>
      </c>
      <c r="N4474">
        <v>11</v>
      </c>
      <c r="O4474">
        <v>0.08</v>
      </c>
      <c r="P4474">
        <v>20</v>
      </c>
      <c r="Q4474">
        <v>6.5</v>
      </c>
    </row>
    <row r="4475" spans="1:17" hidden="1" x14ac:dyDescent="0.3">
      <c r="A4475" t="s">
        <v>17470</v>
      </c>
      <c r="B4475" t="s">
        <v>17471</v>
      </c>
      <c r="C4475" s="1" t="str">
        <f t="shared" si="445"/>
        <v>21:0647</v>
      </c>
      <c r="D4475" s="1" t="str">
        <f t="shared" si="446"/>
        <v>21:0199</v>
      </c>
      <c r="E4475" t="s">
        <v>17472</v>
      </c>
      <c r="F4475" t="s">
        <v>17473</v>
      </c>
      <c r="H4475">
        <v>45.145775100000002</v>
      </c>
      <c r="I4475">
        <v>-66.439354300000005</v>
      </c>
      <c r="J4475" s="1" t="str">
        <f t="shared" si="447"/>
        <v>Fluid (lake)</v>
      </c>
      <c r="K4475" s="1" t="str">
        <f t="shared" si="448"/>
        <v>Untreated Water</v>
      </c>
      <c r="L4475">
        <v>1</v>
      </c>
      <c r="M4475" t="s">
        <v>11445</v>
      </c>
      <c r="N4475">
        <v>12</v>
      </c>
      <c r="O4475">
        <v>0.14000000000000001</v>
      </c>
      <c r="P4475">
        <v>30</v>
      </c>
      <c r="Q4475">
        <v>5.7</v>
      </c>
    </row>
    <row r="4476" spans="1:17" hidden="1" x14ac:dyDescent="0.3">
      <c r="A4476" t="s">
        <v>17474</v>
      </c>
      <c r="B4476" t="s">
        <v>17475</v>
      </c>
      <c r="C4476" s="1" t="str">
        <f t="shared" si="445"/>
        <v>21:0647</v>
      </c>
      <c r="D4476" s="1" t="str">
        <f t="shared" si="446"/>
        <v>21:0199</v>
      </c>
      <c r="E4476" t="s">
        <v>17476</v>
      </c>
      <c r="F4476" t="s">
        <v>17477</v>
      </c>
      <c r="H4476">
        <v>45.121249400000004</v>
      </c>
      <c r="I4476">
        <v>-66.739311700000002</v>
      </c>
      <c r="J4476" s="1" t="str">
        <f t="shared" si="447"/>
        <v>Fluid (lake)</v>
      </c>
      <c r="K4476" s="1" t="str">
        <f t="shared" si="448"/>
        <v>Untreated Water</v>
      </c>
      <c r="L4476">
        <v>1</v>
      </c>
      <c r="M4476" t="s">
        <v>11450</v>
      </c>
      <c r="N4476">
        <v>13</v>
      </c>
      <c r="O4476">
        <v>0.55000000000000004</v>
      </c>
      <c r="P4476">
        <v>10</v>
      </c>
      <c r="Q4476">
        <v>3.9</v>
      </c>
    </row>
    <row r="4477" spans="1:17" hidden="1" x14ac:dyDescent="0.3">
      <c r="A4477" t="s">
        <v>17478</v>
      </c>
      <c r="B4477" t="s">
        <v>17479</v>
      </c>
      <c r="C4477" s="1" t="str">
        <f t="shared" si="445"/>
        <v>21:0647</v>
      </c>
      <c r="D4477" s="1" t="str">
        <f t="shared" si="446"/>
        <v>21:0199</v>
      </c>
      <c r="E4477" t="s">
        <v>17480</v>
      </c>
      <c r="F4477" t="s">
        <v>17481</v>
      </c>
      <c r="H4477">
        <v>45.141189699999998</v>
      </c>
      <c r="I4477">
        <v>-66.716289700000004</v>
      </c>
      <c r="J4477" s="1" t="str">
        <f t="shared" si="447"/>
        <v>Fluid (lake)</v>
      </c>
      <c r="K4477" s="1" t="str">
        <f t="shared" si="448"/>
        <v>Untreated Water</v>
      </c>
      <c r="L4477">
        <v>1</v>
      </c>
      <c r="M4477" t="s">
        <v>11460</v>
      </c>
      <c r="N4477">
        <v>14</v>
      </c>
      <c r="O4477">
        <v>0.12</v>
      </c>
      <c r="P4477">
        <v>60</v>
      </c>
      <c r="Q4477">
        <v>6.5</v>
      </c>
    </row>
    <row r="4478" spans="1:17" hidden="1" x14ac:dyDescent="0.3">
      <c r="A4478" t="s">
        <v>17482</v>
      </c>
      <c r="B4478" t="s">
        <v>17483</v>
      </c>
      <c r="C4478" s="1" t="str">
        <f t="shared" si="445"/>
        <v>21:0647</v>
      </c>
      <c r="D4478" s="1" t="str">
        <f t="shared" si="446"/>
        <v>21:0199</v>
      </c>
      <c r="E4478" t="s">
        <v>17484</v>
      </c>
      <c r="F4478" t="s">
        <v>17485</v>
      </c>
      <c r="H4478">
        <v>45.145114399999997</v>
      </c>
      <c r="I4478">
        <v>-66.695234200000002</v>
      </c>
      <c r="J4478" s="1" t="str">
        <f t="shared" si="447"/>
        <v>Fluid (lake)</v>
      </c>
      <c r="K4478" s="1" t="str">
        <f t="shared" si="448"/>
        <v>Untreated Water</v>
      </c>
      <c r="L4478">
        <v>1</v>
      </c>
      <c r="M4478" t="s">
        <v>11465</v>
      </c>
      <c r="N4478">
        <v>15</v>
      </c>
      <c r="O4478">
        <v>0.38</v>
      </c>
      <c r="P4478">
        <v>30</v>
      </c>
      <c r="Q4478">
        <v>5.3</v>
      </c>
    </row>
    <row r="4479" spans="1:17" hidden="1" x14ac:dyDescent="0.3">
      <c r="A4479" t="s">
        <v>17486</v>
      </c>
      <c r="B4479" t="s">
        <v>17487</v>
      </c>
      <c r="C4479" s="1" t="str">
        <f t="shared" si="445"/>
        <v>21:0647</v>
      </c>
      <c r="D4479" s="1" t="str">
        <f t="shared" si="446"/>
        <v>21:0199</v>
      </c>
      <c r="E4479" t="s">
        <v>17488</v>
      </c>
      <c r="F4479" t="s">
        <v>17489</v>
      </c>
      <c r="H4479">
        <v>45.155548600000003</v>
      </c>
      <c r="I4479">
        <v>-66.694825600000001</v>
      </c>
      <c r="J4479" s="1" t="str">
        <f t="shared" si="447"/>
        <v>Fluid (lake)</v>
      </c>
      <c r="K4479" s="1" t="str">
        <f t="shared" si="448"/>
        <v>Untreated Water</v>
      </c>
      <c r="L4479">
        <v>1</v>
      </c>
      <c r="M4479" t="s">
        <v>11470</v>
      </c>
      <c r="N4479">
        <v>16</v>
      </c>
      <c r="O4479">
        <v>2.5000000000000001E-2</v>
      </c>
      <c r="P4479">
        <v>30</v>
      </c>
      <c r="Q4479">
        <v>5</v>
      </c>
    </row>
    <row r="4480" spans="1:17" hidden="1" x14ac:dyDescent="0.3">
      <c r="A4480" t="s">
        <v>17490</v>
      </c>
      <c r="B4480" t="s">
        <v>17491</v>
      </c>
      <c r="C4480" s="1" t="str">
        <f t="shared" si="445"/>
        <v>21:0647</v>
      </c>
      <c r="D4480" s="1" t="str">
        <f t="shared" si="446"/>
        <v>21:0199</v>
      </c>
      <c r="E4480" t="s">
        <v>17492</v>
      </c>
      <c r="F4480" t="s">
        <v>17493</v>
      </c>
      <c r="H4480">
        <v>45.2355783</v>
      </c>
      <c r="I4480">
        <v>-66.717754600000006</v>
      </c>
      <c r="J4480" s="1" t="str">
        <f t="shared" si="447"/>
        <v>Fluid (lake)</v>
      </c>
      <c r="K4480" s="1" t="str">
        <f t="shared" si="448"/>
        <v>Untreated Water</v>
      </c>
      <c r="L4480">
        <v>2</v>
      </c>
      <c r="M4480" t="s">
        <v>11431</v>
      </c>
      <c r="N4480">
        <v>17</v>
      </c>
      <c r="O4480">
        <v>0.19</v>
      </c>
      <c r="P4480">
        <v>240</v>
      </c>
      <c r="Q4480">
        <v>6</v>
      </c>
    </row>
    <row r="4481" spans="1:17" hidden="1" x14ac:dyDescent="0.3">
      <c r="A4481" t="s">
        <v>17494</v>
      </c>
      <c r="B4481" t="s">
        <v>17495</v>
      </c>
      <c r="C4481" s="1" t="str">
        <f t="shared" si="445"/>
        <v>21:0647</v>
      </c>
      <c r="D4481" s="1" t="str">
        <f t="shared" si="446"/>
        <v>21:0199</v>
      </c>
      <c r="E4481" t="s">
        <v>17492</v>
      </c>
      <c r="F4481" t="s">
        <v>17496</v>
      </c>
      <c r="H4481">
        <v>45.2355783</v>
      </c>
      <c r="I4481">
        <v>-66.717754600000006</v>
      </c>
      <c r="J4481" s="1" t="str">
        <f t="shared" si="447"/>
        <v>Fluid (lake)</v>
      </c>
      <c r="K4481" s="1" t="str">
        <f t="shared" si="448"/>
        <v>Untreated Water</v>
      </c>
      <c r="L4481">
        <v>2</v>
      </c>
      <c r="M4481" t="s">
        <v>11435</v>
      </c>
      <c r="N4481">
        <v>18</v>
      </c>
      <c r="O4481">
        <v>0.21</v>
      </c>
      <c r="P4481">
        <v>250</v>
      </c>
      <c r="Q4481">
        <v>6.1</v>
      </c>
    </row>
    <row r="4482" spans="1:17" hidden="1" x14ac:dyDescent="0.3">
      <c r="A4482" t="s">
        <v>17497</v>
      </c>
      <c r="B4482" t="s">
        <v>17498</v>
      </c>
      <c r="C4482" s="1" t="str">
        <f t="shared" si="445"/>
        <v>21:0647</v>
      </c>
      <c r="D4482" s="1" t="str">
        <f t="shared" si="446"/>
        <v>21:0199</v>
      </c>
      <c r="E4482" t="s">
        <v>17499</v>
      </c>
      <c r="F4482" t="s">
        <v>17500</v>
      </c>
      <c r="H4482">
        <v>45.245341400000001</v>
      </c>
      <c r="I4482">
        <v>-66.7211602</v>
      </c>
      <c r="J4482" s="1" t="str">
        <f t="shared" si="447"/>
        <v>Fluid (lake)</v>
      </c>
      <c r="K4482" s="1" t="str">
        <f t="shared" si="448"/>
        <v>Untreated Water</v>
      </c>
      <c r="L4482">
        <v>2</v>
      </c>
      <c r="M4482" t="s">
        <v>11392</v>
      </c>
      <c r="N4482">
        <v>19</v>
      </c>
      <c r="O4482">
        <v>0.17</v>
      </c>
      <c r="P4482">
        <v>210</v>
      </c>
      <c r="Q4482">
        <v>4.9000000000000004</v>
      </c>
    </row>
    <row r="4483" spans="1:17" hidden="1" x14ac:dyDescent="0.3">
      <c r="A4483" t="s">
        <v>17501</v>
      </c>
      <c r="B4483" t="s">
        <v>17502</v>
      </c>
      <c r="C4483" s="1" t="str">
        <f t="shared" si="445"/>
        <v>21:0647</v>
      </c>
      <c r="D4483" s="1" t="str">
        <f t="shared" si="446"/>
        <v>21:0199</v>
      </c>
      <c r="E4483" t="s">
        <v>17503</v>
      </c>
      <c r="F4483" t="s">
        <v>17504</v>
      </c>
      <c r="H4483">
        <v>45.246740199999998</v>
      </c>
      <c r="I4483">
        <v>-66.738077099999998</v>
      </c>
      <c r="J4483" s="1" t="str">
        <f t="shared" si="447"/>
        <v>Fluid (lake)</v>
      </c>
      <c r="K4483" s="1" t="str">
        <f t="shared" si="448"/>
        <v>Untreated Water</v>
      </c>
      <c r="L4483">
        <v>2</v>
      </c>
      <c r="M4483" t="s">
        <v>11397</v>
      </c>
      <c r="N4483">
        <v>20</v>
      </c>
      <c r="O4483">
        <v>0.24</v>
      </c>
      <c r="P4483">
        <v>220</v>
      </c>
      <c r="Q4483">
        <v>5.8</v>
      </c>
    </row>
    <row r="4484" spans="1:17" hidden="1" x14ac:dyDescent="0.3">
      <c r="A4484" t="s">
        <v>17505</v>
      </c>
      <c r="B4484" t="s">
        <v>17506</v>
      </c>
      <c r="C4484" s="1" t="str">
        <f t="shared" si="445"/>
        <v>21:0647</v>
      </c>
      <c r="D4484" s="1" t="str">
        <f t="shared" si="446"/>
        <v>21:0199</v>
      </c>
      <c r="E4484" t="s">
        <v>17507</v>
      </c>
      <c r="F4484" t="s">
        <v>17508</v>
      </c>
      <c r="H4484">
        <v>45.273211099999997</v>
      </c>
      <c r="I4484">
        <v>-66.726137600000001</v>
      </c>
      <c r="J4484" s="1" t="str">
        <f t="shared" si="447"/>
        <v>Fluid (lake)</v>
      </c>
      <c r="K4484" s="1" t="str">
        <f t="shared" si="448"/>
        <v>Untreated Water</v>
      </c>
      <c r="L4484">
        <v>2</v>
      </c>
      <c r="M4484" t="s">
        <v>11402</v>
      </c>
      <c r="N4484">
        <v>21</v>
      </c>
      <c r="O4484">
        <v>0.23</v>
      </c>
      <c r="P4484">
        <v>160</v>
      </c>
      <c r="Q4484">
        <v>5.7</v>
      </c>
    </row>
    <row r="4485" spans="1:17" hidden="1" x14ac:dyDescent="0.3">
      <c r="A4485" t="s">
        <v>17509</v>
      </c>
      <c r="B4485" t="s">
        <v>17510</v>
      </c>
      <c r="C4485" s="1" t="str">
        <f t="shared" si="445"/>
        <v>21:0647</v>
      </c>
      <c r="D4485" s="1" t="str">
        <f t="shared" si="446"/>
        <v>21:0199</v>
      </c>
      <c r="E4485" t="s">
        <v>17511</v>
      </c>
      <c r="F4485" t="s">
        <v>17512</v>
      </c>
      <c r="H4485">
        <v>45.271586999999997</v>
      </c>
      <c r="I4485">
        <v>-66.700336699999994</v>
      </c>
      <c r="J4485" s="1" t="str">
        <f t="shared" si="447"/>
        <v>Fluid (lake)</v>
      </c>
      <c r="K4485" s="1" t="str">
        <f t="shared" si="448"/>
        <v>Untreated Water</v>
      </c>
      <c r="L4485">
        <v>2</v>
      </c>
      <c r="M4485" t="s">
        <v>11411</v>
      </c>
      <c r="N4485">
        <v>22</v>
      </c>
      <c r="O4485">
        <v>0.2</v>
      </c>
      <c r="P4485">
        <v>240</v>
      </c>
      <c r="Q4485">
        <v>5.3</v>
      </c>
    </row>
    <row r="4486" spans="1:17" hidden="1" x14ac:dyDescent="0.3">
      <c r="A4486" t="s">
        <v>17513</v>
      </c>
      <c r="B4486" t="s">
        <v>17514</v>
      </c>
      <c r="C4486" s="1" t="str">
        <f t="shared" si="445"/>
        <v>21:0647</v>
      </c>
      <c r="D4486" s="1" t="str">
        <f t="shared" si="446"/>
        <v>21:0199</v>
      </c>
      <c r="E4486" t="s">
        <v>17515</v>
      </c>
      <c r="F4486" t="s">
        <v>17516</v>
      </c>
      <c r="H4486">
        <v>45.272584999999999</v>
      </c>
      <c r="I4486">
        <v>-66.689575099999999</v>
      </c>
      <c r="J4486" s="1" t="str">
        <f t="shared" si="447"/>
        <v>Fluid (lake)</v>
      </c>
      <c r="K4486" s="1" t="str">
        <f t="shared" si="448"/>
        <v>Untreated Water</v>
      </c>
      <c r="L4486">
        <v>2</v>
      </c>
      <c r="M4486" t="s">
        <v>11416</v>
      </c>
      <c r="N4486">
        <v>23</v>
      </c>
      <c r="O4486">
        <v>2.5000000000000001E-2</v>
      </c>
      <c r="P4486">
        <v>170</v>
      </c>
      <c r="Q4486">
        <v>5.2</v>
      </c>
    </row>
    <row r="4487" spans="1:17" hidden="1" x14ac:dyDescent="0.3">
      <c r="A4487" t="s">
        <v>17517</v>
      </c>
      <c r="B4487" t="s">
        <v>17518</v>
      </c>
      <c r="C4487" s="1" t="str">
        <f t="shared" si="445"/>
        <v>21:0647</v>
      </c>
      <c r="D4487" s="1" t="str">
        <f t="shared" si="446"/>
        <v>21:0199</v>
      </c>
      <c r="E4487" t="s">
        <v>17519</v>
      </c>
      <c r="F4487" t="s">
        <v>17520</v>
      </c>
      <c r="H4487">
        <v>45.235994400000003</v>
      </c>
      <c r="I4487">
        <v>-66.6807917</v>
      </c>
      <c r="J4487" s="1" t="str">
        <f t="shared" si="447"/>
        <v>Fluid (lake)</v>
      </c>
      <c r="K4487" s="1" t="str">
        <f t="shared" si="448"/>
        <v>Untreated Water</v>
      </c>
      <c r="L4487">
        <v>2</v>
      </c>
      <c r="M4487" t="s">
        <v>11421</v>
      </c>
      <c r="N4487">
        <v>24</v>
      </c>
      <c r="O4487">
        <v>2.5000000000000001E-2</v>
      </c>
      <c r="P4487">
        <v>90</v>
      </c>
      <c r="Q4487">
        <v>5.4</v>
      </c>
    </row>
    <row r="4488" spans="1:17" hidden="1" x14ac:dyDescent="0.3">
      <c r="A4488" t="s">
        <v>17521</v>
      </c>
      <c r="B4488" t="s">
        <v>17522</v>
      </c>
      <c r="C4488" s="1" t="str">
        <f t="shared" si="445"/>
        <v>21:0647</v>
      </c>
      <c r="D4488" s="1" t="str">
        <f t="shared" si="446"/>
        <v>21:0199</v>
      </c>
      <c r="E4488" t="s">
        <v>17523</v>
      </c>
      <c r="F4488" t="s">
        <v>17524</v>
      </c>
      <c r="H4488">
        <v>45.226808300000002</v>
      </c>
      <c r="I4488">
        <v>-66.697483300000002</v>
      </c>
      <c r="J4488" s="1" t="str">
        <f t="shared" si="447"/>
        <v>Fluid (lake)</v>
      </c>
      <c r="K4488" s="1" t="str">
        <f t="shared" si="448"/>
        <v>Untreated Water</v>
      </c>
      <c r="L4488">
        <v>2</v>
      </c>
      <c r="M4488" t="s">
        <v>11426</v>
      </c>
      <c r="N4488">
        <v>25</v>
      </c>
      <c r="O4488">
        <v>0.1</v>
      </c>
      <c r="P4488">
        <v>80</v>
      </c>
      <c r="Q4488">
        <v>5.3</v>
      </c>
    </row>
    <row r="4489" spans="1:17" hidden="1" x14ac:dyDescent="0.3">
      <c r="A4489" t="s">
        <v>17525</v>
      </c>
      <c r="B4489" t="s">
        <v>17526</v>
      </c>
      <c r="C4489" s="1" t="str">
        <f t="shared" si="445"/>
        <v>21:0647</v>
      </c>
      <c r="D4489" s="1" t="str">
        <f t="shared" si="446"/>
        <v>21:0199</v>
      </c>
      <c r="E4489" t="s">
        <v>17527</v>
      </c>
      <c r="F4489" t="s">
        <v>17528</v>
      </c>
      <c r="H4489">
        <v>45.223435899999998</v>
      </c>
      <c r="I4489">
        <v>-66.688295999999994</v>
      </c>
      <c r="J4489" s="1" t="str">
        <f t="shared" si="447"/>
        <v>Fluid (lake)</v>
      </c>
      <c r="K4489" s="1" t="str">
        <f t="shared" si="448"/>
        <v>Untreated Water</v>
      </c>
      <c r="L4489">
        <v>2</v>
      </c>
      <c r="M4489" t="s">
        <v>11440</v>
      </c>
      <c r="N4489">
        <v>26</v>
      </c>
      <c r="O4489">
        <v>0.6</v>
      </c>
      <c r="P4489">
        <v>110</v>
      </c>
      <c r="Q4489">
        <v>5.6</v>
      </c>
    </row>
    <row r="4490" spans="1:17" hidden="1" x14ac:dyDescent="0.3">
      <c r="A4490" t="s">
        <v>17529</v>
      </c>
      <c r="B4490" t="s">
        <v>17530</v>
      </c>
      <c r="C4490" s="1" t="str">
        <f t="shared" si="445"/>
        <v>21:0647</v>
      </c>
      <c r="D4490" s="1" t="str">
        <f t="shared" si="446"/>
        <v>21:0199</v>
      </c>
      <c r="E4490" t="s">
        <v>17531</v>
      </c>
      <c r="F4490" t="s">
        <v>17532</v>
      </c>
      <c r="H4490">
        <v>45.212060000000001</v>
      </c>
      <c r="I4490">
        <v>-66.684873600000003</v>
      </c>
      <c r="J4490" s="1" t="str">
        <f t="shared" si="447"/>
        <v>Fluid (lake)</v>
      </c>
      <c r="K4490" s="1" t="str">
        <f t="shared" si="448"/>
        <v>Untreated Water</v>
      </c>
      <c r="L4490">
        <v>2</v>
      </c>
      <c r="M4490" t="s">
        <v>11445</v>
      </c>
      <c r="N4490">
        <v>27</v>
      </c>
      <c r="O4490">
        <v>7.0000000000000007E-2</v>
      </c>
      <c r="P4490">
        <v>140</v>
      </c>
      <c r="Q4490">
        <v>5.7</v>
      </c>
    </row>
    <row r="4491" spans="1:17" hidden="1" x14ac:dyDescent="0.3">
      <c r="A4491" t="s">
        <v>17533</v>
      </c>
      <c r="B4491" t="s">
        <v>17534</v>
      </c>
      <c r="C4491" s="1" t="str">
        <f t="shared" si="445"/>
        <v>21:0647</v>
      </c>
      <c r="D4491" s="1" t="str">
        <f t="shared" si="446"/>
        <v>21:0199</v>
      </c>
      <c r="E4491" t="s">
        <v>17535</v>
      </c>
      <c r="F4491" t="s">
        <v>17536</v>
      </c>
      <c r="H4491">
        <v>45.220948999999997</v>
      </c>
      <c r="I4491">
        <v>-66.743050100000005</v>
      </c>
      <c r="J4491" s="1" t="str">
        <f t="shared" si="447"/>
        <v>Fluid (lake)</v>
      </c>
      <c r="K4491" s="1" t="str">
        <f t="shared" si="448"/>
        <v>Untreated Water</v>
      </c>
      <c r="L4491">
        <v>2</v>
      </c>
      <c r="M4491" t="s">
        <v>11450</v>
      </c>
      <c r="N4491">
        <v>28</v>
      </c>
      <c r="O4491">
        <v>1.05</v>
      </c>
      <c r="P4491">
        <v>200</v>
      </c>
      <c r="Q4491">
        <v>5.7</v>
      </c>
    </row>
    <row r="4492" spans="1:17" hidden="1" x14ac:dyDescent="0.3">
      <c r="A4492" t="s">
        <v>17537</v>
      </c>
      <c r="B4492" t="s">
        <v>17538</v>
      </c>
      <c r="C4492" s="1" t="str">
        <f t="shared" si="445"/>
        <v>21:0647</v>
      </c>
      <c r="D4492" s="1" t="str">
        <f t="shared" si="446"/>
        <v>21:0199</v>
      </c>
      <c r="E4492" t="s">
        <v>17539</v>
      </c>
      <c r="F4492" t="s">
        <v>17540</v>
      </c>
      <c r="H4492">
        <v>45.212419599999997</v>
      </c>
      <c r="I4492">
        <v>-66.745094499999993</v>
      </c>
      <c r="J4492" s="1" t="str">
        <f t="shared" si="447"/>
        <v>Fluid (lake)</v>
      </c>
      <c r="K4492" s="1" t="str">
        <f t="shared" si="448"/>
        <v>Untreated Water</v>
      </c>
      <c r="L4492">
        <v>2</v>
      </c>
      <c r="M4492" t="s">
        <v>11460</v>
      </c>
      <c r="N4492">
        <v>29</v>
      </c>
      <c r="O4492">
        <v>0.16</v>
      </c>
      <c r="P4492">
        <v>130</v>
      </c>
      <c r="Q4492">
        <v>5.8</v>
      </c>
    </row>
    <row r="4493" spans="1:17" hidden="1" x14ac:dyDescent="0.3">
      <c r="A4493" t="s">
        <v>17541</v>
      </c>
      <c r="B4493" t="s">
        <v>17542</v>
      </c>
      <c r="C4493" s="1" t="str">
        <f t="shared" si="445"/>
        <v>21:0647</v>
      </c>
      <c r="D4493" s="1" t="str">
        <f t="shared" si="446"/>
        <v>21:0199</v>
      </c>
      <c r="E4493" t="s">
        <v>17543</v>
      </c>
      <c r="F4493" t="s">
        <v>17544</v>
      </c>
      <c r="H4493">
        <v>45.206258699999999</v>
      </c>
      <c r="I4493">
        <v>-66.744459699999993</v>
      </c>
      <c r="J4493" s="1" t="str">
        <f t="shared" si="447"/>
        <v>Fluid (lake)</v>
      </c>
      <c r="K4493" s="1" t="str">
        <f t="shared" si="448"/>
        <v>Untreated Water</v>
      </c>
      <c r="L4493">
        <v>2</v>
      </c>
      <c r="M4493" t="s">
        <v>11465</v>
      </c>
      <c r="N4493">
        <v>30</v>
      </c>
      <c r="O4493">
        <v>0.1</v>
      </c>
      <c r="P4493">
        <v>120</v>
      </c>
      <c r="Q4493">
        <v>6</v>
      </c>
    </row>
    <row r="4494" spans="1:17" hidden="1" x14ac:dyDescent="0.3">
      <c r="A4494" t="s">
        <v>17545</v>
      </c>
      <c r="B4494" t="s">
        <v>17546</v>
      </c>
      <c r="C4494" s="1" t="str">
        <f t="shared" si="445"/>
        <v>21:0647</v>
      </c>
      <c r="D4494" s="1" t="str">
        <f t="shared" si="446"/>
        <v>21:0199</v>
      </c>
      <c r="E4494" t="s">
        <v>17547</v>
      </c>
      <c r="F4494" t="s">
        <v>17548</v>
      </c>
      <c r="H4494">
        <v>45.159910799999999</v>
      </c>
      <c r="I4494">
        <v>-66.665411800000001</v>
      </c>
      <c r="J4494" s="1" t="str">
        <f t="shared" si="447"/>
        <v>Fluid (lake)</v>
      </c>
      <c r="K4494" s="1" t="str">
        <f t="shared" si="448"/>
        <v>Untreated Water</v>
      </c>
      <c r="L4494">
        <v>2</v>
      </c>
      <c r="M4494" t="s">
        <v>11470</v>
      </c>
      <c r="N4494">
        <v>31</v>
      </c>
      <c r="O4494">
        <v>0.48</v>
      </c>
      <c r="P4494">
        <v>40</v>
      </c>
      <c r="Q4494">
        <v>5.8</v>
      </c>
    </row>
    <row r="4495" spans="1:17" hidden="1" x14ac:dyDescent="0.3">
      <c r="A4495" t="s">
        <v>17549</v>
      </c>
      <c r="B4495" t="s">
        <v>17550</v>
      </c>
      <c r="C4495" s="1" t="str">
        <f t="shared" si="445"/>
        <v>21:0647</v>
      </c>
      <c r="D4495" s="1" t="str">
        <f t="shared" si="446"/>
        <v>21:0199</v>
      </c>
      <c r="E4495" t="s">
        <v>17551</v>
      </c>
      <c r="F4495" t="s">
        <v>17552</v>
      </c>
      <c r="H4495">
        <v>45.150157999999998</v>
      </c>
      <c r="I4495">
        <v>-66.667884200000003</v>
      </c>
      <c r="J4495" s="1" t="str">
        <f t="shared" si="447"/>
        <v>Fluid (lake)</v>
      </c>
      <c r="K4495" s="1" t="str">
        <f t="shared" si="448"/>
        <v>Untreated Water</v>
      </c>
      <c r="L4495">
        <v>2</v>
      </c>
      <c r="M4495" t="s">
        <v>11475</v>
      </c>
      <c r="N4495">
        <v>32</v>
      </c>
      <c r="O4495">
        <v>2.5000000000000001E-2</v>
      </c>
      <c r="P4495">
        <v>40</v>
      </c>
      <c r="Q4495">
        <v>5.4</v>
      </c>
    </row>
    <row r="4496" spans="1:17" hidden="1" x14ac:dyDescent="0.3">
      <c r="A4496" t="s">
        <v>17553</v>
      </c>
      <c r="B4496" t="s">
        <v>17554</v>
      </c>
      <c r="C4496" s="1" t="str">
        <f t="shared" si="445"/>
        <v>21:0647</v>
      </c>
      <c r="D4496" s="1" t="str">
        <f>HYPERLINK("http://geochem.nrcan.gc.ca/cdogs/content/svy/svy_e.htm", "")</f>
        <v/>
      </c>
      <c r="G4496" s="1" t="str">
        <f>HYPERLINK("http://geochem.nrcan.gc.ca/cdogs/content/cr_/cr_00082_e.htm", "82")</f>
        <v>82</v>
      </c>
      <c r="J4496" t="s">
        <v>11453</v>
      </c>
      <c r="K4496" t="s">
        <v>11454</v>
      </c>
      <c r="L4496">
        <v>2</v>
      </c>
      <c r="M4496" t="s">
        <v>11455</v>
      </c>
      <c r="N4496">
        <v>33</v>
      </c>
      <c r="O4496">
        <v>1.1499999999999999</v>
      </c>
      <c r="P4496">
        <v>270</v>
      </c>
      <c r="Q4496">
        <v>7.5</v>
      </c>
    </row>
    <row r="4497" spans="1:17" hidden="1" x14ac:dyDescent="0.3">
      <c r="A4497" t="s">
        <v>17555</v>
      </c>
      <c r="B4497" t="s">
        <v>17556</v>
      </c>
      <c r="C4497" s="1" t="str">
        <f t="shared" si="445"/>
        <v>21:0647</v>
      </c>
      <c r="D4497" s="1" t="str">
        <f t="shared" ref="D4497:D4507" si="449">HYPERLINK("http://geochem.nrcan.gc.ca/cdogs/content/svy/svy210199_e.htm", "21:0199")</f>
        <v>21:0199</v>
      </c>
      <c r="E4497" t="s">
        <v>17557</v>
      </c>
      <c r="F4497" t="s">
        <v>17558</v>
      </c>
      <c r="H4497">
        <v>45.138402499999998</v>
      </c>
      <c r="I4497">
        <v>-66.671035200000006</v>
      </c>
      <c r="J4497" s="1" t="str">
        <f t="shared" ref="J4497:J4507" si="450">HYPERLINK("http://geochem.nrcan.gc.ca/cdogs/content/kwd/kwd020016_e.htm", "Fluid (lake)")</f>
        <v>Fluid (lake)</v>
      </c>
      <c r="K4497" s="1" t="str">
        <f t="shared" ref="K4497:K4507" si="451">HYPERLINK("http://geochem.nrcan.gc.ca/cdogs/content/kwd/kwd080007_e.htm", "Untreated Water")</f>
        <v>Untreated Water</v>
      </c>
      <c r="L4497">
        <v>2</v>
      </c>
      <c r="M4497" t="s">
        <v>11480</v>
      </c>
      <c r="N4497">
        <v>34</v>
      </c>
      <c r="O4497">
        <v>0.59</v>
      </c>
      <c r="P4497">
        <v>20</v>
      </c>
      <c r="Q4497">
        <v>4.0999999999999996</v>
      </c>
    </row>
    <row r="4498" spans="1:17" hidden="1" x14ac:dyDescent="0.3">
      <c r="A4498" t="s">
        <v>17559</v>
      </c>
      <c r="B4498" t="s">
        <v>17560</v>
      </c>
      <c r="C4498" s="1" t="str">
        <f t="shared" si="445"/>
        <v>21:0647</v>
      </c>
      <c r="D4498" s="1" t="str">
        <f t="shared" si="449"/>
        <v>21:0199</v>
      </c>
      <c r="E4498" t="s">
        <v>17561</v>
      </c>
      <c r="F4498" t="s">
        <v>17562</v>
      </c>
      <c r="H4498">
        <v>45.150748399999998</v>
      </c>
      <c r="I4498">
        <v>-66.6457762</v>
      </c>
      <c r="J4498" s="1" t="str">
        <f t="shared" si="450"/>
        <v>Fluid (lake)</v>
      </c>
      <c r="K4498" s="1" t="str">
        <f t="shared" si="451"/>
        <v>Untreated Water</v>
      </c>
      <c r="L4498">
        <v>3</v>
      </c>
      <c r="M4498" t="s">
        <v>11392</v>
      </c>
      <c r="N4498">
        <v>35</v>
      </c>
      <c r="O4498">
        <v>0.13</v>
      </c>
      <c r="P4498">
        <v>20</v>
      </c>
      <c r="Q4498">
        <v>4.0999999999999996</v>
      </c>
    </row>
    <row r="4499" spans="1:17" hidden="1" x14ac:dyDescent="0.3">
      <c r="A4499" t="s">
        <v>17563</v>
      </c>
      <c r="B4499" t="s">
        <v>17564</v>
      </c>
      <c r="C4499" s="1" t="str">
        <f t="shared" si="445"/>
        <v>21:0647</v>
      </c>
      <c r="D4499" s="1" t="str">
        <f t="shared" si="449"/>
        <v>21:0199</v>
      </c>
      <c r="E4499" t="s">
        <v>17565</v>
      </c>
      <c r="F4499" t="s">
        <v>17566</v>
      </c>
      <c r="H4499">
        <v>45.192245900000003</v>
      </c>
      <c r="I4499">
        <v>-66.623096200000006</v>
      </c>
      <c r="J4499" s="1" t="str">
        <f t="shared" si="450"/>
        <v>Fluid (lake)</v>
      </c>
      <c r="K4499" s="1" t="str">
        <f t="shared" si="451"/>
        <v>Untreated Water</v>
      </c>
      <c r="L4499">
        <v>3</v>
      </c>
      <c r="M4499" t="s">
        <v>11431</v>
      </c>
      <c r="N4499">
        <v>36</v>
      </c>
      <c r="O4499">
        <v>0.25</v>
      </c>
      <c r="P4499">
        <v>10</v>
      </c>
      <c r="Q4499">
        <v>4.3</v>
      </c>
    </row>
    <row r="4500" spans="1:17" hidden="1" x14ac:dyDescent="0.3">
      <c r="A4500" t="s">
        <v>17567</v>
      </c>
      <c r="B4500" t="s">
        <v>17568</v>
      </c>
      <c r="C4500" s="1" t="str">
        <f t="shared" si="445"/>
        <v>21:0647</v>
      </c>
      <c r="D4500" s="1" t="str">
        <f t="shared" si="449"/>
        <v>21:0199</v>
      </c>
      <c r="E4500" t="s">
        <v>17565</v>
      </c>
      <c r="F4500" t="s">
        <v>17569</v>
      </c>
      <c r="H4500">
        <v>45.192245900000003</v>
      </c>
      <c r="I4500">
        <v>-66.623096200000006</v>
      </c>
      <c r="J4500" s="1" t="str">
        <f t="shared" si="450"/>
        <v>Fluid (lake)</v>
      </c>
      <c r="K4500" s="1" t="str">
        <f t="shared" si="451"/>
        <v>Untreated Water</v>
      </c>
      <c r="L4500">
        <v>3</v>
      </c>
      <c r="M4500" t="s">
        <v>11435</v>
      </c>
      <c r="N4500">
        <v>37</v>
      </c>
      <c r="O4500">
        <v>0.1</v>
      </c>
      <c r="P4500">
        <v>10</v>
      </c>
      <c r="Q4500">
        <v>4.3</v>
      </c>
    </row>
    <row r="4501" spans="1:17" hidden="1" x14ac:dyDescent="0.3">
      <c r="A4501" t="s">
        <v>17570</v>
      </c>
      <c r="B4501" t="s">
        <v>17571</v>
      </c>
      <c r="C4501" s="1" t="str">
        <f t="shared" si="445"/>
        <v>21:0647</v>
      </c>
      <c r="D4501" s="1" t="str">
        <f t="shared" si="449"/>
        <v>21:0199</v>
      </c>
      <c r="E4501" t="s">
        <v>17572</v>
      </c>
      <c r="F4501" t="s">
        <v>17573</v>
      </c>
      <c r="H4501">
        <v>45.210670100000002</v>
      </c>
      <c r="I4501">
        <v>-66.629013200000003</v>
      </c>
      <c r="J4501" s="1" t="str">
        <f t="shared" si="450"/>
        <v>Fluid (lake)</v>
      </c>
      <c r="K4501" s="1" t="str">
        <f t="shared" si="451"/>
        <v>Untreated Water</v>
      </c>
      <c r="L4501">
        <v>3</v>
      </c>
      <c r="M4501" t="s">
        <v>11397</v>
      </c>
      <c r="N4501">
        <v>38</v>
      </c>
      <c r="O4501">
        <v>0.33</v>
      </c>
      <c r="P4501">
        <v>90</v>
      </c>
      <c r="Q4501">
        <v>6</v>
      </c>
    </row>
    <row r="4502" spans="1:17" hidden="1" x14ac:dyDescent="0.3">
      <c r="A4502" t="s">
        <v>17574</v>
      </c>
      <c r="B4502" t="s">
        <v>17575</v>
      </c>
      <c r="C4502" s="1" t="str">
        <f t="shared" si="445"/>
        <v>21:0647</v>
      </c>
      <c r="D4502" s="1" t="str">
        <f t="shared" si="449"/>
        <v>21:0199</v>
      </c>
      <c r="E4502" t="s">
        <v>17576</v>
      </c>
      <c r="F4502" t="s">
        <v>17577</v>
      </c>
      <c r="H4502">
        <v>45.235290499999998</v>
      </c>
      <c r="I4502">
        <v>-66.641606899999999</v>
      </c>
      <c r="J4502" s="1" t="str">
        <f t="shared" si="450"/>
        <v>Fluid (lake)</v>
      </c>
      <c r="K4502" s="1" t="str">
        <f t="shared" si="451"/>
        <v>Untreated Water</v>
      </c>
      <c r="L4502">
        <v>3</v>
      </c>
      <c r="M4502" t="s">
        <v>11402</v>
      </c>
      <c r="N4502">
        <v>39</v>
      </c>
      <c r="O4502">
        <v>0.05</v>
      </c>
      <c r="P4502">
        <v>120</v>
      </c>
      <c r="Q4502">
        <v>5.8</v>
      </c>
    </row>
    <row r="4503" spans="1:17" hidden="1" x14ac:dyDescent="0.3">
      <c r="A4503" t="s">
        <v>17578</v>
      </c>
      <c r="B4503" t="s">
        <v>17579</v>
      </c>
      <c r="C4503" s="1" t="str">
        <f t="shared" si="445"/>
        <v>21:0647</v>
      </c>
      <c r="D4503" s="1" t="str">
        <f t="shared" si="449"/>
        <v>21:0199</v>
      </c>
      <c r="E4503" t="s">
        <v>17580</v>
      </c>
      <c r="F4503" t="s">
        <v>17581</v>
      </c>
      <c r="H4503">
        <v>45.2424587</v>
      </c>
      <c r="I4503">
        <v>-66.662741199999999</v>
      </c>
      <c r="J4503" s="1" t="str">
        <f t="shared" si="450"/>
        <v>Fluid (lake)</v>
      </c>
      <c r="K4503" s="1" t="str">
        <f t="shared" si="451"/>
        <v>Untreated Water</v>
      </c>
      <c r="L4503">
        <v>3</v>
      </c>
      <c r="M4503" t="s">
        <v>11411</v>
      </c>
      <c r="N4503">
        <v>40</v>
      </c>
      <c r="O4503">
        <v>0.15</v>
      </c>
      <c r="P4503">
        <v>70</v>
      </c>
      <c r="Q4503">
        <v>5.3</v>
      </c>
    </row>
    <row r="4504" spans="1:17" hidden="1" x14ac:dyDescent="0.3">
      <c r="A4504" t="s">
        <v>17582</v>
      </c>
      <c r="B4504" t="s">
        <v>17583</v>
      </c>
      <c r="C4504" s="1" t="str">
        <f t="shared" si="445"/>
        <v>21:0647</v>
      </c>
      <c r="D4504" s="1" t="str">
        <f t="shared" si="449"/>
        <v>21:0199</v>
      </c>
      <c r="E4504" t="s">
        <v>17584</v>
      </c>
      <c r="F4504" t="s">
        <v>17585</v>
      </c>
      <c r="H4504">
        <v>45.264567</v>
      </c>
      <c r="I4504">
        <v>-66.661412299999995</v>
      </c>
      <c r="J4504" s="1" t="str">
        <f t="shared" si="450"/>
        <v>Fluid (lake)</v>
      </c>
      <c r="K4504" s="1" t="str">
        <f t="shared" si="451"/>
        <v>Untreated Water</v>
      </c>
      <c r="L4504">
        <v>3</v>
      </c>
      <c r="M4504" t="s">
        <v>11416</v>
      </c>
      <c r="N4504">
        <v>41</v>
      </c>
      <c r="O4504">
        <v>0.2</v>
      </c>
      <c r="P4504">
        <v>190</v>
      </c>
      <c r="Q4504">
        <v>5.5</v>
      </c>
    </row>
    <row r="4505" spans="1:17" hidden="1" x14ac:dyDescent="0.3">
      <c r="A4505" t="s">
        <v>17586</v>
      </c>
      <c r="B4505" t="s">
        <v>17587</v>
      </c>
      <c r="C4505" s="1" t="str">
        <f t="shared" si="445"/>
        <v>21:0647</v>
      </c>
      <c r="D4505" s="1" t="str">
        <f t="shared" si="449"/>
        <v>21:0199</v>
      </c>
      <c r="E4505" t="s">
        <v>17588</v>
      </c>
      <c r="F4505" t="s">
        <v>17589</v>
      </c>
      <c r="H4505">
        <v>45.260022599999999</v>
      </c>
      <c r="I4505">
        <v>-66.651836000000003</v>
      </c>
      <c r="J4505" s="1" t="str">
        <f t="shared" si="450"/>
        <v>Fluid (lake)</v>
      </c>
      <c r="K4505" s="1" t="str">
        <f t="shared" si="451"/>
        <v>Untreated Water</v>
      </c>
      <c r="L4505">
        <v>3</v>
      </c>
      <c r="M4505" t="s">
        <v>11421</v>
      </c>
      <c r="N4505">
        <v>42</v>
      </c>
      <c r="O4505">
        <v>2.5000000000000001E-2</v>
      </c>
      <c r="P4505">
        <v>100</v>
      </c>
      <c r="Q4505">
        <v>5.2</v>
      </c>
    </row>
    <row r="4506" spans="1:17" hidden="1" x14ac:dyDescent="0.3">
      <c r="A4506" t="s">
        <v>17590</v>
      </c>
      <c r="B4506" t="s">
        <v>17591</v>
      </c>
      <c r="C4506" s="1" t="str">
        <f t="shared" si="445"/>
        <v>21:0647</v>
      </c>
      <c r="D4506" s="1" t="str">
        <f t="shared" si="449"/>
        <v>21:0199</v>
      </c>
      <c r="E4506" t="s">
        <v>17592</v>
      </c>
      <c r="F4506" t="s">
        <v>17593</v>
      </c>
      <c r="H4506">
        <v>45.255768000000003</v>
      </c>
      <c r="I4506">
        <v>-66.631518400000004</v>
      </c>
      <c r="J4506" s="1" t="str">
        <f t="shared" si="450"/>
        <v>Fluid (lake)</v>
      </c>
      <c r="K4506" s="1" t="str">
        <f t="shared" si="451"/>
        <v>Untreated Water</v>
      </c>
      <c r="L4506">
        <v>3</v>
      </c>
      <c r="M4506" t="s">
        <v>11426</v>
      </c>
      <c r="N4506">
        <v>43</v>
      </c>
      <c r="O4506">
        <v>2.5000000000000001E-2</v>
      </c>
      <c r="P4506">
        <v>100</v>
      </c>
      <c r="Q4506">
        <v>5.4</v>
      </c>
    </row>
    <row r="4507" spans="1:17" hidden="1" x14ac:dyDescent="0.3">
      <c r="A4507" t="s">
        <v>17594</v>
      </c>
      <c r="B4507" t="s">
        <v>17595</v>
      </c>
      <c r="C4507" s="1" t="str">
        <f t="shared" si="445"/>
        <v>21:0647</v>
      </c>
      <c r="D4507" s="1" t="str">
        <f t="shared" si="449"/>
        <v>21:0199</v>
      </c>
      <c r="E4507" t="s">
        <v>17596</v>
      </c>
      <c r="F4507" t="s">
        <v>17597</v>
      </c>
      <c r="H4507">
        <v>45.257350700000003</v>
      </c>
      <c r="I4507">
        <v>-66.605554900000001</v>
      </c>
      <c r="J4507" s="1" t="str">
        <f t="shared" si="450"/>
        <v>Fluid (lake)</v>
      </c>
      <c r="K4507" s="1" t="str">
        <f t="shared" si="451"/>
        <v>Untreated Water</v>
      </c>
      <c r="L4507">
        <v>3</v>
      </c>
      <c r="M4507" t="s">
        <v>11440</v>
      </c>
      <c r="N4507">
        <v>44</v>
      </c>
      <c r="O4507">
        <v>0.32</v>
      </c>
      <c r="P4507">
        <v>170</v>
      </c>
      <c r="Q4507">
        <v>5.6</v>
      </c>
    </row>
    <row r="4508" spans="1:17" hidden="1" x14ac:dyDescent="0.3">
      <c r="A4508" t="s">
        <v>17598</v>
      </c>
      <c r="B4508" t="s">
        <v>17599</v>
      </c>
      <c r="C4508" s="1" t="str">
        <f t="shared" si="445"/>
        <v>21:0647</v>
      </c>
      <c r="D4508" s="1" t="str">
        <f>HYPERLINK("http://geochem.nrcan.gc.ca/cdogs/content/svy/svy_e.htm", "")</f>
        <v/>
      </c>
      <c r="G4508" s="1" t="str">
        <f>HYPERLINK("http://geochem.nrcan.gc.ca/cdogs/content/cr_/cr_00080_e.htm", "80")</f>
        <v>80</v>
      </c>
      <c r="J4508" t="s">
        <v>11453</v>
      </c>
      <c r="K4508" t="s">
        <v>11454</v>
      </c>
      <c r="L4508">
        <v>3</v>
      </c>
      <c r="M4508" t="s">
        <v>11455</v>
      </c>
      <c r="N4508">
        <v>45</v>
      </c>
      <c r="O4508">
        <v>0.26</v>
      </c>
      <c r="P4508">
        <v>100</v>
      </c>
      <c r="Q4508">
        <v>7.1</v>
      </c>
    </row>
    <row r="4509" spans="1:17" hidden="1" x14ac:dyDescent="0.3">
      <c r="A4509" t="s">
        <v>17600</v>
      </c>
      <c r="B4509" t="s">
        <v>17601</v>
      </c>
      <c r="C4509" s="1" t="str">
        <f t="shared" si="445"/>
        <v>21:0647</v>
      </c>
      <c r="D4509" s="1" t="str">
        <f t="shared" ref="D4509:D4525" si="452">HYPERLINK("http://geochem.nrcan.gc.ca/cdogs/content/svy/svy210199_e.htm", "21:0199")</f>
        <v>21:0199</v>
      </c>
      <c r="E4509" t="s">
        <v>17602</v>
      </c>
      <c r="F4509" t="s">
        <v>17603</v>
      </c>
      <c r="H4509">
        <v>45.247936299999999</v>
      </c>
      <c r="I4509">
        <v>-66.5962028</v>
      </c>
      <c r="J4509" s="1" t="str">
        <f t="shared" ref="J4509:J4525" si="453">HYPERLINK("http://geochem.nrcan.gc.ca/cdogs/content/kwd/kwd020016_e.htm", "Fluid (lake)")</f>
        <v>Fluid (lake)</v>
      </c>
      <c r="K4509" s="1" t="str">
        <f t="shared" ref="K4509:K4525" si="454">HYPERLINK("http://geochem.nrcan.gc.ca/cdogs/content/kwd/kwd080007_e.htm", "Untreated Water")</f>
        <v>Untreated Water</v>
      </c>
      <c r="L4509">
        <v>3</v>
      </c>
      <c r="M4509" t="s">
        <v>11445</v>
      </c>
      <c r="N4509">
        <v>46</v>
      </c>
      <c r="O4509">
        <v>1.06</v>
      </c>
      <c r="P4509">
        <v>40</v>
      </c>
      <c r="Q4509">
        <v>5.9</v>
      </c>
    </row>
    <row r="4510" spans="1:17" hidden="1" x14ac:dyDescent="0.3">
      <c r="A4510" t="s">
        <v>17604</v>
      </c>
      <c r="B4510" t="s">
        <v>17605</v>
      </c>
      <c r="C4510" s="1" t="str">
        <f t="shared" si="445"/>
        <v>21:0647</v>
      </c>
      <c r="D4510" s="1" t="str">
        <f t="shared" si="452"/>
        <v>21:0199</v>
      </c>
      <c r="E4510" t="s">
        <v>17606</v>
      </c>
      <c r="F4510" t="s">
        <v>17607</v>
      </c>
      <c r="H4510">
        <v>45.239317399999997</v>
      </c>
      <c r="I4510">
        <v>-66.593024799999995</v>
      </c>
      <c r="J4510" s="1" t="str">
        <f t="shared" si="453"/>
        <v>Fluid (lake)</v>
      </c>
      <c r="K4510" s="1" t="str">
        <f t="shared" si="454"/>
        <v>Untreated Water</v>
      </c>
      <c r="L4510">
        <v>3</v>
      </c>
      <c r="M4510" t="s">
        <v>11450</v>
      </c>
      <c r="N4510">
        <v>47</v>
      </c>
      <c r="O4510">
        <v>2.5000000000000001E-2</v>
      </c>
      <c r="P4510">
        <v>30</v>
      </c>
      <c r="Q4510">
        <v>5.3</v>
      </c>
    </row>
    <row r="4511" spans="1:17" hidden="1" x14ac:dyDescent="0.3">
      <c r="A4511" t="s">
        <v>17608</v>
      </c>
      <c r="B4511" t="s">
        <v>17609</v>
      </c>
      <c r="C4511" s="1" t="str">
        <f t="shared" si="445"/>
        <v>21:0647</v>
      </c>
      <c r="D4511" s="1" t="str">
        <f t="shared" si="452"/>
        <v>21:0199</v>
      </c>
      <c r="E4511" t="s">
        <v>17610</v>
      </c>
      <c r="F4511" t="s">
        <v>17611</v>
      </c>
      <c r="H4511">
        <v>45.241835999999999</v>
      </c>
      <c r="I4511">
        <v>-66.615661700000004</v>
      </c>
      <c r="J4511" s="1" t="str">
        <f t="shared" si="453"/>
        <v>Fluid (lake)</v>
      </c>
      <c r="K4511" s="1" t="str">
        <f t="shared" si="454"/>
        <v>Untreated Water</v>
      </c>
      <c r="L4511">
        <v>3</v>
      </c>
      <c r="M4511" t="s">
        <v>11460</v>
      </c>
      <c r="N4511">
        <v>48</v>
      </c>
      <c r="O4511">
        <v>0.24</v>
      </c>
      <c r="P4511">
        <v>110</v>
      </c>
      <c r="Q4511">
        <v>5.6</v>
      </c>
    </row>
    <row r="4512" spans="1:17" hidden="1" x14ac:dyDescent="0.3">
      <c r="A4512" t="s">
        <v>17612</v>
      </c>
      <c r="B4512" t="s">
        <v>17613</v>
      </c>
      <c r="C4512" s="1" t="str">
        <f t="shared" si="445"/>
        <v>21:0647</v>
      </c>
      <c r="D4512" s="1" t="str">
        <f t="shared" si="452"/>
        <v>21:0199</v>
      </c>
      <c r="E4512" t="s">
        <v>17614</v>
      </c>
      <c r="F4512" t="s">
        <v>17615</v>
      </c>
      <c r="H4512">
        <v>45.227470599999997</v>
      </c>
      <c r="I4512">
        <v>-66.617473500000003</v>
      </c>
      <c r="J4512" s="1" t="str">
        <f t="shared" si="453"/>
        <v>Fluid (lake)</v>
      </c>
      <c r="K4512" s="1" t="str">
        <f t="shared" si="454"/>
        <v>Untreated Water</v>
      </c>
      <c r="L4512">
        <v>3</v>
      </c>
      <c r="M4512" t="s">
        <v>11465</v>
      </c>
      <c r="N4512">
        <v>49</v>
      </c>
      <c r="O4512">
        <v>0.15</v>
      </c>
      <c r="P4512">
        <v>130</v>
      </c>
      <c r="Q4512">
        <v>5.8</v>
      </c>
    </row>
    <row r="4513" spans="1:17" hidden="1" x14ac:dyDescent="0.3">
      <c r="A4513" t="s">
        <v>17616</v>
      </c>
      <c r="B4513" t="s">
        <v>17617</v>
      </c>
      <c r="C4513" s="1" t="str">
        <f t="shared" si="445"/>
        <v>21:0647</v>
      </c>
      <c r="D4513" s="1" t="str">
        <f t="shared" si="452"/>
        <v>21:0199</v>
      </c>
      <c r="E4513" t="s">
        <v>17618</v>
      </c>
      <c r="F4513" t="s">
        <v>17619</v>
      </c>
      <c r="H4513">
        <v>45.216565500000002</v>
      </c>
      <c r="I4513">
        <v>-66.618159000000006</v>
      </c>
      <c r="J4513" s="1" t="str">
        <f t="shared" si="453"/>
        <v>Fluid (lake)</v>
      </c>
      <c r="K4513" s="1" t="str">
        <f t="shared" si="454"/>
        <v>Untreated Water</v>
      </c>
      <c r="L4513">
        <v>3</v>
      </c>
      <c r="M4513" t="s">
        <v>11470</v>
      </c>
      <c r="N4513">
        <v>50</v>
      </c>
      <c r="O4513">
        <v>2.5000000000000001E-2</v>
      </c>
      <c r="P4513">
        <v>20</v>
      </c>
      <c r="Q4513">
        <v>5.8</v>
      </c>
    </row>
    <row r="4514" spans="1:17" hidden="1" x14ac:dyDescent="0.3">
      <c r="A4514" t="s">
        <v>17620</v>
      </c>
      <c r="B4514" t="s">
        <v>17621</v>
      </c>
      <c r="C4514" s="1" t="str">
        <f t="shared" si="445"/>
        <v>21:0647</v>
      </c>
      <c r="D4514" s="1" t="str">
        <f t="shared" si="452"/>
        <v>21:0199</v>
      </c>
      <c r="E4514" t="s">
        <v>17622</v>
      </c>
      <c r="F4514" t="s">
        <v>17623</v>
      </c>
      <c r="H4514">
        <v>45.2073812</v>
      </c>
      <c r="I4514">
        <v>-66.608152200000006</v>
      </c>
      <c r="J4514" s="1" t="str">
        <f t="shared" si="453"/>
        <v>Fluid (lake)</v>
      </c>
      <c r="K4514" s="1" t="str">
        <f t="shared" si="454"/>
        <v>Untreated Water</v>
      </c>
      <c r="L4514">
        <v>3</v>
      </c>
      <c r="M4514" t="s">
        <v>11475</v>
      </c>
      <c r="N4514">
        <v>51</v>
      </c>
      <c r="O4514">
        <v>0.05</v>
      </c>
      <c r="P4514">
        <v>200</v>
      </c>
      <c r="Q4514">
        <v>5.5</v>
      </c>
    </row>
    <row r="4515" spans="1:17" hidden="1" x14ac:dyDescent="0.3">
      <c r="A4515" t="s">
        <v>17624</v>
      </c>
      <c r="B4515" t="s">
        <v>17625</v>
      </c>
      <c r="C4515" s="1" t="str">
        <f t="shared" si="445"/>
        <v>21:0647</v>
      </c>
      <c r="D4515" s="1" t="str">
        <f t="shared" si="452"/>
        <v>21:0199</v>
      </c>
      <c r="E4515" t="s">
        <v>17626</v>
      </c>
      <c r="F4515" t="s">
        <v>17627</v>
      </c>
      <c r="H4515">
        <v>45.2095026</v>
      </c>
      <c r="I4515">
        <v>-66.602001700000002</v>
      </c>
      <c r="J4515" s="1" t="str">
        <f t="shared" si="453"/>
        <v>Fluid (lake)</v>
      </c>
      <c r="K4515" s="1" t="str">
        <f t="shared" si="454"/>
        <v>Untreated Water</v>
      </c>
      <c r="L4515">
        <v>3</v>
      </c>
      <c r="M4515" t="s">
        <v>11480</v>
      </c>
      <c r="N4515">
        <v>52</v>
      </c>
      <c r="O4515">
        <v>0.48</v>
      </c>
      <c r="P4515">
        <v>70</v>
      </c>
      <c r="Q4515">
        <v>5.9</v>
      </c>
    </row>
    <row r="4516" spans="1:17" hidden="1" x14ac:dyDescent="0.3">
      <c r="A4516" t="s">
        <v>17628</v>
      </c>
      <c r="B4516" t="s">
        <v>17629</v>
      </c>
      <c r="C4516" s="1" t="str">
        <f t="shared" si="445"/>
        <v>21:0647</v>
      </c>
      <c r="D4516" s="1" t="str">
        <f t="shared" si="452"/>
        <v>21:0199</v>
      </c>
      <c r="E4516" t="s">
        <v>17630</v>
      </c>
      <c r="F4516" t="s">
        <v>17631</v>
      </c>
      <c r="H4516">
        <v>45.192508699999998</v>
      </c>
      <c r="I4516">
        <v>-66.592685099999997</v>
      </c>
      <c r="J4516" s="1" t="str">
        <f t="shared" si="453"/>
        <v>Fluid (lake)</v>
      </c>
      <c r="K4516" s="1" t="str">
        <f t="shared" si="454"/>
        <v>Untreated Water</v>
      </c>
      <c r="L4516">
        <v>3</v>
      </c>
      <c r="M4516" t="s">
        <v>12548</v>
      </c>
      <c r="N4516">
        <v>53</v>
      </c>
      <c r="O4516">
        <v>7.0000000000000007E-2</v>
      </c>
      <c r="P4516">
        <v>70</v>
      </c>
      <c r="Q4516">
        <v>5.9</v>
      </c>
    </row>
    <row r="4517" spans="1:17" hidden="1" x14ac:dyDescent="0.3">
      <c r="A4517" t="s">
        <v>17632</v>
      </c>
      <c r="B4517" t="s">
        <v>17633</v>
      </c>
      <c r="C4517" s="1" t="str">
        <f t="shared" si="445"/>
        <v>21:0647</v>
      </c>
      <c r="D4517" s="1" t="str">
        <f t="shared" si="452"/>
        <v>21:0199</v>
      </c>
      <c r="E4517" t="s">
        <v>17634</v>
      </c>
      <c r="F4517" t="s">
        <v>17635</v>
      </c>
      <c r="H4517">
        <v>45.212176499999998</v>
      </c>
      <c r="I4517">
        <v>-66.590045799999999</v>
      </c>
      <c r="J4517" s="1" t="str">
        <f t="shared" si="453"/>
        <v>Fluid (lake)</v>
      </c>
      <c r="K4517" s="1" t="str">
        <f t="shared" si="454"/>
        <v>Untreated Water</v>
      </c>
      <c r="L4517">
        <v>4</v>
      </c>
      <c r="M4517" t="s">
        <v>11392</v>
      </c>
      <c r="N4517">
        <v>54</v>
      </c>
      <c r="O4517">
        <v>2.5000000000000001E-2</v>
      </c>
      <c r="P4517">
        <v>20</v>
      </c>
      <c r="Q4517">
        <v>5</v>
      </c>
    </row>
    <row r="4518" spans="1:17" hidden="1" x14ac:dyDescent="0.3">
      <c r="A4518" t="s">
        <v>17636</v>
      </c>
      <c r="B4518" t="s">
        <v>17637</v>
      </c>
      <c r="C4518" s="1" t="str">
        <f t="shared" si="445"/>
        <v>21:0647</v>
      </c>
      <c r="D4518" s="1" t="str">
        <f t="shared" si="452"/>
        <v>21:0199</v>
      </c>
      <c r="E4518" t="s">
        <v>17638</v>
      </c>
      <c r="F4518" t="s">
        <v>17639</v>
      </c>
      <c r="H4518">
        <v>45.224220199999998</v>
      </c>
      <c r="I4518">
        <v>-66.580212299999999</v>
      </c>
      <c r="J4518" s="1" t="str">
        <f t="shared" si="453"/>
        <v>Fluid (lake)</v>
      </c>
      <c r="K4518" s="1" t="str">
        <f t="shared" si="454"/>
        <v>Untreated Water</v>
      </c>
      <c r="L4518">
        <v>4</v>
      </c>
      <c r="M4518" t="s">
        <v>11397</v>
      </c>
      <c r="N4518">
        <v>55</v>
      </c>
      <c r="O4518">
        <v>0.12</v>
      </c>
      <c r="P4518">
        <v>130</v>
      </c>
      <c r="Q4518">
        <v>5.0999999999999996</v>
      </c>
    </row>
    <row r="4519" spans="1:17" hidden="1" x14ac:dyDescent="0.3">
      <c r="A4519" t="s">
        <v>17640</v>
      </c>
      <c r="B4519" t="s">
        <v>17641</v>
      </c>
      <c r="C4519" s="1" t="str">
        <f t="shared" si="445"/>
        <v>21:0647</v>
      </c>
      <c r="D4519" s="1" t="str">
        <f t="shared" si="452"/>
        <v>21:0199</v>
      </c>
      <c r="E4519" t="s">
        <v>17642</v>
      </c>
      <c r="F4519" t="s">
        <v>17643</v>
      </c>
      <c r="H4519">
        <v>45.199963699999998</v>
      </c>
      <c r="I4519">
        <v>-66.567275199999997</v>
      </c>
      <c r="J4519" s="1" t="str">
        <f t="shared" si="453"/>
        <v>Fluid (lake)</v>
      </c>
      <c r="K4519" s="1" t="str">
        <f t="shared" si="454"/>
        <v>Untreated Water</v>
      </c>
      <c r="L4519">
        <v>4</v>
      </c>
      <c r="M4519" t="s">
        <v>11402</v>
      </c>
      <c r="N4519">
        <v>56</v>
      </c>
      <c r="O4519">
        <v>0.33</v>
      </c>
      <c r="P4519">
        <v>90</v>
      </c>
      <c r="Q4519">
        <v>5.6</v>
      </c>
    </row>
    <row r="4520" spans="1:17" hidden="1" x14ac:dyDescent="0.3">
      <c r="A4520" t="s">
        <v>17644</v>
      </c>
      <c r="B4520" t="s">
        <v>17645</v>
      </c>
      <c r="C4520" s="1" t="str">
        <f t="shared" si="445"/>
        <v>21:0647</v>
      </c>
      <c r="D4520" s="1" t="str">
        <f t="shared" si="452"/>
        <v>21:0199</v>
      </c>
      <c r="E4520" t="s">
        <v>17646</v>
      </c>
      <c r="F4520" t="s">
        <v>17647</v>
      </c>
      <c r="H4520">
        <v>45.177000200000002</v>
      </c>
      <c r="I4520">
        <v>-66.520451899999998</v>
      </c>
      <c r="J4520" s="1" t="str">
        <f t="shared" si="453"/>
        <v>Fluid (lake)</v>
      </c>
      <c r="K4520" s="1" t="str">
        <f t="shared" si="454"/>
        <v>Untreated Water</v>
      </c>
      <c r="L4520">
        <v>4</v>
      </c>
      <c r="M4520" t="s">
        <v>11431</v>
      </c>
      <c r="N4520">
        <v>57</v>
      </c>
      <c r="O4520">
        <v>2.5000000000000001E-2</v>
      </c>
      <c r="P4520">
        <v>20</v>
      </c>
      <c r="Q4520">
        <v>4.9000000000000004</v>
      </c>
    </row>
    <row r="4521" spans="1:17" hidden="1" x14ac:dyDescent="0.3">
      <c r="A4521" t="s">
        <v>17648</v>
      </c>
      <c r="B4521" t="s">
        <v>17649</v>
      </c>
      <c r="C4521" s="1" t="str">
        <f t="shared" si="445"/>
        <v>21:0647</v>
      </c>
      <c r="D4521" s="1" t="str">
        <f t="shared" si="452"/>
        <v>21:0199</v>
      </c>
      <c r="E4521" t="s">
        <v>17646</v>
      </c>
      <c r="F4521" t="s">
        <v>17650</v>
      </c>
      <c r="H4521">
        <v>45.177000200000002</v>
      </c>
      <c r="I4521">
        <v>-66.520451899999998</v>
      </c>
      <c r="J4521" s="1" t="str">
        <f t="shared" si="453"/>
        <v>Fluid (lake)</v>
      </c>
      <c r="K4521" s="1" t="str">
        <f t="shared" si="454"/>
        <v>Untreated Water</v>
      </c>
      <c r="L4521">
        <v>4</v>
      </c>
      <c r="M4521" t="s">
        <v>11435</v>
      </c>
      <c r="N4521">
        <v>58</v>
      </c>
      <c r="O4521">
        <v>2.5000000000000001E-2</v>
      </c>
      <c r="P4521">
        <v>10</v>
      </c>
      <c r="Q4521">
        <v>4.9000000000000004</v>
      </c>
    </row>
    <row r="4522" spans="1:17" hidden="1" x14ac:dyDescent="0.3">
      <c r="A4522" t="s">
        <v>17651</v>
      </c>
      <c r="B4522" t="s">
        <v>17652</v>
      </c>
      <c r="C4522" s="1" t="str">
        <f t="shared" si="445"/>
        <v>21:0647</v>
      </c>
      <c r="D4522" s="1" t="str">
        <f t="shared" si="452"/>
        <v>21:0199</v>
      </c>
      <c r="E4522" t="s">
        <v>17653</v>
      </c>
      <c r="F4522" t="s">
        <v>17654</v>
      </c>
      <c r="H4522">
        <v>45.176339800000001</v>
      </c>
      <c r="I4522">
        <v>-66.505844699999997</v>
      </c>
      <c r="J4522" s="1" t="str">
        <f t="shared" si="453"/>
        <v>Fluid (lake)</v>
      </c>
      <c r="K4522" s="1" t="str">
        <f t="shared" si="454"/>
        <v>Untreated Water</v>
      </c>
      <c r="L4522">
        <v>4</v>
      </c>
      <c r="M4522" t="s">
        <v>11411</v>
      </c>
      <c r="N4522">
        <v>59</v>
      </c>
      <c r="O4522">
        <v>2.5000000000000001E-2</v>
      </c>
      <c r="P4522">
        <v>10</v>
      </c>
      <c r="Q4522">
        <v>5</v>
      </c>
    </row>
    <row r="4523" spans="1:17" hidden="1" x14ac:dyDescent="0.3">
      <c r="A4523" t="s">
        <v>17655</v>
      </c>
      <c r="B4523" t="s">
        <v>17656</v>
      </c>
      <c r="C4523" s="1" t="str">
        <f t="shared" si="445"/>
        <v>21:0647</v>
      </c>
      <c r="D4523" s="1" t="str">
        <f t="shared" si="452"/>
        <v>21:0199</v>
      </c>
      <c r="E4523" t="s">
        <v>17657</v>
      </c>
      <c r="F4523" t="s">
        <v>17658</v>
      </c>
      <c r="H4523">
        <v>45.333497600000001</v>
      </c>
      <c r="I4523">
        <v>-66.136454200000003</v>
      </c>
      <c r="J4523" s="1" t="str">
        <f t="shared" si="453"/>
        <v>Fluid (lake)</v>
      </c>
      <c r="K4523" s="1" t="str">
        <f t="shared" si="454"/>
        <v>Untreated Water</v>
      </c>
      <c r="L4523">
        <v>4</v>
      </c>
      <c r="M4523" t="s">
        <v>11416</v>
      </c>
      <c r="N4523">
        <v>60</v>
      </c>
      <c r="O4523">
        <v>2.5000000000000001E-2</v>
      </c>
      <c r="P4523">
        <v>30</v>
      </c>
      <c r="Q4523">
        <v>6.8</v>
      </c>
    </row>
    <row r="4524" spans="1:17" hidden="1" x14ac:dyDescent="0.3">
      <c r="A4524" t="s">
        <v>17659</v>
      </c>
      <c r="B4524" t="s">
        <v>17660</v>
      </c>
      <c r="C4524" s="1" t="str">
        <f t="shared" si="445"/>
        <v>21:0647</v>
      </c>
      <c r="D4524" s="1" t="str">
        <f t="shared" si="452"/>
        <v>21:0199</v>
      </c>
      <c r="E4524" t="s">
        <v>17661</v>
      </c>
      <c r="F4524" t="s">
        <v>17662</v>
      </c>
      <c r="H4524">
        <v>45.353718499999999</v>
      </c>
      <c r="I4524">
        <v>-66.164733699999999</v>
      </c>
      <c r="J4524" s="1" t="str">
        <f t="shared" si="453"/>
        <v>Fluid (lake)</v>
      </c>
      <c r="K4524" s="1" t="str">
        <f t="shared" si="454"/>
        <v>Untreated Water</v>
      </c>
      <c r="L4524">
        <v>4</v>
      </c>
      <c r="M4524" t="s">
        <v>11421</v>
      </c>
      <c r="N4524">
        <v>61</v>
      </c>
      <c r="O4524">
        <v>2.5000000000000001E-2</v>
      </c>
      <c r="P4524">
        <v>50</v>
      </c>
      <c r="Q4524">
        <v>5.5</v>
      </c>
    </row>
    <row r="4525" spans="1:17" hidden="1" x14ac:dyDescent="0.3">
      <c r="A4525" t="s">
        <v>17663</v>
      </c>
      <c r="B4525" t="s">
        <v>17664</v>
      </c>
      <c r="C4525" s="1" t="str">
        <f t="shared" si="445"/>
        <v>21:0647</v>
      </c>
      <c r="D4525" s="1" t="str">
        <f t="shared" si="452"/>
        <v>21:0199</v>
      </c>
      <c r="E4525" t="s">
        <v>17665</v>
      </c>
      <c r="F4525" t="s">
        <v>17666</v>
      </c>
      <c r="H4525">
        <v>45.360047999999999</v>
      </c>
      <c r="I4525">
        <v>-66.151764200000002</v>
      </c>
      <c r="J4525" s="1" t="str">
        <f t="shared" si="453"/>
        <v>Fluid (lake)</v>
      </c>
      <c r="K4525" s="1" t="str">
        <f t="shared" si="454"/>
        <v>Untreated Water</v>
      </c>
      <c r="L4525">
        <v>4</v>
      </c>
      <c r="M4525" t="s">
        <v>11426</v>
      </c>
      <c r="N4525">
        <v>62</v>
      </c>
      <c r="O4525">
        <v>2.5000000000000001E-2</v>
      </c>
      <c r="P4525">
        <v>50</v>
      </c>
      <c r="Q4525">
        <v>5.0999999999999996</v>
      </c>
    </row>
    <row r="4526" spans="1:17" hidden="1" x14ac:dyDescent="0.3">
      <c r="A4526" t="s">
        <v>17667</v>
      </c>
      <c r="B4526" t="s">
        <v>17668</v>
      </c>
      <c r="C4526" s="1" t="str">
        <f t="shared" si="445"/>
        <v>21:0647</v>
      </c>
      <c r="D4526" s="1" t="str">
        <f>HYPERLINK("http://geochem.nrcan.gc.ca/cdogs/content/svy/svy_e.htm", "")</f>
        <v/>
      </c>
      <c r="G4526" s="1" t="str">
        <f>HYPERLINK("http://geochem.nrcan.gc.ca/cdogs/content/cr_/cr_00082_e.htm", "82")</f>
        <v>82</v>
      </c>
      <c r="J4526" t="s">
        <v>11453</v>
      </c>
      <c r="K4526" t="s">
        <v>11454</v>
      </c>
      <c r="L4526">
        <v>4</v>
      </c>
      <c r="M4526" t="s">
        <v>11455</v>
      </c>
      <c r="N4526">
        <v>63</v>
      </c>
      <c r="O4526">
        <v>0.76</v>
      </c>
      <c r="P4526">
        <v>290</v>
      </c>
      <c r="Q4526">
        <v>7.3</v>
      </c>
    </row>
    <row r="4527" spans="1:17" hidden="1" x14ac:dyDescent="0.3">
      <c r="A4527" t="s">
        <v>17669</v>
      </c>
      <c r="B4527" t="s">
        <v>17670</v>
      </c>
      <c r="C4527" s="1" t="str">
        <f t="shared" si="445"/>
        <v>21:0647</v>
      </c>
      <c r="D4527" s="1" t="str">
        <f t="shared" ref="D4527:D4537" si="455">HYPERLINK("http://geochem.nrcan.gc.ca/cdogs/content/svy/svy210199_e.htm", "21:0199")</f>
        <v>21:0199</v>
      </c>
      <c r="E4527" t="s">
        <v>17671</v>
      </c>
      <c r="F4527" t="s">
        <v>17672</v>
      </c>
      <c r="H4527">
        <v>45.404963199999997</v>
      </c>
      <c r="I4527">
        <v>-66.161428900000004</v>
      </c>
      <c r="J4527" s="1" t="str">
        <f t="shared" ref="J4527:J4537" si="456">HYPERLINK("http://geochem.nrcan.gc.ca/cdogs/content/kwd/kwd020016_e.htm", "Fluid (lake)")</f>
        <v>Fluid (lake)</v>
      </c>
      <c r="K4527" s="1" t="str">
        <f t="shared" ref="K4527:K4537" si="457">HYPERLINK("http://geochem.nrcan.gc.ca/cdogs/content/kwd/kwd080007_e.htm", "Untreated Water")</f>
        <v>Untreated Water</v>
      </c>
      <c r="L4527">
        <v>4</v>
      </c>
      <c r="M4527" t="s">
        <v>11440</v>
      </c>
      <c r="N4527">
        <v>64</v>
      </c>
      <c r="O4527">
        <v>2.5000000000000001E-2</v>
      </c>
      <c r="P4527">
        <v>30</v>
      </c>
      <c r="Q4527">
        <v>6</v>
      </c>
    </row>
    <row r="4528" spans="1:17" hidden="1" x14ac:dyDescent="0.3">
      <c r="A4528" t="s">
        <v>17673</v>
      </c>
      <c r="B4528" t="s">
        <v>17674</v>
      </c>
      <c r="C4528" s="1" t="str">
        <f t="shared" ref="C4528:C4591" si="458">HYPERLINK("http://geochem.nrcan.gc.ca/cdogs/content/bdl/bdl210647_e.htm", "21:0647")</f>
        <v>21:0647</v>
      </c>
      <c r="D4528" s="1" t="str">
        <f t="shared" si="455"/>
        <v>21:0199</v>
      </c>
      <c r="E4528" t="s">
        <v>17675</v>
      </c>
      <c r="F4528" t="s">
        <v>17676</v>
      </c>
      <c r="H4528">
        <v>45.477686400000003</v>
      </c>
      <c r="I4528">
        <v>-66.216326800000004</v>
      </c>
      <c r="J4528" s="1" t="str">
        <f t="shared" si="456"/>
        <v>Fluid (lake)</v>
      </c>
      <c r="K4528" s="1" t="str">
        <f t="shared" si="457"/>
        <v>Untreated Water</v>
      </c>
      <c r="L4528">
        <v>4</v>
      </c>
      <c r="M4528" t="s">
        <v>11445</v>
      </c>
      <c r="N4528">
        <v>65</v>
      </c>
      <c r="O4528">
        <v>0.05</v>
      </c>
      <c r="P4528">
        <v>70</v>
      </c>
      <c r="Q4528">
        <v>5.2</v>
      </c>
    </row>
    <row r="4529" spans="1:17" hidden="1" x14ac:dyDescent="0.3">
      <c r="A4529" t="s">
        <v>17677</v>
      </c>
      <c r="B4529" t="s">
        <v>17678</v>
      </c>
      <c r="C4529" s="1" t="str">
        <f t="shared" si="458"/>
        <v>21:0647</v>
      </c>
      <c r="D4529" s="1" t="str">
        <f t="shared" si="455"/>
        <v>21:0199</v>
      </c>
      <c r="E4529" t="s">
        <v>17679</v>
      </c>
      <c r="F4529" t="s">
        <v>17680</v>
      </c>
      <c r="H4529">
        <v>45.463024699999998</v>
      </c>
      <c r="I4529">
        <v>-66.233434399999993</v>
      </c>
      <c r="J4529" s="1" t="str">
        <f t="shared" si="456"/>
        <v>Fluid (lake)</v>
      </c>
      <c r="K4529" s="1" t="str">
        <f t="shared" si="457"/>
        <v>Untreated Water</v>
      </c>
      <c r="L4529">
        <v>4</v>
      </c>
      <c r="M4529" t="s">
        <v>11450</v>
      </c>
      <c r="N4529">
        <v>66</v>
      </c>
      <c r="O4529">
        <v>2.5000000000000001E-2</v>
      </c>
      <c r="P4529">
        <v>180</v>
      </c>
      <c r="Q4529">
        <v>5.4</v>
      </c>
    </row>
    <row r="4530" spans="1:17" hidden="1" x14ac:dyDescent="0.3">
      <c r="A4530" t="s">
        <v>17681</v>
      </c>
      <c r="B4530" t="s">
        <v>17682</v>
      </c>
      <c r="C4530" s="1" t="str">
        <f t="shared" si="458"/>
        <v>21:0647</v>
      </c>
      <c r="D4530" s="1" t="str">
        <f t="shared" si="455"/>
        <v>21:0199</v>
      </c>
      <c r="E4530" t="s">
        <v>17683</v>
      </c>
      <c r="F4530" t="s">
        <v>17684</v>
      </c>
      <c r="H4530">
        <v>45.460917299999998</v>
      </c>
      <c r="I4530">
        <v>-66.247172599999999</v>
      </c>
      <c r="J4530" s="1" t="str">
        <f t="shared" si="456"/>
        <v>Fluid (lake)</v>
      </c>
      <c r="K4530" s="1" t="str">
        <f t="shared" si="457"/>
        <v>Untreated Water</v>
      </c>
      <c r="L4530">
        <v>4</v>
      </c>
      <c r="M4530" t="s">
        <v>11460</v>
      </c>
      <c r="N4530">
        <v>67</v>
      </c>
      <c r="O4530">
        <v>2.5000000000000001E-2</v>
      </c>
      <c r="P4530">
        <v>120</v>
      </c>
      <c r="Q4530">
        <v>4.8</v>
      </c>
    </row>
    <row r="4531" spans="1:17" hidden="1" x14ac:dyDescent="0.3">
      <c r="A4531" t="s">
        <v>17685</v>
      </c>
      <c r="B4531" t="s">
        <v>17686</v>
      </c>
      <c r="C4531" s="1" t="str">
        <f t="shared" si="458"/>
        <v>21:0647</v>
      </c>
      <c r="D4531" s="1" t="str">
        <f t="shared" si="455"/>
        <v>21:0199</v>
      </c>
      <c r="E4531" t="s">
        <v>17687</v>
      </c>
      <c r="F4531" t="s">
        <v>17688</v>
      </c>
      <c r="H4531">
        <v>45.451408399999998</v>
      </c>
      <c r="I4531">
        <v>-66.238082199999994</v>
      </c>
      <c r="J4531" s="1" t="str">
        <f t="shared" si="456"/>
        <v>Fluid (lake)</v>
      </c>
      <c r="K4531" s="1" t="str">
        <f t="shared" si="457"/>
        <v>Untreated Water</v>
      </c>
      <c r="L4531">
        <v>4</v>
      </c>
      <c r="M4531" t="s">
        <v>11465</v>
      </c>
      <c r="N4531">
        <v>68</v>
      </c>
      <c r="O4531">
        <v>2.5000000000000001E-2</v>
      </c>
      <c r="P4531">
        <v>120</v>
      </c>
      <c r="Q4531">
        <v>4.8</v>
      </c>
    </row>
    <row r="4532" spans="1:17" hidden="1" x14ac:dyDescent="0.3">
      <c r="A4532" t="s">
        <v>17689</v>
      </c>
      <c r="B4532" t="s">
        <v>17690</v>
      </c>
      <c r="C4532" s="1" t="str">
        <f t="shared" si="458"/>
        <v>21:0647</v>
      </c>
      <c r="D4532" s="1" t="str">
        <f t="shared" si="455"/>
        <v>21:0199</v>
      </c>
      <c r="E4532" t="s">
        <v>17691</v>
      </c>
      <c r="F4532" t="s">
        <v>17692</v>
      </c>
      <c r="H4532">
        <v>45.4385701</v>
      </c>
      <c r="I4532">
        <v>-66.217957400000003</v>
      </c>
      <c r="J4532" s="1" t="str">
        <f t="shared" si="456"/>
        <v>Fluid (lake)</v>
      </c>
      <c r="K4532" s="1" t="str">
        <f t="shared" si="457"/>
        <v>Untreated Water</v>
      </c>
      <c r="L4532">
        <v>4</v>
      </c>
      <c r="M4532" t="s">
        <v>11470</v>
      </c>
      <c r="N4532">
        <v>69</v>
      </c>
      <c r="O4532">
        <v>2.5000000000000001E-2</v>
      </c>
      <c r="P4532">
        <v>90</v>
      </c>
      <c r="Q4532">
        <v>5.4</v>
      </c>
    </row>
    <row r="4533" spans="1:17" hidden="1" x14ac:dyDescent="0.3">
      <c r="A4533" t="s">
        <v>17693</v>
      </c>
      <c r="B4533" t="s">
        <v>17694</v>
      </c>
      <c r="C4533" s="1" t="str">
        <f t="shared" si="458"/>
        <v>21:0647</v>
      </c>
      <c r="D4533" s="1" t="str">
        <f t="shared" si="455"/>
        <v>21:0199</v>
      </c>
      <c r="E4533" t="s">
        <v>17695</v>
      </c>
      <c r="F4533" t="s">
        <v>17696</v>
      </c>
      <c r="H4533">
        <v>45.434402900000002</v>
      </c>
      <c r="I4533">
        <v>-66.226485199999999</v>
      </c>
      <c r="J4533" s="1" t="str">
        <f t="shared" si="456"/>
        <v>Fluid (lake)</v>
      </c>
      <c r="K4533" s="1" t="str">
        <f t="shared" si="457"/>
        <v>Untreated Water</v>
      </c>
      <c r="L4533">
        <v>4</v>
      </c>
      <c r="M4533" t="s">
        <v>11475</v>
      </c>
      <c r="N4533">
        <v>70</v>
      </c>
      <c r="O4533">
        <v>2.5000000000000001E-2</v>
      </c>
      <c r="P4533">
        <v>50</v>
      </c>
      <c r="Q4533">
        <v>5.7</v>
      </c>
    </row>
    <row r="4534" spans="1:17" hidden="1" x14ac:dyDescent="0.3">
      <c r="A4534" t="s">
        <v>17697</v>
      </c>
      <c r="B4534" t="s">
        <v>17698</v>
      </c>
      <c r="C4534" s="1" t="str">
        <f t="shared" si="458"/>
        <v>21:0647</v>
      </c>
      <c r="D4534" s="1" t="str">
        <f t="shared" si="455"/>
        <v>21:0199</v>
      </c>
      <c r="E4534" t="s">
        <v>17699</v>
      </c>
      <c r="F4534" t="s">
        <v>17700</v>
      </c>
      <c r="H4534">
        <v>45.406346399999997</v>
      </c>
      <c r="I4534">
        <v>-66.221712699999998</v>
      </c>
      <c r="J4534" s="1" t="str">
        <f t="shared" si="456"/>
        <v>Fluid (lake)</v>
      </c>
      <c r="K4534" s="1" t="str">
        <f t="shared" si="457"/>
        <v>Untreated Water</v>
      </c>
      <c r="L4534">
        <v>4</v>
      </c>
      <c r="M4534" t="s">
        <v>11480</v>
      </c>
      <c r="N4534">
        <v>71</v>
      </c>
      <c r="O4534">
        <v>2.5000000000000001E-2</v>
      </c>
      <c r="P4534">
        <v>20</v>
      </c>
      <c r="Q4534">
        <v>5.5</v>
      </c>
    </row>
    <row r="4535" spans="1:17" hidden="1" x14ac:dyDescent="0.3">
      <c r="A4535" t="s">
        <v>17701</v>
      </c>
      <c r="B4535" t="s">
        <v>17702</v>
      </c>
      <c r="C4535" s="1" t="str">
        <f t="shared" si="458"/>
        <v>21:0647</v>
      </c>
      <c r="D4535" s="1" t="str">
        <f t="shared" si="455"/>
        <v>21:0199</v>
      </c>
      <c r="E4535" t="s">
        <v>17703</v>
      </c>
      <c r="F4535" t="s">
        <v>17704</v>
      </c>
      <c r="H4535">
        <v>45.423546600000002</v>
      </c>
      <c r="I4535">
        <v>-66.249168999999995</v>
      </c>
      <c r="J4535" s="1" t="str">
        <f t="shared" si="456"/>
        <v>Fluid (lake)</v>
      </c>
      <c r="K4535" s="1" t="str">
        <f t="shared" si="457"/>
        <v>Untreated Water</v>
      </c>
      <c r="L4535">
        <v>4</v>
      </c>
      <c r="M4535" t="s">
        <v>12548</v>
      </c>
      <c r="N4535">
        <v>72</v>
      </c>
      <c r="O4535">
        <v>2.5000000000000001E-2</v>
      </c>
      <c r="P4535">
        <v>20</v>
      </c>
      <c r="Q4535">
        <v>5.5</v>
      </c>
    </row>
    <row r="4536" spans="1:17" hidden="1" x14ac:dyDescent="0.3">
      <c r="A4536" t="s">
        <v>17705</v>
      </c>
      <c r="B4536" t="s">
        <v>17706</v>
      </c>
      <c r="C4536" s="1" t="str">
        <f t="shared" si="458"/>
        <v>21:0647</v>
      </c>
      <c r="D4536" s="1" t="str">
        <f t="shared" si="455"/>
        <v>21:0199</v>
      </c>
      <c r="E4536" t="s">
        <v>17707</v>
      </c>
      <c r="F4536" t="s">
        <v>17708</v>
      </c>
      <c r="H4536">
        <v>45.429161899999997</v>
      </c>
      <c r="I4536">
        <v>-66.280676400000004</v>
      </c>
      <c r="J4536" s="1" t="str">
        <f t="shared" si="456"/>
        <v>Fluid (lake)</v>
      </c>
      <c r="K4536" s="1" t="str">
        <f t="shared" si="457"/>
        <v>Untreated Water</v>
      </c>
      <c r="L4536">
        <v>5</v>
      </c>
      <c r="M4536" t="s">
        <v>11392</v>
      </c>
      <c r="N4536">
        <v>73</v>
      </c>
      <c r="O4536">
        <v>0.05</v>
      </c>
      <c r="P4536">
        <v>290</v>
      </c>
      <c r="Q4536">
        <v>5.8</v>
      </c>
    </row>
    <row r="4537" spans="1:17" hidden="1" x14ac:dyDescent="0.3">
      <c r="A4537" t="s">
        <v>17709</v>
      </c>
      <c r="B4537" t="s">
        <v>17710</v>
      </c>
      <c r="C4537" s="1" t="str">
        <f t="shared" si="458"/>
        <v>21:0647</v>
      </c>
      <c r="D4537" s="1" t="str">
        <f t="shared" si="455"/>
        <v>21:0199</v>
      </c>
      <c r="E4537" t="s">
        <v>17711</v>
      </c>
      <c r="F4537" t="s">
        <v>17712</v>
      </c>
      <c r="H4537">
        <v>45.407694800000002</v>
      </c>
      <c r="I4537">
        <v>-66.347722500000003</v>
      </c>
      <c r="J4537" s="1" t="str">
        <f t="shared" si="456"/>
        <v>Fluid (lake)</v>
      </c>
      <c r="K4537" s="1" t="str">
        <f t="shared" si="457"/>
        <v>Untreated Water</v>
      </c>
      <c r="L4537">
        <v>5</v>
      </c>
      <c r="M4537" t="s">
        <v>11397</v>
      </c>
      <c r="N4537">
        <v>74</v>
      </c>
      <c r="O4537">
        <v>2.5000000000000001E-2</v>
      </c>
      <c r="P4537">
        <v>240</v>
      </c>
      <c r="Q4537">
        <v>4.8</v>
      </c>
    </row>
    <row r="4538" spans="1:17" hidden="1" x14ac:dyDescent="0.3">
      <c r="A4538" t="s">
        <v>17713</v>
      </c>
      <c r="B4538" t="s">
        <v>17714</v>
      </c>
      <c r="C4538" s="1" t="str">
        <f t="shared" si="458"/>
        <v>21:0647</v>
      </c>
      <c r="D4538" s="1" t="str">
        <f>HYPERLINK("http://geochem.nrcan.gc.ca/cdogs/content/svy/svy_e.htm", "")</f>
        <v/>
      </c>
      <c r="G4538" s="1" t="str">
        <f>HYPERLINK("http://geochem.nrcan.gc.ca/cdogs/content/cr_/cr_00081_e.htm", "81")</f>
        <v>81</v>
      </c>
      <c r="J4538" t="s">
        <v>11453</v>
      </c>
      <c r="K4538" t="s">
        <v>11454</v>
      </c>
      <c r="L4538">
        <v>5</v>
      </c>
      <c r="M4538" t="s">
        <v>11455</v>
      </c>
      <c r="N4538">
        <v>75</v>
      </c>
      <c r="O4538">
        <v>0.42</v>
      </c>
      <c r="P4538">
        <v>190</v>
      </c>
      <c r="Q4538">
        <v>8</v>
      </c>
    </row>
    <row r="4539" spans="1:17" hidden="1" x14ac:dyDescent="0.3">
      <c r="A4539" t="s">
        <v>17715</v>
      </c>
      <c r="B4539" t="s">
        <v>17716</v>
      </c>
      <c r="C4539" s="1" t="str">
        <f t="shared" si="458"/>
        <v>21:0647</v>
      </c>
      <c r="D4539" s="1" t="str">
        <f t="shared" ref="D4539:D4556" si="459">HYPERLINK("http://geochem.nrcan.gc.ca/cdogs/content/svy/svy210199_e.htm", "21:0199")</f>
        <v>21:0199</v>
      </c>
      <c r="E4539" t="s">
        <v>17717</v>
      </c>
      <c r="F4539" t="s">
        <v>17718</v>
      </c>
      <c r="H4539">
        <v>45.400806600000003</v>
      </c>
      <c r="I4539">
        <v>-66.365524300000004</v>
      </c>
      <c r="J4539" s="1" t="str">
        <f t="shared" ref="J4539:J4556" si="460">HYPERLINK("http://geochem.nrcan.gc.ca/cdogs/content/kwd/kwd020016_e.htm", "Fluid (lake)")</f>
        <v>Fluid (lake)</v>
      </c>
      <c r="K4539" s="1" t="str">
        <f t="shared" ref="K4539:K4556" si="461">HYPERLINK("http://geochem.nrcan.gc.ca/cdogs/content/kwd/kwd080007_e.htm", "Untreated Water")</f>
        <v>Untreated Water</v>
      </c>
      <c r="L4539">
        <v>5</v>
      </c>
      <c r="M4539" t="s">
        <v>11402</v>
      </c>
      <c r="N4539">
        <v>76</v>
      </c>
      <c r="O4539">
        <v>0.08</v>
      </c>
      <c r="P4539">
        <v>120</v>
      </c>
      <c r="Q4539">
        <v>4.9000000000000004</v>
      </c>
    </row>
    <row r="4540" spans="1:17" hidden="1" x14ac:dyDescent="0.3">
      <c r="A4540" t="s">
        <v>17719</v>
      </c>
      <c r="B4540" t="s">
        <v>17720</v>
      </c>
      <c r="C4540" s="1" t="str">
        <f t="shared" si="458"/>
        <v>21:0647</v>
      </c>
      <c r="D4540" s="1" t="str">
        <f t="shared" si="459"/>
        <v>21:0199</v>
      </c>
      <c r="E4540" t="s">
        <v>17721</v>
      </c>
      <c r="F4540" t="s">
        <v>17722</v>
      </c>
      <c r="H4540">
        <v>45.4032476</v>
      </c>
      <c r="I4540">
        <v>-66.390685399999995</v>
      </c>
      <c r="J4540" s="1" t="str">
        <f t="shared" si="460"/>
        <v>Fluid (lake)</v>
      </c>
      <c r="K4540" s="1" t="str">
        <f t="shared" si="461"/>
        <v>Untreated Water</v>
      </c>
      <c r="L4540">
        <v>5</v>
      </c>
      <c r="M4540" t="s">
        <v>11411</v>
      </c>
      <c r="N4540">
        <v>77</v>
      </c>
      <c r="O4540">
        <v>0.12</v>
      </c>
      <c r="P4540">
        <v>190</v>
      </c>
      <c r="Q4540">
        <v>4.5999999999999996</v>
      </c>
    </row>
    <row r="4541" spans="1:17" hidden="1" x14ac:dyDescent="0.3">
      <c r="A4541" t="s">
        <v>17723</v>
      </c>
      <c r="B4541" t="s">
        <v>17724</v>
      </c>
      <c r="C4541" s="1" t="str">
        <f t="shared" si="458"/>
        <v>21:0647</v>
      </c>
      <c r="D4541" s="1" t="str">
        <f t="shared" si="459"/>
        <v>21:0199</v>
      </c>
      <c r="E4541" t="s">
        <v>17725</v>
      </c>
      <c r="F4541" t="s">
        <v>17726</v>
      </c>
      <c r="H4541">
        <v>45.4018929</v>
      </c>
      <c r="I4541">
        <v>-66.406298000000007</v>
      </c>
      <c r="J4541" s="1" t="str">
        <f t="shared" si="460"/>
        <v>Fluid (lake)</v>
      </c>
      <c r="K4541" s="1" t="str">
        <f t="shared" si="461"/>
        <v>Untreated Water</v>
      </c>
      <c r="L4541">
        <v>5</v>
      </c>
      <c r="M4541" t="s">
        <v>11416</v>
      </c>
      <c r="N4541">
        <v>78</v>
      </c>
      <c r="O4541">
        <v>2.02</v>
      </c>
      <c r="P4541">
        <v>190</v>
      </c>
      <c r="Q4541">
        <v>5</v>
      </c>
    </row>
    <row r="4542" spans="1:17" hidden="1" x14ac:dyDescent="0.3">
      <c r="A4542" t="s">
        <v>17727</v>
      </c>
      <c r="B4542" t="s">
        <v>17728</v>
      </c>
      <c r="C4542" s="1" t="str">
        <f t="shared" si="458"/>
        <v>21:0647</v>
      </c>
      <c r="D4542" s="1" t="str">
        <f t="shared" si="459"/>
        <v>21:0199</v>
      </c>
      <c r="E4542" t="s">
        <v>17729</v>
      </c>
      <c r="F4542" t="s">
        <v>17730</v>
      </c>
      <c r="H4542">
        <v>45.3962729</v>
      </c>
      <c r="I4542">
        <v>-66.4284538</v>
      </c>
      <c r="J4542" s="1" t="str">
        <f t="shared" si="460"/>
        <v>Fluid (lake)</v>
      </c>
      <c r="K4542" s="1" t="str">
        <f t="shared" si="461"/>
        <v>Untreated Water</v>
      </c>
      <c r="L4542">
        <v>5</v>
      </c>
      <c r="M4542" t="s">
        <v>11421</v>
      </c>
      <c r="N4542">
        <v>79</v>
      </c>
      <c r="O4542">
        <v>0.55000000000000004</v>
      </c>
      <c r="P4542">
        <v>140</v>
      </c>
      <c r="Q4542">
        <v>5.0999999999999996</v>
      </c>
    </row>
    <row r="4543" spans="1:17" hidden="1" x14ac:dyDescent="0.3">
      <c r="A4543" t="s">
        <v>17731</v>
      </c>
      <c r="B4543" t="s">
        <v>17732</v>
      </c>
      <c r="C4543" s="1" t="str">
        <f t="shared" si="458"/>
        <v>21:0647</v>
      </c>
      <c r="D4543" s="1" t="str">
        <f t="shared" si="459"/>
        <v>21:0199</v>
      </c>
      <c r="E4543" t="s">
        <v>17733</v>
      </c>
      <c r="F4543" t="s">
        <v>17734</v>
      </c>
      <c r="H4543">
        <v>45.395437999999999</v>
      </c>
      <c r="I4543">
        <v>-66.4688515</v>
      </c>
      <c r="J4543" s="1" t="str">
        <f t="shared" si="460"/>
        <v>Fluid (lake)</v>
      </c>
      <c r="K4543" s="1" t="str">
        <f t="shared" si="461"/>
        <v>Untreated Water</v>
      </c>
      <c r="L4543">
        <v>5</v>
      </c>
      <c r="M4543" t="s">
        <v>11431</v>
      </c>
      <c r="N4543">
        <v>80</v>
      </c>
      <c r="O4543">
        <v>0.44</v>
      </c>
      <c r="P4543">
        <v>180</v>
      </c>
      <c r="Q4543">
        <v>4.5999999999999996</v>
      </c>
    </row>
    <row r="4544" spans="1:17" hidden="1" x14ac:dyDescent="0.3">
      <c r="A4544" t="s">
        <v>17735</v>
      </c>
      <c r="B4544" t="s">
        <v>17736</v>
      </c>
      <c r="C4544" s="1" t="str">
        <f t="shared" si="458"/>
        <v>21:0647</v>
      </c>
      <c r="D4544" s="1" t="str">
        <f t="shared" si="459"/>
        <v>21:0199</v>
      </c>
      <c r="E4544" t="s">
        <v>17733</v>
      </c>
      <c r="F4544" t="s">
        <v>17737</v>
      </c>
      <c r="H4544">
        <v>45.395437999999999</v>
      </c>
      <c r="I4544">
        <v>-66.4688515</v>
      </c>
      <c r="J4544" s="1" t="str">
        <f t="shared" si="460"/>
        <v>Fluid (lake)</v>
      </c>
      <c r="K4544" s="1" t="str">
        <f t="shared" si="461"/>
        <v>Untreated Water</v>
      </c>
      <c r="L4544">
        <v>5</v>
      </c>
      <c r="M4544" t="s">
        <v>11435</v>
      </c>
      <c r="N4544">
        <v>81</v>
      </c>
      <c r="O4544">
        <v>0.41</v>
      </c>
      <c r="P4544">
        <v>180</v>
      </c>
      <c r="Q4544">
        <v>4.7</v>
      </c>
    </row>
    <row r="4545" spans="1:17" hidden="1" x14ac:dyDescent="0.3">
      <c r="A4545" t="s">
        <v>17738</v>
      </c>
      <c r="B4545" t="s">
        <v>17739</v>
      </c>
      <c r="C4545" s="1" t="str">
        <f t="shared" si="458"/>
        <v>21:0647</v>
      </c>
      <c r="D4545" s="1" t="str">
        <f t="shared" si="459"/>
        <v>21:0199</v>
      </c>
      <c r="E4545" t="s">
        <v>17740</v>
      </c>
      <c r="F4545" t="s">
        <v>17741</v>
      </c>
      <c r="H4545">
        <v>45.416725599999999</v>
      </c>
      <c r="I4545">
        <v>-66.501527100000004</v>
      </c>
      <c r="J4545" s="1" t="str">
        <f t="shared" si="460"/>
        <v>Fluid (lake)</v>
      </c>
      <c r="K4545" s="1" t="str">
        <f t="shared" si="461"/>
        <v>Untreated Water</v>
      </c>
      <c r="L4545">
        <v>5</v>
      </c>
      <c r="M4545" t="s">
        <v>11426</v>
      </c>
      <c r="N4545">
        <v>82</v>
      </c>
      <c r="O4545">
        <v>1.08</v>
      </c>
      <c r="P4545">
        <v>370</v>
      </c>
      <c r="Q4545">
        <v>5.6</v>
      </c>
    </row>
    <row r="4546" spans="1:17" hidden="1" x14ac:dyDescent="0.3">
      <c r="A4546" t="s">
        <v>17742</v>
      </c>
      <c r="B4546" t="s">
        <v>17743</v>
      </c>
      <c r="C4546" s="1" t="str">
        <f t="shared" si="458"/>
        <v>21:0647</v>
      </c>
      <c r="D4546" s="1" t="str">
        <f t="shared" si="459"/>
        <v>21:0199</v>
      </c>
      <c r="E4546" t="s">
        <v>17744</v>
      </c>
      <c r="F4546" t="s">
        <v>17745</v>
      </c>
      <c r="H4546">
        <v>45.4203002</v>
      </c>
      <c r="I4546">
        <v>-66.523468500000007</v>
      </c>
      <c r="J4546" s="1" t="str">
        <f t="shared" si="460"/>
        <v>Fluid (lake)</v>
      </c>
      <c r="K4546" s="1" t="str">
        <f t="shared" si="461"/>
        <v>Untreated Water</v>
      </c>
      <c r="L4546">
        <v>5</v>
      </c>
      <c r="M4546" t="s">
        <v>11440</v>
      </c>
      <c r="N4546">
        <v>83</v>
      </c>
      <c r="O4546">
        <v>0.15</v>
      </c>
      <c r="P4546">
        <v>130</v>
      </c>
      <c r="Q4546">
        <v>5</v>
      </c>
    </row>
    <row r="4547" spans="1:17" hidden="1" x14ac:dyDescent="0.3">
      <c r="A4547" t="s">
        <v>17746</v>
      </c>
      <c r="B4547" t="s">
        <v>17747</v>
      </c>
      <c r="C4547" s="1" t="str">
        <f t="shared" si="458"/>
        <v>21:0647</v>
      </c>
      <c r="D4547" s="1" t="str">
        <f t="shared" si="459"/>
        <v>21:0199</v>
      </c>
      <c r="E4547" t="s">
        <v>17748</v>
      </c>
      <c r="F4547" t="s">
        <v>17749</v>
      </c>
      <c r="H4547">
        <v>45.429756599999997</v>
      </c>
      <c r="I4547">
        <v>-66.538689199999993</v>
      </c>
      <c r="J4547" s="1" t="str">
        <f t="shared" si="460"/>
        <v>Fluid (lake)</v>
      </c>
      <c r="K4547" s="1" t="str">
        <f t="shared" si="461"/>
        <v>Untreated Water</v>
      </c>
      <c r="L4547">
        <v>5</v>
      </c>
      <c r="M4547" t="s">
        <v>11445</v>
      </c>
      <c r="N4547">
        <v>84</v>
      </c>
      <c r="O4547">
        <v>2.5000000000000001E-2</v>
      </c>
      <c r="P4547">
        <v>180</v>
      </c>
      <c r="Q4547">
        <v>4.8</v>
      </c>
    </row>
    <row r="4548" spans="1:17" hidden="1" x14ac:dyDescent="0.3">
      <c r="A4548" t="s">
        <v>17750</v>
      </c>
      <c r="B4548" t="s">
        <v>17751</v>
      </c>
      <c r="C4548" s="1" t="str">
        <f t="shared" si="458"/>
        <v>21:0647</v>
      </c>
      <c r="D4548" s="1" t="str">
        <f t="shared" si="459"/>
        <v>21:0199</v>
      </c>
      <c r="E4548" t="s">
        <v>17752</v>
      </c>
      <c r="F4548" t="s">
        <v>17753</v>
      </c>
      <c r="H4548">
        <v>45.402760899999997</v>
      </c>
      <c r="I4548">
        <v>-66.558772300000001</v>
      </c>
      <c r="J4548" s="1" t="str">
        <f t="shared" si="460"/>
        <v>Fluid (lake)</v>
      </c>
      <c r="K4548" s="1" t="str">
        <f t="shared" si="461"/>
        <v>Untreated Water</v>
      </c>
      <c r="L4548">
        <v>5</v>
      </c>
      <c r="M4548" t="s">
        <v>11450</v>
      </c>
      <c r="N4548">
        <v>85</v>
      </c>
      <c r="O4548">
        <v>0.25</v>
      </c>
      <c r="P4548">
        <v>140</v>
      </c>
      <c r="Q4548">
        <v>5.2</v>
      </c>
    </row>
    <row r="4549" spans="1:17" hidden="1" x14ac:dyDescent="0.3">
      <c r="A4549" t="s">
        <v>17754</v>
      </c>
      <c r="B4549" t="s">
        <v>17755</v>
      </c>
      <c r="C4549" s="1" t="str">
        <f t="shared" si="458"/>
        <v>21:0647</v>
      </c>
      <c r="D4549" s="1" t="str">
        <f t="shared" si="459"/>
        <v>21:0199</v>
      </c>
      <c r="E4549" t="s">
        <v>17756</v>
      </c>
      <c r="F4549" t="s">
        <v>17757</v>
      </c>
      <c r="H4549">
        <v>45.397277199999998</v>
      </c>
      <c r="I4549">
        <v>-66.614443899999998</v>
      </c>
      <c r="J4549" s="1" t="str">
        <f t="shared" si="460"/>
        <v>Fluid (lake)</v>
      </c>
      <c r="K4549" s="1" t="str">
        <f t="shared" si="461"/>
        <v>Untreated Water</v>
      </c>
      <c r="L4549">
        <v>5</v>
      </c>
      <c r="M4549" t="s">
        <v>11460</v>
      </c>
      <c r="N4549">
        <v>86</v>
      </c>
      <c r="O4549">
        <v>0.17</v>
      </c>
      <c r="P4549">
        <v>90</v>
      </c>
      <c r="Q4549">
        <v>5.4</v>
      </c>
    </row>
    <row r="4550" spans="1:17" hidden="1" x14ac:dyDescent="0.3">
      <c r="A4550" t="s">
        <v>17758</v>
      </c>
      <c r="B4550" t="s">
        <v>17759</v>
      </c>
      <c r="C4550" s="1" t="str">
        <f t="shared" si="458"/>
        <v>21:0647</v>
      </c>
      <c r="D4550" s="1" t="str">
        <f t="shared" si="459"/>
        <v>21:0199</v>
      </c>
      <c r="E4550" t="s">
        <v>17760</v>
      </c>
      <c r="F4550" t="s">
        <v>17761</v>
      </c>
      <c r="H4550">
        <v>45.410527399999999</v>
      </c>
      <c r="I4550">
        <v>-66.642613400000002</v>
      </c>
      <c r="J4550" s="1" t="str">
        <f t="shared" si="460"/>
        <v>Fluid (lake)</v>
      </c>
      <c r="K4550" s="1" t="str">
        <f t="shared" si="461"/>
        <v>Untreated Water</v>
      </c>
      <c r="L4550">
        <v>5</v>
      </c>
      <c r="M4550" t="s">
        <v>11465</v>
      </c>
      <c r="N4550">
        <v>87</v>
      </c>
      <c r="O4550">
        <v>0.18</v>
      </c>
      <c r="P4550">
        <v>70</v>
      </c>
      <c r="Q4550">
        <v>5.5</v>
      </c>
    </row>
    <row r="4551" spans="1:17" hidden="1" x14ac:dyDescent="0.3">
      <c r="A4551" t="s">
        <v>17762</v>
      </c>
      <c r="B4551" t="s">
        <v>17763</v>
      </c>
      <c r="C4551" s="1" t="str">
        <f t="shared" si="458"/>
        <v>21:0647</v>
      </c>
      <c r="D4551" s="1" t="str">
        <f t="shared" si="459"/>
        <v>21:0199</v>
      </c>
      <c r="E4551" t="s">
        <v>17764</v>
      </c>
      <c r="F4551" t="s">
        <v>17765</v>
      </c>
      <c r="H4551">
        <v>45.424099300000002</v>
      </c>
      <c r="I4551">
        <v>-66.663522299999997</v>
      </c>
      <c r="J4551" s="1" t="str">
        <f t="shared" si="460"/>
        <v>Fluid (lake)</v>
      </c>
      <c r="K4551" s="1" t="str">
        <f t="shared" si="461"/>
        <v>Untreated Water</v>
      </c>
      <c r="L4551">
        <v>5</v>
      </c>
      <c r="M4551" t="s">
        <v>11470</v>
      </c>
      <c r="N4551">
        <v>88</v>
      </c>
      <c r="O4551">
        <v>0.13</v>
      </c>
      <c r="P4551">
        <v>80</v>
      </c>
      <c r="Q4551">
        <v>5.4</v>
      </c>
    </row>
    <row r="4552" spans="1:17" hidden="1" x14ac:dyDescent="0.3">
      <c r="A4552" t="s">
        <v>17766</v>
      </c>
      <c r="B4552" t="s">
        <v>17767</v>
      </c>
      <c r="C4552" s="1" t="str">
        <f t="shared" si="458"/>
        <v>21:0647</v>
      </c>
      <c r="D4552" s="1" t="str">
        <f t="shared" si="459"/>
        <v>21:0199</v>
      </c>
      <c r="E4552" t="s">
        <v>17768</v>
      </c>
      <c r="F4552" t="s">
        <v>17769</v>
      </c>
      <c r="H4552">
        <v>45.434392699999997</v>
      </c>
      <c r="I4552">
        <v>-66.654992399999998</v>
      </c>
      <c r="J4552" s="1" t="str">
        <f t="shared" si="460"/>
        <v>Fluid (lake)</v>
      </c>
      <c r="K4552" s="1" t="str">
        <f t="shared" si="461"/>
        <v>Untreated Water</v>
      </c>
      <c r="L4552">
        <v>5</v>
      </c>
      <c r="M4552" t="s">
        <v>11475</v>
      </c>
      <c r="N4552">
        <v>89</v>
      </c>
      <c r="O4552">
        <v>0.08</v>
      </c>
      <c r="P4552">
        <v>70</v>
      </c>
      <c r="Q4552">
        <v>5.5</v>
      </c>
    </row>
    <row r="4553" spans="1:17" hidden="1" x14ac:dyDescent="0.3">
      <c r="A4553" t="s">
        <v>17770</v>
      </c>
      <c r="B4553" t="s">
        <v>17771</v>
      </c>
      <c r="C4553" s="1" t="str">
        <f t="shared" si="458"/>
        <v>21:0647</v>
      </c>
      <c r="D4553" s="1" t="str">
        <f t="shared" si="459"/>
        <v>21:0199</v>
      </c>
      <c r="E4553" t="s">
        <v>17772</v>
      </c>
      <c r="F4553" t="s">
        <v>17773</v>
      </c>
      <c r="H4553">
        <v>45.4150645</v>
      </c>
      <c r="I4553">
        <v>-66.713904700000001</v>
      </c>
      <c r="J4553" s="1" t="str">
        <f t="shared" si="460"/>
        <v>Fluid (lake)</v>
      </c>
      <c r="K4553" s="1" t="str">
        <f t="shared" si="461"/>
        <v>Untreated Water</v>
      </c>
      <c r="L4553">
        <v>5</v>
      </c>
      <c r="M4553" t="s">
        <v>11480</v>
      </c>
      <c r="N4553">
        <v>90</v>
      </c>
      <c r="O4553">
        <v>2.5000000000000001E-2</v>
      </c>
      <c r="P4553">
        <v>50</v>
      </c>
      <c r="Q4553">
        <v>5.3</v>
      </c>
    </row>
    <row r="4554" spans="1:17" hidden="1" x14ac:dyDescent="0.3">
      <c r="A4554" t="s">
        <v>17774</v>
      </c>
      <c r="B4554" t="s">
        <v>17775</v>
      </c>
      <c r="C4554" s="1" t="str">
        <f t="shared" si="458"/>
        <v>21:0647</v>
      </c>
      <c r="D4554" s="1" t="str">
        <f t="shared" si="459"/>
        <v>21:0199</v>
      </c>
      <c r="E4554" t="s">
        <v>17776</v>
      </c>
      <c r="F4554" t="s">
        <v>17777</v>
      </c>
      <c r="H4554">
        <v>45.406503000000001</v>
      </c>
      <c r="I4554">
        <v>-66.719246600000005</v>
      </c>
      <c r="J4554" s="1" t="str">
        <f t="shared" si="460"/>
        <v>Fluid (lake)</v>
      </c>
      <c r="K4554" s="1" t="str">
        <f t="shared" si="461"/>
        <v>Untreated Water</v>
      </c>
      <c r="L4554">
        <v>5</v>
      </c>
      <c r="M4554" t="s">
        <v>12548</v>
      </c>
      <c r="N4554">
        <v>91</v>
      </c>
      <c r="O4554">
        <v>2.5000000000000001E-2</v>
      </c>
      <c r="P4554">
        <v>40</v>
      </c>
      <c r="Q4554">
        <v>4.9000000000000004</v>
      </c>
    </row>
    <row r="4555" spans="1:17" hidden="1" x14ac:dyDescent="0.3">
      <c r="A4555" t="s">
        <v>17778</v>
      </c>
      <c r="B4555" t="s">
        <v>17779</v>
      </c>
      <c r="C4555" s="1" t="str">
        <f t="shared" si="458"/>
        <v>21:0647</v>
      </c>
      <c r="D4555" s="1" t="str">
        <f t="shared" si="459"/>
        <v>21:0199</v>
      </c>
      <c r="E4555" t="s">
        <v>17780</v>
      </c>
      <c r="F4555" t="s">
        <v>17781</v>
      </c>
      <c r="H4555">
        <v>45.387794300000003</v>
      </c>
      <c r="I4555">
        <v>-66.681944700000003</v>
      </c>
      <c r="J4555" s="1" t="str">
        <f t="shared" si="460"/>
        <v>Fluid (lake)</v>
      </c>
      <c r="K4555" s="1" t="str">
        <f t="shared" si="461"/>
        <v>Untreated Water</v>
      </c>
      <c r="L4555">
        <v>6</v>
      </c>
      <c r="M4555" t="s">
        <v>11392</v>
      </c>
      <c r="N4555">
        <v>92</v>
      </c>
      <c r="O4555">
        <v>2.5000000000000001E-2</v>
      </c>
      <c r="P4555">
        <v>70</v>
      </c>
      <c r="Q4555">
        <v>4.8</v>
      </c>
    </row>
    <row r="4556" spans="1:17" hidden="1" x14ac:dyDescent="0.3">
      <c r="A4556" t="s">
        <v>17782</v>
      </c>
      <c r="B4556" t="s">
        <v>17783</v>
      </c>
      <c r="C4556" s="1" t="str">
        <f t="shared" si="458"/>
        <v>21:0647</v>
      </c>
      <c r="D4556" s="1" t="str">
        <f t="shared" si="459"/>
        <v>21:0199</v>
      </c>
      <c r="E4556" t="s">
        <v>17784</v>
      </c>
      <c r="F4556" t="s">
        <v>17785</v>
      </c>
      <c r="H4556">
        <v>45.378292000000002</v>
      </c>
      <c r="I4556">
        <v>-66.667070499999994</v>
      </c>
      <c r="J4556" s="1" t="str">
        <f t="shared" si="460"/>
        <v>Fluid (lake)</v>
      </c>
      <c r="K4556" s="1" t="str">
        <f t="shared" si="461"/>
        <v>Untreated Water</v>
      </c>
      <c r="L4556">
        <v>6</v>
      </c>
      <c r="M4556" t="s">
        <v>11397</v>
      </c>
      <c r="N4556">
        <v>93</v>
      </c>
      <c r="O4556">
        <v>0.1</v>
      </c>
      <c r="P4556">
        <v>130</v>
      </c>
      <c r="Q4556">
        <v>4.5999999999999996</v>
      </c>
    </row>
    <row r="4557" spans="1:17" hidden="1" x14ac:dyDescent="0.3">
      <c r="A4557" t="s">
        <v>17786</v>
      </c>
      <c r="B4557" t="s">
        <v>17787</v>
      </c>
      <c r="C4557" s="1" t="str">
        <f t="shared" si="458"/>
        <v>21:0647</v>
      </c>
      <c r="D4557" s="1" t="str">
        <f>HYPERLINK("http://geochem.nrcan.gc.ca/cdogs/content/svy/svy_e.htm", "")</f>
        <v/>
      </c>
      <c r="G4557" s="1" t="str">
        <f>HYPERLINK("http://geochem.nrcan.gc.ca/cdogs/content/cr_/cr_00080_e.htm", "80")</f>
        <v>80</v>
      </c>
      <c r="J4557" t="s">
        <v>11453</v>
      </c>
      <c r="K4557" t="s">
        <v>11454</v>
      </c>
      <c r="L4557">
        <v>6</v>
      </c>
      <c r="M4557" t="s">
        <v>11455</v>
      </c>
      <c r="N4557">
        <v>94</v>
      </c>
      <c r="O4557">
        <v>0.25</v>
      </c>
      <c r="P4557">
        <v>110</v>
      </c>
      <c r="Q4557">
        <v>6.8</v>
      </c>
    </row>
    <row r="4558" spans="1:17" hidden="1" x14ac:dyDescent="0.3">
      <c r="A4558" t="s">
        <v>17788</v>
      </c>
      <c r="B4558" t="s">
        <v>17789</v>
      </c>
      <c r="C4558" s="1" t="str">
        <f t="shared" si="458"/>
        <v>21:0647</v>
      </c>
      <c r="D4558" s="1" t="str">
        <f t="shared" ref="D4558:D4586" si="462">HYPERLINK("http://geochem.nrcan.gc.ca/cdogs/content/svy/svy210199_e.htm", "21:0199")</f>
        <v>21:0199</v>
      </c>
      <c r="E4558" t="s">
        <v>17790</v>
      </c>
      <c r="F4558" t="s">
        <v>17791</v>
      </c>
      <c r="H4558">
        <v>45.384909200000003</v>
      </c>
      <c r="I4558">
        <v>-66.574715400000002</v>
      </c>
      <c r="J4558" s="1" t="str">
        <f t="shared" ref="J4558:J4586" si="463">HYPERLINK("http://geochem.nrcan.gc.ca/cdogs/content/kwd/kwd020016_e.htm", "Fluid (lake)")</f>
        <v>Fluid (lake)</v>
      </c>
      <c r="K4558" s="1" t="str">
        <f t="shared" ref="K4558:K4586" si="464">HYPERLINK("http://geochem.nrcan.gc.ca/cdogs/content/kwd/kwd080007_e.htm", "Untreated Water")</f>
        <v>Untreated Water</v>
      </c>
      <c r="L4558">
        <v>6</v>
      </c>
      <c r="M4558" t="s">
        <v>11402</v>
      </c>
      <c r="N4558">
        <v>95</v>
      </c>
      <c r="O4558">
        <v>0.22</v>
      </c>
      <c r="P4558">
        <v>190</v>
      </c>
      <c r="Q4558">
        <v>5.0999999999999996</v>
      </c>
    </row>
    <row r="4559" spans="1:17" hidden="1" x14ac:dyDescent="0.3">
      <c r="A4559" t="s">
        <v>17792</v>
      </c>
      <c r="B4559" t="s">
        <v>17793</v>
      </c>
      <c r="C4559" s="1" t="str">
        <f t="shared" si="458"/>
        <v>21:0647</v>
      </c>
      <c r="D4559" s="1" t="str">
        <f t="shared" si="462"/>
        <v>21:0199</v>
      </c>
      <c r="E4559" t="s">
        <v>17794</v>
      </c>
      <c r="F4559" t="s">
        <v>17795</v>
      </c>
      <c r="H4559">
        <v>45.389749500000001</v>
      </c>
      <c r="I4559">
        <v>-66.533438500000003</v>
      </c>
      <c r="J4559" s="1" t="str">
        <f t="shared" si="463"/>
        <v>Fluid (lake)</v>
      </c>
      <c r="K4559" s="1" t="str">
        <f t="shared" si="464"/>
        <v>Untreated Water</v>
      </c>
      <c r="L4559">
        <v>6</v>
      </c>
      <c r="M4559" t="s">
        <v>11411</v>
      </c>
      <c r="N4559">
        <v>96</v>
      </c>
      <c r="O4559">
        <v>0.22</v>
      </c>
      <c r="P4559">
        <v>190</v>
      </c>
      <c r="Q4559">
        <v>5.5</v>
      </c>
    </row>
    <row r="4560" spans="1:17" hidden="1" x14ac:dyDescent="0.3">
      <c r="A4560" t="s">
        <v>17796</v>
      </c>
      <c r="B4560" t="s">
        <v>17797</v>
      </c>
      <c r="C4560" s="1" t="str">
        <f t="shared" si="458"/>
        <v>21:0647</v>
      </c>
      <c r="D4560" s="1" t="str">
        <f t="shared" si="462"/>
        <v>21:0199</v>
      </c>
      <c r="E4560" t="s">
        <v>17798</v>
      </c>
      <c r="F4560" t="s">
        <v>17799</v>
      </c>
      <c r="H4560">
        <v>45.380115600000003</v>
      </c>
      <c r="I4560">
        <v>-66.501875499999997</v>
      </c>
      <c r="J4560" s="1" t="str">
        <f t="shared" si="463"/>
        <v>Fluid (lake)</v>
      </c>
      <c r="K4560" s="1" t="str">
        <f t="shared" si="464"/>
        <v>Untreated Water</v>
      </c>
      <c r="L4560">
        <v>6</v>
      </c>
      <c r="M4560" t="s">
        <v>11416</v>
      </c>
      <c r="N4560">
        <v>97</v>
      </c>
      <c r="O4560">
        <v>0.17</v>
      </c>
      <c r="P4560">
        <v>140</v>
      </c>
      <c r="Q4560">
        <v>5.3</v>
      </c>
    </row>
    <row r="4561" spans="1:17" hidden="1" x14ac:dyDescent="0.3">
      <c r="A4561" t="s">
        <v>17800</v>
      </c>
      <c r="B4561" t="s">
        <v>17801</v>
      </c>
      <c r="C4561" s="1" t="str">
        <f t="shared" si="458"/>
        <v>21:0647</v>
      </c>
      <c r="D4561" s="1" t="str">
        <f t="shared" si="462"/>
        <v>21:0199</v>
      </c>
      <c r="E4561" t="s">
        <v>17802</v>
      </c>
      <c r="F4561" t="s">
        <v>17803</v>
      </c>
      <c r="H4561">
        <v>45.375863000000003</v>
      </c>
      <c r="I4561">
        <v>-66.4828416</v>
      </c>
      <c r="J4561" s="1" t="str">
        <f t="shared" si="463"/>
        <v>Fluid (lake)</v>
      </c>
      <c r="K4561" s="1" t="str">
        <f t="shared" si="464"/>
        <v>Untreated Water</v>
      </c>
      <c r="L4561">
        <v>6</v>
      </c>
      <c r="M4561" t="s">
        <v>11421</v>
      </c>
      <c r="N4561">
        <v>98</v>
      </c>
      <c r="O4561">
        <v>0.16</v>
      </c>
      <c r="P4561">
        <v>160</v>
      </c>
      <c r="Q4561">
        <v>5.2</v>
      </c>
    </row>
    <row r="4562" spans="1:17" hidden="1" x14ac:dyDescent="0.3">
      <c r="A4562" t="s">
        <v>17804</v>
      </c>
      <c r="B4562" t="s">
        <v>17805</v>
      </c>
      <c r="C4562" s="1" t="str">
        <f t="shared" si="458"/>
        <v>21:0647</v>
      </c>
      <c r="D4562" s="1" t="str">
        <f t="shared" si="462"/>
        <v>21:0199</v>
      </c>
      <c r="E4562" t="s">
        <v>17806</v>
      </c>
      <c r="F4562" t="s">
        <v>17807</v>
      </c>
      <c r="H4562">
        <v>45.386747100000001</v>
      </c>
      <c r="I4562">
        <v>-66.4718965</v>
      </c>
      <c r="J4562" s="1" t="str">
        <f t="shared" si="463"/>
        <v>Fluid (lake)</v>
      </c>
      <c r="K4562" s="1" t="str">
        <f t="shared" si="464"/>
        <v>Untreated Water</v>
      </c>
      <c r="L4562">
        <v>6</v>
      </c>
      <c r="M4562" t="s">
        <v>11426</v>
      </c>
      <c r="N4562">
        <v>99</v>
      </c>
      <c r="O4562">
        <v>0.43</v>
      </c>
      <c r="P4562">
        <v>180</v>
      </c>
      <c r="Q4562">
        <v>4.5999999999999996</v>
      </c>
    </row>
    <row r="4563" spans="1:17" hidden="1" x14ac:dyDescent="0.3">
      <c r="A4563" t="s">
        <v>17808</v>
      </c>
      <c r="B4563" t="s">
        <v>17809</v>
      </c>
      <c r="C4563" s="1" t="str">
        <f t="shared" si="458"/>
        <v>21:0647</v>
      </c>
      <c r="D4563" s="1" t="str">
        <f t="shared" si="462"/>
        <v>21:0199</v>
      </c>
      <c r="E4563" t="s">
        <v>17810</v>
      </c>
      <c r="F4563" t="s">
        <v>17811</v>
      </c>
      <c r="H4563">
        <v>45.376635200000003</v>
      </c>
      <c r="I4563">
        <v>-66.4555395</v>
      </c>
      <c r="J4563" s="1" t="str">
        <f t="shared" si="463"/>
        <v>Fluid (lake)</v>
      </c>
      <c r="K4563" s="1" t="str">
        <f t="shared" si="464"/>
        <v>Untreated Water</v>
      </c>
      <c r="L4563">
        <v>6</v>
      </c>
      <c r="M4563" t="s">
        <v>11431</v>
      </c>
      <c r="N4563">
        <v>100</v>
      </c>
      <c r="O4563">
        <v>0.3</v>
      </c>
      <c r="P4563">
        <v>190</v>
      </c>
      <c r="Q4563">
        <v>5</v>
      </c>
    </row>
    <row r="4564" spans="1:17" hidden="1" x14ac:dyDescent="0.3">
      <c r="A4564" t="s">
        <v>17812</v>
      </c>
      <c r="B4564" t="s">
        <v>17813</v>
      </c>
      <c r="C4564" s="1" t="str">
        <f t="shared" si="458"/>
        <v>21:0647</v>
      </c>
      <c r="D4564" s="1" t="str">
        <f t="shared" si="462"/>
        <v>21:0199</v>
      </c>
      <c r="E4564" t="s">
        <v>17810</v>
      </c>
      <c r="F4564" t="s">
        <v>17814</v>
      </c>
      <c r="H4564">
        <v>45.376635200000003</v>
      </c>
      <c r="I4564">
        <v>-66.4555395</v>
      </c>
      <c r="J4564" s="1" t="str">
        <f t="shared" si="463"/>
        <v>Fluid (lake)</v>
      </c>
      <c r="K4564" s="1" t="str">
        <f t="shared" si="464"/>
        <v>Untreated Water</v>
      </c>
      <c r="L4564">
        <v>6</v>
      </c>
      <c r="M4564" t="s">
        <v>11435</v>
      </c>
      <c r="N4564">
        <v>101</v>
      </c>
      <c r="O4564">
        <v>0.31</v>
      </c>
      <c r="P4564">
        <v>180</v>
      </c>
      <c r="Q4564">
        <v>5</v>
      </c>
    </row>
    <row r="4565" spans="1:17" hidden="1" x14ac:dyDescent="0.3">
      <c r="A4565" t="s">
        <v>17815</v>
      </c>
      <c r="B4565" t="s">
        <v>17816</v>
      </c>
      <c r="C4565" s="1" t="str">
        <f t="shared" si="458"/>
        <v>21:0647</v>
      </c>
      <c r="D4565" s="1" t="str">
        <f t="shared" si="462"/>
        <v>21:0199</v>
      </c>
      <c r="E4565" t="s">
        <v>17817</v>
      </c>
      <c r="F4565" t="s">
        <v>17818</v>
      </c>
      <c r="H4565">
        <v>45.3865348</v>
      </c>
      <c r="I4565">
        <v>-66.374324799999997</v>
      </c>
      <c r="J4565" s="1" t="str">
        <f t="shared" si="463"/>
        <v>Fluid (lake)</v>
      </c>
      <c r="K4565" s="1" t="str">
        <f t="shared" si="464"/>
        <v>Untreated Water</v>
      </c>
      <c r="L4565">
        <v>6</v>
      </c>
      <c r="M4565" t="s">
        <v>11440</v>
      </c>
      <c r="N4565">
        <v>102</v>
      </c>
      <c r="O4565">
        <v>0.12</v>
      </c>
      <c r="P4565">
        <v>130</v>
      </c>
      <c r="Q4565">
        <v>5.3</v>
      </c>
    </row>
    <row r="4566" spans="1:17" hidden="1" x14ac:dyDescent="0.3">
      <c r="A4566" t="s">
        <v>17819</v>
      </c>
      <c r="B4566" t="s">
        <v>17820</v>
      </c>
      <c r="C4566" s="1" t="str">
        <f t="shared" si="458"/>
        <v>21:0647</v>
      </c>
      <c r="D4566" s="1" t="str">
        <f t="shared" si="462"/>
        <v>21:0199</v>
      </c>
      <c r="E4566" t="s">
        <v>17821</v>
      </c>
      <c r="F4566" t="s">
        <v>17822</v>
      </c>
      <c r="H4566">
        <v>45.392343199999999</v>
      </c>
      <c r="I4566">
        <v>-66.331705299999996</v>
      </c>
      <c r="J4566" s="1" t="str">
        <f t="shared" si="463"/>
        <v>Fluid (lake)</v>
      </c>
      <c r="K4566" s="1" t="str">
        <f t="shared" si="464"/>
        <v>Untreated Water</v>
      </c>
      <c r="L4566">
        <v>6</v>
      </c>
      <c r="M4566" t="s">
        <v>11445</v>
      </c>
      <c r="N4566">
        <v>103</v>
      </c>
      <c r="O4566">
        <v>2.5000000000000001E-2</v>
      </c>
      <c r="P4566">
        <v>170</v>
      </c>
      <c r="Q4566">
        <v>5</v>
      </c>
    </row>
    <row r="4567" spans="1:17" hidden="1" x14ac:dyDescent="0.3">
      <c r="A4567" t="s">
        <v>17823</v>
      </c>
      <c r="B4567" t="s">
        <v>17824</v>
      </c>
      <c r="C4567" s="1" t="str">
        <f t="shared" si="458"/>
        <v>21:0647</v>
      </c>
      <c r="D4567" s="1" t="str">
        <f t="shared" si="462"/>
        <v>21:0199</v>
      </c>
      <c r="E4567" t="s">
        <v>17825</v>
      </c>
      <c r="F4567" t="s">
        <v>17826</v>
      </c>
      <c r="H4567">
        <v>45.388275</v>
      </c>
      <c r="I4567">
        <v>-66.322111599999999</v>
      </c>
      <c r="J4567" s="1" t="str">
        <f t="shared" si="463"/>
        <v>Fluid (lake)</v>
      </c>
      <c r="K4567" s="1" t="str">
        <f t="shared" si="464"/>
        <v>Untreated Water</v>
      </c>
      <c r="L4567">
        <v>6</v>
      </c>
      <c r="M4567" t="s">
        <v>11450</v>
      </c>
      <c r="N4567">
        <v>104</v>
      </c>
      <c r="O4567">
        <v>2.5000000000000001E-2</v>
      </c>
      <c r="P4567">
        <v>200</v>
      </c>
      <c r="Q4567">
        <v>4.9000000000000004</v>
      </c>
    </row>
    <row r="4568" spans="1:17" hidden="1" x14ac:dyDescent="0.3">
      <c r="A4568" t="s">
        <v>17827</v>
      </c>
      <c r="B4568" t="s">
        <v>17828</v>
      </c>
      <c r="C4568" s="1" t="str">
        <f t="shared" si="458"/>
        <v>21:0647</v>
      </c>
      <c r="D4568" s="1" t="str">
        <f t="shared" si="462"/>
        <v>21:0199</v>
      </c>
      <c r="E4568" t="s">
        <v>17829</v>
      </c>
      <c r="F4568" t="s">
        <v>17830</v>
      </c>
      <c r="H4568">
        <v>45.379837000000002</v>
      </c>
      <c r="I4568">
        <v>-66.304360399999993</v>
      </c>
      <c r="J4568" s="1" t="str">
        <f t="shared" si="463"/>
        <v>Fluid (lake)</v>
      </c>
      <c r="K4568" s="1" t="str">
        <f t="shared" si="464"/>
        <v>Untreated Water</v>
      </c>
      <c r="L4568">
        <v>6</v>
      </c>
      <c r="M4568" t="s">
        <v>11460</v>
      </c>
      <c r="N4568">
        <v>105</v>
      </c>
      <c r="O4568">
        <v>7.0000000000000007E-2</v>
      </c>
      <c r="P4568">
        <v>30</v>
      </c>
      <c r="Q4568">
        <v>5.6</v>
      </c>
    </row>
    <row r="4569" spans="1:17" hidden="1" x14ac:dyDescent="0.3">
      <c r="A4569" t="s">
        <v>17831</v>
      </c>
      <c r="B4569" t="s">
        <v>17832</v>
      </c>
      <c r="C4569" s="1" t="str">
        <f t="shared" si="458"/>
        <v>21:0647</v>
      </c>
      <c r="D4569" s="1" t="str">
        <f t="shared" si="462"/>
        <v>21:0199</v>
      </c>
      <c r="E4569" t="s">
        <v>17833</v>
      </c>
      <c r="F4569" t="s">
        <v>17834</v>
      </c>
      <c r="H4569">
        <v>45.242986899999998</v>
      </c>
      <c r="I4569">
        <v>-66.178838600000006</v>
      </c>
      <c r="J4569" s="1" t="str">
        <f t="shared" si="463"/>
        <v>Fluid (lake)</v>
      </c>
      <c r="K4569" s="1" t="str">
        <f t="shared" si="464"/>
        <v>Untreated Water</v>
      </c>
      <c r="L4569">
        <v>6</v>
      </c>
      <c r="M4569" t="s">
        <v>11465</v>
      </c>
      <c r="N4569">
        <v>106</v>
      </c>
      <c r="O4569">
        <v>2.5000000000000001E-2</v>
      </c>
      <c r="P4569">
        <v>20</v>
      </c>
      <c r="Q4569">
        <v>5.8</v>
      </c>
    </row>
    <row r="4570" spans="1:17" hidden="1" x14ac:dyDescent="0.3">
      <c r="A4570" t="s">
        <v>17835</v>
      </c>
      <c r="B4570" t="s">
        <v>17836</v>
      </c>
      <c r="C4570" s="1" t="str">
        <f t="shared" si="458"/>
        <v>21:0647</v>
      </c>
      <c r="D4570" s="1" t="str">
        <f t="shared" si="462"/>
        <v>21:0199</v>
      </c>
      <c r="E4570" t="s">
        <v>17837</v>
      </c>
      <c r="F4570" t="s">
        <v>17838</v>
      </c>
      <c r="H4570">
        <v>45.239676299999999</v>
      </c>
      <c r="I4570">
        <v>-66.191336100000001</v>
      </c>
      <c r="J4570" s="1" t="str">
        <f t="shared" si="463"/>
        <v>Fluid (lake)</v>
      </c>
      <c r="K4570" s="1" t="str">
        <f t="shared" si="464"/>
        <v>Untreated Water</v>
      </c>
      <c r="L4570">
        <v>6</v>
      </c>
      <c r="M4570" t="s">
        <v>11470</v>
      </c>
      <c r="N4570">
        <v>107</v>
      </c>
      <c r="O4570">
        <v>2.5000000000000001E-2</v>
      </c>
      <c r="P4570">
        <v>20</v>
      </c>
      <c r="Q4570">
        <v>4.7</v>
      </c>
    </row>
    <row r="4571" spans="1:17" hidden="1" x14ac:dyDescent="0.3">
      <c r="A4571" t="s">
        <v>17839</v>
      </c>
      <c r="B4571" t="s">
        <v>17840</v>
      </c>
      <c r="C4571" s="1" t="str">
        <f t="shared" si="458"/>
        <v>21:0647</v>
      </c>
      <c r="D4571" s="1" t="str">
        <f t="shared" si="462"/>
        <v>21:0199</v>
      </c>
      <c r="E4571" t="s">
        <v>17841</v>
      </c>
      <c r="F4571" t="s">
        <v>17842</v>
      </c>
      <c r="H4571">
        <v>45.224385900000001</v>
      </c>
      <c r="I4571">
        <v>-66.205795600000002</v>
      </c>
      <c r="J4571" s="1" t="str">
        <f t="shared" si="463"/>
        <v>Fluid (lake)</v>
      </c>
      <c r="K4571" s="1" t="str">
        <f t="shared" si="464"/>
        <v>Untreated Water</v>
      </c>
      <c r="L4571">
        <v>6</v>
      </c>
      <c r="M4571" t="s">
        <v>11475</v>
      </c>
      <c r="N4571">
        <v>108</v>
      </c>
      <c r="O4571">
        <v>2.5000000000000001E-2</v>
      </c>
      <c r="P4571">
        <v>20</v>
      </c>
      <c r="Q4571">
        <v>5.0999999999999996</v>
      </c>
    </row>
    <row r="4572" spans="1:17" hidden="1" x14ac:dyDescent="0.3">
      <c r="A4572" t="s">
        <v>17843</v>
      </c>
      <c r="B4572" t="s">
        <v>17844</v>
      </c>
      <c r="C4572" s="1" t="str">
        <f t="shared" si="458"/>
        <v>21:0647</v>
      </c>
      <c r="D4572" s="1" t="str">
        <f t="shared" si="462"/>
        <v>21:0199</v>
      </c>
      <c r="E4572" t="s">
        <v>17845</v>
      </c>
      <c r="F4572" t="s">
        <v>17846</v>
      </c>
      <c r="H4572">
        <v>45.216039299999998</v>
      </c>
      <c r="I4572">
        <v>-66.204243500000004</v>
      </c>
      <c r="J4572" s="1" t="str">
        <f t="shared" si="463"/>
        <v>Fluid (lake)</v>
      </c>
      <c r="K4572" s="1" t="str">
        <f t="shared" si="464"/>
        <v>Untreated Water</v>
      </c>
      <c r="L4572">
        <v>6</v>
      </c>
      <c r="M4572" t="s">
        <v>11480</v>
      </c>
      <c r="N4572">
        <v>109</v>
      </c>
      <c r="O4572">
        <v>2.5000000000000001E-2</v>
      </c>
      <c r="P4572">
        <v>20</v>
      </c>
      <c r="Q4572">
        <v>5.2</v>
      </c>
    </row>
    <row r="4573" spans="1:17" hidden="1" x14ac:dyDescent="0.3">
      <c r="A4573" t="s">
        <v>17847</v>
      </c>
      <c r="B4573" t="s">
        <v>17848</v>
      </c>
      <c r="C4573" s="1" t="str">
        <f t="shared" si="458"/>
        <v>21:0647</v>
      </c>
      <c r="D4573" s="1" t="str">
        <f t="shared" si="462"/>
        <v>21:0199</v>
      </c>
      <c r="E4573" t="s">
        <v>17849</v>
      </c>
      <c r="F4573" t="s">
        <v>17850</v>
      </c>
      <c r="H4573">
        <v>45.2077387</v>
      </c>
      <c r="I4573">
        <v>-66.215257899999997</v>
      </c>
      <c r="J4573" s="1" t="str">
        <f t="shared" si="463"/>
        <v>Fluid (lake)</v>
      </c>
      <c r="K4573" s="1" t="str">
        <f t="shared" si="464"/>
        <v>Untreated Water</v>
      </c>
      <c r="L4573">
        <v>6</v>
      </c>
      <c r="M4573" t="s">
        <v>12548</v>
      </c>
      <c r="N4573">
        <v>110</v>
      </c>
      <c r="O4573">
        <v>2.5000000000000001E-2</v>
      </c>
      <c r="P4573">
        <v>20</v>
      </c>
      <c r="Q4573">
        <v>5.7</v>
      </c>
    </row>
    <row r="4574" spans="1:17" hidden="1" x14ac:dyDescent="0.3">
      <c r="A4574" t="s">
        <v>17851</v>
      </c>
      <c r="B4574" t="s">
        <v>17852</v>
      </c>
      <c r="C4574" s="1" t="str">
        <f t="shared" si="458"/>
        <v>21:0647</v>
      </c>
      <c r="D4574" s="1" t="str">
        <f t="shared" si="462"/>
        <v>21:0199</v>
      </c>
      <c r="E4574" t="s">
        <v>17853</v>
      </c>
      <c r="F4574" t="s">
        <v>17854</v>
      </c>
      <c r="H4574">
        <v>45.208799399999997</v>
      </c>
      <c r="I4574">
        <v>-66.237058000000005</v>
      </c>
      <c r="J4574" s="1" t="str">
        <f t="shared" si="463"/>
        <v>Fluid (lake)</v>
      </c>
      <c r="K4574" s="1" t="str">
        <f t="shared" si="464"/>
        <v>Untreated Water</v>
      </c>
      <c r="L4574">
        <v>7</v>
      </c>
      <c r="M4574" t="s">
        <v>11392</v>
      </c>
      <c r="N4574">
        <v>111</v>
      </c>
      <c r="O4574">
        <v>2.5000000000000001E-2</v>
      </c>
      <c r="P4574">
        <v>20</v>
      </c>
      <c r="Q4574">
        <v>5.2</v>
      </c>
    </row>
    <row r="4575" spans="1:17" hidden="1" x14ac:dyDescent="0.3">
      <c r="A4575" t="s">
        <v>17855</v>
      </c>
      <c r="B4575" t="s">
        <v>17856</v>
      </c>
      <c r="C4575" s="1" t="str">
        <f t="shared" si="458"/>
        <v>21:0647</v>
      </c>
      <c r="D4575" s="1" t="str">
        <f t="shared" si="462"/>
        <v>21:0199</v>
      </c>
      <c r="E4575" t="s">
        <v>17857</v>
      </c>
      <c r="F4575" t="s">
        <v>17858</v>
      </c>
      <c r="H4575">
        <v>45.213338399999998</v>
      </c>
      <c r="I4575">
        <v>-66.261060400000005</v>
      </c>
      <c r="J4575" s="1" t="str">
        <f t="shared" si="463"/>
        <v>Fluid (lake)</v>
      </c>
      <c r="K4575" s="1" t="str">
        <f t="shared" si="464"/>
        <v>Untreated Water</v>
      </c>
      <c r="L4575">
        <v>7</v>
      </c>
      <c r="M4575" t="s">
        <v>11431</v>
      </c>
      <c r="N4575">
        <v>112</v>
      </c>
      <c r="O4575">
        <v>2.5000000000000001E-2</v>
      </c>
      <c r="P4575">
        <v>20</v>
      </c>
      <c r="Q4575">
        <v>5.6</v>
      </c>
    </row>
    <row r="4576" spans="1:17" hidden="1" x14ac:dyDescent="0.3">
      <c r="A4576" t="s">
        <v>17859</v>
      </c>
      <c r="B4576" t="s">
        <v>17860</v>
      </c>
      <c r="C4576" s="1" t="str">
        <f t="shared" si="458"/>
        <v>21:0647</v>
      </c>
      <c r="D4576" s="1" t="str">
        <f t="shared" si="462"/>
        <v>21:0199</v>
      </c>
      <c r="E4576" t="s">
        <v>17857</v>
      </c>
      <c r="F4576" t="s">
        <v>17861</v>
      </c>
      <c r="H4576">
        <v>45.213338399999998</v>
      </c>
      <c r="I4576">
        <v>-66.261060400000005</v>
      </c>
      <c r="J4576" s="1" t="str">
        <f t="shared" si="463"/>
        <v>Fluid (lake)</v>
      </c>
      <c r="K4576" s="1" t="str">
        <f t="shared" si="464"/>
        <v>Untreated Water</v>
      </c>
      <c r="L4576">
        <v>7</v>
      </c>
      <c r="M4576" t="s">
        <v>11435</v>
      </c>
      <c r="N4576">
        <v>113</v>
      </c>
      <c r="O4576">
        <v>2.5000000000000001E-2</v>
      </c>
      <c r="P4576">
        <v>20</v>
      </c>
      <c r="Q4576">
        <v>5.4</v>
      </c>
    </row>
    <row r="4577" spans="1:17" hidden="1" x14ac:dyDescent="0.3">
      <c r="A4577" t="s">
        <v>17862</v>
      </c>
      <c r="B4577" t="s">
        <v>17863</v>
      </c>
      <c r="C4577" s="1" t="str">
        <f t="shared" si="458"/>
        <v>21:0647</v>
      </c>
      <c r="D4577" s="1" t="str">
        <f t="shared" si="462"/>
        <v>21:0199</v>
      </c>
      <c r="E4577" t="s">
        <v>17864</v>
      </c>
      <c r="F4577" t="s">
        <v>17865</v>
      </c>
      <c r="H4577">
        <v>45.198433999999999</v>
      </c>
      <c r="I4577">
        <v>-66.264169699999997</v>
      </c>
      <c r="J4577" s="1" t="str">
        <f t="shared" si="463"/>
        <v>Fluid (lake)</v>
      </c>
      <c r="K4577" s="1" t="str">
        <f t="shared" si="464"/>
        <v>Untreated Water</v>
      </c>
      <c r="L4577">
        <v>7</v>
      </c>
      <c r="M4577" t="s">
        <v>11397</v>
      </c>
      <c r="N4577">
        <v>114</v>
      </c>
      <c r="O4577">
        <v>2.5000000000000001E-2</v>
      </c>
      <c r="P4577">
        <v>30</v>
      </c>
      <c r="Q4577">
        <v>6.2</v>
      </c>
    </row>
    <row r="4578" spans="1:17" hidden="1" x14ac:dyDescent="0.3">
      <c r="A4578" t="s">
        <v>17866</v>
      </c>
      <c r="B4578" t="s">
        <v>17867</v>
      </c>
      <c r="C4578" s="1" t="str">
        <f t="shared" si="458"/>
        <v>21:0647</v>
      </c>
      <c r="D4578" s="1" t="str">
        <f t="shared" si="462"/>
        <v>21:0199</v>
      </c>
      <c r="E4578" t="s">
        <v>17868</v>
      </c>
      <c r="F4578" t="s">
        <v>17869</v>
      </c>
      <c r="H4578">
        <v>45.204810299999998</v>
      </c>
      <c r="I4578">
        <v>-66.282772699999995</v>
      </c>
      <c r="J4578" s="1" t="str">
        <f t="shared" si="463"/>
        <v>Fluid (lake)</v>
      </c>
      <c r="K4578" s="1" t="str">
        <f t="shared" si="464"/>
        <v>Untreated Water</v>
      </c>
      <c r="L4578">
        <v>7</v>
      </c>
      <c r="M4578" t="s">
        <v>11402</v>
      </c>
      <c r="N4578">
        <v>115</v>
      </c>
      <c r="O4578">
        <v>2.5000000000000001E-2</v>
      </c>
      <c r="P4578">
        <v>20</v>
      </c>
      <c r="Q4578">
        <v>5.0999999999999996</v>
      </c>
    </row>
    <row r="4579" spans="1:17" hidden="1" x14ac:dyDescent="0.3">
      <c r="A4579" t="s">
        <v>17870</v>
      </c>
      <c r="B4579" t="s">
        <v>17871</v>
      </c>
      <c r="C4579" s="1" t="str">
        <f t="shared" si="458"/>
        <v>21:0647</v>
      </c>
      <c r="D4579" s="1" t="str">
        <f t="shared" si="462"/>
        <v>21:0199</v>
      </c>
      <c r="E4579" t="s">
        <v>17872</v>
      </c>
      <c r="F4579" t="s">
        <v>17873</v>
      </c>
      <c r="H4579">
        <v>45.209448500000001</v>
      </c>
      <c r="I4579">
        <v>-66.296903200000003</v>
      </c>
      <c r="J4579" s="1" t="str">
        <f t="shared" si="463"/>
        <v>Fluid (lake)</v>
      </c>
      <c r="K4579" s="1" t="str">
        <f t="shared" si="464"/>
        <v>Untreated Water</v>
      </c>
      <c r="L4579">
        <v>7</v>
      </c>
      <c r="M4579" t="s">
        <v>11411</v>
      </c>
      <c r="N4579">
        <v>116</v>
      </c>
      <c r="O4579">
        <v>2.5000000000000001E-2</v>
      </c>
      <c r="P4579">
        <v>20</v>
      </c>
      <c r="Q4579">
        <v>5.3</v>
      </c>
    </row>
    <row r="4580" spans="1:17" hidden="1" x14ac:dyDescent="0.3">
      <c r="A4580" t="s">
        <v>17874</v>
      </c>
      <c r="B4580" t="s">
        <v>17875</v>
      </c>
      <c r="C4580" s="1" t="str">
        <f t="shared" si="458"/>
        <v>21:0647</v>
      </c>
      <c r="D4580" s="1" t="str">
        <f t="shared" si="462"/>
        <v>21:0199</v>
      </c>
      <c r="E4580" t="s">
        <v>17876</v>
      </c>
      <c r="F4580" t="s">
        <v>17877</v>
      </c>
      <c r="H4580">
        <v>45.167703299999999</v>
      </c>
      <c r="I4580">
        <v>-66.339675999999997</v>
      </c>
      <c r="J4580" s="1" t="str">
        <f t="shared" si="463"/>
        <v>Fluid (lake)</v>
      </c>
      <c r="K4580" s="1" t="str">
        <f t="shared" si="464"/>
        <v>Untreated Water</v>
      </c>
      <c r="L4580">
        <v>7</v>
      </c>
      <c r="M4580" t="s">
        <v>11416</v>
      </c>
      <c r="N4580">
        <v>117</v>
      </c>
      <c r="O4580">
        <v>2.5000000000000001E-2</v>
      </c>
      <c r="P4580">
        <v>20</v>
      </c>
      <c r="Q4580">
        <v>4.9000000000000004</v>
      </c>
    </row>
    <row r="4581" spans="1:17" hidden="1" x14ac:dyDescent="0.3">
      <c r="A4581" t="s">
        <v>17878</v>
      </c>
      <c r="B4581" t="s">
        <v>17879</v>
      </c>
      <c r="C4581" s="1" t="str">
        <f t="shared" si="458"/>
        <v>21:0647</v>
      </c>
      <c r="D4581" s="1" t="str">
        <f t="shared" si="462"/>
        <v>21:0199</v>
      </c>
      <c r="E4581" t="s">
        <v>17880</v>
      </c>
      <c r="F4581" t="s">
        <v>17881</v>
      </c>
      <c r="H4581">
        <v>45.177691000000003</v>
      </c>
      <c r="I4581">
        <v>-66.365517800000006</v>
      </c>
      <c r="J4581" s="1" t="str">
        <f t="shared" si="463"/>
        <v>Fluid (lake)</v>
      </c>
      <c r="K4581" s="1" t="str">
        <f t="shared" si="464"/>
        <v>Untreated Water</v>
      </c>
      <c r="L4581">
        <v>7</v>
      </c>
      <c r="M4581" t="s">
        <v>11421</v>
      </c>
      <c r="N4581">
        <v>118</v>
      </c>
      <c r="O4581">
        <v>0.12</v>
      </c>
      <c r="P4581">
        <v>60</v>
      </c>
      <c r="Q4581">
        <v>5.8</v>
      </c>
    </row>
    <row r="4582" spans="1:17" hidden="1" x14ac:dyDescent="0.3">
      <c r="A4582" t="s">
        <v>17882</v>
      </c>
      <c r="B4582" t="s">
        <v>17883</v>
      </c>
      <c r="C4582" s="1" t="str">
        <f t="shared" si="458"/>
        <v>21:0647</v>
      </c>
      <c r="D4582" s="1" t="str">
        <f t="shared" si="462"/>
        <v>21:0199</v>
      </c>
      <c r="E4582" t="s">
        <v>17884</v>
      </c>
      <c r="F4582" t="s">
        <v>17885</v>
      </c>
      <c r="H4582">
        <v>45.182793099999998</v>
      </c>
      <c r="I4582">
        <v>-66.363093000000006</v>
      </c>
      <c r="J4582" s="1" t="str">
        <f t="shared" si="463"/>
        <v>Fluid (lake)</v>
      </c>
      <c r="K4582" s="1" t="str">
        <f t="shared" si="464"/>
        <v>Untreated Water</v>
      </c>
      <c r="L4582">
        <v>7</v>
      </c>
      <c r="M4582" t="s">
        <v>11426</v>
      </c>
      <c r="N4582">
        <v>119</v>
      </c>
      <c r="O4582">
        <v>0.08</v>
      </c>
      <c r="P4582">
        <v>40</v>
      </c>
      <c r="Q4582">
        <v>5.4</v>
      </c>
    </row>
    <row r="4583" spans="1:17" hidden="1" x14ac:dyDescent="0.3">
      <c r="A4583" t="s">
        <v>17886</v>
      </c>
      <c r="B4583" t="s">
        <v>17887</v>
      </c>
      <c r="C4583" s="1" t="str">
        <f t="shared" si="458"/>
        <v>21:0647</v>
      </c>
      <c r="D4583" s="1" t="str">
        <f t="shared" si="462"/>
        <v>21:0199</v>
      </c>
      <c r="E4583" t="s">
        <v>17888</v>
      </c>
      <c r="F4583" t="s">
        <v>17889</v>
      </c>
      <c r="H4583">
        <v>45.183031999999997</v>
      </c>
      <c r="I4583">
        <v>-66.378165100000004</v>
      </c>
      <c r="J4583" s="1" t="str">
        <f t="shared" si="463"/>
        <v>Fluid (lake)</v>
      </c>
      <c r="K4583" s="1" t="str">
        <f t="shared" si="464"/>
        <v>Untreated Water</v>
      </c>
      <c r="L4583">
        <v>7</v>
      </c>
      <c r="M4583" t="s">
        <v>11440</v>
      </c>
      <c r="N4583">
        <v>120</v>
      </c>
      <c r="O4583">
        <v>2.5000000000000001E-2</v>
      </c>
      <c r="P4583">
        <v>10</v>
      </c>
      <c r="Q4583">
        <v>4.2</v>
      </c>
    </row>
    <row r="4584" spans="1:17" hidden="1" x14ac:dyDescent="0.3">
      <c r="A4584" t="s">
        <v>17890</v>
      </c>
      <c r="B4584" t="s">
        <v>17891</v>
      </c>
      <c r="C4584" s="1" t="str">
        <f t="shared" si="458"/>
        <v>21:0647</v>
      </c>
      <c r="D4584" s="1" t="str">
        <f t="shared" si="462"/>
        <v>21:0199</v>
      </c>
      <c r="E4584" t="s">
        <v>17892</v>
      </c>
      <c r="F4584" t="s">
        <v>17893</v>
      </c>
      <c r="H4584">
        <v>45.202925899999997</v>
      </c>
      <c r="I4584">
        <v>-66.415296600000005</v>
      </c>
      <c r="J4584" s="1" t="str">
        <f t="shared" si="463"/>
        <v>Fluid (lake)</v>
      </c>
      <c r="K4584" s="1" t="str">
        <f t="shared" si="464"/>
        <v>Untreated Water</v>
      </c>
      <c r="L4584">
        <v>7</v>
      </c>
      <c r="M4584" t="s">
        <v>11445</v>
      </c>
      <c r="N4584">
        <v>121</v>
      </c>
      <c r="O4584">
        <v>2.5000000000000001E-2</v>
      </c>
      <c r="P4584">
        <v>20</v>
      </c>
      <c r="Q4584">
        <v>5.3</v>
      </c>
    </row>
    <row r="4585" spans="1:17" hidden="1" x14ac:dyDescent="0.3">
      <c r="A4585" t="s">
        <v>17894</v>
      </c>
      <c r="B4585" t="s">
        <v>17895</v>
      </c>
      <c r="C4585" s="1" t="str">
        <f t="shared" si="458"/>
        <v>21:0647</v>
      </c>
      <c r="D4585" s="1" t="str">
        <f t="shared" si="462"/>
        <v>21:0199</v>
      </c>
      <c r="E4585" t="s">
        <v>17896</v>
      </c>
      <c r="F4585" t="s">
        <v>17897</v>
      </c>
      <c r="H4585">
        <v>45.1941536</v>
      </c>
      <c r="I4585">
        <v>-66.447114099999993</v>
      </c>
      <c r="J4585" s="1" t="str">
        <f t="shared" si="463"/>
        <v>Fluid (lake)</v>
      </c>
      <c r="K4585" s="1" t="str">
        <f t="shared" si="464"/>
        <v>Untreated Water</v>
      </c>
      <c r="L4585">
        <v>7</v>
      </c>
      <c r="M4585" t="s">
        <v>11450</v>
      </c>
      <c r="N4585">
        <v>122</v>
      </c>
      <c r="O4585">
        <v>2.5000000000000001E-2</v>
      </c>
      <c r="P4585">
        <v>30</v>
      </c>
      <c r="Q4585">
        <v>4.5</v>
      </c>
    </row>
    <row r="4586" spans="1:17" hidden="1" x14ac:dyDescent="0.3">
      <c r="A4586" t="s">
        <v>17898</v>
      </c>
      <c r="B4586" t="s">
        <v>17899</v>
      </c>
      <c r="C4586" s="1" t="str">
        <f t="shared" si="458"/>
        <v>21:0647</v>
      </c>
      <c r="D4586" s="1" t="str">
        <f t="shared" si="462"/>
        <v>21:0199</v>
      </c>
      <c r="E4586" t="s">
        <v>17900</v>
      </c>
      <c r="F4586" t="s">
        <v>17901</v>
      </c>
      <c r="H4586">
        <v>45.2006747</v>
      </c>
      <c r="I4586">
        <v>-66.467092199999996</v>
      </c>
      <c r="J4586" s="1" t="str">
        <f t="shared" si="463"/>
        <v>Fluid (lake)</v>
      </c>
      <c r="K4586" s="1" t="str">
        <f t="shared" si="464"/>
        <v>Untreated Water</v>
      </c>
      <c r="L4586">
        <v>7</v>
      </c>
      <c r="M4586" t="s">
        <v>11460</v>
      </c>
      <c r="N4586">
        <v>123</v>
      </c>
      <c r="O4586">
        <v>2.5000000000000001E-2</v>
      </c>
      <c r="P4586">
        <v>30</v>
      </c>
      <c r="Q4586">
        <v>4.8</v>
      </c>
    </row>
    <row r="4587" spans="1:17" hidden="1" x14ac:dyDescent="0.3">
      <c r="A4587" t="s">
        <v>17902</v>
      </c>
      <c r="B4587" t="s">
        <v>17903</v>
      </c>
      <c r="C4587" s="1" t="str">
        <f t="shared" si="458"/>
        <v>21:0647</v>
      </c>
      <c r="D4587" s="1" t="str">
        <f>HYPERLINK("http://geochem.nrcan.gc.ca/cdogs/content/svy/svy_e.htm", "")</f>
        <v/>
      </c>
      <c r="G4587" s="1" t="str">
        <f>HYPERLINK("http://geochem.nrcan.gc.ca/cdogs/content/cr_/cr_00081_e.htm", "81")</f>
        <v>81</v>
      </c>
      <c r="J4587" t="s">
        <v>11453</v>
      </c>
      <c r="K4587" t="s">
        <v>11454</v>
      </c>
      <c r="L4587">
        <v>7</v>
      </c>
      <c r="M4587" t="s">
        <v>11455</v>
      </c>
      <c r="N4587">
        <v>124</v>
      </c>
      <c r="O4587">
        <v>0.1</v>
      </c>
      <c r="P4587">
        <v>180</v>
      </c>
      <c r="Q4587">
        <v>8</v>
      </c>
    </row>
    <row r="4588" spans="1:17" hidden="1" x14ac:dyDescent="0.3">
      <c r="A4588" t="s">
        <v>17904</v>
      </c>
      <c r="B4588" t="s">
        <v>17905</v>
      </c>
      <c r="C4588" s="1" t="str">
        <f t="shared" si="458"/>
        <v>21:0647</v>
      </c>
      <c r="D4588" s="1" t="str">
        <f t="shared" ref="D4588:D4603" si="465">HYPERLINK("http://geochem.nrcan.gc.ca/cdogs/content/svy/svy210199_e.htm", "21:0199")</f>
        <v>21:0199</v>
      </c>
      <c r="E4588" t="s">
        <v>17906</v>
      </c>
      <c r="F4588" t="s">
        <v>17907</v>
      </c>
      <c r="H4588">
        <v>45.210545099999997</v>
      </c>
      <c r="I4588">
        <v>-66.498324499999995</v>
      </c>
      <c r="J4588" s="1" t="str">
        <f t="shared" ref="J4588:J4603" si="466">HYPERLINK("http://geochem.nrcan.gc.ca/cdogs/content/kwd/kwd020016_e.htm", "Fluid (lake)")</f>
        <v>Fluid (lake)</v>
      </c>
      <c r="K4588" s="1" t="str">
        <f t="shared" ref="K4588:K4603" si="467">HYPERLINK("http://geochem.nrcan.gc.ca/cdogs/content/kwd/kwd080007_e.htm", "Untreated Water")</f>
        <v>Untreated Water</v>
      </c>
      <c r="L4588">
        <v>7</v>
      </c>
      <c r="M4588" t="s">
        <v>11465</v>
      </c>
      <c r="N4588">
        <v>125</v>
      </c>
      <c r="O4588">
        <v>2.5000000000000001E-2</v>
      </c>
      <c r="P4588">
        <v>20</v>
      </c>
      <c r="Q4588">
        <v>4.5999999999999996</v>
      </c>
    </row>
    <row r="4589" spans="1:17" hidden="1" x14ac:dyDescent="0.3">
      <c r="A4589" t="s">
        <v>17908</v>
      </c>
      <c r="B4589" t="s">
        <v>17909</v>
      </c>
      <c r="C4589" s="1" t="str">
        <f t="shared" si="458"/>
        <v>21:0647</v>
      </c>
      <c r="D4589" s="1" t="str">
        <f t="shared" si="465"/>
        <v>21:0199</v>
      </c>
      <c r="E4589" t="s">
        <v>17910</v>
      </c>
      <c r="F4589" t="s">
        <v>17911</v>
      </c>
      <c r="H4589">
        <v>45.218791199999998</v>
      </c>
      <c r="I4589">
        <v>-66.4979242</v>
      </c>
      <c r="J4589" s="1" t="str">
        <f t="shared" si="466"/>
        <v>Fluid (lake)</v>
      </c>
      <c r="K4589" s="1" t="str">
        <f t="shared" si="467"/>
        <v>Untreated Water</v>
      </c>
      <c r="L4589">
        <v>7</v>
      </c>
      <c r="M4589" t="s">
        <v>11470</v>
      </c>
      <c r="N4589">
        <v>126</v>
      </c>
      <c r="O4589">
        <v>2.5000000000000001E-2</v>
      </c>
      <c r="P4589">
        <v>20</v>
      </c>
      <c r="Q4589">
        <v>4.4000000000000004</v>
      </c>
    </row>
    <row r="4590" spans="1:17" hidden="1" x14ac:dyDescent="0.3">
      <c r="A4590" t="s">
        <v>17912</v>
      </c>
      <c r="B4590" t="s">
        <v>17913</v>
      </c>
      <c r="C4590" s="1" t="str">
        <f t="shared" si="458"/>
        <v>21:0647</v>
      </c>
      <c r="D4590" s="1" t="str">
        <f t="shared" si="465"/>
        <v>21:0199</v>
      </c>
      <c r="E4590" t="s">
        <v>17914</v>
      </c>
      <c r="F4590" t="s">
        <v>17915</v>
      </c>
      <c r="H4590">
        <v>45.233578600000001</v>
      </c>
      <c r="I4590">
        <v>-66.504370399999999</v>
      </c>
      <c r="J4590" s="1" t="str">
        <f t="shared" si="466"/>
        <v>Fluid (lake)</v>
      </c>
      <c r="K4590" s="1" t="str">
        <f t="shared" si="467"/>
        <v>Untreated Water</v>
      </c>
      <c r="L4590">
        <v>7</v>
      </c>
      <c r="M4590" t="s">
        <v>11475</v>
      </c>
      <c r="N4590">
        <v>127</v>
      </c>
      <c r="O4590">
        <v>2.5000000000000001E-2</v>
      </c>
      <c r="P4590">
        <v>20</v>
      </c>
      <c r="Q4590">
        <v>4.3</v>
      </c>
    </row>
    <row r="4591" spans="1:17" hidden="1" x14ac:dyDescent="0.3">
      <c r="A4591" t="s">
        <v>17916</v>
      </c>
      <c r="B4591" t="s">
        <v>17917</v>
      </c>
      <c r="C4591" s="1" t="str">
        <f t="shared" si="458"/>
        <v>21:0647</v>
      </c>
      <c r="D4591" s="1" t="str">
        <f t="shared" si="465"/>
        <v>21:0199</v>
      </c>
      <c r="E4591" t="s">
        <v>17918</v>
      </c>
      <c r="F4591" t="s">
        <v>17919</v>
      </c>
      <c r="H4591">
        <v>45.235902099999997</v>
      </c>
      <c r="I4591">
        <v>-66.533405299999998</v>
      </c>
      <c r="J4591" s="1" t="str">
        <f t="shared" si="466"/>
        <v>Fluid (lake)</v>
      </c>
      <c r="K4591" s="1" t="str">
        <f t="shared" si="467"/>
        <v>Untreated Water</v>
      </c>
      <c r="L4591">
        <v>7</v>
      </c>
      <c r="M4591" t="s">
        <v>11480</v>
      </c>
      <c r="N4591">
        <v>128</v>
      </c>
      <c r="O4591">
        <v>2.5000000000000001E-2</v>
      </c>
      <c r="P4591">
        <v>70</v>
      </c>
      <c r="Q4591">
        <v>4.5999999999999996</v>
      </c>
    </row>
    <row r="4592" spans="1:17" hidden="1" x14ac:dyDescent="0.3">
      <c r="A4592" t="s">
        <v>17920</v>
      </c>
      <c r="B4592" t="s">
        <v>17921</v>
      </c>
      <c r="C4592" s="1" t="str">
        <f t="shared" ref="C4592:C4655" si="468">HYPERLINK("http://geochem.nrcan.gc.ca/cdogs/content/bdl/bdl210647_e.htm", "21:0647")</f>
        <v>21:0647</v>
      </c>
      <c r="D4592" s="1" t="str">
        <f t="shared" si="465"/>
        <v>21:0199</v>
      </c>
      <c r="E4592" t="s">
        <v>17922</v>
      </c>
      <c r="F4592" t="s">
        <v>17923</v>
      </c>
      <c r="H4592">
        <v>45.247374899999997</v>
      </c>
      <c r="I4592">
        <v>-66.526944400000005</v>
      </c>
      <c r="J4592" s="1" t="str">
        <f t="shared" si="466"/>
        <v>Fluid (lake)</v>
      </c>
      <c r="K4592" s="1" t="str">
        <f t="shared" si="467"/>
        <v>Untreated Water</v>
      </c>
      <c r="L4592">
        <v>7</v>
      </c>
      <c r="M4592" t="s">
        <v>12548</v>
      </c>
      <c r="N4592">
        <v>129</v>
      </c>
      <c r="O4592">
        <v>0.16</v>
      </c>
      <c r="P4592">
        <v>110</v>
      </c>
      <c r="Q4592">
        <v>4.7</v>
      </c>
    </row>
    <row r="4593" spans="1:17" hidden="1" x14ac:dyDescent="0.3">
      <c r="A4593" t="s">
        <v>17924</v>
      </c>
      <c r="B4593" t="s">
        <v>17925</v>
      </c>
      <c r="C4593" s="1" t="str">
        <f t="shared" si="468"/>
        <v>21:0647</v>
      </c>
      <c r="D4593" s="1" t="str">
        <f t="shared" si="465"/>
        <v>21:0199</v>
      </c>
      <c r="E4593" t="s">
        <v>17926</v>
      </c>
      <c r="F4593" t="s">
        <v>17927</v>
      </c>
      <c r="H4593">
        <v>45.246996600000003</v>
      </c>
      <c r="I4593">
        <v>-66.557874499999997</v>
      </c>
      <c r="J4593" s="1" t="str">
        <f t="shared" si="466"/>
        <v>Fluid (lake)</v>
      </c>
      <c r="K4593" s="1" t="str">
        <f t="shared" si="467"/>
        <v>Untreated Water</v>
      </c>
      <c r="L4593">
        <v>8</v>
      </c>
      <c r="M4593" t="s">
        <v>11392</v>
      </c>
      <c r="N4593">
        <v>130</v>
      </c>
      <c r="O4593">
        <v>2.5000000000000001E-2</v>
      </c>
      <c r="P4593">
        <v>60</v>
      </c>
      <c r="Q4593">
        <v>4.8</v>
      </c>
    </row>
    <row r="4594" spans="1:17" hidden="1" x14ac:dyDescent="0.3">
      <c r="A4594" t="s">
        <v>17928</v>
      </c>
      <c r="B4594" t="s">
        <v>17929</v>
      </c>
      <c r="C4594" s="1" t="str">
        <f t="shared" si="468"/>
        <v>21:0647</v>
      </c>
      <c r="D4594" s="1" t="str">
        <f t="shared" si="465"/>
        <v>21:0199</v>
      </c>
      <c r="E4594" t="s">
        <v>17930</v>
      </c>
      <c r="F4594" t="s">
        <v>17931</v>
      </c>
      <c r="H4594">
        <v>45.259403900000002</v>
      </c>
      <c r="I4594">
        <v>-66.553378300000006</v>
      </c>
      <c r="J4594" s="1" t="str">
        <f t="shared" si="466"/>
        <v>Fluid (lake)</v>
      </c>
      <c r="K4594" s="1" t="str">
        <f t="shared" si="467"/>
        <v>Untreated Water</v>
      </c>
      <c r="L4594">
        <v>8</v>
      </c>
      <c r="M4594" t="s">
        <v>11431</v>
      </c>
      <c r="N4594">
        <v>131</v>
      </c>
      <c r="O4594">
        <v>2.5000000000000001E-2</v>
      </c>
      <c r="P4594">
        <v>50</v>
      </c>
      <c r="Q4594">
        <v>4.9000000000000004</v>
      </c>
    </row>
    <row r="4595" spans="1:17" hidden="1" x14ac:dyDescent="0.3">
      <c r="A4595" t="s">
        <v>17932</v>
      </c>
      <c r="B4595" t="s">
        <v>17933</v>
      </c>
      <c r="C4595" s="1" t="str">
        <f t="shared" si="468"/>
        <v>21:0647</v>
      </c>
      <c r="D4595" s="1" t="str">
        <f t="shared" si="465"/>
        <v>21:0199</v>
      </c>
      <c r="E4595" t="s">
        <v>17930</v>
      </c>
      <c r="F4595" t="s">
        <v>17934</v>
      </c>
      <c r="H4595">
        <v>45.259403900000002</v>
      </c>
      <c r="I4595">
        <v>-66.553378300000006</v>
      </c>
      <c r="J4595" s="1" t="str">
        <f t="shared" si="466"/>
        <v>Fluid (lake)</v>
      </c>
      <c r="K4595" s="1" t="str">
        <f t="shared" si="467"/>
        <v>Untreated Water</v>
      </c>
      <c r="L4595">
        <v>8</v>
      </c>
      <c r="M4595" t="s">
        <v>11435</v>
      </c>
      <c r="N4595">
        <v>132</v>
      </c>
      <c r="O4595">
        <v>2.5000000000000001E-2</v>
      </c>
      <c r="P4595">
        <v>40</v>
      </c>
      <c r="Q4595">
        <v>4.9000000000000004</v>
      </c>
    </row>
    <row r="4596" spans="1:17" hidden="1" x14ac:dyDescent="0.3">
      <c r="A4596" t="s">
        <v>17935</v>
      </c>
      <c r="B4596" t="s">
        <v>17936</v>
      </c>
      <c r="C4596" s="1" t="str">
        <f t="shared" si="468"/>
        <v>21:0647</v>
      </c>
      <c r="D4596" s="1" t="str">
        <f t="shared" si="465"/>
        <v>21:0199</v>
      </c>
      <c r="E4596" t="s">
        <v>17937</v>
      </c>
      <c r="F4596" t="s">
        <v>17938</v>
      </c>
      <c r="H4596">
        <v>45.262334299999999</v>
      </c>
      <c r="I4596">
        <v>-66.572154600000005</v>
      </c>
      <c r="J4596" s="1" t="str">
        <f t="shared" si="466"/>
        <v>Fluid (lake)</v>
      </c>
      <c r="K4596" s="1" t="str">
        <f t="shared" si="467"/>
        <v>Untreated Water</v>
      </c>
      <c r="L4596">
        <v>8</v>
      </c>
      <c r="M4596" t="s">
        <v>11397</v>
      </c>
      <c r="N4596">
        <v>133</v>
      </c>
      <c r="O4596">
        <v>0.47</v>
      </c>
      <c r="P4596">
        <v>270</v>
      </c>
      <c r="Q4596">
        <v>5</v>
      </c>
    </row>
    <row r="4597" spans="1:17" hidden="1" x14ac:dyDescent="0.3">
      <c r="A4597" t="s">
        <v>17939</v>
      </c>
      <c r="B4597" t="s">
        <v>17940</v>
      </c>
      <c r="C4597" s="1" t="str">
        <f t="shared" si="468"/>
        <v>21:0647</v>
      </c>
      <c r="D4597" s="1" t="str">
        <f t="shared" si="465"/>
        <v>21:0199</v>
      </c>
      <c r="E4597" t="s">
        <v>17941</v>
      </c>
      <c r="F4597" t="s">
        <v>17942</v>
      </c>
      <c r="H4597">
        <v>45.262211800000003</v>
      </c>
      <c r="I4597">
        <v>-66.592719099999997</v>
      </c>
      <c r="J4597" s="1" t="str">
        <f t="shared" si="466"/>
        <v>Fluid (lake)</v>
      </c>
      <c r="K4597" s="1" t="str">
        <f t="shared" si="467"/>
        <v>Untreated Water</v>
      </c>
      <c r="L4597">
        <v>8</v>
      </c>
      <c r="M4597" t="s">
        <v>11402</v>
      </c>
      <c r="N4597">
        <v>134</v>
      </c>
      <c r="O4597">
        <v>0.35</v>
      </c>
      <c r="P4597">
        <v>250</v>
      </c>
      <c r="Q4597">
        <v>4.7</v>
      </c>
    </row>
    <row r="4598" spans="1:17" hidden="1" x14ac:dyDescent="0.3">
      <c r="A4598" t="s">
        <v>17943</v>
      </c>
      <c r="B4598" t="s">
        <v>17944</v>
      </c>
      <c r="C4598" s="1" t="str">
        <f t="shared" si="468"/>
        <v>21:0647</v>
      </c>
      <c r="D4598" s="1" t="str">
        <f t="shared" si="465"/>
        <v>21:0199</v>
      </c>
      <c r="E4598" t="s">
        <v>17945</v>
      </c>
      <c r="F4598" t="s">
        <v>17946</v>
      </c>
      <c r="H4598">
        <v>45.279193499999998</v>
      </c>
      <c r="I4598">
        <v>-66.622128000000004</v>
      </c>
      <c r="J4598" s="1" t="str">
        <f t="shared" si="466"/>
        <v>Fluid (lake)</v>
      </c>
      <c r="K4598" s="1" t="str">
        <f t="shared" si="467"/>
        <v>Untreated Water</v>
      </c>
      <c r="L4598">
        <v>8</v>
      </c>
      <c r="M4598" t="s">
        <v>11411</v>
      </c>
      <c r="N4598">
        <v>135</v>
      </c>
      <c r="O4598">
        <v>0.43</v>
      </c>
      <c r="P4598">
        <v>260</v>
      </c>
      <c r="Q4598">
        <v>5.4</v>
      </c>
    </row>
    <row r="4599" spans="1:17" hidden="1" x14ac:dyDescent="0.3">
      <c r="A4599" t="s">
        <v>17947</v>
      </c>
      <c r="B4599" t="s">
        <v>17948</v>
      </c>
      <c r="C4599" s="1" t="str">
        <f t="shared" si="468"/>
        <v>21:0647</v>
      </c>
      <c r="D4599" s="1" t="str">
        <f t="shared" si="465"/>
        <v>21:0199</v>
      </c>
      <c r="E4599" t="s">
        <v>17949</v>
      </c>
      <c r="F4599" t="s">
        <v>17950</v>
      </c>
      <c r="H4599">
        <v>45.280923700000002</v>
      </c>
      <c r="I4599">
        <v>-66.668479000000005</v>
      </c>
      <c r="J4599" s="1" t="str">
        <f t="shared" si="466"/>
        <v>Fluid (lake)</v>
      </c>
      <c r="K4599" s="1" t="str">
        <f t="shared" si="467"/>
        <v>Untreated Water</v>
      </c>
      <c r="L4599">
        <v>8</v>
      </c>
      <c r="M4599" t="s">
        <v>11416</v>
      </c>
      <c r="N4599">
        <v>136</v>
      </c>
      <c r="O4599">
        <v>0.26</v>
      </c>
      <c r="P4599">
        <v>240</v>
      </c>
      <c r="Q4599">
        <v>5.2</v>
      </c>
    </row>
    <row r="4600" spans="1:17" hidden="1" x14ac:dyDescent="0.3">
      <c r="A4600" t="s">
        <v>17951</v>
      </c>
      <c r="B4600" t="s">
        <v>17952</v>
      </c>
      <c r="C4600" s="1" t="str">
        <f t="shared" si="468"/>
        <v>21:0647</v>
      </c>
      <c r="D4600" s="1" t="str">
        <f t="shared" si="465"/>
        <v>21:0199</v>
      </c>
      <c r="E4600" t="s">
        <v>17953</v>
      </c>
      <c r="F4600" t="s">
        <v>17954</v>
      </c>
      <c r="H4600">
        <v>45.297281599999998</v>
      </c>
      <c r="I4600">
        <v>-66.666800499999994</v>
      </c>
      <c r="J4600" s="1" t="str">
        <f t="shared" si="466"/>
        <v>Fluid (lake)</v>
      </c>
      <c r="K4600" s="1" t="str">
        <f t="shared" si="467"/>
        <v>Untreated Water</v>
      </c>
      <c r="L4600">
        <v>8</v>
      </c>
      <c r="M4600" t="s">
        <v>11421</v>
      </c>
      <c r="N4600">
        <v>137</v>
      </c>
      <c r="O4600">
        <v>0.2</v>
      </c>
      <c r="P4600">
        <v>160</v>
      </c>
      <c r="Q4600">
        <v>5.4</v>
      </c>
    </row>
    <row r="4601" spans="1:17" hidden="1" x14ac:dyDescent="0.3">
      <c r="A4601" t="s">
        <v>17955</v>
      </c>
      <c r="B4601" t="s">
        <v>17956</v>
      </c>
      <c r="C4601" s="1" t="str">
        <f t="shared" si="468"/>
        <v>21:0647</v>
      </c>
      <c r="D4601" s="1" t="str">
        <f t="shared" si="465"/>
        <v>21:0199</v>
      </c>
      <c r="E4601" t="s">
        <v>17957</v>
      </c>
      <c r="F4601" t="s">
        <v>17958</v>
      </c>
      <c r="H4601">
        <v>45.299609699999998</v>
      </c>
      <c r="I4601">
        <v>-66.686984300000006</v>
      </c>
      <c r="J4601" s="1" t="str">
        <f t="shared" si="466"/>
        <v>Fluid (lake)</v>
      </c>
      <c r="K4601" s="1" t="str">
        <f t="shared" si="467"/>
        <v>Untreated Water</v>
      </c>
      <c r="L4601">
        <v>8</v>
      </c>
      <c r="M4601" t="s">
        <v>11426</v>
      </c>
      <c r="N4601">
        <v>138</v>
      </c>
      <c r="O4601">
        <v>0.15</v>
      </c>
      <c r="P4601">
        <v>130</v>
      </c>
      <c r="Q4601">
        <v>4.5999999999999996</v>
      </c>
    </row>
    <row r="4602" spans="1:17" hidden="1" x14ac:dyDescent="0.3">
      <c r="A4602" t="s">
        <v>17959</v>
      </c>
      <c r="B4602" t="s">
        <v>17960</v>
      </c>
      <c r="C4602" s="1" t="str">
        <f t="shared" si="468"/>
        <v>21:0647</v>
      </c>
      <c r="D4602" s="1" t="str">
        <f t="shared" si="465"/>
        <v>21:0199</v>
      </c>
      <c r="E4602" t="s">
        <v>17961</v>
      </c>
      <c r="F4602" t="s">
        <v>17962</v>
      </c>
      <c r="H4602">
        <v>45.324393999999998</v>
      </c>
      <c r="I4602">
        <v>-66.6884503</v>
      </c>
      <c r="J4602" s="1" t="str">
        <f t="shared" si="466"/>
        <v>Fluid (lake)</v>
      </c>
      <c r="K4602" s="1" t="str">
        <f t="shared" si="467"/>
        <v>Untreated Water</v>
      </c>
      <c r="L4602">
        <v>8</v>
      </c>
      <c r="M4602" t="s">
        <v>11440</v>
      </c>
      <c r="N4602">
        <v>139</v>
      </c>
      <c r="O4602">
        <v>0.16</v>
      </c>
      <c r="P4602">
        <v>180</v>
      </c>
      <c r="Q4602">
        <v>4.8</v>
      </c>
    </row>
    <row r="4603" spans="1:17" hidden="1" x14ac:dyDescent="0.3">
      <c r="A4603" t="s">
        <v>17963</v>
      </c>
      <c r="B4603" t="s">
        <v>17964</v>
      </c>
      <c r="C4603" s="1" t="str">
        <f t="shared" si="468"/>
        <v>21:0647</v>
      </c>
      <c r="D4603" s="1" t="str">
        <f t="shared" si="465"/>
        <v>21:0199</v>
      </c>
      <c r="E4603" t="s">
        <v>17965</v>
      </c>
      <c r="F4603" t="s">
        <v>17966</v>
      </c>
      <c r="H4603">
        <v>45.3318631</v>
      </c>
      <c r="I4603">
        <v>-66.680348800000004</v>
      </c>
      <c r="J4603" s="1" t="str">
        <f t="shared" si="466"/>
        <v>Fluid (lake)</v>
      </c>
      <c r="K4603" s="1" t="str">
        <f t="shared" si="467"/>
        <v>Untreated Water</v>
      </c>
      <c r="L4603">
        <v>8</v>
      </c>
      <c r="M4603" t="s">
        <v>11445</v>
      </c>
      <c r="N4603">
        <v>140</v>
      </c>
      <c r="O4603">
        <v>0.33</v>
      </c>
      <c r="P4603">
        <v>180</v>
      </c>
      <c r="Q4603">
        <v>5.0999999999999996</v>
      </c>
    </row>
    <row r="4604" spans="1:17" hidden="1" x14ac:dyDescent="0.3">
      <c r="A4604" t="s">
        <v>17967</v>
      </c>
      <c r="B4604" t="s">
        <v>17968</v>
      </c>
      <c r="C4604" s="1" t="str">
        <f t="shared" si="468"/>
        <v>21:0647</v>
      </c>
      <c r="D4604" s="1" t="str">
        <f>HYPERLINK("http://geochem.nrcan.gc.ca/cdogs/content/svy/svy_e.htm", "")</f>
        <v/>
      </c>
      <c r="G4604" s="1" t="str">
        <f>HYPERLINK("http://geochem.nrcan.gc.ca/cdogs/content/cr_/cr_00081_e.htm", "81")</f>
        <v>81</v>
      </c>
      <c r="J4604" t="s">
        <v>11453</v>
      </c>
      <c r="K4604" t="s">
        <v>11454</v>
      </c>
      <c r="L4604">
        <v>8</v>
      </c>
      <c r="M4604" t="s">
        <v>11455</v>
      </c>
      <c r="N4604">
        <v>141</v>
      </c>
      <c r="O4604">
        <v>0.27</v>
      </c>
      <c r="P4604">
        <v>190</v>
      </c>
      <c r="Q4604">
        <v>8</v>
      </c>
    </row>
    <row r="4605" spans="1:17" hidden="1" x14ac:dyDescent="0.3">
      <c r="A4605" t="s">
        <v>17969</v>
      </c>
      <c r="B4605" t="s">
        <v>17970</v>
      </c>
      <c r="C4605" s="1" t="str">
        <f t="shared" si="468"/>
        <v>21:0647</v>
      </c>
      <c r="D4605" s="1" t="str">
        <f t="shared" ref="D4605:D4611" si="469">HYPERLINK("http://geochem.nrcan.gc.ca/cdogs/content/svy/svy210199_e.htm", "21:0199")</f>
        <v>21:0199</v>
      </c>
      <c r="E4605" t="s">
        <v>17971</v>
      </c>
      <c r="F4605" t="s">
        <v>17972</v>
      </c>
      <c r="H4605">
        <v>45.340179800000001</v>
      </c>
      <c r="I4605">
        <v>-66.699447899999996</v>
      </c>
      <c r="J4605" s="1" t="str">
        <f t="shared" ref="J4605:J4611" si="470">HYPERLINK("http://geochem.nrcan.gc.ca/cdogs/content/kwd/kwd020016_e.htm", "Fluid (lake)")</f>
        <v>Fluid (lake)</v>
      </c>
      <c r="K4605" s="1" t="str">
        <f t="shared" ref="K4605:K4611" si="471">HYPERLINK("http://geochem.nrcan.gc.ca/cdogs/content/kwd/kwd080007_e.htm", "Untreated Water")</f>
        <v>Untreated Water</v>
      </c>
      <c r="L4605">
        <v>8</v>
      </c>
      <c r="M4605" t="s">
        <v>11450</v>
      </c>
      <c r="N4605">
        <v>142</v>
      </c>
      <c r="O4605">
        <v>0.24</v>
      </c>
      <c r="P4605">
        <v>210</v>
      </c>
      <c r="Q4605">
        <v>5.6</v>
      </c>
    </row>
    <row r="4606" spans="1:17" hidden="1" x14ac:dyDescent="0.3">
      <c r="A4606" t="s">
        <v>17973</v>
      </c>
      <c r="B4606" t="s">
        <v>17974</v>
      </c>
      <c r="C4606" s="1" t="str">
        <f t="shared" si="468"/>
        <v>21:0647</v>
      </c>
      <c r="D4606" s="1" t="str">
        <f t="shared" si="469"/>
        <v>21:0199</v>
      </c>
      <c r="E4606" t="s">
        <v>17975</v>
      </c>
      <c r="F4606" t="s">
        <v>17976</v>
      </c>
      <c r="H4606">
        <v>45.365046399999997</v>
      </c>
      <c r="I4606">
        <v>-66.718078800000001</v>
      </c>
      <c r="J4606" s="1" t="str">
        <f t="shared" si="470"/>
        <v>Fluid (lake)</v>
      </c>
      <c r="K4606" s="1" t="str">
        <f t="shared" si="471"/>
        <v>Untreated Water</v>
      </c>
      <c r="L4606">
        <v>8</v>
      </c>
      <c r="M4606" t="s">
        <v>11460</v>
      </c>
      <c r="N4606">
        <v>143</v>
      </c>
      <c r="O4606">
        <v>2.5000000000000001E-2</v>
      </c>
      <c r="P4606">
        <v>40</v>
      </c>
      <c r="Q4606">
        <v>5.2</v>
      </c>
    </row>
    <row r="4607" spans="1:17" hidden="1" x14ac:dyDescent="0.3">
      <c r="A4607" t="s">
        <v>17977</v>
      </c>
      <c r="B4607" t="s">
        <v>17978</v>
      </c>
      <c r="C4607" s="1" t="str">
        <f t="shared" si="468"/>
        <v>21:0647</v>
      </c>
      <c r="D4607" s="1" t="str">
        <f t="shared" si="469"/>
        <v>21:0199</v>
      </c>
      <c r="E4607" t="s">
        <v>17979</v>
      </c>
      <c r="F4607" t="s">
        <v>17980</v>
      </c>
      <c r="H4607">
        <v>45.3596602</v>
      </c>
      <c r="I4607">
        <v>-66.697726299999999</v>
      </c>
      <c r="J4607" s="1" t="str">
        <f t="shared" si="470"/>
        <v>Fluid (lake)</v>
      </c>
      <c r="K4607" s="1" t="str">
        <f t="shared" si="471"/>
        <v>Untreated Water</v>
      </c>
      <c r="L4607">
        <v>8</v>
      </c>
      <c r="M4607" t="s">
        <v>11465</v>
      </c>
      <c r="N4607">
        <v>144</v>
      </c>
      <c r="O4607">
        <v>0.27</v>
      </c>
      <c r="P4607">
        <v>110</v>
      </c>
      <c r="Q4607">
        <v>5.3</v>
      </c>
    </row>
    <row r="4608" spans="1:17" hidden="1" x14ac:dyDescent="0.3">
      <c r="A4608" t="s">
        <v>17981</v>
      </c>
      <c r="B4608" t="s">
        <v>17982</v>
      </c>
      <c r="C4608" s="1" t="str">
        <f t="shared" si="468"/>
        <v>21:0647</v>
      </c>
      <c r="D4608" s="1" t="str">
        <f t="shared" si="469"/>
        <v>21:0199</v>
      </c>
      <c r="E4608" t="s">
        <v>17983</v>
      </c>
      <c r="F4608" t="s">
        <v>17984</v>
      </c>
      <c r="H4608">
        <v>45.348944199999998</v>
      </c>
      <c r="I4608">
        <v>-66.662953700000003</v>
      </c>
      <c r="J4608" s="1" t="str">
        <f t="shared" si="470"/>
        <v>Fluid (lake)</v>
      </c>
      <c r="K4608" s="1" t="str">
        <f t="shared" si="471"/>
        <v>Untreated Water</v>
      </c>
      <c r="L4608">
        <v>8</v>
      </c>
      <c r="M4608" t="s">
        <v>11470</v>
      </c>
      <c r="N4608">
        <v>145</v>
      </c>
      <c r="O4608">
        <v>0.22</v>
      </c>
      <c r="P4608">
        <v>110</v>
      </c>
      <c r="Q4608">
        <v>5.3</v>
      </c>
    </row>
    <row r="4609" spans="1:17" hidden="1" x14ac:dyDescent="0.3">
      <c r="A4609" t="s">
        <v>17985</v>
      </c>
      <c r="B4609" t="s">
        <v>17986</v>
      </c>
      <c r="C4609" s="1" t="str">
        <f t="shared" si="468"/>
        <v>21:0647</v>
      </c>
      <c r="D4609" s="1" t="str">
        <f t="shared" si="469"/>
        <v>21:0199</v>
      </c>
      <c r="E4609" t="s">
        <v>17987</v>
      </c>
      <c r="F4609" t="s">
        <v>17988</v>
      </c>
      <c r="H4609">
        <v>45.327773700000002</v>
      </c>
      <c r="I4609">
        <v>-66.654662700000003</v>
      </c>
      <c r="J4609" s="1" t="str">
        <f t="shared" si="470"/>
        <v>Fluid (lake)</v>
      </c>
      <c r="K4609" s="1" t="str">
        <f t="shared" si="471"/>
        <v>Untreated Water</v>
      </c>
      <c r="L4609">
        <v>8</v>
      </c>
      <c r="M4609" t="s">
        <v>11475</v>
      </c>
      <c r="N4609">
        <v>146</v>
      </c>
      <c r="O4609">
        <v>0.25</v>
      </c>
      <c r="P4609">
        <v>180</v>
      </c>
      <c r="Q4609">
        <v>5</v>
      </c>
    </row>
    <row r="4610" spans="1:17" hidden="1" x14ac:dyDescent="0.3">
      <c r="A4610" t="s">
        <v>17989</v>
      </c>
      <c r="B4610" t="s">
        <v>17990</v>
      </c>
      <c r="C4610" s="1" t="str">
        <f t="shared" si="468"/>
        <v>21:0647</v>
      </c>
      <c r="D4610" s="1" t="str">
        <f t="shared" si="469"/>
        <v>21:0199</v>
      </c>
      <c r="E4610" t="s">
        <v>17991</v>
      </c>
      <c r="F4610" t="s">
        <v>17992</v>
      </c>
      <c r="H4610">
        <v>45.359460499999997</v>
      </c>
      <c r="I4610">
        <v>-66.630767399999996</v>
      </c>
      <c r="J4610" s="1" t="str">
        <f t="shared" si="470"/>
        <v>Fluid (lake)</v>
      </c>
      <c r="K4610" s="1" t="str">
        <f t="shared" si="471"/>
        <v>Untreated Water</v>
      </c>
      <c r="L4610">
        <v>8</v>
      </c>
      <c r="M4610" t="s">
        <v>11480</v>
      </c>
      <c r="N4610">
        <v>147</v>
      </c>
      <c r="O4610">
        <v>2.5000000000000001E-2</v>
      </c>
      <c r="P4610">
        <v>60</v>
      </c>
      <c r="Q4610">
        <v>4.5999999999999996</v>
      </c>
    </row>
    <row r="4611" spans="1:17" hidden="1" x14ac:dyDescent="0.3">
      <c r="A4611" t="s">
        <v>17993</v>
      </c>
      <c r="B4611" t="s">
        <v>17994</v>
      </c>
      <c r="C4611" s="1" t="str">
        <f t="shared" si="468"/>
        <v>21:0647</v>
      </c>
      <c r="D4611" s="1" t="str">
        <f t="shared" si="469"/>
        <v>21:0199</v>
      </c>
      <c r="E4611" t="s">
        <v>17995</v>
      </c>
      <c r="F4611" t="s">
        <v>17996</v>
      </c>
      <c r="H4611">
        <v>45.352626399999998</v>
      </c>
      <c r="I4611">
        <v>-66.623737500000004</v>
      </c>
      <c r="J4611" s="1" t="str">
        <f t="shared" si="470"/>
        <v>Fluid (lake)</v>
      </c>
      <c r="K4611" s="1" t="str">
        <f t="shared" si="471"/>
        <v>Untreated Water</v>
      </c>
      <c r="L4611">
        <v>8</v>
      </c>
      <c r="M4611" t="s">
        <v>12548</v>
      </c>
      <c r="N4611">
        <v>148</v>
      </c>
      <c r="O4611">
        <v>0.16</v>
      </c>
      <c r="P4611">
        <v>220</v>
      </c>
      <c r="Q4611">
        <v>4.8</v>
      </c>
    </row>
    <row r="4612" spans="1:17" hidden="1" x14ac:dyDescent="0.3">
      <c r="A4612" t="s">
        <v>17997</v>
      </c>
      <c r="B4612" t="s">
        <v>17998</v>
      </c>
      <c r="C4612" s="1" t="str">
        <f t="shared" si="468"/>
        <v>21:0647</v>
      </c>
      <c r="D4612" s="1" t="str">
        <f>HYPERLINK("http://geochem.nrcan.gc.ca/cdogs/content/svy/svy_e.htm", "")</f>
        <v/>
      </c>
      <c r="G4612" s="1" t="str">
        <f>HYPERLINK("http://geochem.nrcan.gc.ca/cdogs/content/cr_/cr_00082_e.htm", "82")</f>
        <v>82</v>
      </c>
      <c r="J4612" t="s">
        <v>11453</v>
      </c>
      <c r="K4612" t="s">
        <v>11454</v>
      </c>
      <c r="L4612">
        <v>9</v>
      </c>
      <c r="M4612" t="s">
        <v>11455</v>
      </c>
      <c r="N4612">
        <v>149</v>
      </c>
      <c r="O4612">
        <v>0.69</v>
      </c>
      <c r="P4612">
        <v>360</v>
      </c>
      <c r="Q4612">
        <v>7.4</v>
      </c>
    </row>
    <row r="4613" spans="1:17" hidden="1" x14ac:dyDescent="0.3">
      <c r="A4613" t="s">
        <v>17999</v>
      </c>
      <c r="B4613" t="s">
        <v>18000</v>
      </c>
      <c r="C4613" s="1" t="str">
        <f t="shared" si="468"/>
        <v>21:0647</v>
      </c>
      <c r="D4613" s="1" t="str">
        <f t="shared" ref="D4613:D4631" si="472">HYPERLINK("http://geochem.nrcan.gc.ca/cdogs/content/svy/svy210199_e.htm", "21:0199")</f>
        <v>21:0199</v>
      </c>
      <c r="E4613" t="s">
        <v>18001</v>
      </c>
      <c r="F4613" t="s">
        <v>18002</v>
      </c>
      <c r="H4613">
        <v>45.353715399999999</v>
      </c>
      <c r="I4613">
        <v>-66.603061400000001</v>
      </c>
      <c r="J4613" s="1" t="str">
        <f t="shared" ref="J4613:J4631" si="473">HYPERLINK("http://geochem.nrcan.gc.ca/cdogs/content/kwd/kwd020016_e.htm", "Fluid (lake)")</f>
        <v>Fluid (lake)</v>
      </c>
      <c r="K4613" s="1" t="str">
        <f t="shared" ref="K4613:K4631" si="474">HYPERLINK("http://geochem.nrcan.gc.ca/cdogs/content/kwd/kwd080007_e.htm", "Untreated Water")</f>
        <v>Untreated Water</v>
      </c>
      <c r="L4613">
        <v>9</v>
      </c>
      <c r="M4613" t="s">
        <v>11392</v>
      </c>
      <c r="N4613">
        <v>150</v>
      </c>
      <c r="O4613">
        <v>2.5000000000000001E-2</v>
      </c>
      <c r="P4613">
        <v>130</v>
      </c>
      <c r="Q4613">
        <v>5</v>
      </c>
    </row>
    <row r="4614" spans="1:17" hidden="1" x14ac:dyDescent="0.3">
      <c r="A4614" t="s">
        <v>18003</v>
      </c>
      <c r="B4614" t="s">
        <v>18004</v>
      </c>
      <c r="C4614" s="1" t="str">
        <f t="shared" si="468"/>
        <v>21:0647</v>
      </c>
      <c r="D4614" s="1" t="str">
        <f t="shared" si="472"/>
        <v>21:0199</v>
      </c>
      <c r="E4614" t="s">
        <v>18005</v>
      </c>
      <c r="F4614" t="s">
        <v>18006</v>
      </c>
      <c r="H4614">
        <v>45.329189200000002</v>
      </c>
      <c r="I4614">
        <v>-66.626887300000007</v>
      </c>
      <c r="J4614" s="1" t="str">
        <f t="shared" si="473"/>
        <v>Fluid (lake)</v>
      </c>
      <c r="K4614" s="1" t="str">
        <f t="shared" si="474"/>
        <v>Untreated Water</v>
      </c>
      <c r="L4614">
        <v>9</v>
      </c>
      <c r="M4614" t="s">
        <v>11431</v>
      </c>
      <c r="N4614">
        <v>151</v>
      </c>
      <c r="O4614">
        <v>0.09</v>
      </c>
      <c r="P4614">
        <v>160</v>
      </c>
      <c r="Q4614">
        <v>5.3</v>
      </c>
    </row>
    <row r="4615" spans="1:17" hidden="1" x14ac:dyDescent="0.3">
      <c r="A4615" t="s">
        <v>18007</v>
      </c>
      <c r="B4615" t="s">
        <v>18008</v>
      </c>
      <c r="C4615" s="1" t="str">
        <f t="shared" si="468"/>
        <v>21:0647</v>
      </c>
      <c r="D4615" s="1" t="str">
        <f t="shared" si="472"/>
        <v>21:0199</v>
      </c>
      <c r="E4615" t="s">
        <v>18005</v>
      </c>
      <c r="F4615" t="s">
        <v>18009</v>
      </c>
      <c r="H4615">
        <v>45.329189200000002</v>
      </c>
      <c r="I4615">
        <v>-66.626887300000007</v>
      </c>
      <c r="J4615" s="1" t="str">
        <f t="shared" si="473"/>
        <v>Fluid (lake)</v>
      </c>
      <c r="K4615" s="1" t="str">
        <f t="shared" si="474"/>
        <v>Untreated Water</v>
      </c>
      <c r="L4615">
        <v>9</v>
      </c>
      <c r="M4615" t="s">
        <v>11435</v>
      </c>
      <c r="N4615">
        <v>152</v>
      </c>
      <c r="O4615">
        <v>0.17</v>
      </c>
      <c r="P4615">
        <v>140</v>
      </c>
      <c r="Q4615">
        <v>5.7</v>
      </c>
    </row>
    <row r="4616" spans="1:17" hidden="1" x14ac:dyDescent="0.3">
      <c r="A4616" t="s">
        <v>18010</v>
      </c>
      <c r="B4616" t="s">
        <v>18011</v>
      </c>
      <c r="C4616" s="1" t="str">
        <f t="shared" si="468"/>
        <v>21:0647</v>
      </c>
      <c r="D4616" s="1" t="str">
        <f t="shared" si="472"/>
        <v>21:0199</v>
      </c>
      <c r="E4616" t="s">
        <v>18012</v>
      </c>
      <c r="F4616" t="s">
        <v>18013</v>
      </c>
      <c r="H4616">
        <v>45.317185899999998</v>
      </c>
      <c r="I4616">
        <v>-66.637110800000002</v>
      </c>
      <c r="J4616" s="1" t="str">
        <f t="shared" si="473"/>
        <v>Fluid (lake)</v>
      </c>
      <c r="K4616" s="1" t="str">
        <f t="shared" si="474"/>
        <v>Untreated Water</v>
      </c>
      <c r="L4616">
        <v>9</v>
      </c>
      <c r="M4616" t="s">
        <v>11397</v>
      </c>
      <c r="N4616">
        <v>153</v>
      </c>
      <c r="O4616">
        <v>0.21</v>
      </c>
      <c r="P4616">
        <v>160</v>
      </c>
      <c r="Q4616">
        <v>5.7</v>
      </c>
    </row>
    <row r="4617" spans="1:17" hidden="1" x14ac:dyDescent="0.3">
      <c r="A4617" t="s">
        <v>18014</v>
      </c>
      <c r="B4617" t="s">
        <v>18015</v>
      </c>
      <c r="C4617" s="1" t="str">
        <f t="shared" si="468"/>
        <v>21:0647</v>
      </c>
      <c r="D4617" s="1" t="str">
        <f t="shared" si="472"/>
        <v>21:0199</v>
      </c>
      <c r="E4617" t="s">
        <v>18016</v>
      </c>
      <c r="F4617" t="s">
        <v>18017</v>
      </c>
      <c r="H4617">
        <v>45.302994300000002</v>
      </c>
      <c r="I4617">
        <v>-66.636004600000007</v>
      </c>
      <c r="J4617" s="1" t="str">
        <f t="shared" si="473"/>
        <v>Fluid (lake)</v>
      </c>
      <c r="K4617" s="1" t="str">
        <f t="shared" si="474"/>
        <v>Untreated Water</v>
      </c>
      <c r="L4617">
        <v>9</v>
      </c>
      <c r="M4617" t="s">
        <v>11402</v>
      </c>
      <c r="N4617">
        <v>154</v>
      </c>
      <c r="O4617">
        <v>2.5000000000000001E-2</v>
      </c>
      <c r="P4617">
        <v>180</v>
      </c>
      <c r="Q4617">
        <v>4.5</v>
      </c>
    </row>
    <row r="4618" spans="1:17" hidden="1" x14ac:dyDescent="0.3">
      <c r="A4618" t="s">
        <v>18018</v>
      </c>
      <c r="B4618" t="s">
        <v>18019</v>
      </c>
      <c r="C4618" s="1" t="str">
        <f t="shared" si="468"/>
        <v>21:0647</v>
      </c>
      <c r="D4618" s="1" t="str">
        <f t="shared" si="472"/>
        <v>21:0199</v>
      </c>
      <c r="E4618" t="s">
        <v>18020</v>
      </c>
      <c r="F4618" t="s">
        <v>18021</v>
      </c>
      <c r="H4618">
        <v>45.307321299999998</v>
      </c>
      <c r="I4618">
        <v>-66.6150959</v>
      </c>
      <c r="J4618" s="1" t="str">
        <f t="shared" si="473"/>
        <v>Fluid (lake)</v>
      </c>
      <c r="K4618" s="1" t="str">
        <f t="shared" si="474"/>
        <v>Untreated Water</v>
      </c>
      <c r="L4618">
        <v>9</v>
      </c>
      <c r="M4618" t="s">
        <v>11411</v>
      </c>
      <c r="N4618">
        <v>155</v>
      </c>
      <c r="O4618">
        <v>0.27</v>
      </c>
      <c r="P4618">
        <v>260</v>
      </c>
      <c r="Q4618">
        <v>5</v>
      </c>
    </row>
    <row r="4619" spans="1:17" hidden="1" x14ac:dyDescent="0.3">
      <c r="A4619" t="s">
        <v>18022</v>
      </c>
      <c r="B4619" t="s">
        <v>18023</v>
      </c>
      <c r="C4619" s="1" t="str">
        <f t="shared" si="468"/>
        <v>21:0647</v>
      </c>
      <c r="D4619" s="1" t="str">
        <f t="shared" si="472"/>
        <v>21:0199</v>
      </c>
      <c r="E4619" t="s">
        <v>18024</v>
      </c>
      <c r="F4619" t="s">
        <v>18025</v>
      </c>
      <c r="H4619">
        <v>45.301006899999997</v>
      </c>
      <c r="I4619">
        <v>-66.594302900000002</v>
      </c>
      <c r="J4619" s="1" t="str">
        <f t="shared" si="473"/>
        <v>Fluid (lake)</v>
      </c>
      <c r="K4619" s="1" t="str">
        <f t="shared" si="474"/>
        <v>Untreated Water</v>
      </c>
      <c r="L4619">
        <v>9</v>
      </c>
      <c r="M4619" t="s">
        <v>11416</v>
      </c>
      <c r="N4619">
        <v>156</v>
      </c>
      <c r="O4619">
        <v>2.5000000000000001E-2</v>
      </c>
      <c r="P4619">
        <v>120</v>
      </c>
      <c r="Q4619">
        <v>4.8</v>
      </c>
    </row>
    <row r="4620" spans="1:17" hidden="1" x14ac:dyDescent="0.3">
      <c r="A4620" t="s">
        <v>18026</v>
      </c>
      <c r="B4620" t="s">
        <v>18027</v>
      </c>
      <c r="C4620" s="1" t="str">
        <f t="shared" si="468"/>
        <v>21:0647</v>
      </c>
      <c r="D4620" s="1" t="str">
        <f t="shared" si="472"/>
        <v>21:0199</v>
      </c>
      <c r="E4620" t="s">
        <v>18028</v>
      </c>
      <c r="F4620" t="s">
        <v>18029</v>
      </c>
      <c r="H4620">
        <v>45.288342499999999</v>
      </c>
      <c r="I4620">
        <v>-66.599059800000006</v>
      </c>
      <c r="J4620" s="1" t="str">
        <f t="shared" si="473"/>
        <v>Fluid (lake)</v>
      </c>
      <c r="K4620" s="1" t="str">
        <f t="shared" si="474"/>
        <v>Untreated Water</v>
      </c>
      <c r="L4620">
        <v>9</v>
      </c>
      <c r="M4620" t="s">
        <v>11421</v>
      </c>
      <c r="N4620">
        <v>157</v>
      </c>
      <c r="O4620">
        <v>2.5000000000000001E-2</v>
      </c>
      <c r="P4620">
        <v>130</v>
      </c>
      <c r="Q4620">
        <v>4.7</v>
      </c>
    </row>
    <row r="4621" spans="1:17" hidden="1" x14ac:dyDescent="0.3">
      <c r="A4621" t="s">
        <v>18030</v>
      </c>
      <c r="B4621" t="s">
        <v>18031</v>
      </c>
      <c r="C4621" s="1" t="str">
        <f t="shared" si="468"/>
        <v>21:0647</v>
      </c>
      <c r="D4621" s="1" t="str">
        <f t="shared" si="472"/>
        <v>21:0199</v>
      </c>
      <c r="E4621" t="s">
        <v>18032</v>
      </c>
      <c r="F4621" t="s">
        <v>18033</v>
      </c>
      <c r="H4621">
        <v>45.2735694</v>
      </c>
      <c r="I4621">
        <v>-66.574734699999993</v>
      </c>
      <c r="J4621" s="1" t="str">
        <f t="shared" si="473"/>
        <v>Fluid (lake)</v>
      </c>
      <c r="K4621" s="1" t="str">
        <f t="shared" si="474"/>
        <v>Untreated Water</v>
      </c>
      <c r="L4621">
        <v>9</v>
      </c>
      <c r="M4621" t="s">
        <v>11426</v>
      </c>
      <c r="N4621">
        <v>158</v>
      </c>
      <c r="O4621">
        <v>0.28999999999999998</v>
      </c>
      <c r="P4621">
        <v>210</v>
      </c>
      <c r="Q4621">
        <v>5</v>
      </c>
    </row>
    <row r="4622" spans="1:17" hidden="1" x14ac:dyDescent="0.3">
      <c r="A4622" t="s">
        <v>18034</v>
      </c>
      <c r="B4622" t="s">
        <v>18035</v>
      </c>
      <c r="C4622" s="1" t="str">
        <f t="shared" si="468"/>
        <v>21:0647</v>
      </c>
      <c r="D4622" s="1" t="str">
        <f t="shared" si="472"/>
        <v>21:0199</v>
      </c>
      <c r="E4622" t="s">
        <v>18036</v>
      </c>
      <c r="F4622" t="s">
        <v>18037</v>
      </c>
      <c r="H4622">
        <v>45.270810900000001</v>
      </c>
      <c r="I4622">
        <v>-66.563557700000004</v>
      </c>
      <c r="J4622" s="1" t="str">
        <f t="shared" si="473"/>
        <v>Fluid (lake)</v>
      </c>
      <c r="K4622" s="1" t="str">
        <f t="shared" si="474"/>
        <v>Untreated Water</v>
      </c>
      <c r="L4622">
        <v>9</v>
      </c>
      <c r="M4622" t="s">
        <v>11440</v>
      </c>
      <c r="N4622">
        <v>159</v>
      </c>
      <c r="O4622">
        <v>2.5000000000000001E-2</v>
      </c>
      <c r="P4622">
        <v>190</v>
      </c>
      <c r="Q4622">
        <v>5.3</v>
      </c>
    </row>
    <row r="4623" spans="1:17" hidden="1" x14ac:dyDescent="0.3">
      <c r="A4623" t="s">
        <v>18038</v>
      </c>
      <c r="B4623" t="s">
        <v>18039</v>
      </c>
      <c r="C4623" s="1" t="str">
        <f t="shared" si="468"/>
        <v>21:0647</v>
      </c>
      <c r="D4623" s="1" t="str">
        <f t="shared" si="472"/>
        <v>21:0199</v>
      </c>
      <c r="E4623" t="s">
        <v>18040</v>
      </c>
      <c r="F4623" t="s">
        <v>18041</v>
      </c>
      <c r="H4623">
        <v>45.265351699999997</v>
      </c>
      <c r="I4623">
        <v>-66.546978600000003</v>
      </c>
      <c r="J4623" s="1" t="str">
        <f t="shared" si="473"/>
        <v>Fluid (lake)</v>
      </c>
      <c r="K4623" s="1" t="str">
        <f t="shared" si="474"/>
        <v>Untreated Water</v>
      </c>
      <c r="L4623">
        <v>9</v>
      </c>
      <c r="M4623" t="s">
        <v>11445</v>
      </c>
      <c r="N4623">
        <v>160</v>
      </c>
      <c r="O4623">
        <v>2.5000000000000001E-2</v>
      </c>
      <c r="P4623">
        <v>90</v>
      </c>
      <c r="Q4623">
        <v>4.7</v>
      </c>
    </row>
    <row r="4624" spans="1:17" hidden="1" x14ac:dyDescent="0.3">
      <c r="A4624" t="s">
        <v>18042</v>
      </c>
      <c r="B4624" t="s">
        <v>18043</v>
      </c>
      <c r="C4624" s="1" t="str">
        <f t="shared" si="468"/>
        <v>21:0647</v>
      </c>
      <c r="D4624" s="1" t="str">
        <f t="shared" si="472"/>
        <v>21:0199</v>
      </c>
      <c r="E4624" t="s">
        <v>18044</v>
      </c>
      <c r="F4624" t="s">
        <v>18045</v>
      </c>
      <c r="H4624">
        <v>45.279486800000001</v>
      </c>
      <c r="I4624">
        <v>-66.539140000000003</v>
      </c>
      <c r="J4624" s="1" t="str">
        <f t="shared" si="473"/>
        <v>Fluid (lake)</v>
      </c>
      <c r="K4624" s="1" t="str">
        <f t="shared" si="474"/>
        <v>Untreated Water</v>
      </c>
      <c r="L4624">
        <v>9</v>
      </c>
      <c r="M4624" t="s">
        <v>11450</v>
      </c>
      <c r="N4624">
        <v>161</v>
      </c>
      <c r="O4624">
        <v>0.05</v>
      </c>
      <c r="P4624">
        <v>100</v>
      </c>
      <c r="Q4624">
        <v>5.3</v>
      </c>
    </row>
    <row r="4625" spans="1:17" hidden="1" x14ac:dyDescent="0.3">
      <c r="A4625" t="s">
        <v>18046</v>
      </c>
      <c r="B4625" t="s">
        <v>18047</v>
      </c>
      <c r="C4625" s="1" t="str">
        <f t="shared" si="468"/>
        <v>21:0647</v>
      </c>
      <c r="D4625" s="1" t="str">
        <f t="shared" si="472"/>
        <v>21:0199</v>
      </c>
      <c r="E4625" t="s">
        <v>18048</v>
      </c>
      <c r="F4625" t="s">
        <v>18049</v>
      </c>
      <c r="H4625">
        <v>45.2650042</v>
      </c>
      <c r="I4625">
        <v>-66.530027899999993</v>
      </c>
      <c r="J4625" s="1" t="str">
        <f t="shared" si="473"/>
        <v>Fluid (lake)</v>
      </c>
      <c r="K4625" s="1" t="str">
        <f t="shared" si="474"/>
        <v>Untreated Water</v>
      </c>
      <c r="L4625">
        <v>9</v>
      </c>
      <c r="M4625" t="s">
        <v>11460</v>
      </c>
      <c r="N4625">
        <v>162</v>
      </c>
      <c r="O4625">
        <v>2.5000000000000001E-2</v>
      </c>
      <c r="P4625">
        <v>70</v>
      </c>
      <c r="Q4625">
        <v>5.2</v>
      </c>
    </row>
    <row r="4626" spans="1:17" hidden="1" x14ac:dyDescent="0.3">
      <c r="A4626" t="s">
        <v>18050</v>
      </c>
      <c r="B4626" t="s">
        <v>18051</v>
      </c>
      <c r="C4626" s="1" t="str">
        <f t="shared" si="468"/>
        <v>21:0647</v>
      </c>
      <c r="D4626" s="1" t="str">
        <f t="shared" si="472"/>
        <v>21:0199</v>
      </c>
      <c r="E4626" t="s">
        <v>18052</v>
      </c>
      <c r="F4626" t="s">
        <v>18053</v>
      </c>
      <c r="H4626">
        <v>45.259051599999999</v>
      </c>
      <c r="I4626">
        <v>-66.509205499999993</v>
      </c>
      <c r="J4626" s="1" t="str">
        <f t="shared" si="473"/>
        <v>Fluid (lake)</v>
      </c>
      <c r="K4626" s="1" t="str">
        <f t="shared" si="474"/>
        <v>Untreated Water</v>
      </c>
      <c r="L4626">
        <v>9</v>
      </c>
      <c r="M4626" t="s">
        <v>11465</v>
      </c>
      <c r="N4626">
        <v>163</v>
      </c>
      <c r="O4626">
        <v>0.2</v>
      </c>
      <c r="P4626">
        <v>70</v>
      </c>
      <c r="Q4626">
        <v>4.5</v>
      </c>
    </row>
    <row r="4627" spans="1:17" hidden="1" x14ac:dyDescent="0.3">
      <c r="A4627" t="s">
        <v>18054</v>
      </c>
      <c r="B4627" t="s">
        <v>18055</v>
      </c>
      <c r="C4627" s="1" t="str">
        <f t="shared" si="468"/>
        <v>21:0647</v>
      </c>
      <c r="D4627" s="1" t="str">
        <f t="shared" si="472"/>
        <v>21:0199</v>
      </c>
      <c r="E4627" t="s">
        <v>18056</v>
      </c>
      <c r="F4627" t="s">
        <v>18057</v>
      </c>
      <c r="H4627">
        <v>45.252940500000001</v>
      </c>
      <c r="I4627">
        <v>-66.498143499999998</v>
      </c>
      <c r="J4627" s="1" t="str">
        <f t="shared" si="473"/>
        <v>Fluid (lake)</v>
      </c>
      <c r="K4627" s="1" t="str">
        <f t="shared" si="474"/>
        <v>Untreated Water</v>
      </c>
      <c r="L4627">
        <v>9</v>
      </c>
      <c r="M4627" t="s">
        <v>11470</v>
      </c>
      <c r="N4627">
        <v>164</v>
      </c>
      <c r="O4627">
        <v>0.06</v>
      </c>
      <c r="P4627">
        <v>60</v>
      </c>
      <c r="Q4627">
        <v>4.7</v>
      </c>
    </row>
    <row r="4628" spans="1:17" hidden="1" x14ac:dyDescent="0.3">
      <c r="A4628" t="s">
        <v>18058</v>
      </c>
      <c r="B4628" t="s">
        <v>18059</v>
      </c>
      <c r="C4628" s="1" t="str">
        <f t="shared" si="468"/>
        <v>21:0647</v>
      </c>
      <c r="D4628" s="1" t="str">
        <f t="shared" si="472"/>
        <v>21:0199</v>
      </c>
      <c r="E4628" t="s">
        <v>18060</v>
      </c>
      <c r="F4628" t="s">
        <v>18061</v>
      </c>
      <c r="H4628">
        <v>45.265185500000001</v>
      </c>
      <c r="I4628">
        <v>-66.472927999999996</v>
      </c>
      <c r="J4628" s="1" t="str">
        <f t="shared" si="473"/>
        <v>Fluid (lake)</v>
      </c>
      <c r="K4628" s="1" t="str">
        <f t="shared" si="474"/>
        <v>Untreated Water</v>
      </c>
      <c r="L4628">
        <v>9</v>
      </c>
      <c r="M4628" t="s">
        <v>11475</v>
      </c>
      <c r="N4628">
        <v>165</v>
      </c>
      <c r="O4628">
        <v>2.5000000000000001E-2</v>
      </c>
      <c r="P4628">
        <v>60</v>
      </c>
      <c r="Q4628">
        <v>5</v>
      </c>
    </row>
    <row r="4629" spans="1:17" hidden="1" x14ac:dyDescent="0.3">
      <c r="A4629" t="s">
        <v>18062</v>
      </c>
      <c r="B4629" t="s">
        <v>18063</v>
      </c>
      <c r="C4629" s="1" t="str">
        <f t="shared" si="468"/>
        <v>21:0647</v>
      </c>
      <c r="D4629" s="1" t="str">
        <f t="shared" si="472"/>
        <v>21:0199</v>
      </c>
      <c r="E4629" t="s">
        <v>18064</v>
      </c>
      <c r="F4629" t="s">
        <v>18065</v>
      </c>
      <c r="H4629">
        <v>45.305007400000001</v>
      </c>
      <c r="I4629">
        <v>-66.509718199999995</v>
      </c>
      <c r="J4629" s="1" t="str">
        <f t="shared" si="473"/>
        <v>Fluid (lake)</v>
      </c>
      <c r="K4629" s="1" t="str">
        <f t="shared" si="474"/>
        <v>Untreated Water</v>
      </c>
      <c r="L4629">
        <v>9</v>
      </c>
      <c r="M4629" t="s">
        <v>11480</v>
      </c>
      <c r="N4629">
        <v>166</v>
      </c>
      <c r="O4629">
        <v>7.0000000000000007E-2</v>
      </c>
      <c r="P4629">
        <v>210</v>
      </c>
      <c r="Q4629">
        <v>5.3</v>
      </c>
    </row>
    <row r="4630" spans="1:17" hidden="1" x14ac:dyDescent="0.3">
      <c r="A4630" t="s">
        <v>18066</v>
      </c>
      <c r="B4630" t="s">
        <v>18067</v>
      </c>
      <c r="C4630" s="1" t="str">
        <f t="shared" si="468"/>
        <v>21:0647</v>
      </c>
      <c r="D4630" s="1" t="str">
        <f t="shared" si="472"/>
        <v>21:0199</v>
      </c>
      <c r="E4630" t="s">
        <v>18068</v>
      </c>
      <c r="F4630" t="s">
        <v>18069</v>
      </c>
      <c r="H4630">
        <v>45.320017</v>
      </c>
      <c r="I4630">
        <v>-66.566206600000001</v>
      </c>
      <c r="J4630" s="1" t="str">
        <f t="shared" si="473"/>
        <v>Fluid (lake)</v>
      </c>
      <c r="K4630" s="1" t="str">
        <f t="shared" si="474"/>
        <v>Untreated Water</v>
      </c>
      <c r="L4630">
        <v>9</v>
      </c>
      <c r="M4630" t="s">
        <v>12548</v>
      </c>
      <c r="N4630">
        <v>167</v>
      </c>
      <c r="O4630">
        <v>0.15</v>
      </c>
      <c r="P4630">
        <v>190</v>
      </c>
      <c r="Q4630">
        <v>4.5999999999999996</v>
      </c>
    </row>
    <row r="4631" spans="1:17" hidden="1" x14ac:dyDescent="0.3">
      <c r="A4631" t="s">
        <v>18070</v>
      </c>
      <c r="B4631" t="s">
        <v>18071</v>
      </c>
      <c r="C4631" s="1" t="str">
        <f t="shared" si="468"/>
        <v>21:0647</v>
      </c>
      <c r="D4631" s="1" t="str">
        <f t="shared" si="472"/>
        <v>21:0199</v>
      </c>
      <c r="E4631" t="s">
        <v>18072</v>
      </c>
      <c r="F4631" t="s">
        <v>18073</v>
      </c>
      <c r="H4631">
        <v>45.322604800000001</v>
      </c>
      <c r="I4631">
        <v>-66.594000500000007</v>
      </c>
      <c r="J4631" s="1" t="str">
        <f t="shared" si="473"/>
        <v>Fluid (lake)</v>
      </c>
      <c r="K4631" s="1" t="str">
        <f t="shared" si="474"/>
        <v>Untreated Water</v>
      </c>
      <c r="L4631">
        <v>10</v>
      </c>
      <c r="M4631" t="s">
        <v>11392</v>
      </c>
      <c r="N4631">
        <v>168</v>
      </c>
      <c r="O4631">
        <v>0.42</v>
      </c>
      <c r="P4631">
        <v>300</v>
      </c>
      <c r="Q4631">
        <v>5.4</v>
      </c>
    </row>
    <row r="4632" spans="1:17" hidden="1" x14ac:dyDescent="0.3">
      <c r="A4632" t="s">
        <v>18074</v>
      </c>
      <c r="B4632" t="s">
        <v>18075</v>
      </c>
      <c r="C4632" s="1" t="str">
        <f t="shared" si="468"/>
        <v>21:0647</v>
      </c>
      <c r="D4632" s="1" t="str">
        <f>HYPERLINK("http://geochem.nrcan.gc.ca/cdogs/content/svy/svy_e.htm", "")</f>
        <v/>
      </c>
      <c r="G4632" s="1" t="str">
        <f>HYPERLINK("http://geochem.nrcan.gc.ca/cdogs/content/cr_/cr_00080_e.htm", "80")</f>
        <v>80</v>
      </c>
      <c r="J4632" t="s">
        <v>11453</v>
      </c>
      <c r="K4632" t="s">
        <v>11454</v>
      </c>
      <c r="L4632">
        <v>10</v>
      </c>
      <c r="M4632" t="s">
        <v>11455</v>
      </c>
      <c r="N4632">
        <v>169</v>
      </c>
      <c r="O4632">
        <v>0.15</v>
      </c>
      <c r="P4632">
        <v>110</v>
      </c>
      <c r="Q4632">
        <v>6.9</v>
      </c>
    </row>
    <row r="4633" spans="1:17" hidden="1" x14ac:dyDescent="0.3">
      <c r="A4633" t="s">
        <v>18076</v>
      </c>
      <c r="B4633" t="s">
        <v>18077</v>
      </c>
      <c r="C4633" s="1" t="str">
        <f t="shared" si="468"/>
        <v>21:0647</v>
      </c>
      <c r="D4633" s="1" t="str">
        <f t="shared" ref="D4633:D4655" si="475">HYPERLINK("http://geochem.nrcan.gc.ca/cdogs/content/svy/svy210199_e.htm", "21:0199")</f>
        <v>21:0199</v>
      </c>
      <c r="E4633" t="s">
        <v>18078</v>
      </c>
      <c r="F4633" t="s">
        <v>18079</v>
      </c>
      <c r="H4633">
        <v>45.338185500000002</v>
      </c>
      <c r="I4633">
        <v>-66.566359500000004</v>
      </c>
      <c r="J4633" s="1" t="str">
        <f t="shared" ref="J4633:J4655" si="476">HYPERLINK("http://geochem.nrcan.gc.ca/cdogs/content/kwd/kwd020016_e.htm", "Fluid (lake)")</f>
        <v>Fluid (lake)</v>
      </c>
      <c r="K4633" s="1" t="str">
        <f t="shared" ref="K4633:K4655" si="477">HYPERLINK("http://geochem.nrcan.gc.ca/cdogs/content/kwd/kwd080007_e.htm", "Untreated Water")</f>
        <v>Untreated Water</v>
      </c>
      <c r="L4633">
        <v>10</v>
      </c>
      <c r="M4633" t="s">
        <v>11397</v>
      </c>
      <c r="N4633">
        <v>170</v>
      </c>
      <c r="O4633">
        <v>0.3</v>
      </c>
      <c r="P4633">
        <v>210</v>
      </c>
      <c r="Q4633">
        <v>4.8</v>
      </c>
    </row>
    <row r="4634" spans="1:17" hidden="1" x14ac:dyDescent="0.3">
      <c r="A4634" t="s">
        <v>18080</v>
      </c>
      <c r="B4634" t="s">
        <v>18081</v>
      </c>
      <c r="C4634" s="1" t="str">
        <f t="shared" si="468"/>
        <v>21:0647</v>
      </c>
      <c r="D4634" s="1" t="str">
        <f t="shared" si="475"/>
        <v>21:0199</v>
      </c>
      <c r="E4634" t="s">
        <v>18082</v>
      </c>
      <c r="F4634" t="s">
        <v>18083</v>
      </c>
      <c r="H4634">
        <v>45.3447666</v>
      </c>
      <c r="I4634">
        <v>-66.573595800000007</v>
      </c>
      <c r="J4634" s="1" t="str">
        <f t="shared" si="476"/>
        <v>Fluid (lake)</v>
      </c>
      <c r="K4634" s="1" t="str">
        <f t="shared" si="477"/>
        <v>Untreated Water</v>
      </c>
      <c r="L4634">
        <v>10</v>
      </c>
      <c r="M4634" t="s">
        <v>11402</v>
      </c>
      <c r="N4634">
        <v>171</v>
      </c>
      <c r="O4634">
        <v>0.08</v>
      </c>
      <c r="P4634">
        <v>220</v>
      </c>
      <c r="Q4634">
        <v>4.7</v>
      </c>
    </row>
    <row r="4635" spans="1:17" hidden="1" x14ac:dyDescent="0.3">
      <c r="A4635" t="s">
        <v>18084</v>
      </c>
      <c r="B4635" t="s">
        <v>18085</v>
      </c>
      <c r="C4635" s="1" t="str">
        <f t="shared" si="468"/>
        <v>21:0647</v>
      </c>
      <c r="D4635" s="1" t="str">
        <f t="shared" si="475"/>
        <v>21:0199</v>
      </c>
      <c r="E4635" t="s">
        <v>18086</v>
      </c>
      <c r="F4635" t="s">
        <v>18087</v>
      </c>
      <c r="H4635">
        <v>45.354079800000001</v>
      </c>
      <c r="I4635">
        <v>-66.5793769</v>
      </c>
      <c r="J4635" s="1" t="str">
        <f t="shared" si="476"/>
        <v>Fluid (lake)</v>
      </c>
      <c r="K4635" s="1" t="str">
        <f t="shared" si="477"/>
        <v>Untreated Water</v>
      </c>
      <c r="L4635">
        <v>10</v>
      </c>
      <c r="M4635" t="s">
        <v>11431</v>
      </c>
      <c r="N4635">
        <v>172</v>
      </c>
      <c r="O4635">
        <v>0.4</v>
      </c>
      <c r="P4635">
        <v>170</v>
      </c>
      <c r="Q4635">
        <v>5.4</v>
      </c>
    </row>
    <row r="4636" spans="1:17" hidden="1" x14ac:dyDescent="0.3">
      <c r="A4636" t="s">
        <v>18088</v>
      </c>
      <c r="B4636" t="s">
        <v>18089</v>
      </c>
      <c r="C4636" s="1" t="str">
        <f t="shared" si="468"/>
        <v>21:0647</v>
      </c>
      <c r="D4636" s="1" t="str">
        <f t="shared" si="475"/>
        <v>21:0199</v>
      </c>
      <c r="E4636" t="s">
        <v>18086</v>
      </c>
      <c r="F4636" t="s">
        <v>18090</v>
      </c>
      <c r="H4636">
        <v>45.354079800000001</v>
      </c>
      <c r="I4636">
        <v>-66.5793769</v>
      </c>
      <c r="J4636" s="1" t="str">
        <f t="shared" si="476"/>
        <v>Fluid (lake)</v>
      </c>
      <c r="K4636" s="1" t="str">
        <f t="shared" si="477"/>
        <v>Untreated Water</v>
      </c>
      <c r="L4636">
        <v>10</v>
      </c>
      <c r="M4636" t="s">
        <v>11435</v>
      </c>
      <c r="N4636">
        <v>173</v>
      </c>
      <c r="O4636">
        <v>0.59</v>
      </c>
      <c r="P4636">
        <v>170</v>
      </c>
      <c r="Q4636">
        <v>5.4</v>
      </c>
    </row>
    <row r="4637" spans="1:17" hidden="1" x14ac:dyDescent="0.3">
      <c r="A4637" t="s">
        <v>18091</v>
      </c>
      <c r="B4637" t="s">
        <v>18092</v>
      </c>
      <c r="C4637" s="1" t="str">
        <f t="shared" si="468"/>
        <v>21:0647</v>
      </c>
      <c r="D4637" s="1" t="str">
        <f t="shared" si="475"/>
        <v>21:0199</v>
      </c>
      <c r="E4637" t="s">
        <v>18093</v>
      </c>
      <c r="F4637" t="s">
        <v>18094</v>
      </c>
      <c r="H4637">
        <v>45.367596200000001</v>
      </c>
      <c r="I4637">
        <v>-66.577089599999994</v>
      </c>
      <c r="J4637" s="1" t="str">
        <f t="shared" si="476"/>
        <v>Fluid (lake)</v>
      </c>
      <c r="K4637" s="1" t="str">
        <f t="shared" si="477"/>
        <v>Untreated Water</v>
      </c>
      <c r="L4637">
        <v>10</v>
      </c>
      <c r="M4637" t="s">
        <v>11411</v>
      </c>
      <c r="N4637">
        <v>174</v>
      </c>
      <c r="O4637">
        <v>0.28000000000000003</v>
      </c>
      <c r="P4637">
        <v>160</v>
      </c>
      <c r="Q4637">
        <v>5.3</v>
      </c>
    </row>
    <row r="4638" spans="1:17" hidden="1" x14ac:dyDescent="0.3">
      <c r="A4638" t="s">
        <v>18095</v>
      </c>
      <c r="B4638" t="s">
        <v>18096</v>
      </c>
      <c r="C4638" s="1" t="str">
        <f t="shared" si="468"/>
        <v>21:0647</v>
      </c>
      <c r="D4638" s="1" t="str">
        <f t="shared" si="475"/>
        <v>21:0199</v>
      </c>
      <c r="E4638" t="s">
        <v>18097</v>
      </c>
      <c r="F4638" t="s">
        <v>18098</v>
      </c>
      <c r="H4638">
        <v>45.361417199999998</v>
      </c>
      <c r="I4638">
        <v>-66.563372299999997</v>
      </c>
      <c r="J4638" s="1" t="str">
        <f t="shared" si="476"/>
        <v>Fluid (lake)</v>
      </c>
      <c r="K4638" s="1" t="str">
        <f t="shared" si="477"/>
        <v>Untreated Water</v>
      </c>
      <c r="L4638">
        <v>10</v>
      </c>
      <c r="M4638" t="s">
        <v>11416</v>
      </c>
      <c r="N4638">
        <v>175</v>
      </c>
      <c r="O4638">
        <v>2.5000000000000001E-2</v>
      </c>
      <c r="P4638">
        <v>100</v>
      </c>
      <c r="Q4638">
        <v>4.5999999999999996</v>
      </c>
    </row>
    <row r="4639" spans="1:17" hidden="1" x14ac:dyDescent="0.3">
      <c r="A4639" t="s">
        <v>18099</v>
      </c>
      <c r="B4639" t="s">
        <v>18100</v>
      </c>
      <c r="C4639" s="1" t="str">
        <f t="shared" si="468"/>
        <v>21:0647</v>
      </c>
      <c r="D4639" s="1" t="str">
        <f t="shared" si="475"/>
        <v>21:0199</v>
      </c>
      <c r="E4639" t="s">
        <v>18101</v>
      </c>
      <c r="F4639" t="s">
        <v>18102</v>
      </c>
      <c r="H4639">
        <v>45.372787899999999</v>
      </c>
      <c r="I4639">
        <v>-66.557150199999995</v>
      </c>
      <c r="J4639" s="1" t="str">
        <f t="shared" si="476"/>
        <v>Fluid (lake)</v>
      </c>
      <c r="K4639" s="1" t="str">
        <f t="shared" si="477"/>
        <v>Untreated Water</v>
      </c>
      <c r="L4639">
        <v>10</v>
      </c>
      <c r="M4639" t="s">
        <v>11421</v>
      </c>
      <c r="N4639">
        <v>176</v>
      </c>
      <c r="O4639">
        <v>2.5000000000000001E-2</v>
      </c>
      <c r="P4639">
        <v>90</v>
      </c>
      <c r="Q4639">
        <v>4.4000000000000004</v>
      </c>
    </row>
    <row r="4640" spans="1:17" hidden="1" x14ac:dyDescent="0.3">
      <c r="A4640" t="s">
        <v>18103</v>
      </c>
      <c r="B4640" t="s">
        <v>18104</v>
      </c>
      <c r="C4640" s="1" t="str">
        <f t="shared" si="468"/>
        <v>21:0647</v>
      </c>
      <c r="D4640" s="1" t="str">
        <f t="shared" si="475"/>
        <v>21:0199</v>
      </c>
      <c r="E4640" t="s">
        <v>18105</v>
      </c>
      <c r="F4640" t="s">
        <v>18106</v>
      </c>
      <c r="H4640">
        <v>45.367752500000002</v>
      </c>
      <c r="I4640">
        <v>-66.533960399999998</v>
      </c>
      <c r="J4640" s="1" t="str">
        <f t="shared" si="476"/>
        <v>Fluid (lake)</v>
      </c>
      <c r="K4640" s="1" t="str">
        <f t="shared" si="477"/>
        <v>Untreated Water</v>
      </c>
      <c r="L4640">
        <v>10</v>
      </c>
      <c r="M4640" t="s">
        <v>11426</v>
      </c>
      <c r="N4640">
        <v>177</v>
      </c>
      <c r="O4640">
        <v>0.17</v>
      </c>
      <c r="P4640">
        <v>160</v>
      </c>
      <c r="Q4640">
        <v>5.4</v>
      </c>
    </row>
    <row r="4641" spans="1:17" hidden="1" x14ac:dyDescent="0.3">
      <c r="A4641" t="s">
        <v>18107</v>
      </c>
      <c r="B4641" t="s">
        <v>18108</v>
      </c>
      <c r="C4641" s="1" t="str">
        <f t="shared" si="468"/>
        <v>21:0647</v>
      </c>
      <c r="D4641" s="1" t="str">
        <f t="shared" si="475"/>
        <v>21:0199</v>
      </c>
      <c r="E4641" t="s">
        <v>18109</v>
      </c>
      <c r="F4641" t="s">
        <v>18110</v>
      </c>
      <c r="H4641">
        <v>45.351677500000001</v>
      </c>
      <c r="I4641">
        <v>-66.541117999999997</v>
      </c>
      <c r="J4641" s="1" t="str">
        <f t="shared" si="476"/>
        <v>Fluid (lake)</v>
      </c>
      <c r="K4641" s="1" t="str">
        <f t="shared" si="477"/>
        <v>Untreated Water</v>
      </c>
      <c r="L4641">
        <v>10</v>
      </c>
      <c r="M4641" t="s">
        <v>11440</v>
      </c>
      <c r="N4641">
        <v>178</v>
      </c>
      <c r="O4641">
        <v>0.23</v>
      </c>
      <c r="P4641">
        <v>220</v>
      </c>
      <c r="Q4641">
        <v>5.0999999999999996</v>
      </c>
    </row>
    <row r="4642" spans="1:17" hidden="1" x14ac:dyDescent="0.3">
      <c r="A4642" t="s">
        <v>18111</v>
      </c>
      <c r="B4642" t="s">
        <v>18112</v>
      </c>
      <c r="C4642" s="1" t="str">
        <f t="shared" si="468"/>
        <v>21:0647</v>
      </c>
      <c r="D4642" s="1" t="str">
        <f t="shared" si="475"/>
        <v>21:0199</v>
      </c>
      <c r="E4642" t="s">
        <v>18113</v>
      </c>
      <c r="F4642" t="s">
        <v>18114</v>
      </c>
      <c r="H4642">
        <v>45.336103399999999</v>
      </c>
      <c r="I4642">
        <v>-66.506210800000005</v>
      </c>
      <c r="J4642" s="1" t="str">
        <f t="shared" si="476"/>
        <v>Fluid (lake)</v>
      </c>
      <c r="K4642" s="1" t="str">
        <f t="shared" si="477"/>
        <v>Untreated Water</v>
      </c>
      <c r="L4642">
        <v>10</v>
      </c>
      <c r="M4642" t="s">
        <v>11445</v>
      </c>
      <c r="N4642">
        <v>179</v>
      </c>
      <c r="O4642">
        <v>0.16</v>
      </c>
      <c r="P4642">
        <v>120</v>
      </c>
      <c r="Q4642">
        <v>4.7</v>
      </c>
    </row>
    <row r="4643" spans="1:17" hidden="1" x14ac:dyDescent="0.3">
      <c r="A4643" t="s">
        <v>18115</v>
      </c>
      <c r="B4643" t="s">
        <v>18116</v>
      </c>
      <c r="C4643" s="1" t="str">
        <f t="shared" si="468"/>
        <v>21:0647</v>
      </c>
      <c r="D4643" s="1" t="str">
        <f t="shared" si="475"/>
        <v>21:0199</v>
      </c>
      <c r="E4643" t="s">
        <v>18117</v>
      </c>
      <c r="F4643" t="s">
        <v>18118</v>
      </c>
      <c r="H4643">
        <v>45.3161123</v>
      </c>
      <c r="I4643">
        <v>-66.493539299999995</v>
      </c>
      <c r="J4643" s="1" t="str">
        <f t="shared" si="476"/>
        <v>Fluid (lake)</v>
      </c>
      <c r="K4643" s="1" t="str">
        <f t="shared" si="477"/>
        <v>Untreated Water</v>
      </c>
      <c r="L4643">
        <v>10</v>
      </c>
      <c r="M4643" t="s">
        <v>11450</v>
      </c>
      <c r="N4643">
        <v>180</v>
      </c>
      <c r="O4643">
        <v>0.14000000000000001</v>
      </c>
      <c r="P4643">
        <v>320</v>
      </c>
      <c r="Q4643">
        <v>5.3</v>
      </c>
    </row>
    <row r="4644" spans="1:17" hidden="1" x14ac:dyDescent="0.3">
      <c r="A4644" t="s">
        <v>18119</v>
      </c>
      <c r="B4644" t="s">
        <v>18120</v>
      </c>
      <c r="C4644" s="1" t="str">
        <f t="shared" si="468"/>
        <v>21:0647</v>
      </c>
      <c r="D4644" s="1" t="str">
        <f t="shared" si="475"/>
        <v>21:0199</v>
      </c>
      <c r="E4644" t="s">
        <v>18121</v>
      </c>
      <c r="F4644" t="s">
        <v>18122</v>
      </c>
      <c r="H4644">
        <v>45.300920400000003</v>
      </c>
      <c r="I4644">
        <v>-66.485076800000002</v>
      </c>
      <c r="J4644" s="1" t="str">
        <f t="shared" si="476"/>
        <v>Fluid (lake)</v>
      </c>
      <c r="K4644" s="1" t="str">
        <f t="shared" si="477"/>
        <v>Untreated Water</v>
      </c>
      <c r="L4644">
        <v>10</v>
      </c>
      <c r="M4644" t="s">
        <v>11460</v>
      </c>
      <c r="N4644">
        <v>181</v>
      </c>
      <c r="O4644">
        <v>0.12</v>
      </c>
      <c r="P4644">
        <v>270</v>
      </c>
      <c r="Q4644">
        <v>5.4</v>
      </c>
    </row>
    <row r="4645" spans="1:17" hidden="1" x14ac:dyDescent="0.3">
      <c r="A4645" t="s">
        <v>18123</v>
      </c>
      <c r="B4645" t="s">
        <v>18124</v>
      </c>
      <c r="C4645" s="1" t="str">
        <f t="shared" si="468"/>
        <v>21:0647</v>
      </c>
      <c r="D4645" s="1" t="str">
        <f t="shared" si="475"/>
        <v>21:0199</v>
      </c>
      <c r="E4645" t="s">
        <v>18125</v>
      </c>
      <c r="F4645" t="s">
        <v>18126</v>
      </c>
      <c r="H4645">
        <v>45.279542300000003</v>
      </c>
      <c r="I4645">
        <v>-66.4672032</v>
      </c>
      <c r="J4645" s="1" t="str">
        <f t="shared" si="476"/>
        <v>Fluid (lake)</v>
      </c>
      <c r="K4645" s="1" t="str">
        <f t="shared" si="477"/>
        <v>Untreated Water</v>
      </c>
      <c r="L4645">
        <v>10</v>
      </c>
      <c r="M4645" t="s">
        <v>11465</v>
      </c>
      <c r="N4645">
        <v>182</v>
      </c>
      <c r="O4645">
        <v>0.18</v>
      </c>
      <c r="P4645">
        <v>80</v>
      </c>
      <c r="Q4645">
        <v>4.5999999999999996</v>
      </c>
    </row>
    <row r="4646" spans="1:17" hidden="1" x14ac:dyDescent="0.3">
      <c r="A4646" t="s">
        <v>18127</v>
      </c>
      <c r="B4646" t="s">
        <v>18128</v>
      </c>
      <c r="C4646" s="1" t="str">
        <f t="shared" si="468"/>
        <v>21:0647</v>
      </c>
      <c r="D4646" s="1" t="str">
        <f t="shared" si="475"/>
        <v>21:0199</v>
      </c>
      <c r="E4646" t="s">
        <v>18129</v>
      </c>
      <c r="F4646" t="s">
        <v>18130</v>
      </c>
      <c r="H4646">
        <v>45.286526000000002</v>
      </c>
      <c r="I4646">
        <v>-66.450149699999997</v>
      </c>
      <c r="J4646" s="1" t="str">
        <f t="shared" si="476"/>
        <v>Fluid (lake)</v>
      </c>
      <c r="K4646" s="1" t="str">
        <f t="shared" si="477"/>
        <v>Untreated Water</v>
      </c>
      <c r="L4646">
        <v>10</v>
      </c>
      <c r="M4646" t="s">
        <v>11470</v>
      </c>
      <c r="N4646">
        <v>183</v>
      </c>
      <c r="O4646">
        <v>0.3</v>
      </c>
      <c r="P4646">
        <v>50</v>
      </c>
      <c r="Q4646">
        <v>4.4000000000000004</v>
      </c>
    </row>
    <row r="4647" spans="1:17" hidden="1" x14ac:dyDescent="0.3">
      <c r="A4647" t="s">
        <v>18131</v>
      </c>
      <c r="B4647" t="s">
        <v>18132</v>
      </c>
      <c r="C4647" s="1" t="str">
        <f t="shared" si="468"/>
        <v>21:0647</v>
      </c>
      <c r="D4647" s="1" t="str">
        <f t="shared" si="475"/>
        <v>21:0199</v>
      </c>
      <c r="E4647" t="s">
        <v>18133</v>
      </c>
      <c r="F4647" t="s">
        <v>18134</v>
      </c>
      <c r="H4647">
        <v>45.281368800000003</v>
      </c>
      <c r="I4647">
        <v>-66.442539499999995</v>
      </c>
      <c r="J4647" s="1" t="str">
        <f t="shared" si="476"/>
        <v>Fluid (lake)</v>
      </c>
      <c r="K4647" s="1" t="str">
        <f t="shared" si="477"/>
        <v>Untreated Water</v>
      </c>
      <c r="L4647">
        <v>10</v>
      </c>
      <c r="M4647" t="s">
        <v>11475</v>
      </c>
      <c r="N4647">
        <v>184</v>
      </c>
      <c r="O4647">
        <v>2.5000000000000001E-2</v>
      </c>
      <c r="P4647">
        <v>40</v>
      </c>
      <c r="Q4647">
        <v>4.5</v>
      </c>
    </row>
    <row r="4648" spans="1:17" hidden="1" x14ac:dyDescent="0.3">
      <c r="A4648" t="s">
        <v>18135</v>
      </c>
      <c r="B4648" t="s">
        <v>18136</v>
      </c>
      <c r="C4648" s="1" t="str">
        <f t="shared" si="468"/>
        <v>21:0647</v>
      </c>
      <c r="D4648" s="1" t="str">
        <f t="shared" si="475"/>
        <v>21:0199</v>
      </c>
      <c r="E4648" t="s">
        <v>18137</v>
      </c>
      <c r="F4648" t="s">
        <v>18138</v>
      </c>
      <c r="H4648">
        <v>45.271728000000003</v>
      </c>
      <c r="I4648">
        <v>-66.448977099999993</v>
      </c>
      <c r="J4648" s="1" t="str">
        <f t="shared" si="476"/>
        <v>Fluid (lake)</v>
      </c>
      <c r="K4648" s="1" t="str">
        <f t="shared" si="477"/>
        <v>Untreated Water</v>
      </c>
      <c r="L4648">
        <v>10</v>
      </c>
      <c r="M4648" t="s">
        <v>11480</v>
      </c>
      <c r="N4648">
        <v>185</v>
      </c>
      <c r="O4648">
        <v>0.19</v>
      </c>
      <c r="P4648">
        <v>50</v>
      </c>
      <c r="Q4648">
        <v>4.4000000000000004</v>
      </c>
    </row>
    <row r="4649" spans="1:17" hidden="1" x14ac:dyDescent="0.3">
      <c r="A4649" t="s">
        <v>18139</v>
      </c>
      <c r="B4649" t="s">
        <v>18140</v>
      </c>
      <c r="C4649" s="1" t="str">
        <f t="shared" si="468"/>
        <v>21:0647</v>
      </c>
      <c r="D4649" s="1" t="str">
        <f t="shared" si="475"/>
        <v>21:0199</v>
      </c>
      <c r="E4649" t="s">
        <v>18141</v>
      </c>
      <c r="F4649" t="s">
        <v>18142</v>
      </c>
      <c r="H4649">
        <v>45.245136700000003</v>
      </c>
      <c r="I4649">
        <v>-66.450983800000003</v>
      </c>
      <c r="J4649" s="1" t="str">
        <f t="shared" si="476"/>
        <v>Fluid (lake)</v>
      </c>
      <c r="K4649" s="1" t="str">
        <f t="shared" si="477"/>
        <v>Untreated Water</v>
      </c>
      <c r="L4649">
        <v>10</v>
      </c>
      <c r="M4649" t="s">
        <v>12548</v>
      </c>
      <c r="N4649">
        <v>186</v>
      </c>
      <c r="O4649">
        <v>2.5000000000000001E-2</v>
      </c>
      <c r="P4649">
        <v>20</v>
      </c>
      <c r="Q4649">
        <v>4.7</v>
      </c>
    </row>
    <row r="4650" spans="1:17" hidden="1" x14ac:dyDescent="0.3">
      <c r="A4650" t="s">
        <v>18143</v>
      </c>
      <c r="B4650" t="s">
        <v>18144</v>
      </c>
      <c r="C4650" s="1" t="str">
        <f t="shared" si="468"/>
        <v>21:0647</v>
      </c>
      <c r="D4650" s="1" t="str">
        <f t="shared" si="475"/>
        <v>21:0199</v>
      </c>
      <c r="E4650" t="s">
        <v>18145</v>
      </c>
      <c r="F4650" t="s">
        <v>18146</v>
      </c>
      <c r="H4650">
        <v>45.249382300000001</v>
      </c>
      <c r="I4650">
        <v>-66.438777000000002</v>
      </c>
      <c r="J4650" s="1" t="str">
        <f t="shared" si="476"/>
        <v>Fluid (lake)</v>
      </c>
      <c r="K4650" s="1" t="str">
        <f t="shared" si="477"/>
        <v>Untreated Water</v>
      </c>
      <c r="L4650">
        <v>11</v>
      </c>
      <c r="M4650" t="s">
        <v>11392</v>
      </c>
      <c r="N4650">
        <v>187</v>
      </c>
      <c r="O4650">
        <v>2.5000000000000001E-2</v>
      </c>
      <c r="P4650">
        <v>60</v>
      </c>
      <c r="Q4650">
        <v>5.0999999999999996</v>
      </c>
    </row>
    <row r="4651" spans="1:17" hidden="1" x14ac:dyDescent="0.3">
      <c r="A4651" t="s">
        <v>18147</v>
      </c>
      <c r="B4651" t="s">
        <v>18148</v>
      </c>
      <c r="C4651" s="1" t="str">
        <f t="shared" si="468"/>
        <v>21:0647</v>
      </c>
      <c r="D4651" s="1" t="str">
        <f t="shared" si="475"/>
        <v>21:0199</v>
      </c>
      <c r="E4651" t="s">
        <v>18149</v>
      </c>
      <c r="F4651" t="s">
        <v>18150</v>
      </c>
      <c r="H4651">
        <v>45.226280199999998</v>
      </c>
      <c r="I4651">
        <v>-66.445050899999998</v>
      </c>
      <c r="J4651" s="1" t="str">
        <f t="shared" si="476"/>
        <v>Fluid (lake)</v>
      </c>
      <c r="K4651" s="1" t="str">
        <f t="shared" si="477"/>
        <v>Untreated Water</v>
      </c>
      <c r="L4651">
        <v>11</v>
      </c>
      <c r="M4651" t="s">
        <v>11397</v>
      </c>
      <c r="N4651">
        <v>188</v>
      </c>
      <c r="O4651">
        <v>2.5000000000000001E-2</v>
      </c>
      <c r="P4651">
        <v>30</v>
      </c>
      <c r="Q4651">
        <v>5.6</v>
      </c>
    </row>
    <row r="4652" spans="1:17" hidden="1" x14ac:dyDescent="0.3">
      <c r="A4652" t="s">
        <v>18151</v>
      </c>
      <c r="B4652" t="s">
        <v>18152</v>
      </c>
      <c r="C4652" s="1" t="str">
        <f t="shared" si="468"/>
        <v>21:0647</v>
      </c>
      <c r="D4652" s="1" t="str">
        <f t="shared" si="475"/>
        <v>21:0199</v>
      </c>
      <c r="E4652" t="s">
        <v>18153</v>
      </c>
      <c r="F4652" t="s">
        <v>18154</v>
      </c>
      <c r="H4652">
        <v>45.242291100000003</v>
      </c>
      <c r="I4652">
        <v>-66.421283299999999</v>
      </c>
      <c r="J4652" s="1" t="str">
        <f t="shared" si="476"/>
        <v>Fluid (lake)</v>
      </c>
      <c r="K4652" s="1" t="str">
        <f t="shared" si="477"/>
        <v>Untreated Water</v>
      </c>
      <c r="L4652">
        <v>11</v>
      </c>
      <c r="M4652" t="s">
        <v>11402</v>
      </c>
      <c r="N4652">
        <v>189</v>
      </c>
      <c r="O4652">
        <v>2.5000000000000001E-2</v>
      </c>
      <c r="P4652">
        <v>20</v>
      </c>
      <c r="Q4652">
        <v>5.5</v>
      </c>
    </row>
    <row r="4653" spans="1:17" hidden="1" x14ac:dyDescent="0.3">
      <c r="A4653" t="s">
        <v>18155</v>
      </c>
      <c r="B4653" t="s">
        <v>18156</v>
      </c>
      <c r="C4653" s="1" t="str">
        <f t="shared" si="468"/>
        <v>21:0647</v>
      </c>
      <c r="D4653" s="1" t="str">
        <f t="shared" si="475"/>
        <v>21:0199</v>
      </c>
      <c r="E4653" t="s">
        <v>18157</v>
      </c>
      <c r="F4653" t="s">
        <v>18158</v>
      </c>
      <c r="H4653">
        <v>45.220998399999999</v>
      </c>
      <c r="I4653">
        <v>-66.416349600000004</v>
      </c>
      <c r="J4653" s="1" t="str">
        <f t="shared" si="476"/>
        <v>Fluid (lake)</v>
      </c>
      <c r="K4653" s="1" t="str">
        <f t="shared" si="477"/>
        <v>Untreated Water</v>
      </c>
      <c r="L4653">
        <v>11</v>
      </c>
      <c r="M4653" t="s">
        <v>11431</v>
      </c>
      <c r="N4653">
        <v>190</v>
      </c>
      <c r="O4653">
        <v>2.5000000000000001E-2</v>
      </c>
      <c r="P4653">
        <v>20</v>
      </c>
      <c r="Q4653">
        <v>5.8</v>
      </c>
    </row>
    <row r="4654" spans="1:17" hidden="1" x14ac:dyDescent="0.3">
      <c r="A4654" t="s">
        <v>18159</v>
      </c>
      <c r="B4654" t="s">
        <v>18160</v>
      </c>
      <c r="C4654" s="1" t="str">
        <f t="shared" si="468"/>
        <v>21:0647</v>
      </c>
      <c r="D4654" s="1" t="str">
        <f t="shared" si="475"/>
        <v>21:0199</v>
      </c>
      <c r="E4654" t="s">
        <v>18157</v>
      </c>
      <c r="F4654" t="s">
        <v>18161</v>
      </c>
      <c r="H4654">
        <v>45.220998399999999</v>
      </c>
      <c r="I4654">
        <v>-66.416349600000004</v>
      </c>
      <c r="J4654" s="1" t="str">
        <f t="shared" si="476"/>
        <v>Fluid (lake)</v>
      </c>
      <c r="K4654" s="1" t="str">
        <f t="shared" si="477"/>
        <v>Untreated Water</v>
      </c>
      <c r="L4654">
        <v>11</v>
      </c>
      <c r="M4654" t="s">
        <v>11435</v>
      </c>
      <c r="N4654">
        <v>191</v>
      </c>
      <c r="O4654">
        <v>2.5000000000000001E-2</v>
      </c>
      <c r="P4654">
        <v>20</v>
      </c>
      <c r="Q4654">
        <v>5.5</v>
      </c>
    </row>
    <row r="4655" spans="1:17" hidden="1" x14ac:dyDescent="0.3">
      <c r="A4655" t="s">
        <v>18162</v>
      </c>
      <c r="B4655" t="s">
        <v>18163</v>
      </c>
      <c r="C4655" s="1" t="str">
        <f t="shared" si="468"/>
        <v>21:0647</v>
      </c>
      <c r="D4655" s="1" t="str">
        <f t="shared" si="475"/>
        <v>21:0199</v>
      </c>
      <c r="E4655" t="s">
        <v>18164</v>
      </c>
      <c r="F4655" t="s">
        <v>18165</v>
      </c>
      <c r="H4655">
        <v>45.228490600000001</v>
      </c>
      <c r="I4655">
        <v>-66.400596300000004</v>
      </c>
      <c r="J4655" s="1" t="str">
        <f t="shared" si="476"/>
        <v>Fluid (lake)</v>
      </c>
      <c r="K4655" s="1" t="str">
        <f t="shared" si="477"/>
        <v>Untreated Water</v>
      </c>
      <c r="L4655">
        <v>11</v>
      </c>
      <c r="M4655" t="s">
        <v>11411</v>
      </c>
      <c r="N4655">
        <v>192</v>
      </c>
      <c r="O4655">
        <v>2.5000000000000001E-2</v>
      </c>
      <c r="P4655">
        <v>20</v>
      </c>
      <c r="Q4655">
        <v>5.5</v>
      </c>
    </row>
    <row r="4656" spans="1:17" hidden="1" x14ac:dyDescent="0.3">
      <c r="A4656" t="s">
        <v>18166</v>
      </c>
      <c r="B4656" t="s">
        <v>18167</v>
      </c>
      <c r="C4656" s="1" t="str">
        <f t="shared" ref="C4656:C4719" si="478">HYPERLINK("http://geochem.nrcan.gc.ca/cdogs/content/bdl/bdl210647_e.htm", "21:0647")</f>
        <v>21:0647</v>
      </c>
      <c r="D4656" s="1" t="str">
        <f>HYPERLINK("http://geochem.nrcan.gc.ca/cdogs/content/svy/svy_e.htm", "")</f>
        <v/>
      </c>
      <c r="G4656" s="1" t="str">
        <f>HYPERLINK("http://geochem.nrcan.gc.ca/cdogs/content/cr_/cr_00080_e.htm", "80")</f>
        <v>80</v>
      </c>
      <c r="J4656" t="s">
        <v>11453</v>
      </c>
      <c r="K4656" t="s">
        <v>11454</v>
      </c>
      <c r="L4656">
        <v>11</v>
      </c>
      <c r="M4656" t="s">
        <v>11455</v>
      </c>
      <c r="N4656">
        <v>193</v>
      </c>
      <c r="O4656">
        <v>0.19</v>
      </c>
      <c r="P4656">
        <v>100</v>
      </c>
      <c r="Q4656">
        <v>6.9</v>
      </c>
    </row>
    <row r="4657" spans="1:17" hidden="1" x14ac:dyDescent="0.3">
      <c r="A4657" t="s">
        <v>18168</v>
      </c>
      <c r="B4657" t="s">
        <v>18169</v>
      </c>
      <c r="C4657" s="1" t="str">
        <f t="shared" si="478"/>
        <v>21:0647</v>
      </c>
      <c r="D4657" s="1" t="str">
        <f t="shared" ref="D4657:D4668" si="479">HYPERLINK("http://geochem.nrcan.gc.ca/cdogs/content/svy/svy210199_e.htm", "21:0199")</f>
        <v>21:0199</v>
      </c>
      <c r="E4657" t="s">
        <v>18170</v>
      </c>
      <c r="F4657" t="s">
        <v>18171</v>
      </c>
      <c r="H4657">
        <v>45.230633300000001</v>
      </c>
      <c r="I4657">
        <v>-66.262292799999997</v>
      </c>
      <c r="J4657" s="1" t="str">
        <f t="shared" ref="J4657:J4668" si="480">HYPERLINK("http://geochem.nrcan.gc.ca/cdogs/content/kwd/kwd020016_e.htm", "Fluid (lake)")</f>
        <v>Fluid (lake)</v>
      </c>
      <c r="K4657" s="1" t="str">
        <f t="shared" ref="K4657:K4668" si="481">HYPERLINK("http://geochem.nrcan.gc.ca/cdogs/content/kwd/kwd080007_e.htm", "Untreated Water")</f>
        <v>Untreated Water</v>
      </c>
      <c r="L4657">
        <v>11</v>
      </c>
      <c r="M4657" t="s">
        <v>11416</v>
      </c>
      <c r="N4657">
        <v>194</v>
      </c>
      <c r="O4657">
        <v>2.5000000000000001E-2</v>
      </c>
      <c r="P4657">
        <v>20</v>
      </c>
      <c r="Q4657">
        <v>5.6</v>
      </c>
    </row>
    <row r="4658" spans="1:17" hidden="1" x14ac:dyDescent="0.3">
      <c r="A4658" t="s">
        <v>18172</v>
      </c>
      <c r="B4658" t="s">
        <v>18173</v>
      </c>
      <c r="C4658" s="1" t="str">
        <f t="shared" si="478"/>
        <v>21:0647</v>
      </c>
      <c r="D4658" s="1" t="str">
        <f t="shared" si="479"/>
        <v>21:0199</v>
      </c>
      <c r="E4658" t="s">
        <v>18174</v>
      </c>
      <c r="F4658" t="s">
        <v>18175</v>
      </c>
      <c r="H4658">
        <v>45.238939199999997</v>
      </c>
      <c r="I4658">
        <v>-66.230448999999993</v>
      </c>
      <c r="J4658" s="1" t="str">
        <f t="shared" si="480"/>
        <v>Fluid (lake)</v>
      </c>
      <c r="K4658" s="1" t="str">
        <f t="shared" si="481"/>
        <v>Untreated Water</v>
      </c>
      <c r="L4658">
        <v>11</v>
      </c>
      <c r="M4658" t="s">
        <v>11421</v>
      </c>
      <c r="N4658">
        <v>195</v>
      </c>
      <c r="O4658">
        <v>2.5000000000000001E-2</v>
      </c>
      <c r="P4658">
        <v>30</v>
      </c>
      <c r="Q4658">
        <v>6</v>
      </c>
    </row>
    <row r="4659" spans="1:17" hidden="1" x14ac:dyDescent="0.3">
      <c r="A4659" t="s">
        <v>18176</v>
      </c>
      <c r="B4659" t="s">
        <v>18177</v>
      </c>
      <c r="C4659" s="1" t="str">
        <f t="shared" si="478"/>
        <v>21:0647</v>
      </c>
      <c r="D4659" s="1" t="str">
        <f t="shared" si="479"/>
        <v>21:0199</v>
      </c>
      <c r="E4659" t="s">
        <v>18178</v>
      </c>
      <c r="F4659" t="s">
        <v>18179</v>
      </c>
      <c r="H4659">
        <v>45.240445999999999</v>
      </c>
      <c r="I4659">
        <v>-66.213200400000005</v>
      </c>
      <c r="J4659" s="1" t="str">
        <f t="shared" si="480"/>
        <v>Fluid (lake)</v>
      </c>
      <c r="K4659" s="1" t="str">
        <f t="shared" si="481"/>
        <v>Untreated Water</v>
      </c>
      <c r="L4659">
        <v>11</v>
      </c>
      <c r="M4659" t="s">
        <v>11426</v>
      </c>
      <c r="N4659">
        <v>196</v>
      </c>
      <c r="O4659">
        <v>2.5000000000000001E-2</v>
      </c>
      <c r="P4659">
        <v>30</v>
      </c>
      <c r="Q4659">
        <v>5.8</v>
      </c>
    </row>
    <row r="4660" spans="1:17" hidden="1" x14ac:dyDescent="0.3">
      <c r="A4660" t="s">
        <v>18180</v>
      </c>
      <c r="B4660" t="s">
        <v>18181</v>
      </c>
      <c r="C4660" s="1" t="str">
        <f t="shared" si="478"/>
        <v>21:0647</v>
      </c>
      <c r="D4660" s="1" t="str">
        <f t="shared" si="479"/>
        <v>21:0199</v>
      </c>
      <c r="E4660" t="s">
        <v>18182</v>
      </c>
      <c r="F4660" t="s">
        <v>18183</v>
      </c>
      <c r="H4660">
        <v>45.275836200000001</v>
      </c>
      <c r="I4660">
        <v>-66.173092199999999</v>
      </c>
      <c r="J4660" s="1" t="str">
        <f t="shared" si="480"/>
        <v>Fluid (lake)</v>
      </c>
      <c r="K4660" s="1" t="str">
        <f t="shared" si="481"/>
        <v>Untreated Water</v>
      </c>
      <c r="L4660">
        <v>11</v>
      </c>
      <c r="M4660" t="s">
        <v>11440</v>
      </c>
      <c r="N4660">
        <v>197</v>
      </c>
      <c r="O4660">
        <v>2.5000000000000001E-2</v>
      </c>
      <c r="P4660">
        <v>20</v>
      </c>
      <c r="Q4660">
        <v>6.8</v>
      </c>
    </row>
    <row r="4661" spans="1:17" hidden="1" x14ac:dyDescent="0.3">
      <c r="A4661" t="s">
        <v>18184</v>
      </c>
      <c r="B4661" t="s">
        <v>18185</v>
      </c>
      <c r="C4661" s="1" t="str">
        <f t="shared" si="478"/>
        <v>21:0647</v>
      </c>
      <c r="D4661" s="1" t="str">
        <f t="shared" si="479"/>
        <v>21:0199</v>
      </c>
      <c r="E4661" t="s">
        <v>18186</v>
      </c>
      <c r="F4661" t="s">
        <v>18187</v>
      </c>
      <c r="H4661">
        <v>45.268061199999998</v>
      </c>
      <c r="I4661">
        <v>-66.1775576</v>
      </c>
      <c r="J4661" s="1" t="str">
        <f t="shared" si="480"/>
        <v>Fluid (lake)</v>
      </c>
      <c r="K4661" s="1" t="str">
        <f t="shared" si="481"/>
        <v>Untreated Water</v>
      </c>
      <c r="L4661">
        <v>11</v>
      </c>
      <c r="M4661" t="s">
        <v>11445</v>
      </c>
      <c r="N4661">
        <v>198</v>
      </c>
      <c r="O4661">
        <v>2.5000000000000001E-2</v>
      </c>
      <c r="P4661">
        <v>20</v>
      </c>
      <c r="Q4661">
        <v>7</v>
      </c>
    </row>
    <row r="4662" spans="1:17" hidden="1" x14ac:dyDescent="0.3">
      <c r="A4662" t="s">
        <v>18188</v>
      </c>
      <c r="B4662" t="s">
        <v>18189</v>
      </c>
      <c r="C4662" s="1" t="str">
        <f t="shared" si="478"/>
        <v>21:0647</v>
      </c>
      <c r="D4662" s="1" t="str">
        <f t="shared" si="479"/>
        <v>21:0199</v>
      </c>
      <c r="E4662" t="s">
        <v>18190</v>
      </c>
      <c r="F4662" t="s">
        <v>18191</v>
      </c>
      <c r="H4662">
        <v>45.257904500000002</v>
      </c>
      <c r="I4662">
        <v>-66.218540000000004</v>
      </c>
      <c r="J4662" s="1" t="str">
        <f t="shared" si="480"/>
        <v>Fluid (lake)</v>
      </c>
      <c r="K4662" s="1" t="str">
        <f t="shared" si="481"/>
        <v>Untreated Water</v>
      </c>
      <c r="L4662">
        <v>11</v>
      </c>
      <c r="M4662" t="s">
        <v>11450</v>
      </c>
      <c r="N4662">
        <v>199</v>
      </c>
      <c r="O4662">
        <v>2.5000000000000001E-2</v>
      </c>
      <c r="P4662">
        <v>20</v>
      </c>
      <c r="Q4662">
        <v>6.4</v>
      </c>
    </row>
    <row r="4663" spans="1:17" hidden="1" x14ac:dyDescent="0.3">
      <c r="A4663" t="s">
        <v>18192</v>
      </c>
      <c r="B4663" t="s">
        <v>18193</v>
      </c>
      <c r="C4663" s="1" t="str">
        <f t="shared" si="478"/>
        <v>21:0647</v>
      </c>
      <c r="D4663" s="1" t="str">
        <f t="shared" si="479"/>
        <v>21:0199</v>
      </c>
      <c r="E4663" t="s">
        <v>18194</v>
      </c>
      <c r="F4663" t="s">
        <v>18195</v>
      </c>
      <c r="H4663">
        <v>45.268895200000003</v>
      </c>
      <c r="I4663">
        <v>-66.278681700000007</v>
      </c>
      <c r="J4663" s="1" t="str">
        <f t="shared" si="480"/>
        <v>Fluid (lake)</v>
      </c>
      <c r="K4663" s="1" t="str">
        <f t="shared" si="481"/>
        <v>Untreated Water</v>
      </c>
      <c r="L4663">
        <v>11</v>
      </c>
      <c r="M4663" t="s">
        <v>11460</v>
      </c>
      <c r="N4663">
        <v>200</v>
      </c>
      <c r="O4663">
        <v>2.5000000000000001E-2</v>
      </c>
      <c r="P4663">
        <v>20</v>
      </c>
      <c r="Q4663">
        <v>6</v>
      </c>
    </row>
    <row r="4664" spans="1:17" hidden="1" x14ac:dyDescent="0.3">
      <c r="A4664" t="s">
        <v>18196</v>
      </c>
      <c r="B4664" t="s">
        <v>18197</v>
      </c>
      <c r="C4664" s="1" t="str">
        <f t="shared" si="478"/>
        <v>21:0647</v>
      </c>
      <c r="D4664" s="1" t="str">
        <f t="shared" si="479"/>
        <v>21:0199</v>
      </c>
      <c r="E4664" t="s">
        <v>18198</v>
      </c>
      <c r="F4664" t="s">
        <v>18199</v>
      </c>
      <c r="H4664">
        <v>45.259086500000002</v>
      </c>
      <c r="I4664">
        <v>-66.3000531</v>
      </c>
      <c r="J4664" s="1" t="str">
        <f t="shared" si="480"/>
        <v>Fluid (lake)</v>
      </c>
      <c r="K4664" s="1" t="str">
        <f t="shared" si="481"/>
        <v>Untreated Water</v>
      </c>
      <c r="L4664">
        <v>11</v>
      </c>
      <c r="M4664" t="s">
        <v>11465</v>
      </c>
      <c r="N4664">
        <v>201</v>
      </c>
      <c r="O4664">
        <v>2.5000000000000001E-2</v>
      </c>
      <c r="P4664">
        <v>20</v>
      </c>
      <c r="Q4664">
        <v>5.6</v>
      </c>
    </row>
    <row r="4665" spans="1:17" hidden="1" x14ac:dyDescent="0.3">
      <c r="A4665" t="s">
        <v>18200</v>
      </c>
      <c r="B4665" t="s">
        <v>18201</v>
      </c>
      <c r="C4665" s="1" t="str">
        <f t="shared" si="478"/>
        <v>21:0647</v>
      </c>
      <c r="D4665" s="1" t="str">
        <f t="shared" si="479"/>
        <v>21:0199</v>
      </c>
      <c r="E4665" t="s">
        <v>18202</v>
      </c>
      <c r="F4665" t="s">
        <v>18203</v>
      </c>
      <c r="H4665">
        <v>45.237315899999999</v>
      </c>
      <c r="I4665">
        <v>-66.329725800000006</v>
      </c>
      <c r="J4665" s="1" t="str">
        <f t="shared" si="480"/>
        <v>Fluid (lake)</v>
      </c>
      <c r="K4665" s="1" t="str">
        <f t="shared" si="481"/>
        <v>Untreated Water</v>
      </c>
      <c r="L4665">
        <v>11</v>
      </c>
      <c r="M4665" t="s">
        <v>11470</v>
      </c>
      <c r="N4665">
        <v>202</v>
      </c>
      <c r="O4665">
        <v>2.5000000000000001E-2</v>
      </c>
      <c r="P4665">
        <v>40</v>
      </c>
      <c r="Q4665">
        <v>5.6</v>
      </c>
    </row>
    <row r="4666" spans="1:17" hidden="1" x14ac:dyDescent="0.3">
      <c r="A4666" t="s">
        <v>18204</v>
      </c>
      <c r="B4666" t="s">
        <v>18205</v>
      </c>
      <c r="C4666" s="1" t="str">
        <f t="shared" si="478"/>
        <v>21:0647</v>
      </c>
      <c r="D4666" s="1" t="str">
        <f t="shared" si="479"/>
        <v>21:0199</v>
      </c>
      <c r="E4666" t="s">
        <v>18206</v>
      </c>
      <c r="F4666" t="s">
        <v>18207</v>
      </c>
      <c r="H4666">
        <v>45.252266599999999</v>
      </c>
      <c r="I4666">
        <v>-66.345897699999995</v>
      </c>
      <c r="J4666" s="1" t="str">
        <f t="shared" si="480"/>
        <v>Fluid (lake)</v>
      </c>
      <c r="K4666" s="1" t="str">
        <f t="shared" si="481"/>
        <v>Untreated Water</v>
      </c>
      <c r="L4666">
        <v>11</v>
      </c>
      <c r="M4666" t="s">
        <v>11475</v>
      </c>
      <c r="N4666">
        <v>203</v>
      </c>
      <c r="O4666">
        <v>2.5000000000000001E-2</v>
      </c>
      <c r="P4666">
        <v>20</v>
      </c>
      <c r="Q4666">
        <v>5.6</v>
      </c>
    </row>
    <row r="4667" spans="1:17" hidden="1" x14ac:dyDescent="0.3">
      <c r="A4667" t="s">
        <v>18208</v>
      </c>
      <c r="B4667" t="s">
        <v>18209</v>
      </c>
      <c r="C4667" s="1" t="str">
        <f t="shared" si="478"/>
        <v>21:0647</v>
      </c>
      <c r="D4667" s="1" t="str">
        <f t="shared" si="479"/>
        <v>21:0199</v>
      </c>
      <c r="E4667" t="s">
        <v>18210</v>
      </c>
      <c r="F4667" t="s">
        <v>18211</v>
      </c>
      <c r="H4667">
        <v>45.249845000000001</v>
      </c>
      <c r="I4667">
        <v>-66.377065999999999</v>
      </c>
      <c r="J4667" s="1" t="str">
        <f t="shared" si="480"/>
        <v>Fluid (lake)</v>
      </c>
      <c r="K4667" s="1" t="str">
        <f t="shared" si="481"/>
        <v>Untreated Water</v>
      </c>
      <c r="L4667">
        <v>11</v>
      </c>
      <c r="M4667" t="s">
        <v>11480</v>
      </c>
      <c r="N4667">
        <v>204</v>
      </c>
      <c r="O4667">
        <v>2.5000000000000001E-2</v>
      </c>
      <c r="P4667">
        <v>30</v>
      </c>
      <c r="Q4667">
        <v>5</v>
      </c>
    </row>
    <row r="4668" spans="1:17" hidden="1" x14ac:dyDescent="0.3">
      <c r="A4668" t="s">
        <v>18212</v>
      </c>
      <c r="B4668" t="s">
        <v>18213</v>
      </c>
      <c r="C4668" s="1" t="str">
        <f t="shared" si="478"/>
        <v>21:0647</v>
      </c>
      <c r="D4668" s="1" t="str">
        <f t="shared" si="479"/>
        <v>21:0199</v>
      </c>
      <c r="E4668" t="s">
        <v>18214</v>
      </c>
      <c r="F4668" t="s">
        <v>18215</v>
      </c>
      <c r="H4668">
        <v>45.268487700000001</v>
      </c>
      <c r="I4668">
        <v>-66.364950899999997</v>
      </c>
      <c r="J4668" s="1" t="str">
        <f t="shared" si="480"/>
        <v>Fluid (lake)</v>
      </c>
      <c r="K4668" s="1" t="str">
        <f t="shared" si="481"/>
        <v>Untreated Water</v>
      </c>
      <c r="L4668">
        <v>11</v>
      </c>
      <c r="M4668" t="s">
        <v>12548</v>
      </c>
      <c r="N4668">
        <v>205</v>
      </c>
      <c r="O4668">
        <v>2.5000000000000001E-2</v>
      </c>
      <c r="P4668">
        <v>20</v>
      </c>
      <c r="Q4668">
        <v>5.5</v>
      </c>
    </row>
    <row r="4669" spans="1:17" hidden="1" x14ac:dyDescent="0.3">
      <c r="A4669" t="s">
        <v>18216</v>
      </c>
      <c r="B4669" t="s">
        <v>18217</v>
      </c>
      <c r="C4669" s="1" t="str">
        <f t="shared" si="478"/>
        <v>21:0647</v>
      </c>
      <c r="D4669" s="1" t="str">
        <f>HYPERLINK("http://geochem.nrcan.gc.ca/cdogs/content/svy/svy_e.htm", "")</f>
        <v/>
      </c>
      <c r="G4669" s="1" t="str">
        <f>HYPERLINK("http://geochem.nrcan.gc.ca/cdogs/content/cr_/cr_00081_e.htm", "81")</f>
        <v>81</v>
      </c>
      <c r="J4669" t="s">
        <v>11453</v>
      </c>
      <c r="K4669" t="s">
        <v>11454</v>
      </c>
      <c r="L4669">
        <v>12</v>
      </c>
      <c r="M4669" t="s">
        <v>11455</v>
      </c>
      <c r="N4669">
        <v>206</v>
      </c>
      <c r="O4669">
        <v>0.33</v>
      </c>
      <c r="P4669">
        <v>200</v>
      </c>
      <c r="Q4669">
        <v>8</v>
      </c>
    </row>
    <row r="4670" spans="1:17" hidden="1" x14ac:dyDescent="0.3">
      <c r="A4670" t="s">
        <v>18218</v>
      </c>
      <c r="B4670" t="s">
        <v>18219</v>
      </c>
      <c r="C4670" s="1" t="str">
        <f t="shared" si="478"/>
        <v>21:0647</v>
      </c>
      <c r="D4670" s="1" t="str">
        <f t="shared" ref="D4670:D4687" si="482">HYPERLINK("http://geochem.nrcan.gc.ca/cdogs/content/svy/svy210199_e.htm", "21:0199")</f>
        <v>21:0199</v>
      </c>
      <c r="E4670" t="s">
        <v>18220</v>
      </c>
      <c r="F4670" t="s">
        <v>18221</v>
      </c>
      <c r="H4670">
        <v>45.271525400000002</v>
      </c>
      <c r="I4670">
        <v>-66.382746999999995</v>
      </c>
      <c r="J4670" s="1" t="str">
        <f t="shared" ref="J4670:J4687" si="483">HYPERLINK("http://geochem.nrcan.gc.ca/cdogs/content/kwd/kwd020016_e.htm", "Fluid (lake)")</f>
        <v>Fluid (lake)</v>
      </c>
      <c r="K4670" s="1" t="str">
        <f t="shared" ref="K4670:K4687" si="484">HYPERLINK("http://geochem.nrcan.gc.ca/cdogs/content/kwd/kwd080007_e.htm", "Untreated Water")</f>
        <v>Untreated Water</v>
      </c>
      <c r="L4670">
        <v>12</v>
      </c>
      <c r="M4670" t="s">
        <v>11392</v>
      </c>
      <c r="N4670">
        <v>207</v>
      </c>
      <c r="O4670">
        <v>0.05</v>
      </c>
      <c r="P4670">
        <v>30</v>
      </c>
      <c r="Q4670">
        <v>4.4000000000000004</v>
      </c>
    </row>
    <row r="4671" spans="1:17" hidden="1" x14ac:dyDescent="0.3">
      <c r="A4671" t="s">
        <v>18222</v>
      </c>
      <c r="B4671" t="s">
        <v>18223</v>
      </c>
      <c r="C4671" s="1" t="str">
        <f t="shared" si="478"/>
        <v>21:0647</v>
      </c>
      <c r="D4671" s="1" t="str">
        <f t="shared" si="482"/>
        <v>21:0199</v>
      </c>
      <c r="E4671" t="s">
        <v>18224</v>
      </c>
      <c r="F4671" t="s">
        <v>18225</v>
      </c>
      <c r="H4671">
        <v>45.2693534</v>
      </c>
      <c r="I4671">
        <v>-66.403141300000001</v>
      </c>
      <c r="J4671" s="1" t="str">
        <f t="shared" si="483"/>
        <v>Fluid (lake)</v>
      </c>
      <c r="K4671" s="1" t="str">
        <f t="shared" si="484"/>
        <v>Untreated Water</v>
      </c>
      <c r="L4671">
        <v>12</v>
      </c>
      <c r="M4671" t="s">
        <v>11397</v>
      </c>
      <c r="N4671">
        <v>208</v>
      </c>
      <c r="O4671">
        <v>2.5000000000000001E-2</v>
      </c>
      <c r="P4671">
        <v>30</v>
      </c>
      <c r="Q4671">
        <v>4.5999999999999996</v>
      </c>
    </row>
    <row r="4672" spans="1:17" hidden="1" x14ac:dyDescent="0.3">
      <c r="A4672" t="s">
        <v>18226</v>
      </c>
      <c r="B4672" t="s">
        <v>18227</v>
      </c>
      <c r="C4672" s="1" t="str">
        <f t="shared" si="478"/>
        <v>21:0647</v>
      </c>
      <c r="D4672" s="1" t="str">
        <f t="shared" si="482"/>
        <v>21:0199</v>
      </c>
      <c r="E4672" t="s">
        <v>18228</v>
      </c>
      <c r="F4672" t="s">
        <v>18229</v>
      </c>
      <c r="H4672">
        <v>45.291591199999999</v>
      </c>
      <c r="I4672">
        <v>-66.410836099999997</v>
      </c>
      <c r="J4672" s="1" t="str">
        <f t="shared" si="483"/>
        <v>Fluid (lake)</v>
      </c>
      <c r="K4672" s="1" t="str">
        <f t="shared" si="484"/>
        <v>Untreated Water</v>
      </c>
      <c r="L4672">
        <v>12</v>
      </c>
      <c r="M4672" t="s">
        <v>11431</v>
      </c>
      <c r="N4672">
        <v>209</v>
      </c>
      <c r="O4672">
        <v>0.19</v>
      </c>
      <c r="P4672">
        <v>70</v>
      </c>
      <c r="Q4672">
        <v>4.5999999999999996</v>
      </c>
    </row>
    <row r="4673" spans="1:17" hidden="1" x14ac:dyDescent="0.3">
      <c r="A4673" t="s">
        <v>18230</v>
      </c>
      <c r="B4673" t="s">
        <v>18231</v>
      </c>
      <c r="C4673" s="1" t="str">
        <f t="shared" si="478"/>
        <v>21:0647</v>
      </c>
      <c r="D4673" s="1" t="str">
        <f t="shared" si="482"/>
        <v>21:0199</v>
      </c>
      <c r="E4673" t="s">
        <v>18228</v>
      </c>
      <c r="F4673" t="s">
        <v>18232</v>
      </c>
      <c r="H4673">
        <v>45.291591199999999</v>
      </c>
      <c r="I4673">
        <v>-66.410836099999997</v>
      </c>
      <c r="J4673" s="1" t="str">
        <f t="shared" si="483"/>
        <v>Fluid (lake)</v>
      </c>
      <c r="K4673" s="1" t="str">
        <f t="shared" si="484"/>
        <v>Untreated Water</v>
      </c>
      <c r="L4673">
        <v>12</v>
      </c>
      <c r="M4673" t="s">
        <v>11435</v>
      </c>
      <c r="N4673">
        <v>210</v>
      </c>
      <c r="O4673">
        <v>0.18</v>
      </c>
      <c r="P4673">
        <v>60</v>
      </c>
      <c r="Q4673">
        <v>4.5</v>
      </c>
    </row>
    <row r="4674" spans="1:17" hidden="1" x14ac:dyDescent="0.3">
      <c r="A4674" t="s">
        <v>18233</v>
      </c>
      <c r="B4674" t="s">
        <v>18234</v>
      </c>
      <c r="C4674" s="1" t="str">
        <f t="shared" si="478"/>
        <v>21:0647</v>
      </c>
      <c r="D4674" s="1" t="str">
        <f t="shared" si="482"/>
        <v>21:0199</v>
      </c>
      <c r="E4674" t="s">
        <v>18235</v>
      </c>
      <c r="F4674" t="s">
        <v>18236</v>
      </c>
      <c r="H4674">
        <v>45.295485100000001</v>
      </c>
      <c r="I4674">
        <v>-66.4333855</v>
      </c>
      <c r="J4674" s="1" t="str">
        <f t="shared" si="483"/>
        <v>Fluid (lake)</v>
      </c>
      <c r="K4674" s="1" t="str">
        <f t="shared" si="484"/>
        <v>Untreated Water</v>
      </c>
      <c r="L4674">
        <v>12</v>
      </c>
      <c r="M4674" t="s">
        <v>11402</v>
      </c>
      <c r="N4674">
        <v>211</v>
      </c>
      <c r="O4674">
        <v>0.14000000000000001</v>
      </c>
      <c r="P4674">
        <v>140</v>
      </c>
      <c r="Q4674">
        <v>4.8</v>
      </c>
    </row>
    <row r="4675" spans="1:17" hidden="1" x14ac:dyDescent="0.3">
      <c r="A4675" t="s">
        <v>18237</v>
      </c>
      <c r="B4675" t="s">
        <v>18238</v>
      </c>
      <c r="C4675" s="1" t="str">
        <f t="shared" si="478"/>
        <v>21:0647</v>
      </c>
      <c r="D4675" s="1" t="str">
        <f t="shared" si="482"/>
        <v>21:0199</v>
      </c>
      <c r="E4675" t="s">
        <v>18239</v>
      </c>
      <c r="F4675" t="s">
        <v>18240</v>
      </c>
      <c r="H4675">
        <v>45.308239399999998</v>
      </c>
      <c r="I4675">
        <v>-66.452224599999994</v>
      </c>
      <c r="J4675" s="1" t="str">
        <f t="shared" si="483"/>
        <v>Fluid (lake)</v>
      </c>
      <c r="K4675" s="1" t="str">
        <f t="shared" si="484"/>
        <v>Untreated Water</v>
      </c>
      <c r="L4675">
        <v>12</v>
      </c>
      <c r="M4675" t="s">
        <v>11411</v>
      </c>
      <c r="N4675">
        <v>212</v>
      </c>
      <c r="O4675">
        <v>2.5000000000000001E-2</v>
      </c>
      <c r="P4675">
        <v>140</v>
      </c>
      <c r="Q4675">
        <v>5.0999999999999996</v>
      </c>
    </row>
    <row r="4676" spans="1:17" hidden="1" x14ac:dyDescent="0.3">
      <c r="A4676" t="s">
        <v>18241</v>
      </c>
      <c r="B4676" t="s">
        <v>18242</v>
      </c>
      <c r="C4676" s="1" t="str">
        <f t="shared" si="478"/>
        <v>21:0647</v>
      </c>
      <c r="D4676" s="1" t="str">
        <f t="shared" si="482"/>
        <v>21:0199</v>
      </c>
      <c r="E4676" t="s">
        <v>18243</v>
      </c>
      <c r="F4676" t="s">
        <v>18244</v>
      </c>
      <c r="H4676">
        <v>45.308981500000002</v>
      </c>
      <c r="I4676">
        <v>-66.398116599999994</v>
      </c>
      <c r="J4676" s="1" t="str">
        <f t="shared" si="483"/>
        <v>Fluid (lake)</v>
      </c>
      <c r="K4676" s="1" t="str">
        <f t="shared" si="484"/>
        <v>Untreated Water</v>
      </c>
      <c r="L4676">
        <v>12</v>
      </c>
      <c r="M4676" t="s">
        <v>11416</v>
      </c>
      <c r="N4676">
        <v>213</v>
      </c>
      <c r="O4676">
        <v>0.08</v>
      </c>
      <c r="P4676">
        <v>140</v>
      </c>
      <c r="Q4676">
        <v>5.2</v>
      </c>
    </row>
    <row r="4677" spans="1:17" hidden="1" x14ac:dyDescent="0.3">
      <c r="A4677" t="s">
        <v>18245</v>
      </c>
      <c r="B4677" t="s">
        <v>18246</v>
      </c>
      <c r="C4677" s="1" t="str">
        <f t="shared" si="478"/>
        <v>21:0647</v>
      </c>
      <c r="D4677" s="1" t="str">
        <f t="shared" si="482"/>
        <v>21:0199</v>
      </c>
      <c r="E4677" t="s">
        <v>18247</v>
      </c>
      <c r="F4677" t="s">
        <v>18248</v>
      </c>
      <c r="H4677">
        <v>45.2798935</v>
      </c>
      <c r="I4677">
        <v>-66.372009000000006</v>
      </c>
      <c r="J4677" s="1" t="str">
        <f t="shared" si="483"/>
        <v>Fluid (lake)</v>
      </c>
      <c r="K4677" s="1" t="str">
        <f t="shared" si="484"/>
        <v>Untreated Water</v>
      </c>
      <c r="L4677">
        <v>12</v>
      </c>
      <c r="M4677" t="s">
        <v>11421</v>
      </c>
      <c r="N4677">
        <v>214</v>
      </c>
      <c r="O4677">
        <v>2.5000000000000001E-2</v>
      </c>
      <c r="P4677">
        <v>40</v>
      </c>
      <c r="Q4677">
        <v>4.8</v>
      </c>
    </row>
    <row r="4678" spans="1:17" hidden="1" x14ac:dyDescent="0.3">
      <c r="A4678" t="s">
        <v>18249</v>
      </c>
      <c r="B4678" t="s">
        <v>18250</v>
      </c>
      <c r="C4678" s="1" t="str">
        <f t="shared" si="478"/>
        <v>21:0647</v>
      </c>
      <c r="D4678" s="1" t="str">
        <f t="shared" si="482"/>
        <v>21:0199</v>
      </c>
      <c r="E4678" t="s">
        <v>18251</v>
      </c>
      <c r="F4678" t="s">
        <v>18252</v>
      </c>
      <c r="H4678">
        <v>45.272883999999998</v>
      </c>
      <c r="I4678">
        <v>-66.287427600000001</v>
      </c>
      <c r="J4678" s="1" t="str">
        <f t="shared" si="483"/>
        <v>Fluid (lake)</v>
      </c>
      <c r="K4678" s="1" t="str">
        <f t="shared" si="484"/>
        <v>Untreated Water</v>
      </c>
      <c r="L4678">
        <v>12</v>
      </c>
      <c r="M4678" t="s">
        <v>11426</v>
      </c>
      <c r="N4678">
        <v>215</v>
      </c>
      <c r="O4678">
        <v>2.5000000000000001E-2</v>
      </c>
      <c r="P4678">
        <v>30</v>
      </c>
      <c r="Q4678">
        <v>5.3</v>
      </c>
    </row>
    <row r="4679" spans="1:17" hidden="1" x14ac:dyDescent="0.3">
      <c r="A4679" t="s">
        <v>18253</v>
      </c>
      <c r="B4679" t="s">
        <v>18254</v>
      </c>
      <c r="C4679" s="1" t="str">
        <f t="shared" si="478"/>
        <v>21:0647</v>
      </c>
      <c r="D4679" s="1" t="str">
        <f t="shared" si="482"/>
        <v>21:0199</v>
      </c>
      <c r="E4679" t="s">
        <v>18255</v>
      </c>
      <c r="F4679" t="s">
        <v>18256</v>
      </c>
      <c r="H4679">
        <v>45.283984500000003</v>
      </c>
      <c r="I4679">
        <v>-66.273879500000007</v>
      </c>
      <c r="J4679" s="1" t="str">
        <f t="shared" si="483"/>
        <v>Fluid (lake)</v>
      </c>
      <c r="K4679" s="1" t="str">
        <f t="shared" si="484"/>
        <v>Untreated Water</v>
      </c>
      <c r="L4679">
        <v>12</v>
      </c>
      <c r="M4679" t="s">
        <v>11440</v>
      </c>
      <c r="N4679">
        <v>216</v>
      </c>
      <c r="O4679">
        <v>2.5000000000000001E-2</v>
      </c>
      <c r="P4679">
        <v>20</v>
      </c>
      <c r="Q4679">
        <v>5.6</v>
      </c>
    </row>
    <row r="4680" spans="1:17" hidden="1" x14ac:dyDescent="0.3">
      <c r="A4680" t="s">
        <v>18257</v>
      </c>
      <c r="B4680" t="s">
        <v>18258</v>
      </c>
      <c r="C4680" s="1" t="str">
        <f t="shared" si="478"/>
        <v>21:0647</v>
      </c>
      <c r="D4680" s="1" t="str">
        <f t="shared" si="482"/>
        <v>21:0199</v>
      </c>
      <c r="E4680" t="s">
        <v>18259</v>
      </c>
      <c r="F4680" t="s">
        <v>18260</v>
      </c>
      <c r="H4680">
        <v>45.277376199999999</v>
      </c>
      <c r="I4680">
        <v>-66.260668899999999</v>
      </c>
      <c r="J4680" s="1" t="str">
        <f t="shared" si="483"/>
        <v>Fluid (lake)</v>
      </c>
      <c r="K4680" s="1" t="str">
        <f t="shared" si="484"/>
        <v>Untreated Water</v>
      </c>
      <c r="L4680">
        <v>12</v>
      </c>
      <c r="M4680" t="s">
        <v>11445</v>
      </c>
      <c r="N4680">
        <v>217</v>
      </c>
      <c r="O4680">
        <v>2.5000000000000001E-2</v>
      </c>
      <c r="P4680">
        <v>20</v>
      </c>
      <c r="Q4680">
        <v>5.4</v>
      </c>
    </row>
    <row r="4681" spans="1:17" hidden="1" x14ac:dyDescent="0.3">
      <c r="A4681" t="s">
        <v>18261</v>
      </c>
      <c r="B4681" t="s">
        <v>18262</v>
      </c>
      <c r="C4681" s="1" t="str">
        <f t="shared" si="478"/>
        <v>21:0647</v>
      </c>
      <c r="D4681" s="1" t="str">
        <f t="shared" si="482"/>
        <v>21:0199</v>
      </c>
      <c r="E4681" t="s">
        <v>18263</v>
      </c>
      <c r="F4681" t="s">
        <v>18264</v>
      </c>
      <c r="H4681">
        <v>45.272291500000001</v>
      </c>
      <c r="I4681">
        <v>-66.246495300000007</v>
      </c>
      <c r="J4681" s="1" t="str">
        <f t="shared" si="483"/>
        <v>Fluid (lake)</v>
      </c>
      <c r="K4681" s="1" t="str">
        <f t="shared" si="484"/>
        <v>Untreated Water</v>
      </c>
      <c r="L4681">
        <v>12</v>
      </c>
      <c r="M4681" t="s">
        <v>11450</v>
      </c>
      <c r="N4681">
        <v>218</v>
      </c>
      <c r="O4681">
        <v>2.5000000000000001E-2</v>
      </c>
      <c r="P4681">
        <v>20</v>
      </c>
      <c r="Q4681">
        <v>5.5</v>
      </c>
    </row>
    <row r="4682" spans="1:17" hidden="1" x14ac:dyDescent="0.3">
      <c r="A4682" t="s">
        <v>18265</v>
      </c>
      <c r="B4682" t="s">
        <v>18266</v>
      </c>
      <c r="C4682" s="1" t="str">
        <f t="shared" si="478"/>
        <v>21:0647</v>
      </c>
      <c r="D4682" s="1" t="str">
        <f t="shared" si="482"/>
        <v>21:0199</v>
      </c>
      <c r="E4682" t="s">
        <v>18267</v>
      </c>
      <c r="F4682" t="s">
        <v>18268</v>
      </c>
      <c r="H4682">
        <v>45.285368900000002</v>
      </c>
      <c r="I4682">
        <v>-66.241934799999996</v>
      </c>
      <c r="J4682" s="1" t="str">
        <f t="shared" si="483"/>
        <v>Fluid (lake)</v>
      </c>
      <c r="K4682" s="1" t="str">
        <f t="shared" si="484"/>
        <v>Untreated Water</v>
      </c>
      <c r="L4682">
        <v>12</v>
      </c>
      <c r="M4682" t="s">
        <v>11460</v>
      </c>
      <c r="N4682">
        <v>219</v>
      </c>
      <c r="O4682">
        <v>0.23</v>
      </c>
      <c r="P4682">
        <v>30</v>
      </c>
      <c r="Q4682">
        <v>5.4</v>
      </c>
    </row>
    <row r="4683" spans="1:17" hidden="1" x14ac:dyDescent="0.3">
      <c r="A4683" t="s">
        <v>18269</v>
      </c>
      <c r="B4683" t="s">
        <v>18270</v>
      </c>
      <c r="C4683" s="1" t="str">
        <f t="shared" si="478"/>
        <v>21:0647</v>
      </c>
      <c r="D4683" s="1" t="str">
        <f t="shared" si="482"/>
        <v>21:0199</v>
      </c>
      <c r="E4683" t="s">
        <v>18271</v>
      </c>
      <c r="F4683" t="s">
        <v>18272</v>
      </c>
      <c r="H4683">
        <v>45.275956100000002</v>
      </c>
      <c r="I4683">
        <v>-66.226441899999998</v>
      </c>
      <c r="J4683" s="1" t="str">
        <f t="shared" si="483"/>
        <v>Fluid (lake)</v>
      </c>
      <c r="K4683" s="1" t="str">
        <f t="shared" si="484"/>
        <v>Untreated Water</v>
      </c>
      <c r="L4683">
        <v>12</v>
      </c>
      <c r="M4683" t="s">
        <v>11465</v>
      </c>
      <c r="N4683">
        <v>220</v>
      </c>
      <c r="O4683">
        <v>2.5000000000000001E-2</v>
      </c>
      <c r="P4683">
        <v>20</v>
      </c>
      <c r="Q4683">
        <v>5.9</v>
      </c>
    </row>
    <row r="4684" spans="1:17" hidden="1" x14ac:dyDescent="0.3">
      <c r="A4684" t="s">
        <v>18273</v>
      </c>
      <c r="B4684" t="s">
        <v>18274</v>
      </c>
      <c r="C4684" s="1" t="str">
        <f t="shared" si="478"/>
        <v>21:0647</v>
      </c>
      <c r="D4684" s="1" t="str">
        <f t="shared" si="482"/>
        <v>21:0199</v>
      </c>
      <c r="E4684" t="s">
        <v>18275</v>
      </c>
      <c r="F4684" t="s">
        <v>18276</v>
      </c>
      <c r="H4684">
        <v>45.321273300000001</v>
      </c>
      <c r="I4684">
        <v>-66.207349300000004</v>
      </c>
      <c r="J4684" s="1" t="str">
        <f t="shared" si="483"/>
        <v>Fluid (lake)</v>
      </c>
      <c r="K4684" s="1" t="str">
        <f t="shared" si="484"/>
        <v>Untreated Water</v>
      </c>
      <c r="L4684">
        <v>12</v>
      </c>
      <c r="M4684" t="s">
        <v>11470</v>
      </c>
      <c r="N4684">
        <v>221</v>
      </c>
      <c r="O4684">
        <v>2.5000000000000001E-2</v>
      </c>
      <c r="P4684">
        <v>20</v>
      </c>
      <c r="Q4684">
        <v>5.2</v>
      </c>
    </row>
    <row r="4685" spans="1:17" hidden="1" x14ac:dyDescent="0.3">
      <c r="A4685" t="s">
        <v>18277</v>
      </c>
      <c r="B4685" t="s">
        <v>18278</v>
      </c>
      <c r="C4685" s="1" t="str">
        <f t="shared" si="478"/>
        <v>21:0647</v>
      </c>
      <c r="D4685" s="1" t="str">
        <f t="shared" si="482"/>
        <v>21:0199</v>
      </c>
      <c r="E4685" t="s">
        <v>18279</v>
      </c>
      <c r="F4685" t="s">
        <v>18280</v>
      </c>
      <c r="H4685">
        <v>45.418885600000003</v>
      </c>
      <c r="I4685">
        <v>-66.383318500000001</v>
      </c>
      <c r="J4685" s="1" t="str">
        <f t="shared" si="483"/>
        <v>Fluid (lake)</v>
      </c>
      <c r="K4685" s="1" t="str">
        <f t="shared" si="484"/>
        <v>Untreated Water</v>
      </c>
      <c r="L4685">
        <v>12</v>
      </c>
      <c r="M4685" t="s">
        <v>11475</v>
      </c>
      <c r="N4685">
        <v>222</v>
      </c>
      <c r="O4685">
        <v>2.5000000000000001E-2</v>
      </c>
      <c r="P4685">
        <v>150</v>
      </c>
      <c r="Q4685">
        <v>4.5999999999999996</v>
      </c>
    </row>
    <row r="4686" spans="1:17" hidden="1" x14ac:dyDescent="0.3">
      <c r="A4686" t="s">
        <v>18281</v>
      </c>
      <c r="B4686" t="s">
        <v>18282</v>
      </c>
      <c r="C4686" s="1" t="str">
        <f t="shared" si="478"/>
        <v>21:0647</v>
      </c>
      <c r="D4686" s="1" t="str">
        <f t="shared" si="482"/>
        <v>21:0199</v>
      </c>
      <c r="E4686" t="s">
        <v>18283</v>
      </c>
      <c r="F4686" t="s">
        <v>18284</v>
      </c>
      <c r="H4686">
        <v>45.411195900000003</v>
      </c>
      <c r="I4686">
        <v>-66.410855999999995</v>
      </c>
      <c r="J4686" s="1" t="str">
        <f t="shared" si="483"/>
        <v>Fluid (lake)</v>
      </c>
      <c r="K4686" s="1" t="str">
        <f t="shared" si="484"/>
        <v>Untreated Water</v>
      </c>
      <c r="L4686">
        <v>12</v>
      </c>
      <c r="M4686" t="s">
        <v>11480</v>
      </c>
      <c r="N4686">
        <v>223</v>
      </c>
      <c r="O4686">
        <v>0.37</v>
      </c>
      <c r="P4686">
        <v>190</v>
      </c>
      <c r="Q4686">
        <v>4.8</v>
      </c>
    </row>
    <row r="4687" spans="1:17" hidden="1" x14ac:dyDescent="0.3">
      <c r="A4687" t="s">
        <v>18285</v>
      </c>
      <c r="B4687" t="s">
        <v>18286</v>
      </c>
      <c r="C4687" s="1" t="str">
        <f t="shared" si="478"/>
        <v>21:0647</v>
      </c>
      <c r="D4687" s="1" t="str">
        <f t="shared" si="482"/>
        <v>21:0199</v>
      </c>
      <c r="E4687" t="s">
        <v>18287</v>
      </c>
      <c r="F4687" t="s">
        <v>18288</v>
      </c>
      <c r="H4687">
        <v>45.4317724</v>
      </c>
      <c r="I4687">
        <v>-66.420768899999999</v>
      </c>
      <c r="J4687" s="1" t="str">
        <f t="shared" si="483"/>
        <v>Fluid (lake)</v>
      </c>
      <c r="K4687" s="1" t="str">
        <f t="shared" si="484"/>
        <v>Untreated Water</v>
      </c>
      <c r="L4687">
        <v>12</v>
      </c>
      <c r="M4687" t="s">
        <v>12548</v>
      </c>
      <c r="N4687">
        <v>224</v>
      </c>
      <c r="O4687">
        <v>0.27</v>
      </c>
      <c r="P4687">
        <v>190</v>
      </c>
      <c r="Q4687">
        <v>4.9000000000000004</v>
      </c>
    </row>
    <row r="4688" spans="1:17" hidden="1" x14ac:dyDescent="0.3">
      <c r="A4688" t="s">
        <v>18289</v>
      </c>
      <c r="B4688" t="s">
        <v>18290</v>
      </c>
      <c r="C4688" s="1" t="str">
        <f t="shared" si="478"/>
        <v>21:0647</v>
      </c>
      <c r="D4688" s="1" t="str">
        <f>HYPERLINK("http://geochem.nrcan.gc.ca/cdogs/content/svy/svy_e.htm", "")</f>
        <v/>
      </c>
      <c r="G4688" s="1" t="str">
        <f>HYPERLINK("http://geochem.nrcan.gc.ca/cdogs/content/cr_/cr_00082_e.htm", "82")</f>
        <v>82</v>
      </c>
      <c r="J4688" t="s">
        <v>11453</v>
      </c>
      <c r="K4688" t="s">
        <v>11454</v>
      </c>
      <c r="L4688">
        <v>13</v>
      </c>
      <c r="M4688" t="s">
        <v>11455</v>
      </c>
      <c r="N4688">
        <v>225</v>
      </c>
      <c r="O4688">
        <v>0.55000000000000004</v>
      </c>
      <c r="P4688">
        <v>350</v>
      </c>
      <c r="Q4688">
        <v>7.3</v>
      </c>
    </row>
    <row r="4689" spans="1:17" hidden="1" x14ac:dyDescent="0.3">
      <c r="A4689" t="s">
        <v>18291</v>
      </c>
      <c r="B4689" t="s">
        <v>18292</v>
      </c>
      <c r="C4689" s="1" t="str">
        <f t="shared" si="478"/>
        <v>21:0647</v>
      </c>
      <c r="D4689" s="1" t="str">
        <f t="shared" ref="D4689:D4715" si="485">HYPERLINK("http://geochem.nrcan.gc.ca/cdogs/content/svy/svy210199_e.htm", "21:0199")</f>
        <v>21:0199</v>
      </c>
      <c r="E4689" t="s">
        <v>18293</v>
      </c>
      <c r="F4689" t="s">
        <v>18294</v>
      </c>
      <c r="H4689">
        <v>45.419373700000001</v>
      </c>
      <c r="I4689">
        <v>-66.443829199999996</v>
      </c>
      <c r="J4689" s="1" t="str">
        <f t="shared" ref="J4689:J4715" si="486">HYPERLINK("http://geochem.nrcan.gc.ca/cdogs/content/kwd/kwd020016_e.htm", "Fluid (lake)")</f>
        <v>Fluid (lake)</v>
      </c>
      <c r="K4689" s="1" t="str">
        <f t="shared" ref="K4689:K4715" si="487">HYPERLINK("http://geochem.nrcan.gc.ca/cdogs/content/kwd/kwd080007_e.htm", "Untreated Water")</f>
        <v>Untreated Water</v>
      </c>
      <c r="L4689">
        <v>13</v>
      </c>
      <c r="M4689" t="s">
        <v>11431</v>
      </c>
      <c r="N4689">
        <v>226</v>
      </c>
      <c r="O4689">
        <v>0.23</v>
      </c>
      <c r="P4689">
        <v>140</v>
      </c>
      <c r="Q4689">
        <v>5.3</v>
      </c>
    </row>
    <row r="4690" spans="1:17" hidden="1" x14ac:dyDescent="0.3">
      <c r="A4690" t="s">
        <v>18295</v>
      </c>
      <c r="B4690" t="s">
        <v>18296</v>
      </c>
      <c r="C4690" s="1" t="str">
        <f t="shared" si="478"/>
        <v>21:0647</v>
      </c>
      <c r="D4690" s="1" t="str">
        <f t="shared" si="485"/>
        <v>21:0199</v>
      </c>
      <c r="E4690" t="s">
        <v>18293</v>
      </c>
      <c r="F4690" t="s">
        <v>18297</v>
      </c>
      <c r="H4690">
        <v>45.419373700000001</v>
      </c>
      <c r="I4690">
        <v>-66.443829199999996</v>
      </c>
      <c r="J4690" s="1" t="str">
        <f t="shared" si="486"/>
        <v>Fluid (lake)</v>
      </c>
      <c r="K4690" s="1" t="str">
        <f t="shared" si="487"/>
        <v>Untreated Water</v>
      </c>
      <c r="L4690">
        <v>13</v>
      </c>
      <c r="M4690" t="s">
        <v>11435</v>
      </c>
      <c r="N4690">
        <v>227</v>
      </c>
      <c r="O4690">
        <v>0.22</v>
      </c>
      <c r="P4690">
        <v>130</v>
      </c>
      <c r="Q4690">
        <v>5.0999999999999996</v>
      </c>
    </row>
    <row r="4691" spans="1:17" hidden="1" x14ac:dyDescent="0.3">
      <c r="A4691" t="s">
        <v>18298</v>
      </c>
      <c r="B4691" t="s">
        <v>18299</v>
      </c>
      <c r="C4691" s="1" t="str">
        <f t="shared" si="478"/>
        <v>21:0647</v>
      </c>
      <c r="D4691" s="1" t="str">
        <f t="shared" si="485"/>
        <v>21:0199</v>
      </c>
      <c r="E4691" t="s">
        <v>18300</v>
      </c>
      <c r="F4691" t="s">
        <v>18301</v>
      </c>
      <c r="H4691">
        <v>45.448827600000001</v>
      </c>
      <c r="I4691">
        <v>-66.470990900000004</v>
      </c>
      <c r="J4691" s="1" t="str">
        <f t="shared" si="486"/>
        <v>Fluid (lake)</v>
      </c>
      <c r="K4691" s="1" t="str">
        <f t="shared" si="487"/>
        <v>Untreated Water</v>
      </c>
      <c r="L4691">
        <v>13</v>
      </c>
      <c r="M4691" t="s">
        <v>11392</v>
      </c>
      <c r="N4691">
        <v>228</v>
      </c>
      <c r="O4691">
        <v>7.0000000000000007E-2</v>
      </c>
      <c r="P4691">
        <v>130</v>
      </c>
      <c r="Q4691">
        <v>5.0999999999999996</v>
      </c>
    </row>
    <row r="4692" spans="1:17" hidden="1" x14ac:dyDescent="0.3">
      <c r="A4692" t="s">
        <v>18302</v>
      </c>
      <c r="B4692" t="s">
        <v>18303</v>
      </c>
      <c r="C4692" s="1" t="str">
        <f t="shared" si="478"/>
        <v>21:0647</v>
      </c>
      <c r="D4692" s="1" t="str">
        <f t="shared" si="485"/>
        <v>21:0199</v>
      </c>
      <c r="E4692" t="s">
        <v>18304</v>
      </c>
      <c r="F4692" t="s">
        <v>18305</v>
      </c>
      <c r="H4692">
        <v>45.449794400000002</v>
      </c>
      <c r="I4692">
        <v>-66.510911300000004</v>
      </c>
      <c r="J4692" s="1" t="str">
        <f t="shared" si="486"/>
        <v>Fluid (lake)</v>
      </c>
      <c r="K4692" s="1" t="str">
        <f t="shared" si="487"/>
        <v>Untreated Water</v>
      </c>
      <c r="L4692">
        <v>13</v>
      </c>
      <c r="M4692" t="s">
        <v>11397</v>
      </c>
      <c r="N4692">
        <v>229</v>
      </c>
      <c r="O4692">
        <v>0.9</v>
      </c>
      <c r="P4692">
        <v>160</v>
      </c>
      <c r="Q4692">
        <v>5.5</v>
      </c>
    </row>
    <row r="4693" spans="1:17" hidden="1" x14ac:dyDescent="0.3">
      <c r="A4693" t="s">
        <v>18306</v>
      </c>
      <c r="B4693" t="s">
        <v>18307</v>
      </c>
      <c r="C4693" s="1" t="str">
        <f t="shared" si="478"/>
        <v>21:0647</v>
      </c>
      <c r="D4693" s="1" t="str">
        <f t="shared" si="485"/>
        <v>21:0199</v>
      </c>
      <c r="E4693" t="s">
        <v>18308</v>
      </c>
      <c r="F4693" t="s">
        <v>18309</v>
      </c>
      <c r="H4693">
        <v>45.439729200000002</v>
      </c>
      <c r="I4693">
        <v>-66.557511099999999</v>
      </c>
      <c r="J4693" s="1" t="str">
        <f t="shared" si="486"/>
        <v>Fluid (lake)</v>
      </c>
      <c r="K4693" s="1" t="str">
        <f t="shared" si="487"/>
        <v>Untreated Water</v>
      </c>
      <c r="L4693">
        <v>13</v>
      </c>
      <c r="M4693" t="s">
        <v>11402</v>
      </c>
      <c r="N4693">
        <v>230</v>
      </c>
      <c r="O4693">
        <v>0.22</v>
      </c>
      <c r="P4693">
        <v>30</v>
      </c>
      <c r="Q4693">
        <v>4.9000000000000004</v>
      </c>
    </row>
    <row r="4694" spans="1:17" hidden="1" x14ac:dyDescent="0.3">
      <c r="A4694" t="s">
        <v>18310</v>
      </c>
      <c r="B4694" t="s">
        <v>18311</v>
      </c>
      <c r="C4694" s="1" t="str">
        <f t="shared" si="478"/>
        <v>21:0647</v>
      </c>
      <c r="D4694" s="1" t="str">
        <f t="shared" si="485"/>
        <v>21:0199</v>
      </c>
      <c r="E4694" t="s">
        <v>18312</v>
      </c>
      <c r="F4694" t="s">
        <v>18313</v>
      </c>
      <c r="H4694">
        <v>45.446026199999999</v>
      </c>
      <c r="I4694">
        <v>-66.613067999999998</v>
      </c>
      <c r="J4694" s="1" t="str">
        <f t="shared" si="486"/>
        <v>Fluid (lake)</v>
      </c>
      <c r="K4694" s="1" t="str">
        <f t="shared" si="487"/>
        <v>Untreated Water</v>
      </c>
      <c r="L4694">
        <v>13</v>
      </c>
      <c r="M4694" t="s">
        <v>11411</v>
      </c>
      <c r="N4694">
        <v>231</v>
      </c>
      <c r="O4694">
        <v>0.05</v>
      </c>
      <c r="P4694">
        <v>30</v>
      </c>
      <c r="Q4694">
        <v>5.4</v>
      </c>
    </row>
    <row r="4695" spans="1:17" hidden="1" x14ac:dyDescent="0.3">
      <c r="A4695" t="s">
        <v>18314</v>
      </c>
      <c r="B4695" t="s">
        <v>18315</v>
      </c>
      <c r="C4695" s="1" t="str">
        <f t="shared" si="478"/>
        <v>21:0647</v>
      </c>
      <c r="D4695" s="1" t="str">
        <f t="shared" si="485"/>
        <v>21:0199</v>
      </c>
      <c r="E4695" t="s">
        <v>18316</v>
      </c>
      <c r="F4695" t="s">
        <v>18317</v>
      </c>
      <c r="H4695">
        <v>45.4459862</v>
      </c>
      <c r="I4695">
        <v>-66.676122599999999</v>
      </c>
      <c r="J4695" s="1" t="str">
        <f t="shared" si="486"/>
        <v>Fluid (lake)</v>
      </c>
      <c r="K4695" s="1" t="str">
        <f t="shared" si="487"/>
        <v>Untreated Water</v>
      </c>
      <c r="L4695">
        <v>13</v>
      </c>
      <c r="M4695" t="s">
        <v>11416</v>
      </c>
      <c r="N4695">
        <v>232</v>
      </c>
      <c r="O4695">
        <v>0.09</v>
      </c>
      <c r="P4695">
        <v>40</v>
      </c>
      <c r="Q4695">
        <v>5.2</v>
      </c>
    </row>
    <row r="4696" spans="1:17" hidden="1" x14ac:dyDescent="0.3">
      <c r="A4696" t="s">
        <v>18318</v>
      </c>
      <c r="B4696" t="s">
        <v>18319</v>
      </c>
      <c r="C4696" s="1" t="str">
        <f t="shared" si="478"/>
        <v>21:0647</v>
      </c>
      <c r="D4696" s="1" t="str">
        <f t="shared" si="485"/>
        <v>21:0199</v>
      </c>
      <c r="E4696" t="s">
        <v>18320</v>
      </c>
      <c r="F4696" t="s">
        <v>18321</v>
      </c>
      <c r="H4696">
        <v>45.445802499999999</v>
      </c>
      <c r="I4696">
        <v>-66.691922500000004</v>
      </c>
      <c r="J4696" s="1" t="str">
        <f t="shared" si="486"/>
        <v>Fluid (lake)</v>
      </c>
      <c r="K4696" s="1" t="str">
        <f t="shared" si="487"/>
        <v>Untreated Water</v>
      </c>
      <c r="L4696">
        <v>13</v>
      </c>
      <c r="M4696" t="s">
        <v>11421</v>
      </c>
      <c r="N4696">
        <v>233</v>
      </c>
      <c r="O4696">
        <v>0.08</v>
      </c>
      <c r="P4696">
        <v>40</v>
      </c>
      <c r="Q4696">
        <v>4.7</v>
      </c>
    </row>
    <row r="4697" spans="1:17" hidden="1" x14ac:dyDescent="0.3">
      <c r="A4697" t="s">
        <v>18322</v>
      </c>
      <c r="B4697" t="s">
        <v>18323</v>
      </c>
      <c r="C4697" s="1" t="str">
        <f t="shared" si="478"/>
        <v>21:0647</v>
      </c>
      <c r="D4697" s="1" t="str">
        <f t="shared" si="485"/>
        <v>21:0199</v>
      </c>
      <c r="E4697" t="s">
        <v>18324</v>
      </c>
      <c r="F4697" t="s">
        <v>18325</v>
      </c>
      <c r="H4697">
        <v>45.460380000000001</v>
      </c>
      <c r="I4697">
        <v>-66.691264000000004</v>
      </c>
      <c r="J4697" s="1" t="str">
        <f t="shared" si="486"/>
        <v>Fluid (lake)</v>
      </c>
      <c r="K4697" s="1" t="str">
        <f t="shared" si="487"/>
        <v>Untreated Water</v>
      </c>
      <c r="L4697">
        <v>13</v>
      </c>
      <c r="M4697" t="s">
        <v>11426</v>
      </c>
      <c r="N4697">
        <v>234</v>
      </c>
      <c r="O4697">
        <v>2.5000000000000001E-2</v>
      </c>
      <c r="P4697">
        <v>40</v>
      </c>
      <c r="Q4697">
        <v>5.9</v>
      </c>
    </row>
    <row r="4698" spans="1:17" hidden="1" x14ac:dyDescent="0.3">
      <c r="A4698" t="s">
        <v>18326</v>
      </c>
      <c r="B4698" t="s">
        <v>18327</v>
      </c>
      <c r="C4698" s="1" t="str">
        <f t="shared" si="478"/>
        <v>21:0647</v>
      </c>
      <c r="D4698" s="1" t="str">
        <f t="shared" si="485"/>
        <v>21:0199</v>
      </c>
      <c r="E4698" t="s">
        <v>18328</v>
      </c>
      <c r="F4698" t="s">
        <v>18329</v>
      </c>
      <c r="H4698">
        <v>45.460220999999997</v>
      </c>
      <c r="I4698">
        <v>-66.711543699999993</v>
      </c>
      <c r="J4698" s="1" t="str">
        <f t="shared" si="486"/>
        <v>Fluid (lake)</v>
      </c>
      <c r="K4698" s="1" t="str">
        <f t="shared" si="487"/>
        <v>Untreated Water</v>
      </c>
      <c r="L4698">
        <v>13</v>
      </c>
      <c r="M4698" t="s">
        <v>11440</v>
      </c>
      <c r="N4698">
        <v>235</v>
      </c>
      <c r="O4698">
        <v>2.5000000000000001E-2</v>
      </c>
      <c r="P4698">
        <v>20</v>
      </c>
      <c r="Q4698">
        <v>5.2</v>
      </c>
    </row>
    <row r="4699" spans="1:17" hidden="1" x14ac:dyDescent="0.3">
      <c r="A4699" t="s">
        <v>18330</v>
      </c>
      <c r="B4699" t="s">
        <v>18331</v>
      </c>
      <c r="C4699" s="1" t="str">
        <f t="shared" si="478"/>
        <v>21:0647</v>
      </c>
      <c r="D4699" s="1" t="str">
        <f t="shared" si="485"/>
        <v>21:0199</v>
      </c>
      <c r="E4699" t="s">
        <v>18332</v>
      </c>
      <c r="F4699" t="s">
        <v>18333</v>
      </c>
      <c r="H4699">
        <v>45.457198099999999</v>
      </c>
      <c r="I4699">
        <v>-66.735557600000007</v>
      </c>
      <c r="J4699" s="1" t="str">
        <f t="shared" si="486"/>
        <v>Fluid (lake)</v>
      </c>
      <c r="K4699" s="1" t="str">
        <f t="shared" si="487"/>
        <v>Untreated Water</v>
      </c>
      <c r="L4699">
        <v>13</v>
      </c>
      <c r="M4699" t="s">
        <v>11445</v>
      </c>
      <c r="N4699">
        <v>236</v>
      </c>
      <c r="O4699">
        <v>2.5000000000000001E-2</v>
      </c>
      <c r="P4699">
        <v>80</v>
      </c>
      <c r="Q4699">
        <v>5.3</v>
      </c>
    </row>
    <row r="4700" spans="1:17" hidden="1" x14ac:dyDescent="0.3">
      <c r="A4700" t="s">
        <v>18334</v>
      </c>
      <c r="B4700" t="s">
        <v>18335</v>
      </c>
      <c r="C4700" s="1" t="str">
        <f t="shared" si="478"/>
        <v>21:0647</v>
      </c>
      <c r="D4700" s="1" t="str">
        <f t="shared" si="485"/>
        <v>21:0199</v>
      </c>
      <c r="E4700" t="s">
        <v>18336</v>
      </c>
      <c r="F4700" t="s">
        <v>18337</v>
      </c>
      <c r="H4700">
        <v>45.513323499999998</v>
      </c>
      <c r="I4700">
        <v>-66.714053399999997</v>
      </c>
      <c r="J4700" s="1" t="str">
        <f t="shared" si="486"/>
        <v>Fluid (lake)</v>
      </c>
      <c r="K4700" s="1" t="str">
        <f t="shared" si="487"/>
        <v>Untreated Water</v>
      </c>
      <c r="L4700">
        <v>13</v>
      </c>
      <c r="M4700" t="s">
        <v>11450</v>
      </c>
      <c r="N4700">
        <v>237</v>
      </c>
      <c r="O4700">
        <v>0.62</v>
      </c>
      <c r="P4700">
        <v>80</v>
      </c>
      <c r="Q4700">
        <v>5.4</v>
      </c>
    </row>
    <row r="4701" spans="1:17" hidden="1" x14ac:dyDescent="0.3">
      <c r="A4701" t="s">
        <v>18338</v>
      </c>
      <c r="B4701" t="s">
        <v>18339</v>
      </c>
      <c r="C4701" s="1" t="str">
        <f t="shared" si="478"/>
        <v>21:0647</v>
      </c>
      <c r="D4701" s="1" t="str">
        <f t="shared" si="485"/>
        <v>21:0199</v>
      </c>
      <c r="E4701" t="s">
        <v>18340</v>
      </c>
      <c r="F4701" t="s">
        <v>18341</v>
      </c>
      <c r="H4701">
        <v>45.528505000000003</v>
      </c>
      <c r="I4701">
        <v>-66.712555499999993</v>
      </c>
      <c r="J4701" s="1" t="str">
        <f t="shared" si="486"/>
        <v>Fluid (lake)</v>
      </c>
      <c r="K4701" s="1" t="str">
        <f t="shared" si="487"/>
        <v>Untreated Water</v>
      </c>
      <c r="L4701">
        <v>13</v>
      </c>
      <c r="M4701" t="s">
        <v>11460</v>
      </c>
      <c r="N4701">
        <v>238</v>
      </c>
      <c r="O4701">
        <v>0.18</v>
      </c>
      <c r="P4701">
        <v>160</v>
      </c>
      <c r="Q4701">
        <v>5.6</v>
      </c>
    </row>
    <row r="4702" spans="1:17" hidden="1" x14ac:dyDescent="0.3">
      <c r="A4702" t="s">
        <v>18342</v>
      </c>
      <c r="B4702" t="s">
        <v>18343</v>
      </c>
      <c r="C4702" s="1" t="str">
        <f t="shared" si="478"/>
        <v>21:0647</v>
      </c>
      <c r="D4702" s="1" t="str">
        <f t="shared" si="485"/>
        <v>21:0199</v>
      </c>
      <c r="E4702" t="s">
        <v>18344</v>
      </c>
      <c r="F4702" t="s">
        <v>18345</v>
      </c>
      <c r="H4702">
        <v>45.548335700000003</v>
      </c>
      <c r="I4702">
        <v>-66.689384700000005</v>
      </c>
      <c r="J4702" s="1" t="str">
        <f t="shared" si="486"/>
        <v>Fluid (lake)</v>
      </c>
      <c r="K4702" s="1" t="str">
        <f t="shared" si="487"/>
        <v>Untreated Water</v>
      </c>
      <c r="L4702">
        <v>13</v>
      </c>
      <c r="M4702" t="s">
        <v>11465</v>
      </c>
      <c r="N4702">
        <v>239</v>
      </c>
      <c r="O4702">
        <v>2.5000000000000001E-2</v>
      </c>
      <c r="P4702">
        <v>100</v>
      </c>
      <c r="Q4702">
        <v>5.7</v>
      </c>
    </row>
    <row r="4703" spans="1:17" hidden="1" x14ac:dyDescent="0.3">
      <c r="A4703" t="s">
        <v>18346</v>
      </c>
      <c r="B4703" t="s">
        <v>18347</v>
      </c>
      <c r="C4703" s="1" t="str">
        <f t="shared" si="478"/>
        <v>21:0647</v>
      </c>
      <c r="D4703" s="1" t="str">
        <f t="shared" si="485"/>
        <v>21:0199</v>
      </c>
      <c r="E4703" t="s">
        <v>18348</v>
      </c>
      <c r="F4703" t="s">
        <v>18349</v>
      </c>
      <c r="H4703">
        <v>45.514513399999998</v>
      </c>
      <c r="I4703">
        <v>-66.687311199999996</v>
      </c>
      <c r="J4703" s="1" t="str">
        <f t="shared" si="486"/>
        <v>Fluid (lake)</v>
      </c>
      <c r="K4703" s="1" t="str">
        <f t="shared" si="487"/>
        <v>Untreated Water</v>
      </c>
      <c r="L4703">
        <v>13</v>
      </c>
      <c r="M4703" t="s">
        <v>11470</v>
      </c>
      <c r="N4703">
        <v>240</v>
      </c>
      <c r="O4703">
        <v>2.5000000000000001E-2</v>
      </c>
      <c r="P4703">
        <v>120</v>
      </c>
      <c r="Q4703">
        <v>5.3</v>
      </c>
    </row>
    <row r="4704" spans="1:17" hidden="1" x14ac:dyDescent="0.3">
      <c r="A4704" t="s">
        <v>18350</v>
      </c>
      <c r="B4704" t="s">
        <v>18351</v>
      </c>
      <c r="C4704" s="1" t="str">
        <f t="shared" si="478"/>
        <v>21:0647</v>
      </c>
      <c r="D4704" s="1" t="str">
        <f t="shared" si="485"/>
        <v>21:0199</v>
      </c>
      <c r="E4704" t="s">
        <v>18352</v>
      </c>
      <c r="F4704" t="s">
        <v>18353</v>
      </c>
      <c r="H4704">
        <v>45.504961600000001</v>
      </c>
      <c r="I4704">
        <v>-66.658503600000003</v>
      </c>
      <c r="J4704" s="1" t="str">
        <f t="shared" si="486"/>
        <v>Fluid (lake)</v>
      </c>
      <c r="K4704" s="1" t="str">
        <f t="shared" si="487"/>
        <v>Untreated Water</v>
      </c>
      <c r="L4704">
        <v>13</v>
      </c>
      <c r="M4704" t="s">
        <v>11475</v>
      </c>
      <c r="N4704">
        <v>241</v>
      </c>
      <c r="O4704">
        <v>2.5000000000000001E-2</v>
      </c>
      <c r="P4704">
        <v>20</v>
      </c>
      <c r="Q4704">
        <v>5.8</v>
      </c>
    </row>
    <row r="4705" spans="1:17" hidden="1" x14ac:dyDescent="0.3">
      <c r="A4705" t="s">
        <v>18354</v>
      </c>
      <c r="B4705" t="s">
        <v>18355</v>
      </c>
      <c r="C4705" s="1" t="str">
        <f t="shared" si="478"/>
        <v>21:0647</v>
      </c>
      <c r="D4705" s="1" t="str">
        <f t="shared" si="485"/>
        <v>21:0199</v>
      </c>
      <c r="E4705" t="s">
        <v>18356</v>
      </c>
      <c r="F4705" t="s">
        <v>18357</v>
      </c>
      <c r="H4705">
        <v>45.495501400000002</v>
      </c>
      <c r="I4705">
        <v>-66.672589799999997</v>
      </c>
      <c r="J4705" s="1" t="str">
        <f t="shared" si="486"/>
        <v>Fluid (lake)</v>
      </c>
      <c r="K4705" s="1" t="str">
        <f t="shared" si="487"/>
        <v>Untreated Water</v>
      </c>
      <c r="L4705">
        <v>13</v>
      </c>
      <c r="M4705" t="s">
        <v>11480</v>
      </c>
      <c r="N4705">
        <v>242</v>
      </c>
      <c r="O4705">
        <v>2.5000000000000001E-2</v>
      </c>
      <c r="P4705">
        <v>50</v>
      </c>
      <c r="Q4705">
        <v>5.4</v>
      </c>
    </row>
    <row r="4706" spans="1:17" hidden="1" x14ac:dyDescent="0.3">
      <c r="A4706" t="s">
        <v>18358</v>
      </c>
      <c r="B4706" t="s">
        <v>18359</v>
      </c>
      <c r="C4706" s="1" t="str">
        <f t="shared" si="478"/>
        <v>21:0647</v>
      </c>
      <c r="D4706" s="1" t="str">
        <f t="shared" si="485"/>
        <v>21:0199</v>
      </c>
      <c r="E4706" t="s">
        <v>18360</v>
      </c>
      <c r="F4706" t="s">
        <v>18361</v>
      </c>
      <c r="H4706">
        <v>45.483518699999998</v>
      </c>
      <c r="I4706">
        <v>-66.654004799999996</v>
      </c>
      <c r="J4706" s="1" t="str">
        <f t="shared" si="486"/>
        <v>Fluid (lake)</v>
      </c>
      <c r="K4706" s="1" t="str">
        <f t="shared" si="487"/>
        <v>Untreated Water</v>
      </c>
      <c r="L4706">
        <v>13</v>
      </c>
      <c r="M4706" t="s">
        <v>12548</v>
      </c>
      <c r="N4706">
        <v>243</v>
      </c>
      <c r="O4706">
        <v>2.5000000000000001E-2</v>
      </c>
      <c r="P4706">
        <v>30</v>
      </c>
      <c r="Q4706">
        <v>5.7</v>
      </c>
    </row>
    <row r="4707" spans="1:17" hidden="1" x14ac:dyDescent="0.3">
      <c r="A4707" t="s">
        <v>18362</v>
      </c>
      <c r="B4707" t="s">
        <v>18363</v>
      </c>
      <c r="C4707" s="1" t="str">
        <f t="shared" si="478"/>
        <v>21:0647</v>
      </c>
      <c r="D4707" s="1" t="str">
        <f t="shared" si="485"/>
        <v>21:0199</v>
      </c>
      <c r="E4707" t="s">
        <v>18364</v>
      </c>
      <c r="F4707" t="s">
        <v>18365</v>
      </c>
      <c r="H4707">
        <v>45.465669699999999</v>
      </c>
      <c r="I4707">
        <v>-66.638743000000005</v>
      </c>
      <c r="J4707" s="1" t="str">
        <f t="shared" si="486"/>
        <v>Fluid (lake)</v>
      </c>
      <c r="K4707" s="1" t="str">
        <f t="shared" si="487"/>
        <v>Untreated Water</v>
      </c>
      <c r="L4707">
        <v>14</v>
      </c>
      <c r="M4707" t="s">
        <v>11392</v>
      </c>
      <c r="N4707">
        <v>244</v>
      </c>
      <c r="O4707">
        <v>2.5000000000000001E-2</v>
      </c>
      <c r="P4707">
        <v>80</v>
      </c>
      <c r="Q4707">
        <v>5.7</v>
      </c>
    </row>
    <row r="4708" spans="1:17" hidden="1" x14ac:dyDescent="0.3">
      <c r="A4708" t="s">
        <v>18366</v>
      </c>
      <c r="B4708" t="s">
        <v>18367</v>
      </c>
      <c r="C4708" s="1" t="str">
        <f t="shared" si="478"/>
        <v>21:0647</v>
      </c>
      <c r="D4708" s="1" t="str">
        <f t="shared" si="485"/>
        <v>21:0199</v>
      </c>
      <c r="E4708" t="s">
        <v>18368</v>
      </c>
      <c r="F4708" t="s">
        <v>18369</v>
      </c>
      <c r="H4708">
        <v>45.466527599999999</v>
      </c>
      <c r="I4708">
        <v>-66.568557499999997</v>
      </c>
      <c r="J4708" s="1" t="str">
        <f t="shared" si="486"/>
        <v>Fluid (lake)</v>
      </c>
      <c r="K4708" s="1" t="str">
        <f t="shared" si="487"/>
        <v>Untreated Water</v>
      </c>
      <c r="L4708">
        <v>14</v>
      </c>
      <c r="M4708" t="s">
        <v>11397</v>
      </c>
      <c r="N4708">
        <v>245</v>
      </c>
      <c r="O4708">
        <v>0.13</v>
      </c>
      <c r="P4708">
        <v>60</v>
      </c>
      <c r="Q4708">
        <v>5.0999999999999996</v>
      </c>
    </row>
    <row r="4709" spans="1:17" hidden="1" x14ac:dyDescent="0.3">
      <c r="A4709" t="s">
        <v>18370</v>
      </c>
      <c r="B4709" t="s">
        <v>18371</v>
      </c>
      <c r="C4709" s="1" t="str">
        <f t="shared" si="478"/>
        <v>21:0647</v>
      </c>
      <c r="D4709" s="1" t="str">
        <f t="shared" si="485"/>
        <v>21:0199</v>
      </c>
      <c r="E4709" t="s">
        <v>18372</v>
      </c>
      <c r="F4709" t="s">
        <v>18373</v>
      </c>
      <c r="H4709">
        <v>45.488903499999999</v>
      </c>
      <c r="I4709">
        <v>-66.572316999999998</v>
      </c>
      <c r="J4709" s="1" t="str">
        <f t="shared" si="486"/>
        <v>Fluid (lake)</v>
      </c>
      <c r="K4709" s="1" t="str">
        <f t="shared" si="487"/>
        <v>Untreated Water</v>
      </c>
      <c r="L4709">
        <v>14</v>
      </c>
      <c r="M4709" t="s">
        <v>11402</v>
      </c>
      <c r="N4709">
        <v>246</v>
      </c>
      <c r="O4709">
        <v>0.08</v>
      </c>
      <c r="P4709">
        <v>40</v>
      </c>
      <c r="Q4709">
        <v>5.3</v>
      </c>
    </row>
    <row r="4710" spans="1:17" hidden="1" x14ac:dyDescent="0.3">
      <c r="A4710" t="s">
        <v>18374</v>
      </c>
      <c r="B4710" t="s">
        <v>18375</v>
      </c>
      <c r="C4710" s="1" t="str">
        <f t="shared" si="478"/>
        <v>21:0647</v>
      </c>
      <c r="D4710" s="1" t="str">
        <f t="shared" si="485"/>
        <v>21:0199</v>
      </c>
      <c r="E4710" t="s">
        <v>18376</v>
      </c>
      <c r="F4710" t="s">
        <v>18377</v>
      </c>
      <c r="H4710">
        <v>45.523540500000003</v>
      </c>
      <c r="I4710">
        <v>-66.568112900000003</v>
      </c>
      <c r="J4710" s="1" t="str">
        <f t="shared" si="486"/>
        <v>Fluid (lake)</v>
      </c>
      <c r="K4710" s="1" t="str">
        <f t="shared" si="487"/>
        <v>Untreated Water</v>
      </c>
      <c r="L4710">
        <v>14</v>
      </c>
      <c r="M4710" t="s">
        <v>11411</v>
      </c>
      <c r="N4710">
        <v>247</v>
      </c>
      <c r="O4710">
        <v>2.5000000000000001E-2</v>
      </c>
      <c r="P4710">
        <v>20</v>
      </c>
      <c r="Q4710">
        <v>5.8</v>
      </c>
    </row>
    <row r="4711" spans="1:17" hidden="1" x14ac:dyDescent="0.3">
      <c r="A4711" t="s">
        <v>18378</v>
      </c>
      <c r="B4711" t="s">
        <v>18379</v>
      </c>
      <c r="C4711" s="1" t="str">
        <f t="shared" si="478"/>
        <v>21:0647</v>
      </c>
      <c r="D4711" s="1" t="str">
        <f t="shared" si="485"/>
        <v>21:0199</v>
      </c>
      <c r="E4711" t="s">
        <v>18380</v>
      </c>
      <c r="F4711" t="s">
        <v>18381</v>
      </c>
      <c r="H4711">
        <v>45.502741800000003</v>
      </c>
      <c r="I4711">
        <v>-66.514722599999999</v>
      </c>
      <c r="J4711" s="1" t="str">
        <f t="shared" si="486"/>
        <v>Fluid (lake)</v>
      </c>
      <c r="K4711" s="1" t="str">
        <f t="shared" si="487"/>
        <v>Untreated Water</v>
      </c>
      <c r="L4711">
        <v>14</v>
      </c>
      <c r="M4711" t="s">
        <v>11416</v>
      </c>
      <c r="N4711">
        <v>248</v>
      </c>
      <c r="O4711">
        <v>0.11</v>
      </c>
      <c r="P4711">
        <v>20</v>
      </c>
      <c r="Q4711">
        <v>5.5</v>
      </c>
    </row>
    <row r="4712" spans="1:17" hidden="1" x14ac:dyDescent="0.3">
      <c r="A4712" t="s">
        <v>18382</v>
      </c>
      <c r="B4712" t="s">
        <v>18383</v>
      </c>
      <c r="C4712" s="1" t="str">
        <f t="shared" si="478"/>
        <v>21:0647</v>
      </c>
      <c r="D4712" s="1" t="str">
        <f t="shared" si="485"/>
        <v>21:0199</v>
      </c>
      <c r="E4712" t="s">
        <v>18384</v>
      </c>
      <c r="F4712" t="s">
        <v>18385</v>
      </c>
      <c r="H4712">
        <v>45.503920200000003</v>
      </c>
      <c r="I4712">
        <v>-66.467141999999996</v>
      </c>
      <c r="J4712" s="1" t="str">
        <f t="shared" si="486"/>
        <v>Fluid (lake)</v>
      </c>
      <c r="K4712" s="1" t="str">
        <f t="shared" si="487"/>
        <v>Untreated Water</v>
      </c>
      <c r="L4712">
        <v>14</v>
      </c>
      <c r="M4712" t="s">
        <v>11431</v>
      </c>
      <c r="N4712">
        <v>249</v>
      </c>
      <c r="O4712">
        <v>0.08</v>
      </c>
      <c r="P4712">
        <v>190</v>
      </c>
      <c r="Q4712">
        <v>5.5</v>
      </c>
    </row>
    <row r="4713" spans="1:17" hidden="1" x14ac:dyDescent="0.3">
      <c r="A4713" t="s">
        <v>18386</v>
      </c>
      <c r="B4713" t="s">
        <v>18387</v>
      </c>
      <c r="C4713" s="1" t="str">
        <f t="shared" si="478"/>
        <v>21:0647</v>
      </c>
      <c r="D4713" s="1" t="str">
        <f t="shared" si="485"/>
        <v>21:0199</v>
      </c>
      <c r="E4713" t="s">
        <v>18384</v>
      </c>
      <c r="F4713" t="s">
        <v>18388</v>
      </c>
      <c r="H4713">
        <v>45.503920200000003</v>
      </c>
      <c r="I4713">
        <v>-66.467141999999996</v>
      </c>
      <c r="J4713" s="1" t="str">
        <f t="shared" si="486"/>
        <v>Fluid (lake)</v>
      </c>
      <c r="K4713" s="1" t="str">
        <f t="shared" si="487"/>
        <v>Untreated Water</v>
      </c>
      <c r="L4713">
        <v>14</v>
      </c>
      <c r="M4713" t="s">
        <v>11435</v>
      </c>
      <c r="N4713">
        <v>250</v>
      </c>
      <c r="O4713">
        <v>0.52</v>
      </c>
      <c r="P4713">
        <v>210</v>
      </c>
      <c r="Q4713">
        <v>5.5</v>
      </c>
    </row>
    <row r="4714" spans="1:17" hidden="1" x14ac:dyDescent="0.3">
      <c r="A4714" t="s">
        <v>18389</v>
      </c>
      <c r="B4714" t="s">
        <v>18390</v>
      </c>
      <c r="C4714" s="1" t="str">
        <f t="shared" si="478"/>
        <v>21:0647</v>
      </c>
      <c r="D4714" s="1" t="str">
        <f t="shared" si="485"/>
        <v>21:0199</v>
      </c>
      <c r="E4714" t="s">
        <v>18391</v>
      </c>
      <c r="F4714" t="s">
        <v>18392</v>
      </c>
      <c r="H4714">
        <v>45.463569100000001</v>
      </c>
      <c r="I4714">
        <v>-66.366899500000002</v>
      </c>
      <c r="J4714" s="1" t="str">
        <f t="shared" si="486"/>
        <v>Fluid (lake)</v>
      </c>
      <c r="K4714" s="1" t="str">
        <f t="shared" si="487"/>
        <v>Untreated Water</v>
      </c>
      <c r="L4714">
        <v>14</v>
      </c>
      <c r="M4714" t="s">
        <v>11421</v>
      </c>
      <c r="N4714">
        <v>251</v>
      </c>
      <c r="O4714">
        <v>0.52</v>
      </c>
      <c r="P4714">
        <v>250</v>
      </c>
      <c r="Q4714">
        <v>5.7</v>
      </c>
    </row>
    <row r="4715" spans="1:17" hidden="1" x14ac:dyDescent="0.3">
      <c r="A4715" t="s">
        <v>18393</v>
      </c>
      <c r="B4715" t="s">
        <v>18394</v>
      </c>
      <c r="C4715" s="1" t="str">
        <f t="shared" si="478"/>
        <v>21:0647</v>
      </c>
      <c r="D4715" s="1" t="str">
        <f t="shared" si="485"/>
        <v>21:0199</v>
      </c>
      <c r="E4715" t="s">
        <v>18395</v>
      </c>
      <c r="F4715" t="s">
        <v>18396</v>
      </c>
      <c r="H4715">
        <v>45.443496799999998</v>
      </c>
      <c r="I4715">
        <v>-66.348640599999996</v>
      </c>
      <c r="J4715" s="1" t="str">
        <f t="shared" si="486"/>
        <v>Fluid (lake)</v>
      </c>
      <c r="K4715" s="1" t="str">
        <f t="shared" si="487"/>
        <v>Untreated Water</v>
      </c>
      <c r="L4715">
        <v>14</v>
      </c>
      <c r="M4715" t="s">
        <v>11426</v>
      </c>
      <c r="N4715">
        <v>252</v>
      </c>
      <c r="O4715">
        <v>0.28000000000000003</v>
      </c>
      <c r="P4715">
        <v>180</v>
      </c>
      <c r="Q4715">
        <v>4.8</v>
      </c>
    </row>
    <row r="4716" spans="1:17" hidden="1" x14ac:dyDescent="0.3">
      <c r="A4716" t="s">
        <v>18397</v>
      </c>
      <c r="B4716" t="s">
        <v>18398</v>
      </c>
      <c r="C4716" s="1" t="str">
        <f t="shared" si="478"/>
        <v>21:0647</v>
      </c>
      <c r="D4716" s="1" t="str">
        <f>HYPERLINK("http://geochem.nrcan.gc.ca/cdogs/content/svy/svy_e.htm", "")</f>
        <v/>
      </c>
      <c r="G4716" s="1" t="str">
        <f>HYPERLINK("http://geochem.nrcan.gc.ca/cdogs/content/cr_/cr_00080_e.htm", "80")</f>
        <v>80</v>
      </c>
      <c r="J4716" t="s">
        <v>11453</v>
      </c>
      <c r="K4716" t="s">
        <v>11454</v>
      </c>
      <c r="L4716">
        <v>14</v>
      </c>
      <c r="M4716" t="s">
        <v>11455</v>
      </c>
      <c r="N4716">
        <v>253</v>
      </c>
      <c r="O4716">
        <v>0.14000000000000001</v>
      </c>
      <c r="P4716">
        <v>110</v>
      </c>
      <c r="Q4716">
        <v>7</v>
      </c>
    </row>
    <row r="4717" spans="1:17" hidden="1" x14ac:dyDescent="0.3">
      <c r="A4717" t="s">
        <v>18399</v>
      </c>
      <c r="B4717" t="s">
        <v>18400</v>
      </c>
      <c r="C4717" s="1" t="str">
        <f t="shared" si="478"/>
        <v>21:0647</v>
      </c>
      <c r="D4717" s="1" t="str">
        <f t="shared" ref="D4717:D4728" si="488">HYPERLINK("http://geochem.nrcan.gc.ca/cdogs/content/svy/svy210199_e.htm", "21:0199")</f>
        <v>21:0199</v>
      </c>
      <c r="E4717" t="s">
        <v>18401</v>
      </c>
      <c r="F4717" t="s">
        <v>18402</v>
      </c>
      <c r="H4717">
        <v>45.440571499999997</v>
      </c>
      <c r="I4717">
        <v>-66.373582999999996</v>
      </c>
      <c r="J4717" s="1" t="str">
        <f t="shared" ref="J4717:J4728" si="489">HYPERLINK("http://geochem.nrcan.gc.ca/cdogs/content/kwd/kwd020016_e.htm", "Fluid (lake)")</f>
        <v>Fluid (lake)</v>
      </c>
      <c r="K4717" s="1" t="str">
        <f t="shared" ref="K4717:K4728" si="490">HYPERLINK("http://geochem.nrcan.gc.ca/cdogs/content/kwd/kwd080007_e.htm", "Untreated Water")</f>
        <v>Untreated Water</v>
      </c>
      <c r="L4717">
        <v>14</v>
      </c>
      <c r="M4717" t="s">
        <v>11440</v>
      </c>
      <c r="N4717">
        <v>254</v>
      </c>
      <c r="O4717">
        <v>0.36</v>
      </c>
      <c r="P4717">
        <v>140</v>
      </c>
      <c r="Q4717">
        <v>4.5999999999999996</v>
      </c>
    </row>
    <row r="4718" spans="1:17" hidden="1" x14ac:dyDescent="0.3">
      <c r="A4718" t="s">
        <v>18403</v>
      </c>
      <c r="B4718" t="s">
        <v>18404</v>
      </c>
      <c r="C4718" s="1" t="str">
        <f t="shared" si="478"/>
        <v>21:0647</v>
      </c>
      <c r="D4718" s="1" t="str">
        <f t="shared" si="488"/>
        <v>21:0199</v>
      </c>
      <c r="E4718" t="s">
        <v>18405</v>
      </c>
      <c r="F4718" t="s">
        <v>18406</v>
      </c>
      <c r="H4718">
        <v>45.444544200000003</v>
      </c>
      <c r="I4718">
        <v>-66.3937557</v>
      </c>
      <c r="J4718" s="1" t="str">
        <f t="shared" si="489"/>
        <v>Fluid (lake)</v>
      </c>
      <c r="K4718" s="1" t="str">
        <f t="shared" si="490"/>
        <v>Untreated Water</v>
      </c>
      <c r="L4718">
        <v>14</v>
      </c>
      <c r="M4718" t="s">
        <v>11445</v>
      </c>
      <c r="N4718">
        <v>255</v>
      </c>
      <c r="O4718">
        <v>0.5</v>
      </c>
      <c r="P4718">
        <v>210</v>
      </c>
      <c r="Q4718">
        <v>4.5999999999999996</v>
      </c>
    </row>
    <row r="4719" spans="1:17" hidden="1" x14ac:dyDescent="0.3">
      <c r="A4719" t="s">
        <v>18407</v>
      </c>
      <c r="B4719" t="s">
        <v>18408</v>
      </c>
      <c r="C4719" s="1" t="str">
        <f t="shared" si="478"/>
        <v>21:0647</v>
      </c>
      <c r="D4719" s="1" t="str">
        <f t="shared" si="488"/>
        <v>21:0199</v>
      </c>
      <c r="E4719" t="s">
        <v>18409</v>
      </c>
      <c r="F4719" t="s">
        <v>18410</v>
      </c>
      <c r="H4719">
        <v>45.428220899999999</v>
      </c>
      <c r="I4719">
        <v>-66.371202999999994</v>
      </c>
      <c r="J4719" s="1" t="str">
        <f t="shared" si="489"/>
        <v>Fluid (lake)</v>
      </c>
      <c r="K4719" s="1" t="str">
        <f t="shared" si="490"/>
        <v>Untreated Water</v>
      </c>
      <c r="L4719">
        <v>14</v>
      </c>
      <c r="M4719" t="s">
        <v>11450</v>
      </c>
      <c r="N4719">
        <v>256</v>
      </c>
      <c r="O4719">
        <v>7.0000000000000007E-2</v>
      </c>
      <c r="P4719">
        <v>130</v>
      </c>
      <c r="Q4719">
        <v>4.8</v>
      </c>
    </row>
    <row r="4720" spans="1:17" hidden="1" x14ac:dyDescent="0.3">
      <c r="A4720" t="s">
        <v>18411</v>
      </c>
      <c r="B4720" t="s">
        <v>18412</v>
      </c>
      <c r="C4720" s="1" t="str">
        <f t="shared" ref="C4720:C4783" si="491">HYPERLINK("http://geochem.nrcan.gc.ca/cdogs/content/bdl/bdl210647_e.htm", "21:0647")</f>
        <v>21:0647</v>
      </c>
      <c r="D4720" s="1" t="str">
        <f t="shared" si="488"/>
        <v>21:0199</v>
      </c>
      <c r="E4720" t="s">
        <v>18413</v>
      </c>
      <c r="F4720" t="s">
        <v>18414</v>
      </c>
      <c r="H4720">
        <v>45.423623300000003</v>
      </c>
      <c r="I4720">
        <v>-66.353367700000007</v>
      </c>
      <c r="J4720" s="1" t="str">
        <f t="shared" si="489"/>
        <v>Fluid (lake)</v>
      </c>
      <c r="K4720" s="1" t="str">
        <f t="shared" si="490"/>
        <v>Untreated Water</v>
      </c>
      <c r="L4720">
        <v>14</v>
      </c>
      <c r="M4720" t="s">
        <v>11460</v>
      </c>
      <c r="N4720">
        <v>257</v>
      </c>
      <c r="O4720">
        <v>0.08</v>
      </c>
      <c r="P4720">
        <v>130</v>
      </c>
      <c r="Q4720">
        <v>5.0999999999999996</v>
      </c>
    </row>
    <row r="4721" spans="1:17" hidden="1" x14ac:dyDescent="0.3">
      <c r="A4721" t="s">
        <v>18415</v>
      </c>
      <c r="B4721" t="s">
        <v>18416</v>
      </c>
      <c r="C4721" s="1" t="str">
        <f t="shared" si="491"/>
        <v>21:0647</v>
      </c>
      <c r="D4721" s="1" t="str">
        <f t="shared" si="488"/>
        <v>21:0199</v>
      </c>
      <c r="E4721" t="s">
        <v>18417</v>
      </c>
      <c r="F4721" t="s">
        <v>18418</v>
      </c>
      <c r="H4721">
        <v>45.376187799999997</v>
      </c>
      <c r="I4721">
        <v>-66.341456899999997</v>
      </c>
      <c r="J4721" s="1" t="str">
        <f t="shared" si="489"/>
        <v>Fluid (lake)</v>
      </c>
      <c r="K4721" s="1" t="str">
        <f t="shared" si="490"/>
        <v>Untreated Water</v>
      </c>
      <c r="L4721">
        <v>14</v>
      </c>
      <c r="M4721" t="s">
        <v>11465</v>
      </c>
      <c r="N4721">
        <v>258</v>
      </c>
      <c r="O4721">
        <v>0.55000000000000004</v>
      </c>
      <c r="P4721">
        <v>110</v>
      </c>
      <c r="Q4721">
        <v>4.9000000000000004</v>
      </c>
    </row>
    <row r="4722" spans="1:17" hidden="1" x14ac:dyDescent="0.3">
      <c r="A4722" t="s">
        <v>18419</v>
      </c>
      <c r="B4722" t="s">
        <v>18420</v>
      </c>
      <c r="C4722" s="1" t="str">
        <f t="shared" si="491"/>
        <v>21:0647</v>
      </c>
      <c r="D4722" s="1" t="str">
        <f t="shared" si="488"/>
        <v>21:0199</v>
      </c>
      <c r="E4722" t="s">
        <v>18421</v>
      </c>
      <c r="F4722" t="s">
        <v>18422</v>
      </c>
      <c r="H4722">
        <v>45.3683677</v>
      </c>
      <c r="I4722">
        <v>-66.376979300000002</v>
      </c>
      <c r="J4722" s="1" t="str">
        <f t="shared" si="489"/>
        <v>Fluid (lake)</v>
      </c>
      <c r="K4722" s="1" t="str">
        <f t="shared" si="490"/>
        <v>Untreated Water</v>
      </c>
      <c r="L4722">
        <v>14</v>
      </c>
      <c r="M4722" t="s">
        <v>11470</v>
      </c>
      <c r="N4722">
        <v>259</v>
      </c>
      <c r="O4722">
        <v>7.0000000000000007E-2</v>
      </c>
      <c r="P4722">
        <v>90</v>
      </c>
      <c r="Q4722">
        <v>4.7</v>
      </c>
    </row>
    <row r="4723" spans="1:17" hidden="1" x14ac:dyDescent="0.3">
      <c r="A4723" t="s">
        <v>18423</v>
      </c>
      <c r="B4723" t="s">
        <v>18424</v>
      </c>
      <c r="C4723" s="1" t="str">
        <f t="shared" si="491"/>
        <v>21:0647</v>
      </c>
      <c r="D4723" s="1" t="str">
        <f t="shared" si="488"/>
        <v>21:0199</v>
      </c>
      <c r="E4723" t="s">
        <v>18425</v>
      </c>
      <c r="F4723" t="s">
        <v>18426</v>
      </c>
      <c r="H4723">
        <v>45.375147800000001</v>
      </c>
      <c r="I4723">
        <v>-66.397521600000005</v>
      </c>
      <c r="J4723" s="1" t="str">
        <f t="shared" si="489"/>
        <v>Fluid (lake)</v>
      </c>
      <c r="K4723" s="1" t="str">
        <f t="shared" si="490"/>
        <v>Untreated Water</v>
      </c>
      <c r="L4723">
        <v>14</v>
      </c>
      <c r="M4723" t="s">
        <v>11475</v>
      </c>
      <c r="N4723">
        <v>260</v>
      </c>
      <c r="O4723">
        <v>0.09</v>
      </c>
      <c r="P4723">
        <v>100</v>
      </c>
      <c r="Q4723">
        <v>4.4000000000000004</v>
      </c>
    </row>
    <row r="4724" spans="1:17" hidden="1" x14ac:dyDescent="0.3">
      <c r="A4724" t="s">
        <v>18427</v>
      </c>
      <c r="B4724" t="s">
        <v>18428</v>
      </c>
      <c r="C4724" s="1" t="str">
        <f t="shared" si="491"/>
        <v>21:0647</v>
      </c>
      <c r="D4724" s="1" t="str">
        <f t="shared" si="488"/>
        <v>21:0199</v>
      </c>
      <c r="E4724" t="s">
        <v>18429</v>
      </c>
      <c r="F4724" t="s">
        <v>18430</v>
      </c>
      <c r="H4724">
        <v>45.361151999999997</v>
      </c>
      <c r="I4724">
        <v>-66.401943200000005</v>
      </c>
      <c r="J4724" s="1" t="str">
        <f t="shared" si="489"/>
        <v>Fluid (lake)</v>
      </c>
      <c r="K4724" s="1" t="str">
        <f t="shared" si="490"/>
        <v>Untreated Water</v>
      </c>
      <c r="L4724">
        <v>14</v>
      </c>
      <c r="M4724" t="s">
        <v>11480</v>
      </c>
      <c r="N4724">
        <v>261</v>
      </c>
      <c r="O4724">
        <v>0.35</v>
      </c>
      <c r="P4724">
        <v>120</v>
      </c>
      <c r="Q4724">
        <v>4.5999999999999996</v>
      </c>
    </row>
    <row r="4725" spans="1:17" hidden="1" x14ac:dyDescent="0.3">
      <c r="A4725" t="s">
        <v>18431</v>
      </c>
      <c r="B4725" t="s">
        <v>18432</v>
      </c>
      <c r="C4725" s="1" t="str">
        <f t="shared" si="491"/>
        <v>21:0647</v>
      </c>
      <c r="D4725" s="1" t="str">
        <f t="shared" si="488"/>
        <v>21:0199</v>
      </c>
      <c r="E4725" t="s">
        <v>18433</v>
      </c>
      <c r="F4725" t="s">
        <v>18434</v>
      </c>
      <c r="H4725">
        <v>45.3478013</v>
      </c>
      <c r="I4725">
        <v>-66.395558899999997</v>
      </c>
      <c r="J4725" s="1" t="str">
        <f t="shared" si="489"/>
        <v>Fluid (lake)</v>
      </c>
      <c r="K4725" s="1" t="str">
        <f t="shared" si="490"/>
        <v>Untreated Water</v>
      </c>
      <c r="L4725">
        <v>14</v>
      </c>
      <c r="M4725" t="s">
        <v>12548</v>
      </c>
      <c r="N4725">
        <v>262</v>
      </c>
      <c r="O4725">
        <v>0.17</v>
      </c>
      <c r="P4725">
        <v>120</v>
      </c>
      <c r="Q4725">
        <v>5.0999999999999996</v>
      </c>
    </row>
    <row r="4726" spans="1:17" hidden="1" x14ac:dyDescent="0.3">
      <c r="A4726" t="s">
        <v>18435</v>
      </c>
      <c r="B4726" t="s">
        <v>18436</v>
      </c>
      <c r="C4726" s="1" t="str">
        <f t="shared" si="491"/>
        <v>21:0647</v>
      </c>
      <c r="D4726" s="1" t="str">
        <f t="shared" si="488"/>
        <v>21:0199</v>
      </c>
      <c r="E4726" t="s">
        <v>18437</v>
      </c>
      <c r="F4726" t="s">
        <v>18438</v>
      </c>
      <c r="H4726">
        <v>45.353106099999998</v>
      </c>
      <c r="I4726">
        <v>-66.415103700000003</v>
      </c>
      <c r="J4726" s="1" t="str">
        <f t="shared" si="489"/>
        <v>Fluid (lake)</v>
      </c>
      <c r="K4726" s="1" t="str">
        <f t="shared" si="490"/>
        <v>Untreated Water</v>
      </c>
      <c r="L4726">
        <v>15</v>
      </c>
      <c r="M4726" t="s">
        <v>11392</v>
      </c>
      <c r="N4726">
        <v>263</v>
      </c>
      <c r="O4726">
        <v>0.23</v>
      </c>
      <c r="P4726">
        <v>140</v>
      </c>
      <c r="Q4726">
        <v>5.0999999999999996</v>
      </c>
    </row>
    <row r="4727" spans="1:17" hidden="1" x14ac:dyDescent="0.3">
      <c r="A4727" t="s">
        <v>18439</v>
      </c>
      <c r="B4727" t="s">
        <v>18440</v>
      </c>
      <c r="C4727" s="1" t="str">
        <f t="shared" si="491"/>
        <v>21:0647</v>
      </c>
      <c r="D4727" s="1" t="str">
        <f t="shared" si="488"/>
        <v>21:0199</v>
      </c>
      <c r="E4727" t="s">
        <v>18441</v>
      </c>
      <c r="F4727" t="s">
        <v>18442</v>
      </c>
      <c r="H4727">
        <v>45.363495800000003</v>
      </c>
      <c r="I4727">
        <v>-66.425943399999994</v>
      </c>
      <c r="J4727" s="1" t="str">
        <f t="shared" si="489"/>
        <v>Fluid (lake)</v>
      </c>
      <c r="K4727" s="1" t="str">
        <f t="shared" si="490"/>
        <v>Untreated Water</v>
      </c>
      <c r="L4727">
        <v>15</v>
      </c>
      <c r="M4727" t="s">
        <v>11397</v>
      </c>
      <c r="N4727">
        <v>264</v>
      </c>
      <c r="O4727">
        <v>0.12</v>
      </c>
      <c r="P4727">
        <v>110</v>
      </c>
      <c r="Q4727">
        <v>4.3</v>
      </c>
    </row>
    <row r="4728" spans="1:17" hidden="1" x14ac:dyDescent="0.3">
      <c r="A4728" t="s">
        <v>18443</v>
      </c>
      <c r="B4728" t="s">
        <v>18444</v>
      </c>
      <c r="C4728" s="1" t="str">
        <f t="shared" si="491"/>
        <v>21:0647</v>
      </c>
      <c r="D4728" s="1" t="str">
        <f t="shared" si="488"/>
        <v>21:0199</v>
      </c>
      <c r="E4728" t="s">
        <v>18445</v>
      </c>
      <c r="F4728" t="s">
        <v>18446</v>
      </c>
      <c r="H4728">
        <v>45.365594399999999</v>
      </c>
      <c r="I4728">
        <v>-66.463811199999995</v>
      </c>
      <c r="J4728" s="1" t="str">
        <f t="shared" si="489"/>
        <v>Fluid (lake)</v>
      </c>
      <c r="K4728" s="1" t="str">
        <f t="shared" si="490"/>
        <v>Untreated Water</v>
      </c>
      <c r="L4728">
        <v>15</v>
      </c>
      <c r="M4728" t="s">
        <v>11402</v>
      </c>
      <c r="N4728">
        <v>265</v>
      </c>
      <c r="O4728">
        <v>7.0000000000000007E-2</v>
      </c>
      <c r="P4728">
        <v>110</v>
      </c>
      <c r="Q4728">
        <v>4</v>
      </c>
    </row>
    <row r="4729" spans="1:17" hidden="1" x14ac:dyDescent="0.3">
      <c r="A4729" t="s">
        <v>18447</v>
      </c>
      <c r="B4729" t="s">
        <v>18448</v>
      </c>
      <c r="C4729" s="1" t="str">
        <f t="shared" si="491"/>
        <v>21:0647</v>
      </c>
      <c r="D4729" s="1" t="str">
        <f>HYPERLINK("http://geochem.nrcan.gc.ca/cdogs/content/svy/svy_e.htm", "")</f>
        <v/>
      </c>
      <c r="G4729" s="1" t="str">
        <f>HYPERLINK("http://geochem.nrcan.gc.ca/cdogs/content/cr_/cr_00081_e.htm", "81")</f>
        <v>81</v>
      </c>
      <c r="J4729" t="s">
        <v>11453</v>
      </c>
      <c r="K4729" t="s">
        <v>11454</v>
      </c>
      <c r="L4729">
        <v>15</v>
      </c>
      <c r="M4729" t="s">
        <v>11455</v>
      </c>
      <c r="N4729">
        <v>266</v>
      </c>
      <c r="O4729">
        <v>0.27</v>
      </c>
      <c r="P4729">
        <v>150</v>
      </c>
      <c r="Q4729">
        <v>7.9</v>
      </c>
    </row>
    <row r="4730" spans="1:17" hidden="1" x14ac:dyDescent="0.3">
      <c r="A4730" t="s">
        <v>18449</v>
      </c>
      <c r="B4730" t="s">
        <v>18450</v>
      </c>
      <c r="C4730" s="1" t="str">
        <f t="shared" si="491"/>
        <v>21:0647</v>
      </c>
      <c r="D4730" s="1" t="str">
        <f t="shared" ref="D4730:D4753" si="492">HYPERLINK("http://geochem.nrcan.gc.ca/cdogs/content/svy/svy210199_e.htm", "21:0199")</f>
        <v>21:0199</v>
      </c>
      <c r="E4730" t="s">
        <v>18451</v>
      </c>
      <c r="F4730" t="s">
        <v>18452</v>
      </c>
      <c r="H4730">
        <v>45.361086700000001</v>
      </c>
      <c r="I4730">
        <v>-66.508880000000005</v>
      </c>
      <c r="J4730" s="1" t="str">
        <f t="shared" ref="J4730:J4753" si="493">HYPERLINK("http://geochem.nrcan.gc.ca/cdogs/content/kwd/kwd020016_e.htm", "Fluid (lake)")</f>
        <v>Fluid (lake)</v>
      </c>
      <c r="K4730" s="1" t="str">
        <f t="shared" ref="K4730:K4753" si="494">HYPERLINK("http://geochem.nrcan.gc.ca/cdogs/content/kwd/kwd080007_e.htm", "Untreated Water")</f>
        <v>Untreated Water</v>
      </c>
      <c r="L4730">
        <v>15</v>
      </c>
      <c r="M4730" t="s">
        <v>11431</v>
      </c>
      <c r="N4730">
        <v>267</v>
      </c>
      <c r="O4730">
        <v>0.05</v>
      </c>
      <c r="P4730">
        <v>80</v>
      </c>
      <c r="Q4730">
        <v>5.4</v>
      </c>
    </row>
    <row r="4731" spans="1:17" hidden="1" x14ac:dyDescent="0.3">
      <c r="A4731" t="s">
        <v>18453</v>
      </c>
      <c r="B4731" t="s">
        <v>18454</v>
      </c>
      <c r="C4731" s="1" t="str">
        <f t="shared" si="491"/>
        <v>21:0647</v>
      </c>
      <c r="D4731" s="1" t="str">
        <f t="shared" si="492"/>
        <v>21:0199</v>
      </c>
      <c r="E4731" t="s">
        <v>18451</v>
      </c>
      <c r="F4731" t="s">
        <v>18455</v>
      </c>
      <c r="H4731">
        <v>45.361086700000001</v>
      </c>
      <c r="I4731">
        <v>-66.508880000000005</v>
      </c>
      <c r="J4731" s="1" t="str">
        <f t="shared" si="493"/>
        <v>Fluid (lake)</v>
      </c>
      <c r="K4731" s="1" t="str">
        <f t="shared" si="494"/>
        <v>Untreated Water</v>
      </c>
      <c r="L4731">
        <v>15</v>
      </c>
      <c r="M4731" t="s">
        <v>11435</v>
      </c>
      <c r="N4731">
        <v>268</v>
      </c>
      <c r="O4731">
        <v>0.11</v>
      </c>
      <c r="P4731">
        <v>90</v>
      </c>
      <c r="Q4731">
        <v>5.3</v>
      </c>
    </row>
    <row r="4732" spans="1:17" hidden="1" x14ac:dyDescent="0.3">
      <c r="A4732" t="s">
        <v>18456</v>
      </c>
      <c r="B4732" t="s">
        <v>18457</v>
      </c>
      <c r="C4732" s="1" t="str">
        <f t="shared" si="491"/>
        <v>21:0647</v>
      </c>
      <c r="D4732" s="1" t="str">
        <f t="shared" si="492"/>
        <v>21:0199</v>
      </c>
      <c r="E4732" t="s">
        <v>18458</v>
      </c>
      <c r="F4732" t="s">
        <v>18459</v>
      </c>
      <c r="H4732">
        <v>45.3333333</v>
      </c>
      <c r="I4732">
        <v>-66.484165099999998</v>
      </c>
      <c r="J4732" s="1" t="str">
        <f t="shared" si="493"/>
        <v>Fluid (lake)</v>
      </c>
      <c r="K4732" s="1" t="str">
        <f t="shared" si="494"/>
        <v>Untreated Water</v>
      </c>
      <c r="L4732">
        <v>15</v>
      </c>
      <c r="M4732" t="s">
        <v>11411</v>
      </c>
      <c r="N4732">
        <v>269</v>
      </c>
      <c r="O4732">
        <v>0.25</v>
      </c>
      <c r="P4732">
        <v>140</v>
      </c>
      <c r="Q4732">
        <v>4.8</v>
      </c>
    </row>
    <row r="4733" spans="1:17" hidden="1" x14ac:dyDescent="0.3">
      <c r="A4733" t="s">
        <v>18460</v>
      </c>
      <c r="B4733" t="s">
        <v>18461</v>
      </c>
      <c r="C4733" s="1" t="str">
        <f t="shared" si="491"/>
        <v>21:0647</v>
      </c>
      <c r="D4733" s="1" t="str">
        <f t="shared" si="492"/>
        <v>21:0199</v>
      </c>
      <c r="E4733" t="s">
        <v>18462</v>
      </c>
      <c r="F4733" t="s">
        <v>18463</v>
      </c>
      <c r="H4733">
        <v>45.345514299999998</v>
      </c>
      <c r="I4733">
        <v>-66.473656300000002</v>
      </c>
      <c r="J4733" s="1" t="str">
        <f t="shared" si="493"/>
        <v>Fluid (lake)</v>
      </c>
      <c r="K4733" s="1" t="str">
        <f t="shared" si="494"/>
        <v>Untreated Water</v>
      </c>
      <c r="L4733">
        <v>15</v>
      </c>
      <c r="M4733" t="s">
        <v>11416</v>
      </c>
      <c r="N4733">
        <v>270</v>
      </c>
      <c r="O4733">
        <v>0.33</v>
      </c>
      <c r="P4733">
        <v>150</v>
      </c>
      <c r="Q4733">
        <v>4.9000000000000004</v>
      </c>
    </row>
    <row r="4734" spans="1:17" hidden="1" x14ac:dyDescent="0.3">
      <c r="A4734" t="s">
        <v>18464</v>
      </c>
      <c r="B4734" t="s">
        <v>18465</v>
      </c>
      <c r="C4734" s="1" t="str">
        <f t="shared" si="491"/>
        <v>21:0647</v>
      </c>
      <c r="D4734" s="1" t="str">
        <f t="shared" si="492"/>
        <v>21:0199</v>
      </c>
      <c r="E4734" t="s">
        <v>18466</v>
      </c>
      <c r="F4734" t="s">
        <v>18467</v>
      </c>
      <c r="H4734">
        <v>45.338017299999997</v>
      </c>
      <c r="I4734">
        <v>-66.447812999999996</v>
      </c>
      <c r="J4734" s="1" t="str">
        <f t="shared" si="493"/>
        <v>Fluid (lake)</v>
      </c>
      <c r="K4734" s="1" t="str">
        <f t="shared" si="494"/>
        <v>Untreated Water</v>
      </c>
      <c r="L4734">
        <v>15</v>
      </c>
      <c r="M4734" t="s">
        <v>11421</v>
      </c>
      <c r="N4734">
        <v>271</v>
      </c>
      <c r="O4734">
        <v>0.14000000000000001</v>
      </c>
      <c r="P4734">
        <v>160</v>
      </c>
      <c r="Q4734">
        <v>5.0999999999999996</v>
      </c>
    </row>
    <row r="4735" spans="1:17" hidden="1" x14ac:dyDescent="0.3">
      <c r="A4735" t="s">
        <v>18468</v>
      </c>
      <c r="B4735" t="s">
        <v>18469</v>
      </c>
      <c r="C4735" s="1" t="str">
        <f t="shared" si="491"/>
        <v>21:0647</v>
      </c>
      <c r="D4735" s="1" t="str">
        <f t="shared" si="492"/>
        <v>21:0199</v>
      </c>
      <c r="E4735" t="s">
        <v>18470</v>
      </c>
      <c r="F4735" t="s">
        <v>18471</v>
      </c>
      <c r="H4735">
        <v>45.332050700000003</v>
      </c>
      <c r="I4735">
        <v>-66.386595099999994</v>
      </c>
      <c r="J4735" s="1" t="str">
        <f t="shared" si="493"/>
        <v>Fluid (lake)</v>
      </c>
      <c r="K4735" s="1" t="str">
        <f t="shared" si="494"/>
        <v>Untreated Water</v>
      </c>
      <c r="L4735">
        <v>15</v>
      </c>
      <c r="M4735" t="s">
        <v>11426</v>
      </c>
      <c r="N4735">
        <v>272</v>
      </c>
      <c r="O4735">
        <v>0.41</v>
      </c>
      <c r="P4735">
        <v>130</v>
      </c>
      <c r="Q4735">
        <v>5</v>
      </c>
    </row>
    <row r="4736" spans="1:17" hidden="1" x14ac:dyDescent="0.3">
      <c r="A4736" t="s">
        <v>18472</v>
      </c>
      <c r="B4736" t="s">
        <v>18473</v>
      </c>
      <c r="C4736" s="1" t="str">
        <f t="shared" si="491"/>
        <v>21:0647</v>
      </c>
      <c r="D4736" s="1" t="str">
        <f t="shared" si="492"/>
        <v>21:0199</v>
      </c>
      <c r="E4736" t="s">
        <v>18474</v>
      </c>
      <c r="F4736" t="s">
        <v>18475</v>
      </c>
      <c r="H4736">
        <v>45.345897200000003</v>
      </c>
      <c r="I4736">
        <v>-66.376868999999999</v>
      </c>
      <c r="J4736" s="1" t="str">
        <f t="shared" si="493"/>
        <v>Fluid (lake)</v>
      </c>
      <c r="K4736" s="1" t="str">
        <f t="shared" si="494"/>
        <v>Untreated Water</v>
      </c>
      <c r="L4736">
        <v>15</v>
      </c>
      <c r="M4736" t="s">
        <v>11440</v>
      </c>
      <c r="N4736">
        <v>273</v>
      </c>
      <c r="O4736">
        <v>0.67</v>
      </c>
      <c r="P4736">
        <v>150</v>
      </c>
      <c r="Q4736">
        <v>4.9000000000000004</v>
      </c>
    </row>
    <row r="4737" spans="1:17" hidden="1" x14ac:dyDescent="0.3">
      <c r="A4737" t="s">
        <v>18476</v>
      </c>
      <c r="B4737" t="s">
        <v>18477</v>
      </c>
      <c r="C4737" s="1" t="str">
        <f t="shared" si="491"/>
        <v>21:0647</v>
      </c>
      <c r="D4737" s="1" t="str">
        <f t="shared" si="492"/>
        <v>21:0199</v>
      </c>
      <c r="E4737" t="s">
        <v>18478</v>
      </c>
      <c r="F4737" t="s">
        <v>18479</v>
      </c>
      <c r="H4737">
        <v>45.356217299999997</v>
      </c>
      <c r="I4737">
        <v>-66.363369399999996</v>
      </c>
      <c r="J4737" s="1" t="str">
        <f t="shared" si="493"/>
        <v>Fluid (lake)</v>
      </c>
      <c r="K4737" s="1" t="str">
        <f t="shared" si="494"/>
        <v>Untreated Water</v>
      </c>
      <c r="L4737">
        <v>15</v>
      </c>
      <c r="M4737" t="s">
        <v>11445</v>
      </c>
      <c r="N4737">
        <v>274</v>
      </c>
      <c r="O4737">
        <v>0.28999999999999998</v>
      </c>
      <c r="P4737">
        <v>100</v>
      </c>
      <c r="Q4737">
        <v>5.0999999999999996</v>
      </c>
    </row>
    <row r="4738" spans="1:17" hidden="1" x14ac:dyDescent="0.3">
      <c r="A4738" t="s">
        <v>18480</v>
      </c>
      <c r="B4738" t="s">
        <v>18481</v>
      </c>
      <c r="C4738" s="1" t="str">
        <f t="shared" si="491"/>
        <v>21:0647</v>
      </c>
      <c r="D4738" s="1" t="str">
        <f t="shared" si="492"/>
        <v>21:0199</v>
      </c>
      <c r="E4738" t="s">
        <v>18482</v>
      </c>
      <c r="F4738" t="s">
        <v>18483</v>
      </c>
      <c r="H4738">
        <v>45.342942499999999</v>
      </c>
      <c r="I4738">
        <v>-66.343282299999998</v>
      </c>
      <c r="J4738" s="1" t="str">
        <f t="shared" si="493"/>
        <v>Fluid (lake)</v>
      </c>
      <c r="K4738" s="1" t="str">
        <f t="shared" si="494"/>
        <v>Untreated Water</v>
      </c>
      <c r="L4738">
        <v>15</v>
      </c>
      <c r="M4738" t="s">
        <v>11450</v>
      </c>
      <c r="N4738">
        <v>275</v>
      </c>
      <c r="O4738">
        <v>0.35</v>
      </c>
      <c r="P4738">
        <v>100</v>
      </c>
      <c r="Q4738">
        <v>4.5999999999999996</v>
      </c>
    </row>
    <row r="4739" spans="1:17" hidden="1" x14ac:dyDescent="0.3">
      <c r="A4739" t="s">
        <v>18484</v>
      </c>
      <c r="B4739" t="s">
        <v>18485</v>
      </c>
      <c r="C4739" s="1" t="str">
        <f t="shared" si="491"/>
        <v>21:0647</v>
      </c>
      <c r="D4739" s="1" t="str">
        <f t="shared" si="492"/>
        <v>21:0199</v>
      </c>
      <c r="E4739" t="s">
        <v>18486</v>
      </c>
      <c r="F4739" t="s">
        <v>18487</v>
      </c>
      <c r="H4739">
        <v>45.3286266</v>
      </c>
      <c r="I4739">
        <v>-66.361779200000001</v>
      </c>
      <c r="J4739" s="1" t="str">
        <f t="shared" si="493"/>
        <v>Fluid (lake)</v>
      </c>
      <c r="K4739" s="1" t="str">
        <f t="shared" si="494"/>
        <v>Untreated Water</v>
      </c>
      <c r="L4739">
        <v>15</v>
      </c>
      <c r="M4739" t="s">
        <v>11460</v>
      </c>
      <c r="N4739">
        <v>276</v>
      </c>
      <c r="O4739">
        <v>0.37</v>
      </c>
      <c r="P4739">
        <v>80</v>
      </c>
      <c r="Q4739">
        <v>5.0999999999999996</v>
      </c>
    </row>
    <row r="4740" spans="1:17" hidden="1" x14ac:dyDescent="0.3">
      <c r="A4740" t="s">
        <v>18488</v>
      </c>
      <c r="B4740" t="s">
        <v>18489</v>
      </c>
      <c r="C4740" s="1" t="str">
        <f t="shared" si="491"/>
        <v>21:0647</v>
      </c>
      <c r="D4740" s="1" t="str">
        <f t="shared" si="492"/>
        <v>21:0199</v>
      </c>
      <c r="E4740" t="s">
        <v>18490</v>
      </c>
      <c r="F4740" t="s">
        <v>18491</v>
      </c>
      <c r="H4740">
        <v>45.318791699999998</v>
      </c>
      <c r="I4740">
        <v>-66.3818974</v>
      </c>
      <c r="J4740" s="1" t="str">
        <f t="shared" si="493"/>
        <v>Fluid (lake)</v>
      </c>
      <c r="K4740" s="1" t="str">
        <f t="shared" si="494"/>
        <v>Untreated Water</v>
      </c>
      <c r="L4740">
        <v>15</v>
      </c>
      <c r="M4740" t="s">
        <v>11465</v>
      </c>
      <c r="N4740">
        <v>277</v>
      </c>
      <c r="O4740">
        <v>7.0000000000000007E-2</v>
      </c>
      <c r="P4740">
        <v>70</v>
      </c>
      <c r="Q4740">
        <v>4.8</v>
      </c>
    </row>
    <row r="4741" spans="1:17" hidden="1" x14ac:dyDescent="0.3">
      <c r="A4741" t="s">
        <v>18492</v>
      </c>
      <c r="B4741" t="s">
        <v>18493</v>
      </c>
      <c r="C4741" s="1" t="str">
        <f t="shared" si="491"/>
        <v>21:0647</v>
      </c>
      <c r="D4741" s="1" t="str">
        <f t="shared" si="492"/>
        <v>21:0199</v>
      </c>
      <c r="E4741" t="s">
        <v>18494</v>
      </c>
      <c r="F4741" t="s">
        <v>18495</v>
      </c>
      <c r="H4741">
        <v>45.3145405</v>
      </c>
      <c r="I4741">
        <v>-66.366911400000006</v>
      </c>
      <c r="J4741" s="1" t="str">
        <f t="shared" si="493"/>
        <v>Fluid (lake)</v>
      </c>
      <c r="K4741" s="1" t="str">
        <f t="shared" si="494"/>
        <v>Untreated Water</v>
      </c>
      <c r="L4741">
        <v>15</v>
      </c>
      <c r="M4741" t="s">
        <v>11470</v>
      </c>
      <c r="N4741">
        <v>278</v>
      </c>
      <c r="O4741">
        <v>2.5000000000000001E-2</v>
      </c>
      <c r="P4741">
        <v>50</v>
      </c>
      <c r="Q4741">
        <v>5.2</v>
      </c>
    </row>
    <row r="4742" spans="1:17" hidden="1" x14ac:dyDescent="0.3">
      <c r="A4742" t="s">
        <v>18496</v>
      </c>
      <c r="B4742" t="s">
        <v>18497</v>
      </c>
      <c r="C4742" s="1" t="str">
        <f t="shared" si="491"/>
        <v>21:0647</v>
      </c>
      <c r="D4742" s="1" t="str">
        <f t="shared" si="492"/>
        <v>21:0199</v>
      </c>
      <c r="E4742" t="s">
        <v>18498</v>
      </c>
      <c r="F4742" t="s">
        <v>18499</v>
      </c>
      <c r="H4742">
        <v>45.304228500000001</v>
      </c>
      <c r="I4742">
        <v>-66.3515084</v>
      </c>
      <c r="J4742" s="1" t="str">
        <f t="shared" si="493"/>
        <v>Fluid (lake)</v>
      </c>
      <c r="K4742" s="1" t="str">
        <f t="shared" si="494"/>
        <v>Untreated Water</v>
      </c>
      <c r="L4742">
        <v>15</v>
      </c>
      <c r="M4742" t="s">
        <v>11475</v>
      </c>
      <c r="N4742">
        <v>279</v>
      </c>
      <c r="O4742">
        <v>2.5000000000000001E-2</v>
      </c>
      <c r="P4742">
        <v>50</v>
      </c>
      <c r="Q4742">
        <v>4.9000000000000004</v>
      </c>
    </row>
    <row r="4743" spans="1:17" hidden="1" x14ac:dyDescent="0.3">
      <c r="A4743" t="s">
        <v>18500</v>
      </c>
      <c r="B4743" t="s">
        <v>18501</v>
      </c>
      <c r="C4743" s="1" t="str">
        <f t="shared" si="491"/>
        <v>21:0647</v>
      </c>
      <c r="D4743" s="1" t="str">
        <f t="shared" si="492"/>
        <v>21:0199</v>
      </c>
      <c r="E4743" t="s">
        <v>18502</v>
      </c>
      <c r="F4743" t="s">
        <v>18503</v>
      </c>
      <c r="H4743">
        <v>45.293642200000001</v>
      </c>
      <c r="I4743">
        <v>-66.348775000000003</v>
      </c>
      <c r="J4743" s="1" t="str">
        <f t="shared" si="493"/>
        <v>Fluid (lake)</v>
      </c>
      <c r="K4743" s="1" t="str">
        <f t="shared" si="494"/>
        <v>Untreated Water</v>
      </c>
      <c r="L4743">
        <v>15</v>
      </c>
      <c r="M4743" t="s">
        <v>11480</v>
      </c>
      <c r="N4743">
        <v>280</v>
      </c>
      <c r="O4743">
        <v>2.5000000000000001E-2</v>
      </c>
      <c r="P4743">
        <v>30</v>
      </c>
      <c r="Q4743">
        <v>4.9000000000000004</v>
      </c>
    </row>
    <row r="4744" spans="1:17" hidden="1" x14ac:dyDescent="0.3">
      <c r="A4744" t="s">
        <v>18504</v>
      </c>
      <c r="B4744" t="s">
        <v>18505</v>
      </c>
      <c r="C4744" s="1" t="str">
        <f t="shared" si="491"/>
        <v>21:0647</v>
      </c>
      <c r="D4744" s="1" t="str">
        <f t="shared" si="492"/>
        <v>21:0199</v>
      </c>
      <c r="E4744" t="s">
        <v>18506</v>
      </c>
      <c r="F4744" t="s">
        <v>18507</v>
      </c>
      <c r="H4744">
        <v>45.313085100000002</v>
      </c>
      <c r="I4744">
        <v>-66.302999700000001</v>
      </c>
      <c r="J4744" s="1" t="str">
        <f t="shared" si="493"/>
        <v>Fluid (lake)</v>
      </c>
      <c r="K4744" s="1" t="str">
        <f t="shared" si="494"/>
        <v>Untreated Water</v>
      </c>
      <c r="L4744">
        <v>15</v>
      </c>
      <c r="M4744" t="s">
        <v>12548</v>
      </c>
      <c r="N4744">
        <v>281</v>
      </c>
      <c r="O4744">
        <v>0.08</v>
      </c>
      <c r="P4744">
        <v>60</v>
      </c>
      <c r="Q4744">
        <v>5.3</v>
      </c>
    </row>
    <row r="4745" spans="1:17" hidden="1" x14ac:dyDescent="0.3">
      <c r="A4745" t="s">
        <v>18508</v>
      </c>
      <c r="B4745" t="s">
        <v>18509</v>
      </c>
      <c r="C4745" s="1" t="str">
        <f t="shared" si="491"/>
        <v>21:0647</v>
      </c>
      <c r="D4745" s="1" t="str">
        <f t="shared" si="492"/>
        <v>21:0199</v>
      </c>
      <c r="E4745" t="s">
        <v>18510</v>
      </c>
      <c r="F4745" t="s">
        <v>18511</v>
      </c>
      <c r="H4745">
        <v>45.322418499999998</v>
      </c>
      <c r="I4745">
        <v>-66.320917699999995</v>
      </c>
      <c r="J4745" s="1" t="str">
        <f t="shared" si="493"/>
        <v>Fluid (lake)</v>
      </c>
      <c r="K4745" s="1" t="str">
        <f t="shared" si="494"/>
        <v>Untreated Water</v>
      </c>
      <c r="L4745">
        <v>16</v>
      </c>
      <c r="M4745" t="s">
        <v>11431</v>
      </c>
      <c r="N4745">
        <v>282</v>
      </c>
      <c r="O4745">
        <v>2.5000000000000001E-2</v>
      </c>
      <c r="P4745">
        <v>50</v>
      </c>
      <c r="Q4745">
        <v>5.4</v>
      </c>
    </row>
    <row r="4746" spans="1:17" hidden="1" x14ac:dyDescent="0.3">
      <c r="A4746" t="s">
        <v>18512</v>
      </c>
      <c r="B4746" t="s">
        <v>18513</v>
      </c>
      <c r="C4746" s="1" t="str">
        <f t="shared" si="491"/>
        <v>21:0647</v>
      </c>
      <c r="D4746" s="1" t="str">
        <f t="shared" si="492"/>
        <v>21:0199</v>
      </c>
      <c r="E4746" t="s">
        <v>18510</v>
      </c>
      <c r="F4746" t="s">
        <v>18514</v>
      </c>
      <c r="H4746">
        <v>45.322418499999998</v>
      </c>
      <c r="I4746">
        <v>-66.320917699999995</v>
      </c>
      <c r="J4746" s="1" t="str">
        <f t="shared" si="493"/>
        <v>Fluid (lake)</v>
      </c>
      <c r="K4746" s="1" t="str">
        <f t="shared" si="494"/>
        <v>Untreated Water</v>
      </c>
      <c r="L4746">
        <v>16</v>
      </c>
      <c r="M4746" t="s">
        <v>11435</v>
      </c>
      <c r="N4746">
        <v>283</v>
      </c>
      <c r="O4746">
        <v>2.5000000000000001E-2</v>
      </c>
      <c r="P4746">
        <v>40</v>
      </c>
      <c r="Q4746">
        <v>5.5</v>
      </c>
    </row>
    <row r="4747" spans="1:17" hidden="1" x14ac:dyDescent="0.3">
      <c r="A4747" t="s">
        <v>18515</v>
      </c>
      <c r="B4747" t="s">
        <v>18516</v>
      </c>
      <c r="C4747" s="1" t="str">
        <f t="shared" si="491"/>
        <v>21:0647</v>
      </c>
      <c r="D4747" s="1" t="str">
        <f t="shared" si="492"/>
        <v>21:0199</v>
      </c>
      <c r="E4747" t="s">
        <v>18517</v>
      </c>
      <c r="F4747" t="s">
        <v>18518</v>
      </c>
      <c r="H4747">
        <v>45.3202675</v>
      </c>
      <c r="I4747">
        <v>-66.342122799999999</v>
      </c>
      <c r="J4747" s="1" t="str">
        <f t="shared" si="493"/>
        <v>Fluid (lake)</v>
      </c>
      <c r="K4747" s="1" t="str">
        <f t="shared" si="494"/>
        <v>Untreated Water</v>
      </c>
      <c r="L4747">
        <v>16</v>
      </c>
      <c r="M4747" t="s">
        <v>11392</v>
      </c>
      <c r="N4747">
        <v>284</v>
      </c>
      <c r="O4747">
        <v>0.3</v>
      </c>
      <c r="P4747">
        <v>90</v>
      </c>
      <c r="Q4747">
        <v>5.0999999999999996</v>
      </c>
    </row>
    <row r="4748" spans="1:17" hidden="1" x14ac:dyDescent="0.3">
      <c r="A4748" t="s">
        <v>18519</v>
      </c>
      <c r="B4748" t="s">
        <v>18520</v>
      </c>
      <c r="C4748" s="1" t="str">
        <f t="shared" si="491"/>
        <v>21:0647</v>
      </c>
      <c r="D4748" s="1" t="str">
        <f t="shared" si="492"/>
        <v>21:0199</v>
      </c>
      <c r="E4748" t="s">
        <v>18521</v>
      </c>
      <c r="F4748" t="s">
        <v>18522</v>
      </c>
      <c r="H4748">
        <v>45.329856800000002</v>
      </c>
      <c r="I4748">
        <v>-66.332970700000004</v>
      </c>
      <c r="J4748" s="1" t="str">
        <f t="shared" si="493"/>
        <v>Fluid (lake)</v>
      </c>
      <c r="K4748" s="1" t="str">
        <f t="shared" si="494"/>
        <v>Untreated Water</v>
      </c>
      <c r="L4748">
        <v>16</v>
      </c>
      <c r="M4748" t="s">
        <v>11397</v>
      </c>
      <c r="N4748">
        <v>285</v>
      </c>
      <c r="O4748">
        <v>0.15</v>
      </c>
      <c r="P4748">
        <v>90</v>
      </c>
      <c r="Q4748">
        <v>4.9000000000000004</v>
      </c>
    </row>
    <row r="4749" spans="1:17" hidden="1" x14ac:dyDescent="0.3">
      <c r="A4749" t="s">
        <v>18523</v>
      </c>
      <c r="B4749" t="s">
        <v>18524</v>
      </c>
      <c r="C4749" s="1" t="str">
        <f t="shared" si="491"/>
        <v>21:0647</v>
      </c>
      <c r="D4749" s="1" t="str">
        <f t="shared" si="492"/>
        <v>21:0199</v>
      </c>
      <c r="E4749" t="s">
        <v>18525</v>
      </c>
      <c r="F4749" t="s">
        <v>18526</v>
      </c>
      <c r="H4749">
        <v>45.3328706</v>
      </c>
      <c r="I4749">
        <v>-66.307190399999996</v>
      </c>
      <c r="J4749" s="1" t="str">
        <f t="shared" si="493"/>
        <v>Fluid (lake)</v>
      </c>
      <c r="K4749" s="1" t="str">
        <f t="shared" si="494"/>
        <v>Untreated Water</v>
      </c>
      <c r="L4749">
        <v>16</v>
      </c>
      <c r="M4749" t="s">
        <v>11402</v>
      </c>
      <c r="N4749">
        <v>286</v>
      </c>
      <c r="O4749">
        <v>0.14000000000000001</v>
      </c>
      <c r="P4749">
        <v>100</v>
      </c>
      <c r="Q4749">
        <v>5.2</v>
      </c>
    </row>
    <row r="4750" spans="1:17" hidden="1" x14ac:dyDescent="0.3">
      <c r="A4750" t="s">
        <v>18527</v>
      </c>
      <c r="B4750" t="s">
        <v>18528</v>
      </c>
      <c r="C4750" s="1" t="str">
        <f t="shared" si="491"/>
        <v>21:0647</v>
      </c>
      <c r="D4750" s="1" t="str">
        <f t="shared" si="492"/>
        <v>21:0199</v>
      </c>
      <c r="E4750" t="s">
        <v>18529</v>
      </c>
      <c r="F4750" t="s">
        <v>18530</v>
      </c>
      <c r="H4750">
        <v>45.355407700000001</v>
      </c>
      <c r="I4750">
        <v>-66.307831899999996</v>
      </c>
      <c r="J4750" s="1" t="str">
        <f t="shared" si="493"/>
        <v>Fluid (lake)</v>
      </c>
      <c r="K4750" s="1" t="str">
        <f t="shared" si="494"/>
        <v>Untreated Water</v>
      </c>
      <c r="L4750">
        <v>16</v>
      </c>
      <c r="M4750" t="s">
        <v>11411</v>
      </c>
      <c r="N4750">
        <v>287</v>
      </c>
      <c r="O4750">
        <v>0.37</v>
      </c>
      <c r="P4750">
        <v>110</v>
      </c>
      <c r="Q4750">
        <v>5.2</v>
      </c>
    </row>
    <row r="4751" spans="1:17" hidden="1" x14ac:dyDescent="0.3">
      <c r="A4751" t="s">
        <v>18531</v>
      </c>
      <c r="B4751" t="s">
        <v>18532</v>
      </c>
      <c r="C4751" s="1" t="str">
        <f t="shared" si="491"/>
        <v>21:0647</v>
      </c>
      <c r="D4751" s="1" t="str">
        <f t="shared" si="492"/>
        <v>21:0199</v>
      </c>
      <c r="E4751" t="s">
        <v>18533</v>
      </c>
      <c r="F4751" t="s">
        <v>18534</v>
      </c>
      <c r="H4751">
        <v>45.368067199999999</v>
      </c>
      <c r="I4751">
        <v>-66.302250900000004</v>
      </c>
      <c r="J4751" s="1" t="str">
        <f t="shared" si="493"/>
        <v>Fluid (lake)</v>
      </c>
      <c r="K4751" s="1" t="str">
        <f t="shared" si="494"/>
        <v>Untreated Water</v>
      </c>
      <c r="L4751">
        <v>16</v>
      </c>
      <c r="M4751" t="s">
        <v>11416</v>
      </c>
      <c r="N4751">
        <v>288</v>
      </c>
      <c r="O4751">
        <v>2.5000000000000001E-2</v>
      </c>
      <c r="P4751">
        <v>40</v>
      </c>
      <c r="Q4751">
        <v>5.5</v>
      </c>
    </row>
    <row r="4752" spans="1:17" hidden="1" x14ac:dyDescent="0.3">
      <c r="A4752" t="s">
        <v>18535</v>
      </c>
      <c r="B4752" t="s">
        <v>18536</v>
      </c>
      <c r="C4752" s="1" t="str">
        <f t="shared" si="491"/>
        <v>21:0647</v>
      </c>
      <c r="D4752" s="1" t="str">
        <f t="shared" si="492"/>
        <v>21:0199</v>
      </c>
      <c r="E4752" t="s">
        <v>18537</v>
      </c>
      <c r="F4752" t="s">
        <v>18538</v>
      </c>
      <c r="H4752">
        <v>45.359087899999999</v>
      </c>
      <c r="I4752">
        <v>-66.272864799999994</v>
      </c>
      <c r="J4752" s="1" t="str">
        <f t="shared" si="493"/>
        <v>Fluid (lake)</v>
      </c>
      <c r="K4752" s="1" t="str">
        <f t="shared" si="494"/>
        <v>Untreated Water</v>
      </c>
      <c r="L4752">
        <v>16</v>
      </c>
      <c r="M4752" t="s">
        <v>11421</v>
      </c>
      <c r="N4752">
        <v>289</v>
      </c>
      <c r="O4752">
        <v>0.21</v>
      </c>
      <c r="P4752">
        <v>30</v>
      </c>
      <c r="Q4752">
        <v>5.8</v>
      </c>
    </row>
    <row r="4753" spans="1:17" hidden="1" x14ac:dyDescent="0.3">
      <c r="A4753" t="s">
        <v>18539</v>
      </c>
      <c r="B4753" t="s">
        <v>18540</v>
      </c>
      <c r="C4753" s="1" t="str">
        <f t="shared" si="491"/>
        <v>21:0647</v>
      </c>
      <c r="D4753" s="1" t="str">
        <f t="shared" si="492"/>
        <v>21:0199</v>
      </c>
      <c r="E4753" t="s">
        <v>18541</v>
      </c>
      <c r="F4753" t="s">
        <v>18542</v>
      </c>
      <c r="H4753">
        <v>45.349139200000003</v>
      </c>
      <c r="I4753">
        <v>-66.279202299999994</v>
      </c>
      <c r="J4753" s="1" t="str">
        <f t="shared" si="493"/>
        <v>Fluid (lake)</v>
      </c>
      <c r="K4753" s="1" t="str">
        <f t="shared" si="494"/>
        <v>Untreated Water</v>
      </c>
      <c r="L4753">
        <v>16</v>
      </c>
      <c r="M4753" t="s">
        <v>11426</v>
      </c>
      <c r="N4753">
        <v>290</v>
      </c>
      <c r="O4753">
        <v>2.5000000000000001E-2</v>
      </c>
      <c r="P4753">
        <v>30</v>
      </c>
      <c r="Q4753">
        <v>5.2</v>
      </c>
    </row>
    <row r="4754" spans="1:17" hidden="1" x14ac:dyDescent="0.3">
      <c r="A4754" t="s">
        <v>18543</v>
      </c>
      <c r="B4754" t="s">
        <v>18544</v>
      </c>
      <c r="C4754" s="1" t="str">
        <f t="shared" si="491"/>
        <v>21:0647</v>
      </c>
      <c r="D4754" s="1" t="str">
        <f>HYPERLINK("http://geochem.nrcan.gc.ca/cdogs/content/svy/svy_e.htm", "")</f>
        <v/>
      </c>
      <c r="G4754" s="1" t="str">
        <f>HYPERLINK("http://geochem.nrcan.gc.ca/cdogs/content/cr_/cr_00082_e.htm", "82")</f>
        <v>82</v>
      </c>
      <c r="J4754" t="s">
        <v>11453</v>
      </c>
      <c r="K4754" t="s">
        <v>11454</v>
      </c>
      <c r="L4754">
        <v>16</v>
      </c>
      <c r="M4754" t="s">
        <v>11455</v>
      </c>
      <c r="N4754">
        <v>291</v>
      </c>
      <c r="O4754">
        <v>1.04</v>
      </c>
      <c r="P4754">
        <v>320</v>
      </c>
      <c r="Q4754">
        <v>7.4</v>
      </c>
    </row>
    <row r="4755" spans="1:17" hidden="1" x14ac:dyDescent="0.3">
      <c r="A4755" t="s">
        <v>18545</v>
      </c>
      <c r="B4755" t="s">
        <v>18546</v>
      </c>
      <c r="C4755" s="1" t="str">
        <f t="shared" si="491"/>
        <v>21:0647</v>
      </c>
      <c r="D4755" s="1" t="str">
        <f t="shared" ref="D4755:D4773" si="495">HYPERLINK("http://geochem.nrcan.gc.ca/cdogs/content/svy/svy210199_e.htm", "21:0199")</f>
        <v>21:0199</v>
      </c>
      <c r="E4755" t="s">
        <v>18547</v>
      </c>
      <c r="F4755" t="s">
        <v>18548</v>
      </c>
      <c r="H4755">
        <v>45.3349811</v>
      </c>
      <c r="I4755">
        <v>-66.2837988</v>
      </c>
      <c r="J4755" s="1" t="str">
        <f t="shared" ref="J4755:J4773" si="496">HYPERLINK("http://geochem.nrcan.gc.ca/cdogs/content/kwd/kwd020016_e.htm", "Fluid (lake)")</f>
        <v>Fluid (lake)</v>
      </c>
      <c r="K4755" s="1" t="str">
        <f t="shared" ref="K4755:K4773" si="497">HYPERLINK("http://geochem.nrcan.gc.ca/cdogs/content/kwd/kwd080007_e.htm", "Untreated Water")</f>
        <v>Untreated Water</v>
      </c>
      <c r="L4755">
        <v>16</v>
      </c>
      <c r="M4755" t="s">
        <v>11440</v>
      </c>
      <c r="N4755">
        <v>292</v>
      </c>
      <c r="O4755">
        <v>0.2</v>
      </c>
      <c r="P4755">
        <v>30</v>
      </c>
      <c r="Q4755">
        <v>6</v>
      </c>
    </row>
    <row r="4756" spans="1:17" hidden="1" x14ac:dyDescent="0.3">
      <c r="A4756" t="s">
        <v>18549</v>
      </c>
      <c r="B4756" t="s">
        <v>18550</v>
      </c>
      <c r="C4756" s="1" t="str">
        <f t="shared" si="491"/>
        <v>21:0647</v>
      </c>
      <c r="D4756" s="1" t="str">
        <f t="shared" si="495"/>
        <v>21:0199</v>
      </c>
      <c r="E4756" t="s">
        <v>18551</v>
      </c>
      <c r="F4756" t="s">
        <v>18552</v>
      </c>
      <c r="H4756">
        <v>45.334954500000002</v>
      </c>
      <c r="I4756">
        <v>-66.2619507</v>
      </c>
      <c r="J4756" s="1" t="str">
        <f t="shared" si="496"/>
        <v>Fluid (lake)</v>
      </c>
      <c r="K4756" s="1" t="str">
        <f t="shared" si="497"/>
        <v>Untreated Water</v>
      </c>
      <c r="L4756">
        <v>16</v>
      </c>
      <c r="M4756" t="s">
        <v>11445</v>
      </c>
      <c r="N4756">
        <v>293</v>
      </c>
      <c r="O4756">
        <v>2.5000000000000001E-2</v>
      </c>
      <c r="P4756">
        <v>20</v>
      </c>
      <c r="Q4756">
        <v>6.1</v>
      </c>
    </row>
    <row r="4757" spans="1:17" hidden="1" x14ac:dyDescent="0.3">
      <c r="A4757" t="s">
        <v>18553</v>
      </c>
      <c r="B4757" t="s">
        <v>18554</v>
      </c>
      <c r="C4757" s="1" t="str">
        <f t="shared" si="491"/>
        <v>21:0647</v>
      </c>
      <c r="D4757" s="1" t="str">
        <f t="shared" si="495"/>
        <v>21:0199</v>
      </c>
      <c r="E4757" t="s">
        <v>18555</v>
      </c>
      <c r="F4757" t="s">
        <v>18556</v>
      </c>
      <c r="H4757">
        <v>45.327013899999997</v>
      </c>
      <c r="I4757">
        <v>-66.2491646</v>
      </c>
      <c r="J4757" s="1" t="str">
        <f t="shared" si="496"/>
        <v>Fluid (lake)</v>
      </c>
      <c r="K4757" s="1" t="str">
        <f t="shared" si="497"/>
        <v>Untreated Water</v>
      </c>
      <c r="L4757">
        <v>16</v>
      </c>
      <c r="M4757" t="s">
        <v>11450</v>
      </c>
      <c r="N4757">
        <v>294</v>
      </c>
      <c r="O4757">
        <v>0.08</v>
      </c>
      <c r="P4757">
        <v>20</v>
      </c>
      <c r="Q4757">
        <v>5.3</v>
      </c>
    </row>
    <row r="4758" spans="1:17" hidden="1" x14ac:dyDescent="0.3">
      <c r="A4758" t="s">
        <v>18557</v>
      </c>
      <c r="B4758" t="s">
        <v>18558</v>
      </c>
      <c r="C4758" s="1" t="str">
        <f t="shared" si="491"/>
        <v>21:0647</v>
      </c>
      <c r="D4758" s="1" t="str">
        <f t="shared" si="495"/>
        <v>21:0199</v>
      </c>
      <c r="E4758" t="s">
        <v>18559</v>
      </c>
      <c r="F4758" t="s">
        <v>18560</v>
      </c>
      <c r="H4758">
        <v>45.474645799999998</v>
      </c>
      <c r="I4758">
        <v>-66.009494599999996</v>
      </c>
      <c r="J4758" s="1" t="str">
        <f t="shared" si="496"/>
        <v>Fluid (lake)</v>
      </c>
      <c r="K4758" s="1" t="str">
        <f t="shared" si="497"/>
        <v>Untreated Water</v>
      </c>
      <c r="L4758">
        <v>16</v>
      </c>
      <c r="M4758" t="s">
        <v>11460</v>
      </c>
      <c r="N4758">
        <v>295</v>
      </c>
      <c r="O4758">
        <v>2.5000000000000001E-2</v>
      </c>
      <c r="P4758">
        <v>30</v>
      </c>
      <c r="Q4758">
        <v>4.7</v>
      </c>
    </row>
    <row r="4759" spans="1:17" hidden="1" x14ac:dyDescent="0.3">
      <c r="A4759" t="s">
        <v>18561</v>
      </c>
      <c r="B4759" t="s">
        <v>18562</v>
      </c>
      <c r="C4759" s="1" t="str">
        <f t="shared" si="491"/>
        <v>21:0647</v>
      </c>
      <c r="D4759" s="1" t="str">
        <f t="shared" si="495"/>
        <v>21:0199</v>
      </c>
      <c r="E4759" t="s">
        <v>18563</v>
      </c>
      <c r="F4759" t="s">
        <v>18564</v>
      </c>
      <c r="H4759">
        <v>45.458991400000002</v>
      </c>
      <c r="I4759">
        <v>-66.021169</v>
      </c>
      <c r="J4759" s="1" t="str">
        <f t="shared" si="496"/>
        <v>Fluid (lake)</v>
      </c>
      <c r="K4759" s="1" t="str">
        <f t="shared" si="497"/>
        <v>Untreated Water</v>
      </c>
      <c r="L4759">
        <v>16</v>
      </c>
      <c r="M4759" t="s">
        <v>11465</v>
      </c>
      <c r="N4759">
        <v>296</v>
      </c>
      <c r="O4759">
        <v>2.5000000000000001E-2</v>
      </c>
      <c r="P4759">
        <v>30</v>
      </c>
      <c r="Q4759">
        <v>4.8</v>
      </c>
    </row>
    <row r="4760" spans="1:17" hidden="1" x14ac:dyDescent="0.3">
      <c r="A4760" t="s">
        <v>18565</v>
      </c>
      <c r="B4760" t="s">
        <v>18566</v>
      </c>
      <c r="C4760" s="1" t="str">
        <f t="shared" si="491"/>
        <v>21:0647</v>
      </c>
      <c r="D4760" s="1" t="str">
        <f t="shared" si="495"/>
        <v>21:0199</v>
      </c>
      <c r="E4760" t="s">
        <v>18567</v>
      </c>
      <c r="F4760" t="s">
        <v>18568</v>
      </c>
      <c r="H4760">
        <v>45.465162200000002</v>
      </c>
      <c r="I4760">
        <v>-66.041093500000002</v>
      </c>
      <c r="J4760" s="1" t="str">
        <f t="shared" si="496"/>
        <v>Fluid (lake)</v>
      </c>
      <c r="K4760" s="1" t="str">
        <f t="shared" si="497"/>
        <v>Untreated Water</v>
      </c>
      <c r="L4760">
        <v>16</v>
      </c>
      <c r="M4760" t="s">
        <v>11470</v>
      </c>
      <c r="N4760">
        <v>297</v>
      </c>
      <c r="O4760">
        <v>2.5000000000000001E-2</v>
      </c>
      <c r="P4760">
        <v>30</v>
      </c>
      <c r="Q4760">
        <v>5.2</v>
      </c>
    </row>
    <row r="4761" spans="1:17" hidden="1" x14ac:dyDescent="0.3">
      <c r="A4761" t="s">
        <v>18569</v>
      </c>
      <c r="B4761" t="s">
        <v>18570</v>
      </c>
      <c r="C4761" s="1" t="str">
        <f t="shared" si="491"/>
        <v>21:0647</v>
      </c>
      <c r="D4761" s="1" t="str">
        <f t="shared" si="495"/>
        <v>21:0199</v>
      </c>
      <c r="E4761" t="s">
        <v>18571</v>
      </c>
      <c r="F4761" t="s">
        <v>18572</v>
      </c>
      <c r="H4761">
        <v>45.458306999999998</v>
      </c>
      <c r="I4761">
        <v>-66.067416699999995</v>
      </c>
      <c r="J4761" s="1" t="str">
        <f t="shared" si="496"/>
        <v>Fluid (lake)</v>
      </c>
      <c r="K4761" s="1" t="str">
        <f t="shared" si="497"/>
        <v>Untreated Water</v>
      </c>
      <c r="L4761">
        <v>16</v>
      </c>
      <c r="M4761" t="s">
        <v>11475</v>
      </c>
      <c r="N4761">
        <v>298</v>
      </c>
      <c r="O4761">
        <v>2.5000000000000001E-2</v>
      </c>
      <c r="P4761">
        <v>30</v>
      </c>
      <c r="Q4761">
        <v>5.0999999999999996</v>
      </c>
    </row>
    <row r="4762" spans="1:17" hidden="1" x14ac:dyDescent="0.3">
      <c r="A4762" t="s">
        <v>18573</v>
      </c>
      <c r="B4762" t="s">
        <v>18574</v>
      </c>
      <c r="C4762" s="1" t="str">
        <f t="shared" si="491"/>
        <v>21:0647</v>
      </c>
      <c r="D4762" s="1" t="str">
        <f t="shared" si="495"/>
        <v>21:0199</v>
      </c>
      <c r="E4762" t="s">
        <v>18575</v>
      </c>
      <c r="F4762" t="s">
        <v>18576</v>
      </c>
      <c r="H4762">
        <v>45.4475719</v>
      </c>
      <c r="I4762">
        <v>-66.0637021</v>
      </c>
      <c r="J4762" s="1" t="str">
        <f t="shared" si="496"/>
        <v>Fluid (lake)</v>
      </c>
      <c r="K4762" s="1" t="str">
        <f t="shared" si="497"/>
        <v>Untreated Water</v>
      </c>
      <c r="L4762">
        <v>16</v>
      </c>
      <c r="M4762" t="s">
        <v>11480</v>
      </c>
      <c r="N4762">
        <v>299</v>
      </c>
      <c r="O4762">
        <v>2.5000000000000001E-2</v>
      </c>
      <c r="P4762">
        <v>30</v>
      </c>
      <c r="Q4762">
        <v>5.5</v>
      </c>
    </row>
    <row r="4763" spans="1:17" hidden="1" x14ac:dyDescent="0.3">
      <c r="A4763" t="s">
        <v>18577</v>
      </c>
      <c r="B4763" t="s">
        <v>18578</v>
      </c>
      <c r="C4763" s="1" t="str">
        <f t="shared" si="491"/>
        <v>21:0647</v>
      </c>
      <c r="D4763" s="1" t="str">
        <f t="shared" si="495"/>
        <v>21:0199</v>
      </c>
      <c r="E4763" t="s">
        <v>18579</v>
      </c>
      <c r="F4763" t="s">
        <v>18580</v>
      </c>
      <c r="H4763">
        <v>45.433471300000001</v>
      </c>
      <c r="I4763">
        <v>-66.064932299999995</v>
      </c>
      <c r="J4763" s="1" t="str">
        <f t="shared" si="496"/>
        <v>Fluid (lake)</v>
      </c>
      <c r="K4763" s="1" t="str">
        <f t="shared" si="497"/>
        <v>Untreated Water</v>
      </c>
      <c r="L4763">
        <v>16</v>
      </c>
      <c r="M4763" t="s">
        <v>12548</v>
      </c>
      <c r="N4763">
        <v>300</v>
      </c>
      <c r="O4763">
        <v>2.5000000000000001E-2</v>
      </c>
      <c r="P4763">
        <v>30</v>
      </c>
      <c r="Q4763">
        <v>5.4</v>
      </c>
    </row>
    <row r="4764" spans="1:17" hidden="1" x14ac:dyDescent="0.3">
      <c r="A4764" t="s">
        <v>18581</v>
      </c>
      <c r="B4764" t="s">
        <v>18582</v>
      </c>
      <c r="C4764" s="1" t="str">
        <f t="shared" si="491"/>
        <v>21:0647</v>
      </c>
      <c r="D4764" s="1" t="str">
        <f t="shared" si="495"/>
        <v>21:0199</v>
      </c>
      <c r="E4764" t="s">
        <v>18583</v>
      </c>
      <c r="F4764" t="s">
        <v>18584</v>
      </c>
      <c r="H4764">
        <v>45.429183799999997</v>
      </c>
      <c r="I4764">
        <v>-66.055029899999994</v>
      </c>
      <c r="J4764" s="1" t="str">
        <f t="shared" si="496"/>
        <v>Fluid (lake)</v>
      </c>
      <c r="K4764" s="1" t="str">
        <f t="shared" si="497"/>
        <v>Untreated Water</v>
      </c>
      <c r="L4764">
        <v>17</v>
      </c>
      <c r="M4764" t="s">
        <v>11392</v>
      </c>
      <c r="N4764">
        <v>301</v>
      </c>
      <c r="O4764">
        <v>2.5000000000000001E-2</v>
      </c>
      <c r="P4764">
        <v>50</v>
      </c>
      <c r="Q4764">
        <v>5.5</v>
      </c>
    </row>
    <row r="4765" spans="1:17" hidden="1" x14ac:dyDescent="0.3">
      <c r="A4765" t="s">
        <v>18585</v>
      </c>
      <c r="B4765" t="s">
        <v>18586</v>
      </c>
      <c r="C4765" s="1" t="str">
        <f t="shared" si="491"/>
        <v>21:0647</v>
      </c>
      <c r="D4765" s="1" t="str">
        <f t="shared" si="495"/>
        <v>21:0199</v>
      </c>
      <c r="E4765" t="s">
        <v>18587</v>
      </c>
      <c r="F4765" t="s">
        <v>18588</v>
      </c>
      <c r="H4765">
        <v>45.313473100000003</v>
      </c>
      <c r="I4765">
        <v>-66.256926199999995</v>
      </c>
      <c r="J4765" s="1" t="str">
        <f t="shared" si="496"/>
        <v>Fluid (lake)</v>
      </c>
      <c r="K4765" s="1" t="str">
        <f t="shared" si="497"/>
        <v>Untreated Water</v>
      </c>
      <c r="L4765">
        <v>17</v>
      </c>
      <c r="M4765" t="s">
        <v>11397</v>
      </c>
      <c r="N4765">
        <v>302</v>
      </c>
      <c r="O4765">
        <v>2.5000000000000001E-2</v>
      </c>
      <c r="P4765">
        <v>30</v>
      </c>
      <c r="Q4765">
        <v>5.8</v>
      </c>
    </row>
    <row r="4766" spans="1:17" hidden="1" x14ac:dyDescent="0.3">
      <c r="A4766" t="s">
        <v>18589</v>
      </c>
      <c r="B4766" t="s">
        <v>18590</v>
      </c>
      <c r="C4766" s="1" t="str">
        <f t="shared" si="491"/>
        <v>21:0647</v>
      </c>
      <c r="D4766" s="1" t="str">
        <f t="shared" si="495"/>
        <v>21:0199</v>
      </c>
      <c r="E4766" t="s">
        <v>18591</v>
      </c>
      <c r="F4766" t="s">
        <v>18592</v>
      </c>
      <c r="H4766">
        <v>45.305155900000003</v>
      </c>
      <c r="I4766">
        <v>-66.270466099999993</v>
      </c>
      <c r="J4766" s="1" t="str">
        <f t="shared" si="496"/>
        <v>Fluid (lake)</v>
      </c>
      <c r="K4766" s="1" t="str">
        <f t="shared" si="497"/>
        <v>Untreated Water</v>
      </c>
      <c r="L4766">
        <v>17</v>
      </c>
      <c r="M4766" t="s">
        <v>11402</v>
      </c>
      <c r="N4766">
        <v>303</v>
      </c>
      <c r="O4766">
        <v>2.5000000000000001E-2</v>
      </c>
      <c r="P4766">
        <v>20</v>
      </c>
      <c r="Q4766">
        <v>5.8</v>
      </c>
    </row>
    <row r="4767" spans="1:17" hidden="1" x14ac:dyDescent="0.3">
      <c r="A4767" t="s">
        <v>18593</v>
      </c>
      <c r="B4767" t="s">
        <v>18594</v>
      </c>
      <c r="C4767" s="1" t="str">
        <f t="shared" si="491"/>
        <v>21:0647</v>
      </c>
      <c r="D4767" s="1" t="str">
        <f t="shared" si="495"/>
        <v>21:0199</v>
      </c>
      <c r="E4767" t="s">
        <v>18595</v>
      </c>
      <c r="F4767" t="s">
        <v>18596</v>
      </c>
      <c r="H4767">
        <v>45.302009300000002</v>
      </c>
      <c r="I4767">
        <v>-66.285362000000006</v>
      </c>
      <c r="J4767" s="1" t="str">
        <f t="shared" si="496"/>
        <v>Fluid (lake)</v>
      </c>
      <c r="K4767" s="1" t="str">
        <f t="shared" si="497"/>
        <v>Untreated Water</v>
      </c>
      <c r="L4767">
        <v>17</v>
      </c>
      <c r="M4767" t="s">
        <v>11411</v>
      </c>
      <c r="N4767">
        <v>304</v>
      </c>
      <c r="O4767">
        <v>2.5000000000000001E-2</v>
      </c>
      <c r="P4767">
        <v>20</v>
      </c>
      <c r="Q4767">
        <v>5.7</v>
      </c>
    </row>
    <row r="4768" spans="1:17" hidden="1" x14ac:dyDescent="0.3">
      <c r="A4768" t="s">
        <v>18597</v>
      </c>
      <c r="B4768" t="s">
        <v>18598</v>
      </c>
      <c r="C4768" s="1" t="str">
        <f t="shared" si="491"/>
        <v>21:0647</v>
      </c>
      <c r="D4768" s="1" t="str">
        <f t="shared" si="495"/>
        <v>21:0199</v>
      </c>
      <c r="E4768" t="s">
        <v>18599</v>
      </c>
      <c r="F4768" t="s">
        <v>18600</v>
      </c>
      <c r="H4768">
        <v>45.293230600000001</v>
      </c>
      <c r="I4768">
        <v>-66.301607799999999</v>
      </c>
      <c r="J4768" s="1" t="str">
        <f t="shared" si="496"/>
        <v>Fluid (lake)</v>
      </c>
      <c r="K4768" s="1" t="str">
        <f t="shared" si="497"/>
        <v>Untreated Water</v>
      </c>
      <c r="L4768">
        <v>17</v>
      </c>
      <c r="M4768" t="s">
        <v>11416</v>
      </c>
      <c r="N4768">
        <v>305</v>
      </c>
      <c r="O4768">
        <v>2.5000000000000001E-2</v>
      </c>
      <c r="P4768">
        <v>30</v>
      </c>
      <c r="Q4768">
        <v>5.3</v>
      </c>
    </row>
    <row r="4769" spans="1:17" hidden="1" x14ac:dyDescent="0.3">
      <c r="A4769" t="s">
        <v>18601</v>
      </c>
      <c r="B4769" t="s">
        <v>18602</v>
      </c>
      <c r="C4769" s="1" t="str">
        <f t="shared" si="491"/>
        <v>21:0647</v>
      </c>
      <c r="D4769" s="1" t="str">
        <f t="shared" si="495"/>
        <v>21:0199</v>
      </c>
      <c r="E4769" t="s">
        <v>18603</v>
      </c>
      <c r="F4769" t="s">
        <v>18604</v>
      </c>
      <c r="H4769">
        <v>45.297055800000003</v>
      </c>
      <c r="I4769">
        <v>-66.276555999999999</v>
      </c>
      <c r="J4769" s="1" t="str">
        <f t="shared" si="496"/>
        <v>Fluid (lake)</v>
      </c>
      <c r="K4769" s="1" t="str">
        <f t="shared" si="497"/>
        <v>Untreated Water</v>
      </c>
      <c r="L4769">
        <v>17</v>
      </c>
      <c r="M4769" t="s">
        <v>11421</v>
      </c>
      <c r="N4769">
        <v>306</v>
      </c>
      <c r="O4769">
        <v>2.5000000000000001E-2</v>
      </c>
      <c r="P4769">
        <v>30</v>
      </c>
      <c r="Q4769">
        <v>6.1</v>
      </c>
    </row>
    <row r="4770" spans="1:17" hidden="1" x14ac:dyDescent="0.3">
      <c r="A4770" t="s">
        <v>18605</v>
      </c>
      <c r="B4770" t="s">
        <v>18606</v>
      </c>
      <c r="C4770" s="1" t="str">
        <f t="shared" si="491"/>
        <v>21:0647</v>
      </c>
      <c r="D4770" s="1" t="str">
        <f t="shared" si="495"/>
        <v>21:0199</v>
      </c>
      <c r="E4770" t="s">
        <v>18607</v>
      </c>
      <c r="F4770" t="s">
        <v>18608</v>
      </c>
      <c r="H4770">
        <v>45.297773399999997</v>
      </c>
      <c r="I4770">
        <v>-66.258767899999995</v>
      </c>
      <c r="J4770" s="1" t="str">
        <f t="shared" si="496"/>
        <v>Fluid (lake)</v>
      </c>
      <c r="K4770" s="1" t="str">
        <f t="shared" si="497"/>
        <v>Untreated Water</v>
      </c>
      <c r="L4770">
        <v>17</v>
      </c>
      <c r="M4770" t="s">
        <v>11426</v>
      </c>
      <c r="N4770">
        <v>307</v>
      </c>
      <c r="O4770">
        <v>2.5000000000000001E-2</v>
      </c>
      <c r="P4770">
        <v>30</v>
      </c>
      <c r="Q4770">
        <v>5.4</v>
      </c>
    </row>
    <row r="4771" spans="1:17" hidden="1" x14ac:dyDescent="0.3">
      <c r="A4771" t="s">
        <v>18609</v>
      </c>
      <c r="B4771" t="s">
        <v>18610</v>
      </c>
      <c r="C4771" s="1" t="str">
        <f t="shared" si="491"/>
        <v>21:0647</v>
      </c>
      <c r="D4771" s="1" t="str">
        <f t="shared" si="495"/>
        <v>21:0199</v>
      </c>
      <c r="E4771" t="s">
        <v>18611</v>
      </c>
      <c r="F4771" t="s">
        <v>18612</v>
      </c>
      <c r="H4771">
        <v>45.3072436</v>
      </c>
      <c r="I4771">
        <v>-66.239725300000003</v>
      </c>
      <c r="J4771" s="1" t="str">
        <f t="shared" si="496"/>
        <v>Fluid (lake)</v>
      </c>
      <c r="K4771" s="1" t="str">
        <f t="shared" si="497"/>
        <v>Untreated Water</v>
      </c>
      <c r="L4771">
        <v>17</v>
      </c>
      <c r="M4771" t="s">
        <v>11431</v>
      </c>
      <c r="N4771">
        <v>308</v>
      </c>
      <c r="O4771">
        <v>2.5000000000000001E-2</v>
      </c>
      <c r="P4771">
        <v>30</v>
      </c>
      <c r="Q4771">
        <v>5.4</v>
      </c>
    </row>
    <row r="4772" spans="1:17" hidden="1" x14ac:dyDescent="0.3">
      <c r="A4772" t="s">
        <v>18613</v>
      </c>
      <c r="B4772" t="s">
        <v>18614</v>
      </c>
      <c r="C4772" s="1" t="str">
        <f t="shared" si="491"/>
        <v>21:0647</v>
      </c>
      <c r="D4772" s="1" t="str">
        <f t="shared" si="495"/>
        <v>21:0199</v>
      </c>
      <c r="E4772" t="s">
        <v>18611</v>
      </c>
      <c r="F4772" t="s">
        <v>18615</v>
      </c>
      <c r="H4772">
        <v>45.3072436</v>
      </c>
      <c r="I4772">
        <v>-66.239725300000003</v>
      </c>
      <c r="J4772" s="1" t="str">
        <f t="shared" si="496"/>
        <v>Fluid (lake)</v>
      </c>
      <c r="K4772" s="1" t="str">
        <f t="shared" si="497"/>
        <v>Untreated Water</v>
      </c>
      <c r="L4772">
        <v>17</v>
      </c>
      <c r="M4772" t="s">
        <v>11435</v>
      </c>
      <c r="N4772">
        <v>309</v>
      </c>
      <c r="O4772">
        <v>2.5000000000000001E-2</v>
      </c>
      <c r="P4772">
        <v>30</v>
      </c>
      <c r="Q4772">
        <v>5.3</v>
      </c>
    </row>
    <row r="4773" spans="1:17" hidden="1" x14ac:dyDescent="0.3">
      <c r="A4773" t="s">
        <v>18616</v>
      </c>
      <c r="B4773" t="s">
        <v>18617</v>
      </c>
      <c r="C4773" s="1" t="str">
        <f t="shared" si="491"/>
        <v>21:0647</v>
      </c>
      <c r="D4773" s="1" t="str">
        <f t="shared" si="495"/>
        <v>21:0199</v>
      </c>
      <c r="E4773" t="s">
        <v>18618</v>
      </c>
      <c r="F4773" t="s">
        <v>18619</v>
      </c>
      <c r="H4773">
        <v>45.298667299999998</v>
      </c>
      <c r="I4773">
        <v>-66.234236499999994</v>
      </c>
      <c r="J4773" s="1" t="str">
        <f t="shared" si="496"/>
        <v>Fluid (lake)</v>
      </c>
      <c r="K4773" s="1" t="str">
        <f t="shared" si="497"/>
        <v>Untreated Water</v>
      </c>
      <c r="L4773">
        <v>17</v>
      </c>
      <c r="M4773" t="s">
        <v>11440</v>
      </c>
      <c r="N4773">
        <v>310</v>
      </c>
      <c r="O4773">
        <v>2.5000000000000001E-2</v>
      </c>
      <c r="P4773">
        <v>40</v>
      </c>
      <c r="Q4773">
        <v>4.7</v>
      </c>
    </row>
    <row r="4774" spans="1:17" hidden="1" x14ac:dyDescent="0.3">
      <c r="A4774" t="s">
        <v>18620</v>
      </c>
      <c r="B4774" t="s">
        <v>18621</v>
      </c>
      <c r="C4774" s="1" t="str">
        <f t="shared" si="491"/>
        <v>21:0647</v>
      </c>
      <c r="D4774" s="1" t="str">
        <f>HYPERLINK("http://geochem.nrcan.gc.ca/cdogs/content/svy/svy_e.htm", "")</f>
        <v/>
      </c>
      <c r="G4774" s="1" t="str">
        <f>HYPERLINK("http://geochem.nrcan.gc.ca/cdogs/content/cr_/cr_00080_e.htm", "80")</f>
        <v>80</v>
      </c>
      <c r="J4774" t="s">
        <v>11453</v>
      </c>
      <c r="K4774" t="s">
        <v>11454</v>
      </c>
      <c r="L4774">
        <v>17</v>
      </c>
      <c r="M4774" t="s">
        <v>11455</v>
      </c>
      <c r="N4774">
        <v>311</v>
      </c>
      <c r="O4774">
        <v>0.15</v>
      </c>
      <c r="P4774">
        <v>100</v>
      </c>
      <c r="Q4774">
        <v>7.1</v>
      </c>
    </row>
    <row r="4775" spans="1:17" hidden="1" x14ac:dyDescent="0.3">
      <c r="A4775" t="s">
        <v>18622</v>
      </c>
      <c r="B4775" t="s">
        <v>18623</v>
      </c>
      <c r="C4775" s="1" t="str">
        <f t="shared" si="491"/>
        <v>21:0647</v>
      </c>
      <c r="D4775" s="1" t="str">
        <f t="shared" ref="D4775:D4787" si="498">HYPERLINK("http://geochem.nrcan.gc.ca/cdogs/content/svy/svy210199_e.htm", "21:0199")</f>
        <v>21:0199</v>
      </c>
      <c r="E4775" t="s">
        <v>18624</v>
      </c>
      <c r="F4775" t="s">
        <v>18625</v>
      </c>
      <c r="H4775">
        <v>45.375270800000003</v>
      </c>
      <c r="I4775">
        <v>-66.100296599999993</v>
      </c>
      <c r="J4775" s="1" t="str">
        <f t="shared" ref="J4775:J4787" si="499">HYPERLINK("http://geochem.nrcan.gc.ca/cdogs/content/kwd/kwd020016_e.htm", "Fluid (lake)")</f>
        <v>Fluid (lake)</v>
      </c>
      <c r="K4775" s="1" t="str">
        <f t="shared" ref="K4775:K4787" si="500">HYPERLINK("http://geochem.nrcan.gc.ca/cdogs/content/kwd/kwd080007_e.htm", "Untreated Water")</f>
        <v>Untreated Water</v>
      </c>
      <c r="L4775">
        <v>17</v>
      </c>
      <c r="M4775" t="s">
        <v>11445</v>
      </c>
      <c r="N4775">
        <v>312</v>
      </c>
      <c r="O4775">
        <v>2.5000000000000001E-2</v>
      </c>
      <c r="P4775">
        <v>30</v>
      </c>
      <c r="Q4775">
        <v>5.5</v>
      </c>
    </row>
    <row r="4776" spans="1:17" hidden="1" x14ac:dyDescent="0.3">
      <c r="A4776" t="s">
        <v>18626</v>
      </c>
      <c r="B4776" t="s">
        <v>18627</v>
      </c>
      <c r="C4776" s="1" t="str">
        <f t="shared" si="491"/>
        <v>21:0647</v>
      </c>
      <c r="D4776" s="1" t="str">
        <f t="shared" si="498"/>
        <v>21:0199</v>
      </c>
      <c r="E4776" t="s">
        <v>18628</v>
      </c>
      <c r="F4776" t="s">
        <v>18629</v>
      </c>
      <c r="H4776">
        <v>45.402671599999998</v>
      </c>
      <c r="I4776">
        <v>-66.127733800000001</v>
      </c>
      <c r="J4776" s="1" t="str">
        <f t="shared" si="499"/>
        <v>Fluid (lake)</v>
      </c>
      <c r="K4776" s="1" t="str">
        <f t="shared" si="500"/>
        <v>Untreated Water</v>
      </c>
      <c r="L4776">
        <v>17</v>
      </c>
      <c r="M4776" t="s">
        <v>11450</v>
      </c>
      <c r="N4776">
        <v>313</v>
      </c>
      <c r="O4776">
        <v>2.5000000000000001E-2</v>
      </c>
      <c r="P4776">
        <v>30</v>
      </c>
      <c r="Q4776">
        <v>5.8</v>
      </c>
    </row>
    <row r="4777" spans="1:17" hidden="1" x14ac:dyDescent="0.3">
      <c r="A4777" t="s">
        <v>18630</v>
      </c>
      <c r="B4777" t="s">
        <v>18631</v>
      </c>
      <c r="C4777" s="1" t="str">
        <f t="shared" si="491"/>
        <v>21:0647</v>
      </c>
      <c r="D4777" s="1" t="str">
        <f t="shared" si="498"/>
        <v>21:0199</v>
      </c>
      <c r="E4777" t="s">
        <v>18632</v>
      </c>
      <c r="F4777" t="s">
        <v>18633</v>
      </c>
      <c r="H4777">
        <v>45.409009500000003</v>
      </c>
      <c r="I4777">
        <v>-66.094314299999994</v>
      </c>
      <c r="J4777" s="1" t="str">
        <f t="shared" si="499"/>
        <v>Fluid (lake)</v>
      </c>
      <c r="K4777" s="1" t="str">
        <f t="shared" si="500"/>
        <v>Untreated Water</v>
      </c>
      <c r="L4777">
        <v>17</v>
      </c>
      <c r="M4777" t="s">
        <v>11460</v>
      </c>
      <c r="N4777">
        <v>314</v>
      </c>
      <c r="O4777">
        <v>2.5000000000000001E-2</v>
      </c>
      <c r="P4777">
        <v>30</v>
      </c>
      <c r="Q4777">
        <v>5.5</v>
      </c>
    </row>
    <row r="4778" spans="1:17" hidden="1" x14ac:dyDescent="0.3">
      <c r="A4778" t="s">
        <v>18634</v>
      </c>
      <c r="B4778" t="s">
        <v>18635</v>
      </c>
      <c r="C4778" s="1" t="str">
        <f t="shared" si="491"/>
        <v>21:0647</v>
      </c>
      <c r="D4778" s="1" t="str">
        <f t="shared" si="498"/>
        <v>21:0199</v>
      </c>
      <c r="E4778" t="s">
        <v>18636</v>
      </c>
      <c r="F4778" t="s">
        <v>18637</v>
      </c>
      <c r="H4778">
        <v>45.438349199999998</v>
      </c>
      <c r="I4778">
        <v>-66.099073200000007</v>
      </c>
      <c r="J4778" s="1" t="str">
        <f t="shared" si="499"/>
        <v>Fluid (lake)</v>
      </c>
      <c r="K4778" s="1" t="str">
        <f t="shared" si="500"/>
        <v>Untreated Water</v>
      </c>
      <c r="L4778">
        <v>17</v>
      </c>
      <c r="M4778" t="s">
        <v>11465</v>
      </c>
      <c r="N4778">
        <v>315</v>
      </c>
      <c r="O4778">
        <v>2.5000000000000001E-2</v>
      </c>
      <c r="P4778">
        <v>30</v>
      </c>
      <c r="Q4778">
        <v>5.9</v>
      </c>
    </row>
    <row r="4779" spans="1:17" hidden="1" x14ac:dyDescent="0.3">
      <c r="A4779" t="s">
        <v>18638</v>
      </c>
      <c r="B4779" t="s">
        <v>18639</v>
      </c>
      <c r="C4779" s="1" t="str">
        <f t="shared" si="491"/>
        <v>21:0647</v>
      </c>
      <c r="D4779" s="1" t="str">
        <f t="shared" si="498"/>
        <v>21:0199</v>
      </c>
      <c r="E4779" t="s">
        <v>18640</v>
      </c>
      <c r="F4779" t="s">
        <v>18641</v>
      </c>
      <c r="H4779">
        <v>45.476236800000002</v>
      </c>
      <c r="I4779">
        <v>-66.143035299999994</v>
      </c>
      <c r="J4779" s="1" t="str">
        <f t="shared" si="499"/>
        <v>Fluid (lake)</v>
      </c>
      <c r="K4779" s="1" t="str">
        <f t="shared" si="500"/>
        <v>Untreated Water</v>
      </c>
      <c r="L4779">
        <v>17</v>
      </c>
      <c r="M4779" t="s">
        <v>11470</v>
      </c>
      <c r="N4779">
        <v>316</v>
      </c>
      <c r="O4779">
        <v>2.5000000000000001E-2</v>
      </c>
      <c r="P4779">
        <v>20</v>
      </c>
      <c r="Q4779">
        <v>5.9</v>
      </c>
    </row>
    <row r="4780" spans="1:17" hidden="1" x14ac:dyDescent="0.3">
      <c r="A4780" t="s">
        <v>18642</v>
      </c>
      <c r="B4780" t="s">
        <v>18643</v>
      </c>
      <c r="C4780" s="1" t="str">
        <f t="shared" si="491"/>
        <v>21:0647</v>
      </c>
      <c r="D4780" s="1" t="str">
        <f t="shared" si="498"/>
        <v>21:0199</v>
      </c>
      <c r="E4780" t="s">
        <v>18644</v>
      </c>
      <c r="F4780" t="s">
        <v>18645</v>
      </c>
      <c r="H4780">
        <v>45.492786899999999</v>
      </c>
      <c r="I4780">
        <v>-66.195566400000004</v>
      </c>
      <c r="J4780" s="1" t="str">
        <f t="shared" si="499"/>
        <v>Fluid (lake)</v>
      </c>
      <c r="K4780" s="1" t="str">
        <f t="shared" si="500"/>
        <v>Untreated Water</v>
      </c>
      <c r="L4780">
        <v>17</v>
      </c>
      <c r="M4780" t="s">
        <v>11475</v>
      </c>
      <c r="N4780">
        <v>317</v>
      </c>
      <c r="O4780">
        <v>2.5000000000000001E-2</v>
      </c>
      <c r="P4780">
        <v>70</v>
      </c>
      <c r="Q4780">
        <v>5.5</v>
      </c>
    </row>
    <row r="4781" spans="1:17" hidden="1" x14ac:dyDescent="0.3">
      <c r="A4781" t="s">
        <v>18646</v>
      </c>
      <c r="B4781" t="s">
        <v>18647</v>
      </c>
      <c r="C4781" s="1" t="str">
        <f t="shared" si="491"/>
        <v>21:0647</v>
      </c>
      <c r="D4781" s="1" t="str">
        <f t="shared" si="498"/>
        <v>21:0199</v>
      </c>
      <c r="E4781" t="s">
        <v>18648</v>
      </c>
      <c r="F4781" t="s">
        <v>18649</v>
      </c>
      <c r="H4781">
        <v>45.513883999999997</v>
      </c>
      <c r="I4781">
        <v>-66.141744799999998</v>
      </c>
      <c r="J4781" s="1" t="str">
        <f t="shared" si="499"/>
        <v>Fluid (lake)</v>
      </c>
      <c r="K4781" s="1" t="str">
        <f t="shared" si="500"/>
        <v>Untreated Water</v>
      </c>
      <c r="L4781">
        <v>17</v>
      </c>
      <c r="M4781" t="s">
        <v>11480</v>
      </c>
      <c r="N4781">
        <v>318</v>
      </c>
      <c r="O4781">
        <v>2.5000000000000001E-2</v>
      </c>
      <c r="P4781">
        <v>50</v>
      </c>
      <c r="Q4781">
        <v>6.3</v>
      </c>
    </row>
    <row r="4782" spans="1:17" hidden="1" x14ac:dyDescent="0.3">
      <c r="A4782" t="s">
        <v>18650</v>
      </c>
      <c r="B4782" t="s">
        <v>18651</v>
      </c>
      <c r="C4782" s="1" t="str">
        <f t="shared" si="491"/>
        <v>21:0647</v>
      </c>
      <c r="D4782" s="1" t="str">
        <f t="shared" si="498"/>
        <v>21:0199</v>
      </c>
      <c r="E4782" t="s">
        <v>18652</v>
      </c>
      <c r="F4782" t="s">
        <v>18653</v>
      </c>
      <c r="H4782">
        <v>45.530091599999999</v>
      </c>
      <c r="I4782">
        <v>-66.149888300000001</v>
      </c>
      <c r="J4782" s="1" t="str">
        <f t="shared" si="499"/>
        <v>Fluid (lake)</v>
      </c>
      <c r="K4782" s="1" t="str">
        <f t="shared" si="500"/>
        <v>Untreated Water</v>
      </c>
      <c r="L4782">
        <v>17</v>
      </c>
      <c r="M4782" t="s">
        <v>12548</v>
      </c>
      <c r="N4782">
        <v>319</v>
      </c>
      <c r="O4782">
        <v>2.5000000000000001E-2</v>
      </c>
      <c r="P4782">
        <v>30</v>
      </c>
      <c r="Q4782">
        <v>6.1</v>
      </c>
    </row>
    <row r="4783" spans="1:17" hidden="1" x14ac:dyDescent="0.3">
      <c r="A4783" t="s">
        <v>18654</v>
      </c>
      <c r="B4783" t="s">
        <v>18655</v>
      </c>
      <c r="C4783" s="1" t="str">
        <f t="shared" si="491"/>
        <v>21:0647</v>
      </c>
      <c r="D4783" s="1" t="str">
        <f t="shared" si="498"/>
        <v>21:0199</v>
      </c>
      <c r="E4783" t="s">
        <v>18656</v>
      </c>
      <c r="F4783" t="s">
        <v>18657</v>
      </c>
      <c r="H4783">
        <v>45.526250300000001</v>
      </c>
      <c r="I4783">
        <v>-66.125546600000007</v>
      </c>
      <c r="J4783" s="1" t="str">
        <f t="shared" si="499"/>
        <v>Fluid (lake)</v>
      </c>
      <c r="K4783" s="1" t="str">
        <f t="shared" si="500"/>
        <v>Untreated Water</v>
      </c>
      <c r="L4783">
        <v>18</v>
      </c>
      <c r="M4783" t="s">
        <v>11392</v>
      </c>
      <c r="N4783">
        <v>320</v>
      </c>
      <c r="O4783">
        <v>2.5000000000000001E-2</v>
      </c>
      <c r="P4783">
        <v>70</v>
      </c>
      <c r="Q4783">
        <v>6.1</v>
      </c>
    </row>
    <row r="4784" spans="1:17" hidden="1" x14ac:dyDescent="0.3">
      <c r="A4784" t="s">
        <v>18658</v>
      </c>
      <c r="B4784" t="s">
        <v>18659</v>
      </c>
      <c r="C4784" s="1" t="str">
        <f t="shared" ref="C4784:C4840" si="501">HYPERLINK("http://geochem.nrcan.gc.ca/cdogs/content/bdl/bdl210647_e.htm", "21:0647")</f>
        <v>21:0647</v>
      </c>
      <c r="D4784" s="1" t="str">
        <f t="shared" si="498"/>
        <v>21:0199</v>
      </c>
      <c r="E4784" t="s">
        <v>18660</v>
      </c>
      <c r="F4784" t="s">
        <v>18661</v>
      </c>
      <c r="H4784">
        <v>45.543739199999997</v>
      </c>
      <c r="I4784">
        <v>-66.056955599999995</v>
      </c>
      <c r="J4784" s="1" t="str">
        <f t="shared" si="499"/>
        <v>Fluid (lake)</v>
      </c>
      <c r="K4784" s="1" t="str">
        <f t="shared" si="500"/>
        <v>Untreated Water</v>
      </c>
      <c r="L4784">
        <v>18</v>
      </c>
      <c r="M4784" t="s">
        <v>11397</v>
      </c>
      <c r="N4784">
        <v>321</v>
      </c>
      <c r="O4784">
        <v>2.5000000000000001E-2</v>
      </c>
      <c r="P4784">
        <v>40</v>
      </c>
      <c r="Q4784">
        <v>6.2</v>
      </c>
    </row>
    <row r="4785" spans="1:17" hidden="1" x14ac:dyDescent="0.3">
      <c r="A4785" t="s">
        <v>18662</v>
      </c>
      <c r="B4785" t="s">
        <v>18663</v>
      </c>
      <c r="C4785" s="1" t="str">
        <f t="shared" si="501"/>
        <v>21:0647</v>
      </c>
      <c r="D4785" s="1" t="str">
        <f t="shared" si="498"/>
        <v>21:0199</v>
      </c>
      <c r="E4785" t="s">
        <v>18664</v>
      </c>
      <c r="F4785" t="s">
        <v>18665</v>
      </c>
      <c r="H4785">
        <v>45.546503199999997</v>
      </c>
      <c r="I4785">
        <v>-66.075552999999999</v>
      </c>
      <c r="J4785" s="1" t="str">
        <f t="shared" si="499"/>
        <v>Fluid (lake)</v>
      </c>
      <c r="K4785" s="1" t="str">
        <f t="shared" si="500"/>
        <v>Untreated Water</v>
      </c>
      <c r="L4785">
        <v>18</v>
      </c>
      <c r="M4785" t="s">
        <v>11402</v>
      </c>
      <c r="N4785">
        <v>322</v>
      </c>
      <c r="O4785">
        <v>2.5000000000000001E-2</v>
      </c>
      <c r="P4785">
        <v>30</v>
      </c>
      <c r="Q4785">
        <v>5.8</v>
      </c>
    </row>
    <row r="4786" spans="1:17" hidden="1" x14ac:dyDescent="0.3">
      <c r="A4786" t="s">
        <v>18666</v>
      </c>
      <c r="B4786" t="s">
        <v>18667</v>
      </c>
      <c r="C4786" s="1" t="str">
        <f t="shared" si="501"/>
        <v>21:0647</v>
      </c>
      <c r="D4786" s="1" t="str">
        <f t="shared" si="498"/>
        <v>21:0199</v>
      </c>
      <c r="E4786" t="s">
        <v>18668</v>
      </c>
      <c r="F4786" t="s">
        <v>18669</v>
      </c>
      <c r="H4786">
        <v>45.551922599999997</v>
      </c>
      <c r="I4786">
        <v>-66.101714900000005</v>
      </c>
      <c r="J4786" s="1" t="str">
        <f t="shared" si="499"/>
        <v>Fluid (lake)</v>
      </c>
      <c r="K4786" s="1" t="str">
        <f t="shared" si="500"/>
        <v>Untreated Water</v>
      </c>
      <c r="L4786">
        <v>18</v>
      </c>
      <c r="M4786" t="s">
        <v>11431</v>
      </c>
      <c r="N4786">
        <v>323</v>
      </c>
      <c r="O4786">
        <v>2.5000000000000001E-2</v>
      </c>
      <c r="P4786">
        <v>20</v>
      </c>
      <c r="Q4786">
        <v>5.7</v>
      </c>
    </row>
    <row r="4787" spans="1:17" hidden="1" x14ac:dyDescent="0.3">
      <c r="A4787" t="s">
        <v>18670</v>
      </c>
      <c r="B4787" t="s">
        <v>18671</v>
      </c>
      <c r="C4787" s="1" t="str">
        <f t="shared" si="501"/>
        <v>21:0647</v>
      </c>
      <c r="D4787" s="1" t="str">
        <f t="shared" si="498"/>
        <v>21:0199</v>
      </c>
      <c r="E4787" t="s">
        <v>18668</v>
      </c>
      <c r="F4787" t="s">
        <v>18672</v>
      </c>
      <c r="H4787">
        <v>45.551922599999997</v>
      </c>
      <c r="I4787">
        <v>-66.101714900000005</v>
      </c>
      <c r="J4787" s="1" t="str">
        <f t="shared" si="499"/>
        <v>Fluid (lake)</v>
      </c>
      <c r="K4787" s="1" t="str">
        <f t="shared" si="500"/>
        <v>Untreated Water</v>
      </c>
      <c r="L4787">
        <v>18</v>
      </c>
      <c r="M4787" t="s">
        <v>11435</v>
      </c>
      <c r="N4787">
        <v>324</v>
      </c>
      <c r="O4787">
        <v>2.5000000000000001E-2</v>
      </c>
      <c r="P4787">
        <v>20</v>
      </c>
      <c r="Q4787">
        <v>5.9</v>
      </c>
    </row>
    <row r="4788" spans="1:17" hidden="1" x14ac:dyDescent="0.3">
      <c r="A4788" t="s">
        <v>18673</v>
      </c>
      <c r="B4788" t="s">
        <v>18674</v>
      </c>
      <c r="C4788" s="1" t="str">
        <f t="shared" si="501"/>
        <v>21:0647</v>
      </c>
      <c r="D4788" s="1" t="str">
        <f>HYPERLINK("http://geochem.nrcan.gc.ca/cdogs/content/svy/svy_e.htm", "")</f>
        <v/>
      </c>
      <c r="G4788" s="1" t="str">
        <f>HYPERLINK("http://geochem.nrcan.gc.ca/cdogs/content/cr_/cr_00082_e.htm", "82")</f>
        <v>82</v>
      </c>
      <c r="J4788" t="s">
        <v>11453</v>
      </c>
      <c r="K4788" t="s">
        <v>11454</v>
      </c>
      <c r="L4788">
        <v>18</v>
      </c>
      <c r="M4788" t="s">
        <v>11455</v>
      </c>
      <c r="N4788">
        <v>325</v>
      </c>
      <c r="O4788">
        <v>0.72</v>
      </c>
      <c r="P4788">
        <v>280</v>
      </c>
      <c r="Q4788">
        <v>7.5</v>
      </c>
    </row>
    <row r="4789" spans="1:17" hidden="1" x14ac:dyDescent="0.3">
      <c r="A4789" t="s">
        <v>18675</v>
      </c>
      <c r="B4789" t="s">
        <v>18676</v>
      </c>
      <c r="C4789" s="1" t="str">
        <f t="shared" si="501"/>
        <v>21:0647</v>
      </c>
      <c r="D4789" s="1" t="str">
        <f t="shared" ref="D4789:D4811" si="502">HYPERLINK("http://geochem.nrcan.gc.ca/cdogs/content/svy/svy210199_e.htm", "21:0199")</f>
        <v>21:0199</v>
      </c>
      <c r="E4789" t="s">
        <v>18677</v>
      </c>
      <c r="F4789" t="s">
        <v>18678</v>
      </c>
      <c r="H4789">
        <v>45.561763800000001</v>
      </c>
      <c r="I4789">
        <v>-66.097928499999995</v>
      </c>
      <c r="J4789" s="1" t="str">
        <f t="shared" ref="J4789:J4811" si="503">HYPERLINK("http://geochem.nrcan.gc.ca/cdogs/content/kwd/kwd020016_e.htm", "Fluid (lake)")</f>
        <v>Fluid (lake)</v>
      </c>
      <c r="K4789" s="1" t="str">
        <f t="shared" ref="K4789:K4811" si="504">HYPERLINK("http://geochem.nrcan.gc.ca/cdogs/content/kwd/kwd080007_e.htm", "Untreated Water")</f>
        <v>Untreated Water</v>
      </c>
      <c r="L4789">
        <v>18</v>
      </c>
      <c r="M4789" t="s">
        <v>11411</v>
      </c>
      <c r="N4789">
        <v>326</v>
      </c>
      <c r="O4789">
        <v>2.5000000000000001E-2</v>
      </c>
      <c r="P4789">
        <v>40</v>
      </c>
      <c r="Q4789">
        <v>5.7</v>
      </c>
    </row>
    <row r="4790" spans="1:17" hidden="1" x14ac:dyDescent="0.3">
      <c r="A4790" t="s">
        <v>18679</v>
      </c>
      <c r="B4790" t="s">
        <v>18680</v>
      </c>
      <c r="C4790" s="1" t="str">
        <f t="shared" si="501"/>
        <v>21:0647</v>
      </c>
      <c r="D4790" s="1" t="str">
        <f t="shared" si="502"/>
        <v>21:0199</v>
      </c>
      <c r="E4790" t="s">
        <v>18681</v>
      </c>
      <c r="F4790" t="s">
        <v>18682</v>
      </c>
      <c r="H4790">
        <v>45.5546857</v>
      </c>
      <c r="I4790">
        <v>-66.071002899999996</v>
      </c>
      <c r="J4790" s="1" t="str">
        <f t="shared" si="503"/>
        <v>Fluid (lake)</v>
      </c>
      <c r="K4790" s="1" t="str">
        <f t="shared" si="504"/>
        <v>Untreated Water</v>
      </c>
      <c r="L4790">
        <v>18</v>
      </c>
      <c r="M4790" t="s">
        <v>11416</v>
      </c>
      <c r="N4790">
        <v>327</v>
      </c>
      <c r="O4790">
        <v>0.05</v>
      </c>
      <c r="P4790">
        <v>30</v>
      </c>
      <c r="Q4790">
        <v>5.8</v>
      </c>
    </row>
    <row r="4791" spans="1:17" hidden="1" x14ac:dyDescent="0.3">
      <c r="A4791" t="s">
        <v>18683</v>
      </c>
      <c r="B4791" t="s">
        <v>18684</v>
      </c>
      <c r="C4791" s="1" t="str">
        <f t="shared" si="501"/>
        <v>21:0647</v>
      </c>
      <c r="D4791" s="1" t="str">
        <f t="shared" si="502"/>
        <v>21:0199</v>
      </c>
      <c r="E4791" t="s">
        <v>18685</v>
      </c>
      <c r="F4791" t="s">
        <v>18686</v>
      </c>
      <c r="H4791">
        <v>45.563958499999998</v>
      </c>
      <c r="I4791">
        <v>-66.053567400000006</v>
      </c>
      <c r="J4791" s="1" t="str">
        <f t="shared" si="503"/>
        <v>Fluid (lake)</v>
      </c>
      <c r="K4791" s="1" t="str">
        <f t="shared" si="504"/>
        <v>Untreated Water</v>
      </c>
      <c r="L4791">
        <v>18</v>
      </c>
      <c r="M4791" t="s">
        <v>11421</v>
      </c>
      <c r="N4791">
        <v>328</v>
      </c>
      <c r="O4791">
        <v>0.06</v>
      </c>
      <c r="P4791">
        <v>30</v>
      </c>
      <c r="Q4791">
        <v>5.3</v>
      </c>
    </row>
    <row r="4792" spans="1:17" hidden="1" x14ac:dyDescent="0.3">
      <c r="A4792" t="s">
        <v>18687</v>
      </c>
      <c r="B4792" t="s">
        <v>18688</v>
      </c>
      <c r="C4792" s="1" t="str">
        <f t="shared" si="501"/>
        <v>21:0647</v>
      </c>
      <c r="D4792" s="1" t="str">
        <f t="shared" si="502"/>
        <v>21:0199</v>
      </c>
      <c r="E4792" t="s">
        <v>18689</v>
      </c>
      <c r="F4792" t="s">
        <v>18690</v>
      </c>
      <c r="H4792">
        <v>45.5717164</v>
      </c>
      <c r="I4792">
        <v>-66.048291500000005</v>
      </c>
      <c r="J4792" s="1" t="str">
        <f t="shared" si="503"/>
        <v>Fluid (lake)</v>
      </c>
      <c r="K4792" s="1" t="str">
        <f t="shared" si="504"/>
        <v>Untreated Water</v>
      </c>
      <c r="L4792">
        <v>18</v>
      </c>
      <c r="M4792" t="s">
        <v>11426</v>
      </c>
      <c r="N4792">
        <v>329</v>
      </c>
      <c r="O4792">
        <v>2.5000000000000001E-2</v>
      </c>
      <c r="P4792">
        <v>20</v>
      </c>
      <c r="Q4792">
        <v>5.6</v>
      </c>
    </row>
    <row r="4793" spans="1:17" hidden="1" x14ac:dyDescent="0.3">
      <c r="A4793" t="s">
        <v>18691</v>
      </c>
      <c r="B4793" t="s">
        <v>18692</v>
      </c>
      <c r="C4793" s="1" t="str">
        <f t="shared" si="501"/>
        <v>21:0647</v>
      </c>
      <c r="D4793" s="1" t="str">
        <f t="shared" si="502"/>
        <v>21:0199</v>
      </c>
      <c r="E4793" t="s">
        <v>18693</v>
      </c>
      <c r="F4793" t="s">
        <v>18694</v>
      </c>
      <c r="H4793">
        <v>45.581042400000001</v>
      </c>
      <c r="I4793">
        <v>-66.075618300000002</v>
      </c>
      <c r="J4793" s="1" t="str">
        <f t="shared" si="503"/>
        <v>Fluid (lake)</v>
      </c>
      <c r="K4793" s="1" t="str">
        <f t="shared" si="504"/>
        <v>Untreated Water</v>
      </c>
      <c r="L4793">
        <v>18</v>
      </c>
      <c r="M4793" t="s">
        <v>11440</v>
      </c>
      <c r="N4793">
        <v>330</v>
      </c>
      <c r="O4793">
        <v>2.5000000000000001E-2</v>
      </c>
      <c r="P4793">
        <v>30</v>
      </c>
      <c r="Q4793">
        <v>5.3</v>
      </c>
    </row>
    <row r="4794" spans="1:17" hidden="1" x14ac:dyDescent="0.3">
      <c r="A4794" t="s">
        <v>18695</v>
      </c>
      <c r="B4794" t="s">
        <v>18696</v>
      </c>
      <c r="C4794" s="1" t="str">
        <f t="shared" si="501"/>
        <v>21:0647</v>
      </c>
      <c r="D4794" s="1" t="str">
        <f t="shared" si="502"/>
        <v>21:0199</v>
      </c>
      <c r="E4794" t="s">
        <v>18697</v>
      </c>
      <c r="F4794" t="s">
        <v>18698</v>
      </c>
      <c r="H4794">
        <v>45.588127499999999</v>
      </c>
      <c r="I4794">
        <v>-66.070045399999998</v>
      </c>
      <c r="J4794" s="1" t="str">
        <f t="shared" si="503"/>
        <v>Fluid (lake)</v>
      </c>
      <c r="K4794" s="1" t="str">
        <f t="shared" si="504"/>
        <v>Untreated Water</v>
      </c>
      <c r="L4794">
        <v>18</v>
      </c>
      <c r="M4794" t="s">
        <v>11445</v>
      </c>
      <c r="N4794">
        <v>331</v>
      </c>
      <c r="O4794">
        <v>7.0000000000000007E-2</v>
      </c>
      <c r="P4794">
        <v>30</v>
      </c>
      <c r="Q4794">
        <v>4.9000000000000004</v>
      </c>
    </row>
    <row r="4795" spans="1:17" hidden="1" x14ac:dyDescent="0.3">
      <c r="A4795" t="s">
        <v>18699</v>
      </c>
      <c r="B4795" t="s">
        <v>18700</v>
      </c>
      <c r="C4795" s="1" t="str">
        <f t="shared" si="501"/>
        <v>21:0647</v>
      </c>
      <c r="D4795" s="1" t="str">
        <f t="shared" si="502"/>
        <v>21:0199</v>
      </c>
      <c r="E4795" t="s">
        <v>18701</v>
      </c>
      <c r="F4795" t="s">
        <v>18702</v>
      </c>
      <c r="H4795">
        <v>45.583901400000002</v>
      </c>
      <c r="I4795">
        <v>-66.042973799999999</v>
      </c>
      <c r="J4795" s="1" t="str">
        <f t="shared" si="503"/>
        <v>Fluid (lake)</v>
      </c>
      <c r="K4795" s="1" t="str">
        <f t="shared" si="504"/>
        <v>Untreated Water</v>
      </c>
      <c r="L4795">
        <v>18</v>
      </c>
      <c r="M4795" t="s">
        <v>11450</v>
      </c>
      <c r="N4795">
        <v>332</v>
      </c>
      <c r="O4795">
        <v>2.5000000000000001E-2</v>
      </c>
      <c r="P4795">
        <v>30</v>
      </c>
      <c r="Q4795">
        <v>5.5</v>
      </c>
    </row>
    <row r="4796" spans="1:17" hidden="1" x14ac:dyDescent="0.3">
      <c r="A4796" t="s">
        <v>18703</v>
      </c>
      <c r="B4796" t="s">
        <v>18704</v>
      </c>
      <c r="C4796" s="1" t="str">
        <f t="shared" si="501"/>
        <v>21:0647</v>
      </c>
      <c r="D4796" s="1" t="str">
        <f t="shared" si="502"/>
        <v>21:0199</v>
      </c>
      <c r="E4796" t="s">
        <v>18705</v>
      </c>
      <c r="F4796" t="s">
        <v>18706</v>
      </c>
      <c r="H4796">
        <v>45.761454200000003</v>
      </c>
      <c r="I4796">
        <v>-65.506285199999994</v>
      </c>
      <c r="J4796" s="1" t="str">
        <f t="shared" si="503"/>
        <v>Fluid (lake)</v>
      </c>
      <c r="K4796" s="1" t="str">
        <f t="shared" si="504"/>
        <v>Untreated Water</v>
      </c>
      <c r="L4796">
        <v>19</v>
      </c>
      <c r="M4796" t="s">
        <v>11392</v>
      </c>
      <c r="N4796">
        <v>333</v>
      </c>
      <c r="O4796">
        <v>0.05</v>
      </c>
      <c r="P4796">
        <v>40</v>
      </c>
      <c r="Q4796">
        <v>6.2</v>
      </c>
    </row>
    <row r="4797" spans="1:17" hidden="1" x14ac:dyDescent="0.3">
      <c r="A4797" t="s">
        <v>18707</v>
      </c>
      <c r="B4797" t="s">
        <v>18708</v>
      </c>
      <c r="C4797" s="1" t="str">
        <f t="shared" si="501"/>
        <v>21:0647</v>
      </c>
      <c r="D4797" s="1" t="str">
        <f t="shared" si="502"/>
        <v>21:0199</v>
      </c>
      <c r="E4797" t="s">
        <v>18709</v>
      </c>
      <c r="F4797" t="s">
        <v>18710</v>
      </c>
      <c r="H4797">
        <v>45.910615499999999</v>
      </c>
      <c r="I4797">
        <v>-65.559803299999999</v>
      </c>
      <c r="J4797" s="1" t="str">
        <f t="shared" si="503"/>
        <v>Fluid (lake)</v>
      </c>
      <c r="K4797" s="1" t="str">
        <f t="shared" si="504"/>
        <v>Untreated Water</v>
      </c>
      <c r="L4797">
        <v>19</v>
      </c>
      <c r="M4797" t="s">
        <v>11397</v>
      </c>
      <c r="N4797">
        <v>334</v>
      </c>
      <c r="O4797">
        <v>0.05</v>
      </c>
      <c r="P4797">
        <v>10</v>
      </c>
      <c r="Q4797">
        <v>3.9</v>
      </c>
    </row>
    <row r="4798" spans="1:17" hidden="1" x14ac:dyDescent="0.3">
      <c r="A4798" t="s">
        <v>18711</v>
      </c>
      <c r="B4798" t="s">
        <v>18712</v>
      </c>
      <c r="C4798" s="1" t="str">
        <f t="shared" si="501"/>
        <v>21:0647</v>
      </c>
      <c r="D4798" s="1" t="str">
        <f t="shared" si="502"/>
        <v>21:0199</v>
      </c>
      <c r="E4798" t="s">
        <v>18713</v>
      </c>
      <c r="F4798" t="s">
        <v>18714</v>
      </c>
      <c r="H4798">
        <v>45.883831399999998</v>
      </c>
      <c r="I4798">
        <v>-65.637961700000005</v>
      </c>
      <c r="J4798" s="1" t="str">
        <f t="shared" si="503"/>
        <v>Fluid (lake)</v>
      </c>
      <c r="K4798" s="1" t="str">
        <f t="shared" si="504"/>
        <v>Untreated Water</v>
      </c>
      <c r="L4798">
        <v>19</v>
      </c>
      <c r="M4798" t="s">
        <v>11402</v>
      </c>
      <c r="N4798">
        <v>335</v>
      </c>
      <c r="O4798">
        <v>2.5000000000000001E-2</v>
      </c>
      <c r="P4798">
        <v>30</v>
      </c>
      <c r="Q4798">
        <v>5.3</v>
      </c>
    </row>
    <row r="4799" spans="1:17" hidden="1" x14ac:dyDescent="0.3">
      <c r="A4799" t="s">
        <v>18715</v>
      </c>
      <c r="B4799" t="s">
        <v>18716</v>
      </c>
      <c r="C4799" s="1" t="str">
        <f t="shared" si="501"/>
        <v>21:0647</v>
      </c>
      <c r="D4799" s="1" t="str">
        <f t="shared" si="502"/>
        <v>21:0199</v>
      </c>
      <c r="E4799" t="s">
        <v>18717</v>
      </c>
      <c r="F4799" t="s">
        <v>18718</v>
      </c>
      <c r="H4799">
        <v>45.865470700000003</v>
      </c>
      <c r="I4799">
        <v>-65.656933300000006</v>
      </c>
      <c r="J4799" s="1" t="str">
        <f t="shared" si="503"/>
        <v>Fluid (lake)</v>
      </c>
      <c r="K4799" s="1" t="str">
        <f t="shared" si="504"/>
        <v>Untreated Water</v>
      </c>
      <c r="L4799">
        <v>19</v>
      </c>
      <c r="M4799" t="s">
        <v>11411</v>
      </c>
      <c r="N4799">
        <v>336</v>
      </c>
      <c r="O4799">
        <v>2.5000000000000001E-2</v>
      </c>
      <c r="P4799">
        <v>40</v>
      </c>
      <c r="Q4799">
        <v>5.8</v>
      </c>
    </row>
    <row r="4800" spans="1:17" hidden="1" x14ac:dyDescent="0.3">
      <c r="A4800" t="s">
        <v>18719</v>
      </c>
      <c r="B4800" t="s">
        <v>18720</v>
      </c>
      <c r="C4800" s="1" t="str">
        <f t="shared" si="501"/>
        <v>21:0647</v>
      </c>
      <c r="D4800" s="1" t="str">
        <f t="shared" si="502"/>
        <v>21:0199</v>
      </c>
      <c r="E4800" t="s">
        <v>18721</v>
      </c>
      <c r="F4800" t="s">
        <v>18722</v>
      </c>
      <c r="H4800">
        <v>45.752058499999997</v>
      </c>
      <c r="I4800">
        <v>-65.535565000000005</v>
      </c>
      <c r="J4800" s="1" t="str">
        <f t="shared" si="503"/>
        <v>Fluid (lake)</v>
      </c>
      <c r="K4800" s="1" t="str">
        <f t="shared" si="504"/>
        <v>Untreated Water</v>
      </c>
      <c r="L4800">
        <v>19</v>
      </c>
      <c r="M4800" t="s">
        <v>11416</v>
      </c>
      <c r="N4800">
        <v>337</v>
      </c>
      <c r="O4800">
        <v>2.5000000000000001E-2</v>
      </c>
      <c r="P4800">
        <v>40</v>
      </c>
      <c r="Q4800">
        <v>6.4</v>
      </c>
    </row>
    <row r="4801" spans="1:17" hidden="1" x14ac:dyDescent="0.3">
      <c r="A4801" t="s">
        <v>18723</v>
      </c>
      <c r="B4801" t="s">
        <v>18724</v>
      </c>
      <c r="C4801" s="1" t="str">
        <f t="shared" si="501"/>
        <v>21:0647</v>
      </c>
      <c r="D4801" s="1" t="str">
        <f t="shared" si="502"/>
        <v>21:0199</v>
      </c>
      <c r="E4801" t="s">
        <v>18725</v>
      </c>
      <c r="F4801" t="s">
        <v>18726</v>
      </c>
      <c r="H4801">
        <v>45.776176800000002</v>
      </c>
      <c r="I4801">
        <v>-65.6092072</v>
      </c>
      <c r="J4801" s="1" t="str">
        <f t="shared" si="503"/>
        <v>Fluid (lake)</v>
      </c>
      <c r="K4801" s="1" t="str">
        <f t="shared" si="504"/>
        <v>Untreated Water</v>
      </c>
      <c r="L4801">
        <v>19</v>
      </c>
      <c r="M4801" t="s">
        <v>11421</v>
      </c>
      <c r="N4801">
        <v>338</v>
      </c>
      <c r="O4801">
        <v>2.5000000000000001E-2</v>
      </c>
      <c r="P4801">
        <v>20</v>
      </c>
      <c r="Q4801">
        <v>5.4</v>
      </c>
    </row>
    <row r="4802" spans="1:17" hidden="1" x14ac:dyDescent="0.3">
      <c r="A4802" t="s">
        <v>18727</v>
      </c>
      <c r="B4802" t="s">
        <v>18728</v>
      </c>
      <c r="C4802" s="1" t="str">
        <f t="shared" si="501"/>
        <v>21:0647</v>
      </c>
      <c r="D4802" s="1" t="str">
        <f t="shared" si="502"/>
        <v>21:0199</v>
      </c>
      <c r="E4802" t="s">
        <v>18729</v>
      </c>
      <c r="F4802" t="s">
        <v>18730</v>
      </c>
      <c r="H4802">
        <v>45.829337199999998</v>
      </c>
      <c r="I4802">
        <v>-65.839844999999997</v>
      </c>
      <c r="J4802" s="1" t="str">
        <f t="shared" si="503"/>
        <v>Fluid (lake)</v>
      </c>
      <c r="K4802" s="1" t="str">
        <f t="shared" si="504"/>
        <v>Untreated Water</v>
      </c>
      <c r="L4802">
        <v>19</v>
      </c>
      <c r="M4802" t="s">
        <v>11426</v>
      </c>
      <c r="N4802">
        <v>339</v>
      </c>
      <c r="O4802">
        <v>2.5000000000000001E-2</v>
      </c>
      <c r="P4802">
        <v>20</v>
      </c>
      <c r="Q4802">
        <v>5.4</v>
      </c>
    </row>
    <row r="4803" spans="1:17" hidden="1" x14ac:dyDescent="0.3">
      <c r="A4803" t="s">
        <v>18731</v>
      </c>
      <c r="B4803" t="s">
        <v>18732</v>
      </c>
      <c r="C4803" s="1" t="str">
        <f t="shared" si="501"/>
        <v>21:0647</v>
      </c>
      <c r="D4803" s="1" t="str">
        <f t="shared" si="502"/>
        <v>21:0199</v>
      </c>
      <c r="E4803" t="s">
        <v>18733</v>
      </c>
      <c r="F4803" t="s">
        <v>18734</v>
      </c>
      <c r="H4803">
        <v>45.804352700000003</v>
      </c>
      <c r="I4803">
        <v>-65.794559599999999</v>
      </c>
      <c r="J4803" s="1" t="str">
        <f t="shared" si="503"/>
        <v>Fluid (lake)</v>
      </c>
      <c r="K4803" s="1" t="str">
        <f t="shared" si="504"/>
        <v>Untreated Water</v>
      </c>
      <c r="L4803">
        <v>19</v>
      </c>
      <c r="M4803" t="s">
        <v>11440</v>
      </c>
      <c r="N4803">
        <v>340</v>
      </c>
      <c r="O4803">
        <v>2.5000000000000001E-2</v>
      </c>
      <c r="P4803">
        <v>20</v>
      </c>
      <c r="Q4803">
        <v>5.8</v>
      </c>
    </row>
    <row r="4804" spans="1:17" hidden="1" x14ac:dyDescent="0.3">
      <c r="A4804" t="s">
        <v>18735</v>
      </c>
      <c r="B4804" t="s">
        <v>18736</v>
      </c>
      <c r="C4804" s="1" t="str">
        <f t="shared" si="501"/>
        <v>21:0647</v>
      </c>
      <c r="D4804" s="1" t="str">
        <f t="shared" si="502"/>
        <v>21:0199</v>
      </c>
      <c r="E4804" t="s">
        <v>18737</v>
      </c>
      <c r="F4804" t="s">
        <v>18738</v>
      </c>
      <c r="H4804">
        <v>45.777914600000003</v>
      </c>
      <c r="I4804">
        <v>-65.781402700000001</v>
      </c>
      <c r="J4804" s="1" t="str">
        <f t="shared" si="503"/>
        <v>Fluid (lake)</v>
      </c>
      <c r="K4804" s="1" t="str">
        <f t="shared" si="504"/>
        <v>Untreated Water</v>
      </c>
      <c r="L4804">
        <v>19</v>
      </c>
      <c r="M4804" t="s">
        <v>11445</v>
      </c>
      <c r="N4804">
        <v>341</v>
      </c>
      <c r="O4804">
        <v>2.5000000000000001E-2</v>
      </c>
      <c r="P4804">
        <v>20</v>
      </c>
      <c r="Q4804">
        <v>5.6</v>
      </c>
    </row>
    <row r="4805" spans="1:17" hidden="1" x14ac:dyDescent="0.3">
      <c r="A4805" t="s">
        <v>18739</v>
      </c>
      <c r="B4805" t="s">
        <v>18740</v>
      </c>
      <c r="C4805" s="1" t="str">
        <f t="shared" si="501"/>
        <v>21:0647</v>
      </c>
      <c r="D4805" s="1" t="str">
        <f t="shared" si="502"/>
        <v>21:0199</v>
      </c>
      <c r="E4805" t="s">
        <v>18741</v>
      </c>
      <c r="F4805" t="s">
        <v>18742</v>
      </c>
      <c r="H4805">
        <v>45.461208200000002</v>
      </c>
      <c r="I4805">
        <v>-65.777138699999995</v>
      </c>
      <c r="J4805" s="1" t="str">
        <f t="shared" si="503"/>
        <v>Fluid (lake)</v>
      </c>
      <c r="K4805" s="1" t="str">
        <f t="shared" si="504"/>
        <v>Untreated Water</v>
      </c>
      <c r="L4805">
        <v>19</v>
      </c>
      <c r="M4805" t="s">
        <v>11450</v>
      </c>
      <c r="N4805">
        <v>342</v>
      </c>
      <c r="O4805">
        <v>2.5000000000000001E-2</v>
      </c>
      <c r="P4805">
        <v>10</v>
      </c>
      <c r="Q4805">
        <v>6.2</v>
      </c>
    </row>
    <row r="4806" spans="1:17" hidden="1" x14ac:dyDescent="0.3">
      <c r="A4806" t="s">
        <v>18743</v>
      </c>
      <c r="B4806" t="s">
        <v>18744</v>
      </c>
      <c r="C4806" s="1" t="str">
        <f t="shared" si="501"/>
        <v>21:0647</v>
      </c>
      <c r="D4806" s="1" t="str">
        <f t="shared" si="502"/>
        <v>21:0199</v>
      </c>
      <c r="E4806" t="s">
        <v>18745</v>
      </c>
      <c r="F4806" t="s">
        <v>18746</v>
      </c>
      <c r="H4806">
        <v>45.399614800000002</v>
      </c>
      <c r="I4806">
        <v>-65.758872499999995</v>
      </c>
      <c r="J4806" s="1" t="str">
        <f t="shared" si="503"/>
        <v>Fluid (lake)</v>
      </c>
      <c r="K4806" s="1" t="str">
        <f t="shared" si="504"/>
        <v>Untreated Water</v>
      </c>
      <c r="L4806">
        <v>19</v>
      </c>
      <c r="M4806" t="s">
        <v>11460</v>
      </c>
      <c r="N4806">
        <v>343</v>
      </c>
      <c r="O4806">
        <v>2.5000000000000001E-2</v>
      </c>
      <c r="P4806">
        <v>20</v>
      </c>
      <c r="Q4806">
        <v>6.3</v>
      </c>
    </row>
    <row r="4807" spans="1:17" hidden="1" x14ac:dyDescent="0.3">
      <c r="A4807" t="s">
        <v>18747</v>
      </c>
      <c r="B4807" t="s">
        <v>18748</v>
      </c>
      <c r="C4807" s="1" t="str">
        <f t="shared" si="501"/>
        <v>21:0647</v>
      </c>
      <c r="D4807" s="1" t="str">
        <f t="shared" si="502"/>
        <v>21:0199</v>
      </c>
      <c r="E4807" t="s">
        <v>18749</v>
      </c>
      <c r="F4807" t="s">
        <v>18750</v>
      </c>
      <c r="H4807">
        <v>45.394779399999997</v>
      </c>
      <c r="I4807">
        <v>-65.825864999999993</v>
      </c>
      <c r="J4807" s="1" t="str">
        <f t="shared" si="503"/>
        <v>Fluid (lake)</v>
      </c>
      <c r="K4807" s="1" t="str">
        <f t="shared" si="504"/>
        <v>Untreated Water</v>
      </c>
      <c r="L4807">
        <v>19</v>
      </c>
      <c r="M4807" t="s">
        <v>11431</v>
      </c>
      <c r="N4807">
        <v>344</v>
      </c>
      <c r="O4807">
        <v>2.5000000000000001E-2</v>
      </c>
      <c r="P4807">
        <v>10</v>
      </c>
      <c r="Q4807">
        <v>6.3</v>
      </c>
    </row>
    <row r="4808" spans="1:17" hidden="1" x14ac:dyDescent="0.3">
      <c r="A4808" t="s">
        <v>18751</v>
      </c>
      <c r="B4808" t="s">
        <v>18752</v>
      </c>
      <c r="C4808" s="1" t="str">
        <f t="shared" si="501"/>
        <v>21:0647</v>
      </c>
      <c r="D4808" s="1" t="str">
        <f t="shared" si="502"/>
        <v>21:0199</v>
      </c>
      <c r="E4808" t="s">
        <v>18749</v>
      </c>
      <c r="F4808" t="s">
        <v>18753</v>
      </c>
      <c r="H4808">
        <v>45.394779399999997</v>
      </c>
      <c r="I4808">
        <v>-65.825864999999993</v>
      </c>
      <c r="J4808" s="1" t="str">
        <f t="shared" si="503"/>
        <v>Fluid (lake)</v>
      </c>
      <c r="K4808" s="1" t="str">
        <f t="shared" si="504"/>
        <v>Untreated Water</v>
      </c>
      <c r="L4808">
        <v>19</v>
      </c>
      <c r="M4808" t="s">
        <v>11435</v>
      </c>
      <c r="N4808">
        <v>345</v>
      </c>
      <c r="O4808">
        <v>2.5000000000000001E-2</v>
      </c>
      <c r="P4808">
        <v>10</v>
      </c>
      <c r="Q4808">
        <v>6.3</v>
      </c>
    </row>
    <row r="4809" spans="1:17" hidden="1" x14ac:dyDescent="0.3">
      <c r="A4809" t="s">
        <v>18754</v>
      </c>
      <c r="B4809" t="s">
        <v>18755</v>
      </c>
      <c r="C4809" s="1" t="str">
        <f t="shared" si="501"/>
        <v>21:0647</v>
      </c>
      <c r="D4809" s="1" t="str">
        <f t="shared" si="502"/>
        <v>21:0199</v>
      </c>
      <c r="E4809" t="s">
        <v>18756</v>
      </c>
      <c r="F4809" t="s">
        <v>18757</v>
      </c>
      <c r="H4809">
        <v>45.383925300000001</v>
      </c>
      <c r="I4809">
        <v>-65.870465499999995</v>
      </c>
      <c r="J4809" s="1" t="str">
        <f t="shared" si="503"/>
        <v>Fluid (lake)</v>
      </c>
      <c r="K4809" s="1" t="str">
        <f t="shared" si="504"/>
        <v>Untreated Water</v>
      </c>
      <c r="L4809">
        <v>19</v>
      </c>
      <c r="M4809" t="s">
        <v>11465</v>
      </c>
      <c r="N4809">
        <v>346</v>
      </c>
      <c r="O4809">
        <v>2.5000000000000001E-2</v>
      </c>
      <c r="P4809">
        <v>10</v>
      </c>
      <c r="Q4809">
        <v>6</v>
      </c>
    </row>
    <row r="4810" spans="1:17" hidden="1" x14ac:dyDescent="0.3">
      <c r="A4810" t="s">
        <v>18758</v>
      </c>
      <c r="B4810" t="s">
        <v>18759</v>
      </c>
      <c r="C4810" s="1" t="str">
        <f t="shared" si="501"/>
        <v>21:0647</v>
      </c>
      <c r="D4810" s="1" t="str">
        <f t="shared" si="502"/>
        <v>21:0199</v>
      </c>
      <c r="E4810" t="s">
        <v>18760</v>
      </c>
      <c r="F4810" t="s">
        <v>18761</v>
      </c>
      <c r="H4810">
        <v>45.380933599999999</v>
      </c>
      <c r="I4810">
        <v>-65.922299800000005</v>
      </c>
      <c r="J4810" s="1" t="str">
        <f t="shared" si="503"/>
        <v>Fluid (lake)</v>
      </c>
      <c r="K4810" s="1" t="str">
        <f t="shared" si="504"/>
        <v>Untreated Water</v>
      </c>
      <c r="L4810">
        <v>19</v>
      </c>
      <c r="M4810" t="s">
        <v>11470</v>
      </c>
      <c r="N4810">
        <v>347</v>
      </c>
      <c r="O4810">
        <v>2.5000000000000001E-2</v>
      </c>
      <c r="P4810">
        <v>10</v>
      </c>
      <c r="Q4810">
        <v>6.7</v>
      </c>
    </row>
    <row r="4811" spans="1:17" hidden="1" x14ac:dyDescent="0.3">
      <c r="A4811" t="s">
        <v>18762</v>
      </c>
      <c r="B4811" t="s">
        <v>18763</v>
      </c>
      <c r="C4811" s="1" t="str">
        <f t="shared" si="501"/>
        <v>21:0647</v>
      </c>
      <c r="D4811" s="1" t="str">
        <f t="shared" si="502"/>
        <v>21:0199</v>
      </c>
      <c r="E4811" t="s">
        <v>18764</v>
      </c>
      <c r="F4811" t="s">
        <v>18765</v>
      </c>
      <c r="H4811">
        <v>45.379324699999998</v>
      </c>
      <c r="I4811">
        <v>-65.968185300000002</v>
      </c>
      <c r="J4811" s="1" t="str">
        <f t="shared" si="503"/>
        <v>Fluid (lake)</v>
      </c>
      <c r="K4811" s="1" t="str">
        <f t="shared" si="504"/>
        <v>Untreated Water</v>
      </c>
      <c r="L4811">
        <v>19</v>
      </c>
      <c r="M4811" t="s">
        <v>11475</v>
      </c>
      <c r="N4811">
        <v>348</v>
      </c>
      <c r="O4811">
        <v>0.14000000000000001</v>
      </c>
      <c r="P4811">
        <v>20</v>
      </c>
      <c r="Q4811">
        <v>7</v>
      </c>
    </row>
    <row r="4812" spans="1:17" hidden="1" x14ac:dyDescent="0.3">
      <c r="A4812" t="s">
        <v>18766</v>
      </c>
      <c r="B4812" t="s">
        <v>18767</v>
      </c>
      <c r="C4812" s="1" t="str">
        <f t="shared" si="501"/>
        <v>21:0647</v>
      </c>
      <c r="D4812" s="1" t="str">
        <f>HYPERLINK("http://geochem.nrcan.gc.ca/cdogs/content/svy/svy_e.htm", "")</f>
        <v/>
      </c>
      <c r="G4812" s="1" t="str">
        <f>HYPERLINK("http://geochem.nrcan.gc.ca/cdogs/content/cr_/cr_00080_e.htm", "80")</f>
        <v>80</v>
      </c>
      <c r="J4812" t="s">
        <v>11453</v>
      </c>
      <c r="K4812" t="s">
        <v>11454</v>
      </c>
      <c r="L4812">
        <v>19</v>
      </c>
      <c r="M4812" t="s">
        <v>11455</v>
      </c>
      <c r="N4812">
        <v>349</v>
      </c>
      <c r="O4812">
        <v>0.14000000000000001</v>
      </c>
      <c r="P4812">
        <v>90</v>
      </c>
      <c r="Q4812">
        <v>7.3</v>
      </c>
    </row>
    <row r="4813" spans="1:17" hidden="1" x14ac:dyDescent="0.3">
      <c r="A4813" t="s">
        <v>18768</v>
      </c>
      <c r="B4813" t="s">
        <v>18769</v>
      </c>
      <c r="C4813" s="1" t="str">
        <f t="shared" si="501"/>
        <v>21:0647</v>
      </c>
      <c r="D4813" s="1" t="str">
        <f t="shared" ref="D4813:D4820" si="505">HYPERLINK("http://geochem.nrcan.gc.ca/cdogs/content/svy/svy210199_e.htm", "21:0199")</f>
        <v>21:0199</v>
      </c>
      <c r="E4813" t="s">
        <v>18770</v>
      </c>
      <c r="F4813" t="s">
        <v>18771</v>
      </c>
      <c r="H4813">
        <v>45.575233300000001</v>
      </c>
      <c r="I4813">
        <v>-65.863840800000006</v>
      </c>
      <c r="J4813" s="1" t="str">
        <f t="shared" ref="J4813:J4820" si="506">HYPERLINK("http://geochem.nrcan.gc.ca/cdogs/content/kwd/kwd020016_e.htm", "Fluid (lake)")</f>
        <v>Fluid (lake)</v>
      </c>
      <c r="K4813" s="1" t="str">
        <f t="shared" ref="K4813:K4820" si="507">HYPERLINK("http://geochem.nrcan.gc.ca/cdogs/content/kwd/kwd080007_e.htm", "Untreated Water")</f>
        <v>Untreated Water</v>
      </c>
      <c r="L4813">
        <v>19</v>
      </c>
      <c r="M4813" t="s">
        <v>11480</v>
      </c>
      <c r="N4813">
        <v>350</v>
      </c>
      <c r="O4813">
        <v>2.5000000000000001E-2</v>
      </c>
      <c r="P4813">
        <v>30</v>
      </c>
      <c r="Q4813">
        <v>5.9</v>
      </c>
    </row>
    <row r="4814" spans="1:17" hidden="1" x14ac:dyDescent="0.3">
      <c r="A4814" t="s">
        <v>18772</v>
      </c>
      <c r="B4814" t="s">
        <v>18773</v>
      </c>
      <c r="C4814" s="1" t="str">
        <f t="shared" si="501"/>
        <v>21:0647</v>
      </c>
      <c r="D4814" s="1" t="str">
        <f t="shared" si="505"/>
        <v>21:0199</v>
      </c>
      <c r="E4814" t="s">
        <v>18774</v>
      </c>
      <c r="F4814" t="s">
        <v>18775</v>
      </c>
      <c r="H4814">
        <v>45.566057700000002</v>
      </c>
      <c r="I4814">
        <v>-65.904548300000002</v>
      </c>
      <c r="J4814" s="1" t="str">
        <f t="shared" si="506"/>
        <v>Fluid (lake)</v>
      </c>
      <c r="K4814" s="1" t="str">
        <f t="shared" si="507"/>
        <v>Untreated Water</v>
      </c>
      <c r="L4814">
        <v>19</v>
      </c>
      <c r="M4814" t="s">
        <v>12548</v>
      </c>
      <c r="N4814">
        <v>351</v>
      </c>
      <c r="O4814">
        <v>2.5000000000000001E-2</v>
      </c>
      <c r="P4814">
        <v>20</v>
      </c>
      <c r="Q4814">
        <v>6.4</v>
      </c>
    </row>
    <row r="4815" spans="1:17" hidden="1" x14ac:dyDescent="0.3">
      <c r="A4815" t="s">
        <v>18776</v>
      </c>
      <c r="B4815" t="s">
        <v>18777</v>
      </c>
      <c r="C4815" s="1" t="str">
        <f t="shared" si="501"/>
        <v>21:0647</v>
      </c>
      <c r="D4815" s="1" t="str">
        <f t="shared" si="505"/>
        <v>21:0199</v>
      </c>
      <c r="E4815" t="s">
        <v>18778</v>
      </c>
      <c r="F4815" t="s">
        <v>18779</v>
      </c>
      <c r="H4815">
        <v>45.554200700000003</v>
      </c>
      <c r="I4815">
        <v>-65.909586899999994</v>
      </c>
      <c r="J4815" s="1" t="str">
        <f t="shared" si="506"/>
        <v>Fluid (lake)</v>
      </c>
      <c r="K4815" s="1" t="str">
        <f t="shared" si="507"/>
        <v>Untreated Water</v>
      </c>
      <c r="L4815">
        <v>20</v>
      </c>
      <c r="M4815" t="s">
        <v>11431</v>
      </c>
      <c r="N4815">
        <v>352</v>
      </c>
      <c r="O4815">
        <v>2.5000000000000001E-2</v>
      </c>
      <c r="P4815">
        <v>30</v>
      </c>
      <c r="Q4815">
        <v>6</v>
      </c>
    </row>
    <row r="4816" spans="1:17" hidden="1" x14ac:dyDescent="0.3">
      <c r="A4816" t="s">
        <v>18780</v>
      </c>
      <c r="B4816" t="s">
        <v>18781</v>
      </c>
      <c r="C4816" s="1" t="str">
        <f t="shared" si="501"/>
        <v>21:0647</v>
      </c>
      <c r="D4816" s="1" t="str">
        <f t="shared" si="505"/>
        <v>21:0199</v>
      </c>
      <c r="E4816" t="s">
        <v>18778</v>
      </c>
      <c r="F4816" t="s">
        <v>18782</v>
      </c>
      <c r="H4816">
        <v>45.554200700000003</v>
      </c>
      <c r="I4816">
        <v>-65.909586899999994</v>
      </c>
      <c r="J4816" s="1" t="str">
        <f t="shared" si="506"/>
        <v>Fluid (lake)</v>
      </c>
      <c r="K4816" s="1" t="str">
        <f t="shared" si="507"/>
        <v>Untreated Water</v>
      </c>
      <c r="L4816">
        <v>20</v>
      </c>
      <c r="M4816" t="s">
        <v>11435</v>
      </c>
      <c r="N4816">
        <v>353</v>
      </c>
      <c r="O4816">
        <v>2.5000000000000001E-2</v>
      </c>
      <c r="P4816">
        <v>30</v>
      </c>
      <c r="Q4816">
        <v>6</v>
      </c>
    </row>
    <row r="4817" spans="1:17" hidden="1" x14ac:dyDescent="0.3">
      <c r="A4817" t="s">
        <v>18783</v>
      </c>
      <c r="B4817" t="s">
        <v>18784</v>
      </c>
      <c r="C4817" s="1" t="str">
        <f t="shared" si="501"/>
        <v>21:0647</v>
      </c>
      <c r="D4817" s="1" t="str">
        <f t="shared" si="505"/>
        <v>21:0199</v>
      </c>
      <c r="E4817" t="s">
        <v>18785</v>
      </c>
      <c r="F4817" t="s">
        <v>18786</v>
      </c>
      <c r="H4817">
        <v>45.534521699999999</v>
      </c>
      <c r="I4817">
        <v>-65.964553300000006</v>
      </c>
      <c r="J4817" s="1" t="str">
        <f t="shared" si="506"/>
        <v>Fluid (lake)</v>
      </c>
      <c r="K4817" s="1" t="str">
        <f t="shared" si="507"/>
        <v>Untreated Water</v>
      </c>
      <c r="L4817">
        <v>20</v>
      </c>
      <c r="M4817" t="s">
        <v>11392</v>
      </c>
      <c r="N4817">
        <v>354</v>
      </c>
      <c r="O4817">
        <v>2.5000000000000001E-2</v>
      </c>
      <c r="P4817">
        <v>20</v>
      </c>
      <c r="Q4817">
        <v>6</v>
      </c>
    </row>
    <row r="4818" spans="1:17" hidden="1" x14ac:dyDescent="0.3">
      <c r="A4818" t="s">
        <v>18787</v>
      </c>
      <c r="B4818" t="s">
        <v>18788</v>
      </c>
      <c r="C4818" s="1" t="str">
        <f t="shared" si="501"/>
        <v>21:0647</v>
      </c>
      <c r="D4818" s="1" t="str">
        <f t="shared" si="505"/>
        <v>21:0199</v>
      </c>
      <c r="E4818" t="s">
        <v>18789</v>
      </c>
      <c r="F4818" t="s">
        <v>18790</v>
      </c>
      <c r="H4818">
        <v>45.517927899999997</v>
      </c>
      <c r="I4818">
        <v>-65.938290300000006</v>
      </c>
      <c r="J4818" s="1" t="str">
        <f t="shared" si="506"/>
        <v>Fluid (lake)</v>
      </c>
      <c r="K4818" s="1" t="str">
        <f t="shared" si="507"/>
        <v>Untreated Water</v>
      </c>
      <c r="L4818">
        <v>20</v>
      </c>
      <c r="M4818" t="s">
        <v>11397</v>
      </c>
      <c r="N4818">
        <v>355</v>
      </c>
      <c r="O4818">
        <v>2.5000000000000001E-2</v>
      </c>
      <c r="P4818">
        <v>20</v>
      </c>
      <c r="Q4818">
        <v>5.7</v>
      </c>
    </row>
    <row r="4819" spans="1:17" hidden="1" x14ac:dyDescent="0.3">
      <c r="A4819" t="s">
        <v>18791</v>
      </c>
      <c r="B4819" t="s">
        <v>18792</v>
      </c>
      <c r="C4819" s="1" t="str">
        <f t="shared" si="501"/>
        <v>21:0647</v>
      </c>
      <c r="D4819" s="1" t="str">
        <f t="shared" si="505"/>
        <v>21:0199</v>
      </c>
      <c r="E4819" t="s">
        <v>18793</v>
      </c>
      <c r="F4819" t="s">
        <v>18794</v>
      </c>
      <c r="H4819">
        <v>45.517094299999997</v>
      </c>
      <c r="I4819">
        <v>-65.958003099999999</v>
      </c>
      <c r="J4819" s="1" t="str">
        <f t="shared" si="506"/>
        <v>Fluid (lake)</v>
      </c>
      <c r="K4819" s="1" t="str">
        <f t="shared" si="507"/>
        <v>Untreated Water</v>
      </c>
      <c r="L4819">
        <v>20</v>
      </c>
      <c r="M4819" t="s">
        <v>11402</v>
      </c>
      <c r="N4819">
        <v>356</v>
      </c>
      <c r="O4819">
        <v>2.5000000000000001E-2</v>
      </c>
      <c r="P4819">
        <v>20</v>
      </c>
      <c r="Q4819">
        <v>6</v>
      </c>
    </row>
    <row r="4820" spans="1:17" hidden="1" x14ac:dyDescent="0.3">
      <c r="A4820" t="s">
        <v>18795</v>
      </c>
      <c r="B4820" t="s">
        <v>18796</v>
      </c>
      <c r="C4820" s="1" t="str">
        <f t="shared" si="501"/>
        <v>21:0647</v>
      </c>
      <c r="D4820" s="1" t="str">
        <f t="shared" si="505"/>
        <v>21:0199</v>
      </c>
      <c r="E4820" t="s">
        <v>18797</v>
      </c>
      <c r="F4820" t="s">
        <v>18798</v>
      </c>
      <c r="H4820">
        <v>45.509003</v>
      </c>
      <c r="I4820">
        <v>-65.955888900000005</v>
      </c>
      <c r="J4820" s="1" t="str">
        <f t="shared" si="506"/>
        <v>Fluid (lake)</v>
      </c>
      <c r="K4820" s="1" t="str">
        <f t="shared" si="507"/>
        <v>Untreated Water</v>
      </c>
      <c r="L4820">
        <v>20</v>
      </c>
      <c r="M4820" t="s">
        <v>11411</v>
      </c>
      <c r="N4820">
        <v>357</v>
      </c>
      <c r="O4820">
        <v>2.5000000000000001E-2</v>
      </c>
      <c r="P4820">
        <v>30</v>
      </c>
      <c r="Q4820">
        <v>5.4</v>
      </c>
    </row>
    <row r="4821" spans="1:17" hidden="1" x14ac:dyDescent="0.3">
      <c r="A4821" t="s">
        <v>18799</v>
      </c>
      <c r="B4821" t="s">
        <v>18800</v>
      </c>
      <c r="C4821" s="1" t="str">
        <f t="shared" si="501"/>
        <v>21:0647</v>
      </c>
      <c r="D4821" s="1" t="str">
        <f>HYPERLINK("http://geochem.nrcan.gc.ca/cdogs/content/svy/svy_e.htm", "")</f>
        <v/>
      </c>
      <c r="G4821" s="1" t="str">
        <f>HYPERLINK("http://geochem.nrcan.gc.ca/cdogs/content/cr_/cr_00082_e.htm", "82")</f>
        <v>82</v>
      </c>
      <c r="J4821" t="s">
        <v>11453</v>
      </c>
      <c r="K4821" t="s">
        <v>11454</v>
      </c>
      <c r="L4821">
        <v>20</v>
      </c>
      <c r="M4821" t="s">
        <v>11455</v>
      </c>
      <c r="N4821">
        <v>358</v>
      </c>
      <c r="O4821">
        <v>1.39</v>
      </c>
      <c r="P4821">
        <v>310</v>
      </c>
      <c r="Q4821">
        <v>7.5</v>
      </c>
    </row>
    <row r="4822" spans="1:17" hidden="1" x14ac:dyDescent="0.3">
      <c r="A4822" t="s">
        <v>18801</v>
      </c>
      <c r="B4822" t="s">
        <v>18802</v>
      </c>
      <c r="C4822" s="1" t="str">
        <f t="shared" si="501"/>
        <v>21:0647</v>
      </c>
      <c r="D4822" s="1" t="str">
        <f t="shared" ref="D4822:D4839" si="508">HYPERLINK("http://geochem.nrcan.gc.ca/cdogs/content/svy/svy210199_e.htm", "21:0199")</f>
        <v>21:0199</v>
      </c>
      <c r="E4822" t="s">
        <v>18803</v>
      </c>
      <c r="F4822" t="s">
        <v>18804</v>
      </c>
      <c r="H4822">
        <v>45.507221899999998</v>
      </c>
      <c r="I4822">
        <v>-65.992779200000001</v>
      </c>
      <c r="J4822" s="1" t="str">
        <f t="shared" ref="J4822:J4839" si="509">HYPERLINK("http://geochem.nrcan.gc.ca/cdogs/content/kwd/kwd020016_e.htm", "Fluid (lake)")</f>
        <v>Fluid (lake)</v>
      </c>
      <c r="K4822" s="1" t="str">
        <f t="shared" ref="K4822:K4839" si="510">HYPERLINK("http://geochem.nrcan.gc.ca/cdogs/content/kwd/kwd080007_e.htm", "Untreated Water")</f>
        <v>Untreated Water</v>
      </c>
      <c r="L4822">
        <v>20</v>
      </c>
      <c r="M4822" t="s">
        <v>11416</v>
      </c>
      <c r="N4822">
        <v>359</v>
      </c>
      <c r="O4822">
        <v>2.5000000000000001E-2</v>
      </c>
      <c r="P4822">
        <v>50</v>
      </c>
      <c r="Q4822">
        <v>6.7</v>
      </c>
    </row>
    <row r="4823" spans="1:17" hidden="1" x14ac:dyDescent="0.3">
      <c r="A4823" t="s">
        <v>18805</v>
      </c>
      <c r="B4823" t="s">
        <v>18806</v>
      </c>
      <c r="C4823" s="1" t="str">
        <f t="shared" si="501"/>
        <v>21:0647</v>
      </c>
      <c r="D4823" s="1" t="str">
        <f t="shared" si="508"/>
        <v>21:0199</v>
      </c>
      <c r="E4823" t="s">
        <v>18807</v>
      </c>
      <c r="F4823" t="s">
        <v>18808</v>
      </c>
      <c r="H4823">
        <v>45.491668699999998</v>
      </c>
      <c r="I4823">
        <v>-65.977607699999993</v>
      </c>
      <c r="J4823" s="1" t="str">
        <f t="shared" si="509"/>
        <v>Fluid (lake)</v>
      </c>
      <c r="K4823" s="1" t="str">
        <f t="shared" si="510"/>
        <v>Untreated Water</v>
      </c>
      <c r="L4823">
        <v>20</v>
      </c>
      <c r="M4823" t="s">
        <v>11421</v>
      </c>
      <c r="N4823">
        <v>360</v>
      </c>
      <c r="O4823">
        <v>2.5000000000000001E-2</v>
      </c>
      <c r="P4823">
        <v>50</v>
      </c>
      <c r="Q4823">
        <v>6.3</v>
      </c>
    </row>
    <row r="4824" spans="1:17" hidden="1" x14ac:dyDescent="0.3">
      <c r="A4824" t="s">
        <v>18809</v>
      </c>
      <c r="B4824" t="s">
        <v>18810</v>
      </c>
      <c r="C4824" s="1" t="str">
        <f t="shared" si="501"/>
        <v>21:0647</v>
      </c>
      <c r="D4824" s="1" t="str">
        <f t="shared" si="508"/>
        <v>21:0199</v>
      </c>
      <c r="E4824" t="s">
        <v>18811</v>
      </c>
      <c r="F4824" t="s">
        <v>18812</v>
      </c>
      <c r="H4824">
        <v>45.470962800000002</v>
      </c>
      <c r="I4824">
        <v>-65.995245199999999</v>
      </c>
      <c r="J4824" s="1" t="str">
        <f t="shared" si="509"/>
        <v>Fluid (lake)</v>
      </c>
      <c r="K4824" s="1" t="str">
        <f t="shared" si="510"/>
        <v>Untreated Water</v>
      </c>
      <c r="L4824">
        <v>20</v>
      </c>
      <c r="M4824" t="s">
        <v>11426</v>
      </c>
      <c r="N4824">
        <v>361</v>
      </c>
      <c r="O4824">
        <v>2.5000000000000001E-2</v>
      </c>
      <c r="P4824">
        <v>30</v>
      </c>
      <c r="Q4824">
        <v>4.8</v>
      </c>
    </row>
    <row r="4825" spans="1:17" hidden="1" x14ac:dyDescent="0.3">
      <c r="A4825" t="s">
        <v>18813</v>
      </c>
      <c r="B4825" t="s">
        <v>18814</v>
      </c>
      <c r="C4825" s="1" t="str">
        <f t="shared" si="501"/>
        <v>21:0647</v>
      </c>
      <c r="D4825" s="1" t="str">
        <f t="shared" si="508"/>
        <v>21:0199</v>
      </c>
      <c r="E4825" t="s">
        <v>18815</v>
      </c>
      <c r="F4825" t="s">
        <v>18816</v>
      </c>
      <c r="H4825">
        <v>45.434584000000001</v>
      </c>
      <c r="I4825">
        <v>-65.948442099999994</v>
      </c>
      <c r="J4825" s="1" t="str">
        <f t="shared" si="509"/>
        <v>Fluid (lake)</v>
      </c>
      <c r="K4825" s="1" t="str">
        <f t="shared" si="510"/>
        <v>Untreated Water</v>
      </c>
      <c r="L4825">
        <v>20</v>
      </c>
      <c r="M4825" t="s">
        <v>11440</v>
      </c>
      <c r="N4825">
        <v>362</v>
      </c>
      <c r="O4825">
        <v>2.5000000000000001E-2</v>
      </c>
      <c r="P4825">
        <v>30</v>
      </c>
      <c r="Q4825">
        <v>6.3</v>
      </c>
    </row>
    <row r="4826" spans="1:17" hidden="1" x14ac:dyDescent="0.3">
      <c r="A4826" t="s">
        <v>18817</v>
      </c>
      <c r="B4826" t="s">
        <v>18818</v>
      </c>
      <c r="C4826" s="1" t="str">
        <f t="shared" si="501"/>
        <v>21:0647</v>
      </c>
      <c r="D4826" s="1" t="str">
        <f t="shared" si="508"/>
        <v>21:0199</v>
      </c>
      <c r="E4826" t="s">
        <v>18819</v>
      </c>
      <c r="F4826" t="s">
        <v>18820</v>
      </c>
      <c r="H4826">
        <v>45.415116099999999</v>
      </c>
      <c r="I4826">
        <v>-65.967442000000005</v>
      </c>
      <c r="J4826" s="1" t="str">
        <f t="shared" si="509"/>
        <v>Fluid (lake)</v>
      </c>
      <c r="K4826" s="1" t="str">
        <f t="shared" si="510"/>
        <v>Untreated Water</v>
      </c>
      <c r="L4826">
        <v>20</v>
      </c>
      <c r="M4826" t="s">
        <v>11445</v>
      </c>
      <c r="N4826">
        <v>363</v>
      </c>
      <c r="O4826">
        <v>0.08</v>
      </c>
      <c r="P4826">
        <v>20</v>
      </c>
      <c r="Q4826">
        <v>7</v>
      </c>
    </row>
    <row r="4827" spans="1:17" hidden="1" x14ac:dyDescent="0.3">
      <c r="A4827" t="s">
        <v>18821</v>
      </c>
      <c r="B4827" t="s">
        <v>18822</v>
      </c>
      <c r="C4827" s="1" t="str">
        <f t="shared" si="501"/>
        <v>21:0647</v>
      </c>
      <c r="D4827" s="1" t="str">
        <f t="shared" si="508"/>
        <v>21:0199</v>
      </c>
      <c r="E4827" t="s">
        <v>18823</v>
      </c>
      <c r="F4827" t="s">
        <v>18824</v>
      </c>
      <c r="H4827">
        <v>45.405965100000003</v>
      </c>
      <c r="I4827">
        <v>-65.925163499999996</v>
      </c>
      <c r="J4827" s="1" t="str">
        <f t="shared" si="509"/>
        <v>Fluid (lake)</v>
      </c>
      <c r="K4827" s="1" t="str">
        <f t="shared" si="510"/>
        <v>Untreated Water</v>
      </c>
      <c r="L4827">
        <v>20</v>
      </c>
      <c r="M4827" t="s">
        <v>11450</v>
      </c>
      <c r="N4827">
        <v>364</v>
      </c>
      <c r="O4827">
        <v>2.5000000000000001E-2</v>
      </c>
      <c r="P4827">
        <v>30</v>
      </c>
      <c r="Q4827">
        <v>6.7</v>
      </c>
    </row>
    <row r="4828" spans="1:17" hidden="1" x14ac:dyDescent="0.3">
      <c r="A4828" t="s">
        <v>18825</v>
      </c>
      <c r="B4828" t="s">
        <v>18826</v>
      </c>
      <c r="C4828" s="1" t="str">
        <f t="shared" si="501"/>
        <v>21:0647</v>
      </c>
      <c r="D4828" s="1" t="str">
        <f t="shared" si="508"/>
        <v>21:0199</v>
      </c>
      <c r="E4828" t="s">
        <v>18827</v>
      </c>
      <c r="F4828" t="s">
        <v>18828</v>
      </c>
      <c r="H4828">
        <v>45.395867600000003</v>
      </c>
      <c r="I4828">
        <v>-65.944662300000005</v>
      </c>
      <c r="J4828" s="1" t="str">
        <f t="shared" si="509"/>
        <v>Fluid (lake)</v>
      </c>
      <c r="K4828" s="1" t="str">
        <f t="shared" si="510"/>
        <v>Untreated Water</v>
      </c>
      <c r="L4828">
        <v>20</v>
      </c>
      <c r="M4828" t="s">
        <v>11460</v>
      </c>
      <c r="N4828">
        <v>365</v>
      </c>
      <c r="O4828">
        <v>2.5000000000000001E-2</v>
      </c>
      <c r="P4828">
        <v>30</v>
      </c>
      <c r="Q4828">
        <v>6.4</v>
      </c>
    </row>
    <row r="4829" spans="1:17" hidden="1" x14ac:dyDescent="0.3">
      <c r="A4829" t="s">
        <v>18829</v>
      </c>
      <c r="B4829" t="s">
        <v>18830</v>
      </c>
      <c r="C4829" s="1" t="str">
        <f t="shared" si="501"/>
        <v>21:0647</v>
      </c>
      <c r="D4829" s="1" t="str">
        <f t="shared" si="508"/>
        <v>21:0199</v>
      </c>
      <c r="E4829" t="s">
        <v>18831</v>
      </c>
      <c r="F4829" t="s">
        <v>18832</v>
      </c>
      <c r="H4829">
        <v>45.420080400000003</v>
      </c>
      <c r="I4829">
        <v>-65.829927699999999</v>
      </c>
      <c r="J4829" s="1" t="str">
        <f t="shared" si="509"/>
        <v>Fluid (lake)</v>
      </c>
      <c r="K4829" s="1" t="str">
        <f t="shared" si="510"/>
        <v>Untreated Water</v>
      </c>
      <c r="L4829">
        <v>20</v>
      </c>
      <c r="M4829" t="s">
        <v>11465</v>
      </c>
      <c r="N4829">
        <v>366</v>
      </c>
      <c r="O4829">
        <v>2.5000000000000001E-2</v>
      </c>
      <c r="P4829">
        <v>30</v>
      </c>
      <c r="Q4829">
        <v>5.9</v>
      </c>
    </row>
    <row r="4830" spans="1:17" hidden="1" x14ac:dyDescent="0.3">
      <c r="A4830" t="s">
        <v>18833</v>
      </c>
      <c r="B4830" t="s">
        <v>18834</v>
      </c>
      <c r="C4830" s="1" t="str">
        <f t="shared" si="501"/>
        <v>21:0647</v>
      </c>
      <c r="D4830" s="1" t="str">
        <f t="shared" si="508"/>
        <v>21:0199</v>
      </c>
      <c r="E4830" t="s">
        <v>18835</v>
      </c>
      <c r="F4830" t="s">
        <v>18836</v>
      </c>
      <c r="H4830">
        <v>45.422338099999997</v>
      </c>
      <c r="I4830">
        <v>-65.807773699999998</v>
      </c>
      <c r="J4830" s="1" t="str">
        <f t="shared" si="509"/>
        <v>Fluid (lake)</v>
      </c>
      <c r="K4830" s="1" t="str">
        <f t="shared" si="510"/>
        <v>Untreated Water</v>
      </c>
      <c r="L4830">
        <v>20</v>
      </c>
      <c r="M4830" t="s">
        <v>11470</v>
      </c>
      <c r="N4830">
        <v>367</v>
      </c>
      <c r="O4830">
        <v>0.06</v>
      </c>
      <c r="P4830">
        <v>20</v>
      </c>
      <c r="Q4830">
        <v>5.9</v>
      </c>
    </row>
    <row r="4831" spans="1:17" hidden="1" x14ac:dyDescent="0.3">
      <c r="A4831" t="s">
        <v>18837</v>
      </c>
      <c r="B4831" t="s">
        <v>18838</v>
      </c>
      <c r="C4831" s="1" t="str">
        <f t="shared" si="501"/>
        <v>21:0647</v>
      </c>
      <c r="D4831" s="1" t="str">
        <f t="shared" si="508"/>
        <v>21:0199</v>
      </c>
      <c r="E4831" t="s">
        <v>18839</v>
      </c>
      <c r="F4831" t="s">
        <v>18840</v>
      </c>
      <c r="H4831">
        <v>45.451344599999999</v>
      </c>
      <c r="I4831">
        <v>-65.886881200000005</v>
      </c>
      <c r="J4831" s="1" t="str">
        <f t="shared" si="509"/>
        <v>Fluid (lake)</v>
      </c>
      <c r="K4831" s="1" t="str">
        <f t="shared" si="510"/>
        <v>Untreated Water</v>
      </c>
      <c r="L4831">
        <v>20</v>
      </c>
      <c r="M4831" t="s">
        <v>11475</v>
      </c>
      <c r="N4831">
        <v>368</v>
      </c>
      <c r="O4831">
        <v>0.25</v>
      </c>
      <c r="P4831">
        <v>20</v>
      </c>
      <c r="Q4831">
        <v>7.1</v>
      </c>
    </row>
    <row r="4832" spans="1:17" hidden="1" x14ac:dyDescent="0.3">
      <c r="A4832" t="s">
        <v>18841</v>
      </c>
      <c r="B4832" t="s">
        <v>18842</v>
      </c>
      <c r="C4832" s="1" t="str">
        <f t="shared" si="501"/>
        <v>21:0647</v>
      </c>
      <c r="D4832" s="1" t="str">
        <f t="shared" si="508"/>
        <v>21:0199</v>
      </c>
      <c r="E4832" t="s">
        <v>18843</v>
      </c>
      <c r="F4832" t="s">
        <v>18844</v>
      </c>
      <c r="H4832">
        <v>45.485696500000003</v>
      </c>
      <c r="I4832">
        <v>-65.821301599999998</v>
      </c>
      <c r="J4832" s="1" t="str">
        <f t="shared" si="509"/>
        <v>Fluid (lake)</v>
      </c>
      <c r="K4832" s="1" t="str">
        <f t="shared" si="510"/>
        <v>Untreated Water</v>
      </c>
      <c r="L4832">
        <v>20</v>
      </c>
      <c r="M4832" t="s">
        <v>11480</v>
      </c>
      <c r="N4832">
        <v>369</v>
      </c>
      <c r="O4832">
        <v>2.5000000000000001E-2</v>
      </c>
      <c r="P4832">
        <v>20</v>
      </c>
      <c r="Q4832">
        <v>6.5</v>
      </c>
    </row>
    <row r="4833" spans="1:17" hidden="1" x14ac:dyDescent="0.3">
      <c r="A4833" t="s">
        <v>18845</v>
      </c>
      <c r="B4833" t="s">
        <v>18846</v>
      </c>
      <c r="C4833" s="1" t="str">
        <f t="shared" si="501"/>
        <v>21:0647</v>
      </c>
      <c r="D4833" s="1" t="str">
        <f t="shared" si="508"/>
        <v>21:0199</v>
      </c>
      <c r="E4833" t="s">
        <v>18847</v>
      </c>
      <c r="F4833" t="s">
        <v>18848</v>
      </c>
      <c r="H4833">
        <v>45.5165766</v>
      </c>
      <c r="I4833">
        <v>-65.7763049</v>
      </c>
      <c r="J4833" s="1" t="str">
        <f t="shared" si="509"/>
        <v>Fluid (lake)</v>
      </c>
      <c r="K4833" s="1" t="str">
        <f t="shared" si="510"/>
        <v>Untreated Water</v>
      </c>
      <c r="L4833">
        <v>20</v>
      </c>
      <c r="M4833" t="s">
        <v>12548</v>
      </c>
      <c r="N4833">
        <v>370</v>
      </c>
      <c r="O4833">
        <v>2.5000000000000001E-2</v>
      </c>
      <c r="P4833">
        <v>10</v>
      </c>
      <c r="Q4833">
        <v>6.2</v>
      </c>
    </row>
    <row r="4834" spans="1:17" hidden="1" x14ac:dyDescent="0.3">
      <c r="A4834" t="s">
        <v>18849</v>
      </c>
      <c r="B4834" t="s">
        <v>18850</v>
      </c>
      <c r="C4834" s="1" t="str">
        <f t="shared" si="501"/>
        <v>21:0647</v>
      </c>
      <c r="D4834" s="1" t="str">
        <f t="shared" si="508"/>
        <v>21:0199</v>
      </c>
      <c r="E4834" t="s">
        <v>18851</v>
      </c>
      <c r="F4834" t="s">
        <v>18852</v>
      </c>
      <c r="H4834">
        <v>45.538514900000003</v>
      </c>
      <c r="I4834">
        <v>-65.798673500000007</v>
      </c>
      <c r="J4834" s="1" t="str">
        <f t="shared" si="509"/>
        <v>Fluid (lake)</v>
      </c>
      <c r="K4834" s="1" t="str">
        <f t="shared" si="510"/>
        <v>Untreated Water</v>
      </c>
      <c r="L4834">
        <v>21</v>
      </c>
      <c r="M4834" t="s">
        <v>11392</v>
      </c>
      <c r="N4834">
        <v>371</v>
      </c>
      <c r="O4834">
        <v>2.5000000000000001E-2</v>
      </c>
      <c r="P4834">
        <v>20</v>
      </c>
      <c r="Q4834">
        <v>6.4</v>
      </c>
    </row>
    <row r="4835" spans="1:17" hidden="1" x14ac:dyDescent="0.3">
      <c r="A4835" t="s">
        <v>18853</v>
      </c>
      <c r="B4835" t="s">
        <v>18854</v>
      </c>
      <c r="C4835" s="1" t="str">
        <f t="shared" si="501"/>
        <v>21:0647</v>
      </c>
      <c r="D4835" s="1" t="str">
        <f t="shared" si="508"/>
        <v>21:0199</v>
      </c>
      <c r="E4835" t="s">
        <v>18855</v>
      </c>
      <c r="F4835" t="s">
        <v>18856</v>
      </c>
      <c r="H4835">
        <v>45.609948699999997</v>
      </c>
      <c r="I4835">
        <v>-65.792019999999994</v>
      </c>
      <c r="J4835" s="1" t="str">
        <f t="shared" si="509"/>
        <v>Fluid (lake)</v>
      </c>
      <c r="K4835" s="1" t="str">
        <f t="shared" si="510"/>
        <v>Untreated Water</v>
      </c>
      <c r="L4835">
        <v>21</v>
      </c>
      <c r="M4835" t="s">
        <v>11397</v>
      </c>
      <c r="N4835">
        <v>372</v>
      </c>
      <c r="O4835">
        <v>2.5000000000000001E-2</v>
      </c>
      <c r="P4835">
        <v>20</v>
      </c>
      <c r="Q4835">
        <v>5.6</v>
      </c>
    </row>
    <row r="4836" spans="1:17" hidden="1" x14ac:dyDescent="0.3">
      <c r="A4836" t="s">
        <v>18857</v>
      </c>
      <c r="B4836" t="s">
        <v>18858</v>
      </c>
      <c r="C4836" s="1" t="str">
        <f t="shared" si="501"/>
        <v>21:0647</v>
      </c>
      <c r="D4836" s="1" t="str">
        <f t="shared" si="508"/>
        <v>21:0199</v>
      </c>
      <c r="E4836" t="s">
        <v>18859</v>
      </c>
      <c r="F4836" t="s">
        <v>18860</v>
      </c>
      <c r="H4836">
        <v>45.606030699999998</v>
      </c>
      <c r="I4836">
        <v>-65.786605899999998</v>
      </c>
      <c r="J4836" s="1" t="str">
        <f t="shared" si="509"/>
        <v>Fluid (lake)</v>
      </c>
      <c r="K4836" s="1" t="str">
        <f t="shared" si="510"/>
        <v>Untreated Water</v>
      </c>
      <c r="L4836">
        <v>21</v>
      </c>
      <c r="M4836" t="s">
        <v>11402</v>
      </c>
      <c r="N4836">
        <v>373</v>
      </c>
      <c r="O4836">
        <v>2.5000000000000001E-2</v>
      </c>
      <c r="P4836">
        <v>30</v>
      </c>
      <c r="Q4836">
        <v>6.1</v>
      </c>
    </row>
    <row r="4837" spans="1:17" hidden="1" x14ac:dyDescent="0.3">
      <c r="A4837" t="s">
        <v>18861</v>
      </c>
      <c r="B4837" t="s">
        <v>18862</v>
      </c>
      <c r="C4837" s="1" t="str">
        <f t="shared" si="501"/>
        <v>21:0647</v>
      </c>
      <c r="D4837" s="1" t="str">
        <f t="shared" si="508"/>
        <v>21:0199</v>
      </c>
      <c r="E4837" t="s">
        <v>18863</v>
      </c>
      <c r="F4837" t="s">
        <v>18864</v>
      </c>
      <c r="H4837">
        <v>45.635662699999997</v>
      </c>
      <c r="I4837">
        <v>-65.785471900000005</v>
      </c>
      <c r="J4837" s="1" t="str">
        <f t="shared" si="509"/>
        <v>Fluid (lake)</v>
      </c>
      <c r="K4837" s="1" t="str">
        <f t="shared" si="510"/>
        <v>Untreated Water</v>
      </c>
      <c r="L4837">
        <v>21</v>
      </c>
      <c r="M4837" t="s">
        <v>11411</v>
      </c>
      <c r="N4837">
        <v>374</v>
      </c>
      <c r="O4837">
        <v>2.5000000000000001E-2</v>
      </c>
      <c r="P4837">
        <v>30</v>
      </c>
      <c r="Q4837">
        <v>5.9</v>
      </c>
    </row>
    <row r="4838" spans="1:17" hidden="1" x14ac:dyDescent="0.3">
      <c r="A4838" t="s">
        <v>18865</v>
      </c>
      <c r="B4838" t="s">
        <v>18866</v>
      </c>
      <c r="C4838" s="1" t="str">
        <f t="shared" si="501"/>
        <v>21:0647</v>
      </c>
      <c r="D4838" s="1" t="str">
        <f t="shared" si="508"/>
        <v>21:0199</v>
      </c>
      <c r="E4838" t="s">
        <v>18867</v>
      </c>
      <c r="F4838" t="s">
        <v>18868</v>
      </c>
      <c r="H4838">
        <v>45.655703099999997</v>
      </c>
      <c r="I4838">
        <v>-65.830646299999998</v>
      </c>
      <c r="J4838" s="1" t="str">
        <f t="shared" si="509"/>
        <v>Fluid (lake)</v>
      </c>
      <c r="K4838" s="1" t="str">
        <f t="shared" si="510"/>
        <v>Untreated Water</v>
      </c>
      <c r="L4838">
        <v>21</v>
      </c>
      <c r="M4838" t="s">
        <v>11416</v>
      </c>
      <c r="N4838">
        <v>375</v>
      </c>
      <c r="O4838">
        <v>2.5000000000000001E-2</v>
      </c>
      <c r="P4838">
        <v>70</v>
      </c>
      <c r="Q4838">
        <v>6.7</v>
      </c>
    </row>
    <row r="4839" spans="1:17" hidden="1" x14ac:dyDescent="0.3">
      <c r="A4839" t="s">
        <v>18869</v>
      </c>
      <c r="B4839" t="s">
        <v>18870</v>
      </c>
      <c r="C4839" s="1" t="str">
        <f t="shared" si="501"/>
        <v>21:0647</v>
      </c>
      <c r="D4839" s="1" t="str">
        <f t="shared" si="508"/>
        <v>21:0199</v>
      </c>
      <c r="E4839" t="s">
        <v>18871</v>
      </c>
      <c r="F4839" t="s">
        <v>18872</v>
      </c>
      <c r="H4839">
        <v>45.681228599999997</v>
      </c>
      <c r="I4839">
        <v>-65.970543199999994</v>
      </c>
      <c r="J4839" s="1" t="str">
        <f t="shared" si="509"/>
        <v>Fluid (lake)</v>
      </c>
      <c r="K4839" s="1" t="str">
        <f t="shared" si="510"/>
        <v>Untreated Water</v>
      </c>
      <c r="L4839">
        <v>21</v>
      </c>
      <c r="M4839" t="s">
        <v>11421</v>
      </c>
      <c r="N4839">
        <v>376</v>
      </c>
      <c r="O4839">
        <v>2.5000000000000001E-2</v>
      </c>
      <c r="P4839">
        <v>20</v>
      </c>
      <c r="Q4839">
        <v>6</v>
      </c>
    </row>
    <row r="4840" spans="1:17" hidden="1" x14ac:dyDescent="0.3">
      <c r="A4840" t="s">
        <v>18873</v>
      </c>
      <c r="B4840" t="s">
        <v>18874</v>
      </c>
      <c r="C4840" s="1" t="str">
        <f t="shared" si="501"/>
        <v>21:0647</v>
      </c>
      <c r="D4840" s="1" t="str">
        <f>HYPERLINK("http://geochem.nrcan.gc.ca/cdogs/content/svy/svy_e.htm", "")</f>
        <v/>
      </c>
      <c r="G4840" s="1" t="str">
        <f>HYPERLINK("http://geochem.nrcan.gc.ca/cdogs/content/cr_/cr_00082_e.htm", "82")</f>
        <v>82</v>
      </c>
      <c r="J4840" t="s">
        <v>11453</v>
      </c>
      <c r="K4840" t="s">
        <v>11454</v>
      </c>
      <c r="L4840">
        <v>21</v>
      </c>
      <c r="M4840" t="s">
        <v>11455</v>
      </c>
      <c r="N4840">
        <v>377</v>
      </c>
      <c r="O4840">
        <v>0.52</v>
      </c>
      <c r="P4840">
        <v>280</v>
      </c>
      <c r="Q4840">
        <v>7.5</v>
      </c>
    </row>
    <row r="4841" spans="1:17" hidden="1" x14ac:dyDescent="0.3">
      <c r="A4841" t="s">
        <v>18875</v>
      </c>
      <c r="B4841" t="s">
        <v>18876</v>
      </c>
      <c r="C4841" s="1" t="str">
        <f t="shared" ref="C4841:C4904" si="511">HYPERLINK("http://geochem.nrcan.gc.ca/cdogs/content/bdl/bdl210648_e.htm", "21:0648")</f>
        <v>21:0648</v>
      </c>
      <c r="D4841" s="1" t="str">
        <f t="shared" ref="D4841:D4847" si="512">HYPERLINK("http://geochem.nrcan.gc.ca/cdogs/content/svy/svy210198_e.htm", "21:0198")</f>
        <v>21:0198</v>
      </c>
      <c r="E4841" t="s">
        <v>18877</v>
      </c>
      <c r="F4841" t="s">
        <v>18878</v>
      </c>
      <c r="H4841">
        <v>45.741929300000002</v>
      </c>
      <c r="I4841">
        <v>-66.031696299999993</v>
      </c>
      <c r="J4841" s="1" t="str">
        <f t="shared" ref="J4841:J4847" si="513">HYPERLINK("http://geochem.nrcan.gc.ca/cdogs/content/kwd/kwd020018_e.htm", "Fluid (stream)")</f>
        <v>Fluid (stream)</v>
      </c>
      <c r="K4841" s="1" t="str">
        <f t="shared" ref="K4841:K4847" si="514">HYPERLINK("http://geochem.nrcan.gc.ca/cdogs/content/kwd/kwd080007_e.htm", "Untreated Water")</f>
        <v>Untreated Water</v>
      </c>
      <c r="L4841">
        <v>1</v>
      </c>
      <c r="M4841" t="s">
        <v>11392</v>
      </c>
      <c r="N4841">
        <v>1</v>
      </c>
    </row>
    <row r="4842" spans="1:17" hidden="1" x14ac:dyDescent="0.3">
      <c r="A4842" t="s">
        <v>18879</v>
      </c>
      <c r="B4842" t="s">
        <v>18880</v>
      </c>
      <c r="C4842" s="1" t="str">
        <f t="shared" si="511"/>
        <v>21:0648</v>
      </c>
      <c r="D4842" s="1" t="str">
        <f t="shared" si="512"/>
        <v>21:0198</v>
      </c>
      <c r="E4842" t="s">
        <v>18881</v>
      </c>
      <c r="F4842" t="s">
        <v>18882</v>
      </c>
      <c r="H4842">
        <v>45.736637000000002</v>
      </c>
      <c r="I4842">
        <v>-66.059895600000004</v>
      </c>
      <c r="J4842" s="1" t="str">
        <f t="shared" si="513"/>
        <v>Fluid (stream)</v>
      </c>
      <c r="K4842" s="1" t="str">
        <f t="shared" si="514"/>
        <v>Untreated Water</v>
      </c>
      <c r="L4842">
        <v>1</v>
      </c>
      <c r="M4842" t="s">
        <v>11397</v>
      </c>
      <c r="N4842">
        <v>2</v>
      </c>
      <c r="O4842">
        <v>2.5000000000000001E-2</v>
      </c>
      <c r="P4842">
        <v>50</v>
      </c>
      <c r="Q4842">
        <v>6.4</v>
      </c>
    </row>
    <row r="4843" spans="1:17" hidden="1" x14ac:dyDescent="0.3">
      <c r="A4843" t="s">
        <v>18883</v>
      </c>
      <c r="B4843" t="s">
        <v>18884</v>
      </c>
      <c r="C4843" s="1" t="str">
        <f t="shared" si="511"/>
        <v>21:0648</v>
      </c>
      <c r="D4843" s="1" t="str">
        <f t="shared" si="512"/>
        <v>21:0198</v>
      </c>
      <c r="E4843" t="s">
        <v>18885</v>
      </c>
      <c r="F4843" t="s">
        <v>18886</v>
      </c>
      <c r="H4843">
        <v>45.748183500000003</v>
      </c>
      <c r="I4843">
        <v>-66.081582800000007</v>
      </c>
      <c r="J4843" s="1" t="str">
        <f t="shared" si="513"/>
        <v>Fluid (stream)</v>
      </c>
      <c r="K4843" s="1" t="str">
        <f t="shared" si="514"/>
        <v>Untreated Water</v>
      </c>
      <c r="L4843">
        <v>1</v>
      </c>
      <c r="M4843" t="s">
        <v>11431</v>
      </c>
      <c r="N4843">
        <v>3</v>
      </c>
      <c r="O4843">
        <v>0.21</v>
      </c>
      <c r="P4843">
        <v>70</v>
      </c>
      <c r="Q4843">
        <v>6.5</v>
      </c>
    </row>
    <row r="4844" spans="1:17" hidden="1" x14ac:dyDescent="0.3">
      <c r="A4844" t="s">
        <v>18887</v>
      </c>
      <c r="B4844" t="s">
        <v>18888</v>
      </c>
      <c r="C4844" s="1" t="str">
        <f t="shared" si="511"/>
        <v>21:0648</v>
      </c>
      <c r="D4844" s="1" t="str">
        <f t="shared" si="512"/>
        <v>21:0198</v>
      </c>
      <c r="E4844" t="s">
        <v>18885</v>
      </c>
      <c r="F4844" t="s">
        <v>18889</v>
      </c>
      <c r="H4844">
        <v>45.748183500000003</v>
      </c>
      <c r="I4844">
        <v>-66.081582800000007</v>
      </c>
      <c r="J4844" s="1" t="str">
        <f t="shared" si="513"/>
        <v>Fluid (stream)</v>
      </c>
      <c r="K4844" s="1" t="str">
        <f t="shared" si="514"/>
        <v>Untreated Water</v>
      </c>
      <c r="L4844">
        <v>1</v>
      </c>
      <c r="M4844" t="s">
        <v>11435</v>
      </c>
      <c r="N4844">
        <v>4</v>
      </c>
      <c r="O4844">
        <v>2.5000000000000001E-2</v>
      </c>
      <c r="P4844">
        <v>70</v>
      </c>
      <c r="Q4844">
        <v>6.2</v>
      </c>
    </row>
    <row r="4845" spans="1:17" hidden="1" x14ac:dyDescent="0.3">
      <c r="A4845" t="s">
        <v>18890</v>
      </c>
      <c r="B4845" t="s">
        <v>18891</v>
      </c>
      <c r="C4845" s="1" t="str">
        <f t="shared" si="511"/>
        <v>21:0648</v>
      </c>
      <c r="D4845" s="1" t="str">
        <f t="shared" si="512"/>
        <v>21:0198</v>
      </c>
      <c r="E4845" t="s">
        <v>18892</v>
      </c>
      <c r="F4845" t="s">
        <v>18893</v>
      </c>
      <c r="H4845">
        <v>45.179431899999997</v>
      </c>
      <c r="I4845">
        <v>-66.725818899999993</v>
      </c>
      <c r="J4845" s="1" t="str">
        <f t="shared" si="513"/>
        <v>Fluid (stream)</v>
      </c>
      <c r="K4845" s="1" t="str">
        <f t="shared" si="514"/>
        <v>Untreated Water</v>
      </c>
      <c r="L4845">
        <v>1</v>
      </c>
      <c r="M4845" t="s">
        <v>11402</v>
      </c>
      <c r="N4845">
        <v>5</v>
      </c>
      <c r="O4845">
        <v>0.19</v>
      </c>
      <c r="P4845">
        <v>350</v>
      </c>
      <c r="Q4845">
        <v>6.5</v>
      </c>
    </row>
    <row r="4846" spans="1:17" hidden="1" x14ac:dyDescent="0.3">
      <c r="A4846" t="s">
        <v>18894</v>
      </c>
      <c r="B4846" t="s">
        <v>18895</v>
      </c>
      <c r="C4846" s="1" t="str">
        <f t="shared" si="511"/>
        <v>21:0648</v>
      </c>
      <c r="D4846" s="1" t="str">
        <f t="shared" si="512"/>
        <v>21:0198</v>
      </c>
      <c r="E4846" t="s">
        <v>18896</v>
      </c>
      <c r="F4846" t="s">
        <v>18897</v>
      </c>
      <c r="H4846">
        <v>45.180926599999999</v>
      </c>
      <c r="I4846">
        <v>-66.743069000000006</v>
      </c>
      <c r="J4846" s="1" t="str">
        <f t="shared" si="513"/>
        <v>Fluid (stream)</v>
      </c>
      <c r="K4846" s="1" t="str">
        <f t="shared" si="514"/>
        <v>Untreated Water</v>
      </c>
      <c r="L4846">
        <v>1</v>
      </c>
      <c r="M4846" t="s">
        <v>11411</v>
      </c>
      <c r="N4846">
        <v>6</v>
      </c>
    </row>
    <row r="4847" spans="1:17" hidden="1" x14ac:dyDescent="0.3">
      <c r="A4847" t="s">
        <v>18898</v>
      </c>
      <c r="B4847" t="s">
        <v>18899</v>
      </c>
      <c r="C4847" s="1" t="str">
        <f t="shared" si="511"/>
        <v>21:0648</v>
      </c>
      <c r="D4847" s="1" t="str">
        <f t="shared" si="512"/>
        <v>21:0198</v>
      </c>
      <c r="E4847" t="s">
        <v>18900</v>
      </c>
      <c r="F4847" t="s">
        <v>18901</v>
      </c>
      <c r="H4847">
        <v>45.180649699999996</v>
      </c>
      <c r="I4847">
        <v>-66.740903500000002</v>
      </c>
      <c r="J4847" s="1" t="str">
        <f t="shared" si="513"/>
        <v>Fluid (stream)</v>
      </c>
      <c r="K4847" s="1" t="str">
        <f t="shared" si="514"/>
        <v>Untreated Water</v>
      </c>
      <c r="L4847">
        <v>1</v>
      </c>
      <c r="M4847" t="s">
        <v>11416</v>
      </c>
      <c r="N4847">
        <v>7</v>
      </c>
      <c r="O4847">
        <v>0.25</v>
      </c>
      <c r="P4847">
        <v>360</v>
      </c>
      <c r="Q4847">
        <v>5.8</v>
      </c>
    </row>
    <row r="4848" spans="1:17" hidden="1" x14ac:dyDescent="0.3">
      <c r="A4848" t="s">
        <v>18902</v>
      </c>
      <c r="B4848" t="s">
        <v>18903</v>
      </c>
      <c r="C4848" s="1" t="str">
        <f t="shared" si="511"/>
        <v>21:0648</v>
      </c>
      <c r="D4848" s="1" t="str">
        <f>HYPERLINK("http://geochem.nrcan.gc.ca/cdogs/content/svy/svy_e.htm", "")</f>
        <v/>
      </c>
      <c r="G4848" s="1" t="str">
        <f>HYPERLINK("http://geochem.nrcan.gc.ca/cdogs/content/cr_/cr_00082_e.htm", "82")</f>
        <v>82</v>
      </c>
      <c r="J4848" t="s">
        <v>11453</v>
      </c>
      <c r="K4848" t="s">
        <v>11454</v>
      </c>
      <c r="L4848">
        <v>1</v>
      </c>
      <c r="M4848" t="s">
        <v>11455</v>
      </c>
      <c r="N4848">
        <v>8</v>
      </c>
      <c r="O4848">
        <v>1.1399999999999999</v>
      </c>
      <c r="P4848">
        <v>310</v>
      </c>
      <c r="Q4848">
        <v>7.3</v>
      </c>
    </row>
    <row r="4849" spans="1:17" hidden="1" x14ac:dyDescent="0.3">
      <c r="A4849" t="s">
        <v>18904</v>
      </c>
      <c r="B4849" t="s">
        <v>18905</v>
      </c>
      <c r="C4849" s="1" t="str">
        <f t="shared" si="511"/>
        <v>21:0648</v>
      </c>
      <c r="D4849" s="1" t="str">
        <f t="shared" ref="D4849:D4866" si="515">HYPERLINK("http://geochem.nrcan.gc.ca/cdogs/content/svy/svy210198_e.htm", "21:0198")</f>
        <v>21:0198</v>
      </c>
      <c r="E4849" t="s">
        <v>18906</v>
      </c>
      <c r="F4849" t="s">
        <v>18907</v>
      </c>
      <c r="H4849">
        <v>45.178334100000001</v>
      </c>
      <c r="I4849">
        <v>-66.7226809</v>
      </c>
      <c r="J4849" s="1" t="str">
        <f t="shared" ref="J4849:J4866" si="516">HYPERLINK("http://geochem.nrcan.gc.ca/cdogs/content/kwd/kwd020018_e.htm", "Fluid (stream)")</f>
        <v>Fluid (stream)</v>
      </c>
      <c r="K4849" s="1" t="str">
        <f t="shared" ref="K4849:K4866" si="517">HYPERLINK("http://geochem.nrcan.gc.ca/cdogs/content/kwd/kwd080007_e.htm", "Untreated Water")</f>
        <v>Untreated Water</v>
      </c>
      <c r="L4849">
        <v>1</v>
      </c>
      <c r="M4849" t="s">
        <v>11421</v>
      </c>
      <c r="N4849">
        <v>9</v>
      </c>
      <c r="O4849">
        <v>2.5000000000000001E-2</v>
      </c>
      <c r="P4849">
        <v>120</v>
      </c>
      <c r="Q4849">
        <v>6.4</v>
      </c>
    </row>
    <row r="4850" spans="1:17" hidden="1" x14ac:dyDescent="0.3">
      <c r="A4850" t="s">
        <v>18908</v>
      </c>
      <c r="B4850" t="s">
        <v>18909</v>
      </c>
      <c r="C4850" s="1" t="str">
        <f t="shared" si="511"/>
        <v>21:0648</v>
      </c>
      <c r="D4850" s="1" t="str">
        <f t="shared" si="515"/>
        <v>21:0198</v>
      </c>
      <c r="E4850" t="s">
        <v>18910</v>
      </c>
      <c r="F4850" t="s">
        <v>18911</v>
      </c>
      <c r="H4850">
        <v>45.1631006</v>
      </c>
      <c r="I4850">
        <v>-66.740695000000002</v>
      </c>
      <c r="J4850" s="1" t="str">
        <f t="shared" si="516"/>
        <v>Fluid (stream)</v>
      </c>
      <c r="K4850" s="1" t="str">
        <f t="shared" si="517"/>
        <v>Untreated Water</v>
      </c>
      <c r="L4850">
        <v>1</v>
      </c>
      <c r="M4850" t="s">
        <v>11426</v>
      </c>
      <c r="N4850">
        <v>10</v>
      </c>
      <c r="O4850">
        <v>0.28999999999999998</v>
      </c>
      <c r="P4850">
        <v>60</v>
      </c>
      <c r="Q4850">
        <v>4.8</v>
      </c>
    </row>
    <row r="4851" spans="1:17" hidden="1" x14ac:dyDescent="0.3">
      <c r="A4851" t="s">
        <v>18912</v>
      </c>
      <c r="B4851" t="s">
        <v>18913</v>
      </c>
      <c r="C4851" s="1" t="str">
        <f t="shared" si="511"/>
        <v>21:0648</v>
      </c>
      <c r="D4851" s="1" t="str">
        <f t="shared" si="515"/>
        <v>21:0198</v>
      </c>
      <c r="E4851" t="s">
        <v>18914</v>
      </c>
      <c r="F4851" t="s">
        <v>18915</v>
      </c>
      <c r="H4851">
        <v>45.164888500000004</v>
      </c>
      <c r="I4851">
        <v>-66.739606199999997</v>
      </c>
      <c r="J4851" s="1" t="str">
        <f t="shared" si="516"/>
        <v>Fluid (stream)</v>
      </c>
      <c r="K4851" s="1" t="str">
        <f t="shared" si="517"/>
        <v>Untreated Water</v>
      </c>
      <c r="L4851">
        <v>1</v>
      </c>
      <c r="M4851" t="s">
        <v>11440</v>
      </c>
      <c r="N4851">
        <v>11</v>
      </c>
      <c r="O4851">
        <v>2.5000000000000001E-2</v>
      </c>
      <c r="P4851">
        <v>150</v>
      </c>
      <c r="Q4851">
        <v>6.2</v>
      </c>
    </row>
    <row r="4852" spans="1:17" hidden="1" x14ac:dyDescent="0.3">
      <c r="A4852" t="s">
        <v>18916</v>
      </c>
      <c r="B4852" t="s">
        <v>18917</v>
      </c>
      <c r="C4852" s="1" t="str">
        <f t="shared" si="511"/>
        <v>21:0648</v>
      </c>
      <c r="D4852" s="1" t="str">
        <f t="shared" si="515"/>
        <v>21:0198</v>
      </c>
      <c r="E4852" t="s">
        <v>18918</v>
      </c>
      <c r="F4852" t="s">
        <v>18919</v>
      </c>
      <c r="H4852">
        <v>45.161589800000002</v>
      </c>
      <c r="I4852">
        <v>-66.7060326</v>
      </c>
      <c r="J4852" s="1" t="str">
        <f t="shared" si="516"/>
        <v>Fluid (stream)</v>
      </c>
      <c r="K4852" s="1" t="str">
        <f t="shared" si="517"/>
        <v>Untreated Water</v>
      </c>
      <c r="L4852">
        <v>1</v>
      </c>
      <c r="M4852" t="s">
        <v>11445</v>
      </c>
      <c r="N4852">
        <v>12</v>
      </c>
      <c r="O4852">
        <v>2.5000000000000001E-2</v>
      </c>
      <c r="P4852">
        <v>110</v>
      </c>
      <c r="Q4852">
        <v>6.4</v>
      </c>
    </row>
    <row r="4853" spans="1:17" hidden="1" x14ac:dyDescent="0.3">
      <c r="A4853" t="s">
        <v>18920</v>
      </c>
      <c r="B4853" t="s">
        <v>18921</v>
      </c>
      <c r="C4853" s="1" t="str">
        <f t="shared" si="511"/>
        <v>21:0648</v>
      </c>
      <c r="D4853" s="1" t="str">
        <f t="shared" si="515"/>
        <v>21:0198</v>
      </c>
      <c r="E4853" t="s">
        <v>18922</v>
      </c>
      <c r="F4853" t="s">
        <v>18923</v>
      </c>
      <c r="H4853">
        <v>45.164601599999997</v>
      </c>
      <c r="I4853">
        <v>-66.698684200000002</v>
      </c>
      <c r="J4853" s="1" t="str">
        <f t="shared" si="516"/>
        <v>Fluid (stream)</v>
      </c>
      <c r="K4853" s="1" t="str">
        <f t="shared" si="517"/>
        <v>Untreated Water</v>
      </c>
      <c r="L4853">
        <v>1</v>
      </c>
      <c r="M4853" t="s">
        <v>11450</v>
      </c>
      <c r="N4853">
        <v>13</v>
      </c>
      <c r="O4853">
        <v>2.5000000000000001E-2</v>
      </c>
      <c r="P4853">
        <v>120</v>
      </c>
      <c r="Q4853">
        <v>6.2</v>
      </c>
    </row>
    <row r="4854" spans="1:17" hidden="1" x14ac:dyDescent="0.3">
      <c r="A4854" t="s">
        <v>18924</v>
      </c>
      <c r="B4854" t="s">
        <v>18925</v>
      </c>
      <c r="C4854" s="1" t="str">
        <f t="shared" si="511"/>
        <v>21:0648</v>
      </c>
      <c r="D4854" s="1" t="str">
        <f t="shared" si="515"/>
        <v>21:0198</v>
      </c>
      <c r="E4854" t="s">
        <v>18926</v>
      </c>
      <c r="F4854" t="s">
        <v>18927</v>
      </c>
      <c r="H4854">
        <v>45.158749</v>
      </c>
      <c r="I4854">
        <v>-66.6826097</v>
      </c>
      <c r="J4854" s="1" t="str">
        <f t="shared" si="516"/>
        <v>Fluid (stream)</v>
      </c>
      <c r="K4854" s="1" t="str">
        <f t="shared" si="517"/>
        <v>Untreated Water</v>
      </c>
      <c r="L4854">
        <v>1</v>
      </c>
      <c r="M4854" t="s">
        <v>11460</v>
      </c>
      <c r="N4854">
        <v>14</v>
      </c>
      <c r="O4854">
        <v>2.5000000000000001E-2</v>
      </c>
      <c r="P4854">
        <v>50</v>
      </c>
      <c r="Q4854">
        <v>5.5</v>
      </c>
    </row>
    <row r="4855" spans="1:17" hidden="1" x14ac:dyDescent="0.3">
      <c r="A4855" t="s">
        <v>18928</v>
      </c>
      <c r="B4855" t="s">
        <v>18929</v>
      </c>
      <c r="C4855" s="1" t="str">
        <f t="shared" si="511"/>
        <v>21:0648</v>
      </c>
      <c r="D4855" s="1" t="str">
        <f t="shared" si="515"/>
        <v>21:0198</v>
      </c>
      <c r="E4855" t="s">
        <v>18930</v>
      </c>
      <c r="F4855" t="s">
        <v>18931</v>
      </c>
      <c r="H4855">
        <v>45.130695199999998</v>
      </c>
      <c r="I4855">
        <v>-66.751743399999995</v>
      </c>
      <c r="J4855" s="1" t="str">
        <f t="shared" si="516"/>
        <v>Fluid (stream)</v>
      </c>
      <c r="K4855" s="1" t="str">
        <f t="shared" si="517"/>
        <v>Untreated Water</v>
      </c>
      <c r="L4855">
        <v>1</v>
      </c>
      <c r="M4855" t="s">
        <v>11465</v>
      </c>
      <c r="N4855">
        <v>15</v>
      </c>
      <c r="O4855">
        <v>0.05</v>
      </c>
      <c r="P4855">
        <v>90</v>
      </c>
      <c r="Q4855">
        <v>6.4</v>
      </c>
    </row>
    <row r="4856" spans="1:17" hidden="1" x14ac:dyDescent="0.3">
      <c r="A4856" t="s">
        <v>18932</v>
      </c>
      <c r="B4856" t="s">
        <v>18933</v>
      </c>
      <c r="C4856" s="1" t="str">
        <f t="shared" si="511"/>
        <v>21:0648</v>
      </c>
      <c r="D4856" s="1" t="str">
        <f t="shared" si="515"/>
        <v>21:0198</v>
      </c>
      <c r="E4856" t="s">
        <v>18934</v>
      </c>
      <c r="F4856" t="s">
        <v>18935</v>
      </c>
      <c r="H4856">
        <v>45.134121299999997</v>
      </c>
      <c r="I4856">
        <v>-66.734262099999995</v>
      </c>
      <c r="J4856" s="1" t="str">
        <f t="shared" si="516"/>
        <v>Fluid (stream)</v>
      </c>
      <c r="K4856" s="1" t="str">
        <f t="shared" si="517"/>
        <v>Untreated Water</v>
      </c>
      <c r="L4856">
        <v>1</v>
      </c>
      <c r="M4856" t="s">
        <v>11470</v>
      </c>
      <c r="N4856">
        <v>16</v>
      </c>
      <c r="O4856">
        <v>0.06</v>
      </c>
      <c r="P4856">
        <v>100</v>
      </c>
      <c r="Q4856">
        <v>6.5</v>
      </c>
    </row>
    <row r="4857" spans="1:17" hidden="1" x14ac:dyDescent="0.3">
      <c r="A4857" t="s">
        <v>18936</v>
      </c>
      <c r="B4857" t="s">
        <v>18937</v>
      </c>
      <c r="C4857" s="1" t="str">
        <f t="shared" si="511"/>
        <v>21:0648</v>
      </c>
      <c r="D4857" s="1" t="str">
        <f t="shared" si="515"/>
        <v>21:0198</v>
      </c>
      <c r="E4857" t="s">
        <v>18938</v>
      </c>
      <c r="F4857" t="s">
        <v>18939</v>
      </c>
      <c r="H4857">
        <v>45.196539100000003</v>
      </c>
      <c r="I4857">
        <v>-66.748689200000001</v>
      </c>
      <c r="J4857" s="1" t="str">
        <f t="shared" si="516"/>
        <v>Fluid (stream)</v>
      </c>
      <c r="K4857" s="1" t="str">
        <f t="shared" si="517"/>
        <v>Untreated Water</v>
      </c>
      <c r="L4857">
        <v>1</v>
      </c>
      <c r="M4857" t="s">
        <v>11475</v>
      </c>
      <c r="N4857">
        <v>17</v>
      </c>
      <c r="O4857">
        <v>2.5000000000000001E-2</v>
      </c>
      <c r="P4857">
        <v>140</v>
      </c>
      <c r="Q4857">
        <v>6.4</v>
      </c>
    </row>
    <row r="4858" spans="1:17" hidden="1" x14ac:dyDescent="0.3">
      <c r="A4858" t="s">
        <v>18940</v>
      </c>
      <c r="B4858" t="s">
        <v>18941</v>
      </c>
      <c r="C4858" s="1" t="str">
        <f t="shared" si="511"/>
        <v>21:0648</v>
      </c>
      <c r="D4858" s="1" t="str">
        <f t="shared" si="515"/>
        <v>21:0198</v>
      </c>
      <c r="E4858" t="s">
        <v>18942</v>
      </c>
      <c r="F4858" t="s">
        <v>18943</v>
      </c>
      <c r="H4858">
        <v>45.093948900000001</v>
      </c>
      <c r="I4858">
        <v>-66.735383999999996</v>
      </c>
      <c r="J4858" s="1" t="str">
        <f t="shared" si="516"/>
        <v>Fluid (stream)</v>
      </c>
      <c r="K4858" s="1" t="str">
        <f t="shared" si="517"/>
        <v>Untreated Water</v>
      </c>
      <c r="L4858">
        <v>1</v>
      </c>
      <c r="M4858" t="s">
        <v>11480</v>
      </c>
      <c r="N4858">
        <v>18</v>
      </c>
      <c r="O4858">
        <v>0.05</v>
      </c>
      <c r="P4858">
        <v>60</v>
      </c>
      <c r="Q4858">
        <v>6.5</v>
      </c>
    </row>
    <row r="4859" spans="1:17" hidden="1" x14ac:dyDescent="0.3">
      <c r="A4859" t="s">
        <v>18944</v>
      </c>
      <c r="B4859" t="s">
        <v>18945</v>
      </c>
      <c r="C4859" s="1" t="str">
        <f t="shared" si="511"/>
        <v>21:0648</v>
      </c>
      <c r="D4859" s="1" t="str">
        <f t="shared" si="515"/>
        <v>21:0198</v>
      </c>
      <c r="E4859" t="s">
        <v>18946</v>
      </c>
      <c r="F4859" t="s">
        <v>18947</v>
      </c>
      <c r="H4859">
        <v>45.096690299999999</v>
      </c>
      <c r="I4859">
        <v>-66.731996499999994</v>
      </c>
      <c r="J4859" s="1" t="str">
        <f t="shared" si="516"/>
        <v>Fluid (stream)</v>
      </c>
      <c r="K4859" s="1" t="str">
        <f t="shared" si="517"/>
        <v>Untreated Water</v>
      </c>
      <c r="L4859">
        <v>1</v>
      </c>
      <c r="M4859" t="s">
        <v>12548</v>
      </c>
      <c r="N4859">
        <v>19</v>
      </c>
      <c r="O4859">
        <v>0.08</v>
      </c>
      <c r="P4859">
        <v>70</v>
      </c>
      <c r="Q4859">
        <v>6.7</v>
      </c>
    </row>
    <row r="4860" spans="1:17" hidden="1" x14ac:dyDescent="0.3">
      <c r="A4860" t="s">
        <v>18948</v>
      </c>
      <c r="B4860" t="s">
        <v>18949</v>
      </c>
      <c r="C4860" s="1" t="str">
        <f t="shared" si="511"/>
        <v>21:0648</v>
      </c>
      <c r="D4860" s="1" t="str">
        <f t="shared" si="515"/>
        <v>21:0198</v>
      </c>
      <c r="E4860" t="s">
        <v>18950</v>
      </c>
      <c r="F4860" t="s">
        <v>18951</v>
      </c>
      <c r="H4860">
        <v>45.086482099999998</v>
      </c>
      <c r="I4860">
        <v>-66.721168500000005</v>
      </c>
      <c r="J4860" s="1" t="str">
        <f t="shared" si="516"/>
        <v>Fluid (stream)</v>
      </c>
      <c r="K4860" s="1" t="str">
        <f t="shared" si="517"/>
        <v>Untreated Water</v>
      </c>
      <c r="L4860">
        <v>2</v>
      </c>
      <c r="M4860" t="s">
        <v>11392</v>
      </c>
      <c r="N4860">
        <v>20</v>
      </c>
      <c r="O4860">
        <v>2.5000000000000001E-2</v>
      </c>
      <c r="P4860">
        <v>40</v>
      </c>
      <c r="Q4860">
        <v>6.5</v>
      </c>
    </row>
    <row r="4861" spans="1:17" hidden="1" x14ac:dyDescent="0.3">
      <c r="A4861" t="s">
        <v>18952</v>
      </c>
      <c r="B4861" t="s">
        <v>18953</v>
      </c>
      <c r="C4861" s="1" t="str">
        <f t="shared" si="511"/>
        <v>21:0648</v>
      </c>
      <c r="D4861" s="1" t="str">
        <f t="shared" si="515"/>
        <v>21:0198</v>
      </c>
      <c r="E4861" t="s">
        <v>18954</v>
      </c>
      <c r="F4861" t="s">
        <v>18955</v>
      </c>
      <c r="H4861">
        <v>45.086735400000002</v>
      </c>
      <c r="I4861">
        <v>-66.708197499999997</v>
      </c>
      <c r="J4861" s="1" t="str">
        <f t="shared" si="516"/>
        <v>Fluid (stream)</v>
      </c>
      <c r="K4861" s="1" t="str">
        <f t="shared" si="517"/>
        <v>Untreated Water</v>
      </c>
      <c r="L4861">
        <v>2</v>
      </c>
      <c r="M4861" t="s">
        <v>11431</v>
      </c>
      <c r="N4861">
        <v>21</v>
      </c>
      <c r="O4861">
        <v>2.5000000000000001E-2</v>
      </c>
      <c r="P4861">
        <v>50</v>
      </c>
      <c r="Q4861">
        <v>6.7</v>
      </c>
    </row>
    <row r="4862" spans="1:17" hidden="1" x14ac:dyDescent="0.3">
      <c r="A4862" t="s">
        <v>18956</v>
      </c>
      <c r="B4862" t="s">
        <v>18957</v>
      </c>
      <c r="C4862" s="1" t="str">
        <f t="shared" si="511"/>
        <v>21:0648</v>
      </c>
      <c r="D4862" s="1" t="str">
        <f t="shared" si="515"/>
        <v>21:0198</v>
      </c>
      <c r="E4862" t="s">
        <v>18954</v>
      </c>
      <c r="F4862" t="s">
        <v>18958</v>
      </c>
      <c r="H4862">
        <v>45.086735400000002</v>
      </c>
      <c r="I4862">
        <v>-66.708197499999997</v>
      </c>
      <c r="J4862" s="1" t="str">
        <f t="shared" si="516"/>
        <v>Fluid (stream)</v>
      </c>
      <c r="K4862" s="1" t="str">
        <f t="shared" si="517"/>
        <v>Untreated Water</v>
      </c>
      <c r="L4862">
        <v>2</v>
      </c>
      <c r="M4862" t="s">
        <v>11435</v>
      </c>
      <c r="N4862">
        <v>22</v>
      </c>
      <c r="O4862">
        <v>2.5000000000000001E-2</v>
      </c>
      <c r="P4862">
        <v>50</v>
      </c>
      <c r="Q4862">
        <v>6.7</v>
      </c>
    </row>
    <row r="4863" spans="1:17" hidden="1" x14ac:dyDescent="0.3">
      <c r="A4863" t="s">
        <v>18959</v>
      </c>
      <c r="B4863" t="s">
        <v>18960</v>
      </c>
      <c r="C4863" s="1" t="str">
        <f t="shared" si="511"/>
        <v>21:0648</v>
      </c>
      <c r="D4863" s="1" t="str">
        <f t="shared" si="515"/>
        <v>21:0198</v>
      </c>
      <c r="E4863" t="s">
        <v>18961</v>
      </c>
      <c r="F4863" t="s">
        <v>18962</v>
      </c>
      <c r="H4863">
        <v>45.082219899999998</v>
      </c>
      <c r="I4863">
        <v>-66.709725199999994</v>
      </c>
      <c r="J4863" s="1" t="str">
        <f t="shared" si="516"/>
        <v>Fluid (stream)</v>
      </c>
      <c r="K4863" s="1" t="str">
        <f t="shared" si="517"/>
        <v>Untreated Water</v>
      </c>
      <c r="L4863">
        <v>2</v>
      </c>
      <c r="M4863" t="s">
        <v>11397</v>
      </c>
      <c r="N4863">
        <v>23</v>
      </c>
      <c r="O4863">
        <v>0.19</v>
      </c>
      <c r="P4863">
        <v>60</v>
      </c>
      <c r="Q4863">
        <v>6.4</v>
      </c>
    </row>
    <row r="4864" spans="1:17" hidden="1" x14ac:dyDescent="0.3">
      <c r="A4864" t="s">
        <v>18963</v>
      </c>
      <c r="B4864" t="s">
        <v>18964</v>
      </c>
      <c r="C4864" s="1" t="str">
        <f t="shared" si="511"/>
        <v>21:0648</v>
      </c>
      <c r="D4864" s="1" t="str">
        <f t="shared" si="515"/>
        <v>21:0198</v>
      </c>
      <c r="E4864" t="s">
        <v>18965</v>
      </c>
      <c r="F4864" t="s">
        <v>18966</v>
      </c>
      <c r="H4864">
        <v>45.0933852</v>
      </c>
      <c r="I4864">
        <v>-66.689758299999994</v>
      </c>
      <c r="J4864" s="1" t="str">
        <f t="shared" si="516"/>
        <v>Fluid (stream)</v>
      </c>
      <c r="K4864" s="1" t="str">
        <f t="shared" si="517"/>
        <v>Untreated Water</v>
      </c>
      <c r="L4864">
        <v>2</v>
      </c>
      <c r="M4864" t="s">
        <v>11402</v>
      </c>
      <c r="N4864">
        <v>24</v>
      </c>
      <c r="O4864">
        <v>0.05</v>
      </c>
      <c r="P4864">
        <v>50</v>
      </c>
      <c r="Q4864">
        <v>6.6</v>
      </c>
    </row>
    <row r="4865" spans="1:17" hidden="1" x14ac:dyDescent="0.3">
      <c r="A4865" t="s">
        <v>18967</v>
      </c>
      <c r="B4865" t="s">
        <v>18968</v>
      </c>
      <c r="C4865" s="1" t="str">
        <f t="shared" si="511"/>
        <v>21:0648</v>
      </c>
      <c r="D4865" s="1" t="str">
        <f t="shared" si="515"/>
        <v>21:0198</v>
      </c>
      <c r="E4865" t="s">
        <v>18969</v>
      </c>
      <c r="F4865" t="s">
        <v>18970</v>
      </c>
      <c r="H4865">
        <v>45.091217499999999</v>
      </c>
      <c r="I4865">
        <v>-66.691180099999997</v>
      </c>
      <c r="J4865" s="1" t="str">
        <f t="shared" si="516"/>
        <v>Fluid (stream)</v>
      </c>
      <c r="K4865" s="1" t="str">
        <f t="shared" si="517"/>
        <v>Untreated Water</v>
      </c>
      <c r="L4865">
        <v>2</v>
      </c>
      <c r="M4865" t="s">
        <v>11411</v>
      </c>
      <c r="N4865">
        <v>25</v>
      </c>
      <c r="O4865">
        <v>0.28999999999999998</v>
      </c>
      <c r="P4865">
        <v>40</v>
      </c>
      <c r="Q4865">
        <v>5.9</v>
      </c>
    </row>
    <row r="4866" spans="1:17" hidden="1" x14ac:dyDescent="0.3">
      <c r="A4866" t="s">
        <v>18971</v>
      </c>
      <c r="B4866" t="s">
        <v>18972</v>
      </c>
      <c r="C4866" s="1" t="str">
        <f t="shared" si="511"/>
        <v>21:0648</v>
      </c>
      <c r="D4866" s="1" t="str">
        <f t="shared" si="515"/>
        <v>21:0198</v>
      </c>
      <c r="E4866" t="s">
        <v>18973</v>
      </c>
      <c r="F4866" t="s">
        <v>18974</v>
      </c>
      <c r="H4866">
        <v>45.095974400000003</v>
      </c>
      <c r="I4866">
        <v>-66.694038199999994</v>
      </c>
      <c r="J4866" s="1" t="str">
        <f t="shared" si="516"/>
        <v>Fluid (stream)</v>
      </c>
      <c r="K4866" s="1" t="str">
        <f t="shared" si="517"/>
        <v>Untreated Water</v>
      </c>
      <c r="L4866">
        <v>2</v>
      </c>
      <c r="M4866" t="s">
        <v>11416</v>
      </c>
      <c r="N4866">
        <v>26</v>
      </c>
      <c r="O4866">
        <v>0.3</v>
      </c>
      <c r="P4866">
        <v>50</v>
      </c>
      <c r="Q4866">
        <v>6.8</v>
      </c>
    </row>
    <row r="4867" spans="1:17" hidden="1" x14ac:dyDescent="0.3">
      <c r="A4867" t="s">
        <v>18975</v>
      </c>
      <c r="B4867" t="s">
        <v>18976</v>
      </c>
      <c r="C4867" s="1" t="str">
        <f t="shared" si="511"/>
        <v>21:0648</v>
      </c>
      <c r="D4867" s="1" t="str">
        <f>HYPERLINK("http://geochem.nrcan.gc.ca/cdogs/content/svy/svy_e.htm", "")</f>
        <v/>
      </c>
      <c r="G4867" s="1" t="str">
        <f>HYPERLINK("http://geochem.nrcan.gc.ca/cdogs/content/cr_/cr_00080_e.htm", "80")</f>
        <v>80</v>
      </c>
      <c r="J4867" t="s">
        <v>11453</v>
      </c>
      <c r="K4867" t="s">
        <v>11454</v>
      </c>
      <c r="L4867">
        <v>2</v>
      </c>
      <c r="M4867" t="s">
        <v>11455</v>
      </c>
      <c r="N4867">
        <v>27</v>
      </c>
      <c r="O4867">
        <v>0.19</v>
      </c>
      <c r="P4867">
        <v>100</v>
      </c>
      <c r="Q4867">
        <v>7.2</v>
      </c>
    </row>
    <row r="4868" spans="1:17" hidden="1" x14ac:dyDescent="0.3">
      <c r="A4868" t="s">
        <v>18977</v>
      </c>
      <c r="B4868" t="s">
        <v>18978</v>
      </c>
      <c r="C4868" s="1" t="str">
        <f t="shared" si="511"/>
        <v>21:0648</v>
      </c>
      <c r="D4868" s="1" t="str">
        <f t="shared" ref="D4868:D4891" si="518">HYPERLINK("http://geochem.nrcan.gc.ca/cdogs/content/svy/svy210198_e.htm", "21:0198")</f>
        <v>21:0198</v>
      </c>
      <c r="E4868" t="s">
        <v>18979</v>
      </c>
      <c r="F4868" t="s">
        <v>18980</v>
      </c>
      <c r="H4868">
        <v>45.095628099999999</v>
      </c>
      <c r="I4868">
        <v>-66.698284200000003</v>
      </c>
      <c r="J4868" s="1" t="str">
        <f t="shared" ref="J4868:J4891" si="519">HYPERLINK("http://geochem.nrcan.gc.ca/cdogs/content/kwd/kwd020018_e.htm", "Fluid (stream)")</f>
        <v>Fluid (stream)</v>
      </c>
      <c r="K4868" s="1" t="str">
        <f t="shared" ref="K4868:K4891" si="520">HYPERLINK("http://geochem.nrcan.gc.ca/cdogs/content/kwd/kwd080007_e.htm", "Untreated Water")</f>
        <v>Untreated Water</v>
      </c>
      <c r="L4868">
        <v>2</v>
      </c>
      <c r="M4868" t="s">
        <v>11421</v>
      </c>
      <c r="N4868">
        <v>28</v>
      </c>
      <c r="O4868">
        <v>2.5000000000000001E-2</v>
      </c>
      <c r="P4868">
        <v>40</v>
      </c>
      <c r="Q4868">
        <v>6.7</v>
      </c>
    </row>
    <row r="4869" spans="1:17" hidden="1" x14ac:dyDescent="0.3">
      <c r="A4869" t="s">
        <v>18981</v>
      </c>
      <c r="B4869" t="s">
        <v>18982</v>
      </c>
      <c r="C4869" s="1" t="str">
        <f t="shared" si="511"/>
        <v>21:0648</v>
      </c>
      <c r="D4869" s="1" t="str">
        <f t="shared" si="518"/>
        <v>21:0198</v>
      </c>
      <c r="E4869" t="s">
        <v>18983</v>
      </c>
      <c r="F4869" t="s">
        <v>18984</v>
      </c>
      <c r="H4869">
        <v>45.101297700000003</v>
      </c>
      <c r="I4869">
        <v>-66.674669600000001</v>
      </c>
      <c r="J4869" s="1" t="str">
        <f t="shared" si="519"/>
        <v>Fluid (stream)</v>
      </c>
      <c r="K4869" s="1" t="str">
        <f t="shared" si="520"/>
        <v>Untreated Water</v>
      </c>
      <c r="L4869">
        <v>2</v>
      </c>
      <c r="M4869" t="s">
        <v>11426</v>
      </c>
      <c r="N4869">
        <v>29</v>
      </c>
      <c r="O4869">
        <v>0.27</v>
      </c>
      <c r="P4869">
        <v>20</v>
      </c>
      <c r="Q4869">
        <v>4.4000000000000004</v>
      </c>
    </row>
    <row r="4870" spans="1:17" hidden="1" x14ac:dyDescent="0.3">
      <c r="A4870" t="s">
        <v>18985</v>
      </c>
      <c r="B4870" t="s">
        <v>18986</v>
      </c>
      <c r="C4870" s="1" t="str">
        <f t="shared" si="511"/>
        <v>21:0648</v>
      </c>
      <c r="D4870" s="1" t="str">
        <f t="shared" si="518"/>
        <v>21:0198</v>
      </c>
      <c r="E4870" t="s">
        <v>18987</v>
      </c>
      <c r="F4870" t="s">
        <v>18988</v>
      </c>
      <c r="H4870">
        <v>45.107397300000002</v>
      </c>
      <c r="I4870">
        <v>-66.673595199999994</v>
      </c>
      <c r="J4870" s="1" t="str">
        <f t="shared" si="519"/>
        <v>Fluid (stream)</v>
      </c>
      <c r="K4870" s="1" t="str">
        <f t="shared" si="520"/>
        <v>Untreated Water</v>
      </c>
      <c r="L4870">
        <v>2</v>
      </c>
      <c r="M4870" t="s">
        <v>11440</v>
      </c>
      <c r="N4870">
        <v>30</v>
      </c>
      <c r="O4870">
        <v>2.5000000000000001E-2</v>
      </c>
      <c r="P4870">
        <v>60</v>
      </c>
      <c r="Q4870">
        <v>6.3</v>
      </c>
    </row>
    <row r="4871" spans="1:17" hidden="1" x14ac:dyDescent="0.3">
      <c r="A4871" t="s">
        <v>18989</v>
      </c>
      <c r="B4871" t="s">
        <v>18990</v>
      </c>
      <c r="C4871" s="1" t="str">
        <f t="shared" si="511"/>
        <v>21:0648</v>
      </c>
      <c r="D4871" s="1" t="str">
        <f t="shared" si="518"/>
        <v>21:0198</v>
      </c>
      <c r="E4871" t="s">
        <v>18991</v>
      </c>
      <c r="F4871" t="s">
        <v>18992</v>
      </c>
      <c r="H4871">
        <v>45.107631400000002</v>
      </c>
      <c r="I4871">
        <v>-66.671831499999996</v>
      </c>
      <c r="J4871" s="1" t="str">
        <f t="shared" si="519"/>
        <v>Fluid (stream)</v>
      </c>
      <c r="K4871" s="1" t="str">
        <f t="shared" si="520"/>
        <v>Untreated Water</v>
      </c>
      <c r="L4871">
        <v>2</v>
      </c>
      <c r="M4871" t="s">
        <v>11445</v>
      </c>
      <c r="N4871">
        <v>31</v>
      </c>
      <c r="O4871">
        <v>2.5000000000000001E-2</v>
      </c>
      <c r="P4871">
        <v>60</v>
      </c>
      <c r="Q4871">
        <v>6.7</v>
      </c>
    </row>
    <row r="4872" spans="1:17" hidden="1" x14ac:dyDescent="0.3">
      <c r="A4872" t="s">
        <v>18993</v>
      </c>
      <c r="B4872" t="s">
        <v>18994</v>
      </c>
      <c r="C4872" s="1" t="str">
        <f t="shared" si="511"/>
        <v>21:0648</v>
      </c>
      <c r="D4872" s="1" t="str">
        <f t="shared" si="518"/>
        <v>21:0198</v>
      </c>
      <c r="E4872" t="s">
        <v>18995</v>
      </c>
      <c r="F4872" t="s">
        <v>18996</v>
      </c>
      <c r="H4872">
        <v>45.111144500000002</v>
      </c>
      <c r="I4872">
        <v>-66.669298600000005</v>
      </c>
      <c r="J4872" s="1" t="str">
        <f t="shared" si="519"/>
        <v>Fluid (stream)</v>
      </c>
      <c r="K4872" s="1" t="str">
        <f t="shared" si="520"/>
        <v>Untreated Water</v>
      </c>
      <c r="L4872">
        <v>2</v>
      </c>
      <c r="M4872" t="s">
        <v>11450</v>
      </c>
      <c r="N4872">
        <v>32</v>
      </c>
      <c r="O4872">
        <v>2.5000000000000001E-2</v>
      </c>
      <c r="P4872">
        <v>60</v>
      </c>
      <c r="Q4872">
        <v>6.4</v>
      </c>
    </row>
    <row r="4873" spans="1:17" hidden="1" x14ac:dyDescent="0.3">
      <c r="A4873" t="s">
        <v>18997</v>
      </c>
      <c r="B4873" t="s">
        <v>18998</v>
      </c>
      <c r="C4873" s="1" t="str">
        <f t="shared" si="511"/>
        <v>21:0648</v>
      </c>
      <c r="D4873" s="1" t="str">
        <f t="shared" si="518"/>
        <v>21:0198</v>
      </c>
      <c r="E4873" t="s">
        <v>18999</v>
      </c>
      <c r="F4873" t="s">
        <v>19000</v>
      </c>
      <c r="H4873">
        <v>45.118022099999997</v>
      </c>
      <c r="I4873">
        <v>-66.655223399999997</v>
      </c>
      <c r="J4873" s="1" t="str">
        <f t="shared" si="519"/>
        <v>Fluid (stream)</v>
      </c>
      <c r="K4873" s="1" t="str">
        <f t="shared" si="520"/>
        <v>Untreated Water</v>
      </c>
      <c r="L4873">
        <v>2</v>
      </c>
      <c r="M4873" t="s">
        <v>11460</v>
      </c>
      <c r="N4873">
        <v>33</v>
      </c>
      <c r="O4873">
        <v>2.5000000000000001E-2</v>
      </c>
      <c r="P4873">
        <v>30</v>
      </c>
      <c r="Q4873">
        <v>6.6</v>
      </c>
    </row>
    <row r="4874" spans="1:17" hidden="1" x14ac:dyDescent="0.3">
      <c r="A4874" t="s">
        <v>19001</v>
      </c>
      <c r="B4874" t="s">
        <v>19002</v>
      </c>
      <c r="C4874" s="1" t="str">
        <f t="shared" si="511"/>
        <v>21:0648</v>
      </c>
      <c r="D4874" s="1" t="str">
        <f t="shared" si="518"/>
        <v>21:0198</v>
      </c>
      <c r="E4874" t="s">
        <v>19003</v>
      </c>
      <c r="F4874" t="s">
        <v>19004</v>
      </c>
      <c r="H4874">
        <v>45.117231500000003</v>
      </c>
      <c r="I4874">
        <v>-66.652674899999994</v>
      </c>
      <c r="J4874" s="1" t="str">
        <f t="shared" si="519"/>
        <v>Fluid (stream)</v>
      </c>
      <c r="K4874" s="1" t="str">
        <f t="shared" si="520"/>
        <v>Untreated Water</v>
      </c>
      <c r="L4874">
        <v>2</v>
      </c>
      <c r="M4874" t="s">
        <v>11465</v>
      </c>
      <c r="N4874">
        <v>34</v>
      </c>
      <c r="O4874">
        <v>2.5000000000000001E-2</v>
      </c>
      <c r="P4874">
        <v>20</v>
      </c>
      <c r="Q4874">
        <v>6.4</v>
      </c>
    </row>
    <row r="4875" spans="1:17" hidden="1" x14ac:dyDescent="0.3">
      <c r="A4875" t="s">
        <v>19005</v>
      </c>
      <c r="B4875" t="s">
        <v>19006</v>
      </c>
      <c r="C4875" s="1" t="str">
        <f t="shared" si="511"/>
        <v>21:0648</v>
      </c>
      <c r="D4875" s="1" t="str">
        <f t="shared" si="518"/>
        <v>21:0198</v>
      </c>
      <c r="E4875" t="s">
        <v>19007</v>
      </c>
      <c r="F4875" t="s">
        <v>19008</v>
      </c>
      <c r="H4875">
        <v>45.1048878</v>
      </c>
      <c r="I4875">
        <v>-66.618238399999996</v>
      </c>
      <c r="J4875" s="1" t="str">
        <f t="shared" si="519"/>
        <v>Fluid (stream)</v>
      </c>
      <c r="K4875" s="1" t="str">
        <f t="shared" si="520"/>
        <v>Untreated Water</v>
      </c>
      <c r="L4875">
        <v>2</v>
      </c>
      <c r="M4875" t="s">
        <v>11470</v>
      </c>
      <c r="N4875">
        <v>35</v>
      </c>
      <c r="O4875">
        <v>2.5000000000000001E-2</v>
      </c>
      <c r="P4875">
        <v>20</v>
      </c>
      <c r="Q4875">
        <v>5.4</v>
      </c>
    </row>
    <row r="4876" spans="1:17" hidden="1" x14ac:dyDescent="0.3">
      <c r="A4876" t="s">
        <v>19009</v>
      </c>
      <c r="B4876" t="s">
        <v>19010</v>
      </c>
      <c r="C4876" s="1" t="str">
        <f t="shared" si="511"/>
        <v>21:0648</v>
      </c>
      <c r="D4876" s="1" t="str">
        <f t="shared" si="518"/>
        <v>21:0198</v>
      </c>
      <c r="E4876" t="s">
        <v>19011</v>
      </c>
      <c r="F4876" t="s">
        <v>19012</v>
      </c>
      <c r="H4876">
        <v>45.099822899999999</v>
      </c>
      <c r="I4876">
        <v>-66.631820399999995</v>
      </c>
      <c r="J4876" s="1" t="str">
        <f t="shared" si="519"/>
        <v>Fluid (stream)</v>
      </c>
      <c r="K4876" s="1" t="str">
        <f t="shared" si="520"/>
        <v>Untreated Water</v>
      </c>
      <c r="L4876">
        <v>2</v>
      </c>
      <c r="M4876" t="s">
        <v>11475</v>
      </c>
      <c r="N4876">
        <v>36</v>
      </c>
      <c r="O4876">
        <v>2.5000000000000001E-2</v>
      </c>
      <c r="P4876">
        <v>60</v>
      </c>
      <c r="Q4876">
        <v>6.1</v>
      </c>
    </row>
    <row r="4877" spans="1:17" hidden="1" x14ac:dyDescent="0.3">
      <c r="A4877" t="s">
        <v>19013</v>
      </c>
      <c r="B4877" t="s">
        <v>19014</v>
      </c>
      <c r="C4877" s="1" t="str">
        <f t="shared" si="511"/>
        <v>21:0648</v>
      </c>
      <c r="D4877" s="1" t="str">
        <f t="shared" si="518"/>
        <v>21:0198</v>
      </c>
      <c r="E4877" t="s">
        <v>19015</v>
      </c>
      <c r="F4877" t="s">
        <v>19016</v>
      </c>
      <c r="H4877">
        <v>45.098020599999998</v>
      </c>
      <c r="I4877">
        <v>-66.643041499999995</v>
      </c>
      <c r="J4877" s="1" t="str">
        <f t="shared" si="519"/>
        <v>Fluid (stream)</v>
      </c>
      <c r="K4877" s="1" t="str">
        <f t="shared" si="520"/>
        <v>Untreated Water</v>
      </c>
      <c r="L4877">
        <v>2</v>
      </c>
      <c r="M4877" t="s">
        <v>11480</v>
      </c>
      <c r="N4877">
        <v>37</v>
      </c>
      <c r="O4877">
        <v>0.09</v>
      </c>
      <c r="P4877">
        <v>50</v>
      </c>
      <c r="Q4877">
        <v>6.9</v>
      </c>
    </row>
    <row r="4878" spans="1:17" hidden="1" x14ac:dyDescent="0.3">
      <c r="A4878" t="s">
        <v>19017</v>
      </c>
      <c r="B4878" t="s">
        <v>19018</v>
      </c>
      <c r="C4878" s="1" t="str">
        <f t="shared" si="511"/>
        <v>21:0648</v>
      </c>
      <c r="D4878" s="1" t="str">
        <f t="shared" si="518"/>
        <v>21:0198</v>
      </c>
      <c r="E4878" t="s">
        <v>19019</v>
      </c>
      <c r="F4878" t="s">
        <v>19020</v>
      </c>
      <c r="H4878">
        <v>45.110630100000002</v>
      </c>
      <c r="I4878">
        <v>-66.586891800000004</v>
      </c>
      <c r="J4878" s="1" t="str">
        <f t="shared" si="519"/>
        <v>Fluid (stream)</v>
      </c>
      <c r="K4878" s="1" t="str">
        <f t="shared" si="520"/>
        <v>Untreated Water</v>
      </c>
      <c r="L4878">
        <v>2</v>
      </c>
      <c r="M4878" t="s">
        <v>12548</v>
      </c>
      <c r="N4878">
        <v>38</v>
      </c>
      <c r="O4878">
        <v>7.0000000000000007E-2</v>
      </c>
      <c r="P4878">
        <v>20</v>
      </c>
      <c r="Q4878">
        <v>4.7</v>
      </c>
    </row>
    <row r="4879" spans="1:17" hidden="1" x14ac:dyDescent="0.3">
      <c r="A4879" t="s">
        <v>19021</v>
      </c>
      <c r="B4879" t="s">
        <v>19022</v>
      </c>
      <c r="C4879" s="1" t="str">
        <f t="shared" si="511"/>
        <v>21:0648</v>
      </c>
      <c r="D4879" s="1" t="str">
        <f t="shared" si="518"/>
        <v>21:0198</v>
      </c>
      <c r="E4879" t="s">
        <v>19023</v>
      </c>
      <c r="F4879" t="s">
        <v>19024</v>
      </c>
      <c r="H4879">
        <v>45.245547199999997</v>
      </c>
      <c r="I4879">
        <v>-66.746483400000002</v>
      </c>
      <c r="J4879" s="1" t="str">
        <f t="shared" si="519"/>
        <v>Fluid (stream)</v>
      </c>
      <c r="K4879" s="1" t="str">
        <f t="shared" si="520"/>
        <v>Untreated Water</v>
      </c>
      <c r="L4879">
        <v>3</v>
      </c>
      <c r="M4879" t="s">
        <v>11431</v>
      </c>
      <c r="N4879">
        <v>39</v>
      </c>
      <c r="O4879">
        <v>0.13</v>
      </c>
      <c r="P4879">
        <v>260</v>
      </c>
      <c r="Q4879">
        <v>5.4</v>
      </c>
    </row>
    <row r="4880" spans="1:17" hidden="1" x14ac:dyDescent="0.3">
      <c r="A4880" t="s">
        <v>19025</v>
      </c>
      <c r="B4880" t="s">
        <v>19026</v>
      </c>
      <c r="C4880" s="1" t="str">
        <f t="shared" si="511"/>
        <v>21:0648</v>
      </c>
      <c r="D4880" s="1" t="str">
        <f t="shared" si="518"/>
        <v>21:0198</v>
      </c>
      <c r="E4880" t="s">
        <v>19023</v>
      </c>
      <c r="F4880" t="s">
        <v>19027</v>
      </c>
      <c r="H4880">
        <v>45.245547199999997</v>
      </c>
      <c r="I4880">
        <v>-66.746483400000002</v>
      </c>
      <c r="J4880" s="1" t="str">
        <f t="shared" si="519"/>
        <v>Fluid (stream)</v>
      </c>
      <c r="K4880" s="1" t="str">
        <f t="shared" si="520"/>
        <v>Untreated Water</v>
      </c>
      <c r="L4880">
        <v>3</v>
      </c>
      <c r="M4880" t="s">
        <v>11435</v>
      </c>
      <c r="N4880">
        <v>40</v>
      </c>
      <c r="O4880">
        <v>0.21</v>
      </c>
      <c r="P4880">
        <v>270</v>
      </c>
      <c r="Q4880">
        <v>5.5</v>
      </c>
    </row>
    <row r="4881" spans="1:17" hidden="1" x14ac:dyDescent="0.3">
      <c r="A4881" t="s">
        <v>19028</v>
      </c>
      <c r="B4881" t="s">
        <v>19029</v>
      </c>
      <c r="C4881" s="1" t="str">
        <f t="shared" si="511"/>
        <v>21:0648</v>
      </c>
      <c r="D4881" s="1" t="str">
        <f t="shared" si="518"/>
        <v>21:0198</v>
      </c>
      <c r="E4881" t="s">
        <v>19030</v>
      </c>
      <c r="F4881" t="s">
        <v>19031</v>
      </c>
      <c r="H4881">
        <v>45.115944499999998</v>
      </c>
      <c r="I4881">
        <v>-66.615324200000003</v>
      </c>
      <c r="J4881" s="1" t="str">
        <f t="shared" si="519"/>
        <v>Fluid (stream)</v>
      </c>
      <c r="K4881" s="1" t="str">
        <f t="shared" si="520"/>
        <v>Untreated Water</v>
      </c>
      <c r="L4881">
        <v>3</v>
      </c>
      <c r="M4881" t="s">
        <v>11392</v>
      </c>
      <c r="N4881">
        <v>41</v>
      </c>
      <c r="O4881">
        <v>2.5000000000000001E-2</v>
      </c>
      <c r="P4881">
        <v>70</v>
      </c>
      <c r="Q4881">
        <v>6.4</v>
      </c>
    </row>
    <row r="4882" spans="1:17" hidden="1" x14ac:dyDescent="0.3">
      <c r="A4882" t="s">
        <v>19032</v>
      </c>
      <c r="B4882" t="s">
        <v>19033</v>
      </c>
      <c r="C4882" s="1" t="str">
        <f t="shared" si="511"/>
        <v>21:0648</v>
      </c>
      <c r="D4882" s="1" t="str">
        <f t="shared" si="518"/>
        <v>21:0198</v>
      </c>
      <c r="E4882" t="s">
        <v>19034</v>
      </c>
      <c r="F4882" t="s">
        <v>19035</v>
      </c>
      <c r="H4882">
        <v>45.1172732</v>
      </c>
      <c r="I4882">
        <v>-66.613857499999995</v>
      </c>
      <c r="J4882" s="1" t="str">
        <f t="shared" si="519"/>
        <v>Fluid (stream)</v>
      </c>
      <c r="K4882" s="1" t="str">
        <f t="shared" si="520"/>
        <v>Untreated Water</v>
      </c>
      <c r="L4882">
        <v>3</v>
      </c>
      <c r="M4882" t="s">
        <v>11397</v>
      </c>
      <c r="N4882">
        <v>42</v>
      </c>
      <c r="O4882">
        <v>2.5000000000000001E-2</v>
      </c>
      <c r="P4882">
        <v>70</v>
      </c>
      <c r="Q4882">
        <v>6.4</v>
      </c>
    </row>
    <row r="4883" spans="1:17" hidden="1" x14ac:dyDescent="0.3">
      <c r="A4883" t="s">
        <v>19036</v>
      </c>
      <c r="B4883" t="s">
        <v>19037</v>
      </c>
      <c r="C4883" s="1" t="str">
        <f t="shared" si="511"/>
        <v>21:0648</v>
      </c>
      <c r="D4883" s="1" t="str">
        <f t="shared" si="518"/>
        <v>21:0198</v>
      </c>
      <c r="E4883" t="s">
        <v>19038</v>
      </c>
      <c r="F4883" t="s">
        <v>19039</v>
      </c>
      <c r="H4883">
        <v>45.208407399999999</v>
      </c>
      <c r="I4883">
        <v>-66.633627899999993</v>
      </c>
      <c r="J4883" s="1" t="str">
        <f t="shared" si="519"/>
        <v>Fluid (stream)</v>
      </c>
      <c r="K4883" s="1" t="str">
        <f t="shared" si="520"/>
        <v>Untreated Water</v>
      </c>
      <c r="L4883">
        <v>3</v>
      </c>
      <c r="M4883" t="s">
        <v>11402</v>
      </c>
      <c r="N4883">
        <v>43</v>
      </c>
      <c r="O4883">
        <v>2.5000000000000001E-2</v>
      </c>
      <c r="P4883">
        <v>80</v>
      </c>
      <c r="Q4883">
        <v>6.1</v>
      </c>
    </row>
    <row r="4884" spans="1:17" hidden="1" x14ac:dyDescent="0.3">
      <c r="A4884" t="s">
        <v>19040</v>
      </c>
      <c r="B4884" t="s">
        <v>19041</v>
      </c>
      <c r="C4884" s="1" t="str">
        <f t="shared" si="511"/>
        <v>21:0648</v>
      </c>
      <c r="D4884" s="1" t="str">
        <f t="shared" si="518"/>
        <v>21:0198</v>
      </c>
      <c r="E4884" t="s">
        <v>19042</v>
      </c>
      <c r="F4884" t="s">
        <v>19043</v>
      </c>
      <c r="H4884">
        <v>45.210047400000001</v>
      </c>
      <c r="I4884">
        <v>-66.634578599999998</v>
      </c>
      <c r="J4884" s="1" t="str">
        <f t="shared" si="519"/>
        <v>Fluid (stream)</v>
      </c>
      <c r="K4884" s="1" t="str">
        <f t="shared" si="520"/>
        <v>Untreated Water</v>
      </c>
      <c r="L4884">
        <v>3</v>
      </c>
      <c r="M4884" t="s">
        <v>11411</v>
      </c>
      <c r="N4884">
        <v>44</v>
      </c>
      <c r="O4884">
        <v>2.5000000000000001E-2</v>
      </c>
      <c r="P4884">
        <v>130</v>
      </c>
      <c r="Q4884">
        <v>6</v>
      </c>
    </row>
    <row r="4885" spans="1:17" hidden="1" x14ac:dyDescent="0.3">
      <c r="A4885" t="s">
        <v>19044</v>
      </c>
      <c r="B4885" t="s">
        <v>19045</v>
      </c>
      <c r="C4885" s="1" t="str">
        <f t="shared" si="511"/>
        <v>21:0648</v>
      </c>
      <c r="D4885" s="1" t="str">
        <f t="shared" si="518"/>
        <v>21:0198</v>
      </c>
      <c r="E4885" t="s">
        <v>19046</v>
      </c>
      <c r="F4885" t="s">
        <v>19047</v>
      </c>
      <c r="H4885">
        <v>45.185688300000002</v>
      </c>
      <c r="I4885">
        <v>-66.629823099999996</v>
      </c>
      <c r="J4885" s="1" t="str">
        <f t="shared" si="519"/>
        <v>Fluid (stream)</v>
      </c>
      <c r="K4885" s="1" t="str">
        <f t="shared" si="520"/>
        <v>Untreated Water</v>
      </c>
      <c r="L4885">
        <v>3</v>
      </c>
      <c r="M4885" t="s">
        <v>11416</v>
      </c>
      <c r="N4885">
        <v>45</v>
      </c>
      <c r="O4885">
        <v>0.56000000000000005</v>
      </c>
      <c r="P4885">
        <v>60</v>
      </c>
      <c r="Q4885">
        <v>5.9</v>
      </c>
    </row>
    <row r="4886" spans="1:17" hidden="1" x14ac:dyDescent="0.3">
      <c r="A4886" t="s">
        <v>19048</v>
      </c>
      <c r="B4886" t="s">
        <v>19049</v>
      </c>
      <c r="C4886" s="1" t="str">
        <f t="shared" si="511"/>
        <v>21:0648</v>
      </c>
      <c r="D4886" s="1" t="str">
        <f t="shared" si="518"/>
        <v>21:0198</v>
      </c>
      <c r="E4886" t="s">
        <v>19050</v>
      </c>
      <c r="F4886" t="s">
        <v>19051</v>
      </c>
      <c r="H4886">
        <v>45.141053100000001</v>
      </c>
      <c r="I4886">
        <v>-66.628814300000002</v>
      </c>
      <c r="J4886" s="1" t="str">
        <f t="shared" si="519"/>
        <v>Fluid (stream)</v>
      </c>
      <c r="K4886" s="1" t="str">
        <f t="shared" si="520"/>
        <v>Untreated Water</v>
      </c>
      <c r="L4886">
        <v>3</v>
      </c>
      <c r="M4886" t="s">
        <v>11421</v>
      </c>
      <c r="N4886">
        <v>46</v>
      </c>
      <c r="O4886">
        <v>2.5000000000000001E-2</v>
      </c>
      <c r="P4886">
        <v>80</v>
      </c>
      <c r="Q4886">
        <v>6.4</v>
      </c>
    </row>
    <row r="4887" spans="1:17" hidden="1" x14ac:dyDescent="0.3">
      <c r="A4887" t="s">
        <v>19052</v>
      </c>
      <c r="B4887" t="s">
        <v>19053</v>
      </c>
      <c r="C4887" s="1" t="str">
        <f t="shared" si="511"/>
        <v>21:0648</v>
      </c>
      <c r="D4887" s="1" t="str">
        <f t="shared" si="518"/>
        <v>21:0198</v>
      </c>
      <c r="E4887" t="s">
        <v>19054</v>
      </c>
      <c r="F4887" t="s">
        <v>19055</v>
      </c>
      <c r="H4887">
        <v>45.138648600000003</v>
      </c>
      <c r="I4887">
        <v>-66.631368800000004</v>
      </c>
      <c r="J4887" s="1" t="str">
        <f t="shared" si="519"/>
        <v>Fluid (stream)</v>
      </c>
      <c r="K4887" s="1" t="str">
        <f t="shared" si="520"/>
        <v>Untreated Water</v>
      </c>
      <c r="L4887">
        <v>3</v>
      </c>
      <c r="M4887" t="s">
        <v>11426</v>
      </c>
      <c r="N4887">
        <v>47</v>
      </c>
      <c r="O4887">
        <v>2.5000000000000001E-2</v>
      </c>
      <c r="P4887">
        <v>90</v>
      </c>
      <c r="Q4887">
        <v>6.5</v>
      </c>
    </row>
    <row r="4888" spans="1:17" hidden="1" x14ac:dyDescent="0.3">
      <c r="A4888" t="s">
        <v>19056</v>
      </c>
      <c r="B4888" t="s">
        <v>19057</v>
      </c>
      <c r="C4888" s="1" t="str">
        <f t="shared" si="511"/>
        <v>21:0648</v>
      </c>
      <c r="D4888" s="1" t="str">
        <f t="shared" si="518"/>
        <v>21:0198</v>
      </c>
      <c r="E4888" t="s">
        <v>19058</v>
      </c>
      <c r="F4888" t="s">
        <v>19059</v>
      </c>
      <c r="H4888">
        <v>45.146328799999999</v>
      </c>
      <c r="I4888">
        <v>-66.633606999999998</v>
      </c>
      <c r="J4888" s="1" t="str">
        <f t="shared" si="519"/>
        <v>Fluid (stream)</v>
      </c>
      <c r="K4888" s="1" t="str">
        <f t="shared" si="520"/>
        <v>Untreated Water</v>
      </c>
      <c r="L4888">
        <v>3</v>
      </c>
      <c r="M4888" t="s">
        <v>11440</v>
      </c>
      <c r="N4888">
        <v>48</v>
      </c>
      <c r="O4888">
        <v>2.5000000000000001E-2</v>
      </c>
      <c r="P4888">
        <v>70</v>
      </c>
      <c r="Q4888">
        <v>6.3</v>
      </c>
    </row>
    <row r="4889" spans="1:17" hidden="1" x14ac:dyDescent="0.3">
      <c r="A4889" t="s">
        <v>19060</v>
      </c>
      <c r="B4889" t="s">
        <v>19061</v>
      </c>
      <c r="C4889" s="1" t="str">
        <f t="shared" si="511"/>
        <v>21:0648</v>
      </c>
      <c r="D4889" s="1" t="str">
        <f t="shared" si="518"/>
        <v>21:0198</v>
      </c>
      <c r="E4889" t="s">
        <v>19062</v>
      </c>
      <c r="F4889" t="s">
        <v>19063</v>
      </c>
      <c r="H4889">
        <v>45.145205900000001</v>
      </c>
      <c r="I4889">
        <v>-66.635459800000007</v>
      </c>
      <c r="J4889" s="1" t="str">
        <f t="shared" si="519"/>
        <v>Fluid (stream)</v>
      </c>
      <c r="K4889" s="1" t="str">
        <f t="shared" si="520"/>
        <v>Untreated Water</v>
      </c>
      <c r="L4889">
        <v>3</v>
      </c>
      <c r="M4889" t="s">
        <v>11445</v>
      </c>
      <c r="N4889">
        <v>49</v>
      </c>
      <c r="O4889">
        <v>2.5000000000000001E-2</v>
      </c>
      <c r="P4889">
        <v>50</v>
      </c>
      <c r="Q4889">
        <v>6.5</v>
      </c>
    </row>
    <row r="4890" spans="1:17" hidden="1" x14ac:dyDescent="0.3">
      <c r="A4890" t="s">
        <v>19064</v>
      </c>
      <c r="B4890" t="s">
        <v>19065</v>
      </c>
      <c r="C4890" s="1" t="str">
        <f t="shared" si="511"/>
        <v>21:0648</v>
      </c>
      <c r="D4890" s="1" t="str">
        <f t="shared" si="518"/>
        <v>21:0198</v>
      </c>
      <c r="E4890" t="s">
        <v>19066</v>
      </c>
      <c r="F4890" t="s">
        <v>19067</v>
      </c>
      <c r="H4890">
        <v>45.166669599999999</v>
      </c>
      <c r="I4890">
        <v>-66.627355800000004</v>
      </c>
      <c r="J4890" s="1" t="str">
        <f t="shared" si="519"/>
        <v>Fluid (stream)</v>
      </c>
      <c r="K4890" s="1" t="str">
        <f t="shared" si="520"/>
        <v>Untreated Water</v>
      </c>
      <c r="L4890">
        <v>3</v>
      </c>
      <c r="M4890" t="s">
        <v>11450</v>
      </c>
      <c r="N4890">
        <v>50</v>
      </c>
      <c r="O4890">
        <v>7.0000000000000007E-2</v>
      </c>
      <c r="P4890">
        <v>50</v>
      </c>
      <c r="Q4890">
        <v>5.6</v>
      </c>
    </row>
    <row r="4891" spans="1:17" hidden="1" x14ac:dyDescent="0.3">
      <c r="A4891" t="s">
        <v>19068</v>
      </c>
      <c r="B4891" t="s">
        <v>19069</v>
      </c>
      <c r="C4891" s="1" t="str">
        <f t="shared" si="511"/>
        <v>21:0648</v>
      </c>
      <c r="D4891" s="1" t="str">
        <f t="shared" si="518"/>
        <v>21:0198</v>
      </c>
      <c r="E4891" t="s">
        <v>19070</v>
      </c>
      <c r="F4891" t="s">
        <v>19071</v>
      </c>
      <c r="H4891">
        <v>45.168751899999997</v>
      </c>
      <c r="I4891">
        <v>-66.644435400000006</v>
      </c>
      <c r="J4891" s="1" t="str">
        <f t="shared" si="519"/>
        <v>Fluid (stream)</v>
      </c>
      <c r="K4891" s="1" t="str">
        <f t="shared" si="520"/>
        <v>Untreated Water</v>
      </c>
      <c r="L4891">
        <v>3</v>
      </c>
      <c r="M4891" t="s">
        <v>11460</v>
      </c>
      <c r="N4891">
        <v>51</v>
      </c>
      <c r="O4891">
        <v>2.5000000000000001E-2</v>
      </c>
      <c r="P4891">
        <v>40</v>
      </c>
      <c r="Q4891">
        <v>5.2</v>
      </c>
    </row>
    <row r="4892" spans="1:17" hidden="1" x14ac:dyDescent="0.3">
      <c r="A4892" t="s">
        <v>19072</v>
      </c>
      <c r="B4892" t="s">
        <v>19073</v>
      </c>
      <c r="C4892" s="1" t="str">
        <f t="shared" si="511"/>
        <v>21:0648</v>
      </c>
      <c r="D4892" s="1" t="str">
        <f>HYPERLINK("http://geochem.nrcan.gc.ca/cdogs/content/svy/svy_e.htm", "")</f>
        <v/>
      </c>
      <c r="G4892" s="1" t="str">
        <f>HYPERLINK("http://geochem.nrcan.gc.ca/cdogs/content/cr_/cr_00080_e.htm", "80")</f>
        <v>80</v>
      </c>
      <c r="J4892" t="s">
        <v>11453</v>
      </c>
      <c r="K4892" t="s">
        <v>11454</v>
      </c>
      <c r="L4892">
        <v>3</v>
      </c>
      <c r="M4892" t="s">
        <v>11455</v>
      </c>
      <c r="N4892">
        <v>52</v>
      </c>
      <c r="O4892">
        <v>0.2</v>
      </c>
      <c r="P4892">
        <v>130</v>
      </c>
      <c r="Q4892">
        <v>7.2</v>
      </c>
    </row>
    <row r="4893" spans="1:17" hidden="1" x14ac:dyDescent="0.3">
      <c r="A4893" t="s">
        <v>19074</v>
      </c>
      <c r="B4893" t="s">
        <v>19075</v>
      </c>
      <c r="C4893" s="1" t="str">
        <f t="shared" si="511"/>
        <v>21:0648</v>
      </c>
      <c r="D4893" s="1" t="str">
        <f t="shared" ref="D4893:D4909" si="521">HYPERLINK("http://geochem.nrcan.gc.ca/cdogs/content/svy/svy210198_e.htm", "21:0198")</f>
        <v>21:0198</v>
      </c>
      <c r="E4893" t="s">
        <v>19076</v>
      </c>
      <c r="F4893" t="s">
        <v>19077</v>
      </c>
      <c r="H4893">
        <v>45.143789300000002</v>
      </c>
      <c r="I4893">
        <v>-66.604215300000007</v>
      </c>
      <c r="J4893" s="1" t="str">
        <f t="shared" ref="J4893:J4909" si="522">HYPERLINK("http://geochem.nrcan.gc.ca/cdogs/content/kwd/kwd020018_e.htm", "Fluid (stream)")</f>
        <v>Fluid (stream)</v>
      </c>
      <c r="K4893" s="1" t="str">
        <f t="shared" ref="K4893:K4909" si="523">HYPERLINK("http://geochem.nrcan.gc.ca/cdogs/content/kwd/kwd080007_e.htm", "Untreated Water")</f>
        <v>Untreated Water</v>
      </c>
      <c r="L4893">
        <v>3</v>
      </c>
      <c r="M4893" t="s">
        <v>11465</v>
      </c>
      <c r="N4893">
        <v>53</v>
      </c>
      <c r="O4893">
        <v>2.5000000000000001E-2</v>
      </c>
      <c r="P4893">
        <v>60</v>
      </c>
      <c r="Q4893">
        <v>6.2</v>
      </c>
    </row>
    <row r="4894" spans="1:17" hidden="1" x14ac:dyDescent="0.3">
      <c r="A4894" t="s">
        <v>19078</v>
      </c>
      <c r="B4894" t="s">
        <v>19079</v>
      </c>
      <c r="C4894" s="1" t="str">
        <f t="shared" si="511"/>
        <v>21:0648</v>
      </c>
      <c r="D4894" s="1" t="str">
        <f t="shared" si="521"/>
        <v>21:0198</v>
      </c>
      <c r="E4894" t="s">
        <v>19080</v>
      </c>
      <c r="F4894" t="s">
        <v>19081</v>
      </c>
      <c r="H4894">
        <v>45.141601000000001</v>
      </c>
      <c r="I4894">
        <v>-66.601178200000007</v>
      </c>
      <c r="J4894" s="1" t="str">
        <f t="shared" si="522"/>
        <v>Fluid (stream)</v>
      </c>
      <c r="K4894" s="1" t="str">
        <f t="shared" si="523"/>
        <v>Untreated Water</v>
      </c>
      <c r="L4894">
        <v>3</v>
      </c>
      <c r="M4894" t="s">
        <v>11470</v>
      </c>
      <c r="N4894">
        <v>54</v>
      </c>
      <c r="O4894">
        <v>2.5000000000000001E-2</v>
      </c>
      <c r="P4894">
        <v>110</v>
      </c>
      <c r="Q4894">
        <v>6.3</v>
      </c>
    </row>
    <row r="4895" spans="1:17" hidden="1" x14ac:dyDescent="0.3">
      <c r="A4895" t="s">
        <v>19082</v>
      </c>
      <c r="B4895" t="s">
        <v>19083</v>
      </c>
      <c r="C4895" s="1" t="str">
        <f t="shared" si="511"/>
        <v>21:0648</v>
      </c>
      <c r="D4895" s="1" t="str">
        <f t="shared" si="521"/>
        <v>21:0198</v>
      </c>
      <c r="E4895" t="s">
        <v>19084</v>
      </c>
      <c r="F4895" t="s">
        <v>19085</v>
      </c>
      <c r="H4895">
        <v>45.137120400000001</v>
      </c>
      <c r="I4895">
        <v>-66.606008399999993</v>
      </c>
      <c r="J4895" s="1" t="str">
        <f t="shared" si="522"/>
        <v>Fluid (stream)</v>
      </c>
      <c r="K4895" s="1" t="str">
        <f t="shared" si="523"/>
        <v>Untreated Water</v>
      </c>
      <c r="L4895">
        <v>3</v>
      </c>
      <c r="M4895" t="s">
        <v>11475</v>
      </c>
      <c r="N4895">
        <v>55</v>
      </c>
      <c r="O4895">
        <v>2.5000000000000001E-2</v>
      </c>
      <c r="P4895">
        <v>180</v>
      </c>
      <c r="Q4895">
        <v>6</v>
      </c>
    </row>
    <row r="4896" spans="1:17" hidden="1" x14ac:dyDescent="0.3">
      <c r="A4896" t="s">
        <v>19086</v>
      </c>
      <c r="B4896" t="s">
        <v>19087</v>
      </c>
      <c r="C4896" s="1" t="str">
        <f t="shared" si="511"/>
        <v>21:0648</v>
      </c>
      <c r="D4896" s="1" t="str">
        <f t="shared" si="521"/>
        <v>21:0198</v>
      </c>
      <c r="E4896" t="s">
        <v>19088</v>
      </c>
      <c r="F4896" t="s">
        <v>19089</v>
      </c>
      <c r="H4896">
        <v>45.1516789</v>
      </c>
      <c r="I4896">
        <v>-66.599686399999996</v>
      </c>
      <c r="J4896" s="1" t="str">
        <f t="shared" si="522"/>
        <v>Fluid (stream)</v>
      </c>
      <c r="K4896" s="1" t="str">
        <f t="shared" si="523"/>
        <v>Untreated Water</v>
      </c>
      <c r="L4896">
        <v>3</v>
      </c>
      <c r="M4896" t="s">
        <v>11480</v>
      </c>
      <c r="N4896">
        <v>56</v>
      </c>
      <c r="O4896">
        <v>2.5000000000000001E-2</v>
      </c>
      <c r="P4896">
        <v>100</v>
      </c>
      <c r="Q4896">
        <v>6.2</v>
      </c>
    </row>
    <row r="4897" spans="1:17" hidden="1" x14ac:dyDescent="0.3">
      <c r="A4897" t="s">
        <v>19090</v>
      </c>
      <c r="B4897" t="s">
        <v>19091</v>
      </c>
      <c r="C4897" s="1" t="str">
        <f t="shared" si="511"/>
        <v>21:0648</v>
      </c>
      <c r="D4897" s="1" t="str">
        <f t="shared" si="521"/>
        <v>21:0198</v>
      </c>
      <c r="E4897" t="s">
        <v>19092</v>
      </c>
      <c r="F4897" t="s">
        <v>19093</v>
      </c>
      <c r="H4897">
        <v>45.154420500000001</v>
      </c>
      <c r="I4897">
        <v>-66.605067000000005</v>
      </c>
      <c r="J4897" s="1" t="str">
        <f t="shared" si="522"/>
        <v>Fluid (stream)</v>
      </c>
      <c r="K4897" s="1" t="str">
        <f t="shared" si="523"/>
        <v>Untreated Water</v>
      </c>
      <c r="L4897">
        <v>3</v>
      </c>
      <c r="M4897" t="s">
        <v>12548</v>
      </c>
      <c r="N4897">
        <v>57</v>
      </c>
      <c r="O4897">
        <v>2.5000000000000001E-2</v>
      </c>
      <c r="P4897">
        <v>110</v>
      </c>
      <c r="Q4897">
        <v>6.1</v>
      </c>
    </row>
    <row r="4898" spans="1:17" hidden="1" x14ac:dyDescent="0.3">
      <c r="A4898" t="s">
        <v>19094</v>
      </c>
      <c r="B4898" t="s">
        <v>19095</v>
      </c>
      <c r="C4898" s="1" t="str">
        <f t="shared" si="511"/>
        <v>21:0648</v>
      </c>
      <c r="D4898" s="1" t="str">
        <f t="shared" si="521"/>
        <v>21:0198</v>
      </c>
      <c r="E4898" t="s">
        <v>19096</v>
      </c>
      <c r="F4898" t="s">
        <v>19097</v>
      </c>
      <c r="H4898">
        <v>45.161112099999997</v>
      </c>
      <c r="I4898">
        <v>-66.614672499999998</v>
      </c>
      <c r="J4898" s="1" t="str">
        <f t="shared" si="522"/>
        <v>Fluid (stream)</v>
      </c>
      <c r="K4898" s="1" t="str">
        <f t="shared" si="523"/>
        <v>Untreated Water</v>
      </c>
      <c r="L4898">
        <v>4</v>
      </c>
      <c r="M4898" t="s">
        <v>11392</v>
      </c>
      <c r="N4898">
        <v>58</v>
      </c>
      <c r="O4898">
        <v>2.5000000000000001E-2</v>
      </c>
      <c r="P4898">
        <v>100</v>
      </c>
      <c r="Q4898">
        <v>6.5</v>
      </c>
    </row>
    <row r="4899" spans="1:17" hidden="1" x14ac:dyDescent="0.3">
      <c r="A4899" t="s">
        <v>19098</v>
      </c>
      <c r="B4899" t="s">
        <v>19099</v>
      </c>
      <c r="C4899" s="1" t="str">
        <f t="shared" si="511"/>
        <v>21:0648</v>
      </c>
      <c r="D4899" s="1" t="str">
        <f t="shared" si="521"/>
        <v>21:0198</v>
      </c>
      <c r="E4899" t="s">
        <v>19100</v>
      </c>
      <c r="F4899" t="s">
        <v>19101</v>
      </c>
      <c r="H4899">
        <v>45.154259000000003</v>
      </c>
      <c r="I4899">
        <v>-66.611536599999994</v>
      </c>
      <c r="J4899" s="1" t="str">
        <f t="shared" si="522"/>
        <v>Fluid (stream)</v>
      </c>
      <c r="K4899" s="1" t="str">
        <f t="shared" si="523"/>
        <v>Untreated Water</v>
      </c>
      <c r="L4899">
        <v>4</v>
      </c>
      <c r="M4899" t="s">
        <v>11431</v>
      </c>
      <c r="N4899">
        <v>59</v>
      </c>
      <c r="O4899">
        <v>2.5000000000000001E-2</v>
      </c>
      <c r="P4899">
        <v>110</v>
      </c>
      <c r="Q4899">
        <v>6.5</v>
      </c>
    </row>
    <row r="4900" spans="1:17" hidden="1" x14ac:dyDescent="0.3">
      <c r="A4900" t="s">
        <v>19102</v>
      </c>
      <c r="B4900" t="s">
        <v>19103</v>
      </c>
      <c r="C4900" s="1" t="str">
        <f t="shared" si="511"/>
        <v>21:0648</v>
      </c>
      <c r="D4900" s="1" t="str">
        <f t="shared" si="521"/>
        <v>21:0198</v>
      </c>
      <c r="E4900" t="s">
        <v>19100</v>
      </c>
      <c r="F4900" t="s">
        <v>19104</v>
      </c>
      <c r="H4900">
        <v>45.154259000000003</v>
      </c>
      <c r="I4900">
        <v>-66.611536599999994</v>
      </c>
      <c r="J4900" s="1" t="str">
        <f t="shared" si="522"/>
        <v>Fluid (stream)</v>
      </c>
      <c r="K4900" s="1" t="str">
        <f t="shared" si="523"/>
        <v>Untreated Water</v>
      </c>
      <c r="L4900">
        <v>4</v>
      </c>
      <c r="M4900" t="s">
        <v>11435</v>
      </c>
      <c r="N4900">
        <v>60</v>
      </c>
      <c r="O4900">
        <v>2.5000000000000001E-2</v>
      </c>
      <c r="P4900">
        <v>120</v>
      </c>
      <c r="Q4900">
        <v>6.6</v>
      </c>
    </row>
    <row r="4901" spans="1:17" hidden="1" x14ac:dyDescent="0.3">
      <c r="A4901" t="s">
        <v>19105</v>
      </c>
      <c r="B4901" t="s">
        <v>19106</v>
      </c>
      <c r="C4901" s="1" t="str">
        <f t="shared" si="511"/>
        <v>21:0648</v>
      </c>
      <c r="D4901" s="1" t="str">
        <f t="shared" si="521"/>
        <v>21:0198</v>
      </c>
      <c r="E4901" t="s">
        <v>19107</v>
      </c>
      <c r="F4901" t="s">
        <v>19108</v>
      </c>
      <c r="H4901">
        <v>45.217261499999999</v>
      </c>
      <c r="I4901">
        <v>-66.7441259</v>
      </c>
      <c r="J4901" s="1" t="str">
        <f t="shared" si="522"/>
        <v>Fluid (stream)</v>
      </c>
      <c r="K4901" s="1" t="str">
        <f t="shared" si="523"/>
        <v>Untreated Water</v>
      </c>
      <c r="L4901">
        <v>4</v>
      </c>
      <c r="M4901" t="s">
        <v>11397</v>
      </c>
      <c r="N4901">
        <v>61</v>
      </c>
      <c r="O4901">
        <v>2.5000000000000001E-2</v>
      </c>
      <c r="P4901">
        <v>220</v>
      </c>
      <c r="Q4901">
        <v>5.4</v>
      </c>
    </row>
    <row r="4902" spans="1:17" hidden="1" x14ac:dyDescent="0.3">
      <c r="A4902" t="s">
        <v>19109</v>
      </c>
      <c r="B4902" t="s">
        <v>19110</v>
      </c>
      <c r="C4902" s="1" t="str">
        <f t="shared" si="511"/>
        <v>21:0648</v>
      </c>
      <c r="D4902" s="1" t="str">
        <f t="shared" si="521"/>
        <v>21:0198</v>
      </c>
      <c r="E4902" t="s">
        <v>19111</v>
      </c>
      <c r="F4902" t="s">
        <v>19112</v>
      </c>
      <c r="H4902">
        <v>45.211583400000002</v>
      </c>
      <c r="I4902">
        <v>-66.718423099999995</v>
      </c>
      <c r="J4902" s="1" t="str">
        <f t="shared" si="522"/>
        <v>Fluid (stream)</v>
      </c>
      <c r="K4902" s="1" t="str">
        <f t="shared" si="523"/>
        <v>Untreated Water</v>
      </c>
      <c r="L4902">
        <v>4</v>
      </c>
      <c r="M4902" t="s">
        <v>11402</v>
      </c>
      <c r="N4902">
        <v>62</v>
      </c>
      <c r="O4902">
        <v>1.18</v>
      </c>
      <c r="P4902">
        <v>470</v>
      </c>
      <c r="Q4902">
        <v>5.7</v>
      </c>
    </row>
    <row r="4903" spans="1:17" hidden="1" x14ac:dyDescent="0.3">
      <c r="A4903" t="s">
        <v>19113</v>
      </c>
      <c r="B4903" t="s">
        <v>19114</v>
      </c>
      <c r="C4903" s="1" t="str">
        <f t="shared" si="511"/>
        <v>21:0648</v>
      </c>
      <c r="D4903" s="1" t="str">
        <f t="shared" si="521"/>
        <v>21:0198</v>
      </c>
      <c r="E4903" t="s">
        <v>19115</v>
      </c>
      <c r="F4903" t="s">
        <v>19116</v>
      </c>
      <c r="H4903">
        <v>45.211634599999996</v>
      </c>
      <c r="I4903">
        <v>-66.714231400000003</v>
      </c>
      <c r="J4903" s="1" t="str">
        <f t="shared" si="522"/>
        <v>Fluid (stream)</v>
      </c>
      <c r="K4903" s="1" t="str">
        <f t="shared" si="523"/>
        <v>Untreated Water</v>
      </c>
      <c r="L4903">
        <v>4</v>
      </c>
      <c r="M4903" t="s">
        <v>11411</v>
      </c>
      <c r="N4903">
        <v>63</v>
      </c>
      <c r="O4903">
        <v>0.15</v>
      </c>
      <c r="P4903">
        <v>460</v>
      </c>
      <c r="Q4903">
        <v>5.4</v>
      </c>
    </row>
    <row r="4904" spans="1:17" hidden="1" x14ac:dyDescent="0.3">
      <c r="A4904" t="s">
        <v>19117</v>
      </c>
      <c r="B4904" t="s">
        <v>19118</v>
      </c>
      <c r="C4904" s="1" t="str">
        <f t="shared" si="511"/>
        <v>21:0648</v>
      </c>
      <c r="D4904" s="1" t="str">
        <f t="shared" si="521"/>
        <v>21:0198</v>
      </c>
      <c r="E4904" t="s">
        <v>19119</v>
      </c>
      <c r="F4904" t="s">
        <v>19120</v>
      </c>
      <c r="H4904">
        <v>45.202870300000001</v>
      </c>
      <c r="I4904">
        <v>-66.725227500000003</v>
      </c>
      <c r="J4904" s="1" t="str">
        <f t="shared" si="522"/>
        <v>Fluid (stream)</v>
      </c>
      <c r="K4904" s="1" t="str">
        <f t="shared" si="523"/>
        <v>Untreated Water</v>
      </c>
      <c r="L4904">
        <v>4</v>
      </c>
      <c r="M4904" t="s">
        <v>11416</v>
      </c>
      <c r="N4904">
        <v>64</v>
      </c>
      <c r="O4904">
        <v>0.52</v>
      </c>
      <c r="P4904">
        <v>630</v>
      </c>
      <c r="Q4904">
        <v>5.6</v>
      </c>
    </row>
    <row r="4905" spans="1:17" hidden="1" x14ac:dyDescent="0.3">
      <c r="A4905" t="s">
        <v>19121</v>
      </c>
      <c r="B4905" t="s">
        <v>19122</v>
      </c>
      <c r="C4905" s="1" t="str">
        <f t="shared" ref="C4905:C4968" si="524">HYPERLINK("http://geochem.nrcan.gc.ca/cdogs/content/bdl/bdl210648_e.htm", "21:0648")</f>
        <v>21:0648</v>
      </c>
      <c r="D4905" s="1" t="str">
        <f t="shared" si="521"/>
        <v>21:0198</v>
      </c>
      <c r="E4905" t="s">
        <v>19123</v>
      </c>
      <c r="F4905" t="s">
        <v>19124</v>
      </c>
      <c r="H4905">
        <v>45.170001300000003</v>
      </c>
      <c r="I4905">
        <v>-66.672863100000001</v>
      </c>
      <c r="J4905" s="1" t="str">
        <f t="shared" si="522"/>
        <v>Fluid (stream)</v>
      </c>
      <c r="K4905" s="1" t="str">
        <f t="shared" si="523"/>
        <v>Untreated Water</v>
      </c>
      <c r="L4905">
        <v>4</v>
      </c>
      <c r="M4905" t="s">
        <v>11421</v>
      </c>
      <c r="N4905">
        <v>65</v>
      </c>
      <c r="O4905">
        <v>2.5000000000000001E-2</v>
      </c>
      <c r="P4905">
        <v>50</v>
      </c>
      <c r="Q4905">
        <v>5.5</v>
      </c>
    </row>
    <row r="4906" spans="1:17" hidden="1" x14ac:dyDescent="0.3">
      <c r="A4906" t="s">
        <v>19125</v>
      </c>
      <c r="B4906" t="s">
        <v>19126</v>
      </c>
      <c r="C4906" s="1" t="str">
        <f t="shared" si="524"/>
        <v>21:0648</v>
      </c>
      <c r="D4906" s="1" t="str">
        <f t="shared" si="521"/>
        <v>21:0198</v>
      </c>
      <c r="E4906" t="s">
        <v>19127</v>
      </c>
      <c r="F4906" t="s">
        <v>19128</v>
      </c>
      <c r="H4906">
        <v>45.169969500000001</v>
      </c>
      <c r="I4906">
        <v>-66.670421200000007</v>
      </c>
      <c r="J4906" s="1" t="str">
        <f t="shared" si="522"/>
        <v>Fluid (stream)</v>
      </c>
      <c r="K4906" s="1" t="str">
        <f t="shared" si="523"/>
        <v>Untreated Water</v>
      </c>
      <c r="L4906">
        <v>4</v>
      </c>
      <c r="M4906" t="s">
        <v>11426</v>
      </c>
      <c r="N4906">
        <v>66</v>
      </c>
      <c r="O4906">
        <v>2.5000000000000001E-2</v>
      </c>
      <c r="P4906">
        <v>60</v>
      </c>
      <c r="Q4906">
        <v>6</v>
      </c>
    </row>
    <row r="4907" spans="1:17" hidden="1" x14ac:dyDescent="0.3">
      <c r="A4907" t="s">
        <v>19129</v>
      </c>
      <c r="B4907" t="s">
        <v>19130</v>
      </c>
      <c r="C4907" s="1" t="str">
        <f t="shared" si="524"/>
        <v>21:0648</v>
      </c>
      <c r="D4907" s="1" t="str">
        <f t="shared" si="521"/>
        <v>21:0198</v>
      </c>
      <c r="E4907" t="s">
        <v>19131</v>
      </c>
      <c r="F4907" t="s">
        <v>19132</v>
      </c>
      <c r="H4907">
        <v>45.152754399999999</v>
      </c>
      <c r="I4907">
        <v>-66.653135599999999</v>
      </c>
      <c r="J4907" s="1" t="str">
        <f t="shared" si="522"/>
        <v>Fluid (stream)</v>
      </c>
      <c r="K4907" s="1" t="str">
        <f t="shared" si="523"/>
        <v>Untreated Water</v>
      </c>
      <c r="L4907">
        <v>4</v>
      </c>
      <c r="M4907" t="s">
        <v>11440</v>
      </c>
      <c r="N4907">
        <v>67</v>
      </c>
      <c r="O4907">
        <v>2.5000000000000001E-2</v>
      </c>
      <c r="P4907">
        <v>50</v>
      </c>
      <c r="Q4907">
        <v>5.6</v>
      </c>
    </row>
    <row r="4908" spans="1:17" hidden="1" x14ac:dyDescent="0.3">
      <c r="A4908" t="s">
        <v>19133</v>
      </c>
      <c r="B4908" t="s">
        <v>19134</v>
      </c>
      <c r="C4908" s="1" t="str">
        <f t="shared" si="524"/>
        <v>21:0648</v>
      </c>
      <c r="D4908" s="1" t="str">
        <f t="shared" si="521"/>
        <v>21:0198</v>
      </c>
      <c r="E4908" t="s">
        <v>19135</v>
      </c>
      <c r="F4908" t="s">
        <v>19136</v>
      </c>
      <c r="H4908">
        <v>45.179791899999998</v>
      </c>
      <c r="I4908">
        <v>-66.656846999999999</v>
      </c>
      <c r="J4908" s="1" t="str">
        <f t="shared" si="522"/>
        <v>Fluid (stream)</v>
      </c>
      <c r="K4908" s="1" t="str">
        <f t="shared" si="523"/>
        <v>Untreated Water</v>
      </c>
      <c r="L4908">
        <v>4</v>
      </c>
      <c r="M4908" t="s">
        <v>11445</v>
      </c>
      <c r="N4908">
        <v>68</v>
      </c>
      <c r="O4908">
        <v>2.5000000000000001E-2</v>
      </c>
      <c r="P4908">
        <v>130</v>
      </c>
      <c r="Q4908">
        <v>5.6</v>
      </c>
    </row>
    <row r="4909" spans="1:17" hidden="1" x14ac:dyDescent="0.3">
      <c r="A4909" t="s">
        <v>19137</v>
      </c>
      <c r="B4909" t="s">
        <v>19138</v>
      </c>
      <c r="C4909" s="1" t="str">
        <f t="shared" si="524"/>
        <v>21:0648</v>
      </c>
      <c r="D4909" s="1" t="str">
        <f t="shared" si="521"/>
        <v>21:0198</v>
      </c>
      <c r="E4909" t="s">
        <v>19139</v>
      </c>
      <c r="F4909" t="s">
        <v>19140</v>
      </c>
      <c r="H4909">
        <v>45.186936000000003</v>
      </c>
      <c r="I4909">
        <v>-66.689789099999999</v>
      </c>
      <c r="J4909" s="1" t="str">
        <f t="shared" si="522"/>
        <v>Fluid (stream)</v>
      </c>
      <c r="K4909" s="1" t="str">
        <f t="shared" si="523"/>
        <v>Untreated Water</v>
      </c>
      <c r="L4909">
        <v>4</v>
      </c>
      <c r="M4909" t="s">
        <v>11450</v>
      </c>
      <c r="N4909">
        <v>69</v>
      </c>
      <c r="O4909">
        <v>2.5000000000000001E-2</v>
      </c>
      <c r="P4909">
        <v>260</v>
      </c>
      <c r="Q4909">
        <v>5.8</v>
      </c>
    </row>
    <row r="4910" spans="1:17" hidden="1" x14ac:dyDescent="0.3">
      <c r="A4910" t="s">
        <v>19141</v>
      </c>
      <c r="B4910" t="s">
        <v>19142</v>
      </c>
      <c r="C4910" s="1" t="str">
        <f t="shared" si="524"/>
        <v>21:0648</v>
      </c>
      <c r="D4910" s="1" t="str">
        <f>HYPERLINK("http://geochem.nrcan.gc.ca/cdogs/content/svy/svy_e.htm", "")</f>
        <v/>
      </c>
      <c r="G4910" s="1" t="str">
        <f>HYPERLINK("http://geochem.nrcan.gc.ca/cdogs/content/cr_/cr_00080_e.htm", "80")</f>
        <v>80</v>
      </c>
      <c r="J4910" t="s">
        <v>11453</v>
      </c>
      <c r="K4910" t="s">
        <v>11454</v>
      </c>
      <c r="L4910">
        <v>4</v>
      </c>
      <c r="M4910" t="s">
        <v>11455</v>
      </c>
      <c r="N4910">
        <v>70</v>
      </c>
      <c r="O4910">
        <v>0.21</v>
      </c>
      <c r="P4910">
        <v>120</v>
      </c>
      <c r="Q4910">
        <v>7</v>
      </c>
    </row>
    <row r="4911" spans="1:17" hidden="1" x14ac:dyDescent="0.3">
      <c r="A4911" t="s">
        <v>19143</v>
      </c>
      <c r="B4911" t="s">
        <v>19144</v>
      </c>
      <c r="C4911" s="1" t="str">
        <f t="shared" si="524"/>
        <v>21:0648</v>
      </c>
      <c r="D4911" s="1" t="str">
        <f t="shared" ref="D4911:D4918" si="525">HYPERLINK("http://geochem.nrcan.gc.ca/cdogs/content/svy/svy210198_e.htm", "21:0198")</f>
        <v>21:0198</v>
      </c>
      <c r="E4911" t="s">
        <v>19145</v>
      </c>
      <c r="F4911" t="s">
        <v>19146</v>
      </c>
      <c r="H4911">
        <v>45.190045099999999</v>
      </c>
      <c r="I4911">
        <v>-66.680637700000005</v>
      </c>
      <c r="J4911" s="1" t="str">
        <f t="shared" ref="J4911:J4918" si="526">HYPERLINK("http://geochem.nrcan.gc.ca/cdogs/content/kwd/kwd020018_e.htm", "Fluid (stream)")</f>
        <v>Fluid (stream)</v>
      </c>
      <c r="K4911" s="1" t="str">
        <f t="shared" ref="K4911:K4918" si="527">HYPERLINK("http://geochem.nrcan.gc.ca/cdogs/content/kwd/kwd080007_e.htm", "Untreated Water")</f>
        <v>Untreated Water</v>
      </c>
      <c r="L4911">
        <v>4</v>
      </c>
      <c r="M4911" t="s">
        <v>11460</v>
      </c>
      <c r="N4911">
        <v>71</v>
      </c>
      <c r="O4911">
        <v>2.5000000000000001E-2</v>
      </c>
      <c r="P4911">
        <v>260</v>
      </c>
      <c r="Q4911">
        <v>5.9</v>
      </c>
    </row>
    <row r="4912" spans="1:17" hidden="1" x14ac:dyDescent="0.3">
      <c r="A4912" t="s">
        <v>19147</v>
      </c>
      <c r="B4912" t="s">
        <v>19148</v>
      </c>
      <c r="C4912" s="1" t="str">
        <f t="shared" si="524"/>
        <v>21:0648</v>
      </c>
      <c r="D4912" s="1" t="str">
        <f t="shared" si="525"/>
        <v>21:0198</v>
      </c>
      <c r="E4912" t="s">
        <v>19149</v>
      </c>
      <c r="F4912" t="s">
        <v>19150</v>
      </c>
      <c r="H4912">
        <v>45.194457499999999</v>
      </c>
      <c r="I4912">
        <v>-66.666136100000003</v>
      </c>
      <c r="J4912" s="1" t="str">
        <f t="shared" si="526"/>
        <v>Fluid (stream)</v>
      </c>
      <c r="K4912" s="1" t="str">
        <f t="shared" si="527"/>
        <v>Untreated Water</v>
      </c>
      <c r="L4912">
        <v>4</v>
      </c>
      <c r="M4912" t="s">
        <v>11465</v>
      </c>
      <c r="N4912">
        <v>72</v>
      </c>
      <c r="O4912">
        <v>2.5000000000000001E-2</v>
      </c>
      <c r="P4912">
        <v>50</v>
      </c>
      <c r="Q4912">
        <v>5.5</v>
      </c>
    </row>
    <row r="4913" spans="1:17" hidden="1" x14ac:dyDescent="0.3">
      <c r="A4913" t="s">
        <v>19151</v>
      </c>
      <c r="B4913" t="s">
        <v>19152</v>
      </c>
      <c r="C4913" s="1" t="str">
        <f t="shared" si="524"/>
        <v>21:0648</v>
      </c>
      <c r="D4913" s="1" t="str">
        <f t="shared" si="525"/>
        <v>21:0198</v>
      </c>
      <c r="E4913" t="s">
        <v>19153</v>
      </c>
      <c r="F4913" t="s">
        <v>19154</v>
      </c>
      <c r="H4913">
        <v>45.197192999999999</v>
      </c>
      <c r="I4913">
        <v>-66.642432700000001</v>
      </c>
      <c r="J4913" s="1" t="str">
        <f t="shared" si="526"/>
        <v>Fluid (stream)</v>
      </c>
      <c r="K4913" s="1" t="str">
        <f t="shared" si="527"/>
        <v>Untreated Water</v>
      </c>
      <c r="L4913">
        <v>4</v>
      </c>
      <c r="M4913" t="s">
        <v>11470</v>
      </c>
      <c r="N4913">
        <v>73</v>
      </c>
      <c r="O4913">
        <v>2.5000000000000001E-2</v>
      </c>
      <c r="P4913">
        <v>30</v>
      </c>
      <c r="Q4913">
        <v>6.3</v>
      </c>
    </row>
    <row r="4914" spans="1:17" hidden="1" x14ac:dyDescent="0.3">
      <c r="A4914" t="s">
        <v>19155</v>
      </c>
      <c r="B4914" t="s">
        <v>19156</v>
      </c>
      <c r="C4914" s="1" t="str">
        <f t="shared" si="524"/>
        <v>21:0648</v>
      </c>
      <c r="D4914" s="1" t="str">
        <f t="shared" si="525"/>
        <v>21:0198</v>
      </c>
      <c r="E4914" t="s">
        <v>19157</v>
      </c>
      <c r="F4914" t="s">
        <v>19158</v>
      </c>
      <c r="H4914">
        <v>45.216017399999998</v>
      </c>
      <c r="I4914">
        <v>-66.648161599999995</v>
      </c>
      <c r="J4914" s="1" t="str">
        <f t="shared" si="526"/>
        <v>Fluid (stream)</v>
      </c>
      <c r="K4914" s="1" t="str">
        <f t="shared" si="527"/>
        <v>Untreated Water</v>
      </c>
      <c r="L4914">
        <v>4</v>
      </c>
      <c r="M4914" t="s">
        <v>11475</v>
      </c>
      <c r="N4914">
        <v>74</v>
      </c>
      <c r="O4914">
        <v>2.5000000000000001E-2</v>
      </c>
      <c r="P4914">
        <v>180</v>
      </c>
      <c r="Q4914">
        <v>6.2</v>
      </c>
    </row>
    <row r="4915" spans="1:17" hidden="1" x14ac:dyDescent="0.3">
      <c r="A4915" t="s">
        <v>19159</v>
      </c>
      <c r="B4915" t="s">
        <v>19160</v>
      </c>
      <c r="C4915" s="1" t="str">
        <f t="shared" si="524"/>
        <v>21:0648</v>
      </c>
      <c r="D4915" s="1" t="str">
        <f t="shared" si="525"/>
        <v>21:0198</v>
      </c>
      <c r="E4915" t="s">
        <v>19161</v>
      </c>
      <c r="F4915" t="s">
        <v>19162</v>
      </c>
      <c r="H4915">
        <v>45.2119626</v>
      </c>
      <c r="I4915">
        <v>-66.654530800000003</v>
      </c>
      <c r="J4915" s="1" t="str">
        <f t="shared" si="526"/>
        <v>Fluid (stream)</v>
      </c>
      <c r="K4915" s="1" t="str">
        <f t="shared" si="527"/>
        <v>Untreated Water</v>
      </c>
      <c r="L4915">
        <v>4</v>
      </c>
      <c r="M4915" t="s">
        <v>11480</v>
      </c>
      <c r="N4915">
        <v>75</v>
      </c>
      <c r="O4915">
        <v>2.5000000000000001E-2</v>
      </c>
      <c r="P4915">
        <v>170</v>
      </c>
      <c r="Q4915">
        <v>6.2</v>
      </c>
    </row>
    <row r="4916" spans="1:17" hidden="1" x14ac:dyDescent="0.3">
      <c r="A4916" t="s">
        <v>19163</v>
      </c>
      <c r="B4916" t="s">
        <v>19164</v>
      </c>
      <c r="C4916" s="1" t="str">
        <f t="shared" si="524"/>
        <v>21:0648</v>
      </c>
      <c r="D4916" s="1" t="str">
        <f t="shared" si="525"/>
        <v>21:0198</v>
      </c>
      <c r="E4916" t="s">
        <v>19165</v>
      </c>
      <c r="F4916" t="s">
        <v>19166</v>
      </c>
      <c r="H4916">
        <v>45.202734900000003</v>
      </c>
      <c r="I4916">
        <v>-66.657571799999999</v>
      </c>
      <c r="J4916" s="1" t="str">
        <f t="shared" si="526"/>
        <v>Fluid (stream)</v>
      </c>
      <c r="K4916" s="1" t="str">
        <f t="shared" si="527"/>
        <v>Untreated Water</v>
      </c>
      <c r="L4916">
        <v>4</v>
      </c>
      <c r="M4916" t="s">
        <v>12548</v>
      </c>
      <c r="N4916">
        <v>76</v>
      </c>
      <c r="O4916">
        <v>2.5000000000000001E-2</v>
      </c>
      <c r="P4916">
        <v>70</v>
      </c>
      <c r="Q4916">
        <v>6</v>
      </c>
    </row>
    <row r="4917" spans="1:17" hidden="1" x14ac:dyDescent="0.3">
      <c r="A4917" t="s">
        <v>19167</v>
      </c>
      <c r="B4917" t="s">
        <v>19168</v>
      </c>
      <c r="C4917" s="1" t="str">
        <f t="shared" si="524"/>
        <v>21:0648</v>
      </c>
      <c r="D4917" s="1" t="str">
        <f t="shared" si="525"/>
        <v>21:0198</v>
      </c>
      <c r="E4917" t="s">
        <v>19169</v>
      </c>
      <c r="F4917" t="s">
        <v>19170</v>
      </c>
      <c r="H4917">
        <v>45.204630399999999</v>
      </c>
      <c r="I4917">
        <v>-66.656500699999995</v>
      </c>
      <c r="J4917" s="1" t="str">
        <f t="shared" si="526"/>
        <v>Fluid (stream)</v>
      </c>
      <c r="K4917" s="1" t="str">
        <f t="shared" si="527"/>
        <v>Untreated Water</v>
      </c>
      <c r="L4917">
        <v>5</v>
      </c>
      <c r="M4917" t="s">
        <v>11392</v>
      </c>
      <c r="N4917">
        <v>77</v>
      </c>
      <c r="O4917">
        <v>0.08</v>
      </c>
      <c r="P4917">
        <v>180</v>
      </c>
      <c r="Q4917">
        <v>5.7</v>
      </c>
    </row>
    <row r="4918" spans="1:17" hidden="1" x14ac:dyDescent="0.3">
      <c r="A4918" t="s">
        <v>19171</v>
      </c>
      <c r="B4918" t="s">
        <v>19172</v>
      </c>
      <c r="C4918" s="1" t="str">
        <f t="shared" si="524"/>
        <v>21:0648</v>
      </c>
      <c r="D4918" s="1" t="str">
        <f t="shared" si="525"/>
        <v>21:0198</v>
      </c>
      <c r="E4918" t="s">
        <v>19173</v>
      </c>
      <c r="F4918" t="s">
        <v>19174</v>
      </c>
      <c r="H4918">
        <v>45.214777400000003</v>
      </c>
      <c r="I4918">
        <v>-66.6737471</v>
      </c>
      <c r="J4918" s="1" t="str">
        <f t="shared" si="526"/>
        <v>Fluid (stream)</v>
      </c>
      <c r="K4918" s="1" t="str">
        <f t="shared" si="527"/>
        <v>Untreated Water</v>
      </c>
      <c r="L4918">
        <v>5</v>
      </c>
      <c r="M4918" t="s">
        <v>11397</v>
      </c>
      <c r="N4918">
        <v>78</v>
      </c>
      <c r="O4918">
        <v>0.11</v>
      </c>
      <c r="P4918">
        <v>300</v>
      </c>
      <c r="Q4918">
        <v>6.1</v>
      </c>
    </row>
    <row r="4919" spans="1:17" hidden="1" x14ac:dyDescent="0.3">
      <c r="A4919" t="s">
        <v>19175</v>
      </c>
      <c r="B4919" t="s">
        <v>19176</v>
      </c>
      <c r="C4919" s="1" t="str">
        <f t="shared" si="524"/>
        <v>21:0648</v>
      </c>
      <c r="D4919" s="1" t="str">
        <f>HYPERLINK("http://geochem.nrcan.gc.ca/cdogs/content/svy/svy_e.htm", "")</f>
        <v/>
      </c>
      <c r="G4919" s="1" t="str">
        <f>HYPERLINK("http://geochem.nrcan.gc.ca/cdogs/content/cr_/cr_00082_e.htm", "82")</f>
        <v>82</v>
      </c>
      <c r="J4919" t="s">
        <v>11453</v>
      </c>
      <c r="K4919" t="s">
        <v>11454</v>
      </c>
      <c r="L4919">
        <v>5</v>
      </c>
      <c r="M4919" t="s">
        <v>11455</v>
      </c>
      <c r="N4919">
        <v>79</v>
      </c>
      <c r="O4919">
        <v>0.85</v>
      </c>
      <c r="P4919">
        <v>340</v>
      </c>
      <c r="Q4919">
        <v>7.3</v>
      </c>
    </row>
    <row r="4920" spans="1:17" hidden="1" x14ac:dyDescent="0.3">
      <c r="A4920" t="s">
        <v>19177</v>
      </c>
      <c r="B4920" t="s">
        <v>19178</v>
      </c>
      <c r="C4920" s="1" t="str">
        <f t="shared" si="524"/>
        <v>21:0648</v>
      </c>
      <c r="D4920" s="1" t="str">
        <f t="shared" ref="D4920:D4933" si="528">HYPERLINK("http://geochem.nrcan.gc.ca/cdogs/content/svy/svy210198_e.htm", "21:0198")</f>
        <v>21:0198</v>
      </c>
      <c r="E4920" t="s">
        <v>19179</v>
      </c>
      <c r="F4920" t="s">
        <v>19180</v>
      </c>
      <c r="H4920">
        <v>45.339404500000001</v>
      </c>
      <c r="I4920">
        <v>-66.284327500000003</v>
      </c>
      <c r="J4920" s="1" t="str">
        <f t="shared" ref="J4920:J4933" si="529">HYPERLINK("http://geochem.nrcan.gc.ca/cdogs/content/kwd/kwd020018_e.htm", "Fluid (stream)")</f>
        <v>Fluid (stream)</v>
      </c>
      <c r="K4920" s="1" t="str">
        <f t="shared" ref="K4920:K4933" si="530">HYPERLINK("http://geochem.nrcan.gc.ca/cdogs/content/kwd/kwd080007_e.htm", "Untreated Water")</f>
        <v>Untreated Water</v>
      </c>
      <c r="L4920">
        <v>5</v>
      </c>
      <c r="M4920" t="s">
        <v>11402</v>
      </c>
      <c r="N4920">
        <v>80</v>
      </c>
    </row>
    <row r="4921" spans="1:17" hidden="1" x14ac:dyDescent="0.3">
      <c r="A4921" t="s">
        <v>19181</v>
      </c>
      <c r="B4921" t="s">
        <v>19182</v>
      </c>
      <c r="C4921" s="1" t="str">
        <f t="shared" si="524"/>
        <v>21:0648</v>
      </c>
      <c r="D4921" s="1" t="str">
        <f t="shared" si="528"/>
        <v>21:0198</v>
      </c>
      <c r="E4921" t="s">
        <v>19183</v>
      </c>
      <c r="F4921" t="s">
        <v>19184</v>
      </c>
      <c r="H4921">
        <v>45.362893999999997</v>
      </c>
      <c r="I4921">
        <v>-66.279972799999996</v>
      </c>
      <c r="J4921" s="1" t="str">
        <f t="shared" si="529"/>
        <v>Fluid (stream)</v>
      </c>
      <c r="K4921" s="1" t="str">
        <f t="shared" si="530"/>
        <v>Untreated Water</v>
      </c>
      <c r="L4921">
        <v>5</v>
      </c>
      <c r="M4921" t="s">
        <v>11411</v>
      </c>
      <c r="N4921">
        <v>81</v>
      </c>
      <c r="O4921">
        <v>2.5000000000000001E-2</v>
      </c>
      <c r="P4921">
        <v>40</v>
      </c>
      <c r="Q4921">
        <v>6.8</v>
      </c>
    </row>
    <row r="4922" spans="1:17" hidden="1" x14ac:dyDescent="0.3">
      <c r="A4922" t="s">
        <v>19185</v>
      </c>
      <c r="B4922" t="s">
        <v>19186</v>
      </c>
      <c r="C4922" s="1" t="str">
        <f t="shared" si="524"/>
        <v>21:0648</v>
      </c>
      <c r="D4922" s="1" t="str">
        <f t="shared" si="528"/>
        <v>21:0198</v>
      </c>
      <c r="E4922" t="s">
        <v>19187</v>
      </c>
      <c r="F4922" t="s">
        <v>19188</v>
      </c>
      <c r="H4922">
        <v>45.369070299999997</v>
      </c>
      <c r="I4922">
        <v>-66.255566599999995</v>
      </c>
      <c r="J4922" s="1" t="str">
        <f t="shared" si="529"/>
        <v>Fluid (stream)</v>
      </c>
      <c r="K4922" s="1" t="str">
        <f t="shared" si="530"/>
        <v>Untreated Water</v>
      </c>
      <c r="L4922">
        <v>5</v>
      </c>
      <c r="M4922" t="s">
        <v>11416</v>
      </c>
      <c r="N4922">
        <v>82</v>
      </c>
      <c r="O4922">
        <v>2.5000000000000001E-2</v>
      </c>
      <c r="P4922">
        <v>30</v>
      </c>
      <c r="Q4922">
        <v>6.6</v>
      </c>
    </row>
    <row r="4923" spans="1:17" hidden="1" x14ac:dyDescent="0.3">
      <c r="A4923" t="s">
        <v>19189</v>
      </c>
      <c r="B4923" t="s">
        <v>19190</v>
      </c>
      <c r="C4923" s="1" t="str">
        <f t="shared" si="524"/>
        <v>21:0648</v>
      </c>
      <c r="D4923" s="1" t="str">
        <f t="shared" si="528"/>
        <v>21:0198</v>
      </c>
      <c r="E4923" t="s">
        <v>19191</v>
      </c>
      <c r="F4923" t="s">
        <v>19192</v>
      </c>
      <c r="H4923">
        <v>45.380804699999999</v>
      </c>
      <c r="I4923">
        <v>-66.277606500000005</v>
      </c>
      <c r="J4923" s="1" t="str">
        <f t="shared" si="529"/>
        <v>Fluid (stream)</v>
      </c>
      <c r="K4923" s="1" t="str">
        <f t="shared" si="530"/>
        <v>Untreated Water</v>
      </c>
      <c r="L4923">
        <v>5</v>
      </c>
      <c r="M4923" t="s">
        <v>11421</v>
      </c>
      <c r="N4923">
        <v>83</v>
      </c>
      <c r="O4923">
        <v>2.5000000000000001E-2</v>
      </c>
      <c r="P4923">
        <v>190</v>
      </c>
      <c r="Q4923">
        <v>6.3</v>
      </c>
    </row>
    <row r="4924" spans="1:17" hidden="1" x14ac:dyDescent="0.3">
      <c r="A4924" t="s">
        <v>19193</v>
      </c>
      <c r="B4924" t="s">
        <v>19194</v>
      </c>
      <c r="C4924" s="1" t="str">
        <f t="shared" si="524"/>
        <v>21:0648</v>
      </c>
      <c r="D4924" s="1" t="str">
        <f t="shared" si="528"/>
        <v>21:0198</v>
      </c>
      <c r="E4924" t="s">
        <v>19195</v>
      </c>
      <c r="F4924" t="s">
        <v>19196</v>
      </c>
      <c r="H4924">
        <v>45.253819399999998</v>
      </c>
      <c r="I4924">
        <v>-66.251326700000007</v>
      </c>
      <c r="J4924" s="1" t="str">
        <f t="shared" si="529"/>
        <v>Fluid (stream)</v>
      </c>
      <c r="K4924" s="1" t="str">
        <f t="shared" si="530"/>
        <v>Untreated Water</v>
      </c>
      <c r="L4924">
        <v>5</v>
      </c>
      <c r="M4924" t="s">
        <v>11426</v>
      </c>
      <c r="N4924">
        <v>84</v>
      </c>
      <c r="O4924">
        <v>2.5000000000000001E-2</v>
      </c>
      <c r="P4924">
        <v>40</v>
      </c>
      <c r="Q4924">
        <v>6.7</v>
      </c>
    </row>
    <row r="4925" spans="1:17" hidden="1" x14ac:dyDescent="0.3">
      <c r="A4925" t="s">
        <v>19197</v>
      </c>
      <c r="B4925" t="s">
        <v>19198</v>
      </c>
      <c r="C4925" s="1" t="str">
        <f t="shared" si="524"/>
        <v>21:0648</v>
      </c>
      <c r="D4925" s="1" t="str">
        <f t="shared" si="528"/>
        <v>21:0198</v>
      </c>
      <c r="E4925" t="s">
        <v>19199</v>
      </c>
      <c r="F4925" t="s">
        <v>19200</v>
      </c>
      <c r="H4925">
        <v>45.2621374</v>
      </c>
      <c r="I4925">
        <v>-66.246489400000002</v>
      </c>
      <c r="J4925" s="1" t="str">
        <f t="shared" si="529"/>
        <v>Fluid (stream)</v>
      </c>
      <c r="K4925" s="1" t="str">
        <f t="shared" si="530"/>
        <v>Untreated Water</v>
      </c>
      <c r="L4925">
        <v>5</v>
      </c>
      <c r="M4925" t="s">
        <v>11440</v>
      </c>
      <c r="N4925">
        <v>85</v>
      </c>
      <c r="O4925">
        <v>2.5000000000000001E-2</v>
      </c>
      <c r="P4925">
        <v>40</v>
      </c>
      <c r="Q4925">
        <v>6.4</v>
      </c>
    </row>
    <row r="4926" spans="1:17" hidden="1" x14ac:dyDescent="0.3">
      <c r="A4926" t="s">
        <v>19201</v>
      </c>
      <c r="B4926" t="s">
        <v>19202</v>
      </c>
      <c r="C4926" s="1" t="str">
        <f t="shared" si="524"/>
        <v>21:0648</v>
      </c>
      <c r="D4926" s="1" t="str">
        <f t="shared" si="528"/>
        <v>21:0198</v>
      </c>
      <c r="E4926" t="s">
        <v>19203</v>
      </c>
      <c r="F4926" t="s">
        <v>19204</v>
      </c>
      <c r="H4926">
        <v>45.263720599999999</v>
      </c>
      <c r="I4926">
        <v>-66.231920000000002</v>
      </c>
      <c r="J4926" s="1" t="str">
        <f t="shared" si="529"/>
        <v>Fluid (stream)</v>
      </c>
      <c r="K4926" s="1" t="str">
        <f t="shared" si="530"/>
        <v>Untreated Water</v>
      </c>
      <c r="L4926">
        <v>5</v>
      </c>
      <c r="M4926" t="s">
        <v>11445</v>
      </c>
      <c r="N4926">
        <v>86</v>
      </c>
      <c r="O4926">
        <v>2.5000000000000001E-2</v>
      </c>
      <c r="P4926">
        <v>30</v>
      </c>
      <c r="Q4926">
        <v>6.7</v>
      </c>
    </row>
    <row r="4927" spans="1:17" hidden="1" x14ac:dyDescent="0.3">
      <c r="A4927" t="s">
        <v>19205</v>
      </c>
      <c r="B4927" t="s">
        <v>19206</v>
      </c>
      <c r="C4927" s="1" t="str">
        <f t="shared" si="524"/>
        <v>21:0648</v>
      </c>
      <c r="D4927" s="1" t="str">
        <f t="shared" si="528"/>
        <v>21:0198</v>
      </c>
      <c r="E4927" t="s">
        <v>19207</v>
      </c>
      <c r="F4927" t="s">
        <v>19208</v>
      </c>
      <c r="H4927">
        <v>45.340480399999997</v>
      </c>
      <c r="I4927">
        <v>-66.283012400000004</v>
      </c>
      <c r="J4927" s="1" t="str">
        <f t="shared" si="529"/>
        <v>Fluid (stream)</v>
      </c>
      <c r="K4927" s="1" t="str">
        <f t="shared" si="530"/>
        <v>Untreated Water</v>
      </c>
      <c r="L4927">
        <v>5</v>
      </c>
      <c r="M4927" t="s">
        <v>11450</v>
      </c>
      <c r="N4927">
        <v>87</v>
      </c>
    </row>
    <row r="4928" spans="1:17" hidden="1" x14ac:dyDescent="0.3">
      <c r="A4928" t="s">
        <v>19209</v>
      </c>
      <c r="B4928" t="s">
        <v>19210</v>
      </c>
      <c r="C4928" s="1" t="str">
        <f t="shared" si="524"/>
        <v>21:0648</v>
      </c>
      <c r="D4928" s="1" t="str">
        <f t="shared" si="528"/>
        <v>21:0198</v>
      </c>
      <c r="E4928" t="s">
        <v>19211</v>
      </c>
      <c r="F4928" t="s">
        <v>19212</v>
      </c>
      <c r="H4928">
        <v>45.747895499999998</v>
      </c>
      <c r="I4928">
        <v>-66.160883600000005</v>
      </c>
      <c r="J4928" s="1" t="str">
        <f t="shared" si="529"/>
        <v>Fluid (stream)</v>
      </c>
      <c r="K4928" s="1" t="str">
        <f t="shared" si="530"/>
        <v>Untreated Water</v>
      </c>
      <c r="L4928">
        <v>6</v>
      </c>
      <c r="M4928" t="s">
        <v>11392</v>
      </c>
      <c r="N4928">
        <v>88</v>
      </c>
      <c r="O4928">
        <v>2.5000000000000001E-2</v>
      </c>
      <c r="P4928">
        <v>30</v>
      </c>
      <c r="Q4928">
        <v>6.1</v>
      </c>
    </row>
    <row r="4929" spans="1:17" hidden="1" x14ac:dyDescent="0.3">
      <c r="A4929" t="s">
        <v>19213</v>
      </c>
      <c r="B4929" t="s">
        <v>19214</v>
      </c>
      <c r="C4929" s="1" t="str">
        <f t="shared" si="524"/>
        <v>21:0648</v>
      </c>
      <c r="D4929" s="1" t="str">
        <f t="shared" si="528"/>
        <v>21:0198</v>
      </c>
      <c r="E4929" t="s">
        <v>19215</v>
      </c>
      <c r="F4929" t="s">
        <v>19216</v>
      </c>
      <c r="H4929">
        <v>45.746163899999999</v>
      </c>
      <c r="I4929">
        <v>-66.159660099999996</v>
      </c>
      <c r="J4929" s="1" t="str">
        <f t="shared" si="529"/>
        <v>Fluid (stream)</v>
      </c>
      <c r="K4929" s="1" t="str">
        <f t="shared" si="530"/>
        <v>Untreated Water</v>
      </c>
      <c r="L4929">
        <v>6</v>
      </c>
      <c r="M4929" t="s">
        <v>11397</v>
      </c>
      <c r="N4929">
        <v>89</v>
      </c>
      <c r="O4929">
        <v>2.5000000000000001E-2</v>
      </c>
      <c r="P4929">
        <v>40</v>
      </c>
      <c r="Q4929">
        <v>6.1</v>
      </c>
    </row>
    <row r="4930" spans="1:17" hidden="1" x14ac:dyDescent="0.3">
      <c r="A4930" t="s">
        <v>19217</v>
      </c>
      <c r="B4930" t="s">
        <v>19218</v>
      </c>
      <c r="C4930" s="1" t="str">
        <f t="shared" si="524"/>
        <v>21:0648</v>
      </c>
      <c r="D4930" s="1" t="str">
        <f t="shared" si="528"/>
        <v>21:0198</v>
      </c>
      <c r="E4930" t="s">
        <v>19219</v>
      </c>
      <c r="F4930" t="s">
        <v>19220</v>
      </c>
      <c r="H4930">
        <v>45.744952400000003</v>
      </c>
      <c r="I4930">
        <v>-66.155826300000001</v>
      </c>
      <c r="J4930" s="1" t="str">
        <f t="shared" si="529"/>
        <v>Fluid (stream)</v>
      </c>
      <c r="K4930" s="1" t="str">
        <f t="shared" si="530"/>
        <v>Untreated Water</v>
      </c>
      <c r="L4930">
        <v>6</v>
      </c>
      <c r="M4930" t="s">
        <v>11402</v>
      </c>
      <c r="N4930">
        <v>90</v>
      </c>
      <c r="O4930">
        <v>2.5000000000000001E-2</v>
      </c>
      <c r="P4930">
        <v>40</v>
      </c>
      <c r="Q4930">
        <v>5.9</v>
      </c>
    </row>
    <row r="4931" spans="1:17" hidden="1" x14ac:dyDescent="0.3">
      <c r="A4931" t="s">
        <v>19221</v>
      </c>
      <c r="B4931" t="s">
        <v>19222</v>
      </c>
      <c r="C4931" s="1" t="str">
        <f t="shared" si="524"/>
        <v>21:0648</v>
      </c>
      <c r="D4931" s="1" t="str">
        <f t="shared" si="528"/>
        <v>21:0198</v>
      </c>
      <c r="E4931" t="s">
        <v>19223</v>
      </c>
      <c r="F4931" t="s">
        <v>19224</v>
      </c>
      <c r="H4931">
        <v>45.738389400000003</v>
      </c>
      <c r="I4931">
        <v>-66.146390299999993</v>
      </c>
      <c r="J4931" s="1" t="str">
        <f t="shared" si="529"/>
        <v>Fluid (stream)</v>
      </c>
      <c r="K4931" s="1" t="str">
        <f t="shared" si="530"/>
        <v>Untreated Water</v>
      </c>
      <c r="L4931">
        <v>6</v>
      </c>
      <c r="M4931" t="s">
        <v>11411</v>
      </c>
      <c r="N4931">
        <v>91</v>
      </c>
      <c r="O4931">
        <v>2.5000000000000001E-2</v>
      </c>
      <c r="P4931">
        <v>40</v>
      </c>
      <c r="Q4931">
        <v>6.2</v>
      </c>
    </row>
    <row r="4932" spans="1:17" hidden="1" x14ac:dyDescent="0.3">
      <c r="A4932" t="s">
        <v>19225</v>
      </c>
      <c r="B4932" t="s">
        <v>19226</v>
      </c>
      <c r="C4932" s="1" t="str">
        <f t="shared" si="524"/>
        <v>21:0648</v>
      </c>
      <c r="D4932" s="1" t="str">
        <f t="shared" si="528"/>
        <v>21:0198</v>
      </c>
      <c r="E4932" t="s">
        <v>19227</v>
      </c>
      <c r="F4932" t="s">
        <v>19228</v>
      </c>
      <c r="H4932">
        <v>45.713373500000003</v>
      </c>
      <c r="I4932">
        <v>-66.123701299999993</v>
      </c>
      <c r="J4932" s="1" t="str">
        <f t="shared" si="529"/>
        <v>Fluid (stream)</v>
      </c>
      <c r="K4932" s="1" t="str">
        <f t="shared" si="530"/>
        <v>Untreated Water</v>
      </c>
      <c r="L4932">
        <v>6</v>
      </c>
      <c r="M4932" t="s">
        <v>11416</v>
      </c>
      <c r="N4932">
        <v>92</v>
      </c>
      <c r="O4932">
        <v>2.5000000000000001E-2</v>
      </c>
      <c r="P4932">
        <v>50</v>
      </c>
      <c r="Q4932">
        <v>6.5</v>
      </c>
    </row>
    <row r="4933" spans="1:17" hidden="1" x14ac:dyDescent="0.3">
      <c r="A4933" t="s">
        <v>19229</v>
      </c>
      <c r="B4933" t="s">
        <v>19230</v>
      </c>
      <c r="C4933" s="1" t="str">
        <f t="shared" si="524"/>
        <v>21:0648</v>
      </c>
      <c r="D4933" s="1" t="str">
        <f t="shared" si="528"/>
        <v>21:0198</v>
      </c>
      <c r="E4933" t="s">
        <v>19231</v>
      </c>
      <c r="F4933" t="s">
        <v>19232</v>
      </c>
      <c r="H4933">
        <v>45.695664999999998</v>
      </c>
      <c r="I4933">
        <v>-66.144017300000002</v>
      </c>
      <c r="J4933" s="1" t="str">
        <f t="shared" si="529"/>
        <v>Fluid (stream)</v>
      </c>
      <c r="K4933" s="1" t="str">
        <f t="shared" si="530"/>
        <v>Untreated Water</v>
      </c>
      <c r="L4933">
        <v>6</v>
      </c>
      <c r="M4933" t="s">
        <v>11421</v>
      </c>
      <c r="N4933">
        <v>93</v>
      </c>
      <c r="O4933">
        <v>2.5000000000000001E-2</v>
      </c>
      <c r="P4933">
        <v>20</v>
      </c>
      <c r="Q4933">
        <v>6.3</v>
      </c>
    </row>
    <row r="4934" spans="1:17" hidden="1" x14ac:dyDescent="0.3">
      <c r="A4934" t="s">
        <v>19233</v>
      </c>
      <c r="B4934" t="s">
        <v>19234</v>
      </c>
      <c r="C4934" s="1" t="str">
        <f t="shared" si="524"/>
        <v>21:0648</v>
      </c>
      <c r="D4934" s="1" t="str">
        <f>HYPERLINK("http://geochem.nrcan.gc.ca/cdogs/content/svy/svy_e.htm", "")</f>
        <v/>
      </c>
      <c r="G4934" s="1" t="str">
        <f>HYPERLINK("http://geochem.nrcan.gc.ca/cdogs/content/cr_/cr_00082_e.htm", "82")</f>
        <v>82</v>
      </c>
      <c r="J4934" t="s">
        <v>11453</v>
      </c>
      <c r="K4934" t="s">
        <v>11454</v>
      </c>
      <c r="L4934">
        <v>6</v>
      </c>
      <c r="M4934" t="s">
        <v>11455</v>
      </c>
      <c r="N4934">
        <v>94</v>
      </c>
    </row>
    <row r="4935" spans="1:17" hidden="1" x14ac:dyDescent="0.3">
      <c r="A4935" t="s">
        <v>19235</v>
      </c>
      <c r="B4935" t="s">
        <v>19236</v>
      </c>
      <c r="C4935" s="1" t="str">
        <f t="shared" si="524"/>
        <v>21:0648</v>
      </c>
      <c r="D4935" s="1" t="str">
        <f t="shared" ref="D4935:D4949" si="531">HYPERLINK("http://geochem.nrcan.gc.ca/cdogs/content/svy/svy210198_e.htm", "21:0198")</f>
        <v>21:0198</v>
      </c>
      <c r="E4935" t="s">
        <v>19237</v>
      </c>
      <c r="F4935" t="s">
        <v>19238</v>
      </c>
      <c r="H4935">
        <v>45.694163400000001</v>
      </c>
      <c r="I4935">
        <v>-66.1419231</v>
      </c>
      <c r="J4935" s="1" t="str">
        <f t="shared" ref="J4935:J4949" si="532">HYPERLINK("http://geochem.nrcan.gc.ca/cdogs/content/kwd/kwd020018_e.htm", "Fluid (stream)")</f>
        <v>Fluid (stream)</v>
      </c>
      <c r="K4935" s="1" t="str">
        <f t="shared" ref="K4935:K4949" si="533">HYPERLINK("http://geochem.nrcan.gc.ca/cdogs/content/kwd/kwd080007_e.htm", "Untreated Water")</f>
        <v>Untreated Water</v>
      </c>
      <c r="L4935">
        <v>6</v>
      </c>
      <c r="M4935" t="s">
        <v>11426</v>
      </c>
      <c r="N4935">
        <v>95</v>
      </c>
      <c r="O4935">
        <v>2.5000000000000001E-2</v>
      </c>
      <c r="P4935">
        <v>20</v>
      </c>
      <c r="Q4935">
        <v>6.3</v>
      </c>
    </row>
    <row r="4936" spans="1:17" hidden="1" x14ac:dyDescent="0.3">
      <c r="A4936" t="s">
        <v>19239</v>
      </c>
      <c r="B4936" t="s">
        <v>19240</v>
      </c>
      <c r="C4936" s="1" t="str">
        <f t="shared" si="524"/>
        <v>21:0648</v>
      </c>
      <c r="D4936" s="1" t="str">
        <f t="shared" si="531"/>
        <v>21:0198</v>
      </c>
      <c r="E4936" t="s">
        <v>19241</v>
      </c>
      <c r="F4936" t="s">
        <v>19242</v>
      </c>
      <c r="H4936">
        <v>45.686194299999997</v>
      </c>
      <c r="I4936">
        <v>-66.115296099999995</v>
      </c>
      <c r="J4936" s="1" t="str">
        <f t="shared" si="532"/>
        <v>Fluid (stream)</v>
      </c>
      <c r="K4936" s="1" t="str">
        <f t="shared" si="533"/>
        <v>Untreated Water</v>
      </c>
      <c r="L4936">
        <v>6</v>
      </c>
      <c r="M4936" t="s">
        <v>11440</v>
      </c>
      <c r="N4936">
        <v>96</v>
      </c>
      <c r="O4936">
        <v>2.5000000000000001E-2</v>
      </c>
      <c r="P4936">
        <v>40</v>
      </c>
      <c r="Q4936">
        <v>6.4</v>
      </c>
    </row>
    <row r="4937" spans="1:17" hidden="1" x14ac:dyDescent="0.3">
      <c r="A4937" t="s">
        <v>19243</v>
      </c>
      <c r="B4937" t="s">
        <v>19244</v>
      </c>
      <c r="C4937" s="1" t="str">
        <f t="shared" si="524"/>
        <v>21:0648</v>
      </c>
      <c r="D4937" s="1" t="str">
        <f t="shared" si="531"/>
        <v>21:0198</v>
      </c>
      <c r="E4937" t="s">
        <v>19245</v>
      </c>
      <c r="F4937" t="s">
        <v>19246</v>
      </c>
      <c r="H4937">
        <v>45.680325500000002</v>
      </c>
      <c r="I4937">
        <v>-66.107816099999994</v>
      </c>
      <c r="J4937" s="1" t="str">
        <f t="shared" si="532"/>
        <v>Fluid (stream)</v>
      </c>
      <c r="K4937" s="1" t="str">
        <f t="shared" si="533"/>
        <v>Untreated Water</v>
      </c>
      <c r="L4937">
        <v>6</v>
      </c>
      <c r="M4937" t="s">
        <v>11431</v>
      </c>
      <c r="N4937">
        <v>97</v>
      </c>
      <c r="O4937">
        <v>2.5000000000000001E-2</v>
      </c>
      <c r="P4937">
        <v>30</v>
      </c>
      <c r="Q4937">
        <v>6.6</v>
      </c>
    </row>
    <row r="4938" spans="1:17" hidden="1" x14ac:dyDescent="0.3">
      <c r="A4938" t="s">
        <v>19247</v>
      </c>
      <c r="B4938" t="s">
        <v>19248</v>
      </c>
      <c r="C4938" s="1" t="str">
        <f t="shared" si="524"/>
        <v>21:0648</v>
      </c>
      <c r="D4938" s="1" t="str">
        <f t="shared" si="531"/>
        <v>21:0198</v>
      </c>
      <c r="E4938" t="s">
        <v>19245</v>
      </c>
      <c r="F4938" t="s">
        <v>19249</v>
      </c>
      <c r="H4938">
        <v>45.680325500000002</v>
      </c>
      <c r="I4938">
        <v>-66.107816099999994</v>
      </c>
      <c r="J4938" s="1" t="str">
        <f t="shared" si="532"/>
        <v>Fluid (stream)</v>
      </c>
      <c r="K4938" s="1" t="str">
        <f t="shared" si="533"/>
        <v>Untreated Water</v>
      </c>
      <c r="L4938">
        <v>6</v>
      </c>
      <c r="M4938" t="s">
        <v>11435</v>
      </c>
      <c r="N4938">
        <v>98</v>
      </c>
      <c r="O4938">
        <v>2.5000000000000001E-2</v>
      </c>
      <c r="P4938">
        <v>40</v>
      </c>
      <c r="Q4938">
        <v>6.5</v>
      </c>
    </row>
    <row r="4939" spans="1:17" hidden="1" x14ac:dyDescent="0.3">
      <c r="A4939" t="s">
        <v>19250</v>
      </c>
      <c r="B4939" t="s">
        <v>19251</v>
      </c>
      <c r="C4939" s="1" t="str">
        <f t="shared" si="524"/>
        <v>21:0648</v>
      </c>
      <c r="D4939" s="1" t="str">
        <f t="shared" si="531"/>
        <v>21:0198</v>
      </c>
      <c r="E4939" t="s">
        <v>19252</v>
      </c>
      <c r="F4939" t="s">
        <v>19253</v>
      </c>
      <c r="H4939">
        <v>45.676835599999997</v>
      </c>
      <c r="I4939">
        <v>-66.104362199999997</v>
      </c>
      <c r="J4939" s="1" t="str">
        <f t="shared" si="532"/>
        <v>Fluid (stream)</v>
      </c>
      <c r="K4939" s="1" t="str">
        <f t="shared" si="533"/>
        <v>Untreated Water</v>
      </c>
      <c r="L4939">
        <v>6</v>
      </c>
      <c r="M4939" t="s">
        <v>11445</v>
      </c>
      <c r="N4939">
        <v>99</v>
      </c>
      <c r="O4939">
        <v>2.5000000000000001E-2</v>
      </c>
      <c r="P4939">
        <v>30</v>
      </c>
      <c r="Q4939">
        <v>6.5</v>
      </c>
    </row>
    <row r="4940" spans="1:17" hidden="1" x14ac:dyDescent="0.3">
      <c r="A4940" t="s">
        <v>19254</v>
      </c>
      <c r="B4940" t="s">
        <v>19255</v>
      </c>
      <c r="C4940" s="1" t="str">
        <f t="shared" si="524"/>
        <v>21:0648</v>
      </c>
      <c r="D4940" s="1" t="str">
        <f t="shared" si="531"/>
        <v>21:0198</v>
      </c>
      <c r="E4940" t="s">
        <v>19256</v>
      </c>
      <c r="F4940" t="s">
        <v>19257</v>
      </c>
      <c r="H4940">
        <v>45.6585173</v>
      </c>
      <c r="I4940">
        <v>-66.1114295</v>
      </c>
      <c r="J4940" s="1" t="str">
        <f t="shared" si="532"/>
        <v>Fluid (stream)</v>
      </c>
      <c r="K4940" s="1" t="str">
        <f t="shared" si="533"/>
        <v>Untreated Water</v>
      </c>
      <c r="L4940">
        <v>6</v>
      </c>
      <c r="M4940" t="s">
        <v>11450</v>
      </c>
      <c r="N4940">
        <v>100</v>
      </c>
      <c r="O4940">
        <v>2.5000000000000001E-2</v>
      </c>
      <c r="P4940">
        <v>30</v>
      </c>
      <c r="Q4940">
        <v>6.2</v>
      </c>
    </row>
    <row r="4941" spans="1:17" hidden="1" x14ac:dyDescent="0.3">
      <c r="A4941" t="s">
        <v>19258</v>
      </c>
      <c r="B4941" t="s">
        <v>19259</v>
      </c>
      <c r="C4941" s="1" t="str">
        <f t="shared" si="524"/>
        <v>21:0648</v>
      </c>
      <c r="D4941" s="1" t="str">
        <f t="shared" si="531"/>
        <v>21:0198</v>
      </c>
      <c r="E4941" t="s">
        <v>19260</v>
      </c>
      <c r="F4941" t="s">
        <v>19261</v>
      </c>
      <c r="H4941">
        <v>45.6329517</v>
      </c>
      <c r="I4941">
        <v>-66.116323100000002</v>
      </c>
      <c r="J4941" s="1" t="str">
        <f t="shared" si="532"/>
        <v>Fluid (stream)</v>
      </c>
      <c r="K4941" s="1" t="str">
        <f t="shared" si="533"/>
        <v>Untreated Water</v>
      </c>
      <c r="L4941">
        <v>6</v>
      </c>
      <c r="M4941" t="s">
        <v>11460</v>
      </c>
      <c r="N4941">
        <v>101</v>
      </c>
      <c r="O4941">
        <v>0.74</v>
      </c>
      <c r="P4941">
        <v>370</v>
      </c>
      <c r="Q4941">
        <v>7.3</v>
      </c>
    </row>
    <row r="4942" spans="1:17" hidden="1" x14ac:dyDescent="0.3">
      <c r="A4942" t="s">
        <v>19262</v>
      </c>
      <c r="B4942" t="s">
        <v>19263</v>
      </c>
      <c r="C4942" s="1" t="str">
        <f t="shared" si="524"/>
        <v>21:0648</v>
      </c>
      <c r="D4942" s="1" t="str">
        <f t="shared" si="531"/>
        <v>21:0198</v>
      </c>
      <c r="E4942" t="s">
        <v>19264</v>
      </c>
      <c r="F4942" t="s">
        <v>19265</v>
      </c>
      <c r="H4942">
        <v>45.632386199999999</v>
      </c>
      <c r="I4942">
        <v>-66.123883199999995</v>
      </c>
      <c r="J4942" s="1" t="str">
        <f t="shared" si="532"/>
        <v>Fluid (stream)</v>
      </c>
      <c r="K4942" s="1" t="str">
        <f t="shared" si="533"/>
        <v>Untreated Water</v>
      </c>
      <c r="L4942">
        <v>6</v>
      </c>
      <c r="M4942" t="s">
        <v>11465</v>
      </c>
      <c r="N4942">
        <v>102</v>
      </c>
    </row>
    <row r="4943" spans="1:17" hidden="1" x14ac:dyDescent="0.3">
      <c r="A4943" t="s">
        <v>19266</v>
      </c>
      <c r="B4943" t="s">
        <v>19267</v>
      </c>
      <c r="C4943" s="1" t="str">
        <f t="shared" si="524"/>
        <v>21:0648</v>
      </c>
      <c r="D4943" s="1" t="str">
        <f t="shared" si="531"/>
        <v>21:0198</v>
      </c>
      <c r="E4943" t="s">
        <v>19268</v>
      </c>
      <c r="F4943" t="s">
        <v>19269</v>
      </c>
      <c r="H4943">
        <v>45.571442300000001</v>
      </c>
      <c r="I4943">
        <v>-66.005602600000003</v>
      </c>
      <c r="J4943" s="1" t="str">
        <f t="shared" si="532"/>
        <v>Fluid (stream)</v>
      </c>
      <c r="K4943" s="1" t="str">
        <f t="shared" si="533"/>
        <v>Untreated Water</v>
      </c>
      <c r="L4943">
        <v>6</v>
      </c>
      <c r="M4943" t="s">
        <v>11470</v>
      </c>
      <c r="N4943">
        <v>103</v>
      </c>
      <c r="O4943">
        <v>2.5000000000000001E-2</v>
      </c>
      <c r="P4943">
        <v>40</v>
      </c>
      <c r="Q4943">
        <v>6.2</v>
      </c>
    </row>
    <row r="4944" spans="1:17" hidden="1" x14ac:dyDescent="0.3">
      <c r="A4944" t="s">
        <v>19270</v>
      </c>
      <c r="B4944" t="s">
        <v>19271</v>
      </c>
      <c r="C4944" s="1" t="str">
        <f t="shared" si="524"/>
        <v>21:0648</v>
      </c>
      <c r="D4944" s="1" t="str">
        <f t="shared" si="531"/>
        <v>21:0198</v>
      </c>
      <c r="E4944" t="s">
        <v>19272</v>
      </c>
      <c r="F4944" t="s">
        <v>19273</v>
      </c>
      <c r="H4944">
        <v>45.669000799999999</v>
      </c>
      <c r="I4944">
        <v>-66.060512399999993</v>
      </c>
      <c r="J4944" s="1" t="str">
        <f t="shared" si="532"/>
        <v>Fluid (stream)</v>
      </c>
      <c r="K4944" s="1" t="str">
        <f t="shared" si="533"/>
        <v>Untreated Water</v>
      </c>
      <c r="L4944">
        <v>6</v>
      </c>
      <c r="M4944" t="s">
        <v>11475</v>
      </c>
      <c r="N4944">
        <v>104</v>
      </c>
      <c r="O4944">
        <v>1.04</v>
      </c>
      <c r="P4944">
        <v>80</v>
      </c>
      <c r="Q4944">
        <v>6.7</v>
      </c>
    </row>
    <row r="4945" spans="1:17" hidden="1" x14ac:dyDescent="0.3">
      <c r="A4945" t="s">
        <v>19274</v>
      </c>
      <c r="B4945" t="s">
        <v>19275</v>
      </c>
      <c r="C4945" s="1" t="str">
        <f t="shared" si="524"/>
        <v>21:0648</v>
      </c>
      <c r="D4945" s="1" t="str">
        <f t="shared" si="531"/>
        <v>21:0198</v>
      </c>
      <c r="E4945" t="s">
        <v>19276</v>
      </c>
      <c r="F4945" t="s">
        <v>19277</v>
      </c>
      <c r="H4945">
        <v>45.664873800000002</v>
      </c>
      <c r="I4945">
        <v>-66.050561200000004</v>
      </c>
      <c r="J4945" s="1" t="str">
        <f t="shared" si="532"/>
        <v>Fluid (stream)</v>
      </c>
      <c r="K4945" s="1" t="str">
        <f t="shared" si="533"/>
        <v>Untreated Water</v>
      </c>
      <c r="L4945">
        <v>6</v>
      </c>
      <c r="M4945" t="s">
        <v>11480</v>
      </c>
      <c r="N4945">
        <v>105</v>
      </c>
      <c r="O4945">
        <v>1.1200000000000001</v>
      </c>
      <c r="P4945">
        <v>140</v>
      </c>
      <c r="Q4945">
        <v>7.2</v>
      </c>
    </row>
    <row r="4946" spans="1:17" hidden="1" x14ac:dyDescent="0.3">
      <c r="A4946" t="s">
        <v>19278</v>
      </c>
      <c r="B4946" t="s">
        <v>19279</v>
      </c>
      <c r="C4946" s="1" t="str">
        <f t="shared" si="524"/>
        <v>21:0648</v>
      </c>
      <c r="D4946" s="1" t="str">
        <f t="shared" si="531"/>
        <v>21:0198</v>
      </c>
      <c r="E4946" t="s">
        <v>19280</v>
      </c>
      <c r="F4946" t="s">
        <v>19281</v>
      </c>
      <c r="H4946">
        <v>45.680708699999997</v>
      </c>
      <c r="I4946">
        <v>-66.012541299999995</v>
      </c>
      <c r="J4946" s="1" t="str">
        <f t="shared" si="532"/>
        <v>Fluid (stream)</v>
      </c>
      <c r="K4946" s="1" t="str">
        <f t="shared" si="533"/>
        <v>Untreated Water</v>
      </c>
      <c r="L4946">
        <v>6</v>
      </c>
      <c r="M4946" t="s">
        <v>12548</v>
      </c>
      <c r="N4946">
        <v>106</v>
      </c>
      <c r="O4946">
        <v>0.84</v>
      </c>
      <c r="P4946">
        <v>60</v>
      </c>
      <c r="Q4946">
        <v>7.5</v>
      </c>
    </row>
    <row r="4947" spans="1:17" hidden="1" x14ac:dyDescent="0.3">
      <c r="A4947" t="s">
        <v>19282</v>
      </c>
      <c r="B4947" t="s">
        <v>19283</v>
      </c>
      <c r="C4947" s="1" t="str">
        <f t="shared" si="524"/>
        <v>21:0648</v>
      </c>
      <c r="D4947" s="1" t="str">
        <f t="shared" si="531"/>
        <v>21:0198</v>
      </c>
      <c r="E4947" t="s">
        <v>19284</v>
      </c>
      <c r="F4947" t="s">
        <v>19285</v>
      </c>
      <c r="H4947">
        <v>45.361729799999999</v>
      </c>
      <c r="I4947">
        <v>-66.474236899999994</v>
      </c>
      <c r="J4947" s="1" t="str">
        <f t="shared" si="532"/>
        <v>Fluid (stream)</v>
      </c>
      <c r="K4947" s="1" t="str">
        <f t="shared" si="533"/>
        <v>Untreated Water</v>
      </c>
      <c r="L4947">
        <v>7</v>
      </c>
      <c r="M4947" t="s">
        <v>11392</v>
      </c>
      <c r="N4947">
        <v>107</v>
      </c>
      <c r="O4947">
        <v>0.45</v>
      </c>
      <c r="P4947">
        <v>380</v>
      </c>
      <c r="Q4947">
        <v>5.9</v>
      </c>
    </row>
    <row r="4948" spans="1:17" hidden="1" x14ac:dyDescent="0.3">
      <c r="A4948" t="s">
        <v>19286</v>
      </c>
      <c r="B4948" t="s">
        <v>19287</v>
      </c>
      <c r="C4948" s="1" t="str">
        <f t="shared" si="524"/>
        <v>21:0648</v>
      </c>
      <c r="D4948" s="1" t="str">
        <f t="shared" si="531"/>
        <v>21:0198</v>
      </c>
      <c r="E4948" t="s">
        <v>19288</v>
      </c>
      <c r="F4948" t="s">
        <v>19289</v>
      </c>
      <c r="H4948">
        <v>45.351114600000002</v>
      </c>
      <c r="I4948">
        <v>-66.482279399999996</v>
      </c>
      <c r="J4948" s="1" t="str">
        <f t="shared" si="532"/>
        <v>Fluid (stream)</v>
      </c>
      <c r="K4948" s="1" t="str">
        <f t="shared" si="533"/>
        <v>Untreated Water</v>
      </c>
      <c r="L4948">
        <v>7</v>
      </c>
      <c r="M4948" t="s">
        <v>11397</v>
      </c>
      <c r="N4948">
        <v>108</v>
      </c>
      <c r="O4948">
        <v>0.24</v>
      </c>
      <c r="P4948">
        <v>270</v>
      </c>
      <c r="Q4948">
        <v>5.7</v>
      </c>
    </row>
    <row r="4949" spans="1:17" hidden="1" x14ac:dyDescent="0.3">
      <c r="A4949" t="s">
        <v>19290</v>
      </c>
      <c r="B4949" t="s">
        <v>19291</v>
      </c>
      <c r="C4949" s="1" t="str">
        <f t="shared" si="524"/>
        <v>21:0648</v>
      </c>
      <c r="D4949" s="1" t="str">
        <f t="shared" si="531"/>
        <v>21:0198</v>
      </c>
      <c r="E4949" t="s">
        <v>19292</v>
      </c>
      <c r="F4949" t="s">
        <v>19293</v>
      </c>
      <c r="H4949">
        <v>45.351390199999997</v>
      </c>
      <c r="I4949">
        <v>-66.479267199999995</v>
      </c>
      <c r="J4949" s="1" t="str">
        <f t="shared" si="532"/>
        <v>Fluid (stream)</v>
      </c>
      <c r="K4949" s="1" t="str">
        <f t="shared" si="533"/>
        <v>Untreated Water</v>
      </c>
      <c r="L4949">
        <v>7</v>
      </c>
      <c r="M4949" t="s">
        <v>11402</v>
      </c>
      <c r="N4949">
        <v>109</v>
      </c>
      <c r="O4949">
        <v>0.4</v>
      </c>
      <c r="P4949">
        <v>230</v>
      </c>
      <c r="Q4949">
        <v>5.4</v>
      </c>
    </row>
    <row r="4950" spans="1:17" hidden="1" x14ac:dyDescent="0.3">
      <c r="A4950" t="s">
        <v>19294</v>
      </c>
      <c r="B4950" t="s">
        <v>19295</v>
      </c>
      <c r="C4950" s="1" t="str">
        <f t="shared" si="524"/>
        <v>21:0648</v>
      </c>
      <c r="D4950" s="1" t="str">
        <f>HYPERLINK("http://geochem.nrcan.gc.ca/cdogs/content/svy/svy_e.htm", "")</f>
        <v/>
      </c>
      <c r="G4950" s="1" t="str">
        <f>HYPERLINK("http://geochem.nrcan.gc.ca/cdogs/content/cr_/cr_00082_e.htm", "82")</f>
        <v>82</v>
      </c>
      <c r="J4950" t="s">
        <v>11453</v>
      </c>
      <c r="K4950" t="s">
        <v>11454</v>
      </c>
      <c r="L4950">
        <v>7</v>
      </c>
      <c r="M4950" t="s">
        <v>11455</v>
      </c>
      <c r="N4950">
        <v>110</v>
      </c>
      <c r="O4950">
        <v>1</v>
      </c>
      <c r="P4950">
        <v>330</v>
      </c>
      <c r="Q4950">
        <v>7.3</v>
      </c>
    </row>
    <row r="4951" spans="1:17" hidden="1" x14ac:dyDescent="0.3">
      <c r="A4951" t="s">
        <v>19296</v>
      </c>
      <c r="B4951" t="s">
        <v>19297</v>
      </c>
      <c r="C4951" s="1" t="str">
        <f t="shared" si="524"/>
        <v>21:0648</v>
      </c>
      <c r="D4951" s="1" t="str">
        <f t="shared" ref="D4951:D4966" si="534">HYPERLINK("http://geochem.nrcan.gc.ca/cdogs/content/svy/svy210198_e.htm", "21:0198")</f>
        <v>21:0198</v>
      </c>
      <c r="E4951" t="s">
        <v>19298</v>
      </c>
      <c r="F4951" t="s">
        <v>19299</v>
      </c>
      <c r="H4951">
        <v>45.339896000000003</v>
      </c>
      <c r="I4951">
        <v>-66.473191499999999</v>
      </c>
      <c r="J4951" s="1" t="str">
        <f t="shared" ref="J4951:J4966" si="535">HYPERLINK("http://geochem.nrcan.gc.ca/cdogs/content/kwd/kwd020018_e.htm", "Fluid (stream)")</f>
        <v>Fluid (stream)</v>
      </c>
      <c r="K4951" s="1" t="str">
        <f t="shared" ref="K4951:K4966" si="536">HYPERLINK("http://geochem.nrcan.gc.ca/cdogs/content/kwd/kwd080007_e.htm", "Untreated Water")</f>
        <v>Untreated Water</v>
      </c>
      <c r="L4951">
        <v>7</v>
      </c>
      <c r="M4951" t="s">
        <v>11411</v>
      </c>
      <c r="N4951">
        <v>111</v>
      </c>
      <c r="O4951">
        <v>0.7</v>
      </c>
      <c r="P4951">
        <v>260</v>
      </c>
      <c r="Q4951">
        <v>5.2</v>
      </c>
    </row>
    <row r="4952" spans="1:17" hidden="1" x14ac:dyDescent="0.3">
      <c r="A4952" t="s">
        <v>19300</v>
      </c>
      <c r="B4952" t="s">
        <v>19301</v>
      </c>
      <c r="C4952" s="1" t="str">
        <f t="shared" si="524"/>
        <v>21:0648</v>
      </c>
      <c r="D4952" s="1" t="str">
        <f t="shared" si="534"/>
        <v>21:0198</v>
      </c>
      <c r="E4952" t="s">
        <v>19302</v>
      </c>
      <c r="F4952" t="s">
        <v>19303</v>
      </c>
      <c r="H4952">
        <v>45.338150599999999</v>
      </c>
      <c r="I4952">
        <v>-66.458629999999999</v>
      </c>
      <c r="J4952" s="1" t="str">
        <f t="shared" si="535"/>
        <v>Fluid (stream)</v>
      </c>
      <c r="K4952" s="1" t="str">
        <f t="shared" si="536"/>
        <v>Untreated Water</v>
      </c>
      <c r="L4952">
        <v>7</v>
      </c>
      <c r="M4952" t="s">
        <v>11416</v>
      </c>
      <c r="N4952">
        <v>112</v>
      </c>
      <c r="O4952">
        <v>0.97</v>
      </c>
      <c r="P4952">
        <v>400</v>
      </c>
      <c r="Q4952">
        <v>5.8</v>
      </c>
    </row>
    <row r="4953" spans="1:17" hidden="1" x14ac:dyDescent="0.3">
      <c r="A4953" t="s">
        <v>19304</v>
      </c>
      <c r="B4953" t="s">
        <v>19305</v>
      </c>
      <c r="C4953" s="1" t="str">
        <f t="shared" si="524"/>
        <v>21:0648</v>
      </c>
      <c r="D4953" s="1" t="str">
        <f t="shared" si="534"/>
        <v>21:0198</v>
      </c>
      <c r="E4953" t="s">
        <v>19306</v>
      </c>
      <c r="F4953" t="s">
        <v>19307</v>
      </c>
      <c r="H4953">
        <v>45.335800599999999</v>
      </c>
      <c r="I4953">
        <v>-66.459411500000002</v>
      </c>
      <c r="J4953" s="1" t="str">
        <f t="shared" si="535"/>
        <v>Fluid (stream)</v>
      </c>
      <c r="K4953" s="1" t="str">
        <f t="shared" si="536"/>
        <v>Untreated Water</v>
      </c>
      <c r="L4953">
        <v>7</v>
      </c>
      <c r="M4953" t="s">
        <v>11421</v>
      </c>
      <c r="N4953">
        <v>113</v>
      </c>
      <c r="O4953">
        <v>0.56999999999999995</v>
      </c>
      <c r="P4953">
        <v>290</v>
      </c>
      <c r="Q4953">
        <v>5.7</v>
      </c>
    </row>
    <row r="4954" spans="1:17" hidden="1" x14ac:dyDescent="0.3">
      <c r="A4954" t="s">
        <v>19308</v>
      </c>
      <c r="B4954" t="s">
        <v>19309</v>
      </c>
      <c r="C4954" s="1" t="str">
        <f t="shared" si="524"/>
        <v>21:0648</v>
      </c>
      <c r="D4954" s="1" t="str">
        <f t="shared" si="534"/>
        <v>21:0198</v>
      </c>
      <c r="E4954" t="s">
        <v>19310</v>
      </c>
      <c r="F4954" t="s">
        <v>19311</v>
      </c>
      <c r="H4954">
        <v>45.473329499999998</v>
      </c>
      <c r="I4954">
        <v>-66.460862500000005</v>
      </c>
      <c r="J4954" s="1" t="str">
        <f t="shared" si="535"/>
        <v>Fluid (stream)</v>
      </c>
      <c r="K4954" s="1" t="str">
        <f t="shared" si="536"/>
        <v>Untreated Water</v>
      </c>
      <c r="L4954">
        <v>7</v>
      </c>
      <c r="M4954" t="s">
        <v>11431</v>
      </c>
      <c r="N4954">
        <v>114</v>
      </c>
      <c r="O4954">
        <v>1.58</v>
      </c>
      <c r="P4954">
        <v>500</v>
      </c>
      <c r="Q4954">
        <v>5.3</v>
      </c>
    </row>
    <row r="4955" spans="1:17" hidden="1" x14ac:dyDescent="0.3">
      <c r="A4955" t="s">
        <v>19312</v>
      </c>
      <c r="B4955" t="s">
        <v>19313</v>
      </c>
      <c r="C4955" s="1" t="str">
        <f t="shared" si="524"/>
        <v>21:0648</v>
      </c>
      <c r="D4955" s="1" t="str">
        <f t="shared" si="534"/>
        <v>21:0198</v>
      </c>
      <c r="E4955" t="s">
        <v>19310</v>
      </c>
      <c r="F4955" t="s">
        <v>19314</v>
      </c>
      <c r="H4955">
        <v>45.473329499999998</v>
      </c>
      <c r="I4955">
        <v>-66.460862500000005</v>
      </c>
      <c r="J4955" s="1" t="str">
        <f t="shared" si="535"/>
        <v>Fluid (stream)</v>
      </c>
      <c r="K4955" s="1" t="str">
        <f t="shared" si="536"/>
        <v>Untreated Water</v>
      </c>
      <c r="L4955">
        <v>7</v>
      </c>
      <c r="M4955" t="s">
        <v>11435</v>
      </c>
      <c r="N4955">
        <v>115</v>
      </c>
      <c r="O4955">
        <v>1.5</v>
      </c>
      <c r="P4955">
        <v>510</v>
      </c>
      <c r="Q4955">
        <v>5.3</v>
      </c>
    </row>
    <row r="4956" spans="1:17" hidden="1" x14ac:dyDescent="0.3">
      <c r="A4956" t="s">
        <v>19315</v>
      </c>
      <c r="B4956" t="s">
        <v>19316</v>
      </c>
      <c r="C4956" s="1" t="str">
        <f t="shared" si="524"/>
        <v>21:0648</v>
      </c>
      <c r="D4956" s="1" t="str">
        <f t="shared" si="534"/>
        <v>21:0198</v>
      </c>
      <c r="E4956" t="s">
        <v>19317</v>
      </c>
      <c r="F4956" t="s">
        <v>19318</v>
      </c>
      <c r="H4956">
        <v>45.407082600000003</v>
      </c>
      <c r="I4956">
        <v>-66.494834499999996</v>
      </c>
      <c r="J4956" s="1" t="str">
        <f t="shared" si="535"/>
        <v>Fluid (stream)</v>
      </c>
      <c r="K4956" s="1" t="str">
        <f t="shared" si="536"/>
        <v>Untreated Water</v>
      </c>
      <c r="L4956">
        <v>7</v>
      </c>
      <c r="M4956" t="s">
        <v>11426</v>
      </c>
      <c r="N4956">
        <v>116</v>
      </c>
      <c r="O4956">
        <v>0.39</v>
      </c>
      <c r="P4956">
        <v>650</v>
      </c>
      <c r="Q4956">
        <v>6</v>
      </c>
    </row>
    <row r="4957" spans="1:17" hidden="1" x14ac:dyDescent="0.3">
      <c r="A4957" t="s">
        <v>19319</v>
      </c>
      <c r="B4957" t="s">
        <v>19320</v>
      </c>
      <c r="C4957" s="1" t="str">
        <f t="shared" si="524"/>
        <v>21:0648</v>
      </c>
      <c r="D4957" s="1" t="str">
        <f t="shared" si="534"/>
        <v>21:0198</v>
      </c>
      <c r="E4957" t="s">
        <v>19321</v>
      </c>
      <c r="F4957" t="s">
        <v>19322</v>
      </c>
      <c r="H4957">
        <v>45.4050856</v>
      </c>
      <c r="I4957">
        <v>-66.495715000000004</v>
      </c>
      <c r="J4957" s="1" t="str">
        <f t="shared" si="535"/>
        <v>Fluid (stream)</v>
      </c>
      <c r="K4957" s="1" t="str">
        <f t="shared" si="536"/>
        <v>Untreated Water</v>
      </c>
      <c r="L4957">
        <v>7</v>
      </c>
      <c r="M4957" t="s">
        <v>11440</v>
      </c>
      <c r="N4957">
        <v>117</v>
      </c>
      <c r="O4957">
        <v>0.98</v>
      </c>
      <c r="P4957">
        <v>540</v>
      </c>
      <c r="Q4957">
        <v>6.2</v>
      </c>
    </row>
    <row r="4958" spans="1:17" hidden="1" x14ac:dyDescent="0.3">
      <c r="A4958" t="s">
        <v>19323</v>
      </c>
      <c r="B4958" t="s">
        <v>19324</v>
      </c>
      <c r="C4958" s="1" t="str">
        <f t="shared" si="524"/>
        <v>21:0648</v>
      </c>
      <c r="D4958" s="1" t="str">
        <f t="shared" si="534"/>
        <v>21:0198</v>
      </c>
      <c r="E4958" t="s">
        <v>19325</v>
      </c>
      <c r="F4958" t="s">
        <v>19326</v>
      </c>
      <c r="H4958">
        <v>45.402815199999999</v>
      </c>
      <c r="I4958">
        <v>-66.479255300000005</v>
      </c>
      <c r="J4958" s="1" t="str">
        <f t="shared" si="535"/>
        <v>Fluid (stream)</v>
      </c>
      <c r="K4958" s="1" t="str">
        <f t="shared" si="536"/>
        <v>Untreated Water</v>
      </c>
      <c r="L4958">
        <v>7</v>
      </c>
      <c r="M4958" t="s">
        <v>11445</v>
      </c>
      <c r="N4958">
        <v>118</v>
      </c>
      <c r="O4958">
        <v>0.62</v>
      </c>
      <c r="P4958">
        <v>810</v>
      </c>
      <c r="Q4958">
        <v>6.2</v>
      </c>
    </row>
    <row r="4959" spans="1:17" hidden="1" x14ac:dyDescent="0.3">
      <c r="A4959" t="s">
        <v>19327</v>
      </c>
      <c r="B4959" t="s">
        <v>19328</v>
      </c>
      <c r="C4959" s="1" t="str">
        <f t="shared" si="524"/>
        <v>21:0648</v>
      </c>
      <c r="D4959" s="1" t="str">
        <f t="shared" si="534"/>
        <v>21:0198</v>
      </c>
      <c r="E4959" t="s">
        <v>19329</v>
      </c>
      <c r="F4959" t="s">
        <v>19330</v>
      </c>
      <c r="H4959">
        <v>45.381908299999999</v>
      </c>
      <c r="I4959">
        <v>-66.443768899999995</v>
      </c>
      <c r="J4959" s="1" t="str">
        <f t="shared" si="535"/>
        <v>Fluid (stream)</v>
      </c>
      <c r="K4959" s="1" t="str">
        <f t="shared" si="536"/>
        <v>Untreated Water</v>
      </c>
      <c r="L4959">
        <v>7</v>
      </c>
      <c r="M4959" t="s">
        <v>11450</v>
      </c>
      <c r="N4959">
        <v>119</v>
      </c>
      <c r="O4959">
        <v>2.37</v>
      </c>
      <c r="P4959">
        <v>540</v>
      </c>
      <c r="Q4959">
        <v>5.9</v>
      </c>
    </row>
    <row r="4960" spans="1:17" hidden="1" x14ac:dyDescent="0.3">
      <c r="A4960" t="s">
        <v>19331</v>
      </c>
      <c r="B4960" t="s">
        <v>19332</v>
      </c>
      <c r="C4960" s="1" t="str">
        <f t="shared" si="524"/>
        <v>21:0648</v>
      </c>
      <c r="D4960" s="1" t="str">
        <f t="shared" si="534"/>
        <v>21:0198</v>
      </c>
      <c r="E4960" t="s">
        <v>19333</v>
      </c>
      <c r="F4960" t="s">
        <v>19334</v>
      </c>
      <c r="H4960">
        <v>45.380234199999997</v>
      </c>
      <c r="I4960">
        <v>-66.442171200000004</v>
      </c>
      <c r="J4960" s="1" t="str">
        <f t="shared" si="535"/>
        <v>Fluid (stream)</v>
      </c>
      <c r="K4960" s="1" t="str">
        <f t="shared" si="536"/>
        <v>Untreated Water</v>
      </c>
      <c r="L4960">
        <v>7</v>
      </c>
      <c r="M4960" t="s">
        <v>11460</v>
      </c>
      <c r="N4960">
        <v>120</v>
      </c>
      <c r="O4960">
        <v>0.64</v>
      </c>
      <c r="P4960">
        <v>270</v>
      </c>
      <c r="Q4960">
        <v>5.6</v>
      </c>
    </row>
    <row r="4961" spans="1:17" hidden="1" x14ac:dyDescent="0.3">
      <c r="A4961" t="s">
        <v>19335</v>
      </c>
      <c r="B4961" t="s">
        <v>19336</v>
      </c>
      <c r="C4961" s="1" t="str">
        <f t="shared" si="524"/>
        <v>21:0648</v>
      </c>
      <c r="D4961" s="1" t="str">
        <f t="shared" si="534"/>
        <v>21:0198</v>
      </c>
      <c r="E4961" t="s">
        <v>19337</v>
      </c>
      <c r="F4961" t="s">
        <v>19338</v>
      </c>
      <c r="H4961">
        <v>45.369285300000001</v>
      </c>
      <c r="I4961">
        <v>-66.447262199999997</v>
      </c>
      <c r="J4961" s="1" t="str">
        <f t="shared" si="535"/>
        <v>Fluid (stream)</v>
      </c>
      <c r="K4961" s="1" t="str">
        <f t="shared" si="536"/>
        <v>Untreated Water</v>
      </c>
      <c r="L4961">
        <v>7</v>
      </c>
      <c r="M4961" t="s">
        <v>11465</v>
      </c>
      <c r="N4961">
        <v>121</v>
      </c>
      <c r="O4961">
        <v>0.69</v>
      </c>
      <c r="P4961">
        <v>260</v>
      </c>
      <c r="Q4961">
        <v>5.2</v>
      </c>
    </row>
    <row r="4962" spans="1:17" hidden="1" x14ac:dyDescent="0.3">
      <c r="A4962" t="s">
        <v>19339</v>
      </c>
      <c r="B4962" t="s">
        <v>19340</v>
      </c>
      <c r="C4962" s="1" t="str">
        <f t="shared" si="524"/>
        <v>21:0648</v>
      </c>
      <c r="D4962" s="1" t="str">
        <f t="shared" si="534"/>
        <v>21:0198</v>
      </c>
      <c r="E4962" t="s">
        <v>19341</v>
      </c>
      <c r="F4962" t="s">
        <v>19342</v>
      </c>
      <c r="H4962">
        <v>45.354483600000002</v>
      </c>
      <c r="I4962">
        <v>-66.436272000000002</v>
      </c>
      <c r="J4962" s="1" t="str">
        <f t="shared" si="535"/>
        <v>Fluid (stream)</v>
      </c>
      <c r="K4962" s="1" t="str">
        <f t="shared" si="536"/>
        <v>Untreated Water</v>
      </c>
      <c r="L4962">
        <v>7</v>
      </c>
      <c r="M4962" t="s">
        <v>11470</v>
      </c>
      <c r="N4962">
        <v>122</v>
      </c>
      <c r="O4962">
        <v>0.63</v>
      </c>
      <c r="P4962">
        <v>310</v>
      </c>
      <c r="Q4962">
        <v>5.5</v>
      </c>
    </row>
    <row r="4963" spans="1:17" hidden="1" x14ac:dyDescent="0.3">
      <c r="A4963" t="s">
        <v>19343</v>
      </c>
      <c r="B4963" t="s">
        <v>19344</v>
      </c>
      <c r="C4963" s="1" t="str">
        <f t="shared" si="524"/>
        <v>21:0648</v>
      </c>
      <c r="D4963" s="1" t="str">
        <f t="shared" si="534"/>
        <v>21:0198</v>
      </c>
      <c r="E4963" t="s">
        <v>19345</v>
      </c>
      <c r="F4963" t="s">
        <v>19346</v>
      </c>
      <c r="H4963">
        <v>45.354012699999998</v>
      </c>
      <c r="I4963">
        <v>-66.432539899999995</v>
      </c>
      <c r="J4963" s="1" t="str">
        <f t="shared" si="535"/>
        <v>Fluid (stream)</v>
      </c>
      <c r="K4963" s="1" t="str">
        <f t="shared" si="536"/>
        <v>Untreated Water</v>
      </c>
      <c r="L4963">
        <v>7</v>
      </c>
      <c r="M4963" t="s">
        <v>11475</v>
      </c>
      <c r="N4963">
        <v>123</v>
      </c>
      <c r="O4963">
        <v>0.31</v>
      </c>
      <c r="P4963">
        <v>250</v>
      </c>
      <c r="Q4963">
        <v>5.3</v>
      </c>
    </row>
    <row r="4964" spans="1:17" hidden="1" x14ac:dyDescent="0.3">
      <c r="A4964" t="s">
        <v>19347</v>
      </c>
      <c r="B4964" t="s">
        <v>19348</v>
      </c>
      <c r="C4964" s="1" t="str">
        <f t="shared" si="524"/>
        <v>21:0648</v>
      </c>
      <c r="D4964" s="1" t="str">
        <f t="shared" si="534"/>
        <v>21:0198</v>
      </c>
      <c r="E4964" t="s">
        <v>19349</v>
      </c>
      <c r="F4964" t="s">
        <v>19350</v>
      </c>
      <c r="H4964">
        <v>45.357498999999997</v>
      </c>
      <c r="I4964">
        <v>-66.417891100000006</v>
      </c>
      <c r="J4964" s="1" t="str">
        <f t="shared" si="535"/>
        <v>Fluid (stream)</v>
      </c>
      <c r="K4964" s="1" t="str">
        <f t="shared" si="536"/>
        <v>Untreated Water</v>
      </c>
      <c r="L4964">
        <v>7</v>
      </c>
      <c r="M4964" t="s">
        <v>11480</v>
      </c>
      <c r="N4964">
        <v>124</v>
      </c>
      <c r="O4964">
        <v>0.64</v>
      </c>
      <c r="P4964">
        <v>610</v>
      </c>
      <c r="Q4964">
        <v>6</v>
      </c>
    </row>
    <row r="4965" spans="1:17" hidden="1" x14ac:dyDescent="0.3">
      <c r="A4965" t="s">
        <v>19351</v>
      </c>
      <c r="B4965" t="s">
        <v>19352</v>
      </c>
      <c r="C4965" s="1" t="str">
        <f t="shared" si="524"/>
        <v>21:0648</v>
      </c>
      <c r="D4965" s="1" t="str">
        <f t="shared" si="534"/>
        <v>21:0198</v>
      </c>
      <c r="E4965" t="s">
        <v>19353</v>
      </c>
      <c r="F4965" t="s">
        <v>19354</v>
      </c>
      <c r="H4965">
        <v>45.357000300000003</v>
      </c>
      <c r="I4965">
        <v>-66.415347600000004</v>
      </c>
      <c r="J4965" s="1" t="str">
        <f t="shared" si="535"/>
        <v>Fluid (stream)</v>
      </c>
      <c r="K4965" s="1" t="str">
        <f t="shared" si="536"/>
        <v>Untreated Water</v>
      </c>
      <c r="L4965">
        <v>7</v>
      </c>
      <c r="M4965" t="s">
        <v>12548</v>
      </c>
      <c r="N4965">
        <v>125</v>
      </c>
      <c r="O4965">
        <v>0.12</v>
      </c>
      <c r="P4965">
        <v>230</v>
      </c>
      <c r="Q4965">
        <v>4.9000000000000004</v>
      </c>
    </row>
    <row r="4966" spans="1:17" hidden="1" x14ac:dyDescent="0.3">
      <c r="A4966" t="s">
        <v>19355</v>
      </c>
      <c r="B4966" t="s">
        <v>19356</v>
      </c>
      <c r="C4966" s="1" t="str">
        <f t="shared" si="524"/>
        <v>21:0648</v>
      </c>
      <c r="D4966" s="1" t="str">
        <f t="shared" si="534"/>
        <v>21:0198</v>
      </c>
      <c r="E4966" t="s">
        <v>19357</v>
      </c>
      <c r="F4966" t="s">
        <v>19358</v>
      </c>
      <c r="H4966">
        <v>45.382657899999998</v>
      </c>
      <c r="I4966">
        <v>-66.349890400000007</v>
      </c>
      <c r="J4966" s="1" t="str">
        <f t="shared" si="535"/>
        <v>Fluid (stream)</v>
      </c>
      <c r="K4966" s="1" t="str">
        <f t="shared" si="536"/>
        <v>Untreated Water</v>
      </c>
      <c r="L4966">
        <v>8</v>
      </c>
      <c r="M4966" t="s">
        <v>11392</v>
      </c>
      <c r="N4966">
        <v>126</v>
      </c>
      <c r="O4966">
        <v>0.93</v>
      </c>
      <c r="P4966">
        <v>280</v>
      </c>
      <c r="Q4966">
        <v>5.0999999999999996</v>
      </c>
    </row>
    <row r="4967" spans="1:17" hidden="1" x14ac:dyDescent="0.3">
      <c r="A4967" t="s">
        <v>19359</v>
      </c>
      <c r="B4967" t="s">
        <v>19360</v>
      </c>
      <c r="C4967" s="1" t="str">
        <f t="shared" si="524"/>
        <v>21:0648</v>
      </c>
      <c r="D4967" s="1" t="str">
        <f>HYPERLINK("http://geochem.nrcan.gc.ca/cdogs/content/svy/svy_e.htm", "")</f>
        <v/>
      </c>
      <c r="G4967" s="1" t="str">
        <f>HYPERLINK("http://geochem.nrcan.gc.ca/cdogs/content/cr_/cr_00080_e.htm", "80")</f>
        <v>80</v>
      </c>
      <c r="J4967" t="s">
        <v>11453</v>
      </c>
      <c r="K4967" t="s">
        <v>11454</v>
      </c>
      <c r="L4967">
        <v>8</v>
      </c>
      <c r="M4967" t="s">
        <v>11455</v>
      </c>
      <c r="N4967">
        <v>127</v>
      </c>
      <c r="O4967">
        <v>0.14000000000000001</v>
      </c>
      <c r="P4967">
        <v>120</v>
      </c>
      <c r="Q4967">
        <v>6.5</v>
      </c>
    </row>
    <row r="4968" spans="1:17" hidden="1" x14ac:dyDescent="0.3">
      <c r="A4968" t="s">
        <v>19361</v>
      </c>
      <c r="B4968" t="s">
        <v>19362</v>
      </c>
      <c r="C4968" s="1" t="str">
        <f t="shared" si="524"/>
        <v>21:0648</v>
      </c>
      <c r="D4968" s="1" t="str">
        <f t="shared" ref="D4968:D4999" si="537">HYPERLINK("http://geochem.nrcan.gc.ca/cdogs/content/svy/svy210198_e.htm", "21:0198")</f>
        <v>21:0198</v>
      </c>
      <c r="E4968" t="s">
        <v>19363</v>
      </c>
      <c r="F4968" t="s">
        <v>19364</v>
      </c>
      <c r="H4968">
        <v>45.3782104</v>
      </c>
      <c r="I4968">
        <v>-66.348693400000002</v>
      </c>
      <c r="J4968" s="1" t="str">
        <f t="shared" ref="J4968:J4999" si="538">HYPERLINK("http://geochem.nrcan.gc.ca/cdogs/content/kwd/kwd020018_e.htm", "Fluid (stream)")</f>
        <v>Fluid (stream)</v>
      </c>
      <c r="K4968" s="1" t="str">
        <f t="shared" ref="K4968:K4999" si="539">HYPERLINK("http://geochem.nrcan.gc.ca/cdogs/content/kwd/kwd080007_e.htm", "Untreated Water")</f>
        <v>Untreated Water</v>
      </c>
      <c r="L4968">
        <v>8</v>
      </c>
      <c r="M4968" t="s">
        <v>11397</v>
      </c>
      <c r="N4968">
        <v>128</v>
      </c>
      <c r="O4968">
        <v>0.78</v>
      </c>
      <c r="P4968">
        <v>360</v>
      </c>
      <c r="Q4968">
        <v>5.8</v>
      </c>
    </row>
    <row r="4969" spans="1:17" hidden="1" x14ac:dyDescent="0.3">
      <c r="A4969" t="s">
        <v>19365</v>
      </c>
      <c r="B4969" t="s">
        <v>19366</v>
      </c>
      <c r="C4969" s="1" t="str">
        <f t="shared" ref="C4969:C5032" si="540">HYPERLINK("http://geochem.nrcan.gc.ca/cdogs/content/bdl/bdl210648_e.htm", "21:0648")</f>
        <v>21:0648</v>
      </c>
      <c r="D4969" s="1" t="str">
        <f t="shared" si="537"/>
        <v>21:0198</v>
      </c>
      <c r="E4969" t="s">
        <v>19367</v>
      </c>
      <c r="F4969" t="s">
        <v>19368</v>
      </c>
      <c r="H4969">
        <v>45.3761656</v>
      </c>
      <c r="I4969">
        <v>-66.365749899999997</v>
      </c>
      <c r="J4969" s="1" t="str">
        <f t="shared" si="538"/>
        <v>Fluid (stream)</v>
      </c>
      <c r="K4969" s="1" t="str">
        <f t="shared" si="539"/>
        <v>Untreated Water</v>
      </c>
      <c r="L4969">
        <v>8</v>
      </c>
      <c r="M4969" t="s">
        <v>11402</v>
      </c>
      <c r="N4969">
        <v>129</v>
      </c>
      <c r="O4969">
        <v>2.5000000000000001E-2</v>
      </c>
      <c r="P4969">
        <v>100</v>
      </c>
      <c r="Q4969">
        <v>4.8</v>
      </c>
    </row>
    <row r="4970" spans="1:17" hidden="1" x14ac:dyDescent="0.3">
      <c r="A4970" t="s">
        <v>19369</v>
      </c>
      <c r="B4970" t="s">
        <v>19370</v>
      </c>
      <c r="C4970" s="1" t="str">
        <f t="shared" si="540"/>
        <v>21:0648</v>
      </c>
      <c r="D4970" s="1" t="str">
        <f t="shared" si="537"/>
        <v>21:0198</v>
      </c>
      <c r="E4970" t="s">
        <v>19371</v>
      </c>
      <c r="F4970" t="s">
        <v>19372</v>
      </c>
      <c r="H4970">
        <v>45.377771899999999</v>
      </c>
      <c r="I4970">
        <v>-66.3663138</v>
      </c>
      <c r="J4970" s="1" t="str">
        <f t="shared" si="538"/>
        <v>Fluid (stream)</v>
      </c>
      <c r="K4970" s="1" t="str">
        <f t="shared" si="539"/>
        <v>Untreated Water</v>
      </c>
      <c r="L4970">
        <v>8</v>
      </c>
      <c r="M4970" t="s">
        <v>11411</v>
      </c>
      <c r="N4970">
        <v>130</v>
      </c>
      <c r="O4970">
        <v>0.93</v>
      </c>
      <c r="P4970">
        <v>320</v>
      </c>
      <c r="Q4970">
        <v>5.2</v>
      </c>
    </row>
    <row r="4971" spans="1:17" hidden="1" x14ac:dyDescent="0.3">
      <c r="A4971" t="s">
        <v>19373</v>
      </c>
      <c r="B4971" t="s">
        <v>19374</v>
      </c>
      <c r="C4971" s="1" t="str">
        <f t="shared" si="540"/>
        <v>21:0648</v>
      </c>
      <c r="D4971" s="1" t="str">
        <f t="shared" si="537"/>
        <v>21:0198</v>
      </c>
      <c r="E4971" t="s">
        <v>19375</v>
      </c>
      <c r="F4971" t="s">
        <v>19376</v>
      </c>
      <c r="H4971">
        <v>45.392749999999999</v>
      </c>
      <c r="I4971">
        <v>-66.3072339</v>
      </c>
      <c r="J4971" s="1" t="str">
        <f t="shared" si="538"/>
        <v>Fluid (stream)</v>
      </c>
      <c r="K4971" s="1" t="str">
        <f t="shared" si="539"/>
        <v>Untreated Water</v>
      </c>
      <c r="L4971">
        <v>8</v>
      </c>
      <c r="M4971" t="s">
        <v>11431</v>
      </c>
      <c r="N4971">
        <v>131</v>
      </c>
      <c r="O4971">
        <v>2.5000000000000001E-2</v>
      </c>
      <c r="P4971">
        <v>60</v>
      </c>
      <c r="Q4971">
        <v>6</v>
      </c>
    </row>
    <row r="4972" spans="1:17" hidden="1" x14ac:dyDescent="0.3">
      <c r="A4972" t="s">
        <v>19377</v>
      </c>
      <c r="B4972" t="s">
        <v>19378</v>
      </c>
      <c r="C4972" s="1" t="str">
        <f t="shared" si="540"/>
        <v>21:0648</v>
      </c>
      <c r="D4972" s="1" t="str">
        <f t="shared" si="537"/>
        <v>21:0198</v>
      </c>
      <c r="E4972" t="s">
        <v>19375</v>
      </c>
      <c r="F4972" t="s">
        <v>19379</v>
      </c>
      <c r="H4972">
        <v>45.392749999999999</v>
      </c>
      <c r="I4972">
        <v>-66.3072339</v>
      </c>
      <c r="J4972" s="1" t="str">
        <f t="shared" si="538"/>
        <v>Fluid (stream)</v>
      </c>
      <c r="K4972" s="1" t="str">
        <f t="shared" si="539"/>
        <v>Untreated Water</v>
      </c>
      <c r="L4972">
        <v>8</v>
      </c>
      <c r="M4972" t="s">
        <v>11435</v>
      </c>
      <c r="N4972">
        <v>132</v>
      </c>
      <c r="O4972">
        <v>2.5000000000000001E-2</v>
      </c>
      <c r="P4972">
        <v>50</v>
      </c>
      <c r="Q4972">
        <v>6</v>
      </c>
    </row>
    <row r="4973" spans="1:17" hidden="1" x14ac:dyDescent="0.3">
      <c r="A4973" t="s">
        <v>19380</v>
      </c>
      <c r="B4973" t="s">
        <v>19381</v>
      </c>
      <c r="C4973" s="1" t="str">
        <f t="shared" si="540"/>
        <v>21:0648</v>
      </c>
      <c r="D4973" s="1" t="str">
        <f t="shared" si="537"/>
        <v>21:0198</v>
      </c>
      <c r="E4973" t="s">
        <v>19382</v>
      </c>
      <c r="F4973" t="s">
        <v>19383</v>
      </c>
      <c r="H4973">
        <v>45.398573900000002</v>
      </c>
      <c r="I4973">
        <v>-66.312195700000004</v>
      </c>
      <c r="J4973" s="1" t="str">
        <f t="shared" si="538"/>
        <v>Fluid (stream)</v>
      </c>
      <c r="K4973" s="1" t="str">
        <f t="shared" si="539"/>
        <v>Untreated Water</v>
      </c>
      <c r="L4973">
        <v>8</v>
      </c>
      <c r="M4973" t="s">
        <v>11416</v>
      </c>
      <c r="N4973">
        <v>133</v>
      </c>
      <c r="O4973">
        <v>7.0000000000000007E-2</v>
      </c>
      <c r="P4973">
        <v>160</v>
      </c>
      <c r="Q4973">
        <v>5.4</v>
      </c>
    </row>
    <row r="4974" spans="1:17" hidden="1" x14ac:dyDescent="0.3">
      <c r="A4974" t="s">
        <v>19384</v>
      </c>
      <c r="B4974" t="s">
        <v>19385</v>
      </c>
      <c r="C4974" s="1" t="str">
        <f t="shared" si="540"/>
        <v>21:0648</v>
      </c>
      <c r="D4974" s="1" t="str">
        <f t="shared" si="537"/>
        <v>21:0198</v>
      </c>
      <c r="E4974" t="s">
        <v>19386</v>
      </c>
      <c r="F4974" t="s">
        <v>19387</v>
      </c>
      <c r="H4974">
        <v>45.3708192</v>
      </c>
      <c r="I4974">
        <v>-66.317814900000002</v>
      </c>
      <c r="J4974" s="1" t="str">
        <f t="shared" si="538"/>
        <v>Fluid (stream)</v>
      </c>
      <c r="K4974" s="1" t="str">
        <f t="shared" si="539"/>
        <v>Untreated Water</v>
      </c>
      <c r="L4974">
        <v>8</v>
      </c>
      <c r="M4974" t="s">
        <v>11421</v>
      </c>
      <c r="N4974">
        <v>134</v>
      </c>
      <c r="O4974">
        <v>0.26</v>
      </c>
      <c r="P4974">
        <v>160</v>
      </c>
      <c r="Q4974">
        <v>4.9000000000000004</v>
      </c>
    </row>
    <row r="4975" spans="1:17" hidden="1" x14ac:dyDescent="0.3">
      <c r="A4975" t="s">
        <v>19388</v>
      </c>
      <c r="B4975" t="s">
        <v>19389</v>
      </c>
      <c r="C4975" s="1" t="str">
        <f t="shared" si="540"/>
        <v>21:0648</v>
      </c>
      <c r="D4975" s="1" t="str">
        <f t="shared" si="537"/>
        <v>21:0198</v>
      </c>
      <c r="E4975" t="s">
        <v>19390</v>
      </c>
      <c r="F4975" t="s">
        <v>19391</v>
      </c>
      <c r="H4975">
        <v>45.3970834</v>
      </c>
      <c r="I4975">
        <v>-66.311972499999996</v>
      </c>
      <c r="J4975" s="1" t="str">
        <f t="shared" si="538"/>
        <v>Fluid (stream)</v>
      </c>
      <c r="K4975" s="1" t="str">
        <f t="shared" si="539"/>
        <v>Untreated Water</v>
      </c>
      <c r="L4975">
        <v>8</v>
      </c>
      <c r="M4975" t="s">
        <v>11426</v>
      </c>
      <c r="N4975">
        <v>135</v>
      </c>
      <c r="O4975">
        <v>2.5000000000000001E-2</v>
      </c>
      <c r="P4975">
        <v>150</v>
      </c>
      <c r="Q4975">
        <v>5.5</v>
      </c>
    </row>
    <row r="4976" spans="1:17" hidden="1" x14ac:dyDescent="0.3">
      <c r="A4976" t="s">
        <v>19392</v>
      </c>
      <c r="B4976" t="s">
        <v>19393</v>
      </c>
      <c r="C4976" s="1" t="str">
        <f t="shared" si="540"/>
        <v>21:0648</v>
      </c>
      <c r="D4976" s="1" t="str">
        <f t="shared" si="537"/>
        <v>21:0198</v>
      </c>
      <c r="E4976" t="s">
        <v>19394</v>
      </c>
      <c r="F4976" t="s">
        <v>19395</v>
      </c>
      <c r="H4976">
        <v>45.455469000000001</v>
      </c>
      <c r="I4976">
        <v>-66.428180900000001</v>
      </c>
      <c r="J4976" s="1" t="str">
        <f t="shared" si="538"/>
        <v>Fluid (stream)</v>
      </c>
      <c r="K4976" s="1" t="str">
        <f t="shared" si="539"/>
        <v>Untreated Water</v>
      </c>
      <c r="L4976">
        <v>8</v>
      </c>
      <c r="M4976" t="s">
        <v>11440</v>
      </c>
      <c r="N4976">
        <v>136</v>
      </c>
      <c r="O4976">
        <v>1.46</v>
      </c>
      <c r="P4976">
        <v>410</v>
      </c>
      <c r="Q4976">
        <v>5.8</v>
      </c>
    </row>
    <row r="4977" spans="1:17" hidden="1" x14ac:dyDescent="0.3">
      <c r="A4977" t="s">
        <v>19396</v>
      </c>
      <c r="B4977" t="s">
        <v>19397</v>
      </c>
      <c r="C4977" s="1" t="str">
        <f t="shared" si="540"/>
        <v>21:0648</v>
      </c>
      <c r="D4977" s="1" t="str">
        <f t="shared" si="537"/>
        <v>21:0198</v>
      </c>
      <c r="E4977" t="s">
        <v>19398</v>
      </c>
      <c r="F4977" t="s">
        <v>19399</v>
      </c>
      <c r="H4977">
        <v>45.456015700000002</v>
      </c>
      <c r="I4977">
        <v>-66.429678100000004</v>
      </c>
      <c r="J4977" s="1" t="str">
        <f t="shared" si="538"/>
        <v>Fluid (stream)</v>
      </c>
      <c r="K4977" s="1" t="str">
        <f t="shared" si="539"/>
        <v>Untreated Water</v>
      </c>
      <c r="L4977">
        <v>8</v>
      </c>
      <c r="M4977" t="s">
        <v>11445</v>
      </c>
      <c r="N4977">
        <v>137</v>
      </c>
      <c r="O4977">
        <v>2.09</v>
      </c>
      <c r="P4977">
        <v>160</v>
      </c>
      <c r="Q4977">
        <v>5</v>
      </c>
    </row>
    <row r="4978" spans="1:17" hidden="1" x14ac:dyDescent="0.3">
      <c r="A4978" t="s">
        <v>19400</v>
      </c>
      <c r="B4978" t="s">
        <v>19401</v>
      </c>
      <c r="C4978" s="1" t="str">
        <f t="shared" si="540"/>
        <v>21:0648</v>
      </c>
      <c r="D4978" s="1" t="str">
        <f t="shared" si="537"/>
        <v>21:0198</v>
      </c>
      <c r="E4978" t="s">
        <v>19402</v>
      </c>
      <c r="F4978" t="s">
        <v>19403</v>
      </c>
      <c r="H4978">
        <v>45.4288296</v>
      </c>
      <c r="I4978">
        <v>-66.445639499999999</v>
      </c>
      <c r="J4978" s="1" t="str">
        <f t="shared" si="538"/>
        <v>Fluid (stream)</v>
      </c>
      <c r="K4978" s="1" t="str">
        <f t="shared" si="539"/>
        <v>Untreated Water</v>
      </c>
      <c r="L4978">
        <v>8</v>
      </c>
      <c r="M4978" t="s">
        <v>11450</v>
      </c>
      <c r="N4978">
        <v>138</v>
      </c>
      <c r="O4978">
        <v>2.25</v>
      </c>
      <c r="P4978">
        <v>140</v>
      </c>
      <c r="Q4978">
        <v>4.8</v>
      </c>
    </row>
    <row r="4979" spans="1:17" hidden="1" x14ac:dyDescent="0.3">
      <c r="A4979" t="s">
        <v>19404</v>
      </c>
      <c r="B4979" t="s">
        <v>19405</v>
      </c>
      <c r="C4979" s="1" t="str">
        <f t="shared" si="540"/>
        <v>21:0648</v>
      </c>
      <c r="D4979" s="1" t="str">
        <f t="shared" si="537"/>
        <v>21:0198</v>
      </c>
      <c r="E4979" t="s">
        <v>19406</v>
      </c>
      <c r="F4979" t="s">
        <v>19407</v>
      </c>
      <c r="H4979">
        <v>45.423984599999997</v>
      </c>
      <c r="I4979">
        <v>-66.424689999999998</v>
      </c>
      <c r="J4979" s="1" t="str">
        <f t="shared" si="538"/>
        <v>Fluid (stream)</v>
      </c>
      <c r="K4979" s="1" t="str">
        <f t="shared" si="539"/>
        <v>Untreated Water</v>
      </c>
      <c r="L4979">
        <v>8</v>
      </c>
      <c r="M4979" t="s">
        <v>11460</v>
      </c>
      <c r="N4979">
        <v>139</v>
      </c>
      <c r="O4979">
        <v>0.38</v>
      </c>
      <c r="P4979">
        <v>400</v>
      </c>
      <c r="Q4979">
        <v>5.8</v>
      </c>
    </row>
    <row r="4980" spans="1:17" hidden="1" x14ac:dyDescent="0.3">
      <c r="A4980" t="s">
        <v>19408</v>
      </c>
      <c r="B4980" t="s">
        <v>19409</v>
      </c>
      <c r="C4980" s="1" t="str">
        <f t="shared" si="540"/>
        <v>21:0648</v>
      </c>
      <c r="D4980" s="1" t="str">
        <f t="shared" si="537"/>
        <v>21:0198</v>
      </c>
      <c r="E4980" t="s">
        <v>19410</v>
      </c>
      <c r="F4980" t="s">
        <v>19411</v>
      </c>
      <c r="H4980">
        <v>45.4274506</v>
      </c>
      <c r="I4980">
        <v>-66.466577000000001</v>
      </c>
      <c r="J4980" s="1" t="str">
        <f t="shared" si="538"/>
        <v>Fluid (stream)</v>
      </c>
      <c r="K4980" s="1" t="str">
        <f t="shared" si="539"/>
        <v>Untreated Water</v>
      </c>
      <c r="L4980">
        <v>8</v>
      </c>
      <c r="M4980" t="s">
        <v>11465</v>
      </c>
      <c r="N4980">
        <v>140</v>
      </c>
      <c r="O4980">
        <v>1.08</v>
      </c>
      <c r="P4980">
        <v>590</v>
      </c>
      <c r="Q4980">
        <v>5.8</v>
      </c>
    </row>
    <row r="4981" spans="1:17" hidden="1" x14ac:dyDescent="0.3">
      <c r="A4981" t="s">
        <v>19412</v>
      </c>
      <c r="B4981" t="s">
        <v>19413</v>
      </c>
      <c r="C4981" s="1" t="str">
        <f t="shared" si="540"/>
        <v>21:0648</v>
      </c>
      <c r="D4981" s="1" t="str">
        <f t="shared" si="537"/>
        <v>21:0198</v>
      </c>
      <c r="E4981" t="s">
        <v>19414</v>
      </c>
      <c r="F4981" t="s">
        <v>19415</v>
      </c>
      <c r="H4981">
        <v>45.4079604</v>
      </c>
      <c r="I4981">
        <v>-66.444254799999996</v>
      </c>
      <c r="J4981" s="1" t="str">
        <f t="shared" si="538"/>
        <v>Fluid (stream)</v>
      </c>
      <c r="K4981" s="1" t="str">
        <f t="shared" si="539"/>
        <v>Untreated Water</v>
      </c>
      <c r="L4981">
        <v>8</v>
      </c>
      <c r="M4981" t="s">
        <v>11470</v>
      </c>
      <c r="N4981">
        <v>141</v>
      </c>
      <c r="O4981">
        <v>0.19</v>
      </c>
      <c r="P4981">
        <v>290</v>
      </c>
      <c r="Q4981">
        <v>5.5</v>
      </c>
    </row>
    <row r="4982" spans="1:17" hidden="1" x14ac:dyDescent="0.3">
      <c r="A4982" t="s">
        <v>19416</v>
      </c>
      <c r="B4982" t="s">
        <v>19417</v>
      </c>
      <c r="C4982" s="1" t="str">
        <f t="shared" si="540"/>
        <v>21:0648</v>
      </c>
      <c r="D4982" s="1" t="str">
        <f t="shared" si="537"/>
        <v>21:0198</v>
      </c>
      <c r="E4982" t="s">
        <v>19418</v>
      </c>
      <c r="F4982" t="s">
        <v>19419</v>
      </c>
      <c r="H4982">
        <v>45.479303299999998</v>
      </c>
      <c r="I4982">
        <v>-66.418549400000003</v>
      </c>
      <c r="J4982" s="1" t="str">
        <f t="shared" si="538"/>
        <v>Fluid (stream)</v>
      </c>
      <c r="K4982" s="1" t="str">
        <f t="shared" si="539"/>
        <v>Untreated Water</v>
      </c>
      <c r="L4982">
        <v>8</v>
      </c>
      <c r="M4982" t="s">
        <v>11475</v>
      </c>
      <c r="N4982">
        <v>142</v>
      </c>
      <c r="O4982">
        <v>0.36</v>
      </c>
      <c r="P4982">
        <v>280</v>
      </c>
      <c r="Q4982">
        <v>5.7</v>
      </c>
    </row>
    <row r="4983" spans="1:17" hidden="1" x14ac:dyDescent="0.3">
      <c r="A4983" t="s">
        <v>19420</v>
      </c>
      <c r="B4983" t="s">
        <v>19421</v>
      </c>
      <c r="C4983" s="1" t="str">
        <f t="shared" si="540"/>
        <v>21:0648</v>
      </c>
      <c r="D4983" s="1" t="str">
        <f t="shared" si="537"/>
        <v>21:0198</v>
      </c>
      <c r="E4983" t="s">
        <v>19422</v>
      </c>
      <c r="F4983" t="s">
        <v>19423</v>
      </c>
      <c r="H4983">
        <v>45.479978000000003</v>
      </c>
      <c r="I4983">
        <v>-66.424916199999998</v>
      </c>
      <c r="J4983" s="1" t="str">
        <f t="shared" si="538"/>
        <v>Fluid (stream)</v>
      </c>
      <c r="K4983" s="1" t="str">
        <f t="shared" si="539"/>
        <v>Untreated Water</v>
      </c>
      <c r="L4983">
        <v>8</v>
      </c>
      <c r="M4983" t="s">
        <v>11480</v>
      </c>
      <c r="N4983">
        <v>143</v>
      </c>
      <c r="O4983">
        <v>2.5000000000000001E-2</v>
      </c>
      <c r="P4983">
        <v>60</v>
      </c>
      <c r="Q4983">
        <v>5.4</v>
      </c>
    </row>
    <row r="4984" spans="1:17" hidden="1" x14ac:dyDescent="0.3">
      <c r="A4984" t="s">
        <v>19424</v>
      </c>
      <c r="B4984" t="s">
        <v>19425</v>
      </c>
      <c r="C4984" s="1" t="str">
        <f t="shared" si="540"/>
        <v>21:0648</v>
      </c>
      <c r="D4984" s="1" t="str">
        <f t="shared" si="537"/>
        <v>21:0198</v>
      </c>
      <c r="E4984" t="s">
        <v>19426</v>
      </c>
      <c r="F4984" t="s">
        <v>19427</v>
      </c>
      <c r="H4984">
        <v>45.4800009</v>
      </c>
      <c r="I4984">
        <v>-66.427128699999997</v>
      </c>
      <c r="J4984" s="1" t="str">
        <f t="shared" si="538"/>
        <v>Fluid (stream)</v>
      </c>
      <c r="K4984" s="1" t="str">
        <f t="shared" si="539"/>
        <v>Untreated Water</v>
      </c>
      <c r="L4984">
        <v>8</v>
      </c>
      <c r="M4984" t="s">
        <v>12548</v>
      </c>
      <c r="N4984">
        <v>144</v>
      </c>
      <c r="O4984">
        <v>0.79</v>
      </c>
      <c r="P4984">
        <v>380</v>
      </c>
      <c r="Q4984">
        <v>5.6</v>
      </c>
    </row>
    <row r="4985" spans="1:17" hidden="1" x14ac:dyDescent="0.3">
      <c r="A4985" t="s">
        <v>19428</v>
      </c>
      <c r="B4985" t="s">
        <v>19429</v>
      </c>
      <c r="C4985" s="1" t="str">
        <f t="shared" si="540"/>
        <v>21:0648</v>
      </c>
      <c r="D4985" s="1" t="str">
        <f t="shared" si="537"/>
        <v>21:0198</v>
      </c>
      <c r="E4985" t="s">
        <v>19430</v>
      </c>
      <c r="F4985" t="s">
        <v>19431</v>
      </c>
      <c r="H4985">
        <v>45.491309200000003</v>
      </c>
      <c r="I4985">
        <v>-66.458621100000002</v>
      </c>
      <c r="J4985" s="1" t="str">
        <f t="shared" si="538"/>
        <v>Fluid (stream)</v>
      </c>
      <c r="K4985" s="1" t="str">
        <f t="shared" si="539"/>
        <v>Untreated Water</v>
      </c>
      <c r="L4985">
        <v>9</v>
      </c>
      <c r="M4985" t="s">
        <v>11392</v>
      </c>
      <c r="N4985">
        <v>145</v>
      </c>
      <c r="O4985">
        <v>1.04</v>
      </c>
      <c r="P4985">
        <v>580</v>
      </c>
      <c r="Q4985">
        <v>6</v>
      </c>
    </row>
    <row r="4986" spans="1:17" hidden="1" x14ac:dyDescent="0.3">
      <c r="A4986" t="s">
        <v>19432</v>
      </c>
      <c r="B4986" t="s">
        <v>19433</v>
      </c>
      <c r="C4986" s="1" t="str">
        <f t="shared" si="540"/>
        <v>21:0648</v>
      </c>
      <c r="D4986" s="1" t="str">
        <f t="shared" si="537"/>
        <v>21:0198</v>
      </c>
      <c r="E4986" t="s">
        <v>19434</v>
      </c>
      <c r="F4986" t="s">
        <v>19435</v>
      </c>
      <c r="H4986">
        <v>45.4961007</v>
      </c>
      <c r="I4986">
        <v>-66.483964900000004</v>
      </c>
      <c r="J4986" s="1" t="str">
        <f t="shared" si="538"/>
        <v>Fluid (stream)</v>
      </c>
      <c r="K4986" s="1" t="str">
        <f t="shared" si="539"/>
        <v>Untreated Water</v>
      </c>
      <c r="L4986">
        <v>9</v>
      </c>
      <c r="M4986" t="s">
        <v>11397</v>
      </c>
      <c r="N4986">
        <v>146</v>
      </c>
      <c r="O4986">
        <v>0.51</v>
      </c>
      <c r="P4986">
        <v>510</v>
      </c>
      <c r="Q4986">
        <v>6.1</v>
      </c>
    </row>
    <row r="4987" spans="1:17" hidden="1" x14ac:dyDescent="0.3">
      <c r="A4987" t="s">
        <v>19436</v>
      </c>
      <c r="B4987" t="s">
        <v>19437</v>
      </c>
      <c r="C4987" s="1" t="str">
        <f t="shared" si="540"/>
        <v>21:0648</v>
      </c>
      <c r="D4987" s="1" t="str">
        <f t="shared" si="537"/>
        <v>21:0198</v>
      </c>
      <c r="E4987" t="s">
        <v>19438</v>
      </c>
      <c r="F4987" t="s">
        <v>19439</v>
      </c>
      <c r="H4987">
        <v>45.491024000000003</v>
      </c>
      <c r="I4987">
        <v>-66.491741700000006</v>
      </c>
      <c r="J4987" s="1" t="str">
        <f t="shared" si="538"/>
        <v>Fluid (stream)</v>
      </c>
      <c r="K4987" s="1" t="str">
        <f t="shared" si="539"/>
        <v>Untreated Water</v>
      </c>
      <c r="L4987">
        <v>9</v>
      </c>
      <c r="M4987" t="s">
        <v>11402</v>
      </c>
      <c r="N4987">
        <v>147</v>
      </c>
      <c r="O4987">
        <v>0.31</v>
      </c>
      <c r="P4987">
        <v>360</v>
      </c>
      <c r="Q4987">
        <v>5.7</v>
      </c>
    </row>
    <row r="4988" spans="1:17" hidden="1" x14ac:dyDescent="0.3">
      <c r="A4988" t="s">
        <v>19440</v>
      </c>
      <c r="B4988" t="s">
        <v>19441</v>
      </c>
      <c r="C4988" s="1" t="str">
        <f t="shared" si="540"/>
        <v>21:0648</v>
      </c>
      <c r="D4988" s="1" t="str">
        <f t="shared" si="537"/>
        <v>21:0198</v>
      </c>
      <c r="E4988" t="s">
        <v>19442</v>
      </c>
      <c r="F4988" t="s">
        <v>19443</v>
      </c>
      <c r="H4988">
        <v>45.447261099999999</v>
      </c>
      <c r="I4988">
        <v>-66.395267399999994</v>
      </c>
      <c r="J4988" s="1" t="str">
        <f t="shared" si="538"/>
        <v>Fluid (stream)</v>
      </c>
      <c r="K4988" s="1" t="str">
        <f t="shared" si="539"/>
        <v>Untreated Water</v>
      </c>
      <c r="L4988">
        <v>9</v>
      </c>
      <c r="M4988" t="s">
        <v>11411</v>
      </c>
      <c r="N4988">
        <v>148</v>
      </c>
      <c r="O4988">
        <v>1.34</v>
      </c>
      <c r="P4988">
        <v>350</v>
      </c>
      <c r="Q4988">
        <v>5.3</v>
      </c>
    </row>
    <row r="4989" spans="1:17" hidden="1" x14ac:dyDescent="0.3">
      <c r="A4989" t="s">
        <v>19444</v>
      </c>
      <c r="B4989" t="s">
        <v>19445</v>
      </c>
      <c r="C4989" s="1" t="str">
        <f t="shared" si="540"/>
        <v>21:0648</v>
      </c>
      <c r="D4989" s="1" t="str">
        <f t="shared" si="537"/>
        <v>21:0198</v>
      </c>
      <c r="E4989" t="s">
        <v>19446</v>
      </c>
      <c r="F4989" t="s">
        <v>19447</v>
      </c>
      <c r="H4989">
        <v>45.438099399999999</v>
      </c>
      <c r="I4989">
        <v>-66.392582099999998</v>
      </c>
      <c r="J4989" s="1" t="str">
        <f t="shared" si="538"/>
        <v>Fluid (stream)</v>
      </c>
      <c r="K4989" s="1" t="str">
        <f t="shared" si="539"/>
        <v>Untreated Water</v>
      </c>
      <c r="L4989">
        <v>9</v>
      </c>
      <c r="M4989" t="s">
        <v>11416</v>
      </c>
      <c r="N4989">
        <v>149</v>
      </c>
      <c r="O4989">
        <v>1.06</v>
      </c>
      <c r="P4989">
        <v>170</v>
      </c>
      <c r="Q4989">
        <v>4.4000000000000004</v>
      </c>
    </row>
    <row r="4990" spans="1:17" hidden="1" x14ac:dyDescent="0.3">
      <c r="A4990" t="s">
        <v>19448</v>
      </c>
      <c r="B4990" t="s">
        <v>19449</v>
      </c>
      <c r="C4990" s="1" t="str">
        <f t="shared" si="540"/>
        <v>21:0648</v>
      </c>
      <c r="D4990" s="1" t="str">
        <f t="shared" si="537"/>
        <v>21:0198</v>
      </c>
      <c r="E4990" t="s">
        <v>19450</v>
      </c>
      <c r="F4990" t="s">
        <v>19451</v>
      </c>
      <c r="H4990">
        <v>45.432273799999997</v>
      </c>
      <c r="I4990">
        <v>-66.390536499999996</v>
      </c>
      <c r="J4990" s="1" t="str">
        <f t="shared" si="538"/>
        <v>Fluid (stream)</v>
      </c>
      <c r="K4990" s="1" t="str">
        <f t="shared" si="539"/>
        <v>Untreated Water</v>
      </c>
      <c r="L4990">
        <v>9</v>
      </c>
      <c r="M4990" t="s">
        <v>11421</v>
      </c>
      <c r="N4990">
        <v>150</v>
      </c>
      <c r="O4990">
        <v>1.46</v>
      </c>
      <c r="P4990">
        <v>400</v>
      </c>
      <c r="Q4990">
        <v>5.0999999999999996</v>
      </c>
    </row>
    <row r="4991" spans="1:17" hidden="1" x14ac:dyDescent="0.3">
      <c r="A4991" t="s">
        <v>19452</v>
      </c>
      <c r="B4991" t="s">
        <v>19453</v>
      </c>
      <c r="C4991" s="1" t="str">
        <f t="shared" si="540"/>
        <v>21:0648</v>
      </c>
      <c r="D4991" s="1" t="str">
        <f t="shared" si="537"/>
        <v>21:0198</v>
      </c>
      <c r="E4991" t="s">
        <v>19454</v>
      </c>
      <c r="F4991" t="s">
        <v>19455</v>
      </c>
      <c r="H4991">
        <v>45.499736900000002</v>
      </c>
      <c r="I4991">
        <v>-66.478234999999998</v>
      </c>
      <c r="J4991" s="1" t="str">
        <f t="shared" si="538"/>
        <v>Fluid (stream)</v>
      </c>
      <c r="K4991" s="1" t="str">
        <f t="shared" si="539"/>
        <v>Untreated Water</v>
      </c>
      <c r="L4991">
        <v>9</v>
      </c>
      <c r="M4991" t="s">
        <v>11431</v>
      </c>
      <c r="N4991">
        <v>151</v>
      </c>
      <c r="O4991">
        <v>0.25</v>
      </c>
      <c r="P4991">
        <v>310</v>
      </c>
      <c r="Q4991">
        <v>5.7</v>
      </c>
    </row>
    <row r="4992" spans="1:17" hidden="1" x14ac:dyDescent="0.3">
      <c r="A4992" t="s">
        <v>19456</v>
      </c>
      <c r="B4992" t="s">
        <v>19457</v>
      </c>
      <c r="C4992" s="1" t="str">
        <f t="shared" si="540"/>
        <v>21:0648</v>
      </c>
      <c r="D4992" s="1" t="str">
        <f t="shared" si="537"/>
        <v>21:0198</v>
      </c>
      <c r="E4992" t="s">
        <v>19454</v>
      </c>
      <c r="F4992" t="s">
        <v>19458</v>
      </c>
      <c r="H4992">
        <v>45.499736900000002</v>
      </c>
      <c r="I4992">
        <v>-66.478234999999998</v>
      </c>
      <c r="J4992" s="1" t="str">
        <f t="shared" si="538"/>
        <v>Fluid (stream)</v>
      </c>
      <c r="K4992" s="1" t="str">
        <f t="shared" si="539"/>
        <v>Untreated Water</v>
      </c>
      <c r="L4992">
        <v>9</v>
      </c>
      <c r="M4992" t="s">
        <v>11435</v>
      </c>
      <c r="N4992">
        <v>152</v>
      </c>
      <c r="O4992">
        <v>0.24</v>
      </c>
      <c r="P4992">
        <v>300</v>
      </c>
      <c r="Q4992">
        <v>5.7</v>
      </c>
    </row>
    <row r="4993" spans="1:17" hidden="1" x14ac:dyDescent="0.3">
      <c r="A4993" t="s">
        <v>19459</v>
      </c>
      <c r="B4993" t="s">
        <v>19460</v>
      </c>
      <c r="C4993" s="1" t="str">
        <f t="shared" si="540"/>
        <v>21:0648</v>
      </c>
      <c r="D4993" s="1" t="str">
        <f t="shared" si="537"/>
        <v>21:0198</v>
      </c>
      <c r="E4993" t="s">
        <v>19461</v>
      </c>
      <c r="F4993" t="s">
        <v>19462</v>
      </c>
      <c r="H4993">
        <v>45.329465300000003</v>
      </c>
      <c r="I4993">
        <v>-66.347077600000006</v>
      </c>
      <c r="J4993" s="1" t="str">
        <f t="shared" si="538"/>
        <v>Fluid (stream)</v>
      </c>
      <c r="K4993" s="1" t="str">
        <f t="shared" si="539"/>
        <v>Untreated Water</v>
      </c>
      <c r="L4993">
        <v>9</v>
      </c>
      <c r="M4993" t="s">
        <v>11426</v>
      </c>
      <c r="N4993">
        <v>153</v>
      </c>
      <c r="O4993">
        <v>0.65</v>
      </c>
      <c r="P4993">
        <v>280</v>
      </c>
      <c r="Q4993">
        <v>5.8</v>
      </c>
    </row>
    <row r="4994" spans="1:17" hidden="1" x14ac:dyDescent="0.3">
      <c r="A4994" t="s">
        <v>19463</v>
      </c>
      <c r="B4994" t="s">
        <v>19464</v>
      </c>
      <c r="C4994" s="1" t="str">
        <f t="shared" si="540"/>
        <v>21:0648</v>
      </c>
      <c r="D4994" s="1" t="str">
        <f t="shared" si="537"/>
        <v>21:0198</v>
      </c>
      <c r="E4994" t="s">
        <v>19465</v>
      </c>
      <c r="F4994" t="s">
        <v>19466</v>
      </c>
      <c r="H4994">
        <v>45.337047099999999</v>
      </c>
      <c r="I4994">
        <v>-66.372491800000006</v>
      </c>
      <c r="J4994" s="1" t="str">
        <f t="shared" si="538"/>
        <v>Fluid (stream)</v>
      </c>
      <c r="K4994" s="1" t="str">
        <f t="shared" si="539"/>
        <v>Untreated Water</v>
      </c>
      <c r="L4994">
        <v>9</v>
      </c>
      <c r="M4994" t="s">
        <v>11440</v>
      </c>
      <c r="N4994">
        <v>154</v>
      </c>
      <c r="O4994">
        <v>1.25</v>
      </c>
      <c r="P4994">
        <v>200</v>
      </c>
      <c r="Q4994">
        <v>4.4000000000000004</v>
      </c>
    </row>
    <row r="4995" spans="1:17" hidden="1" x14ac:dyDescent="0.3">
      <c r="A4995" t="s">
        <v>19467</v>
      </c>
      <c r="B4995" t="s">
        <v>19468</v>
      </c>
      <c r="C4995" s="1" t="str">
        <f t="shared" si="540"/>
        <v>21:0648</v>
      </c>
      <c r="D4995" s="1" t="str">
        <f t="shared" si="537"/>
        <v>21:0198</v>
      </c>
      <c r="E4995" t="s">
        <v>19469</v>
      </c>
      <c r="F4995" t="s">
        <v>19470</v>
      </c>
      <c r="H4995">
        <v>45.332791999999998</v>
      </c>
      <c r="I4995">
        <v>-66.373390599999993</v>
      </c>
      <c r="J4995" s="1" t="str">
        <f t="shared" si="538"/>
        <v>Fluid (stream)</v>
      </c>
      <c r="K4995" s="1" t="str">
        <f t="shared" si="539"/>
        <v>Untreated Water</v>
      </c>
      <c r="L4995">
        <v>9</v>
      </c>
      <c r="M4995" t="s">
        <v>11445</v>
      </c>
      <c r="N4995">
        <v>155</v>
      </c>
      <c r="O4995">
        <v>0.57999999999999996</v>
      </c>
      <c r="P4995">
        <v>190</v>
      </c>
      <c r="Q4995">
        <v>4.8</v>
      </c>
    </row>
    <row r="4996" spans="1:17" hidden="1" x14ac:dyDescent="0.3">
      <c r="A4996" t="s">
        <v>19471</v>
      </c>
      <c r="B4996" t="s">
        <v>19472</v>
      </c>
      <c r="C4996" s="1" t="str">
        <f t="shared" si="540"/>
        <v>21:0648</v>
      </c>
      <c r="D4996" s="1" t="str">
        <f t="shared" si="537"/>
        <v>21:0198</v>
      </c>
      <c r="E4996" t="s">
        <v>19473</v>
      </c>
      <c r="F4996" t="s">
        <v>19474</v>
      </c>
      <c r="H4996">
        <v>45.342364500000002</v>
      </c>
      <c r="I4996">
        <v>-66.364178800000005</v>
      </c>
      <c r="J4996" s="1" t="str">
        <f t="shared" si="538"/>
        <v>Fluid (stream)</v>
      </c>
      <c r="K4996" s="1" t="str">
        <f t="shared" si="539"/>
        <v>Untreated Water</v>
      </c>
      <c r="L4996">
        <v>9</v>
      </c>
      <c r="M4996" t="s">
        <v>11450</v>
      </c>
      <c r="N4996">
        <v>156</v>
      </c>
      <c r="O4996">
        <v>1.43</v>
      </c>
      <c r="P4996">
        <v>280</v>
      </c>
      <c r="Q4996">
        <v>5.6</v>
      </c>
    </row>
    <row r="4997" spans="1:17" hidden="1" x14ac:dyDescent="0.3">
      <c r="A4997" t="s">
        <v>19475</v>
      </c>
      <c r="B4997" t="s">
        <v>19476</v>
      </c>
      <c r="C4997" s="1" t="str">
        <f t="shared" si="540"/>
        <v>21:0648</v>
      </c>
      <c r="D4997" s="1" t="str">
        <f t="shared" si="537"/>
        <v>21:0198</v>
      </c>
      <c r="E4997" t="s">
        <v>19477</v>
      </c>
      <c r="F4997" t="s">
        <v>19478</v>
      </c>
      <c r="H4997">
        <v>45.3428477</v>
      </c>
      <c r="I4997">
        <v>-66.366785800000002</v>
      </c>
      <c r="J4997" s="1" t="str">
        <f t="shared" si="538"/>
        <v>Fluid (stream)</v>
      </c>
      <c r="K4997" s="1" t="str">
        <f t="shared" si="539"/>
        <v>Untreated Water</v>
      </c>
      <c r="L4997">
        <v>9</v>
      </c>
      <c r="M4997" t="s">
        <v>11460</v>
      </c>
      <c r="N4997">
        <v>157</v>
      </c>
      <c r="O4997">
        <v>1.25</v>
      </c>
      <c r="P4997">
        <v>220</v>
      </c>
      <c r="Q4997">
        <v>5.6</v>
      </c>
    </row>
    <row r="4998" spans="1:17" hidden="1" x14ac:dyDescent="0.3">
      <c r="A4998" t="s">
        <v>19479</v>
      </c>
      <c r="B4998" t="s">
        <v>19480</v>
      </c>
      <c r="C4998" s="1" t="str">
        <f t="shared" si="540"/>
        <v>21:0648</v>
      </c>
      <c r="D4998" s="1" t="str">
        <f t="shared" si="537"/>
        <v>21:0198</v>
      </c>
      <c r="E4998" t="s">
        <v>19481</v>
      </c>
      <c r="F4998" t="s">
        <v>19482</v>
      </c>
      <c r="H4998">
        <v>45.249136999999997</v>
      </c>
      <c r="I4998">
        <v>-66.677235999999994</v>
      </c>
      <c r="J4998" s="1" t="str">
        <f t="shared" si="538"/>
        <v>Fluid (stream)</v>
      </c>
      <c r="K4998" s="1" t="str">
        <f t="shared" si="539"/>
        <v>Untreated Water</v>
      </c>
      <c r="L4998">
        <v>9</v>
      </c>
      <c r="M4998" t="s">
        <v>11465</v>
      </c>
      <c r="N4998">
        <v>158</v>
      </c>
      <c r="O4998">
        <v>0.08</v>
      </c>
      <c r="P4998">
        <v>240</v>
      </c>
      <c r="Q4998">
        <v>5.6</v>
      </c>
    </row>
    <row r="4999" spans="1:17" hidden="1" x14ac:dyDescent="0.3">
      <c r="A4999" t="s">
        <v>19483</v>
      </c>
      <c r="B4999" t="s">
        <v>19484</v>
      </c>
      <c r="C4999" s="1" t="str">
        <f t="shared" si="540"/>
        <v>21:0648</v>
      </c>
      <c r="D4999" s="1" t="str">
        <f t="shared" si="537"/>
        <v>21:0198</v>
      </c>
      <c r="E4999" t="s">
        <v>19485</v>
      </c>
      <c r="F4999" t="s">
        <v>19486</v>
      </c>
      <c r="H4999">
        <v>45.244511500000002</v>
      </c>
      <c r="I4999">
        <v>-66.693734500000005</v>
      </c>
      <c r="J4999" s="1" t="str">
        <f t="shared" si="538"/>
        <v>Fluid (stream)</v>
      </c>
      <c r="K4999" s="1" t="str">
        <f t="shared" si="539"/>
        <v>Untreated Water</v>
      </c>
      <c r="L4999">
        <v>9</v>
      </c>
      <c r="M4999" t="s">
        <v>11470</v>
      </c>
      <c r="N4999">
        <v>159</v>
      </c>
      <c r="O4999">
        <v>0.15</v>
      </c>
      <c r="P4999">
        <v>410</v>
      </c>
      <c r="Q4999">
        <v>5.9</v>
      </c>
    </row>
    <row r="5000" spans="1:17" hidden="1" x14ac:dyDescent="0.3">
      <c r="A5000" t="s">
        <v>19487</v>
      </c>
      <c r="B5000" t="s">
        <v>19488</v>
      </c>
      <c r="C5000" s="1" t="str">
        <f t="shared" si="540"/>
        <v>21:0648</v>
      </c>
      <c r="D5000" s="1" t="str">
        <f>HYPERLINK("http://geochem.nrcan.gc.ca/cdogs/content/svy/svy_e.htm", "")</f>
        <v/>
      </c>
      <c r="G5000" s="1" t="str">
        <f>HYPERLINK("http://geochem.nrcan.gc.ca/cdogs/content/cr_/cr_00082_e.htm", "82")</f>
        <v>82</v>
      </c>
      <c r="J5000" t="s">
        <v>11453</v>
      </c>
      <c r="K5000" t="s">
        <v>11454</v>
      </c>
      <c r="L5000">
        <v>9</v>
      </c>
      <c r="M5000" t="s">
        <v>11455</v>
      </c>
      <c r="N5000">
        <v>160</v>
      </c>
      <c r="O5000">
        <v>0.78</v>
      </c>
      <c r="P5000">
        <v>290</v>
      </c>
      <c r="Q5000">
        <v>7.2</v>
      </c>
    </row>
    <row r="5001" spans="1:17" hidden="1" x14ac:dyDescent="0.3">
      <c r="A5001" t="s">
        <v>19489</v>
      </c>
      <c r="B5001" t="s">
        <v>19490</v>
      </c>
      <c r="C5001" s="1" t="str">
        <f t="shared" si="540"/>
        <v>21:0648</v>
      </c>
      <c r="D5001" s="1" t="str">
        <f t="shared" ref="D5001:D5019" si="541">HYPERLINK("http://geochem.nrcan.gc.ca/cdogs/content/svy/svy210198_e.htm", "21:0198")</f>
        <v>21:0198</v>
      </c>
      <c r="E5001" t="s">
        <v>19491</v>
      </c>
      <c r="F5001" t="s">
        <v>19492</v>
      </c>
      <c r="H5001">
        <v>45.241098600000001</v>
      </c>
      <c r="I5001">
        <v>-66.687451199999998</v>
      </c>
      <c r="J5001" s="1" t="str">
        <f t="shared" ref="J5001:J5019" si="542">HYPERLINK("http://geochem.nrcan.gc.ca/cdogs/content/kwd/kwd020018_e.htm", "Fluid (stream)")</f>
        <v>Fluid (stream)</v>
      </c>
      <c r="K5001" s="1" t="str">
        <f t="shared" ref="K5001:K5019" si="543">HYPERLINK("http://geochem.nrcan.gc.ca/cdogs/content/kwd/kwd080007_e.htm", "Untreated Water")</f>
        <v>Untreated Water</v>
      </c>
      <c r="L5001">
        <v>9</v>
      </c>
      <c r="M5001" t="s">
        <v>11475</v>
      </c>
      <c r="N5001">
        <v>161</v>
      </c>
      <c r="O5001">
        <v>0.15</v>
      </c>
      <c r="P5001">
        <v>240</v>
      </c>
      <c r="Q5001">
        <v>6.1</v>
      </c>
    </row>
    <row r="5002" spans="1:17" hidden="1" x14ac:dyDescent="0.3">
      <c r="A5002" t="s">
        <v>19493</v>
      </c>
      <c r="B5002" t="s">
        <v>19494</v>
      </c>
      <c r="C5002" s="1" t="str">
        <f t="shared" si="540"/>
        <v>21:0648</v>
      </c>
      <c r="D5002" s="1" t="str">
        <f t="shared" si="541"/>
        <v>21:0198</v>
      </c>
      <c r="E5002" t="s">
        <v>19495</v>
      </c>
      <c r="F5002" t="s">
        <v>19496</v>
      </c>
      <c r="H5002">
        <v>45.232470399999997</v>
      </c>
      <c r="I5002">
        <v>-66.685903600000003</v>
      </c>
      <c r="J5002" s="1" t="str">
        <f t="shared" si="542"/>
        <v>Fluid (stream)</v>
      </c>
      <c r="K5002" s="1" t="str">
        <f t="shared" si="543"/>
        <v>Untreated Water</v>
      </c>
      <c r="L5002">
        <v>9</v>
      </c>
      <c r="M5002" t="s">
        <v>11480</v>
      </c>
      <c r="N5002">
        <v>162</v>
      </c>
      <c r="O5002">
        <v>2.5000000000000001E-2</v>
      </c>
      <c r="P5002">
        <v>130</v>
      </c>
      <c r="Q5002">
        <v>5.6</v>
      </c>
    </row>
    <row r="5003" spans="1:17" hidden="1" x14ac:dyDescent="0.3">
      <c r="A5003" t="s">
        <v>19497</v>
      </c>
      <c r="B5003" t="s">
        <v>19498</v>
      </c>
      <c r="C5003" s="1" t="str">
        <f t="shared" si="540"/>
        <v>21:0648</v>
      </c>
      <c r="D5003" s="1" t="str">
        <f t="shared" si="541"/>
        <v>21:0198</v>
      </c>
      <c r="E5003" t="s">
        <v>19499</v>
      </c>
      <c r="F5003" t="s">
        <v>19500</v>
      </c>
      <c r="H5003">
        <v>45.236755500000001</v>
      </c>
      <c r="I5003">
        <v>-66.677932400000003</v>
      </c>
      <c r="J5003" s="1" t="str">
        <f t="shared" si="542"/>
        <v>Fluid (stream)</v>
      </c>
      <c r="K5003" s="1" t="str">
        <f t="shared" si="543"/>
        <v>Untreated Water</v>
      </c>
      <c r="L5003">
        <v>9</v>
      </c>
      <c r="M5003" t="s">
        <v>12548</v>
      </c>
      <c r="N5003">
        <v>163</v>
      </c>
      <c r="O5003">
        <v>2.5000000000000001E-2</v>
      </c>
      <c r="P5003">
        <v>100</v>
      </c>
      <c r="Q5003">
        <v>5.3</v>
      </c>
    </row>
    <row r="5004" spans="1:17" hidden="1" x14ac:dyDescent="0.3">
      <c r="A5004" t="s">
        <v>19501</v>
      </c>
      <c r="B5004" t="s">
        <v>19502</v>
      </c>
      <c r="C5004" s="1" t="str">
        <f t="shared" si="540"/>
        <v>21:0648</v>
      </c>
      <c r="D5004" s="1" t="str">
        <f t="shared" si="541"/>
        <v>21:0198</v>
      </c>
      <c r="E5004" t="s">
        <v>19503</v>
      </c>
      <c r="F5004" t="s">
        <v>19504</v>
      </c>
      <c r="H5004">
        <v>45.228817800000002</v>
      </c>
      <c r="I5004">
        <v>-66.673173500000004</v>
      </c>
      <c r="J5004" s="1" t="str">
        <f t="shared" si="542"/>
        <v>Fluid (stream)</v>
      </c>
      <c r="K5004" s="1" t="str">
        <f t="shared" si="543"/>
        <v>Untreated Water</v>
      </c>
      <c r="L5004">
        <v>10</v>
      </c>
      <c r="M5004" t="s">
        <v>11431</v>
      </c>
      <c r="N5004">
        <v>164</v>
      </c>
      <c r="O5004">
        <v>0.1</v>
      </c>
      <c r="P5004">
        <v>120</v>
      </c>
      <c r="Q5004">
        <v>6</v>
      </c>
    </row>
    <row r="5005" spans="1:17" hidden="1" x14ac:dyDescent="0.3">
      <c r="A5005" t="s">
        <v>19505</v>
      </c>
      <c r="B5005" t="s">
        <v>19506</v>
      </c>
      <c r="C5005" s="1" t="str">
        <f t="shared" si="540"/>
        <v>21:0648</v>
      </c>
      <c r="D5005" s="1" t="str">
        <f t="shared" si="541"/>
        <v>21:0198</v>
      </c>
      <c r="E5005" t="s">
        <v>19503</v>
      </c>
      <c r="F5005" t="s">
        <v>19507</v>
      </c>
      <c r="H5005">
        <v>45.228817800000002</v>
      </c>
      <c r="I5005">
        <v>-66.673173500000004</v>
      </c>
      <c r="J5005" s="1" t="str">
        <f t="shared" si="542"/>
        <v>Fluid (stream)</v>
      </c>
      <c r="K5005" s="1" t="str">
        <f t="shared" si="543"/>
        <v>Untreated Water</v>
      </c>
      <c r="L5005">
        <v>10</v>
      </c>
      <c r="M5005" t="s">
        <v>11435</v>
      </c>
      <c r="N5005">
        <v>165</v>
      </c>
      <c r="O5005">
        <v>0.06</v>
      </c>
      <c r="P5005">
        <v>120</v>
      </c>
      <c r="Q5005">
        <v>5.9</v>
      </c>
    </row>
    <row r="5006" spans="1:17" hidden="1" x14ac:dyDescent="0.3">
      <c r="A5006" t="s">
        <v>19508</v>
      </c>
      <c r="B5006" t="s">
        <v>19509</v>
      </c>
      <c r="C5006" s="1" t="str">
        <f t="shared" si="540"/>
        <v>21:0648</v>
      </c>
      <c r="D5006" s="1" t="str">
        <f t="shared" si="541"/>
        <v>21:0198</v>
      </c>
      <c r="E5006" t="s">
        <v>19510</v>
      </c>
      <c r="F5006" t="s">
        <v>19511</v>
      </c>
      <c r="H5006">
        <v>45.230744100000003</v>
      </c>
      <c r="I5006">
        <v>-66.672725400000004</v>
      </c>
      <c r="J5006" s="1" t="str">
        <f t="shared" si="542"/>
        <v>Fluid (stream)</v>
      </c>
      <c r="K5006" s="1" t="str">
        <f t="shared" si="543"/>
        <v>Untreated Water</v>
      </c>
      <c r="L5006">
        <v>10</v>
      </c>
      <c r="M5006" t="s">
        <v>11392</v>
      </c>
      <c r="N5006">
        <v>166</v>
      </c>
      <c r="O5006">
        <v>2.5000000000000001E-2</v>
      </c>
      <c r="P5006">
        <v>100</v>
      </c>
      <c r="Q5006">
        <v>5.8</v>
      </c>
    </row>
    <row r="5007" spans="1:17" hidden="1" x14ac:dyDescent="0.3">
      <c r="A5007" t="s">
        <v>19512</v>
      </c>
      <c r="B5007" t="s">
        <v>19513</v>
      </c>
      <c r="C5007" s="1" t="str">
        <f t="shared" si="540"/>
        <v>21:0648</v>
      </c>
      <c r="D5007" s="1" t="str">
        <f t="shared" si="541"/>
        <v>21:0198</v>
      </c>
      <c r="E5007" t="s">
        <v>19514</v>
      </c>
      <c r="F5007" t="s">
        <v>19515</v>
      </c>
      <c r="H5007">
        <v>45.228324200000003</v>
      </c>
      <c r="I5007">
        <v>-66.626902400000006</v>
      </c>
      <c r="J5007" s="1" t="str">
        <f t="shared" si="542"/>
        <v>Fluid (stream)</v>
      </c>
      <c r="K5007" s="1" t="str">
        <f t="shared" si="543"/>
        <v>Untreated Water</v>
      </c>
      <c r="L5007">
        <v>10</v>
      </c>
      <c r="M5007" t="s">
        <v>11397</v>
      </c>
      <c r="N5007">
        <v>167</v>
      </c>
      <c r="O5007">
        <v>2.5000000000000001E-2</v>
      </c>
      <c r="P5007">
        <v>70</v>
      </c>
      <c r="Q5007">
        <v>5.6</v>
      </c>
    </row>
    <row r="5008" spans="1:17" hidden="1" x14ac:dyDescent="0.3">
      <c r="A5008" t="s">
        <v>19516</v>
      </c>
      <c r="B5008" t="s">
        <v>19517</v>
      </c>
      <c r="C5008" s="1" t="str">
        <f t="shared" si="540"/>
        <v>21:0648</v>
      </c>
      <c r="D5008" s="1" t="str">
        <f t="shared" si="541"/>
        <v>21:0198</v>
      </c>
      <c r="E5008" t="s">
        <v>19518</v>
      </c>
      <c r="F5008" t="s">
        <v>19519</v>
      </c>
      <c r="H5008">
        <v>45.223392199999999</v>
      </c>
      <c r="I5008">
        <v>-66.635629199999997</v>
      </c>
      <c r="J5008" s="1" t="str">
        <f t="shared" si="542"/>
        <v>Fluid (stream)</v>
      </c>
      <c r="K5008" s="1" t="str">
        <f t="shared" si="543"/>
        <v>Untreated Water</v>
      </c>
      <c r="L5008">
        <v>10</v>
      </c>
      <c r="M5008" t="s">
        <v>11402</v>
      </c>
      <c r="N5008">
        <v>168</v>
      </c>
      <c r="O5008">
        <v>0.05</v>
      </c>
      <c r="P5008">
        <v>140</v>
      </c>
      <c r="Q5008">
        <v>5.8</v>
      </c>
    </row>
    <row r="5009" spans="1:17" hidden="1" x14ac:dyDescent="0.3">
      <c r="A5009" t="s">
        <v>19520</v>
      </c>
      <c r="B5009" t="s">
        <v>19521</v>
      </c>
      <c r="C5009" s="1" t="str">
        <f t="shared" si="540"/>
        <v>21:0648</v>
      </c>
      <c r="D5009" s="1" t="str">
        <f t="shared" si="541"/>
        <v>21:0198</v>
      </c>
      <c r="E5009" t="s">
        <v>19522</v>
      </c>
      <c r="F5009" t="s">
        <v>19523</v>
      </c>
      <c r="H5009">
        <v>45.224360400000002</v>
      </c>
      <c r="I5009">
        <v>-66.635003100000006</v>
      </c>
      <c r="J5009" s="1" t="str">
        <f t="shared" si="542"/>
        <v>Fluid (stream)</v>
      </c>
      <c r="K5009" s="1" t="str">
        <f t="shared" si="543"/>
        <v>Untreated Water</v>
      </c>
      <c r="L5009">
        <v>10</v>
      </c>
      <c r="M5009" t="s">
        <v>11411</v>
      </c>
      <c r="N5009">
        <v>169</v>
      </c>
      <c r="O5009">
        <v>2.5000000000000001E-2</v>
      </c>
      <c r="P5009">
        <v>120</v>
      </c>
      <c r="Q5009">
        <v>5.8</v>
      </c>
    </row>
    <row r="5010" spans="1:17" hidden="1" x14ac:dyDescent="0.3">
      <c r="A5010" t="s">
        <v>19524</v>
      </c>
      <c r="B5010" t="s">
        <v>19525</v>
      </c>
      <c r="C5010" s="1" t="str">
        <f t="shared" si="540"/>
        <v>21:0648</v>
      </c>
      <c r="D5010" s="1" t="str">
        <f t="shared" si="541"/>
        <v>21:0198</v>
      </c>
      <c r="E5010" t="s">
        <v>19526</v>
      </c>
      <c r="F5010" t="s">
        <v>19527</v>
      </c>
      <c r="H5010">
        <v>45.216754199999997</v>
      </c>
      <c r="I5010">
        <v>-66.613400600000006</v>
      </c>
      <c r="J5010" s="1" t="str">
        <f t="shared" si="542"/>
        <v>Fluid (stream)</v>
      </c>
      <c r="K5010" s="1" t="str">
        <f t="shared" si="543"/>
        <v>Untreated Water</v>
      </c>
      <c r="L5010">
        <v>10</v>
      </c>
      <c r="M5010" t="s">
        <v>11416</v>
      </c>
      <c r="N5010">
        <v>170</v>
      </c>
      <c r="O5010">
        <v>2.5000000000000001E-2</v>
      </c>
      <c r="P5010">
        <v>150</v>
      </c>
      <c r="Q5010">
        <v>6</v>
      </c>
    </row>
    <row r="5011" spans="1:17" hidden="1" x14ac:dyDescent="0.3">
      <c r="A5011" t="s">
        <v>19528</v>
      </c>
      <c r="B5011" t="s">
        <v>19529</v>
      </c>
      <c r="C5011" s="1" t="str">
        <f t="shared" si="540"/>
        <v>21:0648</v>
      </c>
      <c r="D5011" s="1" t="str">
        <f t="shared" si="541"/>
        <v>21:0198</v>
      </c>
      <c r="E5011" t="s">
        <v>19530</v>
      </c>
      <c r="F5011" t="s">
        <v>19531</v>
      </c>
      <c r="H5011">
        <v>45.254304300000001</v>
      </c>
      <c r="I5011">
        <v>-66.209705600000007</v>
      </c>
      <c r="J5011" s="1" t="str">
        <f t="shared" si="542"/>
        <v>Fluid (stream)</v>
      </c>
      <c r="K5011" s="1" t="str">
        <f t="shared" si="543"/>
        <v>Untreated Water</v>
      </c>
      <c r="L5011">
        <v>10</v>
      </c>
      <c r="M5011" t="s">
        <v>11421</v>
      </c>
      <c r="N5011">
        <v>171</v>
      </c>
      <c r="O5011">
        <v>2.5000000000000001E-2</v>
      </c>
      <c r="P5011">
        <v>140</v>
      </c>
      <c r="Q5011">
        <v>6.6</v>
      </c>
    </row>
    <row r="5012" spans="1:17" hidden="1" x14ac:dyDescent="0.3">
      <c r="A5012" t="s">
        <v>19532</v>
      </c>
      <c r="B5012" t="s">
        <v>19533</v>
      </c>
      <c r="C5012" s="1" t="str">
        <f t="shared" si="540"/>
        <v>21:0648</v>
      </c>
      <c r="D5012" s="1" t="str">
        <f t="shared" si="541"/>
        <v>21:0198</v>
      </c>
      <c r="E5012" t="s">
        <v>19534</v>
      </c>
      <c r="F5012" t="s">
        <v>19535</v>
      </c>
      <c r="H5012">
        <v>45.2593356</v>
      </c>
      <c r="I5012">
        <v>-66.199746899999994</v>
      </c>
      <c r="J5012" s="1" t="str">
        <f t="shared" si="542"/>
        <v>Fluid (stream)</v>
      </c>
      <c r="K5012" s="1" t="str">
        <f t="shared" si="543"/>
        <v>Untreated Water</v>
      </c>
      <c r="L5012">
        <v>10</v>
      </c>
      <c r="M5012" t="s">
        <v>11426</v>
      </c>
      <c r="N5012">
        <v>172</v>
      </c>
      <c r="O5012">
        <v>2.5000000000000001E-2</v>
      </c>
      <c r="P5012">
        <v>40</v>
      </c>
      <c r="Q5012">
        <v>6.9</v>
      </c>
    </row>
    <row r="5013" spans="1:17" hidden="1" x14ac:dyDescent="0.3">
      <c r="A5013" t="s">
        <v>19536</v>
      </c>
      <c r="B5013" t="s">
        <v>19537</v>
      </c>
      <c r="C5013" s="1" t="str">
        <f t="shared" si="540"/>
        <v>21:0648</v>
      </c>
      <c r="D5013" s="1" t="str">
        <f t="shared" si="541"/>
        <v>21:0198</v>
      </c>
      <c r="E5013" t="s">
        <v>19538</v>
      </c>
      <c r="F5013" t="s">
        <v>19539</v>
      </c>
      <c r="H5013">
        <v>45.291708900000003</v>
      </c>
      <c r="I5013">
        <v>-66.272412399999993</v>
      </c>
      <c r="J5013" s="1" t="str">
        <f t="shared" si="542"/>
        <v>Fluid (stream)</v>
      </c>
      <c r="K5013" s="1" t="str">
        <f t="shared" si="543"/>
        <v>Untreated Water</v>
      </c>
      <c r="L5013">
        <v>10</v>
      </c>
      <c r="M5013" t="s">
        <v>11440</v>
      </c>
      <c r="N5013">
        <v>173</v>
      </c>
      <c r="O5013">
        <v>2.5000000000000001E-2</v>
      </c>
      <c r="P5013">
        <v>50</v>
      </c>
      <c r="Q5013">
        <v>6.2</v>
      </c>
    </row>
    <row r="5014" spans="1:17" hidden="1" x14ac:dyDescent="0.3">
      <c r="A5014" t="s">
        <v>19540</v>
      </c>
      <c r="B5014" t="s">
        <v>19541</v>
      </c>
      <c r="C5014" s="1" t="str">
        <f t="shared" si="540"/>
        <v>21:0648</v>
      </c>
      <c r="D5014" s="1" t="str">
        <f t="shared" si="541"/>
        <v>21:0198</v>
      </c>
      <c r="E5014" t="s">
        <v>19542</v>
      </c>
      <c r="F5014" t="s">
        <v>19543</v>
      </c>
      <c r="H5014">
        <v>45.288388900000001</v>
      </c>
      <c r="I5014">
        <v>-66.278514099999995</v>
      </c>
      <c r="J5014" s="1" t="str">
        <f t="shared" si="542"/>
        <v>Fluid (stream)</v>
      </c>
      <c r="K5014" s="1" t="str">
        <f t="shared" si="543"/>
        <v>Untreated Water</v>
      </c>
      <c r="L5014">
        <v>10</v>
      </c>
      <c r="M5014" t="s">
        <v>11445</v>
      </c>
      <c r="N5014">
        <v>174</v>
      </c>
    </row>
    <row r="5015" spans="1:17" hidden="1" x14ac:dyDescent="0.3">
      <c r="A5015" t="s">
        <v>19544</v>
      </c>
      <c r="B5015" t="s">
        <v>19545</v>
      </c>
      <c r="C5015" s="1" t="str">
        <f t="shared" si="540"/>
        <v>21:0648</v>
      </c>
      <c r="D5015" s="1" t="str">
        <f t="shared" si="541"/>
        <v>21:0198</v>
      </c>
      <c r="E5015" t="s">
        <v>19546</v>
      </c>
      <c r="F5015" t="s">
        <v>19547</v>
      </c>
      <c r="H5015">
        <v>45.290226799999999</v>
      </c>
      <c r="I5015">
        <v>-66.261261399999995</v>
      </c>
      <c r="J5015" s="1" t="str">
        <f t="shared" si="542"/>
        <v>Fluid (stream)</v>
      </c>
      <c r="K5015" s="1" t="str">
        <f t="shared" si="543"/>
        <v>Untreated Water</v>
      </c>
      <c r="L5015">
        <v>10</v>
      </c>
      <c r="M5015" t="s">
        <v>11450</v>
      </c>
      <c r="N5015">
        <v>175</v>
      </c>
    </row>
    <row r="5016" spans="1:17" hidden="1" x14ac:dyDescent="0.3">
      <c r="A5016" t="s">
        <v>19548</v>
      </c>
      <c r="B5016" t="s">
        <v>19549</v>
      </c>
      <c r="C5016" s="1" t="str">
        <f t="shared" si="540"/>
        <v>21:0648</v>
      </c>
      <c r="D5016" s="1" t="str">
        <f t="shared" si="541"/>
        <v>21:0198</v>
      </c>
      <c r="E5016" t="s">
        <v>19550</v>
      </c>
      <c r="F5016" t="s">
        <v>19551</v>
      </c>
      <c r="H5016">
        <v>45.307549100000003</v>
      </c>
      <c r="I5016">
        <v>-66.252020400000006</v>
      </c>
      <c r="J5016" s="1" t="str">
        <f t="shared" si="542"/>
        <v>Fluid (stream)</v>
      </c>
      <c r="K5016" s="1" t="str">
        <f t="shared" si="543"/>
        <v>Untreated Water</v>
      </c>
      <c r="L5016">
        <v>10</v>
      </c>
      <c r="M5016" t="s">
        <v>11460</v>
      </c>
      <c r="N5016">
        <v>176</v>
      </c>
    </row>
    <row r="5017" spans="1:17" hidden="1" x14ac:dyDescent="0.3">
      <c r="A5017" t="s">
        <v>19552</v>
      </c>
      <c r="B5017" t="s">
        <v>19553</v>
      </c>
      <c r="C5017" s="1" t="str">
        <f t="shared" si="540"/>
        <v>21:0648</v>
      </c>
      <c r="D5017" s="1" t="str">
        <f t="shared" si="541"/>
        <v>21:0198</v>
      </c>
      <c r="E5017" t="s">
        <v>19554</v>
      </c>
      <c r="F5017" t="s">
        <v>19555</v>
      </c>
      <c r="H5017">
        <v>45.303201100000003</v>
      </c>
      <c r="I5017">
        <v>-66.2572562</v>
      </c>
      <c r="J5017" s="1" t="str">
        <f t="shared" si="542"/>
        <v>Fluid (stream)</v>
      </c>
      <c r="K5017" s="1" t="str">
        <f t="shared" si="543"/>
        <v>Untreated Water</v>
      </c>
      <c r="L5017">
        <v>10</v>
      </c>
      <c r="M5017" t="s">
        <v>11465</v>
      </c>
      <c r="N5017">
        <v>177</v>
      </c>
    </row>
    <row r="5018" spans="1:17" hidden="1" x14ac:dyDescent="0.3">
      <c r="A5018" t="s">
        <v>19556</v>
      </c>
      <c r="B5018" t="s">
        <v>19557</v>
      </c>
      <c r="C5018" s="1" t="str">
        <f t="shared" si="540"/>
        <v>21:0648</v>
      </c>
      <c r="D5018" s="1" t="str">
        <f t="shared" si="541"/>
        <v>21:0198</v>
      </c>
      <c r="E5018" t="s">
        <v>19558</v>
      </c>
      <c r="F5018" t="s">
        <v>19559</v>
      </c>
      <c r="H5018">
        <v>45.315500999999998</v>
      </c>
      <c r="I5018">
        <v>-66.084772400000006</v>
      </c>
      <c r="J5018" s="1" t="str">
        <f t="shared" si="542"/>
        <v>Fluid (stream)</v>
      </c>
      <c r="K5018" s="1" t="str">
        <f t="shared" si="543"/>
        <v>Untreated Water</v>
      </c>
      <c r="L5018">
        <v>10</v>
      </c>
      <c r="M5018" t="s">
        <v>11470</v>
      </c>
      <c r="N5018">
        <v>178</v>
      </c>
    </row>
    <row r="5019" spans="1:17" hidden="1" x14ac:dyDescent="0.3">
      <c r="A5019" t="s">
        <v>19560</v>
      </c>
      <c r="B5019" t="s">
        <v>19561</v>
      </c>
      <c r="C5019" s="1" t="str">
        <f t="shared" si="540"/>
        <v>21:0648</v>
      </c>
      <c r="D5019" s="1" t="str">
        <f t="shared" si="541"/>
        <v>21:0198</v>
      </c>
      <c r="E5019" t="s">
        <v>19562</v>
      </c>
      <c r="F5019" t="s">
        <v>19563</v>
      </c>
      <c r="H5019">
        <v>45.264100999999997</v>
      </c>
      <c r="I5019">
        <v>-66.115257400000004</v>
      </c>
      <c r="J5019" s="1" t="str">
        <f t="shared" si="542"/>
        <v>Fluid (stream)</v>
      </c>
      <c r="K5019" s="1" t="str">
        <f t="shared" si="543"/>
        <v>Untreated Water</v>
      </c>
      <c r="L5019">
        <v>10</v>
      </c>
      <c r="M5019" t="s">
        <v>11475</v>
      </c>
      <c r="N5019">
        <v>179</v>
      </c>
      <c r="O5019">
        <v>0.15</v>
      </c>
      <c r="P5019">
        <v>60</v>
      </c>
      <c r="Q5019">
        <v>6.3</v>
      </c>
    </row>
    <row r="5020" spans="1:17" hidden="1" x14ac:dyDescent="0.3">
      <c r="A5020" t="s">
        <v>19564</v>
      </c>
      <c r="B5020" t="s">
        <v>19565</v>
      </c>
      <c r="C5020" s="1" t="str">
        <f t="shared" si="540"/>
        <v>21:0648</v>
      </c>
      <c r="D5020" s="1" t="str">
        <f>HYPERLINK("http://geochem.nrcan.gc.ca/cdogs/content/svy/svy_e.htm", "")</f>
        <v/>
      </c>
      <c r="G5020" s="1" t="str">
        <f>HYPERLINK("http://geochem.nrcan.gc.ca/cdogs/content/cr_/cr_00082_e.htm", "82")</f>
        <v>82</v>
      </c>
      <c r="J5020" t="s">
        <v>11453</v>
      </c>
      <c r="K5020" t="s">
        <v>11454</v>
      </c>
      <c r="L5020">
        <v>10</v>
      </c>
      <c r="M5020" t="s">
        <v>11455</v>
      </c>
      <c r="N5020">
        <v>180</v>
      </c>
      <c r="O5020">
        <v>1.38</v>
      </c>
      <c r="P5020">
        <v>250</v>
      </c>
      <c r="Q5020">
        <v>7.4</v>
      </c>
    </row>
    <row r="5021" spans="1:17" hidden="1" x14ac:dyDescent="0.3">
      <c r="A5021" t="s">
        <v>19566</v>
      </c>
      <c r="B5021" t="s">
        <v>19567</v>
      </c>
      <c r="C5021" s="1" t="str">
        <f t="shared" si="540"/>
        <v>21:0648</v>
      </c>
      <c r="D5021" s="1" t="str">
        <f t="shared" ref="D5021:D5031" si="544">HYPERLINK("http://geochem.nrcan.gc.ca/cdogs/content/svy/svy210198_e.htm", "21:0198")</f>
        <v>21:0198</v>
      </c>
      <c r="E5021" t="s">
        <v>19568</v>
      </c>
      <c r="F5021" t="s">
        <v>19569</v>
      </c>
      <c r="H5021">
        <v>45.252765699999998</v>
      </c>
      <c r="I5021">
        <v>-66.149590700000005</v>
      </c>
      <c r="J5021" s="1" t="str">
        <f t="shared" ref="J5021:J5031" si="545">HYPERLINK("http://geochem.nrcan.gc.ca/cdogs/content/kwd/kwd020018_e.htm", "Fluid (stream)")</f>
        <v>Fluid (stream)</v>
      </c>
      <c r="K5021" s="1" t="str">
        <f t="shared" ref="K5021:K5031" si="546">HYPERLINK("http://geochem.nrcan.gc.ca/cdogs/content/kwd/kwd080007_e.htm", "Untreated Water")</f>
        <v>Untreated Water</v>
      </c>
      <c r="L5021">
        <v>10</v>
      </c>
      <c r="M5021" t="s">
        <v>11480</v>
      </c>
      <c r="N5021">
        <v>181</v>
      </c>
      <c r="O5021">
        <v>0.31</v>
      </c>
      <c r="P5021">
        <v>60</v>
      </c>
      <c r="Q5021">
        <v>6.9</v>
      </c>
    </row>
    <row r="5022" spans="1:17" hidden="1" x14ac:dyDescent="0.3">
      <c r="A5022" t="s">
        <v>19570</v>
      </c>
      <c r="B5022" t="s">
        <v>19571</v>
      </c>
      <c r="C5022" s="1" t="str">
        <f t="shared" si="540"/>
        <v>21:0648</v>
      </c>
      <c r="D5022" s="1" t="str">
        <f t="shared" si="544"/>
        <v>21:0198</v>
      </c>
      <c r="E5022" t="s">
        <v>19572</v>
      </c>
      <c r="F5022" t="s">
        <v>19573</v>
      </c>
      <c r="H5022">
        <v>45.260590800000003</v>
      </c>
      <c r="I5022">
        <v>-66.163792900000004</v>
      </c>
      <c r="J5022" s="1" t="str">
        <f t="shared" si="545"/>
        <v>Fluid (stream)</v>
      </c>
      <c r="K5022" s="1" t="str">
        <f t="shared" si="546"/>
        <v>Untreated Water</v>
      </c>
      <c r="L5022">
        <v>10</v>
      </c>
      <c r="M5022" t="s">
        <v>12548</v>
      </c>
      <c r="N5022">
        <v>182</v>
      </c>
    </row>
    <row r="5023" spans="1:17" hidden="1" x14ac:dyDescent="0.3">
      <c r="A5023" t="s">
        <v>19574</v>
      </c>
      <c r="B5023" t="s">
        <v>19575</v>
      </c>
      <c r="C5023" s="1" t="str">
        <f t="shared" si="540"/>
        <v>21:0648</v>
      </c>
      <c r="D5023" s="1" t="str">
        <f t="shared" si="544"/>
        <v>21:0198</v>
      </c>
      <c r="E5023" t="s">
        <v>19576</v>
      </c>
      <c r="F5023" t="s">
        <v>19577</v>
      </c>
      <c r="H5023">
        <v>45.274196199999999</v>
      </c>
      <c r="I5023">
        <v>-66.161049500000004</v>
      </c>
      <c r="J5023" s="1" t="str">
        <f t="shared" si="545"/>
        <v>Fluid (stream)</v>
      </c>
      <c r="K5023" s="1" t="str">
        <f t="shared" si="546"/>
        <v>Untreated Water</v>
      </c>
      <c r="L5023">
        <v>11</v>
      </c>
      <c r="M5023" t="s">
        <v>11431</v>
      </c>
      <c r="N5023">
        <v>183</v>
      </c>
      <c r="O5023">
        <v>0.3</v>
      </c>
      <c r="P5023">
        <v>50</v>
      </c>
      <c r="Q5023">
        <v>7.4</v>
      </c>
    </row>
    <row r="5024" spans="1:17" hidden="1" x14ac:dyDescent="0.3">
      <c r="A5024" t="s">
        <v>19578</v>
      </c>
      <c r="B5024" t="s">
        <v>19579</v>
      </c>
      <c r="C5024" s="1" t="str">
        <f t="shared" si="540"/>
        <v>21:0648</v>
      </c>
      <c r="D5024" s="1" t="str">
        <f t="shared" si="544"/>
        <v>21:0198</v>
      </c>
      <c r="E5024" t="s">
        <v>19576</v>
      </c>
      <c r="F5024" t="s">
        <v>19580</v>
      </c>
      <c r="H5024">
        <v>45.274196199999999</v>
      </c>
      <c r="I5024">
        <v>-66.161049500000004</v>
      </c>
      <c r="J5024" s="1" t="str">
        <f t="shared" si="545"/>
        <v>Fluid (stream)</v>
      </c>
      <c r="K5024" s="1" t="str">
        <f t="shared" si="546"/>
        <v>Untreated Water</v>
      </c>
      <c r="L5024">
        <v>11</v>
      </c>
      <c r="M5024" t="s">
        <v>11435</v>
      </c>
      <c r="N5024">
        <v>184</v>
      </c>
      <c r="O5024">
        <v>0.21</v>
      </c>
      <c r="P5024">
        <v>40</v>
      </c>
      <c r="Q5024">
        <v>7.4</v>
      </c>
    </row>
    <row r="5025" spans="1:17" hidden="1" x14ac:dyDescent="0.3">
      <c r="A5025" t="s">
        <v>19581</v>
      </c>
      <c r="B5025" t="s">
        <v>19582</v>
      </c>
      <c r="C5025" s="1" t="str">
        <f t="shared" si="540"/>
        <v>21:0648</v>
      </c>
      <c r="D5025" s="1" t="str">
        <f t="shared" si="544"/>
        <v>21:0198</v>
      </c>
      <c r="E5025" t="s">
        <v>19583</v>
      </c>
      <c r="F5025" t="s">
        <v>19584</v>
      </c>
      <c r="H5025">
        <v>45.267191099999998</v>
      </c>
      <c r="I5025">
        <v>-66.182788900000006</v>
      </c>
      <c r="J5025" s="1" t="str">
        <f t="shared" si="545"/>
        <v>Fluid (stream)</v>
      </c>
      <c r="K5025" s="1" t="str">
        <f t="shared" si="546"/>
        <v>Untreated Water</v>
      </c>
      <c r="L5025">
        <v>11</v>
      </c>
      <c r="M5025" t="s">
        <v>11392</v>
      </c>
      <c r="N5025">
        <v>185</v>
      </c>
      <c r="O5025">
        <v>0.14000000000000001</v>
      </c>
      <c r="P5025">
        <v>30</v>
      </c>
      <c r="Q5025">
        <v>7.3</v>
      </c>
    </row>
    <row r="5026" spans="1:17" hidden="1" x14ac:dyDescent="0.3">
      <c r="A5026" t="s">
        <v>19585</v>
      </c>
      <c r="B5026" t="s">
        <v>19586</v>
      </c>
      <c r="C5026" s="1" t="str">
        <f t="shared" si="540"/>
        <v>21:0648</v>
      </c>
      <c r="D5026" s="1" t="str">
        <f t="shared" si="544"/>
        <v>21:0198</v>
      </c>
      <c r="E5026" t="s">
        <v>19587</v>
      </c>
      <c r="F5026" t="s">
        <v>19588</v>
      </c>
      <c r="H5026">
        <v>45.268636999999998</v>
      </c>
      <c r="I5026">
        <v>-66.183380200000002</v>
      </c>
      <c r="J5026" s="1" t="str">
        <f t="shared" si="545"/>
        <v>Fluid (stream)</v>
      </c>
      <c r="K5026" s="1" t="str">
        <f t="shared" si="546"/>
        <v>Untreated Water</v>
      </c>
      <c r="L5026">
        <v>11</v>
      </c>
      <c r="M5026" t="s">
        <v>11397</v>
      </c>
      <c r="N5026">
        <v>186</v>
      </c>
      <c r="O5026">
        <v>2.5000000000000001E-2</v>
      </c>
      <c r="P5026">
        <v>40</v>
      </c>
      <c r="Q5026">
        <v>6.9</v>
      </c>
    </row>
    <row r="5027" spans="1:17" hidden="1" x14ac:dyDescent="0.3">
      <c r="A5027" t="s">
        <v>19589</v>
      </c>
      <c r="B5027" t="s">
        <v>19590</v>
      </c>
      <c r="C5027" s="1" t="str">
        <f t="shared" si="540"/>
        <v>21:0648</v>
      </c>
      <c r="D5027" s="1" t="str">
        <f t="shared" si="544"/>
        <v>21:0198</v>
      </c>
      <c r="E5027" t="s">
        <v>19591</v>
      </c>
      <c r="F5027" t="s">
        <v>19592</v>
      </c>
      <c r="H5027">
        <v>45.282134399999997</v>
      </c>
      <c r="I5027">
        <v>-66.1646188</v>
      </c>
      <c r="J5027" s="1" t="str">
        <f t="shared" si="545"/>
        <v>Fluid (stream)</v>
      </c>
      <c r="K5027" s="1" t="str">
        <f t="shared" si="546"/>
        <v>Untreated Water</v>
      </c>
      <c r="L5027">
        <v>11</v>
      </c>
      <c r="M5027" t="s">
        <v>11402</v>
      </c>
      <c r="N5027">
        <v>187</v>
      </c>
      <c r="O5027">
        <v>2.5000000000000001E-2</v>
      </c>
      <c r="P5027">
        <v>30</v>
      </c>
      <c r="Q5027">
        <v>6.9</v>
      </c>
    </row>
    <row r="5028" spans="1:17" hidden="1" x14ac:dyDescent="0.3">
      <c r="A5028" t="s">
        <v>19593</v>
      </c>
      <c r="B5028" t="s">
        <v>19594</v>
      </c>
      <c r="C5028" s="1" t="str">
        <f t="shared" si="540"/>
        <v>21:0648</v>
      </c>
      <c r="D5028" s="1" t="str">
        <f t="shared" si="544"/>
        <v>21:0198</v>
      </c>
      <c r="E5028" t="s">
        <v>19595</v>
      </c>
      <c r="F5028" t="s">
        <v>19596</v>
      </c>
      <c r="H5028">
        <v>45.285974500000002</v>
      </c>
      <c r="I5028">
        <v>-66.191065199999997</v>
      </c>
      <c r="J5028" s="1" t="str">
        <f t="shared" si="545"/>
        <v>Fluid (stream)</v>
      </c>
      <c r="K5028" s="1" t="str">
        <f t="shared" si="546"/>
        <v>Untreated Water</v>
      </c>
      <c r="L5028">
        <v>11</v>
      </c>
      <c r="M5028" t="s">
        <v>11411</v>
      </c>
      <c r="N5028">
        <v>188</v>
      </c>
      <c r="O5028">
        <v>2.5000000000000001E-2</v>
      </c>
      <c r="P5028">
        <v>30</v>
      </c>
      <c r="Q5028">
        <v>6.6</v>
      </c>
    </row>
    <row r="5029" spans="1:17" hidden="1" x14ac:dyDescent="0.3">
      <c r="A5029" t="s">
        <v>19597</v>
      </c>
      <c r="B5029" t="s">
        <v>19598</v>
      </c>
      <c r="C5029" s="1" t="str">
        <f t="shared" si="540"/>
        <v>21:0648</v>
      </c>
      <c r="D5029" s="1" t="str">
        <f t="shared" si="544"/>
        <v>21:0198</v>
      </c>
      <c r="E5029" t="s">
        <v>19599</v>
      </c>
      <c r="F5029" t="s">
        <v>19600</v>
      </c>
      <c r="H5029">
        <v>45.285226399999999</v>
      </c>
      <c r="I5029">
        <v>-66.181525899999997</v>
      </c>
      <c r="J5029" s="1" t="str">
        <f t="shared" si="545"/>
        <v>Fluid (stream)</v>
      </c>
      <c r="K5029" s="1" t="str">
        <f t="shared" si="546"/>
        <v>Untreated Water</v>
      </c>
      <c r="L5029">
        <v>11</v>
      </c>
      <c r="M5029" t="s">
        <v>11416</v>
      </c>
      <c r="N5029">
        <v>189</v>
      </c>
      <c r="O5029">
        <v>2.5000000000000001E-2</v>
      </c>
      <c r="P5029">
        <v>30</v>
      </c>
      <c r="Q5029">
        <v>6.7</v>
      </c>
    </row>
    <row r="5030" spans="1:17" hidden="1" x14ac:dyDescent="0.3">
      <c r="A5030" t="s">
        <v>19601</v>
      </c>
      <c r="B5030" t="s">
        <v>19602</v>
      </c>
      <c r="C5030" s="1" t="str">
        <f t="shared" si="540"/>
        <v>21:0648</v>
      </c>
      <c r="D5030" s="1" t="str">
        <f t="shared" si="544"/>
        <v>21:0198</v>
      </c>
      <c r="E5030" t="s">
        <v>19603</v>
      </c>
      <c r="F5030" t="s">
        <v>19604</v>
      </c>
      <c r="H5030">
        <v>45.2595107</v>
      </c>
      <c r="I5030">
        <v>-66.162712400000004</v>
      </c>
      <c r="J5030" s="1" t="str">
        <f t="shared" si="545"/>
        <v>Fluid (stream)</v>
      </c>
      <c r="K5030" s="1" t="str">
        <f t="shared" si="546"/>
        <v>Untreated Water</v>
      </c>
      <c r="L5030">
        <v>11</v>
      </c>
      <c r="M5030" t="s">
        <v>11421</v>
      </c>
      <c r="N5030">
        <v>190</v>
      </c>
      <c r="O5030">
        <v>2.5000000000000001E-2</v>
      </c>
      <c r="P5030">
        <v>30</v>
      </c>
      <c r="Q5030">
        <v>6.9</v>
      </c>
    </row>
    <row r="5031" spans="1:17" hidden="1" x14ac:dyDescent="0.3">
      <c r="A5031" t="s">
        <v>19605</v>
      </c>
      <c r="B5031" t="s">
        <v>19606</v>
      </c>
      <c r="C5031" s="1" t="str">
        <f t="shared" si="540"/>
        <v>21:0648</v>
      </c>
      <c r="D5031" s="1" t="str">
        <f t="shared" si="544"/>
        <v>21:0198</v>
      </c>
      <c r="E5031" t="s">
        <v>19607</v>
      </c>
      <c r="F5031" t="s">
        <v>19608</v>
      </c>
      <c r="H5031">
        <v>45.292061400000001</v>
      </c>
      <c r="I5031">
        <v>-66.199933900000005</v>
      </c>
      <c r="J5031" s="1" t="str">
        <f t="shared" si="545"/>
        <v>Fluid (stream)</v>
      </c>
      <c r="K5031" s="1" t="str">
        <f t="shared" si="546"/>
        <v>Untreated Water</v>
      </c>
      <c r="L5031">
        <v>11</v>
      </c>
      <c r="M5031" t="s">
        <v>11426</v>
      </c>
      <c r="N5031">
        <v>191</v>
      </c>
      <c r="O5031">
        <v>2.5000000000000001E-2</v>
      </c>
      <c r="P5031">
        <v>30</v>
      </c>
      <c r="Q5031">
        <v>7</v>
      </c>
    </row>
    <row r="5032" spans="1:17" hidden="1" x14ac:dyDescent="0.3">
      <c r="A5032" t="s">
        <v>19609</v>
      </c>
      <c r="B5032" t="s">
        <v>19610</v>
      </c>
      <c r="C5032" s="1" t="str">
        <f t="shared" si="540"/>
        <v>21:0648</v>
      </c>
      <c r="D5032" s="1" t="str">
        <f>HYPERLINK("http://geochem.nrcan.gc.ca/cdogs/content/svy/svy_e.htm", "")</f>
        <v/>
      </c>
      <c r="G5032" s="1" t="str">
        <f>HYPERLINK("http://geochem.nrcan.gc.ca/cdogs/content/cr_/cr_00081_e.htm", "81")</f>
        <v>81</v>
      </c>
      <c r="J5032" t="s">
        <v>11453</v>
      </c>
      <c r="K5032" t="s">
        <v>11454</v>
      </c>
      <c r="L5032">
        <v>11</v>
      </c>
      <c r="M5032" t="s">
        <v>11455</v>
      </c>
      <c r="N5032">
        <v>192</v>
      </c>
      <c r="O5032">
        <v>0.38</v>
      </c>
      <c r="P5032">
        <v>200</v>
      </c>
      <c r="Q5032">
        <v>8</v>
      </c>
    </row>
    <row r="5033" spans="1:17" hidden="1" x14ac:dyDescent="0.3">
      <c r="A5033" t="s">
        <v>19611</v>
      </c>
      <c r="B5033" t="s">
        <v>19612</v>
      </c>
      <c r="C5033" s="1" t="str">
        <f t="shared" ref="C5033:C5096" si="547">HYPERLINK("http://geochem.nrcan.gc.ca/cdogs/content/bdl/bdl210648_e.htm", "21:0648")</f>
        <v>21:0648</v>
      </c>
      <c r="D5033" s="1" t="str">
        <f t="shared" ref="D5033:D5046" si="548">HYPERLINK("http://geochem.nrcan.gc.ca/cdogs/content/svy/svy210198_e.htm", "21:0198")</f>
        <v>21:0198</v>
      </c>
      <c r="E5033" t="s">
        <v>19613</v>
      </c>
      <c r="F5033" t="s">
        <v>19614</v>
      </c>
      <c r="H5033">
        <v>45.327515099999999</v>
      </c>
      <c r="I5033">
        <v>-66.222636100000003</v>
      </c>
      <c r="J5033" s="1" t="str">
        <f t="shared" ref="J5033:J5046" si="549">HYPERLINK("http://geochem.nrcan.gc.ca/cdogs/content/kwd/kwd020018_e.htm", "Fluid (stream)")</f>
        <v>Fluid (stream)</v>
      </c>
      <c r="K5033" s="1" t="str">
        <f t="shared" ref="K5033:K5046" si="550">HYPERLINK("http://geochem.nrcan.gc.ca/cdogs/content/kwd/kwd080007_e.htm", "Untreated Water")</f>
        <v>Untreated Water</v>
      </c>
      <c r="L5033">
        <v>11</v>
      </c>
      <c r="M5033" t="s">
        <v>11440</v>
      </c>
      <c r="N5033">
        <v>193</v>
      </c>
      <c r="O5033">
        <v>2.5000000000000001E-2</v>
      </c>
      <c r="P5033">
        <v>50</v>
      </c>
      <c r="Q5033">
        <v>6.9</v>
      </c>
    </row>
    <row r="5034" spans="1:17" hidden="1" x14ac:dyDescent="0.3">
      <c r="A5034" t="s">
        <v>19615</v>
      </c>
      <c r="B5034" t="s">
        <v>19616</v>
      </c>
      <c r="C5034" s="1" t="str">
        <f t="shared" si="547"/>
        <v>21:0648</v>
      </c>
      <c r="D5034" s="1" t="str">
        <f t="shared" si="548"/>
        <v>21:0198</v>
      </c>
      <c r="E5034" t="s">
        <v>19617</v>
      </c>
      <c r="F5034" t="s">
        <v>19618</v>
      </c>
      <c r="H5034">
        <v>45.333525399999999</v>
      </c>
      <c r="I5034">
        <v>-66.245939399999997</v>
      </c>
      <c r="J5034" s="1" t="str">
        <f t="shared" si="549"/>
        <v>Fluid (stream)</v>
      </c>
      <c r="K5034" s="1" t="str">
        <f t="shared" si="550"/>
        <v>Untreated Water</v>
      </c>
      <c r="L5034">
        <v>11</v>
      </c>
      <c r="M5034" t="s">
        <v>11445</v>
      </c>
      <c r="N5034">
        <v>194</v>
      </c>
      <c r="O5034">
        <v>2.5000000000000001E-2</v>
      </c>
      <c r="P5034">
        <v>30</v>
      </c>
      <c r="Q5034">
        <v>6.1</v>
      </c>
    </row>
    <row r="5035" spans="1:17" hidden="1" x14ac:dyDescent="0.3">
      <c r="A5035" t="s">
        <v>19619</v>
      </c>
      <c r="B5035" t="s">
        <v>19620</v>
      </c>
      <c r="C5035" s="1" t="str">
        <f t="shared" si="547"/>
        <v>21:0648</v>
      </c>
      <c r="D5035" s="1" t="str">
        <f t="shared" si="548"/>
        <v>21:0198</v>
      </c>
      <c r="E5035" t="s">
        <v>19621</v>
      </c>
      <c r="F5035" t="s">
        <v>19622</v>
      </c>
      <c r="H5035">
        <v>45.348031800000001</v>
      </c>
      <c r="I5035">
        <v>-66.230134100000001</v>
      </c>
      <c r="J5035" s="1" t="str">
        <f t="shared" si="549"/>
        <v>Fluid (stream)</v>
      </c>
      <c r="K5035" s="1" t="str">
        <f t="shared" si="550"/>
        <v>Untreated Water</v>
      </c>
      <c r="L5035">
        <v>11</v>
      </c>
      <c r="M5035" t="s">
        <v>11450</v>
      </c>
      <c r="N5035">
        <v>195</v>
      </c>
      <c r="O5035">
        <v>2.5000000000000001E-2</v>
      </c>
      <c r="P5035">
        <v>30</v>
      </c>
      <c r="Q5035">
        <v>6.6</v>
      </c>
    </row>
    <row r="5036" spans="1:17" hidden="1" x14ac:dyDescent="0.3">
      <c r="A5036" t="s">
        <v>19623</v>
      </c>
      <c r="B5036" t="s">
        <v>19624</v>
      </c>
      <c r="C5036" s="1" t="str">
        <f t="shared" si="547"/>
        <v>21:0648</v>
      </c>
      <c r="D5036" s="1" t="str">
        <f t="shared" si="548"/>
        <v>21:0198</v>
      </c>
      <c r="E5036" t="s">
        <v>19625</v>
      </c>
      <c r="F5036" t="s">
        <v>19626</v>
      </c>
      <c r="H5036">
        <v>45.356224699999999</v>
      </c>
      <c r="I5036">
        <v>-66.239118199999993</v>
      </c>
      <c r="J5036" s="1" t="str">
        <f t="shared" si="549"/>
        <v>Fluid (stream)</v>
      </c>
      <c r="K5036" s="1" t="str">
        <f t="shared" si="550"/>
        <v>Untreated Water</v>
      </c>
      <c r="L5036">
        <v>11</v>
      </c>
      <c r="M5036" t="s">
        <v>11460</v>
      </c>
      <c r="N5036">
        <v>196</v>
      </c>
      <c r="O5036">
        <v>0.16</v>
      </c>
      <c r="P5036">
        <v>30</v>
      </c>
      <c r="Q5036">
        <v>6.8</v>
      </c>
    </row>
    <row r="5037" spans="1:17" hidden="1" x14ac:dyDescent="0.3">
      <c r="A5037" t="s">
        <v>19627</v>
      </c>
      <c r="B5037" t="s">
        <v>19628</v>
      </c>
      <c r="C5037" s="1" t="str">
        <f t="shared" si="547"/>
        <v>21:0648</v>
      </c>
      <c r="D5037" s="1" t="str">
        <f t="shared" si="548"/>
        <v>21:0198</v>
      </c>
      <c r="E5037" t="s">
        <v>19629</v>
      </c>
      <c r="F5037" t="s">
        <v>19630</v>
      </c>
      <c r="H5037">
        <v>45.391983699999997</v>
      </c>
      <c r="I5037">
        <v>-66.237082900000004</v>
      </c>
      <c r="J5037" s="1" t="str">
        <f t="shared" si="549"/>
        <v>Fluid (stream)</v>
      </c>
      <c r="K5037" s="1" t="str">
        <f t="shared" si="550"/>
        <v>Untreated Water</v>
      </c>
      <c r="L5037">
        <v>11</v>
      </c>
      <c r="M5037" t="s">
        <v>11465</v>
      </c>
      <c r="N5037">
        <v>197</v>
      </c>
      <c r="O5037">
        <v>2.5000000000000001E-2</v>
      </c>
      <c r="P5037">
        <v>40</v>
      </c>
      <c r="Q5037">
        <v>6.7</v>
      </c>
    </row>
    <row r="5038" spans="1:17" hidden="1" x14ac:dyDescent="0.3">
      <c r="A5038" t="s">
        <v>19631</v>
      </c>
      <c r="B5038" t="s">
        <v>19632</v>
      </c>
      <c r="C5038" s="1" t="str">
        <f t="shared" si="547"/>
        <v>21:0648</v>
      </c>
      <c r="D5038" s="1" t="str">
        <f t="shared" si="548"/>
        <v>21:0198</v>
      </c>
      <c r="E5038" t="s">
        <v>19633</v>
      </c>
      <c r="F5038" t="s">
        <v>19634</v>
      </c>
      <c r="H5038">
        <v>45.391845600000003</v>
      </c>
      <c r="I5038">
        <v>-66.240679499999999</v>
      </c>
      <c r="J5038" s="1" t="str">
        <f t="shared" si="549"/>
        <v>Fluid (stream)</v>
      </c>
      <c r="K5038" s="1" t="str">
        <f t="shared" si="550"/>
        <v>Untreated Water</v>
      </c>
      <c r="L5038">
        <v>11</v>
      </c>
      <c r="M5038" t="s">
        <v>11470</v>
      </c>
      <c r="N5038">
        <v>198</v>
      </c>
      <c r="O5038">
        <v>2.5000000000000001E-2</v>
      </c>
      <c r="P5038">
        <v>50</v>
      </c>
      <c r="Q5038">
        <v>6.6</v>
      </c>
    </row>
    <row r="5039" spans="1:17" hidden="1" x14ac:dyDescent="0.3">
      <c r="A5039" t="s">
        <v>19635</v>
      </c>
      <c r="B5039" t="s">
        <v>19636</v>
      </c>
      <c r="C5039" s="1" t="str">
        <f t="shared" si="547"/>
        <v>21:0648</v>
      </c>
      <c r="D5039" s="1" t="str">
        <f t="shared" si="548"/>
        <v>21:0198</v>
      </c>
      <c r="E5039" t="s">
        <v>19637</v>
      </c>
      <c r="F5039" t="s">
        <v>19638</v>
      </c>
      <c r="H5039">
        <v>45.433191399999998</v>
      </c>
      <c r="I5039">
        <v>-66.277900299999999</v>
      </c>
      <c r="J5039" s="1" t="str">
        <f t="shared" si="549"/>
        <v>Fluid (stream)</v>
      </c>
      <c r="K5039" s="1" t="str">
        <f t="shared" si="550"/>
        <v>Untreated Water</v>
      </c>
      <c r="L5039">
        <v>11</v>
      </c>
      <c r="M5039" t="s">
        <v>11475</v>
      </c>
      <c r="N5039">
        <v>199</v>
      </c>
      <c r="O5039">
        <v>2.5000000000000001E-2</v>
      </c>
      <c r="P5039">
        <v>200</v>
      </c>
      <c r="Q5039">
        <v>6.3</v>
      </c>
    </row>
    <row r="5040" spans="1:17" hidden="1" x14ac:dyDescent="0.3">
      <c r="A5040" t="s">
        <v>19639</v>
      </c>
      <c r="B5040" t="s">
        <v>19640</v>
      </c>
      <c r="C5040" s="1" t="str">
        <f t="shared" si="547"/>
        <v>21:0648</v>
      </c>
      <c r="D5040" s="1" t="str">
        <f t="shared" si="548"/>
        <v>21:0198</v>
      </c>
      <c r="E5040" t="s">
        <v>19641</v>
      </c>
      <c r="F5040" t="s">
        <v>19642</v>
      </c>
      <c r="H5040">
        <v>45.241293499999998</v>
      </c>
      <c r="I5040">
        <v>-66.711409599999996</v>
      </c>
      <c r="J5040" s="1" t="str">
        <f t="shared" si="549"/>
        <v>Fluid (stream)</v>
      </c>
      <c r="K5040" s="1" t="str">
        <f t="shared" si="550"/>
        <v>Untreated Water</v>
      </c>
      <c r="L5040">
        <v>11</v>
      </c>
      <c r="M5040" t="s">
        <v>11480</v>
      </c>
      <c r="N5040">
        <v>200</v>
      </c>
      <c r="O5040">
        <v>0.22</v>
      </c>
      <c r="P5040">
        <v>450</v>
      </c>
      <c r="Q5040">
        <v>6.2</v>
      </c>
    </row>
    <row r="5041" spans="1:17" hidden="1" x14ac:dyDescent="0.3">
      <c r="A5041" t="s">
        <v>19643</v>
      </c>
      <c r="B5041" t="s">
        <v>19644</v>
      </c>
      <c r="C5041" s="1" t="str">
        <f t="shared" si="547"/>
        <v>21:0648</v>
      </c>
      <c r="D5041" s="1" t="str">
        <f t="shared" si="548"/>
        <v>21:0198</v>
      </c>
      <c r="E5041" t="s">
        <v>19645</v>
      </c>
      <c r="F5041" t="s">
        <v>19646</v>
      </c>
      <c r="H5041">
        <v>45.418511799999997</v>
      </c>
      <c r="I5041">
        <v>-66.259152900000004</v>
      </c>
      <c r="J5041" s="1" t="str">
        <f t="shared" si="549"/>
        <v>Fluid (stream)</v>
      </c>
      <c r="K5041" s="1" t="str">
        <f t="shared" si="550"/>
        <v>Untreated Water</v>
      </c>
      <c r="L5041">
        <v>11</v>
      </c>
      <c r="M5041" t="s">
        <v>12548</v>
      </c>
      <c r="N5041">
        <v>201</v>
      </c>
      <c r="O5041">
        <v>2.5000000000000001E-2</v>
      </c>
      <c r="P5041">
        <v>160</v>
      </c>
      <c r="Q5041">
        <v>6.3</v>
      </c>
    </row>
    <row r="5042" spans="1:17" hidden="1" x14ac:dyDescent="0.3">
      <c r="A5042" t="s">
        <v>19647</v>
      </c>
      <c r="B5042" t="s">
        <v>19648</v>
      </c>
      <c r="C5042" s="1" t="str">
        <f t="shared" si="547"/>
        <v>21:0648</v>
      </c>
      <c r="D5042" s="1" t="str">
        <f t="shared" si="548"/>
        <v>21:0198</v>
      </c>
      <c r="E5042" t="s">
        <v>19649</v>
      </c>
      <c r="F5042" t="s">
        <v>19650</v>
      </c>
      <c r="H5042">
        <v>45.416876700000003</v>
      </c>
      <c r="I5042">
        <v>-66.257033699999994</v>
      </c>
      <c r="J5042" s="1" t="str">
        <f t="shared" si="549"/>
        <v>Fluid (stream)</v>
      </c>
      <c r="K5042" s="1" t="str">
        <f t="shared" si="550"/>
        <v>Untreated Water</v>
      </c>
      <c r="L5042">
        <v>12</v>
      </c>
      <c r="M5042" t="s">
        <v>11392</v>
      </c>
      <c r="N5042">
        <v>202</v>
      </c>
      <c r="O5042">
        <v>2.5000000000000001E-2</v>
      </c>
      <c r="P5042">
        <v>150</v>
      </c>
      <c r="Q5042">
        <v>6.2</v>
      </c>
    </row>
    <row r="5043" spans="1:17" hidden="1" x14ac:dyDescent="0.3">
      <c r="A5043" t="s">
        <v>19651</v>
      </c>
      <c r="B5043" t="s">
        <v>19652</v>
      </c>
      <c r="C5043" s="1" t="str">
        <f t="shared" si="547"/>
        <v>21:0648</v>
      </c>
      <c r="D5043" s="1" t="str">
        <f t="shared" si="548"/>
        <v>21:0198</v>
      </c>
      <c r="E5043" t="s">
        <v>19653</v>
      </c>
      <c r="F5043" t="s">
        <v>19654</v>
      </c>
      <c r="H5043">
        <v>45.457155899999997</v>
      </c>
      <c r="I5043">
        <v>-66.220829100000003</v>
      </c>
      <c r="J5043" s="1" t="str">
        <f t="shared" si="549"/>
        <v>Fluid (stream)</v>
      </c>
      <c r="K5043" s="1" t="str">
        <f t="shared" si="550"/>
        <v>Untreated Water</v>
      </c>
      <c r="L5043">
        <v>12</v>
      </c>
      <c r="M5043" t="s">
        <v>11397</v>
      </c>
      <c r="N5043">
        <v>203</v>
      </c>
      <c r="O5043">
        <v>2.5000000000000001E-2</v>
      </c>
      <c r="P5043">
        <v>230</v>
      </c>
      <c r="Q5043">
        <v>6.3</v>
      </c>
    </row>
    <row r="5044" spans="1:17" hidden="1" x14ac:dyDescent="0.3">
      <c r="A5044" t="s">
        <v>19655</v>
      </c>
      <c r="B5044" t="s">
        <v>19656</v>
      </c>
      <c r="C5044" s="1" t="str">
        <f t="shared" si="547"/>
        <v>21:0648</v>
      </c>
      <c r="D5044" s="1" t="str">
        <f t="shared" si="548"/>
        <v>21:0198</v>
      </c>
      <c r="E5044" t="s">
        <v>19657</v>
      </c>
      <c r="F5044" t="s">
        <v>19658</v>
      </c>
      <c r="H5044">
        <v>45.4558635</v>
      </c>
      <c r="I5044">
        <v>-66.222094900000002</v>
      </c>
      <c r="J5044" s="1" t="str">
        <f t="shared" si="549"/>
        <v>Fluid (stream)</v>
      </c>
      <c r="K5044" s="1" t="str">
        <f t="shared" si="550"/>
        <v>Untreated Water</v>
      </c>
      <c r="L5044">
        <v>12</v>
      </c>
      <c r="M5044" t="s">
        <v>11402</v>
      </c>
      <c r="N5044">
        <v>204</v>
      </c>
      <c r="O5044">
        <v>2.5000000000000001E-2</v>
      </c>
      <c r="P5044">
        <v>400</v>
      </c>
      <c r="Q5044">
        <v>6.4</v>
      </c>
    </row>
    <row r="5045" spans="1:17" hidden="1" x14ac:dyDescent="0.3">
      <c r="A5045" t="s">
        <v>19659</v>
      </c>
      <c r="B5045" t="s">
        <v>19660</v>
      </c>
      <c r="C5045" s="1" t="str">
        <f t="shared" si="547"/>
        <v>21:0648</v>
      </c>
      <c r="D5045" s="1" t="str">
        <f t="shared" si="548"/>
        <v>21:0198</v>
      </c>
      <c r="E5045" t="s">
        <v>19661</v>
      </c>
      <c r="F5045" t="s">
        <v>19662</v>
      </c>
      <c r="H5045">
        <v>45.446702700000003</v>
      </c>
      <c r="I5045">
        <v>-66.203388799999999</v>
      </c>
      <c r="J5045" s="1" t="str">
        <f t="shared" si="549"/>
        <v>Fluid (stream)</v>
      </c>
      <c r="K5045" s="1" t="str">
        <f t="shared" si="550"/>
        <v>Untreated Water</v>
      </c>
      <c r="L5045">
        <v>12</v>
      </c>
      <c r="M5045" t="s">
        <v>11431</v>
      </c>
      <c r="N5045">
        <v>205</v>
      </c>
      <c r="O5045">
        <v>2.5000000000000001E-2</v>
      </c>
      <c r="P5045">
        <v>60</v>
      </c>
      <c r="Q5045">
        <v>6.7</v>
      </c>
    </row>
    <row r="5046" spans="1:17" hidden="1" x14ac:dyDescent="0.3">
      <c r="A5046" t="s">
        <v>19663</v>
      </c>
      <c r="B5046" t="s">
        <v>19664</v>
      </c>
      <c r="C5046" s="1" t="str">
        <f t="shared" si="547"/>
        <v>21:0648</v>
      </c>
      <c r="D5046" s="1" t="str">
        <f t="shared" si="548"/>
        <v>21:0198</v>
      </c>
      <c r="E5046" t="s">
        <v>19661</v>
      </c>
      <c r="F5046" t="s">
        <v>19665</v>
      </c>
      <c r="H5046">
        <v>45.446702700000003</v>
      </c>
      <c r="I5046">
        <v>-66.203388799999999</v>
      </c>
      <c r="J5046" s="1" t="str">
        <f t="shared" si="549"/>
        <v>Fluid (stream)</v>
      </c>
      <c r="K5046" s="1" t="str">
        <f t="shared" si="550"/>
        <v>Untreated Water</v>
      </c>
      <c r="L5046">
        <v>12</v>
      </c>
      <c r="M5046" t="s">
        <v>11435</v>
      </c>
      <c r="N5046">
        <v>206</v>
      </c>
      <c r="O5046">
        <v>2.5000000000000001E-2</v>
      </c>
      <c r="P5046">
        <v>40</v>
      </c>
      <c r="Q5046">
        <v>6.7</v>
      </c>
    </row>
    <row r="5047" spans="1:17" hidden="1" x14ac:dyDescent="0.3">
      <c r="A5047" t="s">
        <v>19666</v>
      </c>
      <c r="B5047" t="s">
        <v>19667</v>
      </c>
      <c r="C5047" s="1" t="str">
        <f t="shared" si="547"/>
        <v>21:0648</v>
      </c>
      <c r="D5047" s="1" t="str">
        <f>HYPERLINK("http://geochem.nrcan.gc.ca/cdogs/content/svy/svy_e.htm", "")</f>
        <v/>
      </c>
      <c r="G5047" s="1" t="str">
        <f>HYPERLINK("http://geochem.nrcan.gc.ca/cdogs/content/cr_/cr_00080_e.htm", "80")</f>
        <v>80</v>
      </c>
      <c r="J5047" t="s">
        <v>11453</v>
      </c>
      <c r="K5047" t="s">
        <v>11454</v>
      </c>
      <c r="L5047">
        <v>12</v>
      </c>
      <c r="M5047" t="s">
        <v>11455</v>
      </c>
      <c r="N5047">
        <v>207</v>
      </c>
      <c r="O5047">
        <v>0.18</v>
      </c>
      <c r="P5047">
        <v>130</v>
      </c>
      <c r="Q5047">
        <v>7.1</v>
      </c>
    </row>
    <row r="5048" spans="1:17" hidden="1" x14ac:dyDescent="0.3">
      <c r="A5048" t="s">
        <v>19668</v>
      </c>
      <c r="B5048" t="s">
        <v>19669</v>
      </c>
      <c r="C5048" s="1" t="str">
        <f t="shared" si="547"/>
        <v>21:0648</v>
      </c>
      <c r="D5048" s="1" t="str">
        <f t="shared" ref="D5048:D5076" si="551">HYPERLINK("http://geochem.nrcan.gc.ca/cdogs/content/svy/svy210198_e.htm", "21:0198")</f>
        <v>21:0198</v>
      </c>
      <c r="E5048" t="s">
        <v>19670</v>
      </c>
      <c r="F5048" t="s">
        <v>19671</v>
      </c>
      <c r="H5048">
        <v>45.455158300000001</v>
      </c>
      <c r="I5048">
        <v>-66.205362399999999</v>
      </c>
      <c r="J5048" s="1" t="str">
        <f t="shared" ref="J5048:J5076" si="552">HYPERLINK("http://geochem.nrcan.gc.ca/cdogs/content/kwd/kwd020018_e.htm", "Fluid (stream)")</f>
        <v>Fluid (stream)</v>
      </c>
      <c r="K5048" s="1" t="str">
        <f t="shared" ref="K5048:K5076" si="553">HYPERLINK("http://geochem.nrcan.gc.ca/cdogs/content/kwd/kwd080007_e.htm", "Untreated Water")</f>
        <v>Untreated Water</v>
      </c>
      <c r="L5048">
        <v>12</v>
      </c>
      <c r="M5048" t="s">
        <v>11411</v>
      </c>
      <c r="N5048">
        <v>208</v>
      </c>
      <c r="O5048">
        <v>2.5000000000000001E-2</v>
      </c>
      <c r="P5048">
        <v>170</v>
      </c>
      <c r="Q5048">
        <v>6.7</v>
      </c>
    </row>
    <row r="5049" spans="1:17" hidden="1" x14ac:dyDescent="0.3">
      <c r="A5049" t="s">
        <v>19672</v>
      </c>
      <c r="B5049" t="s">
        <v>19673</v>
      </c>
      <c r="C5049" s="1" t="str">
        <f t="shared" si="547"/>
        <v>21:0648</v>
      </c>
      <c r="D5049" s="1" t="str">
        <f t="shared" si="551"/>
        <v>21:0198</v>
      </c>
      <c r="E5049" t="s">
        <v>19674</v>
      </c>
      <c r="F5049" t="s">
        <v>19675</v>
      </c>
      <c r="H5049">
        <v>45.455582200000002</v>
      </c>
      <c r="I5049">
        <v>-66.189622900000003</v>
      </c>
      <c r="J5049" s="1" t="str">
        <f t="shared" si="552"/>
        <v>Fluid (stream)</v>
      </c>
      <c r="K5049" s="1" t="str">
        <f t="shared" si="553"/>
        <v>Untreated Water</v>
      </c>
      <c r="L5049">
        <v>12</v>
      </c>
      <c r="M5049" t="s">
        <v>11416</v>
      </c>
      <c r="N5049">
        <v>209</v>
      </c>
      <c r="O5049">
        <v>2.5000000000000001E-2</v>
      </c>
      <c r="P5049">
        <v>160</v>
      </c>
      <c r="Q5049">
        <v>7.5</v>
      </c>
    </row>
    <row r="5050" spans="1:17" hidden="1" x14ac:dyDescent="0.3">
      <c r="A5050" t="s">
        <v>19676</v>
      </c>
      <c r="B5050" t="s">
        <v>19677</v>
      </c>
      <c r="C5050" s="1" t="str">
        <f t="shared" si="547"/>
        <v>21:0648</v>
      </c>
      <c r="D5050" s="1" t="str">
        <f t="shared" si="551"/>
        <v>21:0198</v>
      </c>
      <c r="E5050" t="s">
        <v>19678</v>
      </c>
      <c r="F5050" t="s">
        <v>19679</v>
      </c>
      <c r="H5050">
        <v>45.4736148</v>
      </c>
      <c r="I5050">
        <v>-66.183161200000001</v>
      </c>
      <c r="J5050" s="1" t="str">
        <f t="shared" si="552"/>
        <v>Fluid (stream)</v>
      </c>
      <c r="K5050" s="1" t="str">
        <f t="shared" si="553"/>
        <v>Untreated Water</v>
      </c>
      <c r="L5050">
        <v>12</v>
      </c>
      <c r="M5050" t="s">
        <v>11421</v>
      </c>
      <c r="N5050">
        <v>210</v>
      </c>
      <c r="O5050">
        <v>2.5000000000000001E-2</v>
      </c>
      <c r="P5050">
        <v>150</v>
      </c>
      <c r="Q5050">
        <v>6.7</v>
      </c>
    </row>
    <row r="5051" spans="1:17" hidden="1" x14ac:dyDescent="0.3">
      <c r="A5051" t="s">
        <v>19680</v>
      </c>
      <c r="B5051" t="s">
        <v>19681</v>
      </c>
      <c r="C5051" s="1" t="str">
        <f t="shared" si="547"/>
        <v>21:0648</v>
      </c>
      <c r="D5051" s="1" t="str">
        <f t="shared" si="551"/>
        <v>21:0198</v>
      </c>
      <c r="E5051" t="s">
        <v>19682</v>
      </c>
      <c r="F5051" t="s">
        <v>19683</v>
      </c>
      <c r="H5051">
        <v>45.469698700000002</v>
      </c>
      <c r="I5051">
        <v>-66.173301100000003</v>
      </c>
      <c r="J5051" s="1" t="str">
        <f t="shared" si="552"/>
        <v>Fluid (stream)</v>
      </c>
      <c r="K5051" s="1" t="str">
        <f t="shared" si="553"/>
        <v>Untreated Water</v>
      </c>
      <c r="L5051">
        <v>12</v>
      </c>
      <c r="M5051" t="s">
        <v>11426</v>
      </c>
      <c r="N5051">
        <v>211</v>
      </c>
      <c r="O5051">
        <v>2.5000000000000001E-2</v>
      </c>
      <c r="P5051">
        <v>150</v>
      </c>
      <c r="Q5051">
        <v>6.7</v>
      </c>
    </row>
    <row r="5052" spans="1:17" hidden="1" x14ac:dyDescent="0.3">
      <c r="A5052" t="s">
        <v>19684</v>
      </c>
      <c r="B5052" t="s">
        <v>19685</v>
      </c>
      <c r="C5052" s="1" t="str">
        <f t="shared" si="547"/>
        <v>21:0648</v>
      </c>
      <c r="D5052" s="1" t="str">
        <f t="shared" si="551"/>
        <v>21:0198</v>
      </c>
      <c r="E5052" t="s">
        <v>19686</v>
      </c>
      <c r="F5052" t="s">
        <v>19687</v>
      </c>
      <c r="H5052">
        <v>45.470787799999997</v>
      </c>
      <c r="I5052">
        <v>-66.174756299999999</v>
      </c>
      <c r="J5052" s="1" t="str">
        <f t="shared" si="552"/>
        <v>Fluid (stream)</v>
      </c>
      <c r="K5052" s="1" t="str">
        <f t="shared" si="553"/>
        <v>Untreated Water</v>
      </c>
      <c r="L5052">
        <v>12</v>
      </c>
      <c r="M5052" t="s">
        <v>11440</v>
      </c>
      <c r="N5052">
        <v>212</v>
      </c>
      <c r="O5052">
        <v>2.5000000000000001E-2</v>
      </c>
      <c r="P5052">
        <v>120</v>
      </c>
      <c r="Q5052">
        <v>6.3</v>
      </c>
    </row>
    <row r="5053" spans="1:17" hidden="1" x14ac:dyDescent="0.3">
      <c r="A5053" t="s">
        <v>19688</v>
      </c>
      <c r="B5053" t="s">
        <v>19689</v>
      </c>
      <c r="C5053" s="1" t="str">
        <f t="shared" si="547"/>
        <v>21:0648</v>
      </c>
      <c r="D5053" s="1" t="str">
        <f t="shared" si="551"/>
        <v>21:0198</v>
      </c>
      <c r="E5053" t="s">
        <v>19690</v>
      </c>
      <c r="F5053" t="s">
        <v>19691</v>
      </c>
      <c r="H5053">
        <v>45.467360100000001</v>
      </c>
      <c r="I5053">
        <v>-66.189421300000006</v>
      </c>
      <c r="J5053" s="1" t="str">
        <f t="shared" si="552"/>
        <v>Fluid (stream)</v>
      </c>
      <c r="K5053" s="1" t="str">
        <f t="shared" si="553"/>
        <v>Untreated Water</v>
      </c>
      <c r="L5053">
        <v>12</v>
      </c>
      <c r="M5053" t="s">
        <v>11445</v>
      </c>
      <c r="N5053">
        <v>213</v>
      </c>
    </row>
    <row r="5054" spans="1:17" hidden="1" x14ac:dyDescent="0.3">
      <c r="A5054" t="s">
        <v>19692</v>
      </c>
      <c r="B5054" t="s">
        <v>19693</v>
      </c>
      <c r="C5054" s="1" t="str">
        <f t="shared" si="547"/>
        <v>21:0648</v>
      </c>
      <c r="D5054" s="1" t="str">
        <f t="shared" si="551"/>
        <v>21:0198</v>
      </c>
      <c r="E5054" t="s">
        <v>19694</v>
      </c>
      <c r="F5054" t="s">
        <v>19695</v>
      </c>
      <c r="H5054">
        <v>45.456381700000001</v>
      </c>
      <c r="I5054">
        <v>-66.170961199999994</v>
      </c>
      <c r="J5054" s="1" t="str">
        <f t="shared" si="552"/>
        <v>Fluid (stream)</v>
      </c>
      <c r="K5054" s="1" t="str">
        <f t="shared" si="553"/>
        <v>Untreated Water</v>
      </c>
      <c r="L5054">
        <v>12</v>
      </c>
      <c r="M5054" t="s">
        <v>11450</v>
      </c>
      <c r="N5054">
        <v>214</v>
      </c>
      <c r="O5054">
        <v>2.5000000000000001E-2</v>
      </c>
      <c r="P5054">
        <v>70</v>
      </c>
      <c r="Q5054">
        <v>6.7</v>
      </c>
    </row>
    <row r="5055" spans="1:17" hidden="1" x14ac:dyDescent="0.3">
      <c r="A5055" t="s">
        <v>19696</v>
      </c>
      <c r="B5055" t="s">
        <v>19697</v>
      </c>
      <c r="C5055" s="1" t="str">
        <f t="shared" si="547"/>
        <v>21:0648</v>
      </c>
      <c r="D5055" s="1" t="str">
        <f t="shared" si="551"/>
        <v>21:0198</v>
      </c>
      <c r="E5055" t="s">
        <v>19698</v>
      </c>
      <c r="F5055" t="s">
        <v>19699</v>
      </c>
      <c r="H5055">
        <v>45.458661800000002</v>
      </c>
      <c r="I5055">
        <v>-66.173251699999994</v>
      </c>
      <c r="J5055" s="1" t="str">
        <f t="shared" si="552"/>
        <v>Fluid (stream)</v>
      </c>
      <c r="K5055" s="1" t="str">
        <f t="shared" si="553"/>
        <v>Untreated Water</v>
      </c>
      <c r="L5055">
        <v>12</v>
      </c>
      <c r="M5055" t="s">
        <v>11460</v>
      </c>
      <c r="N5055">
        <v>215</v>
      </c>
      <c r="O5055">
        <v>2.5000000000000001E-2</v>
      </c>
      <c r="P5055">
        <v>120</v>
      </c>
      <c r="Q5055">
        <v>6.3</v>
      </c>
    </row>
    <row r="5056" spans="1:17" hidden="1" x14ac:dyDescent="0.3">
      <c r="A5056" t="s">
        <v>19700</v>
      </c>
      <c r="B5056" t="s">
        <v>19701</v>
      </c>
      <c r="C5056" s="1" t="str">
        <f t="shared" si="547"/>
        <v>21:0648</v>
      </c>
      <c r="D5056" s="1" t="str">
        <f t="shared" si="551"/>
        <v>21:0198</v>
      </c>
      <c r="E5056" t="s">
        <v>19702</v>
      </c>
      <c r="F5056" t="s">
        <v>19703</v>
      </c>
      <c r="H5056">
        <v>45.457699599999998</v>
      </c>
      <c r="I5056">
        <v>-66.175474100000002</v>
      </c>
      <c r="J5056" s="1" t="str">
        <f t="shared" si="552"/>
        <v>Fluid (stream)</v>
      </c>
      <c r="K5056" s="1" t="str">
        <f t="shared" si="553"/>
        <v>Untreated Water</v>
      </c>
      <c r="L5056">
        <v>12</v>
      </c>
      <c r="M5056" t="s">
        <v>11465</v>
      </c>
      <c r="N5056">
        <v>216</v>
      </c>
      <c r="O5056">
        <v>2.5000000000000001E-2</v>
      </c>
      <c r="P5056">
        <v>140</v>
      </c>
      <c r="Q5056">
        <v>6.5</v>
      </c>
    </row>
    <row r="5057" spans="1:17" hidden="1" x14ac:dyDescent="0.3">
      <c r="A5057" t="s">
        <v>19704</v>
      </c>
      <c r="B5057" t="s">
        <v>19705</v>
      </c>
      <c r="C5057" s="1" t="str">
        <f t="shared" si="547"/>
        <v>21:0648</v>
      </c>
      <c r="D5057" s="1" t="str">
        <f t="shared" si="551"/>
        <v>21:0198</v>
      </c>
      <c r="E5057" t="s">
        <v>19706</v>
      </c>
      <c r="F5057" t="s">
        <v>19707</v>
      </c>
      <c r="H5057">
        <v>45.4496854</v>
      </c>
      <c r="I5057">
        <v>-66.177536799999999</v>
      </c>
      <c r="J5057" s="1" t="str">
        <f t="shared" si="552"/>
        <v>Fluid (stream)</v>
      </c>
      <c r="K5057" s="1" t="str">
        <f t="shared" si="553"/>
        <v>Untreated Water</v>
      </c>
      <c r="L5057">
        <v>12</v>
      </c>
      <c r="M5057" t="s">
        <v>11470</v>
      </c>
      <c r="N5057">
        <v>217</v>
      </c>
    </row>
    <row r="5058" spans="1:17" hidden="1" x14ac:dyDescent="0.3">
      <c r="A5058" t="s">
        <v>19708</v>
      </c>
      <c r="B5058" t="s">
        <v>19709</v>
      </c>
      <c r="C5058" s="1" t="str">
        <f t="shared" si="547"/>
        <v>21:0648</v>
      </c>
      <c r="D5058" s="1" t="str">
        <f t="shared" si="551"/>
        <v>21:0198</v>
      </c>
      <c r="E5058" t="s">
        <v>19710</v>
      </c>
      <c r="F5058" t="s">
        <v>19711</v>
      </c>
      <c r="H5058">
        <v>45.451313200000001</v>
      </c>
      <c r="I5058">
        <v>-66.211192199999999</v>
      </c>
      <c r="J5058" s="1" t="str">
        <f t="shared" si="552"/>
        <v>Fluid (stream)</v>
      </c>
      <c r="K5058" s="1" t="str">
        <f t="shared" si="553"/>
        <v>Untreated Water</v>
      </c>
      <c r="L5058">
        <v>12</v>
      </c>
      <c r="M5058" t="s">
        <v>11475</v>
      </c>
      <c r="N5058">
        <v>218</v>
      </c>
      <c r="O5058">
        <v>2.5000000000000001E-2</v>
      </c>
      <c r="P5058">
        <v>200</v>
      </c>
      <c r="Q5058">
        <v>6.5</v>
      </c>
    </row>
    <row r="5059" spans="1:17" hidden="1" x14ac:dyDescent="0.3">
      <c r="A5059" t="s">
        <v>19712</v>
      </c>
      <c r="B5059" t="s">
        <v>19713</v>
      </c>
      <c r="C5059" s="1" t="str">
        <f t="shared" si="547"/>
        <v>21:0648</v>
      </c>
      <c r="D5059" s="1" t="str">
        <f t="shared" si="551"/>
        <v>21:0198</v>
      </c>
      <c r="E5059" t="s">
        <v>19714</v>
      </c>
      <c r="F5059" t="s">
        <v>19715</v>
      </c>
      <c r="H5059">
        <v>45.440413800000002</v>
      </c>
      <c r="I5059">
        <v>-66.176439400000007</v>
      </c>
      <c r="J5059" s="1" t="str">
        <f t="shared" si="552"/>
        <v>Fluid (stream)</v>
      </c>
      <c r="K5059" s="1" t="str">
        <f t="shared" si="553"/>
        <v>Untreated Water</v>
      </c>
      <c r="L5059">
        <v>12</v>
      </c>
      <c r="M5059" t="s">
        <v>11480</v>
      </c>
      <c r="N5059">
        <v>219</v>
      </c>
      <c r="O5059">
        <v>2.5000000000000001E-2</v>
      </c>
      <c r="P5059">
        <v>60</v>
      </c>
      <c r="Q5059">
        <v>6.6</v>
      </c>
    </row>
    <row r="5060" spans="1:17" hidden="1" x14ac:dyDescent="0.3">
      <c r="A5060" t="s">
        <v>19716</v>
      </c>
      <c r="B5060" t="s">
        <v>19717</v>
      </c>
      <c r="C5060" s="1" t="str">
        <f t="shared" si="547"/>
        <v>21:0648</v>
      </c>
      <c r="D5060" s="1" t="str">
        <f t="shared" si="551"/>
        <v>21:0198</v>
      </c>
      <c r="E5060" t="s">
        <v>19718</v>
      </c>
      <c r="F5060" t="s">
        <v>19719</v>
      </c>
      <c r="H5060">
        <v>45.326307900000003</v>
      </c>
      <c r="I5060">
        <v>-66.221852999999996</v>
      </c>
      <c r="J5060" s="1" t="str">
        <f t="shared" si="552"/>
        <v>Fluid (stream)</v>
      </c>
      <c r="K5060" s="1" t="str">
        <f t="shared" si="553"/>
        <v>Untreated Water</v>
      </c>
      <c r="L5060">
        <v>12</v>
      </c>
      <c r="M5060" t="s">
        <v>12548</v>
      </c>
      <c r="N5060">
        <v>220</v>
      </c>
      <c r="O5060">
        <v>2.5000000000000001E-2</v>
      </c>
      <c r="P5060">
        <v>60</v>
      </c>
      <c r="Q5060">
        <v>6.1</v>
      </c>
    </row>
    <row r="5061" spans="1:17" hidden="1" x14ac:dyDescent="0.3">
      <c r="A5061" t="s">
        <v>19720</v>
      </c>
      <c r="B5061" t="s">
        <v>19721</v>
      </c>
      <c r="C5061" s="1" t="str">
        <f t="shared" si="547"/>
        <v>21:0648</v>
      </c>
      <c r="D5061" s="1" t="str">
        <f t="shared" si="551"/>
        <v>21:0198</v>
      </c>
      <c r="E5061" t="s">
        <v>19722</v>
      </c>
      <c r="F5061" t="s">
        <v>19723</v>
      </c>
      <c r="H5061">
        <v>45.502352100000003</v>
      </c>
      <c r="I5061">
        <v>-66.0465181</v>
      </c>
      <c r="J5061" s="1" t="str">
        <f t="shared" si="552"/>
        <v>Fluid (stream)</v>
      </c>
      <c r="K5061" s="1" t="str">
        <f t="shared" si="553"/>
        <v>Untreated Water</v>
      </c>
      <c r="L5061">
        <v>13</v>
      </c>
      <c r="M5061" t="s">
        <v>11431</v>
      </c>
      <c r="N5061">
        <v>221</v>
      </c>
      <c r="O5061">
        <v>2.5000000000000001E-2</v>
      </c>
      <c r="P5061">
        <v>40</v>
      </c>
      <c r="Q5061">
        <v>5.9</v>
      </c>
    </row>
    <row r="5062" spans="1:17" hidden="1" x14ac:dyDescent="0.3">
      <c r="A5062" t="s">
        <v>19724</v>
      </c>
      <c r="B5062" t="s">
        <v>19725</v>
      </c>
      <c r="C5062" s="1" t="str">
        <f t="shared" si="547"/>
        <v>21:0648</v>
      </c>
      <c r="D5062" s="1" t="str">
        <f t="shared" si="551"/>
        <v>21:0198</v>
      </c>
      <c r="E5062" t="s">
        <v>19722</v>
      </c>
      <c r="F5062" t="s">
        <v>19726</v>
      </c>
      <c r="H5062">
        <v>45.502352100000003</v>
      </c>
      <c r="I5062">
        <v>-66.0465181</v>
      </c>
      <c r="J5062" s="1" t="str">
        <f t="shared" si="552"/>
        <v>Fluid (stream)</v>
      </c>
      <c r="K5062" s="1" t="str">
        <f t="shared" si="553"/>
        <v>Untreated Water</v>
      </c>
      <c r="L5062">
        <v>13</v>
      </c>
      <c r="M5062" t="s">
        <v>11435</v>
      </c>
      <c r="N5062">
        <v>222</v>
      </c>
      <c r="O5062">
        <v>2.5000000000000001E-2</v>
      </c>
      <c r="P5062">
        <v>50</v>
      </c>
      <c r="Q5062">
        <v>6.3</v>
      </c>
    </row>
    <row r="5063" spans="1:17" hidden="1" x14ac:dyDescent="0.3">
      <c r="A5063" t="s">
        <v>19727</v>
      </c>
      <c r="B5063" t="s">
        <v>19728</v>
      </c>
      <c r="C5063" s="1" t="str">
        <f t="shared" si="547"/>
        <v>21:0648</v>
      </c>
      <c r="D5063" s="1" t="str">
        <f t="shared" si="551"/>
        <v>21:0198</v>
      </c>
      <c r="E5063" t="s">
        <v>19729</v>
      </c>
      <c r="F5063" t="s">
        <v>19730</v>
      </c>
      <c r="H5063">
        <v>45.517398499999999</v>
      </c>
      <c r="I5063">
        <v>-66.028676099999998</v>
      </c>
      <c r="J5063" s="1" t="str">
        <f t="shared" si="552"/>
        <v>Fluid (stream)</v>
      </c>
      <c r="K5063" s="1" t="str">
        <f t="shared" si="553"/>
        <v>Untreated Water</v>
      </c>
      <c r="L5063">
        <v>13</v>
      </c>
      <c r="M5063" t="s">
        <v>11392</v>
      </c>
      <c r="N5063">
        <v>223</v>
      </c>
      <c r="O5063">
        <v>2.5000000000000001E-2</v>
      </c>
      <c r="P5063">
        <v>40</v>
      </c>
      <c r="Q5063">
        <v>6</v>
      </c>
    </row>
    <row r="5064" spans="1:17" hidden="1" x14ac:dyDescent="0.3">
      <c r="A5064" t="s">
        <v>19731</v>
      </c>
      <c r="B5064" t="s">
        <v>19732</v>
      </c>
      <c r="C5064" s="1" t="str">
        <f t="shared" si="547"/>
        <v>21:0648</v>
      </c>
      <c r="D5064" s="1" t="str">
        <f t="shared" si="551"/>
        <v>21:0198</v>
      </c>
      <c r="E5064" t="s">
        <v>19733</v>
      </c>
      <c r="F5064" t="s">
        <v>19734</v>
      </c>
      <c r="H5064">
        <v>45.514598100000001</v>
      </c>
      <c r="I5064">
        <v>-66.008978600000006</v>
      </c>
      <c r="J5064" s="1" t="str">
        <f t="shared" si="552"/>
        <v>Fluid (stream)</v>
      </c>
      <c r="K5064" s="1" t="str">
        <f t="shared" si="553"/>
        <v>Untreated Water</v>
      </c>
      <c r="L5064">
        <v>13</v>
      </c>
      <c r="M5064" t="s">
        <v>11397</v>
      </c>
      <c r="N5064">
        <v>224</v>
      </c>
      <c r="O5064">
        <v>2.5000000000000001E-2</v>
      </c>
      <c r="P5064">
        <v>40</v>
      </c>
      <c r="Q5064">
        <v>6.5</v>
      </c>
    </row>
    <row r="5065" spans="1:17" hidden="1" x14ac:dyDescent="0.3">
      <c r="A5065" t="s">
        <v>19735</v>
      </c>
      <c r="B5065" t="s">
        <v>19736</v>
      </c>
      <c r="C5065" s="1" t="str">
        <f t="shared" si="547"/>
        <v>21:0648</v>
      </c>
      <c r="D5065" s="1" t="str">
        <f t="shared" si="551"/>
        <v>21:0198</v>
      </c>
      <c r="E5065" t="s">
        <v>19737</v>
      </c>
      <c r="F5065" t="s">
        <v>19738</v>
      </c>
      <c r="H5065">
        <v>45.5093982</v>
      </c>
      <c r="I5065">
        <v>-66.000164799999993</v>
      </c>
      <c r="J5065" s="1" t="str">
        <f t="shared" si="552"/>
        <v>Fluid (stream)</v>
      </c>
      <c r="K5065" s="1" t="str">
        <f t="shared" si="553"/>
        <v>Untreated Water</v>
      </c>
      <c r="L5065">
        <v>13</v>
      </c>
      <c r="M5065" t="s">
        <v>11402</v>
      </c>
      <c r="N5065">
        <v>225</v>
      </c>
      <c r="O5065">
        <v>2.5000000000000001E-2</v>
      </c>
      <c r="P5065">
        <v>20</v>
      </c>
      <c r="Q5065">
        <v>5.8</v>
      </c>
    </row>
    <row r="5066" spans="1:17" hidden="1" x14ac:dyDescent="0.3">
      <c r="A5066" t="s">
        <v>19739</v>
      </c>
      <c r="B5066" t="s">
        <v>19740</v>
      </c>
      <c r="C5066" s="1" t="str">
        <f t="shared" si="547"/>
        <v>21:0648</v>
      </c>
      <c r="D5066" s="1" t="str">
        <f t="shared" si="551"/>
        <v>21:0198</v>
      </c>
      <c r="E5066" t="s">
        <v>19741</v>
      </c>
      <c r="F5066" t="s">
        <v>19742</v>
      </c>
      <c r="H5066">
        <v>45.481374600000002</v>
      </c>
      <c r="I5066">
        <v>-66.070813299999998</v>
      </c>
      <c r="J5066" s="1" t="str">
        <f t="shared" si="552"/>
        <v>Fluid (stream)</v>
      </c>
      <c r="K5066" s="1" t="str">
        <f t="shared" si="553"/>
        <v>Untreated Water</v>
      </c>
      <c r="L5066">
        <v>13</v>
      </c>
      <c r="M5066" t="s">
        <v>11411</v>
      </c>
      <c r="N5066">
        <v>226</v>
      </c>
      <c r="O5066">
        <v>2.5000000000000001E-2</v>
      </c>
      <c r="P5066">
        <v>30</v>
      </c>
      <c r="Q5066">
        <v>6.1</v>
      </c>
    </row>
    <row r="5067" spans="1:17" hidden="1" x14ac:dyDescent="0.3">
      <c r="A5067" t="s">
        <v>19743</v>
      </c>
      <c r="B5067" t="s">
        <v>19744</v>
      </c>
      <c r="C5067" s="1" t="str">
        <f t="shared" si="547"/>
        <v>21:0648</v>
      </c>
      <c r="D5067" s="1" t="str">
        <f t="shared" si="551"/>
        <v>21:0198</v>
      </c>
      <c r="E5067" t="s">
        <v>19745</v>
      </c>
      <c r="F5067" t="s">
        <v>19746</v>
      </c>
      <c r="H5067">
        <v>45.483663499999999</v>
      </c>
      <c r="I5067">
        <v>-66.069159099999993</v>
      </c>
      <c r="J5067" s="1" t="str">
        <f t="shared" si="552"/>
        <v>Fluid (stream)</v>
      </c>
      <c r="K5067" s="1" t="str">
        <f t="shared" si="553"/>
        <v>Untreated Water</v>
      </c>
      <c r="L5067">
        <v>13</v>
      </c>
      <c r="M5067" t="s">
        <v>11416</v>
      </c>
      <c r="N5067">
        <v>227</v>
      </c>
      <c r="O5067">
        <v>2.5000000000000001E-2</v>
      </c>
      <c r="P5067">
        <v>30</v>
      </c>
      <c r="Q5067">
        <v>6.3</v>
      </c>
    </row>
    <row r="5068" spans="1:17" hidden="1" x14ac:dyDescent="0.3">
      <c r="A5068" t="s">
        <v>19747</v>
      </c>
      <c r="B5068" t="s">
        <v>19748</v>
      </c>
      <c r="C5068" s="1" t="str">
        <f t="shared" si="547"/>
        <v>21:0648</v>
      </c>
      <c r="D5068" s="1" t="str">
        <f t="shared" si="551"/>
        <v>21:0198</v>
      </c>
      <c r="E5068" t="s">
        <v>19749</v>
      </c>
      <c r="F5068" t="s">
        <v>19750</v>
      </c>
      <c r="H5068">
        <v>45.470399200000003</v>
      </c>
      <c r="I5068">
        <v>-66.085838300000006</v>
      </c>
      <c r="J5068" s="1" t="str">
        <f t="shared" si="552"/>
        <v>Fluid (stream)</v>
      </c>
      <c r="K5068" s="1" t="str">
        <f t="shared" si="553"/>
        <v>Untreated Water</v>
      </c>
      <c r="L5068">
        <v>13</v>
      </c>
      <c r="M5068" t="s">
        <v>11421</v>
      </c>
      <c r="N5068">
        <v>228</v>
      </c>
      <c r="O5068">
        <v>2.5000000000000001E-2</v>
      </c>
      <c r="P5068">
        <v>40</v>
      </c>
      <c r="Q5068">
        <v>6.2</v>
      </c>
    </row>
    <row r="5069" spans="1:17" hidden="1" x14ac:dyDescent="0.3">
      <c r="A5069" t="s">
        <v>19751</v>
      </c>
      <c r="B5069" t="s">
        <v>19752</v>
      </c>
      <c r="C5069" s="1" t="str">
        <f t="shared" si="547"/>
        <v>21:0648</v>
      </c>
      <c r="D5069" s="1" t="str">
        <f t="shared" si="551"/>
        <v>21:0198</v>
      </c>
      <c r="E5069" t="s">
        <v>19753</v>
      </c>
      <c r="F5069" t="s">
        <v>19754</v>
      </c>
      <c r="H5069">
        <v>45.4618611</v>
      </c>
      <c r="I5069">
        <v>-66.094835700000004</v>
      </c>
      <c r="J5069" s="1" t="str">
        <f t="shared" si="552"/>
        <v>Fluid (stream)</v>
      </c>
      <c r="K5069" s="1" t="str">
        <f t="shared" si="553"/>
        <v>Untreated Water</v>
      </c>
      <c r="L5069">
        <v>13</v>
      </c>
      <c r="M5069" t="s">
        <v>11426</v>
      </c>
      <c r="N5069">
        <v>229</v>
      </c>
      <c r="O5069">
        <v>2.5000000000000001E-2</v>
      </c>
      <c r="P5069">
        <v>40</v>
      </c>
      <c r="Q5069">
        <v>6.5</v>
      </c>
    </row>
    <row r="5070" spans="1:17" hidden="1" x14ac:dyDescent="0.3">
      <c r="A5070" t="s">
        <v>19755</v>
      </c>
      <c r="B5070" t="s">
        <v>19756</v>
      </c>
      <c r="C5070" s="1" t="str">
        <f t="shared" si="547"/>
        <v>21:0648</v>
      </c>
      <c r="D5070" s="1" t="str">
        <f t="shared" si="551"/>
        <v>21:0198</v>
      </c>
      <c r="E5070" t="s">
        <v>19757</v>
      </c>
      <c r="F5070" t="s">
        <v>19758</v>
      </c>
      <c r="H5070">
        <v>45.450929899999998</v>
      </c>
      <c r="I5070">
        <v>-66.115296299999997</v>
      </c>
      <c r="J5070" s="1" t="str">
        <f t="shared" si="552"/>
        <v>Fluid (stream)</v>
      </c>
      <c r="K5070" s="1" t="str">
        <f t="shared" si="553"/>
        <v>Untreated Water</v>
      </c>
      <c r="L5070">
        <v>13</v>
      </c>
      <c r="M5070" t="s">
        <v>11440</v>
      </c>
      <c r="N5070">
        <v>230</v>
      </c>
      <c r="O5070">
        <v>2.5000000000000001E-2</v>
      </c>
      <c r="P5070">
        <v>40</v>
      </c>
      <c r="Q5070">
        <v>6.2</v>
      </c>
    </row>
    <row r="5071" spans="1:17" hidden="1" x14ac:dyDescent="0.3">
      <c r="A5071" t="s">
        <v>19759</v>
      </c>
      <c r="B5071" t="s">
        <v>19760</v>
      </c>
      <c r="C5071" s="1" t="str">
        <f t="shared" si="547"/>
        <v>21:0648</v>
      </c>
      <c r="D5071" s="1" t="str">
        <f t="shared" si="551"/>
        <v>21:0198</v>
      </c>
      <c r="E5071" t="s">
        <v>19761</v>
      </c>
      <c r="F5071" t="s">
        <v>19762</v>
      </c>
      <c r="H5071">
        <v>45.4297684</v>
      </c>
      <c r="I5071">
        <v>-66.115326600000003</v>
      </c>
      <c r="J5071" s="1" t="str">
        <f t="shared" si="552"/>
        <v>Fluid (stream)</v>
      </c>
      <c r="K5071" s="1" t="str">
        <f t="shared" si="553"/>
        <v>Untreated Water</v>
      </c>
      <c r="L5071">
        <v>13</v>
      </c>
      <c r="M5071" t="s">
        <v>11445</v>
      </c>
      <c r="N5071">
        <v>231</v>
      </c>
      <c r="O5071">
        <v>2.5000000000000001E-2</v>
      </c>
      <c r="P5071">
        <v>40</v>
      </c>
      <c r="Q5071">
        <v>5.9</v>
      </c>
    </row>
    <row r="5072" spans="1:17" hidden="1" x14ac:dyDescent="0.3">
      <c r="A5072" t="s">
        <v>19763</v>
      </c>
      <c r="B5072" t="s">
        <v>19764</v>
      </c>
      <c r="C5072" s="1" t="str">
        <f t="shared" si="547"/>
        <v>21:0648</v>
      </c>
      <c r="D5072" s="1" t="str">
        <f t="shared" si="551"/>
        <v>21:0198</v>
      </c>
      <c r="E5072" t="s">
        <v>19765</v>
      </c>
      <c r="F5072" t="s">
        <v>19766</v>
      </c>
      <c r="H5072">
        <v>45.386420299999997</v>
      </c>
      <c r="I5072">
        <v>-66.080373499999993</v>
      </c>
      <c r="J5072" s="1" t="str">
        <f t="shared" si="552"/>
        <v>Fluid (stream)</v>
      </c>
      <c r="K5072" s="1" t="str">
        <f t="shared" si="553"/>
        <v>Untreated Water</v>
      </c>
      <c r="L5072">
        <v>13</v>
      </c>
      <c r="M5072" t="s">
        <v>11450</v>
      </c>
      <c r="N5072">
        <v>232</v>
      </c>
      <c r="O5072">
        <v>2.5000000000000001E-2</v>
      </c>
      <c r="P5072">
        <v>40</v>
      </c>
      <c r="Q5072">
        <v>5.5</v>
      </c>
    </row>
    <row r="5073" spans="1:17" hidden="1" x14ac:dyDescent="0.3">
      <c r="A5073" t="s">
        <v>19767</v>
      </c>
      <c r="B5073" t="s">
        <v>19768</v>
      </c>
      <c r="C5073" s="1" t="str">
        <f t="shared" si="547"/>
        <v>21:0648</v>
      </c>
      <c r="D5073" s="1" t="str">
        <f t="shared" si="551"/>
        <v>21:0198</v>
      </c>
      <c r="E5073" t="s">
        <v>19769</v>
      </c>
      <c r="F5073" t="s">
        <v>19770</v>
      </c>
      <c r="H5073">
        <v>45.3963337</v>
      </c>
      <c r="I5073">
        <v>-66.066779800000006</v>
      </c>
      <c r="J5073" s="1" t="str">
        <f t="shared" si="552"/>
        <v>Fluid (stream)</v>
      </c>
      <c r="K5073" s="1" t="str">
        <f t="shared" si="553"/>
        <v>Untreated Water</v>
      </c>
      <c r="L5073">
        <v>13</v>
      </c>
      <c r="M5073" t="s">
        <v>11460</v>
      </c>
      <c r="N5073">
        <v>233</v>
      </c>
      <c r="O5073">
        <v>2.5000000000000001E-2</v>
      </c>
      <c r="P5073">
        <v>40</v>
      </c>
      <c r="Q5073">
        <v>6.1</v>
      </c>
    </row>
    <row r="5074" spans="1:17" hidden="1" x14ac:dyDescent="0.3">
      <c r="A5074" t="s">
        <v>19771</v>
      </c>
      <c r="B5074" t="s">
        <v>19772</v>
      </c>
      <c r="C5074" s="1" t="str">
        <f t="shared" si="547"/>
        <v>21:0648</v>
      </c>
      <c r="D5074" s="1" t="str">
        <f t="shared" si="551"/>
        <v>21:0198</v>
      </c>
      <c r="E5074" t="s">
        <v>19773</v>
      </c>
      <c r="F5074" t="s">
        <v>19774</v>
      </c>
      <c r="H5074">
        <v>45.417302100000001</v>
      </c>
      <c r="I5074">
        <v>-66.064479599999999</v>
      </c>
      <c r="J5074" s="1" t="str">
        <f t="shared" si="552"/>
        <v>Fluid (stream)</v>
      </c>
      <c r="K5074" s="1" t="str">
        <f t="shared" si="553"/>
        <v>Untreated Water</v>
      </c>
      <c r="L5074">
        <v>13</v>
      </c>
      <c r="M5074" t="s">
        <v>11465</v>
      </c>
      <c r="N5074">
        <v>234</v>
      </c>
      <c r="O5074">
        <v>2.5000000000000001E-2</v>
      </c>
      <c r="P5074">
        <v>40</v>
      </c>
      <c r="Q5074">
        <v>5.5</v>
      </c>
    </row>
    <row r="5075" spans="1:17" hidden="1" x14ac:dyDescent="0.3">
      <c r="A5075" t="s">
        <v>19775</v>
      </c>
      <c r="B5075" t="s">
        <v>19776</v>
      </c>
      <c r="C5075" s="1" t="str">
        <f t="shared" si="547"/>
        <v>21:0648</v>
      </c>
      <c r="D5075" s="1" t="str">
        <f t="shared" si="551"/>
        <v>21:0198</v>
      </c>
      <c r="E5075" t="s">
        <v>19777</v>
      </c>
      <c r="F5075" t="s">
        <v>19778</v>
      </c>
      <c r="H5075">
        <v>45.417384200000001</v>
      </c>
      <c r="I5075">
        <v>-66.043233099999995</v>
      </c>
      <c r="J5075" s="1" t="str">
        <f t="shared" si="552"/>
        <v>Fluid (stream)</v>
      </c>
      <c r="K5075" s="1" t="str">
        <f t="shared" si="553"/>
        <v>Untreated Water</v>
      </c>
      <c r="L5075">
        <v>13</v>
      </c>
      <c r="M5075" t="s">
        <v>11470</v>
      </c>
      <c r="N5075">
        <v>235</v>
      </c>
      <c r="O5075">
        <v>2.5000000000000001E-2</v>
      </c>
      <c r="P5075">
        <v>40</v>
      </c>
      <c r="Q5075">
        <v>5.9</v>
      </c>
    </row>
    <row r="5076" spans="1:17" hidden="1" x14ac:dyDescent="0.3">
      <c r="A5076" t="s">
        <v>19779</v>
      </c>
      <c r="B5076" t="s">
        <v>19780</v>
      </c>
      <c r="C5076" s="1" t="str">
        <f t="shared" si="547"/>
        <v>21:0648</v>
      </c>
      <c r="D5076" s="1" t="str">
        <f t="shared" si="551"/>
        <v>21:0198</v>
      </c>
      <c r="E5076" t="s">
        <v>19781</v>
      </c>
      <c r="F5076" t="s">
        <v>19782</v>
      </c>
      <c r="H5076">
        <v>45.432839999999999</v>
      </c>
      <c r="I5076">
        <v>-66.038385899999994</v>
      </c>
      <c r="J5076" s="1" t="str">
        <f t="shared" si="552"/>
        <v>Fluid (stream)</v>
      </c>
      <c r="K5076" s="1" t="str">
        <f t="shared" si="553"/>
        <v>Untreated Water</v>
      </c>
      <c r="L5076">
        <v>13</v>
      </c>
      <c r="M5076" t="s">
        <v>11475</v>
      </c>
      <c r="N5076">
        <v>236</v>
      </c>
      <c r="O5076">
        <v>2.5000000000000001E-2</v>
      </c>
      <c r="P5076">
        <v>40</v>
      </c>
      <c r="Q5076">
        <v>6</v>
      </c>
    </row>
    <row r="5077" spans="1:17" hidden="1" x14ac:dyDescent="0.3">
      <c r="A5077" t="s">
        <v>19783</v>
      </c>
      <c r="B5077" t="s">
        <v>19784</v>
      </c>
      <c r="C5077" s="1" t="str">
        <f t="shared" si="547"/>
        <v>21:0648</v>
      </c>
      <c r="D5077" s="1" t="str">
        <f>HYPERLINK("http://geochem.nrcan.gc.ca/cdogs/content/svy/svy_e.htm", "")</f>
        <v/>
      </c>
      <c r="G5077" s="1" t="str">
        <f>HYPERLINK("http://geochem.nrcan.gc.ca/cdogs/content/cr_/cr_00082_e.htm", "82")</f>
        <v>82</v>
      </c>
      <c r="J5077" t="s">
        <v>11453</v>
      </c>
      <c r="K5077" t="s">
        <v>11454</v>
      </c>
      <c r="L5077">
        <v>13</v>
      </c>
      <c r="M5077" t="s">
        <v>11455</v>
      </c>
      <c r="N5077">
        <v>237</v>
      </c>
      <c r="O5077">
        <v>1.5</v>
      </c>
      <c r="P5077">
        <v>320</v>
      </c>
      <c r="Q5077">
        <v>7.5</v>
      </c>
    </row>
    <row r="5078" spans="1:17" hidden="1" x14ac:dyDescent="0.3">
      <c r="A5078" t="s">
        <v>19785</v>
      </c>
      <c r="B5078" t="s">
        <v>19786</v>
      </c>
      <c r="C5078" s="1" t="str">
        <f t="shared" si="547"/>
        <v>21:0648</v>
      </c>
      <c r="D5078" s="1" t="str">
        <f t="shared" ref="D5078:D5083" si="554">HYPERLINK("http://geochem.nrcan.gc.ca/cdogs/content/svy/svy210198_e.htm", "21:0198")</f>
        <v>21:0198</v>
      </c>
      <c r="E5078" t="s">
        <v>19787</v>
      </c>
      <c r="F5078" t="s">
        <v>19788</v>
      </c>
      <c r="H5078">
        <v>45.4822068</v>
      </c>
      <c r="I5078">
        <v>-66.015684199999995</v>
      </c>
      <c r="J5078" s="1" t="str">
        <f t="shared" ref="J5078:J5083" si="555">HYPERLINK("http://geochem.nrcan.gc.ca/cdogs/content/kwd/kwd020018_e.htm", "Fluid (stream)")</f>
        <v>Fluid (stream)</v>
      </c>
      <c r="K5078" s="1" t="str">
        <f t="shared" ref="K5078:K5083" si="556">HYPERLINK("http://geochem.nrcan.gc.ca/cdogs/content/kwd/kwd080007_e.htm", "Untreated Water")</f>
        <v>Untreated Water</v>
      </c>
      <c r="L5078">
        <v>13</v>
      </c>
      <c r="M5078" t="s">
        <v>11480</v>
      </c>
      <c r="N5078">
        <v>238</v>
      </c>
      <c r="O5078">
        <v>2.5000000000000001E-2</v>
      </c>
      <c r="P5078">
        <v>40</v>
      </c>
      <c r="Q5078">
        <v>5.7</v>
      </c>
    </row>
    <row r="5079" spans="1:17" hidden="1" x14ac:dyDescent="0.3">
      <c r="A5079" t="s">
        <v>19789</v>
      </c>
      <c r="B5079" t="s">
        <v>19790</v>
      </c>
      <c r="C5079" s="1" t="str">
        <f t="shared" si="547"/>
        <v>21:0648</v>
      </c>
      <c r="D5079" s="1" t="str">
        <f t="shared" si="554"/>
        <v>21:0198</v>
      </c>
      <c r="E5079" t="s">
        <v>19791</v>
      </c>
      <c r="F5079" t="s">
        <v>19792</v>
      </c>
      <c r="H5079">
        <v>45.488928700000002</v>
      </c>
      <c r="I5079">
        <v>-66.018016500000002</v>
      </c>
      <c r="J5079" s="1" t="str">
        <f t="shared" si="555"/>
        <v>Fluid (stream)</v>
      </c>
      <c r="K5079" s="1" t="str">
        <f t="shared" si="556"/>
        <v>Untreated Water</v>
      </c>
      <c r="L5079">
        <v>13</v>
      </c>
      <c r="M5079" t="s">
        <v>12548</v>
      </c>
      <c r="N5079">
        <v>239</v>
      </c>
      <c r="O5079">
        <v>2.5000000000000001E-2</v>
      </c>
      <c r="P5079">
        <v>40</v>
      </c>
      <c r="Q5079">
        <v>5.8</v>
      </c>
    </row>
    <row r="5080" spans="1:17" hidden="1" x14ac:dyDescent="0.3">
      <c r="A5080" t="s">
        <v>19793</v>
      </c>
      <c r="B5080" t="s">
        <v>19794</v>
      </c>
      <c r="C5080" s="1" t="str">
        <f t="shared" si="547"/>
        <v>21:0648</v>
      </c>
      <c r="D5080" s="1" t="str">
        <f t="shared" si="554"/>
        <v>21:0198</v>
      </c>
      <c r="E5080" t="s">
        <v>19795</v>
      </c>
      <c r="F5080" t="s">
        <v>19796</v>
      </c>
      <c r="H5080">
        <v>45.428134100000001</v>
      </c>
      <c r="I5080">
        <v>-66.028750400000007</v>
      </c>
      <c r="J5080" s="1" t="str">
        <f t="shared" si="555"/>
        <v>Fluid (stream)</v>
      </c>
      <c r="K5080" s="1" t="str">
        <f t="shared" si="556"/>
        <v>Untreated Water</v>
      </c>
      <c r="L5080">
        <v>14</v>
      </c>
      <c r="M5080" t="s">
        <v>11431</v>
      </c>
      <c r="N5080">
        <v>240</v>
      </c>
      <c r="O5080">
        <v>2.5000000000000001E-2</v>
      </c>
      <c r="P5080">
        <v>50</v>
      </c>
      <c r="Q5080">
        <v>6.1</v>
      </c>
    </row>
    <row r="5081" spans="1:17" hidden="1" x14ac:dyDescent="0.3">
      <c r="A5081" t="s">
        <v>19797</v>
      </c>
      <c r="B5081" t="s">
        <v>19798</v>
      </c>
      <c r="C5081" s="1" t="str">
        <f t="shared" si="547"/>
        <v>21:0648</v>
      </c>
      <c r="D5081" s="1" t="str">
        <f t="shared" si="554"/>
        <v>21:0198</v>
      </c>
      <c r="E5081" t="s">
        <v>19795</v>
      </c>
      <c r="F5081" t="s">
        <v>19799</v>
      </c>
      <c r="H5081">
        <v>45.428134100000001</v>
      </c>
      <c r="I5081">
        <v>-66.028750400000007</v>
      </c>
      <c r="J5081" s="1" t="str">
        <f t="shared" si="555"/>
        <v>Fluid (stream)</v>
      </c>
      <c r="K5081" s="1" t="str">
        <f t="shared" si="556"/>
        <v>Untreated Water</v>
      </c>
      <c r="L5081">
        <v>14</v>
      </c>
      <c r="M5081" t="s">
        <v>11435</v>
      </c>
      <c r="N5081">
        <v>241</v>
      </c>
      <c r="O5081">
        <v>2.5000000000000001E-2</v>
      </c>
      <c r="P5081">
        <v>50</v>
      </c>
      <c r="Q5081">
        <v>6.1</v>
      </c>
    </row>
    <row r="5082" spans="1:17" hidden="1" x14ac:dyDescent="0.3">
      <c r="A5082" t="s">
        <v>19800</v>
      </c>
      <c r="B5082" t="s">
        <v>19801</v>
      </c>
      <c r="C5082" s="1" t="str">
        <f t="shared" si="547"/>
        <v>21:0648</v>
      </c>
      <c r="D5082" s="1" t="str">
        <f t="shared" si="554"/>
        <v>21:0198</v>
      </c>
      <c r="E5082" t="s">
        <v>19802</v>
      </c>
      <c r="F5082" t="s">
        <v>19803</v>
      </c>
      <c r="H5082">
        <v>45.445918499999998</v>
      </c>
      <c r="I5082">
        <v>-66.029005699999999</v>
      </c>
      <c r="J5082" s="1" t="str">
        <f t="shared" si="555"/>
        <v>Fluid (stream)</v>
      </c>
      <c r="K5082" s="1" t="str">
        <f t="shared" si="556"/>
        <v>Untreated Water</v>
      </c>
      <c r="L5082">
        <v>14</v>
      </c>
      <c r="M5082" t="s">
        <v>11392</v>
      </c>
      <c r="N5082">
        <v>242</v>
      </c>
      <c r="O5082">
        <v>2.5000000000000001E-2</v>
      </c>
      <c r="P5082">
        <v>40</v>
      </c>
      <c r="Q5082">
        <v>5.6</v>
      </c>
    </row>
    <row r="5083" spans="1:17" hidden="1" x14ac:dyDescent="0.3">
      <c r="A5083" t="s">
        <v>19804</v>
      </c>
      <c r="B5083" t="s">
        <v>19805</v>
      </c>
      <c r="C5083" s="1" t="str">
        <f t="shared" si="547"/>
        <v>21:0648</v>
      </c>
      <c r="D5083" s="1" t="str">
        <f t="shared" si="554"/>
        <v>21:0198</v>
      </c>
      <c r="E5083" t="s">
        <v>19806</v>
      </c>
      <c r="F5083" t="s">
        <v>19807</v>
      </c>
      <c r="H5083">
        <v>45.452209500000002</v>
      </c>
      <c r="I5083">
        <v>-66.008967400000003</v>
      </c>
      <c r="J5083" s="1" t="str">
        <f t="shared" si="555"/>
        <v>Fluid (stream)</v>
      </c>
      <c r="K5083" s="1" t="str">
        <f t="shared" si="556"/>
        <v>Untreated Water</v>
      </c>
      <c r="L5083">
        <v>14</v>
      </c>
      <c r="M5083" t="s">
        <v>11397</v>
      </c>
      <c r="N5083">
        <v>243</v>
      </c>
      <c r="O5083">
        <v>2.5000000000000001E-2</v>
      </c>
      <c r="P5083">
        <v>50</v>
      </c>
      <c r="Q5083">
        <v>5.6</v>
      </c>
    </row>
    <row r="5084" spans="1:17" hidden="1" x14ac:dyDescent="0.3">
      <c r="A5084" t="s">
        <v>19808</v>
      </c>
      <c r="B5084" t="s">
        <v>19809</v>
      </c>
      <c r="C5084" s="1" t="str">
        <f t="shared" si="547"/>
        <v>21:0648</v>
      </c>
      <c r="D5084" s="1" t="str">
        <f>HYPERLINK("http://geochem.nrcan.gc.ca/cdogs/content/svy/svy_e.htm", "")</f>
        <v/>
      </c>
      <c r="G5084" s="1" t="str">
        <f>HYPERLINK("http://geochem.nrcan.gc.ca/cdogs/content/cr_/cr_00082_e.htm", "82")</f>
        <v>82</v>
      </c>
      <c r="J5084" t="s">
        <v>11453</v>
      </c>
      <c r="K5084" t="s">
        <v>11454</v>
      </c>
      <c r="L5084">
        <v>14</v>
      </c>
      <c r="M5084" t="s">
        <v>11455</v>
      </c>
      <c r="N5084">
        <v>244</v>
      </c>
      <c r="O5084">
        <v>1.08</v>
      </c>
      <c r="P5084">
        <v>320</v>
      </c>
      <c r="Q5084">
        <v>7.4</v>
      </c>
    </row>
    <row r="5085" spans="1:17" hidden="1" x14ac:dyDescent="0.3">
      <c r="A5085" t="s">
        <v>19810</v>
      </c>
      <c r="B5085" t="s">
        <v>19811</v>
      </c>
      <c r="C5085" s="1" t="str">
        <f t="shared" si="547"/>
        <v>21:0648</v>
      </c>
      <c r="D5085" s="1" t="str">
        <f t="shared" ref="D5085:D5102" si="557">HYPERLINK("http://geochem.nrcan.gc.ca/cdogs/content/svy/svy210198_e.htm", "21:0198")</f>
        <v>21:0198</v>
      </c>
      <c r="E5085" t="s">
        <v>19812</v>
      </c>
      <c r="F5085" t="s">
        <v>19813</v>
      </c>
      <c r="H5085">
        <v>45.411484899999998</v>
      </c>
      <c r="I5085">
        <v>-66.086890100000005</v>
      </c>
      <c r="J5085" s="1" t="str">
        <f t="shared" ref="J5085:J5102" si="558">HYPERLINK("http://geochem.nrcan.gc.ca/cdogs/content/kwd/kwd020018_e.htm", "Fluid (stream)")</f>
        <v>Fluid (stream)</v>
      </c>
      <c r="K5085" s="1" t="str">
        <f t="shared" ref="K5085:K5102" si="559">HYPERLINK("http://geochem.nrcan.gc.ca/cdogs/content/kwd/kwd080007_e.htm", "Untreated Water")</f>
        <v>Untreated Water</v>
      </c>
      <c r="L5085">
        <v>14</v>
      </c>
      <c r="M5085" t="s">
        <v>11402</v>
      </c>
      <c r="N5085">
        <v>245</v>
      </c>
      <c r="O5085">
        <v>2.5000000000000001E-2</v>
      </c>
      <c r="P5085">
        <v>50</v>
      </c>
      <c r="Q5085">
        <v>5.9</v>
      </c>
    </row>
    <row r="5086" spans="1:17" hidden="1" x14ac:dyDescent="0.3">
      <c r="A5086" t="s">
        <v>19814</v>
      </c>
      <c r="B5086" t="s">
        <v>19815</v>
      </c>
      <c r="C5086" s="1" t="str">
        <f t="shared" si="547"/>
        <v>21:0648</v>
      </c>
      <c r="D5086" s="1" t="str">
        <f t="shared" si="557"/>
        <v>21:0198</v>
      </c>
      <c r="E5086" t="s">
        <v>19816</v>
      </c>
      <c r="F5086" t="s">
        <v>19817</v>
      </c>
      <c r="H5086">
        <v>45.4361636</v>
      </c>
      <c r="I5086">
        <v>-66.092063800000005</v>
      </c>
      <c r="J5086" s="1" t="str">
        <f t="shared" si="558"/>
        <v>Fluid (stream)</v>
      </c>
      <c r="K5086" s="1" t="str">
        <f t="shared" si="559"/>
        <v>Untreated Water</v>
      </c>
      <c r="L5086">
        <v>14</v>
      </c>
      <c r="M5086" t="s">
        <v>11411</v>
      </c>
      <c r="N5086">
        <v>246</v>
      </c>
      <c r="O5086">
        <v>2.5000000000000001E-2</v>
      </c>
      <c r="P5086">
        <v>40</v>
      </c>
      <c r="Q5086">
        <v>6</v>
      </c>
    </row>
    <row r="5087" spans="1:17" hidden="1" x14ac:dyDescent="0.3">
      <c r="A5087" t="s">
        <v>19818</v>
      </c>
      <c r="B5087" t="s">
        <v>19819</v>
      </c>
      <c r="C5087" s="1" t="str">
        <f t="shared" si="547"/>
        <v>21:0648</v>
      </c>
      <c r="D5087" s="1" t="str">
        <f t="shared" si="557"/>
        <v>21:0198</v>
      </c>
      <c r="E5087" t="s">
        <v>19820</v>
      </c>
      <c r="F5087" t="s">
        <v>19821</v>
      </c>
      <c r="H5087">
        <v>45.441342499999998</v>
      </c>
      <c r="I5087">
        <v>-66.103164899999996</v>
      </c>
      <c r="J5087" s="1" t="str">
        <f t="shared" si="558"/>
        <v>Fluid (stream)</v>
      </c>
      <c r="K5087" s="1" t="str">
        <f t="shared" si="559"/>
        <v>Untreated Water</v>
      </c>
      <c r="L5087">
        <v>14</v>
      </c>
      <c r="M5087" t="s">
        <v>11416</v>
      </c>
      <c r="N5087">
        <v>247</v>
      </c>
      <c r="O5087">
        <v>2.5000000000000001E-2</v>
      </c>
      <c r="P5087">
        <v>30</v>
      </c>
      <c r="Q5087">
        <v>5.9</v>
      </c>
    </row>
    <row r="5088" spans="1:17" hidden="1" x14ac:dyDescent="0.3">
      <c r="A5088" t="s">
        <v>19822</v>
      </c>
      <c r="B5088" t="s">
        <v>19823</v>
      </c>
      <c r="C5088" s="1" t="str">
        <f t="shared" si="547"/>
        <v>21:0648</v>
      </c>
      <c r="D5088" s="1" t="str">
        <f t="shared" si="557"/>
        <v>21:0198</v>
      </c>
      <c r="E5088" t="s">
        <v>19824</v>
      </c>
      <c r="F5088" t="s">
        <v>19825</v>
      </c>
      <c r="H5088">
        <v>45.432665</v>
      </c>
      <c r="I5088">
        <v>-66.132054600000004</v>
      </c>
      <c r="J5088" s="1" t="str">
        <f t="shared" si="558"/>
        <v>Fluid (stream)</v>
      </c>
      <c r="K5088" s="1" t="str">
        <f t="shared" si="559"/>
        <v>Untreated Water</v>
      </c>
      <c r="L5088">
        <v>14</v>
      </c>
      <c r="M5088" t="s">
        <v>11421</v>
      </c>
      <c r="N5088">
        <v>248</v>
      </c>
      <c r="O5088">
        <v>2.5000000000000001E-2</v>
      </c>
      <c r="P5088">
        <v>40</v>
      </c>
      <c r="Q5088">
        <v>6.1</v>
      </c>
    </row>
    <row r="5089" spans="1:17" hidden="1" x14ac:dyDescent="0.3">
      <c r="A5089" t="s">
        <v>19826</v>
      </c>
      <c r="B5089" t="s">
        <v>19827</v>
      </c>
      <c r="C5089" s="1" t="str">
        <f t="shared" si="547"/>
        <v>21:0648</v>
      </c>
      <c r="D5089" s="1" t="str">
        <f t="shared" si="557"/>
        <v>21:0198</v>
      </c>
      <c r="E5089" t="s">
        <v>19828</v>
      </c>
      <c r="F5089" t="s">
        <v>19829</v>
      </c>
      <c r="H5089">
        <v>45.413664699999998</v>
      </c>
      <c r="I5089">
        <v>-66.151548199999993</v>
      </c>
      <c r="J5089" s="1" t="str">
        <f t="shared" si="558"/>
        <v>Fluid (stream)</v>
      </c>
      <c r="K5089" s="1" t="str">
        <f t="shared" si="559"/>
        <v>Untreated Water</v>
      </c>
      <c r="L5089">
        <v>14</v>
      </c>
      <c r="M5089" t="s">
        <v>11426</v>
      </c>
      <c r="N5089">
        <v>249</v>
      </c>
      <c r="O5089">
        <v>2.5000000000000001E-2</v>
      </c>
      <c r="P5089">
        <v>30</v>
      </c>
      <c r="Q5089">
        <v>6.3</v>
      </c>
    </row>
    <row r="5090" spans="1:17" hidden="1" x14ac:dyDescent="0.3">
      <c r="A5090" t="s">
        <v>19830</v>
      </c>
      <c r="B5090" t="s">
        <v>19831</v>
      </c>
      <c r="C5090" s="1" t="str">
        <f t="shared" si="547"/>
        <v>21:0648</v>
      </c>
      <c r="D5090" s="1" t="str">
        <f t="shared" si="557"/>
        <v>21:0198</v>
      </c>
      <c r="E5090" t="s">
        <v>19832</v>
      </c>
      <c r="F5090" t="s">
        <v>19833</v>
      </c>
      <c r="H5090">
        <v>45.381616299999997</v>
      </c>
      <c r="I5090">
        <v>-66.1757159</v>
      </c>
      <c r="J5090" s="1" t="str">
        <f t="shared" si="558"/>
        <v>Fluid (stream)</v>
      </c>
      <c r="K5090" s="1" t="str">
        <f t="shared" si="559"/>
        <v>Untreated Water</v>
      </c>
      <c r="L5090">
        <v>14</v>
      </c>
      <c r="M5090" t="s">
        <v>11440</v>
      </c>
      <c r="N5090">
        <v>250</v>
      </c>
      <c r="O5090">
        <v>2.5000000000000001E-2</v>
      </c>
      <c r="P5090">
        <v>40</v>
      </c>
      <c r="Q5090">
        <v>5.8</v>
      </c>
    </row>
    <row r="5091" spans="1:17" hidden="1" x14ac:dyDescent="0.3">
      <c r="A5091" t="s">
        <v>19834</v>
      </c>
      <c r="B5091" t="s">
        <v>19835</v>
      </c>
      <c r="C5091" s="1" t="str">
        <f t="shared" si="547"/>
        <v>21:0648</v>
      </c>
      <c r="D5091" s="1" t="str">
        <f t="shared" si="557"/>
        <v>21:0198</v>
      </c>
      <c r="E5091" t="s">
        <v>19836</v>
      </c>
      <c r="F5091" t="s">
        <v>19837</v>
      </c>
      <c r="H5091">
        <v>45.374922300000001</v>
      </c>
      <c r="I5091">
        <v>-66.154082399999993</v>
      </c>
      <c r="J5091" s="1" t="str">
        <f t="shared" si="558"/>
        <v>Fluid (stream)</v>
      </c>
      <c r="K5091" s="1" t="str">
        <f t="shared" si="559"/>
        <v>Untreated Water</v>
      </c>
      <c r="L5091">
        <v>14</v>
      </c>
      <c r="M5091" t="s">
        <v>11445</v>
      </c>
      <c r="N5091">
        <v>251</v>
      </c>
      <c r="O5091">
        <v>2.5000000000000001E-2</v>
      </c>
      <c r="P5091">
        <v>70</v>
      </c>
      <c r="Q5091">
        <v>5.9</v>
      </c>
    </row>
    <row r="5092" spans="1:17" hidden="1" x14ac:dyDescent="0.3">
      <c r="A5092" t="s">
        <v>19838</v>
      </c>
      <c r="B5092" t="s">
        <v>19839</v>
      </c>
      <c r="C5092" s="1" t="str">
        <f t="shared" si="547"/>
        <v>21:0648</v>
      </c>
      <c r="D5092" s="1" t="str">
        <f t="shared" si="557"/>
        <v>21:0198</v>
      </c>
      <c r="E5092" t="s">
        <v>19840</v>
      </c>
      <c r="F5092" t="s">
        <v>19841</v>
      </c>
      <c r="H5092">
        <v>45.380555999999999</v>
      </c>
      <c r="I5092">
        <v>-66.188196599999998</v>
      </c>
      <c r="J5092" s="1" t="str">
        <f t="shared" si="558"/>
        <v>Fluid (stream)</v>
      </c>
      <c r="K5092" s="1" t="str">
        <f t="shared" si="559"/>
        <v>Untreated Water</v>
      </c>
      <c r="L5092">
        <v>14</v>
      </c>
      <c r="M5092" t="s">
        <v>11450</v>
      </c>
      <c r="N5092">
        <v>252</v>
      </c>
      <c r="O5092">
        <v>2.5000000000000001E-2</v>
      </c>
      <c r="P5092">
        <v>30</v>
      </c>
      <c r="Q5092">
        <v>6.4</v>
      </c>
    </row>
    <row r="5093" spans="1:17" hidden="1" x14ac:dyDescent="0.3">
      <c r="A5093" t="s">
        <v>19842</v>
      </c>
      <c r="B5093" t="s">
        <v>19843</v>
      </c>
      <c r="C5093" s="1" t="str">
        <f t="shared" si="547"/>
        <v>21:0648</v>
      </c>
      <c r="D5093" s="1" t="str">
        <f t="shared" si="557"/>
        <v>21:0198</v>
      </c>
      <c r="E5093" t="s">
        <v>19844</v>
      </c>
      <c r="F5093" t="s">
        <v>19845</v>
      </c>
      <c r="H5093">
        <v>45.346346099999998</v>
      </c>
      <c r="I5093">
        <v>-66.200129200000006</v>
      </c>
      <c r="J5093" s="1" t="str">
        <f t="shared" si="558"/>
        <v>Fluid (stream)</v>
      </c>
      <c r="K5093" s="1" t="str">
        <f t="shared" si="559"/>
        <v>Untreated Water</v>
      </c>
      <c r="L5093">
        <v>14</v>
      </c>
      <c r="M5093" t="s">
        <v>11460</v>
      </c>
      <c r="N5093">
        <v>253</v>
      </c>
      <c r="O5093">
        <v>2.5000000000000001E-2</v>
      </c>
      <c r="P5093">
        <v>30</v>
      </c>
      <c r="Q5093">
        <v>6.2</v>
      </c>
    </row>
    <row r="5094" spans="1:17" hidden="1" x14ac:dyDescent="0.3">
      <c r="A5094" t="s">
        <v>19846</v>
      </c>
      <c r="B5094" t="s">
        <v>19847</v>
      </c>
      <c r="C5094" s="1" t="str">
        <f t="shared" si="547"/>
        <v>21:0648</v>
      </c>
      <c r="D5094" s="1" t="str">
        <f t="shared" si="557"/>
        <v>21:0198</v>
      </c>
      <c r="E5094" t="s">
        <v>19848</v>
      </c>
      <c r="F5094" t="s">
        <v>19849</v>
      </c>
      <c r="H5094">
        <v>45.342928899999997</v>
      </c>
      <c r="I5094">
        <v>-66.187444099999993</v>
      </c>
      <c r="J5094" s="1" t="str">
        <f t="shared" si="558"/>
        <v>Fluid (stream)</v>
      </c>
      <c r="K5094" s="1" t="str">
        <f t="shared" si="559"/>
        <v>Untreated Water</v>
      </c>
      <c r="L5094">
        <v>14</v>
      </c>
      <c r="M5094" t="s">
        <v>11465</v>
      </c>
      <c r="N5094">
        <v>254</v>
      </c>
      <c r="O5094">
        <v>2.5000000000000001E-2</v>
      </c>
      <c r="P5094">
        <v>90</v>
      </c>
      <c r="Q5094">
        <v>6.1</v>
      </c>
    </row>
    <row r="5095" spans="1:17" hidden="1" x14ac:dyDescent="0.3">
      <c r="A5095" t="s">
        <v>19850</v>
      </c>
      <c r="B5095" t="s">
        <v>19851</v>
      </c>
      <c r="C5095" s="1" t="str">
        <f t="shared" si="547"/>
        <v>21:0648</v>
      </c>
      <c r="D5095" s="1" t="str">
        <f t="shared" si="557"/>
        <v>21:0198</v>
      </c>
      <c r="E5095" t="s">
        <v>19852</v>
      </c>
      <c r="F5095" t="s">
        <v>19853</v>
      </c>
      <c r="H5095">
        <v>45.3369286</v>
      </c>
      <c r="I5095">
        <v>-66.179930400000003</v>
      </c>
      <c r="J5095" s="1" t="str">
        <f t="shared" si="558"/>
        <v>Fluid (stream)</v>
      </c>
      <c r="K5095" s="1" t="str">
        <f t="shared" si="559"/>
        <v>Untreated Water</v>
      </c>
      <c r="L5095">
        <v>14</v>
      </c>
      <c r="M5095" t="s">
        <v>11470</v>
      </c>
      <c r="N5095">
        <v>255</v>
      </c>
      <c r="O5095">
        <v>2.5000000000000001E-2</v>
      </c>
      <c r="P5095">
        <v>120</v>
      </c>
      <c r="Q5095">
        <v>6.2</v>
      </c>
    </row>
    <row r="5096" spans="1:17" hidden="1" x14ac:dyDescent="0.3">
      <c r="A5096" t="s">
        <v>19854</v>
      </c>
      <c r="B5096" t="s">
        <v>19855</v>
      </c>
      <c r="C5096" s="1" t="str">
        <f t="shared" si="547"/>
        <v>21:0648</v>
      </c>
      <c r="D5096" s="1" t="str">
        <f t="shared" si="557"/>
        <v>21:0198</v>
      </c>
      <c r="E5096" t="s">
        <v>19856</v>
      </c>
      <c r="F5096" t="s">
        <v>19857</v>
      </c>
      <c r="H5096">
        <v>45.340156999999998</v>
      </c>
      <c r="I5096">
        <v>-66.152226099999993</v>
      </c>
      <c r="J5096" s="1" t="str">
        <f t="shared" si="558"/>
        <v>Fluid (stream)</v>
      </c>
      <c r="K5096" s="1" t="str">
        <f t="shared" si="559"/>
        <v>Untreated Water</v>
      </c>
      <c r="L5096">
        <v>14</v>
      </c>
      <c r="M5096" t="s">
        <v>11475</v>
      </c>
      <c r="N5096">
        <v>256</v>
      </c>
      <c r="O5096">
        <v>2.5000000000000001E-2</v>
      </c>
      <c r="P5096">
        <v>70</v>
      </c>
      <c r="Q5096">
        <v>5.6</v>
      </c>
    </row>
    <row r="5097" spans="1:17" hidden="1" x14ac:dyDescent="0.3">
      <c r="A5097" t="s">
        <v>19858</v>
      </c>
      <c r="B5097" t="s">
        <v>19859</v>
      </c>
      <c r="C5097" s="1" t="str">
        <f t="shared" ref="C5097:C5160" si="560">HYPERLINK("http://geochem.nrcan.gc.ca/cdogs/content/bdl/bdl210648_e.htm", "21:0648")</f>
        <v>21:0648</v>
      </c>
      <c r="D5097" s="1" t="str">
        <f t="shared" si="557"/>
        <v>21:0198</v>
      </c>
      <c r="E5097" t="s">
        <v>19860</v>
      </c>
      <c r="F5097" t="s">
        <v>19861</v>
      </c>
      <c r="H5097">
        <v>45.346583000000003</v>
      </c>
      <c r="I5097">
        <v>-66.141729999999995</v>
      </c>
      <c r="J5097" s="1" t="str">
        <f t="shared" si="558"/>
        <v>Fluid (stream)</v>
      </c>
      <c r="K5097" s="1" t="str">
        <f t="shared" si="559"/>
        <v>Untreated Water</v>
      </c>
      <c r="L5097">
        <v>14</v>
      </c>
      <c r="M5097" t="s">
        <v>11480</v>
      </c>
      <c r="N5097">
        <v>257</v>
      </c>
      <c r="O5097">
        <v>2.5000000000000001E-2</v>
      </c>
      <c r="P5097">
        <v>50</v>
      </c>
      <c r="Q5097">
        <v>5.7</v>
      </c>
    </row>
    <row r="5098" spans="1:17" hidden="1" x14ac:dyDescent="0.3">
      <c r="A5098" t="s">
        <v>19862</v>
      </c>
      <c r="B5098" t="s">
        <v>19863</v>
      </c>
      <c r="C5098" s="1" t="str">
        <f t="shared" si="560"/>
        <v>21:0648</v>
      </c>
      <c r="D5098" s="1" t="str">
        <f t="shared" si="557"/>
        <v>21:0198</v>
      </c>
      <c r="E5098" t="s">
        <v>19864</v>
      </c>
      <c r="F5098" t="s">
        <v>19865</v>
      </c>
      <c r="H5098">
        <v>45.364555799999998</v>
      </c>
      <c r="I5098">
        <v>-66.140160600000002</v>
      </c>
      <c r="J5098" s="1" t="str">
        <f t="shared" si="558"/>
        <v>Fluid (stream)</v>
      </c>
      <c r="K5098" s="1" t="str">
        <f t="shared" si="559"/>
        <v>Untreated Water</v>
      </c>
      <c r="L5098">
        <v>14</v>
      </c>
      <c r="M5098" t="s">
        <v>12548</v>
      </c>
      <c r="N5098">
        <v>258</v>
      </c>
      <c r="O5098">
        <v>2.5000000000000001E-2</v>
      </c>
      <c r="P5098">
        <v>40</v>
      </c>
      <c r="Q5098">
        <v>4.9000000000000004</v>
      </c>
    </row>
    <row r="5099" spans="1:17" hidden="1" x14ac:dyDescent="0.3">
      <c r="A5099" t="s">
        <v>19866</v>
      </c>
      <c r="B5099" t="s">
        <v>19867</v>
      </c>
      <c r="C5099" s="1" t="str">
        <f t="shared" si="560"/>
        <v>21:0648</v>
      </c>
      <c r="D5099" s="1" t="str">
        <f t="shared" si="557"/>
        <v>21:0198</v>
      </c>
      <c r="E5099" t="s">
        <v>19868</v>
      </c>
      <c r="F5099" t="s">
        <v>19869</v>
      </c>
      <c r="H5099">
        <v>45.353878000000002</v>
      </c>
      <c r="I5099">
        <v>-66.115382199999999</v>
      </c>
      <c r="J5099" s="1" t="str">
        <f t="shared" si="558"/>
        <v>Fluid (stream)</v>
      </c>
      <c r="K5099" s="1" t="str">
        <f t="shared" si="559"/>
        <v>Untreated Water</v>
      </c>
      <c r="L5099">
        <v>15</v>
      </c>
      <c r="M5099" t="s">
        <v>11431</v>
      </c>
      <c r="N5099">
        <v>259</v>
      </c>
      <c r="O5099">
        <v>2.5000000000000001E-2</v>
      </c>
      <c r="P5099">
        <v>50</v>
      </c>
      <c r="Q5099">
        <v>5.9</v>
      </c>
    </row>
    <row r="5100" spans="1:17" hidden="1" x14ac:dyDescent="0.3">
      <c r="A5100" t="s">
        <v>19870</v>
      </c>
      <c r="B5100" t="s">
        <v>19871</v>
      </c>
      <c r="C5100" s="1" t="str">
        <f t="shared" si="560"/>
        <v>21:0648</v>
      </c>
      <c r="D5100" s="1" t="str">
        <f t="shared" si="557"/>
        <v>21:0198</v>
      </c>
      <c r="E5100" t="s">
        <v>19868</v>
      </c>
      <c r="F5100" t="s">
        <v>19872</v>
      </c>
      <c r="H5100">
        <v>45.353878000000002</v>
      </c>
      <c r="I5100">
        <v>-66.115382199999999</v>
      </c>
      <c r="J5100" s="1" t="str">
        <f t="shared" si="558"/>
        <v>Fluid (stream)</v>
      </c>
      <c r="K5100" s="1" t="str">
        <f t="shared" si="559"/>
        <v>Untreated Water</v>
      </c>
      <c r="L5100">
        <v>15</v>
      </c>
      <c r="M5100" t="s">
        <v>11435</v>
      </c>
      <c r="N5100">
        <v>260</v>
      </c>
      <c r="O5100">
        <v>2.5000000000000001E-2</v>
      </c>
      <c r="P5100">
        <v>40</v>
      </c>
      <c r="Q5100">
        <v>5.9</v>
      </c>
    </row>
    <row r="5101" spans="1:17" hidden="1" x14ac:dyDescent="0.3">
      <c r="A5101" t="s">
        <v>19873</v>
      </c>
      <c r="B5101" t="s">
        <v>19874</v>
      </c>
      <c r="C5101" s="1" t="str">
        <f t="shared" si="560"/>
        <v>21:0648</v>
      </c>
      <c r="D5101" s="1" t="str">
        <f t="shared" si="557"/>
        <v>21:0198</v>
      </c>
      <c r="E5101" t="s">
        <v>19875</v>
      </c>
      <c r="F5101" t="s">
        <v>19876</v>
      </c>
      <c r="H5101">
        <v>45.347929499999999</v>
      </c>
      <c r="I5101">
        <v>-66.100863899999993</v>
      </c>
      <c r="J5101" s="1" t="str">
        <f t="shared" si="558"/>
        <v>Fluid (stream)</v>
      </c>
      <c r="K5101" s="1" t="str">
        <f t="shared" si="559"/>
        <v>Untreated Water</v>
      </c>
      <c r="L5101">
        <v>15</v>
      </c>
      <c r="M5101" t="s">
        <v>11392</v>
      </c>
      <c r="N5101">
        <v>261</v>
      </c>
      <c r="O5101">
        <v>2.5000000000000001E-2</v>
      </c>
      <c r="P5101">
        <v>80</v>
      </c>
      <c r="Q5101">
        <v>6.3</v>
      </c>
    </row>
    <row r="5102" spans="1:17" hidden="1" x14ac:dyDescent="0.3">
      <c r="A5102" t="s">
        <v>19877</v>
      </c>
      <c r="B5102" t="s">
        <v>19878</v>
      </c>
      <c r="C5102" s="1" t="str">
        <f t="shared" si="560"/>
        <v>21:0648</v>
      </c>
      <c r="D5102" s="1" t="str">
        <f t="shared" si="557"/>
        <v>21:0198</v>
      </c>
      <c r="E5102" t="s">
        <v>19879</v>
      </c>
      <c r="F5102" t="s">
        <v>19880</v>
      </c>
      <c r="H5102">
        <v>45.4103025</v>
      </c>
      <c r="I5102">
        <v>-66.123346900000001</v>
      </c>
      <c r="J5102" s="1" t="str">
        <f t="shared" si="558"/>
        <v>Fluid (stream)</v>
      </c>
      <c r="K5102" s="1" t="str">
        <f t="shared" si="559"/>
        <v>Untreated Water</v>
      </c>
      <c r="L5102">
        <v>15</v>
      </c>
      <c r="M5102" t="s">
        <v>11397</v>
      </c>
      <c r="N5102">
        <v>262</v>
      </c>
      <c r="O5102">
        <v>2.5000000000000001E-2</v>
      </c>
      <c r="P5102">
        <v>40</v>
      </c>
      <c r="Q5102">
        <v>6.3</v>
      </c>
    </row>
    <row r="5103" spans="1:17" hidden="1" x14ac:dyDescent="0.3">
      <c r="A5103" t="s">
        <v>19881</v>
      </c>
      <c r="B5103" t="s">
        <v>19882</v>
      </c>
      <c r="C5103" s="1" t="str">
        <f t="shared" si="560"/>
        <v>21:0648</v>
      </c>
      <c r="D5103" s="1" t="str">
        <f>HYPERLINK("http://geochem.nrcan.gc.ca/cdogs/content/svy/svy_e.htm", "")</f>
        <v/>
      </c>
      <c r="G5103" s="1" t="str">
        <f>HYPERLINK("http://geochem.nrcan.gc.ca/cdogs/content/cr_/cr_00082_e.htm", "82")</f>
        <v>82</v>
      </c>
      <c r="J5103" t="s">
        <v>11453</v>
      </c>
      <c r="K5103" t="s">
        <v>11454</v>
      </c>
      <c r="L5103">
        <v>15</v>
      </c>
      <c r="M5103" t="s">
        <v>11455</v>
      </c>
      <c r="N5103">
        <v>263</v>
      </c>
      <c r="O5103">
        <v>0.95</v>
      </c>
      <c r="P5103">
        <v>320</v>
      </c>
      <c r="Q5103">
        <v>7</v>
      </c>
    </row>
    <row r="5104" spans="1:17" hidden="1" x14ac:dyDescent="0.3">
      <c r="A5104" t="s">
        <v>19883</v>
      </c>
      <c r="B5104" t="s">
        <v>19884</v>
      </c>
      <c r="C5104" s="1" t="str">
        <f t="shared" si="560"/>
        <v>21:0648</v>
      </c>
      <c r="D5104" s="1" t="str">
        <f t="shared" ref="D5104:D5132" si="561">HYPERLINK("http://geochem.nrcan.gc.ca/cdogs/content/svy/svy210198_e.htm", "21:0198")</f>
        <v>21:0198</v>
      </c>
      <c r="E5104" t="s">
        <v>19885</v>
      </c>
      <c r="F5104" t="s">
        <v>19886</v>
      </c>
      <c r="H5104">
        <v>45.404008099999999</v>
      </c>
      <c r="I5104">
        <v>-66.130771100000004</v>
      </c>
      <c r="J5104" s="1" t="str">
        <f t="shared" ref="J5104:J5132" si="562">HYPERLINK("http://geochem.nrcan.gc.ca/cdogs/content/kwd/kwd020018_e.htm", "Fluid (stream)")</f>
        <v>Fluid (stream)</v>
      </c>
      <c r="K5104" s="1" t="str">
        <f t="shared" ref="K5104:K5132" si="563">HYPERLINK("http://geochem.nrcan.gc.ca/cdogs/content/kwd/kwd080007_e.htm", "Untreated Water")</f>
        <v>Untreated Water</v>
      </c>
      <c r="L5104">
        <v>15</v>
      </c>
      <c r="M5104" t="s">
        <v>11402</v>
      </c>
      <c r="N5104">
        <v>264</v>
      </c>
      <c r="O5104">
        <v>2.5000000000000001E-2</v>
      </c>
      <c r="P5104">
        <v>40</v>
      </c>
      <c r="Q5104">
        <v>6.1</v>
      </c>
    </row>
    <row r="5105" spans="1:17" hidden="1" x14ac:dyDescent="0.3">
      <c r="A5105" t="s">
        <v>19887</v>
      </c>
      <c r="B5105" t="s">
        <v>19888</v>
      </c>
      <c r="C5105" s="1" t="str">
        <f t="shared" si="560"/>
        <v>21:0648</v>
      </c>
      <c r="D5105" s="1" t="str">
        <f t="shared" si="561"/>
        <v>21:0198</v>
      </c>
      <c r="E5105" t="s">
        <v>19889</v>
      </c>
      <c r="F5105" t="s">
        <v>19890</v>
      </c>
      <c r="H5105">
        <v>45.401093400000001</v>
      </c>
      <c r="I5105">
        <v>-66.131557599999994</v>
      </c>
      <c r="J5105" s="1" t="str">
        <f t="shared" si="562"/>
        <v>Fluid (stream)</v>
      </c>
      <c r="K5105" s="1" t="str">
        <f t="shared" si="563"/>
        <v>Untreated Water</v>
      </c>
      <c r="L5105">
        <v>15</v>
      </c>
      <c r="M5105" t="s">
        <v>11411</v>
      </c>
      <c r="N5105">
        <v>265</v>
      </c>
      <c r="O5105">
        <v>2.5000000000000001E-2</v>
      </c>
      <c r="P5105">
        <v>30</v>
      </c>
      <c r="Q5105">
        <v>5.9</v>
      </c>
    </row>
    <row r="5106" spans="1:17" hidden="1" x14ac:dyDescent="0.3">
      <c r="A5106" t="s">
        <v>19891</v>
      </c>
      <c r="B5106" t="s">
        <v>19892</v>
      </c>
      <c r="C5106" s="1" t="str">
        <f t="shared" si="560"/>
        <v>21:0648</v>
      </c>
      <c r="D5106" s="1" t="str">
        <f t="shared" si="561"/>
        <v>21:0198</v>
      </c>
      <c r="E5106" t="s">
        <v>19893</v>
      </c>
      <c r="F5106" t="s">
        <v>19894</v>
      </c>
      <c r="H5106">
        <v>45.392879399999998</v>
      </c>
      <c r="I5106">
        <v>-66.120283799999996</v>
      </c>
      <c r="J5106" s="1" t="str">
        <f t="shared" si="562"/>
        <v>Fluid (stream)</v>
      </c>
      <c r="K5106" s="1" t="str">
        <f t="shared" si="563"/>
        <v>Untreated Water</v>
      </c>
      <c r="L5106">
        <v>15</v>
      </c>
      <c r="M5106" t="s">
        <v>11416</v>
      </c>
      <c r="N5106">
        <v>266</v>
      </c>
      <c r="O5106">
        <v>2.5000000000000001E-2</v>
      </c>
      <c r="P5106">
        <v>30</v>
      </c>
      <c r="Q5106">
        <v>5.8</v>
      </c>
    </row>
    <row r="5107" spans="1:17" hidden="1" x14ac:dyDescent="0.3">
      <c r="A5107" t="s">
        <v>19895</v>
      </c>
      <c r="B5107" t="s">
        <v>19896</v>
      </c>
      <c r="C5107" s="1" t="str">
        <f t="shared" si="560"/>
        <v>21:0648</v>
      </c>
      <c r="D5107" s="1" t="str">
        <f t="shared" si="561"/>
        <v>21:0198</v>
      </c>
      <c r="E5107" t="s">
        <v>19897</v>
      </c>
      <c r="F5107" t="s">
        <v>19898</v>
      </c>
      <c r="H5107">
        <v>45.390501200000003</v>
      </c>
      <c r="I5107">
        <v>-66.119139899999993</v>
      </c>
      <c r="J5107" s="1" t="str">
        <f t="shared" si="562"/>
        <v>Fluid (stream)</v>
      </c>
      <c r="K5107" s="1" t="str">
        <f t="shared" si="563"/>
        <v>Untreated Water</v>
      </c>
      <c r="L5107">
        <v>15</v>
      </c>
      <c r="M5107" t="s">
        <v>11421</v>
      </c>
      <c r="N5107">
        <v>267</v>
      </c>
      <c r="O5107">
        <v>2.5000000000000001E-2</v>
      </c>
      <c r="P5107">
        <v>40</v>
      </c>
      <c r="Q5107">
        <v>5.7</v>
      </c>
    </row>
    <row r="5108" spans="1:17" hidden="1" x14ac:dyDescent="0.3">
      <c r="A5108" t="s">
        <v>19899</v>
      </c>
      <c r="B5108" t="s">
        <v>19900</v>
      </c>
      <c r="C5108" s="1" t="str">
        <f t="shared" si="560"/>
        <v>21:0648</v>
      </c>
      <c r="D5108" s="1" t="str">
        <f t="shared" si="561"/>
        <v>21:0198</v>
      </c>
      <c r="E5108" t="s">
        <v>19901</v>
      </c>
      <c r="F5108" t="s">
        <v>19902</v>
      </c>
      <c r="H5108">
        <v>45.392061499999997</v>
      </c>
      <c r="I5108">
        <v>-66.144355700000006</v>
      </c>
      <c r="J5108" s="1" t="str">
        <f t="shared" si="562"/>
        <v>Fluid (stream)</v>
      </c>
      <c r="K5108" s="1" t="str">
        <f t="shared" si="563"/>
        <v>Untreated Water</v>
      </c>
      <c r="L5108">
        <v>15</v>
      </c>
      <c r="M5108" t="s">
        <v>11426</v>
      </c>
      <c r="N5108">
        <v>268</v>
      </c>
      <c r="O5108">
        <v>2.5000000000000001E-2</v>
      </c>
      <c r="P5108">
        <v>40</v>
      </c>
      <c r="Q5108">
        <v>5.9</v>
      </c>
    </row>
    <row r="5109" spans="1:17" hidden="1" x14ac:dyDescent="0.3">
      <c r="A5109" t="s">
        <v>19903</v>
      </c>
      <c r="B5109" t="s">
        <v>19904</v>
      </c>
      <c r="C5109" s="1" t="str">
        <f t="shared" si="560"/>
        <v>21:0648</v>
      </c>
      <c r="D5109" s="1" t="str">
        <f t="shared" si="561"/>
        <v>21:0198</v>
      </c>
      <c r="E5109" t="s">
        <v>19905</v>
      </c>
      <c r="F5109" t="s">
        <v>19906</v>
      </c>
      <c r="H5109">
        <v>45.378160800000003</v>
      </c>
      <c r="I5109">
        <v>-66.142463100000001</v>
      </c>
      <c r="J5109" s="1" t="str">
        <f t="shared" si="562"/>
        <v>Fluid (stream)</v>
      </c>
      <c r="K5109" s="1" t="str">
        <f t="shared" si="563"/>
        <v>Untreated Water</v>
      </c>
      <c r="L5109">
        <v>15</v>
      </c>
      <c r="M5109" t="s">
        <v>11440</v>
      </c>
      <c r="N5109">
        <v>269</v>
      </c>
      <c r="O5109">
        <v>2.5000000000000001E-2</v>
      </c>
      <c r="P5109">
        <v>40</v>
      </c>
      <c r="Q5109">
        <v>6.1</v>
      </c>
    </row>
    <row r="5110" spans="1:17" hidden="1" x14ac:dyDescent="0.3">
      <c r="A5110" t="s">
        <v>19907</v>
      </c>
      <c r="B5110" t="s">
        <v>19908</v>
      </c>
      <c r="C5110" s="1" t="str">
        <f t="shared" si="560"/>
        <v>21:0648</v>
      </c>
      <c r="D5110" s="1" t="str">
        <f t="shared" si="561"/>
        <v>21:0198</v>
      </c>
      <c r="E5110" t="s">
        <v>19909</v>
      </c>
      <c r="F5110" t="s">
        <v>19910</v>
      </c>
      <c r="H5110">
        <v>45.377111999999997</v>
      </c>
      <c r="I5110">
        <v>-66.143716600000005</v>
      </c>
      <c r="J5110" s="1" t="str">
        <f t="shared" si="562"/>
        <v>Fluid (stream)</v>
      </c>
      <c r="K5110" s="1" t="str">
        <f t="shared" si="563"/>
        <v>Untreated Water</v>
      </c>
      <c r="L5110">
        <v>15</v>
      </c>
      <c r="M5110" t="s">
        <v>11445</v>
      </c>
      <c r="N5110">
        <v>270</v>
      </c>
      <c r="O5110">
        <v>2.5000000000000001E-2</v>
      </c>
      <c r="P5110">
        <v>40</v>
      </c>
      <c r="Q5110">
        <v>6.1</v>
      </c>
    </row>
    <row r="5111" spans="1:17" hidden="1" x14ac:dyDescent="0.3">
      <c r="A5111" t="s">
        <v>19911</v>
      </c>
      <c r="B5111" t="s">
        <v>19912</v>
      </c>
      <c r="C5111" s="1" t="str">
        <f t="shared" si="560"/>
        <v>21:0648</v>
      </c>
      <c r="D5111" s="1" t="str">
        <f t="shared" si="561"/>
        <v>21:0198</v>
      </c>
      <c r="E5111" t="s">
        <v>19913</v>
      </c>
      <c r="F5111" t="s">
        <v>19914</v>
      </c>
      <c r="H5111">
        <v>45.378759799999997</v>
      </c>
      <c r="I5111">
        <v>-66.157810900000001</v>
      </c>
      <c r="J5111" s="1" t="str">
        <f t="shared" si="562"/>
        <v>Fluid (stream)</v>
      </c>
      <c r="K5111" s="1" t="str">
        <f t="shared" si="563"/>
        <v>Untreated Water</v>
      </c>
      <c r="L5111">
        <v>15</v>
      </c>
      <c r="M5111" t="s">
        <v>11450</v>
      </c>
      <c r="N5111">
        <v>271</v>
      </c>
      <c r="O5111">
        <v>2.5000000000000001E-2</v>
      </c>
      <c r="P5111">
        <v>30</v>
      </c>
      <c r="Q5111">
        <v>6</v>
      </c>
    </row>
    <row r="5112" spans="1:17" hidden="1" x14ac:dyDescent="0.3">
      <c r="A5112" t="s">
        <v>19915</v>
      </c>
      <c r="B5112" t="s">
        <v>19916</v>
      </c>
      <c r="C5112" s="1" t="str">
        <f t="shared" si="560"/>
        <v>21:0648</v>
      </c>
      <c r="D5112" s="1" t="str">
        <f t="shared" si="561"/>
        <v>21:0198</v>
      </c>
      <c r="E5112" t="s">
        <v>19917</v>
      </c>
      <c r="F5112" t="s">
        <v>19918</v>
      </c>
      <c r="H5112">
        <v>45.3926059</v>
      </c>
      <c r="I5112">
        <v>-66.1669409</v>
      </c>
      <c r="J5112" s="1" t="str">
        <f t="shared" si="562"/>
        <v>Fluid (stream)</v>
      </c>
      <c r="K5112" s="1" t="str">
        <f t="shared" si="563"/>
        <v>Untreated Water</v>
      </c>
      <c r="L5112">
        <v>15</v>
      </c>
      <c r="M5112" t="s">
        <v>11460</v>
      </c>
      <c r="N5112">
        <v>272</v>
      </c>
      <c r="O5112">
        <v>2.5000000000000001E-2</v>
      </c>
      <c r="P5112">
        <v>40</v>
      </c>
      <c r="Q5112">
        <v>6.4</v>
      </c>
    </row>
    <row r="5113" spans="1:17" hidden="1" x14ac:dyDescent="0.3">
      <c r="A5113" t="s">
        <v>19919</v>
      </c>
      <c r="B5113" t="s">
        <v>19920</v>
      </c>
      <c r="C5113" s="1" t="str">
        <f t="shared" si="560"/>
        <v>21:0648</v>
      </c>
      <c r="D5113" s="1" t="str">
        <f t="shared" si="561"/>
        <v>21:0198</v>
      </c>
      <c r="E5113" t="s">
        <v>19921</v>
      </c>
      <c r="F5113" t="s">
        <v>19922</v>
      </c>
      <c r="H5113">
        <v>45.391492399999997</v>
      </c>
      <c r="I5113">
        <v>-66.165233599999993</v>
      </c>
      <c r="J5113" s="1" t="str">
        <f t="shared" si="562"/>
        <v>Fluid (stream)</v>
      </c>
      <c r="K5113" s="1" t="str">
        <f t="shared" si="563"/>
        <v>Untreated Water</v>
      </c>
      <c r="L5113">
        <v>15</v>
      </c>
      <c r="M5113" t="s">
        <v>11465</v>
      </c>
      <c r="N5113">
        <v>273</v>
      </c>
      <c r="O5113">
        <v>2.5000000000000001E-2</v>
      </c>
      <c r="P5113">
        <v>30</v>
      </c>
      <c r="Q5113">
        <v>6.2</v>
      </c>
    </row>
    <row r="5114" spans="1:17" hidden="1" x14ac:dyDescent="0.3">
      <c r="A5114" t="s">
        <v>19923</v>
      </c>
      <c r="B5114" t="s">
        <v>19924</v>
      </c>
      <c r="C5114" s="1" t="str">
        <f t="shared" si="560"/>
        <v>21:0648</v>
      </c>
      <c r="D5114" s="1" t="str">
        <f t="shared" si="561"/>
        <v>21:0198</v>
      </c>
      <c r="E5114" t="s">
        <v>19925</v>
      </c>
      <c r="F5114" t="s">
        <v>19926</v>
      </c>
      <c r="H5114">
        <v>45.366522699999997</v>
      </c>
      <c r="I5114">
        <v>-66.186006399999997</v>
      </c>
      <c r="J5114" s="1" t="str">
        <f t="shared" si="562"/>
        <v>Fluid (stream)</v>
      </c>
      <c r="K5114" s="1" t="str">
        <f t="shared" si="563"/>
        <v>Untreated Water</v>
      </c>
      <c r="L5114">
        <v>15</v>
      </c>
      <c r="M5114" t="s">
        <v>11470</v>
      </c>
      <c r="N5114">
        <v>274</v>
      </c>
      <c r="O5114">
        <v>2.5000000000000001E-2</v>
      </c>
      <c r="P5114">
        <v>30</v>
      </c>
      <c r="Q5114">
        <v>6</v>
      </c>
    </row>
    <row r="5115" spans="1:17" hidden="1" x14ac:dyDescent="0.3">
      <c r="A5115" t="s">
        <v>19927</v>
      </c>
      <c r="B5115" t="s">
        <v>19928</v>
      </c>
      <c r="C5115" s="1" t="str">
        <f t="shared" si="560"/>
        <v>21:0648</v>
      </c>
      <c r="D5115" s="1" t="str">
        <f t="shared" si="561"/>
        <v>21:0198</v>
      </c>
      <c r="E5115" t="s">
        <v>19929</v>
      </c>
      <c r="F5115" t="s">
        <v>19930</v>
      </c>
      <c r="H5115">
        <v>45.363254300000001</v>
      </c>
      <c r="I5115">
        <v>-66.184878800000007</v>
      </c>
      <c r="J5115" s="1" t="str">
        <f t="shared" si="562"/>
        <v>Fluid (stream)</v>
      </c>
      <c r="K5115" s="1" t="str">
        <f t="shared" si="563"/>
        <v>Untreated Water</v>
      </c>
      <c r="L5115">
        <v>15</v>
      </c>
      <c r="M5115" t="s">
        <v>11475</v>
      </c>
      <c r="N5115">
        <v>275</v>
      </c>
      <c r="O5115">
        <v>2.5000000000000001E-2</v>
      </c>
      <c r="P5115">
        <v>40</v>
      </c>
      <c r="Q5115">
        <v>6.1</v>
      </c>
    </row>
    <row r="5116" spans="1:17" hidden="1" x14ac:dyDescent="0.3">
      <c r="A5116" t="s">
        <v>19931</v>
      </c>
      <c r="B5116" t="s">
        <v>19932</v>
      </c>
      <c r="C5116" s="1" t="str">
        <f t="shared" si="560"/>
        <v>21:0648</v>
      </c>
      <c r="D5116" s="1" t="str">
        <f t="shared" si="561"/>
        <v>21:0198</v>
      </c>
      <c r="E5116" t="s">
        <v>19933</v>
      </c>
      <c r="F5116" t="s">
        <v>19934</v>
      </c>
      <c r="H5116">
        <v>45.3679293</v>
      </c>
      <c r="I5116">
        <v>-66.171889699999994</v>
      </c>
      <c r="J5116" s="1" t="str">
        <f t="shared" si="562"/>
        <v>Fluid (stream)</v>
      </c>
      <c r="K5116" s="1" t="str">
        <f t="shared" si="563"/>
        <v>Untreated Water</v>
      </c>
      <c r="L5116">
        <v>15</v>
      </c>
      <c r="M5116" t="s">
        <v>11480</v>
      </c>
      <c r="N5116">
        <v>276</v>
      </c>
      <c r="O5116">
        <v>2.5000000000000001E-2</v>
      </c>
      <c r="P5116">
        <v>30</v>
      </c>
      <c r="Q5116">
        <v>5.4</v>
      </c>
    </row>
    <row r="5117" spans="1:17" hidden="1" x14ac:dyDescent="0.3">
      <c r="A5117" t="s">
        <v>19935</v>
      </c>
      <c r="B5117" t="s">
        <v>19936</v>
      </c>
      <c r="C5117" s="1" t="str">
        <f t="shared" si="560"/>
        <v>21:0648</v>
      </c>
      <c r="D5117" s="1" t="str">
        <f t="shared" si="561"/>
        <v>21:0198</v>
      </c>
      <c r="E5117" t="s">
        <v>19937</v>
      </c>
      <c r="F5117" t="s">
        <v>19938</v>
      </c>
      <c r="H5117">
        <v>45.369151899999999</v>
      </c>
      <c r="I5117">
        <v>-66.175097899999997</v>
      </c>
      <c r="J5117" s="1" t="str">
        <f t="shared" si="562"/>
        <v>Fluid (stream)</v>
      </c>
      <c r="K5117" s="1" t="str">
        <f t="shared" si="563"/>
        <v>Untreated Water</v>
      </c>
      <c r="L5117">
        <v>15</v>
      </c>
      <c r="M5117" t="s">
        <v>12548</v>
      </c>
      <c r="N5117">
        <v>277</v>
      </c>
      <c r="O5117">
        <v>2.5000000000000001E-2</v>
      </c>
      <c r="P5117">
        <v>40</v>
      </c>
      <c r="Q5117">
        <v>5.8</v>
      </c>
    </row>
    <row r="5118" spans="1:17" hidden="1" x14ac:dyDescent="0.3">
      <c r="A5118" t="s">
        <v>19939</v>
      </c>
      <c r="B5118" t="s">
        <v>19940</v>
      </c>
      <c r="C5118" s="1" t="str">
        <f t="shared" si="560"/>
        <v>21:0648</v>
      </c>
      <c r="D5118" s="1" t="str">
        <f t="shared" si="561"/>
        <v>21:0198</v>
      </c>
      <c r="E5118" t="s">
        <v>19941</v>
      </c>
      <c r="F5118" t="s">
        <v>19942</v>
      </c>
      <c r="H5118">
        <v>45.351645099999999</v>
      </c>
      <c r="I5118">
        <v>-66.157369000000003</v>
      </c>
      <c r="J5118" s="1" t="str">
        <f t="shared" si="562"/>
        <v>Fluid (stream)</v>
      </c>
      <c r="K5118" s="1" t="str">
        <f t="shared" si="563"/>
        <v>Untreated Water</v>
      </c>
      <c r="L5118">
        <v>16</v>
      </c>
      <c r="M5118" t="s">
        <v>11431</v>
      </c>
      <c r="N5118">
        <v>278</v>
      </c>
      <c r="O5118">
        <v>2.5000000000000001E-2</v>
      </c>
      <c r="P5118">
        <v>50</v>
      </c>
      <c r="Q5118">
        <v>5.6</v>
      </c>
    </row>
    <row r="5119" spans="1:17" hidden="1" x14ac:dyDescent="0.3">
      <c r="A5119" t="s">
        <v>19943</v>
      </c>
      <c r="B5119" t="s">
        <v>19944</v>
      </c>
      <c r="C5119" s="1" t="str">
        <f t="shared" si="560"/>
        <v>21:0648</v>
      </c>
      <c r="D5119" s="1" t="str">
        <f t="shared" si="561"/>
        <v>21:0198</v>
      </c>
      <c r="E5119" t="s">
        <v>19941</v>
      </c>
      <c r="F5119" t="s">
        <v>19945</v>
      </c>
      <c r="H5119">
        <v>45.351645099999999</v>
      </c>
      <c r="I5119">
        <v>-66.157369000000003</v>
      </c>
      <c r="J5119" s="1" t="str">
        <f t="shared" si="562"/>
        <v>Fluid (stream)</v>
      </c>
      <c r="K5119" s="1" t="str">
        <f t="shared" si="563"/>
        <v>Untreated Water</v>
      </c>
      <c r="L5119">
        <v>16</v>
      </c>
      <c r="M5119" t="s">
        <v>11435</v>
      </c>
      <c r="N5119">
        <v>279</v>
      </c>
      <c r="O5119">
        <v>2.5000000000000001E-2</v>
      </c>
      <c r="P5119">
        <v>60</v>
      </c>
      <c r="Q5119">
        <v>5.6</v>
      </c>
    </row>
    <row r="5120" spans="1:17" hidden="1" x14ac:dyDescent="0.3">
      <c r="A5120" t="s">
        <v>19946</v>
      </c>
      <c r="B5120" t="s">
        <v>19947</v>
      </c>
      <c r="C5120" s="1" t="str">
        <f t="shared" si="560"/>
        <v>21:0648</v>
      </c>
      <c r="D5120" s="1" t="str">
        <f t="shared" si="561"/>
        <v>21:0198</v>
      </c>
      <c r="E5120" t="s">
        <v>19948</v>
      </c>
      <c r="F5120" t="s">
        <v>19949</v>
      </c>
      <c r="H5120">
        <v>45.3524539</v>
      </c>
      <c r="I5120">
        <v>-66.155145500000003</v>
      </c>
      <c r="J5120" s="1" t="str">
        <f t="shared" si="562"/>
        <v>Fluid (stream)</v>
      </c>
      <c r="K5120" s="1" t="str">
        <f t="shared" si="563"/>
        <v>Untreated Water</v>
      </c>
      <c r="L5120">
        <v>16</v>
      </c>
      <c r="M5120" t="s">
        <v>11392</v>
      </c>
      <c r="N5120">
        <v>280</v>
      </c>
      <c r="O5120">
        <v>2.5000000000000001E-2</v>
      </c>
      <c r="P5120">
        <v>70</v>
      </c>
      <c r="Q5120">
        <v>6.2</v>
      </c>
    </row>
    <row r="5121" spans="1:17" hidden="1" x14ac:dyDescent="0.3">
      <c r="A5121" t="s">
        <v>19950</v>
      </c>
      <c r="B5121" t="s">
        <v>19951</v>
      </c>
      <c r="C5121" s="1" t="str">
        <f t="shared" si="560"/>
        <v>21:0648</v>
      </c>
      <c r="D5121" s="1" t="str">
        <f t="shared" si="561"/>
        <v>21:0198</v>
      </c>
      <c r="E5121" t="s">
        <v>19952</v>
      </c>
      <c r="F5121" t="s">
        <v>19953</v>
      </c>
      <c r="H5121">
        <v>45.343722</v>
      </c>
      <c r="I5121">
        <v>-66.1000066</v>
      </c>
      <c r="J5121" s="1" t="str">
        <f t="shared" si="562"/>
        <v>Fluid (stream)</v>
      </c>
      <c r="K5121" s="1" t="str">
        <f t="shared" si="563"/>
        <v>Untreated Water</v>
      </c>
      <c r="L5121">
        <v>16</v>
      </c>
      <c r="M5121" t="s">
        <v>11397</v>
      </c>
      <c r="N5121">
        <v>281</v>
      </c>
      <c r="O5121">
        <v>2.5000000000000001E-2</v>
      </c>
      <c r="P5121">
        <v>40</v>
      </c>
      <c r="Q5121">
        <v>7</v>
      </c>
    </row>
    <row r="5122" spans="1:17" hidden="1" x14ac:dyDescent="0.3">
      <c r="A5122" t="s">
        <v>19954</v>
      </c>
      <c r="B5122" t="s">
        <v>19955</v>
      </c>
      <c r="C5122" s="1" t="str">
        <f t="shared" si="560"/>
        <v>21:0648</v>
      </c>
      <c r="D5122" s="1" t="str">
        <f t="shared" si="561"/>
        <v>21:0198</v>
      </c>
      <c r="E5122" t="s">
        <v>19956</v>
      </c>
      <c r="F5122" t="s">
        <v>19957</v>
      </c>
      <c r="H5122">
        <v>45.354367600000003</v>
      </c>
      <c r="I5122">
        <v>-66.086440400000001</v>
      </c>
      <c r="J5122" s="1" t="str">
        <f t="shared" si="562"/>
        <v>Fluid (stream)</v>
      </c>
      <c r="K5122" s="1" t="str">
        <f t="shared" si="563"/>
        <v>Untreated Water</v>
      </c>
      <c r="L5122">
        <v>16</v>
      </c>
      <c r="M5122" t="s">
        <v>11402</v>
      </c>
      <c r="N5122">
        <v>282</v>
      </c>
      <c r="O5122">
        <v>2.5000000000000001E-2</v>
      </c>
      <c r="P5122">
        <v>40</v>
      </c>
      <c r="Q5122">
        <v>6.6</v>
      </c>
    </row>
    <row r="5123" spans="1:17" hidden="1" x14ac:dyDescent="0.3">
      <c r="A5123" t="s">
        <v>19958</v>
      </c>
      <c r="B5123" t="s">
        <v>19959</v>
      </c>
      <c r="C5123" s="1" t="str">
        <f t="shared" si="560"/>
        <v>21:0648</v>
      </c>
      <c r="D5123" s="1" t="str">
        <f t="shared" si="561"/>
        <v>21:0198</v>
      </c>
      <c r="E5123" t="s">
        <v>19960</v>
      </c>
      <c r="F5123" t="s">
        <v>19961</v>
      </c>
      <c r="H5123">
        <v>45.362010900000001</v>
      </c>
      <c r="I5123">
        <v>-66.090006200000005</v>
      </c>
      <c r="J5123" s="1" t="str">
        <f t="shared" si="562"/>
        <v>Fluid (stream)</v>
      </c>
      <c r="K5123" s="1" t="str">
        <f t="shared" si="563"/>
        <v>Untreated Water</v>
      </c>
      <c r="L5123">
        <v>16</v>
      </c>
      <c r="M5123" t="s">
        <v>11411</v>
      </c>
      <c r="N5123">
        <v>283</v>
      </c>
      <c r="O5123">
        <v>2.5000000000000001E-2</v>
      </c>
      <c r="P5123">
        <v>40</v>
      </c>
      <c r="Q5123">
        <v>6.6</v>
      </c>
    </row>
    <row r="5124" spans="1:17" hidden="1" x14ac:dyDescent="0.3">
      <c r="A5124" t="s">
        <v>19962</v>
      </c>
      <c r="B5124" t="s">
        <v>19963</v>
      </c>
      <c r="C5124" s="1" t="str">
        <f t="shared" si="560"/>
        <v>21:0648</v>
      </c>
      <c r="D5124" s="1" t="str">
        <f t="shared" si="561"/>
        <v>21:0198</v>
      </c>
      <c r="E5124" t="s">
        <v>19964</v>
      </c>
      <c r="F5124" t="s">
        <v>19965</v>
      </c>
      <c r="H5124">
        <v>45.366656499999998</v>
      </c>
      <c r="I5124">
        <v>-66.092513299999993</v>
      </c>
      <c r="J5124" s="1" t="str">
        <f t="shared" si="562"/>
        <v>Fluid (stream)</v>
      </c>
      <c r="K5124" s="1" t="str">
        <f t="shared" si="563"/>
        <v>Untreated Water</v>
      </c>
      <c r="L5124">
        <v>16</v>
      </c>
      <c r="M5124" t="s">
        <v>11416</v>
      </c>
      <c r="N5124">
        <v>284</v>
      </c>
      <c r="O5124">
        <v>2.5000000000000001E-2</v>
      </c>
      <c r="P5124">
        <v>30</v>
      </c>
      <c r="Q5124">
        <v>6.7</v>
      </c>
    </row>
    <row r="5125" spans="1:17" hidden="1" x14ac:dyDescent="0.3">
      <c r="A5125" t="s">
        <v>19966</v>
      </c>
      <c r="B5125" t="s">
        <v>19967</v>
      </c>
      <c r="C5125" s="1" t="str">
        <f t="shared" si="560"/>
        <v>21:0648</v>
      </c>
      <c r="D5125" s="1" t="str">
        <f t="shared" si="561"/>
        <v>21:0198</v>
      </c>
      <c r="E5125" t="s">
        <v>19968</v>
      </c>
      <c r="F5125" t="s">
        <v>19969</v>
      </c>
      <c r="H5125">
        <v>45.382600699999998</v>
      </c>
      <c r="I5125">
        <v>-66.126042900000002</v>
      </c>
      <c r="J5125" s="1" t="str">
        <f t="shared" si="562"/>
        <v>Fluid (stream)</v>
      </c>
      <c r="K5125" s="1" t="str">
        <f t="shared" si="563"/>
        <v>Untreated Water</v>
      </c>
      <c r="L5125">
        <v>16</v>
      </c>
      <c r="M5125" t="s">
        <v>11421</v>
      </c>
      <c r="N5125">
        <v>285</v>
      </c>
      <c r="O5125">
        <v>2.5000000000000001E-2</v>
      </c>
      <c r="P5125">
        <v>30</v>
      </c>
      <c r="Q5125">
        <v>5.4</v>
      </c>
    </row>
    <row r="5126" spans="1:17" hidden="1" x14ac:dyDescent="0.3">
      <c r="A5126" t="s">
        <v>19970</v>
      </c>
      <c r="B5126" t="s">
        <v>19971</v>
      </c>
      <c r="C5126" s="1" t="str">
        <f t="shared" si="560"/>
        <v>21:0648</v>
      </c>
      <c r="D5126" s="1" t="str">
        <f t="shared" si="561"/>
        <v>21:0198</v>
      </c>
      <c r="E5126" t="s">
        <v>19972</v>
      </c>
      <c r="F5126" t="s">
        <v>19973</v>
      </c>
      <c r="H5126">
        <v>45.414386399999998</v>
      </c>
      <c r="I5126">
        <v>-66.088070000000002</v>
      </c>
      <c r="J5126" s="1" t="str">
        <f t="shared" si="562"/>
        <v>Fluid (stream)</v>
      </c>
      <c r="K5126" s="1" t="str">
        <f t="shared" si="563"/>
        <v>Untreated Water</v>
      </c>
      <c r="L5126">
        <v>16</v>
      </c>
      <c r="M5126" t="s">
        <v>11426</v>
      </c>
      <c r="N5126">
        <v>286</v>
      </c>
      <c r="O5126">
        <v>2.5000000000000001E-2</v>
      </c>
      <c r="P5126">
        <v>40</v>
      </c>
      <c r="Q5126">
        <v>5.9</v>
      </c>
    </row>
    <row r="5127" spans="1:17" hidden="1" x14ac:dyDescent="0.3">
      <c r="A5127" t="s">
        <v>19974</v>
      </c>
      <c r="B5127" t="s">
        <v>19975</v>
      </c>
      <c r="C5127" s="1" t="str">
        <f t="shared" si="560"/>
        <v>21:0648</v>
      </c>
      <c r="D5127" s="1" t="str">
        <f t="shared" si="561"/>
        <v>21:0198</v>
      </c>
      <c r="E5127" t="s">
        <v>19976</v>
      </c>
      <c r="F5127" t="s">
        <v>19977</v>
      </c>
      <c r="H5127">
        <v>45.673228600000002</v>
      </c>
      <c r="I5127">
        <v>-66.061806099999998</v>
      </c>
      <c r="J5127" s="1" t="str">
        <f t="shared" si="562"/>
        <v>Fluid (stream)</v>
      </c>
      <c r="K5127" s="1" t="str">
        <f t="shared" si="563"/>
        <v>Untreated Water</v>
      </c>
      <c r="L5127">
        <v>16</v>
      </c>
      <c r="M5127" t="s">
        <v>11440</v>
      </c>
      <c r="N5127">
        <v>287</v>
      </c>
      <c r="O5127">
        <v>2.5000000000000001E-2</v>
      </c>
      <c r="P5127">
        <v>30</v>
      </c>
      <c r="Q5127">
        <v>6.5</v>
      </c>
    </row>
    <row r="5128" spans="1:17" hidden="1" x14ac:dyDescent="0.3">
      <c r="A5128" t="s">
        <v>19978</v>
      </c>
      <c r="B5128" t="s">
        <v>19979</v>
      </c>
      <c r="C5128" s="1" t="str">
        <f t="shared" si="560"/>
        <v>21:0648</v>
      </c>
      <c r="D5128" s="1" t="str">
        <f t="shared" si="561"/>
        <v>21:0198</v>
      </c>
      <c r="E5128" t="s">
        <v>19980</v>
      </c>
      <c r="F5128" t="s">
        <v>19981</v>
      </c>
      <c r="H5128">
        <v>45.596313299999998</v>
      </c>
      <c r="I5128">
        <v>-66.023191699999998</v>
      </c>
      <c r="J5128" s="1" t="str">
        <f t="shared" si="562"/>
        <v>Fluid (stream)</v>
      </c>
      <c r="K5128" s="1" t="str">
        <f t="shared" si="563"/>
        <v>Untreated Water</v>
      </c>
      <c r="L5128">
        <v>16</v>
      </c>
      <c r="M5128" t="s">
        <v>11445</v>
      </c>
      <c r="N5128">
        <v>288</v>
      </c>
      <c r="O5128">
        <v>2.5000000000000001E-2</v>
      </c>
      <c r="P5128">
        <v>40</v>
      </c>
      <c r="Q5128">
        <v>4.5</v>
      </c>
    </row>
    <row r="5129" spans="1:17" hidden="1" x14ac:dyDescent="0.3">
      <c r="A5129" t="s">
        <v>19982</v>
      </c>
      <c r="B5129" t="s">
        <v>19983</v>
      </c>
      <c r="C5129" s="1" t="str">
        <f t="shared" si="560"/>
        <v>21:0648</v>
      </c>
      <c r="D5129" s="1" t="str">
        <f t="shared" si="561"/>
        <v>21:0198</v>
      </c>
      <c r="E5129" t="s">
        <v>19984</v>
      </c>
      <c r="F5129" t="s">
        <v>19985</v>
      </c>
      <c r="H5129">
        <v>45.600913800000001</v>
      </c>
      <c r="I5129">
        <v>-66.030488099999999</v>
      </c>
      <c r="J5129" s="1" t="str">
        <f t="shared" si="562"/>
        <v>Fluid (stream)</v>
      </c>
      <c r="K5129" s="1" t="str">
        <f t="shared" si="563"/>
        <v>Untreated Water</v>
      </c>
      <c r="L5129">
        <v>16</v>
      </c>
      <c r="M5129" t="s">
        <v>11450</v>
      </c>
      <c r="N5129">
        <v>289</v>
      </c>
      <c r="O5129">
        <v>2.5000000000000001E-2</v>
      </c>
      <c r="P5129">
        <v>30</v>
      </c>
      <c r="Q5129">
        <v>6.7</v>
      </c>
    </row>
    <row r="5130" spans="1:17" hidden="1" x14ac:dyDescent="0.3">
      <c r="A5130" t="s">
        <v>19986</v>
      </c>
      <c r="B5130" t="s">
        <v>19987</v>
      </c>
      <c r="C5130" s="1" t="str">
        <f t="shared" si="560"/>
        <v>21:0648</v>
      </c>
      <c r="D5130" s="1" t="str">
        <f t="shared" si="561"/>
        <v>21:0198</v>
      </c>
      <c r="E5130" t="s">
        <v>19988</v>
      </c>
      <c r="F5130" t="s">
        <v>19989</v>
      </c>
      <c r="H5130">
        <v>45.613502400000002</v>
      </c>
      <c r="I5130">
        <v>-66.015830699999995</v>
      </c>
      <c r="J5130" s="1" t="str">
        <f t="shared" si="562"/>
        <v>Fluid (stream)</v>
      </c>
      <c r="K5130" s="1" t="str">
        <f t="shared" si="563"/>
        <v>Untreated Water</v>
      </c>
      <c r="L5130">
        <v>16</v>
      </c>
      <c r="M5130" t="s">
        <v>11460</v>
      </c>
      <c r="N5130">
        <v>290</v>
      </c>
      <c r="O5130">
        <v>2.5000000000000001E-2</v>
      </c>
      <c r="P5130">
        <v>40</v>
      </c>
      <c r="Q5130">
        <v>7.8</v>
      </c>
    </row>
    <row r="5131" spans="1:17" hidden="1" x14ac:dyDescent="0.3">
      <c r="A5131" t="s">
        <v>19990</v>
      </c>
      <c r="B5131" t="s">
        <v>19991</v>
      </c>
      <c r="C5131" s="1" t="str">
        <f t="shared" si="560"/>
        <v>21:0648</v>
      </c>
      <c r="D5131" s="1" t="str">
        <f t="shared" si="561"/>
        <v>21:0198</v>
      </c>
      <c r="E5131" t="s">
        <v>19992</v>
      </c>
      <c r="F5131" t="s">
        <v>19993</v>
      </c>
      <c r="H5131">
        <v>45.612234800000003</v>
      </c>
      <c r="I5131">
        <v>-66.014512800000006</v>
      </c>
      <c r="J5131" s="1" t="str">
        <f t="shared" si="562"/>
        <v>Fluid (stream)</v>
      </c>
      <c r="K5131" s="1" t="str">
        <f t="shared" si="563"/>
        <v>Untreated Water</v>
      </c>
      <c r="L5131">
        <v>16</v>
      </c>
      <c r="M5131" t="s">
        <v>11465</v>
      </c>
      <c r="N5131">
        <v>291</v>
      </c>
      <c r="O5131">
        <v>2.5000000000000001E-2</v>
      </c>
      <c r="P5131">
        <v>40</v>
      </c>
      <c r="Q5131">
        <v>7.6</v>
      </c>
    </row>
    <row r="5132" spans="1:17" hidden="1" x14ac:dyDescent="0.3">
      <c r="A5132" t="s">
        <v>19994</v>
      </c>
      <c r="B5132" t="s">
        <v>19995</v>
      </c>
      <c r="C5132" s="1" t="str">
        <f t="shared" si="560"/>
        <v>21:0648</v>
      </c>
      <c r="D5132" s="1" t="str">
        <f t="shared" si="561"/>
        <v>21:0198</v>
      </c>
      <c r="E5132" t="s">
        <v>19996</v>
      </c>
      <c r="F5132" t="s">
        <v>19997</v>
      </c>
      <c r="H5132">
        <v>45.618856999999998</v>
      </c>
      <c r="I5132">
        <v>-66.021305900000002</v>
      </c>
      <c r="J5132" s="1" t="str">
        <f t="shared" si="562"/>
        <v>Fluid (stream)</v>
      </c>
      <c r="K5132" s="1" t="str">
        <f t="shared" si="563"/>
        <v>Untreated Water</v>
      </c>
      <c r="L5132">
        <v>16</v>
      </c>
      <c r="M5132" t="s">
        <v>11470</v>
      </c>
      <c r="N5132">
        <v>292</v>
      </c>
      <c r="O5132">
        <v>2.5000000000000001E-2</v>
      </c>
      <c r="P5132">
        <v>40</v>
      </c>
      <c r="Q5132">
        <v>7.6</v>
      </c>
    </row>
    <row r="5133" spans="1:17" hidden="1" x14ac:dyDescent="0.3">
      <c r="A5133" t="s">
        <v>19998</v>
      </c>
      <c r="B5133" t="s">
        <v>19999</v>
      </c>
      <c r="C5133" s="1" t="str">
        <f t="shared" si="560"/>
        <v>21:0648</v>
      </c>
      <c r="D5133" s="1" t="str">
        <f>HYPERLINK("http://geochem.nrcan.gc.ca/cdogs/content/svy/svy_e.htm", "")</f>
        <v/>
      </c>
      <c r="G5133" s="1" t="str">
        <f>HYPERLINK("http://geochem.nrcan.gc.ca/cdogs/content/cr_/cr_00081_e.htm", "81")</f>
        <v>81</v>
      </c>
      <c r="J5133" t="s">
        <v>11453</v>
      </c>
      <c r="K5133" t="s">
        <v>11454</v>
      </c>
      <c r="L5133">
        <v>16</v>
      </c>
      <c r="M5133" t="s">
        <v>11455</v>
      </c>
      <c r="N5133">
        <v>293</v>
      </c>
      <c r="O5133">
        <v>0.34</v>
      </c>
      <c r="P5133">
        <v>180</v>
      </c>
      <c r="Q5133">
        <v>8.1999999999999993</v>
      </c>
    </row>
    <row r="5134" spans="1:17" hidden="1" x14ac:dyDescent="0.3">
      <c r="A5134" t="s">
        <v>20000</v>
      </c>
      <c r="B5134" t="s">
        <v>20001</v>
      </c>
      <c r="C5134" s="1" t="str">
        <f t="shared" si="560"/>
        <v>21:0648</v>
      </c>
      <c r="D5134" s="1" t="str">
        <f t="shared" ref="D5134:D5152" si="564">HYPERLINK("http://geochem.nrcan.gc.ca/cdogs/content/svy/svy210198_e.htm", "21:0198")</f>
        <v>21:0198</v>
      </c>
      <c r="E5134" t="s">
        <v>20002</v>
      </c>
      <c r="F5134" t="s">
        <v>20003</v>
      </c>
      <c r="H5134">
        <v>45.6138914</v>
      </c>
      <c r="I5134">
        <v>-66.038037200000005</v>
      </c>
      <c r="J5134" s="1" t="str">
        <f t="shared" ref="J5134:J5152" si="565">HYPERLINK("http://geochem.nrcan.gc.ca/cdogs/content/kwd/kwd020018_e.htm", "Fluid (stream)")</f>
        <v>Fluid (stream)</v>
      </c>
      <c r="K5134" s="1" t="str">
        <f t="shared" ref="K5134:K5152" si="566">HYPERLINK("http://geochem.nrcan.gc.ca/cdogs/content/kwd/kwd080007_e.htm", "Untreated Water")</f>
        <v>Untreated Water</v>
      </c>
      <c r="L5134">
        <v>16</v>
      </c>
      <c r="M5134" t="s">
        <v>11475</v>
      </c>
      <c r="N5134">
        <v>294</v>
      </c>
      <c r="O5134">
        <v>2.5000000000000001E-2</v>
      </c>
      <c r="P5134">
        <v>60</v>
      </c>
      <c r="Q5134">
        <v>7</v>
      </c>
    </row>
    <row r="5135" spans="1:17" hidden="1" x14ac:dyDescent="0.3">
      <c r="A5135" t="s">
        <v>20004</v>
      </c>
      <c r="B5135" t="s">
        <v>20005</v>
      </c>
      <c r="C5135" s="1" t="str">
        <f t="shared" si="560"/>
        <v>21:0648</v>
      </c>
      <c r="D5135" s="1" t="str">
        <f t="shared" si="564"/>
        <v>21:0198</v>
      </c>
      <c r="E5135" t="s">
        <v>20006</v>
      </c>
      <c r="F5135" t="s">
        <v>20007</v>
      </c>
      <c r="H5135">
        <v>45.614621900000003</v>
      </c>
      <c r="I5135">
        <v>-66.055147000000005</v>
      </c>
      <c r="J5135" s="1" t="str">
        <f t="shared" si="565"/>
        <v>Fluid (stream)</v>
      </c>
      <c r="K5135" s="1" t="str">
        <f t="shared" si="566"/>
        <v>Untreated Water</v>
      </c>
      <c r="L5135">
        <v>16</v>
      </c>
      <c r="M5135" t="s">
        <v>11480</v>
      </c>
      <c r="N5135">
        <v>295</v>
      </c>
    </row>
    <row r="5136" spans="1:17" hidden="1" x14ac:dyDescent="0.3">
      <c r="A5136" t="s">
        <v>20008</v>
      </c>
      <c r="B5136" t="s">
        <v>20009</v>
      </c>
      <c r="C5136" s="1" t="str">
        <f t="shared" si="560"/>
        <v>21:0648</v>
      </c>
      <c r="D5136" s="1" t="str">
        <f t="shared" si="564"/>
        <v>21:0198</v>
      </c>
      <c r="E5136" t="s">
        <v>20010</v>
      </c>
      <c r="F5136" t="s">
        <v>20011</v>
      </c>
      <c r="H5136">
        <v>45.625470900000003</v>
      </c>
      <c r="I5136">
        <v>-66.066445200000004</v>
      </c>
      <c r="J5136" s="1" t="str">
        <f t="shared" si="565"/>
        <v>Fluid (stream)</v>
      </c>
      <c r="K5136" s="1" t="str">
        <f t="shared" si="566"/>
        <v>Untreated Water</v>
      </c>
      <c r="L5136">
        <v>16</v>
      </c>
      <c r="M5136" t="s">
        <v>12548</v>
      </c>
      <c r="N5136">
        <v>296</v>
      </c>
      <c r="O5136">
        <v>2.5000000000000001E-2</v>
      </c>
      <c r="P5136">
        <v>50</v>
      </c>
      <c r="Q5136">
        <v>6.7</v>
      </c>
    </row>
    <row r="5137" spans="1:17" hidden="1" x14ac:dyDescent="0.3">
      <c r="A5137" t="s">
        <v>20012</v>
      </c>
      <c r="B5137" t="s">
        <v>20013</v>
      </c>
      <c r="C5137" s="1" t="str">
        <f t="shared" si="560"/>
        <v>21:0648</v>
      </c>
      <c r="D5137" s="1" t="str">
        <f t="shared" si="564"/>
        <v>21:0198</v>
      </c>
      <c r="E5137" t="s">
        <v>20014</v>
      </c>
      <c r="F5137" t="s">
        <v>20015</v>
      </c>
      <c r="H5137">
        <v>45.624620800000002</v>
      </c>
      <c r="I5137">
        <v>-66.064886000000001</v>
      </c>
      <c r="J5137" s="1" t="str">
        <f t="shared" si="565"/>
        <v>Fluid (stream)</v>
      </c>
      <c r="K5137" s="1" t="str">
        <f t="shared" si="566"/>
        <v>Untreated Water</v>
      </c>
      <c r="L5137">
        <v>17</v>
      </c>
      <c r="M5137" t="s">
        <v>11431</v>
      </c>
      <c r="N5137">
        <v>297</v>
      </c>
      <c r="O5137">
        <v>2.5000000000000001E-2</v>
      </c>
      <c r="P5137">
        <v>50</v>
      </c>
      <c r="Q5137">
        <v>7.1</v>
      </c>
    </row>
    <row r="5138" spans="1:17" hidden="1" x14ac:dyDescent="0.3">
      <c r="A5138" t="s">
        <v>20016</v>
      </c>
      <c r="B5138" t="s">
        <v>20017</v>
      </c>
      <c r="C5138" s="1" t="str">
        <f t="shared" si="560"/>
        <v>21:0648</v>
      </c>
      <c r="D5138" s="1" t="str">
        <f t="shared" si="564"/>
        <v>21:0198</v>
      </c>
      <c r="E5138" t="s">
        <v>20014</v>
      </c>
      <c r="F5138" t="s">
        <v>20018</v>
      </c>
      <c r="H5138">
        <v>45.624620800000002</v>
      </c>
      <c r="I5138">
        <v>-66.064886000000001</v>
      </c>
      <c r="J5138" s="1" t="str">
        <f t="shared" si="565"/>
        <v>Fluid (stream)</v>
      </c>
      <c r="K5138" s="1" t="str">
        <f t="shared" si="566"/>
        <v>Untreated Water</v>
      </c>
      <c r="L5138">
        <v>17</v>
      </c>
      <c r="M5138" t="s">
        <v>11435</v>
      </c>
      <c r="N5138">
        <v>298</v>
      </c>
      <c r="O5138">
        <v>2.5000000000000001E-2</v>
      </c>
      <c r="P5138">
        <v>40</v>
      </c>
      <c r="Q5138">
        <v>6.9</v>
      </c>
    </row>
    <row r="5139" spans="1:17" hidden="1" x14ac:dyDescent="0.3">
      <c r="A5139" t="s">
        <v>20019</v>
      </c>
      <c r="B5139" t="s">
        <v>20020</v>
      </c>
      <c r="C5139" s="1" t="str">
        <f t="shared" si="560"/>
        <v>21:0648</v>
      </c>
      <c r="D5139" s="1" t="str">
        <f t="shared" si="564"/>
        <v>21:0198</v>
      </c>
      <c r="E5139" t="s">
        <v>20021</v>
      </c>
      <c r="F5139" t="s">
        <v>20022</v>
      </c>
      <c r="H5139">
        <v>45.640774800000003</v>
      </c>
      <c r="I5139">
        <v>-66.0707278</v>
      </c>
      <c r="J5139" s="1" t="str">
        <f t="shared" si="565"/>
        <v>Fluid (stream)</v>
      </c>
      <c r="K5139" s="1" t="str">
        <f t="shared" si="566"/>
        <v>Untreated Water</v>
      </c>
      <c r="L5139">
        <v>17</v>
      </c>
      <c r="M5139" t="s">
        <v>11392</v>
      </c>
      <c r="N5139">
        <v>299</v>
      </c>
      <c r="O5139">
        <v>2.5000000000000001E-2</v>
      </c>
      <c r="P5139">
        <v>50</v>
      </c>
      <c r="Q5139">
        <v>6.9</v>
      </c>
    </row>
    <row r="5140" spans="1:17" hidden="1" x14ac:dyDescent="0.3">
      <c r="A5140" t="s">
        <v>20023</v>
      </c>
      <c r="B5140" t="s">
        <v>20024</v>
      </c>
      <c r="C5140" s="1" t="str">
        <f t="shared" si="560"/>
        <v>21:0648</v>
      </c>
      <c r="D5140" s="1" t="str">
        <f t="shared" si="564"/>
        <v>21:0198</v>
      </c>
      <c r="E5140" t="s">
        <v>20025</v>
      </c>
      <c r="F5140" t="s">
        <v>20026</v>
      </c>
      <c r="H5140">
        <v>45.647570100000003</v>
      </c>
      <c r="I5140">
        <v>-66.068602499999997</v>
      </c>
      <c r="J5140" s="1" t="str">
        <f t="shared" si="565"/>
        <v>Fluid (stream)</v>
      </c>
      <c r="K5140" s="1" t="str">
        <f t="shared" si="566"/>
        <v>Untreated Water</v>
      </c>
      <c r="L5140">
        <v>17</v>
      </c>
      <c r="M5140" t="s">
        <v>11397</v>
      </c>
      <c r="N5140">
        <v>300</v>
      </c>
      <c r="O5140">
        <v>2.5000000000000001E-2</v>
      </c>
      <c r="P5140">
        <v>40</v>
      </c>
      <c r="Q5140">
        <v>6.7</v>
      </c>
    </row>
    <row r="5141" spans="1:17" hidden="1" x14ac:dyDescent="0.3">
      <c r="A5141" t="s">
        <v>20027</v>
      </c>
      <c r="B5141" t="s">
        <v>20028</v>
      </c>
      <c r="C5141" s="1" t="str">
        <f t="shared" si="560"/>
        <v>21:0648</v>
      </c>
      <c r="D5141" s="1" t="str">
        <f t="shared" si="564"/>
        <v>21:0198</v>
      </c>
      <c r="E5141" t="s">
        <v>20029</v>
      </c>
      <c r="F5141" t="s">
        <v>20030</v>
      </c>
      <c r="H5141">
        <v>45.657060700000002</v>
      </c>
      <c r="I5141">
        <v>-66.0435911</v>
      </c>
      <c r="J5141" s="1" t="str">
        <f t="shared" si="565"/>
        <v>Fluid (stream)</v>
      </c>
      <c r="K5141" s="1" t="str">
        <f t="shared" si="566"/>
        <v>Untreated Water</v>
      </c>
      <c r="L5141">
        <v>17</v>
      </c>
      <c r="M5141" t="s">
        <v>11402</v>
      </c>
      <c r="N5141">
        <v>301</v>
      </c>
      <c r="O5141">
        <v>2.5000000000000001E-2</v>
      </c>
      <c r="P5141">
        <v>40</v>
      </c>
      <c r="Q5141">
        <v>6.7</v>
      </c>
    </row>
    <row r="5142" spans="1:17" hidden="1" x14ac:dyDescent="0.3">
      <c r="A5142" t="s">
        <v>20031</v>
      </c>
      <c r="B5142" t="s">
        <v>20032</v>
      </c>
      <c r="C5142" s="1" t="str">
        <f t="shared" si="560"/>
        <v>21:0648</v>
      </c>
      <c r="D5142" s="1" t="str">
        <f t="shared" si="564"/>
        <v>21:0198</v>
      </c>
      <c r="E5142" t="s">
        <v>20033</v>
      </c>
      <c r="F5142" t="s">
        <v>20034</v>
      </c>
      <c r="H5142">
        <v>45.668638999999999</v>
      </c>
      <c r="I5142">
        <v>-66.014634299999997</v>
      </c>
      <c r="J5142" s="1" t="str">
        <f t="shared" si="565"/>
        <v>Fluid (stream)</v>
      </c>
      <c r="K5142" s="1" t="str">
        <f t="shared" si="566"/>
        <v>Untreated Water</v>
      </c>
      <c r="L5142">
        <v>17</v>
      </c>
      <c r="M5142" t="s">
        <v>11411</v>
      </c>
      <c r="N5142">
        <v>302</v>
      </c>
      <c r="O5142">
        <v>2.5000000000000001E-2</v>
      </c>
      <c r="P5142">
        <v>50</v>
      </c>
      <c r="Q5142">
        <v>4.5999999999999996</v>
      </c>
    </row>
    <row r="5143" spans="1:17" hidden="1" x14ac:dyDescent="0.3">
      <c r="A5143" t="s">
        <v>20035</v>
      </c>
      <c r="B5143" t="s">
        <v>20036</v>
      </c>
      <c r="C5143" s="1" t="str">
        <f t="shared" si="560"/>
        <v>21:0648</v>
      </c>
      <c r="D5143" s="1" t="str">
        <f t="shared" si="564"/>
        <v>21:0198</v>
      </c>
      <c r="E5143" t="s">
        <v>20037</v>
      </c>
      <c r="F5143" t="s">
        <v>20038</v>
      </c>
      <c r="H5143">
        <v>45.667595900000002</v>
      </c>
      <c r="I5143">
        <v>-66.009169400000005</v>
      </c>
      <c r="J5143" s="1" t="str">
        <f t="shared" si="565"/>
        <v>Fluid (stream)</v>
      </c>
      <c r="K5143" s="1" t="str">
        <f t="shared" si="566"/>
        <v>Untreated Water</v>
      </c>
      <c r="L5143">
        <v>17</v>
      </c>
      <c r="M5143" t="s">
        <v>11416</v>
      </c>
      <c r="N5143">
        <v>303</v>
      </c>
      <c r="O5143">
        <v>2.5000000000000001E-2</v>
      </c>
      <c r="P5143">
        <v>50</v>
      </c>
      <c r="Q5143">
        <v>5.5</v>
      </c>
    </row>
    <row r="5144" spans="1:17" hidden="1" x14ac:dyDescent="0.3">
      <c r="A5144" t="s">
        <v>20039</v>
      </c>
      <c r="B5144" t="s">
        <v>20040</v>
      </c>
      <c r="C5144" s="1" t="str">
        <f t="shared" si="560"/>
        <v>21:0648</v>
      </c>
      <c r="D5144" s="1" t="str">
        <f t="shared" si="564"/>
        <v>21:0198</v>
      </c>
      <c r="E5144" t="s">
        <v>20041</v>
      </c>
      <c r="F5144" t="s">
        <v>20042</v>
      </c>
      <c r="H5144">
        <v>45.651006199999998</v>
      </c>
      <c r="I5144">
        <v>-66.011207900000002</v>
      </c>
      <c r="J5144" s="1" t="str">
        <f t="shared" si="565"/>
        <v>Fluid (stream)</v>
      </c>
      <c r="K5144" s="1" t="str">
        <f t="shared" si="566"/>
        <v>Untreated Water</v>
      </c>
      <c r="L5144">
        <v>17</v>
      </c>
      <c r="M5144" t="s">
        <v>11421</v>
      </c>
      <c r="N5144">
        <v>304</v>
      </c>
      <c r="O5144">
        <v>2.5000000000000001E-2</v>
      </c>
      <c r="P5144">
        <v>40</v>
      </c>
      <c r="Q5144">
        <v>6.6</v>
      </c>
    </row>
    <row r="5145" spans="1:17" hidden="1" x14ac:dyDescent="0.3">
      <c r="A5145" t="s">
        <v>20043</v>
      </c>
      <c r="B5145" t="s">
        <v>20044</v>
      </c>
      <c r="C5145" s="1" t="str">
        <f t="shared" si="560"/>
        <v>21:0648</v>
      </c>
      <c r="D5145" s="1" t="str">
        <f t="shared" si="564"/>
        <v>21:0198</v>
      </c>
      <c r="E5145" t="s">
        <v>20045</v>
      </c>
      <c r="F5145" t="s">
        <v>20046</v>
      </c>
      <c r="H5145">
        <v>45.644114999999999</v>
      </c>
      <c r="I5145">
        <v>-66.012036499999994</v>
      </c>
      <c r="J5145" s="1" t="str">
        <f t="shared" si="565"/>
        <v>Fluid (stream)</v>
      </c>
      <c r="K5145" s="1" t="str">
        <f t="shared" si="566"/>
        <v>Untreated Water</v>
      </c>
      <c r="L5145">
        <v>17</v>
      </c>
      <c r="M5145" t="s">
        <v>11426</v>
      </c>
      <c r="N5145">
        <v>305</v>
      </c>
      <c r="O5145">
        <v>2.5000000000000001E-2</v>
      </c>
      <c r="P5145">
        <v>30</v>
      </c>
      <c r="Q5145">
        <v>6.5</v>
      </c>
    </row>
    <row r="5146" spans="1:17" hidden="1" x14ac:dyDescent="0.3">
      <c r="A5146" t="s">
        <v>20047</v>
      </c>
      <c r="B5146" t="s">
        <v>20048</v>
      </c>
      <c r="C5146" s="1" t="str">
        <f t="shared" si="560"/>
        <v>21:0648</v>
      </c>
      <c r="D5146" s="1" t="str">
        <f t="shared" si="564"/>
        <v>21:0198</v>
      </c>
      <c r="E5146" t="s">
        <v>20049</v>
      </c>
      <c r="F5146" t="s">
        <v>20050</v>
      </c>
      <c r="H5146">
        <v>45.638548</v>
      </c>
      <c r="I5146">
        <v>-66.009804700000004</v>
      </c>
      <c r="J5146" s="1" t="str">
        <f t="shared" si="565"/>
        <v>Fluid (stream)</v>
      </c>
      <c r="K5146" s="1" t="str">
        <f t="shared" si="566"/>
        <v>Untreated Water</v>
      </c>
      <c r="L5146">
        <v>17</v>
      </c>
      <c r="M5146" t="s">
        <v>11440</v>
      </c>
      <c r="N5146">
        <v>306</v>
      </c>
      <c r="O5146">
        <v>2.5000000000000001E-2</v>
      </c>
      <c r="P5146">
        <v>30</v>
      </c>
      <c r="Q5146">
        <v>6.7</v>
      </c>
    </row>
    <row r="5147" spans="1:17" hidden="1" x14ac:dyDescent="0.3">
      <c r="A5147" t="s">
        <v>20051</v>
      </c>
      <c r="B5147" t="s">
        <v>20052</v>
      </c>
      <c r="C5147" s="1" t="str">
        <f t="shared" si="560"/>
        <v>21:0648</v>
      </c>
      <c r="D5147" s="1" t="str">
        <f t="shared" si="564"/>
        <v>21:0198</v>
      </c>
      <c r="E5147" t="s">
        <v>20053</v>
      </c>
      <c r="F5147" t="s">
        <v>20054</v>
      </c>
      <c r="H5147">
        <v>45.632562399999998</v>
      </c>
      <c r="I5147">
        <v>-66.014972900000004</v>
      </c>
      <c r="J5147" s="1" t="str">
        <f t="shared" si="565"/>
        <v>Fluid (stream)</v>
      </c>
      <c r="K5147" s="1" t="str">
        <f t="shared" si="566"/>
        <v>Untreated Water</v>
      </c>
      <c r="L5147">
        <v>17</v>
      </c>
      <c r="M5147" t="s">
        <v>11445</v>
      </c>
      <c r="N5147">
        <v>307</v>
      </c>
      <c r="O5147">
        <v>2.5000000000000001E-2</v>
      </c>
      <c r="P5147">
        <v>30</v>
      </c>
      <c r="Q5147">
        <v>6.8</v>
      </c>
    </row>
    <row r="5148" spans="1:17" hidden="1" x14ac:dyDescent="0.3">
      <c r="A5148" t="s">
        <v>20055</v>
      </c>
      <c r="B5148" t="s">
        <v>20056</v>
      </c>
      <c r="C5148" s="1" t="str">
        <f t="shared" si="560"/>
        <v>21:0648</v>
      </c>
      <c r="D5148" s="1" t="str">
        <f t="shared" si="564"/>
        <v>21:0198</v>
      </c>
      <c r="E5148" t="s">
        <v>20057</v>
      </c>
      <c r="F5148" t="s">
        <v>20058</v>
      </c>
      <c r="H5148">
        <v>45.693683700000001</v>
      </c>
      <c r="I5148">
        <v>-66.054993600000003</v>
      </c>
      <c r="J5148" s="1" t="str">
        <f t="shared" si="565"/>
        <v>Fluid (stream)</v>
      </c>
      <c r="K5148" s="1" t="str">
        <f t="shared" si="566"/>
        <v>Untreated Water</v>
      </c>
      <c r="L5148">
        <v>17</v>
      </c>
      <c r="M5148" t="s">
        <v>11450</v>
      </c>
      <c r="N5148">
        <v>308</v>
      </c>
      <c r="O5148">
        <v>0.12</v>
      </c>
      <c r="P5148">
        <v>80</v>
      </c>
      <c r="Q5148">
        <v>7</v>
      </c>
    </row>
    <row r="5149" spans="1:17" hidden="1" x14ac:dyDescent="0.3">
      <c r="A5149" t="s">
        <v>20059</v>
      </c>
      <c r="B5149" t="s">
        <v>20060</v>
      </c>
      <c r="C5149" s="1" t="str">
        <f t="shared" si="560"/>
        <v>21:0648</v>
      </c>
      <c r="D5149" s="1" t="str">
        <f t="shared" si="564"/>
        <v>21:0198</v>
      </c>
      <c r="E5149" t="s">
        <v>20061</v>
      </c>
      <c r="F5149" t="s">
        <v>20062</v>
      </c>
      <c r="H5149">
        <v>45.697482600000001</v>
      </c>
      <c r="I5149">
        <v>-66.050825000000003</v>
      </c>
      <c r="J5149" s="1" t="str">
        <f t="shared" si="565"/>
        <v>Fluid (stream)</v>
      </c>
      <c r="K5149" s="1" t="str">
        <f t="shared" si="566"/>
        <v>Untreated Water</v>
      </c>
      <c r="L5149">
        <v>17</v>
      </c>
      <c r="M5149" t="s">
        <v>11460</v>
      </c>
      <c r="N5149">
        <v>309</v>
      </c>
    </row>
    <row r="5150" spans="1:17" hidden="1" x14ac:dyDescent="0.3">
      <c r="A5150" t="s">
        <v>20063</v>
      </c>
      <c r="B5150" t="s">
        <v>20064</v>
      </c>
      <c r="C5150" s="1" t="str">
        <f t="shared" si="560"/>
        <v>21:0648</v>
      </c>
      <c r="D5150" s="1" t="str">
        <f t="shared" si="564"/>
        <v>21:0198</v>
      </c>
      <c r="E5150" t="s">
        <v>20065</v>
      </c>
      <c r="F5150" t="s">
        <v>20066</v>
      </c>
      <c r="H5150">
        <v>45.711198899999999</v>
      </c>
      <c r="I5150">
        <v>-66.031319600000003</v>
      </c>
      <c r="J5150" s="1" t="str">
        <f t="shared" si="565"/>
        <v>Fluid (stream)</v>
      </c>
      <c r="K5150" s="1" t="str">
        <f t="shared" si="566"/>
        <v>Untreated Water</v>
      </c>
      <c r="L5150">
        <v>17</v>
      </c>
      <c r="M5150" t="s">
        <v>11465</v>
      </c>
      <c r="N5150">
        <v>310</v>
      </c>
      <c r="O5150">
        <v>2.5000000000000001E-2</v>
      </c>
      <c r="P5150">
        <v>30</v>
      </c>
      <c r="Q5150">
        <v>5.6</v>
      </c>
    </row>
    <row r="5151" spans="1:17" hidden="1" x14ac:dyDescent="0.3">
      <c r="A5151" t="s">
        <v>20067</v>
      </c>
      <c r="B5151" t="s">
        <v>20068</v>
      </c>
      <c r="C5151" s="1" t="str">
        <f t="shared" si="560"/>
        <v>21:0648</v>
      </c>
      <c r="D5151" s="1" t="str">
        <f t="shared" si="564"/>
        <v>21:0198</v>
      </c>
      <c r="E5151" t="s">
        <v>20069</v>
      </c>
      <c r="F5151" t="s">
        <v>20070</v>
      </c>
      <c r="H5151">
        <v>45.717248099999999</v>
      </c>
      <c r="I5151">
        <v>-66.024420199999994</v>
      </c>
      <c r="J5151" s="1" t="str">
        <f t="shared" si="565"/>
        <v>Fluid (stream)</v>
      </c>
      <c r="K5151" s="1" t="str">
        <f t="shared" si="566"/>
        <v>Untreated Water</v>
      </c>
      <c r="L5151">
        <v>17</v>
      </c>
      <c r="M5151" t="s">
        <v>11470</v>
      </c>
      <c r="N5151">
        <v>311</v>
      </c>
      <c r="O5151">
        <v>2.5000000000000001E-2</v>
      </c>
      <c r="P5151">
        <v>30</v>
      </c>
      <c r="Q5151">
        <v>5.8</v>
      </c>
    </row>
    <row r="5152" spans="1:17" hidden="1" x14ac:dyDescent="0.3">
      <c r="A5152" t="s">
        <v>20071</v>
      </c>
      <c r="B5152" t="s">
        <v>20072</v>
      </c>
      <c r="C5152" s="1" t="str">
        <f t="shared" si="560"/>
        <v>21:0648</v>
      </c>
      <c r="D5152" s="1" t="str">
        <f t="shared" si="564"/>
        <v>21:0198</v>
      </c>
      <c r="E5152" t="s">
        <v>20073</v>
      </c>
      <c r="F5152" t="s">
        <v>20074</v>
      </c>
      <c r="H5152">
        <v>45.712050900000001</v>
      </c>
      <c r="I5152">
        <v>-66.008430099999998</v>
      </c>
      <c r="J5152" s="1" t="str">
        <f t="shared" si="565"/>
        <v>Fluid (stream)</v>
      </c>
      <c r="K5152" s="1" t="str">
        <f t="shared" si="566"/>
        <v>Untreated Water</v>
      </c>
      <c r="L5152">
        <v>17</v>
      </c>
      <c r="M5152" t="s">
        <v>11475</v>
      </c>
      <c r="N5152">
        <v>312</v>
      </c>
      <c r="O5152">
        <v>2.5000000000000001E-2</v>
      </c>
      <c r="P5152">
        <v>110</v>
      </c>
      <c r="Q5152">
        <v>4.9000000000000004</v>
      </c>
    </row>
    <row r="5153" spans="1:17" hidden="1" x14ac:dyDescent="0.3">
      <c r="A5153" t="s">
        <v>20075</v>
      </c>
      <c r="B5153" t="s">
        <v>20076</v>
      </c>
      <c r="C5153" s="1" t="str">
        <f t="shared" si="560"/>
        <v>21:0648</v>
      </c>
      <c r="D5153" s="1" t="str">
        <f>HYPERLINK("http://geochem.nrcan.gc.ca/cdogs/content/svy/svy_e.htm", "")</f>
        <v/>
      </c>
      <c r="G5153" s="1" t="str">
        <f>HYPERLINK("http://geochem.nrcan.gc.ca/cdogs/content/cr_/cr_00082_e.htm", "82")</f>
        <v>82</v>
      </c>
      <c r="J5153" t="s">
        <v>11453</v>
      </c>
      <c r="K5153" t="s">
        <v>11454</v>
      </c>
      <c r="L5153">
        <v>17</v>
      </c>
      <c r="M5153" t="s">
        <v>11455</v>
      </c>
      <c r="N5153">
        <v>313</v>
      </c>
      <c r="O5153">
        <v>0.96</v>
      </c>
      <c r="P5153">
        <v>340</v>
      </c>
      <c r="Q5153">
        <v>7.7</v>
      </c>
    </row>
    <row r="5154" spans="1:17" hidden="1" x14ac:dyDescent="0.3">
      <c r="A5154" t="s">
        <v>20077</v>
      </c>
      <c r="B5154" t="s">
        <v>20078</v>
      </c>
      <c r="C5154" s="1" t="str">
        <f t="shared" si="560"/>
        <v>21:0648</v>
      </c>
      <c r="D5154" s="1" t="str">
        <f t="shared" ref="D5154:D5164" si="567">HYPERLINK("http://geochem.nrcan.gc.ca/cdogs/content/svy/svy210198_e.htm", "21:0198")</f>
        <v>21:0198</v>
      </c>
      <c r="E5154" t="s">
        <v>20079</v>
      </c>
      <c r="F5154" t="s">
        <v>20080</v>
      </c>
      <c r="H5154">
        <v>45.713018699999999</v>
      </c>
      <c r="I5154">
        <v>-66.003804400000007</v>
      </c>
      <c r="J5154" s="1" t="str">
        <f t="shared" ref="J5154:J5164" si="568">HYPERLINK("http://geochem.nrcan.gc.ca/cdogs/content/kwd/kwd020018_e.htm", "Fluid (stream)")</f>
        <v>Fluid (stream)</v>
      </c>
      <c r="K5154" s="1" t="str">
        <f t="shared" ref="K5154:K5164" si="569">HYPERLINK("http://geochem.nrcan.gc.ca/cdogs/content/kwd/kwd080007_e.htm", "Untreated Water")</f>
        <v>Untreated Water</v>
      </c>
      <c r="L5154">
        <v>17</v>
      </c>
      <c r="M5154" t="s">
        <v>11480</v>
      </c>
      <c r="N5154">
        <v>314</v>
      </c>
      <c r="O5154">
        <v>2.5000000000000001E-2</v>
      </c>
      <c r="P5154">
        <v>150</v>
      </c>
      <c r="Q5154">
        <v>6.9</v>
      </c>
    </row>
    <row r="5155" spans="1:17" hidden="1" x14ac:dyDescent="0.3">
      <c r="A5155" t="s">
        <v>20081</v>
      </c>
      <c r="B5155" t="s">
        <v>20082</v>
      </c>
      <c r="C5155" s="1" t="str">
        <f t="shared" si="560"/>
        <v>21:0648</v>
      </c>
      <c r="D5155" s="1" t="str">
        <f t="shared" si="567"/>
        <v>21:0198</v>
      </c>
      <c r="E5155" t="s">
        <v>20083</v>
      </c>
      <c r="F5155" t="s">
        <v>20084</v>
      </c>
      <c r="H5155">
        <v>45.718745699999999</v>
      </c>
      <c r="I5155">
        <v>-66.002521599999994</v>
      </c>
      <c r="J5155" s="1" t="str">
        <f t="shared" si="568"/>
        <v>Fluid (stream)</v>
      </c>
      <c r="K5155" s="1" t="str">
        <f t="shared" si="569"/>
        <v>Untreated Water</v>
      </c>
      <c r="L5155">
        <v>17</v>
      </c>
      <c r="M5155" t="s">
        <v>12548</v>
      </c>
      <c r="N5155">
        <v>315</v>
      </c>
    </row>
    <row r="5156" spans="1:17" hidden="1" x14ac:dyDescent="0.3">
      <c r="A5156" t="s">
        <v>20085</v>
      </c>
      <c r="B5156" t="s">
        <v>20086</v>
      </c>
      <c r="C5156" s="1" t="str">
        <f t="shared" si="560"/>
        <v>21:0648</v>
      </c>
      <c r="D5156" s="1" t="str">
        <f t="shared" si="567"/>
        <v>21:0198</v>
      </c>
      <c r="E5156" t="s">
        <v>20087</v>
      </c>
      <c r="F5156" t="s">
        <v>20088</v>
      </c>
      <c r="H5156">
        <v>45.248733700000003</v>
      </c>
      <c r="I5156">
        <v>-66.124484600000002</v>
      </c>
      <c r="J5156" s="1" t="str">
        <f t="shared" si="568"/>
        <v>Fluid (stream)</v>
      </c>
      <c r="K5156" s="1" t="str">
        <f t="shared" si="569"/>
        <v>Untreated Water</v>
      </c>
      <c r="L5156">
        <v>18</v>
      </c>
      <c r="M5156" t="s">
        <v>11431</v>
      </c>
      <c r="N5156">
        <v>316</v>
      </c>
      <c r="O5156">
        <v>2.5000000000000001E-2</v>
      </c>
      <c r="P5156">
        <v>50</v>
      </c>
      <c r="Q5156">
        <v>7.1</v>
      </c>
    </row>
    <row r="5157" spans="1:17" hidden="1" x14ac:dyDescent="0.3">
      <c r="A5157" t="s">
        <v>20089</v>
      </c>
      <c r="B5157" t="s">
        <v>20090</v>
      </c>
      <c r="C5157" s="1" t="str">
        <f t="shared" si="560"/>
        <v>21:0648</v>
      </c>
      <c r="D5157" s="1" t="str">
        <f t="shared" si="567"/>
        <v>21:0198</v>
      </c>
      <c r="E5157" t="s">
        <v>20087</v>
      </c>
      <c r="F5157" t="s">
        <v>20091</v>
      </c>
      <c r="H5157">
        <v>45.248733700000003</v>
      </c>
      <c r="I5157">
        <v>-66.124484600000002</v>
      </c>
      <c r="J5157" s="1" t="str">
        <f t="shared" si="568"/>
        <v>Fluid (stream)</v>
      </c>
      <c r="K5157" s="1" t="str">
        <f t="shared" si="569"/>
        <v>Untreated Water</v>
      </c>
      <c r="L5157">
        <v>18</v>
      </c>
      <c r="M5157" t="s">
        <v>11435</v>
      </c>
      <c r="N5157">
        <v>317</v>
      </c>
      <c r="O5157">
        <v>2.5000000000000001E-2</v>
      </c>
      <c r="P5157">
        <v>50</v>
      </c>
      <c r="Q5157">
        <v>7.1</v>
      </c>
    </row>
    <row r="5158" spans="1:17" hidden="1" x14ac:dyDescent="0.3">
      <c r="A5158" t="s">
        <v>20092</v>
      </c>
      <c r="B5158" t="s">
        <v>20093</v>
      </c>
      <c r="C5158" s="1" t="str">
        <f t="shared" si="560"/>
        <v>21:0648</v>
      </c>
      <c r="D5158" s="1" t="str">
        <f t="shared" si="567"/>
        <v>21:0198</v>
      </c>
      <c r="E5158" t="s">
        <v>20094</v>
      </c>
      <c r="F5158" t="s">
        <v>20095</v>
      </c>
      <c r="H5158">
        <v>45.241869899999998</v>
      </c>
      <c r="I5158">
        <v>-66.159195400000002</v>
      </c>
      <c r="J5158" s="1" t="str">
        <f t="shared" si="568"/>
        <v>Fluid (stream)</v>
      </c>
      <c r="K5158" s="1" t="str">
        <f t="shared" si="569"/>
        <v>Untreated Water</v>
      </c>
      <c r="L5158">
        <v>18</v>
      </c>
      <c r="M5158" t="s">
        <v>11392</v>
      </c>
      <c r="N5158">
        <v>318</v>
      </c>
      <c r="O5158">
        <v>2.5000000000000001E-2</v>
      </c>
      <c r="P5158">
        <v>40</v>
      </c>
      <c r="Q5158">
        <v>6.8</v>
      </c>
    </row>
    <row r="5159" spans="1:17" hidden="1" x14ac:dyDescent="0.3">
      <c r="A5159" t="s">
        <v>20096</v>
      </c>
      <c r="B5159" t="s">
        <v>20097</v>
      </c>
      <c r="C5159" s="1" t="str">
        <f t="shared" si="560"/>
        <v>21:0648</v>
      </c>
      <c r="D5159" s="1" t="str">
        <f t="shared" si="567"/>
        <v>21:0198</v>
      </c>
      <c r="E5159" t="s">
        <v>20098</v>
      </c>
      <c r="F5159" t="s">
        <v>20099</v>
      </c>
      <c r="H5159">
        <v>45.240006899999997</v>
      </c>
      <c r="I5159">
        <v>-66.197830499999995</v>
      </c>
      <c r="J5159" s="1" t="str">
        <f t="shared" si="568"/>
        <v>Fluid (stream)</v>
      </c>
      <c r="K5159" s="1" t="str">
        <f t="shared" si="569"/>
        <v>Untreated Water</v>
      </c>
      <c r="L5159">
        <v>18</v>
      </c>
      <c r="M5159" t="s">
        <v>11397</v>
      </c>
      <c r="N5159">
        <v>319</v>
      </c>
      <c r="O5159">
        <v>0.15</v>
      </c>
      <c r="P5159">
        <v>30</v>
      </c>
      <c r="Q5159">
        <v>6</v>
      </c>
    </row>
    <row r="5160" spans="1:17" hidden="1" x14ac:dyDescent="0.3">
      <c r="A5160" t="s">
        <v>20100</v>
      </c>
      <c r="B5160" t="s">
        <v>20101</v>
      </c>
      <c r="C5160" s="1" t="str">
        <f t="shared" si="560"/>
        <v>21:0648</v>
      </c>
      <c r="D5160" s="1" t="str">
        <f t="shared" si="567"/>
        <v>21:0198</v>
      </c>
      <c r="E5160" t="s">
        <v>20102</v>
      </c>
      <c r="F5160" t="s">
        <v>20103</v>
      </c>
      <c r="H5160">
        <v>45.230010300000004</v>
      </c>
      <c r="I5160">
        <v>-66.217519899999999</v>
      </c>
      <c r="J5160" s="1" t="str">
        <f t="shared" si="568"/>
        <v>Fluid (stream)</v>
      </c>
      <c r="K5160" s="1" t="str">
        <f t="shared" si="569"/>
        <v>Untreated Water</v>
      </c>
      <c r="L5160">
        <v>18</v>
      </c>
      <c r="M5160" t="s">
        <v>11402</v>
      </c>
      <c r="N5160">
        <v>320</v>
      </c>
      <c r="O5160">
        <v>2.5000000000000001E-2</v>
      </c>
      <c r="P5160">
        <v>40</v>
      </c>
      <c r="Q5160">
        <v>5.8</v>
      </c>
    </row>
    <row r="5161" spans="1:17" hidden="1" x14ac:dyDescent="0.3">
      <c r="A5161" t="s">
        <v>20104</v>
      </c>
      <c r="B5161" t="s">
        <v>20105</v>
      </c>
      <c r="C5161" s="1" t="str">
        <f t="shared" ref="C5161:C5224" si="570">HYPERLINK("http://geochem.nrcan.gc.ca/cdogs/content/bdl/bdl210648_e.htm", "21:0648")</f>
        <v>21:0648</v>
      </c>
      <c r="D5161" s="1" t="str">
        <f t="shared" si="567"/>
        <v>21:0198</v>
      </c>
      <c r="E5161" t="s">
        <v>20106</v>
      </c>
      <c r="F5161" t="s">
        <v>20107</v>
      </c>
      <c r="H5161">
        <v>45.235060900000001</v>
      </c>
      <c r="I5161">
        <v>-66.245021100000002</v>
      </c>
      <c r="J5161" s="1" t="str">
        <f t="shared" si="568"/>
        <v>Fluid (stream)</v>
      </c>
      <c r="K5161" s="1" t="str">
        <f t="shared" si="569"/>
        <v>Untreated Water</v>
      </c>
      <c r="L5161">
        <v>18</v>
      </c>
      <c r="M5161" t="s">
        <v>11411</v>
      </c>
      <c r="N5161">
        <v>321</v>
      </c>
      <c r="O5161">
        <v>2.5000000000000001E-2</v>
      </c>
      <c r="P5161">
        <v>30</v>
      </c>
      <c r="Q5161">
        <v>6.8</v>
      </c>
    </row>
    <row r="5162" spans="1:17" hidden="1" x14ac:dyDescent="0.3">
      <c r="A5162" t="s">
        <v>20108</v>
      </c>
      <c r="B5162" t="s">
        <v>20109</v>
      </c>
      <c r="C5162" s="1" t="str">
        <f t="shared" si="570"/>
        <v>21:0648</v>
      </c>
      <c r="D5162" s="1" t="str">
        <f t="shared" si="567"/>
        <v>21:0198</v>
      </c>
      <c r="E5162" t="s">
        <v>20110</v>
      </c>
      <c r="F5162" t="s">
        <v>20111</v>
      </c>
      <c r="H5162">
        <v>45.244146100000002</v>
      </c>
      <c r="I5162">
        <v>-66.263847600000005</v>
      </c>
      <c r="J5162" s="1" t="str">
        <f t="shared" si="568"/>
        <v>Fluid (stream)</v>
      </c>
      <c r="K5162" s="1" t="str">
        <f t="shared" si="569"/>
        <v>Untreated Water</v>
      </c>
      <c r="L5162">
        <v>18</v>
      </c>
      <c r="M5162" t="s">
        <v>11416</v>
      </c>
      <c r="N5162">
        <v>322</v>
      </c>
      <c r="O5162">
        <v>0.06</v>
      </c>
      <c r="P5162">
        <v>30</v>
      </c>
      <c r="Q5162">
        <v>7.4</v>
      </c>
    </row>
    <row r="5163" spans="1:17" hidden="1" x14ac:dyDescent="0.3">
      <c r="A5163" t="s">
        <v>20112</v>
      </c>
      <c r="B5163" t="s">
        <v>20113</v>
      </c>
      <c r="C5163" s="1" t="str">
        <f t="shared" si="570"/>
        <v>21:0648</v>
      </c>
      <c r="D5163" s="1" t="str">
        <f t="shared" si="567"/>
        <v>21:0198</v>
      </c>
      <c r="E5163" t="s">
        <v>20114</v>
      </c>
      <c r="F5163" t="s">
        <v>20115</v>
      </c>
      <c r="H5163">
        <v>45.2415296</v>
      </c>
      <c r="I5163">
        <v>-66.276396300000002</v>
      </c>
      <c r="J5163" s="1" t="str">
        <f t="shared" si="568"/>
        <v>Fluid (stream)</v>
      </c>
      <c r="K5163" s="1" t="str">
        <f t="shared" si="569"/>
        <v>Untreated Water</v>
      </c>
      <c r="L5163">
        <v>18</v>
      </c>
      <c r="M5163" t="s">
        <v>11421</v>
      </c>
      <c r="N5163">
        <v>323</v>
      </c>
      <c r="O5163">
        <v>7.0000000000000007E-2</v>
      </c>
      <c r="P5163">
        <v>30</v>
      </c>
      <c r="Q5163">
        <v>6.1</v>
      </c>
    </row>
    <row r="5164" spans="1:17" hidden="1" x14ac:dyDescent="0.3">
      <c r="A5164" t="s">
        <v>20116</v>
      </c>
      <c r="B5164" t="s">
        <v>20117</v>
      </c>
      <c r="C5164" s="1" t="str">
        <f t="shared" si="570"/>
        <v>21:0648</v>
      </c>
      <c r="D5164" s="1" t="str">
        <f t="shared" si="567"/>
        <v>21:0198</v>
      </c>
      <c r="E5164" t="s">
        <v>20118</v>
      </c>
      <c r="F5164" t="s">
        <v>20119</v>
      </c>
      <c r="H5164">
        <v>45.231074399999997</v>
      </c>
      <c r="I5164">
        <v>-66.299724699999999</v>
      </c>
      <c r="J5164" s="1" t="str">
        <f t="shared" si="568"/>
        <v>Fluid (stream)</v>
      </c>
      <c r="K5164" s="1" t="str">
        <f t="shared" si="569"/>
        <v>Untreated Water</v>
      </c>
      <c r="L5164">
        <v>18</v>
      </c>
      <c r="M5164" t="s">
        <v>11426</v>
      </c>
      <c r="N5164">
        <v>324</v>
      </c>
      <c r="O5164">
        <v>2.5000000000000001E-2</v>
      </c>
      <c r="P5164">
        <v>50</v>
      </c>
      <c r="Q5164">
        <v>6.8</v>
      </c>
    </row>
    <row r="5165" spans="1:17" hidden="1" x14ac:dyDescent="0.3">
      <c r="A5165" t="s">
        <v>20120</v>
      </c>
      <c r="B5165" t="s">
        <v>20121</v>
      </c>
      <c r="C5165" s="1" t="str">
        <f t="shared" si="570"/>
        <v>21:0648</v>
      </c>
      <c r="D5165" s="1" t="str">
        <f>HYPERLINK("http://geochem.nrcan.gc.ca/cdogs/content/svy/svy_e.htm", "")</f>
        <v/>
      </c>
      <c r="G5165" s="1" t="str">
        <f>HYPERLINK("http://geochem.nrcan.gc.ca/cdogs/content/cr_/cr_00082_e.htm", "82")</f>
        <v>82</v>
      </c>
      <c r="J5165" t="s">
        <v>11453</v>
      </c>
      <c r="K5165" t="s">
        <v>11454</v>
      </c>
      <c r="L5165">
        <v>18</v>
      </c>
      <c r="M5165" t="s">
        <v>11455</v>
      </c>
      <c r="N5165">
        <v>325</v>
      </c>
      <c r="O5165">
        <v>1.18</v>
      </c>
      <c r="P5165">
        <v>330</v>
      </c>
      <c r="Q5165">
        <v>7.6</v>
      </c>
    </row>
    <row r="5166" spans="1:17" hidden="1" x14ac:dyDescent="0.3">
      <c r="A5166" t="s">
        <v>20122</v>
      </c>
      <c r="B5166" t="s">
        <v>20123</v>
      </c>
      <c r="C5166" s="1" t="str">
        <f t="shared" si="570"/>
        <v>21:0648</v>
      </c>
      <c r="D5166" s="1" t="str">
        <f t="shared" ref="D5166:D5185" si="571">HYPERLINK("http://geochem.nrcan.gc.ca/cdogs/content/svy/svy210198_e.htm", "21:0198")</f>
        <v>21:0198</v>
      </c>
      <c r="E5166" t="s">
        <v>20124</v>
      </c>
      <c r="F5166" t="s">
        <v>20125</v>
      </c>
      <c r="H5166">
        <v>45.230873899999999</v>
      </c>
      <c r="I5166">
        <v>-66.199821200000002</v>
      </c>
      <c r="J5166" s="1" t="str">
        <f t="shared" ref="J5166:J5185" si="572">HYPERLINK("http://geochem.nrcan.gc.ca/cdogs/content/kwd/kwd020018_e.htm", "Fluid (stream)")</f>
        <v>Fluid (stream)</v>
      </c>
      <c r="K5166" s="1" t="str">
        <f t="shared" ref="K5166:K5185" si="573">HYPERLINK("http://geochem.nrcan.gc.ca/cdogs/content/kwd/kwd080007_e.htm", "Untreated Water")</f>
        <v>Untreated Water</v>
      </c>
      <c r="L5166">
        <v>18</v>
      </c>
      <c r="M5166" t="s">
        <v>11440</v>
      </c>
      <c r="N5166">
        <v>326</v>
      </c>
      <c r="O5166">
        <v>2.5000000000000001E-2</v>
      </c>
      <c r="P5166">
        <v>40</v>
      </c>
      <c r="Q5166">
        <v>5.5</v>
      </c>
    </row>
    <row r="5167" spans="1:17" hidden="1" x14ac:dyDescent="0.3">
      <c r="A5167" t="s">
        <v>20126</v>
      </c>
      <c r="B5167" t="s">
        <v>20127</v>
      </c>
      <c r="C5167" s="1" t="str">
        <f t="shared" si="570"/>
        <v>21:0648</v>
      </c>
      <c r="D5167" s="1" t="str">
        <f t="shared" si="571"/>
        <v>21:0198</v>
      </c>
      <c r="E5167" t="s">
        <v>20128</v>
      </c>
      <c r="F5167" t="s">
        <v>20129</v>
      </c>
      <c r="H5167">
        <v>45.224634600000002</v>
      </c>
      <c r="I5167">
        <v>-66.195376600000003</v>
      </c>
      <c r="J5167" s="1" t="str">
        <f t="shared" si="572"/>
        <v>Fluid (stream)</v>
      </c>
      <c r="K5167" s="1" t="str">
        <f t="shared" si="573"/>
        <v>Untreated Water</v>
      </c>
      <c r="L5167">
        <v>18</v>
      </c>
      <c r="M5167" t="s">
        <v>11445</v>
      </c>
      <c r="N5167">
        <v>327</v>
      </c>
      <c r="O5167">
        <v>2.5000000000000001E-2</v>
      </c>
      <c r="P5167">
        <v>30</v>
      </c>
      <c r="Q5167">
        <v>5.8</v>
      </c>
    </row>
    <row r="5168" spans="1:17" hidden="1" x14ac:dyDescent="0.3">
      <c r="A5168" t="s">
        <v>20130</v>
      </c>
      <c r="B5168" t="s">
        <v>20131</v>
      </c>
      <c r="C5168" s="1" t="str">
        <f t="shared" si="570"/>
        <v>21:0648</v>
      </c>
      <c r="D5168" s="1" t="str">
        <f t="shared" si="571"/>
        <v>21:0198</v>
      </c>
      <c r="E5168" t="s">
        <v>20132</v>
      </c>
      <c r="F5168" t="s">
        <v>20133</v>
      </c>
      <c r="H5168">
        <v>45.224055</v>
      </c>
      <c r="I5168">
        <v>-66.193036000000006</v>
      </c>
      <c r="J5168" s="1" t="str">
        <f t="shared" si="572"/>
        <v>Fluid (stream)</v>
      </c>
      <c r="K5168" s="1" t="str">
        <f t="shared" si="573"/>
        <v>Untreated Water</v>
      </c>
      <c r="L5168">
        <v>18</v>
      </c>
      <c r="M5168" t="s">
        <v>11450</v>
      </c>
      <c r="N5168">
        <v>328</v>
      </c>
      <c r="O5168">
        <v>2.5000000000000001E-2</v>
      </c>
      <c r="P5168">
        <v>30</v>
      </c>
      <c r="Q5168">
        <v>5.5</v>
      </c>
    </row>
    <row r="5169" spans="1:17" hidden="1" x14ac:dyDescent="0.3">
      <c r="A5169" t="s">
        <v>20134</v>
      </c>
      <c r="B5169" t="s">
        <v>20135</v>
      </c>
      <c r="C5169" s="1" t="str">
        <f t="shared" si="570"/>
        <v>21:0648</v>
      </c>
      <c r="D5169" s="1" t="str">
        <f t="shared" si="571"/>
        <v>21:0198</v>
      </c>
      <c r="E5169" t="s">
        <v>20136</v>
      </c>
      <c r="F5169" t="s">
        <v>20137</v>
      </c>
      <c r="H5169">
        <v>45.228810600000003</v>
      </c>
      <c r="I5169">
        <v>-66.174165000000002</v>
      </c>
      <c r="J5169" s="1" t="str">
        <f t="shared" si="572"/>
        <v>Fluid (stream)</v>
      </c>
      <c r="K5169" s="1" t="str">
        <f t="shared" si="573"/>
        <v>Untreated Water</v>
      </c>
      <c r="L5169">
        <v>18</v>
      </c>
      <c r="M5169" t="s">
        <v>11460</v>
      </c>
      <c r="N5169">
        <v>329</v>
      </c>
      <c r="O5169">
        <v>2.5000000000000001E-2</v>
      </c>
      <c r="P5169">
        <v>30</v>
      </c>
      <c r="Q5169">
        <v>6.8</v>
      </c>
    </row>
    <row r="5170" spans="1:17" hidden="1" x14ac:dyDescent="0.3">
      <c r="A5170" t="s">
        <v>20138</v>
      </c>
      <c r="B5170" t="s">
        <v>20139</v>
      </c>
      <c r="C5170" s="1" t="str">
        <f t="shared" si="570"/>
        <v>21:0648</v>
      </c>
      <c r="D5170" s="1" t="str">
        <f t="shared" si="571"/>
        <v>21:0198</v>
      </c>
      <c r="E5170" t="s">
        <v>20140</v>
      </c>
      <c r="F5170" t="s">
        <v>20141</v>
      </c>
      <c r="H5170">
        <v>45.189360899999997</v>
      </c>
      <c r="I5170">
        <v>-66.248463400000006</v>
      </c>
      <c r="J5170" s="1" t="str">
        <f t="shared" si="572"/>
        <v>Fluid (stream)</v>
      </c>
      <c r="K5170" s="1" t="str">
        <f t="shared" si="573"/>
        <v>Untreated Water</v>
      </c>
      <c r="L5170">
        <v>18</v>
      </c>
      <c r="M5170" t="s">
        <v>11465</v>
      </c>
      <c r="N5170">
        <v>330</v>
      </c>
      <c r="O5170">
        <v>0.14000000000000001</v>
      </c>
      <c r="P5170">
        <v>30</v>
      </c>
      <c r="Q5170">
        <v>6.4</v>
      </c>
    </row>
    <row r="5171" spans="1:17" hidden="1" x14ac:dyDescent="0.3">
      <c r="A5171" t="s">
        <v>20142</v>
      </c>
      <c r="B5171" t="s">
        <v>20143</v>
      </c>
      <c r="C5171" s="1" t="str">
        <f t="shared" si="570"/>
        <v>21:0648</v>
      </c>
      <c r="D5171" s="1" t="str">
        <f t="shared" si="571"/>
        <v>21:0198</v>
      </c>
      <c r="E5171" t="s">
        <v>20144</v>
      </c>
      <c r="F5171" t="s">
        <v>20145</v>
      </c>
      <c r="H5171">
        <v>45.1900847</v>
      </c>
      <c r="I5171">
        <v>-66.250859899999995</v>
      </c>
      <c r="J5171" s="1" t="str">
        <f t="shared" si="572"/>
        <v>Fluid (stream)</v>
      </c>
      <c r="K5171" s="1" t="str">
        <f t="shared" si="573"/>
        <v>Untreated Water</v>
      </c>
      <c r="L5171">
        <v>18</v>
      </c>
      <c r="M5171" t="s">
        <v>11470</v>
      </c>
      <c r="N5171">
        <v>331</v>
      </c>
      <c r="O5171">
        <v>2.5000000000000001E-2</v>
      </c>
      <c r="P5171">
        <v>30</v>
      </c>
      <c r="Q5171">
        <v>6.5</v>
      </c>
    </row>
    <row r="5172" spans="1:17" hidden="1" x14ac:dyDescent="0.3">
      <c r="A5172" t="s">
        <v>20146</v>
      </c>
      <c r="B5172" t="s">
        <v>20147</v>
      </c>
      <c r="C5172" s="1" t="str">
        <f t="shared" si="570"/>
        <v>21:0648</v>
      </c>
      <c r="D5172" s="1" t="str">
        <f t="shared" si="571"/>
        <v>21:0198</v>
      </c>
      <c r="E5172" t="s">
        <v>20148</v>
      </c>
      <c r="F5172" t="s">
        <v>20149</v>
      </c>
      <c r="H5172">
        <v>45.216286099999998</v>
      </c>
      <c r="I5172">
        <v>-66.240668700000001</v>
      </c>
      <c r="J5172" s="1" t="str">
        <f t="shared" si="572"/>
        <v>Fluid (stream)</v>
      </c>
      <c r="K5172" s="1" t="str">
        <f t="shared" si="573"/>
        <v>Untreated Water</v>
      </c>
      <c r="L5172">
        <v>18</v>
      </c>
      <c r="M5172" t="s">
        <v>11475</v>
      </c>
      <c r="N5172">
        <v>332</v>
      </c>
      <c r="O5172">
        <v>2.5000000000000001E-2</v>
      </c>
      <c r="P5172">
        <v>30</v>
      </c>
      <c r="Q5172">
        <v>6.3</v>
      </c>
    </row>
    <row r="5173" spans="1:17" hidden="1" x14ac:dyDescent="0.3">
      <c r="A5173" t="s">
        <v>20150</v>
      </c>
      <c r="B5173" t="s">
        <v>20151</v>
      </c>
      <c r="C5173" s="1" t="str">
        <f t="shared" si="570"/>
        <v>21:0648</v>
      </c>
      <c r="D5173" s="1" t="str">
        <f t="shared" si="571"/>
        <v>21:0198</v>
      </c>
      <c r="E5173" t="s">
        <v>20152</v>
      </c>
      <c r="F5173" t="s">
        <v>20153</v>
      </c>
      <c r="H5173">
        <v>45.203660499999998</v>
      </c>
      <c r="I5173">
        <v>-66.259895400000005</v>
      </c>
      <c r="J5173" s="1" t="str">
        <f t="shared" si="572"/>
        <v>Fluid (stream)</v>
      </c>
      <c r="K5173" s="1" t="str">
        <f t="shared" si="573"/>
        <v>Untreated Water</v>
      </c>
      <c r="L5173">
        <v>18</v>
      </c>
      <c r="M5173" t="s">
        <v>11480</v>
      </c>
      <c r="N5173">
        <v>333</v>
      </c>
      <c r="O5173">
        <v>2.5000000000000001E-2</v>
      </c>
      <c r="P5173">
        <v>30</v>
      </c>
      <c r="Q5173">
        <v>6.4</v>
      </c>
    </row>
    <row r="5174" spans="1:17" hidden="1" x14ac:dyDescent="0.3">
      <c r="A5174" t="s">
        <v>20154</v>
      </c>
      <c r="B5174" t="s">
        <v>20155</v>
      </c>
      <c r="C5174" s="1" t="str">
        <f t="shared" si="570"/>
        <v>21:0648</v>
      </c>
      <c r="D5174" s="1" t="str">
        <f t="shared" si="571"/>
        <v>21:0198</v>
      </c>
      <c r="E5174" t="s">
        <v>20156</v>
      </c>
      <c r="F5174" t="s">
        <v>20157</v>
      </c>
      <c r="H5174">
        <v>45.2090265</v>
      </c>
      <c r="I5174">
        <v>-66.270079499999994</v>
      </c>
      <c r="J5174" s="1" t="str">
        <f t="shared" si="572"/>
        <v>Fluid (stream)</v>
      </c>
      <c r="K5174" s="1" t="str">
        <f t="shared" si="573"/>
        <v>Untreated Water</v>
      </c>
      <c r="L5174">
        <v>18</v>
      </c>
      <c r="M5174" t="s">
        <v>12548</v>
      </c>
      <c r="N5174">
        <v>334</v>
      </c>
      <c r="O5174">
        <v>2.5000000000000001E-2</v>
      </c>
      <c r="P5174">
        <v>30</v>
      </c>
      <c r="Q5174">
        <v>7</v>
      </c>
    </row>
    <row r="5175" spans="1:17" hidden="1" x14ac:dyDescent="0.3">
      <c r="A5175" t="s">
        <v>20158</v>
      </c>
      <c r="B5175" t="s">
        <v>20159</v>
      </c>
      <c r="C5175" s="1" t="str">
        <f t="shared" si="570"/>
        <v>21:0648</v>
      </c>
      <c r="D5175" s="1" t="str">
        <f t="shared" si="571"/>
        <v>21:0198</v>
      </c>
      <c r="E5175" t="s">
        <v>20160</v>
      </c>
      <c r="F5175" t="s">
        <v>20161</v>
      </c>
      <c r="H5175">
        <v>45.207327800000002</v>
      </c>
      <c r="I5175">
        <v>-66.266429900000006</v>
      </c>
      <c r="J5175" s="1" t="str">
        <f t="shared" si="572"/>
        <v>Fluid (stream)</v>
      </c>
      <c r="K5175" s="1" t="str">
        <f t="shared" si="573"/>
        <v>Untreated Water</v>
      </c>
      <c r="L5175">
        <v>19</v>
      </c>
      <c r="M5175" t="s">
        <v>11431</v>
      </c>
      <c r="N5175">
        <v>335</v>
      </c>
      <c r="O5175">
        <v>2.5000000000000001E-2</v>
      </c>
      <c r="P5175">
        <v>40</v>
      </c>
      <c r="Q5175">
        <v>6.1</v>
      </c>
    </row>
    <row r="5176" spans="1:17" hidden="1" x14ac:dyDescent="0.3">
      <c r="A5176" t="s">
        <v>20162</v>
      </c>
      <c r="B5176" t="s">
        <v>20163</v>
      </c>
      <c r="C5176" s="1" t="str">
        <f t="shared" si="570"/>
        <v>21:0648</v>
      </c>
      <c r="D5176" s="1" t="str">
        <f t="shared" si="571"/>
        <v>21:0198</v>
      </c>
      <c r="E5176" t="s">
        <v>20160</v>
      </c>
      <c r="F5176" t="s">
        <v>20164</v>
      </c>
      <c r="H5176">
        <v>45.207327800000002</v>
      </c>
      <c r="I5176">
        <v>-66.266429900000006</v>
      </c>
      <c r="J5176" s="1" t="str">
        <f t="shared" si="572"/>
        <v>Fluid (stream)</v>
      </c>
      <c r="K5176" s="1" t="str">
        <f t="shared" si="573"/>
        <v>Untreated Water</v>
      </c>
      <c r="L5176">
        <v>19</v>
      </c>
      <c r="M5176" t="s">
        <v>11435</v>
      </c>
      <c r="N5176">
        <v>336</v>
      </c>
      <c r="O5176">
        <v>2.5000000000000001E-2</v>
      </c>
      <c r="P5176">
        <v>30</v>
      </c>
      <c r="Q5176">
        <v>6.3</v>
      </c>
    </row>
    <row r="5177" spans="1:17" hidden="1" x14ac:dyDescent="0.3">
      <c r="A5177" t="s">
        <v>20165</v>
      </c>
      <c r="B5177" t="s">
        <v>20166</v>
      </c>
      <c r="C5177" s="1" t="str">
        <f t="shared" si="570"/>
        <v>21:0648</v>
      </c>
      <c r="D5177" s="1" t="str">
        <f t="shared" si="571"/>
        <v>21:0198</v>
      </c>
      <c r="E5177" t="s">
        <v>20167</v>
      </c>
      <c r="F5177" t="s">
        <v>20168</v>
      </c>
      <c r="H5177">
        <v>45.198772699999999</v>
      </c>
      <c r="I5177">
        <v>-66.280233800000005</v>
      </c>
      <c r="J5177" s="1" t="str">
        <f t="shared" si="572"/>
        <v>Fluid (stream)</v>
      </c>
      <c r="K5177" s="1" t="str">
        <f t="shared" si="573"/>
        <v>Untreated Water</v>
      </c>
      <c r="L5177">
        <v>19</v>
      </c>
      <c r="M5177" t="s">
        <v>11392</v>
      </c>
      <c r="N5177">
        <v>337</v>
      </c>
      <c r="O5177">
        <v>2.5000000000000001E-2</v>
      </c>
      <c r="P5177">
        <v>30</v>
      </c>
      <c r="Q5177">
        <v>5.8</v>
      </c>
    </row>
    <row r="5178" spans="1:17" hidden="1" x14ac:dyDescent="0.3">
      <c r="A5178" t="s">
        <v>20169</v>
      </c>
      <c r="B5178" t="s">
        <v>20170</v>
      </c>
      <c r="C5178" s="1" t="str">
        <f t="shared" si="570"/>
        <v>21:0648</v>
      </c>
      <c r="D5178" s="1" t="str">
        <f t="shared" si="571"/>
        <v>21:0198</v>
      </c>
      <c r="E5178" t="s">
        <v>20171</v>
      </c>
      <c r="F5178" t="s">
        <v>20172</v>
      </c>
      <c r="H5178">
        <v>45.201050199999997</v>
      </c>
      <c r="I5178">
        <v>-66.288184799999996</v>
      </c>
      <c r="J5178" s="1" t="str">
        <f t="shared" si="572"/>
        <v>Fluid (stream)</v>
      </c>
      <c r="K5178" s="1" t="str">
        <f t="shared" si="573"/>
        <v>Untreated Water</v>
      </c>
      <c r="L5178">
        <v>19</v>
      </c>
      <c r="M5178" t="s">
        <v>11397</v>
      </c>
      <c r="N5178">
        <v>338</v>
      </c>
      <c r="O5178">
        <v>0.17</v>
      </c>
      <c r="P5178">
        <v>40</v>
      </c>
      <c r="Q5178">
        <v>5.9</v>
      </c>
    </row>
    <row r="5179" spans="1:17" hidden="1" x14ac:dyDescent="0.3">
      <c r="A5179" t="s">
        <v>20173</v>
      </c>
      <c r="B5179" t="s">
        <v>20174</v>
      </c>
      <c r="C5179" s="1" t="str">
        <f t="shared" si="570"/>
        <v>21:0648</v>
      </c>
      <c r="D5179" s="1" t="str">
        <f t="shared" si="571"/>
        <v>21:0198</v>
      </c>
      <c r="E5179" t="s">
        <v>20175</v>
      </c>
      <c r="F5179" t="s">
        <v>20176</v>
      </c>
      <c r="H5179">
        <v>45.200251600000001</v>
      </c>
      <c r="I5179">
        <v>-66.334173399999997</v>
      </c>
      <c r="J5179" s="1" t="str">
        <f t="shared" si="572"/>
        <v>Fluid (stream)</v>
      </c>
      <c r="K5179" s="1" t="str">
        <f t="shared" si="573"/>
        <v>Untreated Water</v>
      </c>
      <c r="L5179">
        <v>19</v>
      </c>
      <c r="M5179" t="s">
        <v>11402</v>
      </c>
      <c r="N5179">
        <v>339</v>
      </c>
      <c r="O5179">
        <v>0.06</v>
      </c>
      <c r="P5179">
        <v>60</v>
      </c>
      <c r="Q5179">
        <v>6.1</v>
      </c>
    </row>
    <row r="5180" spans="1:17" hidden="1" x14ac:dyDescent="0.3">
      <c r="A5180" t="s">
        <v>20177</v>
      </c>
      <c r="B5180" t="s">
        <v>20178</v>
      </c>
      <c r="C5180" s="1" t="str">
        <f t="shared" si="570"/>
        <v>21:0648</v>
      </c>
      <c r="D5180" s="1" t="str">
        <f t="shared" si="571"/>
        <v>21:0198</v>
      </c>
      <c r="E5180" t="s">
        <v>20179</v>
      </c>
      <c r="F5180" t="s">
        <v>20180</v>
      </c>
      <c r="H5180">
        <v>45.1566191</v>
      </c>
      <c r="I5180">
        <v>-66.374568400000001</v>
      </c>
      <c r="J5180" s="1" t="str">
        <f t="shared" si="572"/>
        <v>Fluid (stream)</v>
      </c>
      <c r="K5180" s="1" t="str">
        <f t="shared" si="573"/>
        <v>Untreated Water</v>
      </c>
      <c r="L5180">
        <v>19</v>
      </c>
      <c r="M5180" t="s">
        <v>11411</v>
      </c>
      <c r="N5180">
        <v>340</v>
      </c>
      <c r="O5180">
        <v>2.5000000000000001E-2</v>
      </c>
      <c r="P5180">
        <v>50</v>
      </c>
      <c r="Q5180">
        <v>6</v>
      </c>
    </row>
    <row r="5181" spans="1:17" hidden="1" x14ac:dyDescent="0.3">
      <c r="A5181" t="s">
        <v>20181</v>
      </c>
      <c r="B5181" t="s">
        <v>20182</v>
      </c>
      <c r="C5181" s="1" t="str">
        <f t="shared" si="570"/>
        <v>21:0648</v>
      </c>
      <c r="D5181" s="1" t="str">
        <f t="shared" si="571"/>
        <v>21:0198</v>
      </c>
      <c r="E5181" t="s">
        <v>20183</v>
      </c>
      <c r="F5181" t="s">
        <v>20184</v>
      </c>
      <c r="H5181">
        <v>45.187462799999999</v>
      </c>
      <c r="I5181">
        <v>-66.395960900000006</v>
      </c>
      <c r="J5181" s="1" t="str">
        <f t="shared" si="572"/>
        <v>Fluid (stream)</v>
      </c>
      <c r="K5181" s="1" t="str">
        <f t="shared" si="573"/>
        <v>Untreated Water</v>
      </c>
      <c r="L5181">
        <v>19</v>
      </c>
      <c r="M5181" t="s">
        <v>11416</v>
      </c>
      <c r="N5181">
        <v>341</v>
      </c>
      <c r="O5181">
        <v>2.5000000000000001E-2</v>
      </c>
      <c r="P5181">
        <v>40</v>
      </c>
      <c r="Q5181">
        <v>6.3</v>
      </c>
    </row>
    <row r="5182" spans="1:17" hidden="1" x14ac:dyDescent="0.3">
      <c r="A5182" t="s">
        <v>20185</v>
      </c>
      <c r="B5182" t="s">
        <v>20186</v>
      </c>
      <c r="C5182" s="1" t="str">
        <f t="shared" si="570"/>
        <v>21:0648</v>
      </c>
      <c r="D5182" s="1" t="str">
        <f t="shared" si="571"/>
        <v>21:0198</v>
      </c>
      <c r="E5182" t="s">
        <v>20187</v>
      </c>
      <c r="F5182" t="s">
        <v>20188</v>
      </c>
      <c r="H5182">
        <v>45.191738399999998</v>
      </c>
      <c r="I5182">
        <v>-66.411398700000007</v>
      </c>
      <c r="J5182" s="1" t="str">
        <f t="shared" si="572"/>
        <v>Fluid (stream)</v>
      </c>
      <c r="K5182" s="1" t="str">
        <f t="shared" si="573"/>
        <v>Untreated Water</v>
      </c>
      <c r="L5182">
        <v>19</v>
      </c>
      <c r="M5182" t="s">
        <v>11421</v>
      </c>
      <c r="N5182">
        <v>342</v>
      </c>
      <c r="O5182">
        <v>2.5000000000000001E-2</v>
      </c>
      <c r="P5182">
        <v>50</v>
      </c>
      <c r="Q5182">
        <v>5.7</v>
      </c>
    </row>
    <row r="5183" spans="1:17" hidden="1" x14ac:dyDescent="0.3">
      <c r="A5183" t="s">
        <v>20189</v>
      </c>
      <c r="B5183" t="s">
        <v>20190</v>
      </c>
      <c r="C5183" s="1" t="str">
        <f t="shared" si="570"/>
        <v>21:0648</v>
      </c>
      <c r="D5183" s="1" t="str">
        <f t="shared" si="571"/>
        <v>21:0198</v>
      </c>
      <c r="E5183" t="s">
        <v>20191</v>
      </c>
      <c r="F5183" t="s">
        <v>20192</v>
      </c>
      <c r="H5183">
        <v>45.193080799999997</v>
      </c>
      <c r="I5183">
        <v>-66.414227600000004</v>
      </c>
      <c r="J5183" s="1" t="str">
        <f t="shared" si="572"/>
        <v>Fluid (stream)</v>
      </c>
      <c r="K5183" s="1" t="str">
        <f t="shared" si="573"/>
        <v>Untreated Water</v>
      </c>
      <c r="L5183">
        <v>19</v>
      </c>
      <c r="M5183" t="s">
        <v>11426</v>
      </c>
      <c r="N5183">
        <v>343</v>
      </c>
      <c r="O5183">
        <v>7.0000000000000007E-2</v>
      </c>
      <c r="P5183">
        <v>50</v>
      </c>
      <c r="Q5183">
        <v>5.9</v>
      </c>
    </row>
    <row r="5184" spans="1:17" hidden="1" x14ac:dyDescent="0.3">
      <c r="A5184" t="s">
        <v>20193</v>
      </c>
      <c r="B5184" t="s">
        <v>20194</v>
      </c>
      <c r="C5184" s="1" t="str">
        <f t="shared" si="570"/>
        <v>21:0648</v>
      </c>
      <c r="D5184" s="1" t="str">
        <f t="shared" si="571"/>
        <v>21:0198</v>
      </c>
      <c r="E5184" t="s">
        <v>20195</v>
      </c>
      <c r="F5184" t="s">
        <v>20196</v>
      </c>
      <c r="H5184">
        <v>45.210431800000002</v>
      </c>
      <c r="I5184">
        <v>-66.403711799999996</v>
      </c>
      <c r="J5184" s="1" t="str">
        <f t="shared" si="572"/>
        <v>Fluid (stream)</v>
      </c>
      <c r="K5184" s="1" t="str">
        <f t="shared" si="573"/>
        <v>Untreated Water</v>
      </c>
      <c r="L5184">
        <v>19</v>
      </c>
      <c r="M5184" t="s">
        <v>11440</v>
      </c>
      <c r="N5184">
        <v>344</v>
      </c>
      <c r="O5184">
        <v>0.09</v>
      </c>
      <c r="P5184">
        <v>30</v>
      </c>
      <c r="Q5184">
        <v>6.1</v>
      </c>
    </row>
    <row r="5185" spans="1:17" hidden="1" x14ac:dyDescent="0.3">
      <c r="A5185" t="s">
        <v>20197</v>
      </c>
      <c r="B5185" t="s">
        <v>20198</v>
      </c>
      <c r="C5185" s="1" t="str">
        <f t="shared" si="570"/>
        <v>21:0648</v>
      </c>
      <c r="D5185" s="1" t="str">
        <f t="shared" si="571"/>
        <v>21:0198</v>
      </c>
      <c r="E5185" t="s">
        <v>20199</v>
      </c>
      <c r="F5185" t="s">
        <v>20200</v>
      </c>
      <c r="H5185">
        <v>45.199566099999998</v>
      </c>
      <c r="I5185">
        <v>-66.378462099999993</v>
      </c>
      <c r="J5185" s="1" t="str">
        <f t="shared" si="572"/>
        <v>Fluid (stream)</v>
      </c>
      <c r="K5185" s="1" t="str">
        <f t="shared" si="573"/>
        <v>Untreated Water</v>
      </c>
      <c r="L5185">
        <v>19</v>
      </c>
      <c r="M5185" t="s">
        <v>11445</v>
      </c>
      <c r="N5185">
        <v>345</v>
      </c>
      <c r="O5185">
        <v>2.5000000000000001E-2</v>
      </c>
      <c r="P5185">
        <v>30</v>
      </c>
      <c r="Q5185">
        <v>6.1</v>
      </c>
    </row>
    <row r="5186" spans="1:17" hidden="1" x14ac:dyDescent="0.3">
      <c r="A5186" t="s">
        <v>20201</v>
      </c>
      <c r="B5186" t="s">
        <v>20202</v>
      </c>
      <c r="C5186" s="1" t="str">
        <f t="shared" si="570"/>
        <v>21:0648</v>
      </c>
      <c r="D5186" s="1" t="str">
        <f>HYPERLINK("http://geochem.nrcan.gc.ca/cdogs/content/svy/svy_e.htm", "")</f>
        <v/>
      </c>
      <c r="G5186" s="1" t="str">
        <f>HYPERLINK("http://geochem.nrcan.gc.ca/cdogs/content/cr_/cr_00080_e.htm", "80")</f>
        <v>80</v>
      </c>
      <c r="J5186" t="s">
        <v>11453</v>
      </c>
      <c r="K5186" t="s">
        <v>11454</v>
      </c>
      <c r="L5186">
        <v>19</v>
      </c>
      <c r="M5186" t="s">
        <v>11455</v>
      </c>
      <c r="N5186">
        <v>346</v>
      </c>
      <c r="O5186">
        <v>0.2</v>
      </c>
      <c r="P5186">
        <v>110</v>
      </c>
      <c r="Q5186">
        <v>7.2</v>
      </c>
    </row>
    <row r="5187" spans="1:17" hidden="1" x14ac:dyDescent="0.3">
      <c r="A5187" t="s">
        <v>20203</v>
      </c>
      <c r="B5187" t="s">
        <v>20204</v>
      </c>
      <c r="C5187" s="1" t="str">
        <f t="shared" si="570"/>
        <v>21:0648</v>
      </c>
      <c r="D5187" s="1" t="str">
        <f t="shared" ref="D5187:D5206" si="574">HYPERLINK("http://geochem.nrcan.gc.ca/cdogs/content/svy/svy210198_e.htm", "21:0198")</f>
        <v>21:0198</v>
      </c>
      <c r="E5187" t="s">
        <v>20205</v>
      </c>
      <c r="F5187" t="s">
        <v>20206</v>
      </c>
      <c r="H5187">
        <v>45.179108900000003</v>
      </c>
      <c r="I5187">
        <v>-66.217304200000001</v>
      </c>
      <c r="J5187" s="1" t="str">
        <f t="shared" ref="J5187:J5206" si="575">HYPERLINK("http://geochem.nrcan.gc.ca/cdogs/content/kwd/kwd020018_e.htm", "Fluid (stream)")</f>
        <v>Fluid (stream)</v>
      </c>
      <c r="K5187" s="1" t="str">
        <f t="shared" ref="K5187:K5206" si="576">HYPERLINK("http://geochem.nrcan.gc.ca/cdogs/content/kwd/kwd080007_e.htm", "Untreated Water")</f>
        <v>Untreated Water</v>
      </c>
      <c r="L5187">
        <v>19</v>
      </c>
      <c r="M5187" t="s">
        <v>11450</v>
      </c>
      <c r="N5187">
        <v>347</v>
      </c>
      <c r="O5187">
        <v>2.5000000000000001E-2</v>
      </c>
      <c r="P5187">
        <v>50</v>
      </c>
      <c r="Q5187">
        <v>7</v>
      </c>
    </row>
    <row r="5188" spans="1:17" hidden="1" x14ac:dyDescent="0.3">
      <c r="A5188" t="s">
        <v>20207</v>
      </c>
      <c r="B5188" t="s">
        <v>20208</v>
      </c>
      <c r="C5188" s="1" t="str">
        <f t="shared" si="570"/>
        <v>21:0648</v>
      </c>
      <c r="D5188" s="1" t="str">
        <f t="shared" si="574"/>
        <v>21:0198</v>
      </c>
      <c r="E5188" t="s">
        <v>20209</v>
      </c>
      <c r="F5188" t="s">
        <v>20210</v>
      </c>
      <c r="H5188">
        <v>45.188867000000002</v>
      </c>
      <c r="I5188">
        <v>-66.214358799999999</v>
      </c>
      <c r="J5188" s="1" t="str">
        <f t="shared" si="575"/>
        <v>Fluid (stream)</v>
      </c>
      <c r="K5188" s="1" t="str">
        <f t="shared" si="576"/>
        <v>Untreated Water</v>
      </c>
      <c r="L5188">
        <v>19</v>
      </c>
      <c r="M5188" t="s">
        <v>11460</v>
      </c>
      <c r="N5188">
        <v>348</v>
      </c>
      <c r="O5188">
        <v>0.5</v>
      </c>
      <c r="P5188">
        <v>40</v>
      </c>
      <c r="Q5188">
        <v>5.8</v>
      </c>
    </row>
    <row r="5189" spans="1:17" hidden="1" x14ac:dyDescent="0.3">
      <c r="A5189" t="s">
        <v>20211</v>
      </c>
      <c r="B5189" t="s">
        <v>20212</v>
      </c>
      <c r="C5189" s="1" t="str">
        <f t="shared" si="570"/>
        <v>21:0648</v>
      </c>
      <c r="D5189" s="1" t="str">
        <f t="shared" si="574"/>
        <v>21:0198</v>
      </c>
      <c r="E5189" t="s">
        <v>20213</v>
      </c>
      <c r="F5189" t="s">
        <v>20214</v>
      </c>
      <c r="H5189">
        <v>45.174890900000001</v>
      </c>
      <c r="I5189">
        <v>-66.451208300000005</v>
      </c>
      <c r="J5189" s="1" t="str">
        <f t="shared" si="575"/>
        <v>Fluid (stream)</v>
      </c>
      <c r="K5189" s="1" t="str">
        <f t="shared" si="576"/>
        <v>Untreated Water</v>
      </c>
      <c r="L5189">
        <v>19</v>
      </c>
      <c r="M5189" t="s">
        <v>11465</v>
      </c>
      <c r="N5189">
        <v>349</v>
      </c>
      <c r="O5189">
        <v>2.5000000000000001E-2</v>
      </c>
      <c r="P5189">
        <v>100</v>
      </c>
      <c r="Q5189">
        <v>6.2</v>
      </c>
    </row>
    <row r="5190" spans="1:17" hidden="1" x14ac:dyDescent="0.3">
      <c r="A5190" t="s">
        <v>20215</v>
      </c>
      <c r="B5190" t="s">
        <v>20216</v>
      </c>
      <c r="C5190" s="1" t="str">
        <f t="shared" si="570"/>
        <v>21:0648</v>
      </c>
      <c r="D5190" s="1" t="str">
        <f t="shared" si="574"/>
        <v>21:0198</v>
      </c>
      <c r="E5190" t="s">
        <v>20217</v>
      </c>
      <c r="F5190" t="s">
        <v>20218</v>
      </c>
      <c r="H5190">
        <v>45.175040099999997</v>
      </c>
      <c r="I5190">
        <v>-66.448618100000004</v>
      </c>
      <c r="J5190" s="1" t="str">
        <f t="shared" si="575"/>
        <v>Fluid (stream)</v>
      </c>
      <c r="K5190" s="1" t="str">
        <f t="shared" si="576"/>
        <v>Untreated Water</v>
      </c>
      <c r="L5190">
        <v>19</v>
      </c>
      <c r="M5190" t="s">
        <v>11470</v>
      </c>
      <c r="N5190">
        <v>350</v>
      </c>
      <c r="O5190">
        <v>0.31</v>
      </c>
      <c r="P5190">
        <v>70</v>
      </c>
      <c r="Q5190">
        <v>5.9</v>
      </c>
    </row>
    <row r="5191" spans="1:17" hidden="1" x14ac:dyDescent="0.3">
      <c r="A5191" t="s">
        <v>20219</v>
      </c>
      <c r="B5191" t="s">
        <v>20220</v>
      </c>
      <c r="C5191" s="1" t="str">
        <f t="shared" si="570"/>
        <v>21:0648</v>
      </c>
      <c r="D5191" s="1" t="str">
        <f t="shared" si="574"/>
        <v>21:0198</v>
      </c>
      <c r="E5191" t="s">
        <v>20221</v>
      </c>
      <c r="F5191" t="s">
        <v>20222</v>
      </c>
      <c r="H5191">
        <v>45.182121899999999</v>
      </c>
      <c r="I5191">
        <v>-66.457784200000006</v>
      </c>
      <c r="J5191" s="1" t="str">
        <f t="shared" si="575"/>
        <v>Fluid (stream)</v>
      </c>
      <c r="K5191" s="1" t="str">
        <f t="shared" si="576"/>
        <v>Untreated Water</v>
      </c>
      <c r="L5191">
        <v>19</v>
      </c>
      <c r="M5191" t="s">
        <v>11475</v>
      </c>
      <c r="N5191">
        <v>351</v>
      </c>
      <c r="O5191">
        <v>0.08</v>
      </c>
      <c r="P5191">
        <v>100</v>
      </c>
      <c r="Q5191">
        <v>6.6</v>
      </c>
    </row>
    <row r="5192" spans="1:17" hidden="1" x14ac:dyDescent="0.3">
      <c r="A5192" t="s">
        <v>20223</v>
      </c>
      <c r="B5192" t="s">
        <v>20224</v>
      </c>
      <c r="C5192" s="1" t="str">
        <f t="shared" si="570"/>
        <v>21:0648</v>
      </c>
      <c r="D5192" s="1" t="str">
        <f t="shared" si="574"/>
        <v>21:0198</v>
      </c>
      <c r="E5192" t="s">
        <v>20225</v>
      </c>
      <c r="F5192" t="s">
        <v>20226</v>
      </c>
      <c r="H5192">
        <v>45.131080599999997</v>
      </c>
      <c r="I5192">
        <v>-66.442810100000003</v>
      </c>
      <c r="J5192" s="1" t="str">
        <f t="shared" si="575"/>
        <v>Fluid (stream)</v>
      </c>
      <c r="K5192" s="1" t="str">
        <f t="shared" si="576"/>
        <v>Untreated Water</v>
      </c>
      <c r="L5192">
        <v>19</v>
      </c>
      <c r="M5192" t="s">
        <v>11480</v>
      </c>
      <c r="N5192">
        <v>352</v>
      </c>
      <c r="O5192">
        <v>0.21</v>
      </c>
      <c r="P5192">
        <v>50</v>
      </c>
      <c r="Q5192">
        <v>5.4</v>
      </c>
    </row>
    <row r="5193" spans="1:17" hidden="1" x14ac:dyDescent="0.3">
      <c r="A5193" t="s">
        <v>20227</v>
      </c>
      <c r="B5193" t="s">
        <v>20228</v>
      </c>
      <c r="C5193" s="1" t="str">
        <f t="shared" si="570"/>
        <v>21:0648</v>
      </c>
      <c r="D5193" s="1" t="str">
        <f t="shared" si="574"/>
        <v>21:0198</v>
      </c>
      <c r="E5193" t="s">
        <v>20229</v>
      </c>
      <c r="F5193" t="s">
        <v>20230</v>
      </c>
      <c r="H5193">
        <v>45.140511699999998</v>
      </c>
      <c r="I5193">
        <v>-66.457612999999995</v>
      </c>
      <c r="J5193" s="1" t="str">
        <f t="shared" si="575"/>
        <v>Fluid (stream)</v>
      </c>
      <c r="K5193" s="1" t="str">
        <f t="shared" si="576"/>
        <v>Untreated Water</v>
      </c>
      <c r="L5193">
        <v>19</v>
      </c>
      <c r="M5193" t="s">
        <v>12548</v>
      </c>
      <c r="N5193">
        <v>353</v>
      </c>
      <c r="O5193">
        <v>0.44</v>
      </c>
      <c r="P5193">
        <v>50</v>
      </c>
      <c r="Q5193">
        <v>6</v>
      </c>
    </row>
    <row r="5194" spans="1:17" hidden="1" x14ac:dyDescent="0.3">
      <c r="A5194" t="s">
        <v>20231</v>
      </c>
      <c r="B5194" t="s">
        <v>20232</v>
      </c>
      <c r="C5194" s="1" t="str">
        <f t="shared" si="570"/>
        <v>21:0648</v>
      </c>
      <c r="D5194" s="1" t="str">
        <f t="shared" si="574"/>
        <v>21:0198</v>
      </c>
      <c r="E5194" t="s">
        <v>20233</v>
      </c>
      <c r="F5194" t="s">
        <v>20234</v>
      </c>
      <c r="H5194">
        <v>45.164321100000002</v>
      </c>
      <c r="I5194">
        <v>-66.430239400000005</v>
      </c>
      <c r="J5194" s="1" t="str">
        <f t="shared" si="575"/>
        <v>Fluid (stream)</v>
      </c>
      <c r="K5194" s="1" t="str">
        <f t="shared" si="576"/>
        <v>Untreated Water</v>
      </c>
      <c r="L5194">
        <v>20</v>
      </c>
      <c r="M5194" t="s">
        <v>11431</v>
      </c>
      <c r="N5194">
        <v>354</v>
      </c>
      <c r="O5194">
        <v>0.22</v>
      </c>
      <c r="P5194">
        <v>80</v>
      </c>
      <c r="Q5194">
        <v>6.1</v>
      </c>
    </row>
    <row r="5195" spans="1:17" hidden="1" x14ac:dyDescent="0.3">
      <c r="A5195" t="s">
        <v>20235</v>
      </c>
      <c r="B5195" t="s">
        <v>20236</v>
      </c>
      <c r="C5195" s="1" t="str">
        <f t="shared" si="570"/>
        <v>21:0648</v>
      </c>
      <c r="D5195" s="1" t="str">
        <f t="shared" si="574"/>
        <v>21:0198</v>
      </c>
      <c r="E5195" t="s">
        <v>20233</v>
      </c>
      <c r="F5195" t="s">
        <v>20237</v>
      </c>
      <c r="H5195">
        <v>45.164321100000002</v>
      </c>
      <c r="I5195">
        <v>-66.430239400000005</v>
      </c>
      <c r="J5195" s="1" t="str">
        <f t="shared" si="575"/>
        <v>Fluid (stream)</v>
      </c>
      <c r="K5195" s="1" t="str">
        <f t="shared" si="576"/>
        <v>Untreated Water</v>
      </c>
      <c r="L5195">
        <v>20</v>
      </c>
      <c r="M5195" t="s">
        <v>11435</v>
      </c>
      <c r="N5195">
        <v>355</v>
      </c>
      <c r="O5195">
        <v>0.13</v>
      </c>
      <c r="P5195">
        <v>80</v>
      </c>
      <c r="Q5195">
        <v>6.1</v>
      </c>
    </row>
    <row r="5196" spans="1:17" hidden="1" x14ac:dyDescent="0.3">
      <c r="A5196" t="s">
        <v>20238</v>
      </c>
      <c r="B5196" t="s">
        <v>20239</v>
      </c>
      <c r="C5196" s="1" t="str">
        <f t="shared" si="570"/>
        <v>21:0648</v>
      </c>
      <c r="D5196" s="1" t="str">
        <f t="shared" si="574"/>
        <v>21:0198</v>
      </c>
      <c r="E5196" t="s">
        <v>20240</v>
      </c>
      <c r="F5196" t="s">
        <v>20241</v>
      </c>
      <c r="H5196">
        <v>45.160465700000003</v>
      </c>
      <c r="I5196">
        <v>-66.482694100000003</v>
      </c>
      <c r="J5196" s="1" t="str">
        <f t="shared" si="575"/>
        <v>Fluid (stream)</v>
      </c>
      <c r="K5196" s="1" t="str">
        <f t="shared" si="576"/>
        <v>Untreated Water</v>
      </c>
      <c r="L5196">
        <v>20</v>
      </c>
      <c r="M5196" t="s">
        <v>11392</v>
      </c>
      <c r="N5196">
        <v>356</v>
      </c>
      <c r="O5196">
        <v>0.47</v>
      </c>
      <c r="P5196">
        <v>40</v>
      </c>
      <c r="Q5196">
        <v>5.4</v>
      </c>
    </row>
    <row r="5197" spans="1:17" hidden="1" x14ac:dyDescent="0.3">
      <c r="A5197" t="s">
        <v>20242</v>
      </c>
      <c r="B5197" t="s">
        <v>20243</v>
      </c>
      <c r="C5197" s="1" t="str">
        <f t="shared" si="570"/>
        <v>21:0648</v>
      </c>
      <c r="D5197" s="1" t="str">
        <f t="shared" si="574"/>
        <v>21:0198</v>
      </c>
      <c r="E5197" t="s">
        <v>20244</v>
      </c>
      <c r="F5197" t="s">
        <v>20245</v>
      </c>
      <c r="H5197">
        <v>45.177455299999998</v>
      </c>
      <c r="I5197">
        <v>-66.491834100000005</v>
      </c>
      <c r="J5197" s="1" t="str">
        <f t="shared" si="575"/>
        <v>Fluid (stream)</v>
      </c>
      <c r="K5197" s="1" t="str">
        <f t="shared" si="576"/>
        <v>Untreated Water</v>
      </c>
      <c r="L5197">
        <v>20</v>
      </c>
      <c r="M5197" t="s">
        <v>11397</v>
      </c>
      <c r="N5197">
        <v>357</v>
      </c>
      <c r="O5197">
        <v>2.5000000000000001E-2</v>
      </c>
      <c r="P5197">
        <v>40</v>
      </c>
      <c r="Q5197">
        <v>5.6</v>
      </c>
    </row>
    <row r="5198" spans="1:17" hidden="1" x14ac:dyDescent="0.3">
      <c r="A5198" t="s">
        <v>20246</v>
      </c>
      <c r="B5198" t="s">
        <v>20247</v>
      </c>
      <c r="C5198" s="1" t="str">
        <f t="shared" si="570"/>
        <v>21:0648</v>
      </c>
      <c r="D5198" s="1" t="str">
        <f t="shared" si="574"/>
        <v>21:0198</v>
      </c>
      <c r="E5198" t="s">
        <v>20248</v>
      </c>
      <c r="F5198" t="s">
        <v>20249</v>
      </c>
      <c r="H5198">
        <v>45.205261800000002</v>
      </c>
      <c r="I5198">
        <v>-66.435054800000003</v>
      </c>
      <c r="J5198" s="1" t="str">
        <f t="shared" si="575"/>
        <v>Fluid (stream)</v>
      </c>
      <c r="K5198" s="1" t="str">
        <f t="shared" si="576"/>
        <v>Untreated Water</v>
      </c>
      <c r="L5198">
        <v>20</v>
      </c>
      <c r="M5198" t="s">
        <v>11402</v>
      </c>
      <c r="N5198">
        <v>358</v>
      </c>
      <c r="O5198">
        <v>0.27</v>
      </c>
      <c r="P5198">
        <v>50</v>
      </c>
      <c r="Q5198">
        <v>5.8</v>
      </c>
    </row>
    <row r="5199" spans="1:17" hidden="1" x14ac:dyDescent="0.3">
      <c r="A5199" t="s">
        <v>20250</v>
      </c>
      <c r="B5199" t="s">
        <v>20251</v>
      </c>
      <c r="C5199" s="1" t="str">
        <f t="shared" si="570"/>
        <v>21:0648</v>
      </c>
      <c r="D5199" s="1" t="str">
        <f t="shared" si="574"/>
        <v>21:0198</v>
      </c>
      <c r="E5199" t="s">
        <v>20252</v>
      </c>
      <c r="F5199" t="s">
        <v>20253</v>
      </c>
      <c r="H5199">
        <v>45.192424099999997</v>
      </c>
      <c r="I5199">
        <v>-66.435008300000007</v>
      </c>
      <c r="J5199" s="1" t="str">
        <f t="shared" si="575"/>
        <v>Fluid (stream)</v>
      </c>
      <c r="K5199" s="1" t="str">
        <f t="shared" si="576"/>
        <v>Untreated Water</v>
      </c>
      <c r="L5199">
        <v>20</v>
      </c>
      <c r="M5199" t="s">
        <v>11411</v>
      </c>
      <c r="N5199">
        <v>359</v>
      </c>
      <c r="O5199">
        <v>0.14000000000000001</v>
      </c>
      <c r="P5199">
        <v>50</v>
      </c>
      <c r="Q5199">
        <v>5.8</v>
      </c>
    </row>
    <row r="5200" spans="1:17" hidden="1" x14ac:dyDescent="0.3">
      <c r="A5200" t="s">
        <v>20254</v>
      </c>
      <c r="B5200" t="s">
        <v>20255</v>
      </c>
      <c r="C5200" s="1" t="str">
        <f t="shared" si="570"/>
        <v>21:0648</v>
      </c>
      <c r="D5200" s="1" t="str">
        <f t="shared" si="574"/>
        <v>21:0198</v>
      </c>
      <c r="E5200" t="s">
        <v>20256</v>
      </c>
      <c r="F5200" t="s">
        <v>20257</v>
      </c>
      <c r="H5200">
        <v>45.177351600000001</v>
      </c>
      <c r="I5200">
        <v>-66.406553000000002</v>
      </c>
      <c r="J5200" s="1" t="str">
        <f t="shared" si="575"/>
        <v>Fluid (stream)</v>
      </c>
      <c r="K5200" s="1" t="str">
        <f t="shared" si="576"/>
        <v>Untreated Water</v>
      </c>
      <c r="L5200">
        <v>20</v>
      </c>
      <c r="M5200" t="s">
        <v>11416</v>
      </c>
      <c r="N5200">
        <v>360</v>
      </c>
      <c r="O5200">
        <v>2.5000000000000001E-2</v>
      </c>
      <c r="P5200">
        <v>40</v>
      </c>
      <c r="Q5200">
        <v>5.9</v>
      </c>
    </row>
    <row r="5201" spans="1:17" hidden="1" x14ac:dyDescent="0.3">
      <c r="A5201" t="s">
        <v>20258</v>
      </c>
      <c r="B5201" t="s">
        <v>20259</v>
      </c>
      <c r="C5201" s="1" t="str">
        <f t="shared" si="570"/>
        <v>21:0648</v>
      </c>
      <c r="D5201" s="1" t="str">
        <f t="shared" si="574"/>
        <v>21:0198</v>
      </c>
      <c r="E5201" t="s">
        <v>20260</v>
      </c>
      <c r="F5201" t="s">
        <v>20261</v>
      </c>
      <c r="H5201">
        <v>45.160379300000002</v>
      </c>
      <c r="I5201">
        <v>-66.413927000000001</v>
      </c>
      <c r="J5201" s="1" t="str">
        <f t="shared" si="575"/>
        <v>Fluid (stream)</v>
      </c>
      <c r="K5201" s="1" t="str">
        <f t="shared" si="576"/>
        <v>Untreated Water</v>
      </c>
      <c r="L5201">
        <v>20</v>
      </c>
      <c r="M5201" t="s">
        <v>11421</v>
      </c>
      <c r="N5201">
        <v>361</v>
      </c>
      <c r="O5201">
        <v>2.5000000000000001E-2</v>
      </c>
      <c r="P5201">
        <v>40</v>
      </c>
      <c r="Q5201">
        <v>6</v>
      </c>
    </row>
    <row r="5202" spans="1:17" hidden="1" x14ac:dyDescent="0.3">
      <c r="A5202" t="s">
        <v>20262</v>
      </c>
      <c r="B5202" t="s">
        <v>20263</v>
      </c>
      <c r="C5202" s="1" t="str">
        <f t="shared" si="570"/>
        <v>21:0648</v>
      </c>
      <c r="D5202" s="1" t="str">
        <f t="shared" si="574"/>
        <v>21:0198</v>
      </c>
      <c r="E5202" t="s">
        <v>20264</v>
      </c>
      <c r="F5202" t="s">
        <v>20265</v>
      </c>
      <c r="H5202">
        <v>45.216495600000002</v>
      </c>
      <c r="I5202">
        <v>-66.399996999999999</v>
      </c>
      <c r="J5202" s="1" t="str">
        <f t="shared" si="575"/>
        <v>Fluid (stream)</v>
      </c>
      <c r="K5202" s="1" t="str">
        <f t="shared" si="576"/>
        <v>Untreated Water</v>
      </c>
      <c r="L5202">
        <v>20</v>
      </c>
      <c r="M5202" t="s">
        <v>11426</v>
      </c>
      <c r="N5202">
        <v>362</v>
      </c>
      <c r="O5202">
        <v>2.5000000000000001E-2</v>
      </c>
      <c r="P5202">
        <v>30</v>
      </c>
      <c r="Q5202">
        <v>5.7</v>
      </c>
    </row>
    <row r="5203" spans="1:17" hidden="1" x14ac:dyDescent="0.3">
      <c r="A5203" t="s">
        <v>20266</v>
      </c>
      <c r="B5203" t="s">
        <v>20267</v>
      </c>
      <c r="C5203" s="1" t="str">
        <f t="shared" si="570"/>
        <v>21:0648</v>
      </c>
      <c r="D5203" s="1" t="str">
        <f t="shared" si="574"/>
        <v>21:0198</v>
      </c>
      <c r="E5203" t="s">
        <v>20268</v>
      </c>
      <c r="F5203" t="s">
        <v>20269</v>
      </c>
      <c r="H5203">
        <v>45.232383300000002</v>
      </c>
      <c r="I5203">
        <v>-66.389322699999994</v>
      </c>
      <c r="J5203" s="1" t="str">
        <f t="shared" si="575"/>
        <v>Fluid (stream)</v>
      </c>
      <c r="K5203" s="1" t="str">
        <f t="shared" si="576"/>
        <v>Untreated Water</v>
      </c>
      <c r="L5203">
        <v>20</v>
      </c>
      <c r="M5203" t="s">
        <v>11440</v>
      </c>
      <c r="N5203">
        <v>363</v>
      </c>
      <c r="O5203">
        <v>0.05</v>
      </c>
      <c r="P5203">
        <v>30</v>
      </c>
      <c r="Q5203">
        <v>5.8</v>
      </c>
    </row>
    <row r="5204" spans="1:17" hidden="1" x14ac:dyDescent="0.3">
      <c r="A5204" t="s">
        <v>20270</v>
      </c>
      <c r="B5204" t="s">
        <v>20271</v>
      </c>
      <c r="C5204" s="1" t="str">
        <f t="shared" si="570"/>
        <v>21:0648</v>
      </c>
      <c r="D5204" s="1" t="str">
        <f t="shared" si="574"/>
        <v>21:0198</v>
      </c>
      <c r="E5204" t="s">
        <v>20272</v>
      </c>
      <c r="F5204" t="s">
        <v>20273</v>
      </c>
      <c r="H5204">
        <v>45.231825399999998</v>
      </c>
      <c r="I5204">
        <v>-66.393666899999999</v>
      </c>
      <c r="J5204" s="1" t="str">
        <f t="shared" si="575"/>
        <v>Fluid (stream)</v>
      </c>
      <c r="K5204" s="1" t="str">
        <f t="shared" si="576"/>
        <v>Untreated Water</v>
      </c>
      <c r="L5204">
        <v>20</v>
      </c>
      <c r="M5204" t="s">
        <v>11445</v>
      </c>
      <c r="N5204">
        <v>364</v>
      </c>
      <c r="O5204">
        <v>2.5000000000000001E-2</v>
      </c>
      <c r="P5204">
        <v>30</v>
      </c>
      <c r="Q5204">
        <v>5.6</v>
      </c>
    </row>
    <row r="5205" spans="1:17" hidden="1" x14ac:dyDescent="0.3">
      <c r="A5205" t="s">
        <v>20274</v>
      </c>
      <c r="B5205" t="s">
        <v>20275</v>
      </c>
      <c r="C5205" s="1" t="str">
        <f t="shared" si="570"/>
        <v>21:0648</v>
      </c>
      <c r="D5205" s="1" t="str">
        <f t="shared" si="574"/>
        <v>21:0198</v>
      </c>
      <c r="E5205" t="s">
        <v>20276</v>
      </c>
      <c r="F5205" t="s">
        <v>20277</v>
      </c>
      <c r="H5205">
        <v>45.244275199999997</v>
      </c>
      <c r="I5205">
        <v>-66.3960534</v>
      </c>
      <c r="J5205" s="1" t="str">
        <f t="shared" si="575"/>
        <v>Fluid (stream)</v>
      </c>
      <c r="K5205" s="1" t="str">
        <f t="shared" si="576"/>
        <v>Untreated Water</v>
      </c>
      <c r="L5205">
        <v>20</v>
      </c>
      <c r="M5205" t="s">
        <v>11450</v>
      </c>
      <c r="N5205">
        <v>365</v>
      </c>
      <c r="O5205">
        <v>2.5000000000000001E-2</v>
      </c>
      <c r="P5205">
        <v>40</v>
      </c>
      <c r="Q5205">
        <v>5.7</v>
      </c>
    </row>
    <row r="5206" spans="1:17" hidden="1" x14ac:dyDescent="0.3">
      <c r="A5206" t="s">
        <v>20278</v>
      </c>
      <c r="B5206" t="s">
        <v>20279</v>
      </c>
      <c r="C5206" s="1" t="str">
        <f t="shared" si="570"/>
        <v>21:0648</v>
      </c>
      <c r="D5206" s="1" t="str">
        <f t="shared" si="574"/>
        <v>21:0198</v>
      </c>
      <c r="E5206" t="s">
        <v>20280</v>
      </c>
      <c r="F5206" t="s">
        <v>20281</v>
      </c>
      <c r="H5206">
        <v>45.248497800000003</v>
      </c>
      <c r="I5206">
        <v>-66.442282800000001</v>
      </c>
      <c r="J5206" s="1" t="str">
        <f t="shared" si="575"/>
        <v>Fluid (stream)</v>
      </c>
      <c r="K5206" s="1" t="str">
        <f t="shared" si="576"/>
        <v>Untreated Water</v>
      </c>
      <c r="L5206">
        <v>20</v>
      </c>
      <c r="M5206" t="s">
        <v>11460</v>
      </c>
      <c r="N5206">
        <v>366</v>
      </c>
      <c r="O5206">
        <v>0.67</v>
      </c>
      <c r="P5206">
        <v>330</v>
      </c>
      <c r="Q5206">
        <v>5.9</v>
      </c>
    </row>
    <row r="5207" spans="1:17" hidden="1" x14ac:dyDescent="0.3">
      <c r="A5207" t="s">
        <v>20282</v>
      </c>
      <c r="B5207" t="s">
        <v>20283</v>
      </c>
      <c r="C5207" s="1" t="str">
        <f t="shared" si="570"/>
        <v>21:0648</v>
      </c>
      <c r="D5207" s="1" t="str">
        <f>HYPERLINK("http://geochem.nrcan.gc.ca/cdogs/content/svy/svy_e.htm", "")</f>
        <v/>
      </c>
      <c r="G5207" s="1" t="str">
        <f>HYPERLINK("http://geochem.nrcan.gc.ca/cdogs/content/cr_/cr_00082_e.htm", "82")</f>
        <v>82</v>
      </c>
      <c r="J5207" t="s">
        <v>11453</v>
      </c>
      <c r="K5207" t="s">
        <v>11454</v>
      </c>
      <c r="L5207">
        <v>20</v>
      </c>
      <c r="M5207" t="s">
        <v>11455</v>
      </c>
      <c r="N5207">
        <v>367</v>
      </c>
      <c r="O5207">
        <v>1.07</v>
      </c>
      <c r="P5207">
        <v>350</v>
      </c>
      <c r="Q5207">
        <v>7.5</v>
      </c>
    </row>
    <row r="5208" spans="1:17" hidden="1" x14ac:dyDescent="0.3">
      <c r="A5208" t="s">
        <v>20284</v>
      </c>
      <c r="B5208" t="s">
        <v>20285</v>
      </c>
      <c r="C5208" s="1" t="str">
        <f t="shared" si="570"/>
        <v>21:0648</v>
      </c>
      <c r="D5208" s="1" t="str">
        <f t="shared" ref="D5208:D5224" si="577">HYPERLINK("http://geochem.nrcan.gc.ca/cdogs/content/svy/svy210198_e.htm", "21:0198")</f>
        <v>21:0198</v>
      </c>
      <c r="E5208" t="s">
        <v>20286</v>
      </c>
      <c r="F5208" t="s">
        <v>20287</v>
      </c>
      <c r="H5208">
        <v>45.203875199999999</v>
      </c>
      <c r="I5208">
        <v>-66.475442999999999</v>
      </c>
      <c r="J5208" s="1" t="str">
        <f t="shared" ref="J5208:J5224" si="578">HYPERLINK("http://geochem.nrcan.gc.ca/cdogs/content/kwd/kwd020018_e.htm", "Fluid (stream)")</f>
        <v>Fluid (stream)</v>
      </c>
      <c r="K5208" s="1" t="str">
        <f t="shared" ref="K5208:K5224" si="579">HYPERLINK("http://geochem.nrcan.gc.ca/cdogs/content/kwd/kwd080007_e.htm", "Untreated Water")</f>
        <v>Untreated Water</v>
      </c>
      <c r="L5208">
        <v>20</v>
      </c>
      <c r="M5208" t="s">
        <v>11465</v>
      </c>
      <c r="N5208">
        <v>368</v>
      </c>
      <c r="O5208">
        <v>1.05</v>
      </c>
      <c r="P5208">
        <v>230</v>
      </c>
      <c r="Q5208">
        <v>6.1</v>
      </c>
    </row>
    <row r="5209" spans="1:17" hidden="1" x14ac:dyDescent="0.3">
      <c r="A5209" t="s">
        <v>20288</v>
      </c>
      <c r="B5209" t="s">
        <v>20289</v>
      </c>
      <c r="C5209" s="1" t="str">
        <f t="shared" si="570"/>
        <v>21:0648</v>
      </c>
      <c r="D5209" s="1" t="str">
        <f t="shared" si="577"/>
        <v>21:0198</v>
      </c>
      <c r="E5209" t="s">
        <v>20290</v>
      </c>
      <c r="F5209" t="s">
        <v>20291</v>
      </c>
      <c r="H5209">
        <v>45.234258099999998</v>
      </c>
      <c r="I5209">
        <v>-66.487333000000007</v>
      </c>
      <c r="J5209" s="1" t="str">
        <f t="shared" si="578"/>
        <v>Fluid (stream)</v>
      </c>
      <c r="K5209" s="1" t="str">
        <f t="shared" si="579"/>
        <v>Untreated Water</v>
      </c>
      <c r="L5209">
        <v>20</v>
      </c>
      <c r="M5209" t="s">
        <v>11470</v>
      </c>
      <c r="N5209">
        <v>369</v>
      </c>
      <c r="O5209">
        <v>0.69</v>
      </c>
      <c r="P5209">
        <v>150</v>
      </c>
      <c r="Q5209">
        <v>5.0999999999999996</v>
      </c>
    </row>
    <row r="5210" spans="1:17" hidden="1" x14ac:dyDescent="0.3">
      <c r="A5210" t="s">
        <v>20292</v>
      </c>
      <c r="B5210" t="s">
        <v>20293</v>
      </c>
      <c r="C5210" s="1" t="str">
        <f t="shared" si="570"/>
        <v>21:0648</v>
      </c>
      <c r="D5210" s="1" t="str">
        <f t="shared" si="577"/>
        <v>21:0198</v>
      </c>
      <c r="E5210" t="s">
        <v>20294</v>
      </c>
      <c r="F5210" t="s">
        <v>20295</v>
      </c>
      <c r="H5210">
        <v>45.232187699999997</v>
      </c>
      <c r="I5210">
        <v>-66.487742900000001</v>
      </c>
      <c r="J5210" s="1" t="str">
        <f t="shared" si="578"/>
        <v>Fluid (stream)</v>
      </c>
      <c r="K5210" s="1" t="str">
        <f t="shared" si="579"/>
        <v>Untreated Water</v>
      </c>
      <c r="L5210">
        <v>20</v>
      </c>
      <c r="M5210" t="s">
        <v>11475</v>
      </c>
      <c r="N5210">
        <v>370</v>
      </c>
      <c r="O5210">
        <v>0.69</v>
      </c>
      <c r="P5210">
        <v>140</v>
      </c>
      <c r="Q5210">
        <v>5.2</v>
      </c>
    </row>
    <row r="5211" spans="1:17" hidden="1" x14ac:dyDescent="0.3">
      <c r="A5211" t="s">
        <v>20296</v>
      </c>
      <c r="B5211" t="s">
        <v>20297</v>
      </c>
      <c r="C5211" s="1" t="str">
        <f t="shared" si="570"/>
        <v>21:0648</v>
      </c>
      <c r="D5211" s="1" t="str">
        <f t="shared" si="577"/>
        <v>21:0198</v>
      </c>
      <c r="E5211" t="s">
        <v>20298</v>
      </c>
      <c r="F5211" t="s">
        <v>20299</v>
      </c>
      <c r="H5211">
        <v>45.228256899999998</v>
      </c>
      <c r="I5211">
        <v>-66.480120299999996</v>
      </c>
      <c r="J5211" s="1" t="str">
        <f t="shared" si="578"/>
        <v>Fluid (stream)</v>
      </c>
      <c r="K5211" s="1" t="str">
        <f t="shared" si="579"/>
        <v>Untreated Water</v>
      </c>
      <c r="L5211">
        <v>20</v>
      </c>
      <c r="M5211" t="s">
        <v>11480</v>
      </c>
      <c r="N5211">
        <v>371</v>
      </c>
      <c r="O5211">
        <v>0.62</v>
      </c>
      <c r="P5211">
        <v>140</v>
      </c>
      <c r="Q5211">
        <v>5.2</v>
      </c>
    </row>
    <row r="5212" spans="1:17" hidden="1" x14ac:dyDescent="0.3">
      <c r="A5212" t="s">
        <v>20300</v>
      </c>
      <c r="B5212" t="s">
        <v>20301</v>
      </c>
      <c r="C5212" s="1" t="str">
        <f t="shared" si="570"/>
        <v>21:0648</v>
      </c>
      <c r="D5212" s="1" t="str">
        <f t="shared" si="577"/>
        <v>21:0198</v>
      </c>
      <c r="E5212" t="s">
        <v>20302</v>
      </c>
      <c r="F5212" t="s">
        <v>20303</v>
      </c>
      <c r="H5212">
        <v>45.233843299999997</v>
      </c>
      <c r="I5212">
        <v>-66.471401299999997</v>
      </c>
      <c r="J5212" s="1" t="str">
        <f t="shared" si="578"/>
        <v>Fluid (stream)</v>
      </c>
      <c r="K5212" s="1" t="str">
        <f t="shared" si="579"/>
        <v>Untreated Water</v>
      </c>
      <c r="L5212">
        <v>20</v>
      </c>
      <c r="M5212" t="s">
        <v>12548</v>
      </c>
      <c r="N5212">
        <v>372</v>
      </c>
      <c r="O5212">
        <v>2.5000000000000001E-2</v>
      </c>
      <c r="P5212">
        <v>30</v>
      </c>
      <c r="Q5212">
        <v>5.2</v>
      </c>
    </row>
    <row r="5213" spans="1:17" hidden="1" x14ac:dyDescent="0.3">
      <c r="A5213" t="s">
        <v>20304</v>
      </c>
      <c r="B5213" t="s">
        <v>20305</v>
      </c>
      <c r="C5213" s="1" t="str">
        <f t="shared" si="570"/>
        <v>21:0648</v>
      </c>
      <c r="D5213" s="1" t="str">
        <f t="shared" si="577"/>
        <v>21:0198</v>
      </c>
      <c r="E5213" t="s">
        <v>20306</v>
      </c>
      <c r="F5213" t="s">
        <v>20307</v>
      </c>
      <c r="H5213">
        <v>45.225906700000003</v>
      </c>
      <c r="I5213">
        <v>-66.456544500000007</v>
      </c>
      <c r="J5213" s="1" t="str">
        <f t="shared" si="578"/>
        <v>Fluid (stream)</v>
      </c>
      <c r="K5213" s="1" t="str">
        <f t="shared" si="579"/>
        <v>Untreated Water</v>
      </c>
      <c r="L5213">
        <v>21</v>
      </c>
      <c r="M5213" t="s">
        <v>11431</v>
      </c>
      <c r="N5213">
        <v>373</v>
      </c>
      <c r="O5213">
        <v>2.5000000000000001E-2</v>
      </c>
      <c r="P5213">
        <v>30</v>
      </c>
      <c r="Q5213">
        <v>6</v>
      </c>
    </row>
    <row r="5214" spans="1:17" hidden="1" x14ac:dyDescent="0.3">
      <c r="A5214" t="s">
        <v>20308</v>
      </c>
      <c r="B5214" t="s">
        <v>20309</v>
      </c>
      <c r="C5214" s="1" t="str">
        <f t="shared" si="570"/>
        <v>21:0648</v>
      </c>
      <c r="D5214" s="1" t="str">
        <f t="shared" si="577"/>
        <v>21:0198</v>
      </c>
      <c r="E5214" t="s">
        <v>20306</v>
      </c>
      <c r="F5214" t="s">
        <v>20310</v>
      </c>
      <c r="H5214">
        <v>45.225906700000003</v>
      </c>
      <c r="I5214">
        <v>-66.456544500000007</v>
      </c>
      <c r="J5214" s="1" t="str">
        <f t="shared" si="578"/>
        <v>Fluid (stream)</v>
      </c>
      <c r="K5214" s="1" t="str">
        <f t="shared" si="579"/>
        <v>Untreated Water</v>
      </c>
      <c r="L5214">
        <v>21</v>
      </c>
      <c r="M5214" t="s">
        <v>11435</v>
      </c>
      <c r="N5214">
        <v>374</v>
      </c>
      <c r="O5214">
        <v>2.5000000000000001E-2</v>
      </c>
      <c r="P5214">
        <v>20</v>
      </c>
      <c r="Q5214">
        <v>6.1</v>
      </c>
    </row>
    <row r="5215" spans="1:17" hidden="1" x14ac:dyDescent="0.3">
      <c r="A5215" t="s">
        <v>20311</v>
      </c>
      <c r="B5215" t="s">
        <v>20312</v>
      </c>
      <c r="C5215" s="1" t="str">
        <f t="shared" si="570"/>
        <v>21:0648</v>
      </c>
      <c r="D5215" s="1" t="str">
        <f t="shared" si="577"/>
        <v>21:0198</v>
      </c>
      <c r="E5215" t="s">
        <v>20313</v>
      </c>
      <c r="F5215" t="s">
        <v>20314</v>
      </c>
      <c r="H5215">
        <v>45.204490100000001</v>
      </c>
      <c r="I5215">
        <v>-66.498068200000006</v>
      </c>
      <c r="J5215" s="1" t="str">
        <f t="shared" si="578"/>
        <v>Fluid (stream)</v>
      </c>
      <c r="K5215" s="1" t="str">
        <f t="shared" si="579"/>
        <v>Untreated Water</v>
      </c>
      <c r="L5215">
        <v>21</v>
      </c>
      <c r="M5215" t="s">
        <v>11392</v>
      </c>
      <c r="N5215">
        <v>375</v>
      </c>
      <c r="O5215">
        <v>7.0000000000000007E-2</v>
      </c>
      <c r="P5215">
        <v>190</v>
      </c>
      <c r="Q5215">
        <v>6.3</v>
      </c>
    </row>
    <row r="5216" spans="1:17" hidden="1" x14ac:dyDescent="0.3">
      <c r="A5216" t="s">
        <v>20315</v>
      </c>
      <c r="B5216" t="s">
        <v>20316</v>
      </c>
      <c r="C5216" s="1" t="str">
        <f t="shared" si="570"/>
        <v>21:0648</v>
      </c>
      <c r="D5216" s="1" t="str">
        <f t="shared" si="577"/>
        <v>21:0198</v>
      </c>
      <c r="E5216" t="s">
        <v>20317</v>
      </c>
      <c r="F5216" t="s">
        <v>20318</v>
      </c>
      <c r="H5216">
        <v>45.140622299999997</v>
      </c>
      <c r="I5216">
        <v>-66.515009500000005</v>
      </c>
      <c r="J5216" s="1" t="str">
        <f t="shared" si="578"/>
        <v>Fluid (stream)</v>
      </c>
      <c r="K5216" s="1" t="str">
        <f t="shared" si="579"/>
        <v>Untreated Water</v>
      </c>
      <c r="L5216">
        <v>21</v>
      </c>
      <c r="M5216" t="s">
        <v>11397</v>
      </c>
      <c r="N5216">
        <v>376</v>
      </c>
      <c r="O5216">
        <v>0.09</v>
      </c>
      <c r="P5216">
        <v>80</v>
      </c>
      <c r="Q5216">
        <v>6.3</v>
      </c>
    </row>
    <row r="5217" spans="1:17" hidden="1" x14ac:dyDescent="0.3">
      <c r="A5217" t="s">
        <v>20319</v>
      </c>
      <c r="B5217" t="s">
        <v>20320</v>
      </c>
      <c r="C5217" s="1" t="str">
        <f t="shared" si="570"/>
        <v>21:0648</v>
      </c>
      <c r="D5217" s="1" t="str">
        <f t="shared" si="577"/>
        <v>21:0198</v>
      </c>
      <c r="E5217" t="s">
        <v>20321</v>
      </c>
      <c r="F5217" t="s">
        <v>20322</v>
      </c>
      <c r="H5217">
        <v>45.139785400000001</v>
      </c>
      <c r="I5217">
        <v>-66.523720100000006</v>
      </c>
      <c r="J5217" s="1" t="str">
        <f t="shared" si="578"/>
        <v>Fluid (stream)</v>
      </c>
      <c r="K5217" s="1" t="str">
        <f t="shared" si="579"/>
        <v>Untreated Water</v>
      </c>
      <c r="L5217">
        <v>21</v>
      </c>
      <c r="M5217" t="s">
        <v>11402</v>
      </c>
      <c r="N5217">
        <v>377</v>
      </c>
      <c r="O5217">
        <v>0.1</v>
      </c>
      <c r="P5217">
        <v>50</v>
      </c>
      <c r="Q5217">
        <v>5.2</v>
      </c>
    </row>
    <row r="5218" spans="1:17" hidden="1" x14ac:dyDescent="0.3">
      <c r="A5218" t="s">
        <v>20323</v>
      </c>
      <c r="B5218" t="s">
        <v>20324</v>
      </c>
      <c r="C5218" s="1" t="str">
        <f t="shared" si="570"/>
        <v>21:0648</v>
      </c>
      <c r="D5218" s="1" t="str">
        <f t="shared" si="577"/>
        <v>21:0198</v>
      </c>
      <c r="E5218" t="s">
        <v>20325</v>
      </c>
      <c r="F5218" t="s">
        <v>20326</v>
      </c>
      <c r="H5218">
        <v>45.132015099999997</v>
      </c>
      <c r="I5218">
        <v>-66.554132699999997</v>
      </c>
      <c r="J5218" s="1" t="str">
        <f t="shared" si="578"/>
        <v>Fluid (stream)</v>
      </c>
      <c r="K5218" s="1" t="str">
        <f t="shared" si="579"/>
        <v>Untreated Water</v>
      </c>
      <c r="L5218">
        <v>21</v>
      </c>
      <c r="M5218" t="s">
        <v>11411</v>
      </c>
      <c r="N5218">
        <v>378</v>
      </c>
      <c r="O5218">
        <v>0.08</v>
      </c>
      <c r="P5218">
        <v>30</v>
      </c>
      <c r="Q5218">
        <v>5.6</v>
      </c>
    </row>
    <row r="5219" spans="1:17" hidden="1" x14ac:dyDescent="0.3">
      <c r="A5219" t="s">
        <v>20327</v>
      </c>
      <c r="B5219" t="s">
        <v>20328</v>
      </c>
      <c r="C5219" s="1" t="str">
        <f t="shared" si="570"/>
        <v>21:0648</v>
      </c>
      <c r="D5219" s="1" t="str">
        <f t="shared" si="577"/>
        <v>21:0198</v>
      </c>
      <c r="E5219" t="s">
        <v>20329</v>
      </c>
      <c r="F5219" t="s">
        <v>20330</v>
      </c>
      <c r="H5219">
        <v>45.131101600000001</v>
      </c>
      <c r="I5219">
        <v>-66.561929199999994</v>
      </c>
      <c r="J5219" s="1" t="str">
        <f t="shared" si="578"/>
        <v>Fluid (stream)</v>
      </c>
      <c r="K5219" s="1" t="str">
        <f t="shared" si="579"/>
        <v>Untreated Water</v>
      </c>
      <c r="L5219">
        <v>21</v>
      </c>
      <c r="M5219" t="s">
        <v>11416</v>
      </c>
      <c r="N5219">
        <v>379</v>
      </c>
      <c r="O5219">
        <v>0.05</v>
      </c>
      <c r="P5219">
        <v>50</v>
      </c>
      <c r="Q5219">
        <v>6.2</v>
      </c>
    </row>
    <row r="5220" spans="1:17" hidden="1" x14ac:dyDescent="0.3">
      <c r="A5220" t="s">
        <v>20331</v>
      </c>
      <c r="B5220" t="s">
        <v>20332</v>
      </c>
      <c r="C5220" s="1" t="str">
        <f t="shared" si="570"/>
        <v>21:0648</v>
      </c>
      <c r="D5220" s="1" t="str">
        <f t="shared" si="577"/>
        <v>21:0198</v>
      </c>
      <c r="E5220" t="s">
        <v>20333</v>
      </c>
      <c r="F5220" t="s">
        <v>20334</v>
      </c>
      <c r="H5220">
        <v>45.130891800000001</v>
      </c>
      <c r="I5220">
        <v>-66.576181099999999</v>
      </c>
      <c r="J5220" s="1" t="str">
        <f t="shared" si="578"/>
        <v>Fluid (stream)</v>
      </c>
      <c r="K5220" s="1" t="str">
        <f t="shared" si="579"/>
        <v>Untreated Water</v>
      </c>
      <c r="L5220">
        <v>21</v>
      </c>
      <c r="M5220" t="s">
        <v>11421</v>
      </c>
      <c r="N5220">
        <v>380</v>
      </c>
      <c r="O5220">
        <v>2.5000000000000001E-2</v>
      </c>
      <c r="P5220">
        <v>40</v>
      </c>
      <c r="Q5220">
        <v>6</v>
      </c>
    </row>
    <row r="5221" spans="1:17" hidden="1" x14ac:dyDescent="0.3">
      <c r="A5221" t="s">
        <v>20335</v>
      </c>
      <c r="B5221" t="s">
        <v>20336</v>
      </c>
      <c r="C5221" s="1" t="str">
        <f t="shared" si="570"/>
        <v>21:0648</v>
      </c>
      <c r="D5221" s="1" t="str">
        <f t="shared" si="577"/>
        <v>21:0198</v>
      </c>
      <c r="E5221" t="s">
        <v>20337</v>
      </c>
      <c r="F5221" t="s">
        <v>20338</v>
      </c>
      <c r="H5221">
        <v>45.126871100000002</v>
      </c>
      <c r="I5221">
        <v>-66.580573299999998</v>
      </c>
      <c r="J5221" s="1" t="str">
        <f t="shared" si="578"/>
        <v>Fluid (stream)</v>
      </c>
      <c r="K5221" s="1" t="str">
        <f t="shared" si="579"/>
        <v>Untreated Water</v>
      </c>
      <c r="L5221">
        <v>21</v>
      </c>
      <c r="M5221" t="s">
        <v>11426</v>
      </c>
      <c r="N5221">
        <v>381</v>
      </c>
      <c r="O5221">
        <v>2.5000000000000001E-2</v>
      </c>
      <c r="P5221">
        <v>90</v>
      </c>
      <c r="Q5221">
        <v>6.4</v>
      </c>
    </row>
    <row r="5222" spans="1:17" hidden="1" x14ac:dyDescent="0.3">
      <c r="A5222" t="s">
        <v>20339</v>
      </c>
      <c r="B5222" t="s">
        <v>20340</v>
      </c>
      <c r="C5222" s="1" t="str">
        <f t="shared" si="570"/>
        <v>21:0648</v>
      </c>
      <c r="D5222" s="1" t="str">
        <f t="shared" si="577"/>
        <v>21:0198</v>
      </c>
      <c r="E5222" t="s">
        <v>20341</v>
      </c>
      <c r="F5222" t="s">
        <v>20342</v>
      </c>
      <c r="H5222">
        <v>45.1234714</v>
      </c>
      <c r="I5222">
        <v>-66.594780200000002</v>
      </c>
      <c r="J5222" s="1" t="str">
        <f t="shared" si="578"/>
        <v>Fluid (stream)</v>
      </c>
      <c r="K5222" s="1" t="str">
        <f t="shared" si="579"/>
        <v>Untreated Water</v>
      </c>
      <c r="L5222">
        <v>21</v>
      </c>
      <c r="M5222" t="s">
        <v>11440</v>
      </c>
      <c r="N5222">
        <v>382</v>
      </c>
      <c r="O5222">
        <v>7.0000000000000007E-2</v>
      </c>
      <c r="P5222">
        <v>170</v>
      </c>
      <c r="Q5222">
        <v>6.3</v>
      </c>
    </row>
    <row r="5223" spans="1:17" hidden="1" x14ac:dyDescent="0.3">
      <c r="A5223" t="s">
        <v>20343</v>
      </c>
      <c r="B5223" t="s">
        <v>20344</v>
      </c>
      <c r="C5223" s="1" t="str">
        <f t="shared" si="570"/>
        <v>21:0648</v>
      </c>
      <c r="D5223" s="1" t="str">
        <f t="shared" si="577"/>
        <v>21:0198</v>
      </c>
      <c r="E5223" t="s">
        <v>20345</v>
      </c>
      <c r="F5223" t="s">
        <v>20346</v>
      </c>
      <c r="H5223">
        <v>45.125165099999997</v>
      </c>
      <c r="I5223">
        <v>-66.593132199999999</v>
      </c>
      <c r="J5223" s="1" t="str">
        <f t="shared" si="578"/>
        <v>Fluid (stream)</v>
      </c>
      <c r="K5223" s="1" t="str">
        <f t="shared" si="579"/>
        <v>Untreated Water</v>
      </c>
      <c r="L5223">
        <v>21</v>
      </c>
      <c r="M5223" t="s">
        <v>11445</v>
      </c>
      <c r="N5223">
        <v>383</v>
      </c>
      <c r="O5223">
        <v>2.5000000000000001E-2</v>
      </c>
      <c r="P5223">
        <v>180</v>
      </c>
      <c r="Q5223">
        <v>6.3</v>
      </c>
    </row>
    <row r="5224" spans="1:17" hidden="1" x14ac:dyDescent="0.3">
      <c r="A5224" t="s">
        <v>20347</v>
      </c>
      <c r="B5224" t="s">
        <v>20348</v>
      </c>
      <c r="C5224" s="1" t="str">
        <f t="shared" si="570"/>
        <v>21:0648</v>
      </c>
      <c r="D5224" s="1" t="str">
        <f t="shared" si="577"/>
        <v>21:0198</v>
      </c>
      <c r="E5224" t="s">
        <v>20349</v>
      </c>
      <c r="F5224" t="s">
        <v>20350</v>
      </c>
      <c r="H5224">
        <v>45.170628399999998</v>
      </c>
      <c r="I5224">
        <v>-66.547618099999994</v>
      </c>
      <c r="J5224" s="1" t="str">
        <f t="shared" si="578"/>
        <v>Fluid (stream)</v>
      </c>
      <c r="K5224" s="1" t="str">
        <f t="shared" si="579"/>
        <v>Untreated Water</v>
      </c>
      <c r="L5224">
        <v>21</v>
      </c>
      <c r="M5224" t="s">
        <v>11450</v>
      </c>
      <c r="N5224">
        <v>384</v>
      </c>
      <c r="O5224">
        <v>2.5000000000000001E-2</v>
      </c>
      <c r="P5224">
        <v>130</v>
      </c>
      <c r="Q5224">
        <v>6.2</v>
      </c>
    </row>
    <row r="5225" spans="1:17" hidden="1" x14ac:dyDescent="0.3">
      <c r="A5225" t="s">
        <v>20351</v>
      </c>
      <c r="B5225" t="s">
        <v>20352</v>
      </c>
      <c r="C5225" s="1" t="str">
        <f t="shared" ref="C5225:C5288" si="580">HYPERLINK("http://geochem.nrcan.gc.ca/cdogs/content/bdl/bdl210648_e.htm", "21:0648")</f>
        <v>21:0648</v>
      </c>
      <c r="D5225" s="1" t="str">
        <f>HYPERLINK("http://geochem.nrcan.gc.ca/cdogs/content/svy/svy_e.htm", "")</f>
        <v/>
      </c>
      <c r="G5225" s="1" t="str">
        <f>HYPERLINK("http://geochem.nrcan.gc.ca/cdogs/content/cr_/cr_00080_e.htm", "80")</f>
        <v>80</v>
      </c>
      <c r="J5225" t="s">
        <v>11453</v>
      </c>
      <c r="K5225" t="s">
        <v>11454</v>
      </c>
      <c r="L5225">
        <v>21</v>
      </c>
      <c r="M5225" t="s">
        <v>11455</v>
      </c>
      <c r="N5225">
        <v>385</v>
      </c>
      <c r="O5225">
        <v>0.15</v>
      </c>
      <c r="P5225">
        <v>120</v>
      </c>
      <c r="Q5225">
        <v>7.3</v>
      </c>
    </row>
    <row r="5226" spans="1:17" hidden="1" x14ac:dyDescent="0.3">
      <c r="A5226" t="s">
        <v>20353</v>
      </c>
      <c r="B5226" t="s">
        <v>20354</v>
      </c>
      <c r="C5226" s="1" t="str">
        <f t="shared" si="580"/>
        <v>21:0648</v>
      </c>
      <c r="D5226" s="1" t="str">
        <f t="shared" ref="D5226:D5238" si="581">HYPERLINK("http://geochem.nrcan.gc.ca/cdogs/content/svy/svy210198_e.htm", "21:0198")</f>
        <v>21:0198</v>
      </c>
      <c r="E5226" t="s">
        <v>20355</v>
      </c>
      <c r="F5226" t="s">
        <v>20356</v>
      </c>
      <c r="H5226">
        <v>45.188757299999999</v>
      </c>
      <c r="I5226">
        <v>-66.579184600000005</v>
      </c>
      <c r="J5226" s="1" t="str">
        <f t="shared" ref="J5226:J5238" si="582">HYPERLINK("http://geochem.nrcan.gc.ca/cdogs/content/kwd/kwd020018_e.htm", "Fluid (stream)")</f>
        <v>Fluid (stream)</v>
      </c>
      <c r="K5226" s="1" t="str">
        <f t="shared" ref="K5226:K5238" si="583">HYPERLINK("http://geochem.nrcan.gc.ca/cdogs/content/kwd/kwd080007_e.htm", "Untreated Water")</f>
        <v>Untreated Water</v>
      </c>
      <c r="L5226">
        <v>21</v>
      </c>
      <c r="M5226" t="s">
        <v>11460</v>
      </c>
      <c r="N5226">
        <v>386</v>
      </c>
      <c r="O5226">
        <v>2.5000000000000001E-2</v>
      </c>
      <c r="P5226">
        <v>120</v>
      </c>
      <c r="Q5226">
        <v>6.3</v>
      </c>
    </row>
    <row r="5227" spans="1:17" hidden="1" x14ac:dyDescent="0.3">
      <c r="A5227" t="s">
        <v>20357</v>
      </c>
      <c r="B5227" t="s">
        <v>20358</v>
      </c>
      <c r="C5227" s="1" t="str">
        <f t="shared" si="580"/>
        <v>21:0648</v>
      </c>
      <c r="D5227" s="1" t="str">
        <f t="shared" si="581"/>
        <v>21:0198</v>
      </c>
      <c r="E5227" t="s">
        <v>20359</v>
      </c>
      <c r="F5227" t="s">
        <v>20360</v>
      </c>
      <c r="H5227">
        <v>45.190309599999999</v>
      </c>
      <c r="I5227">
        <v>-66.587024</v>
      </c>
      <c r="J5227" s="1" t="str">
        <f t="shared" si="582"/>
        <v>Fluid (stream)</v>
      </c>
      <c r="K5227" s="1" t="str">
        <f t="shared" si="583"/>
        <v>Untreated Water</v>
      </c>
      <c r="L5227">
        <v>21</v>
      </c>
      <c r="M5227" t="s">
        <v>11465</v>
      </c>
      <c r="N5227">
        <v>387</v>
      </c>
      <c r="O5227">
        <v>0.08</v>
      </c>
      <c r="P5227">
        <v>120</v>
      </c>
      <c r="Q5227">
        <v>6.2</v>
      </c>
    </row>
    <row r="5228" spans="1:17" hidden="1" x14ac:dyDescent="0.3">
      <c r="A5228" t="s">
        <v>20361</v>
      </c>
      <c r="B5228" t="s">
        <v>20362</v>
      </c>
      <c r="C5228" s="1" t="str">
        <f t="shared" si="580"/>
        <v>21:0648</v>
      </c>
      <c r="D5228" s="1" t="str">
        <f t="shared" si="581"/>
        <v>21:0198</v>
      </c>
      <c r="E5228" t="s">
        <v>20363</v>
      </c>
      <c r="F5228" t="s">
        <v>20364</v>
      </c>
      <c r="H5228">
        <v>45.187592700000003</v>
      </c>
      <c r="I5228">
        <v>-66.548658000000003</v>
      </c>
      <c r="J5228" s="1" t="str">
        <f t="shared" si="582"/>
        <v>Fluid (stream)</v>
      </c>
      <c r="K5228" s="1" t="str">
        <f t="shared" si="583"/>
        <v>Untreated Water</v>
      </c>
      <c r="L5228">
        <v>21</v>
      </c>
      <c r="M5228" t="s">
        <v>11470</v>
      </c>
      <c r="N5228">
        <v>388</v>
      </c>
      <c r="O5228">
        <v>2.5000000000000001E-2</v>
      </c>
      <c r="P5228">
        <v>20</v>
      </c>
      <c r="Q5228">
        <v>4.3</v>
      </c>
    </row>
    <row r="5229" spans="1:17" hidden="1" x14ac:dyDescent="0.3">
      <c r="A5229" t="s">
        <v>20365</v>
      </c>
      <c r="B5229" t="s">
        <v>20366</v>
      </c>
      <c r="C5229" s="1" t="str">
        <f t="shared" si="580"/>
        <v>21:0648</v>
      </c>
      <c r="D5229" s="1" t="str">
        <f t="shared" si="581"/>
        <v>21:0198</v>
      </c>
      <c r="E5229" t="s">
        <v>20367</v>
      </c>
      <c r="F5229" t="s">
        <v>20368</v>
      </c>
      <c r="H5229">
        <v>45.189692399999998</v>
      </c>
      <c r="I5229">
        <v>-66.549178800000007</v>
      </c>
      <c r="J5229" s="1" t="str">
        <f t="shared" si="582"/>
        <v>Fluid (stream)</v>
      </c>
      <c r="K5229" s="1" t="str">
        <f t="shared" si="583"/>
        <v>Untreated Water</v>
      </c>
      <c r="L5229">
        <v>21</v>
      </c>
      <c r="M5229" t="s">
        <v>11475</v>
      </c>
      <c r="N5229">
        <v>389</v>
      </c>
      <c r="O5229">
        <v>2.5000000000000001E-2</v>
      </c>
      <c r="P5229">
        <v>10</v>
      </c>
      <c r="Q5229">
        <v>4.4000000000000004</v>
      </c>
    </row>
    <row r="5230" spans="1:17" hidden="1" x14ac:dyDescent="0.3">
      <c r="A5230" t="s">
        <v>20369</v>
      </c>
      <c r="B5230" t="s">
        <v>20370</v>
      </c>
      <c r="C5230" s="1" t="str">
        <f t="shared" si="580"/>
        <v>21:0648</v>
      </c>
      <c r="D5230" s="1" t="str">
        <f t="shared" si="581"/>
        <v>21:0198</v>
      </c>
      <c r="E5230" t="s">
        <v>20371</v>
      </c>
      <c r="F5230" t="s">
        <v>20372</v>
      </c>
      <c r="H5230">
        <v>45.165038899999999</v>
      </c>
      <c r="I5230">
        <v>-66.545555100000001</v>
      </c>
      <c r="J5230" s="1" t="str">
        <f t="shared" si="582"/>
        <v>Fluid (stream)</v>
      </c>
      <c r="K5230" s="1" t="str">
        <f t="shared" si="583"/>
        <v>Untreated Water</v>
      </c>
      <c r="L5230">
        <v>21</v>
      </c>
      <c r="M5230" t="s">
        <v>11480</v>
      </c>
      <c r="N5230">
        <v>390</v>
      </c>
      <c r="O5230">
        <v>1.4</v>
      </c>
      <c r="P5230">
        <v>20</v>
      </c>
      <c r="Q5230">
        <v>4.5</v>
      </c>
    </row>
    <row r="5231" spans="1:17" hidden="1" x14ac:dyDescent="0.3">
      <c r="A5231" t="s">
        <v>20373</v>
      </c>
      <c r="B5231" t="s">
        <v>20374</v>
      </c>
      <c r="C5231" s="1" t="str">
        <f t="shared" si="580"/>
        <v>21:0648</v>
      </c>
      <c r="D5231" s="1" t="str">
        <f t="shared" si="581"/>
        <v>21:0198</v>
      </c>
      <c r="E5231" t="s">
        <v>20375</v>
      </c>
      <c r="F5231" t="s">
        <v>20376</v>
      </c>
      <c r="H5231">
        <v>45.156903100000001</v>
      </c>
      <c r="I5231">
        <v>-66.550255800000002</v>
      </c>
      <c r="J5231" s="1" t="str">
        <f t="shared" si="582"/>
        <v>Fluid (stream)</v>
      </c>
      <c r="K5231" s="1" t="str">
        <f t="shared" si="583"/>
        <v>Untreated Water</v>
      </c>
      <c r="L5231">
        <v>21</v>
      </c>
      <c r="M5231" t="s">
        <v>12548</v>
      </c>
      <c r="N5231">
        <v>391</v>
      </c>
      <c r="O5231">
        <v>0.75</v>
      </c>
      <c r="P5231">
        <v>20</v>
      </c>
      <c r="Q5231">
        <v>4.5999999999999996</v>
      </c>
    </row>
    <row r="5232" spans="1:17" hidden="1" x14ac:dyDescent="0.3">
      <c r="A5232" t="s">
        <v>20377</v>
      </c>
      <c r="B5232" t="s">
        <v>20378</v>
      </c>
      <c r="C5232" s="1" t="str">
        <f t="shared" si="580"/>
        <v>21:0648</v>
      </c>
      <c r="D5232" s="1" t="str">
        <f t="shared" si="581"/>
        <v>21:0198</v>
      </c>
      <c r="E5232" t="s">
        <v>20379</v>
      </c>
      <c r="F5232" t="s">
        <v>20380</v>
      </c>
      <c r="H5232">
        <v>45.157409899999998</v>
      </c>
      <c r="I5232">
        <v>-66.511671399999997</v>
      </c>
      <c r="J5232" s="1" t="str">
        <f t="shared" si="582"/>
        <v>Fluid (stream)</v>
      </c>
      <c r="K5232" s="1" t="str">
        <f t="shared" si="583"/>
        <v>Untreated Water</v>
      </c>
      <c r="L5232">
        <v>22</v>
      </c>
      <c r="M5232" t="s">
        <v>11431</v>
      </c>
      <c r="N5232">
        <v>392</v>
      </c>
      <c r="O5232">
        <v>2.5000000000000001E-2</v>
      </c>
      <c r="P5232">
        <v>70</v>
      </c>
      <c r="Q5232">
        <v>5.8</v>
      </c>
    </row>
    <row r="5233" spans="1:17" hidden="1" x14ac:dyDescent="0.3">
      <c r="A5233" t="s">
        <v>20381</v>
      </c>
      <c r="B5233" t="s">
        <v>20382</v>
      </c>
      <c r="C5233" s="1" t="str">
        <f t="shared" si="580"/>
        <v>21:0648</v>
      </c>
      <c r="D5233" s="1" t="str">
        <f t="shared" si="581"/>
        <v>21:0198</v>
      </c>
      <c r="E5233" t="s">
        <v>20379</v>
      </c>
      <c r="F5233" t="s">
        <v>20383</v>
      </c>
      <c r="H5233">
        <v>45.157409899999998</v>
      </c>
      <c r="I5233">
        <v>-66.511671399999997</v>
      </c>
      <c r="J5233" s="1" t="str">
        <f t="shared" si="582"/>
        <v>Fluid (stream)</v>
      </c>
      <c r="K5233" s="1" t="str">
        <f t="shared" si="583"/>
        <v>Untreated Water</v>
      </c>
      <c r="L5233">
        <v>22</v>
      </c>
      <c r="M5233" t="s">
        <v>11435</v>
      </c>
      <c r="N5233">
        <v>393</v>
      </c>
      <c r="O5233">
        <v>2.5000000000000001E-2</v>
      </c>
      <c r="P5233">
        <v>70</v>
      </c>
      <c r="Q5233">
        <v>5.9</v>
      </c>
    </row>
    <row r="5234" spans="1:17" hidden="1" x14ac:dyDescent="0.3">
      <c r="A5234" t="s">
        <v>20384</v>
      </c>
      <c r="B5234" t="s">
        <v>20385</v>
      </c>
      <c r="C5234" s="1" t="str">
        <f t="shared" si="580"/>
        <v>21:0648</v>
      </c>
      <c r="D5234" s="1" t="str">
        <f t="shared" si="581"/>
        <v>21:0198</v>
      </c>
      <c r="E5234" t="s">
        <v>20386</v>
      </c>
      <c r="F5234" t="s">
        <v>20387</v>
      </c>
      <c r="H5234">
        <v>45.210055599999997</v>
      </c>
      <c r="I5234">
        <v>-66.529163199999999</v>
      </c>
      <c r="J5234" s="1" t="str">
        <f t="shared" si="582"/>
        <v>Fluid (stream)</v>
      </c>
      <c r="K5234" s="1" t="str">
        <f t="shared" si="583"/>
        <v>Untreated Water</v>
      </c>
      <c r="L5234">
        <v>22</v>
      </c>
      <c r="M5234" t="s">
        <v>11392</v>
      </c>
      <c r="N5234">
        <v>394</v>
      </c>
      <c r="O5234">
        <v>2.5000000000000001E-2</v>
      </c>
      <c r="P5234">
        <v>70</v>
      </c>
      <c r="Q5234">
        <v>6.1</v>
      </c>
    </row>
    <row r="5235" spans="1:17" hidden="1" x14ac:dyDescent="0.3">
      <c r="A5235" t="s">
        <v>20388</v>
      </c>
      <c r="B5235" t="s">
        <v>20389</v>
      </c>
      <c r="C5235" s="1" t="str">
        <f t="shared" si="580"/>
        <v>21:0648</v>
      </c>
      <c r="D5235" s="1" t="str">
        <f t="shared" si="581"/>
        <v>21:0198</v>
      </c>
      <c r="E5235" t="s">
        <v>20390</v>
      </c>
      <c r="F5235" t="s">
        <v>20391</v>
      </c>
      <c r="H5235">
        <v>45.208295800000002</v>
      </c>
      <c r="I5235">
        <v>-66.533123399999994</v>
      </c>
      <c r="J5235" s="1" t="str">
        <f t="shared" si="582"/>
        <v>Fluid (stream)</v>
      </c>
      <c r="K5235" s="1" t="str">
        <f t="shared" si="583"/>
        <v>Untreated Water</v>
      </c>
      <c r="L5235">
        <v>22</v>
      </c>
      <c r="M5235" t="s">
        <v>11397</v>
      </c>
      <c r="N5235">
        <v>395</v>
      </c>
      <c r="O5235">
        <v>2.5000000000000001E-2</v>
      </c>
      <c r="P5235">
        <v>70</v>
      </c>
      <c r="Q5235">
        <v>6.1</v>
      </c>
    </row>
    <row r="5236" spans="1:17" hidden="1" x14ac:dyDescent="0.3">
      <c r="A5236" t="s">
        <v>20392</v>
      </c>
      <c r="B5236" t="s">
        <v>20393</v>
      </c>
      <c r="C5236" s="1" t="str">
        <f t="shared" si="580"/>
        <v>21:0648</v>
      </c>
      <c r="D5236" s="1" t="str">
        <f t="shared" si="581"/>
        <v>21:0198</v>
      </c>
      <c r="E5236" t="s">
        <v>20394</v>
      </c>
      <c r="F5236" t="s">
        <v>20395</v>
      </c>
      <c r="H5236">
        <v>45.203262799999997</v>
      </c>
      <c r="I5236">
        <v>-66.501216200000002</v>
      </c>
      <c r="J5236" s="1" t="str">
        <f t="shared" si="582"/>
        <v>Fluid (stream)</v>
      </c>
      <c r="K5236" s="1" t="str">
        <f t="shared" si="583"/>
        <v>Untreated Water</v>
      </c>
      <c r="L5236">
        <v>22</v>
      </c>
      <c r="M5236" t="s">
        <v>11402</v>
      </c>
      <c r="N5236">
        <v>396</v>
      </c>
      <c r="O5236">
        <v>2.5000000000000001E-2</v>
      </c>
      <c r="P5236">
        <v>30</v>
      </c>
      <c r="Q5236">
        <v>6</v>
      </c>
    </row>
    <row r="5237" spans="1:17" hidden="1" x14ac:dyDescent="0.3">
      <c r="A5237" t="s">
        <v>20396</v>
      </c>
      <c r="B5237" t="s">
        <v>20397</v>
      </c>
      <c r="C5237" s="1" t="str">
        <f t="shared" si="580"/>
        <v>21:0648</v>
      </c>
      <c r="D5237" s="1" t="str">
        <f t="shared" si="581"/>
        <v>21:0198</v>
      </c>
      <c r="E5237" t="s">
        <v>20398</v>
      </c>
      <c r="F5237" t="s">
        <v>20399</v>
      </c>
      <c r="H5237">
        <v>45.187822300000001</v>
      </c>
      <c r="I5237">
        <v>-66.501536400000006</v>
      </c>
      <c r="J5237" s="1" t="str">
        <f t="shared" si="582"/>
        <v>Fluid (stream)</v>
      </c>
      <c r="K5237" s="1" t="str">
        <f t="shared" si="583"/>
        <v>Untreated Water</v>
      </c>
      <c r="L5237">
        <v>22</v>
      </c>
      <c r="M5237" t="s">
        <v>11411</v>
      </c>
      <c r="N5237">
        <v>397</v>
      </c>
      <c r="O5237">
        <v>2.5000000000000001E-2</v>
      </c>
      <c r="P5237">
        <v>30</v>
      </c>
      <c r="Q5237">
        <v>6</v>
      </c>
    </row>
    <row r="5238" spans="1:17" hidden="1" x14ac:dyDescent="0.3">
      <c r="A5238" t="s">
        <v>20400</v>
      </c>
      <c r="B5238" t="s">
        <v>20401</v>
      </c>
      <c r="C5238" s="1" t="str">
        <f t="shared" si="580"/>
        <v>21:0648</v>
      </c>
      <c r="D5238" s="1" t="str">
        <f t="shared" si="581"/>
        <v>21:0198</v>
      </c>
      <c r="E5238" t="s">
        <v>20402</v>
      </c>
      <c r="F5238" t="s">
        <v>20403</v>
      </c>
      <c r="H5238">
        <v>45.198527300000002</v>
      </c>
      <c r="I5238">
        <v>-66.518942800000005</v>
      </c>
      <c r="J5238" s="1" t="str">
        <f t="shared" si="582"/>
        <v>Fluid (stream)</v>
      </c>
      <c r="K5238" s="1" t="str">
        <f t="shared" si="583"/>
        <v>Untreated Water</v>
      </c>
      <c r="L5238">
        <v>22</v>
      </c>
      <c r="M5238" t="s">
        <v>11416</v>
      </c>
      <c r="N5238">
        <v>398</v>
      </c>
      <c r="O5238">
        <v>2.5000000000000001E-2</v>
      </c>
      <c r="P5238">
        <v>60</v>
      </c>
      <c r="Q5238">
        <v>5.8</v>
      </c>
    </row>
    <row r="5239" spans="1:17" hidden="1" x14ac:dyDescent="0.3">
      <c r="A5239" t="s">
        <v>20404</v>
      </c>
      <c r="B5239" t="s">
        <v>20405</v>
      </c>
      <c r="C5239" s="1" t="str">
        <f t="shared" si="580"/>
        <v>21:0648</v>
      </c>
      <c r="D5239" s="1" t="str">
        <f>HYPERLINK("http://geochem.nrcan.gc.ca/cdogs/content/svy/svy_e.htm", "")</f>
        <v/>
      </c>
      <c r="G5239" s="1" t="str">
        <f>HYPERLINK("http://geochem.nrcan.gc.ca/cdogs/content/cr_/cr_00082_e.htm", "82")</f>
        <v>82</v>
      </c>
      <c r="J5239" t="s">
        <v>11453</v>
      </c>
      <c r="K5239" t="s">
        <v>11454</v>
      </c>
      <c r="L5239">
        <v>22</v>
      </c>
      <c r="M5239" t="s">
        <v>11455</v>
      </c>
      <c r="N5239">
        <v>399</v>
      </c>
      <c r="O5239">
        <v>1.0900000000000001</v>
      </c>
      <c r="P5239">
        <v>340</v>
      </c>
      <c r="Q5239">
        <v>7.4</v>
      </c>
    </row>
    <row r="5240" spans="1:17" hidden="1" x14ac:dyDescent="0.3">
      <c r="A5240" t="s">
        <v>20406</v>
      </c>
      <c r="B5240" t="s">
        <v>20407</v>
      </c>
      <c r="C5240" s="1" t="str">
        <f t="shared" si="580"/>
        <v>21:0648</v>
      </c>
      <c r="D5240" s="1" t="str">
        <f t="shared" ref="D5240:D5263" si="584">HYPERLINK("http://geochem.nrcan.gc.ca/cdogs/content/svy/svy210198_e.htm", "21:0198")</f>
        <v>21:0198</v>
      </c>
      <c r="E5240" t="s">
        <v>20408</v>
      </c>
      <c r="F5240" t="s">
        <v>20409</v>
      </c>
      <c r="H5240">
        <v>45.196650200000001</v>
      </c>
      <c r="I5240">
        <v>-66.518311499999996</v>
      </c>
      <c r="J5240" s="1" t="str">
        <f t="shared" ref="J5240:J5263" si="585">HYPERLINK("http://geochem.nrcan.gc.ca/cdogs/content/kwd/kwd020018_e.htm", "Fluid (stream)")</f>
        <v>Fluid (stream)</v>
      </c>
      <c r="K5240" s="1" t="str">
        <f t="shared" ref="K5240:K5263" si="586">HYPERLINK("http://geochem.nrcan.gc.ca/cdogs/content/kwd/kwd080007_e.htm", "Untreated Water")</f>
        <v>Untreated Water</v>
      </c>
      <c r="L5240">
        <v>22</v>
      </c>
      <c r="M5240" t="s">
        <v>11421</v>
      </c>
      <c r="N5240">
        <v>400</v>
      </c>
      <c r="O5240">
        <v>0.06</v>
      </c>
      <c r="P5240">
        <v>70</v>
      </c>
      <c r="Q5240">
        <v>5.8</v>
      </c>
    </row>
    <row r="5241" spans="1:17" hidden="1" x14ac:dyDescent="0.3">
      <c r="A5241" t="s">
        <v>20410</v>
      </c>
      <c r="B5241" t="s">
        <v>20411</v>
      </c>
      <c r="C5241" s="1" t="str">
        <f t="shared" si="580"/>
        <v>21:0648</v>
      </c>
      <c r="D5241" s="1" t="str">
        <f t="shared" si="584"/>
        <v>21:0198</v>
      </c>
      <c r="E5241" t="s">
        <v>20412</v>
      </c>
      <c r="F5241" t="s">
        <v>20413</v>
      </c>
      <c r="H5241">
        <v>45.180118499999999</v>
      </c>
      <c r="I5241">
        <v>-66.526425700000004</v>
      </c>
      <c r="J5241" s="1" t="str">
        <f t="shared" si="585"/>
        <v>Fluid (stream)</v>
      </c>
      <c r="K5241" s="1" t="str">
        <f t="shared" si="586"/>
        <v>Untreated Water</v>
      </c>
      <c r="L5241">
        <v>22</v>
      </c>
      <c r="M5241" t="s">
        <v>11426</v>
      </c>
      <c r="N5241">
        <v>401</v>
      </c>
      <c r="O5241">
        <v>0.08</v>
      </c>
      <c r="P5241">
        <v>50</v>
      </c>
      <c r="Q5241">
        <v>5.7</v>
      </c>
    </row>
    <row r="5242" spans="1:17" hidden="1" x14ac:dyDescent="0.3">
      <c r="A5242" t="s">
        <v>20414</v>
      </c>
      <c r="B5242" t="s">
        <v>20415</v>
      </c>
      <c r="C5242" s="1" t="str">
        <f t="shared" si="580"/>
        <v>21:0648</v>
      </c>
      <c r="D5242" s="1" t="str">
        <f t="shared" si="584"/>
        <v>21:0198</v>
      </c>
      <c r="E5242" t="s">
        <v>20416</v>
      </c>
      <c r="F5242" t="s">
        <v>20417</v>
      </c>
      <c r="H5242">
        <v>45.171061199999997</v>
      </c>
      <c r="I5242">
        <v>-66.511051199999997</v>
      </c>
      <c r="J5242" s="1" t="str">
        <f t="shared" si="585"/>
        <v>Fluid (stream)</v>
      </c>
      <c r="K5242" s="1" t="str">
        <f t="shared" si="586"/>
        <v>Untreated Water</v>
      </c>
      <c r="L5242">
        <v>22</v>
      </c>
      <c r="M5242" t="s">
        <v>11440</v>
      </c>
      <c r="N5242">
        <v>402</v>
      </c>
      <c r="O5242">
        <v>0.1</v>
      </c>
      <c r="P5242">
        <v>40</v>
      </c>
      <c r="Q5242">
        <v>5.6</v>
      </c>
    </row>
    <row r="5243" spans="1:17" hidden="1" x14ac:dyDescent="0.3">
      <c r="A5243" t="s">
        <v>20418</v>
      </c>
      <c r="B5243" t="s">
        <v>20419</v>
      </c>
      <c r="C5243" s="1" t="str">
        <f t="shared" si="580"/>
        <v>21:0648</v>
      </c>
      <c r="D5243" s="1" t="str">
        <f t="shared" si="584"/>
        <v>21:0198</v>
      </c>
      <c r="E5243" t="s">
        <v>20420</v>
      </c>
      <c r="F5243" t="s">
        <v>20421</v>
      </c>
      <c r="H5243">
        <v>45.170073700000003</v>
      </c>
      <c r="I5243">
        <v>-66.514479199999997</v>
      </c>
      <c r="J5243" s="1" t="str">
        <f t="shared" si="585"/>
        <v>Fluid (stream)</v>
      </c>
      <c r="K5243" s="1" t="str">
        <f t="shared" si="586"/>
        <v>Untreated Water</v>
      </c>
      <c r="L5243">
        <v>22</v>
      </c>
      <c r="M5243" t="s">
        <v>11445</v>
      </c>
      <c r="N5243">
        <v>403</v>
      </c>
      <c r="O5243">
        <v>2.5000000000000001E-2</v>
      </c>
      <c r="P5243">
        <v>40</v>
      </c>
      <c r="Q5243">
        <v>5.7</v>
      </c>
    </row>
    <row r="5244" spans="1:17" hidden="1" x14ac:dyDescent="0.3">
      <c r="A5244" t="s">
        <v>20422</v>
      </c>
      <c r="B5244" t="s">
        <v>20423</v>
      </c>
      <c r="C5244" s="1" t="str">
        <f t="shared" si="580"/>
        <v>21:0648</v>
      </c>
      <c r="D5244" s="1" t="str">
        <f t="shared" si="584"/>
        <v>21:0198</v>
      </c>
      <c r="E5244" t="s">
        <v>20424</v>
      </c>
      <c r="F5244" t="s">
        <v>20425</v>
      </c>
      <c r="H5244">
        <v>45.146818500000002</v>
      </c>
      <c r="I5244">
        <v>-66.545523599999996</v>
      </c>
      <c r="J5244" s="1" t="str">
        <f t="shared" si="585"/>
        <v>Fluid (stream)</v>
      </c>
      <c r="K5244" s="1" t="str">
        <f t="shared" si="586"/>
        <v>Untreated Water</v>
      </c>
      <c r="L5244">
        <v>22</v>
      </c>
      <c r="M5244" t="s">
        <v>11450</v>
      </c>
      <c r="N5244">
        <v>404</v>
      </c>
      <c r="O5244">
        <v>2.5000000000000001E-2</v>
      </c>
      <c r="P5244">
        <v>120</v>
      </c>
      <c r="Q5244">
        <v>6.4</v>
      </c>
    </row>
    <row r="5245" spans="1:17" hidden="1" x14ac:dyDescent="0.3">
      <c r="A5245" t="s">
        <v>20426</v>
      </c>
      <c r="B5245" t="s">
        <v>20427</v>
      </c>
      <c r="C5245" s="1" t="str">
        <f t="shared" si="580"/>
        <v>21:0648</v>
      </c>
      <c r="D5245" s="1" t="str">
        <f t="shared" si="584"/>
        <v>21:0198</v>
      </c>
      <c r="E5245" t="s">
        <v>20428</v>
      </c>
      <c r="F5245" t="s">
        <v>20429</v>
      </c>
      <c r="H5245">
        <v>45.199353000000002</v>
      </c>
      <c r="I5245">
        <v>-66.54213</v>
      </c>
      <c r="J5245" s="1" t="str">
        <f t="shared" si="585"/>
        <v>Fluid (stream)</v>
      </c>
      <c r="K5245" s="1" t="str">
        <f t="shared" si="586"/>
        <v>Untreated Water</v>
      </c>
      <c r="L5245">
        <v>22</v>
      </c>
      <c r="M5245" t="s">
        <v>11460</v>
      </c>
      <c r="N5245">
        <v>405</v>
      </c>
      <c r="O5245">
        <v>2.5000000000000001E-2</v>
      </c>
      <c r="P5245">
        <v>70</v>
      </c>
      <c r="Q5245">
        <v>6.2</v>
      </c>
    </row>
    <row r="5246" spans="1:17" hidden="1" x14ac:dyDescent="0.3">
      <c r="A5246" t="s">
        <v>20430</v>
      </c>
      <c r="B5246" t="s">
        <v>20431</v>
      </c>
      <c r="C5246" s="1" t="str">
        <f t="shared" si="580"/>
        <v>21:0648</v>
      </c>
      <c r="D5246" s="1" t="str">
        <f t="shared" si="584"/>
        <v>21:0198</v>
      </c>
      <c r="E5246" t="s">
        <v>20432</v>
      </c>
      <c r="F5246" t="s">
        <v>20433</v>
      </c>
      <c r="H5246">
        <v>45.220392599999997</v>
      </c>
      <c r="I5246">
        <v>-66.533032599999999</v>
      </c>
      <c r="J5246" s="1" t="str">
        <f t="shared" si="585"/>
        <v>Fluid (stream)</v>
      </c>
      <c r="K5246" s="1" t="str">
        <f t="shared" si="586"/>
        <v>Untreated Water</v>
      </c>
      <c r="L5246">
        <v>22</v>
      </c>
      <c r="M5246" t="s">
        <v>11465</v>
      </c>
      <c r="N5246">
        <v>406</v>
      </c>
      <c r="O5246">
        <v>0.09</v>
      </c>
      <c r="P5246">
        <v>70</v>
      </c>
      <c r="Q5246">
        <v>5.5</v>
      </c>
    </row>
    <row r="5247" spans="1:17" hidden="1" x14ac:dyDescent="0.3">
      <c r="A5247" t="s">
        <v>20434</v>
      </c>
      <c r="B5247" t="s">
        <v>20435</v>
      </c>
      <c r="C5247" s="1" t="str">
        <f t="shared" si="580"/>
        <v>21:0648</v>
      </c>
      <c r="D5247" s="1" t="str">
        <f t="shared" si="584"/>
        <v>21:0198</v>
      </c>
      <c r="E5247" t="s">
        <v>20436</v>
      </c>
      <c r="F5247" t="s">
        <v>20437</v>
      </c>
      <c r="H5247">
        <v>45.244938599999998</v>
      </c>
      <c r="I5247">
        <v>-66.506815799999998</v>
      </c>
      <c r="J5247" s="1" t="str">
        <f t="shared" si="585"/>
        <v>Fluid (stream)</v>
      </c>
      <c r="K5247" s="1" t="str">
        <f t="shared" si="586"/>
        <v>Untreated Water</v>
      </c>
      <c r="L5247">
        <v>22</v>
      </c>
      <c r="M5247" t="s">
        <v>11470</v>
      </c>
      <c r="N5247">
        <v>407</v>
      </c>
      <c r="O5247">
        <v>0.17</v>
      </c>
      <c r="P5247">
        <v>80</v>
      </c>
      <c r="Q5247">
        <v>5.4</v>
      </c>
    </row>
    <row r="5248" spans="1:17" hidden="1" x14ac:dyDescent="0.3">
      <c r="A5248" t="s">
        <v>20438</v>
      </c>
      <c r="B5248" t="s">
        <v>20439</v>
      </c>
      <c r="C5248" s="1" t="str">
        <f t="shared" si="580"/>
        <v>21:0648</v>
      </c>
      <c r="D5248" s="1" t="str">
        <f t="shared" si="584"/>
        <v>21:0198</v>
      </c>
      <c r="E5248" t="s">
        <v>20440</v>
      </c>
      <c r="F5248" t="s">
        <v>20441</v>
      </c>
      <c r="H5248">
        <v>45.246144899999997</v>
      </c>
      <c r="I5248">
        <v>-66.505170100000001</v>
      </c>
      <c r="J5248" s="1" t="str">
        <f t="shared" si="585"/>
        <v>Fluid (stream)</v>
      </c>
      <c r="K5248" s="1" t="str">
        <f t="shared" si="586"/>
        <v>Untreated Water</v>
      </c>
      <c r="L5248">
        <v>22</v>
      </c>
      <c r="M5248" t="s">
        <v>11475</v>
      </c>
      <c r="N5248">
        <v>408</v>
      </c>
      <c r="O5248">
        <v>0.16</v>
      </c>
      <c r="P5248">
        <v>70</v>
      </c>
      <c r="Q5248">
        <v>5.5</v>
      </c>
    </row>
    <row r="5249" spans="1:17" hidden="1" x14ac:dyDescent="0.3">
      <c r="A5249" t="s">
        <v>20442</v>
      </c>
      <c r="B5249" t="s">
        <v>20443</v>
      </c>
      <c r="C5249" s="1" t="str">
        <f t="shared" si="580"/>
        <v>21:0648</v>
      </c>
      <c r="D5249" s="1" t="str">
        <f t="shared" si="584"/>
        <v>21:0198</v>
      </c>
      <c r="E5249" t="s">
        <v>20444</v>
      </c>
      <c r="F5249" t="s">
        <v>20445</v>
      </c>
      <c r="H5249">
        <v>45.215889300000001</v>
      </c>
      <c r="I5249">
        <v>-66.577904399999994</v>
      </c>
      <c r="J5249" s="1" t="str">
        <f t="shared" si="585"/>
        <v>Fluid (stream)</v>
      </c>
      <c r="K5249" s="1" t="str">
        <f t="shared" si="586"/>
        <v>Untreated Water</v>
      </c>
      <c r="L5249">
        <v>22</v>
      </c>
      <c r="M5249" t="s">
        <v>11480</v>
      </c>
      <c r="N5249">
        <v>409</v>
      </c>
      <c r="O5249">
        <v>2.5000000000000001E-2</v>
      </c>
      <c r="P5249">
        <v>110</v>
      </c>
      <c r="Q5249">
        <v>5.3</v>
      </c>
    </row>
    <row r="5250" spans="1:17" hidden="1" x14ac:dyDescent="0.3">
      <c r="A5250" t="s">
        <v>20446</v>
      </c>
      <c r="B5250" t="s">
        <v>20447</v>
      </c>
      <c r="C5250" s="1" t="str">
        <f t="shared" si="580"/>
        <v>21:0648</v>
      </c>
      <c r="D5250" s="1" t="str">
        <f t="shared" si="584"/>
        <v>21:0198</v>
      </c>
      <c r="E5250" t="s">
        <v>20448</v>
      </c>
      <c r="F5250" t="s">
        <v>20449</v>
      </c>
      <c r="H5250">
        <v>45.213459999999998</v>
      </c>
      <c r="I5250">
        <v>-66.585610599999995</v>
      </c>
      <c r="J5250" s="1" t="str">
        <f t="shared" si="585"/>
        <v>Fluid (stream)</v>
      </c>
      <c r="K5250" s="1" t="str">
        <f t="shared" si="586"/>
        <v>Untreated Water</v>
      </c>
      <c r="L5250">
        <v>22</v>
      </c>
      <c r="M5250" t="s">
        <v>12548</v>
      </c>
      <c r="N5250">
        <v>410</v>
      </c>
      <c r="O5250">
        <v>0.09</v>
      </c>
      <c r="P5250">
        <v>110</v>
      </c>
      <c r="Q5250">
        <v>5.3</v>
      </c>
    </row>
    <row r="5251" spans="1:17" hidden="1" x14ac:dyDescent="0.3">
      <c r="A5251" t="s">
        <v>20450</v>
      </c>
      <c r="B5251" t="s">
        <v>20451</v>
      </c>
      <c r="C5251" s="1" t="str">
        <f t="shared" si="580"/>
        <v>21:0648</v>
      </c>
      <c r="D5251" s="1" t="str">
        <f t="shared" si="584"/>
        <v>21:0198</v>
      </c>
      <c r="E5251" t="s">
        <v>20452</v>
      </c>
      <c r="F5251" t="s">
        <v>20453</v>
      </c>
      <c r="H5251">
        <v>45.230814700000003</v>
      </c>
      <c r="I5251">
        <v>-66.554262899999998</v>
      </c>
      <c r="J5251" s="1" t="str">
        <f t="shared" si="585"/>
        <v>Fluid (stream)</v>
      </c>
      <c r="K5251" s="1" t="str">
        <f t="shared" si="586"/>
        <v>Untreated Water</v>
      </c>
      <c r="L5251">
        <v>23</v>
      </c>
      <c r="M5251" t="s">
        <v>11431</v>
      </c>
      <c r="N5251">
        <v>411</v>
      </c>
      <c r="O5251">
        <v>2.5000000000000001E-2</v>
      </c>
      <c r="P5251">
        <v>120</v>
      </c>
      <c r="Q5251">
        <v>5.3</v>
      </c>
    </row>
    <row r="5252" spans="1:17" hidden="1" x14ac:dyDescent="0.3">
      <c r="A5252" t="s">
        <v>20454</v>
      </c>
      <c r="B5252" t="s">
        <v>20455</v>
      </c>
      <c r="C5252" s="1" t="str">
        <f t="shared" si="580"/>
        <v>21:0648</v>
      </c>
      <c r="D5252" s="1" t="str">
        <f t="shared" si="584"/>
        <v>21:0198</v>
      </c>
      <c r="E5252" t="s">
        <v>20452</v>
      </c>
      <c r="F5252" t="s">
        <v>20456</v>
      </c>
      <c r="H5252">
        <v>45.230814700000003</v>
      </c>
      <c r="I5252">
        <v>-66.554262899999998</v>
      </c>
      <c r="J5252" s="1" t="str">
        <f t="shared" si="585"/>
        <v>Fluid (stream)</v>
      </c>
      <c r="K5252" s="1" t="str">
        <f t="shared" si="586"/>
        <v>Untreated Water</v>
      </c>
      <c r="L5252">
        <v>23</v>
      </c>
      <c r="M5252" t="s">
        <v>11435</v>
      </c>
      <c r="N5252">
        <v>412</v>
      </c>
      <c r="O5252">
        <v>0.16</v>
      </c>
      <c r="P5252">
        <v>110</v>
      </c>
      <c r="Q5252">
        <v>5.3</v>
      </c>
    </row>
    <row r="5253" spans="1:17" hidden="1" x14ac:dyDescent="0.3">
      <c r="A5253" t="s">
        <v>20457</v>
      </c>
      <c r="B5253" t="s">
        <v>20458</v>
      </c>
      <c r="C5253" s="1" t="str">
        <f t="shared" si="580"/>
        <v>21:0648</v>
      </c>
      <c r="D5253" s="1" t="str">
        <f t="shared" si="584"/>
        <v>21:0198</v>
      </c>
      <c r="E5253" t="s">
        <v>20459</v>
      </c>
      <c r="F5253" t="s">
        <v>20460</v>
      </c>
      <c r="H5253">
        <v>45.227547800000004</v>
      </c>
      <c r="I5253">
        <v>-66.577943599999998</v>
      </c>
      <c r="J5253" s="1" t="str">
        <f t="shared" si="585"/>
        <v>Fluid (stream)</v>
      </c>
      <c r="K5253" s="1" t="str">
        <f t="shared" si="586"/>
        <v>Untreated Water</v>
      </c>
      <c r="L5253">
        <v>23</v>
      </c>
      <c r="M5253" t="s">
        <v>11392</v>
      </c>
      <c r="N5253">
        <v>413</v>
      </c>
      <c r="O5253">
        <v>2.5000000000000001E-2</v>
      </c>
      <c r="P5253">
        <v>110</v>
      </c>
      <c r="Q5253">
        <v>5.3</v>
      </c>
    </row>
    <row r="5254" spans="1:17" hidden="1" x14ac:dyDescent="0.3">
      <c r="A5254" t="s">
        <v>20461</v>
      </c>
      <c r="B5254" t="s">
        <v>20462</v>
      </c>
      <c r="C5254" s="1" t="str">
        <f t="shared" si="580"/>
        <v>21:0648</v>
      </c>
      <c r="D5254" s="1" t="str">
        <f t="shared" si="584"/>
        <v>21:0198</v>
      </c>
      <c r="E5254" t="s">
        <v>20463</v>
      </c>
      <c r="F5254" t="s">
        <v>20464</v>
      </c>
      <c r="H5254">
        <v>45.238069199999998</v>
      </c>
      <c r="I5254">
        <v>-66.566424299999994</v>
      </c>
      <c r="J5254" s="1" t="str">
        <f t="shared" si="585"/>
        <v>Fluid (stream)</v>
      </c>
      <c r="K5254" s="1" t="str">
        <f t="shared" si="586"/>
        <v>Untreated Water</v>
      </c>
      <c r="L5254">
        <v>23</v>
      </c>
      <c r="M5254" t="s">
        <v>11397</v>
      </c>
      <c r="N5254">
        <v>414</v>
      </c>
      <c r="O5254">
        <v>0.08</v>
      </c>
      <c r="P5254">
        <v>120</v>
      </c>
      <c r="Q5254">
        <v>5.3</v>
      </c>
    </row>
    <row r="5255" spans="1:17" hidden="1" x14ac:dyDescent="0.3">
      <c r="A5255" t="s">
        <v>20465</v>
      </c>
      <c r="B5255" t="s">
        <v>20466</v>
      </c>
      <c r="C5255" s="1" t="str">
        <f t="shared" si="580"/>
        <v>21:0648</v>
      </c>
      <c r="D5255" s="1" t="str">
        <f t="shared" si="584"/>
        <v>21:0198</v>
      </c>
      <c r="E5255" t="s">
        <v>20467</v>
      </c>
      <c r="F5255" t="s">
        <v>20468</v>
      </c>
      <c r="H5255">
        <v>45.2493658</v>
      </c>
      <c r="I5255">
        <v>-66.554586999999998</v>
      </c>
      <c r="J5255" s="1" t="str">
        <f t="shared" si="585"/>
        <v>Fluid (stream)</v>
      </c>
      <c r="K5255" s="1" t="str">
        <f t="shared" si="586"/>
        <v>Untreated Water</v>
      </c>
      <c r="L5255">
        <v>23</v>
      </c>
      <c r="M5255" t="s">
        <v>11402</v>
      </c>
      <c r="N5255">
        <v>415</v>
      </c>
      <c r="O5255">
        <v>2.5000000000000001E-2</v>
      </c>
      <c r="P5255">
        <v>60</v>
      </c>
      <c r="Q5255">
        <v>5.2</v>
      </c>
    </row>
    <row r="5256" spans="1:17" hidden="1" x14ac:dyDescent="0.3">
      <c r="A5256" t="s">
        <v>20469</v>
      </c>
      <c r="B5256" t="s">
        <v>20470</v>
      </c>
      <c r="C5256" s="1" t="str">
        <f t="shared" si="580"/>
        <v>21:0648</v>
      </c>
      <c r="D5256" s="1" t="str">
        <f t="shared" si="584"/>
        <v>21:0198</v>
      </c>
      <c r="E5256" t="s">
        <v>20471</v>
      </c>
      <c r="F5256" t="s">
        <v>20472</v>
      </c>
      <c r="H5256">
        <v>45.150226600000003</v>
      </c>
      <c r="I5256">
        <v>-66.585461600000002</v>
      </c>
      <c r="J5256" s="1" t="str">
        <f t="shared" si="585"/>
        <v>Fluid (stream)</v>
      </c>
      <c r="K5256" s="1" t="str">
        <f t="shared" si="586"/>
        <v>Untreated Water</v>
      </c>
      <c r="L5256">
        <v>23</v>
      </c>
      <c r="M5256" t="s">
        <v>11411</v>
      </c>
      <c r="N5256">
        <v>416</v>
      </c>
      <c r="O5256">
        <v>2.5000000000000001E-2</v>
      </c>
      <c r="P5256">
        <v>180</v>
      </c>
      <c r="Q5256">
        <v>6.1</v>
      </c>
    </row>
    <row r="5257" spans="1:17" hidden="1" x14ac:dyDescent="0.3">
      <c r="A5257" t="s">
        <v>20473</v>
      </c>
      <c r="B5257" t="s">
        <v>20474</v>
      </c>
      <c r="C5257" s="1" t="str">
        <f t="shared" si="580"/>
        <v>21:0648</v>
      </c>
      <c r="D5257" s="1" t="str">
        <f t="shared" si="584"/>
        <v>21:0198</v>
      </c>
      <c r="E5257" t="s">
        <v>20475</v>
      </c>
      <c r="F5257" t="s">
        <v>20476</v>
      </c>
      <c r="H5257">
        <v>45.150724599999997</v>
      </c>
      <c r="I5257">
        <v>-66.583049000000003</v>
      </c>
      <c r="J5257" s="1" t="str">
        <f t="shared" si="585"/>
        <v>Fluid (stream)</v>
      </c>
      <c r="K5257" s="1" t="str">
        <f t="shared" si="586"/>
        <v>Untreated Water</v>
      </c>
      <c r="L5257">
        <v>23</v>
      </c>
      <c r="M5257" t="s">
        <v>11416</v>
      </c>
      <c r="N5257">
        <v>417</v>
      </c>
      <c r="O5257">
        <v>0.06</v>
      </c>
      <c r="P5257">
        <v>180</v>
      </c>
      <c r="Q5257">
        <v>6.2</v>
      </c>
    </row>
    <row r="5258" spans="1:17" hidden="1" x14ac:dyDescent="0.3">
      <c r="A5258" t="s">
        <v>20477</v>
      </c>
      <c r="B5258" t="s">
        <v>20478</v>
      </c>
      <c r="C5258" s="1" t="str">
        <f t="shared" si="580"/>
        <v>21:0648</v>
      </c>
      <c r="D5258" s="1" t="str">
        <f t="shared" si="584"/>
        <v>21:0198</v>
      </c>
      <c r="E5258" t="s">
        <v>20479</v>
      </c>
      <c r="F5258" t="s">
        <v>20480</v>
      </c>
      <c r="H5258">
        <v>45.143194700000002</v>
      </c>
      <c r="I5258">
        <v>-66.577745399999998</v>
      </c>
      <c r="J5258" s="1" t="str">
        <f t="shared" si="585"/>
        <v>Fluid (stream)</v>
      </c>
      <c r="K5258" s="1" t="str">
        <f t="shared" si="586"/>
        <v>Untreated Water</v>
      </c>
      <c r="L5258">
        <v>23</v>
      </c>
      <c r="M5258" t="s">
        <v>11421</v>
      </c>
      <c r="N5258">
        <v>418</v>
      </c>
      <c r="O5258">
        <v>0.06</v>
      </c>
      <c r="P5258">
        <v>180</v>
      </c>
      <c r="Q5258">
        <v>6.2</v>
      </c>
    </row>
    <row r="5259" spans="1:17" hidden="1" x14ac:dyDescent="0.3">
      <c r="A5259" t="s">
        <v>20481</v>
      </c>
      <c r="B5259" t="s">
        <v>20482</v>
      </c>
      <c r="C5259" s="1" t="str">
        <f t="shared" si="580"/>
        <v>21:0648</v>
      </c>
      <c r="D5259" s="1" t="str">
        <f t="shared" si="584"/>
        <v>21:0198</v>
      </c>
      <c r="E5259" t="s">
        <v>20483</v>
      </c>
      <c r="F5259" t="s">
        <v>20484</v>
      </c>
      <c r="H5259">
        <v>45.327804399999998</v>
      </c>
      <c r="I5259">
        <v>-66.437540200000001</v>
      </c>
      <c r="J5259" s="1" t="str">
        <f t="shared" si="585"/>
        <v>Fluid (stream)</v>
      </c>
      <c r="K5259" s="1" t="str">
        <f t="shared" si="586"/>
        <v>Untreated Water</v>
      </c>
      <c r="L5259">
        <v>23</v>
      </c>
      <c r="M5259" t="s">
        <v>11426</v>
      </c>
      <c r="N5259">
        <v>419</v>
      </c>
      <c r="O5259">
        <v>0.18</v>
      </c>
      <c r="P5259">
        <v>240</v>
      </c>
      <c r="Q5259">
        <v>5.7</v>
      </c>
    </row>
    <row r="5260" spans="1:17" hidden="1" x14ac:dyDescent="0.3">
      <c r="A5260" t="s">
        <v>20485</v>
      </c>
      <c r="B5260" t="s">
        <v>20486</v>
      </c>
      <c r="C5260" s="1" t="str">
        <f t="shared" si="580"/>
        <v>21:0648</v>
      </c>
      <c r="D5260" s="1" t="str">
        <f t="shared" si="584"/>
        <v>21:0198</v>
      </c>
      <c r="E5260" t="s">
        <v>20487</v>
      </c>
      <c r="F5260" t="s">
        <v>20488</v>
      </c>
      <c r="H5260">
        <v>45.436897399999999</v>
      </c>
      <c r="I5260">
        <v>-66.305504799999994</v>
      </c>
      <c r="J5260" s="1" t="str">
        <f t="shared" si="585"/>
        <v>Fluid (stream)</v>
      </c>
      <c r="K5260" s="1" t="str">
        <f t="shared" si="586"/>
        <v>Untreated Water</v>
      </c>
      <c r="L5260">
        <v>23</v>
      </c>
      <c r="M5260" t="s">
        <v>11440</v>
      </c>
      <c r="N5260">
        <v>420</v>
      </c>
      <c r="O5260">
        <v>2.5000000000000001E-2</v>
      </c>
      <c r="P5260">
        <v>100</v>
      </c>
      <c r="Q5260">
        <v>5.9</v>
      </c>
    </row>
    <row r="5261" spans="1:17" hidden="1" x14ac:dyDescent="0.3">
      <c r="A5261" t="s">
        <v>20489</v>
      </c>
      <c r="B5261" t="s">
        <v>20490</v>
      </c>
      <c r="C5261" s="1" t="str">
        <f t="shared" si="580"/>
        <v>21:0648</v>
      </c>
      <c r="D5261" s="1" t="str">
        <f t="shared" si="584"/>
        <v>21:0198</v>
      </c>
      <c r="E5261" t="s">
        <v>20491</v>
      </c>
      <c r="F5261" t="s">
        <v>20492</v>
      </c>
      <c r="H5261">
        <v>45.454030299999999</v>
      </c>
      <c r="I5261">
        <v>-66.330561599999996</v>
      </c>
      <c r="J5261" s="1" t="str">
        <f t="shared" si="585"/>
        <v>Fluid (stream)</v>
      </c>
      <c r="K5261" s="1" t="str">
        <f t="shared" si="586"/>
        <v>Untreated Water</v>
      </c>
      <c r="L5261">
        <v>23</v>
      </c>
      <c r="M5261" t="s">
        <v>11445</v>
      </c>
      <c r="N5261">
        <v>421</v>
      </c>
      <c r="O5261">
        <v>2.5000000000000001E-2</v>
      </c>
      <c r="P5261">
        <v>130</v>
      </c>
      <c r="Q5261">
        <v>7.1</v>
      </c>
    </row>
    <row r="5262" spans="1:17" hidden="1" x14ac:dyDescent="0.3">
      <c r="A5262" t="s">
        <v>20493</v>
      </c>
      <c r="B5262" t="s">
        <v>20494</v>
      </c>
      <c r="C5262" s="1" t="str">
        <f t="shared" si="580"/>
        <v>21:0648</v>
      </c>
      <c r="D5262" s="1" t="str">
        <f t="shared" si="584"/>
        <v>21:0198</v>
      </c>
      <c r="E5262" t="s">
        <v>20495</v>
      </c>
      <c r="F5262" t="s">
        <v>20496</v>
      </c>
      <c r="H5262">
        <v>45.416977799999998</v>
      </c>
      <c r="I5262">
        <v>-66.322365000000005</v>
      </c>
      <c r="J5262" s="1" t="str">
        <f t="shared" si="585"/>
        <v>Fluid (stream)</v>
      </c>
      <c r="K5262" s="1" t="str">
        <f t="shared" si="586"/>
        <v>Untreated Water</v>
      </c>
      <c r="L5262">
        <v>23</v>
      </c>
      <c r="M5262" t="s">
        <v>11450</v>
      </c>
      <c r="N5262">
        <v>422</v>
      </c>
      <c r="O5262">
        <v>2.5000000000000001E-2</v>
      </c>
      <c r="P5262">
        <v>270</v>
      </c>
      <c r="Q5262">
        <v>6.7</v>
      </c>
    </row>
    <row r="5263" spans="1:17" hidden="1" x14ac:dyDescent="0.3">
      <c r="A5263" t="s">
        <v>20497</v>
      </c>
      <c r="B5263" t="s">
        <v>20498</v>
      </c>
      <c r="C5263" s="1" t="str">
        <f t="shared" si="580"/>
        <v>21:0648</v>
      </c>
      <c r="D5263" s="1" t="str">
        <f t="shared" si="584"/>
        <v>21:0198</v>
      </c>
      <c r="E5263" t="s">
        <v>20499</v>
      </c>
      <c r="F5263" t="s">
        <v>20500</v>
      </c>
      <c r="H5263">
        <v>45.4185765</v>
      </c>
      <c r="I5263">
        <v>-66.321829199999996</v>
      </c>
      <c r="J5263" s="1" t="str">
        <f t="shared" si="585"/>
        <v>Fluid (stream)</v>
      </c>
      <c r="K5263" s="1" t="str">
        <f t="shared" si="586"/>
        <v>Untreated Water</v>
      </c>
      <c r="L5263">
        <v>23</v>
      </c>
      <c r="M5263" t="s">
        <v>11460</v>
      </c>
      <c r="N5263">
        <v>423</v>
      </c>
      <c r="O5263">
        <v>0.05</v>
      </c>
      <c r="P5263">
        <v>170</v>
      </c>
      <c r="Q5263">
        <v>5.9</v>
      </c>
    </row>
    <row r="5264" spans="1:17" hidden="1" x14ac:dyDescent="0.3">
      <c r="A5264" t="s">
        <v>20501</v>
      </c>
      <c r="B5264" t="s">
        <v>20502</v>
      </c>
      <c r="C5264" s="1" t="str">
        <f t="shared" si="580"/>
        <v>21:0648</v>
      </c>
      <c r="D5264" s="1" t="str">
        <f>HYPERLINK("http://geochem.nrcan.gc.ca/cdogs/content/svy/svy_e.htm", "")</f>
        <v/>
      </c>
      <c r="G5264" s="1" t="str">
        <f>HYPERLINK("http://geochem.nrcan.gc.ca/cdogs/content/cr_/cr_00080_e.htm", "80")</f>
        <v>80</v>
      </c>
      <c r="J5264" t="s">
        <v>11453</v>
      </c>
      <c r="K5264" t="s">
        <v>11454</v>
      </c>
      <c r="L5264">
        <v>23</v>
      </c>
      <c r="M5264" t="s">
        <v>11455</v>
      </c>
      <c r="N5264">
        <v>424</v>
      </c>
      <c r="O5264">
        <v>0.18</v>
      </c>
      <c r="P5264">
        <v>130</v>
      </c>
      <c r="Q5264">
        <v>7.3</v>
      </c>
    </row>
    <row r="5265" spans="1:17" hidden="1" x14ac:dyDescent="0.3">
      <c r="A5265" t="s">
        <v>20503</v>
      </c>
      <c r="B5265" t="s">
        <v>20504</v>
      </c>
      <c r="C5265" s="1" t="str">
        <f t="shared" si="580"/>
        <v>21:0648</v>
      </c>
      <c r="D5265" s="1" t="str">
        <f t="shared" ref="D5265:D5276" si="587">HYPERLINK("http://geochem.nrcan.gc.ca/cdogs/content/svy/svy210198_e.htm", "21:0198")</f>
        <v>21:0198</v>
      </c>
      <c r="E5265" t="s">
        <v>20505</v>
      </c>
      <c r="F5265" t="s">
        <v>20506</v>
      </c>
      <c r="H5265">
        <v>45.440213499999999</v>
      </c>
      <c r="I5265">
        <v>-66.350673999999998</v>
      </c>
      <c r="J5265" s="1" t="str">
        <f t="shared" ref="J5265:J5276" si="588">HYPERLINK("http://geochem.nrcan.gc.ca/cdogs/content/kwd/kwd020018_e.htm", "Fluid (stream)")</f>
        <v>Fluid (stream)</v>
      </c>
      <c r="K5265" s="1" t="str">
        <f t="shared" ref="K5265:K5276" si="589">HYPERLINK("http://geochem.nrcan.gc.ca/cdogs/content/kwd/kwd080007_e.htm", "Untreated Water")</f>
        <v>Untreated Water</v>
      </c>
      <c r="L5265">
        <v>23</v>
      </c>
      <c r="M5265" t="s">
        <v>11465</v>
      </c>
      <c r="N5265">
        <v>425</v>
      </c>
      <c r="O5265">
        <v>0.27</v>
      </c>
      <c r="P5265">
        <v>290</v>
      </c>
      <c r="Q5265">
        <v>5.0999999999999996</v>
      </c>
    </row>
    <row r="5266" spans="1:17" hidden="1" x14ac:dyDescent="0.3">
      <c r="A5266" t="s">
        <v>20507</v>
      </c>
      <c r="B5266" t="s">
        <v>20508</v>
      </c>
      <c r="C5266" s="1" t="str">
        <f t="shared" si="580"/>
        <v>21:0648</v>
      </c>
      <c r="D5266" s="1" t="str">
        <f t="shared" si="587"/>
        <v>21:0198</v>
      </c>
      <c r="E5266" t="s">
        <v>20509</v>
      </c>
      <c r="F5266" t="s">
        <v>20510</v>
      </c>
      <c r="H5266">
        <v>45.450565400000002</v>
      </c>
      <c r="I5266">
        <v>-66.342554500000006</v>
      </c>
      <c r="J5266" s="1" t="str">
        <f t="shared" si="588"/>
        <v>Fluid (stream)</v>
      </c>
      <c r="K5266" s="1" t="str">
        <f t="shared" si="589"/>
        <v>Untreated Water</v>
      </c>
      <c r="L5266">
        <v>23</v>
      </c>
      <c r="M5266" t="s">
        <v>11470</v>
      </c>
      <c r="N5266">
        <v>426</v>
      </c>
      <c r="O5266">
        <v>0.2</v>
      </c>
      <c r="P5266">
        <v>280</v>
      </c>
      <c r="Q5266">
        <v>5.3</v>
      </c>
    </row>
    <row r="5267" spans="1:17" hidden="1" x14ac:dyDescent="0.3">
      <c r="A5267" t="s">
        <v>20511</v>
      </c>
      <c r="B5267" t="s">
        <v>20512</v>
      </c>
      <c r="C5267" s="1" t="str">
        <f t="shared" si="580"/>
        <v>21:0648</v>
      </c>
      <c r="D5267" s="1" t="str">
        <f t="shared" si="587"/>
        <v>21:0198</v>
      </c>
      <c r="E5267" t="s">
        <v>20513</v>
      </c>
      <c r="F5267" t="s">
        <v>20514</v>
      </c>
      <c r="H5267">
        <v>45.662432699999997</v>
      </c>
      <c r="I5267">
        <v>-66.1454509</v>
      </c>
      <c r="J5267" s="1" t="str">
        <f t="shared" si="588"/>
        <v>Fluid (stream)</v>
      </c>
      <c r="K5267" s="1" t="str">
        <f t="shared" si="589"/>
        <v>Untreated Water</v>
      </c>
      <c r="L5267">
        <v>23</v>
      </c>
      <c r="M5267" t="s">
        <v>11475</v>
      </c>
      <c r="N5267">
        <v>427</v>
      </c>
      <c r="O5267">
        <v>0.18</v>
      </c>
      <c r="P5267">
        <v>90</v>
      </c>
      <c r="Q5267">
        <v>6.9</v>
      </c>
    </row>
    <row r="5268" spans="1:17" hidden="1" x14ac:dyDescent="0.3">
      <c r="A5268" t="s">
        <v>20515</v>
      </c>
      <c r="B5268" t="s">
        <v>20516</v>
      </c>
      <c r="C5268" s="1" t="str">
        <f t="shared" si="580"/>
        <v>21:0648</v>
      </c>
      <c r="D5268" s="1" t="str">
        <f t="shared" si="587"/>
        <v>21:0198</v>
      </c>
      <c r="E5268" t="s">
        <v>20517</v>
      </c>
      <c r="F5268" t="s">
        <v>20518</v>
      </c>
      <c r="H5268">
        <v>45.649852299999999</v>
      </c>
      <c r="I5268">
        <v>-66.138736399999999</v>
      </c>
      <c r="J5268" s="1" t="str">
        <f t="shared" si="588"/>
        <v>Fluid (stream)</v>
      </c>
      <c r="K5268" s="1" t="str">
        <f t="shared" si="589"/>
        <v>Untreated Water</v>
      </c>
      <c r="L5268">
        <v>23</v>
      </c>
      <c r="M5268" t="s">
        <v>11480</v>
      </c>
      <c r="N5268">
        <v>428</v>
      </c>
      <c r="O5268">
        <v>0.2</v>
      </c>
      <c r="P5268">
        <v>90</v>
      </c>
      <c r="Q5268">
        <v>6.9</v>
      </c>
    </row>
    <row r="5269" spans="1:17" hidden="1" x14ac:dyDescent="0.3">
      <c r="A5269" t="s">
        <v>20519</v>
      </c>
      <c r="B5269" t="s">
        <v>20520</v>
      </c>
      <c r="C5269" s="1" t="str">
        <f t="shared" si="580"/>
        <v>21:0648</v>
      </c>
      <c r="D5269" s="1" t="str">
        <f t="shared" si="587"/>
        <v>21:0198</v>
      </c>
      <c r="E5269" t="s">
        <v>20521</v>
      </c>
      <c r="F5269" t="s">
        <v>20522</v>
      </c>
      <c r="H5269">
        <v>45.648048600000003</v>
      </c>
      <c r="I5269">
        <v>-66.1389566</v>
      </c>
      <c r="J5269" s="1" t="str">
        <f t="shared" si="588"/>
        <v>Fluid (stream)</v>
      </c>
      <c r="K5269" s="1" t="str">
        <f t="shared" si="589"/>
        <v>Untreated Water</v>
      </c>
      <c r="L5269">
        <v>23</v>
      </c>
      <c r="M5269" t="s">
        <v>12548</v>
      </c>
      <c r="N5269">
        <v>429</v>
      </c>
      <c r="O5269">
        <v>2.5000000000000001E-2</v>
      </c>
      <c r="P5269">
        <v>40</v>
      </c>
      <c r="Q5269">
        <v>6.6</v>
      </c>
    </row>
    <row r="5270" spans="1:17" hidden="1" x14ac:dyDescent="0.3">
      <c r="A5270" t="s">
        <v>20523</v>
      </c>
      <c r="B5270" t="s">
        <v>20524</v>
      </c>
      <c r="C5270" s="1" t="str">
        <f t="shared" si="580"/>
        <v>21:0648</v>
      </c>
      <c r="D5270" s="1" t="str">
        <f t="shared" si="587"/>
        <v>21:0198</v>
      </c>
      <c r="E5270" t="s">
        <v>20525</v>
      </c>
      <c r="F5270" t="s">
        <v>20526</v>
      </c>
      <c r="H5270">
        <v>45.647286200000003</v>
      </c>
      <c r="I5270">
        <v>-66.1279459</v>
      </c>
      <c r="J5270" s="1" t="str">
        <f t="shared" si="588"/>
        <v>Fluid (stream)</v>
      </c>
      <c r="K5270" s="1" t="str">
        <f t="shared" si="589"/>
        <v>Untreated Water</v>
      </c>
      <c r="L5270">
        <v>24</v>
      </c>
      <c r="M5270" t="s">
        <v>11392</v>
      </c>
      <c r="N5270">
        <v>430</v>
      </c>
      <c r="O5270">
        <v>0.09</v>
      </c>
      <c r="P5270">
        <v>80</v>
      </c>
      <c r="Q5270">
        <v>6.6</v>
      </c>
    </row>
    <row r="5271" spans="1:17" hidden="1" x14ac:dyDescent="0.3">
      <c r="A5271" t="s">
        <v>20527</v>
      </c>
      <c r="B5271" t="s">
        <v>20528</v>
      </c>
      <c r="C5271" s="1" t="str">
        <f t="shared" si="580"/>
        <v>21:0648</v>
      </c>
      <c r="D5271" s="1" t="str">
        <f t="shared" si="587"/>
        <v>21:0198</v>
      </c>
      <c r="E5271" t="s">
        <v>20529</v>
      </c>
      <c r="F5271" t="s">
        <v>20530</v>
      </c>
      <c r="H5271">
        <v>45.628368999999999</v>
      </c>
      <c r="I5271">
        <v>-66.092131699999996</v>
      </c>
      <c r="J5271" s="1" t="str">
        <f t="shared" si="588"/>
        <v>Fluid (stream)</v>
      </c>
      <c r="K5271" s="1" t="str">
        <f t="shared" si="589"/>
        <v>Untreated Water</v>
      </c>
      <c r="L5271">
        <v>24</v>
      </c>
      <c r="M5271" t="s">
        <v>11397</v>
      </c>
      <c r="N5271">
        <v>431</v>
      </c>
      <c r="O5271">
        <v>2.5000000000000001E-2</v>
      </c>
      <c r="P5271">
        <v>30</v>
      </c>
      <c r="Q5271">
        <v>6.4</v>
      </c>
    </row>
    <row r="5272" spans="1:17" hidden="1" x14ac:dyDescent="0.3">
      <c r="A5272" t="s">
        <v>20531</v>
      </c>
      <c r="B5272" t="s">
        <v>20532</v>
      </c>
      <c r="C5272" s="1" t="str">
        <f t="shared" si="580"/>
        <v>21:0648</v>
      </c>
      <c r="D5272" s="1" t="str">
        <f t="shared" si="587"/>
        <v>21:0198</v>
      </c>
      <c r="E5272" t="s">
        <v>20533</v>
      </c>
      <c r="F5272" t="s">
        <v>20534</v>
      </c>
      <c r="H5272">
        <v>45.620487400000002</v>
      </c>
      <c r="I5272">
        <v>-66.084496599999994</v>
      </c>
      <c r="J5272" s="1" t="str">
        <f t="shared" si="588"/>
        <v>Fluid (stream)</v>
      </c>
      <c r="K5272" s="1" t="str">
        <f t="shared" si="589"/>
        <v>Untreated Water</v>
      </c>
      <c r="L5272">
        <v>24</v>
      </c>
      <c r="M5272" t="s">
        <v>11402</v>
      </c>
      <c r="N5272">
        <v>432</v>
      </c>
      <c r="O5272">
        <v>2.5000000000000001E-2</v>
      </c>
      <c r="P5272">
        <v>30</v>
      </c>
      <c r="Q5272">
        <v>6.6</v>
      </c>
    </row>
    <row r="5273" spans="1:17" hidden="1" x14ac:dyDescent="0.3">
      <c r="A5273" t="s">
        <v>20535</v>
      </c>
      <c r="B5273" t="s">
        <v>20536</v>
      </c>
      <c r="C5273" s="1" t="str">
        <f t="shared" si="580"/>
        <v>21:0648</v>
      </c>
      <c r="D5273" s="1" t="str">
        <f t="shared" si="587"/>
        <v>21:0198</v>
      </c>
      <c r="E5273" t="s">
        <v>20537</v>
      </c>
      <c r="F5273" t="s">
        <v>20538</v>
      </c>
      <c r="H5273">
        <v>45.607958099999998</v>
      </c>
      <c r="I5273">
        <v>-66.092981600000002</v>
      </c>
      <c r="J5273" s="1" t="str">
        <f t="shared" si="588"/>
        <v>Fluid (stream)</v>
      </c>
      <c r="K5273" s="1" t="str">
        <f t="shared" si="589"/>
        <v>Untreated Water</v>
      </c>
      <c r="L5273">
        <v>24</v>
      </c>
      <c r="M5273" t="s">
        <v>11411</v>
      </c>
      <c r="N5273">
        <v>433</v>
      </c>
    </row>
    <row r="5274" spans="1:17" hidden="1" x14ac:dyDescent="0.3">
      <c r="A5274" t="s">
        <v>20539</v>
      </c>
      <c r="B5274" t="s">
        <v>20540</v>
      </c>
      <c r="C5274" s="1" t="str">
        <f t="shared" si="580"/>
        <v>21:0648</v>
      </c>
      <c r="D5274" s="1" t="str">
        <f t="shared" si="587"/>
        <v>21:0198</v>
      </c>
      <c r="E5274" t="s">
        <v>20541</v>
      </c>
      <c r="F5274" t="s">
        <v>20542</v>
      </c>
      <c r="H5274">
        <v>45.618530100000001</v>
      </c>
      <c r="I5274">
        <v>-66.108417399999993</v>
      </c>
      <c r="J5274" s="1" t="str">
        <f t="shared" si="588"/>
        <v>Fluid (stream)</v>
      </c>
      <c r="K5274" s="1" t="str">
        <f t="shared" si="589"/>
        <v>Untreated Water</v>
      </c>
      <c r="L5274">
        <v>24</v>
      </c>
      <c r="M5274" t="s">
        <v>11416</v>
      </c>
      <c r="N5274">
        <v>434</v>
      </c>
    </row>
    <row r="5275" spans="1:17" hidden="1" x14ac:dyDescent="0.3">
      <c r="A5275" t="s">
        <v>20543</v>
      </c>
      <c r="B5275" t="s">
        <v>20544</v>
      </c>
      <c r="C5275" s="1" t="str">
        <f t="shared" si="580"/>
        <v>21:0648</v>
      </c>
      <c r="D5275" s="1" t="str">
        <f t="shared" si="587"/>
        <v>21:0198</v>
      </c>
      <c r="E5275" t="s">
        <v>20545</v>
      </c>
      <c r="F5275" t="s">
        <v>20546</v>
      </c>
      <c r="H5275">
        <v>45.602980299999999</v>
      </c>
      <c r="I5275">
        <v>-66.105382399999996</v>
      </c>
      <c r="J5275" s="1" t="str">
        <f t="shared" si="588"/>
        <v>Fluid (stream)</v>
      </c>
      <c r="K5275" s="1" t="str">
        <f t="shared" si="589"/>
        <v>Untreated Water</v>
      </c>
      <c r="L5275">
        <v>24</v>
      </c>
      <c r="M5275" t="s">
        <v>11421</v>
      </c>
      <c r="N5275">
        <v>435</v>
      </c>
      <c r="O5275">
        <v>0.26</v>
      </c>
      <c r="P5275">
        <v>50</v>
      </c>
      <c r="Q5275">
        <v>5.5</v>
      </c>
    </row>
    <row r="5276" spans="1:17" hidden="1" x14ac:dyDescent="0.3">
      <c r="A5276" t="s">
        <v>20547</v>
      </c>
      <c r="B5276" t="s">
        <v>20548</v>
      </c>
      <c r="C5276" s="1" t="str">
        <f t="shared" si="580"/>
        <v>21:0648</v>
      </c>
      <c r="D5276" s="1" t="str">
        <f t="shared" si="587"/>
        <v>21:0198</v>
      </c>
      <c r="E5276" t="s">
        <v>20549</v>
      </c>
      <c r="F5276" t="s">
        <v>20550</v>
      </c>
      <c r="H5276">
        <v>45.684315499999997</v>
      </c>
      <c r="I5276">
        <v>-66.0276183</v>
      </c>
      <c r="J5276" s="1" t="str">
        <f t="shared" si="588"/>
        <v>Fluid (stream)</v>
      </c>
      <c r="K5276" s="1" t="str">
        <f t="shared" si="589"/>
        <v>Untreated Water</v>
      </c>
      <c r="L5276">
        <v>24</v>
      </c>
      <c r="M5276" t="s">
        <v>11426</v>
      </c>
      <c r="N5276">
        <v>436</v>
      </c>
      <c r="O5276">
        <v>0.55000000000000004</v>
      </c>
      <c r="P5276">
        <v>60</v>
      </c>
      <c r="Q5276">
        <v>7.6</v>
      </c>
    </row>
    <row r="5277" spans="1:17" hidden="1" x14ac:dyDescent="0.3">
      <c r="A5277" t="s">
        <v>20551</v>
      </c>
      <c r="B5277" t="s">
        <v>20552</v>
      </c>
      <c r="C5277" s="1" t="str">
        <f t="shared" si="580"/>
        <v>21:0648</v>
      </c>
      <c r="D5277" s="1" t="str">
        <f>HYPERLINK("http://geochem.nrcan.gc.ca/cdogs/content/svy/svy_e.htm", "")</f>
        <v/>
      </c>
      <c r="G5277" s="1" t="str">
        <f>HYPERLINK("http://geochem.nrcan.gc.ca/cdogs/content/cr_/cr_00082_e.htm", "82")</f>
        <v>82</v>
      </c>
      <c r="J5277" t="s">
        <v>11453</v>
      </c>
      <c r="K5277" t="s">
        <v>11454</v>
      </c>
      <c r="L5277">
        <v>24</v>
      </c>
      <c r="M5277" t="s">
        <v>11455</v>
      </c>
      <c r="N5277">
        <v>437</v>
      </c>
      <c r="O5277">
        <v>1.45</v>
      </c>
      <c r="P5277">
        <v>360</v>
      </c>
      <c r="Q5277">
        <v>7.3</v>
      </c>
    </row>
    <row r="5278" spans="1:17" hidden="1" x14ac:dyDescent="0.3">
      <c r="A5278" t="s">
        <v>20553</v>
      </c>
      <c r="B5278" t="s">
        <v>20554</v>
      </c>
      <c r="C5278" s="1" t="str">
        <f t="shared" si="580"/>
        <v>21:0648</v>
      </c>
      <c r="D5278" s="1" t="str">
        <f t="shared" ref="D5278:D5299" si="590">HYPERLINK("http://geochem.nrcan.gc.ca/cdogs/content/svy/svy210198_e.htm", "21:0198")</f>
        <v>21:0198</v>
      </c>
      <c r="E5278" t="s">
        <v>20555</v>
      </c>
      <c r="F5278" t="s">
        <v>20556</v>
      </c>
      <c r="H5278">
        <v>45.6866336</v>
      </c>
      <c r="I5278">
        <v>-66.027456999999998</v>
      </c>
      <c r="J5278" s="1" t="str">
        <f t="shared" ref="J5278:J5299" si="591">HYPERLINK("http://geochem.nrcan.gc.ca/cdogs/content/kwd/kwd020018_e.htm", "Fluid (stream)")</f>
        <v>Fluid (stream)</v>
      </c>
      <c r="K5278" s="1" t="str">
        <f t="shared" ref="K5278:K5299" si="592">HYPERLINK("http://geochem.nrcan.gc.ca/cdogs/content/kwd/kwd080007_e.htm", "Untreated Water")</f>
        <v>Untreated Water</v>
      </c>
      <c r="L5278">
        <v>24</v>
      </c>
      <c r="M5278" t="s">
        <v>11440</v>
      </c>
      <c r="N5278">
        <v>438</v>
      </c>
      <c r="O5278">
        <v>2.5000000000000001E-2</v>
      </c>
      <c r="P5278">
        <v>80</v>
      </c>
      <c r="Q5278">
        <v>7.6</v>
      </c>
    </row>
    <row r="5279" spans="1:17" hidden="1" x14ac:dyDescent="0.3">
      <c r="A5279" t="s">
        <v>20557</v>
      </c>
      <c r="B5279" t="s">
        <v>20558</v>
      </c>
      <c r="C5279" s="1" t="str">
        <f t="shared" si="580"/>
        <v>21:0648</v>
      </c>
      <c r="D5279" s="1" t="str">
        <f t="shared" si="590"/>
        <v>21:0198</v>
      </c>
      <c r="E5279" t="s">
        <v>20559</v>
      </c>
      <c r="F5279" t="s">
        <v>20560</v>
      </c>
      <c r="H5279">
        <v>45.677031200000002</v>
      </c>
      <c r="I5279">
        <v>-66.043476600000005</v>
      </c>
      <c r="J5279" s="1" t="str">
        <f t="shared" si="591"/>
        <v>Fluid (stream)</v>
      </c>
      <c r="K5279" s="1" t="str">
        <f t="shared" si="592"/>
        <v>Untreated Water</v>
      </c>
      <c r="L5279">
        <v>24</v>
      </c>
      <c r="M5279" t="s">
        <v>11445</v>
      </c>
      <c r="N5279">
        <v>439</v>
      </c>
      <c r="O5279">
        <v>0.9</v>
      </c>
      <c r="P5279">
        <v>160</v>
      </c>
      <c r="Q5279">
        <v>7.2</v>
      </c>
    </row>
    <row r="5280" spans="1:17" hidden="1" x14ac:dyDescent="0.3">
      <c r="A5280" t="s">
        <v>20561</v>
      </c>
      <c r="B5280" t="s">
        <v>20562</v>
      </c>
      <c r="C5280" s="1" t="str">
        <f t="shared" si="580"/>
        <v>21:0648</v>
      </c>
      <c r="D5280" s="1" t="str">
        <f t="shared" si="590"/>
        <v>21:0198</v>
      </c>
      <c r="E5280" t="s">
        <v>20563</v>
      </c>
      <c r="F5280" t="s">
        <v>20564</v>
      </c>
      <c r="H5280">
        <v>45.714703399999998</v>
      </c>
      <c r="I5280">
        <v>-66.015548199999998</v>
      </c>
      <c r="J5280" s="1" t="str">
        <f t="shared" si="591"/>
        <v>Fluid (stream)</v>
      </c>
      <c r="K5280" s="1" t="str">
        <f t="shared" si="592"/>
        <v>Untreated Water</v>
      </c>
      <c r="L5280">
        <v>24</v>
      </c>
      <c r="M5280" t="s">
        <v>11450</v>
      </c>
      <c r="N5280">
        <v>440</v>
      </c>
    </row>
    <row r="5281" spans="1:17" hidden="1" x14ac:dyDescent="0.3">
      <c r="A5281" t="s">
        <v>20565</v>
      </c>
      <c r="B5281" t="s">
        <v>20566</v>
      </c>
      <c r="C5281" s="1" t="str">
        <f t="shared" si="580"/>
        <v>21:0648</v>
      </c>
      <c r="D5281" s="1" t="str">
        <f t="shared" si="590"/>
        <v>21:0198</v>
      </c>
      <c r="E5281" t="s">
        <v>20567</v>
      </c>
      <c r="F5281" t="s">
        <v>20568</v>
      </c>
      <c r="H5281">
        <v>45.607762299999997</v>
      </c>
      <c r="I5281">
        <v>-66.076140600000002</v>
      </c>
      <c r="J5281" s="1" t="str">
        <f t="shared" si="591"/>
        <v>Fluid (stream)</v>
      </c>
      <c r="K5281" s="1" t="str">
        <f t="shared" si="592"/>
        <v>Untreated Water</v>
      </c>
      <c r="L5281">
        <v>24</v>
      </c>
      <c r="M5281" t="s">
        <v>11431</v>
      </c>
      <c r="N5281">
        <v>441</v>
      </c>
      <c r="O5281">
        <v>2.5000000000000001E-2</v>
      </c>
      <c r="P5281">
        <v>50</v>
      </c>
      <c r="Q5281">
        <v>6.2</v>
      </c>
    </row>
    <row r="5282" spans="1:17" hidden="1" x14ac:dyDescent="0.3">
      <c r="A5282" t="s">
        <v>20569</v>
      </c>
      <c r="B5282" t="s">
        <v>20570</v>
      </c>
      <c r="C5282" s="1" t="str">
        <f t="shared" si="580"/>
        <v>21:0648</v>
      </c>
      <c r="D5282" s="1" t="str">
        <f t="shared" si="590"/>
        <v>21:0198</v>
      </c>
      <c r="E5282" t="s">
        <v>20567</v>
      </c>
      <c r="F5282" t="s">
        <v>20571</v>
      </c>
      <c r="H5282">
        <v>45.607762299999997</v>
      </c>
      <c r="I5282">
        <v>-66.076140600000002</v>
      </c>
      <c r="J5282" s="1" t="str">
        <f t="shared" si="591"/>
        <v>Fluid (stream)</v>
      </c>
      <c r="K5282" s="1" t="str">
        <f t="shared" si="592"/>
        <v>Untreated Water</v>
      </c>
      <c r="L5282">
        <v>24</v>
      </c>
      <c r="M5282" t="s">
        <v>11435</v>
      </c>
      <c r="N5282">
        <v>442</v>
      </c>
      <c r="O5282">
        <v>2.5000000000000001E-2</v>
      </c>
      <c r="P5282">
        <v>50</v>
      </c>
      <c r="Q5282">
        <v>5.9</v>
      </c>
    </row>
    <row r="5283" spans="1:17" hidden="1" x14ac:dyDescent="0.3">
      <c r="A5283" t="s">
        <v>20572</v>
      </c>
      <c r="B5283" t="s">
        <v>20573</v>
      </c>
      <c r="C5283" s="1" t="str">
        <f t="shared" si="580"/>
        <v>21:0648</v>
      </c>
      <c r="D5283" s="1" t="str">
        <f t="shared" si="590"/>
        <v>21:0198</v>
      </c>
      <c r="E5283" t="s">
        <v>20574</v>
      </c>
      <c r="F5283" t="s">
        <v>20575</v>
      </c>
      <c r="H5283">
        <v>45.604023400000003</v>
      </c>
      <c r="I5283">
        <v>-66.073898400000004</v>
      </c>
      <c r="J5283" s="1" t="str">
        <f t="shared" si="591"/>
        <v>Fluid (stream)</v>
      </c>
      <c r="K5283" s="1" t="str">
        <f t="shared" si="592"/>
        <v>Untreated Water</v>
      </c>
      <c r="L5283">
        <v>24</v>
      </c>
      <c r="M5283" t="s">
        <v>11460</v>
      </c>
      <c r="N5283">
        <v>443</v>
      </c>
      <c r="O5283">
        <v>0.23</v>
      </c>
      <c r="P5283">
        <v>60</v>
      </c>
      <c r="Q5283">
        <v>5.5</v>
      </c>
    </row>
    <row r="5284" spans="1:17" hidden="1" x14ac:dyDescent="0.3">
      <c r="A5284" t="s">
        <v>20576</v>
      </c>
      <c r="B5284" t="s">
        <v>20577</v>
      </c>
      <c r="C5284" s="1" t="str">
        <f t="shared" si="580"/>
        <v>21:0648</v>
      </c>
      <c r="D5284" s="1" t="str">
        <f t="shared" si="590"/>
        <v>21:0198</v>
      </c>
      <c r="E5284" t="s">
        <v>20578</v>
      </c>
      <c r="F5284" t="s">
        <v>20579</v>
      </c>
      <c r="H5284">
        <v>45.4060633</v>
      </c>
      <c r="I5284">
        <v>-66.391002900000004</v>
      </c>
      <c r="J5284" s="1" t="str">
        <f t="shared" si="591"/>
        <v>Fluid (stream)</v>
      </c>
      <c r="K5284" s="1" t="str">
        <f t="shared" si="592"/>
        <v>Untreated Water</v>
      </c>
      <c r="L5284">
        <v>24</v>
      </c>
      <c r="M5284" t="s">
        <v>11465</v>
      </c>
      <c r="N5284">
        <v>444</v>
      </c>
    </row>
    <row r="5285" spans="1:17" hidden="1" x14ac:dyDescent="0.3">
      <c r="A5285" t="s">
        <v>20580</v>
      </c>
      <c r="B5285" t="s">
        <v>20581</v>
      </c>
      <c r="C5285" s="1" t="str">
        <f t="shared" si="580"/>
        <v>21:0648</v>
      </c>
      <c r="D5285" s="1" t="str">
        <f t="shared" si="590"/>
        <v>21:0198</v>
      </c>
      <c r="E5285" t="s">
        <v>20582</v>
      </c>
      <c r="F5285" t="s">
        <v>20583</v>
      </c>
      <c r="H5285">
        <v>45.3945808</v>
      </c>
      <c r="I5285">
        <v>-66.387609499999996</v>
      </c>
      <c r="J5285" s="1" t="str">
        <f t="shared" si="591"/>
        <v>Fluid (stream)</v>
      </c>
      <c r="K5285" s="1" t="str">
        <f t="shared" si="592"/>
        <v>Untreated Water</v>
      </c>
      <c r="L5285">
        <v>24</v>
      </c>
      <c r="M5285" t="s">
        <v>11470</v>
      </c>
      <c r="N5285">
        <v>445</v>
      </c>
    </row>
    <row r="5286" spans="1:17" hidden="1" x14ac:dyDescent="0.3">
      <c r="A5286" t="s">
        <v>20584</v>
      </c>
      <c r="B5286" t="s">
        <v>20585</v>
      </c>
      <c r="C5286" s="1" t="str">
        <f t="shared" si="580"/>
        <v>21:0648</v>
      </c>
      <c r="D5286" s="1" t="str">
        <f t="shared" si="590"/>
        <v>21:0198</v>
      </c>
      <c r="E5286" t="s">
        <v>20586</v>
      </c>
      <c r="F5286" t="s">
        <v>20587</v>
      </c>
      <c r="H5286">
        <v>45.393099900000003</v>
      </c>
      <c r="I5286">
        <v>-66.388584800000004</v>
      </c>
      <c r="J5286" s="1" t="str">
        <f t="shared" si="591"/>
        <v>Fluid (stream)</v>
      </c>
      <c r="K5286" s="1" t="str">
        <f t="shared" si="592"/>
        <v>Untreated Water</v>
      </c>
      <c r="L5286">
        <v>24</v>
      </c>
      <c r="M5286" t="s">
        <v>11475</v>
      </c>
      <c r="N5286">
        <v>446</v>
      </c>
      <c r="O5286">
        <v>2.5000000000000001E-2</v>
      </c>
      <c r="P5286">
        <v>130</v>
      </c>
      <c r="Q5286">
        <v>4.8</v>
      </c>
    </row>
    <row r="5287" spans="1:17" hidden="1" x14ac:dyDescent="0.3">
      <c r="A5287" t="s">
        <v>20588</v>
      </c>
      <c r="B5287" t="s">
        <v>20589</v>
      </c>
      <c r="C5287" s="1" t="str">
        <f t="shared" si="580"/>
        <v>21:0648</v>
      </c>
      <c r="D5287" s="1" t="str">
        <f t="shared" si="590"/>
        <v>21:0198</v>
      </c>
      <c r="E5287" t="s">
        <v>20590</v>
      </c>
      <c r="F5287" t="s">
        <v>20591</v>
      </c>
      <c r="H5287">
        <v>45.382984399999998</v>
      </c>
      <c r="I5287">
        <v>-66.387109300000006</v>
      </c>
      <c r="J5287" s="1" t="str">
        <f t="shared" si="591"/>
        <v>Fluid (stream)</v>
      </c>
      <c r="K5287" s="1" t="str">
        <f t="shared" si="592"/>
        <v>Untreated Water</v>
      </c>
      <c r="L5287">
        <v>24</v>
      </c>
      <c r="M5287" t="s">
        <v>11480</v>
      </c>
      <c r="N5287">
        <v>447</v>
      </c>
      <c r="O5287">
        <v>2.5000000000000001E-2</v>
      </c>
      <c r="P5287">
        <v>160</v>
      </c>
      <c r="Q5287">
        <v>4.8</v>
      </c>
    </row>
    <row r="5288" spans="1:17" hidden="1" x14ac:dyDescent="0.3">
      <c r="A5288" t="s">
        <v>20592</v>
      </c>
      <c r="B5288" t="s">
        <v>20593</v>
      </c>
      <c r="C5288" s="1" t="str">
        <f t="shared" si="580"/>
        <v>21:0648</v>
      </c>
      <c r="D5288" s="1" t="str">
        <f t="shared" si="590"/>
        <v>21:0198</v>
      </c>
      <c r="E5288" t="s">
        <v>20594</v>
      </c>
      <c r="F5288" t="s">
        <v>20595</v>
      </c>
      <c r="H5288">
        <v>45.409337700000002</v>
      </c>
      <c r="I5288">
        <v>-66.356463300000001</v>
      </c>
      <c r="J5288" s="1" t="str">
        <f t="shared" si="591"/>
        <v>Fluid (stream)</v>
      </c>
      <c r="K5288" s="1" t="str">
        <f t="shared" si="592"/>
        <v>Untreated Water</v>
      </c>
      <c r="L5288">
        <v>24</v>
      </c>
      <c r="M5288" t="s">
        <v>12548</v>
      </c>
      <c r="N5288">
        <v>448</v>
      </c>
      <c r="O5288">
        <v>0.08</v>
      </c>
      <c r="P5288">
        <v>180</v>
      </c>
      <c r="Q5288">
        <v>5</v>
      </c>
    </row>
    <row r="5289" spans="1:17" hidden="1" x14ac:dyDescent="0.3">
      <c r="A5289" t="s">
        <v>20596</v>
      </c>
      <c r="B5289" t="s">
        <v>20597</v>
      </c>
      <c r="C5289" s="1" t="str">
        <f t="shared" ref="C5289:C5352" si="593">HYPERLINK("http://geochem.nrcan.gc.ca/cdogs/content/bdl/bdl210648_e.htm", "21:0648")</f>
        <v>21:0648</v>
      </c>
      <c r="D5289" s="1" t="str">
        <f t="shared" si="590"/>
        <v>21:0198</v>
      </c>
      <c r="E5289" t="s">
        <v>20598</v>
      </c>
      <c r="F5289" t="s">
        <v>20599</v>
      </c>
      <c r="H5289">
        <v>45.410460700000002</v>
      </c>
      <c r="I5289">
        <v>-66.356755899999996</v>
      </c>
      <c r="J5289" s="1" t="str">
        <f t="shared" si="591"/>
        <v>Fluid (stream)</v>
      </c>
      <c r="K5289" s="1" t="str">
        <f t="shared" si="592"/>
        <v>Untreated Water</v>
      </c>
      <c r="L5289">
        <v>25</v>
      </c>
      <c r="M5289" t="s">
        <v>11392</v>
      </c>
      <c r="N5289">
        <v>449</v>
      </c>
      <c r="O5289">
        <v>0.08</v>
      </c>
      <c r="P5289">
        <v>190</v>
      </c>
      <c r="Q5289">
        <v>5.2</v>
      </c>
    </row>
    <row r="5290" spans="1:17" hidden="1" x14ac:dyDescent="0.3">
      <c r="A5290" t="s">
        <v>20600</v>
      </c>
      <c r="B5290" t="s">
        <v>20601</v>
      </c>
      <c r="C5290" s="1" t="str">
        <f t="shared" si="593"/>
        <v>21:0648</v>
      </c>
      <c r="D5290" s="1" t="str">
        <f t="shared" si="590"/>
        <v>21:0198</v>
      </c>
      <c r="E5290" t="s">
        <v>20602</v>
      </c>
      <c r="F5290" t="s">
        <v>20603</v>
      </c>
      <c r="H5290">
        <v>45.401450599999997</v>
      </c>
      <c r="I5290">
        <v>-66.333154699999994</v>
      </c>
      <c r="J5290" s="1" t="str">
        <f t="shared" si="591"/>
        <v>Fluid (stream)</v>
      </c>
      <c r="K5290" s="1" t="str">
        <f t="shared" si="592"/>
        <v>Untreated Water</v>
      </c>
      <c r="L5290">
        <v>25</v>
      </c>
      <c r="M5290" t="s">
        <v>11397</v>
      </c>
      <c r="N5290">
        <v>450</v>
      </c>
      <c r="O5290">
        <v>2.5000000000000001E-2</v>
      </c>
      <c r="P5290">
        <v>310</v>
      </c>
      <c r="Q5290">
        <v>6.1</v>
      </c>
    </row>
    <row r="5291" spans="1:17" hidden="1" x14ac:dyDescent="0.3">
      <c r="A5291" t="s">
        <v>20604</v>
      </c>
      <c r="B5291" t="s">
        <v>20605</v>
      </c>
      <c r="C5291" s="1" t="str">
        <f t="shared" si="593"/>
        <v>21:0648</v>
      </c>
      <c r="D5291" s="1" t="str">
        <f t="shared" si="590"/>
        <v>21:0198</v>
      </c>
      <c r="E5291" t="s">
        <v>20606</v>
      </c>
      <c r="F5291" t="s">
        <v>20607</v>
      </c>
      <c r="H5291">
        <v>45.502630600000003</v>
      </c>
      <c r="I5291">
        <v>-66.120528300000004</v>
      </c>
      <c r="J5291" s="1" t="str">
        <f t="shared" si="591"/>
        <v>Fluid (stream)</v>
      </c>
      <c r="K5291" s="1" t="str">
        <f t="shared" si="592"/>
        <v>Untreated Water</v>
      </c>
      <c r="L5291">
        <v>25</v>
      </c>
      <c r="M5291" t="s">
        <v>11402</v>
      </c>
      <c r="N5291">
        <v>451</v>
      </c>
    </row>
    <row r="5292" spans="1:17" hidden="1" x14ac:dyDescent="0.3">
      <c r="A5292" t="s">
        <v>20608</v>
      </c>
      <c r="B5292" t="s">
        <v>20609</v>
      </c>
      <c r="C5292" s="1" t="str">
        <f t="shared" si="593"/>
        <v>21:0648</v>
      </c>
      <c r="D5292" s="1" t="str">
        <f t="shared" si="590"/>
        <v>21:0198</v>
      </c>
      <c r="E5292" t="s">
        <v>20610</v>
      </c>
      <c r="F5292" t="s">
        <v>20611</v>
      </c>
      <c r="H5292">
        <v>45.507440500000001</v>
      </c>
      <c r="I5292">
        <v>-66.137129700000003</v>
      </c>
      <c r="J5292" s="1" t="str">
        <f t="shared" si="591"/>
        <v>Fluid (stream)</v>
      </c>
      <c r="K5292" s="1" t="str">
        <f t="shared" si="592"/>
        <v>Untreated Water</v>
      </c>
      <c r="L5292">
        <v>25</v>
      </c>
      <c r="M5292" t="s">
        <v>11411</v>
      </c>
      <c r="N5292">
        <v>452</v>
      </c>
      <c r="O5292">
        <v>2.5000000000000001E-2</v>
      </c>
      <c r="P5292">
        <v>80</v>
      </c>
      <c r="Q5292">
        <v>6.4</v>
      </c>
    </row>
    <row r="5293" spans="1:17" hidden="1" x14ac:dyDescent="0.3">
      <c r="A5293" t="s">
        <v>20612</v>
      </c>
      <c r="B5293" t="s">
        <v>20613</v>
      </c>
      <c r="C5293" s="1" t="str">
        <f t="shared" si="593"/>
        <v>21:0648</v>
      </c>
      <c r="D5293" s="1" t="str">
        <f t="shared" si="590"/>
        <v>21:0198</v>
      </c>
      <c r="E5293" t="s">
        <v>20614</v>
      </c>
      <c r="F5293" t="s">
        <v>20615</v>
      </c>
      <c r="H5293">
        <v>45.511406399999998</v>
      </c>
      <c r="I5293">
        <v>-66.146696800000001</v>
      </c>
      <c r="J5293" s="1" t="str">
        <f t="shared" si="591"/>
        <v>Fluid (stream)</v>
      </c>
      <c r="K5293" s="1" t="str">
        <f t="shared" si="592"/>
        <v>Untreated Water</v>
      </c>
      <c r="L5293">
        <v>25</v>
      </c>
      <c r="M5293" t="s">
        <v>11416</v>
      </c>
      <c r="N5293">
        <v>453</v>
      </c>
      <c r="O5293">
        <v>2.5000000000000001E-2</v>
      </c>
      <c r="P5293">
        <v>50</v>
      </c>
      <c r="Q5293">
        <v>7</v>
      </c>
    </row>
    <row r="5294" spans="1:17" hidden="1" x14ac:dyDescent="0.3">
      <c r="A5294" t="s">
        <v>20616</v>
      </c>
      <c r="B5294" t="s">
        <v>20617</v>
      </c>
      <c r="C5294" s="1" t="str">
        <f t="shared" si="593"/>
        <v>21:0648</v>
      </c>
      <c r="D5294" s="1" t="str">
        <f t="shared" si="590"/>
        <v>21:0198</v>
      </c>
      <c r="E5294" t="s">
        <v>20618</v>
      </c>
      <c r="F5294" t="s">
        <v>20619</v>
      </c>
      <c r="H5294">
        <v>45.509343100000002</v>
      </c>
      <c r="I5294">
        <v>-66.1617921</v>
      </c>
      <c r="J5294" s="1" t="str">
        <f t="shared" si="591"/>
        <v>Fluid (stream)</v>
      </c>
      <c r="K5294" s="1" t="str">
        <f t="shared" si="592"/>
        <v>Untreated Water</v>
      </c>
      <c r="L5294">
        <v>25</v>
      </c>
      <c r="M5294" t="s">
        <v>11421</v>
      </c>
      <c r="N5294">
        <v>454</v>
      </c>
      <c r="O5294">
        <v>2.5000000000000001E-2</v>
      </c>
      <c r="P5294">
        <v>50</v>
      </c>
      <c r="Q5294">
        <v>6.5</v>
      </c>
    </row>
    <row r="5295" spans="1:17" hidden="1" x14ac:dyDescent="0.3">
      <c r="A5295" t="s">
        <v>20620</v>
      </c>
      <c r="B5295" t="s">
        <v>20621</v>
      </c>
      <c r="C5295" s="1" t="str">
        <f t="shared" si="593"/>
        <v>21:0648</v>
      </c>
      <c r="D5295" s="1" t="str">
        <f t="shared" si="590"/>
        <v>21:0198</v>
      </c>
      <c r="E5295" t="s">
        <v>20622</v>
      </c>
      <c r="F5295" t="s">
        <v>20623</v>
      </c>
      <c r="H5295">
        <v>45.508024900000002</v>
      </c>
      <c r="I5295">
        <v>-66.174698300000003</v>
      </c>
      <c r="J5295" s="1" t="str">
        <f t="shared" si="591"/>
        <v>Fluid (stream)</v>
      </c>
      <c r="K5295" s="1" t="str">
        <f t="shared" si="592"/>
        <v>Untreated Water</v>
      </c>
      <c r="L5295">
        <v>25</v>
      </c>
      <c r="M5295" t="s">
        <v>11431</v>
      </c>
      <c r="N5295">
        <v>455</v>
      </c>
      <c r="O5295">
        <v>2.5000000000000001E-2</v>
      </c>
      <c r="P5295">
        <v>70</v>
      </c>
      <c r="Q5295">
        <v>5.6</v>
      </c>
    </row>
    <row r="5296" spans="1:17" hidden="1" x14ac:dyDescent="0.3">
      <c r="A5296" t="s">
        <v>20624</v>
      </c>
      <c r="B5296" t="s">
        <v>20625</v>
      </c>
      <c r="C5296" s="1" t="str">
        <f t="shared" si="593"/>
        <v>21:0648</v>
      </c>
      <c r="D5296" s="1" t="str">
        <f t="shared" si="590"/>
        <v>21:0198</v>
      </c>
      <c r="E5296" t="s">
        <v>20622</v>
      </c>
      <c r="F5296" t="s">
        <v>20626</v>
      </c>
      <c r="H5296">
        <v>45.508024900000002</v>
      </c>
      <c r="I5296">
        <v>-66.174698300000003</v>
      </c>
      <c r="J5296" s="1" t="str">
        <f t="shared" si="591"/>
        <v>Fluid (stream)</v>
      </c>
      <c r="K5296" s="1" t="str">
        <f t="shared" si="592"/>
        <v>Untreated Water</v>
      </c>
      <c r="L5296">
        <v>25</v>
      </c>
      <c r="M5296" t="s">
        <v>11435</v>
      </c>
      <c r="N5296">
        <v>456</v>
      </c>
      <c r="O5296">
        <v>2.5000000000000001E-2</v>
      </c>
      <c r="P5296">
        <v>70</v>
      </c>
      <c r="Q5296">
        <v>5.6</v>
      </c>
    </row>
    <row r="5297" spans="1:17" hidden="1" x14ac:dyDescent="0.3">
      <c r="A5297" t="s">
        <v>20627</v>
      </c>
      <c r="B5297" t="s">
        <v>20628</v>
      </c>
      <c r="C5297" s="1" t="str">
        <f t="shared" si="593"/>
        <v>21:0648</v>
      </c>
      <c r="D5297" s="1" t="str">
        <f t="shared" si="590"/>
        <v>21:0198</v>
      </c>
      <c r="E5297" t="s">
        <v>20629</v>
      </c>
      <c r="F5297" t="s">
        <v>20630</v>
      </c>
      <c r="H5297">
        <v>45.508912600000002</v>
      </c>
      <c r="I5297">
        <v>-66.172016799999994</v>
      </c>
      <c r="J5297" s="1" t="str">
        <f t="shared" si="591"/>
        <v>Fluid (stream)</v>
      </c>
      <c r="K5297" s="1" t="str">
        <f t="shared" si="592"/>
        <v>Untreated Water</v>
      </c>
      <c r="L5297">
        <v>25</v>
      </c>
      <c r="M5297" t="s">
        <v>11426</v>
      </c>
      <c r="N5297">
        <v>457</v>
      </c>
      <c r="O5297">
        <v>2.5000000000000001E-2</v>
      </c>
      <c r="P5297">
        <v>40</v>
      </c>
      <c r="Q5297">
        <v>6.1</v>
      </c>
    </row>
    <row r="5298" spans="1:17" hidden="1" x14ac:dyDescent="0.3">
      <c r="A5298" t="s">
        <v>20631</v>
      </c>
      <c r="B5298" t="s">
        <v>20632</v>
      </c>
      <c r="C5298" s="1" t="str">
        <f t="shared" si="593"/>
        <v>21:0648</v>
      </c>
      <c r="D5298" s="1" t="str">
        <f t="shared" si="590"/>
        <v>21:0198</v>
      </c>
      <c r="E5298" t="s">
        <v>20633</v>
      </c>
      <c r="F5298" t="s">
        <v>20634</v>
      </c>
      <c r="H5298">
        <v>45.518062899999997</v>
      </c>
      <c r="I5298">
        <v>-66.121763999999999</v>
      </c>
      <c r="J5298" s="1" t="str">
        <f t="shared" si="591"/>
        <v>Fluid (stream)</v>
      </c>
      <c r="K5298" s="1" t="str">
        <f t="shared" si="592"/>
        <v>Untreated Water</v>
      </c>
      <c r="L5298">
        <v>25</v>
      </c>
      <c r="M5298" t="s">
        <v>11440</v>
      </c>
      <c r="N5298">
        <v>458</v>
      </c>
      <c r="O5298">
        <v>0.26</v>
      </c>
      <c r="P5298">
        <v>100</v>
      </c>
      <c r="Q5298">
        <v>6.6</v>
      </c>
    </row>
    <row r="5299" spans="1:17" hidden="1" x14ac:dyDescent="0.3">
      <c r="A5299" t="s">
        <v>20635</v>
      </c>
      <c r="B5299" t="s">
        <v>20636</v>
      </c>
      <c r="C5299" s="1" t="str">
        <f t="shared" si="593"/>
        <v>21:0648</v>
      </c>
      <c r="D5299" s="1" t="str">
        <f t="shared" si="590"/>
        <v>21:0198</v>
      </c>
      <c r="E5299" t="s">
        <v>20637</v>
      </c>
      <c r="F5299" t="s">
        <v>20638</v>
      </c>
      <c r="H5299">
        <v>45.514816699999997</v>
      </c>
      <c r="I5299">
        <v>-66.098410099999995</v>
      </c>
      <c r="J5299" s="1" t="str">
        <f t="shared" si="591"/>
        <v>Fluid (stream)</v>
      </c>
      <c r="K5299" s="1" t="str">
        <f t="shared" si="592"/>
        <v>Untreated Water</v>
      </c>
      <c r="L5299">
        <v>25</v>
      </c>
      <c r="M5299" t="s">
        <v>11445</v>
      </c>
      <c r="N5299">
        <v>459</v>
      </c>
      <c r="O5299">
        <v>2.5000000000000001E-2</v>
      </c>
      <c r="P5299">
        <v>50</v>
      </c>
      <c r="Q5299">
        <v>6.6</v>
      </c>
    </row>
    <row r="5300" spans="1:17" hidden="1" x14ac:dyDescent="0.3">
      <c r="A5300" t="s">
        <v>20639</v>
      </c>
      <c r="B5300" t="s">
        <v>20640</v>
      </c>
      <c r="C5300" s="1" t="str">
        <f t="shared" si="593"/>
        <v>21:0648</v>
      </c>
      <c r="D5300" s="1" t="str">
        <f>HYPERLINK("http://geochem.nrcan.gc.ca/cdogs/content/svy/svy_e.htm", "")</f>
        <v/>
      </c>
      <c r="G5300" s="1" t="str">
        <f>HYPERLINK("http://geochem.nrcan.gc.ca/cdogs/content/cr_/cr_00082_e.htm", "82")</f>
        <v>82</v>
      </c>
      <c r="J5300" t="s">
        <v>11453</v>
      </c>
      <c r="K5300" t="s">
        <v>11454</v>
      </c>
      <c r="L5300">
        <v>25</v>
      </c>
      <c r="M5300" t="s">
        <v>11455</v>
      </c>
      <c r="N5300">
        <v>460</v>
      </c>
      <c r="O5300">
        <v>1.21</v>
      </c>
      <c r="P5300">
        <v>420</v>
      </c>
      <c r="Q5300">
        <v>7.6</v>
      </c>
    </row>
    <row r="5301" spans="1:17" hidden="1" x14ac:dyDescent="0.3">
      <c r="A5301" t="s">
        <v>20641</v>
      </c>
      <c r="B5301" t="s">
        <v>20642</v>
      </c>
      <c r="C5301" s="1" t="str">
        <f t="shared" si="593"/>
        <v>21:0648</v>
      </c>
      <c r="D5301" s="1" t="str">
        <f t="shared" ref="D5301:D5309" si="594">HYPERLINK("http://geochem.nrcan.gc.ca/cdogs/content/svy/svy210198_e.htm", "21:0198")</f>
        <v>21:0198</v>
      </c>
      <c r="E5301" t="s">
        <v>20643</v>
      </c>
      <c r="F5301" t="s">
        <v>20644</v>
      </c>
      <c r="H5301">
        <v>45.5324563</v>
      </c>
      <c r="I5301">
        <v>-66.105750700000002</v>
      </c>
      <c r="J5301" s="1" t="str">
        <f t="shared" ref="J5301:J5309" si="595">HYPERLINK("http://geochem.nrcan.gc.ca/cdogs/content/kwd/kwd020018_e.htm", "Fluid (stream)")</f>
        <v>Fluid (stream)</v>
      </c>
      <c r="K5301" s="1" t="str">
        <f t="shared" ref="K5301:K5309" si="596">HYPERLINK("http://geochem.nrcan.gc.ca/cdogs/content/kwd/kwd080007_e.htm", "Untreated Water")</f>
        <v>Untreated Water</v>
      </c>
      <c r="L5301">
        <v>25</v>
      </c>
      <c r="M5301" t="s">
        <v>11450</v>
      </c>
      <c r="N5301">
        <v>461</v>
      </c>
      <c r="O5301">
        <v>2.5000000000000001E-2</v>
      </c>
      <c r="P5301">
        <v>60</v>
      </c>
      <c r="Q5301">
        <v>6.8</v>
      </c>
    </row>
    <row r="5302" spans="1:17" hidden="1" x14ac:dyDescent="0.3">
      <c r="A5302" t="s">
        <v>20645</v>
      </c>
      <c r="B5302" t="s">
        <v>20646</v>
      </c>
      <c r="C5302" s="1" t="str">
        <f t="shared" si="593"/>
        <v>21:0648</v>
      </c>
      <c r="D5302" s="1" t="str">
        <f t="shared" si="594"/>
        <v>21:0198</v>
      </c>
      <c r="E5302" t="s">
        <v>20647</v>
      </c>
      <c r="F5302" t="s">
        <v>20648</v>
      </c>
      <c r="H5302">
        <v>45.5395343</v>
      </c>
      <c r="I5302">
        <v>-66.111561199999997</v>
      </c>
      <c r="J5302" s="1" t="str">
        <f t="shared" si="595"/>
        <v>Fluid (stream)</v>
      </c>
      <c r="K5302" s="1" t="str">
        <f t="shared" si="596"/>
        <v>Untreated Water</v>
      </c>
      <c r="L5302">
        <v>25</v>
      </c>
      <c r="M5302" t="s">
        <v>11460</v>
      </c>
      <c r="N5302">
        <v>462</v>
      </c>
      <c r="O5302">
        <v>2.5000000000000001E-2</v>
      </c>
      <c r="P5302">
        <v>50</v>
      </c>
      <c r="Q5302">
        <v>6.6</v>
      </c>
    </row>
    <row r="5303" spans="1:17" hidden="1" x14ac:dyDescent="0.3">
      <c r="A5303" t="s">
        <v>20649</v>
      </c>
      <c r="B5303" t="s">
        <v>20650</v>
      </c>
      <c r="C5303" s="1" t="str">
        <f t="shared" si="593"/>
        <v>21:0648</v>
      </c>
      <c r="D5303" s="1" t="str">
        <f t="shared" si="594"/>
        <v>21:0198</v>
      </c>
      <c r="E5303" t="s">
        <v>20651</v>
      </c>
      <c r="F5303" t="s">
        <v>20652</v>
      </c>
      <c r="H5303">
        <v>45.5312354</v>
      </c>
      <c r="I5303">
        <v>-66.108720500000004</v>
      </c>
      <c r="J5303" s="1" t="str">
        <f t="shared" si="595"/>
        <v>Fluid (stream)</v>
      </c>
      <c r="K5303" s="1" t="str">
        <f t="shared" si="596"/>
        <v>Untreated Water</v>
      </c>
      <c r="L5303">
        <v>25</v>
      </c>
      <c r="M5303" t="s">
        <v>11465</v>
      </c>
      <c r="N5303">
        <v>463</v>
      </c>
      <c r="O5303">
        <v>2.5000000000000001E-2</v>
      </c>
      <c r="P5303">
        <v>50</v>
      </c>
      <c r="Q5303">
        <v>6.5</v>
      </c>
    </row>
    <row r="5304" spans="1:17" hidden="1" x14ac:dyDescent="0.3">
      <c r="A5304" t="s">
        <v>20653</v>
      </c>
      <c r="B5304" t="s">
        <v>20654</v>
      </c>
      <c r="C5304" s="1" t="str">
        <f t="shared" si="593"/>
        <v>21:0648</v>
      </c>
      <c r="D5304" s="1" t="str">
        <f t="shared" si="594"/>
        <v>21:0198</v>
      </c>
      <c r="E5304" t="s">
        <v>20655</v>
      </c>
      <c r="F5304" t="s">
        <v>20656</v>
      </c>
      <c r="H5304">
        <v>45.522694899999998</v>
      </c>
      <c r="I5304">
        <v>-66.086467799999994</v>
      </c>
      <c r="J5304" s="1" t="str">
        <f t="shared" si="595"/>
        <v>Fluid (stream)</v>
      </c>
      <c r="K5304" s="1" t="str">
        <f t="shared" si="596"/>
        <v>Untreated Water</v>
      </c>
      <c r="L5304">
        <v>25</v>
      </c>
      <c r="M5304" t="s">
        <v>11470</v>
      </c>
      <c r="N5304">
        <v>464</v>
      </c>
      <c r="O5304">
        <v>2.5000000000000001E-2</v>
      </c>
      <c r="P5304">
        <v>50</v>
      </c>
      <c r="Q5304">
        <v>6.4</v>
      </c>
    </row>
    <row r="5305" spans="1:17" hidden="1" x14ac:dyDescent="0.3">
      <c r="A5305" t="s">
        <v>20657</v>
      </c>
      <c r="B5305" t="s">
        <v>20658</v>
      </c>
      <c r="C5305" s="1" t="str">
        <f t="shared" si="593"/>
        <v>21:0648</v>
      </c>
      <c r="D5305" s="1" t="str">
        <f t="shared" si="594"/>
        <v>21:0198</v>
      </c>
      <c r="E5305" t="s">
        <v>20659</v>
      </c>
      <c r="F5305" t="s">
        <v>20660</v>
      </c>
      <c r="H5305">
        <v>45.353554899999999</v>
      </c>
      <c r="I5305">
        <v>-66.340168399999996</v>
      </c>
      <c r="J5305" s="1" t="str">
        <f t="shared" si="595"/>
        <v>Fluid (stream)</v>
      </c>
      <c r="K5305" s="1" t="str">
        <f t="shared" si="596"/>
        <v>Untreated Water</v>
      </c>
      <c r="L5305">
        <v>25</v>
      </c>
      <c r="M5305" t="s">
        <v>11475</v>
      </c>
      <c r="N5305">
        <v>465</v>
      </c>
    </row>
    <row r="5306" spans="1:17" hidden="1" x14ac:dyDescent="0.3">
      <c r="A5306" t="s">
        <v>20661</v>
      </c>
      <c r="B5306" t="s">
        <v>20662</v>
      </c>
      <c r="C5306" s="1" t="str">
        <f t="shared" si="593"/>
        <v>21:0648</v>
      </c>
      <c r="D5306" s="1" t="str">
        <f t="shared" si="594"/>
        <v>21:0198</v>
      </c>
      <c r="E5306" t="s">
        <v>20663</v>
      </c>
      <c r="F5306" t="s">
        <v>20664</v>
      </c>
      <c r="H5306">
        <v>45.351855899999997</v>
      </c>
      <c r="I5306">
        <v>-66.342201200000005</v>
      </c>
      <c r="J5306" s="1" t="str">
        <f t="shared" si="595"/>
        <v>Fluid (stream)</v>
      </c>
      <c r="K5306" s="1" t="str">
        <f t="shared" si="596"/>
        <v>Untreated Water</v>
      </c>
      <c r="L5306">
        <v>25</v>
      </c>
      <c r="M5306" t="s">
        <v>11480</v>
      </c>
      <c r="N5306">
        <v>466</v>
      </c>
    </row>
    <row r="5307" spans="1:17" hidden="1" x14ac:dyDescent="0.3">
      <c r="A5307" t="s">
        <v>20665</v>
      </c>
      <c r="B5307" t="s">
        <v>20666</v>
      </c>
      <c r="C5307" s="1" t="str">
        <f t="shared" si="593"/>
        <v>21:0648</v>
      </c>
      <c r="D5307" s="1" t="str">
        <f t="shared" si="594"/>
        <v>21:0198</v>
      </c>
      <c r="E5307" t="s">
        <v>20667</v>
      </c>
      <c r="F5307" t="s">
        <v>20668</v>
      </c>
      <c r="H5307">
        <v>45.350365699999998</v>
      </c>
      <c r="I5307">
        <v>-66.311990199999997</v>
      </c>
      <c r="J5307" s="1" t="str">
        <f t="shared" si="595"/>
        <v>Fluid (stream)</v>
      </c>
      <c r="K5307" s="1" t="str">
        <f t="shared" si="596"/>
        <v>Untreated Water</v>
      </c>
      <c r="L5307">
        <v>25</v>
      </c>
      <c r="M5307" t="s">
        <v>12548</v>
      </c>
      <c r="N5307">
        <v>467</v>
      </c>
      <c r="O5307">
        <v>1.17</v>
      </c>
      <c r="P5307">
        <v>210</v>
      </c>
      <c r="Q5307">
        <v>5.4</v>
      </c>
    </row>
    <row r="5308" spans="1:17" hidden="1" x14ac:dyDescent="0.3">
      <c r="A5308" t="s">
        <v>20669</v>
      </c>
      <c r="B5308" t="s">
        <v>20670</v>
      </c>
      <c r="C5308" s="1" t="str">
        <f t="shared" si="593"/>
        <v>21:0648</v>
      </c>
      <c r="D5308" s="1" t="str">
        <f t="shared" si="594"/>
        <v>21:0198</v>
      </c>
      <c r="E5308" t="s">
        <v>20671</v>
      </c>
      <c r="F5308" t="s">
        <v>20672</v>
      </c>
      <c r="H5308">
        <v>45.338389800000002</v>
      </c>
      <c r="I5308">
        <v>-66.311063899999994</v>
      </c>
      <c r="J5308" s="1" t="str">
        <f t="shared" si="595"/>
        <v>Fluid (stream)</v>
      </c>
      <c r="K5308" s="1" t="str">
        <f t="shared" si="596"/>
        <v>Untreated Water</v>
      </c>
      <c r="L5308">
        <v>26</v>
      </c>
      <c r="M5308" t="s">
        <v>11392</v>
      </c>
      <c r="N5308">
        <v>468</v>
      </c>
    </row>
    <row r="5309" spans="1:17" hidden="1" x14ac:dyDescent="0.3">
      <c r="A5309" t="s">
        <v>20673</v>
      </c>
      <c r="B5309" t="s">
        <v>20674</v>
      </c>
      <c r="C5309" s="1" t="str">
        <f t="shared" si="593"/>
        <v>21:0648</v>
      </c>
      <c r="D5309" s="1" t="str">
        <f t="shared" si="594"/>
        <v>21:0198</v>
      </c>
      <c r="E5309" t="s">
        <v>20675</v>
      </c>
      <c r="F5309" t="s">
        <v>20676</v>
      </c>
      <c r="H5309">
        <v>45.545577899999998</v>
      </c>
      <c r="I5309">
        <v>-66.080904399999994</v>
      </c>
      <c r="J5309" s="1" t="str">
        <f t="shared" si="595"/>
        <v>Fluid (stream)</v>
      </c>
      <c r="K5309" s="1" t="str">
        <f t="shared" si="596"/>
        <v>Untreated Water</v>
      </c>
      <c r="L5309">
        <v>26</v>
      </c>
      <c r="M5309" t="s">
        <v>11397</v>
      </c>
      <c r="N5309">
        <v>469</v>
      </c>
      <c r="O5309">
        <v>2.5000000000000001E-2</v>
      </c>
      <c r="P5309">
        <v>60</v>
      </c>
      <c r="Q5309">
        <v>6.2</v>
      </c>
    </row>
    <row r="5310" spans="1:17" hidden="1" x14ac:dyDescent="0.3">
      <c r="A5310" t="s">
        <v>20677</v>
      </c>
      <c r="B5310" t="s">
        <v>20678</v>
      </c>
      <c r="C5310" s="1" t="str">
        <f t="shared" si="593"/>
        <v>21:0648</v>
      </c>
      <c r="D5310" s="1" t="str">
        <f>HYPERLINK("http://geochem.nrcan.gc.ca/cdogs/content/svy/svy_e.htm", "")</f>
        <v/>
      </c>
      <c r="G5310" s="1" t="str">
        <f>HYPERLINK("http://geochem.nrcan.gc.ca/cdogs/content/cr_/cr_00081_e.htm", "81")</f>
        <v>81</v>
      </c>
      <c r="J5310" t="s">
        <v>11453</v>
      </c>
      <c r="K5310" t="s">
        <v>11454</v>
      </c>
      <c r="L5310">
        <v>26</v>
      </c>
      <c r="M5310" t="s">
        <v>11455</v>
      </c>
      <c r="N5310">
        <v>470</v>
      </c>
      <c r="O5310">
        <v>0.83</v>
      </c>
      <c r="P5310">
        <v>220</v>
      </c>
      <c r="Q5310">
        <v>8.1999999999999993</v>
      </c>
    </row>
    <row r="5311" spans="1:17" hidden="1" x14ac:dyDescent="0.3">
      <c r="A5311" t="s">
        <v>20679</v>
      </c>
      <c r="B5311" t="s">
        <v>20680</v>
      </c>
      <c r="C5311" s="1" t="str">
        <f t="shared" si="593"/>
        <v>21:0648</v>
      </c>
      <c r="D5311" s="1" t="str">
        <f t="shared" ref="D5311:D5332" si="597">HYPERLINK("http://geochem.nrcan.gc.ca/cdogs/content/svy/svy210198_e.htm", "21:0198")</f>
        <v>21:0198</v>
      </c>
      <c r="E5311" t="s">
        <v>20681</v>
      </c>
      <c r="F5311" t="s">
        <v>20682</v>
      </c>
      <c r="H5311">
        <v>45.536844899999998</v>
      </c>
      <c r="I5311">
        <v>-66.061875200000003</v>
      </c>
      <c r="J5311" s="1" t="str">
        <f t="shared" ref="J5311:J5332" si="598">HYPERLINK("http://geochem.nrcan.gc.ca/cdogs/content/kwd/kwd020018_e.htm", "Fluid (stream)")</f>
        <v>Fluid (stream)</v>
      </c>
      <c r="K5311" s="1" t="str">
        <f t="shared" ref="K5311:K5332" si="599">HYPERLINK("http://geochem.nrcan.gc.ca/cdogs/content/kwd/kwd080007_e.htm", "Untreated Water")</f>
        <v>Untreated Water</v>
      </c>
      <c r="L5311">
        <v>26</v>
      </c>
      <c r="M5311" t="s">
        <v>11402</v>
      </c>
      <c r="N5311">
        <v>471</v>
      </c>
      <c r="O5311">
        <v>2.5000000000000001E-2</v>
      </c>
      <c r="P5311">
        <v>60</v>
      </c>
      <c r="Q5311">
        <v>6.3</v>
      </c>
    </row>
    <row r="5312" spans="1:17" hidden="1" x14ac:dyDescent="0.3">
      <c r="A5312" t="s">
        <v>20683</v>
      </c>
      <c r="B5312" t="s">
        <v>20684</v>
      </c>
      <c r="C5312" s="1" t="str">
        <f t="shared" si="593"/>
        <v>21:0648</v>
      </c>
      <c r="D5312" s="1" t="str">
        <f t="shared" si="597"/>
        <v>21:0198</v>
      </c>
      <c r="E5312" t="s">
        <v>20685</v>
      </c>
      <c r="F5312" t="s">
        <v>20686</v>
      </c>
      <c r="H5312">
        <v>45.542774100000003</v>
      </c>
      <c r="I5312">
        <v>-66.054085400000005</v>
      </c>
      <c r="J5312" s="1" t="str">
        <f t="shared" si="598"/>
        <v>Fluid (stream)</v>
      </c>
      <c r="K5312" s="1" t="str">
        <f t="shared" si="599"/>
        <v>Untreated Water</v>
      </c>
      <c r="L5312">
        <v>26</v>
      </c>
      <c r="M5312" t="s">
        <v>11411</v>
      </c>
      <c r="N5312">
        <v>472</v>
      </c>
    </row>
    <row r="5313" spans="1:17" hidden="1" x14ac:dyDescent="0.3">
      <c r="A5313" t="s">
        <v>20687</v>
      </c>
      <c r="B5313" t="s">
        <v>20688</v>
      </c>
      <c r="C5313" s="1" t="str">
        <f t="shared" si="593"/>
        <v>21:0648</v>
      </c>
      <c r="D5313" s="1" t="str">
        <f t="shared" si="597"/>
        <v>21:0198</v>
      </c>
      <c r="E5313" t="s">
        <v>20689</v>
      </c>
      <c r="F5313" t="s">
        <v>20690</v>
      </c>
      <c r="H5313">
        <v>45.555279900000002</v>
      </c>
      <c r="I5313">
        <v>-66.042015899999996</v>
      </c>
      <c r="J5313" s="1" t="str">
        <f t="shared" si="598"/>
        <v>Fluid (stream)</v>
      </c>
      <c r="K5313" s="1" t="str">
        <f t="shared" si="599"/>
        <v>Untreated Water</v>
      </c>
      <c r="L5313">
        <v>26</v>
      </c>
      <c r="M5313" t="s">
        <v>11416</v>
      </c>
      <c r="N5313">
        <v>473</v>
      </c>
      <c r="O5313">
        <v>2.5000000000000001E-2</v>
      </c>
      <c r="P5313">
        <v>70</v>
      </c>
      <c r="Q5313">
        <v>6.4</v>
      </c>
    </row>
    <row r="5314" spans="1:17" hidden="1" x14ac:dyDescent="0.3">
      <c r="A5314" t="s">
        <v>20691</v>
      </c>
      <c r="B5314" t="s">
        <v>20692</v>
      </c>
      <c r="C5314" s="1" t="str">
        <f t="shared" si="593"/>
        <v>21:0648</v>
      </c>
      <c r="D5314" s="1" t="str">
        <f t="shared" si="597"/>
        <v>21:0198</v>
      </c>
      <c r="E5314" t="s">
        <v>20693</v>
      </c>
      <c r="F5314" t="s">
        <v>20694</v>
      </c>
      <c r="H5314">
        <v>45.250611499999998</v>
      </c>
      <c r="I5314">
        <v>-66.287329099999994</v>
      </c>
      <c r="J5314" s="1" t="str">
        <f t="shared" si="598"/>
        <v>Fluid (stream)</v>
      </c>
      <c r="K5314" s="1" t="str">
        <f t="shared" si="599"/>
        <v>Untreated Water</v>
      </c>
      <c r="L5314">
        <v>26</v>
      </c>
      <c r="M5314" t="s">
        <v>11431</v>
      </c>
      <c r="N5314">
        <v>474</v>
      </c>
      <c r="O5314">
        <v>2.5000000000000001E-2</v>
      </c>
      <c r="P5314">
        <v>50</v>
      </c>
      <c r="Q5314">
        <v>5.9</v>
      </c>
    </row>
    <row r="5315" spans="1:17" hidden="1" x14ac:dyDescent="0.3">
      <c r="A5315" t="s">
        <v>20695</v>
      </c>
      <c r="B5315" t="s">
        <v>20696</v>
      </c>
      <c r="C5315" s="1" t="str">
        <f t="shared" si="593"/>
        <v>21:0648</v>
      </c>
      <c r="D5315" s="1" t="str">
        <f t="shared" si="597"/>
        <v>21:0198</v>
      </c>
      <c r="E5315" t="s">
        <v>20693</v>
      </c>
      <c r="F5315" t="s">
        <v>20697</v>
      </c>
      <c r="H5315">
        <v>45.250611499999998</v>
      </c>
      <c r="I5315">
        <v>-66.287329099999994</v>
      </c>
      <c r="J5315" s="1" t="str">
        <f t="shared" si="598"/>
        <v>Fluid (stream)</v>
      </c>
      <c r="K5315" s="1" t="str">
        <f t="shared" si="599"/>
        <v>Untreated Water</v>
      </c>
      <c r="L5315">
        <v>26</v>
      </c>
      <c r="M5315" t="s">
        <v>11435</v>
      </c>
      <c r="N5315">
        <v>475</v>
      </c>
      <c r="O5315">
        <v>2.5000000000000001E-2</v>
      </c>
      <c r="P5315">
        <v>50</v>
      </c>
      <c r="Q5315">
        <v>5.9</v>
      </c>
    </row>
    <row r="5316" spans="1:17" hidden="1" x14ac:dyDescent="0.3">
      <c r="A5316" t="s">
        <v>20698</v>
      </c>
      <c r="B5316" t="s">
        <v>20699</v>
      </c>
      <c r="C5316" s="1" t="str">
        <f t="shared" si="593"/>
        <v>21:0648</v>
      </c>
      <c r="D5316" s="1" t="str">
        <f t="shared" si="597"/>
        <v>21:0198</v>
      </c>
      <c r="E5316" t="s">
        <v>20700</v>
      </c>
      <c r="F5316" t="s">
        <v>20701</v>
      </c>
      <c r="H5316">
        <v>45.290362100000003</v>
      </c>
      <c r="I5316">
        <v>-66.337017200000005</v>
      </c>
      <c r="J5316" s="1" t="str">
        <f t="shared" si="598"/>
        <v>Fluid (stream)</v>
      </c>
      <c r="K5316" s="1" t="str">
        <f t="shared" si="599"/>
        <v>Untreated Water</v>
      </c>
      <c r="L5316">
        <v>26</v>
      </c>
      <c r="M5316" t="s">
        <v>11421</v>
      </c>
      <c r="N5316">
        <v>476</v>
      </c>
      <c r="O5316">
        <v>2.5000000000000001E-2</v>
      </c>
      <c r="P5316">
        <v>50</v>
      </c>
      <c r="Q5316">
        <v>5.5</v>
      </c>
    </row>
    <row r="5317" spans="1:17" hidden="1" x14ac:dyDescent="0.3">
      <c r="A5317" t="s">
        <v>20702</v>
      </c>
      <c r="B5317" t="s">
        <v>20703</v>
      </c>
      <c r="C5317" s="1" t="str">
        <f t="shared" si="593"/>
        <v>21:0648</v>
      </c>
      <c r="D5317" s="1" t="str">
        <f t="shared" si="597"/>
        <v>21:0198</v>
      </c>
      <c r="E5317" t="s">
        <v>20704</v>
      </c>
      <c r="F5317" t="s">
        <v>20705</v>
      </c>
      <c r="H5317">
        <v>45.313222799999998</v>
      </c>
      <c r="I5317">
        <v>-66.334938100000002</v>
      </c>
      <c r="J5317" s="1" t="str">
        <f t="shared" si="598"/>
        <v>Fluid (stream)</v>
      </c>
      <c r="K5317" s="1" t="str">
        <f t="shared" si="599"/>
        <v>Untreated Water</v>
      </c>
      <c r="L5317">
        <v>26</v>
      </c>
      <c r="M5317" t="s">
        <v>11426</v>
      </c>
      <c r="N5317">
        <v>477</v>
      </c>
    </row>
    <row r="5318" spans="1:17" hidden="1" x14ac:dyDescent="0.3">
      <c r="A5318" t="s">
        <v>20706</v>
      </c>
      <c r="B5318" t="s">
        <v>20707</v>
      </c>
      <c r="C5318" s="1" t="str">
        <f t="shared" si="593"/>
        <v>21:0648</v>
      </c>
      <c r="D5318" s="1" t="str">
        <f t="shared" si="597"/>
        <v>21:0198</v>
      </c>
      <c r="E5318" t="s">
        <v>20708</v>
      </c>
      <c r="F5318" t="s">
        <v>20709</v>
      </c>
      <c r="H5318">
        <v>45.317948299999998</v>
      </c>
      <c r="I5318">
        <v>-66.330684700000006</v>
      </c>
      <c r="J5318" s="1" t="str">
        <f t="shared" si="598"/>
        <v>Fluid (stream)</v>
      </c>
      <c r="K5318" s="1" t="str">
        <f t="shared" si="599"/>
        <v>Untreated Water</v>
      </c>
      <c r="L5318">
        <v>26</v>
      </c>
      <c r="M5318" t="s">
        <v>11440</v>
      </c>
      <c r="N5318">
        <v>478</v>
      </c>
      <c r="O5318">
        <v>0.09</v>
      </c>
      <c r="P5318">
        <v>120</v>
      </c>
      <c r="Q5318">
        <v>5.8</v>
      </c>
    </row>
    <row r="5319" spans="1:17" hidden="1" x14ac:dyDescent="0.3">
      <c r="A5319" t="s">
        <v>20710</v>
      </c>
      <c r="B5319" t="s">
        <v>20711</v>
      </c>
      <c r="C5319" s="1" t="str">
        <f t="shared" si="593"/>
        <v>21:0648</v>
      </c>
      <c r="D5319" s="1" t="str">
        <f t="shared" si="597"/>
        <v>21:0198</v>
      </c>
      <c r="E5319" t="s">
        <v>20712</v>
      </c>
      <c r="F5319" t="s">
        <v>20713</v>
      </c>
      <c r="H5319">
        <v>45.303632</v>
      </c>
      <c r="I5319">
        <v>-66.318614499999995</v>
      </c>
      <c r="J5319" s="1" t="str">
        <f t="shared" si="598"/>
        <v>Fluid (stream)</v>
      </c>
      <c r="K5319" s="1" t="str">
        <f t="shared" si="599"/>
        <v>Untreated Water</v>
      </c>
      <c r="L5319">
        <v>26</v>
      </c>
      <c r="M5319" t="s">
        <v>11445</v>
      </c>
      <c r="N5319">
        <v>479</v>
      </c>
      <c r="O5319">
        <v>0.15</v>
      </c>
      <c r="P5319">
        <v>140</v>
      </c>
      <c r="Q5319">
        <v>5.4</v>
      </c>
    </row>
    <row r="5320" spans="1:17" hidden="1" x14ac:dyDescent="0.3">
      <c r="A5320" t="s">
        <v>20714</v>
      </c>
      <c r="B5320" t="s">
        <v>20715</v>
      </c>
      <c r="C5320" s="1" t="str">
        <f t="shared" si="593"/>
        <v>21:0648</v>
      </c>
      <c r="D5320" s="1" t="str">
        <f t="shared" si="597"/>
        <v>21:0198</v>
      </c>
      <c r="E5320" t="s">
        <v>20716</v>
      </c>
      <c r="F5320" t="s">
        <v>20717</v>
      </c>
      <c r="H5320">
        <v>45.322927800000002</v>
      </c>
      <c r="I5320">
        <v>-66.310035099999993</v>
      </c>
      <c r="J5320" s="1" t="str">
        <f t="shared" si="598"/>
        <v>Fluid (stream)</v>
      </c>
      <c r="K5320" s="1" t="str">
        <f t="shared" si="599"/>
        <v>Untreated Water</v>
      </c>
      <c r="L5320">
        <v>26</v>
      </c>
      <c r="M5320" t="s">
        <v>11450</v>
      </c>
      <c r="N5320">
        <v>480</v>
      </c>
      <c r="O5320">
        <v>2.5000000000000001E-2</v>
      </c>
      <c r="P5320">
        <v>60</v>
      </c>
      <c r="Q5320">
        <v>6.3</v>
      </c>
    </row>
    <row r="5321" spans="1:17" hidden="1" x14ac:dyDescent="0.3">
      <c r="A5321" t="s">
        <v>20718</v>
      </c>
      <c r="B5321" t="s">
        <v>20719</v>
      </c>
      <c r="C5321" s="1" t="str">
        <f t="shared" si="593"/>
        <v>21:0648</v>
      </c>
      <c r="D5321" s="1" t="str">
        <f t="shared" si="597"/>
        <v>21:0198</v>
      </c>
      <c r="E5321" t="s">
        <v>20720</v>
      </c>
      <c r="F5321" t="s">
        <v>20721</v>
      </c>
      <c r="H5321">
        <v>45.321254500000002</v>
      </c>
      <c r="I5321">
        <v>-66.295594199999996</v>
      </c>
      <c r="J5321" s="1" t="str">
        <f t="shared" si="598"/>
        <v>Fluid (stream)</v>
      </c>
      <c r="K5321" s="1" t="str">
        <f t="shared" si="599"/>
        <v>Untreated Water</v>
      </c>
      <c r="L5321">
        <v>26</v>
      </c>
      <c r="M5321" t="s">
        <v>11460</v>
      </c>
      <c r="N5321">
        <v>481</v>
      </c>
    </row>
    <row r="5322" spans="1:17" hidden="1" x14ac:dyDescent="0.3">
      <c r="A5322" t="s">
        <v>20722</v>
      </c>
      <c r="B5322" t="s">
        <v>20723</v>
      </c>
      <c r="C5322" s="1" t="str">
        <f t="shared" si="593"/>
        <v>21:0648</v>
      </c>
      <c r="D5322" s="1" t="str">
        <f t="shared" si="597"/>
        <v>21:0198</v>
      </c>
      <c r="E5322" t="s">
        <v>20724</v>
      </c>
      <c r="F5322" t="s">
        <v>20725</v>
      </c>
      <c r="H5322">
        <v>45.312619699999999</v>
      </c>
      <c r="I5322">
        <v>-66.297778500000007</v>
      </c>
      <c r="J5322" s="1" t="str">
        <f t="shared" si="598"/>
        <v>Fluid (stream)</v>
      </c>
      <c r="K5322" s="1" t="str">
        <f t="shared" si="599"/>
        <v>Untreated Water</v>
      </c>
      <c r="L5322">
        <v>26</v>
      </c>
      <c r="M5322" t="s">
        <v>11465</v>
      </c>
      <c r="N5322">
        <v>482</v>
      </c>
    </row>
    <row r="5323" spans="1:17" hidden="1" x14ac:dyDescent="0.3">
      <c r="A5323" t="s">
        <v>20726</v>
      </c>
      <c r="B5323" t="s">
        <v>20727</v>
      </c>
      <c r="C5323" s="1" t="str">
        <f t="shared" si="593"/>
        <v>21:0648</v>
      </c>
      <c r="D5323" s="1" t="str">
        <f t="shared" si="597"/>
        <v>21:0198</v>
      </c>
      <c r="E5323" t="s">
        <v>20728</v>
      </c>
      <c r="F5323" t="s">
        <v>20729</v>
      </c>
      <c r="H5323">
        <v>45.300862299999999</v>
      </c>
      <c r="I5323">
        <v>-66.307635700000006</v>
      </c>
      <c r="J5323" s="1" t="str">
        <f t="shared" si="598"/>
        <v>Fluid (stream)</v>
      </c>
      <c r="K5323" s="1" t="str">
        <f t="shared" si="599"/>
        <v>Untreated Water</v>
      </c>
      <c r="L5323">
        <v>26</v>
      </c>
      <c r="M5323" t="s">
        <v>11470</v>
      </c>
      <c r="N5323">
        <v>483</v>
      </c>
      <c r="O5323">
        <v>2.5000000000000001E-2</v>
      </c>
      <c r="P5323">
        <v>60</v>
      </c>
      <c r="Q5323">
        <v>5.7</v>
      </c>
    </row>
    <row r="5324" spans="1:17" hidden="1" x14ac:dyDescent="0.3">
      <c r="A5324" t="s">
        <v>20730</v>
      </c>
      <c r="B5324" t="s">
        <v>20731</v>
      </c>
      <c r="C5324" s="1" t="str">
        <f t="shared" si="593"/>
        <v>21:0648</v>
      </c>
      <c r="D5324" s="1" t="str">
        <f t="shared" si="597"/>
        <v>21:0198</v>
      </c>
      <c r="E5324" t="s">
        <v>20732</v>
      </c>
      <c r="F5324" t="s">
        <v>20733</v>
      </c>
      <c r="H5324">
        <v>45.394275299999997</v>
      </c>
      <c r="I5324">
        <v>-66.046291600000004</v>
      </c>
      <c r="J5324" s="1" t="str">
        <f t="shared" si="598"/>
        <v>Fluid (stream)</v>
      </c>
      <c r="K5324" s="1" t="str">
        <f t="shared" si="599"/>
        <v>Untreated Water</v>
      </c>
      <c r="L5324">
        <v>26</v>
      </c>
      <c r="M5324" t="s">
        <v>11475</v>
      </c>
      <c r="N5324">
        <v>484</v>
      </c>
    </row>
    <row r="5325" spans="1:17" hidden="1" x14ac:dyDescent="0.3">
      <c r="A5325" t="s">
        <v>20734</v>
      </c>
      <c r="B5325" t="s">
        <v>20735</v>
      </c>
      <c r="C5325" s="1" t="str">
        <f t="shared" si="593"/>
        <v>21:0648</v>
      </c>
      <c r="D5325" s="1" t="str">
        <f t="shared" si="597"/>
        <v>21:0198</v>
      </c>
      <c r="E5325" t="s">
        <v>20736</v>
      </c>
      <c r="F5325" t="s">
        <v>20737</v>
      </c>
      <c r="H5325">
        <v>45.396850800000003</v>
      </c>
      <c r="I5325">
        <v>-66.043895899999995</v>
      </c>
      <c r="J5325" s="1" t="str">
        <f t="shared" si="598"/>
        <v>Fluid (stream)</v>
      </c>
      <c r="K5325" s="1" t="str">
        <f t="shared" si="599"/>
        <v>Untreated Water</v>
      </c>
      <c r="L5325">
        <v>26</v>
      </c>
      <c r="M5325" t="s">
        <v>11480</v>
      </c>
      <c r="N5325">
        <v>485</v>
      </c>
    </row>
    <row r="5326" spans="1:17" hidden="1" x14ac:dyDescent="0.3">
      <c r="A5326" t="s">
        <v>20738</v>
      </c>
      <c r="B5326" t="s">
        <v>20739</v>
      </c>
      <c r="C5326" s="1" t="str">
        <f t="shared" si="593"/>
        <v>21:0648</v>
      </c>
      <c r="D5326" s="1" t="str">
        <f t="shared" si="597"/>
        <v>21:0198</v>
      </c>
      <c r="E5326" t="s">
        <v>20740</v>
      </c>
      <c r="F5326" t="s">
        <v>20741</v>
      </c>
      <c r="H5326">
        <v>45.401618900000003</v>
      </c>
      <c r="I5326">
        <v>-66.041704999999993</v>
      </c>
      <c r="J5326" s="1" t="str">
        <f t="shared" si="598"/>
        <v>Fluid (stream)</v>
      </c>
      <c r="K5326" s="1" t="str">
        <f t="shared" si="599"/>
        <v>Untreated Water</v>
      </c>
      <c r="L5326">
        <v>26</v>
      </c>
      <c r="M5326" t="s">
        <v>12548</v>
      </c>
      <c r="N5326">
        <v>486</v>
      </c>
      <c r="O5326">
        <v>2.5000000000000001E-2</v>
      </c>
      <c r="P5326">
        <v>80</v>
      </c>
      <c r="Q5326">
        <v>6.6</v>
      </c>
    </row>
    <row r="5327" spans="1:17" hidden="1" x14ac:dyDescent="0.3">
      <c r="A5327" t="s">
        <v>20742</v>
      </c>
      <c r="B5327" t="s">
        <v>20743</v>
      </c>
      <c r="C5327" s="1" t="str">
        <f t="shared" si="593"/>
        <v>21:0648</v>
      </c>
      <c r="D5327" s="1" t="str">
        <f t="shared" si="597"/>
        <v>21:0198</v>
      </c>
      <c r="E5327" t="s">
        <v>20744</v>
      </c>
      <c r="F5327" t="s">
        <v>20745</v>
      </c>
      <c r="H5327">
        <v>45.411314599999997</v>
      </c>
      <c r="I5327">
        <v>-66.023038600000007</v>
      </c>
      <c r="J5327" s="1" t="str">
        <f t="shared" si="598"/>
        <v>Fluid (stream)</v>
      </c>
      <c r="K5327" s="1" t="str">
        <f t="shared" si="599"/>
        <v>Untreated Water</v>
      </c>
      <c r="L5327">
        <v>27</v>
      </c>
      <c r="M5327" t="s">
        <v>11392</v>
      </c>
      <c r="N5327">
        <v>487</v>
      </c>
    </row>
    <row r="5328" spans="1:17" hidden="1" x14ac:dyDescent="0.3">
      <c r="A5328" t="s">
        <v>20746</v>
      </c>
      <c r="B5328" t="s">
        <v>20747</v>
      </c>
      <c r="C5328" s="1" t="str">
        <f t="shared" si="593"/>
        <v>21:0648</v>
      </c>
      <c r="D5328" s="1" t="str">
        <f t="shared" si="597"/>
        <v>21:0198</v>
      </c>
      <c r="E5328" t="s">
        <v>20748</v>
      </c>
      <c r="F5328" t="s">
        <v>20749</v>
      </c>
      <c r="H5328">
        <v>45.391939800000003</v>
      </c>
      <c r="I5328">
        <v>-66.028438399999999</v>
      </c>
      <c r="J5328" s="1" t="str">
        <f t="shared" si="598"/>
        <v>Fluid (stream)</v>
      </c>
      <c r="K5328" s="1" t="str">
        <f t="shared" si="599"/>
        <v>Untreated Water</v>
      </c>
      <c r="L5328">
        <v>27</v>
      </c>
      <c r="M5328" t="s">
        <v>11397</v>
      </c>
      <c r="N5328">
        <v>488</v>
      </c>
      <c r="O5328">
        <v>2.5000000000000001E-2</v>
      </c>
      <c r="P5328">
        <v>50</v>
      </c>
      <c r="Q5328">
        <v>6.8</v>
      </c>
    </row>
    <row r="5329" spans="1:17" hidden="1" x14ac:dyDescent="0.3">
      <c r="A5329" t="s">
        <v>20750</v>
      </c>
      <c r="B5329" t="s">
        <v>20751</v>
      </c>
      <c r="C5329" s="1" t="str">
        <f t="shared" si="593"/>
        <v>21:0648</v>
      </c>
      <c r="D5329" s="1" t="str">
        <f t="shared" si="597"/>
        <v>21:0198</v>
      </c>
      <c r="E5329" t="s">
        <v>20752</v>
      </c>
      <c r="F5329" t="s">
        <v>20753</v>
      </c>
      <c r="H5329">
        <v>45.387791100000001</v>
      </c>
      <c r="I5329">
        <v>-66.035055900000003</v>
      </c>
      <c r="J5329" s="1" t="str">
        <f t="shared" si="598"/>
        <v>Fluid (stream)</v>
      </c>
      <c r="K5329" s="1" t="str">
        <f t="shared" si="599"/>
        <v>Untreated Water</v>
      </c>
      <c r="L5329">
        <v>27</v>
      </c>
      <c r="M5329" t="s">
        <v>11402</v>
      </c>
      <c r="N5329">
        <v>489</v>
      </c>
      <c r="O5329">
        <v>0.05</v>
      </c>
      <c r="P5329">
        <v>90</v>
      </c>
      <c r="Q5329">
        <v>7</v>
      </c>
    </row>
    <row r="5330" spans="1:17" hidden="1" x14ac:dyDescent="0.3">
      <c r="A5330" t="s">
        <v>20754</v>
      </c>
      <c r="B5330" t="s">
        <v>20755</v>
      </c>
      <c r="C5330" s="1" t="str">
        <f t="shared" si="593"/>
        <v>21:0648</v>
      </c>
      <c r="D5330" s="1" t="str">
        <f t="shared" si="597"/>
        <v>21:0198</v>
      </c>
      <c r="E5330" t="s">
        <v>20756</v>
      </c>
      <c r="F5330" t="s">
        <v>20757</v>
      </c>
      <c r="H5330">
        <v>45.378226099999999</v>
      </c>
      <c r="I5330">
        <v>-66.041444100000007</v>
      </c>
      <c r="J5330" s="1" t="str">
        <f t="shared" si="598"/>
        <v>Fluid (stream)</v>
      </c>
      <c r="K5330" s="1" t="str">
        <f t="shared" si="599"/>
        <v>Untreated Water</v>
      </c>
      <c r="L5330">
        <v>27</v>
      </c>
      <c r="M5330" t="s">
        <v>11411</v>
      </c>
      <c r="N5330">
        <v>490</v>
      </c>
      <c r="O5330">
        <v>2.5000000000000001E-2</v>
      </c>
      <c r="P5330">
        <v>50</v>
      </c>
      <c r="Q5330">
        <v>6.1</v>
      </c>
    </row>
    <row r="5331" spans="1:17" hidden="1" x14ac:dyDescent="0.3">
      <c r="A5331" t="s">
        <v>20758</v>
      </c>
      <c r="B5331" t="s">
        <v>20759</v>
      </c>
      <c r="C5331" s="1" t="str">
        <f t="shared" si="593"/>
        <v>21:0648</v>
      </c>
      <c r="D5331" s="1" t="str">
        <f t="shared" si="597"/>
        <v>21:0198</v>
      </c>
      <c r="E5331" t="s">
        <v>20760</v>
      </c>
      <c r="F5331" t="s">
        <v>20761</v>
      </c>
      <c r="H5331">
        <v>45.367517800000002</v>
      </c>
      <c r="I5331">
        <v>-66.052026999999995</v>
      </c>
      <c r="J5331" s="1" t="str">
        <f t="shared" si="598"/>
        <v>Fluid (stream)</v>
      </c>
      <c r="K5331" s="1" t="str">
        <f t="shared" si="599"/>
        <v>Untreated Water</v>
      </c>
      <c r="L5331">
        <v>27</v>
      </c>
      <c r="M5331" t="s">
        <v>11416</v>
      </c>
      <c r="N5331">
        <v>491</v>
      </c>
      <c r="O5331">
        <v>1.29</v>
      </c>
      <c r="P5331">
        <v>80</v>
      </c>
      <c r="Q5331">
        <v>7.5</v>
      </c>
    </row>
    <row r="5332" spans="1:17" hidden="1" x14ac:dyDescent="0.3">
      <c r="A5332" t="s">
        <v>20762</v>
      </c>
      <c r="B5332" t="s">
        <v>20763</v>
      </c>
      <c r="C5332" s="1" t="str">
        <f t="shared" si="593"/>
        <v>21:0648</v>
      </c>
      <c r="D5332" s="1" t="str">
        <f t="shared" si="597"/>
        <v>21:0198</v>
      </c>
      <c r="E5332" t="s">
        <v>20764</v>
      </c>
      <c r="F5332" t="s">
        <v>20765</v>
      </c>
      <c r="H5332">
        <v>45.362425600000002</v>
      </c>
      <c r="I5332">
        <v>-66.055969099999999</v>
      </c>
      <c r="J5332" s="1" t="str">
        <f t="shared" si="598"/>
        <v>Fluid (stream)</v>
      </c>
      <c r="K5332" s="1" t="str">
        <f t="shared" si="599"/>
        <v>Untreated Water</v>
      </c>
      <c r="L5332">
        <v>27</v>
      </c>
      <c r="M5332" t="s">
        <v>11421</v>
      </c>
      <c r="N5332">
        <v>492</v>
      </c>
      <c r="O5332">
        <v>1</v>
      </c>
      <c r="P5332">
        <v>100</v>
      </c>
      <c r="Q5332">
        <v>7.4</v>
      </c>
    </row>
    <row r="5333" spans="1:17" hidden="1" x14ac:dyDescent="0.3">
      <c r="A5333" t="s">
        <v>20766</v>
      </c>
      <c r="B5333" t="s">
        <v>20767</v>
      </c>
      <c r="C5333" s="1" t="str">
        <f t="shared" si="593"/>
        <v>21:0648</v>
      </c>
      <c r="D5333" s="1" t="str">
        <f>HYPERLINK("http://geochem.nrcan.gc.ca/cdogs/content/svy/svy_e.htm", "")</f>
        <v/>
      </c>
      <c r="G5333" s="1" t="str">
        <f>HYPERLINK("http://geochem.nrcan.gc.ca/cdogs/content/cr_/cr_00081_e.htm", "81")</f>
        <v>81</v>
      </c>
      <c r="J5333" t="s">
        <v>11453</v>
      </c>
      <c r="K5333" t="s">
        <v>11454</v>
      </c>
      <c r="L5333">
        <v>27</v>
      </c>
      <c r="M5333" t="s">
        <v>11455</v>
      </c>
      <c r="N5333">
        <v>493</v>
      </c>
      <c r="O5333">
        <v>0.3</v>
      </c>
      <c r="P5333">
        <v>230</v>
      </c>
      <c r="Q5333">
        <v>8.3000000000000007</v>
      </c>
    </row>
    <row r="5334" spans="1:17" hidden="1" x14ac:dyDescent="0.3">
      <c r="A5334" t="s">
        <v>20768</v>
      </c>
      <c r="B5334" t="s">
        <v>20769</v>
      </c>
      <c r="C5334" s="1" t="str">
        <f t="shared" si="593"/>
        <v>21:0648</v>
      </c>
      <c r="D5334" s="1" t="str">
        <f t="shared" ref="D5334:D5347" si="600">HYPERLINK("http://geochem.nrcan.gc.ca/cdogs/content/svy/svy210198_e.htm", "21:0198")</f>
        <v>21:0198</v>
      </c>
      <c r="E5334" t="s">
        <v>20770</v>
      </c>
      <c r="F5334" t="s">
        <v>20771</v>
      </c>
      <c r="H5334">
        <v>45.576873800000001</v>
      </c>
      <c r="I5334">
        <v>-66.090382399999996</v>
      </c>
      <c r="J5334" s="1" t="str">
        <f t="shared" ref="J5334:J5347" si="601">HYPERLINK("http://geochem.nrcan.gc.ca/cdogs/content/kwd/kwd020018_e.htm", "Fluid (stream)")</f>
        <v>Fluid (stream)</v>
      </c>
      <c r="K5334" s="1" t="str">
        <f t="shared" ref="K5334:K5347" si="602">HYPERLINK("http://geochem.nrcan.gc.ca/cdogs/content/kwd/kwd080007_e.htm", "Untreated Water")</f>
        <v>Untreated Water</v>
      </c>
      <c r="L5334">
        <v>27</v>
      </c>
      <c r="M5334" t="s">
        <v>11426</v>
      </c>
      <c r="N5334">
        <v>494</v>
      </c>
      <c r="O5334">
        <v>2.5000000000000001E-2</v>
      </c>
      <c r="P5334">
        <v>50</v>
      </c>
      <c r="Q5334">
        <v>5.6</v>
      </c>
    </row>
    <row r="5335" spans="1:17" hidden="1" x14ac:dyDescent="0.3">
      <c r="A5335" t="s">
        <v>20772</v>
      </c>
      <c r="B5335" t="s">
        <v>20773</v>
      </c>
      <c r="C5335" s="1" t="str">
        <f t="shared" si="593"/>
        <v>21:0648</v>
      </c>
      <c r="D5335" s="1" t="str">
        <f t="shared" si="600"/>
        <v>21:0198</v>
      </c>
      <c r="E5335" t="s">
        <v>20774</v>
      </c>
      <c r="F5335" t="s">
        <v>20775</v>
      </c>
      <c r="H5335">
        <v>45.577382900000003</v>
      </c>
      <c r="I5335">
        <v>-66.087754200000006</v>
      </c>
      <c r="J5335" s="1" t="str">
        <f t="shared" si="601"/>
        <v>Fluid (stream)</v>
      </c>
      <c r="K5335" s="1" t="str">
        <f t="shared" si="602"/>
        <v>Untreated Water</v>
      </c>
      <c r="L5335">
        <v>27</v>
      </c>
      <c r="M5335" t="s">
        <v>11440</v>
      </c>
      <c r="N5335">
        <v>495</v>
      </c>
      <c r="O5335">
        <v>0.08</v>
      </c>
      <c r="P5335">
        <v>50</v>
      </c>
      <c r="Q5335">
        <v>6</v>
      </c>
    </row>
    <row r="5336" spans="1:17" hidden="1" x14ac:dyDescent="0.3">
      <c r="A5336" t="s">
        <v>20776</v>
      </c>
      <c r="B5336" t="s">
        <v>20777</v>
      </c>
      <c r="C5336" s="1" t="str">
        <f t="shared" si="593"/>
        <v>21:0648</v>
      </c>
      <c r="D5336" s="1" t="str">
        <f t="shared" si="600"/>
        <v>21:0198</v>
      </c>
      <c r="E5336" t="s">
        <v>20778</v>
      </c>
      <c r="F5336" t="s">
        <v>20779</v>
      </c>
      <c r="H5336">
        <v>45.5874837</v>
      </c>
      <c r="I5336">
        <v>-66.085693399999997</v>
      </c>
      <c r="J5336" s="1" t="str">
        <f t="shared" si="601"/>
        <v>Fluid (stream)</v>
      </c>
      <c r="K5336" s="1" t="str">
        <f t="shared" si="602"/>
        <v>Untreated Water</v>
      </c>
      <c r="L5336">
        <v>27</v>
      </c>
      <c r="M5336" t="s">
        <v>11445</v>
      </c>
      <c r="N5336">
        <v>496</v>
      </c>
      <c r="O5336">
        <v>0.08</v>
      </c>
      <c r="P5336">
        <v>50</v>
      </c>
      <c r="Q5336">
        <v>5.7</v>
      </c>
    </row>
    <row r="5337" spans="1:17" hidden="1" x14ac:dyDescent="0.3">
      <c r="A5337" t="s">
        <v>20780</v>
      </c>
      <c r="B5337" t="s">
        <v>20781</v>
      </c>
      <c r="C5337" s="1" t="str">
        <f t="shared" si="593"/>
        <v>21:0648</v>
      </c>
      <c r="D5337" s="1" t="str">
        <f t="shared" si="600"/>
        <v>21:0198</v>
      </c>
      <c r="E5337" t="s">
        <v>20782</v>
      </c>
      <c r="F5337" t="s">
        <v>20783</v>
      </c>
      <c r="H5337">
        <v>45.493563000000002</v>
      </c>
      <c r="I5337">
        <v>-66.151629799999995</v>
      </c>
      <c r="J5337" s="1" t="str">
        <f t="shared" si="601"/>
        <v>Fluid (stream)</v>
      </c>
      <c r="K5337" s="1" t="str">
        <f t="shared" si="602"/>
        <v>Untreated Water</v>
      </c>
      <c r="L5337">
        <v>27</v>
      </c>
      <c r="M5337" t="s">
        <v>11431</v>
      </c>
      <c r="N5337">
        <v>497</v>
      </c>
      <c r="O5337">
        <v>2.5000000000000001E-2</v>
      </c>
      <c r="P5337">
        <v>60</v>
      </c>
      <c r="Q5337">
        <v>6.8</v>
      </c>
    </row>
    <row r="5338" spans="1:17" hidden="1" x14ac:dyDescent="0.3">
      <c r="A5338" t="s">
        <v>20784</v>
      </c>
      <c r="B5338" t="s">
        <v>20785</v>
      </c>
      <c r="C5338" s="1" t="str">
        <f t="shared" si="593"/>
        <v>21:0648</v>
      </c>
      <c r="D5338" s="1" t="str">
        <f t="shared" si="600"/>
        <v>21:0198</v>
      </c>
      <c r="E5338" t="s">
        <v>20782</v>
      </c>
      <c r="F5338" t="s">
        <v>20786</v>
      </c>
      <c r="H5338">
        <v>45.493563000000002</v>
      </c>
      <c r="I5338">
        <v>-66.151629799999995</v>
      </c>
      <c r="J5338" s="1" t="str">
        <f t="shared" si="601"/>
        <v>Fluid (stream)</v>
      </c>
      <c r="K5338" s="1" t="str">
        <f t="shared" si="602"/>
        <v>Untreated Water</v>
      </c>
      <c r="L5338">
        <v>27</v>
      </c>
      <c r="M5338" t="s">
        <v>11435</v>
      </c>
      <c r="N5338">
        <v>498</v>
      </c>
      <c r="O5338">
        <v>2.5000000000000001E-2</v>
      </c>
      <c r="P5338">
        <v>270</v>
      </c>
      <c r="Q5338">
        <v>6.9</v>
      </c>
    </row>
    <row r="5339" spans="1:17" hidden="1" x14ac:dyDescent="0.3">
      <c r="A5339" t="s">
        <v>20787</v>
      </c>
      <c r="B5339" t="s">
        <v>20788</v>
      </c>
      <c r="C5339" s="1" t="str">
        <f t="shared" si="593"/>
        <v>21:0648</v>
      </c>
      <c r="D5339" s="1" t="str">
        <f t="shared" si="600"/>
        <v>21:0198</v>
      </c>
      <c r="E5339" t="s">
        <v>20789</v>
      </c>
      <c r="F5339" t="s">
        <v>20790</v>
      </c>
      <c r="H5339">
        <v>45.498197500000003</v>
      </c>
      <c r="I5339">
        <v>-66.150141700000006</v>
      </c>
      <c r="J5339" s="1" t="str">
        <f t="shared" si="601"/>
        <v>Fluid (stream)</v>
      </c>
      <c r="K5339" s="1" t="str">
        <f t="shared" si="602"/>
        <v>Untreated Water</v>
      </c>
      <c r="L5339">
        <v>27</v>
      </c>
      <c r="M5339" t="s">
        <v>11450</v>
      </c>
      <c r="N5339">
        <v>499</v>
      </c>
      <c r="O5339">
        <v>2.5000000000000001E-2</v>
      </c>
      <c r="P5339">
        <v>50</v>
      </c>
      <c r="Q5339">
        <v>6.2</v>
      </c>
    </row>
    <row r="5340" spans="1:17" hidden="1" x14ac:dyDescent="0.3">
      <c r="A5340" t="s">
        <v>20791</v>
      </c>
      <c r="B5340" t="s">
        <v>20792</v>
      </c>
      <c r="C5340" s="1" t="str">
        <f t="shared" si="593"/>
        <v>21:0648</v>
      </c>
      <c r="D5340" s="1" t="str">
        <f t="shared" si="600"/>
        <v>21:0198</v>
      </c>
      <c r="E5340" t="s">
        <v>20793</v>
      </c>
      <c r="F5340" t="s">
        <v>20794</v>
      </c>
      <c r="H5340">
        <v>45.492823100000003</v>
      </c>
      <c r="I5340">
        <v>-66.156978300000006</v>
      </c>
      <c r="J5340" s="1" t="str">
        <f t="shared" si="601"/>
        <v>Fluid (stream)</v>
      </c>
      <c r="K5340" s="1" t="str">
        <f t="shared" si="602"/>
        <v>Untreated Water</v>
      </c>
      <c r="L5340">
        <v>27</v>
      </c>
      <c r="M5340" t="s">
        <v>11460</v>
      </c>
      <c r="N5340">
        <v>500</v>
      </c>
    </row>
    <row r="5341" spans="1:17" hidden="1" x14ac:dyDescent="0.3">
      <c r="A5341" t="s">
        <v>20795</v>
      </c>
      <c r="B5341" t="s">
        <v>20796</v>
      </c>
      <c r="C5341" s="1" t="str">
        <f t="shared" si="593"/>
        <v>21:0648</v>
      </c>
      <c r="D5341" s="1" t="str">
        <f t="shared" si="600"/>
        <v>21:0198</v>
      </c>
      <c r="E5341" t="s">
        <v>20797</v>
      </c>
      <c r="F5341" t="s">
        <v>20798</v>
      </c>
      <c r="H5341">
        <v>45.4629671</v>
      </c>
      <c r="I5341">
        <v>-66.138653300000001</v>
      </c>
      <c r="J5341" s="1" t="str">
        <f t="shared" si="601"/>
        <v>Fluid (stream)</v>
      </c>
      <c r="K5341" s="1" t="str">
        <f t="shared" si="602"/>
        <v>Untreated Water</v>
      </c>
      <c r="L5341">
        <v>27</v>
      </c>
      <c r="M5341" t="s">
        <v>11465</v>
      </c>
      <c r="N5341">
        <v>501</v>
      </c>
      <c r="O5341">
        <v>0.49</v>
      </c>
      <c r="P5341">
        <v>380</v>
      </c>
      <c r="Q5341">
        <v>8.1</v>
      </c>
    </row>
    <row r="5342" spans="1:17" hidden="1" x14ac:dyDescent="0.3">
      <c r="A5342" t="s">
        <v>20799</v>
      </c>
      <c r="B5342" t="s">
        <v>20800</v>
      </c>
      <c r="C5342" s="1" t="str">
        <f t="shared" si="593"/>
        <v>21:0648</v>
      </c>
      <c r="D5342" s="1" t="str">
        <f t="shared" si="600"/>
        <v>21:0198</v>
      </c>
      <c r="E5342" t="s">
        <v>20801</v>
      </c>
      <c r="F5342" t="s">
        <v>20802</v>
      </c>
      <c r="H5342">
        <v>45.477742900000003</v>
      </c>
      <c r="I5342">
        <v>-66.124496399999998</v>
      </c>
      <c r="J5342" s="1" t="str">
        <f t="shared" si="601"/>
        <v>Fluid (stream)</v>
      </c>
      <c r="K5342" s="1" t="str">
        <f t="shared" si="602"/>
        <v>Untreated Water</v>
      </c>
      <c r="L5342">
        <v>27</v>
      </c>
      <c r="M5342" t="s">
        <v>11470</v>
      </c>
      <c r="N5342">
        <v>502</v>
      </c>
      <c r="O5342">
        <v>2.5000000000000001E-2</v>
      </c>
      <c r="P5342">
        <v>70</v>
      </c>
      <c r="Q5342">
        <v>7.1</v>
      </c>
    </row>
    <row r="5343" spans="1:17" hidden="1" x14ac:dyDescent="0.3">
      <c r="A5343" t="s">
        <v>20803</v>
      </c>
      <c r="B5343" t="s">
        <v>20804</v>
      </c>
      <c r="C5343" s="1" t="str">
        <f t="shared" si="593"/>
        <v>21:0648</v>
      </c>
      <c r="D5343" s="1" t="str">
        <f t="shared" si="600"/>
        <v>21:0198</v>
      </c>
      <c r="E5343" t="s">
        <v>20805</v>
      </c>
      <c r="F5343" t="s">
        <v>20806</v>
      </c>
      <c r="H5343">
        <v>45.4397193</v>
      </c>
      <c r="I5343">
        <v>-66.2689302</v>
      </c>
      <c r="J5343" s="1" t="str">
        <f t="shared" si="601"/>
        <v>Fluid (stream)</v>
      </c>
      <c r="K5343" s="1" t="str">
        <f t="shared" si="602"/>
        <v>Untreated Water</v>
      </c>
      <c r="L5343">
        <v>27</v>
      </c>
      <c r="M5343" t="s">
        <v>11475</v>
      </c>
      <c r="N5343">
        <v>503</v>
      </c>
      <c r="O5343">
        <v>2.5000000000000001E-2</v>
      </c>
      <c r="P5343">
        <v>280</v>
      </c>
      <c r="Q5343">
        <v>6.8</v>
      </c>
    </row>
    <row r="5344" spans="1:17" hidden="1" x14ac:dyDescent="0.3">
      <c r="A5344" t="s">
        <v>20807</v>
      </c>
      <c r="B5344" t="s">
        <v>20808</v>
      </c>
      <c r="C5344" s="1" t="str">
        <f t="shared" si="593"/>
        <v>21:0648</v>
      </c>
      <c r="D5344" s="1" t="str">
        <f t="shared" si="600"/>
        <v>21:0198</v>
      </c>
      <c r="E5344" t="s">
        <v>20809</v>
      </c>
      <c r="F5344" t="s">
        <v>20810</v>
      </c>
      <c r="H5344">
        <v>45.4414692</v>
      </c>
      <c r="I5344">
        <v>-66.261940999999993</v>
      </c>
      <c r="J5344" s="1" t="str">
        <f t="shared" si="601"/>
        <v>Fluid (stream)</v>
      </c>
      <c r="K5344" s="1" t="str">
        <f t="shared" si="602"/>
        <v>Untreated Water</v>
      </c>
      <c r="L5344">
        <v>27</v>
      </c>
      <c r="M5344" t="s">
        <v>11480</v>
      </c>
      <c r="N5344">
        <v>504</v>
      </c>
      <c r="O5344">
        <v>2.5000000000000001E-2</v>
      </c>
      <c r="P5344">
        <v>310</v>
      </c>
      <c r="Q5344">
        <v>6.4</v>
      </c>
    </row>
    <row r="5345" spans="1:17" hidden="1" x14ac:dyDescent="0.3">
      <c r="A5345" t="s">
        <v>20811</v>
      </c>
      <c r="B5345" t="s">
        <v>20812</v>
      </c>
      <c r="C5345" s="1" t="str">
        <f t="shared" si="593"/>
        <v>21:0648</v>
      </c>
      <c r="D5345" s="1" t="str">
        <f t="shared" si="600"/>
        <v>21:0198</v>
      </c>
      <c r="E5345" t="s">
        <v>20813</v>
      </c>
      <c r="F5345" t="s">
        <v>20814</v>
      </c>
      <c r="H5345">
        <v>45.427101499999999</v>
      </c>
      <c r="I5345">
        <v>-66.2409301</v>
      </c>
      <c r="J5345" s="1" t="str">
        <f t="shared" si="601"/>
        <v>Fluid (stream)</v>
      </c>
      <c r="K5345" s="1" t="str">
        <f t="shared" si="602"/>
        <v>Untreated Water</v>
      </c>
      <c r="L5345">
        <v>27</v>
      </c>
      <c r="M5345" t="s">
        <v>12548</v>
      </c>
      <c r="N5345">
        <v>505</v>
      </c>
      <c r="O5345">
        <v>2.5000000000000001E-2</v>
      </c>
      <c r="P5345">
        <v>210</v>
      </c>
      <c r="Q5345">
        <v>6.3</v>
      </c>
    </row>
    <row r="5346" spans="1:17" hidden="1" x14ac:dyDescent="0.3">
      <c r="A5346" t="s">
        <v>20815</v>
      </c>
      <c r="B5346" t="s">
        <v>20816</v>
      </c>
      <c r="C5346" s="1" t="str">
        <f t="shared" si="593"/>
        <v>21:0648</v>
      </c>
      <c r="D5346" s="1" t="str">
        <f t="shared" si="600"/>
        <v>21:0198</v>
      </c>
      <c r="E5346" t="s">
        <v>20817</v>
      </c>
      <c r="F5346" t="s">
        <v>20818</v>
      </c>
      <c r="H5346">
        <v>45.424572499999996</v>
      </c>
      <c r="I5346">
        <v>-66.253273500000006</v>
      </c>
      <c r="J5346" s="1" t="str">
        <f t="shared" si="601"/>
        <v>Fluid (stream)</v>
      </c>
      <c r="K5346" s="1" t="str">
        <f t="shared" si="602"/>
        <v>Untreated Water</v>
      </c>
      <c r="L5346">
        <v>28</v>
      </c>
      <c r="M5346" t="s">
        <v>11392</v>
      </c>
      <c r="N5346">
        <v>506</v>
      </c>
      <c r="O5346">
        <v>2.5000000000000001E-2</v>
      </c>
      <c r="P5346">
        <v>60</v>
      </c>
      <c r="Q5346">
        <v>6.1</v>
      </c>
    </row>
    <row r="5347" spans="1:17" hidden="1" x14ac:dyDescent="0.3">
      <c r="A5347" t="s">
        <v>20819</v>
      </c>
      <c r="B5347" t="s">
        <v>20820</v>
      </c>
      <c r="C5347" s="1" t="str">
        <f t="shared" si="593"/>
        <v>21:0648</v>
      </c>
      <c r="D5347" s="1" t="str">
        <f t="shared" si="600"/>
        <v>21:0198</v>
      </c>
      <c r="E5347" t="s">
        <v>20821</v>
      </c>
      <c r="F5347" t="s">
        <v>20822</v>
      </c>
      <c r="H5347">
        <v>45.382416499999998</v>
      </c>
      <c r="I5347">
        <v>-66.219334700000005</v>
      </c>
      <c r="J5347" s="1" t="str">
        <f t="shared" si="601"/>
        <v>Fluid (stream)</v>
      </c>
      <c r="K5347" s="1" t="str">
        <f t="shared" si="602"/>
        <v>Untreated Water</v>
      </c>
      <c r="L5347">
        <v>28</v>
      </c>
      <c r="M5347" t="s">
        <v>11397</v>
      </c>
      <c r="N5347">
        <v>507</v>
      </c>
      <c r="O5347">
        <v>2.5000000000000001E-2</v>
      </c>
      <c r="P5347">
        <v>40</v>
      </c>
      <c r="Q5347">
        <v>6.5</v>
      </c>
    </row>
    <row r="5348" spans="1:17" hidden="1" x14ac:dyDescent="0.3">
      <c r="A5348" t="s">
        <v>20823</v>
      </c>
      <c r="B5348" t="s">
        <v>20824</v>
      </c>
      <c r="C5348" s="1" t="str">
        <f t="shared" si="593"/>
        <v>21:0648</v>
      </c>
      <c r="D5348" s="1" t="str">
        <f>HYPERLINK("http://geochem.nrcan.gc.ca/cdogs/content/svy/svy_e.htm", "")</f>
        <v/>
      </c>
      <c r="G5348" s="1" t="str">
        <f>HYPERLINK("http://geochem.nrcan.gc.ca/cdogs/content/cr_/cr_00080_e.htm", "80")</f>
        <v>80</v>
      </c>
      <c r="J5348" t="s">
        <v>11453</v>
      </c>
      <c r="K5348" t="s">
        <v>11454</v>
      </c>
      <c r="L5348">
        <v>28</v>
      </c>
      <c r="M5348" t="s">
        <v>11455</v>
      </c>
      <c r="N5348">
        <v>508</v>
      </c>
      <c r="O5348">
        <v>0.21</v>
      </c>
      <c r="P5348">
        <v>130</v>
      </c>
      <c r="Q5348">
        <v>7.4</v>
      </c>
    </row>
    <row r="5349" spans="1:17" hidden="1" x14ac:dyDescent="0.3">
      <c r="A5349" t="s">
        <v>20825</v>
      </c>
      <c r="B5349" t="s">
        <v>20826</v>
      </c>
      <c r="C5349" s="1" t="str">
        <f t="shared" si="593"/>
        <v>21:0648</v>
      </c>
      <c r="D5349" s="1" t="str">
        <f t="shared" ref="D5349:D5362" si="603">HYPERLINK("http://geochem.nrcan.gc.ca/cdogs/content/svy/svy210198_e.htm", "21:0198")</f>
        <v>21:0198</v>
      </c>
      <c r="E5349" t="s">
        <v>20827</v>
      </c>
      <c r="F5349" t="s">
        <v>20828</v>
      </c>
      <c r="H5349">
        <v>45.413128</v>
      </c>
      <c r="I5349">
        <v>-66.205251500000003</v>
      </c>
      <c r="J5349" s="1" t="str">
        <f t="shared" ref="J5349:J5362" si="604">HYPERLINK("http://geochem.nrcan.gc.ca/cdogs/content/kwd/kwd020018_e.htm", "Fluid (stream)")</f>
        <v>Fluid (stream)</v>
      </c>
      <c r="K5349" s="1" t="str">
        <f t="shared" ref="K5349:K5362" si="605">HYPERLINK("http://geochem.nrcan.gc.ca/cdogs/content/kwd/kwd080007_e.htm", "Untreated Water")</f>
        <v>Untreated Water</v>
      </c>
      <c r="L5349">
        <v>28</v>
      </c>
      <c r="M5349" t="s">
        <v>11402</v>
      </c>
      <c r="N5349">
        <v>509</v>
      </c>
      <c r="O5349">
        <v>2.5000000000000001E-2</v>
      </c>
      <c r="P5349">
        <v>50</v>
      </c>
      <c r="Q5349">
        <v>6.8</v>
      </c>
    </row>
    <row r="5350" spans="1:17" hidden="1" x14ac:dyDescent="0.3">
      <c r="A5350" t="s">
        <v>20829</v>
      </c>
      <c r="B5350" t="s">
        <v>20830</v>
      </c>
      <c r="C5350" s="1" t="str">
        <f t="shared" si="593"/>
        <v>21:0648</v>
      </c>
      <c r="D5350" s="1" t="str">
        <f t="shared" si="603"/>
        <v>21:0198</v>
      </c>
      <c r="E5350" t="s">
        <v>20831</v>
      </c>
      <c r="F5350" t="s">
        <v>20832</v>
      </c>
      <c r="H5350">
        <v>45.417733300000002</v>
      </c>
      <c r="I5350">
        <v>-66.231353299999995</v>
      </c>
      <c r="J5350" s="1" t="str">
        <f t="shared" si="604"/>
        <v>Fluid (stream)</v>
      </c>
      <c r="K5350" s="1" t="str">
        <f t="shared" si="605"/>
        <v>Untreated Water</v>
      </c>
      <c r="L5350">
        <v>28</v>
      </c>
      <c r="M5350" t="s">
        <v>11411</v>
      </c>
      <c r="N5350">
        <v>510</v>
      </c>
      <c r="O5350">
        <v>2.5000000000000001E-2</v>
      </c>
      <c r="P5350">
        <v>40</v>
      </c>
      <c r="Q5350">
        <v>6.4</v>
      </c>
    </row>
    <row r="5351" spans="1:17" hidden="1" x14ac:dyDescent="0.3">
      <c r="A5351" t="s">
        <v>20833</v>
      </c>
      <c r="B5351" t="s">
        <v>20834</v>
      </c>
      <c r="C5351" s="1" t="str">
        <f t="shared" si="593"/>
        <v>21:0648</v>
      </c>
      <c r="D5351" s="1" t="str">
        <f t="shared" si="603"/>
        <v>21:0198</v>
      </c>
      <c r="E5351" t="s">
        <v>20835</v>
      </c>
      <c r="F5351" t="s">
        <v>20836</v>
      </c>
      <c r="H5351">
        <v>45.418845300000001</v>
      </c>
      <c r="I5351">
        <v>-66.233037199999998</v>
      </c>
      <c r="J5351" s="1" t="str">
        <f t="shared" si="604"/>
        <v>Fluid (stream)</v>
      </c>
      <c r="K5351" s="1" t="str">
        <f t="shared" si="605"/>
        <v>Untreated Water</v>
      </c>
      <c r="L5351">
        <v>28</v>
      </c>
      <c r="M5351" t="s">
        <v>11416</v>
      </c>
      <c r="N5351">
        <v>511</v>
      </c>
      <c r="O5351">
        <v>2.5000000000000001E-2</v>
      </c>
      <c r="P5351">
        <v>40</v>
      </c>
      <c r="Q5351">
        <v>6.3</v>
      </c>
    </row>
    <row r="5352" spans="1:17" hidden="1" x14ac:dyDescent="0.3">
      <c r="A5352" t="s">
        <v>20837</v>
      </c>
      <c r="B5352" t="s">
        <v>20838</v>
      </c>
      <c r="C5352" s="1" t="str">
        <f t="shared" si="593"/>
        <v>21:0648</v>
      </c>
      <c r="D5352" s="1" t="str">
        <f t="shared" si="603"/>
        <v>21:0198</v>
      </c>
      <c r="E5352" t="s">
        <v>20839</v>
      </c>
      <c r="F5352" t="s">
        <v>20840</v>
      </c>
      <c r="H5352">
        <v>45.595664900000003</v>
      </c>
      <c r="I5352">
        <v>-66.057921300000004</v>
      </c>
      <c r="J5352" s="1" t="str">
        <f t="shared" si="604"/>
        <v>Fluid (stream)</v>
      </c>
      <c r="K5352" s="1" t="str">
        <f t="shared" si="605"/>
        <v>Untreated Water</v>
      </c>
      <c r="L5352">
        <v>28</v>
      </c>
      <c r="M5352" t="s">
        <v>11421</v>
      </c>
      <c r="N5352">
        <v>512</v>
      </c>
      <c r="O5352">
        <v>0.06</v>
      </c>
      <c r="P5352">
        <v>80</v>
      </c>
      <c r="Q5352">
        <v>6.2</v>
      </c>
    </row>
    <row r="5353" spans="1:17" hidden="1" x14ac:dyDescent="0.3">
      <c r="A5353" t="s">
        <v>20841</v>
      </c>
      <c r="B5353" t="s">
        <v>20842</v>
      </c>
      <c r="C5353" s="1" t="str">
        <f t="shared" ref="C5353:C5416" si="606">HYPERLINK("http://geochem.nrcan.gc.ca/cdogs/content/bdl/bdl210648_e.htm", "21:0648")</f>
        <v>21:0648</v>
      </c>
      <c r="D5353" s="1" t="str">
        <f t="shared" si="603"/>
        <v>21:0198</v>
      </c>
      <c r="E5353" t="s">
        <v>20843</v>
      </c>
      <c r="F5353" t="s">
        <v>20844</v>
      </c>
      <c r="H5353">
        <v>45.624259600000002</v>
      </c>
      <c r="I5353">
        <v>-66.598216899999997</v>
      </c>
      <c r="J5353" s="1" t="str">
        <f t="shared" si="604"/>
        <v>Fluid (stream)</v>
      </c>
      <c r="K5353" s="1" t="str">
        <f t="shared" si="605"/>
        <v>Untreated Water</v>
      </c>
      <c r="L5353">
        <v>29</v>
      </c>
      <c r="M5353" t="s">
        <v>11431</v>
      </c>
      <c r="N5353">
        <v>513</v>
      </c>
      <c r="O5353">
        <v>2.5000000000000001E-2</v>
      </c>
      <c r="P5353">
        <v>30</v>
      </c>
      <c r="Q5353">
        <v>6.1</v>
      </c>
    </row>
    <row r="5354" spans="1:17" hidden="1" x14ac:dyDescent="0.3">
      <c r="A5354" t="s">
        <v>20845</v>
      </c>
      <c r="B5354" t="s">
        <v>20846</v>
      </c>
      <c r="C5354" s="1" t="str">
        <f t="shared" si="606"/>
        <v>21:0648</v>
      </c>
      <c r="D5354" s="1" t="str">
        <f t="shared" si="603"/>
        <v>21:0198</v>
      </c>
      <c r="E5354" t="s">
        <v>20843</v>
      </c>
      <c r="F5354" t="s">
        <v>20847</v>
      </c>
      <c r="H5354">
        <v>45.624259600000002</v>
      </c>
      <c r="I5354">
        <v>-66.598216899999997</v>
      </c>
      <c r="J5354" s="1" t="str">
        <f t="shared" si="604"/>
        <v>Fluid (stream)</v>
      </c>
      <c r="K5354" s="1" t="str">
        <f t="shared" si="605"/>
        <v>Untreated Water</v>
      </c>
      <c r="L5354">
        <v>29</v>
      </c>
      <c r="M5354" t="s">
        <v>11435</v>
      </c>
      <c r="N5354">
        <v>514</v>
      </c>
      <c r="O5354">
        <v>2.5000000000000001E-2</v>
      </c>
      <c r="P5354">
        <v>30</v>
      </c>
      <c r="Q5354">
        <v>6</v>
      </c>
    </row>
    <row r="5355" spans="1:17" hidden="1" x14ac:dyDescent="0.3">
      <c r="A5355" t="s">
        <v>20848</v>
      </c>
      <c r="B5355" t="s">
        <v>20849</v>
      </c>
      <c r="C5355" s="1" t="str">
        <f t="shared" si="606"/>
        <v>21:0648</v>
      </c>
      <c r="D5355" s="1" t="str">
        <f t="shared" si="603"/>
        <v>21:0198</v>
      </c>
      <c r="E5355" t="s">
        <v>20850</v>
      </c>
      <c r="F5355" t="s">
        <v>20851</v>
      </c>
      <c r="H5355">
        <v>45.603855099999997</v>
      </c>
      <c r="I5355">
        <v>-66.595253900000003</v>
      </c>
      <c r="J5355" s="1" t="str">
        <f t="shared" si="604"/>
        <v>Fluid (stream)</v>
      </c>
      <c r="K5355" s="1" t="str">
        <f t="shared" si="605"/>
        <v>Untreated Water</v>
      </c>
      <c r="L5355">
        <v>29</v>
      </c>
      <c r="M5355" t="s">
        <v>11392</v>
      </c>
      <c r="N5355">
        <v>515</v>
      </c>
      <c r="O5355">
        <v>2.5000000000000001E-2</v>
      </c>
      <c r="P5355">
        <v>30</v>
      </c>
      <c r="Q5355">
        <v>5.0999999999999996</v>
      </c>
    </row>
    <row r="5356" spans="1:17" hidden="1" x14ac:dyDescent="0.3">
      <c r="A5356" t="s">
        <v>20852</v>
      </c>
      <c r="B5356" t="s">
        <v>20853</v>
      </c>
      <c r="C5356" s="1" t="str">
        <f t="shared" si="606"/>
        <v>21:0648</v>
      </c>
      <c r="D5356" s="1" t="str">
        <f t="shared" si="603"/>
        <v>21:0198</v>
      </c>
      <c r="E5356" t="s">
        <v>20854</v>
      </c>
      <c r="F5356" t="s">
        <v>20855</v>
      </c>
      <c r="H5356">
        <v>45.614776399999997</v>
      </c>
      <c r="I5356">
        <v>-66.58005</v>
      </c>
      <c r="J5356" s="1" t="str">
        <f t="shared" si="604"/>
        <v>Fluid (stream)</v>
      </c>
      <c r="K5356" s="1" t="str">
        <f t="shared" si="605"/>
        <v>Untreated Water</v>
      </c>
      <c r="L5356">
        <v>29</v>
      </c>
      <c r="M5356" t="s">
        <v>11397</v>
      </c>
      <c r="N5356">
        <v>516</v>
      </c>
      <c r="O5356">
        <v>2.5000000000000001E-2</v>
      </c>
      <c r="P5356">
        <v>30</v>
      </c>
      <c r="Q5356">
        <v>6</v>
      </c>
    </row>
    <row r="5357" spans="1:17" hidden="1" x14ac:dyDescent="0.3">
      <c r="A5357" t="s">
        <v>20856</v>
      </c>
      <c r="B5357" t="s">
        <v>20857</v>
      </c>
      <c r="C5357" s="1" t="str">
        <f t="shared" si="606"/>
        <v>21:0648</v>
      </c>
      <c r="D5357" s="1" t="str">
        <f t="shared" si="603"/>
        <v>21:0198</v>
      </c>
      <c r="E5357" t="s">
        <v>20858</v>
      </c>
      <c r="F5357" t="s">
        <v>20859</v>
      </c>
      <c r="H5357">
        <v>45.603493800000003</v>
      </c>
      <c r="I5357">
        <v>-66.559530899999999</v>
      </c>
      <c r="J5357" s="1" t="str">
        <f t="shared" si="604"/>
        <v>Fluid (stream)</v>
      </c>
      <c r="K5357" s="1" t="str">
        <f t="shared" si="605"/>
        <v>Untreated Water</v>
      </c>
      <c r="L5357">
        <v>29</v>
      </c>
      <c r="M5357" t="s">
        <v>11402</v>
      </c>
      <c r="N5357">
        <v>517</v>
      </c>
      <c r="O5357">
        <v>0.2</v>
      </c>
      <c r="P5357">
        <v>140</v>
      </c>
      <c r="Q5357">
        <v>6.3</v>
      </c>
    </row>
    <row r="5358" spans="1:17" hidden="1" x14ac:dyDescent="0.3">
      <c r="A5358" t="s">
        <v>20860</v>
      </c>
      <c r="B5358" t="s">
        <v>20861</v>
      </c>
      <c r="C5358" s="1" t="str">
        <f t="shared" si="606"/>
        <v>21:0648</v>
      </c>
      <c r="D5358" s="1" t="str">
        <f t="shared" si="603"/>
        <v>21:0198</v>
      </c>
      <c r="E5358" t="s">
        <v>20862</v>
      </c>
      <c r="F5358" t="s">
        <v>20863</v>
      </c>
      <c r="H5358">
        <v>45.594447600000002</v>
      </c>
      <c r="I5358">
        <v>-66.5469097</v>
      </c>
      <c r="J5358" s="1" t="str">
        <f t="shared" si="604"/>
        <v>Fluid (stream)</v>
      </c>
      <c r="K5358" s="1" t="str">
        <f t="shared" si="605"/>
        <v>Untreated Water</v>
      </c>
      <c r="L5358">
        <v>29</v>
      </c>
      <c r="M5358" t="s">
        <v>11411</v>
      </c>
      <c r="N5358">
        <v>518</v>
      </c>
      <c r="O5358">
        <v>0.26</v>
      </c>
      <c r="P5358">
        <v>160</v>
      </c>
      <c r="Q5358">
        <v>6.2</v>
      </c>
    </row>
    <row r="5359" spans="1:17" hidden="1" x14ac:dyDescent="0.3">
      <c r="A5359" t="s">
        <v>20864</v>
      </c>
      <c r="B5359" t="s">
        <v>20865</v>
      </c>
      <c r="C5359" s="1" t="str">
        <f t="shared" si="606"/>
        <v>21:0648</v>
      </c>
      <c r="D5359" s="1" t="str">
        <f t="shared" si="603"/>
        <v>21:0198</v>
      </c>
      <c r="E5359" t="s">
        <v>20866</v>
      </c>
      <c r="F5359" t="s">
        <v>20867</v>
      </c>
      <c r="H5359">
        <v>45.5677126</v>
      </c>
      <c r="I5359">
        <v>-66.538449799999995</v>
      </c>
      <c r="J5359" s="1" t="str">
        <f t="shared" si="604"/>
        <v>Fluid (stream)</v>
      </c>
      <c r="K5359" s="1" t="str">
        <f t="shared" si="605"/>
        <v>Untreated Water</v>
      </c>
      <c r="L5359">
        <v>29</v>
      </c>
      <c r="M5359" t="s">
        <v>11416</v>
      </c>
      <c r="N5359">
        <v>519</v>
      </c>
      <c r="O5359">
        <v>2.5000000000000001E-2</v>
      </c>
      <c r="P5359">
        <v>40</v>
      </c>
      <c r="Q5359">
        <v>6.9</v>
      </c>
    </row>
    <row r="5360" spans="1:17" hidden="1" x14ac:dyDescent="0.3">
      <c r="A5360" t="s">
        <v>20868</v>
      </c>
      <c r="B5360" t="s">
        <v>20869</v>
      </c>
      <c r="C5360" s="1" t="str">
        <f t="shared" si="606"/>
        <v>21:0648</v>
      </c>
      <c r="D5360" s="1" t="str">
        <f t="shared" si="603"/>
        <v>21:0198</v>
      </c>
      <c r="E5360" t="s">
        <v>20870</v>
      </c>
      <c r="F5360" t="s">
        <v>20871</v>
      </c>
      <c r="H5360">
        <v>45.558309800000004</v>
      </c>
      <c r="I5360">
        <v>-66.516976</v>
      </c>
      <c r="J5360" s="1" t="str">
        <f t="shared" si="604"/>
        <v>Fluid (stream)</v>
      </c>
      <c r="K5360" s="1" t="str">
        <f t="shared" si="605"/>
        <v>Untreated Water</v>
      </c>
      <c r="L5360">
        <v>29</v>
      </c>
      <c r="M5360" t="s">
        <v>11421</v>
      </c>
      <c r="N5360">
        <v>520</v>
      </c>
      <c r="O5360">
        <v>2.5000000000000001E-2</v>
      </c>
      <c r="P5360">
        <v>30</v>
      </c>
      <c r="Q5360">
        <v>6.7</v>
      </c>
    </row>
    <row r="5361" spans="1:17" hidden="1" x14ac:dyDescent="0.3">
      <c r="A5361" t="s">
        <v>20872</v>
      </c>
      <c r="B5361" t="s">
        <v>20873</v>
      </c>
      <c r="C5361" s="1" t="str">
        <f t="shared" si="606"/>
        <v>21:0648</v>
      </c>
      <c r="D5361" s="1" t="str">
        <f t="shared" si="603"/>
        <v>21:0198</v>
      </c>
      <c r="E5361" t="s">
        <v>20874</v>
      </c>
      <c r="F5361" t="s">
        <v>20875</v>
      </c>
      <c r="H5361">
        <v>45.518005000000002</v>
      </c>
      <c r="I5361">
        <v>-66.527865899999995</v>
      </c>
      <c r="J5361" s="1" t="str">
        <f t="shared" si="604"/>
        <v>Fluid (stream)</v>
      </c>
      <c r="K5361" s="1" t="str">
        <f t="shared" si="605"/>
        <v>Untreated Water</v>
      </c>
      <c r="L5361">
        <v>29</v>
      </c>
      <c r="M5361" t="s">
        <v>11426</v>
      </c>
      <c r="N5361">
        <v>521</v>
      </c>
      <c r="O5361">
        <v>2.5000000000000001E-2</v>
      </c>
      <c r="P5361">
        <v>30</v>
      </c>
      <c r="Q5361">
        <v>6.6</v>
      </c>
    </row>
    <row r="5362" spans="1:17" hidden="1" x14ac:dyDescent="0.3">
      <c r="A5362" t="s">
        <v>20876</v>
      </c>
      <c r="B5362" t="s">
        <v>20877</v>
      </c>
      <c r="C5362" s="1" t="str">
        <f t="shared" si="606"/>
        <v>21:0648</v>
      </c>
      <c r="D5362" s="1" t="str">
        <f t="shared" si="603"/>
        <v>21:0198</v>
      </c>
      <c r="E5362" t="s">
        <v>20878</v>
      </c>
      <c r="F5362" t="s">
        <v>20879</v>
      </c>
      <c r="H5362">
        <v>45.518015699999999</v>
      </c>
      <c r="I5362">
        <v>-66.525868099999997</v>
      </c>
      <c r="J5362" s="1" t="str">
        <f t="shared" si="604"/>
        <v>Fluid (stream)</v>
      </c>
      <c r="K5362" s="1" t="str">
        <f t="shared" si="605"/>
        <v>Untreated Water</v>
      </c>
      <c r="L5362">
        <v>29</v>
      </c>
      <c r="M5362" t="s">
        <v>11440</v>
      </c>
      <c r="N5362">
        <v>522</v>
      </c>
      <c r="O5362">
        <v>2.5000000000000001E-2</v>
      </c>
      <c r="P5362">
        <v>20</v>
      </c>
      <c r="Q5362">
        <v>6.3</v>
      </c>
    </row>
    <row r="5363" spans="1:17" hidden="1" x14ac:dyDescent="0.3">
      <c r="A5363" t="s">
        <v>20880</v>
      </c>
      <c r="B5363" t="s">
        <v>20881</v>
      </c>
      <c r="C5363" s="1" t="str">
        <f t="shared" si="606"/>
        <v>21:0648</v>
      </c>
      <c r="D5363" s="1" t="str">
        <f>HYPERLINK("http://geochem.nrcan.gc.ca/cdogs/content/svy/svy_e.htm", "")</f>
        <v/>
      </c>
      <c r="G5363" s="1" t="str">
        <f>HYPERLINK("http://geochem.nrcan.gc.ca/cdogs/content/cr_/cr_00082_e.htm", "82")</f>
        <v>82</v>
      </c>
      <c r="J5363" t="s">
        <v>11453</v>
      </c>
      <c r="K5363" t="s">
        <v>11454</v>
      </c>
      <c r="L5363">
        <v>29</v>
      </c>
      <c r="M5363" t="s">
        <v>11455</v>
      </c>
      <c r="N5363">
        <v>523</v>
      </c>
      <c r="O5363">
        <v>0.89</v>
      </c>
      <c r="P5363">
        <v>340</v>
      </c>
      <c r="Q5363">
        <v>7.6</v>
      </c>
    </row>
    <row r="5364" spans="1:17" hidden="1" x14ac:dyDescent="0.3">
      <c r="A5364" t="s">
        <v>20882</v>
      </c>
      <c r="B5364" t="s">
        <v>20883</v>
      </c>
      <c r="C5364" s="1" t="str">
        <f t="shared" si="606"/>
        <v>21:0648</v>
      </c>
      <c r="D5364" s="1" t="str">
        <f t="shared" ref="D5364:D5386" si="607">HYPERLINK("http://geochem.nrcan.gc.ca/cdogs/content/svy/svy210198_e.htm", "21:0198")</f>
        <v>21:0198</v>
      </c>
      <c r="E5364" t="s">
        <v>20884</v>
      </c>
      <c r="F5364" t="s">
        <v>20885</v>
      </c>
      <c r="H5364">
        <v>45.5321286</v>
      </c>
      <c r="I5364">
        <v>-66.521676099999993</v>
      </c>
      <c r="J5364" s="1" t="str">
        <f t="shared" ref="J5364:J5386" si="608">HYPERLINK("http://geochem.nrcan.gc.ca/cdogs/content/kwd/kwd020018_e.htm", "Fluid (stream)")</f>
        <v>Fluid (stream)</v>
      </c>
      <c r="K5364" s="1" t="str">
        <f t="shared" ref="K5364:K5386" si="609">HYPERLINK("http://geochem.nrcan.gc.ca/cdogs/content/kwd/kwd080007_e.htm", "Untreated Water")</f>
        <v>Untreated Water</v>
      </c>
      <c r="L5364">
        <v>29</v>
      </c>
      <c r="M5364" t="s">
        <v>11445</v>
      </c>
      <c r="N5364">
        <v>524</v>
      </c>
      <c r="O5364">
        <v>2.5000000000000001E-2</v>
      </c>
      <c r="P5364">
        <v>40</v>
      </c>
      <c r="Q5364">
        <v>6.8</v>
      </c>
    </row>
    <row r="5365" spans="1:17" hidden="1" x14ac:dyDescent="0.3">
      <c r="A5365" t="s">
        <v>20886</v>
      </c>
      <c r="B5365" t="s">
        <v>20887</v>
      </c>
      <c r="C5365" s="1" t="str">
        <f t="shared" si="606"/>
        <v>21:0648</v>
      </c>
      <c r="D5365" s="1" t="str">
        <f t="shared" si="607"/>
        <v>21:0198</v>
      </c>
      <c r="E5365" t="s">
        <v>20888</v>
      </c>
      <c r="F5365" t="s">
        <v>20889</v>
      </c>
      <c r="H5365">
        <v>45.538169799999999</v>
      </c>
      <c r="I5365">
        <v>-66.518426300000002</v>
      </c>
      <c r="J5365" s="1" t="str">
        <f t="shared" si="608"/>
        <v>Fluid (stream)</v>
      </c>
      <c r="K5365" s="1" t="str">
        <f t="shared" si="609"/>
        <v>Untreated Water</v>
      </c>
      <c r="L5365">
        <v>29</v>
      </c>
      <c r="M5365" t="s">
        <v>11450</v>
      </c>
      <c r="N5365">
        <v>525</v>
      </c>
      <c r="O5365">
        <v>2.5000000000000001E-2</v>
      </c>
      <c r="P5365">
        <v>30</v>
      </c>
      <c r="Q5365">
        <v>6.9</v>
      </c>
    </row>
    <row r="5366" spans="1:17" hidden="1" x14ac:dyDescent="0.3">
      <c r="A5366" t="s">
        <v>20890</v>
      </c>
      <c r="B5366" t="s">
        <v>20891</v>
      </c>
      <c r="C5366" s="1" t="str">
        <f t="shared" si="606"/>
        <v>21:0648</v>
      </c>
      <c r="D5366" s="1" t="str">
        <f t="shared" si="607"/>
        <v>21:0198</v>
      </c>
      <c r="E5366" t="s">
        <v>20892</v>
      </c>
      <c r="F5366" t="s">
        <v>20893</v>
      </c>
      <c r="H5366">
        <v>45.539354500000002</v>
      </c>
      <c r="I5366">
        <v>-66.531976900000004</v>
      </c>
      <c r="J5366" s="1" t="str">
        <f t="shared" si="608"/>
        <v>Fluid (stream)</v>
      </c>
      <c r="K5366" s="1" t="str">
        <f t="shared" si="609"/>
        <v>Untreated Water</v>
      </c>
      <c r="L5366">
        <v>29</v>
      </c>
      <c r="M5366" t="s">
        <v>11460</v>
      </c>
      <c r="N5366">
        <v>526</v>
      </c>
      <c r="O5366">
        <v>2.5000000000000001E-2</v>
      </c>
      <c r="P5366">
        <v>30</v>
      </c>
      <c r="Q5366">
        <v>6.5</v>
      </c>
    </row>
    <row r="5367" spans="1:17" hidden="1" x14ac:dyDescent="0.3">
      <c r="A5367" t="s">
        <v>20894</v>
      </c>
      <c r="B5367" t="s">
        <v>20895</v>
      </c>
      <c r="C5367" s="1" t="str">
        <f t="shared" si="606"/>
        <v>21:0648</v>
      </c>
      <c r="D5367" s="1" t="str">
        <f t="shared" si="607"/>
        <v>21:0198</v>
      </c>
      <c r="E5367" t="s">
        <v>20896</v>
      </c>
      <c r="F5367" t="s">
        <v>20897</v>
      </c>
      <c r="H5367">
        <v>45.531377300000003</v>
      </c>
      <c r="I5367">
        <v>-66.518994000000006</v>
      </c>
      <c r="J5367" s="1" t="str">
        <f t="shared" si="608"/>
        <v>Fluid (stream)</v>
      </c>
      <c r="K5367" s="1" t="str">
        <f t="shared" si="609"/>
        <v>Untreated Water</v>
      </c>
      <c r="L5367">
        <v>29</v>
      </c>
      <c r="M5367" t="s">
        <v>11465</v>
      </c>
      <c r="N5367">
        <v>527</v>
      </c>
      <c r="O5367">
        <v>2.5000000000000001E-2</v>
      </c>
      <c r="P5367">
        <v>40</v>
      </c>
      <c r="Q5367">
        <v>7</v>
      </c>
    </row>
    <row r="5368" spans="1:17" hidden="1" x14ac:dyDescent="0.3">
      <c r="A5368" t="s">
        <v>20898</v>
      </c>
      <c r="B5368" t="s">
        <v>20899</v>
      </c>
      <c r="C5368" s="1" t="str">
        <f t="shared" si="606"/>
        <v>21:0648</v>
      </c>
      <c r="D5368" s="1" t="str">
        <f t="shared" si="607"/>
        <v>21:0198</v>
      </c>
      <c r="E5368" t="s">
        <v>20900</v>
      </c>
      <c r="F5368" t="s">
        <v>20901</v>
      </c>
      <c r="H5368">
        <v>45.569630500000002</v>
      </c>
      <c r="I5368">
        <v>-66.577222800000001</v>
      </c>
      <c r="J5368" s="1" t="str">
        <f t="shared" si="608"/>
        <v>Fluid (stream)</v>
      </c>
      <c r="K5368" s="1" t="str">
        <f t="shared" si="609"/>
        <v>Untreated Water</v>
      </c>
      <c r="L5368">
        <v>29</v>
      </c>
      <c r="M5368" t="s">
        <v>11470</v>
      </c>
      <c r="N5368">
        <v>528</v>
      </c>
      <c r="O5368">
        <v>0.26</v>
      </c>
      <c r="P5368">
        <v>80</v>
      </c>
      <c r="Q5368">
        <v>7.3</v>
      </c>
    </row>
    <row r="5369" spans="1:17" hidden="1" x14ac:dyDescent="0.3">
      <c r="A5369" t="s">
        <v>20902</v>
      </c>
      <c r="B5369" t="s">
        <v>20903</v>
      </c>
      <c r="C5369" s="1" t="str">
        <f t="shared" si="606"/>
        <v>21:0648</v>
      </c>
      <c r="D5369" s="1" t="str">
        <f t="shared" si="607"/>
        <v>21:0198</v>
      </c>
      <c r="E5369" t="s">
        <v>20904</v>
      </c>
      <c r="F5369" t="s">
        <v>20905</v>
      </c>
      <c r="H5369">
        <v>45.564821500000001</v>
      </c>
      <c r="I5369">
        <v>-66.572021899999996</v>
      </c>
      <c r="J5369" s="1" t="str">
        <f t="shared" si="608"/>
        <v>Fluid (stream)</v>
      </c>
      <c r="K5369" s="1" t="str">
        <f t="shared" si="609"/>
        <v>Untreated Water</v>
      </c>
      <c r="L5369">
        <v>29</v>
      </c>
      <c r="M5369" t="s">
        <v>11475</v>
      </c>
      <c r="N5369">
        <v>529</v>
      </c>
      <c r="O5369">
        <v>0.46</v>
      </c>
      <c r="P5369">
        <v>100</v>
      </c>
      <c r="Q5369">
        <v>6.6</v>
      </c>
    </row>
    <row r="5370" spans="1:17" hidden="1" x14ac:dyDescent="0.3">
      <c r="A5370" t="s">
        <v>20906</v>
      </c>
      <c r="B5370" t="s">
        <v>20907</v>
      </c>
      <c r="C5370" s="1" t="str">
        <f t="shared" si="606"/>
        <v>21:0648</v>
      </c>
      <c r="D5370" s="1" t="str">
        <f t="shared" si="607"/>
        <v>21:0198</v>
      </c>
      <c r="E5370" t="s">
        <v>20908</v>
      </c>
      <c r="F5370" t="s">
        <v>20909</v>
      </c>
      <c r="H5370">
        <v>45.5644919</v>
      </c>
      <c r="I5370">
        <v>-66.574727100000004</v>
      </c>
      <c r="J5370" s="1" t="str">
        <f t="shared" si="608"/>
        <v>Fluid (stream)</v>
      </c>
      <c r="K5370" s="1" t="str">
        <f t="shared" si="609"/>
        <v>Untreated Water</v>
      </c>
      <c r="L5370">
        <v>29</v>
      </c>
      <c r="M5370" t="s">
        <v>11480</v>
      </c>
      <c r="N5370">
        <v>530</v>
      </c>
      <c r="O5370">
        <v>0.34</v>
      </c>
      <c r="P5370">
        <v>70</v>
      </c>
      <c r="Q5370">
        <v>6.9</v>
      </c>
    </row>
    <row r="5371" spans="1:17" hidden="1" x14ac:dyDescent="0.3">
      <c r="A5371" t="s">
        <v>20910</v>
      </c>
      <c r="B5371" t="s">
        <v>20911</v>
      </c>
      <c r="C5371" s="1" t="str">
        <f t="shared" si="606"/>
        <v>21:0648</v>
      </c>
      <c r="D5371" s="1" t="str">
        <f t="shared" si="607"/>
        <v>21:0198</v>
      </c>
      <c r="E5371" t="s">
        <v>20912</v>
      </c>
      <c r="F5371" t="s">
        <v>20913</v>
      </c>
      <c r="H5371">
        <v>45.558833800000002</v>
      </c>
      <c r="I5371">
        <v>-66.5744708</v>
      </c>
      <c r="J5371" s="1" t="str">
        <f t="shared" si="608"/>
        <v>Fluid (stream)</v>
      </c>
      <c r="K5371" s="1" t="str">
        <f t="shared" si="609"/>
        <v>Untreated Water</v>
      </c>
      <c r="L5371">
        <v>29</v>
      </c>
      <c r="M5371" t="s">
        <v>12548</v>
      </c>
      <c r="N5371">
        <v>531</v>
      </c>
      <c r="O5371">
        <v>0.32</v>
      </c>
      <c r="P5371">
        <v>80</v>
      </c>
      <c r="Q5371">
        <v>7</v>
      </c>
    </row>
    <row r="5372" spans="1:17" hidden="1" x14ac:dyDescent="0.3">
      <c r="A5372" t="s">
        <v>20914</v>
      </c>
      <c r="B5372" t="s">
        <v>20915</v>
      </c>
      <c r="C5372" s="1" t="str">
        <f t="shared" si="606"/>
        <v>21:0648</v>
      </c>
      <c r="D5372" s="1" t="str">
        <f t="shared" si="607"/>
        <v>21:0198</v>
      </c>
      <c r="E5372" t="s">
        <v>20916</v>
      </c>
      <c r="F5372" t="s">
        <v>20917</v>
      </c>
      <c r="H5372">
        <v>45.557609800000002</v>
      </c>
      <c r="I5372">
        <v>-66.577444799999995</v>
      </c>
      <c r="J5372" s="1" t="str">
        <f t="shared" si="608"/>
        <v>Fluid (stream)</v>
      </c>
      <c r="K5372" s="1" t="str">
        <f t="shared" si="609"/>
        <v>Untreated Water</v>
      </c>
      <c r="L5372">
        <v>30</v>
      </c>
      <c r="M5372" t="s">
        <v>11392</v>
      </c>
      <c r="N5372">
        <v>532</v>
      </c>
      <c r="O5372">
        <v>0.48</v>
      </c>
      <c r="P5372">
        <v>80</v>
      </c>
      <c r="Q5372">
        <v>6.9</v>
      </c>
    </row>
    <row r="5373" spans="1:17" hidden="1" x14ac:dyDescent="0.3">
      <c r="A5373" t="s">
        <v>20918</v>
      </c>
      <c r="B5373" t="s">
        <v>20919</v>
      </c>
      <c r="C5373" s="1" t="str">
        <f t="shared" si="606"/>
        <v>21:0648</v>
      </c>
      <c r="D5373" s="1" t="str">
        <f t="shared" si="607"/>
        <v>21:0198</v>
      </c>
      <c r="E5373" t="s">
        <v>20920</v>
      </c>
      <c r="F5373" t="s">
        <v>20921</v>
      </c>
      <c r="H5373">
        <v>45.576600599999999</v>
      </c>
      <c r="I5373">
        <v>-66.585459299999997</v>
      </c>
      <c r="J5373" s="1" t="str">
        <f t="shared" si="608"/>
        <v>Fluid (stream)</v>
      </c>
      <c r="K5373" s="1" t="str">
        <f t="shared" si="609"/>
        <v>Untreated Water</v>
      </c>
      <c r="L5373">
        <v>30</v>
      </c>
      <c r="M5373" t="s">
        <v>11431</v>
      </c>
      <c r="N5373">
        <v>533</v>
      </c>
      <c r="O5373">
        <v>2.5000000000000001E-2</v>
      </c>
      <c r="P5373">
        <v>90</v>
      </c>
      <c r="Q5373">
        <v>6.4</v>
      </c>
    </row>
    <row r="5374" spans="1:17" hidden="1" x14ac:dyDescent="0.3">
      <c r="A5374" t="s">
        <v>20922</v>
      </c>
      <c r="B5374" t="s">
        <v>20923</v>
      </c>
      <c r="C5374" s="1" t="str">
        <f t="shared" si="606"/>
        <v>21:0648</v>
      </c>
      <c r="D5374" s="1" t="str">
        <f t="shared" si="607"/>
        <v>21:0198</v>
      </c>
      <c r="E5374" t="s">
        <v>20920</v>
      </c>
      <c r="F5374" t="s">
        <v>20924</v>
      </c>
      <c r="H5374">
        <v>45.576600599999999</v>
      </c>
      <c r="I5374">
        <v>-66.585459299999997</v>
      </c>
      <c r="J5374" s="1" t="str">
        <f t="shared" si="608"/>
        <v>Fluid (stream)</v>
      </c>
      <c r="K5374" s="1" t="str">
        <f t="shared" si="609"/>
        <v>Untreated Water</v>
      </c>
      <c r="L5374">
        <v>30</v>
      </c>
      <c r="M5374" t="s">
        <v>11435</v>
      </c>
      <c r="N5374">
        <v>534</v>
      </c>
      <c r="O5374">
        <v>0.06</v>
      </c>
      <c r="P5374">
        <v>100</v>
      </c>
      <c r="Q5374">
        <v>6.3</v>
      </c>
    </row>
    <row r="5375" spans="1:17" hidden="1" x14ac:dyDescent="0.3">
      <c r="A5375" t="s">
        <v>20925</v>
      </c>
      <c r="B5375" t="s">
        <v>20926</v>
      </c>
      <c r="C5375" s="1" t="str">
        <f t="shared" si="606"/>
        <v>21:0648</v>
      </c>
      <c r="D5375" s="1" t="str">
        <f t="shared" si="607"/>
        <v>21:0198</v>
      </c>
      <c r="E5375" t="s">
        <v>20927</v>
      </c>
      <c r="F5375" t="s">
        <v>20928</v>
      </c>
      <c r="H5375">
        <v>45.569026000000001</v>
      </c>
      <c r="I5375">
        <v>-66.5912048</v>
      </c>
      <c r="J5375" s="1" t="str">
        <f t="shared" si="608"/>
        <v>Fluid (stream)</v>
      </c>
      <c r="K5375" s="1" t="str">
        <f t="shared" si="609"/>
        <v>Untreated Water</v>
      </c>
      <c r="L5375">
        <v>30</v>
      </c>
      <c r="M5375" t="s">
        <v>11397</v>
      </c>
      <c r="N5375">
        <v>535</v>
      </c>
      <c r="O5375">
        <v>0.53</v>
      </c>
      <c r="P5375">
        <v>260</v>
      </c>
      <c r="Q5375">
        <v>6.4</v>
      </c>
    </row>
    <row r="5376" spans="1:17" hidden="1" x14ac:dyDescent="0.3">
      <c r="A5376" t="s">
        <v>20929</v>
      </c>
      <c r="B5376" t="s">
        <v>20930</v>
      </c>
      <c r="C5376" s="1" t="str">
        <f t="shared" si="606"/>
        <v>21:0648</v>
      </c>
      <c r="D5376" s="1" t="str">
        <f t="shared" si="607"/>
        <v>21:0198</v>
      </c>
      <c r="E5376" t="s">
        <v>20931</v>
      </c>
      <c r="F5376" t="s">
        <v>20932</v>
      </c>
      <c r="H5376">
        <v>45.581665000000001</v>
      </c>
      <c r="I5376">
        <v>-66.607558900000001</v>
      </c>
      <c r="J5376" s="1" t="str">
        <f t="shared" si="608"/>
        <v>Fluid (stream)</v>
      </c>
      <c r="K5376" s="1" t="str">
        <f t="shared" si="609"/>
        <v>Untreated Water</v>
      </c>
      <c r="L5376">
        <v>30</v>
      </c>
      <c r="M5376" t="s">
        <v>11402</v>
      </c>
      <c r="N5376">
        <v>536</v>
      </c>
      <c r="O5376">
        <v>2.5000000000000001E-2</v>
      </c>
      <c r="P5376">
        <v>50</v>
      </c>
      <c r="Q5376">
        <v>5.5</v>
      </c>
    </row>
    <row r="5377" spans="1:17" hidden="1" x14ac:dyDescent="0.3">
      <c r="A5377" t="s">
        <v>20933</v>
      </c>
      <c r="B5377" t="s">
        <v>20934</v>
      </c>
      <c r="C5377" s="1" t="str">
        <f t="shared" si="606"/>
        <v>21:0648</v>
      </c>
      <c r="D5377" s="1" t="str">
        <f t="shared" si="607"/>
        <v>21:0198</v>
      </c>
      <c r="E5377" t="s">
        <v>20935</v>
      </c>
      <c r="F5377" t="s">
        <v>20936</v>
      </c>
      <c r="H5377">
        <v>45.5567536</v>
      </c>
      <c r="I5377">
        <v>-66.637559400000001</v>
      </c>
      <c r="J5377" s="1" t="str">
        <f t="shared" si="608"/>
        <v>Fluid (stream)</v>
      </c>
      <c r="K5377" s="1" t="str">
        <f t="shared" si="609"/>
        <v>Untreated Water</v>
      </c>
      <c r="L5377">
        <v>30</v>
      </c>
      <c r="M5377" t="s">
        <v>11411</v>
      </c>
      <c r="N5377">
        <v>537</v>
      </c>
      <c r="O5377">
        <v>0.17</v>
      </c>
      <c r="P5377">
        <v>80</v>
      </c>
      <c r="Q5377">
        <v>6.2</v>
      </c>
    </row>
    <row r="5378" spans="1:17" hidden="1" x14ac:dyDescent="0.3">
      <c r="A5378" t="s">
        <v>20937</v>
      </c>
      <c r="B5378" t="s">
        <v>20938</v>
      </c>
      <c r="C5378" s="1" t="str">
        <f t="shared" si="606"/>
        <v>21:0648</v>
      </c>
      <c r="D5378" s="1" t="str">
        <f t="shared" si="607"/>
        <v>21:0198</v>
      </c>
      <c r="E5378" t="s">
        <v>20939</v>
      </c>
      <c r="F5378" t="s">
        <v>20940</v>
      </c>
      <c r="H5378">
        <v>45.554790500000003</v>
      </c>
      <c r="I5378">
        <v>-66.638384700000003</v>
      </c>
      <c r="J5378" s="1" t="str">
        <f t="shared" si="608"/>
        <v>Fluid (stream)</v>
      </c>
      <c r="K5378" s="1" t="str">
        <f t="shared" si="609"/>
        <v>Untreated Water</v>
      </c>
      <c r="L5378">
        <v>30</v>
      </c>
      <c r="M5378" t="s">
        <v>11416</v>
      </c>
      <c r="N5378">
        <v>538</v>
      </c>
      <c r="O5378">
        <v>7.0000000000000007E-2</v>
      </c>
      <c r="P5378">
        <v>100</v>
      </c>
      <c r="Q5378">
        <v>6.2</v>
      </c>
    </row>
    <row r="5379" spans="1:17" hidden="1" x14ac:dyDescent="0.3">
      <c r="A5379" t="s">
        <v>20941</v>
      </c>
      <c r="B5379" t="s">
        <v>20942</v>
      </c>
      <c r="C5379" s="1" t="str">
        <f t="shared" si="606"/>
        <v>21:0648</v>
      </c>
      <c r="D5379" s="1" t="str">
        <f t="shared" si="607"/>
        <v>21:0198</v>
      </c>
      <c r="E5379" t="s">
        <v>20943</v>
      </c>
      <c r="F5379" t="s">
        <v>20944</v>
      </c>
      <c r="H5379">
        <v>45.559381100000003</v>
      </c>
      <c r="I5379">
        <v>-66.659385400000005</v>
      </c>
      <c r="J5379" s="1" t="str">
        <f t="shared" si="608"/>
        <v>Fluid (stream)</v>
      </c>
      <c r="K5379" s="1" t="str">
        <f t="shared" si="609"/>
        <v>Untreated Water</v>
      </c>
      <c r="L5379">
        <v>30</v>
      </c>
      <c r="M5379" t="s">
        <v>11421</v>
      </c>
      <c r="N5379">
        <v>539</v>
      </c>
      <c r="O5379">
        <v>2.5000000000000001E-2</v>
      </c>
      <c r="P5379">
        <v>100</v>
      </c>
      <c r="Q5379">
        <v>6.2</v>
      </c>
    </row>
    <row r="5380" spans="1:17" hidden="1" x14ac:dyDescent="0.3">
      <c r="A5380" t="s">
        <v>20945</v>
      </c>
      <c r="B5380" t="s">
        <v>20946</v>
      </c>
      <c r="C5380" s="1" t="str">
        <f t="shared" si="606"/>
        <v>21:0648</v>
      </c>
      <c r="D5380" s="1" t="str">
        <f t="shared" si="607"/>
        <v>21:0198</v>
      </c>
      <c r="E5380" t="s">
        <v>20947</v>
      </c>
      <c r="F5380" t="s">
        <v>20948</v>
      </c>
      <c r="H5380">
        <v>45.561843400000001</v>
      </c>
      <c r="I5380">
        <v>-66.660513399999999</v>
      </c>
      <c r="J5380" s="1" t="str">
        <f t="shared" si="608"/>
        <v>Fluid (stream)</v>
      </c>
      <c r="K5380" s="1" t="str">
        <f t="shared" si="609"/>
        <v>Untreated Water</v>
      </c>
      <c r="L5380">
        <v>30</v>
      </c>
      <c r="M5380" t="s">
        <v>11426</v>
      </c>
      <c r="N5380">
        <v>540</v>
      </c>
      <c r="O5380">
        <v>0.1</v>
      </c>
      <c r="P5380">
        <v>110</v>
      </c>
      <c r="Q5380">
        <v>6.1</v>
      </c>
    </row>
    <row r="5381" spans="1:17" hidden="1" x14ac:dyDescent="0.3">
      <c r="A5381" t="s">
        <v>20949</v>
      </c>
      <c r="B5381" t="s">
        <v>20950</v>
      </c>
      <c r="C5381" s="1" t="str">
        <f t="shared" si="606"/>
        <v>21:0648</v>
      </c>
      <c r="D5381" s="1" t="str">
        <f t="shared" si="607"/>
        <v>21:0198</v>
      </c>
      <c r="E5381" t="s">
        <v>20951</v>
      </c>
      <c r="F5381" t="s">
        <v>20952</v>
      </c>
      <c r="H5381">
        <v>45.556658499999998</v>
      </c>
      <c r="I5381">
        <v>-66.598036899999997</v>
      </c>
      <c r="J5381" s="1" t="str">
        <f t="shared" si="608"/>
        <v>Fluid (stream)</v>
      </c>
      <c r="K5381" s="1" t="str">
        <f t="shared" si="609"/>
        <v>Untreated Water</v>
      </c>
      <c r="L5381">
        <v>30</v>
      </c>
      <c r="M5381" t="s">
        <v>11440</v>
      </c>
      <c r="N5381">
        <v>541</v>
      </c>
      <c r="O5381">
        <v>2.5000000000000001E-2</v>
      </c>
      <c r="P5381">
        <v>40</v>
      </c>
      <c r="Q5381">
        <v>6.7</v>
      </c>
    </row>
    <row r="5382" spans="1:17" hidden="1" x14ac:dyDescent="0.3">
      <c r="A5382" t="s">
        <v>20953</v>
      </c>
      <c r="B5382" t="s">
        <v>20954</v>
      </c>
      <c r="C5382" s="1" t="str">
        <f t="shared" si="606"/>
        <v>21:0648</v>
      </c>
      <c r="D5382" s="1" t="str">
        <f t="shared" si="607"/>
        <v>21:0198</v>
      </c>
      <c r="E5382" t="s">
        <v>20955</v>
      </c>
      <c r="F5382" t="s">
        <v>20956</v>
      </c>
      <c r="H5382">
        <v>45.546851500000002</v>
      </c>
      <c r="I5382">
        <v>-66.624920399999993</v>
      </c>
      <c r="J5382" s="1" t="str">
        <f t="shared" si="608"/>
        <v>Fluid (stream)</v>
      </c>
      <c r="K5382" s="1" t="str">
        <f t="shared" si="609"/>
        <v>Untreated Water</v>
      </c>
      <c r="L5382">
        <v>30</v>
      </c>
      <c r="M5382" t="s">
        <v>11445</v>
      </c>
      <c r="N5382">
        <v>542</v>
      </c>
      <c r="O5382">
        <v>2.5000000000000001E-2</v>
      </c>
      <c r="P5382">
        <v>40</v>
      </c>
      <c r="Q5382">
        <v>7.6</v>
      </c>
    </row>
    <row r="5383" spans="1:17" hidden="1" x14ac:dyDescent="0.3">
      <c r="A5383" t="s">
        <v>20957</v>
      </c>
      <c r="B5383" t="s">
        <v>20958</v>
      </c>
      <c r="C5383" s="1" t="str">
        <f t="shared" si="606"/>
        <v>21:0648</v>
      </c>
      <c r="D5383" s="1" t="str">
        <f t="shared" si="607"/>
        <v>21:0198</v>
      </c>
      <c r="E5383" t="s">
        <v>20959</v>
      </c>
      <c r="F5383" t="s">
        <v>20960</v>
      </c>
      <c r="H5383">
        <v>45.543432600000003</v>
      </c>
      <c r="I5383">
        <v>-66.615918399999998</v>
      </c>
      <c r="J5383" s="1" t="str">
        <f t="shared" si="608"/>
        <v>Fluid (stream)</v>
      </c>
      <c r="K5383" s="1" t="str">
        <f t="shared" si="609"/>
        <v>Untreated Water</v>
      </c>
      <c r="L5383">
        <v>30</v>
      </c>
      <c r="M5383" t="s">
        <v>11450</v>
      </c>
      <c r="N5383">
        <v>543</v>
      </c>
      <c r="O5383">
        <v>2.5000000000000001E-2</v>
      </c>
      <c r="P5383">
        <v>100</v>
      </c>
      <c r="Q5383">
        <v>6.2</v>
      </c>
    </row>
    <row r="5384" spans="1:17" hidden="1" x14ac:dyDescent="0.3">
      <c r="A5384" t="s">
        <v>20961</v>
      </c>
      <c r="B5384" t="s">
        <v>20962</v>
      </c>
      <c r="C5384" s="1" t="str">
        <f t="shared" si="606"/>
        <v>21:0648</v>
      </c>
      <c r="D5384" s="1" t="str">
        <f t="shared" si="607"/>
        <v>21:0198</v>
      </c>
      <c r="E5384" t="s">
        <v>20963</v>
      </c>
      <c r="F5384" t="s">
        <v>20964</v>
      </c>
      <c r="H5384">
        <v>45.521048299999997</v>
      </c>
      <c r="I5384">
        <v>-66.634584599999997</v>
      </c>
      <c r="J5384" s="1" t="str">
        <f t="shared" si="608"/>
        <v>Fluid (stream)</v>
      </c>
      <c r="K5384" s="1" t="str">
        <f t="shared" si="609"/>
        <v>Untreated Water</v>
      </c>
      <c r="L5384">
        <v>30</v>
      </c>
      <c r="M5384" t="s">
        <v>11460</v>
      </c>
      <c r="N5384">
        <v>544</v>
      </c>
      <c r="O5384">
        <v>2.5000000000000001E-2</v>
      </c>
      <c r="P5384">
        <v>30</v>
      </c>
      <c r="Q5384">
        <v>6</v>
      </c>
    </row>
    <row r="5385" spans="1:17" hidden="1" x14ac:dyDescent="0.3">
      <c r="A5385" t="s">
        <v>20965</v>
      </c>
      <c r="B5385" t="s">
        <v>20966</v>
      </c>
      <c r="C5385" s="1" t="str">
        <f t="shared" si="606"/>
        <v>21:0648</v>
      </c>
      <c r="D5385" s="1" t="str">
        <f t="shared" si="607"/>
        <v>21:0198</v>
      </c>
      <c r="E5385" t="s">
        <v>20967</v>
      </c>
      <c r="F5385" t="s">
        <v>20968</v>
      </c>
      <c r="H5385">
        <v>45.512236199999997</v>
      </c>
      <c r="I5385">
        <v>-66.626773</v>
      </c>
      <c r="J5385" s="1" t="str">
        <f t="shared" si="608"/>
        <v>Fluid (stream)</v>
      </c>
      <c r="K5385" s="1" t="str">
        <f t="shared" si="609"/>
        <v>Untreated Water</v>
      </c>
      <c r="L5385">
        <v>30</v>
      </c>
      <c r="M5385" t="s">
        <v>11465</v>
      </c>
      <c r="N5385">
        <v>545</v>
      </c>
      <c r="O5385">
        <v>2.5000000000000001E-2</v>
      </c>
      <c r="P5385">
        <v>40</v>
      </c>
      <c r="Q5385">
        <v>6.4</v>
      </c>
    </row>
    <row r="5386" spans="1:17" hidden="1" x14ac:dyDescent="0.3">
      <c r="A5386" t="s">
        <v>20969</v>
      </c>
      <c r="B5386" t="s">
        <v>20970</v>
      </c>
      <c r="C5386" s="1" t="str">
        <f t="shared" si="606"/>
        <v>21:0648</v>
      </c>
      <c r="D5386" s="1" t="str">
        <f t="shared" si="607"/>
        <v>21:0198</v>
      </c>
      <c r="E5386" t="s">
        <v>20971</v>
      </c>
      <c r="F5386" t="s">
        <v>20972</v>
      </c>
      <c r="H5386">
        <v>45.509387400000001</v>
      </c>
      <c r="I5386">
        <v>-66.628723300000004</v>
      </c>
      <c r="J5386" s="1" t="str">
        <f t="shared" si="608"/>
        <v>Fluid (stream)</v>
      </c>
      <c r="K5386" s="1" t="str">
        <f t="shared" si="609"/>
        <v>Untreated Water</v>
      </c>
      <c r="L5386">
        <v>30</v>
      </c>
      <c r="M5386" t="s">
        <v>11470</v>
      </c>
      <c r="N5386">
        <v>546</v>
      </c>
      <c r="O5386">
        <v>2.5000000000000001E-2</v>
      </c>
      <c r="P5386">
        <v>30</v>
      </c>
      <c r="Q5386">
        <v>6.5</v>
      </c>
    </row>
    <row r="5387" spans="1:17" hidden="1" x14ac:dyDescent="0.3">
      <c r="A5387" t="s">
        <v>20973</v>
      </c>
      <c r="B5387" t="s">
        <v>20974</v>
      </c>
      <c r="C5387" s="1" t="str">
        <f t="shared" si="606"/>
        <v>21:0648</v>
      </c>
      <c r="D5387" s="1" t="str">
        <f>HYPERLINK("http://geochem.nrcan.gc.ca/cdogs/content/svy/svy_e.htm", "")</f>
        <v/>
      </c>
      <c r="G5387" s="1" t="str">
        <f>HYPERLINK("http://geochem.nrcan.gc.ca/cdogs/content/cr_/cr_00082_e.htm", "82")</f>
        <v>82</v>
      </c>
      <c r="J5387" t="s">
        <v>11453</v>
      </c>
      <c r="K5387" t="s">
        <v>11454</v>
      </c>
      <c r="L5387">
        <v>30</v>
      </c>
      <c r="M5387" t="s">
        <v>11455</v>
      </c>
      <c r="N5387">
        <v>547</v>
      </c>
      <c r="O5387">
        <v>1.25</v>
      </c>
      <c r="P5387">
        <v>350</v>
      </c>
      <c r="Q5387">
        <v>7.6</v>
      </c>
    </row>
    <row r="5388" spans="1:17" hidden="1" x14ac:dyDescent="0.3">
      <c r="A5388" t="s">
        <v>20975</v>
      </c>
      <c r="B5388" t="s">
        <v>20976</v>
      </c>
      <c r="C5388" s="1" t="str">
        <f t="shared" si="606"/>
        <v>21:0648</v>
      </c>
      <c r="D5388" s="1" t="str">
        <f t="shared" ref="D5388:D5402" si="610">HYPERLINK("http://geochem.nrcan.gc.ca/cdogs/content/svy/svy210198_e.htm", "21:0198")</f>
        <v>21:0198</v>
      </c>
      <c r="E5388" t="s">
        <v>20977</v>
      </c>
      <c r="F5388" t="s">
        <v>20978</v>
      </c>
      <c r="H5388">
        <v>45.586229799999998</v>
      </c>
      <c r="I5388">
        <v>-66.661103699999998</v>
      </c>
      <c r="J5388" s="1" t="str">
        <f t="shared" ref="J5388:J5402" si="611">HYPERLINK("http://geochem.nrcan.gc.ca/cdogs/content/kwd/kwd020018_e.htm", "Fluid (stream)")</f>
        <v>Fluid (stream)</v>
      </c>
      <c r="K5388" s="1" t="str">
        <f t="shared" ref="K5388:K5402" si="612">HYPERLINK("http://geochem.nrcan.gc.ca/cdogs/content/kwd/kwd080007_e.htm", "Untreated Water")</f>
        <v>Untreated Water</v>
      </c>
      <c r="L5388">
        <v>30</v>
      </c>
      <c r="M5388" t="s">
        <v>11475</v>
      </c>
      <c r="N5388">
        <v>548</v>
      </c>
      <c r="O5388">
        <v>2.5000000000000001E-2</v>
      </c>
      <c r="P5388">
        <v>60</v>
      </c>
      <c r="Q5388">
        <v>5.6</v>
      </c>
    </row>
    <row r="5389" spans="1:17" hidden="1" x14ac:dyDescent="0.3">
      <c r="A5389" t="s">
        <v>20979</v>
      </c>
      <c r="B5389" t="s">
        <v>20980</v>
      </c>
      <c r="C5389" s="1" t="str">
        <f t="shared" si="606"/>
        <v>21:0648</v>
      </c>
      <c r="D5389" s="1" t="str">
        <f t="shared" si="610"/>
        <v>21:0198</v>
      </c>
      <c r="E5389" t="s">
        <v>20981</v>
      </c>
      <c r="F5389" t="s">
        <v>20982</v>
      </c>
      <c r="H5389">
        <v>45.575719700000001</v>
      </c>
      <c r="I5389">
        <v>-66.685109999999995</v>
      </c>
      <c r="J5389" s="1" t="str">
        <f t="shared" si="611"/>
        <v>Fluid (stream)</v>
      </c>
      <c r="K5389" s="1" t="str">
        <f t="shared" si="612"/>
        <v>Untreated Water</v>
      </c>
      <c r="L5389">
        <v>30</v>
      </c>
      <c r="M5389" t="s">
        <v>11480</v>
      </c>
      <c r="N5389">
        <v>549</v>
      </c>
      <c r="O5389">
        <v>2.5000000000000001E-2</v>
      </c>
      <c r="P5389">
        <v>70</v>
      </c>
      <c r="Q5389">
        <v>6.5</v>
      </c>
    </row>
    <row r="5390" spans="1:17" hidden="1" x14ac:dyDescent="0.3">
      <c r="A5390" t="s">
        <v>20983</v>
      </c>
      <c r="B5390" t="s">
        <v>20984</v>
      </c>
      <c r="C5390" s="1" t="str">
        <f t="shared" si="606"/>
        <v>21:0648</v>
      </c>
      <c r="D5390" s="1" t="str">
        <f t="shared" si="610"/>
        <v>21:0198</v>
      </c>
      <c r="E5390" t="s">
        <v>20985</v>
      </c>
      <c r="F5390" t="s">
        <v>20986</v>
      </c>
      <c r="H5390">
        <v>45.570406499999997</v>
      </c>
      <c r="I5390">
        <v>-66.686750599999996</v>
      </c>
      <c r="J5390" s="1" t="str">
        <f t="shared" si="611"/>
        <v>Fluid (stream)</v>
      </c>
      <c r="K5390" s="1" t="str">
        <f t="shared" si="612"/>
        <v>Untreated Water</v>
      </c>
      <c r="L5390">
        <v>30</v>
      </c>
      <c r="M5390" t="s">
        <v>12548</v>
      </c>
      <c r="N5390">
        <v>550</v>
      </c>
      <c r="O5390">
        <v>2.5000000000000001E-2</v>
      </c>
      <c r="P5390">
        <v>160</v>
      </c>
      <c r="Q5390">
        <v>6.5</v>
      </c>
    </row>
    <row r="5391" spans="1:17" hidden="1" x14ac:dyDescent="0.3">
      <c r="A5391" t="s">
        <v>20987</v>
      </c>
      <c r="B5391" t="s">
        <v>20988</v>
      </c>
      <c r="C5391" s="1" t="str">
        <f t="shared" si="606"/>
        <v>21:0648</v>
      </c>
      <c r="D5391" s="1" t="str">
        <f t="shared" si="610"/>
        <v>21:0198</v>
      </c>
      <c r="E5391" t="s">
        <v>20989</v>
      </c>
      <c r="F5391" t="s">
        <v>20990</v>
      </c>
      <c r="H5391">
        <v>45.572516299999997</v>
      </c>
      <c r="I5391">
        <v>-66.679384499999998</v>
      </c>
      <c r="J5391" s="1" t="str">
        <f t="shared" si="611"/>
        <v>Fluid (stream)</v>
      </c>
      <c r="K5391" s="1" t="str">
        <f t="shared" si="612"/>
        <v>Untreated Water</v>
      </c>
      <c r="L5391">
        <v>31</v>
      </c>
      <c r="M5391" t="s">
        <v>11392</v>
      </c>
      <c r="N5391">
        <v>551</v>
      </c>
      <c r="O5391">
        <v>2.5000000000000001E-2</v>
      </c>
      <c r="P5391">
        <v>90</v>
      </c>
      <c r="Q5391">
        <v>6.7</v>
      </c>
    </row>
    <row r="5392" spans="1:17" hidden="1" x14ac:dyDescent="0.3">
      <c r="A5392" t="s">
        <v>20991</v>
      </c>
      <c r="B5392" t="s">
        <v>20992</v>
      </c>
      <c r="C5392" s="1" t="str">
        <f t="shared" si="606"/>
        <v>21:0648</v>
      </c>
      <c r="D5392" s="1" t="str">
        <f t="shared" si="610"/>
        <v>21:0198</v>
      </c>
      <c r="E5392" t="s">
        <v>20993</v>
      </c>
      <c r="F5392" t="s">
        <v>20994</v>
      </c>
      <c r="H5392">
        <v>45.559281800000001</v>
      </c>
      <c r="I5392">
        <v>-66.706413499999996</v>
      </c>
      <c r="J5392" s="1" t="str">
        <f t="shared" si="611"/>
        <v>Fluid (stream)</v>
      </c>
      <c r="K5392" s="1" t="str">
        <f t="shared" si="612"/>
        <v>Untreated Water</v>
      </c>
      <c r="L5392">
        <v>31</v>
      </c>
      <c r="M5392" t="s">
        <v>11397</v>
      </c>
      <c r="N5392">
        <v>552</v>
      </c>
      <c r="O5392">
        <v>2.5000000000000001E-2</v>
      </c>
      <c r="P5392">
        <v>80</v>
      </c>
      <c r="Q5392">
        <v>6.5</v>
      </c>
    </row>
    <row r="5393" spans="1:17" hidden="1" x14ac:dyDescent="0.3">
      <c r="A5393" t="s">
        <v>20995</v>
      </c>
      <c r="B5393" t="s">
        <v>20996</v>
      </c>
      <c r="C5393" s="1" t="str">
        <f t="shared" si="606"/>
        <v>21:0648</v>
      </c>
      <c r="D5393" s="1" t="str">
        <f t="shared" si="610"/>
        <v>21:0198</v>
      </c>
      <c r="E5393" t="s">
        <v>20997</v>
      </c>
      <c r="F5393" t="s">
        <v>20998</v>
      </c>
      <c r="H5393">
        <v>45.558606500000003</v>
      </c>
      <c r="I5393">
        <v>-66.709093300000006</v>
      </c>
      <c r="J5393" s="1" t="str">
        <f t="shared" si="611"/>
        <v>Fluid (stream)</v>
      </c>
      <c r="K5393" s="1" t="str">
        <f t="shared" si="612"/>
        <v>Untreated Water</v>
      </c>
      <c r="L5393">
        <v>31</v>
      </c>
      <c r="M5393" t="s">
        <v>11431</v>
      </c>
      <c r="N5393">
        <v>553</v>
      </c>
      <c r="O5393">
        <v>0.08</v>
      </c>
      <c r="P5393">
        <v>160</v>
      </c>
      <c r="Q5393">
        <v>6.2</v>
      </c>
    </row>
    <row r="5394" spans="1:17" hidden="1" x14ac:dyDescent="0.3">
      <c r="A5394" t="s">
        <v>20999</v>
      </c>
      <c r="B5394" t="s">
        <v>21000</v>
      </c>
      <c r="C5394" s="1" t="str">
        <f t="shared" si="606"/>
        <v>21:0648</v>
      </c>
      <c r="D5394" s="1" t="str">
        <f t="shared" si="610"/>
        <v>21:0198</v>
      </c>
      <c r="E5394" t="s">
        <v>20997</v>
      </c>
      <c r="F5394" t="s">
        <v>21001</v>
      </c>
      <c r="H5394">
        <v>45.558606500000003</v>
      </c>
      <c r="I5394">
        <v>-66.709093300000006</v>
      </c>
      <c r="J5394" s="1" t="str">
        <f t="shared" si="611"/>
        <v>Fluid (stream)</v>
      </c>
      <c r="K5394" s="1" t="str">
        <f t="shared" si="612"/>
        <v>Untreated Water</v>
      </c>
      <c r="L5394">
        <v>31</v>
      </c>
      <c r="M5394" t="s">
        <v>11435</v>
      </c>
      <c r="N5394">
        <v>554</v>
      </c>
      <c r="O5394">
        <v>2.5000000000000001E-2</v>
      </c>
      <c r="P5394">
        <v>160</v>
      </c>
      <c r="Q5394">
        <v>6.2</v>
      </c>
    </row>
    <row r="5395" spans="1:17" hidden="1" x14ac:dyDescent="0.3">
      <c r="A5395" t="s">
        <v>21002</v>
      </c>
      <c r="B5395" t="s">
        <v>21003</v>
      </c>
      <c r="C5395" s="1" t="str">
        <f t="shared" si="606"/>
        <v>21:0648</v>
      </c>
      <c r="D5395" s="1" t="str">
        <f t="shared" si="610"/>
        <v>21:0198</v>
      </c>
      <c r="E5395" t="s">
        <v>21004</v>
      </c>
      <c r="F5395" t="s">
        <v>21005</v>
      </c>
      <c r="H5395">
        <v>45.567610700000003</v>
      </c>
      <c r="I5395">
        <v>-66.729551900000004</v>
      </c>
      <c r="J5395" s="1" t="str">
        <f t="shared" si="611"/>
        <v>Fluid (stream)</v>
      </c>
      <c r="K5395" s="1" t="str">
        <f t="shared" si="612"/>
        <v>Untreated Water</v>
      </c>
      <c r="L5395">
        <v>31</v>
      </c>
      <c r="M5395" t="s">
        <v>11402</v>
      </c>
      <c r="N5395">
        <v>555</v>
      </c>
      <c r="O5395">
        <v>2.5000000000000001E-2</v>
      </c>
      <c r="P5395">
        <v>120</v>
      </c>
      <c r="Q5395">
        <v>6.1</v>
      </c>
    </row>
    <row r="5396" spans="1:17" hidden="1" x14ac:dyDescent="0.3">
      <c r="A5396" t="s">
        <v>21006</v>
      </c>
      <c r="B5396" t="s">
        <v>21007</v>
      </c>
      <c r="C5396" s="1" t="str">
        <f t="shared" si="606"/>
        <v>21:0648</v>
      </c>
      <c r="D5396" s="1" t="str">
        <f t="shared" si="610"/>
        <v>21:0198</v>
      </c>
      <c r="E5396" t="s">
        <v>21008</v>
      </c>
      <c r="F5396" t="s">
        <v>21009</v>
      </c>
      <c r="H5396">
        <v>45.572618300000002</v>
      </c>
      <c r="I5396">
        <v>-66.711664099999993</v>
      </c>
      <c r="J5396" s="1" t="str">
        <f t="shared" si="611"/>
        <v>Fluid (stream)</v>
      </c>
      <c r="K5396" s="1" t="str">
        <f t="shared" si="612"/>
        <v>Untreated Water</v>
      </c>
      <c r="L5396">
        <v>31</v>
      </c>
      <c r="M5396" t="s">
        <v>11411</v>
      </c>
      <c r="N5396">
        <v>556</v>
      </c>
      <c r="O5396">
        <v>2.5000000000000001E-2</v>
      </c>
      <c r="P5396">
        <v>110</v>
      </c>
      <c r="Q5396">
        <v>5.9</v>
      </c>
    </row>
    <row r="5397" spans="1:17" hidden="1" x14ac:dyDescent="0.3">
      <c r="A5397" t="s">
        <v>21010</v>
      </c>
      <c r="B5397" t="s">
        <v>21011</v>
      </c>
      <c r="C5397" s="1" t="str">
        <f t="shared" si="606"/>
        <v>21:0648</v>
      </c>
      <c r="D5397" s="1" t="str">
        <f t="shared" si="610"/>
        <v>21:0198</v>
      </c>
      <c r="E5397" t="s">
        <v>21012</v>
      </c>
      <c r="F5397" t="s">
        <v>21013</v>
      </c>
      <c r="H5397">
        <v>45.571190399999999</v>
      </c>
      <c r="I5397">
        <v>-66.710927499999997</v>
      </c>
      <c r="J5397" s="1" t="str">
        <f t="shared" si="611"/>
        <v>Fluid (stream)</v>
      </c>
      <c r="K5397" s="1" t="str">
        <f t="shared" si="612"/>
        <v>Untreated Water</v>
      </c>
      <c r="L5397">
        <v>31</v>
      </c>
      <c r="M5397" t="s">
        <v>11416</v>
      </c>
      <c r="N5397">
        <v>557</v>
      </c>
      <c r="O5397">
        <v>2.5000000000000001E-2</v>
      </c>
      <c r="P5397">
        <v>110</v>
      </c>
      <c r="Q5397">
        <v>6.3</v>
      </c>
    </row>
    <row r="5398" spans="1:17" hidden="1" x14ac:dyDescent="0.3">
      <c r="A5398" t="s">
        <v>21014</v>
      </c>
      <c r="B5398" t="s">
        <v>21015</v>
      </c>
      <c r="C5398" s="1" t="str">
        <f t="shared" si="606"/>
        <v>21:0648</v>
      </c>
      <c r="D5398" s="1" t="str">
        <f t="shared" si="610"/>
        <v>21:0198</v>
      </c>
      <c r="E5398" t="s">
        <v>21016</v>
      </c>
      <c r="F5398" t="s">
        <v>21017</v>
      </c>
      <c r="H5398">
        <v>45.570392900000002</v>
      </c>
      <c r="I5398">
        <v>-66.700348500000004</v>
      </c>
      <c r="J5398" s="1" t="str">
        <f t="shared" si="611"/>
        <v>Fluid (stream)</v>
      </c>
      <c r="K5398" s="1" t="str">
        <f t="shared" si="612"/>
        <v>Untreated Water</v>
      </c>
      <c r="L5398">
        <v>31</v>
      </c>
      <c r="M5398" t="s">
        <v>11421</v>
      </c>
      <c r="N5398">
        <v>558</v>
      </c>
      <c r="O5398">
        <v>0.17</v>
      </c>
      <c r="P5398">
        <v>180</v>
      </c>
      <c r="Q5398">
        <v>6.3</v>
      </c>
    </row>
    <row r="5399" spans="1:17" hidden="1" x14ac:dyDescent="0.3">
      <c r="A5399" t="s">
        <v>21018</v>
      </c>
      <c r="B5399" t="s">
        <v>21019</v>
      </c>
      <c r="C5399" s="1" t="str">
        <f t="shared" si="606"/>
        <v>21:0648</v>
      </c>
      <c r="D5399" s="1" t="str">
        <f t="shared" si="610"/>
        <v>21:0198</v>
      </c>
      <c r="E5399" t="s">
        <v>21020</v>
      </c>
      <c r="F5399" t="s">
        <v>21021</v>
      </c>
      <c r="H5399">
        <v>45.613889299999997</v>
      </c>
      <c r="I5399">
        <v>-66.688952499999999</v>
      </c>
      <c r="J5399" s="1" t="str">
        <f t="shared" si="611"/>
        <v>Fluid (stream)</v>
      </c>
      <c r="K5399" s="1" t="str">
        <f t="shared" si="612"/>
        <v>Untreated Water</v>
      </c>
      <c r="L5399">
        <v>31</v>
      </c>
      <c r="M5399" t="s">
        <v>11426</v>
      </c>
      <c r="N5399">
        <v>559</v>
      </c>
      <c r="O5399">
        <v>2.5000000000000001E-2</v>
      </c>
      <c r="P5399">
        <v>50</v>
      </c>
      <c r="Q5399">
        <v>5.5</v>
      </c>
    </row>
    <row r="5400" spans="1:17" hidden="1" x14ac:dyDescent="0.3">
      <c r="A5400" t="s">
        <v>21022</v>
      </c>
      <c r="B5400" t="s">
        <v>21023</v>
      </c>
      <c r="C5400" s="1" t="str">
        <f t="shared" si="606"/>
        <v>21:0648</v>
      </c>
      <c r="D5400" s="1" t="str">
        <f t="shared" si="610"/>
        <v>21:0198</v>
      </c>
      <c r="E5400" t="s">
        <v>21024</v>
      </c>
      <c r="F5400" t="s">
        <v>21025</v>
      </c>
      <c r="H5400">
        <v>45.613859699999999</v>
      </c>
      <c r="I5400">
        <v>-66.684375000000003</v>
      </c>
      <c r="J5400" s="1" t="str">
        <f t="shared" si="611"/>
        <v>Fluid (stream)</v>
      </c>
      <c r="K5400" s="1" t="str">
        <f t="shared" si="612"/>
        <v>Untreated Water</v>
      </c>
      <c r="L5400">
        <v>31</v>
      </c>
      <c r="M5400" t="s">
        <v>11440</v>
      </c>
      <c r="N5400">
        <v>560</v>
      </c>
      <c r="O5400">
        <v>2.5000000000000001E-2</v>
      </c>
      <c r="P5400">
        <v>40</v>
      </c>
      <c r="Q5400">
        <v>6.3</v>
      </c>
    </row>
    <row r="5401" spans="1:17" hidden="1" x14ac:dyDescent="0.3">
      <c r="A5401" t="s">
        <v>21026</v>
      </c>
      <c r="B5401" t="s">
        <v>21027</v>
      </c>
      <c r="C5401" s="1" t="str">
        <f t="shared" si="606"/>
        <v>21:0648</v>
      </c>
      <c r="D5401" s="1" t="str">
        <f t="shared" si="610"/>
        <v>21:0198</v>
      </c>
      <c r="E5401" t="s">
        <v>21028</v>
      </c>
      <c r="F5401" t="s">
        <v>21029</v>
      </c>
      <c r="H5401">
        <v>45.623118400000003</v>
      </c>
      <c r="I5401">
        <v>-66.685994899999997</v>
      </c>
      <c r="J5401" s="1" t="str">
        <f t="shared" si="611"/>
        <v>Fluid (stream)</v>
      </c>
      <c r="K5401" s="1" t="str">
        <f t="shared" si="612"/>
        <v>Untreated Water</v>
      </c>
      <c r="L5401">
        <v>31</v>
      </c>
      <c r="M5401" t="s">
        <v>11445</v>
      </c>
      <c r="N5401">
        <v>561</v>
      </c>
      <c r="O5401">
        <v>2.5000000000000001E-2</v>
      </c>
      <c r="P5401">
        <v>40</v>
      </c>
      <c r="Q5401">
        <v>6.1</v>
      </c>
    </row>
    <row r="5402" spans="1:17" hidden="1" x14ac:dyDescent="0.3">
      <c r="A5402" t="s">
        <v>21030</v>
      </c>
      <c r="B5402" t="s">
        <v>21031</v>
      </c>
      <c r="C5402" s="1" t="str">
        <f t="shared" si="606"/>
        <v>21:0648</v>
      </c>
      <c r="D5402" s="1" t="str">
        <f t="shared" si="610"/>
        <v>21:0198</v>
      </c>
      <c r="E5402" t="s">
        <v>21032</v>
      </c>
      <c r="F5402" t="s">
        <v>21033</v>
      </c>
      <c r="H5402">
        <v>45.620509800000001</v>
      </c>
      <c r="I5402">
        <v>-66.700789299999997</v>
      </c>
      <c r="J5402" s="1" t="str">
        <f t="shared" si="611"/>
        <v>Fluid (stream)</v>
      </c>
      <c r="K5402" s="1" t="str">
        <f t="shared" si="612"/>
        <v>Untreated Water</v>
      </c>
      <c r="L5402">
        <v>31</v>
      </c>
      <c r="M5402" t="s">
        <v>11450</v>
      </c>
      <c r="N5402">
        <v>562</v>
      </c>
      <c r="O5402">
        <v>2.5000000000000001E-2</v>
      </c>
      <c r="P5402">
        <v>40</v>
      </c>
      <c r="Q5402">
        <v>5.0999999999999996</v>
      </c>
    </row>
    <row r="5403" spans="1:17" hidden="1" x14ac:dyDescent="0.3">
      <c r="A5403" t="s">
        <v>21034</v>
      </c>
      <c r="B5403" t="s">
        <v>21035</v>
      </c>
      <c r="C5403" s="1" t="str">
        <f t="shared" si="606"/>
        <v>21:0648</v>
      </c>
      <c r="D5403" s="1" t="str">
        <f>HYPERLINK("http://geochem.nrcan.gc.ca/cdogs/content/svy/svy_e.htm", "")</f>
        <v/>
      </c>
      <c r="G5403" s="1" t="str">
        <f>HYPERLINK("http://geochem.nrcan.gc.ca/cdogs/content/cr_/cr_00082_e.htm", "82")</f>
        <v>82</v>
      </c>
      <c r="J5403" t="s">
        <v>11453</v>
      </c>
      <c r="K5403" t="s">
        <v>11454</v>
      </c>
      <c r="L5403">
        <v>31</v>
      </c>
      <c r="M5403" t="s">
        <v>11455</v>
      </c>
      <c r="N5403">
        <v>563</v>
      </c>
      <c r="O5403">
        <v>1.21</v>
      </c>
      <c r="P5403">
        <v>350</v>
      </c>
      <c r="Q5403">
        <v>7.7</v>
      </c>
    </row>
    <row r="5404" spans="1:17" hidden="1" x14ac:dyDescent="0.3">
      <c r="A5404" t="s">
        <v>21036</v>
      </c>
      <c r="B5404" t="s">
        <v>21037</v>
      </c>
      <c r="C5404" s="1" t="str">
        <f t="shared" si="606"/>
        <v>21:0648</v>
      </c>
      <c r="D5404" s="1" t="str">
        <f t="shared" ref="D5404:D5419" si="613">HYPERLINK("http://geochem.nrcan.gc.ca/cdogs/content/svy/svy210198_e.htm", "21:0198")</f>
        <v>21:0198</v>
      </c>
      <c r="E5404" t="s">
        <v>21038</v>
      </c>
      <c r="F5404" t="s">
        <v>21039</v>
      </c>
      <c r="H5404">
        <v>45.514668700000001</v>
      </c>
      <c r="I5404">
        <v>-66.703039700000005</v>
      </c>
      <c r="J5404" s="1" t="str">
        <f t="shared" ref="J5404:J5419" si="614">HYPERLINK("http://geochem.nrcan.gc.ca/cdogs/content/kwd/kwd020018_e.htm", "Fluid (stream)")</f>
        <v>Fluid (stream)</v>
      </c>
      <c r="K5404" s="1" t="str">
        <f t="shared" ref="K5404:K5419" si="615">HYPERLINK("http://geochem.nrcan.gc.ca/cdogs/content/kwd/kwd080007_e.htm", "Untreated Water")</f>
        <v>Untreated Water</v>
      </c>
      <c r="L5404">
        <v>31</v>
      </c>
      <c r="M5404" t="s">
        <v>11460</v>
      </c>
      <c r="N5404">
        <v>564</v>
      </c>
      <c r="O5404">
        <v>2.5000000000000001E-2</v>
      </c>
      <c r="P5404">
        <v>140</v>
      </c>
      <c r="Q5404">
        <v>5.7</v>
      </c>
    </row>
    <row r="5405" spans="1:17" hidden="1" x14ac:dyDescent="0.3">
      <c r="A5405" t="s">
        <v>21040</v>
      </c>
      <c r="B5405" t="s">
        <v>21041</v>
      </c>
      <c r="C5405" s="1" t="str">
        <f t="shared" si="606"/>
        <v>21:0648</v>
      </c>
      <c r="D5405" s="1" t="str">
        <f t="shared" si="613"/>
        <v>21:0198</v>
      </c>
      <c r="E5405" t="s">
        <v>21042</v>
      </c>
      <c r="F5405" t="s">
        <v>21043</v>
      </c>
      <c r="H5405">
        <v>45.522303700000002</v>
      </c>
      <c r="I5405">
        <v>-66.703151800000001</v>
      </c>
      <c r="J5405" s="1" t="str">
        <f t="shared" si="614"/>
        <v>Fluid (stream)</v>
      </c>
      <c r="K5405" s="1" t="str">
        <f t="shared" si="615"/>
        <v>Untreated Water</v>
      </c>
      <c r="L5405">
        <v>31</v>
      </c>
      <c r="M5405" t="s">
        <v>11465</v>
      </c>
      <c r="N5405">
        <v>565</v>
      </c>
      <c r="O5405">
        <v>0.22</v>
      </c>
      <c r="P5405">
        <v>230</v>
      </c>
      <c r="Q5405">
        <v>5.8</v>
      </c>
    </row>
    <row r="5406" spans="1:17" hidden="1" x14ac:dyDescent="0.3">
      <c r="A5406" t="s">
        <v>21044</v>
      </c>
      <c r="B5406" t="s">
        <v>21045</v>
      </c>
      <c r="C5406" s="1" t="str">
        <f t="shared" si="606"/>
        <v>21:0648</v>
      </c>
      <c r="D5406" s="1" t="str">
        <f t="shared" si="613"/>
        <v>21:0198</v>
      </c>
      <c r="E5406" t="s">
        <v>21046</v>
      </c>
      <c r="F5406" t="s">
        <v>21047</v>
      </c>
      <c r="H5406">
        <v>45.255598499999998</v>
      </c>
      <c r="I5406">
        <v>-66.717754499999998</v>
      </c>
      <c r="J5406" s="1" t="str">
        <f t="shared" si="614"/>
        <v>Fluid (stream)</v>
      </c>
      <c r="K5406" s="1" t="str">
        <f t="shared" si="615"/>
        <v>Untreated Water</v>
      </c>
      <c r="L5406">
        <v>31</v>
      </c>
      <c r="M5406" t="s">
        <v>11470</v>
      </c>
      <c r="N5406">
        <v>566</v>
      </c>
      <c r="O5406">
        <v>0.63</v>
      </c>
      <c r="P5406">
        <v>350</v>
      </c>
      <c r="Q5406">
        <v>5.7</v>
      </c>
    </row>
    <row r="5407" spans="1:17" hidden="1" x14ac:dyDescent="0.3">
      <c r="A5407" t="s">
        <v>21048</v>
      </c>
      <c r="B5407" t="s">
        <v>21049</v>
      </c>
      <c r="C5407" s="1" t="str">
        <f t="shared" si="606"/>
        <v>21:0648</v>
      </c>
      <c r="D5407" s="1" t="str">
        <f t="shared" si="613"/>
        <v>21:0198</v>
      </c>
      <c r="E5407" t="s">
        <v>21050</v>
      </c>
      <c r="F5407" t="s">
        <v>21051</v>
      </c>
      <c r="H5407">
        <v>45.261980800000003</v>
      </c>
      <c r="I5407">
        <v>-66.714159100000003</v>
      </c>
      <c r="J5407" s="1" t="str">
        <f t="shared" si="614"/>
        <v>Fluid (stream)</v>
      </c>
      <c r="K5407" s="1" t="str">
        <f t="shared" si="615"/>
        <v>Untreated Water</v>
      </c>
      <c r="L5407">
        <v>31</v>
      </c>
      <c r="M5407" t="s">
        <v>11475</v>
      </c>
      <c r="N5407">
        <v>567</v>
      </c>
      <c r="O5407">
        <v>0.47</v>
      </c>
      <c r="P5407">
        <v>310</v>
      </c>
      <c r="Q5407">
        <v>5.8</v>
      </c>
    </row>
    <row r="5408" spans="1:17" hidden="1" x14ac:dyDescent="0.3">
      <c r="A5408" t="s">
        <v>21052</v>
      </c>
      <c r="B5408" t="s">
        <v>21053</v>
      </c>
      <c r="C5408" s="1" t="str">
        <f t="shared" si="606"/>
        <v>21:0648</v>
      </c>
      <c r="D5408" s="1" t="str">
        <f t="shared" si="613"/>
        <v>21:0198</v>
      </c>
      <c r="E5408" t="s">
        <v>21054</v>
      </c>
      <c r="F5408" t="s">
        <v>21055</v>
      </c>
      <c r="H5408">
        <v>45.275548200000003</v>
      </c>
      <c r="I5408">
        <v>-66.712453800000006</v>
      </c>
      <c r="J5408" s="1" t="str">
        <f t="shared" si="614"/>
        <v>Fluid (stream)</v>
      </c>
      <c r="K5408" s="1" t="str">
        <f t="shared" si="615"/>
        <v>Untreated Water</v>
      </c>
      <c r="L5408">
        <v>31</v>
      </c>
      <c r="M5408" t="s">
        <v>11480</v>
      </c>
      <c r="N5408">
        <v>568</v>
      </c>
      <c r="O5408">
        <v>0.5</v>
      </c>
      <c r="P5408">
        <v>220</v>
      </c>
      <c r="Q5408">
        <v>5.2</v>
      </c>
    </row>
    <row r="5409" spans="1:17" hidden="1" x14ac:dyDescent="0.3">
      <c r="A5409" t="s">
        <v>21056</v>
      </c>
      <c r="B5409" t="s">
        <v>21057</v>
      </c>
      <c r="C5409" s="1" t="str">
        <f t="shared" si="606"/>
        <v>21:0648</v>
      </c>
      <c r="D5409" s="1" t="str">
        <f t="shared" si="613"/>
        <v>21:0198</v>
      </c>
      <c r="E5409" t="s">
        <v>21058</v>
      </c>
      <c r="F5409" t="s">
        <v>21059</v>
      </c>
      <c r="H5409">
        <v>45.2566822</v>
      </c>
      <c r="I5409">
        <v>-66.661009899999996</v>
      </c>
      <c r="J5409" s="1" t="str">
        <f t="shared" si="614"/>
        <v>Fluid (stream)</v>
      </c>
      <c r="K5409" s="1" t="str">
        <f t="shared" si="615"/>
        <v>Untreated Water</v>
      </c>
      <c r="L5409">
        <v>31</v>
      </c>
      <c r="M5409" t="s">
        <v>12548</v>
      </c>
      <c r="N5409">
        <v>569</v>
      </c>
      <c r="O5409">
        <v>2.5000000000000001E-2</v>
      </c>
      <c r="P5409">
        <v>110</v>
      </c>
      <c r="Q5409">
        <v>4.8</v>
      </c>
    </row>
    <row r="5410" spans="1:17" hidden="1" x14ac:dyDescent="0.3">
      <c r="A5410" t="s">
        <v>21060</v>
      </c>
      <c r="B5410" t="s">
        <v>21061</v>
      </c>
      <c r="C5410" s="1" t="str">
        <f t="shared" si="606"/>
        <v>21:0648</v>
      </c>
      <c r="D5410" s="1" t="str">
        <f t="shared" si="613"/>
        <v>21:0198</v>
      </c>
      <c r="E5410" t="s">
        <v>21062</v>
      </c>
      <c r="F5410" t="s">
        <v>21063</v>
      </c>
      <c r="H5410">
        <v>45.2659704</v>
      </c>
      <c r="I5410">
        <v>-66.6286463</v>
      </c>
      <c r="J5410" s="1" t="str">
        <f t="shared" si="614"/>
        <v>Fluid (stream)</v>
      </c>
      <c r="K5410" s="1" t="str">
        <f t="shared" si="615"/>
        <v>Untreated Water</v>
      </c>
      <c r="L5410">
        <v>32</v>
      </c>
      <c r="M5410" t="s">
        <v>11392</v>
      </c>
      <c r="N5410">
        <v>570</v>
      </c>
      <c r="O5410">
        <v>2.5000000000000001E-2</v>
      </c>
      <c r="P5410">
        <v>130</v>
      </c>
      <c r="Q5410">
        <v>5.7</v>
      </c>
    </row>
    <row r="5411" spans="1:17" hidden="1" x14ac:dyDescent="0.3">
      <c r="A5411" t="s">
        <v>21064</v>
      </c>
      <c r="B5411" t="s">
        <v>21065</v>
      </c>
      <c r="C5411" s="1" t="str">
        <f t="shared" si="606"/>
        <v>21:0648</v>
      </c>
      <c r="D5411" s="1" t="str">
        <f t="shared" si="613"/>
        <v>21:0198</v>
      </c>
      <c r="E5411" t="s">
        <v>21066</v>
      </c>
      <c r="F5411" t="s">
        <v>21067</v>
      </c>
      <c r="H5411">
        <v>45.265340999999999</v>
      </c>
      <c r="I5411">
        <v>-66.650010399999999</v>
      </c>
      <c r="J5411" s="1" t="str">
        <f t="shared" si="614"/>
        <v>Fluid (stream)</v>
      </c>
      <c r="K5411" s="1" t="str">
        <f t="shared" si="615"/>
        <v>Untreated Water</v>
      </c>
      <c r="L5411">
        <v>32</v>
      </c>
      <c r="M5411" t="s">
        <v>11431</v>
      </c>
      <c r="N5411">
        <v>571</v>
      </c>
      <c r="O5411">
        <v>2.5000000000000001E-2</v>
      </c>
      <c r="P5411">
        <v>180</v>
      </c>
      <c r="Q5411">
        <v>5</v>
      </c>
    </row>
    <row r="5412" spans="1:17" hidden="1" x14ac:dyDescent="0.3">
      <c r="A5412" t="s">
        <v>21068</v>
      </c>
      <c r="B5412" t="s">
        <v>21069</v>
      </c>
      <c r="C5412" s="1" t="str">
        <f t="shared" si="606"/>
        <v>21:0648</v>
      </c>
      <c r="D5412" s="1" t="str">
        <f t="shared" si="613"/>
        <v>21:0198</v>
      </c>
      <c r="E5412" t="s">
        <v>21066</v>
      </c>
      <c r="F5412" t="s">
        <v>21070</v>
      </c>
      <c r="H5412">
        <v>45.265340999999999</v>
      </c>
      <c r="I5412">
        <v>-66.650010399999999</v>
      </c>
      <c r="J5412" s="1" t="str">
        <f t="shared" si="614"/>
        <v>Fluid (stream)</v>
      </c>
      <c r="K5412" s="1" t="str">
        <f t="shared" si="615"/>
        <v>Untreated Water</v>
      </c>
      <c r="L5412">
        <v>32</v>
      </c>
      <c r="M5412" t="s">
        <v>11435</v>
      </c>
      <c r="N5412">
        <v>572</v>
      </c>
      <c r="O5412">
        <v>2.5000000000000001E-2</v>
      </c>
      <c r="P5412">
        <v>180</v>
      </c>
      <c r="Q5412">
        <v>4.9000000000000004</v>
      </c>
    </row>
    <row r="5413" spans="1:17" hidden="1" x14ac:dyDescent="0.3">
      <c r="A5413" t="s">
        <v>21071</v>
      </c>
      <c r="B5413" t="s">
        <v>21072</v>
      </c>
      <c r="C5413" s="1" t="str">
        <f t="shared" si="606"/>
        <v>21:0648</v>
      </c>
      <c r="D5413" s="1" t="str">
        <f t="shared" si="613"/>
        <v>21:0198</v>
      </c>
      <c r="E5413" t="s">
        <v>21073</v>
      </c>
      <c r="F5413" t="s">
        <v>21074</v>
      </c>
      <c r="H5413">
        <v>45.486236099999999</v>
      </c>
      <c r="I5413">
        <v>-66.533939700000005</v>
      </c>
      <c r="J5413" s="1" t="str">
        <f t="shared" si="614"/>
        <v>Fluid (stream)</v>
      </c>
      <c r="K5413" s="1" t="str">
        <f t="shared" si="615"/>
        <v>Untreated Water</v>
      </c>
      <c r="L5413">
        <v>32</v>
      </c>
      <c r="M5413" t="s">
        <v>11397</v>
      </c>
      <c r="N5413">
        <v>573</v>
      </c>
      <c r="O5413">
        <v>2.5000000000000001E-2</v>
      </c>
      <c r="P5413">
        <v>40</v>
      </c>
      <c r="Q5413">
        <v>5.7</v>
      </c>
    </row>
    <row r="5414" spans="1:17" hidden="1" x14ac:dyDescent="0.3">
      <c r="A5414" t="s">
        <v>21075</v>
      </c>
      <c r="B5414" t="s">
        <v>21076</v>
      </c>
      <c r="C5414" s="1" t="str">
        <f t="shared" si="606"/>
        <v>21:0648</v>
      </c>
      <c r="D5414" s="1" t="str">
        <f t="shared" si="613"/>
        <v>21:0198</v>
      </c>
      <c r="E5414" t="s">
        <v>21077</v>
      </c>
      <c r="F5414" t="s">
        <v>21078</v>
      </c>
      <c r="H5414">
        <v>45.4799145</v>
      </c>
      <c r="I5414">
        <v>-66.533396699999997</v>
      </c>
      <c r="J5414" s="1" t="str">
        <f t="shared" si="614"/>
        <v>Fluid (stream)</v>
      </c>
      <c r="K5414" s="1" t="str">
        <f t="shared" si="615"/>
        <v>Untreated Water</v>
      </c>
      <c r="L5414">
        <v>32</v>
      </c>
      <c r="M5414" t="s">
        <v>11402</v>
      </c>
      <c r="N5414">
        <v>574</v>
      </c>
      <c r="O5414">
        <v>2.5000000000000001E-2</v>
      </c>
      <c r="P5414">
        <v>50</v>
      </c>
      <c r="Q5414">
        <v>6.3</v>
      </c>
    </row>
    <row r="5415" spans="1:17" hidden="1" x14ac:dyDescent="0.3">
      <c r="A5415" t="s">
        <v>21079</v>
      </c>
      <c r="B5415" t="s">
        <v>21080</v>
      </c>
      <c r="C5415" s="1" t="str">
        <f t="shared" si="606"/>
        <v>21:0648</v>
      </c>
      <c r="D5415" s="1" t="str">
        <f t="shared" si="613"/>
        <v>21:0198</v>
      </c>
      <c r="E5415" t="s">
        <v>21081</v>
      </c>
      <c r="F5415" t="s">
        <v>21082</v>
      </c>
      <c r="H5415">
        <v>45.472870399999998</v>
      </c>
      <c r="I5415">
        <v>-66.544437700000003</v>
      </c>
      <c r="J5415" s="1" t="str">
        <f t="shared" si="614"/>
        <v>Fluid (stream)</v>
      </c>
      <c r="K5415" s="1" t="str">
        <f t="shared" si="615"/>
        <v>Untreated Water</v>
      </c>
      <c r="L5415">
        <v>32</v>
      </c>
      <c r="M5415" t="s">
        <v>11411</v>
      </c>
      <c r="N5415">
        <v>575</v>
      </c>
      <c r="O5415">
        <v>2.5000000000000001E-2</v>
      </c>
      <c r="P5415">
        <v>30</v>
      </c>
      <c r="Q5415">
        <v>5.4</v>
      </c>
    </row>
    <row r="5416" spans="1:17" hidden="1" x14ac:dyDescent="0.3">
      <c r="A5416" t="s">
        <v>21083</v>
      </c>
      <c r="B5416" t="s">
        <v>21084</v>
      </c>
      <c r="C5416" s="1" t="str">
        <f t="shared" si="606"/>
        <v>21:0648</v>
      </c>
      <c r="D5416" s="1" t="str">
        <f t="shared" si="613"/>
        <v>21:0198</v>
      </c>
      <c r="E5416" t="s">
        <v>21085</v>
      </c>
      <c r="F5416" t="s">
        <v>21086</v>
      </c>
      <c r="H5416">
        <v>45.477441599999999</v>
      </c>
      <c r="I5416">
        <v>-66.5544364</v>
      </c>
      <c r="J5416" s="1" t="str">
        <f t="shared" si="614"/>
        <v>Fluid (stream)</v>
      </c>
      <c r="K5416" s="1" t="str">
        <f t="shared" si="615"/>
        <v>Untreated Water</v>
      </c>
      <c r="L5416">
        <v>32</v>
      </c>
      <c r="M5416" t="s">
        <v>11416</v>
      </c>
      <c r="N5416">
        <v>576</v>
      </c>
      <c r="O5416">
        <v>2.5000000000000001E-2</v>
      </c>
      <c r="P5416">
        <v>30</v>
      </c>
      <c r="Q5416">
        <v>4.5999999999999996</v>
      </c>
    </row>
    <row r="5417" spans="1:17" hidden="1" x14ac:dyDescent="0.3">
      <c r="A5417" t="s">
        <v>21087</v>
      </c>
      <c r="B5417" t="s">
        <v>21088</v>
      </c>
      <c r="C5417" s="1" t="str">
        <f t="shared" ref="C5417:C5480" si="616">HYPERLINK("http://geochem.nrcan.gc.ca/cdogs/content/bdl/bdl210648_e.htm", "21:0648")</f>
        <v>21:0648</v>
      </c>
      <c r="D5417" s="1" t="str">
        <f t="shared" si="613"/>
        <v>21:0198</v>
      </c>
      <c r="E5417" t="s">
        <v>21089</v>
      </c>
      <c r="F5417" t="s">
        <v>21090</v>
      </c>
      <c r="H5417">
        <v>45.477951400000002</v>
      </c>
      <c r="I5417">
        <v>-66.551343599999996</v>
      </c>
      <c r="J5417" s="1" t="str">
        <f t="shared" si="614"/>
        <v>Fluid (stream)</v>
      </c>
      <c r="K5417" s="1" t="str">
        <f t="shared" si="615"/>
        <v>Untreated Water</v>
      </c>
      <c r="L5417">
        <v>32</v>
      </c>
      <c r="M5417" t="s">
        <v>11421</v>
      </c>
      <c r="N5417">
        <v>577</v>
      </c>
      <c r="O5417">
        <v>1.1299999999999999</v>
      </c>
      <c r="P5417">
        <v>250</v>
      </c>
      <c r="Q5417">
        <v>6</v>
      </c>
    </row>
    <row r="5418" spans="1:17" hidden="1" x14ac:dyDescent="0.3">
      <c r="A5418" t="s">
        <v>21091</v>
      </c>
      <c r="B5418" t="s">
        <v>21092</v>
      </c>
      <c r="C5418" s="1" t="str">
        <f t="shared" si="616"/>
        <v>21:0648</v>
      </c>
      <c r="D5418" s="1" t="str">
        <f t="shared" si="613"/>
        <v>21:0198</v>
      </c>
      <c r="E5418" t="s">
        <v>21093</v>
      </c>
      <c r="F5418" t="s">
        <v>21094</v>
      </c>
      <c r="H5418">
        <v>45.479716199999999</v>
      </c>
      <c r="I5418">
        <v>-66.551369500000007</v>
      </c>
      <c r="J5418" s="1" t="str">
        <f t="shared" si="614"/>
        <v>Fluid (stream)</v>
      </c>
      <c r="K5418" s="1" t="str">
        <f t="shared" si="615"/>
        <v>Untreated Water</v>
      </c>
      <c r="L5418">
        <v>32</v>
      </c>
      <c r="M5418" t="s">
        <v>11426</v>
      </c>
      <c r="N5418">
        <v>578</v>
      </c>
      <c r="O5418">
        <v>2.5000000000000001E-2</v>
      </c>
      <c r="P5418">
        <v>40</v>
      </c>
      <c r="Q5418">
        <v>5.6</v>
      </c>
    </row>
    <row r="5419" spans="1:17" hidden="1" x14ac:dyDescent="0.3">
      <c r="A5419" t="s">
        <v>21095</v>
      </c>
      <c r="B5419" t="s">
        <v>21096</v>
      </c>
      <c r="C5419" s="1" t="str">
        <f t="shared" si="616"/>
        <v>21:0648</v>
      </c>
      <c r="D5419" s="1" t="str">
        <f t="shared" si="613"/>
        <v>21:0198</v>
      </c>
      <c r="E5419" t="s">
        <v>21097</v>
      </c>
      <c r="F5419" t="s">
        <v>21098</v>
      </c>
      <c r="H5419">
        <v>45.452090599999998</v>
      </c>
      <c r="I5419">
        <v>-66.556376499999999</v>
      </c>
      <c r="J5419" s="1" t="str">
        <f t="shared" si="614"/>
        <v>Fluid (stream)</v>
      </c>
      <c r="K5419" s="1" t="str">
        <f t="shared" si="615"/>
        <v>Untreated Water</v>
      </c>
      <c r="L5419">
        <v>32</v>
      </c>
      <c r="M5419" t="s">
        <v>11440</v>
      </c>
      <c r="N5419">
        <v>579</v>
      </c>
      <c r="O5419">
        <v>0.24</v>
      </c>
      <c r="P5419">
        <v>150</v>
      </c>
      <c r="Q5419">
        <v>6.2</v>
      </c>
    </row>
    <row r="5420" spans="1:17" hidden="1" x14ac:dyDescent="0.3">
      <c r="A5420" t="s">
        <v>21099</v>
      </c>
      <c r="B5420" t="s">
        <v>21100</v>
      </c>
      <c r="C5420" s="1" t="str">
        <f t="shared" si="616"/>
        <v>21:0648</v>
      </c>
      <c r="D5420" s="1" t="str">
        <f>HYPERLINK("http://geochem.nrcan.gc.ca/cdogs/content/svy/svy_e.htm", "")</f>
        <v/>
      </c>
      <c r="G5420" s="1" t="str">
        <f>HYPERLINK("http://geochem.nrcan.gc.ca/cdogs/content/cr_/cr_00080_e.htm", "80")</f>
        <v>80</v>
      </c>
      <c r="J5420" t="s">
        <v>11453</v>
      </c>
      <c r="K5420" t="s">
        <v>11454</v>
      </c>
      <c r="L5420">
        <v>32</v>
      </c>
      <c r="M5420" t="s">
        <v>11455</v>
      </c>
      <c r="N5420">
        <v>580</v>
      </c>
      <c r="O5420">
        <v>0.25</v>
      </c>
      <c r="P5420">
        <v>120</v>
      </c>
      <c r="Q5420">
        <v>7</v>
      </c>
    </row>
    <row r="5421" spans="1:17" hidden="1" x14ac:dyDescent="0.3">
      <c r="A5421" t="s">
        <v>21101</v>
      </c>
      <c r="B5421" t="s">
        <v>21102</v>
      </c>
      <c r="C5421" s="1" t="str">
        <f t="shared" si="616"/>
        <v>21:0648</v>
      </c>
      <c r="D5421" s="1" t="str">
        <f t="shared" ref="D5421:D5428" si="617">HYPERLINK("http://geochem.nrcan.gc.ca/cdogs/content/svy/svy210198_e.htm", "21:0198")</f>
        <v>21:0198</v>
      </c>
      <c r="E5421" t="s">
        <v>21103</v>
      </c>
      <c r="F5421" t="s">
        <v>21104</v>
      </c>
      <c r="H5421">
        <v>45.452232600000002</v>
      </c>
      <c r="I5421">
        <v>-66.552917399999998</v>
      </c>
      <c r="J5421" s="1" t="str">
        <f t="shared" ref="J5421:J5428" si="618">HYPERLINK("http://geochem.nrcan.gc.ca/cdogs/content/kwd/kwd020018_e.htm", "Fluid (stream)")</f>
        <v>Fluid (stream)</v>
      </c>
      <c r="K5421" s="1" t="str">
        <f t="shared" ref="K5421:K5428" si="619">HYPERLINK("http://geochem.nrcan.gc.ca/cdogs/content/kwd/kwd080007_e.htm", "Untreated Water")</f>
        <v>Untreated Water</v>
      </c>
      <c r="L5421">
        <v>32</v>
      </c>
      <c r="M5421" t="s">
        <v>11445</v>
      </c>
      <c r="N5421">
        <v>581</v>
      </c>
      <c r="O5421">
        <v>0.26</v>
      </c>
      <c r="P5421">
        <v>150</v>
      </c>
      <c r="Q5421">
        <v>6.1</v>
      </c>
    </row>
    <row r="5422" spans="1:17" hidden="1" x14ac:dyDescent="0.3">
      <c r="A5422" t="s">
        <v>21105</v>
      </c>
      <c r="B5422" t="s">
        <v>21106</v>
      </c>
      <c r="C5422" s="1" t="str">
        <f t="shared" si="616"/>
        <v>21:0648</v>
      </c>
      <c r="D5422" s="1" t="str">
        <f t="shared" si="617"/>
        <v>21:0198</v>
      </c>
      <c r="E5422" t="s">
        <v>21107</v>
      </c>
      <c r="F5422" t="s">
        <v>21108</v>
      </c>
      <c r="H5422">
        <v>45.436397999999997</v>
      </c>
      <c r="I5422">
        <v>-66.557897800000006</v>
      </c>
      <c r="J5422" s="1" t="str">
        <f t="shared" si="618"/>
        <v>Fluid (stream)</v>
      </c>
      <c r="K5422" s="1" t="str">
        <f t="shared" si="619"/>
        <v>Untreated Water</v>
      </c>
      <c r="L5422">
        <v>32</v>
      </c>
      <c r="M5422" t="s">
        <v>11450</v>
      </c>
      <c r="N5422">
        <v>582</v>
      </c>
      <c r="O5422">
        <v>0.34</v>
      </c>
      <c r="P5422">
        <v>200</v>
      </c>
      <c r="Q5422">
        <v>6.2</v>
      </c>
    </row>
    <row r="5423" spans="1:17" hidden="1" x14ac:dyDescent="0.3">
      <c r="A5423" t="s">
        <v>21109</v>
      </c>
      <c r="B5423" t="s">
        <v>21110</v>
      </c>
      <c r="C5423" s="1" t="str">
        <f t="shared" si="616"/>
        <v>21:0648</v>
      </c>
      <c r="D5423" s="1" t="str">
        <f t="shared" si="617"/>
        <v>21:0198</v>
      </c>
      <c r="E5423" t="s">
        <v>21111</v>
      </c>
      <c r="F5423" t="s">
        <v>21112</v>
      </c>
      <c r="H5423">
        <v>45.442511699999997</v>
      </c>
      <c r="I5423">
        <v>-66.536612899999994</v>
      </c>
      <c r="J5423" s="1" t="str">
        <f t="shared" si="618"/>
        <v>Fluid (stream)</v>
      </c>
      <c r="K5423" s="1" t="str">
        <f t="shared" si="619"/>
        <v>Untreated Water</v>
      </c>
      <c r="L5423">
        <v>32</v>
      </c>
      <c r="M5423" t="s">
        <v>11460</v>
      </c>
      <c r="N5423">
        <v>583</v>
      </c>
      <c r="O5423">
        <v>0.24</v>
      </c>
      <c r="P5423">
        <v>210</v>
      </c>
      <c r="Q5423">
        <v>5.8</v>
      </c>
    </row>
    <row r="5424" spans="1:17" hidden="1" x14ac:dyDescent="0.3">
      <c r="A5424" t="s">
        <v>21113</v>
      </c>
      <c r="B5424" t="s">
        <v>21114</v>
      </c>
      <c r="C5424" s="1" t="str">
        <f t="shared" si="616"/>
        <v>21:0648</v>
      </c>
      <c r="D5424" s="1" t="str">
        <f t="shared" si="617"/>
        <v>21:0198</v>
      </c>
      <c r="E5424" t="s">
        <v>21115</v>
      </c>
      <c r="F5424" t="s">
        <v>21116</v>
      </c>
      <c r="H5424">
        <v>45.464123999999998</v>
      </c>
      <c r="I5424">
        <v>-66.536208900000005</v>
      </c>
      <c r="J5424" s="1" t="str">
        <f t="shared" si="618"/>
        <v>Fluid (stream)</v>
      </c>
      <c r="K5424" s="1" t="str">
        <f t="shared" si="619"/>
        <v>Untreated Water</v>
      </c>
      <c r="L5424">
        <v>32</v>
      </c>
      <c r="M5424" t="s">
        <v>11465</v>
      </c>
      <c r="N5424">
        <v>584</v>
      </c>
      <c r="O5424">
        <v>0.26</v>
      </c>
      <c r="P5424">
        <v>170</v>
      </c>
      <c r="Q5424">
        <v>5.9</v>
      </c>
    </row>
    <row r="5425" spans="1:17" hidden="1" x14ac:dyDescent="0.3">
      <c r="A5425" t="s">
        <v>21117</v>
      </c>
      <c r="B5425" t="s">
        <v>21118</v>
      </c>
      <c r="C5425" s="1" t="str">
        <f t="shared" si="616"/>
        <v>21:0648</v>
      </c>
      <c r="D5425" s="1" t="str">
        <f t="shared" si="617"/>
        <v>21:0198</v>
      </c>
      <c r="E5425" t="s">
        <v>21119</v>
      </c>
      <c r="F5425" t="s">
        <v>21120</v>
      </c>
      <c r="H5425">
        <v>45.459523300000001</v>
      </c>
      <c r="I5425">
        <v>-66.531574599999999</v>
      </c>
      <c r="J5425" s="1" t="str">
        <f t="shared" si="618"/>
        <v>Fluid (stream)</v>
      </c>
      <c r="K5425" s="1" t="str">
        <f t="shared" si="619"/>
        <v>Untreated Water</v>
      </c>
      <c r="L5425">
        <v>32</v>
      </c>
      <c r="M5425" t="s">
        <v>11470</v>
      </c>
      <c r="N5425">
        <v>585</v>
      </c>
      <c r="O5425">
        <v>1.9</v>
      </c>
      <c r="P5425">
        <v>300</v>
      </c>
      <c r="Q5425">
        <v>5.8</v>
      </c>
    </row>
    <row r="5426" spans="1:17" hidden="1" x14ac:dyDescent="0.3">
      <c r="A5426" t="s">
        <v>21121</v>
      </c>
      <c r="B5426" t="s">
        <v>21122</v>
      </c>
      <c r="C5426" s="1" t="str">
        <f t="shared" si="616"/>
        <v>21:0648</v>
      </c>
      <c r="D5426" s="1" t="str">
        <f t="shared" si="617"/>
        <v>21:0198</v>
      </c>
      <c r="E5426" t="s">
        <v>21123</v>
      </c>
      <c r="F5426" t="s">
        <v>21124</v>
      </c>
      <c r="H5426">
        <v>45.458230899999997</v>
      </c>
      <c r="I5426">
        <v>-66.533830899999998</v>
      </c>
      <c r="J5426" s="1" t="str">
        <f t="shared" si="618"/>
        <v>Fluid (stream)</v>
      </c>
      <c r="K5426" s="1" t="str">
        <f t="shared" si="619"/>
        <v>Untreated Water</v>
      </c>
      <c r="L5426">
        <v>32</v>
      </c>
      <c r="M5426" t="s">
        <v>11475</v>
      </c>
      <c r="N5426">
        <v>586</v>
      </c>
      <c r="O5426">
        <v>2.5000000000000001E-2</v>
      </c>
      <c r="P5426">
        <v>90</v>
      </c>
      <c r="Q5426">
        <v>5.7</v>
      </c>
    </row>
    <row r="5427" spans="1:17" hidden="1" x14ac:dyDescent="0.3">
      <c r="A5427" t="s">
        <v>21125</v>
      </c>
      <c r="B5427" t="s">
        <v>21126</v>
      </c>
      <c r="C5427" s="1" t="str">
        <f t="shared" si="616"/>
        <v>21:0648</v>
      </c>
      <c r="D5427" s="1" t="str">
        <f t="shared" si="617"/>
        <v>21:0198</v>
      </c>
      <c r="E5427" t="s">
        <v>21127</v>
      </c>
      <c r="F5427" t="s">
        <v>21128</v>
      </c>
      <c r="H5427">
        <v>45.462417000000002</v>
      </c>
      <c r="I5427">
        <v>-66.540952000000004</v>
      </c>
      <c r="J5427" s="1" t="str">
        <f t="shared" si="618"/>
        <v>Fluid (stream)</v>
      </c>
      <c r="K5427" s="1" t="str">
        <f t="shared" si="619"/>
        <v>Untreated Water</v>
      </c>
      <c r="L5427">
        <v>32</v>
      </c>
      <c r="M5427" t="s">
        <v>11480</v>
      </c>
      <c r="N5427">
        <v>587</v>
      </c>
      <c r="O5427">
        <v>1.6</v>
      </c>
      <c r="P5427">
        <v>310</v>
      </c>
      <c r="Q5427">
        <v>5.8</v>
      </c>
    </row>
    <row r="5428" spans="1:17" hidden="1" x14ac:dyDescent="0.3">
      <c r="A5428" t="s">
        <v>21129</v>
      </c>
      <c r="B5428" t="s">
        <v>21130</v>
      </c>
      <c r="C5428" s="1" t="str">
        <f t="shared" si="616"/>
        <v>21:0648</v>
      </c>
      <c r="D5428" s="1" t="str">
        <f t="shared" si="617"/>
        <v>21:0198</v>
      </c>
      <c r="E5428" t="s">
        <v>21131</v>
      </c>
      <c r="F5428" t="s">
        <v>21132</v>
      </c>
      <c r="H5428">
        <v>45.433361699999999</v>
      </c>
      <c r="I5428">
        <v>-66.586972599999996</v>
      </c>
      <c r="J5428" s="1" t="str">
        <f t="shared" si="618"/>
        <v>Fluid (stream)</v>
      </c>
      <c r="K5428" s="1" t="str">
        <f t="shared" si="619"/>
        <v>Untreated Water</v>
      </c>
      <c r="L5428">
        <v>32</v>
      </c>
      <c r="M5428" t="s">
        <v>12548</v>
      </c>
      <c r="N5428">
        <v>588</v>
      </c>
      <c r="O5428">
        <v>0.34</v>
      </c>
      <c r="P5428">
        <v>250</v>
      </c>
      <c r="Q5428">
        <v>5.9</v>
      </c>
    </row>
    <row r="5429" spans="1:17" hidden="1" x14ac:dyDescent="0.3">
      <c r="A5429" t="s">
        <v>21133</v>
      </c>
      <c r="B5429" t="s">
        <v>21134</v>
      </c>
      <c r="C5429" s="1" t="str">
        <f t="shared" si="616"/>
        <v>21:0648</v>
      </c>
      <c r="D5429" s="1" t="str">
        <f>HYPERLINK("http://geochem.nrcan.gc.ca/cdogs/content/svy/svy_e.htm", "")</f>
        <v/>
      </c>
      <c r="G5429" s="1" t="str">
        <f>HYPERLINK("http://geochem.nrcan.gc.ca/cdogs/content/cr_/cr_00080_e.htm", "80")</f>
        <v>80</v>
      </c>
      <c r="J5429" t="s">
        <v>11453</v>
      </c>
      <c r="K5429" t="s">
        <v>11454</v>
      </c>
      <c r="L5429">
        <v>33</v>
      </c>
      <c r="M5429" t="s">
        <v>11455</v>
      </c>
      <c r="N5429">
        <v>589</v>
      </c>
      <c r="O5429">
        <v>0.27</v>
      </c>
      <c r="P5429">
        <v>130</v>
      </c>
      <c r="Q5429">
        <v>7.3</v>
      </c>
    </row>
    <row r="5430" spans="1:17" hidden="1" x14ac:dyDescent="0.3">
      <c r="A5430" t="s">
        <v>21135</v>
      </c>
      <c r="B5430" t="s">
        <v>21136</v>
      </c>
      <c r="C5430" s="1" t="str">
        <f t="shared" si="616"/>
        <v>21:0648</v>
      </c>
      <c r="D5430" s="1" t="str">
        <f t="shared" ref="D5430:D5458" si="620">HYPERLINK("http://geochem.nrcan.gc.ca/cdogs/content/svy/svy210198_e.htm", "21:0198")</f>
        <v>21:0198</v>
      </c>
      <c r="E5430" t="s">
        <v>21137</v>
      </c>
      <c r="F5430" t="s">
        <v>21138</v>
      </c>
      <c r="H5430">
        <v>45.432920099999997</v>
      </c>
      <c r="I5430">
        <v>-66.589075199999996</v>
      </c>
      <c r="J5430" s="1" t="str">
        <f t="shared" ref="J5430:J5458" si="621">HYPERLINK("http://geochem.nrcan.gc.ca/cdogs/content/kwd/kwd020018_e.htm", "Fluid (stream)")</f>
        <v>Fluid (stream)</v>
      </c>
      <c r="K5430" s="1" t="str">
        <f t="shared" ref="K5430:K5458" si="622">HYPERLINK("http://geochem.nrcan.gc.ca/cdogs/content/kwd/kwd080007_e.htm", "Untreated Water")</f>
        <v>Untreated Water</v>
      </c>
      <c r="L5430">
        <v>33</v>
      </c>
      <c r="M5430" t="s">
        <v>11431</v>
      </c>
      <c r="N5430">
        <v>590</v>
      </c>
      <c r="O5430">
        <v>0.13</v>
      </c>
      <c r="P5430">
        <v>190</v>
      </c>
      <c r="Q5430">
        <v>6.1</v>
      </c>
    </row>
    <row r="5431" spans="1:17" hidden="1" x14ac:dyDescent="0.3">
      <c r="A5431" t="s">
        <v>21139</v>
      </c>
      <c r="B5431" t="s">
        <v>21140</v>
      </c>
      <c r="C5431" s="1" t="str">
        <f t="shared" si="616"/>
        <v>21:0648</v>
      </c>
      <c r="D5431" s="1" t="str">
        <f t="shared" si="620"/>
        <v>21:0198</v>
      </c>
      <c r="E5431" t="s">
        <v>21137</v>
      </c>
      <c r="F5431" t="s">
        <v>21141</v>
      </c>
      <c r="H5431">
        <v>45.432920099999997</v>
      </c>
      <c r="I5431">
        <v>-66.589075199999996</v>
      </c>
      <c r="J5431" s="1" t="str">
        <f t="shared" si="621"/>
        <v>Fluid (stream)</v>
      </c>
      <c r="K5431" s="1" t="str">
        <f t="shared" si="622"/>
        <v>Untreated Water</v>
      </c>
      <c r="L5431">
        <v>33</v>
      </c>
      <c r="M5431" t="s">
        <v>11435</v>
      </c>
      <c r="N5431">
        <v>591</v>
      </c>
      <c r="O5431">
        <v>0.11</v>
      </c>
      <c r="P5431">
        <v>200</v>
      </c>
      <c r="Q5431">
        <v>6.5</v>
      </c>
    </row>
    <row r="5432" spans="1:17" hidden="1" x14ac:dyDescent="0.3">
      <c r="A5432" t="s">
        <v>21142</v>
      </c>
      <c r="B5432" t="s">
        <v>21143</v>
      </c>
      <c r="C5432" s="1" t="str">
        <f t="shared" si="616"/>
        <v>21:0648</v>
      </c>
      <c r="D5432" s="1" t="str">
        <f t="shared" si="620"/>
        <v>21:0198</v>
      </c>
      <c r="E5432" t="s">
        <v>21144</v>
      </c>
      <c r="F5432" t="s">
        <v>21145</v>
      </c>
      <c r="H5432">
        <v>45.519605499999997</v>
      </c>
      <c r="I5432">
        <v>-66.608102700000003</v>
      </c>
      <c r="J5432" s="1" t="str">
        <f t="shared" si="621"/>
        <v>Fluid (stream)</v>
      </c>
      <c r="K5432" s="1" t="str">
        <f t="shared" si="622"/>
        <v>Untreated Water</v>
      </c>
      <c r="L5432">
        <v>33</v>
      </c>
      <c r="M5432" t="s">
        <v>11392</v>
      </c>
      <c r="N5432">
        <v>592</v>
      </c>
      <c r="O5432">
        <v>2.5000000000000001E-2</v>
      </c>
      <c r="P5432">
        <v>40</v>
      </c>
      <c r="Q5432">
        <v>7.1</v>
      </c>
    </row>
    <row r="5433" spans="1:17" hidden="1" x14ac:dyDescent="0.3">
      <c r="A5433" t="s">
        <v>21146</v>
      </c>
      <c r="B5433" t="s">
        <v>21147</v>
      </c>
      <c r="C5433" s="1" t="str">
        <f t="shared" si="616"/>
        <v>21:0648</v>
      </c>
      <c r="D5433" s="1" t="str">
        <f t="shared" si="620"/>
        <v>21:0198</v>
      </c>
      <c r="E5433" t="s">
        <v>21148</v>
      </c>
      <c r="F5433" t="s">
        <v>21149</v>
      </c>
      <c r="H5433">
        <v>45.525852200000003</v>
      </c>
      <c r="I5433">
        <v>-66.603381799999994</v>
      </c>
      <c r="J5433" s="1" t="str">
        <f t="shared" si="621"/>
        <v>Fluid (stream)</v>
      </c>
      <c r="K5433" s="1" t="str">
        <f t="shared" si="622"/>
        <v>Untreated Water</v>
      </c>
      <c r="L5433">
        <v>33</v>
      </c>
      <c r="M5433" t="s">
        <v>11397</v>
      </c>
      <c r="N5433">
        <v>593</v>
      </c>
      <c r="O5433">
        <v>2.5000000000000001E-2</v>
      </c>
      <c r="P5433">
        <v>30</v>
      </c>
      <c r="Q5433">
        <v>6.7</v>
      </c>
    </row>
    <row r="5434" spans="1:17" hidden="1" x14ac:dyDescent="0.3">
      <c r="A5434" t="s">
        <v>21150</v>
      </c>
      <c r="B5434" t="s">
        <v>21151</v>
      </c>
      <c r="C5434" s="1" t="str">
        <f t="shared" si="616"/>
        <v>21:0648</v>
      </c>
      <c r="D5434" s="1" t="str">
        <f t="shared" si="620"/>
        <v>21:0198</v>
      </c>
      <c r="E5434" t="s">
        <v>21152</v>
      </c>
      <c r="F5434" t="s">
        <v>21153</v>
      </c>
      <c r="H5434">
        <v>45.514316899999997</v>
      </c>
      <c r="I5434">
        <v>-66.5835024</v>
      </c>
      <c r="J5434" s="1" t="str">
        <f t="shared" si="621"/>
        <v>Fluid (stream)</v>
      </c>
      <c r="K5434" s="1" t="str">
        <f t="shared" si="622"/>
        <v>Untreated Water</v>
      </c>
      <c r="L5434">
        <v>33</v>
      </c>
      <c r="M5434" t="s">
        <v>11402</v>
      </c>
      <c r="N5434">
        <v>594</v>
      </c>
      <c r="O5434">
        <v>2.5000000000000001E-2</v>
      </c>
      <c r="P5434">
        <v>30</v>
      </c>
      <c r="Q5434">
        <v>6.4</v>
      </c>
    </row>
    <row r="5435" spans="1:17" hidden="1" x14ac:dyDescent="0.3">
      <c r="A5435" t="s">
        <v>21154</v>
      </c>
      <c r="B5435" t="s">
        <v>21155</v>
      </c>
      <c r="C5435" s="1" t="str">
        <f t="shared" si="616"/>
        <v>21:0648</v>
      </c>
      <c r="D5435" s="1" t="str">
        <f t="shared" si="620"/>
        <v>21:0198</v>
      </c>
      <c r="E5435" t="s">
        <v>21156</v>
      </c>
      <c r="F5435" t="s">
        <v>21157</v>
      </c>
      <c r="H5435">
        <v>45.496536300000002</v>
      </c>
      <c r="I5435">
        <v>-66.599122100000002</v>
      </c>
      <c r="J5435" s="1" t="str">
        <f t="shared" si="621"/>
        <v>Fluid (stream)</v>
      </c>
      <c r="K5435" s="1" t="str">
        <f t="shared" si="622"/>
        <v>Untreated Water</v>
      </c>
      <c r="L5435">
        <v>33</v>
      </c>
      <c r="M5435" t="s">
        <v>11411</v>
      </c>
      <c r="N5435">
        <v>595</v>
      </c>
      <c r="O5435">
        <v>0.56999999999999995</v>
      </c>
      <c r="P5435">
        <v>230</v>
      </c>
      <c r="Q5435">
        <v>6.2</v>
      </c>
    </row>
    <row r="5436" spans="1:17" hidden="1" x14ac:dyDescent="0.3">
      <c r="A5436" t="s">
        <v>21158</v>
      </c>
      <c r="B5436" t="s">
        <v>21159</v>
      </c>
      <c r="C5436" s="1" t="str">
        <f t="shared" si="616"/>
        <v>21:0648</v>
      </c>
      <c r="D5436" s="1" t="str">
        <f t="shared" si="620"/>
        <v>21:0198</v>
      </c>
      <c r="E5436" t="s">
        <v>21160</v>
      </c>
      <c r="F5436" t="s">
        <v>21161</v>
      </c>
      <c r="H5436">
        <v>45.490597200000003</v>
      </c>
      <c r="I5436">
        <v>-66.589379899999997</v>
      </c>
      <c r="J5436" s="1" t="str">
        <f t="shared" si="621"/>
        <v>Fluid (stream)</v>
      </c>
      <c r="K5436" s="1" t="str">
        <f t="shared" si="622"/>
        <v>Untreated Water</v>
      </c>
      <c r="L5436">
        <v>33</v>
      </c>
      <c r="M5436" t="s">
        <v>11416</v>
      </c>
      <c r="N5436">
        <v>596</v>
      </c>
      <c r="O5436">
        <v>0.7</v>
      </c>
      <c r="P5436">
        <v>270</v>
      </c>
      <c r="Q5436">
        <v>6.1</v>
      </c>
    </row>
    <row r="5437" spans="1:17" hidden="1" x14ac:dyDescent="0.3">
      <c r="A5437" t="s">
        <v>21162</v>
      </c>
      <c r="B5437" t="s">
        <v>21163</v>
      </c>
      <c r="C5437" s="1" t="str">
        <f t="shared" si="616"/>
        <v>21:0648</v>
      </c>
      <c r="D5437" s="1" t="str">
        <f t="shared" si="620"/>
        <v>21:0198</v>
      </c>
      <c r="E5437" t="s">
        <v>21164</v>
      </c>
      <c r="F5437" t="s">
        <v>21165</v>
      </c>
      <c r="H5437">
        <v>45.489230900000003</v>
      </c>
      <c r="I5437">
        <v>-66.590321099999997</v>
      </c>
      <c r="J5437" s="1" t="str">
        <f t="shared" si="621"/>
        <v>Fluid (stream)</v>
      </c>
      <c r="K5437" s="1" t="str">
        <f t="shared" si="622"/>
        <v>Untreated Water</v>
      </c>
      <c r="L5437">
        <v>33</v>
      </c>
      <c r="M5437" t="s">
        <v>11421</v>
      </c>
      <c r="N5437">
        <v>597</v>
      </c>
      <c r="O5437">
        <v>2.5000000000000001E-2</v>
      </c>
      <c r="P5437">
        <v>80</v>
      </c>
      <c r="Q5437">
        <v>6.2</v>
      </c>
    </row>
    <row r="5438" spans="1:17" hidden="1" x14ac:dyDescent="0.3">
      <c r="A5438" t="s">
        <v>21166</v>
      </c>
      <c r="B5438" t="s">
        <v>21167</v>
      </c>
      <c r="C5438" s="1" t="str">
        <f t="shared" si="616"/>
        <v>21:0648</v>
      </c>
      <c r="D5438" s="1" t="str">
        <f t="shared" si="620"/>
        <v>21:0198</v>
      </c>
      <c r="E5438" t="s">
        <v>21168</v>
      </c>
      <c r="F5438" t="s">
        <v>21169</v>
      </c>
      <c r="H5438">
        <v>45.492990399999996</v>
      </c>
      <c r="I5438">
        <v>-66.614604400000005</v>
      </c>
      <c r="J5438" s="1" t="str">
        <f t="shared" si="621"/>
        <v>Fluid (stream)</v>
      </c>
      <c r="K5438" s="1" t="str">
        <f t="shared" si="622"/>
        <v>Untreated Water</v>
      </c>
      <c r="L5438">
        <v>33</v>
      </c>
      <c r="M5438" t="s">
        <v>11426</v>
      </c>
      <c r="N5438">
        <v>598</v>
      </c>
      <c r="O5438">
        <v>0.12</v>
      </c>
      <c r="P5438">
        <v>80</v>
      </c>
      <c r="Q5438">
        <v>5.8</v>
      </c>
    </row>
    <row r="5439" spans="1:17" hidden="1" x14ac:dyDescent="0.3">
      <c r="A5439" t="s">
        <v>21170</v>
      </c>
      <c r="B5439" t="s">
        <v>21171</v>
      </c>
      <c r="C5439" s="1" t="str">
        <f t="shared" si="616"/>
        <v>21:0648</v>
      </c>
      <c r="D5439" s="1" t="str">
        <f t="shared" si="620"/>
        <v>21:0198</v>
      </c>
      <c r="E5439" t="s">
        <v>21172</v>
      </c>
      <c r="F5439" t="s">
        <v>21173</v>
      </c>
      <c r="H5439">
        <v>45.4946245</v>
      </c>
      <c r="I5439">
        <v>-66.612257299999996</v>
      </c>
      <c r="J5439" s="1" t="str">
        <f t="shared" si="621"/>
        <v>Fluid (stream)</v>
      </c>
      <c r="K5439" s="1" t="str">
        <f t="shared" si="622"/>
        <v>Untreated Water</v>
      </c>
      <c r="L5439">
        <v>33</v>
      </c>
      <c r="M5439" t="s">
        <v>11440</v>
      </c>
      <c r="N5439">
        <v>599</v>
      </c>
      <c r="O5439">
        <v>0.12</v>
      </c>
      <c r="P5439">
        <v>110</v>
      </c>
      <c r="Q5439">
        <v>6.2</v>
      </c>
    </row>
    <row r="5440" spans="1:17" hidden="1" x14ac:dyDescent="0.3">
      <c r="A5440" t="s">
        <v>21174</v>
      </c>
      <c r="B5440" t="s">
        <v>21175</v>
      </c>
      <c r="C5440" s="1" t="str">
        <f t="shared" si="616"/>
        <v>21:0648</v>
      </c>
      <c r="D5440" s="1" t="str">
        <f t="shared" si="620"/>
        <v>21:0198</v>
      </c>
      <c r="E5440" t="s">
        <v>21176</v>
      </c>
      <c r="F5440" t="s">
        <v>21177</v>
      </c>
      <c r="H5440">
        <v>45.498917800000001</v>
      </c>
      <c r="I5440">
        <v>-66.614827700000006</v>
      </c>
      <c r="J5440" s="1" t="str">
        <f t="shared" si="621"/>
        <v>Fluid (stream)</v>
      </c>
      <c r="K5440" s="1" t="str">
        <f t="shared" si="622"/>
        <v>Untreated Water</v>
      </c>
      <c r="L5440">
        <v>33</v>
      </c>
      <c r="M5440" t="s">
        <v>11445</v>
      </c>
      <c r="N5440">
        <v>600</v>
      </c>
      <c r="O5440">
        <v>2.5000000000000001E-2</v>
      </c>
      <c r="P5440">
        <v>30</v>
      </c>
      <c r="Q5440">
        <v>6.7</v>
      </c>
    </row>
    <row r="5441" spans="1:17" hidden="1" x14ac:dyDescent="0.3">
      <c r="A5441" t="s">
        <v>21178</v>
      </c>
      <c r="B5441" t="s">
        <v>21179</v>
      </c>
      <c r="C5441" s="1" t="str">
        <f t="shared" si="616"/>
        <v>21:0648</v>
      </c>
      <c r="D5441" s="1" t="str">
        <f t="shared" si="620"/>
        <v>21:0198</v>
      </c>
      <c r="E5441" t="s">
        <v>21180</v>
      </c>
      <c r="F5441" t="s">
        <v>21181</v>
      </c>
      <c r="H5441">
        <v>45.468613300000001</v>
      </c>
      <c r="I5441">
        <v>-66.594781600000005</v>
      </c>
      <c r="J5441" s="1" t="str">
        <f t="shared" si="621"/>
        <v>Fluid (stream)</v>
      </c>
      <c r="K5441" s="1" t="str">
        <f t="shared" si="622"/>
        <v>Untreated Water</v>
      </c>
      <c r="L5441">
        <v>33</v>
      </c>
      <c r="M5441" t="s">
        <v>11450</v>
      </c>
      <c r="N5441">
        <v>601</v>
      </c>
      <c r="O5441">
        <v>0.88</v>
      </c>
      <c r="P5441">
        <v>80</v>
      </c>
      <c r="Q5441">
        <v>5.8</v>
      </c>
    </row>
    <row r="5442" spans="1:17" hidden="1" x14ac:dyDescent="0.3">
      <c r="A5442" t="s">
        <v>21182</v>
      </c>
      <c r="B5442" t="s">
        <v>21183</v>
      </c>
      <c r="C5442" s="1" t="str">
        <f t="shared" si="616"/>
        <v>21:0648</v>
      </c>
      <c r="D5442" s="1" t="str">
        <f t="shared" si="620"/>
        <v>21:0198</v>
      </c>
      <c r="E5442" t="s">
        <v>21184</v>
      </c>
      <c r="F5442" t="s">
        <v>21185</v>
      </c>
      <c r="H5442">
        <v>45.469068800000002</v>
      </c>
      <c r="I5442">
        <v>-66.592907299999993</v>
      </c>
      <c r="J5442" s="1" t="str">
        <f t="shared" si="621"/>
        <v>Fluid (stream)</v>
      </c>
      <c r="K5442" s="1" t="str">
        <f t="shared" si="622"/>
        <v>Untreated Water</v>
      </c>
      <c r="L5442">
        <v>33</v>
      </c>
      <c r="M5442" t="s">
        <v>11460</v>
      </c>
      <c r="N5442">
        <v>602</v>
      </c>
      <c r="O5442">
        <v>0.12</v>
      </c>
      <c r="P5442">
        <v>110</v>
      </c>
      <c r="Q5442">
        <v>6.3</v>
      </c>
    </row>
    <row r="5443" spans="1:17" hidden="1" x14ac:dyDescent="0.3">
      <c r="A5443" t="s">
        <v>21186</v>
      </c>
      <c r="B5443" t="s">
        <v>21187</v>
      </c>
      <c r="C5443" s="1" t="str">
        <f t="shared" si="616"/>
        <v>21:0648</v>
      </c>
      <c r="D5443" s="1" t="str">
        <f t="shared" si="620"/>
        <v>21:0198</v>
      </c>
      <c r="E5443" t="s">
        <v>21188</v>
      </c>
      <c r="F5443" t="s">
        <v>21189</v>
      </c>
      <c r="H5443">
        <v>45.470901099999999</v>
      </c>
      <c r="I5443">
        <v>-66.619757800000002</v>
      </c>
      <c r="J5443" s="1" t="str">
        <f t="shared" si="621"/>
        <v>Fluid (stream)</v>
      </c>
      <c r="K5443" s="1" t="str">
        <f t="shared" si="622"/>
        <v>Untreated Water</v>
      </c>
      <c r="L5443">
        <v>33</v>
      </c>
      <c r="M5443" t="s">
        <v>11465</v>
      </c>
      <c r="N5443">
        <v>603</v>
      </c>
      <c r="O5443">
        <v>2.5000000000000001E-2</v>
      </c>
      <c r="P5443">
        <v>30</v>
      </c>
      <c r="Q5443">
        <v>6.4</v>
      </c>
    </row>
    <row r="5444" spans="1:17" hidden="1" x14ac:dyDescent="0.3">
      <c r="A5444" t="s">
        <v>21190</v>
      </c>
      <c r="B5444" t="s">
        <v>21191</v>
      </c>
      <c r="C5444" s="1" t="str">
        <f t="shared" si="616"/>
        <v>21:0648</v>
      </c>
      <c r="D5444" s="1" t="str">
        <f t="shared" si="620"/>
        <v>21:0198</v>
      </c>
      <c r="E5444" t="s">
        <v>21192</v>
      </c>
      <c r="F5444" t="s">
        <v>21193</v>
      </c>
      <c r="H5444">
        <v>45.476266000000003</v>
      </c>
      <c r="I5444">
        <v>-66.630150900000004</v>
      </c>
      <c r="J5444" s="1" t="str">
        <f t="shared" si="621"/>
        <v>Fluid (stream)</v>
      </c>
      <c r="K5444" s="1" t="str">
        <f t="shared" si="622"/>
        <v>Untreated Water</v>
      </c>
      <c r="L5444">
        <v>33</v>
      </c>
      <c r="M5444" t="s">
        <v>11470</v>
      </c>
      <c r="N5444">
        <v>604</v>
      </c>
      <c r="O5444">
        <v>0.13</v>
      </c>
      <c r="P5444">
        <v>70</v>
      </c>
      <c r="Q5444">
        <v>6.1</v>
      </c>
    </row>
    <row r="5445" spans="1:17" hidden="1" x14ac:dyDescent="0.3">
      <c r="A5445" t="s">
        <v>21194</v>
      </c>
      <c r="B5445" t="s">
        <v>21195</v>
      </c>
      <c r="C5445" s="1" t="str">
        <f t="shared" si="616"/>
        <v>21:0648</v>
      </c>
      <c r="D5445" s="1" t="str">
        <f t="shared" si="620"/>
        <v>21:0198</v>
      </c>
      <c r="E5445" t="s">
        <v>21196</v>
      </c>
      <c r="F5445" t="s">
        <v>21197</v>
      </c>
      <c r="H5445">
        <v>45.474246800000003</v>
      </c>
      <c r="I5445">
        <v>-66.630875200000006</v>
      </c>
      <c r="J5445" s="1" t="str">
        <f t="shared" si="621"/>
        <v>Fluid (stream)</v>
      </c>
      <c r="K5445" s="1" t="str">
        <f t="shared" si="622"/>
        <v>Untreated Water</v>
      </c>
      <c r="L5445">
        <v>33</v>
      </c>
      <c r="M5445" t="s">
        <v>11475</v>
      </c>
      <c r="N5445">
        <v>605</v>
      </c>
      <c r="O5445">
        <v>0.09</v>
      </c>
      <c r="P5445">
        <v>70</v>
      </c>
      <c r="Q5445">
        <v>5.7</v>
      </c>
    </row>
    <row r="5446" spans="1:17" hidden="1" x14ac:dyDescent="0.3">
      <c r="A5446" t="s">
        <v>21198</v>
      </c>
      <c r="B5446" t="s">
        <v>21199</v>
      </c>
      <c r="C5446" s="1" t="str">
        <f t="shared" si="616"/>
        <v>21:0648</v>
      </c>
      <c r="D5446" s="1" t="str">
        <f t="shared" si="620"/>
        <v>21:0198</v>
      </c>
      <c r="E5446" t="s">
        <v>21200</v>
      </c>
      <c r="F5446" t="s">
        <v>21201</v>
      </c>
      <c r="H5446">
        <v>45.464352499999997</v>
      </c>
      <c r="I5446">
        <v>-66.626876699999997</v>
      </c>
      <c r="J5446" s="1" t="str">
        <f t="shared" si="621"/>
        <v>Fluid (stream)</v>
      </c>
      <c r="K5446" s="1" t="str">
        <f t="shared" si="622"/>
        <v>Untreated Water</v>
      </c>
      <c r="L5446">
        <v>33</v>
      </c>
      <c r="M5446" t="s">
        <v>11480</v>
      </c>
      <c r="N5446">
        <v>606</v>
      </c>
      <c r="O5446">
        <v>0.11</v>
      </c>
      <c r="P5446">
        <v>70</v>
      </c>
      <c r="Q5446">
        <v>5.5</v>
      </c>
    </row>
    <row r="5447" spans="1:17" hidden="1" x14ac:dyDescent="0.3">
      <c r="A5447" t="s">
        <v>21202</v>
      </c>
      <c r="B5447" t="s">
        <v>21203</v>
      </c>
      <c r="C5447" s="1" t="str">
        <f t="shared" si="616"/>
        <v>21:0648</v>
      </c>
      <c r="D5447" s="1" t="str">
        <f t="shared" si="620"/>
        <v>21:0198</v>
      </c>
      <c r="E5447" t="s">
        <v>21204</v>
      </c>
      <c r="F5447" t="s">
        <v>21205</v>
      </c>
      <c r="H5447">
        <v>45.4789569</v>
      </c>
      <c r="I5447">
        <v>-66.624933100000007</v>
      </c>
      <c r="J5447" s="1" t="str">
        <f t="shared" si="621"/>
        <v>Fluid (stream)</v>
      </c>
      <c r="K5447" s="1" t="str">
        <f t="shared" si="622"/>
        <v>Untreated Water</v>
      </c>
      <c r="L5447">
        <v>33</v>
      </c>
      <c r="M5447" t="s">
        <v>12548</v>
      </c>
      <c r="N5447">
        <v>607</v>
      </c>
      <c r="O5447">
        <v>2.5000000000000001E-2</v>
      </c>
      <c r="P5447">
        <v>90</v>
      </c>
      <c r="Q5447">
        <v>6</v>
      </c>
    </row>
    <row r="5448" spans="1:17" hidden="1" x14ac:dyDescent="0.3">
      <c r="A5448" t="s">
        <v>21206</v>
      </c>
      <c r="B5448" t="s">
        <v>21207</v>
      </c>
      <c r="C5448" s="1" t="str">
        <f t="shared" si="616"/>
        <v>21:0648</v>
      </c>
      <c r="D5448" s="1" t="str">
        <f t="shared" si="620"/>
        <v>21:0198</v>
      </c>
      <c r="E5448" t="s">
        <v>21208</v>
      </c>
      <c r="F5448" t="s">
        <v>21209</v>
      </c>
      <c r="H5448">
        <v>45.4937422</v>
      </c>
      <c r="I5448">
        <v>-66.641691300000005</v>
      </c>
      <c r="J5448" s="1" t="str">
        <f t="shared" si="621"/>
        <v>Fluid (stream)</v>
      </c>
      <c r="K5448" s="1" t="str">
        <f t="shared" si="622"/>
        <v>Untreated Water</v>
      </c>
      <c r="L5448">
        <v>34</v>
      </c>
      <c r="M5448" t="s">
        <v>11392</v>
      </c>
      <c r="N5448">
        <v>608</v>
      </c>
      <c r="O5448">
        <v>0.09</v>
      </c>
      <c r="P5448">
        <v>80</v>
      </c>
      <c r="Q5448">
        <v>6.1</v>
      </c>
    </row>
    <row r="5449" spans="1:17" hidden="1" x14ac:dyDescent="0.3">
      <c r="A5449" t="s">
        <v>21210</v>
      </c>
      <c r="B5449" t="s">
        <v>21211</v>
      </c>
      <c r="C5449" s="1" t="str">
        <f t="shared" si="616"/>
        <v>21:0648</v>
      </c>
      <c r="D5449" s="1" t="str">
        <f t="shared" si="620"/>
        <v>21:0198</v>
      </c>
      <c r="E5449" t="s">
        <v>21212</v>
      </c>
      <c r="F5449" t="s">
        <v>21213</v>
      </c>
      <c r="H5449">
        <v>45.496556499999997</v>
      </c>
      <c r="I5449">
        <v>-66.656842400000002</v>
      </c>
      <c r="J5449" s="1" t="str">
        <f t="shared" si="621"/>
        <v>Fluid (stream)</v>
      </c>
      <c r="K5449" s="1" t="str">
        <f t="shared" si="622"/>
        <v>Untreated Water</v>
      </c>
      <c r="L5449">
        <v>34</v>
      </c>
      <c r="M5449" t="s">
        <v>11431</v>
      </c>
      <c r="N5449">
        <v>609</v>
      </c>
      <c r="O5449">
        <v>7.0000000000000007E-2</v>
      </c>
      <c r="P5449">
        <v>90</v>
      </c>
      <c r="Q5449">
        <v>6.2</v>
      </c>
    </row>
    <row r="5450" spans="1:17" hidden="1" x14ac:dyDescent="0.3">
      <c r="A5450" t="s">
        <v>21214</v>
      </c>
      <c r="B5450" t="s">
        <v>21215</v>
      </c>
      <c r="C5450" s="1" t="str">
        <f t="shared" si="616"/>
        <v>21:0648</v>
      </c>
      <c r="D5450" s="1" t="str">
        <f t="shared" si="620"/>
        <v>21:0198</v>
      </c>
      <c r="E5450" t="s">
        <v>21212</v>
      </c>
      <c r="F5450" t="s">
        <v>21216</v>
      </c>
      <c r="H5450">
        <v>45.496556499999997</v>
      </c>
      <c r="I5450">
        <v>-66.656842400000002</v>
      </c>
      <c r="J5450" s="1" t="str">
        <f t="shared" si="621"/>
        <v>Fluid (stream)</v>
      </c>
      <c r="K5450" s="1" t="str">
        <f t="shared" si="622"/>
        <v>Untreated Water</v>
      </c>
      <c r="L5450">
        <v>34</v>
      </c>
      <c r="M5450" t="s">
        <v>11435</v>
      </c>
      <c r="N5450">
        <v>610</v>
      </c>
      <c r="O5450">
        <v>7.0000000000000007E-2</v>
      </c>
      <c r="P5450">
        <v>90</v>
      </c>
      <c r="Q5450">
        <v>6.6</v>
      </c>
    </row>
    <row r="5451" spans="1:17" hidden="1" x14ac:dyDescent="0.3">
      <c r="A5451" t="s">
        <v>21217</v>
      </c>
      <c r="B5451" t="s">
        <v>21218</v>
      </c>
      <c r="C5451" s="1" t="str">
        <f t="shared" si="616"/>
        <v>21:0648</v>
      </c>
      <c r="D5451" s="1" t="str">
        <f t="shared" si="620"/>
        <v>21:0198</v>
      </c>
      <c r="E5451" t="s">
        <v>21219</v>
      </c>
      <c r="F5451" t="s">
        <v>21220</v>
      </c>
      <c r="H5451">
        <v>45.4976178</v>
      </c>
      <c r="I5451">
        <v>-66.655045000000001</v>
      </c>
      <c r="J5451" s="1" t="str">
        <f t="shared" si="621"/>
        <v>Fluid (stream)</v>
      </c>
      <c r="K5451" s="1" t="str">
        <f t="shared" si="622"/>
        <v>Untreated Water</v>
      </c>
      <c r="L5451">
        <v>34</v>
      </c>
      <c r="M5451" t="s">
        <v>11397</v>
      </c>
      <c r="N5451">
        <v>611</v>
      </c>
      <c r="O5451">
        <v>2.5000000000000001E-2</v>
      </c>
      <c r="P5451">
        <v>40</v>
      </c>
      <c r="Q5451">
        <v>6.4</v>
      </c>
    </row>
    <row r="5452" spans="1:17" hidden="1" x14ac:dyDescent="0.3">
      <c r="A5452" t="s">
        <v>21221</v>
      </c>
      <c r="B5452" t="s">
        <v>21222</v>
      </c>
      <c r="C5452" s="1" t="str">
        <f t="shared" si="616"/>
        <v>21:0648</v>
      </c>
      <c r="D5452" s="1" t="str">
        <f t="shared" si="620"/>
        <v>21:0198</v>
      </c>
      <c r="E5452" t="s">
        <v>21223</v>
      </c>
      <c r="F5452" t="s">
        <v>21224</v>
      </c>
      <c r="H5452">
        <v>45.455346300000002</v>
      </c>
      <c r="I5452">
        <v>-66.576941899999994</v>
      </c>
      <c r="J5452" s="1" t="str">
        <f t="shared" si="621"/>
        <v>Fluid (stream)</v>
      </c>
      <c r="K5452" s="1" t="str">
        <f t="shared" si="622"/>
        <v>Untreated Water</v>
      </c>
      <c r="L5452">
        <v>34</v>
      </c>
      <c r="M5452" t="s">
        <v>11402</v>
      </c>
      <c r="N5452">
        <v>612</v>
      </c>
      <c r="O5452">
        <v>0.09</v>
      </c>
      <c r="P5452">
        <v>140</v>
      </c>
      <c r="Q5452">
        <v>6.4</v>
      </c>
    </row>
    <row r="5453" spans="1:17" hidden="1" x14ac:dyDescent="0.3">
      <c r="A5453" t="s">
        <v>21225</v>
      </c>
      <c r="B5453" t="s">
        <v>21226</v>
      </c>
      <c r="C5453" s="1" t="str">
        <f t="shared" si="616"/>
        <v>21:0648</v>
      </c>
      <c r="D5453" s="1" t="str">
        <f t="shared" si="620"/>
        <v>21:0198</v>
      </c>
      <c r="E5453" t="s">
        <v>21227</v>
      </c>
      <c r="F5453" t="s">
        <v>21228</v>
      </c>
      <c r="H5453">
        <v>45.449821900000003</v>
      </c>
      <c r="I5453">
        <v>-66.572817700000002</v>
      </c>
      <c r="J5453" s="1" t="str">
        <f t="shared" si="621"/>
        <v>Fluid (stream)</v>
      </c>
      <c r="K5453" s="1" t="str">
        <f t="shared" si="622"/>
        <v>Untreated Water</v>
      </c>
      <c r="L5453">
        <v>34</v>
      </c>
      <c r="M5453" t="s">
        <v>11411</v>
      </c>
      <c r="N5453">
        <v>613</v>
      </c>
      <c r="O5453">
        <v>0.5</v>
      </c>
      <c r="P5453">
        <v>100</v>
      </c>
      <c r="Q5453">
        <v>5.8</v>
      </c>
    </row>
    <row r="5454" spans="1:17" hidden="1" x14ac:dyDescent="0.3">
      <c r="A5454" t="s">
        <v>21229</v>
      </c>
      <c r="B5454" t="s">
        <v>21230</v>
      </c>
      <c r="C5454" s="1" t="str">
        <f t="shared" si="616"/>
        <v>21:0648</v>
      </c>
      <c r="D5454" s="1" t="str">
        <f t="shared" si="620"/>
        <v>21:0198</v>
      </c>
      <c r="E5454" t="s">
        <v>21231</v>
      </c>
      <c r="F5454" t="s">
        <v>21232</v>
      </c>
      <c r="H5454">
        <v>45.4551102</v>
      </c>
      <c r="I5454">
        <v>-66.574304600000005</v>
      </c>
      <c r="J5454" s="1" t="str">
        <f t="shared" si="621"/>
        <v>Fluid (stream)</v>
      </c>
      <c r="K5454" s="1" t="str">
        <f t="shared" si="622"/>
        <v>Untreated Water</v>
      </c>
      <c r="L5454">
        <v>34</v>
      </c>
      <c r="M5454" t="s">
        <v>11416</v>
      </c>
      <c r="N5454">
        <v>614</v>
      </c>
      <c r="O5454">
        <v>2.5000000000000001E-2</v>
      </c>
      <c r="P5454">
        <v>90</v>
      </c>
      <c r="Q5454">
        <v>5.5</v>
      </c>
    </row>
    <row r="5455" spans="1:17" hidden="1" x14ac:dyDescent="0.3">
      <c r="A5455" t="s">
        <v>21233</v>
      </c>
      <c r="B5455" t="s">
        <v>21234</v>
      </c>
      <c r="C5455" s="1" t="str">
        <f t="shared" si="616"/>
        <v>21:0648</v>
      </c>
      <c r="D5455" s="1" t="str">
        <f t="shared" si="620"/>
        <v>21:0198</v>
      </c>
      <c r="E5455" t="s">
        <v>21235</v>
      </c>
      <c r="F5455" t="s">
        <v>21236</v>
      </c>
      <c r="H5455">
        <v>45.326297199999999</v>
      </c>
      <c r="I5455">
        <v>-66.746279400000006</v>
      </c>
      <c r="J5455" s="1" t="str">
        <f t="shared" si="621"/>
        <v>Fluid (stream)</v>
      </c>
      <c r="K5455" s="1" t="str">
        <f t="shared" si="622"/>
        <v>Untreated Water</v>
      </c>
      <c r="L5455">
        <v>34</v>
      </c>
      <c r="M5455" t="s">
        <v>11421</v>
      </c>
      <c r="N5455">
        <v>615</v>
      </c>
      <c r="O5455">
        <v>2.5000000000000001E-2</v>
      </c>
      <c r="P5455">
        <v>80</v>
      </c>
      <c r="Q5455">
        <v>6.1</v>
      </c>
    </row>
    <row r="5456" spans="1:17" hidden="1" x14ac:dyDescent="0.3">
      <c r="A5456" t="s">
        <v>21237</v>
      </c>
      <c r="B5456" t="s">
        <v>21238</v>
      </c>
      <c r="C5456" s="1" t="str">
        <f t="shared" si="616"/>
        <v>21:0648</v>
      </c>
      <c r="D5456" s="1" t="str">
        <f t="shared" si="620"/>
        <v>21:0198</v>
      </c>
      <c r="E5456" t="s">
        <v>21239</v>
      </c>
      <c r="F5456" t="s">
        <v>21240</v>
      </c>
      <c r="H5456">
        <v>45.3284065</v>
      </c>
      <c r="I5456">
        <v>-66.745059999999995</v>
      </c>
      <c r="J5456" s="1" t="str">
        <f t="shared" si="621"/>
        <v>Fluid (stream)</v>
      </c>
      <c r="K5456" s="1" t="str">
        <f t="shared" si="622"/>
        <v>Untreated Water</v>
      </c>
      <c r="L5456">
        <v>34</v>
      </c>
      <c r="M5456" t="s">
        <v>11426</v>
      </c>
      <c r="N5456">
        <v>616</v>
      </c>
      <c r="O5456">
        <v>0.83</v>
      </c>
      <c r="P5456">
        <v>230</v>
      </c>
      <c r="Q5456">
        <v>6</v>
      </c>
    </row>
    <row r="5457" spans="1:17" hidden="1" x14ac:dyDescent="0.3">
      <c r="A5457" t="s">
        <v>21241</v>
      </c>
      <c r="B5457" t="s">
        <v>21242</v>
      </c>
      <c r="C5457" s="1" t="str">
        <f t="shared" si="616"/>
        <v>21:0648</v>
      </c>
      <c r="D5457" s="1" t="str">
        <f t="shared" si="620"/>
        <v>21:0198</v>
      </c>
      <c r="E5457" t="s">
        <v>21243</v>
      </c>
      <c r="F5457" t="s">
        <v>21244</v>
      </c>
      <c r="H5457">
        <v>45.334869900000001</v>
      </c>
      <c r="I5457">
        <v>-66.749640200000002</v>
      </c>
      <c r="J5457" s="1" t="str">
        <f t="shared" si="621"/>
        <v>Fluid (stream)</v>
      </c>
      <c r="K5457" s="1" t="str">
        <f t="shared" si="622"/>
        <v>Untreated Water</v>
      </c>
      <c r="L5457">
        <v>34</v>
      </c>
      <c r="M5457" t="s">
        <v>11440</v>
      </c>
      <c r="N5457">
        <v>617</v>
      </c>
      <c r="O5457">
        <v>2.5000000000000001E-2</v>
      </c>
      <c r="P5457">
        <v>100</v>
      </c>
      <c r="Q5457">
        <v>5.3</v>
      </c>
    </row>
    <row r="5458" spans="1:17" hidden="1" x14ac:dyDescent="0.3">
      <c r="A5458" t="s">
        <v>21245</v>
      </c>
      <c r="B5458" t="s">
        <v>21246</v>
      </c>
      <c r="C5458" s="1" t="str">
        <f t="shared" si="616"/>
        <v>21:0648</v>
      </c>
      <c r="D5458" s="1" t="str">
        <f t="shared" si="620"/>
        <v>21:0198</v>
      </c>
      <c r="E5458" t="s">
        <v>21247</v>
      </c>
      <c r="F5458" t="s">
        <v>21248</v>
      </c>
      <c r="H5458">
        <v>45.376623899999998</v>
      </c>
      <c r="I5458">
        <v>-66.709618000000006</v>
      </c>
      <c r="J5458" s="1" t="str">
        <f t="shared" si="621"/>
        <v>Fluid (stream)</v>
      </c>
      <c r="K5458" s="1" t="str">
        <f t="shared" si="622"/>
        <v>Untreated Water</v>
      </c>
      <c r="L5458">
        <v>34</v>
      </c>
      <c r="M5458" t="s">
        <v>11445</v>
      </c>
      <c r="N5458">
        <v>618</v>
      </c>
      <c r="O5458">
        <v>2.5000000000000001E-2</v>
      </c>
      <c r="P5458">
        <v>60</v>
      </c>
      <c r="Q5458">
        <v>5.4</v>
      </c>
    </row>
    <row r="5459" spans="1:17" hidden="1" x14ac:dyDescent="0.3">
      <c r="A5459" t="s">
        <v>21249</v>
      </c>
      <c r="B5459" t="s">
        <v>21250</v>
      </c>
      <c r="C5459" s="1" t="str">
        <f t="shared" si="616"/>
        <v>21:0648</v>
      </c>
      <c r="D5459" s="1" t="str">
        <f>HYPERLINK("http://geochem.nrcan.gc.ca/cdogs/content/svy/svy_e.htm", "")</f>
        <v/>
      </c>
      <c r="G5459" s="1" t="str">
        <f>HYPERLINK("http://geochem.nrcan.gc.ca/cdogs/content/cr_/cr_00080_e.htm", "80")</f>
        <v>80</v>
      </c>
      <c r="J5459" t="s">
        <v>11453</v>
      </c>
      <c r="K5459" t="s">
        <v>11454</v>
      </c>
      <c r="L5459">
        <v>34</v>
      </c>
      <c r="M5459" t="s">
        <v>11455</v>
      </c>
      <c r="N5459">
        <v>619</v>
      </c>
      <c r="O5459">
        <v>0.25</v>
      </c>
      <c r="P5459">
        <v>110</v>
      </c>
      <c r="Q5459">
        <v>7</v>
      </c>
    </row>
    <row r="5460" spans="1:17" hidden="1" x14ac:dyDescent="0.3">
      <c r="A5460" t="s">
        <v>21251</v>
      </c>
      <c r="B5460" t="s">
        <v>21252</v>
      </c>
      <c r="C5460" s="1" t="str">
        <f t="shared" si="616"/>
        <v>21:0648</v>
      </c>
      <c r="D5460" s="1" t="str">
        <f t="shared" ref="D5460:D5474" si="623">HYPERLINK("http://geochem.nrcan.gc.ca/cdogs/content/svy/svy210198_e.htm", "21:0198")</f>
        <v>21:0198</v>
      </c>
      <c r="E5460" t="s">
        <v>21253</v>
      </c>
      <c r="F5460" t="s">
        <v>21254</v>
      </c>
      <c r="H5460">
        <v>45.3632499</v>
      </c>
      <c r="I5460">
        <v>-66.706582600000004</v>
      </c>
      <c r="J5460" s="1" t="str">
        <f t="shared" ref="J5460:J5474" si="624">HYPERLINK("http://geochem.nrcan.gc.ca/cdogs/content/kwd/kwd020018_e.htm", "Fluid (stream)")</f>
        <v>Fluid (stream)</v>
      </c>
      <c r="K5460" s="1" t="str">
        <f t="shared" ref="K5460:K5474" si="625">HYPERLINK("http://geochem.nrcan.gc.ca/cdogs/content/kwd/kwd080007_e.htm", "Untreated Water")</f>
        <v>Untreated Water</v>
      </c>
      <c r="L5460">
        <v>34</v>
      </c>
      <c r="M5460" t="s">
        <v>11450</v>
      </c>
      <c r="N5460">
        <v>620</v>
      </c>
      <c r="O5460">
        <v>2.5000000000000001E-2</v>
      </c>
      <c r="P5460">
        <v>50</v>
      </c>
      <c r="Q5460">
        <v>5.3</v>
      </c>
    </row>
    <row r="5461" spans="1:17" hidden="1" x14ac:dyDescent="0.3">
      <c r="A5461" t="s">
        <v>21255</v>
      </c>
      <c r="B5461" t="s">
        <v>21256</v>
      </c>
      <c r="C5461" s="1" t="str">
        <f t="shared" si="616"/>
        <v>21:0648</v>
      </c>
      <c r="D5461" s="1" t="str">
        <f t="shared" si="623"/>
        <v>21:0198</v>
      </c>
      <c r="E5461" t="s">
        <v>21257</v>
      </c>
      <c r="F5461" t="s">
        <v>21258</v>
      </c>
      <c r="H5461">
        <v>45.299661899999997</v>
      </c>
      <c r="I5461">
        <v>-66.727234999999993</v>
      </c>
      <c r="J5461" s="1" t="str">
        <f t="shared" si="624"/>
        <v>Fluid (stream)</v>
      </c>
      <c r="K5461" s="1" t="str">
        <f t="shared" si="625"/>
        <v>Untreated Water</v>
      </c>
      <c r="L5461">
        <v>34</v>
      </c>
      <c r="M5461" t="s">
        <v>11460</v>
      </c>
      <c r="N5461">
        <v>621</v>
      </c>
      <c r="O5461">
        <v>0.6</v>
      </c>
      <c r="P5461">
        <v>420</v>
      </c>
      <c r="Q5461">
        <v>5.9</v>
      </c>
    </row>
    <row r="5462" spans="1:17" hidden="1" x14ac:dyDescent="0.3">
      <c r="A5462" t="s">
        <v>21259</v>
      </c>
      <c r="B5462" t="s">
        <v>21260</v>
      </c>
      <c r="C5462" s="1" t="str">
        <f t="shared" si="616"/>
        <v>21:0648</v>
      </c>
      <c r="D5462" s="1" t="str">
        <f t="shared" si="623"/>
        <v>21:0198</v>
      </c>
      <c r="E5462" t="s">
        <v>21261</v>
      </c>
      <c r="F5462" t="s">
        <v>21262</v>
      </c>
      <c r="H5462">
        <v>45.313219699999998</v>
      </c>
      <c r="I5462">
        <v>-66.734091899999996</v>
      </c>
      <c r="J5462" s="1" t="str">
        <f t="shared" si="624"/>
        <v>Fluid (stream)</v>
      </c>
      <c r="K5462" s="1" t="str">
        <f t="shared" si="625"/>
        <v>Untreated Water</v>
      </c>
      <c r="L5462">
        <v>34</v>
      </c>
      <c r="M5462" t="s">
        <v>11465</v>
      </c>
      <c r="N5462">
        <v>622</v>
      </c>
      <c r="O5462">
        <v>0.23</v>
      </c>
      <c r="P5462">
        <v>350</v>
      </c>
      <c r="Q5462">
        <v>5.6</v>
      </c>
    </row>
    <row r="5463" spans="1:17" hidden="1" x14ac:dyDescent="0.3">
      <c r="A5463" t="s">
        <v>21263</v>
      </c>
      <c r="B5463" t="s">
        <v>21264</v>
      </c>
      <c r="C5463" s="1" t="str">
        <f t="shared" si="616"/>
        <v>21:0648</v>
      </c>
      <c r="D5463" s="1" t="str">
        <f t="shared" si="623"/>
        <v>21:0198</v>
      </c>
      <c r="E5463" t="s">
        <v>21265</v>
      </c>
      <c r="F5463" t="s">
        <v>21266</v>
      </c>
      <c r="H5463">
        <v>45.327817099999997</v>
      </c>
      <c r="I5463">
        <v>-66.712262800000005</v>
      </c>
      <c r="J5463" s="1" t="str">
        <f t="shared" si="624"/>
        <v>Fluid (stream)</v>
      </c>
      <c r="K5463" s="1" t="str">
        <f t="shared" si="625"/>
        <v>Untreated Water</v>
      </c>
      <c r="L5463">
        <v>34</v>
      </c>
      <c r="M5463" t="s">
        <v>11470</v>
      </c>
      <c r="N5463">
        <v>623</v>
      </c>
      <c r="O5463">
        <v>0.34</v>
      </c>
      <c r="P5463">
        <v>180</v>
      </c>
      <c r="Q5463">
        <v>5.6</v>
      </c>
    </row>
    <row r="5464" spans="1:17" hidden="1" x14ac:dyDescent="0.3">
      <c r="A5464" t="s">
        <v>21267</v>
      </c>
      <c r="B5464" t="s">
        <v>21268</v>
      </c>
      <c r="C5464" s="1" t="str">
        <f t="shared" si="616"/>
        <v>21:0648</v>
      </c>
      <c r="D5464" s="1" t="str">
        <f t="shared" si="623"/>
        <v>21:0198</v>
      </c>
      <c r="E5464" t="s">
        <v>21269</v>
      </c>
      <c r="F5464" t="s">
        <v>21270</v>
      </c>
      <c r="H5464">
        <v>45.322017299999999</v>
      </c>
      <c r="I5464">
        <v>-66.709434200000004</v>
      </c>
      <c r="J5464" s="1" t="str">
        <f t="shared" si="624"/>
        <v>Fluid (stream)</v>
      </c>
      <c r="K5464" s="1" t="str">
        <f t="shared" si="625"/>
        <v>Untreated Water</v>
      </c>
      <c r="L5464">
        <v>34</v>
      </c>
      <c r="M5464" t="s">
        <v>11475</v>
      </c>
      <c r="N5464">
        <v>624</v>
      </c>
      <c r="O5464">
        <v>0.75</v>
      </c>
      <c r="P5464">
        <v>210</v>
      </c>
      <c r="Q5464">
        <v>5.7</v>
      </c>
    </row>
    <row r="5465" spans="1:17" hidden="1" x14ac:dyDescent="0.3">
      <c r="A5465" t="s">
        <v>21271</v>
      </c>
      <c r="B5465" t="s">
        <v>21272</v>
      </c>
      <c r="C5465" s="1" t="str">
        <f t="shared" si="616"/>
        <v>21:0648</v>
      </c>
      <c r="D5465" s="1" t="str">
        <f t="shared" si="623"/>
        <v>21:0198</v>
      </c>
      <c r="E5465" t="s">
        <v>21273</v>
      </c>
      <c r="F5465" t="s">
        <v>21274</v>
      </c>
      <c r="H5465">
        <v>45.337335199999998</v>
      </c>
      <c r="I5465">
        <v>-66.693194500000004</v>
      </c>
      <c r="J5465" s="1" t="str">
        <f t="shared" si="624"/>
        <v>Fluid (stream)</v>
      </c>
      <c r="K5465" s="1" t="str">
        <f t="shared" si="625"/>
        <v>Untreated Water</v>
      </c>
      <c r="L5465">
        <v>34</v>
      </c>
      <c r="M5465" t="s">
        <v>11480</v>
      </c>
      <c r="N5465">
        <v>625</v>
      </c>
      <c r="O5465">
        <v>0.27</v>
      </c>
      <c r="P5465">
        <v>220</v>
      </c>
      <c r="Q5465">
        <v>5.3</v>
      </c>
    </row>
    <row r="5466" spans="1:17" hidden="1" x14ac:dyDescent="0.3">
      <c r="A5466" t="s">
        <v>21275</v>
      </c>
      <c r="B5466" t="s">
        <v>21276</v>
      </c>
      <c r="C5466" s="1" t="str">
        <f t="shared" si="616"/>
        <v>21:0648</v>
      </c>
      <c r="D5466" s="1" t="str">
        <f t="shared" si="623"/>
        <v>21:0198</v>
      </c>
      <c r="E5466" t="s">
        <v>21277</v>
      </c>
      <c r="F5466" t="s">
        <v>21278</v>
      </c>
      <c r="H5466">
        <v>45.342543300000003</v>
      </c>
      <c r="I5466">
        <v>-66.703283499999998</v>
      </c>
      <c r="J5466" s="1" t="str">
        <f t="shared" si="624"/>
        <v>Fluid (stream)</v>
      </c>
      <c r="K5466" s="1" t="str">
        <f t="shared" si="625"/>
        <v>Untreated Water</v>
      </c>
      <c r="L5466">
        <v>34</v>
      </c>
      <c r="M5466" t="s">
        <v>12548</v>
      </c>
      <c r="N5466">
        <v>626</v>
      </c>
      <c r="O5466">
        <v>0.88</v>
      </c>
      <c r="P5466">
        <v>190</v>
      </c>
      <c r="Q5466">
        <v>5.0999999999999996</v>
      </c>
    </row>
    <row r="5467" spans="1:17" hidden="1" x14ac:dyDescent="0.3">
      <c r="A5467" t="s">
        <v>21279</v>
      </c>
      <c r="B5467" t="s">
        <v>21280</v>
      </c>
      <c r="C5467" s="1" t="str">
        <f t="shared" si="616"/>
        <v>21:0648</v>
      </c>
      <c r="D5467" s="1" t="str">
        <f t="shared" si="623"/>
        <v>21:0198</v>
      </c>
      <c r="E5467" t="s">
        <v>21281</v>
      </c>
      <c r="F5467" t="s">
        <v>21282</v>
      </c>
      <c r="H5467">
        <v>45.319265799999997</v>
      </c>
      <c r="I5467">
        <v>-66.622823699999998</v>
      </c>
      <c r="J5467" s="1" t="str">
        <f t="shared" si="624"/>
        <v>Fluid (stream)</v>
      </c>
      <c r="K5467" s="1" t="str">
        <f t="shared" si="625"/>
        <v>Untreated Water</v>
      </c>
      <c r="L5467">
        <v>35</v>
      </c>
      <c r="M5467" t="s">
        <v>11392</v>
      </c>
      <c r="N5467">
        <v>627</v>
      </c>
      <c r="O5467">
        <v>0.23</v>
      </c>
      <c r="P5467">
        <v>270</v>
      </c>
      <c r="Q5467">
        <v>5.0999999999999996</v>
      </c>
    </row>
    <row r="5468" spans="1:17" hidden="1" x14ac:dyDescent="0.3">
      <c r="A5468" t="s">
        <v>21283</v>
      </c>
      <c r="B5468" t="s">
        <v>21284</v>
      </c>
      <c r="C5468" s="1" t="str">
        <f t="shared" si="616"/>
        <v>21:0648</v>
      </c>
      <c r="D5468" s="1" t="str">
        <f t="shared" si="623"/>
        <v>21:0198</v>
      </c>
      <c r="E5468" t="s">
        <v>21285</v>
      </c>
      <c r="F5468" t="s">
        <v>21286</v>
      </c>
      <c r="H5468">
        <v>45.3275954</v>
      </c>
      <c r="I5468">
        <v>-66.659570200000005</v>
      </c>
      <c r="J5468" s="1" t="str">
        <f t="shared" si="624"/>
        <v>Fluid (stream)</v>
      </c>
      <c r="K5468" s="1" t="str">
        <f t="shared" si="625"/>
        <v>Untreated Water</v>
      </c>
      <c r="L5468">
        <v>35</v>
      </c>
      <c r="M5468" t="s">
        <v>11397</v>
      </c>
      <c r="N5468">
        <v>628</v>
      </c>
      <c r="O5468">
        <v>2.5000000000000001E-2</v>
      </c>
      <c r="P5468">
        <v>170</v>
      </c>
      <c r="Q5468">
        <v>5.0999999999999996</v>
      </c>
    </row>
    <row r="5469" spans="1:17" hidden="1" x14ac:dyDescent="0.3">
      <c r="A5469" t="s">
        <v>21287</v>
      </c>
      <c r="B5469" t="s">
        <v>21288</v>
      </c>
      <c r="C5469" s="1" t="str">
        <f t="shared" si="616"/>
        <v>21:0648</v>
      </c>
      <c r="D5469" s="1" t="str">
        <f t="shared" si="623"/>
        <v>21:0198</v>
      </c>
      <c r="E5469" t="s">
        <v>21289</v>
      </c>
      <c r="F5469" t="s">
        <v>21290</v>
      </c>
      <c r="H5469">
        <v>45.538353899999997</v>
      </c>
      <c r="I5469">
        <v>-66.687167500000001</v>
      </c>
      <c r="J5469" s="1" t="str">
        <f t="shared" si="624"/>
        <v>Fluid (stream)</v>
      </c>
      <c r="K5469" s="1" t="str">
        <f t="shared" si="625"/>
        <v>Untreated Water</v>
      </c>
      <c r="L5469">
        <v>35</v>
      </c>
      <c r="M5469" t="s">
        <v>11402</v>
      </c>
      <c r="N5469">
        <v>629</v>
      </c>
      <c r="O5469">
        <v>2.5000000000000001E-2</v>
      </c>
      <c r="P5469">
        <v>200</v>
      </c>
      <c r="Q5469">
        <v>6</v>
      </c>
    </row>
    <row r="5470" spans="1:17" hidden="1" x14ac:dyDescent="0.3">
      <c r="A5470" t="s">
        <v>21291</v>
      </c>
      <c r="B5470" t="s">
        <v>21292</v>
      </c>
      <c r="C5470" s="1" t="str">
        <f t="shared" si="616"/>
        <v>21:0648</v>
      </c>
      <c r="D5470" s="1" t="str">
        <f t="shared" si="623"/>
        <v>21:0198</v>
      </c>
      <c r="E5470" t="s">
        <v>21293</v>
      </c>
      <c r="F5470" t="s">
        <v>21294</v>
      </c>
      <c r="H5470">
        <v>45.552838100000002</v>
      </c>
      <c r="I5470">
        <v>-66.676170999999997</v>
      </c>
      <c r="J5470" s="1" t="str">
        <f t="shared" si="624"/>
        <v>Fluid (stream)</v>
      </c>
      <c r="K5470" s="1" t="str">
        <f t="shared" si="625"/>
        <v>Untreated Water</v>
      </c>
      <c r="L5470">
        <v>35</v>
      </c>
      <c r="M5470" t="s">
        <v>11431</v>
      </c>
      <c r="N5470">
        <v>630</v>
      </c>
      <c r="O5470">
        <v>2.5000000000000001E-2</v>
      </c>
      <c r="P5470">
        <v>70</v>
      </c>
      <c r="Q5470">
        <v>5.9</v>
      </c>
    </row>
    <row r="5471" spans="1:17" hidden="1" x14ac:dyDescent="0.3">
      <c r="A5471" t="s">
        <v>21295</v>
      </c>
      <c r="B5471" t="s">
        <v>21296</v>
      </c>
      <c r="C5471" s="1" t="str">
        <f t="shared" si="616"/>
        <v>21:0648</v>
      </c>
      <c r="D5471" s="1" t="str">
        <f t="shared" si="623"/>
        <v>21:0198</v>
      </c>
      <c r="E5471" t="s">
        <v>21293</v>
      </c>
      <c r="F5471" t="s">
        <v>21297</v>
      </c>
      <c r="H5471">
        <v>45.552838100000002</v>
      </c>
      <c r="I5471">
        <v>-66.676170999999997</v>
      </c>
      <c r="J5471" s="1" t="str">
        <f t="shared" si="624"/>
        <v>Fluid (stream)</v>
      </c>
      <c r="K5471" s="1" t="str">
        <f t="shared" si="625"/>
        <v>Untreated Water</v>
      </c>
      <c r="L5471">
        <v>35</v>
      </c>
      <c r="M5471" t="s">
        <v>11435</v>
      </c>
      <c r="N5471">
        <v>631</v>
      </c>
      <c r="O5471">
        <v>0.1</v>
      </c>
      <c r="P5471">
        <v>60</v>
      </c>
      <c r="Q5471">
        <v>5.9</v>
      </c>
    </row>
    <row r="5472" spans="1:17" hidden="1" x14ac:dyDescent="0.3">
      <c r="A5472" t="s">
        <v>21298</v>
      </c>
      <c r="B5472" t="s">
        <v>21299</v>
      </c>
      <c r="C5472" s="1" t="str">
        <f t="shared" si="616"/>
        <v>21:0648</v>
      </c>
      <c r="D5472" s="1" t="str">
        <f t="shared" si="623"/>
        <v>21:0198</v>
      </c>
      <c r="E5472" t="s">
        <v>21300</v>
      </c>
      <c r="F5472" t="s">
        <v>21301</v>
      </c>
      <c r="H5472">
        <v>45.571142000000002</v>
      </c>
      <c r="I5472">
        <v>-66.744698999999997</v>
      </c>
      <c r="J5472" s="1" t="str">
        <f t="shared" si="624"/>
        <v>Fluid (stream)</v>
      </c>
      <c r="K5472" s="1" t="str">
        <f t="shared" si="625"/>
        <v>Untreated Water</v>
      </c>
      <c r="L5472">
        <v>35</v>
      </c>
      <c r="M5472" t="s">
        <v>11411</v>
      </c>
      <c r="N5472">
        <v>632</v>
      </c>
      <c r="O5472">
        <v>2.5000000000000001E-2</v>
      </c>
      <c r="P5472">
        <v>40</v>
      </c>
      <c r="Q5472">
        <v>6</v>
      </c>
    </row>
    <row r="5473" spans="1:17" hidden="1" x14ac:dyDescent="0.3">
      <c r="A5473" t="s">
        <v>21302</v>
      </c>
      <c r="B5473" t="s">
        <v>21303</v>
      </c>
      <c r="C5473" s="1" t="str">
        <f t="shared" si="616"/>
        <v>21:0648</v>
      </c>
      <c r="D5473" s="1" t="str">
        <f t="shared" si="623"/>
        <v>21:0198</v>
      </c>
      <c r="E5473" t="s">
        <v>21304</v>
      </c>
      <c r="F5473" t="s">
        <v>21305</v>
      </c>
      <c r="H5473">
        <v>45.568868399999999</v>
      </c>
      <c r="I5473">
        <v>-66.744879600000004</v>
      </c>
      <c r="J5473" s="1" t="str">
        <f t="shared" si="624"/>
        <v>Fluid (stream)</v>
      </c>
      <c r="K5473" s="1" t="str">
        <f t="shared" si="625"/>
        <v>Untreated Water</v>
      </c>
      <c r="L5473">
        <v>35</v>
      </c>
      <c r="M5473" t="s">
        <v>11416</v>
      </c>
      <c r="N5473">
        <v>633</v>
      </c>
      <c r="O5473">
        <v>2.5000000000000001E-2</v>
      </c>
      <c r="P5473">
        <v>90</v>
      </c>
      <c r="Q5473">
        <v>5.9</v>
      </c>
    </row>
    <row r="5474" spans="1:17" hidden="1" x14ac:dyDescent="0.3">
      <c r="A5474" t="s">
        <v>21306</v>
      </c>
      <c r="B5474" t="s">
        <v>21307</v>
      </c>
      <c r="C5474" s="1" t="str">
        <f t="shared" si="616"/>
        <v>21:0648</v>
      </c>
      <c r="D5474" s="1" t="str">
        <f t="shared" si="623"/>
        <v>21:0198</v>
      </c>
      <c r="E5474" t="s">
        <v>21308</v>
      </c>
      <c r="F5474" t="s">
        <v>21309</v>
      </c>
      <c r="H5474">
        <v>45.544973400000003</v>
      </c>
      <c r="I5474">
        <v>-66.732717100000002</v>
      </c>
      <c r="J5474" s="1" t="str">
        <f t="shared" si="624"/>
        <v>Fluid (stream)</v>
      </c>
      <c r="K5474" s="1" t="str">
        <f t="shared" si="625"/>
        <v>Untreated Water</v>
      </c>
      <c r="L5474">
        <v>35</v>
      </c>
      <c r="M5474" t="s">
        <v>11421</v>
      </c>
      <c r="N5474">
        <v>634</v>
      </c>
      <c r="O5474">
        <v>2.5000000000000001E-2</v>
      </c>
      <c r="P5474">
        <v>50</v>
      </c>
      <c r="Q5474">
        <v>5.7</v>
      </c>
    </row>
    <row r="5475" spans="1:17" hidden="1" x14ac:dyDescent="0.3">
      <c r="A5475" t="s">
        <v>21310</v>
      </c>
      <c r="B5475" t="s">
        <v>21311</v>
      </c>
      <c r="C5475" s="1" t="str">
        <f t="shared" si="616"/>
        <v>21:0648</v>
      </c>
      <c r="D5475" s="1" t="str">
        <f>HYPERLINK("http://geochem.nrcan.gc.ca/cdogs/content/svy/svy_e.htm", "")</f>
        <v/>
      </c>
      <c r="G5475" s="1" t="str">
        <f>HYPERLINK("http://geochem.nrcan.gc.ca/cdogs/content/cr_/cr_00080_e.htm", "80")</f>
        <v>80</v>
      </c>
      <c r="J5475" t="s">
        <v>11453</v>
      </c>
      <c r="K5475" t="s">
        <v>11454</v>
      </c>
      <c r="L5475">
        <v>35</v>
      </c>
      <c r="M5475" t="s">
        <v>11455</v>
      </c>
      <c r="N5475">
        <v>635</v>
      </c>
      <c r="O5475">
        <v>0.21</v>
      </c>
      <c r="P5475">
        <v>100</v>
      </c>
      <c r="Q5475">
        <v>7.3</v>
      </c>
    </row>
    <row r="5476" spans="1:17" hidden="1" x14ac:dyDescent="0.3">
      <c r="A5476" t="s">
        <v>21312</v>
      </c>
      <c r="B5476" t="s">
        <v>21313</v>
      </c>
      <c r="C5476" s="1" t="str">
        <f t="shared" si="616"/>
        <v>21:0648</v>
      </c>
      <c r="D5476" s="1" t="str">
        <f t="shared" ref="D5476:D5498" si="626">HYPERLINK("http://geochem.nrcan.gc.ca/cdogs/content/svy/svy210198_e.htm", "21:0198")</f>
        <v>21:0198</v>
      </c>
      <c r="E5476" t="s">
        <v>21314</v>
      </c>
      <c r="F5476" t="s">
        <v>21315</v>
      </c>
      <c r="H5476">
        <v>45.451414</v>
      </c>
      <c r="I5476">
        <v>-66.512118900000004</v>
      </c>
      <c r="J5476" s="1" t="str">
        <f t="shared" ref="J5476:J5498" si="627">HYPERLINK("http://geochem.nrcan.gc.ca/cdogs/content/kwd/kwd020018_e.htm", "Fluid (stream)")</f>
        <v>Fluid (stream)</v>
      </c>
      <c r="K5476" s="1" t="str">
        <f t="shared" ref="K5476:K5498" si="628">HYPERLINK("http://geochem.nrcan.gc.ca/cdogs/content/kwd/kwd080007_e.htm", "Untreated Water")</f>
        <v>Untreated Water</v>
      </c>
      <c r="L5476">
        <v>35</v>
      </c>
      <c r="M5476" t="s">
        <v>11426</v>
      </c>
      <c r="N5476">
        <v>636</v>
      </c>
      <c r="O5476">
        <v>2.5000000000000001E-2</v>
      </c>
      <c r="P5476">
        <v>190</v>
      </c>
      <c r="Q5476">
        <v>5.3</v>
      </c>
    </row>
    <row r="5477" spans="1:17" hidden="1" x14ac:dyDescent="0.3">
      <c r="A5477" t="s">
        <v>21316</v>
      </c>
      <c r="B5477" t="s">
        <v>21317</v>
      </c>
      <c r="C5477" s="1" t="str">
        <f t="shared" si="616"/>
        <v>21:0648</v>
      </c>
      <c r="D5477" s="1" t="str">
        <f t="shared" si="626"/>
        <v>21:0198</v>
      </c>
      <c r="E5477" t="s">
        <v>21318</v>
      </c>
      <c r="F5477" t="s">
        <v>21319</v>
      </c>
      <c r="H5477">
        <v>45.446187700000003</v>
      </c>
      <c r="I5477">
        <v>-66.510213300000004</v>
      </c>
      <c r="J5477" s="1" t="str">
        <f t="shared" si="627"/>
        <v>Fluid (stream)</v>
      </c>
      <c r="K5477" s="1" t="str">
        <f t="shared" si="628"/>
        <v>Untreated Water</v>
      </c>
      <c r="L5477">
        <v>35</v>
      </c>
      <c r="M5477" t="s">
        <v>11440</v>
      </c>
      <c r="N5477">
        <v>637</v>
      </c>
      <c r="O5477">
        <v>0.32</v>
      </c>
      <c r="P5477">
        <v>230</v>
      </c>
      <c r="Q5477">
        <v>6</v>
      </c>
    </row>
    <row r="5478" spans="1:17" hidden="1" x14ac:dyDescent="0.3">
      <c r="A5478" t="s">
        <v>21320</v>
      </c>
      <c r="B5478" t="s">
        <v>21321</v>
      </c>
      <c r="C5478" s="1" t="str">
        <f t="shared" si="616"/>
        <v>21:0648</v>
      </c>
      <c r="D5478" s="1" t="str">
        <f t="shared" si="626"/>
        <v>21:0198</v>
      </c>
      <c r="E5478" t="s">
        <v>21322</v>
      </c>
      <c r="F5478" t="s">
        <v>21323</v>
      </c>
      <c r="H5478">
        <v>45.4357963</v>
      </c>
      <c r="I5478">
        <v>-66.515822799999995</v>
      </c>
      <c r="J5478" s="1" t="str">
        <f t="shared" si="627"/>
        <v>Fluid (stream)</v>
      </c>
      <c r="K5478" s="1" t="str">
        <f t="shared" si="628"/>
        <v>Untreated Water</v>
      </c>
      <c r="L5478">
        <v>35</v>
      </c>
      <c r="M5478" t="s">
        <v>11445</v>
      </c>
      <c r="N5478">
        <v>638</v>
      </c>
      <c r="O5478">
        <v>2.5000000000000001E-2</v>
      </c>
      <c r="P5478">
        <v>150</v>
      </c>
      <c r="Q5478">
        <v>5.0999999999999996</v>
      </c>
    </row>
    <row r="5479" spans="1:17" hidden="1" x14ac:dyDescent="0.3">
      <c r="A5479" t="s">
        <v>21324</v>
      </c>
      <c r="B5479" t="s">
        <v>21325</v>
      </c>
      <c r="C5479" s="1" t="str">
        <f t="shared" si="616"/>
        <v>21:0648</v>
      </c>
      <c r="D5479" s="1" t="str">
        <f t="shared" si="626"/>
        <v>21:0198</v>
      </c>
      <c r="E5479" t="s">
        <v>21326</v>
      </c>
      <c r="F5479" t="s">
        <v>21327</v>
      </c>
      <c r="H5479">
        <v>45.447324100000003</v>
      </c>
      <c r="I5479">
        <v>-66.644342100000003</v>
      </c>
      <c r="J5479" s="1" t="str">
        <f t="shared" si="627"/>
        <v>Fluid (stream)</v>
      </c>
      <c r="K5479" s="1" t="str">
        <f t="shared" si="628"/>
        <v>Untreated Water</v>
      </c>
      <c r="L5479">
        <v>35</v>
      </c>
      <c r="M5479" t="s">
        <v>11450</v>
      </c>
      <c r="N5479">
        <v>639</v>
      </c>
      <c r="O5479">
        <v>0.11</v>
      </c>
      <c r="P5479">
        <v>80</v>
      </c>
      <c r="Q5479">
        <v>5.5</v>
      </c>
    </row>
    <row r="5480" spans="1:17" hidden="1" x14ac:dyDescent="0.3">
      <c r="A5480" t="s">
        <v>21328</v>
      </c>
      <c r="B5480" t="s">
        <v>21329</v>
      </c>
      <c r="C5480" s="1" t="str">
        <f t="shared" si="616"/>
        <v>21:0648</v>
      </c>
      <c r="D5480" s="1" t="str">
        <f t="shared" si="626"/>
        <v>21:0198</v>
      </c>
      <c r="E5480" t="s">
        <v>21330</v>
      </c>
      <c r="F5480" t="s">
        <v>21331</v>
      </c>
      <c r="H5480">
        <v>45.435785799999998</v>
      </c>
      <c r="I5480">
        <v>-66.596061399999996</v>
      </c>
      <c r="J5480" s="1" t="str">
        <f t="shared" si="627"/>
        <v>Fluid (stream)</v>
      </c>
      <c r="K5480" s="1" t="str">
        <f t="shared" si="628"/>
        <v>Untreated Water</v>
      </c>
      <c r="L5480">
        <v>35</v>
      </c>
      <c r="M5480" t="s">
        <v>11460</v>
      </c>
      <c r="N5480">
        <v>640</v>
      </c>
      <c r="O5480">
        <v>2.5000000000000001E-2</v>
      </c>
      <c r="P5480">
        <v>70</v>
      </c>
      <c r="Q5480">
        <v>5.6</v>
      </c>
    </row>
    <row r="5481" spans="1:17" hidden="1" x14ac:dyDescent="0.3">
      <c r="A5481" t="s">
        <v>21332</v>
      </c>
      <c r="B5481" t="s">
        <v>21333</v>
      </c>
      <c r="C5481" s="1" t="str">
        <f t="shared" ref="C5481:C5544" si="629">HYPERLINK("http://geochem.nrcan.gc.ca/cdogs/content/bdl/bdl210648_e.htm", "21:0648")</f>
        <v>21:0648</v>
      </c>
      <c r="D5481" s="1" t="str">
        <f t="shared" si="626"/>
        <v>21:0198</v>
      </c>
      <c r="E5481" t="s">
        <v>21334</v>
      </c>
      <c r="F5481" t="s">
        <v>21335</v>
      </c>
      <c r="H5481">
        <v>45.588816700000002</v>
      </c>
      <c r="I5481">
        <v>-66.723672300000004</v>
      </c>
      <c r="J5481" s="1" t="str">
        <f t="shared" si="627"/>
        <v>Fluid (stream)</v>
      </c>
      <c r="K5481" s="1" t="str">
        <f t="shared" si="628"/>
        <v>Untreated Water</v>
      </c>
      <c r="L5481">
        <v>35</v>
      </c>
      <c r="M5481" t="s">
        <v>11465</v>
      </c>
      <c r="N5481">
        <v>641</v>
      </c>
      <c r="O5481">
        <v>2.5000000000000001E-2</v>
      </c>
      <c r="P5481">
        <v>30</v>
      </c>
      <c r="Q5481">
        <v>4.9000000000000004</v>
      </c>
    </row>
    <row r="5482" spans="1:17" hidden="1" x14ac:dyDescent="0.3">
      <c r="A5482" t="s">
        <v>21336</v>
      </c>
      <c r="B5482" t="s">
        <v>21337</v>
      </c>
      <c r="C5482" s="1" t="str">
        <f t="shared" si="629"/>
        <v>21:0648</v>
      </c>
      <c r="D5482" s="1" t="str">
        <f t="shared" si="626"/>
        <v>21:0198</v>
      </c>
      <c r="E5482" t="s">
        <v>21338</v>
      </c>
      <c r="F5482" t="s">
        <v>21339</v>
      </c>
      <c r="H5482">
        <v>45.583530400000001</v>
      </c>
      <c r="I5482">
        <v>-66.717669000000001</v>
      </c>
      <c r="J5482" s="1" t="str">
        <f t="shared" si="627"/>
        <v>Fluid (stream)</v>
      </c>
      <c r="K5482" s="1" t="str">
        <f t="shared" si="628"/>
        <v>Untreated Water</v>
      </c>
      <c r="L5482">
        <v>35</v>
      </c>
      <c r="M5482" t="s">
        <v>11470</v>
      </c>
      <c r="N5482">
        <v>642</v>
      </c>
      <c r="O5482">
        <v>2.5000000000000001E-2</v>
      </c>
      <c r="P5482">
        <v>30</v>
      </c>
      <c r="Q5482">
        <v>5.4</v>
      </c>
    </row>
    <row r="5483" spans="1:17" hidden="1" x14ac:dyDescent="0.3">
      <c r="A5483" t="s">
        <v>21340</v>
      </c>
      <c r="B5483" t="s">
        <v>21341</v>
      </c>
      <c r="C5483" s="1" t="str">
        <f t="shared" si="629"/>
        <v>21:0648</v>
      </c>
      <c r="D5483" s="1" t="str">
        <f t="shared" si="626"/>
        <v>21:0198</v>
      </c>
      <c r="E5483" t="s">
        <v>21342</v>
      </c>
      <c r="F5483" t="s">
        <v>21343</v>
      </c>
      <c r="H5483">
        <v>45.527571399999999</v>
      </c>
      <c r="I5483">
        <v>-66.703705999999997</v>
      </c>
      <c r="J5483" s="1" t="str">
        <f t="shared" si="627"/>
        <v>Fluid (stream)</v>
      </c>
      <c r="K5483" s="1" t="str">
        <f t="shared" si="628"/>
        <v>Untreated Water</v>
      </c>
      <c r="L5483">
        <v>35</v>
      </c>
      <c r="M5483" t="s">
        <v>11475</v>
      </c>
      <c r="N5483">
        <v>643</v>
      </c>
      <c r="O5483">
        <v>0.19</v>
      </c>
      <c r="P5483">
        <v>230</v>
      </c>
      <c r="Q5483">
        <v>6.5</v>
      </c>
    </row>
    <row r="5484" spans="1:17" hidden="1" x14ac:dyDescent="0.3">
      <c r="A5484" t="s">
        <v>21344</v>
      </c>
      <c r="B5484" t="s">
        <v>21345</v>
      </c>
      <c r="C5484" s="1" t="str">
        <f t="shared" si="629"/>
        <v>21:0648</v>
      </c>
      <c r="D5484" s="1" t="str">
        <f t="shared" si="626"/>
        <v>21:0198</v>
      </c>
      <c r="E5484" t="s">
        <v>21346</v>
      </c>
      <c r="F5484" t="s">
        <v>21347</v>
      </c>
      <c r="H5484">
        <v>45.527504200000003</v>
      </c>
      <c r="I5484">
        <v>-66.745980900000006</v>
      </c>
      <c r="J5484" s="1" t="str">
        <f t="shared" si="627"/>
        <v>Fluid (stream)</v>
      </c>
      <c r="K5484" s="1" t="str">
        <f t="shared" si="628"/>
        <v>Untreated Water</v>
      </c>
      <c r="L5484">
        <v>35</v>
      </c>
      <c r="M5484" t="s">
        <v>11480</v>
      </c>
      <c r="N5484">
        <v>644</v>
      </c>
      <c r="O5484">
        <v>0.17</v>
      </c>
      <c r="P5484">
        <v>220</v>
      </c>
      <c r="Q5484">
        <v>6.4</v>
      </c>
    </row>
    <row r="5485" spans="1:17" hidden="1" x14ac:dyDescent="0.3">
      <c r="A5485" t="s">
        <v>21348</v>
      </c>
      <c r="B5485" t="s">
        <v>21349</v>
      </c>
      <c r="C5485" s="1" t="str">
        <f t="shared" si="629"/>
        <v>21:0648</v>
      </c>
      <c r="D5485" s="1" t="str">
        <f t="shared" si="626"/>
        <v>21:0198</v>
      </c>
      <c r="E5485" t="s">
        <v>21350</v>
      </c>
      <c r="F5485" t="s">
        <v>21351</v>
      </c>
      <c r="H5485">
        <v>45.518813299999998</v>
      </c>
      <c r="I5485">
        <v>-66.747095799999997</v>
      </c>
      <c r="J5485" s="1" t="str">
        <f t="shared" si="627"/>
        <v>Fluid (stream)</v>
      </c>
      <c r="K5485" s="1" t="str">
        <f t="shared" si="628"/>
        <v>Untreated Water</v>
      </c>
      <c r="L5485">
        <v>35</v>
      </c>
      <c r="M5485" t="s">
        <v>12548</v>
      </c>
      <c r="N5485">
        <v>645</v>
      </c>
      <c r="O5485">
        <v>2.5000000000000001E-2</v>
      </c>
      <c r="P5485">
        <v>70</v>
      </c>
      <c r="Q5485">
        <v>5.7</v>
      </c>
    </row>
    <row r="5486" spans="1:17" hidden="1" x14ac:dyDescent="0.3">
      <c r="A5486" t="s">
        <v>21352</v>
      </c>
      <c r="B5486" t="s">
        <v>21353</v>
      </c>
      <c r="C5486" s="1" t="str">
        <f t="shared" si="629"/>
        <v>21:0648</v>
      </c>
      <c r="D5486" s="1" t="str">
        <f t="shared" si="626"/>
        <v>21:0198</v>
      </c>
      <c r="E5486" t="s">
        <v>21354</v>
      </c>
      <c r="F5486" t="s">
        <v>21355</v>
      </c>
      <c r="H5486">
        <v>45.369936199999998</v>
      </c>
      <c r="I5486">
        <v>-66.642410499999997</v>
      </c>
      <c r="J5486" s="1" t="str">
        <f t="shared" si="627"/>
        <v>Fluid (stream)</v>
      </c>
      <c r="K5486" s="1" t="str">
        <f t="shared" si="628"/>
        <v>Untreated Water</v>
      </c>
      <c r="L5486">
        <v>36</v>
      </c>
      <c r="M5486" t="s">
        <v>11431</v>
      </c>
      <c r="N5486">
        <v>646</v>
      </c>
      <c r="O5486">
        <v>2.25</v>
      </c>
      <c r="P5486">
        <v>180</v>
      </c>
      <c r="Q5486">
        <v>5.2</v>
      </c>
    </row>
    <row r="5487" spans="1:17" hidden="1" x14ac:dyDescent="0.3">
      <c r="A5487" t="s">
        <v>21356</v>
      </c>
      <c r="B5487" t="s">
        <v>21357</v>
      </c>
      <c r="C5487" s="1" t="str">
        <f t="shared" si="629"/>
        <v>21:0648</v>
      </c>
      <c r="D5487" s="1" t="str">
        <f t="shared" si="626"/>
        <v>21:0198</v>
      </c>
      <c r="E5487" t="s">
        <v>21354</v>
      </c>
      <c r="F5487" t="s">
        <v>21358</v>
      </c>
      <c r="H5487">
        <v>45.369936199999998</v>
      </c>
      <c r="I5487">
        <v>-66.642410499999997</v>
      </c>
      <c r="J5487" s="1" t="str">
        <f t="shared" si="627"/>
        <v>Fluid (stream)</v>
      </c>
      <c r="K5487" s="1" t="str">
        <f t="shared" si="628"/>
        <v>Untreated Water</v>
      </c>
      <c r="L5487">
        <v>36</v>
      </c>
      <c r="M5487" t="s">
        <v>11435</v>
      </c>
      <c r="N5487">
        <v>647</v>
      </c>
      <c r="O5487">
        <v>2.5000000000000001E-2</v>
      </c>
      <c r="P5487">
        <v>180</v>
      </c>
      <c r="Q5487">
        <v>5.4</v>
      </c>
    </row>
    <row r="5488" spans="1:17" hidden="1" x14ac:dyDescent="0.3">
      <c r="A5488" t="s">
        <v>21359</v>
      </c>
      <c r="B5488" t="s">
        <v>21360</v>
      </c>
      <c r="C5488" s="1" t="str">
        <f t="shared" si="629"/>
        <v>21:0648</v>
      </c>
      <c r="D5488" s="1" t="str">
        <f t="shared" si="626"/>
        <v>21:0198</v>
      </c>
      <c r="E5488" t="s">
        <v>21361</v>
      </c>
      <c r="F5488" t="s">
        <v>21362</v>
      </c>
      <c r="H5488">
        <v>45.369306199999997</v>
      </c>
      <c r="I5488">
        <v>-66.644160600000006</v>
      </c>
      <c r="J5488" s="1" t="str">
        <f t="shared" si="627"/>
        <v>Fluid (stream)</v>
      </c>
      <c r="K5488" s="1" t="str">
        <f t="shared" si="628"/>
        <v>Untreated Water</v>
      </c>
      <c r="L5488">
        <v>36</v>
      </c>
      <c r="M5488" t="s">
        <v>11392</v>
      </c>
      <c r="N5488">
        <v>648</v>
      </c>
      <c r="O5488">
        <v>0.55000000000000004</v>
      </c>
      <c r="P5488">
        <v>180</v>
      </c>
      <c r="Q5488">
        <v>5.5</v>
      </c>
    </row>
    <row r="5489" spans="1:17" hidden="1" x14ac:dyDescent="0.3">
      <c r="A5489" t="s">
        <v>21363</v>
      </c>
      <c r="B5489" t="s">
        <v>21364</v>
      </c>
      <c r="C5489" s="1" t="str">
        <f t="shared" si="629"/>
        <v>21:0648</v>
      </c>
      <c r="D5489" s="1" t="str">
        <f t="shared" si="626"/>
        <v>21:0198</v>
      </c>
      <c r="E5489" t="s">
        <v>21365</v>
      </c>
      <c r="F5489" t="s">
        <v>21366</v>
      </c>
      <c r="H5489">
        <v>45.3518027</v>
      </c>
      <c r="I5489">
        <v>-66.640878400000005</v>
      </c>
      <c r="J5489" s="1" t="str">
        <f t="shared" si="627"/>
        <v>Fluid (stream)</v>
      </c>
      <c r="K5489" s="1" t="str">
        <f t="shared" si="628"/>
        <v>Untreated Water</v>
      </c>
      <c r="L5489">
        <v>36</v>
      </c>
      <c r="M5489" t="s">
        <v>11397</v>
      </c>
      <c r="N5489">
        <v>649</v>
      </c>
      <c r="O5489">
        <v>1</v>
      </c>
      <c r="P5489">
        <v>360</v>
      </c>
      <c r="Q5489">
        <v>6.1</v>
      </c>
    </row>
    <row r="5490" spans="1:17" hidden="1" x14ac:dyDescent="0.3">
      <c r="A5490" t="s">
        <v>21367</v>
      </c>
      <c r="B5490" t="s">
        <v>21368</v>
      </c>
      <c r="C5490" s="1" t="str">
        <f t="shared" si="629"/>
        <v>21:0648</v>
      </c>
      <c r="D5490" s="1" t="str">
        <f t="shared" si="626"/>
        <v>21:0198</v>
      </c>
      <c r="E5490" t="s">
        <v>21369</v>
      </c>
      <c r="F5490" t="s">
        <v>21370</v>
      </c>
      <c r="H5490">
        <v>45.348627</v>
      </c>
      <c r="I5490">
        <v>-66.617126499999998</v>
      </c>
      <c r="J5490" s="1" t="str">
        <f t="shared" si="627"/>
        <v>Fluid (stream)</v>
      </c>
      <c r="K5490" s="1" t="str">
        <f t="shared" si="628"/>
        <v>Untreated Water</v>
      </c>
      <c r="L5490">
        <v>36</v>
      </c>
      <c r="M5490" t="s">
        <v>11402</v>
      </c>
      <c r="N5490">
        <v>650</v>
      </c>
      <c r="O5490">
        <v>0.41</v>
      </c>
      <c r="P5490">
        <v>350</v>
      </c>
      <c r="Q5490">
        <v>5.5</v>
      </c>
    </row>
    <row r="5491" spans="1:17" hidden="1" x14ac:dyDescent="0.3">
      <c r="A5491" t="s">
        <v>21371</v>
      </c>
      <c r="B5491" t="s">
        <v>21372</v>
      </c>
      <c r="C5491" s="1" t="str">
        <f t="shared" si="629"/>
        <v>21:0648</v>
      </c>
      <c r="D5491" s="1" t="str">
        <f t="shared" si="626"/>
        <v>21:0198</v>
      </c>
      <c r="E5491" t="s">
        <v>21373</v>
      </c>
      <c r="F5491" t="s">
        <v>21374</v>
      </c>
      <c r="H5491">
        <v>45.389508399999997</v>
      </c>
      <c r="I5491">
        <v>-66.632999699999999</v>
      </c>
      <c r="J5491" s="1" t="str">
        <f t="shared" si="627"/>
        <v>Fluid (stream)</v>
      </c>
      <c r="K5491" s="1" t="str">
        <f t="shared" si="628"/>
        <v>Untreated Water</v>
      </c>
      <c r="L5491">
        <v>36</v>
      </c>
      <c r="M5491" t="s">
        <v>11411</v>
      </c>
      <c r="N5491">
        <v>651</v>
      </c>
      <c r="O5491">
        <v>0.33</v>
      </c>
      <c r="P5491">
        <v>200</v>
      </c>
      <c r="Q5491">
        <v>5.0999999999999996</v>
      </c>
    </row>
    <row r="5492" spans="1:17" hidden="1" x14ac:dyDescent="0.3">
      <c r="A5492" t="s">
        <v>21375</v>
      </c>
      <c r="B5492" t="s">
        <v>21376</v>
      </c>
      <c r="C5492" s="1" t="str">
        <f t="shared" si="629"/>
        <v>21:0648</v>
      </c>
      <c r="D5492" s="1" t="str">
        <f t="shared" si="626"/>
        <v>21:0198</v>
      </c>
      <c r="E5492" t="s">
        <v>21377</v>
      </c>
      <c r="F5492" t="s">
        <v>21378</v>
      </c>
      <c r="H5492">
        <v>45.387773799999998</v>
      </c>
      <c r="I5492">
        <v>-66.624462500000007</v>
      </c>
      <c r="J5492" s="1" t="str">
        <f t="shared" si="627"/>
        <v>Fluid (stream)</v>
      </c>
      <c r="K5492" s="1" t="str">
        <f t="shared" si="628"/>
        <v>Untreated Water</v>
      </c>
      <c r="L5492">
        <v>36</v>
      </c>
      <c r="M5492" t="s">
        <v>11416</v>
      </c>
      <c r="N5492">
        <v>652</v>
      </c>
      <c r="O5492">
        <v>0.77</v>
      </c>
      <c r="P5492">
        <v>220</v>
      </c>
      <c r="Q5492">
        <v>5.9</v>
      </c>
    </row>
    <row r="5493" spans="1:17" hidden="1" x14ac:dyDescent="0.3">
      <c r="A5493" t="s">
        <v>21379</v>
      </c>
      <c r="B5493" t="s">
        <v>21380</v>
      </c>
      <c r="C5493" s="1" t="str">
        <f t="shared" si="629"/>
        <v>21:0648</v>
      </c>
      <c r="D5493" s="1" t="str">
        <f t="shared" si="626"/>
        <v>21:0198</v>
      </c>
      <c r="E5493" t="s">
        <v>21381</v>
      </c>
      <c r="F5493" t="s">
        <v>21382</v>
      </c>
      <c r="H5493">
        <v>45.308967899999999</v>
      </c>
      <c r="I5493">
        <v>-66.675288300000005</v>
      </c>
      <c r="J5493" s="1" t="str">
        <f t="shared" si="627"/>
        <v>Fluid (stream)</v>
      </c>
      <c r="K5493" s="1" t="str">
        <f t="shared" si="628"/>
        <v>Untreated Water</v>
      </c>
      <c r="L5493">
        <v>36</v>
      </c>
      <c r="M5493" t="s">
        <v>11421</v>
      </c>
      <c r="N5493">
        <v>653</v>
      </c>
      <c r="O5493">
        <v>0.7</v>
      </c>
      <c r="P5493">
        <v>190</v>
      </c>
      <c r="Q5493">
        <v>5.5</v>
      </c>
    </row>
    <row r="5494" spans="1:17" hidden="1" x14ac:dyDescent="0.3">
      <c r="A5494" t="s">
        <v>21383</v>
      </c>
      <c r="B5494" t="s">
        <v>21384</v>
      </c>
      <c r="C5494" s="1" t="str">
        <f t="shared" si="629"/>
        <v>21:0648</v>
      </c>
      <c r="D5494" s="1" t="str">
        <f t="shared" si="626"/>
        <v>21:0198</v>
      </c>
      <c r="E5494" t="s">
        <v>21385</v>
      </c>
      <c r="F5494" t="s">
        <v>21386</v>
      </c>
      <c r="H5494">
        <v>45.295449900000001</v>
      </c>
      <c r="I5494">
        <v>-66.648600000000002</v>
      </c>
      <c r="J5494" s="1" t="str">
        <f t="shared" si="627"/>
        <v>Fluid (stream)</v>
      </c>
      <c r="K5494" s="1" t="str">
        <f t="shared" si="628"/>
        <v>Untreated Water</v>
      </c>
      <c r="L5494">
        <v>36</v>
      </c>
      <c r="M5494" t="s">
        <v>11426</v>
      </c>
      <c r="N5494">
        <v>654</v>
      </c>
      <c r="O5494">
        <v>2.5000000000000001E-2</v>
      </c>
      <c r="P5494">
        <v>150</v>
      </c>
      <c r="Q5494">
        <v>5.3</v>
      </c>
    </row>
    <row r="5495" spans="1:17" hidden="1" x14ac:dyDescent="0.3">
      <c r="A5495" t="s">
        <v>21387</v>
      </c>
      <c r="B5495" t="s">
        <v>21388</v>
      </c>
      <c r="C5495" s="1" t="str">
        <f t="shared" si="629"/>
        <v>21:0648</v>
      </c>
      <c r="D5495" s="1" t="str">
        <f t="shared" si="626"/>
        <v>21:0198</v>
      </c>
      <c r="E5495" t="s">
        <v>21389</v>
      </c>
      <c r="F5495" t="s">
        <v>21390</v>
      </c>
      <c r="H5495">
        <v>45.298608100000003</v>
      </c>
      <c r="I5495">
        <v>-66.651594099999997</v>
      </c>
      <c r="J5495" s="1" t="str">
        <f t="shared" si="627"/>
        <v>Fluid (stream)</v>
      </c>
      <c r="K5495" s="1" t="str">
        <f t="shared" si="628"/>
        <v>Untreated Water</v>
      </c>
      <c r="L5495">
        <v>36</v>
      </c>
      <c r="M5495" t="s">
        <v>11440</v>
      </c>
      <c r="N5495">
        <v>655</v>
      </c>
      <c r="O5495">
        <v>2.5000000000000001E-2</v>
      </c>
      <c r="P5495">
        <v>130</v>
      </c>
      <c r="Q5495">
        <v>5.3</v>
      </c>
    </row>
    <row r="5496" spans="1:17" hidden="1" x14ac:dyDescent="0.3">
      <c r="A5496" t="s">
        <v>21391</v>
      </c>
      <c r="B5496" t="s">
        <v>21392</v>
      </c>
      <c r="C5496" s="1" t="str">
        <f t="shared" si="629"/>
        <v>21:0648</v>
      </c>
      <c r="D5496" s="1" t="str">
        <f t="shared" si="626"/>
        <v>21:0198</v>
      </c>
      <c r="E5496" t="s">
        <v>21393</v>
      </c>
      <c r="F5496" t="s">
        <v>21394</v>
      </c>
      <c r="H5496">
        <v>45.290929400000003</v>
      </c>
      <c r="I5496">
        <v>-66.639363000000003</v>
      </c>
      <c r="J5496" s="1" t="str">
        <f t="shared" si="627"/>
        <v>Fluid (stream)</v>
      </c>
      <c r="K5496" s="1" t="str">
        <f t="shared" si="628"/>
        <v>Untreated Water</v>
      </c>
      <c r="L5496">
        <v>36</v>
      </c>
      <c r="M5496" t="s">
        <v>11445</v>
      </c>
      <c r="N5496">
        <v>656</v>
      </c>
      <c r="O5496">
        <v>0.47</v>
      </c>
      <c r="P5496">
        <v>240</v>
      </c>
      <c r="Q5496">
        <v>5.7</v>
      </c>
    </row>
    <row r="5497" spans="1:17" hidden="1" x14ac:dyDescent="0.3">
      <c r="A5497" t="s">
        <v>21395</v>
      </c>
      <c r="B5497" t="s">
        <v>21396</v>
      </c>
      <c r="C5497" s="1" t="str">
        <f t="shared" si="629"/>
        <v>21:0648</v>
      </c>
      <c r="D5497" s="1" t="str">
        <f t="shared" si="626"/>
        <v>21:0198</v>
      </c>
      <c r="E5497" t="s">
        <v>21397</v>
      </c>
      <c r="F5497" t="s">
        <v>21398</v>
      </c>
      <c r="H5497">
        <v>45.291594600000003</v>
      </c>
      <c r="I5497">
        <v>-66.637575499999997</v>
      </c>
      <c r="J5497" s="1" t="str">
        <f t="shared" si="627"/>
        <v>Fluid (stream)</v>
      </c>
      <c r="K5497" s="1" t="str">
        <f t="shared" si="628"/>
        <v>Untreated Water</v>
      </c>
      <c r="L5497">
        <v>36</v>
      </c>
      <c r="M5497" t="s">
        <v>11450</v>
      </c>
      <c r="N5497">
        <v>657</v>
      </c>
      <c r="O5497">
        <v>0.28999999999999998</v>
      </c>
      <c r="P5497">
        <v>220</v>
      </c>
      <c r="Q5497">
        <v>5.6</v>
      </c>
    </row>
    <row r="5498" spans="1:17" hidden="1" x14ac:dyDescent="0.3">
      <c r="A5498" t="s">
        <v>21399</v>
      </c>
      <c r="B5498" t="s">
        <v>21400</v>
      </c>
      <c r="C5498" s="1" t="str">
        <f t="shared" si="629"/>
        <v>21:0648</v>
      </c>
      <c r="D5498" s="1" t="str">
        <f t="shared" si="626"/>
        <v>21:0198</v>
      </c>
      <c r="E5498" t="s">
        <v>21401</v>
      </c>
      <c r="F5498" t="s">
        <v>21402</v>
      </c>
      <c r="H5498">
        <v>45.281550799999998</v>
      </c>
      <c r="I5498">
        <v>-66.619912900000003</v>
      </c>
      <c r="J5498" s="1" t="str">
        <f t="shared" si="627"/>
        <v>Fluid (stream)</v>
      </c>
      <c r="K5498" s="1" t="str">
        <f t="shared" si="628"/>
        <v>Untreated Water</v>
      </c>
      <c r="L5498">
        <v>36</v>
      </c>
      <c r="M5498" t="s">
        <v>11460</v>
      </c>
      <c r="N5498">
        <v>658</v>
      </c>
      <c r="O5498">
        <v>0.43</v>
      </c>
      <c r="P5498">
        <v>200</v>
      </c>
      <c r="Q5498">
        <v>5.0999999999999996</v>
      </c>
    </row>
    <row r="5499" spans="1:17" hidden="1" x14ac:dyDescent="0.3">
      <c r="A5499" t="s">
        <v>21403</v>
      </c>
      <c r="B5499" t="s">
        <v>21404</v>
      </c>
      <c r="C5499" s="1" t="str">
        <f t="shared" si="629"/>
        <v>21:0648</v>
      </c>
      <c r="D5499" s="1" t="str">
        <f>HYPERLINK("http://geochem.nrcan.gc.ca/cdogs/content/svy/svy_e.htm", "")</f>
        <v/>
      </c>
      <c r="G5499" s="1" t="str">
        <f>HYPERLINK("http://geochem.nrcan.gc.ca/cdogs/content/cr_/cr_00081_e.htm", "81")</f>
        <v>81</v>
      </c>
      <c r="J5499" t="s">
        <v>11453</v>
      </c>
      <c r="K5499" t="s">
        <v>11454</v>
      </c>
      <c r="L5499">
        <v>36</v>
      </c>
      <c r="M5499" t="s">
        <v>11455</v>
      </c>
      <c r="N5499">
        <v>659</v>
      </c>
      <c r="O5499">
        <v>0.33</v>
      </c>
      <c r="P5499">
        <v>160</v>
      </c>
      <c r="Q5499">
        <v>7.9</v>
      </c>
    </row>
    <row r="5500" spans="1:17" hidden="1" x14ac:dyDescent="0.3">
      <c r="A5500" t="s">
        <v>21405</v>
      </c>
      <c r="B5500" t="s">
        <v>21406</v>
      </c>
      <c r="C5500" s="1" t="str">
        <f t="shared" si="629"/>
        <v>21:0648</v>
      </c>
      <c r="D5500" s="1" t="str">
        <f t="shared" ref="D5500:D5520" si="630">HYPERLINK("http://geochem.nrcan.gc.ca/cdogs/content/svy/svy210198_e.htm", "21:0198")</f>
        <v>21:0198</v>
      </c>
      <c r="E5500" t="s">
        <v>21407</v>
      </c>
      <c r="F5500" t="s">
        <v>21408</v>
      </c>
      <c r="H5500">
        <v>45.3488325</v>
      </c>
      <c r="I5500">
        <v>-66.671140899999997</v>
      </c>
      <c r="J5500" s="1" t="str">
        <f t="shared" ref="J5500:J5520" si="631">HYPERLINK("http://geochem.nrcan.gc.ca/cdogs/content/kwd/kwd020018_e.htm", "Fluid (stream)")</f>
        <v>Fluid (stream)</v>
      </c>
      <c r="K5500" s="1" t="str">
        <f t="shared" ref="K5500:K5520" si="632">HYPERLINK("http://geochem.nrcan.gc.ca/cdogs/content/kwd/kwd080007_e.htm", "Untreated Water")</f>
        <v>Untreated Water</v>
      </c>
      <c r="L5500">
        <v>36</v>
      </c>
      <c r="M5500" t="s">
        <v>11465</v>
      </c>
      <c r="N5500">
        <v>660</v>
      </c>
      <c r="O5500">
        <v>2.5000000000000001E-2</v>
      </c>
      <c r="P5500">
        <v>140</v>
      </c>
      <c r="Q5500">
        <v>4.9000000000000004</v>
      </c>
    </row>
    <row r="5501" spans="1:17" hidden="1" x14ac:dyDescent="0.3">
      <c r="A5501" t="s">
        <v>21409</v>
      </c>
      <c r="B5501" t="s">
        <v>21410</v>
      </c>
      <c r="C5501" s="1" t="str">
        <f t="shared" si="629"/>
        <v>21:0648</v>
      </c>
      <c r="D5501" s="1" t="str">
        <f t="shared" si="630"/>
        <v>21:0198</v>
      </c>
      <c r="E5501" t="s">
        <v>21411</v>
      </c>
      <c r="F5501" t="s">
        <v>21412</v>
      </c>
      <c r="H5501">
        <v>45.372602299999997</v>
      </c>
      <c r="I5501">
        <v>-66.724581700000002</v>
      </c>
      <c r="J5501" s="1" t="str">
        <f t="shared" si="631"/>
        <v>Fluid (stream)</v>
      </c>
      <c r="K5501" s="1" t="str">
        <f t="shared" si="632"/>
        <v>Untreated Water</v>
      </c>
      <c r="L5501">
        <v>36</v>
      </c>
      <c r="M5501" t="s">
        <v>11470</v>
      </c>
      <c r="N5501">
        <v>661</v>
      </c>
      <c r="O5501">
        <v>1.63</v>
      </c>
      <c r="P5501">
        <v>40</v>
      </c>
      <c r="Q5501">
        <v>4.8</v>
      </c>
    </row>
    <row r="5502" spans="1:17" hidden="1" x14ac:dyDescent="0.3">
      <c r="A5502" t="s">
        <v>21413</v>
      </c>
      <c r="B5502" t="s">
        <v>21414</v>
      </c>
      <c r="C5502" s="1" t="str">
        <f t="shared" si="629"/>
        <v>21:0648</v>
      </c>
      <c r="D5502" s="1" t="str">
        <f t="shared" si="630"/>
        <v>21:0198</v>
      </c>
      <c r="E5502" t="s">
        <v>21415</v>
      </c>
      <c r="F5502" t="s">
        <v>21416</v>
      </c>
      <c r="H5502">
        <v>45.284911899999997</v>
      </c>
      <c r="I5502">
        <v>-66.676004399999997</v>
      </c>
      <c r="J5502" s="1" t="str">
        <f t="shared" si="631"/>
        <v>Fluid (stream)</v>
      </c>
      <c r="K5502" s="1" t="str">
        <f t="shared" si="632"/>
        <v>Untreated Water</v>
      </c>
      <c r="L5502">
        <v>36</v>
      </c>
      <c r="M5502" t="s">
        <v>11475</v>
      </c>
      <c r="N5502">
        <v>662</v>
      </c>
      <c r="O5502">
        <v>1.66</v>
      </c>
      <c r="P5502">
        <v>270</v>
      </c>
      <c r="Q5502">
        <v>5.9</v>
      </c>
    </row>
    <row r="5503" spans="1:17" hidden="1" x14ac:dyDescent="0.3">
      <c r="A5503" t="s">
        <v>21417</v>
      </c>
      <c r="B5503" t="s">
        <v>21418</v>
      </c>
      <c r="C5503" s="1" t="str">
        <f t="shared" si="629"/>
        <v>21:0648</v>
      </c>
      <c r="D5503" s="1" t="str">
        <f t="shared" si="630"/>
        <v>21:0198</v>
      </c>
      <c r="E5503" t="s">
        <v>21419</v>
      </c>
      <c r="F5503" t="s">
        <v>21420</v>
      </c>
      <c r="H5503">
        <v>45.2921738</v>
      </c>
      <c r="I5503">
        <v>-66.681637499999994</v>
      </c>
      <c r="J5503" s="1" t="str">
        <f t="shared" si="631"/>
        <v>Fluid (stream)</v>
      </c>
      <c r="K5503" s="1" t="str">
        <f t="shared" si="632"/>
        <v>Untreated Water</v>
      </c>
      <c r="L5503">
        <v>36</v>
      </c>
      <c r="M5503" t="s">
        <v>11480</v>
      </c>
      <c r="N5503">
        <v>663</v>
      </c>
      <c r="O5503">
        <v>2.5000000000000001E-2</v>
      </c>
      <c r="P5503">
        <v>300</v>
      </c>
      <c r="Q5503">
        <v>5.7</v>
      </c>
    </row>
    <row r="5504" spans="1:17" hidden="1" x14ac:dyDescent="0.3">
      <c r="A5504" t="s">
        <v>21421</v>
      </c>
      <c r="B5504" t="s">
        <v>21422</v>
      </c>
      <c r="C5504" s="1" t="str">
        <f t="shared" si="629"/>
        <v>21:0648</v>
      </c>
      <c r="D5504" s="1" t="str">
        <f t="shared" si="630"/>
        <v>21:0198</v>
      </c>
      <c r="E5504" t="s">
        <v>21423</v>
      </c>
      <c r="F5504" t="s">
        <v>21424</v>
      </c>
      <c r="H5504">
        <v>45.275877399999999</v>
      </c>
      <c r="I5504">
        <v>-66.642359200000001</v>
      </c>
      <c r="J5504" s="1" t="str">
        <f t="shared" si="631"/>
        <v>Fluid (stream)</v>
      </c>
      <c r="K5504" s="1" t="str">
        <f t="shared" si="632"/>
        <v>Untreated Water</v>
      </c>
      <c r="L5504">
        <v>36</v>
      </c>
      <c r="M5504" t="s">
        <v>12548</v>
      </c>
      <c r="N5504">
        <v>664</v>
      </c>
      <c r="O5504">
        <v>2.5000000000000001E-2</v>
      </c>
      <c r="P5504">
        <v>260</v>
      </c>
      <c r="Q5504">
        <v>5.8</v>
      </c>
    </row>
    <row r="5505" spans="1:17" hidden="1" x14ac:dyDescent="0.3">
      <c r="A5505" t="s">
        <v>21425</v>
      </c>
      <c r="B5505" t="s">
        <v>21426</v>
      </c>
      <c r="C5505" s="1" t="str">
        <f t="shared" si="629"/>
        <v>21:0648</v>
      </c>
      <c r="D5505" s="1" t="str">
        <f t="shared" si="630"/>
        <v>21:0198</v>
      </c>
      <c r="E5505" t="s">
        <v>21427</v>
      </c>
      <c r="F5505" t="s">
        <v>21428</v>
      </c>
      <c r="H5505">
        <v>45.426367599999999</v>
      </c>
      <c r="I5505">
        <v>-66.686514799999998</v>
      </c>
      <c r="J5505" s="1" t="str">
        <f t="shared" si="631"/>
        <v>Fluid (stream)</v>
      </c>
      <c r="K5505" s="1" t="str">
        <f t="shared" si="632"/>
        <v>Untreated Water</v>
      </c>
      <c r="L5505">
        <v>37</v>
      </c>
      <c r="M5505" t="s">
        <v>11392</v>
      </c>
      <c r="N5505">
        <v>665</v>
      </c>
      <c r="O5505">
        <v>2.5000000000000001E-2</v>
      </c>
      <c r="P5505">
        <v>120</v>
      </c>
      <c r="Q5505">
        <v>5.4</v>
      </c>
    </row>
    <row r="5506" spans="1:17" hidden="1" x14ac:dyDescent="0.3">
      <c r="A5506" t="s">
        <v>21429</v>
      </c>
      <c r="B5506" t="s">
        <v>21430</v>
      </c>
      <c r="C5506" s="1" t="str">
        <f t="shared" si="629"/>
        <v>21:0648</v>
      </c>
      <c r="D5506" s="1" t="str">
        <f t="shared" si="630"/>
        <v>21:0198</v>
      </c>
      <c r="E5506" t="s">
        <v>21431</v>
      </c>
      <c r="F5506" t="s">
        <v>21432</v>
      </c>
      <c r="H5506">
        <v>45.423664199999997</v>
      </c>
      <c r="I5506">
        <v>-66.689923100000001</v>
      </c>
      <c r="J5506" s="1" t="str">
        <f t="shared" si="631"/>
        <v>Fluid (stream)</v>
      </c>
      <c r="K5506" s="1" t="str">
        <f t="shared" si="632"/>
        <v>Untreated Water</v>
      </c>
      <c r="L5506">
        <v>37</v>
      </c>
      <c r="M5506" t="s">
        <v>11431</v>
      </c>
      <c r="N5506">
        <v>666</v>
      </c>
      <c r="O5506">
        <v>0.18</v>
      </c>
      <c r="P5506">
        <v>140</v>
      </c>
      <c r="Q5506">
        <v>5.7</v>
      </c>
    </row>
    <row r="5507" spans="1:17" hidden="1" x14ac:dyDescent="0.3">
      <c r="A5507" t="s">
        <v>21433</v>
      </c>
      <c r="B5507" t="s">
        <v>21434</v>
      </c>
      <c r="C5507" s="1" t="str">
        <f t="shared" si="629"/>
        <v>21:0648</v>
      </c>
      <c r="D5507" s="1" t="str">
        <f t="shared" si="630"/>
        <v>21:0198</v>
      </c>
      <c r="E5507" t="s">
        <v>21431</v>
      </c>
      <c r="F5507" t="s">
        <v>21435</v>
      </c>
      <c r="H5507">
        <v>45.423664199999997</v>
      </c>
      <c r="I5507">
        <v>-66.689923100000001</v>
      </c>
      <c r="J5507" s="1" t="str">
        <f t="shared" si="631"/>
        <v>Fluid (stream)</v>
      </c>
      <c r="K5507" s="1" t="str">
        <f t="shared" si="632"/>
        <v>Untreated Water</v>
      </c>
      <c r="L5507">
        <v>37</v>
      </c>
      <c r="M5507" t="s">
        <v>11435</v>
      </c>
      <c r="N5507">
        <v>667</v>
      </c>
      <c r="O5507">
        <v>2.5000000000000001E-2</v>
      </c>
      <c r="P5507">
        <v>130</v>
      </c>
      <c r="Q5507">
        <v>5.6</v>
      </c>
    </row>
    <row r="5508" spans="1:17" hidden="1" x14ac:dyDescent="0.3">
      <c r="A5508" t="s">
        <v>21436</v>
      </c>
      <c r="B5508" t="s">
        <v>21437</v>
      </c>
      <c r="C5508" s="1" t="str">
        <f t="shared" si="629"/>
        <v>21:0648</v>
      </c>
      <c r="D5508" s="1" t="str">
        <f t="shared" si="630"/>
        <v>21:0198</v>
      </c>
      <c r="E5508" t="s">
        <v>21438</v>
      </c>
      <c r="F5508" t="s">
        <v>21439</v>
      </c>
      <c r="H5508">
        <v>45.403601799999997</v>
      </c>
      <c r="I5508">
        <v>-66.735846800000004</v>
      </c>
      <c r="J5508" s="1" t="str">
        <f t="shared" si="631"/>
        <v>Fluid (stream)</v>
      </c>
      <c r="K5508" s="1" t="str">
        <f t="shared" si="632"/>
        <v>Untreated Water</v>
      </c>
      <c r="L5508">
        <v>37</v>
      </c>
      <c r="M5508" t="s">
        <v>11397</v>
      </c>
      <c r="N5508">
        <v>668</v>
      </c>
      <c r="O5508">
        <v>2.5000000000000001E-2</v>
      </c>
      <c r="P5508">
        <v>80</v>
      </c>
      <c r="Q5508">
        <v>5.3</v>
      </c>
    </row>
    <row r="5509" spans="1:17" hidden="1" x14ac:dyDescent="0.3">
      <c r="A5509" t="s">
        <v>21440</v>
      </c>
      <c r="B5509" t="s">
        <v>21441</v>
      </c>
      <c r="C5509" s="1" t="str">
        <f t="shared" si="629"/>
        <v>21:0648</v>
      </c>
      <c r="D5509" s="1" t="str">
        <f t="shared" si="630"/>
        <v>21:0198</v>
      </c>
      <c r="E5509" t="s">
        <v>21442</v>
      </c>
      <c r="F5509" t="s">
        <v>21443</v>
      </c>
      <c r="H5509">
        <v>45.400947799999997</v>
      </c>
      <c r="I5509">
        <v>-66.735007300000007</v>
      </c>
      <c r="J5509" s="1" t="str">
        <f t="shared" si="631"/>
        <v>Fluid (stream)</v>
      </c>
      <c r="K5509" s="1" t="str">
        <f t="shared" si="632"/>
        <v>Untreated Water</v>
      </c>
      <c r="L5509">
        <v>37</v>
      </c>
      <c r="M5509" t="s">
        <v>11402</v>
      </c>
      <c r="N5509">
        <v>669</v>
      </c>
      <c r="O5509">
        <v>3.2</v>
      </c>
      <c r="P5509">
        <v>50</v>
      </c>
      <c r="Q5509">
        <v>4.4000000000000004</v>
      </c>
    </row>
    <row r="5510" spans="1:17" hidden="1" x14ac:dyDescent="0.3">
      <c r="A5510" t="s">
        <v>21444</v>
      </c>
      <c r="B5510" t="s">
        <v>21445</v>
      </c>
      <c r="C5510" s="1" t="str">
        <f t="shared" si="629"/>
        <v>21:0648</v>
      </c>
      <c r="D5510" s="1" t="str">
        <f t="shared" si="630"/>
        <v>21:0198</v>
      </c>
      <c r="E5510" t="s">
        <v>21446</v>
      </c>
      <c r="F5510" t="s">
        <v>21447</v>
      </c>
      <c r="H5510">
        <v>45.338977200000002</v>
      </c>
      <c r="I5510">
        <v>-66.584551099999999</v>
      </c>
      <c r="J5510" s="1" t="str">
        <f t="shared" si="631"/>
        <v>Fluid (stream)</v>
      </c>
      <c r="K5510" s="1" t="str">
        <f t="shared" si="632"/>
        <v>Untreated Water</v>
      </c>
      <c r="L5510">
        <v>37</v>
      </c>
      <c r="M5510" t="s">
        <v>11411</v>
      </c>
      <c r="N5510">
        <v>670</v>
      </c>
      <c r="O5510">
        <v>1.5</v>
      </c>
      <c r="P5510">
        <v>270</v>
      </c>
      <c r="Q5510">
        <v>4.9000000000000004</v>
      </c>
    </row>
    <row r="5511" spans="1:17" hidden="1" x14ac:dyDescent="0.3">
      <c r="A5511" t="s">
        <v>21448</v>
      </c>
      <c r="B5511" t="s">
        <v>21449</v>
      </c>
      <c r="C5511" s="1" t="str">
        <f t="shared" si="629"/>
        <v>21:0648</v>
      </c>
      <c r="D5511" s="1" t="str">
        <f t="shared" si="630"/>
        <v>21:0198</v>
      </c>
      <c r="E5511" t="s">
        <v>21450</v>
      </c>
      <c r="F5511" t="s">
        <v>21451</v>
      </c>
      <c r="H5511">
        <v>45.337310700000003</v>
      </c>
      <c r="I5511">
        <v>-66.5523965</v>
      </c>
      <c r="J5511" s="1" t="str">
        <f t="shared" si="631"/>
        <v>Fluid (stream)</v>
      </c>
      <c r="K5511" s="1" t="str">
        <f t="shared" si="632"/>
        <v>Untreated Water</v>
      </c>
      <c r="L5511">
        <v>37</v>
      </c>
      <c r="M5511" t="s">
        <v>11416</v>
      </c>
      <c r="N5511">
        <v>671</v>
      </c>
      <c r="O5511">
        <v>0.37</v>
      </c>
      <c r="P5511">
        <v>260</v>
      </c>
      <c r="Q5511">
        <v>5.5</v>
      </c>
    </row>
    <row r="5512" spans="1:17" hidden="1" x14ac:dyDescent="0.3">
      <c r="A5512" t="s">
        <v>21452</v>
      </c>
      <c r="B5512" t="s">
        <v>21453</v>
      </c>
      <c r="C5512" s="1" t="str">
        <f t="shared" si="629"/>
        <v>21:0648</v>
      </c>
      <c r="D5512" s="1" t="str">
        <f t="shared" si="630"/>
        <v>21:0198</v>
      </c>
      <c r="E5512" t="s">
        <v>21454</v>
      </c>
      <c r="F5512" t="s">
        <v>21455</v>
      </c>
      <c r="H5512">
        <v>45.337214699999997</v>
      </c>
      <c r="I5512">
        <v>-66.555055199999998</v>
      </c>
      <c r="J5512" s="1" t="str">
        <f t="shared" si="631"/>
        <v>Fluid (stream)</v>
      </c>
      <c r="K5512" s="1" t="str">
        <f t="shared" si="632"/>
        <v>Untreated Water</v>
      </c>
      <c r="L5512">
        <v>37</v>
      </c>
      <c r="M5512" t="s">
        <v>11421</v>
      </c>
      <c r="N5512">
        <v>672</v>
      </c>
      <c r="O5512">
        <v>0.48</v>
      </c>
      <c r="P5512">
        <v>250</v>
      </c>
      <c r="Q5512">
        <v>4.7</v>
      </c>
    </row>
    <row r="5513" spans="1:17" hidden="1" x14ac:dyDescent="0.3">
      <c r="A5513" t="s">
        <v>21456</v>
      </c>
      <c r="B5513" t="s">
        <v>21457</v>
      </c>
      <c r="C5513" s="1" t="str">
        <f t="shared" si="629"/>
        <v>21:0648</v>
      </c>
      <c r="D5513" s="1" t="str">
        <f t="shared" si="630"/>
        <v>21:0198</v>
      </c>
      <c r="E5513" t="s">
        <v>21458</v>
      </c>
      <c r="F5513" t="s">
        <v>21459</v>
      </c>
      <c r="H5513">
        <v>45.336436200000001</v>
      </c>
      <c r="I5513">
        <v>-66.556109699999993</v>
      </c>
      <c r="J5513" s="1" t="str">
        <f t="shared" si="631"/>
        <v>Fluid (stream)</v>
      </c>
      <c r="K5513" s="1" t="str">
        <f t="shared" si="632"/>
        <v>Untreated Water</v>
      </c>
      <c r="L5513">
        <v>37</v>
      </c>
      <c r="M5513" t="s">
        <v>11426</v>
      </c>
      <c r="N5513">
        <v>673</v>
      </c>
      <c r="O5513">
        <v>2.5000000000000001E-2</v>
      </c>
      <c r="P5513">
        <v>380</v>
      </c>
      <c r="Q5513">
        <v>5</v>
      </c>
    </row>
    <row r="5514" spans="1:17" hidden="1" x14ac:dyDescent="0.3">
      <c r="A5514" t="s">
        <v>21460</v>
      </c>
      <c r="B5514" t="s">
        <v>21461</v>
      </c>
      <c r="C5514" s="1" t="str">
        <f t="shared" si="629"/>
        <v>21:0648</v>
      </c>
      <c r="D5514" s="1" t="str">
        <f t="shared" si="630"/>
        <v>21:0198</v>
      </c>
      <c r="E5514" t="s">
        <v>21462</v>
      </c>
      <c r="F5514" t="s">
        <v>21463</v>
      </c>
      <c r="H5514">
        <v>45.329220999999997</v>
      </c>
      <c r="I5514">
        <v>-66.527887100000001</v>
      </c>
      <c r="J5514" s="1" t="str">
        <f t="shared" si="631"/>
        <v>Fluid (stream)</v>
      </c>
      <c r="K5514" s="1" t="str">
        <f t="shared" si="632"/>
        <v>Untreated Water</v>
      </c>
      <c r="L5514">
        <v>37</v>
      </c>
      <c r="M5514" t="s">
        <v>11440</v>
      </c>
      <c r="N5514">
        <v>674</v>
      </c>
      <c r="O5514">
        <v>0.33</v>
      </c>
      <c r="P5514">
        <v>470</v>
      </c>
      <c r="Q5514">
        <v>5.8</v>
      </c>
    </row>
    <row r="5515" spans="1:17" hidden="1" x14ac:dyDescent="0.3">
      <c r="A5515" t="s">
        <v>21464</v>
      </c>
      <c r="B5515" t="s">
        <v>21465</v>
      </c>
      <c r="C5515" s="1" t="str">
        <f t="shared" si="629"/>
        <v>21:0648</v>
      </c>
      <c r="D5515" s="1" t="str">
        <f t="shared" si="630"/>
        <v>21:0198</v>
      </c>
      <c r="E5515" t="s">
        <v>21466</v>
      </c>
      <c r="F5515" t="s">
        <v>21467</v>
      </c>
      <c r="H5515">
        <v>45.337934500000003</v>
      </c>
      <c r="I5515">
        <v>-66.528720399999997</v>
      </c>
      <c r="J5515" s="1" t="str">
        <f t="shared" si="631"/>
        <v>Fluid (stream)</v>
      </c>
      <c r="K5515" s="1" t="str">
        <f t="shared" si="632"/>
        <v>Untreated Water</v>
      </c>
      <c r="L5515">
        <v>37</v>
      </c>
      <c r="M5515" t="s">
        <v>11445</v>
      </c>
      <c r="N5515">
        <v>675</v>
      </c>
      <c r="O5515">
        <v>0.17</v>
      </c>
      <c r="P5515">
        <v>260</v>
      </c>
      <c r="Q5515">
        <v>5.8</v>
      </c>
    </row>
    <row r="5516" spans="1:17" hidden="1" x14ac:dyDescent="0.3">
      <c r="A5516" t="s">
        <v>21468</v>
      </c>
      <c r="B5516" t="s">
        <v>21469</v>
      </c>
      <c r="C5516" s="1" t="str">
        <f t="shared" si="629"/>
        <v>21:0648</v>
      </c>
      <c r="D5516" s="1" t="str">
        <f t="shared" si="630"/>
        <v>21:0198</v>
      </c>
      <c r="E5516" t="s">
        <v>21470</v>
      </c>
      <c r="F5516" t="s">
        <v>21471</v>
      </c>
      <c r="H5516">
        <v>45.329994999999997</v>
      </c>
      <c r="I5516">
        <v>-66.529959000000005</v>
      </c>
      <c r="J5516" s="1" t="str">
        <f t="shared" si="631"/>
        <v>Fluid (stream)</v>
      </c>
      <c r="K5516" s="1" t="str">
        <f t="shared" si="632"/>
        <v>Untreated Water</v>
      </c>
      <c r="L5516">
        <v>37</v>
      </c>
      <c r="M5516" t="s">
        <v>11450</v>
      </c>
      <c r="N5516">
        <v>676</v>
      </c>
      <c r="O5516">
        <v>0.25</v>
      </c>
      <c r="P5516">
        <v>190</v>
      </c>
      <c r="Q5516">
        <v>4.9000000000000004</v>
      </c>
    </row>
    <row r="5517" spans="1:17" hidden="1" x14ac:dyDescent="0.3">
      <c r="A5517" t="s">
        <v>21472</v>
      </c>
      <c r="B5517" t="s">
        <v>21473</v>
      </c>
      <c r="C5517" s="1" t="str">
        <f t="shared" si="629"/>
        <v>21:0648</v>
      </c>
      <c r="D5517" s="1" t="str">
        <f t="shared" si="630"/>
        <v>21:0198</v>
      </c>
      <c r="E5517" t="s">
        <v>21474</v>
      </c>
      <c r="F5517" t="s">
        <v>21475</v>
      </c>
      <c r="H5517">
        <v>45.349297</v>
      </c>
      <c r="I5517">
        <v>-66.504035799999997</v>
      </c>
      <c r="J5517" s="1" t="str">
        <f t="shared" si="631"/>
        <v>Fluid (stream)</v>
      </c>
      <c r="K5517" s="1" t="str">
        <f t="shared" si="632"/>
        <v>Untreated Water</v>
      </c>
      <c r="L5517">
        <v>37</v>
      </c>
      <c r="M5517" t="s">
        <v>11460</v>
      </c>
      <c r="N5517">
        <v>677</v>
      </c>
      <c r="O5517">
        <v>2.5000000000000001E-2</v>
      </c>
      <c r="P5517">
        <v>410</v>
      </c>
      <c r="Q5517">
        <v>5.5</v>
      </c>
    </row>
    <row r="5518" spans="1:17" hidden="1" x14ac:dyDescent="0.3">
      <c r="A5518" t="s">
        <v>21476</v>
      </c>
      <c r="B5518" t="s">
        <v>21477</v>
      </c>
      <c r="C5518" s="1" t="str">
        <f t="shared" si="629"/>
        <v>21:0648</v>
      </c>
      <c r="D5518" s="1" t="str">
        <f t="shared" si="630"/>
        <v>21:0198</v>
      </c>
      <c r="E5518" t="s">
        <v>21478</v>
      </c>
      <c r="F5518" t="s">
        <v>21479</v>
      </c>
      <c r="H5518">
        <v>45.405732299999997</v>
      </c>
      <c r="I5518">
        <v>-66.530775300000002</v>
      </c>
      <c r="J5518" s="1" t="str">
        <f t="shared" si="631"/>
        <v>Fluid (stream)</v>
      </c>
      <c r="K5518" s="1" t="str">
        <f t="shared" si="632"/>
        <v>Untreated Water</v>
      </c>
      <c r="L5518">
        <v>37</v>
      </c>
      <c r="M5518" t="s">
        <v>11465</v>
      </c>
      <c r="N5518">
        <v>678</v>
      </c>
      <c r="O5518">
        <v>0.71</v>
      </c>
      <c r="P5518">
        <v>500</v>
      </c>
      <c r="Q5518">
        <v>6.1</v>
      </c>
    </row>
    <row r="5519" spans="1:17" hidden="1" x14ac:dyDescent="0.3">
      <c r="A5519" t="s">
        <v>21480</v>
      </c>
      <c r="B5519" t="s">
        <v>21481</v>
      </c>
      <c r="C5519" s="1" t="str">
        <f t="shared" si="629"/>
        <v>21:0648</v>
      </c>
      <c r="D5519" s="1" t="str">
        <f t="shared" si="630"/>
        <v>21:0198</v>
      </c>
      <c r="E5519" t="s">
        <v>21482</v>
      </c>
      <c r="F5519" t="s">
        <v>21483</v>
      </c>
      <c r="H5519">
        <v>45.325339999999997</v>
      </c>
      <c r="I5519">
        <v>-66.501387899999997</v>
      </c>
      <c r="J5519" s="1" t="str">
        <f t="shared" si="631"/>
        <v>Fluid (stream)</v>
      </c>
      <c r="K5519" s="1" t="str">
        <f t="shared" si="632"/>
        <v>Untreated Water</v>
      </c>
      <c r="L5519">
        <v>37</v>
      </c>
      <c r="M5519" t="s">
        <v>11470</v>
      </c>
      <c r="N5519">
        <v>679</v>
      </c>
      <c r="O5519">
        <v>0.63</v>
      </c>
      <c r="P5519">
        <v>230</v>
      </c>
      <c r="Q5519">
        <v>5.0999999999999996</v>
      </c>
    </row>
    <row r="5520" spans="1:17" hidden="1" x14ac:dyDescent="0.3">
      <c r="A5520" t="s">
        <v>21484</v>
      </c>
      <c r="B5520" t="s">
        <v>21485</v>
      </c>
      <c r="C5520" s="1" t="str">
        <f t="shared" si="629"/>
        <v>21:0648</v>
      </c>
      <c r="D5520" s="1" t="str">
        <f t="shared" si="630"/>
        <v>21:0198</v>
      </c>
      <c r="E5520" t="s">
        <v>21486</v>
      </c>
      <c r="F5520" t="s">
        <v>21487</v>
      </c>
      <c r="H5520">
        <v>45.312676400000001</v>
      </c>
      <c r="I5520">
        <v>-66.524588600000001</v>
      </c>
      <c r="J5520" s="1" t="str">
        <f t="shared" si="631"/>
        <v>Fluid (stream)</v>
      </c>
      <c r="K5520" s="1" t="str">
        <f t="shared" si="632"/>
        <v>Untreated Water</v>
      </c>
      <c r="L5520">
        <v>37</v>
      </c>
      <c r="M5520" t="s">
        <v>11475</v>
      </c>
      <c r="N5520">
        <v>680</v>
      </c>
      <c r="O5520">
        <v>0.16</v>
      </c>
      <c r="P5520">
        <v>460</v>
      </c>
      <c r="Q5520">
        <v>5.9</v>
      </c>
    </row>
    <row r="5521" spans="1:17" hidden="1" x14ac:dyDescent="0.3">
      <c r="A5521" t="s">
        <v>21488</v>
      </c>
      <c r="B5521" t="s">
        <v>21489</v>
      </c>
      <c r="C5521" s="1" t="str">
        <f t="shared" si="629"/>
        <v>21:0648</v>
      </c>
      <c r="D5521" s="1" t="str">
        <f>HYPERLINK("http://geochem.nrcan.gc.ca/cdogs/content/svy/svy_e.htm", "")</f>
        <v/>
      </c>
      <c r="G5521" s="1" t="str">
        <f>HYPERLINK("http://geochem.nrcan.gc.ca/cdogs/content/cr_/cr_00081_e.htm", "81")</f>
        <v>81</v>
      </c>
      <c r="J5521" t="s">
        <v>11453</v>
      </c>
      <c r="K5521" t="s">
        <v>11454</v>
      </c>
      <c r="L5521">
        <v>37</v>
      </c>
      <c r="M5521" t="s">
        <v>11455</v>
      </c>
      <c r="N5521">
        <v>681</v>
      </c>
      <c r="O5521">
        <v>0.25</v>
      </c>
      <c r="P5521">
        <v>200</v>
      </c>
      <c r="Q5521">
        <v>7.9</v>
      </c>
    </row>
    <row r="5522" spans="1:17" hidden="1" x14ac:dyDescent="0.3">
      <c r="A5522" t="s">
        <v>21490</v>
      </c>
      <c r="B5522" t="s">
        <v>21491</v>
      </c>
      <c r="C5522" s="1" t="str">
        <f t="shared" si="629"/>
        <v>21:0648</v>
      </c>
      <c r="D5522" s="1" t="str">
        <f t="shared" ref="D5522:D5535" si="633">HYPERLINK("http://geochem.nrcan.gc.ca/cdogs/content/svy/svy210198_e.htm", "21:0198")</f>
        <v>21:0198</v>
      </c>
      <c r="E5522" t="s">
        <v>21492</v>
      </c>
      <c r="F5522" t="s">
        <v>21493</v>
      </c>
      <c r="H5522">
        <v>45.316352100000003</v>
      </c>
      <c r="I5522">
        <v>-66.530960500000006</v>
      </c>
      <c r="J5522" s="1" t="str">
        <f t="shared" ref="J5522:J5535" si="634">HYPERLINK("http://geochem.nrcan.gc.ca/cdogs/content/kwd/kwd020018_e.htm", "Fluid (stream)")</f>
        <v>Fluid (stream)</v>
      </c>
      <c r="K5522" s="1" t="str">
        <f t="shared" ref="K5522:K5535" si="635">HYPERLINK("http://geochem.nrcan.gc.ca/cdogs/content/kwd/kwd080007_e.htm", "Untreated Water")</f>
        <v>Untreated Water</v>
      </c>
      <c r="L5522">
        <v>37</v>
      </c>
      <c r="M5522" t="s">
        <v>11480</v>
      </c>
      <c r="N5522">
        <v>682</v>
      </c>
      <c r="O5522">
        <v>0.4</v>
      </c>
      <c r="P5522">
        <v>330</v>
      </c>
      <c r="Q5522">
        <v>5.5</v>
      </c>
    </row>
    <row r="5523" spans="1:17" hidden="1" x14ac:dyDescent="0.3">
      <c r="A5523" t="s">
        <v>21494</v>
      </c>
      <c r="B5523" t="s">
        <v>21495</v>
      </c>
      <c r="C5523" s="1" t="str">
        <f t="shared" si="629"/>
        <v>21:0648</v>
      </c>
      <c r="D5523" s="1" t="str">
        <f t="shared" si="633"/>
        <v>21:0198</v>
      </c>
      <c r="E5523" t="s">
        <v>21496</v>
      </c>
      <c r="F5523" t="s">
        <v>21497</v>
      </c>
      <c r="H5523">
        <v>45.321599300000003</v>
      </c>
      <c r="I5523">
        <v>-66.534253899999996</v>
      </c>
      <c r="J5523" s="1" t="str">
        <f t="shared" si="634"/>
        <v>Fluid (stream)</v>
      </c>
      <c r="K5523" s="1" t="str">
        <f t="shared" si="635"/>
        <v>Untreated Water</v>
      </c>
      <c r="L5523">
        <v>37</v>
      </c>
      <c r="M5523" t="s">
        <v>12548</v>
      </c>
      <c r="N5523">
        <v>683</v>
      </c>
      <c r="O5523">
        <v>1</v>
      </c>
      <c r="P5523">
        <v>380</v>
      </c>
      <c r="Q5523">
        <v>5.5</v>
      </c>
    </row>
    <row r="5524" spans="1:17" hidden="1" x14ac:dyDescent="0.3">
      <c r="A5524" t="s">
        <v>21498</v>
      </c>
      <c r="B5524" t="s">
        <v>21499</v>
      </c>
      <c r="C5524" s="1" t="str">
        <f t="shared" si="629"/>
        <v>21:0648</v>
      </c>
      <c r="D5524" s="1" t="str">
        <f t="shared" si="633"/>
        <v>21:0198</v>
      </c>
      <c r="E5524" t="s">
        <v>21500</v>
      </c>
      <c r="F5524" t="s">
        <v>21501</v>
      </c>
      <c r="H5524">
        <v>45.3231781</v>
      </c>
      <c r="I5524">
        <v>-66.531084800000002</v>
      </c>
      <c r="J5524" s="1" t="str">
        <f t="shared" si="634"/>
        <v>Fluid (stream)</v>
      </c>
      <c r="K5524" s="1" t="str">
        <f t="shared" si="635"/>
        <v>Untreated Water</v>
      </c>
      <c r="L5524">
        <v>38</v>
      </c>
      <c r="M5524" t="s">
        <v>11392</v>
      </c>
      <c r="N5524">
        <v>684</v>
      </c>
      <c r="O5524">
        <v>0.21</v>
      </c>
      <c r="P5524">
        <v>280</v>
      </c>
      <c r="Q5524">
        <v>5.8</v>
      </c>
    </row>
    <row r="5525" spans="1:17" hidden="1" x14ac:dyDescent="0.3">
      <c r="A5525" t="s">
        <v>21502</v>
      </c>
      <c r="B5525" t="s">
        <v>21503</v>
      </c>
      <c r="C5525" s="1" t="str">
        <f t="shared" si="629"/>
        <v>21:0648</v>
      </c>
      <c r="D5525" s="1" t="str">
        <f t="shared" si="633"/>
        <v>21:0198</v>
      </c>
      <c r="E5525" t="s">
        <v>21504</v>
      </c>
      <c r="F5525" t="s">
        <v>21505</v>
      </c>
      <c r="H5525">
        <v>45.302638999999999</v>
      </c>
      <c r="I5525">
        <v>-66.522079399999996</v>
      </c>
      <c r="J5525" s="1" t="str">
        <f t="shared" si="634"/>
        <v>Fluid (stream)</v>
      </c>
      <c r="K5525" s="1" t="str">
        <f t="shared" si="635"/>
        <v>Untreated Water</v>
      </c>
      <c r="L5525">
        <v>38</v>
      </c>
      <c r="M5525" t="s">
        <v>11397</v>
      </c>
      <c r="N5525">
        <v>685</v>
      </c>
      <c r="O5525">
        <v>0.25</v>
      </c>
      <c r="P5525">
        <v>160</v>
      </c>
      <c r="Q5525">
        <v>5.3</v>
      </c>
    </row>
    <row r="5526" spans="1:17" hidden="1" x14ac:dyDescent="0.3">
      <c r="A5526" t="s">
        <v>21506</v>
      </c>
      <c r="B5526" t="s">
        <v>21507</v>
      </c>
      <c r="C5526" s="1" t="str">
        <f t="shared" si="629"/>
        <v>21:0648</v>
      </c>
      <c r="D5526" s="1" t="str">
        <f t="shared" si="633"/>
        <v>21:0198</v>
      </c>
      <c r="E5526" t="s">
        <v>21508</v>
      </c>
      <c r="F5526" t="s">
        <v>21509</v>
      </c>
      <c r="H5526">
        <v>45.266243299999999</v>
      </c>
      <c r="I5526">
        <v>-66.524900900000006</v>
      </c>
      <c r="J5526" s="1" t="str">
        <f t="shared" si="634"/>
        <v>Fluid (stream)</v>
      </c>
      <c r="K5526" s="1" t="str">
        <f t="shared" si="635"/>
        <v>Untreated Water</v>
      </c>
      <c r="L5526">
        <v>38</v>
      </c>
      <c r="M5526" t="s">
        <v>11402</v>
      </c>
      <c r="N5526">
        <v>686</v>
      </c>
      <c r="O5526">
        <v>2.5000000000000001E-2</v>
      </c>
      <c r="P5526">
        <v>140</v>
      </c>
      <c r="Q5526">
        <v>5.5</v>
      </c>
    </row>
    <row r="5527" spans="1:17" hidden="1" x14ac:dyDescent="0.3">
      <c r="A5527" t="s">
        <v>21510</v>
      </c>
      <c r="B5527" t="s">
        <v>21511</v>
      </c>
      <c r="C5527" s="1" t="str">
        <f t="shared" si="629"/>
        <v>21:0648</v>
      </c>
      <c r="D5527" s="1" t="str">
        <f t="shared" si="633"/>
        <v>21:0198</v>
      </c>
      <c r="E5527" t="s">
        <v>21512</v>
      </c>
      <c r="F5527" t="s">
        <v>21513</v>
      </c>
      <c r="H5527">
        <v>45.261055399999996</v>
      </c>
      <c r="I5527">
        <v>-66.522692000000006</v>
      </c>
      <c r="J5527" s="1" t="str">
        <f t="shared" si="634"/>
        <v>Fluid (stream)</v>
      </c>
      <c r="K5527" s="1" t="str">
        <f t="shared" si="635"/>
        <v>Untreated Water</v>
      </c>
      <c r="L5527">
        <v>38</v>
      </c>
      <c r="M5527" t="s">
        <v>11411</v>
      </c>
      <c r="N5527">
        <v>687</v>
      </c>
      <c r="O5527">
        <v>0.23</v>
      </c>
      <c r="P5527">
        <v>120</v>
      </c>
      <c r="Q5527">
        <v>5.5</v>
      </c>
    </row>
    <row r="5528" spans="1:17" hidden="1" x14ac:dyDescent="0.3">
      <c r="A5528" t="s">
        <v>21514</v>
      </c>
      <c r="B5528" t="s">
        <v>21515</v>
      </c>
      <c r="C5528" s="1" t="str">
        <f t="shared" si="629"/>
        <v>21:0648</v>
      </c>
      <c r="D5528" s="1" t="str">
        <f t="shared" si="633"/>
        <v>21:0198</v>
      </c>
      <c r="E5528" t="s">
        <v>21516</v>
      </c>
      <c r="F5528" t="s">
        <v>21517</v>
      </c>
      <c r="H5528">
        <v>45.291194099999998</v>
      </c>
      <c r="I5528">
        <v>-66.507441099999994</v>
      </c>
      <c r="J5528" s="1" t="str">
        <f t="shared" si="634"/>
        <v>Fluid (stream)</v>
      </c>
      <c r="K5528" s="1" t="str">
        <f t="shared" si="635"/>
        <v>Untreated Water</v>
      </c>
      <c r="L5528">
        <v>38</v>
      </c>
      <c r="M5528" t="s">
        <v>11416</v>
      </c>
      <c r="N5528">
        <v>688</v>
      </c>
      <c r="O5528">
        <v>0.22</v>
      </c>
      <c r="P5528">
        <v>350</v>
      </c>
      <c r="Q5528">
        <v>5.5</v>
      </c>
    </row>
    <row r="5529" spans="1:17" hidden="1" x14ac:dyDescent="0.3">
      <c r="A5529" t="s">
        <v>21518</v>
      </c>
      <c r="B5529" t="s">
        <v>21519</v>
      </c>
      <c r="C5529" s="1" t="str">
        <f t="shared" si="629"/>
        <v>21:0648</v>
      </c>
      <c r="D5529" s="1" t="str">
        <f t="shared" si="633"/>
        <v>21:0198</v>
      </c>
      <c r="E5529" t="s">
        <v>21520</v>
      </c>
      <c r="F5529" t="s">
        <v>21521</v>
      </c>
      <c r="H5529">
        <v>45.317357600000001</v>
      </c>
      <c r="I5529">
        <v>-66.591479699999994</v>
      </c>
      <c r="J5529" s="1" t="str">
        <f t="shared" si="634"/>
        <v>Fluid (stream)</v>
      </c>
      <c r="K5529" s="1" t="str">
        <f t="shared" si="635"/>
        <v>Untreated Water</v>
      </c>
      <c r="L5529">
        <v>38</v>
      </c>
      <c r="M5529" t="s">
        <v>11421</v>
      </c>
      <c r="N5529">
        <v>689</v>
      </c>
      <c r="O5529">
        <v>0.24</v>
      </c>
      <c r="P5529">
        <v>210</v>
      </c>
      <c r="Q5529">
        <v>5.7</v>
      </c>
    </row>
    <row r="5530" spans="1:17" hidden="1" x14ac:dyDescent="0.3">
      <c r="A5530" t="s">
        <v>21522</v>
      </c>
      <c r="B5530" t="s">
        <v>21523</v>
      </c>
      <c r="C5530" s="1" t="str">
        <f t="shared" si="629"/>
        <v>21:0648</v>
      </c>
      <c r="D5530" s="1" t="str">
        <f t="shared" si="633"/>
        <v>21:0198</v>
      </c>
      <c r="E5530" t="s">
        <v>21524</v>
      </c>
      <c r="F5530" t="s">
        <v>21525</v>
      </c>
      <c r="H5530">
        <v>45.319018100000001</v>
      </c>
      <c r="I5530">
        <v>-66.589546499999997</v>
      </c>
      <c r="J5530" s="1" t="str">
        <f t="shared" si="634"/>
        <v>Fluid (stream)</v>
      </c>
      <c r="K5530" s="1" t="str">
        <f t="shared" si="635"/>
        <v>Untreated Water</v>
      </c>
      <c r="L5530">
        <v>38</v>
      </c>
      <c r="M5530" t="s">
        <v>11426</v>
      </c>
      <c r="N5530">
        <v>690</v>
      </c>
      <c r="O5530">
        <v>0.95</v>
      </c>
      <c r="P5530">
        <v>340</v>
      </c>
      <c r="Q5530">
        <v>5</v>
      </c>
    </row>
    <row r="5531" spans="1:17" hidden="1" x14ac:dyDescent="0.3">
      <c r="A5531" t="s">
        <v>21526</v>
      </c>
      <c r="B5531" t="s">
        <v>21527</v>
      </c>
      <c r="C5531" s="1" t="str">
        <f t="shared" si="629"/>
        <v>21:0648</v>
      </c>
      <c r="D5531" s="1" t="str">
        <f t="shared" si="633"/>
        <v>21:0198</v>
      </c>
      <c r="E5531" t="s">
        <v>21528</v>
      </c>
      <c r="F5531" t="s">
        <v>21529</v>
      </c>
      <c r="H5531">
        <v>45.310662800000003</v>
      </c>
      <c r="I5531">
        <v>-66.558557899999997</v>
      </c>
      <c r="J5531" s="1" t="str">
        <f t="shared" si="634"/>
        <v>Fluid (stream)</v>
      </c>
      <c r="K5531" s="1" t="str">
        <f t="shared" si="635"/>
        <v>Untreated Water</v>
      </c>
      <c r="L5531">
        <v>38</v>
      </c>
      <c r="M5531" t="s">
        <v>11431</v>
      </c>
      <c r="N5531">
        <v>691</v>
      </c>
      <c r="O5531">
        <v>0.39</v>
      </c>
      <c r="P5531">
        <v>220</v>
      </c>
      <c r="Q5531">
        <v>5</v>
      </c>
    </row>
    <row r="5532" spans="1:17" hidden="1" x14ac:dyDescent="0.3">
      <c r="A5532" t="s">
        <v>21530</v>
      </c>
      <c r="B5532" t="s">
        <v>21531</v>
      </c>
      <c r="C5532" s="1" t="str">
        <f t="shared" si="629"/>
        <v>21:0648</v>
      </c>
      <c r="D5532" s="1" t="str">
        <f t="shared" si="633"/>
        <v>21:0198</v>
      </c>
      <c r="E5532" t="s">
        <v>21528</v>
      </c>
      <c r="F5532" t="s">
        <v>21532</v>
      </c>
      <c r="H5532">
        <v>45.310662800000003</v>
      </c>
      <c r="I5532">
        <v>-66.558557899999997</v>
      </c>
      <c r="J5532" s="1" t="str">
        <f t="shared" si="634"/>
        <v>Fluid (stream)</v>
      </c>
      <c r="K5532" s="1" t="str">
        <f t="shared" si="635"/>
        <v>Untreated Water</v>
      </c>
      <c r="L5532">
        <v>38</v>
      </c>
      <c r="M5532" t="s">
        <v>11435</v>
      </c>
      <c r="N5532">
        <v>692</v>
      </c>
      <c r="O5532">
        <v>0.44</v>
      </c>
      <c r="P5532">
        <v>230</v>
      </c>
      <c r="Q5532">
        <v>4.9000000000000004</v>
      </c>
    </row>
    <row r="5533" spans="1:17" hidden="1" x14ac:dyDescent="0.3">
      <c r="A5533" t="s">
        <v>21533</v>
      </c>
      <c r="B5533" t="s">
        <v>21534</v>
      </c>
      <c r="C5533" s="1" t="str">
        <f t="shared" si="629"/>
        <v>21:0648</v>
      </c>
      <c r="D5533" s="1" t="str">
        <f t="shared" si="633"/>
        <v>21:0198</v>
      </c>
      <c r="E5533" t="s">
        <v>21535</v>
      </c>
      <c r="F5533" t="s">
        <v>21536</v>
      </c>
      <c r="H5533">
        <v>45.364467599999998</v>
      </c>
      <c r="I5533">
        <v>-66.540244900000005</v>
      </c>
      <c r="J5533" s="1" t="str">
        <f t="shared" si="634"/>
        <v>Fluid (stream)</v>
      </c>
      <c r="K5533" s="1" t="str">
        <f t="shared" si="635"/>
        <v>Untreated Water</v>
      </c>
      <c r="L5533">
        <v>38</v>
      </c>
      <c r="M5533" t="s">
        <v>11440</v>
      </c>
      <c r="N5533">
        <v>693</v>
      </c>
      <c r="O5533">
        <v>2.5000000000000001E-2</v>
      </c>
      <c r="P5533">
        <v>160</v>
      </c>
      <c r="Q5533">
        <v>5.0999999999999996</v>
      </c>
    </row>
    <row r="5534" spans="1:17" hidden="1" x14ac:dyDescent="0.3">
      <c r="A5534" t="s">
        <v>21537</v>
      </c>
      <c r="B5534" t="s">
        <v>21538</v>
      </c>
      <c r="C5534" s="1" t="str">
        <f t="shared" si="629"/>
        <v>21:0648</v>
      </c>
      <c r="D5534" s="1" t="str">
        <f t="shared" si="633"/>
        <v>21:0198</v>
      </c>
      <c r="E5534" t="s">
        <v>21539</v>
      </c>
      <c r="F5534" t="s">
        <v>21540</v>
      </c>
      <c r="H5534">
        <v>45.359323099999997</v>
      </c>
      <c r="I5534">
        <v>-66.568581899999998</v>
      </c>
      <c r="J5534" s="1" t="str">
        <f t="shared" si="634"/>
        <v>Fluid (stream)</v>
      </c>
      <c r="K5534" s="1" t="str">
        <f t="shared" si="635"/>
        <v>Untreated Water</v>
      </c>
      <c r="L5534">
        <v>38</v>
      </c>
      <c r="M5534" t="s">
        <v>11445</v>
      </c>
      <c r="N5534">
        <v>694</v>
      </c>
      <c r="O5534">
        <v>2.5000000000000001E-2</v>
      </c>
      <c r="P5534">
        <v>110</v>
      </c>
      <c r="Q5534">
        <v>4.7</v>
      </c>
    </row>
    <row r="5535" spans="1:17" hidden="1" x14ac:dyDescent="0.3">
      <c r="A5535" t="s">
        <v>21541</v>
      </c>
      <c r="B5535" t="s">
        <v>21542</v>
      </c>
      <c r="C5535" s="1" t="str">
        <f t="shared" si="629"/>
        <v>21:0648</v>
      </c>
      <c r="D5535" s="1" t="str">
        <f t="shared" si="633"/>
        <v>21:0198</v>
      </c>
      <c r="E5535" t="s">
        <v>21543</v>
      </c>
      <c r="F5535" t="s">
        <v>21544</v>
      </c>
      <c r="H5535">
        <v>45.384561699999999</v>
      </c>
      <c r="I5535">
        <v>-66.537048999999996</v>
      </c>
      <c r="J5535" s="1" t="str">
        <f t="shared" si="634"/>
        <v>Fluid (stream)</v>
      </c>
      <c r="K5535" s="1" t="str">
        <f t="shared" si="635"/>
        <v>Untreated Water</v>
      </c>
      <c r="L5535">
        <v>38</v>
      </c>
      <c r="M5535" t="s">
        <v>11450</v>
      </c>
      <c r="N5535">
        <v>695</v>
      </c>
      <c r="O5535">
        <v>2.5000000000000001E-2</v>
      </c>
      <c r="P5535">
        <v>130</v>
      </c>
      <c r="Q5535">
        <v>5.2</v>
      </c>
    </row>
    <row r="5536" spans="1:17" hidden="1" x14ac:dyDescent="0.3">
      <c r="A5536" t="s">
        <v>21545</v>
      </c>
      <c r="B5536" t="s">
        <v>21546</v>
      </c>
      <c r="C5536" s="1" t="str">
        <f t="shared" si="629"/>
        <v>21:0648</v>
      </c>
      <c r="D5536" s="1" t="str">
        <f>HYPERLINK("http://geochem.nrcan.gc.ca/cdogs/content/svy/svy_e.htm", "")</f>
        <v/>
      </c>
      <c r="G5536" s="1" t="str">
        <f>HYPERLINK("http://geochem.nrcan.gc.ca/cdogs/content/cr_/cr_00080_e.htm", "80")</f>
        <v>80</v>
      </c>
      <c r="J5536" t="s">
        <v>11453</v>
      </c>
      <c r="K5536" t="s">
        <v>11454</v>
      </c>
      <c r="L5536">
        <v>38</v>
      </c>
      <c r="M5536" t="s">
        <v>11455</v>
      </c>
      <c r="N5536">
        <v>696</v>
      </c>
      <c r="O5536">
        <v>0.26</v>
      </c>
      <c r="P5536">
        <v>130</v>
      </c>
      <c r="Q5536">
        <v>7.3</v>
      </c>
    </row>
    <row r="5537" spans="1:17" hidden="1" x14ac:dyDescent="0.3">
      <c r="A5537" t="s">
        <v>21547</v>
      </c>
      <c r="B5537" t="s">
        <v>21548</v>
      </c>
      <c r="C5537" s="1" t="str">
        <f t="shared" si="629"/>
        <v>21:0648</v>
      </c>
      <c r="D5537" s="1" t="str">
        <f t="shared" ref="D5537:D5559" si="636">HYPERLINK("http://geochem.nrcan.gc.ca/cdogs/content/svy/svy210198_e.htm", "21:0198")</f>
        <v>21:0198</v>
      </c>
      <c r="E5537" t="s">
        <v>21549</v>
      </c>
      <c r="F5537" t="s">
        <v>21550</v>
      </c>
      <c r="H5537">
        <v>45.400229799999998</v>
      </c>
      <c r="I5537">
        <v>-66.559532899999994</v>
      </c>
      <c r="J5537" s="1" t="str">
        <f t="shared" ref="J5537:J5559" si="637">HYPERLINK("http://geochem.nrcan.gc.ca/cdogs/content/kwd/kwd020018_e.htm", "Fluid (stream)")</f>
        <v>Fluid (stream)</v>
      </c>
      <c r="K5537" s="1" t="str">
        <f t="shared" ref="K5537:K5559" si="638">HYPERLINK("http://geochem.nrcan.gc.ca/cdogs/content/kwd/kwd080007_e.htm", "Untreated Water")</f>
        <v>Untreated Water</v>
      </c>
      <c r="L5537">
        <v>38</v>
      </c>
      <c r="M5537" t="s">
        <v>11460</v>
      </c>
      <c r="N5537">
        <v>697</v>
      </c>
      <c r="O5537">
        <v>2.5000000000000001E-2</v>
      </c>
      <c r="P5537">
        <v>160</v>
      </c>
      <c r="Q5537">
        <v>5.8</v>
      </c>
    </row>
    <row r="5538" spans="1:17" hidden="1" x14ac:dyDescent="0.3">
      <c r="A5538" t="s">
        <v>21551</v>
      </c>
      <c r="B5538" t="s">
        <v>21552</v>
      </c>
      <c r="C5538" s="1" t="str">
        <f t="shared" si="629"/>
        <v>21:0648</v>
      </c>
      <c r="D5538" s="1" t="str">
        <f t="shared" si="636"/>
        <v>21:0198</v>
      </c>
      <c r="E5538" t="s">
        <v>21553</v>
      </c>
      <c r="F5538" t="s">
        <v>21554</v>
      </c>
      <c r="H5538">
        <v>45.373651799999998</v>
      </c>
      <c r="I5538">
        <v>-66.577405799999994</v>
      </c>
      <c r="J5538" s="1" t="str">
        <f t="shared" si="637"/>
        <v>Fluid (stream)</v>
      </c>
      <c r="K5538" s="1" t="str">
        <f t="shared" si="638"/>
        <v>Untreated Water</v>
      </c>
      <c r="L5538">
        <v>38</v>
      </c>
      <c r="M5538" t="s">
        <v>11465</v>
      </c>
      <c r="N5538">
        <v>698</v>
      </c>
      <c r="O5538">
        <v>0.56000000000000005</v>
      </c>
      <c r="P5538">
        <v>210</v>
      </c>
      <c r="Q5538">
        <v>5.4</v>
      </c>
    </row>
    <row r="5539" spans="1:17" hidden="1" x14ac:dyDescent="0.3">
      <c r="A5539" t="s">
        <v>21555</v>
      </c>
      <c r="B5539" t="s">
        <v>21556</v>
      </c>
      <c r="C5539" s="1" t="str">
        <f t="shared" si="629"/>
        <v>21:0648</v>
      </c>
      <c r="D5539" s="1" t="str">
        <f t="shared" si="636"/>
        <v>21:0198</v>
      </c>
      <c r="E5539" t="s">
        <v>21557</v>
      </c>
      <c r="F5539" t="s">
        <v>21558</v>
      </c>
      <c r="H5539">
        <v>45.356916400000003</v>
      </c>
      <c r="I5539">
        <v>-66.531954299999995</v>
      </c>
      <c r="J5539" s="1" t="str">
        <f t="shared" si="637"/>
        <v>Fluid (stream)</v>
      </c>
      <c r="K5539" s="1" t="str">
        <f t="shared" si="638"/>
        <v>Untreated Water</v>
      </c>
      <c r="L5539">
        <v>38</v>
      </c>
      <c r="M5539" t="s">
        <v>11470</v>
      </c>
      <c r="N5539">
        <v>699</v>
      </c>
      <c r="O5539">
        <v>0.36</v>
      </c>
      <c r="P5539">
        <v>300</v>
      </c>
      <c r="Q5539">
        <v>5</v>
      </c>
    </row>
    <row r="5540" spans="1:17" hidden="1" x14ac:dyDescent="0.3">
      <c r="A5540" t="s">
        <v>21559</v>
      </c>
      <c r="B5540" t="s">
        <v>21560</v>
      </c>
      <c r="C5540" s="1" t="str">
        <f t="shared" si="629"/>
        <v>21:0648</v>
      </c>
      <c r="D5540" s="1" t="str">
        <f t="shared" si="636"/>
        <v>21:0198</v>
      </c>
      <c r="E5540" t="s">
        <v>21561</v>
      </c>
      <c r="F5540" t="s">
        <v>21562</v>
      </c>
      <c r="H5540">
        <v>45.499077100000001</v>
      </c>
      <c r="I5540">
        <v>-66.708319299999999</v>
      </c>
      <c r="J5540" s="1" t="str">
        <f t="shared" si="637"/>
        <v>Fluid (stream)</v>
      </c>
      <c r="K5540" s="1" t="str">
        <f t="shared" si="638"/>
        <v>Untreated Water</v>
      </c>
      <c r="L5540">
        <v>38</v>
      </c>
      <c r="M5540" t="s">
        <v>11475</v>
      </c>
      <c r="N5540">
        <v>700</v>
      </c>
      <c r="O5540">
        <v>2.5000000000000001E-2</v>
      </c>
      <c r="P5540">
        <v>90</v>
      </c>
      <c r="Q5540">
        <v>5.5</v>
      </c>
    </row>
    <row r="5541" spans="1:17" hidden="1" x14ac:dyDescent="0.3">
      <c r="A5541" t="s">
        <v>21563</v>
      </c>
      <c r="B5541" t="s">
        <v>21564</v>
      </c>
      <c r="C5541" s="1" t="str">
        <f t="shared" si="629"/>
        <v>21:0648</v>
      </c>
      <c r="D5541" s="1" t="str">
        <f t="shared" si="636"/>
        <v>21:0198</v>
      </c>
      <c r="E5541" t="s">
        <v>21565</v>
      </c>
      <c r="F5541" t="s">
        <v>21566</v>
      </c>
      <c r="H5541">
        <v>45.4520421</v>
      </c>
      <c r="I5541">
        <v>-66.731556400000002</v>
      </c>
      <c r="J5541" s="1" t="str">
        <f t="shared" si="637"/>
        <v>Fluid (stream)</v>
      </c>
      <c r="K5541" s="1" t="str">
        <f t="shared" si="638"/>
        <v>Untreated Water</v>
      </c>
      <c r="L5541">
        <v>38</v>
      </c>
      <c r="M5541" t="s">
        <v>11480</v>
      </c>
      <c r="N5541">
        <v>701</v>
      </c>
      <c r="O5541">
        <v>2.5000000000000001E-2</v>
      </c>
      <c r="P5541">
        <v>60</v>
      </c>
      <c r="Q5541">
        <v>5</v>
      </c>
    </row>
    <row r="5542" spans="1:17" hidden="1" x14ac:dyDescent="0.3">
      <c r="A5542" t="s">
        <v>21567</v>
      </c>
      <c r="B5542" t="s">
        <v>21568</v>
      </c>
      <c r="C5542" s="1" t="str">
        <f t="shared" si="629"/>
        <v>21:0648</v>
      </c>
      <c r="D5542" s="1" t="str">
        <f t="shared" si="636"/>
        <v>21:0198</v>
      </c>
      <c r="E5542" t="s">
        <v>21569</v>
      </c>
      <c r="F5542" t="s">
        <v>21570</v>
      </c>
      <c r="H5542">
        <v>45.300819500000003</v>
      </c>
      <c r="I5542">
        <v>-66.576084600000002</v>
      </c>
      <c r="J5542" s="1" t="str">
        <f t="shared" si="637"/>
        <v>Fluid (stream)</v>
      </c>
      <c r="K5542" s="1" t="str">
        <f t="shared" si="638"/>
        <v>Untreated Water</v>
      </c>
      <c r="L5542">
        <v>38</v>
      </c>
      <c r="M5542" t="s">
        <v>12548</v>
      </c>
      <c r="N5542">
        <v>702</v>
      </c>
      <c r="O5542">
        <v>0.28999999999999998</v>
      </c>
      <c r="P5542">
        <v>440</v>
      </c>
      <c r="Q5542">
        <v>5.5</v>
      </c>
    </row>
    <row r="5543" spans="1:17" hidden="1" x14ac:dyDescent="0.3">
      <c r="A5543" t="s">
        <v>21571</v>
      </c>
      <c r="B5543" t="s">
        <v>21572</v>
      </c>
      <c r="C5543" s="1" t="str">
        <f t="shared" si="629"/>
        <v>21:0648</v>
      </c>
      <c r="D5543" s="1" t="str">
        <f t="shared" si="636"/>
        <v>21:0198</v>
      </c>
      <c r="E5543" t="s">
        <v>21573</v>
      </c>
      <c r="F5543" t="s">
        <v>21574</v>
      </c>
      <c r="H5543">
        <v>45.436130499999997</v>
      </c>
      <c r="I5543">
        <v>-66.717669900000004</v>
      </c>
      <c r="J5543" s="1" t="str">
        <f t="shared" si="637"/>
        <v>Fluid (stream)</v>
      </c>
      <c r="K5543" s="1" t="str">
        <f t="shared" si="638"/>
        <v>Untreated Water</v>
      </c>
      <c r="L5543">
        <v>39</v>
      </c>
      <c r="M5543" t="s">
        <v>11431</v>
      </c>
      <c r="N5543">
        <v>703</v>
      </c>
      <c r="O5543">
        <v>2.5000000000000001E-2</v>
      </c>
      <c r="P5543">
        <v>90</v>
      </c>
      <c r="Q5543">
        <v>5.5</v>
      </c>
    </row>
    <row r="5544" spans="1:17" hidden="1" x14ac:dyDescent="0.3">
      <c r="A5544" t="s">
        <v>21575</v>
      </c>
      <c r="B5544" t="s">
        <v>21576</v>
      </c>
      <c r="C5544" s="1" t="str">
        <f t="shared" si="629"/>
        <v>21:0648</v>
      </c>
      <c r="D5544" s="1" t="str">
        <f t="shared" si="636"/>
        <v>21:0198</v>
      </c>
      <c r="E5544" t="s">
        <v>21573</v>
      </c>
      <c r="F5544" t="s">
        <v>21577</v>
      </c>
      <c r="H5544">
        <v>45.436130499999997</v>
      </c>
      <c r="I5544">
        <v>-66.717669900000004</v>
      </c>
      <c r="J5544" s="1" t="str">
        <f t="shared" si="637"/>
        <v>Fluid (stream)</v>
      </c>
      <c r="K5544" s="1" t="str">
        <f t="shared" si="638"/>
        <v>Untreated Water</v>
      </c>
      <c r="L5544">
        <v>39</v>
      </c>
      <c r="M5544" t="s">
        <v>11435</v>
      </c>
      <c r="N5544">
        <v>704</v>
      </c>
      <c r="O5544">
        <v>2.5000000000000001E-2</v>
      </c>
      <c r="P5544">
        <v>90</v>
      </c>
      <c r="Q5544">
        <v>5.9</v>
      </c>
    </row>
    <row r="5545" spans="1:17" hidden="1" x14ac:dyDescent="0.3">
      <c r="A5545" t="s">
        <v>21578</v>
      </c>
      <c r="B5545" t="s">
        <v>21579</v>
      </c>
      <c r="C5545" s="1" t="str">
        <f t="shared" ref="C5545:C5608" si="639">HYPERLINK("http://geochem.nrcan.gc.ca/cdogs/content/bdl/bdl210648_e.htm", "21:0648")</f>
        <v>21:0648</v>
      </c>
      <c r="D5545" s="1" t="str">
        <f t="shared" si="636"/>
        <v>21:0198</v>
      </c>
      <c r="E5545" t="s">
        <v>21580</v>
      </c>
      <c r="F5545" t="s">
        <v>21581</v>
      </c>
      <c r="H5545">
        <v>45.288619500000003</v>
      </c>
      <c r="I5545">
        <v>-66.555704700000007</v>
      </c>
      <c r="J5545" s="1" t="str">
        <f t="shared" si="637"/>
        <v>Fluid (stream)</v>
      </c>
      <c r="K5545" s="1" t="str">
        <f t="shared" si="638"/>
        <v>Untreated Water</v>
      </c>
      <c r="L5545">
        <v>39</v>
      </c>
      <c r="M5545" t="s">
        <v>11392</v>
      </c>
      <c r="N5545">
        <v>705</v>
      </c>
      <c r="O5545">
        <v>0.44</v>
      </c>
      <c r="P5545">
        <v>270</v>
      </c>
      <c r="Q5545">
        <v>5.4</v>
      </c>
    </row>
    <row r="5546" spans="1:17" hidden="1" x14ac:dyDescent="0.3">
      <c r="A5546" t="s">
        <v>21582</v>
      </c>
      <c r="B5546" t="s">
        <v>21583</v>
      </c>
      <c r="C5546" s="1" t="str">
        <f t="shared" si="639"/>
        <v>21:0648</v>
      </c>
      <c r="D5546" s="1" t="str">
        <f t="shared" si="636"/>
        <v>21:0198</v>
      </c>
      <c r="E5546" t="s">
        <v>21584</v>
      </c>
      <c r="F5546" t="s">
        <v>21585</v>
      </c>
      <c r="H5546">
        <v>45.274990099999997</v>
      </c>
      <c r="I5546">
        <v>-66.597214100000002</v>
      </c>
      <c r="J5546" s="1" t="str">
        <f t="shared" si="637"/>
        <v>Fluid (stream)</v>
      </c>
      <c r="K5546" s="1" t="str">
        <f t="shared" si="638"/>
        <v>Untreated Water</v>
      </c>
      <c r="L5546">
        <v>39</v>
      </c>
      <c r="M5546" t="s">
        <v>11397</v>
      </c>
      <c r="N5546">
        <v>706</v>
      </c>
      <c r="O5546">
        <v>0.26</v>
      </c>
      <c r="P5546">
        <v>260</v>
      </c>
      <c r="Q5546">
        <v>5</v>
      </c>
    </row>
    <row r="5547" spans="1:17" hidden="1" x14ac:dyDescent="0.3">
      <c r="A5547" t="s">
        <v>21586</v>
      </c>
      <c r="B5547" t="s">
        <v>21587</v>
      </c>
      <c r="C5547" s="1" t="str">
        <f t="shared" si="639"/>
        <v>21:0648</v>
      </c>
      <c r="D5547" s="1" t="str">
        <f t="shared" si="636"/>
        <v>21:0198</v>
      </c>
      <c r="E5547" t="s">
        <v>21588</v>
      </c>
      <c r="F5547" t="s">
        <v>21589</v>
      </c>
      <c r="H5547">
        <v>45.267440499999999</v>
      </c>
      <c r="I5547">
        <v>-66.573950699999997</v>
      </c>
      <c r="J5547" s="1" t="str">
        <f t="shared" si="637"/>
        <v>Fluid (stream)</v>
      </c>
      <c r="K5547" s="1" t="str">
        <f t="shared" si="638"/>
        <v>Untreated Water</v>
      </c>
      <c r="L5547">
        <v>39</v>
      </c>
      <c r="M5547" t="s">
        <v>11402</v>
      </c>
      <c r="N5547">
        <v>707</v>
      </c>
      <c r="O5547">
        <v>0.28999999999999998</v>
      </c>
      <c r="P5547">
        <v>280</v>
      </c>
      <c r="Q5547">
        <v>5</v>
      </c>
    </row>
    <row r="5548" spans="1:17" hidden="1" x14ac:dyDescent="0.3">
      <c r="A5548" t="s">
        <v>21590</v>
      </c>
      <c r="B5548" t="s">
        <v>21591</v>
      </c>
      <c r="C5548" s="1" t="str">
        <f t="shared" si="639"/>
        <v>21:0648</v>
      </c>
      <c r="D5548" s="1" t="str">
        <f t="shared" si="636"/>
        <v>21:0198</v>
      </c>
      <c r="E5548" t="s">
        <v>21592</v>
      </c>
      <c r="F5548" t="s">
        <v>21593</v>
      </c>
      <c r="H5548">
        <v>45.468018200000003</v>
      </c>
      <c r="I5548">
        <v>-66.668475999999998</v>
      </c>
      <c r="J5548" s="1" t="str">
        <f t="shared" si="637"/>
        <v>Fluid (stream)</v>
      </c>
      <c r="K5548" s="1" t="str">
        <f t="shared" si="638"/>
        <v>Untreated Water</v>
      </c>
      <c r="L5548">
        <v>39</v>
      </c>
      <c r="M5548" t="s">
        <v>11411</v>
      </c>
      <c r="N5548">
        <v>708</v>
      </c>
      <c r="O5548">
        <v>2.5000000000000001E-2</v>
      </c>
      <c r="P5548">
        <v>100</v>
      </c>
      <c r="Q5548">
        <v>5.9</v>
      </c>
    </row>
    <row r="5549" spans="1:17" hidden="1" x14ac:dyDescent="0.3">
      <c r="A5549" t="s">
        <v>21594</v>
      </c>
      <c r="B5549" t="s">
        <v>21595</v>
      </c>
      <c r="C5549" s="1" t="str">
        <f t="shared" si="639"/>
        <v>21:0648</v>
      </c>
      <c r="D5549" s="1" t="str">
        <f t="shared" si="636"/>
        <v>21:0198</v>
      </c>
      <c r="E5549" t="s">
        <v>21596</v>
      </c>
      <c r="F5549" t="s">
        <v>21597</v>
      </c>
      <c r="H5549">
        <v>45.454324499999998</v>
      </c>
      <c r="I5549">
        <v>-66.662607300000005</v>
      </c>
      <c r="J5549" s="1" t="str">
        <f t="shared" si="637"/>
        <v>Fluid (stream)</v>
      </c>
      <c r="K5549" s="1" t="str">
        <f t="shared" si="638"/>
        <v>Untreated Water</v>
      </c>
      <c r="L5549">
        <v>39</v>
      </c>
      <c r="M5549" t="s">
        <v>11416</v>
      </c>
      <c r="N5549">
        <v>709</v>
      </c>
      <c r="O5549">
        <v>0.11</v>
      </c>
      <c r="P5549">
        <v>70</v>
      </c>
      <c r="Q5549">
        <v>6.1</v>
      </c>
    </row>
    <row r="5550" spans="1:17" hidden="1" x14ac:dyDescent="0.3">
      <c r="A5550" t="s">
        <v>21598</v>
      </c>
      <c r="B5550" t="s">
        <v>21599</v>
      </c>
      <c r="C5550" s="1" t="str">
        <f t="shared" si="639"/>
        <v>21:0648</v>
      </c>
      <c r="D5550" s="1" t="str">
        <f t="shared" si="636"/>
        <v>21:0198</v>
      </c>
      <c r="E5550" t="s">
        <v>21600</v>
      </c>
      <c r="F5550" t="s">
        <v>21601</v>
      </c>
      <c r="H5550">
        <v>45.405332399999999</v>
      </c>
      <c r="I5550">
        <v>-66.651722800000002</v>
      </c>
      <c r="J5550" s="1" t="str">
        <f t="shared" si="637"/>
        <v>Fluid (stream)</v>
      </c>
      <c r="K5550" s="1" t="str">
        <f t="shared" si="638"/>
        <v>Untreated Water</v>
      </c>
      <c r="L5550">
        <v>39</v>
      </c>
      <c r="M5550" t="s">
        <v>11421</v>
      </c>
      <c r="N5550">
        <v>710</v>
      </c>
      <c r="O5550">
        <v>0.63</v>
      </c>
      <c r="P5550">
        <v>100</v>
      </c>
      <c r="Q5550">
        <v>5.2</v>
      </c>
    </row>
    <row r="5551" spans="1:17" hidden="1" x14ac:dyDescent="0.3">
      <c r="A5551" t="s">
        <v>21602</v>
      </c>
      <c r="B5551" t="s">
        <v>21603</v>
      </c>
      <c r="C5551" s="1" t="str">
        <f t="shared" si="639"/>
        <v>21:0648</v>
      </c>
      <c r="D5551" s="1" t="str">
        <f t="shared" si="636"/>
        <v>21:0198</v>
      </c>
      <c r="E5551" t="s">
        <v>21604</v>
      </c>
      <c r="F5551" t="s">
        <v>21605</v>
      </c>
      <c r="H5551">
        <v>45.393670299999997</v>
      </c>
      <c r="I5551">
        <v>-66.670346899999998</v>
      </c>
      <c r="J5551" s="1" t="str">
        <f t="shared" si="637"/>
        <v>Fluid (stream)</v>
      </c>
      <c r="K5551" s="1" t="str">
        <f t="shared" si="638"/>
        <v>Untreated Water</v>
      </c>
      <c r="L5551">
        <v>39</v>
      </c>
      <c r="M5551" t="s">
        <v>11426</v>
      </c>
      <c r="N5551">
        <v>711</v>
      </c>
      <c r="O5551">
        <v>2.5000000000000001E-2</v>
      </c>
      <c r="P5551">
        <v>90</v>
      </c>
      <c r="Q5551">
        <v>5.2</v>
      </c>
    </row>
    <row r="5552" spans="1:17" hidden="1" x14ac:dyDescent="0.3">
      <c r="A5552" t="s">
        <v>21606</v>
      </c>
      <c r="B5552" t="s">
        <v>21607</v>
      </c>
      <c r="C5552" s="1" t="str">
        <f t="shared" si="639"/>
        <v>21:0648</v>
      </c>
      <c r="D5552" s="1" t="str">
        <f t="shared" si="636"/>
        <v>21:0198</v>
      </c>
      <c r="E5552" t="s">
        <v>21608</v>
      </c>
      <c r="F5552" t="s">
        <v>21609</v>
      </c>
      <c r="H5552">
        <v>45.270469499999997</v>
      </c>
      <c r="I5552">
        <v>-66.5342524</v>
      </c>
      <c r="J5552" s="1" t="str">
        <f t="shared" si="637"/>
        <v>Fluid (stream)</v>
      </c>
      <c r="K5552" s="1" t="str">
        <f t="shared" si="638"/>
        <v>Untreated Water</v>
      </c>
      <c r="L5552">
        <v>39</v>
      </c>
      <c r="M5552" t="s">
        <v>11440</v>
      </c>
      <c r="N5552">
        <v>712</v>
      </c>
      <c r="O5552">
        <v>2.5000000000000001E-2</v>
      </c>
      <c r="P5552">
        <v>100</v>
      </c>
      <c r="Q5552">
        <v>5</v>
      </c>
    </row>
    <row r="5553" spans="1:17" hidden="1" x14ac:dyDescent="0.3">
      <c r="A5553" t="s">
        <v>21610</v>
      </c>
      <c r="B5553" t="s">
        <v>21611</v>
      </c>
      <c r="C5553" s="1" t="str">
        <f t="shared" si="639"/>
        <v>21:0648</v>
      </c>
      <c r="D5553" s="1" t="str">
        <f t="shared" si="636"/>
        <v>21:0198</v>
      </c>
      <c r="E5553" t="s">
        <v>21612</v>
      </c>
      <c r="F5553" t="s">
        <v>21613</v>
      </c>
      <c r="H5553">
        <v>45.300750700000002</v>
      </c>
      <c r="I5553">
        <v>-66.6022344</v>
      </c>
      <c r="J5553" s="1" t="str">
        <f t="shared" si="637"/>
        <v>Fluid (stream)</v>
      </c>
      <c r="K5553" s="1" t="str">
        <f t="shared" si="638"/>
        <v>Untreated Water</v>
      </c>
      <c r="L5553">
        <v>39</v>
      </c>
      <c r="M5553" t="s">
        <v>11445</v>
      </c>
      <c r="N5553">
        <v>713</v>
      </c>
      <c r="O5553">
        <v>2.5000000000000001E-2</v>
      </c>
      <c r="P5553">
        <v>180</v>
      </c>
      <c r="Q5553">
        <v>4.9000000000000004</v>
      </c>
    </row>
    <row r="5554" spans="1:17" hidden="1" x14ac:dyDescent="0.3">
      <c r="A5554" t="s">
        <v>21614</v>
      </c>
      <c r="B5554" t="s">
        <v>21615</v>
      </c>
      <c r="C5554" s="1" t="str">
        <f t="shared" si="639"/>
        <v>21:0648</v>
      </c>
      <c r="D5554" s="1" t="str">
        <f t="shared" si="636"/>
        <v>21:0198</v>
      </c>
      <c r="E5554" t="s">
        <v>21616</v>
      </c>
      <c r="F5554" t="s">
        <v>21617</v>
      </c>
      <c r="H5554">
        <v>45.455324500000003</v>
      </c>
      <c r="I5554">
        <v>-66.699450900000002</v>
      </c>
      <c r="J5554" s="1" t="str">
        <f t="shared" si="637"/>
        <v>Fluid (stream)</v>
      </c>
      <c r="K5554" s="1" t="str">
        <f t="shared" si="638"/>
        <v>Untreated Water</v>
      </c>
      <c r="L5554">
        <v>39</v>
      </c>
      <c r="M5554" t="s">
        <v>11450</v>
      </c>
      <c r="N5554">
        <v>714</v>
      </c>
      <c r="O5554">
        <v>0.06</v>
      </c>
      <c r="P5554">
        <v>50</v>
      </c>
      <c r="Q5554">
        <v>5.7</v>
      </c>
    </row>
    <row r="5555" spans="1:17" hidden="1" x14ac:dyDescent="0.3">
      <c r="A5555" t="s">
        <v>21618</v>
      </c>
      <c r="B5555" t="s">
        <v>21619</v>
      </c>
      <c r="C5555" s="1" t="str">
        <f t="shared" si="639"/>
        <v>21:0648</v>
      </c>
      <c r="D5555" s="1" t="str">
        <f t="shared" si="636"/>
        <v>21:0198</v>
      </c>
      <c r="E5555" t="s">
        <v>21620</v>
      </c>
      <c r="F5555" t="s">
        <v>21621</v>
      </c>
      <c r="H5555">
        <v>45.4253857</v>
      </c>
      <c r="I5555">
        <v>-66.512278600000002</v>
      </c>
      <c r="J5555" s="1" t="str">
        <f t="shared" si="637"/>
        <v>Fluid (stream)</v>
      </c>
      <c r="K5555" s="1" t="str">
        <f t="shared" si="638"/>
        <v>Untreated Water</v>
      </c>
      <c r="L5555">
        <v>39</v>
      </c>
      <c r="M5555" t="s">
        <v>11460</v>
      </c>
      <c r="N5555">
        <v>715</v>
      </c>
      <c r="O5555">
        <v>1.1000000000000001</v>
      </c>
      <c r="P5555">
        <v>470</v>
      </c>
      <c r="Q5555">
        <v>6</v>
      </c>
    </row>
    <row r="5556" spans="1:17" hidden="1" x14ac:dyDescent="0.3">
      <c r="A5556" t="s">
        <v>21622</v>
      </c>
      <c r="B5556" t="s">
        <v>21623</v>
      </c>
      <c r="C5556" s="1" t="str">
        <f t="shared" si="639"/>
        <v>21:0648</v>
      </c>
      <c r="D5556" s="1" t="str">
        <f t="shared" si="636"/>
        <v>21:0198</v>
      </c>
      <c r="E5556" t="s">
        <v>21624</v>
      </c>
      <c r="F5556" t="s">
        <v>21625</v>
      </c>
      <c r="H5556">
        <v>45.424542899999999</v>
      </c>
      <c r="I5556">
        <v>-66.513670599999998</v>
      </c>
      <c r="J5556" s="1" t="str">
        <f t="shared" si="637"/>
        <v>Fluid (stream)</v>
      </c>
      <c r="K5556" s="1" t="str">
        <f t="shared" si="638"/>
        <v>Untreated Water</v>
      </c>
      <c r="L5556">
        <v>39</v>
      </c>
      <c r="M5556" t="s">
        <v>11465</v>
      </c>
      <c r="N5556">
        <v>716</v>
      </c>
      <c r="O5556">
        <v>0.1</v>
      </c>
      <c r="P5556">
        <v>150</v>
      </c>
      <c r="Q5556">
        <v>5.3</v>
      </c>
    </row>
    <row r="5557" spans="1:17" hidden="1" x14ac:dyDescent="0.3">
      <c r="A5557" t="s">
        <v>21626</v>
      </c>
      <c r="B5557" t="s">
        <v>21627</v>
      </c>
      <c r="C5557" s="1" t="str">
        <f t="shared" si="639"/>
        <v>21:0648</v>
      </c>
      <c r="D5557" s="1" t="str">
        <f t="shared" si="636"/>
        <v>21:0198</v>
      </c>
      <c r="E5557" t="s">
        <v>21628</v>
      </c>
      <c r="F5557" t="s">
        <v>21629</v>
      </c>
      <c r="H5557">
        <v>45.429087899999999</v>
      </c>
      <c r="I5557">
        <v>-66.510339000000002</v>
      </c>
      <c r="J5557" s="1" t="str">
        <f t="shared" si="637"/>
        <v>Fluid (stream)</v>
      </c>
      <c r="K5557" s="1" t="str">
        <f t="shared" si="638"/>
        <v>Untreated Water</v>
      </c>
      <c r="L5557">
        <v>39</v>
      </c>
      <c r="M5557" t="s">
        <v>11470</v>
      </c>
      <c r="N5557">
        <v>717</v>
      </c>
      <c r="O5557">
        <v>1.5</v>
      </c>
      <c r="P5557">
        <v>900</v>
      </c>
      <c r="Q5557">
        <v>6.2</v>
      </c>
    </row>
    <row r="5558" spans="1:17" hidden="1" x14ac:dyDescent="0.3">
      <c r="A5558" t="s">
        <v>21630</v>
      </c>
      <c r="B5558" t="s">
        <v>21631</v>
      </c>
      <c r="C5558" s="1" t="str">
        <f t="shared" si="639"/>
        <v>21:0648</v>
      </c>
      <c r="D5558" s="1" t="str">
        <f t="shared" si="636"/>
        <v>21:0198</v>
      </c>
      <c r="E5558" t="s">
        <v>21632</v>
      </c>
      <c r="F5558" t="s">
        <v>21633</v>
      </c>
      <c r="H5558">
        <v>45.484100599999998</v>
      </c>
      <c r="I5558">
        <v>-66.505241900000001</v>
      </c>
      <c r="J5558" s="1" t="str">
        <f t="shared" si="637"/>
        <v>Fluid (stream)</v>
      </c>
      <c r="K5558" s="1" t="str">
        <f t="shared" si="638"/>
        <v>Untreated Water</v>
      </c>
      <c r="L5558">
        <v>39</v>
      </c>
      <c r="M5558" t="s">
        <v>11475</v>
      </c>
      <c r="N5558">
        <v>718</v>
      </c>
      <c r="O5558">
        <v>0.21</v>
      </c>
      <c r="P5558">
        <v>330</v>
      </c>
      <c r="Q5558">
        <v>6.4</v>
      </c>
    </row>
    <row r="5559" spans="1:17" hidden="1" x14ac:dyDescent="0.3">
      <c r="A5559" t="s">
        <v>21634</v>
      </c>
      <c r="B5559" t="s">
        <v>21635</v>
      </c>
      <c r="C5559" s="1" t="str">
        <f t="shared" si="639"/>
        <v>21:0648</v>
      </c>
      <c r="D5559" s="1" t="str">
        <f t="shared" si="636"/>
        <v>21:0198</v>
      </c>
      <c r="E5559" t="s">
        <v>21636</v>
      </c>
      <c r="F5559" t="s">
        <v>21637</v>
      </c>
      <c r="H5559">
        <v>45.483088899999998</v>
      </c>
      <c r="I5559">
        <v>-66.503021700000005</v>
      </c>
      <c r="J5559" s="1" t="str">
        <f t="shared" si="637"/>
        <v>Fluid (stream)</v>
      </c>
      <c r="K5559" s="1" t="str">
        <f t="shared" si="638"/>
        <v>Untreated Water</v>
      </c>
      <c r="L5559">
        <v>39</v>
      </c>
      <c r="M5559" t="s">
        <v>11480</v>
      </c>
      <c r="N5559">
        <v>719</v>
      </c>
      <c r="O5559">
        <v>0.75</v>
      </c>
      <c r="P5559">
        <v>580</v>
      </c>
      <c r="Q5559">
        <v>6.1</v>
      </c>
    </row>
    <row r="5560" spans="1:17" hidden="1" x14ac:dyDescent="0.3">
      <c r="A5560" t="s">
        <v>21638</v>
      </c>
      <c r="B5560" t="s">
        <v>21639</v>
      </c>
      <c r="C5560" s="1" t="str">
        <f t="shared" si="639"/>
        <v>21:0648</v>
      </c>
      <c r="D5560" s="1" t="str">
        <f>HYPERLINK("http://geochem.nrcan.gc.ca/cdogs/content/svy/svy_e.htm", "")</f>
        <v/>
      </c>
      <c r="G5560" s="1" t="str">
        <f>HYPERLINK("http://geochem.nrcan.gc.ca/cdogs/content/cr_/cr_00080_e.htm", "80")</f>
        <v>80</v>
      </c>
      <c r="J5560" t="s">
        <v>11453</v>
      </c>
      <c r="K5560" t="s">
        <v>11454</v>
      </c>
      <c r="L5560">
        <v>39</v>
      </c>
      <c r="M5560" t="s">
        <v>11455</v>
      </c>
      <c r="N5560">
        <v>720</v>
      </c>
      <c r="O5560">
        <v>0.22</v>
      </c>
      <c r="P5560">
        <v>140</v>
      </c>
      <c r="Q5560">
        <v>7.1</v>
      </c>
    </row>
    <row r="5561" spans="1:17" hidden="1" x14ac:dyDescent="0.3">
      <c r="A5561" t="s">
        <v>21640</v>
      </c>
      <c r="B5561" t="s">
        <v>21641</v>
      </c>
      <c r="C5561" s="1" t="str">
        <f t="shared" si="639"/>
        <v>21:0648</v>
      </c>
      <c r="D5561" s="1" t="str">
        <f>HYPERLINK("http://geochem.nrcan.gc.ca/cdogs/content/svy/svy210198_e.htm", "21:0198")</f>
        <v>21:0198</v>
      </c>
      <c r="E5561" t="s">
        <v>21642</v>
      </c>
      <c r="F5561" t="s">
        <v>21643</v>
      </c>
      <c r="H5561">
        <v>45.468941899999997</v>
      </c>
      <c r="I5561">
        <v>-66.521338700000001</v>
      </c>
      <c r="J5561" s="1" t="str">
        <f>HYPERLINK("http://geochem.nrcan.gc.ca/cdogs/content/kwd/kwd020018_e.htm", "Fluid (stream)")</f>
        <v>Fluid (stream)</v>
      </c>
      <c r="K5561" s="1" t="str">
        <f>HYPERLINK("http://geochem.nrcan.gc.ca/cdogs/content/kwd/kwd080007_e.htm", "Untreated Water")</f>
        <v>Untreated Water</v>
      </c>
      <c r="L5561">
        <v>39</v>
      </c>
      <c r="M5561" t="s">
        <v>12548</v>
      </c>
      <c r="N5561">
        <v>721</v>
      </c>
      <c r="O5561">
        <v>1.2</v>
      </c>
      <c r="P5561">
        <v>560</v>
      </c>
      <c r="Q5561">
        <v>6.4</v>
      </c>
    </row>
    <row r="5562" spans="1:17" hidden="1" x14ac:dyDescent="0.3">
      <c r="A5562" t="s">
        <v>21644</v>
      </c>
      <c r="B5562" t="s">
        <v>21645</v>
      </c>
      <c r="C5562" s="1" t="str">
        <f t="shared" si="639"/>
        <v>21:0648</v>
      </c>
      <c r="D5562" s="1" t="str">
        <f>HYPERLINK("http://geochem.nrcan.gc.ca/cdogs/content/svy/svy210198_e.htm", "21:0198")</f>
        <v>21:0198</v>
      </c>
      <c r="E5562" t="s">
        <v>21646</v>
      </c>
      <c r="F5562" t="s">
        <v>21647</v>
      </c>
      <c r="H5562">
        <v>45.481527300000003</v>
      </c>
      <c r="I5562">
        <v>-66.692780600000006</v>
      </c>
      <c r="J5562" s="1" t="str">
        <f>HYPERLINK("http://geochem.nrcan.gc.ca/cdogs/content/kwd/kwd020018_e.htm", "Fluid (stream)")</f>
        <v>Fluid (stream)</v>
      </c>
      <c r="K5562" s="1" t="str">
        <f>HYPERLINK("http://geochem.nrcan.gc.ca/cdogs/content/kwd/kwd080007_e.htm", "Untreated Water")</f>
        <v>Untreated Water</v>
      </c>
      <c r="L5562">
        <v>40</v>
      </c>
      <c r="M5562" t="s">
        <v>11392</v>
      </c>
      <c r="N5562">
        <v>722</v>
      </c>
      <c r="O5562">
        <v>2.5000000000000001E-2</v>
      </c>
      <c r="P5562">
        <v>160</v>
      </c>
      <c r="Q5562">
        <v>6.1</v>
      </c>
    </row>
    <row r="5563" spans="1:17" hidden="1" x14ac:dyDescent="0.3">
      <c r="A5563" t="s">
        <v>21648</v>
      </c>
      <c r="B5563" t="s">
        <v>21649</v>
      </c>
      <c r="C5563" s="1" t="str">
        <f t="shared" si="639"/>
        <v>21:0648</v>
      </c>
      <c r="D5563" s="1" t="str">
        <f>HYPERLINK("http://geochem.nrcan.gc.ca/cdogs/content/svy/svy210198_e.htm", "21:0198")</f>
        <v>21:0198</v>
      </c>
      <c r="E5563" t="s">
        <v>21650</v>
      </c>
      <c r="F5563" t="s">
        <v>21651</v>
      </c>
      <c r="H5563">
        <v>45.479390600000002</v>
      </c>
      <c r="I5563">
        <v>-66.692611900000003</v>
      </c>
      <c r="J5563" s="1" t="str">
        <f>HYPERLINK("http://geochem.nrcan.gc.ca/cdogs/content/kwd/kwd020018_e.htm", "Fluid (stream)")</f>
        <v>Fluid (stream)</v>
      </c>
      <c r="K5563" s="1" t="str">
        <f>HYPERLINK("http://geochem.nrcan.gc.ca/cdogs/content/kwd/kwd080007_e.htm", "Untreated Water")</f>
        <v>Untreated Water</v>
      </c>
      <c r="L5563">
        <v>40</v>
      </c>
      <c r="M5563" t="s">
        <v>11431</v>
      </c>
      <c r="N5563">
        <v>723</v>
      </c>
      <c r="O5563">
        <v>2.5000000000000001E-2</v>
      </c>
      <c r="P5563">
        <v>50</v>
      </c>
      <c r="Q5563">
        <v>5.9</v>
      </c>
    </row>
    <row r="5564" spans="1:17" hidden="1" x14ac:dyDescent="0.3">
      <c r="A5564" t="s">
        <v>21652</v>
      </c>
      <c r="B5564" t="s">
        <v>21653</v>
      </c>
      <c r="C5564" s="1" t="str">
        <f t="shared" si="639"/>
        <v>21:0648</v>
      </c>
      <c r="D5564" s="1" t="str">
        <f>HYPERLINK("http://geochem.nrcan.gc.ca/cdogs/content/svy/svy210198_e.htm", "21:0198")</f>
        <v>21:0198</v>
      </c>
      <c r="E5564" t="s">
        <v>21650</v>
      </c>
      <c r="F5564" t="s">
        <v>21654</v>
      </c>
      <c r="H5564">
        <v>45.479390600000002</v>
      </c>
      <c r="I5564">
        <v>-66.692611900000003</v>
      </c>
      <c r="J5564" s="1" t="str">
        <f>HYPERLINK("http://geochem.nrcan.gc.ca/cdogs/content/kwd/kwd020018_e.htm", "Fluid (stream)")</f>
        <v>Fluid (stream)</v>
      </c>
      <c r="K5564" s="1" t="str">
        <f>HYPERLINK("http://geochem.nrcan.gc.ca/cdogs/content/kwd/kwd080007_e.htm", "Untreated Water")</f>
        <v>Untreated Water</v>
      </c>
      <c r="L5564">
        <v>40</v>
      </c>
      <c r="M5564" t="s">
        <v>11435</v>
      </c>
      <c r="N5564">
        <v>724</v>
      </c>
      <c r="O5564">
        <v>2.5000000000000001E-2</v>
      </c>
      <c r="P5564">
        <v>50</v>
      </c>
      <c r="Q5564">
        <v>5.9</v>
      </c>
    </row>
    <row r="5565" spans="1:17" hidden="1" x14ac:dyDescent="0.3">
      <c r="A5565" t="s">
        <v>21655</v>
      </c>
      <c r="B5565" t="s">
        <v>21656</v>
      </c>
      <c r="C5565" s="1" t="str">
        <f t="shared" si="639"/>
        <v>21:0648</v>
      </c>
      <c r="D5565" s="1" t="str">
        <f>HYPERLINK("http://geochem.nrcan.gc.ca/cdogs/content/svy/svy210198_e.htm", "21:0198")</f>
        <v>21:0198</v>
      </c>
      <c r="E5565" t="s">
        <v>21657</v>
      </c>
      <c r="F5565" t="s">
        <v>21658</v>
      </c>
      <c r="H5565">
        <v>45.353855600000003</v>
      </c>
      <c r="I5565">
        <v>-66.737882900000002</v>
      </c>
      <c r="J5565" s="1" t="str">
        <f>HYPERLINK("http://geochem.nrcan.gc.ca/cdogs/content/kwd/kwd020018_e.htm", "Fluid (stream)")</f>
        <v>Fluid (stream)</v>
      </c>
      <c r="K5565" s="1" t="str">
        <f>HYPERLINK("http://geochem.nrcan.gc.ca/cdogs/content/kwd/kwd080007_e.htm", "Untreated Water")</f>
        <v>Untreated Water</v>
      </c>
      <c r="L5565">
        <v>40</v>
      </c>
      <c r="M5565" t="s">
        <v>11397</v>
      </c>
      <c r="N5565">
        <v>725</v>
      </c>
      <c r="O5565">
        <v>2.5000000000000001E-2</v>
      </c>
      <c r="P5565">
        <v>30</v>
      </c>
      <c r="Q5565">
        <v>5</v>
      </c>
    </row>
    <row r="5566" spans="1:17" hidden="1" x14ac:dyDescent="0.3">
      <c r="A5566" t="s">
        <v>21659</v>
      </c>
      <c r="B5566" t="s">
        <v>21660</v>
      </c>
      <c r="C5566" s="1" t="str">
        <f t="shared" si="639"/>
        <v>21:0648</v>
      </c>
      <c r="D5566" s="1" t="str">
        <f>HYPERLINK("http://geochem.nrcan.gc.ca/cdogs/content/svy/svy_e.htm", "")</f>
        <v/>
      </c>
      <c r="G5566" s="1" t="str">
        <f>HYPERLINK("http://geochem.nrcan.gc.ca/cdogs/content/cr_/cr_00081_e.htm", "81")</f>
        <v>81</v>
      </c>
      <c r="J5566" t="s">
        <v>11453</v>
      </c>
      <c r="K5566" t="s">
        <v>11454</v>
      </c>
      <c r="L5566">
        <v>40</v>
      </c>
      <c r="M5566" t="s">
        <v>11455</v>
      </c>
      <c r="N5566">
        <v>726</v>
      </c>
      <c r="O5566">
        <v>0.31</v>
      </c>
      <c r="P5566">
        <v>190</v>
      </c>
      <c r="Q5566">
        <v>8.1</v>
      </c>
    </row>
    <row r="5567" spans="1:17" hidden="1" x14ac:dyDescent="0.3">
      <c r="A5567" t="s">
        <v>21661</v>
      </c>
      <c r="B5567" t="s">
        <v>21662</v>
      </c>
      <c r="C5567" s="1" t="str">
        <f t="shared" si="639"/>
        <v>21:0648</v>
      </c>
      <c r="D5567" s="1" t="str">
        <f t="shared" ref="D5567:D5592" si="640">HYPERLINK("http://geochem.nrcan.gc.ca/cdogs/content/svy/svy210198_e.htm", "21:0198")</f>
        <v>21:0198</v>
      </c>
      <c r="E5567" t="s">
        <v>21663</v>
      </c>
      <c r="F5567" t="s">
        <v>21664</v>
      </c>
      <c r="H5567">
        <v>45.365930499999997</v>
      </c>
      <c r="I5567">
        <v>-66.6753298</v>
      </c>
      <c r="J5567" s="1" t="str">
        <f t="shared" ref="J5567:J5592" si="641">HYPERLINK("http://geochem.nrcan.gc.ca/cdogs/content/kwd/kwd020018_e.htm", "Fluid (stream)")</f>
        <v>Fluid (stream)</v>
      </c>
      <c r="K5567" s="1" t="str">
        <f t="shared" ref="K5567:K5592" si="642">HYPERLINK("http://geochem.nrcan.gc.ca/cdogs/content/kwd/kwd080007_e.htm", "Untreated Water")</f>
        <v>Untreated Water</v>
      </c>
      <c r="L5567">
        <v>40</v>
      </c>
      <c r="M5567" t="s">
        <v>11402</v>
      </c>
      <c r="N5567">
        <v>727</v>
      </c>
      <c r="O5567">
        <v>1.35</v>
      </c>
      <c r="P5567">
        <v>260</v>
      </c>
      <c r="Q5567">
        <v>6</v>
      </c>
    </row>
    <row r="5568" spans="1:17" hidden="1" x14ac:dyDescent="0.3">
      <c r="A5568" t="s">
        <v>21665</v>
      </c>
      <c r="B5568" t="s">
        <v>21666</v>
      </c>
      <c r="C5568" s="1" t="str">
        <f t="shared" si="639"/>
        <v>21:0648</v>
      </c>
      <c r="D5568" s="1" t="str">
        <f t="shared" si="640"/>
        <v>21:0198</v>
      </c>
      <c r="E5568" t="s">
        <v>21667</v>
      </c>
      <c r="F5568" t="s">
        <v>21668</v>
      </c>
      <c r="H5568">
        <v>45.490146299999999</v>
      </c>
      <c r="I5568">
        <v>-66.570651100000006</v>
      </c>
      <c r="J5568" s="1" t="str">
        <f t="shared" si="641"/>
        <v>Fluid (stream)</v>
      </c>
      <c r="K5568" s="1" t="str">
        <f t="shared" si="642"/>
        <v>Untreated Water</v>
      </c>
      <c r="L5568">
        <v>40</v>
      </c>
      <c r="M5568" t="s">
        <v>11411</v>
      </c>
      <c r="N5568">
        <v>728</v>
      </c>
      <c r="O5568">
        <v>2.5000000000000001E-2</v>
      </c>
      <c r="P5568">
        <v>60</v>
      </c>
      <c r="Q5568">
        <v>6.5</v>
      </c>
    </row>
    <row r="5569" spans="1:17" hidden="1" x14ac:dyDescent="0.3">
      <c r="A5569" t="s">
        <v>21669</v>
      </c>
      <c r="B5569" t="s">
        <v>21670</v>
      </c>
      <c r="C5569" s="1" t="str">
        <f t="shared" si="639"/>
        <v>21:0648</v>
      </c>
      <c r="D5569" s="1" t="str">
        <f t="shared" si="640"/>
        <v>21:0198</v>
      </c>
      <c r="E5569" t="s">
        <v>21671</v>
      </c>
      <c r="F5569" t="s">
        <v>21672</v>
      </c>
      <c r="H5569">
        <v>45.418781199999998</v>
      </c>
      <c r="I5569">
        <v>-66.5062037</v>
      </c>
      <c r="J5569" s="1" t="str">
        <f t="shared" si="641"/>
        <v>Fluid (stream)</v>
      </c>
      <c r="K5569" s="1" t="str">
        <f t="shared" si="642"/>
        <v>Untreated Water</v>
      </c>
      <c r="L5569">
        <v>40</v>
      </c>
      <c r="M5569" t="s">
        <v>11416</v>
      </c>
      <c r="N5569">
        <v>729</v>
      </c>
      <c r="O5569">
        <v>0.88</v>
      </c>
      <c r="P5569">
        <v>550</v>
      </c>
      <c r="Q5569">
        <v>6.3</v>
      </c>
    </row>
    <row r="5570" spans="1:17" hidden="1" x14ac:dyDescent="0.3">
      <c r="A5570" t="s">
        <v>21673</v>
      </c>
      <c r="B5570" t="s">
        <v>21674</v>
      </c>
      <c r="C5570" s="1" t="str">
        <f t="shared" si="639"/>
        <v>21:0648</v>
      </c>
      <c r="D5570" s="1" t="str">
        <f t="shared" si="640"/>
        <v>21:0198</v>
      </c>
      <c r="E5570" t="s">
        <v>21675</v>
      </c>
      <c r="F5570" t="s">
        <v>21676</v>
      </c>
      <c r="H5570">
        <v>45.184088799999998</v>
      </c>
      <c r="I5570">
        <v>-66.342476399999995</v>
      </c>
      <c r="J5570" s="1" t="str">
        <f t="shared" si="641"/>
        <v>Fluid (stream)</v>
      </c>
      <c r="K5570" s="1" t="str">
        <f t="shared" si="642"/>
        <v>Untreated Water</v>
      </c>
      <c r="L5570">
        <v>40</v>
      </c>
      <c r="M5570" t="s">
        <v>11421</v>
      </c>
      <c r="N5570">
        <v>730</v>
      </c>
      <c r="O5570">
        <v>2.5000000000000001E-2</v>
      </c>
      <c r="P5570">
        <v>140</v>
      </c>
      <c r="Q5570">
        <v>6.1</v>
      </c>
    </row>
    <row r="5571" spans="1:17" hidden="1" x14ac:dyDescent="0.3">
      <c r="A5571" t="s">
        <v>21677</v>
      </c>
      <c r="B5571" t="s">
        <v>21678</v>
      </c>
      <c r="C5571" s="1" t="str">
        <f t="shared" si="639"/>
        <v>21:0648</v>
      </c>
      <c r="D5571" s="1" t="str">
        <f t="shared" si="640"/>
        <v>21:0198</v>
      </c>
      <c r="E5571" t="s">
        <v>21679</v>
      </c>
      <c r="F5571" t="s">
        <v>21680</v>
      </c>
      <c r="H5571">
        <v>45.1847481</v>
      </c>
      <c r="I5571">
        <v>-66.354207099999996</v>
      </c>
      <c r="J5571" s="1" t="str">
        <f t="shared" si="641"/>
        <v>Fluid (stream)</v>
      </c>
      <c r="K5571" s="1" t="str">
        <f t="shared" si="642"/>
        <v>Untreated Water</v>
      </c>
      <c r="L5571">
        <v>40</v>
      </c>
      <c r="M5571" t="s">
        <v>11426</v>
      </c>
      <c r="N5571">
        <v>731</v>
      </c>
      <c r="O5571">
        <v>2.5000000000000001E-2</v>
      </c>
      <c r="P5571">
        <v>90</v>
      </c>
      <c r="Q5571">
        <v>6.3</v>
      </c>
    </row>
    <row r="5572" spans="1:17" hidden="1" x14ac:dyDescent="0.3">
      <c r="A5572" t="s">
        <v>21681</v>
      </c>
      <c r="B5572" t="s">
        <v>21682</v>
      </c>
      <c r="C5572" s="1" t="str">
        <f t="shared" si="639"/>
        <v>21:0648</v>
      </c>
      <c r="D5572" s="1" t="str">
        <f t="shared" si="640"/>
        <v>21:0198</v>
      </c>
      <c r="E5572" t="s">
        <v>21683</v>
      </c>
      <c r="F5572" t="s">
        <v>21684</v>
      </c>
      <c r="H5572">
        <v>45.1495514</v>
      </c>
      <c r="I5572">
        <v>-66.446398000000002</v>
      </c>
      <c r="J5572" s="1" t="str">
        <f t="shared" si="641"/>
        <v>Fluid (stream)</v>
      </c>
      <c r="K5572" s="1" t="str">
        <f t="shared" si="642"/>
        <v>Untreated Water</v>
      </c>
      <c r="L5572">
        <v>40</v>
      </c>
      <c r="M5572" t="s">
        <v>11440</v>
      </c>
      <c r="N5572">
        <v>732</v>
      </c>
      <c r="O5572">
        <v>2.5000000000000001E-2</v>
      </c>
      <c r="P5572">
        <v>60</v>
      </c>
      <c r="Q5572">
        <v>6.8</v>
      </c>
    </row>
    <row r="5573" spans="1:17" hidden="1" x14ac:dyDescent="0.3">
      <c r="A5573" t="s">
        <v>21685</v>
      </c>
      <c r="B5573" t="s">
        <v>21686</v>
      </c>
      <c r="C5573" s="1" t="str">
        <f t="shared" si="639"/>
        <v>21:0648</v>
      </c>
      <c r="D5573" s="1" t="str">
        <f t="shared" si="640"/>
        <v>21:0198</v>
      </c>
      <c r="E5573" t="s">
        <v>21687</v>
      </c>
      <c r="F5573" t="s">
        <v>21688</v>
      </c>
      <c r="H5573">
        <v>45.369103799999998</v>
      </c>
      <c r="I5573">
        <v>-66.512448500000005</v>
      </c>
      <c r="J5573" s="1" t="str">
        <f t="shared" si="641"/>
        <v>Fluid (stream)</v>
      </c>
      <c r="K5573" s="1" t="str">
        <f t="shared" si="642"/>
        <v>Untreated Water</v>
      </c>
      <c r="L5573">
        <v>40</v>
      </c>
      <c r="M5573" t="s">
        <v>11445</v>
      </c>
      <c r="N5573">
        <v>733</v>
      </c>
      <c r="O5573">
        <v>1.05</v>
      </c>
      <c r="P5573">
        <v>440</v>
      </c>
      <c r="Q5573">
        <v>6.4</v>
      </c>
    </row>
    <row r="5574" spans="1:17" hidden="1" x14ac:dyDescent="0.3">
      <c r="A5574" t="s">
        <v>21689</v>
      </c>
      <c r="B5574" t="s">
        <v>21690</v>
      </c>
      <c r="C5574" s="1" t="str">
        <f t="shared" si="639"/>
        <v>21:0648</v>
      </c>
      <c r="D5574" s="1" t="str">
        <f t="shared" si="640"/>
        <v>21:0198</v>
      </c>
      <c r="E5574" t="s">
        <v>21691</v>
      </c>
      <c r="F5574" t="s">
        <v>21692</v>
      </c>
      <c r="H5574">
        <v>45.286369899999997</v>
      </c>
      <c r="I5574">
        <v>-66.538574400000002</v>
      </c>
      <c r="J5574" s="1" t="str">
        <f t="shared" si="641"/>
        <v>Fluid (stream)</v>
      </c>
      <c r="K5574" s="1" t="str">
        <f t="shared" si="642"/>
        <v>Untreated Water</v>
      </c>
      <c r="L5574">
        <v>40</v>
      </c>
      <c r="M5574" t="s">
        <v>11450</v>
      </c>
      <c r="N5574">
        <v>734</v>
      </c>
      <c r="O5574">
        <v>2.5000000000000001E-2</v>
      </c>
      <c r="P5574">
        <v>140</v>
      </c>
      <c r="Q5574">
        <v>5.5</v>
      </c>
    </row>
    <row r="5575" spans="1:17" hidden="1" x14ac:dyDescent="0.3">
      <c r="A5575" t="s">
        <v>21693</v>
      </c>
      <c r="B5575" t="s">
        <v>21694</v>
      </c>
      <c r="C5575" s="1" t="str">
        <f t="shared" si="639"/>
        <v>21:0648</v>
      </c>
      <c r="D5575" s="1" t="str">
        <f t="shared" si="640"/>
        <v>21:0198</v>
      </c>
      <c r="E5575" t="s">
        <v>21695</v>
      </c>
      <c r="F5575" t="s">
        <v>21696</v>
      </c>
      <c r="H5575">
        <v>45.143375800000001</v>
      </c>
      <c r="I5575">
        <v>-66.666825700000004</v>
      </c>
      <c r="J5575" s="1" t="str">
        <f t="shared" si="641"/>
        <v>Fluid (stream)</v>
      </c>
      <c r="K5575" s="1" t="str">
        <f t="shared" si="642"/>
        <v>Untreated Water</v>
      </c>
      <c r="L5575">
        <v>40</v>
      </c>
      <c r="M5575" t="s">
        <v>11460</v>
      </c>
      <c r="N5575">
        <v>735</v>
      </c>
      <c r="O5575">
        <v>1.61</v>
      </c>
      <c r="P5575">
        <v>90</v>
      </c>
      <c r="Q5575">
        <v>5.4</v>
      </c>
    </row>
    <row r="5576" spans="1:17" hidden="1" x14ac:dyDescent="0.3">
      <c r="A5576" t="s">
        <v>21697</v>
      </c>
      <c r="B5576" t="s">
        <v>21698</v>
      </c>
      <c r="C5576" s="1" t="str">
        <f t="shared" si="639"/>
        <v>21:0648</v>
      </c>
      <c r="D5576" s="1" t="str">
        <f t="shared" si="640"/>
        <v>21:0198</v>
      </c>
      <c r="E5576" t="s">
        <v>21699</v>
      </c>
      <c r="F5576" t="s">
        <v>21700</v>
      </c>
      <c r="H5576">
        <v>45.307878000000002</v>
      </c>
      <c r="I5576">
        <v>-66.487907000000007</v>
      </c>
      <c r="J5576" s="1" t="str">
        <f t="shared" si="641"/>
        <v>Fluid (stream)</v>
      </c>
      <c r="K5576" s="1" t="str">
        <f t="shared" si="642"/>
        <v>Untreated Water</v>
      </c>
      <c r="L5576">
        <v>40</v>
      </c>
      <c r="M5576" t="s">
        <v>11465</v>
      </c>
      <c r="N5576">
        <v>736</v>
      </c>
      <c r="O5576">
        <v>0.3</v>
      </c>
      <c r="P5576">
        <v>530</v>
      </c>
      <c r="Q5576">
        <v>5.8</v>
      </c>
    </row>
    <row r="5577" spans="1:17" hidden="1" x14ac:dyDescent="0.3">
      <c r="A5577" t="s">
        <v>21701</v>
      </c>
      <c r="B5577" t="s">
        <v>21702</v>
      </c>
      <c r="C5577" s="1" t="str">
        <f t="shared" si="639"/>
        <v>21:0648</v>
      </c>
      <c r="D5577" s="1" t="str">
        <f t="shared" si="640"/>
        <v>21:0198</v>
      </c>
      <c r="E5577" t="s">
        <v>21703</v>
      </c>
      <c r="F5577" t="s">
        <v>21704</v>
      </c>
      <c r="H5577">
        <v>45.308219600000001</v>
      </c>
      <c r="I5577">
        <v>-66.485429999999994</v>
      </c>
      <c r="J5577" s="1" t="str">
        <f t="shared" si="641"/>
        <v>Fluid (stream)</v>
      </c>
      <c r="K5577" s="1" t="str">
        <f t="shared" si="642"/>
        <v>Untreated Water</v>
      </c>
      <c r="L5577">
        <v>40</v>
      </c>
      <c r="M5577" t="s">
        <v>11470</v>
      </c>
      <c r="N5577">
        <v>737</v>
      </c>
      <c r="O5577">
        <v>0.7</v>
      </c>
      <c r="P5577">
        <v>430</v>
      </c>
      <c r="Q5577">
        <v>5.9</v>
      </c>
    </row>
    <row r="5578" spans="1:17" hidden="1" x14ac:dyDescent="0.3">
      <c r="A5578" t="s">
        <v>21705</v>
      </c>
      <c r="B5578" t="s">
        <v>21706</v>
      </c>
      <c r="C5578" s="1" t="str">
        <f t="shared" si="639"/>
        <v>21:0648</v>
      </c>
      <c r="D5578" s="1" t="str">
        <f t="shared" si="640"/>
        <v>21:0198</v>
      </c>
      <c r="E5578" t="s">
        <v>21707</v>
      </c>
      <c r="F5578" t="s">
        <v>21708</v>
      </c>
      <c r="H5578">
        <v>45.301117599999998</v>
      </c>
      <c r="I5578">
        <v>-66.442097700000005</v>
      </c>
      <c r="J5578" s="1" t="str">
        <f t="shared" si="641"/>
        <v>Fluid (stream)</v>
      </c>
      <c r="K5578" s="1" t="str">
        <f t="shared" si="642"/>
        <v>Untreated Water</v>
      </c>
      <c r="L5578">
        <v>40</v>
      </c>
      <c r="M5578" t="s">
        <v>11475</v>
      </c>
      <c r="N5578">
        <v>738</v>
      </c>
      <c r="O5578">
        <v>1.67</v>
      </c>
      <c r="P5578">
        <v>280</v>
      </c>
      <c r="Q5578">
        <v>5.8</v>
      </c>
    </row>
    <row r="5579" spans="1:17" hidden="1" x14ac:dyDescent="0.3">
      <c r="A5579" t="s">
        <v>21709</v>
      </c>
      <c r="B5579" t="s">
        <v>21710</v>
      </c>
      <c r="C5579" s="1" t="str">
        <f t="shared" si="639"/>
        <v>21:0648</v>
      </c>
      <c r="D5579" s="1" t="str">
        <f t="shared" si="640"/>
        <v>21:0198</v>
      </c>
      <c r="E5579" t="s">
        <v>21711</v>
      </c>
      <c r="F5579" t="s">
        <v>21712</v>
      </c>
      <c r="H5579">
        <v>45.314243300000001</v>
      </c>
      <c r="I5579">
        <v>-66.455846500000007</v>
      </c>
      <c r="J5579" s="1" t="str">
        <f t="shared" si="641"/>
        <v>Fluid (stream)</v>
      </c>
      <c r="K5579" s="1" t="str">
        <f t="shared" si="642"/>
        <v>Untreated Water</v>
      </c>
      <c r="L5579">
        <v>40</v>
      </c>
      <c r="M5579" t="s">
        <v>11480</v>
      </c>
      <c r="N5579">
        <v>739</v>
      </c>
      <c r="O5579">
        <v>2.5000000000000001E-2</v>
      </c>
      <c r="P5579">
        <v>390</v>
      </c>
      <c r="Q5579">
        <v>5.7</v>
      </c>
    </row>
    <row r="5580" spans="1:17" hidden="1" x14ac:dyDescent="0.3">
      <c r="A5580" t="s">
        <v>21713</v>
      </c>
      <c r="B5580" t="s">
        <v>21714</v>
      </c>
      <c r="C5580" s="1" t="str">
        <f t="shared" si="639"/>
        <v>21:0648</v>
      </c>
      <c r="D5580" s="1" t="str">
        <f t="shared" si="640"/>
        <v>21:0198</v>
      </c>
      <c r="E5580" t="s">
        <v>21715</v>
      </c>
      <c r="F5580" t="s">
        <v>21716</v>
      </c>
      <c r="H5580">
        <v>45.308290100000001</v>
      </c>
      <c r="I5580">
        <v>-66.456113000000002</v>
      </c>
      <c r="J5580" s="1" t="str">
        <f t="shared" si="641"/>
        <v>Fluid (stream)</v>
      </c>
      <c r="K5580" s="1" t="str">
        <f t="shared" si="642"/>
        <v>Untreated Water</v>
      </c>
      <c r="L5580">
        <v>40</v>
      </c>
      <c r="M5580" t="s">
        <v>12548</v>
      </c>
      <c r="N5580">
        <v>740</v>
      </c>
      <c r="O5580">
        <v>0.44</v>
      </c>
      <c r="P5580">
        <v>410</v>
      </c>
      <c r="Q5580">
        <v>5.7</v>
      </c>
    </row>
    <row r="5581" spans="1:17" hidden="1" x14ac:dyDescent="0.3">
      <c r="A5581" t="s">
        <v>21717</v>
      </c>
      <c r="B5581" t="s">
        <v>21718</v>
      </c>
      <c r="C5581" s="1" t="str">
        <f t="shared" si="639"/>
        <v>21:0648</v>
      </c>
      <c r="D5581" s="1" t="str">
        <f t="shared" si="640"/>
        <v>21:0198</v>
      </c>
      <c r="E5581" t="s">
        <v>21719</v>
      </c>
      <c r="F5581" t="s">
        <v>21720</v>
      </c>
      <c r="H5581">
        <v>45.3049289</v>
      </c>
      <c r="I5581">
        <v>-66.476225799999995</v>
      </c>
      <c r="J5581" s="1" t="str">
        <f t="shared" si="641"/>
        <v>Fluid (stream)</v>
      </c>
      <c r="K5581" s="1" t="str">
        <f t="shared" si="642"/>
        <v>Untreated Water</v>
      </c>
      <c r="L5581">
        <v>41</v>
      </c>
      <c r="M5581" t="s">
        <v>11392</v>
      </c>
      <c r="N5581">
        <v>741</v>
      </c>
      <c r="O5581">
        <v>0.28000000000000003</v>
      </c>
      <c r="P5581">
        <v>260</v>
      </c>
      <c r="Q5581">
        <v>5.7</v>
      </c>
    </row>
    <row r="5582" spans="1:17" hidden="1" x14ac:dyDescent="0.3">
      <c r="A5582" t="s">
        <v>21721</v>
      </c>
      <c r="B5582" t="s">
        <v>21722</v>
      </c>
      <c r="C5582" s="1" t="str">
        <f t="shared" si="639"/>
        <v>21:0648</v>
      </c>
      <c r="D5582" s="1" t="str">
        <f t="shared" si="640"/>
        <v>21:0198</v>
      </c>
      <c r="E5582" t="s">
        <v>21723</v>
      </c>
      <c r="F5582" t="s">
        <v>21724</v>
      </c>
      <c r="H5582">
        <v>45.264825199999997</v>
      </c>
      <c r="I5582">
        <v>-66.494562000000002</v>
      </c>
      <c r="J5582" s="1" t="str">
        <f t="shared" si="641"/>
        <v>Fluid (stream)</v>
      </c>
      <c r="K5582" s="1" t="str">
        <f t="shared" si="642"/>
        <v>Untreated Water</v>
      </c>
      <c r="L5582">
        <v>41</v>
      </c>
      <c r="M5582" t="s">
        <v>11431</v>
      </c>
      <c r="N5582">
        <v>742</v>
      </c>
      <c r="O5582">
        <v>0.53</v>
      </c>
      <c r="P5582">
        <v>260</v>
      </c>
      <c r="Q5582">
        <v>6</v>
      </c>
    </row>
    <row r="5583" spans="1:17" hidden="1" x14ac:dyDescent="0.3">
      <c r="A5583" t="s">
        <v>21725</v>
      </c>
      <c r="B5583" t="s">
        <v>21726</v>
      </c>
      <c r="C5583" s="1" t="str">
        <f t="shared" si="639"/>
        <v>21:0648</v>
      </c>
      <c r="D5583" s="1" t="str">
        <f t="shared" si="640"/>
        <v>21:0198</v>
      </c>
      <c r="E5583" t="s">
        <v>21723</v>
      </c>
      <c r="F5583" t="s">
        <v>21727</v>
      </c>
      <c r="H5583">
        <v>45.264825199999997</v>
      </c>
      <c r="I5583">
        <v>-66.494562000000002</v>
      </c>
      <c r="J5583" s="1" t="str">
        <f t="shared" si="641"/>
        <v>Fluid (stream)</v>
      </c>
      <c r="K5583" s="1" t="str">
        <f t="shared" si="642"/>
        <v>Untreated Water</v>
      </c>
      <c r="L5583">
        <v>41</v>
      </c>
      <c r="M5583" t="s">
        <v>11435</v>
      </c>
      <c r="N5583">
        <v>743</v>
      </c>
      <c r="O5583">
        <v>0.56000000000000005</v>
      </c>
      <c r="P5583">
        <v>270</v>
      </c>
      <c r="Q5583">
        <v>6.1</v>
      </c>
    </row>
    <row r="5584" spans="1:17" hidden="1" x14ac:dyDescent="0.3">
      <c r="A5584" t="s">
        <v>21728</v>
      </c>
      <c r="B5584" t="s">
        <v>21729</v>
      </c>
      <c r="C5584" s="1" t="str">
        <f t="shared" si="639"/>
        <v>21:0648</v>
      </c>
      <c r="D5584" s="1" t="str">
        <f t="shared" si="640"/>
        <v>21:0198</v>
      </c>
      <c r="E5584" t="s">
        <v>21730</v>
      </c>
      <c r="F5584" t="s">
        <v>21731</v>
      </c>
      <c r="H5584">
        <v>45.269638700000002</v>
      </c>
      <c r="I5584">
        <v>-66.469964000000004</v>
      </c>
      <c r="J5584" s="1" t="str">
        <f t="shared" si="641"/>
        <v>Fluid (stream)</v>
      </c>
      <c r="K5584" s="1" t="str">
        <f t="shared" si="642"/>
        <v>Untreated Water</v>
      </c>
      <c r="L5584">
        <v>41</v>
      </c>
      <c r="M5584" t="s">
        <v>11397</v>
      </c>
      <c r="N5584">
        <v>744</v>
      </c>
      <c r="O5584">
        <v>0.5</v>
      </c>
      <c r="P5584">
        <v>150</v>
      </c>
      <c r="Q5584">
        <v>5.0999999999999996</v>
      </c>
    </row>
    <row r="5585" spans="1:17" hidden="1" x14ac:dyDescent="0.3">
      <c r="A5585" t="s">
        <v>21732</v>
      </c>
      <c r="B5585" t="s">
        <v>21733</v>
      </c>
      <c r="C5585" s="1" t="str">
        <f t="shared" si="639"/>
        <v>21:0648</v>
      </c>
      <c r="D5585" s="1" t="str">
        <f t="shared" si="640"/>
        <v>21:0198</v>
      </c>
      <c r="E5585" t="s">
        <v>21734</v>
      </c>
      <c r="F5585" t="s">
        <v>21735</v>
      </c>
      <c r="H5585">
        <v>45.224277600000001</v>
      </c>
      <c r="I5585">
        <v>-66.338819999999998</v>
      </c>
      <c r="J5585" s="1" t="str">
        <f t="shared" si="641"/>
        <v>Fluid (stream)</v>
      </c>
      <c r="K5585" s="1" t="str">
        <f t="shared" si="642"/>
        <v>Untreated Water</v>
      </c>
      <c r="L5585">
        <v>41</v>
      </c>
      <c r="M5585" t="s">
        <v>11402</v>
      </c>
      <c r="N5585">
        <v>745</v>
      </c>
    </row>
    <row r="5586" spans="1:17" hidden="1" x14ac:dyDescent="0.3">
      <c r="A5586" t="s">
        <v>21736</v>
      </c>
      <c r="B5586" t="s">
        <v>21737</v>
      </c>
      <c r="C5586" s="1" t="str">
        <f t="shared" si="639"/>
        <v>21:0648</v>
      </c>
      <c r="D5586" s="1" t="str">
        <f t="shared" si="640"/>
        <v>21:0198</v>
      </c>
      <c r="E5586" t="s">
        <v>21738</v>
      </c>
      <c r="F5586" t="s">
        <v>21739</v>
      </c>
      <c r="H5586">
        <v>45.263290300000001</v>
      </c>
      <c r="I5586">
        <v>-66.467837200000005</v>
      </c>
      <c r="J5586" s="1" t="str">
        <f t="shared" si="641"/>
        <v>Fluid (stream)</v>
      </c>
      <c r="K5586" s="1" t="str">
        <f t="shared" si="642"/>
        <v>Untreated Water</v>
      </c>
      <c r="L5586">
        <v>41</v>
      </c>
      <c r="M5586" t="s">
        <v>11411</v>
      </c>
      <c r="N5586">
        <v>746</v>
      </c>
      <c r="O5586">
        <v>0.42</v>
      </c>
      <c r="P5586">
        <v>130</v>
      </c>
      <c r="Q5586">
        <v>5.3</v>
      </c>
    </row>
    <row r="5587" spans="1:17" hidden="1" x14ac:dyDescent="0.3">
      <c r="A5587" t="s">
        <v>21740</v>
      </c>
      <c r="B5587" t="s">
        <v>21741</v>
      </c>
      <c r="C5587" s="1" t="str">
        <f t="shared" si="639"/>
        <v>21:0648</v>
      </c>
      <c r="D5587" s="1" t="str">
        <f t="shared" si="640"/>
        <v>21:0198</v>
      </c>
      <c r="E5587" t="s">
        <v>21742</v>
      </c>
      <c r="F5587" t="s">
        <v>21743</v>
      </c>
      <c r="H5587">
        <v>45.252263999999997</v>
      </c>
      <c r="I5587">
        <v>-66.446459300000001</v>
      </c>
      <c r="J5587" s="1" t="str">
        <f t="shared" si="641"/>
        <v>Fluid (stream)</v>
      </c>
      <c r="K5587" s="1" t="str">
        <f t="shared" si="642"/>
        <v>Untreated Water</v>
      </c>
      <c r="L5587">
        <v>41</v>
      </c>
      <c r="M5587" t="s">
        <v>11416</v>
      </c>
      <c r="N5587">
        <v>747</v>
      </c>
      <c r="O5587">
        <v>0.47</v>
      </c>
      <c r="P5587">
        <v>230</v>
      </c>
      <c r="Q5587">
        <v>5.7</v>
      </c>
    </row>
    <row r="5588" spans="1:17" hidden="1" x14ac:dyDescent="0.3">
      <c r="A5588" t="s">
        <v>21744</v>
      </c>
      <c r="B5588" t="s">
        <v>21745</v>
      </c>
      <c r="C5588" s="1" t="str">
        <f t="shared" si="639"/>
        <v>21:0648</v>
      </c>
      <c r="D5588" s="1" t="str">
        <f t="shared" si="640"/>
        <v>21:0198</v>
      </c>
      <c r="E5588" t="s">
        <v>21746</v>
      </c>
      <c r="F5588" t="s">
        <v>21747</v>
      </c>
      <c r="H5588">
        <v>45.253745700000003</v>
      </c>
      <c r="I5588">
        <v>-66.445895800000002</v>
      </c>
      <c r="J5588" s="1" t="str">
        <f t="shared" si="641"/>
        <v>Fluid (stream)</v>
      </c>
      <c r="K5588" s="1" t="str">
        <f t="shared" si="642"/>
        <v>Untreated Water</v>
      </c>
      <c r="L5588">
        <v>41</v>
      </c>
      <c r="M5588" t="s">
        <v>11421</v>
      </c>
      <c r="N5588">
        <v>748</v>
      </c>
      <c r="O5588">
        <v>0.45</v>
      </c>
      <c r="P5588">
        <v>190</v>
      </c>
      <c r="Q5588">
        <v>5.6</v>
      </c>
    </row>
    <row r="5589" spans="1:17" hidden="1" x14ac:dyDescent="0.3">
      <c r="A5589" t="s">
        <v>21748</v>
      </c>
      <c r="B5589" t="s">
        <v>21749</v>
      </c>
      <c r="C5589" s="1" t="str">
        <f t="shared" si="639"/>
        <v>21:0648</v>
      </c>
      <c r="D5589" s="1" t="str">
        <f t="shared" si="640"/>
        <v>21:0198</v>
      </c>
      <c r="E5589" t="s">
        <v>21750</v>
      </c>
      <c r="F5589" t="s">
        <v>21751</v>
      </c>
      <c r="H5589">
        <v>45.2524734</v>
      </c>
      <c r="I5589">
        <v>-66.439733899999993</v>
      </c>
      <c r="J5589" s="1" t="str">
        <f t="shared" si="641"/>
        <v>Fluid (stream)</v>
      </c>
      <c r="K5589" s="1" t="str">
        <f t="shared" si="642"/>
        <v>Untreated Water</v>
      </c>
      <c r="L5589">
        <v>41</v>
      </c>
      <c r="M5589" t="s">
        <v>11426</v>
      </c>
      <c r="N5589">
        <v>749</v>
      </c>
      <c r="O5589">
        <v>0.21</v>
      </c>
      <c r="P5589">
        <v>140</v>
      </c>
      <c r="Q5589">
        <v>5.5</v>
      </c>
    </row>
    <row r="5590" spans="1:17" hidden="1" x14ac:dyDescent="0.3">
      <c r="A5590" t="s">
        <v>21752</v>
      </c>
      <c r="B5590" t="s">
        <v>21753</v>
      </c>
      <c r="C5590" s="1" t="str">
        <f t="shared" si="639"/>
        <v>21:0648</v>
      </c>
      <c r="D5590" s="1" t="str">
        <f t="shared" si="640"/>
        <v>21:0198</v>
      </c>
      <c r="E5590" t="s">
        <v>21754</v>
      </c>
      <c r="F5590" t="s">
        <v>21755</v>
      </c>
      <c r="H5590">
        <v>45.068485099999997</v>
      </c>
      <c r="I5590">
        <v>-66.706731199999993</v>
      </c>
      <c r="J5590" s="1" t="str">
        <f t="shared" si="641"/>
        <v>Fluid (stream)</v>
      </c>
      <c r="K5590" s="1" t="str">
        <f t="shared" si="642"/>
        <v>Untreated Water</v>
      </c>
      <c r="L5590">
        <v>41</v>
      </c>
      <c r="M5590" t="s">
        <v>11440</v>
      </c>
      <c r="N5590">
        <v>750</v>
      </c>
      <c r="O5590">
        <v>2.5000000000000001E-2</v>
      </c>
      <c r="P5590">
        <v>40</v>
      </c>
      <c r="Q5590">
        <v>5.5</v>
      </c>
    </row>
    <row r="5591" spans="1:17" hidden="1" x14ac:dyDescent="0.3">
      <c r="A5591" t="s">
        <v>21756</v>
      </c>
      <c r="B5591" t="s">
        <v>21757</v>
      </c>
      <c r="C5591" s="1" t="str">
        <f t="shared" si="639"/>
        <v>21:0648</v>
      </c>
      <c r="D5591" s="1" t="str">
        <f t="shared" si="640"/>
        <v>21:0198</v>
      </c>
      <c r="E5591" t="s">
        <v>21758</v>
      </c>
      <c r="F5591" t="s">
        <v>21759</v>
      </c>
      <c r="H5591">
        <v>45.077188900000003</v>
      </c>
      <c r="I5591">
        <v>-66.6741885</v>
      </c>
      <c r="J5591" s="1" t="str">
        <f t="shared" si="641"/>
        <v>Fluid (stream)</v>
      </c>
      <c r="K5591" s="1" t="str">
        <f t="shared" si="642"/>
        <v>Untreated Water</v>
      </c>
      <c r="L5591">
        <v>41</v>
      </c>
      <c r="M5591" t="s">
        <v>11445</v>
      </c>
      <c r="N5591">
        <v>751</v>
      </c>
      <c r="O5591">
        <v>2.5000000000000001E-2</v>
      </c>
      <c r="P5591">
        <v>50</v>
      </c>
      <c r="Q5591">
        <v>7</v>
      </c>
    </row>
    <row r="5592" spans="1:17" hidden="1" x14ac:dyDescent="0.3">
      <c r="A5592" t="s">
        <v>21760</v>
      </c>
      <c r="B5592" t="s">
        <v>21761</v>
      </c>
      <c r="C5592" s="1" t="str">
        <f t="shared" si="639"/>
        <v>21:0648</v>
      </c>
      <c r="D5592" s="1" t="str">
        <f t="shared" si="640"/>
        <v>21:0198</v>
      </c>
      <c r="E5592" t="s">
        <v>21762</v>
      </c>
      <c r="F5592" t="s">
        <v>21763</v>
      </c>
      <c r="H5592">
        <v>45.126778299999998</v>
      </c>
      <c r="I5592">
        <v>-66.611655099999993</v>
      </c>
      <c r="J5592" s="1" t="str">
        <f t="shared" si="641"/>
        <v>Fluid (stream)</v>
      </c>
      <c r="K5592" s="1" t="str">
        <f t="shared" si="642"/>
        <v>Untreated Water</v>
      </c>
      <c r="L5592">
        <v>41</v>
      </c>
      <c r="M5592" t="s">
        <v>11450</v>
      </c>
      <c r="N5592">
        <v>752</v>
      </c>
      <c r="O5592">
        <v>2.5000000000000001E-2</v>
      </c>
      <c r="P5592">
        <v>90</v>
      </c>
      <c r="Q5592">
        <v>6.3</v>
      </c>
    </row>
    <row r="5593" spans="1:17" hidden="1" x14ac:dyDescent="0.3">
      <c r="A5593" t="s">
        <v>21764</v>
      </c>
      <c r="B5593" t="s">
        <v>21765</v>
      </c>
      <c r="C5593" s="1" t="str">
        <f t="shared" si="639"/>
        <v>21:0648</v>
      </c>
      <c r="D5593" s="1" t="str">
        <f>HYPERLINK("http://geochem.nrcan.gc.ca/cdogs/content/svy/svy_e.htm", "")</f>
        <v/>
      </c>
      <c r="G5593" s="1" t="str">
        <f>HYPERLINK("http://geochem.nrcan.gc.ca/cdogs/content/cr_/cr_00082_e.htm", "82")</f>
        <v>82</v>
      </c>
      <c r="J5593" t="s">
        <v>11453</v>
      </c>
      <c r="K5593" t="s">
        <v>11454</v>
      </c>
      <c r="L5593">
        <v>41</v>
      </c>
      <c r="M5593" t="s">
        <v>11455</v>
      </c>
      <c r="N5593">
        <v>753</v>
      </c>
      <c r="O5593">
        <v>1.2</v>
      </c>
      <c r="P5593">
        <v>340</v>
      </c>
      <c r="Q5593">
        <v>7.5</v>
      </c>
    </row>
    <row r="5594" spans="1:17" hidden="1" x14ac:dyDescent="0.3">
      <c r="A5594" t="s">
        <v>21766</v>
      </c>
      <c r="B5594" t="s">
        <v>21767</v>
      </c>
      <c r="C5594" s="1" t="str">
        <f t="shared" si="639"/>
        <v>21:0648</v>
      </c>
      <c r="D5594" s="1" t="str">
        <f t="shared" ref="D5594:D5602" si="643">HYPERLINK("http://geochem.nrcan.gc.ca/cdogs/content/svy/svy210198_e.htm", "21:0198")</f>
        <v>21:0198</v>
      </c>
      <c r="E5594" t="s">
        <v>21768</v>
      </c>
      <c r="F5594" t="s">
        <v>21769</v>
      </c>
      <c r="H5594">
        <v>45.131348299999999</v>
      </c>
      <c r="I5594">
        <v>-66.629649400000005</v>
      </c>
      <c r="J5594" s="1" t="str">
        <f t="shared" ref="J5594:J5602" si="644">HYPERLINK("http://geochem.nrcan.gc.ca/cdogs/content/kwd/kwd020018_e.htm", "Fluid (stream)")</f>
        <v>Fluid (stream)</v>
      </c>
      <c r="K5594" s="1" t="str">
        <f t="shared" ref="K5594:K5602" si="645">HYPERLINK("http://geochem.nrcan.gc.ca/cdogs/content/kwd/kwd080007_e.htm", "Untreated Water")</f>
        <v>Untreated Water</v>
      </c>
      <c r="L5594">
        <v>41</v>
      </c>
      <c r="M5594" t="s">
        <v>11460</v>
      </c>
      <c r="N5594">
        <v>754</v>
      </c>
      <c r="O5594">
        <v>0.64</v>
      </c>
      <c r="P5594">
        <v>100</v>
      </c>
      <c r="Q5594">
        <v>7.2</v>
      </c>
    </row>
    <row r="5595" spans="1:17" hidden="1" x14ac:dyDescent="0.3">
      <c r="A5595" t="s">
        <v>21770</v>
      </c>
      <c r="B5595" t="s">
        <v>21771</v>
      </c>
      <c r="C5595" s="1" t="str">
        <f t="shared" si="639"/>
        <v>21:0648</v>
      </c>
      <c r="D5595" s="1" t="str">
        <f t="shared" si="643"/>
        <v>21:0198</v>
      </c>
      <c r="E5595" t="s">
        <v>21772</v>
      </c>
      <c r="F5595" t="s">
        <v>21773</v>
      </c>
      <c r="H5595">
        <v>45.250814900000002</v>
      </c>
      <c r="I5595">
        <v>-66.474381300000005</v>
      </c>
      <c r="J5595" s="1" t="str">
        <f t="shared" si="644"/>
        <v>Fluid (stream)</v>
      </c>
      <c r="K5595" s="1" t="str">
        <f t="shared" si="645"/>
        <v>Untreated Water</v>
      </c>
      <c r="L5595">
        <v>41</v>
      </c>
      <c r="M5595" t="s">
        <v>11465</v>
      </c>
      <c r="N5595">
        <v>755</v>
      </c>
      <c r="O5595">
        <v>0.18</v>
      </c>
      <c r="P5595">
        <v>140</v>
      </c>
      <c r="Q5595">
        <v>5.9</v>
      </c>
    </row>
    <row r="5596" spans="1:17" hidden="1" x14ac:dyDescent="0.3">
      <c r="A5596" t="s">
        <v>21774</v>
      </c>
      <c r="B5596" t="s">
        <v>21775</v>
      </c>
      <c r="C5596" s="1" t="str">
        <f t="shared" si="639"/>
        <v>21:0648</v>
      </c>
      <c r="D5596" s="1" t="str">
        <f t="shared" si="643"/>
        <v>21:0198</v>
      </c>
      <c r="E5596" t="s">
        <v>21776</v>
      </c>
      <c r="F5596" t="s">
        <v>21777</v>
      </c>
      <c r="H5596">
        <v>45.284343499999999</v>
      </c>
      <c r="I5596">
        <v>-66.423508999999996</v>
      </c>
      <c r="J5596" s="1" t="str">
        <f t="shared" si="644"/>
        <v>Fluid (stream)</v>
      </c>
      <c r="K5596" s="1" t="str">
        <f t="shared" si="645"/>
        <v>Untreated Water</v>
      </c>
      <c r="L5596">
        <v>41</v>
      </c>
      <c r="M5596" t="s">
        <v>11470</v>
      </c>
      <c r="N5596">
        <v>756</v>
      </c>
      <c r="O5596">
        <v>0.64</v>
      </c>
      <c r="P5596">
        <v>150</v>
      </c>
      <c r="Q5596">
        <v>5.4</v>
      </c>
    </row>
    <row r="5597" spans="1:17" hidden="1" x14ac:dyDescent="0.3">
      <c r="A5597" t="s">
        <v>21778</v>
      </c>
      <c r="B5597" t="s">
        <v>21779</v>
      </c>
      <c r="C5597" s="1" t="str">
        <f t="shared" si="639"/>
        <v>21:0648</v>
      </c>
      <c r="D5597" s="1" t="str">
        <f t="shared" si="643"/>
        <v>21:0198</v>
      </c>
      <c r="E5597" t="s">
        <v>21780</v>
      </c>
      <c r="F5597" t="s">
        <v>21781</v>
      </c>
      <c r="H5597">
        <v>45.278878200000001</v>
      </c>
      <c r="I5597">
        <v>-66.421461500000007</v>
      </c>
      <c r="J5597" s="1" t="str">
        <f t="shared" si="644"/>
        <v>Fluid (stream)</v>
      </c>
      <c r="K5597" s="1" t="str">
        <f t="shared" si="645"/>
        <v>Untreated Water</v>
      </c>
      <c r="L5597">
        <v>41</v>
      </c>
      <c r="M5597" t="s">
        <v>11475</v>
      </c>
      <c r="N5597">
        <v>757</v>
      </c>
      <c r="O5597">
        <v>0.2</v>
      </c>
      <c r="P5597">
        <v>140</v>
      </c>
      <c r="Q5597">
        <v>5.7</v>
      </c>
    </row>
    <row r="5598" spans="1:17" hidden="1" x14ac:dyDescent="0.3">
      <c r="A5598" t="s">
        <v>21782</v>
      </c>
      <c r="B5598" t="s">
        <v>21783</v>
      </c>
      <c r="C5598" s="1" t="str">
        <f t="shared" si="639"/>
        <v>21:0648</v>
      </c>
      <c r="D5598" s="1" t="str">
        <f t="shared" si="643"/>
        <v>21:0198</v>
      </c>
      <c r="E5598" t="s">
        <v>21784</v>
      </c>
      <c r="F5598" t="s">
        <v>21785</v>
      </c>
      <c r="H5598">
        <v>45.2735451</v>
      </c>
      <c r="I5598">
        <v>-66.416501800000006</v>
      </c>
      <c r="J5598" s="1" t="str">
        <f t="shared" si="644"/>
        <v>Fluid (stream)</v>
      </c>
      <c r="K5598" s="1" t="str">
        <f t="shared" si="645"/>
        <v>Untreated Water</v>
      </c>
      <c r="L5598">
        <v>41</v>
      </c>
      <c r="M5598" t="s">
        <v>11480</v>
      </c>
      <c r="N5598">
        <v>758</v>
      </c>
      <c r="O5598">
        <v>0.32</v>
      </c>
      <c r="P5598">
        <v>50</v>
      </c>
      <c r="Q5598">
        <v>5.8</v>
      </c>
    </row>
    <row r="5599" spans="1:17" hidden="1" x14ac:dyDescent="0.3">
      <c r="A5599" t="s">
        <v>21786</v>
      </c>
      <c r="B5599" t="s">
        <v>21787</v>
      </c>
      <c r="C5599" s="1" t="str">
        <f t="shared" si="639"/>
        <v>21:0648</v>
      </c>
      <c r="D5599" s="1" t="str">
        <f t="shared" si="643"/>
        <v>21:0198</v>
      </c>
      <c r="E5599" t="s">
        <v>21788</v>
      </c>
      <c r="F5599" t="s">
        <v>21789</v>
      </c>
      <c r="H5599">
        <v>45.261392999999998</v>
      </c>
      <c r="I5599">
        <v>-66.418901399999996</v>
      </c>
      <c r="J5599" s="1" t="str">
        <f t="shared" si="644"/>
        <v>Fluid (stream)</v>
      </c>
      <c r="K5599" s="1" t="str">
        <f t="shared" si="645"/>
        <v>Untreated Water</v>
      </c>
      <c r="L5599">
        <v>41</v>
      </c>
      <c r="M5599" t="s">
        <v>12548</v>
      </c>
      <c r="N5599">
        <v>759</v>
      </c>
      <c r="O5599">
        <v>0.27</v>
      </c>
      <c r="P5599">
        <v>100</v>
      </c>
      <c r="Q5599">
        <v>5.5</v>
      </c>
    </row>
    <row r="5600" spans="1:17" hidden="1" x14ac:dyDescent="0.3">
      <c r="A5600" t="s">
        <v>21790</v>
      </c>
      <c r="B5600" t="s">
        <v>21791</v>
      </c>
      <c r="C5600" s="1" t="str">
        <f t="shared" si="639"/>
        <v>21:0648</v>
      </c>
      <c r="D5600" s="1" t="str">
        <f t="shared" si="643"/>
        <v>21:0198</v>
      </c>
      <c r="E5600" t="s">
        <v>21792</v>
      </c>
      <c r="F5600" t="s">
        <v>21793</v>
      </c>
      <c r="H5600">
        <v>45.250491099999998</v>
      </c>
      <c r="I5600">
        <v>-66.409723299999996</v>
      </c>
      <c r="J5600" s="1" t="str">
        <f t="shared" si="644"/>
        <v>Fluid (stream)</v>
      </c>
      <c r="K5600" s="1" t="str">
        <f t="shared" si="645"/>
        <v>Untreated Water</v>
      </c>
      <c r="L5600">
        <v>42</v>
      </c>
      <c r="M5600" t="s">
        <v>11392</v>
      </c>
      <c r="N5600">
        <v>760</v>
      </c>
      <c r="O5600">
        <v>2.5000000000000001E-2</v>
      </c>
      <c r="P5600">
        <v>200</v>
      </c>
      <c r="Q5600">
        <v>6.5</v>
      </c>
    </row>
    <row r="5601" spans="1:17" hidden="1" x14ac:dyDescent="0.3">
      <c r="A5601" t="s">
        <v>21794</v>
      </c>
      <c r="B5601" t="s">
        <v>21795</v>
      </c>
      <c r="C5601" s="1" t="str">
        <f t="shared" si="639"/>
        <v>21:0648</v>
      </c>
      <c r="D5601" s="1" t="str">
        <f t="shared" si="643"/>
        <v>21:0198</v>
      </c>
      <c r="E5601" t="s">
        <v>21796</v>
      </c>
      <c r="F5601" t="s">
        <v>21797</v>
      </c>
      <c r="H5601">
        <v>45.250880199999997</v>
      </c>
      <c r="I5601">
        <v>-66.405844299999998</v>
      </c>
      <c r="J5601" s="1" t="str">
        <f t="shared" si="644"/>
        <v>Fluid (stream)</v>
      </c>
      <c r="K5601" s="1" t="str">
        <f t="shared" si="645"/>
        <v>Untreated Water</v>
      </c>
      <c r="L5601">
        <v>42</v>
      </c>
      <c r="M5601" t="s">
        <v>11397</v>
      </c>
      <c r="N5601">
        <v>761</v>
      </c>
      <c r="O5601">
        <v>0.36</v>
      </c>
      <c r="P5601">
        <v>80</v>
      </c>
      <c r="Q5601">
        <v>5.5</v>
      </c>
    </row>
    <row r="5602" spans="1:17" hidden="1" x14ac:dyDescent="0.3">
      <c r="A5602" t="s">
        <v>21798</v>
      </c>
      <c r="B5602" t="s">
        <v>21799</v>
      </c>
      <c r="C5602" s="1" t="str">
        <f t="shared" si="639"/>
        <v>21:0648</v>
      </c>
      <c r="D5602" s="1" t="str">
        <f t="shared" si="643"/>
        <v>21:0198</v>
      </c>
      <c r="E5602" t="s">
        <v>21800</v>
      </c>
      <c r="F5602" t="s">
        <v>21801</v>
      </c>
      <c r="H5602">
        <v>45.241822300000003</v>
      </c>
      <c r="I5602">
        <v>-66.340765399999995</v>
      </c>
      <c r="J5602" s="1" t="str">
        <f t="shared" si="644"/>
        <v>Fluid (stream)</v>
      </c>
      <c r="K5602" s="1" t="str">
        <f t="shared" si="645"/>
        <v>Untreated Water</v>
      </c>
      <c r="L5602">
        <v>42</v>
      </c>
      <c r="M5602" t="s">
        <v>11402</v>
      </c>
      <c r="N5602">
        <v>762</v>
      </c>
      <c r="O5602">
        <v>2.5000000000000001E-2</v>
      </c>
      <c r="P5602">
        <v>60</v>
      </c>
      <c r="Q5602">
        <v>6</v>
      </c>
    </row>
    <row r="5603" spans="1:17" hidden="1" x14ac:dyDescent="0.3">
      <c r="A5603" t="s">
        <v>21802</v>
      </c>
      <c r="B5603" t="s">
        <v>21803</v>
      </c>
      <c r="C5603" s="1" t="str">
        <f t="shared" si="639"/>
        <v>21:0648</v>
      </c>
      <c r="D5603" s="1" t="str">
        <f>HYPERLINK("http://geochem.nrcan.gc.ca/cdogs/content/svy/svy_e.htm", "")</f>
        <v/>
      </c>
      <c r="G5603" s="1" t="str">
        <f>HYPERLINK("http://geochem.nrcan.gc.ca/cdogs/content/cr_/cr_00080_e.htm", "80")</f>
        <v>80</v>
      </c>
      <c r="J5603" t="s">
        <v>11453</v>
      </c>
      <c r="K5603" t="s">
        <v>11454</v>
      </c>
      <c r="L5603">
        <v>42</v>
      </c>
      <c r="M5603" t="s">
        <v>11455</v>
      </c>
      <c r="N5603">
        <v>763</v>
      </c>
      <c r="O5603">
        <v>0.19</v>
      </c>
      <c r="P5603">
        <v>120</v>
      </c>
      <c r="Q5603">
        <v>7</v>
      </c>
    </row>
    <row r="5604" spans="1:17" hidden="1" x14ac:dyDescent="0.3">
      <c r="A5604" t="s">
        <v>21804</v>
      </c>
      <c r="B5604" t="s">
        <v>21805</v>
      </c>
      <c r="C5604" s="1" t="str">
        <f t="shared" si="639"/>
        <v>21:0648</v>
      </c>
      <c r="D5604" s="1" t="str">
        <f t="shared" ref="D5604:D5630" si="646">HYPERLINK("http://geochem.nrcan.gc.ca/cdogs/content/svy/svy210198_e.htm", "21:0198")</f>
        <v>21:0198</v>
      </c>
      <c r="E5604" t="s">
        <v>21806</v>
      </c>
      <c r="F5604" t="s">
        <v>21807</v>
      </c>
      <c r="H5604">
        <v>45.265742600000003</v>
      </c>
      <c r="I5604">
        <v>-66.394791100000006</v>
      </c>
      <c r="J5604" s="1" t="str">
        <f t="shared" ref="J5604:J5630" si="647">HYPERLINK("http://geochem.nrcan.gc.ca/cdogs/content/kwd/kwd020018_e.htm", "Fluid (stream)")</f>
        <v>Fluid (stream)</v>
      </c>
      <c r="K5604" s="1" t="str">
        <f t="shared" ref="K5604:K5630" si="648">HYPERLINK("http://geochem.nrcan.gc.ca/cdogs/content/kwd/kwd080007_e.htm", "Untreated Water")</f>
        <v>Untreated Water</v>
      </c>
      <c r="L5604">
        <v>42</v>
      </c>
      <c r="M5604" t="s">
        <v>11431</v>
      </c>
      <c r="N5604">
        <v>764</v>
      </c>
      <c r="O5604">
        <v>0.08</v>
      </c>
      <c r="P5604">
        <v>140</v>
      </c>
      <c r="Q5604">
        <v>6.5</v>
      </c>
    </row>
    <row r="5605" spans="1:17" hidden="1" x14ac:dyDescent="0.3">
      <c r="A5605" t="s">
        <v>21808</v>
      </c>
      <c r="B5605" t="s">
        <v>21809</v>
      </c>
      <c r="C5605" s="1" t="str">
        <f t="shared" si="639"/>
        <v>21:0648</v>
      </c>
      <c r="D5605" s="1" t="str">
        <f t="shared" si="646"/>
        <v>21:0198</v>
      </c>
      <c r="E5605" t="s">
        <v>21806</v>
      </c>
      <c r="F5605" t="s">
        <v>21810</v>
      </c>
      <c r="H5605">
        <v>45.265742600000003</v>
      </c>
      <c r="I5605">
        <v>-66.394791100000006</v>
      </c>
      <c r="J5605" s="1" t="str">
        <f t="shared" si="647"/>
        <v>Fluid (stream)</v>
      </c>
      <c r="K5605" s="1" t="str">
        <f t="shared" si="648"/>
        <v>Untreated Water</v>
      </c>
      <c r="L5605">
        <v>42</v>
      </c>
      <c r="M5605" t="s">
        <v>11435</v>
      </c>
      <c r="N5605">
        <v>765</v>
      </c>
      <c r="O5605">
        <v>2.5000000000000001E-2</v>
      </c>
      <c r="P5605">
        <v>140</v>
      </c>
      <c r="Q5605">
        <v>6.4</v>
      </c>
    </row>
    <row r="5606" spans="1:17" hidden="1" x14ac:dyDescent="0.3">
      <c r="A5606" t="s">
        <v>21811</v>
      </c>
      <c r="B5606" t="s">
        <v>21812</v>
      </c>
      <c r="C5606" s="1" t="str">
        <f t="shared" si="639"/>
        <v>21:0648</v>
      </c>
      <c r="D5606" s="1" t="str">
        <f t="shared" si="646"/>
        <v>21:0198</v>
      </c>
      <c r="E5606" t="s">
        <v>21813</v>
      </c>
      <c r="F5606" t="s">
        <v>21814</v>
      </c>
      <c r="H5606">
        <v>45.267375800000003</v>
      </c>
      <c r="I5606">
        <v>-66.349183100000005</v>
      </c>
      <c r="J5606" s="1" t="str">
        <f t="shared" si="647"/>
        <v>Fluid (stream)</v>
      </c>
      <c r="K5606" s="1" t="str">
        <f t="shared" si="648"/>
        <v>Untreated Water</v>
      </c>
      <c r="L5606">
        <v>42</v>
      </c>
      <c r="M5606" t="s">
        <v>11411</v>
      </c>
      <c r="N5606">
        <v>766</v>
      </c>
      <c r="O5606">
        <v>2.5000000000000001E-2</v>
      </c>
      <c r="P5606">
        <v>50</v>
      </c>
      <c r="Q5606">
        <v>6.2</v>
      </c>
    </row>
    <row r="5607" spans="1:17" hidden="1" x14ac:dyDescent="0.3">
      <c r="A5607" t="s">
        <v>21815</v>
      </c>
      <c r="B5607" t="s">
        <v>21816</v>
      </c>
      <c r="C5607" s="1" t="str">
        <f t="shared" si="639"/>
        <v>21:0648</v>
      </c>
      <c r="D5607" s="1" t="str">
        <f t="shared" si="646"/>
        <v>21:0198</v>
      </c>
      <c r="E5607" t="s">
        <v>21817</v>
      </c>
      <c r="F5607" t="s">
        <v>21818</v>
      </c>
      <c r="H5607">
        <v>45.273924700000002</v>
      </c>
      <c r="I5607">
        <v>-66.364558900000006</v>
      </c>
      <c r="J5607" s="1" t="str">
        <f t="shared" si="647"/>
        <v>Fluid (stream)</v>
      </c>
      <c r="K5607" s="1" t="str">
        <f t="shared" si="648"/>
        <v>Untreated Water</v>
      </c>
      <c r="L5607">
        <v>42</v>
      </c>
      <c r="M5607" t="s">
        <v>11416</v>
      </c>
      <c r="N5607">
        <v>767</v>
      </c>
      <c r="O5607">
        <v>2.5000000000000001E-2</v>
      </c>
      <c r="P5607">
        <v>40</v>
      </c>
      <c r="Q5607">
        <v>5</v>
      </c>
    </row>
    <row r="5608" spans="1:17" hidden="1" x14ac:dyDescent="0.3">
      <c r="A5608" t="s">
        <v>21819</v>
      </c>
      <c r="B5608" t="s">
        <v>21820</v>
      </c>
      <c r="C5608" s="1" t="str">
        <f t="shared" si="639"/>
        <v>21:0648</v>
      </c>
      <c r="D5608" s="1" t="str">
        <f t="shared" si="646"/>
        <v>21:0198</v>
      </c>
      <c r="E5608" t="s">
        <v>21821</v>
      </c>
      <c r="F5608" t="s">
        <v>21822</v>
      </c>
      <c r="H5608">
        <v>45.331213300000002</v>
      </c>
      <c r="I5608">
        <v>-66.440627800000001</v>
      </c>
      <c r="J5608" s="1" t="str">
        <f t="shared" si="647"/>
        <v>Fluid (stream)</v>
      </c>
      <c r="K5608" s="1" t="str">
        <f t="shared" si="648"/>
        <v>Untreated Water</v>
      </c>
      <c r="L5608">
        <v>42</v>
      </c>
      <c r="M5608" t="s">
        <v>11421</v>
      </c>
      <c r="N5608">
        <v>768</v>
      </c>
      <c r="O5608">
        <v>0.1</v>
      </c>
      <c r="P5608">
        <v>390</v>
      </c>
      <c r="Q5608">
        <v>5.8</v>
      </c>
    </row>
    <row r="5609" spans="1:17" hidden="1" x14ac:dyDescent="0.3">
      <c r="A5609" t="s">
        <v>21823</v>
      </c>
      <c r="B5609" t="s">
        <v>21824</v>
      </c>
      <c r="C5609" s="1" t="str">
        <f t="shared" ref="C5609:C5672" si="649">HYPERLINK("http://geochem.nrcan.gc.ca/cdogs/content/bdl/bdl210648_e.htm", "21:0648")</f>
        <v>21:0648</v>
      </c>
      <c r="D5609" s="1" t="str">
        <f t="shared" si="646"/>
        <v>21:0198</v>
      </c>
      <c r="E5609" t="s">
        <v>21825</v>
      </c>
      <c r="F5609" t="s">
        <v>21826</v>
      </c>
      <c r="H5609">
        <v>45.332410299999999</v>
      </c>
      <c r="I5609">
        <v>-66.434205700000007</v>
      </c>
      <c r="J5609" s="1" t="str">
        <f t="shared" si="647"/>
        <v>Fluid (stream)</v>
      </c>
      <c r="K5609" s="1" t="str">
        <f t="shared" si="648"/>
        <v>Untreated Water</v>
      </c>
      <c r="L5609">
        <v>42</v>
      </c>
      <c r="M5609" t="s">
        <v>11426</v>
      </c>
      <c r="N5609">
        <v>769</v>
      </c>
      <c r="O5609">
        <v>0.25</v>
      </c>
      <c r="P5609">
        <v>420</v>
      </c>
      <c r="Q5609">
        <v>6.1</v>
      </c>
    </row>
    <row r="5610" spans="1:17" hidden="1" x14ac:dyDescent="0.3">
      <c r="A5610" t="s">
        <v>21827</v>
      </c>
      <c r="B5610" t="s">
        <v>21828</v>
      </c>
      <c r="C5610" s="1" t="str">
        <f t="shared" si="649"/>
        <v>21:0648</v>
      </c>
      <c r="D5610" s="1" t="str">
        <f t="shared" si="646"/>
        <v>21:0198</v>
      </c>
      <c r="E5610" t="s">
        <v>21829</v>
      </c>
      <c r="F5610" t="s">
        <v>21830</v>
      </c>
      <c r="H5610">
        <v>45.319941100000001</v>
      </c>
      <c r="I5610">
        <v>-66.400294099999996</v>
      </c>
      <c r="J5610" s="1" t="str">
        <f t="shared" si="647"/>
        <v>Fluid (stream)</v>
      </c>
      <c r="K5610" s="1" t="str">
        <f t="shared" si="648"/>
        <v>Untreated Water</v>
      </c>
      <c r="L5610">
        <v>42</v>
      </c>
      <c r="M5610" t="s">
        <v>11440</v>
      </c>
      <c r="N5610">
        <v>770</v>
      </c>
      <c r="O5610">
        <v>0.71</v>
      </c>
      <c r="P5610">
        <v>290</v>
      </c>
      <c r="Q5610">
        <v>5.8</v>
      </c>
    </row>
    <row r="5611" spans="1:17" hidden="1" x14ac:dyDescent="0.3">
      <c r="A5611" t="s">
        <v>21831</v>
      </c>
      <c r="B5611" t="s">
        <v>21832</v>
      </c>
      <c r="C5611" s="1" t="str">
        <f t="shared" si="649"/>
        <v>21:0648</v>
      </c>
      <c r="D5611" s="1" t="str">
        <f t="shared" si="646"/>
        <v>21:0198</v>
      </c>
      <c r="E5611" t="s">
        <v>21833</v>
      </c>
      <c r="F5611" t="s">
        <v>21834</v>
      </c>
      <c r="H5611">
        <v>45.283923199999997</v>
      </c>
      <c r="I5611">
        <v>-66.685824699999998</v>
      </c>
      <c r="J5611" s="1" t="str">
        <f t="shared" si="647"/>
        <v>Fluid (stream)</v>
      </c>
      <c r="K5611" s="1" t="str">
        <f t="shared" si="648"/>
        <v>Untreated Water</v>
      </c>
      <c r="L5611">
        <v>42</v>
      </c>
      <c r="M5611" t="s">
        <v>11445</v>
      </c>
      <c r="N5611">
        <v>771</v>
      </c>
    </row>
    <row r="5612" spans="1:17" hidden="1" x14ac:dyDescent="0.3">
      <c r="A5612" t="s">
        <v>21835</v>
      </c>
      <c r="B5612" t="s">
        <v>21836</v>
      </c>
      <c r="C5612" s="1" t="str">
        <f t="shared" si="649"/>
        <v>21:0648</v>
      </c>
      <c r="D5612" s="1" t="str">
        <f t="shared" si="646"/>
        <v>21:0198</v>
      </c>
      <c r="E5612" t="s">
        <v>21837</v>
      </c>
      <c r="F5612" t="s">
        <v>21838</v>
      </c>
      <c r="H5612">
        <v>45.319573400000003</v>
      </c>
      <c r="I5612">
        <v>-66.586001499999995</v>
      </c>
      <c r="J5612" s="1" t="str">
        <f t="shared" si="647"/>
        <v>Fluid (stream)</v>
      </c>
      <c r="K5612" s="1" t="str">
        <f t="shared" si="648"/>
        <v>Untreated Water</v>
      </c>
      <c r="L5612">
        <v>42</v>
      </c>
      <c r="M5612" t="s">
        <v>11450</v>
      </c>
      <c r="N5612">
        <v>772</v>
      </c>
    </row>
    <row r="5613" spans="1:17" hidden="1" x14ac:dyDescent="0.3">
      <c r="A5613" t="s">
        <v>21839</v>
      </c>
      <c r="B5613" t="s">
        <v>21840</v>
      </c>
      <c r="C5613" s="1" t="str">
        <f t="shared" si="649"/>
        <v>21:0648</v>
      </c>
      <c r="D5613" s="1" t="str">
        <f t="shared" si="646"/>
        <v>21:0198</v>
      </c>
      <c r="E5613" t="s">
        <v>21841</v>
      </c>
      <c r="F5613" t="s">
        <v>21842</v>
      </c>
      <c r="H5613">
        <v>45.260835299999997</v>
      </c>
      <c r="I5613">
        <v>-66.435292099999998</v>
      </c>
      <c r="J5613" s="1" t="str">
        <f t="shared" si="647"/>
        <v>Fluid (stream)</v>
      </c>
      <c r="K5613" s="1" t="str">
        <f t="shared" si="648"/>
        <v>Untreated Water</v>
      </c>
      <c r="L5613">
        <v>42</v>
      </c>
      <c r="M5613" t="s">
        <v>11460</v>
      </c>
      <c r="N5613">
        <v>773</v>
      </c>
    </row>
    <row r="5614" spans="1:17" hidden="1" x14ac:dyDescent="0.3">
      <c r="A5614" t="s">
        <v>21843</v>
      </c>
      <c r="B5614" t="s">
        <v>21844</v>
      </c>
      <c r="C5614" s="1" t="str">
        <f t="shared" si="649"/>
        <v>21:0648</v>
      </c>
      <c r="D5614" s="1" t="str">
        <f t="shared" si="646"/>
        <v>21:0198</v>
      </c>
      <c r="E5614" t="s">
        <v>21845</v>
      </c>
      <c r="F5614" t="s">
        <v>21846</v>
      </c>
      <c r="H5614">
        <v>45.8399936</v>
      </c>
      <c r="I5614">
        <v>-65.601284399999997</v>
      </c>
      <c r="J5614" s="1" t="str">
        <f t="shared" si="647"/>
        <v>Fluid (stream)</v>
      </c>
      <c r="K5614" s="1" t="str">
        <f t="shared" si="648"/>
        <v>Untreated Water</v>
      </c>
      <c r="L5614">
        <v>43</v>
      </c>
      <c r="M5614" t="s">
        <v>11392</v>
      </c>
      <c r="N5614">
        <v>774</v>
      </c>
      <c r="O5614">
        <v>2.5000000000000001E-2</v>
      </c>
      <c r="P5614">
        <v>30</v>
      </c>
      <c r="Q5614">
        <v>6.2</v>
      </c>
    </row>
    <row r="5615" spans="1:17" hidden="1" x14ac:dyDescent="0.3">
      <c r="A5615" t="s">
        <v>21847</v>
      </c>
      <c r="B5615" t="s">
        <v>21848</v>
      </c>
      <c r="C5615" s="1" t="str">
        <f t="shared" si="649"/>
        <v>21:0648</v>
      </c>
      <c r="D5615" s="1" t="str">
        <f t="shared" si="646"/>
        <v>21:0198</v>
      </c>
      <c r="E5615" t="s">
        <v>21849</v>
      </c>
      <c r="F5615" t="s">
        <v>21850</v>
      </c>
      <c r="H5615">
        <v>45.844030799999999</v>
      </c>
      <c r="I5615">
        <v>-65.608169700000005</v>
      </c>
      <c r="J5615" s="1" t="str">
        <f t="shared" si="647"/>
        <v>Fluid (stream)</v>
      </c>
      <c r="K5615" s="1" t="str">
        <f t="shared" si="648"/>
        <v>Untreated Water</v>
      </c>
      <c r="L5615">
        <v>43</v>
      </c>
      <c r="M5615" t="s">
        <v>11431</v>
      </c>
      <c r="N5615">
        <v>775</v>
      </c>
      <c r="O5615">
        <v>2.5000000000000001E-2</v>
      </c>
      <c r="P5615">
        <v>40</v>
      </c>
      <c r="Q5615">
        <v>6.1</v>
      </c>
    </row>
    <row r="5616" spans="1:17" hidden="1" x14ac:dyDescent="0.3">
      <c r="A5616" t="s">
        <v>21851</v>
      </c>
      <c r="B5616" t="s">
        <v>21852</v>
      </c>
      <c r="C5616" s="1" t="str">
        <f t="shared" si="649"/>
        <v>21:0648</v>
      </c>
      <c r="D5616" s="1" t="str">
        <f t="shared" si="646"/>
        <v>21:0198</v>
      </c>
      <c r="E5616" t="s">
        <v>21849</v>
      </c>
      <c r="F5616" t="s">
        <v>21853</v>
      </c>
      <c r="H5616">
        <v>45.844030799999999</v>
      </c>
      <c r="I5616">
        <v>-65.608169700000005</v>
      </c>
      <c r="J5616" s="1" t="str">
        <f t="shared" si="647"/>
        <v>Fluid (stream)</v>
      </c>
      <c r="K5616" s="1" t="str">
        <f t="shared" si="648"/>
        <v>Untreated Water</v>
      </c>
      <c r="L5616">
        <v>43</v>
      </c>
      <c r="M5616" t="s">
        <v>11435</v>
      </c>
      <c r="N5616">
        <v>776</v>
      </c>
      <c r="O5616">
        <v>2.5000000000000001E-2</v>
      </c>
      <c r="P5616">
        <v>40</v>
      </c>
      <c r="Q5616">
        <v>6.1</v>
      </c>
    </row>
    <row r="5617" spans="1:17" hidden="1" x14ac:dyDescent="0.3">
      <c r="A5617" t="s">
        <v>21854</v>
      </c>
      <c r="B5617" t="s">
        <v>21855</v>
      </c>
      <c r="C5617" s="1" t="str">
        <f t="shared" si="649"/>
        <v>21:0648</v>
      </c>
      <c r="D5617" s="1" t="str">
        <f t="shared" si="646"/>
        <v>21:0198</v>
      </c>
      <c r="E5617" t="s">
        <v>21856</v>
      </c>
      <c r="F5617" t="s">
        <v>21857</v>
      </c>
      <c r="H5617">
        <v>45.841399699999997</v>
      </c>
      <c r="I5617">
        <v>-65.6114465</v>
      </c>
      <c r="J5617" s="1" t="str">
        <f t="shared" si="647"/>
        <v>Fluid (stream)</v>
      </c>
      <c r="K5617" s="1" t="str">
        <f t="shared" si="648"/>
        <v>Untreated Water</v>
      </c>
      <c r="L5617">
        <v>43</v>
      </c>
      <c r="M5617" t="s">
        <v>11397</v>
      </c>
      <c r="N5617">
        <v>777</v>
      </c>
      <c r="O5617">
        <v>2.5000000000000001E-2</v>
      </c>
      <c r="P5617">
        <v>30</v>
      </c>
      <c r="Q5617">
        <v>6.4</v>
      </c>
    </row>
    <row r="5618" spans="1:17" hidden="1" x14ac:dyDescent="0.3">
      <c r="A5618" t="s">
        <v>21858</v>
      </c>
      <c r="B5618" t="s">
        <v>21859</v>
      </c>
      <c r="C5618" s="1" t="str">
        <f t="shared" si="649"/>
        <v>21:0648</v>
      </c>
      <c r="D5618" s="1" t="str">
        <f t="shared" si="646"/>
        <v>21:0198</v>
      </c>
      <c r="E5618" t="s">
        <v>21860</v>
      </c>
      <c r="F5618" t="s">
        <v>21861</v>
      </c>
      <c r="H5618">
        <v>45.847534500000002</v>
      </c>
      <c r="I5618">
        <v>-65.605306900000002</v>
      </c>
      <c r="J5618" s="1" t="str">
        <f t="shared" si="647"/>
        <v>Fluid (stream)</v>
      </c>
      <c r="K5618" s="1" t="str">
        <f t="shared" si="648"/>
        <v>Untreated Water</v>
      </c>
      <c r="L5618">
        <v>43</v>
      </c>
      <c r="M5618" t="s">
        <v>11402</v>
      </c>
      <c r="N5618">
        <v>778</v>
      </c>
      <c r="O5618">
        <v>2.5000000000000001E-2</v>
      </c>
      <c r="P5618">
        <v>30</v>
      </c>
      <c r="Q5618">
        <v>6.2</v>
      </c>
    </row>
    <row r="5619" spans="1:17" hidden="1" x14ac:dyDescent="0.3">
      <c r="A5619" t="s">
        <v>21862</v>
      </c>
      <c r="B5619" t="s">
        <v>21863</v>
      </c>
      <c r="C5619" s="1" t="str">
        <f t="shared" si="649"/>
        <v>21:0648</v>
      </c>
      <c r="D5619" s="1" t="str">
        <f t="shared" si="646"/>
        <v>21:0198</v>
      </c>
      <c r="E5619" t="s">
        <v>21864</v>
      </c>
      <c r="F5619" t="s">
        <v>21865</v>
      </c>
      <c r="H5619">
        <v>45.861663999999998</v>
      </c>
      <c r="I5619">
        <v>-65.622277199999999</v>
      </c>
      <c r="J5619" s="1" t="str">
        <f t="shared" si="647"/>
        <v>Fluid (stream)</v>
      </c>
      <c r="K5619" s="1" t="str">
        <f t="shared" si="648"/>
        <v>Untreated Water</v>
      </c>
      <c r="L5619">
        <v>43</v>
      </c>
      <c r="M5619" t="s">
        <v>11411</v>
      </c>
      <c r="N5619">
        <v>779</v>
      </c>
      <c r="O5619">
        <v>2.5000000000000001E-2</v>
      </c>
      <c r="P5619">
        <v>40</v>
      </c>
      <c r="Q5619">
        <v>5.8</v>
      </c>
    </row>
    <row r="5620" spans="1:17" hidden="1" x14ac:dyDescent="0.3">
      <c r="A5620" t="s">
        <v>21866</v>
      </c>
      <c r="B5620" t="s">
        <v>21867</v>
      </c>
      <c r="C5620" s="1" t="str">
        <f t="shared" si="649"/>
        <v>21:0648</v>
      </c>
      <c r="D5620" s="1" t="str">
        <f t="shared" si="646"/>
        <v>21:0198</v>
      </c>
      <c r="E5620" t="s">
        <v>21868</v>
      </c>
      <c r="F5620" t="s">
        <v>21869</v>
      </c>
      <c r="H5620">
        <v>45.944491300000003</v>
      </c>
      <c r="I5620">
        <v>-65.507626099999996</v>
      </c>
      <c r="J5620" s="1" t="str">
        <f t="shared" si="647"/>
        <v>Fluid (stream)</v>
      </c>
      <c r="K5620" s="1" t="str">
        <f t="shared" si="648"/>
        <v>Untreated Water</v>
      </c>
      <c r="L5620">
        <v>43</v>
      </c>
      <c r="M5620" t="s">
        <v>11416</v>
      </c>
      <c r="N5620">
        <v>780</v>
      </c>
      <c r="O5620">
        <v>2.5000000000000001E-2</v>
      </c>
      <c r="P5620">
        <v>40</v>
      </c>
      <c r="Q5620">
        <v>5.4</v>
      </c>
    </row>
    <row r="5621" spans="1:17" hidden="1" x14ac:dyDescent="0.3">
      <c r="A5621" t="s">
        <v>21870</v>
      </c>
      <c r="B5621" t="s">
        <v>21871</v>
      </c>
      <c r="C5621" s="1" t="str">
        <f t="shared" si="649"/>
        <v>21:0648</v>
      </c>
      <c r="D5621" s="1" t="str">
        <f t="shared" si="646"/>
        <v>21:0198</v>
      </c>
      <c r="E5621" t="s">
        <v>21872</v>
      </c>
      <c r="F5621" t="s">
        <v>21873</v>
      </c>
      <c r="H5621">
        <v>45.941513700000002</v>
      </c>
      <c r="I5621">
        <v>-65.506730599999997</v>
      </c>
      <c r="J5621" s="1" t="str">
        <f t="shared" si="647"/>
        <v>Fluid (stream)</v>
      </c>
      <c r="K5621" s="1" t="str">
        <f t="shared" si="648"/>
        <v>Untreated Water</v>
      </c>
      <c r="L5621">
        <v>43</v>
      </c>
      <c r="M5621" t="s">
        <v>11421</v>
      </c>
      <c r="N5621">
        <v>781</v>
      </c>
      <c r="O5621">
        <v>2.5000000000000001E-2</v>
      </c>
      <c r="P5621">
        <v>50</v>
      </c>
      <c r="Q5621">
        <v>6.2</v>
      </c>
    </row>
    <row r="5622" spans="1:17" hidden="1" x14ac:dyDescent="0.3">
      <c r="A5622" t="s">
        <v>21874</v>
      </c>
      <c r="B5622" t="s">
        <v>21875</v>
      </c>
      <c r="C5622" s="1" t="str">
        <f t="shared" si="649"/>
        <v>21:0648</v>
      </c>
      <c r="D5622" s="1" t="str">
        <f t="shared" si="646"/>
        <v>21:0198</v>
      </c>
      <c r="E5622" t="s">
        <v>21876</v>
      </c>
      <c r="F5622" t="s">
        <v>21877</v>
      </c>
      <c r="H5622">
        <v>45.907365200000001</v>
      </c>
      <c r="I5622">
        <v>-65.501400799999999</v>
      </c>
      <c r="J5622" s="1" t="str">
        <f t="shared" si="647"/>
        <v>Fluid (stream)</v>
      </c>
      <c r="K5622" s="1" t="str">
        <f t="shared" si="648"/>
        <v>Untreated Water</v>
      </c>
      <c r="L5622">
        <v>43</v>
      </c>
      <c r="M5622" t="s">
        <v>11426</v>
      </c>
      <c r="N5622">
        <v>782</v>
      </c>
      <c r="O5622">
        <v>2.5000000000000001E-2</v>
      </c>
      <c r="P5622">
        <v>40</v>
      </c>
      <c r="Q5622">
        <v>6.1</v>
      </c>
    </row>
    <row r="5623" spans="1:17" hidden="1" x14ac:dyDescent="0.3">
      <c r="A5623" t="s">
        <v>21878</v>
      </c>
      <c r="B5623" t="s">
        <v>21879</v>
      </c>
      <c r="C5623" s="1" t="str">
        <f t="shared" si="649"/>
        <v>21:0648</v>
      </c>
      <c r="D5623" s="1" t="str">
        <f t="shared" si="646"/>
        <v>21:0198</v>
      </c>
      <c r="E5623" t="s">
        <v>21880</v>
      </c>
      <c r="F5623" t="s">
        <v>21881</v>
      </c>
      <c r="H5623">
        <v>45.910592999999999</v>
      </c>
      <c r="I5623">
        <v>-65.532569600000002</v>
      </c>
      <c r="J5623" s="1" t="str">
        <f t="shared" si="647"/>
        <v>Fluid (stream)</v>
      </c>
      <c r="K5623" s="1" t="str">
        <f t="shared" si="648"/>
        <v>Untreated Water</v>
      </c>
      <c r="L5623">
        <v>43</v>
      </c>
      <c r="M5623" t="s">
        <v>11440</v>
      </c>
      <c r="N5623">
        <v>783</v>
      </c>
      <c r="O5623">
        <v>2.5000000000000001E-2</v>
      </c>
      <c r="P5623">
        <v>50</v>
      </c>
      <c r="Q5623">
        <v>6.3</v>
      </c>
    </row>
    <row r="5624" spans="1:17" hidden="1" x14ac:dyDescent="0.3">
      <c r="A5624" t="s">
        <v>21882</v>
      </c>
      <c r="B5624" t="s">
        <v>21883</v>
      </c>
      <c r="C5624" s="1" t="str">
        <f t="shared" si="649"/>
        <v>21:0648</v>
      </c>
      <c r="D5624" s="1" t="str">
        <f t="shared" si="646"/>
        <v>21:0198</v>
      </c>
      <c r="E5624" t="s">
        <v>21884</v>
      </c>
      <c r="F5624" t="s">
        <v>21885</v>
      </c>
      <c r="H5624">
        <v>45.895218200000002</v>
      </c>
      <c r="I5624">
        <v>-65.528582799999995</v>
      </c>
      <c r="J5624" s="1" t="str">
        <f t="shared" si="647"/>
        <v>Fluid (stream)</v>
      </c>
      <c r="K5624" s="1" t="str">
        <f t="shared" si="648"/>
        <v>Untreated Water</v>
      </c>
      <c r="L5624">
        <v>43</v>
      </c>
      <c r="M5624" t="s">
        <v>11445</v>
      </c>
      <c r="N5624">
        <v>784</v>
      </c>
      <c r="O5624">
        <v>2.5000000000000001E-2</v>
      </c>
      <c r="P5624">
        <v>40</v>
      </c>
      <c r="Q5624">
        <v>6.1</v>
      </c>
    </row>
    <row r="5625" spans="1:17" hidden="1" x14ac:dyDescent="0.3">
      <c r="A5625" t="s">
        <v>21886</v>
      </c>
      <c r="B5625" t="s">
        <v>21887</v>
      </c>
      <c r="C5625" s="1" t="str">
        <f t="shared" si="649"/>
        <v>21:0648</v>
      </c>
      <c r="D5625" s="1" t="str">
        <f t="shared" si="646"/>
        <v>21:0198</v>
      </c>
      <c r="E5625" t="s">
        <v>21888</v>
      </c>
      <c r="F5625" t="s">
        <v>21889</v>
      </c>
      <c r="H5625">
        <v>45.890581099999999</v>
      </c>
      <c r="I5625">
        <v>-65.531504299999995</v>
      </c>
      <c r="J5625" s="1" t="str">
        <f t="shared" si="647"/>
        <v>Fluid (stream)</v>
      </c>
      <c r="K5625" s="1" t="str">
        <f t="shared" si="648"/>
        <v>Untreated Water</v>
      </c>
      <c r="L5625">
        <v>43</v>
      </c>
      <c r="M5625" t="s">
        <v>11450</v>
      </c>
      <c r="N5625">
        <v>785</v>
      </c>
      <c r="O5625">
        <v>0.19</v>
      </c>
      <c r="P5625">
        <v>60</v>
      </c>
      <c r="Q5625">
        <v>6.5</v>
      </c>
    </row>
    <row r="5626" spans="1:17" hidden="1" x14ac:dyDescent="0.3">
      <c r="A5626" t="s">
        <v>21890</v>
      </c>
      <c r="B5626" t="s">
        <v>21891</v>
      </c>
      <c r="C5626" s="1" t="str">
        <f t="shared" si="649"/>
        <v>21:0648</v>
      </c>
      <c r="D5626" s="1" t="str">
        <f t="shared" si="646"/>
        <v>21:0198</v>
      </c>
      <c r="E5626" t="s">
        <v>21892</v>
      </c>
      <c r="F5626" t="s">
        <v>21893</v>
      </c>
      <c r="H5626">
        <v>45.881773799999998</v>
      </c>
      <c r="I5626">
        <v>-65.523178000000001</v>
      </c>
      <c r="J5626" s="1" t="str">
        <f t="shared" si="647"/>
        <v>Fluid (stream)</v>
      </c>
      <c r="K5626" s="1" t="str">
        <f t="shared" si="648"/>
        <v>Untreated Water</v>
      </c>
      <c r="L5626">
        <v>43</v>
      </c>
      <c r="M5626" t="s">
        <v>11460</v>
      </c>
      <c r="N5626">
        <v>786</v>
      </c>
      <c r="O5626">
        <v>2.5000000000000001E-2</v>
      </c>
      <c r="P5626">
        <v>50</v>
      </c>
      <c r="Q5626">
        <v>6.3</v>
      </c>
    </row>
    <row r="5627" spans="1:17" hidden="1" x14ac:dyDescent="0.3">
      <c r="A5627" t="s">
        <v>21894</v>
      </c>
      <c r="B5627" t="s">
        <v>21895</v>
      </c>
      <c r="C5627" s="1" t="str">
        <f t="shared" si="649"/>
        <v>21:0648</v>
      </c>
      <c r="D5627" s="1" t="str">
        <f t="shared" si="646"/>
        <v>21:0198</v>
      </c>
      <c r="E5627" t="s">
        <v>21896</v>
      </c>
      <c r="F5627" t="s">
        <v>21897</v>
      </c>
      <c r="H5627">
        <v>45.8715458</v>
      </c>
      <c r="I5627">
        <v>-65.509442899999996</v>
      </c>
      <c r="J5627" s="1" t="str">
        <f t="shared" si="647"/>
        <v>Fluid (stream)</v>
      </c>
      <c r="K5627" s="1" t="str">
        <f t="shared" si="648"/>
        <v>Untreated Water</v>
      </c>
      <c r="L5627">
        <v>43</v>
      </c>
      <c r="M5627" t="s">
        <v>11465</v>
      </c>
      <c r="N5627">
        <v>787</v>
      </c>
      <c r="O5627">
        <v>2.5000000000000001E-2</v>
      </c>
      <c r="P5627">
        <v>30</v>
      </c>
      <c r="Q5627">
        <v>5.5</v>
      </c>
    </row>
    <row r="5628" spans="1:17" hidden="1" x14ac:dyDescent="0.3">
      <c r="A5628" t="s">
        <v>21898</v>
      </c>
      <c r="B5628" t="s">
        <v>21899</v>
      </c>
      <c r="C5628" s="1" t="str">
        <f t="shared" si="649"/>
        <v>21:0648</v>
      </c>
      <c r="D5628" s="1" t="str">
        <f t="shared" si="646"/>
        <v>21:0198</v>
      </c>
      <c r="E5628" t="s">
        <v>21900</v>
      </c>
      <c r="F5628" t="s">
        <v>21901</v>
      </c>
      <c r="H5628">
        <v>45.864855400000003</v>
      </c>
      <c r="I5628">
        <v>-65.521819100000002</v>
      </c>
      <c r="J5628" s="1" t="str">
        <f t="shared" si="647"/>
        <v>Fluid (stream)</v>
      </c>
      <c r="K5628" s="1" t="str">
        <f t="shared" si="648"/>
        <v>Untreated Water</v>
      </c>
      <c r="L5628">
        <v>43</v>
      </c>
      <c r="M5628" t="s">
        <v>11470</v>
      </c>
      <c r="N5628">
        <v>788</v>
      </c>
      <c r="O5628">
        <v>2.5000000000000001E-2</v>
      </c>
      <c r="P5628">
        <v>50</v>
      </c>
      <c r="Q5628">
        <v>6.2</v>
      </c>
    </row>
    <row r="5629" spans="1:17" hidden="1" x14ac:dyDescent="0.3">
      <c r="A5629" t="s">
        <v>21902</v>
      </c>
      <c r="B5629" t="s">
        <v>21903</v>
      </c>
      <c r="C5629" s="1" t="str">
        <f t="shared" si="649"/>
        <v>21:0648</v>
      </c>
      <c r="D5629" s="1" t="str">
        <f t="shared" si="646"/>
        <v>21:0198</v>
      </c>
      <c r="E5629" t="s">
        <v>21904</v>
      </c>
      <c r="F5629" t="s">
        <v>21905</v>
      </c>
      <c r="H5629">
        <v>45.851137399999999</v>
      </c>
      <c r="I5629">
        <v>-65.514925700000006</v>
      </c>
      <c r="J5629" s="1" t="str">
        <f t="shared" si="647"/>
        <v>Fluid (stream)</v>
      </c>
      <c r="K5629" s="1" t="str">
        <f t="shared" si="648"/>
        <v>Untreated Water</v>
      </c>
      <c r="L5629">
        <v>43</v>
      </c>
      <c r="M5629" t="s">
        <v>11475</v>
      </c>
      <c r="N5629">
        <v>789</v>
      </c>
      <c r="O5629">
        <v>0.26</v>
      </c>
      <c r="P5629">
        <v>40</v>
      </c>
      <c r="Q5629">
        <v>6.5</v>
      </c>
    </row>
    <row r="5630" spans="1:17" hidden="1" x14ac:dyDescent="0.3">
      <c r="A5630" t="s">
        <v>21906</v>
      </c>
      <c r="B5630" t="s">
        <v>21907</v>
      </c>
      <c r="C5630" s="1" t="str">
        <f t="shared" si="649"/>
        <v>21:0648</v>
      </c>
      <c r="D5630" s="1" t="str">
        <f t="shared" si="646"/>
        <v>21:0198</v>
      </c>
      <c r="E5630" t="s">
        <v>21908</v>
      </c>
      <c r="F5630" t="s">
        <v>21909</v>
      </c>
      <c r="H5630">
        <v>45.845049299999999</v>
      </c>
      <c r="I5630">
        <v>-65.521206500000005</v>
      </c>
      <c r="J5630" s="1" t="str">
        <f t="shared" si="647"/>
        <v>Fluid (stream)</v>
      </c>
      <c r="K5630" s="1" t="str">
        <f t="shared" si="648"/>
        <v>Untreated Water</v>
      </c>
      <c r="L5630">
        <v>43</v>
      </c>
      <c r="M5630" t="s">
        <v>11480</v>
      </c>
      <c r="N5630">
        <v>790</v>
      </c>
      <c r="O5630">
        <v>0.31</v>
      </c>
      <c r="P5630">
        <v>40</v>
      </c>
      <c r="Q5630">
        <v>6.6</v>
      </c>
    </row>
    <row r="5631" spans="1:17" hidden="1" x14ac:dyDescent="0.3">
      <c r="A5631" t="s">
        <v>21910</v>
      </c>
      <c r="B5631" t="s">
        <v>21911</v>
      </c>
      <c r="C5631" s="1" t="str">
        <f t="shared" si="649"/>
        <v>21:0648</v>
      </c>
      <c r="D5631" s="1" t="str">
        <f>HYPERLINK("http://geochem.nrcan.gc.ca/cdogs/content/svy/svy_e.htm", "")</f>
        <v/>
      </c>
      <c r="G5631" s="1" t="str">
        <f>HYPERLINK("http://geochem.nrcan.gc.ca/cdogs/content/cr_/cr_00081_e.htm", "81")</f>
        <v>81</v>
      </c>
      <c r="J5631" t="s">
        <v>11453</v>
      </c>
      <c r="K5631" t="s">
        <v>11454</v>
      </c>
      <c r="L5631">
        <v>43</v>
      </c>
      <c r="M5631" t="s">
        <v>11455</v>
      </c>
      <c r="N5631">
        <v>791</v>
      </c>
      <c r="O5631">
        <v>0.3</v>
      </c>
      <c r="P5631">
        <v>180</v>
      </c>
      <c r="Q5631">
        <v>7.2</v>
      </c>
    </row>
    <row r="5632" spans="1:17" hidden="1" x14ac:dyDescent="0.3">
      <c r="A5632" t="s">
        <v>21912</v>
      </c>
      <c r="B5632" t="s">
        <v>21913</v>
      </c>
      <c r="C5632" s="1" t="str">
        <f t="shared" si="649"/>
        <v>21:0648</v>
      </c>
      <c r="D5632" s="1" t="str">
        <f t="shared" ref="D5632:D5638" si="650">HYPERLINK("http://geochem.nrcan.gc.ca/cdogs/content/svy/svy210198_e.htm", "21:0198")</f>
        <v>21:0198</v>
      </c>
      <c r="E5632" t="s">
        <v>21914</v>
      </c>
      <c r="F5632" t="s">
        <v>21915</v>
      </c>
      <c r="H5632">
        <v>45.839844100000001</v>
      </c>
      <c r="I5632">
        <v>-65.5347376</v>
      </c>
      <c r="J5632" s="1" t="str">
        <f t="shared" ref="J5632:J5638" si="651">HYPERLINK("http://geochem.nrcan.gc.ca/cdogs/content/kwd/kwd020018_e.htm", "Fluid (stream)")</f>
        <v>Fluid (stream)</v>
      </c>
      <c r="K5632" s="1" t="str">
        <f t="shared" ref="K5632:K5638" si="652">HYPERLINK("http://geochem.nrcan.gc.ca/cdogs/content/kwd/kwd080007_e.htm", "Untreated Water")</f>
        <v>Untreated Water</v>
      </c>
      <c r="L5632">
        <v>43</v>
      </c>
      <c r="M5632" t="s">
        <v>12548</v>
      </c>
      <c r="N5632">
        <v>792</v>
      </c>
      <c r="O5632">
        <v>0.26</v>
      </c>
      <c r="P5632">
        <v>50</v>
      </c>
      <c r="Q5632">
        <v>6.5</v>
      </c>
    </row>
    <row r="5633" spans="1:17" hidden="1" x14ac:dyDescent="0.3">
      <c r="A5633" t="s">
        <v>21916</v>
      </c>
      <c r="B5633" t="s">
        <v>21917</v>
      </c>
      <c r="C5633" s="1" t="str">
        <f t="shared" si="649"/>
        <v>21:0648</v>
      </c>
      <c r="D5633" s="1" t="str">
        <f t="shared" si="650"/>
        <v>21:0198</v>
      </c>
      <c r="E5633" t="s">
        <v>21918</v>
      </c>
      <c r="F5633" t="s">
        <v>21919</v>
      </c>
      <c r="H5633">
        <v>45.848143700000001</v>
      </c>
      <c r="I5633">
        <v>-65.545212599999999</v>
      </c>
      <c r="J5633" s="1" t="str">
        <f t="shared" si="651"/>
        <v>Fluid (stream)</v>
      </c>
      <c r="K5633" s="1" t="str">
        <f t="shared" si="652"/>
        <v>Untreated Water</v>
      </c>
      <c r="L5633">
        <v>44</v>
      </c>
      <c r="M5633" t="s">
        <v>11392</v>
      </c>
      <c r="N5633">
        <v>793</v>
      </c>
      <c r="O5633">
        <v>2.5000000000000001E-2</v>
      </c>
      <c r="P5633">
        <v>90</v>
      </c>
      <c r="Q5633">
        <v>6.5</v>
      </c>
    </row>
    <row r="5634" spans="1:17" hidden="1" x14ac:dyDescent="0.3">
      <c r="A5634" t="s">
        <v>21920</v>
      </c>
      <c r="B5634" t="s">
        <v>21921</v>
      </c>
      <c r="C5634" s="1" t="str">
        <f t="shared" si="649"/>
        <v>21:0648</v>
      </c>
      <c r="D5634" s="1" t="str">
        <f t="shared" si="650"/>
        <v>21:0198</v>
      </c>
      <c r="E5634" t="s">
        <v>21922</v>
      </c>
      <c r="F5634" t="s">
        <v>21923</v>
      </c>
      <c r="H5634">
        <v>45.850815300000001</v>
      </c>
      <c r="I5634">
        <v>-65.538817100000003</v>
      </c>
      <c r="J5634" s="1" t="str">
        <f t="shared" si="651"/>
        <v>Fluid (stream)</v>
      </c>
      <c r="K5634" s="1" t="str">
        <f t="shared" si="652"/>
        <v>Untreated Water</v>
      </c>
      <c r="L5634">
        <v>44</v>
      </c>
      <c r="M5634" t="s">
        <v>11397</v>
      </c>
      <c r="N5634">
        <v>794</v>
      </c>
      <c r="O5634">
        <v>2.5000000000000001E-2</v>
      </c>
      <c r="P5634">
        <v>60</v>
      </c>
      <c r="Q5634">
        <v>6.5</v>
      </c>
    </row>
    <row r="5635" spans="1:17" hidden="1" x14ac:dyDescent="0.3">
      <c r="A5635" t="s">
        <v>21924</v>
      </c>
      <c r="B5635" t="s">
        <v>21925</v>
      </c>
      <c r="C5635" s="1" t="str">
        <f t="shared" si="649"/>
        <v>21:0648</v>
      </c>
      <c r="D5635" s="1" t="str">
        <f t="shared" si="650"/>
        <v>21:0198</v>
      </c>
      <c r="E5635" t="s">
        <v>21926</v>
      </c>
      <c r="F5635" t="s">
        <v>21927</v>
      </c>
      <c r="H5635">
        <v>45.8537149</v>
      </c>
      <c r="I5635">
        <v>-65.557704000000001</v>
      </c>
      <c r="J5635" s="1" t="str">
        <f t="shared" si="651"/>
        <v>Fluid (stream)</v>
      </c>
      <c r="K5635" s="1" t="str">
        <f t="shared" si="652"/>
        <v>Untreated Water</v>
      </c>
      <c r="L5635">
        <v>44</v>
      </c>
      <c r="M5635" t="s">
        <v>11402</v>
      </c>
      <c r="N5635">
        <v>795</v>
      </c>
      <c r="O5635">
        <v>0.26</v>
      </c>
      <c r="P5635">
        <v>50</v>
      </c>
      <c r="Q5635">
        <v>6.6</v>
      </c>
    </row>
    <row r="5636" spans="1:17" hidden="1" x14ac:dyDescent="0.3">
      <c r="A5636" t="s">
        <v>21928</v>
      </c>
      <c r="B5636" t="s">
        <v>21929</v>
      </c>
      <c r="C5636" s="1" t="str">
        <f t="shared" si="649"/>
        <v>21:0648</v>
      </c>
      <c r="D5636" s="1" t="str">
        <f t="shared" si="650"/>
        <v>21:0198</v>
      </c>
      <c r="E5636" t="s">
        <v>21930</v>
      </c>
      <c r="F5636" t="s">
        <v>21931</v>
      </c>
      <c r="H5636">
        <v>45.872304200000002</v>
      </c>
      <c r="I5636">
        <v>-65.545504600000001</v>
      </c>
      <c r="J5636" s="1" t="str">
        <f t="shared" si="651"/>
        <v>Fluid (stream)</v>
      </c>
      <c r="K5636" s="1" t="str">
        <f t="shared" si="652"/>
        <v>Untreated Water</v>
      </c>
      <c r="L5636">
        <v>44</v>
      </c>
      <c r="M5636" t="s">
        <v>11411</v>
      </c>
      <c r="N5636">
        <v>796</v>
      </c>
      <c r="O5636">
        <v>2.5000000000000001E-2</v>
      </c>
      <c r="P5636">
        <v>40</v>
      </c>
      <c r="Q5636">
        <v>5.8</v>
      </c>
    </row>
    <row r="5637" spans="1:17" hidden="1" x14ac:dyDescent="0.3">
      <c r="A5637" t="s">
        <v>21932</v>
      </c>
      <c r="B5637" t="s">
        <v>21933</v>
      </c>
      <c r="C5637" s="1" t="str">
        <f t="shared" si="649"/>
        <v>21:0648</v>
      </c>
      <c r="D5637" s="1" t="str">
        <f t="shared" si="650"/>
        <v>21:0198</v>
      </c>
      <c r="E5637" t="s">
        <v>21934</v>
      </c>
      <c r="F5637" t="s">
        <v>21935</v>
      </c>
      <c r="H5637">
        <v>45.871310899999997</v>
      </c>
      <c r="I5637">
        <v>-65.550084999999996</v>
      </c>
      <c r="J5637" s="1" t="str">
        <f t="shared" si="651"/>
        <v>Fluid (stream)</v>
      </c>
      <c r="K5637" s="1" t="str">
        <f t="shared" si="652"/>
        <v>Untreated Water</v>
      </c>
      <c r="L5637">
        <v>44</v>
      </c>
      <c r="M5637" t="s">
        <v>11431</v>
      </c>
      <c r="N5637">
        <v>797</v>
      </c>
      <c r="O5637">
        <v>2.5000000000000001E-2</v>
      </c>
      <c r="P5637">
        <v>40</v>
      </c>
      <c r="Q5637">
        <v>6.3</v>
      </c>
    </row>
    <row r="5638" spans="1:17" hidden="1" x14ac:dyDescent="0.3">
      <c r="A5638" t="s">
        <v>21936</v>
      </c>
      <c r="B5638" t="s">
        <v>21937</v>
      </c>
      <c r="C5638" s="1" t="str">
        <f t="shared" si="649"/>
        <v>21:0648</v>
      </c>
      <c r="D5638" s="1" t="str">
        <f t="shared" si="650"/>
        <v>21:0198</v>
      </c>
      <c r="E5638" t="s">
        <v>21934</v>
      </c>
      <c r="F5638" t="s">
        <v>21938</v>
      </c>
      <c r="H5638">
        <v>45.871310899999997</v>
      </c>
      <c r="I5638">
        <v>-65.550084999999996</v>
      </c>
      <c r="J5638" s="1" t="str">
        <f t="shared" si="651"/>
        <v>Fluid (stream)</v>
      </c>
      <c r="K5638" s="1" t="str">
        <f t="shared" si="652"/>
        <v>Untreated Water</v>
      </c>
      <c r="L5638">
        <v>44</v>
      </c>
      <c r="M5638" t="s">
        <v>11435</v>
      </c>
      <c r="N5638">
        <v>798</v>
      </c>
      <c r="O5638">
        <v>2.5000000000000001E-2</v>
      </c>
      <c r="P5638">
        <v>40</v>
      </c>
      <c r="Q5638">
        <v>6.3</v>
      </c>
    </row>
    <row r="5639" spans="1:17" hidden="1" x14ac:dyDescent="0.3">
      <c r="A5639" t="s">
        <v>21939</v>
      </c>
      <c r="B5639" t="s">
        <v>21940</v>
      </c>
      <c r="C5639" s="1" t="str">
        <f t="shared" si="649"/>
        <v>21:0648</v>
      </c>
      <c r="D5639" s="1" t="str">
        <f>HYPERLINK("http://geochem.nrcan.gc.ca/cdogs/content/svy/svy_e.htm", "")</f>
        <v/>
      </c>
      <c r="G5639" s="1" t="str">
        <f>HYPERLINK("http://geochem.nrcan.gc.ca/cdogs/content/cr_/cr_00081_e.htm", "81")</f>
        <v>81</v>
      </c>
      <c r="J5639" t="s">
        <v>11453</v>
      </c>
      <c r="K5639" t="s">
        <v>11454</v>
      </c>
      <c r="L5639">
        <v>44</v>
      </c>
      <c r="M5639" t="s">
        <v>11455</v>
      </c>
      <c r="N5639">
        <v>799</v>
      </c>
      <c r="O5639">
        <v>0.3</v>
      </c>
      <c r="P5639">
        <v>170</v>
      </c>
      <c r="Q5639">
        <v>7.9</v>
      </c>
    </row>
    <row r="5640" spans="1:17" hidden="1" x14ac:dyDescent="0.3">
      <c r="A5640" t="s">
        <v>21941</v>
      </c>
      <c r="B5640" t="s">
        <v>21942</v>
      </c>
      <c r="C5640" s="1" t="str">
        <f t="shared" si="649"/>
        <v>21:0648</v>
      </c>
      <c r="D5640" s="1" t="str">
        <f t="shared" ref="D5640:D5663" si="653">HYPERLINK("http://geochem.nrcan.gc.ca/cdogs/content/svy/svy210198_e.htm", "21:0198")</f>
        <v>21:0198</v>
      </c>
      <c r="E5640" t="s">
        <v>21943</v>
      </c>
      <c r="F5640" t="s">
        <v>21944</v>
      </c>
      <c r="H5640">
        <v>45.880353200000002</v>
      </c>
      <c r="I5640">
        <v>-65.567097799999999</v>
      </c>
      <c r="J5640" s="1" t="str">
        <f t="shared" ref="J5640:J5663" si="654">HYPERLINK("http://geochem.nrcan.gc.ca/cdogs/content/kwd/kwd020018_e.htm", "Fluid (stream)")</f>
        <v>Fluid (stream)</v>
      </c>
      <c r="K5640" s="1" t="str">
        <f t="shared" ref="K5640:K5663" si="655">HYPERLINK("http://geochem.nrcan.gc.ca/cdogs/content/kwd/kwd080007_e.htm", "Untreated Water")</f>
        <v>Untreated Water</v>
      </c>
      <c r="L5640">
        <v>44</v>
      </c>
      <c r="M5640" t="s">
        <v>11416</v>
      </c>
      <c r="N5640">
        <v>800</v>
      </c>
      <c r="O5640">
        <v>2.5000000000000001E-2</v>
      </c>
      <c r="P5640">
        <v>50</v>
      </c>
      <c r="Q5640">
        <v>6.7</v>
      </c>
    </row>
    <row r="5641" spans="1:17" hidden="1" x14ac:dyDescent="0.3">
      <c r="A5641" t="s">
        <v>21945</v>
      </c>
      <c r="B5641" t="s">
        <v>21946</v>
      </c>
      <c r="C5641" s="1" t="str">
        <f t="shared" si="649"/>
        <v>21:0648</v>
      </c>
      <c r="D5641" s="1" t="str">
        <f t="shared" si="653"/>
        <v>21:0198</v>
      </c>
      <c r="E5641" t="s">
        <v>21947</v>
      </c>
      <c r="F5641" t="s">
        <v>21948</v>
      </c>
      <c r="H5641">
        <v>45.858132300000001</v>
      </c>
      <c r="I5641">
        <v>-65.584160499999996</v>
      </c>
      <c r="J5641" s="1" t="str">
        <f t="shared" si="654"/>
        <v>Fluid (stream)</v>
      </c>
      <c r="K5641" s="1" t="str">
        <f t="shared" si="655"/>
        <v>Untreated Water</v>
      </c>
      <c r="L5641">
        <v>44</v>
      </c>
      <c r="M5641" t="s">
        <v>11421</v>
      </c>
      <c r="N5641">
        <v>801</v>
      </c>
      <c r="O5641">
        <v>2.5000000000000001E-2</v>
      </c>
      <c r="P5641">
        <v>20</v>
      </c>
      <c r="Q5641">
        <v>6.4</v>
      </c>
    </row>
    <row r="5642" spans="1:17" hidden="1" x14ac:dyDescent="0.3">
      <c r="A5642" t="s">
        <v>21949</v>
      </c>
      <c r="B5642" t="s">
        <v>21950</v>
      </c>
      <c r="C5642" s="1" t="str">
        <f t="shared" si="649"/>
        <v>21:0648</v>
      </c>
      <c r="D5642" s="1" t="str">
        <f t="shared" si="653"/>
        <v>21:0198</v>
      </c>
      <c r="E5642" t="s">
        <v>21951</v>
      </c>
      <c r="F5642" t="s">
        <v>21952</v>
      </c>
      <c r="H5642">
        <v>45.852690000000003</v>
      </c>
      <c r="I5642">
        <v>-65.5828262</v>
      </c>
      <c r="J5642" s="1" t="str">
        <f t="shared" si="654"/>
        <v>Fluid (stream)</v>
      </c>
      <c r="K5642" s="1" t="str">
        <f t="shared" si="655"/>
        <v>Untreated Water</v>
      </c>
      <c r="L5642">
        <v>44</v>
      </c>
      <c r="M5642" t="s">
        <v>11426</v>
      </c>
      <c r="N5642">
        <v>802</v>
      </c>
      <c r="O5642">
        <v>2.5000000000000001E-2</v>
      </c>
      <c r="P5642">
        <v>20</v>
      </c>
      <c r="Q5642">
        <v>6.4</v>
      </c>
    </row>
    <row r="5643" spans="1:17" hidden="1" x14ac:dyDescent="0.3">
      <c r="A5643" t="s">
        <v>21953</v>
      </c>
      <c r="B5643" t="s">
        <v>21954</v>
      </c>
      <c r="C5643" s="1" t="str">
        <f t="shared" si="649"/>
        <v>21:0648</v>
      </c>
      <c r="D5643" s="1" t="str">
        <f t="shared" si="653"/>
        <v>21:0198</v>
      </c>
      <c r="E5643" t="s">
        <v>21955</v>
      </c>
      <c r="F5643" t="s">
        <v>21956</v>
      </c>
      <c r="H5643">
        <v>45.848767500000001</v>
      </c>
      <c r="I5643">
        <v>-65.577968999999996</v>
      </c>
      <c r="J5643" s="1" t="str">
        <f t="shared" si="654"/>
        <v>Fluid (stream)</v>
      </c>
      <c r="K5643" s="1" t="str">
        <f t="shared" si="655"/>
        <v>Untreated Water</v>
      </c>
      <c r="L5643">
        <v>44</v>
      </c>
      <c r="M5643" t="s">
        <v>11440</v>
      </c>
      <c r="N5643">
        <v>803</v>
      </c>
      <c r="O5643">
        <v>2.5000000000000001E-2</v>
      </c>
      <c r="P5643">
        <v>20</v>
      </c>
      <c r="Q5643">
        <v>6.5</v>
      </c>
    </row>
    <row r="5644" spans="1:17" hidden="1" x14ac:dyDescent="0.3">
      <c r="A5644" t="s">
        <v>21957</v>
      </c>
      <c r="B5644" t="s">
        <v>21958</v>
      </c>
      <c r="C5644" s="1" t="str">
        <f t="shared" si="649"/>
        <v>21:0648</v>
      </c>
      <c r="D5644" s="1" t="str">
        <f t="shared" si="653"/>
        <v>21:0198</v>
      </c>
      <c r="E5644" t="s">
        <v>21959</v>
      </c>
      <c r="F5644" t="s">
        <v>21960</v>
      </c>
      <c r="H5644">
        <v>45.833452899999997</v>
      </c>
      <c r="I5644">
        <v>-65.605498999999995</v>
      </c>
      <c r="J5644" s="1" t="str">
        <f t="shared" si="654"/>
        <v>Fluid (stream)</v>
      </c>
      <c r="K5644" s="1" t="str">
        <f t="shared" si="655"/>
        <v>Untreated Water</v>
      </c>
      <c r="L5644">
        <v>44</v>
      </c>
      <c r="M5644" t="s">
        <v>11445</v>
      </c>
      <c r="N5644">
        <v>804</v>
      </c>
      <c r="O5644">
        <v>2.5000000000000001E-2</v>
      </c>
      <c r="P5644">
        <v>20</v>
      </c>
      <c r="Q5644">
        <v>6.5</v>
      </c>
    </row>
    <row r="5645" spans="1:17" hidden="1" x14ac:dyDescent="0.3">
      <c r="A5645" t="s">
        <v>21961</v>
      </c>
      <c r="B5645" t="s">
        <v>21962</v>
      </c>
      <c r="C5645" s="1" t="str">
        <f t="shared" si="649"/>
        <v>21:0648</v>
      </c>
      <c r="D5645" s="1" t="str">
        <f t="shared" si="653"/>
        <v>21:0198</v>
      </c>
      <c r="E5645" t="s">
        <v>21963</v>
      </c>
      <c r="F5645" t="s">
        <v>21964</v>
      </c>
      <c r="H5645">
        <v>45.830512900000002</v>
      </c>
      <c r="I5645">
        <v>-65.577215300000006</v>
      </c>
      <c r="J5645" s="1" t="str">
        <f t="shared" si="654"/>
        <v>Fluid (stream)</v>
      </c>
      <c r="K5645" s="1" t="str">
        <f t="shared" si="655"/>
        <v>Untreated Water</v>
      </c>
      <c r="L5645">
        <v>44</v>
      </c>
      <c r="M5645" t="s">
        <v>11450</v>
      </c>
      <c r="N5645">
        <v>805</v>
      </c>
      <c r="O5645">
        <v>2.5000000000000001E-2</v>
      </c>
      <c r="P5645">
        <v>30</v>
      </c>
      <c r="Q5645">
        <v>5.6</v>
      </c>
    </row>
    <row r="5646" spans="1:17" hidden="1" x14ac:dyDescent="0.3">
      <c r="A5646" t="s">
        <v>21965</v>
      </c>
      <c r="B5646" t="s">
        <v>21966</v>
      </c>
      <c r="C5646" s="1" t="str">
        <f t="shared" si="649"/>
        <v>21:0648</v>
      </c>
      <c r="D5646" s="1" t="str">
        <f t="shared" si="653"/>
        <v>21:0198</v>
      </c>
      <c r="E5646" t="s">
        <v>21967</v>
      </c>
      <c r="F5646" t="s">
        <v>21968</v>
      </c>
      <c r="H5646">
        <v>45.806712699999999</v>
      </c>
      <c r="I5646">
        <v>-65.555292300000005</v>
      </c>
      <c r="J5646" s="1" t="str">
        <f t="shared" si="654"/>
        <v>Fluid (stream)</v>
      </c>
      <c r="K5646" s="1" t="str">
        <f t="shared" si="655"/>
        <v>Untreated Water</v>
      </c>
      <c r="L5646">
        <v>44</v>
      </c>
      <c r="M5646" t="s">
        <v>11460</v>
      </c>
      <c r="N5646">
        <v>806</v>
      </c>
      <c r="O5646">
        <v>2.5000000000000001E-2</v>
      </c>
      <c r="P5646">
        <v>40</v>
      </c>
      <c r="Q5646">
        <v>6.5</v>
      </c>
    </row>
    <row r="5647" spans="1:17" hidden="1" x14ac:dyDescent="0.3">
      <c r="A5647" t="s">
        <v>21969</v>
      </c>
      <c r="B5647" t="s">
        <v>21970</v>
      </c>
      <c r="C5647" s="1" t="str">
        <f t="shared" si="649"/>
        <v>21:0648</v>
      </c>
      <c r="D5647" s="1" t="str">
        <f t="shared" si="653"/>
        <v>21:0198</v>
      </c>
      <c r="E5647" t="s">
        <v>21971</v>
      </c>
      <c r="F5647" t="s">
        <v>21972</v>
      </c>
      <c r="H5647">
        <v>45.8051271</v>
      </c>
      <c r="I5647">
        <v>-65.553752500000002</v>
      </c>
      <c r="J5647" s="1" t="str">
        <f t="shared" si="654"/>
        <v>Fluid (stream)</v>
      </c>
      <c r="K5647" s="1" t="str">
        <f t="shared" si="655"/>
        <v>Untreated Water</v>
      </c>
      <c r="L5647">
        <v>44</v>
      </c>
      <c r="M5647" t="s">
        <v>11465</v>
      </c>
      <c r="N5647">
        <v>807</v>
      </c>
      <c r="O5647">
        <v>2.5000000000000001E-2</v>
      </c>
      <c r="P5647">
        <v>40</v>
      </c>
      <c r="Q5647">
        <v>6.5</v>
      </c>
    </row>
    <row r="5648" spans="1:17" hidden="1" x14ac:dyDescent="0.3">
      <c r="A5648" t="s">
        <v>21973</v>
      </c>
      <c r="B5648" t="s">
        <v>21974</v>
      </c>
      <c r="C5648" s="1" t="str">
        <f t="shared" si="649"/>
        <v>21:0648</v>
      </c>
      <c r="D5648" s="1" t="str">
        <f t="shared" si="653"/>
        <v>21:0198</v>
      </c>
      <c r="E5648" t="s">
        <v>21975</v>
      </c>
      <c r="F5648" t="s">
        <v>21976</v>
      </c>
      <c r="H5648">
        <v>45.820248100000001</v>
      </c>
      <c r="I5648">
        <v>-65.520162999999997</v>
      </c>
      <c r="J5648" s="1" t="str">
        <f t="shared" si="654"/>
        <v>Fluid (stream)</v>
      </c>
      <c r="K5648" s="1" t="str">
        <f t="shared" si="655"/>
        <v>Untreated Water</v>
      </c>
      <c r="L5648">
        <v>44</v>
      </c>
      <c r="M5648" t="s">
        <v>11470</v>
      </c>
      <c r="N5648">
        <v>808</v>
      </c>
      <c r="O5648">
        <v>2.5000000000000001E-2</v>
      </c>
      <c r="P5648">
        <v>30</v>
      </c>
      <c r="Q5648">
        <v>6.4</v>
      </c>
    </row>
    <row r="5649" spans="1:17" hidden="1" x14ac:dyDescent="0.3">
      <c r="A5649" t="s">
        <v>21977</v>
      </c>
      <c r="B5649" t="s">
        <v>21978</v>
      </c>
      <c r="C5649" s="1" t="str">
        <f t="shared" si="649"/>
        <v>21:0648</v>
      </c>
      <c r="D5649" s="1" t="str">
        <f t="shared" si="653"/>
        <v>21:0198</v>
      </c>
      <c r="E5649" t="s">
        <v>21979</v>
      </c>
      <c r="F5649" t="s">
        <v>21980</v>
      </c>
      <c r="H5649">
        <v>45.814788499999999</v>
      </c>
      <c r="I5649">
        <v>-65.503221400000001</v>
      </c>
      <c r="J5649" s="1" t="str">
        <f t="shared" si="654"/>
        <v>Fluid (stream)</v>
      </c>
      <c r="K5649" s="1" t="str">
        <f t="shared" si="655"/>
        <v>Untreated Water</v>
      </c>
      <c r="L5649">
        <v>44</v>
      </c>
      <c r="M5649" t="s">
        <v>11475</v>
      </c>
      <c r="N5649">
        <v>809</v>
      </c>
      <c r="O5649">
        <v>0.14000000000000001</v>
      </c>
      <c r="P5649">
        <v>60</v>
      </c>
      <c r="Q5649">
        <v>6.6</v>
      </c>
    </row>
    <row r="5650" spans="1:17" hidden="1" x14ac:dyDescent="0.3">
      <c r="A5650" t="s">
        <v>21981</v>
      </c>
      <c r="B5650" t="s">
        <v>21982</v>
      </c>
      <c r="C5650" s="1" t="str">
        <f t="shared" si="649"/>
        <v>21:0648</v>
      </c>
      <c r="D5650" s="1" t="str">
        <f t="shared" si="653"/>
        <v>21:0198</v>
      </c>
      <c r="E5650" t="s">
        <v>21983</v>
      </c>
      <c r="F5650" t="s">
        <v>21984</v>
      </c>
      <c r="H5650">
        <v>45.798202600000003</v>
      </c>
      <c r="I5650">
        <v>-65.500637699999999</v>
      </c>
      <c r="J5650" s="1" t="str">
        <f t="shared" si="654"/>
        <v>Fluid (stream)</v>
      </c>
      <c r="K5650" s="1" t="str">
        <f t="shared" si="655"/>
        <v>Untreated Water</v>
      </c>
      <c r="L5650">
        <v>44</v>
      </c>
      <c r="M5650" t="s">
        <v>11480</v>
      </c>
      <c r="N5650">
        <v>810</v>
      </c>
      <c r="O5650">
        <v>2.5000000000000001E-2</v>
      </c>
      <c r="P5650">
        <v>40</v>
      </c>
      <c r="Q5650">
        <v>6.6</v>
      </c>
    </row>
    <row r="5651" spans="1:17" hidden="1" x14ac:dyDescent="0.3">
      <c r="A5651" t="s">
        <v>21985</v>
      </c>
      <c r="B5651" t="s">
        <v>21986</v>
      </c>
      <c r="C5651" s="1" t="str">
        <f t="shared" si="649"/>
        <v>21:0648</v>
      </c>
      <c r="D5651" s="1" t="str">
        <f t="shared" si="653"/>
        <v>21:0198</v>
      </c>
      <c r="E5651" t="s">
        <v>21987</v>
      </c>
      <c r="F5651" t="s">
        <v>21988</v>
      </c>
      <c r="H5651">
        <v>45.795743799999997</v>
      </c>
      <c r="I5651">
        <v>-65.534163500000005</v>
      </c>
      <c r="J5651" s="1" t="str">
        <f t="shared" si="654"/>
        <v>Fluid (stream)</v>
      </c>
      <c r="K5651" s="1" t="str">
        <f t="shared" si="655"/>
        <v>Untreated Water</v>
      </c>
      <c r="L5651">
        <v>44</v>
      </c>
      <c r="M5651" t="s">
        <v>12548</v>
      </c>
      <c r="N5651">
        <v>811</v>
      </c>
      <c r="O5651">
        <v>7.0000000000000007E-2</v>
      </c>
      <c r="P5651">
        <v>30</v>
      </c>
      <c r="Q5651">
        <v>6.5</v>
      </c>
    </row>
    <row r="5652" spans="1:17" hidden="1" x14ac:dyDescent="0.3">
      <c r="A5652" t="s">
        <v>21989</v>
      </c>
      <c r="B5652" t="s">
        <v>21990</v>
      </c>
      <c r="C5652" s="1" t="str">
        <f t="shared" si="649"/>
        <v>21:0648</v>
      </c>
      <c r="D5652" s="1" t="str">
        <f t="shared" si="653"/>
        <v>21:0198</v>
      </c>
      <c r="E5652" t="s">
        <v>21991</v>
      </c>
      <c r="F5652" t="s">
        <v>21992</v>
      </c>
      <c r="H5652">
        <v>45.774445399999998</v>
      </c>
      <c r="I5652">
        <v>-65.536297500000003</v>
      </c>
      <c r="J5652" s="1" t="str">
        <f t="shared" si="654"/>
        <v>Fluid (stream)</v>
      </c>
      <c r="K5652" s="1" t="str">
        <f t="shared" si="655"/>
        <v>Untreated Water</v>
      </c>
      <c r="L5652">
        <v>45</v>
      </c>
      <c r="M5652" t="s">
        <v>11392</v>
      </c>
      <c r="N5652">
        <v>812</v>
      </c>
      <c r="O5652">
        <v>2.5000000000000001E-2</v>
      </c>
      <c r="P5652">
        <v>40</v>
      </c>
      <c r="Q5652">
        <v>6.2</v>
      </c>
    </row>
    <row r="5653" spans="1:17" hidden="1" x14ac:dyDescent="0.3">
      <c r="A5653" t="s">
        <v>21993</v>
      </c>
      <c r="B5653" t="s">
        <v>21994</v>
      </c>
      <c r="C5653" s="1" t="str">
        <f t="shared" si="649"/>
        <v>21:0648</v>
      </c>
      <c r="D5653" s="1" t="str">
        <f t="shared" si="653"/>
        <v>21:0198</v>
      </c>
      <c r="E5653" t="s">
        <v>21995</v>
      </c>
      <c r="F5653" t="s">
        <v>21996</v>
      </c>
      <c r="H5653">
        <v>45.763102199999999</v>
      </c>
      <c r="I5653">
        <v>-65.546495300000004</v>
      </c>
      <c r="J5653" s="1" t="str">
        <f t="shared" si="654"/>
        <v>Fluid (stream)</v>
      </c>
      <c r="K5653" s="1" t="str">
        <f t="shared" si="655"/>
        <v>Untreated Water</v>
      </c>
      <c r="L5653">
        <v>45</v>
      </c>
      <c r="M5653" t="s">
        <v>11431</v>
      </c>
      <c r="N5653">
        <v>813</v>
      </c>
      <c r="O5653">
        <v>2.5000000000000001E-2</v>
      </c>
      <c r="P5653">
        <v>30</v>
      </c>
      <c r="Q5653">
        <v>6.4</v>
      </c>
    </row>
    <row r="5654" spans="1:17" hidden="1" x14ac:dyDescent="0.3">
      <c r="A5654" t="s">
        <v>21997</v>
      </c>
      <c r="B5654" t="s">
        <v>21998</v>
      </c>
      <c r="C5654" s="1" t="str">
        <f t="shared" si="649"/>
        <v>21:0648</v>
      </c>
      <c r="D5654" s="1" t="str">
        <f t="shared" si="653"/>
        <v>21:0198</v>
      </c>
      <c r="E5654" t="s">
        <v>21995</v>
      </c>
      <c r="F5654" t="s">
        <v>21999</v>
      </c>
      <c r="H5654">
        <v>45.763102199999999</v>
      </c>
      <c r="I5654">
        <v>-65.546495300000004</v>
      </c>
      <c r="J5654" s="1" t="str">
        <f t="shared" si="654"/>
        <v>Fluid (stream)</v>
      </c>
      <c r="K5654" s="1" t="str">
        <f t="shared" si="655"/>
        <v>Untreated Water</v>
      </c>
      <c r="L5654">
        <v>45</v>
      </c>
      <c r="M5654" t="s">
        <v>11435</v>
      </c>
      <c r="N5654">
        <v>814</v>
      </c>
      <c r="O5654">
        <v>2.5000000000000001E-2</v>
      </c>
      <c r="P5654">
        <v>20</v>
      </c>
      <c r="Q5654">
        <v>6.2</v>
      </c>
    </row>
    <row r="5655" spans="1:17" hidden="1" x14ac:dyDescent="0.3">
      <c r="A5655" t="s">
        <v>22000</v>
      </c>
      <c r="B5655" t="s">
        <v>22001</v>
      </c>
      <c r="C5655" s="1" t="str">
        <f t="shared" si="649"/>
        <v>21:0648</v>
      </c>
      <c r="D5655" s="1" t="str">
        <f t="shared" si="653"/>
        <v>21:0198</v>
      </c>
      <c r="E5655" t="s">
        <v>22002</v>
      </c>
      <c r="F5655" t="s">
        <v>22003</v>
      </c>
      <c r="H5655">
        <v>45.752470299999999</v>
      </c>
      <c r="I5655">
        <v>-65.540520999999998</v>
      </c>
      <c r="J5655" s="1" t="str">
        <f t="shared" si="654"/>
        <v>Fluid (stream)</v>
      </c>
      <c r="K5655" s="1" t="str">
        <f t="shared" si="655"/>
        <v>Untreated Water</v>
      </c>
      <c r="L5655">
        <v>45</v>
      </c>
      <c r="M5655" t="s">
        <v>11397</v>
      </c>
      <c r="N5655">
        <v>815</v>
      </c>
      <c r="O5655">
        <v>2.5000000000000001E-2</v>
      </c>
      <c r="P5655">
        <v>30</v>
      </c>
      <c r="Q5655">
        <v>6.2</v>
      </c>
    </row>
    <row r="5656" spans="1:17" hidden="1" x14ac:dyDescent="0.3">
      <c r="A5656" t="s">
        <v>22004</v>
      </c>
      <c r="B5656" t="s">
        <v>22005</v>
      </c>
      <c r="C5656" s="1" t="str">
        <f t="shared" si="649"/>
        <v>21:0648</v>
      </c>
      <c r="D5656" s="1" t="str">
        <f t="shared" si="653"/>
        <v>21:0198</v>
      </c>
      <c r="E5656" t="s">
        <v>22006</v>
      </c>
      <c r="F5656" t="s">
        <v>22007</v>
      </c>
      <c r="H5656">
        <v>45.753460599999997</v>
      </c>
      <c r="I5656">
        <v>-65.534034199999994</v>
      </c>
      <c r="J5656" s="1" t="str">
        <f t="shared" si="654"/>
        <v>Fluid (stream)</v>
      </c>
      <c r="K5656" s="1" t="str">
        <f t="shared" si="655"/>
        <v>Untreated Water</v>
      </c>
      <c r="L5656">
        <v>45</v>
      </c>
      <c r="M5656" t="s">
        <v>11402</v>
      </c>
      <c r="N5656">
        <v>816</v>
      </c>
      <c r="O5656">
        <v>2.5000000000000001E-2</v>
      </c>
      <c r="P5656">
        <v>40</v>
      </c>
      <c r="Q5656">
        <v>6.3</v>
      </c>
    </row>
    <row r="5657" spans="1:17" hidden="1" x14ac:dyDescent="0.3">
      <c r="A5657" t="s">
        <v>22008</v>
      </c>
      <c r="B5657" t="s">
        <v>22009</v>
      </c>
      <c r="C5657" s="1" t="str">
        <f t="shared" si="649"/>
        <v>21:0648</v>
      </c>
      <c r="D5657" s="1" t="str">
        <f t="shared" si="653"/>
        <v>21:0198</v>
      </c>
      <c r="E5657" t="s">
        <v>22010</v>
      </c>
      <c r="F5657" t="s">
        <v>22011</v>
      </c>
      <c r="H5657">
        <v>45.765158800000002</v>
      </c>
      <c r="I5657">
        <v>-65.517086899999995</v>
      </c>
      <c r="J5657" s="1" t="str">
        <f t="shared" si="654"/>
        <v>Fluid (stream)</v>
      </c>
      <c r="K5657" s="1" t="str">
        <f t="shared" si="655"/>
        <v>Untreated Water</v>
      </c>
      <c r="L5657">
        <v>45</v>
      </c>
      <c r="M5657" t="s">
        <v>11411</v>
      </c>
      <c r="N5657">
        <v>817</v>
      </c>
      <c r="O5657">
        <v>2.5000000000000001E-2</v>
      </c>
      <c r="P5657">
        <v>20</v>
      </c>
      <c r="Q5657">
        <v>6.3</v>
      </c>
    </row>
    <row r="5658" spans="1:17" hidden="1" x14ac:dyDescent="0.3">
      <c r="A5658" t="s">
        <v>22012</v>
      </c>
      <c r="B5658" t="s">
        <v>22013</v>
      </c>
      <c r="C5658" s="1" t="str">
        <f t="shared" si="649"/>
        <v>21:0648</v>
      </c>
      <c r="D5658" s="1" t="str">
        <f t="shared" si="653"/>
        <v>21:0198</v>
      </c>
      <c r="E5658" t="s">
        <v>22014</v>
      </c>
      <c r="F5658" t="s">
        <v>22015</v>
      </c>
      <c r="H5658">
        <v>45.751682600000002</v>
      </c>
      <c r="I5658">
        <v>-65.569272900000001</v>
      </c>
      <c r="J5658" s="1" t="str">
        <f t="shared" si="654"/>
        <v>Fluid (stream)</v>
      </c>
      <c r="K5658" s="1" t="str">
        <f t="shared" si="655"/>
        <v>Untreated Water</v>
      </c>
      <c r="L5658">
        <v>45</v>
      </c>
      <c r="M5658" t="s">
        <v>11416</v>
      </c>
      <c r="N5658">
        <v>818</v>
      </c>
      <c r="O5658">
        <v>0.21</v>
      </c>
      <c r="P5658">
        <v>40</v>
      </c>
      <c r="Q5658">
        <v>6.6</v>
      </c>
    </row>
    <row r="5659" spans="1:17" hidden="1" x14ac:dyDescent="0.3">
      <c r="A5659" t="s">
        <v>22016</v>
      </c>
      <c r="B5659" t="s">
        <v>22017</v>
      </c>
      <c r="C5659" s="1" t="str">
        <f t="shared" si="649"/>
        <v>21:0648</v>
      </c>
      <c r="D5659" s="1" t="str">
        <f t="shared" si="653"/>
        <v>21:0198</v>
      </c>
      <c r="E5659" t="s">
        <v>22018</v>
      </c>
      <c r="F5659" t="s">
        <v>22019</v>
      </c>
      <c r="H5659">
        <v>45.765047199999998</v>
      </c>
      <c r="I5659">
        <v>-65.599942400000003</v>
      </c>
      <c r="J5659" s="1" t="str">
        <f t="shared" si="654"/>
        <v>Fluid (stream)</v>
      </c>
      <c r="K5659" s="1" t="str">
        <f t="shared" si="655"/>
        <v>Untreated Water</v>
      </c>
      <c r="L5659">
        <v>45</v>
      </c>
      <c r="M5659" t="s">
        <v>11421</v>
      </c>
      <c r="N5659">
        <v>819</v>
      </c>
      <c r="O5659">
        <v>2.5000000000000001E-2</v>
      </c>
      <c r="P5659">
        <v>50</v>
      </c>
      <c r="Q5659">
        <v>6.5</v>
      </c>
    </row>
    <row r="5660" spans="1:17" hidden="1" x14ac:dyDescent="0.3">
      <c r="A5660" t="s">
        <v>22020</v>
      </c>
      <c r="B5660" t="s">
        <v>22021</v>
      </c>
      <c r="C5660" s="1" t="str">
        <f t="shared" si="649"/>
        <v>21:0648</v>
      </c>
      <c r="D5660" s="1" t="str">
        <f t="shared" si="653"/>
        <v>21:0198</v>
      </c>
      <c r="E5660" t="s">
        <v>22022</v>
      </c>
      <c r="F5660" t="s">
        <v>22023</v>
      </c>
      <c r="H5660">
        <v>45.774133800000001</v>
      </c>
      <c r="I5660">
        <v>-65.564336699999998</v>
      </c>
      <c r="J5660" s="1" t="str">
        <f t="shared" si="654"/>
        <v>Fluid (stream)</v>
      </c>
      <c r="K5660" s="1" t="str">
        <f t="shared" si="655"/>
        <v>Untreated Water</v>
      </c>
      <c r="L5660">
        <v>45</v>
      </c>
      <c r="M5660" t="s">
        <v>11426</v>
      </c>
      <c r="N5660">
        <v>820</v>
      </c>
      <c r="O5660">
        <v>0.45</v>
      </c>
      <c r="P5660">
        <v>40</v>
      </c>
      <c r="Q5660">
        <v>6.6</v>
      </c>
    </row>
    <row r="5661" spans="1:17" hidden="1" x14ac:dyDescent="0.3">
      <c r="A5661" t="s">
        <v>22024</v>
      </c>
      <c r="B5661" t="s">
        <v>22025</v>
      </c>
      <c r="C5661" s="1" t="str">
        <f t="shared" si="649"/>
        <v>21:0648</v>
      </c>
      <c r="D5661" s="1" t="str">
        <f t="shared" si="653"/>
        <v>21:0198</v>
      </c>
      <c r="E5661" t="s">
        <v>22026</v>
      </c>
      <c r="F5661" t="s">
        <v>22027</v>
      </c>
      <c r="H5661">
        <v>45.774360100000003</v>
      </c>
      <c r="I5661">
        <v>-65.568283100000002</v>
      </c>
      <c r="J5661" s="1" t="str">
        <f t="shared" si="654"/>
        <v>Fluid (stream)</v>
      </c>
      <c r="K5661" s="1" t="str">
        <f t="shared" si="655"/>
        <v>Untreated Water</v>
      </c>
      <c r="L5661">
        <v>45</v>
      </c>
      <c r="M5661" t="s">
        <v>11440</v>
      </c>
      <c r="N5661">
        <v>821</v>
      </c>
      <c r="O5661">
        <v>2.5000000000000001E-2</v>
      </c>
      <c r="P5661">
        <v>40</v>
      </c>
      <c r="Q5661">
        <v>6.5</v>
      </c>
    </row>
    <row r="5662" spans="1:17" hidden="1" x14ac:dyDescent="0.3">
      <c r="A5662" t="s">
        <v>22028</v>
      </c>
      <c r="B5662" t="s">
        <v>22029</v>
      </c>
      <c r="C5662" s="1" t="str">
        <f t="shared" si="649"/>
        <v>21:0648</v>
      </c>
      <c r="D5662" s="1" t="str">
        <f t="shared" si="653"/>
        <v>21:0198</v>
      </c>
      <c r="E5662" t="s">
        <v>22030</v>
      </c>
      <c r="F5662" t="s">
        <v>22031</v>
      </c>
      <c r="H5662">
        <v>45.881215400000002</v>
      </c>
      <c r="I5662">
        <v>-65.564779200000004</v>
      </c>
      <c r="J5662" s="1" t="str">
        <f t="shared" si="654"/>
        <v>Fluid (stream)</v>
      </c>
      <c r="K5662" s="1" t="str">
        <f t="shared" si="655"/>
        <v>Untreated Water</v>
      </c>
      <c r="L5662">
        <v>45</v>
      </c>
      <c r="M5662" t="s">
        <v>11445</v>
      </c>
      <c r="N5662">
        <v>822</v>
      </c>
      <c r="O5662">
        <v>2.5000000000000001E-2</v>
      </c>
      <c r="P5662">
        <v>40</v>
      </c>
      <c r="Q5662">
        <v>6.9</v>
      </c>
    </row>
    <row r="5663" spans="1:17" hidden="1" x14ac:dyDescent="0.3">
      <c r="A5663" t="s">
        <v>22032</v>
      </c>
      <c r="B5663" t="s">
        <v>22033</v>
      </c>
      <c r="C5663" s="1" t="str">
        <f t="shared" si="649"/>
        <v>21:0648</v>
      </c>
      <c r="D5663" s="1" t="str">
        <f t="shared" si="653"/>
        <v>21:0198</v>
      </c>
      <c r="E5663" t="s">
        <v>22034</v>
      </c>
      <c r="F5663" t="s">
        <v>22035</v>
      </c>
      <c r="H5663">
        <v>45.847576400000001</v>
      </c>
      <c r="I5663">
        <v>-65.529434899999998</v>
      </c>
      <c r="J5663" s="1" t="str">
        <f t="shared" si="654"/>
        <v>Fluid (stream)</v>
      </c>
      <c r="K5663" s="1" t="str">
        <f t="shared" si="655"/>
        <v>Untreated Water</v>
      </c>
      <c r="L5663">
        <v>45</v>
      </c>
      <c r="M5663" t="s">
        <v>11450</v>
      </c>
      <c r="N5663">
        <v>823</v>
      </c>
      <c r="O5663">
        <v>0.48</v>
      </c>
      <c r="P5663">
        <v>40</v>
      </c>
      <c r="Q5663">
        <v>6.7</v>
      </c>
    </row>
    <row r="5664" spans="1:17" hidden="1" x14ac:dyDescent="0.3">
      <c r="A5664" t="s">
        <v>22036</v>
      </c>
      <c r="B5664" t="s">
        <v>22037</v>
      </c>
      <c r="C5664" s="1" t="str">
        <f t="shared" si="649"/>
        <v>21:0648</v>
      </c>
      <c r="D5664" s="1" t="str">
        <f>HYPERLINK("http://geochem.nrcan.gc.ca/cdogs/content/svy/svy_e.htm", "")</f>
        <v/>
      </c>
      <c r="G5664" s="1" t="str">
        <f>HYPERLINK("http://geochem.nrcan.gc.ca/cdogs/content/cr_/cr_00080_e.htm", "80")</f>
        <v>80</v>
      </c>
      <c r="J5664" t="s">
        <v>11453</v>
      </c>
      <c r="K5664" t="s">
        <v>11454</v>
      </c>
      <c r="L5664">
        <v>45</v>
      </c>
      <c r="M5664" t="s">
        <v>11455</v>
      </c>
      <c r="N5664">
        <v>824</v>
      </c>
      <c r="O5664">
        <v>0.16</v>
      </c>
      <c r="P5664">
        <v>90</v>
      </c>
      <c r="Q5664">
        <v>7</v>
      </c>
    </row>
    <row r="5665" spans="1:17" hidden="1" x14ac:dyDescent="0.3">
      <c r="A5665" t="s">
        <v>22038</v>
      </c>
      <c r="B5665" t="s">
        <v>22039</v>
      </c>
      <c r="C5665" s="1" t="str">
        <f t="shared" si="649"/>
        <v>21:0648</v>
      </c>
      <c r="D5665" s="1" t="str">
        <f t="shared" ref="D5665:D5680" si="656">HYPERLINK("http://geochem.nrcan.gc.ca/cdogs/content/svy/svy210198_e.htm", "21:0198")</f>
        <v>21:0198</v>
      </c>
      <c r="E5665" t="s">
        <v>22040</v>
      </c>
      <c r="F5665" t="s">
        <v>22041</v>
      </c>
      <c r="H5665">
        <v>45.7553226</v>
      </c>
      <c r="I5665">
        <v>-65.7129786</v>
      </c>
      <c r="J5665" s="1" t="str">
        <f t="shared" ref="J5665:J5680" si="657">HYPERLINK("http://geochem.nrcan.gc.ca/cdogs/content/kwd/kwd020018_e.htm", "Fluid (stream)")</f>
        <v>Fluid (stream)</v>
      </c>
      <c r="K5665" s="1" t="str">
        <f t="shared" ref="K5665:K5680" si="658">HYPERLINK("http://geochem.nrcan.gc.ca/cdogs/content/kwd/kwd080007_e.htm", "Untreated Water")</f>
        <v>Untreated Water</v>
      </c>
      <c r="L5665">
        <v>45</v>
      </c>
      <c r="M5665" t="s">
        <v>11460</v>
      </c>
      <c r="N5665">
        <v>825</v>
      </c>
      <c r="O5665">
        <v>0.3</v>
      </c>
      <c r="P5665">
        <v>30</v>
      </c>
      <c r="Q5665">
        <v>6.4</v>
      </c>
    </row>
    <row r="5666" spans="1:17" hidden="1" x14ac:dyDescent="0.3">
      <c r="A5666" t="s">
        <v>22042</v>
      </c>
      <c r="B5666" t="s">
        <v>22043</v>
      </c>
      <c r="C5666" s="1" t="str">
        <f t="shared" si="649"/>
        <v>21:0648</v>
      </c>
      <c r="D5666" s="1" t="str">
        <f t="shared" si="656"/>
        <v>21:0198</v>
      </c>
      <c r="E5666" t="s">
        <v>22044</v>
      </c>
      <c r="F5666" t="s">
        <v>22045</v>
      </c>
      <c r="H5666">
        <v>45.755631399999999</v>
      </c>
      <c r="I5666">
        <v>-65.704520000000002</v>
      </c>
      <c r="J5666" s="1" t="str">
        <f t="shared" si="657"/>
        <v>Fluid (stream)</v>
      </c>
      <c r="K5666" s="1" t="str">
        <f t="shared" si="658"/>
        <v>Untreated Water</v>
      </c>
      <c r="L5666">
        <v>45</v>
      </c>
      <c r="M5666" t="s">
        <v>11465</v>
      </c>
      <c r="N5666">
        <v>826</v>
      </c>
      <c r="O5666">
        <v>0.24</v>
      </c>
      <c r="P5666">
        <v>30</v>
      </c>
      <c r="Q5666">
        <v>6.7</v>
      </c>
    </row>
    <row r="5667" spans="1:17" hidden="1" x14ac:dyDescent="0.3">
      <c r="A5667" t="s">
        <v>22046</v>
      </c>
      <c r="B5667" t="s">
        <v>22047</v>
      </c>
      <c r="C5667" s="1" t="str">
        <f t="shared" si="649"/>
        <v>21:0648</v>
      </c>
      <c r="D5667" s="1" t="str">
        <f t="shared" si="656"/>
        <v>21:0198</v>
      </c>
      <c r="E5667" t="s">
        <v>22048</v>
      </c>
      <c r="F5667" t="s">
        <v>22049</v>
      </c>
      <c r="H5667">
        <v>45.757390100000002</v>
      </c>
      <c r="I5667">
        <v>-65.711574400000003</v>
      </c>
      <c r="J5667" s="1" t="str">
        <f t="shared" si="657"/>
        <v>Fluid (stream)</v>
      </c>
      <c r="K5667" s="1" t="str">
        <f t="shared" si="658"/>
        <v>Untreated Water</v>
      </c>
      <c r="L5667">
        <v>45</v>
      </c>
      <c r="M5667" t="s">
        <v>11470</v>
      </c>
      <c r="N5667">
        <v>827</v>
      </c>
      <c r="O5667">
        <v>2.5000000000000001E-2</v>
      </c>
      <c r="P5667">
        <v>30</v>
      </c>
      <c r="Q5667">
        <v>6.3</v>
      </c>
    </row>
    <row r="5668" spans="1:17" hidden="1" x14ac:dyDescent="0.3">
      <c r="A5668" t="s">
        <v>22050</v>
      </c>
      <c r="B5668" t="s">
        <v>22051</v>
      </c>
      <c r="C5668" s="1" t="str">
        <f t="shared" si="649"/>
        <v>21:0648</v>
      </c>
      <c r="D5668" s="1" t="str">
        <f t="shared" si="656"/>
        <v>21:0198</v>
      </c>
      <c r="E5668" t="s">
        <v>22052</v>
      </c>
      <c r="F5668" t="s">
        <v>22053</v>
      </c>
      <c r="H5668">
        <v>45.751936000000001</v>
      </c>
      <c r="I5668">
        <v>-65.668031799999994</v>
      </c>
      <c r="J5668" s="1" t="str">
        <f t="shared" si="657"/>
        <v>Fluid (stream)</v>
      </c>
      <c r="K5668" s="1" t="str">
        <f t="shared" si="658"/>
        <v>Untreated Water</v>
      </c>
      <c r="L5668">
        <v>45</v>
      </c>
      <c r="M5668" t="s">
        <v>11475</v>
      </c>
      <c r="N5668">
        <v>828</v>
      </c>
      <c r="O5668">
        <v>2.5000000000000001E-2</v>
      </c>
      <c r="P5668">
        <v>40</v>
      </c>
      <c r="Q5668">
        <v>6.1</v>
      </c>
    </row>
    <row r="5669" spans="1:17" hidden="1" x14ac:dyDescent="0.3">
      <c r="A5669" t="s">
        <v>22054</v>
      </c>
      <c r="B5669" t="s">
        <v>22055</v>
      </c>
      <c r="C5669" s="1" t="str">
        <f t="shared" si="649"/>
        <v>21:0648</v>
      </c>
      <c r="D5669" s="1" t="str">
        <f t="shared" si="656"/>
        <v>21:0198</v>
      </c>
      <c r="E5669" t="s">
        <v>22056</v>
      </c>
      <c r="F5669" t="s">
        <v>22057</v>
      </c>
      <c r="H5669">
        <v>45.7624444</v>
      </c>
      <c r="I5669">
        <v>-65.670539300000002</v>
      </c>
      <c r="J5669" s="1" t="str">
        <f t="shared" si="657"/>
        <v>Fluid (stream)</v>
      </c>
      <c r="K5669" s="1" t="str">
        <f t="shared" si="658"/>
        <v>Untreated Water</v>
      </c>
      <c r="L5669">
        <v>45</v>
      </c>
      <c r="M5669" t="s">
        <v>11480</v>
      </c>
      <c r="N5669">
        <v>829</v>
      </c>
      <c r="O5669">
        <v>2.5000000000000001E-2</v>
      </c>
      <c r="P5669">
        <v>30</v>
      </c>
      <c r="Q5669">
        <v>6.2</v>
      </c>
    </row>
    <row r="5670" spans="1:17" hidden="1" x14ac:dyDescent="0.3">
      <c r="A5670" t="s">
        <v>22058</v>
      </c>
      <c r="B5670" t="s">
        <v>22059</v>
      </c>
      <c r="C5670" s="1" t="str">
        <f t="shared" si="649"/>
        <v>21:0648</v>
      </c>
      <c r="D5670" s="1" t="str">
        <f t="shared" si="656"/>
        <v>21:0198</v>
      </c>
      <c r="E5670" t="s">
        <v>22060</v>
      </c>
      <c r="F5670" t="s">
        <v>22061</v>
      </c>
      <c r="H5670">
        <v>45.7946788</v>
      </c>
      <c r="I5670">
        <v>-65.683107399999997</v>
      </c>
      <c r="J5670" s="1" t="str">
        <f t="shared" si="657"/>
        <v>Fluid (stream)</v>
      </c>
      <c r="K5670" s="1" t="str">
        <f t="shared" si="658"/>
        <v>Untreated Water</v>
      </c>
      <c r="L5670">
        <v>45</v>
      </c>
      <c r="M5670" t="s">
        <v>12548</v>
      </c>
      <c r="N5670">
        <v>830</v>
      </c>
      <c r="O5670">
        <v>2.5000000000000001E-2</v>
      </c>
      <c r="P5670">
        <v>30</v>
      </c>
      <c r="Q5670">
        <v>6.2</v>
      </c>
    </row>
    <row r="5671" spans="1:17" hidden="1" x14ac:dyDescent="0.3">
      <c r="A5671" t="s">
        <v>22062</v>
      </c>
      <c r="B5671" t="s">
        <v>22063</v>
      </c>
      <c r="C5671" s="1" t="str">
        <f t="shared" si="649"/>
        <v>21:0648</v>
      </c>
      <c r="D5671" s="1" t="str">
        <f t="shared" si="656"/>
        <v>21:0198</v>
      </c>
      <c r="E5671" t="s">
        <v>22064</v>
      </c>
      <c r="F5671" t="s">
        <v>22065</v>
      </c>
      <c r="H5671">
        <v>45.765595599999997</v>
      </c>
      <c r="I5671">
        <v>-65.615722500000004</v>
      </c>
      <c r="J5671" s="1" t="str">
        <f t="shared" si="657"/>
        <v>Fluid (stream)</v>
      </c>
      <c r="K5671" s="1" t="str">
        <f t="shared" si="658"/>
        <v>Untreated Water</v>
      </c>
      <c r="L5671">
        <v>46</v>
      </c>
      <c r="M5671" t="s">
        <v>11392</v>
      </c>
      <c r="N5671">
        <v>831</v>
      </c>
      <c r="O5671">
        <v>2.5000000000000001E-2</v>
      </c>
      <c r="P5671">
        <v>50</v>
      </c>
      <c r="Q5671">
        <v>6.2</v>
      </c>
    </row>
    <row r="5672" spans="1:17" hidden="1" x14ac:dyDescent="0.3">
      <c r="A5672" t="s">
        <v>22066</v>
      </c>
      <c r="B5672" t="s">
        <v>22067</v>
      </c>
      <c r="C5672" s="1" t="str">
        <f t="shared" si="649"/>
        <v>21:0648</v>
      </c>
      <c r="D5672" s="1" t="str">
        <f t="shared" si="656"/>
        <v>21:0198</v>
      </c>
      <c r="E5672" t="s">
        <v>22068</v>
      </c>
      <c r="F5672" t="s">
        <v>22069</v>
      </c>
      <c r="H5672">
        <v>45.779989700000002</v>
      </c>
      <c r="I5672">
        <v>-65.627009200000003</v>
      </c>
      <c r="J5672" s="1" t="str">
        <f t="shared" si="657"/>
        <v>Fluid (stream)</v>
      </c>
      <c r="K5672" s="1" t="str">
        <f t="shared" si="658"/>
        <v>Untreated Water</v>
      </c>
      <c r="L5672">
        <v>46</v>
      </c>
      <c r="M5672" t="s">
        <v>11397</v>
      </c>
      <c r="N5672">
        <v>832</v>
      </c>
      <c r="O5672">
        <v>2.5000000000000001E-2</v>
      </c>
      <c r="P5672">
        <v>40</v>
      </c>
      <c r="Q5672">
        <v>6.1</v>
      </c>
    </row>
    <row r="5673" spans="1:17" hidden="1" x14ac:dyDescent="0.3">
      <c r="A5673" t="s">
        <v>22070</v>
      </c>
      <c r="B5673" t="s">
        <v>22071</v>
      </c>
      <c r="C5673" s="1" t="str">
        <f t="shared" ref="C5673:C5736" si="659">HYPERLINK("http://geochem.nrcan.gc.ca/cdogs/content/bdl/bdl210648_e.htm", "21:0648")</f>
        <v>21:0648</v>
      </c>
      <c r="D5673" s="1" t="str">
        <f t="shared" si="656"/>
        <v>21:0198</v>
      </c>
      <c r="E5673" t="s">
        <v>22072</v>
      </c>
      <c r="F5673" t="s">
        <v>22073</v>
      </c>
      <c r="H5673">
        <v>45.780760399999998</v>
      </c>
      <c r="I5673">
        <v>-65.633014500000002</v>
      </c>
      <c r="J5673" s="1" t="str">
        <f t="shared" si="657"/>
        <v>Fluid (stream)</v>
      </c>
      <c r="K5673" s="1" t="str">
        <f t="shared" si="658"/>
        <v>Untreated Water</v>
      </c>
      <c r="L5673">
        <v>46</v>
      </c>
      <c r="M5673" t="s">
        <v>11431</v>
      </c>
      <c r="N5673">
        <v>833</v>
      </c>
      <c r="O5673">
        <v>2.5000000000000001E-2</v>
      </c>
      <c r="P5673">
        <v>30</v>
      </c>
      <c r="Q5673">
        <v>6.3</v>
      </c>
    </row>
    <row r="5674" spans="1:17" hidden="1" x14ac:dyDescent="0.3">
      <c r="A5674" t="s">
        <v>22074</v>
      </c>
      <c r="B5674" t="s">
        <v>22075</v>
      </c>
      <c r="C5674" s="1" t="str">
        <f t="shared" si="659"/>
        <v>21:0648</v>
      </c>
      <c r="D5674" s="1" t="str">
        <f t="shared" si="656"/>
        <v>21:0198</v>
      </c>
      <c r="E5674" t="s">
        <v>22072</v>
      </c>
      <c r="F5674" t="s">
        <v>22076</v>
      </c>
      <c r="H5674">
        <v>45.780760399999998</v>
      </c>
      <c r="I5674">
        <v>-65.633014500000002</v>
      </c>
      <c r="J5674" s="1" t="str">
        <f t="shared" si="657"/>
        <v>Fluid (stream)</v>
      </c>
      <c r="K5674" s="1" t="str">
        <f t="shared" si="658"/>
        <v>Untreated Water</v>
      </c>
      <c r="L5674">
        <v>46</v>
      </c>
      <c r="M5674" t="s">
        <v>11435</v>
      </c>
      <c r="N5674">
        <v>834</v>
      </c>
      <c r="O5674">
        <v>2.5000000000000001E-2</v>
      </c>
      <c r="P5674">
        <v>30</v>
      </c>
      <c r="Q5674">
        <v>6.4</v>
      </c>
    </row>
    <row r="5675" spans="1:17" hidden="1" x14ac:dyDescent="0.3">
      <c r="A5675" t="s">
        <v>22077</v>
      </c>
      <c r="B5675" t="s">
        <v>22078</v>
      </c>
      <c r="C5675" s="1" t="str">
        <f t="shared" si="659"/>
        <v>21:0648</v>
      </c>
      <c r="D5675" s="1" t="str">
        <f t="shared" si="656"/>
        <v>21:0198</v>
      </c>
      <c r="E5675" t="s">
        <v>22079</v>
      </c>
      <c r="F5675" t="s">
        <v>22080</v>
      </c>
      <c r="H5675">
        <v>45.786686099999997</v>
      </c>
      <c r="I5675">
        <v>-65.637552299999996</v>
      </c>
      <c r="J5675" s="1" t="str">
        <f t="shared" si="657"/>
        <v>Fluid (stream)</v>
      </c>
      <c r="K5675" s="1" t="str">
        <f t="shared" si="658"/>
        <v>Untreated Water</v>
      </c>
      <c r="L5675">
        <v>46</v>
      </c>
      <c r="M5675" t="s">
        <v>11402</v>
      </c>
      <c r="N5675">
        <v>835</v>
      </c>
      <c r="O5675">
        <v>2.5000000000000001E-2</v>
      </c>
      <c r="P5675">
        <v>30</v>
      </c>
      <c r="Q5675">
        <v>6.5</v>
      </c>
    </row>
    <row r="5676" spans="1:17" hidden="1" x14ac:dyDescent="0.3">
      <c r="A5676" t="s">
        <v>22081</v>
      </c>
      <c r="B5676" t="s">
        <v>22082</v>
      </c>
      <c r="C5676" s="1" t="str">
        <f t="shared" si="659"/>
        <v>21:0648</v>
      </c>
      <c r="D5676" s="1" t="str">
        <f t="shared" si="656"/>
        <v>21:0198</v>
      </c>
      <c r="E5676" t="s">
        <v>22083</v>
      </c>
      <c r="F5676" t="s">
        <v>22084</v>
      </c>
      <c r="H5676">
        <v>45.786100099999999</v>
      </c>
      <c r="I5676">
        <v>-65.638373799999997</v>
      </c>
      <c r="J5676" s="1" t="str">
        <f t="shared" si="657"/>
        <v>Fluid (stream)</v>
      </c>
      <c r="K5676" s="1" t="str">
        <f t="shared" si="658"/>
        <v>Untreated Water</v>
      </c>
      <c r="L5676">
        <v>46</v>
      </c>
      <c r="M5676" t="s">
        <v>11411</v>
      </c>
      <c r="N5676">
        <v>836</v>
      </c>
      <c r="O5676">
        <v>2.5000000000000001E-2</v>
      </c>
      <c r="P5676">
        <v>30</v>
      </c>
      <c r="Q5676">
        <v>6.5</v>
      </c>
    </row>
    <row r="5677" spans="1:17" hidden="1" x14ac:dyDescent="0.3">
      <c r="A5677" t="s">
        <v>22085</v>
      </c>
      <c r="B5677" t="s">
        <v>22086</v>
      </c>
      <c r="C5677" s="1" t="str">
        <f t="shared" si="659"/>
        <v>21:0648</v>
      </c>
      <c r="D5677" s="1" t="str">
        <f t="shared" si="656"/>
        <v>21:0198</v>
      </c>
      <c r="E5677" t="s">
        <v>22087</v>
      </c>
      <c r="F5677" t="s">
        <v>22088</v>
      </c>
      <c r="H5677">
        <v>45.789663500000003</v>
      </c>
      <c r="I5677">
        <v>-65.655873099999994</v>
      </c>
      <c r="J5677" s="1" t="str">
        <f t="shared" si="657"/>
        <v>Fluid (stream)</v>
      </c>
      <c r="K5677" s="1" t="str">
        <f t="shared" si="658"/>
        <v>Untreated Water</v>
      </c>
      <c r="L5677">
        <v>46</v>
      </c>
      <c r="M5677" t="s">
        <v>11416</v>
      </c>
      <c r="N5677">
        <v>837</v>
      </c>
      <c r="O5677">
        <v>2.5000000000000001E-2</v>
      </c>
      <c r="P5677">
        <v>30</v>
      </c>
      <c r="Q5677">
        <v>6.4</v>
      </c>
    </row>
    <row r="5678" spans="1:17" hidden="1" x14ac:dyDescent="0.3">
      <c r="A5678" t="s">
        <v>22089</v>
      </c>
      <c r="B5678" t="s">
        <v>22090</v>
      </c>
      <c r="C5678" s="1" t="str">
        <f t="shared" si="659"/>
        <v>21:0648</v>
      </c>
      <c r="D5678" s="1" t="str">
        <f t="shared" si="656"/>
        <v>21:0198</v>
      </c>
      <c r="E5678" t="s">
        <v>22091</v>
      </c>
      <c r="F5678" t="s">
        <v>22092</v>
      </c>
      <c r="H5678">
        <v>45.799622200000002</v>
      </c>
      <c r="I5678">
        <v>-65.658804599999996</v>
      </c>
      <c r="J5678" s="1" t="str">
        <f t="shared" si="657"/>
        <v>Fluid (stream)</v>
      </c>
      <c r="K5678" s="1" t="str">
        <f t="shared" si="658"/>
        <v>Untreated Water</v>
      </c>
      <c r="L5678">
        <v>46</v>
      </c>
      <c r="M5678" t="s">
        <v>11421</v>
      </c>
      <c r="N5678">
        <v>838</v>
      </c>
      <c r="O5678">
        <v>2.5000000000000001E-2</v>
      </c>
      <c r="P5678">
        <v>30</v>
      </c>
      <c r="Q5678">
        <v>6.5</v>
      </c>
    </row>
    <row r="5679" spans="1:17" hidden="1" x14ac:dyDescent="0.3">
      <c r="A5679" t="s">
        <v>22093</v>
      </c>
      <c r="B5679" t="s">
        <v>22094</v>
      </c>
      <c r="C5679" s="1" t="str">
        <f t="shared" si="659"/>
        <v>21:0648</v>
      </c>
      <c r="D5679" s="1" t="str">
        <f t="shared" si="656"/>
        <v>21:0198</v>
      </c>
      <c r="E5679" t="s">
        <v>22095</v>
      </c>
      <c r="F5679" t="s">
        <v>22096</v>
      </c>
      <c r="H5679">
        <v>45.812092900000003</v>
      </c>
      <c r="I5679">
        <v>-65.645831999999999</v>
      </c>
      <c r="J5679" s="1" t="str">
        <f t="shared" si="657"/>
        <v>Fluid (stream)</v>
      </c>
      <c r="K5679" s="1" t="str">
        <f t="shared" si="658"/>
        <v>Untreated Water</v>
      </c>
      <c r="L5679">
        <v>46</v>
      </c>
      <c r="M5679" t="s">
        <v>11426</v>
      </c>
      <c r="N5679">
        <v>839</v>
      </c>
      <c r="O5679">
        <v>2.5000000000000001E-2</v>
      </c>
      <c r="P5679">
        <v>30</v>
      </c>
      <c r="Q5679">
        <v>6.5</v>
      </c>
    </row>
    <row r="5680" spans="1:17" hidden="1" x14ac:dyDescent="0.3">
      <c r="A5680" t="s">
        <v>22097</v>
      </c>
      <c r="B5680" t="s">
        <v>22098</v>
      </c>
      <c r="C5680" s="1" t="str">
        <f t="shared" si="659"/>
        <v>21:0648</v>
      </c>
      <c r="D5680" s="1" t="str">
        <f t="shared" si="656"/>
        <v>21:0198</v>
      </c>
      <c r="E5680" t="s">
        <v>22099</v>
      </c>
      <c r="F5680" t="s">
        <v>22100</v>
      </c>
      <c r="H5680">
        <v>45.811004599999997</v>
      </c>
      <c r="I5680">
        <v>-65.628661600000001</v>
      </c>
      <c r="J5680" s="1" t="str">
        <f t="shared" si="657"/>
        <v>Fluid (stream)</v>
      </c>
      <c r="K5680" s="1" t="str">
        <f t="shared" si="658"/>
        <v>Untreated Water</v>
      </c>
      <c r="L5680">
        <v>46</v>
      </c>
      <c r="M5680" t="s">
        <v>11440</v>
      </c>
      <c r="N5680">
        <v>840</v>
      </c>
      <c r="O5680">
        <v>2.5000000000000001E-2</v>
      </c>
      <c r="P5680">
        <v>20</v>
      </c>
      <c r="Q5680">
        <v>6.4</v>
      </c>
    </row>
    <row r="5681" spans="1:17" hidden="1" x14ac:dyDescent="0.3">
      <c r="A5681" t="s">
        <v>22101</v>
      </c>
      <c r="B5681" t="s">
        <v>22102</v>
      </c>
      <c r="C5681" s="1" t="str">
        <f t="shared" si="659"/>
        <v>21:0648</v>
      </c>
      <c r="D5681" s="1" t="str">
        <f>HYPERLINK("http://geochem.nrcan.gc.ca/cdogs/content/svy/svy_e.htm", "")</f>
        <v/>
      </c>
      <c r="G5681" s="1" t="str">
        <f>HYPERLINK("http://geochem.nrcan.gc.ca/cdogs/content/cr_/cr_00081_e.htm", "81")</f>
        <v>81</v>
      </c>
      <c r="J5681" t="s">
        <v>11453</v>
      </c>
      <c r="K5681" t="s">
        <v>11454</v>
      </c>
      <c r="L5681">
        <v>46</v>
      </c>
      <c r="M5681" t="s">
        <v>11455</v>
      </c>
      <c r="N5681">
        <v>841</v>
      </c>
      <c r="O5681">
        <v>0.31</v>
      </c>
      <c r="P5681">
        <v>170</v>
      </c>
      <c r="Q5681">
        <v>8</v>
      </c>
    </row>
    <row r="5682" spans="1:17" hidden="1" x14ac:dyDescent="0.3">
      <c r="A5682" t="s">
        <v>22103</v>
      </c>
      <c r="B5682" t="s">
        <v>22104</v>
      </c>
      <c r="C5682" s="1" t="str">
        <f t="shared" si="659"/>
        <v>21:0648</v>
      </c>
      <c r="D5682" s="1" t="str">
        <f t="shared" ref="D5682:D5690" si="660">HYPERLINK("http://geochem.nrcan.gc.ca/cdogs/content/svy/svy210198_e.htm", "21:0198")</f>
        <v>21:0198</v>
      </c>
      <c r="E5682" t="s">
        <v>22105</v>
      </c>
      <c r="F5682" t="s">
        <v>22106</v>
      </c>
      <c r="H5682">
        <v>45.849139299999997</v>
      </c>
      <c r="I5682">
        <v>-65.680961699999997</v>
      </c>
      <c r="J5682" s="1" t="str">
        <f t="shared" ref="J5682:J5690" si="661">HYPERLINK("http://geochem.nrcan.gc.ca/cdogs/content/kwd/kwd020018_e.htm", "Fluid (stream)")</f>
        <v>Fluid (stream)</v>
      </c>
      <c r="K5682" s="1" t="str">
        <f t="shared" ref="K5682:K5690" si="662">HYPERLINK("http://geochem.nrcan.gc.ca/cdogs/content/kwd/kwd080007_e.htm", "Untreated Water")</f>
        <v>Untreated Water</v>
      </c>
      <c r="L5682">
        <v>46</v>
      </c>
      <c r="M5682" t="s">
        <v>11445</v>
      </c>
      <c r="N5682">
        <v>842</v>
      </c>
      <c r="O5682">
        <v>2.5000000000000001E-2</v>
      </c>
      <c r="P5682">
        <v>40</v>
      </c>
      <c r="Q5682">
        <v>7</v>
      </c>
    </row>
    <row r="5683" spans="1:17" hidden="1" x14ac:dyDescent="0.3">
      <c r="A5683" t="s">
        <v>22107</v>
      </c>
      <c r="B5683" t="s">
        <v>22108</v>
      </c>
      <c r="C5683" s="1" t="str">
        <f t="shared" si="659"/>
        <v>21:0648</v>
      </c>
      <c r="D5683" s="1" t="str">
        <f t="shared" si="660"/>
        <v>21:0198</v>
      </c>
      <c r="E5683" t="s">
        <v>22109</v>
      </c>
      <c r="F5683" t="s">
        <v>22110</v>
      </c>
      <c r="H5683">
        <v>45.846810499999997</v>
      </c>
      <c r="I5683">
        <v>-65.770168799999993</v>
      </c>
      <c r="J5683" s="1" t="str">
        <f t="shared" si="661"/>
        <v>Fluid (stream)</v>
      </c>
      <c r="K5683" s="1" t="str">
        <f t="shared" si="662"/>
        <v>Untreated Water</v>
      </c>
      <c r="L5683">
        <v>46</v>
      </c>
      <c r="M5683" t="s">
        <v>11450</v>
      </c>
      <c r="N5683">
        <v>843</v>
      </c>
      <c r="O5683">
        <v>2.5000000000000001E-2</v>
      </c>
      <c r="P5683">
        <v>40</v>
      </c>
      <c r="Q5683">
        <v>6.4</v>
      </c>
    </row>
    <row r="5684" spans="1:17" hidden="1" x14ac:dyDescent="0.3">
      <c r="A5684" t="s">
        <v>22111</v>
      </c>
      <c r="B5684" t="s">
        <v>22112</v>
      </c>
      <c r="C5684" s="1" t="str">
        <f t="shared" si="659"/>
        <v>21:0648</v>
      </c>
      <c r="D5684" s="1" t="str">
        <f t="shared" si="660"/>
        <v>21:0198</v>
      </c>
      <c r="E5684" t="s">
        <v>22113</v>
      </c>
      <c r="F5684" t="s">
        <v>22114</v>
      </c>
      <c r="H5684">
        <v>45.841271999999996</v>
      </c>
      <c r="I5684">
        <v>-65.769919299999998</v>
      </c>
      <c r="J5684" s="1" t="str">
        <f t="shared" si="661"/>
        <v>Fluid (stream)</v>
      </c>
      <c r="K5684" s="1" t="str">
        <f t="shared" si="662"/>
        <v>Untreated Water</v>
      </c>
      <c r="L5684">
        <v>46</v>
      </c>
      <c r="M5684" t="s">
        <v>11460</v>
      </c>
      <c r="N5684">
        <v>844</v>
      </c>
      <c r="O5684">
        <v>2.5000000000000001E-2</v>
      </c>
      <c r="P5684">
        <v>40</v>
      </c>
      <c r="Q5684">
        <v>6.2</v>
      </c>
    </row>
    <row r="5685" spans="1:17" hidden="1" x14ac:dyDescent="0.3">
      <c r="A5685" t="s">
        <v>22115</v>
      </c>
      <c r="B5685" t="s">
        <v>22116</v>
      </c>
      <c r="C5685" s="1" t="str">
        <f t="shared" si="659"/>
        <v>21:0648</v>
      </c>
      <c r="D5685" s="1" t="str">
        <f t="shared" si="660"/>
        <v>21:0198</v>
      </c>
      <c r="E5685" t="s">
        <v>22117</v>
      </c>
      <c r="F5685" t="s">
        <v>22118</v>
      </c>
      <c r="H5685">
        <v>45.841981699999998</v>
      </c>
      <c r="I5685">
        <v>-65.767752400000006</v>
      </c>
      <c r="J5685" s="1" t="str">
        <f t="shared" si="661"/>
        <v>Fluid (stream)</v>
      </c>
      <c r="K5685" s="1" t="str">
        <f t="shared" si="662"/>
        <v>Untreated Water</v>
      </c>
      <c r="L5685">
        <v>46</v>
      </c>
      <c r="M5685" t="s">
        <v>11465</v>
      </c>
      <c r="N5685">
        <v>845</v>
      </c>
      <c r="O5685">
        <v>2.5000000000000001E-2</v>
      </c>
      <c r="P5685">
        <v>40</v>
      </c>
      <c r="Q5685">
        <v>6.4</v>
      </c>
    </row>
    <row r="5686" spans="1:17" hidden="1" x14ac:dyDescent="0.3">
      <c r="A5686" t="s">
        <v>22119</v>
      </c>
      <c r="B5686" t="s">
        <v>22120</v>
      </c>
      <c r="C5686" s="1" t="str">
        <f t="shared" si="659"/>
        <v>21:0648</v>
      </c>
      <c r="D5686" s="1" t="str">
        <f t="shared" si="660"/>
        <v>21:0198</v>
      </c>
      <c r="E5686" t="s">
        <v>22121</v>
      </c>
      <c r="F5686" t="s">
        <v>22122</v>
      </c>
      <c r="H5686">
        <v>45.787353199999998</v>
      </c>
      <c r="I5686">
        <v>-65.580433799999994</v>
      </c>
      <c r="J5686" s="1" t="str">
        <f t="shared" si="661"/>
        <v>Fluid (stream)</v>
      </c>
      <c r="K5686" s="1" t="str">
        <f t="shared" si="662"/>
        <v>Untreated Water</v>
      </c>
      <c r="L5686">
        <v>46</v>
      </c>
      <c r="M5686" t="s">
        <v>11470</v>
      </c>
      <c r="N5686">
        <v>846</v>
      </c>
      <c r="O5686">
        <v>2.5000000000000001E-2</v>
      </c>
      <c r="P5686">
        <v>40</v>
      </c>
      <c r="Q5686">
        <v>6.6</v>
      </c>
    </row>
    <row r="5687" spans="1:17" hidden="1" x14ac:dyDescent="0.3">
      <c r="A5687" t="s">
        <v>22123</v>
      </c>
      <c r="B5687" t="s">
        <v>22124</v>
      </c>
      <c r="C5687" s="1" t="str">
        <f t="shared" si="659"/>
        <v>21:0648</v>
      </c>
      <c r="D5687" s="1" t="str">
        <f t="shared" si="660"/>
        <v>21:0198</v>
      </c>
      <c r="E5687" t="s">
        <v>22125</v>
      </c>
      <c r="F5687" t="s">
        <v>22126</v>
      </c>
      <c r="H5687">
        <v>45.788836000000003</v>
      </c>
      <c r="I5687">
        <v>-65.578945500000003</v>
      </c>
      <c r="J5687" s="1" t="str">
        <f t="shared" si="661"/>
        <v>Fluid (stream)</v>
      </c>
      <c r="K5687" s="1" t="str">
        <f t="shared" si="662"/>
        <v>Untreated Water</v>
      </c>
      <c r="L5687">
        <v>46</v>
      </c>
      <c r="M5687" t="s">
        <v>11475</v>
      </c>
      <c r="N5687">
        <v>847</v>
      </c>
      <c r="O5687">
        <v>0.11</v>
      </c>
      <c r="P5687">
        <v>40</v>
      </c>
      <c r="Q5687">
        <v>6.5</v>
      </c>
    </row>
    <row r="5688" spans="1:17" hidden="1" x14ac:dyDescent="0.3">
      <c r="A5688" t="s">
        <v>22127</v>
      </c>
      <c r="B5688" t="s">
        <v>22128</v>
      </c>
      <c r="C5688" s="1" t="str">
        <f t="shared" si="659"/>
        <v>21:0648</v>
      </c>
      <c r="D5688" s="1" t="str">
        <f t="shared" si="660"/>
        <v>21:0198</v>
      </c>
      <c r="E5688" t="s">
        <v>22129</v>
      </c>
      <c r="F5688" t="s">
        <v>22130</v>
      </c>
      <c r="H5688">
        <v>45.773818800000001</v>
      </c>
      <c r="I5688">
        <v>-65.697823900000003</v>
      </c>
      <c r="J5688" s="1" t="str">
        <f t="shared" si="661"/>
        <v>Fluid (stream)</v>
      </c>
      <c r="K5688" s="1" t="str">
        <f t="shared" si="662"/>
        <v>Untreated Water</v>
      </c>
      <c r="L5688">
        <v>46</v>
      </c>
      <c r="M5688" t="s">
        <v>11480</v>
      </c>
      <c r="N5688">
        <v>848</v>
      </c>
      <c r="O5688">
        <v>2.5000000000000001E-2</v>
      </c>
      <c r="P5688">
        <v>30</v>
      </c>
      <c r="Q5688">
        <v>6.4</v>
      </c>
    </row>
    <row r="5689" spans="1:17" hidden="1" x14ac:dyDescent="0.3">
      <c r="A5689" t="s">
        <v>22131</v>
      </c>
      <c r="B5689" t="s">
        <v>22132</v>
      </c>
      <c r="C5689" s="1" t="str">
        <f t="shared" si="659"/>
        <v>21:0648</v>
      </c>
      <c r="D5689" s="1" t="str">
        <f t="shared" si="660"/>
        <v>21:0198</v>
      </c>
      <c r="E5689" t="s">
        <v>22133</v>
      </c>
      <c r="F5689" t="s">
        <v>22134</v>
      </c>
      <c r="H5689">
        <v>45.775117799999997</v>
      </c>
      <c r="I5689">
        <v>-65.699224299999997</v>
      </c>
      <c r="J5689" s="1" t="str">
        <f t="shared" si="661"/>
        <v>Fluid (stream)</v>
      </c>
      <c r="K5689" s="1" t="str">
        <f t="shared" si="662"/>
        <v>Untreated Water</v>
      </c>
      <c r="L5689">
        <v>46</v>
      </c>
      <c r="M5689" t="s">
        <v>12548</v>
      </c>
      <c r="N5689">
        <v>849</v>
      </c>
      <c r="O5689">
        <v>2.5000000000000001E-2</v>
      </c>
      <c r="P5689">
        <v>30</v>
      </c>
      <c r="Q5689">
        <v>6.4</v>
      </c>
    </row>
    <row r="5690" spans="1:17" hidden="1" x14ac:dyDescent="0.3">
      <c r="A5690" t="s">
        <v>22135</v>
      </c>
      <c r="B5690" t="s">
        <v>22136</v>
      </c>
      <c r="C5690" s="1" t="str">
        <f t="shared" si="659"/>
        <v>21:0648</v>
      </c>
      <c r="D5690" s="1" t="str">
        <f t="shared" si="660"/>
        <v>21:0198</v>
      </c>
      <c r="E5690" t="s">
        <v>22137</v>
      </c>
      <c r="F5690" t="s">
        <v>22138</v>
      </c>
      <c r="H5690">
        <v>45.781585900000003</v>
      </c>
      <c r="I5690">
        <v>-65.716440500000004</v>
      </c>
      <c r="J5690" s="1" t="str">
        <f t="shared" si="661"/>
        <v>Fluid (stream)</v>
      </c>
      <c r="K5690" s="1" t="str">
        <f t="shared" si="662"/>
        <v>Untreated Water</v>
      </c>
      <c r="L5690">
        <v>47</v>
      </c>
      <c r="M5690" t="s">
        <v>11392</v>
      </c>
      <c r="N5690">
        <v>850</v>
      </c>
      <c r="O5690">
        <v>2.5000000000000001E-2</v>
      </c>
      <c r="P5690">
        <v>40</v>
      </c>
      <c r="Q5690">
        <v>6.5</v>
      </c>
    </row>
    <row r="5691" spans="1:17" hidden="1" x14ac:dyDescent="0.3">
      <c r="A5691" t="s">
        <v>22139</v>
      </c>
      <c r="B5691" t="s">
        <v>22140</v>
      </c>
      <c r="C5691" s="1" t="str">
        <f t="shared" si="659"/>
        <v>21:0648</v>
      </c>
      <c r="D5691" s="1" t="str">
        <f>HYPERLINK("http://geochem.nrcan.gc.ca/cdogs/content/svy/svy_e.htm", "")</f>
        <v/>
      </c>
      <c r="G5691" s="1" t="str">
        <f>HYPERLINK("http://geochem.nrcan.gc.ca/cdogs/content/cr_/cr_00081_e.htm", "81")</f>
        <v>81</v>
      </c>
      <c r="J5691" t="s">
        <v>11453</v>
      </c>
      <c r="K5691" t="s">
        <v>11454</v>
      </c>
      <c r="L5691">
        <v>47</v>
      </c>
      <c r="M5691" t="s">
        <v>11455</v>
      </c>
      <c r="N5691">
        <v>851</v>
      </c>
      <c r="O5691">
        <v>0.33</v>
      </c>
      <c r="P5691">
        <v>200</v>
      </c>
      <c r="Q5691">
        <v>7.9</v>
      </c>
    </row>
    <row r="5692" spans="1:17" hidden="1" x14ac:dyDescent="0.3">
      <c r="A5692" t="s">
        <v>22141</v>
      </c>
      <c r="B5692" t="s">
        <v>22142</v>
      </c>
      <c r="C5692" s="1" t="str">
        <f t="shared" si="659"/>
        <v>21:0648</v>
      </c>
      <c r="D5692" s="1" t="str">
        <f t="shared" ref="D5692:D5708" si="663">HYPERLINK("http://geochem.nrcan.gc.ca/cdogs/content/svy/svy210198_e.htm", "21:0198")</f>
        <v>21:0198</v>
      </c>
      <c r="E5692" t="s">
        <v>22143</v>
      </c>
      <c r="F5692" t="s">
        <v>22144</v>
      </c>
      <c r="H5692">
        <v>45.769442699999999</v>
      </c>
      <c r="I5692">
        <v>-65.718371099999999</v>
      </c>
      <c r="J5692" s="1" t="str">
        <f t="shared" ref="J5692:J5708" si="664">HYPERLINK("http://geochem.nrcan.gc.ca/cdogs/content/kwd/kwd020018_e.htm", "Fluid (stream)")</f>
        <v>Fluid (stream)</v>
      </c>
      <c r="K5692" s="1" t="str">
        <f t="shared" ref="K5692:K5708" si="665">HYPERLINK("http://geochem.nrcan.gc.ca/cdogs/content/kwd/kwd080007_e.htm", "Untreated Water")</f>
        <v>Untreated Water</v>
      </c>
      <c r="L5692">
        <v>47</v>
      </c>
      <c r="M5692" t="s">
        <v>11397</v>
      </c>
      <c r="N5692">
        <v>852</v>
      </c>
      <c r="O5692">
        <v>2.5000000000000001E-2</v>
      </c>
      <c r="P5692">
        <v>50</v>
      </c>
      <c r="Q5692">
        <v>6.8</v>
      </c>
    </row>
    <row r="5693" spans="1:17" hidden="1" x14ac:dyDescent="0.3">
      <c r="A5693" t="s">
        <v>22145</v>
      </c>
      <c r="B5693" t="s">
        <v>22146</v>
      </c>
      <c r="C5693" s="1" t="str">
        <f t="shared" si="659"/>
        <v>21:0648</v>
      </c>
      <c r="D5693" s="1" t="str">
        <f t="shared" si="663"/>
        <v>21:0198</v>
      </c>
      <c r="E5693" t="s">
        <v>22147</v>
      </c>
      <c r="F5693" t="s">
        <v>22148</v>
      </c>
      <c r="H5693">
        <v>45.756472899999999</v>
      </c>
      <c r="I5693">
        <v>-65.745039300000002</v>
      </c>
      <c r="J5693" s="1" t="str">
        <f t="shared" si="664"/>
        <v>Fluid (stream)</v>
      </c>
      <c r="K5693" s="1" t="str">
        <f t="shared" si="665"/>
        <v>Untreated Water</v>
      </c>
      <c r="L5693">
        <v>47</v>
      </c>
      <c r="M5693" t="s">
        <v>11431</v>
      </c>
      <c r="N5693">
        <v>853</v>
      </c>
      <c r="O5693">
        <v>2.5000000000000001E-2</v>
      </c>
      <c r="P5693">
        <v>70</v>
      </c>
      <c r="Q5693">
        <v>6.5</v>
      </c>
    </row>
    <row r="5694" spans="1:17" hidden="1" x14ac:dyDescent="0.3">
      <c r="A5694" t="s">
        <v>22149</v>
      </c>
      <c r="B5694" t="s">
        <v>22150</v>
      </c>
      <c r="C5694" s="1" t="str">
        <f t="shared" si="659"/>
        <v>21:0648</v>
      </c>
      <c r="D5694" s="1" t="str">
        <f t="shared" si="663"/>
        <v>21:0198</v>
      </c>
      <c r="E5694" t="s">
        <v>22147</v>
      </c>
      <c r="F5694" t="s">
        <v>22151</v>
      </c>
      <c r="H5694">
        <v>45.756472899999999</v>
      </c>
      <c r="I5694">
        <v>-65.745039300000002</v>
      </c>
      <c r="J5694" s="1" t="str">
        <f t="shared" si="664"/>
        <v>Fluid (stream)</v>
      </c>
      <c r="K5694" s="1" t="str">
        <f t="shared" si="665"/>
        <v>Untreated Water</v>
      </c>
      <c r="L5694">
        <v>47</v>
      </c>
      <c r="M5694" t="s">
        <v>11435</v>
      </c>
      <c r="N5694">
        <v>854</v>
      </c>
      <c r="O5694">
        <v>2.5000000000000001E-2</v>
      </c>
      <c r="P5694">
        <v>60</v>
      </c>
      <c r="Q5694">
        <v>6.2</v>
      </c>
    </row>
    <row r="5695" spans="1:17" hidden="1" x14ac:dyDescent="0.3">
      <c r="A5695" t="s">
        <v>22152</v>
      </c>
      <c r="B5695" t="s">
        <v>22153</v>
      </c>
      <c r="C5695" s="1" t="str">
        <f t="shared" si="659"/>
        <v>21:0648</v>
      </c>
      <c r="D5695" s="1" t="str">
        <f t="shared" si="663"/>
        <v>21:0198</v>
      </c>
      <c r="E5695" t="s">
        <v>22154</v>
      </c>
      <c r="F5695" t="s">
        <v>22155</v>
      </c>
      <c r="H5695">
        <v>45.7641749</v>
      </c>
      <c r="I5695">
        <v>-65.730525200000002</v>
      </c>
      <c r="J5695" s="1" t="str">
        <f t="shared" si="664"/>
        <v>Fluid (stream)</v>
      </c>
      <c r="K5695" s="1" t="str">
        <f t="shared" si="665"/>
        <v>Untreated Water</v>
      </c>
      <c r="L5695">
        <v>47</v>
      </c>
      <c r="M5695" t="s">
        <v>11402</v>
      </c>
      <c r="N5695">
        <v>855</v>
      </c>
      <c r="O5695">
        <v>2.5000000000000001E-2</v>
      </c>
      <c r="P5695">
        <v>50</v>
      </c>
      <c r="Q5695">
        <v>6.4</v>
      </c>
    </row>
    <row r="5696" spans="1:17" hidden="1" x14ac:dyDescent="0.3">
      <c r="A5696" t="s">
        <v>22156</v>
      </c>
      <c r="B5696" t="s">
        <v>22157</v>
      </c>
      <c r="C5696" s="1" t="str">
        <f t="shared" si="659"/>
        <v>21:0648</v>
      </c>
      <c r="D5696" s="1" t="str">
        <f t="shared" si="663"/>
        <v>21:0198</v>
      </c>
      <c r="E5696" t="s">
        <v>22158</v>
      </c>
      <c r="F5696" t="s">
        <v>22159</v>
      </c>
      <c r="H5696">
        <v>45.765743100000002</v>
      </c>
      <c r="I5696">
        <v>-65.732698099999993</v>
      </c>
      <c r="J5696" s="1" t="str">
        <f t="shared" si="664"/>
        <v>Fluid (stream)</v>
      </c>
      <c r="K5696" s="1" t="str">
        <f t="shared" si="665"/>
        <v>Untreated Water</v>
      </c>
      <c r="L5696">
        <v>47</v>
      </c>
      <c r="M5696" t="s">
        <v>11411</v>
      </c>
      <c r="N5696">
        <v>856</v>
      </c>
      <c r="O5696">
        <v>2.5000000000000001E-2</v>
      </c>
      <c r="P5696">
        <v>30</v>
      </c>
      <c r="Q5696">
        <v>6.1</v>
      </c>
    </row>
    <row r="5697" spans="1:17" hidden="1" x14ac:dyDescent="0.3">
      <c r="A5697" t="s">
        <v>22160</v>
      </c>
      <c r="B5697" t="s">
        <v>22161</v>
      </c>
      <c r="C5697" s="1" t="str">
        <f t="shared" si="659"/>
        <v>21:0648</v>
      </c>
      <c r="D5697" s="1" t="str">
        <f t="shared" si="663"/>
        <v>21:0198</v>
      </c>
      <c r="E5697" t="s">
        <v>22162</v>
      </c>
      <c r="F5697" t="s">
        <v>22163</v>
      </c>
      <c r="H5697">
        <v>45.767299899999998</v>
      </c>
      <c r="I5697">
        <v>-65.732336900000007</v>
      </c>
      <c r="J5697" s="1" t="str">
        <f t="shared" si="664"/>
        <v>Fluid (stream)</v>
      </c>
      <c r="K5697" s="1" t="str">
        <f t="shared" si="665"/>
        <v>Untreated Water</v>
      </c>
      <c r="L5697">
        <v>47</v>
      </c>
      <c r="M5697" t="s">
        <v>11416</v>
      </c>
      <c r="N5697">
        <v>857</v>
      </c>
      <c r="O5697">
        <v>2.5000000000000001E-2</v>
      </c>
      <c r="P5697">
        <v>30</v>
      </c>
      <c r="Q5697">
        <v>6.1</v>
      </c>
    </row>
    <row r="5698" spans="1:17" hidden="1" x14ac:dyDescent="0.3">
      <c r="A5698" t="s">
        <v>22164</v>
      </c>
      <c r="B5698" t="s">
        <v>22165</v>
      </c>
      <c r="C5698" s="1" t="str">
        <f t="shared" si="659"/>
        <v>21:0648</v>
      </c>
      <c r="D5698" s="1" t="str">
        <f t="shared" si="663"/>
        <v>21:0198</v>
      </c>
      <c r="E5698" t="s">
        <v>22166</v>
      </c>
      <c r="F5698" t="s">
        <v>22167</v>
      </c>
      <c r="H5698">
        <v>45.768709600000001</v>
      </c>
      <c r="I5698">
        <v>-65.729473400000003</v>
      </c>
      <c r="J5698" s="1" t="str">
        <f t="shared" si="664"/>
        <v>Fluid (stream)</v>
      </c>
      <c r="K5698" s="1" t="str">
        <f t="shared" si="665"/>
        <v>Untreated Water</v>
      </c>
      <c r="L5698">
        <v>47</v>
      </c>
      <c r="M5698" t="s">
        <v>11421</v>
      </c>
      <c r="N5698">
        <v>858</v>
      </c>
      <c r="O5698">
        <v>2.5000000000000001E-2</v>
      </c>
      <c r="P5698">
        <v>30</v>
      </c>
      <c r="Q5698">
        <v>6.3</v>
      </c>
    </row>
    <row r="5699" spans="1:17" hidden="1" x14ac:dyDescent="0.3">
      <c r="A5699" t="s">
        <v>22168</v>
      </c>
      <c r="B5699" t="s">
        <v>22169</v>
      </c>
      <c r="C5699" s="1" t="str">
        <f t="shared" si="659"/>
        <v>21:0648</v>
      </c>
      <c r="D5699" s="1" t="str">
        <f t="shared" si="663"/>
        <v>21:0198</v>
      </c>
      <c r="E5699" t="s">
        <v>22170</v>
      </c>
      <c r="F5699" t="s">
        <v>22171</v>
      </c>
      <c r="H5699">
        <v>45.779910899999997</v>
      </c>
      <c r="I5699">
        <v>-65.739436900000001</v>
      </c>
      <c r="J5699" s="1" t="str">
        <f t="shared" si="664"/>
        <v>Fluid (stream)</v>
      </c>
      <c r="K5699" s="1" t="str">
        <f t="shared" si="665"/>
        <v>Untreated Water</v>
      </c>
      <c r="L5699">
        <v>47</v>
      </c>
      <c r="M5699" t="s">
        <v>11426</v>
      </c>
      <c r="N5699">
        <v>859</v>
      </c>
      <c r="O5699">
        <v>2.5000000000000001E-2</v>
      </c>
      <c r="P5699">
        <v>20</v>
      </c>
      <c r="Q5699">
        <v>6.5</v>
      </c>
    </row>
    <row r="5700" spans="1:17" hidden="1" x14ac:dyDescent="0.3">
      <c r="A5700" t="s">
        <v>22172</v>
      </c>
      <c r="B5700" t="s">
        <v>22173</v>
      </c>
      <c r="C5700" s="1" t="str">
        <f t="shared" si="659"/>
        <v>21:0648</v>
      </c>
      <c r="D5700" s="1" t="str">
        <f t="shared" si="663"/>
        <v>21:0198</v>
      </c>
      <c r="E5700" t="s">
        <v>22174</v>
      </c>
      <c r="F5700" t="s">
        <v>22175</v>
      </c>
      <c r="H5700">
        <v>45.821159100000003</v>
      </c>
      <c r="I5700">
        <v>-65.703330100000002</v>
      </c>
      <c r="J5700" s="1" t="str">
        <f t="shared" si="664"/>
        <v>Fluid (stream)</v>
      </c>
      <c r="K5700" s="1" t="str">
        <f t="shared" si="665"/>
        <v>Untreated Water</v>
      </c>
      <c r="L5700">
        <v>47</v>
      </c>
      <c r="M5700" t="s">
        <v>11440</v>
      </c>
      <c r="N5700">
        <v>860</v>
      </c>
      <c r="O5700">
        <v>0.17</v>
      </c>
      <c r="P5700">
        <v>90</v>
      </c>
      <c r="Q5700">
        <v>6.8</v>
      </c>
    </row>
    <row r="5701" spans="1:17" hidden="1" x14ac:dyDescent="0.3">
      <c r="A5701" t="s">
        <v>22176</v>
      </c>
      <c r="B5701" t="s">
        <v>22177</v>
      </c>
      <c r="C5701" s="1" t="str">
        <f t="shared" si="659"/>
        <v>21:0648</v>
      </c>
      <c r="D5701" s="1" t="str">
        <f t="shared" si="663"/>
        <v>21:0198</v>
      </c>
      <c r="E5701" t="s">
        <v>22178</v>
      </c>
      <c r="F5701" t="s">
        <v>22179</v>
      </c>
      <c r="H5701">
        <v>45.820944500000003</v>
      </c>
      <c r="I5701">
        <v>-65.701749199999995</v>
      </c>
      <c r="J5701" s="1" t="str">
        <f t="shared" si="664"/>
        <v>Fluid (stream)</v>
      </c>
      <c r="K5701" s="1" t="str">
        <f t="shared" si="665"/>
        <v>Untreated Water</v>
      </c>
      <c r="L5701">
        <v>47</v>
      </c>
      <c r="M5701" t="s">
        <v>11445</v>
      </c>
      <c r="N5701">
        <v>861</v>
      </c>
      <c r="O5701">
        <v>0.16</v>
      </c>
      <c r="P5701">
        <v>110</v>
      </c>
      <c r="Q5701">
        <v>6.2</v>
      </c>
    </row>
    <row r="5702" spans="1:17" hidden="1" x14ac:dyDescent="0.3">
      <c r="A5702" t="s">
        <v>22180</v>
      </c>
      <c r="B5702" t="s">
        <v>22181</v>
      </c>
      <c r="C5702" s="1" t="str">
        <f t="shared" si="659"/>
        <v>21:0648</v>
      </c>
      <c r="D5702" s="1" t="str">
        <f t="shared" si="663"/>
        <v>21:0198</v>
      </c>
      <c r="E5702" t="s">
        <v>22182</v>
      </c>
      <c r="F5702" t="s">
        <v>22183</v>
      </c>
      <c r="H5702">
        <v>45.823073600000001</v>
      </c>
      <c r="I5702">
        <v>-65.735543399999997</v>
      </c>
      <c r="J5702" s="1" t="str">
        <f t="shared" si="664"/>
        <v>Fluid (stream)</v>
      </c>
      <c r="K5702" s="1" t="str">
        <f t="shared" si="665"/>
        <v>Untreated Water</v>
      </c>
      <c r="L5702">
        <v>47</v>
      </c>
      <c r="M5702" t="s">
        <v>11450</v>
      </c>
      <c r="N5702">
        <v>862</v>
      </c>
      <c r="O5702">
        <v>2.5000000000000001E-2</v>
      </c>
      <c r="P5702">
        <v>70</v>
      </c>
      <c r="Q5702">
        <v>6.7</v>
      </c>
    </row>
    <row r="5703" spans="1:17" hidden="1" x14ac:dyDescent="0.3">
      <c r="A5703" t="s">
        <v>22184</v>
      </c>
      <c r="B5703" t="s">
        <v>22185</v>
      </c>
      <c r="C5703" s="1" t="str">
        <f t="shared" si="659"/>
        <v>21:0648</v>
      </c>
      <c r="D5703" s="1" t="str">
        <f t="shared" si="663"/>
        <v>21:0198</v>
      </c>
      <c r="E5703" t="s">
        <v>22186</v>
      </c>
      <c r="F5703" t="s">
        <v>22187</v>
      </c>
      <c r="H5703">
        <v>45.837515500000002</v>
      </c>
      <c r="I5703">
        <v>-65.727456599999996</v>
      </c>
      <c r="J5703" s="1" t="str">
        <f t="shared" si="664"/>
        <v>Fluid (stream)</v>
      </c>
      <c r="K5703" s="1" t="str">
        <f t="shared" si="665"/>
        <v>Untreated Water</v>
      </c>
      <c r="L5703">
        <v>47</v>
      </c>
      <c r="M5703" t="s">
        <v>11460</v>
      </c>
      <c r="N5703">
        <v>863</v>
      </c>
      <c r="O5703">
        <v>2.5000000000000001E-2</v>
      </c>
      <c r="P5703">
        <v>70</v>
      </c>
      <c r="Q5703">
        <v>6.4</v>
      </c>
    </row>
    <row r="5704" spans="1:17" hidden="1" x14ac:dyDescent="0.3">
      <c r="A5704" t="s">
        <v>22188</v>
      </c>
      <c r="B5704" t="s">
        <v>22189</v>
      </c>
      <c r="C5704" s="1" t="str">
        <f t="shared" si="659"/>
        <v>21:0648</v>
      </c>
      <c r="D5704" s="1" t="str">
        <f t="shared" si="663"/>
        <v>21:0198</v>
      </c>
      <c r="E5704" t="s">
        <v>22190</v>
      </c>
      <c r="F5704" t="s">
        <v>22191</v>
      </c>
      <c r="H5704">
        <v>45.836630300000003</v>
      </c>
      <c r="I5704">
        <v>-65.729847100000001</v>
      </c>
      <c r="J5704" s="1" t="str">
        <f t="shared" si="664"/>
        <v>Fluid (stream)</v>
      </c>
      <c r="K5704" s="1" t="str">
        <f t="shared" si="665"/>
        <v>Untreated Water</v>
      </c>
      <c r="L5704">
        <v>47</v>
      </c>
      <c r="M5704" t="s">
        <v>11465</v>
      </c>
      <c r="N5704">
        <v>864</v>
      </c>
      <c r="O5704">
        <v>0.08</v>
      </c>
      <c r="P5704">
        <v>70</v>
      </c>
      <c r="Q5704">
        <v>6.5</v>
      </c>
    </row>
    <row r="5705" spans="1:17" hidden="1" x14ac:dyDescent="0.3">
      <c r="A5705" t="s">
        <v>22192</v>
      </c>
      <c r="B5705" t="s">
        <v>22193</v>
      </c>
      <c r="C5705" s="1" t="str">
        <f t="shared" si="659"/>
        <v>21:0648</v>
      </c>
      <c r="D5705" s="1" t="str">
        <f t="shared" si="663"/>
        <v>21:0198</v>
      </c>
      <c r="E5705" t="s">
        <v>22194</v>
      </c>
      <c r="F5705" t="s">
        <v>22195</v>
      </c>
      <c r="H5705">
        <v>45.829683600000003</v>
      </c>
      <c r="I5705">
        <v>-65.726751699999994</v>
      </c>
      <c r="J5705" s="1" t="str">
        <f t="shared" si="664"/>
        <v>Fluid (stream)</v>
      </c>
      <c r="K5705" s="1" t="str">
        <f t="shared" si="665"/>
        <v>Untreated Water</v>
      </c>
      <c r="L5705">
        <v>47</v>
      </c>
      <c r="M5705" t="s">
        <v>11470</v>
      </c>
      <c r="N5705">
        <v>865</v>
      </c>
      <c r="O5705">
        <v>2.5000000000000001E-2</v>
      </c>
      <c r="P5705">
        <v>70</v>
      </c>
      <c r="Q5705">
        <v>5.3</v>
      </c>
    </row>
    <row r="5706" spans="1:17" hidden="1" x14ac:dyDescent="0.3">
      <c r="A5706" t="s">
        <v>22196</v>
      </c>
      <c r="B5706" t="s">
        <v>22197</v>
      </c>
      <c r="C5706" s="1" t="str">
        <f t="shared" si="659"/>
        <v>21:0648</v>
      </c>
      <c r="D5706" s="1" t="str">
        <f t="shared" si="663"/>
        <v>21:0198</v>
      </c>
      <c r="E5706" t="s">
        <v>22198</v>
      </c>
      <c r="F5706" t="s">
        <v>22199</v>
      </c>
      <c r="H5706">
        <v>45.814073399999998</v>
      </c>
      <c r="I5706">
        <v>-65.764643100000001</v>
      </c>
      <c r="J5706" s="1" t="str">
        <f t="shared" si="664"/>
        <v>Fluid (stream)</v>
      </c>
      <c r="K5706" s="1" t="str">
        <f t="shared" si="665"/>
        <v>Untreated Water</v>
      </c>
      <c r="L5706">
        <v>47</v>
      </c>
      <c r="M5706" t="s">
        <v>11475</v>
      </c>
      <c r="N5706">
        <v>866</v>
      </c>
      <c r="O5706">
        <v>2.5000000000000001E-2</v>
      </c>
      <c r="P5706">
        <v>30</v>
      </c>
      <c r="Q5706">
        <v>5.2</v>
      </c>
    </row>
    <row r="5707" spans="1:17" hidden="1" x14ac:dyDescent="0.3">
      <c r="A5707" t="s">
        <v>22200</v>
      </c>
      <c r="B5707" t="s">
        <v>22201</v>
      </c>
      <c r="C5707" s="1" t="str">
        <f t="shared" si="659"/>
        <v>21:0648</v>
      </c>
      <c r="D5707" s="1" t="str">
        <f t="shared" si="663"/>
        <v>21:0198</v>
      </c>
      <c r="E5707" t="s">
        <v>22202</v>
      </c>
      <c r="F5707" t="s">
        <v>22203</v>
      </c>
      <c r="H5707">
        <v>45.858812800000003</v>
      </c>
      <c r="I5707">
        <v>-65.753632199999998</v>
      </c>
      <c r="J5707" s="1" t="str">
        <f t="shared" si="664"/>
        <v>Fluid (stream)</v>
      </c>
      <c r="K5707" s="1" t="str">
        <f t="shared" si="665"/>
        <v>Untreated Water</v>
      </c>
      <c r="L5707">
        <v>47</v>
      </c>
      <c r="M5707" t="s">
        <v>11480</v>
      </c>
      <c r="N5707">
        <v>867</v>
      </c>
      <c r="O5707">
        <v>2.5000000000000001E-2</v>
      </c>
      <c r="P5707">
        <v>30</v>
      </c>
      <c r="Q5707">
        <v>6</v>
      </c>
    </row>
    <row r="5708" spans="1:17" hidden="1" x14ac:dyDescent="0.3">
      <c r="A5708" t="s">
        <v>22204</v>
      </c>
      <c r="B5708" t="s">
        <v>22205</v>
      </c>
      <c r="C5708" s="1" t="str">
        <f t="shared" si="659"/>
        <v>21:0648</v>
      </c>
      <c r="D5708" s="1" t="str">
        <f t="shared" si="663"/>
        <v>21:0198</v>
      </c>
      <c r="E5708" t="s">
        <v>22206</v>
      </c>
      <c r="F5708" t="s">
        <v>22207</v>
      </c>
      <c r="H5708">
        <v>45.857526300000004</v>
      </c>
      <c r="I5708">
        <v>-65.750992199999999</v>
      </c>
      <c r="J5708" s="1" t="str">
        <f t="shared" si="664"/>
        <v>Fluid (stream)</v>
      </c>
      <c r="K5708" s="1" t="str">
        <f t="shared" si="665"/>
        <v>Untreated Water</v>
      </c>
      <c r="L5708">
        <v>47</v>
      </c>
      <c r="M5708" t="s">
        <v>12548</v>
      </c>
      <c r="N5708">
        <v>868</v>
      </c>
      <c r="O5708">
        <v>2.5000000000000001E-2</v>
      </c>
      <c r="P5708">
        <v>60</v>
      </c>
      <c r="Q5708">
        <v>6.4</v>
      </c>
    </row>
    <row r="5709" spans="1:17" hidden="1" x14ac:dyDescent="0.3">
      <c r="A5709" t="s">
        <v>22208</v>
      </c>
      <c r="B5709" t="s">
        <v>22209</v>
      </c>
      <c r="C5709" s="1" t="str">
        <f t="shared" si="659"/>
        <v>21:0648</v>
      </c>
      <c r="D5709" s="1" t="str">
        <f>HYPERLINK("http://geochem.nrcan.gc.ca/cdogs/content/svy/svy_e.htm", "")</f>
        <v/>
      </c>
      <c r="G5709" s="1" t="str">
        <f>HYPERLINK("http://geochem.nrcan.gc.ca/cdogs/content/cr_/cr_00082_e.htm", "82")</f>
        <v>82</v>
      </c>
      <c r="J5709" t="s">
        <v>11453</v>
      </c>
      <c r="K5709" t="s">
        <v>11454</v>
      </c>
      <c r="L5709">
        <v>48</v>
      </c>
      <c r="M5709" t="s">
        <v>11455</v>
      </c>
      <c r="N5709">
        <v>869</v>
      </c>
      <c r="O5709">
        <v>0.96</v>
      </c>
      <c r="P5709">
        <v>310</v>
      </c>
      <c r="Q5709">
        <v>6.9</v>
      </c>
    </row>
    <row r="5710" spans="1:17" hidden="1" x14ac:dyDescent="0.3">
      <c r="A5710" t="s">
        <v>22210</v>
      </c>
      <c r="B5710" t="s">
        <v>22211</v>
      </c>
      <c r="C5710" s="1" t="str">
        <f t="shared" si="659"/>
        <v>21:0648</v>
      </c>
      <c r="D5710" s="1" t="str">
        <f t="shared" ref="D5710:D5727" si="666">HYPERLINK("http://geochem.nrcan.gc.ca/cdogs/content/svy/svy210198_e.htm", "21:0198")</f>
        <v>21:0198</v>
      </c>
      <c r="E5710" t="s">
        <v>22212</v>
      </c>
      <c r="F5710" t="s">
        <v>22213</v>
      </c>
      <c r="H5710">
        <v>45.872148600000003</v>
      </c>
      <c r="I5710">
        <v>-65.704850300000004</v>
      </c>
      <c r="J5710" s="1" t="str">
        <f t="shared" ref="J5710:J5727" si="667">HYPERLINK("http://geochem.nrcan.gc.ca/cdogs/content/kwd/kwd020018_e.htm", "Fluid (stream)")</f>
        <v>Fluid (stream)</v>
      </c>
      <c r="K5710" s="1" t="str">
        <f t="shared" ref="K5710:K5727" si="668">HYPERLINK("http://geochem.nrcan.gc.ca/cdogs/content/kwd/kwd080007_e.htm", "Untreated Water")</f>
        <v>Untreated Water</v>
      </c>
      <c r="L5710">
        <v>48</v>
      </c>
      <c r="M5710" t="s">
        <v>11392</v>
      </c>
      <c r="N5710">
        <v>870</v>
      </c>
      <c r="O5710">
        <v>2.5000000000000001E-2</v>
      </c>
      <c r="P5710">
        <v>60</v>
      </c>
      <c r="Q5710">
        <v>6.4</v>
      </c>
    </row>
    <row r="5711" spans="1:17" hidden="1" x14ac:dyDescent="0.3">
      <c r="A5711" t="s">
        <v>22214</v>
      </c>
      <c r="B5711" t="s">
        <v>22215</v>
      </c>
      <c r="C5711" s="1" t="str">
        <f t="shared" si="659"/>
        <v>21:0648</v>
      </c>
      <c r="D5711" s="1" t="str">
        <f t="shared" si="666"/>
        <v>21:0198</v>
      </c>
      <c r="E5711" t="s">
        <v>22216</v>
      </c>
      <c r="F5711" t="s">
        <v>22217</v>
      </c>
      <c r="H5711">
        <v>45.869750099999997</v>
      </c>
      <c r="I5711">
        <v>-65.7065506</v>
      </c>
      <c r="J5711" s="1" t="str">
        <f t="shared" si="667"/>
        <v>Fluid (stream)</v>
      </c>
      <c r="K5711" s="1" t="str">
        <f t="shared" si="668"/>
        <v>Untreated Water</v>
      </c>
      <c r="L5711">
        <v>48</v>
      </c>
      <c r="M5711" t="s">
        <v>11397</v>
      </c>
      <c r="N5711">
        <v>871</v>
      </c>
      <c r="O5711">
        <v>2.5000000000000001E-2</v>
      </c>
      <c r="P5711">
        <v>40</v>
      </c>
      <c r="Q5711">
        <v>6.9</v>
      </c>
    </row>
    <row r="5712" spans="1:17" hidden="1" x14ac:dyDescent="0.3">
      <c r="A5712" t="s">
        <v>22218</v>
      </c>
      <c r="B5712" t="s">
        <v>22219</v>
      </c>
      <c r="C5712" s="1" t="str">
        <f t="shared" si="659"/>
        <v>21:0648</v>
      </c>
      <c r="D5712" s="1" t="str">
        <f t="shared" si="666"/>
        <v>21:0198</v>
      </c>
      <c r="E5712" t="s">
        <v>22220</v>
      </c>
      <c r="F5712" t="s">
        <v>22221</v>
      </c>
      <c r="H5712">
        <v>45.872161699999999</v>
      </c>
      <c r="I5712">
        <v>-65.675279000000003</v>
      </c>
      <c r="J5712" s="1" t="str">
        <f t="shared" si="667"/>
        <v>Fluid (stream)</v>
      </c>
      <c r="K5712" s="1" t="str">
        <f t="shared" si="668"/>
        <v>Untreated Water</v>
      </c>
      <c r="L5712">
        <v>48</v>
      </c>
      <c r="M5712" t="s">
        <v>11431</v>
      </c>
      <c r="N5712">
        <v>872</v>
      </c>
      <c r="O5712">
        <v>2.5000000000000001E-2</v>
      </c>
      <c r="P5712">
        <v>40</v>
      </c>
      <c r="Q5712">
        <v>6.7</v>
      </c>
    </row>
    <row r="5713" spans="1:17" hidden="1" x14ac:dyDescent="0.3">
      <c r="A5713" t="s">
        <v>22222</v>
      </c>
      <c r="B5713" t="s">
        <v>22223</v>
      </c>
      <c r="C5713" s="1" t="str">
        <f t="shared" si="659"/>
        <v>21:0648</v>
      </c>
      <c r="D5713" s="1" t="str">
        <f t="shared" si="666"/>
        <v>21:0198</v>
      </c>
      <c r="E5713" t="s">
        <v>22220</v>
      </c>
      <c r="F5713" t="s">
        <v>22224</v>
      </c>
      <c r="H5713">
        <v>45.872161699999999</v>
      </c>
      <c r="I5713">
        <v>-65.675279000000003</v>
      </c>
      <c r="J5713" s="1" t="str">
        <f t="shared" si="667"/>
        <v>Fluid (stream)</v>
      </c>
      <c r="K5713" s="1" t="str">
        <f t="shared" si="668"/>
        <v>Untreated Water</v>
      </c>
      <c r="L5713">
        <v>48</v>
      </c>
      <c r="M5713" t="s">
        <v>11435</v>
      </c>
      <c r="N5713">
        <v>873</v>
      </c>
      <c r="O5713">
        <v>2.5000000000000001E-2</v>
      </c>
      <c r="P5713">
        <v>40</v>
      </c>
      <c r="Q5713">
        <v>6.6</v>
      </c>
    </row>
    <row r="5714" spans="1:17" hidden="1" x14ac:dyDescent="0.3">
      <c r="A5714" t="s">
        <v>22225</v>
      </c>
      <c r="B5714" t="s">
        <v>22226</v>
      </c>
      <c r="C5714" s="1" t="str">
        <f t="shared" si="659"/>
        <v>21:0648</v>
      </c>
      <c r="D5714" s="1" t="str">
        <f t="shared" si="666"/>
        <v>21:0198</v>
      </c>
      <c r="E5714" t="s">
        <v>22227</v>
      </c>
      <c r="F5714" t="s">
        <v>22228</v>
      </c>
      <c r="H5714">
        <v>45.893432900000001</v>
      </c>
      <c r="I5714">
        <v>-65.674406200000007</v>
      </c>
      <c r="J5714" s="1" t="str">
        <f t="shared" si="667"/>
        <v>Fluid (stream)</v>
      </c>
      <c r="K5714" s="1" t="str">
        <f t="shared" si="668"/>
        <v>Untreated Water</v>
      </c>
      <c r="L5714">
        <v>48</v>
      </c>
      <c r="M5714" t="s">
        <v>11402</v>
      </c>
      <c r="N5714">
        <v>874</v>
      </c>
      <c r="O5714">
        <v>2.5000000000000001E-2</v>
      </c>
      <c r="P5714">
        <v>60</v>
      </c>
      <c r="Q5714">
        <v>6.1</v>
      </c>
    </row>
    <row r="5715" spans="1:17" hidden="1" x14ac:dyDescent="0.3">
      <c r="A5715" t="s">
        <v>22229</v>
      </c>
      <c r="B5715" t="s">
        <v>22230</v>
      </c>
      <c r="C5715" s="1" t="str">
        <f t="shared" si="659"/>
        <v>21:0648</v>
      </c>
      <c r="D5715" s="1" t="str">
        <f t="shared" si="666"/>
        <v>21:0198</v>
      </c>
      <c r="E5715" t="s">
        <v>22231</v>
      </c>
      <c r="F5715" t="s">
        <v>22232</v>
      </c>
      <c r="H5715">
        <v>45.904329500000003</v>
      </c>
      <c r="I5715">
        <v>-65.642478800000006</v>
      </c>
      <c r="J5715" s="1" t="str">
        <f t="shared" si="667"/>
        <v>Fluid (stream)</v>
      </c>
      <c r="K5715" s="1" t="str">
        <f t="shared" si="668"/>
        <v>Untreated Water</v>
      </c>
      <c r="L5715">
        <v>48</v>
      </c>
      <c r="M5715" t="s">
        <v>11411</v>
      </c>
      <c r="N5715">
        <v>875</v>
      </c>
      <c r="O5715">
        <v>2.5000000000000001E-2</v>
      </c>
      <c r="P5715">
        <v>50</v>
      </c>
      <c r="Q5715">
        <v>6.3</v>
      </c>
    </row>
    <row r="5716" spans="1:17" hidden="1" x14ac:dyDescent="0.3">
      <c r="A5716" t="s">
        <v>22233</v>
      </c>
      <c r="B5716" t="s">
        <v>22234</v>
      </c>
      <c r="C5716" s="1" t="str">
        <f t="shared" si="659"/>
        <v>21:0648</v>
      </c>
      <c r="D5716" s="1" t="str">
        <f t="shared" si="666"/>
        <v>21:0198</v>
      </c>
      <c r="E5716" t="s">
        <v>22235</v>
      </c>
      <c r="F5716" t="s">
        <v>22236</v>
      </c>
      <c r="H5716">
        <v>45.924405800000002</v>
      </c>
      <c r="I5716">
        <v>-65.639550799999995</v>
      </c>
      <c r="J5716" s="1" t="str">
        <f t="shared" si="667"/>
        <v>Fluid (stream)</v>
      </c>
      <c r="K5716" s="1" t="str">
        <f t="shared" si="668"/>
        <v>Untreated Water</v>
      </c>
      <c r="L5716">
        <v>48</v>
      </c>
      <c r="M5716" t="s">
        <v>11416</v>
      </c>
      <c r="N5716">
        <v>876</v>
      </c>
      <c r="O5716">
        <v>2.5000000000000001E-2</v>
      </c>
      <c r="P5716">
        <v>50</v>
      </c>
      <c r="Q5716">
        <v>6.1</v>
      </c>
    </row>
    <row r="5717" spans="1:17" hidden="1" x14ac:dyDescent="0.3">
      <c r="A5717" t="s">
        <v>22237</v>
      </c>
      <c r="B5717" t="s">
        <v>22238</v>
      </c>
      <c r="C5717" s="1" t="str">
        <f t="shared" si="659"/>
        <v>21:0648</v>
      </c>
      <c r="D5717" s="1" t="str">
        <f t="shared" si="666"/>
        <v>21:0198</v>
      </c>
      <c r="E5717" t="s">
        <v>22239</v>
      </c>
      <c r="F5717" t="s">
        <v>22240</v>
      </c>
      <c r="H5717">
        <v>45.936007600000003</v>
      </c>
      <c r="I5717">
        <v>-65.619242400000005</v>
      </c>
      <c r="J5717" s="1" t="str">
        <f t="shared" si="667"/>
        <v>Fluid (stream)</v>
      </c>
      <c r="K5717" s="1" t="str">
        <f t="shared" si="668"/>
        <v>Untreated Water</v>
      </c>
      <c r="L5717">
        <v>48</v>
      </c>
      <c r="M5717" t="s">
        <v>11421</v>
      </c>
      <c r="N5717">
        <v>877</v>
      </c>
      <c r="O5717">
        <v>2</v>
      </c>
      <c r="P5717">
        <v>20</v>
      </c>
      <c r="Q5717">
        <v>4</v>
      </c>
    </row>
    <row r="5718" spans="1:17" hidden="1" x14ac:dyDescent="0.3">
      <c r="A5718" t="s">
        <v>22241</v>
      </c>
      <c r="B5718" t="s">
        <v>22242</v>
      </c>
      <c r="C5718" s="1" t="str">
        <f t="shared" si="659"/>
        <v>21:0648</v>
      </c>
      <c r="D5718" s="1" t="str">
        <f t="shared" si="666"/>
        <v>21:0198</v>
      </c>
      <c r="E5718" t="s">
        <v>22243</v>
      </c>
      <c r="F5718" t="s">
        <v>22244</v>
      </c>
      <c r="H5718">
        <v>45.909985900000002</v>
      </c>
      <c r="I5718">
        <v>-65.634521100000001</v>
      </c>
      <c r="J5718" s="1" t="str">
        <f t="shared" si="667"/>
        <v>Fluid (stream)</v>
      </c>
      <c r="K5718" s="1" t="str">
        <f t="shared" si="668"/>
        <v>Untreated Water</v>
      </c>
      <c r="L5718">
        <v>48</v>
      </c>
      <c r="M5718" t="s">
        <v>11426</v>
      </c>
      <c r="N5718">
        <v>878</v>
      </c>
      <c r="O5718">
        <v>2.5000000000000001E-2</v>
      </c>
      <c r="P5718">
        <v>60</v>
      </c>
      <c r="Q5718">
        <v>6.1</v>
      </c>
    </row>
    <row r="5719" spans="1:17" hidden="1" x14ac:dyDescent="0.3">
      <c r="A5719" t="s">
        <v>22245</v>
      </c>
      <c r="B5719" t="s">
        <v>22246</v>
      </c>
      <c r="C5719" s="1" t="str">
        <f t="shared" si="659"/>
        <v>21:0648</v>
      </c>
      <c r="D5719" s="1" t="str">
        <f t="shared" si="666"/>
        <v>21:0198</v>
      </c>
      <c r="E5719" t="s">
        <v>22247</v>
      </c>
      <c r="F5719" t="s">
        <v>22248</v>
      </c>
      <c r="H5719">
        <v>45.911380700000002</v>
      </c>
      <c r="I5719">
        <v>-65.632588499999997</v>
      </c>
      <c r="J5719" s="1" t="str">
        <f t="shared" si="667"/>
        <v>Fluid (stream)</v>
      </c>
      <c r="K5719" s="1" t="str">
        <f t="shared" si="668"/>
        <v>Untreated Water</v>
      </c>
      <c r="L5719">
        <v>48</v>
      </c>
      <c r="M5719" t="s">
        <v>11440</v>
      </c>
      <c r="N5719">
        <v>879</v>
      </c>
      <c r="O5719">
        <v>2.5000000000000001E-2</v>
      </c>
      <c r="P5719">
        <v>60</v>
      </c>
      <c r="Q5719">
        <v>6</v>
      </c>
    </row>
    <row r="5720" spans="1:17" hidden="1" x14ac:dyDescent="0.3">
      <c r="A5720" t="s">
        <v>22249</v>
      </c>
      <c r="B5720" t="s">
        <v>22250</v>
      </c>
      <c r="C5720" s="1" t="str">
        <f t="shared" si="659"/>
        <v>21:0648</v>
      </c>
      <c r="D5720" s="1" t="str">
        <f t="shared" si="666"/>
        <v>21:0198</v>
      </c>
      <c r="E5720" t="s">
        <v>22251</v>
      </c>
      <c r="F5720" t="s">
        <v>22252</v>
      </c>
      <c r="H5720">
        <v>45.901289800000001</v>
      </c>
      <c r="I5720">
        <v>-65.629120200000003</v>
      </c>
      <c r="J5720" s="1" t="str">
        <f t="shared" si="667"/>
        <v>Fluid (stream)</v>
      </c>
      <c r="K5720" s="1" t="str">
        <f t="shared" si="668"/>
        <v>Untreated Water</v>
      </c>
      <c r="L5720">
        <v>48</v>
      </c>
      <c r="M5720" t="s">
        <v>11445</v>
      </c>
      <c r="N5720">
        <v>880</v>
      </c>
      <c r="O5720">
        <v>2.5000000000000001E-2</v>
      </c>
      <c r="P5720">
        <v>70</v>
      </c>
      <c r="Q5720">
        <v>6</v>
      </c>
    </row>
    <row r="5721" spans="1:17" hidden="1" x14ac:dyDescent="0.3">
      <c r="A5721" t="s">
        <v>22253</v>
      </c>
      <c r="B5721" t="s">
        <v>22254</v>
      </c>
      <c r="C5721" s="1" t="str">
        <f t="shared" si="659"/>
        <v>21:0648</v>
      </c>
      <c r="D5721" s="1" t="str">
        <f t="shared" si="666"/>
        <v>21:0198</v>
      </c>
      <c r="E5721" t="s">
        <v>22255</v>
      </c>
      <c r="F5721" t="s">
        <v>22256</v>
      </c>
      <c r="H5721">
        <v>45.892510299999998</v>
      </c>
      <c r="I5721">
        <v>-65.626552899999993</v>
      </c>
      <c r="J5721" s="1" t="str">
        <f t="shared" si="667"/>
        <v>Fluid (stream)</v>
      </c>
      <c r="K5721" s="1" t="str">
        <f t="shared" si="668"/>
        <v>Untreated Water</v>
      </c>
      <c r="L5721">
        <v>48</v>
      </c>
      <c r="M5721" t="s">
        <v>11450</v>
      </c>
      <c r="N5721">
        <v>881</v>
      </c>
      <c r="O5721">
        <v>2.5000000000000001E-2</v>
      </c>
      <c r="P5721">
        <v>60</v>
      </c>
      <c r="Q5721">
        <v>5.9</v>
      </c>
    </row>
    <row r="5722" spans="1:17" hidden="1" x14ac:dyDescent="0.3">
      <c r="A5722" t="s">
        <v>22257</v>
      </c>
      <c r="B5722" t="s">
        <v>22258</v>
      </c>
      <c r="C5722" s="1" t="str">
        <f t="shared" si="659"/>
        <v>21:0648</v>
      </c>
      <c r="D5722" s="1" t="str">
        <f t="shared" si="666"/>
        <v>21:0198</v>
      </c>
      <c r="E5722" t="s">
        <v>22259</v>
      </c>
      <c r="F5722" t="s">
        <v>22260</v>
      </c>
      <c r="H5722">
        <v>45.994939199999997</v>
      </c>
      <c r="I5722">
        <v>-65.500672600000001</v>
      </c>
      <c r="J5722" s="1" t="str">
        <f t="shared" si="667"/>
        <v>Fluid (stream)</v>
      </c>
      <c r="K5722" s="1" t="str">
        <f t="shared" si="668"/>
        <v>Untreated Water</v>
      </c>
      <c r="L5722">
        <v>48</v>
      </c>
      <c r="M5722" t="s">
        <v>11460</v>
      </c>
      <c r="N5722">
        <v>882</v>
      </c>
      <c r="O5722">
        <v>2.5000000000000001E-2</v>
      </c>
      <c r="P5722">
        <v>70</v>
      </c>
      <c r="Q5722">
        <v>6.1</v>
      </c>
    </row>
    <row r="5723" spans="1:17" hidden="1" x14ac:dyDescent="0.3">
      <c r="A5723" t="s">
        <v>22261</v>
      </c>
      <c r="B5723" t="s">
        <v>22262</v>
      </c>
      <c r="C5723" s="1" t="str">
        <f t="shared" si="659"/>
        <v>21:0648</v>
      </c>
      <c r="D5723" s="1" t="str">
        <f t="shared" si="666"/>
        <v>21:0198</v>
      </c>
      <c r="E5723" t="s">
        <v>22263</v>
      </c>
      <c r="F5723" t="s">
        <v>22264</v>
      </c>
      <c r="H5723">
        <v>45.9675899</v>
      </c>
      <c r="I5723">
        <v>-65.547714299999996</v>
      </c>
      <c r="J5723" s="1" t="str">
        <f t="shared" si="667"/>
        <v>Fluid (stream)</v>
      </c>
      <c r="K5723" s="1" t="str">
        <f t="shared" si="668"/>
        <v>Untreated Water</v>
      </c>
      <c r="L5723">
        <v>48</v>
      </c>
      <c r="M5723" t="s">
        <v>11465</v>
      </c>
      <c r="N5723">
        <v>883</v>
      </c>
      <c r="O5723">
        <v>2.5000000000000001E-2</v>
      </c>
      <c r="P5723">
        <v>90</v>
      </c>
      <c r="Q5723">
        <v>6.3</v>
      </c>
    </row>
    <row r="5724" spans="1:17" hidden="1" x14ac:dyDescent="0.3">
      <c r="A5724" t="s">
        <v>22265</v>
      </c>
      <c r="B5724" t="s">
        <v>22266</v>
      </c>
      <c r="C5724" s="1" t="str">
        <f t="shared" si="659"/>
        <v>21:0648</v>
      </c>
      <c r="D5724" s="1" t="str">
        <f t="shared" si="666"/>
        <v>21:0198</v>
      </c>
      <c r="E5724" t="s">
        <v>22267</v>
      </c>
      <c r="F5724" t="s">
        <v>22268</v>
      </c>
      <c r="H5724">
        <v>45.969197800000003</v>
      </c>
      <c r="I5724">
        <v>-65.544225499999996</v>
      </c>
      <c r="J5724" s="1" t="str">
        <f t="shared" si="667"/>
        <v>Fluid (stream)</v>
      </c>
      <c r="K5724" s="1" t="str">
        <f t="shared" si="668"/>
        <v>Untreated Water</v>
      </c>
      <c r="L5724">
        <v>48</v>
      </c>
      <c r="M5724" t="s">
        <v>11470</v>
      </c>
      <c r="N5724">
        <v>884</v>
      </c>
      <c r="O5724">
        <v>2.5000000000000001E-2</v>
      </c>
      <c r="P5724">
        <v>70</v>
      </c>
      <c r="Q5724">
        <v>6.4</v>
      </c>
    </row>
    <row r="5725" spans="1:17" hidden="1" x14ac:dyDescent="0.3">
      <c r="A5725" t="s">
        <v>22269</v>
      </c>
      <c r="B5725" t="s">
        <v>22270</v>
      </c>
      <c r="C5725" s="1" t="str">
        <f t="shared" si="659"/>
        <v>21:0648</v>
      </c>
      <c r="D5725" s="1" t="str">
        <f t="shared" si="666"/>
        <v>21:0198</v>
      </c>
      <c r="E5725" t="s">
        <v>22271</v>
      </c>
      <c r="F5725" t="s">
        <v>22272</v>
      </c>
      <c r="H5725">
        <v>45.8899373</v>
      </c>
      <c r="I5725">
        <v>-65.577554899999996</v>
      </c>
      <c r="J5725" s="1" t="str">
        <f t="shared" si="667"/>
        <v>Fluid (stream)</v>
      </c>
      <c r="K5725" s="1" t="str">
        <f t="shared" si="668"/>
        <v>Untreated Water</v>
      </c>
      <c r="L5725">
        <v>48</v>
      </c>
      <c r="M5725" t="s">
        <v>11475</v>
      </c>
      <c r="N5725">
        <v>885</v>
      </c>
      <c r="O5725">
        <v>2.5000000000000001E-2</v>
      </c>
      <c r="P5725">
        <v>40</v>
      </c>
      <c r="Q5725">
        <v>6.2</v>
      </c>
    </row>
    <row r="5726" spans="1:17" hidden="1" x14ac:dyDescent="0.3">
      <c r="A5726" t="s">
        <v>22273</v>
      </c>
      <c r="B5726" t="s">
        <v>22274</v>
      </c>
      <c r="C5726" s="1" t="str">
        <f t="shared" si="659"/>
        <v>21:0648</v>
      </c>
      <c r="D5726" s="1" t="str">
        <f t="shared" si="666"/>
        <v>21:0198</v>
      </c>
      <c r="E5726" t="s">
        <v>22275</v>
      </c>
      <c r="F5726" t="s">
        <v>22276</v>
      </c>
      <c r="H5726">
        <v>45.889485700000002</v>
      </c>
      <c r="I5726">
        <v>-65.581207500000005</v>
      </c>
      <c r="J5726" s="1" t="str">
        <f t="shared" si="667"/>
        <v>Fluid (stream)</v>
      </c>
      <c r="K5726" s="1" t="str">
        <f t="shared" si="668"/>
        <v>Untreated Water</v>
      </c>
      <c r="L5726">
        <v>48</v>
      </c>
      <c r="M5726" t="s">
        <v>11480</v>
      </c>
      <c r="N5726">
        <v>886</v>
      </c>
      <c r="O5726">
        <v>2.5000000000000001E-2</v>
      </c>
      <c r="P5726">
        <v>130</v>
      </c>
      <c r="Q5726">
        <v>6.7</v>
      </c>
    </row>
    <row r="5727" spans="1:17" hidden="1" x14ac:dyDescent="0.3">
      <c r="A5727" t="s">
        <v>22277</v>
      </c>
      <c r="B5727" t="s">
        <v>22278</v>
      </c>
      <c r="C5727" s="1" t="str">
        <f t="shared" si="659"/>
        <v>21:0648</v>
      </c>
      <c r="D5727" s="1" t="str">
        <f t="shared" si="666"/>
        <v>21:0198</v>
      </c>
      <c r="E5727" t="s">
        <v>22279</v>
      </c>
      <c r="F5727" t="s">
        <v>22280</v>
      </c>
      <c r="H5727">
        <v>45.861098200000001</v>
      </c>
      <c r="I5727">
        <v>-65.659559000000002</v>
      </c>
      <c r="J5727" s="1" t="str">
        <f t="shared" si="667"/>
        <v>Fluid (stream)</v>
      </c>
      <c r="K5727" s="1" t="str">
        <f t="shared" si="668"/>
        <v>Untreated Water</v>
      </c>
      <c r="L5727">
        <v>48</v>
      </c>
      <c r="M5727" t="s">
        <v>12548</v>
      </c>
      <c r="N5727">
        <v>887</v>
      </c>
      <c r="O5727">
        <v>2.5000000000000001E-2</v>
      </c>
      <c r="P5727">
        <v>40</v>
      </c>
      <c r="Q5727">
        <v>6.7</v>
      </c>
    </row>
    <row r="5728" spans="1:17" hidden="1" x14ac:dyDescent="0.3">
      <c r="A5728" t="s">
        <v>22281</v>
      </c>
      <c r="B5728" t="s">
        <v>22282</v>
      </c>
      <c r="C5728" s="1" t="str">
        <f t="shared" si="659"/>
        <v>21:0648</v>
      </c>
      <c r="D5728" s="1" t="str">
        <f>HYPERLINK("http://geochem.nrcan.gc.ca/cdogs/content/svy/svy_e.htm", "")</f>
        <v/>
      </c>
      <c r="G5728" s="1" t="str">
        <f>HYPERLINK("http://geochem.nrcan.gc.ca/cdogs/content/cr_/cr_00082_e.htm", "82")</f>
        <v>82</v>
      </c>
      <c r="J5728" t="s">
        <v>11453</v>
      </c>
      <c r="K5728" t="s">
        <v>11454</v>
      </c>
      <c r="L5728">
        <v>49</v>
      </c>
      <c r="M5728" t="s">
        <v>11455</v>
      </c>
      <c r="N5728">
        <v>888</v>
      </c>
      <c r="O5728">
        <v>0.93</v>
      </c>
      <c r="P5728">
        <v>300</v>
      </c>
      <c r="Q5728">
        <v>7.4</v>
      </c>
    </row>
    <row r="5729" spans="1:17" hidden="1" x14ac:dyDescent="0.3">
      <c r="A5729" t="s">
        <v>22283</v>
      </c>
      <c r="B5729" t="s">
        <v>22284</v>
      </c>
      <c r="C5729" s="1" t="str">
        <f t="shared" si="659"/>
        <v>21:0648</v>
      </c>
      <c r="D5729" s="1" t="str">
        <f t="shared" ref="D5729:D5756" si="669">HYPERLINK("http://geochem.nrcan.gc.ca/cdogs/content/svy/svy210198_e.htm", "21:0198")</f>
        <v>21:0198</v>
      </c>
      <c r="E5729" t="s">
        <v>22285</v>
      </c>
      <c r="F5729" t="s">
        <v>22286</v>
      </c>
      <c r="H5729">
        <v>45.860778099999997</v>
      </c>
      <c r="I5729">
        <v>-65.654364900000004</v>
      </c>
      <c r="J5729" s="1" t="str">
        <f t="shared" ref="J5729:J5756" si="670">HYPERLINK("http://geochem.nrcan.gc.ca/cdogs/content/kwd/kwd020018_e.htm", "Fluid (stream)")</f>
        <v>Fluid (stream)</v>
      </c>
      <c r="K5729" s="1" t="str">
        <f t="shared" ref="K5729:K5756" si="671">HYPERLINK("http://geochem.nrcan.gc.ca/cdogs/content/kwd/kwd080007_e.htm", "Untreated Water")</f>
        <v>Untreated Water</v>
      </c>
      <c r="L5729">
        <v>49</v>
      </c>
      <c r="M5729" t="s">
        <v>11392</v>
      </c>
      <c r="N5729">
        <v>889</v>
      </c>
      <c r="O5729">
        <v>0.33</v>
      </c>
      <c r="P5729">
        <v>120</v>
      </c>
      <c r="Q5729">
        <v>6.9</v>
      </c>
    </row>
    <row r="5730" spans="1:17" hidden="1" x14ac:dyDescent="0.3">
      <c r="A5730" t="s">
        <v>22287</v>
      </c>
      <c r="B5730" t="s">
        <v>22288</v>
      </c>
      <c r="C5730" s="1" t="str">
        <f t="shared" si="659"/>
        <v>21:0648</v>
      </c>
      <c r="D5730" s="1" t="str">
        <f t="shared" si="669"/>
        <v>21:0198</v>
      </c>
      <c r="E5730" t="s">
        <v>22289</v>
      </c>
      <c r="F5730" t="s">
        <v>22290</v>
      </c>
      <c r="H5730">
        <v>45.853690100000001</v>
      </c>
      <c r="I5730">
        <v>-65.655714799999998</v>
      </c>
      <c r="J5730" s="1" t="str">
        <f t="shared" si="670"/>
        <v>Fluid (stream)</v>
      </c>
      <c r="K5730" s="1" t="str">
        <f t="shared" si="671"/>
        <v>Untreated Water</v>
      </c>
      <c r="L5730">
        <v>49</v>
      </c>
      <c r="M5730" t="s">
        <v>11397</v>
      </c>
      <c r="N5730">
        <v>890</v>
      </c>
      <c r="O5730">
        <v>2.5000000000000001E-2</v>
      </c>
      <c r="P5730">
        <v>40</v>
      </c>
      <c r="Q5730">
        <v>6.7</v>
      </c>
    </row>
    <row r="5731" spans="1:17" hidden="1" x14ac:dyDescent="0.3">
      <c r="A5731" t="s">
        <v>22291</v>
      </c>
      <c r="B5731" t="s">
        <v>22292</v>
      </c>
      <c r="C5731" s="1" t="str">
        <f t="shared" si="659"/>
        <v>21:0648</v>
      </c>
      <c r="D5731" s="1" t="str">
        <f t="shared" si="669"/>
        <v>21:0198</v>
      </c>
      <c r="E5731" t="s">
        <v>22293</v>
      </c>
      <c r="F5731" t="s">
        <v>22294</v>
      </c>
      <c r="H5731">
        <v>45.876197599999998</v>
      </c>
      <c r="I5731">
        <v>-65.721940900000007</v>
      </c>
      <c r="J5731" s="1" t="str">
        <f t="shared" si="670"/>
        <v>Fluid (stream)</v>
      </c>
      <c r="K5731" s="1" t="str">
        <f t="shared" si="671"/>
        <v>Untreated Water</v>
      </c>
      <c r="L5731">
        <v>49</v>
      </c>
      <c r="M5731" t="s">
        <v>11402</v>
      </c>
      <c r="N5731">
        <v>891</v>
      </c>
      <c r="O5731">
        <v>2.5000000000000001E-2</v>
      </c>
      <c r="P5731">
        <v>50</v>
      </c>
      <c r="Q5731">
        <v>6.5</v>
      </c>
    </row>
    <row r="5732" spans="1:17" hidden="1" x14ac:dyDescent="0.3">
      <c r="A5732" t="s">
        <v>22295</v>
      </c>
      <c r="B5732" t="s">
        <v>22296</v>
      </c>
      <c r="C5732" s="1" t="str">
        <f t="shared" si="659"/>
        <v>21:0648</v>
      </c>
      <c r="D5732" s="1" t="str">
        <f t="shared" si="669"/>
        <v>21:0198</v>
      </c>
      <c r="E5732" t="s">
        <v>22297</v>
      </c>
      <c r="F5732" t="s">
        <v>22298</v>
      </c>
      <c r="H5732">
        <v>45.883587499999997</v>
      </c>
      <c r="I5732">
        <v>-65.726452199999997</v>
      </c>
      <c r="J5732" s="1" t="str">
        <f t="shared" si="670"/>
        <v>Fluid (stream)</v>
      </c>
      <c r="K5732" s="1" t="str">
        <f t="shared" si="671"/>
        <v>Untreated Water</v>
      </c>
      <c r="L5732">
        <v>49</v>
      </c>
      <c r="M5732" t="s">
        <v>11411</v>
      </c>
      <c r="N5732">
        <v>892</v>
      </c>
      <c r="O5732">
        <v>2.5000000000000001E-2</v>
      </c>
      <c r="P5732">
        <v>40</v>
      </c>
      <c r="Q5732">
        <v>6.1</v>
      </c>
    </row>
    <row r="5733" spans="1:17" hidden="1" x14ac:dyDescent="0.3">
      <c r="A5733" t="s">
        <v>22299</v>
      </c>
      <c r="B5733" t="s">
        <v>22300</v>
      </c>
      <c r="C5733" s="1" t="str">
        <f t="shared" si="659"/>
        <v>21:0648</v>
      </c>
      <c r="D5733" s="1" t="str">
        <f t="shared" si="669"/>
        <v>21:0198</v>
      </c>
      <c r="E5733" t="s">
        <v>22301</v>
      </c>
      <c r="F5733" t="s">
        <v>22302</v>
      </c>
      <c r="H5733">
        <v>45.793853200000001</v>
      </c>
      <c r="I5733">
        <v>-65.894037900000001</v>
      </c>
      <c r="J5733" s="1" t="str">
        <f t="shared" si="670"/>
        <v>Fluid (stream)</v>
      </c>
      <c r="K5733" s="1" t="str">
        <f t="shared" si="671"/>
        <v>Untreated Water</v>
      </c>
      <c r="L5733">
        <v>49</v>
      </c>
      <c r="M5733" t="s">
        <v>11416</v>
      </c>
      <c r="N5733">
        <v>893</v>
      </c>
      <c r="O5733">
        <v>2.5000000000000001E-2</v>
      </c>
      <c r="P5733">
        <v>40</v>
      </c>
      <c r="Q5733">
        <v>6.2</v>
      </c>
    </row>
    <row r="5734" spans="1:17" hidden="1" x14ac:dyDescent="0.3">
      <c r="A5734" t="s">
        <v>22303</v>
      </c>
      <c r="B5734" t="s">
        <v>22304</v>
      </c>
      <c r="C5734" s="1" t="str">
        <f t="shared" si="659"/>
        <v>21:0648</v>
      </c>
      <c r="D5734" s="1" t="str">
        <f t="shared" si="669"/>
        <v>21:0198</v>
      </c>
      <c r="E5734" t="s">
        <v>22305</v>
      </c>
      <c r="F5734" t="s">
        <v>22306</v>
      </c>
      <c r="H5734">
        <v>45.792959000000003</v>
      </c>
      <c r="I5734">
        <v>-65.890607599999996</v>
      </c>
      <c r="J5734" s="1" t="str">
        <f t="shared" si="670"/>
        <v>Fluid (stream)</v>
      </c>
      <c r="K5734" s="1" t="str">
        <f t="shared" si="671"/>
        <v>Untreated Water</v>
      </c>
      <c r="L5734">
        <v>49</v>
      </c>
      <c r="M5734" t="s">
        <v>11431</v>
      </c>
      <c r="N5734">
        <v>894</v>
      </c>
      <c r="O5734">
        <v>2.5000000000000001E-2</v>
      </c>
      <c r="P5734">
        <v>40</v>
      </c>
      <c r="Q5734">
        <v>6.3</v>
      </c>
    </row>
    <row r="5735" spans="1:17" hidden="1" x14ac:dyDescent="0.3">
      <c r="A5735" t="s">
        <v>22307</v>
      </c>
      <c r="B5735" t="s">
        <v>22308</v>
      </c>
      <c r="C5735" s="1" t="str">
        <f t="shared" si="659"/>
        <v>21:0648</v>
      </c>
      <c r="D5735" s="1" t="str">
        <f t="shared" si="669"/>
        <v>21:0198</v>
      </c>
      <c r="E5735" t="s">
        <v>22305</v>
      </c>
      <c r="F5735" t="s">
        <v>22309</v>
      </c>
      <c r="H5735">
        <v>45.792959000000003</v>
      </c>
      <c r="I5735">
        <v>-65.890607599999996</v>
      </c>
      <c r="J5735" s="1" t="str">
        <f t="shared" si="670"/>
        <v>Fluid (stream)</v>
      </c>
      <c r="K5735" s="1" t="str">
        <f t="shared" si="671"/>
        <v>Untreated Water</v>
      </c>
      <c r="L5735">
        <v>49</v>
      </c>
      <c r="M5735" t="s">
        <v>11435</v>
      </c>
      <c r="N5735">
        <v>895</v>
      </c>
      <c r="O5735">
        <v>2.5000000000000001E-2</v>
      </c>
      <c r="P5735">
        <v>30</v>
      </c>
      <c r="Q5735">
        <v>6.2</v>
      </c>
    </row>
    <row r="5736" spans="1:17" hidden="1" x14ac:dyDescent="0.3">
      <c r="A5736" t="s">
        <v>22310</v>
      </c>
      <c r="B5736" t="s">
        <v>22311</v>
      </c>
      <c r="C5736" s="1" t="str">
        <f t="shared" si="659"/>
        <v>21:0648</v>
      </c>
      <c r="D5736" s="1" t="str">
        <f t="shared" si="669"/>
        <v>21:0198</v>
      </c>
      <c r="E5736" t="s">
        <v>22312</v>
      </c>
      <c r="F5736" t="s">
        <v>22313</v>
      </c>
      <c r="H5736">
        <v>45.799955799999999</v>
      </c>
      <c r="I5736">
        <v>-65.870161300000007</v>
      </c>
      <c r="J5736" s="1" t="str">
        <f t="shared" si="670"/>
        <v>Fluid (stream)</v>
      </c>
      <c r="K5736" s="1" t="str">
        <f t="shared" si="671"/>
        <v>Untreated Water</v>
      </c>
      <c r="L5736">
        <v>49</v>
      </c>
      <c r="M5736" t="s">
        <v>11421</v>
      </c>
      <c r="N5736">
        <v>896</v>
      </c>
      <c r="O5736">
        <v>2.5000000000000001E-2</v>
      </c>
      <c r="P5736">
        <v>40</v>
      </c>
      <c r="Q5736">
        <v>6.1</v>
      </c>
    </row>
    <row r="5737" spans="1:17" hidden="1" x14ac:dyDescent="0.3">
      <c r="A5737" t="s">
        <v>22314</v>
      </c>
      <c r="B5737" t="s">
        <v>22315</v>
      </c>
      <c r="C5737" s="1" t="str">
        <f t="shared" ref="C5737:C5800" si="672">HYPERLINK("http://geochem.nrcan.gc.ca/cdogs/content/bdl/bdl210648_e.htm", "21:0648")</f>
        <v>21:0648</v>
      </c>
      <c r="D5737" s="1" t="str">
        <f t="shared" si="669"/>
        <v>21:0198</v>
      </c>
      <c r="E5737" t="s">
        <v>22316</v>
      </c>
      <c r="F5737" t="s">
        <v>22317</v>
      </c>
      <c r="H5737">
        <v>45.801566000000001</v>
      </c>
      <c r="I5737">
        <v>-65.871633900000006</v>
      </c>
      <c r="J5737" s="1" t="str">
        <f t="shared" si="670"/>
        <v>Fluid (stream)</v>
      </c>
      <c r="K5737" s="1" t="str">
        <f t="shared" si="671"/>
        <v>Untreated Water</v>
      </c>
      <c r="L5737">
        <v>49</v>
      </c>
      <c r="M5737" t="s">
        <v>11426</v>
      </c>
      <c r="N5737">
        <v>897</v>
      </c>
      <c r="O5737">
        <v>2.5000000000000001E-2</v>
      </c>
      <c r="P5737">
        <v>40</v>
      </c>
      <c r="Q5737">
        <v>6.1</v>
      </c>
    </row>
    <row r="5738" spans="1:17" hidden="1" x14ac:dyDescent="0.3">
      <c r="A5738" t="s">
        <v>22318</v>
      </c>
      <c r="B5738" t="s">
        <v>22319</v>
      </c>
      <c r="C5738" s="1" t="str">
        <f t="shared" si="672"/>
        <v>21:0648</v>
      </c>
      <c r="D5738" s="1" t="str">
        <f t="shared" si="669"/>
        <v>21:0198</v>
      </c>
      <c r="E5738" t="s">
        <v>22320</v>
      </c>
      <c r="F5738" t="s">
        <v>22321</v>
      </c>
      <c r="H5738">
        <v>45.786686500000002</v>
      </c>
      <c r="I5738">
        <v>-65.877031400000007</v>
      </c>
      <c r="J5738" s="1" t="str">
        <f t="shared" si="670"/>
        <v>Fluid (stream)</v>
      </c>
      <c r="K5738" s="1" t="str">
        <f t="shared" si="671"/>
        <v>Untreated Water</v>
      </c>
      <c r="L5738">
        <v>49</v>
      </c>
      <c r="M5738" t="s">
        <v>11440</v>
      </c>
      <c r="N5738">
        <v>898</v>
      </c>
      <c r="O5738">
        <v>2.5000000000000001E-2</v>
      </c>
      <c r="P5738">
        <v>30</v>
      </c>
      <c r="Q5738">
        <v>6.2</v>
      </c>
    </row>
    <row r="5739" spans="1:17" hidden="1" x14ac:dyDescent="0.3">
      <c r="A5739" t="s">
        <v>22322</v>
      </c>
      <c r="B5739" t="s">
        <v>22323</v>
      </c>
      <c r="C5739" s="1" t="str">
        <f t="shared" si="672"/>
        <v>21:0648</v>
      </c>
      <c r="D5739" s="1" t="str">
        <f t="shared" si="669"/>
        <v>21:0198</v>
      </c>
      <c r="E5739" t="s">
        <v>22324</v>
      </c>
      <c r="F5739" t="s">
        <v>22325</v>
      </c>
      <c r="H5739">
        <v>45.789066499999997</v>
      </c>
      <c r="I5739">
        <v>-65.884011599999994</v>
      </c>
      <c r="J5739" s="1" t="str">
        <f t="shared" si="670"/>
        <v>Fluid (stream)</v>
      </c>
      <c r="K5739" s="1" t="str">
        <f t="shared" si="671"/>
        <v>Untreated Water</v>
      </c>
      <c r="L5739">
        <v>49</v>
      </c>
      <c r="M5739" t="s">
        <v>11445</v>
      </c>
      <c r="N5739">
        <v>899</v>
      </c>
      <c r="O5739">
        <v>2.5000000000000001E-2</v>
      </c>
      <c r="P5739">
        <v>30</v>
      </c>
      <c r="Q5739">
        <v>6.3</v>
      </c>
    </row>
    <row r="5740" spans="1:17" hidden="1" x14ac:dyDescent="0.3">
      <c r="A5740" t="s">
        <v>22326</v>
      </c>
      <c r="B5740" t="s">
        <v>22327</v>
      </c>
      <c r="C5740" s="1" t="str">
        <f t="shared" si="672"/>
        <v>21:0648</v>
      </c>
      <c r="D5740" s="1" t="str">
        <f t="shared" si="669"/>
        <v>21:0198</v>
      </c>
      <c r="E5740" t="s">
        <v>22328</v>
      </c>
      <c r="F5740" t="s">
        <v>22329</v>
      </c>
      <c r="H5740">
        <v>45.763151499999999</v>
      </c>
      <c r="I5740">
        <v>-65.874791099999996</v>
      </c>
      <c r="J5740" s="1" t="str">
        <f t="shared" si="670"/>
        <v>Fluid (stream)</v>
      </c>
      <c r="K5740" s="1" t="str">
        <f t="shared" si="671"/>
        <v>Untreated Water</v>
      </c>
      <c r="L5740">
        <v>49</v>
      </c>
      <c r="M5740" t="s">
        <v>11450</v>
      </c>
      <c r="N5740">
        <v>900</v>
      </c>
      <c r="O5740">
        <v>2.5000000000000001E-2</v>
      </c>
      <c r="P5740">
        <v>30</v>
      </c>
      <c r="Q5740">
        <v>6.3</v>
      </c>
    </row>
    <row r="5741" spans="1:17" hidden="1" x14ac:dyDescent="0.3">
      <c r="A5741" t="s">
        <v>22330</v>
      </c>
      <c r="B5741" t="s">
        <v>22331</v>
      </c>
      <c r="C5741" s="1" t="str">
        <f t="shared" si="672"/>
        <v>21:0648</v>
      </c>
      <c r="D5741" s="1" t="str">
        <f t="shared" si="669"/>
        <v>21:0198</v>
      </c>
      <c r="E5741" t="s">
        <v>22332</v>
      </c>
      <c r="F5741" t="s">
        <v>22333</v>
      </c>
      <c r="H5741">
        <v>45.787589500000003</v>
      </c>
      <c r="I5741">
        <v>-65.920847199999997</v>
      </c>
      <c r="J5741" s="1" t="str">
        <f t="shared" si="670"/>
        <v>Fluid (stream)</v>
      </c>
      <c r="K5741" s="1" t="str">
        <f t="shared" si="671"/>
        <v>Untreated Water</v>
      </c>
      <c r="L5741">
        <v>49</v>
      </c>
      <c r="M5741" t="s">
        <v>11460</v>
      </c>
      <c r="N5741">
        <v>901</v>
      </c>
      <c r="O5741">
        <v>2.5000000000000001E-2</v>
      </c>
      <c r="P5741">
        <v>30</v>
      </c>
      <c r="Q5741">
        <v>6.3</v>
      </c>
    </row>
    <row r="5742" spans="1:17" hidden="1" x14ac:dyDescent="0.3">
      <c r="A5742" t="s">
        <v>22334</v>
      </c>
      <c r="B5742" t="s">
        <v>22335</v>
      </c>
      <c r="C5742" s="1" t="str">
        <f t="shared" si="672"/>
        <v>21:0648</v>
      </c>
      <c r="D5742" s="1" t="str">
        <f t="shared" si="669"/>
        <v>21:0198</v>
      </c>
      <c r="E5742" t="s">
        <v>22336</v>
      </c>
      <c r="F5742" t="s">
        <v>22337</v>
      </c>
      <c r="H5742">
        <v>45.783636199999997</v>
      </c>
      <c r="I5742">
        <v>-65.920215999999996</v>
      </c>
      <c r="J5742" s="1" t="str">
        <f t="shared" si="670"/>
        <v>Fluid (stream)</v>
      </c>
      <c r="K5742" s="1" t="str">
        <f t="shared" si="671"/>
        <v>Untreated Water</v>
      </c>
      <c r="L5742">
        <v>49</v>
      </c>
      <c r="M5742" t="s">
        <v>11465</v>
      </c>
      <c r="N5742">
        <v>902</v>
      </c>
      <c r="O5742">
        <v>2.5000000000000001E-2</v>
      </c>
      <c r="P5742">
        <v>30</v>
      </c>
      <c r="Q5742">
        <v>6.3</v>
      </c>
    </row>
    <row r="5743" spans="1:17" hidden="1" x14ac:dyDescent="0.3">
      <c r="A5743" t="s">
        <v>22338</v>
      </c>
      <c r="B5743" t="s">
        <v>22339</v>
      </c>
      <c r="C5743" s="1" t="str">
        <f t="shared" si="672"/>
        <v>21:0648</v>
      </c>
      <c r="D5743" s="1" t="str">
        <f t="shared" si="669"/>
        <v>21:0198</v>
      </c>
      <c r="E5743" t="s">
        <v>22340</v>
      </c>
      <c r="F5743" t="s">
        <v>22341</v>
      </c>
      <c r="H5743">
        <v>45.7591635</v>
      </c>
      <c r="I5743">
        <v>-65.939113399999997</v>
      </c>
      <c r="J5743" s="1" t="str">
        <f t="shared" si="670"/>
        <v>Fluid (stream)</v>
      </c>
      <c r="K5743" s="1" t="str">
        <f t="shared" si="671"/>
        <v>Untreated Water</v>
      </c>
      <c r="L5743">
        <v>49</v>
      </c>
      <c r="M5743" t="s">
        <v>11470</v>
      </c>
      <c r="N5743">
        <v>903</v>
      </c>
      <c r="O5743">
        <v>2.5000000000000001E-2</v>
      </c>
      <c r="P5743">
        <v>20</v>
      </c>
      <c r="Q5743">
        <v>6</v>
      </c>
    </row>
    <row r="5744" spans="1:17" hidden="1" x14ac:dyDescent="0.3">
      <c r="A5744" t="s">
        <v>22342</v>
      </c>
      <c r="B5744" t="s">
        <v>22343</v>
      </c>
      <c r="C5744" s="1" t="str">
        <f t="shared" si="672"/>
        <v>21:0648</v>
      </c>
      <c r="D5744" s="1" t="str">
        <f t="shared" si="669"/>
        <v>21:0198</v>
      </c>
      <c r="E5744" t="s">
        <v>22344</v>
      </c>
      <c r="F5744" t="s">
        <v>22345</v>
      </c>
      <c r="H5744">
        <v>45.7584898</v>
      </c>
      <c r="I5744">
        <v>-65.939759499999994</v>
      </c>
      <c r="J5744" s="1" t="str">
        <f t="shared" si="670"/>
        <v>Fluid (stream)</v>
      </c>
      <c r="K5744" s="1" t="str">
        <f t="shared" si="671"/>
        <v>Untreated Water</v>
      </c>
      <c r="L5744">
        <v>49</v>
      </c>
      <c r="M5744" t="s">
        <v>11475</v>
      </c>
      <c r="N5744">
        <v>904</v>
      </c>
      <c r="O5744">
        <v>2.5000000000000001E-2</v>
      </c>
      <c r="P5744">
        <v>30</v>
      </c>
      <c r="Q5744">
        <v>6</v>
      </c>
    </row>
    <row r="5745" spans="1:17" hidden="1" x14ac:dyDescent="0.3">
      <c r="A5745" t="s">
        <v>22346</v>
      </c>
      <c r="B5745" t="s">
        <v>22347</v>
      </c>
      <c r="C5745" s="1" t="str">
        <f t="shared" si="672"/>
        <v>21:0648</v>
      </c>
      <c r="D5745" s="1" t="str">
        <f t="shared" si="669"/>
        <v>21:0198</v>
      </c>
      <c r="E5745" t="s">
        <v>22348</v>
      </c>
      <c r="F5745" t="s">
        <v>22349</v>
      </c>
      <c r="H5745">
        <v>45.771099900000003</v>
      </c>
      <c r="I5745">
        <v>-65.935573899999994</v>
      </c>
      <c r="J5745" s="1" t="str">
        <f t="shared" si="670"/>
        <v>Fluid (stream)</v>
      </c>
      <c r="K5745" s="1" t="str">
        <f t="shared" si="671"/>
        <v>Untreated Water</v>
      </c>
      <c r="L5745">
        <v>49</v>
      </c>
      <c r="M5745" t="s">
        <v>11480</v>
      </c>
      <c r="N5745">
        <v>905</v>
      </c>
      <c r="O5745">
        <v>2.5000000000000001E-2</v>
      </c>
      <c r="P5745">
        <v>30</v>
      </c>
      <c r="Q5745">
        <v>6.3</v>
      </c>
    </row>
    <row r="5746" spans="1:17" hidden="1" x14ac:dyDescent="0.3">
      <c r="A5746" t="s">
        <v>22350</v>
      </c>
      <c r="B5746" t="s">
        <v>22351</v>
      </c>
      <c r="C5746" s="1" t="str">
        <f t="shared" si="672"/>
        <v>21:0648</v>
      </c>
      <c r="D5746" s="1" t="str">
        <f t="shared" si="669"/>
        <v>21:0198</v>
      </c>
      <c r="E5746" t="s">
        <v>22352</v>
      </c>
      <c r="F5746" t="s">
        <v>22353</v>
      </c>
      <c r="H5746">
        <v>45.768993600000002</v>
      </c>
      <c r="I5746">
        <v>-65.942215500000003</v>
      </c>
      <c r="J5746" s="1" t="str">
        <f t="shared" si="670"/>
        <v>Fluid (stream)</v>
      </c>
      <c r="K5746" s="1" t="str">
        <f t="shared" si="671"/>
        <v>Untreated Water</v>
      </c>
      <c r="L5746">
        <v>49</v>
      </c>
      <c r="M5746" t="s">
        <v>12548</v>
      </c>
      <c r="N5746">
        <v>906</v>
      </c>
      <c r="O5746">
        <v>2.5000000000000001E-2</v>
      </c>
      <c r="P5746">
        <v>50</v>
      </c>
      <c r="Q5746">
        <v>6.5</v>
      </c>
    </row>
    <row r="5747" spans="1:17" hidden="1" x14ac:dyDescent="0.3">
      <c r="A5747" t="s">
        <v>22354</v>
      </c>
      <c r="B5747" t="s">
        <v>22355</v>
      </c>
      <c r="C5747" s="1" t="str">
        <f t="shared" si="672"/>
        <v>21:0648</v>
      </c>
      <c r="D5747" s="1" t="str">
        <f t="shared" si="669"/>
        <v>21:0198</v>
      </c>
      <c r="E5747" t="s">
        <v>22356</v>
      </c>
      <c r="F5747" t="s">
        <v>22357</v>
      </c>
      <c r="H5747">
        <v>45.946812999999999</v>
      </c>
      <c r="I5747">
        <v>-65.563947799999994</v>
      </c>
      <c r="J5747" s="1" t="str">
        <f t="shared" si="670"/>
        <v>Fluid (stream)</v>
      </c>
      <c r="K5747" s="1" t="str">
        <f t="shared" si="671"/>
        <v>Untreated Water</v>
      </c>
      <c r="L5747">
        <v>50</v>
      </c>
      <c r="M5747" t="s">
        <v>11392</v>
      </c>
      <c r="N5747">
        <v>907</v>
      </c>
      <c r="O5747">
        <v>2.5000000000000001E-2</v>
      </c>
      <c r="P5747">
        <v>100</v>
      </c>
      <c r="Q5747">
        <v>6.3</v>
      </c>
    </row>
    <row r="5748" spans="1:17" hidden="1" x14ac:dyDescent="0.3">
      <c r="A5748" t="s">
        <v>22358</v>
      </c>
      <c r="B5748" t="s">
        <v>22359</v>
      </c>
      <c r="C5748" s="1" t="str">
        <f t="shared" si="672"/>
        <v>21:0648</v>
      </c>
      <c r="D5748" s="1" t="str">
        <f t="shared" si="669"/>
        <v>21:0198</v>
      </c>
      <c r="E5748" t="s">
        <v>22360</v>
      </c>
      <c r="F5748" t="s">
        <v>22361</v>
      </c>
      <c r="H5748">
        <v>45.946874100000002</v>
      </c>
      <c r="I5748">
        <v>-65.562028100000006</v>
      </c>
      <c r="J5748" s="1" t="str">
        <f t="shared" si="670"/>
        <v>Fluid (stream)</v>
      </c>
      <c r="K5748" s="1" t="str">
        <f t="shared" si="671"/>
        <v>Untreated Water</v>
      </c>
      <c r="L5748">
        <v>50</v>
      </c>
      <c r="M5748" t="s">
        <v>11397</v>
      </c>
      <c r="N5748">
        <v>908</v>
      </c>
      <c r="O5748">
        <v>2.5000000000000001E-2</v>
      </c>
      <c r="P5748">
        <v>100</v>
      </c>
      <c r="Q5748">
        <v>6.3</v>
      </c>
    </row>
    <row r="5749" spans="1:17" hidden="1" x14ac:dyDescent="0.3">
      <c r="A5749" t="s">
        <v>22362</v>
      </c>
      <c r="B5749" t="s">
        <v>22363</v>
      </c>
      <c r="C5749" s="1" t="str">
        <f t="shared" si="672"/>
        <v>21:0648</v>
      </c>
      <c r="D5749" s="1" t="str">
        <f t="shared" si="669"/>
        <v>21:0198</v>
      </c>
      <c r="E5749" t="s">
        <v>22364</v>
      </c>
      <c r="F5749" t="s">
        <v>22365</v>
      </c>
      <c r="H5749">
        <v>45.9427655</v>
      </c>
      <c r="I5749">
        <v>-65.592506099999994</v>
      </c>
      <c r="J5749" s="1" t="str">
        <f t="shared" si="670"/>
        <v>Fluid (stream)</v>
      </c>
      <c r="K5749" s="1" t="str">
        <f t="shared" si="671"/>
        <v>Untreated Water</v>
      </c>
      <c r="L5749">
        <v>50</v>
      </c>
      <c r="M5749" t="s">
        <v>11431</v>
      </c>
      <c r="N5749">
        <v>909</v>
      </c>
      <c r="O5749">
        <v>2.5000000000000001E-2</v>
      </c>
      <c r="P5749">
        <v>80</v>
      </c>
      <c r="Q5749">
        <v>6.3</v>
      </c>
    </row>
    <row r="5750" spans="1:17" hidden="1" x14ac:dyDescent="0.3">
      <c r="A5750" t="s">
        <v>22366</v>
      </c>
      <c r="B5750" t="s">
        <v>22367</v>
      </c>
      <c r="C5750" s="1" t="str">
        <f t="shared" si="672"/>
        <v>21:0648</v>
      </c>
      <c r="D5750" s="1" t="str">
        <f t="shared" si="669"/>
        <v>21:0198</v>
      </c>
      <c r="E5750" t="s">
        <v>22364</v>
      </c>
      <c r="F5750" t="s">
        <v>22368</v>
      </c>
      <c r="H5750">
        <v>45.9427655</v>
      </c>
      <c r="I5750">
        <v>-65.592506099999994</v>
      </c>
      <c r="J5750" s="1" t="str">
        <f t="shared" si="670"/>
        <v>Fluid (stream)</v>
      </c>
      <c r="K5750" s="1" t="str">
        <f t="shared" si="671"/>
        <v>Untreated Water</v>
      </c>
      <c r="L5750">
        <v>50</v>
      </c>
      <c r="M5750" t="s">
        <v>11435</v>
      </c>
      <c r="N5750">
        <v>910</v>
      </c>
      <c r="O5750">
        <v>2.5000000000000001E-2</v>
      </c>
      <c r="P5750">
        <v>80</v>
      </c>
      <c r="Q5750">
        <v>6.3</v>
      </c>
    </row>
    <row r="5751" spans="1:17" hidden="1" x14ac:dyDescent="0.3">
      <c r="A5751" t="s">
        <v>22369</v>
      </c>
      <c r="B5751" t="s">
        <v>22370</v>
      </c>
      <c r="C5751" s="1" t="str">
        <f t="shared" si="672"/>
        <v>21:0648</v>
      </c>
      <c r="D5751" s="1" t="str">
        <f t="shared" si="669"/>
        <v>21:0198</v>
      </c>
      <c r="E5751" t="s">
        <v>22371</v>
      </c>
      <c r="F5751" t="s">
        <v>22372</v>
      </c>
      <c r="H5751">
        <v>45.942161400000003</v>
      </c>
      <c r="I5751">
        <v>-65.597303100000005</v>
      </c>
      <c r="J5751" s="1" t="str">
        <f t="shared" si="670"/>
        <v>Fluid (stream)</v>
      </c>
      <c r="K5751" s="1" t="str">
        <f t="shared" si="671"/>
        <v>Untreated Water</v>
      </c>
      <c r="L5751">
        <v>50</v>
      </c>
      <c r="M5751" t="s">
        <v>11402</v>
      </c>
      <c r="N5751">
        <v>911</v>
      </c>
      <c r="O5751">
        <v>2.5000000000000001E-2</v>
      </c>
      <c r="P5751">
        <v>80</v>
      </c>
      <c r="Q5751">
        <v>6.2</v>
      </c>
    </row>
    <row r="5752" spans="1:17" hidden="1" x14ac:dyDescent="0.3">
      <c r="A5752" t="s">
        <v>22373</v>
      </c>
      <c r="B5752" t="s">
        <v>22374</v>
      </c>
      <c r="C5752" s="1" t="str">
        <f t="shared" si="672"/>
        <v>21:0648</v>
      </c>
      <c r="D5752" s="1" t="str">
        <f t="shared" si="669"/>
        <v>21:0198</v>
      </c>
      <c r="E5752" t="s">
        <v>22375</v>
      </c>
      <c r="F5752" t="s">
        <v>22376</v>
      </c>
      <c r="H5752">
        <v>45.906125600000003</v>
      </c>
      <c r="I5752">
        <v>-65.597180399999999</v>
      </c>
      <c r="J5752" s="1" t="str">
        <f t="shared" si="670"/>
        <v>Fluid (stream)</v>
      </c>
      <c r="K5752" s="1" t="str">
        <f t="shared" si="671"/>
        <v>Untreated Water</v>
      </c>
      <c r="L5752">
        <v>50</v>
      </c>
      <c r="M5752" t="s">
        <v>11411</v>
      </c>
      <c r="N5752">
        <v>912</v>
      </c>
      <c r="O5752">
        <v>2.5000000000000001E-2</v>
      </c>
      <c r="P5752">
        <v>40</v>
      </c>
      <c r="Q5752">
        <v>5.4</v>
      </c>
    </row>
    <row r="5753" spans="1:17" hidden="1" x14ac:dyDescent="0.3">
      <c r="A5753" t="s">
        <v>22377</v>
      </c>
      <c r="B5753" t="s">
        <v>22378</v>
      </c>
      <c r="C5753" s="1" t="str">
        <f t="shared" si="672"/>
        <v>21:0648</v>
      </c>
      <c r="D5753" s="1" t="str">
        <f t="shared" si="669"/>
        <v>21:0198</v>
      </c>
      <c r="E5753" t="s">
        <v>22379</v>
      </c>
      <c r="F5753" t="s">
        <v>22380</v>
      </c>
      <c r="H5753">
        <v>45.904128100000001</v>
      </c>
      <c r="I5753">
        <v>-65.598337700000002</v>
      </c>
      <c r="J5753" s="1" t="str">
        <f t="shared" si="670"/>
        <v>Fluid (stream)</v>
      </c>
      <c r="K5753" s="1" t="str">
        <f t="shared" si="671"/>
        <v>Untreated Water</v>
      </c>
      <c r="L5753">
        <v>50</v>
      </c>
      <c r="M5753" t="s">
        <v>11416</v>
      </c>
      <c r="N5753">
        <v>913</v>
      </c>
      <c r="O5753">
        <v>2.5000000000000001E-2</v>
      </c>
      <c r="P5753">
        <v>60</v>
      </c>
      <c r="Q5753">
        <v>6.2</v>
      </c>
    </row>
    <row r="5754" spans="1:17" hidden="1" x14ac:dyDescent="0.3">
      <c r="A5754" t="s">
        <v>22381</v>
      </c>
      <c r="B5754" t="s">
        <v>22382</v>
      </c>
      <c r="C5754" s="1" t="str">
        <f t="shared" si="672"/>
        <v>21:0648</v>
      </c>
      <c r="D5754" s="1" t="str">
        <f t="shared" si="669"/>
        <v>21:0198</v>
      </c>
      <c r="E5754" t="s">
        <v>22383</v>
      </c>
      <c r="F5754" t="s">
        <v>22384</v>
      </c>
      <c r="H5754">
        <v>45.912462699999999</v>
      </c>
      <c r="I5754">
        <v>-65.603472199999999</v>
      </c>
      <c r="J5754" s="1" t="str">
        <f t="shared" si="670"/>
        <v>Fluid (stream)</v>
      </c>
      <c r="K5754" s="1" t="str">
        <f t="shared" si="671"/>
        <v>Untreated Water</v>
      </c>
      <c r="L5754">
        <v>50</v>
      </c>
      <c r="M5754" t="s">
        <v>11421</v>
      </c>
      <c r="N5754">
        <v>914</v>
      </c>
      <c r="O5754">
        <v>2.5000000000000001E-2</v>
      </c>
      <c r="P5754">
        <v>60</v>
      </c>
      <c r="Q5754">
        <v>5.5</v>
      </c>
    </row>
    <row r="5755" spans="1:17" hidden="1" x14ac:dyDescent="0.3">
      <c r="A5755" t="s">
        <v>22385</v>
      </c>
      <c r="B5755" t="s">
        <v>22386</v>
      </c>
      <c r="C5755" s="1" t="str">
        <f t="shared" si="672"/>
        <v>21:0648</v>
      </c>
      <c r="D5755" s="1" t="str">
        <f t="shared" si="669"/>
        <v>21:0198</v>
      </c>
      <c r="E5755" t="s">
        <v>22387</v>
      </c>
      <c r="F5755" t="s">
        <v>22388</v>
      </c>
      <c r="H5755">
        <v>45.900818999999998</v>
      </c>
      <c r="I5755">
        <v>-65.573172900000003</v>
      </c>
      <c r="J5755" s="1" t="str">
        <f t="shared" si="670"/>
        <v>Fluid (stream)</v>
      </c>
      <c r="K5755" s="1" t="str">
        <f t="shared" si="671"/>
        <v>Untreated Water</v>
      </c>
      <c r="L5755">
        <v>50</v>
      </c>
      <c r="M5755" t="s">
        <v>11426</v>
      </c>
      <c r="N5755">
        <v>915</v>
      </c>
      <c r="O5755">
        <v>2.5000000000000001E-2</v>
      </c>
      <c r="P5755">
        <v>50</v>
      </c>
      <c r="Q5755">
        <v>5.9</v>
      </c>
    </row>
    <row r="5756" spans="1:17" hidden="1" x14ac:dyDescent="0.3">
      <c r="A5756" t="s">
        <v>22389</v>
      </c>
      <c r="B5756" t="s">
        <v>22390</v>
      </c>
      <c r="C5756" s="1" t="str">
        <f t="shared" si="672"/>
        <v>21:0648</v>
      </c>
      <c r="D5756" s="1" t="str">
        <f t="shared" si="669"/>
        <v>21:0198</v>
      </c>
      <c r="E5756" t="s">
        <v>22391</v>
      </c>
      <c r="F5756" t="s">
        <v>22392</v>
      </c>
      <c r="H5756">
        <v>45.822121000000003</v>
      </c>
      <c r="I5756">
        <v>-65.823784500000002</v>
      </c>
      <c r="J5756" s="1" t="str">
        <f t="shared" si="670"/>
        <v>Fluid (stream)</v>
      </c>
      <c r="K5756" s="1" t="str">
        <f t="shared" si="671"/>
        <v>Untreated Water</v>
      </c>
      <c r="L5756">
        <v>50</v>
      </c>
      <c r="M5756" t="s">
        <v>11440</v>
      </c>
      <c r="N5756">
        <v>916</v>
      </c>
      <c r="O5756">
        <v>2.5000000000000001E-2</v>
      </c>
      <c r="P5756">
        <v>30</v>
      </c>
      <c r="Q5756">
        <v>6.2</v>
      </c>
    </row>
    <row r="5757" spans="1:17" hidden="1" x14ac:dyDescent="0.3">
      <c r="A5757" t="s">
        <v>22393</v>
      </c>
      <c r="B5757" t="s">
        <v>22394</v>
      </c>
      <c r="C5757" s="1" t="str">
        <f t="shared" si="672"/>
        <v>21:0648</v>
      </c>
      <c r="D5757" s="1" t="str">
        <f>HYPERLINK("http://geochem.nrcan.gc.ca/cdogs/content/svy/svy_e.htm", "")</f>
        <v/>
      </c>
      <c r="G5757" s="1" t="str">
        <f>HYPERLINK("http://geochem.nrcan.gc.ca/cdogs/content/cr_/cr_00082_e.htm", "82")</f>
        <v>82</v>
      </c>
      <c r="J5757" t="s">
        <v>11453</v>
      </c>
      <c r="K5757" t="s">
        <v>11454</v>
      </c>
      <c r="L5757">
        <v>50</v>
      </c>
      <c r="M5757" t="s">
        <v>11455</v>
      </c>
      <c r="N5757">
        <v>917</v>
      </c>
      <c r="O5757">
        <v>1.2</v>
      </c>
      <c r="P5757">
        <v>240</v>
      </c>
      <c r="Q5757">
        <v>7</v>
      </c>
    </row>
    <row r="5758" spans="1:17" hidden="1" x14ac:dyDescent="0.3">
      <c r="A5758" t="s">
        <v>22395</v>
      </c>
      <c r="B5758" t="s">
        <v>22396</v>
      </c>
      <c r="C5758" s="1" t="str">
        <f t="shared" si="672"/>
        <v>21:0648</v>
      </c>
      <c r="D5758" s="1" t="str">
        <f t="shared" ref="D5758:D5771" si="673">HYPERLINK("http://geochem.nrcan.gc.ca/cdogs/content/svy/svy210198_e.htm", "21:0198")</f>
        <v>21:0198</v>
      </c>
      <c r="E5758" t="s">
        <v>22397</v>
      </c>
      <c r="F5758" t="s">
        <v>22398</v>
      </c>
      <c r="H5758">
        <v>45.827544000000003</v>
      </c>
      <c r="I5758">
        <v>-65.801695300000006</v>
      </c>
      <c r="J5758" s="1" t="str">
        <f t="shared" ref="J5758:J5771" si="674">HYPERLINK("http://geochem.nrcan.gc.ca/cdogs/content/kwd/kwd020018_e.htm", "Fluid (stream)")</f>
        <v>Fluid (stream)</v>
      </c>
      <c r="K5758" s="1" t="str">
        <f t="shared" ref="K5758:K5771" si="675">HYPERLINK("http://geochem.nrcan.gc.ca/cdogs/content/kwd/kwd080007_e.htm", "Untreated Water")</f>
        <v>Untreated Water</v>
      </c>
      <c r="L5758">
        <v>50</v>
      </c>
      <c r="M5758" t="s">
        <v>11445</v>
      </c>
      <c r="N5758">
        <v>918</v>
      </c>
      <c r="O5758">
        <v>2.5000000000000001E-2</v>
      </c>
      <c r="P5758">
        <v>30</v>
      </c>
      <c r="Q5758">
        <v>6.5</v>
      </c>
    </row>
    <row r="5759" spans="1:17" hidden="1" x14ac:dyDescent="0.3">
      <c r="A5759" t="s">
        <v>22399</v>
      </c>
      <c r="B5759" t="s">
        <v>22400</v>
      </c>
      <c r="C5759" s="1" t="str">
        <f t="shared" si="672"/>
        <v>21:0648</v>
      </c>
      <c r="D5759" s="1" t="str">
        <f t="shared" si="673"/>
        <v>21:0198</v>
      </c>
      <c r="E5759" t="s">
        <v>22401</v>
      </c>
      <c r="F5759" t="s">
        <v>22402</v>
      </c>
      <c r="H5759">
        <v>45.808095199999997</v>
      </c>
      <c r="I5759">
        <v>-65.810397499999993</v>
      </c>
      <c r="J5759" s="1" t="str">
        <f t="shared" si="674"/>
        <v>Fluid (stream)</v>
      </c>
      <c r="K5759" s="1" t="str">
        <f t="shared" si="675"/>
        <v>Untreated Water</v>
      </c>
      <c r="L5759">
        <v>50</v>
      </c>
      <c r="M5759" t="s">
        <v>11450</v>
      </c>
      <c r="N5759">
        <v>919</v>
      </c>
      <c r="O5759">
        <v>2.5000000000000001E-2</v>
      </c>
      <c r="P5759">
        <v>30</v>
      </c>
      <c r="Q5759">
        <v>5.9</v>
      </c>
    </row>
    <row r="5760" spans="1:17" hidden="1" x14ac:dyDescent="0.3">
      <c r="A5760" t="s">
        <v>22403</v>
      </c>
      <c r="B5760" t="s">
        <v>22404</v>
      </c>
      <c r="C5760" s="1" t="str">
        <f t="shared" si="672"/>
        <v>21:0648</v>
      </c>
      <c r="D5760" s="1" t="str">
        <f t="shared" si="673"/>
        <v>21:0198</v>
      </c>
      <c r="E5760" t="s">
        <v>22405</v>
      </c>
      <c r="F5760" t="s">
        <v>22406</v>
      </c>
      <c r="H5760">
        <v>45.806819599999997</v>
      </c>
      <c r="I5760">
        <v>-65.813216199999999</v>
      </c>
      <c r="J5760" s="1" t="str">
        <f t="shared" si="674"/>
        <v>Fluid (stream)</v>
      </c>
      <c r="K5760" s="1" t="str">
        <f t="shared" si="675"/>
        <v>Untreated Water</v>
      </c>
      <c r="L5760">
        <v>50</v>
      </c>
      <c r="M5760" t="s">
        <v>11460</v>
      </c>
      <c r="N5760">
        <v>920</v>
      </c>
      <c r="O5760">
        <v>2.5000000000000001E-2</v>
      </c>
      <c r="P5760">
        <v>40</v>
      </c>
      <c r="Q5760">
        <v>6.3</v>
      </c>
    </row>
    <row r="5761" spans="1:17" hidden="1" x14ac:dyDescent="0.3">
      <c r="A5761" t="s">
        <v>22407</v>
      </c>
      <c r="B5761" t="s">
        <v>22408</v>
      </c>
      <c r="C5761" s="1" t="str">
        <f t="shared" si="672"/>
        <v>21:0648</v>
      </c>
      <c r="D5761" s="1" t="str">
        <f t="shared" si="673"/>
        <v>21:0198</v>
      </c>
      <c r="E5761" t="s">
        <v>22409</v>
      </c>
      <c r="F5761" t="s">
        <v>22410</v>
      </c>
      <c r="H5761">
        <v>45.841110800000003</v>
      </c>
      <c r="I5761">
        <v>-65.812202999999997</v>
      </c>
      <c r="J5761" s="1" t="str">
        <f t="shared" si="674"/>
        <v>Fluid (stream)</v>
      </c>
      <c r="K5761" s="1" t="str">
        <f t="shared" si="675"/>
        <v>Untreated Water</v>
      </c>
      <c r="L5761">
        <v>50</v>
      </c>
      <c r="M5761" t="s">
        <v>11465</v>
      </c>
      <c r="N5761">
        <v>921</v>
      </c>
      <c r="O5761">
        <v>2.5000000000000001E-2</v>
      </c>
      <c r="P5761">
        <v>30</v>
      </c>
      <c r="Q5761">
        <v>6</v>
      </c>
    </row>
    <row r="5762" spans="1:17" hidden="1" x14ac:dyDescent="0.3">
      <c r="A5762" t="s">
        <v>22411</v>
      </c>
      <c r="B5762" t="s">
        <v>22412</v>
      </c>
      <c r="C5762" s="1" t="str">
        <f t="shared" si="672"/>
        <v>21:0648</v>
      </c>
      <c r="D5762" s="1" t="str">
        <f t="shared" si="673"/>
        <v>21:0198</v>
      </c>
      <c r="E5762" t="s">
        <v>22413</v>
      </c>
      <c r="F5762" t="s">
        <v>22414</v>
      </c>
      <c r="H5762">
        <v>45.820363999999998</v>
      </c>
      <c r="I5762">
        <v>-65.838731600000003</v>
      </c>
      <c r="J5762" s="1" t="str">
        <f t="shared" si="674"/>
        <v>Fluid (stream)</v>
      </c>
      <c r="K5762" s="1" t="str">
        <f t="shared" si="675"/>
        <v>Untreated Water</v>
      </c>
      <c r="L5762">
        <v>50</v>
      </c>
      <c r="M5762" t="s">
        <v>11470</v>
      </c>
      <c r="N5762">
        <v>922</v>
      </c>
      <c r="O5762">
        <v>2.5000000000000001E-2</v>
      </c>
      <c r="P5762">
        <v>40</v>
      </c>
      <c r="Q5762">
        <v>6.2</v>
      </c>
    </row>
    <row r="5763" spans="1:17" hidden="1" x14ac:dyDescent="0.3">
      <c r="A5763" t="s">
        <v>22415</v>
      </c>
      <c r="B5763" t="s">
        <v>22416</v>
      </c>
      <c r="C5763" s="1" t="str">
        <f t="shared" si="672"/>
        <v>21:0648</v>
      </c>
      <c r="D5763" s="1" t="str">
        <f t="shared" si="673"/>
        <v>21:0198</v>
      </c>
      <c r="E5763" t="s">
        <v>22417</v>
      </c>
      <c r="F5763" t="s">
        <v>22418</v>
      </c>
      <c r="H5763">
        <v>45.773457299999997</v>
      </c>
      <c r="I5763">
        <v>-65.827254100000005</v>
      </c>
      <c r="J5763" s="1" t="str">
        <f t="shared" si="674"/>
        <v>Fluid (stream)</v>
      </c>
      <c r="K5763" s="1" t="str">
        <f t="shared" si="675"/>
        <v>Untreated Water</v>
      </c>
      <c r="L5763">
        <v>50</v>
      </c>
      <c r="M5763" t="s">
        <v>11475</v>
      </c>
      <c r="N5763">
        <v>923</v>
      </c>
      <c r="O5763">
        <v>0.06</v>
      </c>
      <c r="P5763">
        <v>20</v>
      </c>
      <c r="Q5763">
        <v>5.8</v>
      </c>
    </row>
    <row r="5764" spans="1:17" hidden="1" x14ac:dyDescent="0.3">
      <c r="A5764" t="s">
        <v>22419</v>
      </c>
      <c r="B5764" t="s">
        <v>22420</v>
      </c>
      <c r="C5764" s="1" t="str">
        <f t="shared" si="672"/>
        <v>21:0648</v>
      </c>
      <c r="D5764" s="1" t="str">
        <f t="shared" si="673"/>
        <v>21:0198</v>
      </c>
      <c r="E5764" t="s">
        <v>22421</v>
      </c>
      <c r="F5764" t="s">
        <v>22422</v>
      </c>
      <c r="H5764">
        <v>45.767869300000001</v>
      </c>
      <c r="I5764">
        <v>-65.828643400000004</v>
      </c>
      <c r="J5764" s="1" t="str">
        <f t="shared" si="674"/>
        <v>Fluid (stream)</v>
      </c>
      <c r="K5764" s="1" t="str">
        <f t="shared" si="675"/>
        <v>Untreated Water</v>
      </c>
      <c r="L5764">
        <v>50</v>
      </c>
      <c r="M5764" t="s">
        <v>11480</v>
      </c>
      <c r="N5764">
        <v>924</v>
      </c>
      <c r="O5764">
        <v>2.5000000000000001E-2</v>
      </c>
      <c r="P5764">
        <v>20</v>
      </c>
      <c r="Q5764">
        <v>6.7</v>
      </c>
    </row>
    <row r="5765" spans="1:17" hidden="1" x14ac:dyDescent="0.3">
      <c r="A5765" t="s">
        <v>22423</v>
      </c>
      <c r="B5765" t="s">
        <v>22424</v>
      </c>
      <c r="C5765" s="1" t="str">
        <f t="shared" si="672"/>
        <v>21:0648</v>
      </c>
      <c r="D5765" s="1" t="str">
        <f t="shared" si="673"/>
        <v>21:0198</v>
      </c>
      <c r="E5765" t="s">
        <v>22425</v>
      </c>
      <c r="F5765" t="s">
        <v>22426</v>
      </c>
      <c r="H5765">
        <v>45.762537700000003</v>
      </c>
      <c r="I5765">
        <v>-65.821493599999997</v>
      </c>
      <c r="J5765" s="1" t="str">
        <f t="shared" si="674"/>
        <v>Fluid (stream)</v>
      </c>
      <c r="K5765" s="1" t="str">
        <f t="shared" si="675"/>
        <v>Untreated Water</v>
      </c>
      <c r="L5765">
        <v>50</v>
      </c>
      <c r="M5765" t="s">
        <v>12548</v>
      </c>
      <c r="N5765">
        <v>925</v>
      </c>
      <c r="O5765">
        <v>0.2</v>
      </c>
      <c r="P5765">
        <v>30</v>
      </c>
      <c r="Q5765">
        <v>6.7</v>
      </c>
    </row>
    <row r="5766" spans="1:17" hidden="1" x14ac:dyDescent="0.3">
      <c r="A5766" t="s">
        <v>22427</v>
      </c>
      <c r="B5766" t="s">
        <v>22428</v>
      </c>
      <c r="C5766" s="1" t="str">
        <f t="shared" si="672"/>
        <v>21:0648</v>
      </c>
      <c r="D5766" s="1" t="str">
        <f t="shared" si="673"/>
        <v>21:0198</v>
      </c>
      <c r="E5766" t="s">
        <v>22429</v>
      </c>
      <c r="F5766" t="s">
        <v>22430</v>
      </c>
      <c r="H5766">
        <v>45.765645399999997</v>
      </c>
      <c r="I5766">
        <v>-65.815567299999998</v>
      </c>
      <c r="J5766" s="1" t="str">
        <f t="shared" si="674"/>
        <v>Fluid (stream)</v>
      </c>
      <c r="K5766" s="1" t="str">
        <f t="shared" si="675"/>
        <v>Untreated Water</v>
      </c>
      <c r="L5766">
        <v>51</v>
      </c>
      <c r="M5766" t="s">
        <v>11392</v>
      </c>
      <c r="N5766">
        <v>926</v>
      </c>
    </row>
    <row r="5767" spans="1:17" hidden="1" x14ac:dyDescent="0.3">
      <c r="A5767" t="s">
        <v>22431</v>
      </c>
      <c r="B5767" t="s">
        <v>22432</v>
      </c>
      <c r="C5767" s="1" t="str">
        <f t="shared" si="672"/>
        <v>21:0648</v>
      </c>
      <c r="D5767" s="1" t="str">
        <f t="shared" si="673"/>
        <v>21:0198</v>
      </c>
      <c r="E5767" t="s">
        <v>22433</v>
      </c>
      <c r="F5767" t="s">
        <v>22434</v>
      </c>
      <c r="H5767">
        <v>45.764137300000002</v>
      </c>
      <c r="I5767">
        <v>-65.813215099999994</v>
      </c>
      <c r="J5767" s="1" t="str">
        <f t="shared" si="674"/>
        <v>Fluid (stream)</v>
      </c>
      <c r="K5767" s="1" t="str">
        <f t="shared" si="675"/>
        <v>Untreated Water</v>
      </c>
      <c r="L5767">
        <v>51</v>
      </c>
      <c r="M5767" t="s">
        <v>11397</v>
      </c>
      <c r="N5767">
        <v>927</v>
      </c>
      <c r="O5767">
        <v>2.5000000000000001E-2</v>
      </c>
      <c r="P5767">
        <v>30</v>
      </c>
      <c r="Q5767">
        <v>6.6</v>
      </c>
    </row>
    <row r="5768" spans="1:17" hidden="1" x14ac:dyDescent="0.3">
      <c r="A5768" t="s">
        <v>22435</v>
      </c>
      <c r="B5768" t="s">
        <v>22436</v>
      </c>
      <c r="C5768" s="1" t="str">
        <f t="shared" si="672"/>
        <v>21:0648</v>
      </c>
      <c r="D5768" s="1" t="str">
        <f t="shared" si="673"/>
        <v>21:0198</v>
      </c>
      <c r="E5768" t="s">
        <v>22437</v>
      </c>
      <c r="F5768" t="s">
        <v>22438</v>
      </c>
      <c r="H5768">
        <v>45.752536800000001</v>
      </c>
      <c r="I5768">
        <v>-65.790786400000002</v>
      </c>
      <c r="J5768" s="1" t="str">
        <f t="shared" si="674"/>
        <v>Fluid (stream)</v>
      </c>
      <c r="K5768" s="1" t="str">
        <f t="shared" si="675"/>
        <v>Untreated Water</v>
      </c>
      <c r="L5768">
        <v>51</v>
      </c>
      <c r="M5768" t="s">
        <v>11402</v>
      </c>
      <c r="N5768">
        <v>928</v>
      </c>
      <c r="O5768">
        <v>2.5000000000000001E-2</v>
      </c>
      <c r="P5768">
        <v>30</v>
      </c>
      <c r="Q5768">
        <v>6.3</v>
      </c>
    </row>
    <row r="5769" spans="1:17" hidden="1" x14ac:dyDescent="0.3">
      <c r="A5769" t="s">
        <v>22439</v>
      </c>
      <c r="B5769" t="s">
        <v>22440</v>
      </c>
      <c r="C5769" s="1" t="str">
        <f t="shared" si="672"/>
        <v>21:0648</v>
      </c>
      <c r="D5769" s="1" t="str">
        <f t="shared" si="673"/>
        <v>21:0198</v>
      </c>
      <c r="E5769" t="s">
        <v>22441</v>
      </c>
      <c r="F5769" t="s">
        <v>22442</v>
      </c>
      <c r="H5769">
        <v>45.775764799999997</v>
      </c>
      <c r="I5769">
        <v>-65.753511599999996</v>
      </c>
      <c r="J5769" s="1" t="str">
        <f t="shared" si="674"/>
        <v>Fluid (stream)</v>
      </c>
      <c r="K5769" s="1" t="str">
        <f t="shared" si="675"/>
        <v>Untreated Water</v>
      </c>
      <c r="L5769">
        <v>51</v>
      </c>
      <c r="M5769" t="s">
        <v>11431</v>
      </c>
      <c r="N5769">
        <v>929</v>
      </c>
      <c r="O5769">
        <v>2.5000000000000001E-2</v>
      </c>
      <c r="P5769">
        <v>30</v>
      </c>
      <c r="Q5769">
        <v>6.3</v>
      </c>
    </row>
    <row r="5770" spans="1:17" hidden="1" x14ac:dyDescent="0.3">
      <c r="A5770" t="s">
        <v>22443</v>
      </c>
      <c r="B5770" t="s">
        <v>22444</v>
      </c>
      <c r="C5770" s="1" t="str">
        <f t="shared" si="672"/>
        <v>21:0648</v>
      </c>
      <c r="D5770" s="1" t="str">
        <f t="shared" si="673"/>
        <v>21:0198</v>
      </c>
      <c r="E5770" t="s">
        <v>22441</v>
      </c>
      <c r="F5770" t="s">
        <v>22445</v>
      </c>
      <c r="H5770">
        <v>45.775764799999997</v>
      </c>
      <c r="I5770">
        <v>-65.753511599999996</v>
      </c>
      <c r="J5770" s="1" t="str">
        <f t="shared" si="674"/>
        <v>Fluid (stream)</v>
      </c>
      <c r="K5770" s="1" t="str">
        <f t="shared" si="675"/>
        <v>Untreated Water</v>
      </c>
      <c r="L5770">
        <v>51</v>
      </c>
      <c r="M5770" t="s">
        <v>11435</v>
      </c>
      <c r="N5770">
        <v>930</v>
      </c>
      <c r="O5770">
        <v>2.5000000000000001E-2</v>
      </c>
      <c r="P5770">
        <v>40</v>
      </c>
      <c r="Q5770">
        <v>6.4</v>
      </c>
    </row>
    <row r="5771" spans="1:17" hidden="1" x14ac:dyDescent="0.3">
      <c r="A5771" t="s">
        <v>22446</v>
      </c>
      <c r="B5771" t="s">
        <v>22447</v>
      </c>
      <c r="C5771" s="1" t="str">
        <f t="shared" si="672"/>
        <v>21:0648</v>
      </c>
      <c r="D5771" s="1" t="str">
        <f t="shared" si="673"/>
        <v>21:0198</v>
      </c>
      <c r="E5771" t="s">
        <v>22448</v>
      </c>
      <c r="F5771" t="s">
        <v>22449</v>
      </c>
      <c r="H5771">
        <v>45.752226200000003</v>
      </c>
      <c r="I5771">
        <v>-65.761378500000006</v>
      </c>
      <c r="J5771" s="1" t="str">
        <f t="shared" si="674"/>
        <v>Fluid (stream)</v>
      </c>
      <c r="K5771" s="1" t="str">
        <f t="shared" si="675"/>
        <v>Untreated Water</v>
      </c>
      <c r="L5771">
        <v>51</v>
      </c>
      <c r="M5771" t="s">
        <v>11411</v>
      </c>
      <c r="N5771">
        <v>931</v>
      </c>
      <c r="O5771">
        <v>2.5000000000000001E-2</v>
      </c>
      <c r="P5771">
        <v>30</v>
      </c>
      <c r="Q5771">
        <v>6.5</v>
      </c>
    </row>
    <row r="5772" spans="1:17" hidden="1" x14ac:dyDescent="0.3">
      <c r="A5772" t="s">
        <v>22450</v>
      </c>
      <c r="B5772" t="s">
        <v>22451</v>
      </c>
      <c r="C5772" s="1" t="str">
        <f t="shared" si="672"/>
        <v>21:0648</v>
      </c>
      <c r="D5772" s="1" t="str">
        <f>HYPERLINK("http://geochem.nrcan.gc.ca/cdogs/content/svy/svy_e.htm", "")</f>
        <v/>
      </c>
      <c r="G5772" s="1" t="str">
        <f>HYPERLINK("http://geochem.nrcan.gc.ca/cdogs/content/cr_/cr_00080_e.htm", "80")</f>
        <v>80</v>
      </c>
      <c r="J5772" t="s">
        <v>11453</v>
      </c>
      <c r="K5772" t="s">
        <v>11454</v>
      </c>
      <c r="L5772">
        <v>51</v>
      </c>
      <c r="M5772" t="s">
        <v>11455</v>
      </c>
      <c r="N5772">
        <v>932</v>
      </c>
      <c r="O5772">
        <v>0.12</v>
      </c>
      <c r="P5772">
        <v>80</v>
      </c>
      <c r="Q5772">
        <v>7.3</v>
      </c>
    </row>
    <row r="5773" spans="1:17" hidden="1" x14ac:dyDescent="0.3">
      <c r="A5773" t="s">
        <v>22452</v>
      </c>
      <c r="B5773" t="s">
        <v>22453</v>
      </c>
      <c r="C5773" s="1" t="str">
        <f t="shared" si="672"/>
        <v>21:0648</v>
      </c>
      <c r="D5773" s="1" t="str">
        <f>HYPERLINK("http://geochem.nrcan.gc.ca/cdogs/content/svy/svy_e.htm", "")</f>
        <v/>
      </c>
      <c r="G5773" s="1" t="str">
        <f>HYPERLINK("http://geochem.nrcan.gc.ca/cdogs/content/cr_/cr_00080_e.htm", "80")</f>
        <v>80</v>
      </c>
      <c r="J5773" t="s">
        <v>11453</v>
      </c>
      <c r="K5773" t="s">
        <v>11454</v>
      </c>
      <c r="L5773">
        <v>52</v>
      </c>
      <c r="M5773" t="s">
        <v>11455</v>
      </c>
      <c r="N5773">
        <v>933</v>
      </c>
      <c r="O5773">
        <v>0.18</v>
      </c>
      <c r="P5773">
        <v>90</v>
      </c>
      <c r="Q5773">
        <v>7.3</v>
      </c>
    </row>
    <row r="5774" spans="1:17" hidden="1" x14ac:dyDescent="0.3">
      <c r="A5774" t="s">
        <v>22454</v>
      </c>
      <c r="B5774" t="s">
        <v>22455</v>
      </c>
      <c r="C5774" s="1" t="str">
        <f t="shared" si="672"/>
        <v>21:0648</v>
      </c>
      <c r="D5774" s="1" t="str">
        <f t="shared" ref="D5774:D5793" si="676">HYPERLINK("http://geochem.nrcan.gc.ca/cdogs/content/svy/svy210198_e.htm", "21:0198")</f>
        <v>21:0198</v>
      </c>
      <c r="E5774" t="s">
        <v>22456</v>
      </c>
      <c r="F5774" t="s">
        <v>22457</v>
      </c>
      <c r="H5774">
        <v>45.392125900000003</v>
      </c>
      <c r="I5774">
        <v>-65.939664199999996</v>
      </c>
      <c r="J5774" s="1" t="str">
        <f t="shared" ref="J5774:J5793" si="677">HYPERLINK("http://geochem.nrcan.gc.ca/cdogs/content/kwd/kwd020018_e.htm", "Fluid (stream)")</f>
        <v>Fluid (stream)</v>
      </c>
      <c r="K5774" s="1" t="str">
        <f t="shared" ref="K5774:K5793" si="678">HYPERLINK("http://geochem.nrcan.gc.ca/cdogs/content/kwd/kwd080007_e.htm", "Untreated Water")</f>
        <v>Untreated Water</v>
      </c>
      <c r="L5774">
        <v>52</v>
      </c>
      <c r="M5774" t="s">
        <v>11392</v>
      </c>
      <c r="N5774">
        <v>934</v>
      </c>
      <c r="O5774">
        <v>2.5000000000000001E-2</v>
      </c>
      <c r="P5774">
        <v>30</v>
      </c>
      <c r="Q5774">
        <v>6.8</v>
      </c>
    </row>
    <row r="5775" spans="1:17" hidden="1" x14ac:dyDescent="0.3">
      <c r="A5775" t="s">
        <v>22458</v>
      </c>
      <c r="B5775" t="s">
        <v>22459</v>
      </c>
      <c r="C5775" s="1" t="str">
        <f t="shared" si="672"/>
        <v>21:0648</v>
      </c>
      <c r="D5775" s="1" t="str">
        <f t="shared" si="676"/>
        <v>21:0198</v>
      </c>
      <c r="E5775" t="s">
        <v>22460</v>
      </c>
      <c r="F5775" t="s">
        <v>22461</v>
      </c>
      <c r="H5775">
        <v>45.390303600000003</v>
      </c>
      <c r="I5775">
        <v>-65.947835100000006</v>
      </c>
      <c r="J5775" s="1" t="str">
        <f t="shared" si="677"/>
        <v>Fluid (stream)</v>
      </c>
      <c r="K5775" s="1" t="str">
        <f t="shared" si="678"/>
        <v>Untreated Water</v>
      </c>
      <c r="L5775">
        <v>52</v>
      </c>
      <c r="M5775" t="s">
        <v>11397</v>
      </c>
      <c r="N5775">
        <v>935</v>
      </c>
      <c r="O5775">
        <v>2.5000000000000001E-2</v>
      </c>
      <c r="P5775">
        <v>20</v>
      </c>
      <c r="Q5775">
        <v>6.4</v>
      </c>
    </row>
    <row r="5776" spans="1:17" hidden="1" x14ac:dyDescent="0.3">
      <c r="A5776" t="s">
        <v>22462</v>
      </c>
      <c r="B5776" t="s">
        <v>22463</v>
      </c>
      <c r="C5776" s="1" t="str">
        <f t="shared" si="672"/>
        <v>21:0648</v>
      </c>
      <c r="D5776" s="1" t="str">
        <f t="shared" si="676"/>
        <v>21:0198</v>
      </c>
      <c r="E5776" t="s">
        <v>22464</v>
      </c>
      <c r="F5776" t="s">
        <v>22465</v>
      </c>
      <c r="H5776">
        <v>45.4170181</v>
      </c>
      <c r="I5776">
        <v>-65.9188714</v>
      </c>
      <c r="J5776" s="1" t="str">
        <f t="shared" si="677"/>
        <v>Fluid (stream)</v>
      </c>
      <c r="K5776" s="1" t="str">
        <f t="shared" si="678"/>
        <v>Untreated Water</v>
      </c>
      <c r="L5776">
        <v>52</v>
      </c>
      <c r="M5776" t="s">
        <v>11431</v>
      </c>
      <c r="N5776">
        <v>936</v>
      </c>
      <c r="O5776">
        <v>2.5000000000000001E-2</v>
      </c>
      <c r="P5776">
        <v>20</v>
      </c>
      <c r="Q5776">
        <v>6.7</v>
      </c>
    </row>
    <row r="5777" spans="1:17" hidden="1" x14ac:dyDescent="0.3">
      <c r="A5777" t="s">
        <v>22466</v>
      </c>
      <c r="B5777" t="s">
        <v>22467</v>
      </c>
      <c r="C5777" s="1" t="str">
        <f t="shared" si="672"/>
        <v>21:0648</v>
      </c>
      <c r="D5777" s="1" t="str">
        <f t="shared" si="676"/>
        <v>21:0198</v>
      </c>
      <c r="E5777" t="s">
        <v>22464</v>
      </c>
      <c r="F5777" t="s">
        <v>22468</v>
      </c>
      <c r="H5777">
        <v>45.4170181</v>
      </c>
      <c r="I5777">
        <v>-65.9188714</v>
      </c>
      <c r="J5777" s="1" t="str">
        <f t="shared" si="677"/>
        <v>Fluid (stream)</v>
      </c>
      <c r="K5777" s="1" t="str">
        <f t="shared" si="678"/>
        <v>Untreated Water</v>
      </c>
      <c r="L5777">
        <v>52</v>
      </c>
      <c r="M5777" t="s">
        <v>11435</v>
      </c>
      <c r="N5777">
        <v>937</v>
      </c>
      <c r="O5777">
        <v>2.5000000000000001E-2</v>
      </c>
      <c r="P5777">
        <v>20</v>
      </c>
      <c r="Q5777">
        <v>6.7</v>
      </c>
    </row>
    <row r="5778" spans="1:17" hidden="1" x14ac:dyDescent="0.3">
      <c r="A5778" t="s">
        <v>22469</v>
      </c>
      <c r="B5778" t="s">
        <v>22470</v>
      </c>
      <c r="C5778" s="1" t="str">
        <f t="shared" si="672"/>
        <v>21:0648</v>
      </c>
      <c r="D5778" s="1" t="str">
        <f t="shared" si="676"/>
        <v>21:0198</v>
      </c>
      <c r="E5778" t="s">
        <v>22471</v>
      </c>
      <c r="F5778" t="s">
        <v>22472</v>
      </c>
      <c r="H5778">
        <v>45.4279741</v>
      </c>
      <c r="I5778">
        <v>-65.950986599999993</v>
      </c>
      <c r="J5778" s="1" t="str">
        <f t="shared" si="677"/>
        <v>Fluid (stream)</v>
      </c>
      <c r="K5778" s="1" t="str">
        <f t="shared" si="678"/>
        <v>Untreated Water</v>
      </c>
      <c r="L5778">
        <v>52</v>
      </c>
      <c r="M5778" t="s">
        <v>11402</v>
      </c>
      <c r="N5778">
        <v>938</v>
      </c>
      <c r="O5778">
        <v>2.5000000000000001E-2</v>
      </c>
      <c r="P5778">
        <v>20</v>
      </c>
      <c r="Q5778">
        <v>5</v>
      </c>
    </row>
    <row r="5779" spans="1:17" hidden="1" x14ac:dyDescent="0.3">
      <c r="A5779" t="s">
        <v>22473</v>
      </c>
      <c r="B5779" t="s">
        <v>22474</v>
      </c>
      <c r="C5779" s="1" t="str">
        <f t="shared" si="672"/>
        <v>21:0648</v>
      </c>
      <c r="D5779" s="1" t="str">
        <f t="shared" si="676"/>
        <v>21:0198</v>
      </c>
      <c r="E5779" t="s">
        <v>22475</v>
      </c>
      <c r="F5779" t="s">
        <v>22476</v>
      </c>
      <c r="H5779">
        <v>45.453318400000001</v>
      </c>
      <c r="I5779">
        <v>-65.954944299999994</v>
      </c>
      <c r="J5779" s="1" t="str">
        <f t="shared" si="677"/>
        <v>Fluid (stream)</v>
      </c>
      <c r="K5779" s="1" t="str">
        <f t="shared" si="678"/>
        <v>Untreated Water</v>
      </c>
      <c r="L5779">
        <v>52</v>
      </c>
      <c r="M5779" t="s">
        <v>11411</v>
      </c>
      <c r="N5779">
        <v>939</v>
      </c>
      <c r="O5779">
        <v>0.13</v>
      </c>
      <c r="P5779">
        <v>60</v>
      </c>
      <c r="Q5779">
        <v>6.9</v>
      </c>
    </row>
    <row r="5780" spans="1:17" hidden="1" x14ac:dyDescent="0.3">
      <c r="A5780" t="s">
        <v>22477</v>
      </c>
      <c r="B5780" t="s">
        <v>22478</v>
      </c>
      <c r="C5780" s="1" t="str">
        <f t="shared" si="672"/>
        <v>21:0648</v>
      </c>
      <c r="D5780" s="1" t="str">
        <f t="shared" si="676"/>
        <v>21:0198</v>
      </c>
      <c r="E5780" t="s">
        <v>22479</v>
      </c>
      <c r="F5780" t="s">
        <v>22480</v>
      </c>
      <c r="H5780">
        <v>45.456035999999997</v>
      </c>
      <c r="I5780">
        <v>-65.958795499999994</v>
      </c>
      <c r="J5780" s="1" t="str">
        <f t="shared" si="677"/>
        <v>Fluid (stream)</v>
      </c>
      <c r="K5780" s="1" t="str">
        <f t="shared" si="678"/>
        <v>Untreated Water</v>
      </c>
      <c r="L5780">
        <v>52</v>
      </c>
      <c r="M5780" t="s">
        <v>11416</v>
      </c>
      <c r="N5780">
        <v>940</v>
      </c>
      <c r="O5780">
        <v>2.5000000000000001E-2</v>
      </c>
      <c r="P5780">
        <v>30</v>
      </c>
      <c r="Q5780">
        <v>6.5</v>
      </c>
    </row>
    <row r="5781" spans="1:17" hidden="1" x14ac:dyDescent="0.3">
      <c r="A5781" t="s">
        <v>22481</v>
      </c>
      <c r="B5781" t="s">
        <v>22482</v>
      </c>
      <c r="C5781" s="1" t="str">
        <f t="shared" si="672"/>
        <v>21:0648</v>
      </c>
      <c r="D5781" s="1" t="str">
        <f t="shared" si="676"/>
        <v>21:0198</v>
      </c>
      <c r="E5781" t="s">
        <v>22483</v>
      </c>
      <c r="F5781" t="s">
        <v>22484</v>
      </c>
      <c r="H5781">
        <v>45.457178800000001</v>
      </c>
      <c r="I5781">
        <v>-65.899240399999996</v>
      </c>
      <c r="J5781" s="1" t="str">
        <f t="shared" si="677"/>
        <v>Fluid (stream)</v>
      </c>
      <c r="K5781" s="1" t="str">
        <f t="shared" si="678"/>
        <v>Untreated Water</v>
      </c>
      <c r="L5781">
        <v>52</v>
      </c>
      <c r="M5781" t="s">
        <v>11421</v>
      </c>
      <c r="N5781">
        <v>941</v>
      </c>
      <c r="O5781">
        <v>0.14000000000000001</v>
      </c>
      <c r="P5781">
        <v>20</v>
      </c>
      <c r="Q5781">
        <v>6.5</v>
      </c>
    </row>
    <row r="5782" spans="1:17" hidden="1" x14ac:dyDescent="0.3">
      <c r="A5782" t="s">
        <v>22485</v>
      </c>
      <c r="B5782" t="s">
        <v>22486</v>
      </c>
      <c r="C5782" s="1" t="str">
        <f t="shared" si="672"/>
        <v>21:0648</v>
      </c>
      <c r="D5782" s="1" t="str">
        <f t="shared" si="676"/>
        <v>21:0198</v>
      </c>
      <c r="E5782" t="s">
        <v>22487</v>
      </c>
      <c r="F5782" t="s">
        <v>22488</v>
      </c>
      <c r="H5782">
        <v>45.472159499999997</v>
      </c>
      <c r="I5782">
        <v>-65.890273399999998</v>
      </c>
      <c r="J5782" s="1" t="str">
        <f t="shared" si="677"/>
        <v>Fluid (stream)</v>
      </c>
      <c r="K5782" s="1" t="str">
        <f t="shared" si="678"/>
        <v>Untreated Water</v>
      </c>
      <c r="L5782">
        <v>52</v>
      </c>
      <c r="M5782" t="s">
        <v>11426</v>
      </c>
      <c r="N5782">
        <v>942</v>
      </c>
      <c r="O5782">
        <v>0.15</v>
      </c>
      <c r="P5782">
        <v>20</v>
      </c>
      <c r="Q5782">
        <v>6.8</v>
      </c>
    </row>
    <row r="5783" spans="1:17" hidden="1" x14ac:dyDescent="0.3">
      <c r="A5783" t="s">
        <v>22489</v>
      </c>
      <c r="B5783" t="s">
        <v>22490</v>
      </c>
      <c r="C5783" s="1" t="str">
        <f t="shared" si="672"/>
        <v>21:0648</v>
      </c>
      <c r="D5783" s="1" t="str">
        <f t="shared" si="676"/>
        <v>21:0198</v>
      </c>
      <c r="E5783" t="s">
        <v>22491</v>
      </c>
      <c r="F5783" t="s">
        <v>22492</v>
      </c>
      <c r="H5783">
        <v>45.4704172</v>
      </c>
      <c r="I5783">
        <v>-65.870163000000005</v>
      </c>
      <c r="J5783" s="1" t="str">
        <f t="shared" si="677"/>
        <v>Fluid (stream)</v>
      </c>
      <c r="K5783" s="1" t="str">
        <f t="shared" si="678"/>
        <v>Untreated Water</v>
      </c>
      <c r="L5783">
        <v>52</v>
      </c>
      <c r="M5783" t="s">
        <v>11440</v>
      </c>
      <c r="N5783">
        <v>943</v>
      </c>
      <c r="O5783">
        <v>2.5000000000000001E-2</v>
      </c>
      <c r="P5783">
        <v>20</v>
      </c>
      <c r="Q5783">
        <v>6.8</v>
      </c>
    </row>
    <row r="5784" spans="1:17" hidden="1" x14ac:dyDescent="0.3">
      <c r="A5784" t="s">
        <v>22493</v>
      </c>
      <c r="B5784" t="s">
        <v>22494</v>
      </c>
      <c r="C5784" s="1" t="str">
        <f t="shared" si="672"/>
        <v>21:0648</v>
      </c>
      <c r="D5784" s="1" t="str">
        <f t="shared" si="676"/>
        <v>21:0198</v>
      </c>
      <c r="E5784" t="s">
        <v>22495</v>
      </c>
      <c r="F5784" t="s">
        <v>22496</v>
      </c>
      <c r="H5784">
        <v>45.485895200000002</v>
      </c>
      <c r="I5784">
        <v>-65.840493800000004</v>
      </c>
      <c r="J5784" s="1" t="str">
        <f t="shared" si="677"/>
        <v>Fluid (stream)</v>
      </c>
      <c r="K5784" s="1" t="str">
        <f t="shared" si="678"/>
        <v>Untreated Water</v>
      </c>
      <c r="L5784">
        <v>52</v>
      </c>
      <c r="M5784" t="s">
        <v>11445</v>
      </c>
      <c r="N5784">
        <v>944</v>
      </c>
      <c r="O5784">
        <v>0.2</v>
      </c>
      <c r="P5784">
        <v>20</v>
      </c>
      <c r="Q5784">
        <v>6.8</v>
      </c>
    </row>
    <row r="5785" spans="1:17" hidden="1" x14ac:dyDescent="0.3">
      <c r="A5785" t="s">
        <v>22497</v>
      </c>
      <c r="B5785" t="s">
        <v>22498</v>
      </c>
      <c r="C5785" s="1" t="str">
        <f t="shared" si="672"/>
        <v>21:0648</v>
      </c>
      <c r="D5785" s="1" t="str">
        <f t="shared" si="676"/>
        <v>21:0198</v>
      </c>
      <c r="E5785" t="s">
        <v>22499</v>
      </c>
      <c r="F5785" t="s">
        <v>22500</v>
      </c>
      <c r="H5785">
        <v>45.47578</v>
      </c>
      <c r="I5785">
        <v>-65.814268200000001</v>
      </c>
      <c r="J5785" s="1" t="str">
        <f t="shared" si="677"/>
        <v>Fluid (stream)</v>
      </c>
      <c r="K5785" s="1" t="str">
        <f t="shared" si="678"/>
        <v>Untreated Water</v>
      </c>
      <c r="L5785">
        <v>52</v>
      </c>
      <c r="M5785" t="s">
        <v>11450</v>
      </c>
      <c r="N5785">
        <v>945</v>
      </c>
      <c r="O5785">
        <v>2.5000000000000001E-2</v>
      </c>
      <c r="P5785">
        <v>20</v>
      </c>
      <c r="Q5785">
        <v>6.6</v>
      </c>
    </row>
    <row r="5786" spans="1:17" hidden="1" x14ac:dyDescent="0.3">
      <c r="A5786" t="s">
        <v>22501</v>
      </c>
      <c r="B5786" t="s">
        <v>22502</v>
      </c>
      <c r="C5786" s="1" t="str">
        <f t="shared" si="672"/>
        <v>21:0648</v>
      </c>
      <c r="D5786" s="1" t="str">
        <f t="shared" si="676"/>
        <v>21:0198</v>
      </c>
      <c r="E5786" t="s">
        <v>22503</v>
      </c>
      <c r="F5786" t="s">
        <v>22504</v>
      </c>
      <c r="H5786">
        <v>45.4848341</v>
      </c>
      <c r="I5786">
        <v>-65.772785600000006</v>
      </c>
      <c r="J5786" s="1" t="str">
        <f t="shared" si="677"/>
        <v>Fluid (stream)</v>
      </c>
      <c r="K5786" s="1" t="str">
        <f t="shared" si="678"/>
        <v>Untreated Water</v>
      </c>
      <c r="L5786">
        <v>52</v>
      </c>
      <c r="M5786" t="s">
        <v>11460</v>
      </c>
      <c r="N5786">
        <v>946</v>
      </c>
      <c r="O5786">
        <v>2.5000000000000001E-2</v>
      </c>
      <c r="P5786">
        <v>20</v>
      </c>
      <c r="Q5786">
        <v>6.5</v>
      </c>
    </row>
    <row r="5787" spans="1:17" hidden="1" x14ac:dyDescent="0.3">
      <c r="A5787" t="s">
        <v>22505</v>
      </c>
      <c r="B5787" t="s">
        <v>22506</v>
      </c>
      <c r="C5787" s="1" t="str">
        <f t="shared" si="672"/>
        <v>21:0648</v>
      </c>
      <c r="D5787" s="1" t="str">
        <f t="shared" si="676"/>
        <v>21:0198</v>
      </c>
      <c r="E5787" t="s">
        <v>22507</v>
      </c>
      <c r="F5787" t="s">
        <v>22508</v>
      </c>
      <c r="H5787">
        <v>45.486409899999998</v>
      </c>
      <c r="I5787">
        <v>-65.755305800000002</v>
      </c>
      <c r="J5787" s="1" t="str">
        <f t="shared" si="677"/>
        <v>Fluid (stream)</v>
      </c>
      <c r="K5787" s="1" t="str">
        <f t="shared" si="678"/>
        <v>Untreated Water</v>
      </c>
      <c r="L5787">
        <v>52</v>
      </c>
      <c r="M5787" t="s">
        <v>11465</v>
      </c>
      <c r="N5787">
        <v>947</v>
      </c>
      <c r="O5787">
        <v>2.5000000000000001E-2</v>
      </c>
      <c r="P5787">
        <v>20</v>
      </c>
      <c r="Q5787">
        <v>6.4</v>
      </c>
    </row>
    <row r="5788" spans="1:17" hidden="1" x14ac:dyDescent="0.3">
      <c r="A5788" t="s">
        <v>22509</v>
      </c>
      <c r="B5788" t="s">
        <v>22510</v>
      </c>
      <c r="C5788" s="1" t="str">
        <f t="shared" si="672"/>
        <v>21:0648</v>
      </c>
      <c r="D5788" s="1" t="str">
        <f t="shared" si="676"/>
        <v>21:0198</v>
      </c>
      <c r="E5788" t="s">
        <v>22511</v>
      </c>
      <c r="F5788" t="s">
        <v>22512</v>
      </c>
      <c r="H5788">
        <v>45.497347099999999</v>
      </c>
      <c r="I5788">
        <v>-65.767538400000007</v>
      </c>
      <c r="J5788" s="1" t="str">
        <f t="shared" si="677"/>
        <v>Fluid (stream)</v>
      </c>
      <c r="K5788" s="1" t="str">
        <f t="shared" si="678"/>
        <v>Untreated Water</v>
      </c>
      <c r="L5788">
        <v>52</v>
      </c>
      <c r="M5788" t="s">
        <v>11470</v>
      </c>
      <c r="N5788">
        <v>948</v>
      </c>
      <c r="O5788">
        <v>2.5000000000000001E-2</v>
      </c>
      <c r="P5788">
        <v>10</v>
      </c>
      <c r="Q5788">
        <v>6.6</v>
      </c>
    </row>
    <row r="5789" spans="1:17" hidden="1" x14ac:dyDescent="0.3">
      <c r="A5789" t="s">
        <v>22513</v>
      </c>
      <c r="B5789" t="s">
        <v>22514</v>
      </c>
      <c r="C5789" s="1" t="str">
        <f t="shared" si="672"/>
        <v>21:0648</v>
      </c>
      <c r="D5789" s="1" t="str">
        <f t="shared" si="676"/>
        <v>21:0198</v>
      </c>
      <c r="E5789" t="s">
        <v>22515</v>
      </c>
      <c r="F5789" t="s">
        <v>22516</v>
      </c>
      <c r="H5789">
        <v>45.374302700000001</v>
      </c>
      <c r="I5789">
        <v>-65.792174000000003</v>
      </c>
      <c r="J5789" s="1" t="str">
        <f t="shared" si="677"/>
        <v>Fluid (stream)</v>
      </c>
      <c r="K5789" s="1" t="str">
        <f t="shared" si="678"/>
        <v>Untreated Water</v>
      </c>
      <c r="L5789">
        <v>52</v>
      </c>
      <c r="M5789" t="s">
        <v>11475</v>
      </c>
      <c r="N5789">
        <v>949</v>
      </c>
      <c r="O5789">
        <v>2.5000000000000001E-2</v>
      </c>
      <c r="P5789">
        <v>20</v>
      </c>
      <c r="Q5789">
        <v>6.2</v>
      </c>
    </row>
    <row r="5790" spans="1:17" hidden="1" x14ac:dyDescent="0.3">
      <c r="A5790" t="s">
        <v>22517</v>
      </c>
      <c r="B5790" t="s">
        <v>22518</v>
      </c>
      <c r="C5790" s="1" t="str">
        <f t="shared" si="672"/>
        <v>21:0648</v>
      </c>
      <c r="D5790" s="1" t="str">
        <f t="shared" si="676"/>
        <v>21:0198</v>
      </c>
      <c r="E5790" t="s">
        <v>22519</v>
      </c>
      <c r="F5790" t="s">
        <v>22520</v>
      </c>
      <c r="H5790">
        <v>45.493416600000003</v>
      </c>
      <c r="I5790">
        <v>-65.863307899999995</v>
      </c>
      <c r="J5790" s="1" t="str">
        <f t="shared" si="677"/>
        <v>Fluid (stream)</v>
      </c>
      <c r="K5790" s="1" t="str">
        <f t="shared" si="678"/>
        <v>Untreated Water</v>
      </c>
      <c r="L5790">
        <v>52</v>
      </c>
      <c r="M5790" t="s">
        <v>11480</v>
      </c>
      <c r="N5790">
        <v>950</v>
      </c>
      <c r="O5790">
        <v>0.44</v>
      </c>
      <c r="P5790">
        <v>20</v>
      </c>
      <c r="Q5790">
        <v>6.5</v>
      </c>
    </row>
    <row r="5791" spans="1:17" hidden="1" x14ac:dyDescent="0.3">
      <c r="A5791" t="s">
        <v>22521</v>
      </c>
      <c r="B5791" t="s">
        <v>22522</v>
      </c>
      <c r="C5791" s="1" t="str">
        <f t="shared" si="672"/>
        <v>21:0648</v>
      </c>
      <c r="D5791" s="1" t="str">
        <f t="shared" si="676"/>
        <v>21:0198</v>
      </c>
      <c r="E5791" t="s">
        <v>22523</v>
      </c>
      <c r="F5791" t="s">
        <v>22524</v>
      </c>
      <c r="H5791">
        <v>45.495722999999998</v>
      </c>
      <c r="I5791">
        <v>-65.854964800000005</v>
      </c>
      <c r="J5791" s="1" t="str">
        <f t="shared" si="677"/>
        <v>Fluid (stream)</v>
      </c>
      <c r="K5791" s="1" t="str">
        <f t="shared" si="678"/>
        <v>Untreated Water</v>
      </c>
      <c r="L5791">
        <v>52</v>
      </c>
      <c r="M5791" t="s">
        <v>12548</v>
      </c>
      <c r="N5791">
        <v>951</v>
      </c>
      <c r="O5791">
        <v>0.36</v>
      </c>
      <c r="P5791">
        <v>20</v>
      </c>
      <c r="Q5791">
        <v>6.8</v>
      </c>
    </row>
    <row r="5792" spans="1:17" hidden="1" x14ac:dyDescent="0.3">
      <c r="A5792" t="s">
        <v>22525</v>
      </c>
      <c r="B5792" t="s">
        <v>22526</v>
      </c>
      <c r="C5792" s="1" t="str">
        <f t="shared" si="672"/>
        <v>21:0648</v>
      </c>
      <c r="D5792" s="1" t="str">
        <f t="shared" si="676"/>
        <v>21:0198</v>
      </c>
      <c r="E5792" t="s">
        <v>22527</v>
      </c>
      <c r="F5792" t="s">
        <v>22528</v>
      </c>
      <c r="H5792">
        <v>45.501004000000002</v>
      </c>
      <c r="I5792">
        <v>-65.840294299999996</v>
      </c>
      <c r="J5792" s="1" t="str">
        <f t="shared" si="677"/>
        <v>Fluid (stream)</v>
      </c>
      <c r="K5792" s="1" t="str">
        <f t="shared" si="678"/>
        <v>Untreated Water</v>
      </c>
      <c r="L5792">
        <v>53</v>
      </c>
      <c r="M5792" t="s">
        <v>11431</v>
      </c>
      <c r="N5792">
        <v>952</v>
      </c>
      <c r="O5792">
        <v>2.5000000000000001E-2</v>
      </c>
      <c r="P5792">
        <v>30</v>
      </c>
      <c r="Q5792">
        <v>6.5</v>
      </c>
    </row>
    <row r="5793" spans="1:17" hidden="1" x14ac:dyDescent="0.3">
      <c r="A5793" t="s">
        <v>22529</v>
      </c>
      <c r="B5793" t="s">
        <v>22530</v>
      </c>
      <c r="C5793" s="1" t="str">
        <f t="shared" si="672"/>
        <v>21:0648</v>
      </c>
      <c r="D5793" s="1" t="str">
        <f t="shared" si="676"/>
        <v>21:0198</v>
      </c>
      <c r="E5793" t="s">
        <v>22527</v>
      </c>
      <c r="F5793" t="s">
        <v>22531</v>
      </c>
      <c r="H5793">
        <v>45.501004000000002</v>
      </c>
      <c r="I5793">
        <v>-65.840294299999996</v>
      </c>
      <c r="J5793" s="1" t="str">
        <f t="shared" si="677"/>
        <v>Fluid (stream)</v>
      </c>
      <c r="K5793" s="1" t="str">
        <f t="shared" si="678"/>
        <v>Untreated Water</v>
      </c>
      <c r="L5793">
        <v>53</v>
      </c>
      <c r="M5793" t="s">
        <v>11435</v>
      </c>
      <c r="N5793">
        <v>953</v>
      </c>
      <c r="O5793">
        <v>2.5000000000000001E-2</v>
      </c>
      <c r="P5793">
        <v>30</v>
      </c>
      <c r="Q5793">
        <v>6.5</v>
      </c>
    </row>
    <row r="5794" spans="1:17" hidden="1" x14ac:dyDescent="0.3">
      <c r="A5794" t="s">
        <v>22532</v>
      </c>
      <c r="B5794" t="s">
        <v>22533</v>
      </c>
      <c r="C5794" s="1" t="str">
        <f t="shared" si="672"/>
        <v>21:0648</v>
      </c>
      <c r="D5794" s="1" t="str">
        <f>HYPERLINK("http://geochem.nrcan.gc.ca/cdogs/content/svy/svy_e.htm", "")</f>
        <v/>
      </c>
      <c r="G5794" s="1" t="str">
        <f>HYPERLINK("http://geochem.nrcan.gc.ca/cdogs/content/cr_/cr_00080_e.htm", "80")</f>
        <v>80</v>
      </c>
      <c r="J5794" t="s">
        <v>11453</v>
      </c>
      <c r="K5794" t="s">
        <v>11454</v>
      </c>
      <c r="L5794">
        <v>53</v>
      </c>
      <c r="M5794" t="s">
        <v>11455</v>
      </c>
      <c r="N5794">
        <v>954</v>
      </c>
      <c r="O5794">
        <v>0.15</v>
      </c>
      <c r="P5794">
        <v>70</v>
      </c>
      <c r="Q5794">
        <v>6.7</v>
      </c>
    </row>
    <row r="5795" spans="1:17" hidden="1" x14ac:dyDescent="0.3">
      <c r="A5795" t="s">
        <v>22534</v>
      </c>
      <c r="B5795" t="s">
        <v>22535</v>
      </c>
      <c r="C5795" s="1" t="str">
        <f t="shared" si="672"/>
        <v>21:0648</v>
      </c>
      <c r="D5795" s="1" t="str">
        <f t="shared" ref="D5795:D5810" si="679">HYPERLINK("http://geochem.nrcan.gc.ca/cdogs/content/svy/svy210198_e.htm", "21:0198")</f>
        <v>21:0198</v>
      </c>
      <c r="E5795" t="s">
        <v>22536</v>
      </c>
      <c r="F5795" t="s">
        <v>22537</v>
      </c>
      <c r="H5795">
        <v>45.530322599999998</v>
      </c>
      <c r="I5795">
        <v>-65.791376700000001</v>
      </c>
      <c r="J5795" s="1" t="str">
        <f t="shared" ref="J5795:J5810" si="680">HYPERLINK("http://geochem.nrcan.gc.ca/cdogs/content/kwd/kwd020018_e.htm", "Fluid (stream)")</f>
        <v>Fluid (stream)</v>
      </c>
      <c r="K5795" s="1" t="str">
        <f t="shared" ref="K5795:K5810" si="681">HYPERLINK("http://geochem.nrcan.gc.ca/cdogs/content/kwd/kwd080007_e.htm", "Untreated Water")</f>
        <v>Untreated Water</v>
      </c>
      <c r="L5795">
        <v>53</v>
      </c>
      <c r="M5795" t="s">
        <v>11392</v>
      </c>
      <c r="N5795">
        <v>955</v>
      </c>
      <c r="O5795">
        <v>2.5000000000000001E-2</v>
      </c>
      <c r="P5795">
        <v>20</v>
      </c>
      <c r="Q5795">
        <v>6.5</v>
      </c>
    </row>
    <row r="5796" spans="1:17" hidden="1" x14ac:dyDescent="0.3">
      <c r="A5796" t="s">
        <v>22538</v>
      </c>
      <c r="B5796" t="s">
        <v>22539</v>
      </c>
      <c r="C5796" s="1" t="str">
        <f t="shared" si="672"/>
        <v>21:0648</v>
      </c>
      <c r="D5796" s="1" t="str">
        <f t="shared" si="679"/>
        <v>21:0198</v>
      </c>
      <c r="E5796" t="s">
        <v>22540</v>
      </c>
      <c r="F5796" t="s">
        <v>22541</v>
      </c>
      <c r="H5796">
        <v>45.506703700000003</v>
      </c>
      <c r="I5796">
        <v>-65.791001499999993</v>
      </c>
      <c r="J5796" s="1" t="str">
        <f t="shared" si="680"/>
        <v>Fluid (stream)</v>
      </c>
      <c r="K5796" s="1" t="str">
        <f t="shared" si="681"/>
        <v>Untreated Water</v>
      </c>
      <c r="L5796">
        <v>53</v>
      </c>
      <c r="M5796" t="s">
        <v>11397</v>
      </c>
      <c r="N5796">
        <v>956</v>
      </c>
      <c r="O5796">
        <v>2.5000000000000001E-2</v>
      </c>
      <c r="P5796">
        <v>20</v>
      </c>
      <c r="Q5796">
        <v>6.4</v>
      </c>
    </row>
    <row r="5797" spans="1:17" hidden="1" x14ac:dyDescent="0.3">
      <c r="A5797" t="s">
        <v>22542</v>
      </c>
      <c r="B5797" t="s">
        <v>22543</v>
      </c>
      <c r="C5797" s="1" t="str">
        <f t="shared" si="672"/>
        <v>21:0648</v>
      </c>
      <c r="D5797" s="1" t="str">
        <f t="shared" si="679"/>
        <v>21:0198</v>
      </c>
      <c r="E5797" t="s">
        <v>22544</v>
      </c>
      <c r="F5797" t="s">
        <v>22545</v>
      </c>
      <c r="H5797">
        <v>45.558174700000002</v>
      </c>
      <c r="I5797">
        <v>-65.753497400000001</v>
      </c>
      <c r="J5797" s="1" t="str">
        <f t="shared" si="680"/>
        <v>Fluid (stream)</v>
      </c>
      <c r="K5797" s="1" t="str">
        <f t="shared" si="681"/>
        <v>Untreated Water</v>
      </c>
      <c r="L5797">
        <v>53</v>
      </c>
      <c r="M5797" t="s">
        <v>11402</v>
      </c>
      <c r="N5797">
        <v>957</v>
      </c>
      <c r="O5797">
        <v>2.5000000000000001E-2</v>
      </c>
      <c r="P5797">
        <v>20</v>
      </c>
      <c r="Q5797">
        <v>6.4</v>
      </c>
    </row>
    <row r="5798" spans="1:17" hidden="1" x14ac:dyDescent="0.3">
      <c r="A5798" t="s">
        <v>22546</v>
      </c>
      <c r="B5798" t="s">
        <v>22547</v>
      </c>
      <c r="C5798" s="1" t="str">
        <f t="shared" si="672"/>
        <v>21:0648</v>
      </c>
      <c r="D5798" s="1" t="str">
        <f t="shared" si="679"/>
        <v>21:0198</v>
      </c>
      <c r="E5798" t="s">
        <v>22548</v>
      </c>
      <c r="F5798" t="s">
        <v>22549</v>
      </c>
      <c r="H5798">
        <v>45.545450500000001</v>
      </c>
      <c r="I5798">
        <v>-65.761176599999999</v>
      </c>
      <c r="J5798" s="1" t="str">
        <f t="shared" si="680"/>
        <v>Fluid (stream)</v>
      </c>
      <c r="K5798" s="1" t="str">
        <f t="shared" si="681"/>
        <v>Untreated Water</v>
      </c>
      <c r="L5798">
        <v>53</v>
      </c>
      <c r="M5798" t="s">
        <v>11411</v>
      </c>
      <c r="N5798">
        <v>958</v>
      </c>
      <c r="O5798">
        <v>2.5000000000000001E-2</v>
      </c>
      <c r="P5798">
        <v>20</v>
      </c>
      <c r="Q5798">
        <v>6.4</v>
      </c>
    </row>
    <row r="5799" spans="1:17" hidden="1" x14ac:dyDescent="0.3">
      <c r="A5799" t="s">
        <v>22550</v>
      </c>
      <c r="B5799" t="s">
        <v>22551</v>
      </c>
      <c r="C5799" s="1" t="str">
        <f t="shared" si="672"/>
        <v>21:0648</v>
      </c>
      <c r="D5799" s="1" t="str">
        <f t="shared" si="679"/>
        <v>21:0198</v>
      </c>
      <c r="E5799" t="s">
        <v>22552</v>
      </c>
      <c r="F5799" t="s">
        <v>22553</v>
      </c>
      <c r="H5799">
        <v>45.534341099999999</v>
      </c>
      <c r="I5799">
        <v>-65.762374100000002</v>
      </c>
      <c r="J5799" s="1" t="str">
        <f t="shared" si="680"/>
        <v>Fluid (stream)</v>
      </c>
      <c r="K5799" s="1" t="str">
        <f t="shared" si="681"/>
        <v>Untreated Water</v>
      </c>
      <c r="L5799">
        <v>53</v>
      </c>
      <c r="M5799" t="s">
        <v>11416</v>
      </c>
      <c r="N5799">
        <v>959</v>
      </c>
      <c r="O5799">
        <v>2.5000000000000001E-2</v>
      </c>
      <c r="P5799">
        <v>20</v>
      </c>
      <c r="Q5799">
        <v>6.4</v>
      </c>
    </row>
    <row r="5800" spans="1:17" hidden="1" x14ac:dyDescent="0.3">
      <c r="A5800" t="s">
        <v>22554</v>
      </c>
      <c r="B5800" t="s">
        <v>22555</v>
      </c>
      <c r="C5800" s="1" t="str">
        <f t="shared" si="672"/>
        <v>21:0648</v>
      </c>
      <c r="D5800" s="1" t="str">
        <f t="shared" si="679"/>
        <v>21:0198</v>
      </c>
      <c r="E5800" t="s">
        <v>22556</v>
      </c>
      <c r="F5800" t="s">
        <v>22557</v>
      </c>
      <c r="H5800">
        <v>45.525164400000001</v>
      </c>
      <c r="I5800">
        <v>-65.756610199999997</v>
      </c>
      <c r="J5800" s="1" t="str">
        <f t="shared" si="680"/>
        <v>Fluid (stream)</v>
      </c>
      <c r="K5800" s="1" t="str">
        <f t="shared" si="681"/>
        <v>Untreated Water</v>
      </c>
      <c r="L5800">
        <v>53</v>
      </c>
      <c r="M5800" t="s">
        <v>11421</v>
      </c>
      <c r="N5800">
        <v>960</v>
      </c>
      <c r="O5800">
        <v>2.5000000000000001E-2</v>
      </c>
      <c r="P5800">
        <v>20</v>
      </c>
      <c r="Q5800">
        <v>6.6</v>
      </c>
    </row>
    <row r="5801" spans="1:17" hidden="1" x14ac:dyDescent="0.3">
      <c r="A5801" t="s">
        <v>22558</v>
      </c>
      <c r="B5801" t="s">
        <v>22559</v>
      </c>
      <c r="C5801" s="1" t="str">
        <f t="shared" ref="C5801:C5864" si="682">HYPERLINK("http://geochem.nrcan.gc.ca/cdogs/content/bdl/bdl210648_e.htm", "21:0648")</f>
        <v>21:0648</v>
      </c>
      <c r="D5801" s="1" t="str">
        <f t="shared" si="679"/>
        <v>21:0198</v>
      </c>
      <c r="E5801" t="s">
        <v>22560</v>
      </c>
      <c r="F5801" t="s">
        <v>22561</v>
      </c>
      <c r="H5801">
        <v>45.520031199999998</v>
      </c>
      <c r="I5801">
        <v>-65.757089100000002</v>
      </c>
      <c r="J5801" s="1" t="str">
        <f t="shared" si="680"/>
        <v>Fluid (stream)</v>
      </c>
      <c r="K5801" s="1" t="str">
        <f t="shared" si="681"/>
        <v>Untreated Water</v>
      </c>
      <c r="L5801">
        <v>53</v>
      </c>
      <c r="M5801" t="s">
        <v>11426</v>
      </c>
      <c r="N5801">
        <v>961</v>
      </c>
      <c r="O5801">
        <v>2.5000000000000001E-2</v>
      </c>
      <c r="P5801">
        <v>20</v>
      </c>
      <c r="Q5801">
        <v>6.6</v>
      </c>
    </row>
    <row r="5802" spans="1:17" hidden="1" x14ac:dyDescent="0.3">
      <c r="A5802" t="s">
        <v>22562</v>
      </c>
      <c r="B5802" t="s">
        <v>22563</v>
      </c>
      <c r="C5802" s="1" t="str">
        <f t="shared" si="682"/>
        <v>21:0648</v>
      </c>
      <c r="D5802" s="1" t="str">
        <f t="shared" si="679"/>
        <v>21:0198</v>
      </c>
      <c r="E5802" t="s">
        <v>22564</v>
      </c>
      <c r="F5802" t="s">
        <v>22565</v>
      </c>
      <c r="H5802">
        <v>45.551971399999999</v>
      </c>
      <c r="I5802">
        <v>-65.837303300000002</v>
      </c>
      <c r="J5802" s="1" t="str">
        <f t="shared" si="680"/>
        <v>Fluid (stream)</v>
      </c>
      <c r="K5802" s="1" t="str">
        <f t="shared" si="681"/>
        <v>Untreated Water</v>
      </c>
      <c r="L5802">
        <v>53</v>
      </c>
      <c r="M5802" t="s">
        <v>11440</v>
      </c>
      <c r="N5802">
        <v>962</v>
      </c>
      <c r="O5802">
        <v>2.5000000000000001E-2</v>
      </c>
      <c r="P5802">
        <v>30</v>
      </c>
      <c r="Q5802">
        <v>6.1</v>
      </c>
    </row>
    <row r="5803" spans="1:17" hidden="1" x14ac:dyDescent="0.3">
      <c r="A5803" t="s">
        <v>22566</v>
      </c>
      <c r="B5803" t="s">
        <v>22567</v>
      </c>
      <c r="C5803" s="1" t="str">
        <f t="shared" si="682"/>
        <v>21:0648</v>
      </c>
      <c r="D5803" s="1" t="str">
        <f t="shared" si="679"/>
        <v>21:0198</v>
      </c>
      <c r="E5803" t="s">
        <v>22568</v>
      </c>
      <c r="F5803" t="s">
        <v>22569</v>
      </c>
      <c r="H5803">
        <v>45.518407199999999</v>
      </c>
      <c r="I5803">
        <v>-65.821286099999995</v>
      </c>
      <c r="J5803" s="1" t="str">
        <f t="shared" si="680"/>
        <v>Fluid (stream)</v>
      </c>
      <c r="K5803" s="1" t="str">
        <f t="shared" si="681"/>
        <v>Untreated Water</v>
      </c>
      <c r="L5803">
        <v>53</v>
      </c>
      <c r="M5803" t="s">
        <v>11445</v>
      </c>
      <c r="N5803">
        <v>963</v>
      </c>
      <c r="O5803">
        <v>2.5000000000000001E-2</v>
      </c>
      <c r="P5803">
        <v>40</v>
      </c>
      <c r="Q5803">
        <v>6.9</v>
      </c>
    </row>
    <row r="5804" spans="1:17" hidden="1" x14ac:dyDescent="0.3">
      <c r="A5804" t="s">
        <v>22570</v>
      </c>
      <c r="B5804" t="s">
        <v>22571</v>
      </c>
      <c r="C5804" s="1" t="str">
        <f t="shared" si="682"/>
        <v>21:0648</v>
      </c>
      <c r="D5804" s="1" t="str">
        <f t="shared" si="679"/>
        <v>21:0198</v>
      </c>
      <c r="E5804" t="s">
        <v>22572</v>
      </c>
      <c r="F5804" t="s">
        <v>22573</v>
      </c>
      <c r="H5804">
        <v>45.568506399999997</v>
      </c>
      <c r="I5804">
        <v>-65.803086199999996</v>
      </c>
      <c r="J5804" s="1" t="str">
        <f t="shared" si="680"/>
        <v>Fluid (stream)</v>
      </c>
      <c r="K5804" s="1" t="str">
        <f t="shared" si="681"/>
        <v>Untreated Water</v>
      </c>
      <c r="L5804">
        <v>53</v>
      </c>
      <c r="M5804" t="s">
        <v>11450</v>
      </c>
      <c r="N5804">
        <v>964</v>
      </c>
      <c r="O5804">
        <v>2.5000000000000001E-2</v>
      </c>
      <c r="P5804">
        <v>30</v>
      </c>
      <c r="Q5804">
        <v>6.8</v>
      </c>
    </row>
    <row r="5805" spans="1:17" hidden="1" x14ac:dyDescent="0.3">
      <c r="A5805" t="s">
        <v>22574</v>
      </c>
      <c r="B5805" t="s">
        <v>22575</v>
      </c>
      <c r="C5805" s="1" t="str">
        <f t="shared" si="682"/>
        <v>21:0648</v>
      </c>
      <c r="D5805" s="1" t="str">
        <f t="shared" si="679"/>
        <v>21:0198</v>
      </c>
      <c r="E5805" t="s">
        <v>22576</v>
      </c>
      <c r="F5805" t="s">
        <v>22577</v>
      </c>
      <c r="H5805">
        <v>45.574160300000003</v>
      </c>
      <c r="I5805">
        <v>-65.794601</v>
      </c>
      <c r="J5805" s="1" t="str">
        <f t="shared" si="680"/>
        <v>Fluid (stream)</v>
      </c>
      <c r="K5805" s="1" t="str">
        <f t="shared" si="681"/>
        <v>Untreated Water</v>
      </c>
      <c r="L5805">
        <v>53</v>
      </c>
      <c r="M5805" t="s">
        <v>11460</v>
      </c>
      <c r="N5805">
        <v>965</v>
      </c>
      <c r="O5805">
        <v>2.5000000000000001E-2</v>
      </c>
      <c r="P5805">
        <v>30</v>
      </c>
      <c r="Q5805">
        <v>6.4</v>
      </c>
    </row>
    <row r="5806" spans="1:17" hidden="1" x14ac:dyDescent="0.3">
      <c r="A5806" t="s">
        <v>22578</v>
      </c>
      <c r="B5806" t="s">
        <v>22579</v>
      </c>
      <c r="C5806" s="1" t="str">
        <f t="shared" si="682"/>
        <v>21:0648</v>
      </c>
      <c r="D5806" s="1" t="str">
        <f t="shared" si="679"/>
        <v>21:0198</v>
      </c>
      <c r="E5806" t="s">
        <v>22580</v>
      </c>
      <c r="F5806" t="s">
        <v>22581</v>
      </c>
      <c r="H5806">
        <v>45.597315700000003</v>
      </c>
      <c r="I5806">
        <v>-65.790366599999999</v>
      </c>
      <c r="J5806" s="1" t="str">
        <f t="shared" si="680"/>
        <v>Fluid (stream)</v>
      </c>
      <c r="K5806" s="1" t="str">
        <f t="shared" si="681"/>
        <v>Untreated Water</v>
      </c>
      <c r="L5806">
        <v>53</v>
      </c>
      <c r="M5806" t="s">
        <v>11465</v>
      </c>
      <c r="N5806">
        <v>966</v>
      </c>
      <c r="O5806">
        <v>2.5000000000000001E-2</v>
      </c>
      <c r="P5806">
        <v>20</v>
      </c>
      <c r="Q5806">
        <v>6</v>
      </c>
    </row>
    <row r="5807" spans="1:17" hidden="1" x14ac:dyDescent="0.3">
      <c r="A5807" t="s">
        <v>22582</v>
      </c>
      <c r="B5807" t="s">
        <v>22583</v>
      </c>
      <c r="C5807" s="1" t="str">
        <f t="shared" si="682"/>
        <v>21:0648</v>
      </c>
      <c r="D5807" s="1" t="str">
        <f t="shared" si="679"/>
        <v>21:0198</v>
      </c>
      <c r="E5807" t="s">
        <v>22584</v>
      </c>
      <c r="F5807" t="s">
        <v>22585</v>
      </c>
      <c r="H5807">
        <v>45.607138499999998</v>
      </c>
      <c r="I5807">
        <v>-65.794304100000005</v>
      </c>
      <c r="J5807" s="1" t="str">
        <f t="shared" si="680"/>
        <v>Fluid (stream)</v>
      </c>
      <c r="K5807" s="1" t="str">
        <f t="shared" si="681"/>
        <v>Untreated Water</v>
      </c>
      <c r="L5807">
        <v>53</v>
      </c>
      <c r="M5807" t="s">
        <v>11470</v>
      </c>
      <c r="N5807">
        <v>967</v>
      </c>
      <c r="O5807">
        <v>2.5000000000000001E-2</v>
      </c>
      <c r="P5807">
        <v>10</v>
      </c>
      <c r="Q5807">
        <v>5.6</v>
      </c>
    </row>
    <row r="5808" spans="1:17" hidden="1" x14ac:dyDescent="0.3">
      <c r="A5808" t="s">
        <v>22586</v>
      </c>
      <c r="B5808" t="s">
        <v>22587</v>
      </c>
      <c r="C5808" s="1" t="str">
        <f t="shared" si="682"/>
        <v>21:0648</v>
      </c>
      <c r="D5808" s="1" t="str">
        <f t="shared" si="679"/>
        <v>21:0198</v>
      </c>
      <c r="E5808" t="s">
        <v>22588</v>
      </c>
      <c r="F5808" t="s">
        <v>22589</v>
      </c>
      <c r="H5808">
        <v>45.610111600000003</v>
      </c>
      <c r="I5808">
        <v>-65.780562500000002</v>
      </c>
      <c r="J5808" s="1" t="str">
        <f t="shared" si="680"/>
        <v>Fluid (stream)</v>
      </c>
      <c r="K5808" s="1" t="str">
        <f t="shared" si="681"/>
        <v>Untreated Water</v>
      </c>
      <c r="L5808">
        <v>53</v>
      </c>
      <c r="M5808" t="s">
        <v>11475</v>
      </c>
      <c r="N5808">
        <v>968</v>
      </c>
      <c r="O5808">
        <v>2.5000000000000001E-2</v>
      </c>
      <c r="P5808">
        <v>20</v>
      </c>
      <c r="Q5808">
        <v>5.7</v>
      </c>
    </row>
    <row r="5809" spans="1:17" hidden="1" x14ac:dyDescent="0.3">
      <c r="A5809" t="s">
        <v>22590</v>
      </c>
      <c r="B5809" t="s">
        <v>22591</v>
      </c>
      <c r="C5809" s="1" t="str">
        <f t="shared" si="682"/>
        <v>21:0648</v>
      </c>
      <c r="D5809" s="1" t="str">
        <f t="shared" si="679"/>
        <v>21:0198</v>
      </c>
      <c r="E5809" t="s">
        <v>22592</v>
      </c>
      <c r="F5809" t="s">
        <v>22593</v>
      </c>
      <c r="H5809">
        <v>45.645853000000002</v>
      </c>
      <c r="I5809">
        <v>-65.800132700000006</v>
      </c>
      <c r="J5809" s="1" t="str">
        <f t="shared" si="680"/>
        <v>Fluid (stream)</v>
      </c>
      <c r="K5809" s="1" t="str">
        <f t="shared" si="681"/>
        <v>Untreated Water</v>
      </c>
      <c r="L5809">
        <v>53</v>
      </c>
      <c r="M5809" t="s">
        <v>11480</v>
      </c>
      <c r="N5809">
        <v>969</v>
      </c>
      <c r="O5809">
        <v>2.5000000000000001E-2</v>
      </c>
      <c r="P5809">
        <v>30</v>
      </c>
      <c r="Q5809">
        <v>6.4</v>
      </c>
    </row>
    <row r="5810" spans="1:17" hidden="1" x14ac:dyDescent="0.3">
      <c r="A5810" t="s">
        <v>22594</v>
      </c>
      <c r="B5810" t="s">
        <v>22595</v>
      </c>
      <c r="C5810" s="1" t="str">
        <f t="shared" si="682"/>
        <v>21:0648</v>
      </c>
      <c r="D5810" s="1" t="str">
        <f t="shared" si="679"/>
        <v>21:0198</v>
      </c>
      <c r="E5810" t="s">
        <v>22596</v>
      </c>
      <c r="F5810" t="s">
        <v>22597</v>
      </c>
      <c r="H5810">
        <v>45.620261200000002</v>
      </c>
      <c r="I5810">
        <v>-65.819213399999995</v>
      </c>
      <c r="J5810" s="1" t="str">
        <f t="shared" si="680"/>
        <v>Fluid (stream)</v>
      </c>
      <c r="K5810" s="1" t="str">
        <f t="shared" si="681"/>
        <v>Untreated Water</v>
      </c>
      <c r="L5810">
        <v>53</v>
      </c>
      <c r="M5810" t="s">
        <v>12548</v>
      </c>
      <c r="N5810">
        <v>970</v>
      </c>
      <c r="O5810">
        <v>2.5000000000000001E-2</v>
      </c>
      <c r="P5810">
        <v>20</v>
      </c>
      <c r="Q5810">
        <v>6.5</v>
      </c>
    </row>
    <row r="5811" spans="1:17" hidden="1" x14ac:dyDescent="0.3">
      <c r="A5811" t="s">
        <v>22598</v>
      </c>
      <c r="B5811" t="s">
        <v>22599</v>
      </c>
      <c r="C5811" s="1" t="str">
        <f t="shared" si="682"/>
        <v>21:0648</v>
      </c>
      <c r="D5811" s="1" t="str">
        <f>HYPERLINK("http://geochem.nrcan.gc.ca/cdogs/content/svy/svy_e.htm", "")</f>
        <v/>
      </c>
      <c r="G5811" s="1" t="str">
        <f>HYPERLINK("http://geochem.nrcan.gc.ca/cdogs/content/cr_/cr_00082_e.htm", "82")</f>
        <v>82</v>
      </c>
      <c r="J5811" t="s">
        <v>11453</v>
      </c>
      <c r="K5811" t="s">
        <v>11454</v>
      </c>
      <c r="L5811">
        <v>54</v>
      </c>
      <c r="M5811" t="s">
        <v>11455</v>
      </c>
      <c r="N5811">
        <v>971</v>
      </c>
      <c r="O5811">
        <v>0.93</v>
      </c>
      <c r="P5811">
        <v>320</v>
      </c>
      <c r="Q5811">
        <v>7.5</v>
      </c>
    </row>
    <row r="5812" spans="1:17" hidden="1" x14ac:dyDescent="0.3">
      <c r="A5812" t="s">
        <v>22600</v>
      </c>
      <c r="B5812" t="s">
        <v>22601</v>
      </c>
      <c r="C5812" s="1" t="str">
        <f t="shared" si="682"/>
        <v>21:0648</v>
      </c>
      <c r="D5812" s="1" t="str">
        <f t="shared" ref="D5812:D5846" si="683">HYPERLINK("http://geochem.nrcan.gc.ca/cdogs/content/svy/svy210198_e.htm", "21:0198")</f>
        <v>21:0198</v>
      </c>
      <c r="E5812" t="s">
        <v>22602</v>
      </c>
      <c r="F5812" t="s">
        <v>22603</v>
      </c>
      <c r="H5812">
        <v>45.649991300000003</v>
      </c>
      <c r="I5812">
        <v>-65.800955200000004</v>
      </c>
      <c r="J5812" s="1" t="str">
        <f t="shared" ref="J5812:J5846" si="684">HYPERLINK("http://geochem.nrcan.gc.ca/cdogs/content/kwd/kwd020018_e.htm", "Fluid (stream)")</f>
        <v>Fluid (stream)</v>
      </c>
      <c r="K5812" s="1" t="str">
        <f t="shared" ref="K5812:K5846" si="685">HYPERLINK("http://geochem.nrcan.gc.ca/cdogs/content/kwd/kwd080007_e.htm", "Untreated Water")</f>
        <v>Untreated Water</v>
      </c>
      <c r="L5812">
        <v>54</v>
      </c>
      <c r="M5812" t="s">
        <v>11392</v>
      </c>
      <c r="N5812">
        <v>972</v>
      </c>
      <c r="O5812">
        <v>2.5000000000000001E-2</v>
      </c>
      <c r="P5812">
        <v>50</v>
      </c>
      <c r="Q5812">
        <v>6.4</v>
      </c>
    </row>
    <row r="5813" spans="1:17" hidden="1" x14ac:dyDescent="0.3">
      <c r="A5813" t="s">
        <v>22604</v>
      </c>
      <c r="B5813" t="s">
        <v>22605</v>
      </c>
      <c r="C5813" s="1" t="str">
        <f t="shared" si="682"/>
        <v>21:0648</v>
      </c>
      <c r="D5813" s="1" t="str">
        <f t="shared" si="683"/>
        <v>21:0198</v>
      </c>
      <c r="E5813" t="s">
        <v>22606</v>
      </c>
      <c r="F5813" t="s">
        <v>22607</v>
      </c>
      <c r="H5813">
        <v>45.667907999999997</v>
      </c>
      <c r="I5813">
        <v>-65.805521799999994</v>
      </c>
      <c r="J5813" s="1" t="str">
        <f t="shared" si="684"/>
        <v>Fluid (stream)</v>
      </c>
      <c r="K5813" s="1" t="str">
        <f t="shared" si="685"/>
        <v>Untreated Water</v>
      </c>
      <c r="L5813">
        <v>54</v>
      </c>
      <c r="M5813" t="s">
        <v>11431</v>
      </c>
      <c r="N5813">
        <v>973</v>
      </c>
      <c r="O5813">
        <v>2.5000000000000001E-2</v>
      </c>
      <c r="P5813">
        <v>30</v>
      </c>
      <c r="Q5813">
        <v>6.6</v>
      </c>
    </row>
    <row r="5814" spans="1:17" hidden="1" x14ac:dyDescent="0.3">
      <c r="A5814" t="s">
        <v>22608</v>
      </c>
      <c r="B5814" t="s">
        <v>22609</v>
      </c>
      <c r="C5814" s="1" t="str">
        <f t="shared" si="682"/>
        <v>21:0648</v>
      </c>
      <c r="D5814" s="1" t="str">
        <f t="shared" si="683"/>
        <v>21:0198</v>
      </c>
      <c r="E5814" t="s">
        <v>22606</v>
      </c>
      <c r="F5814" t="s">
        <v>22610</v>
      </c>
      <c r="H5814">
        <v>45.667907999999997</v>
      </c>
      <c r="I5814">
        <v>-65.805521799999994</v>
      </c>
      <c r="J5814" s="1" t="str">
        <f t="shared" si="684"/>
        <v>Fluid (stream)</v>
      </c>
      <c r="K5814" s="1" t="str">
        <f t="shared" si="685"/>
        <v>Untreated Water</v>
      </c>
      <c r="L5814">
        <v>54</v>
      </c>
      <c r="M5814" t="s">
        <v>11435</v>
      </c>
      <c r="N5814">
        <v>974</v>
      </c>
      <c r="O5814">
        <v>2.5000000000000001E-2</v>
      </c>
      <c r="P5814">
        <v>30</v>
      </c>
      <c r="Q5814">
        <v>6.5</v>
      </c>
    </row>
    <row r="5815" spans="1:17" hidden="1" x14ac:dyDescent="0.3">
      <c r="A5815" t="s">
        <v>22611</v>
      </c>
      <c r="B5815" t="s">
        <v>22612</v>
      </c>
      <c r="C5815" s="1" t="str">
        <f t="shared" si="682"/>
        <v>21:0648</v>
      </c>
      <c r="D5815" s="1" t="str">
        <f t="shared" si="683"/>
        <v>21:0198</v>
      </c>
      <c r="E5815" t="s">
        <v>22613</v>
      </c>
      <c r="F5815" t="s">
        <v>22614</v>
      </c>
      <c r="H5815">
        <v>45.666743699999998</v>
      </c>
      <c r="I5815">
        <v>-65.808942700000003</v>
      </c>
      <c r="J5815" s="1" t="str">
        <f t="shared" si="684"/>
        <v>Fluid (stream)</v>
      </c>
      <c r="K5815" s="1" t="str">
        <f t="shared" si="685"/>
        <v>Untreated Water</v>
      </c>
      <c r="L5815">
        <v>54</v>
      </c>
      <c r="M5815" t="s">
        <v>11397</v>
      </c>
      <c r="N5815">
        <v>975</v>
      </c>
      <c r="O5815">
        <v>0.14000000000000001</v>
      </c>
      <c r="P5815">
        <v>50</v>
      </c>
      <c r="Q5815">
        <v>6.7</v>
      </c>
    </row>
    <row r="5816" spans="1:17" hidden="1" x14ac:dyDescent="0.3">
      <c r="A5816" t="s">
        <v>22615</v>
      </c>
      <c r="B5816" t="s">
        <v>22616</v>
      </c>
      <c r="C5816" s="1" t="str">
        <f t="shared" si="682"/>
        <v>21:0648</v>
      </c>
      <c r="D5816" s="1" t="str">
        <f t="shared" si="683"/>
        <v>21:0198</v>
      </c>
      <c r="E5816" t="s">
        <v>22617</v>
      </c>
      <c r="F5816" t="s">
        <v>22618</v>
      </c>
      <c r="H5816">
        <v>45.659002399999999</v>
      </c>
      <c r="I5816">
        <v>-65.774757399999999</v>
      </c>
      <c r="J5816" s="1" t="str">
        <f t="shared" si="684"/>
        <v>Fluid (stream)</v>
      </c>
      <c r="K5816" s="1" t="str">
        <f t="shared" si="685"/>
        <v>Untreated Water</v>
      </c>
      <c r="L5816">
        <v>54</v>
      </c>
      <c r="M5816" t="s">
        <v>11402</v>
      </c>
      <c r="N5816">
        <v>976</v>
      </c>
      <c r="O5816">
        <v>2.5000000000000001E-2</v>
      </c>
      <c r="P5816">
        <v>60</v>
      </c>
      <c r="Q5816">
        <v>6.1</v>
      </c>
    </row>
    <row r="5817" spans="1:17" hidden="1" x14ac:dyDescent="0.3">
      <c r="A5817" t="s">
        <v>22619</v>
      </c>
      <c r="B5817" t="s">
        <v>22620</v>
      </c>
      <c r="C5817" s="1" t="str">
        <f t="shared" si="682"/>
        <v>21:0648</v>
      </c>
      <c r="D5817" s="1" t="str">
        <f t="shared" si="683"/>
        <v>21:0198</v>
      </c>
      <c r="E5817" t="s">
        <v>22621</v>
      </c>
      <c r="F5817" t="s">
        <v>22622</v>
      </c>
      <c r="H5817">
        <v>45.673366899999998</v>
      </c>
      <c r="I5817">
        <v>-65.770358200000004</v>
      </c>
      <c r="J5817" s="1" t="str">
        <f t="shared" si="684"/>
        <v>Fluid (stream)</v>
      </c>
      <c r="K5817" s="1" t="str">
        <f t="shared" si="685"/>
        <v>Untreated Water</v>
      </c>
      <c r="L5817">
        <v>54</v>
      </c>
      <c r="M5817" t="s">
        <v>11411</v>
      </c>
      <c r="N5817">
        <v>977</v>
      </c>
      <c r="O5817">
        <v>2.5000000000000001E-2</v>
      </c>
      <c r="P5817">
        <v>60</v>
      </c>
      <c r="Q5817">
        <v>6.4</v>
      </c>
    </row>
    <row r="5818" spans="1:17" hidden="1" x14ac:dyDescent="0.3">
      <c r="A5818" t="s">
        <v>22623</v>
      </c>
      <c r="B5818" t="s">
        <v>22624</v>
      </c>
      <c r="C5818" s="1" t="str">
        <f t="shared" si="682"/>
        <v>21:0648</v>
      </c>
      <c r="D5818" s="1" t="str">
        <f t="shared" si="683"/>
        <v>21:0198</v>
      </c>
      <c r="E5818" t="s">
        <v>22625</v>
      </c>
      <c r="F5818" t="s">
        <v>22626</v>
      </c>
      <c r="H5818">
        <v>45.677672399999999</v>
      </c>
      <c r="I5818">
        <v>-65.772830799999994</v>
      </c>
      <c r="J5818" s="1" t="str">
        <f t="shared" si="684"/>
        <v>Fluid (stream)</v>
      </c>
      <c r="K5818" s="1" t="str">
        <f t="shared" si="685"/>
        <v>Untreated Water</v>
      </c>
      <c r="L5818">
        <v>54</v>
      </c>
      <c r="M5818" t="s">
        <v>11416</v>
      </c>
      <c r="N5818">
        <v>978</v>
      </c>
      <c r="O5818">
        <v>2.5000000000000001E-2</v>
      </c>
      <c r="P5818">
        <v>50</v>
      </c>
      <c r="Q5818">
        <v>6.4</v>
      </c>
    </row>
    <row r="5819" spans="1:17" hidden="1" x14ac:dyDescent="0.3">
      <c r="A5819" t="s">
        <v>22627</v>
      </c>
      <c r="B5819" t="s">
        <v>22628</v>
      </c>
      <c r="C5819" s="1" t="str">
        <f t="shared" si="682"/>
        <v>21:0648</v>
      </c>
      <c r="D5819" s="1" t="str">
        <f t="shared" si="683"/>
        <v>21:0198</v>
      </c>
      <c r="E5819" t="s">
        <v>22629</v>
      </c>
      <c r="F5819" t="s">
        <v>22630</v>
      </c>
      <c r="H5819">
        <v>45.690949799999999</v>
      </c>
      <c r="I5819">
        <v>-65.770199599999998</v>
      </c>
      <c r="J5819" s="1" t="str">
        <f t="shared" si="684"/>
        <v>Fluid (stream)</v>
      </c>
      <c r="K5819" s="1" t="str">
        <f t="shared" si="685"/>
        <v>Untreated Water</v>
      </c>
      <c r="L5819">
        <v>54</v>
      </c>
      <c r="M5819" t="s">
        <v>11421</v>
      </c>
      <c r="N5819">
        <v>979</v>
      </c>
      <c r="O5819">
        <v>2.5000000000000001E-2</v>
      </c>
      <c r="P5819">
        <v>30</v>
      </c>
      <c r="Q5819">
        <v>6.3</v>
      </c>
    </row>
    <row r="5820" spans="1:17" hidden="1" x14ac:dyDescent="0.3">
      <c r="A5820" t="s">
        <v>22631</v>
      </c>
      <c r="B5820" t="s">
        <v>22632</v>
      </c>
      <c r="C5820" s="1" t="str">
        <f t="shared" si="682"/>
        <v>21:0648</v>
      </c>
      <c r="D5820" s="1" t="str">
        <f t="shared" si="683"/>
        <v>21:0198</v>
      </c>
      <c r="E5820" t="s">
        <v>22633</v>
      </c>
      <c r="F5820" t="s">
        <v>22634</v>
      </c>
      <c r="H5820">
        <v>45.704348600000003</v>
      </c>
      <c r="I5820">
        <v>-65.755484800000005</v>
      </c>
      <c r="J5820" s="1" t="str">
        <f t="shared" si="684"/>
        <v>Fluid (stream)</v>
      </c>
      <c r="K5820" s="1" t="str">
        <f t="shared" si="685"/>
        <v>Untreated Water</v>
      </c>
      <c r="L5820">
        <v>54</v>
      </c>
      <c r="M5820" t="s">
        <v>11426</v>
      </c>
      <c r="N5820">
        <v>980</v>
      </c>
      <c r="O5820">
        <v>2.5000000000000001E-2</v>
      </c>
      <c r="P5820">
        <v>20</v>
      </c>
      <c r="Q5820">
        <v>6.2</v>
      </c>
    </row>
    <row r="5821" spans="1:17" hidden="1" x14ac:dyDescent="0.3">
      <c r="A5821" t="s">
        <v>22635</v>
      </c>
      <c r="B5821" t="s">
        <v>22636</v>
      </c>
      <c r="C5821" s="1" t="str">
        <f t="shared" si="682"/>
        <v>21:0648</v>
      </c>
      <c r="D5821" s="1" t="str">
        <f t="shared" si="683"/>
        <v>21:0198</v>
      </c>
      <c r="E5821" t="s">
        <v>22637</v>
      </c>
      <c r="F5821" t="s">
        <v>22638</v>
      </c>
      <c r="H5821">
        <v>45.690669700000001</v>
      </c>
      <c r="I5821">
        <v>-65.755749800000004</v>
      </c>
      <c r="J5821" s="1" t="str">
        <f t="shared" si="684"/>
        <v>Fluid (stream)</v>
      </c>
      <c r="K5821" s="1" t="str">
        <f t="shared" si="685"/>
        <v>Untreated Water</v>
      </c>
      <c r="L5821">
        <v>54</v>
      </c>
      <c r="M5821" t="s">
        <v>11440</v>
      </c>
      <c r="N5821">
        <v>981</v>
      </c>
      <c r="O5821">
        <v>2.5000000000000001E-2</v>
      </c>
      <c r="P5821">
        <v>30</v>
      </c>
      <c r="Q5821">
        <v>6.6</v>
      </c>
    </row>
    <row r="5822" spans="1:17" hidden="1" x14ac:dyDescent="0.3">
      <c r="A5822" t="s">
        <v>22639</v>
      </c>
      <c r="B5822" t="s">
        <v>22640</v>
      </c>
      <c r="C5822" s="1" t="str">
        <f t="shared" si="682"/>
        <v>21:0648</v>
      </c>
      <c r="D5822" s="1" t="str">
        <f t="shared" si="683"/>
        <v>21:0198</v>
      </c>
      <c r="E5822" t="s">
        <v>22641</v>
      </c>
      <c r="F5822" t="s">
        <v>22642</v>
      </c>
      <c r="H5822">
        <v>45.6482235</v>
      </c>
      <c r="I5822">
        <v>-65.753408100000001</v>
      </c>
      <c r="J5822" s="1" t="str">
        <f t="shared" si="684"/>
        <v>Fluid (stream)</v>
      </c>
      <c r="K5822" s="1" t="str">
        <f t="shared" si="685"/>
        <v>Untreated Water</v>
      </c>
      <c r="L5822">
        <v>54</v>
      </c>
      <c r="M5822" t="s">
        <v>11445</v>
      </c>
      <c r="N5822">
        <v>982</v>
      </c>
      <c r="O5822">
        <v>2.5000000000000001E-2</v>
      </c>
      <c r="P5822">
        <v>30</v>
      </c>
      <c r="Q5822">
        <v>6.1</v>
      </c>
    </row>
    <row r="5823" spans="1:17" hidden="1" x14ac:dyDescent="0.3">
      <c r="A5823" t="s">
        <v>22643</v>
      </c>
      <c r="B5823" t="s">
        <v>22644</v>
      </c>
      <c r="C5823" s="1" t="str">
        <f t="shared" si="682"/>
        <v>21:0648</v>
      </c>
      <c r="D5823" s="1" t="str">
        <f t="shared" si="683"/>
        <v>21:0198</v>
      </c>
      <c r="E5823" t="s">
        <v>22645</v>
      </c>
      <c r="F5823" t="s">
        <v>22646</v>
      </c>
      <c r="H5823">
        <v>45.647860799999997</v>
      </c>
      <c r="I5823">
        <v>-65.783189899999996</v>
      </c>
      <c r="J5823" s="1" t="str">
        <f t="shared" si="684"/>
        <v>Fluid (stream)</v>
      </c>
      <c r="K5823" s="1" t="str">
        <f t="shared" si="685"/>
        <v>Untreated Water</v>
      </c>
      <c r="L5823">
        <v>54</v>
      </c>
      <c r="M5823" t="s">
        <v>11450</v>
      </c>
      <c r="N5823">
        <v>983</v>
      </c>
      <c r="O5823">
        <v>2.5000000000000001E-2</v>
      </c>
      <c r="P5823">
        <v>60</v>
      </c>
      <c r="Q5823">
        <v>6</v>
      </c>
    </row>
    <row r="5824" spans="1:17" hidden="1" x14ac:dyDescent="0.3">
      <c r="A5824" t="s">
        <v>22647</v>
      </c>
      <c r="B5824" t="s">
        <v>22648</v>
      </c>
      <c r="C5824" s="1" t="str">
        <f t="shared" si="682"/>
        <v>21:0648</v>
      </c>
      <c r="D5824" s="1" t="str">
        <f t="shared" si="683"/>
        <v>21:0198</v>
      </c>
      <c r="E5824" t="s">
        <v>22649</v>
      </c>
      <c r="F5824" t="s">
        <v>22650</v>
      </c>
      <c r="H5824">
        <v>45.627246</v>
      </c>
      <c r="I5824">
        <v>-65.772943900000001</v>
      </c>
      <c r="J5824" s="1" t="str">
        <f t="shared" si="684"/>
        <v>Fluid (stream)</v>
      </c>
      <c r="K5824" s="1" t="str">
        <f t="shared" si="685"/>
        <v>Untreated Water</v>
      </c>
      <c r="L5824">
        <v>54</v>
      </c>
      <c r="M5824" t="s">
        <v>11460</v>
      </c>
      <c r="N5824">
        <v>984</v>
      </c>
      <c r="O5824">
        <v>2.5000000000000001E-2</v>
      </c>
      <c r="P5824">
        <v>30</v>
      </c>
      <c r="Q5824">
        <v>6.2</v>
      </c>
    </row>
    <row r="5825" spans="1:17" hidden="1" x14ac:dyDescent="0.3">
      <c r="A5825" t="s">
        <v>22651</v>
      </c>
      <c r="B5825" t="s">
        <v>22652</v>
      </c>
      <c r="C5825" s="1" t="str">
        <f t="shared" si="682"/>
        <v>21:0648</v>
      </c>
      <c r="D5825" s="1" t="str">
        <f t="shared" si="683"/>
        <v>21:0198</v>
      </c>
      <c r="E5825" t="s">
        <v>22653</v>
      </c>
      <c r="F5825" t="s">
        <v>22654</v>
      </c>
      <c r="H5825">
        <v>45.610090200000002</v>
      </c>
      <c r="I5825">
        <v>-65.773674400000004</v>
      </c>
      <c r="J5825" s="1" t="str">
        <f t="shared" si="684"/>
        <v>Fluid (stream)</v>
      </c>
      <c r="K5825" s="1" t="str">
        <f t="shared" si="685"/>
        <v>Untreated Water</v>
      </c>
      <c r="L5825">
        <v>54</v>
      </c>
      <c r="M5825" t="s">
        <v>11465</v>
      </c>
      <c r="N5825">
        <v>985</v>
      </c>
      <c r="O5825">
        <v>2.5000000000000001E-2</v>
      </c>
      <c r="P5825">
        <v>30</v>
      </c>
      <c r="Q5825">
        <v>6.2</v>
      </c>
    </row>
    <row r="5826" spans="1:17" hidden="1" x14ac:dyDescent="0.3">
      <c r="A5826" t="s">
        <v>22655</v>
      </c>
      <c r="B5826" t="s">
        <v>22656</v>
      </c>
      <c r="C5826" s="1" t="str">
        <f t="shared" si="682"/>
        <v>21:0648</v>
      </c>
      <c r="D5826" s="1" t="str">
        <f t="shared" si="683"/>
        <v>21:0198</v>
      </c>
      <c r="E5826" t="s">
        <v>22657</v>
      </c>
      <c r="F5826" t="s">
        <v>22658</v>
      </c>
      <c r="H5826">
        <v>45.608131999999998</v>
      </c>
      <c r="I5826">
        <v>-65.775360399999997</v>
      </c>
      <c r="J5826" s="1" t="str">
        <f t="shared" si="684"/>
        <v>Fluid (stream)</v>
      </c>
      <c r="K5826" s="1" t="str">
        <f t="shared" si="685"/>
        <v>Untreated Water</v>
      </c>
      <c r="L5826">
        <v>54</v>
      </c>
      <c r="M5826" t="s">
        <v>11470</v>
      </c>
      <c r="N5826">
        <v>986</v>
      </c>
      <c r="O5826">
        <v>2.5000000000000001E-2</v>
      </c>
      <c r="P5826">
        <v>30</v>
      </c>
      <c r="Q5826">
        <v>5.9</v>
      </c>
    </row>
    <row r="5827" spans="1:17" hidden="1" x14ac:dyDescent="0.3">
      <c r="A5827" t="s">
        <v>22659</v>
      </c>
      <c r="B5827" t="s">
        <v>22660</v>
      </c>
      <c r="C5827" s="1" t="str">
        <f t="shared" si="682"/>
        <v>21:0648</v>
      </c>
      <c r="D5827" s="1" t="str">
        <f t="shared" si="683"/>
        <v>21:0198</v>
      </c>
      <c r="E5827" t="s">
        <v>22661</v>
      </c>
      <c r="F5827" t="s">
        <v>22662</v>
      </c>
      <c r="H5827">
        <v>45.591348199999999</v>
      </c>
      <c r="I5827">
        <v>-65.765223800000001</v>
      </c>
      <c r="J5827" s="1" t="str">
        <f t="shared" si="684"/>
        <v>Fluid (stream)</v>
      </c>
      <c r="K5827" s="1" t="str">
        <f t="shared" si="685"/>
        <v>Untreated Water</v>
      </c>
      <c r="L5827">
        <v>54</v>
      </c>
      <c r="M5827" t="s">
        <v>11475</v>
      </c>
      <c r="N5827">
        <v>987</v>
      </c>
      <c r="O5827">
        <v>2.5000000000000001E-2</v>
      </c>
      <c r="P5827">
        <v>20</v>
      </c>
      <c r="Q5827">
        <v>6.1</v>
      </c>
    </row>
    <row r="5828" spans="1:17" hidden="1" x14ac:dyDescent="0.3">
      <c r="A5828" t="s">
        <v>22663</v>
      </c>
      <c r="B5828" t="s">
        <v>22664</v>
      </c>
      <c r="C5828" s="1" t="str">
        <f t="shared" si="682"/>
        <v>21:0648</v>
      </c>
      <c r="D5828" s="1" t="str">
        <f t="shared" si="683"/>
        <v>21:0198</v>
      </c>
      <c r="E5828" t="s">
        <v>22665</v>
      </c>
      <c r="F5828" t="s">
        <v>22666</v>
      </c>
      <c r="H5828">
        <v>45.598423099999998</v>
      </c>
      <c r="I5828">
        <v>-65.754429299999998</v>
      </c>
      <c r="J5828" s="1" t="str">
        <f t="shared" si="684"/>
        <v>Fluid (stream)</v>
      </c>
      <c r="K5828" s="1" t="str">
        <f t="shared" si="685"/>
        <v>Untreated Water</v>
      </c>
      <c r="L5828">
        <v>54</v>
      </c>
      <c r="M5828" t="s">
        <v>11480</v>
      </c>
      <c r="N5828">
        <v>988</v>
      </c>
      <c r="O5828">
        <v>2.5000000000000001E-2</v>
      </c>
      <c r="P5828">
        <v>20</v>
      </c>
      <c r="Q5828">
        <v>6.3</v>
      </c>
    </row>
    <row r="5829" spans="1:17" hidden="1" x14ac:dyDescent="0.3">
      <c r="A5829" t="s">
        <v>22667</v>
      </c>
      <c r="B5829" t="s">
        <v>22668</v>
      </c>
      <c r="C5829" s="1" t="str">
        <f t="shared" si="682"/>
        <v>21:0648</v>
      </c>
      <c r="D5829" s="1" t="str">
        <f t="shared" si="683"/>
        <v>21:0198</v>
      </c>
      <c r="E5829" t="s">
        <v>22669</v>
      </c>
      <c r="F5829" t="s">
        <v>22670</v>
      </c>
      <c r="H5829">
        <v>45.540734999999998</v>
      </c>
      <c r="I5829">
        <v>-65.855092900000002</v>
      </c>
      <c r="J5829" s="1" t="str">
        <f t="shared" si="684"/>
        <v>Fluid (stream)</v>
      </c>
      <c r="K5829" s="1" t="str">
        <f t="shared" si="685"/>
        <v>Untreated Water</v>
      </c>
      <c r="L5829">
        <v>54</v>
      </c>
      <c r="M5829" t="s">
        <v>12548</v>
      </c>
      <c r="N5829">
        <v>989</v>
      </c>
      <c r="O5829">
        <v>2.5000000000000001E-2</v>
      </c>
      <c r="P5829">
        <v>20</v>
      </c>
      <c r="Q5829">
        <v>6.3</v>
      </c>
    </row>
    <row r="5830" spans="1:17" hidden="1" x14ac:dyDescent="0.3">
      <c r="A5830" t="s">
        <v>22671</v>
      </c>
      <c r="B5830" t="s">
        <v>22672</v>
      </c>
      <c r="C5830" s="1" t="str">
        <f t="shared" si="682"/>
        <v>21:0648</v>
      </c>
      <c r="D5830" s="1" t="str">
        <f t="shared" si="683"/>
        <v>21:0198</v>
      </c>
      <c r="E5830" t="s">
        <v>22673</v>
      </c>
      <c r="F5830" t="s">
        <v>22674</v>
      </c>
      <c r="H5830">
        <v>45.537499500000003</v>
      </c>
      <c r="I5830">
        <v>-65.865303699999998</v>
      </c>
      <c r="J5830" s="1" t="str">
        <f t="shared" si="684"/>
        <v>Fluid (stream)</v>
      </c>
      <c r="K5830" s="1" t="str">
        <f t="shared" si="685"/>
        <v>Untreated Water</v>
      </c>
      <c r="L5830">
        <v>55</v>
      </c>
      <c r="M5830" t="s">
        <v>11431</v>
      </c>
      <c r="N5830">
        <v>990</v>
      </c>
      <c r="O5830">
        <v>2.5000000000000001E-2</v>
      </c>
      <c r="P5830">
        <v>60</v>
      </c>
      <c r="Q5830">
        <v>6.3</v>
      </c>
    </row>
    <row r="5831" spans="1:17" hidden="1" x14ac:dyDescent="0.3">
      <c r="A5831" t="s">
        <v>22675</v>
      </c>
      <c r="B5831" t="s">
        <v>22676</v>
      </c>
      <c r="C5831" s="1" t="str">
        <f t="shared" si="682"/>
        <v>21:0648</v>
      </c>
      <c r="D5831" s="1" t="str">
        <f t="shared" si="683"/>
        <v>21:0198</v>
      </c>
      <c r="E5831" t="s">
        <v>22673</v>
      </c>
      <c r="F5831" t="s">
        <v>22677</v>
      </c>
      <c r="H5831">
        <v>45.537499500000003</v>
      </c>
      <c r="I5831">
        <v>-65.865303699999998</v>
      </c>
      <c r="J5831" s="1" t="str">
        <f t="shared" si="684"/>
        <v>Fluid (stream)</v>
      </c>
      <c r="K5831" s="1" t="str">
        <f t="shared" si="685"/>
        <v>Untreated Water</v>
      </c>
      <c r="L5831">
        <v>55</v>
      </c>
      <c r="M5831" t="s">
        <v>11435</v>
      </c>
      <c r="N5831">
        <v>991</v>
      </c>
      <c r="O5831">
        <v>2.5000000000000001E-2</v>
      </c>
      <c r="P5831">
        <v>50</v>
      </c>
      <c r="Q5831">
        <v>6.2</v>
      </c>
    </row>
    <row r="5832" spans="1:17" hidden="1" x14ac:dyDescent="0.3">
      <c r="A5832" t="s">
        <v>22678</v>
      </c>
      <c r="B5832" t="s">
        <v>22679</v>
      </c>
      <c r="C5832" s="1" t="str">
        <f t="shared" si="682"/>
        <v>21:0648</v>
      </c>
      <c r="D5832" s="1" t="str">
        <f t="shared" si="683"/>
        <v>21:0198</v>
      </c>
      <c r="E5832" t="s">
        <v>22680</v>
      </c>
      <c r="F5832" t="s">
        <v>22681</v>
      </c>
      <c r="H5832">
        <v>45.526168800000001</v>
      </c>
      <c r="I5832">
        <v>-65.885575599999996</v>
      </c>
      <c r="J5832" s="1" t="str">
        <f t="shared" si="684"/>
        <v>Fluid (stream)</v>
      </c>
      <c r="K5832" s="1" t="str">
        <f t="shared" si="685"/>
        <v>Untreated Water</v>
      </c>
      <c r="L5832">
        <v>55</v>
      </c>
      <c r="M5832" t="s">
        <v>11392</v>
      </c>
      <c r="N5832">
        <v>992</v>
      </c>
      <c r="O5832">
        <v>2.5000000000000001E-2</v>
      </c>
      <c r="P5832">
        <v>40</v>
      </c>
      <c r="Q5832">
        <v>6.2</v>
      </c>
    </row>
    <row r="5833" spans="1:17" hidden="1" x14ac:dyDescent="0.3">
      <c r="A5833" t="s">
        <v>22682</v>
      </c>
      <c r="B5833" t="s">
        <v>22683</v>
      </c>
      <c r="C5833" s="1" t="str">
        <f t="shared" si="682"/>
        <v>21:0648</v>
      </c>
      <c r="D5833" s="1" t="str">
        <f t="shared" si="683"/>
        <v>21:0198</v>
      </c>
      <c r="E5833" t="s">
        <v>22684</v>
      </c>
      <c r="F5833" t="s">
        <v>22685</v>
      </c>
      <c r="H5833">
        <v>45.546737499999999</v>
      </c>
      <c r="I5833">
        <v>-65.870206100000004</v>
      </c>
      <c r="J5833" s="1" t="str">
        <f t="shared" si="684"/>
        <v>Fluid (stream)</v>
      </c>
      <c r="K5833" s="1" t="str">
        <f t="shared" si="685"/>
        <v>Untreated Water</v>
      </c>
      <c r="L5833">
        <v>55</v>
      </c>
      <c r="M5833" t="s">
        <v>11397</v>
      </c>
      <c r="N5833">
        <v>993</v>
      </c>
      <c r="O5833">
        <v>2.5000000000000001E-2</v>
      </c>
      <c r="P5833">
        <v>40</v>
      </c>
      <c r="Q5833">
        <v>6.1</v>
      </c>
    </row>
    <row r="5834" spans="1:17" hidden="1" x14ac:dyDescent="0.3">
      <c r="A5834" t="s">
        <v>22686</v>
      </c>
      <c r="B5834" t="s">
        <v>22687</v>
      </c>
      <c r="C5834" s="1" t="str">
        <f t="shared" si="682"/>
        <v>21:0648</v>
      </c>
      <c r="D5834" s="1" t="str">
        <f t="shared" si="683"/>
        <v>21:0198</v>
      </c>
      <c r="E5834" t="s">
        <v>22688</v>
      </c>
      <c r="F5834" t="s">
        <v>22689</v>
      </c>
      <c r="H5834">
        <v>45.5782168</v>
      </c>
      <c r="I5834">
        <v>-65.830499900000007</v>
      </c>
      <c r="J5834" s="1" t="str">
        <f t="shared" si="684"/>
        <v>Fluid (stream)</v>
      </c>
      <c r="K5834" s="1" t="str">
        <f t="shared" si="685"/>
        <v>Untreated Water</v>
      </c>
      <c r="L5834">
        <v>55</v>
      </c>
      <c r="M5834" t="s">
        <v>11402</v>
      </c>
      <c r="N5834">
        <v>994</v>
      </c>
      <c r="O5834">
        <v>2.5000000000000001E-2</v>
      </c>
      <c r="P5834">
        <v>30</v>
      </c>
      <c r="Q5834">
        <v>6.6</v>
      </c>
    </row>
    <row r="5835" spans="1:17" hidden="1" x14ac:dyDescent="0.3">
      <c r="A5835" t="s">
        <v>22690</v>
      </c>
      <c r="B5835" t="s">
        <v>22691</v>
      </c>
      <c r="C5835" s="1" t="str">
        <f t="shared" si="682"/>
        <v>21:0648</v>
      </c>
      <c r="D5835" s="1" t="str">
        <f t="shared" si="683"/>
        <v>21:0198</v>
      </c>
      <c r="E5835" t="s">
        <v>22692</v>
      </c>
      <c r="F5835" t="s">
        <v>22693</v>
      </c>
      <c r="H5835">
        <v>45.581886699999998</v>
      </c>
      <c r="I5835">
        <v>-65.828428500000001</v>
      </c>
      <c r="J5835" s="1" t="str">
        <f t="shared" si="684"/>
        <v>Fluid (stream)</v>
      </c>
      <c r="K5835" s="1" t="str">
        <f t="shared" si="685"/>
        <v>Untreated Water</v>
      </c>
      <c r="L5835">
        <v>55</v>
      </c>
      <c r="M5835" t="s">
        <v>11411</v>
      </c>
      <c r="N5835">
        <v>995</v>
      </c>
      <c r="O5835">
        <v>2.5000000000000001E-2</v>
      </c>
      <c r="P5835">
        <v>40</v>
      </c>
      <c r="Q5835">
        <v>5.6</v>
      </c>
    </row>
    <row r="5836" spans="1:17" hidden="1" x14ac:dyDescent="0.3">
      <c r="A5836" t="s">
        <v>22694</v>
      </c>
      <c r="B5836" t="s">
        <v>22695</v>
      </c>
      <c r="C5836" s="1" t="str">
        <f t="shared" si="682"/>
        <v>21:0648</v>
      </c>
      <c r="D5836" s="1" t="str">
        <f t="shared" si="683"/>
        <v>21:0198</v>
      </c>
      <c r="E5836" t="s">
        <v>22696</v>
      </c>
      <c r="F5836" t="s">
        <v>22697</v>
      </c>
      <c r="H5836">
        <v>45.576315000000001</v>
      </c>
      <c r="I5836">
        <v>-65.843990599999998</v>
      </c>
      <c r="J5836" s="1" t="str">
        <f t="shared" si="684"/>
        <v>Fluid (stream)</v>
      </c>
      <c r="K5836" s="1" t="str">
        <f t="shared" si="685"/>
        <v>Untreated Water</v>
      </c>
      <c r="L5836">
        <v>55</v>
      </c>
      <c r="M5836" t="s">
        <v>11416</v>
      </c>
      <c r="N5836">
        <v>996</v>
      </c>
      <c r="O5836">
        <v>2.5000000000000001E-2</v>
      </c>
      <c r="P5836">
        <v>40</v>
      </c>
      <c r="Q5836">
        <v>6.4</v>
      </c>
    </row>
    <row r="5837" spans="1:17" hidden="1" x14ac:dyDescent="0.3">
      <c r="A5837" t="s">
        <v>22698</v>
      </c>
      <c r="B5837" t="s">
        <v>22699</v>
      </c>
      <c r="C5837" s="1" t="str">
        <f t="shared" si="682"/>
        <v>21:0648</v>
      </c>
      <c r="D5837" s="1" t="str">
        <f t="shared" si="683"/>
        <v>21:0198</v>
      </c>
      <c r="E5837" t="s">
        <v>22700</v>
      </c>
      <c r="F5837" t="s">
        <v>22701</v>
      </c>
      <c r="H5837">
        <v>45.570488900000001</v>
      </c>
      <c r="I5837">
        <v>-65.8516549</v>
      </c>
      <c r="J5837" s="1" t="str">
        <f t="shared" si="684"/>
        <v>Fluid (stream)</v>
      </c>
      <c r="K5837" s="1" t="str">
        <f t="shared" si="685"/>
        <v>Untreated Water</v>
      </c>
      <c r="L5837">
        <v>55</v>
      </c>
      <c r="M5837" t="s">
        <v>11421</v>
      </c>
      <c r="N5837">
        <v>997</v>
      </c>
      <c r="O5837">
        <v>2.5000000000000001E-2</v>
      </c>
      <c r="P5837">
        <v>30</v>
      </c>
      <c r="Q5837">
        <v>6.1</v>
      </c>
    </row>
    <row r="5838" spans="1:17" hidden="1" x14ac:dyDescent="0.3">
      <c r="A5838" t="s">
        <v>22702</v>
      </c>
      <c r="B5838" t="s">
        <v>22703</v>
      </c>
      <c r="C5838" s="1" t="str">
        <f t="shared" si="682"/>
        <v>21:0648</v>
      </c>
      <c r="D5838" s="1" t="str">
        <f t="shared" si="683"/>
        <v>21:0198</v>
      </c>
      <c r="E5838" t="s">
        <v>22704</v>
      </c>
      <c r="F5838" t="s">
        <v>22705</v>
      </c>
      <c r="H5838">
        <v>45.571516500000001</v>
      </c>
      <c r="I5838">
        <v>-65.8533987</v>
      </c>
      <c r="J5838" s="1" t="str">
        <f t="shared" si="684"/>
        <v>Fluid (stream)</v>
      </c>
      <c r="K5838" s="1" t="str">
        <f t="shared" si="685"/>
        <v>Untreated Water</v>
      </c>
      <c r="L5838">
        <v>55</v>
      </c>
      <c r="M5838" t="s">
        <v>11426</v>
      </c>
      <c r="N5838">
        <v>998</v>
      </c>
      <c r="O5838">
        <v>2.5000000000000001E-2</v>
      </c>
      <c r="P5838">
        <v>50</v>
      </c>
      <c r="Q5838">
        <v>4.5999999999999996</v>
      </c>
    </row>
    <row r="5839" spans="1:17" hidden="1" x14ac:dyDescent="0.3">
      <c r="A5839" t="s">
        <v>22706</v>
      </c>
      <c r="B5839" t="s">
        <v>22707</v>
      </c>
      <c r="C5839" s="1" t="str">
        <f t="shared" si="682"/>
        <v>21:0648</v>
      </c>
      <c r="D5839" s="1" t="str">
        <f t="shared" si="683"/>
        <v>21:0198</v>
      </c>
      <c r="E5839" t="s">
        <v>22708</v>
      </c>
      <c r="F5839" t="s">
        <v>22709</v>
      </c>
      <c r="H5839">
        <v>45.564478000000001</v>
      </c>
      <c r="I5839">
        <v>-65.889845399999999</v>
      </c>
      <c r="J5839" s="1" t="str">
        <f t="shared" si="684"/>
        <v>Fluid (stream)</v>
      </c>
      <c r="K5839" s="1" t="str">
        <f t="shared" si="685"/>
        <v>Untreated Water</v>
      </c>
      <c r="L5839">
        <v>55</v>
      </c>
      <c r="M5839" t="s">
        <v>11440</v>
      </c>
      <c r="N5839">
        <v>999</v>
      </c>
      <c r="O5839">
        <v>2.5000000000000001E-2</v>
      </c>
      <c r="P5839">
        <v>30</v>
      </c>
      <c r="Q5839">
        <v>6.2</v>
      </c>
    </row>
    <row r="5840" spans="1:17" hidden="1" x14ac:dyDescent="0.3">
      <c r="A5840" t="s">
        <v>22710</v>
      </c>
      <c r="B5840" t="s">
        <v>22711</v>
      </c>
      <c r="C5840" s="1" t="str">
        <f t="shared" si="682"/>
        <v>21:0648</v>
      </c>
      <c r="D5840" s="1" t="str">
        <f t="shared" si="683"/>
        <v>21:0198</v>
      </c>
      <c r="E5840" t="s">
        <v>22712</v>
      </c>
      <c r="F5840" t="s">
        <v>22713</v>
      </c>
      <c r="H5840">
        <v>45.591362500000002</v>
      </c>
      <c r="I5840">
        <v>-65.913278199999993</v>
      </c>
      <c r="J5840" s="1" t="str">
        <f t="shared" si="684"/>
        <v>Fluid (stream)</v>
      </c>
      <c r="K5840" s="1" t="str">
        <f t="shared" si="685"/>
        <v>Untreated Water</v>
      </c>
      <c r="L5840">
        <v>55</v>
      </c>
      <c r="M5840" t="s">
        <v>11445</v>
      </c>
      <c r="N5840">
        <v>1000</v>
      </c>
      <c r="O5840">
        <v>2.5000000000000001E-2</v>
      </c>
      <c r="P5840">
        <v>40</v>
      </c>
      <c r="Q5840">
        <v>6.3</v>
      </c>
    </row>
    <row r="5841" spans="1:17" hidden="1" x14ac:dyDescent="0.3">
      <c r="A5841" t="s">
        <v>22714</v>
      </c>
      <c r="B5841" t="s">
        <v>22715</v>
      </c>
      <c r="C5841" s="1" t="str">
        <f t="shared" si="682"/>
        <v>21:0648</v>
      </c>
      <c r="D5841" s="1" t="str">
        <f t="shared" si="683"/>
        <v>21:0198</v>
      </c>
      <c r="E5841" t="s">
        <v>22716</v>
      </c>
      <c r="F5841" t="s">
        <v>22717</v>
      </c>
      <c r="H5841">
        <v>45.586576299999997</v>
      </c>
      <c r="I5841">
        <v>-65.856239299999999</v>
      </c>
      <c r="J5841" s="1" t="str">
        <f t="shared" si="684"/>
        <v>Fluid (stream)</v>
      </c>
      <c r="K5841" s="1" t="str">
        <f t="shared" si="685"/>
        <v>Untreated Water</v>
      </c>
      <c r="L5841">
        <v>55</v>
      </c>
      <c r="M5841" t="s">
        <v>11450</v>
      </c>
      <c r="N5841">
        <v>1001</v>
      </c>
      <c r="O5841">
        <v>2.5000000000000001E-2</v>
      </c>
      <c r="P5841">
        <v>30</v>
      </c>
      <c r="Q5841">
        <v>6.1</v>
      </c>
    </row>
    <row r="5842" spans="1:17" hidden="1" x14ac:dyDescent="0.3">
      <c r="A5842" t="s">
        <v>22718</v>
      </c>
      <c r="B5842" t="s">
        <v>22719</v>
      </c>
      <c r="C5842" s="1" t="str">
        <f t="shared" si="682"/>
        <v>21:0648</v>
      </c>
      <c r="D5842" s="1" t="str">
        <f t="shared" si="683"/>
        <v>21:0198</v>
      </c>
      <c r="E5842" t="s">
        <v>22720</v>
      </c>
      <c r="F5842" t="s">
        <v>22721</v>
      </c>
      <c r="H5842">
        <v>45.600193900000001</v>
      </c>
      <c r="I5842">
        <v>-65.844031599999994</v>
      </c>
      <c r="J5842" s="1" t="str">
        <f t="shared" si="684"/>
        <v>Fluid (stream)</v>
      </c>
      <c r="K5842" s="1" t="str">
        <f t="shared" si="685"/>
        <v>Untreated Water</v>
      </c>
      <c r="L5842">
        <v>55</v>
      </c>
      <c r="M5842" t="s">
        <v>11460</v>
      </c>
      <c r="N5842">
        <v>1002</v>
      </c>
      <c r="O5842">
        <v>2.5000000000000001E-2</v>
      </c>
      <c r="P5842">
        <v>60</v>
      </c>
      <c r="Q5842">
        <v>6.4</v>
      </c>
    </row>
    <row r="5843" spans="1:17" hidden="1" x14ac:dyDescent="0.3">
      <c r="A5843" t="s">
        <v>22722</v>
      </c>
      <c r="B5843" t="s">
        <v>22723</v>
      </c>
      <c r="C5843" s="1" t="str">
        <f t="shared" si="682"/>
        <v>21:0648</v>
      </c>
      <c r="D5843" s="1" t="str">
        <f t="shared" si="683"/>
        <v>21:0198</v>
      </c>
      <c r="E5843" t="s">
        <v>22724</v>
      </c>
      <c r="F5843" t="s">
        <v>22725</v>
      </c>
      <c r="H5843">
        <v>45.600115000000002</v>
      </c>
      <c r="I5843">
        <v>-65.847194799999997</v>
      </c>
      <c r="J5843" s="1" t="str">
        <f t="shared" si="684"/>
        <v>Fluid (stream)</v>
      </c>
      <c r="K5843" s="1" t="str">
        <f t="shared" si="685"/>
        <v>Untreated Water</v>
      </c>
      <c r="L5843">
        <v>55</v>
      </c>
      <c r="M5843" t="s">
        <v>11465</v>
      </c>
      <c r="N5843">
        <v>1003</v>
      </c>
      <c r="O5843">
        <v>2.5000000000000001E-2</v>
      </c>
      <c r="P5843">
        <v>60</v>
      </c>
      <c r="Q5843">
        <v>6.3</v>
      </c>
    </row>
    <row r="5844" spans="1:17" hidden="1" x14ac:dyDescent="0.3">
      <c r="A5844" t="s">
        <v>22726</v>
      </c>
      <c r="B5844" t="s">
        <v>22727</v>
      </c>
      <c r="C5844" s="1" t="str">
        <f t="shared" si="682"/>
        <v>21:0648</v>
      </c>
      <c r="D5844" s="1" t="str">
        <f t="shared" si="683"/>
        <v>21:0198</v>
      </c>
      <c r="E5844" t="s">
        <v>22728</v>
      </c>
      <c r="F5844" t="s">
        <v>22729</v>
      </c>
      <c r="H5844">
        <v>45.636997299999997</v>
      </c>
      <c r="I5844">
        <v>-65.840853100000004</v>
      </c>
      <c r="J5844" s="1" t="str">
        <f t="shared" si="684"/>
        <v>Fluid (stream)</v>
      </c>
      <c r="K5844" s="1" t="str">
        <f t="shared" si="685"/>
        <v>Untreated Water</v>
      </c>
      <c r="L5844">
        <v>55</v>
      </c>
      <c r="M5844" t="s">
        <v>11470</v>
      </c>
      <c r="N5844">
        <v>1004</v>
      </c>
      <c r="O5844">
        <v>2.5000000000000001E-2</v>
      </c>
      <c r="P5844">
        <v>50</v>
      </c>
      <c r="Q5844">
        <v>6.8</v>
      </c>
    </row>
    <row r="5845" spans="1:17" hidden="1" x14ac:dyDescent="0.3">
      <c r="A5845" t="s">
        <v>22730</v>
      </c>
      <c r="B5845" t="s">
        <v>22731</v>
      </c>
      <c r="C5845" s="1" t="str">
        <f t="shared" si="682"/>
        <v>21:0648</v>
      </c>
      <c r="D5845" s="1" t="str">
        <f t="shared" si="683"/>
        <v>21:0198</v>
      </c>
      <c r="E5845" t="s">
        <v>22732</v>
      </c>
      <c r="F5845" t="s">
        <v>22733</v>
      </c>
      <c r="H5845">
        <v>45.6346062</v>
      </c>
      <c r="I5845">
        <v>-65.841809799999993</v>
      </c>
      <c r="J5845" s="1" t="str">
        <f t="shared" si="684"/>
        <v>Fluid (stream)</v>
      </c>
      <c r="K5845" s="1" t="str">
        <f t="shared" si="685"/>
        <v>Untreated Water</v>
      </c>
      <c r="L5845">
        <v>55</v>
      </c>
      <c r="M5845" t="s">
        <v>11475</v>
      </c>
      <c r="N5845">
        <v>1005</v>
      </c>
      <c r="O5845">
        <v>2.5000000000000001E-2</v>
      </c>
      <c r="P5845">
        <v>50</v>
      </c>
      <c r="Q5845">
        <v>6.5</v>
      </c>
    </row>
    <row r="5846" spans="1:17" hidden="1" x14ac:dyDescent="0.3">
      <c r="A5846" t="s">
        <v>22734</v>
      </c>
      <c r="B5846" t="s">
        <v>22735</v>
      </c>
      <c r="C5846" s="1" t="str">
        <f t="shared" si="682"/>
        <v>21:0648</v>
      </c>
      <c r="D5846" s="1" t="str">
        <f t="shared" si="683"/>
        <v>21:0198</v>
      </c>
      <c r="E5846" t="s">
        <v>22736</v>
      </c>
      <c r="F5846" t="s">
        <v>22737</v>
      </c>
      <c r="H5846">
        <v>45.655394299999998</v>
      </c>
      <c r="I5846">
        <v>-65.832568800000004</v>
      </c>
      <c r="J5846" s="1" t="str">
        <f t="shared" si="684"/>
        <v>Fluid (stream)</v>
      </c>
      <c r="K5846" s="1" t="str">
        <f t="shared" si="685"/>
        <v>Untreated Water</v>
      </c>
      <c r="L5846">
        <v>55</v>
      </c>
      <c r="M5846" t="s">
        <v>11480</v>
      </c>
      <c r="N5846">
        <v>1006</v>
      </c>
      <c r="O5846">
        <v>2.5000000000000001E-2</v>
      </c>
      <c r="P5846">
        <v>80</v>
      </c>
      <c r="Q5846">
        <v>6.5</v>
      </c>
    </row>
    <row r="5847" spans="1:17" hidden="1" x14ac:dyDescent="0.3">
      <c r="A5847" t="s">
        <v>22738</v>
      </c>
      <c r="B5847" t="s">
        <v>22739</v>
      </c>
      <c r="C5847" s="1" t="str">
        <f t="shared" si="682"/>
        <v>21:0648</v>
      </c>
      <c r="D5847" s="1" t="str">
        <f>HYPERLINK("http://geochem.nrcan.gc.ca/cdogs/content/svy/svy_e.htm", "")</f>
        <v/>
      </c>
      <c r="G5847" s="1" t="str">
        <f>HYPERLINK("http://geochem.nrcan.gc.ca/cdogs/content/cr_/cr_00080_e.htm", "80")</f>
        <v>80</v>
      </c>
      <c r="J5847" t="s">
        <v>11453</v>
      </c>
      <c r="K5847" t="s">
        <v>11454</v>
      </c>
      <c r="L5847">
        <v>55</v>
      </c>
      <c r="M5847" t="s">
        <v>11455</v>
      </c>
      <c r="N5847">
        <v>1007</v>
      </c>
      <c r="O5847">
        <v>0.14000000000000001</v>
      </c>
      <c r="P5847">
        <v>100</v>
      </c>
      <c r="Q5847">
        <v>7</v>
      </c>
    </row>
    <row r="5848" spans="1:17" hidden="1" x14ac:dyDescent="0.3">
      <c r="A5848" t="s">
        <v>22740</v>
      </c>
      <c r="B5848" t="s">
        <v>22741</v>
      </c>
      <c r="C5848" s="1" t="str">
        <f t="shared" si="682"/>
        <v>21:0648</v>
      </c>
      <c r="D5848" s="1" t="str">
        <f t="shared" ref="D5848:D5865" si="686">HYPERLINK("http://geochem.nrcan.gc.ca/cdogs/content/svy/svy210198_e.htm", "21:0198")</f>
        <v>21:0198</v>
      </c>
      <c r="E5848" t="s">
        <v>22742</v>
      </c>
      <c r="F5848" t="s">
        <v>22743</v>
      </c>
      <c r="H5848">
        <v>45.635789500000001</v>
      </c>
      <c r="I5848">
        <v>-65.853904999999997</v>
      </c>
      <c r="J5848" s="1" t="str">
        <f t="shared" ref="J5848:J5865" si="687">HYPERLINK("http://geochem.nrcan.gc.ca/cdogs/content/kwd/kwd020018_e.htm", "Fluid (stream)")</f>
        <v>Fluid (stream)</v>
      </c>
      <c r="K5848" s="1" t="str">
        <f t="shared" ref="K5848:K5865" si="688">HYPERLINK("http://geochem.nrcan.gc.ca/cdogs/content/kwd/kwd080007_e.htm", "Untreated Water")</f>
        <v>Untreated Water</v>
      </c>
      <c r="L5848">
        <v>55</v>
      </c>
      <c r="M5848" t="s">
        <v>12548</v>
      </c>
      <c r="N5848">
        <v>1008</v>
      </c>
      <c r="O5848">
        <v>2.5000000000000001E-2</v>
      </c>
      <c r="P5848">
        <v>60</v>
      </c>
      <c r="Q5848">
        <v>6.6</v>
      </c>
    </row>
    <row r="5849" spans="1:17" hidden="1" x14ac:dyDescent="0.3">
      <c r="A5849" t="s">
        <v>22744</v>
      </c>
      <c r="B5849" t="s">
        <v>22745</v>
      </c>
      <c r="C5849" s="1" t="str">
        <f t="shared" si="682"/>
        <v>21:0648</v>
      </c>
      <c r="D5849" s="1" t="str">
        <f t="shared" si="686"/>
        <v>21:0198</v>
      </c>
      <c r="E5849" t="s">
        <v>22746</v>
      </c>
      <c r="F5849" t="s">
        <v>22747</v>
      </c>
      <c r="H5849">
        <v>45.624580700000003</v>
      </c>
      <c r="I5849">
        <v>-65.864418999999998</v>
      </c>
      <c r="J5849" s="1" t="str">
        <f t="shared" si="687"/>
        <v>Fluid (stream)</v>
      </c>
      <c r="K5849" s="1" t="str">
        <f t="shared" si="688"/>
        <v>Untreated Water</v>
      </c>
      <c r="L5849">
        <v>56</v>
      </c>
      <c r="M5849" t="s">
        <v>11431</v>
      </c>
      <c r="N5849">
        <v>1009</v>
      </c>
      <c r="O5849">
        <v>2.5000000000000001E-2</v>
      </c>
      <c r="P5849">
        <v>40</v>
      </c>
      <c r="Q5849">
        <v>6.8</v>
      </c>
    </row>
    <row r="5850" spans="1:17" hidden="1" x14ac:dyDescent="0.3">
      <c r="A5850" t="s">
        <v>22748</v>
      </c>
      <c r="B5850" t="s">
        <v>22749</v>
      </c>
      <c r="C5850" s="1" t="str">
        <f t="shared" si="682"/>
        <v>21:0648</v>
      </c>
      <c r="D5850" s="1" t="str">
        <f t="shared" si="686"/>
        <v>21:0198</v>
      </c>
      <c r="E5850" t="s">
        <v>22746</v>
      </c>
      <c r="F5850" t="s">
        <v>22750</v>
      </c>
      <c r="H5850">
        <v>45.624580700000003</v>
      </c>
      <c r="I5850">
        <v>-65.864418999999998</v>
      </c>
      <c r="J5850" s="1" t="str">
        <f t="shared" si="687"/>
        <v>Fluid (stream)</v>
      </c>
      <c r="K5850" s="1" t="str">
        <f t="shared" si="688"/>
        <v>Untreated Water</v>
      </c>
      <c r="L5850">
        <v>56</v>
      </c>
      <c r="M5850" t="s">
        <v>11435</v>
      </c>
      <c r="N5850">
        <v>1010</v>
      </c>
      <c r="O5850">
        <v>2.5000000000000001E-2</v>
      </c>
      <c r="P5850">
        <v>40</v>
      </c>
      <c r="Q5850">
        <v>6.8</v>
      </c>
    </row>
    <row r="5851" spans="1:17" hidden="1" x14ac:dyDescent="0.3">
      <c r="A5851" t="s">
        <v>22751</v>
      </c>
      <c r="B5851" t="s">
        <v>22752</v>
      </c>
      <c r="C5851" s="1" t="str">
        <f t="shared" si="682"/>
        <v>21:0648</v>
      </c>
      <c r="D5851" s="1" t="str">
        <f t="shared" si="686"/>
        <v>21:0198</v>
      </c>
      <c r="E5851" t="s">
        <v>22753</v>
      </c>
      <c r="F5851" t="s">
        <v>22754</v>
      </c>
      <c r="H5851">
        <v>45.602509300000001</v>
      </c>
      <c r="I5851">
        <v>-65.905379800000006</v>
      </c>
      <c r="J5851" s="1" t="str">
        <f t="shared" si="687"/>
        <v>Fluid (stream)</v>
      </c>
      <c r="K5851" s="1" t="str">
        <f t="shared" si="688"/>
        <v>Untreated Water</v>
      </c>
      <c r="L5851">
        <v>56</v>
      </c>
      <c r="M5851" t="s">
        <v>11392</v>
      </c>
      <c r="N5851">
        <v>1011</v>
      </c>
      <c r="O5851">
        <v>2.5000000000000001E-2</v>
      </c>
      <c r="P5851">
        <v>40</v>
      </c>
      <c r="Q5851">
        <v>6.8</v>
      </c>
    </row>
    <row r="5852" spans="1:17" hidden="1" x14ac:dyDescent="0.3">
      <c r="A5852" t="s">
        <v>22755</v>
      </c>
      <c r="B5852" t="s">
        <v>22756</v>
      </c>
      <c r="C5852" s="1" t="str">
        <f t="shared" si="682"/>
        <v>21:0648</v>
      </c>
      <c r="D5852" s="1" t="str">
        <f t="shared" si="686"/>
        <v>21:0198</v>
      </c>
      <c r="E5852" t="s">
        <v>22757</v>
      </c>
      <c r="F5852" t="s">
        <v>22758</v>
      </c>
      <c r="H5852">
        <v>45.573306799999997</v>
      </c>
      <c r="I5852">
        <v>-65.929415000000006</v>
      </c>
      <c r="J5852" s="1" t="str">
        <f t="shared" si="687"/>
        <v>Fluid (stream)</v>
      </c>
      <c r="K5852" s="1" t="str">
        <f t="shared" si="688"/>
        <v>Untreated Water</v>
      </c>
      <c r="L5852">
        <v>56</v>
      </c>
      <c r="M5852" t="s">
        <v>11397</v>
      </c>
      <c r="N5852">
        <v>1012</v>
      </c>
      <c r="O5852">
        <v>2.5000000000000001E-2</v>
      </c>
      <c r="P5852">
        <v>40</v>
      </c>
      <c r="Q5852">
        <v>6.3</v>
      </c>
    </row>
    <row r="5853" spans="1:17" hidden="1" x14ac:dyDescent="0.3">
      <c r="A5853" t="s">
        <v>22759</v>
      </c>
      <c r="B5853" t="s">
        <v>22760</v>
      </c>
      <c r="C5853" s="1" t="str">
        <f t="shared" si="682"/>
        <v>21:0648</v>
      </c>
      <c r="D5853" s="1" t="str">
        <f t="shared" si="686"/>
        <v>21:0198</v>
      </c>
      <c r="E5853" t="s">
        <v>22761</v>
      </c>
      <c r="F5853" t="s">
        <v>22762</v>
      </c>
      <c r="H5853">
        <v>45.597854099999999</v>
      </c>
      <c r="I5853">
        <v>-65.890919400000001</v>
      </c>
      <c r="J5853" s="1" t="str">
        <f t="shared" si="687"/>
        <v>Fluid (stream)</v>
      </c>
      <c r="K5853" s="1" t="str">
        <f t="shared" si="688"/>
        <v>Untreated Water</v>
      </c>
      <c r="L5853">
        <v>56</v>
      </c>
      <c r="M5853" t="s">
        <v>11402</v>
      </c>
      <c r="N5853">
        <v>1013</v>
      </c>
      <c r="O5853">
        <v>2.5000000000000001E-2</v>
      </c>
      <c r="P5853">
        <v>30</v>
      </c>
      <c r="Q5853">
        <v>6.6</v>
      </c>
    </row>
    <row r="5854" spans="1:17" hidden="1" x14ac:dyDescent="0.3">
      <c r="A5854" t="s">
        <v>22763</v>
      </c>
      <c r="B5854" t="s">
        <v>22764</v>
      </c>
      <c r="C5854" s="1" t="str">
        <f t="shared" si="682"/>
        <v>21:0648</v>
      </c>
      <c r="D5854" s="1" t="str">
        <f t="shared" si="686"/>
        <v>21:0198</v>
      </c>
      <c r="E5854" t="s">
        <v>22765</v>
      </c>
      <c r="F5854" t="s">
        <v>22766</v>
      </c>
      <c r="H5854">
        <v>45.5949527</v>
      </c>
      <c r="I5854">
        <v>-65.891039399999997</v>
      </c>
      <c r="J5854" s="1" t="str">
        <f t="shared" si="687"/>
        <v>Fluid (stream)</v>
      </c>
      <c r="K5854" s="1" t="str">
        <f t="shared" si="688"/>
        <v>Untreated Water</v>
      </c>
      <c r="L5854">
        <v>56</v>
      </c>
      <c r="M5854" t="s">
        <v>11411</v>
      </c>
      <c r="N5854">
        <v>1014</v>
      </c>
      <c r="O5854">
        <v>2.5000000000000001E-2</v>
      </c>
      <c r="P5854">
        <v>30</v>
      </c>
      <c r="Q5854">
        <v>6.6</v>
      </c>
    </row>
    <row r="5855" spans="1:17" hidden="1" x14ac:dyDescent="0.3">
      <c r="A5855" t="s">
        <v>22767</v>
      </c>
      <c r="B5855" t="s">
        <v>22768</v>
      </c>
      <c r="C5855" s="1" t="str">
        <f t="shared" si="682"/>
        <v>21:0648</v>
      </c>
      <c r="D5855" s="1" t="str">
        <f t="shared" si="686"/>
        <v>21:0198</v>
      </c>
      <c r="E5855" t="s">
        <v>22769</v>
      </c>
      <c r="F5855" t="s">
        <v>22770</v>
      </c>
      <c r="H5855">
        <v>45.570044500000002</v>
      </c>
      <c r="I5855">
        <v>-65.878660999999994</v>
      </c>
      <c r="J5855" s="1" t="str">
        <f t="shared" si="687"/>
        <v>Fluid (stream)</v>
      </c>
      <c r="K5855" s="1" t="str">
        <f t="shared" si="688"/>
        <v>Untreated Water</v>
      </c>
      <c r="L5855">
        <v>56</v>
      </c>
      <c r="M5855" t="s">
        <v>11416</v>
      </c>
      <c r="N5855">
        <v>1015</v>
      </c>
      <c r="O5855">
        <v>2.5000000000000001E-2</v>
      </c>
      <c r="P5855">
        <v>30</v>
      </c>
      <c r="Q5855">
        <v>6.6</v>
      </c>
    </row>
    <row r="5856" spans="1:17" hidden="1" x14ac:dyDescent="0.3">
      <c r="A5856" t="s">
        <v>22771</v>
      </c>
      <c r="B5856" t="s">
        <v>22772</v>
      </c>
      <c r="C5856" s="1" t="str">
        <f t="shared" si="682"/>
        <v>21:0648</v>
      </c>
      <c r="D5856" s="1" t="str">
        <f t="shared" si="686"/>
        <v>21:0198</v>
      </c>
      <c r="E5856" t="s">
        <v>22773</v>
      </c>
      <c r="F5856" t="s">
        <v>22774</v>
      </c>
      <c r="H5856">
        <v>45.568762499999998</v>
      </c>
      <c r="I5856">
        <v>-65.876673100000005</v>
      </c>
      <c r="J5856" s="1" t="str">
        <f t="shared" si="687"/>
        <v>Fluid (stream)</v>
      </c>
      <c r="K5856" s="1" t="str">
        <f t="shared" si="688"/>
        <v>Untreated Water</v>
      </c>
      <c r="L5856">
        <v>56</v>
      </c>
      <c r="M5856" t="s">
        <v>11421</v>
      </c>
      <c r="N5856">
        <v>1016</v>
      </c>
      <c r="O5856">
        <v>2.5000000000000001E-2</v>
      </c>
      <c r="P5856">
        <v>30</v>
      </c>
      <c r="Q5856">
        <v>6.4</v>
      </c>
    </row>
    <row r="5857" spans="1:17" hidden="1" x14ac:dyDescent="0.3">
      <c r="A5857" t="s">
        <v>22775</v>
      </c>
      <c r="B5857" t="s">
        <v>22776</v>
      </c>
      <c r="C5857" s="1" t="str">
        <f t="shared" si="682"/>
        <v>21:0648</v>
      </c>
      <c r="D5857" s="1" t="str">
        <f t="shared" si="686"/>
        <v>21:0198</v>
      </c>
      <c r="E5857" t="s">
        <v>22777</v>
      </c>
      <c r="F5857" t="s">
        <v>22778</v>
      </c>
      <c r="H5857">
        <v>45.450964200000001</v>
      </c>
      <c r="I5857">
        <v>-65.848329199999995</v>
      </c>
      <c r="J5857" s="1" t="str">
        <f t="shared" si="687"/>
        <v>Fluid (stream)</v>
      </c>
      <c r="K5857" s="1" t="str">
        <f t="shared" si="688"/>
        <v>Untreated Water</v>
      </c>
      <c r="L5857">
        <v>56</v>
      </c>
      <c r="M5857" t="s">
        <v>11426</v>
      </c>
      <c r="N5857">
        <v>1017</v>
      </c>
      <c r="O5857">
        <v>2.5000000000000001E-2</v>
      </c>
      <c r="P5857">
        <v>20</v>
      </c>
      <c r="Q5857">
        <v>7</v>
      </c>
    </row>
    <row r="5858" spans="1:17" hidden="1" x14ac:dyDescent="0.3">
      <c r="A5858" t="s">
        <v>22779</v>
      </c>
      <c r="B5858" t="s">
        <v>22780</v>
      </c>
      <c r="C5858" s="1" t="str">
        <f t="shared" si="682"/>
        <v>21:0648</v>
      </c>
      <c r="D5858" s="1" t="str">
        <f t="shared" si="686"/>
        <v>21:0198</v>
      </c>
      <c r="E5858" t="s">
        <v>22781</v>
      </c>
      <c r="F5858" t="s">
        <v>22782</v>
      </c>
      <c r="H5858">
        <v>45.513773299999997</v>
      </c>
      <c r="I5858">
        <v>-65.901213900000002</v>
      </c>
      <c r="J5858" s="1" t="str">
        <f t="shared" si="687"/>
        <v>Fluid (stream)</v>
      </c>
      <c r="K5858" s="1" t="str">
        <f t="shared" si="688"/>
        <v>Untreated Water</v>
      </c>
      <c r="L5858">
        <v>56</v>
      </c>
      <c r="M5858" t="s">
        <v>11440</v>
      </c>
      <c r="N5858">
        <v>1018</v>
      </c>
      <c r="O5858">
        <v>2.5000000000000001E-2</v>
      </c>
      <c r="P5858">
        <v>10</v>
      </c>
      <c r="Q5858">
        <v>6.4</v>
      </c>
    </row>
    <row r="5859" spans="1:17" hidden="1" x14ac:dyDescent="0.3">
      <c r="A5859" t="s">
        <v>22783</v>
      </c>
      <c r="B5859" t="s">
        <v>22784</v>
      </c>
      <c r="C5859" s="1" t="str">
        <f t="shared" si="682"/>
        <v>21:0648</v>
      </c>
      <c r="D5859" s="1" t="str">
        <f t="shared" si="686"/>
        <v>21:0198</v>
      </c>
      <c r="E5859" t="s">
        <v>22785</v>
      </c>
      <c r="F5859" t="s">
        <v>22786</v>
      </c>
      <c r="H5859">
        <v>45.505628600000001</v>
      </c>
      <c r="I5859">
        <v>-65.912456800000001</v>
      </c>
      <c r="J5859" s="1" t="str">
        <f t="shared" si="687"/>
        <v>Fluid (stream)</v>
      </c>
      <c r="K5859" s="1" t="str">
        <f t="shared" si="688"/>
        <v>Untreated Water</v>
      </c>
      <c r="L5859">
        <v>56</v>
      </c>
      <c r="M5859" t="s">
        <v>11445</v>
      </c>
      <c r="N5859">
        <v>1019</v>
      </c>
      <c r="O5859">
        <v>2.5000000000000001E-2</v>
      </c>
      <c r="P5859">
        <v>30</v>
      </c>
      <c r="Q5859">
        <v>6.3</v>
      </c>
    </row>
    <row r="5860" spans="1:17" hidden="1" x14ac:dyDescent="0.3">
      <c r="A5860" t="s">
        <v>22787</v>
      </c>
      <c r="B5860" t="s">
        <v>22788</v>
      </c>
      <c r="C5860" s="1" t="str">
        <f t="shared" si="682"/>
        <v>21:0648</v>
      </c>
      <c r="D5860" s="1" t="str">
        <f t="shared" si="686"/>
        <v>21:0198</v>
      </c>
      <c r="E5860" t="s">
        <v>22789</v>
      </c>
      <c r="F5860" t="s">
        <v>22790</v>
      </c>
      <c r="H5860">
        <v>45.505008199999999</v>
      </c>
      <c r="I5860">
        <v>-65.979003000000006</v>
      </c>
      <c r="J5860" s="1" t="str">
        <f t="shared" si="687"/>
        <v>Fluid (stream)</v>
      </c>
      <c r="K5860" s="1" t="str">
        <f t="shared" si="688"/>
        <v>Untreated Water</v>
      </c>
      <c r="L5860">
        <v>56</v>
      </c>
      <c r="M5860" t="s">
        <v>11450</v>
      </c>
      <c r="N5860">
        <v>1020</v>
      </c>
      <c r="O5860">
        <v>2.5000000000000001E-2</v>
      </c>
      <c r="P5860">
        <v>30</v>
      </c>
      <c r="Q5860">
        <v>6.3</v>
      </c>
    </row>
    <row r="5861" spans="1:17" hidden="1" x14ac:dyDescent="0.3">
      <c r="A5861" t="s">
        <v>22791</v>
      </c>
      <c r="B5861" t="s">
        <v>22792</v>
      </c>
      <c r="C5861" s="1" t="str">
        <f t="shared" si="682"/>
        <v>21:0648</v>
      </c>
      <c r="D5861" s="1" t="str">
        <f t="shared" si="686"/>
        <v>21:0198</v>
      </c>
      <c r="E5861" t="s">
        <v>22793</v>
      </c>
      <c r="F5861" t="s">
        <v>22794</v>
      </c>
      <c r="H5861">
        <v>45.510378199999998</v>
      </c>
      <c r="I5861">
        <v>-65.990155799999997</v>
      </c>
      <c r="J5861" s="1" t="str">
        <f t="shared" si="687"/>
        <v>Fluid (stream)</v>
      </c>
      <c r="K5861" s="1" t="str">
        <f t="shared" si="688"/>
        <v>Untreated Water</v>
      </c>
      <c r="L5861">
        <v>56</v>
      </c>
      <c r="M5861" t="s">
        <v>11460</v>
      </c>
      <c r="N5861">
        <v>1021</v>
      </c>
      <c r="O5861">
        <v>2.5000000000000001E-2</v>
      </c>
      <c r="P5861">
        <v>30</v>
      </c>
      <c r="Q5861">
        <v>6.2</v>
      </c>
    </row>
    <row r="5862" spans="1:17" hidden="1" x14ac:dyDescent="0.3">
      <c r="A5862" t="s">
        <v>22795</v>
      </c>
      <c r="B5862" t="s">
        <v>22796</v>
      </c>
      <c r="C5862" s="1" t="str">
        <f t="shared" si="682"/>
        <v>21:0648</v>
      </c>
      <c r="D5862" s="1" t="str">
        <f t="shared" si="686"/>
        <v>21:0198</v>
      </c>
      <c r="E5862" t="s">
        <v>22797</v>
      </c>
      <c r="F5862" t="s">
        <v>22798</v>
      </c>
      <c r="H5862">
        <v>45.535219900000001</v>
      </c>
      <c r="I5862">
        <v>-65.992280699999995</v>
      </c>
      <c r="J5862" s="1" t="str">
        <f t="shared" si="687"/>
        <v>Fluid (stream)</v>
      </c>
      <c r="K5862" s="1" t="str">
        <f t="shared" si="688"/>
        <v>Untreated Water</v>
      </c>
      <c r="L5862">
        <v>56</v>
      </c>
      <c r="M5862" t="s">
        <v>11465</v>
      </c>
      <c r="N5862">
        <v>1022</v>
      </c>
      <c r="O5862">
        <v>2.5000000000000001E-2</v>
      </c>
      <c r="P5862">
        <v>30</v>
      </c>
      <c r="Q5862">
        <v>6.2</v>
      </c>
    </row>
    <row r="5863" spans="1:17" hidden="1" x14ac:dyDescent="0.3">
      <c r="A5863" t="s">
        <v>22799</v>
      </c>
      <c r="B5863" t="s">
        <v>22800</v>
      </c>
      <c r="C5863" s="1" t="str">
        <f t="shared" si="682"/>
        <v>21:0648</v>
      </c>
      <c r="D5863" s="1" t="str">
        <f t="shared" si="686"/>
        <v>21:0198</v>
      </c>
      <c r="E5863" t="s">
        <v>22801</v>
      </c>
      <c r="F5863" t="s">
        <v>22802</v>
      </c>
      <c r="H5863">
        <v>45.546401199999998</v>
      </c>
      <c r="I5863">
        <v>-65.980525400000005</v>
      </c>
      <c r="J5863" s="1" t="str">
        <f t="shared" si="687"/>
        <v>Fluid (stream)</v>
      </c>
      <c r="K5863" s="1" t="str">
        <f t="shared" si="688"/>
        <v>Untreated Water</v>
      </c>
      <c r="L5863">
        <v>56</v>
      </c>
      <c r="M5863" t="s">
        <v>11470</v>
      </c>
      <c r="N5863">
        <v>1023</v>
      </c>
      <c r="O5863">
        <v>2.5000000000000001E-2</v>
      </c>
      <c r="P5863">
        <v>30</v>
      </c>
      <c r="Q5863">
        <v>6.4</v>
      </c>
    </row>
    <row r="5864" spans="1:17" hidden="1" x14ac:dyDescent="0.3">
      <c r="A5864" t="s">
        <v>22803</v>
      </c>
      <c r="B5864" t="s">
        <v>22804</v>
      </c>
      <c r="C5864" s="1" t="str">
        <f t="shared" si="682"/>
        <v>21:0648</v>
      </c>
      <c r="D5864" s="1" t="str">
        <f t="shared" si="686"/>
        <v>21:0198</v>
      </c>
      <c r="E5864" t="s">
        <v>22805</v>
      </c>
      <c r="F5864" t="s">
        <v>22806</v>
      </c>
      <c r="H5864">
        <v>45.557268999999998</v>
      </c>
      <c r="I5864">
        <v>-65.971772900000005</v>
      </c>
      <c r="J5864" s="1" t="str">
        <f t="shared" si="687"/>
        <v>Fluid (stream)</v>
      </c>
      <c r="K5864" s="1" t="str">
        <f t="shared" si="688"/>
        <v>Untreated Water</v>
      </c>
      <c r="L5864">
        <v>56</v>
      </c>
      <c r="M5864" t="s">
        <v>11475</v>
      </c>
      <c r="N5864">
        <v>1024</v>
      </c>
      <c r="O5864">
        <v>2.5000000000000001E-2</v>
      </c>
      <c r="P5864">
        <v>30</v>
      </c>
      <c r="Q5864">
        <v>6.4</v>
      </c>
    </row>
    <row r="5865" spans="1:17" hidden="1" x14ac:dyDescent="0.3">
      <c r="A5865" t="s">
        <v>22807</v>
      </c>
      <c r="B5865" t="s">
        <v>22808</v>
      </c>
      <c r="C5865" s="1" t="str">
        <f t="shared" ref="C5865:C5928" si="689">HYPERLINK("http://geochem.nrcan.gc.ca/cdogs/content/bdl/bdl210648_e.htm", "21:0648")</f>
        <v>21:0648</v>
      </c>
      <c r="D5865" s="1" t="str">
        <f t="shared" si="686"/>
        <v>21:0198</v>
      </c>
      <c r="E5865" t="s">
        <v>22809</v>
      </c>
      <c r="F5865" t="s">
        <v>22810</v>
      </c>
      <c r="H5865">
        <v>45.562707000000003</v>
      </c>
      <c r="I5865">
        <v>-65.966190999999995</v>
      </c>
      <c r="J5865" s="1" t="str">
        <f t="shared" si="687"/>
        <v>Fluid (stream)</v>
      </c>
      <c r="K5865" s="1" t="str">
        <f t="shared" si="688"/>
        <v>Untreated Water</v>
      </c>
      <c r="L5865">
        <v>56</v>
      </c>
      <c r="M5865" t="s">
        <v>11480</v>
      </c>
      <c r="N5865">
        <v>1025</v>
      </c>
      <c r="O5865">
        <v>2.5000000000000001E-2</v>
      </c>
      <c r="P5865">
        <v>20</v>
      </c>
      <c r="Q5865">
        <v>6.7</v>
      </c>
    </row>
    <row r="5866" spans="1:17" hidden="1" x14ac:dyDescent="0.3">
      <c r="A5866" t="s">
        <v>22811</v>
      </c>
      <c r="B5866" t="s">
        <v>22812</v>
      </c>
      <c r="C5866" s="1" t="str">
        <f t="shared" si="689"/>
        <v>21:0648</v>
      </c>
      <c r="D5866" s="1" t="str">
        <f>HYPERLINK("http://geochem.nrcan.gc.ca/cdogs/content/svy/svy_e.htm", "")</f>
        <v/>
      </c>
      <c r="G5866" s="1" t="str">
        <f>HYPERLINK("http://geochem.nrcan.gc.ca/cdogs/content/cr_/cr_00081_e.htm", "81")</f>
        <v>81</v>
      </c>
      <c r="J5866" t="s">
        <v>11453</v>
      </c>
      <c r="K5866" t="s">
        <v>11454</v>
      </c>
      <c r="L5866">
        <v>56</v>
      </c>
      <c r="M5866" t="s">
        <v>11455</v>
      </c>
      <c r="N5866">
        <v>1026</v>
      </c>
      <c r="O5866">
        <v>0.25</v>
      </c>
      <c r="P5866">
        <v>150</v>
      </c>
      <c r="Q5866">
        <v>7.9</v>
      </c>
    </row>
    <row r="5867" spans="1:17" hidden="1" x14ac:dyDescent="0.3">
      <c r="A5867" t="s">
        <v>22813</v>
      </c>
      <c r="B5867" t="s">
        <v>22814</v>
      </c>
      <c r="C5867" s="1" t="str">
        <f t="shared" si="689"/>
        <v>21:0648</v>
      </c>
      <c r="D5867" s="1" t="str">
        <f t="shared" ref="D5867:D5883" si="690">HYPERLINK("http://geochem.nrcan.gc.ca/cdogs/content/svy/svy210198_e.htm", "21:0198")</f>
        <v>21:0198</v>
      </c>
      <c r="E5867" t="s">
        <v>22815</v>
      </c>
      <c r="F5867" t="s">
        <v>22816</v>
      </c>
      <c r="H5867">
        <v>45.570229699999999</v>
      </c>
      <c r="I5867">
        <v>-65.957616400000006</v>
      </c>
      <c r="J5867" s="1" t="str">
        <f t="shared" ref="J5867:J5883" si="691">HYPERLINK("http://geochem.nrcan.gc.ca/cdogs/content/kwd/kwd020018_e.htm", "Fluid (stream)")</f>
        <v>Fluid (stream)</v>
      </c>
      <c r="K5867" s="1" t="str">
        <f t="shared" ref="K5867:K5883" si="692">HYPERLINK("http://geochem.nrcan.gc.ca/cdogs/content/kwd/kwd080007_e.htm", "Untreated Water")</f>
        <v>Untreated Water</v>
      </c>
      <c r="L5867">
        <v>56</v>
      </c>
      <c r="M5867" t="s">
        <v>12548</v>
      </c>
      <c r="N5867">
        <v>1027</v>
      </c>
      <c r="O5867">
        <v>2.5000000000000001E-2</v>
      </c>
      <c r="P5867">
        <v>20</v>
      </c>
      <c r="Q5867">
        <v>6.5</v>
      </c>
    </row>
    <row r="5868" spans="1:17" hidden="1" x14ac:dyDescent="0.3">
      <c r="A5868" t="s">
        <v>22817</v>
      </c>
      <c r="B5868" t="s">
        <v>22818</v>
      </c>
      <c r="C5868" s="1" t="str">
        <f t="shared" si="689"/>
        <v>21:0648</v>
      </c>
      <c r="D5868" s="1" t="str">
        <f t="shared" si="690"/>
        <v>21:0198</v>
      </c>
      <c r="E5868" t="s">
        <v>22819</v>
      </c>
      <c r="F5868" t="s">
        <v>22820</v>
      </c>
      <c r="H5868">
        <v>45.5764833</v>
      </c>
      <c r="I5868">
        <v>-65.948665300000002</v>
      </c>
      <c r="J5868" s="1" t="str">
        <f t="shared" si="691"/>
        <v>Fluid (stream)</v>
      </c>
      <c r="K5868" s="1" t="str">
        <f t="shared" si="692"/>
        <v>Untreated Water</v>
      </c>
      <c r="L5868">
        <v>57</v>
      </c>
      <c r="M5868" t="s">
        <v>11431</v>
      </c>
      <c r="N5868">
        <v>1028</v>
      </c>
      <c r="O5868">
        <v>2.5000000000000001E-2</v>
      </c>
      <c r="P5868">
        <v>40</v>
      </c>
      <c r="Q5868">
        <v>6.3</v>
      </c>
    </row>
    <row r="5869" spans="1:17" hidden="1" x14ac:dyDescent="0.3">
      <c r="A5869" t="s">
        <v>22821</v>
      </c>
      <c r="B5869" t="s">
        <v>22822</v>
      </c>
      <c r="C5869" s="1" t="str">
        <f t="shared" si="689"/>
        <v>21:0648</v>
      </c>
      <c r="D5869" s="1" t="str">
        <f t="shared" si="690"/>
        <v>21:0198</v>
      </c>
      <c r="E5869" t="s">
        <v>22819</v>
      </c>
      <c r="F5869" t="s">
        <v>22823</v>
      </c>
      <c r="H5869">
        <v>45.5764833</v>
      </c>
      <c r="I5869">
        <v>-65.948665300000002</v>
      </c>
      <c r="J5869" s="1" t="str">
        <f t="shared" si="691"/>
        <v>Fluid (stream)</v>
      </c>
      <c r="K5869" s="1" t="str">
        <f t="shared" si="692"/>
        <v>Untreated Water</v>
      </c>
      <c r="L5869">
        <v>57</v>
      </c>
      <c r="M5869" t="s">
        <v>11435</v>
      </c>
      <c r="N5869">
        <v>1029</v>
      </c>
      <c r="O5869">
        <v>2.5000000000000001E-2</v>
      </c>
      <c r="P5869">
        <v>30</v>
      </c>
      <c r="Q5869">
        <v>6.3</v>
      </c>
    </row>
    <row r="5870" spans="1:17" hidden="1" x14ac:dyDescent="0.3">
      <c r="A5870" t="s">
        <v>22824</v>
      </c>
      <c r="B5870" t="s">
        <v>22825</v>
      </c>
      <c r="C5870" s="1" t="str">
        <f t="shared" si="689"/>
        <v>21:0648</v>
      </c>
      <c r="D5870" s="1" t="str">
        <f t="shared" si="690"/>
        <v>21:0198</v>
      </c>
      <c r="E5870" t="s">
        <v>22826</v>
      </c>
      <c r="F5870" t="s">
        <v>22827</v>
      </c>
      <c r="H5870">
        <v>45.544661699999999</v>
      </c>
      <c r="I5870">
        <v>-65.934791099999998</v>
      </c>
      <c r="J5870" s="1" t="str">
        <f t="shared" si="691"/>
        <v>Fluid (stream)</v>
      </c>
      <c r="K5870" s="1" t="str">
        <f t="shared" si="692"/>
        <v>Untreated Water</v>
      </c>
      <c r="L5870">
        <v>57</v>
      </c>
      <c r="M5870" t="s">
        <v>11392</v>
      </c>
      <c r="N5870">
        <v>1030</v>
      </c>
      <c r="O5870">
        <v>2.5000000000000001E-2</v>
      </c>
      <c r="P5870">
        <v>40</v>
      </c>
      <c r="Q5870">
        <v>6.5</v>
      </c>
    </row>
    <row r="5871" spans="1:17" hidden="1" x14ac:dyDescent="0.3">
      <c r="A5871" t="s">
        <v>22828</v>
      </c>
      <c r="B5871" t="s">
        <v>22829</v>
      </c>
      <c r="C5871" s="1" t="str">
        <f t="shared" si="689"/>
        <v>21:0648</v>
      </c>
      <c r="D5871" s="1" t="str">
        <f t="shared" si="690"/>
        <v>21:0198</v>
      </c>
      <c r="E5871" t="s">
        <v>22830</v>
      </c>
      <c r="F5871" t="s">
        <v>22831</v>
      </c>
      <c r="H5871">
        <v>45.551520400000001</v>
      </c>
      <c r="I5871">
        <v>-65.941093100000003</v>
      </c>
      <c r="J5871" s="1" t="str">
        <f t="shared" si="691"/>
        <v>Fluid (stream)</v>
      </c>
      <c r="K5871" s="1" t="str">
        <f t="shared" si="692"/>
        <v>Untreated Water</v>
      </c>
      <c r="L5871">
        <v>57</v>
      </c>
      <c r="M5871" t="s">
        <v>11397</v>
      </c>
      <c r="N5871">
        <v>1031</v>
      </c>
      <c r="O5871">
        <v>2.5000000000000001E-2</v>
      </c>
      <c r="P5871">
        <v>40</v>
      </c>
      <c r="Q5871">
        <v>6</v>
      </c>
    </row>
    <row r="5872" spans="1:17" hidden="1" x14ac:dyDescent="0.3">
      <c r="A5872" t="s">
        <v>22832</v>
      </c>
      <c r="B5872" t="s">
        <v>22833</v>
      </c>
      <c r="C5872" s="1" t="str">
        <f t="shared" si="689"/>
        <v>21:0648</v>
      </c>
      <c r="D5872" s="1" t="str">
        <f t="shared" si="690"/>
        <v>21:0198</v>
      </c>
      <c r="E5872" t="s">
        <v>22834</v>
      </c>
      <c r="F5872" t="s">
        <v>22835</v>
      </c>
      <c r="H5872">
        <v>45.552768899999997</v>
      </c>
      <c r="I5872">
        <v>-65.937353200000004</v>
      </c>
      <c r="J5872" s="1" t="str">
        <f t="shared" si="691"/>
        <v>Fluid (stream)</v>
      </c>
      <c r="K5872" s="1" t="str">
        <f t="shared" si="692"/>
        <v>Untreated Water</v>
      </c>
      <c r="L5872">
        <v>57</v>
      </c>
      <c r="M5872" t="s">
        <v>11402</v>
      </c>
      <c r="N5872">
        <v>1032</v>
      </c>
      <c r="O5872">
        <v>2.5000000000000001E-2</v>
      </c>
      <c r="P5872">
        <v>100</v>
      </c>
      <c r="Q5872">
        <v>6.7</v>
      </c>
    </row>
    <row r="5873" spans="1:17" hidden="1" x14ac:dyDescent="0.3">
      <c r="A5873" t="s">
        <v>22836</v>
      </c>
      <c r="B5873" t="s">
        <v>22837</v>
      </c>
      <c r="C5873" s="1" t="str">
        <f t="shared" si="689"/>
        <v>21:0648</v>
      </c>
      <c r="D5873" s="1" t="str">
        <f t="shared" si="690"/>
        <v>21:0198</v>
      </c>
      <c r="E5873" t="s">
        <v>22838</v>
      </c>
      <c r="F5873" t="s">
        <v>22839</v>
      </c>
      <c r="H5873">
        <v>45.538055200000002</v>
      </c>
      <c r="I5873">
        <v>-65.954300200000006</v>
      </c>
      <c r="J5873" s="1" t="str">
        <f t="shared" si="691"/>
        <v>Fluid (stream)</v>
      </c>
      <c r="K5873" s="1" t="str">
        <f t="shared" si="692"/>
        <v>Untreated Water</v>
      </c>
      <c r="L5873">
        <v>57</v>
      </c>
      <c r="M5873" t="s">
        <v>11411</v>
      </c>
      <c r="N5873">
        <v>1033</v>
      </c>
      <c r="O5873">
        <v>2.5000000000000001E-2</v>
      </c>
      <c r="P5873">
        <v>40</v>
      </c>
      <c r="Q5873">
        <v>6</v>
      </c>
    </row>
    <row r="5874" spans="1:17" hidden="1" x14ac:dyDescent="0.3">
      <c r="A5874" t="s">
        <v>22840</v>
      </c>
      <c r="B5874" t="s">
        <v>22841</v>
      </c>
      <c r="C5874" s="1" t="str">
        <f t="shared" si="689"/>
        <v>21:0648</v>
      </c>
      <c r="D5874" s="1" t="str">
        <f t="shared" si="690"/>
        <v>21:0198</v>
      </c>
      <c r="E5874" t="s">
        <v>22842</v>
      </c>
      <c r="F5874" t="s">
        <v>22843</v>
      </c>
      <c r="H5874">
        <v>45.5344579</v>
      </c>
      <c r="I5874">
        <v>-65.924487299999996</v>
      </c>
      <c r="J5874" s="1" t="str">
        <f t="shared" si="691"/>
        <v>Fluid (stream)</v>
      </c>
      <c r="K5874" s="1" t="str">
        <f t="shared" si="692"/>
        <v>Untreated Water</v>
      </c>
      <c r="L5874">
        <v>57</v>
      </c>
      <c r="M5874" t="s">
        <v>11416</v>
      </c>
      <c r="N5874">
        <v>1034</v>
      </c>
      <c r="O5874">
        <v>2.5000000000000001E-2</v>
      </c>
      <c r="P5874">
        <v>40</v>
      </c>
      <c r="Q5874">
        <v>6</v>
      </c>
    </row>
    <row r="5875" spans="1:17" hidden="1" x14ac:dyDescent="0.3">
      <c r="A5875" t="s">
        <v>22844</v>
      </c>
      <c r="B5875" t="s">
        <v>22845</v>
      </c>
      <c r="C5875" s="1" t="str">
        <f t="shared" si="689"/>
        <v>21:0648</v>
      </c>
      <c r="D5875" s="1" t="str">
        <f t="shared" si="690"/>
        <v>21:0198</v>
      </c>
      <c r="E5875" t="s">
        <v>22846</v>
      </c>
      <c r="F5875" t="s">
        <v>22847</v>
      </c>
      <c r="H5875">
        <v>45.536498700000003</v>
      </c>
      <c r="I5875">
        <v>-65.923530099999994</v>
      </c>
      <c r="J5875" s="1" t="str">
        <f t="shared" si="691"/>
        <v>Fluid (stream)</v>
      </c>
      <c r="K5875" s="1" t="str">
        <f t="shared" si="692"/>
        <v>Untreated Water</v>
      </c>
      <c r="L5875">
        <v>57</v>
      </c>
      <c r="M5875" t="s">
        <v>11421</v>
      </c>
      <c r="N5875">
        <v>1035</v>
      </c>
      <c r="O5875">
        <v>2.5000000000000001E-2</v>
      </c>
      <c r="P5875">
        <v>40</v>
      </c>
      <c r="Q5875">
        <v>6.1</v>
      </c>
    </row>
    <row r="5876" spans="1:17" hidden="1" x14ac:dyDescent="0.3">
      <c r="A5876" t="s">
        <v>22848</v>
      </c>
      <c r="B5876" t="s">
        <v>22849</v>
      </c>
      <c r="C5876" s="1" t="str">
        <f t="shared" si="689"/>
        <v>21:0648</v>
      </c>
      <c r="D5876" s="1" t="str">
        <f t="shared" si="690"/>
        <v>21:0198</v>
      </c>
      <c r="E5876" t="s">
        <v>22850</v>
      </c>
      <c r="F5876" t="s">
        <v>22851</v>
      </c>
      <c r="H5876">
        <v>45.5044343</v>
      </c>
      <c r="I5876">
        <v>-65.944947900000003</v>
      </c>
      <c r="J5876" s="1" t="str">
        <f t="shared" si="691"/>
        <v>Fluid (stream)</v>
      </c>
      <c r="K5876" s="1" t="str">
        <f t="shared" si="692"/>
        <v>Untreated Water</v>
      </c>
      <c r="L5876">
        <v>57</v>
      </c>
      <c r="M5876" t="s">
        <v>11426</v>
      </c>
      <c r="N5876">
        <v>1036</v>
      </c>
      <c r="O5876">
        <v>2.5000000000000001E-2</v>
      </c>
      <c r="P5876">
        <v>40</v>
      </c>
      <c r="Q5876">
        <v>6</v>
      </c>
    </row>
    <row r="5877" spans="1:17" hidden="1" x14ac:dyDescent="0.3">
      <c r="A5877" t="s">
        <v>22852</v>
      </c>
      <c r="B5877" t="s">
        <v>22853</v>
      </c>
      <c r="C5877" s="1" t="str">
        <f t="shared" si="689"/>
        <v>21:0648</v>
      </c>
      <c r="D5877" s="1" t="str">
        <f t="shared" si="690"/>
        <v>21:0198</v>
      </c>
      <c r="E5877" t="s">
        <v>22854</v>
      </c>
      <c r="F5877" t="s">
        <v>22855</v>
      </c>
      <c r="H5877">
        <v>45.5553399</v>
      </c>
      <c r="I5877">
        <v>-65.882803499999994</v>
      </c>
      <c r="J5877" s="1" t="str">
        <f t="shared" si="691"/>
        <v>Fluid (stream)</v>
      </c>
      <c r="K5877" s="1" t="str">
        <f t="shared" si="692"/>
        <v>Untreated Water</v>
      </c>
      <c r="L5877">
        <v>57</v>
      </c>
      <c r="M5877" t="s">
        <v>11440</v>
      </c>
      <c r="N5877">
        <v>1037</v>
      </c>
      <c r="O5877">
        <v>2.5000000000000001E-2</v>
      </c>
      <c r="P5877">
        <v>30</v>
      </c>
      <c r="Q5877">
        <v>6.4</v>
      </c>
    </row>
    <row r="5878" spans="1:17" hidden="1" x14ac:dyDescent="0.3">
      <c r="A5878" t="s">
        <v>22856</v>
      </c>
      <c r="B5878" t="s">
        <v>22857</v>
      </c>
      <c r="C5878" s="1" t="str">
        <f t="shared" si="689"/>
        <v>21:0648</v>
      </c>
      <c r="D5878" s="1" t="str">
        <f t="shared" si="690"/>
        <v>21:0198</v>
      </c>
      <c r="E5878" t="s">
        <v>22858</v>
      </c>
      <c r="F5878" t="s">
        <v>22859</v>
      </c>
      <c r="H5878">
        <v>45.551356200000001</v>
      </c>
      <c r="I5878">
        <v>-65.879447999999996</v>
      </c>
      <c r="J5878" s="1" t="str">
        <f t="shared" si="691"/>
        <v>Fluid (stream)</v>
      </c>
      <c r="K5878" s="1" t="str">
        <f t="shared" si="692"/>
        <v>Untreated Water</v>
      </c>
      <c r="L5878">
        <v>57</v>
      </c>
      <c r="M5878" t="s">
        <v>11445</v>
      </c>
      <c r="N5878">
        <v>1038</v>
      </c>
      <c r="O5878">
        <v>2.5000000000000001E-2</v>
      </c>
      <c r="P5878">
        <v>30</v>
      </c>
      <c r="Q5878">
        <v>6.3</v>
      </c>
    </row>
    <row r="5879" spans="1:17" hidden="1" x14ac:dyDescent="0.3">
      <c r="A5879" t="s">
        <v>22860</v>
      </c>
      <c r="B5879" t="s">
        <v>22861</v>
      </c>
      <c r="C5879" s="1" t="str">
        <f t="shared" si="689"/>
        <v>21:0648</v>
      </c>
      <c r="D5879" s="1" t="str">
        <f t="shared" si="690"/>
        <v>21:0198</v>
      </c>
      <c r="E5879" t="s">
        <v>22862</v>
      </c>
      <c r="F5879" t="s">
        <v>22863</v>
      </c>
      <c r="H5879">
        <v>45.514028500000002</v>
      </c>
      <c r="I5879">
        <v>-65.932415399999996</v>
      </c>
      <c r="J5879" s="1" t="str">
        <f t="shared" si="691"/>
        <v>Fluid (stream)</v>
      </c>
      <c r="K5879" s="1" t="str">
        <f t="shared" si="692"/>
        <v>Untreated Water</v>
      </c>
      <c r="L5879">
        <v>57</v>
      </c>
      <c r="M5879" t="s">
        <v>11450</v>
      </c>
      <c r="N5879">
        <v>1039</v>
      </c>
      <c r="O5879">
        <v>2.5000000000000001E-2</v>
      </c>
      <c r="P5879">
        <v>30</v>
      </c>
      <c r="Q5879">
        <v>5.9</v>
      </c>
    </row>
    <row r="5880" spans="1:17" hidden="1" x14ac:dyDescent="0.3">
      <c r="A5880" t="s">
        <v>22864</v>
      </c>
      <c r="B5880" t="s">
        <v>22865</v>
      </c>
      <c r="C5880" s="1" t="str">
        <f t="shared" si="689"/>
        <v>21:0648</v>
      </c>
      <c r="D5880" s="1" t="str">
        <f t="shared" si="690"/>
        <v>21:0198</v>
      </c>
      <c r="E5880" t="s">
        <v>22866</v>
      </c>
      <c r="F5880" t="s">
        <v>22867</v>
      </c>
      <c r="H5880">
        <v>45.503070100000002</v>
      </c>
      <c r="I5880">
        <v>-65.942700599999995</v>
      </c>
      <c r="J5880" s="1" t="str">
        <f t="shared" si="691"/>
        <v>Fluid (stream)</v>
      </c>
      <c r="K5880" s="1" t="str">
        <f t="shared" si="692"/>
        <v>Untreated Water</v>
      </c>
      <c r="L5880">
        <v>57</v>
      </c>
      <c r="M5880" t="s">
        <v>11460</v>
      </c>
      <c r="N5880">
        <v>1040</v>
      </c>
      <c r="O5880">
        <v>2.5000000000000001E-2</v>
      </c>
      <c r="P5880">
        <v>30</v>
      </c>
      <c r="Q5880">
        <v>6.1</v>
      </c>
    </row>
    <row r="5881" spans="1:17" hidden="1" x14ac:dyDescent="0.3">
      <c r="A5881" t="s">
        <v>22868</v>
      </c>
      <c r="B5881" t="s">
        <v>22869</v>
      </c>
      <c r="C5881" s="1" t="str">
        <f t="shared" si="689"/>
        <v>21:0648</v>
      </c>
      <c r="D5881" s="1" t="str">
        <f t="shared" si="690"/>
        <v>21:0198</v>
      </c>
      <c r="E5881" t="s">
        <v>22870</v>
      </c>
      <c r="F5881" t="s">
        <v>22871</v>
      </c>
      <c r="H5881">
        <v>45.484399099999997</v>
      </c>
      <c r="I5881">
        <v>-65.951848999999996</v>
      </c>
      <c r="J5881" s="1" t="str">
        <f t="shared" si="691"/>
        <v>Fluid (stream)</v>
      </c>
      <c r="K5881" s="1" t="str">
        <f t="shared" si="692"/>
        <v>Untreated Water</v>
      </c>
      <c r="L5881">
        <v>57</v>
      </c>
      <c r="M5881" t="s">
        <v>11465</v>
      </c>
      <c r="N5881">
        <v>1041</v>
      </c>
      <c r="O5881">
        <v>2.5000000000000001E-2</v>
      </c>
      <c r="P5881">
        <v>30</v>
      </c>
      <c r="Q5881">
        <v>6.2</v>
      </c>
    </row>
    <row r="5882" spans="1:17" hidden="1" x14ac:dyDescent="0.3">
      <c r="A5882" t="s">
        <v>22872</v>
      </c>
      <c r="B5882" t="s">
        <v>22873</v>
      </c>
      <c r="C5882" s="1" t="str">
        <f t="shared" si="689"/>
        <v>21:0648</v>
      </c>
      <c r="D5882" s="1" t="str">
        <f t="shared" si="690"/>
        <v>21:0198</v>
      </c>
      <c r="E5882" t="s">
        <v>22874</v>
      </c>
      <c r="F5882" t="s">
        <v>22875</v>
      </c>
      <c r="H5882">
        <v>45.485701599999999</v>
      </c>
      <c r="I5882">
        <v>-65.954732399999997</v>
      </c>
      <c r="J5882" s="1" t="str">
        <f t="shared" si="691"/>
        <v>Fluid (stream)</v>
      </c>
      <c r="K5882" s="1" t="str">
        <f t="shared" si="692"/>
        <v>Untreated Water</v>
      </c>
      <c r="L5882">
        <v>57</v>
      </c>
      <c r="M5882" t="s">
        <v>11470</v>
      </c>
      <c r="N5882">
        <v>1042</v>
      </c>
      <c r="O5882">
        <v>2.5000000000000001E-2</v>
      </c>
      <c r="P5882">
        <v>40</v>
      </c>
      <c r="Q5882">
        <v>6</v>
      </c>
    </row>
    <row r="5883" spans="1:17" hidden="1" x14ac:dyDescent="0.3">
      <c r="A5883" t="s">
        <v>22876</v>
      </c>
      <c r="B5883" t="s">
        <v>22877</v>
      </c>
      <c r="C5883" s="1" t="str">
        <f t="shared" si="689"/>
        <v>21:0648</v>
      </c>
      <c r="D5883" s="1" t="str">
        <f t="shared" si="690"/>
        <v>21:0198</v>
      </c>
      <c r="E5883" t="s">
        <v>22878</v>
      </c>
      <c r="F5883" t="s">
        <v>22879</v>
      </c>
      <c r="H5883">
        <v>45.497768800000003</v>
      </c>
      <c r="I5883">
        <v>-65.9251833</v>
      </c>
      <c r="J5883" s="1" t="str">
        <f t="shared" si="691"/>
        <v>Fluid (stream)</v>
      </c>
      <c r="K5883" s="1" t="str">
        <f t="shared" si="692"/>
        <v>Untreated Water</v>
      </c>
      <c r="L5883">
        <v>57</v>
      </c>
      <c r="M5883" t="s">
        <v>11475</v>
      </c>
      <c r="N5883">
        <v>1043</v>
      </c>
      <c r="O5883">
        <v>2.5000000000000001E-2</v>
      </c>
      <c r="P5883">
        <v>30</v>
      </c>
      <c r="Q5883">
        <v>6.1</v>
      </c>
    </row>
    <row r="5884" spans="1:17" hidden="1" x14ac:dyDescent="0.3">
      <c r="A5884" t="s">
        <v>22880</v>
      </c>
      <c r="B5884" t="s">
        <v>22881</v>
      </c>
      <c r="C5884" s="1" t="str">
        <f t="shared" si="689"/>
        <v>21:0648</v>
      </c>
      <c r="D5884" s="1" t="str">
        <f>HYPERLINK("http://geochem.nrcan.gc.ca/cdogs/content/svy/svy_e.htm", "")</f>
        <v/>
      </c>
      <c r="G5884" s="1" t="str">
        <f>HYPERLINK("http://geochem.nrcan.gc.ca/cdogs/content/cr_/cr_00081_e.htm", "81")</f>
        <v>81</v>
      </c>
      <c r="J5884" t="s">
        <v>11453</v>
      </c>
      <c r="K5884" t="s">
        <v>11454</v>
      </c>
      <c r="L5884">
        <v>57</v>
      </c>
      <c r="M5884" t="s">
        <v>11455</v>
      </c>
      <c r="N5884">
        <v>1044</v>
      </c>
      <c r="O5884">
        <v>0.26</v>
      </c>
      <c r="P5884">
        <v>160</v>
      </c>
      <c r="Q5884">
        <v>7.9</v>
      </c>
    </row>
    <row r="5885" spans="1:17" hidden="1" x14ac:dyDescent="0.3">
      <c r="A5885" t="s">
        <v>22882</v>
      </c>
      <c r="B5885" t="s">
        <v>22883</v>
      </c>
      <c r="C5885" s="1" t="str">
        <f t="shared" si="689"/>
        <v>21:0648</v>
      </c>
      <c r="D5885" s="1" t="str">
        <f t="shared" ref="D5885:D5899" si="693">HYPERLINK("http://geochem.nrcan.gc.ca/cdogs/content/svy/svy210198_e.htm", "21:0198")</f>
        <v>21:0198</v>
      </c>
      <c r="E5885" t="s">
        <v>22884</v>
      </c>
      <c r="F5885" t="s">
        <v>22885</v>
      </c>
      <c r="H5885">
        <v>45.485306999999999</v>
      </c>
      <c r="I5885">
        <v>-65.979588199999995</v>
      </c>
      <c r="J5885" s="1" t="str">
        <f t="shared" ref="J5885:J5899" si="694">HYPERLINK("http://geochem.nrcan.gc.ca/cdogs/content/kwd/kwd020018_e.htm", "Fluid (stream)")</f>
        <v>Fluid (stream)</v>
      </c>
      <c r="K5885" s="1" t="str">
        <f t="shared" ref="K5885:K5899" si="695">HYPERLINK("http://geochem.nrcan.gc.ca/cdogs/content/kwd/kwd080007_e.htm", "Untreated Water")</f>
        <v>Untreated Water</v>
      </c>
      <c r="L5885">
        <v>57</v>
      </c>
      <c r="M5885" t="s">
        <v>11480</v>
      </c>
      <c r="N5885">
        <v>1045</v>
      </c>
      <c r="O5885">
        <v>2.5000000000000001E-2</v>
      </c>
      <c r="P5885">
        <v>40</v>
      </c>
      <c r="Q5885">
        <v>6</v>
      </c>
    </row>
    <row r="5886" spans="1:17" hidden="1" x14ac:dyDescent="0.3">
      <c r="A5886" t="s">
        <v>22886</v>
      </c>
      <c r="B5886" t="s">
        <v>22887</v>
      </c>
      <c r="C5886" s="1" t="str">
        <f t="shared" si="689"/>
        <v>21:0648</v>
      </c>
      <c r="D5886" s="1" t="str">
        <f t="shared" si="693"/>
        <v>21:0198</v>
      </c>
      <c r="E5886" t="s">
        <v>22888</v>
      </c>
      <c r="F5886" t="s">
        <v>22889</v>
      </c>
      <c r="H5886">
        <v>45.4597993</v>
      </c>
      <c r="I5886">
        <v>-65.983640399999999</v>
      </c>
      <c r="J5886" s="1" t="str">
        <f t="shared" si="694"/>
        <v>Fluid (stream)</v>
      </c>
      <c r="K5886" s="1" t="str">
        <f t="shared" si="695"/>
        <v>Untreated Water</v>
      </c>
      <c r="L5886">
        <v>57</v>
      </c>
      <c r="M5886" t="s">
        <v>12548</v>
      </c>
      <c r="N5886">
        <v>1046</v>
      </c>
      <c r="O5886">
        <v>2.5000000000000001E-2</v>
      </c>
      <c r="P5886">
        <v>50</v>
      </c>
      <c r="Q5886">
        <v>5.5</v>
      </c>
    </row>
    <row r="5887" spans="1:17" hidden="1" x14ac:dyDescent="0.3">
      <c r="A5887" t="s">
        <v>22890</v>
      </c>
      <c r="B5887" t="s">
        <v>22891</v>
      </c>
      <c r="C5887" s="1" t="str">
        <f t="shared" si="689"/>
        <v>21:0648</v>
      </c>
      <c r="D5887" s="1" t="str">
        <f t="shared" si="693"/>
        <v>21:0198</v>
      </c>
      <c r="E5887" t="s">
        <v>22892</v>
      </c>
      <c r="F5887" t="s">
        <v>22893</v>
      </c>
      <c r="H5887">
        <v>45.730229999999999</v>
      </c>
      <c r="I5887">
        <v>-65.800071599999995</v>
      </c>
      <c r="J5887" s="1" t="str">
        <f t="shared" si="694"/>
        <v>Fluid (stream)</v>
      </c>
      <c r="K5887" s="1" t="str">
        <f t="shared" si="695"/>
        <v>Untreated Water</v>
      </c>
      <c r="L5887">
        <v>58</v>
      </c>
      <c r="M5887" t="s">
        <v>11431</v>
      </c>
      <c r="N5887">
        <v>1047</v>
      </c>
      <c r="O5887">
        <v>0.14000000000000001</v>
      </c>
      <c r="P5887">
        <v>30</v>
      </c>
      <c r="Q5887">
        <v>6.5</v>
      </c>
    </row>
    <row r="5888" spans="1:17" hidden="1" x14ac:dyDescent="0.3">
      <c r="A5888" t="s">
        <v>22894</v>
      </c>
      <c r="B5888" t="s">
        <v>22895</v>
      </c>
      <c r="C5888" s="1" t="str">
        <f t="shared" si="689"/>
        <v>21:0648</v>
      </c>
      <c r="D5888" s="1" t="str">
        <f t="shared" si="693"/>
        <v>21:0198</v>
      </c>
      <c r="E5888" t="s">
        <v>22892</v>
      </c>
      <c r="F5888" t="s">
        <v>22896</v>
      </c>
      <c r="H5888">
        <v>45.730229999999999</v>
      </c>
      <c r="I5888">
        <v>-65.800071599999995</v>
      </c>
      <c r="J5888" s="1" t="str">
        <f t="shared" si="694"/>
        <v>Fluid (stream)</v>
      </c>
      <c r="K5888" s="1" t="str">
        <f t="shared" si="695"/>
        <v>Untreated Water</v>
      </c>
      <c r="L5888">
        <v>58</v>
      </c>
      <c r="M5888" t="s">
        <v>11435</v>
      </c>
      <c r="N5888">
        <v>1048</v>
      </c>
      <c r="O5888">
        <v>0.28000000000000003</v>
      </c>
      <c r="P5888">
        <v>30</v>
      </c>
      <c r="Q5888">
        <v>6.8</v>
      </c>
    </row>
    <row r="5889" spans="1:17" hidden="1" x14ac:dyDescent="0.3">
      <c r="A5889" t="s">
        <v>22897</v>
      </c>
      <c r="B5889" t="s">
        <v>22898</v>
      </c>
      <c r="C5889" s="1" t="str">
        <f t="shared" si="689"/>
        <v>21:0648</v>
      </c>
      <c r="D5889" s="1" t="str">
        <f t="shared" si="693"/>
        <v>21:0198</v>
      </c>
      <c r="E5889" t="s">
        <v>22899</v>
      </c>
      <c r="F5889" t="s">
        <v>22900</v>
      </c>
      <c r="H5889">
        <v>45.732464</v>
      </c>
      <c r="I5889">
        <v>-65.751907500000002</v>
      </c>
      <c r="J5889" s="1" t="str">
        <f t="shared" si="694"/>
        <v>Fluid (stream)</v>
      </c>
      <c r="K5889" s="1" t="str">
        <f t="shared" si="695"/>
        <v>Untreated Water</v>
      </c>
      <c r="L5889">
        <v>58</v>
      </c>
      <c r="M5889" t="s">
        <v>11392</v>
      </c>
      <c r="N5889">
        <v>1049</v>
      </c>
      <c r="O5889">
        <v>2.5000000000000001E-2</v>
      </c>
      <c r="P5889">
        <v>30</v>
      </c>
      <c r="Q5889">
        <v>6.5</v>
      </c>
    </row>
    <row r="5890" spans="1:17" hidden="1" x14ac:dyDescent="0.3">
      <c r="A5890" t="s">
        <v>22901</v>
      </c>
      <c r="B5890" t="s">
        <v>22902</v>
      </c>
      <c r="C5890" s="1" t="str">
        <f t="shared" si="689"/>
        <v>21:0648</v>
      </c>
      <c r="D5890" s="1" t="str">
        <f t="shared" si="693"/>
        <v>21:0198</v>
      </c>
      <c r="E5890" t="s">
        <v>22903</v>
      </c>
      <c r="F5890" t="s">
        <v>22904</v>
      </c>
      <c r="H5890">
        <v>45.735785</v>
      </c>
      <c r="I5890">
        <v>-65.749679999999998</v>
      </c>
      <c r="J5890" s="1" t="str">
        <f t="shared" si="694"/>
        <v>Fluid (stream)</v>
      </c>
      <c r="K5890" s="1" t="str">
        <f t="shared" si="695"/>
        <v>Untreated Water</v>
      </c>
      <c r="L5890">
        <v>58</v>
      </c>
      <c r="M5890" t="s">
        <v>11397</v>
      </c>
      <c r="N5890">
        <v>1050</v>
      </c>
      <c r="O5890">
        <v>2.5000000000000001E-2</v>
      </c>
      <c r="P5890">
        <v>20</v>
      </c>
      <c r="Q5890">
        <v>6.7</v>
      </c>
    </row>
    <row r="5891" spans="1:17" hidden="1" x14ac:dyDescent="0.3">
      <c r="A5891" t="s">
        <v>22905</v>
      </c>
      <c r="B5891" t="s">
        <v>22906</v>
      </c>
      <c r="C5891" s="1" t="str">
        <f t="shared" si="689"/>
        <v>21:0648</v>
      </c>
      <c r="D5891" s="1" t="str">
        <f t="shared" si="693"/>
        <v>21:0198</v>
      </c>
      <c r="E5891" t="s">
        <v>22907</v>
      </c>
      <c r="F5891" t="s">
        <v>22908</v>
      </c>
      <c r="H5891">
        <v>45.744899699999998</v>
      </c>
      <c r="I5891">
        <v>-65.754293200000006</v>
      </c>
      <c r="J5891" s="1" t="str">
        <f t="shared" si="694"/>
        <v>Fluid (stream)</v>
      </c>
      <c r="K5891" s="1" t="str">
        <f t="shared" si="695"/>
        <v>Untreated Water</v>
      </c>
      <c r="L5891">
        <v>58</v>
      </c>
      <c r="M5891" t="s">
        <v>11402</v>
      </c>
      <c r="N5891">
        <v>1051</v>
      </c>
      <c r="O5891">
        <v>2.5000000000000001E-2</v>
      </c>
      <c r="P5891">
        <v>30</v>
      </c>
      <c r="Q5891">
        <v>6.7</v>
      </c>
    </row>
    <row r="5892" spans="1:17" hidden="1" x14ac:dyDescent="0.3">
      <c r="A5892" t="s">
        <v>22909</v>
      </c>
      <c r="B5892" t="s">
        <v>22910</v>
      </c>
      <c r="C5892" s="1" t="str">
        <f t="shared" si="689"/>
        <v>21:0648</v>
      </c>
      <c r="D5892" s="1" t="str">
        <f t="shared" si="693"/>
        <v>21:0198</v>
      </c>
      <c r="E5892" t="s">
        <v>22911</v>
      </c>
      <c r="F5892" t="s">
        <v>22912</v>
      </c>
      <c r="H5892">
        <v>45.732965900000004</v>
      </c>
      <c r="I5892">
        <v>-65.807778900000002</v>
      </c>
      <c r="J5892" s="1" t="str">
        <f t="shared" si="694"/>
        <v>Fluid (stream)</v>
      </c>
      <c r="K5892" s="1" t="str">
        <f t="shared" si="695"/>
        <v>Untreated Water</v>
      </c>
      <c r="L5892">
        <v>58</v>
      </c>
      <c r="M5892" t="s">
        <v>11411</v>
      </c>
      <c r="N5892">
        <v>1052</v>
      </c>
      <c r="O5892">
        <v>2.5000000000000001E-2</v>
      </c>
      <c r="P5892">
        <v>20</v>
      </c>
      <c r="Q5892">
        <v>6.3</v>
      </c>
    </row>
    <row r="5893" spans="1:17" hidden="1" x14ac:dyDescent="0.3">
      <c r="A5893" t="s">
        <v>22913</v>
      </c>
      <c r="B5893" t="s">
        <v>22914</v>
      </c>
      <c r="C5893" s="1" t="str">
        <f t="shared" si="689"/>
        <v>21:0648</v>
      </c>
      <c r="D5893" s="1" t="str">
        <f t="shared" si="693"/>
        <v>21:0198</v>
      </c>
      <c r="E5893" t="s">
        <v>22915</v>
      </c>
      <c r="F5893" t="s">
        <v>22916</v>
      </c>
      <c r="H5893">
        <v>45.739320599999999</v>
      </c>
      <c r="I5893">
        <v>-65.760934399999996</v>
      </c>
      <c r="J5893" s="1" t="str">
        <f t="shared" si="694"/>
        <v>Fluid (stream)</v>
      </c>
      <c r="K5893" s="1" t="str">
        <f t="shared" si="695"/>
        <v>Untreated Water</v>
      </c>
      <c r="L5893">
        <v>58</v>
      </c>
      <c r="M5893" t="s">
        <v>11416</v>
      </c>
      <c r="N5893">
        <v>1053</v>
      </c>
      <c r="O5893">
        <v>2.5000000000000001E-2</v>
      </c>
      <c r="P5893">
        <v>30</v>
      </c>
      <c r="Q5893">
        <v>6.4</v>
      </c>
    </row>
    <row r="5894" spans="1:17" hidden="1" x14ac:dyDescent="0.3">
      <c r="A5894" t="s">
        <v>22917</v>
      </c>
      <c r="B5894" t="s">
        <v>22918</v>
      </c>
      <c r="C5894" s="1" t="str">
        <f t="shared" si="689"/>
        <v>21:0648</v>
      </c>
      <c r="D5894" s="1" t="str">
        <f t="shared" si="693"/>
        <v>21:0198</v>
      </c>
      <c r="E5894" t="s">
        <v>22919</v>
      </c>
      <c r="F5894" t="s">
        <v>22920</v>
      </c>
      <c r="H5894">
        <v>45.730437100000003</v>
      </c>
      <c r="I5894">
        <v>-65.796766000000005</v>
      </c>
      <c r="J5894" s="1" t="str">
        <f t="shared" si="694"/>
        <v>Fluid (stream)</v>
      </c>
      <c r="K5894" s="1" t="str">
        <f t="shared" si="695"/>
        <v>Untreated Water</v>
      </c>
      <c r="L5894">
        <v>58</v>
      </c>
      <c r="M5894" t="s">
        <v>11421</v>
      </c>
      <c r="N5894">
        <v>1054</v>
      </c>
      <c r="O5894">
        <v>2.5000000000000001E-2</v>
      </c>
      <c r="P5894">
        <v>30</v>
      </c>
      <c r="Q5894">
        <v>6.2</v>
      </c>
    </row>
    <row r="5895" spans="1:17" hidden="1" x14ac:dyDescent="0.3">
      <c r="A5895" t="s">
        <v>22921</v>
      </c>
      <c r="B5895" t="s">
        <v>22922</v>
      </c>
      <c r="C5895" s="1" t="str">
        <f t="shared" si="689"/>
        <v>21:0648</v>
      </c>
      <c r="D5895" s="1" t="str">
        <f t="shared" si="693"/>
        <v>21:0198</v>
      </c>
      <c r="E5895" t="s">
        <v>22923</v>
      </c>
      <c r="F5895" t="s">
        <v>22924</v>
      </c>
      <c r="H5895">
        <v>45.745304400000002</v>
      </c>
      <c r="I5895">
        <v>-65.767696200000003</v>
      </c>
      <c r="J5895" s="1" t="str">
        <f t="shared" si="694"/>
        <v>Fluid (stream)</v>
      </c>
      <c r="K5895" s="1" t="str">
        <f t="shared" si="695"/>
        <v>Untreated Water</v>
      </c>
      <c r="L5895">
        <v>58</v>
      </c>
      <c r="M5895" t="s">
        <v>11426</v>
      </c>
      <c r="N5895">
        <v>1055</v>
      </c>
      <c r="O5895">
        <v>2.5000000000000001E-2</v>
      </c>
      <c r="P5895">
        <v>20</v>
      </c>
      <c r="Q5895">
        <v>6.6</v>
      </c>
    </row>
    <row r="5896" spans="1:17" hidden="1" x14ac:dyDescent="0.3">
      <c r="A5896" t="s">
        <v>22925</v>
      </c>
      <c r="B5896" t="s">
        <v>22926</v>
      </c>
      <c r="C5896" s="1" t="str">
        <f t="shared" si="689"/>
        <v>21:0648</v>
      </c>
      <c r="D5896" s="1" t="str">
        <f t="shared" si="693"/>
        <v>21:0198</v>
      </c>
      <c r="E5896" t="s">
        <v>22927</v>
      </c>
      <c r="F5896" t="s">
        <v>22928</v>
      </c>
      <c r="H5896">
        <v>45.738934800000003</v>
      </c>
      <c r="I5896">
        <v>-65.808824000000001</v>
      </c>
      <c r="J5896" s="1" t="str">
        <f t="shared" si="694"/>
        <v>Fluid (stream)</v>
      </c>
      <c r="K5896" s="1" t="str">
        <f t="shared" si="695"/>
        <v>Untreated Water</v>
      </c>
      <c r="L5896">
        <v>58</v>
      </c>
      <c r="M5896" t="s">
        <v>11440</v>
      </c>
      <c r="N5896">
        <v>1056</v>
      </c>
      <c r="O5896">
        <v>2.5000000000000001E-2</v>
      </c>
      <c r="P5896">
        <v>20</v>
      </c>
      <c r="Q5896">
        <v>6.4</v>
      </c>
    </row>
    <row r="5897" spans="1:17" hidden="1" x14ac:dyDescent="0.3">
      <c r="A5897" t="s">
        <v>22929</v>
      </c>
      <c r="B5897" t="s">
        <v>22930</v>
      </c>
      <c r="C5897" s="1" t="str">
        <f t="shared" si="689"/>
        <v>21:0648</v>
      </c>
      <c r="D5897" s="1" t="str">
        <f t="shared" si="693"/>
        <v>21:0198</v>
      </c>
      <c r="E5897" t="s">
        <v>22931</v>
      </c>
      <c r="F5897" t="s">
        <v>22932</v>
      </c>
      <c r="H5897">
        <v>45.740531400000002</v>
      </c>
      <c r="I5897">
        <v>-65.807220200000003</v>
      </c>
      <c r="J5897" s="1" t="str">
        <f t="shared" si="694"/>
        <v>Fluid (stream)</v>
      </c>
      <c r="K5897" s="1" t="str">
        <f t="shared" si="695"/>
        <v>Untreated Water</v>
      </c>
      <c r="L5897">
        <v>58</v>
      </c>
      <c r="M5897" t="s">
        <v>11445</v>
      </c>
      <c r="N5897">
        <v>1057</v>
      </c>
      <c r="O5897">
        <v>2.5000000000000001E-2</v>
      </c>
      <c r="P5897">
        <v>20</v>
      </c>
      <c r="Q5897">
        <v>6.3</v>
      </c>
    </row>
    <row r="5898" spans="1:17" hidden="1" x14ac:dyDescent="0.3">
      <c r="A5898" t="s">
        <v>22933</v>
      </c>
      <c r="B5898" t="s">
        <v>22934</v>
      </c>
      <c r="C5898" s="1" t="str">
        <f t="shared" si="689"/>
        <v>21:0648</v>
      </c>
      <c r="D5898" s="1" t="str">
        <f t="shared" si="693"/>
        <v>21:0198</v>
      </c>
      <c r="E5898" t="s">
        <v>22935</v>
      </c>
      <c r="F5898" t="s">
        <v>22936</v>
      </c>
      <c r="H5898">
        <v>45.743371400000001</v>
      </c>
      <c r="I5898">
        <v>-65.789416399999993</v>
      </c>
      <c r="J5898" s="1" t="str">
        <f t="shared" si="694"/>
        <v>Fluid (stream)</v>
      </c>
      <c r="K5898" s="1" t="str">
        <f t="shared" si="695"/>
        <v>Untreated Water</v>
      </c>
      <c r="L5898">
        <v>58</v>
      </c>
      <c r="M5898" t="s">
        <v>11450</v>
      </c>
      <c r="N5898">
        <v>1058</v>
      </c>
      <c r="O5898">
        <v>2.5000000000000001E-2</v>
      </c>
      <c r="P5898">
        <v>30</v>
      </c>
      <c r="Q5898">
        <v>6.3</v>
      </c>
    </row>
    <row r="5899" spans="1:17" hidden="1" x14ac:dyDescent="0.3">
      <c r="A5899" t="s">
        <v>22937</v>
      </c>
      <c r="B5899" t="s">
        <v>22938</v>
      </c>
      <c r="C5899" s="1" t="str">
        <f t="shared" si="689"/>
        <v>21:0648</v>
      </c>
      <c r="D5899" s="1" t="str">
        <f t="shared" si="693"/>
        <v>21:0198</v>
      </c>
      <c r="E5899" t="s">
        <v>22939</v>
      </c>
      <c r="F5899" t="s">
        <v>22940</v>
      </c>
      <c r="H5899">
        <v>45.685009100000002</v>
      </c>
      <c r="I5899">
        <v>-65.796026900000001</v>
      </c>
      <c r="J5899" s="1" t="str">
        <f t="shared" si="694"/>
        <v>Fluid (stream)</v>
      </c>
      <c r="K5899" s="1" t="str">
        <f t="shared" si="695"/>
        <v>Untreated Water</v>
      </c>
      <c r="L5899">
        <v>58</v>
      </c>
      <c r="M5899" t="s">
        <v>11460</v>
      </c>
      <c r="N5899">
        <v>1059</v>
      </c>
      <c r="O5899">
        <v>2.5000000000000001E-2</v>
      </c>
      <c r="P5899">
        <v>30</v>
      </c>
      <c r="Q5899">
        <v>6.4</v>
      </c>
    </row>
    <row r="5900" spans="1:17" hidden="1" x14ac:dyDescent="0.3">
      <c r="A5900" t="s">
        <v>22941</v>
      </c>
      <c r="B5900" t="s">
        <v>22942</v>
      </c>
      <c r="C5900" s="1" t="str">
        <f t="shared" si="689"/>
        <v>21:0648</v>
      </c>
      <c r="D5900" s="1" t="str">
        <f>HYPERLINK("http://geochem.nrcan.gc.ca/cdogs/content/svy/svy_e.htm", "")</f>
        <v/>
      </c>
      <c r="G5900" s="1" t="str">
        <f>HYPERLINK("http://geochem.nrcan.gc.ca/cdogs/content/cr_/cr_00082_e.htm", "82")</f>
        <v>82</v>
      </c>
      <c r="J5900" t="s">
        <v>11453</v>
      </c>
      <c r="K5900" t="s">
        <v>11454</v>
      </c>
      <c r="L5900">
        <v>58</v>
      </c>
      <c r="M5900" t="s">
        <v>11455</v>
      </c>
      <c r="N5900">
        <v>1060</v>
      </c>
      <c r="O5900">
        <v>1.1000000000000001</v>
      </c>
      <c r="P5900">
        <v>290</v>
      </c>
      <c r="Q5900">
        <v>7.4</v>
      </c>
    </row>
    <row r="5901" spans="1:17" hidden="1" x14ac:dyDescent="0.3">
      <c r="A5901" t="s">
        <v>22943</v>
      </c>
      <c r="B5901" t="s">
        <v>22944</v>
      </c>
      <c r="C5901" s="1" t="str">
        <f t="shared" si="689"/>
        <v>21:0648</v>
      </c>
      <c r="D5901" s="1" t="str">
        <f t="shared" ref="D5901:D5908" si="696">HYPERLINK("http://geochem.nrcan.gc.ca/cdogs/content/svy/svy210198_e.htm", "21:0198")</f>
        <v>21:0198</v>
      </c>
      <c r="E5901" t="s">
        <v>22945</v>
      </c>
      <c r="F5901" t="s">
        <v>22946</v>
      </c>
      <c r="H5901">
        <v>45.706740799999999</v>
      </c>
      <c r="I5901">
        <v>-65.780795600000005</v>
      </c>
      <c r="J5901" s="1" t="str">
        <f t="shared" ref="J5901:J5908" si="697">HYPERLINK("http://geochem.nrcan.gc.ca/cdogs/content/kwd/kwd020018_e.htm", "Fluid (stream)")</f>
        <v>Fluid (stream)</v>
      </c>
      <c r="K5901" s="1" t="str">
        <f t="shared" ref="K5901:K5908" si="698">HYPERLINK("http://geochem.nrcan.gc.ca/cdogs/content/kwd/kwd080007_e.htm", "Untreated Water")</f>
        <v>Untreated Water</v>
      </c>
      <c r="L5901">
        <v>59</v>
      </c>
      <c r="M5901" t="s">
        <v>11431</v>
      </c>
      <c r="N5901">
        <v>1061</v>
      </c>
      <c r="O5901">
        <v>2.5000000000000001E-2</v>
      </c>
      <c r="P5901">
        <v>40</v>
      </c>
      <c r="Q5901">
        <v>6.6</v>
      </c>
    </row>
    <row r="5902" spans="1:17" hidden="1" x14ac:dyDescent="0.3">
      <c r="A5902" t="s">
        <v>22947</v>
      </c>
      <c r="B5902" t="s">
        <v>22948</v>
      </c>
      <c r="C5902" s="1" t="str">
        <f t="shared" si="689"/>
        <v>21:0648</v>
      </c>
      <c r="D5902" s="1" t="str">
        <f t="shared" si="696"/>
        <v>21:0198</v>
      </c>
      <c r="E5902" t="s">
        <v>22945</v>
      </c>
      <c r="F5902" t="s">
        <v>22949</v>
      </c>
      <c r="H5902">
        <v>45.706740799999999</v>
      </c>
      <c r="I5902">
        <v>-65.780795600000005</v>
      </c>
      <c r="J5902" s="1" t="str">
        <f t="shared" si="697"/>
        <v>Fluid (stream)</v>
      </c>
      <c r="K5902" s="1" t="str">
        <f t="shared" si="698"/>
        <v>Untreated Water</v>
      </c>
      <c r="L5902">
        <v>59</v>
      </c>
      <c r="M5902" t="s">
        <v>11435</v>
      </c>
      <c r="N5902">
        <v>1062</v>
      </c>
      <c r="O5902">
        <v>2.5000000000000001E-2</v>
      </c>
      <c r="P5902">
        <v>30</v>
      </c>
      <c r="Q5902">
        <v>6.3</v>
      </c>
    </row>
    <row r="5903" spans="1:17" hidden="1" x14ac:dyDescent="0.3">
      <c r="A5903" t="s">
        <v>22950</v>
      </c>
      <c r="B5903" t="s">
        <v>22951</v>
      </c>
      <c r="C5903" s="1" t="str">
        <f t="shared" si="689"/>
        <v>21:0648</v>
      </c>
      <c r="D5903" s="1" t="str">
        <f t="shared" si="696"/>
        <v>21:0198</v>
      </c>
      <c r="E5903" t="s">
        <v>22952</v>
      </c>
      <c r="F5903" t="s">
        <v>22953</v>
      </c>
      <c r="H5903">
        <v>45.701766599999999</v>
      </c>
      <c r="I5903">
        <v>-65.785455900000002</v>
      </c>
      <c r="J5903" s="1" t="str">
        <f t="shared" si="697"/>
        <v>Fluid (stream)</v>
      </c>
      <c r="K5903" s="1" t="str">
        <f t="shared" si="698"/>
        <v>Untreated Water</v>
      </c>
      <c r="L5903">
        <v>59</v>
      </c>
      <c r="M5903" t="s">
        <v>11392</v>
      </c>
      <c r="N5903">
        <v>1063</v>
      </c>
      <c r="O5903">
        <v>2.5000000000000001E-2</v>
      </c>
      <c r="P5903">
        <v>20</v>
      </c>
      <c r="Q5903">
        <v>6.2</v>
      </c>
    </row>
    <row r="5904" spans="1:17" hidden="1" x14ac:dyDescent="0.3">
      <c r="A5904" t="s">
        <v>22954</v>
      </c>
      <c r="B5904" t="s">
        <v>22955</v>
      </c>
      <c r="C5904" s="1" t="str">
        <f t="shared" si="689"/>
        <v>21:0648</v>
      </c>
      <c r="D5904" s="1" t="str">
        <f t="shared" si="696"/>
        <v>21:0198</v>
      </c>
      <c r="E5904" t="s">
        <v>22956</v>
      </c>
      <c r="F5904" t="s">
        <v>22957</v>
      </c>
      <c r="H5904">
        <v>45.688595100000001</v>
      </c>
      <c r="I5904">
        <v>-65.800649399999998</v>
      </c>
      <c r="J5904" s="1" t="str">
        <f t="shared" si="697"/>
        <v>Fluid (stream)</v>
      </c>
      <c r="K5904" s="1" t="str">
        <f t="shared" si="698"/>
        <v>Untreated Water</v>
      </c>
      <c r="L5904">
        <v>59</v>
      </c>
      <c r="M5904" t="s">
        <v>11397</v>
      </c>
      <c r="N5904">
        <v>1064</v>
      </c>
      <c r="O5904">
        <v>2.5000000000000001E-2</v>
      </c>
      <c r="P5904">
        <v>30</v>
      </c>
      <c r="Q5904">
        <v>6.4</v>
      </c>
    </row>
    <row r="5905" spans="1:17" hidden="1" x14ac:dyDescent="0.3">
      <c r="A5905" t="s">
        <v>22958</v>
      </c>
      <c r="B5905" t="s">
        <v>22959</v>
      </c>
      <c r="C5905" s="1" t="str">
        <f t="shared" si="689"/>
        <v>21:0648</v>
      </c>
      <c r="D5905" s="1" t="str">
        <f t="shared" si="696"/>
        <v>21:0198</v>
      </c>
      <c r="E5905" t="s">
        <v>22960</v>
      </c>
      <c r="F5905" t="s">
        <v>22961</v>
      </c>
      <c r="H5905">
        <v>45.699756000000001</v>
      </c>
      <c r="I5905">
        <v>-65.859448599999993</v>
      </c>
      <c r="J5905" s="1" t="str">
        <f t="shared" si="697"/>
        <v>Fluid (stream)</v>
      </c>
      <c r="K5905" s="1" t="str">
        <f t="shared" si="698"/>
        <v>Untreated Water</v>
      </c>
      <c r="L5905">
        <v>59</v>
      </c>
      <c r="M5905" t="s">
        <v>11402</v>
      </c>
      <c r="N5905">
        <v>1065</v>
      </c>
      <c r="O5905">
        <v>2.5000000000000001E-2</v>
      </c>
      <c r="P5905">
        <v>40</v>
      </c>
      <c r="Q5905">
        <v>6.6</v>
      </c>
    </row>
    <row r="5906" spans="1:17" hidden="1" x14ac:dyDescent="0.3">
      <c r="A5906" t="s">
        <v>22962</v>
      </c>
      <c r="B5906" t="s">
        <v>22963</v>
      </c>
      <c r="C5906" s="1" t="str">
        <f t="shared" si="689"/>
        <v>21:0648</v>
      </c>
      <c r="D5906" s="1" t="str">
        <f t="shared" si="696"/>
        <v>21:0198</v>
      </c>
      <c r="E5906" t="s">
        <v>22964</v>
      </c>
      <c r="F5906" t="s">
        <v>22965</v>
      </c>
      <c r="H5906">
        <v>45.689798000000003</v>
      </c>
      <c r="I5906">
        <v>-65.848768699999994</v>
      </c>
      <c r="J5906" s="1" t="str">
        <f t="shared" si="697"/>
        <v>Fluid (stream)</v>
      </c>
      <c r="K5906" s="1" t="str">
        <f t="shared" si="698"/>
        <v>Untreated Water</v>
      </c>
      <c r="L5906">
        <v>59</v>
      </c>
      <c r="M5906" t="s">
        <v>11411</v>
      </c>
      <c r="N5906">
        <v>1066</v>
      </c>
      <c r="O5906">
        <v>2.5000000000000001E-2</v>
      </c>
      <c r="P5906">
        <v>30</v>
      </c>
      <c r="Q5906">
        <v>6.6</v>
      </c>
    </row>
    <row r="5907" spans="1:17" hidden="1" x14ac:dyDescent="0.3">
      <c r="A5907" t="s">
        <v>22966</v>
      </c>
      <c r="B5907" t="s">
        <v>22967</v>
      </c>
      <c r="C5907" s="1" t="str">
        <f t="shared" si="689"/>
        <v>21:0648</v>
      </c>
      <c r="D5907" s="1" t="str">
        <f t="shared" si="696"/>
        <v>21:0198</v>
      </c>
      <c r="E5907" t="s">
        <v>22968</v>
      </c>
      <c r="F5907" t="s">
        <v>22969</v>
      </c>
      <c r="H5907">
        <v>45.689008399999999</v>
      </c>
      <c r="I5907">
        <v>-65.847225899999998</v>
      </c>
      <c r="J5907" s="1" t="str">
        <f t="shared" si="697"/>
        <v>Fluid (stream)</v>
      </c>
      <c r="K5907" s="1" t="str">
        <f t="shared" si="698"/>
        <v>Untreated Water</v>
      </c>
      <c r="L5907">
        <v>59</v>
      </c>
      <c r="M5907" t="s">
        <v>11416</v>
      </c>
      <c r="N5907">
        <v>1067</v>
      </c>
      <c r="O5907">
        <v>2.5000000000000001E-2</v>
      </c>
      <c r="P5907">
        <v>30</v>
      </c>
      <c r="Q5907">
        <v>6.6</v>
      </c>
    </row>
    <row r="5908" spans="1:17" hidden="1" x14ac:dyDescent="0.3">
      <c r="A5908" t="s">
        <v>22970</v>
      </c>
      <c r="B5908" t="s">
        <v>22971</v>
      </c>
      <c r="C5908" s="1" t="str">
        <f t="shared" si="689"/>
        <v>21:0648</v>
      </c>
      <c r="D5908" s="1" t="str">
        <f t="shared" si="696"/>
        <v>21:0198</v>
      </c>
      <c r="E5908" t="s">
        <v>22972</v>
      </c>
      <c r="F5908" t="s">
        <v>22973</v>
      </c>
      <c r="H5908">
        <v>45.680973299999998</v>
      </c>
      <c r="I5908">
        <v>-65.857552999999996</v>
      </c>
      <c r="J5908" s="1" t="str">
        <f t="shared" si="697"/>
        <v>Fluid (stream)</v>
      </c>
      <c r="K5908" s="1" t="str">
        <f t="shared" si="698"/>
        <v>Untreated Water</v>
      </c>
      <c r="L5908">
        <v>59</v>
      </c>
      <c r="M5908" t="s">
        <v>11421</v>
      </c>
      <c r="N5908">
        <v>1068</v>
      </c>
      <c r="O5908">
        <v>2.5000000000000001E-2</v>
      </c>
      <c r="P5908">
        <v>30</v>
      </c>
      <c r="Q5908">
        <v>6.6</v>
      </c>
    </row>
    <row r="5909" spans="1:17" hidden="1" x14ac:dyDescent="0.3">
      <c r="A5909" t="s">
        <v>22974</v>
      </c>
      <c r="B5909" t="s">
        <v>22975</v>
      </c>
      <c r="C5909" s="1" t="str">
        <f t="shared" si="689"/>
        <v>21:0648</v>
      </c>
      <c r="D5909" s="1" t="str">
        <f>HYPERLINK("http://geochem.nrcan.gc.ca/cdogs/content/svy/svy_e.htm", "")</f>
        <v/>
      </c>
      <c r="G5909" s="1" t="str">
        <f>HYPERLINK("http://geochem.nrcan.gc.ca/cdogs/content/cr_/cr_00081_e.htm", "81")</f>
        <v>81</v>
      </c>
      <c r="J5909" t="s">
        <v>11453</v>
      </c>
      <c r="K5909" t="s">
        <v>11454</v>
      </c>
      <c r="L5909">
        <v>59</v>
      </c>
      <c r="M5909" t="s">
        <v>11455</v>
      </c>
      <c r="N5909">
        <v>1069</v>
      </c>
      <c r="O5909">
        <v>0.31</v>
      </c>
      <c r="P5909">
        <v>180</v>
      </c>
      <c r="Q5909">
        <v>7.9</v>
      </c>
    </row>
    <row r="5910" spans="1:17" hidden="1" x14ac:dyDescent="0.3">
      <c r="A5910" t="s">
        <v>22976</v>
      </c>
      <c r="B5910" t="s">
        <v>22977</v>
      </c>
      <c r="C5910" s="1" t="str">
        <f t="shared" si="689"/>
        <v>21:0648</v>
      </c>
      <c r="D5910" s="1" t="str">
        <f t="shared" ref="D5910:D5925" si="699">HYPERLINK("http://geochem.nrcan.gc.ca/cdogs/content/svy/svy210198_e.htm", "21:0198")</f>
        <v>21:0198</v>
      </c>
      <c r="E5910" t="s">
        <v>22978</v>
      </c>
      <c r="F5910" t="s">
        <v>22979</v>
      </c>
      <c r="H5910">
        <v>45.675239500000004</v>
      </c>
      <c r="I5910">
        <v>-65.866171600000001</v>
      </c>
      <c r="J5910" s="1" t="str">
        <f t="shared" ref="J5910:J5925" si="700">HYPERLINK("http://geochem.nrcan.gc.ca/cdogs/content/kwd/kwd020018_e.htm", "Fluid (stream)")</f>
        <v>Fluid (stream)</v>
      </c>
      <c r="K5910" s="1" t="str">
        <f t="shared" ref="K5910:K5925" si="701">HYPERLINK("http://geochem.nrcan.gc.ca/cdogs/content/kwd/kwd080007_e.htm", "Untreated Water")</f>
        <v>Untreated Water</v>
      </c>
      <c r="L5910">
        <v>59</v>
      </c>
      <c r="M5910" t="s">
        <v>11426</v>
      </c>
      <c r="N5910">
        <v>1070</v>
      </c>
      <c r="O5910">
        <v>2.5000000000000001E-2</v>
      </c>
      <c r="P5910">
        <v>40</v>
      </c>
      <c r="Q5910">
        <v>6.9</v>
      </c>
    </row>
    <row r="5911" spans="1:17" hidden="1" x14ac:dyDescent="0.3">
      <c r="A5911" t="s">
        <v>22980</v>
      </c>
      <c r="B5911" t="s">
        <v>22981</v>
      </c>
      <c r="C5911" s="1" t="str">
        <f t="shared" si="689"/>
        <v>21:0648</v>
      </c>
      <c r="D5911" s="1" t="str">
        <f t="shared" si="699"/>
        <v>21:0198</v>
      </c>
      <c r="E5911" t="s">
        <v>22982</v>
      </c>
      <c r="F5911" t="s">
        <v>22983</v>
      </c>
      <c r="H5911">
        <v>45.675703499999997</v>
      </c>
      <c r="I5911">
        <v>-65.873847900000001</v>
      </c>
      <c r="J5911" s="1" t="str">
        <f t="shared" si="700"/>
        <v>Fluid (stream)</v>
      </c>
      <c r="K5911" s="1" t="str">
        <f t="shared" si="701"/>
        <v>Untreated Water</v>
      </c>
      <c r="L5911">
        <v>59</v>
      </c>
      <c r="M5911" t="s">
        <v>11440</v>
      </c>
      <c r="N5911">
        <v>1071</v>
      </c>
      <c r="O5911">
        <v>2.5000000000000001E-2</v>
      </c>
      <c r="P5911">
        <v>40</v>
      </c>
      <c r="Q5911">
        <v>7.1</v>
      </c>
    </row>
    <row r="5912" spans="1:17" hidden="1" x14ac:dyDescent="0.3">
      <c r="A5912" t="s">
        <v>22984</v>
      </c>
      <c r="B5912" t="s">
        <v>22985</v>
      </c>
      <c r="C5912" s="1" t="str">
        <f t="shared" si="689"/>
        <v>21:0648</v>
      </c>
      <c r="D5912" s="1" t="str">
        <f t="shared" si="699"/>
        <v>21:0198</v>
      </c>
      <c r="E5912" t="s">
        <v>22986</v>
      </c>
      <c r="F5912" t="s">
        <v>22987</v>
      </c>
      <c r="H5912">
        <v>45.6923855</v>
      </c>
      <c r="I5912">
        <v>-65.8830004</v>
      </c>
      <c r="J5912" s="1" t="str">
        <f t="shared" si="700"/>
        <v>Fluid (stream)</v>
      </c>
      <c r="K5912" s="1" t="str">
        <f t="shared" si="701"/>
        <v>Untreated Water</v>
      </c>
      <c r="L5912">
        <v>59</v>
      </c>
      <c r="M5912" t="s">
        <v>11445</v>
      </c>
      <c r="N5912">
        <v>1072</v>
      </c>
      <c r="O5912">
        <v>2.5000000000000001E-2</v>
      </c>
      <c r="P5912">
        <v>40</v>
      </c>
      <c r="Q5912">
        <v>6.9</v>
      </c>
    </row>
    <row r="5913" spans="1:17" hidden="1" x14ac:dyDescent="0.3">
      <c r="A5913" t="s">
        <v>22988</v>
      </c>
      <c r="B5913" t="s">
        <v>22989</v>
      </c>
      <c r="C5913" s="1" t="str">
        <f t="shared" si="689"/>
        <v>21:0648</v>
      </c>
      <c r="D5913" s="1" t="str">
        <f t="shared" si="699"/>
        <v>21:0198</v>
      </c>
      <c r="E5913" t="s">
        <v>22990</v>
      </c>
      <c r="F5913" t="s">
        <v>22991</v>
      </c>
      <c r="H5913">
        <v>45.721431099999997</v>
      </c>
      <c r="I5913">
        <v>-65.859064900000007</v>
      </c>
      <c r="J5913" s="1" t="str">
        <f t="shared" si="700"/>
        <v>Fluid (stream)</v>
      </c>
      <c r="K5913" s="1" t="str">
        <f t="shared" si="701"/>
        <v>Untreated Water</v>
      </c>
      <c r="L5913">
        <v>59</v>
      </c>
      <c r="M5913" t="s">
        <v>11450</v>
      </c>
      <c r="N5913">
        <v>1073</v>
      </c>
      <c r="O5913">
        <v>2.5000000000000001E-2</v>
      </c>
      <c r="P5913">
        <v>60</v>
      </c>
      <c r="Q5913">
        <v>7.5</v>
      </c>
    </row>
    <row r="5914" spans="1:17" hidden="1" x14ac:dyDescent="0.3">
      <c r="A5914" t="s">
        <v>22992</v>
      </c>
      <c r="B5914" t="s">
        <v>22993</v>
      </c>
      <c r="C5914" s="1" t="str">
        <f t="shared" si="689"/>
        <v>21:0648</v>
      </c>
      <c r="D5914" s="1" t="str">
        <f t="shared" si="699"/>
        <v>21:0198</v>
      </c>
      <c r="E5914" t="s">
        <v>22994</v>
      </c>
      <c r="F5914" t="s">
        <v>22995</v>
      </c>
      <c r="H5914">
        <v>45.724831999999999</v>
      </c>
      <c r="I5914">
        <v>-65.838573800000006</v>
      </c>
      <c r="J5914" s="1" t="str">
        <f t="shared" si="700"/>
        <v>Fluid (stream)</v>
      </c>
      <c r="K5914" s="1" t="str">
        <f t="shared" si="701"/>
        <v>Untreated Water</v>
      </c>
      <c r="L5914">
        <v>59</v>
      </c>
      <c r="M5914" t="s">
        <v>11460</v>
      </c>
      <c r="N5914">
        <v>1074</v>
      </c>
      <c r="O5914">
        <v>2.5000000000000001E-2</v>
      </c>
      <c r="P5914">
        <v>40</v>
      </c>
      <c r="Q5914">
        <v>6.7</v>
      </c>
    </row>
    <row r="5915" spans="1:17" hidden="1" x14ac:dyDescent="0.3">
      <c r="A5915" t="s">
        <v>22996</v>
      </c>
      <c r="B5915" t="s">
        <v>22997</v>
      </c>
      <c r="C5915" s="1" t="str">
        <f t="shared" si="689"/>
        <v>21:0648</v>
      </c>
      <c r="D5915" s="1" t="str">
        <f t="shared" si="699"/>
        <v>21:0198</v>
      </c>
      <c r="E5915" t="s">
        <v>22998</v>
      </c>
      <c r="F5915" t="s">
        <v>22999</v>
      </c>
      <c r="H5915">
        <v>45.697927499999999</v>
      </c>
      <c r="I5915">
        <v>-65.819355799999997</v>
      </c>
      <c r="J5915" s="1" t="str">
        <f t="shared" si="700"/>
        <v>Fluid (stream)</v>
      </c>
      <c r="K5915" s="1" t="str">
        <f t="shared" si="701"/>
        <v>Untreated Water</v>
      </c>
      <c r="L5915">
        <v>59</v>
      </c>
      <c r="M5915" t="s">
        <v>11465</v>
      </c>
      <c r="N5915">
        <v>1075</v>
      </c>
      <c r="O5915">
        <v>2.5000000000000001E-2</v>
      </c>
      <c r="P5915">
        <v>30</v>
      </c>
      <c r="Q5915">
        <v>6.7</v>
      </c>
    </row>
    <row r="5916" spans="1:17" hidden="1" x14ac:dyDescent="0.3">
      <c r="A5916" t="s">
        <v>23000</v>
      </c>
      <c r="B5916" t="s">
        <v>23001</v>
      </c>
      <c r="C5916" s="1" t="str">
        <f t="shared" si="689"/>
        <v>21:0648</v>
      </c>
      <c r="D5916" s="1" t="str">
        <f t="shared" si="699"/>
        <v>21:0198</v>
      </c>
      <c r="E5916" t="s">
        <v>23002</v>
      </c>
      <c r="F5916" t="s">
        <v>23003</v>
      </c>
      <c r="H5916">
        <v>45.672423500000001</v>
      </c>
      <c r="I5916">
        <v>-65.830424600000001</v>
      </c>
      <c r="J5916" s="1" t="str">
        <f t="shared" si="700"/>
        <v>Fluid (stream)</v>
      </c>
      <c r="K5916" s="1" t="str">
        <f t="shared" si="701"/>
        <v>Untreated Water</v>
      </c>
      <c r="L5916">
        <v>59</v>
      </c>
      <c r="M5916" t="s">
        <v>11470</v>
      </c>
      <c r="N5916">
        <v>1076</v>
      </c>
      <c r="O5916">
        <v>2.5000000000000001E-2</v>
      </c>
      <c r="P5916">
        <v>30</v>
      </c>
      <c r="Q5916">
        <v>6.8</v>
      </c>
    </row>
    <row r="5917" spans="1:17" hidden="1" x14ac:dyDescent="0.3">
      <c r="A5917" t="s">
        <v>23004</v>
      </c>
      <c r="B5917" t="s">
        <v>23005</v>
      </c>
      <c r="C5917" s="1" t="str">
        <f t="shared" si="689"/>
        <v>21:0648</v>
      </c>
      <c r="D5917" s="1" t="str">
        <f t="shared" si="699"/>
        <v>21:0198</v>
      </c>
      <c r="E5917" t="s">
        <v>23006</v>
      </c>
      <c r="F5917" t="s">
        <v>23007</v>
      </c>
      <c r="H5917">
        <v>45.668433100000001</v>
      </c>
      <c r="I5917">
        <v>-65.839595200000005</v>
      </c>
      <c r="J5917" s="1" t="str">
        <f t="shared" si="700"/>
        <v>Fluid (stream)</v>
      </c>
      <c r="K5917" s="1" t="str">
        <f t="shared" si="701"/>
        <v>Untreated Water</v>
      </c>
      <c r="L5917">
        <v>59</v>
      </c>
      <c r="M5917" t="s">
        <v>11475</v>
      </c>
      <c r="N5917">
        <v>1077</v>
      </c>
      <c r="O5917">
        <v>2.5000000000000001E-2</v>
      </c>
      <c r="P5917">
        <v>30</v>
      </c>
      <c r="Q5917">
        <v>6.3</v>
      </c>
    </row>
    <row r="5918" spans="1:17" hidden="1" x14ac:dyDescent="0.3">
      <c r="A5918" t="s">
        <v>23008</v>
      </c>
      <c r="B5918" t="s">
        <v>23009</v>
      </c>
      <c r="C5918" s="1" t="str">
        <f t="shared" si="689"/>
        <v>21:0648</v>
      </c>
      <c r="D5918" s="1" t="str">
        <f t="shared" si="699"/>
        <v>21:0198</v>
      </c>
      <c r="E5918" t="s">
        <v>23010</v>
      </c>
      <c r="F5918" t="s">
        <v>23011</v>
      </c>
      <c r="H5918">
        <v>45.656857600000002</v>
      </c>
      <c r="I5918">
        <v>-65.864449399999998</v>
      </c>
      <c r="J5918" s="1" t="str">
        <f t="shared" si="700"/>
        <v>Fluid (stream)</v>
      </c>
      <c r="K5918" s="1" t="str">
        <f t="shared" si="701"/>
        <v>Untreated Water</v>
      </c>
      <c r="L5918">
        <v>59</v>
      </c>
      <c r="M5918" t="s">
        <v>11480</v>
      </c>
      <c r="N5918">
        <v>1078</v>
      </c>
      <c r="O5918">
        <v>2.5000000000000001E-2</v>
      </c>
      <c r="P5918">
        <v>30</v>
      </c>
      <c r="Q5918">
        <v>6.8</v>
      </c>
    </row>
    <row r="5919" spans="1:17" hidden="1" x14ac:dyDescent="0.3">
      <c r="A5919" t="s">
        <v>23012</v>
      </c>
      <c r="B5919" t="s">
        <v>23013</v>
      </c>
      <c r="C5919" s="1" t="str">
        <f t="shared" si="689"/>
        <v>21:0648</v>
      </c>
      <c r="D5919" s="1" t="str">
        <f t="shared" si="699"/>
        <v>21:0198</v>
      </c>
      <c r="E5919" t="s">
        <v>23014</v>
      </c>
      <c r="F5919" t="s">
        <v>23015</v>
      </c>
      <c r="H5919">
        <v>45.748157800000001</v>
      </c>
      <c r="I5919">
        <v>-65.965109699999999</v>
      </c>
      <c r="J5919" s="1" t="str">
        <f t="shared" si="700"/>
        <v>Fluid (stream)</v>
      </c>
      <c r="K5919" s="1" t="str">
        <f t="shared" si="701"/>
        <v>Untreated Water</v>
      </c>
      <c r="L5919">
        <v>59</v>
      </c>
      <c r="M5919" t="s">
        <v>12548</v>
      </c>
      <c r="N5919">
        <v>1079</v>
      </c>
      <c r="O5919">
        <v>2.5000000000000001E-2</v>
      </c>
      <c r="P5919">
        <v>40</v>
      </c>
      <c r="Q5919">
        <v>6.6</v>
      </c>
    </row>
    <row r="5920" spans="1:17" hidden="1" x14ac:dyDescent="0.3">
      <c r="A5920" t="s">
        <v>23016</v>
      </c>
      <c r="B5920" t="s">
        <v>23017</v>
      </c>
      <c r="C5920" s="1" t="str">
        <f t="shared" si="689"/>
        <v>21:0648</v>
      </c>
      <c r="D5920" s="1" t="str">
        <f t="shared" si="699"/>
        <v>21:0198</v>
      </c>
      <c r="E5920" t="s">
        <v>23018</v>
      </c>
      <c r="F5920" t="s">
        <v>23019</v>
      </c>
      <c r="H5920">
        <v>45.7356415</v>
      </c>
      <c r="I5920">
        <v>-65.951759600000003</v>
      </c>
      <c r="J5920" s="1" t="str">
        <f t="shared" si="700"/>
        <v>Fluid (stream)</v>
      </c>
      <c r="K5920" s="1" t="str">
        <f t="shared" si="701"/>
        <v>Untreated Water</v>
      </c>
      <c r="L5920">
        <v>60</v>
      </c>
      <c r="M5920" t="s">
        <v>11431</v>
      </c>
      <c r="N5920">
        <v>1080</v>
      </c>
      <c r="O5920">
        <v>2.5000000000000001E-2</v>
      </c>
      <c r="P5920">
        <v>60</v>
      </c>
      <c r="Q5920">
        <v>6.6</v>
      </c>
    </row>
    <row r="5921" spans="1:17" hidden="1" x14ac:dyDescent="0.3">
      <c r="A5921" t="s">
        <v>23020</v>
      </c>
      <c r="B5921" t="s">
        <v>23021</v>
      </c>
      <c r="C5921" s="1" t="str">
        <f t="shared" si="689"/>
        <v>21:0648</v>
      </c>
      <c r="D5921" s="1" t="str">
        <f t="shared" si="699"/>
        <v>21:0198</v>
      </c>
      <c r="E5921" t="s">
        <v>23018</v>
      </c>
      <c r="F5921" t="s">
        <v>23022</v>
      </c>
      <c r="H5921">
        <v>45.7356415</v>
      </c>
      <c r="I5921">
        <v>-65.951759600000003</v>
      </c>
      <c r="J5921" s="1" t="str">
        <f t="shared" si="700"/>
        <v>Fluid (stream)</v>
      </c>
      <c r="K5921" s="1" t="str">
        <f t="shared" si="701"/>
        <v>Untreated Water</v>
      </c>
      <c r="L5921">
        <v>60</v>
      </c>
      <c r="M5921" t="s">
        <v>11435</v>
      </c>
      <c r="N5921">
        <v>1081</v>
      </c>
      <c r="O5921">
        <v>2.5000000000000001E-2</v>
      </c>
      <c r="P5921">
        <v>60</v>
      </c>
      <c r="Q5921">
        <v>6.4</v>
      </c>
    </row>
    <row r="5922" spans="1:17" hidden="1" x14ac:dyDescent="0.3">
      <c r="A5922" t="s">
        <v>23023</v>
      </c>
      <c r="B5922" t="s">
        <v>23024</v>
      </c>
      <c r="C5922" s="1" t="str">
        <f t="shared" si="689"/>
        <v>21:0648</v>
      </c>
      <c r="D5922" s="1" t="str">
        <f t="shared" si="699"/>
        <v>21:0198</v>
      </c>
      <c r="E5922" t="s">
        <v>23025</v>
      </c>
      <c r="F5922" t="s">
        <v>23026</v>
      </c>
      <c r="H5922">
        <v>45.726422900000003</v>
      </c>
      <c r="I5922">
        <v>-65.941711699999999</v>
      </c>
      <c r="J5922" s="1" t="str">
        <f t="shared" si="700"/>
        <v>Fluid (stream)</v>
      </c>
      <c r="K5922" s="1" t="str">
        <f t="shared" si="701"/>
        <v>Untreated Water</v>
      </c>
      <c r="L5922">
        <v>60</v>
      </c>
      <c r="M5922" t="s">
        <v>11392</v>
      </c>
      <c r="N5922">
        <v>1082</v>
      </c>
      <c r="O5922">
        <v>2.5000000000000001E-2</v>
      </c>
      <c r="P5922">
        <v>200</v>
      </c>
      <c r="Q5922">
        <v>6.7</v>
      </c>
    </row>
    <row r="5923" spans="1:17" hidden="1" x14ac:dyDescent="0.3">
      <c r="A5923" t="s">
        <v>23027</v>
      </c>
      <c r="B5923" t="s">
        <v>23028</v>
      </c>
      <c r="C5923" s="1" t="str">
        <f t="shared" si="689"/>
        <v>21:0648</v>
      </c>
      <c r="D5923" s="1" t="str">
        <f t="shared" si="699"/>
        <v>21:0198</v>
      </c>
      <c r="E5923" t="s">
        <v>23029</v>
      </c>
      <c r="F5923" t="s">
        <v>23030</v>
      </c>
      <c r="H5923">
        <v>45.703325</v>
      </c>
      <c r="I5923">
        <v>-65.9895456</v>
      </c>
      <c r="J5923" s="1" t="str">
        <f t="shared" si="700"/>
        <v>Fluid (stream)</v>
      </c>
      <c r="K5923" s="1" t="str">
        <f t="shared" si="701"/>
        <v>Untreated Water</v>
      </c>
      <c r="L5923">
        <v>60</v>
      </c>
      <c r="M5923" t="s">
        <v>11397</v>
      </c>
      <c r="N5923">
        <v>1083</v>
      </c>
      <c r="O5923">
        <v>2.5000000000000001E-2</v>
      </c>
      <c r="P5923">
        <v>80</v>
      </c>
      <c r="Q5923">
        <v>6.6</v>
      </c>
    </row>
    <row r="5924" spans="1:17" hidden="1" x14ac:dyDescent="0.3">
      <c r="A5924" t="s">
        <v>23031</v>
      </c>
      <c r="B5924" t="s">
        <v>23032</v>
      </c>
      <c r="C5924" s="1" t="str">
        <f t="shared" si="689"/>
        <v>21:0648</v>
      </c>
      <c r="D5924" s="1" t="str">
        <f t="shared" si="699"/>
        <v>21:0198</v>
      </c>
      <c r="E5924" t="s">
        <v>23033</v>
      </c>
      <c r="F5924" t="s">
        <v>23034</v>
      </c>
      <c r="H5924">
        <v>45.691154500000003</v>
      </c>
      <c r="I5924">
        <v>-65.970285899999993</v>
      </c>
      <c r="J5924" s="1" t="str">
        <f t="shared" si="700"/>
        <v>Fluid (stream)</v>
      </c>
      <c r="K5924" s="1" t="str">
        <f t="shared" si="701"/>
        <v>Untreated Water</v>
      </c>
      <c r="L5924">
        <v>60</v>
      </c>
      <c r="M5924" t="s">
        <v>11402</v>
      </c>
      <c r="N5924">
        <v>1084</v>
      </c>
      <c r="O5924">
        <v>2.5000000000000001E-2</v>
      </c>
      <c r="P5924">
        <v>50</v>
      </c>
      <c r="Q5924">
        <v>6.7</v>
      </c>
    </row>
    <row r="5925" spans="1:17" hidden="1" x14ac:dyDescent="0.3">
      <c r="A5925" t="s">
        <v>23035</v>
      </c>
      <c r="B5925" t="s">
        <v>23036</v>
      </c>
      <c r="C5925" s="1" t="str">
        <f t="shared" si="689"/>
        <v>21:0648</v>
      </c>
      <c r="D5925" s="1" t="str">
        <f t="shared" si="699"/>
        <v>21:0198</v>
      </c>
      <c r="E5925" t="s">
        <v>23037</v>
      </c>
      <c r="F5925" t="s">
        <v>23038</v>
      </c>
      <c r="H5925">
        <v>45.6823719</v>
      </c>
      <c r="I5925">
        <v>-65.969846099999998</v>
      </c>
      <c r="J5925" s="1" t="str">
        <f t="shared" si="700"/>
        <v>Fluid (stream)</v>
      </c>
      <c r="K5925" s="1" t="str">
        <f t="shared" si="701"/>
        <v>Untreated Water</v>
      </c>
      <c r="L5925">
        <v>60</v>
      </c>
      <c r="M5925" t="s">
        <v>11411</v>
      </c>
      <c r="N5925">
        <v>1085</v>
      </c>
      <c r="O5925">
        <v>2.5000000000000001E-2</v>
      </c>
      <c r="P5925">
        <v>50</v>
      </c>
      <c r="Q5925">
        <v>7</v>
      </c>
    </row>
    <row r="5926" spans="1:17" hidden="1" x14ac:dyDescent="0.3">
      <c r="A5926" t="s">
        <v>23039</v>
      </c>
      <c r="B5926" t="s">
        <v>23040</v>
      </c>
      <c r="C5926" s="1" t="str">
        <f t="shared" si="689"/>
        <v>21:0648</v>
      </c>
      <c r="D5926" s="1" t="str">
        <f>HYPERLINK("http://geochem.nrcan.gc.ca/cdogs/content/svy/svy_e.htm", "")</f>
        <v/>
      </c>
      <c r="G5926" s="1" t="str">
        <f>HYPERLINK("http://geochem.nrcan.gc.ca/cdogs/content/cr_/cr_00082_e.htm", "82")</f>
        <v>82</v>
      </c>
      <c r="J5926" t="s">
        <v>11453</v>
      </c>
      <c r="K5926" t="s">
        <v>11454</v>
      </c>
      <c r="L5926">
        <v>60</v>
      </c>
      <c r="M5926" t="s">
        <v>11455</v>
      </c>
      <c r="N5926">
        <v>1086</v>
      </c>
      <c r="O5926">
        <v>0.97</v>
      </c>
      <c r="P5926">
        <v>350</v>
      </c>
      <c r="Q5926">
        <v>7.5</v>
      </c>
    </row>
    <row r="5927" spans="1:17" hidden="1" x14ac:dyDescent="0.3">
      <c r="A5927" t="s">
        <v>23041</v>
      </c>
      <c r="B5927" t="s">
        <v>23042</v>
      </c>
      <c r="C5927" s="1" t="str">
        <f t="shared" si="689"/>
        <v>21:0648</v>
      </c>
      <c r="D5927" s="1" t="str">
        <f t="shared" ref="D5927:D5938" si="702">HYPERLINK("http://geochem.nrcan.gc.ca/cdogs/content/svy/svy210198_e.htm", "21:0198")</f>
        <v>21:0198</v>
      </c>
      <c r="E5927" t="s">
        <v>23043</v>
      </c>
      <c r="F5927" t="s">
        <v>23044</v>
      </c>
      <c r="H5927">
        <v>45.685466499999997</v>
      </c>
      <c r="I5927">
        <v>-65.968186500000002</v>
      </c>
      <c r="J5927" s="1" t="str">
        <f t="shared" ref="J5927:J5938" si="703">HYPERLINK("http://geochem.nrcan.gc.ca/cdogs/content/kwd/kwd020018_e.htm", "Fluid (stream)")</f>
        <v>Fluid (stream)</v>
      </c>
      <c r="K5927" s="1" t="str">
        <f t="shared" ref="K5927:K5938" si="704">HYPERLINK("http://geochem.nrcan.gc.ca/cdogs/content/kwd/kwd080007_e.htm", "Untreated Water")</f>
        <v>Untreated Water</v>
      </c>
      <c r="L5927">
        <v>60</v>
      </c>
      <c r="M5927" t="s">
        <v>11416</v>
      </c>
      <c r="N5927">
        <v>1087</v>
      </c>
      <c r="O5927">
        <v>2.5000000000000001E-2</v>
      </c>
      <c r="P5927">
        <v>60</v>
      </c>
      <c r="Q5927">
        <v>7</v>
      </c>
    </row>
    <row r="5928" spans="1:17" hidden="1" x14ac:dyDescent="0.3">
      <c r="A5928" t="s">
        <v>23045</v>
      </c>
      <c r="B5928" t="s">
        <v>23046</v>
      </c>
      <c r="C5928" s="1" t="str">
        <f t="shared" si="689"/>
        <v>21:0648</v>
      </c>
      <c r="D5928" s="1" t="str">
        <f t="shared" si="702"/>
        <v>21:0198</v>
      </c>
      <c r="E5928" t="s">
        <v>23047</v>
      </c>
      <c r="F5928" t="s">
        <v>23048</v>
      </c>
      <c r="H5928">
        <v>45.685090500000001</v>
      </c>
      <c r="I5928">
        <v>-65.973290599999999</v>
      </c>
      <c r="J5928" s="1" t="str">
        <f t="shared" si="703"/>
        <v>Fluid (stream)</v>
      </c>
      <c r="K5928" s="1" t="str">
        <f t="shared" si="704"/>
        <v>Untreated Water</v>
      </c>
      <c r="L5928">
        <v>60</v>
      </c>
      <c r="M5928" t="s">
        <v>11421</v>
      </c>
      <c r="N5928">
        <v>1088</v>
      </c>
      <c r="O5928">
        <v>2.5000000000000001E-2</v>
      </c>
      <c r="P5928">
        <v>40</v>
      </c>
      <c r="Q5928">
        <v>6.8</v>
      </c>
    </row>
    <row r="5929" spans="1:17" hidden="1" x14ac:dyDescent="0.3">
      <c r="A5929" t="s">
        <v>23049</v>
      </c>
      <c r="B5929" t="s">
        <v>23050</v>
      </c>
      <c r="C5929" s="1" t="str">
        <f t="shared" ref="C5929:C5976" si="705">HYPERLINK("http://geochem.nrcan.gc.ca/cdogs/content/bdl/bdl210648_e.htm", "21:0648")</f>
        <v>21:0648</v>
      </c>
      <c r="D5929" s="1" t="str">
        <f t="shared" si="702"/>
        <v>21:0198</v>
      </c>
      <c r="E5929" t="s">
        <v>23051</v>
      </c>
      <c r="F5929" t="s">
        <v>23052</v>
      </c>
      <c r="H5929">
        <v>45.705031499999997</v>
      </c>
      <c r="I5929">
        <v>-65.977984699999993</v>
      </c>
      <c r="J5929" s="1" t="str">
        <f t="shared" si="703"/>
        <v>Fluid (stream)</v>
      </c>
      <c r="K5929" s="1" t="str">
        <f t="shared" si="704"/>
        <v>Untreated Water</v>
      </c>
      <c r="L5929">
        <v>60</v>
      </c>
      <c r="M5929" t="s">
        <v>11426</v>
      </c>
      <c r="N5929">
        <v>1089</v>
      </c>
      <c r="O5929">
        <v>2.5000000000000001E-2</v>
      </c>
      <c r="P5929">
        <v>50</v>
      </c>
      <c r="Q5929">
        <v>6.7</v>
      </c>
    </row>
    <row r="5930" spans="1:17" hidden="1" x14ac:dyDescent="0.3">
      <c r="A5930" t="s">
        <v>23053</v>
      </c>
      <c r="B5930" t="s">
        <v>23054</v>
      </c>
      <c r="C5930" s="1" t="str">
        <f t="shared" si="705"/>
        <v>21:0648</v>
      </c>
      <c r="D5930" s="1" t="str">
        <f t="shared" si="702"/>
        <v>21:0198</v>
      </c>
      <c r="E5930" t="s">
        <v>23055</v>
      </c>
      <c r="F5930" t="s">
        <v>23056</v>
      </c>
      <c r="H5930">
        <v>45.705264100000001</v>
      </c>
      <c r="I5930">
        <v>-65.970790100000002</v>
      </c>
      <c r="J5930" s="1" t="str">
        <f t="shared" si="703"/>
        <v>Fluid (stream)</v>
      </c>
      <c r="K5930" s="1" t="str">
        <f t="shared" si="704"/>
        <v>Untreated Water</v>
      </c>
      <c r="L5930">
        <v>60</v>
      </c>
      <c r="M5930" t="s">
        <v>11440</v>
      </c>
      <c r="N5930">
        <v>1090</v>
      </c>
      <c r="O5930">
        <v>2.5000000000000001E-2</v>
      </c>
      <c r="P5930">
        <v>80</v>
      </c>
      <c r="Q5930">
        <v>6.5</v>
      </c>
    </row>
    <row r="5931" spans="1:17" hidden="1" x14ac:dyDescent="0.3">
      <c r="A5931" t="s">
        <v>23057</v>
      </c>
      <c r="B5931" t="s">
        <v>23058</v>
      </c>
      <c r="C5931" s="1" t="str">
        <f t="shared" si="705"/>
        <v>21:0648</v>
      </c>
      <c r="D5931" s="1" t="str">
        <f t="shared" si="702"/>
        <v>21:0198</v>
      </c>
      <c r="E5931" t="s">
        <v>23059</v>
      </c>
      <c r="F5931" t="s">
        <v>23060</v>
      </c>
      <c r="H5931">
        <v>45.730559200000002</v>
      </c>
      <c r="I5931">
        <v>-65.991720099999995</v>
      </c>
      <c r="J5931" s="1" t="str">
        <f t="shared" si="703"/>
        <v>Fluid (stream)</v>
      </c>
      <c r="K5931" s="1" t="str">
        <f t="shared" si="704"/>
        <v>Untreated Water</v>
      </c>
      <c r="L5931">
        <v>60</v>
      </c>
      <c r="M5931" t="s">
        <v>11445</v>
      </c>
      <c r="N5931">
        <v>1091</v>
      </c>
      <c r="O5931">
        <v>2.5000000000000001E-2</v>
      </c>
      <c r="P5931">
        <v>2210</v>
      </c>
      <c r="Q5931">
        <v>6.3</v>
      </c>
    </row>
    <row r="5932" spans="1:17" hidden="1" x14ac:dyDescent="0.3">
      <c r="A5932" t="s">
        <v>23061</v>
      </c>
      <c r="B5932" t="s">
        <v>23062</v>
      </c>
      <c r="C5932" s="1" t="str">
        <f t="shared" si="705"/>
        <v>21:0648</v>
      </c>
      <c r="D5932" s="1" t="str">
        <f t="shared" si="702"/>
        <v>21:0198</v>
      </c>
      <c r="E5932" t="s">
        <v>23063</v>
      </c>
      <c r="F5932" t="s">
        <v>23064</v>
      </c>
      <c r="H5932">
        <v>45.712485600000001</v>
      </c>
      <c r="I5932">
        <v>-65.945694700000004</v>
      </c>
      <c r="J5932" s="1" t="str">
        <f t="shared" si="703"/>
        <v>Fluid (stream)</v>
      </c>
      <c r="K5932" s="1" t="str">
        <f t="shared" si="704"/>
        <v>Untreated Water</v>
      </c>
      <c r="L5932">
        <v>60</v>
      </c>
      <c r="M5932" t="s">
        <v>11450</v>
      </c>
      <c r="N5932">
        <v>1092</v>
      </c>
      <c r="O5932">
        <v>0.65</v>
      </c>
      <c r="P5932">
        <v>910</v>
      </c>
      <c r="Q5932">
        <v>7</v>
      </c>
    </row>
    <row r="5933" spans="1:17" hidden="1" x14ac:dyDescent="0.3">
      <c r="A5933" t="s">
        <v>23065</v>
      </c>
      <c r="B5933" t="s">
        <v>23066</v>
      </c>
      <c r="C5933" s="1" t="str">
        <f t="shared" si="705"/>
        <v>21:0648</v>
      </c>
      <c r="D5933" s="1" t="str">
        <f t="shared" si="702"/>
        <v>21:0198</v>
      </c>
      <c r="E5933" t="s">
        <v>23067</v>
      </c>
      <c r="F5933" t="s">
        <v>23068</v>
      </c>
      <c r="H5933">
        <v>45.757674299999998</v>
      </c>
      <c r="I5933">
        <v>-65.965704400000007</v>
      </c>
      <c r="J5933" s="1" t="str">
        <f t="shared" si="703"/>
        <v>Fluid (stream)</v>
      </c>
      <c r="K5933" s="1" t="str">
        <f t="shared" si="704"/>
        <v>Untreated Water</v>
      </c>
      <c r="L5933">
        <v>60</v>
      </c>
      <c r="M5933" t="s">
        <v>11460</v>
      </c>
      <c r="N5933">
        <v>1093</v>
      </c>
      <c r="O5933">
        <v>2.5000000000000001E-2</v>
      </c>
      <c r="P5933">
        <v>60</v>
      </c>
      <c r="Q5933">
        <v>6.4</v>
      </c>
    </row>
    <row r="5934" spans="1:17" hidden="1" x14ac:dyDescent="0.3">
      <c r="A5934" t="s">
        <v>23069</v>
      </c>
      <c r="B5934" t="s">
        <v>23070</v>
      </c>
      <c r="C5934" s="1" t="str">
        <f t="shared" si="705"/>
        <v>21:0648</v>
      </c>
      <c r="D5934" s="1" t="str">
        <f t="shared" si="702"/>
        <v>21:0198</v>
      </c>
      <c r="E5934" t="s">
        <v>23071</v>
      </c>
      <c r="F5934" t="s">
        <v>23072</v>
      </c>
      <c r="H5934">
        <v>45.735719099999997</v>
      </c>
      <c r="I5934">
        <v>-65.890720999999999</v>
      </c>
      <c r="J5934" s="1" t="str">
        <f t="shared" si="703"/>
        <v>Fluid (stream)</v>
      </c>
      <c r="K5934" s="1" t="str">
        <f t="shared" si="704"/>
        <v>Untreated Water</v>
      </c>
      <c r="L5934">
        <v>60</v>
      </c>
      <c r="M5934" t="s">
        <v>11465</v>
      </c>
      <c r="N5934">
        <v>1094</v>
      </c>
      <c r="O5934">
        <v>2.5000000000000001E-2</v>
      </c>
      <c r="P5934">
        <v>50</v>
      </c>
      <c r="Q5934">
        <v>6.8</v>
      </c>
    </row>
    <row r="5935" spans="1:17" hidden="1" x14ac:dyDescent="0.3">
      <c r="A5935" t="s">
        <v>23073</v>
      </c>
      <c r="B5935" t="s">
        <v>23074</v>
      </c>
      <c r="C5935" s="1" t="str">
        <f t="shared" si="705"/>
        <v>21:0648</v>
      </c>
      <c r="D5935" s="1" t="str">
        <f t="shared" si="702"/>
        <v>21:0198</v>
      </c>
      <c r="E5935" t="s">
        <v>23075</v>
      </c>
      <c r="F5935" t="s">
        <v>23076</v>
      </c>
      <c r="H5935">
        <v>45.734648900000003</v>
      </c>
      <c r="I5935">
        <v>-65.890331599999996</v>
      </c>
      <c r="J5935" s="1" t="str">
        <f t="shared" si="703"/>
        <v>Fluid (stream)</v>
      </c>
      <c r="K5935" s="1" t="str">
        <f t="shared" si="704"/>
        <v>Untreated Water</v>
      </c>
      <c r="L5935">
        <v>60</v>
      </c>
      <c r="M5935" t="s">
        <v>11470</v>
      </c>
      <c r="N5935">
        <v>1095</v>
      </c>
      <c r="O5935">
        <v>2.5000000000000001E-2</v>
      </c>
      <c r="P5935">
        <v>50</v>
      </c>
      <c r="Q5935">
        <v>6.5</v>
      </c>
    </row>
    <row r="5936" spans="1:17" hidden="1" x14ac:dyDescent="0.3">
      <c r="A5936" t="s">
        <v>23077</v>
      </c>
      <c r="B5936" t="s">
        <v>23078</v>
      </c>
      <c r="C5936" s="1" t="str">
        <f t="shared" si="705"/>
        <v>21:0648</v>
      </c>
      <c r="D5936" s="1" t="str">
        <f t="shared" si="702"/>
        <v>21:0198</v>
      </c>
      <c r="E5936" t="s">
        <v>23079</v>
      </c>
      <c r="F5936" t="s">
        <v>23080</v>
      </c>
      <c r="H5936">
        <v>45.7188187</v>
      </c>
      <c r="I5936">
        <v>-65.925545200000002</v>
      </c>
      <c r="J5936" s="1" t="str">
        <f t="shared" si="703"/>
        <v>Fluid (stream)</v>
      </c>
      <c r="K5936" s="1" t="str">
        <f t="shared" si="704"/>
        <v>Untreated Water</v>
      </c>
      <c r="L5936">
        <v>60</v>
      </c>
      <c r="M5936" t="s">
        <v>11475</v>
      </c>
      <c r="N5936">
        <v>1096</v>
      </c>
      <c r="O5936">
        <v>2.5000000000000001E-2</v>
      </c>
      <c r="P5936">
        <v>40</v>
      </c>
      <c r="Q5936">
        <v>6.8</v>
      </c>
    </row>
    <row r="5937" spans="1:17" hidden="1" x14ac:dyDescent="0.3">
      <c r="A5937" t="s">
        <v>23081</v>
      </c>
      <c r="B5937" t="s">
        <v>23082</v>
      </c>
      <c r="C5937" s="1" t="str">
        <f t="shared" si="705"/>
        <v>21:0648</v>
      </c>
      <c r="D5937" s="1" t="str">
        <f t="shared" si="702"/>
        <v>21:0198</v>
      </c>
      <c r="E5937" t="s">
        <v>23083</v>
      </c>
      <c r="F5937" t="s">
        <v>23084</v>
      </c>
      <c r="H5937">
        <v>45.716921999999997</v>
      </c>
      <c r="I5937">
        <v>-65.927553399999994</v>
      </c>
      <c r="J5937" s="1" t="str">
        <f t="shared" si="703"/>
        <v>Fluid (stream)</v>
      </c>
      <c r="K5937" s="1" t="str">
        <f t="shared" si="704"/>
        <v>Untreated Water</v>
      </c>
      <c r="L5937">
        <v>60</v>
      </c>
      <c r="M5937" t="s">
        <v>11480</v>
      </c>
      <c r="N5937">
        <v>1097</v>
      </c>
      <c r="O5937">
        <v>2.5000000000000001E-2</v>
      </c>
      <c r="P5937">
        <v>60</v>
      </c>
      <c r="Q5937">
        <v>6.8</v>
      </c>
    </row>
    <row r="5938" spans="1:17" hidden="1" x14ac:dyDescent="0.3">
      <c r="A5938" t="s">
        <v>23085</v>
      </c>
      <c r="B5938" t="s">
        <v>23086</v>
      </c>
      <c r="C5938" s="1" t="str">
        <f t="shared" si="705"/>
        <v>21:0648</v>
      </c>
      <c r="D5938" s="1" t="str">
        <f t="shared" si="702"/>
        <v>21:0198</v>
      </c>
      <c r="E5938" t="s">
        <v>23087</v>
      </c>
      <c r="F5938" t="s">
        <v>23088</v>
      </c>
      <c r="H5938">
        <v>45.728572800000002</v>
      </c>
      <c r="I5938">
        <v>-65.929872200000005</v>
      </c>
      <c r="J5938" s="1" t="str">
        <f t="shared" si="703"/>
        <v>Fluid (stream)</v>
      </c>
      <c r="K5938" s="1" t="str">
        <f t="shared" si="704"/>
        <v>Untreated Water</v>
      </c>
      <c r="L5938">
        <v>60</v>
      </c>
      <c r="M5938" t="s">
        <v>12548</v>
      </c>
      <c r="N5938">
        <v>1098</v>
      </c>
      <c r="O5938">
        <v>2.5000000000000001E-2</v>
      </c>
      <c r="P5938">
        <v>60</v>
      </c>
      <c r="Q5938">
        <v>6.8</v>
      </c>
    </row>
    <row r="5939" spans="1:17" hidden="1" x14ac:dyDescent="0.3">
      <c r="A5939" t="s">
        <v>23089</v>
      </c>
      <c r="B5939" t="s">
        <v>23090</v>
      </c>
      <c r="C5939" s="1" t="str">
        <f t="shared" si="705"/>
        <v>21:0648</v>
      </c>
      <c r="D5939" s="1" t="str">
        <f>HYPERLINK("http://geochem.nrcan.gc.ca/cdogs/content/svy/svy_e.htm", "")</f>
        <v/>
      </c>
      <c r="G5939" s="1" t="str">
        <f>HYPERLINK("http://geochem.nrcan.gc.ca/cdogs/content/cr_/cr_00082_e.htm", "82")</f>
        <v>82</v>
      </c>
      <c r="J5939" t="s">
        <v>11453</v>
      </c>
      <c r="K5939" t="s">
        <v>11454</v>
      </c>
      <c r="L5939">
        <v>61</v>
      </c>
      <c r="M5939" t="s">
        <v>11455</v>
      </c>
      <c r="N5939">
        <v>1099</v>
      </c>
      <c r="O5939">
        <v>1</v>
      </c>
      <c r="P5939">
        <v>350</v>
      </c>
      <c r="Q5939">
        <v>7.6</v>
      </c>
    </row>
    <row r="5940" spans="1:17" hidden="1" x14ac:dyDescent="0.3">
      <c r="A5940" t="s">
        <v>23091</v>
      </c>
      <c r="B5940" t="s">
        <v>23092</v>
      </c>
      <c r="C5940" s="1" t="str">
        <f t="shared" si="705"/>
        <v>21:0648</v>
      </c>
      <c r="D5940" s="1" t="str">
        <f t="shared" ref="D5940:D5968" si="706">HYPERLINK("http://geochem.nrcan.gc.ca/cdogs/content/svy/svy210198_e.htm", "21:0198")</f>
        <v>21:0198</v>
      </c>
      <c r="E5940" t="s">
        <v>23093</v>
      </c>
      <c r="F5940" t="s">
        <v>23094</v>
      </c>
      <c r="H5940">
        <v>45.702131799999997</v>
      </c>
      <c r="I5940">
        <v>-65.922695300000001</v>
      </c>
      <c r="J5940" s="1" t="str">
        <f t="shared" ref="J5940:J5968" si="707">HYPERLINK("http://geochem.nrcan.gc.ca/cdogs/content/kwd/kwd020018_e.htm", "Fluid (stream)")</f>
        <v>Fluid (stream)</v>
      </c>
      <c r="K5940" s="1" t="str">
        <f t="shared" ref="K5940:K5968" si="708">HYPERLINK("http://geochem.nrcan.gc.ca/cdogs/content/kwd/kwd080007_e.htm", "Untreated Water")</f>
        <v>Untreated Water</v>
      </c>
      <c r="L5940">
        <v>61</v>
      </c>
      <c r="M5940" t="s">
        <v>11431</v>
      </c>
      <c r="N5940">
        <v>1100</v>
      </c>
      <c r="O5940">
        <v>2.5000000000000001E-2</v>
      </c>
      <c r="P5940">
        <v>60</v>
      </c>
      <c r="Q5940">
        <v>7.3</v>
      </c>
    </row>
    <row r="5941" spans="1:17" hidden="1" x14ac:dyDescent="0.3">
      <c r="A5941" t="s">
        <v>23095</v>
      </c>
      <c r="B5941" t="s">
        <v>23096</v>
      </c>
      <c r="C5941" s="1" t="str">
        <f t="shared" si="705"/>
        <v>21:0648</v>
      </c>
      <c r="D5941" s="1" t="str">
        <f t="shared" si="706"/>
        <v>21:0198</v>
      </c>
      <c r="E5941" t="s">
        <v>23093</v>
      </c>
      <c r="F5941" t="s">
        <v>23097</v>
      </c>
      <c r="H5941">
        <v>45.702131799999997</v>
      </c>
      <c r="I5941">
        <v>-65.922695300000001</v>
      </c>
      <c r="J5941" s="1" t="str">
        <f t="shared" si="707"/>
        <v>Fluid (stream)</v>
      </c>
      <c r="K5941" s="1" t="str">
        <f t="shared" si="708"/>
        <v>Untreated Water</v>
      </c>
      <c r="L5941">
        <v>61</v>
      </c>
      <c r="M5941" t="s">
        <v>11435</v>
      </c>
      <c r="N5941">
        <v>1101</v>
      </c>
      <c r="O5941">
        <v>2.5000000000000001E-2</v>
      </c>
      <c r="P5941">
        <v>50</v>
      </c>
      <c r="Q5941">
        <v>6.9</v>
      </c>
    </row>
    <row r="5942" spans="1:17" hidden="1" x14ac:dyDescent="0.3">
      <c r="A5942" t="s">
        <v>23098</v>
      </c>
      <c r="B5942" t="s">
        <v>23099</v>
      </c>
      <c r="C5942" s="1" t="str">
        <f t="shared" si="705"/>
        <v>21:0648</v>
      </c>
      <c r="D5942" s="1" t="str">
        <f t="shared" si="706"/>
        <v>21:0198</v>
      </c>
      <c r="E5942" t="s">
        <v>23100</v>
      </c>
      <c r="F5942" t="s">
        <v>23101</v>
      </c>
      <c r="H5942">
        <v>45.7076037</v>
      </c>
      <c r="I5942">
        <v>-65.900857799999997</v>
      </c>
      <c r="J5942" s="1" t="str">
        <f t="shared" si="707"/>
        <v>Fluid (stream)</v>
      </c>
      <c r="K5942" s="1" t="str">
        <f t="shared" si="708"/>
        <v>Untreated Water</v>
      </c>
      <c r="L5942">
        <v>61</v>
      </c>
      <c r="M5942" t="s">
        <v>11392</v>
      </c>
      <c r="N5942">
        <v>1102</v>
      </c>
      <c r="O5942">
        <v>2.5000000000000001E-2</v>
      </c>
      <c r="P5942">
        <v>50</v>
      </c>
      <c r="Q5942">
        <v>6.8</v>
      </c>
    </row>
    <row r="5943" spans="1:17" hidden="1" x14ac:dyDescent="0.3">
      <c r="A5943" t="s">
        <v>23102</v>
      </c>
      <c r="B5943" t="s">
        <v>23103</v>
      </c>
      <c r="C5943" s="1" t="str">
        <f t="shared" si="705"/>
        <v>21:0648</v>
      </c>
      <c r="D5943" s="1" t="str">
        <f t="shared" si="706"/>
        <v>21:0198</v>
      </c>
      <c r="E5943" t="s">
        <v>23104</v>
      </c>
      <c r="F5943" t="s">
        <v>23105</v>
      </c>
      <c r="H5943">
        <v>45.705967399999999</v>
      </c>
      <c r="I5943">
        <v>-65.919837900000005</v>
      </c>
      <c r="J5943" s="1" t="str">
        <f t="shared" si="707"/>
        <v>Fluid (stream)</v>
      </c>
      <c r="K5943" s="1" t="str">
        <f t="shared" si="708"/>
        <v>Untreated Water</v>
      </c>
      <c r="L5943">
        <v>61</v>
      </c>
      <c r="M5943" t="s">
        <v>11397</v>
      </c>
      <c r="N5943">
        <v>1103</v>
      </c>
      <c r="O5943">
        <v>2.5000000000000001E-2</v>
      </c>
      <c r="P5943">
        <v>50</v>
      </c>
      <c r="Q5943">
        <v>7</v>
      </c>
    </row>
    <row r="5944" spans="1:17" hidden="1" x14ac:dyDescent="0.3">
      <c r="A5944" t="s">
        <v>23106</v>
      </c>
      <c r="B5944" t="s">
        <v>23107</v>
      </c>
      <c r="C5944" s="1" t="str">
        <f t="shared" si="705"/>
        <v>21:0648</v>
      </c>
      <c r="D5944" s="1" t="str">
        <f t="shared" si="706"/>
        <v>21:0198</v>
      </c>
      <c r="E5944" t="s">
        <v>23108</v>
      </c>
      <c r="F5944" t="s">
        <v>23109</v>
      </c>
      <c r="H5944">
        <v>45.685449599999998</v>
      </c>
      <c r="I5944">
        <v>-65.904847799999999</v>
      </c>
      <c r="J5944" s="1" t="str">
        <f t="shared" si="707"/>
        <v>Fluid (stream)</v>
      </c>
      <c r="K5944" s="1" t="str">
        <f t="shared" si="708"/>
        <v>Untreated Water</v>
      </c>
      <c r="L5944">
        <v>61</v>
      </c>
      <c r="M5944" t="s">
        <v>11402</v>
      </c>
      <c r="N5944">
        <v>1104</v>
      </c>
      <c r="O5944">
        <v>0.15</v>
      </c>
      <c r="P5944">
        <v>50</v>
      </c>
      <c r="Q5944">
        <v>6.3</v>
      </c>
    </row>
    <row r="5945" spans="1:17" hidden="1" x14ac:dyDescent="0.3">
      <c r="A5945" t="s">
        <v>23110</v>
      </c>
      <c r="B5945" t="s">
        <v>23111</v>
      </c>
      <c r="C5945" s="1" t="str">
        <f t="shared" si="705"/>
        <v>21:0648</v>
      </c>
      <c r="D5945" s="1" t="str">
        <f t="shared" si="706"/>
        <v>21:0198</v>
      </c>
      <c r="E5945" t="s">
        <v>23112</v>
      </c>
      <c r="F5945" t="s">
        <v>23113</v>
      </c>
      <c r="H5945">
        <v>45.684331700000001</v>
      </c>
      <c r="I5945">
        <v>-65.900320899999997</v>
      </c>
      <c r="J5945" s="1" t="str">
        <f t="shared" si="707"/>
        <v>Fluid (stream)</v>
      </c>
      <c r="K5945" s="1" t="str">
        <f t="shared" si="708"/>
        <v>Untreated Water</v>
      </c>
      <c r="L5945">
        <v>61</v>
      </c>
      <c r="M5945" t="s">
        <v>11411</v>
      </c>
      <c r="N5945">
        <v>1105</v>
      </c>
      <c r="O5945">
        <v>2.5000000000000001E-2</v>
      </c>
      <c r="P5945">
        <v>40</v>
      </c>
      <c r="Q5945">
        <v>6.4</v>
      </c>
    </row>
    <row r="5946" spans="1:17" hidden="1" x14ac:dyDescent="0.3">
      <c r="A5946" t="s">
        <v>23114</v>
      </c>
      <c r="B5946" t="s">
        <v>23115</v>
      </c>
      <c r="C5946" s="1" t="str">
        <f t="shared" si="705"/>
        <v>21:0648</v>
      </c>
      <c r="D5946" s="1" t="str">
        <f t="shared" si="706"/>
        <v>21:0198</v>
      </c>
      <c r="E5946" t="s">
        <v>23116</v>
      </c>
      <c r="F5946" t="s">
        <v>23117</v>
      </c>
      <c r="H5946">
        <v>45.677543900000003</v>
      </c>
      <c r="I5946">
        <v>-65.893266999999994</v>
      </c>
      <c r="J5946" s="1" t="str">
        <f t="shared" si="707"/>
        <v>Fluid (stream)</v>
      </c>
      <c r="K5946" s="1" t="str">
        <f t="shared" si="708"/>
        <v>Untreated Water</v>
      </c>
      <c r="L5946">
        <v>61</v>
      </c>
      <c r="M5946" t="s">
        <v>11416</v>
      </c>
      <c r="N5946">
        <v>1106</v>
      </c>
      <c r="O5946">
        <v>2.5000000000000001E-2</v>
      </c>
      <c r="P5946">
        <v>40</v>
      </c>
      <c r="Q5946">
        <v>6.9</v>
      </c>
    </row>
    <row r="5947" spans="1:17" hidden="1" x14ac:dyDescent="0.3">
      <c r="A5947" t="s">
        <v>23118</v>
      </c>
      <c r="B5947" t="s">
        <v>23119</v>
      </c>
      <c r="C5947" s="1" t="str">
        <f t="shared" si="705"/>
        <v>21:0648</v>
      </c>
      <c r="D5947" s="1" t="str">
        <f t="shared" si="706"/>
        <v>21:0198</v>
      </c>
      <c r="E5947" t="s">
        <v>23120</v>
      </c>
      <c r="F5947" t="s">
        <v>23121</v>
      </c>
      <c r="H5947">
        <v>45.675865100000003</v>
      </c>
      <c r="I5947">
        <v>-65.899125299999994</v>
      </c>
      <c r="J5947" s="1" t="str">
        <f t="shared" si="707"/>
        <v>Fluid (stream)</v>
      </c>
      <c r="K5947" s="1" t="str">
        <f t="shared" si="708"/>
        <v>Untreated Water</v>
      </c>
      <c r="L5947">
        <v>61</v>
      </c>
      <c r="M5947" t="s">
        <v>11421</v>
      </c>
      <c r="N5947">
        <v>1107</v>
      </c>
      <c r="O5947">
        <v>2.5000000000000001E-2</v>
      </c>
      <c r="P5947">
        <v>40</v>
      </c>
      <c r="Q5947">
        <v>6.8</v>
      </c>
    </row>
    <row r="5948" spans="1:17" hidden="1" x14ac:dyDescent="0.3">
      <c r="A5948" t="s">
        <v>23122</v>
      </c>
      <c r="B5948" t="s">
        <v>23123</v>
      </c>
      <c r="C5948" s="1" t="str">
        <f t="shared" si="705"/>
        <v>21:0648</v>
      </c>
      <c r="D5948" s="1" t="str">
        <f t="shared" si="706"/>
        <v>21:0198</v>
      </c>
      <c r="E5948" t="s">
        <v>23124</v>
      </c>
      <c r="F5948" t="s">
        <v>23125</v>
      </c>
      <c r="H5948">
        <v>45.671755099999999</v>
      </c>
      <c r="I5948">
        <v>-65.894021100000003</v>
      </c>
      <c r="J5948" s="1" t="str">
        <f t="shared" si="707"/>
        <v>Fluid (stream)</v>
      </c>
      <c r="K5948" s="1" t="str">
        <f t="shared" si="708"/>
        <v>Untreated Water</v>
      </c>
      <c r="L5948">
        <v>61</v>
      </c>
      <c r="M5948" t="s">
        <v>11426</v>
      </c>
      <c r="N5948">
        <v>1108</v>
      </c>
      <c r="O5948">
        <v>2.5000000000000001E-2</v>
      </c>
      <c r="P5948">
        <v>40</v>
      </c>
      <c r="Q5948">
        <v>6.9</v>
      </c>
    </row>
    <row r="5949" spans="1:17" hidden="1" x14ac:dyDescent="0.3">
      <c r="A5949" t="s">
        <v>23126</v>
      </c>
      <c r="B5949" t="s">
        <v>23127</v>
      </c>
      <c r="C5949" s="1" t="str">
        <f t="shared" si="705"/>
        <v>21:0648</v>
      </c>
      <c r="D5949" s="1" t="str">
        <f t="shared" si="706"/>
        <v>21:0198</v>
      </c>
      <c r="E5949" t="s">
        <v>23128</v>
      </c>
      <c r="F5949" t="s">
        <v>23129</v>
      </c>
      <c r="H5949">
        <v>45.668372900000001</v>
      </c>
      <c r="I5949">
        <v>-65.878992699999998</v>
      </c>
      <c r="J5949" s="1" t="str">
        <f t="shared" si="707"/>
        <v>Fluid (stream)</v>
      </c>
      <c r="K5949" s="1" t="str">
        <f t="shared" si="708"/>
        <v>Untreated Water</v>
      </c>
      <c r="L5949">
        <v>61</v>
      </c>
      <c r="M5949" t="s">
        <v>11440</v>
      </c>
      <c r="N5949">
        <v>1109</v>
      </c>
      <c r="O5949">
        <v>2.5000000000000001E-2</v>
      </c>
      <c r="P5949">
        <v>30</v>
      </c>
      <c r="Q5949">
        <v>6.8</v>
      </c>
    </row>
    <row r="5950" spans="1:17" hidden="1" x14ac:dyDescent="0.3">
      <c r="A5950" t="s">
        <v>23130</v>
      </c>
      <c r="B5950" t="s">
        <v>23131</v>
      </c>
      <c r="C5950" s="1" t="str">
        <f t="shared" si="705"/>
        <v>21:0648</v>
      </c>
      <c r="D5950" s="1" t="str">
        <f t="shared" si="706"/>
        <v>21:0198</v>
      </c>
      <c r="E5950" t="s">
        <v>23132</v>
      </c>
      <c r="F5950" t="s">
        <v>23133</v>
      </c>
      <c r="H5950">
        <v>45.661880199999999</v>
      </c>
      <c r="I5950">
        <v>-65.875899599999997</v>
      </c>
      <c r="J5950" s="1" t="str">
        <f t="shared" si="707"/>
        <v>Fluid (stream)</v>
      </c>
      <c r="K5950" s="1" t="str">
        <f t="shared" si="708"/>
        <v>Untreated Water</v>
      </c>
      <c r="L5950">
        <v>61</v>
      </c>
      <c r="M5950" t="s">
        <v>11445</v>
      </c>
      <c r="N5950">
        <v>1110</v>
      </c>
      <c r="O5950">
        <v>2.5000000000000001E-2</v>
      </c>
      <c r="P5950">
        <v>30</v>
      </c>
      <c r="Q5950">
        <v>6.9</v>
      </c>
    </row>
    <row r="5951" spans="1:17" hidden="1" x14ac:dyDescent="0.3">
      <c r="A5951" t="s">
        <v>23134</v>
      </c>
      <c r="B5951" t="s">
        <v>23135</v>
      </c>
      <c r="C5951" s="1" t="str">
        <f t="shared" si="705"/>
        <v>21:0648</v>
      </c>
      <c r="D5951" s="1" t="str">
        <f t="shared" si="706"/>
        <v>21:0198</v>
      </c>
      <c r="E5951" t="s">
        <v>23136</v>
      </c>
      <c r="F5951" t="s">
        <v>23137</v>
      </c>
      <c r="H5951">
        <v>45.641850499999997</v>
      </c>
      <c r="I5951">
        <v>-65.881699800000007</v>
      </c>
      <c r="J5951" s="1" t="str">
        <f t="shared" si="707"/>
        <v>Fluid (stream)</v>
      </c>
      <c r="K5951" s="1" t="str">
        <f t="shared" si="708"/>
        <v>Untreated Water</v>
      </c>
      <c r="L5951">
        <v>61</v>
      </c>
      <c r="M5951" t="s">
        <v>11450</v>
      </c>
      <c r="N5951">
        <v>1111</v>
      </c>
      <c r="O5951">
        <v>2.5000000000000001E-2</v>
      </c>
      <c r="P5951">
        <v>40</v>
      </c>
      <c r="Q5951">
        <v>6.8</v>
      </c>
    </row>
    <row r="5952" spans="1:17" hidden="1" x14ac:dyDescent="0.3">
      <c r="A5952" t="s">
        <v>23138</v>
      </c>
      <c r="B5952" t="s">
        <v>23139</v>
      </c>
      <c r="C5952" s="1" t="str">
        <f t="shared" si="705"/>
        <v>21:0648</v>
      </c>
      <c r="D5952" s="1" t="str">
        <f t="shared" si="706"/>
        <v>21:0198</v>
      </c>
      <c r="E5952" t="s">
        <v>23140</v>
      </c>
      <c r="F5952" t="s">
        <v>23141</v>
      </c>
      <c r="H5952">
        <v>45.626106700000001</v>
      </c>
      <c r="I5952">
        <v>-65.899146900000005</v>
      </c>
      <c r="J5952" s="1" t="str">
        <f t="shared" si="707"/>
        <v>Fluid (stream)</v>
      </c>
      <c r="K5952" s="1" t="str">
        <f t="shared" si="708"/>
        <v>Untreated Water</v>
      </c>
      <c r="L5952">
        <v>61</v>
      </c>
      <c r="M5952" t="s">
        <v>11460</v>
      </c>
      <c r="N5952">
        <v>1112</v>
      </c>
      <c r="O5952">
        <v>2.5000000000000001E-2</v>
      </c>
      <c r="P5952">
        <v>40</v>
      </c>
      <c r="Q5952">
        <v>7.4</v>
      </c>
    </row>
    <row r="5953" spans="1:17" hidden="1" x14ac:dyDescent="0.3">
      <c r="A5953" t="s">
        <v>23142</v>
      </c>
      <c r="B5953" t="s">
        <v>23143</v>
      </c>
      <c r="C5953" s="1" t="str">
        <f t="shared" si="705"/>
        <v>21:0648</v>
      </c>
      <c r="D5953" s="1" t="str">
        <f t="shared" si="706"/>
        <v>21:0198</v>
      </c>
      <c r="E5953" t="s">
        <v>23144</v>
      </c>
      <c r="F5953" t="s">
        <v>23145</v>
      </c>
      <c r="H5953">
        <v>45.618158600000001</v>
      </c>
      <c r="I5953">
        <v>-65.917861500000001</v>
      </c>
      <c r="J5953" s="1" t="str">
        <f t="shared" si="707"/>
        <v>Fluid (stream)</v>
      </c>
      <c r="K5953" s="1" t="str">
        <f t="shared" si="708"/>
        <v>Untreated Water</v>
      </c>
      <c r="L5953">
        <v>61</v>
      </c>
      <c r="M5953" t="s">
        <v>11465</v>
      </c>
      <c r="N5953">
        <v>1113</v>
      </c>
      <c r="O5953">
        <v>2.5000000000000001E-2</v>
      </c>
      <c r="P5953">
        <v>50</v>
      </c>
      <c r="Q5953">
        <v>6.9</v>
      </c>
    </row>
    <row r="5954" spans="1:17" hidden="1" x14ac:dyDescent="0.3">
      <c r="A5954" t="s">
        <v>23146</v>
      </c>
      <c r="B5954" t="s">
        <v>23147</v>
      </c>
      <c r="C5954" s="1" t="str">
        <f t="shared" si="705"/>
        <v>21:0648</v>
      </c>
      <c r="D5954" s="1" t="str">
        <f t="shared" si="706"/>
        <v>21:0198</v>
      </c>
      <c r="E5954" t="s">
        <v>23148</v>
      </c>
      <c r="F5954" t="s">
        <v>23149</v>
      </c>
      <c r="H5954">
        <v>45.648591099999997</v>
      </c>
      <c r="I5954">
        <v>-65.919276600000003</v>
      </c>
      <c r="J5954" s="1" t="str">
        <f t="shared" si="707"/>
        <v>Fluid (stream)</v>
      </c>
      <c r="K5954" s="1" t="str">
        <f t="shared" si="708"/>
        <v>Untreated Water</v>
      </c>
      <c r="L5954">
        <v>61</v>
      </c>
      <c r="M5954" t="s">
        <v>11470</v>
      </c>
      <c r="N5954">
        <v>1114</v>
      </c>
      <c r="O5954">
        <v>2.5000000000000001E-2</v>
      </c>
      <c r="P5954">
        <v>40</v>
      </c>
      <c r="Q5954">
        <v>7.2</v>
      </c>
    </row>
    <row r="5955" spans="1:17" hidden="1" x14ac:dyDescent="0.3">
      <c r="A5955" t="s">
        <v>23150</v>
      </c>
      <c r="B5955" t="s">
        <v>23151</v>
      </c>
      <c r="C5955" s="1" t="str">
        <f t="shared" si="705"/>
        <v>21:0648</v>
      </c>
      <c r="D5955" s="1" t="str">
        <f t="shared" si="706"/>
        <v>21:0198</v>
      </c>
      <c r="E5955" t="s">
        <v>23152</v>
      </c>
      <c r="F5955" t="s">
        <v>23153</v>
      </c>
      <c r="H5955">
        <v>45.647776299999997</v>
      </c>
      <c r="I5955">
        <v>-65.921570000000003</v>
      </c>
      <c r="J5955" s="1" t="str">
        <f t="shared" si="707"/>
        <v>Fluid (stream)</v>
      </c>
      <c r="K5955" s="1" t="str">
        <f t="shared" si="708"/>
        <v>Untreated Water</v>
      </c>
      <c r="L5955">
        <v>61</v>
      </c>
      <c r="M5955" t="s">
        <v>11475</v>
      </c>
      <c r="N5955">
        <v>1115</v>
      </c>
      <c r="O5955">
        <v>2.5000000000000001E-2</v>
      </c>
      <c r="P5955">
        <v>50</v>
      </c>
      <c r="Q5955">
        <v>7</v>
      </c>
    </row>
    <row r="5956" spans="1:17" hidden="1" x14ac:dyDescent="0.3">
      <c r="A5956" t="s">
        <v>23154</v>
      </c>
      <c r="B5956" t="s">
        <v>23155</v>
      </c>
      <c r="C5956" s="1" t="str">
        <f t="shared" si="705"/>
        <v>21:0648</v>
      </c>
      <c r="D5956" s="1" t="str">
        <f t="shared" si="706"/>
        <v>21:0198</v>
      </c>
      <c r="E5956" t="s">
        <v>23156</v>
      </c>
      <c r="F5956" t="s">
        <v>23157</v>
      </c>
      <c r="H5956">
        <v>45.6140452</v>
      </c>
      <c r="I5956">
        <v>-65.924535300000002</v>
      </c>
      <c r="J5956" s="1" t="str">
        <f t="shared" si="707"/>
        <v>Fluid (stream)</v>
      </c>
      <c r="K5956" s="1" t="str">
        <f t="shared" si="708"/>
        <v>Untreated Water</v>
      </c>
      <c r="L5956">
        <v>61</v>
      </c>
      <c r="M5956" t="s">
        <v>11480</v>
      </c>
      <c r="N5956">
        <v>1116</v>
      </c>
      <c r="O5956">
        <v>2.5000000000000001E-2</v>
      </c>
      <c r="P5956">
        <v>60</v>
      </c>
      <c r="Q5956">
        <v>6.7</v>
      </c>
    </row>
    <row r="5957" spans="1:17" hidden="1" x14ac:dyDescent="0.3">
      <c r="A5957" t="s">
        <v>23158</v>
      </c>
      <c r="B5957" t="s">
        <v>23159</v>
      </c>
      <c r="C5957" s="1" t="str">
        <f t="shared" si="705"/>
        <v>21:0648</v>
      </c>
      <c r="D5957" s="1" t="str">
        <f t="shared" si="706"/>
        <v>21:0198</v>
      </c>
      <c r="E5957" t="s">
        <v>23160</v>
      </c>
      <c r="F5957" t="s">
        <v>23161</v>
      </c>
      <c r="H5957">
        <v>45.616606300000001</v>
      </c>
      <c r="I5957">
        <v>-65.939406300000002</v>
      </c>
      <c r="J5957" s="1" t="str">
        <f t="shared" si="707"/>
        <v>Fluid (stream)</v>
      </c>
      <c r="K5957" s="1" t="str">
        <f t="shared" si="708"/>
        <v>Untreated Water</v>
      </c>
      <c r="L5957">
        <v>61</v>
      </c>
      <c r="M5957" t="s">
        <v>12548</v>
      </c>
      <c r="N5957">
        <v>1117</v>
      </c>
      <c r="O5957">
        <v>2.5000000000000001E-2</v>
      </c>
      <c r="P5957">
        <v>40</v>
      </c>
      <c r="Q5957">
        <v>6.9</v>
      </c>
    </row>
    <row r="5958" spans="1:17" hidden="1" x14ac:dyDescent="0.3">
      <c r="A5958" t="s">
        <v>23162</v>
      </c>
      <c r="B5958" t="s">
        <v>23163</v>
      </c>
      <c r="C5958" s="1" t="str">
        <f t="shared" si="705"/>
        <v>21:0648</v>
      </c>
      <c r="D5958" s="1" t="str">
        <f t="shared" si="706"/>
        <v>21:0198</v>
      </c>
      <c r="E5958" t="s">
        <v>23164</v>
      </c>
      <c r="F5958" t="s">
        <v>23165</v>
      </c>
      <c r="H5958">
        <v>45.6059293</v>
      </c>
      <c r="I5958">
        <v>-65.947144899999998</v>
      </c>
      <c r="J5958" s="1" t="str">
        <f t="shared" si="707"/>
        <v>Fluid (stream)</v>
      </c>
      <c r="K5958" s="1" t="str">
        <f t="shared" si="708"/>
        <v>Untreated Water</v>
      </c>
      <c r="L5958">
        <v>62</v>
      </c>
      <c r="M5958" t="s">
        <v>11431</v>
      </c>
      <c r="N5958">
        <v>1118</v>
      </c>
      <c r="O5958">
        <v>0.06</v>
      </c>
      <c r="P5958">
        <v>60</v>
      </c>
      <c r="Q5958">
        <v>7.6</v>
      </c>
    </row>
    <row r="5959" spans="1:17" hidden="1" x14ac:dyDescent="0.3">
      <c r="A5959" t="s">
        <v>23166</v>
      </c>
      <c r="B5959" t="s">
        <v>23167</v>
      </c>
      <c r="C5959" s="1" t="str">
        <f t="shared" si="705"/>
        <v>21:0648</v>
      </c>
      <c r="D5959" s="1" t="str">
        <f t="shared" si="706"/>
        <v>21:0198</v>
      </c>
      <c r="E5959" t="s">
        <v>23164</v>
      </c>
      <c r="F5959" t="s">
        <v>23168</v>
      </c>
      <c r="H5959">
        <v>45.6059293</v>
      </c>
      <c r="I5959">
        <v>-65.947144899999998</v>
      </c>
      <c r="J5959" s="1" t="str">
        <f t="shared" si="707"/>
        <v>Fluid (stream)</v>
      </c>
      <c r="K5959" s="1" t="str">
        <f t="shared" si="708"/>
        <v>Untreated Water</v>
      </c>
      <c r="L5959">
        <v>62</v>
      </c>
      <c r="M5959" t="s">
        <v>11435</v>
      </c>
      <c r="N5959">
        <v>1119</v>
      </c>
      <c r="O5959">
        <v>2.5000000000000001E-2</v>
      </c>
      <c r="P5959">
        <v>110</v>
      </c>
      <c r="Q5959">
        <v>6.9</v>
      </c>
    </row>
    <row r="5960" spans="1:17" hidden="1" x14ac:dyDescent="0.3">
      <c r="A5960" t="s">
        <v>23169</v>
      </c>
      <c r="B5960" t="s">
        <v>23170</v>
      </c>
      <c r="C5960" s="1" t="str">
        <f t="shared" si="705"/>
        <v>21:0648</v>
      </c>
      <c r="D5960" s="1" t="str">
        <f t="shared" si="706"/>
        <v>21:0198</v>
      </c>
      <c r="E5960" t="s">
        <v>23171</v>
      </c>
      <c r="F5960" t="s">
        <v>23172</v>
      </c>
      <c r="H5960">
        <v>45.614199399999997</v>
      </c>
      <c r="I5960">
        <v>-65.955915599999997</v>
      </c>
      <c r="J5960" s="1" t="str">
        <f t="shared" si="707"/>
        <v>Fluid (stream)</v>
      </c>
      <c r="K5960" s="1" t="str">
        <f t="shared" si="708"/>
        <v>Untreated Water</v>
      </c>
      <c r="L5960">
        <v>62</v>
      </c>
      <c r="M5960" t="s">
        <v>11392</v>
      </c>
      <c r="N5960">
        <v>1120</v>
      </c>
      <c r="O5960">
        <v>2.5000000000000001E-2</v>
      </c>
      <c r="P5960">
        <v>40</v>
      </c>
      <c r="Q5960">
        <v>6.7</v>
      </c>
    </row>
    <row r="5961" spans="1:17" hidden="1" x14ac:dyDescent="0.3">
      <c r="A5961" t="s">
        <v>23173</v>
      </c>
      <c r="B5961" t="s">
        <v>23174</v>
      </c>
      <c r="C5961" s="1" t="str">
        <f t="shared" si="705"/>
        <v>21:0648</v>
      </c>
      <c r="D5961" s="1" t="str">
        <f t="shared" si="706"/>
        <v>21:0198</v>
      </c>
      <c r="E5961" t="s">
        <v>23175</v>
      </c>
      <c r="F5961" t="s">
        <v>23176</v>
      </c>
      <c r="H5961">
        <v>45.641894000000001</v>
      </c>
      <c r="I5961">
        <v>-65.949032700000004</v>
      </c>
      <c r="J5961" s="1" t="str">
        <f t="shared" si="707"/>
        <v>Fluid (stream)</v>
      </c>
      <c r="K5961" s="1" t="str">
        <f t="shared" si="708"/>
        <v>Untreated Water</v>
      </c>
      <c r="L5961">
        <v>62</v>
      </c>
      <c r="M5961" t="s">
        <v>11397</v>
      </c>
      <c r="N5961">
        <v>1121</v>
      </c>
      <c r="O5961">
        <v>2.5000000000000001E-2</v>
      </c>
      <c r="P5961">
        <v>40</v>
      </c>
      <c r="Q5961">
        <v>6.7</v>
      </c>
    </row>
    <row r="5962" spans="1:17" hidden="1" x14ac:dyDescent="0.3">
      <c r="A5962" t="s">
        <v>23177</v>
      </c>
      <c r="B5962" t="s">
        <v>23178</v>
      </c>
      <c r="C5962" s="1" t="str">
        <f t="shared" si="705"/>
        <v>21:0648</v>
      </c>
      <c r="D5962" s="1" t="str">
        <f t="shared" si="706"/>
        <v>21:0198</v>
      </c>
      <c r="E5962" t="s">
        <v>23179</v>
      </c>
      <c r="F5962" t="s">
        <v>23180</v>
      </c>
      <c r="H5962">
        <v>45.612458400000001</v>
      </c>
      <c r="I5962">
        <v>-65.958838</v>
      </c>
      <c r="J5962" s="1" t="str">
        <f t="shared" si="707"/>
        <v>Fluid (stream)</v>
      </c>
      <c r="K5962" s="1" t="str">
        <f t="shared" si="708"/>
        <v>Untreated Water</v>
      </c>
      <c r="L5962">
        <v>62</v>
      </c>
      <c r="M5962" t="s">
        <v>11402</v>
      </c>
      <c r="N5962">
        <v>1122</v>
      </c>
      <c r="O5962">
        <v>2.5000000000000001E-2</v>
      </c>
      <c r="P5962">
        <v>50</v>
      </c>
      <c r="Q5962">
        <v>7.2</v>
      </c>
    </row>
    <row r="5963" spans="1:17" hidden="1" x14ac:dyDescent="0.3">
      <c r="A5963" t="s">
        <v>23181</v>
      </c>
      <c r="B5963" t="s">
        <v>23182</v>
      </c>
      <c r="C5963" s="1" t="str">
        <f t="shared" si="705"/>
        <v>21:0648</v>
      </c>
      <c r="D5963" s="1" t="str">
        <f t="shared" si="706"/>
        <v>21:0198</v>
      </c>
      <c r="E5963" t="s">
        <v>23183</v>
      </c>
      <c r="F5963" t="s">
        <v>23184</v>
      </c>
      <c r="H5963">
        <v>45.651673199999998</v>
      </c>
      <c r="I5963">
        <v>-65.988306800000004</v>
      </c>
      <c r="J5963" s="1" t="str">
        <f t="shared" si="707"/>
        <v>Fluid (stream)</v>
      </c>
      <c r="K5963" s="1" t="str">
        <f t="shared" si="708"/>
        <v>Untreated Water</v>
      </c>
      <c r="L5963">
        <v>62</v>
      </c>
      <c r="M5963" t="s">
        <v>11411</v>
      </c>
      <c r="N5963">
        <v>1123</v>
      </c>
      <c r="O5963">
        <v>2.5000000000000001E-2</v>
      </c>
      <c r="P5963">
        <v>50</v>
      </c>
      <c r="Q5963">
        <v>6.6</v>
      </c>
    </row>
    <row r="5964" spans="1:17" hidden="1" x14ac:dyDescent="0.3">
      <c r="A5964" t="s">
        <v>23185</v>
      </c>
      <c r="B5964" t="s">
        <v>23186</v>
      </c>
      <c r="C5964" s="1" t="str">
        <f t="shared" si="705"/>
        <v>21:0648</v>
      </c>
      <c r="D5964" s="1" t="str">
        <f t="shared" si="706"/>
        <v>21:0198</v>
      </c>
      <c r="E5964" t="s">
        <v>23187</v>
      </c>
      <c r="F5964" t="s">
        <v>23188</v>
      </c>
      <c r="H5964">
        <v>45.629913199999997</v>
      </c>
      <c r="I5964">
        <v>-65.987097300000002</v>
      </c>
      <c r="J5964" s="1" t="str">
        <f t="shared" si="707"/>
        <v>Fluid (stream)</v>
      </c>
      <c r="K5964" s="1" t="str">
        <f t="shared" si="708"/>
        <v>Untreated Water</v>
      </c>
      <c r="L5964">
        <v>62</v>
      </c>
      <c r="M5964" t="s">
        <v>11416</v>
      </c>
      <c r="N5964">
        <v>1124</v>
      </c>
      <c r="O5964">
        <v>2.5000000000000001E-2</v>
      </c>
      <c r="P5964">
        <v>40</v>
      </c>
      <c r="Q5964">
        <v>7</v>
      </c>
    </row>
    <row r="5965" spans="1:17" hidden="1" x14ac:dyDescent="0.3">
      <c r="A5965" t="s">
        <v>23189</v>
      </c>
      <c r="B5965" t="s">
        <v>23190</v>
      </c>
      <c r="C5965" s="1" t="str">
        <f t="shared" si="705"/>
        <v>21:0648</v>
      </c>
      <c r="D5965" s="1" t="str">
        <f t="shared" si="706"/>
        <v>21:0198</v>
      </c>
      <c r="E5965" t="s">
        <v>23191</v>
      </c>
      <c r="F5965" t="s">
        <v>23192</v>
      </c>
      <c r="H5965">
        <v>45.629759399999998</v>
      </c>
      <c r="I5965">
        <v>-65.985061999999999</v>
      </c>
      <c r="J5965" s="1" t="str">
        <f t="shared" si="707"/>
        <v>Fluid (stream)</v>
      </c>
      <c r="K5965" s="1" t="str">
        <f t="shared" si="708"/>
        <v>Untreated Water</v>
      </c>
      <c r="L5965">
        <v>62</v>
      </c>
      <c r="M5965" t="s">
        <v>11421</v>
      </c>
      <c r="N5965">
        <v>1125</v>
      </c>
      <c r="O5965">
        <v>2.5000000000000001E-2</v>
      </c>
      <c r="P5965">
        <v>40</v>
      </c>
      <c r="Q5965">
        <v>6.6</v>
      </c>
    </row>
    <row r="5966" spans="1:17" hidden="1" x14ac:dyDescent="0.3">
      <c r="A5966" t="s">
        <v>23193</v>
      </c>
      <c r="B5966" t="s">
        <v>23194</v>
      </c>
      <c r="C5966" s="1" t="str">
        <f t="shared" si="705"/>
        <v>21:0648</v>
      </c>
      <c r="D5966" s="1" t="str">
        <f t="shared" si="706"/>
        <v>21:0198</v>
      </c>
      <c r="E5966" t="s">
        <v>23195</v>
      </c>
      <c r="F5966" t="s">
        <v>23196</v>
      </c>
      <c r="H5966">
        <v>45.617998200000002</v>
      </c>
      <c r="I5966">
        <v>-65.992838599999999</v>
      </c>
      <c r="J5966" s="1" t="str">
        <f t="shared" si="707"/>
        <v>Fluid (stream)</v>
      </c>
      <c r="K5966" s="1" t="str">
        <f t="shared" si="708"/>
        <v>Untreated Water</v>
      </c>
      <c r="L5966">
        <v>62</v>
      </c>
      <c r="M5966" t="s">
        <v>11426</v>
      </c>
      <c r="N5966">
        <v>1126</v>
      </c>
      <c r="O5966">
        <v>2.5000000000000001E-2</v>
      </c>
      <c r="P5966">
        <v>40</v>
      </c>
      <c r="Q5966">
        <v>6.5</v>
      </c>
    </row>
    <row r="5967" spans="1:17" hidden="1" x14ac:dyDescent="0.3">
      <c r="A5967" t="s">
        <v>23197</v>
      </c>
      <c r="B5967" t="s">
        <v>23198</v>
      </c>
      <c r="C5967" s="1" t="str">
        <f t="shared" si="705"/>
        <v>21:0648</v>
      </c>
      <c r="D5967" s="1" t="str">
        <f t="shared" si="706"/>
        <v>21:0198</v>
      </c>
      <c r="E5967" t="s">
        <v>23199</v>
      </c>
      <c r="F5967" t="s">
        <v>23200</v>
      </c>
      <c r="H5967">
        <v>45.619648900000001</v>
      </c>
      <c r="I5967">
        <v>-65.973775500000002</v>
      </c>
      <c r="J5967" s="1" t="str">
        <f t="shared" si="707"/>
        <v>Fluid (stream)</v>
      </c>
      <c r="K5967" s="1" t="str">
        <f t="shared" si="708"/>
        <v>Untreated Water</v>
      </c>
      <c r="L5967">
        <v>62</v>
      </c>
      <c r="M5967" t="s">
        <v>11440</v>
      </c>
      <c r="N5967">
        <v>1127</v>
      </c>
      <c r="O5967">
        <v>2.5000000000000001E-2</v>
      </c>
      <c r="P5967">
        <v>40</v>
      </c>
      <c r="Q5967">
        <v>6.6</v>
      </c>
    </row>
    <row r="5968" spans="1:17" hidden="1" x14ac:dyDescent="0.3">
      <c r="A5968" t="s">
        <v>23201</v>
      </c>
      <c r="B5968" t="s">
        <v>23202</v>
      </c>
      <c r="C5968" s="1" t="str">
        <f t="shared" si="705"/>
        <v>21:0648</v>
      </c>
      <c r="D5968" s="1" t="str">
        <f t="shared" si="706"/>
        <v>21:0198</v>
      </c>
      <c r="E5968" t="s">
        <v>23203</v>
      </c>
      <c r="F5968" t="s">
        <v>23204</v>
      </c>
      <c r="H5968">
        <v>45.603532399999999</v>
      </c>
      <c r="I5968">
        <v>-65.956290600000003</v>
      </c>
      <c r="J5968" s="1" t="str">
        <f t="shared" si="707"/>
        <v>Fluid (stream)</v>
      </c>
      <c r="K5968" s="1" t="str">
        <f t="shared" si="708"/>
        <v>Untreated Water</v>
      </c>
      <c r="L5968">
        <v>62</v>
      </c>
      <c r="M5968" t="s">
        <v>11445</v>
      </c>
      <c r="N5968">
        <v>1128</v>
      </c>
      <c r="O5968">
        <v>2.5000000000000001E-2</v>
      </c>
      <c r="P5968">
        <v>30</v>
      </c>
      <c r="Q5968">
        <v>6.6</v>
      </c>
    </row>
    <row r="5969" spans="1:17" hidden="1" x14ac:dyDescent="0.3">
      <c r="A5969" t="s">
        <v>23205</v>
      </c>
      <c r="B5969" t="s">
        <v>23206</v>
      </c>
      <c r="C5969" s="1" t="str">
        <f t="shared" si="705"/>
        <v>21:0648</v>
      </c>
      <c r="D5969" s="1" t="str">
        <f>HYPERLINK("http://geochem.nrcan.gc.ca/cdogs/content/svy/svy_e.htm", "")</f>
        <v/>
      </c>
      <c r="G5969" s="1" t="str">
        <f>HYPERLINK("http://geochem.nrcan.gc.ca/cdogs/content/cr_/cr_00081_e.htm", "81")</f>
        <v>81</v>
      </c>
      <c r="J5969" t="s">
        <v>11453</v>
      </c>
      <c r="K5969" t="s">
        <v>11454</v>
      </c>
      <c r="L5969">
        <v>62</v>
      </c>
      <c r="M5969" t="s">
        <v>11455</v>
      </c>
      <c r="N5969">
        <v>1129</v>
      </c>
      <c r="O5969">
        <v>0.38</v>
      </c>
      <c r="P5969">
        <v>180</v>
      </c>
      <c r="Q5969">
        <v>8.1</v>
      </c>
    </row>
    <row r="5970" spans="1:17" hidden="1" x14ac:dyDescent="0.3">
      <c r="A5970" t="s">
        <v>23207</v>
      </c>
      <c r="B5970" t="s">
        <v>23208</v>
      </c>
      <c r="C5970" s="1" t="str">
        <f t="shared" si="705"/>
        <v>21:0648</v>
      </c>
      <c r="D5970" s="1" t="str">
        <f t="shared" ref="D5970:D5976" si="709">HYPERLINK("http://geochem.nrcan.gc.ca/cdogs/content/svy/svy210198_e.htm", "21:0198")</f>
        <v>21:0198</v>
      </c>
      <c r="E5970" t="s">
        <v>23209</v>
      </c>
      <c r="F5970" t="s">
        <v>23210</v>
      </c>
      <c r="H5970">
        <v>45.602418399999998</v>
      </c>
      <c r="I5970">
        <v>-65.963836200000003</v>
      </c>
      <c r="J5970" s="1" t="str">
        <f t="shared" ref="J5970:J5992" si="710">HYPERLINK("http://geochem.nrcan.gc.ca/cdogs/content/kwd/kwd020018_e.htm", "Fluid (stream)")</f>
        <v>Fluid (stream)</v>
      </c>
      <c r="K5970" s="1" t="str">
        <f t="shared" ref="K5970:K5992" si="711">HYPERLINK("http://geochem.nrcan.gc.ca/cdogs/content/kwd/kwd080007_e.htm", "Untreated Water")</f>
        <v>Untreated Water</v>
      </c>
      <c r="L5970">
        <v>62</v>
      </c>
      <c r="M5970" t="s">
        <v>11450</v>
      </c>
      <c r="N5970">
        <v>1130</v>
      </c>
      <c r="O5970">
        <v>2.5000000000000001E-2</v>
      </c>
      <c r="P5970">
        <v>70</v>
      </c>
      <c r="Q5970">
        <v>7</v>
      </c>
    </row>
    <row r="5971" spans="1:17" hidden="1" x14ac:dyDescent="0.3">
      <c r="A5971" t="s">
        <v>23211</v>
      </c>
      <c r="B5971" t="s">
        <v>23212</v>
      </c>
      <c r="C5971" s="1" t="str">
        <f t="shared" si="705"/>
        <v>21:0648</v>
      </c>
      <c r="D5971" s="1" t="str">
        <f t="shared" si="709"/>
        <v>21:0198</v>
      </c>
      <c r="E5971" t="s">
        <v>23213</v>
      </c>
      <c r="F5971" t="s">
        <v>23214</v>
      </c>
      <c r="H5971">
        <v>45.6033039</v>
      </c>
      <c r="I5971">
        <v>-65.970628000000005</v>
      </c>
      <c r="J5971" s="1" t="str">
        <f t="shared" si="710"/>
        <v>Fluid (stream)</v>
      </c>
      <c r="K5971" s="1" t="str">
        <f t="shared" si="711"/>
        <v>Untreated Water</v>
      </c>
      <c r="L5971">
        <v>62</v>
      </c>
      <c r="M5971" t="s">
        <v>11460</v>
      </c>
      <c r="N5971">
        <v>1131</v>
      </c>
      <c r="O5971">
        <v>2.5000000000000001E-2</v>
      </c>
      <c r="P5971">
        <v>50</v>
      </c>
      <c r="Q5971">
        <v>6.7</v>
      </c>
    </row>
    <row r="5972" spans="1:17" hidden="1" x14ac:dyDescent="0.3">
      <c r="A5972" t="s">
        <v>23215</v>
      </c>
      <c r="B5972" t="s">
        <v>23216</v>
      </c>
      <c r="C5972" s="1" t="str">
        <f t="shared" si="705"/>
        <v>21:0648</v>
      </c>
      <c r="D5972" s="1" t="str">
        <f t="shared" si="709"/>
        <v>21:0198</v>
      </c>
      <c r="E5972" t="s">
        <v>23217</v>
      </c>
      <c r="F5972" t="s">
        <v>23218</v>
      </c>
      <c r="H5972">
        <v>45.5937062</v>
      </c>
      <c r="I5972">
        <v>-65.969338800000003</v>
      </c>
      <c r="J5972" s="1" t="str">
        <f t="shared" si="710"/>
        <v>Fluid (stream)</v>
      </c>
      <c r="K5972" s="1" t="str">
        <f t="shared" si="711"/>
        <v>Untreated Water</v>
      </c>
      <c r="L5972">
        <v>62</v>
      </c>
      <c r="M5972" t="s">
        <v>11465</v>
      </c>
      <c r="N5972">
        <v>1132</v>
      </c>
      <c r="O5972">
        <v>2.5000000000000001E-2</v>
      </c>
      <c r="P5972">
        <v>40</v>
      </c>
      <c r="Q5972">
        <v>6.8</v>
      </c>
    </row>
    <row r="5973" spans="1:17" hidden="1" x14ac:dyDescent="0.3">
      <c r="A5973" t="s">
        <v>23219</v>
      </c>
      <c r="B5973" t="s">
        <v>23220</v>
      </c>
      <c r="C5973" s="1" t="str">
        <f t="shared" si="705"/>
        <v>21:0648</v>
      </c>
      <c r="D5973" s="1" t="str">
        <f t="shared" si="709"/>
        <v>21:0198</v>
      </c>
      <c r="E5973" t="s">
        <v>23221</v>
      </c>
      <c r="F5973" t="s">
        <v>23222</v>
      </c>
      <c r="H5973">
        <v>45.567197700000001</v>
      </c>
      <c r="I5973">
        <v>-65.9903537</v>
      </c>
      <c r="J5973" s="1" t="str">
        <f t="shared" si="710"/>
        <v>Fluid (stream)</v>
      </c>
      <c r="K5973" s="1" t="str">
        <f t="shared" si="711"/>
        <v>Untreated Water</v>
      </c>
      <c r="L5973">
        <v>62</v>
      </c>
      <c r="M5973" t="s">
        <v>11470</v>
      </c>
      <c r="N5973">
        <v>1133</v>
      </c>
      <c r="O5973">
        <v>2.5000000000000001E-2</v>
      </c>
      <c r="P5973">
        <v>30</v>
      </c>
      <c r="Q5973">
        <v>6.7</v>
      </c>
    </row>
    <row r="5974" spans="1:17" hidden="1" x14ac:dyDescent="0.3">
      <c r="A5974" t="s">
        <v>23223</v>
      </c>
      <c r="B5974" t="s">
        <v>23224</v>
      </c>
      <c r="C5974" s="1" t="str">
        <f t="shared" si="705"/>
        <v>21:0648</v>
      </c>
      <c r="D5974" s="1" t="str">
        <f t="shared" si="709"/>
        <v>21:0198</v>
      </c>
      <c r="E5974" t="s">
        <v>23225</v>
      </c>
      <c r="F5974" t="s">
        <v>23226</v>
      </c>
      <c r="H5974">
        <v>45.587341600000002</v>
      </c>
      <c r="I5974">
        <v>-65.986950500000006</v>
      </c>
      <c r="J5974" s="1" t="str">
        <f t="shared" si="710"/>
        <v>Fluid (stream)</v>
      </c>
      <c r="K5974" s="1" t="str">
        <f t="shared" si="711"/>
        <v>Untreated Water</v>
      </c>
      <c r="L5974">
        <v>62</v>
      </c>
      <c r="M5974" t="s">
        <v>11475</v>
      </c>
      <c r="N5974">
        <v>1134</v>
      </c>
      <c r="O5974">
        <v>2.5000000000000001E-2</v>
      </c>
      <c r="P5974">
        <v>30</v>
      </c>
      <c r="Q5974">
        <v>6.7</v>
      </c>
    </row>
    <row r="5975" spans="1:17" hidden="1" x14ac:dyDescent="0.3">
      <c r="A5975" t="s">
        <v>23227</v>
      </c>
      <c r="B5975" t="s">
        <v>23228</v>
      </c>
      <c r="C5975" s="1" t="str">
        <f t="shared" si="705"/>
        <v>21:0648</v>
      </c>
      <c r="D5975" s="1" t="str">
        <f t="shared" si="709"/>
        <v>21:0198</v>
      </c>
      <c r="E5975" t="s">
        <v>23229</v>
      </c>
      <c r="F5975" t="s">
        <v>23230</v>
      </c>
      <c r="H5975">
        <v>45.590446499999999</v>
      </c>
      <c r="I5975">
        <v>-65.9938334</v>
      </c>
      <c r="J5975" s="1" t="str">
        <f t="shared" si="710"/>
        <v>Fluid (stream)</v>
      </c>
      <c r="K5975" s="1" t="str">
        <f t="shared" si="711"/>
        <v>Untreated Water</v>
      </c>
      <c r="L5975">
        <v>62</v>
      </c>
      <c r="M5975" t="s">
        <v>11480</v>
      </c>
      <c r="N5975">
        <v>1135</v>
      </c>
      <c r="O5975">
        <v>2.5000000000000001E-2</v>
      </c>
      <c r="P5975">
        <v>30</v>
      </c>
      <c r="Q5975">
        <v>6.7</v>
      </c>
    </row>
    <row r="5976" spans="1:17" hidden="1" x14ac:dyDescent="0.3">
      <c r="A5976" t="s">
        <v>23231</v>
      </c>
      <c r="B5976" t="s">
        <v>23232</v>
      </c>
      <c r="C5976" s="1" t="str">
        <f t="shared" si="705"/>
        <v>21:0648</v>
      </c>
      <c r="D5976" s="1" t="str">
        <f t="shared" si="709"/>
        <v>21:0198</v>
      </c>
      <c r="E5976" t="s">
        <v>23233</v>
      </c>
      <c r="F5976" t="s">
        <v>23234</v>
      </c>
      <c r="H5976">
        <v>45.6824765</v>
      </c>
      <c r="I5976">
        <v>-65.797261700000007</v>
      </c>
      <c r="J5976" s="1" t="str">
        <f t="shared" si="710"/>
        <v>Fluid (stream)</v>
      </c>
      <c r="K5976" s="1" t="str">
        <f t="shared" si="711"/>
        <v>Untreated Water</v>
      </c>
      <c r="L5976">
        <v>62</v>
      </c>
      <c r="M5976" t="s">
        <v>12548</v>
      </c>
      <c r="N5976">
        <v>1136</v>
      </c>
      <c r="O5976">
        <v>0.06</v>
      </c>
      <c r="P5976">
        <v>60</v>
      </c>
      <c r="Q5976">
        <v>6.6</v>
      </c>
    </row>
    <row r="5977" spans="1:17" hidden="1" x14ac:dyDescent="0.3">
      <c r="A5977" t="s">
        <v>23235</v>
      </c>
      <c r="B5977" t="s">
        <v>23236</v>
      </c>
      <c r="C5977" s="1" t="str">
        <f t="shared" ref="C5977:C6040" si="712">HYPERLINK("http://geochem.nrcan.gc.ca/cdogs/content/bdl/bdl210667_e.htm", "21:0667")</f>
        <v>21:0667</v>
      </c>
      <c r="D5977" s="1" t="str">
        <f t="shared" ref="D5977:D5992" si="713">HYPERLINK("http://geochem.nrcan.gc.ca/cdogs/content/svy/svy210203_e.htm", "21:0203")</f>
        <v>21:0203</v>
      </c>
      <c r="E5977" t="s">
        <v>23237</v>
      </c>
      <c r="F5977" t="s">
        <v>23238</v>
      </c>
      <c r="H5977">
        <v>61.775497700000003</v>
      </c>
      <c r="I5977">
        <v>-130.8134293</v>
      </c>
      <c r="J5977" s="1" t="str">
        <f t="shared" si="710"/>
        <v>Fluid (stream)</v>
      </c>
      <c r="K5977" s="1" t="str">
        <f t="shared" si="711"/>
        <v>Untreated Water</v>
      </c>
      <c r="O5977">
        <v>1.2</v>
      </c>
      <c r="P5977">
        <v>80</v>
      </c>
      <c r="Q5977">
        <v>7.4</v>
      </c>
    </row>
    <row r="5978" spans="1:17" hidden="1" x14ac:dyDescent="0.3">
      <c r="A5978" t="s">
        <v>23239</v>
      </c>
      <c r="B5978" t="s">
        <v>23240</v>
      </c>
      <c r="C5978" s="1" t="str">
        <f t="shared" si="712"/>
        <v>21:0667</v>
      </c>
      <c r="D5978" s="1" t="str">
        <f t="shared" si="713"/>
        <v>21:0203</v>
      </c>
      <c r="E5978" t="s">
        <v>23241</v>
      </c>
      <c r="F5978" t="s">
        <v>23242</v>
      </c>
      <c r="H5978">
        <v>61.890807799999997</v>
      </c>
      <c r="I5978">
        <v>-130.93319360000001</v>
      </c>
      <c r="J5978" s="1" t="str">
        <f t="shared" si="710"/>
        <v>Fluid (stream)</v>
      </c>
      <c r="K5978" s="1" t="str">
        <f t="shared" si="711"/>
        <v>Untreated Water</v>
      </c>
      <c r="O5978">
        <v>3.6</v>
      </c>
      <c r="P5978">
        <v>120</v>
      </c>
      <c r="Q5978">
        <v>7.9</v>
      </c>
    </row>
    <row r="5979" spans="1:17" hidden="1" x14ac:dyDescent="0.3">
      <c r="A5979" t="s">
        <v>23243</v>
      </c>
      <c r="B5979" t="s">
        <v>23244</v>
      </c>
      <c r="C5979" s="1" t="str">
        <f t="shared" si="712"/>
        <v>21:0667</v>
      </c>
      <c r="D5979" s="1" t="str">
        <f t="shared" si="713"/>
        <v>21:0203</v>
      </c>
      <c r="E5979" t="s">
        <v>23245</v>
      </c>
      <c r="F5979" t="s">
        <v>23246</v>
      </c>
      <c r="H5979">
        <v>61.9356644</v>
      </c>
      <c r="I5979">
        <v>-130.96789459999999</v>
      </c>
      <c r="J5979" s="1" t="str">
        <f t="shared" si="710"/>
        <v>Fluid (stream)</v>
      </c>
      <c r="K5979" s="1" t="str">
        <f t="shared" si="711"/>
        <v>Untreated Water</v>
      </c>
      <c r="O5979">
        <v>2.5000000000000001E-2</v>
      </c>
      <c r="P5979">
        <v>40</v>
      </c>
      <c r="Q5979">
        <v>6.4</v>
      </c>
    </row>
    <row r="5980" spans="1:17" hidden="1" x14ac:dyDescent="0.3">
      <c r="A5980" t="s">
        <v>23247</v>
      </c>
      <c r="B5980" t="s">
        <v>23248</v>
      </c>
      <c r="C5980" s="1" t="str">
        <f t="shared" si="712"/>
        <v>21:0667</v>
      </c>
      <c r="D5980" s="1" t="str">
        <f t="shared" si="713"/>
        <v>21:0203</v>
      </c>
      <c r="E5980" t="s">
        <v>23249</v>
      </c>
      <c r="F5980" t="s">
        <v>23250</v>
      </c>
      <c r="H5980">
        <v>61.974323400000003</v>
      </c>
      <c r="I5980">
        <v>-130.96975639999999</v>
      </c>
      <c r="J5980" s="1" t="str">
        <f t="shared" si="710"/>
        <v>Fluid (stream)</v>
      </c>
      <c r="K5980" s="1" t="str">
        <f t="shared" si="711"/>
        <v>Untreated Water</v>
      </c>
      <c r="O5980">
        <v>2.5000000000000001E-2</v>
      </c>
      <c r="P5980">
        <v>30</v>
      </c>
      <c r="Q5980">
        <v>6.4</v>
      </c>
    </row>
    <row r="5981" spans="1:17" hidden="1" x14ac:dyDescent="0.3">
      <c r="A5981" t="s">
        <v>23251</v>
      </c>
      <c r="B5981" t="s">
        <v>23252</v>
      </c>
      <c r="C5981" s="1" t="str">
        <f t="shared" si="712"/>
        <v>21:0667</v>
      </c>
      <c r="D5981" s="1" t="str">
        <f t="shared" si="713"/>
        <v>21:0203</v>
      </c>
      <c r="E5981" t="s">
        <v>23253</v>
      </c>
      <c r="F5981" t="s">
        <v>23254</v>
      </c>
      <c r="H5981">
        <v>61.981977999999998</v>
      </c>
      <c r="I5981">
        <v>-131.07597759999999</v>
      </c>
      <c r="J5981" s="1" t="str">
        <f t="shared" si="710"/>
        <v>Fluid (stream)</v>
      </c>
      <c r="K5981" s="1" t="str">
        <f t="shared" si="711"/>
        <v>Untreated Water</v>
      </c>
      <c r="O5981">
        <v>0.18</v>
      </c>
      <c r="P5981">
        <v>40</v>
      </c>
      <c r="Q5981">
        <v>7.4</v>
      </c>
    </row>
    <row r="5982" spans="1:17" hidden="1" x14ac:dyDescent="0.3">
      <c r="A5982" t="s">
        <v>23255</v>
      </c>
      <c r="B5982" t="s">
        <v>23256</v>
      </c>
      <c r="C5982" s="1" t="str">
        <f t="shared" si="712"/>
        <v>21:0667</v>
      </c>
      <c r="D5982" s="1" t="str">
        <f t="shared" si="713"/>
        <v>21:0203</v>
      </c>
      <c r="E5982" t="s">
        <v>23253</v>
      </c>
      <c r="F5982" t="s">
        <v>23257</v>
      </c>
      <c r="H5982">
        <v>61.981977999999998</v>
      </c>
      <c r="I5982">
        <v>-131.07597759999999</v>
      </c>
      <c r="J5982" s="1" t="str">
        <f t="shared" si="710"/>
        <v>Fluid (stream)</v>
      </c>
      <c r="K5982" s="1" t="str">
        <f t="shared" si="711"/>
        <v>Untreated Water</v>
      </c>
      <c r="O5982">
        <v>0.13</v>
      </c>
      <c r="P5982">
        <v>60</v>
      </c>
      <c r="Q5982">
        <v>7.5</v>
      </c>
    </row>
    <row r="5983" spans="1:17" hidden="1" x14ac:dyDescent="0.3">
      <c r="A5983" t="s">
        <v>23258</v>
      </c>
      <c r="B5983" t="s">
        <v>23259</v>
      </c>
      <c r="C5983" s="1" t="str">
        <f t="shared" si="712"/>
        <v>21:0667</v>
      </c>
      <c r="D5983" s="1" t="str">
        <f t="shared" si="713"/>
        <v>21:0203</v>
      </c>
      <c r="E5983" t="s">
        <v>23260</v>
      </c>
      <c r="F5983" t="s">
        <v>23261</v>
      </c>
      <c r="H5983">
        <v>61.977459600000003</v>
      </c>
      <c r="I5983">
        <v>-131.1475653</v>
      </c>
      <c r="J5983" s="1" t="str">
        <f t="shared" si="710"/>
        <v>Fluid (stream)</v>
      </c>
      <c r="K5983" s="1" t="str">
        <f t="shared" si="711"/>
        <v>Untreated Water</v>
      </c>
      <c r="O5983">
        <v>2.5000000000000001E-2</v>
      </c>
      <c r="P5983">
        <v>60</v>
      </c>
      <c r="Q5983">
        <v>7.5</v>
      </c>
    </row>
    <row r="5984" spans="1:17" hidden="1" x14ac:dyDescent="0.3">
      <c r="A5984" t="s">
        <v>23262</v>
      </c>
      <c r="B5984" t="s">
        <v>23263</v>
      </c>
      <c r="C5984" s="1" t="str">
        <f t="shared" si="712"/>
        <v>21:0667</v>
      </c>
      <c r="D5984" s="1" t="str">
        <f t="shared" si="713"/>
        <v>21:0203</v>
      </c>
      <c r="E5984" t="s">
        <v>23264</v>
      </c>
      <c r="F5984" t="s">
        <v>23265</v>
      </c>
      <c r="H5984">
        <v>61.991402200000003</v>
      </c>
      <c r="I5984">
        <v>-131.2047231</v>
      </c>
      <c r="J5984" s="1" t="str">
        <f t="shared" si="710"/>
        <v>Fluid (stream)</v>
      </c>
      <c r="K5984" s="1" t="str">
        <f t="shared" si="711"/>
        <v>Untreated Water</v>
      </c>
      <c r="O5984">
        <v>1.2</v>
      </c>
      <c r="P5984">
        <v>80</v>
      </c>
      <c r="Q5984">
        <v>7.7</v>
      </c>
    </row>
    <row r="5985" spans="1:17" hidden="1" x14ac:dyDescent="0.3">
      <c r="A5985" t="s">
        <v>23266</v>
      </c>
      <c r="B5985" t="s">
        <v>23267</v>
      </c>
      <c r="C5985" s="1" t="str">
        <f t="shared" si="712"/>
        <v>21:0667</v>
      </c>
      <c r="D5985" s="1" t="str">
        <f t="shared" si="713"/>
        <v>21:0203</v>
      </c>
      <c r="E5985" t="s">
        <v>23268</v>
      </c>
      <c r="F5985" t="s">
        <v>23269</v>
      </c>
      <c r="H5985">
        <v>61.965859999999999</v>
      </c>
      <c r="I5985">
        <v>-131.2277191</v>
      </c>
      <c r="J5985" s="1" t="str">
        <f t="shared" si="710"/>
        <v>Fluid (stream)</v>
      </c>
      <c r="K5985" s="1" t="str">
        <f t="shared" si="711"/>
        <v>Untreated Water</v>
      </c>
      <c r="O5985">
        <v>2.5000000000000001E-2</v>
      </c>
      <c r="P5985">
        <v>230</v>
      </c>
      <c r="Q5985">
        <v>6.9</v>
      </c>
    </row>
    <row r="5986" spans="1:17" hidden="1" x14ac:dyDescent="0.3">
      <c r="A5986" t="s">
        <v>23270</v>
      </c>
      <c r="B5986" t="s">
        <v>23271</v>
      </c>
      <c r="C5986" s="1" t="str">
        <f t="shared" si="712"/>
        <v>21:0667</v>
      </c>
      <c r="D5986" s="1" t="str">
        <f t="shared" si="713"/>
        <v>21:0203</v>
      </c>
      <c r="E5986" t="s">
        <v>23272</v>
      </c>
      <c r="F5986" t="s">
        <v>23273</v>
      </c>
      <c r="H5986">
        <v>61.932844299999999</v>
      </c>
      <c r="I5986">
        <v>-131.27351200000001</v>
      </c>
      <c r="J5986" s="1" t="str">
        <f t="shared" si="710"/>
        <v>Fluid (stream)</v>
      </c>
      <c r="K5986" s="1" t="str">
        <f t="shared" si="711"/>
        <v>Untreated Water</v>
      </c>
      <c r="O5986">
        <v>0.14000000000000001</v>
      </c>
      <c r="P5986">
        <v>70</v>
      </c>
      <c r="Q5986">
        <v>7.5</v>
      </c>
    </row>
    <row r="5987" spans="1:17" hidden="1" x14ac:dyDescent="0.3">
      <c r="A5987" t="s">
        <v>23274</v>
      </c>
      <c r="B5987" t="s">
        <v>23275</v>
      </c>
      <c r="C5987" s="1" t="str">
        <f t="shared" si="712"/>
        <v>21:0667</v>
      </c>
      <c r="D5987" s="1" t="str">
        <f t="shared" si="713"/>
        <v>21:0203</v>
      </c>
      <c r="E5987" t="s">
        <v>23276</v>
      </c>
      <c r="F5987" t="s">
        <v>23277</v>
      </c>
      <c r="H5987">
        <v>61.934636300000001</v>
      </c>
      <c r="I5987">
        <v>-131.3639326</v>
      </c>
      <c r="J5987" s="1" t="str">
        <f t="shared" si="710"/>
        <v>Fluid (stream)</v>
      </c>
      <c r="K5987" s="1" t="str">
        <f t="shared" si="711"/>
        <v>Untreated Water</v>
      </c>
      <c r="O5987">
        <v>1.1000000000000001</v>
      </c>
      <c r="P5987">
        <v>90</v>
      </c>
      <c r="Q5987">
        <v>7.4</v>
      </c>
    </row>
    <row r="5988" spans="1:17" hidden="1" x14ac:dyDescent="0.3">
      <c r="A5988" t="s">
        <v>23278</v>
      </c>
      <c r="B5988" t="s">
        <v>23279</v>
      </c>
      <c r="C5988" s="1" t="str">
        <f t="shared" si="712"/>
        <v>21:0667</v>
      </c>
      <c r="D5988" s="1" t="str">
        <f t="shared" si="713"/>
        <v>21:0203</v>
      </c>
      <c r="E5988" t="s">
        <v>23280</v>
      </c>
      <c r="F5988" t="s">
        <v>23281</v>
      </c>
      <c r="H5988">
        <v>61.942448300000002</v>
      </c>
      <c r="I5988">
        <v>-131.32869450000001</v>
      </c>
      <c r="J5988" s="1" t="str">
        <f t="shared" si="710"/>
        <v>Fluid (stream)</v>
      </c>
      <c r="K5988" s="1" t="str">
        <f t="shared" si="711"/>
        <v>Untreated Water</v>
      </c>
      <c r="O5988">
        <v>12</v>
      </c>
      <c r="P5988">
        <v>160</v>
      </c>
      <c r="Q5988">
        <v>7.7</v>
      </c>
    </row>
    <row r="5989" spans="1:17" hidden="1" x14ac:dyDescent="0.3">
      <c r="A5989" t="s">
        <v>23282</v>
      </c>
      <c r="B5989" t="s">
        <v>23283</v>
      </c>
      <c r="C5989" s="1" t="str">
        <f t="shared" si="712"/>
        <v>21:0667</v>
      </c>
      <c r="D5989" s="1" t="str">
        <f t="shared" si="713"/>
        <v>21:0203</v>
      </c>
      <c r="E5989" t="s">
        <v>23284</v>
      </c>
      <c r="F5989" t="s">
        <v>23285</v>
      </c>
      <c r="H5989">
        <v>61.974989200000003</v>
      </c>
      <c r="I5989">
        <v>-131.30178559999999</v>
      </c>
      <c r="J5989" s="1" t="str">
        <f t="shared" si="710"/>
        <v>Fluid (stream)</v>
      </c>
      <c r="K5989" s="1" t="str">
        <f t="shared" si="711"/>
        <v>Untreated Water</v>
      </c>
      <c r="O5989">
        <v>2.5000000000000001E-2</v>
      </c>
      <c r="P5989">
        <v>130</v>
      </c>
      <c r="Q5989">
        <v>6.8</v>
      </c>
    </row>
    <row r="5990" spans="1:17" hidden="1" x14ac:dyDescent="0.3">
      <c r="A5990" t="s">
        <v>23286</v>
      </c>
      <c r="B5990" t="s">
        <v>23287</v>
      </c>
      <c r="C5990" s="1" t="str">
        <f t="shared" si="712"/>
        <v>21:0667</v>
      </c>
      <c r="D5990" s="1" t="str">
        <f t="shared" si="713"/>
        <v>21:0203</v>
      </c>
      <c r="E5990" t="s">
        <v>23288</v>
      </c>
      <c r="F5990" t="s">
        <v>23289</v>
      </c>
      <c r="H5990">
        <v>61.982136599999997</v>
      </c>
      <c r="I5990">
        <v>-131.35400079999999</v>
      </c>
      <c r="J5990" s="1" t="str">
        <f t="shared" si="710"/>
        <v>Fluid (stream)</v>
      </c>
      <c r="K5990" s="1" t="str">
        <f t="shared" si="711"/>
        <v>Untreated Water</v>
      </c>
      <c r="O5990">
        <v>1.1000000000000001</v>
      </c>
      <c r="P5990">
        <v>120</v>
      </c>
      <c r="Q5990">
        <v>7.9</v>
      </c>
    </row>
    <row r="5991" spans="1:17" hidden="1" x14ac:dyDescent="0.3">
      <c r="A5991" t="s">
        <v>23290</v>
      </c>
      <c r="B5991" t="s">
        <v>23291</v>
      </c>
      <c r="C5991" s="1" t="str">
        <f t="shared" si="712"/>
        <v>21:0667</v>
      </c>
      <c r="D5991" s="1" t="str">
        <f t="shared" si="713"/>
        <v>21:0203</v>
      </c>
      <c r="E5991" t="s">
        <v>23292</v>
      </c>
      <c r="F5991" t="s">
        <v>23293</v>
      </c>
      <c r="H5991">
        <v>61.980756999999997</v>
      </c>
      <c r="I5991">
        <v>-131.39653970000001</v>
      </c>
      <c r="J5991" s="1" t="str">
        <f t="shared" si="710"/>
        <v>Fluid (stream)</v>
      </c>
      <c r="K5991" s="1" t="str">
        <f t="shared" si="711"/>
        <v>Untreated Water</v>
      </c>
      <c r="O5991">
        <v>1.4</v>
      </c>
      <c r="P5991">
        <v>140</v>
      </c>
      <c r="Q5991">
        <v>7.9</v>
      </c>
    </row>
    <row r="5992" spans="1:17" hidden="1" x14ac:dyDescent="0.3">
      <c r="A5992" t="s">
        <v>23294</v>
      </c>
      <c r="B5992" t="s">
        <v>23295</v>
      </c>
      <c r="C5992" s="1" t="str">
        <f t="shared" si="712"/>
        <v>21:0667</v>
      </c>
      <c r="D5992" s="1" t="str">
        <f t="shared" si="713"/>
        <v>21:0203</v>
      </c>
      <c r="E5992" t="s">
        <v>23296</v>
      </c>
      <c r="F5992" t="s">
        <v>23297</v>
      </c>
      <c r="H5992">
        <v>61.957245700000001</v>
      </c>
      <c r="I5992">
        <v>-131.39904379999999</v>
      </c>
      <c r="J5992" s="1" t="str">
        <f t="shared" si="710"/>
        <v>Fluid (stream)</v>
      </c>
      <c r="K5992" s="1" t="str">
        <f t="shared" si="711"/>
        <v>Untreated Water</v>
      </c>
      <c r="O5992">
        <v>9.9</v>
      </c>
      <c r="P5992">
        <v>250</v>
      </c>
      <c r="Q5992">
        <v>7.8</v>
      </c>
    </row>
    <row r="5993" spans="1:17" hidden="1" x14ac:dyDescent="0.3">
      <c r="A5993" t="s">
        <v>23298</v>
      </c>
      <c r="B5993" t="s">
        <v>23299</v>
      </c>
      <c r="C5993" s="1" t="str">
        <f t="shared" si="712"/>
        <v>21:0667</v>
      </c>
      <c r="D5993" s="1" t="str">
        <f>HYPERLINK("http://geochem.nrcan.gc.ca/cdogs/content/svy/svy_e.htm", "")</f>
        <v/>
      </c>
      <c r="G5993" s="1" t="str">
        <f>HYPERLINK("http://geochem.nrcan.gc.ca/cdogs/content/cr_/cr_00081_e.htm", "81")</f>
        <v>81</v>
      </c>
      <c r="J5993" t="s">
        <v>11453</v>
      </c>
      <c r="K5993" t="s">
        <v>11454</v>
      </c>
      <c r="O5993">
        <v>0.21</v>
      </c>
      <c r="P5993">
        <v>150</v>
      </c>
      <c r="Q5993">
        <v>8.1999999999999993</v>
      </c>
    </row>
    <row r="5994" spans="1:17" hidden="1" x14ac:dyDescent="0.3">
      <c r="A5994" t="s">
        <v>23300</v>
      </c>
      <c r="B5994" t="s">
        <v>23301</v>
      </c>
      <c r="C5994" s="1" t="str">
        <f t="shared" si="712"/>
        <v>21:0667</v>
      </c>
      <c r="D5994" s="1" t="str">
        <f t="shared" ref="D5994:D6011" si="714">HYPERLINK("http://geochem.nrcan.gc.ca/cdogs/content/svy/svy210203_e.htm", "21:0203")</f>
        <v>21:0203</v>
      </c>
      <c r="E5994" t="s">
        <v>23302</v>
      </c>
      <c r="F5994" t="s">
        <v>23303</v>
      </c>
      <c r="H5994">
        <v>61.927516699999998</v>
      </c>
      <c r="I5994">
        <v>-131.43545270000001</v>
      </c>
      <c r="J5994" s="1" t="str">
        <f t="shared" ref="J5994:J6011" si="715">HYPERLINK("http://geochem.nrcan.gc.ca/cdogs/content/kwd/kwd020018_e.htm", "Fluid (stream)")</f>
        <v>Fluid (stream)</v>
      </c>
      <c r="K5994" s="1" t="str">
        <f t="shared" ref="K5994:K6011" si="716">HYPERLINK("http://geochem.nrcan.gc.ca/cdogs/content/kwd/kwd080007_e.htm", "Untreated Water")</f>
        <v>Untreated Water</v>
      </c>
      <c r="O5994">
        <v>0.27</v>
      </c>
      <c r="P5994">
        <v>80</v>
      </c>
      <c r="Q5994">
        <v>7.8</v>
      </c>
    </row>
    <row r="5995" spans="1:17" hidden="1" x14ac:dyDescent="0.3">
      <c r="A5995" t="s">
        <v>23304</v>
      </c>
      <c r="B5995" t="s">
        <v>23305</v>
      </c>
      <c r="C5995" s="1" t="str">
        <f t="shared" si="712"/>
        <v>21:0667</v>
      </c>
      <c r="D5995" s="1" t="str">
        <f t="shared" si="714"/>
        <v>21:0203</v>
      </c>
      <c r="E5995" t="s">
        <v>23306</v>
      </c>
      <c r="F5995" t="s">
        <v>23307</v>
      </c>
      <c r="H5995">
        <v>61.942911500000001</v>
      </c>
      <c r="I5995">
        <v>-131.4505978</v>
      </c>
      <c r="J5995" s="1" t="str">
        <f t="shared" si="715"/>
        <v>Fluid (stream)</v>
      </c>
      <c r="K5995" s="1" t="str">
        <f t="shared" si="716"/>
        <v>Untreated Water</v>
      </c>
      <c r="O5995">
        <v>7.0000000000000007E-2</v>
      </c>
      <c r="P5995">
        <v>60</v>
      </c>
      <c r="Q5995">
        <v>7.6</v>
      </c>
    </row>
    <row r="5996" spans="1:17" hidden="1" x14ac:dyDescent="0.3">
      <c r="A5996" t="s">
        <v>23308</v>
      </c>
      <c r="B5996" t="s">
        <v>23309</v>
      </c>
      <c r="C5996" s="1" t="str">
        <f t="shared" si="712"/>
        <v>21:0667</v>
      </c>
      <c r="D5996" s="1" t="str">
        <f t="shared" si="714"/>
        <v>21:0203</v>
      </c>
      <c r="E5996" t="s">
        <v>23310</v>
      </c>
      <c r="F5996" t="s">
        <v>23311</v>
      </c>
      <c r="H5996">
        <v>61.984707999999998</v>
      </c>
      <c r="I5996">
        <v>-131.51948049999999</v>
      </c>
      <c r="J5996" s="1" t="str">
        <f t="shared" si="715"/>
        <v>Fluid (stream)</v>
      </c>
      <c r="K5996" s="1" t="str">
        <f t="shared" si="716"/>
        <v>Untreated Water</v>
      </c>
      <c r="O5996">
        <v>2.4</v>
      </c>
      <c r="P5996">
        <v>160</v>
      </c>
      <c r="Q5996">
        <v>7.8</v>
      </c>
    </row>
    <row r="5997" spans="1:17" hidden="1" x14ac:dyDescent="0.3">
      <c r="A5997" t="s">
        <v>23312</v>
      </c>
      <c r="B5997" t="s">
        <v>23313</v>
      </c>
      <c r="C5997" s="1" t="str">
        <f t="shared" si="712"/>
        <v>21:0667</v>
      </c>
      <c r="D5997" s="1" t="str">
        <f t="shared" si="714"/>
        <v>21:0203</v>
      </c>
      <c r="E5997" t="s">
        <v>23314</v>
      </c>
      <c r="F5997" t="s">
        <v>23315</v>
      </c>
      <c r="H5997">
        <v>61.995181100000003</v>
      </c>
      <c r="I5997">
        <v>-131.5618494</v>
      </c>
      <c r="J5997" s="1" t="str">
        <f t="shared" si="715"/>
        <v>Fluid (stream)</v>
      </c>
      <c r="K5997" s="1" t="str">
        <f t="shared" si="716"/>
        <v>Untreated Water</v>
      </c>
      <c r="O5997">
        <v>2.4</v>
      </c>
      <c r="P5997">
        <v>130</v>
      </c>
      <c r="Q5997">
        <v>7.6</v>
      </c>
    </row>
    <row r="5998" spans="1:17" hidden="1" x14ac:dyDescent="0.3">
      <c r="A5998" t="s">
        <v>23316</v>
      </c>
      <c r="B5998" t="s">
        <v>23317</v>
      </c>
      <c r="C5998" s="1" t="str">
        <f t="shared" si="712"/>
        <v>21:0667</v>
      </c>
      <c r="D5998" s="1" t="str">
        <f t="shared" si="714"/>
        <v>21:0203</v>
      </c>
      <c r="E5998" t="s">
        <v>23318</v>
      </c>
      <c r="F5998" t="s">
        <v>23319</v>
      </c>
      <c r="H5998">
        <v>61.958553500000001</v>
      </c>
      <c r="I5998">
        <v>-131.56814320000001</v>
      </c>
      <c r="J5998" s="1" t="str">
        <f t="shared" si="715"/>
        <v>Fluid (stream)</v>
      </c>
      <c r="K5998" s="1" t="str">
        <f t="shared" si="716"/>
        <v>Untreated Water</v>
      </c>
      <c r="O5998">
        <v>2.5000000000000001E-2</v>
      </c>
      <c r="P5998">
        <v>80</v>
      </c>
      <c r="Q5998">
        <v>6.7</v>
      </c>
    </row>
    <row r="5999" spans="1:17" hidden="1" x14ac:dyDescent="0.3">
      <c r="A5999" t="s">
        <v>23320</v>
      </c>
      <c r="B5999" t="s">
        <v>23321</v>
      </c>
      <c r="C5999" s="1" t="str">
        <f t="shared" si="712"/>
        <v>21:0667</v>
      </c>
      <c r="D5999" s="1" t="str">
        <f t="shared" si="714"/>
        <v>21:0203</v>
      </c>
      <c r="E5999" t="s">
        <v>23322</v>
      </c>
      <c r="F5999" t="s">
        <v>23323</v>
      </c>
      <c r="H5999">
        <v>61.921525299999999</v>
      </c>
      <c r="I5999">
        <v>-131.69889259999999</v>
      </c>
      <c r="J5999" s="1" t="str">
        <f t="shared" si="715"/>
        <v>Fluid (stream)</v>
      </c>
      <c r="K5999" s="1" t="str">
        <f t="shared" si="716"/>
        <v>Untreated Water</v>
      </c>
      <c r="O5999">
        <v>0.25</v>
      </c>
      <c r="P5999">
        <v>80</v>
      </c>
      <c r="Q5999">
        <v>7.5</v>
      </c>
    </row>
    <row r="6000" spans="1:17" hidden="1" x14ac:dyDescent="0.3">
      <c r="A6000" t="s">
        <v>23324</v>
      </c>
      <c r="B6000" t="s">
        <v>23325</v>
      </c>
      <c r="C6000" s="1" t="str">
        <f t="shared" si="712"/>
        <v>21:0667</v>
      </c>
      <c r="D6000" s="1" t="str">
        <f t="shared" si="714"/>
        <v>21:0203</v>
      </c>
      <c r="E6000" t="s">
        <v>23322</v>
      </c>
      <c r="F6000" t="s">
        <v>23326</v>
      </c>
      <c r="H6000">
        <v>61.921525299999999</v>
      </c>
      <c r="I6000">
        <v>-131.69889259999999</v>
      </c>
      <c r="J6000" s="1" t="str">
        <f t="shared" si="715"/>
        <v>Fluid (stream)</v>
      </c>
      <c r="K6000" s="1" t="str">
        <f t="shared" si="716"/>
        <v>Untreated Water</v>
      </c>
      <c r="O6000">
        <v>0.17</v>
      </c>
      <c r="P6000">
        <v>70</v>
      </c>
      <c r="Q6000">
        <v>7.5</v>
      </c>
    </row>
    <row r="6001" spans="1:17" hidden="1" x14ac:dyDescent="0.3">
      <c r="A6001" t="s">
        <v>23327</v>
      </c>
      <c r="B6001" t="s">
        <v>23328</v>
      </c>
      <c r="C6001" s="1" t="str">
        <f t="shared" si="712"/>
        <v>21:0667</v>
      </c>
      <c r="D6001" s="1" t="str">
        <f t="shared" si="714"/>
        <v>21:0203</v>
      </c>
      <c r="E6001" t="s">
        <v>23329</v>
      </c>
      <c r="F6001" t="s">
        <v>23330</v>
      </c>
      <c r="H6001">
        <v>61.900187600000002</v>
      </c>
      <c r="I6001">
        <v>-131.73321129999999</v>
      </c>
      <c r="J6001" s="1" t="str">
        <f t="shared" si="715"/>
        <v>Fluid (stream)</v>
      </c>
      <c r="K6001" s="1" t="str">
        <f t="shared" si="716"/>
        <v>Untreated Water</v>
      </c>
      <c r="O6001">
        <v>2.5000000000000001E-2</v>
      </c>
      <c r="P6001">
        <v>60</v>
      </c>
      <c r="Q6001">
        <v>7.3</v>
      </c>
    </row>
    <row r="6002" spans="1:17" hidden="1" x14ac:dyDescent="0.3">
      <c r="A6002" t="s">
        <v>23331</v>
      </c>
      <c r="B6002" t="s">
        <v>23332</v>
      </c>
      <c r="C6002" s="1" t="str">
        <f t="shared" si="712"/>
        <v>21:0667</v>
      </c>
      <c r="D6002" s="1" t="str">
        <f t="shared" si="714"/>
        <v>21:0203</v>
      </c>
      <c r="E6002" t="s">
        <v>23333</v>
      </c>
      <c r="F6002" t="s">
        <v>23334</v>
      </c>
      <c r="H6002">
        <v>61.880979400000001</v>
      </c>
      <c r="I6002">
        <v>-131.7750595</v>
      </c>
      <c r="J6002" s="1" t="str">
        <f t="shared" si="715"/>
        <v>Fluid (stream)</v>
      </c>
      <c r="K6002" s="1" t="str">
        <f t="shared" si="716"/>
        <v>Untreated Water</v>
      </c>
      <c r="O6002">
        <v>2.5000000000000001E-2</v>
      </c>
      <c r="P6002">
        <v>130</v>
      </c>
      <c r="Q6002">
        <v>6.9</v>
      </c>
    </row>
    <row r="6003" spans="1:17" hidden="1" x14ac:dyDescent="0.3">
      <c r="A6003" t="s">
        <v>23335</v>
      </c>
      <c r="B6003" t="s">
        <v>23336</v>
      </c>
      <c r="C6003" s="1" t="str">
        <f t="shared" si="712"/>
        <v>21:0667</v>
      </c>
      <c r="D6003" s="1" t="str">
        <f t="shared" si="714"/>
        <v>21:0203</v>
      </c>
      <c r="E6003" t="s">
        <v>23337</v>
      </c>
      <c r="F6003" t="s">
        <v>23338</v>
      </c>
      <c r="H6003">
        <v>61.916249000000001</v>
      </c>
      <c r="I6003">
        <v>-131.7771333</v>
      </c>
      <c r="J6003" s="1" t="str">
        <f t="shared" si="715"/>
        <v>Fluid (stream)</v>
      </c>
      <c r="K6003" s="1" t="str">
        <f t="shared" si="716"/>
        <v>Untreated Water</v>
      </c>
      <c r="O6003">
        <v>2.5000000000000001E-2</v>
      </c>
      <c r="P6003">
        <v>90</v>
      </c>
      <c r="Q6003">
        <v>7.1</v>
      </c>
    </row>
    <row r="6004" spans="1:17" hidden="1" x14ac:dyDescent="0.3">
      <c r="A6004" t="s">
        <v>23339</v>
      </c>
      <c r="B6004" t="s">
        <v>23340</v>
      </c>
      <c r="C6004" s="1" t="str">
        <f t="shared" si="712"/>
        <v>21:0667</v>
      </c>
      <c r="D6004" s="1" t="str">
        <f t="shared" si="714"/>
        <v>21:0203</v>
      </c>
      <c r="E6004" t="s">
        <v>23341</v>
      </c>
      <c r="F6004" t="s">
        <v>23342</v>
      </c>
      <c r="H6004">
        <v>61.9073025</v>
      </c>
      <c r="I6004">
        <v>-131.84955980000001</v>
      </c>
      <c r="J6004" s="1" t="str">
        <f t="shared" si="715"/>
        <v>Fluid (stream)</v>
      </c>
      <c r="K6004" s="1" t="str">
        <f t="shared" si="716"/>
        <v>Untreated Water</v>
      </c>
      <c r="O6004">
        <v>2.5000000000000001E-2</v>
      </c>
      <c r="P6004">
        <v>90</v>
      </c>
      <c r="Q6004">
        <v>7</v>
      </c>
    </row>
    <row r="6005" spans="1:17" hidden="1" x14ac:dyDescent="0.3">
      <c r="A6005" t="s">
        <v>23343</v>
      </c>
      <c r="B6005" t="s">
        <v>23344</v>
      </c>
      <c r="C6005" s="1" t="str">
        <f t="shared" si="712"/>
        <v>21:0667</v>
      </c>
      <c r="D6005" s="1" t="str">
        <f t="shared" si="714"/>
        <v>21:0203</v>
      </c>
      <c r="E6005" t="s">
        <v>23345</v>
      </c>
      <c r="F6005" t="s">
        <v>23346</v>
      </c>
      <c r="H6005">
        <v>61.908355200000003</v>
      </c>
      <c r="I6005">
        <v>-131.91846179999999</v>
      </c>
      <c r="J6005" s="1" t="str">
        <f t="shared" si="715"/>
        <v>Fluid (stream)</v>
      </c>
      <c r="K6005" s="1" t="str">
        <f t="shared" si="716"/>
        <v>Untreated Water</v>
      </c>
      <c r="O6005">
        <v>2.5000000000000001E-2</v>
      </c>
      <c r="P6005">
        <v>90</v>
      </c>
      <c r="Q6005">
        <v>7</v>
      </c>
    </row>
    <row r="6006" spans="1:17" hidden="1" x14ac:dyDescent="0.3">
      <c r="A6006" t="s">
        <v>23347</v>
      </c>
      <c r="B6006" t="s">
        <v>23348</v>
      </c>
      <c r="C6006" s="1" t="str">
        <f t="shared" si="712"/>
        <v>21:0667</v>
      </c>
      <c r="D6006" s="1" t="str">
        <f t="shared" si="714"/>
        <v>21:0203</v>
      </c>
      <c r="E6006" t="s">
        <v>23349</v>
      </c>
      <c r="F6006" t="s">
        <v>23350</v>
      </c>
      <c r="H6006">
        <v>61.884907599999998</v>
      </c>
      <c r="I6006">
        <v>-131.95256549999999</v>
      </c>
      <c r="J6006" s="1" t="str">
        <f t="shared" si="715"/>
        <v>Fluid (stream)</v>
      </c>
      <c r="K6006" s="1" t="str">
        <f t="shared" si="716"/>
        <v>Untreated Water</v>
      </c>
      <c r="O6006">
        <v>2.5000000000000001E-2</v>
      </c>
      <c r="P6006">
        <v>90</v>
      </c>
      <c r="Q6006">
        <v>7.1</v>
      </c>
    </row>
    <row r="6007" spans="1:17" hidden="1" x14ac:dyDescent="0.3">
      <c r="A6007" t="s">
        <v>23351</v>
      </c>
      <c r="B6007" t="s">
        <v>23352</v>
      </c>
      <c r="C6007" s="1" t="str">
        <f t="shared" si="712"/>
        <v>21:0667</v>
      </c>
      <c r="D6007" s="1" t="str">
        <f t="shared" si="714"/>
        <v>21:0203</v>
      </c>
      <c r="E6007" t="s">
        <v>23353</v>
      </c>
      <c r="F6007" t="s">
        <v>23354</v>
      </c>
      <c r="H6007">
        <v>61.815440199999998</v>
      </c>
      <c r="I6007">
        <v>-131.90612010000001</v>
      </c>
      <c r="J6007" s="1" t="str">
        <f t="shared" si="715"/>
        <v>Fluid (stream)</v>
      </c>
      <c r="K6007" s="1" t="str">
        <f t="shared" si="716"/>
        <v>Untreated Water</v>
      </c>
      <c r="O6007">
        <v>0.69</v>
      </c>
      <c r="P6007">
        <v>130</v>
      </c>
      <c r="Q6007">
        <v>7.5</v>
      </c>
    </row>
    <row r="6008" spans="1:17" hidden="1" x14ac:dyDescent="0.3">
      <c r="A6008" t="s">
        <v>23355</v>
      </c>
      <c r="B6008" t="s">
        <v>23356</v>
      </c>
      <c r="C6008" s="1" t="str">
        <f t="shared" si="712"/>
        <v>21:0667</v>
      </c>
      <c r="D6008" s="1" t="str">
        <f t="shared" si="714"/>
        <v>21:0203</v>
      </c>
      <c r="E6008" t="s">
        <v>23357</v>
      </c>
      <c r="F6008" t="s">
        <v>23358</v>
      </c>
      <c r="H6008">
        <v>61.782469200000001</v>
      </c>
      <c r="I6008">
        <v>-131.993953</v>
      </c>
      <c r="J6008" s="1" t="str">
        <f t="shared" si="715"/>
        <v>Fluid (stream)</v>
      </c>
      <c r="K6008" s="1" t="str">
        <f t="shared" si="716"/>
        <v>Untreated Water</v>
      </c>
      <c r="O6008">
        <v>0.67</v>
      </c>
      <c r="P6008">
        <v>140</v>
      </c>
      <c r="Q6008">
        <v>7.6</v>
      </c>
    </row>
    <row r="6009" spans="1:17" hidden="1" x14ac:dyDescent="0.3">
      <c r="A6009" t="s">
        <v>23359</v>
      </c>
      <c r="B6009" t="s">
        <v>23360</v>
      </c>
      <c r="C6009" s="1" t="str">
        <f t="shared" si="712"/>
        <v>21:0667</v>
      </c>
      <c r="D6009" s="1" t="str">
        <f t="shared" si="714"/>
        <v>21:0203</v>
      </c>
      <c r="E6009" t="s">
        <v>23361</v>
      </c>
      <c r="F6009" t="s">
        <v>23362</v>
      </c>
      <c r="H6009">
        <v>61.823282200000001</v>
      </c>
      <c r="I6009">
        <v>-131.73073590000001</v>
      </c>
      <c r="J6009" s="1" t="str">
        <f t="shared" si="715"/>
        <v>Fluid (stream)</v>
      </c>
      <c r="K6009" s="1" t="str">
        <f t="shared" si="716"/>
        <v>Untreated Water</v>
      </c>
      <c r="O6009">
        <v>0.6</v>
      </c>
      <c r="P6009">
        <v>90</v>
      </c>
      <c r="Q6009">
        <v>7.4</v>
      </c>
    </row>
    <row r="6010" spans="1:17" hidden="1" x14ac:dyDescent="0.3">
      <c r="A6010" t="s">
        <v>23363</v>
      </c>
      <c r="B6010" t="s">
        <v>23364</v>
      </c>
      <c r="C6010" s="1" t="str">
        <f t="shared" si="712"/>
        <v>21:0667</v>
      </c>
      <c r="D6010" s="1" t="str">
        <f t="shared" si="714"/>
        <v>21:0203</v>
      </c>
      <c r="E6010" t="s">
        <v>23365</v>
      </c>
      <c r="F6010" t="s">
        <v>23366</v>
      </c>
      <c r="H6010">
        <v>61.833277199999998</v>
      </c>
      <c r="I6010">
        <v>-131.6756862</v>
      </c>
      <c r="J6010" s="1" t="str">
        <f t="shared" si="715"/>
        <v>Fluid (stream)</v>
      </c>
      <c r="K6010" s="1" t="str">
        <f t="shared" si="716"/>
        <v>Untreated Water</v>
      </c>
      <c r="O6010">
        <v>2.5000000000000001E-2</v>
      </c>
      <c r="P6010">
        <v>70</v>
      </c>
      <c r="Q6010">
        <v>7.2</v>
      </c>
    </row>
    <row r="6011" spans="1:17" hidden="1" x14ac:dyDescent="0.3">
      <c r="A6011" t="s">
        <v>23367</v>
      </c>
      <c r="B6011" t="s">
        <v>23368</v>
      </c>
      <c r="C6011" s="1" t="str">
        <f t="shared" si="712"/>
        <v>21:0667</v>
      </c>
      <c r="D6011" s="1" t="str">
        <f t="shared" si="714"/>
        <v>21:0203</v>
      </c>
      <c r="E6011" t="s">
        <v>23369</v>
      </c>
      <c r="F6011" t="s">
        <v>23370</v>
      </c>
      <c r="H6011">
        <v>61.846361199999997</v>
      </c>
      <c r="I6011">
        <v>-131.64340999999999</v>
      </c>
      <c r="J6011" s="1" t="str">
        <f t="shared" si="715"/>
        <v>Fluid (stream)</v>
      </c>
      <c r="K6011" s="1" t="str">
        <f t="shared" si="716"/>
        <v>Untreated Water</v>
      </c>
      <c r="O6011">
        <v>2.2999999999999998</v>
      </c>
      <c r="P6011">
        <v>60</v>
      </c>
      <c r="Q6011">
        <v>8.1</v>
      </c>
    </row>
    <row r="6012" spans="1:17" hidden="1" x14ac:dyDescent="0.3">
      <c r="A6012" t="s">
        <v>23371</v>
      </c>
      <c r="B6012" t="s">
        <v>23372</v>
      </c>
      <c r="C6012" s="1" t="str">
        <f t="shared" si="712"/>
        <v>21:0667</v>
      </c>
      <c r="D6012" s="1" t="str">
        <f>HYPERLINK("http://geochem.nrcan.gc.ca/cdogs/content/svy/svy_e.htm", "")</f>
        <v/>
      </c>
      <c r="G6012" s="1" t="str">
        <f>HYPERLINK("http://geochem.nrcan.gc.ca/cdogs/content/cr_/cr_00080_e.htm", "80")</f>
        <v>80</v>
      </c>
      <c r="J6012" t="s">
        <v>11453</v>
      </c>
      <c r="K6012" t="s">
        <v>11454</v>
      </c>
      <c r="O6012">
        <v>0.23</v>
      </c>
      <c r="P6012">
        <v>90</v>
      </c>
      <c r="Q6012">
        <v>7.6</v>
      </c>
    </row>
    <row r="6013" spans="1:17" hidden="1" x14ac:dyDescent="0.3">
      <c r="A6013" t="s">
        <v>23373</v>
      </c>
      <c r="B6013" t="s">
        <v>23374</v>
      </c>
      <c r="C6013" s="1" t="str">
        <f t="shared" si="712"/>
        <v>21:0667</v>
      </c>
      <c r="D6013" s="1" t="str">
        <f>HYPERLINK("http://geochem.nrcan.gc.ca/cdogs/content/svy/svy210203_e.htm", "21:0203")</f>
        <v>21:0203</v>
      </c>
      <c r="E6013" t="s">
        <v>23375</v>
      </c>
      <c r="F6013" t="s">
        <v>23376</v>
      </c>
      <c r="H6013">
        <v>61.868479600000001</v>
      </c>
      <c r="I6013">
        <v>-131.62022690000001</v>
      </c>
      <c r="J6013" s="1" t="str">
        <f>HYPERLINK("http://geochem.nrcan.gc.ca/cdogs/content/kwd/kwd020018_e.htm", "Fluid (stream)")</f>
        <v>Fluid (stream)</v>
      </c>
      <c r="K6013" s="1" t="str">
        <f>HYPERLINK("http://geochem.nrcan.gc.ca/cdogs/content/kwd/kwd080007_e.htm", "Untreated Water")</f>
        <v>Untreated Water</v>
      </c>
      <c r="O6013">
        <v>5.8</v>
      </c>
      <c r="P6013">
        <v>120</v>
      </c>
      <c r="Q6013">
        <v>7.9</v>
      </c>
    </row>
    <row r="6014" spans="1:17" hidden="1" x14ac:dyDescent="0.3">
      <c r="A6014" t="s">
        <v>23377</v>
      </c>
      <c r="B6014" t="s">
        <v>23378</v>
      </c>
      <c r="C6014" s="1" t="str">
        <f t="shared" si="712"/>
        <v>21:0667</v>
      </c>
      <c r="D6014" s="1" t="str">
        <f>HYPERLINK("http://geochem.nrcan.gc.ca/cdogs/content/svy/svy210203_e.htm", "21:0203")</f>
        <v>21:0203</v>
      </c>
      <c r="E6014" t="s">
        <v>23379</v>
      </c>
      <c r="F6014" t="s">
        <v>23380</v>
      </c>
      <c r="H6014">
        <v>61.870398000000002</v>
      </c>
      <c r="I6014">
        <v>-131.6133524</v>
      </c>
      <c r="J6014" s="1" t="str">
        <f>HYPERLINK("http://geochem.nrcan.gc.ca/cdogs/content/kwd/kwd020018_e.htm", "Fluid (stream)")</f>
        <v>Fluid (stream)</v>
      </c>
      <c r="K6014" s="1" t="str">
        <f>HYPERLINK("http://geochem.nrcan.gc.ca/cdogs/content/kwd/kwd080007_e.htm", "Untreated Water")</f>
        <v>Untreated Water</v>
      </c>
      <c r="O6014">
        <v>2.5000000000000001E-2</v>
      </c>
      <c r="P6014">
        <v>70</v>
      </c>
      <c r="Q6014">
        <v>7.2</v>
      </c>
    </row>
    <row r="6015" spans="1:17" hidden="1" x14ac:dyDescent="0.3">
      <c r="A6015" t="s">
        <v>23381</v>
      </c>
      <c r="B6015" t="s">
        <v>23382</v>
      </c>
      <c r="C6015" s="1" t="str">
        <f t="shared" si="712"/>
        <v>21:0667</v>
      </c>
      <c r="D6015" s="1" t="str">
        <f>HYPERLINK("http://geochem.nrcan.gc.ca/cdogs/content/svy/svy210203_e.htm", "21:0203")</f>
        <v>21:0203</v>
      </c>
      <c r="E6015" t="s">
        <v>23383</v>
      </c>
      <c r="F6015" t="s">
        <v>23384</v>
      </c>
      <c r="H6015">
        <v>61.8399657</v>
      </c>
      <c r="I6015">
        <v>-131.48621299999999</v>
      </c>
      <c r="J6015" s="1" t="str">
        <f>HYPERLINK("http://geochem.nrcan.gc.ca/cdogs/content/kwd/kwd020018_e.htm", "Fluid (stream)")</f>
        <v>Fluid (stream)</v>
      </c>
      <c r="K6015" s="1" t="str">
        <f>HYPERLINK("http://geochem.nrcan.gc.ca/cdogs/content/kwd/kwd080007_e.htm", "Untreated Water")</f>
        <v>Untreated Water</v>
      </c>
      <c r="O6015">
        <v>1.8</v>
      </c>
      <c r="P6015">
        <v>100</v>
      </c>
      <c r="Q6015">
        <v>8.1999999999999993</v>
      </c>
    </row>
    <row r="6016" spans="1:17" hidden="1" x14ac:dyDescent="0.3">
      <c r="A6016" t="s">
        <v>23385</v>
      </c>
      <c r="B6016" t="s">
        <v>23386</v>
      </c>
      <c r="C6016" s="1" t="str">
        <f t="shared" si="712"/>
        <v>21:0667</v>
      </c>
      <c r="D6016" s="1" t="str">
        <f>HYPERLINK("http://geochem.nrcan.gc.ca/cdogs/content/svy/svy_e.htm", "")</f>
        <v/>
      </c>
      <c r="G6016" s="1" t="str">
        <f>HYPERLINK("http://geochem.nrcan.gc.ca/cdogs/content/cr_/cr_00081_e.htm", "81")</f>
        <v>81</v>
      </c>
      <c r="J6016" t="s">
        <v>11453</v>
      </c>
      <c r="K6016" t="s">
        <v>11454</v>
      </c>
      <c r="O6016">
        <v>0.2</v>
      </c>
      <c r="P6016">
        <v>160</v>
      </c>
      <c r="Q6016">
        <v>8.1</v>
      </c>
    </row>
    <row r="6017" spans="1:17" hidden="1" x14ac:dyDescent="0.3">
      <c r="A6017" t="s">
        <v>23387</v>
      </c>
      <c r="B6017" t="s">
        <v>23388</v>
      </c>
      <c r="C6017" s="1" t="str">
        <f t="shared" si="712"/>
        <v>21:0667</v>
      </c>
      <c r="D6017" s="1" t="str">
        <f t="shared" ref="D6017:D6038" si="717">HYPERLINK("http://geochem.nrcan.gc.ca/cdogs/content/svy/svy210203_e.htm", "21:0203")</f>
        <v>21:0203</v>
      </c>
      <c r="E6017" t="s">
        <v>23389</v>
      </c>
      <c r="F6017" t="s">
        <v>23390</v>
      </c>
      <c r="H6017">
        <v>61.820094500000003</v>
      </c>
      <c r="I6017">
        <v>-131.49136580000001</v>
      </c>
      <c r="J6017" s="1" t="str">
        <f t="shared" ref="J6017:J6038" si="718">HYPERLINK("http://geochem.nrcan.gc.ca/cdogs/content/kwd/kwd020018_e.htm", "Fluid (stream)")</f>
        <v>Fluid (stream)</v>
      </c>
      <c r="K6017" s="1" t="str">
        <f t="shared" ref="K6017:K6038" si="719">HYPERLINK("http://geochem.nrcan.gc.ca/cdogs/content/kwd/kwd080007_e.htm", "Untreated Water")</f>
        <v>Untreated Water</v>
      </c>
      <c r="O6017">
        <v>4</v>
      </c>
      <c r="P6017">
        <v>110</v>
      </c>
      <c r="Q6017">
        <v>8.1</v>
      </c>
    </row>
    <row r="6018" spans="1:17" hidden="1" x14ac:dyDescent="0.3">
      <c r="A6018" t="s">
        <v>23391</v>
      </c>
      <c r="B6018" t="s">
        <v>23392</v>
      </c>
      <c r="C6018" s="1" t="str">
        <f t="shared" si="712"/>
        <v>21:0667</v>
      </c>
      <c r="D6018" s="1" t="str">
        <f t="shared" si="717"/>
        <v>21:0203</v>
      </c>
      <c r="E6018" t="s">
        <v>23389</v>
      </c>
      <c r="F6018" t="s">
        <v>23393</v>
      </c>
      <c r="H6018">
        <v>61.820094500000003</v>
      </c>
      <c r="I6018">
        <v>-131.49136580000001</v>
      </c>
      <c r="J6018" s="1" t="str">
        <f t="shared" si="718"/>
        <v>Fluid (stream)</v>
      </c>
      <c r="K6018" s="1" t="str">
        <f t="shared" si="719"/>
        <v>Untreated Water</v>
      </c>
      <c r="O6018">
        <v>4.4000000000000004</v>
      </c>
      <c r="P6018">
        <v>100</v>
      </c>
      <c r="Q6018">
        <v>8.1</v>
      </c>
    </row>
    <row r="6019" spans="1:17" hidden="1" x14ac:dyDescent="0.3">
      <c r="A6019" t="s">
        <v>23394</v>
      </c>
      <c r="B6019" t="s">
        <v>23395</v>
      </c>
      <c r="C6019" s="1" t="str">
        <f t="shared" si="712"/>
        <v>21:0667</v>
      </c>
      <c r="D6019" s="1" t="str">
        <f t="shared" si="717"/>
        <v>21:0203</v>
      </c>
      <c r="E6019" t="s">
        <v>23396</v>
      </c>
      <c r="F6019" t="s">
        <v>23397</v>
      </c>
      <c r="H6019">
        <v>61.818186400000002</v>
      </c>
      <c r="I6019">
        <v>-131.42786430000001</v>
      </c>
      <c r="J6019" s="1" t="str">
        <f t="shared" si="718"/>
        <v>Fluid (stream)</v>
      </c>
      <c r="K6019" s="1" t="str">
        <f t="shared" si="719"/>
        <v>Untreated Water</v>
      </c>
      <c r="O6019">
        <v>0.42</v>
      </c>
      <c r="P6019">
        <v>70</v>
      </c>
      <c r="Q6019">
        <v>7.8</v>
      </c>
    </row>
    <row r="6020" spans="1:17" hidden="1" x14ac:dyDescent="0.3">
      <c r="A6020" t="s">
        <v>23398</v>
      </c>
      <c r="B6020" t="s">
        <v>23399</v>
      </c>
      <c r="C6020" s="1" t="str">
        <f t="shared" si="712"/>
        <v>21:0667</v>
      </c>
      <c r="D6020" s="1" t="str">
        <f t="shared" si="717"/>
        <v>21:0203</v>
      </c>
      <c r="E6020" t="s">
        <v>23400</v>
      </c>
      <c r="F6020" t="s">
        <v>23401</v>
      </c>
      <c r="H6020">
        <v>61.787447100000001</v>
      </c>
      <c r="I6020">
        <v>-131.39848319999999</v>
      </c>
      <c r="J6020" s="1" t="str">
        <f t="shared" si="718"/>
        <v>Fluid (stream)</v>
      </c>
      <c r="K6020" s="1" t="str">
        <f t="shared" si="719"/>
        <v>Untreated Water</v>
      </c>
      <c r="O6020">
        <v>1.4</v>
      </c>
      <c r="P6020">
        <v>60</v>
      </c>
      <c r="Q6020">
        <v>7.8</v>
      </c>
    </row>
    <row r="6021" spans="1:17" hidden="1" x14ac:dyDescent="0.3">
      <c r="A6021" t="s">
        <v>23402</v>
      </c>
      <c r="B6021" t="s">
        <v>23403</v>
      </c>
      <c r="C6021" s="1" t="str">
        <f t="shared" si="712"/>
        <v>21:0667</v>
      </c>
      <c r="D6021" s="1" t="str">
        <f t="shared" si="717"/>
        <v>21:0203</v>
      </c>
      <c r="E6021" t="s">
        <v>23404</v>
      </c>
      <c r="F6021" t="s">
        <v>23405</v>
      </c>
      <c r="H6021">
        <v>61.7896693</v>
      </c>
      <c r="I6021">
        <v>-131.3588748</v>
      </c>
      <c r="J6021" s="1" t="str">
        <f t="shared" si="718"/>
        <v>Fluid (stream)</v>
      </c>
      <c r="K6021" s="1" t="str">
        <f t="shared" si="719"/>
        <v>Untreated Water</v>
      </c>
      <c r="O6021">
        <v>2.8</v>
      </c>
      <c r="P6021">
        <v>80</v>
      </c>
      <c r="Q6021">
        <v>7.8</v>
      </c>
    </row>
    <row r="6022" spans="1:17" hidden="1" x14ac:dyDescent="0.3">
      <c r="A6022" t="s">
        <v>23406</v>
      </c>
      <c r="B6022" t="s">
        <v>23407</v>
      </c>
      <c r="C6022" s="1" t="str">
        <f t="shared" si="712"/>
        <v>21:0667</v>
      </c>
      <c r="D6022" s="1" t="str">
        <f t="shared" si="717"/>
        <v>21:0203</v>
      </c>
      <c r="E6022" t="s">
        <v>23408</v>
      </c>
      <c r="F6022" t="s">
        <v>23409</v>
      </c>
      <c r="H6022">
        <v>61.801406900000003</v>
      </c>
      <c r="I6022">
        <v>-131.3552583</v>
      </c>
      <c r="J6022" s="1" t="str">
        <f t="shared" si="718"/>
        <v>Fluid (stream)</v>
      </c>
      <c r="K6022" s="1" t="str">
        <f t="shared" si="719"/>
        <v>Untreated Water</v>
      </c>
      <c r="O6022">
        <v>0.35</v>
      </c>
      <c r="P6022">
        <v>70</v>
      </c>
      <c r="Q6022">
        <v>7.6</v>
      </c>
    </row>
    <row r="6023" spans="1:17" hidden="1" x14ac:dyDescent="0.3">
      <c r="A6023" t="s">
        <v>23410</v>
      </c>
      <c r="B6023" t="s">
        <v>23411</v>
      </c>
      <c r="C6023" s="1" t="str">
        <f t="shared" si="712"/>
        <v>21:0667</v>
      </c>
      <c r="D6023" s="1" t="str">
        <f t="shared" si="717"/>
        <v>21:0203</v>
      </c>
      <c r="E6023" t="s">
        <v>23412</v>
      </c>
      <c r="F6023" t="s">
        <v>23413</v>
      </c>
      <c r="H6023">
        <v>61.814737399999999</v>
      </c>
      <c r="I6023">
        <v>-131.32770600000001</v>
      </c>
      <c r="J6023" s="1" t="str">
        <f t="shared" si="718"/>
        <v>Fluid (stream)</v>
      </c>
      <c r="K6023" s="1" t="str">
        <f t="shared" si="719"/>
        <v>Untreated Water</v>
      </c>
      <c r="O6023">
        <v>1</v>
      </c>
      <c r="P6023">
        <v>140</v>
      </c>
      <c r="Q6023">
        <v>8.1999999999999993</v>
      </c>
    </row>
    <row r="6024" spans="1:17" hidden="1" x14ac:dyDescent="0.3">
      <c r="A6024" t="s">
        <v>23414</v>
      </c>
      <c r="B6024" t="s">
        <v>23415</v>
      </c>
      <c r="C6024" s="1" t="str">
        <f t="shared" si="712"/>
        <v>21:0667</v>
      </c>
      <c r="D6024" s="1" t="str">
        <f t="shared" si="717"/>
        <v>21:0203</v>
      </c>
      <c r="E6024" t="s">
        <v>23416</v>
      </c>
      <c r="F6024" t="s">
        <v>23417</v>
      </c>
      <c r="H6024">
        <v>61.829246699999999</v>
      </c>
      <c r="I6024">
        <v>-131.2829716</v>
      </c>
      <c r="J6024" s="1" t="str">
        <f t="shared" si="718"/>
        <v>Fluid (stream)</v>
      </c>
      <c r="K6024" s="1" t="str">
        <f t="shared" si="719"/>
        <v>Untreated Water</v>
      </c>
      <c r="O6024">
        <v>0.09</v>
      </c>
      <c r="P6024">
        <v>90</v>
      </c>
      <c r="Q6024">
        <v>7.6</v>
      </c>
    </row>
    <row r="6025" spans="1:17" hidden="1" x14ac:dyDescent="0.3">
      <c r="A6025" t="s">
        <v>23418</v>
      </c>
      <c r="B6025" t="s">
        <v>23419</v>
      </c>
      <c r="C6025" s="1" t="str">
        <f t="shared" si="712"/>
        <v>21:0667</v>
      </c>
      <c r="D6025" s="1" t="str">
        <f t="shared" si="717"/>
        <v>21:0203</v>
      </c>
      <c r="E6025" t="s">
        <v>23420</v>
      </c>
      <c r="F6025" t="s">
        <v>23421</v>
      </c>
      <c r="H6025">
        <v>61.830232000000002</v>
      </c>
      <c r="I6025">
        <v>-131.39656120000001</v>
      </c>
      <c r="J6025" s="1" t="str">
        <f t="shared" si="718"/>
        <v>Fluid (stream)</v>
      </c>
      <c r="K6025" s="1" t="str">
        <f t="shared" si="719"/>
        <v>Untreated Water</v>
      </c>
      <c r="O6025">
        <v>2.5000000000000001E-2</v>
      </c>
      <c r="P6025">
        <v>50</v>
      </c>
      <c r="Q6025">
        <v>7.7</v>
      </c>
    </row>
    <row r="6026" spans="1:17" hidden="1" x14ac:dyDescent="0.3">
      <c r="A6026" t="s">
        <v>23422</v>
      </c>
      <c r="B6026" t="s">
        <v>23423</v>
      </c>
      <c r="C6026" s="1" t="str">
        <f t="shared" si="712"/>
        <v>21:0667</v>
      </c>
      <c r="D6026" s="1" t="str">
        <f t="shared" si="717"/>
        <v>21:0203</v>
      </c>
      <c r="E6026" t="s">
        <v>23424</v>
      </c>
      <c r="F6026" t="s">
        <v>23425</v>
      </c>
      <c r="H6026">
        <v>61.8410893</v>
      </c>
      <c r="I6026">
        <v>-131.37903349999999</v>
      </c>
      <c r="J6026" s="1" t="str">
        <f t="shared" si="718"/>
        <v>Fluid (stream)</v>
      </c>
      <c r="K6026" s="1" t="str">
        <f t="shared" si="719"/>
        <v>Untreated Water</v>
      </c>
      <c r="O6026">
        <v>0.42</v>
      </c>
      <c r="P6026">
        <v>60</v>
      </c>
      <c r="Q6026">
        <v>7.6</v>
      </c>
    </row>
    <row r="6027" spans="1:17" hidden="1" x14ac:dyDescent="0.3">
      <c r="A6027" t="s">
        <v>23426</v>
      </c>
      <c r="B6027" t="s">
        <v>23427</v>
      </c>
      <c r="C6027" s="1" t="str">
        <f t="shared" si="712"/>
        <v>21:0667</v>
      </c>
      <c r="D6027" s="1" t="str">
        <f t="shared" si="717"/>
        <v>21:0203</v>
      </c>
      <c r="E6027" t="s">
        <v>23428</v>
      </c>
      <c r="F6027" t="s">
        <v>23429</v>
      </c>
      <c r="H6027">
        <v>61.887493599999999</v>
      </c>
      <c r="I6027">
        <v>-131.23885989999999</v>
      </c>
      <c r="J6027" s="1" t="str">
        <f t="shared" si="718"/>
        <v>Fluid (stream)</v>
      </c>
      <c r="K6027" s="1" t="str">
        <f t="shared" si="719"/>
        <v>Untreated Water</v>
      </c>
      <c r="O6027">
        <v>1</v>
      </c>
      <c r="P6027">
        <v>70</v>
      </c>
      <c r="Q6027">
        <v>7.8</v>
      </c>
    </row>
    <row r="6028" spans="1:17" hidden="1" x14ac:dyDescent="0.3">
      <c r="A6028" t="s">
        <v>23430</v>
      </c>
      <c r="B6028" t="s">
        <v>23431</v>
      </c>
      <c r="C6028" s="1" t="str">
        <f t="shared" si="712"/>
        <v>21:0667</v>
      </c>
      <c r="D6028" s="1" t="str">
        <f t="shared" si="717"/>
        <v>21:0203</v>
      </c>
      <c r="E6028" t="s">
        <v>23432</v>
      </c>
      <c r="F6028" t="s">
        <v>23433</v>
      </c>
      <c r="H6028">
        <v>61.900108099999997</v>
      </c>
      <c r="I6028">
        <v>-131.1723696</v>
      </c>
      <c r="J6028" s="1" t="str">
        <f t="shared" si="718"/>
        <v>Fluid (stream)</v>
      </c>
      <c r="K6028" s="1" t="str">
        <f t="shared" si="719"/>
        <v>Untreated Water</v>
      </c>
      <c r="O6028">
        <v>0.12</v>
      </c>
      <c r="P6028">
        <v>60</v>
      </c>
      <c r="Q6028">
        <v>7.7</v>
      </c>
    </row>
    <row r="6029" spans="1:17" hidden="1" x14ac:dyDescent="0.3">
      <c r="A6029" t="s">
        <v>23434</v>
      </c>
      <c r="B6029" t="s">
        <v>23435</v>
      </c>
      <c r="C6029" s="1" t="str">
        <f t="shared" si="712"/>
        <v>21:0667</v>
      </c>
      <c r="D6029" s="1" t="str">
        <f t="shared" si="717"/>
        <v>21:0203</v>
      </c>
      <c r="E6029" t="s">
        <v>23436</v>
      </c>
      <c r="F6029" t="s">
        <v>23437</v>
      </c>
      <c r="H6029">
        <v>61.917172399999998</v>
      </c>
      <c r="I6029">
        <v>-131.15971400000001</v>
      </c>
      <c r="J6029" s="1" t="str">
        <f t="shared" si="718"/>
        <v>Fluid (stream)</v>
      </c>
      <c r="K6029" s="1" t="str">
        <f t="shared" si="719"/>
        <v>Untreated Water</v>
      </c>
      <c r="O6029">
        <v>0.56999999999999995</v>
      </c>
      <c r="P6029">
        <v>60</v>
      </c>
      <c r="Q6029">
        <v>7.7</v>
      </c>
    </row>
    <row r="6030" spans="1:17" hidden="1" x14ac:dyDescent="0.3">
      <c r="A6030" t="s">
        <v>23438</v>
      </c>
      <c r="B6030" t="s">
        <v>23439</v>
      </c>
      <c r="C6030" s="1" t="str">
        <f t="shared" si="712"/>
        <v>21:0667</v>
      </c>
      <c r="D6030" s="1" t="str">
        <f t="shared" si="717"/>
        <v>21:0203</v>
      </c>
      <c r="E6030" t="s">
        <v>23440</v>
      </c>
      <c r="F6030" t="s">
        <v>23441</v>
      </c>
      <c r="H6030">
        <v>61.928916700000002</v>
      </c>
      <c r="I6030">
        <v>-131.13914410000001</v>
      </c>
      <c r="J6030" s="1" t="str">
        <f t="shared" si="718"/>
        <v>Fluid (stream)</v>
      </c>
      <c r="K6030" s="1" t="str">
        <f t="shared" si="719"/>
        <v>Untreated Water</v>
      </c>
      <c r="O6030">
        <v>1.2</v>
      </c>
      <c r="P6030">
        <v>80</v>
      </c>
      <c r="Q6030">
        <v>7.5</v>
      </c>
    </row>
    <row r="6031" spans="1:17" hidden="1" x14ac:dyDescent="0.3">
      <c r="A6031" t="s">
        <v>23442</v>
      </c>
      <c r="B6031" t="s">
        <v>23443</v>
      </c>
      <c r="C6031" s="1" t="str">
        <f t="shared" si="712"/>
        <v>21:0667</v>
      </c>
      <c r="D6031" s="1" t="str">
        <f t="shared" si="717"/>
        <v>21:0203</v>
      </c>
      <c r="E6031" t="s">
        <v>23444</v>
      </c>
      <c r="F6031" t="s">
        <v>23445</v>
      </c>
      <c r="H6031">
        <v>61.928959999999996</v>
      </c>
      <c r="I6031">
        <v>-131.08064780000001</v>
      </c>
      <c r="J6031" s="1" t="str">
        <f t="shared" si="718"/>
        <v>Fluid (stream)</v>
      </c>
      <c r="K6031" s="1" t="str">
        <f t="shared" si="719"/>
        <v>Untreated Water</v>
      </c>
      <c r="O6031">
        <v>2.5000000000000001E-2</v>
      </c>
      <c r="P6031">
        <v>40</v>
      </c>
      <c r="Q6031">
        <v>5.6</v>
      </c>
    </row>
    <row r="6032" spans="1:17" hidden="1" x14ac:dyDescent="0.3">
      <c r="A6032" t="s">
        <v>23446</v>
      </c>
      <c r="B6032" t="s">
        <v>23447</v>
      </c>
      <c r="C6032" s="1" t="str">
        <f t="shared" si="712"/>
        <v>21:0667</v>
      </c>
      <c r="D6032" s="1" t="str">
        <f t="shared" si="717"/>
        <v>21:0203</v>
      </c>
      <c r="E6032" t="s">
        <v>23448</v>
      </c>
      <c r="F6032" t="s">
        <v>23449</v>
      </c>
      <c r="H6032">
        <v>61.8920162</v>
      </c>
      <c r="I6032">
        <v>-131.06689</v>
      </c>
      <c r="J6032" s="1" t="str">
        <f t="shared" si="718"/>
        <v>Fluid (stream)</v>
      </c>
      <c r="K6032" s="1" t="str">
        <f t="shared" si="719"/>
        <v>Untreated Water</v>
      </c>
      <c r="O6032">
        <v>2.5000000000000001E-2</v>
      </c>
      <c r="P6032">
        <v>60</v>
      </c>
      <c r="Q6032">
        <v>6.8</v>
      </c>
    </row>
    <row r="6033" spans="1:17" hidden="1" x14ac:dyDescent="0.3">
      <c r="A6033" t="s">
        <v>23450</v>
      </c>
      <c r="B6033" t="s">
        <v>23451</v>
      </c>
      <c r="C6033" s="1" t="str">
        <f t="shared" si="712"/>
        <v>21:0667</v>
      </c>
      <c r="D6033" s="1" t="str">
        <f t="shared" si="717"/>
        <v>21:0203</v>
      </c>
      <c r="E6033" t="s">
        <v>23452</v>
      </c>
      <c r="F6033" t="s">
        <v>23453</v>
      </c>
      <c r="H6033">
        <v>61.8977498</v>
      </c>
      <c r="I6033">
        <v>-131.03040559999999</v>
      </c>
      <c r="J6033" s="1" t="str">
        <f t="shared" si="718"/>
        <v>Fluid (stream)</v>
      </c>
      <c r="K6033" s="1" t="str">
        <f t="shared" si="719"/>
        <v>Untreated Water</v>
      </c>
      <c r="O6033">
        <v>2.5000000000000001E-2</v>
      </c>
      <c r="P6033">
        <v>40</v>
      </c>
      <c r="Q6033">
        <v>6.8</v>
      </c>
    </row>
    <row r="6034" spans="1:17" hidden="1" x14ac:dyDescent="0.3">
      <c r="A6034" t="s">
        <v>23454</v>
      </c>
      <c r="B6034" t="s">
        <v>23455</v>
      </c>
      <c r="C6034" s="1" t="str">
        <f t="shared" si="712"/>
        <v>21:0667</v>
      </c>
      <c r="D6034" s="1" t="str">
        <f t="shared" si="717"/>
        <v>21:0203</v>
      </c>
      <c r="E6034" t="s">
        <v>23456</v>
      </c>
      <c r="F6034" t="s">
        <v>23457</v>
      </c>
      <c r="H6034">
        <v>61.8708095</v>
      </c>
      <c r="I6034">
        <v>-130.98862560000001</v>
      </c>
      <c r="J6034" s="1" t="str">
        <f t="shared" si="718"/>
        <v>Fluid (stream)</v>
      </c>
      <c r="K6034" s="1" t="str">
        <f t="shared" si="719"/>
        <v>Untreated Water</v>
      </c>
      <c r="O6034">
        <v>2.5000000000000001E-2</v>
      </c>
      <c r="P6034">
        <v>80</v>
      </c>
      <c r="Q6034">
        <v>7.4</v>
      </c>
    </row>
    <row r="6035" spans="1:17" hidden="1" x14ac:dyDescent="0.3">
      <c r="A6035" t="s">
        <v>23458</v>
      </c>
      <c r="B6035" t="s">
        <v>23459</v>
      </c>
      <c r="C6035" s="1" t="str">
        <f t="shared" si="712"/>
        <v>21:0667</v>
      </c>
      <c r="D6035" s="1" t="str">
        <f t="shared" si="717"/>
        <v>21:0203</v>
      </c>
      <c r="E6035" t="s">
        <v>23460</v>
      </c>
      <c r="F6035" t="s">
        <v>23461</v>
      </c>
      <c r="H6035">
        <v>61.870513600000002</v>
      </c>
      <c r="I6035">
        <v>-130.96234250000001</v>
      </c>
      <c r="J6035" s="1" t="str">
        <f t="shared" si="718"/>
        <v>Fluid (stream)</v>
      </c>
      <c r="K6035" s="1" t="str">
        <f t="shared" si="719"/>
        <v>Untreated Water</v>
      </c>
      <c r="O6035">
        <v>0.2</v>
      </c>
      <c r="P6035">
        <v>90</v>
      </c>
      <c r="Q6035">
        <v>7.5</v>
      </c>
    </row>
    <row r="6036" spans="1:17" hidden="1" x14ac:dyDescent="0.3">
      <c r="A6036" t="s">
        <v>23462</v>
      </c>
      <c r="B6036" t="s">
        <v>23463</v>
      </c>
      <c r="C6036" s="1" t="str">
        <f t="shared" si="712"/>
        <v>21:0667</v>
      </c>
      <c r="D6036" s="1" t="str">
        <f t="shared" si="717"/>
        <v>21:0203</v>
      </c>
      <c r="E6036" t="s">
        <v>23464</v>
      </c>
      <c r="F6036" t="s">
        <v>23465</v>
      </c>
      <c r="H6036">
        <v>61.8777142</v>
      </c>
      <c r="I6036">
        <v>-130.94790900000001</v>
      </c>
      <c r="J6036" s="1" t="str">
        <f t="shared" si="718"/>
        <v>Fluid (stream)</v>
      </c>
      <c r="K6036" s="1" t="str">
        <f t="shared" si="719"/>
        <v>Untreated Water</v>
      </c>
      <c r="O6036">
        <v>0.5</v>
      </c>
      <c r="P6036">
        <v>60</v>
      </c>
      <c r="Q6036">
        <v>7.9</v>
      </c>
    </row>
    <row r="6037" spans="1:17" hidden="1" x14ac:dyDescent="0.3">
      <c r="A6037" t="s">
        <v>23466</v>
      </c>
      <c r="B6037" t="s">
        <v>23467</v>
      </c>
      <c r="C6037" s="1" t="str">
        <f t="shared" si="712"/>
        <v>21:0667</v>
      </c>
      <c r="D6037" s="1" t="str">
        <f t="shared" si="717"/>
        <v>21:0203</v>
      </c>
      <c r="E6037" t="s">
        <v>23468</v>
      </c>
      <c r="F6037" t="s">
        <v>23469</v>
      </c>
      <c r="H6037">
        <v>61.871552399999999</v>
      </c>
      <c r="I6037">
        <v>-130.88553690000001</v>
      </c>
      <c r="J6037" s="1" t="str">
        <f t="shared" si="718"/>
        <v>Fluid (stream)</v>
      </c>
      <c r="K6037" s="1" t="str">
        <f t="shared" si="719"/>
        <v>Untreated Water</v>
      </c>
      <c r="O6037">
        <v>0.52</v>
      </c>
      <c r="P6037">
        <v>60</v>
      </c>
      <c r="Q6037">
        <v>8</v>
      </c>
    </row>
    <row r="6038" spans="1:17" hidden="1" x14ac:dyDescent="0.3">
      <c r="A6038" t="s">
        <v>23470</v>
      </c>
      <c r="B6038" t="s">
        <v>23471</v>
      </c>
      <c r="C6038" s="1" t="str">
        <f t="shared" si="712"/>
        <v>21:0667</v>
      </c>
      <c r="D6038" s="1" t="str">
        <f t="shared" si="717"/>
        <v>21:0203</v>
      </c>
      <c r="E6038" t="s">
        <v>23472</v>
      </c>
      <c r="F6038" t="s">
        <v>23473</v>
      </c>
      <c r="H6038">
        <v>61.765080699999999</v>
      </c>
      <c r="I6038">
        <v>-130.83976569999999</v>
      </c>
      <c r="J6038" s="1" t="str">
        <f t="shared" si="718"/>
        <v>Fluid (stream)</v>
      </c>
      <c r="K6038" s="1" t="str">
        <f t="shared" si="719"/>
        <v>Untreated Water</v>
      </c>
      <c r="O6038">
        <v>1.5</v>
      </c>
      <c r="P6038">
        <v>200</v>
      </c>
      <c r="Q6038">
        <v>8.1</v>
      </c>
    </row>
    <row r="6039" spans="1:17" hidden="1" x14ac:dyDescent="0.3">
      <c r="A6039" t="s">
        <v>23474</v>
      </c>
      <c r="B6039" t="s">
        <v>23475</v>
      </c>
      <c r="C6039" s="1" t="str">
        <f t="shared" si="712"/>
        <v>21:0667</v>
      </c>
      <c r="D6039" s="1" t="str">
        <f>HYPERLINK("http://geochem.nrcan.gc.ca/cdogs/content/svy/svy_e.htm", "")</f>
        <v/>
      </c>
      <c r="G6039" s="1" t="str">
        <f>HYPERLINK("http://geochem.nrcan.gc.ca/cdogs/content/cr_/cr_00081_e.htm", "81")</f>
        <v>81</v>
      </c>
      <c r="J6039" t="s">
        <v>11453</v>
      </c>
      <c r="K6039" t="s">
        <v>11454</v>
      </c>
      <c r="O6039">
        <v>0.19</v>
      </c>
      <c r="P6039">
        <v>170</v>
      </c>
      <c r="Q6039">
        <v>8.1</v>
      </c>
    </row>
    <row r="6040" spans="1:17" hidden="1" x14ac:dyDescent="0.3">
      <c r="A6040" t="s">
        <v>23476</v>
      </c>
      <c r="B6040" t="s">
        <v>23477</v>
      </c>
      <c r="C6040" s="1" t="str">
        <f t="shared" si="712"/>
        <v>21:0667</v>
      </c>
      <c r="D6040" s="1" t="str">
        <f t="shared" ref="D6040:D6058" si="720">HYPERLINK("http://geochem.nrcan.gc.ca/cdogs/content/svy/svy210203_e.htm", "21:0203")</f>
        <v>21:0203</v>
      </c>
      <c r="E6040" t="s">
        <v>23478</v>
      </c>
      <c r="F6040" t="s">
        <v>23479</v>
      </c>
      <c r="H6040">
        <v>61.7558018</v>
      </c>
      <c r="I6040">
        <v>-130.8619472</v>
      </c>
      <c r="J6040" s="1" t="str">
        <f t="shared" ref="J6040:J6058" si="721">HYPERLINK("http://geochem.nrcan.gc.ca/cdogs/content/kwd/kwd020018_e.htm", "Fluid (stream)")</f>
        <v>Fluid (stream)</v>
      </c>
      <c r="K6040" s="1" t="str">
        <f t="shared" ref="K6040:K6058" si="722">HYPERLINK("http://geochem.nrcan.gc.ca/cdogs/content/kwd/kwd080007_e.htm", "Untreated Water")</f>
        <v>Untreated Water</v>
      </c>
      <c r="O6040">
        <v>2.5000000000000001E-2</v>
      </c>
      <c r="P6040">
        <v>70</v>
      </c>
      <c r="Q6040">
        <v>6.4</v>
      </c>
    </row>
    <row r="6041" spans="1:17" hidden="1" x14ac:dyDescent="0.3">
      <c r="A6041" t="s">
        <v>23480</v>
      </c>
      <c r="B6041" t="s">
        <v>23481</v>
      </c>
      <c r="C6041" s="1" t="str">
        <f t="shared" ref="C6041:C6104" si="723">HYPERLINK("http://geochem.nrcan.gc.ca/cdogs/content/bdl/bdl210667_e.htm", "21:0667")</f>
        <v>21:0667</v>
      </c>
      <c r="D6041" s="1" t="str">
        <f t="shared" si="720"/>
        <v>21:0203</v>
      </c>
      <c r="E6041" t="s">
        <v>23482</v>
      </c>
      <c r="F6041" t="s">
        <v>23483</v>
      </c>
      <c r="H6041">
        <v>61.958389199999999</v>
      </c>
      <c r="I6041">
        <v>-131.4910027</v>
      </c>
      <c r="J6041" s="1" t="str">
        <f t="shared" si="721"/>
        <v>Fluid (stream)</v>
      </c>
      <c r="K6041" s="1" t="str">
        <f t="shared" si="722"/>
        <v>Untreated Water</v>
      </c>
      <c r="O6041">
        <v>1.1000000000000001</v>
      </c>
      <c r="P6041">
        <v>80</v>
      </c>
      <c r="Q6041">
        <v>7.9</v>
      </c>
    </row>
    <row r="6042" spans="1:17" hidden="1" x14ac:dyDescent="0.3">
      <c r="A6042" t="s">
        <v>23484</v>
      </c>
      <c r="B6042" t="s">
        <v>23485</v>
      </c>
      <c r="C6042" s="1" t="str">
        <f t="shared" si="723"/>
        <v>21:0667</v>
      </c>
      <c r="D6042" s="1" t="str">
        <f t="shared" si="720"/>
        <v>21:0203</v>
      </c>
      <c r="E6042" t="s">
        <v>23486</v>
      </c>
      <c r="F6042" t="s">
        <v>23487</v>
      </c>
      <c r="H6042">
        <v>61.698529899999997</v>
      </c>
      <c r="I6042">
        <v>-131.7443079</v>
      </c>
      <c r="J6042" s="1" t="str">
        <f t="shared" si="721"/>
        <v>Fluid (stream)</v>
      </c>
      <c r="K6042" s="1" t="str">
        <f t="shared" si="722"/>
        <v>Untreated Water</v>
      </c>
      <c r="O6042">
        <v>0.34</v>
      </c>
      <c r="P6042">
        <v>100</v>
      </c>
      <c r="Q6042">
        <v>7.7</v>
      </c>
    </row>
    <row r="6043" spans="1:17" hidden="1" x14ac:dyDescent="0.3">
      <c r="A6043" t="s">
        <v>23488</v>
      </c>
      <c r="B6043" t="s">
        <v>23489</v>
      </c>
      <c r="C6043" s="1" t="str">
        <f t="shared" si="723"/>
        <v>21:0667</v>
      </c>
      <c r="D6043" s="1" t="str">
        <f t="shared" si="720"/>
        <v>21:0203</v>
      </c>
      <c r="E6043" t="s">
        <v>23490</v>
      </c>
      <c r="F6043" t="s">
        <v>23491</v>
      </c>
      <c r="H6043">
        <v>61.668570500000001</v>
      </c>
      <c r="I6043">
        <v>-131.79416760000001</v>
      </c>
      <c r="J6043" s="1" t="str">
        <f t="shared" si="721"/>
        <v>Fluid (stream)</v>
      </c>
      <c r="K6043" s="1" t="str">
        <f t="shared" si="722"/>
        <v>Untreated Water</v>
      </c>
      <c r="O6043">
        <v>1.2</v>
      </c>
      <c r="P6043">
        <v>110</v>
      </c>
      <c r="Q6043">
        <v>7.7</v>
      </c>
    </row>
    <row r="6044" spans="1:17" hidden="1" x14ac:dyDescent="0.3">
      <c r="A6044" t="s">
        <v>23492</v>
      </c>
      <c r="B6044" t="s">
        <v>23493</v>
      </c>
      <c r="C6044" s="1" t="str">
        <f t="shared" si="723"/>
        <v>21:0667</v>
      </c>
      <c r="D6044" s="1" t="str">
        <f t="shared" si="720"/>
        <v>21:0203</v>
      </c>
      <c r="E6044" t="s">
        <v>23490</v>
      </c>
      <c r="F6044" t="s">
        <v>23494</v>
      </c>
      <c r="H6044">
        <v>61.668570500000001</v>
      </c>
      <c r="I6044">
        <v>-131.79416760000001</v>
      </c>
      <c r="J6044" s="1" t="str">
        <f t="shared" si="721"/>
        <v>Fluid (stream)</v>
      </c>
      <c r="K6044" s="1" t="str">
        <f t="shared" si="722"/>
        <v>Untreated Water</v>
      </c>
      <c r="O6044">
        <v>1.1000000000000001</v>
      </c>
      <c r="P6044">
        <v>110</v>
      </c>
      <c r="Q6044">
        <v>8.1</v>
      </c>
    </row>
    <row r="6045" spans="1:17" hidden="1" x14ac:dyDescent="0.3">
      <c r="A6045" t="s">
        <v>23495</v>
      </c>
      <c r="B6045" t="s">
        <v>23496</v>
      </c>
      <c r="C6045" s="1" t="str">
        <f t="shared" si="723"/>
        <v>21:0667</v>
      </c>
      <c r="D6045" s="1" t="str">
        <f t="shared" si="720"/>
        <v>21:0203</v>
      </c>
      <c r="E6045" t="s">
        <v>23497</v>
      </c>
      <c r="F6045" t="s">
        <v>23498</v>
      </c>
      <c r="H6045">
        <v>61.6576418</v>
      </c>
      <c r="I6045">
        <v>-131.8159077</v>
      </c>
      <c r="J6045" s="1" t="str">
        <f t="shared" si="721"/>
        <v>Fluid (stream)</v>
      </c>
      <c r="K6045" s="1" t="str">
        <f t="shared" si="722"/>
        <v>Untreated Water</v>
      </c>
      <c r="O6045">
        <v>1.4</v>
      </c>
      <c r="P6045">
        <v>110</v>
      </c>
      <c r="Q6045">
        <v>7.8</v>
      </c>
    </row>
    <row r="6046" spans="1:17" hidden="1" x14ac:dyDescent="0.3">
      <c r="A6046" t="s">
        <v>23499</v>
      </c>
      <c r="B6046" t="s">
        <v>23500</v>
      </c>
      <c r="C6046" s="1" t="str">
        <f t="shared" si="723"/>
        <v>21:0667</v>
      </c>
      <c r="D6046" s="1" t="str">
        <f t="shared" si="720"/>
        <v>21:0203</v>
      </c>
      <c r="E6046" t="s">
        <v>23501</v>
      </c>
      <c r="F6046" t="s">
        <v>23502</v>
      </c>
      <c r="H6046">
        <v>61.641288799999998</v>
      </c>
      <c r="I6046">
        <v>-131.84302650000001</v>
      </c>
      <c r="J6046" s="1" t="str">
        <f t="shared" si="721"/>
        <v>Fluid (stream)</v>
      </c>
      <c r="K6046" s="1" t="str">
        <f t="shared" si="722"/>
        <v>Untreated Water</v>
      </c>
      <c r="O6046">
        <v>0.54</v>
      </c>
      <c r="P6046">
        <v>190</v>
      </c>
      <c r="Q6046">
        <v>7.8</v>
      </c>
    </row>
    <row r="6047" spans="1:17" hidden="1" x14ac:dyDescent="0.3">
      <c r="A6047" t="s">
        <v>23503</v>
      </c>
      <c r="B6047" t="s">
        <v>23504</v>
      </c>
      <c r="C6047" s="1" t="str">
        <f t="shared" si="723"/>
        <v>21:0667</v>
      </c>
      <c r="D6047" s="1" t="str">
        <f t="shared" si="720"/>
        <v>21:0203</v>
      </c>
      <c r="E6047" t="s">
        <v>23505</v>
      </c>
      <c r="F6047" t="s">
        <v>23506</v>
      </c>
      <c r="H6047">
        <v>61.607111000000003</v>
      </c>
      <c r="I6047">
        <v>-131.91239719999999</v>
      </c>
      <c r="J6047" s="1" t="str">
        <f t="shared" si="721"/>
        <v>Fluid (stream)</v>
      </c>
      <c r="K6047" s="1" t="str">
        <f t="shared" si="722"/>
        <v>Untreated Water</v>
      </c>
      <c r="O6047">
        <v>2.6</v>
      </c>
      <c r="P6047">
        <v>90</v>
      </c>
      <c r="Q6047">
        <v>8</v>
      </c>
    </row>
    <row r="6048" spans="1:17" hidden="1" x14ac:dyDescent="0.3">
      <c r="A6048" t="s">
        <v>23507</v>
      </c>
      <c r="B6048" t="s">
        <v>23508</v>
      </c>
      <c r="C6048" s="1" t="str">
        <f t="shared" si="723"/>
        <v>21:0667</v>
      </c>
      <c r="D6048" s="1" t="str">
        <f t="shared" si="720"/>
        <v>21:0203</v>
      </c>
      <c r="E6048" t="s">
        <v>23509</v>
      </c>
      <c r="F6048" t="s">
        <v>23510</v>
      </c>
      <c r="H6048">
        <v>61.6187167</v>
      </c>
      <c r="I6048">
        <v>-131.9296611</v>
      </c>
      <c r="J6048" s="1" t="str">
        <f t="shared" si="721"/>
        <v>Fluid (stream)</v>
      </c>
      <c r="K6048" s="1" t="str">
        <f t="shared" si="722"/>
        <v>Untreated Water</v>
      </c>
      <c r="O6048">
        <v>10.5</v>
      </c>
      <c r="P6048">
        <v>130</v>
      </c>
      <c r="Q6048">
        <v>7.6</v>
      </c>
    </row>
    <row r="6049" spans="1:17" hidden="1" x14ac:dyDescent="0.3">
      <c r="A6049" t="s">
        <v>23511</v>
      </c>
      <c r="B6049" t="s">
        <v>23512</v>
      </c>
      <c r="C6049" s="1" t="str">
        <f t="shared" si="723"/>
        <v>21:0667</v>
      </c>
      <c r="D6049" s="1" t="str">
        <f t="shared" si="720"/>
        <v>21:0203</v>
      </c>
      <c r="E6049" t="s">
        <v>23513</v>
      </c>
      <c r="F6049" t="s">
        <v>23514</v>
      </c>
      <c r="H6049">
        <v>61.611250300000002</v>
      </c>
      <c r="I6049">
        <v>-131.94350030000001</v>
      </c>
      <c r="J6049" s="1" t="str">
        <f t="shared" si="721"/>
        <v>Fluid (stream)</v>
      </c>
      <c r="K6049" s="1" t="str">
        <f t="shared" si="722"/>
        <v>Untreated Water</v>
      </c>
      <c r="O6049">
        <v>7.2</v>
      </c>
      <c r="P6049">
        <v>70</v>
      </c>
      <c r="Q6049">
        <v>8.3000000000000007</v>
      </c>
    </row>
    <row r="6050" spans="1:17" hidden="1" x14ac:dyDescent="0.3">
      <c r="A6050" t="s">
        <v>23515</v>
      </c>
      <c r="B6050" t="s">
        <v>23516</v>
      </c>
      <c r="C6050" s="1" t="str">
        <f t="shared" si="723"/>
        <v>21:0667</v>
      </c>
      <c r="D6050" s="1" t="str">
        <f t="shared" si="720"/>
        <v>21:0203</v>
      </c>
      <c r="E6050" t="s">
        <v>23517</v>
      </c>
      <c r="F6050" t="s">
        <v>23518</v>
      </c>
      <c r="H6050">
        <v>61.606733300000002</v>
      </c>
      <c r="I6050">
        <v>-131.96749919999999</v>
      </c>
      <c r="J6050" s="1" t="str">
        <f t="shared" si="721"/>
        <v>Fluid (stream)</v>
      </c>
      <c r="K6050" s="1" t="str">
        <f t="shared" si="722"/>
        <v>Untreated Water</v>
      </c>
      <c r="O6050">
        <v>5.7</v>
      </c>
      <c r="P6050">
        <v>50</v>
      </c>
      <c r="Q6050">
        <v>8.1999999999999993</v>
      </c>
    </row>
    <row r="6051" spans="1:17" hidden="1" x14ac:dyDescent="0.3">
      <c r="A6051" t="s">
        <v>23519</v>
      </c>
      <c r="B6051" t="s">
        <v>23520</v>
      </c>
      <c r="C6051" s="1" t="str">
        <f t="shared" si="723"/>
        <v>21:0667</v>
      </c>
      <c r="D6051" s="1" t="str">
        <f t="shared" si="720"/>
        <v>21:0203</v>
      </c>
      <c r="E6051" t="s">
        <v>23521</v>
      </c>
      <c r="F6051" t="s">
        <v>23522</v>
      </c>
      <c r="H6051">
        <v>61.578442000000003</v>
      </c>
      <c r="I6051">
        <v>-131.91505620000001</v>
      </c>
      <c r="J6051" s="1" t="str">
        <f t="shared" si="721"/>
        <v>Fluid (stream)</v>
      </c>
      <c r="K6051" s="1" t="str">
        <f t="shared" si="722"/>
        <v>Untreated Water</v>
      </c>
      <c r="O6051">
        <v>2.6</v>
      </c>
      <c r="P6051">
        <v>40</v>
      </c>
      <c r="Q6051">
        <v>8.1</v>
      </c>
    </row>
    <row r="6052" spans="1:17" hidden="1" x14ac:dyDescent="0.3">
      <c r="A6052" t="s">
        <v>23523</v>
      </c>
      <c r="B6052" t="s">
        <v>23524</v>
      </c>
      <c r="C6052" s="1" t="str">
        <f t="shared" si="723"/>
        <v>21:0667</v>
      </c>
      <c r="D6052" s="1" t="str">
        <f t="shared" si="720"/>
        <v>21:0203</v>
      </c>
      <c r="E6052" t="s">
        <v>23525</v>
      </c>
      <c r="F6052" t="s">
        <v>23526</v>
      </c>
      <c r="H6052">
        <v>61.557302100000001</v>
      </c>
      <c r="I6052">
        <v>-131.92813760000001</v>
      </c>
      <c r="J6052" s="1" t="str">
        <f t="shared" si="721"/>
        <v>Fluid (stream)</v>
      </c>
      <c r="K6052" s="1" t="str">
        <f t="shared" si="722"/>
        <v>Untreated Water</v>
      </c>
      <c r="O6052">
        <v>0.93</v>
      </c>
      <c r="P6052">
        <v>40</v>
      </c>
      <c r="Q6052">
        <v>7.7</v>
      </c>
    </row>
    <row r="6053" spans="1:17" hidden="1" x14ac:dyDescent="0.3">
      <c r="A6053" t="s">
        <v>23527</v>
      </c>
      <c r="B6053" t="s">
        <v>23528</v>
      </c>
      <c r="C6053" s="1" t="str">
        <f t="shared" si="723"/>
        <v>21:0667</v>
      </c>
      <c r="D6053" s="1" t="str">
        <f t="shared" si="720"/>
        <v>21:0203</v>
      </c>
      <c r="E6053" t="s">
        <v>23529</v>
      </c>
      <c r="F6053" t="s">
        <v>23530</v>
      </c>
      <c r="H6053">
        <v>61.537392599999997</v>
      </c>
      <c r="I6053">
        <v>-131.91186289999999</v>
      </c>
      <c r="J6053" s="1" t="str">
        <f t="shared" si="721"/>
        <v>Fluid (stream)</v>
      </c>
      <c r="K6053" s="1" t="str">
        <f t="shared" si="722"/>
        <v>Untreated Water</v>
      </c>
      <c r="O6053">
        <v>1.9</v>
      </c>
      <c r="P6053">
        <v>90</v>
      </c>
      <c r="Q6053">
        <v>8.1999999999999993</v>
      </c>
    </row>
    <row r="6054" spans="1:17" hidden="1" x14ac:dyDescent="0.3">
      <c r="A6054" t="s">
        <v>23531</v>
      </c>
      <c r="B6054" t="s">
        <v>23532</v>
      </c>
      <c r="C6054" s="1" t="str">
        <f t="shared" si="723"/>
        <v>21:0667</v>
      </c>
      <c r="D6054" s="1" t="str">
        <f t="shared" si="720"/>
        <v>21:0203</v>
      </c>
      <c r="E6054" t="s">
        <v>23533</v>
      </c>
      <c r="F6054" t="s">
        <v>23534</v>
      </c>
      <c r="H6054">
        <v>61.525516600000003</v>
      </c>
      <c r="I6054">
        <v>-131.93488869999999</v>
      </c>
      <c r="J6054" s="1" t="str">
        <f t="shared" si="721"/>
        <v>Fluid (stream)</v>
      </c>
      <c r="K6054" s="1" t="str">
        <f t="shared" si="722"/>
        <v>Untreated Water</v>
      </c>
      <c r="O6054">
        <v>1.7</v>
      </c>
      <c r="P6054">
        <v>160</v>
      </c>
      <c r="Q6054">
        <v>8</v>
      </c>
    </row>
    <row r="6055" spans="1:17" hidden="1" x14ac:dyDescent="0.3">
      <c r="A6055" t="s">
        <v>23535</v>
      </c>
      <c r="B6055" t="s">
        <v>23536</v>
      </c>
      <c r="C6055" s="1" t="str">
        <f t="shared" si="723"/>
        <v>21:0667</v>
      </c>
      <c r="D6055" s="1" t="str">
        <f t="shared" si="720"/>
        <v>21:0203</v>
      </c>
      <c r="E6055" t="s">
        <v>23537</v>
      </c>
      <c r="F6055" t="s">
        <v>23538</v>
      </c>
      <c r="H6055">
        <v>61.518814200000001</v>
      </c>
      <c r="I6055">
        <v>-131.98619110000001</v>
      </c>
      <c r="J6055" s="1" t="str">
        <f t="shared" si="721"/>
        <v>Fluid (stream)</v>
      </c>
      <c r="K6055" s="1" t="str">
        <f t="shared" si="722"/>
        <v>Untreated Water</v>
      </c>
      <c r="O6055">
        <v>0.51</v>
      </c>
      <c r="P6055">
        <v>170</v>
      </c>
      <c r="Q6055">
        <v>8</v>
      </c>
    </row>
    <row r="6056" spans="1:17" hidden="1" x14ac:dyDescent="0.3">
      <c r="A6056" t="s">
        <v>23539</v>
      </c>
      <c r="B6056" t="s">
        <v>23540</v>
      </c>
      <c r="C6056" s="1" t="str">
        <f t="shared" si="723"/>
        <v>21:0667</v>
      </c>
      <c r="D6056" s="1" t="str">
        <f t="shared" si="720"/>
        <v>21:0203</v>
      </c>
      <c r="E6056" t="s">
        <v>23541</v>
      </c>
      <c r="F6056" t="s">
        <v>23542</v>
      </c>
      <c r="H6056">
        <v>61.496499999999997</v>
      </c>
      <c r="I6056">
        <v>-131.9543884</v>
      </c>
      <c r="J6056" s="1" t="str">
        <f t="shared" si="721"/>
        <v>Fluid (stream)</v>
      </c>
      <c r="K6056" s="1" t="str">
        <f t="shared" si="722"/>
        <v>Untreated Water</v>
      </c>
      <c r="O6056">
        <v>0.51</v>
      </c>
      <c r="P6056">
        <v>330</v>
      </c>
      <c r="Q6056">
        <v>7.4</v>
      </c>
    </row>
    <row r="6057" spans="1:17" hidden="1" x14ac:dyDescent="0.3">
      <c r="A6057" t="s">
        <v>23543</v>
      </c>
      <c r="B6057" t="s">
        <v>23544</v>
      </c>
      <c r="C6057" s="1" t="str">
        <f t="shared" si="723"/>
        <v>21:0667</v>
      </c>
      <c r="D6057" s="1" t="str">
        <f t="shared" si="720"/>
        <v>21:0203</v>
      </c>
      <c r="E6057" t="s">
        <v>23545</v>
      </c>
      <c r="F6057" t="s">
        <v>23546</v>
      </c>
      <c r="H6057">
        <v>61.486039300000002</v>
      </c>
      <c r="I6057">
        <v>-131.99403950000001</v>
      </c>
      <c r="J6057" s="1" t="str">
        <f t="shared" si="721"/>
        <v>Fluid (stream)</v>
      </c>
      <c r="K6057" s="1" t="str">
        <f t="shared" si="722"/>
        <v>Untreated Water</v>
      </c>
      <c r="O6057">
        <v>0.86</v>
      </c>
      <c r="P6057">
        <v>120</v>
      </c>
      <c r="Q6057">
        <v>8</v>
      </c>
    </row>
    <row r="6058" spans="1:17" hidden="1" x14ac:dyDescent="0.3">
      <c r="A6058" t="s">
        <v>23547</v>
      </c>
      <c r="B6058" t="s">
        <v>23548</v>
      </c>
      <c r="C6058" s="1" t="str">
        <f t="shared" si="723"/>
        <v>21:0667</v>
      </c>
      <c r="D6058" s="1" t="str">
        <f t="shared" si="720"/>
        <v>21:0203</v>
      </c>
      <c r="E6058" t="s">
        <v>23545</v>
      </c>
      <c r="F6058" t="s">
        <v>23549</v>
      </c>
      <c r="H6058">
        <v>61.486039300000002</v>
      </c>
      <c r="I6058">
        <v>-131.99403950000001</v>
      </c>
      <c r="J6058" s="1" t="str">
        <f t="shared" si="721"/>
        <v>Fluid (stream)</v>
      </c>
      <c r="K6058" s="1" t="str">
        <f t="shared" si="722"/>
        <v>Untreated Water</v>
      </c>
      <c r="O6058">
        <v>0.8</v>
      </c>
      <c r="P6058">
        <v>100</v>
      </c>
      <c r="Q6058">
        <v>8</v>
      </c>
    </row>
    <row r="6059" spans="1:17" hidden="1" x14ac:dyDescent="0.3">
      <c r="A6059" t="s">
        <v>23550</v>
      </c>
      <c r="B6059" t="s">
        <v>23551</v>
      </c>
      <c r="C6059" s="1" t="str">
        <f t="shared" si="723"/>
        <v>21:0667</v>
      </c>
      <c r="D6059" s="1" t="str">
        <f>HYPERLINK("http://geochem.nrcan.gc.ca/cdogs/content/svy/svy_e.htm", "")</f>
        <v/>
      </c>
      <c r="G6059" s="1" t="str">
        <f>HYPERLINK("http://geochem.nrcan.gc.ca/cdogs/content/cr_/cr_00081_e.htm", "81")</f>
        <v>81</v>
      </c>
      <c r="J6059" t="s">
        <v>11453</v>
      </c>
      <c r="K6059" t="s">
        <v>11454</v>
      </c>
      <c r="O6059">
        <v>0.22</v>
      </c>
      <c r="P6059">
        <v>190</v>
      </c>
      <c r="Q6059">
        <v>8.1999999999999993</v>
      </c>
    </row>
    <row r="6060" spans="1:17" hidden="1" x14ac:dyDescent="0.3">
      <c r="A6060" t="s">
        <v>23552</v>
      </c>
      <c r="B6060" t="s">
        <v>23553</v>
      </c>
      <c r="C6060" s="1" t="str">
        <f t="shared" si="723"/>
        <v>21:0667</v>
      </c>
      <c r="D6060" s="1" t="str">
        <f t="shared" ref="D6060:D6085" si="724">HYPERLINK("http://geochem.nrcan.gc.ca/cdogs/content/svy/svy210203_e.htm", "21:0203")</f>
        <v>21:0203</v>
      </c>
      <c r="E6060" t="s">
        <v>23554</v>
      </c>
      <c r="F6060" t="s">
        <v>23555</v>
      </c>
      <c r="H6060">
        <v>61.470421999999999</v>
      </c>
      <c r="I6060">
        <v>-131.9949986</v>
      </c>
      <c r="J6060" s="1" t="str">
        <f t="shared" ref="J6060:J6085" si="725">HYPERLINK("http://geochem.nrcan.gc.ca/cdogs/content/kwd/kwd020018_e.htm", "Fluid (stream)")</f>
        <v>Fluid (stream)</v>
      </c>
      <c r="K6060" s="1" t="str">
        <f t="shared" ref="K6060:K6085" si="726">HYPERLINK("http://geochem.nrcan.gc.ca/cdogs/content/kwd/kwd080007_e.htm", "Untreated Water")</f>
        <v>Untreated Water</v>
      </c>
      <c r="O6060">
        <v>0.31</v>
      </c>
      <c r="P6060">
        <v>340</v>
      </c>
      <c r="Q6060">
        <v>8</v>
      </c>
    </row>
    <row r="6061" spans="1:17" hidden="1" x14ac:dyDescent="0.3">
      <c r="A6061" t="s">
        <v>23556</v>
      </c>
      <c r="B6061" t="s">
        <v>23557</v>
      </c>
      <c r="C6061" s="1" t="str">
        <f t="shared" si="723"/>
        <v>21:0667</v>
      </c>
      <c r="D6061" s="1" t="str">
        <f t="shared" si="724"/>
        <v>21:0203</v>
      </c>
      <c r="E6061" t="s">
        <v>23558</v>
      </c>
      <c r="F6061" t="s">
        <v>23559</v>
      </c>
      <c r="H6061">
        <v>61.422473699999998</v>
      </c>
      <c r="I6061">
        <v>-131.98972169999999</v>
      </c>
      <c r="J6061" s="1" t="str">
        <f t="shared" si="725"/>
        <v>Fluid (stream)</v>
      </c>
      <c r="K6061" s="1" t="str">
        <f t="shared" si="726"/>
        <v>Untreated Water</v>
      </c>
      <c r="O6061">
        <v>0.35</v>
      </c>
      <c r="P6061">
        <v>90</v>
      </c>
      <c r="Q6061">
        <v>8.1</v>
      </c>
    </row>
    <row r="6062" spans="1:17" hidden="1" x14ac:dyDescent="0.3">
      <c r="A6062" t="s">
        <v>23560</v>
      </c>
      <c r="B6062" t="s">
        <v>23561</v>
      </c>
      <c r="C6062" s="1" t="str">
        <f t="shared" si="723"/>
        <v>21:0667</v>
      </c>
      <c r="D6062" s="1" t="str">
        <f t="shared" si="724"/>
        <v>21:0203</v>
      </c>
      <c r="E6062" t="s">
        <v>23562</v>
      </c>
      <c r="F6062" t="s">
        <v>23563</v>
      </c>
      <c r="H6062">
        <v>61.4501183</v>
      </c>
      <c r="I6062">
        <v>-131.9285404</v>
      </c>
      <c r="J6062" s="1" t="str">
        <f t="shared" si="725"/>
        <v>Fluid (stream)</v>
      </c>
      <c r="K6062" s="1" t="str">
        <f t="shared" si="726"/>
        <v>Untreated Water</v>
      </c>
      <c r="O6062">
        <v>0.06</v>
      </c>
      <c r="P6062">
        <v>340</v>
      </c>
      <c r="Q6062">
        <v>7.9</v>
      </c>
    </row>
    <row r="6063" spans="1:17" hidden="1" x14ac:dyDescent="0.3">
      <c r="A6063" t="s">
        <v>23564</v>
      </c>
      <c r="B6063" t="s">
        <v>23565</v>
      </c>
      <c r="C6063" s="1" t="str">
        <f t="shared" si="723"/>
        <v>21:0667</v>
      </c>
      <c r="D6063" s="1" t="str">
        <f t="shared" si="724"/>
        <v>21:0203</v>
      </c>
      <c r="E6063" t="s">
        <v>23566</v>
      </c>
      <c r="F6063" t="s">
        <v>23567</v>
      </c>
      <c r="H6063">
        <v>61.431053499999997</v>
      </c>
      <c r="I6063">
        <v>-131.87044409999999</v>
      </c>
      <c r="J6063" s="1" t="str">
        <f t="shared" si="725"/>
        <v>Fluid (stream)</v>
      </c>
      <c r="K6063" s="1" t="str">
        <f t="shared" si="726"/>
        <v>Untreated Water</v>
      </c>
      <c r="O6063">
        <v>0.2</v>
      </c>
      <c r="P6063">
        <v>140</v>
      </c>
      <c r="Q6063">
        <v>8</v>
      </c>
    </row>
    <row r="6064" spans="1:17" hidden="1" x14ac:dyDescent="0.3">
      <c r="A6064" t="s">
        <v>23568</v>
      </c>
      <c r="B6064" t="s">
        <v>23569</v>
      </c>
      <c r="C6064" s="1" t="str">
        <f t="shared" si="723"/>
        <v>21:0667</v>
      </c>
      <c r="D6064" s="1" t="str">
        <f t="shared" si="724"/>
        <v>21:0203</v>
      </c>
      <c r="E6064" t="s">
        <v>23570</v>
      </c>
      <c r="F6064" t="s">
        <v>23571</v>
      </c>
      <c r="H6064">
        <v>61.424582700000002</v>
      </c>
      <c r="I6064">
        <v>-131.870993</v>
      </c>
      <c r="J6064" s="1" t="str">
        <f t="shared" si="725"/>
        <v>Fluid (stream)</v>
      </c>
      <c r="K6064" s="1" t="str">
        <f t="shared" si="726"/>
        <v>Untreated Water</v>
      </c>
      <c r="O6064">
        <v>0.2</v>
      </c>
      <c r="P6064">
        <v>40</v>
      </c>
      <c r="Q6064">
        <v>8.1</v>
      </c>
    </row>
    <row r="6065" spans="1:17" hidden="1" x14ac:dyDescent="0.3">
      <c r="A6065" t="s">
        <v>23572</v>
      </c>
      <c r="B6065" t="s">
        <v>23573</v>
      </c>
      <c r="C6065" s="1" t="str">
        <f t="shared" si="723"/>
        <v>21:0667</v>
      </c>
      <c r="D6065" s="1" t="str">
        <f t="shared" si="724"/>
        <v>21:0203</v>
      </c>
      <c r="E6065" t="s">
        <v>23574</v>
      </c>
      <c r="F6065" t="s">
        <v>23575</v>
      </c>
      <c r="H6065">
        <v>61.412585</v>
      </c>
      <c r="I6065">
        <v>-131.897052</v>
      </c>
      <c r="J6065" s="1" t="str">
        <f t="shared" si="725"/>
        <v>Fluid (stream)</v>
      </c>
      <c r="K6065" s="1" t="str">
        <f t="shared" si="726"/>
        <v>Untreated Water</v>
      </c>
      <c r="O6065">
        <v>7.0000000000000007E-2</v>
      </c>
      <c r="P6065">
        <v>30</v>
      </c>
      <c r="Q6065">
        <v>8</v>
      </c>
    </row>
    <row r="6066" spans="1:17" hidden="1" x14ac:dyDescent="0.3">
      <c r="A6066" t="s">
        <v>23576</v>
      </c>
      <c r="B6066" t="s">
        <v>23577</v>
      </c>
      <c r="C6066" s="1" t="str">
        <f t="shared" si="723"/>
        <v>21:0667</v>
      </c>
      <c r="D6066" s="1" t="str">
        <f t="shared" si="724"/>
        <v>21:0203</v>
      </c>
      <c r="E6066" t="s">
        <v>23578</v>
      </c>
      <c r="F6066" t="s">
        <v>23579</v>
      </c>
      <c r="H6066">
        <v>61.389088299999997</v>
      </c>
      <c r="I6066">
        <v>-131.93825630000001</v>
      </c>
      <c r="J6066" s="1" t="str">
        <f t="shared" si="725"/>
        <v>Fluid (stream)</v>
      </c>
      <c r="K6066" s="1" t="str">
        <f t="shared" si="726"/>
        <v>Untreated Water</v>
      </c>
      <c r="O6066">
        <v>2.5000000000000001E-2</v>
      </c>
      <c r="P6066">
        <v>30</v>
      </c>
      <c r="Q6066">
        <v>6.9</v>
      </c>
    </row>
    <row r="6067" spans="1:17" hidden="1" x14ac:dyDescent="0.3">
      <c r="A6067" t="s">
        <v>23580</v>
      </c>
      <c r="B6067" t="s">
        <v>23581</v>
      </c>
      <c r="C6067" s="1" t="str">
        <f t="shared" si="723"/>
        <v>21:0667</v>
      </c>
      <c r="D6067" s="1" t="str">
        <f t="shared" si="724"/>
        <v>21:0203</v>
      </c>
      <c r="E6067" t="s">
        <v>23582</v>
      </c>
      <c r="F6067" t="s">
        <v>23583</v>
      </c>
      <c r="H6067">
        <v>61.371055900000002</v>
      </c>
      <c r="I6067">
        <v>-131.9149778</v>
      </c>
      <c r="J6067" s="1" t="str">
        <f t="shared" si="725"/>
        <v>Fluid (stream)</v>
      </c>
      <c r="K6067" s="1" t="str">
        <f t="shared" si="726"/>
        <v>Untreated Water</v>
      </c>
      <c r="O6067">
        <v>0.33</v>
      </c>
      <c r="P6067">
        <v>30</v>
      </c>
      <c r="Q6067">
        <v>8.1999999999999993</v>
      </c>
    </row>
    <row r="6068" spans="1:17" hidden="1" x14ac:dyDescent="0.3">
      <c r="A6068" t="s">
        <v>23584</v>
      </c>
      <c r="B6068" t="s">
        <v>23585</v>
      </c>
      <c r="C6068" s="1" t="str">
        <f t="shared" si="723"/>
        <v>21:0667</v>
      </c>
      <c r="D6068" s="1" t="str">
        <f t="shared" si="724"/>
        <v>21:0203</v>
      </c>
      <c r="E6068" t="s">
        <v>23586</v>
      </c>
      <c r="F6068" t="s">
        <v>23587</v>
      </c>
      <c r="H6068">
        <v>61.375746300000003</v>
      </c>
      <c r="I6068">
        <v>-131.91535870000001</v>
      </c>
      <c r="J6068" s="1" t="str">
        <f t="shared" si="725"/>
        <v>Fluid (stream)</v>
      </c>
      <c r="K6068" s="1" t="str">
        <f t="shared" si="726"/>
        <v>Untreated Water</v>
      </c>
      <c r="O6068">
        <v>0.21</v>
      </c>
      <c r="P6068">
        <v>20</v>
      </c>
      <c r="Q6068">
        <v>7.5</v>
      </c>
    </row>
    <row r="6069" spans="1:17" hidden="1" x14ac:dyDescent="0.3">
      <c r="A6069" t="s">
        <v>23588</v>
      </c>
      <c r="B6069" t="s">
        <v>23589</v>
      </c>
      <c r="C6069" s="1" t="str">
        <f t="shared" si="723"/>
        <v>21:0667</v>
      </c>
      <c r="D6069" s="1" t="str">
        <f t="shared" si="724"/>
        <v>21:0203</v>
      </c>
      <c r="E6069" t="s">
        <v>23590</v>
      </c>
      <c r="F6069" t="s">
        <v>23591</v>
      </c>
      <c r="H6069">
        <v>61.340555000000002</v>
      </c>
      <c r="I6069">
        <v>-131.90830539999999</v>
      </c>
      <c r="J6069" s="1" t="str">
        <f t="shared" si="725"/>
        <v>Fluid (stream)</v>
      </c>
      <c r="K6069" s="1" t="str">
        <f t="shared" si="726"/>
        <v>Untreated Water</v>
      </c>
      <c r="O6069">
        <v>0.66</v>
      </c>
      <c r="P6069">
        <v>20</v>
      </c>
      <c r="Q6069">
        <v>8.1</v>
      </c>
    </row>
    <row r="6070" spans="1:17" hidden="1" x14ac:dyDescent="0.3">
      <c r="A6070" t="s">
        <v>23592</v>
      </c>
      <c r="B6070" t="s">
        <v>23593</v>
      </c>
      <c r="C6070" s="1" t="str">
        <f t="shared" si="723"/>
        <v>21:0667</v>
      </c>
      <c r="D6070" s="1" t="str">
        <f t="shared" si="724"/>
        <v>21:0203</v>
      </c>
      <c r="E6070" t="s">
        <v>23594</v>
      </c>
      <c r="F6070" t="s">
        <v>23595</v>
      </c>
      <c r="H6070">
        <v>61.333471699999997</v>
      </c>
      <c r="I6070">
        <v>-131.95013</v>
      </c>
      <c r="J6070" s="1" t="str">
        <f t="shared" si="725"/>
        <v>Fluid (stream)</v>
      </c>
      <c r="K6070" s="1" t="str">
        <f t="shared" si="726"/>
        <v>Untreated Water</v>
      </c>
      <c r="O6070">
        <v>0.38</v>
      </c>
      <c r="P6070">
        <v>20</v>
      </c>
      <c r="Q6070">
        <v>8.1</v>
      </c>
    </row>
    <row r="6071" spans="1:17" hidden="1" x14ac:dyDescent="0.3">
      <c r="A6071" t="s">
        <v>23596</v>
      </c>
      <c r="B6071" t="s">
        <v>23597</v>
      </c>
      <c r="C6071" s="1" t="str">
        <f t="shared" si="723"/>
        <v>21:0667</v>
      </c>
      <c r="D6071" s="1" t="str">
        <f t="shared" si="724"/>
        <v>21:0203</v>
      </c>
      <c r="E6071" t="s">
        <v>23598</v>
      </c>
      <c r="F6071" t="s">
        <v>23599</v>
      </c>
      <c r="H6071">
        <v>61.317759299999999</v>
      </c>
      <c r="I6071">
        <v>-131.98870249999999</v>
      </c>
      <c r="J6071" s="1" t="str">
        <f t="shared" si="725"/>
        <v>Fluid (stream)</v>
      </c>
      <c r="K6071" s="1" t="str">
        <f t="shared" si="726"/>
        <v>Untreated Water</v>
      </c>
      <c r="O6071">
        <v>0.39</v>
      </c>
      <c r="P6071">
        <v>20</v>
      </c>
      <c r="Q6071">
        <v>8</v>
      </c>
    </row>
    <row r="6072" spans="1:17" hidden="1" x14ac:dyDescent="0.3">
      <c r="A6072" t="s">
        <v>23600</v>
      </c>
      <c r="B6072" t="s">
        <v>23601</v>
      </c>
      <c r="C6072" s="1" t="str">
        <f t="shared" si="723"/>
        <v>21:0667</v>
      </c>
      <c r="D6072" s="1" t="str">
        <f t="shared" si="724"/>
        <v>21:0203</v>
      </c>
      <c r="E6072" t="s">
        <v>23602</v>
      </c>
      <c r="F6072" t="s">
        <v>23603</v>
      </c>
      <c r="H6072">
        <v>61.287143399999998</v>
      </c>
      <c r="I6072">
        <v>-131.9914642</v>
      </c>
      <c r="J6072" s="1" t="str">
        <f t="shared" si="725"/>
        <v>Fluid (stream)</v>
      </c>
      <c r="K6072" s="1" t="str">
        <f t="shared" si="726"/>
        <v>Untreated Water</v>
      </c>
      <c r="O6072">
        <v>0.24</v>
      </c>
      <c r="P6072">
        <v>50</v>
      </c>
      <c r="Q6072">
        <v>7.9</v>
      </c>
    </row>
    <row r="6073" spans="1:17" hidden="1" x14ac:dyDescent="0.3">
      <c r="A6073" t="s">
        <v>23604</v>
      </c>
      <c r="B6073" t="s">
        <v>23605</v>
      </c>
      <c r="C6073" s="1" t="str">
        <f t="shared" si="723"/>
        <v>21:0667</v>
      </c>
      <c r="D6073" s="1" t="str">
        <f t="shared" si="724"/>
        <v>21:0203</v>
      </c>
      <c r="E6073" t="s">
        <v>23606</v>
      </c>
      <c r="F6073" t="s">
        <v>23607</v>
      </c>
      <c r="H6073">
        <v>61.286854499999997</v>
      </c>
      <c r="I6073">
        <v>-131.942239</v>
      </c>
      <c r="J6073" s="1" t="str">
        <f t="shared" si="725"/>
        <v>Fluid (stream)</v>
      </c>
      <c r="K6073" s="1" t="str">
        <f t="shared" si="726"/>
        <v>Untreated Water</v>
      </c>
      <c r="O6073">
        <v>0.28000000000000003</v>
      </c>
      <c r="P6073">
        <v>40</v>
      </c>
      <c r="Q6073">
        <v>8</v>
      </c>
    </row>
    <row r="6074" spans="1:17" hidden="1" x14ac:dyDescent="0.3">
      <c r="A6074" t="s">
        <v>23608</v>
      </c>
      <c r="B6074" t="s">
        <v>23609</v>
      </c>
      <c r="C6074" s="1" t="str">
        <f t="shared" si="723"/>
        <v>21:0667</v>
      </c>
      <c r="D6074" s="1" t="str">
        <f t="shared" si="724"/>
        <v>21:0203</v>
      </c>
      <c r="E6074" t="s">
        <v>23610</v>
      </c>
      <c r="F6074" t="s">
        <v>23611</v>
      </c>
      <c r="H6074">
        <v>61.305810399999999</v>
      </c>
      <c r="I6074">
        <v>-131.91268729999999</v>
      </c>
      <c r="J6074" s="1" t="str">
        <f t="shared" si="725"/>
        <v>Fluid (stream)</v>
      </c>
      <c r="K6074" s="1" t="str">
        <f t="shared" si="726"/>
        <v>Untreated Water</v>
      </c>
      <c r="O6074">
        <v>0.26</v>
      </c>
      <c r="P6074">
        <v>40</v>
      </c>
      <c r="Q6074">
        <v>7.9</v>
      </c>
    </row>
    <row r="6075" spans="1:17" hidden="1" x14ac:dyDescent="0.3">
      <c r="A6075" t="s">
        <v>23612</v>
      </c>
      <c r="B6075" t="s">
        <v>23613</v>
      </c>
      <c r="C6075" s="1" t="str">
        <f t="shared" si="723"/>
        <v>21:0667</v>
      </c>
      <c r="D6075" s="1" t="str">
        <f t="shared" si="724"/>
        <v>21:0203</v>
      </c>
      <c r="E6075" t="s">
        <v>23614</v>
      </c>
      <c r="F6075" t="s">
        <v>23615</v>
      </c>
      <c r="H6075">
        <v>61.2555257</v>
      </c>
      <c r="I6075">
        <v>-131.9140333</v>
      </c>
      <c r="J6075" s="1" t="str">
        <f t="shared" si="725"/>
        <v>Fluid (stream)</v>
      </c>
      <c r="K6075" s="1" t="str">
        <f t="shared" si="726"/>
        <v>Untreated Water</v>
      </c>
      <c r="O6075">
        <v>0.14000000000000001</v>
      </c>
      <c r="P6075">
        <v>40</v>
      </c>
      <c r="Q6075">
        <v>7.7</v>
      </c>
    </row>
    <row r="6076" spans="1:17" hidden="1" x14ac:dyDescent="0.3">
      <c r="A6076" t="s">
        <v>23616</v>
      </c>
      <c r="B6076" t="s">
        <v>23617</v>
      </c>
      <c r="C6076" s="1" t="str">
        <f t="shared" si="723"/>
        <v>21:0667</v>
      </c>
      <c r="D6076" s="1" t="str">
        <f t="shared" si="724"/>
        <v>21:0203</v>
      </c>
      <c r="E6076" t="s">
        <v>23618</v>
      </c>
      <c r="F6076" t="s">
        <v>23619</v>
      </c>
      <c r="H6076">
        <v>61.238660799999998</v>
      </c>
      <c r="I6076">
        <v>-131.9040822</v>
      </c>
      <c r="J6076" s="1" t="str">
        <f t="shared" si="725"/>
        <v>Fluid (stream)</v>
      </c>
      <c r="K6076" s="1" t="str">
        <f t="shared" si="726"/>
        <v>Untreated Water</v>
      </c>
      <c r="O6076">
        <v>0.28000000000000003</v>
      </c>
      <c r="P6076">
        <v>40</v>
      </c>
      <c r="Q6076">
        <v>7.8</v>
      </c>
    </row>
    <row r="6077" spans="1:17" hidden="1" x14ac:dyDescent="0.3">
      <c r="A6077" t="s">
        <v>23620</v>
      </c>
      <c r="B6077" t="s">
        <v>23621</v>
      </c>
      <c r="C6077" s="1" t="str">
        <f t="shared" si="723"/>
        <v>21:0667</v>
      </c>
      <c r="D6077" s="1" t="str">
        <f t="shared" si="724"/>
        <v>21:0203</v>
      </c>
      <c r="E6077" t="s">
        <v>23622</v>
      </c>
      <c r="F6077" t="s">
        <v>23623</v>
      </c>
      <c r="H6077">
        <v>61.209683800000001</v>
      </c>
      <c r="I6077">
        <v>-131.96067479999999</v>
      </c>
      <c r="J6077" s="1" t="str">
        <f t="shared" si="725"/>
        <v>Fluid (stream)</v>
      </c>
      <c r="K6077" s="1" t="str">
        <f t="shared" si="726"/>
        <v>Untreated Water</v>
      </c>
      <c r="O6077">
        <v>0.22</v>
      </c>
      <c r="P6077">
        <v>50</v>
      </c>
      <c r="Q6077">
        <v>7.5</v>
      </c>
    </row>
    <row r="6078" spans="1:17" hidden="1" x14ac:dyDescent="0.3">
      <c r="A6078" t="s">
        <v>23624</v>
      </c>
      <c r="B6078" t="s">
        <v>23625</v>
      </c>
      <c r="C6078" s="1" t="str">
        <f t="shared" si="723"/>
        <v>21:0667</v>
      </c>
      <c r="D6078" s="1" t="str">
        <f t="shared" si="724"/>
        <v>21:0203</v>
      </c>
      <c r="E6078" t="s">
        <v>23626</v>
      </c>
      <c r="F6078" t="s">
        <v>23627</v>
      </c>
      <c r="H6078">
        <v>61.193344500000002</v>
      </c>
      <c r="I6078">
        <v>-131.94942259999999</v>
      </c>
      <c r="J6078" s="1" t="str">
        <f t="shared" si="725"/>
        <v>Fluid (stream)</v>
      </c>
      <c r="K6078" s="1" t="str">
        <f t="shared" si="726"/>
        <v>Untreated Water</v>
      </c>
      <c r="O6078">
        <v>2.5000000000000001E-2</v>
      </c>
      <c r="P6078">
        <v>40</v>
      </c>
      <c r="Q6078">
        <v>7</v>
      </c>
    </row>
    <row r="6079" spans="1:17" hidden="1" x14ac:dyDescent="0.3">
      <c r="A6079" t="s">
        <v>23628</v>
      </c>
      <c r="B6079" t="s">
        <v>23629</v>
      </c>
      <c r="C6079" s="1" t="str">
        <f t="shared" si="723"/>
        <v>21:0667</v>
      </c>
      <c r="D6079" s="1" t="str">
        <f t="shared" si="724"/>
        <v>21:0203</v>
      </c>
      <c r="E6079" t="s">
        <v>23626</v>
      </c>
      <c r="F6079" t="s">
        <v>23630</v>
      </c>
      <c r="H6079">
        <v>61.193344500000002</v>
      </c>
      <c r="I6079">
        <v>-131.94942259999999</v>
      </c>
      <c r="J6079" s="1" t="str">
        <f t="shared" si="725"/>
        <v>Fluid (stream)</v>
      </c>
      <c r="K6079" s="1" t="str">
        <f t="shared" si="726"/>
        <v>Untreated Water</v>
      </c>
      <c r="O6079">
        <v>2.5000000000000001E-2</v>
      </c>
      <c r="P6079">
        <v>40</v>
      </c>
      <c r="Q6079">
        <v>7.2</v>
      </c>
    </row>
    <row r="6080" spans="1:17" hidden="1" x14ac:dyDescent="0.3">
      <c r="A6080" t="s">
        <v>23631</v>
      </c>
      <c r="B6080" t="s">
        <v>23632</v>
      </c>
      <c r="C6080" s="1" t="str">
        <f t="shared" si="723"/>
        <v>21:0667</v>
      </c>
      <c r="D6080" s="1" t="str">
        <f t="shared" si="724"/>
        <v>21:0203</v>
      </c>
      <c r="E6080" t="s">
        <v>23633</v>
      </c>
      <c r="F6080" t="s">
        <v>23634</v>
      </c>
      <c r="H6080">
        <v>61.167999500000001</v>
      </c>
      <c r="I6080">
        <v>-131.97569809999999</v>
      </c>
      <c r="J6080" s="1" t="str">
        <f t="shared" si="725"/>
        <v>Fluid (stream)</v>
      </c>
      <c r="K6080" s="1" t="str">
        <f t="shared" si="726"/>
        <v>Untreated Water</v>
      </c>
      <c r="O6080">
        <v>2.5000000000000001E-2</v>
      </c>
      <c r="P6080">
        <v>30</v>
      </c>
      <c r="Q6080">
        <v>7.4</v>
      </c>
    </row>
    <row r="6081" spans="1:17" hidden="1" x14ac:dyDescent="0.3">
      <c r="A6081" t="s">
        <v>23635</v>
      </c>
      <c r="B6081" t="s">
        <v>23636</v>
      </c>
      <c r="C6081" s="1" t="str">
        <f t="shared" si="723"/>
        <v>21:0667</v>
      </c>
      <c r="D6081" s="1" t="str">
        <f t="shared" si="724"/>
        <v>21:0203</v>
      </c>
      <c r="E6081" t="s">
        <v>23637</v>
      </c>
      <c r="F6081" t="s">
        <v>23638</v>
      </c>
      <c r="H6081">
        <v>61.135174200000002</v>
      </c>
      <c r="I6081">
        <v>-131.9332139</v>
      </c>
      <c r="J6081" s="1" t="str">
        <f t="shared" si="725"/>
        <v>Fluid (stream)</v>
      </c>
      <c r="K6081" s="1" t="str">
        <f t="shared" si="726"/>
        <v>Untreated Water</v>
      </c>
      <c r="O6081">
        <v>0.1</v>
      </c>
      <c r="P6081">
        <v>50</v>
      </c>
      <c r="Q6081">
        <v>7.6</v>
      </c>
    </row>
    <row r="6082" spans="1:17" hidden="1" x14ac:dyDescent="0.3">
      <c r="A6082" t="s">
        <v>23639</v>
      </c>
      <c r="B6082" t="s">
        <v>23640</v>
      </c>
      <c r="C6082" s="1" t="str">
        <f t="shared" si="723"/>
        <v>21:0667</v>
      </c>
      <c r="D6082" s="1" t="str">
        <f t="shared" si="724"/>
        <v>21:0203</v>
      </c>
      <c r="E6082" t="s">
        <v>23641</v>
      </c>
      <c r="F6082" t="s">
        <v>23642</v>
      </c>
      <c r="H6082">
        <v>61.101946599999998</v>
      </c>
      <c r="I6082">
        <v>-131.9907742</v>
      </c>
      <c r="J6082" s="1" t="str">
        <f t="shared" si="725"/>
        <v>Fluid (stream)</v>
      </c>
      <c r="K6082" s="1" t="str">
        <f t="shared" si="726"/>
        <v>Untreated Water</v>
      </c>
      <c r="O6082">
        <v>0.6</v>
      </c>
      <c r="P6082">
        <v>60</v>
      </c>
      <c r="Q6082">
        <v>7.7</v>
      </c>
    </row>
    <row r="6083" spans="1:17" hidden="1" x14ac:dyDescent="0.3">
      <c r="A6083" t="s">
        <v>23643</v>
      </c>
      <c r="B6083" t="s">
        <v>23644</v>
      </c>
      <c r="C6083" s="1" t="str">
        <f t="shared" si="723"/>
        <v>21:0667</v>
      </c>
      <c r="D6083" s="1" t="str">
        <f t="shared" si="724"/>
        <v>21:0203</v>
      </c>
      <c r="E6083" t="s">
        <v>23645</v>
      </c>
      <c r="F6083" t="s">
        <v>23646</v>
      </c>
      <c r="H6083">
        <v>61.085559099999998</v>
      </c>
      <c r="I6083">
        <v>-131.9859051</v>
      </c>
      <c r="J6083" s="1" t="str">
        <f t="shared" si="725"/>
        <v>Fluid (stream)</v>
      </c>
      <c r="K6083" s="1" t="str">
        <f t="shared" si="726"/>
        <v>Untreated Water</v>
      </c>
      <c r="O6083">
        <v>0.6</v>
      </c>
      <c r="P6083">
        <v>40</v>
      </c>
      <c r="Q6083">
        <v>7.9</v>
      </c>
    </row>
    <row r="6084" spans="1:17" hidden="1" x14ac:dyDescent="0.3">
      <c r="A6084" t="s">
        <v>23647</v>
      </c>
      <c r="B6084" t="s">
        <v>23648</v>
      </c>
      <c r="C6084" s="1" t="str">
        <f t="shared" si="723"/>
        <v>21:0667</v>
      </c>
      <c r="D6084" s="1" t="str">
        <f t="shared" si="724"/>
        <v>21:0203</v>
      </c>
      <c r="E6084" t="s">
        <v>23649</v>
      </c>
      <c r="F6084" t="s">
        <v>23650</v>
      </c>
      <c r="H6084">
        <v>61.041333399999999</v>
      </c>
      <c r="I6084">
        <v>-131.9881517</v>
      </c>
      <c r="J6084" s="1" t="str">
        <f t="shared" si="725"/>
        <v>Fluid (stream)</v>
      </c>
      <c r="K6084" s="1" t="str">
        <f t="shared" si="726"/>
        <v>Untreated Water</v>
      </c>
      <c r="O6084">
        <v>0.39</v>
      </c>
      <c r="P6084">
        <v>40</v>
      </c>
      <c r="Q6084">
        <v>7.9</v>
      </c>
    </row>
    <row r="6085" spans="1:17" hidden="1" x14ac:dyDescent="0.3">
      <c r="A6085" t="s">
        <v>23651</v>
      </c>
      <c r="B6085" t="s">
        <v>23652</v>
      </c>
      <c r="C6085" s="1" t="str">
        <f t="shared" si="723"/>
        <v>21:0667</v>
      </c>
      <c r="D6085" s="1" t="str">
        <f t="shared" si="724"/>
        <v>21:0203</v>
      </c>
      <c r="E6085" t="s">
        <v>23653</v>
      </c>
      <c r="F6085" t="s">
        <v>23654</v>
      </c>
      <c r="H6085">
        <v>61.017676299999998</v>
      </c>
      <c r="I6085">
        <v>-131.97683559999999</v>
      </c>
      <c r="J6085" s="1" t="str">
        <f t="shared" si="725"/>
        <v>Fluid (stream)</v>
      </c>
      <c r="K6085" s="1" t="str">
        <f t="shared" si="726"/>
        <v>Untreated Water</v>
      </c>
      <c r="O6085">
        <v>0.36</v>
      </c>
      <c r="P6085">
        <v>50</v>
      </c>
      <c r="Q6085">
        <v>7.5</v>
      </c>
    </row>
    <row r="6086" spans="1:17" hidden="1" x14ac:dyDescent="0.3">
      <c r="A6086" t="s">
        <v>23655</v>
      </c>
      <c r="B6086" t="s">
        <v>23656</v>
      </c>
      <c r="C6086" s="1" t="str">
        <f t="shared" si="723"/>
        <v>21:0667</v>
      </c>
      <c r="D6086" s="1" t="str">
        <f>HYPERLINK("http://geochem.nrcan.gc.ca/cdogs/content/svy/svy_e.htm", "")</f>
        <v/>
      </c>
      <c r="G6086" s="1" t="str">
        <f>HYPERLINK("http://geochem.nrcan.gc.ca/cdogs/content/cr_/cr_00081_e.htm", "81")</f>
        <v>81</v>
      </c>
      <c r="J6086" t="s">
        <v>11453</v>
      </c>
      <c r="K6086" t="s">
        <v>11454</v>
      </c>
      <c r="O6086">
        <v>0.17</v>
      </c>
      <c r="P6086">
        <v>120</v>
      </c>
      <c r="Q6086">
        <v>8.1</v>
      </c>
    </row>
    <row r="6087" spans="1:17" hidden="1" x14ac:dyDescent="0.3">
      <c r="A6087" t="s">
        <v>23657</v>
      </c>
      <c r="B6087" t="s">
        <v>23658</v>
      </c>
      <c r="C6087" s="1" t="str">
        <f t="shared" si="723"/>
        <v>21:0667</v>
      </c>
      <c r="D6087" s="1" t="str">
        <f t="shared" ref="D6087:D6098" si="727">HYPERLINK("http://geochem.nrcan.gc.ca/cdogs/content/svy/svy210203_e.htm", "21:0203")</f>
        <v>21:0203</v>
      </c>
      <c r="E6087" t="s">
        <v>23659</v>
      </c>
      <c r="F6087" t="s">
        <v>23660</v>
      </c>
      <c r="H6087">
        <v>61.002860900000002</v>
      </c>
      <c r="I6087">
        <v>-131.86533320000001</v>
      </c>
      <c r="J6087" s="1" t="str">
        <f t="shared" ref="J6087:J6098" si="728">HYPERLINK("http://geochem.nrcan.gc.ca/cdogs/content/kwd/kwd020018_e.htm", "Fluid (stream)")</f>
        <v>Fluid (stream)</v>
      </c>
      <c r="K6087" s="1" t="str">
        <f t="shared" ref="K6087:K6098" si="729">HYPERLINK("http://geochem.nrcan.gc.ca/cdogs/content/kwd/kwd080007_e.htm", "Untreated Water")</f>
        <v>Untreated Water</v>
      </c>
      <c r="O6087">
        <v>0.3</v>
      </c>
      <c r="P6087">
        <v>50</v>
      </c>
      <c r="Q6087">
        <v>7.8</v>
      </c>
    </row>
    <row r="6088" spans="1:17" hidden="1" x14ac:dyDescent="0.3">
      <c r="A6088" t="s">
        <v>23661</v>
      </c>
      <c r="B6088" t="s">
        <v>23662</v>
      </c>
      <c r="C6088" s="1" t="str">
        <f t="shared" si="723"/>
        <v>21:0667</v>
      </c>
      <c r="D6088" s="1" t="str">
        <f t="shared" si="727"/>
        <v>21:0203</v>
      </c>
      <c r="E6088" t="s">
        <v>23663</v>
      </c>
      <c r="F6088" t="s">
        <v>23664</v>
      </c>
      <c r="H6088">
        <v>61.020092300000002</v>
      </c>
      <c r="I6088">
        <v>-131.8248638</v>
      </c>
      <c r="J6088" s="1" t="str">
        <f t="shared" si="728"/>
        <v>Fluid (stream)</v>
      </c>
      <c r="K6088" s="1" t="str">
        <f t="shared" si="729"/>
        <v>Untreated Water</v>
      </c>
      <c r="O6088">
        <v>0.05</v>
      </c>
      <c r="P6088">
        <v>40</v>
      </c>
      <c r="Q6088">
        <v>7.5</v>
      </c>
    </row>
    <row r="6089" spans="1:17" hidden="1" x14ac:dyDescent="0.3">
      <c r="A6089" t="s">
        <v>23665</v>
      </c>
      <c r="B6089" t="s">
        <v>23666</v>
      </c>
      <c r="C6089" s="1" t="str">
        <f t="shared" si="723"/>
        <v>21:0667</v>
      </c>
      <c r="D6089" s="1" t="str">
        <f t="shared" si="727"/>
        <v>21:0203</v>
      </c>
      <c r="E6089" t="s">
        <v>23667</v>
      </c>
      <c r="F6089" t="s">
        <v>23668</v>
      </c>
      <c r="H6089">
        <v>61.012866299999999</v>
      </c>
      <c r="I6089">
        <v>-131.79960489999999</v>
      </c>
      <c r="J6089" s="1" t="str">
        <f t="shared" si="728"/>
        <v>Fluid (stream)</v>
      </c>
      <c r="K6089" s="1" t="str">
        <f t="shared" si="729"/>
        <v>Untreated Water</v>
      </c>
      <c r="O6089">
        <v>0.21</v>
      </c>
      <c r="P6089">
        <v>40</v>
      </c>
      <c r="Q6089">
        <v>8.1999999999999993</v>
      </c>
    </row>
    <row r="6090" spans="1:17" hidden="1" x14ac:dyDescent="0.3">
      <c r="A6090" t="s">
        <v>23669</v>
      </c>
      <c r="B6090" t="s">
        <v>23670</v>
      </c>
      <c r="C6090" s="1" t="str">
        <f t="shared" si="723"/>
        <v>21:0667</v>
      </c>
      <c r="D6090" s="1" t="str">
        <f t="shared" si="727"/>
        <v>21:0203</v>
      </c>
      <c r="E6090" t="s">
        <v>23671</v>
      </c>
      <c r="F6090" t="s">
        <v>23672</v>
      </c>
      <c r="H6090">
        <v>61.0427173</v>
      </c>
      <c r="I6090">
        <v>-131.76963370000001</v>
      </c>
      <c r="J6090" s="1" t="str">
        <f t="shared" si="728"/>
        <v>Fluid (stream)</v>
      </c>
      <c r="K6090" s="1" t="str">
        <f t="shared" si="729"/>
        <v>Untreated Water</v>
      </c>
      <c r="O6090">
        <v>2.5000000000000001E-2</v>
      </c>
      <c r="P6090">
        <v>30</v>
      </c>
      <c r="Q6090">
        <v>7.4</v>
      </c>
    </row>
    <row r="6091" spans="1:17" hidden="1" x14ac:dyDescent="0.3">
      <c r="A6091" t="s">
        <v>23673</v>
      </c>
      <c r="B6091" t="s">
        <v>23674</v>
      </c>
      <c r="C6091" s="1" t="str">
        <f t="shared" si="723"/>
        <v>21:0667</v>
      </c>
      <c r="D6091" s="1" t="str">
        <f t="shared" si="727"/>
        <v>21:0203</v>
      </c>
      <c r="E6091" t="s">
        <v>23675</v>
      </c>
      <c r="F6091" t="s">
        <v>23676</v>
      </c>
      <c r="H6091">
        <v>61.065534100000001</v>
      </c>
      <c r="I6091">
        <v>-131.74902850000001</v>
      </c>
      <c r="J6091" s="1" t="str">
        <f t="shared" si="728"/>
        <v>Fluid (stream)</v>
      </c>
      <c r="K6091" s="1" t="str">
        <f t="shared" si="729"/>
        <v>Untreated Water</v>
      </c>
      <c r="O6091">
        <v>0.43</v>
      </c>
      <c r="P6091">
        <v>60</v>
      </c>
      <c r="Q6091">
        <v>7.7</v>
      </c>
    </row>
    <row r="6092" spans="1:17" hidden="1" x14ac:dyDescent="0.3">
      <c r="A6092" t="s">
        <v>23677</v>
      </c>
      <c r="B6092" t="s">
        <v>23678</v>
      </c>
      <c r="C6092" s="1" t="str">
        <f t="shared" si="723"/>
        <v>21:0667</v>
      </c>
      <c r="D6092" s="1" t="str">
        <f t="shared" si="727"/>
        <v>21:0203</v>
      </c>
      <c r="E6092" t="s">
        <v>23679</v>
      </c>
      <c r="F6092" t="s">
        <v>23680</v>
      </c>
      <c r="H6092">
        <v>61.079974900000003</v>
      </c>
      <c r="I6092">
        <v>-131.7760251</v>
      </c>
      <c r="J6092" s="1" t="str">
        <f t="shared" si="728"/>
        <v>Fluid (stream)</v>
      </c>
      <c r="K6092" s="1" t="str">
        <f t="shared" si="729"/>
        <v>Untreated Water</v>
      </c>
      <c r="O6092">
        <v>0.21</v>
      </c>
      <c r="P6092">
        <v>40</v>
      </c>
      <c r="Q6092">
        <v>7.6</v>
      </c>
    </row>
    <row r="6093" spans="1:17" hidden="1" x14ac:dyDescent="0.3">
      <c r="A6093" t="s">
        <v>23681</v>
      </c>
      <c r="B6093" t="s">
        <v>23682</v>
      </c>
      <c r="C6093" s="1" t="str">
        <f t="shared" si="723"/>
        <v>21:0667</v>
      </c>
      <c r="D6093" s="1" t="str">
        <f t="shared" si="727"/>
        <v>21:0203</v>
      </c>
      <c r="E6093" t="s">
        <v>23683</v>
      </c>
      <c r="F6093" t="s">
        <v>23684</v>
      </c>
      <c r="H6093">
        <v>61.056841200000001</v>
      </c>
      <c r="I6093">
        <v>-131.83957290000001</v>
      </c>
      <c r="J6093" s="1" t="str">
        <f t="shared" si="728"/>
        <v>Fluid (stream)</v>
      </c>
      <c r="K6093" s="1" t="str">
        <f t="shared" si="729"/>
        <v>Untreated Water</v>
      </c>
      <c r="O6093">
        <v>2.5000000000000001E-2</v>
      </c>
      <c r="P6093">
        <v>40</v>
      </c>
      <c r="Q6093">
        <v>7.2</v>
      </c>
    </row>
    <row r="6094" spans="1:17" hidden="1" x14ac:dyDescent="0.3">
      <c r="A6094" t="s">
        <v>23685</v>
      </c>
      <c r="B6094" t="s">
        <v>23686</v>
      </c>
      <c r="C6094" s="1" t="str">
        <f t="shared" si="723"/>
        <v>21:0667</v>
      </c>
      <c r="D6094" s="1" t="str">
        <f t="shared" si="727"/>
        <v>21:0203</v>
      </c>
      <c r="E6094" t="s">
        <v>23687</v>
      </c>
      <c r="F6094" t="s">
        <v>23688</v>
      </c>
      <c r="H6094">
        <v>61.055471599999997</v>
      </c>
      <c r="I6094">
        <v>-131.8673804</v>
      </c>
      <c r="J6094" s="1" t="str">
        <f t="shared" si="728"/>
        <v>Fluid (stream)</v>
      </c>
      <c r="K6094" s="1" t="str">
        <f t="shared" si="729"/>
        <v>Untreated Water</v>
      </c>
      <c r="O6094">
        <v>2.5000000000000001E-2</v>
      </c>
      <c r="P6094">
        <v>30</v>
      </c>
      <c r="Q6094">
        <v>7.3</v>
      </c>
    </row>
    <row r="6095" spans="1:17" hidden="1" x14ac:dyDescent="0.3">
      <c r="A6095" t="s">
        <v>23689</v>
      </c>
      <c r="B6095" t="s">
        <v>23690</v>
      </c>
      <c r="C6095" s="1" t="str">
        <f t="shared" si="723"/>
        <v>21:0667</v>
      </c>
      <c r="D6095" s="1" t="str">
        <f t="shared" si="727"/>
        <v>21:0203</v>
      </c>
      <c r="E6095" t="s">
        <v>23691</v>
      </c>
      <c r="F6095" t="s">
        <v>23692</v>
      </c>
      <c r="H6095">
        <v>61.0452765</v>
      </c>
      <c r="I6095">
        <v>-131.90510800000001</v>
      </c>
      <c r="J6095" s="1" t="str">
        <f t="shared" si="728"/>
        <v>Fluid (stream)</v>
      </c>
      <c r="K6095" s="1" t="str">
        <f t="shared" si="729"/>
        <v>Untreated Water</v>
      </c>
      <c r="O6095">
        <v>2.5000000000000001E-2</v>
      </c>
      <c r="P6095">
        <v>30</v>
      </c>
      <c r="Q6095">
        <v>7.2</v>
      </c>
    </row>
    <row r="6096" spans="1:17" hidden="1" x14ac:dyDescent="0.3">
      <c r="A6096" t="s">
        <v>23693</v>
      </c>
      <c r="B6096" t="s">
        <v>23694</v>
      </c>
      <c r="C6096" s="1" t="str">
        <f t="shared" si="723"/>
        <v>21:0667</v>
      </c>
      <c r="D6096" s="1" t="str">
        <f t="shared" si="727"/>
        <v>21:0203</v>
      </c>
      <c r="E6096" t="s">
        <v>23691</v>
      </c>
      <c r="F6096" t="s">
        <v>23695</v>
      </c>
      <c r="H6096">
        <v>61.0452765</v>
      </c>
      <c r="I6096">
        <v>-131.90510800000001</v>
      </c>
      <c r="J6096" s="1" t="str">
        <f t="shared" si="728"/>
        <v>Fluid (stream)</v>
      </c>
      <c r="K6096" s="1" t="str">
        <f t="shared" si="729"/>
        <v>Untreated Water</v>
      </c>
      <c r="O6096">
        <v>2.5000000000000001E-2</v>
      </c>
      <c r="P6096">
        <v>50</v>
      </c>
      <c r="Q6096">
        <v>7.2</v>
      </c>
    </row>
    <row r="6097" spans="1:17" hidden="1" x14ac:dyDescent="0.3">
      <c r="A6097" t="s">
        <v>23696</v>
      </c>
      <c r="B6097" t="s">
        <v>23697</v>
      </c>
      <c r="C6097" s="1" t="str">
        <f t="shared" si="723"/>
        <v>21:0667</v>
      </c>
      <c r="D6097" s="1" t="str">
        <f t="shared" si="727"/>
        <v>21:0203</v>
      </c>
      <c r="E6097" t="s">
        <v>23698</v>
      </c>
      <c r="F6097" t="s">
        <v>23699</v>
      </c>
      <c r="H6097">
        <v>61.045341800000003</v>
      </c>
      <c r="I6097">
        <v>-131.89496059999999</v>
      </c>
      <c r="J6097" s="1" t="str">
        <f t="shared" si="728"/>
        <v>Fluid (stream)</v>
      </c>
      <c r="K6097" s="1" t="str">
        <f t="shared" si="729"/>
        <v>Untreated Water</v>
      </c>
      <c r="O6097">
        <v>2.5000000000000001E-2</v>
      </c>
      <c r="P6097">
        <v>50</v>
      </c>
      <c r="Q6097">
        <v>6.9</v>
      </c>
    </row>
    <row r="6098" spans="1:17" hidden="1" x14ac:dyDescent="0.3">
      <c r="A6098" t="s">
        <v>23700</v>
      </c>
      <c r="B6098" t="s">
        <v>23701</v>
      </c>
      <c r="C6098" s="1" t="str">
        <f t="shared" si="723"/>
        <v>21:0667</v>
      </c>
      <c r="D6098" s="1" t="str">
        <f t="shared" si="727"/>
        <v>21:0203</v>
      </c>
      <c r="E6098" t="s">
        <v>23702</v>
      </c>
      <c r="F6098" t="s">
        <v>23703</v>
      </c>
      <c r="H6098">
        <v>61.086248900000001</v>
      </c>
      <c r="I6098">
        <v>-131.88389520000001</v>
      </c>
      <c r="J6098" s="1" t="str">
        <f t="shared" si="728"/>
        <v>Fluid (stream)</v>
      </c>
      <c r="K6098" s="1" t="str">
        <f t="shared" si="729"/>
        <v>Untreated Water</v>
      </c>
      <c r="O6098">
        <v>2.5000000000000001E-2</v>
      </c>
      <c r="P6098">
        <v>40</v>
      </c>
      <c r="Q6098">
        <v>7.2</v>
      </c>
    </row>
    <row r="6099" spans="1:17" hidden="1" x14ac:dyDescent="0.3">
      <c r="A6099" t="s">
        <v>23704</v>
      </c>
      <c r="B6099" t="s">
        <v>23705</v>
      </c>
      <c r="C6099" s="1" t="str">
        <f t="shared" si="723"/>
        <v>21:0667</v>
      </c>
      <c r="D6099" s="1" t="str">
        <f>HYPERLINK("http://geochem.nrcan.gc.ca/cdogs/content/svy/svy_e.htm", "")</f>
        <v/>
      </c>
      <c r="G6099" s="1" t="str">
        <f>HYPERLINK("http://geochem.nrcan.gc.ca/cdogs/content/cr_/cr_00082_e.htm", "82")</f>
        <v>82</v>
      </c>
      <c r="J6099" t="s">
        <v>11453</v>
      </c>
      <c r="K6099" t="s">
        <v>11454</v>
      </c>
      <c r="O6099">
        <v>1.3</v>
      </c>
      <c r="P6099">
        <v>340</v>
      </c>
      <c r="Q6099">
        <v>7.6</v>
      </c>
    </row>
    <row r="6100" spans="1:17" hidden="1" x14ac:dyDescent="0.3">
      <c r="A6100" t="s">
        <v>23706</v>
      </c>
      <c r="B6100" t="s">
        <v>23707</v>
      </c>
      <c r="C6100" s="1" t="str">
        <f t="shared" si="723"/>
        <v>21:0667</v>
      </c>
      <c r="D6100" s="1" t="str">
        <f t="shared" ref="D6100:D6112" si="730">HYPERLINK("http://geochem.nrcan.gc.ca/cdogs/content/svy/svy210203_e.htm", "21:0203")</f>
        <v>21:0203</v>
      </c>
      <c r="E6100" t="s">
        <v>23708</v>
      </c>
      <c r="F6100" t="s">
        <v>23709</v>
      </c>
      <c r="H6100">
        <v>61.099436500000003</v>
      </c>
      <c r="I6100">
        <v>-131.83212850000001</v>
      </c>
      <c r="J6100" s="1" t="str">
        <f t="shared" ref="J6100:J6112" si="731">HYPERLINK("http://geochem.nrcan.gc.ca/cdogs/content/kwd/kwd020018_e.htm", "Fluid (stream)")</f>
        <v>Fluid (stream)</v>
      </c>
      <c r="K6100" s="1" t="str">
        <f t="shared" ref="K6100:K6112" si="732">HYPERLINK("http://geochem.nrcan.gc.ca/cdogs/content/kwd/kwd080007_e.htm", "Untreated Water")</f>
        <v>Untreated Water</v>
      </c>
      <c r="O6100">
        <v>0.24</v>
      </c>
      <c r="P6100">
        <v>70</v>
      </c>
      <c r="Q6100">
        <v>7.8</v>
      </c>
    </row>
    <row r="6101" spans="1:17" hidden="1" x14ac:dyDescent="0.3">
      <c r="A6101" t="s">
        <v>23710</v>
      </c>
      <c r="B6101" t="s">
        <v>23711</v>
      </c>
      <c r="C6101" s="1" t="str">
        <f t="shared" si="723"/>
        <v>21:0667</v>
      </c>
      <c r="D6101" s="1" t="str">
        <f t="shared" si="730"/>
        <v>21:0203</v>
      </c>
      <c r="E6101" t="s">
        <v>23712</v>
      </c>
      <c r="F6101" t="s">
        <v>23713</v>
      </c>
      <c r="H6101">
        <v>61.108350100000003</v>
      </c>
      <c r="I6101">
        <v>-131.88932589999999</v>
      </c>
      <c r="J6101" s="1" t="str">
        <f t="shared" si="731"/>
        <v>Fluid (stream)</v>
      </c>
      <c r="K6101" s="1" t="str">
        <f t="shared" si="732"/>
        <v>Untreated Water</v>
      </c>
      <c r="O6101">
        <v>0.5</v>
      </c>
      <c r="P6101">
        <v>50</v>
      </c>
      <c r="Q6101">
        <v>7.9</v>
      </c>
    </row>
    <row r="6102" spans="1:17" hidden="1" x14ac:dyDescent="0.3">
      <c r="A6102" t="s">
        <v>23714</v>
      </c>
      <c r="B6102" t="s">
        <v>23715</v>
      </c>
      <c r="C6102" s="1" t="str">
        <f t="shared" si="723"/>
        <v>21:0667</v>
      </c>
      <c r="D6102" s="1" t="str">
        <f t="shared" si="730"/>
        <v>21:0203</v>
      </c>
      <c r="E6102" t="s">
        <v>23716</v>
      </c>
      <c r="F6102" t="s">
        <v>23717</v>
      </c>
      <c r="H6102">
        <v>61.114499299999999</v>
      </c>
      <c r="I6102">
        <v>-131.90212439999999</v>
      </c>
      <c r="J6102" s="1" t="str">
        <f t="shared" si="731"/>
        <v>Fluid (stream)</v>
      </c>
      <c r="K6102" s="1" t="str">
        <f t="shared" si="732"/>
        <v>Untreated Water</v>
      </c>
      <c r="O6102">
        <v>2.5000000000000001E-2</v>
      </c>
      <c r="P6102">
        <v>60</v>
      </c>
      <c r="Q6102">
        <v>7.4</v>
      </c>
    </row>
    <row r="6103" spans="1:17" hidden="1" x14ac:dyDescent="0.3">
      <c r="A6103" t="s">
        <v>23718</v>
      </c>
      <c r="B6103" t="s">
        <v>23719</v>
      </c>
      <c r="C6103" s="1" t="str">
        <f t="shared" si="723"/>
        <v>21:0667</v>
      </c>
      <c r="D6103" s="1" t="str">
        <f t="shared" si="730"/>
        <v>21:0203</v>
      </c>
      <c r="E6103" t="s">
        <v>23720</v>
      </c>
      <c r="F6103" t="s">
        <v>23721</v>
      </c>
      <c r="H6103">
        <v>61.122269199999998</v>
      </c>
      <c r="I6103">
        <v>-131.8954827</v>
      </c>
      <c r="J6103" s="1" t="str">
        <f t="shared" si="731"/>
        <v>Fluid (stream)</v>
      </c>
      <c r="K6103" s="1" t="str">
        <f t="shared" si="732"/>
        <v>Untreated Water</v>
      </c>
      <c r="O6103">
        <v>0.13</v>
      </c>
      <c r="P6103">
        <v>80</v>
      </c>
      <c r="Q6103">
        <v>7.3</v>
      </c>
    </row>
    <row r="6104" spans="1:17" hidden="1" x14ac:dyDescent="0.3">
      <c r="A6104" t="s">
        <v>23722</v>
      </c>
      <c r="B6104" t="s">
        <v>23723</v>
      </c>
      <c r="C6104" s="1" t="str">
        <f t="shared" si="723"/>
        <v>21:0667</v>
      </c>
      <c r="D6104" s="1" t="str">
        <f t="shared" si="730"/>
        <v>21:0203</v>
      </c>
      <c r="E6104" t="s">
        <v>23724</v>
      </c>
      <c r="F6104" t="s">
        <v>23725</v>
      </c>
      <c r="H6104">
        <v>61.130772499999999</v>
      </c>
      <c r="I6104">
        <v>-131.8333758</v>
      </c>
      <c r="J6104" s="1" t="str">
        <f t="shared" si="731"/>
        <v>Fluid (stream)</v>
      </c>
      <c r="K6104" s="1" t="str">
        <f t="shared" si="732"/>
        <v>Untreated Water</v>
      </c>
      <c r="O6104">
        <v>2.5000000000000001E-2</v>
      </c>
      <c r="P6104">
        <v>80</v>
      </c>
      <c r="Q6104">
        <v>7.2</v>
      </c>
    </row>
    <row r="6105" spans="1:17" hidden="1" x14ac:dyDescent="0.3">
      <c r="A6105" t="s">
        <v>23726</v>
      </c>
      <c r="B6105" t="s">
        <v>23727</v>
      </c>
      <c r="C6105" s="1" t="str">
        <f t="shared" ref="C6105:C6168" si="733">HYPERLINK("http://geochem.nrcan.gc.ca/cdogs/content/bdl/bdl210667_e.htm", "21:0667")</f>
        <v>21:0667</v>
      </c>
      <c r="D6105" s="1" t="str">
        <f t="shared" si="730"/>
        <v>21:0203</v>
      </c>
      <c r="E6105" t="s">
        <v>23728</v>
      </c>
      <c r="F6105" t="s">
        <v>23729</v>
      </c>
      <c r="H6105">
        <v>61.1700704</v>
      </c>
      <c r="I6105">
        <v>-131.83364900000001</v>
      </c>
      <c r="J6105" s="1" t="str">
        <f t="shared" si="731"/>
        <v>Fluid (stream)</v>
      </c>
      <c r="K6105" s="1" t="str">
        <f t="shared" si="732"/>
        <v>Untreated Water</v>
      </c>
      <c r="O6105">
        <v>7.0000000000000007E-2</v>
      </c>
      <c r="P6105">
        <v>70</v>
      </c>
      <c r="Q6105">
        <v>7.5</v>
      </c>
    </row>
    <row r="6106" spans="1:17" hidden="1" x14ac:dyDescent="0.3">
      <c r="A6106" t="s">
        <v>23730</v>
      </c>
      <c r="B6106" t="s">
        <v>23731</v>
      </c>
      <c r="C6106" s="1" t="str">
        <f t="shared" si="733"/>
        <v>21:0667</v>
      </c>
      <c r="D6106" s="1" t="str">
        <f t="shared" si="730"/>
        <v>21:0203</v>
      </c>
      <c r="E6106" t="s">
        <v>23732</v>
      </c>
      <c r="F6106" t="s">
        <v>23733</v>
      </c>
      <c r="H6106">
        <v>61.181557099999999</v>
      </c>
      <c r="I6106">
        <v>-131.8161666</v>
      </c>
      <c r="J6106" s="1" t="str">
        <f t="shared" si="731"/>
        <v>Fluid (stream)</v>
      </c>
      <c r="K6106" s="1" t="str">
        <f t="shared" si="732"/>
        <v>Untreated Water</v>
      </c>
      <c r="O6106">
        <v>0.64</v>
      </c>
      <c r="P6106">
        <v>50</v>
      </c>
      <c r="Q6106">
        <v>8</v>
      </c>
    </row>
    <row r="6107" spans="1:17" hidden="1" x14ac:dyDescent="0.3">
      <c r="A6107" t="s">
        <v>23734</v>
      </c>
      <c r="B6107" t="s">
        <v>23735</v>
      </c>
      <c r="C6107" s="1" t="str">
        <f t="shared" si="733"/>
        <v>21:0667</v>
      </c>
      <c r="D6107" s="1" t="str">
        <f t="shared" si="730"/>
        <v>21:0203</v>
      </c>
      <c r="E6107" t="s">
        <v>23736</v>
      </c>
      <c r="F6107" t="s">
        <v>23737</v>
      </c>
      <c r="H6107">
        <v>61.204514099999997</v>
      </c>
      <c r="I6107">
        <v>-131.8215888</v>
      </c>
      <c r="J6107" s="1" t="str">
        <f t="shared" si="731"/>
        <v>Fluid (stream)</v>
      </c>
      <c r="K6107" s="1" t="str">
        <f t="shared" si="732"/>
        <v>Untreated Water</v>
      </c>
      <c r="O6107">
        <v>0.23</v>
      </c>
      <c r="P6107">
        <v>80</v>
      </c>
      <c r="Q6107">
        <v>7.7</v>
      </c>
    </row>
    <row r="6108" spans="1:17" hidden="1" x14ac:dyDescent="0.3">
      <c r="A6108" t="s">
        <v>23738</v>
      </c>
      <c r="B6108" t="s">
        <v>23739</v>
      </c>
      <c r="C6108" s="1" t="str">
        <f t="shared" si="733"/>
        <v>21:0667</v>
      </c>
      <c r="D6108" s="1" t="str">
        <f t="shared" si="730"/>
        <v>21:0203</v>
      </c>
      <c r="E6108" t="s">
        <v>23740</v>
      </c>
      <c r="F6108" t="s">
        <v>23741</v>
      </c>
      <c r="H6108">
        <v>61.200732199999997</v>
      </c>
      <c r="I6108">
        <v>-131.86096430000001</v>
      </c>
      <c r="J6108" s="1" t="str">
        <f t="shared" si="731"/>
        <v>Fluid (stream)</v>
      </c>
      <c r="K6108" s="1" t="str">
        <f t="shared" si="732"/>
        <v>Untreated Water</v>
      </c>
      <c r="O6108">
        <v>0.06</v>
      </c>
      <c r="P6108">
        <v>110</v>
      </c>
      <c r="Q6108">
        <v>7.3</v>
      </c>
    </row>
    <row r="6109" spans="1:17" hidden="1" x14ac:dyDescent="0.3">
      <c r="A6109" t="s">
        <v>23742</v>
      </c>
      <c r="B6109" t="s">
        <v>23743</v>
      </c>
      <c r="C6109" s="1" t="str">
        <f t="shared" si="733"/>
        <v>21:0667</v>
      </c>
      <c r="D6109" s="1" t="str">
        <f t="shared" si="730"/>
        <v>21:0203</v>
      </c>
      <c r="E6109" t="s">
        <v>23744</v>
      </c>
      <c r="F6109" t="s">
        <v>23745</v>
      </c>
      <c r="H6109">
        <v>61.226943900000002</v>
      </c>
      <c r="I6109">
        <v>-131.82902179999999</v>
      </c>
      <c r="J6109" s="1" t="str">
        <f t="shared" si="731"/>
        <v>Fluid (stream)</v>
      </c>
      <c r="K6109" s="1" t="str">
        <f t="shared" si="732"/>
        <v>Untreated Water</v>
      </c>
      <c r="O6109">
        <v>0.23</v>
      </c>
      <c r="P6109">
        <v>80</v>
      </c>
      <c r="Q6109">
        <v>7.7</v>
      </c>
    </row>
    <row r="6110" spans="1:17" hidden="1" x14ac:dyDescent="0.3">
      <c r="A6110" t="s">
        <v>23746</v>
      </c>
      <c r="B6110" t="s">
        <v>23747</v>
      </c>
      <c r="C6110" s="1" t="str">
        <f t="shared" si="733"/>
        <v>21:0667</v>
      </c>
      <c r="D6110" s="1" t="str">
        <f t="shared" si="730"/>
        <v>21:0203</v>
      </c>
      <c r="E6110" t="s">
        <v>23748</v>
      </c>
      <c r="F6110" t="s">
        <v>23749</v>
      </c>
      <c r="H6110">
        <v>61.265548299999999</v>
      </c>
      <c r="I6110">
        <v>-131.8302205</v>
      </c>
      <c r="J6110" s="1" t="str">
        <f t="shared" si="731"/>
        <v>Fluid (stream)</v>
      </c>
      <c r="K6110" s="1" t="str">
        <f t="shared" si="732"/>
        <v>Untreated Water</v>
      </c>
      <c r="O6110">
        <v>0.3</v>
      </c>
      <c r="P6110">
        <v>60</v>
      </c>
      <c r="Q6110">
        <v>7.7</v>
      </c>
    </row>
    <row r="6111" spans="1:17" hidden="1" x14ac:dyDescent="0.3">
      <c r="A6111" t="s">
        <v>23750</v>
      </c>
      <c r="B6111" t="s">
        <v>23751</v>
      </c>
      <c r="C6111" s="1" t="str">
        <f t="shared" si="733"/>
        <v>21:0667</v>
      </c>
      <c r="D6111" s="1" t="str">
        <f t="shared" si="730"/>
        <v>21:0203</v>
      </c>
      <c r="E6111" t="s">
        <v>23752</v>
      </c>
      <c r="F6111" t="s">
        <v>23753</v>
      </c>
      <c r="H6111">
        <v>61.689457400000002</v>
      </c>
      <c r="I6111">
        <v>-130.84571639999999</v>
      </c>
      <c r="J6111" s="1" t="str">
        <f t="shared" si="731"/>
        <v>Fluid (stream)</v>
      </c>
      <c r="K6111" s="1" t="str">
        <f t="shared" si="732"/>
        <v>Untreated Water</v>
      </c>
      <c r="O6111">
        <v>0.23</v>
      </c>
      <c r="P6111">
        <v>60</v>
      </c>
      <c r="Q6111">
        <v>7.8</v>
      </c>
    </row>
    <row r="6112" spans="1:17" hidden="1" x14ac:dyDescent="0.3">
      <c r="A6112" t="s">
        <v>23754</v>
      </c>
      <c r="B6112" t="s">
        <v>23755</v>
      </c>
      <c r="C6112" s="1" t="str">
        <f t="shared" si="733"/>
        <v>21:0667</v>
      </c>
      <c r="D6112" s="1" t="str">
        <f t="shared" si="730"/>
        <v>21:0203</v>
      </c>
      <c r="E6112" t="s">
        <v>23756</v>
      </c>
      <c r="F6112" t="s">
        <v>23757</v>
      </c>
      <c r="H6112">
        <v>61.7138347</v>
      </c>
      <c r="I6112">
        <v>-130.9229325</v>
      </c>
      <c r="J6112" s="1" t="str">
        <f t="shared" si="731"/>
        <v>Fluid (stream)</v>
      </c>
      <c r="K6112" s="1" t="str">
        <f t="shared" si="732"/>
        <v>Untreated Water</v>
      </c>
      <c r="O6112">
        <v>2.5000000000000001E-2</v>
      </c>
      <c r="P6112">
        <v>100</v>
      </c>
      <c r="Q6112">
        <v>7.7</v>
      </c>
    </row>
    <row r="6113" spans="1:17" hidden="1" x14ac:dyDescent="0.3">
      <c r="A6113" t="s">
        <v>23758</v>
      </c>
      <c r="B6113" t="s">
        <v>23759</v>
      </c>
      <c r="C6113" s="1" t="str">
        <f t="shared" si="733"/>
        <v>21:0667</v>
      </c>
      <c r="D6113" s="1" t="str">
        <f>HYPERLINK("http://geochem.nrcan.gc.ca/cdogs/content/svy/svy_e.htm", "")</f>
        <v/>
      </c>
      <c r="G6113" s="1" t="str">
        <f>HYPERLINK("http://geochem.nrcan.gc.ca/cdogs/content/cr_/cr_00081_e.htm", "81")</f>
        <v>81</v>
      </c>
      <c r="J6113" t="s">
        <v>11453</v>
      </c>
      <c r="K6113" t="s">
        <v>11454</v>
      </c>
      <c r="O6113">
        <v>0.19</v>
      </c>
      <c r="P6113">
        <v>160</v>
      </c>
      <c r="Q6113">
        <v>7.9</v>
      </c>
    </row>
    <row r="6114" spans="1:17" hidden="1" x14ac:dyDescent="0.3">
      <c r="A6114" t="s">
        <v>23760</v>
      </c>
      <c r="B6114" t="s">
        <v>23761</v>
      </c>
      <c r="C6114" s="1" t="str">
        <f t="shared" si="733"/>
        <v>21:0667</v>
      </c>
      <c r="D6114" s="1" t="str">
        <f t="shared" ref="D6114:D6139" si="734">HYPERLINK("http://geochem.nrcan.gc.ca/cdogs/content/svy/svy210203_e.htm", "21:0203")</f>
        <v>21:0203</v>
      </c>
      <c r="E6114" t="s">
        <v>23762</v>
      </c>
      <c r="F6114" t="s">
        <v>23763</v>
      </c>
      <c r="H6114">
        <v>61.741972599999997</v>
      </c>
      <c r="I6114">
        <v>-131.10604570000001</v>
      </c>
      <c r="J6114" s="1" t="str">
        <f t="shared" ref="J6114:J6139" si="735">HYPERLINK("http://geochem.nrcan.gc.ca/cdogs/content/kwd/kwd020018_e.htm", "Fluid (stream)")</f>
        <v>Fluid (stream)</v>
      </c>
      <c r="K6114" s="1" t="str">
        <f t="shared" ref="K6114:K6139" si="736">HYPERLINK("http://geochem.nrcan.gc.ca/cdogs/content/kwd/kwd080007_e.htm", "Untreated Water")</f>
        <v>Untreated Water</v>
      </c>
      <c r="O6114">
        <v>2.5000000000000001E-2</v>
      </c>
      <c r="P6114">
        <v>60</v>
      </c>
      <c r="Q6114">
        <v>7.9</v>
      </c>
    </row>
    <row r="6115" spans="1:17" hidden="1" x14ac:dyDescent="0.3">
      <c r="A6115" t="s">
        <v>23764</v>
      </c>
      <c r="B6115" t="s">
        <v>23765</v>
      </c>
      <c r="C6115" s="1" t="str">
        <f t="shared" si="733"/>
        <v>21:0667</v>
      </c>
      <c r="D6115" s="1" t="str">
        <f t="shared" si="734"/>
        <v>21:0203</v>
      </c>
      <c r="E6115" t="s">
        <v>23766</v>
      </c>
      <c r="F6115" t="s">
        <v>23767</v>
      </c>
      <c r="H6115">
        <v>61.744156599999997</v>
      </c>
      <c r="I6115">
        <v>-131.16421099999999</v>
      </c>
      <c r="J6115" s="1" t="str">
        <f t="shared" si="735"/>
        <v>Fluid (stream)</v>
      </c>
      <c r="K6115" s="1" t="str">
        <f t="shared" si="736"/>
        <v>Untreated Water</v>
      </c>
      <c r="O6115">
        <v>2.5000000000000001E-2</v>
      </c>
      <c r="P6115">
        <v>60</v>
      </c>
      <c r="Q6115">
        <v>7.8</v>
      </c>
    </row>
    <row r="6116" spans="1:17" hidden="1" x14ac:dyDescent="0.3">
      <c r="A6116" t="s">
        <v>23768</v>
      </c>
      <c r="B6116" t="s">
        <v>23769</v>
      </c>
      <c r="C6116" s="1" t="str">
        <f t="shared" si="733"/>
        <v>21:0667</v>
      </c>
      <c r="D6116" s="1" t="str">
        <f t="shared" si="734"/>
        <v>21:0203</v>
      </c>
      <c r="E6116" t="s">
        <v>23770</v>
      </c>
      <c r="F6116" t="s">
        <v>23771</v>
      </c>
      <c r="H6116">
        <v>61.782176999999997</v>
      </c>
      <c r="I6116">
        <v>-131.21617370000001</v>
      </c>
      <c r="J6116" s="1" t="str">
        <f t="shared" si="735"/>
        <v>Fluid (stream)</v>
      </c>
      <c r="K6116" s="1" t="str">
        <f t="shared" si="736"/>
        <v>Untreated Water</v>
      </c>
      <c r="O6116">
        <v>1.2</v>
      </c>
      <c r="P6116">
        <v>70</v>
      </c>
      <c r="Q6116">
        <v>7.3</v>
      </c>
    </row>
    <row r="6117" spans="1:17" hidden="1" x14ac:dyDescent="0.3">
      <c r="A6117" t="s">
        <v>23772</v>
      </c>
      <c r="B6117" t="s">
        <v>23773</v>
      </c>
      <c r="C6117" s="1" t="str">
        <f t="shared" si="733"/>
        <v>21:0667</v>
      </c>
      <c r="D6117" s="1" t="str">
        <f t="shared" si="734"/>
        <v>21:0203</v>
      </c>
      <c r="E6117" t="s">
        <v>23774</v>
      </c>
      <c r="F6117" t="s">
        <v>23775</v>
      </c>
      <c r="H6117">
        <v>61.803906300000001</v>
      </c>
      <c r="I6117">
        <v>-131.22197180000001</v>
      </c>
      <c r="J6117" s="1" t="str">
        <f t="shared" si="735"/>
        <v>Fluid (stream)</v>
      </c>
      <c r="K6117" s="1" t="str">
        <f t="shared" si="736"/>
        <v>Untreated Water</v>
      </c>
      <c r="O6117">
        <v>2.5000000000000001E-2</v>
      </c>
      <c r="P6117">
        <v>60</v>
      </c>
      <c r="Q6117">
        <v>7.7</v>
      </c>
    </row>
    <row r="6118" spans="1:17" hidden="1" x14ac:dyDescent="0.3">
      <c r="A6118" t="s">
        <v>23776</v>
      </c>
      <c r="B6118" t="s">
        <v>23777</v>
      </c>
      <c r="C6118" s="1" t="str">
        <f t="shared" si="733"/>
        <v>21:0667</v>
      </c>
      <c r="D6118" s="1" t="str">
        <f t="shared" si="734"/>
        <v>21:0203</v>
      </c>
      <c r="E6118" t="s">
        <v>23774</v>
      </c>
      <c r="F6118" t="s">
        <v>23778</v>
      </c>
      <c r="H6118">
        <v>61.803906300000001</v>
      </c>
      <c r="I6118">
        <v>-131.22197180000001</v>
      </c>
      <c r="J6118" s="1" t="str">
        <f t="shared" si="735"/>
        <v>Fluid (stream)</v>
      </c>
      <c r="K6118" s="1" t="str">
        <f t="shared" si="736"/>
        <v>Untreated Water</v>
      </c>
      <c r="O6118">
        <v>2.5000000000000001E-2</v>
      </c>
      <c r="P6118">
        <v>60</v>
      </c>
      <c r="Q6118">
        <v>7.7</v>
      </c>
    </row>
    <row r="6119" spans="1:17" hidden="1" x14ac:dyDescent="0.3">
      <c r="A6119" t="s">
        <v>23779</v>
      </c>
      <c r="B6119" t="s">
        <v>23780</v>
      </c>
      <c r="C6119" s="1" t="str">
        <f t="shared" si="733"/>
        <v>21:0667</v>
      </c>
      <c r="D6119" s="1" t="str">
        <f t="shared" si="734"/>
        <v>21:0203</v>
      </c>
      <c r="E6119" t="s">
        <v>23781</v>
      </c>
      <c r="F6119" t="s">
        <v>23782</v>
      </c>
      <c r="H6119">
        <v>61.739392600000002</v>
      </c>
      <c r="I6119">
        <v>-131.42118500000001</v>
      </c>
      <c r="J6119" s="1" t="str">
        <f t="shared" si="735"/>
        <v>Fluid (stream)</v>
      </c>
      <c r="K6119" s="1" t="str">
        <f t="shared" si="736"/>
        <v>Untreated Water</v>
      </c>
      <c r="O6119">
        <v>0.65</v>
      </c>
      <c r="P6119">
        <v>120</v>
      </c>
      <c r="Q6119">
        <v>7.3</v>
      </c>
    </row>
    <row r="6120" spans="1:17" hidden="1" x14ac:dyDescent="0.3">
      <c r="A6120" t="s">
        <v>23783</v>
      </c>
      <c r="B6120" t="s">
        <v>23784</v>
      </c>
      <c r="C6120" s="1" t="str">
        <f t="shared" si="733"/>
        <v>21:0667</v>
      </c>
      <c r="D6120" s="1" t="str">
        <f t="shared" si="734"/>
        <v>21:0203</v>
      </c>
      <c r="E6120" t="s">
        <v>23785</v>
      </c>
      <c r="F6120" t="s">
        <v>23786</v>
      </c>
      <c r="H6120">
        <v>61.754712900000001</v>
      </c>
      <c r="I6120">
        <v>-131.47810129999999</v>
      </c>
      <c r="J6120" s="1" t="str">
        <f t="shared" si="735"/>
        <v>Fluid (stream)</v>
      </c>
      <c r="K6120" s="1" t="str">
        <f t="shared" si="736"/>
        <v>Untreated Water</v>
      </c>
      <c r="O6120">
        <v>2</v>
      </c>
      <c r="P6120">
        <v>80</v>
      </c>
      <c r="Q6120">
        <v>7</v>
      </c>
    </row>
    <row r="6121" spans="1:17" hidden="1" x14ac:dyDescent="0.3">
      <c r="A6121" t="s">
        <v>23787</v>
      </c>
      <c r="B6121" t="s">
        <v>23788</v>
      </c>
      <c r="C6121" s="1" t="str">
        <f t="shared" si="733"/>
        <v>21:0667</v>
      </c>
      <c r="D6121" s="1" t="str">
        <f t="shared" si="734"/>
        <v>21:0203</v>
      </c>
      <c r="E6121" t="s">
        <v>23789</v>
      </c>
      <c r="F6121" t="s">
        <v>23790</v>
      </c>
      <c r="H6121">
        <v>61.735247899999997</v>
      </c>
      <c r="I6121">
        <v>-131.53026560000001</v>
      </c>
      <c r="J6121" s="1" t="str">
        <f t="shared" si="735"/>
        <v>Fluid (stream)</v>
      </c>
      <c r="K6121" s="1" t="str">
        <f t="shared" si="736"/>
        <v>Untreated Water</v>
      </c>
      <c r="O6121">
        <v>2.5</v>
      </c>
      <c r="P6121">
        <v>130</v>
      </c>
      <c r="Q6121">
        <v>7.7</v>
      </c>
    </row>
    <row r="6122" spans="1:17" hidden="1" x14ac:dyDescent="0.3">
      <c r="A6122" t="s">
        <v>23791</v>
      </c>
      <c r="B6122" t="s">
        <v>23792</v>
      </c>
      <c r="C6122" s="1" t="str">
        <f t="shared" si="733"/>
        <v>21:0667</v>
      </c>
      <c r="D6122" s="1" t="str">
        <f t="shared" si="734"/>
        <v>21:0203</v>
      </c>
      <c r="E6122" t="s">
        <v>23793</v>
      </c>
      <c r="F6122" t="s">
        <v>23794</v>
      </c>
      <c r="H6122">
        <v>61.758851499999999</v>
      </c>
      <c r="I6122">
        <v>-131.6187468</v>
      </c>
      <c r="J6122" s="1" t="str">
        <f t="shared" si="735"/>
        <v>Fluid (stream)</v>
      </c>
      <c r="K6122" s="1" t="str">
        <f t="shared" si="736"/>
        <v>Untreated Water</v>
      </c>
      <c r="O6122">
        <v>5</v>
      </c>
      <c r="P6122">
        <v>130</v>
      </c>
      <c r="Q6122">
        <v>7.7</v>
      </c>
    </row>
    <row r="6123" spans="1:17" hidden="1" x14ac:dyDescent="0.3">
      <c r="A6123" t="s">
        <v>23795</v>
      </c>
      <c r="B6123" t="s">
        <v>23796</v>
      </c>
      <c r="C6123" s="1" t="str">
        <f t="shared" si="733"/>
        <v>21:0667</v>
      </c>
      <c r="D6123" s="1" t="str">
        <f t="shared" si="734"/>
        <v>21:0203</v>
      </c>
      <c r="E6123" t="s">
        <v>23797</v>
      </c>
      <c r="F6123" t="s">
        <v>23798</v>
      </c>
      <c r="H6123">
        <v>61.769591599999998</v>
      </c>
      <c r="I6123">
        <v>-131.56715819999999</v>
      </c>
      <c r="J6123" s="1" t="str">
        <f t="shared" si="735"/>
        <v>Fluid (stream)</v>
      </c>
      <c r="K6123" s="1" t="str">
        <f t="shared" si="736"/>
        <v>Untreated Water</v>
      </c>
      <c r="O6123">
        <v>1.3</v>
      </c>
      <c r="P6123">
        <v>90</v>
      </c>
      <c r="Q6123">
        <v>7.7</v>
      </c>
    </row>
    <row r="6124" spans="1:17" hidden="1" x14ac:dyDescent="0.3">
      <c r="A6124" t="s">
        <v>23799</v>
      </c>
      <c r="B6124" t="s">
        <v>23800</v>
      </c>
      <c r="C6124" s="1" t="str">
        <f t="shared" si="733"/>
        <v>21:0667</v>
      </c>
      <c r="D6124" s="1" t="str">
        <f t="shared" si="734"/>
        <v>21:0203</v>
      </c>
      <c r="E6124" t="s">
        <v>23801</v>
      </c>
      <c r="F6124" t="s">
        <v>23802</v>
      </c>
      <c r="H6124">
        <v>61.808985499999999</v>
      </c>
      <c r="I6124">
        <v>-131.5711105</v>
      </c>
      <c r="J6124" s="1" t="str">
        <f t="shared" si="735"/>
        <v>Fluid (stream)</v>
      </c>
      <c r="K6124" s="1" t="str">
        <f t="shared" si="736"/>
        <v>Untreated Water</v>
      </c>
      <c r="O6124">
        <v>2.5</v>
      </c>
      <c r="P6124">
        <v>120</v>
      </c>
      <c r="Q6124">
        <v>7.5</v>
      </c>
    </row>
    <row r="6125" spans="1:17" hidden="1" x14ac:dyDescent="0.3">
      <c r="A6125" t="s">
        <v>23803</v>
      </c>
      <c r="B6125" t="s">
        <v>23804</v>
      </c>
      <c r="C6125" s="1" t="str">
        <f t="shared" si="733"/>
        <v>21:0667</v>
      </c>
      <c r="D6125" s="1" t="str">
        <f t="shared" si="734"/>
        <v>21:0203</v>
      </c>
      <c r="E6125" t="s">
        <v>23805</v>
      </c>
      <c r="F6125" t="s">
        <v>23806</v>
      </c>
      <c r="H6125">
        <v>61.796083000000003</v>
      </c>
      <c r="I6125">
        <v>-131.606999</v>
      </c>
      <c r="J6125" s="1" t="str">
        <f t="shared" si="735"/>
        <v>Fluid (stream)</v>
      </c>
      <c r="K6125" s="1" t="str">
        <f t="shared" si="736"/>
        <v>Untreated Water</v>
      </c>
      <c r="O6125">
        <v>2.5000000000000001E-2</v>
      </c>
      <c r="P6125">
        <v>100</v>
      </c>
      <c r="Q6125">
        <v>7.2</v>
      </c>
    </row>
    <row r="6126" spans="1:17" hidden="1" x14ac:dyDescent="0.3">
      <c r="A6126" t="s">
        <v>23807</v>
      </c>
      <c r="B6126" t="s">
        <v>23808</v>
      </c>
      <c r="C6126" s="1" t="str">
        <f t="shared" si="733"/>
        <v>21:0667</v>
      </c>
      <c r="D6126" s="1" t="str">
        <f t="shared" si="734"/>
        <v>21:0203</v>
      </c>
      <c r="E6126" t="s">
        <v>23809</v>
      </c>
      <c r="F6126" t="s">
        <v>23810</v>
      </c>
      <c r="H6126">
        <v>61.7780755</v>
      </c>
      <c r="I6126">
        <v>-131.64253389999999</v>
      </c>
      <c r="J6126" s="1" t="str">
        <f t="shared" si="735"/>
        <v>Fluid (stream)</v>
      </c>
      <c r="K6126" s="1" t="str">
        <f t="shared" si="736"/>
        <v>Untreated Water</v>
      </c>
      <c r="O6126">
        <v>0.83</v>
      </c>
      <c r="P6126">
        <v>90</v>
      </c>
      <c r="Q6126">
        <v>8.1</v>
      </c>
    </row>
    <row r="6127" spans="1:17" hidden="1" x14ac:dyDescent="0.3">
      <c r="A6127" t="s">
        <v>23811</v>
      </c>
      <c r="B6127" t="s">
        <v>23812</v>
      </c>
      <c r="C6127" s="1" t="str">
        <f t="shared" si="733"/>
        <v>21:0667</v>
      </c>
      <c r="D6127" s="1" t="str">
        <f t="shared" si="734"/>
        <v>21:0203</v>
      </c>
      <c r="E6127" t="s">
        <v>23813</v>
      </c>
      <c r="F6127" t="s">
        <v>23814</v>
      </c>
      <c r="H6127">
        <v>61.770743299999999</v>
      </c>
      <c r="I6127">
        <v>-131.72569730000001</v>
      </c>
      <c r="J6127" s="1" t="str">
        <f t="shared" si="735"/>
        <v>Fluid (stream)</v>
      </c>
      <c r="K6127" s="1" t="str">
        <f t="shared" si="736"/>
        <v>Untreated Water</v>
      </c>
      <c r="O6127">
        <v>0.88</v>
      </c>
      <c r="P6127">
        <v>110</v>
      </c>
      <c r="Q6127">
        <v>7.5</v>
      </c>
    </row>
    <row r="6128" spans="1:17" hidden="1" x14ac:dyDescent="0.3">
      <c r="A6128" t="s">
        <v>23815</v>
      </c>
      <c r="B6128" t="s">
        <v>23816</v>
      </c>
      <c r="C6128" s="1" t="str">
        <f t="shared" si="733"/>
        <v>21:0667</v>
      </c>
      <c r="D6128" s="1" t="str">
        <f t="shared" si="734"/>
        <v>21:0203</v>
      </c>
      <c r="E6128" t="s">
        <v>23817</v>
      </c>
      <c r="F6128" t="s">
        <v>23818</v>
      </c>
      <c r="H6128">
        <v>61.736245500000003</v>
      </c>
      <c r="I6128">
        <v>-131.83960920000001</v>
      </c>
      <c r="J6128" s="1" t="str">
        <f t="shared" si="735"/>
        <v>Fluid (stream)</v>
      </c>
      <c r="K6128" s="1" t="str">
        <f t="shared" si="736"/>
        <v>Untreated Water</v>
      </c>
      <c r="O6128">
        <v>2.7</v>
      </c>
      <c r="P6128">
        <v>70</v>
      </c>
      <c r="Q6128">
        <v>8</v>
      </c>
    </row>
    <row r="6129" spans="1:17" hidden="1" x14ac:dyDescent="0.3">
      <c r="A6129" t="s">
        <v>23819</v>
      </c>
      <c r="B6129" t="s">
        <v>23820</v>
      </c>
      <c r="C6129" s="1" t="str">
        <f t="shared" si="733"/>
        <v>21:0667</v>
      </c>
      <c r="D6129" s="1" t="str">
        <f t="shared" si="734"/>
        <v>21:0203</v>
      </c>
      <c r="E6129" t="s">
        <v>23821</v>
      </c>
      <c r="F6129" t="s">
        <v>23822</v>
      </c>
      <c r="H6129">
        <v>61.7364186</v>
      </c>
      <c r="I6129">
        <v>-131.93753620000001</v>
      </c>
      <c r="J6129" s="1" t="str">
        <f t="shared" si="735"/>
        <v>Fluid (stream)</v>
      </c>
      <c r="K6129" s="1" t="str">
        <f t="shared" si="736"/>
        <v>Untreated Water</v>
      </c>
      <c r="O6129">
        <v>2.5000000000000001E-2</v>
      </c>
      <c r="P6129">
        <v>110</v>
      </c>
      <c r="Q6129">
        <v>6.9</v>
      </c>
    </row>
    <row r="6130" spans="1:17" hidden="1" x14ac:dyDescent="0.3">
      <c r="A6130" t="s">
        <v>23823</v>
      </c>
      <c r="B6130" t="s">
        <v>23824</v>
      </c>
      <c r="C6130" s="1" t="str">
        <f t="shared" si="733"/>
        <v>21:0667</v>
      </c>
      <c r="D6130" s="1" t="str">
        <f t="shared" si="734"/>
        <v>21:0203</v>
      </c>
      <c r="E6130" t="s">
        <v>23825</v>
      </c>
      <c r="F6130" t="s">
        <v>23826</v>
      </c>
      <c r="H6130">
        <v>61.707033099999997</v>
      </c>
      <c r="I6130">
        <v>-131.9613631</v>
      </c>
      <c r="J6130" s="1" t="str">
        <f t="shared" si="735"/>
        <v>Fluid (stream)</v>
      </c>
      <c r="K6130" s="1" t="str">
        <f t="shared" si="736"/>
        <v>Untreated Water</v>
      </c>
      <c r="O6130">
        <v>2.7</v>
      </c>
      <c r="P6130">
        <v>170</v>
      </c>
      <c r="Q6130">
        <v>7.8</v>
      </c>
    </row>
    <row r="6131" spans="1:17" hidden="1" x14ac:dyDescent="0.3">
      <c r="A6131" t="s">
        <v>23827</v>
      </c>
      <c r="B6131" t="s">
        <v>23828</v>
      </c>
      <c r="C6131" s="1" t="str">
        <f t="shared" si="733"/>
        <v>21:0667</v>
      </c>
      <c r="D6131" s="1" t="str">
        <f t="shared" si="734"/>
        <v>21:0203</v>
      </c>
      <c r="E6131" t="s">
        <v>23829</v>
      </c>
      <c r="F6131" t="s">
        <v>23830</v>
      </c>
      <c r="H6131">
        <v>61.690866800000002</v>
      </c>
      <c r="I6131">
        <v>-131.99134240000001</v>
      </c>
      <c r="J6131" s="1" t="str">
        <f t="shared" si="735"/>
        <v>Fluid (stream)</v>
      </c>
      <c r="K6131" s="1" t="str">
        <f t="shared" si="736"/>
        <v>Untreated Water</v>
      </c>
      <c r="O6131">
        <v>5.5</v>
      </c>
      <c r="P6131">
        <v>90</v>
      </c>
      <c r="Q6131">
        <v>7.9</v>
      </c>
    </row>
    <row r="6132" spans="1:17" hidden="1" x14ac:dyDescent="0.3">
      <c r="A6132" t="s">
        <v>23831</v>
      </c>
      <c r="B6132" t="s">
        <v>23832</v>
      </c>
      <c r="C6132" s="1" t="str">
        <f t="shared" si="733"/>
        <v>21:0667</v>
      </c>
      <c r="D6132" s="1" t="str">
        <f t="shared" si="734"/>
        <v>21:0203</v>
      </c>
      <c r="E6132" t="s">
        <v>23829</v>
      </c>
      <c r="F6132" t="s">
        <v>23833</v>
      </c>
      <c r="H6132">
        <v>61.690866800000002</v>
      </c>
      <c r="I6132">
        <v>-131.99134240000001</v>
      </c>
      <c r="J6132" s="1" t="str">
        <f t="shared" si="735"/>
        <v>Fluid (stream)</v>
      </c>
      <c r="K6132" s="1" t="str">
        <f t="shared" si="736"/>
        <v>Untreated Water</v>
      </c>
      <c r="O6132">
        <v>5.6</v>
      </c>
      <c r="P6132">
        <v>80</v>
      </c>
      <c r="Q6132">
        <v>8</v>
      </c>
    </row>
    <row r="6133" spans="1:17" hidden="1" x14ac:dyDescent="0.3">
      <c r="A6133" t="s">
        <v>23834</v>
      </c>
      <c r="B6133" t="s">
        <v>23835</v>
      </c>
      <c r="C6133" s="1" t="str">
        <f t="shared" si="733"/>
        <v>21:0667</v>
      </c>
      <c r="D6133" s="1" t="str">
        <f t="shared" si="734"/>
        <v>21:0203</v>
      </c>
      <c r="E6133" t="s">
        <v>23836</v>
      </c>
      <c r="F6133" t="s">
        <v>23837</v>
      </c>
      <c r="H6133">
        <v>61.744631400000003</v>
      </c>
      <c r="I6133">
        <v>-131.99144920000001</v>
      </c>
      <c r="J6133" s="1" t="str">
        <f t="shared" si="735"/>
        <v>Fluid (stream)</v>
      </c>
      <c r="K6133" s="1" t="str">
        <f t="shared" si="736"/>
        <v>Untreated Water</v>
      </c>
      <c r="O6133">
        <v>2.8</v>
      </c>
      <c r="P6133">
        <v>180</v>
      </c>
      <c r="Q6133">
        <v>7.8</v>
      </c>
    </row>
    <row r="6134" spans="1:17" hidden="1" x14ac:dyDescent="0.3">
      <c r="A6134" t="s">
        <v>23838</v>
      </c>
      <c r="B6134" t="s">
        <v>23839</v>
      </c>
      <c r="C6134" s="1" t="str">
        <f t="shared" si="733"/>
        <v>21:0667</v>
      </c>
      <c r="D6134" s="1" t="str">
        <f t="shared" si="734"/>
        <v>21:0203</v>
      </c>
      <c r="E6134" t="s">
        <v>23840</v>
      </c>
      <c r="F6134" t="s">
        <v>23841</v>
      </c>
      <c r="H6134">
        <v>61.692208399999998</v>
      </c>
      <c r="I6134">
        <v>-131.9385278</v>
      </c>
      <c r="J6134" s="1" t="str">
        <f t="shared" si="735"/>
        <v>Fluid (stream)</v>
      </c>
      <c r="K6134" s="1" t="str">
        <f t="shared" si="736"/>
        <v>Untreated Water</v>
      </c>
      <c r="O6134">
        <v>2.5000000000000001E-2</v>
      </c>
      <c r="P6134">
        <v>70</v>
      </c>
      <c r="Q6134">
        <v>7</v>
      </c>
    </row>
    <row r="6135" spans="1:17" hidden="1" x14ac:dyDescent="0.3">
      <c r="A6135" t="s">
        <v>23842</v>
      </c>
      <c r="B6135" t="s">
        <v>23843</v>
      </c>
      <c r="C6135" s="1" t="str">
        <f t="shared" si="733"/>
        <v>21:0667</v>
      </c>
      <c r="D6135" s="1" t="str">
        <f t="shared" si="734"/>
        <v>21:0203</v>
      </c>
      <c r="E6135" t="s">
        <v>23844</v>
      </c>
      <c r="F6135" t="s">
        <v>23845</v>
      </c>
      <c r="H6135">
        <v>61.657029600000001</v>
      </c>
      <c r="I6135">
        <v>-131.93894169999999</v>
      </c>
      <c r="J6135" s="1" t="str">
        <f t="shared" si="735"/>
        <v>Fluid (stream)</v>
      </c>
      <c r="K6135" s="1" t="str">
        <f t="shared" si="736"/>
        <v>Untreated Water</v>
      </c>
      <c r="O6135">
        <v>0.99</v>
      </c>
      <c r="P6135">
        <v>140</v>
      </c>
      <c r="Q6135">
        <v>7.7</v>
      </c>
    </row>
    <row r="6136" spans="1:17" hidden="1" x14ac:dyDescent="0.3">
      <c r="A6136" t="s">
        <v>23846</v>
      </c>
      <c r="B6136" t="s">
        <v>23847</v>
      </c>
      <c r="C6136" s="1" t="str">
        <f t="shared" si="733"/>
        <v>21:0667</v>
      </c>
      <c r="D6136" s="1" t="str">
        <f t="shared" si="734"/>
        <v>21:0203</v>
      </c>
      <c r="E6136" t="s">
        <v>23848</v>
      </c>
      <c r="F6136" t="s">
        <v>23849</v>
      </c>
      <c r="H6136">
        <v>61.656244700000002</v>
      </c>
      <c r="I6136">
        <v>-131.9781279</v>
      </c>
      <c r="J6136" s="1" t="str">
        <f t="shared" si="735"/>
        <v>Fluid (stream)</v>
      </c>
      <c r="K6136" s="1" t="str">
        <f t="shared" si="736"/>
        <v>Untreated Water</v>
      </c>
      <c r="O6136">
        <v>4.7</v>
      </c>
      <c r="P6136">
        <v>70</v>
      </c>
      <c r="Q6136">
        <v>8</v>
      </c>
    </row>
    <row r="6137" spans="1:17" hidden="1" x14ac:dyDescent="0.3">
      <c r="A6137" t="s">
        <v>23850</v>
      </c>
      <c r="B6137" t="s">
        <v>23851</v>
      </c>
      <c r="C6137" s="1" t="str">
        <f t="shared" si="733"/>
        <v>21:0667</v>
      </c>
      <c r="D6137" s="1" t="str">
        <f t="shared" si="734"/>
        <v>21:0203</v>
      </c>
      <c r="E6137" t="s">
        <v>23852</v>
      </c>
      <c r="F6137" t="s">
        <v>23853</v>
      </c>
      <c r="H6137">
        <v>61.605967200000002</v>
      </c>
      <c r="I6137">
        <v>-131.84908189999999</v>
      </c>
      <c r="J6137" s="1" t="str">
        <f t="shared" si="735"/>
        <v>Fluid (stream)</v>
      </c>
      <c r="K6137" s="1" t="str">
        <f t="shared" si="736"/>
        <v>Untreated Water</v>
      </c>
      <c r="O6137">
        <v>2.5000000000000001E-2</v>
      </c>
      <c r="P6137">
        <v>50</v>
      </c>
      <c r="Q6137">
        <v>6.7</v>
      </c>
    </row>
    <row r="6138" spans="1:17" hidden="1" x14ac:dyDescent="0.3">
      <c r="A6138" t="s">
        <v>23854</v>
      </c>
      <c r="B6138" t="s">
        <v>23855</v>
      </c>
      <c r="C6138" s="1" t="str">
        <f t="shared" si="733"/>
        <v>21:0667</v>
      </c>
      <c r="D6138" s="1" t="str">
        <f t="shared" si="734"/>
        <v>21:0203</v>
      </c>
      <c r="E6138" t="s">
        <v>23856</v>
      </c>
      <c r="F6138" t="s">
        <v>23857</v>
      </c>
      <c r="H6138">
        <v>61.590102799999997</v>
      </c>
      <c r="I6138">
        <v>-131.81444329999999</v>
      </c>
      <c r="J6138" s="1" t="str">
        <f t="shared" si="735"/>
        <v>Fluid (stream)</v>
      </c>
      <c r="K6138" s="1" t="str">
        <f t="shared" si="736"/>
        <v>Untreated Water</v>
      </c>
      <c r="O6138">
        <v>4.2</v>
      </c>
      <c r="P6138">
        <v>50</v>
      </c>
      <c r="Q6138">
        <v>8.1</v>
      </c>
    </row>
    <row r="6139" spans="1:17" hidden="1" x14ac:dyDescent="0.3">
      <c r="A6139" t="s">
        <v>23858</v>
      </c>
      <c r="B6139" t="s">
        <v>23859</v>
      </c>
      <c r="C6139" s="1" t="str">
        <f t="shared" si="733"/>
        <v>21:0667</v>
      </c>
      <c r="D6139" s="1" t="str">
        <f t="shared" si="734"/>
        <v>21:0203</v>
      </c>
      <c r="E6139" t="s">
        <v>23860</v>
      </c>
      <c r="F6139" t="s">
        <v>23861</v>
      </c>
      <c r="H6139">
        <v>61.588578200000001</v>
      </c>
      <c r="I6139">
        <v>-131.72800670000001</v>
      </c>
      <c r="J6139" s="1" t="str">
        <f t="shared" si="735"/>
        <v>Fluid (stream)</v>
      </c>
      <c r="K6139" s="1" t="str">
        <f t="shared" si="736"/>
        <v>Untreated Water</v>
      </c>
      <c r="O6139">
        <v>1.4</v>
      </c>
      <c r="P6139">
        <v>80</v>
      </c>
      <c r="Q6139">
        <v>8</v>
      </c>
    </row>
    <row r="6140" spans="1:17" hidden="1" x14ac:dyDescent="0.3">
      <c r="A6140" t="s">
        <v>23862</v>
      </c>
      <c r="B6140" t="s">
        <v>23863</v>
      </c>
      <c r="C6140" s="1" t="str">
        <f t="shared" si="733"/>
        <v>21:0667</v>
      </c>
      <c r="D6140" s="1" t="str">
        <f>HYPERLINK("http://geochem.nrcan.gc.ca/cdogs/content/svy/svy_e.htm", "")</f>
        <v/>
      </c>
      <c r="G6140" s="1" t="str">
        <f>HYPERLINK("http://geochem.nrcan.gc.ca/cdogs/content/cr_/cr_00080_e.htm", "80")</f>
        <v>80</v>
      </c>
      <c r="J6140" t="s">
        <v>11453</v>
      </c>
      <c r="K6140" t="s">
        <v>11454</v>
      </c>
      <c r="O6140">
        <v>0.24</v>
      </c>
      <c r="P6140">
        <v>110</v>
      </c>
      <c r="Q6140">
        <v>7.4</v>
      </c>
    </row>
    <row r="6141" spans="1:17" hidden="1" x14ac:dyDescent="0.3">
      <c r="A6141" t="s">
        <v>23864</v>
      </c>
      <c r="B6141" t="s">
        <v>23865</v>
      </c>
      <c r="C6141" s="1" t="str">
        <f t="shared" si="733"/>
        <v>21:0667</v>
      </c>
      <c r="D6141" s="1" t="str">
        <f t="shared" ref="D6141:D6152" si="737">HYPERLINK("http://geochem.nrcan.gc.ca/cdogs/content/svy/svy210203_e.htm", "21:0203")</f>
        <v>21:0203</v>
      </c>
      <c r="E6141" t="s">
        <v>23866</v>
      </c>
      <c r="F6141" t="s">
        <v>23867</v>
      </c>
      <c r="H6141">
        <v>61.568742999999998</v>
      </c>
      <c r="I6141">
        <v>-131.74867990000001</v>
      </c>
      <c r="J6141" s="1" t="str">
        <f t="shared" ref="J6141:J6152" si="738">HYPERLINK("http://geochem.nrcan.gc.ca/cdogs/content/kwd/kwd020018_e.htm", "Fluid (stream)")</f>
        <v>Fluid (stream)</v>
      </c>
      <c r="K6141" s="1" t="str">
        <f t="shared" ref="K6141:K6152" si="739">HYPERLINK("http://geochem.nrcan.gc.ca/cdogs/content/kwd/kwd080007_e.htm", "Untreated Water")</f>
        <v>Untreated Water</v>
      </c>
      <c r="O6141">
        <v>2.8</v>
      </c>
      <c r="P6141">
        <v>70</v>
      </c>
      <c r="Q6141">
        <v>8</v>
      </c>
    </row>
    <row r="6142" spans="1:17" hidden="1" x14ac:dyDescent="0.3">
      <c r="A6142" t="s">
        <v>23868</v>
      </c>
      <c r="B6142" t="s">
        <v>23869</v>
      </c>
      <c r="C6142" s="1" t="str">
        <f t="shared" si="733"/>
        <v>21:0667</v>
      </c>
      <c r="D6142" s="1" t="str">
        <f t="shared" si="737"/>
        <v>21:0203</v>
      </c>
      <c r="E6142" t="s">
        <v>23870</v>
      </c>
      <c r="F6142" t="s">
        <v>23871</v>
      </c>
      <c r="H6142">
        <v>61.5432232</v>
      </c>
      <c r="I6142">
        <v>-131.80164869999999</v>
      </c>
      <c r="J6142" s="1" t="str">
        <f t="shared" si="738"/>
        <v>Fluid (stream)</v>
      </c>
      <c r="K6142" s="1" t="str">
        <f t="shared" si="739"/>
        <v>Untreated Water</v>
      </c>
      <c r="O6142">
        <v>2.1</v>
      </c>
      <c r="P6142">
        <v>50</v>
      </c>
      <c r="Q6142">
        <v>8</v>
      </c>
    </row>
    <row r="6143" spans="1:17" hidden="1" x14ac:dyDescent="0.3">
      <c r="A6143" t="s">
        <v>23872</v>
      </c>
      <c r="B6143" t="s">
        <v>23873</v>
      </c>
      <c r="C6143" s="1" t="str">
        <f t="shared" si="733"/>
        <v>21:0667</v>
      </c>
      <c r="D6143" s="1" t="str">
        <f t="shared" si="737"/>
        <v>21:0203</v>
      </c>
      <c r="E6143" t="s">
        <v>23874</v>
      </c>
      <c r="F6143" t="s">
        <v>23875</v>
      </c>
      <c r="H6143">
        <v>61.550263899999997</v>
      </c>
      <c r="I6143">
        <v>-131.8200574</v>
      </c>
      <c r="J6143" s="1" t="str">
        <f t="shared" si="738"/>
        <v>Fluid (stream)</v>
      </c>
      <c r="K6143" s="1" t="str">
        <f t="shared" si="739"/>
        <v>Untreated Water</v>
      </c>
      <c r="O6143">
        <v>2.6</v>
      </c>
      <c r="P6143">
        <v>40</v>
      </c>
      <c r="Q6143">
        <v>8.1999999999999993</v>
      </c>
    </row>
    <row r="6144" spans="1:17" hidden="1" x14ac:dyDescent="0.3">
      <c r="A6144" t="s">
        <v>23876</v>
      </c>
      <c r="B6144" t="s">
        <v>23877</v>
      </c>
      <c r="C6144" s="1" t="str">
        <f t="shared" si="733"/>
        <v>21:0667</v>
      </c>
      <c r="D6144" s="1" t="str">
        <f t="shared" si="737"/>
        <v>21:0203</v>
      </c>
      <c r="E6144" t="s">
        <v>23878</v>
      </c>
      <c r="F6144" t="s">
        <v>23879</v>
      </c>
      <c r="H6144">
        <v>61.531412000000003</v>
      </c>
      <c r="I6144">
        <v>-131.835037</v>
      </c>
      <c r="J6144" s="1" t="str">
        <f t="shared" si="738"/>
        <v>Fluid (stream)</v>
      </c>
      <c r="K6144" s="1" t="str">
        <f t="shared" si="739"/>
        <v>Untreated Water</v>
      </c>
      <c r="O6144">
        <v>1.6</v>
      </c>
      <c r="P6144">
        <v>60</v>
      </c>
      <c r="Q6144">
        <v>8</v>
      </c>
    </row>
    <row r="6145" spans="1:17" hidden="1" x14ac:dyDescent="0.3">
      <c r="A6145" t="s">
        <v>23880</v>
      </c>
      <c r="B6145" t="s">
        <v>23881</v>
      </c>
      <c r="C6145" s="1" t="str">
        <f t="shared" si="733"/>
        <v>21:0667</v>
      </c>
      <c r="D6145" s="1" t="str">
        <f t="shared" si="737"/>
        <v>21:0203</v>
      </c>
      <c r="E6145" t="s">
        <v>23882</v>
      </c>
      <c r="F6145" t="s">
        <v>23883</v>
      </c>
      <c r="H6145">
        <v>61.503214</v>
      </c>
      <c r="I6145">
        <v>-131.80725720000001</v>
      </c>
      <c r="J6145" s="1" t="str">
        <f t="shared" si="738"/>
        <v>Fluid (stream)</v>
      </c>
      <c r="K6145" s="1" t="str">
        <f t="shared" si="739"/>
        <v>Untreated Water</v>
      </c>
      <c r="O6145">
        <v>0.28000000000000003</v>
      </c>
      <c r="P6145">
        <v>50</v>
      </c>
      <c r="Q6145">
        <v>7</v>
      </c>
    </row>
    <row r="6146" spans="1:17" hidden="1" x14ac:dyDescent="0.3">
      <c r="A6146" t="s">
        <v>23884</v>
      </c>
      <c r="B6146" t="s">
        <v>23885</v>
      </c>
      <c r="C6146" s="1" t="str">
        <f t="shared" si="733"/>
        <v>21:0667</v>
      </c>
      <c r="D6146" s="1" t="str">
        <f t="shared" si="737"/>
        <v>21:0203</v>
      </c>
      <c r="E6146" t="s">
        <v>23886</v>
      </c>
      <c r="F6146" t="s">
        <v>23887</v>
      </c>
      <c r="H6146">
        <v>61.496811200000003</v>
      </c>
      <c r="I6146">
        <v>-131.8353434</v>
      </c>
      <c r="J6146" s="1" t="str">
        <f t="shared" si="738"/>
        <v>Fluid (stream)</v>
      </c>
      <c r="K6146" s="1" t="str">
        <f t="shared" si="739"/>
        <v>Untreated Water</v>
      </c>
      <c r="O6146">
        <v>1.6</v>
      </c>
      <c r="P6146">
        <v>80</v>
      </c>
      <c r="Q6146">
        <v>7.7</v>
      </c>
    </row>
    <row r="6147" spans="1:17" hidden="1" x14ac:dyDescent="0.3">
      <c r="A6147" t="s">
        <v>23888</v>
      </c>
      <c r="B6147" t="s">
        <v>23889</v>
      </c>
      <c r="C6147" s="1" t="str">
        <f t="shared" si="733"/>
        <v>21:0667</v>
      </c>
      <c r="D6147" s="1" t="str">
        <f t="shared" si="737"/>
        <v>21:0203</v>
      </c>
      <c r="E6147" t="s">
        <v>23890</v>
      </c>
      <c r="F6147" t="s">
        <v>23891</v>
      </c>
      <c r="H6147">
        <v>61.496927300000003</v>
      </c>
      <c r="I6147">
        <v>-131.85473250000001</v>
      </c>
      <c r="J6147" s="1" t="str">
        <f t="shared" si="738"/>
        <v>Fluid (stream)</v>
      </c>
      <c r="K6147" s="1" t="str">
        <f t="shared" si="739"/>
        <v>Untreated Water</v>
      </c>
      <c r="O6147">
        <v>1</v>
      </c>
      <c r="P6147">
        <v>50</v>
      </c>
      <c r="Q6147">
        <v>8</v>
      </c>
    </row>
    <row r="6148" spans="1:17" hidden="1" x14ac:dyDescent="0.3">
      <c r="A6148" t="s">
        <v>23892</v>
      </c>
      <c r="B6148" t="s">
        <v>23893</v>
      </c>
      <c r="C6148" s="1" t="str">
        <f t="shared" si="733"/>
        <v>21:0667</v>
      </c>
      <c r="D6148" s="1" t="str">
        <f t="shared" si="737"/>
        <v>21:0203</v>
      </c>
      <c r="E6148" t="s">
        <v>23894</v>
      </c>
      <c r="F6148" t="s">
        <v>23895</v>
      </c>
      <c r="H6148">
        <v>61.459200299999999</v>
      </c>
      <c r="I6148">
        <v>-131.8502823</v>
      </c>
      <c r="J6148" s="1" t="str">
        <f t="shared" si="738"/>
        <v>Fluid (stream)</v>
      </c>
      <c r="K6148" s="1" t="str">
        <f t="shared" si="739"/>
        <v>Untreated Water</v>
      </c>
      <c r="O6148">
        <v>0.31</v>
      </c>
      <c r="P6148">
        <v>240</v>
      </c>
      <c r="Q6148">
        <v>7.6</v>
      </c>
    </row>
    <row r="6149" spans="1:17" hidden="1" x14ac:dyDescent="0.3">
      <c r="A6149" t="s">
        <v>23896</v>
      </c>
      <c r="B6149" t="s">
        <v>23897</v>
      </c>
      <c r="C6149" s="1" t="str">
        <f t="shared" si="733"/>
        <v>21:0667</v>
      </c>
      <c r="D6149" s="1" t="str">
        <f t="shared" si="737"/>
        <v>21:0203</v>
      </c>
      <c r="E6149" t="s">
        <v>23898</v>
      </c>
      <c r="F6149" t="s">
        <v>23899</v>
      </c>
      <c r="H6149">
        <v>61.463464999999999</v>
      </c>
      <c r="I6149">
        <v>-131.8452461</v>
      </c>
      <c r="J6149" s="1" t="str">
        <f t="shared" si="738"/>
        <v>Fluid (stream)</v>
      </c>
      <c r="K6149" s="1" t="str">
        <f t="shared" si="739"/>
        <v>Untreated Water</v>
      </c>
      <c r="O6149">
        <v>0.42</v>
      </c>
      <c r="P6149">
        <v>70</v>
      </c>
      <c r="Q6149">
        <v>7.8</v>
      </c>
    </row>
    <row r="6150" spans="1:17" hidden="1" x14ac:dyDescent="0.3">
      <c r="A6150" t="s">
        <v>23900</v>
      </c>
      <c r="B6150" t="s">
        <v>23901</v>
      </c>
      <c r="C6150" s="1" t="str">
        <f t="shared" si="733"/>
        <v>21:0667</v>
      </c>
      <c r="D6150" s="1" t="str">
        <f t="shared" si="737"/>
        <v>21:0203</v>
      </c>
      <c r="E6150" t="s">
        <v>23902</v>
      </c>
      <c r="F6150" t="s">
        <v>23903</v>
      </c>
      <c r="H6150">
        <v>61.452454699999997</v>
      </c>
      <c r="I6150">
        <v>-131.80266829999999</v>
      </c>
      <c r="J6150" s="1" t="str">
        <f t="shared" si="738"/>
        <v>Fluid (stream)</v>
      </c>
      <c r="K6150" s="1" t="str">
        <f t="shared" si="739"/>
        <v>Untreated Water</v>
      </c>
      <c r="O6150">
        <v>0.06</v>
      </c>
      <c r="P6150">
        <v>60</v>
      </c>
      <c r="Q6150">
        <v>6.7</v>
      </c>
    </row>
    <row r="6151" spans="1:17" hidden="1" x14ac:dyDescent="0.3">
      <c r="A6151" t="s">
        <v>23904</v>
      </c>
      <c r="B6151" t="s">
        <v>23905</v>
      </c>
      <c r="C6151" s="1" t="str">
        <f t="shared" si="733"/>
        <v>21:0667</v>
      </c>
      <c r="D6151" s="1" t="str">
        <f t="shared" si="737"/>
        <v>21:0203</v>
      </c>
      <c r="E6151" t="s">
        <v>23906</v>
      </c>
      <c r="F6151" t="s">
        <v>23907</v>
      </c>
      <c r="H6151">
        <v>61.481142499999997</v>
      </c>
      <c r="I6151">
        <v>-131.76510329999999</v>
      </c>
      <c r="J6151" s="1" t="str">
        <f t="shared" si="738"/>
        <v>Fluid (stream)</v>
      </c>
      <c r="K6151" s="1" t="str">
        <f t="shared" si="739"/>
        <v>Untreated Water</v>
      </c>
      <c r="O6151">
        <v>0.89</v>
      </c>
      <c r="P6151">
        <v>50</v>
      </c>
      <c r="Q6151">
        <v>7.8</v>
      </c>
    </row>
    <row r="6152" spans="1:17" hidden="1" x14ac:dyDescent="0.3">
      <c r="A6152" t="s">
        <v>23908</v>
      </c>
      <c r="B6152" t="s">
        <v>23909</v>
      </c>
      <c r="C6152" s="1" t="str">
        <f t="shared" si="733"/>
        <v>21:0667</v>
      </c>
      <c r="D6152" s="1" t="str">
        <f t="shared" si="737"/>
        <v>21:0203</v>
      </c>
      <c r="E6152" t="s">
        <v>23910</v>
      </c>
      <c r="F6152" t="s">
        <v>23911</v>
      </c>
      <c r="H6152">
        <v>61.485694100000003</v>
      </c>
      <c r="I6152">
        <v>-131.7057604</v>
      </c>
      <c r="J6152" s="1" t="str">
        <f t="shared" si="738"/>
        <v>Fluid (stream)</v>
      </c>
      <c r="K6152" s="1" t="str">
        <f t="shared" si="739"/>
        <v>Untreated Water</v>
      </c>
      <c r="O6152">
        <v>1.3</v>
      </c>
      <c r="P6152">
        <v>40</v>
      </c>
      <c r="Q6152">
        <v>7.7</v>
      </c>
    </row>
    <row r="6153" spans="1:17" hidden="1" x14ac:dyDescent="0.3">
      <c r="A6153" t="s">
        <v>23912</v>
      </c>
      <c r="B6153" t="s">
        <v>23913</v>
      </c>
      <c r="C6153" s="1" t="str">
        <f t="shared" si="733"/>
        <v>21:0667</v>
      </c>
      <c r="D6153" s="1" t="str">
        <f>HYPERLINK("http://geochem.nrcan.gc.ca/cdogs/content/svy/svy_e.htm", "")</f>
        <v/>
      </c>
      <c r="G6153" s="1" t="str">
        <f>HYPERLINK("http://geochem.nrcan.gc.ca/cdogs/content/cr_/cr_00080_e.htm", "80")</f>
        <v>80</v>
      </c>
      <c r="J6153" t="s">
        <v>11453</v>
      </c>
      <c r="K6153" t="s">
        <v>11454</v>
      </c>
      <c r="O6153">
        <v>0.26</v>
      </c>
      <c r="P6153">
        <v>100</v>
      </c>
      <c r="Q6153">
        <v>7.4</v>
      </c>
    </row>
    <row r="6154" spans="1:17" hidden="1" x14ac:dyDescent="0.3">
      <c r="A6154" t="s">
        <v>23914</v>
      </c>
      <c r="B6154" t="s">
        <v>23915</v>
      </c>
      <c r="C6154" s="1" t="str">
        <f t="shared" si="733"/>
        <v>21:0667</v>
      </c>
      <c r="D6154" s="1" t="str">
        <f t="shared" ref="D6154:D6167" si="740">HYPERLINK("http://geochem.nrcan.gc.ca/cdogs/content/svy/svy210203_e.htm", "21:0203")</f>
        <v>21:0203</v>
      </c>
      <c r="E6154" t="s">
        <v>23916</v>
      </c>
      <c r="F6154" t="s">
        <v>23917</v>
      </c>
      <c r="H6154">
        <v>61.467970399999999</v>
      </c>
      <c r="I6154">
        <v>-131.72606010000001</v>
      </c>
      <c r="J6154" s="1" t="str">
        <f t="shared" ref="J6154:J6167" si="741">HYPERLINK("http://geochem.nrcan.gc.ca/cdogs/content/kwd/kwd020018_e.htm", "Fluid (stream)")</f>
        <v>Fluid (stream)</v>
      </c>
      <c r="K6154" s="1" t="str">
        <f t="shared" ref="K6154:K6167" si="742">HYPERLINK("http://geochem.nrcan.gc.ca/cdogs/content/kwd/kwd080007_e.htm", "Untreated Water")</f>
        <v>Untreated Water</v>
      </c>
      <c r="O6154">
        <v>1.2</v>
      </c>
      <c r="P6154">
        <v>50</v>
      </c>
      <c r="Q6154">
        <v>7.9</v>
      </c>
    </row>
    <row r="6155" spans="1:17" hidden="1" x14ac:dyDescent="0.3">
      <c r="A6155" t="s">
        <v>23918</v>
      </c>
      <c r="B6155" t="s">
        <v>23919</v>
      </c>
      <c r="C6155" s="1" t="str">
        <f t="shared" si="733"/>
        <v>21:0667</v>
      </c>
      <c r="D6155" s="1" t="str">
        <f t="shared" si="740"/>
        <v>21:0203</v>
      </c>
      <c r="E6155" t="s">
        <v>23920</v>
      </c>
      <c r="F6155" t="s">
        <v>23921</v>
      </c>
      <c r="H6155">
        <v>61.442543800000003</v>
      </c>
      <c r="I6155">
        <v>-131.74329499999999</v>
      </c>
      <c r="J6155" s="1" t="str">
        <f t="shared" si="741"/>
        <v>Fluid (stream)</v>
      </c>
      <c r="K6155" s="1" t="str">
        <f t="shared" si="742"/>
        <v>Untreated Water</v>
      </c>
      <c r="O6155">
        <v>0.63</v>
      </c>
      <c r="P6155">
        <v>210</v>
      </c>
      <c r="Q6155">
        <v>7.4</v>
      </c>
    </row>
    <row r="6156" spans="1:17" hidden="1" x14ac:dyDescent="0.3">
      <c r="A6156" t="s">
        <v>23922</v>
      </c>
      <c r="B6156" t="s">
        <v>23923</v>
      </c>
      <c r="C6156" s="1" t="str">
        <f t="shared" si="733"/>
        <v>21:0667</v>
      </c>
      <c r="D6156" s="1" t="str">
        <f t="shared" si="740"/>
        <v>21:0203</v>
      </c>
      <c r="E6156" t="s">
        <v>23920</v>
      </c>
      <c r="F6156" t="s">
        <v>23924</v>
      </c>
      <c r="H6156">
        <v>61.442543800000003</v>
      </c>
      <c r="I6156">
        <v>-131.74329499999999</v>
      </c>
      <c r="J6156" s="1" t="str">
        <f t="shared" si="741"/>
        <v>Fluid (stream)</v>
      </c>
      <c r="K6156" s="1" t="str">
        <f t="shared" si="742"/>
        <v>Untreated Water</v>
      </c>
      <c r="O6156">
        <v>0.55000000000000004</v>
      </c>
      <c r="P6156">
        <v>210</v>
      </c>
      <c r="Q6156">
        <v>7.4</v>
      </c>
    </row>
    <row r="6157" spans="1:17" hidden="1" x14ac:dyDescent="0.3">
      <c r="A6157" t="s">
        <v>23925</v>
      </c>
      <c r="B6157" t="s">
        <v>23926</v>
      </c>
      <c r="C6157" s="1" t="str">
        <f t="shared" si="733"/>
        <v>21:0667</v>
      </c>
      <c r="D6157" s="1" t="str">
        <f t="shared" si="740"/>
        <v>21:0203</v>
      </c>
      <c r="E6157" t="s">
        <v>23927</v>
      </c>
      <c r="F6157" t="s">
        <v>23928</v>
      </c>
      <c r="H6157">
        <v>61.431943199999999</v>
      </c>
      <c r="I6157">
        <v>-131.7579872</v>
      </c>
      <c r="J6157" s="1" t="str">
        <f t="shared" si="741"/>
        <v>Fluid (stream)</v>
      </c>
      <c r="K6157" s="1" t="str">
        <f t="shared" si="742"/>
        <v>Untreated Water</v>
      </c>
      <c r="O6157">
        <v>2.5000000000000001E-2</v>
      </c>
      <c r="P6157">
        <v>880</v>
      </c>
      <c r="Q6157">
        <v>7.1</v>
      </c>
    </row>
    <row r="6158" spans="1:17" hidden="1" x14ac:dyDescent="0.3">
      <c r="A6158" t="s">
        <v>23929</v>
      </c>
      <c r="B6158" t="s">
        <v>23930</v>
      </c>
      <c r="C6158" s="1" t="str">
        <f t="shared" si="733"/>
        <v>21:0667</v>
      </c>
      <c r="D6158" s="1" t="str">
        <f t="shared" si="740"/>
        <v>21:0203</v>
      </c>
      <c r="E6158" t="s">
        <v>23931</v>
      </c>
      <c r="F6158" t="s">
        <v>23932</v>
      </c>
      <c r="H6158">
        <v>61.406749900000001</v>
      </c>
      <c r="I6158">
        <v>-131.7515654</v>
      </c>
      <c r="J6158" s="1" t="str">
        <f t="shared" si="741"/>
        <v>Fluid (stream)</v>
      </c>
      <c r="K6158" s="1" t="str">
        <f t="shared" si="742"/>
        <v>Untreated Water</v>
      </c>
      <c r="O6158">
        <v>0.22</v>
      </c>
      <c r="P6158">
        <v>70</v>
      </c>
      <c r="Q6158">
        <v>7.6</v>
      </c>
    </row>
    <row r="6159" spans="1:17" hidden="1" x14ac:dyDescent="0.3">
      <c r="A6159" t="s">
        <v>23933</v>
      </c>
      <c r="B6159" t="s">
        <v>23934</v>
      </c>
      <c r="C6159" s="1" t="str">
        <f t="shared" si="733"/>
        <v>21:0667</v>
      </c>
      <c r="D6159" s="1" t="str">
        <f t="shared" si="740"/>
        <v>21:0203</v>
      </c>
      <c r="E6159" t="s">
        <v>23935</v>
      </c>
      <c r="F6159" t="s">
        <v>23936</v>
      </c>
      <c r="H6159">
        <v>61.407491800000003</v>
      </c>
      <c r="I6159">
        <v>-131.74107939999999</v>
      </c>
      <c r="J6159" s="1" t="str">
        <f t="shared" si="741"/>
        <v>Fluid (stream)</v>
      </c>
      <c r="K6159" s="1" t="str">
        <f t="shared" si="742"/>
        <v>Untreated Water</v>
      </c>
      <c r="O6159">
        <v>2.6</v>
      </c>
      <c r="P6159">
        <v>110</v>
      </c>
      <c r="Q6159">
        <v>7.9</v>
      </c>
    </row>
    <row r="6160" spans="1:17" hidden="1" x14ac:dyDescent="0.3">
      <c r="A6160" t="s">
        <v>23937</v>
      </c>
      <c r="B6160" t="s">
        <v>23938</v>
      </c>
      <c r="C6160" s="1" t="str">
        <f t="shared" si="733"/>
        <v>21:0667</v>
      </c>
      <c r="D6160" s="1" t="str">
        <f t="shared" si="740"/>
        <v>21:0203</v>
      </c>
      <c r="E6160" t="s">
        <v>23939</v>
      </c>
      <c r="F6160" t="s">
        <v>23940</v>
      </c>
      <c r="H6160">
        <v>61.3734605</v>
      </c>
      <c r="I6160">
        <v>-131.6745224</v>
      </c>
      <c r="J6160" s="1" t="str">
        <f t="shared" si="741"/>
        <v>Fluid (stream)</v>
      </c>
      <c r="K6160" s="1" t="str">
        <f t="shared" si="742"/>
        <v>Untreated Water</v>
      </c>
      <c r="O6160">
        <v>2.1</v>
      </c>
      <c r="P6160">
        <v>50</v>
      </c>
      <c r="Q6160">
        <v>7.7</v>
      </c>
    </row>
    <row r="6161" spans="1:17" hidden="1" x14ac:dyDescent="0.3">
      <c r="A6161" t="s">
        <v>23941</v>
      </c>
      <c r="B6161" t="s">
        <v>23942</v>
      </c>
      <c r="C6161" s="1" t="str">
        <f t="shared" si="733"/>
        <v>21:0667</v>
      </c>
      <c r="D6161" s="1" t="str">
        <f t="shared" si="740"/>
        <v>21:0203</v>
      </c>
      <c r="E6161" t="s">
        <v>23943</v>
      </c>
      <c r="F6161" t="s">
        <v>23944</v>
      </c>
      <c r="H6161">
        <v>61.368950099999999</v>
      </c>
      <c r="I6161">
        <v>-131.66084749999999</v>
      </c>
      <c r="J6161" s="1" t="str">
        <f t="shared" si="741"/>
        <v>Fluid (stream)</v>
      </c>
      <c r="K6161" s="1" t="str">
        <f t="shared" si="742"/>
        <v>Untreated Water</v>
      </c>
      <c r="O6161">
        <v>1.8</v>
      </c>
      <c r="P6161">
        <v>90</v>
      </c>
      <c r="Q6161">
        <v>7.9</v>
      </c>
    </row>
    <row r="6162" spans="1:17" hidden="1" x14ac:dyDescent="0.3">
      <c r="A6162" t="s">
        <v>23945</v>
      </c>
      <c r="B6162" t="s">
        <v>23946</v>
      </c>
      <c r="C6162" s="1" t="str">
        <f t="shared" si="733"/>
        <v>21:0667</v>
      </c>
      <c r="D6162" s="1" t="str">
        <f t="shared" si="740"/>
        <v>21:0203</v>
      </c>
      <c r="E6162" t="s">
        <v>23947</v>
      </c>
      <c r="F6162" t="s">
        <v>23948</v>
      </c>
      <c r="H6162">
        <v>61.3632335</v>
      </c>
      <c r="I6162">
        <v>-131.63429300000001</v>
      </c>
      <c r="J6162" s="1" t="str">
        <f t="shared" si="741"/>
        <v>Fluid (stream)</v>
      </c>
      <c r="K6162" s="1" t="str">
        <f t="shared" si="742"/>
        <v>Untreated Water</v>
      </c>
      <c r="O6162">
        <v>2.5000000000000001E-2</v>
      </c>
      <c r="P6162">
        <v>900</v>
      </c>
      <c r="Q6162">
        <v>7.9</v>
      </c>
    </row>
    <row r="6163" spans="1:17" hidden="1" x14ac:dyDescent="0.3">
      <c r="A6163" t="s">
        <v>23949</v>
      </c>
      <c r="B6163" t="s">
        <v>23950</v>
      </c>
      <c r="C6163" s="1" t="str">
        <f t="shared" si="733"/>
        <v>21:0667</v>
      </c>
      <c r="D6163" s="1" t="str">
        <f t="shared" si="740"/>
        <v>21:0203</v>
      </c>
      <c r="E6163" t="s">
        <v>23951</v>
      </c>
      <c r="F6163" t="s">
        <v>23952</v>
      </c>
      <c r="H6163">
        <v>61.346418999999997</v>
      </c>
      <c r="I6163">
        <v>-131.6090877</v>
      </c>
      <c r="J6163" s="1" t="str">
        <f t="shared" si="741"/>
        <v>Fluid (stream)</v>
      </c>
      <c r="K6163" s="1" t="str">
        <f t="shared" si="742"/>
        <v>Untreated Water</v>
      </c>
      <c r="O6163">
        <v>0.18</v>
      </c>
      <c r="P6163">
        <v>100</v>
      </c>
      <c r="Q6163">
        <v>7.2</v>
      </c>
    </row>
    <row r="6164" spans="1:17" hidden="1" x14ac:dyDescent="0.3">
      <c r="A6164" t="s">
        <v>23953</v>
      </c>
      <c r="B6164" t="s">
        <v>23954</v>
      </c>
      <c r="C6164" s="1" t="str">
        <f t="shared" si="733"/>
        <v>21:0667</v>
      </c>
      <c r="D6164" s="1" t="str">
        <f t="shared" si="740"/>
        <v>21:0203</v>
      </c>
      <c r="E6164" t="s">
        <v>23955</v>
      </c>
      <c r="F6164" t="s">
        <v>23956</v>
      </c>
      <c r="H6164">
        <v>61.349930000000001</v>
      </c>
      <c r="I6164">
        <v>-131.6426017</v>
      </c>
      <c r="J6164" s="1" t="str">
        <f t="shared" si="741"/>
        <v>Fluid (stream)</v>
      </c>
      <c r="K6164" s="1" t="str">
        <f t="shared" si="742"/>
        <v>Untreated Water</v>
      </c>
      <c r="O6164">
        <v>1.2</v>
      </c>
      <c r="P6164">
        <v>60</v>
      </c>
      <c r="Q6164">
        <v>7.6</v>
      </c>
    </row>
    <row r="6165" spans="1:17" hidden="1" x14ac:dyDescent="0.3">
      <c r="A6165" t="s">
        <v>23957</v>
      </c>
      <c r="B6165" t="s">
        <v>23958</v>
      </c>
      <c r="C6165" s="1" t="str">
        <f t="shared" si="733"/>
        <v>21:0667</v>
      </c>
      <c r="D6165" s="1" t="str">
        <f t="shared" si="740"/>
        <v>21:0203</v>
      </c>
      <c r="E6165" t="s">
        <v>23959</v>
      </c>
      <c r="F6165" t="s">
        <v>23960</v>
      </c>
      <c r="H6165">
        <v>61.345727699999998</v>
      </c>
      <c r="I6165">
        <v>-131.68373170000001</v>
      </c>
      <c r="J6165" s="1" t="str">
        <f t="shared" si="741"/>
        <v>Fluid (stream)</v>
      </c>
      <c r="K6165" s="1" t="str">
        <f t="shared" si="742"/>
        <v>Untreated Water</v>
      </c>
      <c r="O6165">
        <v>0.12</v>
      </c>
      <c r="P6165">
        <v>40</v>
      </c>
      <c r="Q6165">
        <v>7.9</v>
      </c>
    </row>
    <row r="6166" spans="1:17" hidden="1" x14ac:dyDescent="0.3">
      <c r="A6166" t="s">
        <v>23961</v>
      </c>
      <c r="B6166" t="s">
        <v>23962</v>
      </c>
      <c r="C6166" s="1" t="str">
        <f t="shared" si="733"/>
        <v>21:0667</v>
      </c>
      <c r="D6166" s="1" t="str">
        <f t="shared" si="740"/>
        <v>21:0203</v>
      </c>
      <c r="E6166" t="s">
        <v>23963</v>
      </c>
      <c r="F6166" t="s">
        <v>23964</v>
      </c>
      <c r="H6166">
        <v>61.328208199999999</v>
      </c>
      <c r="I6166">
        <v>-131.67611890000001</v>
      </c>
      <c r="J6166" s="1" t="str">
        <f t="shared" si="741"/>
        <v>Fluid (stream)</v>
      </c>
      <c r="K6166" s="1" t="str">
        <f t="shared" si="742"/>
        <v>Untreated Water</v>
      </c>
      <c r="O6166">
        <v>0.14000000000000001</v>
      </c>
      <c r="P6166">
        <v>40</v>
      </c>
      <c r="Q6166">
        <v>7.8</v>
      </c>
    </row>
    <row r="6167" spans="1:17" hidden="1" x14ac:dyDescent="0.3">
      <c r="A6167" t="s">
        <v>23965</v>
      </c>
      <c r="B6167" t="s">
        <v>23966</v>
      </c>
      <c r="C6167" s="1" t="str">
        <f t="shared" si="733"/>
        <v>21:0667</v>
      </c>
      <c r="D6167" s="1" t="str">
        <f t="shared" si="740"/>
        <v>21:0203</v>
      </c>
      <c r="E6167" t="s">
        <v>23967</v>
      </c>
      <c r="F6167" t="s">
        <v>23968</v>
      </c>
      <c r="H6167">
        <v>61.375479900000002</v>
      </c>
      <c r="I6167">
        <v>-131.8198663</v>
      </c>
      <c r="J6167" s="1" t="str">
        <f t="shared" si="741"/>
        <v>Fluid (stream)</v>
      </c>
      <c r="K6167" s="1" t="str">
        <f t="shared" si="742"/>
        <v>Untreated Water</v>
      </c>
      <c r="O6167">
        <v>0.84</v>
      </c>
      <c r="P6167">
        <v>40</v>
      </c>
      <c r="Q6167">
        <v>8</v>
      </c>
    </row>
    <row r="6168" spans="1:17" hidden="1" x14ac:dyDescent="0.3">
      <c r="A6168" t="s">
        <v>23969</v>
      </c>
      <c r="B6168" t="s">
        <v>23970</v>
      </c>
      <c r="C6168" s="1" t="str">
        <f t="shared" si="733"/>
        <v>21:0667</v>
      </c>
      <c r="D6168" s="1" t="str">
        <f>HYPERLINK("http://geochem.nrcan.gc.ca/cdogs/content/svy/svy_e.htm", "")</f>
        <v/>
      </c>
      <c r="G6168" s="1" t="str">
        <f>HYPERLINK("http://geochem.nrcan.gc.ca/cdogs/content/cr_/cr_00082_e.htm", "82")</f>
        <v>82</v>
      </c>
      <c r="J6168" t="s">
        <v>11453</v>
      </c>
      <c r="K6168" t="s">
        <v>11454</v>
      </c>
      <c r="O6168">
        <v>1.2</v>
      </c>
      <c r="P6168">
        <v>280</v>
      </c>
      <c r="Q6168">
        <v>7.7</v>
      </c>
    </row>
    <row r="6169" spans="1:17" hidden="1" x14ac:dyDescent="0.3">
      <c r="A6169" t="s">
        <v>23971</v>
      </c>
      <c r="B6169" t="s">
        <v>23972</v>
      </c>
      <c r="C6169" s="1" t="str">
        <f t="shared" ref="C6169:C6232" si="743">HYPERLINK("http://geochem.nrcan.gc.ca/cdogs/content/bdl/bdl210667_e.htm", "21:0667")</f>
        <v>21:0667</v>
      </c>
      <c r="D6169" s="1" t="str">
        <f t="shared" ref="D6169:D6203" si="744">HYPERLINK("http://geochem.nrcan.gc.ca/cdogs/content/svy/svy210203_e.htm", "21:0203")</f>
        <v>21:0203</v>
      </c>
      <c r="E6169" t="s">
        <v>23973</v>
      </c>
      <c r="F6169" t="s">
        <v>23974</v>
      </c>
      <c r="H6169">
        <v>61.448434800000001</v>
      </c>
      <c r="I6169">
        <v>-131.69982630000001</v>
      </c>
      <c r="J6169" s="1" t="str">
        <f t="shared" ref="J6169:J6203" si="745">HYPERLINK("http://geochem.nrcan.gc.ca/cdogs/content/kwd/kwd020018_e.htm", "Fluid (stream)")</f>
        <v>Fluid (stream)</v>
      </c>
      <c r="K6169" s="1" t="str">
        <f t="shared" ref="K6169:K6203" si="746">HYPERLINK("http://geochem.nrcan.gc.ca/cdogs/content/kwd/kwd080007_e.htm", "Untreated Water")</f>
        <v>Untreated Water</v>
      </c>
      <c r="O6169">
        <v>2.5000000000000001E-2</v>
      </c>
      <c r="P6169">
        <v>80</v>
      </c>
      <c r="Q6169">
        <v>7.8</v>
      </c>
    </row>
    <row r="6170" spans="1:17" hidden="1" x14ac:dyDescent="0.3">
      <c r="A6170" t="s">
        <v>23975</v>
      </c>
      <c r="B6170" t="s">
        <v>23976</v>
      </c>
      <c r="C6170" s="1" t="str">
        <f t="shared" si="743"/>
        <v>21:0667</v>
      </c>
      <c r="D6170" s="1" t="str">
        <f t="shared" si="744"/>
        <v>21:0203</v>
      </c>
      <c r="E6170" t="s">
        <v>23977</v>
      </c>
      <c r="F6170" t="s">
        <v>23978</v>
      </c>
      <c r="H6170">
        <v>61.445436000000001</v>
      </c>
      <c r="I6170">
        <v>-131.65686109999999</v>
      </c>
      <c r="J6170" s="1" t="str">
        <f t="shared" si="745"/>
        <v>Fluid (stream)</v>
      </c>
      <c r="K6170" s="1" t="str">
        <f t="shared" si="746"/>
        <v>Untreated Water</v>
      </c>
      <c r="O6170">
        <v>0.62</v>
      </c>
      <c r="P6170">
        <v>210</v>
      </c>
      <c r="Q6170">
        <v>8</v>
      </c>
    </row>
    <row r="6171" spans="1:17" hidden="1" x14ac:dyDescent="0.3">
      <c r="A6171" t="s">
        <v>23979</v>
      </c>
      <c r="B6171" t="s">
        <v>23980</v>
      </c>
      <c r="C6171" s="1" t="str">
        <f t="shared" si="743"/>
        <v>21:0667</v>
      </c>
      <c r="D6171" s="1" t="str">
        <f t="shared" si="744"/>
        <v>21:0203</v>
      </c>
      <c r="E6171" t="s">
        <v>23981</v>
      </c>
      <c r="F6171" t="s">
        <v>23982</v>
      </c>
      <c r="H6171">
        <v>61.451227199999998</v>
      </c>
      <c r="I6171">
        <v>-131.62830360000001</v>
      </c>
      <c r="J6171" s="1" t="str">
        <f t="shared" si="745"/>
        <v>Fluid (stream)</v>
      </c>
      <c r="K6171" s="1" t="str">
        <f t="shared" si="746"/>
        <v>Untreated Water</v>
      </c>
      <c r="O6171">
        <v>4.4000000000000004</v>
      </c>
      <c r="P6171">
        <v>60</v>
      </c>
      <c r="Q6171">
        <v>8.1</v>
      </c>
    </row>
    <row r="6172" spans="1:17" hidden="1" x14ac:dyDescent="0.3">
      <c r="A6172" t="s">
        <v>23983</v>
      </c>
      <c r="B6172" t="s">
        <v>23984</v>
      </c>
      <c r="C6172" s="1" t="str">
        <f t="shared" si="743"/>
        <v>21:0667</v>
      </c>
      <c r="D6172" s="1" t="str">
        <f t="shared" si="744"/>
        <v>21:0203</v>
      </c>
      <c r="E6172" t="s">
        <v>23985</v>
      </c>
      <c r="F6172" t="s">
        <v>23986</v>
      </c>
      <c r="H6172">
        <v>61.443264800000001</v>
      </c>
      <c r="I6172">
        <v>-131.59339309999999</v>
      </c>
      <c r="J6172" s="1" t="str">
        <f t="shared" si="745"/>
        <v>Fluid (stream)</v>
      </c>
      <c r="K6172" s="1" t="str">
        <f t="shared" si="746"/>
        <v>Untreated Water</v>
      </c>
      <c r="O6172">
        <v>0.93</v>
      </c>
      <c r="P6172">
        <v>40</v>
      </c>
      <c r="Q6172">
        <v>8</v>
      </c>
    </row>
    <row r="6173" spans="1:17" hidden="1" x14ac:dyDescent="0.3">
      <c r="A6173" t="s">
        <v>23987</v>
      </c>
      <c r="B6173" t="s">
        <v>23988</v>
      </c>
      <c r="C6173" s="1" t="str">
        <f t="shared" si="743"/>
        <v>21:0667</v>
      </c>
      <c r="D6173" s="1" t="str">
        <f t="shared" si="744"/>
        <v>21:0203</v>
      </c>
      <c r="E6173" t="s">
        <v>23989</v>
      </c>
      <c r="F6173" t="s">
        <v>23990</v>
      </c>
      <c r="H6173">
        <v>61.458649100000002</v>
      </c>
      <c r="I6173">
        <v>-131.5362964</v>
      </c>
      <c r="J6173" s="1" t="str">
        <f t="shared" si="745"/>
        <v>Fluid (stream)</v>
      </c>
      <c r="K6173" s="1" t="str">
        <f t="shared" si="746"/>
        <v>Untreated Water</v>
      </c>
      <c r="O6173">
        <v>2.1</v>
      </c>
      <c r="P6173">
        <v>30</v>
      </c>
      <c r="Q6173">
        <v>8.1</v>
      </c>
    </row>
    <row r="6174" spans="1:17" hidden="1" x14ac:dyDescent="0.3">
      <c r="A6174" t="s">
        <v>23991</v>
      </c>
      <c r="B6174" t="s">
        <v>23992</v>
      </c>
      <c r="C6174" s="1" t="str">
        <f t="shared" si="743"/>
        <v>21:0667</v>
      </c>
      <c r="D6174" s="1" t="str">
        <f t="shared" si="744"/>
        <v>21:0203</v>
      </c>
      <c r="E6174" t="s">
        <v>23989</v>
      </c>
      <c r="F6174" t="s">
        <v>23993</v>
      </c>
      <c r="H6174">
        <v>61.458649100000002</v>
      </c>
      <c r="I6174">
        <v>-131.5362964</v>
      </c>
      <c r="J6174" s="1" t="str">
        <f t="shared" si="745"/>
        <v>Fluid (stream)</v>
      </c>
      <c r="K6174" s="1" t="str">
        <f t="shared" si="746"/>
        <v>Untreated Water</v>
      </c>
      <c r="O6174">
        <v>2</v>
      </c>
      <c r="P6174">
        <v>30</v>
      </c>
      <c r="Q6174">
        <v>8.1</v>
      </c>
    </row>
    <row r="6175" spans="1:17" hidden="1" x14ac:dyDescent="0.3">
      <c r="A6175" t="s">
        <v>23994</v>
      </c>
      <c r="B6175" t="s">
        <v>23995</v>
      </c>
      <c r="C6175" s="1" t="str">
        <f t="shared" si="743"/>
        <v>21:0667</v>
      </c>
      <c r="D6175" s="1" t="str">
        <f t="shared" si="744"/>
        <v>21:0203</v>
      </c>
      <c r="E6175" t="s">
        <v>23996</v>
      </c>
      <c r="F6175" t="s">
        <v>23997</v>
      </c>
      <c r="H6175">
        <v>61.4619438</v>
      </c>
      <c r="I6175">
        <v>-131.55751420000001</v>
      </c>
      <c r="J6175" s="1" t="str">
        <f t="shared" si="745"/>
        <v>Fluid (stream)</v>
      </c>
      <c r="K6175" s="1" t="str">
        <f t="shared" si="746"/>
        <v>Untreated Water</v>
      </c>
      <c r="O6175">
        <v>1.6</v>
      </c>
      <c r="P6175">
        <v>280</v>
      </c>
      <c r="Q6175">
        <v>8</v>
      </c>
    </row>
    <row r="6176" spans="1:17" hidden="1" x14ac:dyDescent="0.3">
      <c r="A6176" t="s">
        <v>23998</v>
      </c>
      <c r="B6176" t="s">
        <v>23999</v>
      </c>
      <c r="C6176" s="1" t="str">
        <f t="shared" si="743"/>
        <v>21:0667</v>
      </c>
      <c r="D6176" s="1" t="str">
        <f t="shared" si="744"/>
        <v>21:0203</v>
      </c>
      <c r="E6176" t="s">
        <v>24000</v>
      </c>
      <c r="F6176" t="s">
        <v>24001</v>
      </c>
      <c r="H6176">
        <v>61.411752499999999</v>
      </c>
      <c r="I6176">
        <v>-131.51993160000001</v>
      </c>
      <c r="J6176" s="1" t="str">
        <f t="shared" si="745"/>
        <v>Fluid (stream)</v>
      </c>
      <c r="K6176" s="1" t="str">
        <f t="shared" si="746"/>
        <v>Untreated Water</v>
      </c>
      <c r="O6176">
        <v>2.9</v>
      </c>
      <c r="P6176">
        <v>50</v>
      </c>
      <c r="Q6176">
        <v>8</v>
      </c>
    </row>
    <row r="6177" spans="1:17" hidden="1" x14ac:dyDescent="0.3">
      <c r="A6177" t="s">
        <v>24002</v>
      </c>
      <c r="B6177" t="s">
        <v>24003</v>
      </c>
      <c r="C6177" s="1" t="str">
        <f t="shared" si="743"/>
        <v>21:0667</v>
      </c>
      <c r="D6177" s="1" t="str">
        <f t="shared" si="744"/>
        <v>21:0203</v>
      </c>
      <c r="E6177" t="s">
        <v>24004</v>
      </c>
      <c r="F6177" t="s">
        <v>24005</v>
      </c>
      <c r="H6177">
        <v>61.410237299999999</v>
      </c>
      <c r="I6177">
        <v>-131.52848650000001</v>
      </c>
      <c r="J6177" s="1" t="str">
        <f t="shared" si="745"/>
        <v>Fluid (stream)</v>
      </c>
      <c r="K6177" s="1" t="str">
        <f t="shared" si="746"/>
        <v>Untreated Water</v>
      </c>
      <c r="O6177">
        <v>1.1000000000000001</v>
      </c>
      <c r="P6177">
        <v>30</v>
      </c>
      <c r="Q6177">
        <v>8</v>
      </c>
    </row>
    <row r="6178" spans="1:17" hidden="1" x14ac:dyDescent="0.3">
      <c r="A6178" t="s">
        <v>24006</v>
      </c>
      <c r="B6178" t="s">
        <v>24007</v>
      </c>
      <c r="C6178" s="1" t="str">
        <f t="shared" si="743"/>
        <v>21:0667</v>
      </c>
      <c r="D6178" s="1" t="str">
        <f t="shared" si="744"/>
        <v>21:0203</v>
      </c>
      <c r="E6178" t="s">
        <v>24008</v>
      </c>
      <c r="F6178" t="s">
        <v>24009</v>
      </c>
      <c r="H6178">
        <v>61.438836000000002</v>
      </c>
      <c r="I6178">
        <v>-131.52947130000001</v>
      </c>
      <c r="J6178" s="1" t="str">
        <f t="shared" si="745"/>
        <v>Fluid (stream)</v>
      </c>
      <c r="K6178" s="1" t="str">
        <f t="shared" si="746"/>
        <v>Untreated Water</v>
      </c>
      <c r="O6178">
        <v>2</v>
      </c>
      <c r="P6178">
        <v>30</v>
      </c>
      <c r="Q6178">
        <v>7.9</v>
      </c>
    </row>
    <row r="6179" spans="1:17" hidden="1" x14ac:dyDescent="0.3">
      <c r="A6179" t="s">
        <v>24010</v>
      </c>
      <c r="B6179" t="s">
        <v>24011</v>
      </c>
      <c r="C6179" s="1" t="str">
        <f t="shared" si="743"/>
        <v>21:0667</v>
      </c>
      <c r="D6179" s="1" t="str">
        <f t="shared" si="744"/>
        <v>21:0203</v>
      </c>
      <c r="E6179" t="s">
        <v>24012</v>
      </c>
      <c r="F6179" t="s">
        <v>24013</v>
      </c>
      <c r="H6179">
        <v>61.4132587</v>
      </c>
      <c r="I6179">
        <v>-131.6398792</v>
      </c>
      <c r="J6179" s="1" t="str">
        <f t="shared" si="745"/>
        <v>Fluid (stream)</v>
      </c>
      <c r="K6179" s="1" t="str">
        <f t="shared" si="746"/>
        <v>Untreated Water</v>
      </c>
      <c r="O6179">
        <v>0.49</v>
      </c>
      <c r="P6179">
        <v>40</v>
      </c>
      <c r="Q6179">
        <v>8</v>
      </c>
    </row>
    <row r="6180" spans="1:17" hidden="1" x14ac:dyDescent="0.3">
      <c r="A6180" t="s">
        <v>24014</v>
      </c>
      <c r="B6180" t="s">
        <v>24015</v>
      </c>
      <c r="C6180" s="1" t="str">
        <f t="shared" si="743"/>
        <v>21:0667</v>
      </c>
      <c r="D6180" s="1" t="str">
        <f t="shared" si="744"/>
        <v>21:0203</v>
      </c>
      <c r="E6180" t="s">
        <v>24016</v>
      </c>
      <c r="F6180" t="s">
        <v>24017</v>
      </c>
      <c r="H6180">
        <v>61.3953445</v>
      </c>
      <c r="I6180">
        <v>-131.64276849999999</v>
      </c>
      <c r="J6180" s="1" t="str">
        <f t="shared" si="745"/>
        <v>Fluid (stream)</v>
      </c>
      <c r="K6180" s="1" t="str">
        <f t="shared" si="746"/>
        <v>Untreated Water</v>
      </c>
      <c r="O6180">
        <v>7.0000000000000007E-2</v>
      </c>
      <c r="P6180">
        <v>40</v>
      </c>
      <c r="Q6180">
        <v>7.4</v>
      </c>
    </row>
    <row r="6181" spans="1:17" hidden="1" x14ac:dyDescent="0.3">
      <c r="A6181" t="s">
        <v>24018</v>
      </c>
      <c r="B6181" t="s">
        <v>24019</v>
      </c>
      <c r="C6181" s="1" t="str">
        <f t="shared" si="743"/>
        <v>21:0667</v>
      </c>
      <c r="D6181" s="1" t="str">
        <f t="shared" si="744"/>
        <v>21:0203</v>
      </c>
      <c r="E6181" t="s">
        <v>24020</v>
      </c>
      <c r="F6181" t="s">
        <v>24021</v>
      </c>
      <c r="H6181">
        <v>61.381323799999997</v>
      </c>
      <c r="I6181">
        <v>-131.5927877</v>
      </c>
      <c r="J6181" s="1" t="str">
        <f t="shared" si="745"/>
        <v>Fluid (stream)</v>
      </c>
      <c r="K6181" s="1" t="str">
        <f t="shared" si="746"/>
        <v>Untreated Water</v>
      </c>
      <c r="O6181">
        <v>7.0000000000000007E-2</v>
      </c>
      <c r="P6181">
        <v>30</v>
      </c>
      <c r="Q6181">
        <v>7.3</v>
      </c>
    </row>
    <row r="6182" spans="1:17" hidden="1" x14ac:dyDescent="0.3">
      <c r="A6182" t="s">
        <v>24022</v>
      </c>
      <c r="B6182" t="s">
        <v>24023</v>
      </c>
      <c r="C6182" s="1" t="str">
        <f t="shared" si="743"/>
        <v>21:0667</v>
      </c>
      <c r="D6182" s="1" t="str">
        <f t="shared" si="744"/>
        <v>21:0203</v>
      </c>
      <c r="E6182" t="s">
        <v>24024</v>
      </c>
      <c r="F6182" t="s">
        <v>24025</v>
      </c>
      <c r="H6182">
        <v>61.349523400000002</v>
      </c>
      <c r="I6182">
        <v>-131.5048041</v>
      </c>
      <c r="J6182" s="1" t="str">
        <f t="shared" si="745"/>
        <v>Fluid (stream)</v>
      </c>
      <c r="K6182" s="1" t="str">
        <f t="shared" si="746"/>
        <v>Untreated Water</v>
      </c>
      <c r="O6182">
        <v>0.5</v>
      </c>
      <c r="P6182">
        <v>30</v>
      </c>
      <c r="Q6182">
        <v>8</v>
      </c>
    </row>
    <row r="6183" spans="1:17" hidden="1" x14ac:dyDescent="0.3">
      <c r="A6183" t="s">
        <v>24026</v>
      </c>
      <c r="B6183" t="s">
        <v>24027</v>
      </c>
      <c r="C6183" s="1" t="str">
        <f t="shared" si="743"/>
        <v>21:0667</v>
      </c>
      <c r="D6183" s="1" t="str">
        <f t="shared" si="744"/>
        <v>21:0203</v>
      </c>
      <c r="E6183" t="s">
        <v>24028</v>
      </c>
      <c r="F6183" t="s">
        <v>24029</v>
      </c>
      <c r="H6183">
        <v>61.358439199999999</v>
      </c>
      <c r="I6183">
        <v>-131.506958</v>
      </c>
      <c r="J6183" s="1" t="str">
        <f t="shared" si="745"/>
        <v>Fluid (stream)</v>
      </c>
      <c r="K6183" s="1" t="str">
        <f t="shared" si="746"/>
        <v>Untreated Water</v>
      </c>
      <c r="O6183">
        <v>0.14000000000000001</v>
      </c>
      <c r="P6183">
        <v>70</v>
      </c>
      <c r="Q6183">
        <v>7.2</v>
      </c>
    </row>
    <row r="6184" spans="1:17" hidden="1" x14ac:dyDescent="0.3">
      <c r="A6184" t="s">
        <v>24030</v>
      </c>
      <c r="B6184" t="s">
        <v>24031</v>
      </c>
      <c r="C6184" s="1" t="str">
        <f t="shared" si="743"/>
        <v>21:0667</v>
      </c>
      <c r="D6184" s="1" t="str">
        <f t="shared" si="744"/>
        <v>21:0203</v>
      </c>
      <c r="E6184" t="s">
        <v>24032</v>
      </c>
      <c r="F6184" t="s">
        <v>24033</v>
      </c>
      <c r="H6184">
        <v>61.3218271</v>
      </c>
      <c r="I6184">
        <v>-131.55271300000001</v>
      </c>
      <c r="J6184" s="1" t="str">
        <f t="shared" si="745"/>
        <v>Fluid (stream)</v>
      </c>
      <c r="K6184" s="1" t="str">
        <f t="shared" si="746"/>
        <v>Untreated Water</v>
      </c>
      <c r="O6184">
        <v>2.5000000000000001E-2</v>
      </c>
      <c r="P6184">
        <v>30</v>
      </c>
      <c r="Q6184">
        <v>7.6</v>
      </c>
    </row>
    <row r="6185" spans="1:17" hidden="1" x14ac:dyDescent="0.3">
      <c r="A6185" t="s">
        <v>24034</v>
      </c>
      <c r="B6185" t="s">
        <v>24035</v>
      </c>
      <c r="C6185" s="1" t="str">
        <f t="shared" si="743"/>
        <v>21:0667</v>
      </c>
      <c r="D6185" s="1" t="str">
        <f t="shared" si="744"/>
        <v>21:0203</v>
      </c>
      <c r="E6185" t="s">
        <v>24036</v>
      </c>
      <c r="F6185" t="s">
        <v>24037</v>
      </c>
      <c r="H6185">
        <v>61.302751000000001</v>
      </c>
      <c r="I6185">
        <v>-131.4994816</v>
      </c>
      <c r="J6185" s="1" t="str">
        <f t="shared" si="745"/>
        <v>Fluid (stream)</v>
      </c>
      <c r="K6185" s="1" t="str">
        <f t="shared" si="746"/>
        <v>Untreated Water</v>
      </c>
      <c r="O6185">
        <v>0.11</v>
      </c>
      <c r="P6185">
        <v>40</v>
      </c>
      <c r="Q6185">
        <v>7.6</v>
      </c>
    </row>
    <row r="6186" spans="1:17" hidden="1" x14ac:dyDescent="0.3">
      <c r="A6186" t="s">
        <v>24038</v>
      </c>
      <c r="B6186" t="s">
        <v>24039</v>
      </c>
      <c r="C6186" s="1" t="str">
        <f t="shared" si="743"/>
        <v>21:0667</v>
      </c>
      <c r="D6186" s="1" t="str">
        <f t="shared" si="744"/>
        <v>21:0203</v>
      </c>
      <c r="E6186" t="s">
        <v>24040</v>
      </c>
      <c r="F6186" t="s">
        <v>24041</v>
      </c>
      <c r="H6186">
        <v>61.307093600000002</v>
      </c>
      <c r="I6186">
        <v>-131.5007243</v>
      </c>
      <c r="J6186" s="1" t="str">
        <f t="shared" si="745"/>
        <v>Fluid (stream)</v>
      </c>
      <c r="K6186" s="1" t="str">
        <f t="shared" si="746"/>
        <v>Untreated Water</v>
      </c>
      <c r="O6186">
        <v>0.28000000000000003</v>
      </c>
      <c r="P6186">
        <v>60</v>
      </c>
      <c r="Q6186">
        <v>7.9</v>
      </c>
    </row>
    <row r="6187" spans="1:17" hidden="1" x14ac:dyDescent="0.3">
      <c r="A6187" t="s">
        <v>24042</v>
      </c>
      <c r="B6187" t="s">
        <v>24043</v>
      </c>
      <c r="C6187" s="1" t="str">
        <f t="shared" si="743"/>
        <v>21:0667</v>
      </c>
      <c r="D6187" s="1" t="str">
        <f t="shared" si="744"/>
        <v>21:0203</v>
      </c>
      <c r="E6187" t="s">
        <v>24044</v>
      </c>
      <c r="F6187" t="s">
        <v>24045</v>
      </c>
      <c r="H6187">
        <v>61.289005699999997</v>
      </c>
      <c r="I6187">
        <v>-131.53540699999999</v>
      </c>
      <c r="J6187" s="1" t="str">
        <f t="shared" si="745"/>
        <v>Fluid (stream)</v>
      </c>
      <c r="K6187" s="1" t="str">
        <f t="shared" si="746"/>
        <v>Untreated Water</v>
      </c>
      <c r="O6187">
        <v>0.08</v>
      </c>
      <c r="P6187">
        <v>40</v>
      </c>
      <c r="Q6187">
        <v>8</v>
      </c>
    </row>
    <row r="6188" spans="1:17" hidden="1" x14ac:dyDescent="0.3">
      <c r="A6188" t="s">
        <v>24046</v>
      </c>
      <c r="B6188" t="s">
        <v>24047</v>
      </c>
      <c r="C6188" s="1" t="str">
        <f t="shared" si="743"/>
        <v>21:0667</v>
      </c>
      <c r="D6188" s="1" t="str">
        <f t="shared" si="744"/>
        <v>21:0203</v>
      </c>
      <c r="E6188" t="s">
        <v>24048</v>
      </c>
      <c r="F6188" t="s">
        <v>24049</v>
      </c>
      <c r="H6188">
        <v>61.251034599999997</v>
      </c>
      <c r="I6188">
        <v>-131.4683326</v>
      </c>
      <c r="J6188" s="1" t="str">
        <f t="shared" si="745"/>
        <v>Fluid (stream)</v>
      </c>
      <c r="K6188" s="1" t="str">
        <f t="shared" si="746"/>
        <v>Untreated Water</v>
      </c>
      <c r="O6188">
        <v>0.45</v>
      </c>
      <c r="P6188">
        <v>40</v>
      </c>
      <c r="Q6188">
        <v>8</v>
      </c>
    </row>
    <row r="6189" spans="1:17" hidden="1" x14ac:dyDescent="0.3">
      <c r="A6189" t="s">
        <v>24050</v>
      </c>
      <c r="B6189" t="s">
        <v>24051</v>
      </c>
      <c r="C6189" s="1" t="str">
        <f t="shared" si="743"/>
        <v>21:0667</v>
      </c>
      <c r="D6189" s="1" t="str">
        <f t="shared" si="744"/>
        <v>21:0203</v>
      </c>
      <c r="E6189" t="s">
        <v>24052</v>
      </c>
      <c r="F6189" t="s">
        <v>24053</v>
      </c>
      <c r="H6189">
        <v>61.239474299999998</v>
      </c>
      <c r="I6189">
        <v>-131.41702699999999</v>
      </c>
      <c r="J6189" s="1" t="str">
        <f t="shared" si="745"/>
        <v>Fluid (stream)</v>
      </c>
      <c r="K6189" s="1" t="str">
        <f t="shared" si="746"/>
        <v>Untreated Water</v>
      </c>
      <c r="O6189">
        <v>0.21</v>
      </c>
      <c r="P6189">
        <v>40</v>
      </c>
      <c r="Q6189">
        <v>8</v>
      </c>
    </row>
    <row r="6190" spans="1:17" hidden="1" x14ac:dyDescent="0.3">
      <c r="A6190" t="s">
        <v>24054</v>
      </c>
      <c r="B6190" t="s">
        <v>24055</v>
      </c>
      <c r="C6190" s="1" t="str">
        <f t="shared" si="743"/>
        <v>21:0667</v>
      </c>
      <c r="D6190" s="1" t="str">
        <f t="shared" si="744"/>
        <v>21:0203</v>
      </c>
      <c r="E6190" t="s">
        <v>24056</v>
      </c>
      <c r="F6190" t="s">
        <v>24057</v>
      </c>
      <c r="H6190">
        <v>61.208541400000001</v>
      </c>
      <c r="I6190">
        <v>-131.4509257</v>
      </c>
      <c r="J6190" s="1" t="str">
        <f t="shared" si="745"/>
        <v>Fluid (stream)</v>
      </c>
      <c r="K6190" s="1" t="str">
        <f t="shared" si="746"/>
        <v>Untreated Water</v>
      </c>
      <c r="O6190">
        <v>1</v>
      </c>
      <c r="P6190">
        <v>30</v>
      </c>
      <c r="Q6190">
        <v>8.1</v>
      </c>
    </row>
    <row r="6191" spans="1:17" hidden="1" x14ac:dyDescent="0.3">
      <c r="A6191" t="s">
        <v>24058</v>
      </c>
      <c r="B6191" t="s">
        <v>24059</v>
      </c>
      <c r="C6191" s="1" t="str">
        <f t="shared" si="743"/>
        <v>21:0667</v>
      </c>
      <c r="D6191" s="1" t="str">
        <f t="shared" si="744"/>
        <v>21:0203</v>
      </c>
      <c r="E6191" t="s">
        <v>24060</v>
      </c>
      <c r="F6191" t="s">
        <v>24061</v>
      </c>
      <c r="H6191">
        <v>61.193272399999998</v>
      </c>
      <c r="I6191">
        <v>-131.40985449999999</v>
      </c>
      <c r="J6191" s="1" t="str">
        <f t="shared" si="745"/>
        <v>Fluid (stream)</v>
      </c>
      <c r="K6191" s="1" t="str">
        <f t="shared" si="746"/>
        <v>Untreated Water</v>
      </c>
      <c r="O6191">
        <v>0.5</v>
      </c>
      <c r="P6191">
        <v>30</v>
      </c>
      <c r="Q6191">
        <v>8</v>
      </c>
    </row>
    <row r="6192" spans="1:17" hidden="1" x14ac:dyDescent="0.3">
      <c r="A6192" t="s">
        <v>24062</v>
      </c>
      <c r="B6192" t="s">
        <v>24063</v>
      </c>
      <c r="C6192" s="1" t="str">
        <f t="shared" si="743"/>
        <v>21:0667</v>
      </c>
      <c r="D6192" s="1" t="str">
        <f t="shared" si="744"/>
        <v>21:0203</v>
      </c>
      <c r="E6192" t="s">
        <v>24064</v>
      </c>
      <c r="F6192" t="s">
        <v>24065</v>
      </c>
      <c r="H6192">
        <v>61.173454700000001</v>
      </c>
      <c r="I6192">
        <v>-131.39991499999999</v>
      </c>
      <c r="J6192" s="1" t="str">
        <f t="shared" si="745"/>
        <v>Fluid (stream)</v>
      </c>
      <c r="K6192" s="1" t="str">
        <f t="shared" si="746"/>
        <v>Untreated Water</v>
      </c>
      <c r="O6192">
        <v>0.56000000000000005</v>
      </c>
      <c r="P6192">
        <v>30</v>
      </c>
      <c r="Q6192">
        <v>8.1999999999999993</v>
      </c>
    </row>
    <row r="6193" spans="1:17" hidden="1" x14ac:dyDescent="0.3">
      <c r="A6193" t="s">
        <v>24066</v>
      </c>
      <c r="B6193" t="s">
        <v>24067</v>
      </c>
      <c r="C6193" s="1" t="str">
        <f t="shared" si="743"/>
        <v>21:0667</v>
      </c>
      <c r="D6193" s="1" t="str">
        <f t="shared" si="744"/>
        <v>21:0203</v>
      </c>
      <c r="E6193" t="s">
        <v>24064</v>
      </c>
      <c r="F6193" t="s">
        <v>24068</v>
      </c>
      <c r="H6193">
        <v>61.173454700000001</v>
      </c>
      <c r="I6193">
        <v>-131.39991499999999</v>
      </c>
      <c r="J6193" s="1" t="str">
        <f t="shared" si="745"/>
        <v>Fluid (stream)</v>
      </c>
      <c r="K6193" s="1" t="str">
        <f t="shared" si="746"/>
        <v>Untreated Water</v>
      </c>
      <c r="O6193">
        <v>0.5</v>
      </c>
      <c r="P6193">
        <v>30</v>
      </c>
      <c r="Q6193">
        <v>8.1999999999999993</v>
      </c>
    </row>
    <row r="6194" spans="1:17" hidden="1" x14ac:dyDescent="0.3">
      <c r="A6194" t="s">
        <v>24069</v>
      </c>
      <c r="B6194" t="s">
        <v>24070</v>
      </c>
      <c r="C6194" s="1" t="str">
        <f t="shared" si="743"/>
        <v>21:0667</v>
      </c>
      <c r="D6194" s="1" t="str">
        <f t="shared" si="744"/>
        <v>21:0203</v>
      </c>
      <c r="E6194" t="s">
        <v>24071</v>
      </c>
      <c r="F6194" t="s">
        <v>24072</v>
      </c>
      <c r="H6194">
        <v>61.178428599999997</v>
      </c>
      <c r="I6194">
        <v>-131.3596848</v>
      </c>
      <c r="J6194" s="1" t="str">
        <f t="shared" si="745"/>
        <v>Fluid (stream)</v>
      </c>
      <c r="K6194" s="1" t="str">
        <f t="shared" si="746"/>
        <v>Untreated Water</v>
      </c>
      <c r="O6194">
        <v>2.5000000000000001E-2</v>
      </c>
      <c r="P6194">
        <v>30</v>
      </c>
      <c r="Q6194">
        <v>7.9</v>
      </c>
    </row>
    <row r="6195" spans="1:17" hidden="1" x14ac:dyDescent="0.3">
      <c r="A6195" t="s">
        <v>24073</v>
      </c>
      <c r="B6195" t="s">
        <v>24074</v>
      </c>
      <c r="C6195" s="1" t="str">
        <f t="shared" si="743"/>
        <v>21:0667</v>
      </c>
      <c r="D6195" s="1" t="str">
        <f t="shared" si="744"/>
        <v>21:0203</v>
      </c>
      <c r="E6195" t="s">
        <v>24075</v>
      </c>
      <c r="F6195" t="s">
        <v>24076</v>
      </c>
      <c r="H6195">
        <v>61.224236300000001</v>
      </c>
      <c r="I6195">
        <v>-131.31388150000001</v>
      </c>
      <c r="J6195" s="1" t="str">
        <f t="shared" si="745"/>
        <v>Fluid (stream)</v>
      </c>
      <c r="K6195" s="1" t="str">
        <f t="shared" si="746"/>
        <v>Untreated Water</v>
      </c>
      <c r="O6195">
        <v>0.78</v>
      </c>
      <c r="P6195">
        <v>30</v>
      </c>
      <c r="Q6195">
        <v>8</v>
      </c>
    </row>
    <row r="6196" spans="1:17" hidden="1" x14ac:dyDescent="0.3">
      <c r="A6196" t="s">
        <v>24077</v>
      </c>
      <c r="B6196" t="s">
        <v>24078</v>
      </c>
      <c r="C6196" s="1" t="str">
        <f t="shared" si="743"/>
        <v>21:0667</v>
      </c>
      <c r="D6196" s="1" t="str">
        <f t="shared" si="744"/>
        <v>21:0203</v>
      </c>
      <c r="E6196" t="s">
        <v>24079</v>
      </c>
      <c r="F6196" t="s">
        <v>24080</v>
      </c>
      <c r="H6196">
        <v>61.223427600000001</v>
      </c>
      <c r="I6196">
        <v>-131.3633365</v>
      </c>
      <c r="J6196" s="1" t="str">
        <f t="shared" si="745"/>
        <v>Fluid (stream)</v>
      </c>
      <c r="K6196" s="1" t="str">
        <f t="shared" si="746"/>
        <v>Untreated Water</v>
      </c>
      <c r="O6196">
        <v>0.85</v>
      </c>
      <c r="P6196">
        <v>30</v>
      </c>
      <c r="Q6196">
        <v>7.8</v>
      </c>
    </row>
    <row r="6197" spans="1:17" hidden="1" x14ac:dyDescent="0.3">
      <c r="A6197" t="s">
        <v>24081</v>
      </c>
      <c r="B6197" t="s">
        <v>24082</v>
      </c>
      <c r="C6197" s="1" t="str">
        <f t="shared" si="743"/>
        <v>21:0667</v>
      </c>
      <c r="D6197" s="1" t="str">
        <f t="shared" si="744"/>
        <v>21:0203</v>
      </c>
      <c r="E6197" t="s">
        <v>24083</v>
      </c>
      <c r="F6197" t="s">
        <v>24084</v>
      </c>
      <c r="H6197">
        <v>61.242839099999998</v>
      </c>
      <c r="I6197">
        <v>-131.378141</v>
      </c>
      <c r="J6197" s="1" t="str">
        <f t="shared" si="745"/>
        <v>Fluid (stream)</v>
      </c>
      <c r="K6197" s="1" t="str">
        <f t="shared" si="746"/>
        <v>Untreated Water</v>
      </c>
      <c r="O6197">
        <v>0.3</v>
      </c>
      <c r="P6197">
        <v>30</v>
      </c>
      <c r="Q6197">
        <v>8.1</v>
      </c>
    </row>
    <row r="6198" spans="1:17" hidden="1" x14ac:dyDescent="0.3">
      <c r="A6198" t="s">
        <v>24085</v>
      </c>
      <c r="B6198" t="s">
        <v>24086</v>
      </c>
      <c r="C6198" s="1" t="str">
        <f t="shared" si="743"/>
        <v>21:0667</v>
      </c>
      <c r="D6198" s="1" t="str">
        <f t="shared" si="744"/>
        <v>21:0203</v>
      </c>
      <c r="E6198" t="s">
        <v>24087</v>
      </c>
      <c r="F6198" t="s">
        <v>24088</v>
      </c>
      <c r="H6198">
        <v>61.268502599999998</v>
      </c>
      <c r="I6198">
        <v>-131.38672460000001</v>
      </c>
      <c r="J6198" s="1" t="str">
        <f t="shared" si="745"/>
        <v>Fluid (stream)</v>
      </c>
      <c r="K6198" s="1" t="str">
        <f t="shared" si="746"/>
        <v>Untreated Water</v>
      </c>
      <c r="O6198">
        <v>0.63</v>
      </c>
      <c r="P6198">
        <v>40</v>
      </c>
      <c r="Q6198">
        <v>8</v>
      </c>
    </row>
    <row r="6199" spans="1:17" hidden="1" x14ac:dyDescent="0.3">
      <c r="A6199" t="s">
        <v>24089</v>
      </c>
      <c r="B6199" t="s">
        <v>24090</v>
      </c>
      <c r="C6199" s="1" t="str">
        <f t="shared" si="743"/>
        <v>21:0667</v>
      </c>
      <c r="D6199" s="1" t="str">
        <f t="shared" si="744"/>
        <v>21:0203</v>
      </c>
      <c r="E6199" t="s">
        <v>24091</v>
      </c>
      <c r="F6199" t="s">
        <v>24092</v>
      </c>
      <c r="H6199">
        <v>61.2630336</v>
      </c>
      <c r="I6199">
        <v>-131.37644220000001</v>
      </c>
      <c r="J6199" s="1" t="str">
        <f t="shared" si="745"/>
        <v>Fluid (stream)</v>
      </c>
      <c r="K6199" s="1" t="str">
        <f t="shared" si="746"/>
        <v>Untreated Water</v>
      </c>
      <c r="O6199">
        <v>0.68</v>
      </c>
      <c r="P6199">
        <v>30</v>
      </c>
      <c r="Q6199">
        <v>8.1</v>
      </c>
    </row>
    <row r="6200" spans="1:17" hidden="1" x14ac:dyDescent="0.3">
      <c r="A6200" t="s">
        <v>24093</v>
      </c>
      <c r="B6200" t="s">
        <v>24094</v>
      </c>
      <c r="C6200" s="1" t="str">
        <f t="shared" si="743"/>
        <v>21:0667</v>
      </c>
      <c r="D6200" s="1" t="str">
        <f t="shared" si="744"/>
        <v>21:0203</v>
      </c>
      <c r="E6200" t="s">
        <v>24095</v>
      </c>
      <c r="F6200" t="s">
        <v>24096</v>
      </c>
      <c r="H6200">
        <v>61.271922799999999</v>
      </c>
      <c r="I6200">
        <v>-131.34411009999999</v>
      </c>
      <c r="J6200" s="1" t="str">
        <f t="shared" si="745"/>
        <v>Fluid (stream)</v>
      </c>
      <c r="K6200" s="1" t="str">
        <f t="shared" si="746"/>
        <v>Untreated Water</v>
      </c>
      <c r="O6200">
        <v>0.33</v>
      </c>
      <c r="P6200">
        <v>30</v>
      </c>
      <c r="Q6200">
        <v>8.1</v>
      </c>
    </row>
    <row r="6201" spans="1:17" hidden="1" x14ac:dyDescent="0.3">
      <c r="A6201" t="s">
        <v>24097</v>
      </c>
      <c r="B6201" t="s">
        <v>24098</v>
      </c>
      <c r="C6201" s="1" t="str">
        <f t="shared" si="743"/>
        <v>21:0667</v>
      </c>
      <c r="D6201" s="1" t="str">
        <f t="shared" si="744"/>
        <v>21:0203</v>
      </c>
      <c r="E6201" t="s">
        <v>24099</v>
      </c>
      <c r="F6201" t="s">
        <v>24100</v>
      </c>
      <c r="H6201">
        <v>61.290754700000001</v>
      </c>
      <c r="I6201">
        <v>-131.31183870000001</v>
      </c>
      <c r="J6201" s="1" t="str">
        <f t="shared" si="745"/>
        <v>Fluid (stream)</v>
      </c>
      <c r="K6201" s="1" t="str">
        <f t="shared" si="746"/>
        <v>Untreated Water</v>
      </c>
      <c r="O6201">
        <v>0.51</v>
      </c>
      <c r="P6201">
        <v>80</v>
      </c>
      <c r="Q6201">
        <v>7.7</v>
      </c>
    </row>
    <row r="6202" spans="1:17" hidden="1" x14ac:dyDescent="0.3">
      <c r="A6202" t="s">
        <v>24101</v>
      </c>
      <c r="B6202" t="s">
        <v>24102</v>
      </c>
      <c r="C6202" s="1" t="str">
        <f t="shared" si="743"/>
        <v>21:0667</v>
      </c>
      <c r="D6202" s="1" t="str">
        <f t="shared" si="744"/>
        <v>21:0203</v>
      </c>
      <c r="E6202" t="s">
        <v>24103</v>
      </c>
      <c r="F6202" t="s">
        <v>24104</v>
      </c>
      <c r="H6202">
        <v>61.282218700000001</v>
      </c>
      <c r="I6202">
        <v>-131.29084879999999</v>
      </c>
      <c r="J6202" s="1" t="str">
        <f t="shared" si="745"/>
        <v>Fluid (stream)</v>
      </c>
      <c r="K6202" s="1" t="str">
        <f t="shared" si="746"/>
        <v>Untreated Water</v>
      </c>
      <c r="O6202">
        <v>0.56999999999999995</v>
      </c>
      <c r="P6202">
        <v>40</v>
      </c>
      <c r="Q6202">
        <v>7.9</v>
      </c>
    </row>
    <row r="6203" spans="1:17" hidden="1" x14ac:dyDescent="0.3">
      <c r="A6203" t="s">
        <v>24105</v>
      </c>
      <c r="B6203" t="s">
        <v>24106</v>
      </c>
      <c r="C6203" s="1" t="str">
        <f t="shared" si="743"/>
        <v>21:0667</v>
      </c>
      <c r="D6203" s="1" t="str">
        <f t="shared" si="744"/>
        <v>21:0203</v>
      </c>
      <c r="E6203" t="s">
        <v>24107</v>
      </c>
      <c r="F6203" t="s">
        <v>24108</v>
      </c>
      <c r="H6203">
        <v>61.300944000000001</v>
      </c>
      <c r="I6203">
        <v>-131.36116139999999</v>
      </c>
      <c r="J6203" s="1" t="str">
        <f t="shared" si="745"/>
        <v>Fluid (stream)</v>
      </c>
      <c r="K6203" s="1" t="str">
        <f t="shared" si="746"/>
        <v>Untreated Water</v>
      </c>
      <c r="O6203">
        <v>0.92</v>
      </c>
      <c r="P6203">
        <v>130</v>
      </c>
      <c r="Q6203">
        <v>8</v>
      </c>
    </row>
    <row r="6204" spans="1:17" hidden="1" x14ac:dyDescent="0.3">
      <c r="A6204" t="s">
        <v>24109</v>
      </c>
      <c r="B6204" t="s">
        <v>24110</v>
      </c>
      <c r="C6204" s="1" t="str">
        <f t="shared" si="743"/>
        <v>21:0667</v>
      </c>
      <c r="D6204" s="1" t="str">
        <f>HYPERLINK("http://geochem.nrcan.gc.ca/cdogs/content/svy/svy_e.htm", "")</f>
        <v/>
      </c>
      <c r="G6204" s="1" t="str">
        <f>HYPERLINK("http://geochem.nrcan.gc.ca/cdogs/content/cr_/cr_00081_e.htm", "81")</f>
        <v>81</v>
      </c>
      <c r="J6204" t="s">
        <v>11453</v>
      </c>
      <c r="K6204" t="s">
        <v>11454</v>
      </c>
      <c r="O6204">
        <v>0.17</v>
      </c>
      <c r="P6204">
        <v>160</v>
      </c>
      <c r="Q6204">
        <v>8</v>
      </c>
    </row>
    <row r="6205" spans="1:17" hidden="1" x14ac:dyDescent="0.3">
      <c r="A6205" t="s">
        <v>24111</v>
      </c>
      <c r="B6205" t="s">
        <v>24112</v>
      </c>
      <c r="C6205" s="1" t="str">
        <f t="shared" si="743"/>
        <v>21:0667</v>
      </c>
      <c r="D6205" s="1" t="str">
        <f t="shared" ref="D6205:D6211" si="747">HYPERLINK("http://geochem.nrcan.gc.ca/cdogs/content/svy/svy210203_e.htm", "21:0203")</f>
        <v>21:0203</v>
      </c>
      <c r="E6205" t="s">
        <v>24113</v>
      </c>
      <c r="F6205" t="s">
        <v>24114</v>
      </c>
      <c r="H6205">
        <v>61.326217700000001</v>
      </c>
      <c r="I6205">
        <v>-131.3843713</v>
      </c>
      <c r="J6205" s="1" t="str">
        <f t="shared" ref="J6205:J6211" si="748">HYPERLINK("http://geochem.nrcan.gc.ca/cdogs/content/kwd/kwd020018_e.htm", "Fluid (stream)")</f>
        <v>Fluid (stream)</v>
      </c>
      <c r="K6205" s="1" t="str">
        <f t="shared" ref="K6205:K6211" si="749">HYPERLINK("http://geochem.nrcan.gc.ca/cdogs/content/kwd/kwd080007_e.htm", "Untreated Water")</f>
        <v>Untreated Water</v>
      </c>
      <c r="O6205">
        <v>0.42</v>
      </c>
      <c r="P6205">
        <v>70</v>
      </c>
      <c r="Q6205">
        <v>8</v>
      </c>
    </row>
    <row r="6206" spans="1:17" hidden="1" x14ac:dyDescent="0.3">
      <c r="A6206" t="s">
        <v>24115</v>
      </c>
      <c r="B6206" t="s">
        <v>24116</v>
      </c>
      <c r="C6206" s="1" t="str">
        <f t="shared" si="743"/>
        <v>21:0667</v>
      </c>
      <c r="D6206" s="1" t="str">
        <f t="shared" si="747"/>
        <v>21:0203</v>
      </c>
      <c r="E6206" t="s">
        <v>24117</v>
      </c>
      <c r="F6206" t="s">
        <v>24118</v>
      </c>
      <c r="H6206">
        <v>61.345022899999996</v>
      </c>
      <c r="I6206">
        <v>-131.41101169999999</v>
      </c>
      <c r="J6206" s="1" t="str">
        <f t="shared" si="748"/>
        <v>Fluid (stream)</v>
      </c>
      <c r="K6206" s="1" t="str">
        <f t="shared" si="749"/>
        <v>Untreated Water</v>
      </c>
      <c r="O6206">
        <v>0.4</v>
      </c>
      <c r="P6206">
        <v>80</v>
      </c>
      <c r="Q6206">
        <v>7.8</v>
      </c>
    </row>
    <row r="6207" spans="1:17" hidden="1" x14ac:dyDescent="0.3">
      <c r="A6207" t="s">
        <v>24119</v>
      </c>
      <c r="B6207" t="s">
        <v>24120</v>
      </c>
      <c r="C6207" s="1" t="str">
        <f t="shared" si="743"/>
        <v>21:0667</v>
      </c>
      <c r="D6207" s="1" t="str">
        <f t="shared" si="747"/>
        <v>21:0203</v>
      </c>
      <c r="E6207" t="s">
        <v>24121</v>
      </c>
      <c r="F6207" t="s">
        <v>24122</v>
      </c>
      <c r="H6207">
        <v>61.341344999999997</v>
      </c>
      <c r="I6207">
        <v>-131.3970411</v>
      </c>
      <c r="J6207" s="1" t="str">
        <f t="shared" si="748"/>
        <v>Fluid (stream)</v>
      </c>
      <c r="K6207" s="1" t="str">
        <f t="shared" si="749"/>
        <v>Untreated Water</v>
      </c>
      <c r="O6207">
        <v>0.41</v>
      </c>
      <c r="P6207">
        <v>80</v>
      </c>
      <c r="Q6207">
        <v>7.9</v>
      </c>
    </row>
    <row r="6208" spans="1:17" hidden="1" x14ac:dyDescent="0.3">
      <c r="A6208" t="s">
        <v>24123</v>
      </c>
      <c r="B6208" t="s">
        <v>24124</v>
      </c>
      <c r="C6208" s="1" t="str">
        <f t="shared" si="743"/>
        <v>21:0667</v>
      </c>
      <c r="D6208" s="1" t="str">
        <f t="shared" si="747"/>
        <v>21:0203</v>
      </c>
      <c r="E6208" t="s">
        <v>24125</v>
      </c>
      <c r="F6208" t="s">
        <v>24126</v>
      </c>
      <c r="H6208">
        <v>61.353929600000001</v>
      </c>
      <c r="I6208">
        <v>-131.45186050000001</v>
      </c>
      <c r="J6208" s="1" t="str">
        <f t="shared" si="748"/>
        <v>Fluid (stream)</v>
      </c>
      <c r="K6208" s="1" t="str">
        <f t="shared" si="749"/>
        <v>Untreated Water</v>
      </c>
      <c r="O6208">
        <v>7.0000000000000007E-2</v>
      </c>
      <c r="P6208">
        <v>60</v>
      </c>
      <c r="Q6208">
        <v>8.1</v>
      </c>
    </row>
    <row r="6209" spans="1:17" hidden="1" x14ac:dyDescent="0.3">
      <c r="A6209" t="s">
        <v>24127</v>
      </c>
      <c r="B6209" t="s">
        <v>24128</v>
      </c>
      <c r="C6209" s="1" t="str">
        <f t="shared" si="743"/>
        <v>21:0667</v>
      </c>
      <c r="D6209" s="1" t="str">
        <f t="shared" si="747"/>
        <v>21:0203</v>
      </c>
      <c r="E6209" t="s">
        <v>24125</v>
      </c>
      <c r="F6209" t="s">
        <v>24129</v>
      </c>
      <c r="H6209">
        <v>61.353929600000001</v>
      </c>
      <c r="I6209">
        <v>-131.45186050000001</v>
      </c>
      <c r="J6209" s="1" t="str">
        <f t="shared" si="748"/>
        <v>Fluid (stream)</v>
      </c>
      <c r="K6209" s="1" t="str">
        <f t="shared" si="749"/>
        <v>Untreated Water</v>
      </c>
      <c r="O6209">
        <v>0.13</v>
      </c>
      <c r="P6209">
        <v>50</v>
      </c>
      <c r="Q6209">
        <v>8.1</v>
      </c>
    </row>
    <row r="6210" spans="1:17" hidden="1" x14ac:dyDescent="0.3">
      <c r="A6210" t="s">
        <v>24130</v>
      </c>
      <c r="B6210" t="s">
        <v>24131</v>
      </c>
      <c r="C6210" s="1" t="str">
        <f t="shared" si="743"/>
        <v>21:0667</v>
      </c>
      <c r="D6210" s="1" t="str">
        <f t="shared" si="747"/>
        <v>21:0203</v>
      </c>
      <c r="E6210" t="s">
        <v>24132</v>
      </c>
      <c r="F6210" t="s">
        <v>24133</v>
      </c>
      <c r="H6210">
        <v>61.374849400000002</v>
      </c>
      <c r="I6210">
        <v>-131.40052499999999</v>
      </c>
      <c r="J6210" s="1" t="str">
        <f t="shared" si="748"/>
        <v>Fluid (stream)</v>
      </c>
      <c r="K6210" s="1" t="str">
        <f t="shared" si="749"/>
        <v>Untreated Water</v>
      </c>
      <c r="O6210">
        <v>2.5000000000000001E-2</v>
      </c>
      <c r="P6210">
        <v>70</v>
      </c>
      <c r="Q6210">
        <v>7.7</v>
      </c>
    </row>
    <row r="6211" spans="1:17" hidden="1" x14ac:dyDescent="0.3">
      <c r="A6211" t="s">
        <v>24134</v>
      </c>
      <c r="B6211" t="s">
        <v>24135</v>
      </c>
      <c r="C6211" s="1" t="str">
        <f t="shared" si="743"/>
        <v>21:0667</v>
      </c>
      <c r="D6211" s="1" t="str">
        <f t="shared" si="747"/>
        <v>21:0203</v>
      </c>
      <c r="E6211" t="s">
        <v>24136</v>
      </c>
      <c r="F6211" t="s">
        <v>24137</v>
      </c>
      <c r="H6211">
        <v>61.380797700000002</v>
      </c>
      <c r="I6211">
        <v>-131.42015330000001</v>
      </c>
      <c r="J6211" s="1" t="str">
        <f t="shared" si="748"/>
        <v>Fluid (stream)</v>
      </c>
      <c r="K6211" s="1" t="str">
        <f t="shared" si="749"/>
        <v>Untreated Water</v>
      </c>
      <c r="O6211">
        <v>1.2</v>
      </c>
      <c r="P6211">
        <v>80</v>
      </c>
      <c r="Q6211">
        <v>7.7</v>
      </c>
    </row>
    <row r="6212" spans="1:17" hidden="1" x14ac:dyDescent="0.3">
      <c r="A6212" t="s">
        <v>24138</v>
      </c>
      <c r="B6212" t="s">
        <v>24139</v>
      </c>
      <c r="C6212" s="1" t="str">
        <f t="shared" si="743"/>
        <v>21:0667</v>
      </c>
      <c r="D6212" s="1" t="str">
        <f>HYPERLINK("http://geochem.nrcan.gc.ca/cdogs/content/svy/svy_e.htm", "")</f>
        <v/>
      </c>
      <c r="G6212" s="1" t="str">
        <f>HYPERLINK("http://geochem.nrcan.gc.ca/cdogs/content/cr_/cr_00082_e.htm", "82")</f>
        <v>82</v>
      </c>
      <c r="J6212" t="s">
        <v>11453</v>
      </c>
      <c r="K6212" t="s">
        <v>11454</v>
      </c>
      <c r="O6212">
        <v>1.2</v>
      </c>
      <c r="P6212">
        <v>320</v>
      </c>
      <c r="Q6212">
        <v>7.7</v>
      </c>
    </row>
    <row r="6213" spans="1:17" hidden="1" x14ac:dyDescent="0.3">
      <c r="A6213" t="s">
        <v>24140</v>
      </c>
      <c r="B6213" t="s">
        <v>24141</v>
      </c>
      <c r="C6213" s="1" t="str">
        <f t="shared" si="743"/>
        <v>21:0667</v>
      </c>
      <c r="D6213" s="1" t="str">
        <f t="shared" ref="D6213:D6224" si="750">HYPERLINK("http://geochem.nrcan.gc.ca/cdogs/content/svy/svy210203_e.htm", "21:0203")</f>
        <v>21:0203</v>
      </c>
      <c r="E6213" t="s">
        <v>24142</v>
      </c>
      <c r="F6213" t="s">
        <v>24143</v>
      </c>
      <c r="H6213">
        <v>61.420752100000001</v>
      </c>
      <c r="I6213">
        <v>-131.3905556</v>
      </c>
      <c r="J6213" s="1" t="str">
        <f t="shared" ref="J6213:J6224" si="751">HYPERLINK("http://geochem.nrcan.gc.ca/cdogs/content/kwd/kwd020018_e.htm", "Fluid (stream)")</f>
        <v>Fluid (stream)</v>
      </c>
      <c r="K6213" s="1" t="str">
        <f t="shared" ref="K6213:K6224" si="752">HYPERLINK("http://geochem.nrcan.gc.ca/cdogs/content/kwd/kwd080007_e.htm", "Untreated Water")</f>
        <v>Untreated Water</v>
      </c>
      <c r="O6213">
        <v>1.1000000000000001</v>
      </c>
      <c r="P6213">
        <v>80</v>
      </c>
      <c r="Q6213">
        <v>7.9</v>
      </c>
    </row>
    <row r="6214" spans="1:17" hidden="1" x14ac:dyDescent="0.3">
      <c r="A6214" t="s">
        <v>24144</v>
      </c>
      <c r="B6214" t="s">
        <v>24145</v>
      </c>
      <c r="C6214" s="1" t="str">
        <f t="shared" si="743"/>
        <v>21:0667</v>
      </c>
      <c r="D6214" s="1" t="str">
        <f t="shared" si="750"/>
        <v>21:0203</v>
      </c>
      <c r="E6214" t="s">
        <v>24146</v>
      </c>
      <c r="F6214" t="s">
        <v>24147</v>
      </c>
      <c r="H6214">
        <v>61.440963099999998</v>
      </c>
      <c r="I6214">
        <v>-131.42241730000001</v>
      </c>
      <c r="J6214" s="1" t="str">
        <f t="shared" si="751"/>
        <v>Fluid (stream)</v>
      </c>
      <c r="K6214" s="1" t="str">
        <f t="shared" si="752"/>
        <v>Untreated Water</v>
      </c>
      <c r="O6214">
        <v>2.4</v>
      </c>
      <c r="P6214">
        <v>70</v>
      </c>
      <c r="Q6214">
        <v>7.9</v>
      </c>
    </row>
    <row r="6215" spans="1:17" hidden="1" x14ac:dyDescent="0.3">
      <c r="A6215" t="s">
        <v>24148</v>
      </c>
      <c r="B6215" t="s">
        <v>24149</v>
      </c>
      <c r="C6215" s="1" t="str">
        <f t="shared" si="743"/>
        <v>21:0667</v>
      </c>
      <c r="D6215" s="1" t="str">
        <f t="shared" si="750"/>
        <v>21:0203</v>
      </c>
      <c r="E6215" t="s">
        <v>24150</v>
      </c>
      <c r="F6215" t="s">
        <v>24151</v>
      </c>
      <c r="H6215">
        <v>61.469550499999997</v>
      </c>
      <c r="I6215">
        <v>-131.4605569</v>
      </c>
      <c r="J6215" s="1" t="str">
        <f t="shared" si="751"/>
        <v>Fluid (stream)</v>
      </c>
      <c r="K6215" s="1" t="str">
        <f t="shared" si="752"/>
        <v>Untreated Water</v>
      </c>
      <c r="O6215">
        <v>1.1000000000000001</v>
      </c>
      <c r="P6215">
        <v>210</v>
      </c>
      <c r="Q6215">
        <v>7.9</v>
      </c>
    </row>
    <row r="6216" spans="1:17" hidden="1" x14ac:dyDescent="0.3">
      <c r="A6216" t="s">
        <v>24152</v>
      </c>
      <c r="B6216" t="s">
        <v>24153</v>
      </c>
      <c r="C6216" s="1" t="str">
        <f t="shared" si="743"/>
        <v>21:0667</v>
      </c>
      <c r="D6216" s="1" t="str">
        <f t="shared" si="750"/>
        <v>21:0203</v>
      </c>
      <c r="E6216" t="s">
        <v>24154</v>
      </c>
      <c r="F6216" t="s">
        <v>24155</v>
      </c>
      <c r="H6216">
        <v>61.466158499999999</v>
      </c>
      <c r="I6216">
        <v>-131.4668413</v>
      </c>
      <c r="J6216" s="1" t="str">
        <f t="shared" si="751"/>
        <v>Fluid (stream)</v>
      </c>
      <c r="K6216" s="1" t="str">
        <f t="shared" si="752"/>
        <v>Untreated Water</v>
      </c>
      <c r="O6216">
        <v>2.2000000000000002</v>
      </c>
      <c r="P6216">
        <v>90</v>
      </c>
      <c r="Q6216">
        <v>7.9</v>
      </c>
    </row>
    <row r="6217" spans="1:17" hidden="1" x14ac:dyDescent="0.3">
      <c r="A6217" t="s">
        <v>24156</v>
      </c>
      <c r="B6217" t="s">
        <v>24157</v>
      </c>
      <c r="C6217" s="1" t="str">
        <f t="shared" si="743"/>
        <v>21:0667</v>
      </c>
      <c r="D6217" s="1" t="str">
        <f t="shared" si="750"/>
        <v>21:0203</v>
      </c>
      <c r="E6217" t="s">
        <v>24158</v>
      </c>
      <c r="F6217" t="s">
        <v>24159</v>
      </c>
      <c r="H6217">
        <v>61.48583</v>
      </c>
      <c r="I6217">
        <v>-131.5750117</v>
      </c>
      <c r="J6217" s="1" t="str">
        <f t="shared" si="751"/>
        <v>Fluid (stream)</v>
      </c>
      <c r="K6217" s="1" t="str">
        <f t="shared" si="752"/>
        <v>Untreated Water</v>
      </c>
      <c r="O6217">
        <v>1.3</v>
      </c>
      <c r="P6217">
        <v>80</v>
      </c>
      <c r="Q6217">
        <v>7.8</v>
      </c>
    </row>
    <row r="6218" spans="1:17" hidden="1" x14ac:dyDescent="0.3">
      <c r="A6218" t="s">
        <v>24160</v>
      </c>
      <c r="B6218" t="s">
        <v>24161</v>
      </c>
      <c r="C6218" s="1" t="str">
        <f t="shared" si="743"/>
        <v>21:0667</v>
      </c>
      <c r="D6218" s="1" t="str">
        <f t="shared" si="750"/>
        <v>21:0203</v>
      </c>
      <c r="E6218" t="s">
        <v>24162</v>
      </c>
      <c r="F6218" t="s">
        <v>24163</v>
      </c>
      <c r="H6218">
        <v>61.4916518</v>
      </c>
      <c r="I6218">
        <v>-131.63182710000001</v>
      </c>
      <c r="J6218" s="1" t="str">
        <f t="shared" si="751"/>
        <v>Fluid (stream)</v>
      </c>
      <c r="K6218" s="1" t="str">
        <f t="shared" si="752"/>
        <v>Untreated Water</v>
      </c>
      <c r="O6218">
        <v>1.5</v>
      </c>
      <c r="P6218">
        <v>50</v>
      </c>
      <c r="Q6218">
        <v>8</v>
      </c>
    </row>
    <row r="6219" spans="1:17" hidden="1" x14ac:dyDescent="0.3">
      <c r="A6219" t="s">
        <v>24164</v>
      </c>
      <c r="B6219" t="s">
        <v>24165</v>
      </c>
      <c r="C6219" s="1" t="str">
        <f t="shared" si="743"/>
        <v>21:0667</v>
      </c>
      <c r="D6219" s="1" t="str">
        <f t="shared" si="750"/>
        <v>21:0203</v>
      </c>
      <c r="E6219" t="s">
        <v>24166</v>
      </c>
      <c r="F6219" t="s">
        <v>24167</v>
      </c>
      <c r="H6219">
        <v>61.523583199999997</v>
      </c>
      <c r="I6219">
        <v>-131.5739811</v>
      </c>
      <c r="J6219" s="1" t="str">
        <f t="shared" si="751"/>
        <v>Fluid (stream)</v>
      </c>
      <c r="K6219" s="1" t="str">
        <f t="shared" si="752"/>
        <v>Untreated Water</v>
      </c>
      <c r="O6219">
        <v>0.35</v>
      </c>
      <c r="P6219">
        <v>50</v>
      </c>
      <c r="Q6219">
        <v>7.5</v>
      </c>
    </row>
    <row r="6220" spans="1:17" hidden="1" x14ac:dyDescent="0.3">
      <c r="A6220" t="s">
        <v>24168</v>
      </c>
      <c r="B6220" t="s">
        <v>24169</v>
      </c>
      <c r="C6220" s="1" t="str">
        <f t="shared" si="743"/>
        <v>21:0667</v>
      </c>
      <c r="D6220" s="1" t="str">
        <f t="shared" si="750"/>
        <v>21:0203</v>
      </c>
      <c r="E6220" t="s">
        <v>24170</v>
      </c>
      <c r="F6220" t="s">
        <v>24171</v>
      </c>
      <c r="H6220">
        <v>61.517938100000002</v>
      </c>
      <c r="I6220">
        <v>-131.58513600000001</v>
      </c>
      <c r="J6220" s="1" t="str">
        <f t="shared" si="751"/>
        <v>Fluid (stream)</v>
      </c>
      <c r="K6220" s="1" t="str">
        <f t="shared" si="752"/>
        <v>Untreated Water</v>
      </c>
      <c r="O6220">
        <v>2.4</v>
      </c>
      <c r="P6220">
        <v>60</v>
      </c>
      <c r="Q6220">
        <v>8</v>
      </c>
    </row>
    <row r="6221" spans="1:17" hidden="1" x14ac:dyDescent="0.3">
      <c r="A6221" t="s">
        <v>24172</v>
      </c>
      <c r="B6221" t="s">
        <v>24173</v>
      </c>
      <c r="C6221" s="1" t="str">
        <f t="shared" si="743"/>
        <v>21:0667</v>
      </c>
      <c r="D6221" s="1" t="str">
        <f t="shared" si="750"/>
        <v>21:0203</v>
      </c>
      <c r="E6221" t="s">
        <v>24174</v>
      </c>
      <c r="F6221" t="s">
        <v>24175</v>
      </c>
      <c r="H6221">
        <v>61.533008000000002</v>
      </c>
      <c r="I6221">
        <v>-131.64242290000001</v>
      </c>
      <c r="J6221" s="1" t="str">
        <f t="shared" si="751"/>
        <v>Fluid (stream)</v>
      </c>
      <c r="K6221" s="1" t="str">
        <f t="shared" si="752"/>
        <v>Untreated Water</v>
      </c>
      <c r="O6221">
        <v>1.9</v>
      </c>
      <c r="P6221">
        <v>40</v>
      </c>
      <c r="Q6221">
        <v>8</v>
      </c>
    </row>
    <row r="6222" spans="1:17" hidden="1" x14ac:dyDescent="0.3">
      <c r="A6222" t="s">
        <v>24176</v>
      </c>
      <c r="B6222" t="s">
        <v>24177</v>
      </c>
      <c r="C6222" s="1" t="str">
        <f t="shared" si="743"/>
        <v>21:0667</v>
      </c>
      <c r="D6222" s="1" t="str">
        <f t="shared" si="750"/>
        <v>21:0203</v>
      </c>
      <c r="E6222" t="s">
        <v>24178</v>
      </c>
      <c r="F6222" t="s">
        <v>24179</v>
      </c>
      <c r="H6222">
        <v>61.534767299999999</v>
      </c>
      <c r="I6222">
        <v>-131.64665579999999</v>
      </c>
      <c r="J6222" s="1" t="str">
        <f t="shared" si="751"/>
        <v>Fluid (stream)</v>
      </c>
      <c r="K6222" s="1" t="str">
        <f t="shared" si="752"/>
        <v>Untreated Water</v>
      </c>
      <c r="O6222">
        <v>1</v>
      </c>
      <c r="P6222">
        <v>20</v>
      </c>
      <c r="Q6222">
        <v>7.9</v>
      </c>
    </row>
    <row r="6223" spans="1:17" hidden="1" x14ac:dyDescent="0.3">
      <c r="A6223" t="s">
        <v>24180</v>
      </c>
      <c r="B6223" t="s">
        <v>24181</v>
      </c>
      <c r="C6223" s="1" t="str">
        <f t="shared" si="743"/>
        <v>21:0667</v>
      </c>
      <c r="D6223" s="1" t="str">
        <f t="shared" si="750"/>
        <v>21:0203</v>
      </c>
      <c r="E6223" t="s">
        <v>24182</v>
      </c>
      <c r="F6223" t="s">
        <v>24183</v>
      </c>
      <c r="H6223">
        <v>61.546086699999996</v>
      </c>
      <c r="I6223">
        <v>-131.70608849999999</v>
      </c>
      <c r="J6223" s="1" t="str">
        <f t="shared" si="751"/>
        <v>Fluid (stream)</v>
      </c>
      <c r="K6223" s="1" t="str">
        <f t="shared" si="752"/>
        <v>Untreated Water</v>
      </c>
      <c r="O6223">
        <v>1.6</v>
      </c>
      <c r="P6223">
        <v>40</v>
      </c>
      <c r="Q6223">
        <v>7.9</v>
      </c>
    </row>
    <row r="6224" spans="1:17" hidden="1" x14ac:dyDescent="0.3">
      <c r="A6224" t="s">
        <v>24184</v>
      </c>
      <c r="B6224" t="s">
        <v>24185</v>
      </c>
      <c r="C6224" s="1" t="str">
        <f t="shared" si="743"/>
        <v>21:0667</v>
      </c>
      <c r="D6224" s="1" t="str">
        <f t="shared" si="750"/>
        <v>21:0203</v>
      </c>
      <c r="E6224" t="s">
        <v>24186</v>
      </c>
      <c r="F6224" t="s">
        <v>24187</v>
      </c>
      <c r="H6224">
        <v>61.543913400000001</v>
      </c>
      <c r="I6224">
        <v>-131.69381469999999</v>
      </c>
      <c r="J6224" s="1" t="str">
        <f t="shared" si="751"/>
        <v>Fluid (stream)</v>
      </c>
      <c r="K6224" s="1" t="str">
        <f t="shared" si="752"/>
        <v>Untreated Water</v>
      </c>
      <c r="O6224">
        <v>2.6</v>
      </c>
      <c r="P6224">
        <v>80</v>
      </c>
      <c r="Q6224">
        <v>8.1</v>
      </c>
    </row>
    <row r="6225" spans="1:17" hidden="1" x14ac:dyDescent="0.3">
      <c r="A6225" t="s">
        <v>24188</v>
      </c>
      <c r="B6225" t="s">
        <v>24189</v>
      </c>
      <c r="C6225" s="1" t="str">
        <f t="shared" si="743"/>
        <v>21:0667</v>
      </c>
      <c r="D6225" s="1" t="str">
        <f>HYPERLINK("http://geochem.nrcan.gc.ca/cdogs/content/svy/svy_e.htm", "")</f>
        <v/>
      </c>
      <c r="G6225" s="1" t="str">
        <f>HYPERLINK("http://geochem.nrcan.gc.ca/cdogs/content/cr_/cr_00081_e.htm", "81")</f>
        <v>81</v>
      </c>
      <c r="J6225" t="s">
        <v>11453</v>
      </c>
      <c r="K6225" t="s">
        <v>11454</v>
      </c>
      <c r="O6225">
        <v>0.21</v>
      </c>
      <c r="P6225">
        <v>120</v>
      </c>
      <c r="Q6225">
        <v>8.1</v>
      </c>
    </row>
    <row r="6226" spans="1:17" hidden="1" x14ac:dyDescent="0.3">
      <c r="A6226" t="s">
        <v>24190</v>
      </c>
      <c r="B6226" t="s">
        <v>24191</v>
      </c>
      <c r="C6226" s="1" t="str">
        <f t="shared" si="743"/>
        <v>21:0667</v>
      </c>
      <c r="D6226" s="1" t="str">
        <f t="shared" ref="D6226:D6253" si="753">HYPERLINK("http://geochem.nrcan.gc.ca/cdogs/content/svy/svy210203_e.htm", "21:0203")</f>
        <v>21:0203</v>
      </c>
      <c r="E6226" t="s">
        <v>24192</v>
      </c>
      <c r="F6226" t="s">
        <v>24193</v>
      </c>
      <c r="H6226">
        <v>61.527150800000001</v>
      </c>
      <c r="I6226">
        <v>-131.7402974</v>
      </c>
      <c r="J6226" s="1" t="str">
        <f t="shared" ref="J6226:J6253" si="754">HYPERLINK("http://geochem.nrcan.gc.ca/cdogs/content/kwd/kwd020018_e.htm", "Fluid (stream)")</f>
        <v>Fluid (stream)</v>
      </c>
      <c r="K6226" s="1" t="str">
        <f t="shared" ref="K6226:K6253" si="755">HYPERLINK("http://geochem.nrcan.gc.ca/cdogs/content/kwd/kwd080007_e.htm", "Untreated Water")</f>
        <v>Untreated Water</v>
      </c>
      <c r="O6226">
        <v>1.2</v>
      </c>
      <c r="P6226">
        <v>70</v>
      </c>
      <c r="Q6226">
        <v>7.7</v>
      </c>
    </row>
    <row r="6227" spans="1:17" hidden="1" x14ac:dyDescent="0.3">
      <c r="A6227" t="s">
        <v>24194</v>
      </c>
      <c r="B6227" t="s">
        <v>24195</v>
      </c>
      <c r="C6227" s="1" t="str">
        <f t="shared" si="743"/>
        <v>21:0667</v>
      </c>
      <c r="D6227" s="1" t="str">
        <f t="shared" si="753"/>
        <v>21:0203</v>
      </c>
      <c r="E6227" t="s">
        <v>24196</v>
      </c>
      <c r="F6227" t="s">
        <v>24197</v>
      </c>
      <c r="H6227">
        <v>61.386192800000003</v>
      </c>
      <c r="I6227">
        <v>-131.3256518</v>
      </c>
      <c r="J6227" s="1" t="str">
        <f t="shared" si="754"/>
        <v>Fluid (stream)</v>
      </c>
      <c r="K6227" s="1" t="str">
        <f t="shared" si="755"/>
        <v>Untreated Water</v>
      </c>
      <c r="O6227">
        <v>2.6</v>
      </c>
      <c r="P6227">
        <v>60</v>
      </c>
      <c r="Q6227">
        <v>8</v>
      </c>
    </row>
    <row r="6228" spans="1:17" hidden="1" x14ac:dyDescent="0.3">
      <c r="A6228" t="s">
        <v>24198</v>
      </c>
      <c r="B6228" t="s">
        <v>24199</v>
      </c>
      <c r="C6228" s="1" t="str">
        <f t="shared" si="743"/>
        <v>21:0667</v>
      </c>
      <c r="D6228" s="1" t="str">
        <f t="shared" si="753"/>
        <v>21:0203</v>
      </c>
      <c r="E6228" t="s">
        <v>24200</v>
      </c>
      <c r="F6228" t="s">
        <v>24201</v>
      </c>
      <c r="H6228">
        <v>61.3781356</v>
      </c>
      <c r="I6228">
        <v>-131.2656163</v>
      </c>
      <c r="J6228" s="1" t="str">
        <f t="shared" si="754"/>
        <v>Fluid (stream)</v>
      </c>
      <c r="K6228" s="1" t="str">
        <f t="shared" si="755"/>
        <v>Untreated Water</v>
      </c>
      <c r="O6228">
        <v>1</v>
      </c>
      <c r="P6228">
        <v>40</v>
      </c>
      <c r="Q6228">
        <v>8.1</v>
      </c>
    </row>
    <row r="6229" spans="1:17" hidden="1" x14ac:dyDescent="0.3">
      <c r="A6229" t="s">
        <v>24202</v>
      </c>
      <c r="B6229" t="s">
        <v>24203</v>
      </c>
      <c r="C6229" s="1" t="str">
        <f t="shared" si="743"/>
        <v>21:0667</v>
      </c>
      <c r="D6229" s="1" t="str">
        <f t="shared" si="753"/>
        <v>21:0203</v>
      </c>
      <c r="E6229" t="s">
        <v>24204</v>
      </c>
      <c r="F6229" t="s">
        <v>24205</v>
      </c>
      <c r="H6229">
        <v>61.357529100000001</v>
      </c>
      <c r="I6229">
        <v>-131.2403291</v>
      </c>
      <c r="J6229" s="1" t="str">
        <f t="shared" si="754"/>
        <v>Fluid (stream)</v>
      </c>
      <c r="K6229" s="1" t="str">
        <f t="shared" si="755"/>
        <v>Untreated Water</v>
      </c>
      <c r="O6229">
        <v>1.4</v>
      </c>
      <c r="P6229">
        <v>60</v>
      </c>
      <c r="Q6229">
        <v>8</v>
      </c>
    </row>
    <row r="6230" spans="1:17" hidden="1" x14ac:dyDescent="0.3">
      <c r="A6230" t="s">
        <v>24206</v>
      </c>
      <c r="B6230" t="s">
        <v>24207</v>
      </c>
      <c r="C6230" s="1" t="str">
        <f t="shared" si="743"/>
        <v>21:0667</v>
      </c>
      <c r="D6230" s="1" t="str">
        <f t="shared" si="753"/>
        <v>21:0203</v>
      </c>
      <c r="E6230" t="s">
        <v>24208</v>
      </c>
      <c r="F6230" t="s">
        <v>24209</v>
      </c>
      <c r="H6230">
        <v>61.3365528</v>
      </c>
      <c r="I6230">
        <v>-131.2943722</v>
      </c>
      <c r="J6230" s="1" t="str">
        <f t="shared" si="754"/>
        <v>Fluid (stream)</v>
      </c>
      <c r="K6230" s="1" t="str">
        <f t="shared" si="755"/>
        <v>Untreated Water</v>
      </c>
      <c r="O6230">
        <v>0.77</v>
      </c>
      <c r="P6230">
        <v>70</v>
      </c>
      <c r="Q6230">
        <v>7.8</v>
      </c>
    </row>
    <row r="6231" spans="1:17" hidden="1" x14ac:dyDescent="0.3">
      <c r="A6231" t="s">
        <v>24210</v>
      </c>
      <c r="B6231" t="s">
        <v>24211</v>
      </c>
      <c r="C6231" s="1" t="str">
        <f t="shared" si="743"/>
        <v>21:0667</v>
      </c>
      <c r="D6231" s="1" t="str">
        <f t="shared" si="753"/>
        <v>21:0203</v>
      </c>
      <c r="E6231" t="s">
        <v>24212</v>
      </c>
      <c r="F6231" t="s">
        <v>24213</v>
      </c>
      <c r="H6231">
        <v>61.334564299999997</v>
      </c>
      <c r="I6231">
        <v>-131.34243900000001</v>
      </c>
      <c r="J6231" s="1" t="str">
        <f t="shared" si="754"/>
        <v>Fluid (stream)</v>
      </c>
      <c r="K6231" s="1" t="str">
        <f t="shared" si="755"/>
        <v>Untreated Water</v>
      </c>
      <c r="O6231">
        <v>0.56000000000000005</v>
      </c>
      <c r="P6231">
        <v>50</v>
      </c>
      <c r="Q6231">
        <v>8.1</v>
      </c>
    </row>
    <row r="6232" spans="1:17" hidden="1" x14ac:dyDescent="0.3">
      <c r="A6232" t="s">
        <v>24214</v>
      </c>
      <c r="B6232" t="s">
        <v>24215</v>
      </c>
      <c r="C6232" s="1" t="str">
        <f t="shared" si="743"/>
        <v>21:0667</v>
      </c>
      <c r="D6232" s="1" t="str">
        <f t="shared" si="753"/>
        <v>21:0203</v>
      </c>
      <c r="E6232" t="s">
        <v>24216</v>
      </c>
      <c r="F6232" t="s">
        <v>24217</v>
      </c>
      <c r="H6232">
        <v>61.321957699999999</v>
      </c>
      <c r="I6232">
        <v>-131.2991341</v>
      </c>
      <c r="J6232" s="1" t="str">
        <f t="shared" si="754"/>
        <v>Fluid (stream)</v>
      </c>
      <c r="K6232" s="1" t="str">
        <f t="shared" si="755"/>
        <v>Untreated Water</v>
      </c>
      <c r="O6232">
        <v>0.6</v>
      </c>
      <c r="P6232">
        <v>50</v>
      </c>
      <c r="Q6232">
        <v>8.1</v>
      </c>
    </row>
    <row r="6233" spans="1:17" hidden="1" x14ac:dyDescent="0.3">
      <c r="A6233" t="s">
        <v>24218</v>
      </c>
      <c r="B6233" t="s">
        <v>24219</v>
      </c>
      <c r="C6233" s="1" t="str">
        <f t="shared" ref="C6233:C6296" si="756">HYPERLINK("http://geochem.nrcan.gc.ca/cdogs/content/bdl/bdl210667_e.htm", "21:0667")</f>
        <v>21:0667</v>
      </c>
      <c r="D6233" s="1" t="str">
        <f t="shared" si="753"/>
        <v>21:0203</v>
      </c>
      <c r="E6233" t="s">
        <v>24220</v>
      </c>
      <c r="F6233" t="s">
        <v>24221</v>
      </c>
      <c r="H6233">
        <v>61.304938900000003</v>
      </c>
      <c r="I6233">
        <v>-131.2578446</v>
      </c>
      <c r="J6233" s="1" t="str">
        <f t="shared" si="754"/>
        <v>Fluid (stream)</v>
      </c>
      <c r="K6233" s="1" t="str">
        <f t="shared" si="755"/>
        <v>Untreated Water</v>
      </c>
      <c r="O6233">
        <v>1.8</v>
      </c>
      <c r="P6233">
        <v>90</v>
      </c>
      <c r="Q6233">
        <v>8.1</v>
      </c>
    </row>
    <row r="6234" spans="1:17" hidden="1" x14ac:dyDescent="0.3">
      <c r="A6234" t="s">
        <v>24222</v>
      </c>
      <c r="B6234" t="s">
        <v>24223</v>
      </c>
      <c r="C6234" s="1" t="str">
        <f t="shared" si="756"/>
        <v>21:0667</v>
      </c>
      <c r="D6234" s="1" t="str">
        <f t="shared" si="753"/>
        <v>21:0203</v>
      </c>
      <c r="E6234" t="s">
        <v>24220</v>
      </c>
      <c r="F6234" t="s">
        <v>24224</v>
      </c>
      <c r="H6234">
        <v>61.304938900000003</v>
      </c>
      <c r="I6234">
        <v>-131.2578446</v>
      </c>
      <c r="J6234" s="1" t="str">
        <f t="shared" si="754"/>
        <v>Fluid (stream)</v>
      </c>
      <c r="K6234" s="1" t="str">
        <f t="shared" si="755"/>
        <v>Untreated Water</v>
      </c>
      <c r="O6234">
        <v>1.7</v>
      </c>
      <c r="P6234">
        <v>100</v>
      </c>
      <c r="Q6234">
        <v>8.1</v>
      </c>
    </row>
    <row r="6235" spans="1:17" hidden="1" x14ac:dyDescent="0.3">
      <c r="A6235" t="s">
        <v>24225</v>
      </c>
      <c r="B6235" t="s">
        <v>24226</v>
      </c>
      <c r="C6235" s="1" t="str">
        <f t="shared" si="756"/>
        <v>21:0667</v>
      </c>
      <c r="D6235" s="1" t="str">
        <f t="shared" si="753"/>
        <v>21:0203</v>
      </c>
      <c r="E6235" t="s">
        <v>24227</v>
      </c>
      <c r="F6235" t="s">
        <v>24228</v>
      </c>
      <c r="H6235">
        <v>61.2874689</v>
      </c>
      <c r="I6235">
        <v>-131.2345435</v>
      </c>
      <c r="J6235" s="1" t="str">
        <f t="shared" si="754"/>
        <v>Fluid (stream)</v>
      </c>
      <c r="K6235" s="1" t="str">
        <f t="shared" si="755"/>
        <v>Untreated Water</v>
      </c>
      <c r="O6235">
        <v>1.5</v>
      </c>
      <c r="P6235">
        <v>70</v>
      </c>
      <c r="Q6235">
        <v>8</v>
      </c>
    </row>
    <row r="6236" spans="1:17" hidden="1" x14ac:dyDescent="0.3">
      <c r="A6236" t="s">
        <v>24229</v>
      </c>
      <c r="B6236" t="s">
        <v>24230</v>
      </c>
      <c r="C6236" s="1" t="str">
        <f t="shared" si="756"/>
        <v>21:0667</v>
      </c>
      <c r="D6236" s="1" t="str">
        <f t="shared" si="753"/>
        <v>21:0203</v>
      </c>
      <c r="E6236" t="s">
        <v>24231</v>
      </c>
      <c r="F6236" t="s">
        <v>24232</v>
      </c>
      <c r="H6236">
        <v>61.259833899999997</v>
      </c>
      <c r="I6236">
        <v>-131.23716569999999</v>
      </c>
      <c r="J6236" s="1" t="str">
        <f t="shared" si="754"/>
        <v>Fluid (stream)</v>
      </c>
      <c r="K6236" s="1" t="str">
        <f t="shared" si="755"/>
        <v>Untreated Water</v>
      </c>
      <c r="O6236">
        <v>0.38</v>
      </c>
      <c r="P6236">
        <v>50</v>
      </c>
      <c r="Q6236">
        <v>8</v>
      </c>
    </row>
    <row r="6237" spans="1:17" hidden="1" x14ac:dyDescent="0.3">
      <c r="A6237" t="s">
        <v>24233</v>
      </c>
      <c r="B6237" t="s">
        <v>24234</v>
      </c>
      <c r="C6237" s="1" t="str">
        <f t="shared" si="756"/>
        <v>21:0667</v>
      </c>
      <c r="D6237" s="1" t="str">
        <f t="shared" si="753"/>
        <v>21:0203</v>
      </c>
      <c r="E6237" t="s">
        <v>24235</v>
      </c>
      <c r="F6237" t="s">
        <v>24236</v>
      </c>
      <c r="H6237">
        <v>61.263556399999999</v>
      </c>
      <c r="I6237">
        <v>-131.23582680000001</v>
      </c>
      <c r="J6237" s="1" t="str">
        <f t="shared" si="754"/>
        <v>Fluid (stream)</v>
      </c>
      <c r="K6237" s="1" t="str">
        <f t="shared" si="755"/>
        <v>Untreated Water</v>
      </c>
      <c r="O6237">
        <v>8.1999999999999993</v>
      </c>
      <c r="P6237">
        <v>60</v>
      </c>
      <c r="Q6237">
        <v>8.1999999999999993</v>
      </c>
    </row>
    <row r="6238" spans="1:17" hidden="1" x14ac:dyDescent="0.3">
      <c r="A6238" t="s">
        <v>24237</v>
      </c>
      <c r="B6238" t="s">
        <v>24238</v>
      </c>
      <c r="C6238" s="1" t="str">
        <f t="shared" si="756"/>
        <v>21:0667</v>
      </c>
      <c r="D6238" s="1" t="str">
        <f t="shared" si="753"/>
        <v>21:0203</v>
      </c>
      <c r="E6238" t="s">
        <v>24239</v>
      </c>
      <c r="F6238" t="s">
        <v>24240</v>
      </c>
      <c r="H6238">
        <v>61.224147899999998</v>
      </c>
      <c r="I6238">
        <v>-131.23511350000001</v>
      </c>
      <c r="J6238" s="1" t="str">
        <f t="shared" si="754"/>
        <v>Fluid (stream)</v>
      </c>
      <c r="K6238" s="1" t="str">
        <f t="shared" si="755"/>
        <v>Untreated Water</v>
      </c>
      <c r="O6238">
        <v>0.41</v>
      </c>
      <c r="P6238">
        <v>40</v>
      </c>
      <c r="Q6238">
        <v>7.9</v>
      </c>
    </row>
    <row r="6239" spans="1:17" hidden="1" x14ac:dyDescent="0.3">
      <c r="A6239" t="s">
        <v>24241</v>
      </c>
      <c r="B6239" t="s">
        <v>24242</v>
      </c>
      <c r="C6239" s="1" t="str">
        <f t="shared" si="756"/>
        <v>21:0667</v>
      </c>
      <c r="D6239" s="1" t="str">
        <f t="shared" si="753"/>
        <v>21:0203</v>
      </c>
      <c r="E6239" t="s">
        <v>24243</v>
      </c>
      <c r="F6239" t="s">
        <v>24244</v>
      </c>
      <c r="H6239">
        <v>61.181915500000002</v>
      </c>
      <c r="I6239">
        <v>-131.25036969999999</v>
      </c>
      <c r="J6239" s="1" t="str">
        <f t="shared" si="754"/>
        <v>Fluid (stream)</v>
      </c>
      <c r="K6239" s="1" t="str">
        <f t="shared" si="755"/>
        <v>Untreated Water</v>
      </c>
      <c r="O6239">
        <v>3.8</v>
      </c>
      <c r="P6239">
        <v>480</v>
      </c>
      <c r="Q6239">
        <v>7.5</v>
      </c>
    </row>
    <row r="6240" spans="1:17" hidden="1" x14ac:dyDescent="0.3">
      <c r="A6240" t="s">
        <v>24245</v>
      </c>
      <c r="B6240" t="s">
        <v>24246</v>
      </c>
      <c r="C6240" s="1" t="str">
        <f t="shared" si="756"/>
        <v>21:0667</v>
      </c>
      <c r="D6240" s="1" t="str">
        <f t="shared" si="753"/>
        <v>21:0203</v>
      </c>
      <c r="E6240" t="s">
        <v>24247</v>
      </c>
      <c r="F6240" t="s">
        <v>24248</v>
      </c>
      <c r="H6240">
        <v>61.186270299999997</v>
      </c>
      <c r="I6240">
        <v>-131.24340559999999</v>
      </c>
      <c r="J6240" s="1" t="str">
        <f t="shared" si="754"/>
        <v>Fluid (stream)</v>
      </c>
      <c r="K6240" s="1" t="str">
        <f t="shared" si="755"/>
        <v>Untreated Water</v>
      </c>
      <c r="O6240">
        <v>3.9</v>
      </c>
      <c r="P6240">
        <v>1130</v>
      </c>
      <c r="Q6240">
        <v>7.7</v>
      </c>
    </row>
    <row r="6241" spans="1:17" hidden="1" x14ac:dyDescent="0.3">
      <c r="A6241" t="s">
        <v>24249</v>
      </c>
      <c r="B6241" t="s">
        <v>24250</v>
      </c>
      <c r="C6241" s="1" t="str">
        <f t="shared" si="756"/>
        <v>21:0667</v>
      </c>
      <c r="D6241" s="1" t="str">
        <f t="shared" si="753"/>
        <v>21:0203</v>
      </c>
      <c r="E6241" t="s">
        <v>24251</v>
      </c>
      <c r="F6241" t="s">
        <v>24252</v>
      </c>
      <c r="H6241">
        <v>61.196521699999998</v>
      </c>
      <c r="I6241">
        <v>-131.2680144</v>
      </c>
      <c r="J6241" s="1" t="str">
        <f t="shared" si="754"/>
        <v>Fluid (stream)</v>
      </c>
      <c r="K6241" s="1" t="str">
        <f t="shared" si="755"/>
        <v>Untreated Water</v>
      </c>
      <c r="O6241">
        <v>0.25</v>
      </c>
      <c r="P6241">
        <v>130</v>
      </c>
      <c r="Q6241">
        <v>7.8</v>
      </c>
    </row>
    <row r="6242" spans="1:17" hidden="1" x14ac:dyDescent="0.3">
      <c r="A6242" t="s">
        <v>24253</v>
      </c>
      <c r="B6242" t="s">
        <v>24254</v>
      </c>
      <c r="C6242" s="1" t="str">
        <f t="shared" si="756"/>
        <v>21:0667</v>
      </c>
      <c r="D6242" s="1" t="str">
        <f t="shared" si="753"/>
        <v>21:0203</v>
      </c>
      <c r="E6242" t="s">
        <v>24255</v>
      </c>
      <c r="F6242" t="s">
        <v>24256</v>
      </c>
      <c r="H6242">
        <v>61.192286899999999</v>
      </c>
      <c r="I6242">
        <v>-131.26988710000001</v>
      </c>
      <c r="J6242" s="1" t="str">
        <f t="shared" si="754"/>
        <v>Fluid (stream)</v>
      </c>
      <c r="K6242" s="1" t="str">
        <f t="shared" si="755"/>
        <v>Untreated Water</v>
      </c>
      <c r="O6242">
        <v>3.3</v>
      </c>
      <c r="P6242">
        <v>480</v>
      </c>
      <c r="Q6242">
        <v>7.6</v>
      </c>
    </row>
    <row r="6243" spans="1:17" hidden="1" x14ac:dyDescent="0.3">
      <c r="A6243" t="s">
        <v>24257</v>
      </c>
      <c r="B6243" t="s">
        <v>24258</v>
      </c>
      <c r="C6243" s="1" t="str">
        <f t="shared" si="756"/>
        <v>21:0667</v>
      </c>
      <c r="D6243" s="1" t="str">
        <f t="shared" si="753"/>
        <v>21:0203</v>
      </c>
      <c r="E6243" t="s">
        <v>24259</v>
      </c>
      <c r="F6243" t="s">
        <v>24260</v>
      </c>
      <c r="H6243">
        <v>61.197599799999999</v>
      </c>
      <c r="I6243">
        <v>-131.27656089999999</v>
      </c>
      <c r="J6243" s="1" t="str">
        <f t="shared" si="754"/>
        <v>Fluid (stream)</v>
      </c>
      <c r="K6243" s="1" t="str">
        <f t="shared" si="755"/>
        <v>Untreated Water</v>
      </c>
      <c r="O6243">
        <v>0.74</v>
      </c>
      <c r="P6243">
        <v>50</v>
      </c>
      <c r="Q6243">
        <v>8</v>
      </c>
    </row>
    <row r="6244" spans="1:17" hidden="1" x14ac:dyDescent="0.3">
      <c r="A6244" t="s">
        <v>24261</v>
      </c>
      <c r="B6244" t="s">
        <v>24262</v>
      </c>
      <c r="C6244" s="1" t="str">
        <f t="shared" si="756"/>
        <v>21:0667</v>
      </c>
      <c r="D6244" s="1" t="str">
        <f t="shared" si="753"/>
        <v>21:0203</v>
      </c>
      <c r="E6244" t="s">
        <v>24263</v>
      </c>
      <c r="F6244" t="s">
        <v>24264</v>
      </c>
      <c r="H6244">
        <v>61.174317299999998</v>
      </c>
      <c r="I6244">
        <v>-131.30480650000001</v>
      </c>
      <c r="J6244" s="1" t="str">
        <f t="shared" si="754"/>
        <v>Fluid (stream)</v>
      </c>
      <c r="K6244" s="1" t="str">
        <f t="shared" si="755"/>
        <v>Untreated Water</v>
      </c>
      <c r="O6244">
        <v>0.92</v>
      </c>
      <c r="P6244">
        <v>70</v>
      </c>
      <c r="Q6244">
        <v>8</v>
      </c>
    </row>
    <row r="6245" spans="1:17" hidden="1" x14ac:dyDescent="0.3">
      <c r="A6245" t="s">
        <v>24265</v>
      </c>
      <c r="B6245" t="s">
        <v>24266</v>
      </c>
      <c r="C6245" s="1" t="str">
        <f t="shared" si="756"/>
        <v>21:0667</v>
      </c>
      <c r="D6245" s="1" t="str">
        <f t="shared" si="753"/>
        <v>21:0203</v>
      </c>
      <c r="E6245" t="s">
        <v>24267</v>
      </c>
      <c r="F6245" t="s">
        <v>24268</v>
      </c>
      <c r="H6245">
        <v>61.150848400000001</v>
      </c>
      <c r="I6245">
        <v>-131.2841368</v>
      </c>
      <c r="J6245" s="1" t="str">
        <f t="shared" si="754"/>
        <v>Fluid (stream)</v>
      </c>
      <c r="K6245" s="1" t="str">
        <f t="shared" si="755"/>
        <v>Untreated Water</v>
      </c>
      <c r="O6245">
        <v>2.5000000000000001E-2</v>
      </c>
      <c r="P6245">
        <v>40</v>
      </c>
      <c r="Q6245">
        <v>8</v>
      </c>
    </row>
    <row r="6246" spans="1:17" hidden="1" x14ac:dyDescent="0.3">
      <c r="A6246" t="s">
        <v>24269</v>
      </c>
      <c r="B6246" t="s">
        <v>24270</v>
      </c>
      <c r="C6246" s="1" t="str">
        <f t="shared" si="756"/>
        <v>21:0667</v>
      </c>
      <c r="D6246" s="1" t="str">
        <f t="shared" si="753"/>
        <v>21:0203</v>
      </c>
      <c r="E6246" t="s">
        <v>24271</v>
      </c>
      <c r="F6246" t="s">
        <v>24272</v>
      </c>
      <c r="H6246">
        <v>61.133516100000001</v>
      </c>
      <c r="I6246">
        <v>-131.28721250000001</v>
      </c>
      <c r="J6246" s="1" t="str">
        <f t="shared" si="754"/>
        <v>Fluid (stream)</v>
      </c>
      <c r="K6246" s="1" t="str">
        <f t="shared" si="755"/>
        <v>Untreated Water</v>
      </c>
      <c r="O6246">
        <v>0.39</v>
      </c>
      <c r="P6246">
        <v>30</v>
      </c>
      <c r="Q6246">
        <v>8.1999999999999993</v>
      </c>
    </row>
    <row r="6247" spans="1:17" hidden="1" x14ac:dyDescent="0.3">
      <c r="A6247" t="s">
        <v>24273</v>
      </c>
      <c r="B6247" t="s">
        <v>24274</v>
      </c>
      <c r="C6247" s="1" t="str">
        <f t="shared" si="756"/>
        <v>21:0667</v>
      </c>
      <c r="D6247" s="1" t="str">
        <f t="shared" si="753"/>
        <v>21:0203</v>
      </c>
      <c r="E6247" t="s">
        <v>24275</v>
      </c>
      <c r="F6247" t="s">
        <v>24276</v>
      </c>
      <c r="H6247">
        <v>61.124742699999999</v>
      </c>
      <c r="I6247">
        <v>-131.2684538</v>
      </c>
      <c r="J6247" s="1" t="str">
        <f t="shared" si="754"/>
        <v>Fluid (stream)</v>
      </c>
      <c r="K6247" s="1" t="str">
        <f t="shared" si="755"/>
        <v>Untreated Water</v>
      </c>
      <c r="O6247">
        <v>0.4</v>
      </c>
      <c r="P6247">
        <v>30</v>
      </c>
      <c r="Q6247">
        <v>8.1999999999999993</v>
      </c>
    </row>
    <row r="6248" spans="1:17" hidden="1" x14ac:dyDescent="0.3">
      <c r="A6248" t="s">
        <v>24277</v>
      </c>
      <c r="B6248" t="s">
        <v>24278</v>
      </c>
      <c r="C6248" s="1" t="str">
        <f t="shared" si="756"/>
        <v>21:0667</v>
      </c>
      <c r="D6248" s="1" t="str">
        <f t="shared" si="753"/>
        <v>21:0203</v>
      </c>
      <c r="E6248" t="s">
        <v>24279</v>
      </c>
      <c r="F6248" t="s">
        <v>24280</v>
      </c>
      <c r="H6248">
        <v>61.146768799999997</v>
      </c>
      <c r="I6248">
        <v>-131.2309741</v>
      </c>
      <c r="J6248" s="1" t="str">
        <f t="shared" si="754"/>
        <v>Fluid (stream)</v>
      </c>
      <c r="K6248" s="1" t="str">
        <f t="shared" si="755"/>
        <v>Untreated Water</v>
      </c>
      <c r="O6248">
        <v>0.33</v>
      </c>
      <c r="P6248">
        <v>40</v>
      </c>
      <c r="Q6248">
        <v>7.9</v>
      </c>
    </row>
    <row r="6249" spans="1:17" hidden="1" x14ac:dyDescent="0.3">
      <c r="A6249" t="s">
        <v>24281</v>
      </c>
      <c r="B6249" t="s">
        <v>24282</v>
      </c>
      <c r="C6249" s="1" t="str">
        <f t="shared" si="756"/>
        <v>21:0667</v>
      </c>
      <c r="D6249" s="1" t="str">
        <f t="shared" si="753"/>
        <v>21:0203</v>
      </c>
      <c r="E6249" t="s">
        <v>24283</v>
      </c>
      <c r="F6249" t="s">
        <v>24284</v>
      </c>
      <c r="H6249">
        <v>61.153399</v>
      </c>
      <c r="I6249">
        <v>-131.13680199999999</v>
      </c>
      <c r="J6249" s="1" t="str">
        <f t="shared" si="754"/>
        <v>Fluid (stream)</v>
      </c>
      <c r="K6249" s="1" t="str">
        <f t="shared" si="755"/>
        <v>Untreated Water</v>
      </c>
      <c r="O6249">
        <v>4.9000000000000004</v>
      </c>
      <c r="P6249">
        <v>210</v>
      </c>
      <c r="Q6249">
        <v>7.6</v>
      </c>
    </row>
    <row r="6250" spans="1:17" hidden="1" x14ac:dyDescent="0.3">
      <c r="A6250" t="s">
        <v>24285</v>
      </c>
      <c r="B6250" t="s">
        <v>24286</v>
      </c>
      <c r="C6250" s="1" t="str">
        <f t="shared" si="756"/>
        <v>21:0667</v>
      </c>
      <c r="D6250" s="1" t="str">
        <f t="shared" si="753"/>
        <v>21:0203</v>
      </c>
      <c r="E6250" t="s">
        <v>24287</v>
      </c>
      <c r="F6250" t="s">
        <v>24288</v>
      </c>
      <c r="H6250">
        <v>61.148024499999998</v>
      </c>
      <c r="I6250">
        <v>-131.131923</v>
      </c>
      <c r="J6250" s="1" t="str">
        <f t="shared" si="754"/>
        <v>Fluid (stream)</v>
      </c>
      <c r="K6250" s="1" t="str">
        <f t="shared" si="755"/>
        <v>Untreated Water</v>
      </c>
      <c r="O6250">
        <v>0.55000000000000004</v>
      </c>
      <c r="P6250">
        <v>60</v>
      </c>
      <c r="Q6250">
        <v>7.9</v>
      </c>
    </row>
    <row r="6251" spans="1:17" hidden="1" x14ac:dyDescent="0.3">
      <c r="A6251" t="s">
        <v>24289</v>
      </c>
      <c r="B6251" t="s">
        <v>24290</v>
      </c>
      <c r="C6251" s="1" t="str">
        <f t="shared" si="756"/>
        <v>21:0667</v>
      </c>
      <c r="D6251" s="1" t="str">
        <f t="shared" si="753"/>
        <v>21:0203</v>
      </c>
      <c r="E6251" t="s">
        <v>24291</v>
      </c>
      <c r="F6251" t="s">
        <v>24292</v>
      </c>
      <c r="H6251">
        <v>61.156511399999999</v>
      </c>
      <c r="I6251">
        <v>-131.0997634</v>
      </c>
      <c r="J6251" s="1" t="str">
        <f t="shared" si="754"/>
        <v>Fluid (stream)</v>
      </c>
      <c r="K6251" s="1" t="str">
        <f t="shared" si="755"/>
        <v>Untreated Water</v>
      </c>
      <c r="O6251">
        <v>2.4</v>
      </c>
      <c r="P6251">
        <v>110</v>
      </c>
      <c r="Q6251">
        <v>7.8</v>
      </c>
    </row>
    <row r="6252" spans="1:17" hidden="1" x14ac:dyDescent="0.3">
      <c r="A6252" t="s">
        <v>24293</v>
      </c>
      <c r="B6252" t="s">
        <v>24294</v>
      </c>
      <c r="C6252" s="1" t="str">
        <f t="shared" si="756"/>
        <v>21:0667</v>
      </c>
      <c r="D6252" s="1" t="str">
        <f t="shared" si="753"/>
        <v>21:0203</v>
      </c>
      <c r="E6252" t="s">
        <v>24295</v>
      </c>
      <c r="F6252" t="s">
        <v>24296</v>
      </c>
      <c r="H6252">
        <v>61.153305600000003</v>
      </c>
      <c r="I6252">
        <v>-131.10436390000001</v>
      </c>
      <c r="J6252" s="1" t="str">
        <f t="shared" si="754"/>
        <v>Fluid (stream)</v>
      </c>
      <c r="K6252" s="1" t="str">
        <f t="shared" si="755"/>
        <v>Untreated Water</v>
      </c>
      <c r="O6252">
        <v>0.46</v>
      </c>
      <c r="P6252">
        <v>50</v>
      </c>
      <c r="Q6252">
        <v>7.8</v>
      </c>
    </row>
    <row r="6253" spans="1:17" hidden="1" x14ac:dyDescent="0.3">
      <c r="A6253" t="s">
        <v>24297</v>
      </c>
      <c r="B6253" t="s">
        <v>24298</v>
      </c>
      <c r="C6253" s="1" t="str">
        <f t="shared" si="756"/>
        <v>21:0667</v>
      </c>
      <c r="D6253" s="1" t="str">
        <f t="shared" si="753"/>
        <v>21:0203</v>
      </c>
      <c r="E6253" t="s">
        <v>24299</v>
      </c>
      <c r="F6253" t="s">
        <v>24300</v>
      </c>
      <c r="H6253">
        <v>61.190263899999998</v>
      </c>
      <c r="I6253">
        <v>-131.0915158</v>
      </c>
      <c r="J6253" s="1" t="str">
        <f t="shared" si="754"/>
        <v>Fluid (stream)</v>
      </c>
      <c r="K6253" s="1" t="str">
        <f t="shared" si="755"/>
        <v>Untreated Water</v>
      </c>
      <c r="O6253">
        <v>0.78</v>
      </c>
      <c r="P6253">
        <v>100</v>
      </c>
      <c r="Q6253">
        <v>7.5</v>
      </c>
    </row>
    <row r="6254" spans="1:17" hidden="1" x14ac:dyDescent="0.3">
      <c r="A6254" t="s">
        <v>24301</v>
      </c>
      <c r="B6254" t="s">
        <v>24302</v>
      </c>
      <c r="C6254" s="1" t="str">
        <f t="shared" si="756"/>
        <v>21:0667</v>
      </c>
      <c r="D6254" s="1" t="str">
        <f>HYPERLINK("http://geochem.nrcan.gc.ca/cdogs/content/svy/svy_e.htm", "")</f>
        <v/>
      </c>
      <c r="G6254" s="1" t="str">
        <f>HYPERLINK("http://geochem.nrcan.gc.ca/cdogs/content/cr_/cr_00080_e.htm", "80")</f>
        <v>80</v>
      </c>
      <c r="J6254" t="s">
        <v>11453</v>
      </c>
      <c r="K6254" t="s">
        <v>11454</v>
      </c>
      <c r="O6254">
        <v>0.24</v>
      </c>
      <c r="P6254">
        <v>100</v>
      </c>
      <c r="Q6254">
        <v>7.4</v>
      </c>
    </row>
    <row r="6255" spans="1:17" hidden="1" x14ac:dyDescent="0.3">
      <c r="A6255" t="s">
        <v>24303</v>
      </c>
      <c r="B6255" t="s">
        <v>24304</v>
      </c>
      <c r="C6255" s="1" t="str">
        <f t="shared" si="756"/>
        <v>21:0667</v>
      </c>
      <c r="D6255" s="1" t="str">
        <f t="shared" ref="D6255:D6266" si="757">HYPERLINK("http://geochem.nrcan.gc.ca/cdogs/content/svy/svy210203_e.htm", "21:0203")</f>
        <v>21:0203</v>
      </c>
      <c r="E6255" t="s">
        <v>24305</v>
      </c>
      <c r="F6255" t="s">
        <v>24306</v>
      </c>
      <c r="H6255">
        <v>61.190462799999999</v>
      </c>
      <c r="I6255">
        <v>-131.13916409999999</v>
      </c>
      <c r="J6255" s="1" t="str">
        <f t="shared" ref="J6255:J6266" si="758">HYPERLINK("http://geochem.nrcan.gc.ca/cdogs/content/kwd/kwd020018_e.htm", "Fluid (stream)")</f>
        <v>Fluid (stream)</v>
      </c>
      <c r="K6255" s="1" t="str">
        <f t="shared" ref="K6255:K6266" si="759">HYPERLINK("http://geochem.nrcan.gc.ca/cdogs/content/kwd/kwd080007_e.htm", "Untreated Water")</f>
        <v>Untreated Water</v>
      </c>
      <c r="O6255">
        <v>1.2</v>
      </c>
      <c r="P6255">
        <v>90</v>
      </c>
      <c r="Q6255">
        <v>7.7</v>
      </c>
    </row>
    <row r="6256" spans="1:17" hidden="1" x14ac:dyDescent="0.3">
      <c r="A6256" t="s">
        <v>24307</v>
      </c>
      <c r="B6256" t="s">
        <v>24308</v>
      </c>
      <c r="C6256" s="1" t="str">
        <f t="shared" si="756"/>
        <v>21:0667</v>
      </c>
      <c r="D6256" s="1" t="str">
        <f t="shared" si="757"/>
        <v>21:0203</v>
      </c>
      <c r="E6256" t="s">
        <v>24309</v>
      </c>
      <c r="F6256" t="s">
        <v>24310</v>
      </c>
      <c r="H6256">
        <v>61.210306000000003</v>
      </c>
      <c r="I6256">
        <v>-131.14574329999999</v>
      </c>
      <c r="J6256" s="1" t="str">
        <f t="shared" si="758"/>
        <v>Fluid (stream)</v>
      </c>
      <c r="K6256" s="1" t="str">
        <f t="shared" si="759"/>
        <v>Untreated Water</v>
      </c>
      <c r="O6256">
        <v>1.2</v>
      </c>
      <c r="P6256">
        <v>130</v>
      </c>
      <c r="Q6256">
        <v>7.5</v>
      </c>
    </row>
    <row r="6257" spans="1:17" hidden="1" x14ac:dyDescent="0.3">
      <c r="A6257" t="s">
        <v>24311</v>
      </c>
      <c r="B6257" t="s">
        <v>24312</v>
      </c>
      <c r="C6257" s="1" t="str">
        <f t="shared" si="756"/>
        <v>21:0667</v>
      </c>
      <c r="D6257" s="1" t="str">
        <f t="shared" si="757"/>
        <v>21:0203</v>
      </c>
      <c r="E6257" t="s">
        <v>24313</v>
      </c>
      <c r="F6257" t="s">
        <v>24314</v>
      </c>
      <c r="H6257">
        <v>61.2172737</v>
      </c>
      <c r="I6257">
        <v>-131.0684286</v>
      </c>
      <c r="J6257" s="1" t="str">
        <f t="shared" si="758"/>
        <v>Fluid (stream)</v>
      </c>
      <c r="K6257" s="1" t="str">
        <f t="shared" si="759"/>
        <v>Untreated Water</v>
      </c>
      <c r="O6257">
        <v>1.7</v>
      </c>
      <c r="P6257">
        <v>40</v>
      </c>
      <c r="Q6257">
        <v>8.1</v>
      </c>
    </row>
    <row r="6258" spans="1:17" hidden="1" x14ac:dyDescent="0.3">
      <c r="A6258" t="s">
        <v>24315</v>
      </c>
      <c r="B6258" t="s">
        <v>24316</v>
      </c>
      <c r="C6258" s="1" t="str">
        <f t="shared" si="756"/>
        <v>21:0667</v>
      </c>
      <c r="D6258" s="1" t="str">
        <f t="shared" si="757"/>
        <v>21:0203</v>
      </c>
      <c r="E6258" t="s">
        <v>24317</v>
      </c>
      <c r="F6258" t="s">
        <v>24318</v>
      </c>
      <c r="H6258">
        <v>61.238363200000002</v>
      </c>
      <c r="I6258">
        <v>-131.0969293</v>
      </c>
      <c r="J6258" s="1" t="str">
        <f t="shared" si="758"/>
        <v>Fluid (stream)</v>
      </c>
      <c r="K6258" s="1" t="str">
        <f t="shared" si="759"/>
        <v>Untreated Water</v>
      </c>
      <c r="O6258">
        <v>2.5</v>
      </c>
      <c r="P6258">
        <v>30</v>
      </c>
      <c r="Q6258">
        <v>8.1</v>
      </c>
    </row>
    <row r="6259" spans="1:17" hidden="1" x14ac:dyDescent="0.3">
      <c r="A6259" t="s">
        <v>24319</v>
      </c>
      <c r="B6259" t="s">
        <v>24320</v>
      </c>
      <c r="C6259" s="1" t="str">
        <f t="shared" si="756"/>
        <v>21:0667</v>
      </c>
      <c r="D6259" s="1" t="str">
        <f t="shared" si="757"/>
        <v>21:0203</v>
      </c>
      <c r="E6259" t="s">
        <v>24321</v>
      </c>
      <c r="F6259" t="s">
        <v>24322</v>
      </c>
      <c r="H6259">
        <v>61.241605800000002</v>
      </c>
      <c r="I6259">
        <v>-131.13147609999999</v>
      </c>
      <c r="J6259" s="1" t="str">
        <f t="shared" si="758"/>
        <v>Fluid (stream)</v>
      </c>
      <c r="K6259" s="1" t="str">
        <f t="shared" si="759"/>
        <v>Untreated Water</v>
      </c>
      <c r="O6259">
        <v>0.38</v>
      </c>
      <c r="P6259">
        <v>20</v>
      </c>
      <c r="Q6259">
        <v>8</v>
      </c>
    </row>
    <row r="6260" spans="1:17" hidden="1" x14ac:dyDescent="0.3">
      <c r="A6260" t="s">
        <v>24323</v>
      </c>
      <c r="B6260" t="s">
        <v>24324</v>
      </c>
      <c r="C6260" s="1" t="str">
        <f t="shared" si="756"/>
        <v>21:0667</v>
      </c>
      <c r="D6260" s="1" t="str">
        <f t="shared" si="757"/>
        <v>21:0203</v>
      </c>
      <c r="E6260" t="s">
        <v>24325</v>
      </c>
      <c r="F6260" t="s">
        <v>24326</v>
      </c>
      <c r="H6260">
        <v>61.478240499999998</v>
      </c>
      <c r="I6260">
        <v>-130.90407619999999</v>
      </c>
      <c r="J6260" s="1" t="str">
        <f t="shared" si="758"/>
        <v>Fluid (stream)</v>
      </c>
      <c r="K6260" s="1" t="str">
        <f t="shared" si="759"/>
        <v>Untreated Water</v>
      </c>
      <c r="O6260">
        <v>2.5000000000000001E-2</v>
      </c>
      <c r="P6260">
        <v>40</v>
      </c>
      <c r="Q6260">
        <v>6.6</v>
      </c>
    </row>
    <row r="6261" spans="1:17" hidden="1" x14ac:dyDescent="0.3">
      <c r="A6261" t="s">
        <v>24327</v>
      </c>
      <c r="B6261" t="s">
        <v>24328</v>
      </c>
      <c r="C6261" s="1" t="str">
        <f t="shared" si="756"/>
        <v>21:0667</v>
      </c>
      <c r="D6261" s="1" t="str">
        <f t="shared" si="757"/>
        <v>21:0203</v>
      </c>
      <c r="E6261" t="s">
        <v>24325</v>
      </c>
      <c r="F6261" t="s">
        <v>24329</v>
      </c>
      <c r="H6261">
        <v>61.478240499999998</v>
      </c>
      <c r="I6261">
        <v>-130.90407619999999</v>
      </c>
      <c r="J6261" s="1" t="str">
        <f t="shared" si="758"/>
        <v>Fluid (stream)</v>
      </c>
      <c r="K6261" s="1" t="str">
        <f t="shared" si="759"/>
        <v>Untreated Water</v>
      </c>
      <c r="O6261">
        <v>2.5000000000000001E-2</v>
      </c>
      <c r="P6261">
        <v>40</v>
      </c>
      <c r="Q6261">
        <v>6.5</v>
      </c>
    </row>
    <row r="6262" spans="1:17" hidden="1" x14ac:dyDescent="0.3">
      <c r="A6262" t="s">
        <v>24330</v>
      </c>
      <c r="B6262" t="s">
        <v>24331</v>
      </c>
      <c r="C6262" s="1" t="str">
        <f t="shared" si="756"/>
        <v>21:0667</v>
      </c>
      <c r="D6262" s="1" t="str">
        <f t="shared" si="757"/>
        <v>21:0203</v>
      </c>
      <c r="E6262" t="s">
        <v>24332</v>
      </c>
      <c r="F6262" t="s">
        <v>24333</v>
      </c>
      <c r="H6262">
        <v>61.436315899999997</v>
      </c>
      <c r="I6262">
        <v>-130.85505029999999</v>
      </c>
      <c r="J6262" s="1" t="str">
        <f t="shared" si="758"/>
        <v>Fluid (stream)</v>
      </c>
      <c r="K6262" s="1" t="str">
        <f t="shared" si="759"/>
        <v>Untreated Water</v>
      </c>
      <c r="O6262">
        <v>1.3</v>
      </c>
      <c r="P6262">
        <v>160</v>
      </c>
      <c r="Q6262">
        <v>7</v>
      </c>
    </row>
    <row r="6263" spans="1:17" hidden="1" x14ac:dyDescent="0.3">
      <c r="A6263" t="s">
        <v>24334</v>
      </c>
      <c r="B6263" t="s">
        <v>24335</v>
      </c>
      <c r="C6263" s="1" t="str">
        <f t="shared" si="756"/>
        <v>21:0667</v>
      </c>
      <c r="D6263" s="1" t="str">
        <f t="shared" si="757"/>
        <v>21:0203</v>
      </c>
      <c r="E6263" t="s">
        <v>24336</v>
      </c>
      <c r="F6263" t="s">
        <v>24337</v>
      </c>
      <c r="H6263">
        <v>61.429807599999997</v>
      </c>
      <c r="I6263">
        <v>-130.91970230000001</v>
      </c>
      <c r="J6263" s="1" t="str">
        <f t="shared" si="758"/>
        <v>Fluid (stream)</v>
      </c>
      <c r="K6263" s="1" t="str">
        <f t="shared" si="759"/>
        <v>Untreated Water</v>
      </c>
      <c r="O6263">
        <v>0.56999999999999995</v>
      </c>
      <c r="P6263">
        <v>50</v>
      </c>
      <c r="Q6263">
        <v>7.7</v>
      </c>
    </row>
    <row r="6264" spans="1:17" hidden="1" x14ac:dyDescent="0.3">
      <c r="A6264" t="s">
        <v>24338</v>
      </c>
      <c r="B6264" t="s">
        <v>24339</v>
      </c>
      <c r="C6264" s="1" t="str">
        <f t="shared" si="756"/>
        <v>21:0667</v>
      </c>
      <c r="D6264" s="1" t="str">
        <f t="shared" si="757"/>
        <v>21:0203</v>
      </c>
      <c r="E6264" t="s">
        <v>24340</v>
      </c>
      <c r="F6264" t="s">
        <v>24341</v>
      </c>
      <c r="H6264">
        <v>61.415264899999997</v>
      </c>
      <c r="I6264">
        <v>-130.90591570000001</v>
      </c>
      <c r="J6264" s="1" t="str">
        <f t="shared" si="758"/>
        <v>Fluid (stream)</v>
      </c>
      <c r="K6264" s="1" t="str">
        <f t="shared" si="759"/>
        <v>Untreated Water</v>
      </c>
      <c r="O6264">
        <v>0.53</v>
      </c>
      <c r="P6264">
        <v>40</v>
      </c>
      <c r="Q6264">
        <v>7.6</v>
      </c>
    </row>
    <row r="6265" spans="1:17" hidden="1" x14ac:dyDescent="0.3">
      <c r="A6265" t="s">
        <v>24342</v>
      </c>
      <c r="B6265" t="s">
        <v>24343</v>
      </c>
      <c r="C6265" s="1" t="str">
        <f t="shared" si="756"/>
        <v>21:0667</v>
      </c>
      <c r="D6265" s="1" t="str">
        <f t="shared" si="757"/>
        <v>21:0203</v>
      </c>
      <c r="E6265" t="s">
        <v>24344</v>
      </c>
      <c r="F6265" t="s">
        <v>24345</v>
      </c>
      <c r="H6265">
        <v>61.414195200000002</v>
      </c>
      <c r="I6265">
        <v>-130.93527130000001</v>
      </c>
      <c r="J6265" s="1" t="str">
        <f t="shared" si="758"/>
        <v>Fluid (stream)</v>
      </c>
      <c r="K6265" s="1" t="str">
        <f t="shared" si="759"/>
        <v>Untreated Water</v>
      </c>
      <c r="O6265">
        <v>2.4</v>
      </c>
      <c r="P6265">
        <v>130</v>
      </c>
      <c r="Q6265">
        <v>7.4</v>
      </c>
    </row>
    <row r="6266" spans="1:17" hidden="1" x14ac:dyDescent="0.3">
      <c r="A6266" t="s">
        <v>24346</v>
      </c>
      <c r="B6266" t="s">
        <v>24347</v>
      </c>
      <c r="C6266" s="1" t="str">
        <f t="shared" si="756"/>
        <v>21:0667</v>
      </c>
      <c r="D6266" s="1" t="str">
        <f t="shared" si="757"/>
        <v>21:0203</v>
      </c>
      <c r="E6266" t="s">
        <v>24348</v>
      </c>
      <c r="F6266" t="s">
        <v>24349</v>
      </c>
      <c r="H6266">
        <v>61.410218200000003</v>
      </c>
      <c r="I6266">
        <v>-130.98445369999999</v>
      </c>
      <c r="J6266" s="1" t="str">
        <f t="shared" si="758"/>
        <v>Fluid (stream)</v>
      </c>
      <c r="K6266" s="1" t="str">
        <f t="shared" si="759"/>
        <v>Untreated Water</v>
      </c>
      <c r="O6266">
        <v>2.4</v>
      </c>
      <c r="P6266">
        <v>50</v>
      </c>
      <c r="Q6266">
        <v>7.6</v>
      </c>
    </row>
    <row r="6267" spans="1:17" hidden="1" x14ac:dyDescent="0.3">
      <c r="A6267" t="s">
        <v>24350</v>
      </c>
      <c r="B6267" t="s">
        <v>24351</v>
      </c>
      <c r="C6267" s="1" t="str">
        <f t="shared" si="756"/>
        <v>21:0667</v>
      </c>
      <c r="D6267" s="1" t="str">
        <f>HYPERLINK("http://geochem.nrcan.gc.ca/cdogs/content/svy/svy_e.htm", "")</f>
        <v/>
      </c>
      <c r="G6267" s="1" t="str">
        <f>HYPERLINK("http://geochem.nrcan.gc.ca/cdogs/content/cr_/cr_00082_e.htm", "82")</f>
        <v>82</v>
      </c>
      <c r="J6267" t="s">
        <v>11453</v>
      </c>
      <c r="K6267" t="s">
        <v>11454</v>
      </c>
      <c r="O6267">
        <v>1.3</v>
      </c>
      <c r="P6267">
        <v>300</v>
      </c>
      <c r="Q6267">
        <v>7.6</v>
      </c>
    </row>
    <row r="6268" spans="1:17" hidden="1" x14ac:dyDescent="0.3">
      <c r="A6268" t="s">
        <v>24352</v>
      </c>
      <c r="B6268" t="s">
        <v>24353</v>
      </c>
      <c r="C6268" s="1" t="str">
        <f t="shared" si="756"/>
        <v>21:0667</v>
      </c>
      <c r="D6268" s="1" t="str">
        <f t="shared" ref="D6268:D6292" si="760">HYPERLINK("http://geochem.nrcan.gc.ca/cdogs/content/svy/svy210203_e.htm", "21:0203")</f>
        <v>21:0203</v>
      </c>
      <c r="E6268" t="s">
        <v>24354</v>
      </c>
      <c r="F6268" t="s">
        <v>24355</v>
      </c>
      <c r="H6268">
        <v>61.400611699999999</v>
      </c>
      <c r="I6268">
        <v>-130.9959255</v>
      </c>
      <c r="J6268" s="1" t="str">
        <f t="shared" ref="J6268:J6292" si="761">HYPERLINK("http://geochem.nrcan.gc.ca/cdogs/content/kwd/kwd020018_e.htm", "Fluid (stream)")</f>
        <v>Fluid (stream)</v>
      </c>
      <c r="K6268" s="1" t="str">
        <f t="shared" ref="K6268:K6292" si="762">HYPERLINK("http://geochem.nrcan.gc.ca/cdogs/content/kwd/kwd080007_e.htm", "Untreated Water")</f>
        <v>Untreated Water</v>
      </c>
      <c r="O6268">
        <v>2</v>
      </c>
      <c r="P6268">
        <v>220</v>
      </c>
      <c r="Q6268">
        <v>7.4</v>
      </c>
    </row>
    <row r="6269" spans="1:17" hidden="1" x14ac:dyDescent="0.3">
      <c r="A6269" t="s">
        <v>24356</v>
      </c>
      <c r="B6269" t="s">
        <v>24357</v>
      </c>
      <c r="C6269" s="1" t="str">
        <f t="shared" si="756"/>
        <v>21:0667</v>
      </c>
      <c r="D6269" s="1" t="str">
        <f t="shared" si="760"/>
        <v>21:0203</v>
      </c>
      <c r="E6269" t="s">
        <v>24358</v>
      </c>
      <c r="F6269" t="s">
        <v>24359</v>
      </c>
      <c r="H6269">
        <v>61.384871199999999</v>
      </c>
      <c r="I6269">
        <v>-130.97913790000001</v>
      </c>
      <c r="J6269" s="1" t="str">
        <f t="shared" si="761"/>
        <v>Fluid (stream)</v>
      </c>
      <c r="K6269" s="1" t="str">
        <f t="shared" si="762"/>
        <v>Untreated Water</v>
      </c>
      <c r="O6269">
        <v>3</v>
      </c>
      <c r="P6269">
        <v>220</v>
      </c>
      <c r="Q6269">
        <v>6.7</v>
      </c>
    </row>
    <row r="6270" spans="1:17" hidden="1" x14ac:dyDescent="0.3">
      <c r="A6270" t="s">
        <v>24360</v>
      </c>
      <c r="B6270" t="s">
        <v>24361</v>
      </c>
      <c r="C6270" s="1" t="str">
        <f t="shared" si="756"/>
        <v>21:0667</v>
      </c>
      <c r="D6270" s="1" t="str">
        <f t="shared" si="760"/>
        <v>21:0203</v>
      </c>
      <c r="E6270" t="s">
        <v>24362</v>
      </c>
      <c r="F6270" t="s">
        <v>24363</v>
      </c>
      <c r="H6270">
        <v>61.363316699999999</v>
      </c>
      <c r="I6270">
        <v>-131.01040359999999</v>
      </c>
      <c r="J6270" s="1" t="str">
        <f t="shared" si="761"/>
        <v>Fluid (stream)</v>
      </c>
      <c r="K6270" s="1" t="str">
        <f t="shared" si="762"/>
        <v>Untreated Water</v>
      </c>
      <c r="O6270">
        <v>4.0999999999999996</v>
      </c>
      <c r="P6270">
        <v>100</v>
      </c>
      <c r="Q6270">
        <v>7.4</v>
      </c>
    </row>
    <row r="6271" spans="1:17" hidden="1" x14ac:dyDescent="0.3">
      <c r="A6271" t="s">
        <v>24364</v>
      </c>
      <c r="B6271" t="s">
        <v>24365</v>
      </c>
      <c r="C6271" s="1" t="str">
        <f t="shared" si="756"/>
        <v>21:0667</v>
      </c>
      <c r="D6271" s="1" t="str">
        <f t="shared" si="760"/>
        <v>21:0203</v>
      </c>
      <c r="E6271" t="s">
        <v>24366</v>
      </c>
      <c r="F6271" t="s">
        <v>24367</v>
      </c>
      <c r="H6271">
        <v>61.367204800000003</v>
      </c>
      <c r="I6271">
        <v>-131.02315290000001</v>
      </c>
      <c r="J6271" s="1" t="str">
        <f t="shared" si="761"/>
        <v>Fluid (stream)</v>
      </c>
      <c r="K6271" s="1" t="str">
        <f t="shared" si="762"/>
        <v>Untreated Water</v>
      </c>
      <c r="O6271">
        <v>3</v>
      </c>
      <c r="P6271">
        <v>200</v>
      </c>
      <c r="Q6271">
        <v>7.2</v>
      </c>
    </row>
    <row r="6272" spans="1:17" hidden="1" x14ac:dyDescent="0.3">
      <c r="A6272" t="s">
        <v>24368</v>
      </c>
      <c r="B6272" t="s">
        <v>24369</v>
      </c>
      <c r="C6272" s="1" t="str">
        <f t="shared" si="756"/>
        <v>21:0667</v>
      </c>
      <c r="D6272" s="1" t="str">
        <f t="shared" si="760"/>
        <v>21:0203</v>
      </c>
      <c r="E6272" t="s">
        <v>24370</v>
      </c>
      <c r="F6272" t="s">
        <v>24371</v>
      </c>
      <c r="H6272">
        <v>61.348214400000003</v>
      </c>
      <c r="I6272">
        <v>-131.04388019999999</v>
      </c>
      <c r="J6272" s="1" t="str">
        <f t="shared" si="761"/>
        <v>Fluid (stream)</v>
      </c>
      <c r="K6272" s="1" t="str">
        <f t="shared" si="762"/>
        <v>Untreated Water</v>
      </c>
      <c r="O6272">
        <v>1.5</v>
      </c>
      <c r="P6272">
        <v>320</v>
      </c>
      <c r="Q6272">
        <v>6.9</v>
      </c>
    </row>
    <row r="6273" spans="1:17" hidden="1" x14ac:dyDescent="0.3">
      <c r="A6273" t="s">
        <v>24372</v>
      </c>
      <c r="B6273" t="s">
        <v>24373</v>
      </c>
      <c r="C6273" s="1" t="str">
        <f t="shared" si="756"/>
        <v>21:0667</v>
      </c>
      <c r="D6273" s="1" t="str">
        <f t="shared" si="760"/>
        <v>21:0203</v>
      </c>
      <c r="E6273" t="s">
        <v>24374</v>
      </c>
      <c r="F6273" t="s">
        <v>24375</v>
      </c>
      <c r="H6273">
        <v>61.3489036</v>
      </c>
      <c r="I6273">
        <v>-131.01578040000001</v>
      </c>
      <c r="J6273" s="1" t="str">
        <f t="shared" si="761"/>
        <v>Fluid (stream)</v>
      </c>
      <c r="K6273" s="1" t="str">
        <f t="shared" si="762"/>
        <v>Untreated Water</v>
      </c>
      <c r="O6273">
        <v>0.17</v>
      </c>
      <c r="P6273">
        <v>150</v>
      </c>
      <c r="Q6273">
        <v>7</v>
      </c>
    </row>
    <row r="6274" spans="1:17" hidden="1" x14ac:dyDescent="0.3">
      <c r="A6274" t="s">
        <v>24376</v>
      </c>
      <c r="B6274" t="s">
        <v>24377</v>
      </c>
      <c r="C6274" s="1" t="str">
        <f t="shared" si="756"/>
        <v>21:0667</v>
      </c>
      <c r="D6274" s="1" t="str">
        <f t="shared" si="760"/>
        <v>21:0203</v>
      </c>
      <c r="E6274" t="s">
        <v>24378</v>
      </c>
      <c r="F6274" t="s">
        <v>24379</v>
      </c>
      <c r="H6274">
        <v>61.3225804</v>
      </c>
      <c r="I6274">
        <v>-131.05827780000001</v>
      </c>
      <c r="J6274" s="1" t="str">
        <f t="shared" si="761"/>
        <v>Fluid (stream)</v>
      </c>
      <c r="K6274" s="1" t="str">
        <f t="shared" si="762"/>
        <v>Untreated Water</v>
      </c>
      <c r="O6274">
        <v>3.1</v>
      </c>
      <c r="P6274">
        <v>600</v>
      </c>
      <c r="Q6274">
        <v>6.9</v>
      </c>
    </row>
    <row r="6275" spans="1:17" hidden="1" x14ac:dyDescent="0.3">
      <c r="A6275" t="s">
        <v>24380</v>
      </c>
      <c r="B6275" t="s">
        <v>24381</v>
      </c>
      <c r="C6275" s="1" t="str">
        <f t="shared" si="756"/>
        <v>21:0667</v>
      </c>
      <c r="D6275" s="1" t="str">
        <f t="shared" si="760"/>
        <v>21:0203</v>
      </c>
      <c r="E6275" t="s">
        <v>24382</v>
      </c>
      <c r="F6275" t="s">
        <v>24383</v>
      </c>
      <c r="H6275">
        <v>61.300893000000002</v>
      </c>
      <c r="I6275">
        <v>-131.0939381</v>
      </c>
      <c r="J6275" s="1" t="str">
        <f t="shared" si="761"/>
        <v>Fluid (stream)</v>
      </c>
      <c r="K6275" s="1" t="str">
        <f t="shared" si="762"/>
        <v>Untreated Water</v>
      </c>
      <c r="O6275">
        <v>0.94</v>
      </c>
      <c r="P6275">
        <v>40</v>
      </c>
      <c r="Q6275">
        <v>8</v>
      </c>
    </row>
    <row r="6276" spans="1:17" hidden="1" x14ac:dyDescent="0.3">
      <c r="A6276" t="s">
        <v>24384</v>
      </c>
      <c r="B6276" t="s">
        <v>24385</v>
      </c>
      <c r="C6276" s="1" t="str">
        <f t="shared" si="756"/>
        <v>21:0667</v>
      </c>
      <c r="D6276" s="1" t="str">
        <f t="shared" si="760"/>
        <v>21:0203</v>
      </c>
      <c r="E6276" t="s">
        <v>24382</v>
      </c>
      <c r="F6276" t="s">
        <v>24386</v>
      </c>
      <c r="H6276">
        <v>61.300893000000002</v>
      </c>
      <c r="I6276">
        <v>-131.0939381</v>
      </c>
      <c r="J6276" s="1" t="str">
        <f t="shared" si="761"/>
        <v>Fluid (stream)</v>
      </c>
      <c r="K6276" s="1" t="str">
        <f t="shared" si="762"/>
        <v>Untreated Water</v>
      </c>
      <c r="O6276">
        <v>1.2</v>
      </c>
      <c r="P6276">
        <v>40</v>
      </c>
      <c r="Q6276">
        <v>8</v>
      </c>
    </row>
    <row r="6277" spans="1:17" hidden="1" x14ac:dyDescent="0.3">
      <c r="A6277" t="s">
        <v>24387</v>
      </c>
      <c r="B6277" t="s">
        <v>24388</v>
      </c>
      <c r="C6277" s="1" t="str">
        <f t="shared" si="756"/>
        <v>21:0667</v>
      </c>
      <c r="D6277" s="1" t="str">
        <f t="shared" si="760"/>
        <v>21:0203</v>
      </c>
      <c r="E6277" t="s">
        <v>24389</v>
      </c>
      <c r="F6277" t="s">
        <v>24390</v>
      </c>
      <c r="H6277">
        <v>61.306668700000003</v>
      </c>
      <c r="I6277">
        <v>-131.09098080000001</v>
      </c>
      <c r="J6277" s="1" t="str">
        <f t="shared" si="761"/>
        <v>Fluid (stream)</v>
      </c>
      <c r="K6277" s="1" t="str">
        <f t="shared" si="762"/>
        <v>Untreated Water</v>
      </c>
      <c r="O6277">
        <v>2.2000000000000002</v>
      </c>
      <c r="P6277">
        <v>90</v>
      </c>
      <c r="Q6277">
        <v>8.1</v>
      </c>
    </row>
    <row r="6278" spans="1:17" hidden="1" x14ac:dyDescent="0.3">
      <c r="A6278" t="s">
        <v>24391</v>
      </c>
      <c r="B6278" t="s">
        <v>24392</v>
      </c>
      <c r="C6278" s="1" t="str">
        <f t="shared" si="756"/>
        <v>21:0667</v>
      </c>
      <c r="D6278" s="1" t="str">
        <f t="shared" si="760"/>
        <v>21:0203</v>
      </c>
      <c r="E6278" t="s">
        <v>24393</v>
      </c>
      <c r="F6278" t="s">
        <v>24394</v>
      </c>
      <c r="H6278">
        <v>61.320595699999998</v>
      </c>
      <c r="I6278">
        <v>-131.1327732</v>
      </c>
      <c r="J6278" s="1" t="str">
        <f t="shared" si="761"/>
        <v>Fluid (stream)</v>
      </c>
      <c r="K6278" s="1" t="str">
        <f t="shared" si="762"/>
        <v>Untreated Water</v>
      </c>
      <c r="O6278">
        <v>0.16</v>
      </c>
      <c r="P6278">
        <v>220</v>
      </c>
      <c r="Q6278">
        <v>7.3</v>
      </c>
    </row>
    <row r="6279" spans="1:17" hidden="1" x14ac:dyDescent="0.3">
      <c r="A6279" t="s">
        <v>24395</v>
      </c>
      <c r="B6279" t="s">
        <v>24396</v>
      </c>
      <c r="C6279" s="1" t="str">
        <f t="shared" si="756"/>
        <v>21:0667</v>
      </c>
      <c r="D6279" s="1" t="str">
        <f t="shared" si="760"/>
        <v>21:0203</v>
      </c>
      <c r="E6279" t="s">
        <v>24397</v>
      </c>
      <c r="F6279" t="s">
        <v>24398</v>
      </c>
      <c r="H6279">
        <v>61.349044599999999</v>
      </c>
      <c r="I6279">
        <v>-131.1721517</v>
      </c>
      <c r="J6279" s="1" t="str">
        <f t="shared" si="761"/>
        <v>Fluid (stream)</v>
      </c>
      <c r="K6279" s="1" t="str">
        <f t="shared" si="762"/>
        <v>Untreated Water</v>
      </c>
      <c r="O6279">
        <v>0.43</v>
      </c>
      <c r="P6279">
        <v>430</v>
      </c>
      <c r="Q6279">
        <v>7.1</v>
      </c>
    </row>
    <row r="6280" spans="1:17" hidden="1" x14ac:dyDescent="0.3">
      <c r="A6280" t="s">
        <v>24399</v>
      </c>
      <c r="B6280" t="s">
        <v>24400</v>
      </c>
      <c r="C6280" s="1" t="str">
        <f t="shared" si="756"/>
        <v>21:0667</v>
      </c>
      <c r="D6280" s="1" t="str">
        <f t="shared" si="760"/>
        <v>21:0203</v>
      </c>
      <c r="E6280" t="s">
        <v>24401</v>
      </c>
      <c r="F6280" t="s">
        <v>24402</v>
      </c>
      <c r="H6280">
        <v>61.342075899999998</v>
      </c>
      <c r="I6280">
        <v>-131.2077366</v>
      </c>
      <c r="J6280" s="1" t="str">
        <f t="shared" si="761"/>
        <v>Fluid (stream)</v>
      </c>
      <c r="K6280" s="1" t="str">
        <f t="shared" si="762"/>
        <v>Untreated Water</v>
      </c>
      <c r="O6280">
        <v>2.4</v>
      </c>
      <c r="P6280">
        <v>50</v>
      </c>
      <c r="Q6280">
        <v>7.9</v>
      </c>
    </row>
    <row r="6281" spans="1:17" hidden="1" x14ac:dyDescent="0.3">
      <c r="A6281" t="s">
        <v>24403</v>
      </c>
      <c r="B6281" t="s">
        <v>24404</v>
      </c>
      <c r="C6281" s="1" t="str">
        <f t="shared" si="756"/>
        <v>21:0667</v>
      </c>
      <c r="D6281" s="1" t="str">
        <f t="shared" si="760"/>
        <v>21:0203</v>
      </c>
      <c r="E6281" t="s">
        <v>24405</v>
      </c>
      <c r="F6281" t="s">
        <v>24406</v>
      </c>
      <c r="H6281">
        <v>61.333310500000003</v>
      </c>
      <c r="I6281">
        <v>-131.1776783</v>
      </c>
      <c r="J6281" s="1" t="str">
        <f t="shared" si="761"/>
        <v>Fluid (stream)</v>
      </c>
      <c r="K6281" s="1" t="str">
        <f t="shared" si="762"/>
        <v>Untreated Water</v>
      </c>
      <c r="O6281">
        <v>2.8</v>
      </c>
      <c r="P6281">
        <v>50</v>
      </c>
      <c r="Q6281">
        <v>7.9</v>
      </c>
    </row>
    <row r="6282" spans="1:17" hidden="1" x14ac:dyDescent="0.3">
      <c r="A6282" t="s">
        <v>24407</v>
      </c>
      <c r="B6282" t="s">
        <v>24408</v>
      </c>
      <c r="C6282" s="1" t="str">
        <f t="shared" si="756"/>
        <v>21:0667</v>
      </c>
      <c r="D6282" s="1" t="str">
        <f t="shared" si="760"/>
        <v>21:0203</v>
      </c>
      <c r="E6282" t="s">
        <v>24409</v>
      </c>
      <c r="F6282" t="s">
        <v>24410</v>
      </c>
      <c r="H6282">
        <v>61.264799400000001</v>
      </c>
      <c r="I6282">
        <v>-131.16134410000001</v>
      </c>
      <c r="J6282" s="1" t="str">
        <f t="shared" si="761"/>
        <v>Fluid (stream)</v>
      </c>
      <c r="K6282" s="1" t="str">
        <f t="shared" si="762"/>
        <v>Untreated Water</v>
      </c>
      <c r="O6282">
        <v>1.1000000000000001</v>
      </c>
      <c r="P6282">
        <v>30</v>
      </c>
      <c r="Q6282">
        <v>8</v>
      </c>
    </row>
    <row r="6283" spans="1:17" hidden="1" x14ac:dyDescent="0.3">
      <c r="A6283" t="s">
        <v>24411</v>
      </c>
      <c r="B6283" t="s">
        <v>24412</v>
      </c>
      <c r="C6283" s="1" t="str">
        <f t="shared" si="756"/>
        <v>21:0667</v>
      </c>
      <c r="D6283" s="1" t="str">
        <f t="shared" si="760"/>
        <v>21:0203</v>
      </c>
      <c r="E6283" t="s">
        <v>24413</v>
      </c>
      <c r="F6283" t="s">
        <v>24414</v>
      </c>
      <c r="H6283">
        <v>61.268367599999998</v>
      </c>
      <c r="I6283">
        <v>-131.14306640000001</v>
      </c>
      <c r="J6283" s="1" t="str">
        <f t="shared" si="761"/>
        <v>Fluid (stream)</v>
      </c>
      <c r="K6283" s="1" t="str">
        <f t="shared" si="762"/>
        <v>Untreated Water</v>
      </c>
      <c r="O6283">
        <v>1.4</v>
      </c>
      <c r="P6283">
        <v>40</v>
      </c>
      <c r="Q6283">
        <v>8.1</v>
      </c>
    </row>
    <row r="6284" spans="1:17" hidden="1" x14ac:dyDescent="0.3">
      <c r="A6284" t="s">
        <v>24415</v>
      </c>
      <c r="B6284" t="s">
        <v>24416</v>
      </c>
      <c r="C6284" s="1" t="str">
        <f t="shared" si="756"/>
        <v>21:0667</v>
      </c>
      <c r="D6284" s="1" t="str">
        <f t="shared" si="760"/>
        <v>21:0203</v>
      </c>
      <c r="E6284" t="s">
        <v>24417</v>
      </c>
      <c r="F6284" t="s">
        <v>24418</v>
      </c>
      <c r="H6284">
        <v>61.5017195</v>
      </c>
      <c r="I6284">
        <v>-131.4800717</v>
      </c>
      <c r="J6284" s="1" t="str">
        <f t="shared" si="761"/>
        <v>Fluid (stream)</v>
      </c>
      <c r="K6284" s="1" t="str">
        <f t="shared" si="762"/>
        <v>Untreated Water</v>
      </c>
      <c r="O6284">
        <v>0.24</v>
      </c>
      <c r="P6284">
        <v>50</v>
      </c>
      <c r="Q6284">
        <v>8.1</v>
      </c>
    </row>
    <row r="6285" spans="1:17" hidden="1" x14ac:dyDescent="0.3">
      <c r="A6285" t="s">
        <v>24419</v>
      </c>
      <c r="B6285" t="s">
        <v>24420</v>
      </c>
      <c r="C6285" s="1" t="str">
        <f t="shared" si="756"/>
        <v>21:0667</v>
      </c>
      <c r="D6285" s="1" t="str">
        <f t="shared" si="760"/>
        <v>21:0203</v>
      </c>
      <c r="E6285" t="s">
        <v>24421</v>
      </c>
      <c r="F6285" t="s">
        <v>24422</v>
      </c>
      <c r="H6285">
        <v>61.4843574</v>
      </c>
      <c r="I6285">
        <v>-131.38707600000001</v>
      </c>
      <c r="J6285" s="1" t="str">
        <f t="shared" si="761"/>
        <v>Fluid (stream)</v>
      </c>
      <c r="K6285" s="1" t="str">
        <f t="shared" si="762"/>
        <v>Untreated Water</v>
      </c>
      <c r="O6285">
        <v>2.5000000000000001E-2</v>
      </c>
      <c r="P6285">
        <v>30</v>
      </c>
      <c r="Q6285">
        <v>7.7</v>
      </c>
    </row>
    <row r="6286" spans="1:17" hidden="1" x14ac:dyDescent="0.3">
      <c r="A6286" t="s">
        <v>24423</v>
      </c>
      <c r="B6286" t="s">
        <v>24424</v>
      </c>
      <c r="C6286" s="1" t="str">
        <f t="shared" si="756"/>
        <v>21:0667</v>
      </c>
      <c r="D6286" s="1" t="str">
        <f t="shared" si="760"/>
        <v>21:0203</v>
      </c>
      <c r="E6286" t="s">
        <v>24425</v>
      </c>
      <c r="F6286" t="s">
        <v>24426</v>
      </c>
      <c r="H6286">
        <v>61.461913099999997</v>
      </c>
      <c r="I6286">
        <v>-131.3529968</v>
      </c>
      <c r="J6286" s="1" t="str">
        <f t="shared" si="761"/>
        <v>Fluid (stream)</v>
      </c>
      <c r="K6286" s="1" t="str">
        <f t="shared" si="762"/>
        <v>Untreated Water</v>
      </c>
      <c r="O6286">
        <v>0.15</v>
      </c>
      <c r="P6286">
        <v>30</v>
      </c>
      <c r="Q6286">
        <v>7.8</v>
      </c>
    </row>
    <row r="6287" spans="1:17" hidden="1" x14ac:dyDescent="0.3">
      <c r="A6287" t="s">
        <v>24427</v>
      </c>
      <c r="B6287" t="s">
        <v>24428</v>
      </c>
      <c r="C6287" s="1" t="str">
        <f t="shared" si="756"/>
        <v>21:0667</v>
      </c>
      <c r="D6287" s="1" t="str">
        <f t="shared" si="760"/>
        <v>21:0203</v>
      </c>
      <c r="E6287" t="s">
        <v>24429</v>
      </c>
      <c r="F6287" t="s">
        <v>24430</v>
      </c>
      <c r="H6287">
        <v>61.428276799999999</v>
      </c>
      <c r="I6287">
        <v>-131.33165510000001</v>
      </c>
      <c r="J6287" s="1" t="str">
        <f t="shared" si="761"/>
        <v>Fluid (stream)</v>
      </c>
      <c r="K6287" s="1" t="str">
        <f t="shared" si="762"/>
        <v>Untreated Water</v>
      </c>
      <c r="O6287">
        <v>2.4</v>
      </c>
      <c r="P6287">
        <v>310</v>
      </c>
      <c r="Q6287">
        <v>7.7</v>
      </c>
    </row>
    <row r="6288" spans="1:17" hidden="1" x14ac:dyDescent="0.3">
      <c r="A6288" t="s">
        <v>24431</v>
      </c>
      <c r="B6288" t="s">
        <v>24432</v>
      </c>
      <c r="C6288" s="1" t="str">
        <f t="shared" si="756"/>
        <v>21:0667</v>
      </c>
      <c r="D6288" s="1" t="str">
        <f t="shared" si="760"/>
        <v>21:0203</v>
      </c>
      <c r="E6288" t="s">
        <v>24433</v>
      </c>
      <c r="F6288" t="s">
        <v>24434</v>
      </c>
      <c r="H6288">
        <v>61.415050000000001</v>
      </c>
      <c r="I6288">
        <v>-131.28546130000001</v>
      </c>
      <c r="J6288" s="1" t="str">
        <f t="shared" si="761"/>
        <v>Fluid (stream)</v>
      </c>
      <c r="K6288" s="1" t="str">
        <f t="shared" si="762"/>
        <v>Untreated Water</v>
      </c>
      <c r="O6288">
        <v>1.5</v>
      </c>
      <c r="P6288">
        <v>190</v>
      </c>
      <c r="Q6288">
        <v>7.7</v>
      </c>
    </row>
    <row r="6289" spans="1:17" hidden="1" x14ac:dyDescent="0.3">
      <c r="A6289" t="s">
        <v>24435</v>
      </c>
      <c r="B6289" t="s">
        <v>24436</v>
      </c>
      <c r="C6289" s="1" t="str">
        <f t="shared" si="756"/>
        <v>21:0667</v>
      </c>
      <c r="D6289" s="1" t="str">
        <f t="shared" si="760"/>
        <v>21:0203</v>
      </c>
      <c r="E6289" t="s">
        <v>24437</v>
      </c>
      <c r="F6289" t="s">
        <v>24438</v>
      </c>
      <c r="H6289">
        <v>61.419359200000002</v>
      </c>
      <c r="I6289">
        <v>-131.20395690000001</v>
      </c>
      <c r="J6289" s="1" t="str">
        <f t="shared" si="761"/>
        <v>Fluid (stream)</v>
      </c>
      <c r="K6289" s="1" t="str">
        <f t="shared" si="762"/>
        <v>Untreated Water</v>
      </c>
      <c r="O6289">
        <v>1.1000000000000001</v>
      </c>
      <c r="P6289">
        <v>50</v>
      </c>
      <c r="Q6289">
        <v>7.7</v>
      </c>
    </row>
    <row r="6290" spans="1:17" hidden="1" x14ac:dyDescent="0.3">
      <c r="A6290" t="s">
        <v>24439</v>
      </c>
      <c r="B6290" t="s">
        <v>24440</v>
      </c>
      <c r="C6290" s="1" t="str">
        <f t="shared" si="756"/>
        <v>21:0667</v>
      </c>
      <c r="D6290" s="1" t="str">
        <f t="shared" si="760"/>
        <v>21:0203</v>
      </c>
      <c r="E6290" t="s">
        <v>24441</v>
      </c>
      <c r="F6290" t="s">
        <v>24442</v>
      </c>
      <c r="H6290">
        <v>61.384095199999997</v>
      </c>
      <c r="I6290">
        <v>-131.18469579999999</v>
      </c>
      <c r="J6290" s="1" t="str">
        <f t="shared" si="761"/>
        <v>Fluid (stream)</v>
      </c>
      <c r="K6290" s="1" t="str">
        <f t="shared" si="762"/>
        <v>Untreated Water</v>
      </c>
      <c r="O6290">
        <v>0.94</v>
      </c>
      <c r="P6290">
        <v>100</v>
      </c>
      <c r="Q6290">
        <v>7.8</v>
      </c>
    </row>
    <row r="6291" spans="1:17" hidden="1" x14ac:dyDescent="0.3">
      <c r="A6291" t="s">
        <v>24443</v>
      </c>
      <c r="B6291" t="s">
        <v>24444</v>
      </c>
      <c r="C6291" s="1" t="str">
        <f t="shared" si="756"/>
        <v>21:0667</v>
      </c>
      <c r="D6291" s="1" t="str">
        <f t="shared" si="760"/>
        <v>21:0203</v>
      </c>
      <c r="E6291" t="s">
        <v>24445</v>
      </c>
      <c r="F6291" t="s">
        <v>24446</v>
      </c>
      <c r="H6291">
        <v>61.371512699999997</v>
      </c>
      <c r="I6291">
        <v>-131.12576290000001</v>
      </c>
      <c r="J6291" s="1" t="str">
        <f t="shared" si="761"/>
        <v>Fluid (stream)</v>
      </c>
      <c r="K6291" s="1" t="str">
        <f t="shared" si="762"/>
        <v>Untreated Water</v>
      </c>
      <c r="O6291">
        <v>0.51</v>
      </c>
      <c r="P6291">
        <v>300</v>
      </c>
      <c r="Q6291">
        <v>6.8</v>
      </c>
    </row>
    <row r="6292" spans="1:17" hidden="1" x14ac:dyDescent="0.3">
      <c r="A6292" t="s">
        <v>24447</v>
      </c>
      <c r="B6292" t="s">
        <v>24448</v>
      </c>
      <c r="C6292" s="1" t="str">
        <f t="shared" si="756"/>
        <v>21:0667</v>
      </c>
      <c r="D6292" s="1" t="str">
        <f t="shared" si="760"/>
        <v>21:0203</v>
      </c>
      <c r="E6292" t="s">
        <v>24449</v>
      </c>
      <c r="F6292" t="s">
        <v>24450</v>
      </c>
      <c r="H6292">
        <v>61.382490599999997</v>
      </c>
      <c r="I6292">
        <v>-131.13246240000001</v>
      </c>
      <c r="J6292" s="1" t="str">
        <f t="shared" si="761"/>
        <v>Fluid (stream)</v>
      </c>
      <c r="K6292" s="1" t="str">
        <f t="shared" si="762"/>
        <v>Untreated Water</v>
      </c>
      <c r="O6292">
        <v>1.2</v>
      </c>
      <c r="P6292">
        <v>420</v>
      </c>
      <c r="Q6292">
        <v>7.4</v>
      </c>
    </row>
    <row r="6293" spans="1:17" hidden="1" x14ac:dyDescent="0.3">
      <c r="A6293" t="s">
        <v>24451</v>
      </c>
      <c r="B6293" t="s">
        <v>24452</v>
      </c>
      <c r="C6293" s="1" t="str">
        <f t="shared" si="756"/>
        <v>21:0667</v>
      </c>
      <c r="D6293" s="1" t="str">
        <f>HYPERLINK("http://geochem.nrcan.gc.ca/cdogs/content/svy/svy_e.htm", "")</f>
        <v/>
      </c>
      <c r="G6293" s="1" t="str">
        <f>HYPERLINK("http://geochem.nrcan.gc.ca/cdogs/content/cr_/cr_00080_e.htm", "80")</f>
        <v>80</v>
      </c>
      <c r="J6293" t="s">
        <v>11453</v>
      </c>
      <c r="K6293" t="s">
        <v>11454</v>
      </c>
      <c r="O6293">
        <v>0.24</v>
      </c>
      <c r="P6293">
        <v>110</v>
      </c>
      <c r="Q6293">
        <v>7.4</v>
      </c>
    </row>
    <row r="6294" spans="1:17" hidden="1" x14ac:dyDescent="0.3">
      <c r="A6294" t="s">
        <v>24453</v>
      </c>
      <c r="B6294" t="s">
        <v>24454</v>
      </c>
      <c r="C6294" s="1" t="str">
        <f t="shared" si="756"/>
        <v>21:0667</v>
      </c>
      <c r="D6294" s="1" t="str">
        <f t="shared" ref="D6294:D6310" si="763">HYPERLINK("http://geochem.nrcan.gc.ca/cdogs/content/svy/svy210203_e.htm", "21:0203")</f>
        <v>21:0203</v>
      </c>
      <c r="E6294" t="s">
        <v>24449</v>
      </c>
      <c r="F6294" t="s">
        <v>24455</v>
      </c>
      <c r="H6294">
        <v>61.382490599999997</v>
      </c>
      <c r="I6294">
        <v>-131.13246240000001</v>
      </c>
      <c r="J6294" s="1" t="str">
        <f t="shared" ref="J6294:J6310" si="764">HYPERLINK("http://geochem.nrcan.gc.ca/cdogs/content/kwd/kwd020018_e.htm", "Fluid (stream)")</f>
        <v>Fluid (stream)</v>
      </c>
      <c r="K6294" s="1" t="str">
        <f t="shared" ref="K6294:K6310" si="765">HYPERLINK("http://geochem.nrcan.gc.ca/cdogs/content/kwd/kwd080007_e.htm", "Untreated Water")</f>
        <v>Untreated Water</v>
      </c>
      <c r="O6294">
        <v>1.2</v>
      </c>
      <c r="P6294">
        <v>410</v>
      </c>
      <c r="Q6294">
        <v>7.5</v>
      </c>
    </row>
    <row r="6295" spans="1:17" hidden="1" x14ac:dyDescent="0.3">
      <c r="A6295" t="s">
        <v>24456</v>
      </c>
      <c r="B6295" t="s">
        <v>24457</v>
      </c>
      <c r="C6295" s="1" t="str">
        <f t="shared" si="756"/>
        <v>21:0667</v>
      </c>
      <c r="D6295" s="1" t="str">
        <f t="shared" si="763"/>
        <v>21:0203</v>
      </c>
      <c r="E6295" t="s">
        <v>24458</v>
      </c>
      <c r="F6295" t="s">
        <v>24459</v>
      </c>
      <c r="H6295">
        <v>61.409480199999997</v>
      </c>
      <c r="I6295">
        <v>-131.1369651</v>
      </c>
      <c r="J6295" s="1" t="str">
        <f t="shared" si="764"/>
        <v>Fluid (stream)</v>
      </c>
      <c r="K6295" s="1" t="str">
        <f t="shared" si="765"/>
        <v>Untreated Water</v>
      </c>
      <c r="O6295">
        <v>0.95</v>
      </c>
      <c r="P6295">
        <v>290</v>
      </c>
      <c r="Q6295">
        <v>7.7</v>
      </c>
    </row>
    <row r="6296" spans="1:17" hidden="1" x14ac:dyDescent="0.3">
      <c r="A6296" t="s">
        <v>24460</v>
      </c>
      <c r="B6296" t="s">
        <v>24461</v>
      </c>
      <c r="C6296" s="1" t="str">
        <f t="shared" si="756"/>
        <v>21:0667</v>
      </c>
      <c r="D6296" s="1" t="str">
        <f t="shared" si="763"/>
        <v>21:0203</v>
      </c>
      <c r="E6296" t="s">
        <v>24462</v>
      </c>
      <c r="F6296" t="s">
        <v>24463</v>
      </c>
      <c r="H6296">
        <v>61.4091497</v>
      </c>
      <c r="I6296">
        <v>-131.1253815</v>
      </c>
      <c r="J6296" s="1" t="str">
        <f t="shared" si="764"/>
        <v>Fluid (stream)</v>
      </c>
      <c r="K6296" s="1" t="str">
        <f t="shared" si="765"/>
        <v>Untreated Water</v>
      </c>
      <c r="O6296">
        <v>0.63</v>
      </c>
      <c r="P6296">
        <v>640</v>
      </c>
      <c r="Q6296">
        <v>7.6</v>
      </c>
    </row>
    <row r="6297" spans="1:17" hidden="1" x14ac:dyDescent="0.3">
      <c r="A6297" t="s">
        <v>24464</v>
      </c>
      <c r="B6297" t="s">
        <v>24465</v>
      </c>
      <c r="C6297" s="1" t="str">
        <f t="shared" ref="C6297:C6360" si="766">HYPERLINK("http://geochem.nrcan.gc.ca/cdogs/content/bdl/bdl210667_e.htm", "21:0667")</f>
        <v>21:0667</v>
      </c>
      <c r="D6297" s="1" t="str">
        <f t="shared" si="763"/>
        <v>21:0203</v>
      </c>
      <c r="E6297" t="s">
        <v>24466</v>
      </c>
      <c r="F6297" t="s">
        <v>24467</v>
      </c>
      <c r="H6297">
        <v>61.4385713</v>
      </c>
      <c r="I6297">
        <v>-131.15902449999999</v>
      </c>
      <c r="J6297" s="1" t="str">
        <f t="shared" si="764"/>
        <v>Fluid (stream)</v>
      </c>
      <c r="K6297" s="1" t="str">
        <f t="shared" si="765"/>
        <v>Untreated Water</v>
      </c>
      <c r="O6297">
        <v>0.22</v>
      </c>
      <c r="P6297">
        <v>100</v>
      </c>
      <c r="Q6297">
        <v>7.1</v>
      </c>
    </row>
    <row r="6298" spans="1:17" hidden="1" x14ac:dyDescent="0.3">
      <c r="A6298" t="s">
        <v>24468</v>
      </c>
      <c r="B6298" t="s">
        <v>24469</v>
      </c>
      <c r="C6298" s="1" t="str">
        <f t="shared" si="766"/>
        <v>21:0667</v>
      </c>
      <c r="D6298" s="1" t="str">
        <f t="shared" si="763"/>
        <v>21:0203</v>
      </c>
      <c r="E6298" t="s">
        <v>24470</v>
      </c>
      <c r="F6298" t="s">
        <v>24471</v>
      </c>
      <c r="H6298">
        <v>61.458019700000001</v>
      </c>
      <c r="I6298">
        <v>-131.16209710000001</v>
      </c>
      <c r="J6298" s="1" t="str">
        <f t="shared" si="764"/>
        <v>Fluid (stream)</v>
      </c>
      <c r="K6298" s="1" t="str">
        <f t="shared" si="765"/>
        <v>Untreated Water</v>
      </c>
      <c r="O6298">
        <v>3.2</v>
      </c>
      <c r="P6298">
        <v>180</v>
      </c>
      <c r="Q6298">
        <v>7.5</v>
      </c>
    </row>
    <row r="6299" spans="1:17" hidden="1" x14ac:dyDescent="0.3">
      <c r="A6299" t="s">
        <v>24472</v>
      </c>
      <c r="B6299" t="s">
        <v>24473</v>
      </c>
      <c r="C6299" s="1" t="str">
        <f t="shared" si="766"/>
        <v>21:0667</v>
      </c>
      <c r="D6299" s="1" t="str">
        <f t="shared" si="763"/>
        <v>21:0203</v>
      </c>
      <c r="E6299" t="s">
        <v>24474</v>
      </c>
      <c r="F6299" t="s">
        <v>24475</v>
      </c>
      <c r="H6299">
        <v>61.455708999999999</v>
      </c>
      <c r="I6299">
        <v>-131.223039</v>
      </c>
      <c r="J6299" s="1" t="str">
        <f t="shared" si="764"/>
        <v>Fluid (stream)</v>
      </c>
      <c r="K6299" s="1" t="str">
        <f t="shared" si="765"/>
        <v>Untreated Water</v>
      </c>
      <c r="O6299">
        <v>0.56000000000000005</v>
      </c>
      <c r="P6299">
        <v>50</v>
      </c>
      <c r="Q6299">
        <v>7.7</v>
      </c>
    </row>
    <row r="6300" spans="1:17" hidden="1" x14ac:dyDescent="0.3">
      <c r="A6300" t="s">
        <v>24476</v>
      </c>
      <c r="B6300" t="s">
        <v>24477</v>
      </c>
      <c r="C6300" s="1" t="str">
        <f t="shared" si="766"/>
        <v>21:0667</v>
      </c>
      <c r="D6300" s="1" t="str">
        <f t="shared" si="763"/>
        <v>21:0203</v>
      </c>
      <c r="E6300" t="s">
        <v>24478</v>
      </c>
      <c r="F6300" t="s">
        <v>24479</v>
      </c>
      <c r="H6300">
        <v>61.463851300000002</v>
      </c>
      <c r="I6300">
        <v>-131.2111179</v>
      </c>
      <c r="J6300" s="1" t="str">
        <f t="shared" si="764"/>
        <v>Fluid (stream)</v>
      </c>
      <c r="K6300" s="1" t="str">
        <f t="shared" si="765"/>
        <v>Untreated Water</v>
      </c>
      <c r="O6300">
        <v>0.81</v>
      </c>
      <c r="P6300">
        <v>120</v>
      </c>
      <c r="Q6300">
        <v>7.7</v>
      </c>
    </row>
    <row r="6301" spans="1:17" hidden="1" x14ac:dyDescent="0.3">
      <c r="A6301" t="s">
        <v>24480</v>
      </c>
      <c r="B6301" t="s">
        <v>24481</v>
      </c>
      <c r="C6301" s="1" t="str">
        <f t="shared" si="766"/>
        <v>21:0667</v>
      </c>
      <c r="D6301" s="1" t="str">
        <f t="shared" si="763"/>
        <v>21:0203</v>
      </c>
      <c r="E6301" t="s">
        <v>24482</v>
      </c>
      <c r="F6301" t="s">
        <v>24483</v>
      </c>
      <c r="H6301">
        <v>61.479818600000002</v>
      </c>
      <c r="I6301">
        <v>-131.2717299</v>
      </c>
      <c r="J6301" s="1" t="str">
        <f t="shared" si="764"/>
        <v>Fluid (stream)</v>
      </c>
      <c r="K6301" s="1" t="str">
        <f t="shared" si="765"/>
        <v>Untreated Water</v>
      </c>
      <c r="O6301">
        <v>0.56999999999999995</v>
      </c>
      <c r="P6301">
        <v>90</v>
      </c>
      <c r="Q6301">
        <v>8.1</v>
      </c>
    </row>
    <row r="6302" spans="1:17" hidden="1" x14ac:dyDescent="0.3">
      <c r="A6302" t="s">
        <v>24484</v>
      </c>
      <c r="B6302" t="s">
        <v>24485</v>
      </c>
      <c r="C6302" s="1" t="str">
        <f t="shared" si="766"/>
        <v>21:0667</v>
      </c>
      <c r="D6302" s="1" t="str">
        <f t="shared" si="763"/>
        <v>21:0203</v>
      </c>
      <c r="E6302" t="s">
        <v>24486</v>
      </c>
      <c r="F6302" t="s">
        <v>24487</v>
      </c>
      <c r="H6302">
        <v>61.496613500000002</v>
      </c>
      <c r="I6302">
        <v>-131.2500675</v>
      </c>
      <c r="J6302" s="1" t="str">
        <f t="shared" si="764"/>
        <v>Fluid (stream)</v>
      </c>
      <c r="K6302" s="1" t="str">
        <f t="shared" si="765"/>
        <v>Untreated Water</v>
      </c>
      <c r="O6302">
        <v>0.45</v>
      </c>
      <c r="P6302">
        <v>60</v>
      </c>
      <c r="Q6302">
        <v>8.1</v>
      </c>
    </row>
    <row r="6303" spans="1:17" hidden="1" x14ac:dyDescent="0.3">
      <c r="A6303" t="s">
        <v>24488</v>
      </c>
      <c r="B6303" t="s">
        <v>24489</v>
      </c>
      <c r="C6303" s="1" t="str">
        <f t="shared" si="766"/>
        <v>21:0667</v>
      </c>
      <c r="D6303" s="1" t="str">
        <f t="shared" si="763"/>
        <v>21:0203</v>
      </c>
      <c r="E6303" t="s">
        <v>24490</v>
      </c>
      <c r="F6303" t="s">
        <v>24491</v>
      </c>
      <c r="H6303">
        <v>61.4919406</v>
      </c>
      <c r="I6303">
        <v>-131.2436988</v>
      </c>
      <c r="J6303" s="1" t="str">
        <f t="shared" si="764"/>
        <v>Fluid (stream)</v>
      </c>
      <c r="K6303" s="1" t="str">
        <f t="shared" si="765"/>
        <v>Untreated Water</v>
      </c>
      <c r="O6303">
        <v>0.42</v>
      </c>
      <c r="P6303">
        <v>60</v>
      </c>
      <c r="Q6303">
        <v>8</v>
      </c>
    </row>
    <row r="6304" spans="1:17" hidden="1" x14ac:dyDescent="0.3">
      <c r="A6304" t="s">
        <v>24492</v>
      </c>
      <c r="B6304" t="s">
        <v>24493</v>
      </c>
      <c r="C6304" s="1" t="str">
        <f t="shared" si="766"/>
        <v>21:0667</v>
      </c>
      <c r="D6304" s="1" t="str">
        <f t="shared" si="763"/>
        <v>21:0203</v>
      </c>
      <c r="E6304" t="s">
        <v>24494</v>
      </c>
      <c r="F6304" t="s">
        <v>24495</v>
      </c>
      <c r="H6304">
        <v>61.522927899999999</v>
      </c>
      <c r="I6304">
        <v>-131.2121578</v>
      </c>
      <c r="J6304" s="1" t="str">
        <f t="shared" si="764"/>
        <v>Fluid (stream)</v>
      </c>
      <c r="K6304" s="1" t="str">
        <f t="shared" si="765"/>
        <v>Untreated Water</v>
      </c>
      <c r="O6304">
        <v>1.3</v>
      </c>
      <c r="P6304">
        <v>80</v>
      </c>
      <c r="Q6304">
        <v>8</v>
      </c>
    </row>
    <row r="6305" spans="1:17" hidden="1" x14ac:dyDescent="0.3">
      <c r="A6305" t="s">
        <v>24496</v>
      </c>
      <c r="B6305" t="s">
        <v>24497</v>
      </c>
      <c r="C6305" s="1" t="str">
        <f t="shared" si="766"/>
        <v>21:0667</v>
      </c>
      <c r="D6305" s="1" t="str">
        <f t="shared" si="763"/>
        <v>21:0203</v>
      </c>
      <c r="E6305" t="s">
        <v>24498</v>
      </c>
      <c r="F6305" t="s">
        <v>24499</v>
      </c>
      <c r="H6305">
        <v>61.522657500000001</v>
      </c>
      <c r="I6305">
        <v>-131.15671649999999</v>
      </c>
      <c r="J6305" s="1" t="str">
        <f t="shared" si="764"/>
        <v>Fluid (stream)</v>
      </c>
      <c r="K6305" s="1" t="str">
        <f t="shared" si="765"/>
        <v>Untreated Water</v>
      </c>
      <c r="O6305">
        <v>1.5</v>
      </c>
      <c r="P6305">
        <v>80</v>
      </c>
      <c r="Q6305">
        <v>7.9</v>
      </c>
    </row>
    <row r="6306" spans="1:17" hidden="1" x14ac:dyDescent="0.3">
      <c r="A6306" t="s">
        <v>24500</v>
      </c>
      <c r="B6306" t="s">
        <v>24501</v>
      </c>
      <c r="C6306" s="1" t="str">
        <f t="shared" si="766"/>
        <v>21:0667</v>
      </c>
      <c r="D6306" s="1" t="str">
        <f t="shared" si="763"/>
        <v>21:0203</v>
      </c>
      <c r="E6306" t="s">
        <v>24502</v>
      </c>
      <c r="F6306" t="s">
        <v>24503</v>
      </c>
      <c r="H6306">
        <v>61.513881900000001</v>
      </c>
      <c r="I6306">
        <v>-131.1172846</v>
      </c>
      <c r="J6306" s="1" t="str">
        <f t="shared" si="764"/>
        <v>Fluid (stream)</v>
      </c>
      <c r="K6306" s="1" t="str">
        <f t="shared" si="765"/>
        <v>Untreated Water</v>
      </c>
      <c r="O6306">
        <v>0.27</v>
      </c>
      <c r="P6306">
        <v>40</v>
      </c>
      <c r="Q6306">
        <v>7.8</v>
      </c>
    </row>
    <row r="6307" spans="1:17" hidden="1" x14ac:dyDescent="0.3">
      <c r="A6307" t="s">
        <v>24504</v>
      </c>
      <c r="B6307" t="s">
        <v>24505</v>
      </c>
      <c r="C6307" s="1" t="str">
        <f t="shared" si="766"/>
        <v>21:0667</v>
      </c>
      <c r="D6307" s="1" t="str">
        <f t="shared" si="763"/>
        <v>21:0203</v>
      </c>
      <c r="E6307" t="s">
        <v>24506</v>
      </c>
      <c r="F6307" t="s">
        <v>24507</v>
      </c>
      <c r="H6307">
        <v>61.508872799999999</v>
      </c>
      <c r="I6307">
        <v>-131.07214970000001</v>
      </c>
      <c r="J6307" s="1" t="str">
        <f t="shared" si="764"/>
        <v>Fluid (stream)</v>
      </c>
      <c r="K6307" s="1" t="str">
        <f t="shared" si="765"/>
        <v>Untreated Water</v>
      </c>
      <c r="O6307">
        <v>2.5000000000000001E-2</v>
      </c>
      <c r="P6307">
        <v>140</v>
      </c>
      <c r="Q6307">
        <v>7</v>
      </c>
    </row>
    <row r="6308" spans="1:17" hidden="1" x14ac:dyDescent="0.3">
      <c r="A6308" t="s">
        <v>24508</v>
      </c>
      <c r="B6308" t="s">
        <v>24509</v>
      </c>
      <c r="C6308" s="1" t="str">
        <f t="shared" si="766"/>
        <v>21:0667</v>
      </c>
      <c r="D6308" s="1" t="str">
        <f t="shared" si="763"/>
        <v>21:0203</v>
      </c>
      <c r="E6308" t="s">
        <v>24506</v>
      </c>
      <c r="F6308" t="s">
        <v>24510</v>
      </c>
      <c r="H6308">
        <v>61.508872799999999</v>
      </c>
      <c r="I6308">
        <v>-131.07214970000001</v>
      </c>
      <c r="J6308" s="1" t="str">
        <f t="shared" si="764"/>
        <v>Fluid (stream)</v>
      </c>
      <c r="K6308" s="1" t="str">
        <f t="shared" si="765"/>
        <v>Untreated Water</v>
      </c>
      <c r="O6308">
        <v>2.5000000000000001E-2</v>
      </c>
      <c r="P6308">
        <v>150</v>
      </c>
      <c r="Q6308">
        <v>6.7</v>
      </c>
    </row>
    <row r="6309" spans="1:17" hidden="1" x14ac:dyDescent="0.3">
      <c r="A6309" t="s">
        <v>24511</v>
      </c>
      <c r="B6309" t="s">
        <v>24512</v>
      </c>
      <c r="C6309" s="1" t="str">
        <f t="shared" si="766"/>
        <v>21:0667</v>
      </c>
      <c r="D6309" s="1" t="str">
        <f t="shared" si="763"/>
        <v>21:0203</v>
      </c>
      <c r="E6309" t="s">
        <v>24513</v>
      </c>
      <c r="F6309" t="s">
        <v>24514</v>
      </c>
      <c r="H6309">
        <v>61.4755714</v>
      </c>
      <c r="I6309">
        <v>-131.1045225</v>
      </c>
      <c r="J6309" s="1" t="str">
        <f t="shared" si="764"/>
        <v>Fluid (stream)</v>
      </c>
      <c r="K6309" s="1" t="str">
        <f t="shared" si="765"/>
        <v>Untreated Water</v>
      </c>
      <c r="O6309">
        <v>0.4</v>
      </c>
      <c r="P6309">
        <v>50</v>
      </c>
      <c r="Q6309">
        <v>7.6</v>
      </c>
    </row>
    <row r="6310" spans="1:17" hidden="1" x14ac:dyDescent="0.3">
      <c r="A6310" t="s">
        <v>24515</v>
      </c>
      <c r="B6310" t="s">
        <v>24516</v>
      </c>
      <c r="C6310" s="1" t="str">
        <f t="shared" si="766"/>
        <v>21:0667</v>
      </c>
      <c r="D6310" s="1" t="str">
        <f t="shared" si="763"/>
        <v>21:0203</v>
      </c>
      <c r="E6310" t="s">
        <v>24517</v>
      </c>
      <c r="F6310" t="s">
        <v>24518</v>
      </c>
      <c r="H6310">
        <v>61.469467899999998</v>
      </c>
      <c r="I6310">
        <v>-131.0554875</v>
      </c>
      <c r="J6310" s="1" t="str">
        <f t="shared" si="764"/>
        <v>Fluid (stream)</v>
      </c>
      <c r="K6310" s="1" t="str">
        <f t="shared" si="765"/>
        <v>Untreated Water</v>
      </c>
      <c r="O6310">
        <v>1.4</v>
      </c>
      <c r="P6310">
        <v>280</v>
      </c>
      <c r="Q6310">
        <v>7.7</v>
      </c>
    </row>
    <row r="6311" spans="1:17" hidden="1" x14ac:dyDescent="0.3">
      <c r="A6311" t="s">
        <v>24519</v>
      </c>
      <c r="B6311" t="s">
        <v>24520</v>
      </c>
      <c r="C6311" s="1" t="str">
        <f t="shared" si="766"/>
        <v>21:0667</v>
      </c>
      <c r="D6311" s="1" t="str">
        <f>HYPERLINK("http://geochem.nrcan.gc.ca/cdogs/content/svy/svy_e.htm", "")</f>
        <v/>
      </c>
      <c r="G6311" s="1" t="str">
        <f>HYPERLINK("http://geochem.nrcan.gc.ca/cdogs/content/cr_/cr_00081_e.htm", "81")</f>
        <v>81</v>
      </c>
      <c r="J6311" t="s">
        <v>11453</v>
      </c>
      <c r="K6311" t="s">
        <v>11454</v>
      </c>
      <c r="O6311">
        <v>0.23</v>
      </c>
      <c r="P6311">
        <v>160</v>
      </c>
      <c r="Q6311">
        <v>8</v>
      </c>
    </row>
    <row r="6312" spans="1:17" hidden="1" x14ac:dyDescent="0.3">
      <c r="A6312" t="s">
        <v>24521</v>
      </c>
      <c r="B6312" t="s">
        <v>24522</v>
      </c>
      <c r="C6312" s="1" t="str">
        <f t="shared" si="766"/>
        <v>21:0667</v>
      </c>
      <c r="D6312" s="1" t="str">
        <f t="shared" ref="D6312:D6336" si="767">HYPERLINK("http://geochem.nrcan.gc.ca/cdogs/content/svy/svy210203_e.htm", "21:0203")</f>
        <v>21:0203</v>
      </c>
      <c r="E6312" t="s">
        <v>24523</v>
      </c>
      <c r="F6312" t="s">
        <v>24524</v>
      </c>
      <c r="H6312">
        <v>61.441444300000001</v>
      </c>
      <c r="I6312">
        <v>-131.06765300000001</v>
      </c>
      <c r="J6312" s="1" t="str">
        <f t="shared" ref="J6312:J6336" si="768">HYPERLINK("http://geochem.nrcan.gc.ca/cdogs/content/kwd/kwd020018_e.htm", "Fluid (stream)")</f>
        <v>Fluid (stream)</v>
      </c>
      <c r="K6312" s="1" t="str">
        <f t="shared" ref="K6312:K6336" si="769">HYPERLINK("http://geochem.nrcan.gc.ca/cdogs/content/kwd/kwd080007_e.htm", "Untreated Water")</f>
        <v>Untreated Water</v>
      </c>
      <c r="O6312">
        <v>1.8</v>
      </c>
      <c r="P6312">
        <v>140</v>
      </c>
      <c r="Q6312">
        <v>7.8</v>
      </c>
    </row>
    <row r="6313" spans="1:17" hidden="1" x14ac:dyDescent="0.3">
      <c r="A6313" t="s">
        <v>24525</v>
      </c>
      <c r="B6313" t="s">
        <v>24526</v>
      </c>
      <c r="C6313" s="1" t="str">
        <f t="shared" si="766"/>
        <v>21:0667</v>
      </c>
      <c r="D6313" s="1" t="str">
        <f t="shared" si="767"/>
        <v>21:0203</v>
      </c>
      <c r="E6313" t="s">
        <v>24527</v>
      </c>
      <c r="F6313" t="s">
        <v>24528</v>
      </c>
      <c r="H6313">
        <v>61.440653500000003</v>
      </c>
      <c r="I6313">
        <v>-131.014972</v>
      </c>
      <c r="J6313" s="1" t="str">
        <f t="shared" si="768"/>
        <v>Fluid (stream)</v>
      </c>
      <c r="K6313" s="1" t="str">
        <f t="shared" si="769"/>
        <v>Untreated Water</v>
      </c>
      <c r="O6313">
        <v>0.39</v>
      </c>
      <c r="P6313">
        <v>40</v>
      </c>
      <c r="Q6313">
        <v>7.7</v>
      </c>
    </row>
    <row r="6314" spans="1:17" hidden="1" x14ac:dyDescent="0.3">
      <c r="A6314" t="s">
        <v>24529</v>
      </c>
      <c r="B6314" t="s">
        <v>24530</v>
      </c>
      <c r="C6314" s="1" t="str">
        <f t="shared" si="766"/>
        <v>21:0667</v>
      </c>
      <c r="D6314" s="1" t="str">
        <f t="shared" si="767"/>
        <v>21:0203</v>
      </c>
      <c r="E6314" t="s">
        <v>24531</v>
      </c>
      <c r="F6314" t="s">
        <v>24532</v>
      </c>
      <c r="H6314">
        <v>61.472796199999998</v>
      </c>
      <c r="I6314">
        <v>-131.0389783</v>
      </c>
      <c r="J6314" s="1" t="str">
        <f t="shared" si="768"/>
        <v>Fluid (stream)</v>
      </c>
      <c r="K6314" s="1" t="str">
        <f t="shared" si="769"/>
        <v>Untreated Water</v>
      </c>
      <c r="O6314">
        <v>0.88</v>
      </c>
      <c r="P6314">
        <v>80</v>
      </c>
      <c r="Q6314">
        <v>7.8</v>
      </c>
    </row>
    <row r="6315" spans="1:17" hidden="1" x14ac:dyDescent="0.3">
      <c r="A6315" t="s">
        <v>24533</v>
      </c>
      <c r="B6315" t="s">
        <v>24534</v>
      </c>
      <c r="C6315" s="1" t="str">
        <f t="shared" si="766"/>
        <v>21:0667</v>
      </c>
      <c r="D6315" s="1" t="str">
        <f t="shared" si="767"/>
        <v>21:0203</v>
      </c>
      <c r="E6315" t="s">
        <v>24535</v>
      </c>
      <c r="F6315" t="s">
        <v>24536</v>
      </c>
      <c r="H6315">
        <v>61.483954199999999</v>
      </c>
      <c r="I6315">
        <v>-130.97339030000001</v>
      </c>
      <c r="J6315" s="1" t="str">
        <f t="shared" si="768"/>
        <v>Fluid (stream)</v>
      </c>
      <c r="K6315" s="1" t="str">
        <f t="shared" si="769"/>
        <v>Untreated Water</v>
      </c>
      <c r="O6315">
        <v>0.44</v>
      </c>
      <c r="P6315">
        <v>50</v>
      </c>
      <c r="Q6315">
        <v>7.1</v>
      </c>
    </row>
    <row r="6316" spans="1:17" hidden="1" x14ac:dyDescent="0.3">
      <c r="A6316" t="s">
        <v>24537</v>
      </c>
      <c r="B6316" t="s">
        <v>24538</v>
      </c>
      <c r="C6316" s="1" t="str">
        <f t="shared" si="766"/>
        <v>21:0667</v>
      </c>
      <c r="D6316" s="1" t="str">
        <f t="shared" si="767"/>
        <v>21:0203</v>
      </c>
      <c r="E6316" t="s">
        <v>24539</v>
      </c>
      <c r="F6316" t="s">
        <v>24540</v>
      </c>
      <c r="H6316">
        <v>61.511459299999999</v>
      </c>
      <c r="I6316">
        <v>-131.02006220000001</v>
      </c>
      <c r="J6316" s="1" t="str">
        <f t="shared" si="768"/>
        <v>Fluid (stream)</v>
      </c>
      <c r="K6316" s="1" t="str">
        <f t="shared" si="769"/>
        <v>Untreated Water</v>
      </c>
      <c r="O6316">
        <v>0.3</v>
      </c>
      <c r="P6316">
        <v>60</v>
      </c>
      <c r="Q6316">
        <v>7.9</v>
      </c>
    </row>
    <row r="6317" spans="1:17" hidden="1" x14ac:dyDescent="0.3">
      <c r="A6317" t="s">
        <v>24541</v>
      </c>
      <c r="B6317" t="s">
        <v>24542</v>
      </c>
      <c r="C6317" s="1" t="str">
        <f t="shared" si="766"/>
        <v>21:0667</v>
      </c>
      <c r="D6317" s="1" t="str">
        <f t="shared" si="767"/>
        <v>21:0203</v>
      </c>
      <c r="E6317" t="s">
        <v>24543</v>
      </c>
      <c r="F6317" t="s">
        <v>24544</v>
      </c>
      <c r="H6317">
        <v>61.5141901</v>
      </c>
      <c r="I6317">
        <v>-130.95276709999999</v>
      </c>
      <c r="J6317" s="1" t="str">
        <f t="shared" si="768"/>
        <v>Fluid (stream)</v>
      </c>
      <c r="K6317" s="1" t="str">
        <f t="shared" si="769"/>
        <v>Untreated Water</v>
      </c>
      <c r="O6317">
        <v>0.14000000000000001</v>
      </c>
      <c r="P6317">
        <v>60</v>
      </c>
      <c r="Q6317">
        <v>7.8</v>
      </c>
    </row>
    <row r="6318" spans="1:17" hidden="1" x14ac:dyDescent="0.3">
      <c r="A6318" t="s">
        <v>24545</v>
      </c>
      <c r="B6318" t="s">
        <v>24546</v>
      </c>
      <c r="C6318" s="1" t="str">
        <f t="shared" si="766"/>
        <v>21:0667</v>
      </c>
      <c r="D6318" s="1" t="str">
        <f t="shared" si="767"/>
        <v>21:0203</v>
      </c>
      <c r="E6318" t="s">
        <v>24547</v>
      </c>
      <c r="F6318" t="s">
        <v>24548</v>
      </c>
      <c r="H6318">
        <v>61.511218</v>
      </c>
      <c r="I6318">
        <v>-130.95086989999999</v>
      </c>
      <c r="J6318" s="1" t="str">
        <f t="shared" si="768"/>
        <v>Fluid (stream)</v>
      </c>
      <c r="K6318" s="1" t="str">
        <f t="shared" si="769"/>
        <v>Untreated Water</v>
      </c>
      <c r="O6318">
        <v>0.73</v>
      </c>
      <c r="P6318">
        <v>150</v>
      </c>
      <c r="Q6318">
        <v>7.7</v>
      </c>
    </row>
    <row r="6319" spans="1:17" hidden="1" x14ac:dyDescent="0.3">
      <c r="A6319" t="s">
        <v>24549</v>
      </c>
      <c r="B6319" t="s">
        <v>24550</v>
      </c>
      <c r="C6319" s="1" t="str">
        <f t="shared" si="766"/>
        <v>21:0667</v>
      </c>
      <c r="D6319" s="1" t="str">
        <f t="shared" si="767"/>
        <v>21:0203</v>
      </c>
      <c r="E6319" t="s">
        <v>24551</v>
      </c>
      <c r="F6319" t="s">
        <v>24552</v>
      </c>
      <c r="H6319">
        <v>61.510496600000003</v>
      </c>
      <c r="I6319">
        <v>-130.90082409999999</v>
      </c>
      <c r="J6319" s="1" t="str">
        <f t="shared" si="768"/>
        <v>Fluid (stream)</v>
      </c>
      <c r="K6319" s="1" t="str">
        <f t="shared" si="769"/>
        <v>Untreated Water</v>
      </c>
      <c r="O6319">
        <v>2.5</v>
      </c>
      <c r="P6319">
        <v>280</v>
      </c>
      <c r="Q6319">
        <v>7.8</v>
      </c>
    </row>
    <row r="6320" spans="1:17" hidden="1" x14ac:dyDescent="0.3">
      <c r="A6320" t="s">
        <v>24553</v>
      </c>
      <c r="B6320" t="s">
        <v>24554</v>
      </c>
      <c r="C6320" s="1" t="str">
        <f t="shared" si="766"/>
        <v>21:0667</v>
      </c>
      <c r="D6320" s="1" t="str">
        <f t="shared" si="767"/>
        <v>21:0203</v>
      </c>
      <c r="E6320" t="s">
        <v>24555</v>
      </c>
      <c r="F6320" t="s">
        <v>24556</v>
      </c>
      <c r="H6320">
        <v>61.535817799999997</v>
      </c>
      <c r="I6320">
        <v>-130.88668319999999</v>
      </c>
      <c r="J6320" s="1" t="str">
        <f t="shared" si="768"/>
        <v>Fluid (stream)</v>
      </c>
      <c r="K6320" s="1" t="str">
        <f t="shared" si="769"/>
        <v>Untreated Water</v>
      </c>
      <c r="O6320">
        <v>0.18</v>
      </c>
      <c r="P6320">
        <v>110</v>
      </c>
      <c r="Q6320">
        <v>7.9</v>
      </c>
    </row>
    <row r="6321" spans="1:17" hidden="1" x14ac:dyDescent="0.3">
      <c r="A6321" t="s">
        <v>24557</v>
      </c>
      <c r="B6321" t="s">
        <v>24558</v>
      </c>
      <c r="C6321" s="1" t="str">
        <f t="shared" si="766"/>
        <v>21:0667</v>
      </c>
      <c r="D6321" s="1" t="str">
        <f t="shared" si="767"/>
        <v>21:0203</v>
      </c>
      <c r="E6321" t="s">
        <v>24559</v>
      </c>
      <c r="F6321" t="s">
        <v>24560</v>
      </c>
      <c r="H6321">
        <v>61.544324000000003</v>
      </c>
      <c r="I6321">
        <v>-130.8216966</v>
      </c>
      <c r="J6321" s="1" t="str">
        <f t="shared" si="768"/>
        <v>Fluid (stream)</v>
      </c>
      <c r="K6321" s="1" t="str">
        <f t="shared" si="769"/>
        <v>Untreated Water</v>
      </c>
      <c r="O6321">
        <v>3.2</v>
      </c>
      <c r="P6321">
        <v>90</v>
      </c>
      <c r="Q6321">
        <v>8.1999999999999993</v>
      </c>
    </row>
    <row r="6322" spans="1:17" hidden="1" x14ac:dyDescent="0.3">
      <c r="A6322" t="s">
        <v>24561</v>
      </c>
      <c r="B6322" t="s">
        <v>24562</v>
      </c>
      <c r="C6322" s="1" t="str">
        <f t="shared" si="766"/>
        <v>21:0667</v>
      </c>
      <c r="D6322" s="1" t="str">
        <f t="shared" si="767"/>
        <v>21:0203</v>
      </c>
      <c r="E6322" t="s">
        <v>24563</v>
      </c>
      <c r="F6322" t="s">
        <v>24564</v>
      </c>
      <c r="H6322">
        <v>61.586388900000003</v>
      </c>
      <c r="I6322">
        <v>-130.80027459999999</v>
      </c>
      <c r="J6322" s="1" t="str">
        <f t="shared" si="768"/>
        <v>Fluid (stream)</v>
      </c>
      <c r="K6322" s="1" t="str">
        <f t="shared" si="769"/>
        <v>Untreated Water</v>
      </c>
      <c r="O6322">
        <v>0.68</v>
      </c>
      <c r="P6322">
        <v>100</v>
      </c>
      <c r="Q6322">
        <v>7.6</v>
      </c>
    </row>
    <row r="6323" spans="1:17" hidden="1" x14ac:dyDescent="0.3">
      <c r="A6323" t="s">
        <v>24565</v>
      </c>
      <c r="B6323" t="s">
        <v>24566</v>
      </c>
      <c r="C6323" s="1" t="str">
        <f t="shared" si="766"/>
        <v>21:0667</v>
      </c>
      <c r="D6323" s="1" t="str">
        <f t="shared" si="767"/>
        <v>21:0203</v>
      </c>
      <c r="E6323" t="s">
        <v>24567</v>
      </c>
      <c r="F6323" t="s">
        <v>24568</v>
      </c>
      <c r="H6323">
        <v>61.598134399999999</v>
      </c>
      <c r="I6323">
        <v>-130.7490262</v>
      </c>
      <c r="J6323" s="1" t="str">
        <f t="shared" si="768"/>
        <v>Fluid (stream)</v>
      </c>
      <c r="K6323" s="1" t="str">
        <f t="shared" si="769"/>
        <v>Untreated Water</v>
      </c>
      <c r="O6323">
        <v>2.5000000000000001E-2</v>
      </c>
      <c r="P6323">
        <v>50</v>
      </c>
      <c r="Q6323">
        <v>7</v>
      </c>
    </row>
    <row r="6324" spans="1:17" hidden="1" x14ac:dyDescent="0.3">
      <c r="A6324" t="s">
        <v>24569</v>
      </c>
      <c r="B6324" t="s">
        <v>24570</v>
      </c>
      <c r="C6324" s="1" t="str">
        <f t="shared" si="766"/>
        <v>21:0667</v>
      </c>
      <c r="D6324" s="1" t="str">
        <f t="shared" si="767"/>
        <v>21:0203</v>
      </c>
      <c r="E6324" t="s">
        <v>24571</v>
      </c>
      <c r="F6324" t="s">
        <v>24572</v>
      </c>
      <c r="H6324">
        <v>61.627006999999999</v>
      </c>
      <c r="I6324">
        <v>-130.74228009999999</v>
      </c>
      <c r="J6324" s="1" t="str">
        <f t="shared" si="768"/>
        <v>Fluid (stream)</v>
      </c>
      <c r="K6324" s="1" t="str">
        <f t="shared" si="769"/>
        <v>Untreated Water</v>
      </c>
      <c r="O6324">
        <v>0.33</v>
      </c>
      <c r="P6324">
        <v>80</v>
      </c>
      <c r="Q6324">
        <v>7</v>
      </c>
    </row>
    <row r="6325" spans="1:17" hidden="1" x14ac:dyDescent="0.3">
      <c r="A6325" t="s">
        <v>24573</v>
      </c>
      <c r="B6325" t="s">
        <v>24574</v>
      </c>
      <c r="C6325" s="1" t="str">
        <f t="shared" si="766"/>
        <v>21:0667</v>
      </c>
      <c r="D6325" s="1" t="str">
        <f t="shared" si="767"/>
        <v>21:0203</v>
      </c>
      <c r="E6325" t="s">
        <v>24571</v>
      </c>
      <c r="F6325" t="s">
        <v>24575</v>
      </c>
      <c r="H6325">
        <v>61.627006999999999</v>
      </c>
      <c r="I6325">
        <v>-130.74228009999999</v>
      </c>
      <c r="J6325" s="1" t="str">
        <f t="shared" si="768"/>
        <v>Fluid (stream)</v>
      </c>
      <c r="K6325" s="1" t="str">
        <f t="shared" si="769"/>
        <v>Untreated Water</v>
      </c>
      <c r="O6325">
        <v>0.32</v>
      </c>
      <c r="P6325">
        <v>80</v>
      </c>
      <c r="Q6325">
        <v>8</v>
      </c>
    </row>
    <row r="6326" spans="1:17" hidden="1" x14ac:dyDescent="0.3">
      <c r="A6326" t="s">
        <v>24576</v>
      </c>
      <c r="B6326" t="s">
        <v>24577</v>
      </c>
      <c r="C6326" s="1" t="str">
        <f t="shared" si="766"/>
        <v>21:0667</v>
      </c>
      <c r="D6326" s="1" t="str">
        <f t="shared" si="767"/>
        <v>21:0203</v>
      </c>
      <c r="E6326" t="s">
        <v>24578</v>
      </c>
      <c r="F6326" t="s">
        <v>24579</v>
      </c>
      <c r="H6326">
        <v>61.641589699999997</v>
      </c>
      <c r="I6326">
        <v>-130.77158489999999</v>
      </c>
      <c r="J6326" s="1" t="str">
        <f t="shared" si="768"/>
        <v>Fluid (stream)</v>
      </c>
      <c r="K6326" s="1" t="str">
        <f t="shared" si="769"/>
        <v>Untreated Water</v>
      </c>
      <c r="O6326">
        <v>1</v>
      </c>
      <c r="P6326">
        <v>130</v>
      </c>
      <c r="Q6326">
        <v>8</v>
      </c>
    </row>
    <row r="6327" spans="1:17" hidden="1" x14ac:dyDescent="0.3">
      <c r="A6327" t="s">
        <v>24580</v>
      </c>
      <c r="B6327" t="s">
        <v>24581</v>
      </c>
      <c r="C6327" s="1" t="str">
        <f t="shared" si="766"/>
        <v>21:0667</v>
      </c>
      <c r="D6327" s="1" t="str">
        <f t="shared" si="767"/>
        <v>21:0203</v>
      </c>
      <c r="E6327" t="s">
        <v>24582</v>
      </c>
      <c r="F6327" t="s">
        <v>24583</v>
      </c>
      <c r="H6327">
        <v>61.656019100000002</v>
      </c>
      <c r="I6327">
        <v>-130.7492211</v>
      </c>
      <c r="J6327" s="1" t="str">
        <f t="shared" si="768"/>
        <v>Fluid (stream)</v>
      </c>
      <c r="K6327" s="1" t="str">
        <f t="shared" si="769"/>
        <v>Untreated Water</v>
      </c>
      <c r="O6327">
        <v>0.56999999999999995</v>
      </c>
      <c r="P6327">
        <v>80</v>
      </c>
      <c r="Q6327">
        <v>8</v>
      </c>
    </row>
    <row r="6328" spans="1:17" hidden="1" x14ac:dyDescent="0.3">
      <c r="A6328" t="s">
        <v>24584</v>
      </c>
      <c r="B6328" t="s">
        <v>24585</v>
      </c>
      <c r="C6328" s="1" t="str">
        <f t="shared" si="766"/>
        <v>21:0667</v>
      </c>
      <c r="D6328" s="1" t="str">
        <f t="shared" si="767"/>
        <v>21:0203</v>
      </c>
      <c r="E6328" t="s">
        <v>24586</v>
      </c>
      <c r="F6328" t="s">
        <v>24587</v>
      </c>
      <c r="H6328">
        <v>61.626901199999999</v>
      </c>
      <c r="I6328">
        <v>-130.69276790000001</v>
      </c>
      <c r="J6328" s="1" t="str">
        <f t="shared" si="768"/>
        <v>Fluid (stream)</v>
      </c>
      <c r="K6328" s="1" t="str">
        <f t="shared" si="769"/>
        <v>Untreated Water</v>
      </c>
      <c r="O6328">
        <v>0.94</v>
      </c>
      <c r="P6328">
        <v>80</v>
      </c>
      <c r="Q6328">
        <v>8</v>
      </c>
    </row>
    <row r="6329" spans="1:17" hidden="1" x14ac:dyDescent="0.3">
      <c r="A6329" t="s">
        <v>24588</v>
      </c>
      <c r="B6329" t="s">
        <v>24589</v>
      </c>
      <c r="C6329" s="1" t="str">
        <f t="shared" si="766"/>
        <v>21:0667</v>
      </c>
      <c r="D6329" s="1" t="str">
        <f t="shared" si="767"/>
        <v>21:0203</v>
      </c>
      <c r="E6329" t="s">
        <v>24590</v>
      </c>
      <c r="F6329" t="s">
        <v>24591</v>
      </c>
      <c r="H6329">
        <v>61.591417800000002</v>
      </c>
      <c r="I6329">
        <v>-130.64190909999999</v>
      </c>
      <c r="J6329" s="1" t="str">
        <f t="shared" si="768"/>
        <v>Fluid (stream)</v>
      </c>
      <c r="K6329" s="1" t="str">
        <f t="shared" si="769"/>
        <v>Untreated Water</v>
      </c>
      <c r="O6329">
        <v>1.1000000000000001</v>
      </c>
      <c r="P6329">
        <v>60</v>
      </c>
      <c r="Q6329">
        <v>7.8</v>
      </c>
    </row>
    <row r="6330" spans="1:17" hidden="1" x14ac:dyDescent="0.3">
      <c r="A6330" t="s">
        <v>24592</v>
      </c>
      <c r="B6330" t="s">
        <v>24593</v>
      </c>
      <c r="C6330" s="1" t="str">
        <f t="shared" si="766"/>
        <v>21:0667</v>
      </c>
      <c r="D6330" s="1" t="str">
        <f t="shared" si="767"/>
        <v>21:0203</v>
      </c>
      <c r="E6330" t="s">
        <v>24594</v>
      </c>
      <c r="F6330" t="s">
        <v>24595</v>
      </c>
      <c r="H6330">
        <v>61.559776499999998</v>
      </c>
      <c r="I6330">
        <v>-130.52897830000001</v>
      </c>
      <c r="J6330" s="1" t="str">
        <f t="shared" si="768"/>
        <v>Fluid (stream)</v>
      </c>
      <c r="K6330" s="1" t="str">
        <f t="shared" si="769"/>
        <v>Untreated Water</v>
      </c>
      <c r="O6330">
        <v>1.4</v>
      </c>
      <c r="P6330">
        <v>110</v>
      </c>
      <c r="Q6330">
        <v>7.9</v>
      </c>
    </row>
    <row r="6331" spans="1:17" hidden="1" x14ac:dyDescent="0.3">
      <c r="A6331" t="s">
        <v>24596</v>
      </c>
      <c r="B6331" t="s">
        <v>24597</v>
      </c>
      <c r="C6331" s="1" t="str">
        <f t="shared" si="766"/>
        <v>21:0667</v>
      </c>
      <c r="D6331" s="1" t="str">
        <f t="shared" si="767"/>
        <v>21:0203</v>
      </c>
      <c r="E6331" t="s">
        <v>24598</v>
      </c>
      <c r="F6331" t="s">
        <v>24599</v>
      </c>
      <c r="H6331">
        <v>61.563586200000003</v>
      </c>
      <c r="I6331">
        <v>-130.52148450000001</v>
      </c>
      <c r="J6331" s="1" t="str">
        <f t="shared" si="768"/>
        <v>Fluid (stream)</v>
      </c>
      <c r="K6331" s="1" t="str">
        <f t="shared" si="769"/>
        <v>Untreated Water</v>
      </c>
      <c r="O6331">
        <v>3.8</v>
      </c>
      <c r="P6331">
        <v>280</v>
      </c>
      <c r="Q6331">
        <v>7.8</v>
      </c>
    </row>
    <row r="6332" spans="1:17" hidden="1" x14ac:dyDescent="0.3">
      <c r="A6332" t="s">
        <v>24600</v>
      </c>
      <c r="B6332" t="s">
        <v>24601</v>
      </c>
      <c r="C6332" s="1" t="str">
        <f t="shared" si="766"/>
        <v>21:0667</v>
      </c>
      <c r="D6332" s="1" t="str">
        <f t="shared" si="767"/>
        <v>21:0203</v>
      </c>
      <c r="E6332" t="s">
        <v>24602</v>
      </c>
      <c r="F6332" t="s">
        <v>24603</v>
      </c>
      <c r="H6332">
        <v>61.5929383</v>
      </c>
      <c r="I6332">
        <v>-130.557242</v>
      </c>
      <c r="J6332" s="1" t="str">
        <f t="shared" si="768"/>
        <v>Fluid (stream)</v>
      </c>
      <c r="K6332" s="1" t="str">
        <f t="shared" si="769"/>
        <v>Untreated Water</v>
      </c>
      <c r="O6332">
        <v>1.6</v>
      </c>
      <c r="P6332">
        <v>110</v>
      </c>
      <c r="Q6332">
        <v>7.9</v>
      </c>
    </row>
    <row r="6333" spans="1:17" hidden="1" x14ac:dyDescent="0.3">
      <c r="A6333" t="s">
        <v>24604</v>
      </c>
      <c r="B6333" t="s">
        <v>24605</v>
      </c>
      <c r="C6333" s="1" t="str">
        <f t="shared" si="766"/>
        <v>21:0667</v>
      </c>
      <c r="D6333" s="1" t="str">
        <f t="shared" si="767"/>
        <v>21:0203</v>
      </c>
      <c r="E6333" t="s">
        <v>24606</v>
      </c>
      <c r="F6333" t="s">
        <v>24607</v>
      </c>
      <c r="H6333">
        <v>61.610602900000004</v>
      </c>
      <c r="I6333">
        <v>-130.5710272</v>
      </c>
      <c r="J6333" s="1" t="str">
        <f t="shared" si="768"/>
        <v>Fluid (stream)</v>
      </c>
      <c r="K6333" s="1" t="str">
        <f t="shared" si="769"/>
        <v>Untreated Water</v>
      </c>
      <c r="O6333">
        <v>2.5000000000000001E-2</v>
      </c>
      <c r="P6333">
        <v>50</v>
      </c>
      <c r="Q6333">
        <v>7.7</v>
      </c>
    </row>
    <row r="6334" spans="1:17" hidden="1" x14ac:dyDescent="0.3">
      <c r="A6334" t="s">
        <v>24608</v>
      </c>
      <c r="B6334" t="s">
        <v>24609</v>
      </c>
      <c r="C6334" s="1" t="str">
        <f t="shared" si="766"/>
        <v>21:0667</v>
      </c>
      <c r="D6334" s="1" t="str">
        <f t="shared" si="767"/>
        <v>21:0203</v>
      </c>
      <c r="E6334" t="s">
        <v>24610</v>
      </c>
      <c r="F6334" t="s">
        <v>24611</v>
      </c>
      <c r="H6334">
        <v>61.753193400000001</v>
      </c>
      <c r="I6334">
        <v>-130.33125999999999</v>
      </c>
      <c r="J6334" s="1" t="str">
        <f t="shared" si="768"/>
        <v>Fluid (stream)</v>
      </c>
      <c r="K6334" s="1" t="str">
        <f t="shared" si="769"/>
        <v>Untreated Water</v>
      </c>
      <c r="O6334">
        <v>0.56999999999999995</v>
      </c>
      <c r="P6334">
        <v>90</v>
      </c>
      <c r="Q6334">
        <v>7.7</v>
      </c>
    </row>
    <row r="6335" spans="1:17" hidden="1" x14ac:dyDescent="0.3">
      <c r="A6335" t="s">
        <v>24612</v>
      </c>
      <c r="B6335" t="s">
        <v>24613</v>
      </c>
      <c r="C6335" s="1" t="str">
        <f t="shared" si="766"/>
        <v>21:0667</v>
      </c>
      <c r="D6335" s="1" t="str">
        <f t="shared" si="767"/>
        <v>21:0203</v>
      </c>
      <c r="E6335" t="s">
        <v>24614</v>
      </c>
      <c r="F6335" t="s">
        <v>24615</v>
      </c>
      <c r="H6335">
        <v>61.774450000000002</v>
      </c>
      <c r="I6335">
        <v>-130.3159148</v>
      </c>
      <c r="J6335" s="1" t="str">
        <f t="shared" si="768"/>
        <v>Fluid (stream)</v>
      </c>
      <c r="K6335" s="1" t="str">
        <f t="shared" si="769"/>
        <v>Untreated Water</v>
      </c>
      <c r="O6335">
        <v>9.5</v>
      </c>
      <c r="P6335">
        <v>100</v>
      </c>
      <c r="Q6335">
        <v>8.1999999999999993</v>
      </c>
    </row>
    <row r="6336" spans="1:17" hidden="1" x14ac:dyDescent="0.3">
      <c r="A6336" t="s">
        <v>24616</v>
      </c>
      <c r="B6336" t="s">
        <v>24617</v>
      </c>
      <c r="C6336" s="1" t="str">
        <f t="shared" si="766"/>
        <v>21:0667</v>
      </c>
      <c r="D6336" s="1" t="str">
        <f t="shared" si="767"/>
        <v>21:0203</v>
      </c>
      <c r="E6336" t="s">
        <v>24618</v>
      </c>
      <c r="F6336" t="s">
        <v>24619</v>
      </c>
      <c r="H6336">
        <v>61.789259899999998</v>
      </c>
      <c r="I6336">
        <v>-130.25021100000001</v>
      </c>
      <c r="J6336" s="1" t="str">
        <f t="shared" si="768"/>
        <v>Fluid (stream)</v>
      </c>
      <c r="K6336" s="1" t="str">
        <f t="shared" si="769"/>
        <v>Untreated Water</v>
      </c>
      <c r="O6336">
        <v>1.1000000000000001</v>
      </c>
      <c r="P6336">
        <v>60</v>
      </c>
      <c r="Q6336">
        <v>7.6</v>
      </c>
    </row>
    <row r="6337" spans="1:17" hidden="1" x14ac:dyDescent="0.3">
      <c r="A6337" t="s">
        <v>24620</v>
      </c>
      <c r="B6337" t="s">
        <v>24621</v>
      </c>
      <c r="C6337" s="1" t="str">
        <f t="shared" si="766"/>
        <v>21:0667</v>
      </c>
      <c r="D6337" s="1" t="str">
        <f>HYPERLINK("http://geochem.nrcan.gc.ca/cdogs/content/svy/svy_e.htm", "")</f>
        <v/>
      </c>
      <c r="G6337" s="1" t="str">
        <f>HYPERLINK("http://geochem.nrcan.gc.ca/cdogs/content/cr_/cr_00082_e.htm", "82")</f>
        <v>82</v>
      </c>
      <c r="J6337" t="s">
        <v>11453</v>
      </c>
      <c r="K6337" t="s">
        <v>11454</v>
      </c>
      <c r="O6337">
        <v>1.2</v>
      </c>
      <c r="P6337">
        <v>300</v>
      </c>
      <c r="Q6337">
        <v>7.7</v>
      </c>
    </row>
    <row r="6338" spans="1:17" hidden="1" x14ac:dyDescent="0.3">
      <c r="A6338" t="s">
        <v>24622</v>
      </c>
      <c r="B6338" t="s">
        <v>24623</v>
      </c>
      <c r="C6338" s="1" t="str">
        <f t="shared" si="766"/>
        <v>21:0667</v>
      </c>
      <c r="D6338" s="1" t="str">
        <f t="shared" ref="D6338:D6344" si="770">HYPERLINK("http://geochem.nrcan.gc.ca/cdogs/content/svy/svy210203_e.htm", "21:0203")</f>
        <v>21:0203</v>
      </c>
      <c r="E6338" t="s">
        <v>24624</v>
      </c>
      <c r="F6338" t="s">
        <v>24625</v>
      </c>
      <c r="H6338">
        <v>61.791767900000004</v>
      </c>
      <c r="I6338">
        <v>-130.19756989999999</v>
      </c>
      <c r="J6338" s="1" t="str">
        <f t="shared" ref="J6338:J6344" si="771">HYPERLINK("http://geochem.nrcan.gc.ca/cdogs/content/kwd/kwd020018_e.htm", "Fluid (stream)")</f>
        <v>Fluid (stream)</v>
      </c>
      <c r="K6338" s="1" t="str">
        <f t="shared" ref="K6338:K6344" si="772">HYPERLINK("http://geochem.nrcan.gc.ca/cdogs/content/kwd/kwd080007_e.htm", "Untreated Water")</f>
        <v>Untreated Water</v>
      </c>
      <c r="O6338">
        <v>0.82</v>
      </c>
      <c r="P6338">
        <v>60</v>
      </c>
      <c r="Q6338">
        <v>7.5</v>
      </c>
    </row>
    <row r="6339" spans="1:17" hidden="1" x14ac:dyDescent="0.3">
      <c r="A6339" t="s">
        <v>24626</v>
      </c>
      <c r="B6339" t="s">
        <v>24627</v>
      </c>
      <c r="C6339" s="1" t="str">
        <f t="shared" si="766"/>
        <v>21:0667</v>
      </c>
      <c r="D6339" s="1" t="str">
        <f t="shared" si="770"/>
        <v>21:0203</v>
      </c>
      <c r="E6339" t="s">
        <v>24628</v>
      </c>
      <c r="F6339" t="s">
        <v>24629</v>
      </c>
      <c r="H6339">
        <v>61.547773599999999</v>
      </c>
      <c r="I6339">
        <v>-130.6830898</v>
      </c>
      <c r="J6339" s="1" t="str">
        <f t="shared" si="771"/>
        <v>Fluid (stream)</v>
      </c>
      <c r="K6339" s="1" t="str">
        <f t="shared" si="772"/>
        <v>Untreated Water</v>
      </c>
      <c r="O6339">
        <v>0.65</v>
      </c>
      <c r="P6339">
        <v>130</v>
      </c>
      <c r="Q6339">
        <v>7.9</v>
      </c>
    </row>
    <row r="6340" spans="1:17" hidden="1" x14ac:dyDescent="0.3">
      <c r="A6340" t="s">
        <v>24630</v>
      </c>
      <c r="B6340" t="s">
        <v>24631</v>
      </c>
      <c r="C6340" s="1" t="str">
        <f t="shared" si="766"/>
        <v>21:0667</v>
      </c>
      <c r="D6340" s="1" t="str">
        <f t="shared" si="770"/>
        <v>21:0203</v>
      </c>
      <c r="E6340" t="s">
        <v>24632</v>
      </c>
      <c r="F6340" t="s">
        <v>24633</v>
      </c>
      <c r="H6340">
        <v>61.525326100000001</v>
      </c>
      <c r="I6340">
        <v>-130.69832840000001</v>
      </c>
      <c r="J6340" s="1" t="str">
        <f t="shared" si="771"/>
        <v>Fluid (stream)</v>
      </c>
      <c r="K6340" s="1" t="str">
        <f t="shared" si="772"/>
        <v>Untreated Water</v>
      </c>
      <c r="O6340">
        <v>0.25</v>
      </c>
      <c r="P6340">
        <v>60</v>
      </c>
      <c r="Q6340">
        <v>7.9</v>
      </c>
    </row>
    <row r="6341" spans="1:17" hidden="1" x14ac:dyDescent="0.3">
      <c r="A6341" t="s">
        <v>24634</v>
      </c>
      <c r="B6341" t="s">
        <v>24635</v>
      </c>
      <c r="C6341" s="1" t="str">
        <f t="shared" si="766"/>
        <v>21:0667</v>
      </c>
      <c r="D6341" s="1" t="str">
        <f t="shared" si="770"/>
        <v>21:0203</v>
      </c>
      <c r="E6341" t="s">
        <v>24636</v>
      </c>
      <c r="F6341" t="s">
        <v>24637</v>
      </c>
      <c r="H6341">
        <v>61.521070000000002</v>
      </c>
      <c r="I6341">
        <v>-130.60256229999999</v>
      </c>
      <c r="J6341" s="1" t="str">
        <f t="shared" si="771"/>
        <v>Fluid (stream)</v>
      </c>
      <c r="K6341" s="1" t="str">
        <f t="shared" si="772"/>
        <v>Untreated Water</v>
      </c>
      <c r="O6341">
        <v>1.7</v>
      </c>
      <c r="P6341">
        <v>80</v>
      </c>
      <c r="Q6341">
        <v>7.9</v>
      </c>
    </row>
    <row r="6342" spans="1:17" hidden="1" x14ac:dyDescent="0.3">
      <c r="A6342" t="s">
        <v>24638</v>
      </c>
      <c r="B6342" t="s">
        <v>24639</v>
      </c>
      <c r="C6342" s="1" t="str">
        <f t="shared" si="766"/>
        <v>21:0667</v>
      </c>
      <c r="D6342" s="1" t="str">
        <f t="shared" si="770"/>
        <v>21:0203</v>
      </c>
      <c r="E6342" t="s">
        <v>24640</v>
      </c>
      <c r="F6342" t="s">
        <v>24641</v>
      </c>
      <c r="H6342">
        <v>61.523898799999998</v>
      </c>
      <c r="I6342">
        <v>-130.6109065</v>
      </c>
      <c r="J6342" s="1" t="str">
        <f t="shared" si="771"/>
        <v>Fluid (stream)</v>
      </c>
      <c r="K6342" s="1" t="str">
        <f t="shared" si="772"/>
        <v>Untreated Water</v>
      </c>
      <c r="O6342">
        <v>0.61</v>
      </c>
      <c r="P6342">
        <v>70</v>
      </c>
      <c r="Q6342">
        <v>7.9</v>
      </c>
    </row>
    <row r="6343" spans="1:17" hidden="1" x14ac:dyDescent="0.3">
      <c r="A6343" t="s">
        <v>24642</v>
      </c>
      <c r="B6343" t="s">
        <v>24643</v>
      </c>
      <c r="C6343" s="1" t="str">
        <f t="shared" si="766"/>
        <v>21:0667</v>
      </c>
      <c r="D6343" s="1" t="str">
        <f t="shared" si="770"/>
        <v>21:0203</v>
      </c>
      <c r="E6343" t="s">
        <v>24644</v>
      </c>
      <c r="F6343" t="s">
        <v>24645</v>
      </c>
      <c r="H6343">
        <v>61.4985541</v>
      </c>
      <c r="I6343">
        <v>-130.5722246</v>
      </c>
      <c r="J6343" s="1" t="str">
        <f t="shared" si="771"/>
        <v>Fluid (stream)</v>
      </c>
      <c r="K6343" s="1" t="str">
        <f t="shared" si="772"/>
        <v>Untreated Water</v>
      </c>
      <c r="O6343">
        <v>1</v>
      </c>
      <c r="P6343">
        <v>70</v>
      </c>
      <c r="Q6343">
        <v>7.9</v>
      </c>
    </row>
    <row r="6344" spans="1:17" hidden="1" x14ac:dyDescent="0.3">
      <c r="A6344" t="s">
        <v>24646</v>
      </c>
      <c r="B6344" t="s">
        <v>24647</v>
      </c>
      <c r="C6344" s="1" t="str">
        <f t="shared" si="766"/>
        <v>21:0667</v>
      </c>
      <c r="D6344" s="1" t="str">
        <f t="shared" si="770"/>
        <v>21:0203</v>
      </c>
      <c r="E6344" t="s">
        <v>24648</v>
      </c>
      <c r="F6344" t="s">
        <v>24649</v>
      </c>
      <c r="H6344">
        <v>61.494192099999999</v>
      </c>
      <c r="I6344">
        <v>-130.645174</v>
      </c>
      <c r="J6344" s="1" t="str">
        <f t="shared" si="771"/>
        <v>Fluid (stream)</v>
      </c>
      <c r="K6344" s="1" t="str">
        <f t="shared" si="772"/>
        <v>Untreated Water</v>
      </c>
      <c r="O6344">
        <v>1</v>
      </c>
      <c r="P6344">
        <v>60</v>
      </c>
      <c r="Q6344">
        <v>8</v>
      </c>
    </row>
    <row r="6345" spans="1:17" hidden="1" x14ac:dyDescent="0.3">
      <c r="A6345" t="s">
        <v>24650</v>
      </c>
      <c r="B6345" t="s">
        <v>24651</v>
      </c>
      <c r="C6345" s="1" t="str">
        <f t="shared" si="766"/>
        <v>21:0667</v>
      </c>
      <c r="D6345" s="1" t="str">
        <f>HYPERLINK("http://geochem.nrcan.gc.ca/cdogs/content/svy/svy_e.htm", "")</f>
        <v/>
      </c>
      <c r="G6345" s="1" t="str">
        <f>HYPERLINK("http://geochem.nrcan.gc.ca/cdogs/content/cr_/cr_00081_e.htm", "81")</f>
        <v>81</v>
      </c>
      <c r="J6345" t="s">
        <v>11453</v>
      </c>
      <c r="K6345" t="s">
        <v>11454</v>
      </c>
      <c r="O6345">
        <v>0.24</v>
      </c>
      <c r="P6345">
        <v>160</v>
      </c>
      <c r="Q6345">
        <v>8.1</v>
      </c>
    </row>
    <row r="6346" spans="1:17" hidden="1" x14ac:dyDescent="0.3">
      <c r="A6346" t="s">
        <v>24652</v>
      </c>
      <c r="B6346" t="s">
        <v>24653</v>
      </c>
      <c r="C6346" s="1" t="str">
        <f t="shared" si="766"/>
        <v>21:0667</v>
      </c>
      <c r="D6346" s="1" t="str">
        <f t="shared" ref="D6346:D6358" si="773">HYPERLINK("http://geochem.nrcan.gc.ca/cdogs/content/svy/svy210203_e.htm", "21:0203")</f>
        <v>21:0203</v>
      </c>
      <c r="E6346" t="s">
        <v>24654</v>
      </c>
      <c r="F6346" t="s">
        <v>24655</v>
      </c>
      <c r="H6346">
        <v>61.479686399999999</v>
      </c>
      <c r="I6346">
        <v>-130.69679719999999</v>
      </c>
      <c r="J6346" s="1" t="str">
        <f t="shared" ref="J6346:J6358" si="774">HYPERLINK("http://geochem.nrcan.gc.ca/cdogs/content/kwd/kwd020018_e.htm", "Fluid (stream)")</f>
        <v>Fluid (stream)</v>
      </c>
      <c r="K6346" s="1" t="str">
        <f t="shared" ref="K6346:K6358" si="775">HYPERLINK("http://geochem.nrcan.gc.ca/cdogs/content/kwd/kwd080007_e.htm", "Untreated Water")</f>
        <v>Untreated Water</v>
      </c>
      <c r="O6346">
        <v>0.13</v>
      </c>
      <c r="P6346">
        <v>60</v>
      </c>
      <c r="Q6346">
        <v>7.4</v>
      </c>
    </row>
    <row r="6347" spans="1:17" hidden="1" x14ac:dyDescent="0.3">
      <c r="A6347" t="s">
        <v>24656</v>
      </c>
      <c r="B6347" t="s">
        <v>24657</v>
      </c>
      <c r="C6347" s="1" t="str">
        <f t="shared" si="766"/>
        <v>21:0667</v>
      </c>
      <c r="D6347" s="1" t="str">
        <f t="shared" si="773"/>
        <v>21:0203</v>
      </c>
      <c r="E6347" t="s">
        <v>24654</v>
      </c>
      <c r="F6347" t="s">
        <v>24658</v>
      </c>
      <c r="H6347">
        <v>61.479686399999999</v>
      </c>
      <c r="I6347">
        <v>-130.69679719999999</v>
      </c>
      <c r="J6347" s="1" t="str">
        <f t="shared" si="774"/>
        <v>Fluid (stream)</v>
      </c>
      <c r="K6347" s="1" t="str">
        <f t="shared" si="775"/>
        <v>Untreated Water</v>
      </c>
      <c r="O6347">
        <v>0.1</v>
      </c>
      <c r="P6347">
        <v>60</v>
      </c>
      <c r="Q6347">
        <v>7.4</v>
      </c>
    </row>
    <row r="6348" spans="1:17" hidden="1" x14ac:dyDescent="0.3">
      <c r="A6348" t="s">
        <v>24659</v>
      </c>
      <c r="B6348" t="s">
        <v>24660</v>
      </c>
      <c r="C6348" s="1" t="str">
        <f t="shared" si="766"/>
        <v>21:0667</v>
      </c>
      <c r="D6348" s="1" t="str">
        <f t="shared" si="773"/>
        <v>21:0203</v>
      </c>
      <c r="E6348" t="s">
        <v>24661</v>
      </c>
      <c r="F6348" t="s">
        <v>24662</v>
      </c>
      <c r="H6348">
        <v>61.4577539</v>
      </c>
      <c r="I6348">
        <v>-130.66595649999999</v>
      </c>
      <c r="J6348" s="1" t="str">
        <f t="shared" si="774"/>
        <v>Fluid (stream)</v>
      </c>
      <c r="K6348" s="1" t="str">
        <f t="shared" si="775"/>
        <v>Untreated Water</v>
      </c>
      <c r="O6348">
        <v>0.06</v>
      </c>
      <c r="P6348">
        <v>70</v>
      </c>
      <c r="Q6348">
        <v>7.4</v>
      </c>
    </row>
    <row r="6349" spans="1:17" hidden="1" x14ac:dyDescent="0.3">
      <c r="A6349" t="s">
        <v>24663</v>
      </c>
      <c r="B6349" t="s">
        <v>24664</v>
      </c>
      <c r="C6349" s="1" t="str">
        <f t="shared" si="766"/>
        <v>21:0667</v>
      </c>
      <c r="D6349" s="1" t="str">
        <f t="shared" si="773"/>
        <v>21:0203</v>
      </c>
      <c r="E6349" t="s">
        <v>24665</v>
      </c>
      <c r="F6349" t="s">
        <v>24666</v>
      </c>
      <c r="H6349">
        <v>61.467820199999998</v>
      </c>
      <c r="I6349">
        <v>-130.73984960000001</v>
      </c>
      <c r="J6349" s="1" t="str">
        <f t="shared" si="774"/>
        <v>Fluid (stream)</v>
      </c>
      <c r="K6349" s="1" t="str">
        <f t="shared" si="775"/>
        <v>Untreated Water</v>
      </c>
      <c r="O6349">
        <v>0.24</v>
      </c>
      <c r="P6349">
        <v>50</v>
      </c>
      <c r="Q6349">
        <v>7.5</v>
      </c>
    </row>
    <row r="6350" spans="1:17" hidden="1" x14ac:dyDescent="0.3">
      <c r="A6350" t="s">
        <v>24667</v>
      </c>
      <c r="B6350" t="s">
        <v>24668</v>
      </c>
      <c r="C6350" s="1" t="str">
        <f t="shared" si="766"/>
        <v>21:0667</v>
      </c>
      <c r="D6350" s="1" t="str">
        <f t="shared" si="773"/>
        <v>21:0203</v>
      </c>
      <c r="E6350" t="s">
        <v>24669</v>
      </c>
      <c r="F6350" t="s">
        <v>24670</v>
      </c>
      <c r="H6350">
        <v>61.487719499999997</v>
      </c>
      <c r="I6350">
        <v>-130.80127300000001</v>
      </c>
      <c r="J6350" s="1" t="str">
        <f t="shared" si="774"/>
        <v>Fluid (stream)</v>
      </c>
      <c r="K6350" s="1" t="str">
        <f t="shared" si="775"/>
        <v>Untreated Water</v>
      </c>
      <c r="O6350">
        <v>1.1000000000000001</v>
      </c>
      <c r="P6350">
        <v>70</v>
      </c>
      <c r="Q6350">
        <v>7.5</v>
      </c>
    </row>
    <row r="6351" spans="1:17" hidden="1" x14ac:dyDescent="0.3">
      <c r="A6351" t="s">
        <v>24671</v>
      </c>
      <c r="B6351" t="s">
        <v>24672</v>
      </c>
      <c r="C6351" s="1" t="str">
        <f t="shared" si="766"/>
        <v>21:0667</v>
      </c>
      <c r="D6351" s="1" t="str">
        <f t="shared" si="773"/>
        <v>21:0203</v>
      </c>
      <c r="E6351" t="s">
        <v>24673</v>
      </c>
      <c r="F6351" t="s">
        <v>24674</v>
      </c>
      <c r="H6351">
        <v>61.506288400000003</v>
      </c>
      <c r="I6351">
        <v>-130.82495739999999</v>
      </c>
      <c r="J6351" s="1" t="str">
        <f t="shared" si="774"/>
        <v>Fluid (stream)</v>
      </c>
      <c r="K6351" s="1" t="str">
        <f t="shared" si="775"/>
        <v>Untreated Water</v>
      </c>
      <c r="O6351">
        <v>0.49</v>
      </c>
      <c r="P6351">
        <v>60</v>
      </c>
      <c r="Q6351">
        <v>7.5</v>
      </c>
    </row>
    <row r="6352" spans="1:17" hidden="1" x14ac:dyDescent="0.3">
      <c r="A6352" t="s">
        <v>24675</v>
      </c>
      <c r="B6352" t="s">
        <v>24676</v>
      </c>
      <c r="C6352" s="1" t="str">
        <f t="shared" si="766"/>
        <v>21:0667</v>
      </c>
      <c r="D6352" s="1" t="str">
        <f t="shared" si="773"/>
        <v>21:0203</v>
      </c>
      <c r="E6352" t="s">
        <v>24677</v>
      </c>
      <c r="F6352" t="s">
        <v>24678</v>
      </c>
      <c r="H6352">
        <v>61.469751899999999</v>
      </c>
      <c r="I6352">
        <v>-130.79578559999999</v>
      </c>
      <c r="J6352" s="1" t="str">
        <f t="shared" si="774"/>
        <v>Fluid (stream)</v>
      </c>
      <c r="K6352" s="1" t="str">
        <f t="shared" si="775"/>
        <v>Untreated Water</v>
      </c>
      <c r="O6352">
        <v>0.39</v>
      </c>
      <c r="P6352">
        <v>60</v>
      </c>
      <c r="Q6352">
        <v>7.9</v>
      </c>
    </row>
    <row r="6353" spans="1:17" hidden="1" x14ac:dyDescent="0.3">
      <c r="A6353" t="s">
        <v>24679</v>
      </c>
      <c r="B6353" t="s">
        <v>24680</v>
      </c>
      <c r="C6353" s="1" t="str">
        <f t="shared" si="766"/>
        <v>21:0667</v>
      </c>
      <c r="D6353" s="1" t="str">
        <f t="shared" si="773"/>
        <v>21:0203</v>
      </c>
      <c r="E6353" t="s">
        <v>24681</v>
      </c>
      <c r="F6353" t="s">
        <v>24682</v>
      </c>
      <c r="H6353">
        <v>61.466041300000001</v>
      </c>
      <c r="I6353">
        <v>-130.79797450000001</v>
      </c>
      <c r="J6353" s="1" t="str">
        <f t="shared" si="774"/>
        <v>Fluid (stream)</v>
      </c>
      <c r="K6353" s="1" t="str">
        <f t="shared" si="775"/>
        <v>Untreated Water</v>
      </c>
      <c r="O6353">
        <v>0.39</v>
      </c>
      <c r="P6353">
        <v>60</v>
      </c>
      <c r="Q6353">
        <v>7.6</v>
      </c>
    </row>
    <row r="6354" spans="1:17" hidden="1" x14ac:dyDescent="0.3">
      <c r="A6354" t="s">
        <v>24683</v>
      </c>
      <c r="B6354" t="s">
        <v>24684</v>
      </c>
      <c r="C6354" s="1" t="str">
        <f t="shared" si="766"/>
        <v>21:0667</v>
      </c>
      <c r="D6354" s="1" t="str">
        <f t="shared" si="773"/>
        <v>21:0203</v>
      </c>
      <c r="E6354" t="s">
        <v>24685</v>
      </c>
      <c r="F6354" t="s">
        <v>24686</v>
      </c>
      <c r="H6354">
        <v>61.434959999999997</v>
      </c>
      <c r="I6354">
        <v>-130.7555692</v>
      </c>
      <c r="J6354" s="1" t="str">
        <f t="shared" si="774"/>
        <v>Fluid (stream)</v>
      </c>
      <c r="K6354" s="1" t="str">
        <f t="shared" si="775"/>
        <v>Untreated Water</v>
      </c>
      <c r="O6354">
        <v>0.48</v>
      </c>
      <c r="P6354">
        <v>50</v>
      </c>
      <c r="Q6354">
        <v>7.5</v>
      </c>
    </row>
    <row r="6355" spans="1:17" hidden="1" x14ac:dyDescent="0.3">
      <c r="A6355" t="s">
        <v>24687</v>
      </c>
      <c r="B6355" t="s">
        <v>24688</v>
      </c>
      <c r="C6355" s="1" t="str">
        <f t="shared" si="766"/>
        <v>21:0667</v>
      </c>
      <c r="D6355" s="1" t="str">
        <f t="shared" si="773"/>
        <v>21:0203</v>
      </c>
      <c r="E6355" t="s">
        <v>24689</v>
      </c>
      <c r="F6355" t="s">
        <v>24690</v>
      </c>
      <c r="H6355">
        <v>61.425132900000001</v>
      </c>
      <c r="I6355">
        <v>-130.7613901</v>
      </c>
      <c r="J6355" s="1" t="str">
        <f t="shared" si="774"/>
        <v>Fluid (stream)</v>
      </c>
      <c r="K6355" s="1" t="str">
        <f t="shared" si="775"/>
        <v>Untreated Water</v>
      </c>
      <c r="O6355">
        <v>0.21</v>
      </c>
      <c r="P6355">
        <v>40</v>
      </c>
      <c r="Q6355">
        <v>7.4</v>
      </c>
    </row>
    <row r="6356" spans="1:17" hidden="1" x14ac:dyDescent="0.3">
      <c r="A6356" t="s">
        <v>24691</v>
      </c>
      <c r="B6356" t="s">
        <v>24692</v>
      </c>
      <c r="C6356" s="1" t="str">
        <f t="shared" si="766"/>
        <v>21:0667</v>
      </c>
      <c r="D6356" s="1" t="str">
        <f t="shared" si="773"/>
        <v>21:0203</v>
      </c>
      <c r="E6356" t="s">
        <v>24693</v>
      </c>
      <c r="F6356" t="s">
        <v>24694</v>
      </c>
      <c r="H6356">
        <v>61.389262700000003</v>
      </c>
      <c r="I6356">
        <v>-130.79058180000001</v>
      </c>
      <c r="J6356" s="1" t="str">
        <f t="shared" si="774"/>
        <v>Fluid (stream)</v>
      </c>
      <c r="K6356" s="1" t="str">
        <f t="shared" si="775"/>
        <v>Untreated Water</v>
      </c>
      <c r="O6356">
        <v>0.32</v>
      </c>
      <c r="P6356">
        <v>40</v>
      </c>
      <c r="Q6356">
        <v>7.7</v>
      </c>
    </row>
    <row r="6357" spans="1:17" hidden="1" x14ac:dyDescent="0.3">
      <c r="A6357" t="s">
        <v>24695</v>
      </c>
      <c r="B6357" t="s">
        <v>24696</v>
      </c>
      <c r="C6357" s="1" t="str">
        <f t="shared" si="766"/>
        <v>21:0667</v>
      </c>
      <c r="D6357" s="1" t="str">
        <f t="shared" si="773"/>
        <v>21:0203</v>
      </c>
      <c r="E6357" t="s">
        <v>24697</v>
      </c>
      <c r="F6357" t="s">
        <v>24698</v>
      </c>
      <c r="H6357">
        <v>61.407035800000003</v>
      </c>
      <c r="I6357">
        <v>-130.81752879999999</v>
      </c>
      <c r="J6357" s="1" t="str">
        <f t="shared" si="774"/>
        <v>Fluid (stream)</v>
      </c>
      <c r="K6357" s="1" t="str">
        <f t="shared" si="775"/>
        <v>Untreated Water</v>
      </c>
      <c r="O6357">
        <v>7.0000000000000007E-2</v>
      </c>
      <c r="P6357">
        <v>40</v>
      </c>
      <c r="Q6357">
        <v>7.4</v>
      </c>
    </row>
    <row r="6358" spans="1:17" hidden="1" x14ac:dyDescent="0.3">
      <c r="A6358" t="s">
        <v>24699</v>
      </c>
      <c r="B6358" t="s">
        <v>24700</v>
      </c>
      <c r="C6358" s="1" t="str">
        <f t="shared" si="766"/>
        <v>21:0667</v>
      </c>
      <c r="D6358" s="1" t="str">
        <f t="shared" si="773"/>
        <v>21:0203</v>
      </c>
      <c r="E6358" t="s">
        <v>24701</v>
      </c>
      <c r="F6358" t="s">
        <v>24702</v>
      </c>
      <c r="H6358">
        <v>61.378660400000001</v>
      </c>
      <c r="I6358">
        <v>-130.8099838</v>
      </c>
      <c r="J6358" s="1" t="str">
        <f t="shared" si="774"/>
        <v>Fluid (stream)</v>
      </c>
      <c r="K6358" s="1" t="str">
        <f t="shared" si="775"/>
        <v>Untreated Water</v>
      </c>
      <c r="O6358">
        <v>0.43</v>
      </c>
      <c r="P6358">
        <v>50</v>
      </c>
      <c r="Q6358">
        <v>7.6</v>
      </c>
    </row>
    <row r="6359" spans="1:17" hidden="1" x14ac:dyDescent="0.3">
      <c r="A6359" t="s">
        <v>24703</v>
      </c>
      <c r="B6359" t="s">
        <v>24704</v>
      </c>
      <c r="C6359" s="1" t="str">
        <f t="shared" si="766"/>
        <v>21:0667</v>
      </c>
      <c r="D6359" s="1" t="str">
        <f>HYPERLINK("http://geochem.nrcan.gc.ca/cdogs/content/svy/svy_e.htm", "")</f>
        <v/>
      </c>
      <c r="G6359" s="1" t="str">
        <f>HYPERLINK("http://geochem.nrcan.gc.ca/cdogs/content/cr_/cr_00080_e.htm", "80")</f>
        <v>80</v>
      </c>
      <c r="J6359" t="s">
        <v>11453</v>
      </c>
      <c r="K6359" t="s">
        <v>11454</v>
      </c>
      <c r="O6359">
        <v>0.23</v>
      </c>
      <c r="P6359">
        <v>110</v>
      </c>
      <c r="Q6359">
        <v>7.4</v>
      </c>
    </row>
    <row r="6360" spans="1:17" hidden="1" x14ac:dyDescent="0.3">
      <c r="A6360" t="s">
        <v>24705</v>
      </c>
      <c r="B6360" t="s">
        <v>24706</v>
      </c>
      <c r="C6360" s="1" t="str">
        <f t="shared" si="766"/>
        <v>21:0667</v>
      </c>
      <c r="D6360" s="1" t="str">
        <f t="shared" ref="D6360:D6382" si="776">HYPERLINK("http://geochem.nrcan.gc.ca/cdogs/content/svy/svy210203_e.htm", "21:0203")</f>
        <v>21:0203</v>
      </c>
      <c r="E6360" t="s">
        <v>24707</v>
      </c>
      <c r="F6360" t="s">
        <v>24708</v>
      </c>
      <c r="H6360">
        <v>61.364894</v>
      </c>
      <c r="I6360">
        <v>-130.7910024</v>
      </c>
      <c r="J6360" s="1" t="str">
        <f t="shared" ref="J6360:J6382" si="777">HYPERLINK("http://geochem.nrcan.gc.ca/cdogs/content/kwd/kwd020018_e.htm", "Fluid (stream)")</f>
        <v>Fluid (stream)</v>
      </c>
      <c r="K6360" s="1" t="str">
        <f t="shared" ref="K6360:K6382" si="778">HYPERLINK("http://geochem.nrcan.gc.ca/cdogs/content/kwd/kwd080007_e.htm", "Untreated Water")</f>
        <v>Untreated Water</v>
      </c>
      <c r="O6360">
        <v>0.3</v>
      </c>
      <c r="P6360">
        <v>50</v>
      </c>
      <c r="Q6360">
        <v>7.6</v>
      </c>
    </row>
    <row r="6361" spans="1:17" hidden="1" x14ac:dyDescent="0.3">
      <c r="A6361" t="s">
        <v>24709</v>
      </c>
      <c r="B6361" t="s">
        <v>24710</v>
      </c>
      <c r="C6361" s="1" t="str">
        <f t="shared" ref="C6361:C6424" si="779">HYPERLINK("http://geochem.nrcan.gc.ca/cdogs/content/bdl/bdl210667_e.htm", "21:0667")</f>
        <v>21:0667</v>
      </c>
      <c r="D6361" s="1" t="str">
        <f t="shared" si="776"/>
        <v>21:0203</v>
      </c>
      <c r="E6361" t="s">
        <v>24711</v>
      </c>
      <c r="F6361" t="s">
        <v>24712</v>
      </c>
      <c r="H6361">
        <v>61.358233800000001</v>
      </c>
      <c r="I6361">
        <v>-130.8110849</v>
      </c>
      <c r="J6361" s="1" t="str">
        <f t="shared" si="777"/>
        <v>Fluid (stream)</v>
      </c>
      <c r="K6361" s="1" t="str">
        <f t="shared" si="778"/>
        <v>Untreated Water</v>
      </c>
      <c r="O6361">
        <v>0.22</v>
      </c>
      <c r="P6361">
        <v>40</v>
      </c>
      <c r="Q6361">
        <v>7.5</v>
      </c>
    </row>
    <row r="6362" spans="1:17" hidden="1" x14ac:dyDescent="0.3">
      <c r="A6362" t="s">
        <v>24713</v>
      </c>
      <c r="B6362" t="s">
        <v>24714</v>
      </c>
      <c r="C6362" s="1" t="str">
        <f t="shared" si="779"/>
        <v>21:0667</v>
      </c>
      <c r="D6362" s="1" t="str">
        <f t="shared" si="776"/>
        <v>21:0203</v>
      </c>
      <c r="E6362" t="s">
        <v>24711</v>
      </c>
      <c r="F6362" t="s">
        <v>24715</v>
      </c>
      <c r="H6362">
        <v>61.358233800000001</v>
      </c>
      <c r="I6362">
        <v>-130.8110849</v>
      </c>
      <c r="J6362" s="1" t="str">
        <f t="shared" si="777"/>
        <v>Fluid (stream)</v>
      </c>
      <c r="K6362" s="1" t="str">
        <f t="shared" si="778"/>
        <v>Untreated Water</v>
      </c>
      <c r="O6362">
        <v>0.24</v>
      </c>
      <c r="P6362">
        <v>40</v>
      </c>
      <c r="Q6362">
        <v>7.5</v>
      </c>
    </row>
    <row r="6363" spans="1:17" hidden="1" x14ac:dyDescent="0.3">
      <c r="A6363" t="s">
        <v>24716</v>
      </c>
      <c r="B6363" t="s">
        <v>24717</v>
      </c>
      <c r="C6363" s="1" t="str">
        <f t="shared" si="779"/>
        <v>21:0667</v>
      </c>
      <c r="D6363" s="1" t="str">
        <f t="shared" si="776"/>
        <v>21:0203</v>
      </c>
      <c r="E6363" t="s">
        <v>24718</v>
      </c>
      <c r="F6363" t="s">
        <v>24719</v>
      </c>
      <c r="H6363">
        <v>61.342902500000001</v>
      </c>
      <c r="I6363">
        <v>-130.8511992</v>
      </c>
      <c r="J6363" s="1" t="str">
        <f t="shared" si="777"/>
        <v>Fluid (stream)</v>
      </c>
      <c r="K6363" s="1" t="str">
        <f t="shared" si="778"/>
        <v>Untreated Water</v>
      </c>
      <c r="O6363">
        <v>0.2</v>
      </c>
      <c r="P6363">
        <v>30</v>
      </c>
      <c r="Q6363">
        <v>7.6</v>
      </c>
    </row>
    <row r="6364" spans="1:17" hidden="1" x14ac:dyDescent="0.3">
      <c r="A6364" t="s">
        <v>24720</v>
      </c>
      <c r="B6364" t="s">
        <v>24721</v>
      </c>
      <c r="C6364" s="1" t="str">
        <f t="shared" si="779"/>
        <v>21:0667</v>
      </c>
      <c r="D6364" s="1" t="str">
        <f t="shared" si="776"/>
        <v>21:0203</v>
      </c>
      <c r="E6364" t="s">
        <v>24722</v>
      </c>
      <c r="F6364" t="s">
        <v>24723</v>
      </c>
      <c r="H6364">
        <v>61.351969500000003</v>
      </c>
      <c r="I6364">
        <v>-130.78979570000001</v>
      </c>
      <c r="J6364" s="1" t="str">
        <f t="shared" si="777"/>
        <v>Fluid (stream)</v>
      </c>
      <c r="K6364" s="1" t="str">
        <f t="shared" si="778"/>
        <v>Untreated Water</v>
      </c>
      <c r="O6364">
        <v>0.26</v>
      </c>
      <c r="P6364">
        <v>40</v>
      </c>
      <c r="Q6364">
        <v>7.3</v>
      </c>
    </row>
    <row r="6365" spans="1:17" hidden="1" x14ac:dyDescent="0.3">
      <c r="A6365" t="s">
        <v>24724</v>
      </c>
      <c r="B6365" t="s">
        <v>24725</v>
      </c>
      <c r="C6365" s="1" t="str">
        <f t="shared" si="779"/>
        <v>21:0667</v>
      </c>
      <c r="D6365" s="1" t="str">
        <f t="shared" si="776"/>
        <v>21:0203</v>
      </c>
      <c r="E6365" t="s">
        <v>24726</v>
      </c>
      <c r="F6365" t="s">
        <v>24727</v>
      </c>
      <c r="H6365">
        <v>61.325929000000002</v>
      </c>
      <c r="I6365">
        <v>-130.7841794</v>
      </c>
      <c r="J6365" s="1" t="str">
        <f t="shared" si="777"/>
        <v>Fluid (stream)</v>
      </c>
      <c r="K6365" s="1" t="str">
        <f t="shared" si="778"/>
        <v>Untreated Water</v>
      </c>
      <c r="O6365">
        <v>0.5</v>
      </c>
      <c r="P6365">
        <v>50</v>
      </c>
      <c r="Q6365">
        <v>7.6</v>
      </c>
    </row>
    <row r="6366" spans="1:17" hidden="1" x14ac:dyDescent="0.3">
      <c r="A6366" t="s">
        <v>24728</v>
      </c>
      <c r="B6366" t="s">
        <v>24729</v>
      </c>
      <c r="C6366" s="1" t="str">
        <f t="shared" si="779"/>
        <v>21:0667</v>
      </c>
      <c r="D6366" s="1" t="str">
        <f t="shared" si="776"/>
        <v>21:0203</v>
      </c>
      <c r="E6366" t="s">
        <v>24730</v>
      </c>
      <c r="F6366" t="s">
        <v>24731</v>
      </c>
      <c r="H6366">
        <v>61.310240399999998</v>
      </c>
      <c r="I6366">
        <v>-130.80726770000001</v>
      </c>
      <c r="J6366" s="1" t="str">
        <f t="shared" si="777"/>
        <v>Fluid (stream)</v>
      </c>
      <c r="K6366" s="1" t="str">
        <f t="shared" si="778"/>
        <v>Untreated Water</v>
      </c>
      <c r="O6366">
        <v>0.51</v>
      </c>
      <c r="P6366">
        <v>40</v>
      </c>
      <c r="Q6366">
        <v>7.6</v>
      </c>
    </row>
    <row r="6367" spans="1:17" hidden="1" x14ac:dyDescent="0.3">
      <c r="A6367" t="s">
        <v>24732</v>
      </c>
      <c r="B6367" t="s">
        <v>24733</v>
      </c>
      <c r="C6367" s="1" t="str">
        <f t="shared" si="779"/>
        <v>21:0667</v>
      </c>
      <c r="D6367" s="1" t="str">
        <f t="shared" si="776"/>
        <v>21:0203</v>
      </c>
      <c r="E6367" t="s">
        <v>24734</v>
      </c>
      <c r="F6367" t="s">
        <v>24735</v>
      </c>
      <c r="H6367">
        <v>61.299783699999999</v>
      </c>
      <c r="I6367">
        <v>-130.86002550000001</v>
      </c>
      <c r="J6367" s="1" t="str">
        <f t="shared" si="777"/>
        <v>Fluid (stream)</v>
      </c>
      <c r="K6367" s="1" t="str">
        <f t="shared" si="778"/>
        <v>Untreated Water</v>
      </c>
      <c r="O6367">
        <v>0.46</v>
      </c>
      <c r="P6367">
        <v>50</v>
      </c>
      <c r="Q6367">
        <v>7.6</v>
      </c>
    </row>
    <row r="6368" spans="1:17" hidden="1" x14ac:dyDescent="0.3">
      <c r="A6368" t="s">
        <v>24736</v>
      </c>
      <c r="B6368" t="s">
        <v>24737</v>
      </c>
      <c r="C6368" s="1" t="str">
        <f t="shared" si="779"/>
        <v>21:0667</v>
      </c>
      <c r="D6368" s="1" t="str">
        <f t="shared" si="776"/>
        <v>21:0203</v>
      </c>
      <c r="E6368" t="s">
        <v>24738</v>
      </c>
      <c r="F6368" t="s">
        <v>24739</v>
      </c>
      <c r="H6368">
        <v>61.281922899999998</v>
      </c>
      <c r="I6368">
        <v>-130.84943250000001</v>
      </c>
      <c r="J6368" s="1" t="str">
        <f t="shared" si="777"/>
        <v>Fluid (stream)</v>
      </c>
      <c r="K6368" s="1" t="str">
        <f t="shared" si="778"/>
        <v>Untreated Water</v>
      </c>
      <c r="O6368">
        <v>0.56000000000000005</v>
      </c>
      <c r="P6368">
        <v>70</v>
      </c>
      <c r="Q6368">
        <v>7.7</v>
      </c>
    </row>
    <row r="6369" spans="1:17" hidden="1" x14ac:dyDescent="0.3">
      <c r="A6369" t="s">
        <v>24740</v>
      </c>
      <c r="B6369" t="s">
        <v>24741</v>
      </c>
      <c r="C6369" s="1" t="str">
        <f t="shared" si="779"/>
        <v>21:0667</v>
      </c>
      <c r="D6369" s="1" t="str">
        <f t="shared" si="776"/>
        <v>21:0203</v>
      </c>
      <c r="E6369" t="s">
        <v>24742</v>
      </c>
      <c r="F6369" t="s">
        <v>24743</v>
      </c>
      <c r="H6369">
        <v>61.271380700000002</v>
      </c>
      <c r="I6369">
        <v>-130.88455200000001</v>
      </c>
      <c r="J6369" s="1" t="str">
        <f t="shared" si="777"/>
        <v>Fluid (stream)</v>
      </c>
      <c r="K6369" s="1" t="str">
        <f t="shared" si="778"/>
        <v>Untreated Water</v>
      </c>
      <c r="O6369">
        <v>0.09</v>
      </c>
      <c r="P6369">
        <v>160</v>
      </c>
      <c r="Q6369">
        <v>6.8</v>
      </c>
    </row>
    <row r="6370" spans="1:17" hidden="1" x14ac:dyDescent="0.3">
      <c r="A6370" t="s">
        <v>24744</v>
      </c>
      <c r="B6370" t="s">
        <v>24745</v>
      </c>
      <c r="C6370" s="1" t="str">
        <f t="shared" si="779"/>
        <v>21:0667</v>
      </c>
      <c r="D6370" s="1" t="str">
        <f t="shared" si="776"/>
        <v>21:0203</v>
      </c>
      <c r="E6370" t="s">
        <v>24746</v>
      </c>
      <c r="F6370" t="s">
        <v>24747</v>
      </c>
      <c r="H6370">
        <v>61.256855899999998</v>
      </c>
      <c r="I6370">
        <v>-130.88735410000001</v>
      </c>
      <c r="J6370" s="1" t="str">
        <f t="shared" si="777"/>
        <v>Fluid (stream)</v>
      </c>
      <c r="K6370" s="1" t="str">
        <f t="shared" si="778"/>
        <v>Untreated Water</v>
      </c>
      <c r="O6370">
        <v>0.44</v>
      </c>
      <c r="P6370">
        <v>270</v>
      </c>
      <c r="Q6370">
        <v>7.2</v>
      </c>
    </row>
    <row r="6371" spans="1:17" hidden="1" x14ac:dyDescent="0.3">
      <c r="A6371" t="s">
        <v>24748</v>
      </c>
      <c r="B6371" t="s">
        <v>24749</v>
      </c>
      <c r="C6371" s="1" t="str">
        <f t="shared" si="779"/>
        <v>21:0667</v>
      </c>
      <c r="D6371" s="1" t="str">
        <f t="shared" si="776"/>
        <v>21:0203</v>
      </c>
      <c r="E6371" t="s">
        <v>24750</v>
      </c>
      <c r="F6371" t="s">
        <v>24751</v>
      </c>
      <c r="H6371">
        <v>61.256454099999999</v>
      </c>
      <c r="I6371">
        <v>-130.97037420000001</v>
      </c>
      <c r="J6371" s="1" t="str">
        <f t="shared" si="777"/>
        <v>Fluid (stream)</v>
      </c>
      <c r="K6371" s="1" t="str">
        <f t="shared" si="778"/>
        <v>Untreated Water</v>
      </c>
      <c r="O6371">
        <v>1.5</v>
      </c>
      <c r="P6371">
        <v>50</v>
      </c>
      <c r="Q6371">
        <v>8</v>
      </c>
    </row>
    <row r="6372" spans="1:17" hidden="1" x14ac:dyDescent="0.3">
      <c r="A6372" t="s">
        <v>24752</v>
      </c>
      <c r="B6372" t="s">
        <v>24753</v>
      </c>
      <c r="C6372" s="1" t="str">
        <f t="shared" si="779"/>
        <v>21:0667</v>
      </c>
      <c r="D6372" s="1" t="str">
        <f t="shared" si="776"/>
        <v>21:0203</v>
      </c>
      <c r="E6372" t="s">
        <v>24754</v>
      </c>
      <c r="F6372" t="s">
        <v>24755</v>
      </c>
      <c r="H6372">
        <v>61.269436200000001</v>
      </c>
      <c r="I6372">
        <v>-130.96203009999999</v>
      </c>
      <c r="J6372" s="1" t="str">
        <f t="shared" si="777"/>
        <v>Fluid (stream)</v>
      </c>
      <c r="K6372" s="1" t="str">
        <f t="shared" si="778"/>
        <v>Untreated Water</v>
      </c>
      <c r="O6372">
        <v>0.73</v>
      </c>
      <c r="P6372">
        <v>280</v>
      </c>
      <c r="Q6372">
        <v>7.3</v>
      </c>
    </row>
    <row r="6373" spans="1:17" hidden="1" x14ac:dyDescent="0.3">
      <c r="A6373" t="s">
        <v>24756</v>
      </c>
      <c r="B6373" t="s">
        <v>24757</v>
      </c>
      <c r="C6373" s="1" t="str">
        <f t="shared" si="779"/>
        <v>21:0667</v>
      </c>
      <c r="D6373" s="1" t="str">
        <f t="shared" si="776"/>
        <v>21:0203</v>
      </c>
      <c r="E6373" t="s">
        <v>24758</v>
      </c>
      <c r="F6373" t="s">
        <v>24759</v>
      </c>
      <c r="H6373">
        <v>61.2882502</v>
      </c>
      <c r="I6373">
        <v>-130.95590870000001</v>
      </c>
      <c r="J6373" s="1" t="str">
        <f t="shared" si="777"/>
        <v>Fluid (stream)</v>
      </c>
      <c r="K6373" s="1" t="str">
        <f t="shared" si="778"/>
        <v>Untreated Water</v>
      </c>
      <c r="O6373">
        <v>0.22</v>
      </c>
      <c r="P6373">
        <v>350</v>
      </c>
      <c r="Q6373">
        <v>6.8</v>
      </c>
    </row>
    <row r="6374" spans="1:17" hidden="1" x14ac:dyDescent="0.3">
      <c r="A6374" t="s">
        <v>24760</v>
      </c>
      <c r="B6374" t="s">
        <v>24761</v>
      </c>
      <c r="C6374" s="1" t="str">
        <f t="shared" si="779"/>
        <v>21:0667</v>
      </c>
      <c r="D6374" s="1" t="str">
        <f t="shared" si="776"/>
        <v>21:0203</v>
      </c>
      <c r="E6374" t="s">
        <v>24762</v>
      </c>
      <c r="F6374" t="s">
        <v>24763</v>
      </c>
      <c r="H6374">
        <v>61.288267099999999</v>
      </c>
      <c r="I6374">
        <v>-131.00880430000001</v>
      </c>
      <c r="J6374" s="1" t="str">
        <f t="shared" si="777"/>
        <v>Fluid (stream)</v>
      </c>
      <c r="K6374" s="1" t="str">
        <f t="shared" si="778"/>
        <v>Untreated Water</v>
      </c>
      <c r="O6374">
        <v>0.67</v>
      </c>
      <c r="P6374">
        <v>380</v>
      </c>
      <c r="Q6374">
        <v>6.9</v>
      </c>
    </row>
    <row r="6375" spans="1:17" hidden="1" x14ac:dyDescent="0.3">
      <c r="A6375" t="s">
        <v>24764</v>
      </c>
      <c r="B6375" t="s">
        <v>24765</v>
      </c>
      <c r="C6375" s="1" t="str">
        <f t="shared" si="779"/>
        <v>21:0667</v>
      </c>
      <c r="D6375" s="1" t="str">
        <f t="shared" si="776"/>
        <v>21:0203</v>
      </c>
      <c r="E6375" t="s">
        <v>24766</v>
      </c>
      <c r="F6375" t="s">
        <v>24767</v>
      </c>
      <c r="H6375">
        <v>61.2813473</v>
      </c>
      <c r="I6375">
        <v>-131.05053469999999</v>
      </c>
      <c r="J6375" s="1" t="str">
        <f t="shared" si="777"/>
        <v>Fluid (stream)</v>
      </c>
      <c r="K6375" s="1" t="str">
        <f t="shared" si="778"/>
        <v>Untreated Water</v>
      </c>
      <c r="O6375">
        <v>1.4</v>
      </c>
      <c r="P6375">
        <v>60</v>
      </c>
      <c r="Q6375">
        <v>8</v>
      </c>
    </row>
    <row r="6376" spans="1:17" hidden="1" x14ac:dyDescent="0.3">
      <c r="A6376" t="s">
        <v>24768</v>
      </c>
      <c r="B6376" t="s">
        <v>24769</v>
      </c>
      <c r="C6376" s="1" t="str">
        <f t="shared" si="779"/>
        <v>21:0667</v>
      </c>
      <c r="D6376" s="1" t="str">
        <f t="shared" si="776"/>
        <v>21:0203</v>
      </c>
      <c r="E6376" t="s">
        <v>24770</v>
      </c>
      <c r="F6376" t="s">
        <v>24771</v>
      </c>
      <c r="H6376">
        <v>61.2947852</v>
      </c>
      <c r="I6376">
        <v>-131.0294959</v>
      </c>
      <c r="J6376" s="1" t="str">
        <f t="shared" si="777"/>
        <v>Fluid (stream)</v>
      </c>
      <c r="K6376" s="1" t="str">
        <f t="shared" si="778"/>
        <v>Untreated Water</v>
      </c>
      <c r="O6376">
        <v>1.4</v>
      </c>
      <c r="P6376">
        <v>490</v>
      </c>
      <c r="Q6376">
        <v>7.3</v>
      </c>
    </row>
    <row r="6377" spans="1:17" hidden="1" x14ac:dyDescent="0.3">
      <c r="A6377" t="s">
        <v>24772</v>
      </c>
      <c r="B6377" t="s">
        <v>24773</v>
      </c>
      <c r="C6377" s="1" t="str">
        <f t="shared" si="779"/>
        <v>21:0667</v>
      </c>
      <c r="D6377" s="1" t="str">
        <f t="shared" si="776"/>
        <v>21:0203</v>
      </c>
      <c r="E6377" t="s">
        <v>24774</v>
      </c>
      <c r="F6377" t="s">
        <v>24775</v>
      </c>
      <c r="H6377">
        <v>61.325219500000003</v>
      </c>
      <c r="I6377">
        <v>-131.01222000000001</v>
      </c>
      <c r="J6377" s="1" t="str">
        <f t="shared" si="777"/>
        <v>Fluid (stream)</v>
      </c>
      <c r="K6377" s="1" t="str">
        <f t="shared" si="778"/>
        <v>Untreated Water</v>
      </c>
      <c r="O6377">
        <v>0.55000000000000004</v>
      </c>
      <c r="P6377">
        <v>640</v>
      </c>
      <c r="Q6377">
        <v>7</v>
      </c>
    </row>
    <row r="6378" spans="1:17" hidden="1" x14ac:dyDescent="0.3">
      <c r="A6378" t="s">
        <v>24776</v>
      </c>
      <c r="B6378" t="s">
        <v>24777</v>
      </c>
      <c r="C6378" s="1" t="str">
        <f t="shared" si="779"/>
        <v>21:0667</v>
      </c>
      <c r="D6378" s="1" t="str">
        <f t="shared" si="776"/>
        <v>21:0203</v>
      </c>
      <c r="E6378" t="s">
        <v>24778</v>
      </c>
      <c r="F6378" t="s">
        <v>24779</v>
      </c>
      <c r="H6378">
        <v>61.3344843</v>
      </c>
      <c r="I6378">
        <v>-130.9831695</v>
      </c>
      <c r="J6378" s="1" t="str">
        <f t="shared" si="777"/>
        <v>Fluid (stream)</v>
      </c>
      <c r="K6378" s="1" t="str">
        <f t="shared" si="778"/>
        <v>Untreated Water</v>
      </c>
      <c r="O6378">
        <v>0.49</v>
      </c>
      <c r="P6378">
        <v>120</v>
      </c>
      <c r="Q6378">
        <v>6.9</v>
      </c>
    </row>
    <row r="6379" spans="1:17" hidden="1" x14ac:dyDescent="0.3">
      <c r="A6379" t="s">
        <v>24780</v>
      </c>
      <c r="B6379" t="s">
        <v>24781</v>
      </c>
      <c r="C6379" s="1" t="str">
        <f t="shared" si="779"/>
        <v>21:0667</v>
      </c>
      <c r="D6379" s="1" t="str">
        <f t="shared" si="776"/>
        <v>21:0203</v>
      </c>
      <c r="E6379" t="s">
        <v>24782</v>
      </c>
      <c r="F6379" t="s">
        <v>24783</v>
      </c>
      <c r="H6379">
        <v>61.331733300000003</v>
      </c>
      <c r="I6379">
        <v>-130.98090210000001</v>
      </c>
      <c r="J6379" s="1" t="str">
        <f t="shared" si="777"/>
        <v>Fluid (stream)</v>
      </c>
      <c r="K6379" s="1" t="str">
        <f t="shared" si="778"/>
        <v>Untreated Water</v>
      </c>
      <c r="O6379">
        <v>0.47</v>
      </c>
      <c r="P6379">
        <v>260</v>
      </c>
      <c r="Q6379">
        <v>7.1</v>
      </c>
    </row>
    <row r="6380" spans="1:17" hidden="1" x14ac:dyDescent="0.3">
      <c r="A6380" t="s">
        <v>24784</v>
      </c>
      <c r="B6380" t="s">
        <v>24785</v>
      </c>
      <c r="C6380" s="1" t="str">
        <f t="shared" si="779"/>
        <v>21:0667</v>
      </c>
      <c r="D6380" s="1" t="str">
        <f t="shared" si="776"/>
        <v>21:0203</v>
      </c>
      <c r="E6380" t="s">
        <v>24786</v>
      </c>
      <c r="F6380" t="s">
        <v>24787</v>
      </c>
      <c r="H6380">
        <v>61.358816400000002</v>
      </c>
      <c r="I6380">
        <v>-130.92294240000001</v>
      </c>
      <c r="J6380" s="1" t="str">
        <f t="shared" si="777"/>
        <v>Fluid (stream)</v>
      </c>
      <c r="K6380" s="1" t="str">
        <f t="shared" si="778"/>
        <v>Untreated Water</v>
      </c>
      <c r="O6380">
        <v>0.61</v>
      </c>
      <c r="P6380">
        <v>80</v>
      </c>
      <c r="Q6380">
        <v>7.5</v>
      </c>
    </row>
    <row r="6381" spans="1:17" hidden="1" x14ac:dyDescent="0.3">
      <c r="A6381" t="s">
        <v>24788</v>
      </c>
      <c r="B6381" t="s">
        <v>24789</v>
      </c>
      <c r="C6381" s="1" t="str">
        <f t="shared" si="779"/>
        <v>21:0667</v>
      </c>
      <c r="D6381" s="1" t="str">
        <f t="shared" si="776"/>
        <v>21:0203</v>
      </c>
      <c r="E6381" t="s">
        <v>24786</v>
      </c>
      <c r="F6381" t="s">
        <v>24790</v>
      </c>
      <c r="H6381">
        <v>61.358816400000002</v>
      </c>
      <c r="I6381">
        <v>-130.92294240000001</v>
      </c>
      <c r="J6381" s="1" t="str">
        <f t="shared" si="777"/>
        <v>Fluid (stream)</v>
      </c>
      <c r="K6381" s="1" t="str">
        <f t="shared" si="778"/>
        <v>Untreated Water</v>
      </c>
      <c r="O6381">
        <v>0.6</v>
      </c>
      <c r="P6381">
        <v>70</v>
      </c>
      <c r="Q6381">
        <v>7.5</v>
      </c>
    </row>
    <row r="6382" spans="1:17" hidden="1" x14ac:dyDescent="0.3">
      <c r="A6382" t="s">
        <v>24791</v>
      </c>
      <c r="B6382" t="s">
        <v>24792</v>
      </c>
      <c r="C6382" s="1" t="str">
        <f t="shared" si="779"/>
        <v>21:0667</v>
      </c>
      <c r="D6382" s="1" t="str">
        <f t="shared" si="776"/>
        <v>21:0203</v>
      </c>
      <c r="E6382" t="s">
        <v>24793</v>
      </c>
      <c r="F6382" t="s">
        <v>24794</v>
      </c>
      <c r="H6382">
        <v>61.569665499999999</v>
      </c>
      <c r="I6382">
        <v>-130.94279169999999</v>
      </c>
      <c r="J6382" s="1" t="str">
        <f t="shared" si="777"/>
        <v>Fluid (stream)</v>
      </c>
      <c r="K6382" s="1" t="str">
        <f t="shared" si="778"/>
        <v>Untreated Water</v>
      </c>
      <c r="O6382">
        <v>2.5000000000000001E-2</v>
      </c>
      <c r="P6382">
        <v>60</v>
      </c>
      <c r="Q6382">
        <v>7.3</v>
      </c>
    </row>
    <row r="6383" spans="1:17" hidden="1" x14ac:dyDescent="0.3">
      <c r="A6383" t="s">
        <v>24795</v>
      </c>
      <c r="B6383" t="s">
        <v>24796</v>
      </c>
      <c r="C6383" s="1" t="str">
        <f t="shared" si="779"/>
        <v>21:0667</v>
      </c>
      <c r="D6383" s="1" t="str">
        <f>HYPERLINK("http://geochem.nrcan.gc.ca/cdogs/content/svy/svy_e.htm", "")</f>
        <v/>
      </c>
      <c r="G6383" s="1" t="str">
        <f>HYPERLINK("http://geochem.nrcan.gc.ca/cdogs/content/cr_/cr_00080_e.htm", "80")</f>
        <v>80</v>
      </c>
      <c r="J6383" t="s">
        <v>11453</v>
      </c>
      <c r="K6383" t="s">
        <v>11454</v>
      </c>
      <c r="O6383">
        <v>0.22</v>
      </c>
      <c r="P6383">
        <v>100</v>
      </c>
      <c r="Q6383">
        <v>7.4</v>
      </c>
    </row>
    <row r="6384" spans="1:17" hidden="1" x14ac:dyDescent="0.3">
      <c r="A6384" t="s">
        <v>24797</v>
      </c>
      <c r="B6384" t="s">
        <v>24798</v>
      </c>
      <c r="C6384" s="1" t="str">
        <f t="shared" si="779"/>
        <v>21:0667</v>
      </c>
      <c r="D6384" s="1" t="str">
        <f t="shared" ref="D6384:D6412" si="780">HYPERLINK("http://geochem.nrcan.gc.ca/cdogs/content/svy/svy210203_e.htm", "21:0203")</f>
        <v>21:0203</v>
      </c>
      <c r="E6384" t="s">
        <v>24799</v>
      </c>
      <c r="F6384" t="s">
        <v>24800</v>
      </c>
      <c r="H6384">
        <v>61.5887812</v>
      </c>
      <c r="I6384">
        <v>-130.96865740000001</v>
      </c>
      <c r="J6384" s="1" t="str">
        <f t="shared" ref="J6384:J6412" si="781">HYPERLINK("http://geochem.nrcan.gc.ca/cdogs/content/kwd/kwd020018_e.htm", "Fluid (stream)")</f>
        <v>Fluid (stream)</v>
      </c>
      <c r="K6384" s="1" t="str">
        <f t="shared" ref="K6384:K6412" si="782">HYPERLINK("http://geochem.nrcan.gc.ca/cdogs/content/kwd/kwd080007_e.htm", "Untreated Water")</f>
        <v>Untreated Water</v>
      </c>
      <c r="O6384">
        <v>0.94</v>
      </c>
      <c r="P6384">
        <v>70</v>
      </c>
      <c r="Q6384">
        <v>7.7</v>
      </c>
    </row>
    <row r="6385" spans="1:17" hidden="1" x14ac:dyDescent="0.3">
      <c r="A6385" t="s">
        <v>24801</v>
      </c>
      <c r="B6385" t="s">
        <v>24802</v>
      </c>
      <c r="C6385" s="1" t="str">
        <f t="shared" si="779"/>
        <v>21:0667</v>
      </c>
      <c r="D6385" s="1" t="str">
        <f t="shared" si="780"/>
        <v>21:0203</v>
      </c>
      <c r="E6385" t="s">
        <v>24803</v>
      </c>
      <c r="F6385" t="s">
        <v>24804</v>
      </c>
      <c r="H6385">
        <v>61.611200099999998</v>
      </c>
      <c r="I6385">
        <v>-131.0339376</v>
      </c>
      <c r="J6385" s="1" t="str">
        <f t="shared" si="781"/>
        <v>Fluid (stream)</v>
      </c>
      <c r="K6385" s="1" t="str">
        <f t="shared" si="782"/>
        <v>Untreated Water</v>
      </c>
      <c r="O6385">
        <v>0.62</v>
      </c>
      <c r="P6385">
        <v>90</v>
      </c>
      <c r="Q6385">
        <v>7.9</v>
      </c>
    </row>
    <row r="6386" spans="1:17" hidden="1" x14ac:dyDescent="0.3">
      <c r="A6386" t="s">
        <v>24805</v>
      </c>
      <c r="B6386" t="s">
        <v>24806</v>
      </c>
      <c r="C6386" s="1" t="str">
        <f t="shared" si="779"/>
        <v>21:0667</v>
      </c>
      <c r="D6386" s="1" t="str">
        <f t="shared" si="780"/>
        <v>21:0203</v>
      </c>
      <c r="E6386" t="s">
        <v>24807</v>
      </c>
      <c r="F6386" t="s">
        <v>24808</v>
      </c>
      <c r="H6386">
        <v>61.627955399999998</v>
      </c>
      <c r="I6386">
        <v>-131.06519130000001</v>
      </c>
      <c r="J6386" s="1" t="str">
        <f t="shared" si="781"/>
        <v>Fluid (stream)</v>
      </c>
      <c r="K6386" s="1" t="str">
        <f t="shared" si="782"/>
        <v>Untreated Water</v>
      </c>
      <c r="O6386">
        <v>1.7</v>
      </c>
      <c r="P6386">
        <v>300</v>
      </c>
      <c r="Q6386">
        <v>8</v>
      </c>
    </row>
    <row r="6387" spans="1:17" hidden="1" x14ac:dyDescent="0.3">
      <c r="A6387" t="s">
        <v>24809</v>
      </c>
      <c r="B6387" t="s">
        <v>24810</v>
      </c>
      <c r="C6387" s="1" t="str">
        <f t="shared" si="779"/>
        <v>21:0667</v>
      </c>
      <c r="D6387" s="1" t="str">
        <f t="shared" si="780"/>
        <v>21:0203</v>
      </c>
      <c r="E6387" t="s">
        <v>24811</v>
      </c>
      <c r="F6387" t="s">
        <v>24812</v>
      </c>
      <c r="H6387">
        <v>61.640285200000001</v>
      </c>
      <c r="I6387">
        <v>-131.1128104</v>
      </c>
      <c r="J6387" s="1" t="str">
        <f t="shared" si="781"/>
        <v>Fluid (stream)</v>
      </c>
      <c r="K6387" s="1" t="str">
        <f t="shared" si="782"/>
        <v>Untreated Water</v>
      </c>
      <c r="O6387">
        <v>1.9</v>
      </c>
      <c r="P6387">
        <v>460</v>
      </c>
      <c r="Q6387">
        <v>8.1</v>
      </c>
    </row>
    <row r="6388" spans="1:17" hidden="1" x14ac:dyDescent="0.3">
      <c r="A6388" t="s">
        <v>24813</v>
      </c>
      <c r="B6388" t="s">
        <v>24814</v>
      </c>
      <c r="C6388" s="1" t="str">
        <f t="shared" si="779"/>
        <v>21:0667</v>
      </c>
      <c r="D6388" s="1" t="str">
        <f t="shared" si="780"/>
        <v>21:0203</v>
      </c>
      <c r="E6388" t="s">
        <v>24815</v>
      </c>
      <c r="F6388" t="s">
        <v>24816</v>
      </c>
      <c r="H6388">
        <v>61.629787999999998</v>
      </c>
      <c r="I6388">
        <v>-131.1444955</v>
      </c>
      <c r="J6388" s="1" t="str">
        <f t="shared" si="781"/>
        <v>Fluid (stream)</v>
      </c>
      <c r="K6388" s="1" t="str">
        <f t="shared" si="782"/>
        <v>Untreated Water</v>
      </c>
      <c r="O6388">
        <v>1.2</v>
      </c>
      <c r="P6388">
        <v>140</v>
      </c>
      <c r="Q6388">
        <v>8.1</v>
      </c>
    </row>
    <row r="6389" spans="1:17" hidden="1" x14ac:dyDescent="0.3">
      <c r="A6389" t="s">
        <v>24817</v>
      </c>
      <c r="B6389" t="s">
        <v>24818</v>
      </c>
      <c r="C6389" s="1" t="str">
        <f t="shared" si="779"/>
        <v>21:0667</v>
      </c>
      <c r="D6389" s="1" t="str">
        <f t="shared" si="780"/>
        <v>21:0203</v>
      </c>
      <c r="E6389" t="s">
        <v>24819</v>
      </c>
      <c r="F6389" t="s">
        <v>24820</v>
      </c>
      <c r="H6389">
        <v>61.630404200000001</v>
      </c>
      <c r="I6389">
        <v>-131.2426897</v>
      </c>
      <c r="J6389" s="1" t="str">
        <f t="shared" si="781"/>
        <v>Fluid (stream)</v>
      </c>
      <c r="K6389" s="1" t="str">
        <f t="shared" si="782"/>
        <v>Untreated Water</v>
      </c>
      <c r="O6389">
        <v>2.5000000000000001E-2</v>
      </c>
      <c r="P6389">
        <v>60</v>
      </c>
      <c r="Q6389">
        <v>7.7</v>
      </c>
    </row>
    <row r="6390" spans="1:17" hidden="1" x14ac:dyDescent="0.3">
      <c r="A6390" t="s">
        <v>24821</v>
      </c>
      <c r="B6390" t="s">
        <v>24822</v>
      </c>
      <c r="C6390" s="1" t="str">
        <f t="shared" si="779"/>
        <v>21:0667</v>
      </c>
      <c r="D6390" s="1" t="str">
        <f t="shared" si="780"/>
        <v>21:0203</v>
      </c>
      <c r="E6390" t="s">
        <v>24823</v>
      </c>
      <c r="F6390" t="s">
        <v>24824</v>
      </c>
      <c r="H6390">
        <v>61.630552600000001</v>
      </c>
      <c r="I6390">
        <v>-131.2209411</v>
      </c>
      <c r="J6390" s="1" t="str">
        <f t="shared" si="781"/>
        <v>Fluid (stream)</v>
      </c>
      <c r="K6390" s="1" t="str">
        <f t="shared" si="782"/>
        <v>Untreated Water</v>
      </c>
      <c r="O6390">
        <v>0.63</v>
      </c>
      <c r="P6390">
        <v>50</v>
      </c>
      <c r="Q6390">
        <v>8.1</v>
      </c>
    </row>
    <row r="6391" spans="1:17" hidden="1" x14ac:dyDescent="0.3">
      <c r="A6391" t="s">
        <v>24825</v>
      </c>
      <c r="B6391" t="s">
        <v>24826</v>
      </c>
      <c r="C6391" s="1" t="str">
        <f t="shared" si="779"/>
        <v>21:0667</v>
      </c>
      <c r="D6391" s="1" t="str">
        <f t="shared" si="780"/>
        <v>21:0203</v>
      </c>
      <c r="E6391" t="s">
        <v>24827</v>
      </c>
      <c r="F6391" t="s">
        <v>24828</v>
      </c>
      <c r="H6391">
        <v>61.678596400000004</v>
      </c>
      <c r="I6391">
        <v>-131.11735730000001</v>
      </c>
      <c r="J6391" s="1" t="str">
        <f t="shared" si="781"/>
        <v>Fluid (stream)</v>
      </c>
      <c r="K6391" s="1" t="str">
        <f t="shared" si="782"/>
        <v>Untreated Water</v>
      </c>
      <c r="O6391">
        <v>2.5000000000000001E-2</v>
      </c>
      <c r="P6391">
        <v>290</v>
      </c>
      <c r="Q6391">
        <v>6.9</v>
      </c>
    </row>
    <row r="6392" spans="1:17" hidden="1" x14ac:dyDescent="0.3">
      <c r="A6392" t="s">
        <v>24829</v>
      </c>
      <c r="B6392" t="s">
        <v>24830</v>
      </c>
      <c r="C6392" s="1" t="str">
        <f t="shared" si="779"/>
        <v>21:0667</v>
      </c>
      <c r="D6392" s="1" t="str">
        <f t="shared" si="780"/>
        <v>21:0203</v>
      </c>
      <c r="E6392" t="s">
        <v>24831</v>
      </c>
      <c r="F6392" t="s">
        <v>24832</v>
      </c>
      <c r="H6392">
        <v>61.685670000000002</v>
      </c>
      <c r="I6392">
        <v>-131.1894929</v>
      </c>
      <c r="J6392" s="1" t="str">
        <f t="shared" si="781"/>
        <v>Fluid (stream)</v>
      </c>
      <c r="K6392" s="1" t="str">
        <f t="shared" si="782"/>
        <v>Untreated Water</v>
      </c>
      <c r="O6392">
        <v>1.1000000000000001</v>
      </c>
      <c r="P6392">
        <v>150</v>
      </c>
      <c r="Q6392">
        <v>8</v>
      </c>
    </row>
    <row r="6393" spans="1:17" hidden="1" x14ac:dyDescent="0.3">
      <c r="A6393" t="s">
        <v>24833</v>
      </c>
      <c r="B6393" t="s">
        <v>24834</v>
      </c>
      <c r="C6393" s="1" t="str">
        <f t="shared" si="779"/>
        <v>21:0667</v>
      </c>
      <c r="D6393" s="1" t="str">
        <f t="shared" si="780"/>
        <v>21:0203</v>
      </c>
      <c r="E6393" t="s">
        <v>24835</v>
      </c>
      <c r="F6393" t="s">
        <v>24836</v>
      </c>
      <c r="H6393">
        <v>61.699147000000004</v>
      </c>
      <c r="I6393">
        <v>-131.27399149999999</v>
      </c>
      <c r="J6393" s="1" t="str">
        <f t="shared" si="781"/>
        <v>Fluid (stream)</v>
      </c>
      <c r="K6393" s="1" t="str">
        <f t="shared" si="782"/>
        <v>Untreated Water</v>
      </c>
      <c r="O6393">
        <v>1.1000000000000001</v>
      </c>
      <c r="P6393">
        <v>140</v>
      </c>
      <c r="Q6393">
        <v>8</v>
      </c>
    </row>
    <row r="6394" spans="1:17" hidden="1" x14ac:dyDescent="0.3">
      <c r="A6394" t="s">
        <v>24837</v>
      </c>
      <c r="B6394" t="s">
        <v>24838</v>
      </c>
      <c r="C6394" s="1" t="str">
        <f t="shared" si="779"/>
        <v>21:0667</v>
      </c>
      <c r="D6394" s="1" t="str">
        <f t="shared" si="780"/>
        <v>21:0203</v>
      </c>
      <c r="E6394" t="s">
        <v>24839</v>
      </c>
      <c r="F6394" t="s">
        <v>24840</v>
      </c>
      <c r="H6394">
        <v>61.695079200000002</v>
      </c>
      <c r="I6394">
        <v>-131.27936560000001</v>
      </c>
      <c r="J6394" s="1" t="str">
        <f t="shared" si="781"/>
        <v>Fluid (stream)</v>
      </c>
      <c r="K6394" s="1" t="str">
        <f t="shared" si="782"/>
        <v>Untreated Water</v>
      </c>
      <c r="O6394">
        <v>0.46</v>
      </c>
      <c r="P6394">
        <v>70</v>
      </c>
      <c r="Q6394">
        <v>7.9</v>
      </c>
    </row>
    <row r="6395" spans="1:17" hidden="1" x14ac:dyDescent="0.3">
      <c r="A6395" t="s">
        <v>24841</v>
      </c>
      <c r="B6395" t="s">
        <v>24842</v>
      </c>
      <c r="C6395" s="1" t="str">
        <f t="shared" si="779"/>
        <v>21:0667</v>
      </c>
      <c r="D6395" s="1" t="str">
        <f t="shared" si="780"/>
        <v>21:0203</v>
      </c>
      <c r="E6395" t="s">
        <v>24843</v>
      </c>
      <c r="F6395" t="s">
        <v>24844</v>
      </c>
      <c r="H6395">
        <v>61.701808700000001</v>
      </c>
      <c r="I6395">
        <v>-131.44373830000001</v>
      </c>
      <c r="J6395" s="1" t="str">
        <f t="shared" si="781"/>
        <v>Fluid (stream)</v>
      </c>
      <c r="K6395" s="1" t="str">
        <f t="shared" si="782"/>
        <v>Untreated Water</v>
      </c>
      <c r="O6395">
        <v>2.5000000000000001E-2</v>
      </c>
      <c r="P6395">
        <v>70</v>
      </c>
      <c r="Q6395">
        <v>7.6</v>
      </c>
    </row>
    <row r="6396" spans="1:17" hidden="1" x14ac:dyDescent="0.3">
      <c r="A6396" t="s">
        <v>24845</v>
      </c>
      <c r="B6396" t="s">
        <v>24846</v>
      </c>
      <c r="C6396" s="1" t="str">
        <f t="shared" si="779"/>
        <v>21:0667</v>
      </c>
      <c r="D6396" s="1" t="str">
        <f t="shared" si="780"/>
        <v>21:0203</v>
      </c>
      <c r="E6396" t="s">
        <v>24847</v>
      </c>
      <c r="F6396" t="s">
        <v>24848</v>
      </c>
      <c r="H6396">
        <v>61.711270900000002</v>
      </c>
      <c r="I6396">
        <v>-131.48687580000001</v>
      </c>
      <c r="J6396" s="1" t="str">
        <f t="shared" si="781"/>
        <v>Fluid (stream)</v>
      </c>
      <c r="K6396" s="1" t="str">
        <f t="shared" si="782"/>
        <v>Untreated Water</v>
      </c>
      <c r="O6396">
        <v>2.5000000000000001E-2</v>
      </c>
      <c r="P6396">
        <v>110</v>
      </c>
      <c r="Q6396">
        <v>7.5</v>
      </c>
    </row>
    <row r="6397" spans="1:17" hidden="1" x14ac:dyDescent="0.3">
      <c r="A6397" t="s">
        <v>24849</v>
      </c>
      <c r="B6397" t="s">
        <v>24850</v>
      </c>
      <c r="C6397" s="1" t="str">
        <f t="shared" si="779"/>
        <v>21:0667</v>
      </c>
      <c r="D6397" s="1" t="str">
        <f t="shared" si="780"/>
        <v>21:0203</v>
      </c>
      <c r="E6397" t="s">
        <v>24851</v>
      </c>
      <c r="F6397" t="s">
        <v>24852</v>
      </c>
      <c r="H6397">
        <v>61.681187299999998</v>
      </c>
      <c r="I6397">
        <v>-131.5360282</v>
      </c>
      <c r="J6397" s="1" t="str">
        <f t="shared" si="781"/>
        <v>Fluid (stream)</v>
      </c>
      <c r="K6397" s="1" t="str">
        <f t="shared" si="782"/>
        <v>Untreated Water</v>
      </c>
      <c r="O6397">
        <v>2.5000000000000001E-2</v>
      </c>
      <c r="P6397">
        <v>80</v>
      </c>
      <c r="Q6397">
        <v>6.8</v>
      </c>
    </row>
    <row r="6398" spans="1:17" hidden="1" x14ac:dyDescent="0.3">
      <c r="A6398" t="s">
        <v>24853</v>
      </c>
      <c r="B6398" t="s">
        <v>24854</v>
      </c>
      <c r="C6398" s="1" t="str">
        <f t="shared" si="779"/>
        <v>21:0667</v>
      </c>
      <c r="D6398" s="1" t="str">
        <f t="shared" si="780"/>
        <v>21:0203</v>
      </c>
      <c r="E6398" t="s">
        <v>24855</v>
      </c>
      <c r="F6398" t="s">
        <v>24856</v>
      </c>
      <c r="H6398">
        <v>61.6562153</v>
      </c>
      <c r="I6398">
        <v>-131.5583666</v>
      </c>
      <c r="J6398" s="1" t="str">
        <f t="shared" si="781"/>
        <v>Fluid (stream)</v>
      </c>
      <c r="K6398" s="1" t="str">
        <f t="shared" si="782"/>
        <v>Untreated Water</v>
      </c>
      <c r="O6398">
        <v>5.8</v>
      </c>
      <c r="P6398">
        <v>590</v>
      </c>
      <c r="Q6398">
        <v>8</v>
      </c>
    </row>
    <row r="6399" spans="1:17" hidden="1" x14ac:dyDescent="0.3">
      <c r="A6399" t="s">
        <v>24857</v>
      </c>
      <c r="B6399" t="s">
        <v>24858</v>
      </c>
      <c r="C6399" s="1" t="str">
        <f t="shared" si="779"/>
        <v>21:0667</v>
      </c>
      <c r="D6399" s="1" t="str">
        <f t="shared" si="780"/>
        <v>21:0203</v>
      </c>
      <c r="E6399" t="s">
        <v>24859</v>
      </c>
      <c r="F6399" t="s">
        <v>24860</v>
      </c>
      <c r="H6399">
        <v>61.657730100000002</v>
      </c>
      <c r="I6399">
        <v>-131.56572729999999</v>
      </c>
      <c r="J6399" s="1" t="str">
        <f t="shared" si="781"/>
        <v>Fluid (stream)</v>
      </c>
      <c r="K6399" s="1" t="str">
        <f t="shared" si="782"/>
        <v>Untreated Water</v>
      </c>
      <c r="O6399">
        <v>2.2000000000000002</v>
      </c>
      <c r="P6399">
        <v>770</v>
      </c>
      <c r="Q6399">
        <v>8.1</v>
      </c>
    </row>
    <row r="6400" spans="1:17" hidden="1" x14ac:dyDescent="0.3">
      <c r="A6400" t="s">
        <v>24861</v>
      </c>
      <c r="B6400" t="s">
        <v>24862</v>
      </c>
      <c r="C6400" s="1" t="str">
        <f t="shared" si="779"/>
        <v>21:0667</v>
      </c>
      <c r="D6400" s="1" t="str">
        <f t="shared" si="780"/>
        <v>21:0203</v>
      </c>
      <c r="E6400" t="s">
        <v>24859</v>
      </c>
      <c r="F6400" t="s">
        <v>24863</v>
      </c>
      <c r="H6400">
        <v>61.657730100000002</v>
      </c>
      <c r="I6400">
        <v>-131.56572729999999</v>
      </c>
      <c r="J6400" s="1" t="str">
        <f t="shared" si="781"/>
        <v>Fluid (stream)</v>
      </c>
      <c r="K6400" s="1" t="str">
        <f t="shared" si="782"/>
        <v>Untreated Water</v>
      </c>
      <c r="O6400">
        <v>2</v>
      </c>
      <c r="P6400">
        <v>790</v>
      </c>
      <c r="Q6400">
        <v>8.1</v>
      </c>
    </row>
    <row r="6401" spans="1:17" hidden="1" x14ac:dyDescent="0.3">
      <c r="A6401" t="s">
        <v>24864</v>
      </c>
      <c r="B6401" t="s">
        <v>24865</v>
      </c>
      <c r="C6401" s="1" t="str">
        <f t="shared" si="779"/>
        <v>21:0667</v>
      </c>
      <c r="D6401" s="1" t="str">
        <f t="shared" si="780"/>
        <v>21:0203</v>
      </c>
      <c r="E6401" t="s">
        <v>24866</v>
      </c>
      <c r="F6401" t="s">
        <v>24867</v>
      </c>
      <c r="H6401">
        <v>61.663935700000003</v>
      </c>
      <c r="I6401">
        <v>-131.6273114</v>
      </c>
      <c r="J6401" s="1" t="str">
        <f t="shared" si="781"/>
        <v>Fluid (stream)</v>
      </c>
      <c r="K6401" s="1" t="str">
        <f t="shared" si="782"/>
        <v>Untreated Water</v>
      </c>
      <c r="O6401">
        <v>2.2000000000000002</v>
      </c>
      <c r="P6401">
        <v>390</v>
      </c>
      <c r="Q6401">
        <v>7.7</v>
      </c>
    </row>
    <row r="6402" spans="1:17" hidden="1" x14ac:dyDescent="0.3">
      <c r="A6402" t="s">
        <v>24868</v>
      </c>
      <c r="B6402" t="s">
        <v>24869</v>
      </c>
      <c r="C6402" s="1" t="str">
        <f t="shared" si="779"/>
        <v>21:0667</v>
      </c>
      <c r="D6402" s="1" t="str">
        <f t="shared" si="780"/>
        <v>21:0203</v>
      </c>
      <c r="E6402" t="s">
        <v>24870</v>
      </c>
      <c r="F6402" t="s">
        <v>24871</v>
      </c>
      <c r="H6402">
        <v>61.622999100000001</v>
      </c>
      <c r="I6402">
        <v>-131.67254030000001</v>
      </c>
      <c r="J6402" s="1" t="str">
        <f t="shared" si="781"/>
        <v>Fluid (stream)</v>
      </c>
      <c r="K6402" s="1" t="str">
        <f t="shared" si="782"/>
        <v>Untreated Water</v>
      </c>
      <c r="O6402">
        <v>1.3</v>
      </c>
      <c r="P6402">
        <v>380</v>
      </c>
      <c r="Q6402">
        <v>8.1999999999999993</v>
      </c>
    </row>
    <row r="6403" spans="1:17" hidden="1" x14ac:dyDescent="0.3">
      <c r="A6403" t="s">
        <v>24872</v>
      </c>
      <c r="B6403" t="s">
        <v>24873</v>
      </c>
      <c r="C6403" s="1" t="str">
        <f t="shared" si="779"/>
        <v>21:0667</v>
      </c>
      <c r="D6403" s="1" t="str">
        <f t="shared" si="780"/>
        <v>21:0203</v>
      </c>
      <c r="E6403" t="s">
        <v>24874</v>
      </c>
      <c r="F6403" t="s">
        <v>24875</v>
      </c>
      <c r="H6403">
        <v>61.596538799999998</v>
      </c>
      <c r="I6403">
        <v>-131.64570879999999</v>
      </c>
      <c r="J6403" s="1" t="str">
        <f t="shared" si="781"/>
        <v>Fluid (stream)</v>
      </c>
      <c r="K6403" s="1" t="str">
        <f t="shared" si="782"/>
        <v>Untreated Water</v>
      </c>
      <c r="O6403">
        <v>1.2</v>
      </c>
      <c r="P6403">
        <v>370</v>
      </c>
      <c r="Q6403">
        <v>8.1</v>
      </c>
    </row>
    <row r="6404" spans="1:17" hidden="1" x14ac:dyDescent="0.3">
      <c r="A6404" t="s">
        <v>24876</v>
      </c>
      <c r="B6404" t="s">
        <v>24877</v>
      </c>
      <c r="C6404" s="1" t="str">
        <f t="shared" si="779"/>
        <v>21:0667</v>
      </c>
      <c r="D6404" s="1" t="str">
        <f t="shared" si="780"/>
        <v>21:0203</v>
      </c>
      <c r="E6404" t="s">
        <v>24878</v>
      </c>
      <c r="F6404" t="s">
        <v>24879</v>
      </c>
      <c r="H6404">
        <v>61.602139800000003</v>
      </c>
      <c r="I6404">
        <v>-131.5668154</v>
      </c>
      <c r="J6404" s="1" t="str">
        <f t="shared" si="781"/>
        <v>Fluid (stream)</v>
      </c>
      <c r="K6404" s="1" t="str">
        <f t="shared" si="782"/>
        <v>Untreated Water</v>
      </c>
      <c r="O6404">
        <v>0.32</v>
      </c>
      <c r="P6404">
        <v>110</v>
      </c>
      <c r="Q6404">
        <v>8.1</v>
      </c>
    </row>
    <row r="6405" spans="1:17" hidden="1" x14ac:dyDescent="0.3">
      <c r="A6405" t="s">
        <v>24880</v>
      </c>
      <c r="B6405" t="s">
        <v>24881</v>
      </c>
      <c r="C6405" s="1" t="str">
        <f t="shared" si="779"/>
        <v>21:0667</v>
      </c>
      <c r="D6405" s="1" t="str">
        <f t="shared" si="780"/>
        <v>21:0203</v>
      </c>
      <c r="E6405" t="s">
        <v>24882</v>
      </c>
      <c r="F6405" t="s">
        <v>24883</v>
      </c>
      <c r="H6405">
        <v>61.593185699999999</v>
      </c>
      <c r="I6405">
        <v>-131.54469549999999</v>
      </c>
      <c r="J6405" s="1" t="str">
        <f t="shared" si="781"/>
        <v>Fluid (stream)</v>
      </c>
      <c r="K6405" s="1" t="str">
        <f t="shared" si="782"/>
        <v>Untreated Water</v>
      </c>
      <c r="O6405">
        <v>0.33</v>
      </c>
      <c r="P6405">
        <v>90</v>
      </c>
      <c r="Q6405">
        <v>8</v>
      </c>
    </row>
    <row r="6406" spans="1:17" hidden="1" x14ac:dyDescent="0.3">
      <c r="A6406" t="s">
        <v>24884</v>
      </c>
      <c r="B6406" t="s">
        <v>24885</v>
      </c>
      <c r="C6406" s="1" t="str">
        <f t="shared" si="779"/>
        <v>21:0667</v>
      </c>
      <c r="D6406" s="1" t="str">
        <f t="shared" si="780"/>
        <v>21:0203</v>
      </c>
      <c r="E6406" t="s">
        <v>24886</v>
      </c>
      <c r="F6406" t="s">
        <v>24887</v>
      </c>
      <c r="H6406">
        <v>61.561808900000003</v>
      </c>
      <c r="I6406">
        <v>-131.47750819999999</v>
      </c>
      <c r="J6406" s="1" t="str">
        <f t="shared" si="781"/>
        <v>Fluid (stream)</v>
      </c>
      <c r="K6406" s="1" t="str">
        <f t="shared" si="782"/>
        <v>Untreated Water</v>
      </c>
      <c r="O6406">
        <v>0.15</v>
      </c>
      <c r="P6406">
        <v>90</v>
      </c>
      <c r="Q6406">
        <v>8</v>
      </c>
    </row>
    <row r="6407" spans="1:17" hidden="1" x14ac:dyDescent="0.3">
      <c r="A6407" t="s">
        <v>24888</v>
      </c>
      <c r="B6407" t="s">
        <v>24889</v>
      </c>
      <c r="C6407" s="1" t="str">
        <f t="shared" si="779"/>
        <v>21:0667</v>
      </c>
      <c r="D6407" s="1" t="str">
        <f t="shared" si="780"/>
        <v>21:0203</v>
      </c>
      <c r="E6407" t="s">
        <v>24890</v>
      </c>
      <c r="F6407" t="s">
        <v>24891</v>
      </c>
      <c r="H6407">
        <v>61.551751299999999</v>
      </c>
      <c r="I6407">
        <v>-131.4390166</v>
      </c>
      <c r="J6407" s="1" t="str">
        <f t="shared" si="781"/>
        <v>Fluid (stream)</v>
      </c>
      <c r="K6407" s="1" t="str">
        <f t="shared" si="782"/>
        <v>Untreated Water</v>
      </c>
      <c r="O6407">
        <v>0.55000000000000004</v>
      </c>
      <c r="P6407">
        <v>70</v>
      </c>
      <c r="Q6407">
        <v>8</v>
      </c>
    </row>
    <row r="6408" spans="1:17" hidden="1" x14ac:dyDescent="0.3">
      <c r="A6408" t="s">
        <v>24892</v>
      </c>
      <c r="B6408" t="s">
        <v>24893</v>
      </c>
      <c r="C6408" s="1" t="str">
        <f t="shared" si="779"/>
        <v>21:0667</v>
      </c>
      <c r="D6408" s="1" t="str">
        <f t="shared" si="780"/>
        <v>21:0203</v>
      </c>
      <c r="E6408" t="s">
        <v>24894</v>
      </c>
      <c r="F6408" t="s">
        <v>24895</v>
      </c>
      <c r="H6408">
        <v>61.543644399999998</v>
      </c>
      <c r="I6408">
        <v>-131.39420820000001</v>
      </c>
      <c r="J6408" s="1" t="str">
        <f t="shared" si="781"/>
        <v>Fluid (stream)</v>
      </c>
      <c r="K6408" s="1" t="str">
        <f t="shared" si="782"/>
        <v>Untreated Water</v>
      </c>
      <c r="O6408">
        <v>0.88</v>
      </c>
      <c r="P6408">
        <v>40</v>
      </c>
      <c r="Q6408">
        <v>8.1</v>
      </c>
    </row>
    <row r="6409" spans="1:17" hidden="1" x14ac:dyDescent="0.3">
      <c r="A6409" t="s">
        <v>24896</v>
      </c>
      <c r="B6409" t="s">
        <v>24897</v>
      </c>
      <c r="C6409" s="1" t="str">
        <f t="shared" si="779"/>
        <v>21:0667</v>
      </c>
      <c r="D6409" s="1" t="str">
        <f t="shared" si="780"/>
        <v>21:0203</v>
      </c>
      <c r="E6409" t="s">
        <v>24898</v>
      </c>
      <c r="F6409" t="s">
        <v>24899</v>
      </c>
      <c r="H6409">
        <v>61.514324700000003</v>
      </c>
      <c r="I6409">
        <v>-131.36513880000001</v>
      </c>
      <c r="J6409" s="1" t="str">
        <f t="shared" si="781"/>
        <v>Fluid (stream)</v>
      </c>
      <c r="K6409" s="1" t="str">
        <f t="shared" si="782"/>
        <v>Untreated Water</v>
      </c>
      <c r="O6409">
        <v>2.5000000000000001E-2</v>
      </c>
      <c r="P6409">
        <v>20</v>
      </c>
      <c r="Q6409">
        <v>7.2</v>
      </c>
    </row>
    <row r="6410" spans="1:17" hidden="1" x14ac:dyDescent="0.3">
      <c r="A6410" t="s">
        <v>24900</v>
      </c>
      <c r="B6410" t="s">
        <v>24901</v>
      </c>
      <c r="C6410" s="1" t="str">
        <f t="shared" si="779"/>
        <v>21:0667</v>
      </c>
      <c r="D6410" s="1" t="str">
        <f t="shared" si="780"/>
        <v>21:0203</v>
      </c>
      <c r="E6410" t="s">
        <v>24902</v>
      </c>
      <c r="F6410" t="s">
        <v>24903</v>
      </c>
      <c r="H6410">
        <v>61.542900099999997</v>
      </c>
      <c r="I6410">
        <v>-131.32877139999999</v>
      </c>
      <c r="J6410" s="1" t="str">
        <f t="shared" si="781"/>
        <v>Fluid (stream)</v>
      </c>
      <c r="K6410" s="1" t="str">
        <f t="shared" si="782"/>
        <v>Untreated Water</v>
      </c>
      <c r="O6410">
        <v>0.48</v>
      </c>
      <c r="P6410">
        <v>30</v>
      </c>
      <c r="Q6410">
        <v>7.9</v>
      </c>
    </row>
    <row r="6411" spans="1:17" hidden="1" x14ac:dyDescent="0.3">
      <c r="A6411" t="s">
        <v>24904</v>
      </c>
      <c r="B6411" t="s">
        <v>24905</v>
      </c>
      <c r="C6411" s="1" t="str">
        <f t="shared" si="779"/>
        <v>21:0667</v>
      </c>
      <c r="D6411" s="1" t="str">
        <f t="shared" si="780"/>
        <v>21:0203</v>
      </c>
      <c r="E6411" t="s">
        <v>24906</v>
      </c>
      <c r="F6411" t="s">
        <v>24907</v>
      </c>
      <c r="H6411">
        <v>61.529712500000002</v>
      </c>
      <c r="I6411">
        <v>-131.29078139999999</v>
      </c>
      <c r="J6411" s="1" t="str">
        <f t="shared" si="781"/>
        <v>Fluid (stream)</v>
      </c>
      <c r="K6411" s="1" t="str">
        <f t="shared" si="782"/>
        <v>Untreated Water</v>
      </c>
      <c r="O6411">
        <v>0.11</v>
      </c>
      <c r="P6411">
        <v>30</v>
      </c>
      <c r="Q6411">
        <v>7.7</v>
      </c>
    </row>
    <row r="6412" spans="1:17" hidden="1" x14ac:dyDescent="0.3">
      <c r="A6412" t="s">
        <v>24908</v>
      </c>
      <c r="B6412" t="s">
        <v>24909</v>
      </c>
      <c r="C6412" s="1" t="str">
        <f t="shared" si="779"/>
        <v>21:0667</v>
      </c>
      <c r="D6412" s="1" t="str">
        <f t="shared" si="780"/>
        <v>21:0203</v>
      </c>
      <c r="E6412" t="s">
        <v>24910</v>
      </c>
      <c r="F6412" t="s">
        <v>24911</v>
      </c>
      <c r="H6412">
        <v>61.558500500000001</v>
      </c>
      <c r="I6412">
        <v>-131.27927339999999</v>
      </c>
      <c r="J6412" s="1" t="str">
        <f t="shared" si="781"/>
        <v>Fluid (stream)</v>
      </c>
      <c r="K6412" s="1" t="str">
        <f t="shared" si="782"/>
        <v>Untreated Water</v>
      </c>
      <c r="O6412">
        <v>0.53</v>
      </c>
      <c r="P6412">
        <v>60</v>
      </c>
      <c r="Q6412">
        <v>7.7</v>
      </c>
    </row>
    <row r="6413" spans="1:17" hidden="1" x14ac:dyDescent="0.3">
      <c r="A6413" t="s">
        <v>24912</v>
      </c>
      <c r="B6413" t="s">
        <v>24913</v>
      </c>
      <c r="C6413" s="1" t="str">
        <f t="shared" si="779"/>
        <v>21:0667</v>
      </c>
      <c r="D6413" s="1" t="str">
        <f>HYPERLINK("http://geochem.nrcan.gc.ca/cdogs/content/svy/svy_e.htm", "")</f>
        <v/>
      </c>
      <c r="G6413" s="1" t="str">
        <f>HYPERLINK("http://geochem.nrcan.gc.ca/cdogs/content/cr_/cr_00082_e.htm", "82")</f>
        <v>82</v>
      </c>
      <c r="J6413" t="s">
        <v>11453</v>
      </c>
      <c r="K6413" t="s">
        <v>11454</v>
      </c>
      <c r="O6413">
        <v>1.1000000000000001</v>
      </c>
      <c r="P6413">
        <v>280</v>
      </c>
      <c r="Q6413">
        <v>7.7</v>
      </c>
    </row>
    <row r="6414" spans="1:17" hidden="1" x14ac:dyDescent="0.3">
      <c r="A6414" t="s">
        <v>24914</v>
      </c>
      <c r="B6414" t="s">
        <v>24915</v>
      </c>
      <c r="C6414" s="1" t="str">
        <f t="shared" si="779"/>
        <v>21:0667</v>
      </c>
      <c r="D6414" s="1" t="str">
        <f t="shared" ref="D6414:D6421" si="783">HYPERLINK("http://geochem.nrcan.gc.ca/cdogs/content/svy/svy210203_e.htm", "21:0203")</f>
        <v>21:0203</v>
      </c>
      <c r="E6414" t="s">
        <v>24916</v>
      </c>
      <c r="F6414" t="s">
        <v>24917</v>
      </c>
      <c r="H6414">
        <v>61.563473500000001</v>
      </c>
      <c r="I6414">
        <v>-131.24909410000001</v>
      </c>
      <c r="J6414" s="1" t="str">
        <f t="shared" ref="J6414:J6421" si="784">HYPERLINK("http://geochem.nrcan.gc.ca/cdogs/content/kwd/kwd020018_e.htm", "Fluid (stream)")</f>
        <v>Fluid (stream)</v>
      </c>
      <c r="K6414" s="1" t="str">
        <f t="shared" ref="K6414:K6421" si="785">HYPERLINK("http://geochem.nrcan.gc.ca/cdogs/content/kwd/kwd080007_e.htm", "Untreated Water")</f>
        <v>Untreated Water</v>
      </c>
      <c r="O6414">
        <v>0.71</v>
      </c>
      <c r="P6414">
        <v>60</v>
      </c>
      <c r="Q6414">
        <v>8.1</v>
      </c>
    </row>
    <row r="6415" spans="1:17" hidden="1" x14ac:dyDescent="0.3">
      <c r="A6415" t="s">
        <v>24918</v>
      </c>
      <c r="B6415" t="s">
        <v>24919</v>
      </c>
      <c r="C6415" s="1" t="str">
        <f t="shared" si="779"/>
        <v>21:0667</v>
      </c>
      <c r="D6415" s="1" t="str">
        <f t="shared" si="783"/>
        <v>21:0203</v>
      </c>
      <c r="E6415" t="s">
        <v>24920</v>
      </c>
      <c r="F6415" t="s">
        <v>24921</v>
      </c>
      <c r="H6415">
        <v>61.552937399999998</v>
      </c>
      <c r="I6415">
        <v>-131.22287979999999</v>
      </c>
      <c r="J6415" s="1" t="str">
        <f t="shared" si="784"/>
        <v>Fluid (stream)</v>
      </c>
      <c r="K6415" s="1" t="str">
        <f t="shared" si="785"/>
        <v>Untreated Water</v>
      </c>
      <c r="O6415">
        <v>1.7</v>
      </c>
      <c r="P6415">
        <v>120</v>
      </c>
      <c r="Q6415">
        <v>8</v>
      </c>
    </row>
    <row r="6416" spans="1:17" hidden="1" x14ac:dyDescent="0.3">
      <c r="A6416" t="s">
        <v>24922</v>
      </c>
      <c r="B6416" t="s">
        <v>24923</v>
      </c>
      <c r="C6416" s="1" t="str">
        <f t="shared" si="779"/>
        <v>21:0667</v>
      </c>
      <c r="D6416" s="1" t="str">
        <f t="shared" si="783"/>
        <v>21:0203</v>
      </c>
      <c r="E6416" t="s">
        <v>24924</v>
      </c>
      <c r="F6416" t="s">
        <v>24925</v>
      </c>
      <c r="H6416">
        <v>61.566773099999999</v>
      </c>
      <c r="I6416">
        <v>-131.13588390000001</v>
      </c>
      <c r="J6416" s="1" t="str">
        <f t="shared" si="784"/>
        <v>Fluid (stream)</v>
      </c>
      <c r="K6416" s="1" t="str">
        <f t="shared" si="785"/>
        <v>Untreated Water</v>
      </c>
      <c r="O6416">
        <v>0.2</v>
      </c>
      <c r="P6416">
        <v>90</v>
      </c>
      <c r="Q6416">
        <v>7</v>
      </c>
    </row>
    <row r="6417" spans="1:17" hidden="1" x14ac:dyDescent="0.3">
      <c r="A6417" t="s">
        <v>24926</v>
      </c>
      <c r="B6417" t="s">
        <v>24927</v>
      </c>
      <c r="C6417" s="1" t="str">
        <f t="shared" si="779"/>
        <v>21:0667</v>
      </c>
      <c r="D6417" s="1" t="str">
        <f t="shared" si="783"/>
        <v>21:0203</v>
      </c>
      <c r="E6417" t="s">
        <v>24928</v>
      </c>
      <c r="F6417" t="s">
        <v>24929</v>
      </c>
      <c r="H6417">
        <v>61.575720799999999</v>
      </c>
      <c r="I6417">
        <v>-131.0933235</v>
      </c>
      <c r="J6417" s="1" t="str">
        <f t="shared" si="784"/>
        <v>Fluid (stream)</v>
      </c>
      <c r="K6417" s="1" t="str">
        <f t="shared" si="785"/>
        <v>Untreated Water</v>
      </c>
      <c r="O6417">
        <v>0.47</v>
      </c>
      <c r="P6417">
        <v>110</v>
      </c>
      <c r="Q6417">
        <v>7.5</v>
      </c>
    </row>
    <row r="6418" spans="1:17" hidden="1" x14ac:dyDescent="0.3">
      <c r="A6418" t="s">
        <v>24930</v>
      </c>
      <c r="B6418" t="s">
        <v>24931</v>
      </c>
      <c r="C6418" s="1" t="str">
        <f t="shared" si="779"/>
        <v>21:0667</v>
      </c>
      <c r="D6418" s="1" t="str">
        <f t="shared" si="783"/>
        <v>21:0203</v>
      </c>
      <c r="E6418" t="s">
        <v>24932</v>
      </c>
      <c r="F6418" t="s">
        <v>24933</v>
      </c>
      <c r="H6418">
        <v>61.556752299999999</v>
      </c>
      <c r="I6418">
        <v>-131.0316689</v>
      </c>
      <c r="J6418" s="1" t="str">
        <f t="shared" si="784"/>
        <v>Fluid (stream)</v>
      </c>
      <c r="K6418" s="1" t="str">
        <f t="shared" si="785"/>
        <v>Untreated Water</v>
      </c>
      <c r="O6418">
        <v>0.69</v>
      </c>
      <c r="P6418">
        <v>90</v>
      </c>
      <c r="Q6418">
        <v>8</v>
      </c>
    </row>
    <row r="6419" spans="1:17" hidden="1" x14ac:dyDescent="0.3">
      <c r="A6419" t="s">
        <v>24934</v>
      </c>
      <c r="B6419" t="s">
        <v>24935</v>
      </c>
      <c r="C6419" s="1" t="str">
        <f t="shared" si="779"/>
        <v>21:0667</v>
      </c>
      <c r="D6419" s="1" t="str">
        <f t="shared" si="783"/>
        <v>21:0203</v>
      </c>
      <c r="E6419" t="s">
        <v>24936</v>
      </c>
      <c r="F6419" t="s">
        <v>24937</v>
      </c>
      <c r="H6419">
        <v>61.582777700000001</v>
      </c>
      <c r="I6419">
        <v>-131.0176223</v>
      </c>
      <c r="J6419" s="1" t="str">
        <f t="shared" si="784"/>
        <v>Fluid (stream)</v>
      </c>
      <c r="K6419" s="1" t="str">
        <f t="shared" si="785"/>
        <v>Untreated Water</v>
      </c>
      <c r="O6419">
        <v>0.71</v>
      </c>
      <c r="P6419">
        <v>80</v>
      </c>
      <c r="Q6419">
        <v>8.1</v>
      </c>
    </row>
    <row r="6420" spans="1:17" hidden="1" x14ac:dyDescent="0.3">
      <c r="A6420" t="s">
        <v>24938</v>
      </c>
      <c r="B6420" t="s">
        <v>24939</v>
      </c>
      <c r="C6420" s="1" t="str">
        <f t="shared" si="779"/>
        <v>21:0667</v>
      </c>
      <c r="D6420" s="1" t="str">
        <f t="shared" si="783"/>
        <v>21:0203</v>
      </c>
      <c r="E6420" t="s">
        <v>24940</v>
      </c>
      <c r="F6420" t="s">
        <v>24941</v>
      </c>
      <c r="H6420">
        <v>61.593232899999997</v>
      </c>
      <c r="I6420">
        <v>-131.07620410000001</v>
      </c>
      <c r="J6420" s="1" t="str">
        <f t="shared" si="784"/>
        <v>Fluid (stream)</v>
      </c>
      <c r="K6420" s="1" t="str">
        <f t="shared" si="785"/>
        <v>Untreated Water</v>
      </c>
      <c r="O6420">
        <v>2.2000000000000002</v>
      </c>
      <c r="P6420">
        <v>240</v>
      </c>
      <c r="Q6420">
        <v>8</v>
      </c>
    </row>
    <row r="6421" spans="1:17" hidden="1" x14ac:dyDescent="0.3">
      <c r="A6421" t="s">
        <v>24942</v>
      </c>
      <c r="B6421" t="s">
        <v>24943</v>
      </c>
      <c r="C6421" s="1" t="str">
        <f t="shared" si="779"/>
        <v>21:0667</v>
      </c>
      <c r="D6421" s="1" t="str">
        <f t="shared" si="783"/>
        <v>21:0203</v>
      </c>
      <c r="E6421" t="s">
        <v>24944</v>
      </c>
      <c r="F6421" t="s">
        <v>24945</v>
      </c>
      <c r="H6421">
        <v>61.588557399999999</v>
      </c>
      <c r="I6421">
        <v>-131.19380949999999</v>
      </c>
      <c r="J6421" s="1" t="str">
        <f t="shared" si="784"/>
        <v>Fluid (stream)</v>
      </c>
      <c r="K6421" s="1" t="str">
        <f t="shared" si="785"/>
        <v>Untreated Water</v>
      </c>
      <c r="O6421">
        <v>1.1000000000000001</v>
      </c>
      <c r="P6421">
        <v>80</v>
      </c>
      <c r="Q6421">
        <v>8</v>
      </c>
    </row>
    <row r="6422" spans="1:17" hidden="1" x14ac:dyDescent="0.3">
      <c r="A6422" t="s">
        <v>24946</v>
      </c>
      <c r="B6422" t="s">
        <v>24947</v>
      </c>
      <c r="C6422" s="1" t="str">
        <f t="shared" si="779"/>
        <v>21:0667</v>
      </c>
      <c r="D6422" s="1" t="str">
        <f>HYPERLINK("http://geochem.nrcan.gc.ca/cdogs/content/svy/svy_e.htm", "")</f>
        <v/>
      </c>
      <c r="G6422" s="1" t="str">
        <f>HYPERLINK("http://geochem.nrcan.gc.ca/cdogs/content/cr_/cr_00080_e.htm", "80")</f>
        <v>80</v>
      </c>
      <c r="J6422" t="s">
        <v>11453</v>
      </c>
      <c r="K6422" t="s">
        <v>11454</v>
      </c>
      <c r="O6422">
        <v>0.22</v>
      </c>
      <c r="P6422">
        <v>90</v>
      </c>
      <c r="Q6422">
        <v>7.5</v>
      </c>
    </row>
    <row r="6423" spans="1:17" hidden="1" x14ac:dyDescent="0.3">
      <c r="A6423" t="s">
        <v>24948</v>
      </c>
      <c r="B6423" t="s">
        <v>24949</v>
      </c>
      <c r="C6423" s="1" t="str">
        <f t="shared" si="779"/>
        <v>21:0667</v>
      </c>
      <c r="D6423" s="1" t="str">
        <f t="shared" ref="D6423:D6450" si="786">HYPERLINK("http://geochem.nrcan.gc.ca/cdogs/content/svy/svy210203_e.htm", "21:0203")</f>
        <v>21:0203</v>
      </c>
      <c r="E6423" t="s">
        <v>24950</v>
      </c>
      <c r="F6423" t="s">
        <v>24951</v>
      </c>
      <c r="H6423">
        <v>61.600801400000002</v>
      </c>
      <c r="I6423">
        <v>-131.2591936</v>
      </c>
      <c r="J6423" s="1" t="str">
        <f t="shared" ref="J6423:J6450" si="787">HYPERLINK("http://geochem.nrcan.gc.ca/cdogs/content/kwd/kwd020018_e.htm", "Fluid (stream)")</f>
        <v>Fluid (stream)</v>
      </c>
      <c r="K6423" s="1" t="str">
        <f t="shared" ref="K6423:K6450" si="788">HYPERLINK("http://geochem.nrcan.gc.ca/cdogs/content/kwd/kwd080007_e.htm", "Untreated Water")</f>
        <v>Untreated Water</v>
      </c>
      <c r="O6423">
        <v>0.1</v>
      </c>
      <c r="P6423">
        <v>50</v>
      </c>
      <c r="Q6423">
        <v>8</v>
      </c>
    </row>
    <row r="6424" spans="1:17" hidden="1" x14ac:dyDescent="0.3">
      <c r="A6424" t="s">
        <v>24952</v>
      </c>
      <c r="B6424" t="s">
        <v>24953</v>
      </c>
      <c r="C6424" s="1" t="str">
        <f t="shared" si="779"/>
        <v>21:0667</v>
      </c>
      <c r="D6424" s="1" t="str">
        <f t="shared" si="786"/>
        <v>21:0203</v>
      </c>
      <c r="E6424" t="s">
        <v>24950</v>
      </c>
      <c r="F6424" t="s">
        <v>24954</v>
      </c>
      <c r="H6424">
        <v>61.600801400000002</v>
      </c>
      <c r="I6424">
        <v>-131.2591936</v>
      </c>
      <c r="J6424" s="1" t="str">
        <f t="shared" si="787"/>
        <v>Fluid (stream)</v>
      </c>
      <c r="K6424" s="1" t="str">
        <f t="shared" si="788"/>
        <v>Untreated Water</v>
      </c>
      <c r="O6424">
        <v>2.5000000000000001E-2</v>
      </c>
      <c r="P6424">
        <v>40</v>
      </c>
      <c r="Q6424">
        <v>6.7</v>
      </c>
    </row>
    <row r="6425" spans="1:17" hidden="1" x14ac:dyDescent="0.3">
      <c r="A6425" t="s">
        <v>24955</v>
      </c>
      <c r="B6425" t="s">
        <v>24956</v>
      </c>
      <c r="C6425" s="1" t="str">
        <f t="shared" ref="C6425:C6488" si="789">HYPERLINK("http://geochem.nrcan.gc.ca/cdogs/content/bdl/bdl210667_e.htm", "21:0667")</f>
        <v>21:0667</v>
      </c>
      <c r="D6425" s="1" t="str">
        <f t="shared" si="786"/>
        <v>21:0203</v>
      </c>
      <c r="E6425" t="s">
        <v>24957</v>
      </c>
      <c r="F6425" t="s">
        <v>24958</v>
      </c>
      <c r="H6425">
        <v>61.594624500000002</v>
      </c>
      <c r="I6425">
        <v>-131.34438130000001</v>
      </c>
      <c r="J6425" s="1" t="str">
        <f t="shared" si="787"/>
        <v>Fluid (stream)</v>
      </c>
      <c r="K6425" s="1" t="str">
        <f t="shared" si="788"/>
        <v>Untreated Water</v>
      </c>
      <c r="O6425">
        <v>0.88</v>
      </c>
      <c r="P6425">
        <v>50</v>
      </c>
      <c r="Q6425">
        <v>7.9</v>
      </c>
    </row>
    <row r="6426" spans="1:17" hidden="1" x14ac:dyDescent="0.3">
      <c r="A6426" t="s">
        <v>24959</v>
      </c>
      <c r="B6426" t="s">
        <v>24960</v>
      </c>
      <c r="C6426" s="1" t="str">
        <f t="shared" si="789"/>
        <v>21:0667</v>
      </c>
      <c r="D6426" s="1" t="str">
        <f t="shared" si="786"/>
        <v>21:0203</v>
      </c>
      <c r="E6426" t="s">
        <v>24961</v>
      </c>
      <c r="F6426" t="s">
        <v>24962</v>
      </c>
      <c r="H6426">
        <v>61.628006999999997</v>
      </c>
      <c r="I6426">
        <v>-131.37402839999999</v>
      </c>
      <c r="J6426" s="1" t="str">
        <f t="shared" si="787"/>
        <v>Fluid (stream)</v>
      </c>
      <c r="K6426" s="1" t="str">
        <f t="shared" si="788"/>
        <v>Untreated Water</v>
      </c>
      <c r="O6426">
        <v>2.1</v>
      </c>
      <c r="P6426">
        <v>150</v>
      </c>
      <c r="Q6426">
        <v>8.1</v>
      </c>
    </row>
    <row r="6427" spans="1:17" hidden="1" x14ac:dyDescent="0.3">
      <c r="A6427" t="s">
        <v>24963</v>
      </c>
      <c r="B6427" t="s">
        <v>24964</v>
      </c>
      <c r="C6427" s="1" t="str">
        <f t="shared" si="789"/>
        <v>21:0667</v>
      </c>
      <c r="D6427" s="1" t="str">
        <f t="shared" si="786"/>
        <v>21:0203</v>
      </c>
      <c r="E6427" t="s">
        <v>24965</v>
      </c>
      <c r="F6427" t="s">
        <v>24966</v>
      </c>
      <c r="H6427">
        <v>61.628474599999997</v>
      </c>
      <c r="I6427">
        <v>-131.36777989999999</v>
      </c>
      <c r="J6427" s="1" t="str">
        <f t="shared" si="787"/>
        <v>Fluid (stream)</v>
      </c>
      <c r="K6427" s="1" t="str">
        <f t="shared" si="788"/>
        <v>Untreated Water</v>
      </c>
      <c r="O6427">
        <v>1.6</v>
      </c>
      <c r="P6427">
        <v>140</v>
      </c>
      <c r="Q6427">
        <v>8.1999999999999993</v>
      </c>
    </row>
    <row r="6428" spans="1:17" hidden="1" x14ac:dyDescent="0.3">
      <c r="A6428" t="s">
        <v>24967</v>
      </c>
      <c r="B6428" t="s">
        <v>24968</v>
      </c>
      <c r="C6428" s="1" t="str">
        <f t="shared" si="789"/>
        <v>21:0667</v>
      </c>
      <c r="D6428" s="1" t="str">
        <f t="shared" si="786"/>
        <v>21:0203</v>
      </c>
      <c r="E6428" t="s">
        <v>24969</v>
      </c>
      <c r="F6428" t="s">
        <v>24970</v>
      </c>
      <c r="H6428">
        <v>61.619979700000002</v>
      </c>
      <c r="I6428">
        <v>-131.45623939999999</v>
      </c>
      <c r="J6428" s="1" t="str">
        <f t="shared" si="787"/>
        <v>Fluid (stream)</v>
      </c>
      <c r="K6428" s="1" t="str">
        <f t="shared" si="788"/>
        <v>Untreated Water</v>
      </c>
      <c r="O6428">
        <v>1</v>
      </c>
      <c r="P6428">
        <v>120</v>
      </c>
      <c r="Q6428">
        <v>7.9</v>
      </c>
    </row>
    <row r="6429" spans="1:17" hidden="1" x14ac:dyDescent="0.3">
      <c r="A6429" t="s">
        <v>24971</v>
      </c>
      <c r="B6429" t="s">
        <v>24972</v>
      </c>
      <c r="C6429" s="1" t="str">
        <f t="shared" si="789"/>
        <v>21:0667</v>
      </c>
      <c r="D6429" s="1" t="str">
        <f t="shared" si="786"/>
        <v>21:0203</v>
      </c>
      <c r="E6429" t="s">
        <v>24973</v>
      </c>
      <c r="F6429" t="s">
        <v>24974</v>
      </c>
      <c r="H6429">
        <v>61.653993900000003</v>
      </c>
      <c r="I6429">
        <v>-131.46211589999999</v>
      </c>
      <c r="J6429" s="1" t="str">
        <f t="shared" si="787"/>
        <v>Fluid (stream)</v>
      </c>
      <c r="K6429" s="1" t="str">
        <f t="shared" si="788"/>
        <v>Untreated Water</v>
      </c>
      <c r="O6429">
        <v>0.65</v>
      </c>
      <c r="P6429">
        <v>170</v>
      </c>
      <c r="Q6429">
        <v>8</v>
      </c>
    </row>
    <row r="6430" spans="1:17" hidden="1" x14ac:dyDescent="0.3">
      <c r="A6430" t="s">
        <v>24975</v>
      </c>
      <c r="B6430" t="s">
        <v>24976</v>
      </c>
      <c r="C6430" s="1" t="str">
        <f t="shared" si="789"/>
        <v>21:0667</v>
      </c>
      <c r="D6430" s="1" t="str">
        <f t="shared" si="786"/>
        <v>21:0203</v>
      </c>
      <c r="E6430" t="s">
        <v>24977</v>
      </c>
      <c r="F6430" t="s">
        <v>24978</v>
      </c>
      <c r="H6430">
        <v>61.657084400000002</v>
      </c>
      <c r="I6430">
        <v>-131.4065798</v>
      </c>
      <c r="J6430" s="1" t="str">
        <f t="shared" si="787"/>
        <v>Fluid (stream)</v>
      </c>
      <c r="K6430" s="1" t="str">
        <f t="shared" si="788"/>
        <v>Untreated Water</v>
      </c>
      <c r="O6430">
        <v>1.7</v>
      </c>
      <c r="P6430">
        <v>230</v>
      </c>
      <c r="Q6430">
        <v>8</v>
      </c>
    </row>
    <row r="6431" spans="1:17" hidden="1" x14ac:dyDescent="0.3">
      <c r="A6431" t="s">
        <v>24979</v>
      </c>
      <c r="B6431" t="s">
        <v>24980</v>
      </c>
      <c r="C6431" s="1" t="str">
        <f t="shared" si="789"/>
        <v>21:0667</v>
      </c>
      <c r="D6431" s="1" t="str">
        <f t="shared" si="786"/>
        <v>21:0203</v>
      </c>
      <c r="E6431" t="s">
        <v>24981</v>
      </c>
      <c r="F6431" t="s">
        <v>24982</v>
      </c>
      <c r="H6431">
        <v>61.642430400000002</v>
      </c>
      <c r="I6431">
        <v>-131.32068480000001</v>
      </c>
      <c r="J6431" s="1" t="str">
        <f t="shared" si="787"/>
        <v>Fluid (stream)</v>
      </c>
      <c r="K6431" s="1" t="str">
        <f t="shared" si="788"/>
        <v>Untreated Water</v>
      </c>
      <c r="O6431">
        <v>2.5000000000000001E-2</v>
      </c>
      <c r="P6431">
        <v>90</v>
      </c>
      <c r="Q6431">
        <v>6.9</v>
      </c>
    </row>
    <row r="6432" spans="1:17" hidden="1" x14ac:dyDescent="0.3">
      <c r="A6432" t="s">
        <v>24983</v>
      </c>
      <c r="B6432" t="s">
        <v>24984</v>
      </c>
      <c r="C6432" s="1" t="str">
        <f t="shared" si="789"/>
        <v>21:0667</v>
      </c>
      <c r="D6432" s="1" t="str">
        <f t="shared" si="786"/>
        <v>21:0203</v>
      </c>
      <c r="E6432" t="s">
        <v>24985</v>
      </c>
      <c r="F6432" t="s">
        <v>24986</v>
      </c>
      <c r="H6432">
        <v>61.670516599999999</v>
      </c>
      <c r="I6432">
        <v>-131.3421261</v>
      </c>
      <c r="J6432" s="1" t="str">
        <f t="shared" si="787"/>
        <v>Fluid (stream)</v>
      </c>
      <c r="K6432" s="1" t="str">
        <f t="shared" si="788"/>
        <v>Untreated Water</v>
      </c>
    </row>
    <row r="6433" spans="1:17" hidden="1" x14ac:dyDescent="0.3">
      <c r="A6433" t="s">
        <v>24987</v>
      </c>
      <c r="B6433" t="s">
        <v>24988</v>
      </c>
      <c r="C6433" s="1" t="str">
        <f t="shared" si="789"/>
        <v>21:0667</v>
      </c>
      <c r="D6433" s="1" t="str">
        <f t="shared" si="786"/>
        <v>21:0203</v>
      </c>
      <c r="E6433" t="s">
        <v>24989</v>
      </c>
      <c r="F6433" t="s">
        <v>24990</v>
      </c>
      <c r="H6433">
        <v>61.673510499999999</v>
      </c>
      <c r="I6433">
        <v>-130.48955910000001</v>
      </c>
      <c r="J6433" s="1" t="str">
        <f t="shared" si="787"/>
        <v>Fluid (stream)</v>
      </c>
      <c r="K6433" s="1" t="str">
        <f t="shared" si="788"/>
        <v>Untreated Water</v>
      </c>
      <c r="O6433">
        <v>0.12</v>
      </c>
      <c r="P6433">
        <v>130</v>
      </c>
      <c r="Q6433">
        <v>7.6</v>
      </c>
    </row>
    <row r="6434" spans="1:17" hidden="1" x14ac:dyDescent="0.3">
      <c r="A6434" t="s">
        <v>24991</v>
      </c>
      <c r="B6434" t="s">
        <v>24992</v>
      </c>
      <c r="C6434" s="1" t="str">
        <f t="shared" si="789"/>
        <v>21:0667</v>
      </c>
      <c r="D6434" s="1" t="str">
        <f t="shared" si="786"/>
        <v>21:0203</v>
      </c>
      <c r="E6434" t="s">
        <v>24993</v>
      </c>
      <c r="F6434" t="s">
        <v>24994</v>
      </c>
      <c r="H6434">
        <v>61.7131422</v>
      </c>
      <c r="I6434">
        <v>-130.38978610000001</v>
      </c>
      <c r="J6434" s="1" t="str">
        <f t="shared" si="787"/>
        <v>Fluid (stream)</v>
      </c>
      <c r="K6434" s="1" t="str">
        <f t="shared" si="788"/>
        <v>Untreated Water</v>
      </c>
      <c r="O6434">
        <v>2.5</v>
      </c>
      <c r="P6434">
        <v>90</v>
      </c>
      <c r="Q6434">
        <v>7.3</v>
      </c>
    </row>
    <row r="6435" spans="1:17" hidden="1" x14ac:dyDescent="0.3">
      <c r="A6435" t="s">
        <v>24995</v>
      </c>
      <c r="B6435" t="s">
        <v>24996</v>
      </c>
      <c r="C6435" s="1" t="str">
        <f t="shared" si="789"/>
        <v>21:0667</v>
      </c>
      <c r="D6435" s="1" t="str">
        <f t="shared" si="786"/>
        <v>21:0203</v>
      </c>
      <c r="E6435" t="s">
        <v>24997</v>
      </c>
      <c r="F6435" t="s">
        <v>24998</v>
      </c>
      <c r="H6435">
        <v>61.733754599999997</v>
      </c>
      <c r="I6435">
        <v>-130.3569047</v>
      </c>
      <c r="J6435" s="1" t="str">
        <f t="shared" si="787"/>
        <v>Fluid (stream)</v>
      </c>
      <c r="K6435" s="1" t="str">
        <f t="shared" si="788"/>
        <v>Untreated Water</v>
      </c>
      <c r="O6435">
        <v>0.56999999999999995</v>
      </c>
      <c r="P6435">
        <v>70</v>
      </c>
      <c r="Q6435">
        <v>7.4</v>
      </c>
    </row>
    <row r="6436" spans="1:17" hidden="1" x14ac:dyDescent="0.3">
      <c r="A6436" t="s">
        <v>24999</v>
      </c>
      <c r="B6436" t="s">
        <v>25000</v>
      </c>
      <c r="C6436" s="1" t="str">
        <f t="shared" si="789"/>
        <v>21:0667</v>
      </c>
      <c r="D6436" s="1" t="str">
        <f t="shared" si="786"/>
        <v>21:0203</v>
      </c>
      <c r="E6436" t="s">
        <v>25001</v>
      </c>
      <c r="F6436" t="s">
        <v>25002</v>
      </c>
      <c r="H6436">
        <v>61.735455299999998</v>
      </c>
      <c r="I6436">
        <v>-130.32998359999999</v>
      </c>
      <c r="J6436" s="1" t="str">
        <f t="shared" si="787"/>
        <v>Fluid (stream)</v>
      </c>
      <c r="K6436" s="1" t="str">
        <f t="shared" si="788"/>
        <v>Untreated Water</v>
      </c>
      <c r="O6436">
        <v>0.17</v>
      </c>
      <c r="P6436">
        <v>50</v>
      </c>
      <c r="Q6436">
        <v>7.6</v>
      </c>
    </row>
    <row r="6437" spans="1:17" hidden="1" x14ac:dyDescent="0.3">
      <c r="A6437" t="s">
        <v>25003</v>
      </c>
      <c r="B6437" t="s">
        <v>25004</v>
      </c>
      <c r="C6437" s="1" t="str">
        <f t="shared" si="789"/>
        <v>21:0667</v>
      </c>
      <c r="D6437" s="1" t="str">
        <f t="shared" si="786"/>
        <v>21:0203</v>
      </c>
      <c r="E6437" t="s">
        <v>25005</v>
      </c>
      <c r="F6437" t="s">
        <v>25006</v>
      </c>
      <c r="H6437">
        <v>61.738053200000003</v>
      </c>
      <c r="I6437">
        <v>-130.25837870000001</v>
      </c>
      <c r="J6437" s="1" t="str">
        <f t="shared" si="787"/>
        <v>Fluid (stream)</v>
      </c>
      <c r="K6437" s="1" t="str">
        <f t="shared" si="788"/>
        <v>Untreated Water</v>
      </c>
      <c r="O6437">
        <v>0.12</v>
      </c>
      <c r="P6437">
        <v>50</v>
      </c>
      <c r="Q6437">
        <v>7.3</v>
      </c>
    </row>
    <row r="6438" spans="1:17" hidden="1" x14ac:dyDescent="0.3">
      <c r="A6438" t="s">
        <v>25007</v>
      </c>
      <c r="B6438" t="s">
        <v>25008</v>
      </c>
      <c r="C6438" s="1" t="str">
        <f t="shared" si="789"/>
        <v>21:0667</v>
      </c>
      <c r="D6438" s="1" t="str">
        <f t="shared" si="786"/>
        <v>21:0203</v>
      </c>
      <c r="E6438" t="s">
        <v>25009</v>
      </c>
      <c r="F6438" t="s">
        <v>25010</v>
      </c>
      <c r="H6438">
        <v>61.717718699999999</v>
      </c>
      <c r="I6438">
        <v>-130.21344809999999</v>
      </c>
      <c r="J6438" s="1" t="str">
        <f t="shared" si="787"/>
        <v>Fluid (stream)</v>
      </c>
      <c r="K6438" s="1" t="str">
        <f t="shared" si="788"/>
        <v>Untreated Water</v>
      </c>
      <c r="O6438">
        <v>0.18</v>
      </c>
      <c r="P6438">
        <v>40</v>
      </c>
      <c r="Q6438">
        <v>7.2</v>
      </c>
    </row>
    <row r="6439" spans="1:17" hidden="1" x14ac:dyDescent="0.3">
      <c r="A6439" t="s">
        <v>25011</v>
      </c>
      <c r="B6439" t="s">
        <v>25012</v>
      </c>
      <c r="C6439" s="1" t="str">
        <f t="shared" si="789"/>
        <v>21:0667</v>
      </c>
      <c r="D6439" s="1" t="str">
        <f t="shared" si="786"/>
        <v>21:0203</v>
      </c>
      <c r="E6439" t="s">
        <v>25013</v>
      </c>
      <c r="F6439" t="s">
        <v>25014</v>
      </c>
      <c r="H6439">
        <v>61.736798999999998</v>
      </c>
      <c r="I6439">
        <v>-130.1075175</v>
      </c>
      <c r="J6439" s="1" t="str">
        <f t="shared" si="787"/>
        <v>Fluid (stream)</v>
      </c>
      <c r="K6439" s="1" t="str">
        <f t="shared" si="788"/>
        <v>Untreated Water</v>
      </c>
      <c r="O6439">
        <v>0.17</v>
      </c>
      <c r="P6439">
        <v>40</v>
      </c>
      <c r="Q6439">
        <v>6.9</v>
      </c>
    </row>
    <row r="6440" spans="1:17" hidden="1" x14ac:dyDescent="0.3">
      <c r="A6440" t="s">
        <v>25015</v>
      </c>
      <c r="B6440" t="s">
        <v>25016</v>
      </c>
      <c r="C6440" s="1" t="str">
        <f t="shared" si="789"/>
        <v>21:0667</v>
      </c>
      <c r="D6440" s="1" t="str">
        <f t="shared" si="786"/>
        <v>21:0203</v>
      </c>
      <c r="E6440" t="s">
        <v>25013</v>
      </c>
      <c r="F6440" t="s">
        <v>25017</v>
      </c>
      <c r="H6440">
        <v>61.736798999999998</v>
      </c>
      <c r="I6440">
        <v>-130.1075175</v>
      </c>
      <c r="J6440" s="1" t="str">
        <f t="shared" si="787"/>
        <v>Fluid (stream)</v>
      </c>
      <c r="K6440" s="1" t="str">
        <f t="shared" si="788"/>
        <v>Untreated Water</v>
      </c>
      <c r="O6440">
        <v>0.16</v>
      </c>
      <c r="P6440">
        <v>40</v>
      </c>
      <c r="Q6440">
        <v>7</v>
      </c>
    </row>
    <row r="6441" spans="1:17" hidden="1" x14ac:dyDescent="0.3">
      <c r="A6441" t="s">
        <v>25018</v>
      </c>
      <c r="B6441" t="s">
        <v>25019</v>
      </c>
      <c r="C6441" s="1" t="str">
        <f t="shared" si="789"/>
        <v>21:0667</v>
      </c>
      <c r="D6441" s="1" t="str">
        <f t="shared" si="786"/>
        <v>21:0203</v>
      </c>
      <c r="E6441" t="s">
        <v>25020</v>
      </c>
      <c r="F6441" t="s">
        <v>25021</v>
      </c>
      <c r="H6441">
        <v>61.7659175</v>
      </c>
      <c r="I6441">
        <v>-130.1160672</v>
      </c>
      <c r="J6441" s="1" t="str">
        <f t="shared" si="787"/>
        <v>Fluid (stream)</v>
      </c>
      <c r="K6441" s="1" t="str">
        <f t="shared" si="788"/>
        <v>Untreated Water</v>
      </c>
      <c r="O6441">
        <v>0.42</v>
      </c>
      <c r="P6441">
        <v>50</v>
      </c>
      <c r="Q6441">
        <v>7.4</v>
      </c>
    </row>
    <row r="6442" spans="1:17" hidden="1" x14ac:dyDescent="0.3">
      <c r="A6442" t="s">
        <v>25022</v>
      </c>
      <c r="B6442" t="s">
        <v>25023</v>
      </c>
      <c r="C6442" s="1" t="str">
        <f t="shared" si="789"/>
        <v>21:0667</v>
      </c>
      <c r="D6442" s="1" t="str">
        <f t="shared" si="786"/>
        <v>21:0203</v>
      </c>
      <c r="E6442" t="s">
        <v>25024</v>
      </c>
      <c r="F6442" t="s">
        <v>25025</v>
      </c>
      <c r="H6442">
        <v>61.763276699999999</v>
      </c>
      <c r="I6442">
        <v>-130.123873</v>
      </c>
      <c r="J6442" s="1" t="str">
        <f t="shared" si="787"/>
        <v>Fluid (stream)</v>
      </c>
      <c r="K6442" s="1" t="str">
        <f t="shared" si="788"/>
        <v>Untreated Water</v>
      </c>
      <c r="O6442">
        <v>0.73</v>
      </c>
      <c r="P6442">
        <v>50</v>
      </c>
      <c r="Q6442">
        <v>7.4</v>
      </c>
    </row>
    <row r="6443" spans="1:17" hidden="1" x14ac:dyDescent="0.3">
      <c r="A6443" t="s">
        <v>25026</v>
      </c>
      <c r="B6443" t="s">
        <v>25027</v>
      </c>
      <c r="C6443" s="1" t="str">
        <f t="shared" si="789"/>
        <v>21:0667</v>
      </c>
      <c r="D6443" s="1" t="str">
        <f t="shared" si="786"/>
        <v>21:0203</v>
      </c>
      <c r="E6443" t="s">
        <v>25028</v>
      </c>
      <c r="F6443" t="s">
        <v>25029</v>
      </c>
      <c r="H6443">
        <v>61.763351999999998</v>
      </c>
      <c r="I6443">
        <v>-130.17154970000001</v>
      </c>
      <c r="J6443" s="1" t="str">
        <f t="shared" si="787"/>
        <v>Fluid (stream)</v>
      </c>
      <c r="K6443" s="1" t="str">
        <f t="shared" si="788"/>
        <v>Untreated Water</v>
      </c>
      <c r="O6443">
        <v>0.13</v>
      </c>
      <c r="P6443">
        <v>40</v>
      </c>
      <c r="Q6443">
        <v>6.6</v>
      </c>
    </row>
    <row r="6444" spans="1:17" hidden="1" x14ac:dyDescent="0.3">
      <c r="A6444" t="s">
        <v>25030</v>
      </c>
      <c r="B6444" t="s">
        <v>25031</v>
      </c>
      <c r="C6444" s="1" t="str">
        <f t="shared" si="789"/>
        <v>21:0667</v>
      </c>
      <c r="D6444" s="1" t="str">
        <f t="shared" si="786"/>
        <v>21:0203</v>
      </c>
      <c r="E6444" t="s">
        <v>25032</v>
      </c>
      <c r="F6444" t="s">
        <v>25033</v>
      </c>
      <c r="H6444">
        <v>61.793089799999997</v>
      </c>
      <c r="I6444">
        <v>-130.16080779999999</v>
      </c>
      <c r="J6444" s="1" t="str">
        <f t="shared" si="787"/>
        <v>Fluid (stream)</v>
      </c>
      <c r="K6444" s="1" t="str">
        <f t="shared" si="788"/>
        <v>Untreated Water</v>
      </c>
      <c r="O6444">
        <v>0.69</v>
      </c>
      <c r="P6444">
        <v>50</v>
      </c>
      <c r="Q6444">
        <v>7.6</v>
      </c>
    </row>
    <row r="6445" spans="1:17" hidden="1" x14ac:dyDescent="0.3">
      <c r="A6445" t="s">
        <v>25034</v>
      </c>
      <c r="B6445" t="s">
        <v>25035</v>
      </c>
      <c r="C6445" s="1" t="str">
        <f t="shared" si="789"/>
        <v>21:0667</v>
      </c>
      <c r="D6445" s="1" t="str">
        <f t="shared" si="786"/>
        <v>21:0203</v>
      </c>
      <c r="E6445" t="s">
        <v>25036</v>
      </c>
      <c r="F6445" t="s">
        <v>25037</v>
      </c>
      <c r="H6445">
        <v>61.794440199999997</v>
      </c>
      <c r="I6445">
        <v>-130.1216153</v>
      </c>
      <c r="J6445" s="1" t="str">
        <f t="shared" si="787"/>
        <v>Fluid (stream)</v>
      </c>
      <c r="K6445" s="1" t="str">
        <f t="shared" si="788"/>
        <v>Untreated Water</v>
      </c>
      <c r="O6445">
        <v>0.34</v>
      </c>
      <c r="P6445">
        <v>50</v>
      </c>
      <c r="Q6445">
        <v>7.6</v>
      </c>
    </row>
    <row r="6446" spans="1:17" hidden="1" x14ac:dyDescent="0.3">
      <c r="A6446" t="s">
        <v>25038</v>
      </c>
      <c r="B6446" t="s">
        <v>25039</v>
      </c>
      <c r="C6446" s="1" t="str">
        <f t="shared" si="789"/>
        <v>21:0667</v>
      </c>
      <c r="D6446" s="1" t="str">
        <f t="shared" si="786"/>
        <v>21:0203</v>
      </c>
      <c r="E6446" t="s">
        <v>25040</v>
      </c>
      <c r="F6446" t="s">
        <v>25041</v>
      </c>
      <c r="H6446">
        <v>61.800766699999997</v>
      </c>
      <c r="I6446">
        <v>-130.08299310000001</v>
      </c>
      <c r="J6446" s="1" t="str">
        <f t="shared" si="787"/>
        <v>Fluid (stream)</v>
      </c>
      <c r="K6446" s="1" t="str">
        <f t="shared" si="788"/>
        <v>Untreated Water</v>
      </c>
      <c r="O6446">
        <v>1</v>
      </c>
      <c r="P6446">
        <v>130</v>
      </c>
      <c r="Q6446">
        <v>7.6</v>
      </c>
    </row>
    <row r="6447" spans="1:17" hidden="1" x14ac:dyDescent="0.3">
      <c r="A6447" t="s">
        <v>25042</v>
      </c>
      <c r="B6447" t="s">
        <v>25043</v>
      </c>
      <c r="C6447" s="1" t="str">
        <f t="shared" si="789"/>
        <v>21:0667</v>
      </c>
      <c r="D6447" s="1" t="str">
        <f t="shared" si="786"/>
        <v>21:0203</v>
      </c>
      <c r="E6447" t="s">
        <v>25044</v>
      </c>
      <c r="F6447" t="s">
        <v>25045</v>
      </c>
      <c r="H6447">
        <v>61.791906599999997</v>
      </c>
      <c r="I6447">
        <v>-130.05062960000001</v>
      </c>
      <c r="J6447" s="1" t="str">
        <f t="shared" si="787"/>
        <v>Fluid (stream)</v>
      </c>
      <c r="K6447" s="1" t="str">
        <f t="shared" si="788"/>
        <v>Untreated Water</v>
      </c>
      <c r="O6447">
        <v>1.8</v>
      </c>
      <c r="P6447">
        <v>110</v>
      </c>
      <c r="Q6447">
        <v>7.7</v>
      </c>
    </row>
    <row r="6448" spans="1:17" hidden="1" x14ac:dyDescent="0.3">
      <c r="A6448" t="s">
        <v>25046</v>
      </c>
      <c r="B6448" t="s">
        <v>25047</v>
      </c>
      <c r="C6448" s="1" t="str">
        <f t="shared" si="789"/>
        <v>21:0667</v>
      </c>
      <c r="D6448" s="1" t="str">
        <f t="shared" si="786"/>
        <v>21:0203</v>
      </c>
      <c r="E6448" t="s">
        <v>25048</v>
      </c>
      <c r="F6448" t="s">
        <v>25049</v>
      </c>
      <c r="H6448">
        <v>61.757977699999998</v>
      </c>
      <c r="I6448">
        <v>-130.06705349999999</v>
      </c>
      <c r="J6448" s="1" t="str">
        <f t="shared" si="787"/>
        <v>Fluid (stream)</v>
      </c>
      <c r="K6448" s="1" t="str">
        <f t="shared" si="788"/>
        <v>Untreated Water</v>
      </c>
      <c r="O6448">
        <v>0.33</v>
      </c>
      <c r="P6448">
        <v>40</v>
      </c>
      <c r="Q6448">
        <v>7.6</v>
      </c>
    </row>
    <row r="6449" spans="1:17" hidden="1" x14ac:dyDescent="0.3">
      <c r="A6449" t="s">
        <v>25050</v>
      </c>
      <c r="B6449" t="s">
        <v>25051</v>
      </c>
      <c r="C6449" s="1" t="str">
        <f t="shared" si="789"/>
        <v>21:0667</v>
      </c>
      <c r="D6449" s="1" t="str">
        <f t="shared" si="786"/>
        <v>21:0203</v>
      </c>
      <c r="E6449" t="s">
        <v>25052</v>
      </c>
      <c r="F6449" t="s">
        <v>25053</v>
      </c>
      <c r="H6449">
        <v>61.724621399999997</v>
      </c>
      <c r="I6449">
        <v>-130.00948969999999</v>
      </c>
      <c r="J6449" s="1" t="str">
        <f t="shared" si="787"/>
        <v>Fluid (stream)</v>
      </c>
      <c r="K6449" s="1" t="str">
        <f t="shared" si="788"/>
        <v>Untreated Water</v>
      </c>
      <c r="O6449">
        <v>2.8</v>
      </c>
      <c r="P6449">
        <v>90</v>
      </c>
      <c r="Q6449">
        <v>7.9</v>
      </c>
    </row>
    <row r="6450" spans="1:17" hidden="1" x14ac:dyDescent="0.3">
      <c r="A6450" t="s">
        <v>25054</v>
      </c>
      <c r="B6450" t="s">
        <v>25055</v>
      </c>
      <c r="C6450" s="1" t="str">
        <f t="shared" si="789"/>
        <v>21:0667</v>
      </c>
      <c r="D6450" s="1" t="str">
        <f t="shared" si="786"/>
        <v>21:0203</v>
      </c>
      <c r="E6450" t="s">
        <v>25056</v>
      </c>
      <c r="F6450" t="s">
        <v>25057</v>
      </c>
      <c r="H6450">
        <v>61.726520299999997</v>
      </c>
      <c r="I6450">
        <v>-130.0027953</v>
      </c>
      <c r="J6450" s="1" t="str">
        <f t="shared" si="787"/>
        <v>Fluid (stream)</v>
      </c>
      <c r="K6450" s="1" t="str">
        <f t="shared" si="788"/>
        <v>Untreated Water</v>
      </c>
      <c r="O6450">
        <v>2</v>
      </c>
      <c r="P6450">
        <v>120</v>
      </c>
      <c r="Q6450">
        <v>7.9</v>
      </c>
    </row>
    <row r="6451" spans="1:17" hidden="1" x14ac:dyDescent="0.3">
      <c r="A6451" t="s">
        <v>25058</v>
      </c>
      <c r="B6451" t="s">
        <v>25059</v>
      </c>
      <c r="C6451" s="1" t="str">
        <f t="shared" si="789"/>
        <v>21:0667</v>
      </c>
      <c r="D6451" s="1" t="str">
        <f>HYPERLINK("http://geochem.nrcan.gc.ca/cdogs/content/svy/svy_e.htm", "")</f>
        <v/>
      </c>
      <c r="G6451" s="1" t="str">
        <f>HYPERLINK("http://geochem.nrcan.gc.ca/cdogs/content/cr_/cr_00080_e.htm", "80")</f>
        <v>80</v>
      </c>
      <c r="J6451" t="s">
        <v>11453</v>
      </c>
      <c r="K6451" t="s">
        <v>11454</v>
      </c>
      <c r="O6451">
        <v>0.24</v>
      </c>
      <c r="P6451">
        <v>100</v>
      </c>
      <c r="Q6451">
        <v>7.5</v>
      </c>
    </row>
    <row r="6452" spans="1:17" hidden="1" x14ac:dyDescent="0.3">
      <c r="A6452" t="s">
        <v>25060</v>
      </c>
      <c r="B6452" t="s">
        <v>25061</v>
      </c>
      <c r="C6452" s="1" t="str">
        <f t="shared" si="789"/>
        <v>21:0667</v>
      </c>
      <c r="D6452" s="1" t="str">
        <f t="shared" ref="D6452:D6461" si="790">HYPERLINK("http://geochem.nrcan.gc.ca/cdogs/content/svy/svy210203_e.htm", "21:0203")</f>
        <v>21:0203</v>
      </c>
      <c r="E6452" t="s">
        <v>25062</v>
      </c>
      <c r="F6452" t="s">
        <v>25063</v>
      </c>
      <c r="H6452">
        <v>61.641634099999997</v>
      </c>
      <c r="I6452">
        <v>-130.20357949999999</v>
      </c>
      <c r="J6452" s="1" t="str">
        <f t="shared" ref="J6452:J6461" si="791">HYPERLINK("http://geochem.nrcan.gc.ca/cdogs/content/kwd/kwd020018_e.htm", "Fluid (stream)")</f>
        <v>Fluid (stream)</v>
      </c>
      <c r="K6452" s="1" t="str">
        <f t="shared" ref="K6452:K6461" si="792">HYPERLINK("http://geochem.nrcan.gc.ca/cdogs/content/kwd/kwd080007_e.htm", "Untreated Water")</f>
        <v>Untreated Water</v>
      </c>
      <c r="O6452">
        <v>2.2000000000000002</v>
      </c>
      <c r="P6452">
        <v>80</v>
      </c>
      <c r="Q6452">
        <v>8</v>
      </c>
    </row>
    <row r="6453" spans="1:17" hidden="1" x14ac:dyDescent="0.3">
      <c r="A6453" t="s">
        <v>25064</v>
      </c>
      <c r="B6453" t="s">
        <v>25065</v>
      </c>
      <c r="C6453" s="1" t="str">
        <f t="shared" si="789"/>
        <v>21:0667</v>
      </c>
      <c r="D6453" s="1" t="str">
        <f t="shared" si="790"/>
        <v>21:0203</v>
      </c>
      <c r="E6453" t="s">
        <v>25066</v>
      </c>
      <c r="F6453" t="s">
        <v>25067</v>
      </c>
      <c r="H6453">
        <v>61.665197999999997</v>
      </c>
      <c r="I6453">
        <v>-130.3510837</v>
      </c>
      <c r="J6453" s="1" t="str">
        <f t="shared" si="791"/>
        <v>Fluid (stream)</v>
      </c>
      <c r="K6453" s="1" t="str">
        <f t="shared" si="792"/>
        <v>Untreated Water</v>
      </c>
      <c r="O6453">
        <v>7.7</v>
      </c>
      <c r="P6453">
        <v>280</v>
      </c>
      <c r="Q6453">
        <v>8.1</v>
      </c>
    </row>
    <row r="6454" spans="1:17" hidden="1" x14ac:dyDescent="0.3">
      <c r="A6454" t="s">
        <v>25068</v>
      </c>
      <c r="B6454" t="s">
        <v>25069</v>
      </c>
      <c r="C6454" s="1" t="str">
        <f t="shared" si="789"/>
        <v>21:0667</v>
      </c>
      <c r="D6454" s="1" t="str">
        <f t="shared" si="790"/>
        <v>21:0203</v>
      </c>
      <c r="E6454" t="s">
        <v>25070</v>
      </c>
      <c r="F6454" t="s">
        <v>25071</v>
      </c>
      <c r="H6454">
        <v>61.667447699999997</v>
      </c>
      <c r="I6454">
        <v>-130.3322546</v>
      </c>
      <c r="J6454" s="1" t="str">
        <f t="shared" si="791"/>
        <v>Fluid (stream)</v>
      </c>
      <c r="K6454" s="1" t="str">
        <f t="shared" si="792"/>
        <v>Untreated Water</v>
      </c>
      <c r="O6454">
        <v>3.6</v>
      </c>
      <c r="P6454">
        <v>130</v>
      </c>
      <c r="Q6454">
        <v>8</v>
      </c>
    </row>
    <row r="6455" spans="1:17" hidden="1" x14ac:dyDescent="0.3">
      <c r="A6455" t="s">
        <v>25072</v>
      </c>
      <c r="B6455" t="s">
        <v>25073</v>
      </c>
      <c r="C6455" s="1" t="str">
        <f t="shared" si="789"/>
        <v>21:0667</v>
      </c>
      <c r="D6455" s="1" t="str">
        <f t="shared" si="790"/>
        <v>21:0203</v>
      </c>
      <c r="E6455" t="s">
        <v>25074</v>
      </c>
      <c r="F6455" t="s">
        <v>25075</v>
      </c>
      <c r="H6455">
        <v>61.684386500000002</v>
      </c>
      <c r="I6455">
        <v>-130.29996650000001</v>
      </c>
      <c r="J6455" s="1" t="str">
        <f t="shared" si="791"/>
        <v>Fluid (stream)</v>
      </c>
      <c r="K6455" s="1" t="str">
        <f t="shared" si="792"/>
        <v>Untreated Water</v>
      </c>
      <c r="O6455">
        <v>2.1</v>
      </c>
      <c r="P6455">
        <v>120</v>
      </c>
      <c r="Q6455">
        <v>7.8</v>
      </c>
    </row>
    <row r="6456" spans="1:17" hidden="1" x14ac:dyDescent="0.3">
      <c r="A6456" t="s">
        <v>25076</v>
      </c>
      <c r="B6456" t="s">
        <v>25077</v>
      </c>
      <c r="C6456" s="1" t="str">
        <f t="shared" si="789"/>
        <v>21:0667</v>
      </c>
      <c r="D6456" s="1" t="str">
        <f t="shared" si="790"/>
        <v>21:0203</v>
      </c>
      <c r="E6456" t="s">
        <v>25078</v>
      </c>
      <c r="F6456" t="s">
        <v>25079</v>
      </c>
      <c r="H6456">
        <v>61.6811261</v>
      </c>
      <c r="I6456">
        <v>-130.21611379999999</v>
      </c>
      <c r="J6456" s="1" t="str">
        <f t="shared" si="791"/>
        <v>Fluid (stream)</v>
      </c>
      <c r="K6456" s="1" t="str">
        <f t="shared" si="792"/>
        <v>Untreated Water</v>
      </c>
      <c r="O6456">
        <v>0.5</v>
      </c>
      <c r="P6456">
        <v>60</v>
      </c>
      <c r="Q6456">
        <v>7.9</v>
      </c>
    </row>
    <row r="6457" spans="1:17" hidden="1" x14ac:dyDescent="0.3">
      <c r="A6457" t="s">
        <v>25080</v>
      </c>
      <c r="B6457" t="s">
        <v>25081</v>
      </c>
      <c r="C6457" s="1" t="str">
        <f t="shared" si="789"/>
        <v>21:0667</v>
      </c>
      <c r="D6457" s="1" t="str">
        <f t="shared" si="790"/>
        <v>21:0203</v>
      </c>
      <c r="E6457" t="s">
        <v>25082</v>
      </c>
      <c r="F6457" t="s">
        <v>25083</v>
      </c>
      <c r="H6457">
        <v>61.683662699999999</v>
      </c>
      <c r="I6457">
        <v>-130.22965049999999</v>
      </c>
      <c r="J6457" s="1" t="str">
        <f t="shared" si="791"/>
        <v>Fluid (stream)</v>
      </c>
      <c r="K6457" s="1" t="str">
        <f t="shared" si="792"/>
        <v>Untreated Water</v>
      </c>
      <c r="O6457">
        <v>0.45</v>
      </c>
      <c r="P6457">
        <v>70</v>
      </c>
      <c r="Q6457">
        <v>7.9</v>
      </c>
    </row>
    <row r="6458" spans="1:17" hidden="1" x14ac:dyDescent="0.3">
      <c r="A6458" t="s">
        <v>25084</v>
      </c>
      <c r="B6458" t="s">
        <v>25085</v>
      </c>
      <c r="C6458" s="1" t="str">
        <f t="shared" si="789"/>
        <v>21:0667</v>
      </c>
      <c r="D6458" s="1" t="str">
        <f t="shared" si="790"/>
        <v>21:0203</v>
      </c>
      <c r="E6458" t="s">
        <v>25086</v>
      </c>
      <c r="F6458" t="s">
        <v>25087</v>
      </c>
      <c r="H6458">
        <v>61.657193399999997</v>
      </c>
      <c r="I6458">
        <v>-130.19328899999999</v>
      </c>
      <c r="J6458" s="1" t="str">
        <f t="shared" si="791"/>
        <v>Fluid (stream)</v>
      </c>
      <c r="K6458" s="1" t="str">
        <f t="shared" si="792"/>
        <v>Untreated Water</v>
      </c>
      <c r="O6458">
        <v>0.67</v>
      </c>
      <c r="P6458">
        <v>60</v>
      </c>
      <c r="Q6458">
        <v>7.3</v>
      </c>
    </row>
    <row r="6459" spans="1:17" hidden="1" x14ac:dyDescent="0.3">
      <c r="A6459" t="s">
        <v>25088</v>
      </c>
      <c r="B6459" t="s">
        <v>25089</v>
      </c>
      <c r="C6459" s="1" t="str">
        <f t="shared" si="789"/>
        <v>21:0667</v>
      </c>
      <c r="D6459" s="1" t="str">
        <f t="shared" si="790"/>
        <v>21:0203</v>
      </c>
      <c r="E6459" t="s">
        <v>25090</v>
      </c>
      <c r="F6459" t="s">
        <v>25091</v>
      </c>
      <c r="H6459">
        <v>61.678744600000002</v>
      </c>
      <c r="I6459">
        <v>-130.1174595</v>
      </c>
      <c r="J6459" s="1" t="str">
        <f t="shared" si="791"/>
        <v>Fluid (stream)</v>
      </c>
      <c r="K6459" s="1" t="str">
        <f t="shared" si="792"/>
        <v>Untreated Water</v>
      </c>
      <c r="O6459">
        <v>1.1000000000000001</v>
      </c>
      <c r="P6459">
        <v>50</v>
      </c>
      <c r="Q6459">
        <v>7.9</v>
      </c>
    </row>
    <row r="6460" spans="1:17" hidden="1" x14ac:dyDescent="0.3">
      <c r="A6460" t="s">
        <v>25092</v>
      </c>
      <c r="B6460" t="s">
        <v>25093</v>
      </c>
      <c r="C6460" s="1" t="str">
        <f t="shared" si="789"/>
        <v>21:0667</v>
      </c>
      <c r="D6460" s="1" t="str">
        <f t="shared" si="790"/>
        <v>21:0203</v>
      </c>
      <c r="E6460" t="s">
        <v>25094</v>
      </c>
      <c r="F6460" t="s">
        <v>25095</v>
      </c>
      <c r="H6460">
        <v>61.6640728</v>
      </c>
      <c r="I6460">
        <v>-130.07962929999999</v>
      </c>
      <c r="J6460" s="1" t="str">
        <f t="shared" si="791"/>
        <v>Fluid (stream)</v>
      </c>
      <c r="K6460" s="1" t="str">
        <f t="shared" si="792"/>
        <v>Untreated Water</v>
      </c>
      <c r="O6460">
        <v>2</v>
      </c>
      <c r="P6460">
        <v>50</v>
      </c>
      <c r="Q6460">
        <v>8.1</v>
      </c>
    </row>
    <row r="6461" spans="1:17" hidden="1" x14ac:dyDescent="0.3">
      <c r="A6461" t="s">
        <v>25096</v>
      </c>
      <c r="B6461" t="s">
        <v>25097</v>
      </c>
      <c r="C6461" s="1" t="str">
        <f t="shared" si="789"/>
        <v>21:0667</v>
      </c>
      <c r="D6461" s="1" t="str">
        <f t="shared" si="790"/>
        <v>21:0203</v>
      </c>
      <c r="E6461" t="s">
        <v>25098</v>
      </c>
      <c r="F6461" t="s">
        <v>25099</v>
      </c>
      <c r="H6461">
        <v>61.696893099999997</v>
      </c>
      <c r="I6461">
        <v>-130.06076959999999</v>
      </c>
      <c r="J6461" s="1" t="str">
        <f t="shared" si="791"/>
        <v>Fluid (stream)</v>
      </c>
      <c r="K6461" s="1" t="str">
        <f t="shared" si="792"/>
        <v>Untreated Water</v>
      </c>
      <c r="O6461">
        <v>1.8</v>
      </c>
      <c r="P6461">
        <v>60</v>
      </c>
      <c r="Q6461">
        <v>8</v>
      </c>
    </row>
    <row r="6462" spans="1:17" hidden="1" x14ac:dyDescent="0.3">
      <c r="A6462" t="s">
        <v>25100</v>
      </c>
      <c r="B6462" t="s">
        <v>25101</v>
      </c>
      <c r="C6462" s="1" t="str">
        <f t="shared" si="789"/>
        <v>21:0667</v>
      </c>
      <c r="D6462" s="1" t="str">
        <f>HYPERLINK("http://geochem.nrcan.gc.ca/cdogs/content/svy/svy_e.htm", "")</f>
        <v/>
      </c>
      <c r="G6462" s="1" t="str">
        <f>HYPERLINK("http://geochem.nrcan.gc.ca/cdogs/content/cr_/cr_00080_e.htm", "80")</f>
        <v>80</v>
      </c>
      <c r="J6462" t="s">
        <v>11453</v>
      </c>
      <c r="K6462" t="s">
        <v>11454</v>
      </c>
      <c r="O6462">
        <v>0.25</v>
      </c>
      <c r="P6462">
        <v>90</v>
      </c>
      <c r="Q6462">
        <v>7.5</v>
      </c>
    </row>
    <row r="6463" spans="1:17" hidden="1" x14ac:dyDescent="0.3">
      <c r="A6463" t="s">
        <v>25102</v>
      </c>
      <c r="B6463" t="s">
        <v>25103</v>
      </c>
      <c r="C6463" s="1" t="str">
        <f t="shared" si="789"/>
        <v>21:0667</v>
      </c>
      <c r="D6463" s="1" t="str">
        <f t="shared" ref="D6463:D6477" si="793">HYPERLINK("http://geochem.nrcan.gc.ca/cdogs/content/svy/svy210203_e.htm", "21:0203")</f>
        <v>21:0203</v>
      </c>
      <c r="E6463" t="s">
        <v>25098</v>
      </c>
      <c r="F6463" t="s">
        <v>25104</v>
      </c>
      <c r="H6463">
        <v>61.696893099999997</v>
      </c>
      <c r="I6463">
        <v>-130.06076959999999</v>
      </c>
      <c r="J6463" s="1" t="str">
        <f t="shared" ref="J6463:J6477" si="794">HYPERLINK("http://geochem.nrcan.gc.ca/cdogs/content/kwd/kwd020018_e.htm", "Fluid (stream)")</f>
        <v>Fluid (stream)</v>
      </c>
      <c r="K6463" s="1" t="str">
        <f t="shared" ref="K6463:K6477" si="795">HYPERLINK("http://geochem.nrcan.gc.ca/cdogs/content/kwd/kwd080007_e.htm", "Untreated Water")</f>
        <v>Untreated Water</v>
      </c>
      <c r="O6463">
        <v>1.9</v>
      </c>
      <c r="P6463">
        <v>70</v>
      </c>
      <c r="Q6463">
        <v>7.8</v>
      </c>
    </row>
    <row r="6464" spans="1:17" hidden="1" x14ac:dyDescent="0.3">
      <c r="A6464" t="s">
        <v>25105</v>
      </c>
      <c r="B6464" t="s">
        <v>25106</v>
      </c>
      <c r="C6464" s="1" t="str">
        <f t="shared" si="789"/>
        <v>21:0667</v>
      </c>
      <c r="D6464" s="1" t="str">
        <f t="shared" si="793"/>
        <v>21:0203</v>
      </c>
      <c r="E6464" t="s">
        <v>25107</v>
      </c>
      <c r="F6464" t="s">
        <v>25108</v>
      </c>
      <c r="H6464">
        <v>61.669899800000003</v>
      </c>
      <c r="I6464">
        <v>-130.0379149</v>
      </c>
      <c r="J6464" s="1" t="str">
        <f t="shared" si="794"/>
        <v>Fluid (stream)</v>
      </c>
      <c r="K6464" s="1" t="str">
        <f t="shared" si="795"/>
        <v>Untreated Water</v>
      </c>
      <c r="O6464">
        <v>3.7</v>
      </c>
      <c r="P6464">
        <v>70</v>
      </c>
      <c r="Q6464">
        <v>8</v>
      </c>
    </row>
    <row r="6465" spans="1:17" hidden="1" x14ac:dyDescent="0.3">
      <c r="A6465" t="s">
        <v>25109</v>
      </c>
      <c r="B6465" t="s">
        <v>25110</v>
      </c>
      <c r="C6465" s="1" t="str">
        <f t="shared" si="789"/>
        <v>21:0667</v>
      </c>
      <c r="D6465" s="1" t="str">
        <f t="shared" si="793"/>
        <v>21:0203</v>
      </c>
      <c r="E6465" t="s">
        <v>25111</v>
      </c>
      <c r="F6465" t="s">
        <v>25112</v>
      </c>
      <c r="H6465">
        <v>61.624255699999999</v>
      </c>
      <c r="I6465">
        <v>-130.0389179</v>
      </c>
      <c r="J6465" s="1" t="str">
        <f t="shared" si="794"/>
        <v>Fluid (stream)</v>
      </c>
      <c r="K6465" s="1" t="str">
        <f t="shared" si="795"/>
        <v>Untreated Water</v>
      </c>
      <c r="O6465">
        <v>1.2</v>
      </c>
      <c r="P6465">
        <v>70</v>
      </c>
      <c r="Q6465">
        <v>7.6</v>
      </c>
    </row>
    <row r="6466" spans="1:17" hidden="1" x14ac:dyDescent="0.3">
      <c r="A6466" t="s">
        <v>25113</v>
      </c>
      <c r="B6466" t="s">
        <v>25114</v>
      </c>
      <c r="C6466" s="1" t="str">
        <f t="shared" si="789"/>
        <v>21:0667</v>
      </c>
      <c r="D6466" s="1" t="str">
        <f t="shared" si="793"/>
        <v>21:0203</v>
      </c>
      <c r="E6466" t="s">
        <v>25115</v>
      </c>
      <c r="F6466" t="s">
        <v>25116</v>
      </c>
      <c r="H6466">
        <v>61.623203699999998</v>
      </c>
      <c r="I6466">
        <v>-130.10997090000001</v>
      </c>
      <c r="J6466" s="1" t="str">
        <f t="shared" si="794"/>
        <v>Fluid (stream)</v>
      </c>
      <c r="K6466" s="1" t="str">
        <f t="shared" si="795"/>
        <v>Untreated Water</v>
      </c>
      <c r="O6466">
        <v>2.5000000000000001E-2</v>
      </c>
      <c r="P6466">
        <v>130</v>
      </c>
      <c r="Q6466">
        <v>7.2</v>
      </c>
    </row>
    <row r="6467" spans="1:17" hidden="1" x14ac:dyDescent="0.3">
      <c r="A6467" t="s">
        <v>25117</v>
      </c>
      <c r="B6467" t="s">
        <v>25118</v>
      </c>
      <c r="C6467" s="1" t="str">
        <f t="shared" si="789"/>
        <v>21:0667</v>
      </c>
      <c r="D6467" s="1" t="str">
        <f t="shared" si="793"/>
        <v>21:0203</v>
      </c>
      <c r="E6467" t="s">
        <v>25119</v>
      </c>
      <c r="F6467" t="s">
        <v>25120</v>
      </c>
      <c r="H6467">
        <v>61.641160499999998</v>
      </c>
      <c r="I6467">
        <v>-130.10991509999999</v>
      </c>
      <c r="J6467" s="1" t="str">
        <f t="shared" si="794"/>
        <v>Fluid (stream)</v>
      </c>
      <c r="K6467" s="1" t="str">
        <f t="shared" si="795"/>
        <v>Untreated Water</v>
      </c>
      <c r="O6467">
        <v>3</v>
      </c>
      <c r="P6467">
        <v>160</v>
      </c>
      <c r="Q6467">
        <v>7.1</v>
      </c>
    </row>
    <row r="6468" spans="1:17" hidden="1" x14ac:dyDescent="0.3">
      <c r="A6468" t="s">
        <v>25121</v>
      </c>
      <c r="B6468" t="s">
        <v>25122</v>
      </c>
      <c r="C6468" s="1" t="str">
        <f t="shared" si="789"/>
        <v>21:0667</v>
      </c>
      <c r="D6468" s="1" t="str">
        <f t="shared" si="793"/>
        <v>21:0203</v>
      </c>
      <c r="E6468" t="s">
        <v>25123</v>
      </c>
      <c r="F6468" t="s">
        <v>25124</v>
      </c>
      <c r="H6468">
        <v>61.653408499999998</v>
      </c>
      <c r="I6468">
        <v>-130.25114339999999</v>
      </c>
      <c r="J6468" s="1" t="str">
        <f t="shared" si="794"/>
        <v>Fluid (stream)</v>
      </c>
      <c r="K6468" s="1" t="str">
        <f t="shared" si="795"/>
        <v>Untreated Water</v>
      </c>
      <c r="O6468">
        <v>0.54</v>
      </c>
      <c r="P6468">
        <v>80</v>
      </c>
      <c r="Q6468">
        <v>7.7</v>
      </c>
    </row>
    <row r="6469" spans="1:17" hidden="1" x14ac:dyDescent="0.3">
      <c r="A6469" t="s">
        <v>25125</v>
      </c>
      <c r="B6469" t="s">
        <v>25126</v>
      </c>
      <c r="C6469" s="1" t="str">
        <f t="shared" si="789"/>
        <v>21:0667</v>
      </c>
      <c r="D6469" s="1" t="str">
        <f t="shared" si="793"/>
        <v>21:0203</v>
      </c>
      <c r="E6469" t="s">
        <v>25127</v>
      </c>
      <c r="F6469" t="s">
        <v>25128</v>
      </c>
      <c r="H6469">
        <v>61.697394899999999</v>
      </c>
      <c r="I6469">
        <v>-130.56201530000001</v>
      </c>
      <c r="J6469" s="1" t="str">
        <f t="shared" si="794"/>
        <v>Fluid (stream)</v>
      </c>
      <c r="K6469" s="1" t="str">
        <f t="shared" si="795"/>
        <v>Untreated Water</v>
      </c>
      <c r="O6469">
        <v>0.15</v>
      </c>
      <c r="P6469">
        <v>70</v>
      </c>
      <c r="Q6469">
        <v>7.4</v>
      </c>
    </row>
    <row r="6470" spans="1:17" hidden="1" x14ac:dyDescent="0.3">
      <c r="A6470" t="s">
        <v>25129</v>
      </c>
      <c r="B6470" t="s">
        <v>25130</v>
      </c>
      <c r="C6470" s="1" t="str">
        <f t="shared" si="789"/>
        <v>21:0667</v>
      </c>
      <c r="D6470" s="1" t="str">
        <f t="shared" si="793"/>
        <v>21:0203</v>
      </c>
      <c r="E6470" t="s">
        <v>25131</v>
      </c>
      <c r="F6470" t="s">
        <v>25132</v>
      </c>
      <c r="H6470">
        <v>61.719854099999999</v>
      </c>
      <c r="I6470">
        <v>-130.4900537</v>
      </c>
      <c r="J6470" s="1" t="str">
        <f t="shared" si="794"/>
        <v>Fluid (stream)</v>
      </c>
      <c r="K6470" s="1" t="str">
        <f t="shared" si="795"/>
        <v>Untreated Water</v>
      </c>
      <c r="O6470">
        <v>1.2</v>
      </c>
      <c r="P6470">
        <v>70</v>
      </c>
      <c r="Q6470">
        <v>8.1</v>
      </c>
    </row>
    <row r="6471" spans="1:17" hidden="1" x14ac:dyDescent="0.3">
      <c r="A6471" t="s">
        <v>25133</v>
      </c>
      <c r="B6471" t="s">
        <v>25134</v>
      </c>
      <c r="C6471" s="1" t="str">
        <f t="shared" si="789"/>
        <v>21:0667</v>
      </c>
      <c r="D6471" s="1" t="str">
        <f t="shared" si="793"/>
        <v>21:0203</v>
      </c>
      <c r="E6471" t="s">
        <v>25135</v>
      </c>
      <c r="F6471" t="s">
        <v>25136</v>
      </c>
      <c r="H6471">
        <v>61.748429600000001</v>
      </c>
      <c r="I6471">
        <v>-130.4417742</v>
      </c>
      <c r="J6471" s="1" t="str">
        <f t="shared" si="794"/>
        <v>Fluid (stream)</v>
      </c>
      <c r="K6471" s="1" t="str">
        <f t="shared" si="795"/>
        <v>Untreated Water</v>
      </c>
      <c r="O6471">
        <v>1.9</v>
      </c>
      <c r="P6471">
        <v>70</v>
      </c>
      <c r="Q6471">
        <v>7.5</v>
      </c>
    </row>
    <row r="6472" spans="1:17" hidden="1" x14ac:dyDescent="0.3">
      <c r="A6472" t="s">
        <v>25137</v>
      </c>
      <c r="B6472" t="s">
        <v>25138</v>
      </c>
      <c r="C6472" s="1" t="str">
        <f t="shared" si="789"/>
        <v>21:0667</v>
      </c>
      <c r="D6472" s="1" t="str">
        <f t="shared" si="793"/>
        <v>21:0203</v>
      </c>
      <c r="E6472" t="s">
        <v>25139</v>
      </c>
      <c r="F6472" t="s">
        <v>25140</v>
      </c>
      <c r="H6472">
        <v>61.765057200000001</v>
      </c>
      <c r="I6472">
        <v>-130.4367345</v>
      </c>
      <c r="J6472" s="1" t="str">
        <f t="shared" si="794"/>
        <v>Fluid (stream)</v>
      </c>
      <c r="K6472" s="1" t="str">
        <f t="shared" si="795"/>
        <v>Untreated Water</v>
      </c>
      <c r="O6472">
        <v>0.22</v>
      </c>
      <c r="P6472">
        <v>60</v>
      </c>
      <c r="Q6472">
        <v>7.4</v>
      </c>
    </row>
    <row r="6473" spans="1:17" hidden="1" x14ac:dyDescent="0.3">
      <c r="A6473" t="s">
        <v>25141</v>
      </c>
      <c r="B6473" t="s">
        <v>25142</v>
      </c>
      <c r="C6473" s="1" t="str">
        <f t="shared" si="789"/>
        <v>21:0667</v>
      </c>
      <c r="D6473" s="1" t="str">
        <f t="shared" si="793"/>
        <v>21:0203</v>
      </c>
      <c r="E6473" t="s">
        <v>25143</v>
      </c>
      <c r="F6473" t="s">
        <v>25144</v>
      </c>
      <c r="H6473">
        <v>61.702005</v>
      </c>
      <c r="I6473">
        <v>-130.60820440000001</v>
      </c>
      <c r="J6473" s="1" t="str">
        <f t="shared" si="794"/>
        <v>Fluid (stream)</v>
      </c>
      <c r="K6473" s="1" t="str">
        <f t="shared" si="795"/>
        <v>Untreated Water</v>
      </c>
      <c r="O6473">
        <v>1.5</v>
      </c>
      <c r="P6473">
        <v>110</v>
      </c>
      <c r="Q6473">
        <v>7.6</v>
      </c>
    </row>
    <row r="6474" spans="1:17" hidden="1" x14ac:dyDescent="0.3">
      <c r="A6474" t="s">
        <v>25145</v>
      </c>
      <c r="B6474" t="s">
        <v>25146</v>
      </c>
      <c r="C6474" s="1" t="str">
        <f t="shared" si="789"/>
        <v>21:0667</v>
      </c>
      <c r="D6474" s="1" t="str">
        <f t="shared" si="793"/>
        <v>21:0203</v>
      </c>
      <c r="E6474" t="s">
        <v>25147</v>
      </c>
      <c r="F6474" t="s">
        <v>25148</v>
      </c>
      <c r="H6474">
        <v>61.683434900000002</v>
      </c>
      <c r="I6474">
        <v>-131.0513943</v>
      </c>
      <c r="J6474" s="1" t="str">
        <f t="shared" si="794"/>
        <v>Fluid (stream)</v>
      </c>
      <c r="K6474" s="1" t="str">
        <f t="shared" si="795"/>
        <v>Untreated Water</v>
      </c>
      <c r="O6474">
        <v>2.1</v>
      </c>
      <c r="P6474">
        <v>110</v>
      </c>
      <c r="Q6474">
        <v>8</v>
      </c>
    </row>
    <row r="6475" spans="1:17" hidden="1" x14ac:dyDescent="0.3">
      <c r="A6475" t="s">
        <v>25149</v>
      </c>
      <c r="B6475" t="s">
        <v>25150</v>
      </c>
      <c r="C6475" s="1" t="str">
        <f t="shared" si="789"/>
        <v>21:0667</v>
      </c>
      <c r="D6475" s="1" t="str">
        <f t="shared" si="793"/>
        <v>21:0203</v>
      </c>
      <c r="E6475" t="s">
        <v>25151</v>
      </c>
      <c r="F6475" t="s">
        <v>25152</v>
      </c>
      <c r="H6475">
        <v>61.687097100000003</v>
      </c>
      <c r="I6475">
        <v>-131.04849920000001</v>
      </c>
      <c r="J6475" s="1" t="str">
        <f t="shared" si="794"/>
        <v>Fluid (stream)</v>
      </c>
      <c r="K6475" s="1" t="str">
        <f t="shared" si="795"/>
        <v>Untreated Water</v>
      </c>
      <c r="O6475">
        <v>1</v>
      </c>
      <c r="P6475">
        <v>120</v>
      </c>
      <c r="Q6475">
        <v>7.7</v>
      </c>
    </row>
    <row r="6476" spans="1:17" hidden="1" x14ac:dyDescent="0.3">
      <c r="A6476" t="s">
        <v>25153</v>
      </c>
      <c r="B6476" t="s">
        <v>25154</v>
      </c>
      <c r="C6476" s="1" t="str">
        <f t="shared" si="789"/>
        <v>21:0667</v>
      </c>
      <c r="D6476" s="1" t="str">
        <f t="shared" si="793"/>
        <v>21:0203</v>
      </c>
      <c r="E6476" t="s">
        <v>25155</v>
      </c>
      <c r="F6476" t="s">
        <v>25156</v>
      </c>
      <c r="H6476">
        <v>61.674165299999999</v>
      </c>
      <c r="I6476">
        <v>-130.9564254</v>
      </c>
      <c r="J6476" s="1" t="str">
        <f t="shared" si="794"/>
        <v>Fluid (stream)</v>
      </c>
      <c r="K6476" s="1" t="str">
        <f t="shared" si="795"/>
        <v>Untreated Water</v>
      </c>
      <c r="O6476">
        <v>0.42</v>
      </c>
      <c r="P6476">
        <v>70</v>
      </c>
      <c r="Q6476">
        <v>7.9</v>
      </c>
    </row>
    <row r="6477" spans="1:17" hidden="1" x14ac:dyDescent="0.3">
      <c r="A6477" t="s">
        <v>25157</v>
      </c>
      <c r="B6477" t="s">
        <v>25158</v>
      </c>
      <c r="C6477" s="1" t="str">
        <f t="shared" si="789"/>
        <v>21:0667</v>
      </c>
      <c r="D6477" s="1" t="str">
        <f t="shared" si="793"/>
        <v>21:0203</v>
      </c>
      <c r="E6477" t="s">
        <v>25159</v>
      </c>
      <c r="F6477" t="s">
        <v>25160</v>
      </c>
      <c r="H6477">
        <v>61.678498500000003</v>
      </c>
      <c r="I6477">
        <v>-130.93583459999999</v>
      </c>
      <c r="J6477" s="1" t="str">
        <f t="shared" si="794"/>
        <v>Fluid (stream)</v>
      </c>
      <c r="K6477" s="1" t="str">
        <f t="shared" si="795"/>
        <v>Untreated Water</v>
      </c>
      <c r="O6477">
        <v>4</v>
      </c>
      <c r="P6477">
        <v>230</v>
      </c>
      <c r="Q6477">
        <v>7.3</v>
      </c>
    </row>
    <row r="6478" spans="1:17" hidden="1" x14ac:dyDescent="0.3">
      <c r="A6478" t="s">
        <v>25161</v>
      </c>
      <c r="B6478" t="s">
        <v>25162</v>
      </c>
      <c r="C6478" s="1" t="str">
        <f t="shared" si="789"/>
        <v>21:0667</v>
      </c>
      <c r="D6478" s="1" t="str">
        <f>HYPERLINK("http://geochem.nrcan.gc.ca/cdogs/content/svy/svy_e.htm", "")</f>
        <v/>
      </c>
      <c r="G6478" s="1" t="str">
        <f>HYPERLINK("http://geochem.nrcan.gc.ca/cdogs/content/cr_/cr_00081_e.htm", "81")</f>
        <v>81</v>
      </c>
      <c r="J6478" t="s">
        <v>11453</v>
      </c>
      <c r="K6478" t="s">
        <v>11454</v>
      </c>
      <c r="O6478">
        <v>0.19</v>
      </c>
      <c r="P6478">
        <v>160</v>
      </c>
      <c r="Q6478">
        <v>8</v>
      </c>
    </row>
    <row r="6479" spans="1:17" hidden="1" x14ac:dyDescent="0.3">
      <c r="A6479" t="s">
        <v>25163</v>
      </c>
      <c r="B6479" t="s">
        <v>25164</v>
      </c>
      <c r="C6479" s="1" t="str">
        <f t="shared" si="789"/>
        <v>21:0667</v>
      </c>
      <c r="D6479" s="1" t="str">
        <f t="shared" ref="D6479:D6489" si="796">HYPERLINK("http://geochem.nrcan.gc.ca/cdogs/content/svy/svy210203_e.htm", "21:0203")</f>
        <v>21:0203</v>
      </c>
      <c r="E6479" t="s">
        <v>25165</v>
      </c>
      <c r="F6479" t="s">
        <v>25166</v>
      </c>
      <c r="H6479">
        <v>61.665427899999997</v>
      </c>
      <c r="I6479">
        <v>-130.84311109999999</v>
      </c>
      <c r="J6479" s="1" t="str">
        <f t="shared" ref="J6479:J6489" si="797">HYPERLINK("http://geochem.nrcan.gc.ca/cdogs/content/kwd/kwd020018_e.htm", "Fluid (stream)")</f>
        <v>Fluid (stream)</v>
      </c>
      <c r="K6479" s="1" t="str">
        <f t="shared" ref="K6479:K6489" si="798">HYPERLINK("http://geochem.nrcan.gc.ca/cdogs/content/kwd/kwd080007_e.htm", "Untreated Water")</f>
        <v>Untreated Water</v>
      </c>
      <c r="O6479">
        <v>0.13</v>
      </c>
      <c r="P6479">
        <v>120</v>
      </c>
      <c r="Q6479">
        <v>7</v>
      </c>
    </row>
    <row r="6480" spans="1:17" hidden="1" x14ac:dyDescent="0.3">
      <c r="A6480" t="s">
        <v>25167</v>
      </c>
      <c r="B6480" t="s">
        <v>25168</v>
      </c>
      <c r="C6480" s="1" t="str">
        <f t="shared" si="789"/>
        <v>21:0667</v>
      </c>
      <c r="D6480" s="1" t="str">
        <f t="shared" si="796"/>
        <v>21:0203</v>
      </c>
      <c r="E6480" t="s">
        <v>25165</v>
      </c>
      <c r="F6480" t="s">
        <v>25169</v>
      </c>
      <c r="H6480">
        <v>61.665427899999997</v>
      </c>
      <c r="I6480">
        <v>-130.84311109999999</v>
      </c>
      <c r="J6480" s="1" t="str">
        <f t="shared" si="797"/>
        <v>Fluid (stream)</v>
      </c>
      <c r="K6480" s="1" t="str">
        <f t="shared" si="798"/>
        <v>Untreated Water</v>
      </c>
      <c r="O6480">
        <v>0.97</v>
      </c>
      <c r="P6480">
        <v>110</v>
      </c>
      <c r="Q6480">
        <v>7.7</v>
      </c>
    </row>
    <row r="6481" spans="1:17" hidden="1" x14ac:dyDescent="0.3">
      <c r="A6481" t="s">
        <v>25170</v>
      </c>
      <c r="B6481" t="s">
        <v>25171</v>
      </c>
      <c r="C6481" s="1" t="str">
        <f t="shared" si="789"/>
        <v>21:0667</v>
      </c>
      <c r="D6481" s="1" t="str">
        <f t="shared" si="796"/>
        <v>21:0203</v>
      </c>
      <c r="E6481" t="s">
        <v>25172</v>
      </c>
      <c r="F6481" t="s">
        <v>25173</v>
      </c>
      <c r="H6481">
        <v>61.638373299999998</v>
      </c>
      <c r="I6481">
        <v>-130.8950844</v>
      </c>
      <c r="J6481" s="1" t="str">
        <f t="shared" si="797"/>
        <v>Fluid (stream)</v>
      </c>
      <c r="K6481" s="1" t="str">
        <f t="shared" si="798"/>
        <v>Untreated Water</v>
      </c>
      <c r="O6481">
        <v>5.6</v>
      </c>
      <c r="P6481">
        <v>110</v>
      </c>
      <c r="Q6481">
        <v>8</v>
      </c>
    </row>
    <row r="6482" spans="1:17" hidden="1" x14ac:dyDescent="0.3">
      <c r="A6482" t="s">
        <v>25174</v>
      </c>
      <c r="B6482" t="s">
        <v>25175</v>
      </c>
      <c r="C6482" s="1" t="str">
        <f t="shared" si="789"/>
        <v>21:0667</v>
      </c>
      <c r="D6482" s="1" t="str">
        <f t="shared" si="796"/>
        <v>21:0203</v>
      </c>
      <c r="E6482" t="s">
        <v>25176</v>
      </c>
      <c r="F6482" t="s">
        <v>25177</v>
      </c>
      <c r="H6482">
        <v>61.633628799999997</v>
      </c>
      <c r="I6482">
        <v>-130.86592020000001</v>
      </c>
      <c r="J6482" s="1" t="str">
        <f t="shared" si="797"/>
        <v>Fluid (stream)</v>
      </c>
      <c r="K6482" s="1" t="str">
        <f t="shared" si="798"/>
        <v>Untreated Water</v>
      </c>
      <c r="O6482">
        <v>2.6</v>
      </c>
      <c r="P6482">
        <v>110</v>
      </c>
      <c r="Q6482">
        <v>8.1</v>
      </c>
    </row>
    <row r="6483" spans="1:17" hidden="1" x14ac:dyDescent="0.3">
      <c r="A6483" t="s">
        <v>25178</v>
      </c>
      <c r="B6483" t="s">
        <v>25179</v>
      </c>
      <c r="C6483" s="1" t="str">
        <f t="shared" si="789"/>
        <v>21:0667</v>
      </c>
      <c r="D6483" s="1" t="str">
        <f t="shared" si="796"/>
        <v>21:0203</v>
      </c>
      <c r="E6483" t="s">
        <v>25180</v>
      </c>
      <c r="F6483" t="s">
        <v>25181</v>
      </c>
      <c r="H6483">
        <v>61.602294100000002</v>
      </c>
      <c r="I6483">
        <v>-130.84650060000001</v>
      </c>
      <c r="J6483" s="1" t="str">
        <f t="shared" si="797"/>
        <v>Fluid (stream)</v>
      </c>
      <c r="K6483" s="1" t="str">
        <f t="shared" si="798"/>
        <v>Untreated Water</v>
      </c>
      <c r="O6483">
        <v>0.72</v>
      </c>
      <c r="P6483">
        <v>90</v>
      </c>
      <c r="Q6483">
        <v>6.9</v>
      </c>
    </row>
    <row r="6484" spans="1:17" hidden="1" x14ac:dyDescent="0.3">
      <c r="A6484" t="s">
        <v>25182</v>
      </c>
      <c r="B6484" t="s">
        <v>25183</v>
      </c>
      <c r="C6484" s="1" t="str">
        <f t="shared" si="789"/>
        <v>21:0667</v>
      </c>
      <c r="D6484" s="1" t="str">
        <f t="shared" si="796"/>
        <v>21:0203</v>
      </c>
      <c r="E6484" t="s">
        <v>25184</v>
      </c>
      <c r="F6484" t="s">
        <v>25185</v>
      </c>
      <c r="H6484">
        <v>61.909874500000001</v>
      </c>
      <c r="I6484">
        <v>-130.01117410000001</v>
      </c>
      <c r="J6484" s="1" t="str">
        <f t="shared" si="797"/>
        <v>Fluid (stream)</v>
      </c>
      <c r="K6484" s="1" t="str">
        <f t="shared" si="798"/>
        <v>Untreated Water</v>
      </c>
      <c r="O6484">
        <v>2.5000000000000001E-2</v>
      </c>
      <c r="P6484">
        <v>40</v>
      </c>
      <c r="Q6484">
        <v>7.2</v>
      </c>
    </row>
    <row r="6485" spans="1:17" hidden="1" x14ac:dyDescent="0.3">
      <c r="A6485" t="s">
        <v>25186</v>
      </c>
      <c r="B6485" t="s">
        <v>25187</v>
      </c>
      <c r="C6485" s="1" t="str">
        <f t="shared" si="789"/>
        <v>21:0667</v>
      </c>
      <c r="D6485" s="1" t="str">
        <f t="shared" si="796"/>
        <v>21:0203</v>
      </c>
      <c r="E6485" t="s">
        <v>25188</v>
      </c>
      <c r="F6485" t="s">
        <v>25189</v>
      </c>
      <c r="H6485">
        <v>61.9333344</v>
      </c>
      <c r="I6485">
        <v>-130.01221649999999</v>
      </c>
      <c r="J6485" s="1" t="str">
        <f t="shared" si="797"/>
        <v>Fluid (stream)</v>
      </c>
      <c r="K6485" s="1" t="str">
        <f t="shared" si="798"/>
        <v>Untreated Water</v>
      </c>
      <c r="O6485">
        <v>0.05</v>
      </c>
      <c r="P6485">
        <v>50</v>
      </c>
      <c r="Q6485">
        <v>7.4</v>
      </c>
    </row>
    <row r="6486" spans="1:17" hidden="1" x14ac:dyDescent="0.3">
      <c r="A6486" t="s">
        <v>25190</v>
      </c>
      <c r="B6486" t="s">
        <v>25191</v>
      </c>
      <c r="C6486" s="1" t="str">
        <f t="shared" si="789"/>
        <v>21:0667</v>
      </c>
      <c r="D6486" s="1" t="str">
        <f t="shared" si="796"/>
        <v>21:0203</v>
      </c>
      <c r="E6486" t="s">
        <v>25192</v>
      </c>
      <c r="F6486" t="s">
        <v>25193</v>
      </c>
      <c r="H6486">
        <v>61.9582908</v>
      </c>
      <c r="I6486">
        <v>-130.08889550000001</v>
      </c>
      <c r="J6486" s="1" t="str">
        <f t="shared" si="797"/>
        <v>Fluid (stream)</v>
      </c>
      <c r="K6486" s="1" t="str">
        <f t="shared" si="798"/>
        <v>Untreated Water</v>
      </c>
      <c r="O6486">
        <v>0.06</v>
      </c>
      <c r="P6486">
        <v>50</v>
      </c>
      <c r="Q6486">
        <v>7.5</v>
      </c>
    </row>
    <row r="6487" spans="1:17" hidden="1" x14ac:dyDescent="0.3">
      <c r="A6487" t="s">
        <v>25194</v>
      </c>
      <c r="B6487" t="s">
        <v>25195</v>
      </c>
      <c r="C6487" s="1" t="str">
        <f t="shared" si="789"/>
        <v>21:0667</v>
      </c>
      <c r="D6487" s="1" t="str">
        <f t="shared" si="796"/>
        <v>21:0203</v>
      </c>
      <c r="E6487" t="s">
        <v>25196</v>
      </c>
      <c r="F6487" t="s">
        <v>25197</v>
      </c>
      <c r="H6487">
        <v>61.994955599999997</v>
      </c>
      <c r="I6487">
        <v>-130.08776030000001</v>
      </c>
      <c r="J6487" s="1" t="str">
        <f t="shared" si="797"/>
        <v>Fluid (stream)</v>
      </c>
      <c r="K6487" s="1" t="str">
        <f t="shared" si="798"/>
        <v>Untreated Water</v>
      </c>
      <c r="O6487">
        <v>1.5</v>
      </c>
      <c r="P6487">
        <v>70</v>
      </c>
      <c r="Q6487">
        <v>7.3</v>
      </c>
    </row>
    <row r="6488" spans="1:17" hidden="1" x14ac:dyDescent="0.3">
      <c r="A6488" t="s">
        <v>25198</v>
      </c>
      <c r="B6488" t="s">
        <v>25199</v>
      </c>
      <c r="C6488" s="1" t="str">
        <f t="shared" si="789"/>
        <v>21:0667</v>
      </c>
      <c r="D6488" s="1" t="str">
        <f t="shared" si="796"/>
        <v>21:0203</v>
      </c>
      <c r="E6488" t="s">
        <v>25200</v>
      </c>
      <c r="F6488" t="s">
        <v>25201</v>
      </c>
      <c r="H6488">
        <v>61.986693699999996</v>
      </c>
      <c r="I6488">
        <v>-131.96292969999999</v>
      </c>
      <c r="J6488" s="1" t="str">
        <f t="shared" si="797"/>
        <v>Fluid (stream)</v>
      </c>
      <c r="K6488" s="1" t="str">
        <f t="shared" si="798"/>
        <v>Untreated Water</v>
      </c>
      <c r="O6488">
        <v>2.5000000000000001E-2</v>
      </c>
      <c r="P6488">
        <v>160</v>
      </c>
      <c r="Q6488">
        <v>7.1</v>
      </c>
    </row>
    <row r="6489" spans="1:17" hidden="1" x14ac:dyDescent="0.3">
      <c r="A6489" t="s">
        <v>25202</v>
      </c>
      <c r="B6489" t="s">
        <v>25203</v>
      </c>
      <c r="C6489" s="1" t="str">
        <f t="shared" ref="C6489:C6552" si="799">HYPERLINK("http://geochem.nrcan.gc.ca/cdogs/content/bdl/bdl210667_e.htm", "21:0667")</f>
        <v>21:0667</v>
      </c>
      <c r="D6489" s="1" t="str">
        <f t="shared" si="796"/>
        <v>21:0203</v>
      </c>
      <c r="E6489" t="s">
        <v>25204</v>
      </c>
      <c r="F6489" t="s">
        <v>25205</v>
      </c>
      <c r="H6489">
        <v>61.953531099999999</v>
      </c>
      <c r="I6489">
        <v>-131.96980379999999</v>
      </c>
      <c r="J6489" s="1" t="str">
        <f t="shared" si="797"/>
        <v>Fluid (stream)</v>
      </c>
      <c r="K6489" s="1" t="str">
        <f t="shared" si="798"/>
        <v>Untreated Water</v>
      </c>
      <c r="O6489">
        <v>2.5000000000000001E-2</v>
      </c>
      <c r="P6489">
        <v>220</v>
      </c>
      <c r="Q6489">
        <v>7</v>
      </c>
    </row>
    <row r="6490" spans="1:17" hidden="1" x14ac:dyDescent="0.3">
      <c r="A6490" t="s">
        <v>25206</v>
      </c>
      <c r="B6490" t="s">
        <v>25207</v>
      </c>
      <c r="C6490" s="1" t="str">
        <f t="shared" si="799"/>
        <v>21:0667</v>
      </c>
      <c r="D6490" s="1" t="str">
        <f>HYPERLINK("http://geochem.nrcan.gc.ca/cdogs/content/svy/svy_e.htm", "")</f>
        <v/>
      </c>
      <c r="G6490" s="1" t="str">
        <f>HYPERLINK("http://geochem.nrcan.gc.ca/cdogs/content/cr_/cr_00081_e.htm", "81")</f>
        <v>81</v>
      </c>
      <c r="J6490" t="s">
        <v>11453</v>
      </c>
      <c r="K6490" t="s">
        <v>11454</v>
      </c>
      <c r="O6490">
        <v>0.17</v>
      </c>
      <c r="P6490">
        <v>180</v>
      </c>
      <c r="Q6490">
        <v>8.1</v>
      </c>
    </row>
    <row r="6491" spans="1:17" hidden="1" x14ac:dyDescent="0.3">
      <c r="A6491" t="s">
        <v>25208</v>
      </c>
      <c r="B6491" t="s">
        <v>25209</v>
      </c>
      <c r="C6491" s="1" t="str">
        <f t="shared" si="799"/>
        <v>21:0667</v>
      </c>
      <c r="D6491" s="1" t="str">
        <f t="shared" ref="D6491:D6521" si="800">HYPERLINK("http://geochem.nrcan.gc.ca/cdogs/content/svy/svy210203_e.htm", "21:0203")</f>
        <v>21:0203</v>
      </c>
      <c r="E6491" t="s">
        <v>25210</v>
      </c>
      <c r="F6491" t="s">
        <v>25211</v>
      </c>
      <c r="H6491">
        <v>61.951133900000002</v>
      </c>
      <c r="I6491">
        <v>-131.79861579999999</v>
      </c>
      <c r="J6491" s="1" t="str">
        <f t="shared" ref="J6491:J6521" si="801">HYPERLINK("http://geochem.nrcan.gc.ca/cdogs/content/kwd/kwd020018_e.htm", "Fluid (stream)")</f>
        <v>Fluid (stream)</v>
      </c>
      <c r="K6491" s="1" t="str">
        <f t="shared" ref="K6491:K6521" si="802">HYPERLINK("http://geochem.nrcan.gc.ca/cdogs/content/kwd/kwd080007_e.htm", "Untreated Water")</f>
        <v>Untreated Water</v>
      </c>
    </row>
    <row r="6492" spans="1:17" hidden="1" x14ac:dyDescent="0.3">
      <c r="A6492" t="s">
        <v>25212</v>
      </c>
      <c r="B6492" t="s">
        <v>25213</v>
      </c>
      <c r="C6492" s="1" t="str">
        <f t="shared" si="799"/>
        <v>21:0667</v>
      </c>
      <c r="D6492" s="1" t="str">
        <f t="shared" si="800"/>
        <v>21:0203</v>
      </c>
      <c r="E6492" t="s">
        <v>25214</v>
      </c>
      <c r="F6492" t="s">
        <v>25215</v>
      </c>
      <c r="H6492">
        <v>61.973640400000001</v>
      </c>
      <c r="I6492">
        <v>-131.70852009999999</v>
      </c>
      <c r="J6492" s="1" t="str">
        <f t="shared" si="801"/>
        <v>Fluid (stream)</v>
      </c>
      <c r="K6492" s="1" t="str">
        <f t="shared" si="802"/>
        <v>Untreated Water</v>
      </c>
      <c r="O6492">
        <v>2.5000000000000001E-2</v>
      </c>
      <c r="P6492">
        <v>90</v>
      </c>
      <c r="Q6492">
        <v>7.8</v>
      </c>
    </row>
    <row r="6493" spans="1:17" hidden="1" x14ac:dyDescent="0.3">
      <c r="A6493" t="s">
        <v>25216</v>
      </c>
      <c r="B6493" t="s">
        <v>25217</v>
      </c>
      <c r="C6493" s="1" t="str">
        <f t="shared" si="799"/>
        <v>21:0667</v>
      </c>
      <c r="D6493" s="1" t="str">
        <f t="shared" si="800"/>
        <v>21:0203</v>
      </c>
      <c r="E6493" t="s">
        <v>25214</v>
      </c>
      <c r="F6493" t="s">
        <v>25218</v>
      </c>
      <c r="H6493">
        <v>61.973640400000001</v>
      </c>
      <c r="I6493">
        <v>-131.70852009999999</v>
      </c>
      <c r="J6493" s="1" t="str">
        <f t="shared" si="801"/>
        <v>Fluid (stream)</v>
      </c>
      <c r="K6493" s="1" t="str">
        <f t="shared" si="802"/>
        <v>Untreated Water</v>
      </c>
      <c r="O6493">
        <v>2.5000000000000001E-2</v>
      </c>
      <c r="P6493">
        <v>80</v>
      </c>
      <c r="Q6493">
        <v>7.3</v>
      </c>
    </row>
    <row r="6494" spans="1:17" hidden="1" x14ac:dyDescent="0.3">
      <c r="A6494" t="s">
        <v>25219</v>
      </c>
      <c r="B6494" t="s">
        <v>25220</v>
      </c>
      <c r="C6494" s="1" t="str">
        <f t="shared" si="799"/>
        <v>21:0667</v>
      </c>
      <c r="D6494" s="1" t="str">
        <f t="shared" si="800"/>
        <v>21:0203</v>
      </c>
      <c r="E6494" t="s">
        <v>25221</v>
      </c>
      <c r="F6494" t="s">
        <v>25222</v>
      </c>
      <c r="H6494">
        <v>61.9455034</v>
      </c>
      <c r="I6494">
        <v>-131.6839803</v>
      </c>
      <c r="J6494" s="1" t="str">
        <f t="shared" si="801"/>
        <v>Fluid (stream)</v>
      </c>
      <c r="K6494" s="1" t="str">
        <f t="shared" si="802"/>
        <v>Untreated Water</v>
      </c>
      <c r="O6494">
        <v>2.5000000000000001E-2</v>
      </c>
      <c r="P6494">
        <v>130</v>
      </c>
      <c r="Q6494">
        <v>6.6</v>
      </c>
    </row>
    <row r="6495" spans="1:17" hidden="1" x14ac:dyDescent="0.3">
      <c r="A6495" t="s">
        <v>25223</v>
      </c>
      <c r="B6495" t="s">
        <v>25224</v>
      </c>
      <c r="C6495" s="1" t="str">
        <f t="shared" si="799"/>
        <v>21:0667</v>
      </c>
      <c r="D6495" s="1" t="str">
        <f t="shared" si="800"/>
        <v>21:0203</v>
      </c>
      <c r="E6495" t="s">
        <v>25225</v>
      </c>
      <c r="F6495" t="s">
        <v>25226</v>
      </c>
      <c r="H6495">
        <v>61.913693100000003</v>
      </c>
      <c r="I6495">
        <v>-131.58761730000001</v>
      </c>
      <c r="J6495" s="1" t="str">
        <f t="shared" si="801"/>
        <v>Fluid (stream)</v>
      </c>
      <c r="K6495" s="1" t="str">
        <f t="shared" si="802"/>
        <v>Untreated Water</v>
      </c>
      <c r="O6495">
        <v>2.5000000000000001E-2</v>
      </c>
      <c r="P6495">
        <v>60</v>
      </c>
      <c r="Q6495">
        <v>7.5</v>
      </c>
    </row>
    <row r="6496" spans="1:17" hidden="1" x14ac:dyDescent="0.3">
      <c r="A6496" t="s">
        <v>25227</v>
      </c>
      <c r="B6496" t="s">
        <v>25228</v>
      </c>
      <c r="C6496" s="1" t="str">
        <f t="shared" si="799"/>
        <v>21:0667</v>
      </c>
      <c r="D6496" s="1" t="str">
        <f t="shared" si="800"/>
        <v>21:0203</v>
      </c>
      <c r="E6496" t="s">
        <v>25229</v>
      </c>
      <c r="F6496" t="s">
        <v>25230</v>
      </c>
      <c r="H6496">
        <v>61.896327100000001</v>
      </c>
      <c r="I6496">
        <v>-131.5825706</v>
      </c>
      <c r="J6496" s="1" t="str">
        <f t="shared" si="801"/>
        <v>Fluid (stream)</v>
      </c>
      <c r="K6496" s="1" t="str">
        <f t="shared" si="802"/>
        <v>Untreated Water</v>
      </c>
      <c r="O6496">
        <v>2.5000000000000001E-2</v>
      </c>
      <c r="P6496">
        <v>50</v>
      </c>
      <c r="Q6496">
        <v>7.5</v>
      </c>
    </row>
    <row r="6497" spans="1:17" hidden="1" x14ac:dyDescent="0.3">
      <c r="A6497" t="s">
        <v>25231</v>
      </c>
      <c r="B6497" t="s">
        <v>25232</v>
      </c>
      <c r="C6497" s="1" t="str">
        <f t="shared" si="799"/>
        <v>21:0667</v>
      </c>
      <c r="D6497" s="1" t="str">
        <f t="shared" si="800"/>
        <v>21:0203</v>
      </c>
      <c r="E6497" t="s">
        <v>25233</v>
      </c>
      <c r="F6497" t="s">
        <v>25234</v>
      </c>
      <c r="H6497">
        <v>61.887436999999998</v>
      </c>
      <c r="I6497">
        <v>-131.48448859999999</v>
      </c>
      <c r="J6497" s="1" t="str">
        <f t="shared" si="801"/>
        <v>Fluid (stream)</v>
      </c>
      <c r="K6497" s="1" t="str">
        <f t="shared" si="802"/>
        <v>Untreated Water</v>
      </c>
      <c r="O6497">
        <v>7.0000000000000007E-2</v>
      </c>
      <c r="P6497">
        <v>50</v>
      </c>
      <c r="Q6497">
        <v>7.5</v>
      </c>
    </row>
    <row r="6498" spans="1:17" hidden="1" x14ac:dyDescent="0.3">
      <c r="A6498" t="s">
        <v>25235</v>
      </c>
      <c r="B6498" t="s">
        <v>25236</v>
      </c>
      <c r="C6498" s="1" t="str">
        <f t="shared" si="799"/>
        <v>21:0667</v>
      </c>
      <c r="D6498" s="1" t="str">
        <f t="shared" si="800"/>
        <v>21:0203</v>
      </c>
      <c r="E6498" t="s">
        <v>25237</v>
      </c>
      <c r="F6498" t="s">
        <v>25238</v>
      </c>
      <c r="H6498">
        <v>61.894565399999998</v>
      </c>
      <c r="I6498">
        <v>-131.42011579999999</v>
      </c>
      <c r="J6498" s="1" t="str">
        <f t="shared" si="801"/>
        <v>Fluid (stream)</v>
      </c>
      <c r="K6498" s="1" t="str">
        <f t="shared" si="802"/>
        <v>Untreated Water</v>
      </c>
      <c r="O6498">
        <v>0.11</v>
      </c>
      <c r="P6498">
        <v>50</v>
      </c>
      <c r="Q6498">
        <v>7.4</v>
      </c>
    </row>
    <row r="6499" spans="1:17" hidden="1" x14ac:dyDescent="0.3">
      <c r="A6499" t="s">
        <v>25239</v>
      </c>
      <c r="B6499" t="s">
        <v>25240</v>
      </c>
      <c r="C6499" s="1" t="str">
        <f t="shared" si="799"/>
        <v>21:0667</v>
      </c>
      <c r="D6499" s="1" t="str">
        <f t="shared" si="800"/>
        <v>21:0203</v>
      </c>
      <c r="E6499" t="s">
        <v>25241</v>
      </c>
      <c r="F6499" t="s">
        <v>25242</v>
      </c>
      <c r="H6499">
        <v>61.880135199999998</v>
      </c>
      <c r="I6499">
        <v>-131.38394790000001</v>
      </c>
      <c r="J6499" s="1" t="str">
        <f t="shared" si="801"/>
        <v>Fluid (stream)</v>
      </c>
      <c r="K6499" s="1" t="str">
        <f t="shared" si="802"/>
        <v>Untreated Water</v>
      </c>
      <c r="O6499">
        <v>0.22</v>
      </c>
      <c r="P6499">
        <v>40</v>
      </c>
      <c r="Q6499">
        <v>7.9</v>
      </c>
    </row>
    <row r="6500" spans="1:17" hidden="1" x14ac:dyDescent="0.3">
      <c r="A6500" t="s">
        <v>25243</v>
      </c>
      <c r="B6500" t="s">
        <v>25244</v>
      </c>
      <c r="C6500" s="1" t="str">
        <f t="shared" si="799"/>
        <v>21:0667</v>
      </c>
      <c r="D6500" s="1" t="str">
        <f t="shared" si="800"/>
        <v>21:0203</v>
      </c>
      <c r="E6500" t="s">
        <v>25245</v>
      </c>
      <c r="F6500" t="s">
        <v>25246</v>
      </c>
      <c r="H6500">
        <v>61.871796400000001</v>
      </c>
      <c r="I6500">
        <v>-131.33443389999999</v>
      </c>
      <c r="J6500" s="1" t="str">
        <f t="shared" si="801"/>
        <v>Fluid (stream)</v>
      </c>
      <c r="K6500" s="1" t="str">
        <f t="shared" si="802"/>
        <v>Untreated Water</v>
      </c>
      <c r="O6500">
        <v>0.5</v>
      </c>
      <c r="P6500">
        <v>50</v>
      </c>
      <c r="Q6500">
        <v>8</v>
      </c>
    </row>
    <row r="6501" spans="1:17" hidden="1" x14ac:dyDescent="0.3">
      <c r="A6501" t="s">
        <v>25247</v>
      </c>
      <c r="B6501" t="s">
        <v>25248</v>
      </c>
      <c r="C6501" s="1" t="str">
        <f t="shared" si="799"/>
        <v>21:0667</v>
      </c>
      <c r="D6501" s="1" t="str">
        <f t="shared" si="800"/>
        <v>21:0203</v>
      </c>
      <c r="E6501" t="s">
        <v>25249</v>
      </c>
      <c r="F6501" t="s">
        <v>25250</v>
      </c>
      <c r="H6501">
        <v>61.898808199999998</v>
      </c>
      <c r="I6501">
        <v>-131.3271834</v>
      </c>
      <c r="J6501" s="1" t="str">
        <f t="shared" si="801"/>
        <v>Fluid (stream)</v>
      </c>
      <c r="K6501" s="1" t="str">
        <f t="shared" si="802"/>
        <v>Untreated Water</v>
      </c>
      <c r="O6501">
        <v>0.2</v>
      </c>
      <c r="P6501">
        <v>70</v>
      </c>
      <c r="Q6501">
        <v>7.5</v>
      </c>
    </row>
    <row r="6502" spans="1:17" hidden="1" x14ac:dyDescent="0.3">
      <c r="A6502" t="s">
        <v>25251</v>
      </c>
      <c r="B6502" t="s">
        <v>25252</v>
      </c>
      <c r="C6502" s="1" t="str">
        <f t="shared" si="799"/>
        <v>21:0667</v>
      </c>
      <c r="D6502" s="1" t="str">
        <f t="shared" si="800"/>
        <v>21:0203</v>
      </c>
      <c r="E6502" t="s">
        <v>25253</v>
      </c>
      <c r="F6502" t="s">
        <v>25254</v>
      </c>
      <c r="H6502">
        <v>61.865218200000001</v>
      </c>
      <c r="I6502">
        <v>-131.2816938</v>
      </c>
      <c r="J6502" s="1" t="str">
        <f t="shared" si="801"/>
        <v>Fluid (stream)</v>
      </c>
      <c r="K6502" s="1" t="str">
        <f t="shared" si="802"/>
        <v>Untreated Water</v>
      </c>
      <c r="O6502">
        <v>0.82</v>
      </c>
      <c r="P6502">
        <v>60</v>
      </c>
      <c r="Q6502">
        <v>7.8</v>
      </c>
    </row>
    <row r="6503" spans="1:17" hidden="1" x14ac:dyDescent="0.3">
      <c r="A6503" t="s">
        <v>25255</v>
      </c>
      <c r="B6503" t="s">
        <v>25256</v>
      </c>
      <c r="C6503" s="1" t="str">
        <f t="shared" si="799"/>
        <v>21:0667</v>
      </c>
      <c r="D6503" s="1" t="str">
        <f t="shared" si="800"/>
        <v>21:0203</v>
      </c>
      <c r="E6503" t="s">
        <v>25257</v>
      </c>
      <c r="F6503" t="s">
        <v>25258</v>
      </c>
      <c r="H6503">
        <v>61.8753964</v>
      </c>
      <c r="I6503">
        <v>-131.25427859999999</v>
      </c>
      <c r="J6503" s="1" t="str">
        <f t="shared" si="801"/>
        <v>Fluid (stream)</v>
      </c>
      <c r="K6503" s="1" t="str">
        <f t="shared" si="802"/>
        <v>Untreated Water</v>
      </c>
      <c r="O6503">
        <v>2.5000000000000001E-2</v>
      </c>
      <c r="P6503">
        <v>50</v>
      </c>
      <c r="Q6503">
        <v>7.7</v>
      </c>
    </row>
    <row r="6504" spans="1:17" hidden="1" x14ac:dyDescent="0.3">
      <c r="A6504" t="s">
        <v>25259</v>
      </c>
      <c r="B6504" t="s">
        <v>25260</v>
      </c>
      <c r="C6504" s="1" t="str">
        <f t="shared" si="799"/>
        <v>21:0667</v>
      </c>
      <c r="D6504" s="1" t="str">
        <f t="shared" si="800"/>
        <v>21:0203</v>
      </c>
      <c r="E6504" t="s">
        <v>25261</v>
      </c>
      <c r="F6504" t="s">
        <v>25262</v>
      </c>
      <c r="H6504">
        <v>61.856861000000002</v>
      </c>
      <c r="I6504">
        <v>-131.17957200000001</v>
      </c>
      <c r="J6504" s="1" t="str">
        <f t="shared" si="801"/>
        <v>Fluid (stream)</v>
      </c>
      <c r="K6504" s="1" t="str">
        <f t="shared" si="802"/>
        <v>Untreated Water</v>
      </c>
      <c r="O6504">
        <v>2.5000000000000001E-2</v>
      </c>
      <c r="P6504">
        <v>50</v>
      </c>
      <c r="Q6504">
        <v>7.2</v>
      </c>
    </row>
    <row r="6505" spans="1:17" hidden="1" x14ac:dyDescent="0.3">
      <c r="A6505" t="s">
        <v>25263</v>
      </c>
      <c r="B6505" t="s">
        <v>25264</v>
      </c>
      <c r="C6505" s="1" t="str">
        <f t="shared" si="799"/>
        <v>21:0667</v>
      </c>
      <c r="D6505" s="1" t="str">
        <f t="shared" si="800"/>
        <v>21:0203</v>
      </c>
      <c r="E6505" t="s">
        <v>25265</v>
      </c>
      <c r="F6505" t="s">
        <v>25266</v>
      </c>
      <c r="H6505">
        <v>61.842170199999998</v>
      </c>
      <c r="I6505">
        <v>-131.1738163</v>
      </c>
      <c r="J6505" s="1" t="str">
        <f t="shared" si="801"/>
        <v>Fluid (stream)</v>
      </c>
      <c r="K6505" s="1" t="str">
        <f t="shared" si="802"/>
        <v>Untreated Water</v>
      </c>
      <c r="O6505">
        <v>2.5000000000000001E-2</v>
      </c>
      <c r="P6505">
        <v>50</v>
      </c>
      <c r="Q6505">
        <v>7.2</v>
      </c>
    </row>
    <row r="6506" spans="1:17" hidden="1" x14ac:dyDescent="0.3">
      <c r="A6506" t="s">
        <v>25267</v>
      </c>
      <c r="B6506" t="s">
        <v>25268</v>
      </c>
      <c r="C6506" s="1" t="str">
        <f t="shared" si="799"/>
        <v>21:0667</v>
      </c>
      <c r="D6506" s="1" t="str">
        <f t="shared" si="800"/>
        <v>21:0203</v>
      </c>
      <c r="E6506" t="s">
        <v>25269</v>
      </c>
      <c r="F6506" t="s">
        <v>25270</v>
      </c>
      <c r="H6506">
        <v>61.8300549</v>
      </c>
      <c r="I6506">
        <v>-131.1104876</v>
      </c>
      <c r="J6506" s="1" t="str">
        <f t="shared" si="801"/>
        <v>Fluid (stream)</v>
      </c>
      <c r="K6506" s="1" t="str">
        <f t="shared" si="802"/>
        <v>Untreated Water</v>
      </c>
      <c r="O6506">
        <v>2.5000000000000001E-2</v>
      </c>
      <c r="P6506">
        <v>50</v>
      </c>
      <c r="Q6506">
        <v>7.5</v>
      </c>
    </row>
    <row r="6507" spans="1:17" hidden="1" x14ac:dyDescent="0.3">
      <c r="A6507" t="s">
        <v>25271</v>
      </c>
      <c r="B6507" t="s">
        <v>25272</v>
      </c>
      <c r="C6507" s="1" t="str">
        <f t="shared" si="799"/>
        <v>21:0667</v>
      </c>
      <c r="D6507" s="1" t="str">
        <f t="shared" si="800"/>
        <v>21:0203</v>
      </c>
      <c r="E6507" t="s">
        <v>25273</v>
      </c>
      <c r="F6507" t="s">
        <v>25274</v>
      </c>
      <c r="H6507">
        <v>61.826260300000001</v>
      </c>
      <c r="I6507">
        <v>-130.8899916</v>
      </c>
      <c r="J6507" s="1" t="str">
        <f t="shared" si="801"/>
        <v>Fluid (stream)</v>
      </c>
      <c r="K6507" s="1" t="str">
        <f t="shared" si="802"/>
        <v>Untreated Water</v>
      </c>
      <c r="O6507">
        <v>2.5000000000000001E-2</v>
      </c>
      <c r="P6507">
        <v>70</v>
      </c>
      <c r="Q6507">
        <v>7.1</v>
      </c>
    </row>
    <row r="6508" spans="1:17" hidden="1" x14ac:dyDescent="0.3">
      <c r="A6508" t="s">
        <v>25275</v>
      </c>
      <c r="B6508" t="s">
        <v>25276</v>
      </c>
      <c r="C6508" s="1" t="str">
        <f t="shared" si="799"/>
        <v>21:0667</v>
      </c>
      <c r="D6508" s="1" t="str">
        <f t="shared" si="800"/>
        <v>21:0203</v>
      </c>
      <c r="E6508" t="s">
        <v>25277</v>
      </c>
      <c r="F6508" t="s">
        <v>25278</v>
      </c>
      <c r="H6508">
        <v>61.849477299999997</v>
      </c>
      <c r="I6508">
        <v>-130.97025260000001</v>
      </c>
      <c r="J6508" s="1" t="str">
        <f t="shared" si="801"/>
        <v>Fluid (stream)</v>
      </c>
      <c r="K6508" s="1" t="str">
        <f t="shared" si="802"/>
        <v>Untreated Water</v>
      </c>
      <c r="O6508">
        <v>2.5000000000000001E-2</v>
      </c>
      <c r="P6508">
        <v>70</v>
      </c>
      <c r="Q6508">
        <v>7.4</v>
      </c>
    </row>
    <row r="6509" spans="1:17" hidden="1" x14ac:dyDescent="0.3">
      <c r="A6509" t="s">
        <v>25279</v>
      </c>
      <c r="B6509" t="s">
        <v>25280</v>
      </c>
      <c r="C6509" s="1" t="str">
        <f t="shared" si="799"/>
        <v>21:0667</v>
      </c>
      <c r="D6509" s="1" t="str">
        <f t="shared" si="800"/>
        <v>21:0203</v>
      </c>
      <c r="E6509" t="s">
        <v>25273</v>
      </c>
      <c r="F6509" t="s">
        <v>25281</v>
      </c>
      <c r="H6509">
        <v>61.826260300000001</v>
      </c>
      <c r="I6509">
        <v>-130.8899916</v>
      </c>
      <c r="J6509" s="1" t="str">
        <f t="shared" si="801"/>
        <v>Fluid (stream)</v>
      </c>
      <c r="K6509" s="1" t="str">
        <f t="shared" si="802"/>
        <v>Untreated Water</v>
      </c>
      <c r="O6509">
        <v>2.5000000000000001E-2</v>
      </c>
      <c r="P6509">
        <v>70</v>
      </c>
      <c r="Q6509">
        <v>6.7</v>
      </c>
    </row>
    <row r="6510" spans="1:17" hidden="1" x14ac:dyDescent="0.3">
      <c r="A6510" t="s">
        <v>25282</v>
      </c>
      <c r="B6510" t="s">
        <v>25283</v>
      </c>
      <c r="C6510" s="1" t="str">
        <f t="shared" si="799"/>
        <v>21:0667</v>
      </c>
      <c r="D6510" s="1" t="str">
        <f t="shared" si="800"/>
        <v>21:0203</v>
      </c>
      <c r="E6510" t="s">
        <v>25284</v>
      </c>
      <c r="F6510" t="s">
        <v>25285</v>
      </c>
      <c r="H6510">
        <v>61.834264300000001</v>
      </c>
      <c r="I6510">
        <v>-130.88715999999999</v>
      </c>
      <c r="J6510" s="1" t="str">
        <f t="shared" si="801"/>
        <v>Fluid (stream)</v>
      </c>
      <c r="K6510" s="1" t="str">
        <f t="shared" si="802"/>
        <v>Untreated Water</v>
      </c>
      <c r="O6510">
        <v>0.12</v>
      </c>
      <c r="P6510">
        <v>100</v>
      </c>
      <c r="Q6510">
        <v>7.2</v>
      </c>
    </row>
    <row r="6511" spans="1:17" hidden="1" x14ac:dyDescent="0.3">
      <c r="A6511" t="s">
        <v>25286</v>
      </c>
      <c r="B6511" t="s">
        <v>25287</v>
      </c>
      <c r="C6511" s="1" t="str">
        <f t="shared" si="799"/>
        <v>21:0667</v>
      </c>
      <c r="D6511" s="1" t="str">
        <f t="shared" si="800"/>
        <v>21:0203</v>
      </c>
      <c r="E6511" t="s">
        <v>25288</v>
      </c>
      <c r="F6511" t="s">
        <v>25289</v>
      </c>
      <c r="H6511">
        <v>61.828705300000003</v>
      </c>
      <c r="I6511">
        <v>-130.87933580000001</v>
      </c>
      <c r="J6511" s="1" t="str">
        <f t="shared" si="801"/>
        <v>Fluid (stream)</v>
      </c>
      <c r="K6511" s="1" t="str">
        <f t="shared" si="802"/>
        <v>Untreated Water</v>
      </c>
      <c r="O6511">
        <v>0.25</v>
      </c>
      <c r="P6511">
        <v>130</v>
      </c>
      <c r="Q6511">
        <v>7.6</v>
      </c>
    </row>
    <row r="6512" spans="1:17" hidden="1" x14ac:dyDescent="0.3">
      <c r="A6512" t="s">
        <v>25290</v>
      </c>
      <c r="B6512" t="s">
        <v>25291</v>
      </c>
      <c r="C6512" s="1" t="str">
        <f t="shared" si="799"/>
        <v>21:0667</v>
      </c>
      <c r="D6512" s="1" t="str">
        <f t="shared" si="800"/>
        <v>21:0203</v>
      </c>
      <c r="E6512" t="s">
        <v>25292</v>
      </c>
      <c r="F6512" t="s">
        <v>25293</v>
      </c>
      <c r="H6512">
        <v>61.8010783</v>
      </c>
      <c r="I6512">
        <v>-130.95874509999999</v>
      </c>
      <c r="J6512" s="1" t="str">
        <f t="shared" si="801"/>
        <v>Fluid (stream)</v>
      </c>
      <c r="K6512" s="1" t="str">
        <f t="shared" si="802"/>
        <v>Untreated Water</v>
      </c>
      <c r="O6512">
        <v>0.17</v>
      </c>
      <c r="P6512">
        <v>190</v>
      </c>
      <c r="Q6512">
        <v>7.7</v>
      </c>
    </row>
    <row r="6513" spans="1:17" hidden="1" x14ac:dyDescent="0.3">
      <c r="A6513" t="s">
        <v>25294</v>
      </c>
      <c r="B6513" t="s">
        <v>25295</v>
      </c>
      <c r="C6513" s="1" t="str">
        <f t="shared" si="799"/>
        <v>21:0667</v>
      </c>
      <c r="D6513" s="1" t="str">
        <f t="shared" si="800"/>
        <v>21:0203</v>
      </c>
      <c r="E6513" t="s">
        <v>25296</v>
      </c>
      <c r="F6513" t="s">
        <v>25297</v>
      </c>
      <c r="H6513">
        <v>61.794043100000003</v>
      </c>
      <c r="I6513">
        <v>-130.95901799999999</v>
      </c>
      <c r="J6513" s="1" t="str">
        <f t="shared" si="801"/>
        <v>Fluid (stream)</v>
      </c>
      <c r="K6513" s="1" t="str">
        <f t="shared" si="802"/>
        <v>Untreated Water</v>
      </c>
      <c r="O6513">
        <v>2.5000000000000001E-2</v>
      </c>
      <c r="P6513">
        <v>280</v>
      </c>
      <c r="Q6513">
        <v>7.1</v>
      </c>
    </row>
    <row r="6514" spans="1:17" hidden="1" x14ac:dyDescent="0.3">
      <c r="A6514" t="s">
        <v>25298</v>
      </c>
      <c r="B6514" t="s">
        <v>25299</v>
      </c>
      <c r="C6514" s="1" t="str">
        <f t="shared" si="799"/>
        <v>21:0667</v>
      </c>
      <c r="D6514" s="1" t="str">
        <f t="shared" si="800"/>
        <v>21:0203</v>
      </c>
      <c r="E6514" t="s">
        <v>25300</v>
      </c>
      <c r="F6514" t="s">
        <v>25301</v>
      </c>
      <c r="H6514">
        <v>61.782429200000003</v>
      </c>
      <c r="I6514">
        <v>-130.9548083</v>
      </c>
      <c r="J6514" s="1" t="str">
        <f t="shared" si="801"/>
        <v>Fluid (stream)</v>
      </c>
      <c r="K6514" s="1" t="str">
        <f t="shared" si="802"/>
        <v>Untreated Water</v>
      </c>
      <c r="O6514">
        <v>2.5000000000000001E-2</v>
      </c>
      <c r="P6514">
        <v>130</v>
      </c>
      <c r="Q6514">
        <v>7.4</v>
      </c>
    </row>
    <row r="6515" spans="1:17" hidden="1" x14ac:dyDescent="0.3">
      <c r="A6515" t="s">
        <v>25302</v>
      </c>
      <c r="B6515" t="s">
        <v>25303</v>
      </c>
      <c r="C6515" s="1" t="str">
        <f t="shared" si="799"/>
        <v>21:0667</v>
      </c>
      <c r="D6515" s="1" t="str">
        <f t="shared" si="800"/>
        <v>21:0203</v>
      </c>
      <c r="E6515" t="s">
        <v>25304</v>
      </c>
      <c r="F6515" t="s">
        <v>25305</v>
      </c>
      <c r="H6515">
        <v>61.777066300000001</v>
      </c>
      <c r="I6515">
        <v>-130.9868328</v>
      </c>
      <c r="J6515" s="1" t="str">
        <f t="shared" si="801"/>
        <v>Fluid (stream)</v>
      </c>
      <c r="K6515" s="1" t="str">
        <f t="shared" si="802"/>
        <v>Untreated Water</v>
      </c>
      <c r="O6515">
        <v>2.5000000000000001E-2</v>
      </c>
      <c r="P6515">
        <v>120</v>
      </c>
      <c r="Q6515">
        <v>7.3</v>
      </c>
    </row>
    <row r="6516" spans="1:17" hidden="1" x14ac:dyDescent="0.3">
      <c r="A6516" t="s">
        <v>25306</v>
      </c>
      <c r="B6516" t="s">
        <v>25307</v>
      </c>
      <c r="C6516" s="1" t="str">
        <f t="shared" si="799"/>
        <v>21:0667</v>
      </c>
      <c r="D6516" s="1" t="str">
        <f t="shared" si="800"/>
        <v>21:0203</v>
      </c>
      <c r="E6516" t="s">
        <v>25308</v>
      </c>
      <c r="F6516" t="s">
        <v>25309</v>
      </c>
      <c r="H6516">
        <v>61.745236499999997</v>
      </c>
      <c r="I6516">
        <v>-130.91581859999999</v>
      </c>
      <c r="J6516" s="1" t="str">
        <f t="shared" si="801"/>
        <v>Fluid (stream)</v>
      </c>
      <c r="K6516" s="1" t="str">
        <f t="shared" si="802"/>
        <v>Untreated Water</v>
      </c>
      <c r="O6516">
        <v>0.76</v>
      </c>
      <c r="P6516">
        <v>140</v>
      </c>
      <c r="Q6516">
        <v>7.8</v>
      </c>
    </row>
    <row r="6517" spans="1:17" hidden="1" x14ac:dyDescent="0.3">
      <c r="A6517" t="s">
        <v>25310</v>
      </c>
      <c r="B6517" t="s">
        <v>25311</v>
      </c>
      <c r="C6517" s="1" t="str">
        <f t="shared" si="799"/>
        <v>21:0667</v>
      </c>
      <c r="D6517" s="1" t="str">
        <f t="shared" si="800"/>
        <v>21:0203</v>
      </c>
      <c r="E6517" t="s">
        <v>25312</v>
      </c>
      <c r="F6517" t="s">
        <v>25313</v>
      </c>
      <c r="H6517">
        <v>61.722862800000001</v>
      </c>
      <c r="I6517">
        <v>-130.85286210000001</v>
      </c>
      <c r="J6517" s="1" t="str">
        <f t="shared" si="801"/>
        <v>Fluid (stream)</v>
      </c>
      <c r="K6517" s="1" t="str">
        <f t="shared" si="802"/>
        <v>Untreated Water</v>
      </c>
      <c r="O6517">
        <v>2.5000000000000001E-2</v>
      </c>
      <c r="P6517">
        <v>70</v>
      </c>
      <c r="Q6517">
        <v>7.7</v>
      </c>
    </row>
    <row r="6518" spans="1:17" hidden="1" x14ac:dyDescent="0.3">
      <c r="A6518" t="s">
        <v>25314</v>
      </c>
      <c r="B6518" t="s">
        <v>25315</v>
      </c>
      <c r="C6518" s="1" t="str">
        <f t="shared" si="799"/>
        <v>21:0667</v>
      </c>
      <c r="D6518" s="1" t="str">
        <f t="shared" si="800"/>
        <v>21:0203</v>
      </c>
      <c r="E6518" t="s">
        <v>25316</v>
      </c>
      <c r="F6518" t="s">
        <v>25317</v>
      </c>
      <c r="H6518">
        <v>61.6733197</v>
      </c>
      <c r="I6518">
        <v>-130.68489880000001</v>
      </c>
      <c r="J6518" s="1" t="str">
        <f t="shared" si="801"/>
        <v>Fluid (stream)</v>
      </c>
      <c r="K6518" s="1" t="str">
        <f t="shared" si="802"/>
        <v>Untreated Water</v>
      </c>
      <c r="O6518">
        <v>2.5000000000000001E-2</v>
      </c>
      <c r="P6518">
        <v>60</v>
      </c>
      <c r="Q6518">
        <v>7.1</v>
      </c>
    </row>
    <row r="6519" spans="1:17" hidden="1" x14ac:dyDescent="0.3">
      <c r="A6519" t="s">
        <v>25318</v>
      </c>
      <c r="B6519" t="s">
        <v>25319</v>
      </c>
      <c r="C6519" s="1" t="str">
        <f t="shared" si="799"/>
        <v>21:0667</v>
      </c>
      <c r="D6519" s="1" t="str">
        <f t="shared" si="800"/>
        <v>21:0203</v>
      </c>
      <c r="E6519" t="s">
        <v>25320</v>
      </c>
      <c r="F6519" t="s">
        <v>25321</v>
      </c>
      <c r="H6519">
        <v>61.656829399999999</v>
      </c>
      <c r="I6519">
        <v>-130.61303219999999</v>
      </c>
      <c r="J6519" s="1" t="str">
        <f t="shared" si="801"/>
        <v>Fluid (stream)</v>
      </c>
      <c r="K6519" s="1" t="str">
        <f t="shared" si="802"/>
        <v>Untreated Water</v>
      </c>
      <c r="O6519">
        <v>0.38</v>
      </c>
      <c r="P6519">
        <v>60</v>
      </c>
      <c r="Q6519">
        <v>7.8</v>
      </c>
    </row>
    <row r="6520" spans="1:17" hidden="1" x14ac:dyDescent="0.3">
      <c r="A6520" t="s">
        <v>25322</v>
      </c>
      <c r="B6520" t="s">
        <v>25323</v>
      </c>
      <c r="C6520" s="1" t="str">
        <f t="shared" si="799"/>
        <v>21:0667</v>
      </c>
      <c r="D6520" s="1" t="str">
        <f t="shared" si="800"/>
        <v>21:0203</v>
      </c>
      <c r="E6520" t="s">
        <v>25324</v>
      </c>
      <c r="F6520" t="s">
        <v>25325</v>
      </c>
      <c r="H6520">
        <v>61.637932200000002</v>
      </c>
      <c r="I6520">
        <v>-130.533952</v>
      </c>
      <c r="J6520" s="1" t="str">
        <f t="shared" si="801"/>
        <v>Fluid (stream)</v>
      </c>
      <c r="K6520" s="1" t="str">
        <f t="shared" si="802"/>
        <v>Untreated Water</v>
      </c>
      <c r="O6520">
        <v>1.1000000000000001</v>
      </c>
      <c r="P6520">
        <v>90</v>
      </c>
      <c r="Q6520">
        <v>7.9</v>
      </c>
    </row>
    <row r="6521" spans="1:17" hidden="1" x14ac:dyDescent="0.3">
      <c r="A6521" t="s">
        <v>25326</v>
      </c>
      <c r="B6521" t="s">
        <v>25327</v>
      </c>
      <c r="C6521" s="1" t="str">
        <f t="shared" si="799"/>
        <v>21:0667</v>
      </c>
      <c r="D6521" s="1" t="str">
        <f t="shared" si="800"/>
        <v>21:0203</v>
      </c>
      <c r="E6521" t="s">
        <v>25328</v>
      </c>
      <c r="F6521" t="s">
        <v>25329</v>
      </c>
      <c r="H6521">
        <v>61.828876999999999</v>
      </c>
      <c r="I6521">
        <v>-130.03649419999999</v>
      </c>
      <c r="J6521" s="1" t="str">
        <f t="shared" si="801"/>
        <v>Fluid (stream)</v>
      </c>
      <c r="K6521" s="1" t="str">
        <f t="shared" si="802"/>
        <v>Untreated Water</v>
      </c>
      <c r="O6521">
        <v>0.08</v>
      </c>
      <c r="P6521">
        <v>110</v>
      </c>
      <c r="Q6521">
        <v>6.7</v>
      </c>
    </row>
    <row r="6522" spans="1:17" hidden="1" x14ac:dyDescent="0.3">
      <c r="A6522" t="s">
        <v>25330</v>
      </c>
      <c r="B6522" t="s">
        <v>25331</v>
      </c>
      <c r="C6522" s="1" t="str">
        <f t="shared" si="799"/>
        <v>21:0667</v>
      </c>
      <c r="D6522" s="1" t="str">
        <f>HYPERLINK("http://geochem.nrcan.gc.ca/cdogs/content/svy/svy_e.htm", "")</f>
        <v/>
      </c>
      <c r="G6522" s="1" t="str">
        <f>HYPERLINK("http://geochem.nrcan.gc.ca/cdogs/content/cr_/cr_00081_e.htm", "81")</f>
        <v>81</v>
      </c>
      <c r="J6522" t="s">
        <v>11453</v>
      </c>
      <c r="K6522" t="s">
        <v>11454</v>
      </c>
      <c r="O6522">
        <v>0.2</v>
      </c>
      <c r="P6522">
        <v>160</v>
      </c>
      <c r="Q6522">
        <v>8.1</v>
      </c>
    </row>
    <row r="6523" spans="1:17" hidden="1" x14ac:dyDescent="0.3">
      <c r="A6523" t="s">
        <v>25332</v>
      </c>
      <c r="B6523" t="s">
        <v>25333</v>
      </c>
      <c r="C6523" s="1" t="str">
        <f t="shared" si="799"/>
        <v>21:0667</v>
      </c>
      <c r="D6523" s="1" t="str">
        <f>HYPERLINK("http://geochem.nrcan.gc.ca/cdogs/content/svy/svy210203_e.htm", "21:0203")</f>
        <v>21:0203</v>
      </c>
      <c r="E6523" t="s">
        <v>25334</v>
      </c>
      <c r="F6523" t="s">
        <v>25335</v>
      </c>
      <c r="H6523">
        <v>61.8545485</v>
      </c>
      <c r="I6523">
        <v>-130.08361679999999</v>
      </c>
      <c r="J6523" s="1" t="str">
        <f>HYPERLINK("http://geochem.nrcan.gc.ca/cdogs/content/kwd/kwd020018_e.htm", "Fluid (stream)")</f>
        <v>Fluid (stream)</v>
      </c>
      <c r="K6523" s="1" t="str">
        <f>HYPERLINK("http://geochem.nrcan.gc.ca/cdogs/content/kwd/kwd080007_e.htm", "Untreated Water")</f>
        <v>Untreated Water</v>
      </c>
      <c r="O6523">
        <v>0.56999999999999995</v>
      </c>
      <c r="P6523">
        <v>110</v>
      </c>
      <c r="Q6523">
        <v>7.8</v>
      </c>
    </row>
    <row r="6524" spans="1:17" hidden="1" x14ac:dyDescent="0.3">
      <c r="A6524" t="s">
        <v>25336</v>
      </c>
      <c r="B6524" t="s">
        <v>25337</v>
      </c>
      <c r="C6524" s="1" t="str">
        <f t="shared" si="799"/>
        <v>21:0667</v>
      </c>
      <c r="D6524" s="1" t="str">
        <f>HYPERLINK("http://geochem.nrcan.gc.ca/cdogs/content/svy/svy210203_e.htm", "21:0203")</f>
        <v>21:0203</v>
      </c>
      <c r="E6524" t="s">
        <v>25338</v>
      </c>
      <c r="F6524" t="s">
        <v>25339</v>
      </c>
      <c r="H6524">
        <v>61.863217400000003</v>
      </c>
      <c r="I6524">
        <v>-130.12427969999999</v>
      </c>
      <c r="J6524" s="1" t="str">
        <f>HYPERLINK("http://geochem.nrcan.gc.ca/cdogs/content/kwd/kwd020018_e.htm", "Fluid (stream)")</f>
        <v>Fluid (stream)</v>
      </c>
      <c r="K6524" s="1" t="str">
        <f>HYPERLINK("http://geochem.nrcan.gc.ca/cdogs/content/kwd/kwd080007_e.htm", "Untreated Water")</f>
        <v>Untreated Water</v>
      </c>
      <c r="O6524">
        <v>0.49</v>
      </c>
      <c r="P6524">
        <v>80</v>
      </c>
      <c r="Q6524">
        <v>7.7</v>
      </c>
    </row>
    <row r="6525" spans="1:17" hidden="1" x14ac:dyDescent="0.3">
      <c r="A6525" t="s">
        <v>25340</v>
      </c>
      <c r="B6525" t="s">
        <v>25341</v>
      </c>
      <c r="C6525" s="1" t="str">
        <f t="shared" si="799"/>
        <v>21:0667</v>
      </c>
      <c r="D6525" s="1" t="str">
        <f>HYPERLINK("http://geochem.nrcan.gc.ca/cdogs/content/svy/svy210203_e.htm", "21:0203")</f>
        <v>21:0203</v>
      </c>
      <c r="E6525" t="s">
        <v>25342</v>
      </c>
      <c r="F6525" t="s">
        <v>25343</v>
      </c>
      <c r="H6525">
        <v>61.875772300000001</v>
      </c>
      <c r="I6525">
        <v>-130.05011709999999</v>
      </c>
      <c r="J6525" s="1" t="str">
        <f>HYPERLINK("http://geochem.nrcan.gc.ca/cdogs/content/kwd/kwd020018_e.htm", "Fluid (stream)")</f>
        <v>Fluid (stream)</v>
      </c>
      <c r="K6525" s="1" t="str">
        <f>HYPERLINK("http://geochem.nrcan.gc.ca/cdogs/content/kwd/kwd080007_e.htm", "Untreated Water")</f>
        <v>Untreated Water</v>
      </c>
      <c r="O6525">
        <v>0.83</v>
      </c>
      <c r="P6525">
        <v>80</v>
      </c>
      <c r="Q6525">
        <v>7.7</v>
      </c>
    </row>
    <row r="6526" spans="1:17" hidden="1" x14ac:dyDescent="0.3">
      <c r="A6526" t="s">
        <v>25344</v>
      </c>
      <c r="B6526" t="s">
        <v>25345</v>
      </c>
      <c r="C6526" s="1" t="str">
        <f t="shared" si="799"/>
        <v>21:0667</v>
      </c>
      <c r="D6526" s="1" t="str">
        <f>HYPERLINK("http://geochem.nrcan.gc.ca/cdogs/content/svy/svy210203_e.htm", "21:0203")</f>
        <v>21:0203</v>
      </c>
      <c r="E6526" t="s">
        <v>25346</v>
      </c>
      <c r="F6526" t="s">
        <v>25347</v>
      </c>
      <c r="H6526">
        <v>61.893189599999999</v>
      </c>
      <c r="I6526">
        <v>-130.1139431</v>
      </c>
      <c r="J6526" s="1" t="str">
        <f>HYPERLINK("http://geochem.nrcan.gc.ca/cdogs/content/kwd/kwd020018_e.htm", "Fluid (stream)")</f>
        <v>Fluid (stream)</v>
      </c>
      <c r="K6526" s="1" t="str">
        <f>HYPERLINK("http://geochem.nrcan.gc.ca/cdogs/content/kwd/kwd080007_e.htm", "Untreated Water")</f>
        <v>Untreated Water</v>
      </c>
      <c r="O6526">
        <v>0.53</v>
      </c>
      <c r="P6526">
        <v>110</v>
      </c>
      <c r="Q6526">
        <v>7.8</v>
      </c>
    </row>
    <row r="6527" spans="1:17" hidden="1" x14ac:dyDescent="0.3">
      <c r="A6527" t="s">
        <v>25348</v>
      </c>
      <c r="B6527" t="s">
        <v>25349</v>
      </c>
      <c r="C6527" s="1" t="str">
        <f t="shared" si="799"/>
        <v>21:0667</v>
      </c>
      <c r="D6527" s="1" t="str">
        <f>HYPERLINK("http://geochem.nrcan.gc.ca/cdogs/content/svy/svy210203_e.htm", "21:0203")</f>
        <v>21:0203</v>
      </c>
      <c r="E6527" t="s">
        <v>25346</v>
      </c>
      <c r="F6527" t="s">
        <v>25350</v>
      </c>
      <c r="H6527">
        <v>61.893189599999999</v>
      </c>
      <c r="I6527">
        <v>-130.1139431</v>
      </c>
      <c r="J6527" s="1" t="str">
        <f>HYPERLINK("http://geochem.nrcan.gc.ca/cdogs/content/kwd/kwd020018_e.htm", "Fluid (stream)")</f>
        <v>Fluid (stream)</v>
      </c>
      <c r="K6527" s="1" t="str">
        <f>HYPERLINK("http://geochem.nrcan.gc.ca/cdogs/content/kwd/kwd080007_e.htm", "Untreated Water")</f>
        <v>Untreated Water</v>
      </c>
      <c r="O6527">
        <v>0.5</v>
      </c>
      <c r="P6527">
        <v>80</v>
      </c>
      <c r="Q6527">
        <v>7.8</v>
      </c>
    </row>
    <row r="6528" spans="1:17" hidden="1" x14ac:dyDescent="0.3">
      <c r="A6528" t="s">
        <v>25351</v>
      </c>
      <c r="B6528" t="s">
        <v>25352</v>
      </c>
      <c r="C6528" s="1" t="str">
        <f t="shared" si="799"/>
        <v>21:0667</v>
      </c>
      <c r="D6528" s="1" t="str">
        <f>HYPERLINK("http://geochem.nrcan.gc.ca/cdogs/content/svy/svy_e.htm", "")</f>
        <v/>
      </c>
      <c r="G6528" s="1" t="str">
        <f>HYPERLINK("http://geochem.nrcan.gc.ca/cdogs/content/cr_/cr_00082_e.htm", "82")</f>
        <v>82</v>
      </c>
      <c r="J6528" t="s">
        <v>11453</v>
      </c>
      <c r="K6528" t="s">
        <v>11454</v>
      </c>
      <c r="O6528">
        <v>1.3</v>
      </c>
      <c r="P6528">
        <v>340</v>
      </c>
      <c r="Q6528">
        <v>7.7</v>
      </c>
    </row>
    <row r="6529" spans="1:17" hidden="1" x14ac:dyDescent="0.3">
      <c r="A6529" t="s">
        <v>25353</v>
      </c>
      <c r="B6529" t="s">
        <v>25354</v>
      </c>
      <c r="C6529" s="1" t="str">
        <f t="shared" si="799"/>
        <v>21:0667</v>
      </c>
      <c r="D6529" s="1" t="str">
        <f t="shared" ref="D6529:D6548" si="803">HYPERLINK("http://geochem.nrcan.gc.ca/cdogs/content/svy/svy210203_e.htm", "21:0203")</f>
        <v>21:0203</v>
      </c>
      <c r="E6529" t="s">
        <v>25355</v>
      </c>
      <c r="F6529" t="s">
        <v>25356</v>
      </c>
      <c r="H6529">
        <v>61.880200199999997</v>
      </c>
      <c r="I6529">
        <v>-130.16777310000001</v>
      </c>
      <c r="J6529" s="1" t="str">
        <f t="shared" ref="J6529:J6548" si="804">HYPERLINK("http://geochem.nrcan.gc.ca/cdogs/content/kwd/kwd020018_e.htm", "Fluid (stream)")</f>
        <v>Fluid (stream)</v>
      </c>
      <c r="K6529" s="1" t="str">
        <f t="shared" ref="K6529:K6548" si="805">HYPERLINK("http://geochem.nrcan.gc.ca/cdogs/content/kwd/kwd080007_e.htm", "Untreated Water")</f>
        <v>Untreated Water</v>
      </c>
      <c r="O6529">
        <v>2.5000000000000001E-2</v>
      </c>
      <c r="P6529">
        <v>100</v>
      </c>
      <c r="Q6529">
        <v>6.5</v>
      </c>
    </row>
    <row r="6530" spans="1:17" hidden="1" x14ac:dyDescent="0.3">
      <c r="A6530" t="s">
        <v>25357</v>
      </c>
      <c r="B6530" t="s">
        <v>25358</v>
      </c>
      <c r="C6530" s="1" t="str">
        <f t="shared" si="799"/>
        <v>21:0667</v>
      </c>
      <c r="D6530" s="1" t="str">
        <f t="shared" si="803"/>
        <v>21:0203</v>
      </c>
      <c r="E6530" t="s">
        <v>25359</v>
      </c>
      <c r="F6530" t="s">
        <v>25360</v>
      </c>
      <c r="H6530">
        <v>61.902300599999997</v>
      </c>
      <c r="I6530">
        <v>-130.10747939999999</v>
      </c>
      <c r="J6530" s="1" t="str">
        <f t="shared" si="804"/>
        <v>Fluid (stream)</v>
      </c>
      <c r="K6530" s="1" t="str">
        <f t="shared" si="805"/>
        <v>Untreated Water</v>
      </c>
      <c r="O6530">
        <v>0.62</v>
      </c>
      <c r="P6530">
        <v>70</v>
      </c>
      <c r="Q6530">
        <v>7.9</v>
      </c>
    </row>
    <row r="6531" spans="1:17" hidden="1" x14ac:dyDescent="0.3">
      <c r="A6531" t="s">
        <v>25361</v>
      </c>
      <c r="B6531" t="s">
        <v>25362</v>
      </c>
      <c r="C6531" s="1" t="str">
        <f t="shared" si="799"/>
        <v>21:0667</v>
      </c>
      <c r="D6531" s="1" t="str">
        <f t="shared" si="803"/>
        <v>21:0203</v>
      </c>
      <c r="E6531" t="s">
        <v>25363</v>
      </c>
      <c r="F6531" t="s">
        <v>25364</v>
      </c>
      <c r="H6531">
        <v>61.914841099999997</v>
      </c>
      <c r="I6531">
        <v>-130.15466000000001</v>
      </c>
      <c r="J6531" s="1" t="str">
        <f t="shared" si="804"/>
        <v>Fluid (stream)</v>
      </c>
      <c r="K6531" s="1" t="str">
        <f t="shared" si="805"/>
        <v>Untreated Water</v>
      </c>
      <c r="O6531">
        <v>0.68</v>
      </c>
      <c r="P6531">
        <v>80</v>
      </c>
      <c r="Q6531">
        <v>7.7</v>
      </c>
    </row>
    <row r="6532" spans="1:17" hidden="1" x14ac:dyDescent="0.3">
      <c r="A6532" t="s">
        <v>25365</v>
      </c>
      <c r="B6532" t="s">
        <v>25366</v>
      </c>
      <c r="C6532" s="1" t="str">
        <f t="shared" si="799"/>
        <v>21:0667</v>
      </c>
      <c r="D6532" s="1" t="str">
        <f t="shared" si="803"/>
        <v>21:0203</v>
      </c>
      <c r="E6532" t="s">
        <v>25367</v>
      </c>
      <c r="F6532" t="s">
        <v>25368</v>
      </c>
      <c r="H6532">
        <v>61.908978900000001</v>
      </c>
      <c r="I6532">
        <v>-130.1976549</v>
      </c>
      <c r="J6532" s="1" t="str">
        <f t="shared" si="804"/>
        <v>Fluid (stream)</v>
      </c>
      <c r="K6532" s="1" t="str">
        <f t="shared" si="805"/>
        <v>Untreated Water</v>
      </c>
      <c r="O6532">
        <v>2.5000000000000001E-2</v>
      </c>
      <c r="P6532">
        <v>80</v>
      </c>
      <c r="Q6532">
        <v>6.8</v>
      </c>
    </row>
    <row r="6533" spans="1:17" hidden="1" x14ac:dyDescent="0.3">
      <c r="A6533" t="s">
        <v>25369</v>
      </c>
      <c r="B6533" t="s">
        <v>25370</v>
      </c>
      <c r="C6533" s="1" t="str">
        <f t="shared" si="799"/>
        <v>21:0667</v>
      </c>
      <c r="D6533" s="1" t="str">
        <f t="shared" si="803"/>
        <v>21:0203</v>
      </c>
      <c r="E6533" t="s">
        <v>25371</v>
      </c>
      <c r="F6533" t="s">
        <v>25372</v>
      </c>
      <c r="H6533">
        <v>61.973001400000001</v>
      </c>
      <c r="I6533">
        <v>-130.1903016</v>
      </c>
      <c r="J6533" s="1" t="str">
        <f t="shared" si="804"/>
        <v>Fluid (stream)</v>
      </c>
      <c r="K6533" s="1" t="str">
        <f t="shared" si="805"/>
        <v>Untreated Water</v>
      </c>
      <c r="O6533">
        <v>0.09</v>
      </c>
      <c r="P6533">
        <v>70</v>
      </c>
      <c r="Q6533">
        <v>7.5</v>
      </c>
    </row>
    <row r="6534" spans="1:17" hidden="1" x14ac:dyDescent="0.3">
      <c r="A6534" t="s">
        <v>25373</v>
      </c>
      <c r="B6534" t="s">
        <v>25374</v>
      </c>
      <c r="C6534" s="1" t="str">
        <f t="shared" si="799"/>
        <v>21:0667</v>
      </c>
      <c r="D6534" s="1" t="str">
        <f t="shared" si="803"/>
        <v>21:0203</v>
      </c>
      <c r="E6534" t="s">
        <v>25375</v>
      </c>
      <c r="F6534" t="s">
        <v>25376</v>
      </c>
      <c r="H6534">
        <v>61.994205800000003</v>
      </c>
      <c r="I6534">
        <v>-130.16734149999999</v>
      </c>
      <c r="J6534" s="1" t="str">
        <f t="shared" si="804"/>
        <v>Fluid (stream)</v>
      </c>
      <c r="K6534" s="1" t="str">
        <f t="shared" si="805"/>
        <v>Untreated Water</v>
      </c>
      <c r="O6534">
        <v>7.0000000000000007E-2</v>
      </c>
      <c r="P6534">
        <v>60</v>
      </c>
      <c r="Q6534">
        <v>7.5</v>
      </c>
    </row>
    <row r="6535" spans="1:17" hidden="1" x14ac:dyDescent="0.3">
      <c r="A6535" t="s">
        <v>25377</v>
      </c>
      <c r="B6535" t="s">
        <v>25378</v>
      </c>
      <c r="C6535" s="1" t="str">
        <f t="shared" si="799"/>
        <v>21:0667</v>
      </c>
      <c r="D6535" s="1" t="str">
        <f t="shared" si="803"/>
        <v>21:0203</v>
      </c>
      <c r="E6535" t="s">
        <v>25379</v>
      </c>
      <c r="F6535" t="s">
        <v>25380</v>
      </c>
      <c r="H6535">
        <v>61.967256399999997</v>
      </c>
      <c r="I6535">
        <v>-130.21489320000001</v>
      </c>
      <c r="J6535" s="1" t="str">
        <f t="shared" si="804"/>
        <v>Fluid (stream)</v>
      </c>
      <c r="K6535" s="1" t="str">
        <f t="shared" si="805"/>
        <v>Untreated Water</v>
      </c>
      <c r="O6535">
        <v>0.16</v>
      </c>
      <c r="P6535">
        <v>80</v>
      </c>
      <c r="Q6535">
        <v>7.3</v>
      </c>
    </row>
    <row r="6536" spans="1:17" hidden="1" x14ac:dyDescent="0.3">
      <c r="A6536" t="s">
        <v>25381</v>
      </c>
      <c r="B6536" t="s">
        <v>25382</v>
      </c>
      <c r="C6536" s="1" t="str">
        <f t="shared" si="799"/>
        <v>21:0667</v>
      </c>
      <c r="D6536" s="1" t="str">
        <f t="shared" si="803"/>
        <v>21:0203</v>
      </c>
      <c r="E6536" t="s">
        <v>25383</v>
      </c>
      <c r="F6536" t="s">
        <v>25384</v>
      </c>
      <c r="H6536">
        <v>61.976887300000001</v>
      </c>
      <c r="I6536">
        <v>-130.23834450000001</v>
      </c>
      <c r="J6536" s="1" t="str">
        <f t="shared" si="804"/>
        <v>Fluid (stream)</v>
      </c>
      <c r="K6536" s="1" t="str">
        <f t="shared" si="805"/>
        <v>Untreated Water</v>
      </c>
      <c r="O6536">
        <v>0.11</v>
      </c>
      <c r="P6536">
        <v>60</v>
      </c>
      <c r="Q6536">
        <v>7.3</v>
      </c>
    </row>
    <row r="6537" spans="1:17" hidden="1" x14ac:dyDescent="0.3">
      <c r="A6537" t="s">
        <v>25385</v>
      </c>
      <c r="B6537" t="s">
        <v>25386</v>
      </c>
      <c r="C6537" s="1" t="str">
        <f t="shared" si="799"/>
        <v>21:0667</v>
      </c>
      <c r="D6537" s="1" t="str">
        <f t="shared" si="803"/>
        <v>21:0203</v>
      </c>
      <c r="E6537" t="s">
        <v>25387</v>
      </c>
      <c r="F6537" t="s">
        <v>25388</v>
      </c>
      <c r="H6537">
        <v>61.996350200000002</v>
      </c>
      <c r="I6537">
        <v>-130.31787249999999</v>
      </c>
      <c r="J6537" s="1" t="str">
        <f t="shared" si="804"/>
        <v>Fluid (stream)</v>
      </c>
      <c r="K6537" s="1" t="str">
        <f t="shared" si="805"/>
        <v>Untreated Water</v>
      </c>
      <c r="O6537">
        <v>0.22</v>
      </c>
      <c r="P6537">
        <v>100</v>
      </c>
      <c r="Q6537">
        <v>7.3</v>
      </c>
    </row>
    <row r="6538" spans="1:17" hidden="1" x14ac:dyDescent="0.3">
      <c r="A6538" t="s">
        <v>25389</v>
      </c>
      <c r="B6538" t="s">
        <v>25390</v>
      </c>
      <c r="C6538" s="1" t="str">
        <f t="shared" si="799"/>
        <v>21:0667</v>
      </c>
      <c r="D6538" s="1" t="str">
        <f t="shared" si="803"/>
        <v>21:0203</v>
      </c>
      <c r="E6538" t="s">
        <v>25391</v>
      </c>
      <c r="F6538" t="s">
        <v>25392</v>
      </c>
      <c r="H6538">
        <v>61.976134899999998</v>
      </c>
      <c r="I6538">
        <v>-130.29002070000001</v>
      </c>
      <c r="J6538" s="1" t="str">
        <f t="shared" si="804"/>
        <v>Fluid (stream)</v>
      </c>
      <c r="K6538" s="1" t="str">
        <f t="shared" si="805"/>
        <v>Untreated Water</v>
      </c>
      <c r="O6538">
        <v>0.09</v>
      </c>
      <c r="P6538">
        <v>140</v>
      </c>
      <c r="Q6538">
        <v>7.1</v>
      </c>
    </row>
    <row r="6539" spans="1:17" hidden="1" x14ac:dyDescent="0.3">
      <c r="A6539" t="s">
        <v>25393</v>
      </c>
      <c r="B6539" t="s">
        <v>25394</v>
      </c>
      <c r="C6539" s="1" t="str">
        <f t="shared" si="799"/>
        <v>21:0667</v>
      </c>
      <c r="D6539" s="1" t="str">
        <f t="shared" si="803"/>
        <v>21:0203</v>
      </c>
      <c r="E6539" t="s">
        <v>25395</v>
      </c>
      <c r="F6539" t="s">
        <v>25396</v>
      </c>
      <c r="H6539">
        <v>61.960342900000001</v>
      </c>
      <c r="I6539">
        <v>-130.3240619</v>
      </c>
      <c r="J6539" s="1" t="str">
        <f t="shared" si="804"/>
        <v>Fluid (stream)</v>
      </c>
      <c r="K6539" s="1" t="str">
        <f t="shared" si="805"/>
        <v>Untreated Water</v>
      </c>
      <c r="O6539">
        <v>0.05</v>
      </c>
      <c r="P6539">
        <v>150</v>
      </c>
      <c r="Q6539">
        <v>7.1</v>
      </c>
    </row>
    <row r="6540" spans="1:17" hidden="1" x14ac:dyDescent="0.3">
      <c r="A6540" t="s">
        <v>25397</v>
      </c>
      <c r="B6540" t="s">
        <v>25398</v>
      </c>
      <c r="C6540" s="1" t="str">
        <f t="shared" si="799"/>
        <v>21:0667</v>
      </c>
      <c r="D6540" s="1" t="str">
        <f t="shared" si="803"/>
        <v>21:0203</v>
      </c>
      <c r="E6540" t="s">
        <v>25399</v>
      </c>
      <c r="F6540" t="s">
        <v>25400</v>
      </c>
      <c r="H6540">
        <v>61.912446099999997</v>
      </c>
      <c r="I6540">
        <v>-130.29655220000001</v>
      </c>
      <c r="J6540" s="1" t="str">
        <f t="shared" si="804"/>
        <v>Fluid (stream)</v>
      </c>
      <c r="K6540" s="1" t="str">
        <f t="shared" si="805"/>
        <v>Untreated Water</v>
      </c>
      <c r="O6540">
        <v>0.53</v>
      </c>
      <c r="P6540">
        <v>80</v>
      </c>
      <c r="Q6540">
        <v>7.5</v>
      </c>
    </row>
    <row r="6541" spans="1:17" hidden="1" x14ac:dyDescent="0.3">
      <c r="A6541" t="s">
        <v>25401</v>
      </c>
      <c r="B6541" t="s">
        <v>25402</v>
      </c>
      <c r="C6541" s="1" t="str">
        <f t="shared" si="799"/>
        <v>21:0667</v>
      </c>
      <c r="D6541" s="1" t="str">
        <f t="shared" si="803"/>
        <v>21:0203</v>
      </c>
      <c r="E6541" t="s">
        <v>25403</v>
      </c>
      <c r="F6541" t="s">
        <v>25404</v>
      </c>
      <c r="H6541">
        <v>61.933686299999998</v>
      </c>
      <c r="I6541">
        <v>-130.34725879999999</v>
      </c>
      <c r="J6541" s="1" t="str">
        <f t="shared" si="804"/>
        <v>Fluid (stream)</v>
      </c>
      <c r="K6541" s="1" t="str">
        <f t="shared" si="805"/>
        <v>Untreated Water</v>
      </c>
      <c r="O6541">
        <v>0.12</v>
      </c>
      <c r="P6541">
        <v>110</v>
      </c>
      <c r="Q6541">
        <v>7.2</v>
      </c>
    </row>
    <row r="6542" spans="1:17" hidden="1" x14ac:dyDescent="0.3">
      <c r="A6542" t="s">
        <v>25405</v>
      </c>
      <c r="B6542" t="s">
        <v>25406</v>
      </c>
      <c r="C6542" s="1" t="str">
        <f t="shared" si="799"/>
        <v>21:0667</v>
      </c>
      <c r="D6542" s="1" t="str">
        <f t="shared" si="803"/>
        <v>21:0203</v>
      </c>
      <c r="E6542" t="s">
        <v>25407</v>
      </c>
      <c r="F6542" t="s">
        <v>25408</v>
      </c>
      <c r="H6542">
        <v>61.921453399999997</v>
      </c>
      <c r="I6542">
        <v>-130.36050990000001</v>
      </c>
      <c r="J6542" s="1" t="str">
        <f t="shared" si="804"/>
        <v>Fluid (stream)</v>
      </c>
      <c r="K6542" s="1" t="str">
        <f t="shared" si="805"/>
        <v>Untreated Water</v>
      </c>
      <c r="O6542">
        <v>0.98</v>
      </c>
      <c r="P6542">
        <v>50</v>
      </c>
      <c r="Q6542">
        <v>7.8</v>
      </c>
    </row>
    <row r="6543" spans="1:17" hidden="1" x14ac:dyDescent="0.3">
      <c r="A6543" t="s">
        <v>25409</v>
      </c>
      <c r="B6543" t="s">
        <v>25410</v>
      </c>
      <c r="C6543" s="1" t="str">
        <f t="shared" si="799"/>
        <v>21:0667</v>
      </c>
      <c r="D6543" s="1" t="str">
        <f t="shared" si="803"/>
        <v>21:0203</v>
      </c>
      <c r="E6543" t="s">
        <v>25411</v>
      </c>
      <c r="F6543" t="s">
        <v>25412</v>
      </c>
      <c r="H6543">
        <v>61.895239599999996</v>
      </c>
      <c r="I6543">
        <v>-130.3700604</v>
      </c>
      <c r="J6543" s="1" t="str">
        <f t="shared" si="804"/>
        <v>Fluid (stream)</v>
      </c>
      <c r="K6543" s="1" t="str">
        <f t="shared" si="805"/>
        <v>Untreated Water</v>
      </c>
      <c r="O6543">
        <v>0.38</v>
      </c>
      <c r="P6543">
        <v>50</v>
      </c>
      <c r="Q6543">
        <v>7.9</v>
      </c>
    </row>
    <row r="6544" spans="1:17" hidden="1" x14ac:dyDescent="0.3">
      <c r="A6544" t="s">
        <v>25413</v>
      </c>
      <c r="B6544" t="s">
        <v>25414</v>
      </c>
      <c r="C6544" s="1" t="str">
        <f t="shared" si="799"/>
        <v>21:0667</v>
      </c>
      <c r="D6544" s="1" t="str">
        <f t="shared" si="803"/>
        <v>21:0203</v>
      </c>
      <c r="E6544" t="s">
        <v>25415</v>
      </c>
      <c r="F6544" t="s">
        <v>25416</v>
      </c>
      <c r="H6544">
        <v>61.883833799999998</v>
      </c>
      <c r="I6544">
        <v>-130.36401530000001</v>
      </c>
      <c r="J6544" s="1" t="str">
        <f t="shared" si="804"/>
        <v>Fluid (stream)</v>
      </c>
      <c r="K6544" s="1" t="str">
        <f t="shared" si="805"/>
        <v>Untreated Water</v>
      </c>
      <c r="O6544">
        <v>0.68</v>
      </c>
      <c r="P6544">
        <v>50</v>
      </c>
      <c r="Q6544">
        <v>7.9</v>
      </c>
    </row>
    <row r="6545" spans="1:17" hidden="1" x14ac:dyDescent="0.3">
      <c r="A6545" t="s">
        <v>25417</v>
      </c>
      <c r="B6545" t="s">
        <v>25418</v>
      </c>
      <c r="C6545" s="1" t="str">
        <f t="shared" si="799"/>
        <v>21:0667</v>
      </c>
      <c r="D6545" s="1" t="str">
        <f t="shared" si="803"/>
        <v>21:0203</v>
      </c>
      <c r="E6545" t="s">
        <v>25419</v>
      </c>
      <c r="F6545" t="s">
        <v>25420</v>
      </c>
      <c r="H6545">
        <v>61.881200900000003</v>
      </c>
      <c r="I6545">
        <v>-130.26276279999999</v>
      </c>
      <c r="J6545" s="1" t="str">
        <f t="shared" si="804"/>
        <v>Fluid (stream)</v>
      </c>
      <c r="K6545" s="1" t="str">
        <f t="shared" si="805"/>
        <v>Untreated Water</v>
      </c>
      <c r="O6545">
        <v>1.8</v>
      </c>
      <c r="P6545">
        <v>40</v>
      </c>
      <c r="Q6545">
        <v>8.1</v>
      </c>
    </row>
    <row r="6546" spans="1:17" hidden="1" x14ac:dyDescent="0.3">
      <c r="A6546" t="s">
        <v>25421</v>
      </c>
      <c r="B6546" t="s">
        <v>25422</v>
      </c>
      <c r="C6546" s="1" t="str">
        <f t="shared" si="799"/>
        <v>21:0667</v>
      </c>
      <c r="D6546" s="1" t="str">
        <f t="shared" si="803"/>
        <v>21:0203</v>
      </c>
      <c r="E6546" t="s">
        <v>25423</v>
      </c>
      <c r="F6546" t="s">
        <v>25424</v>
      </c>
      <c r="H6546">
        <v>61.882399700000001</v>
      </c>
      <c r="I6546">
        <v>-130.25145620000001</v>
      </c>
      <c r="J6546" s="1" t="str">
        <f t="shared" si="804"/>
        <v>Fluid (stream)</v>
      </c>
      <c r="K6546" s="1" t="str">
        <f t="shared" si="805"/>
        <v>Untreated Water</v>
      </c>
      <c r="O6546">
        <v>2.5000000000000001E-2</v>
      </c>
      <c r="P6546">
        <v>60</v>
      </c>
      <c r="Q6546">
        <v>7.1</v>
      </c>
    </row>
    <row r="6547" spans="1:17" hidden="1" x14ac:dyDescent="0.3">
      <c r="A6547" t="s">
        <v>25425</v>
      </c>
      <c r="B6547" t="s">
        <v>25426</v>
      </c>
      <c r="C6547" s="1" t="str">
        <f t="shared" si="799"/>
        <v>21:0667</v>
      </c>
      <c r="D6547" s="1" t="str">
        <f t="shared" si="803"/>
        <v>21:0203</v>
      </c>
      <c r="E6547" t="s">
        <v>25427</v>
      </c>
      <c r="F6547" t="s">
        <v>25428</v>
      </c>
      <c r="H6547">
        <v>61.8568906</v>
      </c>
      <c r="I6547">
        <v>-130.241693</v>
      </c>
      <c r="J6547" s="1" t="str">
        <f t="shared" si="804"/>
        <v>Fluid (stream)</v>
      </c>
      <c r="K6547" s="1" t="str">
        <f t="shared" si="805"/>
        <v>Untreated Water</v>
      </c>
      <c r="O6547">
        <v>2.1</v>
      </c>
      <c r="P6547">
        <v>40</v>
      </c>
      <c r="Q6547">
        <v>7.9</v>
      </c>
    </row>
    <row r="6548" spans="1:17" hidden="1" x14ac:dyDescent="0.3">
      <c r="A6548" t="s">
        <v>25429</v>
      </c>
      <c r="B6548" t="s">
        <v>25430</v>
      </c>
      <c r="C6548" s="1" t="str">
        <f t="shared" si="799"/>
        <v>21:0667</v>
      </c>
      <c r="D6548" s="1" t="str">
        <f t="shared" si="803"/>
        <v>21:0203</v>
      </c>
      <c r="E6548" t="s">
        <v>25427</v>
      </c>
      <c r="F6548" t="s">
        <v>25431</v>
      </c>
      <c r="H6548">
        <v>61.8568906</v>
      </c>
      <c r="I6548">
        <v>-130.241693</v>
      </c>
      <c r="J6548" s="1" t="str">
        <f t="shared" si="804"/>
        <v>Fluid (stream)</v>
      </c>
      <c r="K6548" s="1" t="str">
        <f t="shared" si="805"/>
        <v>Untreated Water</v>
      </c>
      <c r="O6548">
        <v>2</v>
      </c>
      <c r="P6548">
        <v>40</v>
      </c>
      <c r="Q6548">
        <v>7.9</v>
      </c>
    </row>
    <row r="6549" spans="1:17" hidden="1" x14ac:dyDescent="0.3">
      <c r="A6549" t="s">
        <v>25432</v>
      </c>
      <c r="B6549" t="s">
        <v>25433</v>
      </c>
      <c r="C6549" s="1" t="str">
        <f t="shared" si="799"/>
        <v>21:0667</v>
      </c>
      <c r="D6549" s="1" t="str">
        <f>HYPERLINK("http://geochem.nrcan.gc.ca/cdogs/content/svy/svy_e.htm", "")</f>
        <v/>
      </c>
      <c r="G6549" s="1" t="str">
        <f>HYPERLINK("http://geochem.nrcan.gc.ca/cdogs/content/cr_/cr_00082_e.htm", "82")</f>
        <v>82</v>
      </c>
      <c r="J6549" t="s">
        <v>11453</v>
      </c>
      <c r="K6549" t="s">
        <v>11454</v>
      </c>
      <c r="O6549">
        <v>1.3</v>
      </c>
      <c r="P6549">
        <v>250</v>
      </c>
      <c r="Q6549">
        <v>7.7</v>
      </c>
    </row>
    <row r="6550" spans="1:17" hidden="1" x14ac:dyDescent="0.3">
      <c r="A6550" t="s">
        <v>25434</v>
      </c>
      <c r="B6550" t="s">
        <v>25435</v>
      </c>
      <c r="C6550" s="1" t="str">
        <f t="shared" si="799"/>
        <v>21:0667</v>
      </c>
      <c r="D6550" s="1" t="str">
        <f t="shared" ref="D6550:D6567" si="806">HYPERLINK("http://geochem.nrcan.gc.ca/cdogs/content/svy/svy210203_e.htm", "21:0203")</f>
        <v>21:0203</v>
      </c>
      <c r="E6550" t="s">
        <v>25436</v>
      </c>
      <c r="F6550" t="s">
        <v>25437</v>
      </c>
      <c r="H6550">
        <v>61.8603807</v>
      </c>
      <c r="I6550">
        <v>-130.21182060000001</v>
      </c>
      <c r="J6550" s="1" t="str">
        <f t="shared" ref="J6550:J6567" si="807">HYPERLINK("http://geochem.nrcan.gc.ca/cdogs/content/kwd/kwd020018_e.htm", "Fluid (stream)")</f>
        <v>Fluid (stream)</v>
      </c>
      <c r="K6550" s="1" t="str">
        <f t="shared" ref="K6550:K6567" si="808">HYPERLINK("http://geochem.nrcan.gc.ca/cdogs/content/kwd/kwd080007_e.htm", "Untreated Water")</f>
        <v>Untreated Water</v>
      </c>
      <c r="O6550">
        <v>0.06</v>
      </c>
      <c r="P6550">
        <v>80</v>
      </c>
      <c r="Q6550">
        <v>7.1</v>
      </c>
    </row>
    <row r="6551" spans="1:17" hidden="1" x14ac:dyDescent="0.3">
      <c r="A6551" t="s">
        <v>25438</v>
      </c>
      <c r="B6551" t="s">
        <v>25439</v>
      </c>
      <c r="C6551" s="1" t="str">
        <f t="shared" si="799"/>
        <v>21:0667</v>
      </c>
      <c r="D6551" s="1" t="str">
        <f t="shared" si="806"/>
        <v>21:0203</v>
      </c>
      <c r="E6551" t="s">
        <v>25440</v>
      </c>
      <c r="F6551" t="s">
        <v>25441</v>
      </c>
      <c r="H6551">
        <v>61.817986900000001</v>
      </c>
      <c r="I6551">
        <v>-130.1817538</v>
      </c>
      <c r="J6551" s="1" t="str">
        <f t="shared" si="807"/>
        <v>Fluid (stream)</v>
      </c>
      <c r="K6551" s="1" t="str">
        <f t="shared" si="808"/>
        <v>Untreated Water</v>
      </c>
      <c r="O6551">
        <v>0.39</v>
      </c>
      <c r="P6551">
        <v>60</v>
      </c>
      <c r="Q6551">
        <v>7.1</v>
      </c>
    </row>
    <row r="6552" spans="1:17" hidden="1" x14ac:dyDescent="0.3">
      <c r="A6552" t="s">
        <v>25442</v>
      </c>
      <c r="B6552" t="s">
        <v>25443</v>
      </c>
      <c r="C6552" s="1" t="str">
        <f t="shared" si="799"/>
        <v>21:0667</v>
      </c>
      <c r="D6552" s="1" t="str">
        <f t="shared" si="806"/>
        <v>21:0203</v>
      </c>
      <c r="E6552" t="s">
        <v>25444</v>
      </c>
      <c r="F6552" t="s">
        <v>25445</v>
      </c>
      <c r="H6552">
        <v>61.811053100000002</v>
      </c>
      <c r="I6552">
        <v>-130.24891410000001</v>
      </c>
      <c r="J6552" s="1" t="str">
        <f t="shared" si="807"/>
        <v>Fluid (stream)</v>
      </c>
      <c r="K6552" s="1" t="str">
        <f t="shared" si="808"/>
        <v>Untreated Water</v>
      </c>
      <c r="O6552">
        <v>1</v>
      </c>
      <c r="P6552">
        <v>60</v>
      </c>
      <c r="Q6552">
        <v>7.3</v>
      </c>
    </row>
    <row r="6553" spans="1:17" hidden="1" x14ac:dyDescent="0.3">
      <c r="A6553" t="s">
        <v>25446</v>
      </c>
      <c r="B6553" t="s">
        <v>25447</v>
      </c>
      <c r="C6553" s="1" t="str">
        <f t="shared" ref="C6553:C6616" si="809">HYPERLINK("http://geochem.nrcan.gc.ca/cdogs/content/bdl/bdl210667_e.htm", "21:0667")</f>
        <v>21:0667</v>
      </c>
      <c r="D6553" s="1" t="str">
        <f t="shared" si="806"/>
        <v>21:0203</v>
      </c>
      <c r="E6553" t="s">
        <v>25448</v>
      </c>
      <c r="F6553" t="s">
        <v>25449</v>
      </c>
      <c r="H6553">
        <v>61.728310999999998</v>
      </c>
      <c r="I6553">
        <v>-130.77843759999999</v>
      </c>
      <c r="J6553" s="1" t="str">
        <f t="shared" si="807"/>
        <v>Fluid (stream)</v>
      </c>
      <c r="K6553" s="1" t="str">
        <f t="shared" si="808"/>
        <v>Untreated Water</v>
      </c>
      <c r="O6553">
        <v>2.5000000000000001E-2</v>
      </c>
      <c r="P6553">
        <v>80</v>
      </c>
      <c r="Q6553">
        <v>7.9</v>
      </c>
    </row>
    <row r="6554" spans="1:17" hidden="1" x14ac:dyDescent="0.3">
      <c r="A6554" t="s">
        <v>25450</v>
      </c>
      <c r="B6554" t="s">
        <v>25451</v>
      </c>
      <c r="C6554" s="1" t="str">
        <f t="shared" si="809"/>
        <v>21:0667</v>
      </c>
      <c r="D6554" s="1" t="str">
        <f t="shared" si="806"/>
        <v>21:0203</v>
      </c>
      <c r="E6554" t="s">
        <v>25452</v>
      </c>
      <c r="F6554" t="s">
        <v>25453</v>
      </c>
      <c r="H6554">
        <v>61.764380500000001</v>
      </c>
      <c r="I6554">
        <v>-130.7392629</v>
      </c>
      <c r="J6554" s="1" t="str">
        <f t="shared" si="807"/>
        <v>Fluid (stream)</v>
      </c>
      <c r="K6554" s="1" t="str">
        <f t="shared" si="808"/>
        <v>Untreated Water</v>
      </c>
      <c r="O6554">
        <v>0.13</v>
      </c>
      <c r="P6554">
        <v>50</v>
      </c>
      <c r="Q6554">
        <v>7.5</v>
      </c>
    </row>
    <row r="6555" spans="1:17" hidden="1" x14ac:dyDescent="0.3">
      <c r="A6555" t="s">
        <v>25454</v>
      </c>
      <c r="B6555" t="s">
        <v>25455</v>
      </c>
      <c r="C6555" s="1" t="str">
        <f t="shared" si="809"/>
        <v>21:0667</v>
      </c>
      <c r="D6555" s="1" t="str">
        <f t="shared" si="806"/>
        <v>21:0203</v>
      </c>
      <c r="E6555" t="s">
        <v>25456</v>
      </c>
      <c r="F6555" t="s">
        <v>25457</v>
      </c>
      <c r="H6555">
        <v>61.797398399999999</v>
      </c>
      <c r="I6555">
        <v>-130.66837469999999</v>
      </c>
      <c r="J6555" s="1" t="str">
        <f t="shared" si="807"/>
        <v>Fluid (stream)</v>
      </c>
      <c r="K6555" s="1" t="str">
        <f t="shared" si="808"/>
        <v>Untreated Water</v>
      </c>
      <c r="O6555">
        <v>0.06</v>
      </c>
      <c r="P6555">
        <v>230</v>
      </c>
      <c r="Q6555">
        <v>7.5</v>
      </c>
    </row>
    <row r="6556" spans="1:17" hidden="1" x14ac:dyDescent="0.3">
      <c r="A6556" t="s">
        <v>25458</v>
      </c>
      <c r="B6556" t="s">
        <v>25459</v>
      </c>
      <c r="C6556" s="1" t="str">
        <f t="shared" si="809"/>
        <v>21:0667</v>
      </c>
      <c r="D6556" s="1" t="str">
        <f t="shared" si="806"/>
        <v>21:0203</v>
      </c>
      <c r="E6556" t="s">
        <v>25460</v>
      </c>
      <c r="F6556" t="s">
        <v>25461</v>
      </c>
      <c r="H6556">
        <v>61.817787899999999</v>
      </c>
      <c r="I6556">
        <v>-130.64928259999999</v>
      </c>
      <c r="J6556" s="1" t="str">
        <f t="shared" si="807"/>
        <v>Fluid (stream)</v>
      </c>
      <c r="K6556" s="1" t="str">
        <f t="shared" si="808"/>
        <v>Untreated Water</v>
      </c>
      <c r="O6556">
        <v>3.1</v>
      </c>
      <c r="P6556">
        <v>130</v>
      </c>
      <c r="Q6556">
        <v>7.9</v>
      </c>
    </row>
    <row r="6557" spans="1:17" hidden="1" x14ac:dyDescent="0.3">
      <c r="A6557" t="s">
        <v>25462</v>
      </c>
      <c r="B6557" t="s">
        <v>25463</v>
      </c>
      <c r="C6557" s="1" t="str">
        <f t="shared" si="809"/>
        <v>21:0667</v>
      </c>
      <c r="D6557" s="1" t="str">
        <f t="shared" si="806"/>
        <v>21:0203</v>
      </c>
      <c r="E6557" t="s">
        <v>25464</v>
      </c>
      <c r="F6557" t="s">
        <v>25465</v>
      </c>
      <c r="H6557">
        <v>61.812319600000002</v>
      </c>
      <c r="I6557">
        <v>-130.600742</v>
      </c>
      <c r="J6557" s="1" t="str">
        <f t="shared" si="807"/>
        <v>Fluid (stream)</v>
      </c>
      <c r="K6557" s="1" t="str">
        <f t="shared" si="808"/>
        <v>Untreated Water</v>
      </c>
      <c r="O6557">
        <v>2.5000000000000001E-2</v>
      </c>
      <c r="P6557">
        <v>40</v>
      </c>
      <c r="Q6557">
        <v>7.6</v>
      </c>
    </row>
    <row r="6558" spans="1:17" hidden="1" x14ac:dyDescent="0.3">
      <c r="A6558" t="s">
        <v>25466</v>
      </c>
      <c r="B6558" t="s">
        <v>25467</v>
      </c>
      <c r="C6558" s="1" t="str">
        <f t="shared" si="809"/>
        <v>21:0667</v>
      </c>
      <c r="D6558" s="1" t="str">
        <f t="shared" si="806"/>
        <v>21:0203</v>
      </c>
      <c r="E6558" t="s">
        <v>25468</v>
      </c>
      <c r="F6558" t="s">
        <v>25469</v>
      </c>
      <c r="H6558">
        <v>61.820487700000001</v>
      </c>
      <c r="I6558">
        <v>-130.51148359999999</v>
      </c>
      <c r="J6558" s="1" t="str">
        <f t="shared" si="807"/>
        <v>Fluid (stream)</v>
      </c>
      <c r="K6558" s="1" t="str">
        <f t="shared" si="808"/>
        <v>Untreated Water</v>
      </c>
      <c r="O6558">
        <v>0.83</v>
      </c>
      <c r="P6558">
        <v>50</v>
      </c>
      <c r="Q6558">
        <v>7.6</v>
      </c>
    </row>
    <row r="6559" spans="1:17" hidden="1" x14ac:dyDescent="0.3">
      <c r="A6559" t="s">
        <v>25470</v>
      </c>
      <c r="B6559" t="s">
        <v>25471</v>
      </c>
      <c r="C6559" s="1" t="str">
        <f t="shared" si="809"/>
        <v>21:0667</v>
      </c>
      <c r="D6559" s="1" t="str">
        <f t="shared" si="806"/>
        <v>21:0203</v>
      </c>
      <c r="E6559" t="s">
        <v>25472</v>
      </c>
      <c r="F6559" t="s">
        <v>25473</v>
      </c>
      <c r="H6559">
        <v>61.841186999999998</v>
      </c>
      <c r="I6559">
        <v>-130.55784879999999</v>
      </c>
      <c r="J6559" s="1" t="str">
        <f t="shared" si="807"/>
        <v>Fluid (stream)</v>
      </c>
      <c r="K6559" s="1" t="str">
        <f t="shared" si="808"/>
        <v>Untreated Water</v>
      </c>
      <c r="O6559">
        <v>0.68</v>
      </c>
      <c r="P6559">
        <v>50</v>
      </c>
      <c r="Q6559">
        <v>8</v>
      </c>
    </row>
    <row r="6560" spans="1:17" hidden="1" x14ac:dyDescent="0.3">
      <c r="A6560" t="s">
        <v>25474</v>
      </c>
      <c r="B6560" t="s">
        <v>25475</v>
      </c>
      <c r="C6560" s="1" t="str">
        <f t="shared" si="809"/>
        <v>21:0667</v>
      </c>
      <c r="D6560" s="1" t="str">
        <f t="shared" si="806"/>
        <v>21:0203</v>
      </c>
      <c r="E6560" t="s">
        <v>25476</v>
      </c>
      <c r="F6560" t="s">
        <v>25477</v>
      </c>
      <c r="H6560">
        <v>61.8407105</v>
      </c>
      <c r="I6560">
        <v>-130.62684229999999</v>
      </c>
      <c r="J6560" s="1" t="str">
        <f t="shared" si="807"/>
        <v>Fluid (stream)</v>
      </c>
      <c r="K6560" s="1" t="str">
        <f t="shared" si="808"/>
        <v>Untreated Water</v>
      </c>
      <c r="O6560">
        <v>2.8</v>
      </c>
      <c r="P6560">
        <v>50</v>
      </c>
      <c r="Q6560">
        <v>7.9</v>
      </c>
    </row>
    <row r="6561" spans="1:17" hidden="1" x14ac:dyDescent="0.3">
      <c r="A6561" t="s">
        <v>25478</v>
      </c>
      <c r="B6561" t="s">
        <v>25479</v>
      </c>
      <c r="C6561" s="1" t="str">
        <f t="shared" si="809"/>
        <v>21:0667</v>
      </c>
      <c r="D6561" s="1" t="str">
        <f t="shared" si="806"/>
        <v>21:0203</v>
      </c>
      <c r="E6561" t="s">
        <v>25480</v>
      </c>
      <c r="F6561" t="s">
        <v>25481</v>
      </c>
      <c r="H6561">
        <v>61.847847399999999</v>
      </c>
      <c r="I6561">
        <v>-130.66668770000001</v>
      </c>
      <c r="J6561" s="1" t="str">
        <f t="shared" si="807"/>
        <v>Fluid (stream)</v>
      </c>
      <c r="K6561" s="1" t="str">
        <f t="shared" si="808"/>
        <v>Untreated Water</v>
      </c>
      <c r="O6561">
        <v>0.47</v>
      </c>
      <c r="P6561">
        <v>80</v>
      </c>
      <c r="Q6561">
        <v>7.3</v>
      </c>
    </row>
    <row r="6562" spans="1:17" hidden="1" x14ac:dyDescent="0.3">
      <c r="A6562" t="s">
        <v>25482</v>
      </c>
      <c r="B6562" t="s">
        <v>25483</v>
      </c>
      <c r="C6562" s="1" t="str">
        <f t="shared" si="809"/>
        <v>21:0667</v>
      </c>
      <c r="D6562" s="1" t="str">
        <f t="shared" si="806"/>
        <v>21:0203</v>
      </c>
      <c r="E6562" t="s">
        <v>25484</v>
      </c>
      <c r="F6562" t="s">
        <v>25485</v>
      </c>
      <c r="H6562">
        <v>61.8572323</v>
      </c>
      <c r="I6562">
        <v>-130.66731129999999</v>
      </c>
      <c r="J6562" s="1" t="str">
        <f t="shared" si="807"/>
        <v>Fluid (stream)</v>
      </c>
      <c r="K6562" s="1" t="str">
        <f t="shared" si="808"/>
        <v>Untreated Water</v>
      </c>
      <c r="O6562">
        <v>0.86</v>
      </c>
      <c r="P6562">
        <v>50</v>
      </c>
      <c r="Q6562">
        <v>7.8</v>
      </c>
    </row>
    <row r="6563" spans="1:17" hidden="1" x14ac:dyDescent="0.3">
      <c r="A6563" t="s">
        <v>25486</v>
      </c>
      <c r="B6563" t="s">
        <v>25487</v>
      </c>
      <c r="C6563" s="1" t="str">
        <f t="shared" si="809"/>
        <v>21:0667</v>
      </c>
      <c r="D6563" s="1" t="str">
        <f t="shared" si="806"/>
        <v>21:0203</v>
      </c>
      <c r="E6563" t="s">
        <v>25488</v>
      </c>
      <c r="F6563" t="s">
        <v>25489</v>
      </c>
      <c r="H6563">
        <v>61.870058700000001</v>
      </c>
      <c r="I6563">
        <v>-130.5725491</v>
      </c>
      <c r="J6563" s="1" t="str">
        <f t="shared" si="807"/>
        <v>Fluid (stream)</v>
      </c>
      <c r="K6563" s="1" t="str">
        <f t="shared" si="808"/>
        <v>Untreated Water</v>
      </c>
      <c r="O6563">
        <v>0.45</v>
      </c>
      <c r="P6563">
        <v>50</v>
      </c>
      <c r="Q6563">
        <v>7.8</v>
      </c>
    </row>
    <row r="6564" spans="1:17" hidden="1" x14ac:dyDescent="0.3">
      <c r="A6564" t="s">
        <v>25490</v>
      </c>
      <c r="B6564" t="s">
        <v>25491</v>
      </c>
      <c r="C6564" s="1" t="str">
        <f t="shared" si="809"/>
        <v>21:0667</v>
      </c>
      <c r="D6564" s="1" t="str">
        <f t="shared" si="806"/>
        <v>21:0203</v>
      </c>
      <c r="E6564" t="s">
        <v>25492</v>
      </c>
      <c r="F6564" t="s">
        <v>25493</v>
      </c>
      <c r="H6564">
        <v>61.860254300000001</v>
      </c>
      <c r="I6564">
        <v>-130.5471445</v>
      </c>
      <c r="J6564" s="1" t="str">
        <f t="shared" si="807"/>
        <v>Fluid (stream)</v>
      </c>
      <c r="K6564" s="1" t="str">
        <f t="shared" si="808"/>
        <v>Untreated Water</v>
      </c>
      <c r="O6564">
        <v>0.66</v>
      </c>
      <c r="P6564">
        <v>70</v>
      </c>
      <c r="Q6564">
        <v>7.8</v>
      </c>
    </row>
    <row r="6565" spans="1:17" hidden="1" x14ac:dyDescent="0.3">
      <c r="A6565" t="s">
        <v>25494</v>
      </c>
      <c r="B6565" t="s">
        <v>25495</v>
      </c>
      <c r="C6565" s="1" t="str">
        <f t="shared" si="809"/>
        <v>21:0667</v>
      </c>
      <c r="D6565" s="1" t="str">
        <f t="shared" si="806"/>
        <v>21:0203</v>
      </c>
      <c r="E6565" t="s">
        <v>25492</v>
      </c>
      <c r="F6565" t="s">
        <v>25496</v>
      </c>
      <c r="H6565">
        <v>61.860254300000001</v>
      </c>
      <c r="I6565">
        <v>-130.5471445</v>
      </c>
      <c r="J6565" s="1" t="str">
        <f t="shared" si="807"/>
        <v>Fluid (stream)</v>
      </c>
      <c r="K6565" s="1" t="str">
        <f t="shared" si="808"/>
        <v>Untreated Water</v>
      </c>
      <c r="O6565">
        <v>0.7</v>
      </c>
      <c r="P6565">
        <v>70</v>
      </c>
      <c r="Q6565">
        <v>7.9</v>
      </c>
    </row>
    <row r="6566" spans="1:17" hidden="1" x14ac:dyDescent="0.3">
      <c r="A6566" t="s">
        <v>25497</v>
      </c>
      <c r="B6566" t="s">
        <v>25498</v>
      </c>
      <c r="C6566" s="1" t="str">
        <f t="shared" si="809"/>
        <v>21:0667</v>
      </c>
      <c r="D6566" s="1" t="str">
        <f t="shared" si="806"/>
        <v>21:0203</v>
      </c>
      <c r="E6566" t="s">
        <v>25499</v>
      </c>
      <c r="F6566" t="s">
        <v>25500</v>
      </c>
      <c r="H6566">
        <v>61.881677099999997</v>
      </c>
      <c r="I6566">
        <v>-130.57261209999999</v>
      </c>
      <c r="J6566" s="1" t="str">
        <f t="shared" si="807"/>
        <v>Fluid (stream)</v>
      </c>
      <c r="K6566" s="1" t="str">
        <f t="shared" si="808"/>
        <v>Untreated Water</v>
      </c>
      <c r="O6566">
        <v>0.75</v>
      </c>
      <c r="P6566">
        <v>70</v>
      </c>
      <c r="Q6566">
        <v>7.6</v>
      </c>
    </row>
    <row r="6567" spans="1:17" hidden="1" x14ac:dyDescent="0.3">
      <c r="A6567" t="s">
        <v>25501</v>
      </c>
      <c r="B6567" t="s">
        <v>25502</v>
      </c>
      <c r="C6567" s="1" t="str">
        <f t="shared" si="809"/>
        <v>21:0667</v>
      </c>
      <c r="D6567" s="1" t="str">
        <f t="shared" si="806"/>
        <v>21:0203</v>
      </c>
      <c r="E6567" t="s">
        <v>25503</v>
      </c>
      <c r="F6567" t="s">
        <v>25504</v>
      </c>
      <c r="H6567">
        <v>61.896189499999998</v>
      </c>
      <c r="I6567">
        <v>-130.51650900000001</v>
      </c>
      <c r="J6567" s="1" t="str">
        <f t="shared" si="807"/>
        <v>Fluid (stream)</v>
      </c>
      <c r="K6567" s="1" t="str">
        <f t="shared" si="808"/>
        <v>Untreated Water</v>
      </c>
      <c r="O6567">
        <v>0.66</v>
      </c>
      <c r="P6567">
        <v>50</v>
      </c>
      <c r="Q6567">
        <v>8</v>
      </c>
    </row>
    <row r="6568" spans="1:17" hidden="1" x14ac:dyDescent="0.3">
      <c r="A6568" t="s">
        <v>25505</v>
      </c>
      <c r="B6568" t="s">
        <v>25506</v>
      </c>
      <c r="C6568" s="1" t="str">
        <f t="shared" si="809"/>
        <v>21:0667</v>
      </c>
      <c r="D6568" s="1" t="str">
        <f>HYPERLINK("http://geochem.nrcan.gc.ca/cdogs/content/svy/svy_e.htm", "")</f>
        <v/>
      </c>
      <c r="G6568" s="1" t="str">
        <f>HYPERLINK("http://geochem.nrcan.gc.ca/cdogs/content/cr_/cr_00081_e.htm", "81")</f>
        <v>81</v>
      </c>
      <c r="J6568" t="s">
        <v>11453</v>
      </c>
      <c r="K6568" t="s">
        <v>11454</v>
      </c>
      <c r="O6568">
        <v>0.2</v>
      </c>
      <c r="P6568">
        <v>150</v>
      </c>
      <c r="Q6568">
        <v>8.1</v>
      </c>
    </row>
    <row r="6569" spans="1:17" hidden="1" x14ac:dyDescent="0.3">
      <c r="A6569" t="s">
        <v>25507</v>
      </c>
      <c r="B6569" t="s">
        <v>25508</v>
      </c>
      <c r="C6569" s="1" t="str">
        <f t="shared" si="809"/>
        <v>21:0667</v>
      </c>
      <c r="D6569" s="1" t="str">
        <f t="shared" ref="D6569:D6599" si="810">HYPERLINK("http://geochem.nrcan.gc.ca/cdogs/content/svy/svy210203_e.htm", "21:0203")</f>
        <v>21:0203</v>
      </c>
      <c r="E6569" t="s">
        <v>25509</v>
      </c>
      <c r="F6569" t="s">
        <v>25510</v>
      </c>
      <c r="H6569">
        <v>61.895513700000002</v>
      </c>
      <c r="I6569">
        <v>-130.43043729999999</v>
      </c>
      <c r="J6569" s="1" t="str">
        <f t="shared" ref="J6569:J6599" si="811">HYPERLINK("http://geochem.nrcan.gc.ca/cdogs/content/kwd/kwd020018_e.htm", "Fluid (stream)")</f>
        <v>Fluid (stream)</v>
      </c>
      <c r="K6569" s="1" t="str">
        <f t="shared" ref="K6569:K6599" si="812">HYPERLINK("http://geochem.nrcan.gc.ca/cdogs/content/kwd/kwd080007_e.htm", "Untreated Water")</f>
        <v>Untreated Water</v>
      </c>
      <c r="O6569">
        <v>2.5000000000000001E-2</v>
      </c>
      <c r="P6569">
        <v>70</v>
      </c>
      <c r="Q6569">
        <v>7.1</v>
      </c>
    </row>
    <row r="6570" spans="1:17" hidden="1" x14ac:dyDescent="0.3">
      <c r="A6570" t="s">
        <v>25511</v>
      </c>
      <c r="B6570" t="s">
        <v>25512</v>
      </c>
      <c r="C6570" s="1" t="str">
        <f t="shared" si="809"/>
        <v>21:0667</v>
      </c>
      <c r="D6570" s="1" t="str">
        <f t="shared" si="810"/>
        <v>21:0203</v>
      </c>
      <c r="E6570" t="s">
        <v>25513</v>
      </c>
      <c r="F6570" t="s">
        <v>25514</v>
      </c>
      <c r="H6570">
        <v>61.845125099999997</v>
      </c>
      <c r="I6570">
        <v>-130.44655829999999</v>
      </c>
      <c r="J6570" s="1" t="str">
        <f t="shared" si="811"/>
        <v>Fluid (stream)</v>
      </c>
      <c r="K6570" s="1" t="str">
        <f t="shared" si="812"/>
        <v>Untreated Water</v>
      </c>
      <c r="O6570">
        <v>0.7</v>
      </c>
      <c r="P6570">
        <v>70</v>
      </c>
      <c r="Q6570">
        <v>7.7</v>
      </c>
    </row>
    <row r="6571" spans="1:17" hidden="1" x14ac:dyDescent="0.3">
      <c r="A6571" t="s">
        <v>25515</v>
      </c>
      <c r="B6571" t="s">
        <v>25516</v>
      </c>
      <c r="C6571" s="1" t="str">
        <f t="shared" si="809"/>
        <v>21:0667</v>
      </c>
      <c r="D6571" s="1" t="str">
        <f t="shared" si="810"/>
        <v>21:0203</v>
      </c>
      <c r="E6571" t="s">
        <v>25517</v>
      </c>
      <c r="F6571" t="s">
        <v>25518</v>
      </c>
      <c r="H6571">
        <v>61.857260799999999</v>
      </c>
      <c r="I6571">
        <v>-130.40807079999999</v>
      </c>
      <c r="J6571" s="1" t="str">
        <f t="shared" si="811"/>
        <v>Fluid (stream)</v>
      </c>
      <c r="K6571" s="1" t="str">
        <f t="shared" si="812"/>
        <v>Untreated Water</v>
      </c>
      <c r="O6571">
        <v>0.45</v>
      </c>
      <c r="P6571">
        <v>50</v>
      </c>
      <c r="Q6571">
        <v>7.6</v>
      </c>
    </row>
    <row r="6572" spans="1:17" hidden="1" x14ac:dyDescent="0.3">
      <c r="A6572" t="s">
        <v>25519</v>
      </c>
      <c r="B6572" t="s">
        <v>25520</v>
      </c>
      <c r="C6572" s="1" t="str">
        <f t="shared" si="809"/>
        <v>21:0667</v>
      </c>
      <c r="D6572" s="1" t="str">
        <f t="shared" si="810"/>
        <v>21:0203</v>
      </c>
      <c r="E6572" t="s">
        <v>25521</v>
      </c>
      <c r="F6572" t="s">
        <v>25522</v>
      </c>
      <c r="H6572">
        <v>61.832289600000003</v>
      </c>
      <c r="I6572">
        <v>-130.36368400000001</v>
      </c>
      <c r="J6572" s="1" t="str">
        <f t="shared" si="811"/>
        <v>Fluid (stream)</v>
      </c>
      <c r="K6572" s="1" t="str">
        <f t="shared" si="812"/>
        <v>Untreated Water</v>
      </c>
      <c r="O6572">
        <v>1.1000000000000001</v>
      </c>
      <c r="P6572">
        <v>50</v>
      </c>
      <c r="Q6572">
        <v>7.5</v>
      </c>
    </row>
    <row r="6573" spans="1:17" hidden="1" x14ac:dyDescent="0.3">
      <c r="A6573" t="s">
        <v>25523</v>
      </c>
      <c r="B6573" t="s">
        <v>25524</v>
      </c>
      <c r="C6573" s="1" t="str">
        <f t="shared" si="809"/>
        <v>21:0667</v>
      </c>
      <c r="D6573" s="1" t="str">
        <f t="shared" si="810"/>
        <v>21:0203</v>
      </c>
      <c r="E6573" t="s">
        <v>25525</v>
      </c>
      <c r="F6573" t="s">
        <v>25526</v>
      </c>
      <c r="H6573">
        <v>61.847751700000003</v>
      </c>
      <c r="I6573">
        <v>-130.30826160000001</v>
      </c>
      <c r="J6573" s="1" t="str">
        <f t="shared" si="811"/>
        <v>Fluid (stream)</v>
      </c>
      <c r="K6573" s="1" t="str">
        <f t="shared" si="812"/>
        <v>Untreated Water</v>
      </c>
      <c r="O6573">
        <v>0.82</v>
      </c>
      <c r="P6573">
        <v>40</v>
      </c>
      <c r="Q6573">
        <v>7.9</v>
      </c>
    </row>
    <row r="6574" spans="1:17" hidden="1" x14ac:dyDescent="0.3">
      <c r="A6574" t="s">
        <v>25527</v>
      </c>
      <c r="B6574" t="s">
        <v>25528</v>
      </c>
      <c r="C6574" s="1" t="str">
        <f t="shared" si="809"/>
        <v>21:0667</v>
      </c>
      <c r="D6574" s="1" t="str">
        <f t="shared" si="810"/>
        <v>21:0203</v>
      </c>
      <c r="E6574" t="s">
        <v>25529</v>
      </c>
      <c r="F6574" t="s">
        <v>25530</v>
      </c>
      <c r="H6574">
        <v>61.809993300000002</v>
      </c>
      <c r="I6574">
        <v>-130.30771859999999</v>
      </c>
      <c r="J6574" s="1" t="str">
        <f t="shared" si="811"/>
        <v>Fluid (stream)</v>
      </c>
      <c r="K6574" s="1" t="str">
        <f t="shared" si="812"/>
        <v>Untreated Water</v>
      </c>
      <c r="O6574">
        <v>0.5</v>
      </c>
      <c r="P6574">
        <v>50</v>
      </c>
      <c r="Q6574">
        <v>7.9</v>
      </c>
    </row>
    <row r="6575" spans="1:17" hidden="1" x14ac:dyDescent="0.3">
      <c r="A6575" t="s">
        <v>25531</v>
      </c>
      <c r="B6575" t="s">
        <v>25532</v>
      </c>
      <c r="C6575" s="1" t="str">
        <f t="shared" si="809"/>
        <v>21:0667</v>
      </c>
      <c r="D6575" s="1" t="str">
        <f t="shared" si="810"/>
        <v>21:0203</v>
      </c>
      <c r="E6575" t="s">
        <v>25533</v>
      </c>
      <c r="F6575" t="s">
        <v>25534</v>
      </c>
      <c r="H6575">
        <v>61.785088799999997</v>
      </c>
      <c r="I6575">
        <v>-130.37365310000001</v>
      </c>
      <c r="J6575" s="1" t="str">
        <f t="shared" si="811"/>
        <v>Fluid (stream)</v>
      </c>
      <c r="K6575" s="1" t="str">
        <f t="shared" si="812"/>
        <v>Untreated Water</v>
      </c>
      <c r="O6575">
        <v>0.11</v>
      </c>
      <c r="P6575">
        <v>50</v>
      </c>
      <c r="Q6575">
        <v>7.4</v>
      </c>
    </row>
    <row r="6576" spans="1:17" hidden="1" x14ac:dyDescent="0.3">
      <c r="A6576" t="s">
        <v>25535</v>
      </c>
      <c r="B6576" t="s">
        <v>25536</v>
      </c>
      <c r="C6576" s="1" t="str">
        <f t="shared" si="809"/>
        <v>21:0667</v>
      </c>
      <c r="D6576" s="1" t="str">
        <f t="shared" si="810"/>
        <v>21:0203</v>
      </c>
      <c r="E6576" t="s">
        <v>25537</v>
      </c>
      <c r="F6576" t="s">
        <v>25538</v>
      </c>
      <c r="H6576">
        <v>61.779685999999998</v>
      </c>
      <c r="I6576">
        <v>-130.43392850000001</v>
      </c>
      <c r="J6576" s="1" t="str">
        <f t="shared" si="811"/>
        <v>Fluid (stream)</v>
      </c>
      <c r="K6576" s="1" t="str">
        <f t="shared" si="812"/>
        <v>Untreated Water</v>
      </c>
      <c r="O6576">
        <v>0.5</v>
      </c>
      <c r="P6576">
        <v>70</v>
      </c>
      <c r="Q6576">
        <v>7.8</v>
      </c>
    </row>
    <row r="6577" spans="1:17" hidden="1" x14ac:dyDescent="0.3">
      <c r="A6577" t="s">
        <v>25539</v>
      </c>
      <c r="B6577" t="s">
        <v>25540</v>
      </c>
      <c r="C6577" s="1" t="str">
        <f t="shared" si="809"/>
        <v>21:0667</v>
      </c>
      <c r="D6577" s="1" t="str">
        <f t="shared" si="810"/>
        <v>21:0203</v>
      </c>
      <c r="E6577" t="s">
        <v>25541</v>
      </c>
      <c r="F6577" t="s">
        <v>25542</v>
      </c>
      <c r="H6577">
        <v>61.793216999999999</v>
      </c>
      <c r="I6577">
        <v>-130.56608009999999</v>
      </c>
      <c r="J6577" s="1" t="str">
        <f t="shared" si="811"/>
        <v>Fluid (stream)</v>
      </c>
      <c r="K6577" s="1" t="str">
        <f t="shared" si="812"/>
        <v>Untreated Water</v>
      </c>
      <c r="O6577">
        <v>0.12</v>
      </c>
      <c r="P6577">
        <v>50</v>
      </c>
      <c r="Q6577">
        <v>7.8</v>
      </c>
    </row>
    <row r="6578" spans="1:17" hidden="1" x14ac:dyDescent="0.3">
      <c r="A6578" t="s">
        <v>25543</v>
      </c>
      <c r="B6578" t="s">
        <v>25544</v>
      </c>
      <c r="C6578" s="1" t="str">
        <f t="shared" si="809"/>
        <v>21:0667</v>
      </c>
      <c r="D6578" s="1" t="str">
        <f t="shared" si="810"/>
        <v>21:0203</v>
      </c>
      <c r="E6578" t="s">
        <v>25545</v>
      </c>
      <c r="F6578" t="s">
        <v>25546</v>
      </c>
      <c r="H6578">
        <v>61.780572100000001</v>
      </c>
      <c r="I6578">
        <v>-130.56471640000001</v>
      </c>
      <c r="J6578" s="1" t="str">
        <f t="shared" si="811"/>
        <v>Fluid (stream)</v>
      </c>
      <c r="K6578" s="1" t="str">
        <f t="shared" si="812"/>
        <v>Untreated Water</v>
      </c>
      <c r="O6578">
        <v>0.68</v>
      </c>
      <c r="P6578">
        <v>50</v>
      </c>
      <c r="Q6578">
        <v>7.9</v>
      </c>
    </row>
    <row r="6579" spans="1:17" hidden="1" x14ac:dyDescent="0.3">
      <c r="A6579" t="s">
        <v>25547</v>
      </c>
      <c r="B6579" t="s">
        <v>25548</v>
      </c>
      <c r="C6579" s="1" t="str">
        <f t="shared" si="809"/>
        <v>21:0667</v>
      </c>
      <c r="D6579" s="1" t="str">
        <f t="shared" si="810"/>
        <v>21:0203</v>
      </c>
      <c r="E6579" t="s">
        <v>25549</v>
      </c>
      <c r="F6579" t="s">
        <v>25550</v>
      </c>
      <c r="H6579">
        <v>61.7532426</v>
      </c>
      <c r="I6579">
        <v>-130.53351230000001</v>
      </c>
      <c r="J6579" s="1" t="str">
        <f t="shared" si="811"/>
        <v>Fluid (stream)</v>
      </c>
      <c r="K6579" s="1" t="str">
        <f t="shared" si="812"/>
        <v>Untreated Water</v>
      </c>
      <c r="O6579">
        <v>0.4</v>
      </c>
      <c r="P6579">
        <v>50</v>
      </c>
      <c r="Q6579">
        <v>7.9</v>
      </c>
    </row>
    <row r="6580" spans="1:17" hidden="1" x14ac:dyDescent="0.3">
      <c r="A6580" t="s">
        <v>25551</v>
      </c>
      <c r="B6580" t="s">
        <v>25552</v>
      </c>
      <c r="C6580" s="1" t="str">
        <f t="shared" si="809"/>
        <v>21:0667</v>
      </c>
      <c r="D6580" s="1" t="str">
        <f t="shared" si="810"/>
        <v>21:0203</v>
      </c>
      <c r="E6580" t="s">
        <v>25553</v>
      </c>
      <c r="F6580" t="s">
        <v>25554</v>
      </c>
      <c r="H6580">
        <v>61.736713100000003</v>
      </c>
      <c r="I6580">
        <v>-130.56911779999999</v>
      </c>
      <c r="J6580" s="1" t="str">
        <f t="shared" si="811"/>
        <v>Fluid (stream)</v>
      </c>
      <c r="K6580" s="1" t="str">
        <f t="shared" si="812"/>
        <v>Untreated Water</v>
      </c>
      <c r="O6580">
        <v>0.54</v>
      </c>
      <c r="P6580">
        <v>50</v>
      </c>
      <c r="Q6580">
        <v>7.8</v>
      </c>
    </row>
    <row r="6581" spans="1:17" hidden="1" x14ac:dyDescent="0.3">
      <c r="A6581" t="s">
        <v>25555</v>
      </c>
      <c r="B6581" t="s">
        <v>25556</v>
      </c>
      <c r="C6581" s="1" t="str">
        <f t="shared" si="809"/>
        <v>21:0667</v>
      </c>
      <c r="D6581" s="1" t="str">
        <f t="shared" si="810"/>
        <v>21:0203</v>
      </c>
      <c r="E6581" t="s">
        <v>25557</v>
      </c>
      <c r="F6581" t="s">
        <v>25558</v>
      </c>
      <c r="H6581">
        <v>61.7470657</v>
      </c>
      <c r="I6581">
        <v>-130.66862399999999</v>
      </c>
      <c r="J6581" s="1" t="str">
        <f t="shared" si="811"/>
        <v>Fluid (stream)</v>
      </c>
      <c r="K6581" s="1" t="str">
        <f t="shared" si="812"/>
        <v>Untreated Water</v>
      </c>
      <c r="O6581">
        <v>0.32</v>
      </c>
      <c r="P6581">
        <v>110</v>
      </c>
      <c r="Q6581">
        <v>7.9</v>
      </c>
    </row>
    <row r="6582" spans="1:17" hidden="1" x14ac:dyDescent="0.3">
      <c r="A6582" t="s">
        <v>25559</v>
      </c>
      <c r="B6582" t="s">
        <v>25560</v>
      </c>
      <c r="C6582" s="1" t="str">
        <f t="shared" si="809"/>
        <v>21:0667</v>
      </c>
      <c r="D6582" s="1" t="str">
        <f t="shared" si="810"/>
        <v>21:0203</v>
      </c>
      <c r="E6582" t="s">
        <v>25561</v>
      </c>
      <c r="F6582" t="s">
        <v>25562</v>
      </c>
      <c r="H6582">
        <v>61.720547000000003</v>
      </c>
      <c r="I6582">
        <v>-130.65265679999999</v>
      </c>
      <c r="J6582" s="1" t="str">
        <f t="shared" si="811"/>
        <v>Fluid (stream)</v>
      </c>
      <c r="K6582" s="1" t="str">
        <f t="shared" si="812"/>
        <v>Untreated Water</v>
      </c>
      <c r="O6582">
        <v>2.5000000000000001E-2</v>
      </c>
      <c r="P6582">
        <v>60</v>
      </c>
      <c r="Q6582">
        <v>7</v>
      </c>
    </row>
    <row r="6583" spans="1:17" hidden="1" x14ac:dyDescent="0.3">
      <c r="A6583" t="s">
        <v>25563</v>
      </c>
      <c r="B6583" t="s">
        <v>25564</v>
      </c>
      <c r="C6583" s="1" t="str">
        <f t="shared" si="809"/>
        <v>21:0667</v>
      </c>
      <c r="D6583" s="1" t="str">
        <f t="shared" si="810"/>
        <v>21:0203</v>
      </c>
      <c r="E6583" t="s">
        <v>25565</v>
      </c>
      <c r="F6583" t="s">
        <v>25566</v>
      </c>
      <c r="H6583">
        <v>61.715282799999997</v>
      </c>
      <c r="I6583">
        <v>-130.67430379999999</v>
      </c>
      <c r="J6583" s="1" t="str">
        <f t="shared" si="811"/>
        <v>Fluid (stream)</v>
      </c>
      <c r="K6583" s="1" t="str">
        <f t="shared" si="812"/>
        <v>Untreated Water</v>
      </c>
      <c r="O6583">
        <v>1.5</v>
      </c>
      <c r="P6583">
        <v>120</v>
      </c>
      <c r="Q6583">
        <v>7.9</v>
      </c>
    </row>
    <row r="6584" spans="1:17" hidden="1" x14ac:dyDescent="0.3">
      <c r="A6584" t="s">
        <v>25567</v>
      </c>
      <c r="B6584" t="s">
        <v>25568</v>
      </c>
      <c r="C6584" s="1" t="str">
        <f t="shared" si="809"/>
        <v>21:0667</v>
      </c>
      <c r="D6584" s="1" t="str">
        <f t="shared" si="810"/>
        <v>21:0203</v>
      </c>
      <c r="E6584" t="s">
        <v>25569</v>
      </c>
      <c r="F6584" t="s">
        <v>25570</v>
      </c>
      <c r="H6584">
        <v>61.796545199999997</v>
      </c>
      <c r="I6584">
        <v>-130.77642399999999</v>
      </c>
      <c r="J6584" s="1" t="str">
        <f t="shared" si="811"/>
        <v>Fluid (stream)</v>
      </c>
      <c r="K6584" s="1" t="str">
        <f t="shared" si="812"/>
        <v>Untreated Water</v>
      </c>
      <c r="O6584">
        <v>0.51</v>
      </c>
      <c r="P6584">
        <v>70</v>
      </c>
      <c r="Q6584">
        <v>7.8</v>
      </c>
    </row>
    <row r="6585" spans="1:17" hidden="1" x14ac:dyDescent="0.3">
      <c r="A6585" t="s">
        <v>25571</v>
      </c>
      <c r="B6585" t="s">
        <v>25572</v>
      </c>
      <c r="C6585" s="1" t="str">
        <f t="shared" si="809"/>
        <v>21:0667</v>
      </c>
      <c r="D6585" s="1" t="str">
        <f t="shared" si="810"/>
        <v>21:0203</v>
      </c>
      <c r="E6585" t="s">
        <v>25569</v>
      </c>
      <c r="F6585" t="s">
        <v>25573</v>
      </c>
      <c r="H6585">
        <v>61.796545199999997</v>
      </c>
      <c r="I6585">
        <v>-130.77642399999999</v>
      </c>
      <c r="J6585" s="1" t="str">
        <f t="shared" si="811"/>
        <v>Fluid (stream)</v>
      </c>
      <c r="K6585" s="1" t="str">
        <f t="shared" si="812"/>
        <v>Untreated Water</v>
      </c>
      <c r="O6585">
        <v>0.49</v>
      </c>
      <c r="P6585">
        <v>60</v>
      </c>
      <c r="Q6585">
        <v>7.8</v>
      </c>
    </row>
    <row r="6586" spans="1:17" hidden="1" x14ac:dyDescent="0.3">
      <c r="A6586" t="s">
        <v>25574</v>
      </c>
      <c r="B6586" t="s">
        <v>25575</v>
      </c>
      <c r="C6586" s="1" t="str">
        <f t="shared" si="809"/>
        <v>21:0667</v>
      </c>
      <c r="D6586" s="1" t="str">
        <f t="shared" si="810"/>
        <v>21:0203</v>
      </c>
      <c r="E6586" t="s">
        <v>25576</v>
      </c>
      <c r="F6586" t="s">
        <v>25577</v>
      </c>
      <c r="H6586">
        <v>61.808883399999999</v>
      </c>
      <c r="I6586">
        <v>-130.7673628</v>
      </c>
      <c r="J6586" s="1" t="str">
        <f t="shared" si="811"/>
        <v>Fluid (stream)</v>
      </c>
      <c r="K6586" s="1" t="str">
        <f t="shared" si="812"/>
        <v>Untreated Water</v>
      </c>
      <c r="O6586">
        <v>2.5000000000000001E-2</v>
      </c>
      <c r="P6586">
        <v>70</v>
      </c>
      <c r="Q6586">
        <v>7.8</v>
      </c>
    </row>
    <row r="6587" spans="1:17" hidden="1" x14ac:dyDescent="0.3">
      <c r="A6587" t="s">
        <v>25578</v>
      </c>
      <c r="B6587" t="s">
        <v>25579</v>
      </c>
      <c r="C6587" s="1" t="str">
        <f t="shared" si="809"/>
        <v>21:0667</v>
      </c>
      <c r="D6587" s="1" t="str">
        <f t="shared" si="810"/>
        <v>21:0203</v>
      </c>
      <c r="E6587" t="s">
        <v>25580</v>
      </c>
      <c r="F6587" t="s">
        <v>25581</v>
      </c>
      <c r="H6587">
        <v>61.834160699999998</v>
      </c>
      <c r="I6587">
        <v>-130.80260820000001</v>
      </c>
      <c r="J6587" s="1" t="str">
        <f t="shared" si="811"/>
        <v>Fluid (stream)</v>
      </c>
      <c r="K6587" s="1" t="str">
        <f t="shared" si="812"/>
        <v>Untreated Water</v>
      </c>
      <c r="O6587">
        <v>0.13</v>
      </c>
      <c r="P6587">
        <v>80</v>
      </c>
      <c r="Q6587">
        <v>7.7</v>
      </c>
    </row>
    <row r="6588" spans="1:17" hidden="1" x14ac:dyDescent="0.3">
      <c r="A6588" t="s">
        <v>25582</v>
      </c>
      <c r="B6588" t="s">
        <v>25583</v>
      </c>
      <c r="C6588" s="1" t="str">
        <f t="shared" si="809"/>
        <v>21:0667</v>
      </c>
      <c r="D6588" s="1" t="str">
        <f t="shared" si="810"/>
        <v>21:0203</v>
      </c>
      <c r="E6588" t="s">
        <v>25584</v>
      </c>
      <c r="F6588" t="s">
        <v>25585</v>
      </c>
      <c r="H6588">
        <v>61.852449300000004</v>
      </c>
      <c r="I6588">
        <v>-130.79252579999999</v>
      </c>
      <c r="J6588" s="1" t="str">
        <f t="shared" si="811"/>
        <v>Fluid (stream)</v>
      </c>
      <c r="K6588" s="1" t="str">
        <f t="shared" si="812"/>
        <v>Untreated Water</v>
      </c>
      <c r="O6588">
        <v>0.11</v>
      </c>
      <c r="P6588">
        <v>50</v>
      </c>
      <c r="Q6588">
        <v>7.7</v>
      </c>
    </row>
    <row r="6589" spans="1:17" hidden="1" x14ac:dyDescent="0.3">
      <c r="A6589" t="s">
        <v>25586</v>
      </c>
      <c r="B6589" t="s">
        <v>25587</v>
      </c>
      <c r="C6589" s="1" t="str">
        <f t="shared" si="809"/>
        <v>21:0667</v>
      </c>
      <c r="D6589" s="1" t="str">
        <f t="shared" si="810"/>
        <v>21:0203</v>
      </c>
      <c r="E6589" t="s">
        <v>25588</v>
      </c>
      <c r="F6589" t="s">
        <v>25589</v>
      </c>
      <c r="H6589">
        <v>61.864127000000003</v>
      </c>
      <c r="I6589">
        <v>-130.76096200000001</v>
      </c>
      <c r="J6589" s="1" t="str">
        <f t="shared" si="811"/>
        <v>Fluid (stream)</v>
      </c>
      <c r="K6589" s="1" t="str">
        <f t="shared" si="812"/>
        <v>Untreated Water</v>
      </c>
    </row>
    <row r="6590" spans="1:17" hidden="1" x14ac:dyDescent="0.3">
      <c r="A6590" t="s">
        <v>25590</v>
      </c>
      <c r="B6590" t="s">
        <v>25591</v>
      </c>
      <c r="C6590" s="1" t="str">
        <f t="shared" si="809"/>
        <v>21:0667</v>
      </c>
      <c r="D6590" s="1" t="str">
        <f t="shared" si="810"/>
        <v>21:0203</v>
      </c>
      <c r="E6590" t="s">
        <v>25592</v>
      </c>
      <c r="F6590" t="s">
        <v>25593</v>
      </c>
      <c r="H6590">
        <v>61.883041599999999</v>
      </c>
      <c r="I6590">
        <v>-130.78708510000001</v>
      </c>
      <c r="J6590" s="1" t="str">
        <f t="shared" si="811"/>
        <v>Fluid (stream)</v>
      </c>
      <c r="K6590" s="1" t="str">
        <f t="shared" si="812"/>
        <v>Untreated Water</v>
      </c>
      <c r="O6590">
        <v>0.15</v>
      </c>
      <c r="P6590">
        <v>50</v>
      </c>
      <c r="Q6590">
        <v>7.6</v>
      </c>
    </row>
    <row r="6591" spans="1:17" hidden="1" x14ac:dyDescent="0.3">
      <c r="A6591" t="s">
        <v>25594</v>
      </c>
      <c r="B6591" t="s">
        <v>25595</v>
      </c>
      <c r="C6591" s="1" t="str">
        <f t="shared" si="809"/>
        <v>21:0667</v>
      </c>
      <c r="D6591" s="1" t="str">
        <f t="shared" si="810"/>
        <v>21:0203</v>
      </c>
      <c r="E6591" t="s">
        <v>25596</v>
      </c>
      <c r="F6591" t="s">
        <v>25597</v>
      </c>
      <c r="H6591">
        <v>61.894390199999997</v>
      </c>
      <c r="I6591">
        <v>-130.7663742</v>
      </c>
      <c r="J6591" s="1" t="str">
        <f t="shared" si="811"/>
        <v>Fluid (stream)</v>
      </c>
      <c r="K6591" s="1" t="str">
        <f t="shared" si="812"/>
        <v>Untreated Water</v>
      </c>
      <c r="O6591">
        <v>0.43</v>
      </c>
      <c r="P6591">
        <v>70</v>
      </c>
      <c r="Q6591">
        <v>8.1</v>
      </c>
    </row>
    <row r="6592" spans="1:17" hidden="1" x14ac:dyDescent="0.3">
      <c r="A6592" t="s">
        <v>25598</v>
      </c>
      <c r="B6592" t="s">
        <v>25599</v>
      </c>
      <c r="C6592" s="1" t="str">
        <f t="shared" si="809"/>
        <v>21:0667</v>
      </c>
      <c r="D6592" s="1" t="str">
        <f t="shared" si="810"/>
        <v>21:0203</v>
      </c>
      <c r="E6592" t="s">
        <v>25600</v>
      </c>
      <c r="F6592" t="s">
        <v>25601</v>
      </c>
      <c r="H6592">
        <v>61.896188100000003</v>
      </c>
      <c r="I6592">
        <v>-130.78151389999999</v>
      </c>
      <c r="J6592" s="1" t="str">
        <f t="shared" si="811"/>
        <v>Fluid (stream)</v>
      </c>
      <c r="K6592" s="1" t="str">
        <f t="shared" si="812"/>
        <v>Untreated Water</v>
      </c>
      <c r="O6592">
        <v>1.1000000000000001</v>
      </c>
      <c r="P6592">
        <v>70</v>
      </c>
      <c r="Q6592">
        <v>7.9</v>
      </c>
    </row>
    <row r="6593" spans="1:17" hidden="1" x14ac:dyDescent="0.3">
      <c r="A6593" t="s">
        <v>25602</v>
      </c>
      <c r="B6593" t="s">
        <v>25603</v>
      </c>
      <c r="C6593" s="1" t="str">
        <f t="shared" si="809"/>
        <v>21:0667</v>
      </c>
      <c r="D6593" s="1" t="str">
        <f t="shared" si="810"/>
        <v>21:0203</v>
      </c>
      <c r="E6593" t="s">
        <v>25604</v>
      </c>
      <c r="F6593" t="s">
        <v>25605</v>
      </c>
      <c r="H6593">
        <v>61.886619400000001</v>
      </c>
      <c r="I6593">
        <v>-130.6399132</v>
      </c>
      <c r="J6593" s="1" t="str">
        <f t="shared" si="811"/>
        <v>Fluid (stream)</v>
      </c>
      <c r="K6593" s="1" t="str">
        <f t="shared" si="812"/>
        <v>Untreated Water</v>
      </c>
      <c r="O6593">
        <v>0.17</v>
      </c>
      <c r="P6593">
        <v>60</v>
      </c>
      <c r="Q6593">
        <v>7.2</v>
      </c>
    </row>
    <row r="6594" spans="1:17" hidden="1" x14ac:dyDescent="0.3">
      <c r="A6594" t="s">
        <v>25606</v>
      </c>
      <c r="B6594" t="s">
        <v>25607</v>
      </c>
      <c r="C6594" s="1" t="str">
        <f t="shared" si="809"/>
        <v>21:0667</v>
      </c>
      <c r="D6594" s="1" t="str">
        <f t="shared" si="810"/>
        <v>21:0203</v>
      </c>
      <c r="E6594" t="s">
        <v>25608</v>
      </c>
      <c r="F6594" t="s">
        <v>25609</v>
      </c>
      <c r="H6594">
        <v>61.894914700000001</v>
      </c>
      <c r="I6594">
        <v>-130.6400525</v>
      </c>
      <c r="J6594" s="1" t="str">
        <f t="shared" si="811"/>
        <v>Fluid (stream)</v>
      </c>
      <c r="K6594" s="1" t="str">
        <f t="shared" si="812"/>
        <v>Untreated Water</v>
      </c>
      <c r="O6594">
        <v>2.5000000000000001E-2</v>
      </c>
      <c r="P6594">
        <v>40</v>
      </c>
      <c r="Q6594">
        <v>6.9</v>
      </c>
    </row>
    <row r="6595" spans="1:17" hidden="1" x14ac:dyDescent="0.3">
      <c r="A6595" t="s">
        <v>25610</v>
      </c>
      <c r="B6595" t="s">
        <v>25611</v>
      </c>
      <c r="C6595" s="1" t="str">
        <f t="shared" si="809"/>
        <v>21:0667</v>
      </c>
      <c r="D6595" s="1" t="str">
        <f t="shared" si="810"/>
        <v>21:0203</v>
      </c>
      <c r="E6595" t="s">
        <v>25612</v>
      </c>
      <c r="F6595" t="s">
        <v>25613</v>
      </c>
      <c r="H6595">
        <v>61.918666399999999</v>
      </c>
      <c r="I6595">
        <v>-130.56755960000001</v>
      </c>
      <c r="J6595" s="1" t="str">
        <f t="shared" si="811"/>
        <v>Fluid (stream)</v>
      </c>
      <c r="K6595" s="1" t="str">
        <f t="shared" si="812"/>
        <v>Untreated Water</v>
      </c>
      <c r="O6595">
        <v>1.2</v>
      </c>
      <c r="P6595">
        <v>80</v>
      </c>
      <c r="Q6595">
        <v>7.5</v>
      </c>
    </row>
    <row r="6596" spans="1:17" hidden="1" x14ac:dyDescent="0.3">
      <c r="A6596" t="s">
        <v>25614</v>
      </c>
      <c r="B6596" t="s">
        <v>25615</v>
      </c>
      <c r="C6596" s="1" t="str">
        <f t="shared" si="809"/>
        <v>21:0667</v>
      </c>
      <c r="D6596" s="1" t="str">
        <f t="shared" si="810"/>
        <v>21:0203</v>
      </c>
      <c r="E6596" t="s">
        <v>25616</v>
      </c>
      <c r="F6596" t="s">
        <v>25617</v>
      </c>
      <c r="H6596">
        <v>61.937043600000003</v>
      </c>
      <c r="I6596">
        <v>-130.52055369999999</v>
      </c>
      <c r="J6596" s="1" t="str">
        <f t="shared" si="811"/>
        <v>Fluid (stream)</v>
      </c>
      <c r="K6596" s="1" t="str">
        <f t="shared" si="812"/>
        <v>Untreated Water</v>
      </c>
      <c r="O6596">
        <v>0.11</v>
      </c>
      <c r="P6596">
        <v>90</v>
      </c>
      <c r="Q6596">
        <v>7.1</v>
      </c>
    </row>
    <row r="6597" spans="1:17" hidden="1" x14ac:dyDescent="0.3">
      <c r="A6597" t="s">
        <v>25618</v>
      </c>
      <c r="B6597" t="s">
        <v>25619</v>
      </c>
      <c r="C6597" s="1" t="str">
        <f t="shared" si="809"/>
        <v>21:0667</v>
      </c>
      <c r="D6597" s="1" t="str">
        <f t="shared" si="810"/>
        <v>21:0203</v>
      </c>
      <c r="E6597" t="s">
        <v>25620</v>
      </c>
      <c r="F6597" t="s">
        <v>25621</v>
      </c>
      <c r="H6597">
        <v>61.951100599999997</v>
      </c>
      <c r="I6597">
        <v>-130.51679150000001</v>
      </c>
      <c r="J6597" s="1" t="str">
        <f t="shared" si="811"/>
        <v>Fluid (stream)</v>
      </c>
      <c r="K6597" s="1" t="str">
        <f t="shared" si="812"/>
        <v>Untreated Water</v>
      </c>
      <c r="O6597">
        <v>0.63</v>
      </c>
      <c r="P6597">
        <v>80</v>
      </c>
      <c r="Q6597">
        <v>7.8</v>
      </c>
    </row>
    <row r="6598" spans="1:17" hidden="1" x14ac:dyDescent="0.3">
      <c r="A6598" t="s">
        <v>25622</v>
      </c>
      <c r="B6598" t="s">
        <v>25623</v>
      </c>
      <c r="C6598" s="1" t="str">
        <f t="shared" si="809"/>
        <v>21:0667</v>
      </c>
      <c r="D6598" s="1" t="str">
        <f t="shared" si="810"/>
        <v>21:0203</v>
      </c>
      <c r="E6598" t="s">
        <v>25624</v>
      </c>
      <c r="F6598" t="s">
        <v>25625</v>
      </c>
      <c r="H6598">
        <v>61.934509900000002</v>
      </c>
      <c r="I6598">
        <v>-130.44058680000001</v>
      </c>
      <c r="J6598" s="1" t="str">
        <f t="shared" si="811"/>
        <v>Fluid (stream)</v>
      </c>
      <c r="K6598" s="1" t="str">
        <f t="shared" si="812"/>
        <v>Untreated Water</v>
      </c>
      <c r="O6598">
        <v>0.48</v>
      </c>
      <c r="P6598">
        <v>80</v>
      </c>
      <c r="Q6598">
        <v>7.5</v>
      </c>
    </row>
    <row r="6599" spans="1:17" hidden="1" x14ac:dyDescent="0.3">
      <c r="A6599" t="s">
        <v>25626</v>
      </c>
      <c r="B6599" t="s">
        <v>25627</v>
      </c>
      <c r="C6599" s="1" t="str">
        <f t="shared" si="809"/>
        <v>21:0667</v>
      </c>
      <c r="D6599" s="1" t="str">
        <f t="shared" si="810"/>
        <v>21:0203</v>
      </c>
      <c r="E6599" t="s">
        <v>25628</v>
      </c>
      <c r="F6599" t="s">
        <v>25629</v>
      </c>
      <c r="H6599">
        <v>61.927966499999997</v>
      </c>
      <c r="I6599">
        <v>-130.44896589999999</v>
      </c>
      <c r="J6599" s="1" t="str">
        <f t="shared" si="811"/>
        <v>Fluid (stream)</v>
      </c>
      <c r="K6599" s="1" t="str">
        <f t="shared" si="812"/>
        <v>Untreated Water</v>
      </c>
      <c r="O6599">
        <v>0.51</v>
      </c>
      <c r="P6599">
        <v>70</v>
      </c>
      <c r="Q6599">
        <v>7.8</v>
      </c>
    </row>
    <row r="6600" spans="1:17" hidden="1" x14ac:dyDescent="0.3">
      <c r="A6600" t="s">
        <v>25630</v>
      </c>
      <c r="B6600" t="s">
        <v>25631</v>
      </c>
      <c r="C6600" s="1" t="str">
        <f t="shared" si="809"/>
        <v>21:0667</v>
      </c>
      <c r="D6600" s="1" t="str">
        <f>HYPERLINK("http://geochem.nrcan.gc.ca/cdogs/content/svy/svy_e.htm", "")</f>
        <v/>
      </c>
      <c r="G6600" s="1" t="str">
        <f>HYPERLINK("http://geochem.nrcan.gc.ca/cdogs/content/cr_/cr_00081_e.htm", "81")</f>
        <v>81</v>
      </c>
      <c r="J6600" t="s">
        <v>11453</v>
      </c>
      <c r="K6600" t="s">
        <v>11454</v>
      </c>
      <c r="O6600">
        <v>0.26</v>
      </c>
      <c r="P6600">
        <v>160</v>
      </c>
      <c r="Q6600">
        <v>8.1999999999999993</v>
      </c>
    </row>
    <row r="6601" spans="1:17" hidden="1" x14ac:dyDescent="0.3">
      <c r="A6601" t="s">
        <v>25632</v>
      </c>
      <c r="B6601" t="s">
        <v>25633</v>
      </c>
      <c r="C6601" s="1" t="str">
        <f t="shared" si="809"/>
        <v>21:0667</v>
      </c>
      <c r="D6601" s="1" t="str">
        <f t="shared" ref="D6601:D6611" si="813">HYPERLINK("http://geochem.nrcan.gc.ca/cdogs/content/svy/svy210203_e.htm", "21:0203")</f>
        <v>21:0203</v>
      </c>
      <c r="E6601" t="s">
        <v>25634</v>
      </c>
      <c r="F6601" t="s">
        <v>25635</v>
      </c>
      <c r="H6601">
        <v>61.970127900000001</v>
      </c>
      <c r="I6601">
        <v>-130.3853407</v>
      </c>
      <c r="J6601" s="1" t="str">
        <f t="shared" ref="J6601:J6611" si="814">HYPERLINK("http://geochem.nrcan.gc.ca/cdogs/content/kwd/kwd020018_e.htm", "Fluid (stream)")</f>
        <v>Fluid (stream)</v>
      </c>
      <c r="K6601" s="1" t="str">
        <f t="shared" ref="K6601:K6611" si="815">HYPERLINK("http://geochem.nrcan.gc.ca/cdogs/content/kwd/kwd080007_e.htm", "Untreated Water")</f>
        <v>Untreated Water</v>
      </c>
      <c r="O6601">
        <v>2.5000000000000001E-2</v>
      </c>
      <c r="P6601">
        <v>60</v>
      </c>
      <c r="Q6601">
        <v>7</v>
      </c>
    </row>
    <row r="6602" spans="1:17" hidden="1" x14ac:dyDescent="0.3">
      <c r="A6602" t="s">
        <v>25636</v>
      </c>
      <c r="B6602" t="s">
        <v>25637</v>
      </c>
      <c r="C6602" s="1" t="str">
        <f t="shared" si="809"/>
        <v>21:0667</v>
      </c>
      <c r="D6602" s="1" t="str">
        <f t="shared" si="813"/>
        <v>21:0203</v>
      </c>
      <c r="E6602" t="s">
        <v>25638</v>
      </c>
      <c r="F6602" t="s">
        <v>25639</v>
      </c>
      <c r="H6602">
        <v>61.971372600000002</v>
      </c>
      <c r="I6602">
        <v>-130.462109</v>
      </c>
      <c r="J6602" s="1" t="str">
        <f t="shared" si="814"/>
        <v>Fluid (stream)</v>
      </c>
      <c r="K6602" s="1" t="str">
        <f t="shared" si="815"/>
        <v>Untreated Water</v>
      </c>
      <c r="O6602">
        <v>0.27</v>
      </c>
      <c r="P6602">
        <v>80</v>
      </c>
      <c r="Q6602">
        <v>7.3</v>
      </c>
    </row>
    <row r="6603" spans="1:17" hidden="1" x14ac:dyDescent="0.3">
      <c r="A6603" t="s">
        <v>25640</v>
      </c>
      <c r="B6603" t="s">
        <v>25641</v>
      </c>
      <c r="C6603" s="1" t="str">
        <f t="shared" si="809"/>
        <v>21:0667</v>
      </c>
      <c r="D6603" s="1" t="str">
        <f t="shared" si="813"/>
        <v>21:0203</v>
      </c>
      <c r="E6603" t="s">
        <v>25638</v>
      </c>
      <c r="F6603" t="s">
        <v>25642</v>
      </c>
      <c r="H6603">
        <v>61.971372600000002</v>
      </c>
      <c r="I6603">
        <v>-130.462109</v>
      </c>
      <c r="J6603" s="1" t="str">
        <f t="shared" si="814"/>
        <v>Fluid (stream)</v>
      </c>
      <c r="K6603" s="1" t="str">
        <f t="shared" si="815"/>
        <v>Untreated Water</v>
      </c>
      <c r="O6603">
        <v>0.22</v>
      </c>
      <c r="P6603">
        <v>70</v>
      </c>
      <c r="Q6603">
        <v>7.2</v>
      </c>
    </row>
    <row r="6604" spans="1:17" hidden="1" x14ac:dyDescent="0.3">
      <c r="A6604" t="s">
        <v>25643</v>
      </c>
      <c r="B6604" t="s">
        <v>25644</v>
      </c>
      <c r="C6604" s="1" t="str">
        <f t="shared" si="809"/>
        <v>21:0667</v>
      </c>
      <c r="D6604" s="1" t="str">
        <f t="shared" si="813"/>
        <v>21:0203</v>
      </c>
      <c r="E6604" t="s">
        <v>25645</v>
      </c>
      <c r="F6604" t="s">
        <v>25646</v>
      </c>
      <c r="H6604">
        <v>61.9873841</v>
      </c>
      <c r="I6604">
        <v>-130.54012610000001</v>
      </c>
      <c r="J6604" s="1" t="str">
        <f t="shared" si="814"/>
        <v>Fluid (stream)</v>
      </c>
      <c r="K6604" s="1" t="str">
        <f t="shared" si="815"/>
        <v>Untreated Water</v>
      </c>
      <c r="O6604">
        <v>2.5000000000000001E-2</v>
      </c>
      <c r="P6604">
        <v>70</v>
      </c>
      <c r="Q6604">
        <v>7.4</v>
      </c>
    </row>
    <row r="6605" spans="1:17" hidden="1" x14ac:dyDescent="0.3">
      <c r="A6605" t="s">
        <v>25647</v>
      </c>
      <c r="B6605" t="s">
        <v>25648</v>
      </c>
      <c r="C6605" s="1" t="str">
        <f t="shared" si="809"/>
        <v>21:0667</v>
      </c>
      <c r="D6605" s="1" t="str">
        <f t="shared" si="813"/>
        <v>21:0203</v>
      </c>
      <c r="E6605" t="s">
        <v>25649</v>
      </c>
      <c r="F6605" t="s">
        <v>25650</v>
      </c>
      <c r="H6605">
        <v>61.981438400000002</v>
      </c>
      <c r="I6605">
        <v>-130.6140284</v>
      </c>
      <c r="J6605" s="1" t="str">
        <f t="shared" si="814"/>
        <v>Fluid (stream)</v>
      </c>
      <c r="K6605" s="1" t="str">
        <f t="shared" si="815"/>
        <v>Untreated Water</v>
      </c>
      <c r="O6605">
        <v>0.39</v>
      </c>
      <c r="P6605">
        <v>70</v>
      </c>
      <c r="Q6605">
        <v>7.7</v>
      </c>
    </row>
    <row r="6606" spans="1:17" hidden="1" x14ac:dyDescent="0.3">
      <c r="A6606" t="s">
        <v>25651</v>
      </c>
      <c r="B6606" t="s">
        <v>25652</v>
      </c>
      <c r="C6606" s="1" t="str">
        <f t="shared" si="809"/>
        <v>21:0667</v>
      </c>
      <c r="D6606" s="1" t="str">
        <f t="shared" si="813"/>
        <v>21:0203</v>
      </c>
      <c r="E6606" t="s">
        <v>25653</v>
      </c>
      <c r="F6606" t="s">
        <v>25654</v>
      </c>
      <c r="H6606">
        <v>61.9448528</v>
      </c>
      <c r="I6606">
        <v>-130.66503320000001</v>
      </c>
      <c r="J6606" s="1" t="str">
        <f t="shared" si="814"/>
        <v>Fluid (stream)</v>
      </c>
      <c r="K6606" s="1" t="str">
        <f t="shared" si="815"/>
        <v>Untreated Water</v>
      </c>
      <c r="O6606">
        <v>1.5</v>
      </c>
      <c r="P6606">
        <v>90</v>
      </c>
      <c r="Q6606">
        <v>7.7</v>
      </c>
    </row>
    <row r="6607" spans="1:17" hidden="1" x14ac:dyDescent="0.3">
      <c r="A6607" t="s">
        <v>25655</v>
      </c>
      <c r="B6607" t="s">
        <v>25656</v>
      </c>
      <c r="C6607" s="1" t="str">
        <f t="shared" si="809"/>
        <v>21:0667</v>
      </c>
      <c r="D6607" s="1" t="str">
        <f t="shared" si="813"/>
        <v>21:0203</v>
      </c>
      <c r="E6607" t="s">
        <v>25657</v>
      </c>
      <c r="F6607" t="s">
        <v>25658</v>
      </c>
      <c r="H6607">
        <v>61.952324099999998</v>
      </c>
      <c r="I6607">
        <v>-130.70599680000001</v>
      </c>
      <c r="J6607" s="1" t="str">
        <f t="shared" si="814"/>
        <v>Fluid (stream)</v>
      </c>
      <c r="K6607" s="1" t="str">
        <f t="shared" si="815"/>
        <v>Untreated Water</v>
      </c>
      <c r="O6607">
        <v>4.3</v>
      </c>
      <c r="P6607">
        <v>180</v>
      </c>
      <c r="Q6607">
        <v>7.9</v>
      </c>
    </row>
    <row r="6608" spans="1:17" hidden="1" x14ac:dyDescent="0.3">
      <c r="A6608" t="s">
        <v>25659</v>
      </c>
      <c r="B6608" t="s">
        <v>25660</v>
      </c>
      <c r="C6608" s="1" t="str">
        <f t="shared" si="809"/>
        <v>21:0667</v>
      </c>
      <c r="D6608" s="1" t="str">
        <f t="shared" si="813"/>
        <v>21:0203</v>
      </c>
      <c r="E6608" t="s">
        <v>25661</v>
      </c>
      <c r="F6608" t="s">
        <v>25662</v>
      </c>
      <c r="H6608">
        <v>61.992513799999998</v>
      </c>
      <c r="I6608">
        <v>-130.75251990000001</v>
      </c>
      <c r="J6608" s="1" t="str">
        <f t="shared" si="814"/>
        <v>Fluid (stream)</v>
      </c>
      <c r="K6608" s="1" t="str">
        <f t="shared" si="815"/>
        <v>Untreated Water</v>
      </c>
      <c r="O6608">
        <v>1</v>
      </c>
      <c r="P6608">
        <v>90</v>
      </c>
      <c r="Q6608">
        <v>7.4</v>
      </c>
    </row>
    <row r="6609" spans="1:17" hidden="1" x14ac:dyDescent="0.3">
      <c r="A6609" t="s">
        <v>25663</v>
      </c>
      <c r="B6609" t="s">
        <v>25664</v>
      </c>
      <c r="C6609" s="1" t="str">
        <f t="shared" si="809"/>
        <v>21:0667</v>
      </c>
      <c r="D6609" s="1" t="str">
        <f t="shared" si="813"/>
        <v>21:0203</v>
      </c>
      <c r="E6609" t="s">
        <v>25665</v>
      </c>
      <c r="F6609" t="s">
        <v>25666</v>
      </c>
      <c r="H6609">
        <v>61.967923399999997</v>
      </c>
      <c r="I6609">
        <v>-130.82747749999999</v>
      </c>
      <c r="J6609" s="1" t="str">
        <f t="shared" si="814"/>
        <v>Fluid (stream)</v>
      </c>
      <c r="K6609" s="1" t="str">
        <f t="shared" si="815"/>
        <v>Untreated Water</v>
      </c>
    </row>
    <row r="6610" spans="1:17" hidden="1" x14ac:dyDescent="0.3">
      <c r="A6610" t="s">
        <v>25667</v>
      </c>
      <c r="B6610" t="s">
        <v>25668</v>
      </c>
      <c r="C6610" s="1" t="str">
        <f t="shared" si="809"/>
        <v>21:0667</v>
      </c>
      <c r="D6610" s="1" t="str">
        <f t="shared" si="813"/>
        <v>21:0203</v>
      </c>
      <c r="E6610" t="s">
        <v>25669</v>
      </c>
      <c r="F6610" t="s">
        <v>25670</v>
      </c>
      <c r="H6610">
        <v>61.9400738</v>
      </c>
      <c r="I6610">
        <v>-130.79232329999999</v>
      </c>
      <c r="J6610" s="1" t="str">
        <f t="shared" si="814"/>
        <v>Fluid (stream)</v>
      </c>
      <c r="K6610" s="1" t="str">
        <f t="shared" si="815"/>
        <v>Untreated Water</v>
      </c>
      <c r="O6610">
        <v>2.8</v>
      </c>
      <c r="P6610">
        <v>100</v>
      </c>
      <c r="Q6610">
        <v>7.7</v>
      </c>
    </row>
    <row r="6611" spans="1:17" hidden="1" x14ac:dyDescent="0.3">
      <c r="A6611" t="s">
        <v>25671</v>
      </c>
      <c r="B6611" t="s">
        <v>25672</v>
      </c>
      <c r="C6611" s="1" t="str">
        <f t="shared" si="809"/>
        <v>21:0667</v>
      </c>
      <c r="D6611" s="1" t="str">
        <f t="shared" si="813"/>
        <v>21:0203</v>
      </c>
      <c r="E6611" t="s">
        <v>25673</v>
      </c>
      <c r="F6611" t="s">
        <v>25674</v>
      </c>
      <c r="H6611">
        <v>61.936620699999999</v>
      </c>
      <c r="I6611">
        <v>-130.8603311</v>
      </c>
      <c r="J6611" s="1" t="str">
        <f t="shared" si="814"/>
        <v>Fluid (stream)</v>
      </c>
      <c r="K6611" s="1" t="str">
        <f t="shared" si="815"/>
        <v>Untreated Water</v>
      </c>
      <c r="O6611">
        <v>2.2999999999999998</v>
      </c>
      <c r="P6611">
        <v>100</v>
      </c>
      <c r="Q6611">
        <v>7.9</v>
      </c>
    </row>
    <row r="6612" spans="1:17" hidden="1" x14ac:dyDescent="0.3">
      <c r="A6612" t="s">
        <v>25675</v>
      </c>
      <c r="B6612" t="s">
        <v>25676</v>
      </c>
      <c r="C6612" s="1" t="str">
        <f t="shared" si="809"/>
        <v>21:0667</v>
      </c>
      <c r="D6612" s="1" t="str">
        <f>HYPERLINK("http://geochem.nrcan.gc.ca/cdogs/content/svy/svy_e.htm", "")</f>
        <v/>
      </c>
      <c r="G6612" s="1" t="str">
        <f>HYPERLINK("http://geochem.nrcan.gc.ca/cdogs/content/cr_/cr_00080_e.htm", "80")</f>
        <v>80</v>
      </c>
      <c r="J6612" t="s">
        <v>11453</v>
      </c>
      <c r="K6612" t="s">
        <v>11454</v>
      </c>
      <c r="O6612">
        <v>0.23</v>
      </c>
      <c r="P6612">
        <v>100</v>
      </c>
      <c r="Q6612">
        <v>7.5</v>
      </c>
    </row>
    <row r="6613" spans="1:17" hidden="1" x14ac:dyDescent="0.3">
      <c r="A6613" t="s">
        <v>25677</v>
      </c>
      <c r="B6613" t="s">
        <v>25678</v>
      </c>
      <c r="C6613" s="1" t="str">
        <f t="shared" si="809"/>
        <v>21:0667</v>
      </c>
      <c r="D6613" s="1" t="str">
        <f t="shared" ref="D6613:D6620" si="816">HYPERLINK("http://geochem.nrcan.gc.ca/cdogs/content/svy/svy210203_e.htm", "21:0203")</f>
        <v>21:0203</v>
      </c>
      <c r="E6613" t="s">
        <v>25679</v>
      </c>
      <c r="F6613" t="s">
        <v>25680</v>
      </c>
      <c r="H6613">
        <v>61.934284300000002</v>
      </c>
      <c r="I6613">
        <v>-130.86775460000001</v>
      </c>
      <c r="J6613" s="1" t="str">
        <f t="shared" ref="J6613:J6620" si="817">HYPERLINK("http://geochem.nrcan.gc.ca/cdogs/content/kwd/kwd020018_e.htm", "Fluid (stream)")</f>
        <v>Fluid (stream)</v>
      </c>
      <c r="K6613" s="1" t="str">
        <f t="shared" ref="K6613:K6620" si="818">HYPERLINK("http://geochem.nrcan.gc.ca/cdogs/content/kwd/kwd080007_e.htm", "Untreated Water")</f>
        <v>Untreated Water</v>
      </c>
      <c r="O6613">
        <v>21</v>
      </c>
      <c r="P6613">
        <v>150</v>
      </c>
      <c r="Q6613">
        <v>8.1</v>
      </c>
    </row>
    <row r="6614" spans="1:17" hidden="1" x14ac:dyDescent="0.3">
      <c r="A6614" t="s">
        <v>25681</v>
      </c>
      <c r="B6614" t="s">
        <v>25682</v>
      </c>
      <c r="C6614" s="1" t="str">
        <f t="shared" si="809"/>
        <v>21:0667</v>
      </c>
      <c r="D6614" s="1" t="str">
        <f t="shared" si="816"/>
        <v>21:0203</v>
      </c>
      <c r="E6614" t="s">
        <v>25683</v>
      </c>
      <c r="F6614" t="s">
        <v>25684</v>
      </c>
      <c r="H6614">
        <v>61.924123199999997</v>
      </c>
      <c r="I6614">
        <v>-130.89049059999999</v>
      </c>
      <c r="J6614" s="1" t="str">
        <f t="shared" si="817"/>
        <v>Fluid (stream)</v>
      </c>
      <c r="K6614" s="1" t="str">
        <f t="shared" si="818"/>
        <v>Untreated Water</v>
      </c>
      <c r="O6614">
        <v>2.2000000000000002</v>
      </c>
      <c r="P6614">
        <v>90</v>
      </c>
      <c r="Q6614">
        <v>7.9</v>
      </c>
    </row>
    <row r="6615" spans="1:17" hidden="1" x14ac:dyDescent="0.3">
      <c r="A6615" t="s">
        <v>25685</v>
      </c>
      <c r="B6615" t="s">
        <v>25686</v>
      </c>
      <c r="C6615" s="1" t="str">
        <f t="shared" si="809"/>
        <v>21:0667</v>
      </c>
      <c r="D6615" s="1" t="str">
        <f t="shared" si="816"/>
        <v>21:0203</v>
      </c>
      <c r="E6615" t="s">
        <v>25687</v>
      </c>
      <c r="F6615" t="s">
        <v>25688</v>
      </c>
      <c r="H6615">
        <v>61.283417499999999</v>
      </c>
      <c r="I6615">
        <v>-131.7972771</v>
      </c>
      <c r="J6615" s="1" t="str">
        <f t="shared" si="817"/>
        <v>Fluid (stream)</v>
      </c>
      <c r="K6615" s="1" t="str">
        <f t="shared" si="818"/>
        <v>Untreated Water</v>
      </c>
      <c r="O6615">
        <v>2.5000000000000001E-2</v>
      </c>
      <c r="P6615">
        <v>70</v>
      </c>
      <c r="Q6615">
        <v>6.6</v>
      </c>
    </row>
    <row r="6616" spans="1:17" hidden="1" x14ac:dyDescent="0.3">
      <c r="A6616" t="s">
        <v>25689</v>
      </c>
      <c r="B6616" t="s">
        <v>25690</v>
      </c>
      <c r="C6616" s="1" t="str">
        <f t="shared" si="809"/>
        <v>21:0667</v>
      </c>
      <c r="D6616" s="1" t="str">
        <f t="shared" si="816"/>
        <v>21:0203</v>
      </c>
      <c r="E6616" t="s">
        <v>25691</v>
      </c>
      <c r="F6616" t="s">
        <v>25692</v>
      </c>
      <c r="H6616">
        <v>61.261131399999996</v>
      </c>
      <c r="I6616">
        <v>-131.76169680000001</v>
      </c>
      <c r="J6616" s="1" t="str">
        <f t="shared" si="817"/>
        <v>Fluid (stream)</v>
      </c>
      <c r="K6616" s="1" t="str">
        <f t="shared" si="818"/>
        <v>Untreated Water</v>
      </c>
      <c r="O6616">
        <v>0.1</v>
      </c>
      <c r="P6616">
        <v>60</v>
      </c>
      <c r="Q6616">
        <v>7.4</v>
      </c>
    </row>
    <row r="6617" spans="1:17" hidden="1" x14ac:dyDescent="0.3">
      <c r="A6617" t="s">
        <v>25693</v>
      </c>
      <c r="B6617" t="s">
        <v>25694</v>
      </c>
      <c r="C6617" s="1" t="str">
        <f t="shared" ref="C6617:C6680" si="819">HYPERLINK("http://geochem.nrcan.gc.ca/cdogs/content/bdl/bdl210667_e.htm", "21:0667")</f>
        <v>21:0667</v>
      </c>
      <c r="D6617" s="1" t="str">
        <f t="shared" si="816"/>
        <v>21:0203</v>
      </c>
      <c r="E6617" t="s">
        <v>25695</v>
      </c>
      <c r="F6617" t="s">
        <v>25696</v>
      </c>
      <c r="H6617">
        <v>61.247431499999998</v>
      </c>
      <c r="I6617">
        <v>-131.75818140000001</v>
      </c>
      <c r="J6617" s="1" t="str">
        <f t="shared" si="817"/>
        <v>Fluid (stream)</v>
      </c>
      <c r="K6617" s="1" t="str">
        <f t="shared" si="818"/>
        <v>Untreated Water</v>
      </c>
      <c r="O6617">
        <v>0.05</v>
      </c>
      <c r="P6617">
        <v>70</v>
      </c>
      <c r="Q6617">
        <v>7.2</v>
      </c>
    </row>
    <row r="6618" spans="1:17" hidden="1" x14ac:dyDescent="0.3">
      <c r="A6618" t="s">
        <v>25697</v>
      </c>
      <c r="B6618" t="s">
        <v>25698</v>
      </c>
      <c r="C6618" s="1" t="str">
        <f t="shared" si="819"/>
        <v>21:0667</v>
      </c>
      <c r="D6618" s="1" t="str">
        <f t="shared" si="816"/>
        <v>21:0203</v>
      </c>
      <c r="E6618" t="s">
        <v>25699</v>
      </c>
      <c r="F6618" t="s">
        <v>25700</v>
      </c>
      <c r="H6618">
        <v>61.205458999999998</v>
      </c>
      <c r="I6618">
        <v>-131.73482379999999</v>
      </c>
      <c r="J6618" s="1" t="str">
        <f t="shared" si="817"/>
        <v>Fluid (stream)</v>
      </c>
      <c r="K6618" s="1" t="str">
        <f t="shared" si="818"/>
        <v>Untreated Water</v>
      </c>
      <c r="O6618">
        <v>0.13</v>
      </c>
      <c r="P6618">
        <v>50</v>
      </c>
      <c r="Q6618">
        <v>7.8</v>
      </c>
    </row>
    <row r="6619" spans="1:17" hidden="1" x14ac:dyDescent="0.3">
      <c r="A6619" t="s">
        <v>25701</v>
      </c>
      <c r="B6619" t="s">
        <v>25702</v>
      </c>
      <c r="C6619" s="1" t="str">
        <f t="shared" si="819"/>
        <v>21:0667</v>
      </c>
      <c r="D6619" s="1" t="str">
        <f t="shared" si="816"/>
        <v>21:0203</v>
      </c>
      <c r="E6619" t="s">
        <v>25703</v>
      </c>
      <c r="F6619" t="s">
        <v>25704</v>
      </c>
      <c r="H6619">
        <v>61.210023800000002</v>
      </c>
      <c r="I6619">
        <v>-131.7356484</v>
      </c>
      <c r="J6619" s="1" t="str">
        <f t="shared" si="817"/>
        <v>Fluid (stream)</v>
      </c>
      <c r="K6619" s="1" t="str">
        <f t="shared" si="818"/>
        <v>Untreated Water</v>
      </c>
      <c r="O6619">
        <v>2.5000000000000001E-2</v>
      </c>
      <c r="P6619">
        <v>60</v>
      </c>
      <c r="Q6619">
        <v>6.8</v>
      </c>
    </row>
    <row r="6620" spans="1:17" hidden="1" x14ac:dyDescent="0.3">
      <c r="A6620" t="s">
        <v>25705</v>
      </c>
      <c r="B6620" t="s">
        <v>25706</v>
      </c>
      <c r="C6620" s="1" t="str">
        <f t="shared" si="819"/>
        <v>21:0667</v>
      </c>
      <c r="D6620" s="1" t="str">
        <f t="shared" si="816"/>
        <v>21:0203</v>
      </c>
      <c r="E6620" t="s">
        <v>25707</v>
      </c>
      <c r="F6620" t="s">
        <v>25708</v>
      </c>
      <c r="H6620">
        <v>61.168033200000004</v>
      </c>
      <c r="I6620">
        <v>-131.69280140000001</v>
      </c>
      <c r="J6620" s="1" t="str">
        <f t="shared" si="817"/>
        <v>Fluid (stream)</v>
      </c>
      <c r="K6620" s="1" t="str">
        <f t="shared" si="818"/>
        <v>Untreated Water</v>
      </c>
      <c r="O6620">
        <v>0.59</v>
      </c>
      <c r="P6620">
        <v>40</v>
      </c>
      <c r="Q6620">
        <v>7.9</v>
      </c>
    </row>
    <row r="6621" spans="1:17" hidden="1" x14ac:dyDescent="0.3">
      <c r="A6621" t="s">
        <v>25709</v>
      </c>
      <c r="B6621" t="s">
        <v>25710</v>
      </c>
      <c r="C6621" s="1" t="str">
        <f t="shared" si="819"/>
        <v>21:0667</v>
      </c>
      <c r="D6621" s="1" t="str">
        <f>HYPERLINK("http://geochem.nrcan.gc.ca/cdogs/content/svy/svy_e.htm", "")</f>
        <v/>
      </c>
      <c r="G6621" s="1" t="str">
        <f>HYPERLINK("http://geochem.nrcan.gc.ca/cdogs/content/cr_/cr_00082_e.htm", "82")</f>
        <v>82</v>
      </c>
      <c r="J6621" t="s">
        <v>11453</v>
      </c>
      <c r="K6621" t="s">
        <v>11454</v>
      </c>
      <c r="O6621">
        <v>1.1000000000000001</v>
      </c>
      <c r="P6621">
        <v>310</v>
      </c>
      <c r="Q6621">
        <v>7.6</v>
      </c>
    </row>
    <row r="6622" spans="1:17" hidden="1" x14ac:dyDescent="0.3">
      <c r="A6622" t="s">
        <v>25711</v>
      </c>
      <c r="B6622" t="s">
        <v>25712</v>
      </c>
      <c r="C6622" s="1" t="str">
        <f t="shared" si="819"/>
        <v>21:0667</v>
      </c>
      <c r="D6622" s="1" t="str">
        <f t="shared" ref="D6622:D6655" si="820">HYPERLINK("http://geochem.nrcan.gc.ca/cdogs/content/svy/svy210203_e.htm", "21:0203")</f>
        <v>21:0203</v>
      </c>
      <c r="E6622" t="s">
        <v>25713</v>
      </c>
      <c r="F6622" t="s">
        <v>25714</v>
      </c>
      <c r="H6622">
        <v>61.138422200000001</v>
      </c>
      <c r="I6622">
        <v>-131.7234263</v>
      </c>
      <c r="J6622" s="1" t="str">
        <f t="shared" ref="J6622:J6655" si="821">HYPERLINK("http://geochem.nrcan.gc.ca/cdogs/content/kwd/kwd020018_e.htm", "Fluid (stream)")</f>
        <v>Fluid (stream)</v>
      </c>
      <c r="K6622" s="1" t="str">
        <f t="shared" ref="K6622:K6655" si="822">HYPERLINK("http://geochem.nrcan.gc.ca/cdogs/content/kwd/kwd080007_e.htm", "Untreated Water")</f>
        <v>Untreated Water</v>
      </c>
      <c r="O6622">
        <v>0.3</v>
      </c>
      <c r="P6622">
        <v>60</v>
      </c>
      <c r="Q6622">
        <v>7.4</v>
      </c>
    </row>
    <row r="6623" spans="1:17" hidden="1" x14ac:dyDescent="0.3">
      <c r="A6623" t="s">
        <v>25715</v>
      </c>
      <c r="B6623" t="s">
        <v>25716</v>
      </c>
      <c r="C6623" s="1" t="str">
        <f t="shared" si="819"/>
        <v>21:0667</v>
      </c>
      <c r="D6623" s="1" t="str">
        <f t="shared" si="820"/>
        <v>21:0203</v>
      </c>
      <c r="E6623" t="s">
        <v>25717</v>
      </c>
      <c r="F6623" t="s">
        <v>25718</v>
      </c>
      <c r="H6623">
        <v>61.1554675</v>
      </c>
      <c r="I6623">
        <v>-131.75516329999999</v>
      </c>
      <c r="J6623" s="1" t="str">
        <f t="shared" si="821"/>
        <v>Fluid (stream)</v>
      </c>
      <c r="K6623" s="1" t="str">
        <f t="shared" si="822"/>
        <v>Untreated Water</v>
      </c>
      <c r="O6623">
        <v>0.45</v>
      </c>
      <c r="P6623">
        <v>40</v>
      </c>
      <c r="Q6623">
        <v>7.6</v>
      </c>
    </row>
    <row r="6624" spans="1:17" hidden="1" x14ac:dyDescent="0.3">
      <c r="A6624" t="s">
        <v>25719</v>
      </c>
      <c r="B6624" t="s">
        <v>25720</v>
      </c>
      <c r="C6624" s="1" t="str">
        <f t="shared" si="819"/>
        <v>21:0667</v>
      </c>
      <c r="D6624" s="1" t="str">
        <f t="shared" si="820"/>
        <v>21:0203</v>
      </c>
      <c r="E6624" t="s">
        <v>25721</v>
      </c>
      <c r="F6624" t="s">
        <v>25722</v>
      </c>
      <c r="H6624">
        <v>61.156479099999999</v>
      </c>
      <c r="I6624">
        <v>-131.74915329999999</v>
      </c>
      <c r="J6624" s="1" t="str">
        <f t="shared" si="821"/>
        <v>Fluid (stream)</v>
      </c>
      <c r="K6624" s="1" t="str">
        <f t="shared" si="822"/>
        <v>Untreated Water</v>
      </c>
      <c r="O6624">
        <v>0.1</v>
      </c>
      <c r="P6624">
        <v>70</v>
      </c>
      <c r="Q6624">
        <v>7.4</v>
      </c>
    </row>
    <row r="6625" spans="1:17" hidden="1" x14ac:dyDescent="0.3">
      <c r="A6625" t="s">
        <v>25723</v>
      </c>
      <c r="B6625" t="s">
        <v>25724</v>
      </c>
      <c r="C6625" s="1" t="str">
        <f t="shared" si="819"/>
        <v>21:0667</v>
      </c>
      <c r="D6625" s="1" t="str">
        <f t="shared" si="820"/>
        <v>21:0203</v>
      </c>
      <c r="E6625" t="s">
        <v>25725</v>
      </c>
      <c r="F6625" t="s">
        <v>25726</v>
      </c>
      <c r="H6625">
        <v>61.1195868</v>
      </c>
      <c r="I6625">
        <v>-131.7797807</v>
      </c>
      <c r="J6625" s="1" t="str">
        <f t="shared" si="821"/>
        <v>Fluid (stream)</v>
      </c>
      <c r="K6625" s="1" t="str">
        <f t="shared" si="822"/>
        <v>Untreated Water</v>
      </c>
      <c r="O6625">
        <v>0.55000000000000004</v>
      </c>
      <c r="P6625">
        <v>70</v>
      </c>
      <c r="Q6625">
        <v>7.3</v>
      </c>
    </row>
    <row r="6626" spans="1:17" hidden="1" x14ac:dyDescent="0.3">
      <c r="A6626" t="s">
        <v>25727</v>
      </c>
      <c r="B6626" t="s">
        <v>25728</v>
      </c>
      <c r="C6626" s="1" t="str">
        <f t="shared" si="819"/>
        <v>21:0667</v>
      </c>
      <c r="D6626" s="1" t="str">
        <f t="shared" si="820"/>
        <v>21:0203</v>
      </c>
      <c r="E6626" t="s">
        <v>25725</v>
      </c>
      <c r="F6626" t="s">
        <v>25729</v>
      </c>
      <c r="H6626">
        <v>61.1195868</v>
      </c>
      <c r="I6626">
        <v>-131.7797807</v>
      </c>
      <c r="J6626" s="1" t="str">
        <f t="shared" si="821"/>
        <v>Fluid (stream)</v>
      </c>
      <c r="K6626" s="1" t="str">
        <f t="shared" si="822"/>
        <v>Untreated Water</v>
      </c>
      <c r="O6626">
        <v>0.65</v>
      </c>
      <c r="P6626">
        <v>70</v>
      </c>
      <c r="Q6626">
        <v>7.6</v>
      </c>
    </row>
    <row r="6627" spans="1:17" hidden="1" x14ac:dyDescent="0.3">
      <c r="A6627" t="s">
        <v>25730</v>
      </c>
      <c r="B6627" t="s">
        <v>25731</v>
      </c>
      <c r="C6627" s="1" t="str">
        <f t="shared" si="819"/>
        <v>21:0667</v>
      </c>
      <c r="D6627" s="1" t="str">
        <f t="shared" si="820"/>
        <v>21:0203</v>
      </c>
      <c r="E6627" t="s">
        <v>25732</v>
      </c>
      <c r="F6627" t="s">
        <v>25733</v>
      </c>
      <c r="H6627">
        <v>61.0993937</v>
      </c>
      <c r="I6627">
        <v>-131.71609570000001</v>
      </c>
      <c r="J6627" s="1" t="str">
        <f t="shared" si="821"/>
        <v>Fluid (stream)</v>
      </c>
      <c r="K6627" s="1" t="str">
        <f t="shared" si="822"/>
        <v>Untreated Water</v>
      </c>
      <c r="O6627">
        <v>0.59</v>
      </c>
      <c r="P6627">
        <v>60</v>
      </c>
      <c r="Q6627">
        <v>7.8</v>
      </c>
    </row>
    <row r="6628" spans="1:17" hidden="1" x14ac:dyDescent="0.3">
      <c r="A6628" t="s">
        <v>25734</v>
      </c>
      <c r="B6628" t="s">
        <v>25735</v>
      </c>
      <c r="C6628" s="1" t="str">
        <f t="shared" si="819"/>
        <v>21:0667</v>
      </c>
      <c r="D6628" s="1" t="str">
        <f t="shared" si="820"/>
        <v>21:0203</v>
      </c>
      <c r="E6628" t="s">
        <v>25736</v>
      </c>
      <c r="F6628" t="s">
        <v>25737</v>
      </c>
      <c r="H6628">
        <v>61.062002900000003</v>
      </c>
      <c r="I6628">
        <v>-131.69111140000001</v>
      </c>
      <c r="J6628" s="1" t="str">
        <f t="shared" si="821"/>
        <v>Fluid (stream)</v>
      </c>
      <c r="K6628" s="1" t="str">
        <f t="shared" si="822"/>
        <v>Untreated Water</v>
      </c>
      <c r="O6628">
        <v>0.09</v>
      </c>
      <c r="P6628">
        <v>50</v>
      </c>
      <c r="Q6628">
        <v>8</v>
      </c>
    </row>
    <row r="6629" spans="1:17" hidden="1" x14ac:dyDescent="0.3">
      <c r="A6629" t="s">
        <v>25738</v>
      </c>
      <c r="B6629" t="s">
        <v>25739</v>
      </c>
      <c r="C6629" s="1" t="str">
        <f t="shared" si="819"/>
        <v>21:0667</v>
      </c>
      <c r="D6629" s="1" t="str">
        <f t="shared" si="820"/>
        <v>21:0203</v>
      </c>
      <c r="E6629" t="s">
        <v>25740</v>
      </c>
      <c r="F6629" t="s">
        <v>25741</v>
      </c>
      <c r="H6629">
        <v>61.058095000000002</v>
      </c>
      <c r="I6629">
        <v>-131.62129730000001</v>
      </c>
      <c r="J6629" s="1" t="str">
        <f t="shared" si="821"/>
        <v>Fluid (stream)</v>
      </c>
      <c r="K6629" s="1" t="str">
        <f t="shared" si="822"/>
        <v>Untreated Water</v>
      </c>
      <c r="O6629">
        <v>0.4</v>
      </c>
      <c r="P6629">
        <v>50</v>
      </c>
      <c r="Q6629">
        <v>7.7</v>
      </c>
    </row>
    <row r="6630" spans="1:17" hidden="1" x14ac:dyDescent="0.3">
      <c r="A6630" t="s">
        <v>25742</v>
      </c>
      <c r="B6630" t="s">
        <v>25743</v>
      </c>
      <c r="C6630" s="1" t="str">
        <f t="shared" si="819"/>
        <v>21:0667</v>
      </c>
      <c r="D6630" s="1" t="str">
        <f t="shared" si="820"/>
        <v>21:0203</v>
      </c>
      <c r="E6630" t="s">
        <v>25744</v>
      </c>
      <c r="F6630" t="s">
        <v>25745</v>
      </c>
      <c r="H6630">
        <v>61.0243775</v>
      </c>
      <c r="I6630">
        <v>-131.6020733</v>
      </c>
      <c r="J6630" s="1" t="str">
        <f t="shared" si="821"/>
        <v>Fluid (stream)</v>
      </c>
      <c r="K6630" s="1" t="str">
        <f t="shared" si="822"/>
        <v>Untreated Water</v>
      </c>
      <c r="O6630">
        <v>1.3</v>
      </c>
      <c r="P6630">
        <v>50</v>
      </c>
      <c r="Q6630">
        <v>8.1</v>
      </c>
    </row>
    <row r="6631" spans="1:17" hidden="1" x14ac:dyDescent="0.3">
      <c r="A6631" t="s">
        <v>25746</v>
      </c>
      <c r="B6631" t="s">
        <v>25747</v>
      </c>
      <c r="C6631" s="1" t="str">
        <f t="shared" si="819"/>
        <v>21:0667</v>
      </c>
      <c r="D6631" s="1" t="str">
        <f t="shared" si="820"/>
        <v>21:0203</v>
      </c>
      <c r="E6631" t="s">
        <v>25748</v>
      </c>
      <c r="F6631" t="s">
        <v>25749</v>
      </c>
      <c r="H6631">
        <v>61.006179699999997</v>
      </c>
      <c r="I6631">
        <v>-131.6540755</v>
      </c>
      <c r="J6631" s="1" t="str">
        <f t="shared" si="821"/>
        <v>Fluid (stream)</v>
      </c>
      <c r="K6631" s="1" t="str">
        <f t="shared" si="822"/>
        <v>Untreated Water</v>
      </c>
      <c r="O6631">
        <v>0.64</v>
      </c>
      <c r="P6631">
        <v>40</v>
      </c>
      <c r="Q6631">
        <v>8.1</v>
      </c>
    </row>
    <row r="6632" spans="1:17" hidden="1" x14ac:dyDescent="0.3">
      <c r="A6632" t="s">
        <v>25750</v>
      </c>
      <c r="B6632" t="s">
        <v>25751</v>
      </c>
      <c r="C6632" s="1" t="str">
        <f t="shared" si="819"/>
        <v>21:0667</v>
      </c>
      <c r="D6632" s="1" t="str">
        <f t="shared" si="820"/>
        <v>21:0203</v>
      </c>
      <c r="E6632" t="s">
        <v>25752</v>
      </c>
      <c r="F6632" t="s">
        <v>25753</v>
      </c>
      <c r="H6632">
        <v>61.002795599999999</v>
      </c>
      <c r="I6632">
        <v>-131.45385719999999</v>
      </c>
      <c r="J6632" s="1" t="str">
        <f t="shared" si="821"/>
        <v>Fluid (stream)</v>
      </c>
      <c r="K6632" s="1" t="str">
        <f t="shared" si="822"/>
        <v>Untreated Water</v>
      </c>
      <c r="O6632">
        <v>0.56000000000000005</v>
      </c>
      <c r="P6632">
        <v>40</v>
      </c>
      <c r="Q6632">
        <v>7.7</v>
      </c>
    </row>
    <row r="6633" spans="1:17" hidden="1" x14ac:dyDescent="0.3">
      <c r="A6633" t="s">
        <v>25754</v>
      </c>
      <c r="B6633" t="s">
        <v>25755</v>
      </c>
      <c r="C6633" s="1" t="str">
        <f t="shared" si="819"/>
        <v>21:0667</v>
      </c>
      <c r="D6633" s="1" t="str">
        <f t="shared" si="820"/>
        <v>21:0203</v>
      </c>
      <c r="E6633" t="s">
        <v>25756</v>
      </c>
      <c r="F6633" t="s">
        <v>25757</v>
      </c>
      <c r="H6633">
        <v>61.009424099999997</v>
      </c>
      <c r="I6633">
        <v>-131.37665480000001</v>
      </c>
      <c r="J6633" s="1" t="str">
        <f t="shared" si="821"/>
        <v>Fluid (stream)</v>
      </c>
      <c r="K6633" s="1" t="str">
        <f t="shared" si="822"/>
        <v>Untreated Water</v>
      </c>
      <c r="O6633">
        <v>0.72</v>
      </c>
      <c r="P6633">
        <v>50</v>
      </c>
      <c r="Q6633">
        <v>7.9</v>
      </c>
    </row>
    <row r="6634" spans="1:17" hidden="1" x14ac:dyDescent="0.3">
      <c r="A6634" t="s">
        <v>25758</v>
      </c>
      <c r="B6634" t="s">
        <v>25759</v>
      </c>
      <c r="C6634" s="1" t="str">
        <f t="shared" si="819"/>
        <v>21:0667</v>
      </c>
      <c r="D6634" s="1" t="str">
        <f t="shared" si="820"/>
        <v>21:0203</v>
      </c>
      <c r="E6634" t="s">
        <v>25760</v>
      </c>
      <c r="F6634" t="s">
        <v>25761</v>
      </c>
      <c r="H6634">
        <v>61.0301732</v>
      </c>
      <c r="I6634">
        <v>-131.42107100000001</v>
      </c>
      <c r="J6634" s="1" t="str">
        <f t="shared" si="821"/>
        <v>Fluid (stream)</v>
      </c>
      <c r="K6634" s="1" t="str">
        <f t="shared" si="822"/>
        <v>Untreated Water</v>
      </c>
      <c r="O6634">
        <v>0.37</v>
      </c>
      <c r="P6634">
        <v>40</v>
      </c>
      <c r="Q6634">
        <v>8</v>
      </c>
    </row>
    <row r="6635" spans="1:17" hidden="1" x14ac:dyDescent="0.3">
      <c r="A6635" t="s">
        <v>25762</v>
      </c>
      <c r="B6635" t="s">
        <v>25763</v>
      </c>
      <c r="C6635" s="1" t="str">
        <f t="shared" si="819"/>
        <v>21:0667</v>
      </c>
      <c r="D6635" s="1" t="str">
        <f t="shared" si="820"/>
        <v>21:0203</v>
      </c>
      <c r="E6635" t="s">
        <v>25764</v>
      </c>
      <c r="F6635" t="s">
        <v>25765</v>
      </c>
      <c r="H6635">
        <v>61.0339478</v>
      </c>
      <c r="I6635">
        <v>-131.4919865</v>
      </c>
      <c r="J6635" s="1" t="str">
        <f t="shared" si="821"/>
        <v>Fluid (stream)</v>
      </c>
      <c r="K6635" s="1" t="str">
        <f t="shared" si="822"/>
        <v>Untreated Water</v>
      </c>
      <c r="O6635">
        <v>0.56000000000000005</v>
      </c>
      <c r="P6635">
        <v>40</v>
      </c>
      <c r="Q6635">
        <v>8</v>
      </c>
    </row>
    <row r="6636" spans="1:17" hidden="1" x14ac:dyDescent="0.3">
      <c r="A6636" t="s">
        <v>25766</v>
      </c>
      <c r="B6636" t="s">
        <v>25767</v>
      </c>
      <c r="C6636" s="1" t="str">
        <f t="shared" si="819"/>
        <v>21:0667</v>
      </c>
      <c r="D6636" s="1" t="str">
        <f t="shared" si="820"/>
        <v>21:0203</v>
      </c>
      <c r="E6636" t="s">
        <v>25768</v>
      </c>
      <c r="F6636" t="s">
        <v>25769</v>
      </c>
      <c r="H6636">
        <v>61.072943600000002</v>
      </c>
      <c r="I6636">
        <v>-131.40563040000001</v>
      </c>
      <c r="J6636" s="1" t="str">
        <f t="shared" si="821"/>
        <v>Fluid (stream)</v>
      </c>
      <c r="K6636" s="1" t="str">
        <f t="shared" si="822"/>
        <v>Untreated Water</v>
      </c>
      <c r="O6636">
        <v>0.55000000000000004</v>
      </c>
      <c r="P6636">
        <v>40</v>
      </c>
      <c r="Q6636">
        <v>8.1</v>
      </c>
    </row>
    <row r="6637" spans="1:17" hidden="1" x14ac:dyDescent="0.3">
      <c r="A6637" t="s">
        <v>25770</v>
      </c>
      <c r="B6637" t="s">
        <v>25771</v>
      </c>
      <c r="C6637" s="1" t="str">
        <f t="shared" si="819"/>
        <v>21:0667</v>
      </c>
      <c r="D6637" s="1" t="str">
        <f t="shared" si="820"/>
        <v>21:0203</v>
      </c>
      <c r="E6637" t="s">
        <v>25772</v>
      </c>
      <c r="F6637" t="s">
        <v>25773</v>
      </c>
      <c r="H6637">
        <v>61.064315499999999</v>
      </c>
      <c r="I6637">
        <v>-131.52734910000001</v>
      </c>
      <c r="J6637" s="1" t="str">
        <f t="shared" si="821"/>
        <v>Fluid (stream)</v>
      </c>
      <c r="K6637" s="1" t="str">
        <f t="shared" si="822"/>
        <v>Untreated Water</v>
      </c>
      <c r="O6637">
        <v>0.31</v>
      </c>
      <c r="P6637">
        <v>50</v>
      </c>
      <c r="Q6637">
        <v>7.7</v>
      </c>
    </row>
    <row r="6638" spans="1:17" hidden="1" x14ac:dyDescent="0.3">
      <c r="A6638" t="s">
        <v>25774</v>
      </c>
      <c r="B6638" t="s">
        <v>25775</v>
      </c>
      <c r="C6638" s="1" t="str">
        <f t="shared" si="819"/>
        <v>21:0667</v>
      </c>
      <c r="D6638" s="1" t="str">
        <f t="shared" si="820"/>
        <v>21:0203</v>
      </c>
      <c r="E6638" t="s">
        <v>25776</v>
      </c>
      <c r="F6638" t="s">
        <v>25777</v>
      </c>
      <c r="H6638">
        <v>61.087316000000001</v>
      </c>
      <c r="I6638">
        <v>-131.5537999</v>
      </c>
      <c r="J6638" s="1" t="str">
        <f t="shared" si="821"/>
        <v>Fluid (stream)</v>
      </c>
      <c r="K6638" s="1" t="str">
        <f t="shared" si="822"/>
        <v>Untreated Water</v>
      </c>
    </row>
    <row r="6639" spans="1:17" hidden="1" x14ac:dyDescent="0.3">
      <c r="A6639" t="s">
        <v>25778</v>
      </c>
      <c r="B6639" t="s">
        <v>25779</v>
      </c>
      <c r="C6639" s="1" t="str">
        <f t="shared" si="819"/>
        <v>21:0667</v>
      </c>
      <c r="D6639" s="1" t="str">
        <f t="shared" si="820"/>
        <v>21:0203</v>
      </c>
      <c r="E6639" t="s">
        <v>25780</v>
      </c>
      <c r="F6639" t="s">
        <v>25781</v>
      </c>
      <c r="H6639">
        <v>61.092311100000003</v>
      </c>
      <c r="I6639">
        <v>-131.60455569999999</v>
      </c>
      <c r="J6639" s="1" t="str">
        <f t="shared" si="821"/>
        <v>Fluid (stream)</v>
      </c>
      <c r="K6639" s="1" t="str">
        <f t="shared" si="822"/>
        <v>Untreated Water</v>
      </c>
      <c r="O6639">
        <v>3.1</v>
      </c>
      <c r="P6639">
        <v>70</v>
      </c>
      <c r="Q6639">
        <v>7.6</v>
      </c>
    </row>
    <row r="6640" spans="1:17" hidden="1" x14ac:dyDescent="0.3">
      <c r="A6640" t="s">
        <v>25782</v>
      </c>
      <c r="B6640" t="s">
        <v>25783</v>
      </c>
      <c r="C6640" s="1" t="str">
        <f t="shared" si="819"/>
        <v>21:0667</v>
      </c>
      <c r="D6640" s="1" t="str">
        <f t="shared" si="820"/>
        <v>21:0203</v>
      </c>
      <c r="E6640" t="s">
        <v>25784</v>
      </c>
      <c r="F6640" t="s">
        <v>25785</v>
      </c>
      <c r="H6640">
        <v>61.116279300000002</v>
      </c>
      <c r="I6640">
        <v>-131.66798779999999</v>
      </c>
      <c r="J6640" s="1" t="str">
        <f t="shared" si="821"/>
        <v>Fluid (stream)</v>
      </c>
      <c r="K6640" s="1" t="str">
        <f t="shared" si="822"/>
        <v>Untreated Water</v>
      </c>
      <c r="O6640">
        <v>0.28000000000000003</v>
      </c>
      <c r="P6640">
        <v>60</v>
      </c>
      <c r="Q6640">
        <v>7.7</v>
      </c>
    </row>
    <row r="6641" spans="1:17" hidden="1" x14ac:dyDescent="0.3">
      <c r="A6641" t="s">
        <v>25786</v>
      </c>
      <c r="B6641" t="s">
        <v>25787</v>
      </c>
      <c r="C6641" s="1" t="str">
        <f t="shared" si="819"/>
        <v>21:0667</v>
      </c>
      <c r="D6641" s="1" t="str">
        <f t="shared" si="820"/>
        <v>21:0203</v>
      </c>
      <c r="E6641" t="s">
        <v>25788</v>
      </c>
      <c r="F6641" t="s">
        <v>25789</v>
      </c>
      <c r="H6641">
        <v>61.118366299999998</v>
      </c>
      <c r="I6641">
        <v>-131.6495764</v>
      </c>
      <c r="J6641" s="1" t="str">
        <f t="shared" si="821"/>
        <v>Fluid (stream)</v>
      </c>
      <c r="K6641" s="1" t="str">
        <f t="shared" si="822"/>
        <v>Untreated Water</v>
      </c>
      <c r="O6641">
        <v>0.31</v>
      </c>
      <c r="P6641">
        <v>50</v>
      </c>
      <c r="Q6641">
        <v>7.7</v>
      </c>
    </row>
    <row r="6642" spans="1:17" hidden="1" x14ac:dyDescent="0.3">
      <c r="A6642" t="s">
        <v>25790</v>
      </c>
      <c r="B6642" t="s">
        <v>25791</v>
      </c>
      <c r="C6642" s="1" t="str">
        <f t="shared" si="819"/>
        <v>21:0667</v>
      </c>
      <c r="D6642" s="1" t="str">
        <f t="shared" si="820"/>
        <v>21:0203</v>
      </c>
      <c r="E6642" t="s">
        <v>25792</v>
      </c>
      <c r="F6642" t="s">
        <v>25793</v>
      </c>
      <c r="H6642">
        <v>61.144291699999997</v>
      </c>
      <c r="I6642">
        <v>-131.62143979999999</v>
      </c>
      <c r="J6642" s="1" t="str">
        <f t="shared" si="821"/>
        <v>Fluid (stream)</v>
      </c>
      <c r="K6642" s="1" t="str">
        <f t="shared" si="822"/>
        <v>Untreated Water</v>
      </c>
      <c r="O6642">
        <v>0.6</v>
      </c>
      <c r="P6642">
        <v>30</v>
      </c>
      <c r="Q6642">
        <v>8.1</v>
      </c>
    </row>
    <row r="6643" spans="1:17" hidden="1" x14ac:dyDescent="0.3">
      <c r="A6643" t="s">
        <v>25794</v>
      </c>
      <c r="B6643" t="s">
        <v>25795</v>
      </c>
      <c r="C6643" s="1" t="str">
        <f t="shared" si="819"/>
        <v>21:0667</v>
      </c>
      <c r="D6643" s="1" t="str">
        <f t="shared" si="820"/>
        <v>21:0203</v>
      </c>
      <c r="E6643" t="s">
        <v>25796</v>
      </c>
      <c r="F6643" t="s">
        <v>25797</v>
      </c>
      <c r="H6643">
        <v>61.186544699999999</v>
      </c>
      <c r="I6643">
        <v>-131.62387219999999</v>
      </c>
      <c r="J6643" s="1" t="str">
        <f t="shared" si="821"/>
        <v>Fluid (stream)</v>
      </c>
      <c r="K6643" s="1" t="str">
        <f t="shared" si="822"/>
        <v>Untreated Water</v>
      </c>
      <c r="O6643">
        <v>0.12</v>
      </c>
      <c r="P6643">
        <v>30</v>
      </c>
      <c r="Q6643">
        <v>8.1</v>
      </c>
    </row>
    <row r="6644" spans="1:17" hidden="1" x14ac:dyDescent="0.3">
      <c r="A6644" t="s">
        <v>25798</v>
      </c>
      <c r="B6644" t="s">
        <v>25799</v>
      </c>
      <c r="C6644" s="1" t="str">
        <f t="shared" si="819"/>
        <v>21:0667</v>
      </c>
      <c r="D6644" s="1" t="str">
        <f t="shared" si="820"/>
        <v>21:0203</v>
      </c>
      <c r="E6644" t="s">
        <v>25796</v>
      </c>
      <c r="F6644" t="s">
        <v>25800</v>
      </c>
      <c r="H6644">
        <v>61.186544699999999</v>
      </c>
      <c r="I6644">
        <v>-131.62387219999999</v>
      </c>
      <c r="J6644" s="1" t="str">
        <f t="shared" si="821"/>
        <v>Fluid (stream)</v>
      </c>
      <c r="K6644" s="1" t="str">
        <f t="shared" si="822"/>
        <v>Untreated Water</v>
      </c>
      <c r="O6644">
        <v>0.13</v>
      </c>
      <c r="P6644">
        <v>30</v>
      </c>
      <c r="Q6644">
        <v>8.1</v>
      </c>
    </row>
    <row r="6645" spans="1:17" hidden="1" x14ac:dyDescent="0.3">
      <c r="A6645" t="s">
        <v>25801</v>
      </c>
      <c r="B6645" t="s">
        <v>25802</v>
      </c>
      <c r="C6645" s="1" t="str">
        <f t="shared" si="819"/>
        <v>21:0667</v>
      </c>
      <c r="D6645" s="1" t="str">
        <f t="shared" si="820"/>
        <v>21:0203</v>
      </c>
      <c r="E6645" t="s">
        <v>25803</v>
      </c>
      <c r="F6645" t="s">
        <v>25804</v>
      </c>
      <c r="H6645">
        <v>61.213018599999998</v>
      </c>
      <c r="I6645">
        <v>-131.67522779999999</v>
      </c>
      <c r="J6645" s="1" t="str">
        <f t="shared" si="821"/>
        <v>Fluid (stream)</v>
      </c>
      <c r="K6645" s="1" t="str">
        <f t="shared" si="822"/>
        <v>Untreated Water</v>
      </c>
      <c r="O6645">
        <v>1.1000000000000001</v>
      </c>
      <c r="P6645">
        <v>30</v>
      </c>
      <c r="Q6645">
        <v>7.6</v>
      </c>
    </row>
    <row r="6646" spans="1:17" hidden="1" x14ac:dyDescent="0.3">
      <c r="A6646" t="s">
        <v>25805</v>
      </c>
      <c r="B6646" t="s">
        <v>25806</v>
      </c>
      <c r="C6646" s="1" t="str">
        <f t="shared" si="819"/>
        <v>21:0667</v>
      </c>
      <c r="D6646" s="1" t="str">
        <f t="shared" si="820"/>
        <v>21:0203</v>
      </c>
      <c r="E6646" t="s">
        <v>25807</v>
      </c>
      <c r="F6646" t="s">
        <v>25808</v>
      </c>
      <c r="H6646">
        <v>61.221288800000004</v>
      </c>
      <c r="I6646">
        <v>-131.65713310000001</v>
      </c>
      <c r="J6646" s="1" t="str">
        <f t="shared" si="821"/>
        <v>Fluid (stream)</v>
      </c>
      <c r="K6646" s="1" t="str">
        <f t="shared" si="822"/>
        <v>Untreated Water</v>
      </c>
      <c r="O6646">
        <v>2.5000000000000001E-2</v>
      </c>
      <c r="P6646">
        <v>40</v>
      </c>
      <c r="Q6646">
        <v>7.1</v>
      </c>
    </row>
    <row r="6647" spans="1:17" hidden="1" x14ac:dyDescent="0.3">
      <c r="A6647" t="s">
        <v>25809</v>
      </c>
      <c r="B6647" t="s">
        <v>25810</v>
      </c>
      <c r="C6647" s="1" t="str">
        <f t="shared" si="819"/>
        <v>21:0667</v>
      </c>
      <c r="D6647" s="1" t="str">
        <f t="shared" si="820"/>
        <v>21:0203</v>
      </c>
      <c r="E6647" t="s">
        <v>25811</v>
      </c>
      <c r="F6647" t="s">
        <v>25812</v>
      </c>
      <c r="H6647">
        <v>61.237994100000002</v>
      </c>
      <c r="I6647">
        <v>-131.6918714</v>
      </c>
      <c r="J6647" s="1" t="str">
        <f t="shared" si="821"/>
        <v>Fluid (stream)</v>
      </c>
      <c r="K6647" s="1" t="str">
        <f t="shared" si="822"/>
        <v>Untreated Water</v>
      </c>
      <c r="O6647">
        <v>2.5000000000000001E-2</v>
      </c>
      <c r="P6647">
        <v>30</v>
      </c>
      <c r="Q6647">
        <v>7.3</v>
      </c>
    </row>
    <row r="6648" spans="1:17" hidden="1" x14ac:dyDescent="0.3">
      <c r="A6648" t="s">
        <v>25813</v>
      </c>
      <c r="B6648" t="s">
        <v>25814</v>
      </c>
      <c r="C6648" s="1" t="str">
        <f t="shared" si="819"/>
        <v>21:0667</v>
      </c>
      <c r="D6648" s="1" t="str">
        <f t="shared" si="820"/>
        <v>21:0203</v>
      </c>
      <c r="E6648" t="s">
        <v>25815</v>
      </c>
      <c r="F6648" t="s">
        <v>25816</v>
      </c>
      <c r="H6648">
        <v>61.259850200000002</v>
      </c>
      <c r="I6648">
        <v>-131.66595050000001</v>
      </c>
      <c r="J6648" s="1" t="str">
        <f t="shared" si="821"/>
        <v>Fluid (stream)</v>
      </c>
      <c r="K6648" s="1" t="str">
        <f t="shared" si="822"/>
        <v>Untreated Water</v>
      </c>
      <c r="O6648">
        <v>2.5000000000000001E-2</v>
      </c>
      <c r="P6648">
        <v>50</v>
      </c>
      <c r="Q6648">
        <v>6.9</v>
      </c>
    </row>
    <row r="6649" spans="1:17" hidden="1" x14ac:dyDescent="0.3">
      <c r="A6649" t="s">
        <v>25817</v>
      </c>
      <c r="B6649" t="s">
        <v>25818</v>
      </c>
      <c r="C6649" s="1" t="str">
        <f t="shared" si="819"/>
        <v>21:0667</v>
      </c>
      <c r="D6649" s="1" t="str">
        <f t="shared" si="820"/>
        <v>21:0203</v>
      </c>
      <c r="E6649" t="s">
        <v>25819</v>
      </c>
      <c r="F6649" t="s">
        <v>25820</v>
      </c>
      <c r="H6649">
        <v>61.280493499999999</v>
      </c>
      <c r="I6649">
        <v>-131.69049269999999</v>
      </c>
      <c r="J6649" s="1" t="str">
        <f t="shared" si="821"/>
        <v>Fluid (stream)</v>
      </c>
      <c r="K6649" s="1" t="str">
        <f t="shared" si="822"/>
        <v>Untreated Water</v>
      </c>
      <c r="O6649">
        <v>0.05</v>
      </c>
      <c r="P6649">
        <v>60</v>
      </c>
      <c r="Q6649">
        <v>7.4</v>
      </c>
    </row>
    <row r="6650" spans="1:17" hidden="1" x14ac:dyDescent="0.3">
      <c r="A6650" t="s">
        <v>25821</v>
      </c>
      <c r="B6650" t="s">
        <v>25822</v>
      </c>
      <c r="C6650" s="1" t="str">
        <f t="shared" si="819"/>
        <v>21:0667</v>
      </c>
      <c r="D6650" s="1" t="str">
        <f t="shared" si="820"/>
        <v>21:0203</v>
      </c>
      <c r="E6650" t="s">
        <v>25823</v>
      </c>
      <c r="F6650" t="s">
        <v>25824</v>
      </c>
      <c r="H6650">
        <v>61.303384600000001</v>
      </c>
      <c r="I6650">
        <v>-131.6644378</v>
      </c>
      <c r="J6650" s="1" t="str">
        <f t="shared" si="821"/>
        <v>Fluid (stream)</v>
      </c>
      <c r="K6650" s="1" t="str">
        <f t="shared" si="822"/>
        <v>Untreated Water</v>
      </c>
      <c r="O6650">
        <v>0.06</v>
      </c>
      <c r="P6650">
        <v>30</v>
      </c>
      <c r="Q6650">
        <v>7.9</v>
      </c>
    </row>
    <row r="6651" spans="1:17" hidden="1" x14ac:dyDescent="0.3">
      <c r="A6651" t="s">
        <v>25825</v>
      </c>
      <c r="B6651" t="s">
        <v>25826</v>
      </c>
      <c r="C6651" s="1" t="str">
        <f t="shared" si="819"/>
        <v>21:0667</v>
      </c>
      <c r="D6651" s="1" t="str">
        <f t="shared" si="820"/>
        <v>21:0203</v>
      </c>
      <c r="E6651" t="s">
        <v>25827</v>
      </c>
      <c r="F6651" t="s">
        <v>25828</v>
      </c>
      <c r="H6651">
        <v>61.301016300000001</v>
      </c>
      <c r="I6651">
        <v>-131.6702133</v>
      </c>
      <c r="J6651" s="1" t="str">
        <f t="shared" si="821"/>
        <v>Fluid (stream)</v>
      </c>
      <c r="K6651" s="1" t="str">
        <f t="shared" si="822"/>
        <v>Untreated Water</v>
      </c>
      <c r="O6651">
        <v>0.41</v>
      </c>
      <c r="P6651">
        <v>50</v>
      </c>
      <c r="Q6651">
        <v>7.7</v>
      </c>
    </row>
    <row r="6652" spans="1:17" hidden="1" x14ac:dyDescent="0.3">
      <c r="A6652" t="s">
        <v>25829</v>
      </c>
      <c r="B6652" t="s">
        <v>25830</v>
      </c>
      <c r="C6652" s="1" t="str">
        <f t="shared" si="819"/>
        <v>21:0667</v>
      </c>
      <c r="D6652" s="1" t="str">
        <f t="shared" si="820"/>
        <v>21:0203</v>
      </c>
      <c r="E6652" t="s">
        <v>25831</v>
      </c>
      <c r="F6652" t="s">
        <v>25832</v>
      </c>
      <c r="H6652">
        <v>61.314515900000004</v>
      </c>
      <c r="I6652">
        <v>-131.7155722</v>
      </c>
      <c r="J6652" s="1" t="str">
        <f t="shared" si="821"/>
        <v>Fluid (stream)</v>
      </c>
      <c r="K6652" s="1" t="str">
        <f t="shared" si="822"/>
        <v>Untreated Water</v>
      </c>
      <c r="O6652">
        <v>0.14000000000000001</v>
      </c>
      <c r="P6652">
        <v>30</v>
      </c>
      <c r="Q6652">
        <v>7.9</v>
      </c>
    </row>
    <row r="6653" spans="1:17" hidden="1" x14ac:dyDescent="0.3">
      <c r="A6653" t="s">
        <v>25833</v>
      </c>
      <c r="B6653" t="s">
        <v>25834</v>
      </c>
      <c r="C6653" s="1" t="str">
        <f t="shared" si="819"/>
        <v>21:0667</v>
      </c>
      <c r="D6653" s="1" t="str">
        <f t="shared" si="820"/>
        <v>21:0203</v>
      </c>
      <c r="E6653" t="s">
        <v>25835</v>
      </c>
      <c r="F6653" t="s">
        <v>25836</v>
      </c>
      <c r="H6653">
        <v>61.314331899999999</v>
      </c>
      <c r="I6653">
        <v>-131.75102140000001</v>
      </c>
      <c r="J6653" s="1" t="str">
        <f t="shared" si="821"/>
        <v>Fluid (stream)</v>
      </c>
      <c r="K6653" s="1" t="str">
        <f t="shared" si="822"/>
        <v>Untreated Water</v>
      </c>
      <c r="O6653">
        <v>0.4</v>
      </c>
      <c r="P6653">
        <v>50</v>
      </c>
      <c r="Q6653">
        <v>7.7</v>
      </c>
    </row>
    <row r="6654" spans="1:17" hidden="1" x14ac:dyDescent="0.3">
      <c r="A6654" t="s">
        <v>25837</v>
      </c>
      <c r="B6654" t="s">
        <v>25838</v>
      </c>
      <c r="C6654" s="1" t="str">
        <f t="shared" si="819"/>
        <v>21:0667</v>
      </c>
      <c r="D6654" s="1" t="str">
        <f t="shared" si="820"/>
        <v>21:0203</v>
      </c>
      <c r="E6654" t="s">
        <v>25839</v>
      </c>
      <c r="F6654" t="s">
        <v>25840</v>
      </c>
      <c r="H6654">
        <v>61.329718200000002</v>
      </c>
      <c r="I6654">
        <v>-131.78065749999999</v>
      </c>
      <c r="J6654" s="1" t="str">
        <f t="shared" si="821"/>
        <v>Fluid (stream)</v>
      </c>
      <c r="K6654" s="1" t="str">
        <f t="shared" si="822"/>
        <v>Untreated Water</v>
      </c>
      <c r="O6654">
        <v>0.11</v>
      </c>
      <c r="P6654">
        <v>30</v>
      </c>
      <c r="Q6654">
        <v>8</v>
      </c>
    </row>
    <row r="6655" spans="1:17" hidden="1" x14ac:dyDescent="0.3">
      <c r="A6655" t="s">
        <v>25841</v>
      </c>
      <c r="B6655" t="s">
        <v>25842</v>
      </c>
      <c r="C6655" s="1" t="str">
        <f t="shared" si="819"/>
        <v>21:0667</v>
      </c>
      <c r="D6655" s="1" t="str">
        <f t="shared" si="820"/>
        <v>21:0203</v>
      </c>
      <c r="E6655" t="s">
        <v>25843</v>
      </c>
      <c r="F6655" t="s">
        <v>25844</v>
      </c>
      <c r="H6655">
        <v>61.307288700000001</v>
      </c>
      <c r="I6655">
        <v>-131.5700788</v>
      </c>
      <c r="J6655" s="1" t="str">
        <f t="shared" si="821"/>
        <v>Fluid (stream)</v>
      </c>
      <c r="K6655" s="1" t="str">
        <f t="shared" si="822"/>
        <v>Untreated Water</v>
      </c>
      <c r="O6655">
        <v>0.06</v>
      </c>
      <c r="P6655">
        <v>30</v>
      </c>
      <c r="Q6655">
        <v>7.4</v>
      </c>
    </row>
    <row r="6656" spans="1:17" hidden="1" x14ac:dyDescent="0.3">
      <c r="A6656" t="s">
        <v>25845</v>
      </c>
      <c r="B6656" t="s">
        <v>25846</v>
      </c>
      <c r="C6656" s="1" t="str">
        <f t="shared" si="819"/>
        <v>21:0667</v>
      </c>
      <c r="D6656" s="1" t="str">
        <f>HYPERLINK("http://geochem.nrcan.gc.ca/cdogs/content/svy/svy_e.htm", "")</f>
        <v/>
      </c>
      <c r="G6656" s="1" t="str">
        <f>HYPERLINK("http://geochem.nrcan.gc.ca/cdogs/content/cr_/cr_00082_e.htm", "82")</f>
        <v>82</v>
      </c>
      <c r="J6656" t="s">
        <v>11453</v>
      </c>
      <c r="K6656" t="s">
        <v>11454</v>
      </c>
      <c r="O6656">
        <v>1.1499999999999999</v>
      </c>
      <c r="P6656">
        <v>300</v>
      </c>
      <c r="Q6656">
        <v>7.6</v>
      </c>
    </row>
    <row r="6657" spans="1:17" hidden="1" x14ac:dyDescent="0.3">
      <c r="A6657" t="s">
        <v>25847</v>
      </c>
      <c r="B6657" t="s">
        <v>25848</v>
      </c>
      <c r="C6657" s="1" t="str">
        <f t="shared" si="819"/>
        <v>21:0667</v>
      </c>
      <c r="D6657" s="1" t="str">
        <f>HYPERLINK("http://geochem.nrcan.gc.ca/cdogs/content/svy/svy210203_e.htm", "21:0203")</f>
        <v>21:0203</v>
      </c>
      <c r="E6657" t="s">
        <v>25849</v>
      </c>
      <c r="F6657" t="s">
        <v>25850</v>
      </c>
      <c r="H6657">
        <v>61.274330399999997</v>
      </c>
      <c r="I6657">
        <v>-131.5729609</v>
      </c>
      <c r="J6657" s="1" t="str">
        <f>HYPERLINK("http://geochem.nrcan.gc.ca/cdogs/content/kwd/kwd020018_e.htm", "Fluid (stream)")</f>
        <v>Fluid (stream)</v>
      </c>
      <c r="K6657" s="1" t="str">
        <f>HYPERLINK("http://geochem.nrcan.gc.ca/cdogs/content/kwd/kwd080007_e.htm", "Untreated Water")</f>
        <v>Untreated Water</v>
      </c>
      <c r="O6657">
        <v>0.28999999999999998</v>
      </c>
      <c r="P6657">
        <v>50</v>
      </c>
      <c r="Q6657">
        <v>7.6</v>
      </c>
    </row>
    <row r="6658" spans="1:17" hidden="1" x14ac:dyDescent="0.3">
      <c r="A6658" t="s">
        <v>25851</v>
      </c>
      <c r="B6658" t="s">
        <v>25852</v>
      </c>
      <c r="C6658" s="1" t="str">
        <f t="shared" si="819"/>
        <v>21:0667</v>
      </c>
      <c r="D6658" s="1" t="str">
        <f>HYPERLINK("http://geochem.nrcan.gc.ca/cdogs/content/svy/svy210203_e.htm", "21:0203")</f>
        <v>21:0203</v>
      </c>
      <c r="E6658" t="s">
        <v>25853</v>
      </c>
      <c r="F6658" t="s">
        <v>25854</v>
      </c>
      <c r="H6658">
        <v>61.283083699999999</v>
      </c>
      <c r="I6658">
        <v>-131.5869122</v>
      </c>
      <c r="J6658" s="1" t="str">
        <f>HYPERLINK("http://geochem.nrcan.gc.ca/cdogs/content/kwd/kwd020018_e.htm", "Fluid (stream)")</f>
        <v>Fluid (stream)</v>
      </c>
      <c r="K6658" s="1" t="str">
        <f>HYPERLINK("http://geochem.nrcan.gc.ca/cdogs/content/kwd/kwd080007_e.htm", "Untreated Water")</f>
        <v>Untreated Water</v>
      </c>
      <c r="O6658">
        <v>0.21</v>
      </c>
      <c r="P6658">
        <v>40</v>
      </c>
      <c r="Q6658">
        <v>8</v>
      </c>
    </row>
    <row r="6659" spans="1:17" hidden="1" x14ac:dyDescent="0.3">
      <c r="A6659" t="s">
        <v>25855</v>
      </c>
      <c r="B6659" t="s">
        <v>25856</v>
      </c>
      <c r="C6659" s="1" t="str">
        <f t="shared" si="819"/>
        <v>21:0667</v>
      </c>
      <c r="D6659" s="1" t="str">
        <f>HYPERLINK("http://geochem.nrcan.gc.ca/cdogs/content/svy/svy210203_e.htm", "21:0203")</f>
        <v>21:0203</v>
      </c>
      <c r="E6659" t="s">
        <v>25857</v>
      </c>
      <c r="F6659" t="s">
        <v>25858</v>
      </c>
      <c r="H6659">
        <v>61.260198799999998</v>
      </c>
      <c r="I6659">
        <v>-131.52961329999999</v>
      </c>
      <c r="J6659" s="1" t="str">
        <f>HYPERLINK("http://geochem.nrcan.gc.ca/cdogs/content/kwd/kwd020018_e.htm", "Fluid (stream)")</f>
        <v>Fluid (stream)</v>
      </c>
      <c r="K6659" s="1" t="str">
        <f>HYPERLINK("http://geochem.nrcan.gc.ca/cdogs/content/kwd/kwd080007_e.htm", "Untreated Water")</f>
        <v>Untreated Water</v>
      </c>
      <c r="O6659">
        <v>0.16</v>
      </c>
      <c r="P6659">
        <v>50</v>
      </c>
      <c r="Q6659">
        <v>7.9</v>
      </c>
    </row>
    <row r="6660" spans="1:17" hidden="1" x14ac:dyDescent="0.3">
      <c r="A6660" t="s">
        <v>25859</v>
      </c>
      <c r="B6660" t="s">
        <v>25860</v>
      </c>
      <c r="C6660" s="1" t="str">
        <f t="shared" si="819"/>
        <v>21:0667</v>
      </c>
      <c r="D6660" s="1" t="str">
        <f>HYPERLINK("http://geochem.nrcan.gc.ca/cdogs/content/svy/svy210203_e.htm", "21:0203")</f>
        <v>21:0203</v>
      </c>
      <c r="E6660" t="s">
        <v>25857</v>
      </c>
      <c r="F6660" t="s">
        <v>25861</v>
      </c>
      <c r="H6660">
        <v>61.260198799999998</v>
      </c>
      <c r="I6660">
        <v>-131.52961329999999</v>
      </c>
      <c r="J6660" s="1" t="str">
        <f>HYPERLINK("http://geochem.nrcan.gc.ca/cdogs/content/kwd/kwd020018_e.htm", "Fluid (stream)")</f>
        <v>Fluid (stream)</v>
      </c>
      <c r="K6660" s="1" t="str">
        <f>HYPERLINK("http://geochem.nrcan.gc.ca/cdogs/content/kwd/kwd080007_e.htm", "Untreated Water")</f>
        <v>Untreated Water</v>
      </c>
      <c r="O6660">
        <v>0.43</v>
      </c>
      <c r="P6660">
        <v>40</v>
      </c>
      <c r="Q6660">
        <v>7.9</v>
      </c>
    </row>
    <row r="6661" spans="1:17" hidden="1" x14ac:dyDescent="0.3">
      <c r="A6661" t="s">
        <v>25862</v>
      </c>
      <c r="B6661" t="s">
        <v>25863</v>
      </c>
      <c r="C6661" s="1" t="str">
        <f t="shared" si="819"/>
        <v>21:0667</v>
      </c>
      <c r="D6661" s="1" t="str">
        <f>HYPERLINK("http://geochem.nrcan.gc.ca/cdogs/content/svy/svy_e.htm", "")</f>
        <v/>
      </c>
      <c r="G6661" s="1" t="str">
        <f>HYPERLINK("http://geochem.nrcan.gc.ca/cdogs/content/cr_/cr_00080_e.htm", "80")</f>
        <v>80</v>
      </c>
      <c r="J6661" t="s">
        <v>11453</v>
      </c>
      <c r="K6661" t="s">
        <v>11454</v>
      </c>
      <c r="O6661">
        <v>0.25</v>
      </c>
      <c r="P6661">
        <v>90</v>
      </c>
      <c r="Q6661">
        <v>7.4</v>
      </c>
    </row>
    <row r="6662" spans="1:17" hidden="1" x14ac:dyDescent="0.3">
      <c r="A6662" t="s">
        <v>25864</v>
      </c>
      <c r="B6662" t="s">
        <v>25865</v>
      </c>
      <c r="C6662" s="1" t="str">
        <f t="shared" si="819"/>
        <v>21:0667</v>
      </c>
      <c r="D6662" s="1" t="str">
        <f t="shared" ref="D6662:D6681" si="823">HYPERLINK("http://geochem.nrcan.gc.ca/cdogs/content/svy/svy210203_e.htm", "21:0203")</f>
        <v>21:0203</v>
      </c>
      <c r="E6662" t="s">
        <v>25866</v>
      </c>
      <c r="F6662" t="s">
        <v>25867</v>
      </c>
      <c r="H6662">
        <v>61.2176306</v>
      </c>
      <c r="I6662">
        <v>-131.53442620000001</v>
      </c>
      <c r="J6662" s="1" t="str">
        <f t="shared" ref="J6662:J6681" si="824">HYPERLINK("http://geochem.nrcan.gc.ca/cdogs/content/kwd/kwd020018_e.htm", "Fluid (stream)")</f>
        <v>Fluid (stream)</v>
      </c>
      <c r="K6662" s="1" t="str">
        <f t="shared" ref="K6662:K6681" si="825">HYPERLINK("http://geochem.nrcan.gc.ca/cdogs/content/kwd/kwd080007_e.htm", "Untreated Water")</f>
        <v>Untreated Water</v>
      </c>
      <c r="O6662">
        <v>0.28000000000000003</v>
      </c>
      <c r="P6662">
        <v>50</v>
      </c>
      <c r="Q6662">
        <v>7.9</v>
      </c>
    </row>
    <row r="6663" spans="1:17" hidden="1" x14ac:dyDescent="0.3">
      <c r="A6663" t="s">
        <v>25868</v>
      </c>
      <c r="B6663" t="s">
        <v>25869</v>
      </c>
      <c r="C6663" s="1" t="str">
        <f t="shared" si="819"/>
        <v>21:0667</v>
      </c>
      <c r="D6663" s="1" t="str">
        <f t="shared" si="823"/>
        <v>21:0203</v>
      </c>
      <c r="E6663" t="s">
        <v>25870</v>
      </c>
      <c r="F6663" t="s">
        <v>25871</v>
      </c>
      <c r="H6663">
        <v>61.229585899999996</v>
      </c>
      <c r="I6663">
        <v>-131.59190520000001</v>
      </c>
      <c r="J6663" s="1" t="str">
        <f t="shared" si="824"/>
        <v>Fluid (stream)</v>
      </c>
      <c r="K6663" s="1" t="str">
        <f t="shared" si="825"/>
        <v>Untreated Water</v>
      </c>
      <c r="O6663">
        <v>2.5000000000000001E-2</v>
      </c>
      <c r="P6663">
        <v>40</v>
      </c>
      <c r="Q6663">
        <v>7.1</v>
      </c>
    </row>
    <row r="6664" spans="1:17" hidden="1" x14ac:dyDescent="0.3">
      <c r="A6664" t="s">
        <v>25872</v>
      </c>
      <c r="B6664" t="s">
        <v>25873</v>
      </c>
      <c r="C6664" s="1" t="str">
        <f t="shared" si="819"/>
        <v>21:0667</v>
      </c>
      <c r="D6664" s="1" t="str">
        <f t="shared" si="823"/>
        <v>21:0203</v>
      </c>
      <c r="E6664" t="s">
        <v>25874</v>
      </c>
      <c r="F6664" t="s">
        <v>25875</v>
      </c>
      <c r="H6664">
        <v>61.209072399999997</v>
      </c>
      <c r="I6664">
        <v>-131.5870516</v>
      </c>
      <c r="J6664" s="1" t="str">
        <f t="shared" si="824"/>
        <v>Fluid (stream)</v>
      </c>
      <c r="K6664" s="1" t="str">
        <f t="shared" si="825"/>
        <v>Untreated Water</v>
      </c>
      <c r="O6664">
        <v>0.21</v>
      </c>
      <c r="P6664">
        <v>50</v>
      </c>
      <c r="Q6664">
        <v>7.6</v>
      </c>
    </row>
    <row r="6665" spans="1:17" hidden="1" x14ac:dyDescent="0.3">
      <c r="A6665" t="s">
        <v>25876</v>
      </c>
      <c r="B6665" t="s">
        <v>25877</v>
      </c>
      <c r="C6665" s="1" t="str">
        <f t="shared" si="819"/>
        <v>21:0667</v>
      </c>
      <c r="D6665" s="1" t="str">
        <f t="shared" si="823"/>
        <v>21:0203</v>
      </c>
      <c r="E6665" t="s">
        <v>25878</v>
      </c>
      <c r="F6665" t="s">
        <v>25879</v>
      </c>
      <c r="H6665">
        <v>61.187506900000002</v>
      </c>
      <c r="I6665">
        <v>-131.5299206</v>
      </c>
      <c r="J6665" s="1" t="str">
        <f t="shared" si="824"/>
        <v>Fluid (stream)</v>
      </c>
      <c r="K6665" s="1" t="str">
        <f t="shared" si="825"/>
        <v>Untreated Water</v>
      </c>
      <c r="O6665">
        <v>1.2</v>
      </c>
      <c r="P6665">
        <v>40</v>
      </c>
      <c r="Q6665">
        <v>7.8</v>
      </c>
    </row>
    <row r="6666" spans="1:17" hidden="1" x14ac:dyDescent="0.3">
      <c r="A6666" t="s">
        <v>25880</v>
      </c>
      <c r="B6666" t="s">
        <v>25881</v>
      </c>
      <c r="C6666" s="1" t="str">
        <f t="shared" si="819"/>
        <v>21:0667</v>
      </c>
      <c r="D6666" s="1" t="str">
        <f t="shared" si="823"/>
        <v>21:0203</v>
      </c>
      <c r="E6666" t="s">
        <v>25882</v>
      </c>
      <c r="F6666" t="s">
        <v>25883</v>
      </c>
      <c r="H6666">
        <v>61.155588100000003</v>
      </c>
      <c r="I6666">
        <v>-131.56021139999999</v>
      </c>
      <c r="J6666" s="1" t="str">
        <f t="shared" si="824"/>
        <v>Fluid (stream)</v>
      </c>
      <c r="K6666" s="1" t="str">
        <f t="shared" si="825"/>
        <v>Untreated Water</v>
      </c>
      <c r="O6666">
        <v>1.1000000000000001</v>
      </c>
      <c r="P6666">
        <v>50</v>
      </c>
      <c r="Q6666">
        <v>8.1</v>
      </c>
    </row>
    <row r="6667" spans="1:17" hidden="1" x14ac:dyDescent="0.3">
      <c r="A6667" t="s">
        <v>25884</v>
      </c>
      <c r="B6667" t="s">
        <v>25885</v>
      </c>
      <c r="C6667" s="1" t="str">
        <f t="shared" si="819"/>
        <v>21:0667</v>
      </c>
      <c r="D6667" s="1" t="str">
        <f t="shared" si="823"/>
        <v>21:0203</v>
      </c>
      <c r="E6667" t="s">
        <v>25886</v>
      </c>
      <c r="F6667" t="s">
        <v>25887</v>
      </c>
      <c r="H6667">
        <v>61.157370999999998</v>
      </c>
      <c r="I6667">
        <v>-131.46223380000001</v>
      </c>
      <c r="J6667" s="1" t="str">
        <f t="shared" si="824"/>
        <v>Fluid (stream)</v>
      </c>
      <c r="K6667" s="1" t="str">
        <f t="shared" si="825"/>
        <v>Untreated Water</v>
      </c>
      <c r="O6667">
        <v>0.36</v>
      </c>
      <c r="P6667">
        <v>50</v>
      </c>
      <c r="Q6667">
        <v>7.9</v>
      </c>
    </row>
    <row r="6668" spans="1:17" hidden="1" x14ac:dyDescent="0.3">
      <c r="A6668" t="s">
        <v>25888</v>
      </c>
      <c r="B6668" t="s">
        <v>25889</v>
      </c>
      <c r="C6668" s="1" t="str">
        <f t="shared" si="819"/>
        <v>21:0667</v>
      </c>
      <c r="D6668" s="1" t="str">
        <f t="shared" si="823"/>
        <v>21:0203</v>
      </c>
      <c r="E6668" t="s">
        <v>25890</v>
      </c>
      <c r="F6668" t="s">
        <v>25891</v>
      </c>
      <c r="H6668">
        <v>61.133517400000002</v>
      </c>
      <c r="I6668">
        <v>-131.46108150000001</v>
      </c>
      <c r="J6668" s="1" t="str">
        <f t="shared" si="824"/>
        <v>Fluid (stream)</v>
      </c>
      <c r="K6668" s="1" t="str">
        <f t="shared" si="825"/>
        <v>Untreated Water</v>
      </c>
      <c r="O6668">
        <v>0.78</v>
      </c>
      <c r="P6668">
        <v>40</v>
      </c>
      <c r="Q6668">
        <v>7.9</v>
      </c>
    </row>
    <row r="6669" spans="1:17" hidden="1" x14ac:dyDescent="0.3">
      <c r="A6669" t="s">
        <v>25892</v>
      </c>
      <c r="B6669" t="s">
        <v>25893</v>
      </c>
      <c r="C6669" s="1" t="str">
        <f t="shared" si="819"/>
        <v>21:0667</v>
      </c>
      <c r="D6669" s="1" t="str">
        <f t="shared" si="823"/>
        <v>21:0203</v>
      </c>
      <c r="E6669" t="s">
        <v>25894</v>
      </c>
      <c r="F6669" t="s">
        <v>25895</v>
      </c>
      <c r="H6669">
        <v>61.157399400000003</v>
      </c>
      <c r="I6669">
        <v>-131.4527549</v>
      </c>
      <c r="J6669" s="1" t="str">
        <f t="shared" si="824"/>
        <v>Fluid (stream)</v>
      </c>
      <c r="K6669" s="1" t="str">
        <f t="shared" si="825"/>
        <v>Untreated Water</v>
      </c>
      <c r="O6669">
        <v>2.5000000000000001E-2</v>
      </c>
      <c r="P6669">
        <v>60</v>
      </c>
      <c r="Q6669">
        <v>7.5</v>
      </c>
    </row>
    <row r="6670" spans="1:17" hidden="1" x14ac:dyDescent="0.3">
      <c r="A6670" t="s">
        <v>25896</v>
      </c>
      <c r="B6670" t="s">
        <v>25897</v>
      </c>
      <c r="C6670" s="1" t="str">
        <f t="shared" si="819"/>
        <v>21:0667</v>
      </c>
      <c r="D6670" s="1" t="str">
        <f t="shared" si="823"/>
        <v>21:0203</v>
      </c>
      <c r="E6670" t="s">
        <v>25898</v>
      </c>
      <c r="F6670" t="s">
        <v>25899</v>
      </c>
      <c r="H6670">
        <v>61.132823799999997</v>
      </c>
      <c r="I6670">
        <v>-131.38856369999999</v>
      </c>
      <c r="J6670" s="1" t="str">
        <f t="shared" si="824"/>
        <v>Fluid (stream)</v>
      </c>
      <c r="K6670" s="1" t="str">
        <f t="shared" si="825"/>
        <v>Untreated Water</v>
      </c>
      <c r="O6670">
        <v>0.78</v>
      </c>
      <c r="P6670">
        <v>30</v>
      </c>
      <c r="Q6670">
        <v>8</v>
      </c>
    </row>
    <row r="6671" spans="1:17" hidden="1" x14ac:dyDescent="0.3">
      <c r="A6671" t="s">
        <v>25900</v>
      </c>
      <c r="B6671" t="s">
        <v>25901</v>
      </c>
      <c r="C6671" s="1" t="str">
        <f t="shared" si="819"/>
        <v>21:0667</v>
      </c>
      <c r="D6671" s="1" t="str">
        <f t="shared" si="823"/>
        <v>21:0203</v>
      </c>
      <c r="E6671" t="s">
        <v>25902</v>
      </c>
      <c r="F6671" t="s">
        <v>25903</v>
      </c>
      <c r="H6671">
        <v>61.081688200000002</v>
      </c>
      <c r="I6671">
        <v>-131.28799509999999</v>
      </c>
      <c r="J6671" s="1" t="str">
        <f t="shared" si="824"/>
        <v>Fluid (stream)</v>
      </c>
      <c r="K6671" s="1" t="str">
        <f t="shared" si="825"/>
        <v>Untreated Water</v>
      </c>
      <c r="O6671">
        <v>0.46</v>
      </c>
      <c r="P6671">
        <v>50</v>
      </c>
      <c r="Q6671">
        <v>7.7</v>
      </c>
    </row>
    <row r="6672" spans="1:17" hidden="1" x14ac:dyDescent="0.3">
      <c r="A6672" t="s">
        <v>25904</v>
      </c>
      <c r="B6672" t="s">
        <v>25905</v>
      </c>
      <c r="C6672" s="1" t="str">
        <f t="shared" si="819"/>
        <v>21:0667</v>
      </c>
      <c r="D6672" s="1" t="str">
        <f t="shared" si="823"/>
        <v>21:0203</v>
      </c>
      <c r="E6672" t="s">
        <v>25906</v>
      </c>
      <c r="F6672" t="s">
        <v>25907</v>
      </c>
      <c r="H6672">
        <v>61.0189673</v>
      </c>
      <c r="I6672">
        <v>-131.30709239999999</v>
      </c>
      <c r="J6672" s="1" t="str">
        <f t="shared" si="824"/>
        <v>Fluid (stream)</v>
      </c>
      <c r="K6672" s="1" t="str">
        <f t="shared" si="825"/>
        <v>Untreated Water</v>
      </c>
    </row>
    <row r="6673" spans="1:17" hidden="1" x14ac:dyDescent="0.3">
      <c r="A6673" t="s">
        <v>25908</v>
      </c>
      <c r="B6673" t="s">
        <v>25909</v>
      </c>
      <c r="C6673" s="1" t="str">
        <f t="shared" si="819"/>
        <v>21:0667</v>
      </c>
      <c r="D6673" s="1" t="str">
        <f t="shared" si="823"/>
        <v>21:0203</v>
      </c>
      <c r="E6673" t="s">
        <v>25910</v>
      </c>
      <c r="F6673" t="s">
        <v>25911</v>
      </c>
      <c r="H6673">
        <v>61.005146799999999</v>
      </c>
      <c r="I6673">
        <v>-131.2317013</v>
      </c>
      <c r="J6673" s="1" t="str">
        <f t="shared" si="824"/>
        <v>Fluid (stream)</v>
      </c>
      <c r="K6673" s="1" t="str">
        <f t="shared" si="825"/>
        <v>Untreated Water</v>
      </c>
      <c r="O6673">
        <v>0.86</v>
      </c>
      <c r="P6673">
        <v>50</v>
      </c>
      <c r="Q6673">
        <v>7.6</v>
      </c>
    </row>
    <row r="6674" spans="1:17" hidden="1" x14ac:dyDescent="0.3">
      <c r="A6674" t="s">
        <v>25912</v>
      </c>
      <c r="B6674" t="s">
        <v>25913</v>
      </c>
      <c r="C6674" s="1" t="str">
        <f t="shared" si="819"/>
        <v>21:0667</v>
      </c>
      <c r="D6674" s="1" t="str">
        <f t="shared" si="823"/>
        <v>21:0203</v>
      </c>
      <c r="E6674" t="s">
        <v>25914</v>
      </c>
      <c r="F6674" t="s">
        <v>25915</v>
      </c>
      <c r="H6674">
        <v>61.012157700000003</v>
      </c>
      <c r="I6674">
        <v>-131.16021520000001</v>
      </c>
      <c r="J6674" s="1" t="str">
        <f t="shared" si="824"/>
        <v>Fluid (stream)</v>
      </c>
      <c r="K6674" s="1" t="str">
        <f t="shared" si="825"/>
        <v>Untreated Water</v>
      </c>
      <c r="O6674">
        <v>0.56000000000000005</v>
      </c>
      <c r="P6674">
        <v>40</v>
      </c>
      <c r="Q6674">
        <v>8</v>
      </c>
    </row>
    <row r="6675" spans="1:17" hidden="1" x14ac:dyDescent="0.3">
      <c r="A6675" t="s">
        <v>25916</v>
      </c>
      <c r="B6675" t="s">
        <v>25917</v>
      </c>
      <c r="C6675" s="1" t="str">
        <f t="shared" si="819"/>
        <v>21:0667</v>
      </c>
      <c r="D6675" s="1" t="str">
        <f t="shared" si="823"/>
        <v>21:0203</v>
      </c>
      <c r="E6675" t="s">
        <v>25918</v>
      </c>
      <c r="F6675" t="s">
        <v>25919</v>
      </c>
      <c r="H6675">
        <v>61.017361299999997</v>
      </c>
      <c r="I6675">
        <v>-131.081141</v>
      </c>
      <c r="J6675" s="1" t="str">
        <f t="shared" si="824"/>
        <v>Fluid (stream)</v>
      </c>
      <c r="K6675" s="1" t="str">
        <f t="shared" si="825"/>
        <v>Untreated Water</v>
      </c>
      <c r="O6675">
        <v>0.16</v>
      </c>
      <c r="P6675">
        <v>30</v>
      </c>
      <c r="Q6675">
        <v>7.8</v>
      </c>
    </row>
    <row r="6676" spans="1:17" hidden="1" x14ac:dyDescent="0.3">
      <c r="A6676" t="s">
        <v>25920</v>
      </c>
      <c r="B6676" t="s">
        <v>25921</v>
      </c>
      <c r="C6676" s="1" t="str">
        <f t="shared" si="819"/>
        <v>21:0667</v>
      </c>
      <c r="D6676" s="1" t="str">
        <f t="shared" si="823"/>
        <v>21:0203</v>
      </c>
      <c r="E6676" t="s">
        <v>25922</v>
      </c>
      <c r="F6676" t="s">
        <v>25923</v>
      </c>
      <c r="H6676">
        <v>61.045672000000003</v>
      </c>
      <c r="I6676">
        <v>-131.08388640000001</v>
      </c>
      <c r="J6676" s="1" t="str">
        <f t="shared" si="824"/>
        <v>Fluid (stream)</v>
      </c>
      <c r="K6676" s="1" t="str">
        <f t="shared" si="825"/>
        <v>Untreated Water</v>
      </c>
      <c r="O6676">
        <v>0.19</v>
      </c>
      <c r="P6676">
        <v>40</v>
      </c>
      <c r="Q6676">
        <v>8</v>
      </c>
    </row>
    <row r="6677" spans="1:17" hidden="1" x14ac:dyDescent="0.3">
      <c r="A6677" t="s">
        <v>25924</v>
      </c>
      <c r="B6677" t="s">
        <v>25925</v>
      </c>
      <c r="C6677" s="1" t="str">
        <f t="shared" si="819"/>
        <v>21:0667</v>
      </c>
      <c r="D6677" s="1" t="str">
        <f t="shared" si="823"/>
        <v>21:0203</v>
      </c>
      <c r="E6677" t="s">
        <v>25926</v>
      </c>
      <c r="F6677" t="s">
        <v>25927</v>
      </c>
      <c r="H6677">
        <v>61.060302399999998</v>
      </c>
      <c r="I6677">
        <v>-131.10586180000001</v>
      </c>
      <c r="J6677" s="1" t="str">
        <f t="shared" si="824"/>
        <v>Fluid (stream)</v>
      </c>
      <c r="K6677" s="1" t="str">
        <f t="shared" si="825"/>
        <v>Untreated Water</v>
      </c>
      <c r="O6677">
        <v>0.6</v>
      </c>
      <c r="P6677">
        <v>50</v>
      </c>
      <c r="Q6677">
        <v>7.9</v>
      </c>
    </row>
    <row r="6678" spans="1:17" hidden="1" x14ac:dyDescent="0.3">
      <c r="A6678" t="s">
        <v>25928</v>
      </c>
      <c r="B6678" t="s">
        <v>25929</v>
      </c>
      <c r="C6678" s="1" t="str">
        <f t="shared" si="819"/>
        <v>21:0667</v>
      </c>
      <c r="D6678" s="1" t="str">
        <f t="shared" si="823"/>
        <v>21:0203</v>
      </c>
      <c r="E6678" t="s">
        <v>25930</v>
      </c>
      <c r="F6678" t="s">
        <v>25931</v>
      </c>
      <c r="H6678">
        <v>61.054111800000001</v>
      </c>
      <c r="I6678">
        <v>-131.1834891</v>
      </c>
      <c r="J6678" s="1" t="str">
        <f t="shared" si="824"/>
        <v>Fluid (stream)</v>
      </c>
      <c r="K6678" s="1" t="str">
        <f t="shared" si="825"/>
        <v>Untreated Water</v>
      </c>
      <c r="O6678">
        <v>1.3</v>
      </c>
      <c r="P6678">
        <v>40</v>
      </c>
      <c r="Q6678">
        <v>8</v>
      </c>
    </row>
    <row r="6679" spans="1:17" hidden="1" x14ac:dyDescent="0.3">
      <c r="A6679" t="s">
        <v>25932</v>
      </c>
      <c r="B6679" t="s">
        <v>25933</v>
      </c>
      <c r="C6679" s="1" t="str">
        <f t="shared" si="819"/>
        <v>21:0667</v>
      </c>
      <c r="D6679" s="1" t="str">
        <f t="shared" si="823"/>
        <v>21:0203</v>
      </c>
      <c r="E6679" t="s">
        <v>25930</v>
      </c>
      <c r="F6679" t="s">
        <v>25934</v>
      </c>
      <c r="H6679">
        <v>61.054111800000001</v>
      </c>
      <c r="I6679">
        <v>-131.1834891</v>
      </c>
      <c r="J6679" s="1" t="str">
        <f t="shared" si="824"/>
        <v>Fluid (stream)</v>
      </c>
      <c r="K6679" s="1" t="str">
        <f t="shared" si="825"/>
        <v>Untreated Water</v>
      </c>
      <c r="O6679">
        <v>1.4</v>
      </c>
      <c r="P6679">
        <v>40</v>
      </c>
      <c r="Q6679">
        <v>8</v>
      </c>
    </row>
    <row r="6680" spans="1:17" hidden="1" x14ac:dyDescent="0.3">
      <c r="A6680" t="s">
        <v>25935</v>
      </c>
      <c r="B6680" t="s">
        <v>25936</v>
      </c>
      <c r="C6680" s="1" t="str">
        <f t="shared" si="819"/>
        <v>21:0667</v>
      </c>
      <c r="D6680" s="1" t="str">
        <f t="shared" si="823"/>
        <v>21:0203</v>
      </c>
      <c r="E6680" t="s">
        <v>25937</v>
      </c>
      <c r="F6680" t="s">
        <v>25938</v>
      </c>
      <c r="H6680">
        <v>61.101872</v>
      </c>
      <c r="I6680">
        <v>-131.18806259999999</v>
      </c>
      <c r="J6680" s="1" t="str">
        <f t="shared" si="824"/>
        <v>Fluid (stream)</v>
      </c>
      <c r="K6680" s="1" t="str">
        <f t="shared" si="825"/>
        <v>Untreated Water</v>
      </c>
      <c r="O6680">
        <v>2.6</v>
      </c>
      <c r="P6680">
        <v>170</v>
      </c>
      <c r="Q6680">
        <v>7.8</v>
      </c>
    </row>
    <row r="6681" spans="1:17" hidden="1" x14ac:dyDescent="0.3">
      <c r="A6681" t="s">
        <v>25939</v>
      </c>
      <c r="B6681" t="s">
        <v>25940</v>
      </c>
      <c r="C6681" s="1" t="str">
        <f t="shared" ref="C6681:C6744" si="826">HYPERLINK("http://geochem.nrcan.gc.ca/cdogs/content/bdl/bdl210667_e.htm", "21:0667")</f>
        <v>21:0667</v>
      </c>
      <c r="D6681" s="1" t="str">
        <f t="shared" si="823"/>
        <v>21:0203</v>
      </c>
      <c r="E6681" t="s">
        <v>25941</v>
      </c>
      <c r="F6681" t="s">
        <v>25942</v>
      </c>
      <c r="H6681">
        <v>61.095655800000003</v>
      </c>
      <c r="I6681">
        <v>-131.1725501</v>
      </c>
      <c r="J6681" s="1" t="str">
        <f t="shared" si="824"/>
        <v>Fluid (stream)</v>
      </c>
      <c r="K6681" s="1" t="str">
        <f t="shared" si="825"/>
        <v>Untreated Water</v>
      </c>
      <c r="O6681">
        <v>0.2</v>
      </c>
      <c r="P6681">
        <v>50</v>
      </c>
      <c r="Q6681">
        <v>7.9</v>
      </c>
    </row>
    <row r="6682" spans="1:17" hidden="1" x14ac:dyDescent="0.3">
      <c r="A6682" t="s">
        <v>25943</v>
      </c>
      <c r="B6682" t="s">
        <v>25944</v>
      </c>
      <c r="C6682" s="1" t="str">
        <f t="shared" si="826"/>
        <v>21:0667</v>
      </c>
      <c r="D6682" s="1" t="str">
        <f>HYPERLINK("http://geochem.nrcan.gc.ca/cdogs/content/svy/svy_e.htm", "")</f>
        <v/>
      </c>
      <c r="G6682" s="1" t="str">
        <f>HYPERLINK("http://geochem.nrcan.gc.ca/cdogs/content/cr_/cr_00082_e.htm", "82")</f>
        <v>82</v>
      </c>
      <c r="J6682" t="s">
        <v>11453</v>
      </c>
      <c r="K6682" t="s">
        <v>11454</v>
      </c>
      <c r="O6682">
        <v>1.4</v>
      </c>
      <c r="P6682">
        <v>290</v>
      </c>
      <c r="Q6682">
        <v>7.7</v>
      </c>
    </row>
    <row r="6683" spans="1:17" hidden="1" x14ac:dyDescent="0.3">
      <c r="A6683" t="s">
        <v>25945</v>
      </c>
      <c r="B6683" t="s">
        <v>25946</v>
      </c>
      <c r="C6683" s="1" t="str">
        <f t="shared" si="826"/>
        <v>21:0667</v>
      </c>
      <c r="D6683" s="1" t="str">
        <f t="shared" ref="D6683:D6711" si="827">HYPERLINK("http://geochem.nrcan.gc.ca/cdogs/content/svy/svy210203_e.htm", "21:0203")</f>
        <v>21:0203</v>
      </c>
      <c r="E6683" t="s">
        <v>25947</v>
      </c>
      <c r="F6683" t="s">
        <v>25948</v>
      </c>
      <c r="H6683">
        <v>61.136602400000001</v>
      </c>
      <c r="I6683">
        <v>-131.17803850000001</v>
      </c>
      <c r="J6683" s="1" t="str">
        <f t="shared" ref="J6683:J6711" si="828">HYPERLINK("http://geochem.nrcan.gc.ca/cdogs/content/kwd/kwd020018_e.htm", "Fluid (stream)")</f>
        <v>Fluid (stream)</v>
      </c>
      <c r="K6683" s="1" t="str">
        <f t="shared" ref="K6683:K6711" si="829">HYPERLINK("http://geochem.nrcan.gc.ca/cdogs/content/kwd/kwd080007_e.htm", "Untreated Water")</f>
        <v>Untreated Water</v>
      </c>
      <c r="O6683">
        <v>2.8</v>
      </c>
      <c r="P6683">
        <v>230</v>
      </c>
      <c r="Q6683">
        <v>7.7</v>
      </c>
    </row>
    <row r="6684" spans="1:17" hidden="1" x14ac:dyDescent="0.3">
      <c r="A6684" t="s">
        <v>25949</v>
      </c>
      <c r="B6684" t="s">
        <v>25950</v>
      </c>
      <c r="C6684" s="1" t="str">
        <f t="shared" si="826"/>
        <v>21:0667</v>
      </c>
      <c r="D6684" s="1" t="str">
        <f t="shared" si="827"/>
        <v>21:0203</v>
      </c>
      <c r="E6684" t="s">
        <v>25951</v>
      </c>
      <c r="F6684" t="s">
        <v>25952</v>
      </c>
      <c r="H6684">
        <v>61.112622700000003</v>
      </c>
      <c r="I6684">
        <v>-131.1318393</v>
      </c>
      <c r="J6684" s="1" t="str">
        <f t="shared" si="828"/>
        <v>Fluid (stream)</v>
      </c>
      <c r="K6684" s="1" t="str">
        <f t="shared" si="829"/>
        <v>Untreated Water</v>
      </c>
      <c r="O6684">
        <v>0.45</v>
      </c>
      <c r="P6684">
        <v>50</v>
      </c>
      <c r="Q6684">
        <v>7.9</v>
      </c>
    </row>
    <row r="6685" spans="1:17" hidden="1" x14ac:dyDescent="0.3">
      <c r="A6685" t="s">
        <v>25953</v>
      </c>
      <c r="B6685" t="s">
        <v>25954</v>
      </c>
      <c r="C6685" s="1" t="str">
        <f t="shared" si="826"/>
        <v>21:0667</v>
      </c>
      <c r="D6685" s="1" t="str">
        <f t="shared" si="827"/>
        <v>21:0203</v>
      </c>
      <c r="E6685" t="s">
        <v>25955</v>
      </c>
      <c r="F6685" t="s">
        <v>25956</v>
      </c>
      <c r="H6685">
        <v>61.106189100000002</v>
      </c>
      <c r="I6685">
        <v>-131.07957400000001</v>
      </c>
      <c r="J6685" s="1" t="str">
        <f t="shared" si="828"/>
        <v>Fluid (stream)</v>
      </c>
      <c r="K6685" s="1" t="str">
        <f t="shared" si="829"/>
        <v>Untreated Water</v>
      </c>
      <c r="O6685">
        <v>0.18</v>
      </c>
      <c r="P6685">
        <v>40</v>
      </c>
      <c r="Q6685">
        <v>7.8</v>
      </c>
    </row>
    <row r="6686" spans="1:17" hidden="1" x14ac:dyDescent="0.3">
      <c r="A6686" t="s">
        <v>25957</v>
      </c>
      <c r="B6686" t="s">
        <v>25958</v>
      </c>
      <c r="C6686" s="1" t="str">
        <f t="shared" si="826"/>
        <v>21:0667</v>
      </c>
      <c r="D6686" s="1" t="str">
        <f t="shared" si="827"/>
        <v>21:0203</v>
      </c>
      <c r="E6686" t="s">
        <v>25959</v>
      </c>
      <c r="F6686" t="s">
        <v>25960</v>
      </c>
      <c r="H6686">
        <v>61.110644600000001</v>
      </c>
      <c r="I6686">
        <v>-131.08242809999999</v>
      </c>
      <c r="J6686" s="1" t="str">
        <f t="shared" si="828"/>
        <v>Fluid (stream)</v>
      </c>
      <c r="K6686" s="1" t="str">
        <f t="shared" si="829"/>
        <v>Untreated Water</v>
      </c>
      <c r="O6686">
        <v>0.44</v>
      </c>
      <c r="P6686">
        <v>30</v>
      </c>
      <c r="Q6686">
        <v>8.1</v>
      </c>
    </row>
    <row r="6687" spans="1:17" hidden="1" x14ac:dyDescent="0.3">
      <c r="A6687" t="s">
        <v>25961</v>
      </c>
      <c r="B6687" t="s">
        <v>25962</v>
      </c>
      <c r="C6687" s="1" t="str">
        <f t="shared" si="826"/>
        <v>21:0667</v>
      </c>
      <c r="D6687" s="1" t="str">
        <f t="shared" si="827"/>
        <v>21:0203</v>
      </c>
      <c r="E6687" t="s">
        <v>25963</v>
      </c>
      <c r="F6687" t="s">
        <v>25964</v>
      </c>
      <c r="H6687">
        <v>61.093381000000001</v>
      </c>
      <c r="I6687">
        <v>-131.0484964</v>
      </c>
      <c r="J6687" s="1" t="str">
        <f t="shared" si="828"/>
        <v>Fluid (stream)</v>
      </c>
      <c r="K6687" s="1" t="str">
        <f t="shared" si="829"/>
        <v>Untreated Water</v>
      </c>
      <c r="O6687">
        <v>0.49</v>
      </c>
      <c r="P6687">
        <v>30</v>
      </c>
      <c r="Q6687">
        <v>8.1</v>
      </c>
    </row>
    <row r="6688" spans="1:17" hidden="1" x14ac:dyDescent="0.3">
      <c r="A6688" t="s">
        <v>25965</v>
      </c>
      <c r="B6688" t="s">
        <v>25966</v>
      </c>
      <c r="C6688" s="1" t="str">
        <f t="shared" si="826"/>
        <v>21:0667</v>
      </c>
      <c r="D6688" s="1" t="str">
        <f t="shared" si="827"/>
        <v>21:0203</v>
      </c>
      <c r="E6688" t="s">
        <v>25967</v>
      </c>
      <c r="F6688" t="s">
        <v>25968</v>
      </c>
      <c r="H6688">
        <v>61.109454399999997</v>
      </c>
      <c r="I6688">
        <v>-130.97379699999999</v>
      </c>
      <c r="J6688" s="1" t="str">
        <f t="shared" si="828"/>
        <v>Fluid (stream)</v>
      </c>
      <c r="K6688" s="1" t="str">
        <f t="shared" si="829"/>
        <v>Untreated Water</v>
      </c>
      <c r="O6688">
        <v>0.35</v>
      </c>
      <c r="P6688">
        <v>70</v>
      </c>
      <c r="Q6688">
        <v>7.9</v>
      </c>
    </row>
    <row r="6689" spans="1:17" hidden="1" x14ac:dyDescent="0.3">
      <c r="A6689" t="s">
        <v>25969</v>
      </c>
      <c r="B6689" t="s">
        <v>25970</v>
      </c>
      <c r="C6689" s="1" t="str">
        <f t="shared" si="826"/>
        <v>21:0667</v>
      </c>
      <c r="D6689" s="1" t="str">
        <f t="shared" si="827"/>
        <v>21:0203</v>
      </c>
      <c r="E6689" t="s">
        <v>25971</v>
      </c>
      <c r="F6689" t="s">
        <v>25972</v>
      </c>
      <c r="H6689">
        <v>61.105501599999997</v>
      </c>
      <c r="I6689">
        <v>-130.9634001</v>
      </c>
      <c r="J6689" s="1" t="str">
        <f t="shared" si="828"/>
        <v>Fluid (stream)</v>
      </c>
      <c r="K6689" s="1" t="str">
        <f t="shared" si="829"/>
        <v>Untreated Water</v>
      </c>
      <c r="O6689">
        <v>3.1</v>
      </c>
      <c r="P6689">
        <v>250</v>
      </c>
      <c r="Q6689">
        <v>7.7</v>
      </c>
    </row>
    <row r="6690" spans="1:17" hidden="1" x14ac:dyDescent="0.3">
      <c r="A6690" t="s">
        <v>25973</v>
      </c>
      <c r="B6690" t="s">
        <v>25974</v>
      </c>
      <c r="C6690" s="1" t="str">
        <f t="shared" si="826"/>
        <v>21:0667</v>
      </c>
      <c r="D6690" s="1" t="str">
        <f t="shared" si="827"/>
        <v>21:0203</v>
      </c>
      <c r="E6690" t="s">
        <v>25975</v>
      </c>
      <c r="F6690" t="s">
        <v>25976</v>
      </c>
      <c r="H6690">
        <v>61.102717699999999</v>
      </c>
      <c r="I6690">
        <v>-130.9050402</v>
      </c>
      <c r="J6690" s="1" t="str">
        <f t="shared" si="828"/>
        <v>Fluid (stream)</v>
      </c>
      <c r="K6690" s="1" t="str">
        <f t="shared" si="829"/>
        <v>Untreated Water</v>
      </c>
      <c r="O6690">
        <v>3.7</v>
      </c>
      <c r="P6690">
        <v>360</v>
      </c>
      <c r="Q6690">
        <v>7</v>
      </c>
    </row>
    <row r="6691" spans="1:17" hidden="1" x14ac:dyDescent="0.3">
      <c r="A6691" t="s">
        <v>25977</v>
      </c>
      <c r="B6691" t="s">
        <v>25978</v>
      </c>
      <c r="C6691" s="1" t="str">
        <f t="shared" si="826"/>
        <v>21:0667</v>
      </c>
      <c r="D6691" s="1" t="str">
        <f t="shared" si="827"/>
        <v>21:0203</v>
      </c>
      <c r="E6691" t="s">
        <v>25979</v>
      </c>
      <c r="F6691" t="s">
        <v>25980</v>
      </c>
      <c r="H6691">
        <v>61.469261299999999</v>
      </c>
      <c r="I6691">
        <v>-130.58880450000001</v>
      </c>
      <c r="J6691" s="1" t="str">
        <f t="shared" si="828"/>
        <v>Fluid (stream)</v>
      </c>
      <c r="K6691" s="1" t="str">
        <f t="shared" si="829"/>
        <v>Untreated Water</v>
      </c>
      <c r="O6691">
        <v>0.54</v>
      </c>
      <c r="P6691">
        <v>60</v>
      </c>
      <c r="Q6691">
        <v>7.4</v>
      </c>
    </row>
    <row r="6692" spans="1:17" hidden="1" x14ac:dyDescent="0.3">
      <c r="A6692" t="s">
        <v>25981</v>
      </c>
      <c r="B6692" t="s">
        <v>25982</v>
      </c>
      <c r="C6692" s="1" t="str">
        <f t="shared" si="826"/>
        <v>21:0667</v>
      </c>
      <c r="D6692" s="1" t="str">
        <f t="shared" si="827"/>
        <v>21:0203</v>
      </c>
      <c r="E6692" t="s">
        <v>25983</v>
      </c>
      <c r="F6692" t="s">
        <v>25984</v>
      </c>
      <c r="H6692">
        <v>61.435153200000002</v>
      </c>
      <c r="I6692">
        <v>-130.58238130000001</v>
      </c>
      <c r="J6692" s="1" t="str">
        <f t="shared" si="828"/>
        <v>Fluid (stream)</v>
      </c>
      <c r="K6692" s="1" t="str">
        <f t="shared" si="829"/>
        <v>Untreated Water</v>
      </c>
      <c r="O6692">
        <v>0.11</v>
      </c>
      <c r="P6692">
        <v>40</v>
      </c>
      <c r="Q6692">
        <v>7.3</v>
      </c>
    </row>
    <row r="6693" spans="1:17" hidden="1" x14ac:dyDescent="0.3">
      <c r="A6693" t="s">
        <v>25985</v>
      </c>
      <c r="B6693" t="s">
        <v>25986</v>
      </c>
      <c r="C6693" s="1" t="str">
        <f t="shared" si="826"/>
        <v>21:0667</v>
      </c>
      <c r="D6693" s="1" t="str">
        <f t="shared" si="827"/>
        <v>21:0203</v>
      </c>
      <c r="E6693" t="s">
        <v>25987</v>
      </c>
      <c r="F6693" t="s">
        <v>25988</v>
      </c>
      <c r="H6693">
        <v>61.397024899999998</v>
      </c>
      <c r="I6693">
        <v>-130.55610630000001</v>
      </c>
      <c r="J6693" s="1" t="str">
        <f t="shared" si="828"/>
        <v>Fluid (stream)</v>
      </c>
      <c r="K6693" s="1" t="str">
        <f t="shared" si="829"/>
        <v>Untreated Water</v>
      </c>
      <c r="O6693">
        <v>0.06</v>
      </c>
      <c r="P6693">
        <v>40</v>
      </c>
      <c r="Q6693">
        <v>7</v>
      </c>
    </row>
    <row r="6694" spans="1:17" hidden="1" x14ac:dyDescent="0.3">
      <c r="A6694" t="s">
        <v>25989</v>
      </c>
      <c r="B6694" t="s">
        <v>25990</v>
      </c>
      <c r="C6694" s="1" t="str">
        <f t="shared" si="826"/>
        <v>21:0667</v>
      </c>
      <c r="D6694" s="1" t="str">
        <f t="shared" si="827"/>
        <v>21:0203</v>
      </c>
      <c r="E6694" t="s">
        <v>25991</v>
      </c>
      <c r="F6694" t="s">
        <v>25992</v>
      </c>
      <c r="H6694">
        <v>61.3871222</v>
      </c>
      <c r="I6694">
        <v>-130.57235030000001</v>
      </c>
      <c r="J6694" s="1" t="str">
        <f t="shared" si="828"/>
        <v>Fluid (stream)</v>
      </c>
      <c r="K6694" s="1" t="str">
        <f t="shared" si="829"/>
        <v>Untreated Water</v>
      </c>
      <c r="O6694">
        <v>1.04</v>
      </c>
      <c r="P6694">
        <v>50</v>
      </c>
      <c r="Q6694">
        <v>7.2</v>
      </c>
    </row>
    <row r="6695" spans="1:17" hidden="1" x14ac:dyDescent="0.3">
      <c r="A6695" t="s">
        <v>25993</v>
      </c>
      <c r="B6695" t="s">
        <v>25994</v>
      </c>
      <c r="C6695" s="1" t="str">
        <f t="shared" si="826"/>
        <v>21:0667</v>
      </c>
      <c r="D6695" s="1" t="str">
        <f t="shared" si="827"/>
        <v>21:0203</v>
      </c>
      <c r="E6695" t="s">
        <v>25995</v>
      </c>
      <c r="F6695" t="s">
        <v>25996</v>
      </c>
      <c r="H6695">
        <v>61.372122300000001</v>
      </c>
      <c r="I6695">
        <v>-130.55159330000001</v>
      </c>
      <c r="J6695" s="1" t="str">
        <f t="shared" si="828"/>
        <v>Fluid (stream)</v>
      </c>
      <c r="K6695" s="1" t="str">
        <f t="shared" si="829"/>
        <v>Untreated Water</v>
      </c>
      <c r="O6695">
        <v>1.5</v>
      </c>
      <c r="P6695">
        <v>40</v>
      </c>
      <c r="Q6695">
        <v>7.2</v>
      </c>
    </row>
    <row r="6696" spans="1:17" hidden="1" x14ac:dyDescent="0.3">
      <c r="A6696" t="s">
        <v>25997</v>
      </c>
      <c r="B6696" t="s">
        <v>25998</v>
      </c>
      <c r="C6696" s="1" t="str">
        <f t="shared" si="826"/>
        <v>21:0667</v>
      </c>
      <c r="D6696" s="1" t="str">
        <f t="shared" si="827"/>
        <v>21:0203</v>
      </c>
      <c r="E6696" t="s">
        <v>25999</v>
      </c>
      <c r="F6696" t="s">
        <v>26000</v>
      </c>
      <c r="H6696">
        <v>61.328475599999997</v>
      </c>
      <c r="I6696">
        <v>-130.5692962</v>
      </c>
      <c r="J6696" s="1" t="str">
        <f t="shared" si="828"/>
        <v>Fluid (stream)</v>
      </c>
      <c r="K6696" s="1" t="str">
        <f t="shared" si="829"/>
        <v>Untreated Water</v>
      </c>
      <c r="O6696">
        <v>0.11</v>
      </c>
      <c r="P6696">
        <v>40</v>
      </c>
      <c r="Q6696">
        <v>7.1</v>
      </c>
    </row>
    <row r="6697" spans="1:17" hidden="1" x14ac:dyDescent="0.3">
      <c r="A6697" t="s">
        <v>26001</v>
      </c>
      <c r="B6697" t="s">
        <v>26002</v>
      </c>
      <c r="C6697" s="1" t="str">
        <f t="shared" si="826"/>
        <v>21:0667</v>
      </c>
      <c r="D6697" s="1" t="str">
        <f t="shared" si="827"/>
        <v>21:0203</v>
      </c>
      <c r="E6697" t="s">
        <v>26003</v>
      </c>
      <c r="F6697" t="s">
        <v>26004</v>
      </c>
      <c r="H6697">
        <v>61.331229899999997</v>
      </c>
      <c r="I6697">
        <v>-130.55390460000001</v>
      </c>
      <c r="J6697" s="1" t="str">
        <f t="shared" si="828"/>
        <v>Fluid (stream)</v>
      </c>
      <c r="K6697" s="1" t="str">
        <f t="shared" si="829"/>
        <v>Untreated Water</v>
      </c>
      <c r="O6697">
        <v>1.2</v>
      </c>
      <c r="P6697">
        <v>40</v>
      </c>
      <c r="Q6697">
        <v>7.1</v>
      </c>
    </row>
    <row r="6698" spans="1:17" hidden="1" x14ac:dyDescent="0.3">
      <c r="A6698" t="s">
        <v>26005</v>
      </c>
      <c r="B6698" t="s">
        <v>26006</v>
      </c>
      <c r="C6698" s="1" t="str">
        <f t="shared" si="826"/>
        <v>21:0667</v>
      </c>
      <c r="D6698" s="1" t="str">
        <f t="shared" si="827"/>
        <v>21:0203</v>
      </c>
      <c r="E6698" t="s">
        <v>26003</v>
      </c>
      <c r="F6698" t="s">
        <v>26007</v>
      </c>
      <c r="H6698">
        <v>61.331229899999997</v>
      </c>
      <c r="I6698">
        <v>-130.55390460000001</v>
      </c>
      <c r="J6698" s="1" t="str">
        <f t="shared" si="828"/>
        <v>Fluid (stream)</v>
      </c>
      <c r="K6698" s="1" t="str">
        <f t="shared" si="829"/>
        <v>Untreated Water</v>
      </c>
      <c r="O6698">
        <v>1.2</v>
      </c>
      <c r="P6698">
        <v>40</v>
      </c>
      <c r="Q6698">
        <v>7</v>
      </c>
    </row>
    <row r="6699" spans="1:17" hidden="1" x14ac:dyDescent="0.3">
      <c r="A6699" t="s">
        <v>26008</v>
      </c>
      <c r="B6699" t="s">
        <v>26009</v>
      </c>
      <c r="C6699" s="1" t="str">
        <f t="shared" si="826"/>
        <v>21:0667</v>
      </c>
      <c r="D6699" s="1" t="str">
        <f t="shared" si="827"/>
        <v>21:0203</v>
      </c>
      <c r="E6699" t="s">
        <v>26010</v>
      </c>
      <c r="F6699" t="s">
        <v>26011</v>
      </c>
      <c r="H6699">
        <v>61.316681799999998</v>
      </c>
      <c r="I6699">
        <v>-130.5995829</v>
      </c>
      <c r="J6699" s="1" t="str">
        <f t="shared" si="828"/>
        <v>Fluid (stream)</v>
      </c>
      <c r="K6699" s="1" t="str">
        <f t="shared" si="829"/>
        <v>Untreated Water</v>
      </c>
      <c r="O6699">
        <v>2.2999999999999998</v>
      </c>
      <c r="P6699">
        <v>50</v>
      </c>
      <c r="Q6699">
        <v>7.2</v>
      </c>
    </row>
    <row r="6700" spans="1:17" hidden="1" x14ac:dyDescent="0.3">
      <c r="A6700" t="s">
        <v>26012</v>
      </c>
      <c r="B6700" t="s">
        <v>26013</v>
      </c>
      <c r="C6700" s="1" t="str">
        <f t="shared" si="826"/>
        <v>21:0667</v>
      </c>
      <c r="D6700" s="1" t="str">
        <f t="shared" si="827"/>
        <v>21:0203</v>
      </c>
      <c r="E6700" t="s">
        <v>26014</v>
      </c>
      <c r="F6700" t="s">
        <v>26015</v>
      </c>
      <c r="H6700">
        <v>61.310847899999999</v>
      </c>
      <c r="I6700">
        <v>-130.60085419999999</v>
      </c>
      <c r="J6700" s="1" t="str">
        <f t="shared" si="828"/>
        <v>Fluid (stream)</v>
      </c>
      <c r="K6700" s="1" t="str">
        <f t="shared" si="829"/>
        <v>Untreated Water</v>
      </c>
      <c r="O6700">
        <v>0.55000000000000004</v>
      </c>
      <c r="P6700">
        <v>50</v>
      </c>
      <c r="Q6700">
        <v>7.2</v>
      </c>
    </row>
    <row r="6701" spans="1:17" hidden="1" x14ac:dyDescent="0.3">
      <c r="A6701" t="s">
        <v>26016</v>
      </c>
      <c r="B6701" t="s">
        <v>26017</v>
      </c>
      <c r="C6701" s="1" t="str">
        <f t="shared" si="826"/>
        <v>21:0667</v>
      </c>
      <c r="D6701" s="1" t="str">
        <f t="shared" si="827"/>
        <v>21:0203</v>
      </c>
      <c r="E6701" t="s">
        <v>26018</v>
      </c>
      <c r="F6701" t="s">
        <v>26019</v>
      </c>
      <c r="H6701">
        <v>61.302206300000002</v>
      </c>
      <c r="I6701">
        <v>-130.61775850000001</v>
      </c>
      <c r="J6701" s="1" t="str">
        <f t="shared" si="828"/>
        <v>Fluid (stream)</v>
      </c>
      <c r="K6701" s="1" t="str">
        <f t="shared" si="829"/>
        <v>Untreated Water</v>
      </c>
      <c r="O6701">
        <v>2.5000000000000001E-2</v>
      </c>
      <c r="P6701">
        <v>30</v>
      </c>
      <c r="Q6701">
        <v>7.1</v>
      </c>
    </row>
    <row r="6702" spans="1:17" hidden="1" x14ac:dyDescent="0.3">
      <c r="A6702" t="s">
        <v>26020</v>
      </c>
      <c r="B6702" t="s">
        <v>26021</v>
      </c>
      <c r="C6702" s="1" t="str">
        <f t="shared" si="826"/>
        <v>21:0667</v>
      </c>
      <c r="D6702" s="1" t="str">
        <f t="shared" si="827"/>
        <v>21:0203</v>
      </c>
      <c r="E6702" t="s">
        <v>26022</v>
      </c>
      <c r="F6702" t="s">
        <v>26023</v>
      </c>
      <c r="H6702">
        <v>61.259386200000002</v>
      </c>
      <c r="I6702">
        <v>-130.62784199999999</v>
      </c>
      <c r="J6702" s="1" t="str">
        <f t="shared" si="828"/>
        <v>Fluid (stream)</v>
      </c>
      <c r="K6702" s="1" t="str">
        <f t="shared" si="829"/>
        <v>Untreated Water</v>
      </c>
      <c r="O6702">
        <v>3.4</v>
      </c>
      <c r="P6702">
        <v>100</v>
      </c>
      <c r="Q6702">
        <v>7.2</v>
      </c>
    </row>
    <row r="6703" spans="1:17" hidden="1" x14ac:dyDescent="0.3">
      <c r="A6703" t="s">
        <v>26024</v>
      </c>
      <c r="B6703" t="s">
        <v>26025</v>
      </c>
      <c r="C6703" s="1" t="str">
        <f t="shared" si="826"/>
        <v>21:0667</v>
      </c>
      <c r="D6703" s="1" t="str">
        <f t="shared" si="827"/>
        <v>21:0203</v>
      </c>
      <c r="E6703" t="s">
        <v>26026</v>
      </c>
      <c r="F6703" t="s">
        <v>26027</v>
      </c>
      <c r="H6703">
        <v>61.1818247</v>
      </c>
      <c r="I6703">
        <v>-130.5421312</v>
      </c>
      <c r="J6703" s="1" t="str">
        <f t="shared" si="828"/>
        <v>Fluid (stream)</v>
      </c>
      <c r="K6703" s="1" t="str">
        <f t="shared" si="829"/>
        <v>Untreated Water</v>
      </c>
      <c r="O6703">
        <v>0.18</v>
      </c>
      <c r="P6703">
        <v>40</v>
      </c>
      <c r="Q6703">
        <v>7</v>
      </c>
    </row>
    <row r="6704" spans="1:17" hidden="1" x14ac:dyDescent="0.3">
      <c r="A6704" t="s">
        <v>26028</v>
      </c>
      <c r="B6704" t="s">
        <v>26029</v>
      </c>
      <c r="C6704" s="1" t="str">
        <f t="shared" si="826"/>
        <v>21:0667</v>
      </c>
      <c r="D6704" s="1" t="str">
        <f t="shared" si="827"/>
        <v>21:0203</v>
      </c>
      <c r="E6704" t="s">
        <v>26030</v>
      </c>
      <c r="F6704" t="s">
        <v>26031</v>
      </c>
      <c r="H6704">
        <v>61.150819599999998</v>
      </c>
      <c r="I6704">
        <v>-130.54121259999999</v>
      </c>
      <c r="J6704" s="1" t="str">
        <f t="shared" si="828"/>
        <v>Fluid (stream)</v>
      </c>
      <c r="K6704" s="1" t="str">
        <f t="shared" si="829"/>
        <v>Untreated Water</v>
      </c>
      <c r="O6704">
        <v>1.8</v>
      </c>
      <c r="P6704">
        <v>90</v>
      </c>
      <c r="Q6704">
        <v>6.9</v>
      </c>
    </row>
    <row r="6705" spans="1:17" hidden="1" x14ac:dyDescent="0.3">
      <c r="A6705" t="s">
        <v>26032</v>
      </c>
      <c r="B6705" t="s">
        <v>26033</v>
      </c>
      <c r="C6705" s="1" t="str">
        <f t="shared" si="826"/>
        <v>21:0667</v>
      </c>
      <c r="D6705" s="1" t="str">
        <f t="shared" si="827"/>
        <v>21:0203</v>
      </c>
      <c r="E6705" t="s">
        <v>26034</v>
      </c>
      <c r="F6705" t="s">
        <v>26035</v>
      </c>
      <c r="H6705">
        <v>61.1234872</v>
      </c>
      <c r="I6705">
        <v>-130.5292254</v>
      </c>
      <c r="J6705" s="1" t="str">
        <f t="shared" si="828"/>
        <v>Fluid (stream)</v>
      </c>
      <c r="K6705" s="1" t="str">
        <f t="shared" si="829"/>
        <v>Untreated Water</v>
      </c>
      <c r="O6705">
        <v>1.8</v>
      </c>
      <c r="P6705">
        <v>100</v>
      </c>
      <c r="Q6705">
        <v>6.9</v>
      </c>
    </row>
    <row r="6706" spans="1:17" hidden="1" x14ac:dyDescent="0.3">
      <c r="A6706" t="s">
        <v>26036</v>
      </c>
      <c r="B6706" t="s">
        <v>26037</v>
      </c>
      <c r="C6706" s="1" t="str">
        <f t="shared" si="826"/>
        <v>21:0667</v>
      </c>
      <c r="D6706" s="1" t="str">
        <f t="shared" si="827"/>
        <v>21:0203</v>
      </c>
      <c r="E6706" t="s">
        <v>26038</v>
      </c>
      <c r="F6706" t="s">
        <v>26039</v>
      </c>
      <c r="H6706">
        <v>61.084477900000003</v>
      </c>
      <c r="I6706">
        <v>-130.40537639999999</v>
      </c>
      <c r="J6706" s="1" t="str">
        <f t="shared" si="828"/>
        <v>Fluid (stream)</v>
      </c>
      <c r="K6706" s="1" t="str">
        <f t="shared" si="829"/>
        <v>Untreated Water</v>
      </c>
      <c r="O6706">
        <v>0.26</v>
      </c>
      <c r="P6706">
        <v>60</v>
      </c>
      <c r="Q6706">
        <v>7.4</v>
      </c>
    </row>
    <row r="6707" spans="1:17" hidden="1" x14ac:dyDescent="0.3">
      <c r="A6707" t="s">
        <v>26040</v>
      </c>
      <c r="B6707" t="s">
        <v>26041</v>
      </c>
      <c r="C6707" s="1" t="str">
        <f t="shared" si="826"/>
        <v>21:0667</v>
      </c>
      <c r="D6707" s="1" t="str">
        <f t="shared" si="827"/>
        <v>21:0203</v>
      </c>
      <c r="E6707" t="s">
        <v>26042</v>
      </c>
      <c r="F6707" t="s">
        <v>26043</v>
      </c>
      <c r="H6707">
        <v>61.067766800000001</v>
      </c>
      <c r="I6707">
        <v>-130.44206980000001</v>
      </c>
      <c r="J6707" s="1" t="str">
        <f t="shared" si="828"/>
        <v>Fluid (stream)</v>
      </c>
      <c r="K6707" s="1" t="str">
        <f t="shared" si="829"/>
        <v>Untreated Water</v>
      </c>
      <c r="O6707">
        <v>1.1000000000000001</v>
      </c>
      <c r="P6707">
        <v>100</v>
      </c>
      <c r="Q6707">
        <v>7.8</v>
      </c>
    </row>
    <row r="6708" spans="1:17" hidden="1" x14ac:dyDescent="0.3">
      <c r="A6708" t="s">
        <v>26044</v>
      </c>
      <c r="B6708" t="s">
        <v>26045</v>
      </c>
      <c r="C6708" s="1" t="str">
        <f t="shared" si="826"/>
        <v>21:0667</v>
      </c>
      <c r="D6708" s="1" t="str">
        <f t="shared" si="827"/>
        <v>21:0203</v>
      </c>
      <c r="E6708" t="s">
        <v>26046</v>
      </c>
      <c r="F6708" t="s">
        <v>26047</v>
      </c>
      <c r="H6708">
        <v>61.0754375</v>
      </c>
      <c r="I6708">
        <v>-130.4569142</v>
      </c>
      <c r="J6708" s="1" t="str">
        <f t="shared" si="828"/>
        <v>Fluid (stream)</v>
      </c>
      <c r="K6708" s="1" t="str">
        <f t="shared" si="829"/>
        <v>Untreated Water</v>
      </c>
      <c r="O6708">
        <v>0.84</v>
      </c>
      <c r="P6708">
        <v>110</v>
      </c>
      <c r="Q6708">
        <v>7.6</v>
      </c>
    </row>
    <row r="6709" spans="1:17" hidden="1" x14ac:dyDescent="0.3">
      <c r="A6709" t="s">
        <v>26048</v>
      </c>
      <c r="B6709" t="s">
        <v>26049</v>
      </c>
      <c r="C6709" s="1" t="str">
        <f t="shared" si="826"/>
        <v>21:0667</v>
      </c>
      <c r="D6709" s="1" t="str">
        <f t="shared" si="827"/>
        <v>21:0203</v>
      </c>
      <c r="E6709" t="s">
        <v>26050</v>
      </c>
      <c r="F6709" t="s">
        <v>26051</v>
      </c>
      <c r="H6709">
        <v>61.064521499999998</v>
      </c>
      <c r="I6709">
        <v>-130.51696920000001</v>
      </c>
      <c r="J6709" s="1" t="str">
        <f t="shared" si="828"/>
        <v>Fluid (stream)</v>
      </c>
      <c r="K6709" s="1" t="str">
        <f t="shared" si="829"/>
        <v>Untreated Water</v>
      </c>
      <c r="O6709">
        <v>1.3</v>
      </c>
      <c r="P6709">
        <v>240</v>
      </c>
      <c r="Q6709">
        <v>7.4</v>
      </c>
    </row>
    <row r="6710" spans="1:17" hidden="1" x14ac:dyDescent="0.3">
      <c r="A6710" t="s">
        <v>26052</v>
      </c>
      <c r="B6710" t="s">
        <v>26053</v>
      </c>
      <c r="C6710" s="1" t="str">
        <f t="shared" si="826"/>
        <v>21:0667</v>
      </c>
      <c r="D6710" s="1" t="str">
        <f t="shared" si="827"/>
        <v>21:0203</v>
      </c>
      <c r="E6710" t="s">
        <v>26054</v>
      </c>
      <c r="F6710" t="s">
        <v>26055</v>
      </c>
      <c r="H6710">
        <v>61.075163099999997</v>
      </c>
      <c r="I6710">
        <v>-130.53438320000001</v>
      </c>
      <c r="J6710" s="1" t="str">
        <f t="shared" si="828"/>
        <v>Fluid (stream)</v>
      </c>
      <c r="K6710" s="1" t="str">
        <f t="shared" si="829"/>
        <v>Untreated Water</v>
      </c>
      <c r="O6710">
        <v>0.96</v>
      </c>
      <c r="P6710">
        <v>280</v>
      </c>
      <c r="Q6710">
        <v>7.3</v>
      </c>
    </row>
    <row r="6711" spans="1:17" hidden="1" x14ac:dyDescent="0.3">
      <c r="A6711" t="s">
        <v>26056</v>
      </c>
      <c r="B6711" t="s">
        <v>26057</v>
      </c>
      <c r="C6711" s="1" t="str">
        <f t="shared" si="826"/>
        <v>21:0667</v>
      </c>
      <c r="D6711" s="1" t="str">
        <f t="shared" si="827"/>
        <v>21:0203</v>
      </c>
      <c r="E6711" t="s">
        <v>26058</v>
      </c>
      <c r="F6711" t="s">
        <v>26059</v>
      </c>
      <c r="H6711">
        <v>61.099054500000001</v>
      </c>
      <c r="I6711">
        <v>-130.5597669</v>
      </c>
      <c r="J6711" s="1" t="str">
        <f t="shared" si="828"/>
        <v>Fluid (stream)</v>
      </c>
      <c r="K6711" s="1" t="str">
        <f t="shared" si="829"/>
        <v>Untreated Water</v>
      </c>
      <c r="O6711">
        <v>2.2999999999999998</v>
      </c>
      <c r="P6711">
        <v>440</v>
      </c>
      <c r="Q6711">
        <v>7.1</v>
      </c>
    </row>
    <row r="6712" spans="1:17" hidden="1" x14ac:dyDescent="0.3">
      <c r="A6712" t="s">
        <v>26060</v>
      </c>
      <c r="B6712" t="s">
        <v>26061</v>
      </c>
      <c r="C6712" s="1" t="str">
        <f t="shared" si="826"/>
        <v>21:0667</v>
      </c>
      <c r="D6712" s="1" t="str">
        <f>HYPERLINK("http://geochem.nrcan.gc.ca/cdogs/content/svy/svy_e.htm", "")</f>
        <v/>
      </c>
      <c r="G6712" s="1" t="str">
        <f>HYPERLINK("http://geochem.nrcan.gc.ca/cdogs/content/cr_/cr_00082_e.htm", "82")</f>
        <v>82</v>
      </c>
      <c r="J6712" t="s">
        <v>11453</v>
      </c>
      <c r="K6712" t="s">
        <v>11454</v>
      </c>
      <c r="O6712">
        <v>1.2</v>
      </c>
      <c r="P6712">
        <v>300</v>
      </c>
      <c r="Q6712">
        <v>7.6</v>
      </c>
    </row>
    <row r="6713" spans="1:17" hidden="1" x14ac:dyDescent="0.3">
      <c r="A6713" t="s">
        <v>26062</v>
      </c>
      <c r="B6713" t="s">
        <v>26063</v>
      </c>
      <c r="C6713" s="1" t="str">
        <f t="shared" si="826"/>
        <v>21:0667</v>
      </c>
      <c r="D6713" s="1" t="str">
        <f t="shared" ref="D6713:D6723" si="830">HYPERLINK("http://geochem.nrcan.gc.ca/cdogs/content/svy/svy210203_e.htm", "21:0203")</f>
        <v>21:0203</v>
      </c>
      <c r="E6713" t="s">
        <v>26064</v>
      </c>
      <c r="F6713" t="s">
        <v>26065</v>
      </c>
      <c r="H6713">
        <v>61.071823700000003</v>
      </c>
      <c r="I6713">
        <v>-130.6330289</v>
      </c>
      <c r="J6713" s="1" t="str">
        <f t="shared" ref="J6713:J6723" si="831">HYPERLINK("http://geochem.nrcan.gc.ca/cdogs/content/kwd/kwd020018_e.htm", "Fluid (stream)")</f>
        <v>Fluid (stream)</v>
      </c>
      <c r="K6713" s="1" t="str">
        <f t="shared" ref="K6713:K6723" si="832">HYPERLINK("http://geochem.nrcan.gc.ca/cdogs/content/kwd/kwd080007_e.htm", "Untreated Water")</f>
        <v>Untreated Water</v>
      </c>
      <c r="O6713">
        <v>2.2999999999999998</v>
      </c>
      <c r="P6713">
        <v>380</v>
      </c>
      <c r="Q6713">
        <v>6.9</v>
      </c>
    </row>
    <row r="6714" spans="1:17" hidden="1" x14ac:dyDescent="0.3">
      <c r="A6714" t="s">
        <v>26066</v>
      </c>
      <c r="B6714" t="s">
        <v>26067</v>
      </c>
      <c r="C6714" s="1" t="str">
        <f t="shared" si="826"/>
        <v>21:0667</v>
      </c>
      <c r="D6714" s="1" t="str">
        <f t="shared" si="830"/>
        <v>21:0203</v>
      </c>
      <c r="E6714" t="s">
        <v>26068</v>
      </c>
      <c r="F6714" t="s">
        <v>26069</v>
      </c>
      <c r="H6714">
        <v>61.066027599999998</v>
      </c>
      <c r="I6714">
        <v>-130.6888252</v>
      </c>
      <c r="J6714" s="1" t="str">
        <f t="shared" si="831"/>
        <v>Fluid (stream)</v>
      </c>
      <c r="K6714" s="1" t="str">
        <f t="shared" si="832"/>
        <v>Untreated Water</v>
      </c>
      <c r="O6714">
        <v>2</v>
      </c>
      <c r="P6714">
        <v>260</v>
      </c>
      <c r="Q6714">
        <v>6.6</v>
      </c>
    </row>
    <row r="6715" spans="1:17" hidden="1" x14ac:dyDescent="0.3">
      <c r="A6715" t="s">
        <v>26070</v>
      </c>
      <c r="B6715" t="s">
        <v>26071</v>
      </c>
      <c r="C6715" s="1" t="str">
        <f t="shared" si="826"/>
        <v>21:0667</v>
      </c>
      <c r="D6715" s="1" t="str">
        <f t="shared" si="830"/>
        <v>21:0203</v>
      </c>
      <c r="E6715" t="s">
        <v>26072</v>
      </c>
      <c r="F6715" t="s">
        <v>26073</v>
      </c>
      <c r="H6715">
        <v>61.084576400000003</v>
      </c>
      <c r="I6715">
        <v>-130.69628489999999</v>
      </c>
      <c r="J6715" s="1" t="str">
        <f t="shared" si="831"/>
        <v>Fluid (stream)</v>
      </c>
      <c r="K6715" s="1" t="str">
        <f t="shared" si="832"/>
        <v>Untreated Water</v>
      </c>
      <c r="O6715">
        <v>1.9</v>
      </c>
      <c r="P6715">
        <v>250</v>
      </c>
      <c r="Q6715">
        <v>6.5</v>
      </c>
    </row>
    <row r="6716" spans="1:17" hidden="1" x14ac:dyDescent="0.3">
      <c r="A6716" t="s">
        <v>26074</v>
      </c>
      <c r="B6716" t="s">
        <v>26075</v>
      </c>
      <c r="C6716" s="1" t="str">
        <f t="shared" si="826"/>
        <v>21:0667</v>
      </c>
      <c r="D6716" s="1" t="str">
        <f t="shared" si="830"/>
        <v>21:0203</v>
      </c>
      <c r="E6716" t="s">
        <v>26076</v>
      </c>
      <c r="F6716" t="s">
        <v>26077</v>
      </c>
      <c r="H6716">
        <v>61.613775500000003</v>
      </c>
      <c r="I6716">
        <v>-130.27388740000001</v>
      </c>
      <c r="J6716" s="1" t="str">
        <f t="shared" si="831"/>
        <v>Fluid (stream)</v>
      </c>
      <c r="K6716" s="1" t="str">
        <f t="shared" si="832"/>
        <v>Untreated Water</v>
      </c>
      <c r="O6716">
        <v>0.24</v>
      </c>
      <c r="P6716">
        <v>60</v>
      </c>
      <c r="Q6716">
        <v>7.7</v>
      </c>
    </row>
    <row r="6717" spans="1:17" hidden="1" x14ac:dyDescent="0.3">
      <c r="A6717" t="s">
        <v>26078</v>
      </c>
      <c r="B6717" t="s">
        <v>26079</v>
      </c>
      <c r="C6717" s="1" t="str">
        <f t="shared" si="826"/>
        <v>21:0667</v>
      </c>
      <c r="D6717" s="1" t="str">
        <f t="shared" si="830"/>
        <v>21:0203</v>
      </c>
      <c r="E6717" t="s">
        <v>26076</v>
      </c>
      <c r="F6717" t="s">
        <v>26080</v>
      </c>
      <c r="H6717">
        <v>61.613775500000003</v>
      </c>
      <c r="I6717">
        <v>-130.27388740000001</v>
      </c>
      <c r="J6717" s="1" t="str">
        <f t="shared" si="831"/>
        <v>Fluid (stream)</v>
      </c>
      <c r="K6717" s="1" t="str">
        <f t="shared" si="832"/>
        <v>Untreated Water</v>
      </c>
      <c r="O6717">
        <v>0.28000000000000003</v>
      </c>
      <c r="P6717">
        <v>50</v>
      </c>
      <c r="Q6717">
        <v>7.8</v>
      </c>
    </row>
    <row r="6718" spans="1:17" hidden="1" x14ac:dyDescent="0.3">
      <c r="A6718" t="s">
        <v>26081</v>
      </c>
      <c r="B6718" t="s">
        <v>26082</v>
      </c>
      <c r="C6718" s="1" t="str">
        <f t="shared" si="826"/>
        <v>21:0667</v>
      </c>
      <c r="D6718" s="1" t="str">
        <f t="shared" si="830"/>
        <v>21:0203</v>
      </c>
      <c r="E6718" t="s">
        <v>26083</v>
      </c>
      <c r="F6718" t="s">
        <v>26084</v>
      </c>
      <c r="H6718">
        <v>61.106107700000003</v>
      </c>
      <c r="I6718">
        <v>-130.6397882</v>
      </c>
      <c r="J6718" s="1" t="str">
        <f t="shared" si="831"/>
        <v>Fluid (stream)</v>
      </c>
      <c r="K6718" s="1" t="str">
        <f t="shared" si="832"/>
        <v>Untreated Water</v>
      </c>
      <c r="O6718">
        <v>1.1000000000000001</v>
      </c>
      <c r="P6718">
        <v>1020</v>
      </c>
      <c r="Q6718">
        <v>7</v>
      </c>
    </row>
    <row r="6719" spans="1:17" hidden="1" x14ac:dyDescent="0.3">
      <c r="A6719" t="s">
        <v>26085</v>
      </c>
      <c r="B6719" t="s">
        <v>26086</v>
      </c>
      <c r="C6719" s="1" t="str">
        <f t="shared" si="826"/>
        <v>21:0667</v>
      </c>
      <c r="D6719" s="1" t="str">
        <f t="shared" si="830"/>
        <v>21:0203</v>
      </c>
      <c r="E6719" t="s">
        <v>26087</v>
      </c>
      <c r="F6719" t="s">
        <v>26088</v>
      </c>
      <c r="H6719">
        <v>61.133056000000003</v>
      </c>
      <c r="I6719">
        <v>-130.65968190000001</v>
      </c>
      <c r="J6719" s="1" t="str">
        <f t="shared" si="831"/>
        <v>Fluid (stream)</v>
      </c>
      <c r="K6719" s="1" t="str">
        <f t="shared" si="832"/>
        <v>Untreated Water</v>
      </c>
      <c r="O6719">
        <v>1.5</v>
      </c>
      <c r="P6719">
        <v>70</v>
      </c>
      <c r="Q6719">
        <v>8</v>
      </c>
    </row>
    <row r="6720" spans="1:17" hidden="1" x14ac:dyDescent="0.3">
      <c r="A6720" t="s">
        <v>26089</v>
      </c>
      <c r="B6720" t="s">
        <v>26090</v>
      </c>
      <c r="C6720" s="1" t="str">
        <f t="shared" si="826"/>
        <v>21:0667</v>
      </c>
      <c r="D6720" s="1" t="str">
        <f t="shared" si="830"/>
        <v>21:0203</v>
      </c>
      <c r="E6720" t="s">
        <v>26091</v>
      </c>
      <c r="F6720" t="s">
        <v>26092</v>
      </c>
      <c r="H6720">
        <v>61.153542000000002</v>
      </c>
      <c r="I6720">
        <v>-130.6232019</v>
      </c>
      <c r="J6720" s="1" t="str">
        <f t="shared" si="831"/>
        <v>Fluid (stream)</v>
      </c>
      <c r="K6720" s="1" t="str">
        <f t="shared" si="832"/>
        <v>Untreated Water</v>
      </c>
      <c r="O6720">
        <v>0.43</v>
      </c>
      <c r="P6720">
        <v>90</v>
      </c>
      <c r="Q6720">
        <v>7</v>
      </c>
    </row>
    <row r="6721" spans="1:17" hidden="1" x14ac:dyDescent="0.3">
      <c r="A6721" t="s">
        <v>26093</v>
      </c>
      <c r="B6721" t="s">
        <v>26094</v>
      </c>
      <c r="C6721" s="1" t="str">
        <f t="shared" si="826"/>
        <v>21:0667</v>
      </c>
      <c r="D6721" s="1" t="str">
        <f t="shared" si="830"/>
        <v>21:0203</v>
      </c>
      <c r="E6721" t="s">
        <v>26095</v>
      </c>
      <c r="F6721" t="s">
        <v>26096</v>
      </c>
      <c r="H6721">
        <v>61.189165099999997</v>
      </c>
      <c r="I6721">
        <v>-130.56369810000001</v>
      </c>
      <c r="J6721" s="1" t="str">
        <f t="shared" si="831"/>
        <v>Fluid (stream)</v>
      </c>
      <c r="K6721" s="1" t="str">
        <f t="shared" si="832"/>
        <v>Untreated Water</v>
      </c>
      <c r="O6721">
        <v>0.24</v>
      </c>
      <c r="P6721">
        <v>80</v>
      </c>
      <c r="Q6721">
        <v>7</v>
      </c>
    </row>
    <row r="6722" spans="1:17" hidden="1" x14ac:dyDescent="0.3">
      <c r="A6722" t="s">
        <v>26097</v>
      </c>
      <c r="B6722" t="s">
        <v>26098</v>
      </c>
      <c r="C6722" s="1" t="str">
        <f t="shared" si="826"/>
        <v>21:0667</v>
      </c>
      <c r="D6722" s="1" t="str">
        <f t="shared" si="830"/>
        <v>21:0203</v>
      </c>
      <c r="E6722" t="s">
        <v>26099</v>
      </c>
      <c r="F6722" t="s">
        <v>26100</v>
      </c>
      <c r="H6722">
        <v>61.225639999999999</v>
      </c>
      <c r="I6722">
        <v>-130.63006429999999</v>
      </c>
      <c r="J6722" s="1" t="str">
        <f t="shared" si="831"/>
        <v>Fluid (stream)</v>
      </c>
      <c r="K6722" s="1" t="str">
        <f t="shared" si="832"/>
        <v>Untreated Water</v>
      </c>
      <c r="O6722">
        <v>0.14000000000000001</v>
      </c>
      <c r="P6722">
        <v>60</v>
      </c>
      <c r="Q6722">
        <v>7.4</v>
      </c>
    </row>
    <row r="6723" spans="1:17" hidden="1" x14ac:dyDescent="0.3">
      <c r="A6723" t="s">
        <v>26101</v>
      </c>
      <c r="B6723" t="s">
        <v>26102</v>
      </c>
      <c r="C6723" s="1" t="str">
        <f t="shared" si="826"/>
        <v>21:0667</v>
      </c>
      <c r="D6723" s="1" t="str">
        <f t="shared" si="830"/>
        <v>21:0203</v>
      </c>
      <c r="E6723" t="s">
        <v>26103</v>
      </c>
      <c r="F6723" t="s">
        <v>26104</v>
      </c>
      <c r="H6723">
        <v>61.138941799999998</v>
      </c>
      <c r="I6723">
        <v>-130.73094510000001</v>
      </c>
      <c r="J6723" s="1" t="str">
        <f t="shared" si="831"/>
        <v>Fluid (stream)</v>
      </c>
      <c r="K6723" s="1" t="str">
        <f t="shared" si="832"/>
        <v>Untreated Water</v>
      </c>
      <c r="O6723">
        <v>2.5000000000000001E-2</v>
      </c>
      <c r="P6723">
        <v>90</v>
      </c>
      <c r="Q6723">
        <v>6.6</v>
      </c>
    </row>
    <row r="6724" spans="1:17" hidden="1" x14ac:dyDescent="0.3">
      <c r="A6724" t="s">
        <v>26105</v>
      </c>
      <c r="B6724" t="s">
        <v>26106</v>
      </c>
      <c r="C6724" s="1" t="str">
        <f t="shared" si="826"/>
        <v>21:0667</v>
      </c>
      <c r="D6724" s="1" t="str">
        <f>HYPERLINK("http://geochem.nrcan.gc.ca/cdogs/content/svy/svy_e.htm", "")</f>
        <v/>
      </c>
      <c r="G6724" s="1" t="str">
        <f>HYPERLINK("http://geochem.nrcan.gc.ca/cdogs/content/cr_/cr_00081_e.htm", "81")</f>
        <v>81</v>
      </c>
      <c r="J6724" t="s">
        <v>11453</v>
      </c>
      <c r="K6724" t="s">
        <v>11454</v>
      </c>
      <c r="O6724">
        <v>0.2</v>
      </c>
      <c r="P6724">
        <v>150</v>
      </c>
      <c r="Q6724">
        <v>8.1</v>
      </c>
    </row>
    <row r="6725" spans="1:17" hidden="1" x14ac:dyDescent="0.3">
      <c r="A6725" t="s">
        <v>26107</v>
      </c>
      <c r="B6725" t="s">
        <v>26108</v>
      </c>
      <c r="C6725" s="1" t="str">
        <f t="shared" si="826"/>
        <v>21:0667</v>
      </c>
      <c r="D6725" s="1" t="str">
        <f t="shared" ref="D6725:D6752" si="833">HYPERLINK("http://geochem.nrcan.gc.ca/cdogs/content/svy/svy210203_e.htm", "21:0203")</f>
        <v>21:0203</v>
      </c>
      <c r="E6725" t="s">
        <v>26109</v>
      </c>
      <c r="F6725" t="s">
        <v>26110</v>
      </c>
      <c r="H6725">
        <v>61.126247100000001</v>
      </c>
      <c r="I6725">
        <v>-130.70457210000001</v>
      </c>
      <c r="J6725" s="1" t="str">
        <f t="shared" ref="J6725:J6752" si="834">HYPERLINK("http://geochem.nrcan.gc.ca/cdogs/content/kwd/kwd020018_e.htm", "Fluid (stream)")</f>
        <v>Fluid (stream)</v>
      </c>
      <c r="K6725" s="1" t="str">
        <f t="shared" ref="K6725:K6752" si="835">HYPERLINK("http://geochem.nrcan.gc.ca/cdogs/content/kwd/kwd080007_e.htm", "Untreated Water")</f>
        <v>Untreated Water</v>
      </c>
      <c r="O6725">
        <v>1</v>
      </c>
      <c r="P6725">
        <v>420</v>
      </c>
      <c r="Q6725">
        <v>7.1</v>
      </c>
    </row>
    <row r="6726" spans="1:17" hidden="1" x14ac:dyDescent="0.3">
      <c r="A6726" t="s">
        <v>26111</v>
      </c>
      <c r="B6726" t="s">
        <v>26112</v>
      </c>
      <c r="C6726" s="1" t="str">
        <f t="shared" si="826"/>
        <v>21:0667</v>
      </c>
      <c r="D6726" s="1" t="str">
        <f t="shared" si="833"/>
        <v>21:0203</v>
      </c>
      <c r="E6726" t="s">
        <v>26113</v>
      </c>
      <c r="F6726" t="s">
        <v>26114</v>
      </c>
      <c r="H6726">
        <v>61.121638699999998</v>
      </c>
      <c r="I6726">
        <v>-130.74271479999999</v>
      </c>
      <c r="J6726" s="1" t="str">
        <f t="shared" si="834"/>
        <v>Fluid (stream)</v>
      </c>
      <c r="K6726" s="1" t="str">
        <f t="shared" si="835"/>
        <v>Untreated Water</v>
      </c>
      <c r="O6726">
        <v>1.9</v>
      </c>
      <c r="P6726">
        <v>550</v>
      </c>
      <c r="Q6726">
        <v>6.7</v>
      </c>
    </row>
    <row r="6727" spans="1:17" hidden="1" x14ac:dyDescent="0.3">
      <c r="A6727" t="s">
        <v>26115</v>
      </c>
      <c r="B6727" t="s">
        <v>26116</v>
      </c>
      <c r="C6727" s="1" t="str">
        <f t="shared" si="826"/>
        <v>21:0667</v>
      </c>
      <c r="D6727" s="1" t="str">
        <f t="shared" si="833"/>
        <v>21:0203</v>
      </c>
      <c r="E6727" t="s">
        <v>26117</v>
      </c>
      <c r="F6727" t="s">
        <v>26118</v>
      </c>
      <c r="H6727">
        <v>61.110414599999999</v>
      </c>
      <c r="I6727">
        <v>-130.7675212</v>
      </c>
      <c r="J6727" s="1" t="str">
        <f t="shared" si="834"/>
        <v>Fluid (stream)</v>
      </c>
      <c r="K6727" s="1" t="str">
        <f t="shared" si="835"/>
        <v>Untreated Water</v>
      </c>
      <c r="O6727">
        <v>1.5</v>
      </c>
      <c r="P6727">
        <v>530</v>
      </c>
      <c r="Q6727">
        <v>6.6</v>
      </c>
    </row>
    <row r="6728" spans="1:17" hidden="1" x14ac:dyDescent="0.3">
      <c r="A6728" t="s">
        <v>26119</v>
      </c>
      <c r="B6728" t="s">
        <v>26120</v>
      </c>
      <c r="C6728" s="1" t="str">
        <f t="shared" si="826"/>
        <v>21:0667</v>
      </c>
      <c r="D6728" s="1" t="str">
        <f t="shared" si="833"/>
        <v>21:0203</v>
      </c>
      <c r="E6728" t="s">
        <v>26121</v>
      </c>
      <c r="F6728" t="s">
        <v>26122</v>
      </c>
      <c r="H6728">
        <v>61.115244199999999</v>
      </c>
      <c r="I6728">
        <v>-130.77859340000001</v>
      </c>
      <c r="J6728" s="1" t="str">
        <f t="shared" si="834"/>
        <v>Fluid (stream)</v>
      </c>
      <c r="K6728" s="1" t="str">
        <f t="shared" si="835"/>
        <v>Untreated Water</v>
      </c>
      <c r="O6728">
        <v>3.2</v>
      </c>
      <c r="P6728">
        <v>550</v>
      </c>
      <c r="Q6728">
        <v>6.6</v>
      </c>
    </row>
    <row r="6729" spans="1:17" hidden="1" x14ac:dyDescent="0.3">
      <c r="A6729" t="s">
        <v>26123</v>
      </c>
      <c r="B6729" t="s">
        <v>26124</v>
      </c>
      <c r="C6729" s="1" t="str">
        <f t="shared" si="826"/>
        <v>21:0667</v>
      </c>
      <c r="D6729" s="1" t="str">
        <f t="shared" si="833"/>
        <v>21:0203</v>
      </c>
      <c r="E6729" t="s">
        <v>26125</v>
      </c>
      <c r="F6729" t="s">
        <v>26126</v>
      </c>
      <c r="H6729">
        <v>61.107906700000001</v>
      </c>
      <c r="I6729">
        <v>-130.80371500000001</v>
      </c>
      <c r="J6729" s="1" t="str">
        <f t="shared" si="834"/>
        <v>Fluid (stream)</v>
      </c>
      <c r="K6729" s="1" t="str">
        <f t="shared" si="835"/>
        <v>Untreated Water</v>
      </c>
      <c r="O6729">
        <v>3</v>
      </c>
      <c r="P6729">
        <v>810</v>
      </c>
      <c r="Q6729">
        <v>6.7</v>
      </c>
    </row>
    <row r="6730" spans="1:17" hidden="1" x14ac:dyDescent="0.3">
      <c r="A6730" t="s">
        <v>26127</v>
      </c>
      <c r="B6730" t="s">
        <v>26128</v>
      </c>
      <c r="C6730" s="1" t="str">
        <f t="shared" si="826"/>
        <v>21:0667</v>
      </c>
      <c r="D6730" s="1" t="str">
        <f t="shared" si="833"/>
        <v>21:0203</v>
      </c>
      <c r="E6730" t="s">
        <v>26129</v>
      </c>
      <c r="F6730" t="s">
        <v>26130</v>
      </c>
      <c r="H6730">
        <v>61.078599199999999</v>
      </c>
      <c r="I6730">
        <v>-130.92887930000001</v>
      </c>
      <c r="J6730" s="1" t="str">
        <f t="shared" si="834"/>
        <v>Fluid (stream)</v>
      </c>
      <c r="K6730" s="1" t="str">
        <f t="shared" si="835"/>
        <v>Untreated Water</v>
      </c>
      <c r="O6730">
        <v>0.54</v>
      </c>
      <c r="P6730">
        <v>120</v>
      </c>
      <c r="Q6730">
        <v>8</v>
      </c>
    </row>
    <row r="6731" spans="1:17" hidden="1" x14ac:dyDescent="0.3">
      <c r="A6731" t="s">
        <v>26131</v>
      </c>
      <c r="B6731" t="s">
        <v>26132</v>
      </c>
      <c r="C6731" s="1" t="str">
        <f t="shared" si="826"/>
        <v>21:0667</v>
      </c>
      <c r="D6731" s="1" t="str">
        <f t="shared" si="833"/>
        <v>21:0203</v>
      </c>
      <c r="E6731" t="s">
        <v>26133</v>
      </c>
      <c r="F6731" t="s">
        <v>26134</v>
      </c>
      <c r="H6731">
        <v>61.063092300000001</v>
      </c>
      <c r="I6731">
        <v>-130.9211535</v>
      </c>
      <c r="J6731" s="1" t="str">
        <f t="shared" si="834"/>
        <v>Fluid (stream)</v>
      </c>
      <c r="K6731" s="1" t="str">
        <f t="shared" si="835"/>
        <v>Untreated Water</v>
      </c>
      <c r="O6731">
        <v>0.42</v>
      </c>
      <c r="P6731">
        <v>80</v>
      </c>
      <c r="Q6731">
        <v>7.9</v>
      </c>
    </row>
    <row r="6732" spans="1:17" hidden="1" x14ac:dyDescent="0.3">
      <c r="A6732" t="s">
        <v>26135</v>
      </c>
      <c r="B6732" t="s">
        <v>26136</v>
      </c>
      <c r="C6732" s="1" t="str">
        <f t="shared" si="826"/>
        <v>21:0667</v>
      </c>
      <c r="D6732" s="1" t="str">
        <f t="shared" si="833"/>
        <v>21:0203</v>
      </c>
      <c r="E6732" t="s">
        <v>26137</v>
      </c>
      <c r="F6732" t="s">
        <v>26138</v>
      </c>
      <c r="H6732">
        <v>61.062396900000003</v>
      </c>
      <c r="I6732">
        <v>-130.91193860000001</v>
      </c>
      <c r="J6732" s="1" t="str">
        <f t="shared" si="834"/>
        <v>Fluid (stream)</v>
      </c>
      <c r="K6732" s="1" t="str">
        <f t="shared" si="835"/>
        <v>Untreated Water</v>
      </c>
      <c r="O6732">
        <v>0.62</v>
      </c>
      <c r="P6732">
        <v>30</v>
      </c>
      <c r="Q6732">
        <v>7.8</v>
      </c>
    </row>
    <row r="6733" spans="1:17" hidden="1" x14ac:dyDescent="0.3">
      <c r="A6733" t="s">
        <v>26139</v>
      </c>
      <c r="B6733" t="s">
        <v>26140</v>
      </c>
      <c r="C6733" s="1" t="str">
        <f t="shared" si="826"/>
        <v>21:0667</v>
      </c>
      <c r="D6733" s="1" t="str">
        <f t="shared" si="833"/>
        <v>21:0203</v>
      </c>
      <c r="E6733" t="s">
        <v>26141</v>
      </c>
      <c r="F6733" t="s">
        <v>26142</v>
      </c>
      <c r="H6733">
        <v>61.043336199999999</v>
      </c>
      <c r="I6733">
        <v>-130.9892778</v>
      </c>
      <c r="J6733" s="1" t="str">
        <f t="shared" si="834"/>
        <v>Fluid (stream)</v>
      </c>
      <c r="K6733" s="1" t="str">
        <f t="shared" si="835"/>
        <v>Untreated Water</v>
      </c>
      <c r="O6733">
        <v>0.38</v>
      </c>
      <c r="P6733">
        <v>40</v>
      </c>
      <c r="Q6733">
        <v>8.1</v>
      </c>
    </row>
    <row r="6734" spans="1:17" hidden="1" x14ac:dyDescent="0.3">
      <c r="A6734" t="s">
        <v>26143</v>
      </c>
      <c r="B6734" t="s">
        <v>26144</v>
      </c>
      <c r="C6734" s="1" t="str">
        <f t="shared" si="826"/>
        <v>21:0667</v>
      </c>
      <c r="D6734" s="1" t="str">
        <f t="shared" si="833"/>
        <v>21:0203</v>
      </c>
      <c r="E6734" t="s">
        <v>26145</v>
      </c>
      <c r="F6734" t="s">
        <v>26146</v>
      </c>
      <c r="H6734">
        <v>61.0250111</v>
      </c>
      <c r="I6734">
        <v>-130.9495934</v>
      </c>
      <c r="J6734" s="1" t="str">
        <f t="shared" si="834"/>
        <v>Fluid (stream)</v>
      </c>
      <c r="K6734" s="1" t="str">
        <f t="shared" si="835"/>
        <v>Untreated Water</v>
      </c>
      <c r="O6734">
        <v>0.45</v>
      </c>
      <c r="P6734">
        <v>40</v>
      </c>
      <c r="Q6734">
        <v>7.9</v>
      </c>
    </row>
    <row r="6735" spans="1:17" hidden="1" x14ac:dyDescent="0.3">
      <c r="A6735" t="s">
        <v>26147</v>
      </c>
      <c r="B6735" t="s">
        <v>26148</v>
      </c>
      <c r="C6735" s="1" t="str">
        <f t="shared" si="826"/>
        <v>21:0667</v>
      </c>
      <c r="D6735" s="1" t="str">
        <f t="shared" si="833"/>
        <v>21:0203</v>
      </c>
      <c r="E6735" t="s">
        <v>26149</v>
      </c>
      <c r="F6735" t="s">
        <v>26150</v>
      </c>
      <c r="H6735">
        <v>61.015720700000003</v>
      </c>
      <c r="I6735">
        <v>-130.91921379999999</v>
      </c>
      <c r="J6735" s="1" t="str">
        <f t="shared" si="834"/>
        <v>Fluid (stream)</v>
      </c>
      <c r="K6735" s="1" t="str">
        <f t="shared" si="835"/>
        <v>Untreated Water</v>
      </c>
      <c r="O6735">
        <v>0.48</v>
      </c>
      <c r="P6735">
        <v>40</v>
      </c>
      <c r="Q6735">
        <v>8.1</v>
      </c>
    </row>
    <row r="6736" spans="1:17" hidden="1" x14ac:dyDescent="0.3">
      <c r="A6736" t="s">
        <v>26151</v>
      </c>
      <c r="B6736" t="s">
        <v>26152</v>
      </c>
      <c r="C6736" s="1" t="str">
        <f t="shared" si="826"/>
        <v>21:0667</v>
      </c>
      <c r="D6736" s="1" t="str">
        <f t="shared" si="833"/>
        <v>21:0203</v>
      </c>
      <c r="E6736" t="s">
        <v>26149</v>
      </c>
      <c r="F6736" t="s">
        <v>26153</v>
      </c>
      <c r="H6736">
        <v>61.015720700000003</v>
      </c>
      <c r="I6736">
        <v>-130.91921379999999</v>
      </c>
      <c r="J6736" s="1" t="str">
        <f t="shared" si="834"/>
        <v>Fluid (stream)</v>
      </c>
      <c r="K6736" s="1" t="str">
        <f t="shared" si="835"/>
        <v>Untreated Water</v>
      </c>
      <c r="O6736">
        <v>0.51</v>
      </c>
      <c r="P6736">
        <v>40</v>
      </c>
      <c r="Q6736">
        <v>8.1</v>
      </c>
    </row>
    <row r="6737" spans="1:17" hidden="1" x14ac:dyDescent="0.3">
      <c r="A6737" t="s">
        <v>26154</v>
      </c>
      <c r="B6737" t="s">
        <v>26155</v>
      </c>
      <c r="C6737" s="1" t="str">
        <f t="shared" si="826"/>
        <v>21:0667</v>
      </c>
      <c r="D6737" s="1" t="str">
        <f t="shared" si="833"/>
        <v>21:0203</v>
      </c>
      <c r="E6737" t="s">
        <v>26156</v>
      </c>
      <c r="F6737" t="s">
        <v>26157</v>
      </c>
      <c r="H6737">
        <v>61.030924499999998</v>
      </c>
      <c r="I6737">
        <v>-130.90147210000001</v>
      </c>
      <c r="J6737" s="1" t="str">
        <f t="shared" si="834"/>
        <v>Fluid (stream)</v>
      </c>
      <c r="K6737" s="1" t="str">
        <f t="shared" si="835"/>
        <v>Untreated Water</v>
      </c>
      <c r="O6737">
        <v>0.18</v>
      </c>
      <c r="P6737">
        <v>30</v>
      </c>
      <c r="Q6737">
        <v>7.9</v>
      </c>
    </row>
    <row r="6738" spans="1:17" hidden="1" x14ac:dyDescent="0.3">
      <c r="A6738" t="s">
        <v>26158</v>
      </c>
      <c r="B6738" t="s">
        <v>26159</v>
      </c>
      <c r="C6738" s="1" t="str">
        <f t="shared" si="826"/>
        <v>21:0667</v>
      </c>
      <c r="D6738" s="1" t="str">
        <f t="shared" si="833"/>
        <v>21:0203</v>
      </c>
      <c r="E6738" t="s">
        <v>26160</v>
      </c>
      <c r="F6738" t="s">
        <v>26161</v>
      </c>
      <c r="H6738">
        <v>61.015020700000001</v>
      </c>
      <c r="I6738">
        <v>-130.8491004</v>
      </c>
      <c r="J6738" s="1" t="str">
        <f t="shared" si="834"/>
        <v>Fluid (stream)</v>
      </c>
      <c r="K6738" s="1" t="str">
        <f t="shared" si="835"/>
        <v>Untreated Water</v>
      </c>
      <c r="O6738">
        <v>0.3</v>
      </c>
      <c r="P6738">
        <v>30</v>
      </c>
      <c r="Q6738">
        <v>8.1</v>
      </c>
    </row>
    <row r="6739" spans="1:17" hidden="1" x14ac:dyDescent="0.3">
      <c r="A6739" t="s">
        <v>26162</v>
      </c>
      <c r="B6739" t="s">
        <v>26163</v>
      </c>
      <c r="C6739" s="1" t="str">
        <f t="shared" si="826"/>
        <v>21:0667</v>
      </c>
      <c r="D6739" s="1" t="str">
        <f t="shared" si="833"/>
        <v>21:0203</v>
      </c>
      <c r="E6739" t="s">
        <v>26164</v>
      </c>
      <c r="F6739" t="s">
        <v>26165</v>
      </c>
      <c r="H6739">
        <v>61.048079399999999</v>
      </c>
      <c r="I6739">
        <v>-130.80583300000001</v>
      </c>
      <c r="J6739" s="1" t="str">
        <f t="shared" si="834"/>
        <v>Fluid (stream)</v>
      </c>
      <c r="K6739" s="1" t="str">
        <f t="shared" si="835"/>
        <v>Untreated Water</v>
      </c>
      <c r="O6739">
        <v>0.42</v>
      </c>
      <c r="P6739">
        <v>30</v>
      </c>
      <c r="Q6739">
        <v>7.9</v>
      </c>
    </row>
    <row r="6740" spans="1:17" hidden="1" x14ac:dyDescent="0.3">
      <c r="A6740" t="s">
        <v>26166</v>
      </c>
      <c r="B6740" t="s">
        <v>26167</v>
      </c>
      <c r="C6740" s="1" t="str">
        <f t="shared" si="826"/>
        <v>21:0667</v>
      </c>
      <c r="D6740" s="1" t="str">
        <f t="shared" si="833"/>
        <v>21:0203</v>
      </c>
      <c r="E6740" t="s">
        <v>26168</v>
      </c>
      <c r="F6740" t="s">
        <v>26169</v>
      </c>
      <c r="H6740">
        <v>61.046978299999999</v>
      </c>
      <c r="I6740">
        <v>-130.7981767</v>
      </c>
      <c r="J6740" s="1" t="str">
        <f t="shared" si="834"/>
        <v>Fluid (stream)</v>
      </c>
      <c r="K6740" s="1" t="str">
        <f t="shared" si="835"/>
        <v>Untreated Water</v>
      </c>
      <c r="O6740">
        <v>1.3</v>
      </c>
      <c r="P6740">
        <v>180</v>
      </c>
      <c r="Q6740">
        <v>7.3</v>
      </c>
    </row>
    <row r="6741" spans="1:17" hidden="1" x14ac:dyDescent="0.3">
      <c r="A6741" t="s">
        <v>26170</v>
      </c>
      <c r="B6741" t="s">
        <v>26171</v>
      </c>
      <c r="C6741" s="1" t="str">
        <f t="shared" si="826"/>
        <v>21:0667</v>
      </c>
      <c r="D6741" s="1" t="str">
        <f t="shared" si="833"/>
        <v>21:0203</v>
      </c>
      <c r="E6741" t="s">
        <v>26172</v>
      </c>
      <c r="F6741" t="s">
        <v>26173</v>
      </c>
      <c r="H6741">
        <v>61.073821299999999</v>
      </c>
      <c r="I6741">
        <v>-130.77363650000001</v>
      </c>
      <c r="J6741" s="1" t="str">
        <f t="shared" si="834"/>
        <v>Fluid (stream)</v>
      </c>
      <c r="K6741" s="1" t="str">
        <f t="shared" si="835"/>
        <v>Untreated Water</v>
      </c>
      <c r="O6741">
        <v>2.7</v>
      </c>
      <c r="P6741">
        <v>320</v>
      </c>
      <c r="Q6741">
        <v>6.6</v>
      </c>
    </row>
    <row r="6742" spans="1:17" hidden="1" x14ac:dyDescent="0.3">
      <c r="A6742" t="s">
        <v>26174</v>
      </c>
      <c r="B6742" t="s">
        <v>26175</v>
      </c>
      <c r="C6742" s="1" t="str">
        <f t="shared" si="826"/>
        <v>21:0667</v>
      </c>
      <c r="D6742" s="1" t="str">
        <f t="shared" si="833"/>
        <v>21:0203</v>
      </c>
      <c r="E6742" t="s">
        <v>26176</v>
      </c>
      <c r="F6742" t="s">
        <v>26177</v>
      </c>
      <c r="H6742">
        <v>61.420806200000001</v>
      </c>
      <c r="I6742">
        <v>-130.6256971</v>
      </c>
      <c r="J6742" s="1" t="str">
        <f t="shared" si="834"/>
        <v>Fluid (stream)</v>
      </c>
      <c r="K6742" s="1" t="str">
        <f t="shared" si="835"/>
        <v>Untreated Water</v>
      </c>
      <c r="O6742">
        <v>2.6</v>
      </c>
      <c r="P6742">
        <v>120</v>
      </c>
      <c r="Q6742">
        <v>7.9</v>
      </c>
    </row>
    <row r="6743" spans="1:17" hidden="1" x14ac:dyDescent="0.3">
      <c r="A6743" t="s">
        <v>26178</v>
      </c>
      <c r="B6743" t="s">
        <v>26179</v>
      </c>
      <c r="C6743" s="1" t="str">
        <f t="shared" si="826"/>
        <v>21:0667</v>
      </c>
      <c r="D6743" s="1" t="str">
        <f t="shared" si="833"/>
        <v>21:0203</v>
      </c>
      <c r="E6743" t="s">
        <v>26180</v>
      </c>
      <c r="F6743" t="s">
        <v>26181</v>
      </c>
      <c r="H6743">
        <v>61.408363299999998</v>
      </c>
      <c r="I6743">
        <v>-130.65305749999999</v>
      </c>
      <c r="J6743" s="1" t="str">
        <f t="shared" si="834"/>
        <v>Fluid (stream)</v>
      </c>
      <c r="K6743" s="1" t="str">
        <f t="shared" si="835"/>
        <v>Untreated Water</v>
      </c>
      <c r="O6743">
        <v>0.4</v>
      </c>
      <c r="P6743">
        <v>60</v>
      </c>
      <c r="Q6743">
        <v>7.4</v>
      </c>
    </row>
    <row r="6744" spans="1:17" hidden="1" x14ac:dyDescent="0.3">
      <c r="A6744" t="s">
        <v>26182</v>
      </c>
      <c r="B6744" t="s">
        <v>26183</v>
      </c>
      <c r="C6744" s="1" t="str">
        <f t="shared" si="826"/>
        <v>21:0667</v>
      </c>
      <c r="D6744" s="1" t="str">
        <f t="shared" si="833"/>
        <v>21:0203</v>
      </c>
      <c r="E6744" t="s">
        <v>26184</v>
      </c>
      <c r="F6744" t="s">
        <v>26185</v>
      </c>
      <c r="H6744">
        <v>61.410506499999997</v>
      </c>
      <c r="I6744">
        <v>-130.66508669999999</v>
      </c>
      <c r="J6744" s="1" t="str">
        <f t="shared" si="834"/>
        <v>Fluid (stream)</v>
      </c>
      <c r="K6744" s="1" t="str">
        <f t="shared" si="835"/>
        <v>Untreated Water</v>
      </c>
      <c r="O6744">
        <v>1.2</v>
      </c>
      <c r="P6744">
        <v>40</v>
      </c>
      <c r="Q6744">
        <v>7.4</v>
      </c>
    </row>
    <row r="6745" spans="1:17" hidden="1" x14ac:dyDescent="0.3">
      <c r="A6745" t="s">
        <v>26186</v>
      </c>
      <c r="B6745" t="s">
        <v>26187</v>
      </c>
      <c r="C6745" s="1" t="str">
        <f t="shared" ref="C6745:C6808" si="836">HYPERLINK("http://geochem.nrcan.gc.ca/cdogs/content/bdl/bdl210667_e.htm", "21:0667")</f>
        <v>21:0667</v>
      </c>
      <c r="D6745" s="1" t="str">
        <f t="shared" si="833"/>
        <v>21:0203</v>
      </c>
      <c r="E6745" t="s">
        <v>26188</v>
      </c>
      <c r="F6745" t="s">
        <v>26189</v>
      </c>
      <c r="H6745">
        <v>61.372367199999999</v>
      </c>
      <c r="I6745">
        <v>-130.62740959999999</v>
      </c>
      <c r="J6745" s="1" t="str">
        <f t="shared" si="834"/>
        <v>Fluid (stream)</v>
      </c>
      <c r="K6745" s="1" t="str">
        <f t="shared" si="835"/>
        <v>Untreated Water</v>
      </c>
      <c r="O6745">
        <v>0.56000000000000005</v>
      </c>
      <c r="P6745">
        <v>40</v>
      </c>
      <c r="Q6745">
        <v>7.7</v>
      </c>
    </row>
    <row r="6746" spans="1:17" hidden="1" x14ac:dyDescent="0.3">
      <c r="A6746" t="s">
        <v>26190</v>
      </c>
      <c r="B6746" t="s">
        <v>26191</v>
      </c>
      <c r="C6746" s="1" t="str">
        <f t="shared" si="836"/>
        <v>21:0667</v>
      </c>
      <c r="D6746" s="1" t="str">
        <f t="shared" si="833"/>
        <v>21:0203</v>
      </c>
      <c r="E6746" t="s">
        <v>26192</v>
      </c>
      <c r="F6746" t="s">
        <v>26193</v>
      </c>
      <c r="H6746">
        <v>61.355036699999999</v>
      </c>
      <c r="I6746">
        <v>-130.62811740000001</v>
      </c>
      <c r="J6746" s="1" t="str">
        <f t="shared" si="834"/>
        <v>Fluid (stream)</v>
      </c>
      <c r="K6746" s="1" t="str">
        <f t="shared" si="835"/>
        <v>Untreated Water</v>
      </c>
      <c r="O6746">
        <v>0.33</v>
      </c>
      <c r="P6746">
        <v>50</v>
      </c>
      <c r="Q6746">
        <v>7.4</v>
      </c>
    </row>
    <row r="6747" spans="1:17" hidden="1" x14ac:dyDescent="0.3">
      <c r="A6747" t="s">
        <v>26194</v>
      </c>
      <c r="B6747" t="s">
        <v>26195</v>
      </c>
      <c r="C6747" s="1" t="str">
        <f t="shared" si="836"/>
        <v>21:0667</v>
      </c>
      <c r="D6747" s="1" t="str">
        <f t="shared" si="833"/>
        <v>21:0203</v>
      </c>
      <c r="E6747" t="s">
        <v>26196</v>
      </c>
      <c r="F6747" t="s">
        <v>26197</v>
      </c>
      <c r="H6747">
        <v>61.353563299999998</v>
      </c>
      <c r="I6747">
        <v>-130.65493359999999</v>
      </c>
      <c r="J6747" s="1" t="str">
        <f t="shared" si="834"/>
        <v>Fluid (stream)</v>
      </c>
      <c r="K6747" s="1" t="str">
        <f t="shared" si="835"/>
        <v>Untreated Water</v>
      </c>
      <c r="O6747">
        <v>0.53</v>
      </c>
      <c r="P6747">
        <v>40</v>
      </c>
      <c r="Q6747">
        <v>7.6</v>
      </c>
    </row>
    <row r="6748" spans="1:17" hidden="1" x14ac:dyDescent="0.3">
      <c r="A6748" t="s">
        <v>26198</v>
      </c>
      <c r="B6748" t="s">
        <v>26199</v>
      </c>
      <c r="C6748" s="1" t="str">
        <f t="shared" si="836"/>
        <v>21:0667</v>
      </c>
      <c r="D6748" s="1" t="str">
        <f t="shared" si="833"/>
        <v>21:0203</v>
      </c>
      <c r="E6748" t="s">
        <v>26200</v>
      </c>
      <c r="F6748" t="s">
        <v>26201</v>
      </c>
      <c r="H6748">
        <v>61.375549900000003</v>
      </c>
      <c r="I6748">
        <v>-130.70902190000001</v>
      </c>
      <c r="J6748" s="1" t="str">
        <f t="shared" si="834"/>
        <v>Fluid (stream)</v>
      </c>
      <c r="K6748" s="1" t="str">
        <f t="shared" si="835"/>
        <v>Untreated Water</v>
      </c>
      <c r="O6748">
        <v>0.69</v>
      </c>
      <c r="P6748">
        <v>40</v>
      </c>
      <c r="Q6748">
        <v>7.6</v>
      </c>
    </row>
    <row r="6749" spans="1:17" hidden="1" x14ac:dyDescent="0.3">
      <c r="A6749" t="s">
        <v>26202</v>
      </c>
      <c r="B6749" t="s">
        <v>26203</v>
      </c>
      <c r="C6749" s="1" t="str">
        <f t="shared" si="836"/>
        <v>21:0667</v>
      </c>
      <c r="D6749" s="1" t="str">
        <f t="shared" si="833"/>
        <v>21:0203</v>
      </c>
      <c r="E6749" t="s">
        <v>26204</v>
      </c>
      <c r="F6749" t="s">
        <v>26205</v>
      </c>
      <c r="H6749">
        <v>61.371211700000003</v>
      </c>
      <c r="I6749">
        <v>-130.7133695</v>
      </c>
      <c r="J6749" s="1" t="str">
        <f t="shared" si="834"/>
        <v>Fluid (stream)</v>
      </c>
      <c r="K6749" s="1" t="str">
        <f t="shared" si="835"/>
        <v>Untreated Water</v>
      </c>
      <c r="O6749">
        <v>0.51</v>
      </c>
      <c r="P6749">
        <v>30</v>
      </c>
      <c r="Q6749">
        <v>7.6</v>
      </c>
    </row>
    <row r="6750" spans="1:17" hidden="1" x14ac:dyDescent="0.3">
      <c r="A6750" t="s">
        <v>26206</v>
      </c>
      <c r="B6750" t="s">
        <v>26207</v>
      </c>
      <c r="C6750" s="1" t="str">
        <f t="shared" si="836"/>
        <v>21:0667</v>
      </c>
      <c r="D6750" s="1" t="str">
        <f t="shared" si="833"/>
        <v>21:0203</v>
      </c>
      <c r="E6750" t="s">
        <v>26208</v>
      </c>
      <c r="F6750" t="s">
        <v>26209</v>
      </c>
      <c r="H6750">
        <v>61.3444328</v>
      </c>
      <c r="I6750">
        <v>-130.7112693</v>
      </c>
      <c r="J6750" s="1" t="str">
        <f t="shared" si="834"/>
        <v>Fluid (stream)</v>
      </c>
      <c r="K6750" s="1" t="str">
        <f t="shared" si="835"/>
        <v>Untreated Water</v>
      </c>
      <c r="O6750">
        <v>0.5</v>
      </c>
      <c r="P6750">
        <v>30</v>
      </c>
      <c r="Q6750">
        <v>7.4</v>
      </c>
    </row>
    <row r="6751" spans="1:17" hidden="1" x14ac:dyDescent="0.3">
      <c r="A6751" t="s">
        <v>26210</v>
      </c>
      <c r="B6751" t="s">
        <v>26211</v>
      </c>
      <c r="C6751" s="1" t="str">
        <f t="shared" si="836"/>
        <v>21:0667</v>
      </c>
      <c r="D6751" s="1" t="str">
        <f t="shared" si="833"/>
        <v>21:0203</v>
      </c>
      <c r="E6751" t="s">
        <v>26212</v>
      </c>
      <c r="F6751" t="s">
        <v>26213</v>
      </c>
      <c r="H6751">
        <v>61.339504900000001</v>
      </c>
      <c r="I6751">
        <v>-130.66047209999999</v>
      </c>
      <c r="J6751" s="1" t="str">
        <f t="shared" si="834"/>
        <v>Fluid (stream)</v>
      </c>
      <c r="K6751" s="1" t="str">
        <f t="shared" si="835"/>
        <v>Untreated Water</v>
      </c>
      <c r="O6751">
        <v>0.59</v>
      </c>
      <c r="P6751">
        <v>30</v>
      </c>
      <c r="Q6751">
        <v>7.6</v>
      </c>
    </row>
    <row r="6752" spans="1:17" hidden="1" x14ac:dyDescent="0.3">
      <c r="A6752" t="s">
        <v>26214</v>
      </c>
      <c r="B6752" t="s">
        <v>26215</v>
      </c>
      <c r="C6752" s="1" t="str">
        <f t="shared" si="836"/>
        <v>21:0667</v>
      </c>
      <c r="D6752" s="1" t="str">
        <f t="shared" si="833"/>
        <v>21:0203</v>
      </c>
      <c r="E6752" t="s">
        <v>26216</v>
      </c>
      <c r="F6752" t="s">
        <v>26217</v>
      </c>
      <c r="H6752">
        <v>61.3118123</v>
      </c>
      <c r="I6752">
        <v>-130.65962260000001</v>
      </c>
      <c r="J6752" s="1" t="str">
        <f t="shared" si="834"/>
        <v>Fluid (stream)</v>
      </c>
      <c r="K6752" s="1" t="str">
        <f t="shared" si="835"/>
        <v>Untreated Water</v>
      </c>
      <c r="O6752">
        <v>0.16</v>
      </c>
      <c r="P6752">
        <v>30</v>
      </c>
      <c r="Q6752">
        <v>7.6</v>
      </c>
    </row>
    <row r="6753" spans="1:17" hidden="1" x14ac:dyDescent="0.3">
      <c r="A6753" t="s">
        <v>26218</v>
      </c>
      <c r="B6753" t="s">
        <v>26219</v>
      </c>
      <c r="C6753" s="1" t="str">
        <f t="shared" si="836"/>
        <v>21:0667</v>
      </c>
      <c r="D6753" s="1" t="str">
        <f>HYPERLINK("http://geochem.nrcan.gc.ca/cdogs/content/svy/svy_e.htm", "")</f>
        <v/>
      </c>
      <c r="G6753" s="1" t="str">
        <f>HYPERLINK("http://geochem.nrcan.gc.ca/cdogs/content/cr_/cr_00082_e.htm", "82")</f>
        <v>82</v>
      </c>
      <c r="J6753" t="s">
        <v>11453</v>
      </c>
      <c r="K6753" t="s">
        <v>11454</v>
      </c>
      <c r="O6753">
        <v>1.1000000000000001</v>
      </c>
      <c r="P6753">
        <v>310</v>
      </c>
      <c r="Q6753">
        <v>7.6</v>
      </c>
    </row>
    <row r="6754" spans="1:17" hidden="1" x14ac:dyDescent="0.3">
      <c r="A6754" t="s">
        <v>26220</v>
      </c>
      <c r="B6754" t="s">
        <v>26221</v>
      </c>
      <c r="C6754" s="1" t="str">
        <f t="shared" si="836"/>
        <v>21:0667</v>
      </c>
      <c r="D6754" s="1" t="str">
        <f>HYPERLINK("http://geochem.nrcan.gc.ca/cdogs/content/svy/svy210203_e.htm", "21:0203")</f>
        <v>21:0203</v>
      </c>
      <c r="E6754" t="s">
        <v>26222</v>
      </c>
      <c r="F6754" t="s">
        <v>26223</v>
      </c>
      <c r="H6754">
        <v>61.281996599999999</v>
      </c>
      <c r="I6754">
        <v>-130.6539234</v>
      </c>
      <c r="J6754" s="1" t="str">
        <f>HYPERLINK("http://geochem.nrcan.gc.ca/cdogs/content/kwd/kwd020018_e.htm", "Fluid (stream)")</f>
        <v>Fluid (stream)</v>
      </c>
      <c r="K6754" s="1" t="str">
        <f>HYPERLINK("http://geochem.nrcan.gc.ca/cdogs/content/kwd/kwd080007_e.htm", "Untreated Water")</f>
        <v>Untreated Water</v>
      </c>
      <c r="O6754">
        <v>0.11</v>
      </c>
      <c r="P6754">
        <v>40</v>
      </c>
      <c r="Q6754">
        <v>7.8</v>
      </c>
    </row>
    <row r="6755" spans="1:17" hidden="1" x14ac:dyDescent="0.3">
      <c r="A6755" t="s">
        <v>26224</v>
      </c>
      <c r="B6755" t="s">
        <v>26225</v>
      </c>
      <c r="C6755" s="1" t="str">
        <f t="shared" si="836"/>
        <v>21:0667</v>
      </c>
      <c r="D6755" s="1" t="str">
        <f>HYPERLINK("http://geochem.nrcan.gc.ca/cdogs/content/svy/svy210203_e.htm", "21:0203")</f>
        <v>21:0203</v>
      </c>
      <c r="E6755" t="s">
        <v>26222</v>
      </c>
      <c r="F6755" t="s">
        <v>26226</v>
      </c>
      <c r="H6755">
        <v>61.281996599999999</v>
      </c>
      <c r="I6755">
        <v>-130.6539234</v>
      </c>
      <c r="J6755" s="1" t="str">
        <f>HYPERLINK("http://geochem.nrcan.gc.ca/cdogs/content/kwd/kwd020018_e.htm", "Fluid (stream)")</f>
        <v>Fluid (stream)</v>
      </c>
      <c r="K6755" s="1" t="str">
        <f>HYPERLINK("http://geochem.nrcan.gc.ca/cdogs/content/kwd/kwd080007_e.htm", "Untreated Water")</f>
        <v>Untreated Water</v>
      </c>
      <c r="O6755">
        <v>0.11</v>
      </c>
      <c r="P6755">
        <v>40</v>
      </c>
      <c r="Q6755">
        <v>7.7</v>
      </c>
    </row>
    <row r="6756" spans="1:17" hidden="1" x14ac:dyDescent="0.3">
      <c r="A6756" t="s">
        <v>26227</v>
      </c>
      <c r="B6756" t="s">
        <v>26228</v>
      </c>
      <c r="C6756" s="1" t="str">
        <f t="shared" si="836"/>
        <v>21:0667</v>
      </c>
      <c r="D6756" s="1" t="str">
        <f>HYPERLINK("http://geochem.nrcan.gc.ca/cdogs/content/svy/svy210203_e.htm", "21:0203")</f>
        <v>21:0203</v>
      </c>
      <c r="E6756" t="s">
        <v>26229</v>
      </c>
      <c r="F6756" t="s">
        <v>26230</v>
      </c>
      <c r="H6756">
        <v>61.166547799999996</v>
      </c>
      <c r="I6756">
        <v>-130.5105255</v>
      </c>
      <c r="J6756" s="1" t="str">
        <f>HYPERLINK("http://geochem.nrcan.gc.ca/cdogs/content/kwd/kwd020018_e.htm", "Fluid (stream)")</f>
        <v>Fluid (stream)</v>
      </c>
      <c r="K6756" s="1" t="str">
        <f>HYPERLINK("http://geochem.nrcan.gc.ca/cdogs/content/kwd/kwd080007_e.htm", "Untreated Water")</f>
        <v>Untreated Water</v>
      </c>
      <c r="O6756">
        <v>1.3</v>
      </c>
      <c r="P6756">
        <v>90</v>
      </c>
      <c r="Q6756">
        <v>7.2</v>
      </c>
    </row>
    <row r="6757" spans="1:17" hidden="1" x14ac:dyDescent="0.3">
      <c r="A6757" t="s">
        <v>26231</v>
      </c>
      <c r="B6757" t="s">
        <v>26232</v>
      </c>
      <c r="C6757" s="1" t="str">
        <f t="shared" si="836"/>
        <v>21:0667</v>
      </c>
      <c r="D6757" s="1" t="str">
        <f>HYPERLINK("http://geochem.nrcan.gc.ca/cdogs/content/svy/svy210203_e.htm", "21:0203")</f>
        <v>21:0203</v>
      </c>
      <c r="E6757" t="s">
        <v>26233</v>
      </c>
      <c r="F6757" t="s">
        <v>26234</v>
      </c>
      <c r="H6757">
        <v>61.1426035</v>
      </c>
      <c r="I6757">
        <v>-130.47187740000001</v>
      </c>
      <c r="J6757" s="1" t="str">
        <f>HYPERLINK("http://geochem.nrcan.gc.ca/cdogs/content/kwd/kwd020018_e.htm", "Fluid (stream)")</f>
        <v>Fluid (stream)</v>
      </c>
      <c r="K6757" s="1" t="str">
        <f>HYPERLINK("http://geochem.nrcan.gc.ca/cdogs/content/kwd/kwd080007_e.htm", "Untreated Water")</f>
        <v>Untreated Water</v>
      </c>
      <c r="O6757">
        <v>0.55000000000000004</v>
      </c>
      <c r="P6757">
        <v>220</v>
      </c>
      <c r="Q6757">
        <v>7</v>
      </c>
    </row>
    <row r="6758" spans="1:17" hidden="1" x14ac:dyDescent="0.3">
      <c r="A6758" t="s">
        <v>26235</v>
      </c>
      <c r="B6758" t="s">
        <v>26236</v>
      </c>
      <c r="C6758" s="1" t="str">
        <f t="shared" si="836"/>
        <v>21:0667</v>
      </c>
      <c r="D6758" s="1" t="str">
        <f>HYPERLINK("http://geochem.nrcan.gc.ca/cdogs/content/svy/svy210203_e.htm", "21:0203")</f>
        <v>21:0203</v>
      </c>
      <c r="E6758" t="s">
        <v>26237</v>
      </c>
      <c r="F6758" t="s">
        <v>26238</v>
      </c>
      <c r="H6758">
        <v>61.139226100000002</v>
      </c>
      <c r="I6758">
        <v>-130.4190456</v>
      </c>
      <c r="J6758" s="1" t="str">
        <f>HYPERLINK("http://geochem.nrcan.gc.ca/cdogs/content/kwd/kwd020018_e.htm", "Fluid (stream)")</f>
        <v>Fluid (stream)</v>
      </c>
      <c r="K6758" s="1" t="str">
        <f>HYPERLINK("http://geochem.nrcan.gc.ca/cdogs/content/kwd/kwd080007_e.htm", "Untreated Water")</f>
        <v>Untreated Water</v>
      </c>
      <c r="O6758">
        <v>0.25</v>
      </c>
      <c r="P6758">
        <v>40</v>
      </c>
      <c r="Q6758">
        <v>7.2</v>
      </c>
    </row>
    <row r="6759" spans="1:17" hidden="1" x14ac:dyDescent="0.3">
      <c r="A6759" t="s">
        <v>26239</v>
      </c>
      <c r="B6759" t="s">
        <v>26240</v>
      </c>
      <c r="C6759" s="1" t="str">
        <f t="shared" si="836"/>
        <v>21:0667</v>
      </c>
      <c r="D6759" s="1" t="str">
        <f>HYPERLINK("http://geochem.nrcan.gc.ca/cdogs/content/svy/svy_e.htm", "")</f>
        <v/>
      </c>
      <c r="G6759" s="1" t="str">
        <f>HYPERLINK("http://geochem.nrcan.gc.ca/cdogs/content/cr_/cr_00082_e.htm", "82")</f>
        <v>82</v>
      </c>
      <c r="J6759" t="s">
        <v>11453</v>
      </c>
      <c r="K6759" t="s">
        <v>11454</v>
      </c>
      <c r="O6759">
        <v>1.2</v>
      </c>
      <c r="P6759">
        <v>290</v>
      </c>
      <c r="Q6759">
        <v>7.8</v>
      </c>
    </row>
    <row r="6760" spans="1:17" hidden="1" x14ac:dyDescent="0.3">
      <c r="A6760" t="s">
        <v>26241</v>
      </c>
      <c r="B6760" t="s">
        <v>26242</v>
      </c>
      <c r="C6760" s="1" t="str">
        <f t="shared" si="836"/>
        <v>21:0667</v>
      </c>
      <c r="D6760" s="1" t="str">
        <f t="shared" ref="D6760:D6780" si="837">HYPERLINK("http://geochem.nrcan.gc.ca/cdogs/content/svy/svy210203_e.htm", "21:0203")</f>
        <v>21:0203</v>
      </c>
      <c r="E6760" t="s">
        <v>26243</v>
      </c>
      <c r="F6760" t="s">
        <v>26244</v>
      </c>
      <c r="H6760">
        <v>61.075253099999998</v>
      </c>
      <c r="I6760">
        <v>-130.3654114</v>
      </c>
      <c r="J6760" s="1" t="str">
        <f t="shared" ref="J6760:J6780" si="838">HYPERLINK("http://geochem.nrcan.gc.ca/cdogs/content/kwd/kwd020018_e.htm", "Fluid (stream)")</f>
        <v>Fluid (stream)</v>
      </c>
      <c r="K6760" s="1" t="str">
        <f t="shared" ref="K6760:K6780" si="839">HYPERLINK("http://geochem.nrcan.gc.ca/cdogs/content/kwd/kwd080007_e.htm", "Untreated Water")</f>
        <v>Untreated Water</v>
      </c>
      <c r="O6760">
        <v>2.5000000000000001E-2</v>
      </c>
      <c r="P6760">
        <v>140</v>
      </c>
      <c r="Q6760">
        <v>7.5</v>
      </c>
    </row>
    <row r="6761" spans="1:17" hidden="1" x14ac:dyDescent="0.3">
      <c r="A6761" t="s">
        <v>26245</v>
      </c>
      <c r="B6761" t="s">
        <v>26246</v>
      </c>
      <c r="C6761" s="1" t="str">
        <f t="shared" si="836"/>
        <v>21:0667</v>
      </c>
      <c r="D6761" s="1" t="str">
        <f t="shared" si="837"/>
        <v>21:0203</v>
      </c>
      <c r="E6761" t="s">
        <v>26247</v>
      </c>
      <c r="F6761" t="s">
        <v>26248</v>
      </c>
      <c r="H6761">
        <v>61.056464499999997</v>
      </c>
      <c r="I6761">
        <v>-130.36050800000001</v>
      </c>
      <c r="J6761" s="1" t="str">
        <f t="shared" si="838"/>
        <v>Fluid (stream)</v>
      </c>
      <c r="K6761" s="1" t="str">
        <f t="shared" si="839"/>
        <v>Untreated Water</v>
      </c>
      <c r="O6761">
        <v>0.16</v>
      </c>
      <c r="P6761">
        <v>70</v>
      </c>
      <c r="Q6761">
        <v>7.4</v>
      </c>
    </row>
    <row r="6762" spans="1:17" hidden="1" x14ac:dyDescent="0.3">
      <c r="A6762" t="s">
        <v>26249</v>
      </c>
      <c r="B6762" t="s">
        <v>26250</v>
      </c>
      <c r="C6762" s="1" t="str">
        <f t="shared" si="836"/>
        <v>21:0667</v>
      </c>
      <c r="D6762" s="1" t="str">
        <f t="shared" si="837"/>
        <v>21:0203</v>
      </c>
      <c r="E6762" t="s">
        <v>26251</v>
      </c>
      <c r="F6762" t="s">
        <v>26252</v>
      </c>
      <c r="H6762">
        <v>61.025659400000002</v>
      </c>
      <c r="I6762">
        <v>-130.33333279999999</v>
      </c>
      <c r="J6762" s="1" t="str">
        <f t="shared" si="838"/>
        <v>Fluid (stream)</v>
      </c>
      <c r="K6762" s="1" t="str">
        <f t="shared" si="839"/>
        <v>Untreated Water</v>
      </c>
    </row>
    <row r="6763" spans="1:17" hidden="1" x14ac:dyDescent="0.3">
      <c r="A6763" t="s">
        <v>26253</v>
      </c>
      <c r="B6763" t="s">
        <v>26254</v>
      </c>
      <c r="C6763" s="1" t="str">
        <f t="shared" si="836"/>
        <v>21:0667</v>
      </c>
      <c r="D6763" s="1" t="str">
        <f t="shared" si="837"/>
        <v>21:0203</v>
      </c>
      <c r="E6763" t="s">
        <v>26255</v>
      </c>
      <c r="F6763" t="s">
        <v>26256</v>
      </c>
      <c r="H6763">
        <v>61.006053399999999</v>
      </c>
      <c r="I6763">
        <v>-130.30254859999999</v>
      </c>
      <c r="J6763" s="1" t="str">
        <f t="shared" si="838"/>
        <v>Fluid (stream)</v>
      </c>
      <c r="K6763" s="1" t="str">
        <f t="shared" si="839"/>
        <v>Untreated Water</v>
      </c>
      <c r="O6763">
        <v>0.31</v>
      </c>
      <c r="P6763">
        <v>200</v>
      </c>
      <c r="Q6763">
        <v>7.4</v>
      </c>
    </row>
    <row r="6764" spans="1:17" hidden="1" x14ac:dyDescent="0.3">
      <c r="A6764" t="s">
        <v>26257</v>
      </c>
      <c r="B6764" t="s">
        <v>26258</v>
      </c>
      <c r="C6764" s="1" t="str">
        <f t="shared" si="836"/>
        <v>21:0667</v>
      </c>
      <c r="D6764" s="1" t="str">
        <f t="shared" si="837"/>
        <v>21:0203</v>
      </c>
      <c r="E6764" t="s">
        <v>26259</v>
      </c>
      <c r="F6764" t="s">
        <v>26260</v>
      </c>
      <c r="H6764">
        <v>61.009837900000001</v>
      </c>
      <c r="I6764">
        <v>-130.34961250000001</v>
      </c>
      <c r="J6764" s="1" t="str">
        <f t="shared" si="838"/>
        <v>Fluid (stream)</v>
      </c>
      <c r="K6764" s="1" t="str">
        <f t="shared" si="839"/>
        <v>Untreated Water</v>
      </c>
      <c r="O6764">
        <v>2.8</v>
      </c>
      <c r="P6764">
        <v>250</v>
      </c>
      <c r="Q6764">
        <v>7.4</v>
      </c>
    </row>
    <row r="6765" spans="1:17" hidden="1" x14ac:dyDescent="0.3">
      <c r="A6765" t="s">
        <v>26261</v>
      </c>
      <c r="B6765" t="s">
        <v>26262</v>
      </c>
      <c r="C6765" s="1" t="str">
        <f t="shared" si="836"/>
        <v>21:0667</v>
      </c>
      <c r="D6765" s="1" t="str">
        <f t="shared" si="837"/>
        <v>21:0203</v>
      </c>
      <c r="E6765" t="s">
        <v>26263</v>
      </c>
      <c r="F6765" t="s">
        <v>26264</v>
      </c>
      <c r="H6765">
        <v>61.003424199999998</v>
      </c>
      <c r="I6765">
        <v>-130.3826301</v>
      </c>
      <c r="J6765" s="1" t="str">
        <f t="shared" si="838"/>
        <v>Fluid (stream)</v>
      </c>
      <c r="K6765" s="1" t="str">
        <f t="shared" si="839"/>
        <v>Untreated Water</v>
      </c>
      <c r="O6765">
        <v>5.6</v>
      </c>
      <c r="P6765">
        <v>480</v>
      </c>
      <c r="Q6765">
        <v>7.6</v>
      </c>
    </row>
    <row r="6766" spans="1:17" hidden="1" x14ac:dyDescent="0.3">
      <c r="A6766" t="s">
        <v>26265</v>
      </c>
      <c r="B6766" t="s">
        <v>26266</v>
      </c>
      <c r="C6766" s="1" t="str">
        <f t="shared" si="836"/>
        <v>21:0667</v>
      </c>
      <c r="D6766" s="1" t="str">
        <f t="shared" si="837"/>
        <v>21:0203</v>
      </c>
      <c r="E6766" t="s">
        <v>26267</v>
      </c>
      <c r="F6766" t="s">
        <v>26268</v>
      </c>
      <c r="H6766">
        <v>61.026370100000001</v>
      </c>
      <c r="I6766">
        <v>-130.39617770000001</v>
      </c>
      <c r="J6766" s="1" t="str">
        <f t="shared" si="838"/>
        <v>Fluid (stream)</v>
      </c>
      <c r="K6766" s="1" t="str">
        <f t="shared" si="839"/>
        <v>Untreated Water</v>
      </c>
      <c r="O6766">
        <v>0.51</v>
      </c>
      <c r="P6766">
        <v>350</v>
      </c>
      <c r="Q6766">
        <v>7.1</v>
      </c>
    </row>
    <row r="6767" spans="1:17" hidden="1" x14ac:dyDescent="0.3">
      <c r="A6767" t="s">
        <v>26269</v>
      </c>
      <c r="B6767" t="s">
        <v>26270</v>
      </c>
      <c r="C6767" s="1" t="str">
        <f t="shared" si="836"/>
        <v>21:0667</v>
      </c>
      <c r="D6767" s="1" t="str">
        <f t="shared" si="837"/>
        <v>21:0203</v>
      </c>
      <c r="E6767" t="s">
        <v>26271</v>
      </c>
      <c r="F6767" t="s">
        <v>26272</v>
      </c>
      <c r="H6767">
        <v>61.026342300000003</v>
      </c>
      <c r="I6767">
        <v>-130.44063249999999</v>
      </c>
      <c r="J6767" s="1" t="str">
        <f t="shared" si="838"/>
        <v>Fluid (stream)</v>
      </c>
      <c r="K6767" s="1" t="str">
        <f t="shared" si="839"/>
        <v>Untreated Water</v>
      </c>
      <c r="O6767">
        <v>2.7</v>
      </c>
      <c r="P6767">
        <v>280</v>
      </c>
      <c r="Q6767">
        <v>7.2</v>
      </c>
    </row>
    <row r="6768" spans="1:17" hidden="1" x14ac:dyDescent="0.3">
      <c r="A6768" t="s">
        <v>26273</v>
      </c>
      <c r="B6768" t="s">
        <v>26274</v>
      </c>
      <c r="C6768" s="1" t="str">
        <f t="shared" si="836"/>
        <v>21:0667</v>
      </c>
      <c r="D6768" s="1" t="str">
        <f t="shared" si="837"/>
        <v>21:0203</v>
      </c>
      <c r="E6768" t="s">
        <v>26275</v>
      </c>
      <c r="F6768" t="s">
        <v>26276</v>
      </c>
      <c r="H6768">
        <v>61.024026300000003</v>
      </c>
      <c r="I6768">
        <v>-130.4746169</v>
      </c>
      <c r="J6768" s="1" t="str">
        <f t="shared" si="838"/>
        <v>Fluid (stream)</v>
      </c>
      <c r="K6768" s="1" t="str">
        <f t="shared" si="839"/>
        <v>Untreated Water</v>
      </c>
      <c r="O6768">
        <v>2</v>
      </c>
      <c r="P6768">
        <v>300</v>
      </c>
      <c r="Q6768">
        <v>7.2</v>
      </c>
    </row>
    <row r="6769" spans="1:17" hidden="1" x14ac:dyDescent="0.3">
      <c r="A6769" t="s">
        <v>26277</v>
      </c>
      <c r="B6769" t="s">
        <v>26278</v>
      </c>
      <c r="C6769" s="1" t="str">
        <f t="shared" si="836"/>
        <v>21:0667</v>
      </c>
      <c r="D6769" s="1" t="str">
        <f t="shared" si="837"/>
        <v>21:0203</v>
      </c>
      <c r="E6769" t="s">
        <v>26279</v>
      </c>
      <c r="F6769" t="s">
        <v>26280</v>
      </c>
      <c r="H6769">
        <v>61.019821700000001</v>
      </c>
      <c r="I6769">
        <v>-130.51289209999999</v>
      </c>
      <c r="J6769" s="1" t="str">
        <f t="shared" si="838"/>
        <v>Fluid (stream)</v>
      </c>
      <c r="K6769" s="1" t="str">
        <f t="shared" si="839"/>
        <v>Untreated Water</v>
      </c>
      <c r="O6769">
        <v>2.9</v>
      </c>
      <c r="P6769">
        <v>320</v>
      </c>
      <c r="Q6769">
        <v>7.3</v>
      </c>
    </row>
    <row r="6770" spans="1:17" hidden="1" x14ac:dyDescent="0.3">
      <c r="A6770" t="s">
        <v>26281</v>
      </c>
      <c r="B6770" t="s">
        <v>26282</v>
      </c>
      <c r="C6770" s="1" t="str">
        <f t="shared" si="836"/>
        <v>21:0667</v>
      </c>
      <c r="D6770" s="1" t="str">
        <f t="shared" si="837"/>
        <v>21:0203</v>
      </c>
      <c r="E6770" t="s">
        <v>26283</v>
      </c>
      <c r="F6770" t="s">
        <v>26284</v>
      </c>
      <c r="H6770">
        <v>61.041874399999998</v>
      </c>
      <c r="I6770">
        <v>-130.5509763</v>
      </c>
      <c r="J6770" s="1" t="str">
        <f t="shared" si="838"/>
        <v>Fluid (stream)</v>
      </c>
      <c r="K6770" s="1" t="str">
        <f t="shared" si="839"/>
        <v>Untreated Water</v>
      </c>
      <c r="O6770">
        <v>1.9</v>
      </c>
      <c r="P6770">
        <v>370</v>
      </c>
      <c r="Q6770">
        <v>7.1</v>
      </c>
    </row>
    <row r="6771" spans="1:17" hidden="1" x14ac:dyDescent="0.3">
      <c r="A6771" t="s">
        <v>26285</v>
      </c>
      <c r="B6771" t="s">
        <v>26286</v>
      </c>
      <c r="C6771" s="1" t="str">
        <f t="shared" si="836"/>
        <v>21:0667</v>
      </c>
      <c r="D6771" s="1" t="str">
        <f t="shared" si="837"/>
        <v>21:0203</v>
      </c>
      <c r="E6771" t="s">
        <v>26287</v>
      </c>
      <c r="F6771" t="s">
        <v>26288</v>
      </c>
      <c r="H6771">
        <v>61.023163799999999</v>
      </c>
      <c r="I6771">
        <v>-130.56470110000001</v>
      </c>
      <c r="J6771" s="1" t="str">
        <f t="shared" si="838"/>
        <v>Fluid (stream)</v>
      </c>
      <c r="K6771" s="1" t="str">
        <f t="shared" si="839"/>
        <v>Untreated Water</v>
      </c>
      <c r="O6771">
        <v>2.8</v>
      </c>
      <c r="P6771">
        <v>330</v>
      </c>
      <c r="Q6771">
        <v>7.2</v>
      </c>
    </row>
    <row r="6772" spans="1:17" hidden="1" x14ac:dyDescent="0.3">
      <c r="A6772" t="s">
        <v>26289</v>
      </c>
      <c r="B6772" t="s">
        <v>26290</v>
      </c>
      <c r="C6772" s="1" t="str">
        <f t="shared" si="836"/>
        <v>21:0667</v>
      </c>
      <c r="D6772" s="1" t="str">
        <f t="shared" si="837"/>
        <v>21:0203</v>
      </c>
      <c r="E6772" t="s">
        <v>26291</v>
      </c>
      <c r="F6772" t="s">
        <v>26292</v>
      </c>
      <c r="H6772">
        <v>61.027722799999999</v>
      </c>
      <c r="I6772">
        <v>-130.5963534</v>
      </c>
      <c r="J6772" s="1" t="str">
        <f t="shared" si="838"/>
        <v>Fluid (stream)</v>
      </c>
      <c r="K6772" s="1" t="str">
        <f t="shared" si="839"/>
        <v>Untreated Water</v>
      </c>
      <c r="O6772">
        <v>2.1</v>
      </c>
      <c r="P6772">
        <v>250</v>
      </c>
      <c r="Q6772">
        <v>7.2</v>
      </c>
    </row>
    <row r="6773" spans="1:17" hidden="1" x14ac:dyDescent="0.3">
      <c r="A6773" t="s">
        <v>26293</v>
      </c>
      <c r="B6773" t="s">
        <v>26294</v>
      </c>
      <c r="C6773" s="1" t="str">
        <f t="shared" si="836"/>
        <v>21:0667</v>
      </c>
      <c r="D6773" s="1" t="str">
        <f t="shared" si="837"/>
        <v>21:0203</v>
      </c>
      <c r="E6773" t="s">
        <v>26295</v>
      </c>
      <c r="F6773" t="s">
        <v>26296</v>
      </c>
      <c r="H6773">
        <v>61.036141999999998</v>
      </c>
      <c r="I6773">
        <v>-130.61853020000001</v>
      </c>
      <c r="J6773" s="1" t="str">
        <f t="shared" si="838"/>
        <v>Fluid (stream)</v>
      </c>
      <c r="K6773" s="1" t="str">
        <f t="shared" si="839"/>
        <v>Untreated Water</v>
      </c>
      <c r="O6773">
        <v>3.3</v>
      </c>
      <c r="P6773">
        <v>210</v>
      </c>
      <c r="Q6773">
        <v>6.8</v>
      </c>
    </row>
    <row r="6774" spans="1:17" hidden="1" x14ac:dyDescent="0.3">
      <c r="A6774" t="s">
        <v>26297</v>
      </c>
      <c r="B6774" t="s">
        <v>26298</v>
      </c>
      <c r="C6774" s="1" t="str">
        <f t="shared" si="836"/>
        <v>21:0667</v>
      </c>
      <c r="D6774" s="1" t="str">
        <f t="shared" si="837"/>
        <v>21:0203</v>
      </c>
      <c r="E6774" t="s">
        <v>26295</v>
      </c>
      <c r="F6774" t="s">
        <v>26299</v>
      </c>
      <c r="H6774">
        <v>61.036141999999998</v>
      </c>
      <c r="I6774">
        <v>-130.61853020000001</v>
      </c>
      <c r="J6774" s="1" t="str">
        <f t="shared" si="838"/>
        <v>Fluid (stream)</v>
      </c>
      <c r="K6774" s="1" t="str">
        <f t="shared" si="839"/>
        <v>Untreated Water</v>
      </c>
      <c r="O6774">
        <v>3.2</v>
      </c>
      <c r="P6774">
        <v>210</v>
      </c>
      <c r="Q6774">
        <v>6.9</v>
      </c>
    </row>
    <row r="6775" spans="1:17" hidden="1" x14ac:dyDescent="0.3">
      <c r="A6775" t="s">
        <v>26300</v>
      </c>
      <c r="B6775" t="s">
        <v>26301</v>
      </c>
      <c r="C6775" s="1" t="str">
        <f t="shared" si="836"/>
        <v>21:0667</v>
      </c>
      <c r="D6775" s="1" t="str">
        <f t="shared" si="837"/>
        <v>21:0203</v>
      </c>
      <c r="E6775" t="s">
        <v>26302</v>
      </c>
      <c r="F6775" t="s">
        <v>26303</v>
      </c>
      <c r="H6775">
        <v>61.006941099999999</v>
      </c>
      <c r="I6775">
        <v>-130.62810469999999</v>
      </c>
      <c r="J6775" s="1" t="str">
        <f t="shared" si="838"/>
        <v>Fluid (stream)</v>
      </c>
      <c r="K6775" s="1" t="str">
        <f t="shared" si="839"/>
        <v>Untreated Water</v>
      </c>
      <c r="O6775">
        <v>0.23</v>
      </c>
      <c r="P6775">
        <v>70</v>
      </c>
      <c r="Q6775">
        <v>7.8</v>
      </c>
    </row>
    <row r="6776" spans="1:17" hidden="1" x14ac:dyDescent="0.3">
      <c r="A6776" t="s">
        <v>26304</v>
      </c>
      <c r="B6776" t="s">
        <v>26305</v>
      </c>
      <c r="C6776" s="1" t="str">
        <f t="shared" si="836"/>
        <v>21:0667</v>
      </c>
      <c r="D6776" s="1" t="str">
        <f t="shared" si="837"/>
        <v>21:0203</v>
      </c>
      <c r="E6776" t="s">
        <v>26306</v>
      </c>
      <c r="F6776" t="s">
        <v>26307</v>
      </c>
      <c r="H6776">
        <v>61.014252800000001</v>
      </c>
      <c r="I6776">
        <v>-130.73384429999999</v>
      </c>
      <c r="J6776" s="1" t="str">
        <f t="shared" si="838"/>
        <v>Fluid (stream)</v>
      </c>
      <c r="K6776" s="1" t="str">
        <f t="shared" si="839"/>
        <v>Untreated Water</v>
      </c>
      <c r="O6776">
        <v>1.5</v>
      </c>
      <c r="P6776">
        <v>130</v>
      </c>
      <c r="Q6776">
        <v>7.5</v>
      </c>
    </row>
    <row r="6777" spans="1:17" hidden="1" x14ac:dyDescent="0.3">
      <c r="A6777" t="s">
        <v>26308</v>
      </c>
      <c r="B6777" t="s">
        <v>26309</v>
      </c>
      <c r="C6777" s="1" t="str">
        <f t="shared" si="836"/>
        <v>21:0667</v>
      </c>
      <c r="D6777" s="1" t="str">
        <f t="shared" si="837"/>
        <v>21:0203</v>
      </c>
      <c r="E6777" t="s">
        <v>26310</v>
      </c>
      <c r="F6777" t="s">
        <v>26311</v>
      </c>
      <c r="H6777">
        <v>61.016607299999997</v>
      </c>
      <c r="I6777">
        <v>-130.74137390000001</v>
      </c>
      <c r="J6777" s="1" t="str">
        <f t="shared" si="838"/>
        <v>Fluid (stream)</v>
      </c>
      <c r="K6777" s="1" t="str">
        <f t="shared" si="839"/>
        <v>Untreated Water</v>
      </c>
      <c r="O6777">
        <v>0.59</v>
      </c>
      <c r="P6777">
        <v>40</v>
      </c>
      <c r="Q6777">
        <v>8</v>
      </c>
    </row>
    <row r="6778" spans="1:17" hidden="1" x14ac:dyDescent="0.3">
      <c r="A6778" t="s">
        <v>26312</v>
      </c>
      <c r="B6778" t="s">
        <v>26313</v>
      </c>
      <c r="C6778" s="1" t="str">
        <f t="shared" si="836"/>
        <v>21:0667</v>
      </c>
      <c r="D6778" s="1" t="str">
        <f t="shared" si="837"/>
        <v>21:0203</v>
      </c>
      <c r="E6778" t="s">
        <v>26314</v>
      </c>
      <c r="F6778" t="s">
        <v>26315</v>
      </c>
      <c r="H6778">
        <v>61.034955500000002</v>
      </c>
      <c r="I6778">
        <v>-130.75922750000001</v>
      </c>
      <c r="J6778" s="1" t="str">
        <f t="shared" si="838"/>
        <v>Fluid (stream)</v>
      </c>
      <c r="K6778" s="1" t="str">
        <f t="shared" si="839"/>
        <v>Untreated Water</v>
      </c>
      <c r="O6778">
        <v>0.48</v>
      </c>
      <c r="P6778">
        <v>50</v>
      </c>
      <c r="Q6778">
        <v>8.1</v>
      </c>
    </row>
    <row r="6779" spans="1:17" hidden="1" x14ac:dyDescent="0.3">
      <c r="A6779" t="s">
        <v>26316</v>
      </c>
      <c r="B6779" t="s">
        <v>26317</v>
      </c>
      <c r="C6779" s="1" t="str">
        <f t="shared" si="836"/>
        <v>21:0667</v>
      </c>
      <c r="D6779" s="1" t="str">
        <f t="shared" si="837"/>
        <v>21:0203</v>
      </c>
      <c r="E6779" t="s">
        <v>26318</v>
      </c>
      <c r="F6779" t="s">
        <v>26319</v>
      </c>
      <c r="H6779">
        <v>61.018314199999999</v>
      </c>
      <c r="I6779">
        <v>-130.76137779999999</v>
      </c>
      <c r="J6779" s="1" t="str">
        <f t="shared" si="838"/>
        <v>Fluid (stream)</v>
      </c>
      <c r="K6779" s="1" t="str">
        <f t="shared" si="839"/>
        <v>Untreated Water</v>
      </c>
      <c r="O6779">
        <v>1.5</v>
      </c>
      <c r="P6779">
        <v>120</v>
      </c>
      <c r="Q6779">
        <v>7.8</v>
      </c>
    </row>
    <row r="6780" spans="1:17" hidden="1" x14ac:dyDescent="0.3">
      <c r="A6780" t="s">
        <v>26320</v>
      </c>
      <c r="B6780" t="s">
        <v>26321</v>
      </c>
      <c r="C6780" s="1" t="str">
        <f t="shared" si="836"/>
        <v>21:0667</v>
      </c>
      <c r="D6780" s="1" t="str">
        <f t="shared" si="837"/>
        <v>21:0203</v>
      </c>
      <c r="E6780" t="s">
        <v>26322</v>
      </c>
      <c r="F6780" t="s">
        <v>26323</v>
      </c>
      <c r="H6780">
        <v>61.141189699999998</v>
      </c>
      <c r="I6780">
        <v>-130.79812770000001</v>
      </c>
      <c r="J6780" s="1" t="str">
        <f t="shared" si="838"/>
        <v>Fluid (stream)</v>
      </c>
      <c r="K6780" s="1" t="str">
        <f t="shared" si="839"/>
        <v>Untreated Water</v>
      </c>
      <c r="O6780">
        <v>2.1</v>
      </c>
      <c r="P6780">
        <v>240</v>
      </c>
      <c r="Q6780">
        <v>7.5</v>
      </c>
    </row>
    <row r="6781" spans="1:17" hidden="1" x14ac:dyDescent="0.3">
      <c r="A6781" t="s">
        <v>26324</v>
      </c>
      <c r="B6781" t="s">
        <v>26325</v>
      </c>
      <c r="C6781" s="1" t="str">
        <f t="shared" si="836"/>
        <v>21:0667</v>
      </c>
      <c r="D6781" s="1" t="str">
        <f>HYPERLINK("http://geochem.nrcan.gc.ca/cdogs/content/svy/svy_e.htm", "")</f>
        <v/>
      </c>
      <c r="G6781" s="1" t="str">
        <f>HYPERLINK("http://geochem.nrcan.gc.ca/cdogs/content/cr_/cr_00082_e.htm", "82")</f>
        <v>82</v>
      </c>
      <c r="J6781" t="s">
        <v>11453</v>
      </c>
      <c r="K6781" t="s">
        <v>11454</v>
      </c>
      <c r="O6781">
        <v>1.2</v>
      </c>
      <c r="P6781">
        <v>270</v>
      </c>
      <c r="Q6781">
        <v>7.7</v>
      </c>
    </row>
    <row r="6782" spans="1:17" hidden="1" x14ac:dyDescent="0.3">
      <c r="A6782" t="s">
        <v>26326</v>
      </c>
      <c r="B6782" t="s">
        <v>26327</v>
      </c>
      <c r="C6782" s="1" t="str">
        <f t="shared" si="836"/>
        <v>21:0667</v>
      </c>
      <c r="D6782" s="1" t="str">
        <f t="shared" ref="D6782:D6799" si="840">HYPERLINK("http://geochem.nrcan.gc.ca/cdogs/content/svy/svy210203_e.htm", "21:0203")</f>
        <v>21:0203</v>
      </c>
      <c r="E6782" t="s">
        <v>26328</v>
      </c>
      <c r="F6782" t="s">
        <v>26329</v>
      </c>
      <c r="H6782">
        <v>61.175960400000001</v>
      </c>
      <c r="I6782">
        <v>-130.75995850000001</v>
      </c>
      <c r="J6782" s="1" t="str">
        <f t="shared" ref="J6782:J6799" si="841">HYPERLINK("http://geochem.nrcan.gc.ca/cdogs/content/kwd/kwd020018_e.htm", "Fluid (stream)")</f>
        <v>Fluid (stream)</v>
      </c>
      <c r="K6782" s="1" t="str">
        <f t="shared" ref="K6782:K6799" si="842">HYPERLINK("http://geochem.nrcan.gc.ca/cdogs/content/kwd/kwd080007_e.htm", "Untreated Water")</f>
        <v>Untreated Water</v>
      </c>
      <c r="O6782">
        <v>0.27</v>
      </c>
      <c r="P6782">
        <v>100</v>
      </c>
      <c r="Q6782">
        <v>7.1</v>
      </c>
    </row>
    <row r="6783" spans="1:17" hidden="1" x14ac:dyDescent="0.3">
      <c r="A6783" t="s">
        <v>26330</v>
      </c>
      <c r="B6783" t="s">
        <v>26331</v>
      </c>
      <c r="C6783" s="1" t="str">
        <f t="shared" si="836"/>
        <v>21:0667</v>
      </c>
      <c r="D6783" s="1" t="str">
        <f t="shared" si="840"/>
        <v>21:0203</v>
      </c>
      <c r="E6783" t="s">
        <v>26332</v>
      </c>
      <c r="F6783" t="s">
        <v>26333</v>
      </c>
      <c r="H6783">
        <v>61.17071</v>
      </c>
      <c r="I6783">
        <v>-130.7128663</v>
      </c>
      <c r="J6783" s="1" t="str">
        <f t="shared" si="841"/>
        <v>Fluid (stream)</v>
      </c>
      <c r="K6783" s="1" t="str">
        <f t="shared" si="842"/>
        <v>Untreated Water</v>
      </c>
      <c r="O6783">
        <v>0.24</v>
      </c>
      <c r="P6783">
        <v>80</v>
      </c>
      <c r="Q6783">
        <v>7.2</v>
      </c>
    </row>
    <row r="6784" spans="1:17" hidden="1" x14ac:dyDescent="0.3">
      <c r="A6784" t="s">
        <v>26334</v>
      </c>
      <c r="B6784" t="s">
        <v>26335</v>
      </c>
      <c r="C6784" s="1" t="str">
        <f t="shared" si="836"/>
        <v>21:0667</v>
      </c>
      <c r="D6784" s="1" t="str">
        <f t="shared" si="840"/>
        <v>21:0203</v>
      </c>
      <c r="E6784" t="s">
        <v>26336</v>
      </c>
      <c r="F6784" t="s">
        <v>26337</v>
      </c>
      <c r="H6784">
        <v>61.160843999999997</v>
      </c>
      <c r="I6784">
        <v>-130.70052820000001</v>
      </c>
      <c r="J6784" s="1" t="str">
        <f t="shared" si="841"/>
        <v>Fluid (stream)</v>
      </c>
      <c r="K6784" s="1" t="str">
        <f t="shared" si="842"/>
        <v>Untreated Water</v>
      </c>
      <c r="O6784">
        <v>0.42</v>
      </c>
      <c r="P6784">
        <v>140</v>
      </c>
      <c r="Q6784">
        <v>7.1</v>
      </c>
    </row>
    <row r="6785" spans="1:17" hidden="1" x14ac:dyDescent="0.3">
      <c r="A6785" t="s">
        <v>26338</v>
      </c>
      <c r="B6785" t="s">
        <v>26339</v>
      </c>
      <c r="C6785" s="1" t="str">
        <f t="shared" si="836"/>
        <v>21:0667</v>
      </c>
      <c r="D6785" s="1" t="str">
        <f t="shared" si="840"/>
        <v>21:0203</v>
      </c>
      <c r="E6785" t="s">
        <v>26340</v>
      </c>
      <c r="F6785" t="s">
        <v>26341</v>
      </c>
      <c r="H6785">
        <v>61.187465500000002</v>
      </c>
      <c r="I6785">
        <v>-130.66481329999999</v>
      </c>
      <c r="J6785" s="1" t="str">
        <f t="shared" si="841"/>
        <v>Fluid (stream)</v>
      </c>
      <c r="K6785" s="1" t="str">
        <f t="shared" si="842"/>
        <v>Untreated Water</v>
      </c>
      <c r="O6785">
        <v>0.06</v>
      </c>
      <c r="P6785">
        <v>50</v>
      </c>
      <c r="Q6785">
        <v>7.1</v>
      </c>
    </row>
    <row r="6786" spans="1:17" hidden="1" x14ac:dyDescent="0.3">
      <c r="A6786" t="s">
        <v>26342</v>
      </c>
      <c r="B6786" t="s">
        <v>26343</v>
      </c>
      <c r="C6786" s="1" t="str">
        <f t="shared" si="836"/>
        <v>21:0667</v>
      </c>
      <c r="D6786" s="1" t="str">
        <f t="shared" si="840"/>
        <v>21:0203</v>
      </c>
      <c r="E6786" t="s">
        <v>26344</v>
      </c>
      <c r="F6786" t="s">
        <v>26345</v>
      </c>
      <c r="H6786">
        <v>61.219987600000003</v>
      </c>
      <c r="I6786">
        <v>-130.6767557</v>
      </c>
      <c r="J6786" s="1" t="str">
        <f t="shared" si="841"/>
        <v>Fluid (stream)</v>
      </c>
      <c r="K6786" s="1" t="str">
        <f t="shared" si="842"/>
        <v>Untreated Water</v>
      </c>
      <c r="O6786">
        <v>0.1</v>
      </c>
      <c r="P6786">
        <v>50</v>
      </c>
      <c r="Q6786">
        <v>7.2</v>
      </c>
    </row>
    <row r="6787" spans="1:17" hidden="1" x14ac:dyDescent="0.3">
      <c r="A6787" t="s">
        <v>26346</v>
      </c>
      <c r="B6787" t="s">
        <v>26347</v>
      </c>
      <c r="C6787" s="1" t="str">
        <f t="shared" si="836"/>
        <v>21:0667</v>
      </c>
      <c r="D6787" s="1" t="str">
        <f t="shared" si="840"/>
        <v>21:0203</v>
      </c>
      <c r="E6787" t="s">
        <v>26348</v>
      </c>
      <c r="F6787" t="s">
        <v>26349</v>
      </c>
      <c r="H6787">
        <v>61.2234409</v>
      </c>
      <c r="I6787">
        <v>-130.68431480000001</v>
      </c>
      <c r="J6787" s="1" t="str">
        <f t="shared" si="841"/>
        <v>Fluid (stream)</v>
      </c>
      <c r="K6787" s="1" t="str">
        <f t="shared" si="842"/>
        <v>Untreated Water</v>
      </c>
      <c r="O6787">
        <v>0.35</v>
      </c>
      <c r="P6787">
        <v>110</v>
      </c>
      <c r="Q6787">
        <v>7.8</v>
      </c>
    </row>
    <row r="6788" spans="1:17" hidden="1" x14ac:dyDescent="0.3">
      <c r="A6788" t="s">
        <v>26350</v>
      </c>
      <c r="B6788" t="s">
        <v>26351</v>
      </c>
      <c r="C6788" s="1" t="str">
        <f t="shared" si="836"/>
        <v>21:0667</v>
      </c>
      <c r="D6788" s="1" t="str">
        <f t="shared" si="840"/>
        <v>21:0203</v>
      </c>
      <c r="E6788" t="s">
        <v>26352</v>
      </c>
      <c r="F6788" t="s">
        <v>26353</v>
      </c>
      <c r="H6788">
        <v>61.214406400000001</v>
      </c>
      <c r="I6788">
        <v>-130.73695190000001</v>
      </c>
      <c r="J6788" s="1" t="str">
        <f t="shared" si="841"/>
        <v>Fluid (stream)</v>
      </c>
      <c r="K6788" s="1" t="str">
        <f t="shared" si="842"/>
        <v>Untreated Water</v>
      </c>
      <c r="O6788">
        <v>0.52</v>
      </c>
      <c r="P6788">
        <v>110</v>
      </c>
      <c r="Q6788">
        <v>7.8</v>
      </c>
    </row>
    <row r="6789" spans="1:17" hidden="1" x14ac:dyDescent="0.3">
      <c r="A6789" t="s">
        <v>26354</v>
      </c>
      <c r="B6789" t="s">
        <v>26355</v>
      </c>
      <c r="C6789" s="1" t="str">
        <f t="shared" si="836"/>
        <v>21:0667</v>
      </c>
      <c r="D6789" s="1" t="str">
        <f t="shared" si="840"/>
        <v>21:0203</v>
      </c>
      <c r="E6789" t="s">
        <v>26356</v>
      </c>
      <c r="F6789" t="s">
        <v>26357</v>
      </c>
      <c r="H6789">
        <v>61.192563300000003</v>
      </c>
      <c r="I6789">
        <v>-130.80306619999999</v>
      </c>
      <c r="J6789" s="1" t="str">
        <f t="shared" si="841"/>
        <v>Fluid (stream)</v>
      </c>
      <c r="K6789" s="1" t="str">
        <f t="shared" si="842"/>
        <v>Untreated Water</v>
      </c>
      <c r="O6789">
        <v>0.7</v>
      </c>
      <c r="P6789">
        <v>50</v>
      </c>
      <c r="Q6789">
        <v>7.8</v>
      </c>
    </row>
    <row r="6790" spans="1:17" hidden="1" x14ac:dyDescent="0.3">
      <c r="A6790" t="s">
        <v>26358</v>
      </c>
      <c r="B6790" t="s">
        <v>26359</v>
      </c>
      <c r="C6790" s="1" t="str">
        <f t="shared" si="836"/>
        <v>21:0667</v>
      </c>
      <c r="D6790" s="1" t="str">
        <f t="shared" si="840"/>
        <v>21:0203</v>
      </c>
      <c r="E6790" t="s">
        <v>26360</v>
      </c>
      <c r="F6790" t="s">
        <v>26361</v>
      </c>
      <c r="H6790">
        <v>61.211228499999997</v>
      </c>
      <c r="I6790">
        <v>-130.81288509999999</v>
      </c>
      <c r="J6790" s="1" t="str">
        <f t="shared" si="841"/>
        <v>Fluid (stream)</v>
      </c>
      <c r="K6790" s="1" t="str">
        <f t="shared" si="842"/>
        <v>Untreated Water</v>
      </c>
      <c r="O6790">
        <v>0.19</v>
      </c>
      <c r="P6790">
        <v>70</v>
      </c>
      <c r="Q6790">
        <v>7.4</v>
      </c>
    </row>
    <row r="6791" spans="1:17" hidden="1" x14ac:dyDescent="0.3">
      <c r="A6791" t="s">
        <v>26362</v>
      </c>
      <c r="B6791" t="s">
        <v>26363</v>
      </c>
      <c r="C6791" s="1" t="str">
        <f t="shared" si="836"/>
        <v>21:0667</v>
      </c>
      <c r="D6791" s="1" t="str">
        <f t="shared" si="840"/>
        <v>21:0203</v>
      </c>
      <c r="E6791" t="s">
        <v>26364</v>
      </c>
      <c r="F6791" t="s">
        <v>26365</v>
      </c>
      <c r="H6791">
        <v>61.195686600000002</v>
      </c>
      <c r="I6791">
        <v>-130.82531460000001</v>
      </c>
      <c r="J6791" s="1" t="str">
        <f t="shared" si="841"/>
        <v>Fluid (stream)</v>
      </c>
      <c r="K6791" s="1" t="str">
        <f t="shared" si="842"/>
        <v>Untreated Water</v>
      </c>
      <c r="O6791">
        <v>0.78</v>
      </c>
      <c r="P6791">
        <v>60</v>
      </c>
      <c r="Q6791">
        <v>8</v>
      </c>
    </row>
    <row r="6792" spans="1:17" hidden="1" x14ac:dyDescent="0.3">
      <c r="A6792" t="s">
        <v>26366</v>
      </c>
      <c r="B6792" t="s">
        <v>26367</v>
      </c>
      <c r="C6792" s="1" t="str">
        <f t="shared" si="836"/>
        <v>21:0667</v>
      </c>
      <c r="D6792" s="1" t="str">
        <f t="shared" si="840"/>
        <v>21:0203</v>
      </c>
      <c r="E6792" t="s">
        <v>26368</v>
      </c>
      <c r="F6792" t="s">
        <v>26369</v>
      </c>
      <c r="H6792">
        <v>61.1684968</v>
      </c>
      <c r="I6792">
        <v>-130.85345219999999</v>
      </c>
      <c r="J6792" s="1" t="str">
        <f t="shared" si="841"/>
        <v>Fluid (stream)</v>
      </c>
      <c r="K6792" s="1" t="str">
        <f t="shared" si="842"/>
        <v>Untreated Water</v>
      </c>
      <c r="O6792">
        <v>0.31</v>
      </c>
      <c r="P6792">
        <v>90</v>
      </c>
      <c r="Q6792">
        <v>7.8</v>
      </c>
    </row>
    <row r="6793" spans="1:17" hidden="1" x14ac:dyDescent="0.3">
      <c r="A6793" t="s">
        <v>26370</v>
      </c>
      <c r="B6793" t="s">
        <v>26371</v>
      </c>
      <c r="C6793" s="1" t="str">
        <f t="shared" si="836"/>
        <v>21:0667</v>
      </c>
      <c r="D6793" s="1" t="str">
        <f t="shared" si="840"/>
        <v>21:0203</v>
      </c>
      <c r="E6793" t="s">
        <v>26368</v>
      </c>
      <c r="F6793" t="s">
        <v>26372</v>
      </c>
      <c r="H6793">
        <v>61.1684968</v>
      </c>
      <c r="I6793">
        <v>-130.85345219999999</v>
      </c>
      <c r="J6793" s="1" t="str">
        <f t="shared" si="841"/>
        <v>Fluid (stream)</v>
      </c>
      <c r="K6793" s="1" t="str">
        <f t="shared" si="842"/>
        <v>Untreated Water</v>
      </c>
      <c r="O6793">
        <v>0.33</v>
      </c>
      <c r="P6793">
        <v>90</v>
      </c>
      <c r="Q6793">
        <v>7.8</v>
      </c>
    </row>
    <row r="6794" spans="1:17" hidden="1" x14ac:dyDescent="0.3">
      <c r="A6794" t="s">
        <v>26373</v>
      </c>
      <c r="B6794" t="s">
        <v>26374</v>
      </c>
      <c r="C6794" s="1" t="str">
        <f t="shared" si="836"/>
        <v>21:0667</v>
      </c>
      <c r="D6794" s="1" t="str">
        <f t="shared" si="840"/>
        <v>21:0203</v>
      </c>
      <c r="E6794" t="s">
        <v>26375</v>
      </c>
      <c r="F6794" t="s">
        <v>26376</v>
      </c>
      <c r="H6794">
        <v>61.1464669</v>
      </c>
      <c r="I6794">
        <v>-130.8931102</v>
      </c>
      <c r="J6794" s="1" t="str">
        <f t="shared" si="841"/>
        <v>Fluid (stream)</v>
      </c>
      <c r="K6794" s="1" t="str">
        <f t="shared" si="842"/>
        <v>Untreated Water</v>
      </c>
      <c r="O6794">
        <v>3.7</v>
      </c>
      <c r="P6794">
        <v>240</v>
      </c>
      <c r="Q6794">
        <v>7.4</v>
      </c>
    </row>
    <row r="6795" spans="1:17" hidden="1" x14ac:dyDescent="0.3">
      <c r="A6795" t="s">
        <v>26377</v>
      </c>
      <c r="B6795" t="s">
        <v>26378</v>
      </c>
      <c r="C6795" s="1" t="str">
        <f t="shared" si="836"/>
        <v>21:0667</v>
      </c>
      <c r="D6795" s="1" t="str">
        <f t="shared" si="840"/>
        <v>21:0203</v>
      </c>
      <c r="E6795" t="s">
        <v>26379</v>
      </c>
      <c r="F6795" t="s">
        <v>26380</v>
      </c>
      <c r="H6795">
        <v>61.173359699999999</v>
      </c>
      <c r="I6795">
        <v>-130.9042441</v>
      </c>
      <c r="J6795" s="1" t="str">
        <f t="shared" si="841"/>
        <v>Fluid (stream)</v>
      </c>
      <c r="K6795" s="1" t="str">
        <f t="shared" si="842"/>
        <v>Untreated Water</v>
      </c>
      <c r="O6795">
        <v>5.8</v>
      </c>
      <c r="P6795">
        <v>50</v>
      </c>
      <c r="Q6795">
        <v>8.1999999999999993</v>
      </c>
    </row>
    <row r="6796" spans="1:17" hidden="1" x14ac:dyDescent="0.3">
      <c r="A6796" t="s">
        <v>26381</v>
      </c>
      <c r="B6796" t="s">
        <v>26382</v>
      </c>
      <c r="C6796" s="1" t="str">
        <f t="shared" si="836"/>
        <v>21:0667</v>
      </c>
      <c r="D6796" s="1" t="str">
        <f t="shared" si="840"/>
        <v>21:0203</v>
      </c>
      <c r="E6796" t="s">
        <v>26383</v>
      </c>
      <c r="F6796" t="s">
        <v>26384</v>
      </c>
      <c r="H6796">
        <v>61.167352700000002</v>
      </c>
      <c r="I6796">
        <v>-130.91053769999999</v>
      </c>
      <c r="J6796" s="1" t="str">
        <f t="shared" si="841"/>
        <v>Fluid (stream)</v>
      </c>
      <c r="K6796" s="1" t="str">
        <f t="shared" si="842"/>
        <v>Untreated Water</v>
      </c>
      <c r="O6796">
        <v>2.6</v>
      </c>
      <c r="P6796">
        <v>200</v>
      </c>
      <c r="Q6796">
        <v>7.5</v>
      </c>
    </row>
    <row r="6797" spans="1:17" hidden="1" x14ac:dyDescent="0.3">
      <c r="A6797" t="s">
        <v>26385</v>
      </c>
      <c r="B6797" t="s">
        <v>26386</v>
      </c>
      <c r="C6797" s="1" t="str">
        <f t="shared" si="836"/>
        <v>21:0667</v>
      </c>
      <c r="D6797" s="1" t="str">
        <f t="shared" si="840"/>
        <v>21:0203</v>
      </c>
      <c r="E6797" t="s">
        <v>26387</v>
      </c>
      <c r="F6797" t="s">
        <v>26388</v>
      </c>
      <c r="H6797">
        <v>61.1812191</v>
      </c>
      <c r="I6797">
        <v>-130.94519360000001</v>
      </c>
      <c r="J6797" s="1" t="str">
        <f t="shared" si="841"/>
        <v>Fluid (stream)</v>
      </c>
      <c r="K6797" s="1" t="str">
        <f t="shared" si="842"/>
        <v>Untreated Water</v>
      </c>
      <c r="O6797">
        <v>0.35</v>
      </c>
      <c r="P6797">
        <v>40</v>
      </c>
      <c r="Q6797">
        <v>7.7</v>
      </c>
    </row>
    <row r="6798" spans="1:17" hidden="1" x14ac:dyDescent="0.3">
      <c r="A6798" t="s">
        <v>26389</v>
      </c>
      <c r="B6798" t="s">
        <v>26390</v>
      </c>
      <c r="C6798" s="1" t="str">
        <f t="shared" si="836"/>
        <v>21:0667</v>
      </c>
      <c r="D6798" s="1" t="str">
        <f t="shared" si="840"/>
        <v>21:0203</v>
      </c>
      <c r="E6798" t="s">
        <v>26391</v>
      </c>
      <c r="F6798" t="s">
        <v>26392</v>
      </c>
      <c r="H6798">
        <v>61.154068000000002</v>
      </c>
      <c r="I6798">
        <v>-130.96836920000001</v>
      </c>
      <c r="J6798" s="1" t="str">
        <f t="shared" si="841"/>
        <v>Fluid (stream)</v>
      </c>
      <c r="K6798" s="1" t="str">
        <f t="shared" si="842"/>
        <v>Untreated Water</v>
      </c>
      <c r="O6798">
        <v>0.91</v>
      </c>
      <c r="P6798">
        <v>70</v>
      </c>
      <c r="Q6798">
        <v>8</v>
      </c>
    </row>
    <row r="6799" spans="1:17" hidden="1" x14ac:dyDescent="0.3">
      <c r="A6799" t="s">
        <v>26393</v>
      </c>
      <c r="B6799" t="s">
        <v>26394</v>
      </c>
      <c r="C6799" s="1" t="str">
        <f t="shared" si="836"/>
        <v>21:0667</v>
      </c>
      <c r="D6799" s="1" t="str">
        <f t="shared" si="840"/>
        <v>21:0203</v>
      </c>
      <c r="E6799" t="s">
        <v>26395</v>
      </c>
      <c r="F6799" t="s">
        <v>26396</v>
      </c>
      <c r="H6799">
        <v>61.122500899999999</v>
      </c>
      <c r="I6799">
        <v>-131.01775979999999</v>
      </c>
      <c r="J6799" s="1" t="str">
        <f t="shared" si="841"/>
        <v>Fluid (stream)</v>
      </c>
      <c r="K6799" s="1" t="str">
        <f t="shared" si="842"/>
        <v>Untreated Water</v>
      </c>
      <c r="O6799">
        <v>0.89</v>
      </c>
      <c r="P6799">
        <v>60</v>
      </c>
      <c r="Q6799">
        <v>8.1</v>
      </c>
    </row>
    <row r="6800" spans="1:17" hidden="1" x14ac:dyDescent="0.3">
      <c r="A6800" t="s">
        <v>26397</v>
      </c>
      <c r="B6800" t="s">
        <v>26398</v>
      </c>
      <c r="C6800" s="1" t="str">
        <f t="shared" si="836"/>
        <v>21:0667</v>
      </c>
      <c r="D6800" s="1" t="str">
        <f>HYPERLINK("http://geochem.nrcan.gc.ca/cdogs/content/svy/svy_e.htm", "")</f>
        <v/>
      </c>
      <c r="G6800" s="1" t="str">
        <f>HYPERLINK("http://geochem.nrcan.gc.ca/cdogs/content/cr_/cr_00080_e.htm", "80")</f>
        <v>80</v>
      </c>
      <c r="J6800" t="s">
        <v>11453</v>
      </c>
      <c r="K6800" t="s">
        <v>11454</v>
      </c>
      <c r="O6800">
        <v>0.23</v>
      </c>
      <c r="P6800">
        <v>80</v>
      </c>
      <c r="Q6800">
        <v>7.6</v>
      </c>
    </row>
    <row r="6801" spans="1:17" hidden="1" x14ac:dyDescent="0.3">
      <c r="A6801" t="s">
        <v>26399</v>
      </c>
      <c r="B6801" t="s">
        <v>26400</v>
      </c>
      <c r="C6801" s="1" t="str">
        <f t="shared" si="836"/>
        <v>21:0667</v>
      </c>
      <c r="D6801" s="1" t="str">
        <f t="shared" ref="D6801:D6812" si="843">HYPERLINK("http://geochem.nrcan.gc.ca/cdogs/content/svy/svy210203_e.htm", "21:0203")</f>
        <v>21:0203</v>
      </c>
      <c r="E6801" t="s">
        <v>26401</v>
      </c>
      <c r="F6801" t="s">
        <v>26402</v>
      </c>
      <c r="H6801">
        <v>61.179417999999998</v>
      </c>
      <c r="I6801">
        <v>-131.01248860000001</v>
      </c>
      <c r="J6801" s="1" t="str">
        <f t="shared" ref="J6801:J6812" si="844">HYPERLINK("http://geochem.nrcan.gc.ca/cdogs/content/kwd/kwd020018_e.htm", "Fluid (stream)")</f>
        <v>Fluid (stream)</v>
      </c>
      <c r="K6801" s="1" t="str">
        <f t="shared" ref="K6801:K6812" si="845">HYPERLINK("http://geochem.nrcan.gc.ca/cdogs/content/kwd/kwd080007_e.htm", "Untreated Water")</f>
        <v>Untreated Water</v>
      </c>
      <c r="O6801">
        <v>2.2999999999999998</v>
      </c>
      <c r="P6801">
        <v>40</v>
      </c>
      <c r="Q6801">
        <v>8.3000000000000007</v>
      </c>
    </row>
    <row r="6802" spans="1:17" hidden="1" x14ac:dyDescent="0.3">
      <c r="A6802" t="s">
        <v>26403</v>
      </c>
      <c r="B6802" t="s">
        <v>26404</v>
      </c>
      <c r="C6802" s="1" t="str">
        <f t="shared" si="836"/>
        <v>21:0667</v>
      </c>
      <c r="D6802" s="1" t="str">
        <f t="shared" si="843"/>
        <v>21:0203</v>
      </c>
      <c r="E6802" t="s">
        <v>26405</v>
      </c>
      <c r="F6802" t="s">
        <v>26406</v>
      </c>
      <c r="H6802">
        <v>61.484832599999997</v>
      </c>
      <c r="I6802">
        <v>-130.50878979999999</v>
      </c>
      <c r="J6802" s="1" t="str">
        <f t="shared" si="844"/>
        <v>Fluid (stream)</v>
      </c>
      <c r="K6802" s="1" t="str">
        <f t="shared" si="845"/>
        <v>Untreated Water</v>
      </c>
      <c r="O6802">
        <v>1.8</v>
      </c>
      <c r="P6802">
        <v>50</v>
      </c>
      <c r="Q6802">
        <v>7.8</v>
      </c>
    </row>
    <row r="6803" spans="1:17" hidden="1" x14ac:dyDescent="0.3">
      <c r="A6803" t="s">
        <v>26407</v>
      </c>
      <c r="B6803" t="s">
        <v>26408</v>
      </c>
      <c r="C6803" s="1" t="str">
        <f t="shared" si="836"/>
        <v>21:0667</v>
      </c>
      <c r="D6803" s="1" t="str">
        <f t="shared" si="843"/>
        <v>21:0203</v>
      </c>
      <c r="E6803" t="s">
        <v>26409</v>
      </c>
      <c r="F6803" t="s">
        <v>26410</v>
      </c>
      <c r="H6803">
        <v>61.203321699999996</v>
      </c>
      <c r="I6803">
        <v>-131.0132887</v>
      </c>
      <c r="J6803" s="1" t="str">
        <f t="shared" si="844"/>
        <v>Fluid (stream)</v>
      </c>
      <c r="K6803" s="1" t="str">
        <f t="shared" si="845"/>
        <v>Untreated Water</v>
      </c>
      <c r="O6803">
        <v>2.6</v>
      </c>
      <c r="P6803">
        <v>30</v>
      </c>
      <c r="Q6803">
        <v>8.3000000000000007</v>
      </c>
    </row>
    <row r="6804" spans="1:17" hidden="1" x14ac:dyDescent="0.3">
      <c r="A6804" t="s">
        <v>26411</v>
      </c>
      <c r="B6804" t="s">
        <v>26412</v>
      </c>
      <c r="C6804" s="1" t="str">
        <f t="shared" si="836"/>
        <v>21:0667</v>
      </c>
      <c r="D6804" s="1" t="str">
        <f t="shared" si="843"/>
        <v>21:0203</v>
      </c>
      <c r="E6804" t="s">
        <v>26413</v>
      </c>
      <c r="F6804" t="s">
        <v>26414</v>
      </c>
      <c r="H6804">
        <v>61.212464900000001</v>
      </c>
      <c r="I6804">
        <v>-130.97603810000001</v>
      </c>
      <c r="J6804" s="1" t="str">
        <f t="shared" si="844"/>
        <v>Fluid (stream)</v>
      </c>
      <c r="K6804" s="1" t="str">
        <f t="shared" si="845"/>
        <v>Untreated Water</v>
      </c>
      <c r="O6804">
        <v>4.7</v>
      </c>
      <c r="P6804">
        <v>30</v>
      </c>
      <c r="Q6804">
        <v>8.1</v>
      </c>
    </row>
    <row r="6805" spans="1:17" hidden="1" x14ac:dyDescent="0.3">
      <c r="A6805" t="s">
        <v>26415</v>
      </c>
      <c r="B6805" t="s">
        <v>26416</v>
      </c>
      <c r="C6805" s="1" t="str">
        <f t="shared" si="836"/>
        <v>21:0667</v>
      </c>
      <c r="D6805" s="1" t="str">
        <f t="shared" si="843"/>
        <v>21:0203</v>
      </c>
      <c r="E6805" t="s">
        <v>26417</v>
      </c>
      <c r="F6805" t="s">
        <v>26418</v>
      </c>
      <c r="H6805">
        <v>61.225345799999999</v>
      </c>
      <c r="I6805">
        <v>-130.98811549999999</v>
      </c>
      <c r="J6805" s="1" t="str">
        <f t="shared" si="844"/>
        <v>Fluid (stream)</v>
      </c>
      <c r="K6805" s="1" t="str">
        <f t="shared" si="845"/>
        <v>Untreated Water</v>
      </c>
      <c r="O6805">
        <v>2.1</v>
      </c>
      <c r="P6805">
        <v>20</v>
      </c>
      <c r="Q6805">
        <v>8.1</v>
      </c>
    </row>
    <row r="6806" spans="1:17" hidden="1" x14ac:dyDescent="0.3">
      <c r="A6806" t="s">
        <v>26419</v>
      </c>
      <c r="B6806" t="s">
        <v>26420</v>
      </c>
      <c r="C6806" s="1" t="str">
        <f t="shared" si="836"/>
        <v>21:0667</v>
      </c>
      <c r="D6806" s="1" t="str">
        <f t="shared" si="843"/>
        <v>21:0203</v>
      </c>
      <c r="E6806" t="s">
        <v>26421</v>
      </c>
      <c r="F6806" t="s">
        <v>26422</v>
      </c>
      <c r="H6806">
        <v>61.2301158</v>
      </c>
      <c r="I6806">
        <v>-130.92593350000001</v>
      </c>
      <c r="J6806" s="1" t="str">
        <f t="shared" si="844"/>
        <v>Fluid (stream)</v>
      </c>
      <c r="K6806" s="1" t="str">
        <f t="shared" si="845"/>
        <v>Untreated Water</v>
      </c>
      <c r="O6806">
        <v>1.7</v>
      </c>
      <c r="P6806">
        <v>20</v>
      </c>
      <c r="Q6806">
        <v>8.1</v>
      </c>
    </row>
    <row r="6807" spans="1:17" hidden="1" x14ac:dyDescent="0.3">
      <c r="A6807" t="s">
        <v>26423</v>
      </c>
      <c r="B6807" t="s">
        <v>26424</v>
      </c>
      <c r="C6807" s="1" t="str">
        <f t="shared" si="836"/>
        <v>21:0667</v>
      </c>
      <c r="D6807" s="1" t="str">
        <f t="shared" si="843"/>
        <v>21:0203</v>
      </c>
      <c r="E6807" t="s">
        <v>26425</v>
      </c>
      <c r="F6807" t="s">
        <v>26426</v>
      </c>
      <c r="H6807">
        <v>61.221789100000002</v>
      </c>
      <c r="I6807">
        <v>-130.8871699</v>
      </c>
      <c r="J6807" s="1" t="str">
        <f t="shared" si="844"/>
        <v>Fluid (stream)</v>
      </c>
      <c r="K6807" s="1" t="str">
        <f t="shared" si="845"/>
        <v>Untreated Water</v>
      </c>
      <c r="O6807">
        <v>2.5</v>
      </c>
      <c r="P6807">
        <v>20</v>
      </c>
      <c r="Q6807">
        <v>8.1</v>
      </c>
    </row>
    <row r="6808" spans="1:17" hidden="1" x14ac:dyDescent="0.3">
      <c r="A6808" t="s">
        <v>26427</v>
      </c>
      <c r="B6808" t="s">
        <v>26428</v>
      </c>
      <c r="C6808" s="1" t="str">
        <f t="shared" si="836"/>
        <v>21:0667</v>
      </c>
      <c r="D6808" s="1" t="str">
        <f t="shared" si="843"/>
        <v>21:0203</v>
      </c>
      <c r="E6808" t="s">
        <v>26429</v>
      </c>
      <c r="F6808" t="s">
        <v>26430</v>
      </c>
      <c r="H6808">
        <v>61.231275500000002</v>
      </c>
      <c r="I6808">
        <v>-130.8759834</v>
      </c>
      <c r="J6808" s="1" t="str">
        <f t="shared" si="844"/>
        <v>Fluid (stream)</v>
      </c>
      <c r="K6808" s="1" t="str">
        <f t="shared" si="845"/>
        <v>Untreated Water</v>
      </c>
      <c r="O6808">
        <v>0.15</v>
      </c>
      <c r="P6808">
        <v>60</v>
      </c>
      <c r="Q6808">
        <v>7.6</v>
      </c>
    </row>
    <row r="6809" spans="1:17" hidden="1" x14ac:dyDescent="0.3">
      <c r="A6809" t="s">
        <v>26431</v>
      </c>
      <c r="B6809" t="s">
        <v>26432</v>
      </c>
      <c r="C6809" s="1" t="str">
        <f t="shared" ref="C6809:C6872" si="846">HYPERLINK("http://geochem.nrcan.gc.ca/cdogs/content/bdl/bdl210667_e.htm", "21:0667")</f>
        <v>21:0667</v>
      </c>
      <c r="D6809" s="1" t="str">
        <f t="shared" si="843"/>
        <v>21:0203</v>
      </c>
      <c r="E6809" t="s">
        <v>26433</v>
      </c>
      <c r="F6809" t="s">
        <v>26434</v>
      </c>
      <c r="H6809">
        <v>61.244463099999997</v>
      </c>
      <c r="I6809">
        <v>-130.8103835</v>
      </c>
      <c r="J6809" s="1" t="str">
        <f t="shared" si="844"/>
        <v>Fluid (stream)</v>
      </c>
      <c r="K6809" s="1" t="str">
        <f t="shared" si="845"/>
        <v>Untreated Water</v>
      </c>
      <c r="O6809">
        <v>0.75</v>
      </c>
      <c r="P6809">
        <v>90</v>
      </c>
      <c r="Q6809">
        <v>7.6</v>
      </c>
    </row>
    <row r="6810" spans="1:17" hidden="1" x14ac:dyDescent="0.3">
      <c r="A6810" t="s">
        <v>26435</v>
      </c>
      <c r="B6810" t="s">
        <v>26436</v>
      </c>
      <c r="C6810" s="1" t="str">
        <f t="shared" si="846"/>
        <v>21:0667</v>
      </c>
      <c r="D6810" s="1" t="str">
        <f t="shared" si="843"/>
        <v>21:0203</v>
      </c>
      <c r="E6810" t="s">
        <v>26437</v>
      </c>
      <c r="F6810" t="s">
        <v>26438</v>
      </c>
      <c r="H6810">
        <v>61.249390599999998</v>
      </c>
      <c r="I6810">
        <v>-130.81864529999999</v>
      </c>
      <c r="J6810" s="1" t="str">
        <f t="shared" si="844"/>
        <v>Fluid (stream)</v>
      </c>
      <c r="K6810" s="1" t="str">
        <f t="shared" si="845"/>
        <v>Untreated Water</v>
      </c>
      <c r="O6810">
        <v>0.61</v>
      </c>
      <c r="P6810">
        <v>90</v>
      </c>
      <c r="Q6810">
        <v>7.8</v>
      </c>
    </row>
    <row r="6811" spans="1:17" hidden="1" x14ac:dyDescent="0.3">
      <c r="A6811" t="s">
        <v>26439</v>
      </c>
      <c r="B6811" t="s">
        <v>26440</v>
      </c>
      <c r="C6811" s="1" t="str">
        <f t="shared" si="846"/>
        <v>21:0667</v>
      </c>
      <c r="D6811" s="1" t="str">
        <f t="shared" si="843"/>
        <v>21:0203</v>
      </c>
      <c r="E6811" t="s">
        <v>26441</v>
      </c>
      <c r="F6811" t="s">
        <v>26442</v>
      </c>
      <c r="H6811">
        <v>61.295661299999999</v>
      </c>
      <c r="I6811">
        <v>-130.77837070000001</v>
      </c>
      <c r="J6811" s="1" t="str">
        <f t="shared" si="844"/>
        <v>Fluid (stream)</v>
      </c>
      <c r="K6811" s="1" t="str">
        <f t="shared" si="845"/>
        <v>Untreated Water</v>
      </c>
      <c r="O6811">
        <v>0.28000000000000003</v>
      </c>
      <c r="P6811">
        <v>40</v>
      </c>
      <c r="Q6811">
        <v>7.5</v>
      </c>
    </row>
    <row r="6812" spans="1:17" hidden="1" x14ac:dyDescent="0.3">
      <c r="A6812" t="s">
        <v>26443</v>
      </c>
      <c r="B6812" t="s">
        <v>26444</v>
      </c>
      <c r="C6812" s="1" t="str">
        <f t="shared" si="846"/>
        <v>21:0667</v>
      </c>
      <c r="D6812" s="1" t="str">
        <f t="shared" si="843"/>
        <v>21:0203</v>
      </c>
      <c r="E6812" t="s">
        <v>26441</v>
      </c>
      <c r="F6812" t="s">
        <v>26445</v>
      </c>
      <c r="H6812">
        <v>61.295661299999999</v>
      </c>
      <c r="I6812">
        <v>-130.77837070000001</v>
      </c>
      <c r="J6812" s="1" t="str">
        <f t="shared" si="844"/>
        <v>Fluid (stream)</v>
      </c>
      <c r="K6812" s="1" t="str">
        <f t="shared" si="845"/>
        <v>Untreated Water</v>
      </c>
      <c r="O6812">
        <v>0.79</v>
      </c>
      <c r="P6812">
        <v>40</v>
      </c>
      <c r="Q6812">
        <v>7.7</v>
      </c>
    </row>
    <row r="6813" spans="1:17" hidden="1" x14ac:dyDescent="0.3">
      <c r="A6813" t="s">
        <v>26446</v>
      </c>
      <c r="B6813" t="s">
        <v>26447</v>
      </c>
      <c r="C6813" s="1" t="str">
        <f t="shared" si="846"/>
        <v>21:0667</v>
      </c>
      <c r="D6813" s="1" t="str">
        <f>HYPERLINK("http://geochem.nrcan.gc.ca/cdogs/content/svy/svy_e.htm", "")</f>
        <v/>
      </c>
      <c r="G6813" s="1" t="str">
        <f>HYPERLINK("http://geochem.nrcan.gc.ca/cdogs/content/cr_/cr_00081_e.htm", "81")</f>
        <v>81</v>
      </c>
      <c r="J6813" t="s">
        <v>11453</v>
      </c>
      <c r="K6813" t="s">
        <v>11454</v>
      </c>
      <c r="O6813">
        <v>0.33</v>
      </c>
      <c r="P6813">
        <v>130</v>
      </c>
      <c r="Q6813">
        <v>8.1</v>
      </c>
    </row>
    <row r="6814" spans="1:17" hidden="1" x14ac:dyDescent="0.3">
      <c r="A6814" t="s">
        <v>26448</v>
      </c>
      <c r="B6814" t="s">
        <v>26449</v>
      </c>
      <c r="C6814" s="1" t="str">
        <f t="shared" si="846"/>
        <v>21:0667</v>
      </c>
      <c r="D6814" s="1" t="str">
        <f t="shared" ref="D6814:D6838" si="847">HYPERLINK("http://geochem.nrcan.gc.ca/cdogs/content/svy/svy210203_e.htm", "21:0203")</f>
        <v>21:0203</v>
      </c>
      <c r="E6814" t="s">
        <v>26450</v>
      </c>
      <c r="F6814" t="s">
        <v>26451</v>
      </c>
      <c r="H6814">
        <v>61.278368</v>
      </c>
      <c r="I6814">
        <v>-130.7658054</v>
      </c>
      <c r="J6814" s="1" t="str">
        <f t="shared" ref="J6814:J6838" si="848">HYPERLINK("http://geochem.nrcan.gc.ca/cdogs/content/kwd/kwd020018_e.htm", "Fluid (stream)")</f>
        <v>Fluid (stream)</v>
      </c>
      <c r="K6814" s="1" t="str">
        <f t="shared" ref="K6814:K6838" si="849">HYPERLINK("http://geochem.nrcan.gc.ca/cdogs/content/kwd/kwd080007_e.htm", "Untreated Water")</f>
        <v>Untreated Water</v>
      </c>
      <c r="O6814">
        <v>0.13</v>
      </c>
      <c r="P6814">
        <v>50</v>
      </c>
      <c r="Q6814">
        <v>6.9</v>
      </c>
    </row>
    <row r="6815" spans="1:17" hidden="1" x14ac:dyDescent="0.3">
      <c r="A6815" t="s">
        <v>26452</v>
      </c>
      <c r="B6815" t="s">
        <v>26453</v>
      </c>
      <c r="C6815" s="1" t="str">
        <f t="shared" si="846"/>
        <v>21:0667</v>
      </c>
      <c r="D6815" s="1" t="str">
        <f t="shared" si="847"/>
        <v>21:0203</v>
      </c>
      <c r="E6815" t="s">
        <v>26454</v>
      </c>
      <c r="F6815" t="s">
        <v>26455</v>
      </c>
      <c r="H6815">
        <v>61.255375200000003</v>
      </c>
      <c r="I6815">
        <v>-130.77158</v>
      </c>
      <c r="J6815" s="1" t="str">
        <f t="shared" si="848"/>
        <v>Fluid (stream)</v>
      </c>
      <c r="K6815" s="1" t="str">
        <f t="shared" si="849"/>
        <v>Untreated Water</v>
      </c>
      <c r="O6815">
        <v>0.45</v>
      </c>
      <c r="P6815">
        <v>90</v>
      </c>
      <c r="Q6815">
        <v>7.6</v>
      </c>
    </row>
    <row r="6816" spans="1:17" hidden="1" x14ac:dyDescent="0.3">
      <c r="A6816" t="s">
        <v>26456</v>
      </c>
      <c r="B6816" t="s">
        <v>26457</v>
      </c>
      <c r="C6816" s="1" t="str">
        <f t="shared" si="846"/>
        <v>21:0667</v>
      </c>
      <c r="D6816" s="1" t="str">
        <f t="shared" si="847"/>
        <v>21:0203</v>
      </c>
      <c r="E6816" t="s">
        <v>26458</v>
      </c>
      <c r="F6816" t="s">
        <v>26459</v>
      </c>
      <c r="H6816">
        <v>61.251282400000001</v>
      </c>
      <c r="I6816">
        <v>-130.75345390000001</v>
      </c>
      <c r="J6816" s="1" t="str">
        <f t="shared" si="848"/>
        <v>Fluid (stream)</v>
      </c>
      <c r="K6816" s="1" t="str">
        <f t="shared" si="849"/>
        <v>Untreated Water</v>
      </c>
      <c r="O6816">
        <v>0.47</v>
      </c>
      <c r="P6816">
        <v>80</v>
      </c>
      <c r="Q6816">
        <v>7.8</v>
      </c>
    </row>
    <row r="6817" spans="1:17" hidden="1" x14ac:dyDescent="0.3">
      <c r="A6817" t="s">
        <v>26460</v>
      </c>
      <c r="B6817" t="s">
        <v>26461</v>
      </c>
      <c r="C6817" s="1" t="str">
        <f t="shared" si="846"/>
        <v>21:0667</v>
      </c>
      <c r="D6817" s="1" t="str">
        <f t="shared" si="847"/>
        <v>21:0203</v>
      </c>
      <c r="E6817" t="s">
        <v>26462</v>
      </c>
      <c r="F6817" t="s">
        <v>26463</v>
      </c>
      <c r="H6817">
        <v>61.241706600000001</v>
      </c>
      <c r="I6817">
        <v>-130.71721460000001</v>
      </c>
      <c r="J6817" s="1" t="str">
        <f t="shared" si="848"/>
        <v>Fluid (stream)</v>
      </c>
      <c r="K6817" s="1" t="str">
        <f t="shared" si="849"/>
        <v>Untreated Water</v>
      </c>
      <c r="O6817">
        <v>2.5000000000000001E-2</v>
      </c>
      <c r="P6817">
        <v>40</v>
      </c>
      <c r="Q6817">
        <v>6.8</v>
      </c>
    </row>
    <row r="6818" spans="1:17" hidden="1" x14ac:dyDescent="0.3">
      <c r="A6818" t="s">
        <v>26464</v>
      </c>
      <c r="B6818" t="s">
        <v>26465</v>
      </c>
      <c r="C6818" s="1" t="str">
        <f t="shared" si="846"/>
        <v>21:0667</v>
      </c>
      <c r="D6818" s="1" t="str">
        <f t="shared" si="847"/>
        <v>21:0203</v>
      </c>
      <c r="E6818" t="s">
        <v>26466</v>
      </c>
      <c r="F6818" t="s">
        <v>26467</v>
      </c>
      <c r="H6818">
        <v>61.466683500000002</v>
      </c>
      <c r="I6818">
        <v>-130.52118089999999</v>
      </c>
      <c r="J6818" s="1" t="str">
        <f t="shared" si="848"/>
        <v>Fluid (stream)</v>
      </c>
      <c r="K6818" s="1" t="str">
        <f t="shared" si="849"/>
        <v>Untreated Water</v>
      </c>
      <c r="O6818">
        <v>0.38</v>
      </c>
      <c r="P6818">
        <v>40</v>
      </c>
      <c r="Q6818">
        <v>7.7</v>
      </c>
    </row>
    <row r="6819" spans="1:17" hidden="1" x14ac:dyDescent="0.3">
      <c r="A6819" t="s">
        <v>26468</v>
      </c>
      <c r="B6819" t="s">
        <v>26469</v>
      </c>
      <c r="C6819" s="1" t="str">
        <f t="shared" si="846"/>
        <v>21:0667</v>
      </c>
      <c r="D6819" s="1" t="str">
        <f t="shared" si="847"/>
        <v>21:0203</v>
      </c>
      <c r="E6819" t="s">
        <v>26470</v>
      </c>
      <c r="F6819" t="s">
        <v>26471</v>
      </c>
      <c r="H6819">
        <v>61.444652099999999</v>
      </c>
      <c r="I6819">
        <v>-130.48844790000001</v>
      </c>
      <c r="J6819" s="1" t="str">
        <f t="shared" si="848"/>
        <v>Fluid (stream)</v>
      </c>
      <c r="K6819" s="1" t="str">
        <f t="shared" si="849"/>
        <v>Untreated Water</v>
      </c>
    </row>
    <row r="6820" spans="1:17" hidden="1" x14ac:dyDescent="0.3">
      <c r="A6820" t="s">
        <v>26472</v>
      </c>
      <c r="B6820" t="s">
        <v>26473</v>
      </c>
      <c r="C6820" s="1" t="str">
        <f t="shared" si="846"/>
        <v>21:0667</v>
      </c>
      <c r="D6820" s="1" t="str">
        <f t="shared" si="847"/>
        <v>21:0203</v>
      </c>
      <c r="E6820" t="s">
        <v>26474</v>
      </c>
      <c r="F6820" t="s">
        <v>26475</v>
      </c>
      <c r="H6820">
        <v>61.435868800000001</v>
      </c>
      <c r="I6820">
        <v>-130.5251543</v>
      </c>
      <c r="J6820" s="1" t="str">
        <f t="shared" si="848"/>
        <v>Fluid (stream)</v>
      </c>
      <c r="K6820" s="1" t="str">
        <f t="shared" si="849"/>
        <v>Untreated Water</v>
      </c>
      <c r="O6820">
        <v>0.08</v>
      </c>
      <c r="P6820">
        <v>40</v>
      </c>
      <c r="Q6820">
        <v>7.5</v>
      </c>
    </row>
    <row r="6821" spans="1:17" hidden="1" x14ac:dyDescent="0.3">
      <c r="A6821" t="s">
        <v>26476</v>
      </c>
      <c r="B6821" t="s">
        <v>26477</v>
      </c>
      <c r="C6821" s="1" t="str">
        <f t="shared" si="846"/>
        <v>21:0667</v>
      </c>
      <c r="D6821" s="1" t="str">
        <f t="shared" si="847"/>
        <v>21:0203</v>
      </c>
      <c r="E6821" t="s">
        <v>26478</v>
      </c>
      <c r="F6821" t="s">
        <v>26479</v>
      </c>
      <c r="H6821">
        <v>61.429106599999997</v>
      </c>
      <c r="I6821">
        <v>-130.50508450000001</v>
      </c>
      <c r="J6821" s="1" t="str">
        <f t="shared" si="848"/>
        <v>Fluid (stream)</v>
      </c>
      <c r="K6821" s="1" t="str">
        <f t="shared" si="849"/>
        <v>Untreated Water</v>
      </c>
      <c r="O6821">
        <v>0.34</v>
      </c>
      <c r="P6821">
        <v>50</v>
      </c>
      <c r="Q6821">
        <v>7.3</v>
      </c>
    </row>
    <row r="6822" spans="1:17" hidden="1" x14ac:dyDescent="0.3">
      <c r="A6822" t="s">
        <v>26480</v>
      </c>
      <c r="B6822" t="s">
        <v>26481</v>
      </c>
      <c r="C6822" s="1" t="str">
        <f t="shared" si="846"/>
        <v>21:0667</v>
      </c>
      <c r="D6822" s="1" t="str">
        <f t="shared" si="847"/>
        <v>21:0203</v>
      </c>
      <c r="E6822" t="s">
        <v>26482</v>
      </c>
      <c r="F6822" t="s">
        <v>26483</v>
      </c>
      <c r="H6822">
        <v>61.410235200000002</v>
      </c>
      <c r="I6822">
        <v>-130.4778345</v>
      </c>
      <c r="J6822" s="1" t="str">
        <f t="shared" si="848"/>
        <v>Fluid (stream)</v>
      </c>
      <c r="K6822" s="1" t="str">
        <f t="shared" si="849"/>
        <v>Untreated Water</v>
      </c>
      <c r="O6822">
        <v>0.28999999999999998</v>
      </c>
      <c r="P6822">
        <v>50</v>
      </c>
      <c r="Q6822">
        <v>6.9</v>
      </c>
    </row>
    <row r="6823" spans="1:17" hidden="1" x14ac:dyDescent="0.3">
      <c r="A6823" t="s">
        <v>26484</v>
      </c>
      <c r="B6823" t="s">
        <v>26485</v>
      </c>
      <c r="C6823" s="1" t="str">
        <f t="shared" si="846"/>
        <v>21:0667</v>
      </c>
      <c r="D6823" s="1" t="str">
        <f t="shared" si="847"/>
        <v>21:0203</v>
      </c>
      <c r="E6823" t="s">
        <v>26486</v>
      </c>
      <c r="F6823" t="s">
        <v>26487</v>
      </c>
      <c r="H6823">
        <v>61.4054723</v>
      </c>
      <c r="I6823">
        <v>-130.45906489999999</v>
      </c>
      <c r="J6823" s="1" t="str">
        <f t="shared" si="848"/>
        <v>Fluid (stream)</v>
      </c>
      <c r="K6823" s="1" t="str">
        <f t="shared" si="849"/>
        <v>Untreated Water</v>
      </c>
      <c r="O6823">
        <v>0.38</v>
      </c>
      <c r="P6823">
        <v>40</v>
      </c>
      <c r="Q6823">
        <v>7</v>
      </c>
    </row>
    <row r="6824" spans="1:17" hidden="1" x14ac:dyDescent="0.3">
      <c r="A6824" t="s">
        <v>26488</v>
      </c>
      <c r="B6824" t="s">
        <v>26489</v>
      </c>
      <c r="C6824" s="1" t="str">
        <f t="shared" si="846"/>
        <v>21:0667</v>
      </c>
      <c r="D6824" s="1" t="str">
        <f t="shared" si="847"/>
        <v>21:0203</v>
      </c>
      <c r="E6824" t="s">
        <v>26490</v>
      </c>
      <c r="F6824" t="s">
        <v>26491</v>
      </c>
      <c r="H6824">
        <v>61.410735799999998</v>
      </c>
      <c r="I6824">
        <v>-130.43270720000001</v>
      </c>
      <c r="J6824" s="1" t="str">
        <f t="shared" si="848"/>
        <v>Fluid (stream)</v>
      </c>
      <c r="K6824" s="1" t="str">
        <f t="shared" si="849"/>
        <v>Untreated Water</v>
      </c>
      <c r="O6824">
        <v>0.06</v>
      </c>
      <c r="P6824">
        <v>30</v>
      </c>
      <c r="Q6824">
        <v>6.9</v>
      </c>
    </row>
    <row r="6825" spans="1:17" hidden="1" x14ac:dyDescent="0.3">
      <c r="A6825" t="s">
        <v>26492</v>
      </c>
      <c r="B6825" t="s">
        <v>26493</v>
      </c>
      <c r="C6825" s="1" t="str">
        <f t="shared" si="846"/>
        <v>21:0667</v>
      </c>
      <c r="D6825" s="1" t="str">
        <f t="shared" si="847"/>
        <v>21:0203</v>
      </c>
      <c r="E6825" t="s">
        <v>26494</v>
      </c>
      <c r="F6825" t="s">
        <v>26495</v>
      </c>
      <c r="H6825">
        <v>61.3733419</v>
      </c>
      <c r="I6825">
        <v>-130.46432189999999</v>
      </c>
      <c r="J6825" s="1" t="str">
        <f t="shared" si="848"/>
        <v>Fluid (stream)</v>
      </c>
      <c r="K6825" s="1" t="str">
        <f t="shared" si="849"/>
        <v>Untreated Water</v>
      </c>
      <c r="O6825">
        <v>2.5000000000000001E-2</v>
      </c>
      <c r="P6825">
        <v>20</v>
      </c>
      <c r="Q6825">
        <v>7.1</v>
      </c>
    </row>
    <row r="6826" spans="1:17" hidden="1" x14ac:dyDescent="0.3">
      <c r="A6826" t="s">
        <v>26496</v>
      </c>
      <c r="B6826" t="s">
        <v>26497</v>
      </c>
      <c r="C6826" s="1" t="str">
        <f t="shared" si="846"/>
        <v>21:0667</v>
      </c>
      <c r="D6826" s="1" t="str">
        <f t="shared" si="847"/>
        <v>21:0203</v>
      </c>
      <c r="E6826" t="s">
        <v>26498</v>
      </c>
      <c r="F6826" t="s">
        <v>26499</v>
      </c>
      <c r="H6826">
        <v>61.352552199999998</v>
      </c>
      <c r="I6826">
        <v>-130.4317097</v>
      </c>
      <c r="J6826" s="1" t="str">
        <f t="shared" si="848"/>
        <v>Fluid (stream)</v>
      </c>
      <c r="K6826" s="1" t="str">
        <f t="shared" si="849"/>
        <v>Untreated Water</v>
      </c>
      <c r="O6826">
        <v>0.68</v>
      </c>
      <c r="P6826">
        <v>40</v>
      </c>
      <c r="Q6826">
        <v>7.6</v>
      </c>
    </row>
    <row r="6827" spans="1:17" hidden="1" x14ac:dyDescent="0.3">
      <c r="A6827" t="s">
        <v>26500</v>
      </c>
      <c r="B6827" t="s">
        <v>26501</v>
      </c>
      <c r="C6827" s="1" t="str">
        <f t="shared" si="846"/>
        <v>21:0667</v>
      </c>
      <c r="D6827" s="1" t="str">
        <f t="shared" si="847"/>
        <v>21:0203</v>
      </c>
      <c r="E6827" t="s">
        <v>26502</v>
      </c>
      <c r="F6827" t="s">
        <v>26503</v>
      </c>
      <c r="H6827">
        <v>61.340799199999999</v>
      </c>
      <c r="I6827">
        <v>-130.45194050000001</v>
      </c>
      <c r="J6827" s="1" t="str">
        <f t="shared" si="848"/>
        <v>Fluid (stream)</v>
      </c>
      <c r="K6827" s="1" t="str">
        <f t="shared" si="849"/>
        <v>Untreated Water</v>
      </c>
      <c r="O6827">
        <v>1.1000000000000001</v>
      </c>
      <c r="P6827">
        <v>50</v>
      </c>
      <c r="Q6827">
        <v>7.4</v>
      </c>
    </row>
    <row r="6828" spans="1:17" hidden="1" x14ac:dyDescent="0.3">
      <c r="A6828" t="s">
        <v>26504</v>
      </c>
      <c r="B6828" t="s">
        <v>26505</v>
      </c>
      <c r="C6828" s="1" t="str">
        <f t="shared" si="846"/>
        <v>21:0667</v>
      </c>
      <c r="D6828" s="1" t="str">
        <f t="shared" si="847"/>
        <v>21:0203</v>
      </c>
      <c r="E6828" t="s">
        <v>26506</v>
      </c>
      <c r="F6828" t="s">
        <v>26507</v>
      </c>
      <c r="H6828">
        <v>61.317357899999998</v>
      </c>
      <c r="I6828">
        <v>-130.4287022</v>
      </c>
      <c r="J6828" s="1" t="str">
        <f t="shared" si="848"/>
        <v>Fluid (stream)</v>
      </c>
      <c r="K6828" s="1" t="str">
        <f t="shared" si="849"/>
        <v>Untreated Water</v>
      </c>
      <c r="O6828">
        <v>0.21</v>
      </c>
      <c r="P6828">
        <v>60</v>
      </c>
      <c r="Q6828">
        <v>7.3</v>
      </c>
    </row>
    <row r="6829" spans="1:17" hidden="1" x14ac:dyDescent="0.3">
      <c r="A6829" t="s">
        <v>26508</v>
      </c>
      <c r="B6829" t="s">
        <v>26509</v>
      </c>
      <c r="C6829" s="1" t="str">
        <f t="shared" si="846"/>
        <v>21:0667</v>
      </c>
      <c r="D6829" s="1" t="str">
        <f t="shared" si="847"/>
        <v>21:0203</v>
      </c>
      <c r="E6829" t="s">
        <v>26510</v>
      </c>
      <c r="F6829" t="s">
        <v>26511</v>
      </c>
      <c r="H6829">
        <v>61.302487499999998</v>
      </c>
      <c r="I6829">
        <v>-130.44314779999999</v>
      </c>
      <c r="J6829" s="1" t="str">
        <f t="shared" si="848"/>
        <v>Fluid (stream)</v>
      </c>
      <c r="K6829" s="1" t="str">
        <f t="shared" si="849"/>
        <v>Untreated Water</v>
      </c>
      <c r="O6829">
        <v>0.18</v>
      </c>
      <c r="P6829">
        <v>60</v>
      </c>
      <c r="Q6829">
        <v>7.4</v>
      </c>
    </row>
    <row r="6830" spans="1:17" hidden="1" x14ac:dyDescent="0.3">
      <c r="A6830" t="s">
        <v>26512</v>
      </c>
      <c r="B6830" t="s">
        <v>26513</v>
      </c>
      <c r="C6830" s="1" t="str">
        <f t="shared" si="846"/>
        <v>21:0667</v>
      </c>
      <c r="D6830" s="1" t="str">
        <f t="shared" si="847"/>
        <v>21:0203</v>
      </c>
      <c r="E6830" t="s">
        <v>26514</v>
      </c>
      <c r="F6830" t="s">
        <v>26515</v>
      </c>
      <c r="H6830">
        <v>61.289066099999999</v>
      </c>
      <c r="I6830">
        <v>-130.44874530000001</v>
      </c>
      <c r="J6830" s="1" t="str">
        <f t="shared" si="848"/>
        <v>Fluid (stream)</v>
      </c>
      <c r="K6830" s="1" t="str">
        <f t="shared" si="849"/>
        <v>Untreated Water</v>
      </c>
      <c r="O6830">
        <v>0.2</v>
      </c>
      <c r="P6830">
        <v>40</v>
      </c>
      <c r="Q6830">
        <v>7.5</v>
      </c>
    </row>
    <row r="6831" spans="1:17" hidden="1" x14ac:dyDescent="0.3">
      <c r="A6831" t="s">
        <v>26516</v>
      </c>
      <c r="B6831" t="s">
        <v>26517</v>
      </c>
      <c r="C6831" s="1" t="str">
        <f t="shared" si="846"/>
        <v>21:0667</v>
      </c>
      <c r="D6831" s="1" t="str">
        <f t="shared" si="847"/>
        <v>21:0203</v>
      </c>
      <c r="E6831" t="s">
        <v>26514</v>
      </c>
      <c r="F6831" t="s">
        <v>26518</v>
      </c>
      <c r="H6831">
        <v>61.289066099999999</v>
      </c>
      <c r="I6831">
        <v>-130.44874530000001</v>
      </c>
      <c r="J6831" s="1" t="str">
        <f t="shared" si="848"/>
        <v>Fluid (stream)</v>
      </c>
      <c r="K6831" s="1" t="str">
        <f t="shared" si="849"/>
        <v>Untreated Water</v>
      </c>
      <c r="O6831">
        <v>0.1</v>
      </c>
      <c r="P6831">
        <v>30</v>
      </c>
      <c r="Q6831">
        <v>7.7</v>
      </c>
    </row>
    <row r="6832" spans="1:17" hidden="1" x14ac:dyDescent="0.3">
      <c r="A6832" t="s">
        <v>26519</v>
      </c>
      <c r="B6832" t="s">
        <v>26520</v>
      </c>
      <c r="C6832" s="1" t="str">
        <f t="shared" si="846"/>
        <v>21:0667</v>
      </c>
      <c r="D6832" s="1" t="str">
        <f t="shared" si="847"/>
        <v>21:0203</v>
      </c>
      <c r="E6832" t="s">
        <v>26521</v>
      </c>
      <c r="F6832" t="s">
        <v>26522</v>
      </c>
      <c r="H6832">
        <v>61.283038699999999</v>
      </c>
      <c r="I6832">
        <v>-130.47061479999999</v>
      </c>
      <c r="J6832" s="1" t="str">
        <f t="shared" si="848"/>
        <v>Fluid (stream)</v>
      </c>
      <c r="K6832" s="1" t="str">
        <f t="shared" si="849"/>
        <v>Untreated Water</v>
      </c>
      <c r="O6832">
        <v>0.74</v>
      </c>
      <c r="P6832">
        <v>40</v>
      </c>
      <c r="Q6832">
        <v>7.8</v>
      </c>
    </row>
    <row r="6833" spans="1:17" hidden="1" x14ac:dyDescent="0.3">
      <c r="A6833" t="s">
        <v>26523</v>
      </c>
      <c r="B6833" t="s">
        <v>26524</v>
      </c>
      <c r="C6833" s="1" t="str">
        <f t="shared" si="846"/>
        <v>21:0667</v>
      </c>
      <c r="D6833" s="1" t="str">
        <f t="shared" si="847"/>
        <v>21:0203</v>
      </c>
      <c r="E6833" t="s">
        <v>26525</v>
      </c>
      <c r="F6833" t="s">
        <v>26526</v>
      </c>
      <c r="H6833">
        <v>61.291769199999997</v>
      </c>
      <c r="I6833">
        <v>-130.47949700000001</v>
      </c>
      <c r="J6833" s="1" t="str">
        <f t="shared" si="848"/>
        <v>Fluid (stream)</v>
      </c>
      <c r="K6833" s="1" t="str">
        <f t="shared" si="849"/>
        <v>Untreated Water</v>
      </c>
      <c r="O6833">
        <v>2.5</v>
      </c>
      <c r="P6833">
        <v>50</v>
      </c>
      <c r="Q6833">
        <v>7.5</v>
      </c>
    </row>
    <row r="6834" spans="1:17" hidden="1" x14ac:dyDescent="0.3">
      <c r="A6834" t="s">
        <v>26527</v>
      </c>
      <c r="B6834" t="s">
        <v>26528</v>
      </c>
      <c r="C6834" s="1" t="str">
        <f t="shared" si="846"/>
        <v>21:0667</v>
      </c>
      <c r="D6834" s="1" t="str">
        <f t="shared" si="847"/>
        <v>21:0203</v>
      </c>
      <c r="E6834" t="s">
        <v>26529</v>
      </c>
      <c r="F6834" t="s">
        <v>26530</v>
      </c>
      <c r="H6834">
        <v>61.071648600000003</v>
      </c>
      <c r="I6834">
        <v>-130.33254400000001</v>
      </c>
      <c r="J6834" s="1" t="str">
        <f t="shared" si="848"/>
        <v>Fluid (stream)</v>
      </c>
      <c r="K6834" s="1" t="str">
        <f t="shared" si="849"/>
        <v>Untreated Water</v>
      </c>
      <c r="O6834">
        <v>0.08</v>
      </c>
      <c r="P6834">
        <v>40</v>
      </c>
      <c r="Q6834">
        <v>7.4</v>
      </c>
    </row>
    <row r="6835" spans="1:17" hidden="1" x14ac:dyDescent="0.3">
      <c r="A6835" t="s">
        <v>26531</v>
      </c>
      <c r="B6835" t="s">
        <v>26532</v>
      </c>
      <c r="C6835" s="1" t="str">
        <f t="shared" si="846"/>
        <v>21:0667</v>
      </c>
      <c r="D6835" s="1" t="str">
        <f t="shared" si="847"/>
        <v>21:0203</v>
      </c>
      <c r="E6835" t="s">
        <v>26533</v>
      </c>
      <c r="F6835" t="s">
        <v>26534</v>
      </c>
      <c r="H6835">
        <v>61.049716699999998</v>
      </c>
      <c r="I6835">
        <v>-130.283951</v>
      </c>
      <c r="J6835" s="1" t="str">
        <f t="shared" si="848"/>
        <v>Fluid (stream)</v>
      </c>
      <c r="K6835" s="1" t="str">
        <f t="shared" si="849"/>
        <v>Untreated Water</v>
      </c>
      <c r="O6835">
        <v>2.5000000000000001E-2</v>
      </c>
      <c r="P6835">
        <v>40</v>
      </c>
      <c r="Q6835">
        <v>7.3</v>
      </c>
    </row>
    <row r="6836" spans="1:17" hidden="1" x14ac:dyDescent="0.3">
      <c r="A6836" t="s">
        <v>26535</v>
      </c>
      <c r="B6836" t="s">
        <v>26536</v>
      </c>
      <c r="C6836" s="1" t="str">
        <f t="shared" si="846"/>
        <v>21:0667</v>
      </c>
      <c r="D6836" s="1" t="str">
        <f t="shared" si="847"/>
        <v>21:0203</v>
      </c>
      <c r="E6836" t="s">
        <v>26537</v>
      </c>
      <c r="F6836" t="s">
        <v>26538</v>
      </c>
      <c r="H6836">
        <v>61.059904500000002</v>
      </c>
      <c r="I6836">
        <v>-130.26528160000001</v>
      </c>
      <c r="J6836" s="1" t="str">
        <f t="shared" si="848"/>
        <v>Fluid (stream)</v>
      </c>
      <c r="K6836" s="1" t="str">
        <f t="shared" si="849"/>
        <v>Untreated Water</v>
      </c>
      <c r="O6836">
        <v>0.06</v>
      </c>
      <c r="P6836">
        <v>50</v>
      </c>
      <c r="Q6836">
        <v>7.2</v>
      </c>
    </row>
    <row r="6837" spans="1:17" hidden="1" x14ac:dyDescent="0.3">
      <c r="A6837" t="s">
        <v>26539</v>
      </c>
      <c r="B6837" t="s">
        <v>26540</v>
      </c>
      <c r="C6837" s="1" t="str">
        <f t="shared" si="846"/>
        <v>21:0667</v>
      </c>
      <c r="D6837" s="1" t="str">
        <f t="shared" si="847"/>
        <v>21:0203</v>
      </c>
      <c r="E6837" t="s">
        <v>26541</v>
      </c>
      <c r="F6837" t="s">
        <v>26542</v>
      </c>
      <c r="H6837">
        <v>61.0733739</v>
      </c>
      <c r="I6837">
        <v>-130.25940650000001</v>
      </c>
      <c r="J6837" s="1" t="str">
        <f t="shared" si="848"/>
        <v>Fluid (stream)</v>
      </c>
      <c r="K6837" s="1" t="str">
        <f t="shared" si="849"/>
        <v>Untreated Water</v>
      </c>
      <c r="O6837">
        <v>2.5000000000000001E-2</v>
      </c>
      <c r="P6837">
        <v>30</v>
      </c>
      <c r="Q6837">
        <v>7.3</v>
      </c>
    </row>
    <row r="6838" spans="1:17" hidden="1" x14ac:dyDescent="0.3">
      <c r="A6838" t="s">
        <v>26543</v>
      </c>
      <c r="B6838" t="s">
        <v>26544</v>
      </c>
      <c r="C6838" s="1" t="str">
        <f t="shared" si="846"/>
        <v>21:0667</v>
      </c>
      <c r="D6838" s="1" t="str">
        <f t="shared" si="847"/>
        <v>21:0203</v>
      </c>
      <c r="E6838" t="s">
        <v>26545</v>
      </c>
      <c r="F6838" t="s">
        <v>26546</v>
      </c>
      <c r="H6838">
        <v>61.054516399999997</v>
      </c>
      <c r="I6838">
        <v>-130.24311710000001</v>
      </c>
      <c r="J6838" s="1" t="str">
        <f t="shared" si="848"/>
        <v>Fluid (stream)</v>
      </c>
      <c r="K6838" s="1" t="str">
        <f t="shared" si="849"/>
        <v>Untreated Water</v>
      </c>
      <c r="O6838">
        <v>0.22</v>
      </c>
      <c r="P6838">
        <v>50</v>
      </c>
      <c r="Q6838">
        <v>7.1</v>
      </c>
    </row>
    <row r="6839" spans="1:17" hidden="1" x14ac:dyDescent="0.3">
      <c r="A6839" t="s">
        <v>26547</v>
      </c>
      <c r="B6839" t="s">
        <v>26548</v>
      </c>
      <c r="C6839" s="1" t="str">
        <f t="shared" si="846"/>
        <v>21:0667</v>
      </c>
      <c r="D6839" s="1" t="str">
        <f>HYPERLINK("http://geochem.nrcan.gc.ca/cdogs/content/svy/svy_e.htm", "")</f>
        <v/>
      </c>
      <c r="G6839" s="1" t="str">
        <f>HYPERLINK("http://geochem.nrcan.gc.ca/cdogs/content/cr_/cr_00081_e.htm", "81")</f>
        <v>81</v>
      </c>
      <c r="J6839" t="s">
        <v>11453</v>
      </c>
      <c r="K6839" t="s">
        <v>11454</v>
      </c>
      <c r="O6839">
        <v>0.21</v>
      </c>
      <c r="P6839">
        <v>120</v>
      </c>
      <c r="Q6839">
        <v>8.1999999999999993</v>
      </c>
    </row>
    <row r="6840" spans="1:17" hidden="1" x14ac:dyDescent="0.3">
      <c r="A6840" t="s">
        <v>26549</v>
      </c>
      <c r="B6840" t="s">
        <v>26550</v>
      </c>
      <c r="C6840" s="1" t="str">
        <f t="shared" si="846"/>
        <v>21:0667</v>
      </c>
      <c r="D6840" s="1" t="str">
        <f t="shared" ref="D6840:D6866" si="850">HYPERLINK("http://geochem.nrcan.gc.ca/cdogs/content/svy/svy210203_e.htm", "21:0203")</f>
        <v>21:0203</v>
      </c>
      <c r="E6840" t="s">
        <v>26551</v>
      </c>
      <c r="F6840" t="s">
        <v>26552</v>
      </c>
      <c r="H6840">
        <v>61.088671599999998</v>
      </c>
      <c r="I6840">
        <v>-130.2625736</v>
      </c>
      <c r="J6840" s="1" t="str">
        <f t="shared" ref="J6840:J6866" si="851">HYPERLINK("http://geochem.nrcan.gc.ca/cdogs/content/kwd/kwd020018_e.htm", "Fluid (stream)")</f>
        <v>Fluid (stream)</v>
      </c>
      <c r="K6840" s="1" t="str">
        <f t="shared" ref="K6840:K6866" si="852">HYPERLINK("http://geochem.nrcan.gc.ca/cdogs/content/kwd/kwd080007_e.htm", "Untreated Water")</f>
        <v>Untreated Water</v>
      </c>
      <c r="O6840">
        <v>0.05</v>
      </c>
      <c r="P6840">
        <v>40</v>
      </c>
      <c r="Q6840">
        <v>7.2</v>
      </c>
    </row>
    <row r="6841" spans="1:17" hidden="1" x14ac:dyDescent="0.3">
      <c r="A6841" t="s">
        <v>26553</v>
      </c>
      <c r="B6841" t="s">
        <v>26554</v>
      </c>
      <c r="C6841" s="1" t="str">
        <f t="shared" si="846"/>
        <v>21:0667</v>
      </c>
      <c r="D6841" s="1" t="str">
        <f t="shared" si="850"/>
        <v>21:0203</v>
      </c>
      <c r="E6841" t="s">
        <v>26555</v>
      </c>
      <c r="F6841" t="s">
        <v>26556</v>
      </c>
      <c r="H6841">
        <v>61.015603800000001</v>
      </c>
      <c r="I6841">
        <v>-130.2320857</v>
      </c>
      <c r="J6841" s="1" t="str">
        <f t="shared" si="851"/>
        <v>Fluid (stream)</v>
      </c>
      <c r="K6841" s="1" t="str">
        <f t="shared" si="852"/>
        <v>Untreated Water</v>
      </c>
      <c r="O6841">
        <v>0.24</v>
      </c>
      <c r="P6841">
        <v>50</v>
      </c>
      <c r="Q6841">
        <v>7.1</v>
      </c>
    </row>
    <row r="6842" spans="1:17" hidden="1" x14ac:dyDescent="0.3">
      <c r="A6842" t="s">
        <v>26557</v>
      </c>
      <c r="B6842" t="s">
        <v>26558</v>
      </c>
      <c r="C6842" s="1" t="str">
        <f t="shared" si="846"/>
        <v>21:0667</v>
      </c>
      <c r="D6842" s="1" t="str">
        <f t="shared" si="850"/>
        <v>21:0203</v>
      </c>
      <c r="E6842" t="s">
        <v>26559</v>
      </c>
      <c r="F6842" t="s">
        <v>26560</v>
      </c>
      <c r="H6842">
        <v>61.040667499999998</v>
      </c>
      <c r="I6842">
        <v>-130.20384229999999</v>
      </c>
      <c r="J6842" s="1" t="str">
        <f t="shared" si="851"/>
        <v>Fluid (stream)</v>
      </c>
      <c r="K6842" s="1" t="str">
        <f t="shared" si="852"/>
        <v>Untreated Water</v>
      </c>
      <c r="O6842">
        <v>0.13</v>
      </c>
      <c r="P6842">
        <v>40</v>
      </c>
      <c r="Q6842">
        <v>7.2</v>
      </c>
    </row>
    <row r="6843" spans="1:17" hidden="1" x14ac:dyDescent="0.3">
      <c r="A6843" t="s">
        <v>26561</v>
      </c>
      <c r="B6843" t="s">
        <v>26562</v>
      </c>
      <c r="C6843" s="1" t="str">
        <f t="shared" si="846"/>
        <v>21:0667</v>
      </c>
      <c r="D6843" s="1" t="str">
        <f t="shared" si="850"/>
        <v>21:0203</v>
      </c>
      <c r="E6843" t="s">
        <v>26563</v>
      </c>
      <c r="F6843" t="s">
        <v>26564</v>
      </c>
      <c r="H6843">
        <v>61.0669927</v>
      </c>
      <c r="I6843">
        <v>-130.2059715</v>
      </c>
      <c r="J6843" s="1" t="str">
        <f t="shared" si="851"/>
        <v>Fluid (stream)</v>
      </c>
      <c r="K6843" s="1" t="str">
        <f t="shared" si="852"/>
        <v>Untreated Water</v>
      </c>
      <c r="O6843">
        <v>0.05</v>
      </c>
      <c r="P6843">
        <v>40</v>
      </c>
      <c r="Q6843">
        <v>7.2</v>
      </c>
    </row>
    <row r="6844" spans="1:17" hidden="1" x14ac:dyDescent="0.3">
      <c r="A6844" t="s">
        <v>26565</v>
      </c>
      <c r="B6844" t="s">
        <v>26566</v>
      </c>
      <c r="C6844" s="1" t="str">
        <f t="shared" si="846"/>
        <v>21:0667</v>
      </c>
      <c r="D6844" s="1" t="str">
        <f t="shared" si="850"/>
        <v>21:0203</v>
      </c>
      <c r="E6844" t="s">
        <v>26567</v>
      </c>
      <c r="F6844" t="s">
        <v>26568</v>
      </c>
      <c r="H6844">
        <v>61.0926264</v>
      </c>
      <c r="I6844">
        <v>-130.17762719999999</v>
      </c>
      <c r="J6844" s="1" t="str">
        <f t="shared" si="851"/>
        <v>Fluid (stream)</v>
      </c>
      <c r="K6844" s="1" t="str">
        <f t="shared" si="852"/>
        <v>Untreated Water</v>
      </c>
      <c r="O6844">
        <v>7.0000000000000007E-2</v>
      </c>
      <c r="P6844">
        <v>30</v>
      </c>
      <c r="Q6844">
        <v>7</v>
      </c>
    </row>
    <row r="6845" spans="1:17" hidden="1" x14ac:dyDescent="0.3">
      <c r="A6845" t="s">
        <v>26569</v>
      </c>
      <c r="B6845" t="s">
        <v>26570</v>
      </c>
      <c r="C6845" s="1" t="str">
        <f t="shared" si="846"/>
        <v>21:0667</v>
      </c>
      <c r="D6845" s="1" t="str">
        <f t="shared" si="850"/>
        <v>21:0203</v>
      </c>
      <c r="E6845" t="s">
        <v>26571</v>
      </c>
      <c r="F6845" t="s">
        <v>26572</v>
      </c>
      <c r="H6845">
        <v>61.098059200000002</v>
      </c>
      <c r="I6845">
        <v>-130.2060783</v>
      </c>
      <c r="J6845" s="1" t="str">
        <f t="shared" si="851"/>
        <v>Fluid (stream)</v>
      </c>
      <c r="K6845" s="1" t="str">
        <f t="shared" si="852"/>
        <v>Untreated Water</v>
      </c>
      <c r="O6845">
        <v>2.5000000000000001E-2</v>
      </c>
      <c r="P6845">
        <v>20</v>
      </c>
      <c r="Q6845">
        <v>7</v>
      </c>
    </row>
    <row r="6846" spans="1:17" hidden="1" x14ac:dyDescent="0.3">
      <c r="A6846" t="s">
        <v>26573</v>
      </c>
      <c r="B6846" t="s">
        <v>26574</v>
      </c>
      <c r="C6846" s="1" t="str">
        <f t="shared" si="846"/>
        <v>21:0667</v>
      </c>
      <c r="D6846" s="1" t="str">
        <f t="shared" si="850"/>
        <v>21:0203</v>
      </c>
      <c r="E6846" t="s">
        <v>26575</v>
      </c>
      <c r="F6846" t="s">
        <v>26576</v>
      </c>
      <c r="H6846">
        <v>61.112783299999997</v>
      </c>
      <c r="I6846">
        <v>-130.19919809999999</v>
      </c>
      <c r="J6846" s="1" t="str">
        <f t="shared" si="851"/>
        <v>Fluid (stream)</v>
      </c>
      <c r="K6846" s="1" t="str">
        <f t="shared" si="852"/>
        <v>Untreated Water</v>
      </c>
      <c r="O6846">
        <v>0.06</v>
      </c>
      <c r="P6846">
        <v>30</v>
      </c>
      <c r="Q6846">
        <v>6.8</v>
      </c>
    </row>
    <row r="6847" spans="1:17" hidden="1" x14ac:dyDescent="0.3">
      <c r="A6847" t="s">
        <v>26577</v>
      </c>
      <c r="B6847" t="s">
        <v>26578</v>
      </c>
      <c r="C6847" s="1" t="str">
        <f t="shared" si="846"/>
        <v>21:0667</v>
      </c>
      <c r="D6847" s="1" t="str">
        <f t="shared" si="850"/>
        <v>21:0203</v>
      </c>
      <c r="E6847" t="s">
        <v>26579</v>
      </c>
      <c r="F6847" t="s">
        <v>26580</v>
      </c>
      <c r="H6847">
        <v>61.053772199999997</v>
      </c>
      <c r="I6847">
        <v>-130.15816340000001</v>
      </c>
      <c r="J6847" s="1" t="str">
        <f t="shared" si="851"/>
        <v>Fluid (stream)</v>
      </c>
      <c r="K6847" s="1" t="str">
        <f t="shared" si="852"/>
        <v>Untreated Water</v>
      </c>
      <c r="O6847">
        <v>0.28000000000000003</v>
      </c>
      <c r="P6847">
        <v>60</v>
      </c>
      <c r="Q6847">
        <v>7.7</v>
      </c>
    </row>
    <row r="6848" spans="1:17" hidden="1" x14ac:dyDescent="0.3">
      <c r="A6848" t="s">
        <v>26581</v>
      </c>
      <c r="B6848" t="s">
        <v>26582</v>
      </c>
      <c r="C6848" s="1" t="str">
        <f t="shared" si="846"/>
        <v>21:0667</v>
      </c>
      <c r="D6848" s="1" t="str">
        <f t="shared" si="850"/>
        <v>21:0203</v>
      </c>
      <c r="E6848" t="s">
        <v>26583</v>
      </c>
      <c r="F6848" t="s">
        <v>26584</v>
      </c>
      <c r="H6848">
        <v>61.071431500000003</v>
      </c>
      <c r="I6848">
        <v>-130.12980429999999</v>
      </c>
      <c r="J6848" s="1" t="str">
        <f t="shared" si="851"/>
        <v>Fluid (stream)</v>
      </c>
      <c r="K6848" s="1" t="str">
        <f t="shared" si="852"/>
        <v>Untreated Water</v>
      </c>
      <c r="O6848">
        <v>0.06</v>
      </c>
      <c r="P6848">
        <v>30</v>
      </c>
      <c r="Q6848">
        <v>7.5</v>
      </c>
    </row>
    <row r="6849" spans="1:17" hidden="1" x14ac:dyDescent="0.3">
      <c r="A6849" t="s">
        <v>26585</v>
      </c>
      <c r="B6849" t="s">
        <v>26586</v>
      </c>
      <c r="C6849" s="1" t="str">
        <f t="shared" si="846"/>
        <v>21:0667</v>
      </c>
      <c r="D6849" s="1" t="str">
        <f t="shared" si="850"/>
        <v>21:0203</v>
      </c>
      <c r="E6849" t="s">
        <v>26587</v>
      </c>
      <c r="F6849" t="s">
        <v>26588</v>
      </c>
      <c r="H6849">
        <v>61.037596600000001</v>
      </c>
      <c r="I6849">
        <v>-130.1095511</v>
      </c>
      <c r="J6849" s="1" t="str">
        <f t="shared" si="851"/>
        <v>Fluid (stream)</v>
      </c>
      <c r="K6849" s="1" t="str">
        <f t="shared" si="852"/>
        <v>Untreated Water</v>
      </c>
      <c r="O6849">
        <v>0.56000000000000005</v>
      </c>
      <c r="P6849">
        <v>100</v>
      </c>
      <c r="Q6849">
        <v>7.1</v>
      </c>
    </row>
    <row r="6850" spans="1:17" hidden="1" x14ac:dyDescent="0.3">
      <c r="A6850" t="s">
        <v>26589</v>
      </c>
      <c r="B6850" t="s">
        <v>26590</v>
      </c>
      <c r="C6850" s="1" t="str">
        <f t="shared" si="846"/>
        <v>21:0667</v>
      </c>
      <c r="D6850" s="1" t="str">
        <f t="shared" si="850"/>
        <v>21:0203</v>
      </c>
      <c r="E6850" t="s">
        <v>26587</v>
      </c>
      <c r="F6850" t="s">
        <v>26591</v>
      </c>
      <c r="H6850">
        <v>61.037596600000001</v>
      </c>
      <c r="I6850">
        <v>-130.1095511</v>
      </c>
      <c r="J6850" s="1" t="str">
        <f t="shared" si="851"/>
        <v>Fluid (stream)</v>
      </c>
      <c r="K6850" s="1" t="str">
        <f t="shared" si="852"/>
        <v>Untreated Water</v>
      </c>
      <c r="O6850">
        <v>0.59</v>
      </c>
      <c r="P6850">
        <v>100</v>
      </c>
      <c r="Q6850">
        <v>7.3</v>
      </c>
    </row>
    <row r="6851" spans="1:17" hidden="1" x14ac:dyDescent="0.3">
      <c r="A6851" t="s">
        <v>26592</v>
      </c>
      <c r="B6851" t="s">
        <v>26593</v>
      </c>
      <c r="C6851" s="1" t="str">
        <f t="shared" si="846"/>
        <v>21:0667</v>
      </c>
      <c r="D6851" s="1" t="str">
        <f t="shared" si="850"/>
        <v>21:0203</v>
      </c>
      <c r="E6851" t="s">
        <v>26594</v>
      </c>
      <c r="F6851" t="s">
        <v>26595</v>
      </c>
      <c r="H6851">
        <v>61.020544999999998</v>
      </c>
      <c r="I6851">
        <v>-130.1344531</v>
      </c>
      <c r="J6851" s="1" t="str">
        <f t="shared" si="851"/>
        <v>Fluid (stream)</v>
      </c>
      <c r="K6851" s="1" t="str">
        <f t="shared" si="852"/>
        <v>Untreated Water</v>
      </c>
      <c r="O6851">
        <v>0.08</v>
      </c>
      <c r="P6851">
        <v>60</v>
      </c>
      <c r="Q6851">
        <v>7</v>
      </c>
    </row>
    <row r="6852" spans="1:17" hidden="1" x14ac:dyDescent="0.3">
      <c r="A6852" t="s">
        <v>26596</v>
      </c>
      <c r="B6852" t="s">
        <v>26597</v>
      </c>
      <c r="C6852" s="1" t="str">
        <f t="shared" si="846"/>
        <v>21:0667</v>
      </c>
      <c r="D6852" s="1" t="str">
        <f t="shared" si="850"/>
        <v>21:0203</v>
      </c>
      <c r="E6852" t="s">
        <v>26598</v>
      </c>
      <c r="F6852" t="s">
        <v>26599</v>
      </c>
      <c r="H6852">
        <v>61.011316600000001</v>
      </c>
      <c r="I6852">
        <v>-130.15746820000001</v>
      </c>
      <c r="J6852" s="1" t="str">
        <f t="shared" si="851"/>
        <v>Fluid (stream)</v>
      </c>
      <c r="K6852" s="1" t="str">
        <f t="shared" si="852"/>
        <v>Untreated Water</v>
      </c>
      <c r="O6852">
        <v>7.0000000000000007E-2</v>
      </c>
      <c r="P6852">
        <v>40</v>
      </c>
      <c r="Q6852">
        <v>7.3</v>
      </c>
    </row>
    <row r="6853" spans="1:17" hidden="1" x14ac:dyDescent="0.3">
      <c r="A6853" t="s">
        <v>26600</v>
      </c>
      <c r="B6853" t="s">
        <v>26601</v>
      </c>
      <c r="C6853" s="1" t="str">
        <f t="shared" si="846"/>
        <v>21:0667</v>
      </c>
      <c r="D6853" s="1" t="str">
        <f t="shared" si="850"/>
        <v>21:0203</v>
      </c>
      <c r="E6853" t="s">
        <v>26602</v>
      </c>
      <c r="F6853" t="s">
        <v>26603</v>
      </c>
      <c r="H6853">
        <v>61.004097799999997</v>
      </c>
      <c r="I6853">
        <v>-130.11372710000001</v>
      </c>
      <c r="J6853" s="1" t="str">
        <f t="shared" si="851"/>
        <v>Fluid (stream)</v>
      </c>
      <c r="K6853" s="1" t="str">
        <f t="shared" si="852"/>
        <v>Untreated Water</v>
      </c>
      <c r="O6853">
        <v>2.5000000000000001E-2</v>
      </c>
      <c r="P6853">
        <v>100</v>
      </c>
      <c r="Q6853">
        <v>7.1</v>
      </c>
    </row>
    <row r="6854" spans="1:17" hidden="1" x14ac:dyDescent="0.3">
      <c r="A6854" t="s">
        <v>26604</v>
      </c>
      <c r="B6854" t="s">
        <v>26605</v>
      </c>
      <c r="C6854" s="1" t="str">
        <f t="shared" si="846"/>
        <v>21:0667</v>
      </c>
      <c r="D6854" s="1" t="str">
        <f t="shared" si="850"/>
        <v>21:0203</v>
      </c>
      <c r="E6854" t="s">
        <v>26606</v>
      </c>
      <c r="F6854" t="s">
        <v>26607</v>
      </c>
      <c r="H6854">
        <v>61.0182723</v>
      </c>
      <c r="I6854">
        <v>-130.03055950000001</v>
      </c>
      <c r="J6854" s="1" t="str">
        <f t="shared" si="851"/>
        <v>Fluid (stream)</v>
      </c>
      <c r="K6854" s="1" t="str">
        <f t="shared" si="852"/>
        <v>Untreated Water</v>
      </c>
      <c r="O6854">
        <v>0.11</v>
      </c>
      <c r="P6854">
        <v>60</v>
      </c>
      <c r="Q6854">
        <v>7.5</v>
      </c>
    </row>
    <row r="6855" spans="1:17" hidden="1" x14ac:dyDescent="0.3">
      <c r="A6855" t="s">
        <v>26608</v>
      </c>
      <c r="B6855" t="s">
        <v>26609</v>
      </c>
      <c r="C6855" s="1" t="str">
        <f t="shared" si="846"/>
        <v>21:0667</v>
      </c>
      <c r="D6855" s="1" t="str">
        <f t="shared" si="850"/>
        <v>21:0203</v>
      </c>
      <c r="E6855" t="s">
        <v>26610</v>
      </c>
      <c r="F6855" t="s">
        <v>26611</v>
      </c>
      <c r="H6855">
        <v>61.035426399999999</v>
      </c>
      <c r="I6855">
        <v>-130.0520525</v>
      </c>
      <c r="J6855" s="1" t="str">
        <f t="shared" si="851"/>
        <v>Fluid (stream)</v>
      </c>
      <c r="K6855" s="1" t="str">
        <f t="shared" si="852"/>
        <v>Untreated Water</v>
      </c>
      <c r="O6855">
        <v>2.5000000000000001E-2</v>
      </c>
      <c r="P6855">
        <v>40</v>
      </c>
      <c r="Q6855">
        <v>7.7</v>
      </c>
    </row>
    <row r="6856" spans="1:17" hidden="1" x14ac:dyDescent="0.3">
      <c r="A6856" t="s">
        <v>26612</v>
      </c>
      <c r="B6856" t="s">
        <v>26613</v>
      </c>
      <c r="C6856" s="1" t="str">
        <f t="shared" si="846"/>
        <v>21:0667</v>
      </c>
      <c r="D6856" s="1" t="str">
        <f t="shared" si="850"/>
        <v>21:0203</v>
      </c>
      <c r="E6856" t="s">
        <v>26614</v>
      </c>
      <c r="F6856" t="s">
        <v>26615</v>
      </c>
      <c r="H6856">
        <v>61.060844500000002</v>
      </c>
      <c r="I6856">
        <v>-130.09506099999999</v>
      </c>
      <c r="J6856" s="1" t="str">
        <f t="shared" si="851"/>
        <v>Fluid (stream)</v>
      </c>
      <c r="K6856" s="1" t="str">
        <f t="shared" si="852"/>
        <v>Untreated Water</v>
      </c>
      <c r="O6856">
        <v>0.11</v>
      </c>
      <c r="P6856">
        <v>30</v>
      </c>
      <c r="Q6856">
        <v>7.4</v>
      </c>
    </row>
    <row r="6857" spans="1:17" hidden="1" x14ac:dyDescent="0.3">
      <c r="A6857" t="s">
        <v>26616</v>
      </c>
      <c r="B6857" t="s">
        <v>26617</v>
      </c>
      <c r="C6857" s="1" t="str">
        <f t="shared" si="846"/>
        <v>21:0667</v>
      </c>
      <c r="D6857" s="1" t="str">
        <f t="shared" si="850"/>
        <v>21:0203</v>
      </c>
      <c r="E6857" t="s">
        <v>26618</v>
      </c>
      <c r="F6857" t="s">
        <v>26619</v>
      </c>
      <c r="H6857">
        <v>61.068603199999998</v>
      </c>
      <c r="I6857">
        <v>-130.05891579999999</v>
      </c>
      <c r="J6857" s="1" t="str">
        <f t="shared" si="851"/>
        <v>Fluid (stream)</v>
      </c>
      <c r="K6857" s="1" t="str">
        <f t="shared" si="852"/>
        <v>Untreated Water</v>
      </c>
      <c r="O6857">
        <v>2.5000000000000001E-2</v>
      </c>
      <c r="P6857">
        <v>30</v>
      </c>
      <c r="Q6857">
        <v>6.1</v>
      </c>
    </row>
    <row r="6858" spans="1:17" hidden="1" x14ac:dyDescent="0.3">
      <c r="A6858" t="s">
        <v>26620</v>
      </c>
      <c r="B6858" t="s">
        <v>26621</v>
      </c>
      <c r="C6858" s="1" t="str">
        <f t="shared" si="846"/>
        <v>21:0667</v>
      </c>
      <c r="D6858" s="1" t="str">
        <f t="shared" si="850"/>
        <v>21:0203</v>
      </c>
      <c r="E6858" t="s">
        <v>26622</v>
      </c>
      <c r="F6858" t="s">
        <v>26623</v>
      </c>
      <c r="H6858">
        <v>61.095911700000002</v>
      </c>
      <c r="I6858">
        <v>-130.0538196</v>
      </c>
      <c r="J6858" s="1" t="str">
        <f t="shared" si="851"/>
        <v>Fluid (stream)</v>
      </c>
      <c r="K6858" s="1" t="str">
        <f t="shared" si="852"/>
        <v>Untreated Water</v>
      </c>
      <c r="O6858">
        <v>7.0000000000000007E-2</v>
      </c>
      <c r="P6858">
        <v>20</v>
      </c>
      <c r="Q6858">
        <v>7</v>
      </c>
    </row>
    <row r="6859" spans="1:17" hidden="1" x14ac:dyDescent="0.3">
      <c r="A6859" t="s">
        <v>26624</v>
      </c>
      <c r="B6859" t="s">
        <v>26625</v>
      </c>
      <c r="C6859" s="1" t="str">
        <f t="shared" si="846"/>
        <v>21:0667</v>
      </c>
      <c r="D6859" s="1" t="str">
        <f t="shared" si="850"/>
        <v>21:0203</v>
      </c>
      <c r="E6859" t="s">
        <v>26626</v>
      </c>
      <c r="F6859" t="s">
        <v>26627</v>
      </c>
      <c r="H6859">
        <v>61.101256599999999</v>
      </c>
      <c r="I6859">
        <v>-130.09749690000001</v>
      </c>
      <c r="J6859" s="1" t="str">
        <f t="shared" si="851"/>
        <v>Fluid (stream)</v>
      </c>
      <c r="K6859" s="1" t="str">
        <f t="shared" si="852"/>
        <v>Untreated Water</v>
      </c>
      <c r="O6859">
        <v>2.5000000000000001E-2</v>
      </c>
      <c r="P6859">
        <v>20</v>
      </c>
      <c r="Q6859">
        <v>6.7</v>
      </c>
    </row>
    <row r="6860" spans="1:17" hidden="1" x14ac:dyDescent="0.3">
      <c r="A6860" t="s">
        <v>26628</v>
      </c>
      <c r="B6860" t="s">
        <v>26629</v>
      </c>
      <c r="C6860" s="1" t="str">
        <f t="shared" si="846"/>
        <v>21:0667</v>
      </c>
      <c r="D6860" s="1" t="str">
        <f t="shared" si="850"/>
        <v>21:0203</v>
      </c>
      <c r="E6860" t="s">
        <v>26630</v>
      </c>
      <c r="F6860" t="s">
        <v>26631</v>
      </c>
      <c r="H6860">
        <v>61.137498999999998</v>
      </c>
      <c r="I6860">
        <v>-130.0449366</v>
      </c>
      <c r="J6860" s="1" t="str">
        <f t="shared" si="851"/>
        <v>Fluid (stream)</v>
      </c>
      <c r="K6860" s="1" t="str">
        <f t="shared" si="852"/>
        <v>Untreated Water</v>
      </c>
      <c r="O6860">
        <v>0.16</v>
      </c>
      <c r="P6860">
        <v>30</v>
      </c>
      <c r="Q6860">
        <v>6.6</v>
      </c>
    </row>
    <row r="6861" spans="1:17" hidden="1" x14ac:dyDescent="0.3">
      <c r="A6861" t="s">
        <v>26632</v>
      </c>
      <c r="B6861" t="s">
        <v>26633</v>
      </c>
      <c r="C6861" s="1" t="str">
        <f t="shared" si="846"/>
        <v>21:0667</v>
      </c>
      <c r="D6861" s="1" t="str">
        <f t="shared" si="850"/>
        <v>21:0203</v>
      </c>
      <c r="E6861" t="s">
        <v>26634</v>
      </c>
      <c r="F6861" t="s">
        <v>26635</v>
      </c>
      <c r="H6861">
        <v>61.147651400000001</v>
      </c>
      <c r="I6861">
        <v>-130.07278479999999</v>
      </c>
      <c r="J6861" s="1" t="str">
        <f t="shared" si="851"/>
        <v>Fluid (stream)</v>
      </c>
      <c r="K6861" s="1" t="str">
        <f t="shared" si="852"/>
        <v>Untreated Water</v>
      </c>
      <c r="O6861">
        <v>0.09</v>
      </c>
      <c r="P6861">
        <v>30</v>
      </c>
      <c r="Q6861">
        <v>6.8</v>
      </c>
    </row>
    <row r="6862" spans="1:17" hidden="1" x14ac:dyDescent="0.3">
      <c r="A6862" t="s">
        <v>26636</v>
      </c>
      <c r="B6862" t="s">
        <v>26637</v>
      </c>
      <c r="C6862" s="1" t="str">
        <f t="shared" si="846"/>
        <v>21:0667</v>
      </c>
      <c r="D6862" s="1" t="str">
        <f t="shared" si="850"/>
        <v>21:0203</v>
      </c>
      <c r="E6862" t="s">
        <v>26638</v>
      </c>
      <c r="F6862" t="s">
        <v>26639</v>
      </c>
      <c r="H6862">
        <v>61.152948299999998</v>
      </c>
      <c r="I6862">
        <v>-130.0941646</v>
      </c>
      <c r="J6862" s="1" t="str">
        <f t="shared" si="851"/>
        <v>Fluid (stream)</v>
      </c>
      <c r="K6862" s="1" t="str">
        <f t="shared" si="852"/>
        <v>Untreated Water</v>
      </c>
      <c r="O6862">
        <v>0.13</v>
      </c>
      <c r="P6862">
        <v>30</v>
      </c>
      <c r="Q6862">
        <v>6.8</v>
      </c>
    </row>
    <row r="6863" spans="1:17" hidden="1" x14ac:dyDescent="0.3">
      <c r="A6863" t="s">
        <v>26640</v>
      </c>
      <c r="B6863" t="s">
        <v>26641</v>
      </c>
      <c r="C6863" s="1" t="str">
        <f t="shared" si="846"/>
        <v>21:0667</v>
      </c>
      <c r="D6863" s="1" t="str">
        <f t="shared" si="850"/>
        <v>21:0203</v>
      </c>
      <c r="E6863" t="s">
        <v>26642</v>
      </c>
      <c r="F6863" t="s">
        <v>26643</v>
      </c>
      <c r="H6863">
        <v>61.1343198</v>
      </c>
      <c r="I6863">
        <v>-130.13093660000001</v>
      </c>
      <c r="J6863" s="1" t="str">
        <f t="shared" si="851"/>
        <v>Fluid (stream)</v>
      </c>
      <c r="K6863" s="1" t="str">
        <f t="shared" si="852"/>
        <v>Untreated Water</v>
      </c>
      <c r="O6863">
        <v>0.09</v>
      </c>
      <c r="P6863">
        <v>20</v>
      </c>
      <c r="Q6863">
        <v>6.6</v>
      </c>
    </row>
    <row r="6864" spans="1:17" hidden="1" x14ac:dyDescent="0.3">
      <c r="A6864" t="s">
        <v>26644</v>
      </c>
      <c r="B6864" t="s">
        <v>26645</v>
      </c>
      <c r="C6864" s="1" t="str">
        <f t="shared" si="846"/>
        <v>21:0667</v>
      </c>
      <c r="D6864" s="1" t="str">
        <f t="shared" si="850"/>
        <v>21:0203</v>
      </c>
      <c r="E6864" t="s">
        <v>26646</v>
      </c>
      <c r="F6864" t="s">
        <v>26647</v>
      </c>
      <c r="H6864">
        <v>61.161468300000003</v>
      </c>
      <c r="I6864">
        <v>-130.1537093</v>
      </c>
      <c r="J6864" s="1" t="str">
        <f t="shared" si="851"/>
        <v>Fluid (stream)</v>
      </c>
      <c r="K6864" s="1" t="str">
        <f t="shared" si="852"/>
        <v>Untreated Water</v>
      </c>
      <c r="O6864">
        <v>0.3</v>
      </c>
      <c r="P6864">
        <v>40</v>
      </c>
      <c r="Q6864">
        <v>7.3</v>
      </c>
    </row>
    <row r="6865" spans="1:17" hidden="1" x14ac:dyDescent="0.3">
      <c r="A6865" t="s">
        <v>26648</v>
      </c>
      <c r="B6865" t="s">
        <v>26649</v>
      </c>
      <c r="C6865" s="1" t="str">
        <f t="shared" si="846"/>
        <v>21:0667</v>
      </c>
      <c r="D6865" s="1" t="str">
        <f t="shared" si="850"/>
        <v>21:0203</v>
      </c>
      <c r="E6865" t="s">
        <v>26650</v>
      </c>
      <c r="F6865" t="s">
        <v>26651</v>
      </c>
      <c r="H6865">
        <v>61.164729800000003</v>
      </c>
      <c r="I6865">
        <v>-130.1897391</v>
      </c>
      <c r="J6865" s="1" t="str">
        <f t="shared" si="851"/>
        <v>Fluid (stream)</v>
      </c>
      <c r="K6865" s="1" t="str">
        <f t="shared" si="852"/>
        <v>Untreated Water</v>
      </c>
      <c r="O6865">
        <v>0.3</v>
      </c>
      <c r="P6865">
        <v>40</v>
      </c>
      <c r="Q6865">
        <v>7.2</v>
      </c>
    </row>
    <row r="6866" spans="1:17" hidden="1" x14ac:dyDescent="0.3">
      <c r="A6866" t="s">
        <v>26652</v>
      </c>
      <c r="B6866" t="s">
        <v>26653</v>
      </c>
      <c r="C6866" s="1" t="str">
        <f t="shared" si="846"/>
        <v>21:0667</v>
      </c>
      <c r="D6866" s="1" t="str">
        <f t="shared" si="850"/>
        <v>21:0203</v>
      </c>
      <c r="E6866" t="s">
        <v>26654</v>
      </c>
      <c r="F6866" t="s">
        <v>26655</v>
      </c>
      <c r="H6866">
        <v>61.171217800000001</v>
      </c>
      <c r="I6866">
        <v>-130.1932371</v>
      </c>
      <c r="J6866" s="1" t="str">
        <f t="shared" si="851"/>
        <v>Fluid (stream)</v>
      </c>
      <c r="K6866" s="1" t="str">
        <f t="shared" si="852"/>
        <v>Untreated Water</v>
      </c>
      <c r="O6866">
        <v>0.08</v>
      </c>
      <c r="P6866">
        <v>30</v>
      </c>
      <c r="Q6866">
        <v>7.1</v>
      </c>
    </row>
    <row r="6867" spans="1:17" hidden="1" x14ac:dyDescent="0.3">
      <c r="A6867" t="s">
        <v>26656</v>
      </c>
      <c r="B6867" t="s">
        <v>26657</v>
      </c>
      <c r="C6867" s="1" t="str">
        <f t="shared" si="846"/>
        <v>21:0667</v>
      </c>
      <c r="D6867" s="1" t="str">
        <f>HYPERLINK("http://geochem.nrcan.gc.ca/cdogs/content/svy/svy_e.htm", "")</f>
        <v/>
      </c>
      <c r="G6867" s="1" t="str">
        <f>HYPERLINK("http://geochem.nrcan.gc.ca/cdogs/content/cr_/cr_00081_e.htm", "81")</f>
        <v>81</v>
      </c>
      <c r="J6867" t="s">
        <v>11453</v>
      </c>
      <c r="K6867" t="s">
        <v>11454</v>
      </c>
      <c r="O6867">
        <v>0.19</v>
      </c>
      <c r="P6867">
        <v>140</v>
      </c>
      <c r="Q6867">
        <v>8.1</v>
      </c>
    </row>
    <row r="6868" spans="1:17" hidden="1" x14ac:dyDescent="0.3">
      <c r="A6868" t="s">
        <v>26658</v>
      </c>
      <c r="B6868" t="s">
        <v>26659</v>
      </c>
      <c r="C6868" s="1" t="str">
        <f t="shared" si="846"/>
        <v>21:0667</v>
      </c>
      <c r="D6868" s="1" t="str">
        <f>HYPERLINK("http://geochem.nrcan.gc.ca/cdogs/content/svy/svy_e.htm", "")</f>
        <v/>
      </c>
      <c r="G6868" s="1" t="str">
        <f>HYPERLINK("http://geochem.nrcan.gc.ca/cdogs/content/cr_/cr_00082_e.htm", "82")</f>
        <v>82</v>
      </c>
      <c r="J6868" t="s">
        <v>11453</v>
      </c>
      <c r="K6868" t="s">
        <v>11454</v>
      </c>
      <c r="O6868">
        <v>1.1000000000000001</v>
      </c>
      <c r="P6868">
        <v>280</v>
      </c>
      <c r="Q6868">
        <v>7.6</v>
      </c>
    </row>
    <row r="6869" spans="1:17" hidden="1" x14ac:dyDescent="0.3">
      <c r="A6869" t="s">
        <v>26660</v>
      </c>
      <c r="B6869" t="s">
        <v>26661</v>
      </c>
      <c r="C6869" s="1" t="str">
        <f t="shared" si="846"/>
        <v>21:0667</v>
      </c>
      <c r="D6869" s="1" t="str">
        <f t="shared" ref="D6869:D6902" si="853">HYPERLINK("http://geochem.nrcan.gc.ca/cdogs/content/svy/svy210203_e.htm", "21:0203")</f>
        <v>21:0203</v>
      </c>
      <c r="E6869" t="s">
        <v>26662</v>
      </c>
      <c r="F6869" t="s">
        <v>26663</v>
      </c>
      <c r="H6869">
        <v>61.245731599999999</v>
      </c>
      <c r="I6869">
        <v>-130.56104759999999</v>
      </c>
      <c r="J6869" s="1" t="str">
        <f t="shared" ref="J6869:J6902" si="854">HYPERLINK("http://geochem.nrcan.gc.ca/cdogs/content/kwd/kwd020018_e.htm", "Fluid (stream)")</f>
        <v>Fluid (stream)</v>
      </c>
      <c r="K6869" s="1" t="str">
        <f t="shared" ref="K6869:K6902" si="855">HYPERLINK("http://geochem.nrcan.gc.ca/cdogs/content/kwd/kwd080007_e.htm", "Untreated Water")</f>
        <v>Untreated Water</v>
      </c>
      <c r="O6869">
        <v>4</v>
      </c>
      <c r="P6869">
        <v>210</v>
      </c>
      <c r="Q6869">
        <v>7.3</v>
      </c>
    </row>
    <row r="6870" spans="1:17" hidden="1" x14ac:dyDescent="0.3">
      <c r="A6870" t="s">
        <v>26664</v>
      </c>
      <c r="B6870" t="s">
        <v>26665</v>
      </c>
      <c r="C6870" s="1" t="str">
        <f t="shared" si="846"/>
        <v>21:0667</v>
      </c>
      <c r="D6870" s="1" t="str">
        <f t="shared" si="853"/>
        <v>21:0203</v>
      </c>
      <c r="E6870" t="s">
        <v>26662</v>
      </c>
      <c r="F6870" t="s">
        <v>26666</v>
      </c>
      <c r="H6870">
        <v>61.245731599999999</v>
      </c>
      <c r="I6870">
        <v>-130.56104759999999</v>
      </c>
      <c r="J6870" s="1" t="str">
        <f t="shared" si="854"/>
        <v>Fluid (stream)</v>
      </c>
      <c r="K6870" s="1" t="str">
        <f t="shared" si="855"/>
        <v>Untreated Water</v>
      </c>
      <c r="O6870">
        <v>0.3</v>
      </c>
      <c r="P6870">
        <v>210</v>
      </c>
      <c r="Q6870">
        <v>6.8</v>
      </c>
    </row>
    <row r="6871" spans="1:17" hidden="1" x14ac:dyDescent="0.3">
      <c r="A6871" t="s">
        <v>26667</v>
      </c>
      <c r="B6871" t="s">
        <v>26668</v>
      </c>
      <c r="C6871" s="1" t="str">
        <f t="shared" si="846"/>
        <v>21:0667</v>
      </c>
      <c r="D6871" s="1" t="str">
        <f t="shared" si="853"/>
        <v>21:0203</v>
      </c>
      <c r="E6871" t="s">
        <v>26669</v>
      </c>
      <c r="F6871" t="s">
        <v>26670</v>
      </c>
      <c r="H6871">
        <v>61.260270599999998</v>
      </c>
      <c r="I6871">
        <v>-130.5318432</v>
      </c>
      <c r="J6871" s="1" t="str">
        <f t="shared" si="854"/>
        <v>Fluid (stream)</v>
      </c>
      <c r="K6871" s="1" t="str">
        <f t="shared" si="855"/>
        <v>Untreated Water</v>
      </c>
    </row>
    <row r="6872" spans="1:17" hidden="1" x14ac:dyDescent="0.3">
      <c r="A6872" t="s">
        <v>26671</v>
      </c>
      <c r="B6872" t="s">
        <v>26672</v>
      </c>
      <c r="C6872" s="1" t="str">
        <f t="shared" si="846"/>
        <v>21:0667</v>
      </c>
      <c r="D6872" s="1" t="str">
        <f t="shared" si="853"/>
        <v>21:0203</v>
      </c>
      <c r="E6872" t="s">
        <v>26673</v>
      </c>
      <c r="F6872" t="s">
        <v>26674</v>
      </c>
      <c r="H6872">
        <v>61.256723000000001</v>
      </c>
      <c r="I6872">
        <v>-130.50055449999999</v>
      </c>
      <c r="J6872" s="1" t="str">
        <f t="shared" si="854"/>
        <v>Fluid (stream)</v>
      </c>
      <c r="K6872" s="1" t="str">
        <f t="shared" si="855"/>
        <v>Untreated Water</v>
      </c>
      <c r="O6872">
        <v>0.43</v>
      </c>
      <c r="P6872">
        <v>40</v>
      </c>
      <c r="Q6872">
        <v>7.6</v>
      </c>
    </row>
    <row r="6873" spans="1:17" hidden="1" x14ac:dyDescent="0.3">
      <c r="A6873" t="s">
        <v>26675</v>
      </c>
      <c r="B6873" t="s">
        <v>26676</v>
      </c>
      <c r="C6873" s="1" t="str">
        <f t="shared" ref="C6873:C6936" si="856">HYPERLINK("http://geochem.nrcan.gc.ca/cdogs/content/bdl/bdl210667_e.htm", "21:0667")</f>
        <v>21:0667</v>
      </c>
      <c r="D6873" s="1" t="str">
        <f t="shared" si="853"/>
        <v>21:0203</v>
      </c>
      <c r="E6873" t="s">
        <v>26677</v>
      </c>
      <c r="F6873" t="s">
        <v>26678</v>
      </c>
      <c r="H6873">
        <v>61.247977400000003</v>
      </c>
      <c r="I6873">
        <v>-130.47268389999999</v>
      </c>
      <c r="J6873" s="1" t="str">
        <f t="shared" si="854"/>
        <v>Fluid (stream)</v>
      </c>
      <c r="K6873" s="1" t="str">
        <f t="shared" si="855"/>
        <v>Untreated Water</v>
      </c>
      <c r="O6873">
        <v>0.34</v>
      </c>
      <c r="P6873">
        <v>30</v>
      </c>
      <c r="Q6873">
        <v>7.4</v>
      </c>
    </row>
    <row r="6874" spans="1:17" hidden="1" x14ac:dyDescent="0.3">
      <c r="A6874" t="s">
        <v>26679</v>
      </c>
      <c r="B6874" t="s">
        <v>26680</v>
      </c>
      <c r="C6874" s="1" t="str">
        <f t="shared" si="856"/>
        <v>21:0667</v>
      </c>
      <c r="D6874" s="1" t="str">
        <f t="shared" si="853"/>
        <v>21:0203</v>
      </c>
      <c r="E6874" t="s">
        <v>26681</v>
      </c>
      <c r="F6874" t="s">
        <v>26682</v>
      </c>
      <c r="H6874">
        <v>61.239188200000001</v>
      </c>
      <c r="I6874">
        <v>-130.39711009999999</v>
      </c>
      <c r="J6874" s="1" t="str">
        <f t="shared" si="854"/>
        <v>Fluid (stream)</v>
      </c>
      <c r="K6874" s="1" t="str">
        <f t="shared" si="855"/>
        <v>Untreated Water</v>
      </c>
      <c r="O6874">
        <v>0.28000000000000003</v>
      </c>
      <c r="P6874">
        <v>30</v>
      </c>
      <c r="Q6874">
        <v>7.3</v>
      </c>
    </row>
    <row r="6875" spans="1:17" hidden="1" x14ac:dyDescent="0.3">
      <c r="A6875" t="s">
        <v>26683</v>
      </c>
      <c r="B6875" t="s">
        <v>26684</v>
      </c>
      <c r="C6875" s="1" t="str">
        <f t="shared" si="856"/>
        <v>21:0667</v>
      </c>
      <c r="D6875" s="1" t="str">
        <f t="shared" si="853"/>
        <v>21:0203</v>
      </c>
      <c r="E6875" t="s">
        <v>26685</v>
      </c>
      <c r="F6875" t="s">
        <v>26686</v>
      </c>
      <c r="H6875">
        <v>61.215080399999998</v>
      </c>
      <c r="I6875">
        <v>-130.3455309</v>
      </c>
      <c r="J6875" s="1" t="str">
        <f t="shared" si="854"/>
        <v>Fluid (stream)</v>
      </c>
      <c r="K6875" s="1" t="str">
        <f t="shared" si="855"/>
        <v>Untreated Water</v>
      </c>
      <c r="O6875">
        <v>0.24</v>
      </c>
      <c r="P6875">
        <v>40</v>
      </c>
      <c r="Q6875">
        <v>7.6</v>
      </c>
    </row>
    <row r="6876" spans="1:17" hidden="1" x14ac:dyDescent="0.3">
      <c r="A6876" t="s">
        <v>26687</v>
      </c>
      <c r="B6876" t="s">
        <v>26688</v>
      </c>
      <c r="C6876" s="1" t="str">
        <f t="shared" si="856"/>
        <v>21:0667</v>
      </c>
      <c r="D6876" s="1" t="str">
        <f t="shared" si="853"/>
        <v>21:0203</v>
      </c>
      <c r="E6876" t="s">
        <v>26689</v>
      </c>
      <c r="F6876" t="s">
        <v>26690</v>
      </c>
      <c r="H6876">
        <v>61.239260899999998</v>
      </c>
      <c r="I6876">
        <v>-130.3410868</v>
      </c>
      <c r="J6876" s="1" t="str">
        <f t="shared" si="854"/>
        <v>Fluid (stream)</v>
      </c>
      <c r="K6876" s="1" t="str">
        <f t="shared" si="855"/>
        <v>Untreated Water</v>
      </c>
      <c r="O6876">
        <v>0.19</v>
      </c>
      <c r="P6876">
        <v>30</v>
      </c>
      <c r="Q6876">
        <v>7.2</v>
      </c>
    </row>
    <row r="6877" spans="1:17" hidden="1" x14ac:dyDescent="0.3">
      <c r="A6877" t="s">
        <v>26691</v>
      </c>
      <c r="B6877" t="s">
        <v>26692</v>
      </c>
      <c r="C6877" s="1" t="str">
        <f t="shared" si="856"/>
        <v>21:0667</v>
      </c>
      <c r="D6877" s="1" t="str">
        <f t="shared" si="853"/>
        <v>21:0203</v>
      </c>
      <c r="E6877" t="s">
        <v>26693</v>
      </c>
      <c r="F6877" t="s">
        <v>26694</v>
      </c>
      <c r="H6877">
        <v>61.2513486</v>
      </c>
      <c r="I6877">
        <v>-130.3226463</v>
      </c>
      <c r="J6877" s="1" t="str">
        <f t="shared" si="854"/>
        <v>Fluid (stream)</v>
      </c>
      <c r="K6877" s="1" t="str">
        <f t="shared" si="855"/>
        <v>Untreated Water</v>
      </c>
      <c r="O6877">
        <v>0.53</v>
      </c>
      <c r="P6877">
        <v>30</v>
      </c>
      <c r="Q6877">
        <v>7.1</v>
      </c>
    </row>
    <row r="6878" spans="1:17" hidden="1" x14ac:dyDescent="0.3">
      <c r="A6878" t="s">
        <v>26695</v>
      </c>
      <c r="B6878" t="s">
        <v>26696</v>
      </c>
      <c r="C6878" s="1" t="str">
        <f t="shared" si="856"/>
        <v>21:0667</v>
      </c>
      <c r="D6878" s="1" t="str">
        <f t="shared" si="853"/>
        <v>21:0203</v>
      </c>
      <c r="E6878" t="s">
        <v>26697</v>
      </c>
      <c r="F6878" t="s">
        <v>26698</v>
      </c>
      <c r="H6878">
        <v>61.2271541</v>
      </c>
      <c r="I6878">
        <v>-130.2296997</v>
      </c>
      <c r="J6878" s="1" t="str">
        <f t="shared" si="854"/>
        <v>Fluid (stream)</v>
      </c>
      <c r="K6878" s="1" t="str">
        <f t="shared" si="855"/>
        <v>Untreated Water</v>
      </c>
      <c r="O6878">
        <v>0.13</v>
      </c>
      <c r="P6878">
        <v>50</v>
      </c>
      <c r="Q6878">
        <v>7.1</v>
      </c>
    </row>
    <row r="6879" spans="1:17" hidden="1" x14ac:dyDescent="0.3">
      <c r="A6879" t="s">
        <v>26699</v>
      </c>
      <c r="B6879" t="s">
        <v>26700</v>
      </c>
      <c r="C6879" s="1" t="str">
        <f t="shared" si="856"/>
        <v>21:0667</v>
      </c>
      <c r="D6879" s="1" t="str">
        <f t="shared" si="853"/>
        <v>21:0203</v>
      </c>
      <c r="E6879" t="s">
        <v>26701</v>
      </c>
      <c r="F6879" t="s">
        <v>26702</v>
      </c>
      <c r="H6879">
        <v>61.223113699999999</v>
      </c>
      <c r="I6879">
        <v>-130.2434524</v>
      </c>
      <c r="J6879" s="1" t="str">
        <f t="shared" si="854"/>
        <v>Fluid (stream)</v>
      </c>
      <c r="K6879" s="1" t="str">
        <f t="shared" si="855"/>
        <v>Untreated Water</v>
      </c>
      <c r="O6879">
        <v>0.23</v>
      </c>
      <c r="P6879">
        <v>70</v>
      </c>
      <c r="Q6879">
        <v>7.2</v>
      </c>
    </row>
    <row r="6880" spans="1:17" hidden="1" x14ac:dyDescent="0.3">
      <c r="A6880" t="s">
        <v>26703</v>
      </c>
      <c r="B6880" t="s">
        <v>26704</v>
      </c>
      <c r="C6880" s="1" t="str">
        <f t="shared" si="856"/>
        <v>21:0667</v>
      </c>
      <c r="D6880" s="1" t="str">
        <f t="shared" si="853"/>
        <v>21:0203</v>
      </c>
      <c r="E6880" t="s">
        <v>26705</v>
      </c>
      <c r="F6880" t="s">
        <v>26706</v>
      </c>
      <c r="H6880">
        <v>61.214408400000003</v>
      </c>
      <c r="I6880">
        <v>-130.22125270000001</v>
      </c>
      <c r="J6880" s="1" t="str">
        <f t="shared" si="854"/>
        <v>Fluid (stream)</v>
      </c>
      <c r="K6880" s="1" t="str">
        <f t="shared" si="855"/>
        <v>Untreated Water</v>
      </c>
      <c r="O6880">
        <v>0.21</v>
      </c>
      <c r="P6880">
        <v>90</v>
      </c>
      <c r="Q6880">
        <v>7.2</v>
      </c>
    </row>
    <row r="6881" spans="1:17" hidden="1" x14ac:dyDescent="0.3">
      <c r="A6881" t="s">
        <v>26707</v>
      </c>
      <c r="B6881" t="s">
        <v>26708</v>
      </c>
      <c r="C6881" s="1" t="str">
        <f t="shared" si="856"/>
        <v>21:0667</v>
      </c>
      <c r="D6881" s="1" t="str">
        <f t="shared" si="853"/>
        <v>21:0203</v>
      </c>
      <c r="E6881" t="s">
        <v>26709</v>
      </c>
      <c r="F6881" t="s">
        <v>26710</v>
      </c>
      <c r="H6881">
        <v>61.2021576</v>
      </c>
      <c r="I6881">
        <v>-130.27040969999999</v>
      </c>
      <c r="J6881" s="1" t="str">
        <f t="shared" si="854"/>
        <v>Fluid (stream)</v>
      </c>
      <c r="K6881" s="1" t="str">
        <f t="shared" si="855"/>
        <v>Untreated Water</v>
      </c>
      <c r="O6881">
        <v>0.09</v>
      </c>
      <c r="P6881">
        <v>50</v>
      </c>
      <c r="Q6881">
        <v>7.2</v>
      </c>
    </row>
    <row r="6882" spans="1:17" hidden="1" x14ac:dyDescent="0.3">
      <c r="A6882" t="s">
        <v>26711</v>
      </c>
      <c r="B6882" t="s">
        <v>26712</v>
      </c>
      <c r="C6882" s="1" t="str">
        <f t="shared" si="856"/>
        <v>21:0667</v>
      </c>
      <c r="D6882" s="1" t="str">
        <f t="shared" si="853"/>
        <v>21:0203</v>
      </c>
      <c r="E6882" t="s">
        <v>26713</v>
      </c>
      <c r="F6882" t="s">
        <v>26714</v>
      </c>
      <c r="H6882">
        <v>61.198424000000003</v>
      </c>
      <c r="I6882">
        <v>-130.2567502</v>
      </c>
      <c r="J6882" s="1" t="str">
        <f t="shared" si="854"/>
        <v>Fluid (stream)</v>
      </c>
      <c r="K6882" s="1" t="str">
        <f t="shared" si="855"/>
        <v>Untreated Water</v>
      </c>
      <c r="O6882">
        <v>0.09</v>
      </c>
      <c r="P6882">
        <v>40</v>
      </c>
      <c r="Q6882">
        <v>6.9</v>
      </c>
    </row>
    <row r="6883" spans="1:17" hidden="1" x14ac:dyDescent="0.3">
      <c r="A6883" t="s">
        <v>26715</v>
      </c>
      <c r="B6883" t="s">
        <v>26716</v>
      </c>
      <c r="C6883" s="1" t="str">
        <f t="shared" si="856"/>
        <v>21:0667</v>
      </c>
      <c r="D6883" s="1" t="str">
        <f t="shared" si="853"/>
        <v>21:0203</v>
      </c>
      <c r="E6883" t="s">
        <v>26717</v>
      </c>
      <c r="F6883" t="s">
        <v>26718</v>
      </c>
      <c r="H6883">
        <v>61.177907400000002</v>
      </c>
      <c r="I6883">
        <v>-130.25182330000001</v>
      </c>
      <c r="J6883" s="1" t="str">
        <f t="shared" si="854"/>
        <v>Fluid (stream)</v>
      </c>
      <c r="K6883" s="1" t="str">
        <f t="shared" si="855"/>
        <v>Untreated Water</v>
      </c>
      <c r="O6883">
        <v>0.53</v>
      </c>
      <c r="P6883">
        <v>30</v>
      </c>
      <c r="Q6883">
        <v>7</v>
      </c>
    </row>
    <row r="6884" spans="1:17" hidden="1" x14ac:dyDescent="0.3">
      <c r="A6884" t="s">
        <v>26719</v>
      </c>
      <c r="B6884" t="s">
        <v>26720</v>
      </c>
      <c r="C6884" s="1" t="str">
        <f t="shared" si="856"/>
        <v>21:0667</v>
      </c>
      <c r="D6884" s="1" t="str">
        <f t="shared" si="853"/>
        <v>21:0203</v>
      </c>
      <c r="E6884" t="s">
        <v>26721</v>
      </c>
      <c r="F6884" t="s">
        <v>26722</v>
      </c>
      <c r="H6884">
        <v>61.160192700000003</v>
      </c>
      <c r="I6884">
        <v>-130.31785970000001</v>
      </c>
      <c r="J6884" s="1" t="str">
        <f t="shared" si="854"/>
        <v>Fluid (stream)</v>
      </c>
      <c r="K6884" s="1" t="str">
        <f t="shared" si="855"/>
        <v>Untreated Water</v>
      </c>
      <c r="O6884">
        <v>0.37</v>
      </c>
      <c r="P6884">
        <v>30</v>
      </c>
      <c r="Q6884">
        <v>7</v>
      </c>
    </row>
    <row r="6885" spans="1:17" hidden="1" x14ac:dyDescent="0.3">
      <c r="A6885" t="s">
        <v>26723</v>
      </c>
      <c r="B6885" t="s">
        <v>26724</v>
      </c>
      <c r="C6885" s="1" t="str">
        <f t="shared" si="856"/>
        <v>21:0667</v>
      </c>
      <c r="D6885" s="1" t="str">
        <f t="shared" si="853"/>
        <v>21:0203</v>
      </c>
      <c r="E6885" t="s">
        <v>26725</v>
      </c>
      <c r="F6885" t="s">
        <v>26726</v>
      </c>
      <c r="H6885">
        <v>61.155812099999999</v>
      </c>
      <c r="I6885">
        <v>-130.2907324</v>
      </c>
      <c r="J6885" s="1" t="str">
        <f t="shared" si="854"/>
        <v>Fluid (stream)</v>
      </c>
      <c r="K6885" s="1" t="str">
        <f t="shared" si="855"/>
        <v>Untreated Water</v>
      </c>
      <c r="O6885">
        <v>0.54</v>
      </c>
      <c r="P6885">
        <v>30</v>
      </c>
      <c r="Q6885">
        <v>7.1</v>
      </c>
    </row>
    <row r="6886" spans="1:17" hidden="1" x14ac:dyDescent="0.3">
      <c r="A6886" t="s">
        <v>26727</v>
      </c>
      <c r="B6886" t="s">
        <v>26728</v>
      </c>
      <c r="C6886" s="1" t="str">
        <f t="shared" si="856"/>
        <v>21:0667</v>
      </c>
      <c r="D6886" s="1" t="str">
        <f t="shared" si="853"/>
        <v>21:0203</v>
      </c>
      <c r="E6886" t="s">
        <v>26729</v>
      </c>
      <c r="F6886" t="s">
        <v>26730</v>
      </c>
      <c r="H6886">
        <v>61.137545600000003</v>
      </c>
      <c r="I6886">
        <v>-130.2759093</v>
      </c>
      <c r="J6886" s="1" t="str">
        <f t="shared" si="854"/>
        <v>Fluid (stream)</v>
      </c>
      <c r="K6886" s="1" t="str">
        <f t="shared" si="855"/>
        <v>Untreated Water</v>
      </c>
      <c r="O6886">
        <v>0.16</v>
      </c>
      <c r="P6886">
        <v>30</v>
      </c>
      <c r="Q6886">
        <v>7.1</v>
      </c>
    </row>
    <row r="6887" spans="1:17" hidden="1" x14ac:dyDescent="0.3">
      <c r="A6887" t="s">
        <v>26731</v>
      </c>
      <c r="B6887" t="s">
        <v>26732</v>
      </c>
      <c r="C6887" s="1" t="str">
        <f t="shared" si="856"/>
        <v>21:0667</v>
      </c>
      <c r="D6887" s="1" t="str">
        <f t="shared" si="853"/>
        <v>21:0203</v>
      </c>
      <c r="E6887" t="s">
        <v>26733</v>
      </c>
      <c r="F6887" t="s">
        <v>26734</v>
      </c>
      <c r="H6887">
        <v>61.1384039</v>
      </c>
      <c r="I6887">
        <v>-130.33032360000001</v>
      </c>
      <c r="J6887" s="1" t="str">
        <f t="shared" si="854"/>
        <v>Fluid (stream)</v>
      </c>
      <c r="K6887" s="1" t="str">
        <f t="shared" si="855"/>
        <v>Untreated Water</v>
      </c>
      <c r="O6887">
        <v>0.31</v>
      </c>
      <c r="P6887">
        <v>40</v>
      </c>
      <c r="Q6887">
        <v>7</v>
      </c>
    </row>
    <row r="6888" spans="1:17" hidden="1" x14ac:dyDescent="0.3">
      <c r="A6888" t="s">
        <v>26735</v>
      </c>
      <c r="B6888" t="s">
        <v>26736</v>
      </c>
      <c r="C6888" s="1" t="str">
        <f t="shared" si="856"/>
        <v>21:0667</v>
      </c>
      <c r="D6888" s="1" t="str">
        <f t="shared" si="853"/>
        <v>21:0203</v>
      </c>
      <c r="E6888" t="s">
        <v>26733</v>
      </c>
      <c r="F6888" t="s">
        <v>26737</v>
      </c>
      <c r="H6888">
        <v>61.1384039</v>
      </c>
      <c r="I6888">
        <v>-130.33032360000001</v>
      </c>
      <c r="J6888" s="1" t="str">
        <f t="shared" si="854"/>
        <v>Fluid (stream)</v>
      </c>
      <c r="K6888" s="1" t="str">
        <f t="shared" si="855"/>
        <v>Untreated Water</v>
      </c>
      <c r="O6888">
        <v>0.31</v>
      </c>
      <c r="P6888">
        <v>30</v>
      </c>
      <c r="Q6888">
        <v>7.1</v>
      </c>
    </row>
    <row r="6889" spans="1:17" hidden="1" x14ac:dyDescent="0.3">
      <c r="A6889" t="s">
        <v>26738</v>
      </c>
      <c r="B6889" t="s">
        <v>26739</v>
      </c>
      <c r="C6889" s="1" t="str">
        <f t="shared" si="856"/>
        <v>21:0667</v>
      </c>
      <c r="D6889" s="1" t="str">
        <f t="shared" si="853"/>
        <v>21:0203</v>
      </c>
      <c r="E6889" t="s">
        <v>26740</v>
      </c>
      <c r="F6889" t="s">
        <v>26741</v>
      </c>
      <c r="H6889">
        <v>61.124184700000001</v>
      </c>
      <c r="I6889">
        <v>-130.3031977</v>
      </c>
      <c r="J6889" s="1" t="str">
        <f t="shared" si="854"/>
        <v>Fluid (stream)</v>
      </c>
      <c r="K6889" s="1" t="str">
        <f t="shared" si="855"/>
        <v>Untreated Water</v>
      </c>
      <c r="O6889">
        <v>0.06</v>
      </c>
      <c r="P6889">
        <v>40</v>
      </c>
      <c r="Q6889">
        <v>7</v>
      </c>
    </row>
    <row r="6890" spans="1:17" hidden="1" x14ac:dyDescent="0.3">
      <c r="A6890" t="s">
        <v>26742</v>
      </c>
      <c r="B6890" t="s">
        <v>26743</v>
      </c>
      <c r="C6890" s="1" t="str">
        <f t="shared" si="856"/>
        <v>21:0667</v>
      </c>
      <c r="D6890" s="1" t="str">
        <f t="shared" si="853"/>
        <v>21:0203</v>
      </c>
      <c r="E6890" t="s">
        <v>26744</v>
      </c>
      <c r="F6890" t="s">
        <v>26745</v>
      </c>
      <c r="H6890">
        <v>61.112093399999999</v>
      </c>
      <c r="I6890">
        <v>-130.3422635</v>
      </c>
      <c r="J6890" s="1" t="str">
        <f t="shared" si="854"/>
        <v>Fluid (stream)</v>
      </c>
      <c r="K6890" s="1" t="str">
        <f t="shared" si="855"/>
        <v>Untreated Water</v>
      </c>
      <c r="O6890">
        <v>0.14000000000000001</v>
      </c>
      <c r="P6890">
        <v>30</v>
      </c>
      <c r="Q6890">
        <v>7.2</v>
      </c>
    </row>
    <row r="6891" spans="1:17" hidden="1" x14ac:dyDescent="0.3">
      <c r="A6891" t="s">
        <v>26746</v>
      </c>
      <c r="B6891" t="s">
        <v>26747</v>
      </c>
      <c r="C6891" s="1" t="str">
        <f t="shared" si="856"/>
        <v>21:0667</v>
      </c>
      <c r="D6891" s="1" t="str">
        <f t="shared" si="853"/>
        <v>21:0203</v>
      </c>
      <c r="E6891" t="s">
        <v>26748</v>
      </c>
      <c r="F6891" t="s">
        <v>26749</v>
      </c>
      <c r="H6891">
        <v>61.163248099999997</v>
      </c>
      <c r="I6891">
        <v>-130.4426153</v>
      </c>
      <c r="J6891" s="1" t="str">
        <f t="shared" si="854"/>
        <v>Fluid (stream)</v>
      </c>
      <c r="K6891" s="1" t="str">
        <f t="shared" si="855"/>
        <v>Untreated Water</v>
      </c>
      <c r="O6891">
        <v>0.46</v>
      </c>
      <c r="P6891">
        <v>30</v>
      </c>
      <c r="Q6891">
        <v>7.2</v>
      </c>
    </row>
    <row r="6892" spans="1:17" hidden="1" x14ac:dyDescent="0.3">
      <c r="A6892" t="s">
        <v>26750</v>
      </c>
      <c r="B6892" t="s">
        <v>26751</v>
      </c>
      <c r="C6892" s="1" t="str">
        <f t="shared" si="856"/>
        <v>21:0667</v>
      </c>
      <c r="D6892" s="1" t="str">
        <f t="shared" si="853"/>
        <v>21:0203</v>
      </c>
      <c r="E6892" t="s">
        <v>26752</v>
      </c>
      <c r="F6892" t="s">
        <v>26753</v>
      </c>
      <c r="H6892">
        <v>61.168753000000002</v>
      </c>
      <c r="I6892">
        <v>-130.44593420000001</v>
      </c>
      <c r="J6892" s="1" t="str">
        <f t="shared" si="854"/>
        <v>Fluid (stream)</v>
      </c>
      <c r="K6892" s="1" t="str">
        <f t="shared" si="855"/>
        <v>Untreated Water</v>
      </c>
      <c r="O6892">
        <v>0.19</v>
      </c>
      <c r="P6892">
        <v>20</v>
      </c>
      <c r="Q6892">
        <v>7</v>
      </c>
    </row>
    <row r="6893" spans="1:17" hidden="1" x14ac:dyDescent="0.3">
      <c r="A6893" t="s">
        <v>26754</v>
      </c>
      <c r="B6893" t="s">
        <v>26755</v>
      </c>
      <c r="C6893" s="1" t="str">
        <f t="shared" si="856"/>
        <v>21:0667</v>
      </c>
      <c r="D6893" s="1" t="str">
        <f t="shared" si="853"/>
        <v>21:0203</v>
      </c>
      <c r="E6893" t="s">
        <v>26756</v>
      </c>
      <c r="F6893" t="s">
        <v>26757</v>
      </c>
      <c r="H6893">
        <v>61.188026800000003</v>
      </c>
      <c r="I6893">
        <v>-130.41926789999999</v>
      </c>
      <c r="J6893" s="1" t="str">
        <f t="shared" si="854"/>
        <v>Fluid (stream)</v>
      </c>
      <c r="K6893" s="1" t="str">
        <f t="shared" si="855"/>
        <v>Untreated Water</v>
      </c>
      <c r="O6893">
        <v>2.5000000000000001E-2</v>
      </c>
      <c r="P6893">
        <v>30</v>
      </c>
      <c r="Q6893">
        <v>6.3</v>
      </c>
    </row>
    <row r="6894" spans="1:17" hidden="1" x14ac:dyDescent="0.3">
      <c r="A6894" t="s">
        <v>26758</v>
      </c>
      <c r="B6894" t="s">
        <v>26759</v>
      </c>
      <c r="C6894" s="1" t="str">
        <f t="shared" si="856"/>
        <v>21:0667</v>
      </c>
      <c r="D6894" s="1" t="str">
        <f t="shared" si="853"/>
        <v>21:0203</v>
      </c>
      <c r="E6894" t="s">
        <v>26760</v>
      </c>
      <c r="F6894" t="s">
        <v>26761</v>
      </c>
      <c r="H6894">
        <v>61.210090800000003</v>
      </c>
      <c r="I6894">
        <v>-130.4546436</v>
      </c>
      <c r="J6894" s="1" t="str">
        <f t="shared" si="854"/>
        <v>Fluid (stream)</v>
      </c>
      <c r="K6894" s="1" t="str">
        <f t="shared" si="855"/>
        <v>Untreated Water</v>
      </c>
      <c r="O6894">
        <v>0.6</v>
      </c>
      <c r="P6894">
        <v>20</v>
      </c>
      <c r="Q6894">
        <v>7.1</v>
      </c>
    </row>
    <row r="6895" spans="1:17" hidden="1" x14ac:dyDescent="0.3">
      <c r="A6895" t="s">
        <v>26762</v>
      </c>
      <c r="B6895" t="s">
        <v>26763</v>
      </c>
      <c r="C6895" s="1" t="str">
        <f t="shared" si="856"/>
        <v>21:0667</v>
      </c>
      <c r="D6895" s="1" t="str">
        <f t="shared" si="853"/>
        <v>21:0203</v>
      </c>
      <c r="E6895" t="s">
        <v>26764</v>
      </c>
      <c r="F6895" t="s">
        <v>26765</v>
      </c>
      <c r="H6895">
        <v>61.190414699999998</v>
      </c>
      <c r="I6895">
        <v>-130.48298109999999</v>
      </c>
      <c r="J6895" s="1" t="str">
        <f t="shared" si="854"/>
        <v>Fluid (stream)</v>
      </c>
      <c r="K6895" s="1" t="str">
        <f t="shared" si="855"/>
        <v>Untreated Water</v>
      </c>
      <c r="O6895">
        <v>0.6</v>
      </c>
      <c r="P6895">
        <v>40</v>
      </c>
      <c r="Q6895">
        <v>7.4</v>
      </c>
    </row>
    <row r="6896" spans="1:17" hidden="1" x14ac:dyDescent="0.3">
      <c r="A6896" t="s">
        <v>26766</v>
      </c>
      <c r="B6896" t="s">
        <v>26767</v>
      </c>
      <c r="C6896" s="1" t="str">
        <f t="shared" si="856"/>
        <v>21:0667</v>
      </c>
      <c r="D6896" s="1" t="str">
        <f t="shared" si="853"/>
        <v>21:0203</v>
      </c>
      <c r="E6896" t="s">
        <v>26768</v>
      </c>
      <c r="F6896" t="s">
        <v>26769</v>
      </c>
      <c r="H6896">
        <v>61.187735400000001</v>
      </c>
      <c r="I6896">
        <v>-130.47176820000001</v>
      </c>
      <c r="J6896" s="1" t="str">
        <f t="shared" si="854"/>
        <v>Fluid (stream)</v>
      </c>
      <c r="K6896" s="1" t="str">
        <f t="shared" si="855"/>
        <v>Untreated Water</v>
      </c>
      <c r="O6896">
        <v>0.49</v>
      </c>
      <c r="P6896">
        <v>30</v>
      </c>
      <c r="Q6896">
        <v>7.4</v>
      </c>
    </row>
    <row r="6897" spans="1:17" hidden="1" x14ac:dyDescent="0.3">
      <c r="A6897" t="s">
        <v>26770</v>
      </c>
      <c r="B6897" t="s">
        <v>26771</v>
      </c>
      <c r="C6897" s="1" t="str">
        <f t="shared" si="856"/>
        <v>21:0667</v>
      </c>
      <c r="D6897" s="1" t="str">
        <f t="shared" si="853"/>
        <v>21:0203</v>
      </c>
      <c r="E6897" t="s">
        <v>26772</v>
      </c>
      <c r="F6897" t="s">
        <v>26773</v>
      </c>
      <c r="H6897">
        <v>61.200733800000002</v>
      </c>
      <c r="I6897">
        <v>-130.51847190000001</v>
      </c>
      <c r="J6897" s="1" t="str">
        <f t="shared" si="854"/>
        <v>Fluid (stream)</v>
      </c>
      <c r="K6897" s="1" t="str">
        <f t="shared" si="855"/>
        <v>Untreated Water</v>
      </c>
      <c r="O6897">
        <v>0.19</v>
      </c>
      <c r="P6897">
        <v>40</v>
      </c>
      <c r="Q6897">
        <v>7.5</v>
      </c>
    </row>
    <row r="6898" spans="1:17" hidden="1" x14ac:dyDescent="0.3">
      <c r="A6898" t="s">
        <v>26774</v>
      </c>
      <c r="B6898" t="s">
        <v>26775</v>
      </c>
      <c r="C6898" s="1" t="str">
        <f t="shared" si="856"/>
        <v>21:0667</v>
      </c>
      <c r="D6898" s="1" t="str">
        <f t="shared" si="853"/>
        <v>21:0203</v>
      </c>
      <c r="E6898" t="s">
        <v>26776</v>
      </c>
      <c r="F6898" t="s">
        <v>26777</v>
      </c>
      <c r="H6898">
        <v>61.225559699999998</v>
      </c>
      <c r="I6898">
        <v>-130.53384220000001</v>
      </c>
      <c r="J6898" s="1" t="str">
        <f t="shared" si="854"/>
        <v>Fluid (stream)</v>
      </c>
      <c r="K6898" s="1" t="str">
        <f t="shared" si="855"/>
        <v>Untreated Water</v>
      </c>
      <c r="O6898">
        <v>2.5000000000000001E-2</v>
      </c>
      <c r="P6898">
        <v>40</v>
      </c>
      <c r="Q6898">
        <v>7.1</v>
      </c>
    </row>
    <row r="6899" spans="1:17" hidden="1" x14ac:dyDescent="0.3">
      <c r="A6899" t="s">
        <v>26778</v>
      </c>
      <c r="B6899" t="s">
        <v>26779</v>
      </c>
      <c r="C6899" s="1" t="str">
        <f t="shared" si="856"/>
        <v>21:0667</v>
      </c>
      <c r="D6899" s="1" t="str">
        <f t="shared" si="853"/>
        <v>21:0203</v>
      </c>
      <c r="E6899" t="s">
        <v>26780</v>
      </c>
      <c r="F6899" t="s">
        <v>26781</v>
      </c>
      <c r="H6899">
        <v>61.212546799999998</v>
      </c>
      <c r="I6899">
        <v>-130.54188439999999</v>
      </c>
      <c r="J6899" s="1" t="str">
        <f t="shared" si="854"/>
        <v>Fluid (stream)</v>
      </c>
      <c r="K6899" s="1" t="str">
        <f t="shared" si="855"/>
        <v>Untreated Water</v>
      </c>
      <c r="O6899">
        <v>0.05</v>
      </c>
      <c r="P6899">
        <v>40</v>
      </c>
      <c r="Q6899">
        <v>7.1</v>
      </c>
    </row>
    <row r="6900" spans="1:17" hidden="1" x14ac:dyDescent="0.3">
      <c r="A6900" t="s">
        <v>26782</v>
      </c>
      <c r="B6900" t="s">
        <v>26783</v>
      </c>
      <c r="C6900" s="1" t="str">
        <f t="shared" si="856"/>
        <v>21:0667</v>
      </c>
      <c r="D6900" s="1" t="str">
        <f t="shared" si="853"/>
        <v>21:0203</v>
      </c>
      <c r="E6900" t="s">
        <v>26784</v>
      </c>
      <c r="F6900" t="s">
        <v>26785</v>
      </c>
      <c r="H6900">
        <v>61.201323799999997</v>
      </c>
      <c r="I6900">
        <v>-130.59067279999999</v>
      </c>
      <c r="J6900" s="1" t="str">
        <f t="shared" si="854"/>
        <v>Fluid (stream)</v>
      </c>
      <c r="K6900" s="1" t="str">
        <f t="shared" si="855"/>
        <v>Untreated Water</v>
      </c>
      <c r="O6900">
        <v>2.5000000000000001E-2</v>
      </c>
      <c r="P6900">
        <v>30</v>
      </c>
      <c r="Q6900">
        <v>7</v>
      </c>
    </row>
    <row r="6901" spans="1:17" hidden="1" x14ac:dyDescent="0.3">
      <c r="A6901" t="s">
        <v>26786</v>
      </c>
      <c r="B6901" t="s">
        <v>26787</v>
      </c>
      <c r="C6901" s="1" t="str">
        <f t="shared" si="856"/>
        <v>21:0667</v>
      </c>
      <c r="D6901" s="1" t="str">
        <f t="shared" si="853"/>
        <v>21:0203</v>
      </c>
      <c r="E6901" t="s">
        <v>26788</v>
      </c>
      <c r="F6901" t="s">
        <v>26789</v>
      </c>
      <c r="H6901">
        <v>61.237515399999999</v>
      </c>
      <c r="I6901">
        <v>-131.4406204</v>
      </c>
      <c r="J6901" s="1" t="str">
        <f t="shared" si="854"/>
        <v>Fluid (stream)</v>
      </c>
      <c r="K6901" s="1" t="str">
        <f t="shared" si="855"/>
        <v>Untreated Water</v>
      </c>
      <c r="O6901">
        <v>0.23</v>
      </c>
      <c r="P6901">
        <v>30</v>
      </c>
      <c r="Q6901">
        <v>8</v>
      </c>
    </row>
    <row r="6902" spans="1:17" hidden="1" x14ac:dyDescent="0.3">
      <c r="A6902" t="s">
        <v>26790</v>
      </c>
      <c r="B6902" t="s">
        <v>26791</v>
      </c>
      <c r="C6902" s="1" t="str">
        <f t="shared" si="856"/>
        <v>21:0667</v>
      </c>
      <c r="D6902" s="1" t="str">
        <f t="shared" si="853"/>
        <v>21:0203</v>
      </c>
      <c r="E6902" t="s">
        <v>26792</v>
      </c>
      <c r="F6902" t="s">
        <v>26793</v>
      </c>
      <c r="H6902">
        <v>61.204360899999998</v>
      </c>
      <c r="I6902">
        <v>-131.34928360000001</v>
      </c>
      <c r="J6902" s="1" t="str">
        <f t="shared" si="854"/>
        <v>Fluid (stream)</v>
      </c>
      <c r="K6902" s="1" t="str">
        <f t="shared" si="855"/>
        <v>Untreated Water</v>
      </c>
      <c r="O6902">
        <v>0.55000000000000004</v>
      </c>
      <c r="P6902">
        <v>30</v>
      </c>
      <c r="Q6902">
        <v>8</v>
      </c>
    </row>
    <row r="6903" spans="1:17" hidden="1" x14ac:dyDescent="0.3">
      <c r="A6903" t="s">
        <v>26794</v>
      </c>
      <c r="B6903" t="s">
        <v>26795</v>
      </c>
      <c r="C6903" s="1" t="str">
        <f t="shared" si="856"/>
        <v>21:0667</v>
      </c>
      <c r="D6903" s="1" t="str">
        <f>HYPERLINK("http://geochem.nrcan.gc.ca/cdogs/content/svy/svy_e.htm", "")</f>
        <v/>
      </c>
      <c r="G6903" s="1" t="str">
        <f>HYPERLINK("http://geochem.nrcan.gc.ca/cdogs/content/cr_/cr_00082_e.htm", "82")</f>
        <v>82</v>
      </c>
      <c r="J6903" t="s">
        <v>11453</v>
      </c>
      <c r="K6903" t="s">
        <v>11454</v>
      </c>
      <c r="O6903">
        <v>1.1499999999999999</v>
      </c>
      <c r="P6903">
        <v>260</v>
      </c>
      <c r="Q6903">
        <v>7.7</v>
      </c>
    </row>
    <row r="6904" spans="1:17" hidden="1" x14ac:dyDescent="0.3">
      <c r="A6904" t="s">
        <v>26796</v>
      </c>
      <c r="B6904" t="s">
        <v>26797</v>
      </c>
      <c r="C6904" s="1" t="str">
        <f t="shared" si="856"/>
        <v>21:0667</v>
      </c>
      <c r="D6904" s="1" t="str">
        <f t="shared" ref="D6904:D6921" si="857">HYPERLINK("http://geochem.nrcan.gc.ca/cdogs/content/svy/svy210203_e.htm", "21:0203")</f>
        <v>21:0203</v>
      </c>
      <c r="E6904" t="s">
        <v>26798</v>
      </c>
      <c r="F6904" t="s">
        <v>26799</v>
      </c>
      <c r="H6904">
        <v>61.642375000000001</v>
      </c>
      <c r="I6904">
        <v>-130.41327889999999</v>
      </c>
      <c r="J6904" s="1" t="str">
        <f t="shared" ref="J6904:J6921" si="858">HYPERLINK("http://geochem.nrcan.gc.ca/cdogs/content/kwd/kwd020018_e.htm", "Fluid (stream)")</f>
        <v>Fluid (stream)</v>
      </c>
      <c r="K6904" s="1" t="str">
        <f t="shared" ref="K6904:K6921" si="859">HYPERLINK("http://geochem.nrcan.gc.ca/cdogs/content/kwd/kwd080007_e.htm", "Untreated Water")</f>
        <v>Untreated Water</v>
      </c>
      <c r="O6904">
        <v>4.7</v>
      </c>
      <c r="P6904">
        <v>260</v>
      </c>
      <c r="Q6904">
        <v>8</v>
      </c>
    </row>
    <row r="6905" spans="1:17" hidden="1" x14ac:dyDescent="0.3">
      <c r="A6905" t="s">
        <v>26800</v>
      </c>
      <c r="B6905" t="s">
        <v>26801</v>
      </c>
      <c r="C6905" s="1" t="str">
        <f t="shared" si="856"/>
        <v>21:0667</v>
      </c>
      <c r="D6905" s="1" t="str">
        <f t="shared" si="857"/>
        <v>21:0203</v>
      </c>
      <c r="E6905" t="s">
        <v>26802</v>
      </c>
      <c r="F6905" t="s">
        <v>26803</v>
      </c>
      <c r="H6905">
        <v>61.616103000000003</v>
      </c>
      <c r="I6905">
        <v>-130.36033320000001</v>
      </c>
      <c r="J6905" s="1" t="str">
        <f t="shared" si="858"/>
        <v>Fluid (stream)</v>
      </c>
      <c r="K6905" s="1" t="str">
        <f t="shared" si="859"/>
        <v>Untreated Water</v>
      </c>
      <c r="O6905">
        <v>0.56999999999999995</v>
      </c>
      <c r="P6905">
        <v>110</v>
      </c>
      <c r="Q6905">
        <v>7.7</v>
      </c>
    </row>
    <row r="6906" spans="1:17" hidden="1" x14ac:dyDescent="0.3">
      <c r="A6906" t="s">
        <v>26804</v>
      </c>
      <c r="B6906" t="s">
        <v>26805</v>
      </c>
      <c r="C6906" s="1" t="str">
        <f t="shared" si="856"/>
        <v>21:0667</v>
      </c>
      <c r="D6906" s="1" t="str">
        <f t="shared" si="857"/>
        <v>21:0203</v>
      </c>
      <c r="E6906" t="s">
        <v>26806</v>
      </c>
      <c r="F6906" t="s">
        <v>26807</v>
      </c>
      <c r="H6906">
        <v>61.595085300000001</v>
      </c>
      <c r="I6906">
        <v>-130.3430347</v>
      </c>
      <c r="J6906" s="1" t="str">
        <f t="shared" si="858"/>
        <v>Fluid (stream)</v>
      </c>
      <c r="K6906" s="1" t="str">
        <f t="shared" si="859"/>
        <v>Untreated Water</v>
      </c>
      <c r="O6906">
        <v>0.18</v>
      </c>
      <c r="P6906">
        <v>50</v>
      </c>
      <c r="Q6906">
        <v>7.7</v>
      </c>
    </row>
    <row r="6907" spans="1:17" hidden="1" x14ac:dyDescent="0.3">
      <c r="A6907" t="s">
        <v>26808</v>
      </c>
      <c r="B6907" t="s">
        <v>26809</v>
      </c>
      <c r="C6907" s="1" t="str">
        <f t="shared" si="856"/>
        <v>21:0667</v>
      </c>
      <c r="D6907" s="1" t="str">
        <f t="shared" si="857"/>
        <v>21:0203</v>
      </c>
      <c r="E6907" t="s">
        <v>26810</v>
      </c>
      <c r="F6907" t="s">
        <v>26811</v>
      </c>
      <c r="H6907">
        <v>61.5797436</v>
      </c>
      <c r="I6907">
        <v>-130.29633630000001</v>
      </c>
      <c r="J6907" s="1" t="str">
        <f t="shared" si="858"/>
        <v>Fluid (stream)</v>
      </c>
      <c r="K6907" s="1" t="str">
        <f t="shared" si="859"/>
        <v>Untreated Water</v>
      </c>
      <c r="O6907">
        <v>0.55000000000000004</v>
      </c>
      <c r="P6907">
        <v>50</v>
      </c>
      <c r="Q6907">
        <v>7.8</v>
      </c>
    </row>
    <row r="6908" spans="1:17" hidden="1" x14ac:dyDescent="0.3">
      <c r="A6908" t="s">
        <v>26812</v>
      </c>
      <c r="B6908" t="s">
        <v>26813</v>
      </c>
      <c r="C6908" s="1" t="str">
        <f t="shared" si="856"/>
        <v>21:0667</v>
      </c>
      <c r="D6908" s="1" t="str">
        <f t="shared" si="857"/>
        <v>21:0203</v>
      </c>
      <c r="E6908" t="s">
        <v>26814</v>
      </c>
      <c r="F6908" t="s">
        <v>26815</v>
      </c>
      <c r="H6908">
        <v>61.562921799999998</v>
      </c>
      <c r="I6908">
        <v>-130.24288469999999</v>
      </c>
      <c r="J6908" s="1" t="str">
        <f t="shared" si="858"/>
        <v>Fluid (stream)</v>
      </c>
      <c r="K6908" s="1" t="str">
        <f t="shared" si="859"/>
        <v>Untreated Water</v>
      </c>
      <c r="O6908">
        <v>0.76</v>
      </c>
      <c r="P6908">
        <v>60</v>
      </c>
      <c r="Q6908">
        <v>7.8</v>
      </c>
    </row>
    <row r="6909" spans="1:17" hidden="1" x14ac:dyDescent="0.3">
      <c r="A6909" t="s">
        <v>26816</v>
      </c>
      <c r="B6909" t="s">
        <v>26817</v>
      </c>
      <c r="C6909" s="1" t="str">
        <f t="shared" si="856"/>
        <v>21:0667</v>
      </c>
      <c r="D6909" s="1" t="str">
        <f t="shared" si="857"/>
        <v>21:0203</v>
      </c>
      <c r="E6909" t="s">
        <v>26818</v>
      </c>
      <c r="F6909" t="s">
        <v>26819</v>
      </c>
      <c r="H6909">
        <v>61.552809099999997</v>
      </c>
      <c r="I6909">
        <v>-130.225392</v>
      </c>
      <c r="J6909" s="1" t="str">
        <f t="shared" si="858"/>
        <v>Fluid (stream)</v>
      </c>
      <c r="K6909" s="1" t="str">
        <f t="shared" si="859"/>
        <v>Untreated Water</v>
      </c>
      <c r="O6909">
        <v>0.3</v>
      </c>
      <c r="P6909">
        <v>40</v>
      </c>
      <c r="Q6909">
        <v>8</v>
      </c>
    </row>
    <row r="6910" spans="1:17" hidden="1" x14ac:dyDescent="0.3">
      <c r="A6910" t="s">
        <v>26820</v>
      </c>
      <c r="B6910" t="s">
        <v>26821</v>
      </c>
      <c r="C6910" s="1" t="str">
        <f t="shared" si="856"/>
        <v>21:0667</v>
      </c>
      <c r="D6910" s="1" t="str">
        <f t="shared" si="857"/>
        <v>21:0203</v>
      </c>
      <c r="E6910" t="s">
        <v>26818</v>
      </c>
      <c r="F6910" t="s">
        <v>26822</v>
      </c>
      <c r="H6910">
        <v>61.552809099999997</v>
      </c>
      <c r="I6910">
        <v>-130.225392</v>
      </c>
      <c r="J6910" s="1" t="str">
        <f t="shared" si="858"/>
        <v>Fluid (stream)</v>
      </c>
      <c r="K6910" s="1" t="str">
        <f t="shared" si="859"/>
        <v>Untreated Water</v>
      </c>
      <c r="O6910">
        <v>0.35</v>
      </c>
      <c r="P6910">
        <v>40</v>
      </c>
      <c r="Q6910">
        <v>7.8</v>
      </c>
    </row>
    <row r="6911" spans="1:17" hidden="1" x14ac:dyDescent="0.3">
      <c r="A6911" t="s">
        <v>26823</v>
      </c>
      <c r="B6911" t="s">
        <v>26824</v>
      </c>
      <c r="C6911" s="1" t="str">
        <f t="shared" si="856"/>
        <v>21:0667</v>
      </c>
      <c r="D6911" s="1" t="str">
        <f t="shared" si="857"/>
        <v>21:0203</v>
      </c>
      <c r="E6911" t="s">
        <v>26825</v>
      </c>
      <c r="F6911" t="s">
        <v>26826</v>
      </c>
      <c r="H6911">
        <v>61.493358200000003</v>
      </c>
      <c r="I6911">
        <v>-130.1657989</v>
      </c>
      <c r="J6911" s="1" t="str">
        <f t="shared" si="858"/>
        <v>Fluid (stream)</v>
      </c>
      <c r="K6911" s="1" t="str">
        <f t="shared" si="859"/>
        <v>Untreated Water</v>
      </c>
      <c r="O6911">
        <v>2.5000000000000001E-2</v>
      </c>
      <c r="P6911">
        <v>30</v>
      </c>
      <c r="Q6911">
        <v>7.6</v>
      </c>
    </row>
    <row r="6912" spans="1:17" hidden="1" x14ac:dyDescent="0.3">
      <c r="A6912" t="s">
        <v>26827</v>
      </c>
      <c r="B6912" t="s">
        <v>26828</v>
      </c>
      <c r="C6912" s="1" t="str">
        <f t="shared" si="856"/>
        <v>21:0667</v>
      </c>
      <c r="D6912" s="1" t="str">
        <f t="shared" si="857"/>
        <v>21:0203</v>
      </c>
      <c r="E6912" t="s">
        <v>26829</v>
      </c>
      <c r="F6912" t="s">
        <v>26830</v>
      </c>
      <c r="H6912">
        <v>61.5133291</v>
      </c>
      <c r="I6912">
        <v>-130.15792149999999</v>
      </c>
      <c r="J6912" s="1" t="str">
        <f t="shared" si="858"/>
        <v>Fluid (stream)</v>
      </c>
      <c r="K6912" s="1" t="str">
        <f t="shared" si="859"/>
        <v>Untreated Water</v>
      </c>
      <c r="O6912">
        <v>0.08</v>
      </c>
      <c r="P6912">
        <v>30</v>
      </c>
      <c r="Q6912">
        <v>7.7</v>
      </c>
    </row>
    <row r="6913" spans="1:17" hidden="1" x14ac:dyDescent="0.3">
      <c r="A6913" t="s">
        <v>26831</v>
      </c>
      <c r="B6913" t="s">
        <v>26832</v>
      </c>
      <c r="C6913" s="1" t="str">
        <f t="shared" si="856"/>
        <v>21:0667</v>
      </c>
      <c r="D6913" s="1" t="str">
        <f t="shared" si="857"/>
        <v>21:0203</v>
      </c>
      <c r="E6913" t="s">
        <v>26833</v>
      </c>
      <c r="F6913" t="s">
        <v>26834</v>
      </c>
      <c r="H6913">
        <v>61.521242899999997</v>
      </c>
      <c r="I6913">
        <v>-130.16058530000001</v>
      </c>
      <c r="J6913" s="1" t="str">
        <f t="shared" si="858"/>
        <v>Fluid (stream)</v>
      </c>
      <c r="K6913" s="1" t="str">
        <f t="shared" si="859"/>
        <v>Untreated Water</v>
      </c>
      <c r="O6913">
        <v>0.38</v>
      </c>
      <c r="P6913">
        <v>40</v>
      </c>
      <c r="Q6913">
        <v>7.8</v>
      </c>
    </row>
    <row r="6914" spans="1:17" hidden="1" x14ac:dyDescent="0.3">
      <c r="A6914" t="s">
        <v>26835</v>
      </c>
      <c r="B6914" t="s">
        <v>26836</v>
      </c>
      <c r="C6914" s="1" t="str">
        <f t="shared" si="856"/>
        <v>21:0667</v>
      </c>
      <c r="D6914" s="1" t="str">
        <f t="shared" si="857"/>
        <v>21:0203</v>
      </c>
      <c r="E6914" t="s">
        <v>26837</v>
      </c>
      <c r="F6914" t="s">
        <v>26838</v>
      </c>
      <c r="H6914">
        <v>61.530349999999999</v>
      </c>
      <c r="I6914">
        <v>-130.11814509999999</v>
      </c>
      <c r="J6914" s="1" t="str">
        <f t="shared" si="858"/>
        <v>Fluid (stream)</v>
      </c>
      <c r="K6914" s="1" t="str">
        <f t="shared" si="859"/>
        <v>Untreated Water</v>
      </c>
      <c r="O6914">
        <v>0.1</v>
      </c>
      <c r="P6914">
        <v>30</v>
      </c>
      <c r="Q6914">
        <v>7.6</v>
      </c>
    </row>
    <row r="6915" spans="1:17" hidden="1" x14ac:dyDescent="0.3">
      <c r="A6915" t="s">
        <v>26839</v>
      </c>
      <c r="B6915" t="s">
        <v>26840</v>
      </c>
      <c r="C6915" s="1" t="str">
        <f t="shared" si="856"/>
        <v>21:0667</v>
      </c>
      <c r="D6915" s="1" t="str">
        <f t="shared" si="857"/>
        <v>21:0203</v>
      </c>
      <c r="E6915" t="s">
        <v>26841</v>
      </c>
      <c r="F6915" t="s">
        <v>26842</v>
      </c>
      <c r="H6915">
        <v>61.501704199999999</v>
      </c>
      <c r="I6915">
        <v>-130.06152349999999</v>
      </c>
      <c r="J6915" s="1" t="str">
        <f t="shared" si="858"/>
        <v>Fluid (stream)</v>
      </c>
      <c r="K6915" s="1" t="str">
        <f t="shared" si="859"/>
        <v>Untreated Water</v>
      </c>
      <c r="O6915">
        <v>0.12</v>
      </c>
      <c r="P6915">
        <v>30</v>
      </c>
      <c r="Q6915">
        <v>7.5</v>
      </c>
    </row>
    <row r="6916" spans="1:17" hidden="1" x14ac:dyDescent="0.3">
      <c r="A6916" t="s">
        <v>26843</v>
      </c>
      <c r="B6916" t="s">
        <v>26844</v>
      </c>
      <c r="C6916" s="1" t="str">
        <f t="shared" si="856"/>
        <v>21:0667</v>
      </c>
      <c r="D6916" s="1" t="str">
        <f t="shared" si="857"/>
        <v>21:0203</v>
      </c>
      <c r="E6916" t="s">
        <v>26845</v>
      </c>
      <c r="F6916" t="s">
        <v>26846</v>
      </c>
      <c r="H6916">
        <v>61.465188400000002</v>
      </c>
      <c r="I6916">
        <v>-130.0916148</v>
      </c>
      <c r="J6916" s="1" t="str">
        <f t="shared" si="858"/>
        <v>Fluid (stream)</v>
      </c>
      <c r="K6916" s="1" t="str">
        <f t="shared" si="859"/>
        <v>Untreated Water</v>
      </c>
      <c r="O6916">
        <v>2.5000000000000001E-2</v>
      </c>
      <c r="P6916">
        <v>40</v>
      </c>
      <c r="Q6916">
        <v>7.3</v>
      </c>
    </row>
    <row r="6917" spans="1:17" hidden="1" x14ac:dyDescent="0.3">
      <c r="A6917" t="s">
        <v>26847</v>
      </c>
      <c r="B6917" t="s">
        <v>26848</v>
      </c>
      <c r="C6917" s="1" t="str">
        <f t="shared" si="856"/>
        <v>21:0667</v>
      </c>
      <c r="D6917" s="1" t="str">
        <f t="shared" si="857"/>
        <v>21:0203</v>
      </c>
      <c r="E6917" t="s">
        <v>26849</v>
      </c>
      <c r="F6917" t="s">
        <v>26850</v>
      </c>
      <c r="H6917">
        <v>61.478690299999997</v>
      </c>
      <c r="I6917">
        <v>-130.01117629999999</v>
      </c>
      <c r="J6917" s="1" t="str">
        <f t="shared" si="858"/>
        <v>Fluid (stream)</v>
      </c>
      <c r="K6917" s="1" t="str">
        <f t="shared" si="859"/>
        <v>Untreated Water</v>
      </c>
      <c r="O6917">
        <v>0.23</v>
      </c>
      <c r="P6917">
        <v>50</v>
      </c>
      <c r="Q6917">
        <v>7.8</v>
      </c>
    </row>
    <row r="6918" spans="1:17" hidden="1" x14ac:dyDescent="0.3">
      <c r="A6918" t="s">
        <v>26851</v>
      </c>
      <c r="B6918" t="s">
        <v>26852</v>
      </c>
      <c r="C6918" s="1" t="str">
        <f t="shared" si="856"/>
        <v>21:0667</v>
      </c>
      <c r="D6918" s="1" t="str">
        <f t="shared" si="857"/>
        <v>21:0203</v>
      </c>
      <c r="E6918" t="s">
        <v>26853</v>
      </c>
      <c r="F6918" t="s">
        <v>26854</v>
      </c>
      <c r="H6918">
        <v>61.472546000000001</v>
      </c>
      <c r="I6918">
        <v>-130.00802959999999</v>
      </c>
      <c r="J6918" s="1" t="str">
        <f t="shared" si="858"/>
        <v>Fluid (stream)</v>
      </c>
      <c r="K6918" s="1" t="str">
        <f t="shared" si="859"/>
        <v>Untreated Water</v>
      </c>
      <c r="O6918">
        <v>7.0000000000000007E-2</v>
      </c>
      <c r="P6918">
        <v>60</v>
      </c>
      <c r="Q6918">
        <v>7.7</v>
      </c>
    </row>
    <row r="6919" spans="1:17" hidden="1" x14ac:dyDescent="0.3">
      <c r="A6919" t="s">
        <v>26855</v>
      </c>
      <c r="B6919" t="s">
        <v>26856</v>
      </c>
      <c r="C6919" s="1" t="str">
        <f t="shared" si="856"/>
        <v>21:0667</v>
      </c>
      <c r="D6919" s="1" t="str">
        <f t="shared" si="857"/>
        <v>21:0203</v>
      </c>
      <c r="E6919" t="s">
        <v>26857</v>
      </c>
      <c r="F6919" t="s">
        <v>26858</v>
      </c>
      <c r="H6919">
        <v>61.6254767</v>
      </c>
      <c r="I6919">
        <v>-130.49196449999999</v>
      </c>
      <c r="J6919" s="1" t="str">
        <f t="shared" si="858"/>
        <v>Fluid (stream)</v>
      </c>
      <c r="K6919" s="1" t="str">
        <f t="shared" si="859"/>
        <v>Untreated Water</v>
      </c>
      <c r="O6919">
        <v>0.08</v>
      </c>
      <c r="P6919">
        <v>50</v>
      </c>
      <c r="Q6919">
        <v>7.9</v>
      </c>
    </row>
    <row r="6920" spans="1:17" hidden="1" x14ac:dyDescent="0.3">
      <c r="A6920" t="s">
        <v>26859</v>
      </c>
      <c r="B6920" t="s">
        <v>26860</v>
      </c>
      <c r="C6920" s="1" t="str">
        <f t="shared" si="856"/>
        <v>21:0667</v>
      </c>
      <c r="D6920" s="1" t="str">
        <f t="shared" si="857"/>
        <v>21:0203</v>
      </c>
      <c r="E6920" t="s">
        <v>26861</v>
      </c>
      <c r="F6920" t="s">
        <v>26862</v>
      </c>
      <c r="H6920">
        <v>61.623885899999998</v>
      </c>
      <c r="I6920">
        <v>-130.47889090000001</v>
      </c>
      <c r="J6920" s="1" t="str">
        <f t="shared" si="858"/>
        <v>Fluid (stream)</v>
      </c>
      <c r="K6920" s="1" t="str">
        <f t="shared" si="859"/>
        <v>Untreated Water</v>
      </c>
      <c r="O6920">
        <v>0.16</v>
      </c>
      <c r="P6920">
        <v>50</v>
      </c>
      <c r="Q6920">
        <v>7.8</v>
      </c>
    </row>
    <row r="6921" spans="1:17" hidden="1" x14ac:dyDescent="0.3">
      <c r="A6921" t="s">
        <v>26863</v>
      </c>
      <c r="B6921" t="s">
        <v>26864</v>
      </c>
      <c r="C6921" s="1" t="str">
        <f t="shared" si="856"/>
        <v>21:0667</v>
      </c>
      <c r="D6921" s="1" t="str">
        <f t="shared" si="857"/>
        <v>21:0203</v>
      </c>
      <c r="E6921" t="s">
        <v>26865</v>
      </c>
      <c r="F6921" t="s">
        <v>26866</v>
      </c>
      <c r="H6921">
        <v>61.604953199999997</v>
      </c>
      <c r="I6921">
        <v>-130.4661485</v>
      </c>
      <c r="J6921" s="1" t="str">
        <f t="shared" si="858"/>
        <v>Fluid (stream)</v>
      </c>
      <c r="K6921" s="1" t="str">
        <f t="shared" si="859"/>
        <v>Untreated Water</v>
      </c>
      <c r="O6921">
        <v>0.21</v>
      </c>
      <c r="P6921">
        <v>40</v>
      </c>
      <c r="Q6921">
        <v>7.8</v>
      </c>
    </row>
    <row r="6922" spans="1:17" hidden="1" x14ac:dyDescent="0.3">
      <c r="A6922" t="s">
        <v>26867</v>
      </c>
      <c r="B6922" t="s">
        <v>26868</v>
      </c>
      <c r="C6922" s="1" t="str">
        <f t="shared" si="856"/>
        <v>21:0667</v>
      </c>
      <c r="D6922" s="1" t="str">
        <f>HYPERLINK("http://geochem.nrcan.gc.ca/cdogs/content/svy/svy_e.htm", "")</f>
        <v/>
      </c>
      <c r="G6922" s="1" t="str">
        <f>HYPERLINK("http://geochem.nrcan.gc.ca/cdogs/content/cr_/cr_00080_e.htm", "80")</f>
        <v>80</v>
      </c>
      <c r="J6922" t="s">
        <v>11453</v>
      </c>
      <c r="K6922" t="s">
        <v>11454</v>
      </c>
      <c r="O6922">
        <v>0.23</v>
      </c>
      <c r="P6922">
        <v>90</v>
      </c>
      <c r="Q6922">
        <v>7.6</v>
      </c>
    </row>
    <row r="6923" spans="1:17" hidden="1" x14ac:dyDescent="0.3">
      <c r="A6923" t="s">
        <v>26869</v>
      </c>
      <c r="B6923" t="s">
        <v>26870</v>
      </c>
      <c r="C6923" s="1" t="str">
        <f t="shared" si="856"/>
        <v>21:0667</v>
      </c>
      <c r="D6923" s="1" t="str">
        <f t="shared" ref="D6923:D6934" si="860">HYPERLINK("http://geochem.nrcan.gc.ca/cdogs/content/svy/svy210203_e.htm", "21:0203")</f>
        <v>21:0203</v>
      </c>
      <c r="E6923" t="s">
        <v>26871</v>
      </c>
      <c r="F6923" t="s">
        <v>26872</v>
      </c>
      <c r="H6923">
        <v>61.560106500000003</v>
      </c>
      <c r="I6923">
        <v>-130.49347180000001</v>
      </c>
      <c r="J6923" s="1" t="str">
        <f t="shared" ref="J6923:J6934" si="861">HYPERLINK("http://geochem.nrcan.gc.ca/cdogs/content/kwd/kwd020018_e.htm", "Fluid (stream)")</f>
        <v>Fluid (stream)</v>
      </c>
      <c r="K6923" s="1" t="str">
        <f t="shared" ref="K6923:K6934" si="862">HYPERLINK("http://geochem.nrcan.gc.ca/cdogs/content/kwd/kwd080007_e.htm", "Untreated Water")</f>
        <v>Untreated Water</v>
      </c>
      <c r="O6923">
        <v>1.4</v>
      </c>
      <c r="P6923">
        <v>100</v>
      </c>
      <c r="Q6923">
        <v>8.3000000000000007</v>
      </c>
    </row>
    <row r="6924" spans="1:17" hidden="1" x14ac:dyDescent="0.3">
      <c r="A6924" t="s">
        <v>26873</v>
      </c>
      <c r="B6924" t="s">
        <v>26874</v>
      </c>
      <c r="C6924" s="1" t="str">
        <f t="shared" si="856"/>
        <v>21:0667</v>
      </c>
      <c r="D6924" s="1" t="str">
        <f t="shared" si="860"/>
        <v>21:0203</v>
      </c>
      <c r="E6924" t="s">
        <v>26875</v>
      </c>
      <c r="F6924" t="s">
        <v>26876</v>
      </c>
      <c r="H6924">
        <v>61.521275099999997</v>
      </c>
      <c r="I6924">
        <v>-130.5258997</v>
      </c>
      <c r="J6924" s="1" t="str">
        <f t="shared" si="861"/>
        <v>Fluid (stream)</v>
      </c>
      <c r="K6924" s="1" t="str">
        <f t="shared" si="862"/>
        <v>Untreated Water</v>
      </c>
      <c r="O6924">
        <v>1.6</v>
      </c>
      <c r="P6924">
        <v>90</v>
      </c>
      <c r="Q6924">
        <v>7.7</v>
      </c>
    </row>
    <row r="6925" spans="1:17" hidden="1" x14ac:dyDescent="0.3">
      <c r="A6925" t="s">
        <v>26877</v>
      </c>
      <c r="B6925" t="s">
        <v>26878</v>
      </c>
      <c r="C6925" s="1" t="str">
        <f t="shared" si="856"/>
        <v>21:0667</v>
      </c>
      <c r="D6925" s="1" t="str">
        <f t="shared" si="860"/>
        <v>21:0203</v>
      </c>
      <c r="E6925" t="s">
        <v>26879</v>
      </c>
      <c r="F6925" t="s">
        <v>26880</v>
      </c>
      <c r="H6925">
        <v>61.510756700000002</v>
      </c>
      <c r="I6925">
        <v>-130.4674005</v>
      </c>
      <c r="J6925" s="1" t="str">
        <f t="shared" si="861"/>
        <v>Fluid (stream)</v>
      </c>
      <c r="K6925" s="1" t="str">
        <f t="shared" si="862"/>
        <v>Untreated Water</v>
      </c>
      <c r="O6925">
        <v>1.2</v>
      </c>
      <c r="P6925">
        <v>90</v>
      </c>
      <c r="Q6925">
        <v>8.1999999999999993</v>
      </c>
    </row>
    <row r="6926" spans="1:17" hidden="1" x14ac:dyDescent="0.3">
      <c r="A6926" t="s">
        <v>26881</v>
      </c>
      <c r="B6926" t="s">
        <v>26882</v>
      </c>
      <c r="C6926" s="1" t="str">
        <f t="shared" si="856"/>
        <v>21:0667</v>
      </c>
      <c r="D6926" s="1" t="str">
        <f t="shared" si="860"/>
        <v>21:0203</v>
      </c>
      <c r="E6926" t="s">
        <v>26879</v>
      </c>
      <c r="F6926" t="s">
        <v>26883</v>
      </c>
      <c r="H6926">
        <v>61.510756700000002</v>
      </c>
      <c r="I6926">
        <v>-130.4674005</v>
      </c>
      <c r="J6926" s="1" t="str">
        <f t="shared" si="861"/>
        <v>Fluid (stream)</v>
      </c>
      <c r="K6926" s="1" t="str">
        <f t="shared" si="862"/>
        <v>Untreated Water</v>
      </c>
      <c r="O6926">
        <v>1.2</v>
      </c>
      <c r="P6926">
        <v>80</v>
      </c>
      <c r="Q6926">
        <v>8.1999999999999993</v>
      </c>
    </row>
    <row r="6927" spans="1:17" hidden="1" x14ac:dyDescent="0.3">
      <c r="A6927" t="s">
        <v>26884</v>
      </c>
      <c r="B6927" t="s">
        <v>26885</v>
      </c>
      <c r="C6927" s="1" t="str">
        <f t="shared" si="856"/>
        <v>21:0667</v>
      </c>
      <c r="D6927" s="1" t="str">
        <f t="shared" si="860"/>
        <v>21:0203</v>
      </c>
      <c r="E6927" t="s">
        <v>26886</v>
      </c>
      <c r="F6927" t="s">
        <v>26887</v>
      </c>
      <c r="H6927">
        <v>61.467953299999998</v>
      </c>
      <c r="I6927">
        <v>-130.37204600000001</v>
      </c>
      <c r="J6927" s="1" t="str">
        <f t="shared" si="861"/>
        <v>Fluid (stream)</v>
      </c>
      <c r="K6927" s="1" t="str">
        <f t="shared" si="862"/>
        <v>Untreated Water</v>
      </c>
      <c r="O6927">
        <v>3.2</v>
      </c>
      <c r="P6927">
        <v>60</v>
      </c>
      <c r="Q6927">
        <v>7.8</v>
      </c>
    </row>
    <row r="6928" spans="1:17" hidden="1" x14ac:dyDescent="0.3">
      <c r="A6928" t="s">
        <v>26888</v>
      </c>
      <c r="B6928" t="s">
        <v>26889</v>
      </c>
      <c r="C6928" s="1" t="str">
        <f t="shared" si="856"/>
        <v>21:0667</v>
      </c>
      <c r="D6928" s="1" t="str">
        <f t="shared" si="860"/>
        <v>21:0203</v>
      </c>
      <c r="E6928" t="s">
        <v>26890</v>
      </c>
      <c r="F6928" t="s">
        <v>26891</v>
      </c>
      <c r="H6928">
        <v>61.448619899999997</v>
      </c>
      <c r="I6928">
        <v>-130.37318429999999</v>
      </c>
      <c r="J6928" s="1" t="str">
        <f t="shared" si="861"/>
        <v>Fluid (stream)</v>
      </c>
      <c r="K6928" s="1" t="str">
        <f t="shared" si="862"/>
        <v>Untreated Water</v>
      </c>
      <c r="O6928">
        <v>0.34</v>
      </c>
      <c r="P6928">
        <v>60</v>
      </c>
      <c r="Q6928">
        <v>7.8</v>
      </c>
    </row>
    <row r="6929" spans="1:17" hidden="1" x14ac:dyDescent="0.3">
      <c r="A6929" t="s">
        <v>26892</v>
      </c>
      <c r="B6929" t="s">
        <v>26893</v>
      </c>
      <c r="C6929" s="1" t="str">
        <f t="shared" si="856"/>
        <v>21:0667</v>
      </c>
      <c r="D6929" s="1" t="str">
        <f t="shared" si="860"/>
        <v>21:0203</v>
      </c>
      <c r="E6929" t="s">
        <v>26894</v>
      </c>
      <c r="F6929" t="s">
        <v>26895</v>
      </c>
      <c r="H6929">
        <v>61.444286400000003</v>
      </c>
      <c r="I6929">
        <v>-130.3755443</v>
      </c>
      <c r="J6929" s="1" t="str">
        <f t="shared" si="861"/>
        <v>Fluid (stream)</v>
      </c>
      <c r="K6929" s="1" t="str">
        <f t="shared" si="862"/>
        <v>Untreated Water</v>
      </c>
      <c r="O6929">
        <v>0.16</v>
      </c>
      <c r="P6929">
        <v>60</v>
      </c>
      <c r="Q6929">
        <v>7.5</v>
      </c>
    </row>
    <row r="6930" spans="1:17" hidden="1" x14ac:dyDescent="0.3">
      <c r="A6930" t="s">
        <v>26896</v>
      </c>
      <c r="B6930" t="s">
        <v>26897</v>
      </c>
      <c r="C6930" s="1" t="str">
        <f t="shared" si="856"/>
        <v>21:0667</v>
      </c>
      <c r="D6930" s="1" t="str">
        <f t="shared" si="860"/>
        <v>21:0203</v>
      </c>
      <c r="E6930" t="s">
        <v>26898</v>
      </c>
      <c r="F6930" t="s">
        <v>26899</v>
      </c>
      <c r="H6930">
        <v>61.431715199999999</v>
      </c>
      <c r="I6930">
        <v>-130.36674189999999</v>
      </c>
      <c r="J6930" s="1" t="str">
        <f t="shared" si="861"/>
        <v>Fluid (stream)</v>
      </c>
      <c r="K6930" s="1" t="str">
        <f t="shared" si="862"/>
        <v>Untreated Water</v>
      </c>
      <c r="O6930">
        <v>0.05</v>
      </c>
      <c r="P6930">
        <v>60</v>
      </c>
      <c r="Q6930">
        <v>7.1</v>
      </c>
    </row>
    <row r="6931" spans="1:17" hidden="1" x14ac:dyDescent="0.3">
      <c r="A6931" t="s">
        <v>26900</v>
      </c>
      <c r="B6931" t="s">
        <v>26901</v>
      </c>
      <c r="C6931" s="1" t="str">
        <f t="shared" si="856"/>
        <v>21:0667</v>
      </c>
      <c r="D6931" s="1" t="str">
        <f t="shared" si="860"/>
        <v>21:0203</v>
      </c>
      <c r="E6931" t="s">
        <v>26902</v>
      </c>
      <c r="F6931" t="s">
        <v>26903</v>
      </c>
      <c r="H6931">
        <v>61.419850799999999</v>
      </c>
      <c r="I6931">
        <v>-130.2726744</v>
      </c>
      <c r="J6931" s="1" t="str">
        <f t="shared" si="861"/>
        <v>Fluid (stream)</v>
      </c>
      <c r="K6931" s="1" t="str">
        <f t="shared" si="862"/>
        <v>Untreated Water</v>
      </c>
      <c r="O6931">
        <v>2.5000000000000001E-2</v>
      </c>
      <c r="P6931">
        <v>50</v>
      </c>
      <c r="Q6931">
        <v>6.2</v>
      </c>
    </row>
    <row r="6932" spans="1:17" hidden="1" x14ac:dyDescent="0.3">
      <c r="A6932" t="s">
        <v>26904</v>
      </c>
      <c r="B6932" t="s">
        <v>26905</v>
      </c>
      <c r="C6932" s="1" t="str">
        <f t="shared" si="856"/>
        <v>21:0667</v>
      </c>
      <c r="D6932" s="1" t="str">
        <f t="shared" si="860"/>
        <v>21:0203</v>
      </c>
      <c r="E6932" t="s">
        <v>26906</v>
      </c>
      <c r="F6932" t="s">
        <v>26907</v>
      </c>
      <c r="H6932">
        <v>61.378086500000002</v>
      </c>
      <c r="I6932">
        <v>-130.231134</v>
      </c>
      <c r="J6932" s="1" t="str">
        <f t="shared" si="861"/>
        <v>Fluid (stream)</v>
      </c>
      <c r="K6932" s="1" t="str">
        <f t="shared" si="862"/>
        <v>Untreated Water</v>
      </c>
      <c r="O6932">
        <v>0.08</v>
      </c>
      <c r="P6932">
        <v>40</v>
      </c>
      <c r="Q6932">
        <v>6.8</v>
      </c>
    </row>
    <row r="6933" spans="1:17" hidden="1" x14ac:dyDescent="0.3">
      <c r="A6933" t="s">
        <v>26908</v>
      </c>
      <c r="B6933" t="s">
        <v>26909</v>
      </c>
      <c r="C6933" s="1" t="str">
        <f t="shared" si="856"/>
        <v>21:0667</v>
      </c>
      <c r="D6933" s="1" t="str">
        <f t="shared" si="860"/>
        <v>21:0203</v>
      </c>
      <c r="E6933" t="s">
        <v>26910</v>
      </c>
      <c r="F6933" t="s">
        <v>26911</v>
      </c>
      <c r="H6933">
        <v>61.331015100000002</v>
      </c>
      <c r="I6933">
        <v>-130.2531864</v>
      </c>
      <c r="J6933" s="1" t="str">
        <f t="shared" si="861"/>
        <v>Fluid (stream)</v>
      </c>
      <c r="K6933" s="1" t="str">
        <f t="shared" si="862"/>
        <v>Untreated Water</v>
      </c>
      <c r="O6933">
        <v>0.08</v>
      </c>
      <c r="P6933">
        <v>40</v>
      </c>
      <c r="Q6933">
        <v>7.1</v>
      </c>
    </row>
    <row r="6934" spans="1:17" hidden="1" x14ac:dyDescent="0.3">
      <c r="A6934" t="s">
        <v>26912</v>
      </c>
      <c r="B6934" t="s">
        <v>26913</v>
      </c>
      <c r="C6934" s="1" t="str">
        <f t="shared" si="856"/>
        <v>21:0667</v>
      </c>
      <c r="D6934" s="1" t="str">
        <f t="shared" si="860"/>
        <v>21:0203</v>
      </c>
      <c r="E6934" t="s">
        <v>26914</v>
      </c>
      <c r="F6934" t="s">
        <v>26915</v>
      </c>
      <c r="H6934">
        <v>61.362432400000003</v>
      </c>
      <c r="I6934">
        <v>-130.28683939999999</v>
      </c>
      <c r="J6934" s="1" t="str">
        <f t="shared" si="861"/>
        <v>Fluid (stream)</v>
      </c>
      <c r="K6934" s="1" t="str">
        <f t="shared" si="862"/>
        <v>Untreated Water</v>
      </c>
      <c r="O6934">
        <v>0.15</v>
      </c>
      <c r="P6934">
        <v>40</v>
      </c>
      <c r="Q6934">
        <v>7.1</v>
      </c>
    </row>
    <row r="6935" spans="1:17" hidden="1" x14ac:dyDescent="0.3">
      <c r="A6935" t="s">
        <v>26916</v>
      </c>
      <c r="B6935" t="s">
        <v>26917</v>
      </c>
      <c r="C6935" s="1" t="str">
        <f t="shared" si="856"/>
        <v>21:0667</v>
      </c>
      <c r="D6935" s="1" t="str">
        <f>HYPERLINK("http://geochem.nrcan.gc.ca/cdogs/content/svy/svy_e.htm", "")</f>
        <v/>
      </c>
      <c r="G6935" s="1" t="str">
        <f>HYPERLINK("http://geochem.nrcan.gc.ca/cdogs/content/cr_/cr_00082_e.htm", "82")</f>
        <v>82</v>
      </c>
      <c r="J6935" t="s">
        <v>11453</v>
      </c>
      <c r="K6935" t="s">
        <v>11454</v>
      </c>
      <c r="O6935">
        <v>1.2</v>
      </c>
      <c r="P6935">
        <v>290</v>
      </c>
      <c r="Q6935">
        <v>7.8</v>
      </c>
    </row>
    <row r="6936" spans="1:17" hidden="1" x14ac:dyDescent="0.3">
      <c r="A6936" t="s">
        <v>26918</v>
      </c>
      <c r="B6936" t="s">
        <v>26919</v>
      </c>
      <c r="C6936" s="1" t="str">
        <f t="shared" si="856"/>
        <v>21:0667</v>
      </c>
      <c r="D6936" s="1" t="str">
        <f t="shared" ref="D6936:D6944" si="863">HYPERLINK("http://geochem.nrcan.gc.ca/cdogs/content/svy/svy210203_e.htm", "21:0203")</f>
        <v>21:0203</v>
      </c>
      <c r="E6936" t="s">
        <v>26920</v>
      </c>
      <c r="F6936" t="s">
        <v>26921</v>
      </c>
      <c r="H6936">
        <v>61.390790799999998</v>
      </c>
      <c r="I6936">
        <v>-130.35044379999999</v>
      </c>
      <c r="J6936" s="1" t="str">
        <f t="shared" ref="J6936:J6944" si="864">HYPERLINK("http://geochem.nrcan.gc.ca/cdogs/content/kwd/kwd020018_e.htm", "Fluid (stream)")</f>
        <v>Fluid (stream)</v>
      </c>
      <c r="K6936" s="1" t="str">
        <f t="shared" ref="K6936:K6944" si="865">HYPERLINK("http://geochem.nrcan.gc.ca/cdogs/content/kwd/kwd080007_e.htm", "Untreated Water")</f>
        <v>Untreated Water</v>
      </c>
      <c r="O6936">
        <v>0.19</v>
      </c>
      <c r="P6936">
        <v>60</v>
      </c>
      <c r="Q6936">
        <v>7.6</v>
      </c>
    </row>
    <row r="6937" spans="1:17" hidden="1" x14ac:dyDescent="0.3">
      <c r="A6937" t="s">
        <v>26922</v>
      </c>
      <c r="B6937" t="s">
        <v>26923</v>
      </c>
      <c r="C6937" s="1" t="str">
        <f t="shared" ref="C6937:C6998" si="866">HYPERLINK("http://geochem.nrcan.gc.ca/cdogs/content/bdl/bdl210667_e.htm", "21:0667")</f>
        <v>21:0667</v>
      </c>
      <c r="D6937" s="1" t="str">
        <f t="shared" si="863"/>
        <v>21:0203</v>
      </c>
      <c r="E6937" t="s">
        <v>26924</v>
      </c>
      <c r="F6937" t="s">
        <v>26925</v>
      </c>
      <c r="H6937">
        <v>61.355034600000003</v>
      </c>
      <c r="I6937">
        <v>-130.36053430000001</v>
      </c>
      <c r="J6937" s="1" t="str">
        <f t="shared" si="864"/>
        <v>Fluid (stream)</v>
      </c>
      <c r="K6937" s="1" t="str">
        <f t="shared" si="865"/>
        <v>Untreated Water</v>
      </c>
      <c r="O6937">
        <v>0.3</v>
      </c>
      <c r="P6937">
        <v>50</v>
      </c>
      <c r="Q6937">
        <v>6.3</v>
      </c>
    </row>
    <row r="6938" spans="1:17" hidden="1" x14ac:dyDescent="0.3">
      <c r="A6938" t="s">
        <v>26926</v>
      </c>
      <c r="B6938" t="s">
        <v>26927</v>
      </c>
      <c r="C6938" s="1" t="str">
        <f t="shared" si="866"/>
        <v>21:0667</v>
      </c>
      <c r="D6938" s="1" t="str">
        <f t="shared" si="863"/>
        <v>21:0203</v>
      </c>
      <c r="E6938" t="s">
        <v>26928</v>
      </c>
      <c r="F6938" t="s">
        <v>26929</v>
      </c>
      <c r="H6938">
        <v>61.340717499999997</v>
      </c>
      <c r="I6938">
        <v>-130.35738950000001</v>
      </c>
      <c r="J6938" s="1" t="str">
        <f t="shared" si="864"/>
        <v>Fluid (stream)</v>
      </c>
      <c r="K6938" s="1" t="str">
        <f t="shared" si="865"/>
        <v>Untreated Water</v>
      </c>
      <c r="O6938">
        <v>0.33</v>
      </c>
      <c r="P6938">
        <v>40</v>
      </c>
      <c r="Q6938">
        <v>7.1</v>
      </c>
    </row>
    <row r="6939" spans="1:17" hidden="1" x14ac:dyDescent="0.3">
      <c r="A6939" t="s">
        <v>26930</v>
      </c>
      <c r="B6939" t="s">
        <v>26931</v>
      </c>
      <c r="C6939" s="1" t="str">
        <f t="shared" si="866"/>
        <v>21:0667</v>
      </c>
      <c r="D6939" s="1" t="str">
        <f t="shared" si="863"/>
        <v>21:0203</v>
      </c>
      <c r="E6939" t="s">
        <v>26932</v>
      </c>
      <c r="F6939" t="s">
        <v>26933</v>
      </c>
      <c r="H6939">
        <v>61.306995499999999</v>
      </c>
      <c r="I6939">
        <v>-130.4020141</v>
      </c>
      <c r="J6939" s="1" t="str">
        <f t="shared" si="864"/>
        <v>Fluid (stream)</v>
      </c>
      <c r="K6939" s="1" t="str">
        <f t="shared" si="865"/>
        <v>Untreated Water</v>
      </c>
      <c r="O6939">
        <v>0.05</v>
      </c>
      <c r="P6939">
        <v>40</v>
      </c>
      <c r="Q6939">
        <v>7</v>
      </c>
    </row>
    <row r="6940" spans="1:17" hidden="1" x14ac:dyDescent="0.3">
      <c r="A6940" t="s">
        <v>26934</v>
      </c>
      <c r="B6940" t="s">
        <v>26935</v>
      </c>
      <c r="C6940" s="1" t="str">
        <f t="shared" si="866"/>
        <v>21:0667</v>
      </c>
      <c r="D6940" s="1" t="str">
        <f t="shared" si="863"/>
        <v>21:0203</v>
      </c>
      <c r="E6940" t="s">
        <v>26936</v>
      </c>
      <c r="F6940" t="s">
        <v>26937</v>
      </c>
      <c r="H6940">
        <v>61.2809168</v>
      </c>
      <c r="I6940">
        <v>-130.39090580000001</v>
      </c>
      <c r="J6940" s="1" t="str">
        <f t="shared" si="864"/>
        <v>Fluid (stream)</v>
      </c>
      <c r="K6940" s="1" t="str">
        <f t="shared" si="865"/>
        <v>Untreated Water</v>
      </c>
      <c r="O6940">
        <v>2.5000000000000001E-2</v>
      </c>
      <c r="P6940">
        <v>30</v>
      </c>
      <c r="Q6940">
        <v>7.3</v>
      </c>
    </row>
    <row r="6941" spans="1:17" hidden="1" x14ac:dyDescent="0.3">
      <c r="A6941" t="s">
        <v>26938</v>
      </c>
      <c r="B6941" t="s">
        <v>26939</v>
      </c>
      <c r="C6941" s="1" t="str">
        <f t="shared" si="866"/>
        <v>21:0667</v>
      </c>
      <c r="D6941" s="1" t="str">
        <f t="shared" si="863"/>
        <v>21:0203</v>
      </c>
      <c r="E6941" t="s">
        <v>26940</v>
      </c>
      <c r="F6941" t="s">
        <v>26941</v>
      </c>
      <c r="H6941">
        <v>61.281620099999998</v>
      </c>
      <c r="I6941">
        <v>-130.26976010000001</v>
      </c>
      <c r="J6941" s="1" t="str">
        <f t="shared" si="864"/>
        <v>Fluid (stream)</v>
      </c>
      <c r="K6941" s="1" t="str">
        <f t="shared" si="865"/>
        <v>Untreated Water</v>
      </c>
      <c r="O6941">
        <v>0.17</v>
      </c>
      <c r="P6941">
        <v>50</v>
      </c>
      <c r="Q6941">
        <v>7.5</v>
      </c>
    </row>
    <row r="6942" spans="1:17" hidden="1" x14ac:dyDescent="0.3">
      <c r="A6942" t="s">
        <v>26942</v>
      </c>
      <c r="B6942" t="s">
        <v>26943</v>
      </c>
      <c r="C6942" s="1" t="str">
        <f t="shared" si="866"/>
        <v>21:0667</v>
      </c>
      <c r="D6942" s="1" t="str">
        <f t="shared" si="863"/>
        <v>21:0203</v>
      </c>
      <c r="E6942" t="s">
        <v>26944</v>
      </c>
      <c r="F6942" t="s">
        <v>26945</v>
      </c>
      <c r="H6942">
        <v>61.285478900000001</v>
      </c>
      <c r="I6942">
        <v>-130.2747861</v>
      </c>
      <c r="J6942" s="1" t="str">
        <f t="shared" si="864"/>
        <v>Fluid (stream)</v>
      </c>
      <c r="K6942" s="1" t="str">
        <f t="shared" si="865"/>
        <v>Untreated Water</v>
      </c>
      <c r="O6942">
        <v>0.3</v>
      </c>
      <c r="P6942">
        <v>50</v>
      </c>
      <c r="Q6942">
        <v>7.6</v>
      </c>
    </row>
    <row r="6943" spans="1:17" hidden="1" x14ac:dyDescent="0.3">
      <c r="A6943" t="s">
        <v>26946</v>
      </c>
      <c r="B6943" t="s">
        <v>26947</v>
      </c>
      <c r="C6943" s="1" t="str">
        <f t="shared" si="866"/>
        <v>21:0667</v>
      </c>
      <c r="D6943" s="1" t="str">
        <f t="shared" si="863"/>
        <v>21:0203</v>
      </c>
      <c r="E6943" t="s">
        <v>26948</v>
      </c>
      <c r="F6943" t="s">
        <v>26949</v>
      </c>
      <c r="H6943">
        <v>61.291334999999997</v>
      </c>
      <c r="I6943">
        <v>-130.2475341</v>
      </c>
      <c r="J6943" s="1" t="str">
        <f t="shared" si="864"/>
        <v>Fluid (stream)</v>
      </c>
      <c r="K6943" s="1" t="str">
        <f t="shared" si="865"/>
        <v>Untreated Water</v>
      </c>
      <c r="O6943">
        <v>7.0000000000000007E-2</v>
      </c>
      <c r="P6943">
        <v>50</v>
      </c>
      <c r="Q6943">
        <v>7.5</v>
      </c>
    </row>
    <row r="6944" spans="1:17" hidden="1" x14ac:dyDescent="0.3">
      <c r="A6944" t="s">
        <v>26950</v>
      </c>
      <c r="B6944" t="s">
        <v>26951</v>
      </c>
      <c r="C6944" s="1" t="str">
        <f t="shared" si="866"/>
        <v>21:0667</v>
      </c>
      <c r="D6944" s="1" t="str">
        <f t="shared" si="863"/>
        <v>21:0203</v>
      </c>
      <c r="E6944" t="s">
        <v>26952</v>
      </c>
      <c r="F6944" t="s">
        <v>26953</v>
      </c>
      <c r="H6944">
        <v>61.259382199999997</v>
      </c>
      <c r="I6944">
        <v>-130.2432273</v>
      </c>
      <c r="J6944" s="1" t="str">
        <f t="shared" si="864"/>
        <v>Fluid (stream)</v>
      </c>
      <c r="K6944" s="1" t="str">
        <f t="shared" si="865"/>
        <v>Untreated Water</v>
      </c>
      <c r="O6944">
        <v>0.19</v>
      </c>
      <c r="P6944">
        <v>60</v>
      </c>
      <c r="Q6944">
        <v>7.6</v>
      </c>
    </row>
    <row r="6945" spans="1:17" hidden="1" x14ac:dyDescent="0.3">
      <c r="A6945" t="s">
        <v>26954</v>
      </c>
      <c r="B6945" t="s">
        <v>26955</v>
      </c>
      <c r="C6945" s="1" t="str">
        <f t="shared" si="866"/>
        <v>21:0667</v>
      </c>
      <c r="D6945" s="1" t="str">
        <f>HYPERLINK("http://geochem.nrcan.gc.ca/cdogs/content/svy/svy_e.htm", "")</f>
        <v/>
      </c>
      <c r="G6945" s="1" t="str">
        <f>HYPERLINK("http://geochem.nrcan.gc.ca/cdogs/content/cr_/cr_00080_e.htm", "80")</f>
        <v>80</v>
      </c>
      <c r="J6945" t="s">
        <v>11453</v>
      </c>
      <c r="K6945" t="s">
        <v>11454</v>
      </c>
      <c r="O6945">
        <v>0.23</v>
      </c>
      <c r="P6945">
        <v>90</v>
      </c>
      <c r="Q6945">
        <v>7.7</v>
      </c>
    </row>
    <row r="6946" spans="1:17" hidden="1" x14ac:dyDescent="0.3">
      <c r="A6946" t="s">
        <v>26956</v>
      </c>
      <c r="B6946" t="s">
        <v>26957</v>
      </c>
      <c r="C6946" s="1" t="str">
        <f t="shared" si="866"/>
        <v>21:0667</v>
      </c>
      <c r="D6946" s="1" t="str">
        <f t="shared" ref="D6946:D6969" si="867">HYPERLINK("http://geochem.nrcan.gc.ca/cdogs/content/svy/svy210203_e.htm", "21:0203")</f>
        <v>21:0203</v>
      </c>
      <c r="E6946" t="s">
        <v>26952</v>
      </c>
      <c r="F6946" t="s">
        <v>26958</v>
      </c>
      <c r="H6946">
        <v>61.259382199999997</v>
      </c>
      <c r="I6946">
        <v>-130.2432273</v>
      </c>
      <c r="J6946" s="1" t="str">
        <f t="shared" ref="J6946:J6969" si="868">HYPERLINK("http://geochem.nrcan.gc.ca/cdogs/content/kwd/kwd020018_e.htm", "Fluid (stream)")</f>
        <v>Fluid (stream)</v>
      </c>
      <c r="K6946" s="1" t="str">
        <f t="shared" ref="K6946:K6969" si="869">HYPERLINK("http://geochem.nrcan.gc.ca/cdogs/content/kwd/kwd080007_e.htm", "Untreated Water")</f>
        <v>Untreated Water</v>
      </c>
      <c r="O6946">
        <v>0.2</v>
      </c>
      <c r="P6946">
        <v>60</v>
      </c>
      <c r="Q6946">
        <v>7.6</v>
      </c>
    </row>
    <row r="6947" spans="1:17" hidden="1" x14ac:dyDescent="0.3">
      <c r="A6947" t="s">
        <v>26959</v>
      </c>
      <c r="B6947" t="s">
        <v>26960</v>
      </c>
      <c r="C6947" s="1" t="str">
        <f t="shared" si="866"/>
        <v>21:0667</v>
      </c>
      <c r="D6947" s="1" t="str">
        <f t="shared" si="867"/>
        <v>21:0203</v>
      </c>
      <c r="E6947" t="s">
        <v>26961</v>
      </c>
      <c r="F6947" t="s">
        <v>26962</v>
      </c>
      <c r="H6947">
        <v>61.239933499999999</v>
      </c>
      <c r="I6947">
        <v>-130.18509169999999</v>
      </c>
      <c r="J6947" s="1" t="str">
        <f t="shared" si="868"/>
        <v>Fluid (stream)</v>
      </c>
      <c r="K6947" s="1" t="str">
        <f t="shared" si="869"/>
        <v>Untreated Water</v>
      </c>
      <c r="O6947">
        <v>1.1000000000000001</v>
      </c>
      <c r="P6947">
        <v>100</v>
      </c>
      <c r="Q6947">
        <v>7.8</v>
      </c>
    </row>
    <row r="6948" spans="1:17" hidden="1" x14ac:dyDescent="0.3">
      <c r="A6948" t="s">
        <v>26963</v>
      </c>
      <c r="B6948" t="s">
        <v>26964</v>
      </c>
      <c r="C6948" s="1" t="str">
        <f t="shared" si="866"/>
        <v>21:0667</v>
      </c>
      <c r="D6948" s="1" t="str">
        <f t="shared" si="867"/>
        <v>21:0203</v>
      </c>
      <c r="E6948" t="s">
        <v>26965</v>
      </c>
      <c r="F6948" t="s">
        <v>26966</v>
      </c>
      <c r="H6948">
        <v>61.246152799999997</v>
      </c>
      <c r="I6948">
        <v>-130.12863719999999</v>
      </c>
      <c r="J6948" s="1" t="str">
        <f t="shared" si="868"/>
        <v>Fluid (stream)</v>
      </c>
      <c r="K6948" s="1" t="str">
        <f t="shared" si="869"/>
        <v>Untreated Water</v>
      </c>
      <c r="O6948">
        <v>0.12</v>
      </c>
      <c r="P6948">
        <v>90</v>
      </c>
      <c r="Q6948">
        <v>7.8</v>
      </c>
    </row>
    <row r="6949" spans="1:17" hidden="1" x14ac:dyDescent="0.3">
      <c r="A6949" t="s">
        <v>26967</v>
      </c>
      <c r="B6949" t="s">
        <v>26968</v>
      </c>
      <c r="C6949" s="1" t="str">
        <f t="shared" si="866"/>
        <v>21:0667</v>
      </c>
      <c r="D6949" s="1" t="str">
        <f t="shared" si="867"/>
        <v>21:0203</v>
      </c>
      <c r="E6949" t="s">
        <v>26969</v>
      </c>
      <c r="F6949" t="s">
        <v>26970</v>
      </c>
      <c r="H6949">
        <v>61.207862300000002</v>
      </c>
      <c r="I6949">
        <v>-130.1621269</v>
      </c>
      <c r="J6949" s="1" t="str">
        <f t="shared" si="868"/>
        <v>Fluid (stream)</v>
      </c>
      <c r="K6949" s="1" t="str">
        <f t="shared" si="869"/>
        <v>Untreated Water</v>
      </c>
      <c r="O6949">
        <v>0.25</v>
      </c>
      <c r="P6949">
        <v>180</v>
      </c>
      <c r="Q6949">
        <v>4.5</v>
      </c>
    </row>
    <row r="6950" spans="1:17" hidden="1" x14ac:dyDescent="0.3">
      <c r="A6950" t="s">
        <v>26971</v>
      </c>
      <c r="B6950" t="s">
        <v>26972</v>
      </c>
      <c r="C6950" s="1" t="str">
        <f t="shared" si="866"/>
        <v>21:0667</v>
      </c>
      <c r="D6950" s="1" t="str">
        <f t="shared" si="867"/>
        <v>21:0203</v>
      </c>
      <c r="E6950" t="s">
        <v>26973</v>
      </c>
      <c r="F6950" t="s">
        <v>26974</v>
      </c>
      <c r="H6950">
        <v>61.1941348</v>
      </c>
      <c r="I6950">
        <v>-130.1095282</v>
      </c>
      <c r="J6950" s="1" t="str">
        <f t="shared" si="868"/>
        <v>Fluid (stream)</v>
      </c>
      <c r="K6950" s="1" t="str">
        <f t="shared" si="869"/>
        <v>Untreated Water</v>
      </c>
      <c r="O6950">
        <v>0.11</v>
      </c>
      <c r="P6950">
        <v>70</v>
      </c>
      <c r="Q6950">
        <v>6.9</v>
      </c>
    </row>
    <row r="6951" spans="1:17" hidden="1" x14ac:dyDescent="0.3">
      <c r="A6951" t="s">
        <v>26975</v>
      </c>
      <c r="B6951" t="s">
        <v>26976</v>
      </c>
      <c r="C6951" s="1" t="str">
        <f t="shared" si="866"/>
        <v>21:0667</v>
      </c>
      <c r="D6951" s="1" t="str">
        <f t="shared" si="867"/>
        <v>21:0203</v>
      </c>
      <c r="E6951" t="s">
        <v>26977</v>
      </c>
      <c r="F6951" t="s">
        <v>26978</v>
      </c>
      <c r="H6951">
        <v>61.193482400000001</v>
      </c>
      <c r="I6951">
        <v>-130.06556280000001</v>
      </c>
      <c r="J6951" s="1" t="str">
        <f t="shared" si="868"/>
        <v>Fluid (stream)</v>
      </c>
      <c r="K6951" s="1" t="str">
        <f t="shared" si="869"/>
        <v>Untreated Water</v>
      </c>
      <c r="O6951">
        <v>2.5000000000000001E-2</v>
      </c>
      <c r="P6951">
        <v>170</v>
      </c>
      <c r="Q6951">
        <v>6.7</v>
      </c>
    </row>
    <row r="6952" spans="1:17" hidden="1" x14ac:dyDescent="0.3">
      <c r="A6952" t="s">
        <v>26979</v>
      </c>
      <c r="B6952" t="s">
        <v>26980</v>
      </c>
      <c r="C6952" s="1" t="str">
        <f t="shared" si="866"/>
        <v>21:0667</v>
      </c>
      <c r="D6952" s="1" t="str">
        <f t="shared" si="867"/>
        <v>21:0203</v>
      </c>
      <c r="E6952" t="s">
        <v>26981</v>
      </c>
      <c r="F6952" t="s">
        <v>26982</v>
      </c>
      <c r="H6952">
        <v>61.177790199999997</v>
      </c>
      <c r="I6952">
        <v>-130.07090869999999</v>
      </c>
      <c r="J6952" s="1" t="str">
        <f t="shared" si="868"/>
        <v>Fluid (stream)</v>
      </c>
      <c r="K6952" s="1" t="str">
        <f t="shared" si="869"/>
        <v>Untreated Water</v>
      </c>
      <c r="O6952">
        <v>2.5000000000000001E-2</v>
      </c>
      <c r="P6952">
        <v>80</v>
      </c>
      <c r="Q6952">
        <v>7</v>
      </c>
    </row>
    <row r="6953" spans="1:17" hidden="1" x14ac:dyDescent="0.3">
      <c r="A6953" t="s">
        <v>26983</v>
      </c>
      <c r="B6953" t="s">
        <v>26984</v>
      </c>
      <c r="C6953" s="1" t="str">
        <f t="shared" si="866"/>
        <v>21:0667</v>
      </c>
      <c r="D6953" s="1" t="str">
        <f t="shared" si="867"/>
        <v>21:0203</v>
      </c>
      <c r="E6953" t="s">
        <v>26985</v>
      </c>
      <c r="F6953" t="s">
        <v>26986</v>
      </c>
      <c r="H6953">
        <v>61.197995599999999</v>
      </c>
      <c r="I6953">
        <v>-130.00851900000001</v>
      </c>
      <c r="J6953" s="1" t="str">
        <f t="shared" si="868"/>
        <v>Fluid (stream)</v>
      </c>
      <c r="K6953" s="1" t="str">
        <f t="shared" si="869"/>
        <v>Untreated Water</v>
      </c>
      <c r="O6953">
        <v>2.5000000000000001E-2</v>
      </c>
      <c r="P6953">
        <v>80</v>
      </c>
      <c r="Q6953">
        <v>7.3</v>
      </c>
    </row>
    <row r="6954" spans="1:17" hidden="1" x14ac:dyDescent="0.3">
      <c r="A6954" t="s">
        <v>26987</v>
      </c>
      <c r="B6954" t="s">
        <v>26988</v>
      </c>
      <c r="C6954" s="1" t="str">
        <f t="shared" si="866"/>
        <v>21:0667</v>
      </c>
      <c r="D6954" s="1" t="str">
        <f t="shared" si="867"/>
        <v>21:0203</v>
      </c>
      <c r="E6954" t="s">
        <v>26989</v>
      </c>
      <c r="F6954" t="s">
        <v>26990</v>
      </c>
      <c r="H6954">
        <v>61.227763099999997</v>
      </c>
      <c r="I6954">
        <v>-130.05061259999999</v>
      </c>
      <c r="J6954" s="1" t="str">
        <f t="shared" si="868"/>
        <v>Fluid (stream)</v>
      </c>
      <c r="K6954" s="1" t="str">
        <f t="shared" si="869"/>
        <v>Untreated Water</v>
      </c>
    </row>
    <row r="6955" spans="1:17" hidden="1" x14ac:dyDescent="0.3">
      <c r="A6955" t="s">
        <v>26991</v>
      </c>
      <c r="B6955" t="s">
        <v>26992</v>
      </c>
      <c r="C6955" s="1" t="str">
        <f t="shared" si="866"/>
        <v>21:0667</v>
      </c>
      <c r="D6955" s="1" t="str">
        <f t="shared" si="867"/>
        <v>21:0203</v>
      </c>
      <c r="E6955" t="s">
        <v>26993</v>
      </c>
      <c r="F6955" t="s">
        <v>26994</v>
      </c>
      <c r="H6955">
        <v>61.262332200000003</v>
      </c>
      <c r="I6955">
        <v>-130.09358800000001</v>
      </c>
      <c r="J6955" s="1" t="str">
        <f t="shared" si="868"/>
        <v>Fluid (stream)</v>
      </c>
      <c r="K6955" s="1" t="str">
        <f t="shared" si="869"/>
        <v>Untreated Water</v>
      </c>
      <c r="O6955">
        <v>2.5000000000000001E-2</v>
      </c>
      <c r="P6955">
        <v>80</v>
      </c>
      <c r="Q6955">
        <v>7.2</v>
      </c>
    </row>
    <row r="6956" spans="1:17" hidden="1" x14ac:dyDescent="0.3">
      <c r="A6956" t="s">
        <v>26995</v>
      </c>
      <c r="B6956" t="s">
        <v>26996</v>
      </c>
      <c r="C6956" s="1" t="str">
        <f t="shared" si="866"/>
        <v>21:0667</v>
      </c>
      <c r="D6956" s="1" t="str">
        <f t="shared" si="867"/>
        <v>21:0203</v>
      </c>
      <c r="E6956" t="s">
        <v>26997</v>
      </c>
      <c r="F6956" t="s">
        <v>26998</v>
      </c>
      <c r="H6956">
        <v>61.264118099999997</v>
      </c>
      <c r="I6956">
        <v>-130.13737470000001</v>
      </c>
      <c r="J6956" s="1" t="str">
        <f t="shared" si="868"/>
        <v>Fluid (stream)</v>
      </c>
      <c r="K6956" s="1" t="str">
        <f t="shared" si="869"/>
        <v>Untreated Water</v>
      </c>
      <c r="O6956">
        <v>0.18</v>
      </c>
      <c r="P6956">
        <v>70</v>
      </c>
      <c r="Q6956">
        <v>7.5</v>
      </c>
    </row>
    <row r="6957" spans="1:17" hidden="1" x14ac:dyDescent="0.3">
      <c r="A6957" t="s">
        <v>26999</v>
      </c>
      <c r="B6957" t="s">
        <v>27000</v>
      </c>
      <c r="C6957" s="1" t="str">
        <f t="shared" si="866"/>
        <v>21:0667</v>
      </c>
      <c r="D6957" s="1" t="str">
        <f t="shared" si="867"/>
        <v>21:0203</v>
      </c>
      <c r="E6957" t="s">
        <v>27001</v>
      </c>
      <c r="F6957" t="s">
        <v>27002</v>
      </c>
      <c r="H6957">
        <v>61.282448700000003</v>
      </c>
      <c r="I6957">
        <v>-130.1778521</v>
      </c>
      <c r="J6957" s="1" t="str">
        <f t="shared" si="868"/>
        <v>Fluid (stream)</v>
      </c>
      <c r="K6957" s="1" t="str">
        <f t="shared" si="869"/>
        <v>Untreated Water</v>
      </c>
      <c r="O6957">
        <v>0.05</v>
      </c>
      <c r="P6957">
        <v>60</v>
      </c>
      <c r="Q6957">
        <v>7.3</v>
      </c>
    </row>
    <row r="6958" spans="1:17" hidden="1" x14ac:dyDescent="0.3">
      <c r="A6958" t="s">
        <v>27003</v>
      </c>
      <c r="B6958" t="s">
        <v>27004</v>
      </c>
      <c r="C6958" s="1" t="str">
        <f t="shared" si="866"/>
        <v>21:0667</v>
      </c>
      <c r="D6958" s="1" t="str">
        <f t="shared" si="867"/>
        <v>21:0203</v>
      </c>
      <c r="E6958" t="s">
        <v>27005</v>
      </c>
      <c r="F6958" t="s">
        <v>27006</v>
      </c>
      <c r="H6958">
        <v>61.309881599999997</v>
      </c>
      <c r="I6958">
        <v>-130.19197170000001</v>
      </c>
      <c r="J6958" s="1" t="str">
        <f t="shared" si="868"/>
        <v>Fluid (stream)</v>
      </c>
      <c r="K6958" s="1" t="str">
        <f t="shared" si="869"/>
        <v>Untreated Water</v>
      </c>
      <c r="O6958">
        <v>0.11</v>
      </c>
      <c r="P6958">
        <v>40</v>
      </c>
      <c r="Q6958">
        <v>7</v>
      </c>
    </row>
    <row r="6959" spans="1:17" hidden="1" x14ac:dyDescent="0.3">
      <c r="A6959" t="s">
        <v>27007</v>
      </c>
      <c r="B6959" t="s">
        <v>27008</v>
      </c>
      <c r="C6959" s="1" t="str">
        <f t="shared" si="866"/>
        <v>21:0667</v>
      </c>
      <c r="D6959" s="1" t="str">
        <f t="shared" si="867"/>
        <v>21:0203</v>
      </c>
      <c r="E6959" t="s">
        <v>27009</v>
      </c>
      <c r="F6959" t="s">
        <v>27010</v>
      </c>
      <c r="H6959">
        <v>61.332168000000003</v>
      </c>
      <c r="I6959">
        <v>-130.1867273</v>
      </c>
      <c r="J6959" s="1" t="str">
        <f t="shared" si="868"/>
        <v>Fluid (stream)</v>
      </c>
      <c r="K6959" s="1" t="str">
        <f t="shared" si="869"/>
        <v>Untreated Water</v>
      </c>
      <c r="O6959">
        <v>0.38</v>
      </c>
      <c r="P6959">
        <v>50</v>
      </c>
      <c r="Q6959">
        <v>6.9</v>
      </c>
    </row>
    <row r="6960" spans="1:17" hidden="1" x14ac:dyDescent="0.3">
      <c r="A6960" t="s">
        <v>27011</v>
      </c>
      <c r="B6960" t="s">
        <v>27012</v>
      </c>
      <c r="C6960" s="1" t="str">
        <f t="shared" si="866"/>
        <v>21:0667</v>
      </c>
      <c r="D6960" s="1" t="str">
        <f t="shared" si="867"/>
        <v>21:0203</v>
      </c>
      <c r="E6960" t="s">
        <v>27013</v>
      </c>
      <c r="F6960" t="s">
        <v>27014</v>
      </c>
      <c r="H6960">
        <v>61.340568400000002</v>
      </c>
      <c r="I6960">
        <v>-130.14100869999999</v>
      </c>
      <c r="J6960" s="1" t="str">
        <f t="shared" si="868"/>
        <v>Fluid (stream)</v>
      </c>
      <c r="K6960" s="1" t="str">
        <f t="shared" si="869"/>
        <v>Untreated Water</v>
      </c>
      <c r="O6960">
        <v>0.18</v>
      </c>
      <c r="P6960">
        <v>60</v>
      </c>
      <c r="Q6960">
        <v>7.3</v>
      </c>
    </row>
    <row r="6961" spans="1:17" hidden="1" x14ac:dyDescent="0.3">
      <c r="A6961" t="s">
        <v>27015</v>
      </c>
      <c r="B6961" t="s">
        <v>27016</v>
      </c>
      <c r="C6961" s="1" t="str">
        <f t="shared" si="866"/>
        <v>21:0667</v>
      </c>
      <c r="D6961" s="1" t="str">
        <f t="shared" si="867"/>
        <v>21:0203</v>
      </c>
      <c r="E6961" t="s">
        <v>27017</v>
      </c>
      <c r="F6961" t="s">
        <v>27018</v>
      </c>
      <c r="H6961">
        <v>61.351734899999997</v>
      </c>
      <c r="I6961">
        <v>-130.10768429999999</v>
      </c>
      <c r="J6961" s="1" t="str">
        <f t="shared" si="868"/>
        <v>Fluid (stream)</v>
      </c>
      <c r="K6961" s="1" t="str">
        <f t="shared" si="869"/>
        <v>Untreated Water</v>
      </c>
      <c r="O6961">
        <v>0.31</v>
      </c>
      <c r="P6961">
        <v>60</v>
      </c>
      <c r="Q6961">
        <v>7.1</v>
      </c>
    </row>
    <row r="6962" spans="1:17" hidden="1" x14ac:dyDescent="0.3">
      <c r="A6962" t="s">
        <v>27019</v>
      </c>
      <c r="B6962" t="s">
        <v>27020</v>
      </c>
      <c r="C6962" s="1" t="str">
        <f t="shared" si="866"/>
        <v>21:0667</v>
      </c>
      <c r="D6962" s="1" t="str">
        <f t="shared" si="867"/>
        <v>21:0203</v>
      </c>
      <c r="E6962" t="s">
        <v>27021</v>
      </c>
      <c r="F6962" t="s">
        <v>27022</v>
      </c>
      <c r="H6962">
        <v>61.364836099999998</v>
      </c>
      <c r="I6962">
        <v>-130.1239717</v>
      </c>
      <c r="J6962" s="1" t="str">
        <f t="shared" si="868"/>
        <v>Fluid (stream)</v>
      </c>
      <c r="K6962" s="1" t="str">
        <f t="shared" si="869"/>
        <v>Untreated Water</v>
      </c>
      <c r="O6962">
        <v>0.2</v>
      </c>
      <c r="P6962">
        <v>90</v>
      </c>
      <c r="Q6962">
        <v>7.4</v>
      </c>
    </row>
    <row r="6963" spans="1:17" hidden="1" x14ac:dyDescent="0.3">
      <c r="A6963" t="s">
        <v>27023</v>
      </c>
      <c r="B6963" t="s">
        <v>27024</v>
      </c>
      <c r="C6963" s="1" t="str">
        <f t="shared" si="866"/>
        <v>21:0667</v>
      </c>
      <c r="D6963" s="1" t="str">
        <f t="shared" si="867"/>
        <v>21:0203</v>
      </c>
      <c r="E6963" t="s">
        <v>27025</v>
      </c>
      <c r="F6963" t="s">
        <v>27026</v>
      </c>
      <c r="H6963">
        <v>61.394678399999997</v>
      </c>
      <c r="I6963">
        <v>-130.14803459999999</v>
      </c>
      <c r="J6963" s="1" t="str">
        <f t="shared" si="868"/>
        <v>Fluid (stream)</v>
      </c>
      <c r="K6963" s="1" t="str">
        <f t="shared" si="869"/>
        <v>Untreated Water</v>
      </c>
      <c r="O6963">
        <v>0.13</v>
      </c>
      <c r="P6963">
        <v>80</v>
      </c>
      <c r="Q6963">
        <v>7.1</v>
      </c>
    </row>
    <row r="6964" spans="1:17" hidden="1" x14ac:dyDescent="0.3">
      <c r="A6964" t="s">
        <v>27027</v>
      </c>
      <c r="B6964" t="s">
        <v>27028</v>
      </c>
      <c r="C6964" s="1" t="str">
        <f t="shared" si="866"/>
        <v>21:0667</v>
      </c>
      <c r="D6964" s="1" t="str">
        <f t="shared" si="867"/>
        <v>21:0203</v>
      </c>
      <c r="E6964" t="s">
        <v>27025</v>
      </c>
      <c r="F6964" t="s">
        <v>27029</v>
      </c>
      <c r="H6964">
        <v>61.394678399999997</v>
      </c>
      <c r="I6964">
        <v>-130.14803459999999</v>
      </c>
      <c r="J6964" s="1" t="str">
        <f t="shared" si="868"/>
        <v>Fluid (stream)</v>
      </c>
      <c r="K6964" s="1" t="str">
        <f t="shared" si="869"/>
        <v>Untreated Water</v>
      </c>
      <c r="O6964">
        <v>0.15</v>
      </c>
      <c r="P6964">
        <v>80</v>
      </c>
      <c r="Q6964">
        <v>7</v>
      </c>
    </row>
    <row r="6965" spans="1:17" hidden="1" x14ac:dyDescent="0.3">
      <c r="A6965" t="s">
        <v>27030</v>
      </c>
      <c r="B6965" t="s">
        <v>27031</v>
      </c>
      <c r="C6965" s="1" t="str">
        <f t="shared" si="866"/>
        <v>21:0667</v>
      </c>
      <c r="D6965" s="1" t="str">
        <f t="shared" si="867"/>
        <v>21:0203</v>
      </c>
      <c r="E6965" t="s">
        <v>27032</v>
      </c>
      <c r="F6965" t="s">
        <v>27033</v>
      </c>
      <c r="H6965">
        <v>61.400360200000001</v>
      </c>
      <c r="I6965">
        <v>-130.17770039999999</v>
      </c>
      <c r="J6965" s="1" t="str">
        <f t="shared" si="868"/>
        <v>Fluid (stream)</v>
      </c>
      <c r="K6965" s="1" t="str">
        <f t="shared" si="869"/>
        <v>Untreated Water</v>
      </c>
      <c r="O6965">
        <v>0.57999999999999996</v>
      </c>
      <c r="P6965">
        <v>50</v>
      </c>
      <c r="Q6965">
        <v>7.1</v>
      </c>
    </row>
    <row r="6966" spans="1:17" hidden="1" x14ac:dyDescent="0.3">
      <c r="A6966" t="s">
        <v>27034</v>
      </c>
      <c r="B6966" t="s">
        <v>27035</v>
      </c>
      <c r="C6966" s="1" t="str">
        <f t="shared" si="866"/>
        <v>21:0667</v>
      </c>
      <c r="D6966" s="1" t="str">
        <f t="shared" si="867"/>
        <v>21:0203</v>
      </c>
      <c r="E6966" t="s">
        <v>27036</v>
      </c>
      <c r="F6966" t="s">
        <v>27037</v>
      </c>
      <c r="H6966">
        <v>61.411200600000001</v>
      </c>
      <c r="I6966">
        <v>-130.18252949999999</v>
      </c>
      <c r="J6966" s="1" t="str">
        <f t="shared" si="868"/>
        <v>Fluid (stream)</v>
      </c>
      <c r="K6966" s="1" t="str">
        <f t="shared" si="869"/>
        <v>Untreated Water</v>
      </c>
      <c r="O6966">
        <v>0.15</v>
      </c>
      <c r="P6966">
        <v>60</v>
      </c>
      <c r="Q6966">
        <v>7</v>
      </c>
    </row>
    <row r="6967" spans="1:17" hidden="1" x14ac:dyDescent="0.3">
      <c r="A6967" t="s">
        <v>27038</v>
      </c>
      <c r="B6967" t="s">
        <v>27039</v>
      </c>
      <c r="C6967" s="1" t="str">
        <f t="shared" si="866"/>
        <v>21:0667</v>
      </c>
      <c r="D6967" s="1" t="str">
        <f t="shared" si="867"/>
        <v>21:0203</v>
      </c>
      <c r="E6967" t="s">
        <v>27040</v>
      </c>
      <c r="F6967" t="s">
        <v>27041</v>
      </c>
      <c r="H6967">
        <v>61.460369200000002</v>
      </c>
      <c r="I6967">
        <v>-130.28614899999999</v>
      </c>
      <c r="J6967" s="1" t="str">
        <f t="shared" si="868"/>
        <v>Fluid (stream)</v>
      </c>
      <c r="K6967" s="1" t="str">
        <f t="shared" si="869"/>
        <v>Untreated Water</v>
      </c>
      <c r="O6967">
        <v>0.21</v>
      </c>
      <c r="P6967">
        <v>60</v>
      </c>
      <c r="Q6967">
        <v>7</v>
      </c>
    </row>
    <row r="6968" spans="1:17" hidden="1" x14ac:dyDescent="0.3">
      <c r="A6968" t="s">
        <v>27042</v>
      </c>
      <c r="B6968" t="s">
        <v>27043</v>
      </c>
      <c r="C6968" s="1" t="str">
        <f t="shared" si="866"/>
        <v>21:0667</v>
      </c>
      <c r="D6968" s="1" t="str">
        <f t="shared" si="867"/>
        <v>21:0203</v>
      </c>
      <c r="E6968" t="s">
        <v>27044</v>
      </c>
      <c r="F6968" t="s">
        <v>27045</v>
      </c>
      <c r="H6968">
        <v>61.465593200000001</v>
      </c>
      <c r="I6968">
        <v>-130.30143409999999</v>
      </c>
      <c r="J6968" s="1" t="str">
        <f t="shared" si="868"/>
        <v>Fluid (stream)</v>
      </c>
      <c r="K6968" s="1" t="str">
        <f t="shared" si="869"/>
        <v>Untreated Water</v>
      </c>
      <c r="O6968">
        <v>0.59</v>
      </c>
      <c r="P6968">
        <v>80</v>
      </c>
      <c r="Q6968">
        <v>7.3</v>
      </c>
    </row>
    <row r="6969" spans="1:17" hidden="1" x14ac:dyDescent="0.3">
      <c r="A6969" t="s">
        <v>27046</v>
      </c>
      <c r="B6969" t="s">
        <v>27047</v>
      </c>
      <c r="C6969" s="1" t="str">
        <f t="shared" si="866"/>
        <v>21:0667</v>
      </c>
      <c r="D6969" s="1" t="str">
        <f t="shared" si="867"/>
        <v>21:0203</v>
      </c>
      <c r="E6969" t="s">
        <v>27048</v>
      </c>
      <c r="F6969" t="s">
        <v>27049</v>
      </c>
      <c r="H6969">
        <v>61.493014899999999</v>
      </c>
      <c r="I6969">
        <v>-130.33931949999999</v>
      </c>
      <c r="J6969" s="1" t="str">
        <f t="shared" si="868"/>
        <v>Fluid (stream)</v>
      </c>
      <c r="K6969" s="1" t="str">
        <f t="shared" si="869"/>
        <v>Untreated Water</v>
      </c>
      <c r="O6969">
        <v>1.9</v>
      </c>
      <c r="P6969">
        <v>150</v>
      </c>
      <c r="Q6969">
        <v>7.2</v>
      </c>
    </row>
    <row r="6970" spans="1:17" hidden="1" x14ac:dyDescent="0.3">
      <c r="A6970" t="s">
        <v>27050</v>
      </c>
      <c r="B6970" t="s">
        <v>27051</v>
      </c>
      <c r="C6970" s="1" t="str">
        <f t="shared" si="866"/>
        <v>21:0667</v>
      </c>
      <c r="D6970" s="1" t="str">
        <f>HYPERLINK("http://geochem.nrcan.gc.ca/cdogs/content/svy/svy_e.htm", "")</f>
        <v/>
      </c>
      <c r="G6970" s="1" t="str">
        <f>HYPERLINK("http://geochem.nrcan.gc.ca/cdogs/content/cr_/cr_00081_e.htm", "81")</f>
        <v>81</v>
      </c>
      <c r="J6970" t="s">
        <v>11453</v>
      </c>
      <c r="K6970" t="s">
        <v>11454</v>
      </c>
      <c r="O6970">
        <v>0.18</v>
      </c>
      <c r="P6970">
        <v>180</v>
      </c>
      <c r="Q6970">
        <v>8.1999999999999993</v>
      </c>
    </row>
    <row r="6971" spans="1:17" hidden="1" x14ac:dyDescent="0.3">
      <c r="A6971" t="s">
        <v>27052</v>
      </c>
      <c r="B6971" t="s">
        <v>27053</v>
      </c>
      <c r="C6971" s="1" t="str">
        <f t="shared" si="866"/>
        <v>21:0667</v>
      </c>
      <c r="D6971" s="1" t="str">
        <f t="shared" ref="D6971:D6997" si="870">HYPERLINK("http://geochem.nrcan.gc.ca/cdogs/content/svy/svy210203_e.htm", "21:0203")</f>
        <v>21:0203</v>
      </c>
      <c r="E6971" t="s">
        <v>27054</v>
      </c>
      <c r="F6971" t="s">
        <v>27055</v>
      </c>
      <c r="H6971">
        <v>61.508455599999998</v>
      </c>
      <c r="I6971">
        <v>-130.3984883</v>
      </c>
      <c r="J6971" s="1" t="str">
        <f t="shared" ref="J6971:J6997" si="871">HYPERLINK("http://geochem.nrcan.gc.ca/cdogs/content/kwd/kwd020018_e.htm", "Fluid (stream)")</f>
        <v>Fluid (stream)</v>
      </c>
      <c r="K6971" s="1" t="str">
        <f t="shared" ref="K6971:K6997" si="872">HYPERLINK("http://geochem.nrcan.gc.ca/cdogs/content/kwd/kwd080007_e.htm", "Untreated Water")</f>
        <v>Untreated Water</v>
      </c>
      <c r="O6971">
        <v>2.2000000000000002</v>
      </c>
      <c r="P6971">
        <v>160</v>
      </c>
      <c r="Q6971">
        <v>8</v>
      </c>
    </row>
    <row r="6972" spans="1:17" hidden="1" x14ac:dyDescent="0.3">
      <c r="A6972" t="s">
        <v>27056</v>
      </c>
      <c r="B6972" t="s">
        <v>27057</v>
      </c>
      <c r="C6972" s="1" t="str">
        <f t="shared" si="866"/>
        <v>21:0667</v>
      </c>
      <c r="D6972" s="1" t="str">
        <f t="shared" si="870"/>
        <v>21:0203</v>
      </c>
      <c r="E6972" t="s">
        <v>27058</v>
      </c>
      <c r="F6972" t="s">
        <v>27059</v>
      </c>
      <c r="H6972">
        <v>61.529304500000002</v>
      </c>
      <c r="I6972">
        <v>-130.41746209999999</v>
      </c>
      <c r="J6972" s="1" t="str">
        <f t="shared" si="871"/>
        <v>Fluid (stream)</v>
      </c>
      <c r="K6972" s="1" t="str">
        <f t="shared" si="872"/>
        <v>Untreated Water</v>
      </c>
      <c r="O6972">
        <v>0.16</v>
      </c>
      <c r="P6972">
        <v>500</v>
      </c>
      <c r="Q6972">
        <v>7.1</v>
      </c>
    </row>
    <row r="6973" spans="1:17" hidden="1" x14ac:dyDescent="0.3">
      <c r="A6973" t="s">
        <v>27060</v>
      </c>
      <c r="B6973" t="s">
        <v>27061</v>
      </c>
      <c r="C6973" s="1" t="str">
        <f t="shared" si="866"/>
        <v>21:0667</v>
      </c>
      <c r="D6973" s="1" t="str">
        <f t="shared" si="870"/>
        <v>21:0203</v>
      </c>
      <c r="E6973" t="s">
        <v>27062</v>
      </c>
      <c r="F6973" t="s">
        <v>27063</v>
      </c>
      <c r="H6973">
        <v>61.553040000000003</v>
      </c>
      <c r="I6973">
        <v>-130.4306478</v>
      </c>
      <c r="J6973" s="1" t="str">
        <f t="shared" si="871"/>
        <v>Fluid (stream)</v>
      </c>
      <c r="K6973" s="1" t="str">
        <f t="shared" si="872"/>
        <v>Untreated Water</v>
      </c>
      <c r="O6973">
        <v>32.6</v>
      </c>
      <c r="P6973">
        <v>1170</v>
      </c>
      <c r="Q6973">
        <v>8</v>
      </c>
    </row>
    <row r="6974" spans="1:17" hidden="1" x14ac:dyDescent="0.3">
      <c r="A6974" t="s">
        <v>27064</v>
      </c>
      <c r="B6974" t="s">
        <v>27065</v>
      </c>
      <c r="C6974" s="1" t="str">
        <f t="shared" si="866"/>
        <v>21:0667</v>
      </c>
      <c r="D6974" s="1" t="str">
        <f t="shared" si="870"/>
        <v>21:0203</v>
      </c>
      <c r="E6974" t="s">
        <v>27066</v>
      </c>
      <c r="F6974" t="s">
        <v>27067</v>
      </c>
      <c r="H6974">
        <v>61.580322700000004</v>
      </c>
      <c r="I6974">
        <v>-130.36592229999999</v>
      </c>
      <c r="J6974" s="1" t="str">
        <f t="shared" si="871"/>
        <v>Fluid (stream)</v>
      </c>
      <c r="K6974" s="1" t="str">
        <f t="shared" si="872"/>
        <v>Untreated Water</v>
      </c>
      <c r="O6974">
        <v>0.44</v>
      </c>
      <c r="P6974">
        <v>70</v>
      </c>
      <c r="Q6974">
        <v>7.9</v>
      </c>
    </row>
    <row r="6975" spans="1:17" hidden="1" x14ac:dyDescent="0.3">
      <c r="A6975" t="s">
        <v>27068</v>
      </c>
      <c r="B6975" t="s">
        <v>27069</v>
      </c>
      <c r="C6975" s="1" t="str">
        <f t="shared" si="866"/>
        <v>21:0667</v>
      </c>
      <c r="D6975" s="1" t="str">
        <f t="shared" si="870"/>
        <v>21:0203</v>
      </c>
      <c r="E6975" t="s">
        <v>27070</v>
      </c>
      <c r="F6975" t="s">
        <v>27071</v>
      </c>
      <c r="H6975">
        <v>61.508394000000003</v>
      </c>
      <c r="I6975">
        <v>-130.3144241</v>
      </c>
      <c r="J6975" s="1" t="str">
        <f t="shared" si="871"/>
        <v>Fluid (stream)</v>
      </c>
      <c r="K6975" s="1" t="str">
        <f t="shared" si="872"/>
        <v>Untreated Water</v>
      </c>
      <c r="O6975">
        <v>0.43</v>
      </c>
      <c r="P6975">
        <v>110</v>
      </c>
      <c r="Q6975">
        <v>8</v>
      </c>
    </row>
    <row r="6976" spans="1:17" hidden="1" x14ac:dyDescent="0.3">
      <c r="A6976" t="s">
        <v>27072</v>
      </c>
      <c r="B6976" t="s">
        <v>27073</v>
      </c>
      <c r="C6976" s="1" t="str">
        <f t="shared" si="866"/>
        <v>21:0667</v>
      </c>
      <c r="D6976" s="1" t="str">
        <f t="shared" si="870"/>
        <v>21:0203</v>
      </c>
      <c r="E6976" t="s">
        <v>27074</v>
      </c>
      <c r="F6976" t="s">
        <v>27075</v>
      </c>
      <c r="H6976">
        <v>61.518315100000002</v>
      </c>
      <c r="I6976">
        <v>-130.28702279999999</v>
      </c>
      <c r="J6976" s="1" t="str">
        <f t="shared" si="871"/>
        <v>Fluid (stream)</v>
      </c>
      <c r="K6976" s="1" t="str">
        <f t="shared" si="872"/>
        <v>Untreated Water</v>
      </c>
      <c r="O6976">
        <v>0.27</v>
      </c>
      <c r="P6976">
        <v>60</v>
      </c>
      <c r="Q6976">
        <v>7.8</v>
      </c>
    </row>
    <row r="6977" spans="1:17" hidden="1" x14ac:dyDescent="0.3">
      <c r="A6977" t="s">
        <v>27076</v>
      </c>
      <c r="B6977" t="s">
        <v>27077</v>
      </c>
      <c r="C6977" s="1" t="str">
        <f t="shared" si="866"/>
        <v>21:0667</v>
      </c>
      <c r="D6977" s="1" t="str">
        <f t="shared" si="870"/>
        <v>21:0203</v>
      </c>
      <c r="E6977" t="s">
        <v>27078</v>
      </c>
      <c r="F6977" t="s">
        <v>27079</v>
      </c>
      <c r="H6977">
        <v>61.495329099999999</v>
      </c>
      <c r="I6977">
        <v>-130.26709930000001</v>
      </c>
      <c r="J6977" s="1" t="str">
        <f t="shared" si="871"/>
        <v>Fluid (stream)</v>
      </c>
      <c r="K6977" s="1" t="str">
        <f t="shared" si="872"/>
        <v>Untreated Water</v>
      </c>
      <c r="O6977">
        <v>0.19</v>
      </c>
      <c r="P6977">
        <v>170</v>
      </c>
      <c r="Q6977">
        <v>7.2</v>
      </c>
    </row>
    <row r="6978" spans="1:17" hidden="1" x14ac:dyDescent="0.3">
      <c r="A6978" t="s">
        <v>27080</v>
      </c>
      <c r="B6978" t="s">
        <v>27081</v>
      </c>
      <c r="C6978" s="1" t="str">
        <f t="shared" si="866"/>
        <v>21:0667</v>
      </c>
      <c r="D6978" s="1" t="str">
        <f t="shared" si="870"/>
        <v>21:0203</v>
      </c>
      <c r="E6978" t="s">
        <v>27082</v>
      </c>
      <c r="F6978" t="s">
        <v>27083</v>
      </c>
      <c r="H6978">
        <v>61.4611473</v>
      </c>
      <c r="I6978">
        <v>-130.23101550000001</v>
      </c>
      <c r="J6978" s="1" t="str">
        <f t="shared" si="871"/>
        <v>Fluid (stream)</v>
      </c>
      <c r="K6978" s="1" t="str">
        <f t="shared" si="872"/>
        <v>Untreated Water</v>
      </c>
      <c r="O6978">
        <v>1</v>
      </c>
      <c r="P6978">
        <v>230</v>
      </c>
      <c r="Q6978">
        <v>7.8</v>
      </c>
    </row>
    <row r="6979" spans="1:17" hidden="1" x14ac:dyDescent="0.3">
      <c r="A6979" t="s">
        <v>27084</v>
      </c>
      <c r="B6979" t="s">
        <v>27085</v>
      </c>
      <c r="C6979" s="1" t="str">
        <f t="shared" si="866"/>
        <v>21:0667</v>
      </c>
      <c r="D6979" s="1" t="str">
        <f t="shared" si="870"/>
        <v>21:0203</v>
      </c>
      <c r="E6979" t="s">
        <v>27086</v>
      </c>
      <c r="F6979" t="s">
        <v>27087</v>
      </c>
      <c r="H6979">
        <v>61.444507100000003</v>
      </c>
      <c r="I6979">
        <v>-130.17552240000001</v>
      </c>
      <c r="J6979" s="1" t="str">
        <f t="shared" si="871"/>
        <v>Fluid (stream)</v>
      </c>
      <c r="K6979" s="1" t="str">
        <f t="shared" si="872"/>
        <v>Untreated Water</v>
      </c>
      <c r="O6979">
        <v>0.51</v>
      </c>
      <c r="P6979">
        <v>70</v>
      </c>
      <c r="Q6979">
        <v>7.8</v>
      </c>
    </row>
    <row r="6980" spans="1:17" hidden="1" x14ac:dyDescent="0.3">
      <c r="A6980" t="s">
        <v>27088</v>
      </c>
      <c r="B6980" t="s">
        <v>27089</v>
      </c>
      <c r="C6980" s="1" t="str">
        <f t="shared" si="866"/>
        <v>21:0667</v>
      </c>
      <c r="D6980" s="1" t="str">
        <f t="shared" si="870"/>
        <v>21:0203</v>
      </c>
      <c r="E6980" t="s">
        <v>27090</v>
      </c>
      <c r="F6980" t="s">
        <v>27091</v>
      </c>
      <c r="H6980">
        <v>61.433811599999999</v>
      </c>
      <c r="I6980">
        <v>-130.1569532</v>
      </c>
      <c r="J6980" s="1" t="str">
        <f t="shared" si="871"/>
        <v>Fluid (stream)</v>
      </c>
      <c r="K6980" s="1" t="str">
        <f t="shared" si="872"/>
        <v>Untreated Water</v>
      </c>
      <c r="O6980">
        <v>0.23</v>
      </c>
      <c r="P6980">
        <v>50</v>
      </c>
      <c r="Q6980">
        <v>7.8</v>
      </c>
    </row>
    <row r="6981" spans="1:17" hidden="1" x14ac:dyDescent="0.3">
      <c r="A6981" t="s">
        <v>27092</v>
      </c>
      <c r="B6981" t="s">
        <v>27093</v>
      </c>
      <c r="C6981" s="1" t="str">
        <f t="shared" si="866"/>
        <v>21:0667</v>
      </c>
      <c r="D6981" s="1" t="str">
        <f t="shared" si="870"/>
        <v>21:0203</v>
      </c>
      <c r="E6981" t="s">
        <v>27094</v>
      </c>
      <c r="F6981" t="s">
        <v>27095</v>
      </c>
      <c r="H6981">
        <v>61.415591800000001</v>
      </c>
      <c r="I6981">
        <v>-130.15208050000001</v>
      </c>
      <c r="J6981" s="1" t="str">
        <f t="shared" si="871"/>
        <v>Fluid (stream)</v>
      </c>
      <c r="K6981" s="1" t="str">
        <f t="shared" si="872"/>
        <v>Untreated Water</v>
      </c>
      <c r="O6981">
        <v>0.7</v>
      </c>
      <c r="P6981">
        <v>60</v>
      </c>
      <c r="Q6981">
        <v>7.6</v>
      </c>
    </row>
    <row r="6982" spans="1:17" hidden="1" x14ac:dyDescent="0.3">
      <c r="A6982" t="s">
        <v>27096</v>
      </c>
      <c r="B6982" t="s">
        <v>27097</v>
      </c>
      <c r="C6982" s="1" t="str">
        <f t="shared" si="866"/>
        <v>21:0667</v>
      </c>
      <c r="D6982" s="1" t="str">
        <f t="shared" si="870"/>
        <v>21:0203</v>
      </c>
      <c r="E6982" t="s">
        <v>27098</v>
      </c>
      <c r="F6982" t="s">
        <v>27099</v>
      </c>
      <c r="H6982">
        <v>61.4135645</v>
      </c>
      <c r="I6982">
        <v>-130.0962892</v>
      </c>
      <c r="J6982" s="1" t="str">
        <f t="shared" si="871"/>
        <v>Fluid (stream)</v>
      </c>
      <c r="K6982" s="1" t="str">
        <f t="shared" si="872"/>
        <v>Untreated Water</v>
      </c>
      <c r="O6982">
        <v>2.5000000000000001E-2</v>
      </c>
      <c r="P6982">
        <v>50</v>
      </c>
      <c r="Q6982">
        <v>7.7</v>
      </c>
    </row>
    <row r="6983" spans="1:17" hidden="1" x14ac:dyDescent="0.3">
      <c r="A6983" t="s">
        <v>27100</v>
      </c>
      <c r="B6983" t="s">
        <v>27101</v>
      </c>
      <c r="C6983" s="1" t="str">
        <f t="shared" si="866"/>
        <v>21:0667</v>
      </c>
      <c r="D6983" s="1" t="str">
        <f t="shared" si="870"/>
        <v>21:0203</v>
      </c>
      <c r="E6983" t="s">
        <v>27102</v>
      </c>
      <c r="F6983" t="s">
        <v>27103</v>
      </c>
      <c r="H6983">
        <v>61.397486600000001</v>
      </c>
      <c r="I6983">
        <v>-130.08018480000001</v>
      </c>
      <c r="J6983" s="1" t="str">
        <f t="shared" si="871"/>
        <v>Fluid (stream)</v>
      </c>
      <c r="K6983" s="1" t="str">
        <f t="shared" si="872"/>
        <v>Untreated Water</v>
      </c>
      <c r="O6983">
        <v>0.15</v>
      </c>
      <c r="P6983">
        <v>50</v>
      </c>
      <c r="Q6983">
        <v>7.5</v>
      </c>
    </row>
    <row r="6984" spans="1:17" hidden="1" x14ac:dyDescent="0.3">
      <c r="A6984" t="s">
        <v>27104</v>
      </c>
      <c r="B6984" t="s">
        <v>27105</v>
      </c>
      <c r="C6984" s="1" t="str">
        <f t="shared" si="866"/>
        <v>21:0667</v>
      </c>
      <c r="D6984" s="1" t="str">
        <f t="shared" si="870"/>
        <v>21:0203</v>
      </c>
      <c r="E6984" t="s">
        <v>27102</v>
      </c>
      <c r="F6984" t="s">
        <v>27106</v>
      </c>
      <c r="H6984">
        <v>61.397486600000001</v>
      </c>
      <c r="I6984">
        <v>-130.08018480000001</v>
      </c>
      <c r="J6984" s="1" t="str">
        <f t="shared" si="871"/>
        <v>Fluid (stream)</v>
      </c>
      <c r="K6984" s="1" t="str">
        <f t="shared" si="872"/>
        <v>Untreated Water</v>
      </c>
      <c r="O6984">
        <v>0.14000000000000001</v>
      </c>
      <c r="P6984">
        <v>40</v>
      </c>
      <c r="Q6984">
        <v>7.5</v>
      </c>
    </row>
    <row r="6985" spans="1:17" hidden="1" x14ac:dyDescent="0.3">
      <c r="A6985" t="s">
        <v>27107</v>
      </c>
      <c r="B6985" t="s">
        <v>27108</v>
      </c>
      <c r="C6985" s="1" t="str">
        <f t="shared" si="866"/>
        <v>21:0667</v>
      </c>
      <c r="D6985" s="1" t="str">
        <f t="shared" si="870"/>
        <v>21:0203</v>
      </c>
      <c r="E6985" t="s">
        <v>27109</v>
      </c>
      <c r="F6985" t="s">
        <v>27110</v>
      </c>
      <c r="H6985">
        <v>61.394702799999997</v>
      </c>
      <c r="I6985">
        <v>-130.066552</v>
      </c>
      <c r="J6985" s="1" t="str">
        <f t="shared" si="871"/>
        <v>Fluid (stream)</v>
      </c>
      <c r="K6985" s="1" t="str">
        <f t="shared" si="872"/>
        <v>Untreated Water</v>
      </c>
      <c r="O6985">
        <v>2.5000000000000001E-2</v>
      </c>
      <c r="P6985">
        <v>40</v>
      </c>
      <c r="Q6985">
        <v>7.2</v>
      </c>
    </row>
    <row r="6986" spans="1:17" hidden="1" x14ac:dyDescent="0.3">
      <c r="A6986" t="s">
        <v>27111</v>
      </c>
      <c r="B6986" t="s">
        <v>27112</v>
      </c>
      <c r="C6986" s="1" t="str">
        <f t="shared" si="866"/>
        <v>21:0667</v>
      </c>
      <c r="D6986" s="1" t="str">
        <f t="shared" si="870"/>
        <v>21:0203</v>
      </c>
      <c r="E6986" t="s">
        <v>27113</v>
      </c>
      <c r="F6986" t="s">
        <v>27114</v>
      </c>
      <c r="H6986">
        <v>61.349395399999999</v>
      </c>
      <c r="I6986">
        <v>-130.05867420000001</v>
      </c>
      <c r="J6986" s="1" t="str">
        <f t="shared" si="871"/>
        <v>Fluid (stream)</v>
      </c>
      <c r="K6986" s="1" t="str">
        <f t="shared" si="872"/>
        <v>Untreated Water</v>
      </c>
      <c r="O6986">
        <v>0.17</v>
      </c>
      <c r="P6986">
        <v>40</v>
      </c>
      <c r="Q6986">
        <v>7.6</v>
      </c>
    </row>
    <row r="6987" spans="1:17" hidden="1" x14ac:dyDescent="0.3">
      <c r="A6987" t="s">
        <v>27115</v>
      </c>
      <c r="B6987" t="s">
        <v>27116</v>
      </c>
      <c r="C6987" s="1" t="str">
        <f t="shared" si="866"/>
        <v>21:0667</v>
      </c>
      <c r="D6987" s="1" t="str">
        <f t="shared" si="870"/>
        <v>21:0203</v>
      </c>
      <c r="E6987" t="s">
        <v>27117</v>
      </c>
      <c r="F6987" t="s">
        <v>27118</v>
      </c>
      <c r="H6987">
        <v>61.352396499999998</v>
      </c>
      <c r="I6987">
        <v>-130.0385632</v>
      </c>
      <c r="J6987" s="1" t="str">
        <f t="shared" si="871"/>
        <v>Fluid (stream)</v>
      </c>
      <c r="K6987" s="1" t="str">
        <f t="shared" si="872"/>
        <v>Untreated Water</v>
      </c>
      <c r="O6987">
        <v>2.5000000000000001E-2</v>
      </c>
      <c r="P6987">
        <v>30</v>
      </c>
      <c r="Q6987">
        <v>7.5</v>
      </c>
    </row>
    <row r="6988" spans="1:17" hidden="1" x14ac:dyDescent="0.3">
      <c r="A6988" t="s">
        <v>27119</v>
      </c>
      <c r="B6988" t="s">
        <v>27120</v>
      </c>
      <c r="C6988" s="1" t="str">
        <f t="shared" si="866"/>
        <v>21:0667</v>
      </c>
      <c r="D6988" s="1" t="str">
        <f t="shared" si="870"/>
        <v>21:0203</v>
      </c>
      <c r="E6988" t="s">
        <v>27121</v>
      </c>
      <c r="F6988" t="s">
        <v>27122</v>
      </c>
      <c r="H6988">
        <v>61.310355299999998</v>
      </c>
      <c r="I6988">
        <v>-130.0794095</v>
      </c>
      <c r="J6988" s="1" t="str">
        <f t="shared" si="871"/>
        <v>Fluid (stream)</v>
      </c>
      <c r="K6988" s="1" t="str">
        <f t="shared" si="872"/>
        <v>Untreated Water</v>
      </c>
      <c r="O6988">
        <v>0.52</v>
      </c>
      <c r="P6988">
        <v>50</v>
      </c>
      <c r="Q6988">
        <v>7.4</v>
      </c>
    </row>
    <row r="6989" spans="1:17" hidden="1" x14ac:dyDescent="0.3">
      <c r="A6989" t="s">
        <v>27123</v>
      </c>
      <c r="B6989" t="s">
        <v>27124</v>
      </c>
      <c r="C6989" s="1" t="str">
        <f t="shared" si="866"/>
        <v>21:0667</v>
      </c>
      <c r="D6989" s="1" t="str">
        <f t="shared" si="870"/>
        <v>21:0203</v>
      </c>
      <c r="E6989" t="s">
        <v>27125</v>
      </c>
      <c r="F6989" t="s">
        <v>27126</v>
      </c>
      <c r="H6989">
        <v>61.270907899999997</v>
      </c>
      <c r="I6989">
        <v>-130.0279788</v>
      </c>
      <c r="J6989" s="1" t="str">
        <f t="shared" si="871"/>
        <v>Fluid (stream)</v>
      </c>
      <c r="K6989" s="1" t="str">
        <f t="shared" si="872"/>
        <v>Untreated Water</v>
      </c>
      <c r="O6989">
        <v>0.24</v>
      </c>
      <c r="P6989">
        <v>50</v>
      </c>
      <c r="Q6989">
        <v>7.6</v>
      </c>
    </row>
    <row r="6990" spans="1:17" hidden="1" x14ac:dyDescent="0.3">
      <c r="A6990" t="s">
        <v>27127</v>
      </c>
      <c r="B6990" t="s">
        <v>27128</v>
      </c>
      <c r="C6990" s="1" t="str">
        <f t="shared" si="866"/>
        <v>21:0667</v>
      </c>
      <c r="D6990" s="1" t="str">
        <f t="shared" si="870"/>
        <v>21:0203</v>
      </c>
      <c r="E6990" t="s">
        <v>27129</v>
      </c>
      <c r="F6990" t="s">
        <v>27130</v>
      </c>
      <c r="H6990">
        <v>61.101975500000002</v>
      </c>
      <c r="I6990">
        <v>-130.6764752</v>
      </c>
      <c r="J6990" s="1" t="str">
        <f t="shared" si="871"/>
        <v>Fluid (stream)</v>
      </c>
      <c r="K6990" s="1" t="str">
        <f t="shared" si="872"/>
        <v>Untreated Water</v>
      </c>
    </row>
    <row r="6991" spans="1:17" hidden="1" x14ac:dyDescent="0.3">
      <c r="A6991" t="s">
        <v>27131</v>
      </c>
      <c r="B6991" t="s">
        <v>27132</v>
      </c>
      <c r="C6991" s="1" t="str">
        <f t="shared" si="866"/>
        <v>21:0667</v>
      </c>
      <c r="D6991" s="1" t="str">
        <f t="shared" si="870"/>
        <v>21:0203</v>
      </c>
      <c r="E6991" t="s">
        <v>27133</v>
      </c>
      <c r="F6991" t="s">
        <v>27134</v>
      </c>
      <c r="H6991">
        <v>61.588833100000002</v>
      </c>
      <c r="I6991">
        <v>-130.1663571</v>
      </c>
      <c r="J6991" s="1" t="str">
        <f t="shared" si="871"/>
        <v>Fluid (stream)</v>
      </c>
      <c r="K6991" s="1" t="str">
        <f t="shared" si="872"/>
        <v>Untreated Water</v>
      </c>
      <c r="O6991">
        <v>2.5000000000000001E-2</v>
      </c>
      <c r="P6991">
        <v>70</v>
      </c>
      <c r="Q6991">
        <v>6.7</v>
      </c>
    </row>
    <row r="6992" spans="1:17" hidden="1" x14ac:dyDescent="0.3">
      <c r="A6992" t="s">
        <v>27135</v>
      </c>
      <c r="B6992" t="s">
        <v>27136</v>
      </c>
      <c r="C6992" s="1" t="str">
        <f t="shared" si="866"/>
        <v>21:0667</v>
      </c>
      <c r="D6992" s="1" t="str">
        <f t="shared" si="870"/>
        <v>21:0203</v>
      </c>
      <c r="E6992" t="s">
        <v>27137</v>
      </c>
      <c r="F6992" t="s">
        <v>27138</v>
      </c>
      <c r="H6992">
        <v>61.574487499999996</v>
      </c>
      <c r="I6992">
        <v>-130.15883120000001</v>
      </c>
      <c r="J6992" s="1" t="str">
        <f t="shared" si="871"/>
        <v>Fluid (stream)</v>
      </c>
      <c r="K6992" s="1" t="str">
        <f t="shared" si="872"/>
        <v>Untreated Water</v>
      </c>
      <c r="O6992">
        <v>2.5000000000000001E-2</v>
      </c>
      <c r="P6992">
        <v>30</v>
      </c>
      <c r="Q6992">
        <v>7.2</v>
      </c>
    </row>
    <row r="6993" spans="1:17" hidden="1" x14ac:dyDescent="0.3">
      <c r="A6993" t="s">
        <v>27139</v>
      </c>
      <c r="B6993" t="s">
        <v>27140</v>
      </c>
      <c r="C6993" s="1" t="str">
        <f t="shared" si="866"/>
        <v>21:0667</v>
      </c>
      <c r="D6993" s="1" t="str">
        <f t="shared" si="870"/>
        <v>21:0203</v>
      </c>
      <c r="E6993" t="s">
        <v>27141</v>
      </c>
      <c r="F6993" t="s">
        <v>27142</v>
      </c>
      <c r="H6993">
        <v>61.5533596</v>
      </c>
      <c r="I6993">
        <v>-130.06878549999999</v>
      </c>
      <c r="J6993" s="1" t="str">
        <f t="shared" si="871"/>
        <v>Fluid (stream)</v>
      </c>
      <c r="K6993" s="1" t="str">
        <f t="shared" si="872"/>
        <v>Untreated Water</v>
      </c>
      <c r="O6993">
        <v>0.3</v>
      </c>
      <c r="P6993">
        <v>40</v>
      </c>
      <c r="Q6993">
        <v>7.4</v>
      </c>
    </row>
    <row r="6994" spans="1:17" hidden="1" x14ac:dyDescent="0.3">
      <c r="A6994" t="s">
        <v>27143</v>
      </c>
      <c r="B6994" t="s">
        <v>27144</v>
      </c>
      <c r="C6994" s="1" t="str">
        <f t="shared" si="866"/>
        <v>21:0667</v>
      </c>
      <c r="D6994" s="1" t="str">
        <f t="shared" si="870"/>
        <v>21:0203</v>
      </c>
      <c r="E6994" t="s">
        <v>27145</v>
      </c>
      <c r="F6994" t="s">
        <v>27146</v>
      </c>
      <c r="H6994">
        <v>61.573839599999999</v>
      </c>
      <c r="I6994">
        <v>-130.06047169999999</v>
      </c>
      <c r="J6994" s="1" t="str">
        <f t="shared" si="871"/>
        <v>Fluid (stream)</v>
      </c>
      <c r="K6994" s="1" t="str">
        <f t="shared" si="872"/>
        <v>Untreated Water</v>
      </c>
      <c r="O6994">
        <v>3.8</v>
      </c>
      <c r="P6994">
        <v>140</v>
      </c>
      <c r="Q6994">
        <v>8.1</v>
      </c>
    </row>
    <row r="6995" spans="1:17" hidden="1" x14ac:dyDescent="0.3">
      <c r="A6995" t="s">
        <v>27147</v>
      </c>
      <c r="B6995" t="s">
        <v>27148</v>
      </c>
      <c r="C6995" s="1" t="str">
        <f t="shared" si="866"/>
        <v>21:0667</v>
      </c>
      <c r="D6995" s="1" t="str">
        <f t="shared" si="870"/>
        <v>21:0203</v>
      </c>
      <c r="E6995" t="s">
        <v>27149</v>
      </c>
      <c r="F6995" t="s">
        <v>27150</v>
      </c>
      <c r="H6995">
        <v>61.560268999999998</v>
      </c>
      <c r="I6995">
        <v>-130.00404850000001</v>
      </c>
      <c r="J6995" s="1" t="str">
        <f t="shared" si="871"/>
        <v>Fluid (stream)</v>
      </c>
      <c r="K6995" s="1" t="str">
        <f t="shared" si="872"/>
        <v>Untreated Water</v>
      </c>
      <c r="O6995">
        <v>1.2</v>
      </c>
      <c r="P6995">
        <v>80</v>
      </c>
      <c r="Q6995">
        <v>7.9</v>
      </c>
    </row>
    <row r="6996" spans="1:17" hidden="1" x14ac:dyDescent="0.3">
      <c r="A6996" t="s">
        <v>27151</v>
      </c>
      <c r="B6996" t="s">
        <v>27152</v>
      </c>
      <c r="C6996" s="1" t="str">
        <f t="shared" si="866"/>
        <v>21:0667</v>
      </c>
      <c r="D6996" s="1" t="str">
        <f t="shared" si="870"/>
        <v>21:0203</v>
      </c>
      <c r="E6996" t="s">
        <v>27153</v>
      </c>
      <c r="F6996" t="s">
        <v>27154</v>
      </c>
      <c r="H6996">
        <v>61.537589799999999</v>
      </c>
      <c r="I6996">
        <v>-130.0164245</v>
      </c>
      <c r="J6996" s="1" t="str">
        <f t="shared" si="871"/>
        <v>Fluid (stream)</v>
      </c>
      <c r="K6996" s="1" t="str">
        <f t="shared" si="872"/>
        <v>Untreated Water</v>
      </c>
      <c r="O6996">
        <v>0.28000000000000003</v>
      </c>
      <c r="P6996">
        <v>60</v>
      </c>
      <c r="Q6996">
        <v>7.7</v>
      </c>
    </row>
    <row r="6997" spans="1:17" hidden="1" x14ac:dyDescent="0.3">
      <c r="A6997" t="s">
        <v>27155</v>
      </c>
      <c r="B6997" t="s">
        <v>27156</v>
      </c>
      <c r="C6997" s="1" t="str">
        <f t="shared" si="866"/>
        <v>21:0667</v>
      </c>
      <c r="D6997" s="1" t="str">
        <f t="shared" si="870"/>
        <v>21:0203</v>
      </c>
      <c r="E6997" t="s">
        <v>27157</v>
      </c>
      <c r="F6997" t="s">
        <v>27158</v>
      </c>
      <c r="H6997">
        <v>61.524661000000002</v>
      </c>
      <c r="I6997">
        <v>-130.05565250000001</v>
      </c>
      <c r="J6997" s="1" t="str">
        <f t="shared" si="871"/>
        <v>Fluid (stream)</v>
      </c>
      <c r="K6997" s="1" t="str">
        <f t="shared" si="872"/>
        <v>Untreated Water</v>
      </c>
      <c r="O6997">
        <v>2.8</v>
      </c>
      <c r="P6997">
        <v>160</v>
      </c>
      <c r="Q6997">
        <v>7.8</v>
      </c>
    </row>
    <row r="6998" spans="1:17" hidden="1" x14ac:dyDescent="0.3">
      <c r="A6998" t="s">
        <v>27159</v>
      </c>
      <c r="B6998" t="s">
        <v>27160</v>
      </c>
      <c r="C6998" s="1" t="str">
        <f t="shared" si="866"/>
        <v>21:0667</v>
      </c>
      <c r="D6998" s="1" t="str">
        <f>HYPERLINK("http://geochem.nrcan.gc.ca/cdogs/content/svy/svy_e.htm", "")</f>
        <v/>
      </c>
      <c r="G6998" s="1" t="str">
        <f>HYPERLINK("http://geochem.nrcan.gc.ca/cdogs/content/cr_/cr_00081_e.htm", "81")</f>
        <v>81</v>
      </c>
      <c r="J6998" t="s">
        <v>11453</v>
      </c>
      <c r="K6998" t="s">
        <v>11454</v>
      </c>
      <c r="O6998">
        <v>0.23</v>
      </c>
      <c r="P6998">
        <v>170</v>
      </c>
      <c r="Q6998">
        <v>8.1999999999999993</v>
      </c>
    </row>
    <row r="6999" spans="1:17" hidden="1" x14ac:dyDescent="0.3">
      <c r="A6999" t="s">
        <v>27161</v>
      </c>
      <c r="B6999" t="s">
        <v>27162</v>
      </c>
      <c r="C6999" s="1" t="str">
        <f t="shared" ref="C6999:C7062" si="873">HYPERLINK("http://geochem.nrcan.gc.ca/cdogs/content/bdl/bdl210671_e.htm", "21:0671")</f>
        <v>21:0671</v>
      </c>
      <c r="D6999" s="1" t="str">
        <f>HYPERLINK("http://geochem.nrcan.gc.ca/cdogs/content/svy/svy210204_e.htm", "21:0204")</f>
        <v>21:0204</v>
      </c>
      <c r="E6999" t="s">
        <v>27163</v>
      </c>
      <c r="F6999" t="s">
        <v>27164</v>
      </c>
      <c r="H6999">
        <v>61.748607999999997</v>
      </c>
      <c r="I6999">
        <v>-129.93270240000001</v>
      </c>
      <c r="J6999" s="1" t="str">
        <f>HYPERLINK("http://geochem.nrcan.gc.ca/cdogs/content/kwd/kwd020018_e.htm", "Fluid (stream)")</f>
        <v>Fluid (stream)</v>
      </c>
      <c r="K6999" s="1" t="str">
        <f>HYPERLINK("http://geochem.nrcan.gc.ca/cdogs/content/kwd/kwd080007_e.htm", "Untreated Water")</f>
        <v>Untreated Water</v>
      </c>
      <c r="O6999">
        <v>0.43</v>
      </c>
      <c r="P6999">
        <v>40</v>
      </c>
      <c r="Q6999">
        <v>8</v>
      </c>
    </row>
    <row r="7000" spans="1:17" hidden="1" x14ac:dyDescent="0.3">
      <c r="A7000" t="s">
        <v>27165</v>
      </c>
      <c r="B7000" t="s">
        <v>27166</v>
      </c>
      <c r="C7000" s="1" t="str">
        <f t="shared" si="873"/>
        <v>21:0671</v>
      </c>
      <c r="D7000" s="1" t="str">
        <f>HYPERLINK("http://geochem.nrcan.gc.ca/cdogs/content/svy/svy_e.htm", "")</f>
        <v/>
      </c>
      <c r="G7000" s="1" t="str">
        <f>HYPERLINK("http://geochem.nrcan.gc.ca/cdogs/content/cr_/cr_00080_e.htm", "80")</f>
        <v>80</v>
      </c>
      <c r="J7000" t="s">
        <v>11453</v>
      </c>
      <c r="K7000" t="s">
        <v>11454</v>
      </c>
      <c r="O7000">
        <v>0.24</v>
      </c>
      <c r="P7000">
        <v>100</v>
      </c>
      <c r="Q7000">
        <v>7.6</v>
      </c>
    </row>
    <row r="7001" spans="1:17" hidden="1" x14ac:dyDescent="0.3">
      <c r="A7001" t="s">
        <v>27167</v>
      </c>
      <c r="B7001" t="s">
        <v>27168</v>
      </c>
      <c r="C7001" s="1" t="str">
        <f t="shared" si="873"/>
        <v>21:0671</v>
      </c>
      <c r="D7001" s="1" t="str">
        <f t="shared" ref="D7001:D7017" si="874">HYPERLINK("http://geochem.nrcan.gc.ca/cdogs/content/svy/svy210204_e.htm", "21:0204")</f>
        <v>21:0204</v>
      </c>
      <c r="E7001" t="s">
        <v>27169</v>
      </c>
      <c r="F7001" t="s">
        <v>27170</v>
      </c>
      <c r="H7001">
        <v>61.738314899999999</v>
      </c>
      <c r="I7001">
        <v>-129.91062070000001</v>
      </c>
      <c r="J7001" s="1" t="str">
        <f t="shared" ref="J7001:J7017" si="875">HYPERLINK("http://geochem.nrcan.gc.ca/cdogs/content/kwd/kwd020018_e.htm", "Fluid (stream)")</f>
        <v>Fluid (stream)</v>
      </c>
      <c r="K7001" s="1" t="str">
        <f t="shared" ref="K7001:K7017" si="876">HYPERLINK("http://geochem.nrcan.gc.ca/cdogs/content/kwd/kwd080007_e.htm", "Untreated Water")</f>
        <v>Untreated Water</v>
      </c>
      <c r="O7001">
        <v>2.1</v>
      </c>
      <c r="P7001">
        <v>80</v>
      </c>
      <c r="Q7001">
        <v>8</v>
      </c>
    </row>
    <row r="7002" spans="1:17" hidden="1" x14ac:dyDescent="0.3">
      <c r="A7002" t="s">
        <v>27171</v>
      </c>
      <c r="B7002" t="s">
        <v>27172</v>
      </c>
      <c r="C7002" s="1" t="str">
        <f t="shared" si="873"/>
        <v>21:0671</v>
      </c>
      <c r="D7002" s="1" t="str">
        <f t="shared" si="874"/>
        <v>21:0204</v>
      </c>
      <c r="E7002" t="s">
        <v>27173</v>
      </c>
      <c r="F7002" t="s">
        <v>27174</v>
      </c>
      <c r="H7002">
        <v>61.720266299999999</v>
      </c>
      <c r="I7002">
        <v>-129.85684689999999</v>
      </c>
      <c r="J7002" s="1" t="str">
        <f t="shared" si="875"/>
        <v>Fluid (stream)</v>
      </c>
      <c r="K7002" s="1" t="str">
        <f t="shared" si="876"/>
        <v>Untreated Water</v>
      </c>
      <c r="O7002">
        <v>0.67</v>
      </c>
      <c r="P7002">
        <v>50</v>
      </c>
      <c r="Q7002">
        <v>8.1</v>
      </c>
    </row>
    <row r="7003" spans="1:17" hidden="1" x14ac:dyDescent="0.3">
      <c r="A7003" t="s">
        <v>27175</v>
      </c>
      <c r="B7003" t="s">
        <v>27176</v>
      </c>
      <c r="C7003" s="1" t="str">
        <f t="shared" si="873"/>
        <v>21:0671</v>
      </c>
      <c r="D7003" s="1" t="str">
        <f t="shared" si="874"/>
        <v>21:0204</v>
      </c>
      <c r="E7003" t="s">
        <v>27177</v>
      </c>
      <c r="F7003" t="s">
        <v>27178</v>
      </c>
      <c r="H7003">
        <v>61.7006668</v>
      </c>
      <c r="I7003">
        <v>-129.96601290000001</v>
      </c>
      <c r="J7003" s="1" t="str">
        <f t="shared" si="875"/>
        <v>Fluid (stream)</v>
      </c>
      <c r="K7003" s="1" t="str">
        <f t="shared" si="876"/>
        <v>Untreated Water</v>
      </c>
    </row>
    <row r="7004" spans="1:17" hidden="1" x14ac:dyDescent="0.3">
      <c r="A7004" t="s">
        <v>27179</v>
      </c>
      <c r="B7004" t="s">
        <v>27180</v>
      </c>
      <c r="C7004" s="1" t="str">
        <f t="shared" si="873"/>
        <v>21:0671</v>
      </c>
      <c r="D7004" s="1" t="str">
        <f t="shared" si="874"/>
        <v>21:0204</v>
      </c>
      <c r="E7004" t="s">
        <v>27181</v>
      </c>
      <c r="F7004" t="s">
        <v>27182</v>
      </c>
      <c r="H7004">
        <v>61.700088100000002</v>
      </c>
      <c r="I7004">
        <v>-129.98545189999999</v>
      </c>
      <c r="J7004" s="1" t="str">
        <f t="shared" si="875"/>
        <v>Fluid (stream)</v>
      </c>
      <c r="K7004" s="1" t="str">
        <f t="shared" si="876"/>
        <v>Untreated Water</v>
      </c>
      <c r="O7004">
        <v>0.47</v>
      </c>
      <c r="P7004">
        <v>40</v>
      </c>
      <c r="Q7004">
        <v>7.9</v>
      </c>
    </row>
    <row r="7005" spans="1:17" hidden="1" x14ac:dyDescent="0.3">
      <c r="A7005" t="s">
        <v>27183</v>
      </c>
      <c r="B7005" t="s">
        <v>27184</v>
      </c>
      <c r="C7005" s="1" t="str">
        <f t="shared" si="873"/>
        <v>21:0671</v>
      </c>
      <c r="D7005" s="1" t="str">
        <f t="shared" si="874"/>
        <v>21:0204</v>
      </c>
      <c r="E7005" t="s">
        <v>27185</v>
      </c>
      <c r="F7005" t="s">
        <v>27186</v>
      </c>
      <c r="H7005">
        <v>61.6542216</v>
      </c>
      <c r="I7005">
        <v>-129.95331479999999</v>
      </c>
      <c r="J7005" s="1" t="str">
        <f t="shared" si="875"/>
        <v>Fluid (stream)</v>
      </c>
      <c r="K7005" s="1" t="str">
        <f t="shared" si="876"/>
        <v>Untreated Water</v>
      </c>
      <c r="O7005">
        <v>4.75</v>
      </c>
      <c r="P7005">
        <v>80</v>
      </c>
      <c r="Q7005">
        <v>8.1999999999999993</v>
      </c>
    </row>
    <row r="7006" spans="1:17" hidden="1" x14ac:dyDescent="0.3">
      <c r="A7006" t="s">
        <v>27187</v>
      </c>
      <c r="B7006" t="s">
        <v>27188</v>
      </c>
      <c r="C7006" s="1" t="str">
        <f t="shared" si="873"/>
        <v>21:0671</v>
      </c>
      <c r="D7006" s="1" t="str">
        <f t="shared" si="874"/>
        <v>21:0204</v>
      </c>
      <c r="E7006" t="s">
        <v>27189</v>
      </c>
      <c r="F7006" t="s">
        <v>27190</v>
      </c>
      <c r="H7006">
        <v>61.648425899999999</v>
      </c>
      <c r="I7006">
        <v>-129.8862172</v>
      </c>
      <c r="J7006" s="1" t="str">
        <f t="shared" si="875"/>
        <v>Fluid (stream)</v>
      </c>
      <c r="K7006" s="1" t="str">
        <f t="shared" si="876"/>
        <v>Untreated Water</v>
      </c>
      <c r="O7006">
        <v>4.7</v>
      </c>
      <c r="P7006">
        <v>70</v>
      </c>
      <c r="Q7006">
        <v>8.1999999999999993</v>
      </c>
    </row>
    <row r="7007" spans="1:17" hidden="1" x14ac:dyDescent="0.3">
      <c r="A7007" t="s">
        <v>27191</v>
      </c>
      <c r="B7007" t="s">
        <v>27192</v>
      </c>
      <c r="C7007" s="1" t="str">
        <f t="shared" si="873"/>
        <v>21:0671</v>
      </c>
      <c r="D7007" s="1" t="str">
        <f t="shared" si="874"/>
        <v>21:0204</v>
      </c>
      <c r="E7007" t="s">
        <v>27193</v>
      </c>
      <c r="F7007" t="s">
        <v>27194</v>
      </c>
      <c r="H7007">
        <v>61.676688300000002</v>
      </c>
      <c r="I7007">
        <v>-129.80969160000001</v>
      </c>
      <c r="J7007" s="1" t="str">
        <f t="shared" si="875"/>
        <v>Fluid (stream)</v>
      </c>
      <c r="K7007" s="1" t="str">
        <f t="shared" si="876"/>
        <v>Untreated Water</v>
      </c>
      <c r="O7007">
        <v>0.67</v>
      </c>
      <c r="P7007">
        <v>50</v>
      </c>
      <c r="Q7007">
        <v>8</v>
      </c>
    </row>
    <row r="7008" spans="1:17" hidden="1" x14ac:dyDescent="0.3">
      <c r="A7008" t="s">
        <v>27195</v>
      </c>
      <c r="B7008" t="s">
        <v>27196</v>
      </c>
      <c r="C7008" s="1" t="str">
        <f t="shared" si="873"/>
        <v>21:0671</v>
      </c>
      <c r="D7008" s="1" t="str">
        <f t="shared" si="874"/>
        <v>21:0204</v>
      </c>
      <c r="E7008" t="s">
        <v>27197</v>
      </c>
      <c r="F7008" t="s">
        <v>27198</v>
      </c>
      <c r="H7008">
        <v>61.641534</v>
      </c>
      <c r="I7008">
        <v>-129.8029263</v>
      </c>
      <c r="J7008" s="1" t="str">
        <f t="shared" si="875"/>
        <v>Fluid (stream)</v>
      </c>
      <c r="K7008" s="1" t="str">
        <f t="shared" si="876"/>
        <v>Untreated Water</v>
      </c>
      <c r="O7008">
        <v>12.9</v>
      </c>
      <c r="P7008">
        <v>70</v>
      </c>
      <c r="Q7008">
        <v>8</v>
      </c>
    </row>
    <row r="7009" spans="1:17" hidden="1" x14ac:dyDescent="0.3">
      <c r="A7009" t="s">
        <v>27199</v>
      </c>
      <c r="B7009" t="s">
        <v>27200</v>
      </c>
      <c r="C7009" s="1" t="str">
        <f t="shared" si="873"/>
        <v>21:0671</v>
      </c>
      <c r="D7009" s="1" t="str">
        <f t="shared" si="874"/>
        <v>21:0204</v>
      </c>
      <c r="E7009" t="s">
        <v>27197</v>
      </c>
      <c r="F7009" t="s">
        <v>27201</v>
      </c>
      <c r="H7009">
        <v>61.641534</v>
      </c>
      <c r="I7009">
        <v>-129.8029263</v>
      </c>
      <c r="J7009" s="1" t="str">
        <f t="shared" si="875"/>
        <v>Fluid (stream)</v>
      </c>
      <c r="K7009" s="1" t="str">
        <f t="shared" si="876"/>
        <v>Untreated Water</v>
      </c>
      <c r="O7009">
        <v>11.2</v>
      </c>
      <c r="P7009">
        <v>80</v>
      </c>
      <c r="Q7009">
        <v>8</v>
      </c>
    </row>
    <row r="7010" spans="1:17" hidden="1" x14ac:dyDescent="0.3">
      <c r="A7010" t="s">
        <v>27202</v>
      </c>
      <c r="B7010" t="s">
        <v>27203</v>
      </c>
      <c r="C7010" s="1" t="str">
        <f t="shared" si="873"/>
        <v>21:0671</v>
      </c>
      <c r="D7010" s="1" t="str">
        <f t="shared" si="874"/>
        <v>21:0204</v>
      </c>
      <c r="E7010" t="s">
        <v>27204</v>
      </c>
      <c r="F7010" t="s">
        <v>27205</v>
      </c>
      <c r="H7010">
        <v>61.598383499999997</v>
      </c>
      <c r="I7010">
        <v>-129.82124540000001</v>
      </c>
      <c r="J7010" s="1" t="str">
        <f t="shared" si="875"/>
        <v>Fluid (stream)</v>
      </c>
      <c r="K7010" s="1" t="str">
        <f t="shared" si="876"/>
        <v>Untreated Water</v>
      </c>
      <c r="O7010">
        <v>4.2</v>
      </c>
      <c r="P7010">
        <v>60</v>
      </c>
      <c r="Q7010">
        <v>8.1999999999999993</v>
      </c>
    </row>
    <row r="7011" spans="1:17" hidden="1" x14ac:dyDescent="0.3">
      <c r="A7011" t="s">
        <v>27206</v>
      </c>
      <c r="B7011" t="s">
        <v>27207</v>
      </c>
      <c r="C7011" s="1" t="str">
        <f t="shared" si="873"/>
        <v>21:0671</v>
      </c>
      <c r="D7011" s="1" t="str">
        <f t="shared" si="874"/>
        <v>21:0204</v>
      </c>
      <c r="E7011" t="s">
        <v>27208</v>
      </c>
      <c r="F7011" t="s">
        <v>27209</v>
      </c>
      <c r="H7011">
        <v>61.588521399999998</v>
      </c>
      <c r="I7011">
        <v>-129.85259959999999</v>
      </c>
      <c r="J7011" s="1" t="str">
        <f t="shared" si="875"/>
        <v>Fluid (stream)</v>
      </c>
      <c r="K7011" s="1" t="str">
        <f t="shared" si="876"/>
        <v>Untreated Water</v>
      </c>
      <c r="O7011">
        <v>0.8</v>
      </c>
      <c r="P7011">
        <v>60</v>
      </c>
      <c r="Q7011">
        <v>8</v>
      </c>
    </row>
    <row r="7012" spans="1:17" hidden="1" x14ac:dyDescent="0.3">
      <c r="A7012" t="s">
        <v>27210</v>
      </c>
      <c r="B7012" t="s">
        <v>27211</v>
      </c>
      <c r="C7012" s="1" t="str">
        <f t="shared" si="873"/>
        <v>21:0671</v>
      </c>
      <c r="D7012" s="1" t="str">
        <f t="shared" si="874"/>
        <v>21:0204</v>
      </c>
      <c r="E7012" t="s">
        <v>27212</v>
      </c>
      <c r="F7012" t="s">
        <v>27213</v>
      </c>
      <c r="H7012">
        <v>61.5769558</v>
      </c>
      <c r="I7012">
        <v>-129.74218730000001</v>
      </c>
      <c r="J7012" s="1" t="str">
        <f t="shared" si="875"/>
        <v>Fluid (stream)</v>
      </c>
      <c r="K7012" s="1" t="str">
        <f t="shared" si="876"/>
        <v>Untreated Water</v>
      </c>
      <c r="O7012">
        <v>2.5000000000000001E-2</v>
      </c>
      <c r="P7012">
        <v>30</v>
      </c>
      <c r="Q7012">
        <v>7</v>
      </c>
    </row>
    <row r="7013" spans="1:17" hidden="1" x14ac:dyDescent="0.3">
      <c r="A7013" t="s">
        <v>27214</v>
      </c>
      <c r="B7013" t="s">
        <v>27215</v>
      </c>
      <c r="C7013" s="1" t="str">
        <f t="shared" si="873"/>
        <v>21:0671</v>
      </c>
      <c r="D7013" s="1" t="str">
        <f t="shared" si="874"/>
        <v>21:0204</v>
      </c>
      <c r="E7013" t="s">
        <v>27216</v>
      </c>
      <c r="F7013" t="s">
        <v>27217</v>
      </c>
      <c r="H7013">
        <v>61.569722499999997</v>
      </c>
      <c r="I7013">
        <v>-129.7399819</v>
      </c>
      <c r="J7013" s="1" t="str">
        <f t="shared" si="875"/>
        <v>Fluid (stream)</v>
      </c>
      <c r="K7013" s="1" t="str">
        <f t="shared" si="876"/>
        <v>Untreated Water</v>
      </c>
      <c r="O7013">
        <v>5.4</v>
      </c>
      <c r="P7013">
        <v>70</v>
      </c>
      <c r="Q7013">
        <v>7.8</v>
      </c>
    </row>
    <row r="7014" spans="1:17" hidden="1" x14ac:dyDescent="0.3">
      <c r="A7014" t="s">
        <v>27218</v>
      </c>
      <c r="B7014" t="s">
        <v>27219</v>
      </c>
      <c r="C7014" s="1" t="str">
        <f t="shared" si="873"/>
        <v>21:0671</v>
      </c>
      <c r="D7014" s="1" t="str">
        <f t="shared" si="874"/>
        <v>21:0204</v>
      </c>
      <c r="E7014" t="s">
        <v>27220</v>
      </c>
      <c r="F7014" t="s">
        <v>27221</v>
      </c>
      <c r="H7014">
        <v>61.553988699999998</v>
      </c>
      <c r="I7014">
        <v>-129.7291084</v>
      </c>
      <c r="J7014" s="1" t="str">
        <f t="shared" si="875"/>
        <v>Fluid (stream)</v>
      </c>
      <c r="K7014" s="1" t="str">
        <f t="shared" si="876"/>
        <v>Untreated Water</v>
      </c>
      <c r="O7014">
        <v>1.8</v>
      </c>
      <c r="P7014">
        <v>60</v>
      </c>
      <c r="Q7014">
        <v>7.8</v>
      </c>
    </row>
    <row r="7015" spans="1:17" hidden="1" x14ac:dyDescent="0.3">
      <c r="A7015" t="s">
        <v>27222</v>
      </c>
      <c r="B7015" t="s">
        <v>27223</v>
      </c>
      <c r="C7015" s="1" t="str">
        <f t="shared" si="873"/>
        <v>21:0671</v>
      </c>
      <c r="D7015" s="1" t="str">
        <f t="shared" si="874"/>
        <v>21:0204</v>
      </c>
      <c r="E7015" t="s">
        <v>27224</v>
      </c>
      <c r="F7015" t="s">
        <v>27225</v>
      </c>
      <c r="H7015">
        <v>61.531130599999997</v>
      </c>
      <c r="I7015">
        <v>-129.6894053</v>
      </c>
      <c r="J7015" s="1" t="str">
        <f t="shared" si="875"/>
        <v>Fluid (stream)</v>
      </c>
      <c r="K7015" s="1" t="str">
        <f t="shared" si="876"/>
        <v>Untreated Water</v>
      </c>
      <c r="O7015">
        <v>0.33</v>
      </c>
      <c r="P7015">
        <v>30</v>
      </c>
      <c r="Q7015">
        <v>7.5</v>
      </c>
    </row>
    <row r="7016" spans="1:17" hidden="1" x14ac:dyDescent="0.3">
      <c r="A7016" t="s">
        <v>27226</v>
      </c>
      <c r="B7016" t="s">
        <v>27227</v>
      </c>
      <c r="C7016" s="1" t="str">
        <f t="shared" si="873"/>
        <v>21:0671</v>
      </c>
      <c r="D7016" s="1" t="str">
        <f t="shared" si="874"/>
        <v>21:0204</v>
      </c>
      <c r="E7016" t="s">
        <v>27228</v>
      </c>
      <c r="F7016" t="s">
        <v>27229</v>
      </c>
      <c r="H7016">
        <v>61.519416200000002</v>
      </c>
      <c r="I7016">
        <v>-129.61592970000001</v>
      </c>
      <c r="J7016" s="1" t="str">
        <f t="shared" si="875"/>
        <v>Fluid (stream)</v>
      </c>
      <c r="K7016" s="1" t="str">
        <f t="shared" si="876"/>
        <v>Untreated Water</v>
      </c>
      <c r="O7016">
        <v>0.86</v>
      </c>
      <c r="P7016">
        <v>40</v>
      </c>
      <c r="Q7016">
        <v>7.5</v>
      </c>
    </row>
    <row r="7017" spans="1:17" hidden="1" x14ac:dyDescent="0.3">
      <c r="A7017" t="s">
        <v>27230</v>
      </c>
      <c r="B7017" t="s">
        <v>27231</v>
      </c>
      <c r="C7017" s="1" t="str">
        <f t="shared" si="873"/>
        <v>21:0671</v>
      </c>
      <c r="D7017" s="1" t="str">
        <f t="shared" si="874"/>
        <v>21:0204</v>
      </c>
      <c r="E7017" t="s">
        <v>27232</v>
      </c>
      <c r="F7017" t="s">
        <v>27233</v>
      </c>
      <c r="H7017">
        <v>61.432209200000003</v>
      </c>
      <c r="I7017">
        <v>-129.57662980000001</v>
      </c>
      <c r="J7017" s="1" t="str">
        <f t="shared" si="875"/>
        <v>Fluid (stream)</v>
      </c>
      <c r="K7017" s="1" t="str">
        <f t="shared" si="876"/>
        <v>Untreated Water</v>
      </c>
      <c r="O7017">
        <v>4.8</v>
      </c>
      <c r="P7017">
        <v>230</v>
      </c>
      <c r="Q7017">
        <v>7.4</v>
      </c>
    </row>
    <row r="7018" spans="1:17" hidden="1" x14ac:dyDescent="0.3">
      <c r="A7018" t="s">
        <v>27234</v>
      </c>
      <c r="B7018" t="s">
        <v>27235</v>
      </c>
      <c r="C7018" s="1" t="str">
        <f t="shared" si="873"/>
        <v>21:0671</v>
      </c>
      <c r="D7018" s="1" t="str">
        <f>HYPERLINK("http://geochem.nrcan.gc.ca/cdogs/content/svy/svy_e.htm", "")</f>
        <v/>
      </c>
      <c r="G7018" s="1" t="str">
        <f>HYPERLINK("http://geochem.nrcan.gc.ca/cdogs/content/cr_/cr_00080_e.htm", "80")</f>
        <v>80</v>
      </c>
      <c r="J7018" t="s">
        <v>11453</v>
      </c>
      <c r="K7018" t="s">
        <v>11454</v>
      </c>
      <c r="O7018">
        <v>0.24</v>
      </c>
      <c r="P7018">
        <v>100</v>
      </c>
      <c r="Q7018">
        <v>7.3</v>
      </c>
    </row>
    <row r="7019" spans="1:17" hidden="1" x14ac:dyDescent="0.3">
      <c r="A7019" t="s">
        <v>27236</v>
      </c>
      <c r="B7019" t="s">
        <v>27237</v>
      </c>
      <c r="C7019" s="1" t="str">
        <f t="shared" si="873"/>
        <v>21:0671</v>
      </c>
      <c r="D7019" s="1" t="str">
        <f t="shared" ref="D7019:D7036" si="877">HYPERLINK("http://geochem.nrcan.gc.ca/cdogs/content/svy/svy210204_e.htm", "21:0204")</f>
        <v>21:0204</v>
      </c>
      <c r="E7019" t="s">
        <v>27238</v>
      </c>
      <c r="F7019" t="s">
        <v>27239</v>
      </c>
      <c r="H7019">
        <v>61.457248800000002</v>
      </c>
      <c r="I7019">
        <v>-129.77065590000001</v>
      </c>
      <c r="J7019" s="1" t="str">
        <f t="shared" ref="J7019:J7036" si="878">HYPERLINK("http://geochem.nrcan.gc.ca/cdogs/content/kwd/kwd020018_e.htm", "Fluid (stream)")</f>
        <v>Fluid (stream)</v>
      </c>
      <c r="K7019" s="1" t="str">
        <f t="shared" ref="K7019:K7036" si="879">HYPERLINK("http://geochem.nrcan.gc.ca/cdogs/content/kwd/kwd080007_e.htm", "Untreated Water")</f>
        <v>Untreated Water</v>
      </c>
      <c r="O7019">
        <v>2.7</v>
      </c>
      <c r="P7019">
        <v>60</v>
      </c>
      <c r="Q7019">
        <v>7.8</v>
      </c>
    </row>
    <row r="7020" spans="1:17" hidden="1" x14ac:dyDescent="0.3">
      <c r="A7020" t="s">
        <v>27240</v>
      </c>
      <c r="B7020" t="s">
        <v>27241</v>
      </c>
      <c r="C7020" s="1" t="str">
        <f t="shared" si="873"/>
        <v>21:0671</v>
      </c>
      <c r="D7020" s="1" t="str">
        <f t="shared" si="877"/>
        <v>21:0204</v>
      </c>
      <c r="E7020" t="s">
        <v>27242</v>
      </c>
      <c r="F7020" t="s">
        <v>27243</v>
      </c>
      <c r="H7020">
        <v>61.479042700000001</v>
      </c>
      <c r="I7020">
        <v>-129.79933700000001</v>
      </c>
      <c r="J7020" s="1" t="str">
        <f t="shared" si="878"/>
        <v>Fluid (stream)</v>
      </c>
      <c r="K7020" s="1" t="str">
        <f t="shared" si="879"/>
        <v>Untreated Water</v>
      </c>
      <c r="O7020">
        <v>4.2</v>
      </c>
      <c r="P7020">
        <v>80</v>
      </c>
      <c r="Q7020">
        <v>7.5</v>
      </c>
    </row>
    <row r="7021" spans="1:17" hidden="1" x14ac:dyDescent="0.3">
      <c r="A7021" t="s">
        <v>27244</v>
      </c>
      <c r="B7021" t="s">
        <v>27245</v>
      </c>
      <c r="C7021" s="1" t="str">
        <f t="shared" si="873"/>
        <v>21:0671</v>
      </c>
      <c r="D7021" s="1" t="str">
        <f t="shared" si="877"/>
        <v>21:0204</v>
      </c>
      <c r="E7021" t="s">
        <v>27246</v>
      </c>
      <c r="F7021" t="s">
        <v>27247</v>
      </c>
      <c r="H7021">
        <v>61.527622100000002</v>
      </c>
      <c r="I7021">
        <v>-129.79003510000001</v>
      </c>
      <c r="J7021" s="1" t="str">
        <f t="shared" si="878"/>
        <v>Fluid (stream)</v>
      </c>
      <c r="K7021" s="1" t="str">
        <f t="shared" si="879"/>
        <v>Untreated Water</v>
      </c>
      <c r="O7021">
        <v>2.1</v>
      </c>
      <c r="P7021">
        <v>60</v>
      </c>
      <c r="Q7021">
        <v>7.5</v>
      </c>
    </row>
    <row r="7022" spans="1:17" hidden="1" x14ac:dyDescent="0.3">
      <c r="A7022" t="s">
        <v>27248</v>
      </c>
      <c r="B7022" t="s">
        <v>27249</v>
      </c>
      <c r="C7022" s="1" t="str">
        <f t="shared" si="873"/>
        <v>21:0671</v>
      </c>
      <c r="D7022" s="1" t="str">
        <f t="shared" si="877"/>
        <v>21:0204</v>
      </c>
      <c r="E7022" t="s">
        <v>27250</v>
      </c>
      <c r="F7022" t="s">
        <v>27251</v>
      </c>
      <c r="H7022">
        <v>61.581411600000003</v>
      </c>
      <c r="I7022">
        <v>-129.96167370000001</v>
      </c>
      <c r="J7022" s="1" t="str">
        <f t="shared" si="878"/>
        <v>Fluid (stream)</v>
      </c>
      <c r="K7022" s="1" t="str">
        <f t="shared" si="879"/>
        <v>Untreated Water</v>
      </c>
      <c r="O7022">
        <v>3.2</v>
      </c>
      <c r="P7022">
        <v>60</v>
      </c>
      <c r="Q7022">
        <v>8</v>
      </c>
    </row>
    <row r="7023" spans="1:17" hidden="1" x14ac:dyDescent="0.3">
      <c r="A7023" t="s">
        <v>27252</v>
      </c>
      <c r="B7023" t="s">
        <v>27253</v>
      </c>
      <c r="C7023" s="1" t="str">
        <f t="shared" si="873"/>
        <v>21:0671</v>
      </c>
      <c r="D7023" s="1" t="str">
        <f t="shared" si="877"/>
        <v>21:0204</v>
      </c>
      <c r="E7023" t="s">
        <v>27250</v>
      </c>
      <c r="F7023" t="s">
        <v>27254</v>
      </c>
      <c r="H7023">
        <v>61.581411600000003</v>
      </c>
      <c r="I7023">
        <v>-129.96167370000001</v>
      </c>
      <c r="J7023" s="1" t="str">
        <f t="shared" si="878"/>
        <v>Fluid (stream)</v>
      </c>
      <c r="K7023" s="1" t="str">
        <f t="shared" si="879"/>
        <v>Untreated Water</v>
      </c>
      <c r="O7023">
        <v>3.9</v>
      </c>
      <c r="P7023">
        <v>60</v>
      </c>
      <c r="Q7023">
        <v>8</v>
      </c>
    </row>
    <row r="7024" spans="1:17" hidden="1" x14ac:dyDescent="0.3">
      <c r="A7024" t="s">
        <v>27255</v>
      </c>
      <c r="B7024" t="s">
        <v>27256</v>
      </c>
      <c r="C7024" s="1" t="str">
        <f t="shared" si="873"/>
        <v>21:0671</v>
      </c>
      <c r="D7024" s="1" t="str">
        <f t="shared" si="877"/>
        <v>21:0204</v>
      </c>
      <c r="E7024" t="s">
        <v>27257</v>
      </c>
      <c r="F7024" t="s">
        <v>27258</v>
      </c>
      <c r="H7024">
        <v>61.577159600000002</v>
      </c>
      <c r="I7024">
        <v>-129.9573609</v>
      </c>
      <c r="J7024" s="1" t="str">
        <f t="shared" si="878"/>
        <v>Fluid (stream)</v>
      </c>
      <c r="K7024" s="1" t="str">
        <f t="shared" si="879"/>
        <v>Untreated Water</v>
      </c>
      <c r="O7024">
        <v>2.2999999999999998</v>
      </c>
      <c r="P7024">
        <v>60</v>
      </c>
      <c r="Q7024">
        <v>8.1</v>
      </c>
    </row>
    <row r="7025" spans="1:17" hidden="1" x14ac:dyDescent="0.3">
      <c r="A7025" t="s">
        <v>27259</v>
      </c>
      <c r="B7025" t="s">
        <v>27260</v>
      </c>
      <c r="C7025" s="1" t="str">
        <f t="shared" si="873"/>
        <v>21:0671</v>
      </c>
      <c r="D7025" s="1" t="str">
        <f t="shared" si="877"/>
        <v>21:0204</v>
      </c>
      <c r="E7025" t="s">
        <v>27261</v>
      </c>
      <c r="F7025" t="s">
        <v>27262</v>
      </c>
      <c r="H7025">
        <v>61.861603299999999</v>
      </c>
      <c r="I7025">
        <v>-129.99741700000001</v>
      </c>
      <c r="J7025" s="1" t="str">
        <f t="shared" si="878"/>
        <v>Fluid (stream)</v>
      </c>
      <c r="K7025" s="1" t="str">
        <f t="shared" si="879"/>
        <v>Untreated Water</v>
      </c>
      <c r="O7025">
        <v>1</v>
      </c>
      <c r="P7025">
        <v>50</v>
      </c>
      <c r="Q7025">
        <v>7.5</v>
      </c>
    </row>
    <row r="7026" spans="1:17" hidden="1" x14ac:dyDescent="0.3">
      <c r="A7026" t="s">
        <v>27263</v>
      </c>
      <c r="B7026" t="s">
        <v>27264</v>
      </c>
      <c r="C7026" s="1" t="str">
        <f t="shared" si="873"/>
        <v>21:0671</v>
      </c>
      <c r="D7026" s="1" t="str">
        <f t="shared" si="877"/>
        <v>21:0204</v>
      </c>
      <c r="E7026" t="s">
        <v>27265</v>
      </c>
      <c r="F7026" t="s">
        <v>27266</v>
      </c>
      <c r="H7026">
        <v>61.894905899999998</v>
      </c>
      <c r="I7026">
        <v>-129.907319</v>
      </c>
      <c r="J7026" s="1" t="str">
        <f t="shared" si="878"/>
        <v>Fluid (stream)</v>
      </c>
      <c r="K7026" s="1" t="str">
        <f t="shared" si="879"/>
        <v>Untreated Water</v>
      </c>
      <c r="O7026">
        <v>0.18</v>
      </c>
      <c r="P7026">
        <v>60</v>
      </c>
      <c r="Q7026">
        <v>7.5</v>
      </c>
    </row>
    <row r="7027" spans="1:17" hidden="1" x14ac:dyDescent="0.3">
      <c r="A7027" t="s">
        <v>27267</v>
      </c>
      <c r="B7027" t="s">
        <v>27268</v>
      </c>
      <c r="C7027" s="1" t="str">
        <f t="shared" si="873"/>
        <v>21:0671</v>
      </c>
      <c r="D7027" s="1" t="str">
        <f t="shared" si="877"/>
        <v>21:0204</v>
      </c>
      <c r="E7027" t="s">
        <v>27269</v>
      </c>
      <c r="F7027" t="s">
        <v>27270</v>
      </c>
      <c r="H7027">
        <v>61.933157399999999</v>
      </c>
      <c r="I7027">
        <v>-129.88831619999999</v>
      </c>
      <c r="J7027" s="1" t="str">
        <f t="shared" si="878"/>
        <v>Fluid (stream)</v>
      </c>
      <c r="K7027" s="1" t="str">
        <f t="shared" si="879"/>
        <v>Untreated Water</v>
      </c>
      <c r="O7027">
        <v>0.09</v>
      </c>
      <c r="P7027">
        <v>40</v>
      </c>
      <c r="Q7027">
        <v>7.3</v>
      </c>
    </row>
    <row r="7028" spans="1:17" hidden="1" x14ac:dyDescent="0.3">
      <c r="A7028" t="s">
        <v>27271</v>
      </c>
      <c r="B7028" t="s">
        <v>27272</v>
      </c>
      <c r="C7028" s="1" t="str">
        <f t="shared" si="873"/>
        <v>21:0671</v>
      </c>
      <c r="D7028" s="1" t="str">
        <f t="shared" si="877"/>
        <v>21:0204</v>
      </c>
      <c r="E7028" t="s">
        <v>27273</v>
      </c>
      <c r="F7028" t="s">
        <v>27274</v>
      </c>
      <c r="H7028">
        <v>61.928623899999998</v>
      </c>
      <c r="I7028">
        <v>-129.82332349999999</v>
      </c>
      <c r="J7028" s="1" t="str">
        <f t="shared" si="878"/>
        <v>Fluid (stream)</v>
      </c>
      <c r="K7028" s="1" t="str">
        <f t="shared" si="879"/>
        <v>Untreated Water</v>
      </c>
      <c r="O7028">
        <v>0.06</v>
      </c>
      <c r="P7028">
        <v>40</v>
      </c>
      <c r="Q7028">
        <v>6.5</v>
      </c>
    </row>
    <row r="7029" spans="1:17" hidden="1" x14ac:dyDescent="0.3">
      <c r="A7029" t="s">
        <v>27275</v>
      </c>
      <c r="B7029" t="s">
        <v>27276</v>
      </c>
      <c r="C7029" s="1" t="str">
        <f t="shared" si="873"/>
        <v>21:0671</v>
      </c>
      <c r="D7029" s="1" t="str">
        <f t="shared" si="877"/>
        <v>21:0204</v>
      </c>
      <c r="E7029" t="s">
        <v>27277</v>
      </c>
      <c r="F7029" t="s">
        <v>27278</v>
      </c>
      <c r="H7029">
        <v>61.908945199999998</v>
      </c>
      <c r="I7029">
        <v>-129.82486900000001</v>
      </c>
      <c r="J7029" s="1" t="str">
        <f t="shared" si="878"/>
        <v>Fluid (stream)</v>
      </c>
      <c r="K7029" s="1" t="str">
        <f t="shared" si="879"/>
        <v>Untreated Water</v>
      </c>
      <c r="O7029">
        <v>0.41</v>
      </c>
      <c r="P7029">
        <v>40</v>
      </c>
      <c r="Q7029">
        <v>7.4</v>
      </c>
    </row>
    <row r="7030" spans="1:17" hidden="1" x14ac:dyDescent="0.3">
      <c r="A7030" t="s">
        <v>27279</v>
      </c>
      <c r="B7030" t="s">
        <v>27280</v>
      </c>
      <c r="C7030" s="1" t="str">
        <f t="shared" si="873"/>
        <v>21:0671</v>
      </c>
      <c r="D7030" s="1" t="str">
        <f t="shared" si="877"/>
        <v>21:0204</v>
      </c>
      <c r="E7030" t="s">
        <v>27281</v>
      </c>
      <c r="F7030" t="s">
        <v>27282</v>
      </c>
      <c r="H7030">
        <v>61.927465099999999</v>
      </c>
      <c r="I7030">
        <v>-129.77392029999999</v>
      </c>
      <c r="J7030" s="1" t="str">
        <f t="shared" si="878"/>
        <v>Fluid (stream)</v>
      </c>
      <c r="K7030" s="1" t="str">
        <f t="shared" si="879"/>
        <v>Untreated Water</v>
      </c>
      <c r="O7030">
        <v>0.3</v>
      </c>
      <c r="P7030">
        <v>30</v>
      </c>
      <c r="Q7030">
        <v>7.3</v>
      </c>
    </row>
    <row r="7031" spans="1:17" hidden="1" x14ac:dyDescent="0.3">
      <c r="A7031" t="s">
        <v>27283</v>
      </c>
      <c r="B7031" t="s">
        <v>27284</v>
      </c>
      <c r="C7031" s="1" t="str">
        <f t="shared" si="873"/>
        <v>21:0671</v>
      </c>
      <c r="D7031" s="1" t="str">
        <f t="shared" si="877"/>
        <v>21:0204</v>
      </c>
      <c r="E7031" t="s">
        <v>27285</v>
      </c>
      <c r="F7031" t="s">
        <v>27286</v>
      </c>
      <c r="H7031">
        <v>61.956901299999998</v>
      </c>
      <c r="I7031">
        <v>-129.7594895</v>
      </c>
      <c r="J7031" s="1" t="str">
        <f t="shared" si="878"/>
        <v>Fluid (stream)</v>
      </c>
      <c r="K7031" s="1" t="str">
        <f t="shared" si="879"/>
        <v>Untreated Water</v>
      </c>
      <c r="O7031">
        <v>0.25</v>
      </c>
      <c r="P7031">
        <v>40</v>
      </c>
      <c r="Q7031">
        <v>7.6</v>
      </c>
    </row>
    <row r="7032" spans="1:17" hidden="1" x14ac:dyDescent="0.3">
      <c r="A7032" t="s">
        <v>27287</v>
      </c>
      <c r="B7032" t="s">
        <v>27288</v>
      </c>
      <c r="C7032" s="1" t="str">
        <f t="shared" si="873"/>
        <v>21:0671</v>
      </c>
      <c r="D7032" s="1" t="str">
        <f t="shared" si="877"/>
        <v>21:0204</v>
      </c>
      <c r="E7032" t="s">
        <v>27289</v>
      </c>
      <c r="F7032" t="s">
        <v>27290</v>
      </c>
      <c r="H7032">
        <v>61.952359999999999</v>
      </c>
      <c r="I7032">
        <v>-129.7310487</v>
      </c>
      <c r="J7032" s="1" t="str">
        <f t="shared" si="878"/>
        <v>Fluid (stream)</v>
      </c>
      <c r="K7032" s="1" t="str">
        <f t="shared" si="879"/>
        <v>Untreated Water</v>
      </c>
      <c r="O7032">
        <v>0.43</v>
      </c>
      <c r="P7032">
        <v>30</v>
      </c>
      <c r="Q7032">
        <v>7.8</v>
      </c>
    </row>
    <row r="7033" spans="1:17" hidden="1" x14ac:dyDescent="0.3">
      <c r="A7033" t="s">
        <v>27291</v>
      </c>
      <c r="B7033" t="s">
        <v>27292</v>
      </c>
      <c r="C7033" s="1" t="str">
        <f t="shared" si="873"/>
        <v>21:0671</v>
      </c>
      <c r="D7033" s="1" t="str">
        <f t="shared" si="877"/>
        <v>21:0204</v>
      </c>
      <c r="E7033" t="s">
        <v>27293</v>
      </c>
      <c r="F7033" t="s">
        <v>27294</v>
      </c>
      <c r="H7033">
        <v>61.9563165</v>
      </c>
      <c r="I7033">
        <v>-129.7264151</v>
      </c>
      <c r="J7033" s="1" t="str">
        <f t="shared" si="878"/>
        <v>Fluid (stream)</v>
      </c>
      <c r="K7033" s="1" t="str">
        <f t="shared" si="879"/>
        <v>Untreated Water</v>
      </c>
      <c r="O7033">
        <v>0.08</v>
      </c>
      <c r="P7033">
        <v>30</v>
      </c>
      <c r="Q7033">
        <v>7.6</v>
      </c>
    </row>
    <row r="7034" spans="1:17" hidden="1" x14ac:dyDescent="0.3">
      <c r="A7034" t="s">
        <v>27295</v>
      </c>
      <c r="B7034" t="s">
        <v>27296</v>
      </c>
      <c r="C7034" s="1" t="str">
        <f t="shared" si="873"/>
        <v>21:0671</v>
      </c>
      <c r="D7034" s="1" t="str">
        <f t="shared" si="877"/>
        <v>21:0204</v>
      </c>
      <c r="E7034" t="s">
        <v>27297</v>
      </c>
      <c r="F7034" t="s">
        <v>27298</v>
      </c>
      <c r="H7034">
        <v>61.931676000000003</v>
      </c>
      <c r="I7034">
        <v>-129.62332090000001</v>
      </c>
      <c r="J7034" s="1" t="str">
        <f t="shared" si="878"/>
        <v>Fluid (stream)</v>
      </c>
      <c r="K7034" s="1" t="str">
        <f t="shared" si="879"/>
        <v>Untreated Water</v>
      </c>
      <c r="O7034">
        <v>0.23</v>
      </c>
      <c r="P7034">
        <v>40</v>
      </c>
      <c r="Q7034">
        <v>7.5</v>
      </c>
    </row>
    <row r="7035" spans="1:17" hidden="1" x14ac:dyDescent="0.3">
      <c r="A7035" t="s">
        <v>27299</v>
      </c>
      <c r="B7035" t="s">
        <v>27300</v>
      </c>
      <c r="C7035" s="1" t="str">
        <f t="shared" si="873"/>
        <v>21:0671</v>
      </c>
      <c r="D7035" s="1" t="str">
        <f t="shared" si="877"/>
        <v>21:0204</v>
      </c>
      <c r="E7035" t="s">
        <v>27301</v>
      </c>
      <c r="F7035" t="s">
        <v>27302</v>
      </c>
      <c r="H7035">
        <v>61.899094900000001</v>
      </c>
      <c r="I7035">
        <v>-129.60163</v>
      </c>
      <c r="J7035" s="1" t="str">
        <f t="shared" si="878"/>
        <v>Fluid (stream)</v>
      </c>
      <c r="K7035" s="1" t="str">
        <f t="shared" si="879"/>
        <v>Untreated Water</v>
      </c>
      <c r="O7035">
        <v>0.68</v>
      </c>
      <c r="P7035">
        <v>40</v>
      </c>
      <c r="Q7035">
        <v>7.5</v>
      </c>
    </row>
    <row r="7036" spans="1:17" hidden="1" x14ac:dyDescent="0.3">
      <c r="A7036" t="s">
        <v>27303</v>
      </c>
      <c r="B7036" t="s">
        <v>27304</v>
      </c>
      <c r="C7036" s="1" t="str">
        <f t="shared" si="873"/>
        <v>21:0671</v>
      </c>
      <c r="D7036" s="1" t="str">
        <f t="shared" si="877"/>
        <v>21:0204</v>
      </c>
      <c r="E7036" t="s">
        <v>27305</v>
      </c>
      <c r="F7036" t="s">
        <v>27306</v>
      </c>
      <c r="H7036">
        <v>61.911639700000002</v>
      </c>
      <c r="I7036">
        <v>-129.5690937</v>
      </c>
      <c r="J7036" s="1" t="str">
        <f t="shared" si="878"/>
        <v>Fluid (stream)</v>
      </c>
      <c r="K7036" s="1" t="str">
        <f t="shared" si="879"/>
        <v>Untreated Water</v>
      </c>
      <c r="O7036">
        <v>0.23</v>
      </c>
      <c r="P7036">
        <v>50</v>
      </c>
      <c r="Q7036">
        <v>7.6</v>
      </c>
    </row>
    <row r="7037" spans="1:17" hidden="1" x14ac:dyDescent="0.3">
      <c r="A7037" t="s">
        <v>27307</v>
      </c>
      <c r="B7037" t="s">
        <v>27308</v>
      </c>
      <c r="C7037" s="1" t="str">
        <f t="shared" si="873"/>
        <v>21:0671</v>
      </c>
      <c r="D7037" s="1" t="str">
        <f>HYPERLINK("http://geochem.nrcan.gc.ca/cdogs/content/svy/svy_e.htm", "")</f>
        <v/>
      </c>
      <c r="G7037" s="1" t="str">
        <f>HYPERLINK("http://geochem.nrcan.gc.ca/cdogs/content/cr_/cr_00081_e.htm", "81")</f>
        <v>81</v>
      </c>
      <c r="J7037" t="s">
        <v>11453</v>
      </c>
      <c r="K7037" t="s">
        <v>11454</v>
      </c>
      <c r="O7037">
        <v>0.36</v>
      </c>
      <c r="P7037">
        <v>170</v>
      </c>
      <c r="Q7037">
        <v>8</v>
      </c>
    </row>
    <row r="7038" spans="1:17" hidden="1" x14ac:dyDescent="0.3">
      <c r="A7038" t="s">
        <v>27309</v>
      </c>
      <c r="B7038" t="s">
        <v>27310</v>
      </c>
      <c r="C7038" s="1" t="str">
        <f t="shared" si="873"/>
        <v>21:0671</v>
      </c>
      <c r="D7038" s="1" t="str">
        <f t="shared" ref="D7038:D7071" si="880">HYPERLINK("http://geochem.nrcan.gc.ca/cdogs/content/svy/svy210204_e.htm", "21:0204")</f>
        <v>21:0204</v>
      </c>
      <c r="E7038" t="s">
        <v>27311</v>
      </c>
      <c r="F7038" t="s">
        <v>27312</v>
      </c>
      <c r="H7038">
        <v>61.900006300000001</v>
      </c>
      <c r="I7038">
        <v>-129.55557569999999</v>
      </c>
      <c r="J7038" s="1" t="str">
        <f t="shared" ref="J7038:J7071" si="881">HYPERLINK("http://geochem.nrcan.gc.ca/cdogs/content/kwd/kwd020018_e.htm", "Fluid (stream)")</f>
        <v>Fluid (stream)</v>
      </c>
      <c r="K7038" s="1" t="str">
        <f t="shared" ref="K7038:K7071" si="882">HYPERLINK("http://geochem.nrcan.gc.ca/cdogs/content/kwd/kwd080007_e.htm", "Untreated Water")</f>
        <v>Untreated Water</v>
      </c>
      <c r="O7038">
        <v>0.69</v>
      </c>
      <c r="P7038">
        <v>40</v>
      </c>
      <c r="Q7038">
        <v>7.9</v>
      </c>
    </row>
    <row r="7039" spans="1:17" hidden="1" x14ac:dyDescent="0.3">
      <c r="A7039" t="s">
        <v>27313</v>
      </c>
      <c r="B7039" t="s">
        <v>27314</v>
      </c>
      <c r="C7039" s="1" t="str">
        <f t="shared" si="873"/>
        <v>21:0671</v>
      </c>
      <c r="D7039" s="1" t="str">
        <f t="shared" si="880"/>
        <v>21:0204</v>
      </c>
      <c r="E7039" t="s">
        <v>27311</v>
      </c>
      <c r="F7039" t="s">
        <v>27315</v>
      </c>
      <c r="H7039">
        <v>61.900006300000001</v>
      </c>
      <c r="I7039">
        <v>-129.55557569999999</v>
      </c>
      <c r="J7039" s="1" t="str">
        <f t="shared" si="881"/>
        <v>Fluid (stream)</v>
      </c>
      <c r="K7039" s="1" t="str">
        <f t="shared" si="882"/>
        <v>Untreated Water</v>
      </c>
      <c r="O7039">
        <v>0.66</v>
      </c>
      <c r="P7039">
        <v>30</v>
      </c>
      <c r="Q7039">
        <v>7.8</v>
      </c>
    </row>
    <row r="7040" spans="1:17" hidden="1" x14ac:dyDescent="0.3">
      <c r="A7040" t="s">
        <v>27316</v>
      </c>
      <c r="B7040" t="s">
        <v>27317</v>
      </c>
      <c r="C7040" s="1" t="str">
        <f t="shared" si="873"/>
        <v>21:0671</v>
      </c>
      <c r="D7040" s="1" t="str">
        <f t="shared" si="880"/>
        <v>21:0204</v>
      </c>
      <c r="E7040" t="s">
        <v>27318</v>
      </c>
      <c r="F7040" t="s">
        <v>27319</v>
      </c>
      <c r="H7040">
        <v>61.861488199999997</v>
      </c>
      <c r="I7040">
        <v>-129.59549530000001</v>
      </c>
      <c r="J7040" s="1" t="str">
        <f t="shared" si="881"/>
        <v>Fluid (stream)</v>
      </c>
      <c r="K7040" s="1" t="str">
        <f t="shared" si="882"/>
        <v>Untreated Water</v>
      </c>
      <c r="O7040">
        <v>0.36</v>
      </c>
      <c r="P7040">
        <v>10</v>
      </c>
      <c r="Q7040">
        <v>7.6</v>
      </c>
    </row>
    <row r="7041" spans="1:17" hidden="1" x14ac:dyDescent="0.3">
      <c r="A7041" t="s">
        <v>27320</v>
      </c>
      <c r="B7041" t="s">
        <v>27321</v>
      </c>
      <c r="C7041" s="1" t="str">
        <f t="shared" si="873"/>
        <v>21:0671</v>
      </c>
      <c r="D7041" s="1" t="str">
        <f t="shared" si="880"/>
        <v>21:0204</v>
      </c>
      <c r="E7041" t="s">
        <v>27322</v>
      </c>
      <c r="F7041" t="s">
        <v>27323</v>
      </c>
      <c r="H7041">
        <v>61.8485966</v>
      </c>
      <c r="I7041">
        <v>-129.59549250000001</v>
      </c>
      <c r="J7041" s="1" t="str">
        <f t="shared" si="881"/>
        <v>Fluid (stream)</v>
      </c>
      <c r="K7041" s="1" t="str">
        <f t="shared" si="882"/>
        <v>Untreated Water</v>
      </c>
      <c r="O7041">
        <v>0.63</v>
      </c>
      <c r="P7041">
        <v>10</v>
      </c>
      <c r="Q7041">
        <v>7.9</v>
      </c>
    </row>
    <row r="7042" spans="1:17" hidden="1" x14ac:dyDescent="0.3">
      <c r="A7042" t="s">
        <v>27324</v>
      </c>
      <c r="B7042" t="s">
        <v>27325</v>
      </c>
      <c r="C7042" s="1" t="str">
        <f t="shared" si="873"/>
        <v>21:0671</v>
      </c>
      <c r="D7042" s="1" t="str">
        <f t="shared" si="880"/>
        <v>21:0204</v>
      </c>
      <c r="E7042" t="s">
        <v>27326</v>
      </c>
      <c r="F7042" t="s">
        <v>27327</v>
      </c>
      <c r="H7042">
        <v>61.825279000000002</v>
      </c>
      <c r="I7042">
        <v>-129.61060749999999</v>
      </c>
      <c r="J7042" s="1" t="str">
        <f t="shared" si="881"/>
        <v>Fluid (stream)</v>
      </c>
      <c r="K7042" s="1" t="str">
        <f t="shared" si="882"/>
        <v>Untreated Water</v>
      </c>
      <c r="O7042">
        <v>0.46</v>
      </c>
      <c r="P7042">
        <v>20</v>
      </c>
      <c r="Q7042">
        <v>8</v>
      </c>
    </row>
    <row r="7043" spans="1:17" hidden="1" x14ac:dyDescent="0.3">
      <c r="A7043" t="s">
        <v>27328</v>
      </c>
      <c r="B7043" t="s">
        <v>27329</v>
      </c>
      <c r="C7043" s="1" t="str">
        <f t="shared" si="873"/>
        <v>21:0671</v>
      </c>
      <c r="D7043" s="1" t="str">
        <f t="shared" si="880"/>
        <v>21:0204</v>
      </c>
      <c r="E7043" t="s">
        <v>27330</v>
      </c>
      <c r="F7043" t="s">
        <v>27331</v>
      </c>
      <c r="H7043">
        <v>61.859668200000002</v>
      </c>
      <c r="I7043">
        <v>-129.69109470000001</v>
      </c>
      <c r="J7043" s="1" t="str">
        <f t="shared" si="881"/>
        <v>Fluid (stream)</v>
      </c>
      <c r="K7043" s="1" t="str">
        <f t="shared" si="882"/>
        <v>Untreated Water</v>
      </c>
      <c r="O7043">
        <v>0.63</v>
      </c>
      <c r="P7043">
        <v>20</v>
      </c>
      <c r="Q7043">
        <v>7.1</v>
      </c>
    </row>
    <row r="7044" spans="1:17" hidden="1" x14ac:dyDescent="0.3">
      <c r="A7044" t="s">
        <v>27332</v>
      </c>
      <c r="B7044" t="s">
        <v>27333</v>
      </c>
      <c r="C7044" s="1" t="str">
        <f t="shared" si="873"/>
        <v>21:0671</v>
      </c>
      <c r="D7044" s="1" t="str">
        <f t="shared" si="880"/>
        <v>21:0204</v>
      </c>
      <c r="E7044" t="s">
        <v>27334</v>
      </c>
      <c r="F7044" t="s">
        <v>27335</v>
      </c>
      <c r="H7044">
        <v>61.904064900000002</v>
      </c>
      <c r="I7044">
        <v>-129.70815959999999</v>
      </c>
      <c r="J7044" s="1" t="str">
        <f t="shared" si="881"/>
        <v>Fluid (stream)</v>
      </c>
      <c r="K7044" s="1" t="str">
        <f t="shared" si="882"/>
        <v>Untreated Water</v>
      </c>
      <c r="O7044">
        <v>2.5000000000000001E-2</v>
      </c>
      <c r="P7044">
        <v>20</v>
      </c>
      <c r="Q7044">
        <v>7.4</v>
      </c>
    </row>
    <row r="7045" spans="1:17" hidden="1" x14ac:dyDescent="0.3">
      <c r="A7045" t="s">
        <v>27336</v>
      </c>
      <c r="B7045" t="s">
        <v>27337</v>
      </c>
      <c r="C7045" s="1" t="str">
        <f t="shared" si="873"/>
        <v>21:0671</v>
      </c>
      <c r="D7045" s="1" t="str">
        <f t="shared" si="880"/>
        <v>21:0204</v>
      </c>
      <c r="E7045" t="s">
        <v>27338</v>
      </c>
      <c r="F7045" t="s">
        <v>27339</v>
      </c>
      <c r="H7045">
        <v>61.880636600000003</v>
      </c>
      <c r="I7045">
        <v>-129.69348790000001</v>
      </c>
      <c r="J7045" s="1" t="str">
        <f t="shared" si="881"/>
        <v>Fluid (stream)</v>
      </c>
      <c r="K7045" s="1" t="str">
        <f t="shared" si="882"/>
        <v>Untreated Water</v>
      </c>
      <c r="O7045">
        <v>0.19</v>
      </c>
      <c r="P7045">
        <v>20</v>
      </c>
      <c r="Q7045">
        <v>7.5</v>
      </c>
    </row>
    <row r="7046" spans="1:17" hidden="1" x14ac:dyDescent="0.3">
      <c r="A7046" t="s">
        <v>27340</v>
      </c>
      <c r="B7046" t="s">
        <v>27341</v>
      </c>
      <c r="C7046" s="1" t="str">
        <f t="shared" si="873"/>
        <v>21:0671</v>
      </c>
      <c r="D7046" s="1" t="str">
        <f t="shared" si="880"/>
        <v>21:0204</v>
      </c>
      <c r="E7046" t="s">
        <v>27342</v>
      </c>
      <c r="F7046" t="s">
        <v>27343</v>
      </c>
      <c r="H7046">
        <v>61.886107199999998</v>
      </c>
      <c r="I7046">
        <v>-129.6673807</v>
      </c>
      <c r="J7046" s="1" t="str">
        <f t="shared" si="881"/>
        <v>Fluid (stream)</v>
      </c>
      <c r="K7046" s="1" t="str">
        <f t="shared" si="882"/>
        <v>Untreated Water</v>
      </c>
      <c r="O7046">
        <v>0.59</v>
      </c>
      <c r="P7046">
        <v>20</v>
      </c>
      <c r="Q7046">
        <v>7.2</v>
      </c>
    </row>
    <row r="7047" spans="1:17" hidden="1" x14ac:dyDescent="0.3">
      <c r="A7047" t="s">
        <v>27344</v>
      </c>
      <c r="B7047" t="s">
        <v>27345</v>
      </c>
      <c r="C7047" s="1" t="str">
        <f t="shared" si="873"/>
        <v>21:0671</v>
      </c>
      <c r="D7047" s="1" t="str">
        <f t="shared" si="880"/>
        <v>21:0204</v>
      </c>
      <c r="E7047" t="s">
        <v>27346</v>
      </c>
      <c r="F7047" t="s">
        <v>27347</v>
      </c>
      <c r="H7047">
        <v>61.884943399999997</v>
      </c>
      <c r="I7047">
        <v>-129.74712969999999</v>
      </c>
      <c r="J7047" s="1" t="str">
        <f t="shared" si="881"/>
        <v>Fluid (stream)</v>
      </c>
      <c r="K7047" s="1" t="str">
        <f t="shared" si="882"/>
        <v>Untreated Water</v>
      </c>
      <c r="O7047">
        <v>0.36</v>
      </c>
      <c r="P7047">
        <v>40</v>
      </c>
      <c r="Q7047">
        <v>7.4</v>
      </c>
    </row>
    <row r="7048" spans="1:17" hidden="1" x14ac:dyDescent="0.3">
      <c r="A7048" t="s">
        <v>27348</v>
      </c>
      <c r="B7048" t="s">
        <v>27349</v>
      </c>
      <c r="C7048" s="1" t="str">
        <f t="shared" si="873"/>
        <v>21:0671</v>
      </c>
      <c r="D7048" s="1" t="str">
        <f t="shared" si="880"/>
        <v>21:0204</v>
      </c>
      <c r="E7048" t="s">
        <v>27350</v>
      </c>
      <c r="F7048" t="s">
        <v>27351</v>
      </c>
      <c r="H7048">
        <v>61.856130299999997</v>
      </c>
      <c r="I7048">
        <v>-129.79595069999999</v>
      </c>
      <c r="J7048" s="1" t="str">
        <f t="shared" si="881"/>
        <v>Fluid (stream)</v>
      </c>
      <c r="K7048" s="1" t="str">
        <f t="shared" si="882"/>
        <v>Untreated Water</v>
      </c>
      <c r="O7048">
        <v>0.37</v>
      </c>
      <c r="P7048">
        <v>30</v>
      </c>
      <c r="Q7048">
        <v>7.7</v>
      </c>
    </row>
    <row r="7049" spans="1:17" hidden="1" x14ac:dyDescent="0.3">
      <c r="A7049" t="s">
        <v>27352</v>
      </c>
      <c r="B7049" t="s">
        <v>27353</v>
      </c>
      <c r="C7049" s="1" t="str">
        <f t="shared" si="873"/>
        <v>21:0671</v>
      </c>
      <c r="D7049" s="1" t="str">
        <f t="shared" si="880"/>
        <v>21:0204</v>
      </c>
      <c r="E7049" t="s">
        <v>27354</v>
      </c>
      <c r="F7049" t="s">
        <v>27355</v>
      </c>
      <c r="H7049">
        <v>61.8630444</v>
      </c>
      <c r="I7049">
        <v>-129.8769135</v>
      </c>
      <c r="J7049" s="1" t="str">
        <f t="shared" si="881"/>
        <v>Fluid (stream)</v>
      </c>
      <c r="K7049" s="1" t="str">
        <f t="shared" si="882"/>
        <v>Untreated Water</v>
      </c>
      <c r="O7049">
        <v>2.83</v>
      </c>
      <c r="P7049">
        <v>50</v>
      </c>
      <c r="Q7049">
        <v>7.6</v>
      </c>
    </row>
    <row r="7050" spans="1:17" hidden="1" x14ac:dyDescent="0.3">
      <c r="A7050" t="s">
        <v>27356</v>
      </c>
      <c r="B7050" t="s">
        <v>27357</v>
      </c>
      <c r="C7050" s="1" t="str">
        <f t="shared" si="873"/>
        <v>21:0671</v>
      </c>
      <c r="D7050" s="1" t="str">
        <f t="shared" si="880"/>
        <v>21:0204</v>
      </c>
      <c r="E7050" t="s">
        <v>27358</v>
      </c>
      <c r="F7050" t="s">
        <v>27359</v>
      </c>
      <c r="H7050">
        <v>61.844967699999998</v>
      </c>
      <c r="I7050">
        <v>-129.95185290000001</v>
      </c>
      <c r="J7050" s="1" t="str">
        <f t="shared" si="881"/>
        <v>Fluid (stream)</v>
      </c>
      <c r="K7050" s="1" t="str">
        <f t="shared" si="882"/>
        <v>Untreated Water</v>
      </c>
      <c r="O7050">
        <v>3.57</v>
      </c>
      <c r="P7050">
        <v>50</v>
      </c>
      <c r="Q7050">
        <v>8</v>
      </c>
    </row>
    <row r="7051" spans="1:17" hidden="1" x14ac:dyDescent="0.3">
      <c r="A7051" t="s">
        <v>27360</v>
      </c>
      <c r="B7051" t="s">
        <v>27361</v>
      </c>
      <c r="C7051" s="1" t="str">
        <f t="shared" si="873"/>
        <v>21:0671</v>
      </c>
      <c r="D7051" s="1" t="str">
        <f t="shared" si="880"/>
        <v>21:0204</v>
      </c>
      <c r="E7051" t="s">
        <v>27362</v>
      </c>
      <c r="F7051" t="s">
        <v>27363</v>
      </c>
      <c r="H7051">
        <v>61.9111975</v>
      </c>
      <c r="I7051">
        <v>-129.98096580000001</v>
      </c>
      <c r="J7051" s="1" t="str">
        <f t="shared" si="881"/>
        <v>Fluid (stream)</v>
      </c>
      <c r="K7051" s="1" t="str">
        <f t="shared" si="882"/>
        <v>Untreated Water</v>
      </c>
      <c r="O7051">
        <v>2.5000000000000001E-2</v>
      </c>
      <c r="P7051">
        <v>40</v>
      </c>
      <c r="Q7051">
        <v>7.6</v>
      </c>
    </row>
    <row r="7052" spans="1:17" hidden="1" x14ac:dyDescent="0.3">
      <c r="A7052" t="s">
        <v>27364</v>
      </c>
      <c r="B7052" t="s">
        <v>27365</v>
      </c>
      <c r="C7052" s="1" t="str">
        <f t="shared" si="873"/>
        <v>21:0671</v>
      </c>
      <c r="D7052" s="1" t="str">
        <f t="shared" si="880"/>
        <v>21:0204</v>
      </c>
      <c r="E7052" t="s">
        <v>27366</v>
      </c>
      <c r="F7052" t="s">
        <v>27367</v>
      </c>
      <c r="H7052">
        <v>61.968343599999997</v>
      </c>
      <c r="I7052">
        <v>-129.9613239</v>
      </c>
      <c r="J7052" s="1" t="str">
        <f t="shared" si="881"/>
        <v>Fluid (stream)</v>
      </c>
      <c r="K7052" s="1" t="str">
        <f t="shared" si="882"/>
        <v>Untreated Water</v>
      </c>
      <c r="O7052">
        <v>2.5000000000000001E-2</v>
      </c>
      <c r="P7052">
        <v>30</v>
      </c>
      <c r="Q7052">
        <v>7.3</v>
      </c>
    </row>
    <row r="7053" spans="1:17" hidden="1" x14ac:dyDescent="0.3">
      <c r="A7053" t="s">
        <v>27368</v>
      </c>
      <c r="B7053" t="s">
        <v>27369</v>
      </c>
      <c r="C7053" s="1" t="str">
        <f t="shared" si="873"/>
        <v>21:0671</v>
      </c>
      <c r="D7053" s="1" t="str">
        <f t="shared" si="880"/>
        <v>21:0204</v>
      </c>
      <c r="E7053" t="s">
        <v>27370</v>
      </c>
      <c r="F7053" t="s">
        <v>27371</v>
      </c>
      <c r="H7053">
        <v>61.976372400000002</v>
      </c>
      <c r="I7053">
        <v>-129.8997426</v>
      </c>
      <c r="J7053" s="1" t="str">
        <f t="shared" si="881"/>
        <v>Fluid (stream)</v>
      </c>
      <c r="K7053" s="1" t="str">
        <f t="shared" si="882"/>
        <v>Untreated Water</v>
      </c>
      <c r="O7053">
        <v>1.63</v>
      </c>
      <c r="P7053">
        <v>40</v>
      </c>
      <c r="Q7053">
        <v>7.5</v>
      </c>
    </row>
    <row r="7054" spans="1:17" hidden="1" x14ac:dyDescent="0.3">
      <c r="A7054" t="s">
        <v>27372</v>
      </c>
      <c r="B7054" t="s">
        <v>27373</v>
      </c>
      <c r="C7054" s="1" t="str">
        <f t="shared" si="873"/>
        <v>21:0671</v>
      </c>
      <c r="D7054" s="1" t="str">
        <f t="shared" si="880"/>
        <v>21:0204</v>
      </c>
      <c r="E7054" t="s">
        <v>27374</v>
      </c>
      <c r="F7054" t="s">
        <v>27375</v>
      </c>
      <c r="H7054">
        <v>61.991486899999998</v>
      </c>
      <c r="I7054">
        <v>-129.9260146</v>
      </c>
      <c r="J7054" s="1" t="str">
        <f t="shared" si="881"/>
        <v>Fluid (stream)</v>
      </c>
      <c r="K7054" s="1" t="str">
        <f t="shared" si="882"/>
        <v>Untreated Water</v>
      </c>
      <c r="O7054">
        <v>0.53</v>
      </c>
      <c r="P7054">
        <v>30</v>
      </c>
      <c r="Q7054">
        <v>8</v>
      </c>
    </row>
    <row r="7055" spans="1:17" hidden="1" x14ac:dyDescent="0.3">
      <c r="A7055" t="s">
        <v>27376</v>
      </c>
      <c r="B7055" t="s">
        <v>27377</v>
      </c>
      <c r="C7055" s="1" t="str">
        <f t="shared" si="873"/>
        <v>21:0671</v>
      </c>
      <c r="D7055" s="1" t="str">
        <f t="shared" si="880"/>
        <v>21:0204</v>
      </c>
      <c r="E7055" t="s">
        <v>27378</v>
      </c>
      <c r="F7055" t="s">
        <v>27379</v>
      </c>
      <c r="H7055">
        <v>61.991736000000003</v>
      </c>
      <c r="I7055">
        <v>-129.84535539999999</v>
      </c>
      <c r="J7055" s="1" t="str">
        <f t="shared" si="881"/>
        <v>Fluid (stream)</v>
      </c>
      <c r="K7055" s="1" t="str">
        <f t="shared" si="882"/>
        <v>Untreated Water</v>
      </c>
      <c r="O7055">
        <v>0.28999999999999998</v>
      </c>
      <c r="P7055">
        <v>20</v>
      </c>
      <c r="Q7055">
        <v>7.4</v>
      </c>
    </row>
    <row r="7056" spans="1:17" hidden="1" x14ac:dyDescent="0.3">
      <c r="A7056" t="s">
        <v>27380</v>
      </c>
      <c r="B7056" t="s">
        <v>27381</v>
      </c>
      <c r="C7056" s="1" t="str">
        <f t="shared" si="873"/>
        <v>21:0671</v>
      </c>
      <c r="D7056" s="1" t="str">
        <f t="shared" si="880"/>
        <v>21:0204</v>
      </c>
      <c r="E7056" t="s">
        <v>27382</v>
      </c>
      <c r="F7056" t="s">
        <v>27383</v>
      </c>
      <c r="H7056">
        <v>61.971137300000002</v>
      </c>
      <c r="I7056">
        <v>-129.84903869999999</v>
      </c>
      <c r="J7056" s="1" t="str">
        <f t="shared" si="881"/>
        <v>Fluid (stream)</v>
      </c>
      <c r="K7056" s="1" t="str">
        <f t="shared" si="882"/>
        <v>Untreated Water</v>
      </c>
      <c r="O7056">
        <v>0.34</v>
      </c>
      <c r="P7056">
        <v>30</v>
      </c>
      <c r="Q7056">
        <v>7.7</v>
      </c>
    </row>
    <row r="7057" spans="1:17" hidden="1" x14ac:dyDescent="0.3">
      <c r="A7057" t="s">
        <v>27384</v>
      </c>
      <c r="B7057" t="s">
        <v>27385</v>
      </c>
      <c r="C7057" s="1" t="str">
        <f t="shared" si="873"/>
        <v>21:0671</v>
      </c>
      <c r="D7057" s="1" t="str">
        <f t="shared" si="880"/>
        <v>21:0204</v>
      </c>
      <c r="E7057" t="s">
        <v>27386</v>
      </c>
      <c r="F7057" t="s">
        <v>27387</v>
      </c>
      <c r="H7057">
        <v>61.962957199999998</v>
      </c>
      <c r="I7057">
        <v>-129.81210139999999</v>
      </c>
      <c r="J7057" s="1" t="str">
        <f t="shared" si="881"/>
        <v>Fluid (stream)</v>
      </c>
      <c r="K7057" s="1" t="str">
        <f t="shared" si="882"/>
        <v>Untreated Water</v>
      </c>
      <c r="O7057">
        <v>0.41</v>
      </c>
      <c r="P7057">
        <v>50</v>
      </c>
      <c r="Q7057">
        <v>7.5</v>
      </c>
    </row>
    <row r="7058" spans="1:17" hidden="1" x14ac:dyDescent="0.3">
      <c r="A7058" t="s">
        <v>27388</v>
      </c>
      <c r="B7058" t="s">
        <v>27389</v>
      </c>
      <c r="C7058" s="1" t="str">
        <f t="shared" si="873"/>
        <v>21:0671</v>
      </c>
      <c r="D7058" s="1" t="str">
        <f t="shared" si="880"/>
        <v>21:0204</v>
      </c>
      <c r="E7058" t="s">
        <v>27386</v>
      </c>
      <c r="F7058" t="s">
        <v>27390</v>
      </c>
      <c r="H7058">
        <v>61.962957199999998</v>
      </c>
      <c r="I7058">
        <v>-129.81210139999999</v>
      </c>
      <c r="J7058" s="1" t="str">
        <f t="shared" si="881"/>
        <v>Fluid (stream)</v>
      </c>
      <c r="K7058" s="1" t="str">
        <f t="shared" si="882"/>
        <v>Untreated Water</v>
      </c>
      <c r="O7058">
        <v>0.38</v>
      </c>
      <c r="P7058">
        <v>40</v>
      </c>
      <c r="Q7058">
        <v>7.6</v>
      </c>
    </row>
    <row r="7059" spans="1:17" hidden="1" x14ac:dyDescent="0.3">
      <c r="A7059" t="s">
        <v>27391</v>
      </c>
      <c r="B7059" t="s">
        <v>27392</v>
      </c>
      <c r="C7059" s="1" t="str">
        <f t="shared" si="873"/>
        <v>21:0671</v>
      </c>
      <c r="D7059" s="1" t="str">
        <f t="shared" si="880"/>
        <v>21:0204</v>
      </c>
      <c r="E7059" t="s">
        <v>27393</v>
      </c>
      <c r="F7059" t="s">
        <v>27394</v>
      </c>
      <c r="H7059">
        <v>61.978225299999998</v>
      </c>
      <c r="I7059">
        <v>-129.75731089999999</v>
      </c>
      <c r="J7059" s="1" t="str">
        <f t="shared" si="881"/>
        <v>Fluid (stream)</v>
      </c>
      <c r="K7059" s="1" t="str">
        <f t="shared" si="882"/>
        <v>Untreated Water</v>
      </c>
      <c r="O7059">
        <v>0.31</v>
      </c>
      <c r="P7059">
        <v>30</v>
      </c>
      <c r="Q7059">
        <v>8</v>
      </c>
    </row>
    <row r="7060" spans="1:17" hidden="1" x14ac:dyDescent="0.3">
      <c r="A7060" t="s">
        <v>27395</v>
      </c>
      <c r="B7060" t="s">
        <v>27396</v>
      </c>
      <c r="C7060" s="1" t="str">
        <f t="shared" si="873"/>
        <v>21:0671</v>
      </c>
      <c r="D7060" s="1" t="str">
        <f t="shared" si="880"/>
        <v>21:0204</v>
      </c>
      <c r="E7060" t="s">
        <v>27397</v>
      </c>
      <c r="F7060" t="s">
        <v>27398</v>
      </c>
      <c r="H7060">
        <v>61.998806700000003</v>
      </c>
      <c r="I7060">
        <v>-129.76927739999999</v>
      </c>
      <c r="J7060" s="1" t="str">
        <f t="shared" si="881"/>
        <v>Fluid (stream)</v>
      </c>
      <c r="K7060" s="1" t="str">
        <f t="shared" si="882"/>
        <v>Untreated Water</v>
      </c>
      <c r="O7060">
        <v>0.5</v>
      </c>
      <c r="P7060">
        <v>40</v>
      </c>
      <c r="Q7060">
        <v>7.8</v>
      </c>
    </row>
    <row r="7061" spans="1:17" hidden="1" x14ac:dyDescent="0.3">
      <c r="A7061" t="s">
        <v>27399</v>
      </c>
      <c r="B7061" t="s">
        <v>27400</v>
      </c>
      <c r="C7061" s="1" t="str">
        <f t="shared" si="873"/>
        <v>21:0671</v>
      </c>
      <c r="D7061" s="1" t="str">
        <f t="shared" si="880"/>
        <v>21:0204</v>
      </c>
      <c r="E7061" t="s">
        <v>27401</v>
      </c>
      <c r="F7061" t="s">
        <v>27402</v>
      </c>
      <c r="H7061">
        <v>61.987543799999997</v>
      </c>
      <c r="I7061">
        <v>-129.7048101</v>
      </c>
      <c r="J7061" s="1" t="str">
        <f t="shared" si="881"/>
        <v>Fluid (stream)</v>
      </c>
      <c r="K7061" s="1" t="str">
        <f t="shared" si="882"/>
        <v>Untreated Water</v>
      </c>
      <c r="O7061">
        <v>0.5</v>
      </c>
      <c r="P7061">
        <v>40</v>
      </c>
      <c r="Q7061">
        <v>7.5</v>
      </c>
    </row>
    <row r="7062" spans="1:17" hidden="1" x14ac:dyDescent="0.3">
      <c r="A7062" t="s">
        <v>27403</v>
      </c>
      <c r="B7062" t="s">
        <v>27404</v>
      </c>
      <c r="C7062" s="1" t="str">
        <f t="shared" si="873"/>
        <v>21:0671</v>
      </c>
      <c r="D7062" s="1" t="str">
        <f t="shared" si="880"/>
        <v>21:0204</v>
      </c>
      <c r="E7062" t="s">
        <v>27405</v>
      </c>
      <c r="F7062" t="s">
        <v>27406</v>
      </c>
      <c r="H7062">
        <v>61.992531999999997</v>
      </c>
      <c r="I7062">
        <v>-129.6332496</v>
      </c>
      <c r="J7062" s="1" t="str">
        <f t="shared" si="881"/>
        <v>Fluid (stream)</v>
      </c>
      <c r="K7062" s="1" t="str">
        <f t="shared" si="882"/>
        <v>Untreated Water</v>
      </c>
      <c r="O7062">
        <v>2.5000000000000001E-2</v>
      </c>
      <c r="P7062">
        <v>30</v>
      </c>
      <c r="Q7062">
        <v>7.4</v>
      </c>
    </row>
    <row r="7063" spans="1:17" hidden="1" x14ac:dyDescent="0.3">
      <c r="A7063" t="s">
        <v>27407</v>
      </c>
      <c r="B7063" t="s">
        <v>27408</v>
      </c>
      <c r="C7063" s="1" t="str">
        <f t="shared" ref="C7063:C7126" si="883">HYPERLINK("http://geochem.nrcan.gc.ca/cdogs/content/bdl/bdl210671_e.htm", "21:0671")</f>
        <v>21:0671</v>
      </c>
      <c r="D7063" s="1" t="str">
        <f t="shared" si="880"/>
        <v>21:0204</v>
      </c>
      <c r="E7063" t="s">
        <v>27409</v>
      </c>
      <c r="F7063" t="s">
        <v>27410</v>
      </c>
      <c r="H7063">
        <v>61.972833600000001</v>
      </c>
      <c r="I7063">
        <v>-129.63963179999999</v>
      </c>
      <c r="J7063" s="1" t="str">
        <f t="shared" si="881"/>
        <v>Fluid (stream)</v>
      </c>
      <c r="K7063" s="1" t="str">
        <f t="shared" si="882"/>
        <v>Untreated Water</v>
      </c>
      <c r="O7063">
        <v>2.5000000000000001E-2</v>
      </c>
      <c r="P7063">
        <v>20</v>
      </c>
      <c r="Q7063">
        <v>7.3</v>
      </c>
    </row>
    <row r="7064" spans="1:17" hidden="1" x14ac:dyDescent="0.3">
      <c r="A7064" t="s">
        <v>27411</v>
      </c>
      <c r="B7064" t="s">
        <v>27412</v>
      </c>
      <c r="C7064" s="1" t="str">
        <f t="shared" si="883"/>
        <v>21:0671</v>
      </c>
      <c r="D7064" s="1" t="str">
        <f t="shared" si="880"/>
        <v>21:0204</v>
      </c>
      <c r="E7064" t="s">
        <v>27413</v>
      </c>
      <c r="F7064" t="s">
        <v>27414</v>
      </c>
      <c r="H7064">
        <v>61.965561899999997</v>
      </c>
      <c r="I7064">
        <v>-129.64737489999999</v>
      </c>
      <c r="J7064" s="1" t="str">
        <f t="shared" si="881"/>
        <v>Fluid (stream)</v>
      </c>
      <c r="K7064" s="1" t="str">
        <f t="shared" si="882"/>
        <v>Untreated Water</v>
      </c>
      <c r="O7064">
        <v>2.5000000000000001E-2</v>
      </c>
      <c r="P7064">
        <v>20</v>
      </c>
      <c r="Q7064">
        <v>7.4</v>
      </c>
    </row>
    <row r="7065" spans="1:17" hidden="1" x14ac:dyDescent="0.3">
      <c r="A7065" t="s">
        <v>27415</v>
      </c>
      <c r="B7065" t="s">
        <v>27416</v>
      </c>
      <c r="C7065" s="1" t="str">
        <f t="shared" si="883"/>
        <v>21:0671</v>
      </c>
      <c r="D7065" s="1" t="str">
        <f t="shared" si="880"/>
        <v>21:0204</v>
      </c>
      <c r="E7065" t="s">
        <v>27417</v>
      </c>
      <c r="F7065" t="s">
        <v>27418</v>
      </c>
      <c r="H7065">
        <v>61.981628100000002</v>
      </c>
      <c r="I7065">
        <v>-129.54402909999999</v>
      </c>
      <c r="J7065" s="1" t="str">
        <f t="shared" si="881"/>
        <v>Fluid (stream)</v>
      </c>
      <c r="K7065" s="1" t="str">
        <f t="shared" si="882"/>
        <v>Untreated Water</v>
      </c>
      <c r="O7065">
        <v>2.5000000000000001E-2</v>
      </c>
      <c r="P7065">
        <v>20</v>
      </c>
      <c r="Q7065">
        <v>7.3</v>
      </c>
    </row>
    <row r="7066" spans="1:17" hidden="1" x14ac:dyDescent="0.3">
      <c r="A7066" t="s">
        <v>27419</v>
      </c>
      <c r="B7066" t="s">
        <v>27420</v>
      </c>
      <c r="C7066" s="1" t="str">
        <f t="shared" si="883"/>
        <v>21:0671</v>
      </c>
      <c r="D7066" s="1" t="str">
        <f t="shared" si="880"/>
        <v>21:0204</v>
      </c>
      <c r="E7066" t="s">
        <v>27421</v>
      </c>
      <c r="F7066" t="s">
        <v>27422</v>
      </c>
      <c r="H7066">
        <v>61.956088899999997</v>
      </c>
      <c r="I7066">
        <v>-129.49114510000001</v>
      </c>
      <c r="J7066" s="1" t="str">
        <f t="shared" si="881"/>
        <v>Fluid (stream)</v>
      </c>
      <c r="K7066" s="1" t="str">
        <f t="shared" si="882"/>
        <v>Untreated Water</v>
      </c>
      <c r="O7066">
        <v>0.38</v>
      </c>
      <c r="P7066">
        <v>20</v>
      </c>
      <c r="Q7066">
        <v>7.5</v>
      </c>
    </row>
    <row r="7067" spans="1:17" hidden="1" x14ac:dyDescent="0.3">
      <c r="A7067" t="s">
        <v>27423</v>
      </c>
      <c r="B7067" t="s">
        <v>27424</v>
      </c>
      <c r="C7067" s="1" t="str">
        <f t="shared" si="883"/>
        <v>21:0671</v>
      </c>
      <c r="D7067" s="1" t="str">
        <f t="shared" si="880"/>
        <v>21:0204</v>
      </c>
      <c r="E7067" t="s">
        <v>27425</v>
      </c>
      <c r="F7067" t="s">
        <v>27426</v>
      </c>
      <c r="H7067">
        <v>61.988619</v>
      </c>
      <c r="I7067">
        <v>-129.3939144</v>
      </c>
      <c r="J7067" s="1" t="str">
        <f t="shared" si="881"/>
        <v>Fluid (stream)</v>
      </c>
      <c r="K7067" s="1" t="str">
        <f t="shared" si="882"/>
        <v>Untreated Water</v>
      </c>
      <c r="O7067">
        <v>1.28</v>
      </c>
      <c r="P7067">
        <v>20</v>
      </c>
      <c r="Q7067">
        <v>7.8</v>
      </c>
    </row>
    <row r="7068" spans="1:17" hidden="1" x14ac:dyDescent="0.3">
      <c r="A7068" t="s">
        <v>27427</v>
      </c>
      <c r="B7068" t="s">
        <v>27428</v>
      </c>
      <c r="C7068" s="1" t="str">
        <f t="shared" si="883"/>
        <v>21:0671</v>
      </c>
      <c r="D7068" s="1" t="str">
        <f t="shared" si="880"/>
        <v>21:0204</v>
      </c>
      <c r="E7068" t="s">
        <v>27429</v>
      </c>
      <c r="F7068" t="s">
        <v>27430</v>
      </c>
      <c r="H7068">
        <v>61.9834763</v>
      </c>
      <c r="I7068">
        <v>-129.39663390000001</v>
      </c>
      <c r="J7068" s="1" t="str">
        <f t="shared" si="881"/>
        <v>Fluid (stream)</v>
      </c>
      <c r="K7068" s="1" t="str">
        <f t="shared" si="882"/>
        <v>Untreated Water</v>
      </c>
      <c r="O7068">
        <v>0.38</v>
      </c>
      <c r="P7068">
        <v>20</v>
      </c>
      <c r="Q7068">
        <v>7.6</v>
      </c>
    </row>
    <row r="7069" spans="1:17" hidden="1" x14ac:dyDescent="0.3">
      <c r="A7069" t="s">
        <v>27431</v>
      </c>
      <c r="B7069" t="s">
        <v>27432</v>
      </c>
      <c r="C7069" s="1" t="str">
        <f t="shared" si="883"/>
        <v>21:0671</v>
      </c>
      <c r="D7069" s="1" t="str">
        <f t="shared" si="880"/>
        <v>21:0204</v>
      </c>
      <c r="E7069" t="s">
        <v>27433</v>
      </c>
      <c r="F7069" t="s">
        <v>27434</v>
      </c>
      <c r="H7069">
        <v>61.949615199999997</v>
      </c>
      <c r="I7069">
        <v>-129.37065190000001</v>
      </c>
      <c r="J7069" s="1" t="str">
        <f t="shared" si="881"/>
        <v>Fluid (stream)</v>
      </c>
      <c r="K7069" s="1" t="str">
        <f t="shared" si="882"/>
        <v>Untreated Water</v>
      </c>
      <c r="O7069">
        <v>2.5000000000000001E-2</v>
      </c>
      <c r="P7069">
        <v>20</v>
      </c>
      <c r="Q7069">
        <v>7.2</v>
      </c>
    </row>
    <row r="7070" spans="1:17" hidden="1" x14ac:dyDescent="0.3">
      <c r="A7070" t="s">
        <v>27435</v>
      </c>
      <c r="B7070" t="s">
        <v>27436</v>
      </c>
      <c r="C7070" s="1" t="str">
        <f t="shared" si="883"/>
        <v>21:0671</v>
      </c>
      <c r="D7070" s="1" t="str">
        <f t="shared" si="880"/>
        <v>21:0204</v>
      </c>
      <c r="E7070" t="s">
        <v>27437</v>
      </c>
      <c r="F7070" t="s">
        <v>27438</v>
      </c>
      <c r="H7070">
        <v>61.938033900000001</v>
      </c>
      <c r="I7070">
        <v>-129.465799</v>
      </c>
      <c r="J7070" s="1" t="str">
        <f t="shared" si="881"/>
        <v>Fluid (stream)</v>
      </c>
      <c r="K7070" s="1" t="str">
        <f t="shared" si="882"/>
        <v>Untreated Water</v>
      </c>
      <c r="O7070">
        <v>0.09</v>
      </c>
      <c r="P7070">
        <v>20</v>
      </c>
      <c r="Q7070">
        <v>7.2</v>
      </c>
    </row>
    <row r="7071" spans="1:17" hidden="1" x14ac:dyDescent="0.3">
      <c r="A7071" t="s">
        <v>27439</v>
      </c>
      <c r="B7071" t="s">
        <v>27440</v>
      </c>
      <c r="C7071" s="1" t="str">
        <f t="shared" si="883"/>
        <v>21:0671</v>
      </c>
      <c r="D7071" s="1" t="str">
        <f t="shared" si="880"/>
        <v>21:0204</v>
      </c>
      <c r="E7071" t="s">
        <v>27441</v>
      </c>
      <c r="F7071" t="s">
        <v>27442</v>
      </c>
      <c r="H7071">
        <v>61.942039399999999</v>
      </c>
      <c r="I7071">
        <v>-129.4599336</v>
      </c>
      <c r="J7071" s="1" t="str">
        <f t="shared" si="881"/>
        <v>Fluid (stream)</v>
      </c>
      <c r="K7071" s="1" t="str">
        <f t="shared" si="882"/>
        <v>Untreated Water</v>
      </c>
      <c r="O7071">
        <v>0.08</v>
      </c>
      <c r="P7071">
        <v>20</v>
      </c>
      <c r="Q7071">
        <v>7.2</v>
      </c>
    </row>
    <row r="7072" spans="1:17" hidden="1" x14ac:dyDescent="0.3">
      <c r="A7072" t="s">
        <v>27443</v>
      </c>
      <c r="B7072" t="s">
        <v>27444</v>
      </c>
      <c r="C7072" s="1" t="str">
        <f t="shared" si="883"/>
        <v>21:0671</v>
      </c>
      <c r="D7072" s="1" t="str">
        <f>HYPERLINK("http://geochem.nrcan.gc.ca/cdogs/content/svy/svy_e.htm", "")</f>
        <v/>
      </c>
      <c r="G7072" s="1" t="str">
        <f>HYPERLINK("http://geochem.nrcan.gc.ca/cdogs/content/cr_/cr_00082_e.htm", "82")</f>
        <v>82</v>
      </c>
      <c r="J7072" t="s">
        <v>11453</v>
      </c>
      <c r="K7072" t="s">
        <v>11454</v>
      </c>
      <c r="O7072">
        <v>1.1299999999999999</v>
      </c>
      <c r="P7072">
        <v>250</v>
      </c>
      <c r="Q7072">
        <v>7.4</v>
      </c>
    </row>
    <row r="7073" spans="1:17" hidden="1" x14ac:dyDescent="0.3">
      <c r="A7073" t="s">
        <v>27445</v>
      </c>
      <c r="B7073" t="s">
        <v>27446</v>
      </c>
      <c r="C7073" s="1" t="str">
        <f t="shared" si="883"/>
        <v>21:0671</v>
      </c>
      <c r="D7073" s="1" t="str">
        <f t="shared" ref="D7073:D7090" si="884">HYPERLINK("http://geochem.nrcan.gc.ca/cdogs/content/svy/svy210204_e.htm", "21:0204")</f>
        <v>21:0204</v>
      </c>
      <c r="E7073" t="s">
        <v>27447</v>
      </c>
      <c r="F7073" t="s">
        <v>27448</v>
      </c>
      <c r="H7073">
        <v>61.910727999999999</v>
      </c>
      <c r="I7073">
        <v>-129.48331580000001</v>
      </c>
      <c r="J7073" s="1" t="str">
        <f t="shared" ref="J7073:J7090" si="885">HYPERLINK("http://geochem.nrcan.gc.ca/cdogs/content/kwd/kwd020018_e.htm", "Fluid (stream)")</f>
        <v>Fluid (stream)</v>
      </c>
      <c r="K7073" s="1" t="str">
        <f t="shared" ref="K7073:K7090" si="886">HYPERLINK("http://geochem.nrcan.gc.ca/cdogs/content/kwd/kwd080007_e.htm", "Untreated Water")</f>
        <v>Untreated Water</v>
      </c>
      <c r="O7073">
        <v>0.64</v>
      </c>
      <c r="P7073">
        <v>60</v>
      </c>
      <c r="Q7073">
        <v>7.7</v>
      </c>
    </row>
    <row r="7074" spans="1:17" hidden="1" x14ac:dyDescent="0.3">
      <c r="A7074" t="s">
        <v>27449</v>
      </c>
      <c r="B7074" t="s">
        <v>27450</v>
      </c>
      <c r="C7074" s="1" t="str">
        <f t="shared" si="883"/>
        <v>21:0671</v>
      </c>
      <c r="D7074" s="1" t="str">
        <f t="shared" si="884"/>
        <v>21:0204</v>
      </c>
      <c r="E7074" t="s">
        <v>27451</v>
      </c>
      <c r="F7074" t="s">
        <v>27452</v>
      </c>
      <c r="H7074">
        <v>61.906592199999999</v>
      </c>
      <c r="I7074">
        <v>-129.4926916</v>
      </c>
      <c r="J7074" s="1" t="str">
        <f t="shared" si="885"/>
        <v>Fluid (stream)</v>
      </c>
      <c r="K7074" s="1" t="str">
        <f t="shared" si="886"/>
        <v>Untreated Water</v>
      </c>
    </row>
    <row r="7075" spans="1:17" hidden="1" x14ac:dyDescent="0.3">
      <c r="A7075" t="s">
        <v>27453</v>
      </c>
      <c r="B7075" t="s">
        <v>27454</v>
      </c>
      <c r="C7075" s="1" t="str">
        <f t="shared" si="883"/>
        <v>21:0671</v>
      </c>
      <c r="D7075" s="1" t="str">
        <f t="shared" si="884"/>
        <v>21:0204</v>
      </c>
      <c r="E7075" t="s">
        <v>27455</v>
      </c>
      <c r="F7075" t="s">
        <v>27456</v>
      </c>
      <c r="H7075">
        <v>61.855603199999997</v>
      </c>
      <c r="I7075">
        <v>-129.49709949999999</v>
      </c>
      <c r="J7075" s="1" t="str">
        <f t="shared" si="885"/>
        <v>Fluid (stream)</v>
      </c>
      <c r="K7075" s="1" t="str">
        <f t="shared" si="886"/>
        <v>Untreated Water</v>
      </c>
      <c r="O7075">
        <v>0.37</v>
      </c>
      <c r="P7075">
        <v>30</v>
      </c>
      <c r="Q7075">
        <v>7.3</v>
      </c>
    </row>
    <row r="7076" spans="1:17" hidden="1" x14ac:dyDescent="0.3">
      <c r="A7076" t="s">
        <v>27457</v>
      </c>
      <c r="B7076" t="s">
        <v>27458</v>
      </c>
      <c r="C7076" s="1" t="str">
        <f t="shared" si="883"/>
        <v>21:0671</v>
      </c>
      <c r="D7076" s="1" t="str">
        <f t="shared" si="884"/>
        <v>21:0204</v>
      </c>
      <c r="E7076" t="s">
        <v>27459</v>
      </c>
      <c r="F7076" t="s">
        <v>27460</v>
      </c>
      <c r="H7076">
        <v>61.848929599999998</v>
      </c>
      <c r="I7076">
        <v>-129.4620907</v>
      </c>
      <c r="J7076" s="1" t="str">
        <f t="shared" si="885"/>
        <v>Fluid (stream)</v>
      </c>
      <c r="K7076" s="1" t="str">
        <f t="shared" si="886"/>
        <v>Untreated Water</v>
      </c>
      <c r="O7076">
        <v>0.69</v>
      </c>
      <c r="P7076">
        <v>20</v>
      </c>
      <c r="Q7076">
        <v>7.7</v>
      </c>
    </row>
    <row r="7077" spans="1:17" hidden="1" x14ac:dyDescent="0.3">
      <c r="A7077" t="s">
        <v>27461</v>
      </c>
      <c r="B7077" t="s">
        <v>27462</v>
      </c>
      <c r="C7077" s="1" t="str">
        <f t="shared" si="883"/>
        <v>21:0671</v>
      </c>
      <c r="D7077" s="1" t="str">
        <f t="shared" si="884"/>
        <v>21:0204</v>
      </c>
      <c r="E7077" t="s">
        <v>27463</v>
      </c>
      <c r="F7077" t="s">
        <v>27464</v>
      </c>
      <c r="H7077">
        <v>61.821247100000001</v>
      </c>
      <c r="I7077">
        <v>-129.48955900000001</v>
      </c>
      <c r="J7077" s="1" t="str">
        <f t="shared" si="885"/>
        <v>Fluid (stream)</v>
      </c>
      <c r="K7077" s="1" t="str">
        <f t="shared" si="886"/>
        <v>Untreated Water</v>
      </c>
      <c r="O7077">
        <v>0.34</v>
      </c>
      <c r="P7077">
        <v>20</v>
      </c>
      <c r="Q7077">
        <v>7.7</v>
      </c>
    </row>
    <row r="7078" spans="1:17" hidden="1" x14ac:dyDescent="0.3">
      <c r="A7078" t="s">
        <v>27465</v>
      </c>
      <c r="B7078" t="s">
        <v>27466</v>
      </c>
      <c r="C7078" s="1" t="str">
        <f t="shared" si="883"/>
        <v>21:0671</v>
      </c>
      <c r="D7078" s="1" t="str">
        <f t="shared" si="884"/>
        <v>21:0204</v>
      </c>
      <c r="E7078" t="s">
        <v>27467</v>
      </c>
      <c r="F7078" t="s">
        <v>27468</v>
      </c>
      <c r="H7078">
        <v>61.911263900000002</v>
      </c>
      <c r="I7078">
        <v>-129.3010251</v>
      </c>
      <c r="J7078" s="1" t="str">
        <f t="shared" si="885"/>
        <v>Fluid (stream)</v>
      </c>
      <c r="K7078" s="1" t="str">
        <f t="shared" si="886"/>
        <v>Untreated Water</v>
      </c>
      <c r="O7078">
        <v>0.13</v>
      </c>
      <c r="P7078">
        <v>20</v>
      </c>
      <c r="Q7078">
        <v>7.3</v>
      </c>
    </row>
    <row r="7079" spans="1:17" hidden="1" x14ac:dyDescent="0.3">
      <c r="A7079" t="s">
        <v>27469</v>
      </c>
      <c r="B7079" t="s">
        <v>27470</v>
      </c>
      <c r="C7079" s="1" t="str">
        <f t="shared" si="883"/>
        <v>21:0671</v>
      </c>
      <c r="D7079" s="1" t="str">
        <f t="shared" si="884"/>
        <v>21:0204</v>
      </c>
      <c r="E7079" t="s">
        <v>27471</v>
      </c>
      <c r="F7079" t="s">
        <v>27472</v>
      </c>
      <c r="H7079">
        <v>61.937955100000003</v>
      </c>
      <c r="I7079">
        <v>-129.2957059</v>
      </c>
      <c r="J7079" s="1" t="str">
        <f t="shared" si="885"/>
        <v>Fluid (stream)</v>
      </c>
      <c r="K7079" s="1" t="str">
        <f t="shared" si="886"/>
        <v>Untreated Water</v>
      </c>
      <c r="O7079">
        <v>2.5000000000000001E-2</v>
      </c>
      <c r="P7079">
        <v>20</v>
      </c>
      <c r="Q7079">
        <v>6.7</v>
      </c>
    </row>
    <row r="7080" spans="1:17" hidden="1" x14ac:dyDescent="0.3">
      <c r="A7080" t="s">
        <v>27473</v>
      </c>
      <c r="B7080" t="s">
        <v>27474</v>
      </c>
      <c r="C7080" s="1" t="str">
        <f t="shared" si="883"/>
        <v>21:0671</v>
      </c>
      <c r="D7080" s="1" t="str">
        <f t="shared" si="884"/>
        <v>21:0204</v>
      </c>
      <c r="E7080" t="s">
        <v>27475</v>
      </c>
      <c r="F7080" t="s">
        <v>27476</v>
      </c>
      <c r="H7080">
        <v>61.973256599999999</v>
      </c>
      <c r="I7080">
        <v>-129.28536650000001</v>
      </c>
      <c r="J7080" s="1" t="str">
        <f t="shared" si="885"/>
        <v>Fluid (stream)</v>
      </c>
      <c r="K7080" s="1" t="str">
        <f t="shared" si="886"/>
        <v>Untreated Water</v>
      </c>
      <c r="O7080">
        <v>0.38</v>
      </c>
      <c r="P7080">
        <v>20</v>
      </c>
      <c r="Q7080">
        <v>7.4</v>
      </c>
    </row>
    <row r="7081" spans="1:17" hidden="1" x14ac:dyDescent="0.3">
      <c r="A7081" t="s">
        <v>27477</v>
      </c>
      <c r="B7081" t="s">
        <v>27478</v>
      </c>
      <c r="C7081" s="1" t="str">
        <f t="shared" si="883"/>
        <v>21:0671</v>
      </c>
      <c r="D7081" s="1" t="str">
        <f t="shared" si="884"/>
        <v>21:0204</v>
      </c>
      <c r="E7081" t="s">
        <v>27475</v>
      </c>
      <c r="F7081" t="s">
        <v>27479</v>
      </c>
      <c r="H7081">
        <v>61.973256599999999</v>
      </c>
      <c r="I7081">
        <v>-129.28536650000001</v>
      </c>
      <c r="J7081" s="1" t="str">
        <f t="shared" si="885"/>
        <v>Fluid (stream)</v>
      </c>
      <c r="K7081" s="1" t="str">
        <f t="shared" si="886"/>
        <v>Untreated Water</v>
      </c>
      <c r="O7081">
        <v>0.32</v>
      </c>
      <c r="P7081">
        <v>10</v>
      </c>
      <c r="Q7081">
        <v>7.4</v>
      </c>
    </row>
    <row r="7082" spans="1:17" hidden="1" x14ac:dyDescent="0.3">
      <c r="A7082" t="s">
        <v>27480</v>
      </c>
      <c r="B7082" t="s">
        <v>27481</v>
      </c>
      <c r="C7082" s="1" t="str">
        <f t="shared" si="883"/>
        <v>21:0671</v>
      </c>
      <c r="D7082" s="1" t="str">
        <f t="shared" si="884"/>
        <v>21:0204</v>
      </c>
      <c r="E7082" t="s">
        <v>27482</v>
      </c>
      <c r="F7082" t="s">
        <v>27483</v>
      </c>
      <c r="H7082">
        <v>61.969171600000003</v>
      </c>
      <c r="I7082">
        <v>-129.27672630000001</v>
      </c>
      <c r="J7082" s="1" t="str">
        <f t="shared" si="885"/>
        <v>Fluid (stream)</v>
      </c>
      <c r="K7082" s="1" t="str">
        <f t="shared" si="886"/>
        <v>Untreated Water</v>
      </c>
      <c r="O7082">
        <v>0.26</v>
      </c>
      <c r="P7082">
        <v>10</v>
      </c>
      <c r="Q7082">
        <v>7.4</v>
      </c>
    </row>
    <row r="7083" spans="1:17" hidden="1" x14ac:dyDescent="0.3">
      <c r="A7083" t="s">
        <v>27484</v>
      </c>
      <c r="B7083" t="s">
        <v>27485</v>
      </c>
      <c r="C7083" s="1" t="str">
        <f t="shared" si="883"/>
        <v>21:0671</v>
      </c>
      <c r="D7083" s="1" t="str">
        <f t="shared" si="884"/>
        <v>21:0204</v>
      </c>
      <c r="E7083" t="s">
        <v>27486</v>
      </c>
      <c r="F7083" t="s">
        <v>27487</v>
      </c>
      <c r="H7083">
        <v>61.948373599999996</v>
      </c>
      <c r="I7083">
        <v>-129.13787619999999</v>
      </c>
      <c r="J7083" s="1" t="str">
        <f t="shared" si="885"/>
        <v>Fluid (stream)</v>
      </c>
      <c r="K7083" s="1" t="str">
        <f t="shared" si="886"/>
        <v>Untreated Water</v>
      </c>
      <c r="O7083">
        <v>2.5000000000000001E-2</v>
      </c>
      <c r="P7083">
        <v>20</v>
      </c>
      <c r="Q7083">
        <v>7.1</v>
      </c>
    </row>
    <row r="7084" spans="1:17" hidden="1" x14ac:dyDescent="0.3">
      <c r="A7084" t="s">
        <v>27488</v>
      </c>
      <c r="B7084" t="s">
        <v>27489</v>
      </c>
      <c r="C7084" s="1" t="str">
        <f t="shared" si="883"/>
        <v>21:0671</v>
      </c>
      <c r="D7084" s="1" t="str">
        <f t="shared" si="884"/>
        <v>21:0204</v>
      </c>
      <c r="E7084" t="s">
        <v>27490</v>
      </c>
      <c r="F7084" t="s">
        <v>27491</v>
      </c>
      <c r="H7084">
        <v>61.952711299999997</v>
      </c>
      <c r="I7084">
        <v>-129.14491100000001</v>
      </c>
      <c r="J7084" s="1" t="str">
        <f t="shared" si="885"/>
        <v>Fluid (stream)</v>
      </c>
      <c r="K7084" s="1" t="str">
        <f t="shared" si="886"/>
        <v>Untreated Water</v>
      </c>
      <c r="O7084">
        <v>0.85</v>
      </c>
      <c r="P7084">
        <v>20</v>
      </c>
      <c r="Q7084">
        <v>7.1</v>
      </c>
    </row>
    <row r="7085" spans="1:17" hidden="1" x14ac:dyDescent="0.3">
      <c r="A7085" t="s">
        <v>27492</v>
      </c>
      <c r="B7085" t="s">
        <v>27493</v>
      </c>
      <c r="C7085" s="1" t="str">
        <f t="shared" si="883"/>
        <v>21:0671</v>
      </c>
      <c r="D7085" s="1" t="str">
        <f t="shared" si="884"/>
        <v>21:0204</v>
      </c>
      <c r="E7085" t="s">
        <v>27494</v>
      </c>
      <c r="F7085" t="s">
        <v>27495</v>
      </c>
      <c r="H7085">
        <v>61.925590499999998</v>
      </c>
      <c r="I7085">
        <v>-129.08078839999999</v>
      </c>
      <c r="J7085" s="1" t="str">
        <f t="shared" si="885"/>
        <v>Fluid (stream)</v>
      </c>
      <c r="K7085" s="1" t="str">
        <f t="shared" si="886"/>
        <v>Untreated Water</v>
      </c>
      <c r="O7085">
        <v>2.5000000000000001E-2</v>
      </c>
      <c r="P7085">
        <v>20</v>
      </c>
      <c r="Q7085">
        <v>7.1</v>
      </c>
    </row>
    <row r="7086" spans="1:17" hidden="1" x14ac:dyDescent="0.3">
      <c r="A7086" t="s">
        <v>27496</v>
      </c>
      <c r="B7086" t="s">
        <v>27497</v>
      </c>
      <c r="C7086" s="1" t="str">
        <f t="shared" si="883"/>
        <v>21:0671</v>
      </c>
      <c r="D7086" s="1" t="str">
        <f t="shared" si="884"/>
        <v>21:0204</v>
      </c>
      <c r="E7086" t="s">
        <v>27498</v>
      </c>
      <c r="F7086" t="s">
        <v>27499</v>
      </c>
      <c r="H7086">
        <v>61.979498</v>
      </c>
      <c r="I7086">
        <v>-129.1536438</v>
      </c>
      <c r="J7086" s="1" t="str">
        <f t="shared" si="885"/>
        <v>Fluid (stream)</v>
      </c>
      <c r="K7086" s="1" t="str">
        <f t="shared" si="886"/>
        <v>Untreated Water</v>
      </c>
      <c r="O7086">
        <v>0.43</v>
      </c>
      <c r="P7086">
        <v>10</v>
      </c>
      <c r="Q7086">
        <v>7.6</v>
      </c>
    </row>
    <row r="7087" spans="1:17" hidden="1" x14ac:dyDescent="0.3">
      <c r="A7087" t="s">
        <v>27500</v>
      </c>
      <c r="B7087" t="s">
        <v>27501</v>
      </c>
      <c r="C7087" s="1" t="str">
        <f t="shared" si="883"/>
        <v>21:0671</v>
      </c>
      <c r="D7087" s="1" t="str">
        <f t="shared" si="884"/>
        <v>21:0204</v>
      </c>
      <c r="E7087" t="s">
        <v>27502</v>
      </c>
      <c r="F7087" t="s">
        <v>27503</v>
      </c>
      <c r="H7087">
        <v>61.979047399999999</v>
      </c>
      <c r="I7087">
        <v>-129.1382448</v>
      </c>
      <c r="J7087" s="1" t="str">
        <f t="shared" si="885"/>
        <v>Fluid (stream)</v>
      </c>
      <c r="K7087" s="1" t="str">
        <f t="shared" si="886"/>
        <v>Untreated Water</v>
      </c>
      <c r="O7087">
        <v>0.32</v>
      </c>
      <c r="P7087">
        <v>10</v>
      </c>
      <c r="Q7087">
        <v>7.5</v>
      </c>
    </row>
    <row r="7088" spans="1:17" hidden="1" x14ac:dyDescent="0.3">
      <c r="A7088" t="s">
        <v>27504</v>
      </c>
      <c r="B7088" t="s">
        <v>27505</v>
      </c>
      <c r="C7088" s="1" t="str">
        <f t="shared" si="883"/>
        <v>21:0671</v>
      </c>
      <c r="D7088" s="1" t="str">
        <f t="shared" si="884"/>
        <v>21:0204</v>
      </c>
      <c r="E7088" t="s">
        <v>27506</v>
      </c>
      <c r="F7088" t="s">
        <v>27507</v>
      </c>
      <c r="H7088">
        <v>61.961278900000003</v>
      </c>
      <c r="I7088">
        <v>-129.0870429</v>
      </c>
      <c r="J7088" s="1" t="str">
        <f t="shared" si="885"/>
        <v>Fluid (stream)</v>
      </c>
      <c r="K7088" s="1" t="str">
        <f t="shared" si="886"/>
        <v>Untreated Water</v>
      </c>
      <c r="O7088">
        <v>0.23</v>
      </c>
      <c r="P7088">
        <v>10</v>
      </c>
      <c r="Q7088">
        <v>7.4</v>
      </c>
    </row>
    <row r="7089" spans="1:17" hidden="1" x14ac:dyDescent="0.3">
      <c r="A7089" t="s">
        <v>27508</v>
      </c>
      <c r="B7089" t="s">
        <v>27509</v>
      </c>
      <c r="C7089" s="1" t="str">
        <f t="shared" si="883"/>
        <v>21:0671</v>
      </c>
      <c r="D7089" s="1" t="str">
        <f t="shared" si="884"/>
        <v>21:0204</v>
      </c>
      <c r="E7089" t="s">
        <v>27510</v>
      </c>
      <c r="F7089" t="s">
        <v>27511</v>
      </c>
      <c r="H7089">
        <v>61.965237500000001</v>
      </c>
      <c r="I7089">
        <v>-128.98684019999999</v>
      </c>
      <c r="J7089" s="1" t="str">
        <f t="shared" si="885"/>
        <v>Fluid (stream)</v>
      </c>
      <c r="K7089" s="1" t="str">
        <f t="shared" si="886"/>
        <v>Untreated Water</v>
      </c>
      <c r="O7089">
        <v>0.98</v>
      </c>
      <c r="P7089">
        <v>10</v>
      </c>
      <c r="Q7089">
        <v>7.6</v>
      </c>
    </row>
    <row r="7090" spans="1:17" hidden="1" x14ac:dyDescent="0.3">
      <c r="A7090" t="s">
        <v>27512</v>
      </c>
      <c r="B7090" t="s">
        <v>27513</v>
      </c>
      <c r="C7090" s="1" t="str">
        <f t="shared" si="883"/>
        <v>21:0671</v>
      </c>
      <c r="D7090" s="1" t="str">
        <f t="shared" si="884"/>
        <v>21:0204</v>
      </c>
      <c r="E7090" t="s">
        <v>27514</v>
      </c>
      <c r="F7090" t="s">
        <v>27515</v>
      </c>
      <c r="H7090">
        <v>61.994982399999998</v>
      </c>
      <c r="I7090">
        <v>-128.96243340000001</v>
      </c>
      <c r="J7090" s="1" t="str">
        <f t="shared" si="885"/>
        <v>Fluid (stream)</v>
      </c>
      <c r="K7090" s="1" t="str">
        <f t="shared" si="886"/>
        <v>Untreated Water</v>
      </c>
      <c r="O7090">
        <v>0.26</v>
      </c>
      <c r="P7090">
        <v>10</v>
      </c>
      <c r="Q7090">
        <v>7.4</v>
      </c>
    </row>
    <row r="7091" spans="1:17" hidden="1" x14ac:dyDescent="0.3">
      <c r="A7091" t="s">
        <v>27516</v>
      </c>
      <c r="B7091" t="s">
        <v>27517</v>
      </c>
      <c r="C7091" s="1" t="str">
        <f t="shared" si="883"/>
        <v>21:0671</v>
      </c>
      <c r="D7091" s="1" t="str">
        <f>HYPERLINK("http://geochem.nrcan.gc.ca/cdogs/content/svy/svy_e.htm", "")</f>
        <v/>
      </c>
      <c r="G7091" s="1" t="str">
        <f>HYPERLINK("http://geochem.nrcan.gc.ca/cdogs/content/cr_/cr_00080_e.htm", "80")</f>
        <v>80</v>
      </c>
      <c r="J7091" t="s">
        <v>11453</v>
      </c>
      <c r="K7091" t="s">
        <v>11454</v>
      </c>
      <c r="O7091">
        <v>0.19</v>
      </c>
      <c r="P7091">
        <v>70</v>
      </c>
      <c r="Q7091">
        <v>7.2</v>
      </c>
    </row>
    <row r="7092" spans="1:17" hidden="1" x14ac:dyDescent="0.3">
      <c r="A7092" t="s">
        <v>27518</v>
      </c>
      <c r="B7092" t="s">
        <v>27519</v>
      </c>
      <c r="C7092" s="1" t="str">
        <f t="shared" si="883"/>
        <v>21:0671</v>
      </c>
      <c r="D7092" s="1" t="str">
        <f t="shared" ref="D7092:D7111" si="887">HYPERLINK("http://geochem.nrcan.gc.ca/cdogs/content/svy/svy210204_e.htm", "21:0204")</f>
        <v>21:0204</v>
      </c>
      <c r="E7092" t="s">
        <v>27520</v>
      </c>
      <c r="F7092" t="s">
        <v>27521</v>
      </c>
      <c r="H7092">
        <v>61.997717899999998</v>
      </c>
      <c r="I7092">
        <v>-128.85943800000001</v>
      </c>
      <c r="J7092" s="1" t="str">
        <f t="shared" ref="J7092:J7111" si="888">HYPERLINK("http://geochem.nrcan.gc.ca/cdogs/content/kwd/kwd020018_e.htm", "Fluid (stream)")</f>
        <v>Fluid (stream)</v>
      </c>
      <c r="K7092" s="1" t="str">
        <f t="shared" ref="K7092:K7111" si="889">HYPERLINK("http://geochem.nrcan.gc.ca/cdogs/content/kwd/kwd080007_e.htm", "Untreated Water")</f>
        <v>Untreated Water</v>
      </c>
      <c r="O7092">
        <v>0.21</v>
      </c>
      <c r="P7092">
        <v>30</v>
      </c>
      <c r="Q7092">
        <v>7</v>
      </c>
    </row>
    <row r="7093" spans="1:17" hidden="1" x14ac:dyDescent="0.3">
      <c r="A7093" t="s">
        <v>27522</v>
      </c>
      <c r="B7093" t="s">
        <v>27523</v>
      </c>
      <c r="C7093" s="1" t="str">
        <f t="shared" si="883"/>
        <v>21:0671</v>
      </c>
      <c r="D7093" s="1" t="str">
        <f t="shared" si="887"/>
        <v>21:0204</v>
      </c>
      <c r="E7093" t="s">
        <v>27524</v>
      </c>
      <c r="F7093" t="s">
        <v>27525</v>
      </c>
      <c r="H7093">
        <v>61.993600200000003</v>
      </c>
      <c r="I7093">
        <v>-128.79081550000001</v>
      </c>
      <c r="J7093" s="1" t="str">
        <f t="shared" si="888"/>
        <v>Fluid (stream)</v>
      </c>
      <c r="K7093" s="1" t="str">
        <f t="shared" si="889"/>
        <v>Untreated Water</v>
      </c>
      <c r="O7093">
        <v>2.5000000000000001E-2</v>
      </c>
      <c r="P7093">
        <v>20</v>
      </c>
      <c r="Q7093">
        <v>6.1</v>
      </c>
    </row>
    <row r="7094" spans="1:17" hidden="1" x14ac:dyDescent="0.3">
      <c r="A7094" t="s">
        <v>27526</v>
      </c>
      <c r="B7094" t="s">
        <v>27527</v>
      </c>
      <c r="C7094" s="1" t="str">
        <f t="shared" si="883"/>
        <v>21:0671</v>
      </c>
      <c r="D7094" s="1" t="str">
        <f t="shared" si="887"/>
        <v>21:0204</v>
      </c>
      <c r="E7094" t="s">
        <v>27528</v>
      </c>
      <c r="F7094" t="s">
        <v>27529</v>
      </c>
      <c r="H7094">
        <v>61.951213099999997</v>
      </c>
      <c r="I7094">
        <v>-128.7541804</v>
      </c>
      <c r="J7094" s="1" t="str">
        <f t="shared" si="888"/>
        <v>Fluid (stream)</v>
      </c>
      <c r="K7094" s="1" t="str">
        <f t="shared" si="889"/>
        <v>Untreated Water</v>
      </c>
      <c r="O7094">
        <v>0.28999999999999998</v>
      </c>
      <c r="P7094">
        <v>310</v>
      </c>
      <c r="Q7094">
        <v>6.9</v>
      </c>
    </row>
    <row r="7095" spans="1:17" hidden="1" x14ac:dyDescent="0.3">
      <c r="A7095" t="s">
        <v>27530</v>
      </c>
      <c r="B7095" t="s">
        <v>27531</v>
      </c>
      <c r="C7095" s="1" t="str">
        <f t="shared" si="883"/>
        <v>21:0671</v>
      </c>
      <c r="D7095" s="1" t="str">
        <f t="shared" si="887"/>
        <v>21:0204</v>
      </c>
      <c r="E7095" t="s">
        <v>27532</v>
      </c>
      <c r="F7095" t="s">
        <v>27533</v>
      </c>
      <c r="H7095">
        <v>61.944348599999998</v>
      </c>
      <c r="I7095">
        <v>-128.7226378</v>
      </c>
      <c r="J7095" s="1" t="str">
        <f t="shared" si="888"/>
        <v>Fluid (stream)</v>
      </c>
      <c r="K7095" s="1" t="str">
        <f t="shared" si="889"/>
        <v>Untreated Water</v>
      </c>
      <c r="O7095">
        <v>3.18</v>
      </c>
      <c r="P7095">
        <v>600</v>
      </c>
      <c r="Q7095">
        <v>7.6</v>
      </c>
    </row>
    <row r="7096" spans="1:17" hidden="1" x14ac:dyDescent="0.3">
      <c r="A7096" t="s">
        <v>27534</v>
      </c>
      <c r="B7096" t="s">
        <v>27535</v>
      </c>
      <c r="C7096" s="1" t="str">
        <f t="shared" si="883"/>
        <v>21:0671</v>
      </c>
      <c r="D7096" s="1" t="str">
        <f t="shared" si="887"/>
        <v>21:0204</v>
      </c>
      <c r="E7096" t="s">
        <v>27536</v>
      </c>
      <c r="F7096" t="s">
        <v>27537</v>
      </c>
      <c r="H7096">
        <v>61.923989400000004</v>
      </c>
      <c r="I7096">
        <v>-128.7665293</v>
      </c>
      <c r="J7096" s="1" t="str">
        <f t="shared" si="888"/>
        <v>Fluid (stream)</v>
      </c>
      <c r="K7096" s="1" t="str">
        <f t="shared" si="889"/>
        <v>Untreated Water</v>
      </c>
      <c r="O7096">
        <v>0.38</v>
      </c>
      <c r="P7096">
        <v>100</v>
      </c>
      <c r="Q7096">
        <v>6.5</v>
      </c>
    </row>
    <row r="7097" spans="1:17" hidden="1" x14ac:dyDescent="0.3">
      <c r="A7097" t="s">
        <v>27538</v>
      </c>
      <c r="B7097" t="s">
        <v>27539</v>
      </c>
      <c r="C7097" s="1" t="str">
        <f t="shared" si="883"/>
        <v>21:0671</v>
      </c>
      <c r="D7097" s="1" t="str">
        <f t="shared" si="887"/>
        <v>21:0204</v>
      </c>
      <c r="E7097" t="s">
        <v>27540</v>
      </c>
      <c r="F7097" t="s">
        <v>27541</v>
      </c>
      <c r="H7097">
        <v>61.906711799999997</v>
      </c>
      <c r="I7097">
        <v>-128.79073829999999</v>
      </c>
      <c r="J7097" s="1" t="str">
        <f t="shared" si="888"/>
        <v>Fluid (stream)</v>
      </c>
      <c r="K7097" s="1" t="str">
        <f t="shared" si="889"/>
        <v>Untreated Water</v>
      </c>
      <c r="O7097">
        <v>2.5000000000000001E-2</v>
      </c>
      <c r="P7097">
        <v>90</v>
      </c>
      <c r="Q7097">
        <v>5.8</v>
      </c>
    </row>
    <row r="7098" spans="1:17" hidden="1" x14ac:dyDescent="0.3">
      <c r="A7098" t="s">
        <v>27542</v>
      </c>
      <c r="B7098" t="s">
        <v>27543</v>
      </c>
      <c r="C7098" s="1" t="str">
        <f t="shared" si="883"/>
        <v>21:0671</v>
      </c>
      <c r="D7098" s="1" t="str">
        <f t="shared" si="887"/>
        <v>21:0204</v>
      </c>
      <c r="E7098" t="s">
        <v>27544</v>
      </c>
      <c r="F7098" t="s">
        <v>27545</v>
      </c>
      <c r="H7098">
        <v>61.9309048</v>
      </c>
      <c r="I7098">
        <v>-128.77373460000001</v>
      </c>
      <c r="J7098" s="1" t="str">
        <f t="shared" si="888"/>
        <v>Fluid (stream)</v>
      </c>
      <c r="K7098" s="1" t="str">
        <f t="shared" si="889"/>
        <v>Untreated Water</v>
      </c>
      <c r="O7098">
        <v>0.33</v>
      </c>
      <c r="P7098">
        <v>40</v>
      </c>
      <c r="Q7098">
        <v>6.9</v>
      </c>
    </row>
    <row r="7099" spans="1:17" hidden="1" x14ac:dyDescent="0.3">
      <c r="A7099" t="s">
        <v>27546</v>
      </c>
      <c r="B7099" t="s">
        <v>27547</v>
      </c>
      <c r="C7099" s="1" t="str">
        <f t="shared" si="883"/>
        <v>21:0671</v>
      </c>
      <c r="D7099" s="1" t="str">
        <f t="shared" si="887"/>
        <v>21:0204</v>
      </c>
      <c r="E7099" t="s">
        <v>27548</v>
      </c>
      <c r="F7099" t="s">
        <v>27549</v>
      </c>
      <c r="H7099">
        <v>61.947529000000003</v>
      </c>
      <c r="I7099">
        <v>-128.78994650000001</v>
      </c>
      <c r="J7099" s="1" t="str">
        <f t="shared" si="888"/>
        <v>Fluid (stream)</v>
      </c>
      <c r="K7099" s="1" t="str">
        <f t="shared" si="889"/>
        <v>Untreated Water</v>
      </c>
      <c r="O7099">
        <v>0.93</v>
      </c>
      <c r="P7099">
        <v>20</v>
      </c>
      <c r="Q7099">
        <v>7.4</v>
      </c>
    </row>
    <row r="7100" spans="1:17" hidden="1" x14ac:dyDescent="0.3">
      <c r="A7100" t="s">
        <v>27550</v>
      </c>
      <c r="B7100" t="s">
        <v>27551</v>
      </c>
      <c r="C7100" s="1" t="str">
        <f t="shared" si="883"/>
        <v>21:0671</v>
      </c>
      <c r="D7100" s="1" t="str">
        <f t="shared" si="887"/>
        <v>21:0204</v>
      </c>
      <c r="E7100" t="s">
        <v>27552</v>
      </c>
      <c r="F7100" t="s">
        <v>27553</v>
      </c>
      <c r="H7100">
        <v>61.951588899999997</v>
      </c>
      <c r="I7100">
        <v>-128.82346810000001</v>
      </c>
      <c r="J7100" s="1" t="str">
        <f t="shared" si="888"/>
        <v>Fluid (stream)</v>
      </c>
      <c r="K7100" s="1" t="str">
        <f t="shared" si="889"/>
        <v>Untreated Water</v>
      </c>
      <c r="O7100">
        <v>0.18</v>
      </c>
      <c r="P7100">
        <v>20</v>
      </c>
      <c r="Q7100">
        <v>7.1</v>
      </c>
    </row>
    <row r="7101" spans="1:17" hidden="1" x14ac:dyDescent="0.3">
      <c r="A7101" t="s">
        <v>27554</v>
      </c>
      <c r="B7101" t="s">
        <v>27555</v>
      </c>
      <c r="C7101" s="1" t="str">
        <f t="shared" si="883"/>
        <v>21:0671</v>
      </c>
      <c r="D7101" s="1" t="str">
        <f t="shared" si="887"/>
        <v>21:0204</v>
      </c>
      <c r="E7101" t="s">
        <v>27552</v>
      </c>
      <c r="F7101" t="s">
        <v>27556</v>
      </c>
      <c r="H7101">
        <v>61.951588899999997</v>
      </c>
      <c r="I7101">
        <v>-128.82346810000001</v>
      </c>
      <c r="J7101" s="1" t="str">
        <f t="shared" si="888"/>
        <v>Fluid (stream)</v>
      </c>
      <c r="K7101" s="1" t="str">
        <f t="shared" si="889"/>
        <v>Untreated Water</v>
      </c>
      <c r="O7101">
        <v>0.19</v>
      </c>
      <c r="P7101">
        <v>20</v>
      </c>
      <c r="Q7101">
        <v>6.9</v>
      </c>
    </row>
    <row r="7102" spans="1:17" hidden="1" x14ac:dyDescent="0.3">
      <c r="A7102" t="s">
        <v>27557</v>
      </c>
      <c r="B7102" t="s">
        <v>27558</v>
      </c>
      <c r="C7102" s="1" t="str">
        <f t="shared" si="883"/>
        <v>21:0671</v>
      </c>
      <c r="D7102" s="1" t="str">
        <f t="shared" si="887"/>
        <v>21:0204</v>
      </c>
      <c r="E7102" t="s">
        <v>27559</v>
      </c>
      <c r="F7102" t="s">
        <v>27560</v>
      </c>
      <c r="H7102">
        <v>61.925753399999998</v>
      </c>
      <c r="I7102">
        <v>-128.8546029</v>
      </c>
      <c r="J7102" s="1" t="str">
        <f t="shared" si="888"/>
        <v>Fluid (stream)</v>
      </c>
      <c r="K7102" s="1" t="str">
        <f t="shared" si="889"/>
        <v>Untreated Water</v>
      </c>
      <c r="O7102">
        <v>0.19</v>
      </c>
      <c r="P7102">
        <v>20</v>
      </c>
      <c r="Q7102">
        <v>6.8</v>
      </c>
    </row>
    <row r="7103" spans="1:17" hidden="1" x14ac:dyDescent="0.3">
      <c r="A7103" t="s">
        <v>27561</v>
      </c>
      <c r="B7103" t="s">
        <v>27562</v>
      </c>
      <c r="C7103" s="1" t="str">
        <f t="shared" si="883"/>
        <v>21:0671</v>
      </c>
      <c r="D7103" s="1" t="str">
        <f t="shared" si="887"/>
        <v>21:0204</v>
      </c>
      <c r="E7103" t="s">
        <v>27563</v>
      </c>
      <c r="F7103" t="s">
        <v>27564</v>
      </c>
      <c r="H7103">
        <v>61.957278500000001</v>
      </c>
      <c r="I7103">
        <v>-128.89151759999999</v>
      </c>
      <c r="J7103" s="1" t="str">
        <f t="shared" si="888"/>
        <v>Fluid (stream)</v>
      </c>
      <c r="K7103" s="1" t="str">
        <f t="shared" si="889"/>
        <v>Untreated Water</v>
      </c>
      <c r="O7103">
        <v>0.21</v>
      </c>
      <c r="P7103">
        <v>20</v>
      </c>
      <c r="Q7103">
        <v>6.9</v>
      </c>
    </row>
    <row r="7104" spans="1:17" hidden="1" x14ac:dyDescent="0.3">
      <c r="A7104" t="s">
        <v>27565</v>
      </c>
      <c r="B7104" t="s">
        <v>27566</v>
      </c>
      <c r="C7104" s="1" t="str">
        <f t="shared" si="883"/>
        <v>21:0671</v>
      </c>
      <c r="D7104" s="1" t="str">
        <f t="shared" si="887"/>
        <v>21:0204</v>
      </c>
      <c r="E7104" t="s">
        <v>27567</v>
      </c>
      <c r="F7104" t="s">
        <v>27568</v>
      </c>
      <c r="H7104">
        <v>61.942838399999999</v>
      </c>
      <c r="I7104">
        <v>-128.92438279999999</v>
      </c>
      <c r="J7104" s="1" t="str">
        <f t="shared" si="888"/>
        <v>Fluid (stream)</v>
      </c>
      <c r="K7104" s="1" t="str">
        <f t="shared" si="889"/>
        <v>Untreated Water</v>
      </c>
      <c r="O7104">
        <v>0.33</v>
      </c>
      <c r="P7104">
        <v>20</v>
      </c>
      <c r="Q7104">
        <v>7.2</v>
      </c>
    </row>
    <row r="7105" spans="1:17" hidden="1" x14ac:dyDescent="0.3">
      <c r="A7105" t="s">
        <v>27569</v>
      </c>
      <c r="B7105" t="s">
        <v>27570</v>
      </c>
      <c r="C7105" s="1" t="str">
        <f t="shared" si="883"/>
        <v>21:0671</v>
      </c>
      <c r="D7105" s="1" t="str">
        <f t="shared" si="887"/>
        <v>21:0204</v>
      </c>
      <c r="E7105" t="s">
        <v>27571</v>
      </c>
      <c r="F7105" t="s">
        <v>27572</v>
      </c>
      <c r="H7105">
        <v>61.947531900000001</v>
      </c>
      <c r="I7105">
        <v>-128.93975209999999</v>
      </c>
      <c r="J7105" s="1" t="str">
        <f t="shared" si="888"/>
        <v>Fluid (stream)</v>
      </c>
      <c r="K7105" s="1" t="str">
        <f t="shared" si="889"/>
        <v>Untreated Water</v>
      </c>
      <c r="O7105">
        <v>1</v>
      </c>
      <c r="P7105">
        <v>20</v>
      </c>
      <c r="Q7105">
        <v>7.6</v>
      </c>
    </row>
    <row r="7106" spans="1:17" hidden="1" x14ac:dyDescent="0.3">
      <c r="A7106" t="s">
        <v>27573</v>
      </c>
      <c r="B7106" t="s">
        <v>27574</v>
      </c>
      <c r="C7106" s="1" t="str">
        <f t="shared" si="883"/>
        <v>21:0671</v>
      </c>
      <c r="D7106" s="1" t="str">
        <f t="shared" si="887"/>
        <v>21:0204</v>
      </c>
      <c r="E7106" t="s">
        <v>27575</v>
      </c>
      <c r="F7106" t="s">
        <v>27576</v>
      </c>
      <c r="H7106">
        <v>61.941667299999999</v>
      </c>
      <c r="I7106">
        <v>-128.9568371</v>
      </c>
      <c r="J7106" s="1" t="str">
        <f t="shared" si="888"/>
        <v>Fluid (stream)</v>
      </c>
      <c r="K7106" s="1" t="str">
        <f t="shared" si="889"/>
        <v>Untreated Water</v>
      </c>
      <c r="O7106">
        <v>0.15</v>
      </c>
      <c r="P7106">
        <v>20</v>
      </c>
      <c r="Q7106">
        <v>7.2</v>
      </c>
    </row>
    <row r="7107" spans="1:17" hidden="1" x14ac:dyDescent="0.3">
      <c r="A7107" t="s">
        <v>27577</v>
      </c>
      <c r="B7107" t="s">
        <v>27578</v>
      </c>
      <c r="C7107" s="1" t="str">
        <f t="shared" si="883"/>
        <v>21:0671</v>
      </c>
      <c r="D7107" s="1" t="str">
        <f t="shared" si="887"/>
        <v>21:0204</v>
      </c>
      <c r="E7107" t="s">
        <v>27579</v>
      </c>
      <c r="F7107" t="s">
        <v>27580</v>
      </c>
      <c r="H7107">
        <v>61.926162900000001</v>
      </c>
      <c r="I7107">
        <v>-128.95287769999999</v>
      </c>
      <c r="J7107" s="1" t="str">
        <f t="shared" si="888"/>
        <v>Fluid (stream)</v>
      </c>
      <c r="K7107" s="1" t="str">
        <f t="shared" si="889"/>
        <v>Untreated Water</v>
      </c>
      <c r="O7107">
        <v>0.19</v>
      </c>
      <c r="P7107">
        <v>20</v>
      </c>
      <c r="Q7107">
        <v>6.9</v>
      </c>
    </row>
    <row r="7108" spans="1:17" hidden="1" x14ac:dyDescent="0.3">
      <c r="A7108" t="s">
        <v>27581</v>
      </c>
      <c r="B7108" t="s">
        <v>27582</v>
      </c>
      <c r="C7108" s="1" t="str">
        <f t="shared" si="883"/>
        <v>21:0671</v>
      </c>
      <c r="D7108" s="1" t="str">
        <f t="shared" si="887"/>
        <v>21:0204</v>
      </c>
      <c r="E7108" t="s">
        <v>27583</v>
      </c>
      <c r="F7108" t="s">
        <v>27584</v>
      </c>
      <c r="H7108">
        <v>61.8800819</v>
      </c>
      <c r="I7108">
        <v>-128.94585330000001</v>
      </c>
      <c r="J7108" s="1" t="str">
        <f t="shared" si="888"/>
        <v>Fluid (stream)</v>
      </c>
      <c r="K7108" s="1" t="str">
        <f t="shared" si="889"/>
        <v>Untreated Water</v>
      </c>
      <c r="O7108">
        <v>0.15</v>
      </c>
      <c r="P7108">
        <v>10</v>
      </c>
      <c r="Q7108">
        <v>6.8</v>
      </c>
    </row>
    <row r="7109" spans="1:17" hidden="1" x14ac:dyDescent="0.3">
      <c r="A7109" t="s">
        <v>27585</v>
      </c>
      <c r="B7109" t="s">
        <v>27586</v>
      </c>
      <c r="C7109" s="1" t="str">
        <f t="shared" si="883"/>
        <v>21:0671</v>
      </c>
      <c r="D7109" s="1" t="str">
        <f t="shared" si="887"/>
        <v>21:0204</v>
      </c>
      <c r="E7109" t="s">
        <v>27587</v>
      </c>
      <c r="F7109" t="s">
        <v>27588</v>
      </c>
      <c r="H7109">
        <v>61.870145899999997</v>
      </c>
      <c r="I7109">
        <v>-128.9904516</v>
      </c>
      <c r="J7109" s="1" t="str">
        <f t="shared" si="888"/>
        <v>Fluid (stream)</v>
      </c>
      <c r="K7109" s="1" t="str">
        <f t="shared" si="889"/>
        <v>Untreated Water</v>
      </c>
      <c r="O7109">
        <v>2.5000000000000001E-2</v>
      </c>
      <c r="P7109">
        <v>20</v>
      </c>
      <c r="Q7109">
        <v>6.8</v>
      </c>
    </row>
    <row r="7110" spans="1:17" hidden="1" x14ac:dyDescent="0.3">
      <c r="A7110" t="s">
        <v>27589</v>
      </c>
      <c r="B7110" t="s">
        <v>27590</v>
      </c>
      <c r="C7110" s="1" t="str">
        <f t="shared" si="883"/>
        <v>21:0671</v>
      </c>
      <c r="D7110" s="1" t="str">
        <f t="shared" si="887"/>
        <v>21:0204</v>
      </c>
      <c r="E7110" t="s">
        <v>27591</v>
      </c>
      <c r="F7110" t="s">
        <v>27592</v>
      </c>
      <c r="H7110">
        <v>61.8721538</v>
      </c>
      <c r="I7110">
        <v>-129.0298258</v>
      </c>
      <c r="J7110" s="1" t="str">
        <f t="shared" si="888"/>
        <v>Fluid (stream)</v>
      </c>
      <c r="K7110" s="1" t="str">
        <f t="shared" si="889"/>
        <v>Untreated Water</v>
      </c>
      <c r="O7110">
        <v>0.11</v>
      </c>
      <c r="P7110">
        <v>20</v>
      </c>
      <c r="Q7110">
        <v>6.8</v>
      </c>
    </row>
    <row r="7111" spans="1:17" hidden="1" x14ac:dyDescent="0.3">
      <c r="A7111" t="s">
        <v>27593</v>
      </c>
      <c r="B7111" t="s">
        <v>27594</v>
      </c>
      <c r="C7111" s="1" t="str">
        <f t="shared" si="883"/>
        <v>21:0671</v>
      </c>
      <c r="D7111" s="1" t="str">
        <f t="shared" si="887"/>
        <v>21:0204</v>
      </c>
      <c r="E7111" t="s">
        <v>27595</v>
      </c>
      <c r="F7111" t="s">
        <v>27596</v>
      </c>
      <c r="H7111">
        <v>61.891083899999998</v>
      </c>
      <c r="I7111">
        <v>-129.0385388</v>
      </c>
      <c r="J7111" s="1" t="str">
        <f t="shared" si="888"/>
        <v>Fluid (stream)</v>
      </c>
      <c r="K7111" s="1" t="str">
        <f t="shared" si="889"/>
        <v>Untreated Water</v>
      </c>
      <c r="O7111">
        <v>0.16</v>
      </c>
      <c r="P7111">
        <v>20</v>
      </c>
      <c r="Q7111">
        <v>6.7</v>
      </c>
    </row>
    <row r="7112" spans="1:17" hidden="1" x14ac:dyDescent="0.3">
      <c r="A7112" t="s">
        <v>27597</v>
      </c>
      <c r="B7112" t="s">
        <v>27598</v>
      </c>
      <c r="C7112" s="1" t="str">
        <f t="shared" si="883"/>
        <v>21:0671</v>
      </c>
      <c r="D7112" s="1" t="str">
        <f>HYPERLINK("http://geochem.nrcan.gc.ca/cdogs/content/svy/svy_e.htm", "")</f>
        <v/>
      </c>
      <c r="G7112" s="1" t="str">
        <f>HYPERLINK("http://geochem.nrcan.gc.ca/cdogs/content/cr_/cr_00080_e.htm", "80")</f>
        <v>80</v>
      </c>
      <c r="J7112" t="s">
        <v>11453</v>
      </c>
      <c r="K7112" t="s">
        <v>11454</v>
      </c>
      <c r="O7112">
        <v>0.2</v>
      </c>
      <c r="P7112">
        <v>70</v>
      </c>
      <c r="Q7112">
        <v>7</v>
      </c>
    </row>
    <row r="7113" spans="1:17" hidden="1" x14ac:dyDescent="0.3">
      <c r="A7113" t="s">
        <v>27599</v>
      </c>
      <c r="B7113" t="s">
        <v>27600</v>
      </c>
      <c r="C7113" s="1" t="str">
        <f t="shared" si="883"/>
        <v>21:0671</v>
      </c>
      <c r="D7113" s="1" t="str">
        <f>HYPERLINK("http://geochem.nrcan.gc.ca/cdogs/content/svy/svy210204_e.htm", "21:0204")</f>
        <v>21:0204</v>
      </c>
      <c r="E7113" t="s">
        <v>27601</v>
      </c>
      <c r="F7113" t="s">
        <v>27602</v>
      </c>
      <c r="H7113">
        <v>61.903517000000001</v>
      </c>
      <c r="I7113">
        <v>-129.1062512</v>
      </c>
      <c r="J7113" s="1" t="str">
        <f>HYPERLINK("http://geochem.nrcan.gc.ca/cdogs/content/kwd/kwd020018_e.htm", "Fluid (stream)")</f>
        <v>Fluid (stream)</v>
      </c>
      <c r="K7113" s="1" t="str">
        <f>HYPERLINK("http://geochem.nrcan.gc.ca/cdogs/content/kwd/kwd080007_e.htm", "Untreated Water")</f>
        <v>Untreated Water</v>
      </c>
      <c r="O7113">
        <v>0.12</v>
      </c>
      <c r="P7113">
        <v>50</v>
      </c>
      <c r="Q7113">
        <v>6.4</v>
      </c>
    </row>
    <row r="7114" spans="1:17" hidden="1" x14ac:dyDescent="0.3">
      <c r="A7114" t="s">
        <v>27603</v>
      </c>
      <c r="B7114" t="s">
        <v>27604</v>
      </c>
      <c r="C7114" s="1" t="str">
        <f t="shared" si="883"/>
        <v>21:0671</v>
      </c>
      <c r="D7114" s="1" t="str">
        <f>HYPERLINK("http://geochem.nrcan.gc.ca/cdogs/content/svy/svy210204_e.htm", "21:0204")</f>
        <v>21:0204</v>
      </c>
      <c r="E7114" t="s">
        <v>27605</v>
      </c>
      <c r="F7114" t="s">
        <v>27606</v>
      </c>
      <c r="H7114">
        <v>61.899182600000003</v>
      </c>
      <c r="I7114">
        <v>-129.1044283</v>
      </c>
      <c r="J7114" s="1" t="str">
        <f>HYPERLINK("http://geochem.nrcan.gc.ca/cdogs/content/kwd/kwd020018_e.htm", "Fluid (stream)")</f>
        <v>Fluid (stream)</v>
      </c>
      <c r="K7114" s="1" t="str">
        <f>HYPERLINK("http://geochem.nrcan.gc.ca/cdogs/content/kwd/kwd080007_e.htm", "Untreated Water")</f>
        <v>Untreated Water</v>
      </c>
      <c r="O7114">
        <v>0.27</v>
      </c>
      <c r="P7114">
        <v>80</v>
      </c>
      <c r="Q7114">
        <v>6.6</v>
      </c>
    </row>
    <row r="7115" spans="1:17" hidden="1" x14ac:dyDescent="0.3">
      <c r="A7115" t="s">
        <v>27607</v>
      </c>
      <c r="B7115" t="s">
        <v>27608</v>
      </c>
      <c r="C7115" s="1" t="str">
        <f t="shared" si="883"/>
        <v>21:0671</v>
      </c>
      <c r="D7115" s="1" t="str">
        <f>HYPERLINK("http://geochem.nrcan.gc.ca/cdogs/content/svy/svy210204_e.htm", "21:0204")</f>
        <v>21:0204</v>
      </c>
      <c r="E7115" t="s">
        <v>27609</v>
      </c>
      <c r="F7115" t="s">
        <v>27610</v>
      </c>
      <c r="H7115">
        <v>61.898338099999997</v>
      </c>
      <c r="I7115">
        <v>-129.1957252</v>
      </c>
      <c r="J7115" s="1" t="str">
        <f>HYPERLINK("http://geochem.nrcan.gc.ca/cdogs/content/kwd/kwd020018_e.htm", "Fluid (stream)")</f>
        <v>Fluid (stream)</v>
      </c>
      <c r="K7115" s="1" t="str">
        <f>HYPERLINK("http://geochem.nrcan.gc.ca/cdogs/content/kwd/kwd080007_e.htm", "Untreated Water")</f>
        <v>Untreated Water</v>
      </c>
      <c r="O7115">
        <v>0.12</v>
      </c>
      <c r="P7115">
        <v>50</v>
      </c>
      <c r="Q7115">
        <v>6.6</v>
      </c>
    </row>
    <row r="7116" spans="1:17" hidden="1" x14ac:dyDescent="0.3">
      <c r="A7116" t="s">
        <v>27611</v>
      </c>
      <c r="B7116" t="s">
        <v>27612</v>
      </c>
      <c r="C7116" s="1" t="str">
        <f t="shared" si="883"/>
        <v>21:0671</v>
      </c>
      <c r="D7116" s="1" t="str">
        <f>HYPERLINK("http://geochem.nrcan.gc.ca/cdogs/content/svy/svy210204_e.htm", "21:0204")</f>
        <v>21:0204</v>
      </c>
      <c r="E7116" t="s">
        <v>27613</v>
      </c>
      <c r="F7116" t="s">
        <v>27614</v>
      </c>
      <c r="H7116">
        <v>61.903472100000002</v>
      </c>
      <c r="I7116">
        <v>-129.18982009999999</v>
      </c>
      <c r="J7116" s="1" t="str">
        <f>HYPERLINK("http://geochem.nrcan.gc.ca/cdogs/content/kwd/kwd020018_e.htm", "Fluid (stream)")</f>
        <v>Fluid (stream)</v>
      </c>
      <c r="K7116" s="1" t="str">
        <f>HYPERLINK("http://geochem.nrcan.gc.ca/cdogs/content/kwd/kwd080007_e.htm", "Untreated Water")</f>
        <v>Untreated Water</v>
      </c>
      <c r="O7116">
        <v>0.4</v>
      </c>
      <c r="P7116">
        <v>70</v>
      </c>
      <c r="Q7116">
        <v>6.8</v>
      </c>
    </row>
    <row r="7117" spans="1:17" hidden="1" x14ac:dyDescent="0.3">
      <c r="A7117" t="s">
        <v>27615</v>
      </c>
      <c r="B7117" t="s">
        <v>27616</v>
      </c>
      <c r="C7117" s="1" t="str">
        <f t="shared" si="883"/>
        <v>21:0671</v>
      </c>
      <c r="D7117" s="1" t="str">
        <f>HYPERLINK("http://geochem.nrcan.gc.ca/cdogs/content/svy/svy_e.htm", "")</f>
        <v/>
      </c>
      <c r="G7117" s="1" t="str">
        <f>HYPERLINK("http://geochem.nrcan.gc.ca/cdogs/content/cr_/cr_00080_e.htm", "80")</f>
        <v>80</v>
      </c>
      <c r="J7117" t="s">
        <v>11453</v>
      </c>
      <c r="K7117" t="s">
        <v>11454</v>
      </c>
      <c r="O7117">
        <v>0.13</v>
      </c>
      <c r="P7117">
        <v>100</v>
      </c>
      <c r="Q7117">
        <v>6.8</v>
      </c>
    </row>
    <row r="7118" spans="1:17" hidden="1" x14ac:dyDescent="0.3">
      <c r="A7118" t="s">
        <v>27617</v>
      </c>
      <c r="B7118" t="s">
        <v>27618</v>
      </c>
      <c r="C7118" s="1" t="str">
        <f t="shared" si="883"/>
        <v>21:0671</v>
      </c>
      <c r="D7118" s="1" t="str">
        <f t="shared" ref="D7118:D7142" si="890">HYPERLINK("http://geochem.nrcan.gc.ca/cdogs/content/svy/svy210204_e.htm", "21:0204")</f>
        <v>21:0204</v>
      </c>
      <c r="E7118" t="s">
        <v>27619</v>
      </c>
      <c r="F7118" t="s">
        <v>27620</v>
      </c>
      <c r="H7118">
        <v>61.925044499999998</v>
      </c>
      <c r="I7118">
        <v>-129.22515050000001</v>
      </c>
      <c r="J7118" s="1" t="str">
        <f t="shared" ref="J7118:J7142" si="891">HYPERLINK("http://geochem.nrcan.gc.ca/cdogs/content/kwd/kwd020018_e.htm", "Fluid (stream)")</f>
        <v>Fluid (stream)</v>
      </c>
      <c r="K7118" s="1" t="str">
        <f t="shared" ref="K7118:K7142" si="892">HYPERLINK("http://geochem.nrcan.gc.ca/cdogs/content/kwd/kwd080007_e.htm", "Untreated Water")</f>
        <v>Untreated Water</v>
      </c>
      <c r="O7118">
        <v>0.23</v>
      </c>
      <c r="P7118">
        <v>40</v>
      </c>
      <c r="Q7118">
        <v>6.8</v>
      </c>
    </row>
    <row r="7119" spans="1:17" hidden="1" x14ac:dyDescent="0.3">
      <c r="A7119" t="s">
        <v>27621</v>
      </c>
      <c r="B7119" t="s">
        <v>27622</v>
      </c>
      <c r="C7119" s="1" t="str">
        <f t="shared" si="883"/>
        <v>21:0671</v>
      </c>
      <c r="D7119" s="1" t="str">
        <f t="shared" si="890"/>
        <v>21:0204</v>
      </c>
      <c r="E7119" t="s">
        <v>27623</v>
      </c>
      <c r="F7119" t="s">
        <v>27624</v>
      </c>
      <c r="H7119">
        <v>61.8988133</v>
      </c>
      <c r="I7119">
        <v>-129.2750418</v>
      </c>
      <c r="J7119" s="1" t="str">
        <f t="shared" si="891"/>
        <v>Fluid (stream)</v>
      </c>
      <c r="K7119" s="1" t="str">
        <f t="shared" si="892"/>
        <v>Untreated Water</v>
      </c>
      <c r="O7119">
        <v>7.0000000000000007E-2</v>
      </c>
      <c r="P7119">
        <v>40</v>
      </c>
      <c r="Q7119">
        <v>6.8</v>
      </c>
    </row>
    <row r="7120" spans="1:17" hidden="1" x14ac:dyDescent="0.3">
      <c r="A7120" t="s">
        <v>27625</v>
      </c>
      <c r="B7120" t="s">
        <v>27626</v>
      </c>
      <c r="C7120" s="1" t="str">
        <f t="shared" si="883"/>
        <v>21:0671</v>
      </c>
      <c r="D7120" s="1" t="str">
        <f t="shared" si="890"/>
        <v>21:0204</v>
      </c>
      <c r="E7120" t="s">
        <v>27627</v>
      </c>
      <c r="F7120" t="s">
        <v>27628</v>
      </c>
      <c r="H7120">
        <v>61.900643299999999</v>
      </c>
      <c r="I7120">
        <v>-129.36804079999999</v>
      </c>
      <c r="J7120" s="1" t="str">
        <f t="shared" si="891"/>
        <v>Fluid (stream)</v>
      </c>
      <c r="K7120" s="1" t="str">
        <f t="shared" si="892"/>
        <v>Untreated Water</v>
      </c>
      <c r="O7120">
        <v>0.11</v>
      </c>
      <c r="P7120">
        <v>30</v>
      </c>
      <c r="Q7120">
        <v>6.5</v>
      </c>
    </row>
    <row r="7121" spans="1:17" hidden="1" x14ac:dyDescent="0.3">
      <c r="A7121" t="s">
        <v>27629</v>
      </c>
      <c r="B7121" t="s">
        <v>27630</v>
      </c>
      <c r="C7121" s="1" t="str">
        <f t="shared" si="883"/>
        <v>21:0671</v>
      </c>
      <c r="D7121" s="1" t="str">
        <f t="shared" si="890"/>
        <v>21:0204</v>
      </c>
      <c r="E7121" t="s">
        <v>27631</v>
      </c>
      <c r="F7121" t="s">
        <v>27632</v>
      </c>
      <c r="H7121">
        <v>61.827281200000002</v>
      </c>
      <c r="I7121">
        <v>-129.0073788</v>
      </c>
      <c r="J7121" s="1" t="str">
        <f t="shared" si="891"/>
        <v>Fluid (stream)</v>
      </c>
      <c r="K7121" s="1" t="str">
        <f t="shared" si="892"/>
        <v>Untreated Water</v>
      </c>
      <c r="O7121">
        <v>0.22</v>
      </c>
      <c r="P7121">
        <v>40</v>
      </c>
      <c r="Q7121">
        <v>6.7</v>
      </c>
    </row>
    <row r="7122" spans="1:17" hidden="1" x14ac:dyDescent="0.3">
      <c r="A7122" t="s">
        <v>27633</v>
      </c>
      <c r="B7122" t="s">
        <v>27634</v>
      </c>
      <c r="C7122" s="1" t="str">
        <f t="shared" si="883"/>
        <v>21:0671</v>
      </c>
      <c r="D7122" s="1" t="str">
        <f t="shared" si="890"/>
        <v>21:0204</v>
      </c>
      <c r="E7122" t="s">
        <v>27635</v>
      </c>
      <c r="F7122" t="s">
        <v>27636</v>
      </c>
      <c r="H7122">
        <v>61.842080899999999</v>
      </c>
      <c r="I7122">
        <v>-128.96947119999999</v>
      </c>
      <c r="J7122" s="1" t="str">
        <f t="shared" si="891"/>
        <v>Fluid (stream)</v>
      </c>
      <c r="K7122" s="1" t="str">
        <f t="shared" si="892"/>
        <v>Untreated Water</v>
      </c>
      <c r="O7122">
        <v>7.0000000000000007E-2</v>
      </c>
      <c r="P7122">
        <v>20</v>
      </c>
      <c r="Q7122">
        <v>6.6</v>
      </c>
    </row>
    <row r="7123" spans="1:17" hidden="1" x14ac:dyDescent="0.3">
      <c r="A7123" t="s">
        <v>27637</v>
      </c>
      <c r="B7123" t="s">
        <v>27638</v>
      </c>
      <c r="C7123" s="1" t="str">
        <f t="shared" si="883"/>
        <v>21:0671</v>
      </c>
      <c r="D7123" s="1" t="str">
        <f t="shared" si="890"/>
        <v>21:0204</v>
      </c>
      <c r="E7123" t="s">
        <v>27635</v>
      </c>
      <c r="F7123" t="s">
        <v>27639</v>
      </c>
      <c r="H7123">
        <v>61.842080899999999</v>
      </c>
      <c r="I7123">
        <v>-128.96947119999999</v>
      </c>
      <c r="J7123" s="1" t="str">
        <f t="shared" si="891"/>
        <v>Fluid (stream)</v>
      </c>
      <c r="K7123" s="1" t="str">
        <f t="shared" si="892"/>
        <v>Untreated Water</v>
      </c>
      <c r="O7123">
        <v>0.09</v>
      </c>
      <c r="P7123">
        <v>20</v>
      </c>
      <c r="Q7123">
        <v>6.6</v>
      </c>
    </row>
    <row r="7124" spans="1:17" hidden="1" x14ac:dyDescent="0.3">
      <c r="A7124" t="s">
        <v>27640</v>
      </c>
      <c r="B7124" t="s">
        <v>27641</v>
      </c>
      <c r="C7124" s="1" t="str">
        <f t="shared" si="883"/>
        <v>21:0671</v>
      </c>
      <c r="D7124" s="1" t="str">
        <f t="shared" si="890"/>
        <v>21:0204</v>
      </c>
      <c r="E7124" t="s">
        <v>27642</v>
      </c>
      <c r="F7124" t="s">
        <v>27643</v>
      </c>
      <c r="H7124">
        <v>61.838831900000002</v>
      </c>
      <c r="I7124">
        <v>-128.97237999999999</v>
      </c>
      <c r="J7124" s="1" t="str">
        <f t="shared" si="891"/>
        <v>Fluid (stream)</v>
      </c>
      <c r="K7124" s="1" t="str">
        <f t="shared" si="892"/>
        <v>Untreated Water</v>
      </c>
      <c r="O7124">
        <v>0.15</v>
      </c>
      <c r="P7124">
        <v>20</v>
      </c>
      <c r="Q7124">
        <v>6.5</v>
      </c>
    </row>
    <row r="7125" spans="1:17" hidden="1" x14ac:dyDescent="0.3">
      <c r="A7125" t="s">
        <v>27644</v>
      </c>
      <c r="B7125" t="s">
        <v>27645</v>
      </c>
      <c r="C7125" s="1" t="str">
        <f t="shared" si="883"/>
        <v>21:0671</v>
      </c>
      <c r="D7125" s="1" t="str">
        <f t="shared" si="890"/>
        <v>21:0204</v>
      </c>
      <c r="E7125" t="s">
        <v>27646</v>
      </c>
      <c r="F7125" t="s">
        <v>27647</v>
      </c>
      <c r="H7125">
        <v>61.836356899999998</v>
      </c>
      <c r="I7125">
        <v>-128.9501635</v>
      </c>
      <c r="J7125" s="1" t="str">
        <f t="shared" si="891"/>
        <v>Fluid (stream)</v>
      </c>
      <c r="K7125" s="1" t="str">
        <f t="shared" si="892"/>
        <v>Untreated Water</v>
      </c>
      <c r="O7125">
        <v>0.62</v>
      </c>
      <c r="P7125">
        <v>50</v>
      </c>
      <c r="Q7125">
        <v>6.6</v>
      </c>
    </row>
    <row r="7126" spans="1:17" hidden="1" x14ac:dyDescent="0.3">
      <c r="A7126" t="s">
        <v>27648</v>
      </c>
      <c r="B7126" t="s">
        <v>27649</v>
      </c>
      <c r="C7126" s="1" t="str">
        <f t="shared" si="883"/>
        <v>21:0671</v>
      </c>
      <c r="D7126" s="1" t="str">
        <f t="shared" si="890"/>
        <v>21:0204</v>
      </c>
      <c r="E7126" t="s">
        <v>27650</v>
      </c>
      <c r="F7126" t="s">
        <v>27651</v>
      </c>
      <c r="H7126">
        <v>61.844345099999998</v>
      </c>
      <c r="I7126">
        <v>-128.89886369999999</v>
      </c>
      <c r="J7126" s="1" t="str">
        <f t="shared" si="891"/>
        <v>Fluid (stream)</v>
      </c>
      <c r="K7126" s="1" t="str">
        <f t="shared" si="892"/>
        <v>Untreated Water</v>
      </c>
      <c r="O7126">
        <v>2.5000000000000001E-2</v>
      </c>
      <c r="P7126">
        <v>20</v>
      </c>
      <c r="Q7126">
        <v>6.6</v>
      </c>
    </row>
    <row r="7127" spans="1:17" hidden="1" x14ac:dyDescent="0.3">
      <c r="A7127" t="s">
        <v>27652</v>
      </c>
      <c r="B7127" t="s">
        <v>27653</v>
      </c>
      <c r="C7127" s="1" t="str">
        <f t="shared" ref="C7127:C7190" si="893">HYPERLINK("http://geochem.nrcan.gc.ca/cdogs/content/bdl/bdl210671_e.htm", "21:0671")</f>
        <v>21:0671</v>
      </c>
      <c r="D7127" s="1" t="str">
        <f t="shared" si="890"/>
        <v>21:0204</v>
      </c>
      <c r="E7127" t="s">
        <v>27654</v>
      </c>
      <c r="F7127" t="s">
        <v>27655</v>
      </c>
      <c r="H7127">
        <v>61.846635599999999</v>
      </c>
      <c r="I7127">
        <v>-128.8686706</v>
      </c>
      <c r="J7127" s="1" t="str">
        <f t="shared" si="891"/>
        <v>Fluid (stream)</v>
      </c>
      <c r="K7127" s="1" t="str">
        <f t="shared" si="892"/>
        <v>Untreated Water</v>
      </c>
      <c r="O7127">
        <v>0.21</v>
      </c>
      <c r="P7127">
        <v>20</v>
      </c>
      <c r="Q7127">
        <v>6.5</v>
      </c>
    </row>
    <row r="7128" spans="1:17" hidden="1" x14ac:dyDescent="0.3">
      <c r="A7128" t="s">
        <v>27656</v>
      </c>
      <c r="B7128" t="s">
        <v>27657</v>
      </c>
      <c r="C7128" s="1" t="str">
        <f t="shared" si="893"/>
        <v>21:0671</v>
      </c>
      <c r="D7128" s="1" t="str">
        <f t="shared" si="890"/>
        <v>21:0204</v>
      </c>
      <c r="E7128" t="s">
        <v>27658</v>
      </c>
      <c r="F7128" t="s">
        <v>27659</v>
      </c>
      <c r="H7128">
        <v>61.836694299999998</v>
      </c>
      <c r="I7128">
        <v>-128.855932</v>
      </c>
      <c r="J7128" s="1" t="str">
        <f t="shared" si="891"/>
        <v>Fluid (stream)</v>
      </c>
      <c r="K7128" s="1" t="str">
        <f t="shared" si="892"/>
        <v>Untreated Water</v>
      </c>
      <c r="O7128">
        <v>0.22</v>
      </c>
      <c r="P7128">
        <v>30</v>
      </c>
      <c r="Q7128">
        <v>6.6</v>
      </c>
    </row>
    <row r="7129" spans="1:17" hidden="1" x14ac:dyDescent="0.3">
      <c r="A7129" t="s">
        <v>27660</v>
      </c>
      <c r="B7129" t="s">
        <v>27661</v>
      </c>
      <c r="C7129" s="1" t="str">
        <f t="shared" si="893"/>
        <v>21:0671</v>
      </c>
      <c r="D7129" s="1" t="str">
        <f t="shared" si="890"/>
        <v>21:0204</v>
      </c>
      <c r="E7129" t="s">
        <v>27662</v>
      </c>
      <c r="F7129" t="s">
        <v>27663</v>
      </c>
      <c r="H7129">
        <v>61.843670199999998</v>
      </c>
      <c r="I7129">
        <v>-128.83283990000001</v>
      </c>
      <c r="J7129" s="1" t="str">
        <f t="shared" si="891"/>
        <v>Fluid (stream)</v>
      </c>
      <c r="K7129" s="1" t="str">
        <f t="shared" si="892"/>
        <v>Untreated Water</v>
      </c>
      <c r="O7129">
        <v>7.0000000000000007E-2</v>
      </c>
      <c r="P7129">
        <v>40</v>
      </c>
      <c r="Q7129">
        <v>6.7</v>
      </c>
    </row>
    <row r="7130" spans="1:17" hidden="1" x14ac:dyDescent="0.3">
      <c r="A7130" t="s">
        <v>27664</v>
      </c>
      <c r="B7130" t="s">
        <v>27665</v>
      </c>
      <c r="C7130" s="1" t="str">
        <f t="shared" si="893"/>
        <v>21:0671</v>
      </c>
      <c r="D7130" s="1" t="str">
        <f t="shared" si="890"/>
        <v>21:0204</v>
      </c>
      <c r="E7130" t="s">
        <v>27666</v>
      </c>
      <c r="F7130" t="s">
        <v>27667</v>
      </c>
      <c r="H7130">
        <v>61.833243000000003</v>
      </c>
      <c r="I7130">
        <v>-128.7784944</v>
      </c>
      <c r="J7130" s="1" t="str">
        <f t="shared" si="891"/>
        <v>Fluid (stream)</v>
      </c>
      <c r="K7130" s="1" t="str">
        <f t="shared" si="892"/>
        <v>Untreated Water</v>
      </c>
      <c r="O7130">
        <v>0.08</v>
      </c>
      <c r="P7130">
        <v>40</v>
      </c>
      <c r="Q7130">
        <v>6.5</v>
      </c>
    </row>
    <row r="7131" spans="1:17" hidden="1" x14ac:dyDescent="0.3">
      <c r="A7131" t="s">
        <v>27668</v>
      </c>
      <c r="B7131" t="s">
        <v>27669</v>
      </c>
      <c r="C7131" s="1" t="str">
        <f t="shared" si="893"/>
        <v>21:0671</v>
      </c>
      <c r="D7131" s="1" t="str">
        <f t="shared" si="890"/>
        <v>21:0204</v>
      </c>
      <c r="E7131" t="s">
        <v>27670</v>
      </c>
      <c r="F7131" t="s">
        <v>27671</v>
      </c>
      <c r="H7131">
        <v>61.8572427</v>
      </c>
      <c r="I7131">
        <v>-128.77552879999999</v>
      </c>
      <c r="J7131" s="1" t="str">
        <f t="shared" si="891"/>
        <v>Fluid (stream)</v>
      </c>
      <c r="K7131" s="1" t="str">
        <f t="shared" si="892"/>
        <v>Untreated Water</v>
      </c>
      <c r="O7131">
        <v>0.11</v>
      </c>
      <c r="P7131">
        <v>50</v>
      </c>
      <c r="Q7131">
        <v>6.3</v>
      </c>
    </row>
    <row r="7132" spans="1:17" hidden="1" x14ac:dyDescent="0.3">
      <c r="A7132" t="s">
        <v>27672</v>
      </c>
      <c r="B7132" t="s">
        <v>27673</v>
      </c>
      <c r="C7132" s="1" t="str">
        <f t="shared" si="893"/>
        <v>21:0671</v>
      </c>
      <c r="D7132" s="1" t="str">
        <f t="shared" si="890"/>
        <v>21:0204</v>
      </c>
      <c r="E7132" t="s">
        <v>27674</v>
      </c>
      <c r="F7132" t="s">
        <v>27675</v>
      </c>
      <c r="H7132">
        <v>61.8233064</v>
      </c>
      <c r="I7132">
        <v>-128.7199483</v>
      </c>
      <c r="J7132" s="1" t="str">
        <f t="shared" si="891"/>
        <v>Fluid (stream)</v>
      </c>
      <c r="K7132" s="1" t="str">
        <f t="shared" si="892"/>
        <v>Untreated Water</v>
      </c>
      <c r="O7132">
        <v>2.5000000000000001E-2</v>
      </c>
      <c r="P7132">
        <v>70</v>
      </c>
      <c r="Q7132">
        <v>6.3</v>
      </c>
    </row>
    <row r="7133" spans="1:17" hidden="1" x14ac:dyDescent="0.3">
      <c r="A7133" t="s">
        <v>27676</v>
      </c>
      <c r="B7133" t="s">
        <v>27677</v>
      </c>
      <c r="C7133" s="1" t="str">
        <f t="shared" si="893"/>
        <v>21:0671</v>
      </c>
      <c r="D7133" s="1" t="str">
        <f t="shared" si="890"/>
        <v>21:0204</v>
      </c>
      <c r="E7133" t="s">
        <v>27678</v>
      </c>
      <c r="F7133" t="s">
        <v>27679</v>
      </c>
      <c r="H7133">
        <v>61.8394336</v>
      </c>
      <c r="I7133">
        <v>-128.7177317</v>
      </c>
      <c r="J7133" s="1" t="str">
        <f t="shared" si="891"/>
        <v>Fluid (stream)</v>
      </c>
      <c r="K7133" s="1" t="str">
        <f t="shared" si="892"/>
        <v>Untreated Water</v>
      </c>
      <c r="O7133">
        <v>0.25</v>
      </c>
      <c r="P7133">
        <v>60</v>
      </c>
      <c r="Q7133">
        <v>6.7</v>
      </c>
    </row>
    <row r="7134" spans="1:17" hidden="1" x14ac:dyDescent="0.3">
      <c r="A7134" t="s">
        <v>27680</v>
      </c>
      <c r="B7134" t="s">
        <v>27681</v>
      </c>
      <c r="C7134" s="1" t="str">
        <f t="shared" si="893"/>
        <v>21:0671</v>
      </c>
      <c r="D7134" s="1" t="str">
        <f t="shared" si="890"/>
        <v>21:0204</v>
      </c>
      <c r="E7134" t="s">
        <v>27678</v>
      </c>
      <c r="F7134" t="s">
        <v>27682</v>
      </c>
      <c r="H7134">
        <v>61.8394336</v>
      </c>
      <c r="I7134">
        <v>-128.7177317</v>
      </c>
      <c r="J7134" s="1" t="str">
        <f t="shared" si="891"/>
        <v>Fluid (stream)</v>
      </c>
      <c r="K7134" s="1" t="str">
        <f t="shared" si="892"/>
        <v>Untreated Water</v>
      </c>
      <c r="O7134">
        <v>0.27</v>
      </c>
      <c r="P7134">
        <v>60</v>
      </c>
      <c r="Q7134">
        <v>6.7</v>
      </c>
    </row>
    <row r="7135" spans="1:17" hidden="1" x14ac:dyDescent="0.3">
      <c r="A7135" t="s">
        <v>27683</v>
      </c>
      <c r="B7135" t="s">
        <v>27684</v>
      </c>
      <c r="C7135" s="1" t="str">
        <f t="shared" si="893"/>
        <v>21:0671</v>
      </c>
      <c r="D7135" s="1" t="str">
        <f t="shared" si="890"/>
        <v>21:0204</v>
      </c>
      <c r="E7135" t="s">
        <v>27685</v>
      </c>
      <c r="F7135" t="s">
        <v>27686</v>
      </c>
      <c r="H7135">
        <v>61.843175299999999</v>
      </c>
      <c r="I7135">
        <v>-128.6333425</v>
      </c>
      <c r="J7135" s="1" t="str">
        <f t="shared" si="891"/>
        <v>Fluid (stream)</v>
      </c>
      <c r="K7135" s="1" t="str">
        <f t="shared" si="892"/>
        <v>Untreated Water</v>
      </c>
      <c r="O7135">
        <v>0.24</v>
      </c>
      <c r="P7135">
        <v>100</v>
      </c>
      <c r="Q7135">
        <v>5.7</v>
      </c>
    </row>
    <row r="7136" spans="1:17" hidden="1" x14ac:dyDescent="0.3">
      <c r="A7136" t="s">
        <v>27687</v>
      </c>
      <c r="B7136" t="s">
        <v>27688</v>
      </c>
      <c r="C7136" s="1" t="str">
        <f t="shared" si="893"/>
        <v>21:0671</v>
      </c>
      <c r="D7136" s="1" t="str">
        <f t="shared" si="890"/>
        <v>21:0204</v>
      </c>
      <c r="E7136" t="s">
        <v>27689</v>
      </c>
      <c r="F7136" t="s">
        <v>27690</v>
      </c>
      <c r="H7136">
        <v>61.839547600000003</v>
      </c>
      <c r="I7136">
        <v>-128.67573859999999</v>
      </c>
      <c r="J7136" s="1" t="str">
        <f t="shared" si="891"/>
        <v>Fluid (stream)</v>
      </c>
      <c r="K7136" s="1" t="str">
        <f t="shared" si="892"/>
        <v>Untreated Water</v>
      </c>
      <c r="O7136">
        <v>0.16</v>
      </c>
      <c r="P7136">
        <v>50</v>
      </c>
      <c r="Q7136">
        <v>6.6</v>
      </c>
    </row>
    <row r="7137" spans="1:17" hidden="1" x14ac:dyDescent="0.3">
      <c r="A7137" t="s">
        <v>27691</v>
      </c>
      <c r="B7137" t="s">
        <v>27692</v>
      </c>
      <c r="C7137" s="1" t="str">
        <f t="shared" si="893"/>
        <v>21:0671</v>
      </c>
      <c r="D7137" s="1" t="str">
        <f t="shared" si="890"/>
        <v>21:0204</v>
      </c>
      <c r="E7137" t="s">
        <v>27693</v>
      </c>
      <c r="F7137" t="s">
        <v>27694</v>
      </c>
      <c r="H7137">
        <v>61.8783423</v>
      </c>
      <c r="I7137">
        <v>-128.6666013</v>
      </c>
      <c r="J7137" s="1" t="str">
        <f t="shared" si="891"/>
        <v>Fluid (stream)</v>
      </c>
      <c r="K7137" s="1" t="str">
        <f t="shared" si="892"/>
        <v>Untreated Water</v>
      </c>
      <c r="O7137">
        <v>0.19</v>
      </c>
      <c r="P7137">
        <v>180</v>
      </c>
      <c r="Q7137">
        <v>6.5</v>
      </c>
    </row>
    <row r="7138" spans="1:17" hidden="1" x14ac:dyDescent="0.3">
      <c r="A7138" t="s">
        <v>27695</v>
      </c>
      <c r="B7138" t="s">
        <v>27696</v>
      </c>
      <c r="C7138" s="1" t="str">
        <f t="shared" si="893"/>
        <v>21:0671</v>
      </c>
      <c r="D7138" s="1" t="str">
        <f t="shared" si="890"/>
        <v>21:0204</v>
      </c>
      <c r="E7138" t="s">
        <v>27697</v>
      </c>
      <c r="F7138" t="s">
        <v>27698</v>
      </c>
      <c r="H7138">
        <v>61.887422299999997</v>
      </c>
      <c r="I7138">
        <v>-128.69151690000001</v>
      </c>
      <c r="J7138" s="1" t="str">
        <f t="shared" si="891"/>
        <v>Fluid (stream)</v>
      </c>
      <c r="K7138" s="1" t="str">
        <f t="shared" si="892"/>
        <v>Untreated Water</v>
      </c>
      <c r="O7138">
        <v>0.13</v>
      </c>
      <c r="P7138">
        <v>100</v>
      </c>
      <c r="Q7138">
        <v>6.4</v>
      </c>
    </row>
    <row r="7139" spans="1:17" hidden="1" x14ac:dyDescent="0.3">
      <c r="A7139" t="s">
        <v>27699</v>
      </c>
      <c r="B7139" t="s">
        <v>27700</v>
      </c>
      <c r="C7139" s="1" t="str">
        <f t="shared" si="893"/>
        <v>21:0671</v>
      </c>
      <c r="D7139" s="1" t="str">
        <f t="shared" si="890"/>
        <v>21:0204</v>
      </c>
      <c r="E7139" t="s">
        <v>27701</v>
      </c>
      <c r="F7139" t="s">
        <v>27702</v>
      </c>
      <c r="H7139">
        <v>61.874181</v>
      </c>
      <c r="I7139">
        <v>-128.72984840000001</v>
      </c>
      <c r="J7139" s="1" t="str">
        <f t="shared" si="891"/>
        <v>Fluid (stream)</v>
      </c>
      <c r="K7139" s="1" t="str">
        <f t="shared" si="892"/>
        <v>Untreated Water</v>
      </c>
      <c r="O7139">
        <v>2.5000000000000001E-2</v>
      </c>
      <c r="P7139">
        <v>80</v>
      </c>
      <c r="Q7139">
        <v>6.4</v>
      </c>
    </row>
    <row r="7140" spans="1:17" hidden="1" x14ac:dyDescent="0.3">
      <c r="A7140" t="s">
        <v>27703</v>
      </c>
      <c r="B7140" t="s">
        <v>27704</v>
      </c>
      <c r="C7140" s="1" t="str">
        <f t="shared" si="893"/>
        <v>21:0671</v>
      </c>
      <c r="D7140" s="1" t="str">
        <f t="shared" si="890"/>
        <v>21:0204</v>
      </c>
      <c r="E7140" t="s">
        <v>27705</v>
      </c>
      <c r="F7140" t="s">
        <v>27706</v>
      </c>
      <c r="H7140">
        <v>61.8993441</v>
      </c>
      <c r="I7140">
        <v>-128.73480359999999</v>
      </c>
      <c r="J7140" s="1" t="str">
        <f t="shared" si="891"/>
        <v>Fluid (stream)</v>
      </c>
      <c r="K7140" s="1" t="str">
        <f t="shared" si="892"/>
        <v>Untreated Water</v>
      </c>
      <c r="O7140">
        <v>0.13</v>
      </c>
      <c r="P7140">
        <v>80</v>
      </c>
      <c r="Q7140">
        <v>6.4</v>
      </c>
    </row>
    <row r="7141" spans="1:17" hidden="1" x14ac:dyDescent="0.3">
      <c r="A7141" t="s">
        <v>27707</v>
      </c>
      <c r="B7141" t="s">
        <v>27708</v>
      </c>
      <c r="C7141" s="1" t="str">
        <f t="shared" si="893"/>
        <v>21:0671</v>
      </c>
      <c r="D7141" s="1" t="str">
        <f t="shared" si="890"/>
        <v>21:0204</v>
      </c>
      <c r="E7141" t="s">
        <v>27709</v>
      </c>
      <c r="F7141" t="s">
        <v>27710</v>
      </c>
      <c r="H7141">
        <v>61.960529399999999</v>
      </c>
      <c r="I7141">
        <v>-128.65693659999999</v>
      </c>
      <c r="J7141" s="1" t="str">
        <f t="shared" si="891"/>
        <v>Fluid (stream)</v>
      </c>
      <c r="K7141" s="1" t="str">
        <f t="shared" si="892"/>
        <v>Untreated Water</v>
      </c>
      <c r="O7141">
        <v>0.19</v>
      </c>
      <c r="P7141">
        <v>140</v>
      </c>
      <c r="Q7141">
        <v>4.7</v>
      </c>
    </row>
    <row r="7142" spans="1:17" hidden="1" x14ac:dyDescent="0.3">
      <c r="A7142" t="s">
        <v>27711</v>
      </c>
      <c r="B7142" t="s">
        <v>27712</v>
      </c>
      <c r="C7142" s="1" t="str">
        <f t="shared" si="893"/>
        <v>21:0671</v>
      </c>
      <c r="D7142" s="1" t="str">
        <f t="shared" si="890"/>
        <v>21:0204</v>
      </c>
      <c r="E7142" t="s">
        <v>27713</v>
      </c>
      <c r="F7142" t="s">
        <v>27714</v>
      </c>
      <c r="H7142">
        <v>61.9697502</v>
      </c>
      <c r="I7142">
        <v>-128.65040550000001</v>
      </c>
      <c r="J7142" s="1" t="str">
        <f t="shared" si="891"/>
        <v>Fluid (stream)</v>
      </c>
      <c r="K7142" s="1" t="str">
        <f t="shared" si="892"/>
        <v>Untreated Water</v>
      </c>
      <c r="O7142">
        <v>0.42</v>
      </c>
      <c r="P7142">
        <v>30</v>
      </c>
      <c r="Q7142">
        <v>6.7</v>
      </c>
    </row>
    <row r="7143" spans="1:17" hidden="1" x14ac:dyDescent="0.3">
      <c r="A7143" t="s">
        <v>27715</v>
      </c>
      <c r="B7143" t="s">
        <v>27716</v>
      </c>
      <c r="C7143" s="1" t="str">
        <f t="shared" si="893"/>
        <v>21:0671</v>
      </c>
      <c r="D7143" s="1" t="str">
        <f>HYPERLINK("http://geochem.nrcan.gc.ca/cdogs/content/svy/svy_e.htm", "")</f>
        <v/>
      </c>
      <c r="G7143" s="1" t="str">
        <f>HYPERLINK("http://geochem.nrcan.gc.ca/cdogs/content/cr_/cr_00082_e.htm", "82")</f>
        <v>82</v>
      </c>
      <c r="J7143" t="s">
        <v>11453</v>
      </c>
      <c r="K7143" t="s">
        <v>11454</v>
      </c>
      <c r="O7143">
        <v>1.1000000000000001</v>
      </c>
      <c r="P7143">
        <v>280</v>
      </c>
      <c r="Q7143">
        <v>7.1</v>
      </c>
    </row>
    <row r="7144" spans="1:17" hidden="1" x14ac:dyDescent="0.3">
      <c r="A7144" t="s">
        <v>27717</v>
      </c>
      <c r="B7144" t="s">
        <v>27718</v>
      </c>
      <c r="C7144" s="1" t="str">
        <f t="shared" si="893"/>
        <v>21:0671</v>
      </c>
      <c r="D7144" s="1" t="str">
        <f t="shared" ref="D7144:D7155" si="894">HYPERLINK("http://geochem.nrcan.gc.ca/cdogs/content/svy/svy210204_e.htm", "21:0204")</f>
        <v>21:0204</v>
      </c>
      <c r="E7144" t="s">
        <v>27719</v>
      </c>
      <c r="F7144" t="s">
        <v>27720</v>
      </c>
      <c r="H7144">
        <v>61.928654999999999</v>
      </c>
      <c r="I7144">
        <v>-128.6369876</v>
      </c>
      <c r="J7144" s="1" t="str">
        <f t="shared" ref="J7144:J7155" si="895">HYPERLINK("http://geochem.nrcan.gc.ca/cdogs/content/kwd/kwd020018_e.htm", "Fluid (stream)")</f>
        <v>Fluid (stream)</v>
      </c>
      <c r="K7144" s="1" t="str">
        <f t="shared" ref="K7144:K7155" si="896">HYPERLINK("http://geochem.nrcan.gc.ca/cdogs/content/kwd/kwd080007_e.htm", "Untreated Water")</f>
        <v>Untreated Water</v>
      </c>
      <c r="O7144">
        <v>0.13</v>
      </c>
      <c r="P7144">
        <v>70</v>
      </c>
      <c r="Q7144">
        <v>7.5</v>
      </c>
    </row>
    <row r="7145" spans="1:17" hidden="1" x14ac:dyDescent="0.3">
      <c r="A7145" t="s">
        <v>27721</v>
      </c>
      <c r="B7145" t="s">
        <v>27722</v>
      </c>
      <c r="C7145" s="1" t="str">
        <f t="shared" si="893"/>
        <v>21:0671</v>
      </c>
      <c r="D7145" s="1" t="str">
        <f t="shared" si="894"/>
        <v>21:0204</v>
      </c>
      <c r="E7145" t="s">
        <v>27723</v>
      </c>
      <c r="F7145" t="s">
        <v>27724</v>
      </c>
      <c r="H7145">
        <v>61.925732600000003</v>
      </c>
      <c r="I7145">
        <v>-128.63180349999999</v>
      </c>
      <c r="J7145" s="1" t="str">
        <f t="shared" si="895"/>
        <v>Fluid (stream)</v>
      </c>
      <c r="K7145" s="1" t="str">
        <f t="shared" si="896"/>
        <v>Untreated Water</v>
      </c>
      <c r="O7145">
        <v>0.18</v>
      </c>
      <c r="P7145">
        <v>30</v>
      </c>
      <c r="Q7145">
        <v>7.4</v>
      </c>
    </row>
    <row r="7146" spans="1:17" hidden="1" x14ac:dyDescent="0.3">
      <c r="A7146" t="s">
        <v>27725</v>
      </c>
      <c r="B7146" t="s">
        <v>27726</v>
      </c>
      <c r="C7146" s="1" t="str">
        <f t="shared" si="893"/>
        <v>21:0671</v>
      </c>
      <c r="D7146" s="1" t="str">
        <f t="shared" si="894"/>
        <v>21:0204</v>
      </c>
      <c r="E7146" t="s">
        <v>27727</v>
      </c>
      <c r="F7146" t="s">
        <v>27728</v>
      </c>
      <c r="H7146">
        <v>61.922850500000003</v>
      </c>
      <c r="I7146">
        <v>-128.59034</v>
      </c>
      <c r="J7146" s="1" t="str">
        <f t="shared" si="895"/>
        <v>Fluid (stream)</v>
      </c>
      <c r="K7146" s="1" t="str">
        <f t="shared" si="896"/>
        <v>Untreated Water</v>
      </c>
      <c r="O7146">
        <v>0.16</v>
      </c>
      <c r="P7146">
        <v>40</v>
      </c>
      <c r="Q7146">
        <v>7</v>
      </c>
    </row>
    <row r="7147" spans="1:17" hidden="1" x14ac:dyDescent="0.3">
      <c r="A7147" t="s">
        <v>27729</v>
      </c>
      <c r="B7147" t="s">
        <v>27730</v>
      </c>
      <c r="C7147" s="1" t="str">
        <f t="shared" si="893"/>
        <v>21:0671</v>
      </c>
      <c r="D7147" s="1" t="str">
        <f t="shared" si="894"/>
        <v>21:0204</v>
      </c>
      <c r="E7147" t="s">
        <v>27731</v>
      </c>
      <c r="F7147" t="s">
        <v>27732</v>
      </c>
      <c r="H7147">
        <v>61.8942458</v>
      </c>
      <c r="I7147">
        <v>-128.6267775</v>
      </c>
      <c r="J7147" s="1" t="str">
        <f t="shared" si="895"/>
        <v>Fluid (stream)</v>
      </c>
      <c r="K7147" s="1" t="str">
        <f t="shared" si="896"/>
        <v>Untreated Water</v>
      </c>
      <c r="O7147">
        <v>0.14000000000000001</v>
      </c>
      <c r="P7147">
        <v>50</v>
      </c>
      <c r="Q7147">
        <v>7.1</v>
      </c>
    </row>
    <row r="7148" spans="1:17" hidden="1" x14ac:dyDescent="0.3">
      <c r="A7148" t="s">
        <v>27733</v>
      </c>
      <c r="B7148" t="s">
        <v>27734</v>
      </c>
      <c r="C7148" s="1" t="str">
        <f t="shared" si="893"/>
        <v>21:0671</v>
      </c>
      <c r="D7148" s="1" t="str">
        <f t="shared" si="894"/>
        <v>21:0204</v>
      </c>
      <c r="E7148" t="s">
        <v>27735</v>
      </c>
      <c r="F7148" t="s">
        <v>27736</v>
      </c>
      <c r="H7148">
        <v>61.824082799999999</v>
      </c>
      <c r="I7148">
        <v>-128.58364499999999</v>
      </c>
      <c r="J7148" s="1" t="str">
        <f t="shared" si="895"/>
        <v>Fluid (stream)</v>
      </c>
      <c r="K7148" s="1" t="str">
        <f t="shared" si="896"/>
        <v>Untreated Water</v>
      </c>
      <c r="O7148">
        <v>0.22</v>
      </c>
      <c r="P7148">
        <v>40</v>
      </c>
      <c r="Q7148">
        <v>7.2</v>
      </c>
    </row>
    <row r="7149" spans="1:17" hidden="1" x14ac:dyDescent="0.3">
      <c r="A7149" t="s">
        <v>27737</v>
      </c>
      <c r="B7149" t="s">
        <v>27738</v>
      </c>
      <c r="C7149" s="1" t="str">
        <f t="shared" si="893"/>
        <v>21:0671</v>
      </c>
      <c r="D7149" s="1" t="str">
        <f t="shared" si="894"/>
        <v>21:0204</v>
      </c>
      <c r="E7149" t="s">
        <v>27739</v>
      </c>
      <c r="F7149" t="s">
        <v>27740</v>
      </c>
      <c r="H7149">
        <v>61.797500700000001</v>
      </c>
      <c r="I7149">
        <v>-128.54920010000001</v>
      </c>
      <c r="J7149" s="1" t="str">
        <f t="shared" si="895"/>
        <v>Fluid (stream)</v>
      </c>
      <c r="K7149" s="1" t="str">
        <f t="shared" si="896"/>
        <v>Untreated Water</v>
      </c>
      <c r="O7149">
        <v>0.38</v>
      </c>
      <c r="P7149">
        <v>50</v>
      </c>
      <c r="Q7149">
        <v>7.3</v>
      </c>
    </row>
    <row r="7150" spans="1:17" hidden="1" x14ac:dyDescent="0.3">
      <c r="A7150" t="s">
        <v>27741</v>
      </c>
      <c r="B7150" t="s">
        <v>27742</v>
      </c>
      <c r="C7150" s="1" t="str">
        <f t="shared" si="893"/>
        <v>21:0671</v>
      </c>
      <c r="D7150" s="1" t="str">
        <f t="shared" si="894"/>
        <v>21:0204</v>
      </c>
      <c r="E7150" t="s">
        <v>27743</v>
      </c>
      <c r="F7150" t="s">
        <v>27744</v>
      </c>
      <c r="H7150">
        <v>61.7898298</v>
      </c>
      <c r="I7150">
        <v>-128.52653889999999</v>
      </c>
      <c r="J7150" s="1" t="str">
        <f t="shared" si="895"/>
        <v>Fluid (stream)</v>
      </c>
      <c r="K7150" s="1" t="str">
        <f t="shared" si="896"/>
        <v>Untreated Water</v>
      </c>
      <c r="O7150">
        <v>0.13</v>
      </c>
      <c r="P7150">
        <v>40</v>
      </c>
      <c r="Q7150">
        <v>7.3</v>
      </c>
    </row>
    <row r="7151" spans="1:17" hidden="1" x14ac:dyDescent="0.3">
      <c r="A7151" t="s">
        <v>27745</v>
      </c>
      <c r="B7151" t="s">
        <v>27746</v>
      </c>
      <c r="C7151" s="1" t="str">
        <f t="shared" si="893"/>
        <v>21:0671</v>
      </c>
      <c r="D7151" s="1" t="str">
        <f t="shared" si="894"/>
        <v>21:0204</v>
      </c>
      <c r="E7151" t="s">
        <v>27747</v>
      </c>
      <c r="F7151" t="s">
        <v>27748</v>
      </c>
      <c r="H7151">
        <v>61.779434600000002</v>
      </c>
      <c r="I7151">
        <v>-128.5674143</v>
      </c>
      <c r="J7151" s="1" t="str">
        <f t="shared" si="895"/>
        <v>Fluid (stream)</v>
      </c>
      <c r="K7151" s="1" t="str">
        <f t="shared" si="896"/>
        <v>Untreated Water</v>
      </c>
      <c r="O7151">
        <v>2.5000000000000001E-2</v>
      </c>
      <c r="P7151">
        <v>60</v>
      </c>
      <c r="Q7151">
        <v>7.3</v>
      </c>
    </row>
    <row r="7152" spans="1:17" hidden="1" x14ac:dyDescent="0.3">
      <c r="A7152" t="s">
        <v>27749</v>
      </c>
      <c r="B7152" t="s">
        <v>27750</v>
      </c>
      <c r="C7152" s="1" t="str">
        <f t="shared" si="893"/>
        <v>21:0671</v>
      </c>
      <c r="D7152" s="1" t="str">
        <f t="shared" si="894"/>
        <v>21:0204</v>
      </c>
      <c r="E7152" t="s">
        <v>27751</v>
      </c>
      <c r="F7152" t="s">
        <v>27752</v>
      </c>
      <c r="H7152">
        <v>61.756849699999997</v>
      </c>
      <c r="I7152">
        <v>-128.52444890000001</v>
      </c>
      <c r="J7152" s="1" t="str">
        <f t="shared" si="895"/>
        <v>Fluid (stream)</v>
      </c>
      <c r="K7152" s="1" t="str">
        <f t="shared" si="896"/>
        <v>Untreated Water</v>
      </c>
      <c r="O7152">
        <v>0.25</v>
      </c>
      <c r="P7152">
        <v>80</v>
      </c>
      <c r="Q7152">
        <v>7.5</v>
      </c>
    </row>
    <row r="7153" spans="1:17" hidden="1" x14ac:dyDescent="0.3">
      <c r="A7153" t="s">
        <v>27753</v>
      </c>
      <c r="B7153" t="s">
        <v>27754</v>
      </c>
      <c r="C7153" s="1" t="str">
        <f t="shared" si="893"/>
        <v>21:0671</v>
      </c>
      <c r="D7153" s="1" t="str">
        <f t="shared" si="894"/>
        <v>21:0204</v>
      </c>
      <c r="E7153" t="s">
        <v>27755</v>
      </c>
      <c r="F7153" t="s">
        <v>27756</v>
      </c>
      <c r="H7153">
        <v>61.742339999999999</v>
      </c>
      <c r="I7153">
        <v>-128.50094920000001</v>
      </c>
      <c r="J7153" s="1" t="str">
        <f t="shared" si="895"/>
        <v>Fluid (stream)</v>
      </c>
      <c r="K7153" s="1" t="str">
        <f t="shared" si="896"/>
        <v>Untreated Water</v>
      </c>
      <c r="O7153">
        <v>0.13</v>
      </c>
      <c r="P7153">
        <v>70</v>
      </c>
      <c r="Q7153">
        <v>7.1</v>
      </c>
    </row>
    <row r="7154" spans="1:17" hidden="1" x14ac:dyDescent="0.3">
      <c r="A7154" t="s">
        <v>27757</v>
      </c>
      <c r="B7154" t="s">
        <v>27758</v>
      </c>
      <c r="C7154" s="1" t="str">
        <f t="shared" si="893"/>
        <v>21:0671</v>
      </c>
      <c r="D7154" s="1" t="str">
        <f t="shared" si="894"/>
        <v>21:0204</v>
      </c>
      <c r="E7154" t="s">
        <v>27759</v>
      </c>
      <c r="F7154" t="s">
        <v>27760</v>
      </c>
      <c r="H7154">
        <v>61.723159199999998</v>
      </c>
      <c r="I7154">
        <v>-128.46844920000001</v>
      </c>
      <c r="J7154" s="1" t="str">
        <f t="shared" si="895"/>
        <v>Fluid (stream)</v>
      </c>
      <c r="K7154" s="1" t="str">
        <f t="shared" si="896"/>
        <v>Untreated Water</v>
      </c>
      <c r="O7154">
        <v>0.33</v>
      </c>
      <c r="P7154">
        <v>80</v>
      </c>
      <c r="Q7154">
        <v>7.6</v>
      </c>
    </row>
    <row r="7155" spans="1:17" hidden="1" x14ac:dyDescent="0.3">
      <c r="A7155" t="s">
        <v>27761</v>
      </c>
      <c r="B7155" t="s">
        <v>27762</v>
      </c>
      <c r="C7155" s="1" t="str">
        <f t="shared" si="893"/>
        <v>21:0671</v>
      </c>
      <c r="D7155" s="1" t="str">
        <f t="shared" si="894"/>
        <v>21:0204</v>
      </c>
      <c r="E7155" t="s">
        <v>27763</v>
      </c>
      <c r="F7155" t="s">
        <v>27764</v>
      </c>
      <c r="H7155">
        <v>61.719273100000002</v>
      </c>
      <c r="I7155">
        <v>-128.49244809999999</v>
      </c>
      <c r="J7155" s="1" t="str">
        <f t="shared" si="895"/>
        <v>Fluid (stream)</v>
      </c>
      <c r="K7155" s="1" t="str">
        <f t="shared" si="896"/>
        <v>Untreated Water</v>
      </c>
      <c r="O7155">
        <v>0.56999999999999995</v>
      </c>
      <c r="P7155">
        <v>90</v>
      </c>
      <c r="Q7155">
        <v>8</v>
      </c>
    </row>
    <row r="7156" spans="1:17" hidden="1" x14ac:dyDescent="0.3">
      <c r="A7156" t="s">
        <v>27765</v>
      </c>
      <c r="B7156" t="s">
        <v>27766</v>
      </c>
      <c r="C7156" s="1" t="str">
        <f t="shared" si="893"/>
        <v>21:0671</v>
      </c>
      <c r="D7156" s="1" t="str">
        <f>HYPERLINK("http://geochem.nrcan.gc.ca/cdogs/content/svy/svy_e.htm", "")</f>
        <v/>
      </c>
      <c r="G7156" s="1" t="str">
        <f>HYPERLINK("http://geochem.nrcan.gc.ca/cdogs/content/cr_/cr_00081_e.htm", "81")</f>
        <v>81</v>
      </c>
      <c r="J7156" t="s">
        <v>11453</v>
      </c>
      <c r="K7156" t="s">
        <v>11454</v>
      </c>
      <c r="O7156">
        <v>0.25</v>
      </c>
      <c r="P7156">
        <v>160</v>
      </c>
      <c r="Q7156">
        <v>7.9</v>
      </c>
    </row>
    <row r="7157" spans="1:17" hidden="1" x14ac:dyDescent="0.3">
      <c r="A7157" t="s">
        <v>27767</v>
      </c>
      <c r="B7157" t="s">
        <v>27768</v>
      </c>
      <c r="C7157" s="1" t="str">
        <f t="shared" si="893"/>
        <v>21:0671</v>
      </c>
      <c r="D7157" s="1" t="str">
        <f t="shared" ref="D7157:D7171" si="897">HYPERLINK("http://geochem.nrcan.gc.ca/cdogs/content/svy/svy210204_e.htm", "21:0204")</f>
        <v>21:0204</v>
      </c>
      <c r="E7157" t="s">
        <v>27769</v>
      </c>
      <c r="F7157" t="s">
        <v>27770</v>
      </c>
      <c r="H7157">
        <v>61.705198099999997</v>
      </c>
      <c r="I7157">
        <v>-128.56608739999999</v>
      </c>
      <c r="J7157" s="1" t="str">
        <f t="shared" ref="J7157:J7171" si="898">HYPERLINK("http://geochem.nrcan.gc.ca/cdogs/content/kwd/kwd020018_e.htm", "Fluid (stream)")</f>
        <v>Fluid (stream)</v>
      </c>
      <c r="K7157" s="1" t="str">
        <f t="shared" ref="K7157:K7171" si="899">HYPERLINK("http://geochem.nrcan.gc.ca/cdogs/content/kwd/kwd080007_e.htm", "Untreated Water")</f>
        <v>Untreated Water</v>
      </c>
      <c r="O7157">
        <v>0.12</v>
      </c>
      <c r="P7157">
        <v>60</v>
      </c>
      <c r="Q7157">
        <v>7.6</v>
      </c>
    </row>
    <row r="7158" spans="1:17" hidden="1" x14ac:dyDescent="0.3">
      <c r="A7158" t="s">
        <v>27771</v>
      </c>
      <c r="B7158" t="s">
        <v>27772</v>
      </c>
      <c r="C7158" s="1" t="str">
        <f t="shared" si="893"/>
        <v>21:0671</v>
      </c>
      <c r="D7158" s="1" t="str">
        <f t="shared" si="897"/>
        <v>21:0204</v>
      </c>
      <c r="E7158" t="s">
        <v>27773</v>
      </c>
      <c r="F7158" t="s">
        <v>27774</v>
      </c>
      <c r="H7158">
        <v>61.7096929</v>
      </c>
      <c r="I7158">
        <v>-128.57960370000001</v>
      </c>
      <c r="J7158" s="1" t="str">
        <f t="shared" si="898"/>
        <v>Fluid (stream)</v>
      </c>
      <c r="K7158" s="1" t="str">
        <f t="shared" si="899"/>
        <v>Untreated Water</v>
      </c>
      <c r="O7158">
        <v>0.13</v>
      </c>
      <c r="P7158">
        <v>70</v>
      </c>
      <c r="Q7158">
        <v>7.3</v>
      </c>
    </row>
    <row r="7159" spans="1:17" hidden="1" x14ac:dyDescent="0.3">
      <c r="A7159" t="s">
        <v>27775</v>
      </c>
      <c r="B7159" t="s">
        <v>27776</v>
      </c>
      <c r="C7159" s="1" t="str">
        <f t="shared" si="893"/>
        <v>21:0671</v>
      </c>
      <c r="D7159" s="1" t="str">
        <f t="shared" si="897"/>
        <v>21:0204</v>
      </c>
      <c r="E7159" t="s">
        <v>27777</v>
      </c>
      <c r="F7159" t="s">
        <v>27778</v>
      </c>
      <c r="H7159">
        <v>61.716236100000003</v>
      </c>
      <c r="I7159">
        <v>-128.60957339999999</v>
      </c>
      <c r="J7159" s="1" t="str">
        <f t="shared" si="898"/>
        <v>Fluid (stream)</v>
      </c>
      <c r="K7159" s="1" t="str">
        <f t="shared" si="899"/>
        <v>Untreated Water</v>
      </c>
      <c r="O7159">
        <v>0.44</v>
      </c>
      <c r="P7159">
        <v>70</v>
      </c>
      <c r="Q7159">
        <v>7.1</v>
      </c>
    </row>
    <row r="7160" spans="1:17" hidden="1" x14ac:dyDescent="0.3">
      <c r="A7160" t="s">
        <v>27779</v>
      </c>
      <c r="B7160" t="s">
        <v>27780</v>
      </c>
      <c r="C7160" s="1" t="str">
        <f t="shared" si="893"/>
        <v>21:0671</v>
      </c>
      <c r="D7160" s="1" t="str">
        <f t="shared" si="897"/>
        <v>21:0204</v>
      </c>
      <c r="E7160" t="s">
        <v>27777</v>
      </c>
      <c r="F7160" t="s">
        <v>27781</v>
      </c>
      <c r="H7160">
        <v>61.716236100000003</v>
      </c>
      <c r="I7160">
        <v>-128.60957339999999</v>
      </c>
      <c r="J7160" s="1" t="str">
        <f t="shared" si="898"/>
        <v>Fluid (stream)</v>
      </c>
      <c r="K7160" s="1" t="str">
        <f t="shared" si="899"/>
        <v>Untreated Water</v>
      </c>
      <c r="O7160">
        <v>0.38</v>
      </c>
      <c r="P7160">
        <v>70</v>
      </c>
      <c r="Q7160">
        <v>6.9</v>
      </c>
    </row>
    <row r="7161" spans="1:17" hidden="1" x14ac:dyDescent="0.3">
      <c r="A7161" t="s">
        <v>27782</v>
      </c>
      <c r="B7161" t="s">
        <v>27783</v>
      </c>
      <c r="C7161" s="1" t="str">
        <f t="shared" si="893"/>
        <v>21:0671</v>
      </c>
      <c r="D7161" s="1" t="str">
        <f t="shared" si="897"/>
        <v>21:0204</v>
      </c>
      <c r="E7161" t="s">
        <v>27784</v>
      </c>
      <c r="F7161" t="s">
        <v>27785</v>
      </c>
      <c r="H7161">
        <v>61.7196845</v>
      </c>
      <c r="I7161">
        <v>-128.60061920000001</v>
      </c>
      <c r="J7161" s="1" t="str">
        <f t="shared" si="898"/>
        <v>Fluid (stream)</v>
      </c>
      <c r="K7161" s="1" t="str">
        <f t="shared" si="899"/>
        <v>Untreated Water</v>
      </c>
      <c r="O7161">
        <v>0.3</v>
      </c>
      <c r="P7161">
        <v>80</v>
      </c>
      <c r="Q7161">
        <v>7.2</v>
      </c>
    </row>
    <row r="7162" spans="1:17" hidden="1" x14ac:dyDescent="0.3">
      <c r="A7162" t="s">
        <v>27786</v>
      </c>
      <c r="B7162" t="s">
        <v>27787</v>
      </c>
      <c r="C7162" s="1" t="str">
        <f t="shared" si="893"/>
        <v>21:0671</v>
      </c>
      <c r="D7162" s="1" t="str">
        <f t="shared" si="897"/>
        <v>21:0204</v>
      </c>
      <c r="E7162" t="s">
        <v>27788</v>
      </c>
      <c r="F7162" t="s">
        <v>27789</v>
      </c>
      <c r="H7162">
        <v>61.728745699999997</v>
      </c>
      <c r="I7162">
        <v>-128.68851889999999</v>
      </c>
      <c r="J7162" s="1" t="str">
        <f t="shared" si="898"/>
        <v>Fluid (stream)</v>
      </c>
      <c r="K7162" s="1" t="str">
        <f t="shared" si="899"/>
        <v>Untreated Water</v>
      </c>
      <c r="O7162">
        <v>0.34</v>
      </c>
      <c r="P7162">
        <v>30</v>
      </c>
      <c r="Q7162">
        <v>7</v>
      </c>
    </row>
    <row r="7163" spans="1:17" hidden="1" x14ac:dyDescent="0.3">
      <c r="A7163" t="s">
        <v>27790</v>
      </c>
      <c r="B7163" t="s">
        <v>27791</v>
      </c>
      <c r="C7163" s="1" t="str">
        <f t="shared" si="893"/>
        <v>21:0671</v>
      </c>
      <c r="D7163" s="1" t="str">
        <f t="shared" si="897"/>
        <v>21:0204</v>
      </c>
      <c r="E7163" t="s">
        <v>27792</v>
      </c>
      <c r="F7163" t="s">
        <v>27793</v>
      </c>
      <c r="H7163">
        <v>61.744632000000003</v>
      </c>
      <c r="I7163">
        <v>-128.6831708</v>
      </c>
      <c r="J7163" s="1" t="str">
        <f t="shared" si="898"/>
        <v>Fluid (stream)</v>
      </c>
      <c r="K7163" s="1" t="str">
        <f t="shared" si="899"/>
        <v>Untreated Water</v>
      </c>
      <c r="O7163">
        <v>0.18</v>
      </c>
      <c r="P7163">
        <v>40</v>
      </c>
      <c r="Q7163">
        <v>7</v>
      </c>
    </row>
    <row r="7164" spans="1:17" hidden="1" x14ac:dyDescent="0.3">
      <c r="A7164" t="s">
        <v>27794</v>
      </c>
      <c r="B7164" t="s">
        <v>27795</v>
      </c>
      <c r="C7164" s="1" t="str">
        <f t="shared" si="893"/>
        <v>21:0671</v>
      </c>
      <c r="D7164" s="1" t="str">
        <f t="shared" si="897"/>
        <v>21:0204</v>
      </c>
      <c r="E7164" t="s">
        <v>27796</v>
      </c>
      <c r="F7164" t="s">
        <v>27797</v>
      </c>
      <c r="H7164">
        <v>61.757025200000001</v>
      </c>
      <c r="I7164">
        <v>-128.6891809</v>
      </c>
      <c r="J7164" s="1" t="str">
        <f t="shared" si="898"/>
        <v>Fluid (stream)</v>
      </c>
      <c r="K7164" s="1" t="str">
        <f t="shared" si="899"/>
        <v>Untreated Water</v>
      </c>
      <c r="O7164">
        <v>0.14000000000000001</v>
      </c>
      <c r="P7164">
        <v>40</v>
      </c>
      <c r="Q7164">
        <v>6.5</v>
      </c>
    </row>
    <row r="7165" spans="1:17" hidden="1" x14ac:dyDescent="0.3">
      <c r="A7165" t="s">
        <v>27798</v>
      </c>
      <c r="B7165" t="s">
        <v>27799</v>
      </c>
      <c r="C7165" s="1" t="str">
        <f t="shared" si="893"/>
        <v>21:0671</v>
      </c>
      <c r="D7165" s="1" t="str">
        <f t="shared" si="897"/>
        <v>21:0204</v>
      </c>
      <c r="E7165" t="s">
        <v>27800</v>
      </c>
      <c r="F7165" t="s">
        <v>27801</v>
      </c>
      <c r="H7165">
        <v>61.7483486</v>
      </c>
      <c r="I7165">
        <v>-128.7531591</v>
      </c>
      <c r="J7165" s="1" t="str">
        <f t="shared" si="898"/>
        <v>Fluid (stream)</v>
      </c>
      <c r="K7165" s="1" t="str">
        <f t="shared" si="899"/>
        <v>Untreated Water</v>
      </c>
      <c r="O7165">
        <v>0.28000000000000003</v>
      </c>
      <c r="P7165">
        <v>40</v>
      </c>
      <c r="Q7165">
        <v>4.9000000000000004</v>
      </c>
    </row>
    <row r="7166" spans="1:17" hidden="1" x14ac:dyDescent="0.3">
      <c r="A7166" t="s">
        <v>27802</v>
      </c>
      <c r="B7166" t="s">
        <v>27803</v>
      </c>
      <c r="C7166" s="1" t="str">
        <f t="shared" si="893"/>
        <v>21:0671</v>
      </c>
      <c r="D7166" s="1" t="str">
        <f t="shared" si="897"/>
        <v>21:0204</v>
      </c>
      <c r="E7166" t="s">
        <v>27804</v>
      </c>
      <c r="F7166" t="s">
        <v>27805</v>
      </c>
      <c r="H7166">
        <v>61.760346400000003</v>
      </c>
      <c r="I7166">
        <v>-128.78797639999999</v>
      </c>
      <c r="J7166" s="1" t="str">
        <f t="shared" si="898"/>
        <v>Fluid (stream)</v>
      </c>
      <c r="K7166" s="1" t="str">
        <f t="shared" si="899"/>
        <v>Untreated Water</v>
      </c>
      <c r="O7166">
        <v>0.18</v>
      </c>
      <c r="P7166">
        <v>40</v>
      </c>
      <c r="Q7166">
        <v>6.3</v>
      </c>
    </row>
    <row r="7167" spans="1:17" hidden="1" x14ac:dyDescent="0.3">
      <c r="A7167" t="s">
        <v>27806</v>
      </c>
      <c r="B7167" t="s">
        <v>27807</v>
      </c>
      <c r="C7167" s="1" t="str">
        <f t="shared" si="893"/>
        <v>21:0671</v>
      </c>
      <c r="D7167" s="1" t="str">
        <f t="shared" si="897"/>
        <v>21:0204</v>
      </c>
      <c r="E7167" t="s">
        <v>27808</v>
      </c>
      <c r="F7167" t="s">
        <v>27809</v>
      </c>
      <c r="H7167">
        <v>61.785375299999998</v>
      </c>
      <c r="I7167">
        <v>-128.73657779999999</v>
      </c>
      <c r="J7167" s="1" t="str">
        <f t="shared" si="898"/>
        <v>Fluid (stream)</v>
      </c>
      <c r="K7167" s="1" t="str">
        <f t="shared" si="899"/>
        <v>Untreated Water</v>
      </c>
      <c r="O7167">
        <v>2.5000000000000001E-2</v>
      </c>
      <c r="P7167">
        <v>20</v>
      </c>
      <c r="Q7167">
        <v>7.5</v>
      </c>
    </row>
    <row r="7168" spans="1:17" hidden="1" x14ac:dyDescent="0.3">
      <c r="A7168" t="s">
        <v>27810</v>
      </c>
      <c r="B7168" t="s">
        <v>27811</v>
      </c>
      <c r="C7168" s="1" t="str">
        <f t="shared" si="893"/>
        <v>21:0671</v>
      </c>
      <c r="D7168" s="1" t="str">
        <f t="shared" si="897"/>
        <v>21:0204</v>
      </c>
      <c r="E7168" t="s">
        <v>27812</v>
      </c>
      <c r="F7168" t="s">
        <v>27813</v>
      </c>
      <c r="H7168">
        <v>61.807613500000002</v>
      </c>
      <c r="I7168">
        <v>-128.7622858</v>
      </c>
      <c r="J7168" s="1" t="str">
        <f t="shared" si="898"/>
        <v>Fluid (stream)</v>
      </c>
      <c r="K7168" s="1" t="str">
        <f t="shared" si="899"/>
        <v>Untreated Water</v>
      </c>
      <c r="O7168">
        <v>2.5000000000000001E-2</v>
      </c>
      <c r="P7168">
        <v>30</v>
      </c>
      <c r="Q7168">
        <v>7</v>
      </c>
    </row>
    <row r="7169" spans="1:17" hidden="1" x14ac:dyDescent="0.3">
      <c r="A7169" t="s">
        <v>27814</v>
      </c>
      <c r="B7169" t="s">
        <v>27815</v>
      </c>
      <c r="C7169" s="1" t="str">
        <f t="shared" si="893"/>
        <v>21:0671</v>
      </c>
      <c r="D7169" s="1" t="str">
        <f t="shared" si="897"/>
        <v>21:0204</v>
      </c>
      <c r="E7169" t="s">
        <v>27816</v>
      </c>
      <c r="F7169" t="s">
        <v>27817</v>
      </c>
      <c r="H7169">
        <v>61.813279299999998</v>
      </c>
      <c r="I7169">
        <v>-128.77370379999999</v>
      </c>
      <c r="J7169" s="1" t="str">
        <f t="shared" si="898"/>
        <v>Fluid (stream)</v>
      </c>
      <c r="K7169" s="1" t="str">
        <f t="shared" si="899"/>
        <v>Untreated Water</v>
      </c>
      <c r="O7169">
        <v>2.5000000000000001E-2</v>
      </c>
      <c r="P7169">
        <v>40</v>
      </c>
      <c r="Q7169">
        <v>5.3</v>
      </c>
    </row>
    <row r="7170" spans="1:17" hidden="1" x14ac:dyDescent="0.3">
      <c r="A7170" t="s">
        <v>27818</v>
      </c>
      <c r="B7170" t="s">
        <v>27819</v>
      </c>
      <c r="C7170" s="1" t="str">
        <f t="shared" si="893"/>
        <v>21:0671</v>
      </c>
      <c r="D7170" s="1" t="str">
        <f t="shared" si="897"/>
        <v>21:0204</v>
      </c>
      <c r="E7170" t="s">
        <v>27820</v>
      </c>
      <c r="F7170" t="s">
        <v>27821</v>
      </c>
      <c r="H7170">
        <v>61.769685199999998</v>
      </c>
      <c r="I7170">
        <v>-128.78393310000001</v>
      </c>
      <c r="J7170" s="1" t="str">
        <f t="shared" si="898"/>
        <v>Fluid (stream)</v>
      </c>
      <c r="K7170" s="1" t="str">
        <f t="shared" si="899"/>
        <v>Untreated Water</v>
      </c>
      <c r="O7170">
        <v>2.5000000000000001E-2</v>
      </c>
      <c r="P7170">
        <v>60</v>
      </c>
      <c r="Q7170">
        <v>6.4</v>
      </c>
    </row>
    <row r="7171" spans="1:17" hidden="1" x14ac:dyDescent="0.3">
      <c r="A7171" t="s">
        <v>27822</v>
      </c>
      <c r="B7171" t="s">
        <v>27823</v>
      </c>
      <c r="C7171" s="1" t="str">
        <f t="shared" si="893"/>
        <v>21:0671</v>
      </c>
      <c r="D7171" s="1" t="str">
        <f t="shared" si="897"/>
        <v>21:0204</v>
      </c>
      <c r="E7171" t="s">
        <v>27824</v>
      </c>
      <c r="F7171" t="s">
        <v>27825</v>
      </c>
      <c r="H7171">
        <v>61.780372200000002</v>
      </c>
      <c r="I7171">
        <v>-128.8248031</v>
      </c>
      <c r="J7171" s="1" t="str">
        <f t="shared" si="898"/>
        <v>Fluid (stream)</v>
      </c>
      <c r="K7171" s="1" t="str">
        <f t="shared" si="899"/>
        <v>Untreated Water</v>
      </c>
      <c r="O7171">
        <v>0.14000000000000001</v>
      </c>
      <c r="P7171">
        <v>80</v>
      </c>
      <c r="Q7171">
        <v>6.4</v>
      </c>
    </row>
    <row r="7172" spans="1:17" hidden="1" x14ac:dyDescent="0.3">
      <c r="A7172" t="s">
        <v>27826</v>
      </c>
      <c r="B7172" t="s">
        <v>27827</v>
      </c>
      <c r="C7172" s="1" t="str">
        <f t="shared" si="893"/>
        <v>21:0671</v>
      </c>
      <c r="D7172" s="1" t="str">
        <f>HYPERLINK("http://geochem.nrcan.gc.ca/cdogs/content/svy/svy_e.htm", "")</f>
        <v/>
      </c>
      <c r="G7172" s="1" t="str">
        <f>HYPERLINK("http://geochem.nrcan.gc.ca/cdogs/content/cr_/cr_00082_e.htm", "82")</f>
        <v>82</v>
      </c>
      <c r="J7172" t="s">
        <v>11453</v>
      </c>
      <c r="K7172" t="s">
        <v>11454</v>
      </c>
      <c r="O7172">
        <v>0.77</v>
      </c>
      <c r="P7172">
        <v>290</v>
      </c>
      <c r="Q7172">
        <v>7.4</v>
      </c>
    </row>
    <row r="7173" spans="1:17" hidden="1" x14ac:dyDescent="0.3">
      <c r="A7173" t="s">
        <v>27828</v>
      </c>
      <c r="B7173" t="s">
        <v>27829</v>
      </c>
      <c r="C7173" s="1" t="str">
        <f t="shared" si="893"/>
        <v>21:0671</v>
      </c>
      <c r="D7173" s="1" t="str">
        <f t="shared" ref="D7173:D7195" si="900">HYPERLINK("http://geochem.nrcan.gc.ca/cdogs/content/svy/svy210204_e.htm", "21:0204")</f>
        <v>21:0204</v>
      </c>
      <c r="E7173" t="s">
        <v>27830</v>
      </c>
      <c r="F7173" t="s">
        <v>27831</v>
      </c>
      <c r="H7173">
        <v>61.788885899999997</v>
      </c>
      <c r="I7173">
        <v>-128.8679861</v>
      </c>
      <c r="J7173" s="1" t="str">
        <f t="shared" ref="J7173:J7195" si="901">HYPERLINK("http://geochem.nrcan.gc.ca/cdogs/content/kwd/kwd020018_e.htm", "Fluid (stream)")</f>
        <v>Fluid (stream)</v>
      </c>
      <c r="K7173" s="1" t="str">
        <f t="shared" ref="K7173:K7195" si="902">HYPERLINK("http://geochem.nrcan.gc.ca/cdogs/content/kwd/kwd080007_e.htm", "Untreated Water")</f>
        <v>Untreated Water</v>
      </c>
      <c r="O7173">
        <v>2.5000000000000001E-2</v>
      </c>
      <c r="P7173">
        <v>70</v>
      </c>
      <c r="Q7173">
        <v>7.1</v>
      </c>
    </row>
    <row r="7174" spans="1:17" hidden="1" x14ac:dyDescent="0.3">
      <c r="A7174" t="s">
        <v>27832</v>
      </c>
      <c r="B7174" t="s">
        <v>27833</v>
      </c>
      <c r="C7174" s="1" t="str">
        <f t="shared" si="893"/>
        <v>21:0671</v>
      </c>
      <c r="D7174" s="1" t="str">
        <f t="shared" si="900"/>
        <v>21:0204</v>
      </c>
      <c r="E7174" t="s">
        <v>27834</v>
      </c>
      <c r="F7174" t="s">
        <v>27835</v>
      </c>
      <c r="H7174">
        <v>61.800509599999998</v>
      </c>
      <c r="I7174">
        <v>-128.91048219999999</v>
      </c>
      <c r="J7174" s="1" t="str">
        <f t="shared" si="901"/>
        <v>Fluid (stream)</v>
      </c>
      <c r="K7174" s="1" t="str">
        <f t="shared" si="902"/>
        <v>Untreated Water</v>
      </c>
      <c r="O7174">
        <v>2.5000000000000001E-2</v>
      </c>
      <c r="P7174">
        <v>50</v>
      </c>
      <c r="Q7174">
        <v>6.8</v>
      </c>
    </row>
    <row r="7175" spans="1:17" hidden="1" x14ac:dyDescent="0.3">
      <c r="A7175" t="s">
        <v>27836</v>
      </c>
      <c r="B7175" t="s">
        <v>27837</v>
      </c>
      <c r="C7175" s="1" t="str">
        <f t="shared" si="893"/>
        <v>21:0671</v>
      </c>
      <c r="D7175" s="1" t="str">
        <f t="shared" si="900"/>
        <v>21:0204</v>
      </c>
      <c r="E7175" t="s">
        <v>27838</v>
      </c>
      <c r="F7175" t="s">
        <v>27839</v>
      </c>
      <c r="H7175">
        <v>61.829144100000001</v>
      </c>
      <c r="I7175">
        <v>-129.39281500000001</v>
      </c>
      <c r="J7175" s="1" t="str">
        <f t="shared" si="901"/>
        <v>Fluid (stream)</v>
      </c>
      <c r="K7175" s="1" t="str">
        <f t="shared" si="902"/>
        <v>Untreated Water</v>
      </c>
      <c r="O7175">
        <v>0.83</v>
      </c>
      <c r="P7175">
        <v>30</v>
      </c>
      <c r="Q7175">
        <v>7.6</v>
      </c>
    </row>
    <row r="7176" spans="1:17" hidden="1" x14ac:dyDescent="0.3">
      <c r="A7176" t="s">
        <v>27840</v>
      </c>
      <c r="B7176" t="s">
        <v>27841</v>
      </c>
      <c r="C7176" s="1" t="str">
        <f t="shared" si="893"/>
        <v>21:0671</v>
      </c>
      <c r="D7176" s="1" t="str">
        <f t="shared" si="900"/>
        <v>21:0204</v>
      </c>
      <c r="E7176" t="s">
        <v>27842</v>
      </c>
      <c r="F7176" t="s">
        <v>27843</v>
      </c>
      <c r="H7176">
        <v>61.859835199999999</v>
      </c>
      <c r="I7176">
        <v>-129.36068969999999</v>
      </c>
      <c r="J7176" s="1" t="str">
        <f t="shared" si="901"/>
        <v>Fluid (stream)</v>
      </c>
      <c r="K7176" s="1" t="str">
        <f t="shared" si="902"/>
        <v>Untreated Water</v>
      </c>
      <c r="O7176">
        <v>0.54</v>
      </c>
      <c r="P7176">
        <v>60</v>
      </c>
      <c r="Q7176">
        <v>7.2</v>
      </c>
    </row>
    <row r="7177" spans="1:17" hidden="1" x14ac:dyDescent="0.3">
      <c r="A7177" t="s">
        <v>27844</v>
      </c>
      <c r="B7177" t="s">
        <v>27845</v>
      </c>
      <c r="C7177" s="1" t="str">
        <f t="shared" si="893"/>
        <v>21:0671</v>
      </c>
      <c r="D7177" s="1" t="str">
        <f t="shared" si="900"/>
        <v>21:0204</v>
      </c>
      <c r="E7177" t="s">
        <v>27846</v>
      </c>
      <c r="F7177" t="s">
        <v>27847</v>
      </c>
      <c r="H7177">
        <v>61.849139100000002</v>
      </c>
      <c r="I7177">
        <v>-129.31893779999999</v>
      </c>
      <c r="J7177" s="1" t="str">
        <f t="shared" si="901"/>
        <v>Fluid (stream)</v>
      </c>
      <c r="K7177" s="1" t="str">
        <f t="shared" si="902"/>
        <v>Untreated Water</v>
      </c>
      <c r="O7177">
        <v>0.41</v>
      </c>
      <c r="P7177">
        <v>110</v>
      </c>
      <c r="Q7177">
        <v>7.1</v>
      </c>
    </row>
    <row r="7178" spans="1:17" hidden="1" x14ac:dyDescent="0.3">
      <c r="A7178" t="s">
        <v>27848</v>
      </c>
      <c r="B7178" t="s">
        <v>27849</v>
      </c>
      <c r="C7178" s="1" t="str">
        <f t="shared" si="893"/>
        <v>21:0671</v>
      </c>
      <c r="D7178" s="1" t="str">
        <f t="shared" si="900"/>
        <v>21:0204</v>
      </c>
      <c r="E7178" t="s">
        <v>27846</v>
      </c>
      <c r="F7178" t="s">
        <v>27850</v>
      </c>
      <c r="H7178">
        <v>61.849139100000002</v>
      </c>
      <c r="I7178">
        <v>-129.31893779999999</v>
      </c>
      <c r="J7178" s="1" t="str">
        <f t="shared" si="901"/>
        <v>Fluid (stream)</v>
      </c>
      <c r="K7178" s="1" t="str">
        <f t="shared" si="902"/>
        <v>Untreated Water</v>
      </c>
      <c r="O7178">
        <v>0.41</v>
      </c>
      <c r="P7178">
        <v>130</v>
      </c>
      <c r="Q7178">
        <v>6.7</v>
      </c>
    </row>
    <row r="7179" spans="1:17" hidden="1" x14ac:dyDescent="0.3">
      <c r="A7179" t="s">
        <v>27851</v>
      </c>
      <c r="B7179" t="s">
        <v>27852</v>
      </c>
      <c r="C7179" s="1" t="str">
        <f t="shared" si="893"/>
        <v>21:0671</v>
      </c>
      <c r="D7179" s="1" t="str">
        <f t="shared" si="900"/>
        <v>21:0204</v>
      </c>
      <c r="E7179" t="s">
        <v>27853</v>
      </c>
      <c r="F7179" t="s">
        <v>27854</v>
      </c>
      <c r="H7179">
        <v>61.833765900000003</v>
      </c>
      <c r="I7179">
        <v>-129.30913150000001</v>
      </c>
      <c r="J7179" s="1" t="str">
        <f t="shared" si="901"/>
        <v>Fluid (stream)</v>
      </c>
      <c r="K7179" s="1" t="str">
        <f t="shared" si="902"/>
        <v>Untreated Water</v>
      </c>
      <c r="O7179">
        <v>4.0599999999999996</v>
      </c>
      <c r="P7179">
        <v>90</v>
      </c>
      <c r="Q7179">
        <v>7.3</v>
      </c>
    </row>
    <row r="7180" spans="1:17" hidden="1" x14ac:dyDescent="0.3">
      <c r="A7180" t="s">
        <v>27855</v>
      </c>
      <c r="B7180" t="s">
        <v>27856</v>
      </c>
      <c r="C7180" s="1" t="str">
        <f t="shared" si="893"/>
        <v>21:0671</v>
      </c>
      <c r="D7180" s="1" t="str">
        <f t="shared" si="900"/>
        <v>21:0204</v>
      </c>
      <c r="E7180" t="s">
        <v>27857</v>
      </c>
      <c r="F7180" t="s">
        <v>27858</v>
      </c>
      <c r="H7180">
        <v>61.882044</v>
      </c>
      <c r="I7180">
        <v>-129.31707460000001</v>
      </c>
      <c r="J7180" s="1" t="str">
        <f t="shared" si="901"/>
        <v>Fluid (stream)</v>
      </c>
      <c r="K7180" s="1" t="str">
        <f t="shared" si="902"/>
        <v>Untreated Water</v>
      </c>
      <c r="O7180">
        <v>0.19</v>
      </c>
      <c r="P7180">
        <v>130</v>
      </c>
      <c r="Q7180">
        <v>6.9</v>
      </c>
    </row>
    <row r="7181" spans="1:17" hidden="1" x14ac:dyDescent="0.3">
      <c r="A7181" t="s">
        <v>27859</v>
      </c>
      <c r="B7181" t="s">
        <v>27860</v>
      </c>
      <c r="C7181" s="1" t="str">
        <f t="shared" si="893"/>
        <v>21:0671</v>
      </c>
      <c r="D7181" s="1" t="str">
        <f t="shared" si="900"/>
        <v>21:0204</v>
      </c>
      <c r="E7181" t="s">
        <v>27861</v>
      </c>
      <c r="F7181" t="s">
        <v>27862</v>
      </c>
      <c r="H7181">
        <v>61.853464899999999</v>
      </c>
      <c r="I7181">
        <v>-129.24991399999999</v>
      </c>
      <c r="J7181" s="1" t="str">
        <f t="shared" si="901"/>
        <v>Fluid (stream)</v>
      </c>
      <c r="K7181" s="1" t="str">
        <f t="shared" si="902"/>
        <v>Untreated Water</v>
      </c>
      <c r="O7181">
        <v>0.71</v>
      </c>
      <c r="P7181">
        <v>80</v>
      </c>
      <c r="Q7181">
        <v>6.9</v>
      </c>
    </row>
    <row r="7182" spans="1:17" hidden="1" x14ac:dyDescent="0.3">
      <c r="A7182" t="s">
        <v>27863</v>
      </c>
      <c r="B7182" t="s">
        <v>27864</v>
      </c>
      <c r="C7182" s="1" t="str">
        <f t="shared" si="893"/>
        <v>21:0671</v>
      </c>
      <c r="D7182" s="1" t="str">
        <f t="shared" si="900"/>
        <v>21:0204</v>
      </c>
      <c r="E7182" t="s">
        <v>27865</v>
      </c>
      <c r="F7182" t="s">
        <v>27866</v>
      </c>
      <c r="H7182">
        <v>61.869750500000002</v>
      </c>
      <c r="I7182">
        <v>-129.22286109999999</v>
      </c>
      <c r="J7182" s="1" t="str">
        <f t="shared" si="901"/>
        <v>Fluid (stream)</v>
      </c>
      <c r="K7182" s="1" t="str">
        <f t="shared" si="902"/>
        <v>Untreated Water</v>
      </c>
      <c r="O7182">
        <v>2.5000000000000001E-2</v>
      </c>
      <c r="P7182">
        <v>60</v>
      </c>
      <c r="Q7182">
        <v>6.6</v>
      </c>
    </row>
    <row r="7183" spans="1:17" hidden="1" x14ac:dyDescent="0.3">
      <c r="A7183" t="s">
        <v>27867</v>
      </c>
      <c r="B7183" t="s">
        <v>27868</v>
      </c>
      <c r="C7183" s="1" t="str">
        <f t="shared" si="893"/>
        <v>21:0671</v>
      </c>
      <c r="D7183" s="1" t="str">
        <f t="shared" si="900"/>
        <v>21:0204</v>
      </c>
      <c r="E7183" t="s">
        <v>27869</v>
      </c>
      <c r="F7183" t="s">
        <v>27870</v>
      </c>
      <c r="H7183">
        <v>61.880108499999999</v>
      </c>
      <c r="I7183">
        <v>-129.1738714</v>
      </c>
      <c r="J7183" s="1" t="str">
        <f t="shared" si="901"/>
        <v>Fluid (stream)</v>
      </c>
      <c r="K7183" s="1" t="str">
        <f t="shared" si="902"/>
        <v>Untreated Water</v>
      </c>
      <c r="O7183">
        <v>2.5000000000000001E-2</v>
      </c>
      <c r="P7183">
        <v>60</v>
      </c>
      <c r="Q7183">
        <v>6.5</v>
      </c>
    </row>
    <row r="7184" spans="1:17" hidden="1" x14ac:dyDescent="0.3">
      <c r="A7184" t="s">
        <v>27871</v>
      </c>
      <c r="B7184" t="s">
        <v>27872</v>
      </c>
      <c r="C7184" s="1" t="str">
        <f t="shared" si="893"/>
        <v>21:0671</v>
      </c>
      <c r="D7184" s="1" t="str">
        <f t="shared" si="900"/>
        <v>21:0204</v>
      </c>
      <c r="E7184" t="s">
        <v>27873</v>
      </c>
      <c r="F7184" t="s">
        <v>27874</v>
      </c>
      <c r="H7184">
        <v>61.870044200000002</v>
      </c>
      <c r="I7184">
        <v>-129.13491730000001</v>
      </c>
      <c r="J7184" s="1" t="str">
        <f t="shared" si="901"/>
        <v>Fluid (stream)</v>
      </c>
      <c r="K7184" s="1" t="str">
        <f t="shared" si="902"/>
        <v>Untreated Water</v>
      </c>
      <c r="O7184">
        <v>2.5000000000000001E-2</v>
      </c>
      <c r="P7184">
        <v>40</v>
      </c>
      <c r="Q7184">
        <v>6.7</v>
      </c>
    </row>
    <row r="7185" spans="1:17" hidden="1" x14ac:dyDescent="0.3">
      <c r="A7185" t="s">
        <v>27875</v>
      </c>
      <c r="B7185" t="s">
        <v>27876</v>
      </c>
      <c r="C7185" s="1" t="str">
        <f t="shared" si="893"/>
        <v>21:0671</v>
      </c>
      <c r="D7185" s="1" t="str">
        <f t="shared" si="900"/>
        <v>21:0204</v>
      </c>
      <c r="E7185" t="s">
        <v>27877</v>
      </c>
      <c r="F7185" t="s">
        <v>27878</v>
      </c>
      <c r="H7185">
        <v>61.839191800000002</v>
      </c>
      <c r="I7185">
        <v>-129.15109530000001</v>
      </c>
      <c r="J7185" s="1" t="str">
        <f t="shared" si="901"/>
        <v>Fluid (stream)</v>
      </c>
      <c r="K7185" s="1" t="str">
        <f t="shared" si="902"/>
        <v>Untreated Water</v>
      </c>
      <c r="O7185">
        <v>0.39</v>
      </c>
      <c r="P7185">
        <v>30</v>
      </c>
      <c r="Q7185">
        <v>6.6</v>
      </c>
    </row>
    <row r="7186" spans="1:17" hidden="1" x14ac:dyDescent="0.3">
      <c r="A7186" t="s">
        <v>27879</v>
      </c>
      <c r="B7186" t="s">
        <v>27880</v>
      </c>
      <c r="C7186" s="1" t="str">
        <f t="shared" si="893"/>
        <v>21:0671</v>
      </c>
      <c r="D7186" s="1" t="str">
        <f t="shared" si="900"/>
        <v>21:0204</v>
      </c>
      <c r="E7186" t="s">
        <v>27881</v>
      </c>
      <c r="F7186" t="s">
        <v>27882</v>
      </c>
      <c r="H7186">
        <v>61.819163099999997</v>
      </c>
      <c r="I7186">
        <v>-129.16752779999999</v>
      </c>
      <c r="J7186" s="1" t="str">
        <f t="shared" si="901"/>
        <v>Fluid (stream)</v>
      </c>
      <c r="K7186" s="1" t="str">
        <f t="shared" si="902"/>
        <v>Untreated Water</v>
      </c>
      <c r="O7186">
        <v>0.3</v>
      </c>
      <c r="P7186">
        <v>60</v>
      </c>
      <c r="Q7186">
        <v>6.6</v>
      </c>
    </row>
    <row r="7187" spans="1:17" hidden="1" x14ac:dyDescent="0.3">
      <c r="A7187" t="s">
        <v>27883</v>
      </c>
      <c r="B7187" t="s">
        <v>27884</v>
      </c>
      <c r="C7187" s="1" t="str">
        <f t="shared" si="893"/>
        <v>21:0671</v>
      </c>
      <c r="D7187" s="1" t="str">
        <f t="shared" si="900"/>
        <v>21:0204</v>
      </c>
      <c r="E7187" t="s">
        <v>27885</v>
      </c>
      <c r="F7187" t="s">
        <v>27886</v>
      </c>
      <c r="H7187">
        <v>61.805838000000001</v>
      </c>
      <c r="I7187">
        <v>-129.14673790000001</v>
      </c>
      <c r="J7187" s="1" t="str">
        <f t="shared" si="901"/>
        <v>Fluid (stream)</v>
      </c>
      <c r="K7187" s="1" t="str">
        <f t="shared" si="902"/>
        <v>Untreated Water</v>
      </c>
      <c r="O7187">
        <v>0.17</v>
      </c>
      <c r="P7187">
        <v>50</v>
      </c>
      <c r="Q7187">
        <v>6.4</v>
      </c>
    </row>
    <row r="7188" spans="1:17" hidden="1" x14ac:dyDescent="0.3">
      <c r="A7188" t="s">
        <v>27887</v>
      </c>
      <c r="B7188" t="s">
        <v>27888</v>
      </c>
      <c r="C7188" s="1" t="str">
        <f t="shared" si="893"/>
        <v>21:0671</v>
      </c>
      <c r="D7188" s="1" t="str">
        <f t="shared" si="900"/>
        <v>21:0204</v>
      </c>
      <c r="E7188" t="s">
        <v>27889</v>
      </c>
      <c r="F7188" t="s">
        <v>27890</v>
      </c>
      <c r="H7188">
        <v>61.8110432</v>
      </c>
      <c r="I7188">
        <v>-129.09780799999999</v>
      </c>
      <c r="J7188" s="1" t="str">
        <f t="shared" si="901"/>
        <v>Fluid (stream)</v>
      </c>
      <c r="K7188" s="1" t="str">
        <f t="shared" si="902"/>
        <v>Untreated Water</v>
      </c>
      <c r="O7188">
        <v>1.75</v>
      </c>
      <c r="P7188">
        <v>140</v>
      </c>
      <c r="Q7188">
        <v>6.6</v>
      </c>
    </row>
    <row r="7189" spans="1:17" hidden="1" x14ac:dyDescent="0.3">
      <c r="A7189" t="s">
        <v>27891</v>
      </c>
      <c r="B7189" t="s">
        <v>27892</v>
      </c>
      <c r="C7189" s="1" t="str">
        <f t="shared" si="893"/>
        <v>21:0671</v>
      </c>
      <c r="D7189" s="1" t="str">
        <f t="shared" si="900"/>
        <v>21:0204</v>
      </c>
      <c r="E7189" t="s">
        <v>27893</v>
      </c>
      <c r="F7189" t="s">
        <v>27894</v>
      </c>
      <c r="H7189">
        <v>61.825867700000003</v>
      </c>
      <c r="I7189">
        <v>-129.0929008</v>
      </c>
      <c r="J7189" s="1" t="str">
        <f t="shared" si="901"/>
        <v>Fluid (stream)</v>
      </c>
      <c r="K7189" s="1" t="str">
        <f t="shared" si="902"/>
        <v>Untreated Water</v>
      </c>
      <c r="O7189">
        <v>2.5000000000000001E-2</v>
      </c>
      <c r="P7189">
        <v>40</v>
      </c>
      <c r="Q7189">
        <v>6.5</v>
      </c>
    </row>
    <row r="7190" spans="1:17" hidden="1" x14ac:dyDescent="0.3">
      <c r="A7190" t="s">
        <v>27895</v>
      </c>
      <c r="B7190" t="s">
        <v>27896</v>
      </c>
      <c r="C7190" s="1" t="str">
        <f t="shared" si="893"/>
        <v>21:0671</v>
      </c>
      <c r="D7190" s="1" t="str">
        <f t="shared" si="900"/>
        <v>21:0204</v>
      </c>
      <c r="E7190" t="s">
        <v>27897</v>
      </c>
      <c r="F7190" t="s">
        <v>27898</v>
      </c>
      <c r="H7190">
        <v>61.793698200000001</v>
      </c>
      <c r="I7190">
        <v>-129.14078180000001</v>
      </c>
      <c r="J7190" s="1" t="str">
        <f t="shared" si="901"/>
        <v>Fluid (stream)</v>
      </c>
      <c r="K7190" s="1" t="str">
        <f t="shared" si="902"/>
        <v>Untreated Water</v>
      </c>
      <c r="O7190">
        <v>0.28000000000000003</v>
      </c>
      <c r="P7190">
        <v>70</v>
      </c>
      <c r="Q7190">
        <v>6.4</v>
      </c>
    </row>
    <row r="7191" spans="1:17" hidden="1" x14ac:dyDescent="0.3">
      <c r="A7191" t="s">
        <v>27899</v>
      </c>
      <c r="B7191" t="s">
        <v>27900</v>
      </c>
      <c r="C7191" s="1" t="str">
        <f t="shared" ref="C7191:C7254" si="903">HYPERLINK("http://geochem.nrcan.gc.ca/cdogs/content/bdl/bdl210671_e.htm", "21:0671")</f>
        <v>21:0671</v>
      </c>
      <c r="D7191" s="1" t="str">
        <f t="shared" si="900"/>
        <v>21:0204</v>
      </c>
      <c r="E7191" t="s">
        <v>27901</v>
      </c>
      <c r="F7191" t="s">
        <v>27902</v>
      </c>
      <c r="H7191">
        <v>61.774633600000001</v>
      </c>
      <c r="I7191">
        <v>-129.1700893</v>
      </c>
      <c r="J7191" s="1" t="str">
        <f t="shared" si="901"/>
        <v>Fluid (stream)</v>
      </c>
      <c r="K7191" s="1" t="str">
        <f t="shared" si="902"/>
        <v>Untreated Water</v>
      </c>
      <c r="O7191">
        <v>2.5000000000000001E-2</v>
      </c>
      <c r="P7191">
        <v>80</v>
      </c>
      <c r="Q7191">
        <v>6.4</v>
      </c>
    </row>
    <row r="7192" spans="1:17" hidden="1" x14ac:dyDescent="0.3">
      <c r="A7192" t="s">
        <v>27903</v>
      </c>
      <c r="B7192" t="s">
        <v>27904</v>
      </c>
      <c r="C7192" s="1" t="str">
        <f t="shared" si="903"/>
        <v>21:0671</v>
      </c>
      <c r="D7192" s="1" t="str">
        <f t="shared" si="900"/>
        <v>21:0204</v>
      </c>
      <c r="E7192" t="s">
        <v>27905</v>
      </c>
      <c r="F7192" t="s">
        <v>27906</v>
      </c>
      <c r="H7192">
        <v>61.763475700000001</v>
      </c>
      <c r="I7192">
        <v>-129.21987440000001</v>
      </c>
      <c r="J7192" s="1" t="str">
        <f t="shared" si="901"/>
        <v>Fluid (stream)</v>
      </c>
      <c r="K7192" s="1" t="str">
        <f t="shared" si="902"/>
        <v>Untreated Water</v>
      </c>
      <c r="O7192">
        <v>0.81</v>
      </c>
      <c r="P7192">
        <v>60</v>
      </c>
      <c r="Q7192">
        <v>7</v>
      </c>
    </row>
    <row r="7193" spans="1:17" hidden="1" x14ac:dyDescent="0.3">
      <c r="A7193" t="s">
        <v>27907</v>
      </c>
      <c r="B7193" t="s">
        <v>27908</v>
      </c>
      <c r="C7193" s="1" t="str">
        <f t="shared" si="903"/>
        <v>21:0671</v>
      </c>
      <c r="D7193" s="1" t="str">
        <f t="shared" si="900"/>
        <v>21:0204</v>
      </c>
      <c r="E7193" t="s">
        <v>27909</v>
      </c>
      <c r="F7193" t="s">
        <v>27910</v>
      </c>
      <c r="H7193">
        <v>61.754140700000001</v>
      </c>
      <c r="I7193">
        <v>-129.20164399999999</v>
      </c>
      <c r="J7193" s="1" t="str">
        <f t="shared" si="901"/>
        <v>Fluid (stream)</v>
      </c>
      <c r="K7193" s="1" t="str">
        <f t="shared" si="902"/>
        <v>Untreated Water</v>
      </c>
      <c r="O7193">
        <v>2.5000000000000001E-2</v>
      </c>
      <c r="P7193">
        <v>90</v>
      </c>
      <c r="Q7193">
        <v>6.8</v>
      </c>
    </row>
    <row r="7194" spans="1:17" hidden="1" x14ac:dyDescent="0.3">
      <c r="A7194" t="s">
        <v>27911</v>
      </c>
      <c r="B7194" t="s">
        <v>27912</v>
      </c>
      <c r="C7194" s="1" t="str">
        <f t="shared" si="903"/>
        <v>21:0671</v>
      </c>
      <c r="D7194" s="1" t="str">
        <f t="shared" si="900"/>
        <v>21:0204</v>
      </c>
      <c r="E7194" t="s">
        <v>27913</v>
      </c>
      <c r="F7194" t="s">
        <v>27914</v>
      </c>
      <c r="H7194">
        <v>61.7411332</v>
      </c>
      <c r="I7194">
        <v>-129.21310779999999</v>
      </c>
      <c r="J7194" s="1" t="str">
        <f t="shared" si="901"/>
        <v>Fluid (stream)</v>
      </c>
      <c r="K7194" s="1" t="str">
        <f t="shared" si="902"/>
        <v>Untreated Water</v>
      </c>
      <c r="O7194">
        <v>2.5000000000000001E-2</v>
      </c>
      <c r="P7194">
        <v>60</v>
      </c>
      <c r="Q7194">
        <v>6.7</v>
      </c>
    </row>
    <row r="7195" spans="1:17" hidden="1" x14ac:dyDescent="0.3">
      <c r="A7195" t="s">
        <v>27915</v>
      </c>
      <c r="B7195" t="s">
        <v>27916</v>
      </c>
      <c r="C7195" s="1" t="str">
        <f t="shared" si="903"/>
        <v>21:0671</v>
      </c>
      <c r="D7195" s="1" t="str">
        <f t="shared" si="900"/>
        <v>21:0204</v>
      </c>
      <c r="E7195" t="s">
        <v>27913</v>
      </c>
      <c r="F7195" t="s">
        <v>27917</v>
      </c>
      <c r="H7195">
        <v>61.7411332</v>
      </c>
      <c r="I7195">
        <v>-129.21310779999999</v>
      </c>
      <c r="J7195" s="1" t="str">
        <f t="shared" si="901"/>
        <v>Fluid (stream)</v>
      </c>
      <c r="K7195" s="1" t="str">
        <f t="shared" si="902"/>
        <v>Untreated Water</v>
      </c>
      <c r="O7195">
        <v>0.13</v>
      </c>
      <c r="P7195">
        <v>60</v>
      </c>
      <c r="Q7195">
        <v>6.6</v>
      </c>
    </row>
    <row r="7196" spans="1:17" hidden="1" x14ac:dyDescent="0.3">
      <c r="A7196" t="s">
        <v>27918</v>
      </c>
      <c r="B7196" t="s">
        <v>27919</v>
      </c>
      <c r="C7196" s="1" t="str">
        <f t="shared" si="903"/>
        <v>21:0671</v>
      </c>
      <c r="D7196" s="1" t="str">
        <f>HYPERLINK("http://geochem.nrcan.gc.ca/cdogs/content/svy/svy_e.htm", "")</f>
        <v/>
      </c>
      <c r="G7196" s="1" t="str">
        <f>HYPERLINK("http://geochem.nrcan.gc.ca/cdogs/content/cr_/cr_00081_e.htm", "81")</f>
        <v>81</v>
      </c>
      <c r="J7196" t="s">
        <v>11453</v>
      </c>
      <c r="K7196" t="s">
        <v>11454</v>
      </c>
      <c r="O7196">
        <v>0.24</v>
      </c>
      <c r="P7196">
        <v>170</v>
      </c>
      <c r="Q7196">
        <v>8.1999999999999993</v>
      </c>
    </row>
    <row r="7197" spans="1:17" hidden="1" x14ac:dyDescent="0.3">
      <c r="A7197" t="s">
        <v>27920</v>
      </c>
      <c r="B7197" t="s">
        <v>27921</v>
      </c>
      <c r="C7197" s="1" t="str">
        <f t="shared" si="903"/>
        <v>21:0671</v>
      </c>
      <c r="D7197" s="1" t="str">
        <f t="shared" ref="D7197:D7224" si="904">HYPERLINK("http://geochem.nrcan.gc.ca/cdogs/content/svy/svy210204_e.htm", "21:0204")</f>
        <v>21:0204</v>
      </c>
      <c r="E7197" t="s">
        <v>27922</v>
      </c>
      <c r="F7197" t="s">
        <v>27923</v>
      </c>
      <c r="H7197">
        <v>61.739564600000001</v>
      </c>
      <c r="I7197">
        <v>-129.28117449999999</v>
      </c>
      <c r="J7197" s="1" t="str">
        <f t="shared" ref="J7197:J7224" si="905">HYPERLINK("http://geochem.nrcan.gc.ca/cdogs/content/kwd/kwd020018_e.htm", "Fluid (stream)")</f>
        <v>Fluid (stream)</v>
      </c>
      <c r="K7197" s="1" t="str">
        <f t="shared" ref="K7197:K7224" si="906">HYPERLINK("http://geochem.nrcan.gc.ca/cdogs/content/kwd/kwd080007_e.htm", "Untreated Water")</f>
        <v>Untreated Water</v>
      </c>
      <c r="O7197">
        <v>2.5000000000000001E-2</v>
      </c>
      <c r="P7197">
        <v>60</v>
      </c>
      <c r="Q7197">
        <v>7.5</v>
      </c>
    </row>
    <row r="7198" spans="1:17" hidden="1" x14ac:dyDescent="0.3">
      <c r="A7198" t="s">
        <v>27924</v>
      </c>
      <c r="B7198" t="s">
        <v>27925</v>
      </c>
      <c r="C7198" s="1" t="str">
        <f t="shared" si="903"/>
        <v>21:0671</v>
      </c>
      <c r="D7198" s="1" t="str">
        <f t="shared" si="904"/>
        <v>21:0204</v>
      </c>
      <c r="E7198" t="s">
        <v>27926</v>
      </c>
      <c r="F7198" t="s">
        <v>27927</v>
      </c>
      <c r="H7198">
        <v>61.760796599999999</v>
      </c>
      <c r="I7198">
        <v>-129.301828</v>
      </c>
      <c r="J7198" s="1" t="str">
        <f t="shared" si="905"/>
        <v>Fluid (stream)</v>
      </c>
      <c r="K7198" s="1" t="str">
        <f t="shared" si="906"/>
        <v>Untreated Water</v>
      </c>
      <c r="O7198">
        <v>2.5000000000000001E-2</v>
      </c>
      <c r="P7198">
        <v>70</v>
      </c>
      <c r="Q7198">
        <v>7.3</v>
      </c>
    </row>
    <row r="7199" spans="1:17" hidden="1" x14ac:dyDescent="0.3">
      <c r="A7199" t="s">
        <v>27928</v>
      </c>
      <c r="B7199" t="s">
        <v>27929</v>
      </c>
      <c r="C7199" s="1" t="str">
        <f t="shared" si="903"/>
        <v>21:0671</v>
      </c>
      <c r="D7199" s="1" t="str">
        <f t="shared" si="904"/>
        <v>21:0204</v>
      </c>
      <c r="E7199" t="s">
        <v>27930</v>
      </c>
      <c r="F7199" t="s">
        <v>27931</v>
      </c>
      <c r="H7199">
        <v>61.777752999999997</v>
      </c>
      <c r="I7199">
        <v>-129.2859579</v>
      </c>
      <c r="J7199" s="1" t="str">
        <f t="shared" si="905"/>
        <v>Fluid (stream)</v>
      </c>
      <c r="K7199" s="1" t="str">
        <f t="shared" si="906"/>
        <v>Untreated Water</v>
      </c>
      <c r="O7199">
        <v>0.19</v>
      </c>
      <c r="P7199">
        <v>50</v>
      </c>
      <c r="Q7199">
        <v>7.1</v>
      </c>
    </row>
    <row r="7200" spans="1:17" hidden="1" x14ac:dyDescent="0.3">
      <c r="A7200" t="s">
        <v>27932</v>
      </c>
      <c r="B7200" t="s">
        <v>27933</v>
      </c>
      <c r="C7200" s="1" t="str">
        <f t="shared" si="903"/>
        <v>21:0671</v>
      </c>
      <c r="D7200" s="1" t="str">
        <f t="shared" si="904"/>
        <v>21:0204</v>
      </c>
      <c r="E7200" t="s">
        <v>27934</v>
      </c>
      <c r="F7200" t="s">
        <v>27935</v>
      </c>
      <c r="H7200">
        <v>61.779275499999997</v>
      </c>
      <c r="I7200">
        <v>-129.29609429999999</v>
      </c>
      <c r="J7200" s="1" t="str">
        <f t="shared" si="905"/>
        <v>Fluid (stream)</v>
      </c>
      <c r="K7200" s="1" t="str">
        <f t="shared" si="906"/>
        <v>Untreated Water</v>
      </c>
      <c r="O7200">
        <v>0.2</v>
      </c>
      <c r="P7200">
        <v>60</v>
      </c>
      <c r="Q7200">
        <v>7.3</v>
      </c>
    </row>
    <row r="7201" spans="1:17" hidden="1" x14ac:dyDescent="0.3">
      <c r="A7201" t="s">
        <v>27936</v>
      </c>
      <c r="B7201" t="s">
        <v>27937</v>
      </c>
      <c r="C7201" s="1" t="str">
        <f t="shared" si="903"/>
        <v>21:0671</v>
      </c>
      <c r="D7201" s="1" t="str">
        <f t="shared" si="904"/>
        <v>21:0204</v>
      </c>
      <c r="E7201" t="s">
        <v>27938</v>
      </c>
      <c r="F7201" t="s">
        <v>27939</v>
      </c>
      <c r="H7201">
        <v>61.7945639</v>
      </c>
      <c r="I7201">
        <v>-129.25597830000001</v>
      </c>
      <c r="J7201" s="1" t="str">
        <f t="shared" si="905"/>
        <v>Fluid (stream)</v>
      </c>
      <c r="K7201" s="1" t="str">
        <f t="shared" si="906"/>
        <v>Untreated Water</v>
      </c>
      <c r="O7201">
        <v>2.5000000000000001E-2</v>
      </c>
      <c r="P7201">
        <v>40</v>
      </c>
      <c r="Q7201">
        <v>7</v>
      </c>
    </row>
    <row r="7202" spans="1:17" hidden="1" x14ac:dyDescent="0.3">
      <c r="A7202" t="s">
        <v>27940</v>
      </c>
      <c r="B7202" t="s">
        <v>27941</v>
      </c>
      <c r="C7202" s="1" t="str">
        <f t="shared" si="903"/>
        <v>21:0671</v>
      </c>
      <c r="D7202" s="1" t="str">
        <f t="shared" si="904"/>
        <v>21:0204</v>
      </c>
      <c r="E7202" t="s">
        <v>27942</v>
      </c>
      <c r="F7202" t="s">
        <v>27943</v>
      </c>
      <c r="H7202">
        <v>61.7938647</v>
      </c>
      <c r="I7202">
        <v>-129.3038201</v>
      </c>
      <c r="J7202" s="1" t="str">
        <f t="shared" si="905"/>
        <v>Fluid (stream)</v>
      </c>
      <c r="K7202" s="1" t="str">
        <f t="shared" si="906"/>
        <v>Untreated Water</v>
      </c>
      <c r="O7202">
        <v>2.5000000000000001E-2</v>
      </c>
      <c r="P7202">
        <v>40</v>
      </c>
      <c r="Q7202">
        <v>6.5</v>
      </c>
    </row>
    <row r="7203" spans="1:17" hidden="1" x14ac:dyDescent="0.3">
      <c r="A7203" t="s">
        <v>27944</v>
      </c>
      <c r="B7203" t="s">
        <v>27945</v>
      </c>
      <c r="C7203" s="1" t="str">
        <f t="shared" si="903"/>
        <v>21:0671</v>
      </c>
      <c r="D7203" s="1" t="str">
        <f t="shared" si="904"/>
        <v>21:0204</v>
      </c>
      <c r="E7203" t="s">
        <v>27946</v>
      </c>
      <c r="F7203" t="s">
        <v>27947</v>
      </c>
      <c r="H7203">
        <v>61.780909899999997</v>
      </c>
      <c r="I7203">
        <v>-129.36645809999999</v>
      </c>
      <c r="J7203" s="1" t="str">
        <f t="shared" si="905"/>
        <v>Fluid (stream)</v>
      </c>
      <c r="K7203" s="1" t="str">
        <f t="shared" si="906"/>
        <v>Untreated Water</v>
      </c>
      <c r="O7203">
        <v>2.5000000000000001E-2</v>
      </c>
      <c r="P7203">
        <v>40</v>
      </c>
      <c r="Q7203">
        <v>6.8</v>
      </c>
    </row>
    <row r="7204" spans="1:17" hidden="1" x14ac:dyDescent="0.3">
      <c r="A7204" t="s">
        <v>27948</v>
      </c>
      <c r="B7204" t="s">
        <v>27949</v>
      </c>
      <c r="C7204" s="1" t="str">
        <f t="shared" si="903"/>
        <v>21:0671</v>
      </c>
      <c r="D7204" s="1" t="str">
        <f t="shared" si="904"/>
        <v>21:0204</v>
      </c>
      <c r="E7204" t="s">
        <v>27950</v>
      </c>
      <c r="F7204" t="s">
        <v>27951</v>
      </c>
      <c r="H7204">
        <v>61.765295600000002</v>
      </c>
      <c r="I7204">
        <v>-129.39024079999999</v>
      </c>
      <c r="J7204" s="1" t="str">
        <f t="shared" si="905"/>
        <v>Fluid (stream)</v>
      </c>
      <c r="K7204" s="1" t="str">
        <f t="shared" si="906"/>
        <v>Untreated Water</v>
      </c>
      <c r="O7204">
        <v>2.5000000000000001E-2</v>
      </c>
      <c r="P7204">
        <v>40</v>
      </c>
      <c r="Q7204">
        <v>7.1</v>
      </c>
    </row>
    <row r="7205" spans="1:17" hidden="1" x14ac:dyDescent="0.3">
      <c r="A7205" t="s">
        <v>27952</v>
      </c>
      <c r="B7205" t="s">
        <v>27953</v>
      </c>
      <c r="C7205" s="1" t="str">
        <f t="shared" si="903"/>
        <v>21:0671</v>
      </c>
      <c r="D7205" s="1" t="str">
        <f t="shared" si="904"/>
        <v>21:0204</v>
      </c>
      <c r="E7205" t="s">
        <v>27954</v>
      </c>
      <c r="F7205" t="s">
        <v>27955</v>
      </c>
      <c r="H7205">
        <v>61.761415100000001</v>
      </c>
      <c r="I7205">
        <v>-129.4385762</v>
      </c>
      <c r="J7205" s="1" t="str">
        <f t="shared" si="905"/>
        <v>Fluid (stream)</v>
      </c>
      <c r="K7205" s="1" t="str">
        <f t="shared" si="906"/>
        <v>Untreated Water</v>
      </c>
      <c r="O7205">
        <v>2.5000000000000001E-2</v>
      </c>
      <c r="P7205">
        <v>40</v>
      </c>
      <c r="Q7205">
        <v>7.2</v>
      </c>
    </row>
    <row r="7206" spans="1:17" hidden="1" x14ac:dyDescent="0.3">
      <c r="A7206" t="s">
        <v>27956</v>
      </c>
      <c r="B7206" t="s">
        <v>27957</v>
      </c>
      <c r="C7206" s="1" t="str">
        <f t="shared" si="903"/>
        <v>21:0671</v>
      </c>
      <c r="D7206" s="1" t="str">
        <f t="shared" si="904"/>
        <v>21:0204</v>
      </c>
      <c r="E7206" t="s">
        <v>27958</v>
      </c>
      <c r="F7206" t="s">
        <v>27959</v>
      </c>
      <c r="H7206">
        <v>61.789405199999997</v>
      </c>
      <c r="I7206">
        <v>-129.4389553</v>
      </c>
      <c r="J7206" s="1" t="str">
        <f t="shared" si="905"/>
        <v>Fluid (stream)</v>
      </c>
      <c r="K7206" s="1" t="str">
        <f t="shared" si="906"/>
        <v>Untreated Water</v>
      </c>
      <c r="O7206">
        <v>2.5000000000000001E-2</v>
      </c>
      <c r="P7206">
        <v>40</v>
      </c>
      <c r="Q7206">
        <v>7.6</v>
      </c>
    </row>
    <row r="7207" spans="1:17" hidden="1" x14ac:dyDescent="0.3">
      <c r="A7207" t="s">
        <v>27960</v>
      </c>
      <c r="B7207" t="s">
        <v>27961</v>
      </c>
      <c r="C7207" s="1" t="str">
        <f t="shared" si="903"/>
        <v>21:0671</v>
      </c>
      <c r="D7207" s="1" t="str">
        <f t="shared" si="904"/>
        <v>21:0204</v>
      </c>
      <c r="E7207" t="s">
        <v>27962</v>
      </c>
      <c r="F7207" t="s">
        <v>27963</v>
      </c>
      <c r="H7207">
        <v>61.812470699999999</v>
      </c>
      <c r="I7207">
        <v>-129.4267218</v>
      </c>
      <c r="J7207" s="1" t="str">
        <f t="shared" si="905"/>
        <v>Fluid (stream)</v>
      </c>
      <c r="K7207" s="1" t="str">
        <f t="shared" si="906"/>
        <v>Untreated Water</v>
      </c>
      <c r="O7207">
        <v>0.79</v>
      </c>
      <c r="P7207">
        <v>20</v>
      </c>
      <c r="Q7207">
        <v>7.9</v>
      </c>
    </row>
    <row r="7208" spans="1:17" hidden="1" x14ac:dyDescent="0.3">
      <c r="A7208" t="s">
        <v>27964</v>
      </c>
      <c r="B7208" t="s">
        <v>27965</v>
      </c>
      <c r="C7208" s="1" t="str">
        <f t="shared" si="903"/>
        <v>21:0671</v>
      </c>
      <c r="D7208" s="1" t="str">
        <f t="shared" si="904"/>
        <v>21:0204</v>
      </c>
      <c r="E7208" t="s">
        <v>27966</v>
      </c>
      <c r="F7208" t="s">
        <v>27967</v>
      </c>
      <c r="H7208">
        <v>61.7681544</v>
      </c>
      <c r="I7208">
        <v>-129.53100860000001</v>
      </c>
      <c r="J7208" s="1" t="str">
        <f t="shared" si="905"/>
        <v>Fluid (stream)</v>
      </c>
      <c r="K7208" s="1" t="str">
        <f t="shared" si="906"/>
        <v>Untreated Water</v>
      </c>
      <c r="O7208">
        <v>0.56999999999999995</v>
      </c>
      <c r="P7208">
        <v>50</v>
      </c>
      <c r="Q7208">
        <v>7.9</v>
      </c>
    </row>
    <row r="7209" spans="1:17" hidden="1" x14ac:dyDescent="0.3">
      <c r="A7209" t="s">
        <v>27968</v>
      </c>
      <c r="B7209" t="s">
        <v>27969</v>
      </c>
      <c r="C7209" s="1" t="str">
        <f t="shared" si="903"/>
        <v>21:0671</v>
      </c>
      <c r="D7209" s="1" t="str">
        <f t="shared" si="904"/>
        <v>21:0204</v>
      </c>
      <c r="E7209" t="s">
        <v>27970</v>
      </c>
      <c r="F7209" t="s">
        <v>27971</v>
      </c>
      <c r="H7209">
        <v>61.751980000000003</v>
      </c>
      <c r="I7209">
        <v>-129.54182789999999</v>
      </c>
      <c r="J7209" s="1" t="str">
        <f t="shared" si="905"/>
        <v>Fluid (stream)</v>
      </c>
      <c r="K7209" s="1" t="str">
        <f t="shared" si="906"/>
        <v>Untreated Water</v>
      </c>
      <c r="O7209">
        <v>2.5000000000000001E-2</v>
      </c>
      <c r="P7209">
        <v>60</v>
      </c>
      <c r="Q7209">
        <v>7.6</v>
      </c>
    </row>
    <row r="7210" spans="1:17" hidden="1" x14ac:dyDescent="0.3">
      <c r="A7210" t="s">
        <v>27972</v>
      </c>
      <c r="B7210" t="s">
        <v>27973</v>
      </c>
      <c r="C7210" s="1" t="str">
        <f t="shared" si="903"/>
        <v>21:0671</v>
      </c>
      <c r="D7210" s="1" t="str">
        <f t="shared" si="904"/>
        <v>21:0204</v>
      </c>
      <c r="E7210" t="s">
        <v>27974</v>
      </c>
      <c r="F7210" t="s">
        <v>27975</v>
      </c>
      <c r="H7210">
        <v>61.732432299999999</v>
      </c>
      <c r="I7210">
        <v>-129.4850845</v>
      </c>
      <c r="J7210" s="1" t="str">
        <f t="shared" si="905"/>
        <v>Fluid (stream)</v>
      </c>
      <c r="K7210" s="1" t="str">
        <f t="shared" si="906"/>
        <v>Untreated Water</v>
      </c>
      <c r="O7210">
        <v>0.32</v>
      </c>
      <c r="P7210">
        <v>40</v>
      </c>
      <c r="Q7210">
        <v>7.5</v>
      </c>
    </row>
    <row r="7211" spans="1:17" hidden="1" x14ac:dyDescent="0.3">
      <c r="A7211" t="s">
        <v>27976</v>
      </c>
      <c r="B7211" t="s">
        <v>27977</v>
      </c>
      <c r="C7211" s="1" t="str">
        <f t="shared" si="903"/>
        <v>21:0671</v>
      </c>
      <c r="D7211" s="1" t="str">
        <f t="shared" si="904"/>
        <v>21:0204</v>
      </c>
      <c r="E7211" t="s">
        <v>27978</v>
      </c>
      <c r="F7211" t="s">
        <v>27979</v>
      </c>
      <c r="H7211">
        <v>61.725034100000002</v>
      </c>
      <c r="I7211">
        <v>-129.4978357</v>
      </c>
      <c r="J7211" s="1" t="str">
        <f t="shared" si="905"/>
        <v>Fluid (stream)</v>
      </c>
      <c r="K7211" s="1" t="str">
        <f t="shared" si="906"/>
        <v>Untreated Water</v>
      </c>
      <c r="O7211">
        <v>1.25</v>
      </c>
      <c r="P7211">
        <v>40</v>
      </c>
      <c r="Q7211">
        <v>7.7</v>
      </c>
    </row>
    <row r="7212" spans="1:17" hidden="1" x14ac:dyDescent="0.3">
      <c r="A7212" t="s">
        <v>27980</v>
      </c>
      <c r="B7212" t="s">
        <v>27981</v>
      </c>
      <c r="C7212" s="1" t="str">
        <f t="shared" si="903"/>
        <v>21:0671</v>
      </c>
      <c r="D7212" s="1" t="str">
        <f t="shared" si="904"/>
        <v>21:0204</v>
      </c>
      <c r="E7212" t="s">
        <v>27982</v>
      </c>
      <c r="F7212" t="s">
        <v>27983</v>
      </c>
      <c r="H7212">
        <v>61.707941499999997</v>
      </c>
      <c r="I7212">
        <v>-129.4110574</v>
      </c>
      <c r="J7212" s="1" t="str">
        <f t="shared" si="905"/>
        <v>Fluid (stream)</v>
      </c>
      <c r="K7212" s="1" t="str">
        <f t="shared" si="906"/>
        <v>Untreated Water</v>
      </c>
      <c r="O7212">
        <v>2.5000000000000001E-2</v>
      </c>
      <c r="P7212">
        <v>30</v>
      </c>
      <c r="Q7212">
        <v>7.5</v>
      </c>
    </row>
    <row r="7213" spans="1:17" hidden="1" x14ac:dyDescent="0.3">
      <c r="A7213" t="s">
        <v>27984</v>
      </c>
      <c r="B7213" t="s">
        <v>27985</v>
      </c>
      <c r="C7213" s="1" t="str">
        <f t="shared" si="903"/>
        <v>21:0671</v>
      </c>
      <c r="D7213" s="1" t="str">
        <f t="shared" si="904"/>
        <v>21:0204</v>
      </c>
      <c r="E7213" t="s">
        <v>27982</v>
      </c>
      <c r="F7213" t="s">
        <v>27986</v>
      </c>
      <c r="H7213">
        <v>61.707941499999997</v>
      </c>
      <c r="I7213">
        <v>-129.4110574</v>
      </c>
      <c r="J7213" s="1" t="str">
        <f t="shared" si="905"/>
        <v>Fluid (stream)</v>
      </c>
      <c r="K7213" s="1" t="str">
        <f t="shared" si="906"/>
        <v>Untreated Water</v>
      </c>
      <c r="O7213">
        <v>2.5000000000000001E-2</v>
      </c>
      <c r="P7213">
        <v>30</v>
      </c>
      <c r="Q7213">
        <v>7.5</v>
      </c>
    </row>
    <row r="7214" spans="1:17" hidden="1" x14ac:dyDescent="0.3">
      <c r="A7214" t="s">
        <v>27987</v>
      </c>
      <c r="B7214" t="s">
        <v>27988</v>
      </c>
      <c r="C7214" s="1" t="str">
        <f t="shared" si="903"/>
        <v>21:0671</v>
      </c>
      <c r="D7214" s="1" t="str">
        <f t="shared" si="904"/>
        <v>21:0204</v>
      </c>
      <c r="E7214" t="s">
        <v>27989</v>
      </c>
      <c r="F7214" t="s">
        <v>27990</v>
      </c>
      <c r="H7214">
        <v>61.717875100000001</v>
      </c>
      <c r="I7214">
        <v>-129.40649790000001</v>
      </c>
      <c r="J7214" s="1" t="str">
        <f t="shared" si="905"/>
        <v>Fluid (stream)</v>
      </c>
      <c r="K7214" s="1" t="str">
        <f t="shared" si="906"/>
        <v>Untreated Water</v>
      </c>
      <c r="O7214">
        <v>0.17</v>
      </c>
      <c r="P7214">
        <v>30</v>
      </c>
      <c r="Q7214">
        <v>7.7</v>
      </c>
    </row>
    <row r="7215" spans="1:17" hidden="1" x14ac:dyDescent="0.3">
      <c r="A7215" t="s">
        <v>27991</v>
      </c>
      <c r="B7215" t="s">
        <v>27992</v>
      </c>
      <c r="C7215" s="1" t="str">
        <f t="shared" si="903"/>
        <v>21:0671</v>
      </c>
      <c r="D7215" s="1" t="str">
        <f t="shared" si="904"/>
        <v>21:0204</v>
      </c>
      <c r="E7215" t="s">
        <v>27993</v>
      </c>
      <c r="F7215" t="s">
        <v>27994</v>
      </c>
      <c r="H7215">
        <v>61.722155399999998</v>
      </c>
      <c r="I7215">
        <v>-129.38214679999999</v>
      </c>
      <c r="J7215" s="1" t="str">
        <f t="shared" si="905"/>
        <v>Fluid (stream)</v>
      </c>
      <c r="K7215" s="1" t="str">
        <f t="shared" si="906"/>
        <v>Untreated Water</v>
      </c>
      <c r="O7215">
        <v>0.23</v>
      </c>
      <c r="P7215">
        <v>30</v>
      </c>
      <c r="Q7215">
        <v>7.6</v>
      </c>
    </row>
    <row r="7216" spans="1:17" hidden="1" x14ac:dyDescent="0.3">
      <c r="A7216" t="s">
        <v>27995</v>
      </c>
      <c r="B7216" t="s">
        <v>27996</v>
      </c>
      <c r="C7216" s="1" t="str">
        <f t="shared" si="903"/>
        <v>21:0671</v>
      </c>
      <c r="D7216" s="1" t="str">
        <f t="shared" si="904"/>
        <v>21:0204</v>
      </c>
      <c r="E7216" t="s">
        <v>27997</v>
      </c>
      <c r="F7216" t="s">
        <v>27998</v>
      </c>
      <c r="H7216">
        <v>61.6830432</v>
      </c>
      <c r="I7216">
        <v>-129.35479230000001</v>
      </c>
      <c r="J7216" s="1" t="str">
        <f t="shared" si="905"/>
        <v>Fluid (stream)</v>
      </c>
      <c r="K7216" s="1" t="str">
        <f t="shared" si="906"/>
        <v>Untreated Water</v>
      </c>
      <c r="O7216">
        <v>2.5000000000000001E-2</v>
      </c>
      <c r="P7216">
        <v>30</v>
      </c>
      <c r="Q7216">
        <v>6.7</v>
      </c>
    </row>
    <row r="7217" spans="1:17" hidden="1" x14ac:dyDescent="0.3">
      <c r="A7217" t="s">
        <v>27999</v>
      </c>
      <c r="B7217" t="s">
        <v>28000</v>
      </c>
      <c r="C7217" s="1" t="str">
        <f t="shared" si="903"/>
        <v>21:0671</v>
      </c>
      <c r="D7217" s="1" t="str">
        <f t="shared" si="904"/>
        <v>21:0204</v>
      </c>
      <c r="E7217" t="s">
        <v>28001</v>
      </c>
      <c r="F7217" t="s">
        <v>28002</v>
      </c>
      <c r="H7217">
        <v>61.644588200000001</v>
      </c>
      <c r="I7217">
        <v>-129.36696000000001</v>
      </c>
      <c r="J7217" s="1" t="str">
        <f t="shared" si="905"/>
        <v>Fluid (stream)</v>
      </c>
      <c r="K7217" s="1" t="str">
        <f t="shared" si="906"/>
        <v>Untreated Water</v>
      </c>
      <c r="O7217">
        <v>0.94</v>
      </c>
      <c r="P7217">
        <v>50</v>
      </c>
      <c r="Q7217">
        <v>7.8</v>
      </c>
    </row>
    <row r="7218" spans="1:17" hidden="1" x14ac:dyDescent="0.3">
      <c r="A7218" t="s">
        <v>28003</v>
      </c>
      <c r="B7218" t="s">
        <v>28004</v>
      </c>
      <c r="C7218" s="1" t="str">
        <f t="shared" si="903"/>
        <v>21:0671</v>
      </c>
      <c r="D7218" s="1" t="str">
        <f t="shared" si="904"/>
        <v>21:0204</v>
      </c>
      <c r="E7218" t="s">
        <v>28005</v>
      </c>
      <c r="F7218" t="s">
        <v>28006</v>
      </c>
      <c r="H7218">
        <v>61.6053693</v>
      </c>
      <c r="I7218">
        <v>-129.54607569999999</v>
      </c>
      <c r="J7218" s="1" t="str">
        <f t="shared" si="905"/>
        <v>Fluid (stream)</v>
      </c>
      <c r="K7218" s="1" t="str">
        <f t="shared" si="906"/>
        <v>Untreated Water</v>
      </c>
      <c r="O7218">
        <v>0.82</v>
      </c>
      <c r="P7218">
        <v>30</v>
      </c>
      <c r="Q7218">
        <v>8.1</v>
      </c>
    </row>
    <row r="7219" spans="1:17" hidden="1" x14ac:dyDescent="0.3">
      <c r="A7219" t="s">
        <v>28007</v>
      </c>
      <c r="B7219" t="s">
        <v>28008</v>
      </c>
      <c r="C7219" s="1" t="str">
        <f t="shared" si="903"/>
        <v>21:0671</v>
      </c>
      <c r="D7219" s="1" t="str">
        <f t="shared" si="904"/>
        <v>21:0204</v>
      </c>
      <c r="E7219" t="s">
        <v>28009</v>
      </c>
      <c r="F7219" t="s">
        <v>28010</v>
      </c>
      <c r="H7219">
        <v>61.593317599999999</v>
      </c>
      <c r="I7219">
        <v>-129.58394390000001</v>
      </c>
      <c r="J7219" s="1" t="str">
        <f t="shared" si="905"/>
        <v>Fluid (stream)</v>
      </c>
      <c r="K7219" s="1" t="str">
        <f t="shared" si="906"/>
        <v>Untreated Water</v>
      </c>
      <c r="O7219">
        <v>0.85</v>
      </c>
      <c r="P7219">
        <v>30</v>
      </c>
      <c r="Q7219">
        <v>8.4</v>
      </c>
    </row>
    <row r="7220" spans="1:17" hidden="1" x14ac:dyDescent="0.3">
      <c r="A7220" t="s">
        <v>28011</v>
      </c>
      <c r="B7220" t="s">
        <v>28012</v>
      </c>
      <c r="C7220" s="1" t="str">
        <f t="shared" si="903"/>
        <v>21:0671</v>
      </c>
      <c r="D7220" s="1" t="str">
        <f t="shared" si="904"/>
        <v>21:0204</v>
      </c>
      <c r="E7220" t="s">
        <v>28013</v>
      </c>
      <c r="F7220" t="s">
        <v>28014</v>
      </c>
      <c r="H7220">
        <v>61.551684700000003</v>
      </c>
      <c r="I7220">
        <v>-129.5227999</v>
      </c>
      <c r="J7220" s="1" t="str">
        <f t="shared" si="905"/>
        <v>Fluid (stream)</v>
      </c>
      <c r="K7220" s="1" t="str">
        <f t="shared" si="906"/>
        <v>Untreated Water</v>
      </c>
      <c r="O7220">
        <v>2.5000000000000001E-2</v>
      </c>
      <c r="P7220">
        <v>50</v>
      </c>
      <c r="Q7220">
        <v>7.5</v>
      </c>
    </row>
    <row r="7221" spans="1:17" hidden="1" x14ac:dyDescent="0.3">
      <c r="A7221" t="s">
        <v>28015</v>
      </c>
      <c r="B7221" t="s">
        <v>28016</v>
      </c>
      <c r="C7221" s="1" t="str">
        <f t="shared" si="903"/>
        <v>21:0671</v>
      </c>
      <c r="D7221" s="1" t="str">
        <f t="shared" si="904"/>
        <v>21:0204</v>
      </c>
      <c r="E7221" t="s">
        <v>28017</v>
      </c>
      <c r="F7221" t="s">
        <v>28018</v>
      </c>
      <c r="H7221">
        <v>61.542902599999998</v>
      </c>
      <c r="I7221">
        <v>-129.52099749999999</v>
      </c>
      <c r="J7221" s="1" t="str">
        <f t="shared" si="905"/>
        <v>Fluid (stream)</v>
      </c>
      <c r="K7221" s="1" t="str">
        <f t="shared" si="906"/>
        <v>Untreated Water</v>
      </c>
      <c r="O7221">
        <v>0.85</v>
      </c>
      <c r="P7221">
        <v>50</v>
      </c>
      <c r="Q7221">
        <v>7.5</v>
      </c>
    </row>
    <row r="7222" spans="1:17" hidden="1" x14ac:dyDescent="0.3">
      <c r="A7222" t="s">
        <v>28019</v>
      </c>
      <c r="B7222" t="s">
        <v>28020</v>
      </c>
      <c r="C7222" s="1" t="str">
        <f t="shared" si="903"/>
        <v>21:0671</v>
      </c>
      <c r="D7222" s="1" t="str">
        <f t="shared" si="904"/>
        <v>21:0204</v>
      </c>
      <c r="E7222" t="s">
        <v>28021</v>
      </c>
      <c r="F7222" t="s">
        <v>28022</v>
      </c>
      <c r="H7222">
        <v>61.432822700000003</v>
      </c>
      <c r="I7222">
        <v>-129.43906699999999</v>
      </c>
      <c r="J7222" s="1" t="str">
        <f t="shared" si="905"/>
        <v>Fluid (stream)</v>
      </c>
      <c r="K7222" s="1" t="str">
        <f t="shared" si="906"/>
        <v>Untreated Water</v>
      </c>
      <c r="O7222">
        <v>3.44</v>
      </c>
      <c r="P7222">
        <v>70</v>
      </c>
      <c r="Q7222">
        <v>7.9</v>
      </c>
    </row>
    <row r="7223" spans="1:17" hidden="1" x14ac:dyDescent="0.3">
      <c r="A7223" t="s">
        <v>28023</v>
      </c>
      <c r="B7223" t="s">
        <v>28024</v>
      </c>
      <c r="C7223" s="1" t="str">
        <f t="shared" si="903"/>
        <v>21:0671</v>
      </c>
      <c r="D7223" s="1" t="str">
        <f t="shared" si="904"/>
        <v>21:0204</v>
      </c>
      <c r="E7223" t="s">
        <v>28025</v>
      </c>
      <c r="F7223" t="s">
        <v>28026</v>
      </c>
      <c r="H7223">
        <v>61.435057299999997</v>
      </c>
      <c r="I7223">
        <v>-129.43373679999999</v>
      </c>
      <c r="J7223" s="1" t="str">
        <f t="shared" si="905"/>
        <v>Fluid (stream)</v>
      </c>
      <c r="K7223" s="1" t="str">
        <f t="shared" si="906"/>
        <v>Untreated Water</v>
      </c>
      <c r="O7223">
        <v>2.79</v>
      </c>
      <c r="P7223">
        <v>70</v>
      </c>
      <c r="Q7223">
        <v>7.6</v>
      </c>
    </row>
    <row r="7224" spans="1:17" hidden="1" x14ac:dyDescent="0.3">
      <c r="A7224" t="s">
        <v>28027</v>
      </c>
      <c r="B7224" t="s">
        <v>28028</v>
      </c>
      <c r="C7224" s="1" t="str">
        <f t="shared" si="903"/>
        <v>21:0671</v>
      </c>
      <c r="D7224" s="1" t="str">
        <f t="shared" si="904"/>
        <v>21:0204</v>
      </c>
      <c r="E7224" t="s">
        <v>28029</v>
      </c>
      <c r="F7224" t="s">
        <v>28030</v>
      </c>
      <c r="H7224">
        <v>61.447348900000001</v>
      </c>
      <c r="I7224">
        <v>-129.46321979999999</v>
      </c>
      <c r="J7224" s="1" t="str">
        <f t="shared" si="905"/>
        <v>Fluid (stream)</v>
      </c>
      <c r="K7224" s="1" t="str">
        <f t="shared" si="906"/>
        <v>Untreated Water</v>
      </c>
      <c r="O7224">
        <v>1.29</v>
      </c>
      <c r="P7224">
        <v>60</v>
      </c>
      <c r="Q7224">
        <v>8</v>
      </c>
    </row>
    <row r="7225" spans="1:17" hidden="1" x14ac:dyDescent="0.3">
      <c r="A7225" t="s">
        <v>28031</v>
      </c>
      <c r="B7225" t="s">
        <v>28032</v>
      </c>
      <c r="C7225" s="1" t="str">
        <f t="shared" si="903"/>
        <v>21:0671</v>
      </c>
      <c r="D7225" s="1" t="str">
        <f>HYPERLINK("http://geochem.nrcan.gc.ca/cdogs/content/svy/svy_e.htm", "")</f>
        <v/>
      </c>
      <c r="G7225" s="1" t="str">
        <f>HYPERLINK("http://geochem.nrcan.gc.ca/cdogs/content/cr_/cr_00082_e.htm", "82")</f>
        <v>82</v>
      </c>
      <c r="J7225" t="s">
        <v>11453</v>
      </c>
      <c r="K7225" t="s">
        <v>11454</v>
      </c>
      <c r="O7225">
        <v>0.88</v>
      </c>
      <c r="P7225">
        <v>330</v>
      </c>
      <c r="Q7225">
        <v>7.5</v>
      </c>
    </row>
    <row r="7226" spans="1:17" hidden="1" x14ac:dyDescent="0.3">
      <c r="A7226" t="s">
        <v>28033</v>
      </c>
      <c r="B7226" t="s">
        <v>28034</v>
      </c>
      <c r="C7226" s="1" t="str">
        <f t="shared" si="903"/>
        <v>21:0671</v>
      </c>
      <c r="D7226" s="1" t="str">
        <f>HYPERLINK("http://geochem.nrcan.gc.ca/cdogs/content/svy/svy210204_e.htm", "21:0204")</f>
        <v>21:0204</v>
      </c>
      <c r="E7226" t="s">
        <v>28035</v>
      </c>
      <c r="F7226" t="s">
        <v>28036</v>
      </c>
      <c r="H7226">
        <v>61.451699699999999</v>
      </c>
      <c r="I7226">
        <v>-129.45887629999999</v>
      </c>
      <c r="J7226" s="1" t="str">
        <f>HYPERLINK("http://geochem.nrcan.gc.ca/cdogs/content/kwd/kwd020018_e.htm", "Fluid (stream)")</f>
        <v>Fluid (stream)</v>
      </c>
      <c r="K7226" s="1" t="str">
        <f>HYPERLINK("http://geochem.nrcan.gc.ca/cdogs/content/kwd/kwd080007_e.htm", "Untreated Water")</f>
        <v>Untreated Water</v>
      </c>
      <c r="O7226">
        <v>1.07</v>
      </c>
      <c r="P7226">
        <v>80</v>
      </c>
      <c r="Q7226">
        <v>7.9</v>
      </c>
    </row>
    <row r="7227" spans="1:17" hidden="1" x14ac:dyDescent="0.3">
      <c r="A7227" t="s">
        <v>28037</v>
      </c>
      <c r="B7227" t="s">
        <v>28038</v>
      </c>
      <c r="C7227" s="1" t="str">
        <f t="shared" si="903"/>
        <v>21:0671</v>
      </c>
      <c r="D7227" s="1" t="str">
        <f>HYPERLINK("http://geochem.nrcan.gc.ca/cdogs/content/svy/svy210204_e.htm", "21:0204")</f>
        <v>21:0204</v>
      </c>
      <c r="E7227" t="s">
        <v>28039</v>
      </c>
      <c r="F7227" t="s">
        <v>28040</v>
      </c>
      <c r="H7227">
        <v>61.411591799999997</v>
      </c>
      <c r="I7227">
        <v>-129.40403939999999</v>
      </c>
      <c r="J7227" s="1" t="str">
        <f>HYPERLINK("http://geochem.nrcan.gc.ca/cdogs/content/kwd/kwd020018_e.htm", "Fluid (stream)")</f>
        <v>Fluid (stream)</v>
      </c>
      <c r="K7227" s="1" t="str">
        <f>HYPERLINK("http://geochem.nrcan.gc.ca/cdogs/content/kwd/kwd080007_e.htm", "Untreated Water")</f>
        <v>Untreated Water</v>
      </c>
      <c r="O7227">
        <v>5.71</v>
      </c>
      <c r="P7227">
        <v>90</v>
      </c>
      <c r="Q7227">
        <v>6.6</v>
      </c>
    </row>
    <row r="7228" spans="1:17" hidden="1" x14ac:dyDescent="0.3">
      <c r="A7228" t="s">
        <v>28041</v>
      </c>
      <c r="B7228" t="s">
        <v>28042</v>
      </c>
      <c r="C7228" s="1" t="str">
        <f t="shared" si="903"/>
        <v>21:0671</v>
      </c>
      <c r="D7228" s="1" t="str">
        <f>HYPERLINK("http://geochem.nrcan.gc.ca/cdogs/content/svy/svy_e.htm", "")</f>
        <v/>
      </c>
      <c r="G7228" s="1" t="str">
        <f>HYPERLINK("http://geochem.nrcan.gc.ca/cdogs/content/cr_/cr_00080_e.htm", "80")</f>
        <v>80</v>
      </c>
      <c r="J7228" t="s">
        <v>11453</v>
      </c>
      <c r="K7228" t="s">
        <v>11454</v>
      </c>
      <c r="O7228">
        <v>0.1</v>
      </c>
      <c r="P7228">
        <v>120</v>
      </c>
      <c r="Q7228">
        <v>7.2</v>
      </c>
    </row>
    <row r="7229" spans="1:17" hidden="1" x14ac:dyDescent="0.3">
      <c r="A7229" t="s">
        <v>28043</v>
      </c>
      <c r="B7229" t="s">
        <v>28044</v>
      </c>
      <c r="C7229" s="1" t="str">
        <f t="shared" si="903"/>
        <v>21:0671</v>
      </c>
      <c r="D7229" s="1" t="str">
        <f t="shared" ref="D7229:D7253" si="907">HYPERLINK("http://geochem.nrcan.gc.ca/cdogs/content/svy/svy210204_e.htm", "21:0204")</f>
        <v>21:0204</v>
      </c>
      <c r="E7229" t="s">
        <v>28045</v>
      </c>
      <c r="F7229" t="s">
        <v>28046</v>
      </c>
      <c r="H7229">
        <v>61.391048400000003</v>
      </c>
      <c r="I7229">
        <v>-129.33181429999999</v>
      </c>
      <c r="J7229" s="1" t="str">
        <f t="shared" ref="J7229:J7253" si="908">HYPERLINK("http://geochem.nrcan.gc.ca/cdogs/content/kwd/kwd020018_e.htm", "Fluid (stream)")</f>
        <v>Fluid (stream)</v>
      </c>
      <c r="K7229" s="1" t="str">
        <f t="shared" ref="K7229:K7253" si="909">HYPERLINK("http://geochem.nrcan.gc.ca/cdogs/content/kwd/kwd080007_e.htm", "Untreated Water")</f>
        <v>Untreated Water</v>
      </c>
      <c r="O7229">
        <v>1.79</v>
      </c>
      <c r="P7229">
        <v>80</v>
      </c>
      <c r="Q7229">
        <v>8.1999999999999993</v>
      </c>
    </row>
    <row r="7230" spans="1:17" hidden="1" x14ac:dyDescent="0.3">
      <c r="A7230" t="s">
        <v>28047</v>
      </c>
      <c r="B7230" t="s">
        <v>28048</v>
      </c>
      <c r="C7230" s="1" t="str">
        <f t="shared" si="903"/>
        <v>21:0671</v>
      </c>
      <c r="D7230" s="1" t="str">
        <f t="shared" si="907"/>
        <v>21:0204</v>
      </c>
      <c r="E7230" t="s">
        <v>28049</v>
      </c>
      <c r="F7230" t="s">
        <v>28050</v>
      </c>
      <c r="H7230">
        <v>61.379690400000001</v>
      </c>
      <c r="I7230">
        <v>-129.3636947</v>
      </c>
      <c r="J7230" s="1" t="str">
        <f t="shared" si="908"/>
        <v>Fluid (stream)</v>
      </c>
      <c r="K7230" s="1" t="str">
        <f t="shared" si="909"/>
        <v>Untreated Water</v>
      </c>
      <c r="O7230">
        <v>1.64</v>
      </c>
      <c r="P7230">
        <v>110</v>
      </c>
      <c r="Q7230">
        <v>7.8</v>
      </c>
    </row>
    <row r="7231" spans="1:17" hidden="1" x14ac:dyDescent="0.3">
      <c r="A7231" t="s">
        <v>28051</v>
      </c>
      <c r="B7231" t="s">
        <v>28052</v>
      </c>
      <c r="C7231" s="1" t="str">
        <f t="shared" si="903"/>
        <v>21:0671</v>
      </c>
      <c r="D7231" s="1" t="str">
        <f t="shared" si="907"/>
        <v>21:0204</v>
      </c>
      <c r="E7231" t="s">
        <v>28049</v>
      </c>
      <c r="F7231" t="s">
        <v>28053</v>
      </c>
      <c r="H7231">
        <v>61.379690400000001</v>
      </c>
      <c r="I7231">
        <v>-129.3636947</v>
      </c>
      <c r="J7231" s="1" t="str">
        <f t="shared" si="908"/>
        <v>Fluid (stream)</v>
      </c>
      <c r="K7231" s="1" t="str">
        <f t="shared" si="909"/>
        <v>Untreated Water</v>
      </c>
      <c r="O7231">
        <v>1.46</v>
      </c>
      <c r="P7231">
        <v>110</v>
      </c>
      <c r="Q7231">
        <v>7.8</v>
      </c>
    </row>
    <row r="7232" spans="1:17" hidden="1" x14ac:dyDescent="0.3">
      <c r="A7232" t="s">
        <v>28054</v>
      </c>
      <c r="B7232" t="s">
        <v>28055</v>
      </c>
      <c r="C7232" s="1" t="str">
        <f t="shared" si="903"/>
        <v>21:0671</v>
      </c>
      <c r="D7232" s="1" t="str">
        <f t="shared" si="907"/>
        <v>21:0204</v>
      </c>
      <c r="E7232" t="s">
        <v>28056</v>
      </c>
      <c r="F7232" t="s">
        <v>28057</v>
      </c>
      <c r="H7232">
        <v>61.598666299999998</v>
      </c>
      <c r="I7232">
        <v>-129.67241039999999</v>
      </c>
      <c r="J7232" s="1" t="str">
        <f t="shared" si="908"/>
        <v>Fluid (stream)</v>
      </c>
      <c r="K7232" s="1" t="str">
        <f t="shared" si="909"/>
        <v>Untreated Water</v>
      </c>
      <c r="O7232">
        <v>0.33</v>
      </c>
      <c r="P7232">
        <v>60</v>
      </c>
      <c r="Q7232">
        <v>7.6</v>
      </c>
    </row>
    <row r="7233" spans="1:17" hidden="1" x14ac:dyDescent="0.3">
      <c r="A7233" t="s">
        <v>28058</v>
      </c>
      <c r="B7233" t="s">
        <v>28059</v>
      </c>
      <c r="C7233" s="1" t="str">
        <f t="shared" si="903"/>
        <v>21:0671</v>
      </c>
      <c r="D7233" s="1" t="str">
        <f t="shared" si="907"/>
        <v>21:0204</v>
      </c>
      <c r="E7233" t="s">
        <v>28060</v>
      </c>
      <c r="F7233" t="s">
        <v>28061</v>
      </c>
      <c r="H7233">
        <v>61.624895500000001</v>
      </c>
      <c r="I7233">
        <v>-129.72088479999999</v>
      </c>
      <c r="J7233" s="1" t="str">
        <f t="shared" si="908"/>
        <v>Fluid (stream)</v>
      </c>
      <c r="K7233" s="1" t="str">
        <f t="shared" si="909"/>
        <v>Untreated Water</v>
      </c>
      <c r="O7233">
        <v>1.04</v>
      </c>
      <c r="P7233">
        <v>50</v>
      </c>
      <c r="Q7233">
        <v>7.6</v>
      </c>
    </row>
    <row r="7234" spans="1:17" hidden="1" x14ac:dyDescent="0.3">
      <c r="A7234" t="s">
        <v>28062</v>
      </c>
      <c r="B7234" t="s">
        <v>28063</v>
      </c>
      <c r="C7234" s="1" t="str">
        <f t="shared" si="903"/>
        <v>21:0671</v>
      </c>
      <c r="D7234" s="1" t="str">
        <f t="shared" si="907"/>
        <v>21:0204</v>
      </c>
      <c r="E7234" t="s">
        <v>28064</v>
      </c>
      <c r="F7234" t="s">
        <v>28065</v>
      </c>
      <c r="H7234">
        <v>61.665999999999997</v>
      </c>
      <c r="I7234">
        <v>-129.52393240000001</v>
      </c>
      <c r="J7234" s="1" t="str">
        <f t="shared" si="908"/>
        <v>Fluid (stream)</v>
      </c>
      <c r="K7234" s="1" t="str">
        <f t="shared" si="909"/>
        <v>Untreated Water</v>
      </c>
      <c r="O7234">
        <v>1.08</v>
      </c>
      <c r="P7234">
        <v>50</v>
      </c>
      <c r="Q7234">
        <v>8.1</v>
      </c>
    </row>
    <row r="7235" spans="1:17" hidden="1" x14ac:dyDescent="0.3">
      <c r="A7235" t="s">
        <v>28066</v>
      </c>
      <c r="B7235" t="s">
        <v>28067</v>
      </c>
      <c r="C7235" s="1" t="str">
        <f t="shared" si="903"/>
        <v>21:0671</v>
      </c>
      <c r="D7235" s="1" t="str">
        <f t="shared" si="907"/>
        <v>21:0204</v>
      </c>
      <c r="E7235" t="s">
        <v>28068</v>
      </c>
      <c r="F7235" t="s">
        <v>28069</v>
      </c>
      <c r="H7235">
        <v>61.698775300000001</v>
      </c>
      <c r="I7235">
        <v>-129.5760051</v>
      </c>
      <c r="J7235" s="1" t="str">
        <f t="shared" si="908"/>
        <v>Fluid (stream)</v>
      </c>
      <c r="K7235" s="1" t="str">
        <f t="shared" si="909"/>
        <v>Untreated Water</v>
      </c>
      <c r="O7235">
        <v>1.08</v>
      </c>
      <c r="P7235">
        <v>60</v>
      </c>
      <c r="Q7235">
        <v>7.8</v>
      </c>
    </row>
    <row r="7236" spans="1:17" hidden="1" x14ac:dyDescent="0.3">
      <c r="A7236" t="s">
        <v>28070</v>
      </c>
      <c r="B7236" t="s">
        <v>28071</v>
      </c>
      <c r="C7236" s="1" t="str">
        <f t="shared" si="903"/>
        <v>21:0671</v>
      </c>
      <c r="D7236" s="1" t="str">
        <f t="shared" si="907"/>
        <v>21:0204</v>
      </c>
      <c r="E7236" t="s">
        <v>28072</v>
      </c>
      <c r="F7236" t="s">
        <v>28073</v>
      </c>
      <c r="H7236">
        <v>61.699156299999999</v>
      </c>
      <c r="I7236">
        <v>-129.61047819999999</v>
      </c>
      <c r="J7236" s="1" t="str">
        <f t="shared" si="908"/>
        <v>Fluid (stream)</v>
      </c>
      <c r="K7236" s="1" t="str">
        <f t="shared" si="909"/>
        <v>Untreated Water</v>
      </c>
      <c r="O7236">
        <v>0.35</v>
      </c>
      <c r="P7236">
        <v>50</v>
      </c>
      <c r="Q7236">
        <v>7.9</v>
      </c>
    </row>
    <row r="7237" spans="1:17" hidden="1" x14ac:dyDescent="0.3">
      <c r="A7237" t="s">
        <v>28074</v>
      </c>
      <c r="B7237" t="s">
        <v>28075</v>
      </c>
      <c r="C7237" s="1" t="str">
        <f t="shared" si="903"/>
        <v>21:0671</v>
      </c>
      <c r="D7237" s="1" t="str">
        <f t="shared" si="907"/>
        <v>21:0204</v>
      </c>
      <c r="E7237" t="s">
        <v>28076</v>
      </c>
      <c r="F7237" t="s">
        <v>28077</v>
      </c>
      <c r="H7237">
        <v>61.7627065</v>
      </c>
      <c r="I7237">
        <v>-129.69776440000001</v>
      </c>
      <c r="J7237" s="1" t="str">
        <f t="shared" si="908"/>
        <v>Fluid (stream)</v>
      </c>
      <c r="K7237" s="1" t="str">
        <f t="shared" si="909"/>
        <v>Untreated Water</v>
      </c>
      <c r="O7237">
        <v>0.53</v>
      </c>
      <c r="P7237">
        <v>40</v>
      </c>
      <c r="Q7237">
        <v>7.4</v>
      </c>
    </row>
    <row r="7238" spans="1:17" hidden="1" x14ac:dyDescent="0.3">
      <c r="A7238" t="s">
        <v>28078</v>
      </c>
      <c r="B7238" t="s">
        <v>28079</v>
      </c>
      <c r="C7238" s="1" t="str">
        <f t="shared" si="903"/>
        <v>21:0671</v>
      </c>
      <c r="D7238" s="1" t="str">
        <f t="shared" si="907"/>
        <v>21:0204</v>
      </c>
      <c r="E7238" t="s">
        <v>28080</v>
      </c>
      <c r="F7238" t="s">
        <v>28081</v>
      </c>
      <c r="H7238">
        <v>61.765794</v>
      </c>
      <c r="I7238">
        <v>-129.74406619999999</v>
      </c>
      <c r="J7238" s="1" t="str">
        <f t="shared" si="908"/>
        <v>Fluid (stream)</v>
      </c>
      <c r="K7238" s="1" t="str">
        <f t="shared" si="909"/>
        <v>Untreated Water</v>
      </c>
      <c r="O7238">
        <v>0.87</v>
      </c>
      <c r="P7238">
        <v>60</v>
      </c>
      <c r="Q7238">
        <v>7.2</v>
      </c>
    </row>
    <row r="7239" spans="1:17" hidden="1" x14ac:dyDescent="0.3">
      <c r="A7239" t="s">
        <v>28082</v>
      </c>
      <c r="B7239" t="s">
        <v>28083</v>
      </c>
      <c r="C7239" s="1" t="str">
        <f t="shared" si="903"/>
        <v>21:0671</v>
      </c>
      <c r="D7239" s="1" t="str">
        <f t="shared" si="907"/>
        <v>21:0204</v>
      </c>
      <c r="E7239" t="s">
        <v>28084</v>
      </c>
      <c r="F7239" t="s">
        <v>28085</v>
      </c>
      <c r="H7239">
        <v>61.8076121</v>
      </c>
      <c r="I7239">
        <v>-129.81655119999999</v>
      </c>
      <c r="J7239" s="1" t="str">
        <f t="shared" si="908"/>
        <v>Fluid (stream)</v>
      </c>
      <c r="K7239" s="1" t="str">
        <f t="shared" si="909"/>
        <v>Untreated Water</v>
      </c>
      <c r="O7239">
        <v>0.28999999999999998</v>
      </c>
      <c r="P7239">
        <v>50</v>
      </c>
      <c r="Q7239">
        <v>7.3</v>
      </c>
    </row>
    <row r="7240" spans="1:17" hidden="1" x14ac:dyDescent="0.3">
      <c r="A7240" t="s">
        <v>28086</v>
      </c>
      <c r="B7240" t="s">
        <v>28087</v>
      </c>
      <c r="C7240" s="1" t="str">
        <f t="shared" si="903"/>
        <v>21:0671</v>
      </c>
      <c r="D7240" s="1" t="str">
        <f t="shared" si="907"/>
        <v>21:0204</v>
      </c>
      <c r="E7240" t="s">
        <v>28088</v>
      </c>
      <c r="F7240" t="s">
        <v>28089</v>
      </c>
      <c r="H7240">
        <v>61.835825</v>
      </c>
      <c r="I7240">
        <v>-129.8290949</v>
      </c>
      <c r="J7240" s="1" t="str">
        <f t="shared" si="908"/>
        <v>Fluid (stream)</v>
      </c>
      <c r="K7240" s="1" t="str">
        <f t="shared" si="909"/>
        <v>Untreated Water</v>
      </c>
      <c r="O7240">
        <v>2.5000000000000001E-2</v>
      </c>
      <c r="P7240">
        <v>30</v>
      </c>
      <c r="Q7240">
        <v>7.5</v>
      </c>
    </row>
    <row r="7241" spans="1:17" hidden="1" x14ac:dyDescent="0.3">
      <c r="A7241" t="s">
        <v>28090</v>
      </c>
      <c r="B7241" t="s">
        <v>28091</v>
      </c>
      <c r="C7241" s="1" t="str">
        <f t="shared" si="903"/>
        <v>21:0671</v>
      </c>
      <c r="D7241" s="1" t="str">
        <f t="shared" si="907"/>
        <v>21:0204</v>
      </c>
      <c r="E7241" t="s">
        <v>28092</v>
      </c>
      <c r="F7241" t="s">
        <v>28093</v>
      </c>
      <c r="H7241">
        <v>61.697687600000002</v>
      </c>
      <c r="I7241">
        <v>-129.21031350000001</v>
      </c>
      <c r="J7241" s="1" t="str">
        <f t="shared" si="908"/>
        <v>Fluid (stream)</v>
      </c>
      <c r="K7241" s="1" t="str">
        <f t="shared" si="909"/>
        <v>Untreated Water</v>
      </c>
      <c r="O7241">
        <v>2.14</v>
      </c>
      <c r="P7241">
        <v>30</v>
      </c>
      <c r="Q7241">
        <v>7.6</v>
      </c>
    </row>
    <row r="7242" spans="1:17" hidden="1" x14ac:dyDescent="0.3">
      <c r="A7242" t="s">
        <v>28094</v>
      </c>
      <c r="B7242" t="s">
        <v>28095</v>
      </c>
      <c r="C7242" s="1" t="str">
        <f t="shared" si="903"/>
        <v>21:0671</v>
      </c>
      <c r="D7242" s="1" t="str">
        <f t="shared" si="907"/>
        <v>21:0204</v>
      </c>
      <c r="E7242" t="s">
        <v>28096</v>
      </c>
      <c r="F7242" t="s">
        <v>28097</v>
      </c>
      <c r="H7242">
        <v>61.707284700000002</v>
      </c>
      <c r="I7242">
        <v>-129.19175079999999</v>
      </c>
      <c r="J7242" s="1" t="str">
        <f t="shared" si="908"/>
        <v>Fluid (stream)</v>
      </c>
      <c r="K7242" s="1" t="str">
        <f t="shared" si="909"/>
        <v>Untreated Water</v>
      </c>
      <c r="O7242">
        <v>0.44</v>
      </c>
      <c r="P7242">
        <v>60</v>
      </c>
      <c r="Q7242">
        <v>7.4</v>
      </c>
    </row>
    <row r="7243" spans="1:17" hidden="1" x14ac:dyDescent="0.3">
      <c r="A7243" t="s">
        <v>28098</v>
      </c>
      <c r="B7243" t="s">
        <v>28099</v>
      </c>
      <c r="C7243" s="1" t="str">
        <f t="shared" si="903"/>
        <v>21:0671</v>
      </c>
      <c r="D7243" s="1" t="str">
        <f t="shared" si="907"/>
        <v>21:0204</v>
      </c>
      <c r="E7243" t="s">
        <v>28100</v>
      </c>
      <c r="F7243" t="s">
        <v>28101</v>
      </c>
      <c r="H7243">
        <v>61.716780499999999</v>
      </c>
      <c r="I7243">
        <v>-129.15057010000001</v>
      </c>
      <c r="J7243" s="1" t="str">
        <f t="shared" si="908"/>
        <v>Fluid (stream)</v>
      </c>
      <c r="K7243" s="1" t="str">
        <f t="shared" si="909"/>
        <v>Untreated Water</v>
      </c>
      <c r="O7243">
        <v>1.28</v>
      </c>
      <c r="P7243">
        <v>120</v>
      </c>
      <c r="Q7243">
        <v>7</v>
      </c>
    </row>
    <row r="7244" spans="1:17" hidden="1" x14ac:dyDescent="0.3">
      <c r="A7244" t="s">
        <v>28102</v>
      </c>
      <c r="B7244" t="s">
        <v>28103</v>
      </c>
      <c r="C7244" s="1" t="str">
        <f t="shared" si="903"/>
        <v>21:0671</v>
      </c>
      <c r="D7244" s="1" t="str">
        <f t="shared" si="907"/>
        <v>21:0204</v>
      </c>
      <c r="E7244" t="s">
        <v>28104</v>
      </c>
      <c r="F7244" t="s">
        <v>28105</v>
      </c>
      <c r="H7244">
        <v>61.725452300000001</v>
      </c>
      <c r="I7244">
        <v>-129.12404530000001</v>
      </c>
      <c r="J7244" s="1" t="str">
        <f t="shared" si="908"/>
        <v>Fluid (stream)</v>
      </c>
      <c r="K7244" s="1" t="str">
        <f t="shared" si="909"/>
        <v>Untreated Water</v>
      </c>
      <c r="O7244">
        <v>0.87</v>
      </c>
      <c r="P7244">
        <v>180</v>
      </c>
      <c r="Q7244">
        <v>6.6</v>
      </c>
    </row>
    <row r="7245" spans="1:17" hidden="1" x14ac:dyDescent="0.3">
      <c r="A7245" t="s">
        <v>28106</v>
      </c>
      <c r="B7245" t="s">
        <v>28107</v>
      </c>
      <c r="C7245" s="1" t="str">
        <f t="shared" si="903"/>
        <v>21:0671</v>
      </c>
      <c r="D7245" s="1" t="str">
        <f t="shared" si="907"/>
        <v>21:0204</v>
      </c>
      <c r="E7245" t="s">
        <v>28108</v>
      </c>
      <c r="F7245" t="s">
        <v>28109</v>
      </c>
      <c r="H7245">
        <v>61.736522999999998</v>
      </c>
      <c r="I7245">
        <v>-129.0998984</v>
      </c>
      <c r="J7245" s="1" t="str">
        <f t="shared" si="908"/>
        <v>Fluid (stream)</v>
      </c>
      <c r="K7245" s="1" t="str">
        <f t="shared" si="909"/>
        <v>Untreated Water</v>
      </c>
      <c r="O7245">
        <v>0.35</v>
      </c>
      <c r="P7245">
        <v>90</v>
      </c>
      <c r="Q7245">
        <v>6.3</v>
      </c>
    </row>
    <row r="7246" spans="1:17" hidden="1" x14ac:dyDescent="0.3">
      <c r="A7246" t="s">
        <v>28110</v>
      </c>
      <c r="B7246" t="s">
        <v>28111</v>
      </c>
      <c r="C7246" s="1" t="str">
        <f t="shared" si="903"/>
        <v>21:0671</v>
      </c>
      <c r="D7246" s="1" t="str">
        <f t="shared" si="907"/>
        <v>21:0204</v>
      </c>
      <c r="E7246" t="s">
        <v>28112</v>
      </c>
      <c r="F7246" t="s">
        <v>28113</v>
      </c>
      <c r="H7246">
        <v>61.762857799999999</v>
      </c>
      <c r="I7246">
        <v>-129.035438</v>
      </c>
      <c r="J7246" s="1" t="str">
        <f t="shared" si="908"/>
        <v>Fluid (stream)</v>
      </c>
      <c r="K7246" s="1" t="str">
        <f t="shared" si="909"/>
        <v>Untreated Water</v>
      </c>
      <c r="O7246">
        <v>0.11</v>
      </c>
      <c r="P7246">
        <v>90</v>
      </c>
      <c r="Q7246">
        <v>6.2</v>
      </c>
    </row>
    <row r="7247" spans="1:17" hidden="1" x14ac:dyDescent="0.3">
      <c r="A7247" t="s">
        <v>28114</v>
      </c>
      <c r="B7247" t="s">
        <v>28115</v>
      </c>
      <c r="C7247" s="1" t="str">
        <f t="shared" si="903"/>
        <v>21:0671</v>
      </c>
      <c r="D7247" s="1" t="str">
        <f t="shared" si="907"/>
        <v>21:0204</v>
      </c>
      <c r="E7247" t="s">
        <v>28116</v>
      </c>
      <c r="F7247" t="s">
        <v>28117</v>
      </c>
      <c r="H7247">
        <v>61.7697383</v>
      </c>
      <c r="I7247">
        <v>-128.98956999999999</v>
      </c>
      <c r="J7247" s="1" t="str">
        <f t="shared" si="908"/>
        <v>Fluid (stream)</v>
      </c>
      <c r="K7247" s="1" t="str">
        <f t="shared" si="909"/>
        <v>Untreated Water</v>
      </c>
      <c r="O7247">
        <v>0.16</v>
      </c>
      <c r="P7247">
        <v>110</v>
      </c>
      <c r="Q7247">
        <v>6.3</v>
      </c>
    </row>
    <row r="7248" spans="1:17" hidden="1" x14ac:dyDescent="0.3">
      <c r="A7248" t="s">
        <v>28118</v>
      </c>
      <c r="B7248" t="s">
        <v>28119</v>
      </c>
      <c r="C7248" s="1" t="str">
        <f t="shared" si="903"/>
        <v>21:0671</v>
      </c>
      <c r="D7248" s="1" t="str">
        <f t="shared" si="907"/>
        <v>21:0204</v>
      </c>
      <c r="E7248" t="s">
        <v>28120</v>
      </c>
      <c r="F7248" t="s">
        <v>28121</v>
      </c>
      <c r="H7248">
        <v>61.7731049</v>
      </c>
      <c r="I7248">
        <v>-128.99233580000001</v>
      </c>
      <c r="J7248" s="1" t="str">
        <f t="shared" si="908"/>
        <v>Fluid (stream)</v>
      </c>
      <c r="K7248" s="1" t="str">
        <f t="shared" si="909"/>
        <v>Untreated Water</v>
      </c>
      <c r="O7248">
        <v>0.39</v>
      </c>
      <c r="P7248">
        <v>60</v>
      </c>
      <c r="Q7248">
        <v>6.3</v>
      </c>
    </row>
    <row r="7249" spans="1:17" hidden="1" x14ac:dyDescent="0.3">
      <c r="A7249" t="s">
        <v>28122</v>
      </c>
      <c r="B7249" t="s">
        <v>28123</v>
      </c>
      <c r="C7249" s="1" t="str">
        <f t="shared" si="903"/>
        <v>21:0671</v>
      </c>
      <c r="D7249" s="1" t="str">
        <f t="shared" si="907"/>
        <v>21:0204</v>
      </c>
      <c r="E7249" t="s">
        <v>28120</v>
      </c>
      <c r="F7249" t="s">
        <v>28124</v>
      </c>
      <c r="H7249">
        <v>61.7731049</v>
      </c>
      <c r="I7249">
        <v>-128.99233580000001</v>
      </c>
      <c r="J7249" s="1" t="str">
        <f t="shared" si="908"/>
        <v>Fluid (stream)</v>
      </c>
      <c r="K7249" s="1" t="str">
        <f t="shared" si="909"/>
        <v>Untreated Water</v>
      </c>
      <c r="O7249">
        <v>0.45</v>
      </c>
      <c r="P7249">
        <v>70</v>
      </c>
      <c r="Q7249">
        <v>6.2</v>
      </c>
    </row>
    <row r="7250" spans="1:17" hidden="1" x14ac:dyDescent="0.3">
      <c r="A7250" t="s">
        <v>28125</v>
      </c>
      <c r="B7250" t="s">
        <v>28126</v>
      </c>
      <c r="C7250" s="1" t="str">
        <f t="shared" si="903"/>
        <v>21:0671</v>
      </c>
      <c r="D7250" s="1" t="str">
        <f t="shared" si="907"/>
        <v>21:0204</v>
      </c>
      <c r="E7250" t="s">
        <v>28127</v>
      </c>
      <c r="F7250" t="s">
        <v>28128</v>
      </c>
      <c r="H7250">
        <v>61.7410748</v>
      </c>
      <c r="I7250">
        <v>-129.00835910000001</v>
      </c>
      <c r="J7250" s="1" t="str">
        <f t="shared" si="908"/>
        <v>Fluid (stream)</v>
      </c>
      <c r="K7250" s="1" t="str">
        <f t="shared" si="909"/>
        <v>Untreated Water</v>
      </c>
      <c r="O7250">
        <v>0.22</v>
      </c>
      <c r="P7250">
        <v>70</v>
      </c>
      <c r="Q7250">
        <v>4.9000000000000004</v>
      </c>
    </row>
    <row r="7251" spans="1:17" hidden="1" x14ac:dyDescent="0.3">
      <c r="A7251" t="s">
        <v>28129</v>
      </c>
      <c r="B7251" t="s">
        <v>28130</v>
      </c>
      <c r="C7251" s="1" t="str">
        <f t="shared" si="903"/>
        <v>21:0671</v>
      </c>
      <c r="D7251" s="1" t="str">
        <f t="shared" si="907"/>
        <v>21:0204</v>
      </c>
      <c r="E7251" t="s">
        <v>28131</v>
      </c>
      <c r="F7251" t="s">
        <v>28132</v>
      </c>
      <c r="H7251">
        <v>61.743257999999997</v>
      </c>
      <c r="I7251">
        <v>-128.95508240000001</v>
      </c>
      <c r="J7251" s="1" t="str">
        <f t="shared" si="908"/>
        <v>Fluid (stream)</v>
      </c>
      <c r="K7251" s="1" t="str">
        <f t="shared" si="909"/>
        <v>Untreated Water</v>
      </c>
      <c r="O7251">
        <v>0.18</v>
      </c>
      <c r="P7251">
        <v>80</v>
      </c>
      <c r="Q7251">
        <v>6.3</v>
      </c>
    </row>
    <row r="7252" spans="1:17" hidden="1" x14ac:dyDescent="0.3">
      <c r="A7252" t="s">
        <v>28133</v>
      </c>
      <c r="B7252" t="s">
        <v>28134</v>
      </c>
      <c r="C7252" s="1" t="str">
        <f t="shared" si="903"/>
        <v>21:0671</v>
      </c>
      <c r="D7252" s="1" t="str">
        <f t="shared" si="907"/>
        <v>21:0204</v>
      </c>
      <c r="E7252" t="s">
        <v>28135</v>
      </c>
      <c r="F7252" t="s">
        <v>28136</v>
      </c>
      <c r="H7252">
        <v>61.726412799999999</v>
      </c>
      <c r="I7252">
        <v>-128.9250576</v>
      </c>
      <c r="J7252" s="1" t="str">
        <f t="shared" si="908"/>
        <v>Fluid (stream)</v>
      </c>
      <c r="K7252" s="1" t="str">
        <f t="shared" si="909"/>
        <v>Untreated Water</v>
      </c>
      <c r="O7252">
        <v>0.22</v>
      </c>
      <c r="P7252">
        <v>100</v>
      </c>
      <c r="Q7252">
        <v>6.6</v>
      </c>
    </row>
    <row r="7253" spans="1:17" hidden="1" x14ac:dyDescent="0.3">
      <c r="A7253" t="s">
        <v>28137</v>
      </c>
      <c r="B7253" t="s">
        <v>28138</v>
      </c>
      <c r="C7253" s="1" t="str">
        <f t="shared" si="903"/>
        <v>21:0671</v>
      </c>
      <c r="D7253" s="1" t="str">
        <f t="shared" si="907"/>
        <v>21:0204</v>
      </c>
      <c r="E7253" t="s">
        <v>28139</v>
      </c>
      <c r="F7253" t="s">
        <v>28140</v>
      </c>
      <c r="H7253">
        <v>61.729323299999997</v>
      </c>
      <c r="I7253">
        <v>-128.9286462</v>
      </c>
      <c r="J7253" s="1" t="str">
        <f t="shared" si="908"/>
        <v>Fluid (stream)</v>
      </c>
      <c r="K7253" s="1" t="str">
        <f t="shared" si="909"/>
        <v>Untreated Water</v>
      </c>
      <c r="O7253">
        <v>0.21</v>
      </c>
      <c r="P7253">
        <v>160</v>
      </c>
      <c r="Q7253">
        <v>6.6</v>
      </c>
    </row>
    <row r="7254" spans="1:17" hidden="1" x14ac:dyDescent="0.3">
      <c r="A7254" t="s">
        <v>28141</v>
      </c>
      <c r="B7254" t="s">
        <v>28142</v>
      </c>
      <c r="C7254" s="1" t="str">
        <f t="shared" si="903"/>
        <v>21:0671</v>
      </c>
      <c r="D7254" s="1" t="str">
        <f>HYPERLINK("http://geochem.nrcan.gc.ca/cdogs/content/svy/svy_e.htm", "")</f>
        <v/>
      </c>
      <c r="G7254" s="1" t="str">
        <f>HYPERLINK("http://geochem.nrcan.gc.ca/cdogs/content/cr_/cr_00080_e.htm", "80")</f>
        <v>80</v>
      </c>
      <c r="J7254" t="s">
        <v>11453</v>
      </c>
      <c r="K7254" t="s">
        <v>11454</v>
      </c>
      <c r="O7254">
        <v>0.18</v>
      </c>
      <c r="P7254">
        <v>120</v>
      </c>
      <c r="Q7254">
        <v>7.1</v>
      </c>
    </row>
    <row r="7255" spans="1:17" hidden="1" x14ac:dyDescent="0.3">
      <c r="A7255" t="s">
        <v>28143</v>
      </c>
      <c r="B7255" t="s">
        <v>28144</v>
      </c>
      <c r="C7255" s="1" t="str">
        <f t="shared" ref="C7255:C7318" si="910">HYPERLINK("http://geochem.nrcan.gc.ca/cdogs/content/bdl/bdl210671_e.htm", "21:0671")</f>
        <v>21:0671</v>
      </c>
      <c r="D7255" s="1" t="str">
        <f t="shared" ref="D7255:D7281" si="911">HYPERLINK("http://geochem.nrcan.gc.ca/cdogs/content/svy/svy210204_e.htm", "21:0204")</f>
        <v>21:0204</v>
      </c>
      <c r="E7255" t="s">
        <v>28145</v>
      </c>
      <c r="F7255" t="s">
        <v>28146</v>
      </c>
      <c r="H7255">
        <v>61.730353800000003</v>
      </c>
      <c r="I7255">
        <v>-128.88608139999999</v>
      </c>
      <c r="J7255" s="1" t="str">
        <f t="shared" ref="J7255:J7281" si="912">HYPERLINK("http://geochem.nrcan.gc.ca/cdogs/content/kwd/kwd020018_e.htm", "Fluid (stream)")</f>
        <v>Fluid (stream)</v>
      </c>
      <c r="K7255" s="1" t="str">
        <f t="shared" ref="K7255:K7281" si="913">HYPERLINK("http://geochem.nrcan.gc.ca/cdogs/content/kwd/kwd080007_e.htm", "Untreated Water")</f>
        <v>Untreated Water</v>
      </c>
      <c r="O7255">
        <v>2.5000000000000001E-2</v>
      </c>
      <c r="P7255">
        <v>80</v>
      </c>
      <c r="Q7255">
        <v>6.9</v>
      </c>
    </row>
    <row r="7256" spans="1:17" hidden="1" x14ac:dyDescent="0.3">
      <c r="A7256" t="s">
        <v>28147</v>
      </c>
      <c r="B7256" t="s">
        <v>28148</v>
      </c>
      <c r="C7256" s="1" t="str">
        <f t="shared" si="910"/>
        <v>21:0671</v>
      </c>
      <c r="D7256" s="1" t="str">
        <f t="shared" si="911"/>
        <v>21:0204</v>
      </c>
      <c r="E7256" t="s">
        <v>28149</v>
      </c>
      <c r="F7256" t="s">
        <v>28150</v>
      </c>
      <c r="H7256">
        <v>61.712768500000003</v>
      </c>
      <c r="I7256">
        <v>-128.8671559</v>
      </c>
      <c r="J7256" s="1" t="str">
        <f t="shared" si="912"/>
        <v>Fluid (stream)</v>
      </c>
      <c r="K7256" s="1" t="str">
        <f t="shared" si="913"/>
        <v>Untreated Water</v>
      </c>
    </row>
    <row r="7257" spans="1:17" hidden="1" x14ac:dyDescent="0.3">
      <c r="A7257" t="s">
        <v>28151</v>
      </c>
      <c r="B7257" t="s">
        <v>28152</v>
      </c>
      <c r="C7257" s="1" t="str">
        <f t="shared" si="910"/>
        <v>21:0671</v>
      </c>
      <c r="D7257" s="1" t="str">
        <f t="shared" si="911"/>
        <v>21:0204</v>
      </c>
      <c r="E7257" t="s">
        <v>28153</v>
      </c>
      <c r="F7257" t="s">
        <v>28154</v>
      </c>
      <c r="H7257">
        <v>61.710616199999997</v>
      </c>
      <c r="I7257">
        <v>-128.8437509</v>
      </c>
      <c r="J7257" s="1" t="str">
        <f t="shared" si="912"/>
        <v>Fluid (stream)</v>
      </c>
      <c r="K7257" s="1" t="str">
        <f t="shared" si="913"/>
        <v>Untreated Water</v>
      </c>
      <c r="O7257">
        <v>0.18</v>
      </c>
      <c r="P7257">
        <v>100</v>
      </c>
      <c r="Q7257">
        <v>6.6</v>
      </c>
    </row>
    <row r="7258" spans="1:17" hidden="1" x14ac:dyDescent="0.3">
      <c r="A7258" t="s">
        <v>28155</v>
      </c>
      <c r="B7258" t="s">
        <v>28156</v>
      </c>
      <c r="C7258" s="1" t="str">
        <f t="shared" si="910"/>
        <v>21:0671</v>
      </c>
      <c r="D7258" s="1" t="str">
        <f t="shared" si="911"/>
        <v>21:0204</v>
      </c>
      <c r="E7258" t="s">
        <v>28157</v>
      </c>
      <c r="F7258" t="s">
        <v>28158</v>
      </c>
      <c r="H7258">
        <v>61.716659</v>
      </c>
      <c r="I7258">
        <v>-128.8092163</v>
      </c>
      <c r="J7258" s="1" t="str">
        <f t="shared" si="912"/>
        <v>Fluid (stream)</v>
      </c>
      <c r="K7258" s="1" t="str">
        <f t="shared" si="913"/>
        <v>Untreated Water</v>
      </c>
      <c r="O7258">
        <v>0.25</v>
      </c>
      <c r="P7258">
        <v>70</v>
      </c>
      <c r="Q7258">
        <v>6.8</v>
      </c>
    </row>
    <row r="7259" spans="1:17" hidden="1" x14ac:dyDescent="0.3">
      <c r="A7259" t="s">
        <v>28159</v>
      </c>
      <c r="B7259" t="s">
        <v>28160</v>
      </c>
      <c r="C7259" s="1" t="str">
        <f t="shared" si="910"/>
        <v>21:0671</v>
      </c>
      <c r="D7259" s="1" t="str">
        <f t="shared" si="911"/>
        <v>21:0204</v>
      </c>
      <c r="E7259" t="s">
        <v>28161</v>
      </c>
      <c r="F7259" t="s">
        <v>28162</v>
      </c>
      <c r="H7259">
        <v>61.733508999999998</v>
      </c>
      <c r="I7259">
        <v>-128.7683246</v>
      </c>
      <c r="J7259" s="1" t="str">
        <f t="shared" si="912"/>
        <v>Fluid (stream)</v>
      </c>
      <c r="K7259" s="1" t="str">
        <f t="shared" si="913"/>
        <v>Untreated Water</v>
      </c>
      <c r="O7259">
        <v>0.44</v>
      </c>
      <c r="P7259">
        <v>80</v>
      </c>
      <c r="Q7259">
        <v>7</v>
      </c>
    </row>
    <row r="7260" spans="1:17" hidden="1" x14ac:dyDescent="0.3">
      <c r="A7260" t="s">
        <v>28163</v>
      </c>
      <c r="B7260" t="s">
        <v>28164</v>
      </c>
      <c r="C7260" s="1" t="str">
        <f t="shared" si="910"/>
        <v>21:0671</v>
      </c>
      <c r="D7260" s="1" t="str">
        <f t="shared" si="911"/>
        <v>21:0204</v>
      </c>
      <c r="E7260" t="s">
        <v>28165</v>
      </c>
      <c r="F7260" t="s">
        <v>28166</v>
      </c>
      <c r="H7260">
        <v>61.707146600000002</v>
      </c>
      <c r="I7260">
        <v>-128.78705450000001</v>
      </c>
      <c r="J7260" s="1" t="str">
        <f t="shared" si="912"/>
        <v>Fluid (stream)</v>
      </c>
      <c r="K7260" s="1" t="str">
        <f t="shared" si="913"/>
        <v>Untreated Water</v>
      </c>
      <c r="O7260">
        <v>0.28999999999999998</v>
      </c>
      <c r="P7260">
        <v>70</v>
      </c>
      <c r="Q7260">
        <v>6.9</v>
      </c>
    </row>
    <row r="7261" spans="1:17" hidden="1" x14ac:dyDescent="0.3">
      <c r="A7261" t="s">
        <v>28167</v>
      </c>
      <c r="B7261" t="s">
        <v>28168</v>
      </c>
      <c r="C7261" s="1" t="str">
        <f t="shared" si="910"/>
        <v>21:0671</v>
      </c>
      <c r="D7261" s="1" t="str">
        <f t="shared" si="911"/>
        <v>21:0204</v>
      </c>
      <c r="E7261" t="s">
        <v>28169</v>
      </c>
      <c r="F7261" t="s">
        <v>28170</v>
      </c>
      <c r="H7261">
        <v>61.705486100000002</v>
      </c>
      <c r="I7261">
        <v>-128.7356308</v>
      </c>
      <c r="J7261" s="1" t="str">
        <f t="shared" si="912"/>
        <v>Fluid (stream)</v>
      </c>
      <c r="K7261" s="1" t="str">
        <f t="shared" si="913"/>
        <v>Untreated Water</v>
      </c>
      <c r="O7261">
        <v>0.65</v>
      </c>
      <c r="P7261">
        <v>90</v>
      </c>
      <c r="Q7261">
        <v>6.9</v>
      </c>
    </row>
    <row r="7262" spans="1:17" hidden="1" x14ac:dyDescent="0.3">
      <c r="A7262" t="s">
        <v>28171</v>
      </c>
      <c r="B7262" t="s">
        <v>28172</v>
      </c>
      <c r="C7262" s="1" t="str">
        <f t="shared" si="910"/>
        <v>21:0671</v>
      </c>
      <c r="D7262" s="1" t="str">
        <f t="shared" si="911"/>
        <v>21:0204</v>
      </c>
      <c r="E7262" t="s">
        <v>28173</v>
      </c>
      <c r="F7262" t="s">
        <v>28174</v>
      </c>
      <c r="H7262">
        <v>61.688925599999997</v>
      </c>
      <c r="I7262">
        <v>-128.80074959999999</v>
      </c>
      <c r="J7262" s="1" t="str">
        <f t="shared" si="912"/>
        <v>Fluid (stream)</v>
      </c>
      <c r="K7262" s="1" t="str">
        <f t="shared" si="913"/>
        <v>Untreated Water</v>
      </c>
      <c r="O7262">
        <v>0.78</v>
      </c>
      <c r="P7262">
        <v>90</v>
      </c>
      <c r="Q7262">
        <v>7.1</v>
      </c>
    </row>
    <row r="7263" spans="1:17" hidden="1" x14ac:dyDescent="0.3">
      <c r="A7263" t="s">
        <v>28175</v>
      </c>
      <c r="B7263" t="s">
        <v>28176</v>
      </c>
      <c r="C7263" s="1" t="str">
        <f t="shared" si="910"/>
        <v>21:0671</v>
      </c>
      <c r="D7263" s="1" t="str">
        <f t="shared" si="911"/>
        <v>21:0204</v>
      </c>
      <c r="E7263" t="s">
        <v>28177</v>
      </c>
      <c r="F7263" t="s">
        <v>28178</v>
      </c>
      <c r="H7263">
        <v>61.662703899999997</v>
      </c>
      <c r="I7263">
        <v>-128.80118229999999</v>
      </c>
      <c r="J7263" s="1" t="str">
        <f t="shared" si="912"/>
        <v>Fluid (stream)</v>
      </c>
      <c r="K7263" s="1" t="str">
        <f t="shared" si="913"/>
        <v>Untreated Water</v>
      </c>
      <c r="O7263">
        <v>0.64</v>
      </c>
      <c r="P7263">
        <v>180</v>
      </c>
      <c r="Q7263">
        <v>6.8</v>
      </c>
    </row>
    <row r="7264" spans="1:17" hidden="1" x14ac:dyDescent="0.3">
      <c r="A7264" t="s">
        <v>28179</v>
      </c>
      <c r="B7264" t="s">
        <v>28180</v>
      </c>
      <c r="C7264" s="1" t="str">
        <f t="shared" si="910"/>
        <v>21:0671</v>
      </c>
      <c r="D7264" s="1" t="str">
        <f t="shared" si="911"/>
        <v>21:0204</v>
      </c>
      <c r="E7264" t="s">
        <v>28181</v>
      </c>
      <c r="F7264" t="s">
        <v>28182</v>
      </c>
      <c r="H7264">
        <v>61.656803099999998</v>
      </c>
      <c r="I7264">
        <v>-128.76019350000001</v>
      </c>
      <c r="J7264" s="1" t="str">
        <f t="shared" si="912"/>
        <v>Fluid (stream)</v>
      </c>
      <c r="K7264" s="1" t="str">
        <f t="shared" si="913"/>
        <v>Untreated Water</v>
      </c>
      <c r="O7264">
        <v>0.35</v>
      </c>
      <c r="P7264">
        <v>70</v>
      </c>
      <c r="Q7264">
        <v>6.8</v>
      </c>
    </row>
    <row r="7265" spans="1:17" hidden="1" x14ac:dyDescent="0.3">
      <c r="A7265" t="s">
        <v>28183</v>
      </c>
      <c r="B7265" t="s">
        <v>28184</v>
      </c>
      <c r="C7265" s="1" t="str">
        <f t="shared" si="910"/>
        <v>21:0671</v>
      </c>
      <c r="D7265" s="1" t="str">
        <f t="shared" si="911"/>
        <v>21:0204</v>
      </c>
      <c r="E7265" t="s">
        <v>28185</v>
      </c>
      <c r="F7265" t="s">
        <v>28186</v>
      </c>
      <c r="H7265">
        <v>61.655456899999997</v>
      </c>
      <c r="I7265">
        <v>-128.74544019999999</v>
      </c>
      <c r="J7265" s="1" t="str">
        <f t="shared" si="912"/>
        <v>Fluid (stream)</v>
      </c>
      <c r="K7265" s="1" t="str">
        <f t="shared" si="913"/>
        <v>Untreated Water</v>
      </c>
      <c r="O7265">
        <v>1.21</v>
      </c>
      <c r="P7265">
        <v>120</v>
      </c>
      <c r="Q7265">
        <v>6.5</v>
      </c>
    </row>
    <row r="7266" spans="1:17" hidden="1" x14ac:dyDescent="0.3">
      <c r="A7266" t="s">
        <v>28187</v>
      </c>
      <c r="B7266" t="s">
        <v>28188</v>
      </c>
      <c r="C7266" s="1" t="str">
        <f t="shared" si="910"/>
        <v>21:0671</v>
      </c>
      <c r="D7266" s="1" t="str">
        <f t="shared" si="911"/>
        <v>21:0204</v>
      </c>
      <c r="E7266" t="s">
        <v>28189</v>
      </c>
      <c r="F7266" t="s">
        <v>28190</v>
      </c>
      <c r="H7266">
        <v>61.639304899999999</v>
      </c>
      <c r="I7266">
        <v>-128.73959110000001</v>
      </c>
      <c r="J7266" s="1" t="str">
        <f t="shared" si="912"/>
        <v>Fluid (stream)</v>
      </c>
      <c r="K7266" s="1" t="str">
        <f t="shared" si="913"/>
        <v>Untreated Water</v>
      </c>
      <c r="O7266">
        <v>0.18</v>
      </c>
      <c r="P7266">
        <v>70</v>
      </c>
      <c r="Q7266">
        <v>6.9</v>
      </c>
    </row>
    <row r="7267" spans="1:17" hidden="1" x14ac:dyDescent="0.3">
      <c r="A7267" t="s">
        <v>28191</v>
      </c>
      <c r="B7267" t="s">
        <v>28192</v>
      </c>
      <c r="C7267" s="1" t="str">
        <f t="shared" si="910"/>
        <v>21:0671</v>
      </c>
      <c r="D7267" s="1" t="str">
        <f t="shared" si="911"/>
        <v>21:0204</v>
      </c>
      <c r="E7267" t="s">
        <v>28193</v>
      </c>
      <c r="F7267" t="s">
        <v>28194</v>
      </c>
      <c r="H7267">
        <v>61.6743199</v>
      </c>
      <c r="I7267">
        <v>-128.71887580000001</v>
      </c>
      <c r="J7267" s="1" t="str">
        <f t="shared" si="912"/>
        <v>Fluid (stream)</v>
      </c>
      <c r="K7267" s="1" t="str">
        <f t="shared" si="913"/>
        <v>Untreated Water</v>
      </c>
    </row>
    <row r="7268" spans="1:17" hidden="1" x14ac:dyDescent="0.3">
      <c r="A7268" t="s">
        <v>28195</v>
      </c>
      <c r="B7268" t="s">
        <v>28196</v>
      </c>
      <c r="C7268" s="1" t="str">
        <f t="shared" si="910"/>
        <v>21:0671</v>
      </c>
      <c r="D7268" s="1" t="str">
        <f t="shared" si="911"/>
        <v>21:0204</v>
      </c>
      <c r="E7268" t="s">
        <v>28197</v>
      </c>
      <c r="F7268" t="s">
        <v>28198</v>
      </c>
      <c r="H7268">
        <v>61.678438399999997</v>
      </c>
      <c r="I7268">
        <v>-128.72675480000001</v>
      </c>
      <c r="J7268" s="1" t="str">
        <f t="shared" si="912"/>
        <v>Fluid (stream)</v>
      </c>
      <c r="K7268" s="1" t="str">
        <f t="shared" si="913"/>
        <v>Untreated Water</v>
      </c>
      <c r="O7268">
        <v>0.47</v>
      </c>
      <c r="P7268">
        <v>90</v>
      </c>
      <c r="Q7268">
        <v>7</v>
      </c>
    </row>
    <row r="7269" spans="1:17" hidden="1" x14ac:dyDescent="0.3">
      <c r="A7269" t="s">
        <v>28199</v>
      </c>
      <c r="B7269" t="s">
        <v>28200</v>
      </c>
      <c r="C7269" s="1" t="str">
        <f t="shared" si="910"/>
        <v>21:0671</v>
      </c>
      <c r="D7269" s="1" t="str">
        <f t="shared" si="911"/>
        <v>21:0204</v>
      </c>
      <c r="E7269" t="s">
        <v>28201</v>
      </c>
      <c r="F7269" t="s">
        <v>28202</v>
      </c>
      <c r="H7269">
        <v>61.675963299999999</v>
      </c>
      <c r="I7269">
        <v>-128.63866440000001</v>
      </c>
      <c r="J7269" s="1" t="str">
        <f t="shared" si="912"/>
        <v>Fluid (stream)</v>
      </c>
      <c r="K7269" s="1" t="str">
        <f t="shared" si="913"/>
        <v>Untreated Water</v>
      </c>
      <c r="O7269">
        <v>0.93</v>
      </c>
      <c r="P7269">
        <v>70</v>
      </c>
      <c r="Q7269">
        <v>7.4</v>
      </c>
    </row>
    <row r="7270" spans="1:17" hidden="1" x14ac:dyDescent="0.3">
      <c r="A7270" t="s">
        <v>28203</v>
      </c>
      <c r="B7270" t="s">
        <v>28204</v>
      </c>
      <c r="C7270" s="1" t="str">
        <f t="shared" si="910"/>
        <v>21:0671</v>
      </c>
      <c r="D7270" s="1" t="str">
        <f t="shared" si="911"/>
        <v>21:0204</v>
      </c>
      <c r="E7270" t="s">
        <v>28201</v>
      </c>
      <c r="F7270" t="s">
        <v>28205</v>
      </c>
      <c r="H7270">
        <v>61.675963299999999</v>
      </c>
      <c r="I7270">
        <v>-128.63866440000001</v>
      </c>
      <c r="J7270" s="1" t="str">
        <f t="shared" si="912"/>
        <v>Fluid (stream)</v>
      </c>
      <c r="K7270" s="1" t="str">
        <f t="shared" si="913"/>
        <v>Untreated Water</v>
      </c>
      <c r="O7270">
        <v>0.74</v>
      </c>
      <c r="P7270">
        <v>70</v>
      </c>
      <c r="Q7270">
        <v>7.5</v>
      </c>
    </row>
    <row r="7271" spans="1:17" hidden="1" x14ac:dyDescent="0.3">
      <c r="A7271" t="s">
        <v>28206</v>
      </c>
      <c r="B7271" t="s">
        <v>28207</v>
      </c>
      <c r="C7271" s="1" t="str">
        <f t="shared" si="910"/>
        <v>21:0671</v>
      </c>
      <c r="D7271" s="1" t="str">
        <f t="shared" si="911"/>
        <v>21:0204</v>
      </c>
      <c r="E7271" t="s">
        <v>28208</v>
      </c>
      <c r="F7271" t="s">
        <v>28209</v>
      </c>
      <c r="H7271">
        <v>61.679189299999997</v>
      </c>
      <c r="I7271">
        <v>-128.49240510000001</v>
      </c>
      <c r="J7271" s="1" t="str">
        <f t="shared" si="912"/>
        <v>Fluid (stream)</v>
      </c>
      <c r="K7271" s="1" t="str">
        <f t="shared" si="913"/>
        <v>Untreated Water</v>
      </c>
      <c r="O7271">
        <v>0.16</v>
      </c>
      <c r="P7271">
        <v>60</v>
      </c>
      <c r="Q7271">
        <v>7.3</v>
      </c>
    </row>
    <row r="7272" spans="1:17" hidden="1" x14ac:dyDescent="0.3">
      <c r="A7272" t="s">
        <v>28210</v>
      </c>
      <c r="B7272" t="s">
        <v>28211</v>
      </c>
      <c r="C7272" s="1" t="str">
        <f t="shared" si="910"/>
        <v>21:0671</v>
      </c>
      <c r="D7272" s="1" t="str">
        <f t="shared" si="911"/>
        <v>21:0204</v>
      </c>
      <c r="E7272" t="s">
        <v>28212</v>
      </c>
      <c r="F7272" t="s">
        <v>28213</v>
      </c>
      <c r="H7272">
        <v>61.687402499999997</v>
      </c>
      <c r="I7272">
        <v>-128.4801373</v>
      </c>
      <c r="J7272" s="1" t="str">
        <f t="shared" si="912"/>
        <v>Fluid (stream)</v>
      </c>
      <c r="K7272" s="1" t="str">
        <f t="shared" si="913"/>
        <v>Untreated Water</v>
      </c>
      <c r="O7272">
        <v>0.13</v>
      </c>
      <c r="P7272">
        <v>60</v>
      </c>
      <c r="Q7272">
        <v>7.5</v>
      </c>
    </row>
    <row r="7273" spans="1:17" hidden="1" x14ac:dyDescent="0.3">
      <c r="A7273" t="s">
        <v>28214</v>
      </c>
      <c r="B7273" t="s">
        <v>28215</v>
      </c>
      <c r="C7273" s="1" t="str">
        <f t="shared" si="910"/>
        <v>21:0671</v>
      </c>
      <c r="D7273" s="1" t="str">
        <f t="shared" si="911"/>
        <v>21:0204</v>
      </c>
      <c r="E7273" t="s">
        <v>28216</v>
      </c>
      <c r="F7273" t="s">
        <v>28217</v>
      </c>
      <c r="H7273">
        <v>61.694442700000003</v>
      </c>
      <c r="I7273">
        <v>-128.42440490000001</v>
      </c>
      <c r="J7273" s="1" t="str">
        <f t="shared" si="912"/>
        <v>Fluid (stream)</v>
      </c>
      <c r="K7273" s="1" t="str">
        <f t="shared" si="913"/>
        <v>Untreated Water</v>
      </c>
      <c r="O7273">
        <v>0.28000000000000003</v>
      </c>
      <c r="P7273">
        <v>60</v>
      </c>
      <c r="Q7273">
        <v>7.6</v>
      </c>
    </row>
    <row r="7274" spans="1:17" hidden="1" x14ac:dyDescent="0.3">
      <c r="A7274" t="s">
        <v>28218</v>
      </c>
      <c r="B7274" t="s">
        <v>28219</v>
      </c>
      <c r="C7274" s="1" t="str">
        <f t="shared" si="910"/>
        <v>21:0671</v>
      </c>
      <c r="D7274" s="1" t="str">
        <f t="shared" si="911"/>
        <v>21:0204</v>
      </c>
      <c r="E7274" t="s">
        <v>28220</v>
      </c>
      <c r="F7274" t="s">
        <v>28221</v>
      </c>
      <c r="H7274">
        <v>61.677181300000001</v>
      </c>
      <c r="I7274">
        <v>-128.41429640000001</v>
      </c>
      <c r="J7274" s="1" t="str">
        <f t="shared" si="912"/>
        <v>Fluid (stream)</v>
      </c>
      <c r="K7274" s="1" t="str">
        <f t="shared" si="913"/>
        <v>Untreated Water</v>
      </c>
      <c r="O7274">
        <v>0.15</v>
      </c>
      <c r="P7274">
        <v>80</v>
      </c>
      <c r="Q7274">
        <v>7.8</v>
      </c>
    </row>
    <row r="7275" spans="1:17" hidden="1" x14ac:dyDescent="0.3">
      <c r="A7275" t="s">
        <v>28222</v>
      </c>
      <c r="B7275" t="s">
        <v>28223</v>
      </c>
      <c r="C7275" s="1" t="str">
        <f t="shared" si="910"/>
        <v>21:0671</v>
      </c>
      <c r="D7275" s="1" t="str">
        <f t="shared" si="911"/>
        <v>21:0204</v>
      </c>
      <c r="E7275" t="s">
        <v>28224</v>
      </c>
      <c r="F7275" t="s">
        <v>28225</v>
      </c>
      <c r="H7275">
        <v>61.801992599999998</v>
      </c>
      <c r="I7275">
        <v>-128.13953710000001</v>
      </c>
      <c r="J7275" s="1" t="str">
        <f t="shared" si="912"/>
        <v>Fluid (stream)</v>
      </c>
      <c r="K7275" s="1" t="str">
        <f t="shared" si="913"/>
        <v>Untreated Water</v>
      </c>
      <c r="O7275">
        <v>2.5000000000000001E-2</v>
      </c>
      <c r="P7275">
        <v>50</v>
      </c>
      <c r="Q7275">
        <v>7.1</v>
      </c>
    </row>
    <row r="7276" spans="1:17" hidden="1" x14ac:dyDescent="0.3">
      <c r="A7276" t="s">
        <v>28226</v>
      </c>
      <c r="B7276" t="s">
        <v>28227</v>
      </c>
      <c r="C7276" s="1" t="str">
        <f t="shared" si="910"/>
        <v>21:0671</v>
      </c>
      <c r="D7276" s="1" t="str">
        <f t="shared" si="911"/>
        <v>21:0204</v>
      </c>
      <c r="E7276" t="s">
        <v>28228</v>
      </c>
      <c r="F7276" t="s">
        <v>28229</v>
      </c>
      <c r="H7276">
        <v>61.823506500000001</v>
      </c>
      <c r="I7276">
        <v>-128.1415744</v>
      </c>
      <c r="J7276" s="1" t="str">
        <f t="shared" si="912"/>
        <v>Fluid (stream)</v>
      </c>
      <c r="K7276" s="1" t="str">
        <f t="shared" si="913"/>
        <v>Untreated Water</v>
      </c>
      <c r="O7276">
        <v>7.0000000000000007E-2</v>
      </c>
      <c r="P7276">
        <v>60</v>
      </c>
      <c r="Q7276">
        <v>6.8</v>
      </c>
    </row>
    <row r="7277" spans="1:17" hidden="1" x14ac:dyDescent="0.3">
      <c r="A7277" t="s">
        <v>28230</v>
      </c>
      <c r="B7277" t="s">
        <v>28231</v>
      </c>
      <c r="C7277" s="1" t="str">
        <f t="shared" si="910"/>
        <v>21:0671</v>
      </c>
      <c r="D7277" s="1" t="str">
        <f t="shared" si="911"/>
        <v>21:0204</v>
      </c>
      <c r="E7277" t="s">
        <v>28232</v>
      </c>
      <c r="F7277" t="s">
        <v>28233</v>
      </c>
      <c r="H7277">
        <v>61.825334900000001</v>
      </c>
      <c r="I7277">
        <v>-128.13392959999999</v>
      </c>
      <c r="J7277" s="1" t="str">
        <f t="shared" si="912"/>
        <v>Fluid (stream)</v>
      </c>
      <c r="K7277" s="1" t="str">
        <f t="shared" si="913"/>
        <v>Untreated Water</v>
      </c>
      <c r="O7277">
        <v>2.5000000000000001E-2</v>
      </c>
      <c r="P7277">
        <v>100</v>
      </c>
      <c r="Q7277">
        <v>6.7</v>
      </c>
    </row>
    <row r="7278" spans="1:17" hidden="1" x14ac:dyDescent="0.3">
      <c r="A7278" t="s">
        <v>28234</v>
      </c>
      <c r="B7278" t="s">
        <v>28235</v>
      </c>
      <c r="C7278" s="1" t="str">
        <f t="shared" si="910"/>
        <v>21:0671</v>
      </c>
      <c r="D7278" s="1" t="str">
        <f t="shared" si="911"/>
        <v>21:0204</v>
      </c>
      <c r="E7278" t="s">
        <v>28236</v>
      </c>
      <c r="F7278" t="s">
        <v>28237</v>
      </c>
      <c r="H7278">
        <v>61.821327099999998</v>
      </c>
      <c r="I7278">
        <v>-128.1149843</v>
      </c>
      <c r="J7278" s="1" t="str">
        <f t="shared" si="912"/>
        <v>Fluid (stream)</v>
      </c>
      <c r="K7278" s="1" t="str">
        <f t="shared" si="913"/>
        <v>Untreated Water</v>
      </c>
      <c r="O7278">
        <v>0.28000000000000003</v>
      </c>
      <c r="P7278">
        <v>50</v>
      </c>
      <c r="Q7278">
        <v>7.5</v>
      </c>
    </row>
    <row r="7279" spans="1:17" hidden="1" x14ac:dyDescent="0.3">
      <c r="A7279" t="s">
        <v>28238</v>
      </c>
      <c r="B7279" t="s">
        <v>28239</v>
      </c>
      <c r="C7279" s="1" t="str">
        <f t="shared" si="910"/>
        <v>21:0671</v>
      </c>
      <c r="D7279" s="1" t="str">
        <f t="shared" si="911"/>
        <v>21:0204</v>
      </c>
      <c r="E7279" t="s">
        <v>28240</v>
      </c>
      <c r="F7279" t="s">
        <v>28241</v>
      </c>
      <c r="H7279">
        <v>61.8310502</v>
      </c>
      <c r="I7279">
        <v>-128.07946250000001</v>
      </c>
      <c r="J7279" s="1" t="str">
        <f t="shared" si="912"/>
        <v>Fluid (stream)</v>
      </c>
      <c r="K7279" s="1" t="str">
        <f t="shared" si="913"/>
        <v>Untreated Water</v>
      </c>
      <c r="O7279">
        <v>0.18</v>
      </c>
      <c r="P7279">
        <v>50</v>
      </c>
      <c r="Q7279">
        <v>7.3</v>
      </c>
    </row>
    <row r="7280" spans="1:17" hidden="1" x14ac:dyDescent="0.3">
      <c r="A7280" t="s">
        <v>28242</v>
      </c>
      <c r="B7280" t="s">
        <v>28243</v>
      </c>
      <c r="C7280" s="1" t="str">
        <f t="shared" si="910"/>
        <v>21:0671</v>
      </c>
      <c r="D7280" s="1" t="str">
        <f t="shared" si="911"/>
        <v>21:0204</v>
      </c>
      <c r="E7280" t="s">
        <v>28244</v>
      </c>
      <c r="F7280" t="s">
        <v>28245</v>
      </c>
      <c r="H7280">
        <v>61.823093700000001</v>
      </c>
      <c r="I7280">
        <v>-128.0513583</v>
      </c>
      <c r="J7280" s="1" t="str">
        <f t="shared" si="912"/>
        <v>Fluid (stream)</v>
      </c>
      <c r="K7280" s="1" t="str">
        <f t="shared" si="913"/>
        <v>Untreated Water</v>
      </c>
      <c r="O7280">
        <v>0.28999999999999998</v>
      </c>
      <c r="P7280">
        <v>30</v>
      </c>
      <c r="Q7280">
        <v>7.4</v>
      </c>
    </row>
    <row r="7281" spans="1:17" hidden="1" x14ac:dyDescent="0.3">
      <c r="A7281" t="s">
        <v>28246</v>
      </c>
      <c r="B7281" t="s">
        <v>28247</v>
      </c>
      <c r="C7281" s="1" t="str">
        <f t="shared" si="910"/>
        <v>21:0671</v>
      </c>
      <c r="D7281" s="1" t="str">
        <f t="shared" si="911"/>
        <v>21:0204</v>
      </c>
      <c r="E7281" t="s">
        <v>28248</v>
      </c>
      <c r="F7281" t="s">
        <v>28249</v>
      </c>
      <c r="H7281">
        <v>61.854454099999998</v>
      </c>
      <c r="I7281">
        <v>-128.0070254</v>
      </c>
      <c r="J7281" s="1" t="str">
        <f t="shared" si="912"/>
        <v>Fluid (stream)</v>
      </c>
      <c r="K7281" s="1" t="str">
        <f t="shared" si="913"/>
        <v>Untreated Water</v>
      </c>
      <c r="O7281">
        <v>0.39</v>
      </c>
      <c r="P7281">
        <v>70</v>
      </c>
      <c r="Q7281">
        <v>7.4</v>
      </c>
    </row>
    <row r="7282" spans="1:17" hidden="1" x14ac:dyDescent="0.3">
      <c r="A7282" t="s">
        <v>28250</v>
      </c>
      <c r="B7282" t="s">
        <v>28251</v>
      </c>
      <c r="C7282" s="1" t="str">
        <f t="shared" si="910"/>
        <v>21:0671</v>
      </c>
      <c r="D7282" s="1" t="str">
        <f>HYPERLINK("http://geochem.nrcan.gc.ca/cdogs/content/svy/svy_e.htm", "")</f>
        <v/>
      </c>
      <c r="G7282" s="1" t="str">
        <f>HYPERLINK("http://geochem.nrcan.gc.ca/cdogs/content/cr_/cr_00082_e.htm", "82")</f>
        <v>82</v>
      </c>
      <c r="J7282" t="s">
        <v>11453</v>
      </c>
      <c r="K7282" t="s">
        <v>11454</v>
      </c>
      <c r="O7282">
        <v>1.1499999999999999</v>
      </c>
      <c r="P7282">
        <v>330</v>
      </c>
      <c r="Q7282">
        <v>7.4</v>
      </c>
    </row>
    <row r="7283" spans="1:17" hidden="1" x14ac:dyDescent="0.3">
      <c r="A7283" t="s">
        <v>28252</v>
      </c>
      <c r="B7283" t="s">
        <v>28253</v>
      </c>
      <c r="C7283" s="1" t="str">
        <f t="shared" si="910"/>
        <v>21:0671</v>
      </c>
      <c r="D7283" s="1" t="str">
        <f>HYPERLINK("http://geochem.nrcan.gc.ca/cdogs/content/svy/svy210204_e.htm", "21:0204")</f>
        <v>21:0204</v>
      </c>
      <c r="E7283" t="s">
        <v>28254</v>
      </c>
      <c r="F7283" t="s">
        <v>28255</v>
      </c>
      <c r="H7283">
        <v>61.877632300000002</v>
      </c>
      <c r="I7283">
        <v>-128.025597</v>
      </c>
      <c r="J7283" s="1" t="str">
        <f>HYPERLINK("http://geochem.nrcan.gc.ca/cdogs/content/kwd/kwd020018_e.htm", "Fluid (stream)")</f>
        <v>Fluid (stream)</v>
      </c>
      <c r="K7283" s="1" t="str">
        <f>HYPERLINK("http://geochem.nrcan.gc.ca/cdogs/content/kwd/kwd080007_e.htm", "Untreated Water")</f>
        <v>Untreated Water</v>
      </c>
      <c r="O7283">
        <v>0.19</v>
      </c>
      <c r="P7283">
        <v>60</v>
      </c>
      <c r="Q7283">
        <v>7.3</v>
      </c>
    </row>
    <row r="7284" spans="1:17" hidden="1" x14ac:dyDescent="0.3">
      <c r="A7284" t="s">
        <v>28256</v>
      </c>
      <c r="B7284" t="s">
        <v>28257</v>
      </c>
      <c r="C7284" s="1" t="str">
        <f t="shared" si="910"/>
        <v>21:0671</v>
      </c>
      <c r="D7284" s="1" t="str">
        <f>HYPERLINK("http://geochem.nrcan.gc.ca/cdogs/content/svy/svy210204_e.htm", "21:0204")</f>
        <v>21:0204</v>
      </c>
      <c r="E7284" t="s">
        <v>28258</v>
      </c>
      <c r="F7284" t="s">
        <v>28259</v>
      </c>
      <c r="H7284">
        <v>61.894125000000003</v>
      </c>
      <c r="I7284">
        <v>-128.07258490000001</v>
      </c>
      <c r="J7284" s="1" t="str">
        <f>HYPERLINK("http://geochem.nrcan.gc.ca/cdogs/content/kwd/kwd020018_e.htm", "Fluid (stream)")</f>
        <v>Fluid (stream)</v>
      </c>
      <c r="K7284" s="1" t="str">
        <f>HYPERLINK("http://geochem.nrcan.gc.ca/cdogs/content/kwd/kwd080007_e.htm", "Untreated Water")</f>
        <v>Untreated Water</v>
      </c>
      <c r="O7284">
        <v>1.63</v>
      </c>
      <c r="P7284">
        <v>100</v>
      </c>
      <c r="Q7284">
        <v>7.6</v>
      </c>
    </row>
    <row r="7285" spans="1:17" hidden="1" x14ac:dyDescent="0.3">
      <c r="A7285" t="s">
        <v>28260</v>
      </c>
      <c r="B7285" t="s">
        <v>28261</v>
      </c>
      <c r="C7285" s="1" t="str">
        <f t="shared" si="910"/>
        <v>21:0671</v>
      </c>
      <c r="D7285" s="1" t="str">
        <f>HYPERLINK("http://geochem.nrcan.gc.ca/cdogs/content/svy/svy_e.htm", "")</f>
        <v/>
      </c>
      <c r="G7285" s="1" t="str">
        <f>HYPERLINK("http://geochem.nrcan.gc.ca/cdogs/content/cr_/cr_00081_e.htm", "81")</f>
        <v>81</v>
      </c>
      <c r="J7285" t="s">
        <v>11453</v>
      </c>
      <c r="K7285" t="s">
        <v>11454</v>
      </c>
      <c r="O7285">
        <v>0.19</v>
      </c>
      <c r="P7285">
        <v>180</v>
      </c>
      <c r="Q7285">
        <v>8</v>
      </c>
    </row>
    <row r="7286" spans="1:17" hidden="1" x14ac:dyDescent="0.3">
      <c r="A7286" t="s">
        <v>28262</v>
      </c>
      <c r="B7286" t="s">
        <v>28263</v>
      </c>
      <c r="C7286" s="1" t="str">
        <f t="shared" si="910"/>
        <v>21:0671</v>
      </c>
      <c r="D7286" s="1" t="str">
        <f t="shared" ref="D7286:D7310" si="914">HYPERLINK("http://geochem.nrcan.gc.ca/cdogs/content/svy/svy210204_e.htm", "21:0204")</f>
        <v>21:0204</v>
      </c>
      <c r="E7286" t="s">
        <v>28264</v>
      </c>
      <c r="F7286" t="s">
        <v>28265</v>
      </c>
      <c r="H7286">
        <v>61.902002899999999</v>
      </c>
      <c r="I7286">
        <v>-128.10730899999999</v>
      </c>
      <c r="J7286" s="1" t="str">
        <f t="shared" ref="J7286:J7310" si="915">HYPERLINK("http://geochem.nrcan.gc.ca/cdogs/content/kwd/kwd020018_e.htm", "Fluid (stream)")</f>
        <v>Fluid (stream)</v>
      </c>
      <c r="K7286" s="1" t="str">
        <f t="shared" ref="K7286:K7310" si="916">HYPERLINK("http://geochem.nrcan.gc.ca/cdogs/content/kwd/kwd080007_e.htm", "Untreated Water")</f>
        <v>Untreated Water</v>
      </c>
      <c r="O7286">
        <v>0.44</v>
      </c>
      <c r="P7286">
        <v>70</v>
      </c>
      <c r="Q7286">
        <v>7.6</v>
      </c>
    </row>
    <row r="7287" spans="1:17" hidden="1" x14ac:dyDescent="0.3">
      <c r="A7287" t="s">
        <v>28266</v>
      </c>
      <c r="B7287" t="s">
        <v>28267</v>
      </c>
      <c r="C7287" s="1" t="str">
        <f t="shared" si="910"/>
        <v>21:0671</v>
      </c>
      <c r="D7287" s="1" t="str">
        <f t="shared" si="914"/>
        <v>21:0204</v>
      </c>
      <c r="E7287" t="s">
        <v>28264</v>
      </c>
      <c r="F7287" t="s">
        <v>28268</v>
      </c>
      <c r="H7287">
        <v>61.902002899999999</v>
      </c>
      <c r="I7287">
        <v>-128.10730899999999</v>
      </c>
      <c r="J7287" s="1" t="str">
        <f t="shared" si="915"/>
        <v>Fluid (stream)</v>
      </c>
      <c r="K7287" s="1" t="str">
        <f t="shared" si="916"/>
        <v>Untreated Water</v>
      </c>
      <c r="O7287">
        <v>0.45</v>
      </c>
      <c r="P7287">
        <v>60</v>
      </c>
      <c r="Q7287">
        <v>7.6</v>
      </c>
    </row>
    <row r="7288" spans="1:17" hidden="1" x14ac:dyDescent="0.3">
      <c r="A7288" t="s">
        <v>28269</v>
      </c>
      <c r="B7288" t="s">
        <v>28270</v>
      </c>
      <c r="C7288" s="1" t="str">
        <f t="shared" si="910"/>
        <v>21:0671</v>
      </c>
      <c r="D7288" s="1" t="str">
        <f t="shared" si="914"/>
        <v>21:0204</v>
      </c>
      <c r="E7288" t="s">
        <v>28271</v>
      </c>
      <c r="F7288" t="s">
        <v>28272</v>
      </c>
      <c r="H7288">
        <v>61.929829099999999</v>
      </c>
      <c r="I7288">
        <v>-128.04374820000001</v>
      </c>
      <c r="J7288" s="1" t="str">
        <f t="shared" si="915"/>
        <v>Fluid (stream)</v>
      </c>
      <c r="K7288" s="1" t="str">
        <f t="shared" si="916"/>
        <v>Untreated Water</v>
      </c>
      <c r="O7288">
        <v>0.22</v>
      </c>
      <c r="P7288">
        <v>50</v>
      </c>
      <c r="Q7288">
        <v>7.5</v>
      </c>
    </row>
    <row r="7289" spans="1:17" hidden="1" x14ac:dyDescent="0.3">
      <c r="A7289" t="s">
        <v>28273</v>
      </c>
      <c r="B7289" t="s">
        <v>28274</v>
      </c>
      <c r="C7289" s="1" t="str">
        <f t="shared" si="910"/>
        <v>21:0671</v>
      </c>
      <c r="D7289" s="1" t="str">
        <f t="shared" si="914"/>
        <v>21:0204</v>
      </c>
      <c r="E7289" t="s">
        <v>28275</v>
      </c>
      <c r="F7289" t="s">
        <v>28276</v>
      </c>
      <c r="H7289">
        <v>61.924140899999998</v>
      </c>
      <c r="I7289">
        <v>-128.05337270000001</v>
      </c>
      <c r="J7289" s="1" t="str">
        <f t="shared" si="915"/>
        <v>Fluid (stream)</v>
      </c>
      <c r="K7289" s="1" t="str">
        <f t="shared" si="916"/>
        <v>Untreated Water</v>
      </c>
      <c r="O7289">
        <v>0.06</v>
      </c>
      <c r="P7289">
        <v>90</v>
      </c>
      <c r="Q7289">
        <v>7.2</v>
      </c>
    </row>
    <row r="7290" spans="1:17" hidden="1" x14ac:dyDescent="0.3">
      <c r="A7290" t="s">
        <v>28277</v>
      </c>
      <c r="B7290" t="s">
        <v>28278</v>
      </c>
      <c r="C7290" s="1" t="str">
        <f t="shared" si="910"/>
        <v>21:0671</v>
      </c>
      <c r="D7290" s="1" t="str">
        <f t="shared" si="914"/>
        <v>21:0204</v>
      </c>
      <c r="E7290" t="s">
        <v>28279</v>
      </c>
      <c r="F7290" t="s">
        <v>28280</v>
      </c>
      <c r="H7290">
        <v>61.889581300000003</v>
      </c>
      <c r="I7290">
        <v>-128.17558769999999</v>
      </c>
      <c r="J7290" s="1" t="str">
        <f t="shared" si="915"/>
        <v>Fluid (stream)</v>
      </c>
      <c r="K7290" s="1" t="str">
        <f t="shared" si="916"/>
        <v>Untreated Water</v>
      </c>
      <c r="O7290">
        <v>2.5000000000000001E-2</v>
      </c>
      <c r="P7290">
        <v>60</v>
      </c>
      <c r="Q7290">
        <v>4.5999999999999996</v>
      </c>
    </row>
    <row r="7291" spans="1:17" hidden="1" x14ac:dyDescent="0.3">
      <c r="A7291" t="s">
        <v>28281</v>
      </c>
      <c r="B7291" t="s">
        <v>28282</v>
      </c>
      <c r="C7291" s="1" t="str">
        <f t="shared" si="910"/>
        <v>21:0671</v>
      </c>
      <c r="D7291" s="1" t="str">
        <f t="shared" si="914"/>
        <v>21:0204</v>
      </c>
      <c r="E7291" t="s">
        <v>28283</v>
      </c>
      <c r="F7291" t="s">
        <v>28284</v>
      </c>
      <c r="H7291">
        <v>61.882978899999998</v>
      </c>
      <c r="I7291">
        <v>-128.1674343</v>
      </c>
      <c r="J7291" s="1" t="str">
        <f t="shared" si="915"/>
        <v>Fluid (stream)</v>
      </c>
      <c r="K7291" s="1" t="str">
        <f t="shared" si="916"/>
        <v>Untreated Water</v>
      </c>
      <c r="O7291">
        <v>0.13</v>
      </c>
      <c r="P7291">
        <v>50</v>
      </c>
      <c r="Q7291">
        <v>5.7</v>
      </c>
    </row>
    <row r="7292" spans="1:17" hidden="1" x14ac:dyDescent="0.3">
      <c r="A7292" t="s">
        <v>28285</v>
      </c>
      <c r="B7292" t="s">
        <v>28286</v>
      </c>
      <c r="C7292" s="1" t="str">
        <f t="shared" si="910"/>
        <v>21:0671</v>
      </c>
      <c r="D7292" s="1" t="str">
        <f t="shared" si="914"/>
        <v>21:0204</v>
      </c>
      <c r="E7292" t="s">
        <v>28287</v>
      </c>
      <c r="F7292" t="s">
        <v>28288</v>
      </c>
      <c r="H7292">
        <v>61.883811899999998</v>
      </c>
      <c r="I7292">
        <v>-128.156779</v>
      </c>
      <c r="J7292" s="1" t="str">
        <f t="shared" si="915"/>
        <v>Fluid (stream)</v>
      </c>
      <c r="K7292" s="1" t="str">
        <f t="shared" si="916"/>
        <v>Untreated Water</v>
      </c>
      <c r="O7292">
        <v>2.5000000000000001E-2</v>
      </c>
      <c r="P7292">
        <v>50</v>
      </c>
      <c r="Q7292">
        <v>6.1</v>
      </c>
    </row>
    <row r="7293" spans="1:17" hidden="1" x14ac:dyDescent="0.3">
      <c r="A7293" t="s">
        <v>28289</v>
      </c>
      <c r="B7293" t="s">
        <v>28290</v>
      </c>
      <c r="C7293" s="1" t="str">
        <f t="shared" si="910"/>
        <v>21:0671</v>
      </c>
      <c r="D7293" s="1" t="str">
        <f t="shared" si="914"/>
        <v>21:0204</v>
      </c>
      <c r="E7293" t="s">
        <v>28291</v>
      </c>
      <c r="F7293" t="s">
        <v>28292</v>
      </c>
      <c r="H7293">
        <v>61.898784800000001</v>
      </c>
      <c r="I7293">
        <v>-128.1698979</v>
      </c>
      <c r="J7293" s="1" t="str">
        <f t="shared" si="915"/>
        <v>Fluid (stream)</v>
      </c>
      <c r="K7293" s="1" t="str">
        <f t="shared" si="916"/>
        <v>Untreated Water</v>
      </c>
      <c r="O7293">
        <v>2.5000000000000001E-2</v>
      </c>
      <c r="P7293">
        <v>100</v>
      </c>
      <c r="Q7293">
        <v>4.9000000000000004</v>
      </c>
    </row>
    <row r="7294" spans="1:17" hidden="1" x14ac:dyDescent="0.3">
      <c r="A7294" t="s">
        <v>28293</v>
      </c>
      <c r="B7294" t="s">
        <v>28294</v>
      </c>
      <c r="C7294" s="1" t="str">
        <f t="shared" si="910"/>
        <v>21:0671</v>
      </c>
      <c r="D7294" s="1" t="str">
        <f t="shared" si="914"/>
        <v>21:0204</v>
      </c>
      <c r="E7294" t="s">
        <v>28295</v>
      </c>
      <c r="F7294" t="s">
        <v>28296</v>
      </c>
      <c r="H7294">
        <v>61.926380299999998</v>
      </c>
      <c r="I7294">
        <v>-128.15206509999999</v>
      </c>
      <c r="J7294" s="1" t="str">
        <f t="shared" si="915"/>
        <v>Fluid (stream)</v>
      </c>
      <c r="K7294" s="1" t="str">
        <f t="shared" si="916"/>
        <v>Untreated Water</v>
      </c>
      <c r="O7294">
        <v>0.14000000000000001</v>
      </c>
      <c r="P7294">
        <v>70</v>
      </c>
      <c r="Q7294">
        <v>6.9</v>
      </c>
    </row>
    <row r="7295" spans="1:17" hidden="1" x14ac:dyDescent="0.3">
      <c r="A7295" t="s">
        <v>28297</v>
      </c>
      <c r="B7295" t="s">
        <v>28298</v>
      </c>
      <c r="C7295" s="1" t="str">
        <f t="shared" si="910"/>
        <v>21:0671</v>
      </c>
      <c r="D7295" s="1" t="str">
        <f t="shared" si="914"/>
        <v>21:0204</v>
      </c>
      <c r="E7295" t="s">
        <v>28299</v>
      </c>
      <c r="F7295" t="s">
        <v>28300</v>
      </c>
      <c r="H7295">
        <v>61.951856900000003</v>
      </c>
      <c r="I7295">
        <v>-128.1008224</v>
      </c>
      <c r="J7295" s="1" t="str">
        <f t="shared" si="915"/>
        <v>Fluid (stream)</v>
      </c>
      <c r="K7295" s="1" t="str">
        <f t="shared" si="916"/>
        <v>Untreated Water</v>
      </c>
      <c r="O7295">
        <v>0.24</v>
      </c>
      <c r="P7295">
        <v>40</v>
      </c>
      <c r="Q7295">
        <v>7</v>
      </c>
    </row>
    <row r="7296" spans="1:17" hidden="1" x14ac:dyDescent="0.3">
      <c r="A7296" t="s">
        <v>28301</v>
      </c>
      <c r="B7296" t="s">
        <v>28302</v>
      </c>
      <c r="C7296" s="1" t="str">
        <f t="shared" si="910"/>
        <v>21:0671</v>
      </c>
      <c r="D7296" s="1" t="str">
        <f t="shared" si="914"/>
        <v>21:0204</v>
      </c>
      <c r="E7296" t="s">
        <v>28303</v>
      </c>
      <c r="F7296" t="s">
        <v>28304</v>
      </c>
      <c r="H7296">
        <v>61.954259100000002</v>
      </c>
      <c r="I7296">
        <v>-128.10996030000001</v>
      </c>
      <c r="J7296" s="1" t="str">
        <f t="shared" si="915"/>
        <v>Fluid (stream)</v>
      </c>
      <c r="K7296" s="1" t="str">
        <f t="shared" si="916"/>
        <v>Untreated Water</v>
      </c>
      <c r="O7296">
        <v>0.34</v>
      </c>
      <c r="P7296">
        <v>30</v>
      </c>
      <c r="Q7296">
        <v>6.9</v>
      </c>
    </row>
    <row r="7297" spans="1:17" hidden="1" x14ac:dyDescent="0.3">
      <c r="A7297" t="s">
        <v>28305</v>
      </c>
      <c r="B7297" t="s">
        <v>28306</v>
      </c>
      <c r="C7297" s="1" t="str">
        <f t="shared" si="910"/>
        <v>21:0671</v>
      </c>
      <c r="D7297" s="1" t="str">
        <f t="shared" si="914"/>
        <v>21:0204</v>
      </c>
      <c r="E7297" t="s">
        <v>28307</v>
      </c>
      <c r="F7297" t="s">
        <v>28308</v>
      </c>
      <c r="H7297">
        <v>61.963975099999999</v>
      </c>
      <c r="I7297">
        <v>-128.03539520000001</v>
      </c>
      <c r="J7297" s="1" t="str">
        <f t="shared" si="915"/>
        <v>Fluid (stream)</v>
      </c>
      <c r="K7297" s="1" t="str">
        <f t="shared" si="916"/>
        <v>Untreated Water</v>
      </c>
      <c r="O7297">
        <v>0.2</v>
      </c>
      <c r="P7297">
        <v>30</v>
      </c>
      <c r="Q7297">
        <v>6.8</v>
      </c>
    </row>
    <row r="7298" spans="1:17" hidden="1" x14ac:dyDescent="0.3">
      <c r="A7298" t="s">
        <v>28309</v>
      </c>
      <c r="B7298" t="s">
        <v>28310</v>
      </c>
      <c r="C7298" s="1" t="str">
        <f t="shared" si="910"/>
        <v>21:0671</v>
      </c>
      <c r="D7298" s="1" t="str">
        <f t="shared" si="914"/>
        <v>21:0204</v>
      </c>
      <c r="E7298" t="s">
        <v>28311</v>
      </c>
      <c r="F7298" t="s">
        <v>28312</v>
      </c>
      <c r="H7298">
        <v>61.961769799999999</v>
      </c>
      <c r="I7298">
        <v>-128.18510459999999</v>
      </c>
      <c r="J7298" s="1" t="str">
        <f t="shared" si="915"/>
        <v>Fluid (stream)</v>
      </c>
      <c r="K7298" s="1" t="str">
        <f t="shared" si="916"/>
        <v>Untreated Water</v>
      </c>
      <c r="O7298">
        <v>0.05</v>
      </c>
      <c r="P7298">
        <v>50</v>
      </c>
      <c r="Q7298">
        <v>6.6</v>
      </c>
    </row>
    <row r="7299" spans="1:17" hidden="1" x14ac:dyDescent="0.3">
      <c r="A7299" t="s">
        <v>28313</v>
      </c>
      <c r="B7299" t="s">
        <v>28314</v>
      </c>
      <c r="C7299" s="1" t="str">
        <f t="shared" si="910"/>
        <v>21:0671</v>
      </c>
      <c r="D7299" s="1" t="str">
        <f t="shared" si="914"/>
        <v>21:0204</v>
      </c>
      <c r="E7299" t="s">
        <v>28315</v>
      </c>
      <c r="F7299" t="s">
        <v>28316</v>
      </c>
      <c r="H7299">
        <v>61.957513400000003</v>
      </c>
      <c r="I7299">
        <v>-128.21429420000001</v>
      </c>
      <c r="J7299" s="1" t="str">
        <f t="shared" si="915"/>
        <v>Fluid (stream)</v>
      </c>
      <c r="K7299" s="1" t="str">
        <f t="shared" si="916"/>
        <v>Untreated Water</v>
      </c>
      <c r="O7299">
        <v>0.06</v>
      </c>
      <c r="P7299">
        <v>40</v>
      </c>
      <c r="Q7299">
        <v>6.6</v>
      </c>
    </row>
    <row r="7300" spans="1:17" hidden="1" x14ac:dyDescent="0.3">
      <c r="A7300" t="s">
        <v>28317</v>
      </c>
      <c r="B7300" t="s">
        <v>28318</v>
      </c>
      <c r="C7300" s="1" t="str">
        <f t="shared" si="910"/>
        <v>21:0671</v>
      </c>
      <c r="D7300" s="1" t="str">
        <f t="shared" si="914"/>
        <v>21:0204</v>
      </c>
      <c r="E7300" t="s">
        <v>28319</v>
      </c>
      <c r="F7300" t="s">
        <v>28320</v>
      </c>
      <c r="H7300">
        <v>61.988356199999998</v>
      </c>
      <c r="I7300">
        <v>-128.25096790000001</v>
      </c>
      <c r="J7300" s="1" t="str">
        <f t="shared" si="915"/>
        <v>Fluid (stream)</v>
      </c>
      <c r="K7300" s="1" t="str">
        <f t="shared" si="916"/>
        <v>Untreated Water</v>
      </c>
      <c r="O7300">
        <v>0.64</v>
      </c>
      <c r="P7300">
        <v>40</v>
      </c>
      <c r="Q7300">
        <v>7.3</v>
      </c>
    </row>
    <row r="7301" spans="1:17" hidden="1" x14ac:dyDescent="0.3">
      <c r="A7301" t="s">
        <v>28321</v>
      </c>
      <c r="B7301" t="s">
        <v>28322</v>
      </c>
      <c r="C7301" s="1" t="str">
        <f t="shared" si="910"/>
        <v>21:0671</v>
      </c>
      <c r="D7301" s="1" t="str">
        <f t="shared" si="914"/>
        <v>21:0204</v>
      </c>
      <c r="E7301" t="s">
        <v>28323</v>
      </c>
      <c r="F7301" t="s">
        <v>28324</v>
      </c>
      <c r="H7301">
        <v>61.998083800000003</v>
      </c>
      <c r="I7301">
        <v>-128.28759629999999</v>
      </c>
      <c r="J7301" s="1" t="str">
        <f t="shared" si="915"/>
        <v>Fluid (stream)</v>
      </c>
      <c r="K7301" s="1" t="str">
        <f t="shared" si="916"/>
        <v>Untreated Water</v>
      </c>
      <c r="O7301">
        <v>0.48</v>
      </c>
      <c r="P7301">
        <v>50</v>
      </c>
      <c r="Q7301">
        <v>7.1</v>
      </c>
    </row>
    <row r="7302" spans="1:17" hidden="1" x14ac:dyDescent="0.3">
      <c r="A7302" t="s">
        <v>28325</v>
      </c>
      <c r="B7302" t="s">
        <v>28326</v>
      </c>
      <c r="C7302" s="1" t="str">
        <f t="shared" si="910"/>
        <v>21:0671</v>
      </c>
      <c r="D7302" s="1" t="str">
        <f t="shared" si="914"/>
        <v>21:0204</v>
      </c>
      <c r="E7302" t="s">
        <v>28327</v>
      </c>
      <c r="F7302" t="s">
        <v>28328</v>
      </c>
      <c r="H7302">
        <v>61.9692705</v>
      </c>
      <c r="I7302">
        <v>-128.3462112</v>
      </c>
      <c r="J7302" s="1" t="str">
        <f t="shared" si="915"/>
        <v>Fluid (stream)</v>
      </c>
      <c r="K7302" s="1" t="str">
        <f t="shared" si="916"/>
        <v>Untreated Water</v>
      </c>
      <c r="O7302">
        <v>2.5000000000000001E-2</v>
      </c>
      <c r="P7302">
        <v>40</v>
      </c>
      <c r="Q7302">
        <v>6.4</v>
      </c>
    </row>
    <row r="7303" spans="1:17" hidden="1" x14ac:dyDescent="0.3">
      <c r="A7303" t="s">
        <v>28329</v>
      </c>
      <c r="B7303" t="s">
        <v>28330</v>
      </c>
      <c r="C7303" s="1" t="str">
        <f t="shared" si="910"/>
        <v>21:0671</v>
      </c>
      <c r="D7303" s="1" t="str">
        <f t="shared" si="914"/>
        <v>21:0204</v>
      </c>
      <c r="E7303" t="s">
        <v>28331</v>
      </c>
      <c r="F7303" t="s">
        <v>28332</v>
      </c>
      <c r="H7303">
        <v>61.977446899999997</v>
      </c>
      <c r="I7303">
        <v>-128.39501060000001</v>
      </c>
      <c r="J7303" s="1" t="str">
        <f t="shared" si="915"/>
        <v>Fluid (stream)</v>
      </c>
      <c r="K7303" s="1" t="str">
        <f t="shared" si="916"/>
        <v>Untreated Water</v>
      </c>
      <c r="O7303">
        <v>2.5000000000000001E-2</v>
      </c>
      <c r="P7303">
        <v>60</v>
      </c>
      <c r="Q7303">
        <v>7.6</v>
      </c>
    </row>
    <row r="7304" spans="1:17" hidden="1" x14ac:dyDescent="0.3">
      <c r="A7304" t="s">
        <v>28333</v>
      </c>
      <c r="B7304" t="s">
        <v>28334</v>
      </c>
      <c r="C7304" s="1" t="str">
        <f t="shared" si="910"/>
        <v>21:0671</v>
      </c>
      <c r="D7304" s="1" t="str">
        <f t="shared" si="914"/>
        <v>21:0204</v>
      </c>
      <c r="E7304" t="s">
        <v>28335</v>
      </c>
      <c r="F7304" t="s">
        <v>28336</v>
      </c>
      <c r="H7304">
        <v>61.965811100000003</v>
      </c>
      <c r="I7304">
        <v>-128.40494720000001</v>
      </c>
      <c r="J7304" s="1" t="str">
        <f t="shared" si="915"/>
        <v>Fluid (stream)</v>
      </c>
      <c r="K7304" s="1" t="str">
        <f t="shared" si="916"/>
        <v>Untreated Water</v>
      </c>
      <c r="O7304">
        <v>2.5000000000000001E-2</v>
      </c>
      <c r="P7304">
        <v>80</v>
      </c>
      <c r="Q7304">
        <v>6.4</v>
      </c>
    </row>
    <row r="7305" spans="1:17" hidden="1" x14ac:dyDescent="0.3">
      <c r="A7305" t="s">
        <v>28337</v>
      </c>
      <c r="B7305" t="s">
        <v>28338</v>
      </c>
      <c r="C7305" s="1" t="str">
        <f t="shared" si="910"/>
        <v>21:0671</v>
      </c>
      <c r="D7305" s="1" t="str">
        <f t="shared" si="914"/>
        <v>21:0204</v>
      </c>
      <c r="E7305" t="s">
        <v>28335</v>
      </c>
      <c r="F7305" t="s">
        <v>28339</v>
      </c>
      <c r="H7305">
        <v>61.965811100000003</v>
      </c>
      <c r="I7305">
        <v>-128.40494720000001</v>
      </c>
      <c r="J7305" s="1" t="str">
        <f t="shared" si="915"/>
        <v>Fluid (stream)</v>
      </c>
      <c r="K7305" s="1" t="str">
        <f t="shared" si="916"/>
        <v>Untreated Water</v>
      </c>
      <c r="O7305">
        <v>2.5000000000000001E-2</v>
      </c>
      <c r="P7305">
        <v>80</v>
      </c>
      <c r="Q7305">
        <v>6.5</v>
      </c>
    </row>
    <row r="7306" spans="1:17" hidden="1" x14ac:dyDescent="0.3">
      <c r="A7306" t="s">
        <v>28340</v>
      </c>
      <c r="B7306" t="s">
        <v>28341</v>
      </c>
      <c r="C7306" s="1" t="str">
        <f t="shared" si="910"/>
        <v>21:0671</v>
      </c>
      <c r="D7306" s="1" t="str">
        <f t="shared" si="914"/>
        <v>21:0204</v>
      </c>
      <c r="E7306" t="s">
        <v>28342</v>
      </c>
      <c r="F7306" t="s">
        <v>28343</v>
      </c>
      <c r="H7306">
        <v>61.567993399999999</v>
      </c>
      <c r="I7306">
        <v>-128.74623149999999</v>
      </c>
      <c r="J7306" s="1" t="str">
        <f t="shared" si="915"/>
        <v>Fluid (stream)</v>
      </c>
      <c r="K7306" s="1" t="str">
        <f t="shared" si="916"/>
        <v>Untreated Water</v>
      </c>
      <c r="O7306">
        <v>0.2</v>
      </c>
      <c r="P7306">
        <v>50</v>
      </c>
      <c r="Q7306">
        <v>6.9</v>
      </c>
    </row>
    <row r="7307" spans="1:17" hidden="1" x14ac:dyDescent="0.3">
      <c r="A7307" t="s">
        <v>28344</v>
      </c>
      <c r="B7307" t="s">
        <v>28345</v>
      </c>
      <c r="C7307" s="1" t="str">
        <f t="shared" si="910"/>
        <v>21:0671</v>
      </c>
      <c r="D7307" s="1" t="str">
        <f t="shared" si="914"/>
        <v>21:0204</v>
      </c>
      <c r="E7307" t="s">
        <v>28346</v>
      </c>
      <c r="F7307" t="s">
        <v>28347</v>
      </c>
      <c r="H7307">
        <v>61.936920100000002</v>
      </c>
      <c r="I7307">
        <v>-128.3299801</v>
      </c>
      <c r="J7307" s="1" t="str">
        <f t="shared" si="915"/>
        <v>Fluid (stream)</v>
      </c>
      <c r="K7307" s="1" t="str">
        <f t="shared" si="916"/>
        <v>Untreated Water</v>
      </c>
      <c r="O7307">
        <v>2.5000000000000001E-2</v>
      </c>
      <c r="P7307">
        <v>80</v>
      </c>
      <c r="Q7307">
        <v>6.3</v>
      </c>
    </row>
    <row r="7308" spans="1:17" hidden="1" x14ac:dyDescent="0.3">
      <c r="A7308" t="s">
        <v>28348</v>
      </c>
      <c r="B7308" t="s">
        <v>28349</v>
      </c>
      <c r="C7308" s="1" t="str">
        <f t="shared" si="910"/>
        <v>21:0671</v>
      </c>
      <c r="D7308" s="1" t="str">
        <f t="shared" si="914"/>
        <v>21:0204</v>
      </c>
      <c r="E7308" t="s">
        <v>28350</v>
      </c>
      <c r="F7308" t="s">
        <v>28351</v>
      </c>
      <c r="H7308">
        <v>61.936073800000003</v>
      </c>
      <c r="I7308">
        <v>-128.3221298</v>
      </c>
      <c r="J7308" s="1" t="str">
        <f t="shared" si="915"/>
        <v>Fluid (stream)</v>
      </c>
      <c r="K7308" s="1" t="str">
        <f t="shared" si="916"/>
        <v>Untreated Water</v>
      </c>
      <c r="O7308">
        <v>2.5000000000000001E-2</v>
      </c>
      <c r="P7308">
        <v>80</v>
      </c>
      <c r="Q7308">
        <v>6.4</v>
      </c>
    </row>
    <row r="7309" spans="1:17" hidden="1" x14ac:dyDescent="0.3">
      <c r="A7309" t="s">
        <v>28352</v>
      </c>
      <c r="B7309" t="s">
        <v>28353</v>
      </c>
      <c r="C7309" s="1" t="str">
        <f t="shared" si="910"/>
        <v>21:0671</v>
      </c>
      <c r="D7309" s="1" t="str">
        <f t="shared" si="914"/>
        <v>21:0204</v>
      </c>
      <c r="E7309" t="s">
        <v>28354</v>
      </c>
      <c r="F7309" t="s">
        <v>28355</v>
      </c>
      <c r="H7309">
        <v>61.925340900000002</v>
      </c>
      <c r="I7309">
        <v>-128.3302324</v>
      </c>
      <c r="J7309" s="1" t="str">
        <f t="shared" si="915"/>
        <v>Fluid (stream)</v>
      </c>
      <c r="K7309" s="1" t="str">
        <f t="shared" si="916"/>
        <v>Untreated Water</v>
      </c>
      <c r="O7309">
        <v>2.5000000000000001E-2</v>
      </c>
      <c r="P7309">
        <v>130</v>
      </c>
      <c r="Q7309">
        <v>6.5</v>
      </c>
    </row>
    <row r="7310" spans="1:17" hidden="1" x14ac:dyDescent="0.3">
      <c r="A7310" t="s">
        <v>28356</v>
      </c>
      <c r="B7310" t="s">
        <v>28357</v>
      </c>
      <c r="C7310" s="1" t="str">
        <f t="shared" si="910"/>
        <v>21:0671</v>
      </c>
      <c r="D7310" s="1" t="str">
        <f t="shared" si="914"/>
        <v>21:0204</v>
      </c>
      <c r="E7310" t="s">
        <v>28358</v>
      </c>
      <c r="F7310" t="s">
        <v>28359</v>
      </c>
      <c r="H7310">
        <v>61.916200500000002</v>
      </c>
      <c r="I7310">
        <v>-128.39177989999999</v>
      </c>
      <c r="J7310" s="1" t="str">
        <f t="shared" si="915"/>
        <v>Fluid (stream)</v>
      </c>
      <c r="K7310" s="1" t="str">
        <f t="shared" si="916"/>
        <v>Untreated Water</v>
      </c>
      <c r="O7310">
        <v>2.5000000000000001E-2</v>
      </c>
      <c r="P7310">
        <v>100</v>
      </c>
      <c r="Q7310">
        <v>6.5</v>
      </c>
    </row>
    <row r="7311" spans="1:17" hidden="1" x14ac:dyDescent="0.3">
      <c r="A7311" t="s">
        <v>28360</v>
      </c>
      <c r="B7311" t="s">
        <v>28361</v>
      </c>
      <c r="C7311" s="1" t="str">
        <f t="shared" si="910"/>
        <v>21:0671</v>
      </c>
      <c r="D7311" s="1" t="str">
        <f>HYPERLINK("http://geochem.nrcan.gc.ca/cdogs/content/svy/svy_e.htm", "")</f>
        <v/>
      </c>
      <c r="G7311" s="1" t="str">
        <f>HYPERLINK("http://geochem.nrcan.gc.ca/cdogs/content/cr_/cr_00080_e.htm", "80")</f>
        <v>80</v>
      </c>
      <c r="J7311" t="s">
        <v>11453</v>
      </c>
      <c r="K7311" t="s">
        <v>11454</v>
      </c>
      <c r="O7311">
        <v>0.23</v>
      </c>
      <c r="P7311">
        <v>110</v>
      </c>
      <c r="Q7311">
        <v>6.9</v>
      </c>
    </row>
    <row r="7312" spans="1:17" hidden="1" x14ac:dyDescent="0.3">
      <c r="A7312" t="s">
        <v>28362</v>
      </c>
      <c r="B7312" t="s">
        <v>28363</v>
      </c>
      <c r="C7312" s="1" t="str">
        <f t="shared" si="910"/>
        <v>21:0671</v>
      </c>
      <c r="D7312" s="1" t="str">
        <f t="shared" ref="D7312:D7325" si="917">HYPERLINK("http://geochem.nrcan.gc.ca/cdogs/content/svy/svy210204_e.htm", "21:0204")</f>
        <v>21:0204</v>
      </c>
      <c r="E7312" t="s">
        <v>28364</v>
      </c>
      <c r="F7312" t="s">
        <v>28365</v>
      </c>
      <c r="H7312">
        <v>61.898383699999997</v>
      </c>
      <c r="I7312">
        <v>-128.36457870000001</v>
      </c>
      <c r="J7312" s="1" t="str">
        <f t="shared" ref="J7312:J7325" si="918">HYPERLINK("http://geochem.nrcan.gc.ca/cdogs/content/kwd/kwd020018_e.htm", "Fluid (stream)")</f>
        <v>Fluid (stream)</v>
      </c>
      <c r="K7312" s="1" t="str">
        <f t="shared" ref="K7312:K7325" si="919">HYPERLINK("http://geochem.nrcan.gc.ca/cdogs/content/kwd/kwd080007_e.htm", "Untreated Water")</f>
        <v>Untreated Water</v>
      </c>
      <c r="O7312">
        <v>2.5000000000000001E-2</v>
      </c>
      <c r="P7312">
        <v>50</v>
      </c>
      <c r="Q7312">
        <v>6.1</v>
      </c>
    </row>
    <row r="7313" spans="1:17" hidden="1" x14ac:dyDescent="0.3">
      <c r="A7313" t="s">
        <v>28366</v>
      </c>
      <c r="B7313" t="s">
        <v>28367</v>
      </c>
      <c r="C7313" s="1" t="str">
        <f t="shared" si="910"/>
        <v>21:0671</v>
      </c>
      <c r="D7313" s="1" t="str">
        <f t="shared" si="917"/>
        <v>21:0204</v>
      </c>
      <c r="E7313" t="s">
        <v>28368</v>
      </c>
      <c r="F7313" t="s">
        <v>28369</v>
      </c>
      <c r="H7313">
        <v>61.882695599999998</v>
      </c>
      <c r="I7313">
        <v>-128.34061500000001</v>
      </c>
      <c r="J7313" s="1" t="str">
        <f t="shared" si="918"/>
        <v>Fluid (stream)</v>
      </c>
      <c r="K7313" s="1" t="str">
        <f t="shared" si="919"/>
        <v>Untreated Water</v>
      </c>
      <c r="O7313">
        <v>2.5000000000000001E-2</v>
      </c>
      <c r="P7313">
        <v>70</v>
      </c>
      <c r="Q7313">
        <v>5.9</v>
      </c>
    </row>
    <row r="7314" spans="1:17" hidden="1" x14ac:dyDescent="0.3">
      <c r="A7314" t="s">
        <v>28370</v>
      </c>
      <c r="B7314" t="s">
        <v>28371</v>
      </c>
      <c r="C7314" s="1" t="str">
        <f t="shared" si="910"/>
        <v>21:0671</v>
      </c>
      <c r="D7314" s="1" t="str">
        <f t="shared" si="917"/>
        <v>21:0204</v>
      </c>
      <c r="E7314" t="s">
        <v>28372</v>
      </c>
      <c r="F7314" t="s">
        <v>28373</v>
      </c>
      <c r="H7314">
        <v>61.884733500000003</v>
      </c>
      <c r="I7314">
        <v>-128.28655240000001</v>
      </c>
      <c r="J7314" s="1" t="str">
        <f t="shared" si="918"/>
        <v>Fluid (stream)</v>
      </c>
      <c r="K7314" s="1" t="str">
        <f t="shared" si="919"/>
        <v>Untreated Water</v>
      </c>
      <c r="O7314">
        <v>2.5000000000000001E-2</v>
      </c>
      <c r="P7314">
        <v>40</v>
      </c>
      <c r="Q7314">
        <v>5.7</v>
      </c>
    </row>
    <row r="7315" spans="1:17" hidden="1" x14ac:dyDescent="0.3">
      <c r="A7315" t="s">
        <v>28374</v>
      </c>
      <c r="B7315" t="s">
        <v>28375</v>
      </c>
      <c r="C7315" s="1" t="str">
        <f t="shared" si="910"/>
        <v>21:0671</v>
      </c>
      <c r="D7315" s="1" t="str">
        <f t="shared" si="917"/>
        <v>21:0204</v>
      </c>
      <c r="E7315" t="s">
        <v>28376</v>
      </c>
      <c r="F7315" t="s">
        <v>28377</v>
      </c>
      <c r="H7315">
        <v>61.8885942</v>
      </c>
      <c r="I7315">
        <v>-128.28319070000001</v>
      </c>
      <c r="J7315" s="1" t="str">
        <f t="shared" si="918"/>
        <v>Fluid (stream)</v>
      </c>
      <c r="K7315" s="1" t="str">
        <f t="shared" si="919"/>
        <v>Untreated Water</v>
      </c>
      <c r="O7315">
        <v>2.5000000000000001E-2</v>
      </c>
      <c r="P7315">
        <v>70</v>
      </c>
      <c r="Q7315">
        <v>5.8</v>
      </c>
    </row>
    <row r="7316" spans="1:17" hidden="1" x14ac:dyDescent="0.3">
      <c r="A7316" t="s">
        <v>28378</v>
      </c>
      <c r="B7316" t="s">
        <v>28379</v>
      </c>
      <c r="C7316" s="1" t="str">
        <f t="shared" si="910"/>
        <v>21:0671</v>
      </c>
      <c r="D7316" s="1" t="str">
        <f t="shared" si="917"/>
        <v>21:0204</v>
      </c>
      <c r="E7316" t="s">
        <v>28380</v>
      </c>
      <c r="F7316" t="s">
        <v>28381</v>
      </c>
      <c r="H7316">
        <v>61.844154500000002</v>
      </c>
      <c r="I7316">
        <v>-128.30020200000001</v>
      </c>
      <c r="J7316" s="1" t="str">
        <f t="shared" si="918"/>
        <v>Fluid (stream)</v>
      </c>
      <c r="K7316" s="1" t="str">
        <f t="shared" si="919"/>
        <v>Untreated Water</v>
      </c>
      <c r="O7316">
        <v>0.05</v>
      </c>
      <c r="P7316">
        <v>70</v>
      </c>
      <c r="Q7316">
        <v>6.3</v>
      </c>
    </row>
    <row r="7317" spans="1:17" hidden="1" x14ac:dyDescent="0.3">
      <c r="A7317" t="s">
        <v>28382</v>
      </c>
      <c r="B7317" t="s">
        <v>28383</v>
      </c>
      <c r="C7317" s="1" t="str">
        <f t="shared" si="910"/>
        <v>21:0671</v>
      </c>
      <c r="D7317" s="1" t="str">
        <f t="shared" si="917"/>
        <v>21:0204</v>
      </c>
      <c r="E7317" t="s">
        <v>28384</v>
      </c>
      <c r="F7317" t="s">
        <v>28385</v>
      </c>
      <c r="H7317">
        <v>61.853257499999998</v>
      </c>
      <c r="I7317">
        <v>-128.25735599999999</v>
      </c>
      <c r="J7317" s="1" t="str">
        <f t="shared" si="918"/>
        <v>Fluid (stream)</v>
      </c>
      <c r="K7317" s="1" t="str">
        <f t="shared" si="919"/>
        <v>Untreated Water</v>
      </c>
      <c r="O7317">
        <v>2.5000000000000001E-2</v>
      </c>
      <c r="P7317">
        <v>40</v>
      </c>
      <c r="Q7317">
        <v>6.4</v>
      </c>
    </row>
    <row r="7318" spans="1:17" hidden="1" x14ac:dyDescent="0.3">
      <c r="A7318" t="s">
        <v>28386</v>
      </c>
      <c r="B7318" t="s">
        <v>28387</v>
      </c>
      <c r="C7318" s="1" t="str">
        <f t="shared" si="910"/>
        <v>21:0671</v>
      </c>
      <c r="D7318" s="1" t="str">
        <f t="shared" si="917"/>
        <v>21:0204</v>
      </c>
      <c r="E7318" t="s">
        <v>28388</v>
      </c>
      <c r="F7318" t="s">
        <v>28389</v>
      </c>
      <c r="H7318">
        <v>61.804989900000002</v>
      </c>
      <c r="I7318">
        <v>-128.26132820000001</v>
      </c>
      <c r="J7318" s="1" t="str">
        <f t="shared" si="918"/>
        <v>Fluid (stream)</v>
      </c>
      <c r="K7318" s="1" t="str">
        <f t="shared" si="919"/>
        <v>Untreated Water</v>
      </c>
      <c r="O7318">
        <v>0.2</v>
      </c>
      <c r="P7318">
        <v>70</v>
      </c>
      <c r="Q7318">
        <v>6.5</v>
      </c>
    </row>
    <row r="7319" spans="1:17" hidden="1" x14ac:dyDescent="0.3">
      <c r="A7319" t="s">
        <v>28390</v>
      </c>
      <c r="B7319" t="s">
        <v>28391</v>
      </c>
      <c r="C7319" s="1" t="str">
        <f t="shared" ref="C7319:C7382" si="920">HYPERLINK("http://geochem.nrcan.gc.ca/cdogs/content/bdl/bdl210671_e.htm", "21:0671")</f>
        <v>21:0671</v>
      </c>
      <c r="D7319" s="1" t="str">
        <f t="shared" si="917"/>
        <v>21:0204</v>
      </c>
      <c r="E7319" t="s">
        <v>28392</v>
      </c>
      <c r="F7319" t="s">
        <v>28393</v>
      </c>
      <c r="H7319">
        <v>61.827925899999997</v>
      </c>
      <c r="I7319">
        <v>-128.2831994</v>
      </c>
      <c r="J7319" s="1" t="str">
        <f t="shared" si="918"/>
        <v>Fluid (stream)</v>
      </c>
      <c r="K7319" s="1" t="str">
        <f t="shared" si="919"/>
        <v>Untreated Water</v>
      </c>
      <c r="O7319">
        <v>0.23</v>
      </c>
      <c r="P7319">
        <v>60</v>
      </c>
      <c r="Q7319">
        <v>6.6</v>
      </c>
    </row>
    <row r="7320" spans="1:17" hidden="1" x14ac:dyDescent="0.3">
      <c r="A7320" t="s">
        <v>28394</v>
      </c>
      <c r="B7320" t="s">
        <v>28395</v>
      </c>
      <c r="C7320" s="1" t="str">
        <f t="shared" si="920"/>
        <v>21:0671</v>
      </c>
      <c r="D7320" s="1" t="str">
        <f t="shared" si="917"/>
        <v>21:0204</v>
      </c>
      <c r="E7320" t="s">
        <v>28396</v>
      </c>
      <c r="F7320" t="s">
        <v>28397</v>
      </c>
      <c r="H7320">
        <v>61.754004199999997</v>
      </c>
      <c r="I7320">
        <v>-128.27931190000001</v>
      </c>
      <c r="J7320" s="1" t="str">
        <f t="shared" si="918"/>
        <v>Fluid (stream)</v>
      </c>
      <c r="K7320" s="1" t="str">
        <f t="shared" si="919"/>
        <v>Untreated Water</v>
      </c>
      <c r="O7320">
        <v>0.54</v>
      </c>
      <c r="P7320">
        <v>50</v>
      </c>
      <c r="Q7320">
        <v>7.7</v>
      </c>
    </row>
    <row r="7321" spans="1:17" hidden="1" x14ac:dyDescent="0.3">
      <c r="A7321" t="s">
        <v>28398</v>
      </c>
      <c r="B7321" t="s">
        <v>28399</v>
      </c>
      <c r="C7321" s="1" t="str">
        <f t="shared" si="920"/>
        <v>21:0671</v>
      </c>
      <c r="D7321" s="1" t="str">
        <f t="shared" si="917"/>
        <v>21:0204</v>
      </c>
      <c r="E7321" t="s">
        <v>28400</v>
      </c>
      <c r="F7321" t="s">
        <v>28401</v>
      </c>
      <c r="H7321">
        <v>61.751991799999999</v>
      </c>
      <c r="I7321">
        <v>-128.27562789999999</v>
      </c>
      <c r="J7321" s="1" t="str">
        <f t="shared" si="918"/>
        <v>Fluid (stream)</v>
      </c>
      <c r="K7321" s="1" t="str">
        <f t="shared" si="919"/>
        <v>Untreated Water</v>
      </c>
      <c r="O7321">
        <v>0.6</v>
      </c>
      <c r="P7321">
        <v>40</v>
      </c>
      <c r="Q7321">
        <v>7.7</v>
      </c>
    </row>
    <row r="7322" spans="1:17" hidden="1" x14ac:dyDescent="0.3">
      <c r="A7322" t="s">
        <v>28402</v>
      </c>
      <c r="B7322" t="s">
        <v>28403</v>
      </c>
      <c r="C7322" s="1" t="str">
        <f t="shared" si="920"/>
        <v>21:0671</v>
      </c>
      <c r="D7322" s="1" t="str">
        <f t="shared" si="917"/>
        <v>21:0204</v>
      </c>
      <c r="E7322" t="s">
        <v>28404</v>
      </c>
      <c r="F7322" t="s">
        <v>28405</v>
      </c>
      <c r="H7322">
        <v>61.721550000000001</v>
      </c>
      <c r="I7322">
        <v>-128.2859905</v>
      </c>
      <c r="J7322" s="1" t="str">
        <f t="shared" si="918"/>
        <v>Fluid (stream)</v>
      </c>
      <c r="K7322" s="1" t="str">
        <f t="shared" si="919"/>
        <v>Untreated Water</v>
      </c>
      <c r="O7322">
        <v>0.77</v>
      </c>
      <c r="P7322">
        <v>50</v>
      </c>
      <c r="Q7322">
        <v>7.6</v>
      </c>
    </row>
    <row r="7323" spans="1:17" hidden="1" x14ac:dyDescent="0.3">
      <c r="A7323" t="s">
        <v>28406</v>
      </c>
      <c r="B7323" t="s">
        <v>28407</v>
      </c>
      <c r="C7323" s="1" t="str">
        <f t="shared" si="920"/>
        <v>21:0671</v>
      </c>
      <c r="D7323" s="1" t="str">
        <f t="shared" si="917"/>
        <v>21:0204</v>
      </c>
      <c r="E7323" t="s">
        <v>28408</v>
      </c>
      <c r="F7323" t="s">
        <v>28409</v>
      </c>
      <c r="H7323">
        <v>61.7018001</v>
      </c>
      <c r="I7323">
        <v>-128.25401819999999</v>
      </c>
      <c r="J7323" s="1" t="str">
        <f t="shared" si="918"/>
        <v>Fluid (stream)</v>
      </c>
      <c r="K7323" s="1" t="str">
        <f t="shared" si="919"/>
        <v>Untreated Water</v>
      </c>
      <c r="O7323">
        <v>0.65</v>
      </c>
      <c r="P7323">
        <v>30</v>
      </c>
      <c r="Q7323">
        <v>7.5</v>
      </c>
    </row>
    <row r="7324" spans="1:17" hidden="1" x14ac:dyDescent="0.3">
      <c r="A7324" t="s">
        <v>28410</v>
      </c>
      <c r="B7324" t="s">
        <v>28411</v>
      </c>
      <c r="C7324" s="1" t="str">
        <f t="shared" si="920"/>
        <v>21:0671</v>
      </c>
      <c r="D7324" s="1" t="str">
        <f t="shared" si="917"/>
        <v>21:0204</v>
      </c>
      <c r="E7324" t="s">
        <v>28412</v>
      </c>
      <c r="F7324" t="s">
        <v>28413</v>
      </c>
      <c r="H7324">
        <v>61.730669499999998</v>
      </c>
      <c r="I7324">
        <v>-128.32652780000001</v>
      </c>
      <c r="J7324" s="1" t="str">
        <f t="shared" si="918"/>
        <v>Fluid (stream)</v>
      </c>
      <c r="K7324" s="1" t="str">
        <f t="shared" si="919"/>
        <v>Untreated Water</v>
      </c>
      <c r="O7324">
        <v>2.5000000000000001E-2</v>
      </c>
      <c r="P7324">
        <v>40</v>
      </c>
      <c r="Q7324">
        <v>7.4</v>
      </c>
    </row>
    <row r="7325" spans="1:17" hidden="1" x14ac:dyDescent="0.3">
      <c r="A7325" t="s">
        <v>28414</v>
      </c>
      <c r="B7325" t="s">
        <v>28415</v>
      </c>
      <c r="C7325" s="1" t="str">
        <f t="shared" si="920"/>
        <v>21:0671</v>
      </c>
      <c r="D7325" s="1" t="str">
        <f t="shared" si="917"/>
        <v>21:0204</v>
      </c>
      <c r="E7325" t="s">
        <v>28416</v>
      </c>
      <c r="F7325" t="s">
        <v>28417</v>
      </c>
      <c r="H7325">
        <v>61.667644500000002</v>
      </c>
      <c r="I7325">
        <v>-128.29193530000001</v>
      </c>
      <c r="J7325" s="1" t="str">
        <f t="shared" si="918"/>
        <v>Fluid (stream)</v>
      </c>
      <c r="K7325" s="1" t="str">
        <f t="shared" si="919"/>
        <v>Untreated Water</v>
      </c>
      <c r="O7325">
        <v>0.36</v>
      </c>
      <c r="P7325">
        <v>30</v>
      </c>
      <c r="Q7325">
        <v>7.5</v>
      </c>
    </row>
    <row r="7326" spans="1:17" hidden="1" x14ac:dyDescent="0.3">
      <c r="A7326" t="s">
        <v>28418</v>
      </c>
      <c r="B7326" t="s">
        <v>28419</v>
      </c>
      <c r="C7326" s="1" t="str">
        <f t="shared" si="920"/>
        <v>21:0671</v>
      </c>
      <c r="D7326" s="1" t="str">
        <f>HYPERLINK("http://geochem.nrcan.gc.ca/cdogs/content/svy/svy_e.htm", "")</f>
        <v/>
      </c>
      <c r="G7326" s="1" t="str">
        <f>HYPERLINK("http://geochem.nrcan.gc.ca/cdogs/content/cr_/cr_00082_e.htm", "82")</f>
        <v>82</v>
      </c>
      <c r="J7326" t="s">
        <v>11453</v>
      </c>
      <c r="K7326" t="s">
        <v>11454</v>
      </c>
      <c r="O7326">
        <v>1.4</v>
      </c>
      <c r="P7326">
        <v>350</v>
      </c>
      <c r="Q7326">
        <v>7.5</v>
      </c>
    </row>
    <row r="7327" spans="1:17" hidden="1" x14ac:dyDescent="0.3">
      <c r="A7327" t="s">
        <v>28420</v>
      </c>
      <c r="B7327" t="s">
        <v>28421</v>
      </c>
      <c r="C7327" s="1" t="str">
        <f t="shared" si="920"/>
        <v>21:0671</v>
      </c>
      <c r="D7327" s="1" t="str">
        <f t="shared" ref="D7327:D7341" si="921">HYPERLINK("http://geochem.nrcan.gc.ca/cdogs/content/svy/svy210204_e.htm", "21:0204")</f>
        <v>21:0204</v>
      </c>
      <c r="E7327" t="s">
        <v>28422</v>
      </c>
      <c r="F7327" t="s">
        <v>28423</v>
      </c>
      <c r="H7327">
        <v>61.597374799999997</v>
      </c>
      <c r="I7327">
        <v>-128.249402</v>
      </c>
      <c r="J7327" s="1" t="str">
        <f t="shared" ref="J7327:J7341" si="922">HYPERLINK("http://geochem.nrcan.gc.ca/cdogs/content/kwd/kwd020018_e.htm", "Fluid (stream)")</f>
        <v>Fluid (stream)</v>
      </c>
      <c r="K7327" s="1" t="str">
        <f t="shared" ref="K7327:K7341" si="923">HYPERLINK("http://geochem.nrcan.gc.ca/cdogs/content/kwd/kwd080007_e.htm", "Untreated Water")</f>
        <v>Untreated Water</v>
      </c>
      <c r="O7327">
        <v>0.4</v>
      </c>
      <c r="P7327">
        <v>60</v>
      </c>
      <c r="Q7327">
        <v>7.5</v>
      </c>
    </row>
    <row r="7328" spans="1:17" hidden="1" x14ac:dyDescent="0.3">
      <c r="A7328" t="s">
        <v>28424</v>
      </c>
      <c r="B7328" t="s">
        <v>28425</v>
      </c>
      <c r="C7328" s="1" t="str">
        <f t="shared" si="920"/>
        <v>21:0671</v>
      </c>
      <c r="D7328" s="1" t="str">
        <f t="shared" si="921"/>
        <v>21:0204</v>
      </c>
      <c r="E7328" t="s">
        <v>28426</v>
      </c>
      <c r="F7328" t="s">
        <v>28427</v>
      </c>
      <c r="H7328">
        <v>61.599623800000003</v>
      </c>
      <c r="I7328">
        <v>-128.25353150000001</v>
      </c>
      <c r="J7328" s="1" t="str">
        <f t="shared" si="922"/>
        <v>Fluid (stream)</v>
      </c>
      <c r="K7328" s="1" t="str">
        <f t="shared" si="923"/>
        <v>Untreated Water</v>
      </c>
      <c r="O7328">
        <v>0.13</v>
      </c>
      <c r="P7328">
        <v>30</v>
      </c>
      <c r="Q7328">
        <v>7.4</v>
      </c>
    </row>
    <row r="7329" spans="1:17" hidden="1" x14ac:dyDescent="0.3">
      <c r="A7329" t="s">
        <v>28428</v>
      </c>
      <c r="B7329" t="s">
        <v>28429</v>
      </c>
      <c r="C7329" s="1" t="str">
        <f t="shared" si="920"/>
        <v>21:0671</v>
      </c>
      <c r="D7329" s="1" t="str">
        <f t="shared" si="921"/>
        <v>21:0204</v>
      </c>
      <c r="E7329" t="s">
        <v>28430</v>
      </c>
      <c r="F7329" t="s">
        <v>28431</v>
      </c>
      <c r="H7329">
        <v>61.625639999999997</v>
      </c>
      <c r="I7329">
        <v>-128.24679499999999</v>
      </c>
      <c r="J7329" s="1" t="str">
        <f t="shared" si="922"/>
        <v>Fluid (stream)</v>
      </c>
      <c r="K7329" s="1" t="str">
        <f t="shared" si="923"/>
        <v>Untreated Water</v>
      </c>
      <c r="O7329">
        <v>0.19</v>
      </c>
      <c r="P7329">
        <v>20</v>
      </c>
      <c r="Q7329">
        <v>7.3</v>
      </c>
    </row>
    <row r="7330" spans="1:17" hidden="1" x14ac:dyDescent="0.3">
      <c r="A7330" t="s">
        <v>28432</v>
      </c>
      <c r="B7330" t="s">
        <v>28433</v>
      </c>
      <c r="C7330" s="1" t="str">
        <f t="shared" si="920"/>
        <v>21:0671</v>
      </c>
      <c r="D7330" s="1" t="str">
        <f t="shared" si="921"/>
        <v>21:0204</v>
      </c>
      <c r="E7330" t="s">
        <v>28434</v>
      </c>
      <c r="F7330" t="s">
        <v>28435</v>
      </c>
      <c r="H7330">
        <v>61.590460100000001</v>
      </c>
      <c r="I7330">
        <v>-128.21079520000001</v>
      </c>
      <c r="J7330" s="1" t="str">
        <f t="shared" si="922"/>
        <v>Fluid (stream)</v>
      </c>
      <c r="K7330" s="1" t="str">
        <f t="shared" si="923"/>
        <v>Untreated Water</v>
      </c>
      <c r="O7330">
        <v>0.52</v>
      </c>
      <c r="P7330">
        <v>40</v>
      </c>
      <c r="Q7330">
        <v>7.3</v>
      </c>
    </row>
    <row r="7331" spans="1:17" hidden="1" x14ac:dyDescent="0.3">
      <c r="A7331" t="s">
        <v>28436</v>
      </c>
      <c r="B7331" t="s">
        <v>28437</v>
      </c>
      <c r="C7331" s="1" t="str">
        <f t="shared" si="920"/>
        <v>21:0671</v>
      </c>
      <c r="D7331" s="1" t="str">
        <f t="shared" si="921"/>
        <v>21:0204</v>
      </c>
      <c r="E7331" t="s">
        <v>28438</v>
      </c>
      <c r="F7331" t="s">
        <v>28439</v>
      </c>
      <c r="H7331">
        <v>61.560197500000001</v>
      </c>
      <c r="I7331">
        <v>-128.17749480000001</v>
      </c>
      <c r="J7331" s="1" t="str">
        <f t="shared" si="922"/>
        <v>Fluid (stream)</v>
      </c>
      <c r="K7331" s="1" t="str">
        <f t="shared" si="923"/>
        <v>Untreated Water</v>
      </c>
      <c r="O7331">
        <v>0.5</v>
      </c>
      <c r="P7331">
        <v>30</v>
      </c>
      <c r="Q7331">
        <v>7.6</v>
      </c>
    </row>
    <row r="7332" spans="1:17" hidden="1" x14ac:dyDescent="0.3">
      <c r="A7332" t="s">
        <v>28440</v>
      </c>
      <c r="B7332" t="s">
        <v>28441</v>
      </c>
      <c r="C7332" s="1" t="str">
        <f t="shared" si="920"/>
        <v>21:0671</v>
      </c>
      <c r="D7332" s="1" t="str">
        <f t="shared" si="921"/>
        <v>21:0204</v>
      </c>
      <c r="E7332" t="s">
        <v>28442</v>
      </c>
      <c r="F7332" t="s">
        <v>28443</v>
      </c>
      <c r="H7332">
        <v>61.632697700000001</v>
      </c>
      <c r="I7332">
        <v>-128.8938157</v>
      </c>
      <c r="J7332" s="1" t="str">
        <f t="shared" si="922"/>
        <v>Fluid (stream)</v>
      </c>
      <c r="K7332" s="1" t="str">
        <f t="shared" si="923"/>
        <v>Untreated Water</v>
      </c>
      <c r="O7332">
        <v>0.13</v>
      </c>
      <c r="P7332">
        <v>60</v>
      </c>
      <c r="Q7332">
        <v>7.4</v>
      </c>
    </row>
    <row r="7333" spans="1:17" hidden="1" x14ac:dyDescent="0.3">
      <c r="A7333" t="s">
        <v>28444</v>
      </c>
      <c r="B7333" t="s">
        <v>28445</v>
      </c>
      <c r="C7333" s="1" t="str">
        <f t="shared" si="920"/>
        <v>21:0671</v>
      </c>
      <c r="D7333" s="1" t="str">
        <f t="shared" si="921"/>
        <v>21:0204</v>
      </c>
      <c r="E7333" t="s">
        <v>28446</v>
      </c>
      <c r="F7333" t="s">
        <v>28447</v>
      </c>
      <c r="H7333">
        <v>61.637242200000003</v>
      </c>
      <c r="I7333">
        <v>-128.88515839999999</v>
      </c>
      <c r="J7333" s="1" t="str">
        <f t="shared" si="922"/>
        <v>Fluid (stream)</v>
      </c>
      <c r="K7333" s="1" t="str">
        <f t="shared" si="923"/>
        <v>Untreated Water</v>
      </c>
      <c r="O7333">
        <v>0.37</v>
      </c>
      <c r="P7333">
        <v>40</v>
      </c>
      <c r="Q7333">
        <v>7.3</v>
      </c>
    </row>
    <row r="7334" spans="1:17" hidden="1" x14ac:dyDescent="0.3">
      <c r="A7334" t="s">
        <v>28448</v>
      </c>
      <c r="B7334" t="s">
        <v>28449</v>
      </c>
      <c r="C7334" s="1" t="str">
        <f t="shared" si="920"/>
        <v>21:0671</v>
      </c>
      <c r="D7334" s="1" t="str">
        <f t="shared" si="921"/>
        <v>21:0204</v>
      </c>
      <c r="E7334" t="s">
        <v>28450</v>
      </c>
      <c r="F7334" t="s">
        <v>28451</v>
      </c>
      <c r="H7334">
        <v>61.795970199999999</v>
      </c>
      <c r="I7334">
        <v>-128.8437371</v>
      </c>
      <c r="J7334" s="1" t="str">
        <f t="shared" si="922"/>
        <v>Fluid (stream)</v>
      </c>
      <c r="K7334" s="1" t="str">
        <f t="shared" si="923"/>
        <v>Untreated Water</v>
      </c>
      <c r="O7334">
        <v>0.69</v>
      </c>
      <c r="P7334">
        <v>50</v>
      </c>
      <c r="Q7334">
        <v>7.4</v>
      </c>
    </row>
    <row r="7335" spans="1:17" hidden="1" x14ac:dyDescent="0.3">
      <c r="A7335" t="s">
        <v>28452</v>
      </c>
      <c r="B7335" t="s">
        <v>28453</v>
      </c>
      <c r="C7335" s="1" t="str">
        <f t="shared" si="920"/>
        <v>21:0671</v>
      </c>
      <c r="D7335" s="1" t="str">
        <f t="shared" si="921"/>
        <v>21:0204</v>
      </c>
      <c r="E7335" t="s">
        <v>28454</v>
      </c>
      <c r="F7335" t="s">
        <v>28455</v>
      </c>
      <c r="H7335">
        <v>61.573527200000001</v>
      </c>
      <c r="I7335">
        <v>-128.74833279999999</v>
      </c>
      <c r="J7335" s="1" t="str">
        <f t="shared" si="922"/>
        <v>Fluid (stream)</v>
      </c>
      <c r="K7335" s="1" t="str">
        <f t="shared" si="923"/>
        <v>Untreated Water</v>
      </c>
      <c r="O7335">
        <v>0.22</v>
      </c>
      <c r="P7335">
        <v>30</v>
      </c>
      <c r="Q7335">
        <v>7.2</v>
      </c>
    </row>
    <row r="7336" spans="1:17" hidden="1" x14ac:dyDescent="0.3">
      <c r="A7336" t="s">
        <v>28456</v>
      </c>
      <c r="B7336" t="s">
        <v>28457</v>
      </c>
      <c r="C7336" s="1" t="str">
        <f t="shared" si="920"/>
        <v>21:0671</v>
      </c>
      <c r="D7336" s="1" t="str">
        <f t="shared" si="921"/>
        <v>21:0204</v>
      </c>
      <c r="E7336" t="s">
        <v>28458</v>
      </c>
      <c r="F7336" t="s">
        <v>28459</v>
      </c>
      <c r="H7336">
        <v>61.568239599999998</v>
      </c>
      <c r="I7336">
        <v>-128.70771060000001</v>
      </c>
      <c r="J7336" s="1" t="str">
        <f t="shared" si="922"/>
        <v>Fluid (stream)</v>
      </c>
      <c r="K7336" s="1" t="str">
        <f t="shared" si="923"/>
        <v>Untreated Water</v>
      </c>
      <c r="O7336">
        <v>0.4</v>
      </c>
      <c r="P7336">
        <v>50</v>
      </c>
      <c r="Q7336">
        <v>7.2</v>
      </c>
    </row>
    <row r="7337" spans="1:17" hidden="1" x14ac:dyDescent="0.3">
      <c r="A7337" t="s">
        <v>28460</v>
      </c>
      <c r="B7337" t="s">
        <v>28461</v>
      </c>
      <c r="C7337" s="1" t="str">
        <f t="shared" si="920"/>
        <v>21:0671</v>
      </c>
      <c r="D7337" s="1" t="str">
        <f t="shared" si="921"/>
        <v>21:0204</v>
      </c>
      <c r="E7337" t="s">
        <v>28462</v>
      </c>
      <c r="F7337" t="s">
        <v>28463</v>
      </c>
      <c r="H7337">
        <v>61.571234099999998</v>
      </c>
      <c r="I7337">
        <v>-128.71867810000001</v>
      </c>
      <c r="J7337" s="1" t="str">
        <f t="shared" si="922"/>
        <v>Fluid (stream)</v>
      </c>
      <c r="K7337" s="1" t="str">
        <f t="shared" si="923"/>
        <v>Untreated Water</v>
      </c>
      <c r="O7337">
        <v>0.11</v>
      </c>
      <c r="P7337">
        <v>30</v>
      </c>
      <c r="Q7337">
        <v>6.9</v>
      </c>
    </row>
    <row r="7338" spans="1:17" hidden="1" x14ac:dyDescent="0.3">
      <c r="A7338" t="s">
        <v>28464</v>
      </c>
      <c r="B7338" t="s">
        <v>28465</v>
      </c>
      <c r="C7338" s="1" t="str">
        <f t="shared" si="920"/>
        <v>21:0671</v>
      </c>
      <c r="D7338" s="1" t="str">
        <f t="shared" si="921"/>
        <v>21:0204</v>
      </c>
      <c r="E7338" t="s">
        <v>28466</v>
      </c>
      <c r="F7338" t="s">
        <v>28467</v>
      </c>
      <c r="H7338">
        <v>61.568924799999998</v>
      </c>
      <c r="I7338">
        <v>-128.65146809999999</v>
      </c>
      <c r="J7338" s="1" t="str">
        <f t="shared" si="922"/>
        <v>Fluid (stream)</v>
      </c>
      <c r="K7338" s="1" t="str">
        <f t="shared" si="923"/>
        <v>Untreated Water</v>
      </c>
      <c r="O7338">
        <v>0.45</v>
      </c>
      <c r="P7338">
        <v>40</v>
      </c>
      <c r="Q7338">
        <v>7</v>
      </c>
    </row>
    <row r="7339" spans="1:17" hidden="1" x14ac:dyDescent="0.3">
      <c r="A7339" t="s">
        <v>28468</v>
      </c>
      <c r="B7339" t="s">
        <v>28469</v>
      </c>
      <c r="C7339" s="1" t="str">
        <f t="shared" si="920"/>
        <v>21:0671</v>
      </c>
      <c r="D7339" s="1" t="str">
        <f t="shared" si="921"/>
        <v>21:0204</v>
      </c>
      <c r="E7339" t="s">
        <v>28470</v>
      </c>
      <c r="F7339" t="s">
        <v>28471</v>
      </c>
      <c r="H7339">
        <v>61.551560199999997</v>
      </c>
      <c r="I7339">
        <v>-128.72077540000001</v>
      </c>
      <c r="J7339" s="1" t="str">
        <f t="shared" si="922"/>
        <v>Fluid (stream)</v>
      </c>
      <c r="K7339" s="1" t="str">
        <f t="shared" si="923"/>
        <v>Untreated Water</v>
      </c>
      <c r="O7339">
        <v>2.5000000000000001E-2</v>
      </c>
      <c r="P7339">
        <v>30</v>
      </c>
      <c r="Q7339">
        <v>7</v>
      </c>
    </row>
    <row r="7340" spans="1:17" hidden="1" x14ac:dyDescent="0.3">
      <c r="A7340" t="s">
        <v>28472</v>
      </c>
      <c r="B7340" t="s">
        <v>28473</v>
      </c>
      <c r="C7340" s="1" t="str">
        <f t="shared" si="920"/>
        <v>21:0671</v>
      </c>
      <c r="D7340" s="1" t="str">
        <f t="shared" si="921"/>
        <v>21:0204</v>
      </c>
      <c r="E7340" t="s">
        <v>28470</v>
      </c>
      <c r="F7340" t="s">
        <v>28474</v>
      </c>
      <c r="H7340">
        <v>61.551560199999997</v>
      </c>
      <c r="I7340">
        <v>-128.72077540000001</v>
      </c>
      <c r="J7340" s="1" t="str">
        <f t="shared" si="922"/>
        <v>Fluid (stream)</v>
      </c>
      <c r="K7340" s="1" t="str">
        <f t="shared" si="923"/>
        <v>Untreated Water</v>
      </c>
      <c r="O7340">
        <v>0.06</v>
      </c>
      <c r="P7340">
        <v>30</v>
      </c>
      <c r="Q7340">
        <v>7</v>
      </c>
    </row>
    <row r="7341" spans="1:17" hidden="1" x14ac:dyDescent="0.3">
      <c r="A7341" t="s">
        <v>28475</v>
      </c>
      <c r="B7341" t="s">
        <v>28476</v>
      </c>
      <c r="C7341" s="1" t="str">
        <f t="shared" si="920"/>
        <v>21:0671</v>
      </c>
      <c r="D7341" s="1" t="str">
        <f t="shared" si="921"/>
        <v>21:0204</v>
      </c>
      <c r="E7341" t="s">
        <v>28477</v>
      </c>
      <c r="F7341" t="s">
        <v>28478</v>
      </c>
      <c r="H7341">
        <v>61.5466883</v>
      </c>
      <c r="I7341">
        <v>-128.78143589999999</v>
      </c>
      <c r="J7341" s="1" t="str">
        <f t="shared" si="922"/>
        <v>Fluid (stream)</v>
      </c>
      <c r="K7341" s="1" t="str">
        <f t="shared" si="923"/>
        <v>Untreated Water</v>
      </c>
      <c r="O7341">
        <v>0.09</v>
      </c>
      <c r="P7341">
        <v>50</v>
      </c>
      <c r="Q7341">
        <v>7</v>
      </c>
    </row>
    <row r="7342" spans="1:17" hidden="1" x14ac:dyDescent="0.3">
      <c r="A7342" t="s">
        <v>28479</v>
      </c>
      <c r="B7342" t="s">
        <v>28480</v>
      </c>
      <c r="C7342" s="1" t="str">
        <f t="shared" si="920"/>
        <v>21:0671</v>
      </c>
      <c r="D7342" s="1" t="str">
        <f>HYPERLINK("http://geochem.nrcan.gc.ca/cdogs/content/svy/svy_e.htm", "")</f>
        <v/>
      </c>
      <c r="G7342" s="1" t="str">
        <f>HYPERLINK("http://geochem.nrcan.gc.ca/cdogs/content/cr_/cr_00080_e.htm", "80")</f>
        <v>80</v>
      </c>
      <c r="J7342" t="s">
        <v>11453</v>
      </c>
      <c r="K7342" t="s">
        <v>11454</v>
      </c>
      <c r="O7342">
        <v>0.24</v>
      </c>
      <c r="P7342">
        <v>100</v>
      </c>
      <c r="Q7342">
        <v>7.2</v>
      </c>
    </row>
    <row r="7343" spans="1:17" hidden="1" x14ac:dyDescent="0.3">
      <c r="A7343" t="s">
        <v>28481</v>
      </c>
      <c r="B7343" t="s">
        <v>28482</v>
      </c>
      <c r="C7343" s="1" t="str">
        <f t="shared" si="920"/>
        <v>21:0671</v>
      </c>
      <c r="D7343" s="1" t="str">
        <f t="shared" ref="D7343:D7365" si="924">HYPERLINK("http://geochem.nrcan.gc.ca/cdogs/content/svy/svy210204_e.htm", "21:0204")</f>
        <v>21:0204</v>
      </c>
      <c r="E7343" t="s">
        <v>28483</v>
      </c>
      <c r="F7343" t="s">
        <v>28484</v>
      </c>
      <c r="H7343">
        <v>61.532849499999998</v>
      </c>
      <c r="I7343">
        <v>-128.76242719999999</v>
      </c>
      <c r="J7343" s="1" t="str">
        <f t="shared" ref="J7343:J7365" si="925">HYPERLINK("http://geochem.nrcan.gc.ca/cdogs/content/kwd/kwd020018_e.htm", "Fluid (stream)")</f>
        <v>Fluid (stream)</v>
      </c>
      <c r="K7343" s="1" t="str">
        <f t="shared" ref="K7343:K7365" si="926">HYPERLINK("http://geochem.nrcan.gc.ca/cdogs/content/kwd/kwd080007_e.htm", "Untreated Water")</f>
        <v>Untreated Water</v>
      </c>
      <c r="O7343">
        <v>0.05</v>
      </c>
      <c r="P7343">
        <v>50</v>
      </c>
      <c r="Q7343">
        <v>7.2</v>
      </c>
    </row>
    <row r="7344" spans="1:17" hidden="1" x14ac:dyDescent="0.3">
      <c r="A7344" t="s">
        <v>28485</v>
      </c>
      <c r="B7344" t="s">
        <v>28486</v>
      </c>
      <c r="C7344" s="1" t="str">
        <f t="shared" si="920"/>
        <v>21:0671</v>
      </c>
      <c r="D7344" s="1" t="str">
        <f t="shared" si="924"/>
        <v>21:0204</v>
      </c>
      <c r="E7344" t="s">
        <v>28487</v>
      </c>
      <c r="F7344" t="s">
        <v>28488</v>
      </c>
      <c r="H7344">
        <v>61.533526100000003</v>
      </c>
      <c r="I7344">
        <v>-128.7127193</v>
      </c>
      <c r="J7344" s="1" t="str">
        <f t="shared" si="925"/>
        <v>Fluid (stream)</v>
      </c>
      <c r="K7344" s="1" t="str">
        <f t="shared" si="926"/>
        <v>Untreated Water</v>
      </c>
      <c r="O7344">
        <v>2.5000000000000001E-2</v>
      </c>
      <c r="P7344">
        <v>40</v>
      </c>
      <c r="Q7344">
        <v>7.2</v>
      </c>
    </row>
    <row r="7345" spans="1:17" hidden="1" x14ac:dyDescent="0.3">
      <c r="A7345" t="s">
        <v>28489</v>
      </c>
      <c r="B7345" t="s">
        <v>28490</v>
      </c>
      <c r="C7345" s="1" t="str">
        <f t="shared" si="920"/>
        <v>21:0671</v>
      </c>
      <c r="D7345" s="1" t="str">
        <f t="shared" si="924"/>
        <v>21:0204</v>
      </c>
      <c r="E7345" t="s">
        <v>28491</v>
      </c>
      <c r="F7345" t="s">
        <v>28492</v>
      </c>
      <c r="H7345">
        <v>61.538423700000003</v>
      </c>
      <c r="I7345">
        <v>-128.69031079999999</v>
      </c>
      <c r="J7345" s="1" t="str">
        <f t="shared" si="925"/>
        <v>Fluid (stream)</v>
      </c>
      <c r="K7345" s="1" t="str">
        <f t="shared" si="926"/>
        <v>Untreated Water</v>
      </c>
      <c r="O7345">
        <v>2.5000000000000001E-2</v>
      </c>
      <c r="P7345">
        <v>100</v>
      </c>
      <c r="Q7345">
        <v>7.2</v>
      </c>
    </row>
    <row r="7346" spans="1:17" hidden="1" x14ac:dyDescent="0.3">
      <c r="A7346" t="s">
        <v>28493</v>
      </c>
      <c r="B7346" t="s">
        <v>28494</v>
      </c>
      <c r="C7346" s="1" t="str">
        <f t="shared" si="920"/>
        <v>21:0671</v>
      </c>
      <c r="D7346" s="1" t="str">
        <f t="shared" si="924"/>
        <v>21:0204</v>
      </c>
      <c r="E7346" t="s">
        <v>28495</v>
      </c>
      <c r="F7346" t="s">
        <v>28496</v>
      </c>
      <c r="H7346">
        <v>61.517537400000002</v>
      </c>
      <c r="I7346">
        <v>-128.66533219999999</v>
      </c>
      <c r="J7346" s="1" t="str">
        <f t="shared" si="925"/>
        <v>Fluid (stream)</v>
      </c>
      <c r="K7346" s="1" t="str">
        <f t="shared" si="926"/>
        <v>Untreated Water</v>
      </c>
      <c r="O7346">
        <v>0.15</v>
      </c>
      <c r="P7346">
        <v>50</v>
      </c>
      <c r="Q7346">
        <v>7.2</v>
      </c>
    </row>
    <row r="7347" spans="1:17" hidden="1" x14ac:dyDescent="0.3">
      <c r="A7347" t="s">
        <v>28497</v>
      </c>
      <c r="B7347" t="s">
        <v>28498</v>
      </c>
      <c r="C7347" s="1" t="str">
        <f t="shared" si="920"/>
        <v>21:0671</v>
      </c>
      <c r="D7347" s="1" t="str">
        <f t="shared" si="924"/>
        <v>21:0204</v>
      </c>
      <c r="E7347" t="s">
        <v>28499</v>
      </c>
      <c r="F7347" t="s">
        <v>28500</v>
      </c>
      <c r="H7347">
        <v>61.5194975</v>
      </c>
      <c r="I7347">
        <v>-128.63497269999999</v>
      </c>
      <c r="J7347" s="1" t="str">
        <f t="shared" si="925"/>
        <v>Fluid (stream)</v>
      </c>
      <c r="K7347" s="1" t="str">
        <f t="shared" si="926"/>
        <v>Untreated Water</v>
      </c>
      <c r="O7347">
        <v>0.48</v>
      </c>
      <c r="P7347">
        <v>80</v>
      </c>
      <c r="Q7347">
        <v>7.2</v>
      </c>
    </row>
    <row r="7348" spans="1:17" hidden="1" x14ac:dyDescent="0.3">
      <c r="A7348" t="s">
        <v>28501</v>
      </c>
      <c r="B7348" t="s">
        <v>28502</v>
      </c>
      <c r="C7348" s="1" t="str">
        <f t="shared" si="920"/>
        <v>21:0671</v>
      </c>
      <c r="D7348" s="1" t="str">
        <f t="shared" si="924"/>
        <v>21:0204</v>
      </c>
      <c r="E7348" t="s">
        <v>28503</v>
      </c>
      <c r="F7348" t="s">
        <v>28504</v>
      </c>
      <c r="H7348">
        <v>61.541984800000002</v>
      </c>
      <c r="I7348">
        <v>-128.60553340000001</v>
      </c>
      <c r="J7348" s="1" t="str">
        <f t="shared" si="925"/>
        <v>Fluid (stream)</v>
      </c>
      <c r="K7348" s="1" t="str">
        <f t="shared" si="926"/>
        <v>Untreated Water</v>
      </c>
      <c r="O7348">
        <v>0.26</v>
      </c>
      <c r="P7348">
        <v>50</v>
      </c>
      <c r="Q7348">
        <v>7.1</v>
      </c>
    </row>
    <row r="7349" spans="1:17" hidden="1" x14ac:dyDescent="0.3">
      <c r="A7349" t="s">
        <v>28505</v>
      </c>
      <c r="B7349" t="s">
        <v>28506</v>
      </c>
      <c r="C7349" s="1" t="str">
        <f t="shared" si="920"/>
        <v>21:0671</v>
      </c>
      <c r="D7349" s="1" t="str">
        <f t="shared" si="924"/>
        <v>21:0204</v>
      </c>
      <c r="E7349" t="s">
        <v>28507</v>
      </c>
      <c r="F7349" t="s">
        <v>28508</v>
      </c>
      <c r="H7349">
        <v>61.544957500000002</v>
      </c>
      <c r="I7349">
        <v>-128.57596000000001</v>
      </c>
      <c r="J7349" s="1" t="str">
        <f t="shared" si="925"/>
        <v>Fluid (stream)</v>
      </c>
      <c r="K7349" s="1" t="str">
        <f t="shared" si="926"/>
        <v>Untreated Water</v>
      </c>
      <c r="O7349">
        <v>0.43</v>
      </c>
      <c r="P7349">
        <v>50</v>
      </c>
      <c r="Q7349">
        <v>7</v>
      </c>
    </row>
    <row r="7350" spans="1:17" hidden="1" x14ac:dyDescent="0.3">
      <c r="A7350" t="s">
        <v>28509</v>
      </c>
      <c r="B7350" t="s">
        <v>28510</v>
      </c>
      <c r="C7350" s="1" t="str">
        <f t="shared" si="920"/>
        <v>21:0671</v>
      </c>
      <c r="D7350" s="1" t="str">
        <f t="shared" si="924"/>
        <v>21:0204</v>
      </c>
      <c r="E7350" t="s">
        <v>28511</v>
      </c>
      <c r="F7350" t="s">
        <v>28512</v>
      </c>
      <c r="H7350">
        <v>61.519531600000001</v>
      </c>
      <c r="I7350">
        <v>-128.47696300000001</v>
      </c>
      <c r="J7350" s="1" t="str">
        <f t="shared" si="925"/>
        <v>Fluid (stream)</v>
      </c>
      <c r="K7350" s="1" t="str">
        <f t="shared" si="926"/>
        <v>Untreated Water</v>
      </c>
      <c r="O7350">
        <v>0.64</v>
      </c>
      <c r="P7350">
        <v>40</v>
      </c>
      <c r="Q7350">
        <v>6.9</v>
      </c>
    </row>
    <row r="7351" spans="1:17" hidden="1" x14ac:dyDescent="0.3">
      <c r="A7351" t="s">
        <v>28513</v>
      </c>
      <c r="B7351" t="s">
        <v>28514</v>
      </c>
      <c r="C7351" s="1" t="str">
        <f t="shared" si="920"/>
        <v>21:0671</v>
      </c>
      <c r="D7351" s="1" t="str">
        <f t="shared" si="924"/>
        <v>21:0204</v>
      </c>
      <c r="E7351" t="s">
        <v>28511</v>
      </c>
      <c r="F7351" t="s">
        <v>28515</v>
      </c>
      <c r="H7351">
        <v>61.519531600000001</v>
      </c>
      <c r="I7351">
        <v>-128.47696300000001</v>
      </c>
      <c r="J7351" s="1" t="str">
        <f t="shared" si="925"/>
        <v>Fluid (stream)</v>
      </c>
      <c r="K7351" s="1" t="str">
        <f t="shared" si="926"/>
        <v>Untreated Water</v>
      </c>
      <c r="O7351">
        <v>0.59</v>
      </c>
      <c r="P7351">
        <v>40</v>
      </c>
      <c r="Q7351">
        <v>6.9</v>
      </c>
    </row>
    <row r="7352" spans="1:17" hidden="1" x14ac:dyDescent="0.3">
      <c r="A7352" t="s">
        <v>28516</v>
      </c>
      <c r="B7352" t="s">
        <v>28517</v>
      </c>
      <c r="C7352" s="1" t="str">
        <f t="shared" si="920"/>
        <v>21:0671</v>
      </c>
      <c r="D7352" s="1" t="str">
        <f t="shared" si="924"/>
        <v>21:0204</v>
      </c>
      <c r="E7352" t="s">
        <v>28518</v>
      </c>
      <c r="F7352" t="s">
        <v>28519</v>
      </c>
      <c r="H7352">
        <v>61.5231979</v>
      </c>
      <c r="I7352">
        <v>-128.49457290000001</v>
      </c>
      <c r="J7352" s="1" t="str">
        <f t="shared" si="925"/>
        <v>Fluid (stream)</v>
      </c>
      <c r="K7352" s="1" t="str">
        <f t="shared" si="926"/>
        <v>Untreated Water</v>
      </c>
      <c r="O7352">
        <v>0.51</v>
      </c>
      <c r="P7352">
        <v>60</v>
      </c>
      <c r="Q7352">
        <v>7</v>
      </c>
    </row>
    <row r="7353" spans="1:17" hidden="1" x14ac:dyDescent="0.3">
      <c r="A7353" t="s">
        <v>28520</v>
      </c>
      <c r="B7353" t="s">
        <v>28521</v>
      </c>
      <c r="C7353" s="1" t="str">
        <f t="shared" si="920"/>
        <v>21:0671</v>
      </c>
      <c r="D7353" s="1" t="str">
        <f t="shared" si="924"/>
        <v>21:0204</v>
      </c>
      <c r="E7353" t="s">
        <v>28522</v>
      </c>
      <c r="F7353" t="s">
        <v>28523</v>
      </c>
      <c r="H7353">
        <v>61.503550300000001</v>
      </c>
      <c r="I7353">
        <v>-128.4860429</v>
      </c>
      <c r="J7353" s="1" t="str">
        <f t="shared" si="925"/>
        <v>Fluid (stream)</v>
      </c>
      <c r="K7353" s="1" t="str">
        <f t="shared" si="926"/>
        <v>Untreated Water</v>
      </c>
      <c r="O7353">
        <v>0.35</v>
      </c>
      <c r="P7353">
        <v>50</v>
      </c>
      <c r="Q7353">
        <v>6.5</v>
      </c>
    </row>
    <row r="7354" spans="1:17" hidden="1" x14ac:dyDescent="0.3">
      <c r="A7354" t="s">
        <v>28524</v>
      </c>
      <c r="B7354" t="s">
        <v>28525</v>
      </c>
      <c r="C7354" s="1" t="str">
        <f t="shared" si="920"/>
        <v>21:0671</v>
      </c>
      <c r="D7354" s="1" t="str">
        <f t="shared" si="924"/>
        <v>21:0204</v>
      </c>
      <c r="E7354" t="s">
        <v>28526</v>
      </c>
      <c r="F7354" t="s">
        <v>28527</v>
      </c>
      <c r="H7354">
        <v>61.491627299999998</v>
      </c>
      <c r="I7354">
        <v>-128.5280448</v>
      </c>
      <c r="J7354" s="1" t="str">
        <f t="shared" si="925"/>
        <v>Fluid (stream)</v>
      </c>
      <c r="K7354" s="1" t="str">
        <f t="shared" si="926"/>
        <v>Untreated Water</v>
      </c>
      <c r="O7354">
        <v>0.08</v>
      </c>
      <c r="P7354">
        <v>70</v>
      </c>
      <c r="Q7354">
        <v>6.4</v>
      </c>
    </row>
    <row r="7355" spans="1:17" hidden="1" x14ac:dyDescent="0.3">
      <c r="A7355" t="s">
        <v>28528</v>
      </c>
      <c r="B7355" t="s">
        <v>28529</v>
      </c>
      <c r="C7355" s="1" t="str">
        <f t="shared" si="920"/>
        <v>21:0671</v>
      </c>
      <c r="D7355" s="1" t="str">
        <f t="shared" si="924"/>
        <v>21:0204</v>
      </c>
      <c r="E7355" t="s">
        <v>28530</v>
      </c>
      <c r="F7355" t="s">
        <v>28531</v>
      </c>
      <c r="H7355">
        <v>61.497636300000003</v>
      </c>
      <c r="I7355">
        <v>-128.54752669999999</v>
      </c>
      <c r="J7355" s="1" t="str">
        <f t="shared" si="925"/>
        <v>Fluid (stream)</v>
      </c>
      <c r="K7355" s="1" t="str">
        <f t="shared" si="926"/>
        <v>Untreated Water</v>
      </c>
      <c r="O7355">
        <v>0.31</v>
      </c>
      <c r="P7355">
        <v>80</v>
      </c>
      <c r="Q7355">
        <v>6.7</v>
      </c>
    </row>
    <row r="7356" spans="1:17" hidden="1" x14ac:dyDescent="0.3">
      <c r="A7356" t="s">
        <v>28532</v>
      </c>
      <c r="B7356" t="s">
        <v>28533</v>
      </c>
      <c r="C7356" s="1" t="str">
        <f t="shared" si="920"/>
        <v>21:0671</v>
      </c>
      <c r="D7356" s="1" t="str">
        <f t="shared" si="924"/>
        <v>21:0204</v>
      </c>
      <c r="E7356" t="s">
        <v>28534</v>
      </c>
      <c r="F7356" t="s">
        <v>28535</v>
      </c>
      <c r="H7356">
        <v>61.480350600000001</v>
      </c>
      <c r="I7356">
        <v>-128.57415449999999</v>
      </c>
      <c r="J7356" s="1" t="str">
        <f t="shared" si="925"/>
        <v>Fluid (stream)</v>
      </c>
      <c r="K7356" s="1" t="str">
        <f t="shared" si="926"/>
        <v>Untreated Water</v>
      </c>
      <c r="O7356">
        <v>0.3</v>
      </c>
      <c r="P7356">
        <v>70</v>
      </c>
      <c r="Q7356">
        <v>6.8</v>
      </c>
    </row>
    <row r="7357" spans="1:17" hidden="1" x14ac:dyDescent="0.3">
      <c r="A7357" t="s">
        <v>28536</v>
      </c>
      <c r="B7357" t="s">
        <v>28537</v>
      </c>
      <c r="C7357" s="1" t="str">
        <f t="shared" si="920"/>
        <v>21:0671</v>
      </c>
      <c r="D7357" s="1" t="str">
        <f t="shared" si="924"/>
        <v>21:0204</v>
      </c>
      <c r="E7357" t="s">
        <v>28538</v>
      </c>
      <c r="F7357" t="s">
        <v>28539</v>
      </c>
      <c r="H7357">
        <v>61.490709000000003</v>
      </c>
      <c r="I7357">
        <v>-128.63568549999999</v>
      </c>
      <c r="J7357" s="1" t="str">
        <f t="shared" si="925"/>
        <v>Fluid (stream)</v>
      </c>
      <c r="K7357" s="1" t="str">
        <f t="shared" si="926"/>
        <v>Untreated Water</v>
      </c>
      <c r="O7357">
        <v>0.09</v>
      </c>
      <c r="P7357">
        <v>50</v>
      </c>
      <c r="Q7357">
        <v>6.8</v>
      </c>
    </row>
    <row r="7358" spans="1:17" hidden="1" x14ac:dyDescent="0.3">
      <c r="A7358" t="s">
        <v>28540</v>
      </c>
      <c r="B7358" t="s">
        <v>28541</v>
      </c>
      <c r="C7358" s="1" t="str">
        <f t="shared" si="920"/>
        <v>21:0671</v>
      </c>
      <c r="D7358" s="1" t="str">
        <f t="shared" si="924"/>
        <v>21:0204</v>
      </c>
      <c r="E7358" t="s">
        <v>28542</v>
      </c>
      <c r="F7358" t="s">
        <v>28543</v>
      </c>
      <c r="H7358">
        <v>61.479991400000003</v>
      </c>
      <c r="I7358">
        <v>-128.61972209999999</v>
      </c>
      <c r="J7358" s="1" t="str">
        <f t="shared" si="925"/>
        <v>Fluid (stream)</v>
      </c>
      <c r="K7358" s="1" t="str">
        <f t="shared" si="926"/>
        <v>Untreated Water</v>
      </c>
      <c r="O7358">
        <v>2.5000000000000001E-2</v>
      </c>
      <c r="P7358">
        <v>30</v>
      </c>
      <c r="Q7358">
        <v>6.9</v>
      </c>
    </row>
    <row r="7359" spans="1:17" hidden="1" x14ac:dyDescent="0.3">
      <c r="A7359" t="s">
        <v>28544</v>
      </c>
      <c r="B7359" t="s">
        <v>28545</v>
      </c>
      <c r="C7359" s="1" t="str">
        <f t="shared" si="920"/>
        <v>21:0671</v>
      </c>
      <c r="D7359" s="1" t="str">
        <f t="shared" si="924"/>
        <v>21:0204</v>
      </c>
      <c r="E7359" t="s">
        <v>28546</v>
      </c>
      <c r="F7359" t="s">
        <v>28547</v>
      </c>
      <c r="H7359">
        <v>61.448161399999996</v>
      </c>
      <c r="I7359">
        <v>-128.566867</v>
      </c>
      <c r="J7359" s="1" t="str">
        <f t="shared" si="925"/>
        <v>Fluid (stream)</v>
      </c>
      <c r="K7359" s="1" t="str">
        <f t="shared" si="926"/>
        <v>Untreated Water</v>
      </c>
      <c r="O7359">
        <v>0.06</v>
      </c>
      <c r="P7359">
        <v>50</v>
      </c>
      <c r="Q7359">
        <v>6.9</v>
      </c>
    </row>
    <row r="7360" spans="1:17" hidden="1" x14ac:dyDescent="0.3">
      <c r="A7360" t="s">
        <v>28548</v>
      </c>
      <c r="B7360" t="s">
        <v>28549</v>
      </c>
      <c r="C7360" s="1" t="str">
        <f t="shared" si="920"/>
        <v>21:0671</v>
      </c>
      <c r="D7360" s="1" t="str">
        <f t="shared" si="924"/>
        <v>21:0204</v>
      </c>
      <c r="E7360" t="s">
        <v>28550</v>
      </c>
      <c r="F7360" t="s">
        <v>28551</v>
      </c>
      <c r="H7360">
        <v>61.409832999999999</v>
      </c>
      <c r="I7360">
        <v>-128.58015420000001</v>
      </c>
      <c r="J7360" s="1" t="str">
        <f t="shared" si="925"/>
        <v>Fluid (stream)</v>
      </c>
      <c r="K7360" s="1" t="str">
        <f t="shared" si="926"/>
        <v>Untreated Water</v>
      </c>
      <c r="O7360">
        <v>2.5000000000000001E-2</v>
      </c>
      <c r="P7360">
        <v>50</v>
      </c>
      <c r="Q7360">
        <v>6.7</v>
      </c>
    </row>
    <row r="7361" spans="1:17" hidden="1" x14ac:dyDescent="0.3">
      <c r="A7361" t="s">
        <v>28552</v>
      </c>
      <c r="B7361" t="s">
        <v>28553</v>
      </c>
      <c r="C7361" s="1" t="str">
        <f t="shared" si="920"/>
        <v>21:0671</v>
      </c>
      <c r="D7361" s="1" t="str">
        <f t="shared" si="924"/>
        <v>21:0204</v>
      </c>
      <c r="E7361" t="s">
        <v>28554</v>
      </c>
      <c r="F7361" t="s">
        <v>28555</v>
      </c>
      <c r="H7361">
        <v>61.413060899999998</v>
      </c>
      <c r="I7361">
        <v>-128.5730859</v>
      </c>
      <c r="J7361" s="1" t="str">
        <f t="shared" si="925"/>
        <v>Fluid (stream)</v>
      </c>
      <c r="K7361" s="1" t="str">
        <f t="shared" si="926"/>
        <v>Untreated Water</v>
      </c>
      <c r="O7361">
        <v>0.28999999999999998</v>
      </c>
      <c r="P7361">
        <v>60</v>
      </c>
      <c r="Q7361">
        <v>6.8</v>
      </c>
    </row>
    <row r="7362" spans="1:17" hidden="1" x14ac:dyDescent="0.3">
      <c r="A7362" t="s">
        <v>28556</v>
      </c>
      <c r="B7362" t="s">
        <v>28557</v>
      </c>
      <c r="C7362" s="1" t="str">
        <f t="shared" si="920"/>
        <v>21:0671</v>
      </c>
      <c r="D7362" s="1" t="str">
        <f t="shared" si="924"/>
        <v>21:0204</v>
      </c>
      <c r="E7362" t="s">
        <v>28558</v>
      </c>
      <c r="F7362" t="s">
        <v>28559</v>
      </c>
      <c r="H7362">
        <v>61.442799800000003</v>
      </c>
      <c r="I7362">
        <v>-128.52321409999999</v>
      </c>
      <c r="J7362" s="1" t="str">
        <f t="shared" si="925"/>
        <v>Fluid (stream)</v>
      </c>
      <c r="K7362" s="1" t="str">
        <f t="shared" si="926"/>
        <v>Untreated Water</v>
      </c>
      <c r="O7362">
        <v>0.06</v>
      </c>
      <c r="P7362">
        <v>50</v>
      </c>
      <c r="Q7362">
        <v>6.8</v>
      </c>
    </row>
    <row r="7363" spans="1:17" hidden="1" x14ac:dyDescent="0.3">
      <c r="A7363" t="s">
        <v>28560</v>
      </c>
      <c r="B7363" t="s">
        <v>28561</v>
      </c>
      <c r="C7363" s="1" t="str">
        <f t="shared" si="920"/>
        <v>21:0671</v>
      </c>
      <c r="D7363" s="1" t="str">
        <f t="shared" si="924"/>
        <v>21:0204</v>
      </c>
      <c r="E7363" t="s">
        <v>28558</v>
      </c>
      <c r="F7363" t="s">
        <v>28562</v>
      </c>
      <c r="H7363">
        <v>61.442799800000003</v>
      </c>
      <c r="I7363">
        <v>-128.52321409999999</v>
      </c>
      <c r="J7363" s="1" t="str">
        <f t="shared" si="925"/>
        <v>Fluid (stream)</v>
      </c>
      <c r="K7363" s="1" t="str">
        <f t="shared" si="926"/>
        <v>Untreated Water</v>
      </c>
      <c r="O7363">
        <v>7.0000000000000007E-2</v>
      </c>
      <c r="P7363">
        <v>50</v>
      </c>
      <c r="Q7363">
        <v>6.8</v>
      </c>
    </row>
    <row r="7364" spans="1:17" hidden="1" x14ac:dyDescent="0.3">
      <c r="A7364" t="s">
        <v>28563</v>
      </c>
      <c r="B7364" t="s">
        <v>28564</v>
      </c>
      <c r="C7364" s="1" t="str">
        <f t="shared" si="920"/>
        <v>21:0671</v>
      </c>
      <c r="D7364" s="1" t="str">
        <f t="shared" si="924"/>
        <v>21:0204</v>
      </c>
      <c r="E7364" t="s">
        <v>28565</v>
      </c>
      <c r="F7364" t="s">
        <v>28566</v>
      </c>
      <c r="H7364">
        <v>61.434441999999997</v>
      </c>
      <c r="I7364">
        <v>-128.5284594</v>
      </c>
      <c r="J7364" s="1" t="str">
        <f t="shared" si="925"/>
        <v>Fluid (stream)</v>
      </c>
      <c r="K7364" s="1" t="str">
        <f t="shared" si="926"/>
        <v>Untreated Water</v>
      </c>
      <c r="O7364">
        <v>0.14000000000000001</v>
      </c>
      <c r="P7364">
        <v>60</v>
      </c>
      <c r="Q7364">
        <v>6.9</v>
      </c>
    </row>
    <row r="7365" spans="1:17" hidden="1" x14ac:dyDescent="0.3">
      <c r="A7365" t="s">
        <v>28567</v>
      </c>
      <c r="B7365" t="s">
        <v>28568</v>
      </c>
      <c r="C7365" s="1" t="str">
        <f t="shared" si="920"/>
        <v>21:0671</v>
      </c>
      <c r="D7365" s="1" t="str">
        <f t="shared" si="924"/>
        <v>21:0204</v>
      </c>
      <c r="E7365" t="s">
        <v>28569</v>
      </c>
      <c r="F7365" t="s">
        <v>28570</v>
      </c>
      <c r="H7365">
        <v>61.442314199999998</v>
      </c>
      <c r="I7365">
        <v>-128.48830760000001</v>
      </c>
      <c r="J7365" s="1" t="str">
        <f t="shared" si="925"/>
        <v>Fluid (stream)</v>
      </c>
      <c r="K7365" s="1" t="str">
        <f t="shared" si="926"/>
        <v>Untreated Water</v>
      </c>
      <c r="O7365">
        <v>0.13</v>
      </c>
      <c r="P7365">
        <v>50</v>
      </c>
      <c r="Q7365">
        <v>6.9</v>
      </c>
    </row>
    <row r="7366" spans="1:17" hidden="1" x14ac:dyDescent="0.3">
      <c r="A7366" t="s">
        <v>28571</v>
      </c>
      <c r="B7366" t="s">
        <v>28572</v>
      </c>
      <c r="C7366" s="1" t="str">
        <f t="shared" si="920"/>
        <v>21:0671</v>
      </c>
      <c r="D7366" s="1" t="str">
        <f>HYPERLINK("http://geochem.nrcan.gc.ca/cdogs/content/svy/svy_e.htm", "")</f>
        <v/>
      </c>
      <c r="G7366" s="1" t="str">
        <f>HYPERLINK("http://geochem.nrcan.gc.ca/cdogs/content/cr_/cr_00082_e.htm", "82")</f>
        <v>82</v>
      </c>
      <c r="J7366" t="s">
        <v>11453</v>
      </c>
      <c r="K7366" t="s">
        <v>11454</v>
      </c>
      <c r="O7366">
        <v>1.7</v>
      </c>
      <c r="P7366">
        <v>350</v>
      </c>
      <c r="Q7366">
        <v>7.2</v>
      </c>
    </row>
    <row r="7367" spans="1:17" hidden="1" x14ac:dyDescent="0.3">
      <c r="A7367" t="s">
        <v>28573</v>
      </c>
      <c r="B7367" t="s">
        <v>28574</v>
      </c>
      <c r="C7367" s="1" t="str">
        <f t="shared" si="920"/>
        <v>21:0671</v>
      </c>
      <c r="D7367" s="1" t="str">
        <f t="shared" ref="D7367:D7392" si="927">HYPERLINK("http://geochem.nrcan.gc.ca/cdogs/content/svy/svy210204_e.htm", "21:0204")</f>
        <v>21:0204</v>
      </c>
      <c r="E7367" t="s">
        <v>28575</v>
      </c>
      <c r="F7367" t="s">
        <v>28576</v>
      </c>
      <c r="H7367">
        <v>61.4396901</v>
      </c>
      <c r="I7367">
        <v>-128.4734637</v>
      </c>
      <c r="J7367" s="1" t="str">
        <f t="shared" ref="J7367:J7392" si="928">HYPERLINK("http://geochem.nrcan.gc.ca/cdogs/content/kwd/kwd020018_e.htm", "Fluid (stream)")</f>
        <v>Fluid (stream)</v>
      </c>
      <c r="K7367" s="1" t="str">
        <f t="shared" ref="K7367:K7392" si="929">HYPERLINK("http://geochem.nrcan.gc.ca/cdogs/content/kwd/kwd080007_e.htm", "Untreated Water")</f>
        <v>Untreated Water</v>
      </c>
      <c r="O7367">
        <v>0.31</v>
      </c>
      <c r="P7367">
        <v>70</v>
      </c>
      <c r="Q7367">
        <v>7</v>
      </c>
    </row>
    <row r="7368" spans="1:17" hidden="1" x14ac:dyDescent="0.3">
      <c r="A7368" t="s">
        <v>28577</v>
      </c>
      <c r="B7368" t="s">
        <v>28578</v>
      </c>
      <c r="C7368" s="1" t="str">
        <f t="shared" si="920"/>
        <v>21:0671</v>
      </c>
      <c r="D7368" s="1" t="str">
        <f t="shared" si="927"/>
        <v>21:0204</v>
      </c>
      <c r="E7368" t="s">
        <v>28579</v>
      </c>
      <c r="F7368" t="s">
        <v>28580</v>
      </c>
      <c r="H7368">
        <v>61.433062100000001</v>
      </c>
      <c r="I7368">
        <v>-128.48454140000001</v>
      </c>
      <c r="J7368" s="1" t="str">
        <f t="shared" si="928"/>
        <v>Fluid (stream)</v>
      </c>
      <c r="K7368" s="1" t="str">
        <f t="shared" si="929"/>
        <v>Untreated Water</v>
      </c>
      <c r="O7368">
        <v>0.13</v>
      </c>
      <c r="P7368">
        <v>60</v>
      </c>
      <c r="Q7368">
        <v>7</v>
      </c>
    </row>
    <row r="7369" spans="1:17" hidden="1" x14ac:dyDescent="0.3">
      <c r="A7369" t="s">
        <v>28581</v>
      </c>
      <c r="B7369" t="s">
        <v>28582</v>
      </c>
      <c r="C7369" s="1" t="str">
        <f t="shared" si="920"/>
        <v>21:0671</v>
      </c>
      <c r="D7369" s="1" t="str">
        <f t="shared" si="927"/>
        <v>21:0204</v>
      </c>
      <c r="E7369" t="s">
        <v>28583</v>
      </c>
      <c r="F7369" t="s">
        <v>28584</v>
      </c>
      <c r="H7369">
        <v>61.462546500000002</v>
      </c>
      <c r="I7369">
        <v>-128.485105</v>
      </c>
      <c r="J7369" s="1" t="str">
        <f t="shared" si="928"/>
        <v>Fluid (stream)</v>
      </c>
      <c r="K7369" s="1" t="str">
        <f t="shared" si="929"/>
        <v>Untreated Water</v>
      </c>
      <c r="O7369">
        <v>2.5000000000000001E-2</v>
      </c>
      <c r="P7369">
        <v>70</v>
      </c>
      <c r="Q7369">
        <v>6.7</v>
      </c>
    </row>
    <row r="7370" spans="1:17" hidden="1" x14ac:dyDescent="0.3">
      <c r="A7370" t="s">
        <v>28585</v>
      </c>
      <c r="B7370" t="s">
        <v>28586</v>
      </c>
      <c r="C7370" s="1" t="str">
        <f t="shared" si="920"/>
        <v>21:0671</v>
      </c>
      <c r="D7370" s="1" t="str">
        <f t="shared" si="927"/>
        <v>21:0204</v>
      </c>
      <c r="E7370" t="s">
        <v>28587</v>
      </c>
      <c r="F7370" t="s">
        <v>28588</v>
      </c>
      <c r="H7370">
        <v>61.415522299999999</v>
      </c>
      <c r="I7370">
        <v>-128.47343989999999</v>
      </c>
      <c r="J7370" s="1" t="str">
        <f t="shared" si="928"/>
        <v>Fluid (stream)</v>
      </c>
      <c r="K7370" s="1" t="str">
        <f t="shared" si="929"/>
        <v>Untreated Water</v>
      </c>
      <c r="O7370">
        <v>7.0000000000000007E-2</v>
      </c>
      <c r="P7370">
        <v>60</v>
      </c>
      <c r="Q7370">
        <v>6.7</v>
      </c>
    </row>
    <row r="7371" spans="1:17" hidden="1" x14ac:dyDescent="0.3">
      <c r="A7371" t="s">
        <v>28589</v>
      </c>
      <c r="B7371" t="s">
        <v>28590</v>
      </c>
      <c r="C7371" s="1" t="str">
        <f t="shared" si="920"/>
        <v>21:0671</v>
      </c>
      <c r="D7371" s="1" t="str">
        <f t="shared" si="927"/>
        <v>21:0204</v>
      </c>
      <c r="E7371" t="s">
        <v>28591</v>
      </c>
      <c r="F7371" t="s">
        <v>28592</v>
      </c>
      <c r="H7371">
        <v>61.402217700000001</v>
      </c>
      <c r="I7371">
        <v>-128.45973129999999</v>
      </c>
      <c r="J7371" s="1" t="str">
        <f t="shared" si="928"/>
        <v>Fluid (stream)</v>
      </c>
      <c r="K7371" s="1" t="str">
        <f t="shared" si="929"/>
        <v>Untreated Water</v>
      </c>
      <c r="O7371">
        <v>0.19</v>
      </c>
      <c r="P7371">
        <v>60</v>
      </c>
      <c r="Q7371">
        <v>7</v>
      </c>
    </row>
    <row r="7372" spans="1:17" hidden="1" x14ac:dyDescent="0.3">
      <c r="A7372" t="s">
        <v>28593</v>
      </c>
      <c r="B7372" t="s">
        <v>28594</v>
      </c>
      <c r="C7372" s="1" t="str">
        <f t="shared" si="920"/>
        <v>21:0671</v>
      </c>
      <c r="D7372" s="1" t="str">
        <f t="shared" si="927"/>
        <v>21:0204</v>
      </c>
      <c r="E7372" t="s">
        <v>28595</v>
      </c>
      <c r="F7372" t="s">
        <v>28596</v>
      </c>
      <c r="H7372">
        <v>61.404084300000001</v>
      </c>
      <c r="I7372">
        <v>-128.4308954</v>
      </c>
      <c r="J7372" s="1" t="str">
        <f t="shared" si="928"/>
        <v>Fluid (stream)</v>
      </c>
      <c r="K7372" s="1" t="str">
        <f t="shared" si="929"/>
        <v>Untreated Water</v>
      </c>
      <c r="O7372">
        <v>2.5000000000000001E-2</v>
      </c>
      <c r="P7372">
        <v>60</v>
      </c>
      <c r="Q7372">
        <v>6.8</v>
      </c>
    </row>
    <row r="7373" spans="1:17" hidden="1" x14ac:dyDescent="0.3">
      <c r="A7373" t="s">
        <v>28597</v>
      </c>
      <c r="B7373" t="s">
        <v>28598</v>
      </c>
      <c r="C7373" s="1" t="str">
        <f t="shared" si="920"/>
        <v>21:0671</v>
      </c>
      <c r="D7373" s="1" t="str">
        <f t="shared" si="927"/>
        <v>21:0204</v>
      </c>
      <c r="E7373" t="s">
        <v>28599</v>
      </c>
      <c r="F7373" t="s">
        <v>28600</v>
      </c>
      <c r="H7373">
        <v>61.3985688</v>
      </c>
      <c r="I7373">
        <v>-128.43444109999999</v>
      </c>
      <c r="J7373" s="1" t="str">
        <f t="shared" si="928"/>
        <v>Fluid (stream)</v>
      </c>
      <c r="K7373" s="1" t="str">
        <f t="shared" si="929"/>
        <v>Untreated Water</v>
      </c>
      <c r="O7373">
        <v>0.18</v>
      </c>
      <c r="P7373">
        <v>50</v>
      </c>
      <c r="Q7373">
        <v>6.9</v>
      </c>
    </row>
    <row r="7374" spans="1:17" hidden="1" x14ac:dyDescent="0.3">
      <c r="A7374" t="s">
        <v>28601</v>
      </c>
      <c r="B7374" t="s">
        <v>28602</v>
      </c>
      <c r="C7374" s="1" t="str">
        <f t="shared" si="920"/>
        <v>21:0671</v>
      </c>
      <c r="D7374" s="1" t="str">
        <f t="shared" si="927"/>
        <v>21:0204</v>
      </c>
      <c r="E7374" t="s">
        <v>28603</v>
      </c>
      <c r="F7374" t="s">
        <v>28604</v>
      </c>
      <c r="H7374">
        <v>61.446793</v>
      </c>
      <c r="I7374">
        <v>-128.39589169999999</v>
      </c>
      <c r="J7374" s="1" t="str">
        <f t="shared" si="928"/>
        <v>Fluid (stream)</v>
      </c>
      <c r="K7374" s="1" t="str">
        <f t="shared" si="929"/>
        <v>Untreated Water</v>
      </c>
      <c r="O7374">
        <v>0.35</v>
      </c>
      <c r="P7374">
        <v>40</v>
      </c>
      <c r="Q7374">
        <v>6.9</v>
      </c>
    </row>
    <row r="7375" spans="1:17" hidden="1" x14ac:dyDescent="0.3">
      <c r="A7375" t="s">
        <v>28605</v>
      </c>
      <c r="B7375" t="s">
        <v>28606</v>
      </c>
      <c r="C7375" s="1" t="str">
        <f t="shared" si="920"/>
        <v>21:0671</v>
      </c>
      <c r="D7375" s="1" t="str">
        <f t="shared" si="927"/>
        <v>21:0204</v>
      </c>
      <c r="E7375" t="s">
        <v>28607</v>
      </c>
      <c r="F7375" t="s">
        <v>28608</v>
      </c>
      <c r="H7375">
        <v>61.441307700000003</v>
      </c>
      <c r="I7375">
        <v>-128.37205349999999</v>
      </c>
      <c r="J7375" s="1" t="str">
        <f t="shared" si="928"/>
        <v>Fluid (stream)</v>
      </c>
      <c r="K7375" s="1" t="str">
        <f t="shared" si="929"/>
        <v>Untreated Water</v>
      </c>
      <c r="O7375">
        <v>0.18</v>
      </c>
      <c r="P7375">
        <v>50</v>
      </c>
      <c r="Q7375">
        <v>6.8</v>
      </c>
    </row>
    <row r="7376" spans="1:17" hidden="1" x14ac:dyDescent="0.3">
      <c r="A7376" t="s">
        <v>28609</v>
      </c>
      <c r="B7376" t="s">
        <v>28610</v>
      </c>
      <c r="C7376" s="1" t="str">
        <f t="shared" si="920"/>
        <v>21:0671</v>
      </c>
      <c r="D7376" s="1" t="str">
        <f t="shared" si="927"/>
        <v>21:0204</v>
      </c>
      <c r="E7376" t="s">
        <v>28611</v>
      </c>
      <c r="F7376" t="s">
        <v>28612</v>
      </c>
      <c r="H7376">
        <v>61.425456599999997</v>
      </c>
      <c r="I7376">
        <v>-128.3611837</v>
      </c>
      <c r="J7376" s="1" t="str">
        <f t="shared" si="928"/>
        <v>Fluid (stream)</v>
      </c>
      <c r="K7376" s="1" t="str">
        <f t="shared" si="929"/>
        <v>Untreated Water</v>
      </c>
      <c r="O7376">
        <v>2.5000000000000001E-2</v>
      </c>
      <c r="P7376">
        <v>60</v>
      </c>
      <c r="Q7376">
        <v>6.8</v>
      </c>
    </row>
    <row r="7377" spans="1:17" hidden="1" x14ac:dyDescent="0.3">
      <c r="A7377" t="s">
        <v>28613</v>
      </c>
      <c r="B7377" t="s">
        <v>28614</v>
      </c>
      <c r="C7377" s="1" t="str">
        <f t="shared" si="920"/>
        <v>21:0671</v>
      </c>
      <c r="D7377" s="1" t="str">
        <f t="shared" si="927"/>
        <v>21:0204</v>
      </c>
      <c r="E7377" t="s">
        <v>28615</v>
      </c>
      <c r="F7377" t="s">
        <v>28616</v>
      </c>
      <c r="H7377">
        <v>61.223921699999998</v>
      </c>
      <c r="I7377">
        <v>-128.42339089999999</v>
      </c>
      <c r="J7377" s="1" t="str">
        <f t="shared" si="928"/>
        <v>Fluid (stream)</v>
      </c>
      <c r="K7377" s="1" t="str">
        <f t="shared" si="929"/>
        <v>Untreated Water</v>
      </c>
      <c r="O7377">
        <v>0.63</v>
      </c>
      <c r="P7377">
        <v>50</v>
      </c>
      <c r="Q7377">
        <v>7</v>
      </c>
    </row>
    <row r="7378" spans="1:17" hidden="1" x14ac:dyDescent="0.3">
      <c r="A7378" t="s">
        <v>28617</v>
      </c>
      <c r="B7378" t="s">
        <v>28618</v>
      </c>
      <c r="C7378" s="1" t="str">
        <f t="shared" si="920"/>
        <v>21:0671</v>
      </c>
      <c r="D7378" s="1" t="str">
        <f t="shared" si="927"/>
        <v>21:0204</v>
      </c>
      <c r="E7378" t="s">
        <v>28619</v>
      </c>
      <c r="F7378" t="s">
        <v>28620</v>
      </c>
      <c r="H7378">
        <v>61.228127399999998</v>
      </c>
      <c r="I7378">
        <v>-128.47063539999999</v>
      </c>
      <c r="J7378" s="1" t="str">
        <f t="shared" si="928"/>
        <v>Fluid (stream)</v>
      </c>
      <c r="K7378" s="1" t="str">
        <f t="shared" si="929"/>
        <v>Untreated Water</v>
      </c>
      <c r="O7378">
        <v>0.41</v>
      </c>
      <c r="P7378">
        <v>40</v>
      </c>
      <c r="Q7378">
        <v>7</v>
      </c>
    </row>
    <row r="7379" spans="1:17" hidden="1" x14ac:dyDescent="0.3">
      <c r="A7379" t="s">
        <v>28621</v>
      </c>
      <c r="B7379" t="s">
        <v>28622</v>
      </c>
      <c r="C7379" s="1" t="str">
        <f t="shared" si="920"/>
        <v>21:0671</v>
      </c>
      <c r="D7379" s="1" t="str">
        <f t="shared" si="927"/>
        <v>21:0204</v>
      </c>
      <c r="E7379" t="s">
        <v>28623</v>
      </c>
      <c r="F7379" t="s">
        <v>28624</v>
      </c>
      <c r="H7379">
        <v>61.239284099999999</v>
      </c>
      <c r="I7379">
        <v>-128.53352839999999</v>
      </c>
      <c r="J7379" s="1" t="str">
        <f t="shared" si="928"/>
        <v>Fluid (stream)</v>
      </c>
      <c r="K7379" s="1" t="str">
        <f t="shared" si="929"/>
        <v>Untreated Water</v>
      </c>
      <c r="O7379">
        <v>2.5000000000000001E-2</v>
      </c>
      <c r="P7379">
        <v>60</v>
      </c>
      <c r="Q7379">
        <v>6.9</v>
      </c>
    </row>
    <row r="7380" spans="1:17" hidden="1" x14ac:dyDescent="0.3">
      <c r="A7380" t="s">
        <v>28625</v>
      </c>
      <c r="B7380" t="s">
        <v>28626</v>
      </c>
      <c r="C7380" s="1" t="str">
        <f t="shared" si="920"/>
        <v>21:0671</v>
      </c>
      <c r="D7380" s="1" t="str">
        <f t="shared" si="927"/>
        <v>21:0204</v>
      </c>
      <c r="E7380" t="s">
        <v>28627</v>
      </c>
      <c r="F7380" t="s">
        <v>28628</v>
      </c>
      <c r="H7380">
        <v>61.243201300000003</v>
      </c>
      <c r="I7380">
        <v>-128.55856790000001</v>
      </c>
      <c r="J7380" s="1" t="str">
        <f t="shared" si="928"/>
        <v>Fluid (stream)</v>
      </c>
      <c r="K7380" s="1" t="str">
        <f t="shared" si="929"/>
        <v>Untreated Water</v>
      </c>
      <c r="O7380">
        <v>0.08</v>
      </c>
      <c r="P7380">
        <v>70</v>
      </c>
      <c r="Q7380">
        <v>6.4</v>
      </c>
    </row>
    <row r="7381" spans="1:17" hidden="1" x14ac:dyDescent="0.3">
      <c r="A7381" t="s">
        <v>28629</v>
      </c>
      <c r="B7381" t="s">
        <v>28630</v>
      </c>
      <c r="C7381" s="1" t="str">
        <f t="shared" si="920"/>
        <v>21:0671</v>
      </c>
      <c r="D7381" s="1" t="str">
        <f t="shared" si="927"/>
        <v>21:0204</v>
      </c>
      <c r="E7381" t="s">
        <v>28631</v>
      </c>
      <c r="F7381" t="s">
        <v>28632</v>
      </c>
      <c r="H7381">
        <v>61.262222700000002</v>
      </c>
      <c r="I7381">
        <v>-128.6681102</v>
      </c>
      <c r="J7381" s="1" t="str">
        <f t="shared" si="928"/>
        <v>Fluid (stream)</v>
      </c>
      <c r="K7381" s="1" t="str">
        <f t="shared" si="929"/>
        <v>Untreated Water</v>
      </c>
      <c r="O7381">
        <v>2.5000000000000001E-2</v>
      </c>
      <c r="P7381">
        <v>60</v>
      </c>
      <c r="Q7381">
        <v>6.7</v>
      </c>
    </row>
    <row r="7382" spans="1:17" hidden="1" x14ac:dyDescent="0.3">
      <c r="A7382" t="s">
        <v>28633</v>
      </c>
      <c r="B7382" t="s">
        <v>28634</v>
      </c>
      <c r="C7382" s="1" t="str">
        <f t="shared" si="920"/>
        <v>21:0671</v>
      </c>
      <c r="D7382" s="1" t="str">
        <f t="shared" si="927"/>
        <v>21:0204</v>
      </c>
      <c r="E7382" t="s">
        <v>28635</v>
      </c>
      <c r="F7382" t="s">
        <v>28636</v>
      </c>
      <c r="H7382">
        <v>61.275967100000003</v>
      </c>
      <c r="I7382">
        <v>-128.71121779999999</v>
      </c>
      <c r="J7382" s="1" t="str">
        <f t="shared" si="928"/>
        <v>Fluid (stream)</v>
      </c>
      <c r="K7382" s="1" t="str">
        <f t="shared" si="929"/>
        <v>Untreated Water</v>
      </c>
      <c r="O7382">
        <v>0.38</v>
      </c>
      <c r="P7382">
        <v>70</v>
      </c>
      <c r="Q7382">
        <v>6.8</v>
      </c>
    </row>
    <row r="7383" spans="1:17" hidden="1" x14ac:dyDescent="0.3">
      <c r="A7383" t="s">
        <v>28637</v>
      </c>
      <c r="B7383" t="s">
        <v>28638</v>
      </c>
      <c r="C7383" s="1" t="str">
        <f t="shared" ref="C7383:C7446" si="930">HYPERLINK("http://geochem.nrcan.gc.ca/cdogs/content/bdl/bdl210671_e.htm", "21:0671")</f>
        <v>21:0671</v>
      </c>
      <c r="D7383" s="1" t="str">
        <f t="shared" si="927"/>
        <v>21:0204</v>
      </c>
      <c r="E7383" t="s">
        <v>28639</v>
      </c>
      <c r="F7383" t="s">
        <v>28640</v>
      </c>
      <c r="H7383">
        <v>61.243129400000001</v>
      </c>
      <c r="I7383">
        <v>-128.67293290000001</v>
      </c>
      <c r="J7383" s="1" t="str">
        <f t="shared" si="928"/>
        <v>Fluid (stream)</v>
      </c>
      <c r="K7383" s="1" t="str">
        <f t="shared" si="929"/>
        <v>Untreated Water</v>
      </c>
      <c r="O7383">
        <v>2.5000000000000001E-2</v>
      </c>
      <c r="P7383">
        <v>70</v>
      </c>
      <c r="Q7383">
        <v>6.4</v>
      </c>
    </row>
    <row r="7384" spans="1:17" hidden="1" x14ac:dyDescent="0.3">
      <c r="A7384" t="s">
        <v>28641</v>
      </c>
      <c r="B7384" t="s">
        <v>28642</v>
      </c>
      <c r="C7384" s="1" t="str">
        <f t="shared" si="930"/>
        <v>21:0671</v>
      </c>
      <c r="D7384" s="1" t="str">
        <f t="shared" si="927"/>
        <v>21:0204</v>
      </c>
      <c r="E7384" t="s">
        <v>28643</v>
      </c>
      <c r="F7384" t="s">
        <v>28644</v>
      </c>
      <c r="H7384">
        <v>61.246700799999999</v>
      </c>
      <c r="I7384">
        <v>-128.68355450000001</v>
      </c>
      <c r="J7384" s="1" t="str">
        <f t="shared" si="928"/>
        <v>Fluid (stream)</v>
      </c>
      <c r="K7384" s="1" t="str">
        <f t="shared" si="929"/>
        <v>Untreated Water</v>
      </c>
      <c r="O7384">
        <v>0.3</v>
      </c>
      <c r="P7384">
        <v>60</v>
      </c>
      <c r="Q7384">
        <v>6.8</v>
      </c>
    </row>
    <row r="7385" spans="1:17" hidden="1" x14ac:dyDescent="0.3">
      <c r="A7385" t="s">
        <v>28645</v>
      </c>
      <c r="B7385" t="s">
        <v>28646</v>
      </c>
      <c r="C7385" s="1" t="str">
        <f t="shared" si="930"/>
        <v>21:0671</v>
      </c>
      <c r="D7385" s="1" t="str">
        <f t="shared" si="927"/>
        <v>21:0204</v>
      </c>
      <c r="E7385" t="s">
        <v>28647</v>
      </c>
      <c r="F7385" t="s">
        <v>28648</v>
      </c>
      <c r="H7385">
        <v>61.236159299999997</v>
      </c>
      <c r="I7385">
        <v>-128.72875930000001</v>
      </c>
      <c r="J7385" s="1" t="str">
        <f t="shared" si="928"/>
        <v>Fluid (stream)</v>
      </c>
      <c r="K7385" s="1" t="str">
        <f t="shared" si="929"/>
        <v>Untreated Water</v>
      </c>
      <c r="O7385">
        <v>0.31</v>
      </c>
      <c r="P7385">
        <v>50</v>
      </c>
      <c r="Q7385">
        <v>6.8</v>
      </c>
    </row>
    <row r="7386" spans="1:17" hidden="1" x14ac:dyDescent="0.3">
      <c r="A7386" t="s">
        <v>28649</v>
      </c>
      <c r="B7386" t="s">
        <v>28650</v>
      </c>
      <c r="C7386" s="1" t="str">
        <f t="shared" si="930"/>
        <v>21:0671</v>
      </c>
      <c r="D7386" s="1" t="str">
        <f t="shared" si="927"/>
        <v>21:0204</v>
      </c>
      <c r="E7386" t="s">
        <v>28651</v>
      </c>
      <c r="F7386" t="s">
        <v>28652</v>
      </c>
      <c r="H7386">
        <v>61.224739800000002</v>
      </c>
      <c r="I7386">
        <v>-128.62653409999999</v>
      </c>
      <c r="J7386" s="1" t="str">
        <f t="shared" si="928"/>
        <v>Fluid (stream)</v>
      </c>
      <c r="K7386" s="1" t="str">
        <f t="shared" si="929"/>
        <v>Untreated Water</v>
      </c>
      <c r="O7386">
        <v>0.54</v>
      </c>
      <c r="P7386">
        <v>90</v>
      </c>
      <c r="Q7386">
        <v>7</v>
      </c>
    </row>
    <row r="7387" spans="1:17" hidden="1" x14ac:dyDescent="0.3">
      <c r="A7387" t="s">
        <v>28653</v>
      </c>
      <c r="B7387" t="s">
        <v>28654</v>
      </c>
      <c r="C7387" s="1" t="str">
        <f t="shared" si="930"/>
        <v>21:0671</v>
      </c>
      <c r="D7387" s="1" t="str">
        <f t="shared" si="927"/>
        <v>21:0204</v>
      </c>
      <c r="E7387" t="s">
        <v>28655</v>
      </c>
      <c r="F7387" t="s">
        <v>28656</v>
      </c>
      <c r="H7387">
        <v>61.226580599999998</v>
      </c>
      <c r="I7387">
        <v>-128.650293</v>
      </c>
      <c r="J7387" s="1" t="str">
        <f t="shared" si="928"/>
        <v>Fluid (stream)</v>
      </c>
      <c r="K7387" s="1" t="str">
        <f t="shared" si="929"/>
        <v>Untreated Water</v>
      </c>
      <c r="O7387">
        <v>0.06</v>
      </c>
      <c r="P7387">
        <v>100</v>
      </c>
      <c r="Q7387">
        <v>6.7</v>
      </c>
    </row>
    <row r="7388" spans="1:17" hidden="1" x14ac:dyDescent="0.3">
      <c r="A7388" t="s">
        <v>28657</v>
      </c>
      <c r="B7388" t="s">
        <v>28658</v>
      </c>
      <c r="C7388" s="1" t="str">
        <f t="shared" si="930"/>
        <v>21:0671</v>
      </c>
      <c r="D7388" s="1" t="str">
        <f t="shared" si="927"/>
        <v>21:0204</v>
      </c>
      <c r="E7388" t="s">
        <v>28655</v>
      </c>
      <c r="F7388" t="s">
        <v>28659</v>
      </c>
      <c r="H7388">
        <v>61.226580599999998</v>
      </c>
      <c r="I7388">
        <v>-128.650293</v>
      </c>
      <c r="J7388" s="1" t="str">
        <f t="shared" si="928"/>
        <v>Fluid (stream)</v>
      </c>
      <c r="K7388" s="1" t="str">
        <f t="shared" si="929"/>
        <v>Untreated Water</v>
      </c>
      <c r="O7388">
        <v>2.5000000000000001E-2</v>
      </c>
      <c r="P7388">
        <v>100</v>
      </c>
      <c r="Q7388">
        <v>6.6</v>
      </c>
    </row>
    <row r="7389" spans="1:17" hidden="1" x14ac:dyDescent="0.3">
      <c r="A7389" t="s">
        <v>28660</v>
      </c>
      <c r="B7389" t="s">
        <v>28661</v>
      </c>
      <c r="C7389" s="1" t="str">
        <f t="shared" si="930"/>
        <v>21:0671</v>
      </c>
      <c r="D7389" s="1" t="str">
        <f t="shared" si="927"/>
        <v>21:0204</v>
      </c>
      <c r="E7389" t="s">
        <v>28662</v>
      </c>
      <c r="F7389" t="s">
        <v>28663</v>
      </c>
      <c r="H7389">
        <v>61.2117626</v>
      </c>
      <c r="I7389">
        <v>-128.65211450000001</v>
      </c>
      <c r="J7389" s="1" t="str">
        <f t="shared" si="928"/>
        <v>Fluid (stream)</v>
      </c>
      <c r="K7389" s="1" t="str">
        <f t="shared" si="929"/>
        <v>Untreated Water</v>
      </c>
      <c r="O7389">
        <v>0.34</v>
      </c>
      <c r="P7389">
        <v>80</v>
      </c>
      <c r="Q7389">
        <v>6.7</v>
      </c>
    </row>
    <row r="7390" spans="1:17" hidden="1" x14ac:dyDescent="0.3">
      <c r="A7390" t="s">
        <v>28664</v>
      </c>
      <c r="B7390" t="s">
        <v>28665</v>
      </c>
      <c r="C7390" s="1" t="str">
        <f t="shared" si="930"/>
        <v>21:0671</v>
      </c>
      <c r="D7390" s="1" t="str">
        <f t="shared" si="927"/>
        <v>21:0204</v>
      </c>
      <c r="E7390" t="s">
        <v>28666</v>
      </c>
      <c r="F7390" t="s">
        <v>28667</v>
      </c>
      <c r="H7390">
        <v>61.1945038</v>
      </c>
      <c r="I7390">
        <v>-128.6763225</v>
      </c>
      <c r="J7390" s="1" t="str">
        <f t="shared" si="928"/>
        <v>Fluid (stream)</v>
      </c>
      <c r="K7390" s="1" t="str">
        <f t="shared" si="929"/>
        <v>Untreated Water</v>
      </c>
      <c r="O7390">
        <v>0.31</v>
      </c>
      <c r="P7390">
        <v>80</v>
      </c>
      <c r="Q7390">
        <v>6.8</v>
      </c>
    </row>
    <row r="7391" spans="1:17" hidden="1" x14ac:dyDescent="0.3">
      <c r="A7391" t="s">
        <v>28668</v>
      </c>
      <c r="B7391" t="s">
        <v>28669</v>
      </c>
      <c r="C7391" s="1" t="str">
        <f t="shared" si="930"/>
        <v>21:0671</v>
      </c>
      <c r="D7391" s="1" t="str">
        <f t="shared" si="927"/>
        <v>21:0204</v>
      </c>
      <c r="E7391" t="s">
        <v>28670</v>
      </c>
      <c r="F7391" t="s">
        <v>28671</v>
      </c>
      <c r="H7391">
        <v>61.167298099999996</v>
      </c>
      <c r="I7391">
        <v>-128.69479949999999</v>
      </c>
      <c r="J7391" s="1" t="str">
        <f t="shared" si="928"/>
        <v>Fluid (stream)</v>
      </c>
      <c r="K7391" s="1" t="str">
        <f t="shared" si="929"/>
        <v>Untreated Water</v>
      </c>
      <c r="O7391">
        <v>0.21</v>
      </c>
      <c r="P7391">
        <v>80</v>
      </c>
      <c r="Q7391">
        <v>6.6</v>
      </c>
    </row>
    <row r="7392" spans="1:17" hidden="1" x14ac:dyDescent="0.3">
      <c r="A7392" t="s">
        <v>28672</v>
      </c>
      <c r="B7392" t="s">
        <v>28673</v>
      </c>
      <c r="C7392" s="1" t="str">
        <f t="shared" si="930"/>
        <v>21:0671</v>
      </c>
      <c r="D7392" s="1" t="str">
        <f t="shared" si="927"/>
        <v>21:0204</v>
      </c>
      <c r="E7392" t="s">
        <v>28674</v>
      </c>
      <c r="F7392" t="s">
        <v>28675</v>
      </c>
      <c r="H7392">
        <v>61.158474699999999</v>
      </c>
      <c r="I7392">
        <v>-128.7207512</v>
      </c>
      <c r="J7392" s="1" t="str">
        <f t="shared" si="928"/>
        <v>Fluid (stream)</v>
      </c>
      <c r="K7392" s="1" t="str">
        <f t="shared" si="929"/>
        <v>Untreated Water</v>
      </c>
      <c r="O7392">
        <v>0.21</v>
      </c>
      <c r="P7392">
        <v>60</v>
      </c>
      <c r="Q7392">
        <v>6.7</v>
      </c>
    </row>
    <row r="7393" spans="1:17" hidden="1" x14ac:dyDescent="0.3">
      <c r="A7393" t="s">
        <v>28676</v>
      </c>
      <c r="B7393" t="s">
        <v>28677</v>
      </c>
      <c r="C7393" s="1" t="str">
        <f t="shared" si="930"/>
        <v>21:0671</v>
      </c>
      <c r="D7393" s="1" t="str">
        <f>HYPERLINK("http://geochem.nrcan.gc.ca/cdogs/content/svy/svy_e.htm", "")</f>
        <v/>
      </c>
      <c r="G7393" s="1" t="str">
        <f>HYPERLINK("http://geochem.nrcan.gc.ca/cdogs/content/cr_/cr_00081_e.htm", "81")</f>
        <v>81</v>
      </c>
      <c r="J7393" t="s">
        <v>11453</v>
      </c>
      <c r="K7393" t="s">
        <v>11454</v>
      </c>
      <c r="O7393">
        <v>0.11</v>
      </c>
      <c r="P7393">
        <v>210</v>
      </c>
      <c r="Q7393">
        <v>8</v>
      </c>
    </row>
    <row r="7394" spans="1:17" hidden="1" x14ac:dyDescent="0.3">
      <c r="A7394" t="s">
        <v>28678</v>
      </c>
      <c r="B7394" t="s">
        <v>28679</v>
      </c>
      <c r="C7394" s="1" t="str">
        <f t="shared" si="930"/>
        <v>21:0671</v>
      </c>
      <c r="D7394" s="1" t="str">
        <f t="shared" ref="D7394:D7399" si="931">HYPERLINK("http://geochem.nrcan.gc.ca/cdogs/content/svy/svy210204_e.htm", "21:0204")</f>
        <v>21:0204</v>
      </c>
      <c r="E7394" t="s">
        <v>28680</v>
      </c>
      <c r="F7394" t="s">
        <v>28681</v>
      </c>
      <c r="H7394">
        <v>61.135266000000001</v>
      </c>
      <c r="I7394">
        <v>-128.6992678</v>
      </c>
      <c r="J7394" s="1" t="str">
        <f t="shared" ref="J7394:J7399" si="932">HYPERLINK("http://geochem.nrcan.gc.ca/cdogs/content/kwd/kwd020018_e.htm", "Fluid (stream)")</f>
        <v>Fluid (stream)</v>
      </c>
      <c r="K7394" s="1" t="str">
        <f t="shared" ref="K7394:K7399" si="933">HYPERLINK("http://geochem.nrcan.gc.ca/cdogs/content/kwd/kwd080007_e.htm", "Untreated Water")</f>
        <v>Untreated Water</v>
      </c>
      <c r="O7394">
        <v>0.15</v>
      </c>
      <c r="P7394">
        <v>60</v>
      </c>
      <c r="Q7394">
        <v>7.3</v>
      </c>
    </row>
    <row r="7395" spans="1:17" hidden="1" x14ac:dyDescent="0.3">
      <c r="A7395" t="s">
        <v>28682</v>
      </c>
      <c r="B7395" t="s">
        <v>28683</v>
      </c>
      <c r="C7395" s="1" t="str">
        <f t="shared" si="930"/>
        <v>21:0671</v>
      </c>
      <c r="D7395" s="1" t="str">
        <f t="shared" si="931"/>
        <v>21:0204</v>
      </c>
      <c r="E7395" t="s">
        <v>28684</v>
      </c>
      <c r="F7395" t="s">
        <v>28685</v>
      </c>
      <c r="H7395">
        <v>61.124245299999998</v>
      </c>
      <c r="I7395">
        <v>-128.693117</v>
      </c>
      <c r="J7395" s="1" t="str">
        <f t="shared" si="932"/>
        <v>Fluid (stream)</v>
      </c>
      <c r="K7395" s="1" t="str">
        <f t="shared" si="933"/>
        <v>Untreated Water</v>
      </c>
      <c r="O7395">
        <v>2.5000000000000001E-2</v>
      </c>
      <c r="P7395">
        <v>70</v>
      </c>
      <c r="Q7395">
        <v>6.3</v>
      </c>
    </row>
    <row r="7396" spans="1:17" hidden="1" x14ac:dyDescent="0.3">
      <c r="A7396" t="s">
        <v>28686</v>
      </c>
      <c r="B7396" t="s">
        <v>28687</v>
      </c>
      <c r="C7396" s="1" t="str">
        <f t="shared" si="930"/>
        <v>21:0671</v>
      </c>
      <c r="D7396" s="1" t="str">
        <f t="shared" si="931"/>
        <v>21:0204</v>
      </c>
      <c r="E7396" t="s">
        <v>28688</v>
      </c>
      <c r="F7396" t="s">
        <v>28689</v>
      </c>
      <c r="H7396">
        <v>61.096307799999998</v>
      </c>
      <c r="I7396">
        <v>-128.65640759999999</v>
      </c>
      <c r="J7396" s="1" t="str">
        <f t="shared" si="932"/>
        <v>Fluid (stream)</v>
      </c>
      <c r="K7396" s="1" t="str">
        <f t="shared" si="933"/>
        <v>Untreated Water</v>
      </c>
      <c r="O7396">
        <v>2.5000000000000001E-2</v>
      </c>
      <c r="P7396">
        <v>80</v>
      </c>
      <c r="Q7396">
        <v>6.4</v>
      </c>
    </row>
    <row r="7397" spans="1:17" hidden="1" x14ac:dyDescent="0.3">
      <c r="A7397" t="s">
        <v>28690</v>
      </c>
      <c r="B7397" t="s">
        <v>28691</v>
      </c>
      <c r="C7397" s="1" t="str">
        <f t="shared" si="930"/>
        <v>21:0671</v>
      </c>
      <c r="D7397" s="1" t="str">
        <f t="shared" si="931"/>
        <v>21:0204</v>
      </c>
      <c r="E7397" t="s">
        <v>28692</v>
      </c>
      <c r="F7397" t="s">
        <v>28693</v>
      </c>
      <c r="H7397">
        <v>61.115747900000002</v>
      </c>
      <c r="I7397">
        <v>-128.6203443</v>
      </c>
      <c r="J7397" s="1" t="str">
        <f t="shared" si="932"/>
        <v>Fluid (stream)</v>
      </c>
      <c r="K7397" s="1" t="str">
        <f t="shared" si="933"/>
        <v>Untreated Water</v>
      </c>
      <c r="O7397">
        <v>0.19</v>
      </c>
      <c r="P7397">
        <v>50</v>
      </c>
      <c r="Q7397">
        <v>6.4</v>
      </c>
    </row>
    <row r="7398" spans="1:17" hidden="1" x14ac:dyDescent="0.3">
      <c r="A7398" t="s">
        <v>28694</v>
      </c>
      <c r="B7398" t="s">
        <v>28695</v>
      </c>
      <c r="C7398" s="1" t="str">
        <f t="shared" si="930"/>
        <v>21:0671</v>
      </c>
      <c r="D7398" s="1" t="str">
        <f t="shared" si="931"/>
        <v>21:0204</v>
      </c>
      <c r="E7398" t="s">
        <v>28696</v>
      </c>
      <c r="F7398" t="s">
        <v>28697</v>
      </c>
      <c r="H7398">
        <v>61.089990499999999</v>
      </c>
      <c r="I7398">
        <v>-128.57507680000001</v>
      </c>
      <c r="J7398" s="1" t="str">
        <f t="shared" si="932"/>
        <v>Fluid (stream)</v>
      </c>
      <c r="K7398" s="1" t="str">
        <f t="shared" si="933"/>
        <v>Untreated Water</v>
      </c>
      <c r="O7398">
        <v>0.15</v>
      </c>
      <c r="P7398">
        <v>50</v>
      </c>
      <c r="Q7398">
        <v>6.4</v>
      </c>
    </row>
    <row r="7399" spans="1:17" hidden="1" x14ac:dyDescent="0.3">
      <c r="A7399" t="s">
        <v>28698</v>
      </c>
      <c r="B7399" t="s">
        <v>28699</v>
      </c>
      <c r="C7399" s="1" t="str">
        <f t="shared" si="930"/>
        <v>21:0671</v>
      </c>
      <c r="D7399" s="1" t="str">
        <f t="shared" si="931"/>
        <v>21:0204</v>
      </c>
      <c r="E7399" t="s">
        <v>28700</v>
      </c>
      <c r="F7399" t="s">
        <v>28701</v>
      </c>
      <c r="H7399">
        <v>61.085472199999998</v>
      </c>
      <c r="I7399">
        <v>-128.55746930000001</v>
      </c>
      <c r="J7399" s="1" t="str">
        <f t="shared" si="932"/>
        <v>Fluid (stream)</v>
      </c>
      <c r="K7399" s="1" t="str">
        <f t="shared" si="933"/>
        <v>Untreated Water</v>
      </c>
      <c r="O7399">
        <v>0.16</v>
      </c>
      <c r="P7399">
        <v>40</v>
      </c>
      <c r="Q7399">
        <v>6.5</v>
      </c>
    </row>
    <row r="7400" spans="1:17" hidden="1" x14ac:dyDescent="0.3">
      <c r="A7400" t="s">
        <v>28702</v>
      </c>
      <c r="B7400" t="s">
        <v>28703</v>
      </c>
      <c r="C7400" s="1" t="str">
        <f t="shared" si="930"/>
        <v>21:0671</v>
      </c>
      <c r="D7400" s="1" t="str">
        <f>HYPERLINK("http://geochem.nrcan.gc.ca/cdogs/content/svy/svy_e.htm", "")</f>
        <v/>
      </c>
      <c r="G7400" s="1" t="str">
        <f>HYPERLINK("http://geochem.nrcan.gc.ca/cdogs/content/cr_/cr_00082_e.htm", "82")</f>
        <v>82</v>
      </c>
      <c r="J7400" t="s">
        <v>11453</v>
      </c>
      <c r="K7400" t="s">
        <v>11454</v>
      </c>
      <c r="O7400">
        <v>1.07</v>
      </c>
      <c r="P7400">
        <v>350</v>
      </c>
      <c r="Q7400">
        <v>7.3</v>
      </c>
    </row>
    <row r="7401" spans="1:17" hidden="1" x14ac:dyDescent="0.3">
      <c r="A7401" t="s">
        <v>28704</v>
      </c>
      <c r="B7401" t="s">
        <v>28705</v>
      </c>
      <c r="C7401" s="1" t="str">
        <f t="shared" si="930"/>
        <v>21:0671</v>
      </c>
      <c r="D7401" s="1" t="str">
        <f t="shared" ref="D7401:D7429" si="934">HYPERLINK("http://geochem.nrcan.gc.ca/cdogs/content/svy/svy210204_e.htm", "21:0204")</f>
        <v>21:0204</v>
      </c>
      <c r="E7401" t="s">
        <v>28706</v>
      </c>
      <c r="F7401" t="s">
        <v>28707</v>
      </c>
      <c r="H7401">
        <v>61.103250299999999</v>
      </c>
      <c r="I7401">
        <v>-128.5390419</v>
      </c>
      <c r="J7401" s="1" t="str">
        <f t="shared" ref="J7401:J7429" si="935">HYPERLINK("http://geochem.nrcan.gc.ca/cdogs/content/kwd/kwd020018_e.htm", "Fluid (stream)")</f>
        <v>Fluid (stream)</v>
      </c>
      <c r="K7401" s="1" t="str">
        <f t="shared" ref="K7401:K7429" si="936">HYPERLINK("http://geochem.nrcan.gc.ca/cdogs/content/kwd/kwd080007_e.htm", "Untreated Water")</f>
        <v>Untreated Water</v>
      </c>
      <c r="O7401">
        <v>0.2</v>
      </c>
      <c r="P7401">
        <v>60</v>
      </c>
      <c r="Q7401">
        <v>6.8</v>
      </c>
    </row>
    <row r="7402" spans="1:17" hidden="1" x14ac:dyDescent="0.3">
      <c r="A7402" t="s">
        <v>28708</v>
      </c>
      <c r="B7402" t="s">
        <v>28709</v>
      </c>
      <c r="C7402" s="1" t="str">
        <f t="shared" si="930"/>
        <v>21:0671</v>
      </c>
      <c r="D7402" s="1" t="str">
        <f t="shared" si="934"/>
        <v>21:0204</v>
      </c>
      <c r="E7402" t="s">
        <v>28710</v>
      </c>
      <c r="F7402" t="s">
        <v>28711</v>
      </c>
      <c r="H7402">
        <v>61.101717600000001</v>
      </c>
      <c r="I7402">
        <v>-128.49923949999999</v>
      </c>
      <c r="J7402" s="1" t="str">
        <f t="shared" si="935"/>
        <v>Fluid (stream)</v>
      </c>
      <c r="K7402" s="1" t="str">
        <f t="shared" si="936"/>
        <v>Untreated Water</v>
      </c>
      <c r="O7402">
        <v>0.33</v>
      </c>
      <c r="P7402">
        <v>70</v>
      </c>
      <c r="Q7402">
        <v>6.8</v>
      </c>
    </row>
    <row r="7403" spans="1:17" hidden="1" x14ac:dyDescent="0.3">
      <c r="A7403" t="s">
        <v>28712</v>
      </c>
      <c r="B7403" t="s">
        <v>28713</v>
      </c>
      <c r="C7403" s="1" t="str">
        <f t="shared" si="930"/>
        <v>21:0671</v>
      </c>
      <c r="D7403" s="1" t="str">
        <f t="shared" si="934"/>
        <v>21:0204</v>
      </c>
      <c r="E7403" t="s">
        <v>28714</v>
      </c>
      <c r="F7403" t="s">
        <v>28715</v>
      </c>
      <c r="H7403">
        <v>61.095214900000002</v>
      </c>
      <c r="I7403">
        <v>-128.45893280000001</v>
      </c>
      <c r="J7403" s="1" t="str">
        <f t="shared" si="935"/>
        <v>Fluid (stream)</v>
      </c>
      <c r="K7403" s="1" t="str">
        <f t="shared" si="936"/>
        <v>Untreated Water</v>
      </c>
      <c r="O7403">
        <v>0.43</v>
      </c>
      <c r="P7403">
        <v>60</v>
      </c>
      <c r="Q7403">
        <v>7.3</v>
      </c>
    </row>
    <row r="7404" spans="1:17" hidden="1" x14ac:dyDescent="0.3">
      <c r="A7404" t="s">
        <v>28716</v>
      </c>
      <c r="B7404" t="s">
        <v>28717</v>
      </c>
      <c r="C7404" s="1" t="str">
        <f t="shared" si="930"/>
        <v>21:0671</v>
      </c>
      <c r="D7404" s="1" t="str">
        <f t="shared" si="934"/>
        <v>21:0204</v>
      </c>
      <c r="E7404" t="s">
        <v>28718</v>
      </c>
      <c r="F7404" t="s">
        <v>28719</v>
      </c>
      <c r="H7404">
        <v>61.0901</v>
      </c>
      <c r="I7404">
        <v>-128.437567</v>
      </c>
      <c r="J7404" s="1" t="str">
        <f t="shared" si="935"/>
        <v>Fluid (stream)</v>
      </c>
      <c r="K7404" s="1" t="str">
        <f t="shared" si="936"/>
        <v>Untreated Water</v>
      </c>
      <c r="O7404">
        <v>0.33</v>
      </c>
      <c r="P7404">
        <v>50</v>
      </c>
      <c r="Q7404">
        <v>6.8</v>
      </c>
    </row>
    <row r="7405" spans="1:17" hidden="1" x14ac:dyDescent="0.3">
      <c r="A7405" t="s">
        <v>28720</v>
      </c>
      <c r="B7405" t="s">
        <v>28721</v>
      </c>
      <c r="C7405" s="1" t="str">
        <f t="shared" si="930"/>
        <v>21:0671</v>
      </c>
      <c r="D7405" s="1" t="str">
        <f t="shared" si="934"/>
        <v>21:0204</v>
      </c>
      <c r="E7405" t="s">
        <v>28722</v>
      </c>
      <c r="F7405" t="s">
        <v>28723</v>
      </c>
      <c r="H7405">
        <v>61.095338900000002</v>
      </c>
      <c r="I7405">
        <v>-128.4365281</v>
      </c>
      <c r="J7405" s="1" t="str">
        <f t="shared" si="935"/>
        <v>Fluid (stream)</v>
      </c>
      <c r="K7405" s="1" t="str">
        <f t="shared" si="936"/>
        <v>Untreated Water</v>
      </c>
      <c r="O7405">
        <v>0.28000000000000003</v>
      </c>
      <c r="P7405">
        <v>50</v>
      </c>
      <c r="Q7405">
        <v>6.9</v>
      </c>
    </row>
    <row r="7406" spans="1:17" hidden="1" x14ac:dyDescent="0.3">
      <c r="A7406" t="s">
        <v>28724</v>
      </c>
      <c r="B7406" t="s">
        <v>28725</v>
      </c>
      <c r="C7406" s="1" t="str">
        <f t="shared" si="930"/>
        <v>21:0671</v>
      </c>
      <c r="D7406" s="1" t="str">
        <f t="shared" si="934"/>
        <v>21:0204</v>
      </c>
      <c r="E7406" t="s">
        <v>28726</v>
      </c>
      <c r="F7406" t="s">
        <v>28727</v>
      </c>
      <c r="H7406">
        <v>61.130705599999999</v>
      </c>
      <c r="I7406">
        <v>-128.39328900000001</v>
      </c>
      <c r="J7406" s="1" t="str">
        <f t="shared" si="935"/>
        <v>Fluid (stream)</v>
      </c>
      <c r="K7406" s="1" t="str">
        <f t="shared" si="936"/>
        <v>Untreated Water</v>
      </c>
      <c r="O7406">
        <v>0.3</v>
      </c>
      <c r="P7406">
        <v>50</v>
      </c>
      <c r="Q7406">
        <v>6.9</v>
      </c>
    </row>
    <row r="7407" spans="1:17" hidden="1" x14ac:dyDescent="0.3">
      <c r="A7407" t="s">
        <v>28728</v>
      </c>
      <c r="B7407" t="s">
        <v>28729</v>
      </c>
      <c r="C7407" s="1" t="str">
        <f t="shared" si="930"/>
        <v>21:0671</v>
      </c>
      <c r="D7407" s="1" t="str">
        <f t="shared" si="934"/>
        <v>21:0204</v>
      </c>
      <c r="E7407" t="s">
        <v>28730</v>
      </c>
      <c r="F7407" t="s">
        <v>28731</v>
      </c>
      <c r="H7407">
        <v>61.143243699999999</v>
      </c>
      <c r="I7407">
        <v>-128.38041849999999</v>
      </c>
      <c r="J7407" s="1" t="str">
        <f t="shared" si="935"/>
        <v>Fluid (stream)</v>
      </c>
      <c r="K7407" s="1" t="str">
        <f t="shared" si="936"/>
        <v>Untreated Water</v>
      </c>
      <c r="O7407">
        <v>0.3</v>
      </c>
      <c r="P7407">
        <v>40</v>
      </c>
      <c r="Q7407">
        <v>6.9</v>
      </c>
    </row>
    <row r="7408" spans="1:17" hidden="1" x14ac:dyDescent="0.3">
      <c r="A7408" t="s">
        <v>28732</v>
      </c>
      <c r="B7408" t="s">
        <v>28733</v>
      </c>
      <c r="C7408" s="1" t="str">
        <f t="shared" si="930"/>
        <v>21:0671</v>
      </c>
      <c r="D7408" s="1" t="str">
        <f t="shared" si="934"/>
        <v>21:0204</v>
      </c>
      <c r="E7408" t="s">
        <v>28734</v>
      </c>
      <c r="F7408" t="s">
        <v>28735</v>
      </c>
      <c r="H7408">
        <v>61.139284099999998</v>
      </c>
      <c r="I7408">
        <v>-128.38627170000001</v>
      </c>
      <c r="J7408" s="1" t="str">
        <f t="shared" si="935"/>
        <v>Fluid (stream)</v>
      </c>
      <c r="K7408" s="1" t="str">
        <f t="shared" si="936"/>
        <v>Untreated Water</v>
      </c>
      <c r="O7408">
        <v>7.0000000000000007E-2</v>
      </c>
      <c r="P7408">
        <v>40</v>
      </c>
      <c r="Q7408">
        <v>7.2</v>
      </c>
    </row>
    <row r="7409" spans="1:17" hidden="1" x14ac:dyDescent="0.3">
      <c r="A7409" t="s">
        <v>28736</v>
      </c>
      <c r="B7409" t="s">
        <v>28737</v>
      </c>
      <c r="C7409" s="1" t="str">
        <f t="shared" si="930"/>
        <v>21:0671</v>
      </c>
      <c r="D7409" s="1" t="str">
        <f t="shared" si="934"/>
        <v>21:0204</v>
      </c>
      <c r="E7409" t="s">
        <v>28738</v>
      </c>
      <c r="F7409" t="s">
        <v>28739</v>
      </c>
      <c r="H7409">
        <v>61.052449699999997</v>
      </c>
      <c r="I7409">
        <v>-128.44721699999999</v>
      </c>
      <c r="J7409" s="1" t="str">
        <f t="shared" si="935"/>
        <v>Fluid (stream)</v>
      </c>
      <c r="K7409" s="1" t="str">
        <f t="shared" si="936"/>
        <v>Untreated Water</v>
      </c>
      <c r="O7409">
        <v>0.06</v>
      </c>
      <c r="P7409">
        <v>40</v>
      </c>
      <c r="Q7409">
        <v>7</v>
      </c>
    </row>
    <row r="7410" spans="1:17" hidden="1" x14ac:dyDescent="0.3">
      <c r="A7410" t="s">
        <v>28740</v>
      </c>
      <c r="B7410" t="s">
        <v>28741</v>
      </c>
      <c r="C7410" s="1" t="str">
        <f t="shared" si="930"/>
        <v>21:0671</v>
      </c>
      <c r="D7410" s="1" t="str">
        <f t="shared" si="934"/>
        <v>21:0204</v>
      </c>
      <c r="E7410" t="s">
        <v>28738</v>
      </c>
      <c r="F7410" t="s">
        <v>28742</v>
      </c>
      <c r="H7410">
        <v>61.052449699999997</v>
      </c>
      <c r="I7410">
        <v>-128.44721699999999</v>
      </c>
      <c r="J7410" s="1" t="str">
        <f t="shared" si="935"/>
        <v>Fluid (stream)</v>
      </c>
      <c r="K7410" s="1" t="str">
        <f t="shared" si="936"/>
        <v>Untreated Water</v>
      </c>
      <c r="O7410">
        <v>0.06</v>
      </c>
      <c r="P7410">
        <v>80</v>
      </c>
      <c r="Q7410">
        <v>6.9</v>
      </c>
    </row>
    <row r="7411" spans="1:17" hidden="1" x14ac:dyDescent="0.3">
      <c r="A7411" t="s">
        <v>28743</v>
      </c>
      <c r="B7411" t="s">
        <v>28744</v>
      </c>
      <c r="C7411" s="1" t="str">
        <f t="shared" si="930"/>
        <v>21:0671</v>
      </c>
      <c r="D7411" s="1" t="str">
        <f t="shared" si="934"/>
        <v>21:0204</v>
      </c>
      <c r="E7411" t="s">
        <v>28745</v>
      </c>
      <c r="F7411" t="s">
        <v>28746</v>
      </c>
      <c r="H7411">
        <v>61.0459782</v>
      </c>
      <c r="I7411">
        <v>-128.45427340000001</v>
      </c>
      <c r="J7411" s="1" t="str">
        <f t="shared" si="935"/>
        <v>Fluid (stream)</v>
      </c>
      <c r="K7411" s="1" t="str">
        <f t="shared" si="936"/>
        <v>Untreated Water</v>
      </c>
      <c r="O7411">
        <v>0.23</v>
      </c>
      <c r="P7411">
        <v>100</v>
      </c>
      <c r="Q7411">
        <v>6.8</v>
      </c>
    </row>
    <row r="7412" spans="1:17" hidden="1" x14ac:dyDescent="0.3">
      <c r="A7412" t="s">
        <v>28747</v>
      </c>
      <c r="B7412" t="s">
        <v>28748</v>
      </c>
      <c r="C7412" s="1" t="str">
        <f t="shared" si="930"/>
        <v>21:0671</v>
      </c>
      <c r="D7412" s="1" t="str">
        <f t="shared" si="934"/>
        <v>21:0204</v>
      </c>
      <c r="E7412" t="s">
        <v>28749</v>
      </c>
      <c r="F7412" t="s">
        <v>28750</v>
      </c>
      <c r="H7412">
        <v>61.025671899999999</v>
      </c>
      <c r="I7412">
        <v>-128.4638009</v>
      </c>
      <c r="J7412" s="1" t="str">
        <f t="shared" si="935"/>
        <v>Fluid (stream)</v>
      </c>
      <c r="K7412" s="1" t="str">
        <f t="shared" si="936"/>
        <v>Untreated Water</v>
      </c>
      <c r="O7412">
        <v>0.34</v>
      </c>
      <c r="P7412">
        <v>60</v>
      </c>
      <c r="Q7412">
        <v>6.9</v>
      </c>
    </row>
    <row r="7413" spans="1:17" hidden="1" x14ac:dyDescent="0.3">
      <c r="A7413" t="s">
        <v>28751</v>
      </c>
      <c r="B7413" t="s">
        <v>28752</v>
      </c>
      <c r="C7413" s="1" t="str">
        <f t="shared" si="930"/>
        <v>21:0671</v>
      </c>
      <c r="D7413" s="1" t="str">
        <f t="shared" si="934"/>
        <v>21:0204</v>
      </c>
      <c r="E7413" t="s">
        <v>28753</v>
      </c>
      <c r="F7413" t="s">
        <v>28754</v>
      </c>
      <c r="H7413">
        <v>61.060805500000001</v>
      </c>
      <c r="I7413">
        <v>-128.47813790000001</v>
      </c>
      <c r="J7413" s="1" t="str">
        <f t="shared" si="935"/>
        <v>Fluid (stream)</v>
      </c>
      <c r="K7413" s="1" t="str">
        <f t="shared" si="936"/>
        <v>Untreated Water</v>
      </c>
      <c r="O7413">
        <v>0.23</v>
      </c>
      <c r="P7413">
        <v>70</v>
      </c>
      <c r="Q7413">
        <v>6.8</v>
      </c>
    </row>
    <row r="7414" spans="1:17" hidden="1" x14ac:dyDescent="0.3">
      <c r="A7414" t="s">
        <v>28755</v>
      </c>
      <c r="B7414" t="s">
        <v>28756</v>
      </c>
      <c r="C7414" s="1" t="str">
        <f t="shared" si="930"/>
        <v>21:0671</v>
      </c>
      <c r="D7414" s="1" t="str">
        <f t="shared" si="934"/>
        <v>21:0204</v>
      </c>
      <c r="E7414" t="s">
        <v>28757</v>
      </c>
      <c r="F7414" t="s">
        <v>28758</v>
      </c>
      <c r="H7414">
        <v>61.055293499999998</v>
      </c>
      <c r="I7414">
        <v>-128.52460719999999</v>
      </c>
      <c r="J7414" s="1" t="str">
        <f t="shared" si="935"/>
        <v>Fluid (stream)</v>
      </c>
      <c r="K7414" s="1" t="str">
        <f t="shared" si="936"/>
        <v>Untreated Water</v>
      </c>
      <c r="O7414">
        <v>0.19</v>
      </c>
      <c r="P7414">
        <v>50</v>
      </c>
      <c r="Q7414">
        <v>6.8</v>
      </c>
    </row>
    <row r="7415" spans="1:17" hidden="1" x14ac:dyDescent="0.3">
      <c r="A7415" t="s">
        <v>28759</v>
      </c>
      <c r="B7415" t="s">
        <v>28760</v>
      </c>
      <c r="C7415" s="1" t="str">
        <f t="shared" si="930"/>
        <v>21:0671</v>
      </c>
      <c r="D7415" s="1" t="str">
        <f t="shared" si="934"/>
        <v>21:0204</v>
      </c>
      <c r="E7415" t="s">
        <v>28761</v>
      </c>
      <c r="F7415" t="s">
        <v>28762</v>
      </c>
      <c r="H7415">
        <v>61.055092100000003</v>
      </c>
      <c r="I7415">
        <v>-128.51588649999999</v>
      </c>
      <c r="J7415" s="1" t="str">
        <f t="shared" si="935"/>
        <v>Fluid (stream)</v>
      </c>
      <c r="K7415" s="1" t="str">
        <f t="shared" si="936"/>
        <v>Untreated Water</v>
      </c>
      <c r="O7415">
        <v>0.44</v>
      </c>
      <c r="P7415">
        <v>50</v>
      </c>
      <c r="Q7415">
        <v>6.8</v>
      </c>
    </row>
    <row r="7416" spans="1:17" hidden="1" x14ac:dyDescent="0.3">
      <c r="A7416" t="s">
        <v>28763</v>
      </c>
      <c r="B7416" t="s">
        <v>28764</v>
      </c>
      <c r="C7416" s="1" t="str">
        <f t="shared" si="930"/>
        <v>21:0671</v>
      </c>
      <c r="D7416" s="1" t="str">
        <f t="shared" si="934"/>
        <v>21:0204</v>
      </c>
      <c r="E7416" t="s">
        <v>28765</v>
      </c>
      <c r="F7416" t="s">
        <v>28766</v>
      </c>
      <c r="H7416">
        <v>61.0457483</v>
      </c>
      <c r="I7416">
        <v>-128.6441604</v>
      </c>
      <c r="J7416" s="1" t="str">
        <f t="shared" si="935"/>
        <v>Fluid (stream)</v>
      </c>
      <c r="K7416" s="1" t="str">
        <f t="shared" si="936"/>
        <v>Untreated Water</v>
      </c>
      <c r="O7416">
        <v>0.35</v>
      </c>
      <c r="P7416">
        <v>50</v>
      </c>
      <c r="Q7416">
        <v>6.8</v>
      </c>
    </row>
    <row r="7417" spans="1:17" hidden="1" x14ac:dyDescent="0.3">
      <c r="A7417" t="s">
        <v>28767</v>
      </c>
      <c r="B7417" t="s">
        <v>28768</v>
      </c>
      <c r="C7417" s="1" t="str">
        <f t="shared" si="930"/>
        <v>21:0671</v>
      </c>
      <c r="D7417" s="1" t="str">
        <f t="shared" si="934"/>
        <v>21:0204</v>
      </c>
      <c r="E7417" t="s">
        <v>28769</v>
      </c>
      <c r="F7417" t="s">
        <v>28770</v>
      </c>
      <c r="H7417">
        <v>61.053097299999997</v>
      </c>
      <c r="I7417">
        <v>-128.64267050000001</v>
      </c>
      <c r="J7417" s="1" t="str">
        <f t="shared" si="935"/>
        <v>Fluid (stream)</v>
      </c>
      <c r="K7417" s="1" t="str">
        <f t="shared" si="936"/>
        <v>Untreated Water</v>
      </c>
      <c r="O7417">
        <v>0.13</v>
      </c>
      <c r="P7417">
        <v>50</v>
      </c>
      <c r="Q7417">
        <v>6.8</v>
      </c>
    </row>
    <row r="7418" spans="1:17" hidden="1" x14ac:dyDescent="0.3">
      <c r="A7418" t="s">
        <v>28771</v>
      </c>
      <c r="B7418" t="s">
        <v>28772</v>
      </c>
      <c r="C7418" s="1" t="str">
        <f t="shared" si="930"/>
        <v>21:0671</v>
      </c>
      <c r="D7418" s="1" t="str">
        <f t="shared" si="934"/>
        <v>21:0204</v>
      </c>
      <c r="E7418" t="s">
        <v>28773</v>
      </c>
      <c r="F7418" t="s">
        <v>28774</v>
      </c>
      <c r="H7418">
        <v>61.060223999999998</v>
      </c>
      <c r="I7418">
        <v>-128.5911476</v>
      </c>
      <c r="J7418" s="1" t="str">
        <f t="shared" si="935"/>
        <v>Fluid (stream)</v>
      </c>
      <c r="K7418" s="1" t="str">
        <f t="shared" si="936"/>
        <v>Untreated Water</v>
      </c>
      <c r="O7418">
        <v>0.06</v>
      </c>
      <c r="P7418">
        <v>40</v>
      </c>
      <c r="Q7418">
        <v>6.7</v>
      </c>
    </row>
    <row r="7419" spans="1:17" hidden="1" x14ac:dyDescent="0.3">
      <c r="A7419" t="s">
        <v>28775</v>
      </c>
      <c r="B7419" t="s">
        <v>28776</v>
      </c>
      <c r="C7419" s="1" t="str">
        <f t="shared" si="930"/>
        <v>21:0671</v>
      </c>
      <c r="D7419" s="1" t="str">
        <f t="shared" si="934"/>
        <v>21:0204</v>
      </c>
      <c r="E7419" t="s">
        <v>28777</v>
      </c>
      <c r="F7419" t="s">
        <v>28778</v>
      </c>
      <c r="H7419">
        <v>61.126027000000001</v>
      </c>
      <c r="I7419">
        <v>-128.56052170000001</v>
      </c>
      <c r="J7419" s="1" t="str">
        <f t="shared" si="935"/>
        <v>Fluid (stream)</v>
      </c>
      <c r="K7419" s="1" t="str">
        <f t="shared" si="936"/>
        <v>Untreated Water</v>
      </c>
      <c r="O7419">
        <v>0.15</v>
      </c>
      <c r="P7419">
        <v>50</v>
      </c>
      <c r="Q7419">
        <v>6.7</v>
      </c>
    </row>
    <row r="7420" spans="1:17" hidden="1" x14ac:dyDescent="0.3">
      <c r="A7420" t="s">
        <v>28779</v>
      </c>
      <c r="B7420" t="s">
        <v>28780</v>
      </c>
      <c r="C7420" s="1" t="str">
        <f t="shared" si="930"/>
        <v>21:0671</v>
      </c>
      <c r="D7420" s="1" t="str">
        <f t="shared" si="934"/>
        <v>21:0204</v>
      </c>
      <c r="E7420" t="s">
        <v>28781</v>
      </c>
      <c r="F7420" t="s">
        <v>28782</v>
      </c>
      <c r="H7420">
        <v>61.130549999999999</v>
      </c>
      <c r="I7420">
        <v>-128.57980449999999</v>
      </c>
      <c r="J7420" s="1" t="str">
        <f t="shared" si="935"/>
        <v>Fluid (stream)</v>
      </c>
      <c r="K7420" s="1" t="str">
        <f t="shared" si="936"/>
        <v>Untreated Water</v>
      </c>
      <c r="O7420">
        <v>0.15</v>
      </c>
      <c r="P7420">
        <v>40</v>
      </c>
      <c r="Q7420">
        <v>6.7</v>
      </c>
    </row>
    <row r="7421" spans="1:17" hidden="1" x14ac:dyDescent="0.3">
      <c r="A7421" t="s">
        <v>28783</v>
      </c>
      <c r="B7421" t="s">
        <v>28784</v>
      </c>
      <c r="C7421" s="1" t="str">
        <f t="shared" si="930"/>
        <v>21:0671</v>
      </c>
      <c r="D7421" s="1" t="str">
        <f t="shared" si="934"/>
        <v>21:0204</v>
      </c>
      <c r="E7421" t="s">
        <v>28785</v>
      </c>
      <c r="F7421" t="s">
        <v>28786</v>
      </c>
      <c r="H7421">
        <v>61.179872199999998</v>
      </c>
      <c r="I7421">
        <v>-128.56458760000001</v>
      </c>
      <c r="J7421" s="1" t="str">
        <f t="shared" si="935"/>
        <v>Fluid (stream)</v>
      </c>
      <c r="K7421" s="1" t="str">
        <f t="shared" si="936"/>
        <v>Untreated Water</v>
      </c>
      <c r="O7421">
        <v>0.18</v>
      </c>
      <c r="P7421">
        <v>50</v>
      </c>
      <c r="Q7421">
        <v>6.8</v>
      </c>
    </row>
    <row r="7422" spans="1:17" hidden="1" x14ac:dyDescent="0.3">
      <c r="A7422" t="s">
        <v>28787</v>
      </c>
      <c r="B7422" t="s">
        <v>28788</v>
      </c>
      <c r="C7422" s="1" t="str">
        <f t="shared" si="930"/>
        <v>21:0671</v>
      </c>
      <c r="D7422" s="1" t="str">
        <f t="shared" si="934"/>
        <v>21:0204</v>
      </c>
      <c r="E7422" t="s">
        <v>28789</v>
      </c>
      <c r="F7422" t="s">
        <v>28790</v>
      </c>
      <c r="H7422">
        <v>61.180465900000002</v>
      </c>
      <c r="I7422">
        <v>-128.57060430000001</v>
      </c>
      <c r="J7422" s="1" t="str">
        <f t="shared" si="935"/>
        <v>Fluid (stream)</v>
      </c>
      <c r="K7422" s="1" t="str">
        <f t="shared" si="936"/>
        <v>Untreated Water</v>
      </c>
      <c r="O7422">
        <v>0.32</v>
      </c>
      <c r="P7422">
        <v>70</v>
      </c>
      <c r="Q7422">
        <v>6.7</v>
      </c>
    </row>
    <row r="7423" spans="1:17" hidden="1" x14ac:dyDescent="0.3">
      <c r="A7423" t="s">
        <v>28791</v>
      </c>
      <c r="B7423" t="s">
        <v>28792</v>
      </c>
      <c r="C7423" s="1" t="str">
        <f t="shared" si="930"/>
        <v>21:0671</v>
      </c>
      <c r="D7423" s="1" t="str">
        <f t="shared" si="934"/>
        <v>21:0204</v>
      </c>
      <c r="E7423" t="s">
        <v>28793</v>
      </c>
      <c r="F7423" t="s">
        <v>28794</v>
      </c>
      <c r="H7423">
        <v>61.195949200000001</v>
      </c>
      <c r="I7423">
        <v>-128.54732369999999</v>
      </c>
      <c r="J7423" s="1" t="str">
        <f t="shared" si="935"/>
        <v>Fluid (stream)</v>
      </c>
      <c r="K7423" s="1" t="str">
        <f t="shared" si="936"/>
        <v>Untreated Water</v>
      </c>
      <c r="O7423">
        <v>0.32</v>
      </c>
      <c r="P7423">
        <v>60</v>
      </c>
      <c r="Q7423">
        <v>6.8</v>
      </c>
    </row>
    <row r="7424" spans="1:17" hidden="1" x14ac:dyDescent="0.3">
      <c r="A7424" t="s">
        <v>28795</v>
      </c>
      <c r="B7424" t="s">
        <v>28796</v>
      </c>
      <c r="C7424" s="1" t="str">
        <f t="shared" si="930"/>
        <v>21:0671</v>
      </c>
      <c r="D7424" s="1" t="str">
        <f t="shared" si="934"/>
        <v>21:0204</v>
      </c>
      <c r="E7424" t="s">
        <v>28797</v>
      </c>
      <c r="F7424" t="s">
        <v>28798</v>
      </c>
      <c r="H7424">
        <v>61.194896999999997</v>
      </c>
      <c r="I7424">
        <v>-128.48622549999999</v>
      </c>
      <c r="J7424" s="1" t="str">
        <f t="shared" si="935"/>
        <v>Fluid (stream)</v>
      </c>
      <c r="K7424" s="1" t="str">
        <f t="shared" si="936"/>
        <v>Untreated Water</v>
      </c>
      <c r="O7424">
        <v>0.32</v>
      </c>
      <c r="P7424">
        <v>80</v>
      </c>
      <c r="Q7424">
        <v>6.9</v>
      </c>
    </row>
    <row r="7425" spans="1:17" hidden="1" x14ac:dyDescent="0.3">
      <c r="A7425" t="s">
        <v>28799</v>
      </c>
      <c r="B7425" t="s">
        <v>28800</v>
      </c>
      <c r="C7425" s="1" t="str">
        <f t="shared" si="930"/>
        <v>21:0671</v>
      </c>
      <c r="D7425" s="1" t="str">
        <f t="shared" si="934"/>
        <v>21:0204</v>
      </c>
      <c r="E7425" t="s">
        <v>28801</v>
      </c>
      <c r="F7425" t="s">
        <v>28802</v>
      </c>
      <c r="H7425">
        <v>61.199614500000003</v>
      </c>
      <c r="I7425">
        <v>-128.496903</v>
      </c>
      <c r="J7425" s="1" t="str">
        <f t="shared" si="935"/>
        <v>Fluid (stream)</v>
      </c>
      <c r="K7425" s="1" t="str">
        <f t="shared" si="936"/>
        <v>Untreated Water</v>
      </c>
      <c r="O7425">
        <v>0.4</v>
      </c>
      <c r="P7425">
        <v>50</v>
      </c>
      <c r="Q7425">
        <v>7.4</v>
      </c>
    </row>
    <row r="7426" spans="1:17" hidden="1" x14ac:dyDescent="0.3">
      <c r="A7426" t="s">
        <v>28803</v>
      </c>
      <c r="B7426" t="s">
        <v>28804</v>
      </c>
      <c r="C7426" s="1" t="str">
        <f t="shared" si="930"/>
        <v>21:0671</v>
      </c>
      <c r="D7426" s="1" t="str">
        <f t="shared" si="934"/>
        <v>21:0204</v>
      </c>
      <c r="E7426" t="s">
        <v>28805</v>
      </c>
      <c r="F7426" t="s">
        <v>28806</v>
      </c>
      <c r="H7426">
        <v>61.184854399999999</v>
      </c>
      <c r="I7426">
        <v>-128.42246900000001</v>
      </c>
      <c r="J7426" s="1" t="str">
        <f t="shared" si="935"/>
        <v>Fluid (stream)</v>
      </c>
      <c r="K7426" s="1" t="str">
        <f t="shared" si="936"/>
        <v>Untreated Water</v>
      </c>
      <c r="O7426">
        <v>0.28000000000000003</v>
      </c>
      <c r="P7426">
        <v>70</v>
      </c>
      <c r="Q7426">
        <v>7.1</v>
      </c>
    </row>
    <row r="7427" spans="1:17" hidden="1" x14ac:dyDescent="0.3">
      <c r="A7427" t="s">
        <v>28807</v>
      </c>
      <c r="B7427" t="s">
        <v>28808</v>
      </c>
      <c r="C7427" s="1" t="str">
        <f t="shared" si="930"/>
        <v>21:0671</v>
      </c>
      <c r="D7427" s="1" t="str">
        <f t="shared" si="934"/>
        <v>21:0204</v>
      </c>
      <c r="E7427" t="s">
        <v>28809</v>
      </c>
      <c r="F7427" t="s">
        <v>28810</v>
      </c>
      <c r="H7427">
        <v>61.173912199999997</v>
      </c>
      <c r="I7427">
        <v>-128.4853961</v>
      </c>
      <c r="J7427" s="1" t="str">
        <f t="shared" si="935"/>
        <v>Fluid (stream)</v>
      </c>
      <c r="K7427" s="1" t="str">
        <f t="shared" si="936"/>
        <v>Untreated Water</v>
      </c>
      <c r="O7427">
        <v>0.75</v>
      </c>
      <c r="P7427">
        <v>40</v>
      </c>
      <c r="Q7427">
        <v>7.2</v>
      </c>
    </row>
    <row r="7428" spans="1:17" hidden="1" x14ac:dyDescent="0.3">
      <c r="A7428" t="s">
        <v>28811</v>
      </c>
      <c r="B7428" t="s">
        <v>28812</v>
      </c>
      <c r="C7428" s="1" t="str">
        <f t="shared" si="930"/>
        <v>21:0671</v>
      </c>
      <c r="D7428" s="1" t="str">
        <f t="shared" si="934"/>
        <v>21:0204</v>
      </c>
      <c r="E7428" t="s">
        <v>28813</v>
      </c>
      <c r="F7428" t="s">
        <v>28814</v>
      </c>
      <c r="H7428">
        <v>61.152938499999998</v>
      </c>
      <c r="I7428">
        <v>-128.5019388</v>
      </c>
      <c r="J7428" s="1" t="str">
        <f t="shared" si="935"/>
        <v>Fluid (stream)</v>
      </c>
      <c r="K7428" s="1" t="str">
        <f t="shared" si="936"/>
        <v>Untreated Water</v>
      </c>
      <c r="O7428">
        <v>0.39</v>
      </c>
      <c r="P7428">
        <v>40</v>
      </c>
      <c r="Q7428">
        <v>7</v>
      </c>
    </row>
    <row r="7429" spans="1:17" hidden="1" x14ac:dyDescent="0.3">
      <c r="A7429" t="s">
        <v>28815</v>
      </c>
      <c r="B7429" t="s">
        <v>28816</v>
      </c>
      <c r="C7429" s="1" t="str">
        <f t="shared" si="930"/>
        <v>21:0671</v>
      </c>
      <c r="D7429" s="1" t="str">
        <f t="shared" si="934"/>
        <v>21:0204</v>
      </c>
      <c r="E7429" t="s">
        <v>28817</v>
      </c>
      <c r="F7429" t="s">
        <v>28818</v>
      </c>
      <c r="H7429">
        <v>61.140004699999999</v>
      </c>
      <c r="I7429">
        <v>-128.4652045</v>
      </c>
      <c r="J7429" s="1" t="str">
        <f t="shared" si="935"/>
        <v>Fluid (stream)</v>
      </c>
      <c r="K7429" s="1" t="str">
        <f t="shared" si="936"/>
        <v>Untreated Water</v>
      </c>
      <c r="O7429">
        <v>0.37</v>
      </c>
      <c r="P7429">
        <v>50</v>
      </c>
      <c r="Q7429">
        <v>6.3</v>
      </c>
    </row>
    <row r="7430" spans="1:17" hidden="1" x14ac:dyDescent="0.3">
      <c r="A7430" t="s">
        <v>28819</v>
      </c>
      <c r="B7430" t="s">
        <v>28820</v>
      </c>
      <c r="C7430" s="1" t="str">
        <f t="shared" si="930"/>
        <v>21:0671</v>
      </c>
      <c r="D7430" s="1" t="str">
        <f>HYPERLINK("http://geochem.nrcan.gc.ca/cdogs/content/svy/svy_e.htm", "")</f>
        <v/>
      </c>
      <c r="G7430" s="1" t="str">
        <f>HYPERLINK("http://geochem.nrcan.gc.ca/cdogs/content/cr_/cr_00081_e.htm", "81")</f>
        <v>81</v>
      </c>
      <c r="J7430" t="s">
        <v>11453</v>
      </c>
      <c r="K7430" t="s">
        <v>11454</v>
      </c>
      <c r="O7430">
        <v>0.14000000000000001</v>
      </c>
      <c r="P7430">
        <v>180</v>
      </c>
      <c r="Q7430">
        <v>8.1</v>
      </c>
    </row>
    <row r="7431" spans="1:17" hidden="1" x14ac:dyDescent="0.3">
      <c r="A7431" t="s">
        <v>28821</v>
      </c>
      <c r="B7431" t="s">
        <v>28822</v>
      </c>
      <c r="C7431" s="1" t="str">
        <f t="shared" si="930"/>
        <v>21:0671</v>
      </c>
      <c r="D7431" s="1" t="str">
        <f t="shared" ref="D7431:D7450" si="937">HYPERLINK("http://geochem.nrcan.gc.ca/cdogs/content/svy/svy210204_e.htm", "21:0204")</f>
        <v>21:0204</v>
      </c>
      <c r="E7431" t="s">
        <v>28823</v>
      </c>
      <c r="F7431" t="s">
        <v>28824</v>
      </c>
      <c r="H7431">
        <v>61.130676399999999</v>
      </c>
      <c r="I7431">
        <v>-128.4450884</v>
      </c>
      <c r="J7431" s="1" t="str">
        <f t="shared" ref="J7431:J7450" si="938">HYPERLINK("http://geochem.nrcan.gc.ca/cdogs/content/kwd/kwd020018_e.htm", "Fluid (stream)")</f>
        <v>Fluid (stream)</v>
      </c>
      <c r="K7431" s="1" t="str">
        <f t="shared" ref="K7431:K7450" si="939">HYPERLINK("http://geochem.nrcan.gc.ca/cdogs/content/kwd/kwd080007_e.htm", "Untreated Water")</f>
        <v>Untreated Water</v>
      </c>
      <c r="O7431">
        <v>0.17</v>
      </c>
      <c r="P7431">
        <v>40</v>
      </c>
      <c r="Q7431">
        <v>7.1</v>
      </c>
    </row>
    <row r="7432" spans="1:17" hidden="1" x14ac:dyDescent="0.3">
      <c r="A7432" t="s">
        <v>28825</v>
      </c>
      <c r="B7432" t="s">
        <v>28826</v>
      </c>
      <c r="C7432" s="1" t="str">
        <f t="shared" si="930"/>
        <v>21:0671</v>
      </c>
      <c r="D7432" s="1" t="str">
        <f t="shared" si="937"/>
        <v>21:0204</v>
      </c>
      <c r="E7432" t="s">
        <v>28823</v>
      </c>
      <c r="F7432" t="s">
        <v>28827</v>
      </c>
      <c r="H7432">
        <v>61.130676399999999</v>
      </c>
      <c r="I7432">
        <v>-128.4450884</v>
      </c>
      <c r="J7432" s="1" t="str">
        <f t="shared" si="938"/>
        <v>Fluid (stream)</v>
      </c>
      <c r="K7432" s="1" t="str">
        <f t="shared" si="939"/>
        <v>Untreated Water</v>
      </c>
      <c r="O7432">
        <v>0.12</v>
      </c>
      <c r="P7432">
        <v>40</v>
      </c>
      <c r="Q7432">
        <v>6.8</v>
      </c>
    </row>
    <row r="7433" spans="1:17" hidden="1" x14ac:dyDescent="0.3">
      <c r="A7433" t="s">
        <v>28828</v>
      </c>
      <c r="B7433" t="s">
        <v>28829</v>
      </c>
      <c r="C7433" s="1" t="str">
        <f t="shared" si="930"/>
        <v>21:0671</v>
      </c>
      <c r="D7433" s="1" t="str">
        <f t="shared" si="937"/>
        <v>21:0204</v>
      </c>
      <c r="E7433" t="s">
        <v>28830</v>
      </c>
      <c r="F7433" t="s">
        <v>28831</v>
      </c>
      <c r="H7433">
        <v>61.372779899999998</v>
      </c>
      <c r="I7433">
        <v>-128.80594450000001</v>
      </c>
      <c r="J7433" s="1" t="str">
        <f t="shared" si="938"/>
        <v>Fluid (stream)</v>
      </c>
      <c r="K7433" s="1" t="str">
        <f t="shared" si="939"/>
        <v>Untreated Water</v>
      </c>
      <c r="O7433">
        <v>2.5000000000000001E-2</v>
      </c>
      <c r="P7433">
        <v>40</v>
      </c>
      <c r="Q7433">
        <v>6.1</v>
      </c>
    </row>
    <row r="7434" spans="1:17" hidden="1" x14ac:dyDescent="0.3">
      <c r="A7434" t="s">
        <v>28832</v>
      </c>
      <c r="B7434" t="s">
        <v>28833</v>
      </c>
      <c r="C7434" s="1" t="str">
        <f t="shared" si="930"/>
        <v>21:0671</v>
      </c>
      <c r="D7434" s="1" t="str">
        <f t="shared" si="937"/>
        <v>21:0204</v>
      </c>
      <c r="E7434" t="s">
        <v>28834</v>
      </c>
      <c r="F7434" t="s">
        <v>28835</v>
      </c>
      <c r="H7434">
        <v>61.392458300000001</v>
      </c>
      <c r="I7434">
        <v>-128.75561339999999</v>
      </c>
      <c r="J7434" s="1" t="str">
        <f t="shared" si="938"/>
        <v>Fluid (stream)</v>
      </c>
      <c r="K7434" s="1" t="str">
        <f t="shared" si="939"/>
        <v>Untreated Water</v>
      </c>
      <c r="O7434">
        <v>0.09</v>
      </c>
      <c r="P7434">
        <v>40</v>
      </c>
      <c r="Q7434">
        <v>6.9</v>
      </c>
    </row>
    <row r="7435" spans="1:17" hidden="1" x14ac:dyDescent="0.3">
      <c r="A7435" t="s">
        <v>28836</v>
      </c>
      <c r="B7435" t="s">
        <v>28837</v>
      </c>
      <c r="C7435" s="1" t="str">
        <f t="shared" si="930"/>
        <v>21:0671</v>
      </c>
      <c r="D7435" s="1" t="str">
        <f t="shared" si="937"/>
        <v>21:0204</v>
      </c>
      <c r="E7435" t="s">
        <v>28838</v>
      </c>
      <c r="F7435" t="s">
        <v>28839</v>
      </c>
      <c r="H7435">
        <v>61.3534942</v>
      </c>
      <c r="I7435">
        <v>-128.79836090000001</v>
      </c>
      <c r="J7435" s="1" t="str">
        <f t="shared" si="938"/>
        <v>Fluid (stream)</v>
      </c>
      <c r="K7435" s="1" t="str">
        <f t="shared" si="939"/>
        <v>Untreated Water</v>
      </c>
      <c r="O7435">
        <v>0.13</v>
      </c>
      <c r="P7435">
        <v>50</v>
      </c>
      <c r="Q7435">
        <v>6.8</v>
      </c>
    </row>
    <row r="7436" spans="1:17" hidden="1" x14ac:dyDescent="0.3">
      <c r="A7436" t="s">
        <v>28840</v>
      </c>
      <c r="B7436" t="s">
        <v>28841</v>
      </c>
      <c r="C7436" s="1" t="str">
        <f t="shared" si="930"/>
        <v>21:0671</v>
      </c>
      <c r="D7436" s="1" t="str">
        <f t="shared" si="937"/>
        <v>21:0204</v>
      </c>
      <c r="E7436" t="s">
        <v>28842</v>
      </c>
      <c r="F7436" t="s">
        <v>28843</v>
      </c>
      <c r="H7436">
        <v>61.353210199999999</v>
      </c>
      <c r="I7436">
        <v>-128.77198089999999</v>
      </c>
      <c r="J7436" s="1" t="str">
        <f t="shared" si="938"/>
        <v>Fluid (stream)</v>
      </c>
      <c r="K7436" s="1" t="str">
        <f t="shared" si="939"/>
        <v>Untreated Water</v>
      </c>
      <c r="O7436">
        <v>0.39</v>
      </c>
      <c r="P7436">
        <v>70</v>
      </c>
      <c r="Q7436">
        <v>7</v>
      </c>
    </row>
    <row r="7437" spans="1:17" hidden="1" x14ac:dyDescent="0.3">
      <c r="A7437" t="s">
        <v>28844</v>
      </c>
      <c r="B7437" t="s">
        <v>28845</v>
      </c>
      <c r="C7437" s="1" t="str">
        <f t="shared" si="930"/>
        <v>21:0671</v>
      </c>
      <c r="D7437" s="1" t="str">
        <f t="shared" si="937"/>
        <v>21:0204</v>
      </c>
      <c r="E7437" t="s">
        <v>28842</v>
      </c>
      <c r="F7437" t="s">
        <v>28846</v>
      </c>
      <c r="H7437">
        <v>61.353210199999999</v>
      </c>
      <c r="I7437">
        <v>-128.77198089999999</v>
      </c>
      <c r="J7437" s="1" t="str">
        <f t="shared" si="938"/>
        <v>Fluid (stream)</v>
      </c>
      <c r="K7437" s="1" t="str">
        <f t="shared" si="939"/>
        <v>Untreated Water</v>
      </c>
      <c r="O7437">
        <v>0.39</v>
      </c>
      <c r="P7437">
        <v>70</v>
      </c>
      <c r="Q7437">
        <v>7</v>
      </c>
    </row>
    <row r="7438" spans="1:17" hidden="1" x14ac:dyDescent="0.3">
      <c r="A7438" t="s">
        <v>28847</v>
      </c>
      <c r="B7438" t="s">
        <v>28848</v>
      </c>
      <c r="C7438" s="1" t="str">
        <f t="shared" si="930"/>
        <v>21:0671</v>
      </c>
      <c r="D7438" s="1" t="str">
        <f t="shared" si="937"/>
        <v>21:0204</v>
      </c>
      <c r="E7438" t="s">
        <v>28849</v>
      </c>
      <c r="F7438" t="s">
        <v>28850</v>
      </c>
      <c r="H7438">
        <v>61.322760899999999</v>
      </c>
      <c r="I7438">
        <v>-128.74812539999999</v>
      </c>
      <c r="J7438" s="1" t="str">
        <f t="shared" si="938"/>
        <v>Fluid (stream)</v>
      </c>
      <c r="K7438" s="1" t="str">
        <f t="shared" si="939"/>
        <v>Untreated Water</v>
      </c>
      <c r="O7438">
        <v>0.75</v>
      </c>
      <c r="P7438">
        <v>80</v>
      </c>
      <c r="Q7438">
        <v>6.9</v>
      </c>
    </row>
    <row r="7439" spans="1:17" hidden="1" x14ac:dyDescent="0.3">
      <c r="A7439" t="s">
        <v>28851</v>
      </c>
      <c r="B7439" t="s">
        <v>28852</v>
      </c>
      <c r="C7439" s="1" t="str">
        <f t="shared" si="930"/>
        <v>21:0671</v>
      </c>
      <c r="D7439" s="1" t="str">
        <f t="shared" si="937"/>
        <v>21:0204</v>
      </c>
      <c r="E7439" t="s">
        <v>28853</v>
      </c>
      <c r="F7439" t="s">
        <v>28854</v>
      </c>
      <c r="H7439">
        <v>61.312243199999998</v>
      </c>
      <c r="I7439">
        <v>-128.71394530000001</v>
      </c>
      <c r="J7439" s="1" t="str">
        <f t="shared" si="938"/>
        <v>Fluid (stream)</v>
      </c>
      <c r="K7439" s="1" t="str">
        <f t="shared" si="939"/>
        <v>Untreated Water</v>
      </c>
      <c r="O7439">
        <v>2.5000000000000001E-2</v>
      </c>
      <c r="P7439">
        <v>50</v>
      </c>
      <c r="Q7439">
        <v>6.7</v>
      </c>
    </row>
    <row r="7440" spans="1:17" hidden="1" x14ac:dyDescent="0.3">
      <c r="A7440" t="s">
        <v>28855</v>
      </c>
      <c r="B7440" t="s">
        <v>28856</v>
      </c>
      <c r="C7440" s="1" t="str">
        <f t="shared" si="930"/>
        <v>21:0671</v>
      </c>
      <c r="D7440" s="1" t="str">
        <f t="shared" si="937"/>
        <v>21:0204</v>
      </c>
      <c r="E7440" t="s">
        <v>28857</v>
      </c>
      <c r="F7440" t="s">
        <v>28858</v>
      </c>
      <c r="H7440">
        <v>61.351295299999997</v>
      </c>
      <c r="I7440">
        <v>-128.71355080000001</v>
      </c>
      <c r="J7440" s="1" t="str">
        <f t="shared" si="938"/>
        <v>Fluid (stream)</v>
      </c>
      <c r="K7440" s="1" t="str">
        <f t="shared" si="939"/>
        <v>Untreated Water</v>
      </c>
      <c r="O7440">
        <v>0.28999999999999998</v>
      </c>
      <c r="P7440">
        <v>40</v>
      </c>
      <c r="Q7440">
        <v>6.8</v>
      </c>
    </row>
    <row r="7441" spans="1:17" hidden="1" x14ac:dyDescent="0.3">
      <c r="A7441" t="s">
        <v>28859</v>
      </c>
      <c r="B7441" t="s">
        <v>28860</v>
      </c>
      <c r="C7441" s="1" t="str">
        <f t="shared" si="930"/>
        <v>21:0671</v>
      </c>
      <c r="D7441" s="1" t="str">
        <f t="shared" si="937"/>
        <v>21:0204</v>
      </c>
      <c r="E7441" t="s">
        <v>28861</v>
      </c>
      <c r="F7441" t="s">
        <v>28862</v>
      </c>
      <c r="H7441">
        <v>61.372545299999999</v>
      </c>
      <c r="I7441">
        <v>-128.7052553</v>
      </c>
      <c r="J7441" s="1" t="str">
        <f t="shared" si="938"/>
        <v>Fluid (stream)</v>
      </c>
      <c r="K7441" s="1" t="str">
        <f t="shared" si="939"/>
        <v>Untreated Water</v>
      </c>
      <c r="O7441">
        <v>0.21</v>
      </c>
      <c r="P7441">
        <v>40</v>
      </c>
      <c r="Q7441">
        <v>6.6</v>
      </c>
    </row>
    <row r="7442" spans="1:17" hidden="1" x14ac:dyDescent="0.3">
      <c r="A7442" t="s">
        <v>28863</v>
      </c>
      <c r="B7442" t="s">
        <v>28864</v>
      </c>
      <c r="C7442" s="1" t="str">
        <f t="shared" si="930"/>
        <v>21:0671</v>
      </c>
      <c r="D7442" s="1" t="str">
        <f t="shared" si="937"/>
        <v>21:0204</v>
      </c>
      <c r="E7442" t="s">
        <v>28865</v>
      </c>
      <c r="F7442" t="s">
        <v>28866</v>
      </c>
      <c r="H7442">
        <v>61.4111841</v>
      </c>
      <c r="I7442">
        <v>-128.64142699999999</v>
      </c>
      <c r="J7442" s="1" t="str">
        <f t="shared" si="938"/>
        <v>Fluid (stream)</v>
      </c>
      <c r="K7442" s="1" t="str">
        <f t="shared" si="939"/>
        <v>Untreated Water</v>
      </c>
      <c r="O7442">
        <v>0.17</v>
      </c>
      <c r="P7442">
        <v>50</v>
      </c>
      <c r="Q7442">
        <v>7</v>
      </c>
    </row>
    <row r="7443" spans="1:17" hidden="1" x14ac:dyDescent="0.3">
      <c r="A7443" t="s">
        <v>28867</v>
      </c>
      <c r="B7443" t="s">
        <v>28868</v>
      </c>
      <c r="C7443" s="1" t="str">
        <f t="shared" si="930"/>
        <v>21:0671</v>
      </c>
      <c r="D7443" s="1" t="str">
        <f t="shared" si="937"/>
        <v>21:0204</v>
      </c>
      <c r="E7443" t="s">
        <v>28869</v>
      </c>
      <c r="F7443" t="s">
        <v>28870</v>
      </c>
      <c r="H7443">
        <v>61.433166999999997</v>
      </c>
      <c r="I7443">
        <v>-128.66867360000001</v>
      </c>
      <c r="J7443" s="1" t="str">
        <f t="shared" si="938"/>
        <v>Fluid (stream)</v>
      </c>
      <c r="K7443" s="1" t="str">
        <f t="shared" si="939"/>
        <v>Untreated Water</v>
      </c>
      <c r="O7443">
        <v>2.5000000000000001E-2</v>
      </c>
      <c r="P7443">
        <v>40</v>
      </c>
      <c r="Q7443">
        <v>6.9</v>
      </c>
    </row>
    <row r="7444" spans="1:17" hidden="1" x14ac:dyDescent="0.3">
      <c r="A7444" t="s">
        <v>28871</v>
      </c>
      <c r="B7444" t="s">
        <v>28872</v>
      </c>
      <c r="C7444" s="1" t="str">
        <f t="shared" si="930"/>
        <v>21:0671</v>
      </c>
      <c r="D7444" s="1" t="str">
        <f t="shared" si="937"/>
        <v>21:0204</v>
      </c>
      <c r="E7444" t="s">
        <v>28873</v>
      </c>
      <c r="F7444" t="s">
        <v>28874</v>
      </c>
      <c r="H7444">
        <v>61.435135899999999</v>
      </c>
      <c r="I7444">
        <v>-128.6588859</v>
      </c>
      <c r="J7444" s="1" t="str">
        <f t="shared" si="938"/>
        <v>Fluid (stream)</v>
      </c>
      <c r="K7444" s="1" t="str">
        <f t="shared" si="939"/>
        <v>Untreated Water</v>
      </c>
      <c r="O7444">
        <v>0.14000000000000001</v>
      </c>
      <c r="P7444">
        <v>40</v>
      </c>
      <c r="Q7444">
        <v>7.2</v>
      </c>
    </row>
    <row r="7445" spans="1:17" hidden="1" x14ac:dyDescent="0.3">
      <c r="A7445" t="s">
        <v>28875</v>
      </c>
      <c r="B7445" t="s">
        <v>28876</v>
      </c>
      <c r="C7445" s="1" t="str">
        <f t="shared" si="930"/>
        <v>21:0671</v>
      </c>
      <c r="D7445" s="1" t="str">
        <f t="shared" si="937"/>
        <v>21:0204</v>
      </c>
      <c r="E7445" t="s">
        <v>28877</v>
      </c>
      <c r="F7445" t="s">
        <v>28878</v>
      </c>
      <c r="H7445">
        <v>61.382473300000001</v>
      </c>
      <c r="I7445">
        <v>-128.61490040000001</v>
      </c>
      <c r="J7445" s="1" t="str">
        <f t="shared" si="938"/>
        <v>Fluid (stream)</v>
      </c>
      <c r="K7445" s="1" t="str">
        <f t="shared" si="939"/>
        <v>Untreated Water</v>
      </c>
      <c r="O7445">
        <v>0.22</v>
      </c>
      <c r="P7445">
        <v>40</v>
      </c>
      <c r="Q7445">
        <v>6.7</v>
      </c>
    </row>
    <row r="7446" spans="1:17" hidden="1" x14ac:dyDescent="0.3">
      <c r="A7446" t="s">
        <v>28879</v>
      </c>
      <c r="B7446" t="s">
        <v>28880</v>
      </c>
      <c r="C7446" s="1" t="str">
        <f t="shared" si="930"/>
        <v>21:0671</v>
      </c>
      <c r="D7446" s="1" t="str">
        <f t="shared" si="937"/>
        <v>21:0204</v>
      </c>
      <c r="E7446" t="s">
        <v>28881</v>
      </c>
      <c r="F7446" t="s">
        <v>28882</v>
      </c>
      <c r="H7446">
        <v>61.361846399999997</v>
      </c>
      <c r="I7446">
        <v>-128.6005475</v>
      </c>
      <c r="J7446" s="1" t="str">
        <f t="shared" si="938"/>
        <v>Fluid (stream)</v>
      </c>
      <c r="K7446" s="1" t="str">
        <f t="shared" si="939"/>
        <v>Untreated Water</v>
      </c>
      <c r="O7446">
        <v>0.42</v>
      </c>
      <c r="P7446">
        <v>50</v>
      </c>
      <c r="Q7446">
        <v>6.8</v>
      </c>
    </row>
    <row r="7447" spans="1:17" hidden="1" x14ac:dyDescent="0.3">
      <c r="A7447" t="s">
        <v>28883</v>
      </c>
      <c r="B7447" t="s">
        <v>28884</v>
      </c>
      <c r="C7447" s="1" t="str">
        <f t="shared" ref="C7447:C7510" si="940">HYPERLINK("http://geochem.nrcan.gc.ca/cdogs/content/bdl/bdl210671_e.htm", "21:0671")</f>
        <v>21:0671</v>
      </c>
      <c r="D7447" s="1" t="str">
        <f t="shared" si="937"/>
        <v>21:0204</v>
      </c>
      <c r="E7447" t="s">
        <v>28885</v>
      </c>
      <c r="F7447" t="s">
        <v>28886</v>
      </c>
      <c r="H7447">
        <v>61.337961</v>
      </c>
      <c r="I7447">
        <v>-128.6372192</v>
      </c>
      <c r="J7447" s="1" t="str">
        <f t="shared" si="938"/>
        <v>Fluid (stream)</v>
      </c>
      <c r="K7447" s="1" t="str">
        <f t="shared" si="939"/>
        <v>Untreated Water</v>
      </c>
      <c r="O7447">
        <v>0.26</v>
      </c>
      <c r="P7447">
        <v>50</v>
      </c>
      <c r="Q7447">
        <v>6.7</v>
      </c>
    </row>
    <row r="7448" spans="1:17" hidden="1" x14ac:dyDescent="0.3">
      <c r="A7448" t="s">
        <v>28887</v>
      </c>
      <c r="B7448" t="s">
        <v>28888</v>
      </c>
      <c r="C7448" s="1" t="str">
        <f t="shared" si="940"/>
        <v>21:0671</v>
      </c>
      <c r="D7448" s="1" t="str">
        <f t="shared" si="937"/>
        <v>21:0204</v>
      </c>
      <c r="E7448" t="s">
        <v>28889</v>
      </c>
      <c r="F7448" t="s">
        <v>28890</v>
      </c>
      <c r="H7448">
        <v>61.352950800000002</v>
      </c>
      <c r="I7448">
        <v>-128.5685952</v>
      </c>
      <c r="J7448" s="1" t="str">
        <f t="shared" si="938"/>
        <v>Fluid (stream)</v>
      </c>
      <c r="K7448" s="1" t="str">
        <f t="shared" si="939"/>
        <v>Untreated Water</v>
      </c>
      <c r="O7448">
        <v>0.17</v>
      </c>
      <c r="P7448">
        <v>40</v>
      </c>
      <c r="Q7448">
        <v>7</v>
      </c>
    </row>
    <row r="7449" spans="1:17" hidden="1" x14ac:dyDescent="0.3">
      <c r="A7449" t="s">
        <v>28891</v>
      </c>
      <c r="B7449" t="s">
        <v>28892</v>
      </c>
      <c r="C7449" s="1" t="str">
        <f t="shared" si="940"/>
        <v>21:0671</v>
      </c>
      <c r="D7449" s="1" t="str">
        <f t="shared" si="937"/>
        <v>21:0204</v>
      </c>
      <c r="E7449" t="s">
        <v>28893</v>
      </c>
      <c r="F7449" t="s">
        <v>28894</v>
      </c>
      <c r="H7449">
        <v>61.355157200000001</v>
      </c>
      <c r="I7449">
        <v>-128.56512430000001</v>
      </c>
      <c r="J7449" s="1" t="str">
        <f t="shared" si="938"/>
        <v>Fluid (stream)</v>
      </c>
      <c r="K7449" s="1" t="str">
        <f t="shared" si="939"/>
        <v>Untreated Water</v>
      </c>
      <c r="O7449">
        <v>0.21</v>
      </c>
      <c r="P7449">
        <v>50</v>
      </c>
      <c r="Q7449">
        <v>6.9</v>
      </c>
    </row>
    <row r="7450" spans="1:17" hidden="1" x14ac:dyDescent="0.3">
      <c r="A7450" t="s">
        <v>28895</v>
      </c>
      <c r="B7450" t="s">
        <v>28896</v>
      </c>
      <c r="C7450" s="1" t="str">
        <f t="shared" si="940"/>
        <v>21:0671</v>
      </c>
      <c r="D7450" s="1" t="str">
        <f t="shared" si="937"/>
        <v>21:0204</v>
      </c>
      <c r="E7450" t="s">
        <v>28897</v>
      </c>
      <c r="F7450" t="s">
        <v>28898</v>
      </c>
      <c r="H7450">
        <v>61.354416000000001</v>
      </c>
      <c r="I7450">
        <v>-128.58069140000001</v>
      </c>
      <c r="J7450" s="1" t="str">
        <f t="shared" si="938"/>
        <v>Fluid (stream)</v>
      </c>
      <c r="K7450" s="1" t="str">
        <f t="shared" si="939"/>
        <v>Untreated Water</v>
      </c>
      <c r="O7450">
        <v>0.11</v>
      </c>
      <c r="P7450">
        <v>40</v>
      </c>
      <c r="Q7450">
        <v>6.7</v>
      </c>
    </row>
    <row r="7451" spans="1:17" hidden="1" x14ac:dyDescent="0.3">
      <c r="A7451" t="s">
        <v>28899</v>
      </c>
      <c r="B7451" t="s">
        <v>28900</v>
      </c>
      <c r="C7451" s="1" t="str">
        <f t="shared" si="940"/>
        <v>21:0671</v>
      </c>
      <c r="D7451" s="1" t="str">
        <f>HYPERLINK("http://geochem.nrcan.gc.ca/cdogs/content/svy/svy_e.htm", "")</f>
        <v/>
      </c>
      <c r="G7451" s="1" t="str">
        <f>HYPERLINK("http://geochem.nrcan.gc.ca/cdogs/content/cr_/cr_00080_e.htm", "80")</f>
        <v>80</v>
      </c>
      <c r="J7451" t="s">
        <v>11453</v>
      </c>
      <c r="K7451" t="s">
        <v>11454</v>
      </c>
      <c r="O7451">
        <v>0.26</v>
      </c>
      <c r="P7451">
        <v>100</v>
      </c>
      <c r="Q7451">
        <v>7.2</v>
      </c>
    </row>
    <row r="7452" spans="1:17" hidden="1" x14ac:dyDescent="0.3">
      <c r="A7452" t="s">
        <v>28901</v>
      </c>
      <c r="B7452" t="s">
        <v>28902</v>
      </c>
      <c r="C7452" s="1" t="str">
        <f t="shared" si="940"/>
        <v>21:0671</v>
      </c>
      <c r="D7452" s="1" t="str">
        <f t="shared" ref="D7452:D7460" si="941">HYPERLINK("http://geochem.nrcan.gc.ca/cdogs/content/svy/svy210204_e.htm", "21:0204")</f>
        <v>21:0204</v>
      </c>
      <c r="E7452" t="s">
        <v>28903</v>
      </c>
      <c r="F7452" t="s">
        <v>28904</v>
      </c>
      <c r="H7452">
        <v>61.330352900000001</v>
      </c>
      <c r="I7452">
        <v>-128.53555560000001</v>
      </c>
      <c r="J7452" s="1" t="str">
        <f t="shared" ref="J7452:J7460" si="942">HYPERLINK("http://geochem.nrcan.gc.ca/cdogs/content/kwd/kwd020018_e.htm", "Fluid (stream)")</f>
        <v>Fluid (stream)</v>
      </c>
      <c r="K7452" s="1" t="str">
        <f t="shared" ref="K7452:K7460" si="943">HYPERLINK("http://geochem.nrcan.gc.ca/cdogs/content/kwd/kwd080007_e.htm", "Untreated Water")</f>
        <v>Untreated Water</v>
      </c>
      <c r="O7452">
        <v>0.09</v>
      </c>
      <c r="P7452">
        <v>50</v>
      </c>
      <c r="Q7452">
        <v>6.2</v>
      </c>
    </row>
    <row r="7453" spans="1:17" hidden="1" x14ac:dyDescent="0.3">
      <c r="A7453" t="s">
        <v>28905</v>
      </c>
      <c r="B7453" t="s">
        <v>28906</v>
      </c>
      <c r="C7453" s="1" t="str">
        <f t="shared" si="940"/>
        <v>21:0671</v>
      </c>
      <c r="D7453" s="1" t="str">
        <f t="shared" si="941"/>
        <v>21:0204</v>
      </c>
      <c r="E7453" t="s">
        <v>28907</v>
      </c>
      <c r="F7453" t="s">
        <v>28908</v>
      </c>
      <c r="H7453">
        <v>61.317241299999999</v>
      </c>
      <c r="I7453">
        <v>-128.5503544</v>
      </c>
      <c r="J7453" s="1" t="str">
        <f t="shared" si="942"/>
        <v>Fluid (stream)</v>
      </c>
      <c r="K7453" s="1" t="str">
        <f t="shared" si="943"/>
        <v>Untreated Water</v>
      </c>
      <c r="O7453">
        <v>0.32</v>
      </c>
      <c r="P7453">
        <v>50</v>
      </c>
      <c r="Q7453">
        <v>6.5</v>
      </c>
    </row>
    <row r="7454" spans="1:17" hidden="1" x14ac:dyDescent="0.3">
      <c r="A7454" t="s">
        <v>28909</v>
      </c>
      <c r="B7454" t="s">
        <v>28910</v>
      </c>
      <c r="C7454" s="1" t="str">
        <f t="shared" si="940"/>
        <v>21:0671</v>
      </c>
      <c r="D7454" s="1" t="str">
        <f t="shared" si="941"/>
        <v>21:0204</v>
      </c>
      <c r="E7454" t="s">
        <v>28911</v>
      </c>
      <c r="F7454" t="s">
        <v>28912</v>
      </c>
      <c r="H7454">
        <v>61.285486900000002</v>
      </c>
      <c r="I7454">
        <v>-128.53696550000001</v>
      </c>
      <c r="J7454" s="1" t="str">
        <f t="shared" si="942"/>
        <v>Fluid (stream)</v>
      </c>
      <c r="K7454" s="1" t="str">
        <f t="shared" si="943"/>
        <v>Untreated Water</v>
      </c>
      <c r="O7454">
        <v>0.36</v>
      </c>
      <c r="P7454">
        <v>70</v>
      </c>
      <c r="Q7454">
        <v>6.6</v>
      </c>
    </row>
    <row r="7455" spans="1:17" hidden="1" x14ac:dyDescent="0.3">
      <c r="A7455" t="s">
        <v>28913</v>
      </c>
      <c r="B7455" t="s">
        <v>28914</v>
      </c>
      <c r="C7455" s="1" t="str">
        <f t="shared" si="940"/>
        <v>21:0671</v>
      </c>
      <c r="D7455" s="1" t="str">
        <f t="shared" si="941"/>
        <v>21:0204</v>
      </c>
      <c r="E7455" t="s">
        <v>28915</v>
      </c>
      <c r="F7455" t="s">
        <v>28916</v>
      </c>
      <c r="H7455">
        <v>61.285170899999997</v>
      </c>
      <c r="I7455">
        <v>-128.57489989999999</v>
      </c>
      <c r="J7455" s="1" t="str">
        <f t="shared" si="942"/>
        <v>Fluid (stream)</v>
      </c>
      <c r="K7455" s="1" t="str">
        <f t="shared" si="943"/>
        <v>Untreated Water</v>
      </c>
      <c r="O7455">
        <v>0.1</v>
      </c>
      <c r="P7455">
        <v>40</v>
      </c>
      <c r="Q7455">
        <v>6.5</v>
      </c>
    </row>
    <row r="7456" spans="1:17" hidden="1" x14ac:dyDescent="0.3">
      <c r="A7456" t="s">
        <v>28917</v>
      </c>
      <c r="B7456" t="s">
        <v>28918</v>
      </c>
      <c r="C7456" s="1" t="str">
        <f t="shared" si="940"/>
        <v>21:0671</v>
      </c>
      <c r="D7456" s="1" t="str">
        <f t="shared" si="941"/>
        <v>21:0204</v>
      </c>
      <c r="E7456" t="s">
        <v>28915</v>
      </c>
      <c r="F7456" t="s">
        <v>28919</v>
      </c>
      <c r="H7456">
        <v>61.285170899999997</v>
      </c>
      <c r="I7456">
        <v>-128.57489989999999</v>
      </c>
      <c r="J7456" s="1" t="str">
        <f t="shared" si="942"/>
        <v>Fluid (stream)</v>
      </c>
      <c r="K7456" s="1" t="str">
        <f t="shared" si="943"/>
        <v>Untreated Water</v>
      </c>
      <c r="O7456">
        <v>0.11</v>
      </c>
      <c r="P7456">
        <v>40</v>
      </c>
      <c r="Q7456">
        <v>6.5</v>
      </c>
    </row>
    <row r="7457" spans="1:17" hidden="1" x14ac:dyDescent="0.3">
      <c r="A7457" t="s">
        <v>28920</v>
      </c>
      <c r="B7457" t="s">
        <v>28921</v>
      </c>
      <c r="C7457" s="1" t="str">
        <f t="shared" si="940"/>
        <v>21:0671</v>
      </c>
      <c r="D7457" s="1" t="str">
        <f t="shared" si="941"/>
        <v>21:0204</v>
      </c>
      <c r="E7457" t="s">
        <v>28922</v>
      </c>
      <c r="F7457" t="s">
        <v>28923</v>
      </c>
      <c r="H7457">
        <v>61.297538699999997</v>
      </c>
      <c r="I7457">
        <v>-128.63219960000001</v>
      </c>
      <c r="J7457" s="1" t="str">
        <f t="shared" si="942"/>
        <v>Fluid (stream)</v>
      </c>
      <c r="K7457" s="1" t="str">
        <f t="shared" si="943"/>
        <v>Untreated Water</v>
      </c>
      <c r="O7457">
        <v>7.0000000000000007E-2</v>
      </c>
      <c r="P7457">
        <v>40</v>
      </c>
      <c r="Q7457">
        <v>6.4</v>
      </c>
    </row>
    <row r="7458" spans="1:17" hidden="1" x14ac:dyDescent="0.3">
      <c r="A7458" t="s">
        <v>28924</v>
      </c>
      <c r="B7458" t="s">
        <v>28925</v>
      </c>
      <c r="C7458" s="1" t="str">
        <f t="shared" si="940"/>
        <v>21:0671</v>
      </c>
      <c r="D7458" s="1" t="str">
        <f t="shared" si="941"/>
        <v>21:0204</v>
      </c>
      <c r="E7458" t="s">
        <v>28926</v>
      </c>
      <c r="F7458" t="s">
        <v>28927</v>
      </c>
      <c r="H7458">
        <v>61.267319999999998</v>
      </c>
      <c r="I7458">
        <v>-128.52776069999999</v>
      </c>
      <c r="J7458" s="1" t="str">
        <f t="shared" si="942"/>
        <v>Fluid (stream)</v>
      </c>
      <c r="K7458" s="1" t="str">
        <f t="shared" si="943"/>
        <v>Untreated Water</v>
      </c>
      <c r="O7458">
        <v>0.19</v>
      </c>
      <c r="P7458">
        <v>60</v>
      </c>
      <c r="Q7458">
        <v>6.6</v>
      </c>
    </row>
    <row r="7459" spans="1:17" hidden="1" x14ac:dyDescent="0.3">
      <c r="A7459" t="s">
        <v>28928</v>
      </c>
      <c r="B7459" t="s">
        <v>28929</v>
      </c>
      <c r="C7459" s="1" t="str">
        <f t="shared" si="940"/>
        <v>21:0671</v>
      </c>
      <c r="D7459" s="1" t="str">
        <f t="shared" si="941"/>
        <v>21:0204</v>
      </c>
      <c r="E7459" t="s">
        <v>28930</v>
      </c>
      <c r="F7459" t="s">
        <v>28931</v>
      </c>
      <c r="H7459">
        <v>61.267107899999999</v>
      </c>
      <c r="I7459">
        <v>-128.50596630000001</v>
      </c>
      <c r="J7459" s="1" t="str">
        <f t="shared" si="942"/>
        <v>Fluid (stream)</v>
      </c>
      <c r="K7459" s="1" t="str">
        <f t="shared" si="943"/>
        <v>Untreated Water</v>
      </c>
      <c r="O7459">
        <v>0.11</v>
      </c>
      <c r="P7459">
        <v>50</v>
      </c>
      <c r="Q7459">
        <v>6.4</v>
      </c>
    </row>
    <row r="7460" spans="1:17" hidden="1" x14ac:dyDescent="0.3">
      <c r="A7460" t="s">
        <v>28932</v>
      </c>
      <c r="B7460" t="s">
        <v>28933</v>
      </c>
      <c r="C7460" s="1" t="str">
        <f t="shared" si="940"/>
        <v>21:0671</v>
      </c>
      <c r="D7460" s="1" t="str">
        <f t="shared" si="941"/>
        <v>21:0204</v>
      </c>
      <c r="E7460" t="s">
        <v>28934</v>
      </c>
      <c r="F7460" t="s">
        <v>28935</v>
      </c>
      <c r="H7460">
        <v>61.261736300000003</v>
      </c>
      <c r="I7460">
        <v>-128.47644539999999</v>
      </c>
      <c r="J7460" s="1" t="str">
        <f t="shared" si="942"/>
        <v>Fluid (stream)</v>
      </c>
      <c r="K7460" s="1" t="str">
        <f t="shared" si="943"/>
        <v>Untreated Water</v>
      </c>
      <c r="O7460">
        <v>0.27</v>
      </c>
      <c r="P7460">
        <v>40</v>
      </c>
      <c r="Q7460">
        <v>6.9</v>
      </c>
    </row>
    <row r="7461" spans="1:17" hidden="1" x14ac:dyDescent="0.3">
      <c r="A7461" t="s">
        <v>28936</v>
      </c>
      <c r="B7461" t="s">
        <v>28937</v>
      </c>
      <c r="C7461" s="1" t="str">
        <f t="shared" si="940"/>
        <v>21:0671</v>
      </c>
      <c r="D7461" s="1" t="str">
        <f>HYPERLINK("http://geochem.nrcan.gc.ca/cdogs/content/svy/svy_e.htm", "")</f>
        <v/>
      </c>
      <c r="G7461" s="1" t="str">
        <f>HYPERLINK("http://geochem.nrcan.gc.ca/cdogs/content/cr_/cr_00081_e.htm", "81")</f>
        <v>81</v>
      </c>
      <c r="J7461" t="s">
        <v>11453</v>
      </c>
      <c r="K7461" t="s">
        <v>11454</v>
      </c>
      <c r="O7461">
        <v>0.15</v>
      </c>
      <c r="P7461">
        <v>170</v>
      </c>
      <c r="Q7461">
        <v>8</v>
      </c>
    </row>
    <row r="7462" spans="1:17" hidden="1" x14ac:dyDescent="0.3">
      <c r="A7462" t="s">
        <v>28938</v>
      </c>
      <c r="B7462" t="s">
        <v>28939</v>
      </c>
      <c r="C7462" s="1" t="str">
        <f t="shared" si="940"/>
        <v>21:0671</v>
      </c>
      <c r="D7462" s="1" t="str">
        <f t="shared" ref="D7462:D7487" si="944">HYPERLINK("http://geochem.nrcan.gc.ca/cdogs/content/svy/svy210204_e.htm", "21:0204")</f>
        <v>21:0204</v>
      </c>
      <c r="E7462" t="s">
        <v>28940</v>
      </c>
      <c r="F7462" t="s">
        <v>28941</v>
      </c>
      <c r="H7462">
        <v>61.264780000000002</v>
      </c>
      <c r="I7462">
        <v>-128.42970779999999</v>
      </c>
      <c r="J7462" s="1" t="str">
        <f t="shared" ref="J7462:J7487" si="945">HYPERLINK("http://geochem.nrcan.gc.ca/cdogs/content/kwd/kwd020018_e.htm", "Fluid (stream)")</f>
        <v>Fluid (stream)</v>
      </c>
      <c r="K7462" s="1" t="str">
        <f t="shared" ref="K7462:K7487" si="946">HYPERLINK("http://geochem.nrcan.gc.ca/cdogs/content/kwd/kwd080007_e.htm", "Untreated Water")</f>
        <v>Untreated Water</v>
      </c>
      <c r="O7462">
        <v>0.49</v>
      </c>
      <c r="P7462">
        <v>40</v>
      </c>
      <c r="Q7462">
        <v>6.9</v>
      </c>
    </row>
    <row r="7463" spans="1:17" hidden="1" x14ac:dyDescent="0.3">
      <c r="A7463" t="s">
        <v>28942</v>
      </c>
      <c r="B7463" t="s">
        <v>28943</v>
      </c>
      <c r="C7463" s="1" t="str">
        <f t="shared" si="940"/>
        <v>21:0671</v>
      </c>
      <c r="D7463" s="1" t="str">
        <f t="shared" si="944"/>
        <v>21:0204</v>
      </c>
      <c r="E7463" t="s">
        <v>28944</v>
      </c>
      <c r="F7463" t="s">
        <v>28945</v>
      </c>
      <c r="H7463">
        <v>61.094459899999997</v>
      </c>
      <c r="I7463">
        <v>-128.25307939999999</v>
      </c>
      <c r="J7463" s="1" t="str">
        <f t="shared" si="945"/>
        <v>Fluid (stream)</v>
      </c>
      <c r="K7463" s="1" t="str">
        <f t="shared" si="946"/>
        <v>Untreated Water</v>
      </c>
      <c r="O7463">
        <v>2.5000000000000001E-2</v>
      </c>
      <c r="P7463">
        <v>40</v>
      </c>
      <c r="Q7463">
        <v>6.7</v>
      </c>
    </row>
    <row r="7464" spans="1:17" hidden="1" x14ac:dyDescent="0.3">
      <c r="A7464" t="s">
        <v>28946</v>
      </c>
      <c r="B7464" t="s">
        <v>28947</v>
      </c>
      <c r="C7464" s="1" t="str">
        <f t="shared" si="940"/>
        <v>21:0671</v>
      </c>
      <c r="D7464" s="1" t="str">
        <f t="shared" si="944"/>
        <v>21:0204</v>
      </c>
      <c r="E7464" t="s">
        <v>28948</v>
      </c>
      <c r="F7464" t="s">
        <v>28949</v>
      </c>
      <c r="H7464">
        <v>61.071966699999997</v>
      </c>
      <c r="I7464">
        <v>-128.26739699999999</v>
      </c>
      <c r="J7464" s="1" t="str">
        <f t="shared" si="945"/>
        <v>Fluid (stream)</v>
      </c>
      <c r="K7464" s="1" t="str">
        <f t="shared" si="946"/>
        <v>Untreated Water</v>
      </c>
      <c r="O7464">
        <v>0.54</v>
      </c>
      <c r="P7464">
        <v>40</v>
      </c>
      <c r="Q7464">
        <v>7.6</v>
      </c>
    </row>
    <row r="7465" spans="1:17" hidden="1" x14ac:dyDescent="0.3">
      <c r="A7465" t="s">
        <v>28950</v>
      </c>
      <c r="B7465" t="s">
        <v>28951</v>
      </c>
      <c r="C7465" s="1" t="str">
        <f t="shared" si="940"/>
        <v>21:0671</v>
      </c>
      <c r="D7465" s="1" t="str">
        <f t="shared" si="944"/>
        <v>21:0204</v>
      </c>
      <c r="E7465" t="s">
        <v>28952</v>
      </c>
      <c r="F7465" t="s">
        <v>28953</v>
      </c>
      <c r="H7465">
        <v>61.064369999999997</v>
      </c>
      <c r="I7465">
        <v>-128.32409920000001</v>
      </c>
      <c r="J7465" s="1" t="str">
        <f t="shared" si="945"/>
        <v>Fluid (stream)</v>
      </c>
      <c r="K7465" s="1" t="str">
        <f t="shared" si="946"/>
        <v>Untreated Water</v>
      </c>
      <c r="O7465">
        <v>0.78</v>
      </c>
      <c r="P7465">
        <v>40</v>
      </c>
      <c r="Q7465">
        <v>7.5</v>
      </c>
    </row>
    <row r="7466" spans="1:17" hidden="1" x14ac:dyDescent="0.3">
      <c r="A7466" t="s">
        <v>28954</v>
      </c>
      <c r="B7466" t="s">
        <v>28955</v>
      </c>
      <c r="C7466" s="1" t="str">
        <f t="shared" si="940"/>
        <v>21:0671</v>
      </c>
      <c r="D7466" s="1" t="str">
        <f t="shared" si="944"/>
        <v>21:0204</v>
      </c>
      <c r="E7466" t="s">
        <v>28956</v>
      </c>
      <c r="F7466" t="s">
        <v>28957</v>
      </c>
      <c r="H7466">
        <v>61.049934299999997</v>
      </c>
      <c r="I7466">
        <v>-128.29275770000001</v>
      </c>
      <c r="J7466" s="1" t="str">
        <f t="shared" si="945"/>
        <v>Fluid (stream)</v>
      </c>
      <c r="K7466" s="1" t="str">
        <f t="shared" si="946"/>
        <v>Untreated Water</v>
      </c>
      <c r="O7466">
        <v>0.1</v>
      </c>
      <c r="P7466">
        <v>30</v>
      </c>
      <c r="Q7466">
        <v>6.8</v>
      </c>
    </row>
    <row r="7467" spans="1:17" hidden="1" x14ac:dyDescent="0.3">
      <c r="A7467" t="s">
        <v>28958</v>
      </c>
      <c r="B7467" t="s">
        <v>28959</v>
      </c>
      <c r="C7467" s="1" t="str">
        <f t="shared" si="940"/>
        <v>21:0671</v>
      </c>
      <c r="D7467" s="1" t="str">
        <f t="shared" si="944"/>
        <v>21:0204</v>
      </c>
      <c r="E7467" t="s">
        <v>28960</v>
      </c>
      <c r="F7467" t="s">
        <v>28961</v>
      </c>
      <c r="H7467">
        <v>61.040505400000001</v>
      </c>
      <c r="I7467">
        <v>-128.29931769999999</v>
      </c>
      <c r="J7467" s="1" t="str">
        <f t="shared" si="945"/>
        <v>Fluid (stream)</v>
      </c>
      <c r="K7467" s="1" t="str">
        <f t="shared" si="946"/>
        <v>Untreated Water</v>
      </c>
      <c r="O7467">
        <v>0.94</v>
      </c>
      <c r="P7467">
        <v>30</v>
      </c>
      <c r="Q7467">
        <v>7.4</v>
      </c>
    </row>
    <row r="7468" spans="1:17" hidden="1" x14ac:dyDescent="0.3">
      <c r="A7468" t="s">
        <v>28962</v>
      </c>
      <c r="B7468" t="s">
        <v>28963</v>
      </c>
      <c r="C7468" s="1" t="str">
        <f t="shared" si="940"/>
        <v>21:0671</v>
      </c>
      <c r="D7468" s="1" t="str">
        <f t="shared" si="944"/>
        <v>21:0204</v>
      </c>
      <c r="E7468" t="s">
        <v>28964</v>
      </c>
      <c r="F7468" t="s">
        <v>28965</v>
      </c>
      <c r="H7468">
        <v>61.0186797</v>
      </c>
      <c r="I7468">
        <v>-128.29252790000001</v>
      </c>
      <c r="J7468" s="1" t="str">
        <f t="shared" si="945"/>
        <v>Fluid (stream)</v>
      </c>
      <c r="K7468" s="1" t="str">
        <f t="shared" si="946"/>
        <v>Untreated Water</v>
      </c>
      <c r="O7468">
        <v>0.28000000000000003</v>
      </c>
      <c r="P7468">
        <v>40</v>
      </c>
      <c r="Q7468">
        <v>6.6</v>
      </c>
    </row>
    <row r="7469" spans="1:17" hidden="1" x14ac:dyDescent="0.3">
      <c r="A7469" t="s">
        <v>28966</v>
      </c>
      <c r="B7469" t="s">
        <v>28967</v>
      </c>
      <c r="C7469" s="1" t="str">
        <f t="shared" si="940"/>
        <v>21:0671</v>
      </c>
      <c r="D7469" s="1" t="str">
        <f t="shared" si="944"/>
        <v>21:0204</v>
      </c>
      <c r="E7469" t="s">
        <v>28968</v>
      </c>
      <c r="F7469" t="s">
        <v>28969</v>
      </c>
      <c r="H7469">
        <v>61.005767900000002</v>
      </c>
      <c r="I7469">
        <v>-128.3494594</v>
      </c>
      <c r="J7469" s="1" t="str">
        <f t="shared" si="945"/>
        <v>Fluid (stream)</v>
      </c>
      <c r="K7469" s="1" t="str">
        <f t="shared" si="946"/>
        <v>Untreated Water</v>
      </c>
      <c r="O7469">
        <v>0.44</v>
      </c>
      <c r="P7469">
        <v>100</v>
      </c>
      <c r="Q7469">
        <v>7.2</v>
      </c>
    </row>
    <row r="7470" spans="1:17" hidden="1" x14ac:dyDescent="0.3">
      <c r="A7470" t="s">
        <v>28970</v>
      </c>
      <c r="B7470" t="s">
        <v>28971</v>
      </c>
      <c r="C7470" s="1" t="str">
        <f t="shared" si="940"/>
        <v>21:0671</v>
      </c>
      <c r="D7470" s="1" t="str">
        <f t="shared" si="944"/>
        <v>21:0204</v>
      </c>
      <c r="E7470" t="s">
        <v>28972</v>
      </c>
      <c r="F7470" t="s">
        <v>28973</v>
      </c>
      <c r="H7470">
        <v>61.026690600000002</v>
      </c>
      <c r="I7470">
        <v>-128.34830959999999</v>
      </c>
      <c r="J7470" s="1" t="str">
        <f t="shared" si="945"/>
        <v>Fluid (stream)</v>
      </c>
      <c r="K7470" s="1" t="str">
        <f t="shared" si="946"/>
        <v>Untreated Water</v>
      </c>
      <c r="O7470">
        <v>1.05</v>
      </c>
      <c r="P7470">
        <v>70</v>
      </c>
      <c r="Q7470">
        <v>7.2</v>
      </c>
    </row>
    <row r="7471" spans="1:17" hidden="1" x14ac:dyDescent="0.3">
      <c r="A7471" t="s">
        <v>28974</v>
      </c>
      <c r="B7471" t="s">
        <v>28975</v>
      </c>
      <c r="C7471" s="1" t="str">
        <f t="shared" si="940"/>
        <v>21:0671</v>
      </c>
      <c r="D7471" s="1" t="str">
        <f t="shared" si="944"/>
        <v>21:0204</v>
      </c>
      <c r="E7471" t="s">
        <v>28976</v>
      </c>
      <c r="F7471" t="s">
        <v>28977</v>
      </c>
      <c r="H7471">
        <v>61.208890599999997</v>
      </c>
      <c r="I7471">
        <v>-128.2046383</v>
      </c>
      <c r="J7471" s="1" t="str">
        <f t="shared" si="945"/>
        <v>Fluid (stream)</v>
      </c>
      <c r="K7471" s="1" t="str">
        <f t="shared" si="946"/>
        <v>Untreated Water</v>
      </c>
      <c r="O7471">
        <v>0.33</v>
      </c>
      <c r="P7471">
        <v>30</v>
      </c>
      <c r="Q7471">
        <v>7.2</v>
      </c>
    </row>
    <row r="7472" spans="1:17" hidden="1" x14ac:dyDescent="0.3">
      <c r="A7472" t="s">
        <v>28978</v>
      </c>
      <c r="B7472" t="s">
        <v>28979</v>
      </c>
      <c r="C7472" s="1" t="str">
        <f t="shared" si="940"/>
        <v>21:0671</v>
      </c>
      <c r="D7472" s="1" t="str">
        <f t="shared" si="944"/>
        <v>21:0204</v>
      </c>
      <c r="E7472" t="s">
        <v>28980</v>
      </c>
      <c r="F7472" t="s">
        <v>28981</v>
      </c>
      <c r="H7472">
        <v>61.206207200000001</v>
      </c>
      <c r="I7472">
        <v>-128.2032916</v>
      </c>
      <c r="J7472" s="1" t="str">
        <f t="shared" si="945"/>
        <v>Fluid (stream)</v>
      </c>
      <c r="K7472" s="1" t="str">
        <f t="shared" si="946"/>
        <v>Untreated Water</v>
      </c>
      <c r="O7472">
        <v>0.6</v>
      </c>
      <c r="P7472">
        <v>30</v>
      </c>
      <c r="Q7472">
        <v>7.4</v>
      </c>
    </row>
    <row r="7473" spans="1:17" hidden="1" x14ac:dyDescent="0.3">
      <c r="A7473" t="s">
        <v>28982</v>
      </c>
      <c r="B7473" t="s">
        <v>28983</v>
      </c>
      <c r="C7473" s="1" t="str">
        <f t="shared" si="940"/>
        <v>21:0671</v>
      </c>
      <c r="D7473" s="1" t="str">
        <f t="shared" si="944"/>
        <v>21:0204</v>
      </c>
      <c r="E7473" t="s">
        <v>28984</v>
      </c>
      <c r="F7473" t="s">
        <v>28985</v>
      </c>
      <c r="H7473">
        <v>61.225245100000002</v>
      </c>
      <c r="I7473">
        <v>-128.14210170000001</v>
      </c>
      <c r="J7473" s="1" t="str">
        <f t="shared" si="945"/>
        <v>Fluid (stream)</v>
      </c>
      <c r="K7473" s="1" t="str">
        <f t="shared" si="946"/>
        <v>Untreated Water</v>
      </c>
      <c r="O7473">
        <v>0.56000000000000005</v>
      </c>
      <c r="P7473">
        <v>30</v>
      </c>
      <c r="Q7473">
        <v>6.8</v>
      </c>
    </row>
    <row r="7474" spans="1:17" hidden="1" x14ac:dyDescent="0.3">
      <c r="A7474" t="s">
        <v>28986</v>
      </c>
      <c r="B7474" t="s">
        <v>28987</v>
      </c>
      <c r="C7474" s="1" t="str">
        <f t="shared" si="940"/>
        <v>21:0671</v>
      </c>
      <c r="D7474" s="1" t="str">
        <f t="shared" si="944"/>
        <v>21:0204</v>
      </c>
      <c r="E7474" t="s">
        <v>28988</v>
      </c>
      <c r="F7474" t="s">
        <v>28989</v>
      </c>
      <c r="H7474">
        <v>61.2152308</v>
      </c>
      <c r="I7474">
        <v>-128.1372921</v>
      </c>
      <c r="J7474" s="1" t="str">
        <f t="shared" si="945"/>
        <v>Fluid (stream)</v>
      </c>
      <c r="K7474" s="1" t="str">
        <f t="shared" si="946"/>
        <v>Untreated Water</v>
      </c>
      <c r="O7474">
        <v>0.21</v>
      </c>
      <c r="P7474">
        <v>30</v>
      </c>
      <c r="Q7474">
        <v>7</v>
      </c>
    </row>
    <row r="7475" spans="1:17" hidden="1" x14ac:dyDescent="0.3">
      <c r="A7475" t="s">
        <v>28990</v>
      </c>
      <c r="B7475" t="s">
        <v>28991</v>
      </c>
      <c r="C7475" s="1" t="str">
        <f t="shared" si="940"/>
        <v>21:0671</v>
      </c>
      <c r="D7475" s="1" t="str">
        <f t="shared" si="944"/>
        <v>21:0204</v>
      </c>
      <c r="E7475" t="s">
        <v>28992</v>
      </c>
      <c r="F7475" t="s">
        <v>28993</v>
      </c>
      <c r="H7475">
        <v>61.216803900000002</v>
      </c>
      <c r="I7475">
        <v>-128.12635789999999</v>
      </c>
      <c r="J7475" s="1" t="str">
        <f t="shared" si="945"/>
        <v>Fluid (stream)</v>
      </c>
      <c r="K7475" s="1" t="str">
        <f t="shared" si="946"/>
        <v>Untreated Water</v>
      </c>
      <c r="O7475">
        <v>0.18</v>
      </c>
      <c r="P7475">
        <v>30</v>
      </c>
      <c r="Q7475">
        <v>7.1</v>
      </c>
    </row>
    <row r="7476" spans="1:17" hidden="1" x14ac:dyDescent="0.3">
      <c r="A7476" t="s">
        <v>28994</v>
      </c>
      <c r="B7476" t="s">
        <v>28995</v>
      </c>
      <c r="C7476" s="1" t="str">
        <f t="shared" si="940"/>
        <v>21:0671</v>
      </c>
      <c r="D7476" s="1" t="str">
        <f t="shared" si="944"/>
        <v>21:0204</v>
      </c>
      <c r="E7476" t="s">
        <v>28996</v>
      </c>
      <c r="F7476" t="s">
        <v>28997</v>
      </c>
      <c r="H7476">
        <v>61.199987700000001</v>
      </c>
      <c r="I7476">
        <v>-128.0631118</v>
      </c>
      <c r="J7476" s="1" t="str">
        <f t="shared" si="945"/>
        <v>Fluid (stream)</v>
      </c>
      <c r="K7476" s="1" t="str">
        <f t="shared" si="946"/>
        <v>Untreated Water</v>
      </c>
      <c r="O7476">
        <v>0.15</v>
      </c>
      <c r="P7476">
        <v>30</v>
      </c>
      <c r="Q7476">
        <v>6.9</v>
      </c>
    </row>
    <row r="7477" spans="1:17" hidden="1" x14ac:dyDescent="0.3">
      <c r="A7477" t="s">
        <v>28998</v>
      </c>
      <c r="B7477" t="s">
        <v>28999</v>
      </c>
      <c r="C7477" s="1" t="str">
        <f t="shared" si="940"/>
        <v>21:0671</v>
      </c>
      <c r="D7477" s="1" t="str">
        <f t="shared" si="944"/>
        <v>21:0204</v>
      </c>
      <c r="E7477" t="s">
        <v>29000</v>
      </c>
      <c r="F7477" t="s">
        <v>29001</v>
      </c>
      <c r="H7477">
        <v>61.197580500000001</v>
      </c>
      <c r="I7477">
        <v>-127.9952146</v>
      </c>
      <c r="J7477" s="1" t="str">
        <f t="shared" si="945"/>
        <v>Fluid (stream)</v>
      </c>
      <c r="K7477" s="1" t="str">
        <f t="shared" si="946"/>
        <v>Untreated Water</v>
      </c>
      <c r="O7477">
        <v>0.09</v>
      </c>
      <c r="P7477">
        <v>30</v>
      </c>
      <c r="Q7477">
        <v>6.8</v>
      </c>
    </row>
    <row r="7478" spans="1:17" hidden="1" x14ac:dyDescent="0.3">
      <c r="A7478" t="s">
        <v>29002</v>
      </c>
      <c r="B7478" t="s">
        <v>29003</v>
      </c>
      <c r="C7478" s="1" t="str">
        <f t="shared" si="940"/>
        <v>21:0671</v>
      </c>
      <c r="D7478" s="1" t="str">
        <f t="shared" si="944"/>
        <v>21:0204</v>
      </c>
      <c r="E7478" t="s">
        <v>29004</v>
      </c>
      <c r="F7478" t="s">
        <v>29005</v>
      </c>
      <c r="H7478">
        <v>61.235238500000001</v>
      </c>
      <c r="I7478">
        <v>-128.01267910000001</v>
      </c>
      <c r="J7478" s="1" t="str">
        <f t="shared" si="945"/>
        <v>Fluid (stream)</v>
      </c>
      <c r="K7478" s="1" t="str">
        <f t="shared" si="946"/>
        <v>Untreated Water</v>
      </c>
      <c r="O7478">
        <v>0.1</v>
      </c>
      <c r="P7478">
        <v>30</v>
      </c>
      <c r="Q7478">
        <v>6.7</v>
      </c>
    </row>
    <row r="7479" spans="1:17" hidden="1" x14ac:dyDescent="0.3">
      <c r="A7479" t="s">
        <v>29006</v>
      </c>
      <c r="B7479" t="s">
        <v>29007</v>
      </c>
      <c r="C7479" s="1" t="str">
        <f t="shared" si="940"/>
        <v>21:0671</v>
      </c>
      <c r="D7479" s="1" t="str">
        <f t="shared" si="944"/>
        <v>21:0204</v>
      </c>
      <c r="E7479" t="s">
        <v>29008</v>
      </c>
      <c r="F7479" t="s">
        <v>29009</v>
      </c>
      <c r="H7479">
        <v>61.238851199999999</v>
      </c>
      <c r="I7479">
        <v>-128.02182529999999</v>
      </c>
      <c r="J7479" s="1" t="str">
        <f t="shared" si="945"/>
        <v>Fluid (stream)</v>
      </c>
      <c r="K7479" s="1" t="str">
        <f t="shared" si="946"/>
        <v>Untreated Water</v>
      </c>
      <c r="O7479">
        <v>0.09</v>
      </c>
      <c r="P7479">
        <v>30</v>
      </c>
      <c r="Q7479">
        <v>7.8</v>
      </c>
    </row>
    <row r="7480" spans="1:17" hidden="1" x14ac:dyDescent="0.3">
      <c r="A7480" t="s">
        <v>29010</v>
      </c>
      <c r="B7480" t="s">
        <v>29011</v>
      </c>
      <c r="C7480" s="1" t="str">
        <f t="shared" si="940"/>
        <v>21:0671</v>
      </c>
      <c r="D7480" s="1" t="str">
        <f t="shared" si="944"/>
        <v>21:0204</v>
      </c>
      <c r="E7480" t="s">
        <v>29012</v>
      </c>
      <c r="F7480" t="s">
        <v>29013</v>
      </c>
      <c r="H7480">
        <v>61.250781099999998</v>
      </c>
      <c r="I7480">
        <v>-128.00911640000001</v>
      </c>
      <c r="J7480" s="1" t="str">
        <f t="shared" si="945"/>
        <v>Fluid (stream)</v>
      </c>
      <c r="K7480" s="1" t="str">
        <f t="shared" si="946"/>
        <v>Untreated Water</v>
      </c>
      <c r="O7480">
        <v>0.08</v>
      </c>
      <c r="P7480">
        <v>30</v>
      </c>
      <c r="Q7480">
        <v>7.5</v>
      </c>
    </row>
    <row r="7481" spans="1:17" hidden="1" x14ac:dyDescent="0.3">
      <c r="A7481" t="s">
        <v>29014</v>
      </c>
      <c r="B7481" t="s">
        <v>29015</v>
      </c>
      <c r="C7481" s="1" t="str">
        <f t="shared" si="940"/>
        <v>21:0671</v>
      </c>
      <c r="D7481" s="1" t="str">
        <f t="shared" si="944"/>
        <v>21:0204</v>
      </c>
      <c r="E7481" t="s">
        <v>29012</v>
      </c>
      <c r="F7481" t="s">
        <v>29016</v>
      </c>
      <c r="H7481">
        <v>61.250781099999998</v>
      </c>
      <c r="I7481">
        <v>-128.00911640000001</v>
      </c>
      <c r="J7481" s="1" t="str">
        <f t="shared" si="945"/>
        <v>Fluid (stream)</v>
      </c>
      <c r="K7481" s="1" t="str">
        <f t="shared" si="946"/>
        <v>Untreated Water</v>
      </c>
      <c r="O7481">
        <v>0.11</v>
      </c>
      <c r="P7481">
        <v>30</v>
      </c>
      <c r="Q7481">
        <v>7.2</v>
      </c>
    </row>
    <row r="7482" spans="1:17" hidden="1" x14ac:dyDescent="0.3">
      <c r="A7482" t="s">
        <v>29017</v>
      </c>
      <c r="B7482" t="s">
        <v>29018</v>
      </c>
      <c r="C7482" s="1" t="str">
        <f t="shared" si="940"/>
        <v>21:0671</v>
      </c>
      <c r="D7482" s="1" t="str">
        <f t="shared" si="944"/>
        <v>21:0204</v>
      </c>
      <c r="E7482" t="s">
        <v>29019</v>
      </c>
      <c r="F7482" t="s">
        <v>29020</v>
      </c>
      <c r="H7482">
        <v>61.2568494</v>
      </c>
      <c r="I7482">
        <v>-128.0646998</v>
      </c>
      <c r="J7482" s="1" t="str">
        <f t="shared" si="945"/>
        <v>Fluid (stream)</v>
      </c>
      <c r="K7482" s="1" t="str">
        <f t="shared" si="946"/>
        <v>Untreated Water</v>
      </c>
      <c r="O7482">
        <v>0.06</v>
      </c>
      <c r="P7482">
        <v>30</v>
      </c>
      <c r="Q7482">
        <v>7.1</v>
      </c>
    </row>
    <row r="7483" spans="1:17" hidden="1" x14ac:dyDescent="0.3">
      <c r="A7483" t="s">
        <v>29021</v>
      </c>
      <c r="B7483" t="s">
        <v>29022</v>
      </c>
      <c r="C7483" s="1" t="str">
        <f t="shared" si="940"/>
        <v>21:0671</v>
      </c>
      <c r="D7483" s="1" t="str">
        <f t="shared" si="944"/>
        <v>21:0204</v>
      </c>
      <c r="E7483" t="s">
        <v>29023</v>
      </c>
      <c r="F7483" t="s">
        <v>29024</v>
      </c>
      <c r="H7483">
        <v>61.258853700000003</v>
      </c>
      <c r="I7483">
        <v>-128.1540669</v>
      </c>
      <c r="J7483" s="1" t="str">
        <f t="shared" si="945"/>
        <v>Fluid (stream)</v>
      </c>
      <c r="K7483" s="1" t="str">
        <f t="shared" si="946"/>
        <v>Untreated Water</v>
      </c>
      <c r="O7483">
        <v>0.06</v>
      </c>
      <c r="P7483">
        <v>30</v>
      </c>
      <c r="Q7483">
        <v>6.9</v>
      </c>
    </row>
    <row r="7484" spans="1:17" hidden="1" x14ac:dyDescent="0.3">
      <c r="A7484" t="s">
        <v>29025</v>
      </c>
      <c r="B7484" t="s">
        <v>29026</v>
      </c>
      <c r="C7484" s="1" t="str">
        <f t="shared" si="940"/>
        <v>21:0671</v>
      </c>
      <c r="D7484" s="1" t="str">
        <f t="shared" si="944"/>
        <v>21:0204</v>
      </c>
      <c r="E7484" t="s">
        <v>29027</v>
      </c>
      <c r="F7484" t="s">
        <v>29028</v>
      </c>
      <c r="H7484">
        <v>61.2430971</v>
      </c>
      <c r="I7484">
        <v>-128.2122889</v>
      </c>
      <c r="J7484" s="1" t="str">
        <f t="shared" si="945"/>
        <v>Fluid (stream)</v>
      </c>
      <c r="K7484" s="1" t="str">
        <f t="shared" si="946"/>
        <v>Untreated Water</v>
      </c>
      <c r="O7484">
        <v>0.1</v>
      </c>
      <c r="P7484">
        <v>30</v>
      </c>
      <c r="Q7484">
        <v>6.8</v>
      </c>
    </row>
    <row r="7485" spans="1:17" hidden="1" x14ac:dyDescent="0.3">
      <c r="A7485" t="s">
        <v>29029</v>
      </c>
      <c r="B7485" t="s">
        <v>29030</v>
      </c>
      <c r="C7485" s="1" t="str">
        <f t="shared" si="940"/>
        <v>21:0671</v>
      </c>
      <c r="D7485" s="1" t="str">
        <f t="shared" si="944"/>
        <v>21:0204</v>
      </c>
      <c r="E7485" t="s">
        <v>29031</v>
      </c>
      <c r="F7485" t="s">
        <v>29032</v>
      </c>
      <c r="H7485">
        <v>61.236838800000001</v>
      </c>
      <c r="I7485">
        <v>-128.2231012</v>
      </c>
      <c r="J7485" s="1" t="str">
        <f t="shared" si="945"/>
        <v>Fluid (stream)</v>
      </c>
      <c r="K7485" s="1" t="str">
        <f t="shared" si="946"/>
        <v>Untreated Water</v>
      </c>
      <c r="O7485">
        <v>0.16</v>
      </c>
      <c r="P7485">
        <v>40</v>
      </c>
      <c r="Q7485">
        <v>7</v>
      </c>
    </row>
    <row r="7486" spans="1:17" hidden="1" x14ac:dyDescent="0.3">
      <c r="A7486" t="s">
        <v>29033</v>
      </c>
      <c r="B7486" t="s">
        <v>29034</v>
      </c>
      <c r="C7486" s="1" t="str">
        <f t="shared" si="940"/>
        <v>21:0671</v>
      </c>
      <c r="D7486" s="1" t="str">
        <f t="shared" si="944"/>
        <v>21:0204</v>
      </c>
      <c r="E7486" t="s">
        <v>29035</v>
      </c>
      <c r="F7486" t="s">
        <v>29036</v>
      </c>
      <c r="H7486">
        <v>61.287198199999999</v>
      </c>
      <c r="I7486">
        <v>-128.35365999999999</v>
      </c>
      <c r="J7486" s="1" t="str">
        <f t="shared" si="945"/>
        <v>Fluid (stream)</v>
      </c>
      <c r="K7486" s="1" t="str">
        <f t="shared" si="946"/>
        <v>Untreated Water</v>
      </c>
      <c r="O7486">
        <v>0.16</v>
      </c>
      <c r="P7486">
        <v>40</v>
      </c>
      <c r="Q7486">
        <v>7</v>
      </c>
    </row>
    <row r="7487" spans="1:17" hidden="1" x14ac:dyDescent="0.3">
      <c r="A7487" t="s">
        <v>29037</v>
      </c>
      <c r="B7487" t="s">
        <v>29038</v>
      </c>
      <c r="C7487" s="1" t="str">
        <f t="shared" si="940"/>
        <v>21:0671</v>
      </c>
      <c r="D7487" s="1" t="str">
        <f t="shared" si="944"/>
        <v>21:0204</v>
      </c>
      <c r="E7487" t="s">
        <v>29039</v>
      </c>
      <c r="F7487" t="s">
        <v>29040</v>
      </c>
      <c r="H7487">
        <v>61.267344000000001</v>
      </c>
      <c r="I7487">
        <v>-128.33974749999999</v>
      </c>
      <c r="J7487" s="1" t="str">
        <f t="shared" si="945"/>
        <v>Fluid (stream)</v>
      </c>
      <c r="K7487" s="1" t="str">
        <f t="shared" si="946"/>
        <v>Untreated Water</v>
      </c>
      <c r="O7487">
        <v>0.28999999999999998</v>
      </c>
      <c r="P7487">
        <v>40</v>
      </c>
      <c r="Q7487">
        <v>6.9</v>
      </c>
    </row>
    <row r="7488" spans="1:17" hidden="1" x14ac:dyDescent="0.3">
      <c r="A7488" t="s">
        <v>29041</v>
      </c>
      <c r="B7488" t="s">
        <v>29042</v>
      </c>
      <c r="C7488" s="1" t="str">
        <f t="shared" si="940"/>
        <v>21:0671</v>
      </c>
      <c r="D7488" s="1" t="str">
        <f>HYPERLINK("http://geochem.nrcan.gc.ca/cdogs/content/svy/svy_e.htm", "")</f>
        <v/>
      </c>
      <c r="G7488" s="1" t="str">
        <f>HYPERLINK("http://geochem.nrcan.gc.ca/cdogs/content/cr_/cr_00080_e.htm", "80")</f>
        <v>80</v>
      </c>
      <c r="J7488" t="s">
        <v>11453</v>
      </c>
      <c r="K7488" t="s">
        <v>11454</v>
      </c>
      <c r="O7488">
        <v>0.23</v>
      </c>
      <c r="P7488">
        <v>100</v>
      </c>
      <c r="Q7488">
        <v>7.2</v>
      </c>
    </row>
    <row r="7489" spans="1:17" hidden="1" x14ac:dyDescent="0.3">
      <c r="A7489" t="s">
        <v>29043</v>
      </c>
      <c r="B7489" t="s">
        <v>29044</v>
      </c>
      <c r="C7489" s="1" t="str">
        <f t="shared" si="940"/>
        <v>21:0671</v>
      </c>
      <c r="D7489" s="1" t="str">
        <f t="shared" ref="D7489:D7496" si="947">HYPERLINK("http://geochem.nrcan.gc.ca/cdogs/content/svy/svy210204_e.htm", "21:0204")</f>
        <v>21:0204</v>
      </c>
      <c r="E7489" t="s">
        <v>29045</v>
      </c>
      <c r="F7489" t="s">
        <v>29046</v>
      </c>
      <c r="H7489">
        <v>61.286413899999999</v>
      </c>
      <c r="I7489">
        <v>-128.39991040000001</v>
      </c>
      <c r="J7489" s="1" t="str">
        <f t="shared" ref="J7489:J7496" si="948">HYPERLINK("http://geochem.nrcan.gc.ca/cdogs/content/kwd/kwd020018_e.htm", "Fluid (stream)")</f>
        <v>Fluid (stream)</v>
      </c>
      <c r="K7489" s="1" t="str">
        <f t="shared" ref="K7489:K7496" si="949">HYPERLINK("http://geochem.nrcan.gc.ca/cdogs/content/kwd/kwd080007_e.htm", "Untreated Water")</f>
        <v>Untreated Water</v>
      </c>
      <c r="O7489">
        <v>0.24</v>
      </c>
      <c r="P7489">
        <v>40</v>
      </c>
      <c r="Q7489">
        <v>6.9</v>
      </c>
    </row>
    <row r="7490" spans="1:17" hidden="1" x14ac:dyDescent="0.3">
      <c r="A7490" t="s">
        <v>29047</v>
      </c>
      <c r="B7490" t="s">
        <v>29048</v>
      </c>
      <c r="C7490" s="1" t="str">
        <f t="shared" si="940"/>
        <v>21:0671</v>
      </c>
      <c r="D7490" s="1" t="str">
        <f t="shared" si="947"/>
        <v>21:0204</v>
      </c>
      <c r="E7490" t="s">
        <v>29049</v>
      </c>
      <c r="F7490" t="s">
        <v>29050</v>
      </c>
      <c r="H7490">
        <v>61.3049927</v>
      </c>
      <c r="I7490">
        <v>-128.3987152</v>
      </c>
      <c r="J7490" s="1" t="str">
        <f t="shared" si="948"/>
        <v>Fluid (stream)</v>
      </c>
      <c r="K7490" s="1" t="str">
        <f t="shared" si="949"/>
        <v>Untreated Water</v>
      </c>
      <c r="O7490">
        <v>0.21</v>
      </c>
      <c r="P7490">
        <v>50</v>
      </c>
      <c r="Q7490">
        <v>6.8</v>
      </c>
    </row>
    <row r="7491" spans="1:17" hidden="1" x14ac:dyDescent="0.3">
      <c r="A7491" t="s">
        <v>29051</v>
      </c>
      <c r="B7491" t="s">
        <v>29052</v>
      </c>
      <c r="C7491" s="1" t="str">
        <f t="shared" si="940"/>
        <v>21:0671</v>
      </c>
      <c r="D7491" s="1" t="str">
        <f t="shared" si="947"/>
        <v>21:0204</v>
      </c>
      <c r="E7491" t="s">
        <v>29053</v>
      </c>
      <c r="F7491" t="s">
        <v>29054</v>
      </c>
      <c r="H7491">
        <v>61.30856</v>
      </c>
      <c r="I7491">
        <v>-128.43933089999999</v>
      </c>
      <c r="J7491" s="1" t="str">
        <f t="shared" si="948"/>
        <v>Fluid (stream)</v>
      </c>
      <c r="K7491" s="1" t="str">
        <f t="shared" si="949"/>
        <v>Untreated Water</v>
      </c>
      <c r="O7491">
        <v>0.12</v>
      </c>
      <c r="P7491">
        <v>50</v>
      </c>
      <c r="Q7491">
        <v>6.5</v>
      </c>
    </row>
    <row r="7492" spans="1:17" hidden="1" x14ac:dyDescent="0.3">
      <c r="A7492" t="s">
        <v>29055</v>
      </c>
      <c r="B7492" t="s">
        <v>29056</v>
      </c>
      <c r="C7492" s="1" t="str">
        <f t="shared" si="940"/>
        <v>21:0671</v>
      </c>
      <c r="D7492" s="1" t="str">
        <f t="shared" si="947"/>
        <v>21:0204</v>
      </c>
      <c r="E7492" t="s">
        <v>29057</v>
      </c>
      <c r="F7492" t="s">
        <v>29058</v>
      </c>
      <c r="H7492">
        <v>61.311340700000002</v>
      </c>
      <c r="I7492">
        <v>-128.436555</v>
      </c>
      <c r="J7492" s="1" t="str">
        <f t="shared" si="948"/>
        <v>Fluid (stream)</v>
      </c>
      <c r="K7492" s="1" t="str">
        <f t="shared" si="949"/>
        <v>Untreated Water</v>
      </c>
      <c r="O7492">
        <v>0.43</v>
      </c>
      <c r="P7492">
        <v>50</v>
      </c>
      <c r="Q7492">
        <v>6.7</v>
      </c>
    </row>
    <row r="7493" spans="1:17" hidden="1" x14ac:dyDescent="0.3">
      <c r="A7493" t="s">
        <v>29059</v>
      </c>
      <c r="B7493" t="s">
        <v>29060</v>
      </c>
      <c r="C7493" s="1" t="str">
        <f t="shared" si="940"/>
        <v>21:0671</v>
      </c>
      <c r="D7493" s="1" t="str">
        <f t="shared" si="947"/>
        <v>21:0204</v>
      </c>
      <c r="E7493" t="s">
        <v>29061</v>
      </c>
      <c r="F7493" t="s">
        <v>29062</v>
      </c>
      <c r="H7493">
        <v>61.335844000000002</v>
      </c>
      <c r="I7493">
        <v>-128.39952510000001</v>
      </c>
      <c r="J7493" s="1" t="str">
        <f t="shared" si="948"/>
        <v>Fluid (stream)</v>
      </c>
      <c r="K7493" s="1" t="str">
        <f t="shared" si="949"/>
        <v>Untreated Water</v>
      </c>
      <c r="O7493">
        <v>0.09</v>
      </c>
      <c r="P7493">
        <v>50</v>
      </c>
      <c r="Q7493">
        <v>6.7</v>
      </c>
    </row>
    <row r="7494" spans="1:17" hidden="1" x14ac:dyDescent="0.3">
      <c r="A7494" t="s">
        <v>29063</v>
      </c>
      <c r="B7494" t="s">
        <v>29064</v>
      </c>
      <c r="C7494" s="1" t="str">
        <f t="shared" si="940"/>
        <v>21:0671</v>
      </c>
      <c r="D7494" s="1" t="str">
        <f t="shared" si="947"/>
        <v>21:0204</v>
      </c>
      <c r="E7494" t="s">
        <v>29065</v>
      </c>
      <c r="F7494" t="s">
        <v>29066</v>
      </c>
      <c r="H7494">
        <v>61.320615199999999</v>
      </c>
      <c r="I7494">
        <v>-128.34273580000001</v>
      </c>
      <c r="J7494" s="1" t="str">
        <f t="shared" si="948"/>
        <v>Fluid (stream)</v>
      </c>
      <c r="K7494" s="1" t="str">
        <f t="shared" si="949"/>
        <v>Untreated Water</v>
      </c>
      <c r="O7494">
        <v>0.23</v>
      </c>
      <c r="P7494">
        <v>70</v>
      </c>
      <c r="Q7494">
        <v>6.9</v>
      </c>
    </row>
    <row r="7495" spans="1:17" hidden="1" x14ac:dyDescent="0.3">
      <c r="A7495" t="s">
        <v>29067</v>
      </c>
      <c r="B7495" t="s">
        <v>29068</v>
      </c>
      <c r="C7495" s="1" t="str">
        <f t="shared" si="940"/>
        <v>21:0671</v>
      </c>
      <c r="D7495" s="1" t="str">
        <f t="shared" si="947"/>
        <v>21:0204</v>
      </c>
      <c r="E7495" t="s">
        <v>29065</v>
      </c>
      <c r="F7495" t="s">
        <v>29069</v>
      </c>
      <c r="H7495">
        <v>61.320615199999999</v>
      </c>
      <c r="I7495">
        <v>-128.34273580000001</v>
      </c>
      <c r="J7495" s="1" t="str">
        <f t="shared" si="948"/>
        <v>Fluid (stream)</v>
      </c>
      <c r="K7495" s="1" t="str">
        <f t="shared" si="949"/>
        <v>Untreated Water</v>
      </c>
      <c r="O7495">
        <v>0.23</v>
      </c>
      <c r="P7495">
        <v>70</v>
      </c>
      <c r="Q7495">
        <v>6.9</v>
      </c>
    </row>
    <row r="7496" spans="1:17" hidden="1" x14ac:dyDescent="0.3">
      <c r="A7496" t="s">
        <v>29070</v>
      </c>
      <c r="B7496" t="s">
        <v>29071</v>
      </c>
      <c r="C7496" s="1" t="str">
        <f t="shared" si="940"/>
        <v>21:0671</v>
      </c>
      <c r="D7496" s="1" t="str">
        <f t="shared" si="947"/>
        <v>21:0204</v>
      </c>
      <c r="E7496" t="s">
        <v>29072</v>
      </c>
      <c r="F7496" t="s">
        <v>29073</v>
      </c>
      <c r="H7496">
        <v>61.304922900000001</v>
      </c>
      <c r="I7496">
        <v>-128.31922410000001</v>
      </c>
      <c r="J7496" s="1" t="str">
        <f t="shared" si="948"/>
        <v>Fluid (stream)</v>
      </c>
      <c r="K7496" s="1" t="str">
        <f t="shared" si="949"/>
        <v>Untreated Water</v>
      </c>
      <c r="O7496">
        <v>0.23</v>
      </c>
      <c r="P7496">
        <v>60</v>
      </c>
      <c r="Q7496">
        <v>7.2</v>
      </c>
    </row>
    <row r="7497" spans="1:17" hidden="1" x14ac:dyDescent="0.3">
      <c r="A7497" t="s">
        <v>29074</v>
      </c>
      <c r="B7497" t="s">
        <v>29075</v>
      </c>
      <c r="C7497" s="1" t="str">
        <f t="shared" si="940"/>
        <v>21:0671</v>
      </c>
      <c r="D7497" s="1" t="str">
        <f>HYPERLINK("http://geochem.nrcan.gc.ca/cdogs/content/svy/svy_e.htm", "")</f>
        <v/>
      </c>
      <c r="G7497" s="1" t="str">
        <f>HYPERLINK("http://geochem.nrcan.gc.ca/cdogs/content/cr_/cr_00081_e.htm", "81")</f>
        <v>81</v>
      </c>
      <c r="J7497" t="s">
        <v>11453</v>
      </c>
      <c r="K7497" t="s">
        <v>11454</v>
      </c>
      <c r="O7497">
        <v>0.15</v>
      </c>
      <c r="P7497">
        <v>170</v>
      </c>
      <c r="Q7497">
        <v>8.1</v>
      </c>
    </row>
    <row r="7498" spans="1:17" hidden="1" x14ac:dyDescent="0.3">
      <c r="A7498" t="s">
        <v>29076</v>
      </c>
      <c r="B7498" t="s">
        <v>29077</v>
      </c>
      <c r="C7498" s="1" t="str">
        <f t="shared" si="940"/>
        <v>21:0671</v>
      </c>
      <c r="D7498" s="1" t="str">
        <f t="shared" ref="D7498:D7511" si="950">HYPERLINK("http://geochem.nrcan.gc.ca/cdogs/content/svy/svy210204_e.htm", "21:0204")</f>
        <v>21:0204</v>
      </c>
      <c r="E7498" t="s">
        <v>29078</v>
      </c>
      <c r="F7498" t="s">
        <v>29079</v>
      </c>
      <c r="H7498">
        <v>61.4489558</v>
      </c>
      <c r="I7498">
        <v>-129.97043020000001</v>
      </c>
      <c r="J7498" s="1" t="str">
        <f t="shared" ref="J7498:J7511" si="951">HYPERLINK("http://geochem.nrcan.gc.ca/cdogs/content/kwd/kwd020018_e.htm", "Fluid (stream)")</f>
        <v>Fluid (stream)</v>
      </c>
      <c r="K7498" s="1" t="str">
        <f t="shared" ref="K7498:K7511" si="952">HYPERLINK("http://geochem.nrcan.gc.ca/cdogs/content/kwd/kwd080007_e.htm", "Untreated Water")</f>
        <v>Untreated Water</v>
      </c>
      <c r="O7498">
        <v>4.3</v>
      </c>
      <c r="P7498">
        <v>80</v>
      </c>
      <c r="Q7498">
        <v>7.2</v>
      </c>
    </row>
    <row r="7499" spans="1:17" hidden="1" x14ac:dyDescent="0.3">
      <c r="A7499" t="s">
        <v>29080</v>
      </c>
      <c r="B7499" t="s">
        <v>29081</v>
      </c>
      <c r="C7499" s="1" t="str">
        <f t="shared" si="940"/>
        <v>21:0671</v>
      </c>
      <c r="D7499" s="1" t="str">
        <f t="shared" si="950"/>
        <v>21:0204</v>
      </c>
      <c r="E7499" t="s">
        <v>29082</v>
      </c>
      <c r="F7499" t="s">
        <v>29083</v>
      </c>
      <c r="H7499">
        <v>61.427246099999998</v>
      </c>
      <c r="I7499">
        <v>-129.95927639999999</v>
      </c>
      <c r="J7499" s="1" t="str">
        <f t="shared" si="951"/>
        <v>Fluid (stream)</v>
      </c>
      <c r="K7499" s="1" t="str">
        <f t="shared" si="952"/>
        <v>Untreated Water</v>
      </c>
      <c r="O7499">
        <v>0.39</v>
      </c>
      <c r="P7499">
        <v>30</v>
      </c>
      <c r="Q7499">
        <v>7.4</v>
      </c>
    </row>
    <row r="7500" spans="1:17" hidden="1" x14ac:dyDescent="0.3">
      <c r="A7500" t="s">
        <v>29084</v>
      </c>
      <c r="B7500" t="s">
        <v>29085</v>
      </c>
      <c r="C7500" s="1" t="str">
        <f t="shared" si="940"/>
        <v>21:0671</v>
      </c>
      <c r="D7500" s="1" t="str">
        <f t="shared" si="950"/>
        <v>21:0204</v>
      </c>
      <c r="E7500" t="s">
        <v>29086</v>
      </c>
      <c r="F7500" t="s">
        <v>29087</v>
      </c>
      <c r="H7500">
        <v>61.423011199999998</v>
      </c>
      <c r="I7500">
        <v>-129.94344240000001</v>
      </c>
      <c r="J7500" s="1" t="str">
        <f t="shared" si="951"/>
        <v>Fluid (stream)</v>
      </c>
      <c r="K7500" s="1" t="str">
        <f t="shared" si="952"/>
        <v>Untreated Water</v>
      </c>
      <c r="O7500">
        <v>0.57999999999999996</v>
      </c>
      <c r="P7500">
        <v>40</v>
      </c>
      <c r="Q7500">
        <v>7.8</v>
      </c>
    </row>
    <row r="7501" spans="1:17" hidden="1" x14ac:dyDescent="0.3">
      <c r="A7501" t="s">
        <v>29088</v>
      </c>
      <c r="B7501" t="s">
        <v>29089</v>
      </c>
      <c r="C7501" s="1" t="str">
        <f t="shared" si="940"/>
        <v>21:0671</v>
      </c>
      <c r="D7501" s="1" t="str">
        <f t="shared" si="950"/>
        <v>21:0204</v>
      </c>
      <c r="E7501" t="s">
        <v>29086</v>
      </c>
      <c r="F7501" t="s">
        <v>29090</v>
      </c>
      <c r="H7501">
        <v>61.423011199999998</v>
      </c>
      <c r="I7501">
        <v>-129.94344240000001</v>
      </c>
      <c r="J7501" s="1" t="str">
        <f t="shared" si="951"/>
        <v>Fluid (stream)</v>
      </c>
      <c r="K7501" s="1" t="str">
        <f t="shared" si="952"/>
        <v>Untreated Water</v>
      </c>
      <c r="O7501">
        <v>0.43</v>
      </c>
      <c r="P7501">
        <v>40</v>
      </c>
      <c r="Q7501">
        <v>7.4</v>
      </c>
    </row>
    <row r="7502" spans="1:17" hidden="1" x14ac:dyDescent="0.3">
      <c r="A7502" t="s">
        <v>29091</v>
      </c>
      <c r="B7502" t="s">
        <v>29092</v>
      </c>
      <c r="C7502" s="1" t="str">
        <f t="shared" si="940"/>
        <v>21:0671</v>
      </c>
      <c r="D7502" s="1" t="str">
        <f t="shared" si="950"/>
        <v>21:0204</v>
      </c>
      <c r="E7502" t="s">
        <v>29093</v>
      </c>
      <c r="F7502" t="s">
        <v>29094</v>
      </c>
      <c r="H7502">
        <v>61.413452800000002</v>
      </c>
      <c r="I7502">
        <v>-129.94041799999999</v>
      </c>
      <c r="J7502" s="1" t="str">
        <f t="shared" si="951"/>
        <v>Fluid (stream)</v>
      </c>
      <c r="K7502" s="1" t="str">
        <f t="shared" si="952"/>
        <v>Untreated Water</v>
      </c>
      <c r="O7502">
        <v>0.22</v>
      </c>
      <c r="P7502">
        <v>30</v>
      </c>
      <c r="Q7502">
        <v>7.5</v>
      </c>
    </row>
    <row r="7503" spans="1:17" hidden="1" x14ac:dyDescent="0.3">
      <c r="A7503" t="s">
        <v>29095</v>
      </c>
      <c r="B7503" t="s">
        <v>29096</v>
      </c>
      <c r="C7503" s="1" t="str">
        <f t="shared" si="940"/>
        <v>21:0671</v>
      </c>
      <c r="D7503" s="1" t="str">
        <f t="shared" si="950"/>
        <v>21:0204</v>
      </c>
      <c r="E7503" t="s">
        <v>29097</v>
      </c>
      <c r="F7503" t="s">
        <v>29098</v>
      </c>
      <c r="H7503">
        <v>61.397619400000004</v>
      </c>
      <c r="I7503">
        <v>-129.91067649999999</v>
      </c>
      <c r="J7503" s="1" t="str">
        <f t="shared" si="951"/>
        <v>Fluid (stream)</v>
      </c>
      <c r="K7503" s="1" t="str">
        <f t="shared" si="952"/>
        <v>Untreated Water</v>
      </c>
      <c r="O7503">
        <v>0.21</v>
      </c>
      <c r="P7503">
        <v>50</v>
      </c>
      <c r="Q7503">
        <v>7.1</v>
      </c>
    </row>
    <row r="7504" spans="1:17" hidden="1" x14ac:dyDescent="0.3">
      <c r="A7504" t="s">
        <v>29099</v>
      </c>
      <c r="B7504" t="s">
        <v>29100</v>
      </c>
      <c r="C7504" s="1" t="str">
        <f t="shared" si="940"/>
        <v>21:0671</v>
      </c>
      <c r="D7504" s="1" t="str">
        <f t="shared" si="950"/>
        <v>21:0204</v>
      </c>
      <c r="E7504" t="s">
        <v>29101</v>
      </c>
      <c r="F7504" t="s">
        <v>29102</v>
      </c>
      <c r="H7504">
        <v>61.408078600000003</v>
      </c>
      <c r="I7504">
        <v>-129.86801370000001</v>
      </c>
      <c r="J7504" s="1" t="str">
        <f t="shared" si="951"/>
        <v>Fluid (stream)</v>
      </c>
      <c r="K7504" s="1" t="str">
        <f t="shared" si="952"/>
        <v>Untreated Water</v>
      </c>
      <c r="O7504">
        <v>0.15</v>
      </c>
      <c r="P7504">
        <v>70</v>
      </c>
      <c r="Q7504">
        <v>7.3</v>
      </c>
    </row>
    <row r="7505" spans="1:17" hidden="1" x14ac:dyDescent="0.3">
      <c r="A7505" t="s">
        <v>29103</v>
      </c>
      <c r="B7505" t="s">
        <v>29104</v>
      </c>
      <c r="C7505" s="1" t="str">
        <f t="shared" si="940"/>
        <v>21:0671</v>
      </c>
      <c r="D7505" s="1" t="str">
        <f t="shared" si="950"/>
        <v>21:0204</v>
      </c>
      <c r="E7505" t="s">
        <v>29105</v>
      </c>
      <c r="F7505" t="s">
        <v>29106</v>
      </c>
      <c r="H7505">
        <v>61.400639499999997</v>
      </c>
      <c r="I7505">
        <v>-129.8328276</v>
      </c>
      <c r="J7505" s="1" t="str">
        <f t="shared" si="951"/>
        <v>Fluid (stream)</v>
      </c>
      <c r="K7505" s="1" t="str">
        <f t="shared" si="952"/>
        <v>Untreated Water</v>
      </c>
      <c r="O7505">
        <v>2.5000000000000001E-2</v>
      </c>
      <c r="P7505">
        <v>80</v>
      </c>
      <c r="Q7505">
        <v>6.9</v>
      </c>
    </row>
    <row r="7506" spans="1:17" hidden="1" x14ac:dyDescent="0.3">
      <c r="A7506" t="s">
        <v>29107</v>
      </c>
      <c r="B7506" t="s">
        <v>29108</v>
      </c>
      <c r="C7506" s="1" t="str">
        <f t="shared" si="940"/>
        <v>21:0671</v>
      </c>
      <c r="D7506" s="1" t="str">
        <f t="shared" si="950"/>
        <v>21:0204</v>
      </c>
      <c r="E7506" t="s">
        <v>29109</v>
      </c>
      <c r="F7506" t="s">
        <v>29110</v>
      </c>
      <c r="H7506">
        <v>61.410802400000001</v>
      </c>
      <c r="I7506">
        <v>-129.79822179999999</v>
      </c>
      <c r="J7506" s="1" t="str">
        <f t="shared" si="951"/>
        <v>Fluid (stream)</v>
      </c>
      <c r="K7506" s="1" t="str">
        <f t="shared" si="952"/>
        <v>Untreated Water</v>
      </c>
      <c r="O7506">
        <v>0.43</v>
      </c>
      <c r="P7506">
        <v>80</v>
      </c>
      <c r="Q7506">
        <v>7.6</v>
      </c>
    </row>
    <row r="7507" spans="1:17" hidden="1" x14ac:dyDescent="0.3">
      <c r="A7507" t="s">
        <v>29111</v>
      </c>
      <c r="B7507" t="s">
        <v>29112</v>
      </c>
      <c r="C7507" s="1" t="str">
        <f t="shared" si="940"/>
        <v>21:0671</v>
      </c>
      <c r="D7507" s="1" t="str">
        <f t="shared" si="950"/>
        <v>21:0204</v>
      </c>
      <c r="E7507" t="s">
        <v>29113</v>
      </c>
      <c r="F7507" t="s">
        <v>29114</v>
      </c>
      <c r="H7507">
        <v>61.401344600000002</v>
      </c>
      <c r="I7507">
        <v>-129.77551030000001</v>
      </c>
      <c r="J7507" s="1" t="str">
        <f t="shared" si="951"/>
        <v>Fluid (stream)</v>
      </c>
      <c r="K7507" s="1" t="str">
        <f t="shared" si="952"/>
        <v>Untreated Water</v>
      </c>
      <c r="O7507">
        <v>0.76</v>
      </c>
      <c r="P7507">
        <v>60</v>
      </c>
      <c r="Q7507">
        <v>8</v>
      </c>
    </row>
    <row r="7508" spans="1:17" hidden="1" x14ac:dyDescent="0.3">
      <c r="A7508" t="s">
        <v>29115</v>
      </c>
      <c r="B7508" t="s">
        <v>29116</v>
      </c>
      <c r="C7508" s="1" t="str">
        <f t="shared" si="940"/>
        <v>21:0671</v>
      </c>
      <c r="D7508" s="1" t="str">
        <f t="shared" si="950"/>
        <v>21:0204</v>
      </c>
      <c r="E7508" t="s">
        <v>29117</v>
      </c>
      <c r="F7508" t="s">
        <v>29118</v>
      </c>
      <c r="H7508">
        <v>61.404209600000002</v>
      </c>
      <c r="I7508">
        <v>-129.76093710000001</v>
      </c>
      <c r="J7508" s="1" t="str">
        <f t="shared" si="951"/>
        <v>Fluid (stream)</v>
      </c>
      <c r="K7508" s="1" t="str">
        <f t="shared" si="952"/>
        <v>Untreated Water</v>
      </c>
      <c r="O7508">
        <v>0.45</v>
      </c>
      <c r="P7508">
        <v>60</v>
      </c>
      <c r="Q7508">
        <v>7.6</v>
      </c>
    </row>
    <row r="7509" spans="1:17" hidden="1" x14ac:dyDescent="0.3">
      <c r="A7509" t="s">
        <v>29119</v>
      </c>
      <c r="B7509" t="s">
        <v>29120</v>
      </c>
      <c r="C7509" s="1" t="str">
        <f t="shared" si="940"/>
        <v>21:0671</v>
      </c>
      <c r="D7509" s="1" t="str">
        <f t="shared" si="950"/>
        <v>21:0204</v>
      </c>
      <c r="E7509" t="s">
        <v>29121</v>
      </c>
      <c r="F7509" t="s">
        <v>29122</v>
      </c>
      <c r="H7509">
        <v>61.469290399999998</v>
      </c>
      <c r="I7509">
        <v>-129.69665649999999</v>
      </c>
      <c r="J7509" s="1" t="str">
        <f t="shared" si="951"/>
        <v>Fluid (stream)</v>
      </c>
      <c r="K7509" s="1" t="str">
        <f t="shared" si="952"/>
        <v>Untreated Water</v>
      </c>
      <c r="O7509">
        <v>3.3</v>
      </c>
      <c r="P7509">
        <v>70</v>
      </c>
      <c r="Q7509">
        <v>7.6</v>
      </c>
    </row>
    <row r="7510" spans="1:17" hidden="1" x14ac:dyDescent="0.3">
      <c r="A7510" t="s">
        <v>29123</v>
      </c>
      <c r="B7510" t="s">
        <v>29124</v>
      </c>
      <c r="C7510" s="1" t="str">
        <f t="shared" si="940"/>
        <v>21:0671</v>
      </c>
      <c r="D7510" s="1" t="str">
        <f t="shared" si="950"/>
        <v>21:0204</v>
      </c>
      <c r="E7510" t="s">
        <v>29125</v>
      </c>
      <c r="F7510" t="s">
        <v>29126</v>
      </c>
      <c r="H7510">
        <v>61.481372</v>
      </c>
      <c r="I7510">
        <v>-129.6592272</v>
      </c>
      <c r="J7510" s="1" t="str">
        <f t="shared" si="951"/>
        <v>Fluid (stream)</v>
      </c>
      <c r="K7510" s="1" t="str">
        <f t="shared" si="952"/>
        <v>Untreated Water</v>
      </c>
      <c r="O7510">
        <v>0.88</v>
      </c>
      <c r="P7510">
        <v>60</v>
      </c>
      <c r="Q7510">
        <v>7.5</v>
      </c>
    </row>
    <row r="7511" spans="1:17" hidden="1" x14ac:dyDescent="0.3">
      <c r="A7511" t="s">
        <v>29127</v>
      </c>
      <c r="B7511" t="s">
        <v>29128</v>
      </c>
      <c r="C7511" s="1" t="str">
        <f t="shared" ref="C7511:C7574" si="953">HYPERLINK("http://geochem.nrcan.gc.ca/cdogs/content/bdl/bdl210671_e.htm", "21:0671")</f>
        <v>21:0671</v>
      </c>
      <c r="D7511" s="1" t="str">
        <f t="shared" si="950"/>
        <v>21:0204</v>
      </c>
      <c r="E7511" t="s">
        <v>29129</v>
      </c>
      <c r="F7511" t="s">
        <v>29130</v>
      </c>
      <c r="H7511">
        <v>61.426333999999997</v>
      </c>
      <c r="I7511">
        <v>-129.6221395</v>
      </c>
      <c r="J7511" s="1" t="str">
        <f t="shared" si="951"/>
        <v>Fluid (stream)</v>
      </c>
      <c r="K7511" s="1" t="str">
        <f t="shared" si="952"/>
        <v>Untreated Water</v>
      </c>
      <c r="O7511">
        <v>3.5</v>
      </c>
      <c r="P7511">
        <v>170</v>
      </c>
      <c r="Q7511">
        <v>7.8</v>
      </c>
    </row>
    <row r="7512" spans="1:17" hidden="1" x14ac:dyDescent="0.3">
      <c r="A7512" t="s">
        <v>29131</v>
      </c>
      <c r="B7512" t="s">
        <v>29132</v>
      </c>
      <c r="C7512" s="1" t="str">
        <f t="shared" si="953"/>
        <v>21:0671</v>
      </c>
      <c r="D7512" s="1" t="str">
        <f>HYPERLINK("http://geochem.nrcan.gc.ca/cdogs/content/svy/svy_e.htm", "")</f>
        <v/>
      </c>
      <c r="G7512" s="1" t="str">
        <f>HYPERLINK("http://geochem.nrcan.gc.ca/cdogs/content/cr_/cr_00081_e.htm", "81")</f>
        <v>81</v>
      </c>
      <c r="J7512" t="s">
        <v>11453</v>
      </c>
      <c r="K7512" t="s">
        <v>11454</v>
      </c>
      <c r="O7512">
        <v>0.17</v>
      </c>
      <c r="P7512">
        <v>170</v>
      </c>
      <c r="Q7512">
        <v>8.1</v>
      </c>
    </row>
    <row r="7513" spans="1:17" hidden="1" x14ac:dyDescent="0.3">
      <c r="A7513" t="s">
        <v>29133</v>
      </c>
      <c r="B7513" t="s">
        <v>29134</v>
      </c>
      <c r="C7513" s="1" t="str">
        <f t="shared" si="953"/>
        <v>21:0671</v>
      </c>
      <c r="D7513" s="1" t="str">
        <f t="shared" ref="D7513:D7524" si="954">HYPERLINK("http://geochem.nrcan.gc.ca/cdogs/content/svy/svy210204_e.htm", "21:0204")</f>
        <v>21:0204</v>
      </c>
      <c r="E7513" t="s">
        <v>29135</v>
      </c>
      <c r="F7513" t="s">
        <v>29136</v>
      </c>
      <c r="H7513">
        <v>61.3889292</v>
      </c>
      <c r="I7513">
        <v>-129.5611203</v>
      </c>
      <c r="J7513" s="1" t="str">
        <f t="shared" ref="J7513:J7524" si="955">HYPERLINK("http://geochem.nrcan.gc.ca/cdogs/content/kwd/kwd020018_e.htm", "Fluid (stream)")</f>
        <v>Fluid (stream)</v>
      </c>
      <c r="K7513" s="1" t="str">
        <f t="shared" ref="K7513:K7524" si="956">HYPERLINK("http://geochem.nrcan.gc.ca/cdogs/content/kwd/kwd080007_e.htm", "Untreated Water")</f>
        <v>Untreated Water</v>
      </c>
      <c r="O7513">
        <v>3.8</v>
      </c>
      <c r="P7513">
        <v>100</v>
      </c>
      <c r="Q7513">
        <v>7.8</v>
      </c>
    </row>
    <row r="7514" spans="1:17" hidden="1" x14ac:dyDescent="0.3">
      <c r="A7514" t="s">
        <v>29137</v>
      </c>
      <c r="B7514" t="s">
        <v>29138</v>
      </c>
      <c r="C7514" s="1" t="str">
        <f t="shared" si="953"/>
        <v>21:0671</v>
      </c>
      <c r="D7514" s="1" t="str">
        <f t="shared" si="954"/>
        <v>21:0204</v>
      </c>
      <c r="E7514" t="s">
        <v>29139</v>
      </c>
      <c r="F7514" t="s">
        <v>29140</v>
      </c>
      <c r="H7514">
        <v>61.407361600000002</v>
      </c>
      <c r="I7514">
        <v>-129.50870570000001</v>
      </c>
      <c r="J7514" s="1" t="str">
        <f t="shared" si="955"/>
        <v>Fluid (stream)</v>
      </c>
      <c r="K7514" s="1" t="str">
        <f t="shared" si="956"/>
        <v>Untreated Water</v>
      </c>
      <c r="O7514">
        <v>0.63</v>
      </c>
      <c r="P7514">
        <v>70</v>
      </c>
      <c r="Q7514">
        <v>7.6</v>
      </c>
    </row>
    <row r="7515" spans="1:17" hidden="1" x14ac:dyDescent="0.3">
      <c r="A7515" t="s">
        <v>29141</v>
      </c>
      <c r="B7515" t="s">
        <v>29142</v>
      </c>
      <c r="C7515" s="1" t="str">
        <f t="shared" si="953"/>
        <v>21:0671</v>
      </c>
      <c r="D7515" s="1" t="str">
        <f t="shared" si="954"/>
        <v>21:0204</v>
      </c>
      <c r="E7515" t="s">
        <v>29143</v>
      </c>
      <c r="F7515" t="s">
        <v>29144</v>
      </c>
      <c r="H7515">
        <v>61.361729199999999</v>
      </c>
      <c r="I7515">
        <v>-129.57741050000001</v>
      </c>
      <c r="J7515" s="1" t="str">
        <f t="shared" si="955"/>
        <v>Fluid (stream)</v>
      </c>
      <c r="K7515" s="1" t="str">
        <f t="shared" si="956"/>
        <v>Untreated Water</v>
      </c>
      <c r="O7515">
        <v>1.7</v>
      </c>
      <c r="P7515">
        <v>70</v>
      </c>
      <c r="Q7515">
        <v>7.9</v>
      </c>
    </row>
    <row r="7516" spans="1:17" hidden="1" x14ac:dyDescent="0.3">
      <c r="A7516" t="s">
        <v>29145</v>
      </c>
      <c r="B7516" t="s">
        <v>29146</v>
      </c>
      <c r="C7516" s="1" t="str">
        <f t="shared" si="953"/>
        <v>21:0671</v>
      </c>
      <c r="D7516" s="1" t="str">
        <f t="shared" si="954"/>
        <v>21:0204</v>
      </c>
      <c r="E7516" t="s">
        <v>29147</v>
      </c>
      <c r="F7516" t="s">
        <v>29148</v>
      </c>
      <c r="H7516">
        <v>61.393055199999999</v>
      </c>
      <c r="I7516">
        <v>-129.46745469999999</v>
      </c>
      <c r="J7516" s="1" t="str">
        <f t="shared" si="955"/>
        <v>Fluid (stream)</v>
      </c>
      <c r="K7516" s="1" t="str">
        <f t="shared" si="956"/>
        <v>Untreated Water</v>
      </c>
      <c r="O7516">
        <v>0.36</v>
      </c>
      <c r="P7516">
        <v>60</v>
      </c>
      <c r="Q7516">
        <v>7.2</v>
      </c>
    </row>
    <row r="7517" spans="1:17" hidden="1" x14ac:dyDescent="0.3">
      <c r="A7517" t="s">
        <v>29149</v>
      </c>
      <c r="B7517" t="s">
        <v>29150</v>
      </c>
      <c r="C7517" s="1" t="str">
        <f t="shared" si="953"/>
        <v>21:0671</v>
      </c>
      <c r="D7517" s="1" t="str">
        <f t="shared" si="954"/>
        <v>21:0204</v>
      </c>
      <c r="E7517" t="s">
        <v>29151</v>
      </c>
      <c r="F7517" t="s">
        <v>29152</v>
      </c>
      <c r="H7517">
        <v>61.359878000000002</v>
      </c>
      <c r="I7517">
        <v>-129.46578360000001</v>
      </c>
      <c r="J7517" s="1" t="str">
        <f t="shared" si="955"/>
        <v>Fluid (stream)</v>
      </c>
      <c r="K7517" s="1" t="str">
        <f t="shared" si="956"/>
        <v>Untreated Water</v>
      </c>
      <c r="O7517">
        <v>0.75</v>
      </c>
      <c r="P7517">
        <v>130</v>
      </c>
      <c r="Q7517">
        <v>7.6</v>
      </c>
    </row>
    <row r="7518" spans="1:17" hidden="1" x14ac:dyDescent="0.3">
      <c r="A7518" t="s">
        <v>29153</v>
      </c>
      <c r="B7518" t="s">
        <v>29154</v>
      </c>
      <c r="C7518" s="1" t="str">
        <f t="shared" si="953"/>
        <v>21:0671</v>
      </c>
      <c r="D7518" s="1" t="str">
        <f t="shared" si="954"/>
        <v>21:0204</v>
      </c>
      <c r="E7518" t="s">
        <v>29151</v>
      </c>
      <c r="F7518" t="s">
        <v>29155</v>
      </c>
      <c r="H7518">
        <v>61.359878000000002</v>
      </c>
      <c r="I7518">
        <v>-129.46578360000001</v>
      </c>
      <c r="J7518" s="1" t="str">
        <f t="shared" si="955"/>
        <v>Fluid (stream)</v>
      </c>
      <c r="K7518" s="1" t="str">
        <f t="shared" si="956"/>
        <v>Untreated Water</v>
      </c>
      <c r="O7518">
        <v>0.49</v>
      </c>
      <c r="P7518">
        <v>120</v>
      </c>
      <c r="Q7518">
        <v>7.3</v>
      </c>
    </row>
    <row r="7519" spans="1:17" hidden="1" x14ac:dyDescent="0.3">
      <c r="A7519" t="s">
        <v>29156</v>
      </c>
      <c r="B7519" t="s">
        <v>29157</v>
      </c>
      <c r="C7519" s="1" t="str">
        <f t="shared" si="953"/>
        <v>21:0671</v>
      </c>
      <c r="D7519" s="1" t="str">
        <f t="shared" si="954"/>
        <v>21:0204</v>
      </c>
      <c r="E7519" t="s">
        <v>29158</v>
      </c>
      <c r="F7519" t="s">
        <v>29159</v>
      </c>
      <c r="H7519">
        <v>61.327134100000002</v>
      </c>
      <c r="I7519">
        <v>-129.5060459</v>
      </c>
      <c r="J7519" s="1" t="str">
        <f t="shared" si="955"/>
        <v>Fluid (stream)</v>
      </c>
      <c r="K7519" s="1" t="str">
        <f t="shared" si="956"/>
        <v>Untreated Water</v>
      </c>
      <c r="O7519">
        <v>1.4</v>
      </c>
      <c r="P7519">
        <v>110</v>
      </c>
      <c r="Q7519">
        <v>7.4</v>
      </c>
    </row>
    <row r="7520" spans="1:17" hidden="1" x14ac:dyDescent="0.3">
      <c r="A7520" t="s">
        <v>29160</v>
      </c>
      <c r="B7520" t="s">
        <v>29161</v>
      </c>
      <c r="C7520" s="1" t="str">
        <f t="shared" si="953"/>
        <v>21:0671</v>
      </c>
      <c r="D7520" s="1" t="str">
        <f t="shared" si="954"/>
        <v>21:0204</v>
      </c>
      <c r="E7520" t="s">
        <v>29162</v>
      </c>
      <c r="F7520" t="s">
        <v>29163</v>
      </c>
      <c r="H7520">
        <v>61.301113100000002</v>
      </c>
      <c r="I7520">
        <v>-129.39011780000001</v>
      </c>
      <c r="J7520" s="1" t="str">
        <f t="shared" si="955"/>
        <v>Fluid (stream)</v>
      </c>
      <c r="K7520" s="1" t="str">
        <f t="shared" si="956"/>
        <v>Untreated Water</v>
      </c>
      <c r="O7520">
        <v>3.1</v>
      </c>
      <c r="P7520">
        <v>90</v>
      </c>
      <c r="Q7520">
        <v>8.1999999999999993</v>
      </c>
    </row>
    <row r="7521" spans="1:17" hidden="1" x14ac:dyDescent="0.3">
      <c r="A7521" t="s">
        <v>29164</v>
      </c>
      <c r="B7521" t="s">
        <v>29165</v>
      </c>
      <c r="C7521" s="1" t="str">
        <f t="shared" si="953"/>
        <v>21:0671</v>
      </c>
      <c r="D7521" s="1" t="str">
        <f t="shared" si="954"/>
        <v>21:0204</v>
      </c>
      <c r="E7521" t="s">
        <v>29166</v>
      </c>
      <c r="F7521" t="s">
        <v>29167</v>
      </c>
      <c r="H7521">
        <v>61.301237999999998</v>
      </c>
      <c r="I7521">
        <v>-129.33342769999999</v>
      </c>
      <c r="J7521" s="1" t="str">
        <f t="shared" si="955"/>
        <v>Fluid (stream)</v>
      </c>
      <c r="K7521" s="1" t="str">
        <f t="shared" si="956"/>
        <v>Untreated Water</v>
      </c>
      <c r="O7521">
        <v>1.4</v>
      </c>
      <c r="P7521">
        <v>60</v>
      </c>
      <c r="Q7521">
        <v>8.1</v>
      </c>
    </row>
    <row r="7522" spans="1:17" hidden="1" x14ac:dyDescent="0.3">
      <c r="A7522" t="s">
        <v>29168</v>
      </c>
      <c r="B7522" t="s">
        <v>29169</v>
      </c>
      <c r="C7522" s="1" t="str">
        <f t="shared" si="953"/>
        <v>21:0671</v>
      </c>
      <c r="D7522" s="1" t="str">
        <f t="shared" si="954"/>
        <v>21:0204</v>
      </c>
      <c r="E7522" t="s">
        <v>29170</v>
      </c>
      <c r="F7522" t="s">
        <v>29171</v>
      </c>
      <c r="H7522">
        <v>61.262809799999999</v>
      </c>
      <c r="I7522">
        <v>-129.26113029999999</v>
      </c>
      <c r="J7522" s="1" t="str">
        <f t="shared" si="955"/>
        <v>Fluid (stream)</v>
      </c>
      <c r="K7522" s="1" t="str">
        <f t="shared" si="956"/>
        <v>Untreated Water</v>
      </c>
      <c r="O7522">
        <v>1.4</v>
      </c>
      <c r="P7522">
        <v>50</v>
      </c>
      <c r="Q7522">
        <v>7.5</v>
      </c>
    </row>
    <row r="7523" spans="1:17" hidden="1" x14ac:dyDescent="0.3">
      <c r="A7523" t="s">
        <v>29172</v>
      </c>
      <c r="B7523" t="s">
        <v>29173</v>
      </c>
      <c r="C7523" s="1" t="str">
        <f t="shared" si="953"/>
        <v>21:0671</v>
      </c>
      <c r="D7523" s="1" t="str">
        <f t="shared" si="954"/>
        <v>21:0204</v>
      </c>
      <c r="E7523" t="s">
        <v>29174</v>
      </c>
      <c r="F7523" t="s">
        <v>29175</v>
      </c>
      <c r="H7523">
        <v>61.314740899999997</v>
      </c>
      <c r="I7523">
        <v>-129.22475209999999</v>
      </c>
      <c r="J7523" s="1" t="str">
        <f t="shared" si="955"/>
        <v>Fluid (stream)</v>
      </c>
      <c r="K7523" s="1" t="str">
        <f t="shared" si="956"/>
        <v>Untreated Water</v>
      </c>
      <c r="O7523">
        <v>0.69</v>
      </c>
      <c r="P7523">
        <v>50</v>
      </c>
      <c r="Q7523">
        <v>7.2</v>
      </c>
    </row>
    <row r="7524" spans="1:17" hidden="1" x14ac:dyDescent="0.3">
      <c r="A7524" t="s">
        <v>29176</v>
      </c>
      <c r="B7524" t="s">
        <v>29177</v>
      </c>
      <c r="C7524" s="1" t="str">
        <f t="shared" si="953"/>
        <v>21:0671</v>
      </c>
      <c r="D7524" s="1" t="str">
        <f t="shared" si="954"/>
        <v>21:0204</v>
      </c>
      <c r="E7524" t="s">
        <v>29178</v>
      </c>
      <c r="F7524" t="s">
        <v>29179</v>
      </c>
      <c r="H7524">
        <v>61.373001500000001</v>
      </c>
      <c r="I7524">
        <v>-129.17994709999999</v>
      </c>
      <c r="J7524" s="1" t="str">
        <f t="shared" si="955"/>
        <v>Fluid (stream)</v>
      </c>
      <c r="K7524" s="1" t="str">
        <f t="shared" si="956"/>
        <v>Untreated Water</v>
      </c>
      <c r="O7524">
        <v>2.5000000000000001E-2</v>
      </c>
      <c r="P7524">
        <v>40</v>
      </c>
      <c r="Q7524">
        <v>7</v>
      </c>
    </row>
    <row r="7525" spans="1:17" hidden="1" x14ac:dyDescent="0.3">
      <c r="A7525" t="s">
        <v>29180</v>
      </c>
      <c r="B7525" t="s">
        <v>29181</v>
      </c>
      <c r="C7525" s="1" t="str">
        <f t="shared" si="953"/>
        <v>21:0671</v>
      </c>
      <c r="D7525" s="1" t="str">
        <f>HYPERLINK("http://geochem.nrcan.gc.ca/cdogs/content/svy/svy_e.htm", "")</f>
        <v/>
      </c>
      <c r="G7525" s="1" t="str">
        <f>HYPERLINK("http://geochem.nrcan.gc.ca/cdogs/content/cr_/cr_00081_e.htm", "81")</f>
        <v>81</v>
      </c>
      <c r="J7525" t="s">
        <v>11453</v>
      </c>
      <c r="K7525" t="s">
        <v>11454</v>
      </c>
      <c r="O7525">
        <v>0.18</v>
      </c>
      <c r="P7525">
        <v>180</v>
      </c>
      <c r="Q7525">
        <v>8.1</v>
      </c>
    </row>
    <row r="7526" spans="1:17" hidden="1" x14ac:dyDescent="0.3">
      <c r="A7526" t="s">
        <v>29182</v>
      </c>
      <c r="B7526" t="s">
        <v>29183</v>
      </c>
      <c r="C7526" s="1" t="str">
        <f t="shared" si="953"/>
        <v>21:0671</v>
      </c>
      <c r="D7526" s="1" t="str">
        <f t="shared" ref="D7526:D7543" si="957">HYPERLINK("http://geochem.nrcan.gc.ca/cdogs/content/svy/svy210204_e.htm", "21:0204")</f>
        <v>21:0204</v>
      </c>
      <c r="E7526" t="s">
        <v>29184</v>
      </c>
      <c r="F7526" t="s">
        <v>29185</v>
      </c>
      <c r="H7526">
        <v>61.425960099999998</v>
      </c>
      <c r="I7526">
        <v>-129.28536800000001</v>
      </c>
      <c r="J7526" s="1" t="str">
        <f t="shared" ref="J7526:J7543" si="958">HYPERLINK("http://geochem.nrcan.gc.ca/cdogs/content/kwd/kwd020018_e.htm", "Fluid (stream)")</f>
        <v>Fluid (stream)</v>
      </c>
      <c r="K7526" s="1" t="str">
        <f t="shared" ref="K7526:K7543" si="959">HYPERLINK("http://geochem.nrcan.gc.ca/cdogs/content/kwd/kwd080007_e.htm", "Untreated Water")</f>
        <v>Untreated Water</v>
      </c>
      <c r="O7526">
        <v>0.32</v>
      </c>
      <c r="P7526">
        <v>50</v>
      </c>
      <c r="Q7526">
        <v>7.6</v>
      </c>
    </row>
    <row r="7527" spans="1:17" hidden="1" x14ac:dyDescent="0.3">
      <c r="A7527" t="s">
        <v>29186</v>
      </c>
      <c r="B7527" t="s">
        <v>29187</v>
      </c>
      <c r="C7527" s="1" t="str">
        <f t="shared" si="953"/>
        <v>21:0671</v>
      </c>
      <c r="D7527" s="1" t="str">
        <f t="shared" si="957"/>
        <v>21:0204</v>
      </c>
      <c r="E7527" t="s">
        <v>29188</v>
      </c>
      <c r="F7527" t="s">
        <v>29189</v>
      </c>
      <c r="H7527">
        <v>61.458659599999997</v>
      </c>
      <c r="I7527">
        <v>-129.2656106</v>
      </c>
      <c r="J7527" s="1" t="str">
        <f t="shared" si="958"/>
        <v>Fluid (stream)</v>
      </c>
      <c r="K7527" s="1" t="str">
        <f t="shared" si="959"/>
        <v>Untreated Water</v>
      </c>
      <c r="O7527">
        <v>0.42</v>
      </c>
      <c r="P7527">
        <v>40</v>
      </c>
      <c r="Q7527">
        <v>7.2</v>
      </c>
    </row>
    <row r="7528" spans="1:17" hidden="1" x14ac:dyDescent="0.3">
      <c r="A7528" t="s">
        <v>29190</v>
      </c>
      <c r="B7528" t="s">
        <v>29191</v>
      </c>
      <c r="C7528" s="1" t="str">
        <f t="shared" si="953"/>
        <v>21:0671</v>
      </c>
      <c r="D7528" s="1" t="str">
        <f t="shared" si="957"/>
        <v>21:0204</v>
      </c>
      <c r="E7528" t="s">
        <v>29192</v>
      </c>
      <c r="F7528" t="s">
        <v>29193</v>
      </c>
      <c r="H7528">
        <v>61.460475899999999</v>
      </c>
      <c r="I7528">
        <v>-129.27326210000001</v>
      </c>
      <c r="J7528" s="1" t="str">
        <f t="shared" si="958"/>
        <v>Fluid (stream)</v>
      </c>
      <c r="K7528" s="1" t="str">
        <f t="shared" si="959"/>
        <v>Untreated Water</v>
      </c>
      <c r="O7528">
        <v>0.38</v>
      </c>
      <c r="P7528">
        <v>40</v>
      </c>
      <c r="Q7528">
        <v>6.9</v>
      </c>
    </row>
    <row r="7529" spans="1:17" hidden="1" x14ac:dyDescent="0.3">
      <c r="A7529" t="s">
        <v>29194</v>
      </c>
      <c r="B7529" t="s">
        <v>29195</v>
      </c>
      <c r="C7529" s="1" t="str">
        <f t="shared" si="953"/>
        <v>21:0671</v>
      </c>
      <c r="D7529" s="1" t="str">
        <f t="shared" si="957"/>
        <v>21:0204</v>
      </c>
      <c r="E7529" t="s">
        <v>29196</v>
      </c>
      <c r="F7529" t="s">
        <v>29197</v>
      </c>
      <c r="H7529">
        <v>61.474252100000001</v>
      </c>
      <c r="I7529">
        <v>-129.28826710000001</v>
      </c>
      <c r="J7529" s="1" t="str">
        <f t="shared" si="958"/>
        <v>Fluid (stream)</v>
      </c>
      <c r="K7529" s="1" t="str">
        <f t="shared" si="959"/>
        <v>Untreated Water</v>
      </c>
      <c r="O7529">
        <v>0.24</v>
      </c>
      <c r="P7529">
        <v>30</v>
      </c>
      <c r="Q7529">
        <v>6.7</v>
      </c>
    </row>
    <row r="7530" spans="1:17" hidden="1" x14ac:dyDescent="0.3">
      <c r="A7530" t="s">
        <v>29198</v>
      </c>
      <c r="B7530" t="s">
        <v>29199</v>
      </c>
      <c r="C7530" s="1" t="str">
        <f t="shared" si="953"/>
        <v>21:0671</v>
      </c>
      <c r="D7530" s="1" t="str">
        <f t="shared" si="957"/>
        <v>21:0204</v>
      </c>
      <c r="E7530" t="s">
        <v>29200</v>
      </c>
      <c r="F7530" t="s">
        <v>29201</v>
      </c>
      <c r="H7530">
        <v>61.498290400000002</v>
      </c>
      <c r="I7530">
        <v>-129.2677128</v>
      </c>
      <c r="J7530" s="1" t="str">
        <f t="shared" si="958"/>
        <v>Fluid (stream)</v>
      </c>
      <c r="K7530" s="1" t="str">
        <f t="shared" si="959"/>
        <v>Untreated Water</v>
      </c>
      <c r="O7530">
        <v>0.22</v>
      </c>
      <c r="P7530">
        <v>30</v>
      </c>
      <c r="Q7530">
        <v>6.6</v>
      </c>
    </row>
    <row r="7531" spans="1:17" hidden="1" x14ac:dyDescent="0.3">
      <c r="A7531" t="s">
        <v>29202</v>
      </c>
      <c r="B7531" t="s">
        <v>29203</v>
      </c>
      <c r="C7531" s="1" t="str">
        <f t="shared" si="953"/>
        <v>21:0671</v>
      </c>
      <c r="D7531" s="1" t="str">
        <f t="shared" si="957"/>
        <v>21:0204</v>
      </c>
      <c r="E7531" t="s">
        <v>29204</v>
      </c>
      <c r="F7531" t="s">
        <v>29205</v>
      </c>
      <c r="H7531">
        <v>61.458239200000001</v>
      </c>
      <c r="I7531">
        <v>-129.3193747</v>
      </c>
      <c r="J7531" s="1" t="str">
        <f t="shared" si="958"/>
        <v>Fluid (stream)</v>
      </c>
      <c r="K7531" s="1" t="str">
        <f t="shared" si="959"/>
        <v>Untreated Water</v>
      </c>
      <c r="O7531">
        <v>0.13</v>
      </c>
      <c r="P7531">
        <v>40</v>
      </c>
      <c r="Q7531">
        <v>6.5</v>
      </c>
    </row>
    <row r="7532" spans="1:17" hidden="1" x14ac:dyDescent="0.3">
      <c r="A7532" t="s">
        <v>29206</v>
      </c>
      <c r="B7532" t="s">
        <v>29207</v>
      </c>
      <c r="C7532" s="1" t="str">
        <f t="shared" si="953"/>
        <v>21:0671</v>
      </c>
      <c r="D7532" s="1" t="str">
        <f t="shared" si="957"/>
        <v>21:0204</v>
      </c>
      <c r="E7532" t="s">
        <v>29208</v>
      </c>
      <c r="F7532" t="s">
        <v>29209</v>
      </c>
      <c r="H7532">
        <v>61.431808699999998</v>
      </c>
      <c r="I7532">
        <v>-129.36283660000001</v>
      </c>
      <c r="J7532" s="1" t="str">
        <f t="shared" si="958"/>
        <v>Fluid (stream)</v>
      </c>
      <c r="K7532" s="1" t="str">
        <f t="shared" si="959"/>
        <v>Untreated Water</v>
      </c>
      <c r="O7532">
        <v>7.0000000000000007E-2</v>
      </c>
      <c r="P7532">
        <v>50</v>
      </c>
      <c r="Q7532">
        <v>6.6</v>
      </c>
    </row>
    <row r="7533" spans="1:17" hidden="1" x14ac:dyDescent="0.3">
      <c r="A7533" t="s">
        <v>29210</v>
      </c>
      <c r="B7533" t="s">
        <v>29211</v>
      </c>
      <c r="C7533" s="1" t="str">
        <f t="shared" si="953"/>
        <v>21:0671</v>
      </c>
      <c r="D7533" s="1" t="str">
        <f t="shared" si="957"/>
        <v>21:0204</v>
      </c>
      <c r="E7533" t="s">
        <v>29212</v>
      </c>
      <c r="F7533" t="s">
        <v>29213</v>
      </c>
      <c r="H7533">
        <v>61.4793728</v>
      </c>
      <c r="I7533">
        <v>-129.38172990000001</v>
      </c>
      <c r="J7533" s="1" t="str">
        <f t="shared" si="958"/>
        <v>Fluid (stream)</v>
      </c>
      <c r="K7533" s="1" t="str">
        <f t="shared" si="959"/>
        <v>Untreated Water</v>
      </c>
      <c r="O7533">
        <v>0.28000000000000003</v>
      </c>
      <c r="P7533">
        <v>40</v>
      </c>
      <c r="Q7533">
        <v>6.5</v>
      </c>
    </row>
    <row r="7534" spans="1:17" hidden="1" x14ac:dyDescent="0.3">
      <c r="A7534" t="s">
        <v>29214</v>
      </c>
      <c r="B7534" t="s">
        <v>29215</v>
      </c>
      <c r="C7534" s="1" t="str">
        <f t="shared" si="953"/>
        <v>21:0671</v>
      </c>
      <c r="D7534" s="1" t="str">
        <f t="shared" si="957"/>
        <v>21:0204</v>
      </c>
      <c r="E7534" t="s">
        <v>29216</v>
      </c>
      <c r="F7534" t="s">
        <v>29217</v>
      </c>
      <c r="H7534">
        <v>61.5056765</v>
      </c>
      <c r="I7534">
        <v>-129.42417639999999</v>
      </c>
      <c r="J7534" s="1" t="str">
        <f t="shared" si="958"/>
        <v>Fluid (stream)</v>
      </c>
      <c r="K7534" s="1" t="str">
        <f t="shared" si="959"/>
        <v>Untreated Water</v>
      </c>
      <c r="O7534">
        <v>0.46</v>
      </c>
      <c r="P7534">
        <v>40</v>
      </c>
      <c r="Q7534">
        <v>6</v>
      </c>
    </row>
    <row r="7535" spans="1:17" hidden="1" x14ac:dyDescent="0.3">
      <c r="A7535" t="s">
        <v>29218</v>
      </c>
      <c r="B7535" t="s">
        <v>29219</v>
      </c>
      <c r="C7535" s="1" t="str">
        <f t="shared" si="953"/>
        <v>21:0671</v>
      </c>
      <c r="D7535" s="1" t="str">
        <f t="shared" si="957"/>
        <v>21:0204</v>
      </c>
      <c r="E7535" t="s">
        <v>29220</v>
      </c>
      <c r="F7535" t="s">
        <v>29221</v>
      </c>
      <c r="H7535">
        <v>61.524932900000003</v>
      </c>
      <c r="I7535">
        <v>-129.3817602</v>
      </c>
      <c r="J7535" s="1" t="str">
        <f t="shared" si="958"/>
        <v>Fluid (stream)</v>
      </c>
      <c r="K7535" s="1" t="str">
        <f t="shared" si="959"/>
        <v>Untreated Water</v>
      </c>
      <c r="O7535">
        <v>0.36</v>
      </c>
      <c r="P7535">
        <v>30</v>
      </c>
      <c r="Q7535">
        <v>6.2</v>
      </c>
    </row>
    <row r="7536" spans="1:17" hidden="1" x14ac:dyDescent="0.3">
      <c r="A7536" t="s">
        <v>29222</v>
      </c>
      <c r="B7536" t="s">
        <v>29223</v>
      </c>
      <c r="C7536" s="1" t="str">
        <f t="shared" si="953"/>
        <v>21:0671</v>
      </c>
      <c r="D7536" s="1" t="str">
        <f t="shared" si="957"/>
        <v>21:0204</v>
      </c>
      <c r="E7536" t="s">
        <v>29224</v>
      </c>
      <c r="F7536" t="s">
        <v>29225</v>
      </c>
      <c r="H7536">
        <v>61.524816800000004</v>
      </c>
      <c r="I7536">
        <v>-129.42979439999999</v>
      </c>
      <c r="J7536" s="1" t="str">
        <f t="shared" si="958"/>
        <v>Fluid (stream)</v>
      </c>
      <c r="K7536" s="1" t="str">
        <f t="shared" si="959"/>
        <v>Untreated Water</v>
      </c>
      <c r="O7536">
        <v>0.39</v>
      </c>
      <c r="P7536">
        <v>50</v>
      </c>
      <c r="Q7536">
        <v>6.6</v>
      </c>
    </row>
    <row r="7537" spans="1:17" hidden="1" x14ac:dyDescent="0.3">
      <c r="A7537" t="s">
        <v>29226</v>
      </c>
      <c r="B7537" t="s">
        <v>29227</v>
      </c>
      <c r="C7537" s="1" t="str">
        <f t="shared" si="953"/>
        <v>21:0671</v>
      </c>
      <c r="D7537" s="1" t="str">
        <f t="shared" si="957"/>
        <v>21:0204</v>
      </c>
      <c r="E7537" t="s">
        <v>29224</v>
      </c>
      <c r="F7537" t="s">
        <v>29228</v>
      </c>
      <c r="H7537">
        <v>61.524816800000004</v>
      </c>
      <c r="I7537">
        <v>-129.42979439999999</v>
      </c>
      <c r="J7537" s="1" t="str">
        <f t="shared" si="958"/>
        <v>Fluid (stream)</v>
      </c>
      <c r="K7537" s="1" t="str">
        <f t="shared" si="959"/>
        <v>Untreated Water</v>
      </c>
      <c r="O7537">
        <v>0.4</v>
      </c>
      <c r="P7537">
        <v>50</v>
      </c>
      <c r="Q7537">
        <v>6.6</v>
      </c>
    </row>
    <row r="7538" spans="1:17" hidden="1" x14ac:dyDescent="0.3">
      <c r="A7538" t="s">
        <v>29229</v>
      </c>
      <c r="B7538" t="s">
        <v>29230</v>
      </c>
      <c r="C7538" s="1" t="str">
        <f t="shared" si="953"/>
        <v>21:0671</v>
      </c>
      <c r="D7538" s="1" t="str">
        <f t="shared" si="957"/>
        <v>21:0204</v>
      </c>
      <c r="E7538" t="s">
        <v>29231</v>
      </c>
      <c r="F7538" t="s">
        <v>29232</v>
      </c>
      <c r="H7538">
        <v>61.571886599999999</v>
      </c>
      <c r="I7538">
        <v>-129.4407047</v>
      </c>
      <c r="J7538" s="1" t="str">
        <f t="shared" si="958"/>
        <v>Fluid (stream)</v>
      </c>
      <c r="K7538" s="1" t="str">
        <f t="shared" si="959"/>
        <v>Untreated Water</v>
      </c>
      <c r="O7538">
        <v>0.15</v>
      </c>
      <c r="P7538">
        <v>40</v>
      </c>
      <c r="Q7538">
        <v>6.5</v>
      </c>
    </row>
    <row r="7539" spans="1:17" hidden="1" x14ac:dyDescent="0.3">
      <c r="A7539" t="s">
        <v>29233</v>
      </c>
      <c r="B7539" t="s">
        <v>29234</v>
      </c>
      <c r="C7539" s="1" t="str">
        <f t="shared" si="953"/>
        <v>21:0671</v>
      </c>
      <c r="D7539" s="1" t="str">
        <f t="shared" si="957"/>
        <v>21:0204</v>
      </c>
      <c r="E7539" t="s">
        <v>29235</v>
      </c>
      <c r="F7539" t="s">
        <v>29236</v>
      </c>
      <c r="H7539">
        <v>61.660959300000002</v>
      </c>
      <c r="I7539">
        <v>-129.59548899999999</v>
      </c>
      <c r="J7539" s="1" t="str">
        <f t="shared" si="958"/>
        <v>Fluid (stream)</v>
      </c>
      <c r="K7539" s="1" t="str">
        <f t="shared" si="959"/>
        <v>Untreated Water</v>
      </c>
      <c r="O7539">
        <v>0.21</v>
      </c>
      <c r="P7539">
        <v>70</v>
      </c>
      <c r="Q7539">
        <v>7.2</v>
      </c>
    </row>
    <row r="7540" spans="1:17" hidden="1" x14ac:dyDescent="0.3">
      <c r="A7540" t="s">
        <v>29237</v>
      </c>
      <c r="B7540" t="s">
        <v>29238</v>
      </c>
      <c r="C7540" s="1" t="str">
        <f t="shared" si="953"/>
        <v>21:0671</v>
      </c>
      <c r="D7540" s="1" t="str">
        <f t="shared" si="957"/>
        <v>21:0204</v>
      </c>
      <c r="E7540" t="s">
        <v>29239</v>
      </c>
      <c r="F7540" t="s">
        <v>29240</v>
      </c>
      <c r="H7540">
        <v>61.6803843</v>
      </c>
      <c r="I7540">
        <v>-129.7317529</v>
      </c>
      <c r="J7540" s="1" t="str">
        <f t="shared" si="958"/>
        <v>Fluid (stream)</v>
      </c>
      <c r="K7540" s="1" t="str">
        <f t="shared" si="959"/>
        <v>Untreated Water</v>
      </c>
      <c r="O7540">
        <v>0.21</v>
      </c>
      <c r="P7540">
        <v>50</v>
      </c>
      <c r="Q7540">
        <v>7.7</v>
      </c>
    </row>
    <row r="7541" spans="1:17" hidden="1" x14ac:dyDescent="0.3">
      <c r="A7541" t="s">
        <v>29241</v>
      </c>
      <c r="B7541" t="s">
        <v>29242</v>
      </c>
      <c r="C7541" s="1" t="str">
        <f t="shared" si="953"/>
        <v>21:0671</v>
      </c>
      <c r="D7541" s="1" t="str">
        <f t="shared" si="957"/>
        <v>21:0204</v>
      </c>
      <c r="E7541" t="s">
        <v>29243</v>
      </c>
      <c r="F7541" t="s">
        <v>29244</v>
      </c>
      <c r="H7541">
        <v>61.735789099999998</v>
      </c>
      <c r="I7541">
        <v>-129.78161700000001</v>
      </c>
      <c r="J7541" s="1" t="str">
        <f t="shared" si="958"/>
        <v>Fluid (stream)</v>
      </c>
      <c r="K7541" s="1" t="str">
        <f t="shared" si="959"/>
        <v>Untreated Water</v>
      </c>
      <c r="O7541">
        <v>2.5000000000000001E-2</v>
      </c>
      <c r="P7541">
        <v>40</v>
      </c>
      <c r="Q7541">
        <v>7.9</v>
      </c>
    </row>
    <row r="7542" spans="1:17" hidden="1" x14ac:dyDescent="0.3">
      <c r="A7542" t="s">
        <v>29245</v>
      </c>
      <c r="B7542" t="s">
        <v>29246</v>
      </c>
      <c r="C7542" s="1" t="str">
        <f t="shared" si="953"/>
        <v>21:0671</v>
      </c>
      <c r="D7542" s="1" t="str">
        <f t="shared" si="957"/>
        <v>21:0204</v>
      </c>
      <c r="E7542" t="s">
        <v>29247</v>
      </c>
      <c r="F7542" t="s">
        <v>29248</v>
      </c>
      <c r="H7542">
        <v>61.735232199999999</v>
      </c>
      <c r="I7542">
        <v>-129.80036129999999</v>
      </c>
      <c r="J7542" s="1" t="str">
        <f t="shared" si="958"/>
        <v>Fluid (stream)</v>
      </c>
      <c r="K7542" s="1" t="str">
        <f t="shared" si="959"/>
        <v>Untreated Water</v>
      </c>
      <c r="O7542">
        <v>0.4</v>
      </c>
      <c r="P7542">
        <v>50</v>
      </c>
      <c r="Q7542">
        <v>7.8</v>
      </c>
    </row>
    <row r="7543" spans="1:17" hidden="1" x14ac:dyDescent="0.3">
      <c r="A7543" t="s">
        <v>29249</v>
      </c>
      <c r="B7543" t="s">
        <v>29250</v>
      </c>
      <c r="C7543" s="1" t="str">
        <f t="shared" si="953"/>
        <v>21:0671</v>
      </c>
      <c r="D7543" s="1" t="str">
        <f t="shared" si="957"/>
        <v>21:0204</v>
      </c>
      <c r="E7543" t="s">
        <v>29251</v>
      </c>
      <c r="F7543" t="s">
        <v>29252</v>
      </c>
      <c r="H7543">
        <v>61.731342300000001</v>
      </c>
      <c r="I7543">
        <v>-129.8038755</v>
      </c>
      <c r="J7543" s="1" t="str">
        <f t="shared" si="958"/>
        <v>Fluid (stream)</v>
      </c>
      <c r="K7543" s="1" t="str">
        <f t="shared" si="959"/>
        <v>Untreated Water</v>
      </c>
      <c r="O7543">
        <v>3.25</v>
      </c>
      <c r="P7543">
        <v>60</v>
      </c>
      <c r="Q7543">
        <v>8.4</v>
      </c>
    </row>
    <row r="7544" spans="1:17" hidden="1" x14ac:dyDescent="0.3">
      <c r="A7544" t="s">
        <v>29253</v>
      </c>
      <c r="B7544" t="s">
        <v>29254</v>
      </c>
      <c r="C7544" s="1" t="str">
        <f t="shared" si="953"/>
        <v>21:0671</v>
      </c>
      <c r="D7544" s="1" t="str">
        <f>HYPERLINK("http://geochem.nrcan.gc.ca/cdogs/content/svy/svy_e.htm", "")</f>
        <v/>
      </c>
      <c r="G7544" s="1" t="str">
        <f>HYPERLINK("http://geochem.nrcan.gc.ca/cdogs/content/cr_/cr_00081_e.htm", "81")</f>
        <v>81</v>
      </c>
      <c r="J7544" t="s">
        <v>11453</v>
      </c>
      <c r="K7544" t="s">
        <v>11454</v>
      </c>
      <c r="O7544">
        <v>0.17</v>
      </c>
      <c r="P7544">
        <v>170</v>
      </c>
      <c r="Q7544">
        <v>8.3000000000000007</v>
      </c>
    </row>
    <row r="7545" spans="1:17" hidden="1" x14ac:dyDescent="0.3">
      <c r="A7545" t="s">
        <v>29255</v>
      </c>
      <c r="B7545" t="s">
        <v>29256</v>
      </c>
      <c r="C7545" s="1" t="str">
        <f t="shared" si="953"/>
        <v>21:0671</v>
      </c>
      <c r="D7545" s="1" t="str">
        <f t="shared" ref="D7545:D7562" si="960">HYPERLINK("http://geochem.nrcan.gc.ca/cdogs/content/svy/svy210204_e.htm", "21:0204")</f>
        <v>21:0204</v>
      </c>
      <c r="E7545" t="s">
        <v>29257</v>
      </c>
      <c r="F7545" t="s">
        <v>29258</v>
      </c>
      <c r="H7545">
        <v>61.770608199999998</v>
      </c>
      <c r="I7545">
        <v>-129.82834199999999</v>
      </c>
      <c r="J7545" s="1" t="str">
        <f t="shared" ref="J7545:J7562" si="961">HYPERLINK("http://geochem.nrcan.gc.ca/cdogs/content/kwd/kwd020018_e.htm", "Fluid (stream)")</f>
        <v>Fluid (stream)</v>
      </c>
      <c r="K7545" s="1" t="str">
        <f t="shared" ref="K7545:K7562" si="962">HYPERLINK("http://geochem.nrcan.gc.ca/cdogs/content/kwd/kwd080007_e.htm", "Untreated Water")</f>
        <v>Untreated Water</v>
      </c>
      <c r="O7545">
        <v>0.37</v>
      </c>
      <c r="P7545">
        <v>60</v>
      </c>
      <c r="Q7545">
        <v>8.1</v>
      </c>
    </row>
    <row r="7546" spans="1:17" hidden="1" x14ac:dyDescent="0.3">
      <c r="A7546" t="s">
        <v>29259</v>
      </c>
      <c r="B7546" t="s">
        <v>29260</v>
      </c>
      <c r="C7546" s="1" t="str">
        <f t="shared" si="953"/>
        <v>21:0671</v>
      </c>
      <c r="D7546" s="1" t="str">
        <f t="shared" si="960"/>
        <v>21:0204</v>
      </c>
      <c r="E7546" t="s">
        <v>29261</v>
      </c>
      <c r="F7546" t="s">
        <v>29262</v>
      </c>
      <c r="H7546">
        <v>61.7776651</v>
      </c>
      <c r="I7546">
        <v>-129.88020409999999</v>
      </c>
      <c r="J7546" s="1" t="str">
        <f t="shared" si="961"/>
        <v>Fluid (stream)</v>
      </c>
      <c r="K7546" s="1" t="str">
        <f t="shared" si="962"/>
        <v>Untreated Water</v>
      </c>
      <c r="O7546">
        <v>1.8</v>
      </c>
      <c r="P7546">
        <v>80</v>
      </c>
      <c r="Q7546">
        <v>7.7</v>
      </c>
    </row>
    <row r="7547" spans="1:17" hidden="1" x14ac:dyDescent="0.3">
      <c r="A7547" t="s">
        <v>29263</v>
      </c>
      <c r="B7547" t="s">
        <v>29264</v>
      </c>
      <c r="C7547" s="1" t="str">
        <f t="shared" si="953"/>
        <v>21:0671</v>
      </c>
      <c r="D7547" s="1" t="str">
        <f t="shared" si="960"/>
        <v>21:0204</v>
      </c>
      <c r="E7547" t="s">
        <v>29265</v>
      </c>
      <c r="F7547" t="s">
        <v>29266</v>
      </c>
      <c r="H7547">
        <v>61.785976900000001</v>
      </c>
      <c r="I7547">
        <v>-129.9011658</v>
      </c>
      <c r="J7547" s="1" t="str">
        <f t="shared" si="961"/>
        <v>Fluid (stream)</v>
      </c>
      <c r="K7547" s="1" t="str">
        <f t="shared" si="962"/>
        <v>Untreated Water</v>
      </c>
      <c r="O7547">
        <v>3.3</v>
      </c>
      <c r="P7547">
        <v>60</v>
      </c>
      <c r="Q7547">
        <v>8.1999999999999993</v>
      </c>
    </row>
    <row r="7548" spans="1:17" hidden="1" x14ac:dyDescent="0.3">
      <c r="A7548" t="s">
        <v>29267</v>
      </c>
      <c r="B7548" t="s">
        <v>29268</v>
      </c>
      <c r="C7548" s="1" t="str">
        <f t="shared" si="953"/>
        <v>21:0671</v>
      </c>
      <c r="D7548" s="1" t="str">
        <f t="shared" si="960"/>
        <v>21:0204</v>
      </c>
      <c r="E7548" t="s">
        <v>29269</v>
      </c>
      <c r="F7548" t="s">
        <v>29270</v>
      </c>
      <c r="H7548">
        <v>61.813195299999997</v>
      </c>
      <c r="I7548">
        <v>-129.92568560000001</v>
      </c>
      <c r="J7548" s="1" t="str">
        <f t="shared" si="961"/>
        <v>Fluid (stream)</v>
      </c>
      <c r="K7548" s="1" t="str">
        <f t="shared" si="962"/>
        <v>Untreated Water</v>
      </c>
      <c r="O7548">
        <v>3</v>
      </c>
      <c r="P7548">
        <v>50</v>
      </c>
      <c r="Q7548">
        <v>8</v>
      </c>
    </row>
    <row r="7549" spans="1:17" hidden="1" x14ac:dyDescent="0.3">
      <c r="A7549" t="s">
        <v>29271</v>
      </c>
      <c r="B7549" t="s">
        <v>29272</v>
      </c>
      <c r="C7549" s="1" t="str">
        <f t="shared" si="953"/>
        <v>21:0671</v>
      </c>
      <c r="D7549" s="1" t="str">
        <f t="shared" si="960"/>
        <v>21:0204</v>
      </c>
      <c r="E7549" t="s">
        <v>29273</v>
      </c>
      <c r="F7549" t="s">
        <v>29274</v>
      </c>
      <c r="H7549">
        <v>61.113824800000003</v>
      </c>
      <c r="I7549">
        <v>-129.9457309</v>
      </c>
      <c r="J7549" s="1" t="str">
        <f t="shared" si="961"/>
        <v>Fluid (stream)</v>
      </c>
      <c r="K7549" s="1" t="str">
        <f t="shared" si="962"/>
        <v>Untreated Water</v>
      </c>
      <c r="O7549">
        <v>2.5000000000000001E-2</v>
      </c>
      <c r="P7549">
        <v>90</v>
      </c>
      <c r="Q7549">
        <v>7.3</v>
      </c>
    </row>
    <row r="7550" spans="1:17" hidden="1" x14ac:dyDescent="0.3">
      <c r="A7550" t="s">
        <v>29275</v>
      </c>
      <c r="B7550" t="s">
        <v>29276</v>
      </c>
      <c r="C7550" s="1" t="str">
        <f t="shared" si="953"/>
        <v>21:0671</v>
      </c>
      <c r="D7550" s="1" t="str">
        <f t="shared" si="960"/>
        <v>21:0204</v>
      </c>
      <c r="E7550" t="s">
        <v>29277</v>
      </c>
      <c r="F7550" t="s">
        <v>29278</v>
      </c>
      <c r="H7550">
        <v>61.094306000000003</v>
      </c>
      <c r="I7550">
        <v>-129.97342810000001</v>
      </c>
      <c r="J7550" s="1" t="str">
        <f t="shared" si="961"/>
        <v>Fluid (stream)</v>
      </c>
      <c r="K7550" s="1" t="str">
        <f t="shared" si="962"/>
        <v>Untreated Water</v>
      </c>
      <c r="O7550">
        <v>2.5000000000000001E-2</v>
      </c>
      <c r="P7550">
        <v>60</v>
      </c>
      <c r="Q7550">
        <v>7.1</v>
      </c>
    </row>
    <row r="7551" spans="1:17" hidden="1" x14ac:dyDescent="0.3">
      <c r="A7551" t="s">
        <v>29279</v>
      </c>
      <c r="B7551" t="s">
        <v>29280</v>
      </c>
      <c r="C7551" s="1" t="str">
        <f t="shared" si="953"/>
        <v>21:0671</v>
      </c>
      <c r="D7551" s="1" t="str">
        <f t="shared" si="960"/>
        <v>21:0204</v>
      </c>
      <c r="E7551" t="s">
        <v>29281</v>
      </c>
      <c r="F7551" t="s">
        <v>29282</v>
      </c>
      <c r="H7551">
        <v>61.066789900000003</v>
      </c>
      <c r="I7551">
        <v>-129.96165099999999</v>
      </c>
      <c r="J7551" s="1" t="str">
        <f t="shared" si="961"/>
        <v>Fluid (stream)</v>
      </c>
      <c r="K7551" s="1" t="str">
        <f t="shared" si="962"/>
        <v>Untreated Water</v>
      </c>
      <c r="O7551">
        <v>0.14000000000000001</v>
      </c>
      <c r="P7551">
        <v>40</v>
      </c>
      <c r="Q7551">
        <v>7.2</v>
      </c>
    </row>
    <row r="7552" spans="1:17" hidden="1" x14ac:dyDescent="0.3">
      <c r="A7552" t="s">
        <v>29283</v>
      </c>
      <c r="B7552" t="s">
        <v>29284</v>
      </c>
      <c r="C7552" s="1" t="str">
        <f t="shared" si="953"/>
        <v>21:0671</v>
      </c>
      <c r="D7552" s="1" t="str">
        <f t="shared" si="960"/>
        <v>21:0204</v>
      </c>
      <c r="E7552" t="s">
        <v>29285</v>
      </c>
      <c r="F7552" t="s">
        <v>29286</v>
      </c>
      <c r="H7552">
        <v>61.0712525</v>
      </c>
      <c r="I7552">
        <v>-129.88679110000001</v>
      </c>
      <c r="J7552" s="1" t="str">
        <f t="shared" si="961"/>
        <v>Fluid (stream)</v>
      </c>
      <c r="K7552" s="1" t="str">
        <f t="shared" si="962"/>
        <v>Untreated Water</v>
      </c>
      <c r="O7552">
        <v>0.08</v>
      </c>
      <c r="P7552">
        <v>30</v>
      </c>
      <c r="Q7552">
        <v>7.1</v>
      </c>
    </row>
    <row r="7553" spans="1:17" hidden="1" x14ac:dyDescent="0.3">
      <c r="A7553" t="s">
        <v>29287</v>
      </c>
      <c r="B7553" t="s">
        <v>29288</v>
      </c>
      <c r="C7553" s="1" t="str">
        <f t="shared" si="953"/>
        <v>21:0671</v>
      </c>
      <c r="D7553" s="1" t="str">
        <f t="shared" si="960"/>
        <v>21:0204</v>
      </c>
      <c r="E7553" t="s">
        <v>29289</v>
      </c>
      <c r="F7553" t="s">
        <v>29290</v>
      </c>
      <c r="H7553">
        <v>61.068111899999998</v>
      </c>
      <c r="I7553">
        <v>-129.8878704</v>
      </c>
      <c r="J7553" s="1" t="str">
        <f t="shared" si="961"/>
        <v>Fluid (stream)</v>
      </c>
      <c r="K7553" s="1" t="str">
        <f t="shared" si="962"/>
        <v>Untreated Water</v>
      </c>
      <c r="O7553">
        <v>2.5000000000000001E-2</v>
      </c>
      <c r="P7553">
        <v>30</v>
      </c>
      <c r="Q7553">
        <v>6.9</v>
      </c>
    </row>
    <row r="7554" spans="1:17" hidden="1" x14ac:dyDescent="0.3">
      <c r="A7554" t="s">
        <v>29291</v>
      </c>
      <c r="B7554" t="s">
        <v>29292</v>
      </c>
      <c r="C7554" s="1" t="str">
        <f t="shared" si="953"/>
        <v>21:0671</v>
      </c>
      <c r="D7554" s="1" t="str">
        <f t="shared" si="960"/>
        <v>21:0204</v>
      </c>
      <c r="E7554" t="s">
        <v>29293</v>
      </c>
      <c r="F7554" t="s">
        <v>29294</v>
      </c>
      <c r="H7554">
        <v>61.033898999999998</v>
      </c>
      <c r="I7554">
        <v>-129.9856054</v>
      </c>
      <c r="J7554" s="1" t="str">
        <f t="shared" si="961"/>
        <v>Fluid (stream)</v>
      </c>
      <c r="K7554" s="1" t="str">
        <f t="shared" si="962"/>
        <v>Untreated Water</v>
      </c>
      <c r="O7554">
        <v>2.5000000000000001E-2</v>
      </c>
      <c r="P7554">
        <v>30</v>
      </c>
      <c r="Q7554">
        <v>6.7</v>
      </c>
    </row>
    <row r="7555" spans="1:17" hidden="1" x14ac:dyDescent="0.3">
      <c r="A7555" t="s">
        <v>29295</v>
      </c>
      <c r="B7555" t="s">
        <v>29296</v>
      </c>
      <c r="C7555" s="1" t="str">
        <f t="shared" si="953"/>
        <v>21:0671</v>
      </c>
      <c r="D7555" s="1" t="str">
        <f t="shared" si="960"/>
        <v>21:0204</v>
      </c>
      <c r="E7555" t="s">
        <v>29297</v>
      </c>
      <c r="F7555" t="s">
        <v>29298</v>
      </c>
      <c r="H7555">
        <v>61.009611399999997</v>
      </c>
      <c r="I7555">
        <v>-129.9325834</v>
      </c>
      <c r="J7555" s="1" t="str">
        <f t="shared" si="961"/>
        <v>Fluid (stream)</v>
      </c>
      <c r="K7555" s="1" t="str">
        <f t="shared" si="962"/>
        <v>Untreated Water</v>
      </c>
      <c r="O7555">
        <v>2.5000000000000001E-2</v>
      </c>
      <c r="P7555">
        <v>40</v>
      </c>
      <c r="Q7555">
        <v>7.3</v>
      </c>
    </row>
    <row r="7556" spans="1:17" hidden="1" x14ac:dyDescent="0.3">
      <c r="A7556" t="s">
        <v>29299</v>
      </c>
      <c r="B7556" t="s">
        <v>29300</v>
      </c>
      <c r="C7556" s="1" t="str">
        <f t="shared" si="953"/>
        <v>21:0671</v>
      </c>
      <c r="D7556" s="1" t="str">
        <f t="shared" si="960"/>
        <v>21:0204</v>
      </c>
      <c r="E7556" t="s">
        <v>29297</v>
      </c>
      <c r="F7556" t="s">
        <v>29301</v>
      </c>
      <c r="H7556">
        <v>61.009611399999997</v>
      </c>
      <c r="I7556">
        <v>-129.9325834</v>
      </c>
      <c r="J7556" s="1" t="str">
        <f t="shared" si="961"/>
        <v>Fluid (stream)</v>
      </c>
      <c r="K7556" s="1" t="str">
        <f t="shared" si="962"/>
        <v>Untreated Water</v>
      </c>
      <c r="O7556">
        <v>2.5000000000000001E-2</v>
      </c>
      <c r="P7556">
        <v>30</v>
      </c>
      <c r="Q7556">
        <v>7.4</v>
      </c>
    </row>
    <row r="7557" spans="1:17" hidden="1" x14ac:dyDescent="0.3">
      <c r="A7557" t="s">
        <v>29302</v>
      </c>
      <c r="B7557" t="s">
        <v>29303</v>
      </c>
      <c r="C7557" s="1" t="str">
        <f t="shared" si="953"/>
        <v>21:0671</v>
      </c>
      <c r="D7557" s="1" t="str">
        <f t="shared" si="960"/>
        <v>21:0204</v>
      </c>
      <c r="E7557" t="s">
        <v>29304</v>
      </c>
      <c r="F7557" t="s">
        <v>29305</v>
      </c>
      <c r="H7557">
        <v>61.012686100000003</v>
      </c>
      <c r="I7557">
        <v>-129.90563059999999</v>
      </c>
      <c r="J7557" s="1" t="str">
        <f t="shared" si="961"/>
        <v>Fluid (stream)</v>
      </c>
      <c r="K7557" s="1" t="str">
        <f t="shared" si="962"/>
        <v>Untreated Water</v>
      </c>
      <c r="O7557">
        <v>2.5000000000000001E-2</v>
      </c>
      <c r="P7557">
        <v>30</v>
      </c>
      <c r="Q7557">
        <v>7.4</v>
      </c>
    </row>
    <row r="7558" spans="1:17" hidden="1" x14ac:dyDescent="0.3">
      <c r="A7558" t="s">
        <v>29306</v>
      </c>
      <c r="B7558" t="s">
        <v>29307</v>
      </c>
      <c r="C7558" s="1" t="str">
        <f t="shared" si="953"/>
        <v>21:0671</v>
      </c>
      <c r="D7558" s="1" t="str">
        <f t="shared" si="960"/>
        <v>21:0204</v>
      </c>
      <c r="E7558" t="s">
        <v>29308</v>
      </c>
      <c r="F7558" t="s">
        <v>29309</v>
      </c>
      <c r="H7558">
        <v>61.025753999999999</v>
      </c>
      <c r="I7558">
        <v>-129.8667365</v>
      </c>
      <c r="J7558" s="1" t="str">
        <f t="shared" si="961"/>
        <v>Fluid (stream)</v>
      </c>
      <c r="K7558" s="1" t="str">
        <f t="shared" si="962"/>
        <v>Untreated Water</v>
      </c>
      <c r="O7558">
        <v>0.2</v>
      </c>
      <c r="P7558">
        <v>30</v>
      </c>
      <c r="Q7558">
        <v>7.4</v>
      </c>
    </row>
    <row r="7559" spans="1:17" hidden="1" x14ac:dyDescent="0.3">
      <c r="A7559" t="s">
        <v>29310</v>
      </c>
      <c r="B7559" t="s">
        <v>29311</v>
      </c>
      <c r="C7559" s="1" t="str">
        <f t="shared" si="953"/>
        <v>21:0671</v>
      </c>
      <c r="D7559" s="1" t="str">
        <f t="shared" si="960"/>
        <v>21:0204</v>
      </c>
      <c r="E7559" t="s">
        <v>29312</v>
      </c>
      <c r="F7559" t="s">
        <v>29313</v>
      </c>
      <c r="H7559">
        <v>61.007562100000001</v>
      </c>
      <c r="I7559">
        <v>-129.7032552</v>
      </c>
      <c r="J7559" s="1" t="str">
        <f t="shared" si="961"/>
        <v>Fluid (stream)</v>
      </c>
      <c r="K7559" s="1" t="str">
        <f t="shared" si="962"/>
        <v>Untreated Water</v>
      </c>
      <c r="O7559">
        <v>0.16</v>
      </c>
      <c r="P7559">
        <v>30</v>
      </c>
      <c r="Q7559">
        <v>7.1</v>
      </c>
    </row>
    <row r="7560" spans="1:17" hidden="1" x14ac:dyDescent="0.3">
      <c r="A7560" t="s">
        <v>29314</v>
      </c>
      <c r="B7560" t="s">
        <v>29315</v>
      </c>
      <c r="C7560" s="1" t="str">
        <f t="shared" si="953"/>
        <v>21:0671</v>
      </c>
      <c r="D7560" s="1" t="str">
        <f t="shared" si="960"/>
        <v>21:0204</v>
      </c>
      <c r="E7560" t="s">
        <v>29316</v>
      </c>
      <c r="F7560" t="s">
        <v>29317</v>
      </c>
      <c r="H7560">
        <v>61.039389300000003</v>
      </c>
      <c r="I7560">
        <v>-129.7725116</v>
      </c>
      <c r="J7560" s="1" t="str">
        <f t="shared" si="961"/>
        <v>Fluid (stream)</v>
      </c>
      <c r="K7560" s="1" t="str">
        <f t="shared" si="962"/>
        <v>Untreated Water</v>
      </c>
      <c r="O7560">
        <v>0.08</v>
      </c>
      <c r="P7560">
        <v>40</v>
      </c>
      <c r="Q7560">
        <v>7</v>
      </c>
    </row>
    <row r="7561" spans="1:17" hidden="1" x14ac:dyDescent="0.3">
      <c r="A7561" t="s">
        <v>29318</v>
      </c>
      <c r="B7561" t="s">
        <v>29319</v>
      </c>
      <c r="C7561" s="1" t="str">
        <f t="shared" si="953"/>
        <v>21:0671</v>
      </c>
      <c r="D7561" s="1" t="str">
        <f t="shared" si="960"/>
        <v>21:0204</v>
      </c>
      <c r="E7561" t="s">
        <v>29320</v>
      </c>
      <c r="F7561" t="s">
        <v>29321</v>
      </c>
      <c r="H7561">
        <v>61.038202499999997</v>
      </c>
      <c r="I7561">
        <v>-129.78060909999999</v>
      </c>
      <c r="J7561" s="1" t="str">
        <f t="shared" si="961"/>
        <v>Fluid (stream)</v>
      </c>
      <c r="K7561" s="1" t="str">
        <f t="shared" si="962"/>
        <v>Untreated Water</v>
      </c>
      <c r="O7561">
        <v>2.5000000000000001E-2</v>
      </c>
      <c r="P7561">
        <v>40</v>
      </c>
      <c r="Q7561">
        <v>6.6</v>
      </c>
    </row>
    <row r="7562" spans="1:17" hidden="1" x14ac:dyDescent="0.3">
      <c r="A7562" t="s">
        <v>29322</v>
      </c>
      <c r="B7562" t="s">
        <v>29323</v>
      </c>
      <c r="C7562" s="1" t="str">
        <f t="shared" si="953"/>
        <v>21:0671</v>
      </c>
      <c r="D7562" s="1" t="str">
        <f t="shared" si="960"/>
        <v>21:0204</v>
      </c>
      <c r="E7562" t="s">
        <v>29324</v>
      </c>
      <c r="F7562" t="s">
        <v>29325</v>
      </c>
      <c r="H7562">
        <v>61.052661200000003</v>
      </c>
      <c r="I7562">
        <v>-129.82683950000001</v>
      </c>
      <c r="J7562" s="1" t="str">
        <f t="shared" si="961"/>
        <v>Fluid (stream)</v>
      </c>
      <c r="K7562" s="1" t="str">
        <f t="shared" si="962"/>
        <v>Untreated Water</v>
      </c>
      <c r="O7562">
        <v>2.5000000000000001E-2</v>
      </c>
      <c r="P7562">
        <v>30</v>
      </c>
      <c r="Q7562">
        <v>6.8</v>
      </c>
    </row>
    <row r="7563" spans="1:17" hidden="1" x14ac:dyDescent="0.3">
      <c r="A7563" t="s">
        <v>29326</v>
      </c>
      <c r="B7563" t="s">
        <v>29327</v>
      </c>
      <c r="C7563" s="1" t="str">
        <f t="shared" si="953"/>
        <v>21:0671</v>
      </c>
      <c r="D7563" s="1" t="str">
        <f>HYPERLINK("http://geochem.nrcan.gc.ca/cdogs/content/svy/svy_e.htm", "")</f>
        <v/>
      </c>
      <c r="G7563" s="1" t="str">
        <f>HYPERLINK("http://geochem.nrcan.gc.ca/cdogs/content/cr_/cr_00082_e.htm", "82")</f>
        <v>82</v>
      </c>
      <c r="J7563" t="s">
        <v>11453</v>
      </c>
      <c r="K7563" t="s">
        <v>11454</v>
      </c>
      <c r="O7563">
        <v>1.1000000000000001</v>
      </c>
      <c r="P7563">
        <v>290</v>
      </c>
      <c r="Q7563">
        <v>7.7</v>
      </c>
    </row>
    <row r="7564" spans="1:17" hidden="1" x14ac:dyDescent="0.3">
      <c r="A7564" t="s">
        <v>29328</v>
      </c>
      <c r="B7564" t="s">
        <v>29329</v>
      </c>
      <c r="C7564" s="1" t="str">
        <f t="shared" si="953"/>
        <v>21:0671</v>
      </c>
      <c r="D7564" s="1" t="str">
        <f t="shared" ref="D7564:D7578" si="963">HYPERLINK("http://geochem.nrcan.gc.ca/cdogs/content/svy/svy210204_e.htm", "21:0204")</f>
        <v>21:0204</v>
      </c>
      <c r="E7564" t="s">
        <v>29330</v>
      </c>
      <c r="F7564" t="s">
        <v>29331</v>
      </c>
      <c r="H7564">
        <v>61.091737700000003</v>
      </c>
      <c r="I7564">
        <v>-129.73794699999999</v>
      </c>
      <c r="J7564" s="1" t="str">
        <f t="shared" ref="J7564:J7578" si="964">HYPERLINK("http://geochem.nrcan.gc.ca/cdogs/content/kwd/kwd020018_e.htm", "Fluid (stream)")</f>
        <v>Fluid (stream)</v>
      </c>
      <c r="K7564" s="1" t="str">
        <f t="shared" ref="K7564:K7578" si="965">HYPERLINK("http://geochem.nrcan.gc.ca/cdogs/content/kwd/kwd080007_e.htm", "Untreated Water")</f>
        <v>Untreated Water</v>
      </c>
      <c r="O7564">
        <v>0.3</v>
      </c>
      <c r="P7564">
        <v>40</v>
      </c>
      <c r="Q7564">
        <v>7.2</v>
      </c>
    </row>
    <row r="7565" spans="1:17" hidden="1" x14ac:dyDescent="0.3">
      <c r="A7565" t="s">
        <v>29332</v>
      </c>
      <c r="B7565" t="s">
        <v>29333</v>
      </c>
      <c r="C7565" s="1" t="str">
        <f t="shared" si="953"/>
        <v>21:0671</v>
      </c>
      <c r="D7565" s="1" t="str">
        <f t="shared" si="963"/>
        <v>21:0204</v>
      </c>
      <c r="E7565" t="s">
        <v>29334</v>
      </c>
      <c r="F7565" t="s">
        <v>29335</v>
      </c>
      <c r="H7565">
        <v>61.0974735</v>
      </c>
      <c r="I7565">
        <v>-129.79830000000001</v>
      </c>
      <c r="J7565" s="1" t="str">
        <f t="shared" si="964"/>
        <v>Fluid (stream)</v>
      </c>
      <c r="K7565" s="1" t="str">
        <f t="shared" si="965"/>
        <v>Untreated Water</v>
      </c>
      <c r="O7565">
        <v>2.5000000000000001E-2</v>
      </c>
      <c r="P7565">
        <v>50</v>
      </c>
      <c r="Q7565">
        <v>7.1</v>
      </c>
    </row>
    <row r="7566" spans="1:17" hidden="1" x14ac:dyDescent="0.3">
      <c r="A7566" t="s">
        <v>29336</v>
      </c>
      <c r="B7566" t="s">
        <v>29337</v>
      </c>
      <c r="C7566" s="1" t="str">
        <f t="shared" si="953"/>
        <v>21:0671</v>
      </c>
      <c r="D7566" s="1" t="str">
        <f t="shared" si="963"/>
        <v>21:0204</v>
      </c>
      <c r="E7566" t="s">
        <v>29338</v>
      </c>
      <c r="F7566" t="s">
        <v>29339</v>
      </c>
      <c r="H7566">
        <v>61.113507499999997</v>
      </c>
      <c r="I7566">
        <v>-129.795513</v>
      </c>
      <c r="J7566" s="1" t="str">
        <f t="shared" si="964"/>
        <v>Fluid (stream)</v>
      </c>
      <c r="K7566" s="1" t="str">
        <f t="shared" si="965"/>
        <v>Untreated Water</v>
      </c>
      <c r="O7566">
        <v>0.11</v>
      </c>
      <c r="P7566">
        <v>40</v>
      </c>
      <c r="Q7566">
        <v>7.4</v>
      </c>
    </row>
    <row r="7567" spans="1:17" hidden="1" x14ac:dyDescent="0.3">
      <c r="A7567" t="s">
        <v>29340</v>
      </c>
      <c r="B7567" t="s">
        <v>29341</v>
      </c>
      <c r="C7567" s="1" t="str">
        <f t="shared" si="953"/>
        <v>21:0671</v>
      </c>
      <c r="D7567" s="1" t="str">
        <f t="shared" si="963"/>
        <v>21:0204</v>
      </c>
      <c r="E7567" t="s">
        <v>29342</v>
      </c>
      <c r="F7567" t="s">
        <v>29343</v>
      </c>
      <c r="H7567">
        <v>61.129208599999998</v>
      </c>
      <c r="I7567">
        <v>-129.7912853</v>
      </c>
      <c r="J7567" s="1" t="str">
        <f t="shared" si="964"/>
        <v>Fluid (stream)</v>
      </c>
      <c r="K7567" s="1" t="str">
        <f t="shared" si="965"/>
        <v>Untreated Water</v>
      </c>
      <c r="O7567">
        <v>0.26</v>
      </c>
      <c r="P7567">
        <v>40</v>
      </c>
      <c r="Q7567">
        <v>7.4</v>
      </c>
    </row>
    <row r="7568" spans="1:17" hidden="1" x14ac:dyDescent="0.3">
      <c r="A7568" t="s">
        <v>29344</v>
      </c>
      <c r="B7568" t="s">
        <v>29345</v>
      </c>
      <c r="C7568" s="1" t="str">
        <f t="shared" si="953"/>
        <v>21:0671</v>
      </c>
      <c r="D7568" s="1" t="str">
        <f t="shared" si="963"/>
        <v>21:0204</v>
      </c>
      <c r="E7568" t="s">
        <v>29346</v>
      </c>
      <c r="F7568" t="s">
        <v>29347</v>
      </c>
      <c r="H7568">
        <v>61.112603800000002</v>
      </c>
      <c r="I7568">
        <v>-129.83521709999999</v>
      </c>
      <c r="J7568" s="1" t="str">
        <f t="shared" si="964"/>
        <v>Fluid (stream)</v>
      </c>
      <c r="K7568" s="1" t="str">
        <f t="shared" si="965"/>
        <v>Untreated Water</v>
      </c>
      <c r="O7568">
        <v>2.5000000000000001E-2</v>
      </c>
      <c r="P7568">
        <v>40</v>
      </c>
      <c r="Q7568">
        <v>7.1</v>
      </c>
    </row>
    <row r="7569" spans="1:17" hidden="1" x14ac:dyDescent="0.3">
      <c r="A7569" t="s">
        <v>29348</v>
      </c>
      <c r="B7569" t="s">
        <v>29349</v>
      </c>
      <c r="C7569" s="1" t="str">
        <f t="shared" si="953"/>
        <v>21:0671</v>
      </c>
      <c r="D7569" s="1" t="str">
        <f t="shared" si="963"/>
        <v>21:0204</v>
      </c>
      <c r="E7569" t="s">
        <v>29350</v>
      </c>
      <c r="F7569" t="s">
        <v>29351</v>
      </c>
      <c r="H7569">
        <v>61.119584600000003</v>
      </c>
      <c r="I7569">
        <v>-129.8616998</v>
      </c>
      <c r="J7569" s="1" t="str">
        <f t="shared" si="964"/>
        <v>Fluid (stream)</v>
      </c>
      <c r="K7569" s="1" t="str">
        <f t="shared" si="965"/>
        <v>Untreated Water</v>
      </c>
      <c r="O7569">
        <v>2.5000000000000001E-2</v>
      </c>
      <c r="P7569">
        <v>90</v>
      </c>
      <c r="Q7569">
        <v>5</v>
      </c>
    </row>
    <row r="7570" spans="1:17" hidden="1" x14ac:dyDescent="0.3">
      <c r="A7570" t="s">
        <v>29352</v>
      </c>
      <c r="B7570" t="s">
        <v>29353</v>
      </c>
      <c r="C7570" s="1" t="str">
        <f t="shared" si="953"/>
        <v>21:0671</v>
      </c>
      <c r="D7570" s="1" t="str">
        <f t="shared" si="963"/>
        <v>21:0204</v>
      </c>
      <c r="E7570" t="s">
        <v>29354</v>
      </c>
      <c r="F7570" t="s">
        <v>29355</v>
      </c>
      <c r="H7570">
        <v>61.174677099999997</v>
      </c>
      <c r="I7570">
        <v>-129.86021070000001</v>
      </c>
      <c r="J7570" s="1" t="str">
        <f t="shared" si="964"/>
        <v>Fluid (stream)</v>
      </c>
      <c r="K7570" s="1" t="str">
        <f t="shared" si="965"/>
        <v>Untreated Water</v>
      </c>
      <c r="O7570">
        <v>0.42</v>
      </c>
      <c r="P7570">
        <v>40</v>
      </c>
      <c r="Q7570">
        <v>7.6</v>
      </c>
    </row>
    <row r="7571" spans="1:17" hidden="1" x14ac:dyDescent="0.3">
      <c r="A7571" t="s">
        <v>29356</v>
      </c>
      <c r="B7571" t="s">
        <v>29357</v>
      </c>
      <c r="C7571" s="1" t="str">
        <f t="shared" si="953"/>
        <v>21:0671</v>
      </c>
      <c r="D7571" s="1" t="str">
        <f t="shared" si="963"/>
        <v>21:0204</v>
      </c>
      <c r="E7571" t="s">
        <v>29358</v>
      </c>
      <c r="F7571" t="s">
        <v>29359</v>
      </c>
      <c r="H7571">
        <v>61.178873199999998</v>
      </c>
      <c r="I7571">
        <v>-129.82356419999999</v>
      </c>
      <c r="J7571" s="1" t="str">
        <f t="shared" si="964"/>
        <v>Fluid (stream)</v>
      </c>
      <c r="K7571" s="1" t="str">
        <f t="shared" si="965"/>
        <v>Untreated Water</v>
      </c>
      <c r="O7571">
        <v>0.17</v>
      </c>
      <c r="P7571">
        <v>50</v>
      </c>
      <c r="Q7571">
        <v>7.5</v>
      </c>
    </row>
    <row r="7572" spans="1:17" hidden="1" x14ac:dyDescent="0.3">
      <c r="A7572" t="s">
        <v>29360</v>
      </c>
      <c r="B7572" t="s">
        <v>29361</v>
      </c>
      <c r="C7572" s="1" t="str">
        <f t="shared" si="953"/>
        <v>21:0671</v>
      </c>
      <c r="D7572" s="1" t="str">
        <f t="shared" si="963"/>
        <v>21:0204</v>
      </c>
      <c r="E7572" t="s">
        <v>29362</v>
      </c>
      <c r="F7572" t="s">
        <v>29363</v>
      </c>
      <c r="H7572">
        <v>61.184304699999998</v>
      </c>
      <c r="I7572">
        <v>-129.8512485</v>
      </c>
      <c r="J7572" s="1" t="str">
        <f t="shared" si="964"/>
        <v>Fluid (stream)</v>
      </c>
      <c r="K7572" s="1" t="str">
        <f t="shared" si="965"/>
        <v>Untreated Water</v>
      </c>
      <c r="O7572">
        <v>0.18</v>
      </c>
      <c r="P7572">
        <v>40</v>
      </c>
      <c r="Q7572">
        <v>7.6</v>
      </c>
    </row>
    <row r="7573" spans="1:17" hidden="1" x14ac:dyDescent="0.3">
      <c r="A7573" t="s">
        <v>29364</v>
      </c>
      <c r="B7573" t="s">
        <v>29365</v>
      </c>
      <c r="C7573" s="1" t="str">
        <f t="shared" si="953"/>
        <v>21:0671</v>
      </c>
      <c r="D7573" s="1" t="str">
        <f t="shared" si="963"/>
        <v>21:0204</v>
      </c>
      <c r="E7573" t="s">
        <v>29366</v>
      </c>
      <c r="F7573" t="s">
        <v>29367</v>
      </c>
      <c r="H7573">
        <v>61.174530400000002</v>
      </c>
      <c r="I7573">
        <v>-129.93131959999999</v>
      </c>
      <c r="J7573" s="1" t="str">
        <f t="shared" si="964"/>
        <v>Fluid (stream)</v>
      </c>
      <c r="K7573" s="1" t="str">
        <f t="shared" si="965"/>
        <v>Untreated Water</v>
      </c>
      <c r="O7573">
        <v>0.3</v>
      </c>
      <c r="P7573">
        <v>30</v>
      </c>
      <c r="Q7573">
        <v>7.6</v>
      </c>
    </row>
    <row r="7574" spans="1:17" hidden="1" x14ac:dyDescent="0.3">
      <c r="A7574" t="s">
        <v>29368</v>
      </c>
      <c r="B7574" t="s">
        <v>29369</v>
      </c>
      <c r="C7574" s="1" t="str">
        <f t="shared" si="953"/>
        <v>21:0671</v>
      </c>
      <c r="D7574" s="1" t="str">
        <f t="shared" si="963"/>
        <v>21:0204</v>
      </c>
      <c r="E7574" t="s">
        <v>29370</v>
      </c>
      <c r="F7574" t="s">
        <v>29371</v>
      </c>
      <c r="H7574">
        <v>61.166797899999999</v>
      </c>
      <c r="I7574">
        <v>-129.9276716</v>
      </c>
      <c r="J7574" s="1" t="str">
        <f t="shared" si="964"/>
        <v>Fluid (stream)</v>
      </c>
      <c r="K7574" s="1" t="str">
        <f t="shared" si="965"/>
        <v>Untreated Water</v>
      </c>
      <c r="O7574">
        <v>2.5000000000000001E-2</v>
      </c>
      <c r="P7574">
        <v>80</v>
      </c>
      <c r="Q7574">
        <v>6.6</v>
      </c>
    </row>
    <row r="7575" spans="1:17" hidden="1" x14ac:dyDescent="0.3">
      <c r="A7575" t="s">
        <v>29372</v>
      </c>
      <c r="B7575" t="s">
        <v>29373</v>
      </c>
      <c r="C7575" s="1" t="str">
        <f t="shared" ref="C7575:C7638" si="966">HYPERLINK("http://geochem.nrcan.gc.ca/cdogs/content/bdl/bdl210671_e.htm", "21:0671")</f>
        <v>21:0671</v>
      </c>
      <c r="D7575" s="1" t="str">
        <f t="shared" si="963"/>
        <v>21:0204</v>
      </c>
      <c r="E7575" t="s">
        <v>29370</v>
      </c>
      <c r="F7575" t="s">
        <v>29374</v>
      </c>
      <c r="H7575">
        <v>61.166797899999999</v>
      </c>
      <c r="I7575">
        <v>-129.9276716</v>
      </c>
      <c r="J7575" s="1" t="str">
        <f t="shared" si="964"/>
        <v>Fluid (stream)</v>
      </c>
      <c r="K7575" s="1" t="str">
        <f t="shared" si="965"/>
        <v>Untreated Water</v>
      </c>
      <c r="O7575">
        <v>2.5000000000000001E-2</v>
      </c>
      <c r="P7575">
        <v>60</v>
      </c>
      <c r="Q7575">
        <v>6.9</v>
      </c>
    </row>
    <row r="7576" spans="1:17" hidden="1" x14ac:dyDescent="0.3">
      <c r="A7576" t="s">
        <v>29375</v>
      </c>
      <c r="B7576" t="s">
        <v>29376</v>
      </c>
      <c r="C7576" s="1" t="str">
        <f t="shared" si="966"/>
        <v>21:0671</v>
      </c>
      <c r="D7576" s="1" t="str">
        <f t="shared" si="963"/>
        <v>21:0204</v>
      </c>
      <c r="E7576" t="s">
        <v>29377</v>
      </c>
      <c r="F7576" t="s">
        <v>29378</v>
      </c>
      <c r="H7576">
        <v>61.204111099999999</v>
      </c>
      <c r="I7576">
        <v>-129.94222310000001</v>
      </c>
      <c r="J7576" s="1" t="str">
        <f t="shared" si="964"/>
        <v>Fluid (stream)</v>
      </c>
      <c r="K7576" s="1" t="str">
        <f t="shared" si="965"/>
        <v>Untreated Water</v>
      </c>
      <c r="O7576">
        <v>1.1100000000000001</v>
      </c>
      <c r="P7576">
        <v>80</v>
      </c>
      <c r="Q7576">
        <v>7.2</v>
      </c>
    </row>
    <row r="7577" spans="1:17" hidden="1" x14ac:dyDescent="0.3">
      <c r="A7577" t="s">
        <v>29379</v>
      </c>
      <c r="B7577" t="s">
        <v>29380</v>
      </c>
      <c r="C7577" s="1" t="str">
        <f t="shared" si="966"/>
        <v>21:0671</v>
      </c>
      <c r="D7577" s="1" t="str">
        <f t="shared" si="963"/>
        <v>21:0204</v>
      </c>
      <c r="E7577" t="s">
        <v>29381</v>
      </c>
      <c r="F7577" t="s">
        <v>29382</v>
      </c>
      <c r="H7577">
        <v>61.328106499999997</v>
      </c>
      <c r="I7577">
        <v>-129.97341460000001</v>
      </c>
      <c r="J7577" s="1" t="str">
        <f t="shared" si="964"/>
        <v>Fluid (stream)</v>
      </c>
      <c r="K7577" s="1" t="str">
        <f t="shared" si="965"/>
        <v>Untreated Water</v>
      </c>
      <c r="O7577">
        <v>2.5000000000000001E-2</v>
      </c>
      <c r="P7577">
        <v>40</v>
      </c>
      <c r="Q7577">
        <v>7.3</v>
      </c>
    </row>
    <row r="7578" spans="1:17" hidden="1" x14ac:dyDescent="0.3">
      <c r="A7578" t="s">
        <v>29383</v>
      </c>
      <c r="B7578" t="s">
        <v>29384</v>
      </c>
      <c r="C7578" s="1" t="str">
        <f t="shared" si="966"/>
        <v>21:0671</v>
      </c>
      <c r="D7578" s="1" t="str">
        <f t="shared" si="963"/>
        <v>21:0204</v>
      </c>
      <c r="E7578" t="s">
        <v>29385</v>
      </c>
      <c r="F7578" t="s">
        <v>29386</v>
      </c>
      <c r="H7578">
        <v>61.245105500000001</v>
      </c>
      <c r="I7578">
        <v>-129.89736830000001</v>
      </c>
      <c r="J7578" s="1" t="str">
        <f t="shared" si="964"/>
        <v>Fluid (stream)</v>
      </c>
      <c r="K7578" s="1" t="str">
        <f t="shared" si="965"/>
        <v>Untreated Water</v>
      </c>
      <c r="O7578">
        <v>2.5000000000000001E-2</v>
      </c>
      <c r="P7578">
        <v>40</v>
      </c>
      <c r="Q7578">
        <v>7.3</v>
      </c>
    </row>
    <row r="7579" spans="1:17" hidden="1" x14ac:dyDescent="0.3">
      <c r="A7579" t="s">
        <v>29387</v>
      </c>
      <c r="B7579" t="s">
        <v>29388</v>
      </c>
      <c r="C7579" s="1" t="str">
        <f t="shared" si="966"/>
        <v>21:0671</v>
      </c>
      <c r="D7579" s="1" t="str">
        <f>HYPERLINK("http://geochem.nrcan.gc.ca/cdogs/content/svy/svy_e.htm", "")</f>
        <v/>
      </c>
      <c r="G7579" s="1" t="str">
        <f>HYPERLINK("http://geochem.nrcan.gc.ca/cdogs/content/cr_/cr_00082_e.htm", "82")</f>
        <v>82</v>
      </c>
      <c r="J7579" t="s">
        <v>11453</v>
      </c>
      <c r="K7579" t="s">
        <v>11454</v>
      </c>
      <c r="O7579">
        <v>1.1200000000000001</v>
      </c>
      <c r="P7579">
        <v>290</v>
      </c>
      <c r="Q7579">
        <v>7.5</v>
      </c>
    </row>
    <row r="7580" spans="1:17" hidden="1" x14ac:dyDescent="0.3">
      <c r="A7580" t="s">
        <v>29389</v>
      </c>
      <c r="B7580" t="s">
        <v>29390</v>
      </c>
      <c r="C7580" s="1" t="str">
        <f t="shared" si="966"/>
        <v>21:0671</v>
      </c>
      <c r="D7580" s="1" t="str">
        <f t="shared" ref="D7580:D7604" si="967">HYPERLINK("http://geochem.nrcan.gc.ca/cdogs/content/svy/svy210204_e.htm", "21:0204")</f>
        <v>21:0204</v>
      </c>
      <c r="E7580" t="s">
        <v>29391</v>
      </c>
      <c r="F7580" t="s">
        <v>29392</v>
      </c>
      <c r="H7580">
        <v>61.249098600000004</v>
      </c>
      <c r="I7580">
        <v>-129.89770569999999</v>
      </c>
      <c r="J7580" s="1" t="str">
        <f t="shared" ref="J7580:J7604" si="968">HYPERLINK("http://geochem.nrcan.gc.ca/cdogs/content/kwd/kwd020018_e.htm", "Fluid (stream)")</f>
        <v>Fluid (stream)</v>
      </c>
      <c r="K7580" s="1" t="str">
        <f t="shared" ref="K7580:K7604" si="969">HYPERLINK("http://geochem.nrcan.gc.ca/cdogs/content/kwd/kwd080007_e.htm", "Untreated Water")</f>
        <v>Untreated Water</v>
      </c>
      <c r="O7580">
        <v>2.5000000000000001E-2</v>
      </c>
      <c r="P7580">
        <v>90</v>
      </c>
      <c r="Q7580">
        <v>7.3</v>
      </c>
    </row>
    <row r="7581" spans="1:17" hidden="1" x14ac:dyDescent="0.3">
      <c r="A7581" t="s">
        <v>29393</v>
      </c>
      <c r="B7581" t="s">
        <v>29394</v>
      </c>
      <c r="C7581" s="1" t="str">
        <f t="shared" si="966"/>
        <v>21:0671</v>
      </c>
      <c r="D7581" s="1" t="str">
        <f t="shared" si="967"/>
        <v>21:0204</v>
      </c>
      <c r="E7581" t="s">
        <v>29395</v>
      </c>
      <c r="F7581" t="s">
        <v>29396</v>
      </c>
      <c r="H7581">
        <v>61.224387700000001</v>
      </c>
      <c r="I7581">
        <v>-129.82153080000001</v>
      </c>
      <c r="J7581" s="1" t="str">
        <f t="shared" si="968"/>
        <v>Fluid (stream)</v>
      </c>
      <c r="K7581" s="1" t="str">
        <f t="shared" si="969"/>
        <v>Untreated Water</v>
      </c>
      <c r="O7581">
        <v>2.5000000000000001E-2</v>
      </c>
      <c r="P7581">
        <v>50</v>
      </c>
      <c r="Q7581">
        <v>7.4</v>
      </c>
    </row>
    <row r="7582" spans="1:17" hidden="1" x14ac:dyDescent="0.3">
      <c r="A7582" t="s">
        <v>29397</v>
      </c>
      <c r="B7582" t="s">
        <v>29398</v>
      </c>
      <c r="C7582" s="1" t="str">
        <f t="shared" si="966"/>
        <v>21:0671</v>
      </c>
      <c r="D7582" s="1" t="str">
        <f t="shared" si="967"/>
        <v>21:0204</v>
      </c>
      <c r="E7582" t="s">
        <v>29399</v>
      </c>
      <c r="F7582" t="s">
        <v>29400</v>
      </c>
      <c r="H7582">
        <v>61.223394200000001</v>
      </c>
      <c r="I7582">
        <v>-129.80601300000001</v>
      </c>
      <c r="J7582" s="1" t="str">
        <f t="shared" si="968"/>
        <v>Fluid (stream)</v>
      </c>
      <c r="K7582" s="1" t="str">
        <f t="shared" si="969"/>
        <v>Untreated Water</v>
      </c>
      <c r="O7582">
        <v>2.5000000000000001E-2</v>
      </c>
      <c r="P7582">
        <v>40</v>
      </c>
      <c r="Q7582">
        <v>7.4</v>
      </c>
    </row>
    <row r="7583" spans="1:17" hidden="1" x14ac:dyDescent="0.3">
      <c r="A7583" t="s">
        <v>29401</v>
      </c>
      <c r="B7583" t="s">
        <v>29402</v>
      </c>
      <c r="C7583" s="1" t="str">
        <f t="shared" si="966"/>
        <v>21:0671</v>
      </c>
      <c r="D7583" s="1" t="str">
        <f t="shared" si="967"/>
        <v>21:0204</v>
      </c>
      <c r="E7583" t="s">
        <v>29403</v>
      </c>
      <c r="F7583" t="s">
        <v>29404</v>
      </c>
      <c r="H7583">
        <v>61.202562800000003</v>
      </c>
      <c r="I7583">
        <v>-129.78798939999999</v>
      </c>
      <c r="J7583" s="1" t="str">
        <f t="shared" si="968"/>
        <v>Fluid (stream)</v>
      </c>
      <c r="K7583" s="1" t="str">
        <f t="shared" si="969"/>
        <v>Untreated Water</v>
      </c>
      <c r="O7583">
        <v>0.43</v>
      </c>
      <c r="P7583">
        <v>40</v>
      </c>
      <c r="Q7583">
        <v>7.4</v>
      </c>
    </row>
    <row r="7584" spans="1:17" hidden="1" x14ac:dyDescent="0.3">
      <c r="A7584" t="s">
        <v>29405</v>
      </c>
      <c r="B7584" t="s">
        <v>29406</v>
      </c>
      <c r="C7584" s="1" t="str">
        <f t="shared" si="966"/>
        <v>21:0671</v>
      </c>
      <c r="D7584" s="1" t="str">
        <f t="shared" si="967"/>
        <v>21:0204</v>
      </c>
      <c r="E7584" t="s">
        <v>29407</v>
      </c>
      <c r="F7584" t="s">
        <v>29408</v>
      </c>
      <c r="H7584">
        <v>61.195513499999997</v>
      </c>
      <c r="I7584">
        <v>-129.75023350000001</v>
      </c>
      <c r="J7584" s="1" t="str">
        <f t="shared" si="968"/>
        <v>Fluid (stream)</v>
      </c>
      <c r="K7584" s="1" t="str">
        <f t="shared" si="969"/>
        <v>Untreated Water</v>
      </c>
      <c r="O7584">
        <v>0.22</v>
      </c>
      <c r="P7584">
        <v>50</v>
      </c>
      <c r="Q7584">
        <v>7.6</v>
      </c>
    </row>
    <row r="7585" spans="1:17" hidden="1" x14ac:dyDescent="0.3">
      <c r="A7585" t="s">
        <v>29409</v>
      </c>
      <c r="B7585" t="s">
        <v>29410</v>
      </c>
      <c r="C7585" s="1" t="str">
        <f t="shared" si="966"/>
        <v>21:0671</v>
      </c>
      <c r="D7585" s="1" t="str">
        <f t="shared" si="967"/>
        <v>21:0204</v>
      </c>
      <c r="E7585" t="s">
        <v>29411</v>
      </c>
      <c r="F7585" t="s">
        <v>29412</v>
      </c>
      <c r="H7585">
        <v>61.166744799999996</v>
      </c>
      <c r="I7585">
        <v>-129.74425220000001</v>
      </c>
      <c r="J7585" s="1" t="str">
        <f t="shared" si="968"/>
        <v>Fluid (stream)</v>
      </c>
      <c r="K7585" s="1" t="str">
        <f t="shared" si="969"/>
        <v>Untreated Water</v>
      </c>
      <c r="O7585">
        <v>0.46</v>
      </c>
      <c r="P7585">
        <v>50</v>
      </c>
      <c r="Q7585">
        <v>7.9</v>
      </c>
    </row>
    <row r="7586" spans="1:17" hidden="1" x14ac:dyDescent="0.3">
      <c r="A7586" t="s">
        <v>29413</v>
      </c>
      <c r="B7586" t="s">
        <v>29414</v>
      </c>
      <c r="C7586" s="1" t="str">
        <f t="shared" si="966"/>
        <v>21:0671</v>
      </c>
      <c r="D7586" s="1" t="str">
        <f t="shared" si="967"/>
        <v>21:0204</v>
      </c>
      <c r="E7586" t="s">
        <v>29415</v>
      </c>
      <c r="F7586" t="s">
        <v>29416</v>
      </c>
      <c r="H7586">
        <v>61.138626899999998</v>
      </c>
      <c r="I7586">
        <v>-129.73393379999999</v>
      </c>
      <c r="J7586" s="1" t="str">
        <f t="shared" si="968"/>
        <v>Fluid (stream)</v>
      </c>
      <c r="K7586" s="1" t="str">
        <f t="shared" si="969"/>
        <v>Untreated Water</v>
      </c>
      <c r="O7586">
        <v>0.13</v>
      </c>
      <c r="P7586">
        <v>40</v>
      </c>
      <c r="Q7586">
        <v>7.4</v>
      </c>
    </row>
    <row r="7587" spans="1:17" hidden="1" x14ac:dyDescent="0.3">
      <c r="A7587" t="s">
        <v>29417</v>
      </c>
      <c r="B7587" t="s">
        <v>29418</v>
      </c>
      <c r="C7587" s="1" t="str">
        <f t="shared" si="966"/>
        <v>21:0671</v>
      </c>
      <c r="D7587" s="1" t="str">
        <f t="shared" si="967"/>
        <v>21:0204</v>
      </c>
      <c r="E7587" t="s">
        <v>29419</v>
      </c>
      <c r="F7587" t="s">
        <v>29420</v>
      </c>
      <c r="H7587">
        <v>61.136490100000003</v>
      </c>
      <c r="I7587">
        <v>-129.69128649999999</v>
      </c>
      <c r="J7587" s="1" t="str">
        <f t="shared" si="968"/>
        <v>Fluid (stream)</v>
      </c>
      <c r="K7587" s="1" t="str">
        <f t="shared" si="969"/>
        <v>Untreated Water</v>
      </c>
      <c r="O7587">
        <v>0.08</v>
      </c>
      <c r="P7587">
        <v>30</v>
      </c>
      <c r="Q7587">
        <v>7.7</v>
      </c>
    </row>
    <row r="7588" spans="1:17" hidden="1" x14ac:dyDescent="0.3">
      <c r="A7588" t="s">
        <v>29421</v>
      </c>
      <c r="B7588" t="s">
        <v>29422</v>
      </c>
      <c r="C7588" s="1" t="str">
        <f t="shared" si="966"/>
        <v>21:0671</v>
      </c>
      <c r="D7588" s="1" t="str">
        <f t="shared" si="967"/>
        <v>21:0204</v>
      </c>
      <c r="E7588" t="s">
        <v>29423</v>
      </c>
      <c r="F7588" t="s">
        <v>29424</v>
      </c>
      <c r="H7588">
        <v>61.102620199999997</v>
      </c>
      <c r="I7588">
        <v>-129.70412569999999</v>
      </c>
      <c r="J7588" s="1" t="str">
        <f t="shared" si="968"/>
        <v>Fluid (stream)</v>
      </c>
      <c r="K7588" s="1" t="str">
        <f t="shared" si="969"/>
        <v>Untreated Water</v>
      </c>
      <c r="O7588">
        <v>0.43</v>
      </c>
      <c r="P7588">
        <v>40</v>
      </c>
      <c r="Q7588">
        <v>7.9</v>
      </c>
    </row>
    <row r="7589" spans="1:17" hidden="1" x14ac:dyDescent="0.3">
      <c r="A7589" t="s">
        <v>29425</v>
      </c>
      <c r="B7589" t="s">
        <v>29426</v>
      </c>
      <c r="C7589" s="1" t="str">
        <f t="shared" si="966"/>
        <v>21:0671</v>
      </c>
      <c r="D7589" s="1" t="str">
        <f t="shared" si="967"/>
        <v>21:0204</v>
      </c>
      <c r="E7589" t="s">
        <v>29427</v>
      </c>
      <c r="F7589" t="s">
        <v>29428</v>
      </c>
      <c r="H7589">
        <v>61.0348471</v>
      </c>
      <c r="I7589">
        <v>-129.6980858</v>
      </c>
      <c r="J7589" s="1" t="str">
        <f t="shared" si="968"/>
        <v>Fluid (stream)</v>
      </c>
      <c r="K7589" s="1" t="str">
        <f t="shared" si="969"/>
        <v>Untreated Water</v>
      </c>
    </row>
    <row r="7590" spans="1:17" hidden="1" x14ac:dyDescent="0.3">
      <c r="A7590" t="s">
        <v>29429</v>
      </c>
      <c r="B7590" t="s">
        <v>29430</v>
      </c>
      <c r="C7590" s="1" t="str">
        <f t="shared" si="966"/>
        <v>21:0671</v>
      </c>
      <c r="D7590" s="1" t="str">
        <f t="shared" si="967"/>
        <v>21:0204</v>
      </c>
      <c r="E7590" t="s">
        <v>29431</v>
      </c>
      <c r="F7590" t="s">
        <v>29432</v>
      </c>
      <c r="H7590">
        <v>61.033243900000002</v>
      </c>
      <c r="I7590">
        <v>-129.6059726</v>
      </c>
      <c r="J7590" s="1" t="str">
        <f t="shared" si="968"/>
        <v>Fluid (stream)</v>
      </c>
      <c r="K7590" s="1" t="str">
        <f t="shared" si="969"/>
        <v>Untreated Water</v>
      </c>
      <c r="O7590">
        <v>0.32</v>
      </c>
      <c r="P7590">
        <v>40</v>
      </c>
      <c r="Q7590">
        <v>7.5</v>
      </c>
    </row>
    <row r="7591" spans="1:17" hidden="1" x14ac:dyDescent="0.3">
      <c r="A7591" t="s">
        <v>29433</v>
      </c>
      <c r="B7591" t="s">
        <v>29434</v>
      </c>
      <c r="C7591" s="1" t="str">
        <f t="shared" si="966"/>
        <v>21:0671</v>
      </c>
      <c r="D7591" s="1" t="str">
        <f t="shared" si="967"/>
        <v>21:0204</v>
      </c>
      <c r="E7591" t="s">
        <v>29435</v>
      </c>
      <c r="F7591" t="s">
        <v>29436</v>
      </c>
      <c r="H7591">
        <v>61.033130700000001</v>
      </c>
      <c r="I7591">
        <v>-129.50917469999999</v>
      </c>
      <c r="J7591" s="1" t="str">
        <f t="shared" si="968"/>
        <v>Fluid (stream)</v>
      </c>
      <c r="K7591" s="1" t="str">
        <f t="shared" si="969"/>
        <v>Untreated Water</v>
      </c>
      <c r="O7591">
        <v>0.26</v>
      </c>
      <c r="P7591">
        <v>30</v>
      </c>
      <c r="Q7591">
        <v>7.6</v>
      </c>
    </row>
    <row r="7592" spans="1:17" hidden="1" x14ac:dyDescent="0.3">
      <c r="A7592" t="s">
        <v>29437</v>
      </c>
      <c r="B7592" t="s">
        <v>29438</v>
      </c>
      <c r="C7592" s="1" t="str">
        <f t="shared" si="966"/>
        <v>21:0671</v>
      </c>
      <c r="D7592" s="1" t="str">
        <f t="shared" si="967"/>
        <v>21:0204</v>
      </c>
      <c r="E7592" t="s">
        <v>29439</v>
      </c>
      <c r="F7592" t="s">
        <v>29440</v>
      </c>
      <c r="H7592">
        <v>61.019877299999997</v>
      </c>
      <c r="I7592">
        <v>-129.48006520000001</v>
      </c>
      <c r="J7592" s="1" t="str">
        <f t="shared" si="968"/>
        <v>Fluid (stream)</v>
      </c>
      <c r="K7592" s="1" t="str">
        <f t="shared" si="969"/>
        <v>Untreated Water</v>
      </c>
      <c r="O7592">
        <v>0.39</v>
      </c>
      <c r="P7592">
        <v>30</v>
      </c>
      <c r="Q7592">
        <v>7.9</v>
      </c>
    </row>
    <row r="7593" spans="1:17" hidden="1" x14ac:dyDescent="0.3">
      <c r="A7593" t="s">
        <v>29441</v>
      </c>
      <c r="B7593" t="s">
        <v>29442</v>
      </c>
      <c r="C7593" s="1" t="str">
        <f t="shared" si="966"/>
        <v>21:0671</v>
      </c>
      <c r="D7593" s="1" t="str">
        <f t="shared" si="967"/>
        <v>21:0204</v>
      </c>
      <c r="E7593" t="s">
        <v>29443</v>
      </c>
      <c r="F7593" t="s">
        <v>29444</v>
      </c>
      <c r="H7593">
        <v>61.008727399999998</v>
      </c>
      <c r="I7593">
        <v>-129.45099149999999</v>
      </c>
      <c r="J7593" s="1" t="str">
        <f t="shared" si="968"/>
        <v>Fluid (stream)</v>
      </c>
      <c r="K7593" s="1" t="str">
        <f t="shared" si="969"/>
        <v>Untreated Water</v>
      </c>
      <c r="O7593">
        <v>0.15</v>
      </c>
      <c r="P7593">
        <v>30</v>
      </c>
      <c r="Q7593">
        <v>7.2</v>
      </c>
    </row>
    <row r="7594" spans="1:17" hidden="1" x14ac:dyDescent="0.3">
      <c r="A7594" t="s">
        <v>29445</v>
      </c>
      <c r="B7594" t="s">
        <v>29446</v>
      </c>
      <c r="C7594" s="1" t="str">
        <f t="shared" si="966"/>
        <v>21:0671</v>
      </c>
      <c r="D7594" s="1" t="str">
        <f t="shared" si="967"/>
        <v>21:0204</v>
      </c>
      <c r="E7594" t="s">
        <v>29447</v>
      </c>
      <c r="F7594" t="s">
        <v>29448</v>
      </c>
      <c r="H7594">
        <v>61.003710499999997</v>
      </c>
      <c r="I7594">
        <v>-129.35669369999999</v>
      </c>
      <c r="J7594" s="1" t="str">
        <f t="shared" si="968"/>
        <v>Fluid (stream)</v>
      </c>
      <c r="K7594" s="1" t="str">
        <f t="shared" si="969"/>
        <v>Untreated Water</v>
      </c>
      <c r="O7594">
        <v>0.18</v>
      </c>
      <c r="P7594">
        <v>30</v>
      </c>
      <c r="Q7594">
        <v>7.8</v>
      </c>
    </row>
    <row r="7595" spans="1:17" hidden="1" x14ac:dyDescent="0.3">
      <c r="A7595" t="s">
        <v>29449</v>
      </c>
      <c r="B7595" t="s">
        <v>29450</v>
      </c>
      <c r="C7595" s="1" t="str">
        <f t="shared" si="966"/>
        <v>21:0671</v>
      </c>
      <c r="D7595" s="1" t="str">
        <f t="shared" si="967"/>
        <v>21:0204</v>
      </c>
      <c r="E7595" t="s">
        <v>29447</v>
      </c>
      <c r="F7595" t="s">
        <v>29451</v>
      </c>
      <c r="H7595">
        <v>61.003710499999997</v>
      </c>
      <c r="I7595">
        <v>-129.35669369999999</v>
      </c>
      <c r="J7595" s="1" t="str">
        <f t="shared" si="968"/>
        <v>Fluid (stream)</v>
      </c>
      <c r="K7595" s="1" t="str">
        <f t="shared" si="969"/>
        <v>Untreated Water</v>
      </c>
      <c r="O7595">
        <v>0.15</v>
      </c>
      <c r="P7595">
        <v>30</v>
      </c>
      <c r="Q7595">
        <v>7.6</v>
      </c>
    </row>
    <row r="7596" spans="1:17" hidden="1" x14ac:dyDescent="0.3">
      <c r="A7596" t="s">
        <v>29452</v>
      </c>
      <c r="B7596" t="s">
        <v>29453</v>
      </c>
      <c r="C7596" s="1" t="str">
        <f t="shared" si="966"/>
        <v>21:0671</v>
      </c>
      <c r="D7596" s="1" t="str">
        <f t="shared" si="967"/>
        <v>21:0204</v>
      </c>
      <c r="E7596" t="s">
        <v>29454</v>
      </c>
      <c r="F7596" t="s">
        <v>29455</v>
      </c>
      <c r="H7596">
        <v>61.0189503</v>
      </c>
      <c r="I7596">
        <v>-129.24647400000001</v>
      </c>
      <c r="J7596" s="1" t="str">
        <f t="shared" si="968"/>
        <v>Fluid (stream)</v>
      </c>
      <c r="K7596" s="1" t="str">
        <f t="shared" si="969"/>
        <v>Untreated Water</v>
      </c>
      <c r="O7596">
        <v>0.09</v>
      </c>
      <c r="P7596">
        <v>30</v>
      </c>
      <c r="Q7596">
        <v>7.9</v>
      </c>
    </row>
    <row r="7597" spans="1:17" hidden="1" x14ac:dyDescent="0.3">
      <c r="A7597" t="s">
        <v>29456</v>
      </c>
      <c r="B7597" t="s">
        <v>29457</v>
      </c>
      <c r="C7597" s="1" t="str">
        <f t="shared" si="966"/>
        <v>21:0671</v>
      </c>
      <c r="D7597" s="1" t="str">
        <f t="shared" si="967"/>
        <v>21:0204</v>
      </c>
      <c r="E7597" t="s">
        <v>29458</v>
      </c>
      <c r="F7597" t="s">
        <v>29459</v>
      </c>
      <c r="H7597">
        <v>61.020601999999997</v>
      </c>
      <c r="I7597">
        <v>-129.07603</v>
      </c>
      <c r="J7597" s="1" t="str">
        <f t="shared" si="968"/>
        <v>Fluid (stream)</v>
      </c>
      <c r="K7597" s="1" t="str">
        <f t="shared" si="969"/>
        <v>Untreated Water</v>
      </c>
      <c r="O7597">
        <v>0.19</v>
      </c>
      <c r="P7597">
        <v>100</v>
      </c>
      <c r="Q7597">
        <v>7.4</v>
      </c>
    </row>
    <row r="7598" spans="1:17" hidden="1" x14ac:dyDescent="0.3">
      <c r="A7598" t="s">
        <v>29460</v>
      </c>
      <c r="B7598" t="s">
        <v>29461</v>
      </c>
      <c r="C7598" s="1" t="str">
        <f t="shared" si="966"/>
        <v>21:0671</v>
      </c>
      <c r="D7598" s="1" t="str">
        <f t="shared" si="967"/>
        <v>21:0204</v>
      </c>
      <c r="E7598" t="s">
        <v>29462</v>
      </c>
      <c r="F7598" t="s">
        <v>29463</v>
      </c>
      <c r="H7598">
        <v>61.0181428</v>
      </c>
      <c r="I7598">
        <v>-129.03123439999999</v>
      </c>
      <c r="J7598" s="1" t="str">
        <f t="shared" si="968"/>
        <v>Fluid (stream)</v>
      </c>
      <c r="K7598" s="1" t="str">
        <f t="shared" si="969"/>
        <v>Untreated Water</v>
      </c>
      <c r="O7598">
        <v>0.19</v>
      </c>
      <c r="P7598">
        <v>50</v>
      </c>
      <c r="Q7598">
        <v>7.1</v>
      </c>
    </row>
    <row r="7599" spans="1:17" hidden="1" x14ac:dyDescent="0.3">
      <c r="A7599" t="s">
        <v>29464</v>
      </c>
      <c r="B7599" t="s">
        <v>29465</v>
      </c>
      <c r="C7599" s="1" t="str">
        <f t="shared" si="966"/>
        <v>21:0671</v>
      </c>
      <c r="D7599" s="1" t="str">
        <f t="shared" si="967"/>
        <v>21:0204</v>
      </c>
      <c r="E7599" t="s">
        <v>29466</v>
      </c>
      <c r="F7599" t="s">
        <v>29467</v>
      </c>
      <c r="H7599">
        <v>61.017425600000003</v>
      </c>
      <c r="I7599">
        <v>-128.96705660000001</v>
      </c>
      <c r="J7599" s="1" t="str">
        <f t="shared" si="968"/>
        <v>Fluid (stream)</v>
      </c>
      <c r="K7599" s="1" t="str">
        <f t="shared" si="969"/>
        <v>Untreated Water</v>
      </c>
    </row>
    <row r="7600" spans="1:17" hidden="1" x14ac:dyDescent="0.3">
      <c r="A7600" t="s">
        <v>29468</v>
      </c>
      <c r="B7600" t="s">
        <v>29469</v>
      </c>
      <c r="C7600" s="1" t="str">
        <f t="shared" si="966"/>
        <v>21:0671</v>
      </c>
      <c r="D7600" s="1" t="str">
        <f t="shared" si="967"/>
        <v>21:0204</v>
      </c>
      <c r="E7600" t="s">
        <v>29470</v>
      </c>
      <c r="F7600" t="s">
        <v>29471</v>
      </c>
      <c r="H7600">
        <v>61.009756199999998</v>
      </c>
      <c r="I7600">
        <v>-128.9342714</v>
      </c>
      <c r="J7600" s="1" t="str">
        <f t="shared" si="968"/>
        <v>Fluid (stream)</v>
      </c>
      <c r="K7600" s="1" t="str">
        <f t="shared" si="969"/>
        <v>Untreated Water</v>
      </c>
      <c r="O7600">
        <v>0.16</v>
      </c>
      <c r="P7600">
        <v>40</v>
      </c>
      <c r="Q7600">
        <v>7.3</v>
      </c>
    </row>
    <row r="7601" spans="1:17" hidden="1" x14ac:dyDescent="0.3">
      <c r="A7601" t="s">
        <v>29472</v>
      </c>
      <c r="B7601" t="s">
        <v>29473</v>
      </c>
      <c r="C7601" s="1" t="str">
        <f t="shared" si="966"/>
        <v>21:0671</v>
      </c>
      <c r="D7601" s="1" t="str">
        <f t="shared" si="967"/>
        <v>21:0204</v>
      </c>
      <c r="E7601" t="s">
        <v>29474</v>
      </c>
      <c r="F7601" t="s">
        <v>29475</v>
      </c>
      <c r="H7601">
        <v>61.033609400000003</v>
      </c>
      <c r="I7601">
        <v>-128.90162670000001</v>
      </c>
      <c r="J7601" s="1" t="str">
        <f t="shared" si="968"/>
        <v>Fluid (stream)</v>
      </c>
      <c r="K7601" s="1" t="str">
        <f t="shared" si="969"/>
        <v>Untreated Water</v>
      </c>
      <c r="O7601">
        <v>0.53</v>
      </c>
      <c r="P7601">
        <v>50</v>
      </c>
      <c r="Q7601">
        <v>7.8</v>
      </c>
    </row>
    <row r="7602" spans="1:17" hidden="1" x14ac:dyDescent="0.3">
      <c r="A7602" t="s">
        <v>29476</v>
      </c>
      <c r="B7602" t="s">
        <v>29477</v>
      </c>
      <c r="C7602" s="1" t="str">
        <f t="shared" si="966"/>
        <v>21:0671</v>
      </c>
      <c r="D7602" s="1" t="str">
        <f t="shared" si="967"/>
        <v>21:0204</v>
      </c>
      <c r="E7602" t="s">
        <v>29478</v>
      </c>
      <c r="F7602" t="s">
        <v>29479</v>
      </c>
      <c r="H7602">
        <v>61.030612900000001</v>
      </c>
      <c r="I7602">
        <v>-128.88142529999999</v>
      </c>
      <c r="J7602" s="1" t="str">
        <f t="shared" si="968"/>
        <v>Fluid (stream)</v>
      </c>
      <c r="K7602" s="1" t="str">
        <f t="shared" si="969"/>
        <v>Untreated Water</v>
      </c>
      <c r="O7602">
        <v>0.22</v>
      </c>
      <c r="P7602">
        <v>30</v>
      </c>
      <c r="Q7602">
        <v>7.4</v>
      </c>
    </row>
    <row r="7603" spans="1:17" hidden="1" x14ac:dyDescent="0.3">
      <c r="A7603" t="s">
        <v>29480</v>
      </c>
      <c r="B7603" t="s">
        <v>29481</v>
      </c>
      <c r="C7603" s="1" t="str">
        <f t="shared" si="966"/>
        <v>21:0671</v>
      </c>
      <c r="D7603" s="1" t="str">
        <f t="shared" si="967"/>
        <v>21:0204</v>
      </c>
      <c r="E7603" t="s">
        <v>29482</v>
      </c>
      <c r="F7603" t="s">
        <v>29483</v>
      </c>
      <c r="H7603">
        <v>61.045836999999999</v>
      </c>
      <c r="I7603">
        <v>-128.87875779999999</v>
      </c>
      <c r="J7603" s="1" t="str">
        <f t="shared" si="968"/>
        <v>Fluid (stream)</v>
      </c>
      <c r="K7603" s="1" t="str">
        <f t="shared" si="969"/>
        <v>Untreated Water</v>
      </c>
      <c r="O7603">
        <v>0.54</v>
      </c>
      <c r="P7603">
        <v>40</v>
      </c>
      <c r="Q7603">
        <v>7.1</v>
      </c>
    </row>
    <row r="7604" spans="1:17" hidden="1" x14ac:dyDescent="0.3">
      <c r="A7604" t="s">
        <v>29484</v>
      </c>
      <c r="B7604" t="s">
        <v>29485</v>
      </c>
      <c r="C7604" s="1" t="str">
        <f t="shared" si="966"/>
        <v>21:0671</v>
      </c>
      <c r="D7604" s="1" t="str">
        <f t="shared" si="967"/>
        <v>21:0204</v>
      </c>
      <c r="E7604" t="s">
        <v>29486</v>
      </c>
      <c r="F7604" t="s">
        <v>29487</v>
      </c>
      <c r="H7604">
        <v>61.055509000000001</v>
      </c>
      <c r="I7604">
        <v>-128.8627176</v>
      </c>
      <c r="J7604" s="1" t="str">
        <f t="shared" si="968"/>
        <v>Fluid (stream)</v>
      </c>
      <c r="K7604" s="1" t="str">
        <f t="shared" si="969"/>
        <v>Untreated Water</v>
      </c>
      <c r="O7604">
        <v>0.73</v>
      </c>
      <c r="P7604">
        <v>40</v>
      </c>
      <c r="Q7604">
        <v>7</v>
      </c>
    </row>
    <row r="7605" spans="1:17" hidden="1" x14ac:dyDescent="0.3">
      <c r="A7605" t="s">
        <v>29488</v>
      </c>
      <c r="B7605" t="s">
        <v>29489</v>
      </c>
      <c r="C7605" s="1" t="str">
        <f t="shared" si="966"/>
        <v>21:0671</v>
      </c>
      <c r="D7605" s="1" t="str">
        <f>HYPERLINK("http://geochem.nrcan.gc.ca/cdogs/content/svy/svy_e.htm", "")</f>
        <v/>
      </c>
      <c r="G7605" s="1" t="str">
        <f>HYPERLINK("http://geochem.nrcan.gc.ca/cdogs/content/cr_/cr_00081_e.htm", "81")</f>
        <v>81</v>
      </c>
      <c r="J7605" t="s">
        <v>11453</v>
      </c>
      <c r="K7605" t="s">
        <v>11454</v>
      </c>
      <c r="O7605">
        <v>0.27</v>
      </c>
      <c r="P7605">
        <v>160</v>
      </c>
      <c r="Q7605">
        <v>8.1999999999999993</v>
      </c>
    </row>
    <row r="7606" spans="1:17" hidden="1" x14ac:dyDescent="0.3">
      <c r="A7606" t="s">
        <v>29490</v>
      </c>
      <c r="B7606" t="s">
        <v>29491</v>
      </c>
      <c r="C7606" s="1" t="str">
        <f t="shared" si="966"/>
        <v>21:0671</v>
      </c>
      <c r="D7606" s="1" t="str">
        <f t="shared" ref="D7606:D7623" si="970">HYPERLINK("http://geochem.nrcan.gc.ca/cdogs/content/svy/svy210204_e.htm", "21:0204")</f>
        <v>21:0204</v>
      </c>
      <c r="E7606" t="s">
        <v>29492</v>
      </c>
      <c r="F7606" t="s">
        <v>29493</v>
      </c>
      <c r="H7606">
        <v>61.050924999999999</v>
      </c>
      <c r="I7606">
        <v>-128.8489587</v>
      </c>
      <c r="J7606" s="1" t="str">
        <f t="shared" ref="J7606:J7623" si="971">HYPERLINK("http://geochem.nrcan.gc.ca/cdogs/content/kwd/kwd020018_e.htm", "Fluid (stream)")</f>
        <v>Fluid (stream)</v>
      </c>
      <c r="K7606" s="1" t="str">
        <f t="shared" ref="K7606:K7623" si="972">HYPERLINK("http://geochem.nrcan.gc.ca/cdogs/content/kwd/kwd080007_e.htm", "Untreated Water")</f>
        <v>Untreated Water</v>
      </c>
      <c r="O7606">
        <v>0.54</v>
      </c>
      <c r="P7606">
        <v>50</v>
      </c>
      <c r="Q7606">
        <v>7.4</v>
      </c>
    </row>
    <row r="7607" spans="1:17" hidden="1" x14ac:dyDescent="0.3">
      <c r="A7607" t="s">
        <v>29494</v>
      </c>
      <c r="B7607" t="s">
        <v>29495</v>
      </c>
      <c r="C7607" s="1" t="str">
        <f t="shared" si="966"/>
        <v>21:0671</v>
      </c>
      <c r="D7607" s="1" t="str">
        <f t="shared" si="970"/>
        <v>21:0204</v>
      </c>
      <c r="E7607" t="s">
        <v>29496</v>
      </c>
      <c r="F7607" t="s">
        <v>29497</v>
      </c>
      <c r="H7607">
        <v>61.069629300000003</v>
      </c>
      <c r="I7607">
        <v>-128.85227950000001</v>
      </c>
      <c r="J7607" s="1" t="str">
        <f t="shared" si="971"/>
        <v>Fluid (stream)</v>
      </c>
      <c r="K7607" s="1" t="str">
        <f t="shared" si="972"/>
        <v>Untreated Water</v>
      </c>
      <c r="O7607">
        <v>0.69</v>
      </c>
      <c r="P7607">
        <v>40</v>
      </c>
      <c r="Q7607">
        <v>7</v>
      </c>
    </row>
    <row r="7608" spans="1:17" hidden="1" x14ac:dyDescent="0.3">
      <c r="A7608" t="s">
        <v>29498</v>
      </c>
      <c r="B7608" t="s">
        <v>29499</v>
      </c>
      <c r="C7608" s="1" t="str">
        <f t="shared" si="966"/>
        <v>21:0671</v>
      </c>
      <c r="D7608" s="1" t="str">
        <f t="shared" si="970"/>
        <v>21:0204</v>
      </c>
      <c r="E7608" t="s">
        <v>29500</v>
      </c>
      <c r="F7608" t="s">
        <v>29501</v>
      </c>
      <c r="H7608">
        <v>61.080609199999998</v>
      </c>
      <c r="I7608">
        <v>-128.8365647</v>
      </c>
      <c r="J7608" s="1" t="str">
        <f t="shared" si="971"/>
        <v>Fluid (stream)</v>
      </c>
      <c r="K7608" s="1" t="str">
        <f t="shared" si="972"/>
        <v>Untreated Water</v>
      </c>
      <c r="O7608">
        <v>0.28999999999999998</v>
      </c>
      <c r="P7608">
        <v>40</v>
      </c>
      <c r="Q7608">
        <v>6.9</v>
      </c>
    </row>
    <row r="7609" spans="1:17" hidden="1" x14ac:dyDescent="0.3">
      <c r="A7609" t="s">
        <v>29502</v>
      </c>
      <c r="B7609" t="s">
        <v>29503</v>
      </c>
      <c r="C7609" s="1" t="str">
        <f t="shared" si="966"/>
        <v>21:0671</v>
      </c>
      <c r="D7609" s="1" t="str">
        <f t="shared" si="970"/>
        <v>21:0204</v>
      </c>
      <c r="E7609" t="s">
        <v>29504</v>
      </c>
      <c r="F7609" t="s">
        <v>29505</v>
      </c>
      <c r="H7609">
        <v>61.099119700000003</v>
      </c>
      <c r="I7609">
        <v>-128.7953138</v>
      </c>
      <c r="J7609" s="1" t="str">
        <f t="shared" si="971"/>
        <v>Fluid (stream)</v>
      </c>
      <c r="K7609" s="1" t="str">
        <f t="shared" si="972"/>
        <v>Untreated Water</v>
      </c>
      <c r="O7609">
        <v>0.32</v>
      </c>
      <c r="P7609">
        <v>30</v>
      </c>
      <c r="Q7609">
        <v>7.1</v>
      </c>
    </row>
    <row r="7610" spans="1:17" hidden="1" x14ac:dyDescent="0.3">
      <c r="A7610" t="s">
        <v>29506</v>
      </c>
      <c r="B7610" t="s">
        <v>29507</v>
      </c>
      <c r="C7610" s="1" t="str">
        <f t="shared" si="966"/>
        <v>21:0671</v>
      </c>
      <c r="D7610" s="1" t="str">
        <f t="shared" si="970"/>
        <v>21:0204</v>
      </c>
      <c r="E7610" t="s">
        <v>29508</v>
      </c>
      <c r="F7610" t="s">
        <v>29509</v>
      </c>
      <c r="H7610">
        <v>61.048287000000002</v>
      </c>
      <c r="I7610">
        <v>-128.75708779999999</v>
      </c>
      <c r="J7610" s="1" t="str">
        <f t="shared" si="971"/>
        <v>Fluid (stream)</v>
      </c>
      <c r="K7610" s="1" t="str">
        <f t="shared" si="972"/>
        <v>Untreated Water</v>
      </c>
      <c r="O7610">
        <v>0.42</v>
      </c>
      <c r="P7610">
        <v>30</v>
      </c>
      <c r="Q7610">
        <v>7.1</v>
      </c>
    </row>
    <row r="7611" spans="1:17" hidden="1" x14ac:dyDescent="0.3">
      <c r="A7611" t="s">
        <v>29510</v>
      </c>
      <c r="B7611" t="s">
        <v>29511</v>
      </c>
      <c r="C7611" s="1" t="str">
        <f t="shared" si="966"/>
        <v>21:0671</v>
      </c>
      <c r="D7611" s="1" t="str">
        <f t="shared" si="970"/>
        <v>21:0204</v>
      </c>
      <c r="E7611" t="s">
        <v>29512</v>
      </c>
      <c r="F7611" t="s">
        <v>29513</v>
      </c>
      <c r="H7611">
        <v>61.0485057</v>
      </c>
      <c r="I7611">
        <v>-128.7086075</v>
      </c>
      <c r="J7611" s="1" t="str">
        <f t="shared" si="971"/>
        <v>Fluid (stream)</v>
      </c>
      <c r="K7611" s="1" t="str">
        <f t="shared" si="972"/>
        <v>Untreated Water</v>
      </c>
      <c r="O7611">
        <v>0.3</v>
      </c>
      <c r="P7611">
        <v>30</v>
      </c>
      <c r="Q7611">
        <v>7.2</v>
      </c>
    </row>
    <row r="7612" spans="1:17" hidden="1" x14ac:dyDescent="0.3">
      <c r="A7612" t="s">
        <v>29514</v>
      </c>
      <c r="B7612" t="s">
        <v>29515</v>
      </c>
      <c r="C7612" s="1" t="str">
        <f t="shared" si="966"/>
        <v>21:0671</v>
      </c>
      <c r="D7612" s="1" t="str">
        <f t="shared" si="970"/>
        <v>21:0204</v>
      </c>
      <c r="E7612" t="s">
        <v>29516</v>
      </c>
      <c r="F7612" t="s">
        <v>29517</v>
      </c>
      <c r="H7612">
        <v>61.020868100000001</v>
      </c>
      <c r="I7612">
        <v>-128.7375749</v>
      </c>
      <c r="J7612" s="1" t="str">
        <f t="shared" si="971"/>
        <v>Fluid (stream)</v>
      </c>
      <c r="K7612" s="1" t="str">
        <f t="shared" si="972"/>
        <v>Untreated Water</v>
      </c>
      <c r="O7612">
        <v>0.08</v>
      </c>
      <c r="P7612">
        <v>50</v>
      </c>
      <c r="Q7612">
        <v>7.1</v>
      </c>
    </row>
    <row r="7613" spans="1:17" hidden="1" x14ac:dyDescent="0.3">
      <c r="A7613" t="s">
        <v>29518</v>
      </c>
      <c r="B7613" t="s">
        <v>29519</v>
      </c>
      <c r="C7613" s="1" t="str">
        <f t="shared" si="966"/>
        <v>21:0671</v>
      </c>
      <c r="D7613" s="1" t="str">
        <f t="shared" si="970"/>
        <v>21:0204</v>
      </c>
      <c r="E7613" t="s">
        <v>29516</v>
      </c>
      <c r="F7613" t="s">
        <v>29520</v>
      </c>
      <c r="H7613">
        <v>61.020868100000001</v>
      </c>
      <c r="I7613">
        <v>-128.7375749</v>
      </c>
      <c r="J7613" s="1" t="str">
        <f t="shared" si="971"/>
        <v>Fluid (stream)</v>
      </c>
      <c r="K7613" s="1" t="str">
        <f t="shared" si="972"/>
        <v>Untreated Water</v>
      </c>
      <c r="O7613">
        <v>0.12</v>
      </c>
      <c r="P7613">
        <v>40</v>
      </c>
      <c r="Q7613">
        <v>7.1</v>
      </c>
    </row>
    <row r="7614" spans="1:17" hidden="1" x14ac:dyDescent="0.3">
      <c r="A7614" t="s">
        <v>29521</v>
      </c>
      <c r="B7614" t="s">
        <v>29522</v>
      </c>
      <c r="C7614" s="1" t="str">
        <f t="shared" si="966"/>
        <v>21:0671</v>
      </c>
      <c r="D7614" s="1" t="str">
        <f t="shared" si="970"/>
        <v>21:0204</v>
      </c>
      <c r="E7614" t="s">
        <v>29523</v>
      </c>
      <c r="F7614" t="s">
        <v>29524</v>
      </c>
      <c r="H7614">
        <v>61.020260999999998</v>
      </c>
      <c r="I7614">
        <v>-128.68067099999999</v>
      </c>
      <c r="J7614" s="1" t="str">
        <f t="shared" si="971"/>
        <v>Fluid (stream)</v>
      </c>
      <c r="K7614" s="1" t="str">
        <f t="shared" si="972"/>
        <v>Untreated Water</v>
      </c>
      <c r="O7614">
        <v>0.44</v>
      </c>
      <c r="P7614">
        <v>50</v>
      </c>
      <c r="Q7614">
        <v>7.5</v>
      </c>
    </row>
    <row r="7615" spans="1:17" hidden="1" x14ac:dyDescent="0.3">
      <c r="A7615" t="s">
        <v>29525</v>
      </c>
      <c r="B7615" t="s">
        <v>29526</v>
      </c>
      <c r="C7615" s="1" t="str">
        <f t="shared" si="966"/>
        <v>21:0671</v>
      </c>
      <c r="D7615" s="1" t="str">
        <f t="shared" si="970"/>
        <v>21:0204</v>
      </c>
      <c r="E7615" t="s">
        <v>29527</v>
      </c>
      <c r="F7615" t="s">
        <v>29528</v>
      </c>
      <c r="H7615">
        <v>61.076020700000001</v>
      </c>
      <c r="I7615">
        <v>-128.72034600000001</v>
      </c>
      <c r="J7615" s="1" t="str">
        <f t="shared" si="971"/>
        <v>Fluid (stream)</v>
      </c>
      <c r="K7615" s="1" t="str">
        <f t="shared" si="972"/>
        <v>Untreated Water</v>
      </c>
      <c r="O7615">
        <v>0.38</v>
      </c>
      <c r="P7615">
        <v>50</v>
      </c>
      <c r="Q7615">
        <v>7.3</v>
      </c>
    </row>
    <row r="7616" spans="1:17" hidden="1" x14ac:dyDescent="0.3">
      <c r="A7616" t="s">
        <v>29529</v>
      </c>
      <c r="B7616" t="s">
        <v>29530</v>
      </c>
      <c r="C7616" s="1" t="str">
        <f t="shared" si="966"/>
        <v>21:0671</v>
      </c>
      <c r="D7616" s="1" t="str">
        <f t="shared" si="970"/>
        <v>21:0204</v>
      </c>
      <c r="E7616" t="s">
        <v>29531</v>
      </c>
      <c r="F7616" t="s">
        <v>29532</v>
      </c>
      <c r="H7616">
        <v>61.084251600000002</v>
      </c>
      <c r="I7616">
        <v>-128.72828200000001</v>
      </c>
      <c r="J7616" s="1" t="str">
        <f t="shared" si="971"/>
        <v>Fluid (stream)</v>
      </c>
      <c r="K7616" s="1" t="str">
        <f t="shared" si="972"/>
        <v>Untreated Water</v>
      </c>
      <c r="O7616">
        <v>0.48</v>
      </c>
      <c r="P7616">
        <v>40</v>
      </c>
      <c r="Q7616">
        <v>7.2</v>
      </c>
    </row>
    <row r="7617" spans="1:17" hidden="1" x14ac:dyDescent="0.3">
      <c r="A7617" t="s">
        <v>29533</v>
      </c>
      <c r="B7617" t="s">
        <v>29534</v>
      </c>
      <c r="C7617" s="1" t="str">
        <f t="shared" si="966"/>
        <v>21:0671</v>
      </c>
      <c r="D7617" s="1" t="str">
        <f t="shared" si="970"/>
        <v>21:0204</v>
      </c>
      <c r="E7617" t="s">
        <v>29535</v>
      </c>
      <c r="F7617" t="s">
        <v>29536</v>
      </c>
      <c r="H7617">
        <v>61.1209037</v>
      </c>
      <c r="I7617">
        <v>-128.7443379</v>
      </c>
      <c r="J7617" s="1" t="str">
        <f t="shared" si="971"/>
        <v>Fluid (stream)</v>
      </c>
      <c r="K7617" s="1" t="str">
        <f t="shared" si="972"/>
        <v>Untreated Water</v>
      </c>
      <c r="O7617">
        <v>2.5000000000000001E-2</v>
      </c>
      <c r="P7617">
        <v>40</v>
      </c>
      <c r="Q7617">
        <v>7</v>
      </c>
    </row>
    <row r="7618" spans="1:17" hidden="1" x14ac:dyDescent="0.3">
      <c r="A7618" t="s">
        <v>29537</v>
      </c>
      <c r="B7618" t="s">
        <v>29538</v>
      </c>
      <c r="C7618" s="1" t="str">
        <f t="shared" si="966"/>
        <v>21:0671</v>
      </c>
      <c r="D7618" s="1" t="str">
        <f t="shared" si="970"/>
        <v>21:0204</v>
      </c>
      <c r="E7618" t="s">
        <v>29539</v>
      </c>
      <c r="F7618" t="s">
        <v>29540</v>
      </c>
      <c r="H7618">
        <v>61.124713499999999</v>
      </c>
      <c r="I7618">
        <v>-128.7412444</v>
      </c>
      <c r="J7618" s="1" t="str">
        <f t="shared" si="971"/>
        <v>Fluid (stream)</v>
      </c>
      <c r="K7618" s="1" t="str">
        <f t="shared" si="972"/>
        <v>Untreated Water</v>
      </c>
      <c r="O7618">
        <v>0.42</v>
      </c>
      <c r="P7618">
        <v>50</v>
      </c>
      <c r="Q7618">
        <v>7</v>
      </c>
    </row>
    <row r="7619" spans="1:17" hidden="1" x14ac:dyDescent="0.3">
      <c r="A7619" t="s">
        <v>29541</v>
      </c>
      <c r="B7619" t="s">
        <v>29542</v>
      </c>
      <c r="C7619" s="1" t="str">
        <f t="shared" si="966"/>
        <v>21:0671</v>
      </c>
      <c r="D7619" s="1" t="str">
        <f t="shared" si="970"/>
        <v>21:0204</v>
      </c>
      <c r="E7619" t="s">
        <v>29543</v>
      </c>
      <c r="F7619" t="s">
        <v>29544</v>
      </c>
      <c r="H7619">
        <v>61.150043599999997</v>
      </c>
      <c r="I7619">
        <v>-128.72472680000001</v>
      </c>
      <c r="J7619" s="1" t="str">
        <f t="shared" si="971"/>
        <v>Fluid (stream)</v>
      </c>
      <c r="K7619" s="1" t="str">
        <f t="shared" si="972"/>
        <v>Untreated Water</v>
      </c>
      <c r="O7619">
        <v>0.39</v>
      </c>
      <c r="P7619">
        <v>40</v>
      </c>
      <c r="Q7619">
        <v>7</v>
      </c>
    </row>
    <row r="7620" spans="1:17" hidden="1" x14ac:dyDescent="0.3">
      <c r="A7620" t="s">
        <v>29545</v>
      </c>
      <c r="B7620" t="s">
        <v>29546</v>
      </c>
      <c r="C7620" s="1" t="str">
        <f t="shared" si="966"/>
        <v>21:0671</v>
      </c>
      <c r="D7620" s="1" t="str">
        <f t="shared" si="970"/>
        <v>21:0204</v>
      </c>
      <c r="E7620" t="s">
        <v>29547</v>
      </c>
      <c r="F7620" t="s">
        <v>29548</v>
      </c>
      <c r="H7620">
        <v>61.157640399999998</v>
      </c>
      <c r="I7620">
        <v>-128.80340989999999</v>
      </c>
      <c r="J7620" s="1" t="str">
        <f t="shared" si="971"/>
        <v>Fluid (stream)</v>
      </c>
      <c r="K7620" s="1" t="str">
        <f t="shared" si="972"/>
        <v>Untreated Water</v>
      </c>
      <c r="O7620">
        <v>0.35</v>
      </c>
      <c r="P7620">
        <v>40</v>
      </c>
      <c r="Q7620">
        <v>6.7</v>
      </c>
    </row>
    <row r="7621" spans="1:17" hidden="1" x14ac:dyDescent="0.3">
      <c r="A7621" t="s">
        <v>29549</v>
      </c>
      <c r="B7621" t="s">
        <v>29550</v>
      </c>
      <c r="C7621" s="1" t="str">
        <f t="shared" si="966"/>
        <v>21:0671</v>
      </c>
      <c r="D7621" s="1" t="str">
        <f t="shared" si="970"/>
        <v>21:0204</v>
      </c>
      <c r="E7621" t="s">
        <v>29551</v>
      </c>
      <c r="F7621" t="s">
        <v>29552</v>
      </c>
      <c r="H7621">
        <v>61.133199599999998</v>
      </c>
      <c r="I7621">
        <v>-128.8139587</v>
      </c>
      <c r="J7621" s="1" t="str">
        <f t="shared" si="971"/>
        <v>Fluid (stream)</v>
      </c>
      <c r="K7621" s="1" t="str">
        <f t="shared" si="972"/>
        <v>Untreated Water</v>
      </c>
      <c r="O7621">
        <v>0.4</v>
      </c>
      <c r="P7621">
        <v>40</v>
      </c>
      <c r="Q7621">
        <v>6.6</v>
      </c>
    </row>
    <row r="7622" spans="1:17" hidden="1" x14ac:dyDescent="0.3">
      <c r="A7622" t="s">
        <v>29553</v>
      </c>
      <c r="B7622" t="s">
        <v>29554</v>
      </c>
      <c r="C7622" s="1" t="str">
        <f t="shared" si="966"/>
        <v>21:0671</v>
      </c>
      <c r="D7622" s="1" t="str">
        <f t="shared" si="970"/>
        <v>21:0204</v>
      </c>
      <c r="E7622" t="s">
        <v>29555</v>
      </c>
      <c r="F7622" t="s">
        <v>29556</v>
      </c>
      <c r="H7622">
        <v>61.121179599999998</v>
      </c>
      <c r="I7622">
        <v>-128.8899782</v>
      </c>
      <c r="J7622" s="1" t="str">
        <f t="shared" si="971"/>
        <v>Fluid (stream)</v>
      </c>
      <c r="K7622" s="1" t="str">
        <f t="shared" si="972"/>
        <v>Untreated Water</v>
      </c>
      <c r="O7622">
        <v>0.67</v>
      </c>
      <c r="P7622">
        <v>50</v>
      </c>
      <c r="Q7622">
        <v>6.8</v>
      </c>
    </row>
    <row r="7623" spans="1:17" hidden="1" x14ac:dyDescent="0.3">
      <c r="A7623" t="s">
        <v>29557</v>
      </c>
      <c r="B7623" t="s">
        <v>29558</v>
      </c>
      <c r="C7623" s="1" t="str">
        <f t="shared" si="966"/>
        <v>21:0671</v>
      </c>
      <c r="D7623" s="1" t="str">
        <f t="shared" si="970"/>
        <v>21:0204</v>
      </c>
      <c r="E7623" t="s">
        <v>29559</v>
      </c>
      <c r="F7623" t="s">
        <v>29560</v>
      </c>
      <c r="H7623">
        <v>61.120518699999998</v>
      </c>
      <c r="I7623">
        <v>-128.96570589999999</v>
      </c>
      <c r="J7623" s="1" t="str">
        <f t="shared" si="971"/>
        <v>Fluid (stream)</v>
      </c>
      <c r="K7623" s="1" t="str">
        <f t="shared" si="972"/>
        <v>Untreated Water</v>
      </c>
      <c r="O7623">
        <v>0.68</v>
      </c>
      <c r="P7623">
        <v>50</v>
      </c>
      <c r="Q7623">
        <v>6.9</v>
      </c>
    </row>
    <row r="7624" spans="1:17" hidden="1" x14ac:dyDescent="0.3">
      <c r="A7624" t="s">
        <v>29561</v>
      </c>
      <c r="B7624" t="s">
        <v>29562</v>
      </c>
      <c r="C7624" s="1" t="str">
        <f t="shared" si="966"/>
        <v>21:0671</v>
      </c>
      <c r="D7624" s="1" t="str">
        <f>HYPERLINK("http://geochem.nrcan.gc.ca/cdogs/content/svy/svy_e.htm", "")</f>
        <v/>
      </c>
      <c r="G7624" s="1" t="str">
        <f>HYPERLINK("http://geochem.nrcan.gc.ca/cdogs/content/cr_/cr_00081_e.htm", "81")</f>
        <v>81</v>
      </c>
      <c r="J7624" t="s">
        <v>11453</v>
      </c>
      <c r="K7624" t="s">
        <v>11454</v>
      </c>
      <c r="O7624">
        <v>0.24</v>
      </c>
      <c r="P7624">
        <v>170</v>
      </c>
      <c r="Q7624">
        <v>8.1</v>
      </c>
    </row>
    <row r="7625" spans="1:17" hidden="1" x14ac:dyDescent="0.3">
      <c r="A7625" t="s">
        <v>29563</v>
      </c>
      <c r="B7625" t="s">
        <v>29564</v>
      </c>
      <c r="C7625" s="1" t="str">
        <f t="shared" si="966"/>
        <v>21:0671</v>
      </c>
      <c r="D7625" s="1" t="str">
        <f t="shared" ref="D7625:D7646" si="973">HYPERLINK("http://geochem.nrcan.gc.ca/cdogs/content/svy/svy210204_e.htm", "21:0204")</f>
        <v>21:0204</v>
      </c>
      <c r="E7625" t="s">
        <v>29565</v>
      </c>
      <c r="F7625" t="s">
        <v>29566</v>
      </c>
      <c r="H7625">
        <v>61.128147300000002</v>
      </c>
      <c r="I7625">
        <v>-128.9562483</v>
      </c>
      <c r="J7625" s="1" t="str">
        <f t="shared" ref="J7625:J7646" si="974">HYPERLINK("http://geochem.nrcan.gc.ca/cdogs/content/kwd/kwd020018_e.htm", "Fluid (stream)")</f>
        <v>Fluid (stream)</v>
      </c>
      <c r="K7625" s="1" t="str">
        <f t="shared" ref="K7625:K7646" si="975">HYPERLINK("http://geochem.nrcan.gc.ca/cdogs/content/kwd/kwd080007_e.htm", "Untreated Water")</f>
        <v>Untreated Water</v>
      </c>
      <c r="O7625">
        <v>0.52</v>
      </c>
      <c r="P7625">
        <v>70</v>
      </c>
      <c r="Q7625">
        <v>7.2</v>
      </c>
    </row>
    <row r="7626" spans="1:17" hidden="1" x14ac:dyDescent="0.3">
      <c r="A7626" t="s">
        <v>29567</v>
      </c>
      <c r="B7626" t="s">
        <v>29568</v>
      </c>
      <c r="C7626" s="1" t="str">
        <f t="shared" si="966"/>
        <v>21:0671</v>
      </c>
      <c r="D7626" s="1" t="str">
        <f t="shared" si="973"/>
        <v>21:0204</v>
      </c>
      <c r="E7626" t="s">
        <v>29569</v>
      </c>
      <c r="F7626" t="s">
        <v>29570</v>
      </c>
      <c r="H7626">
        <v>61.096536800000003</v>
      </c>
      <c r="I7626">
        <v>-128.93509349999999</v>
      </c>
      <c r="J7626" s="1" t="str">
        <f t="shared" si="974"/>
        <v>Fluid (stream)</v>
      </c>
      <c r="K7626" s="1" t="str">
        <f t="shared" si="975"/>
        <v>Untreated Water</v>
      </c>
      <c r="O7626">
        <v>0.51</v>
      </c>
      <c r="P7626">
        <v>50</v>
      </c>
      <c r="Q7626">
        <v>6.8</v>
      </c>
    </row>
    <row r="7627" spans="1:17" hidden="1" x14ac:dyDescent="0.3">
      <c r="A7627" t="s">
        <v>29571</v>
      </c>
      <c r="B7627" t="s">
        <v>29572</v>
      </c>
      <c r="C7627" s="1" t="str">
        <f t="shared" si="966"/>
        <v>21:0671</v>
      </c>
      <c r="D7627" s="1" t="str">
        <f t="shared" si="973"/>
        <v>21:0204</v>
      </c>
      <c r="E7627" t="s">
        <v>29573</v>
      </c>
      <c r="F7627" t="s">
        <v>29574</v>
      </c>
      <c r="H7627">
        <v>61.089245599999998</v>
      </c>
      <c r="I7627">
        <v>-129.0399817</v>
      </c>
      <c r="J7627" s="1" t="str">
        <f t="shared" si="974"/>
        <v>Fluid (stream)</v>
      </c>
      <c r="K7627" s="1" t="str">
        <f t="shared" si="975"/>
        <v>Untreated Water</v>
      </c>
      <c r="O7627">
        <v>0.66</v>
      </c>
      <c r="P7627">
        <v>80</v>
      </c>
      <c r="Q7627">
        <v>7</v>
      </c>
    </row>
    <row r="7628" spans="1:17" hidden="1" x14ac:dyDescent="0.3">
      <c r="A7628" t="s">
        <v>29575</v>
      </c>
      <c r="B7628" t="s">
        <v>29576</v>
      </c>
      <c r="C7628" s="1" t="str">
        <f t="shared" si="966"/>
        <v>21:0671</v>
      </c>
      <c r="D7628" s="1" t="str">
        <f t="shared" si="973"/>
        <v>21:0204</v>
      </c>
      <c r="E7628" t="s">
        <v>29577</v>
      </c>
      <c r="F7628" t="s">
        <v>29578</v>
      </c>
      <c r="H7628">
        <v>61.068550899999998</v>
      </c>
      <c r="I7628">
        <v>-129.0418458</v>
      </c>
      <c r="J7628" s="1" t="str">
        <f t="shared" si="974"/>
        <v>Fluid (stream)</v>
      </c>
      <c r="K7628" s="1" t="str">
        <f t="shared" si="975"/>
        <v>Untreated Water</v>
      </c>
      <c r="O7628">
        <v>0.62</v>
      </c>
      <c r="P7628">
        <v>110</v>
      </c>
      <c r="Q7628">
        <v>7.1</v>
      </c>
    </row>
    <row r="7629" spans="1:17" hidden="1" x14ac:dyDescent="0.3">
      <c r="A7629" t="s">
        <v>29579</v>
      </c>
      <c r="B7629" t="s">
        <v>29580</v>
      </c>
      <c r="C7629" s="1" t="str">
        <f t="shared" si="966"/>
        <v>21:0671</v>
      </c>
      <c r="D7629" s="1" t="str">
        <f t="shared" si="973"/>
        <v>21:0204</v>
      </c>
      <c r="E7629" t="s">
        <v>29581</v>
      </c>
      <c r="F7629" t="s">
        <v>29582</v>
      </c>
      <c r="H7629">
        <v>61.112744599999999</v>
      </c>
      <c r="I7629">
        <v>-129.0878659</v>
      </c>
      <c r="J7629" s="1" t="str">
        <f t="shared" si="974"/>
        <v>Fluid (stream)</v>
      </c>
      <c r="K7629" s="1" t="str">
        <f t="shared" si="975"/>
        <v>Untreated Water</v>
      </c>
      <c r="O7629">
        <v>0.26</v>
      </c>
      <c r="P7629">
        <v>90</v>
      </c>
      <c r="Q7629">
        <v>7.2</v>
      </c>
    </row>
    <row r="7630" spans="1:17" hidden="1" x14ac:dyDescent="0.3">
      <c r="A7630" t="s">
        <v>29583</v>
      </c>
      <c r="B7630" t="s">
        <v>29584</v>
      </c>
      <c r="C7630" s="1" t="str">
        <f t="shared" si="966"/>
        <v>21:0671</v>
      </c>
      <c r="D7630" s="1" t="str">
        <f t="shared" si="973"/>
        <v>21:0204</v>
      </c>
      <c r="E7630" t="s">
        <v>29585</v>
      </c>
      <c r="F7630" t="s">
        <v>29586</v>
      </c>
      <c r="H7630">
        <v>61.113403699999999</v>
      </c>
      <c r="I7630">
        <v>-129.15305499999999</v>
      </c>
      <c r="J7630" s="1" t="str">
        <f t="shared" si="974"/>
        <v>Fluid (stream)</v>
      </c>
      <c r="K7630" s="1" t="str">
        <f t="shared" si="975"/>
        <v>Untreated Water</v>
      </c>
      <c r="O7630">
        <v>0.63</v>
      </c>
      <c r="P7630">
        <v>60</v>
      </c>
      <c r="Q7630">
        <v>7.4</v>
      </c>
    </row>
    <row r="7631" spans="1:17" hidden="1" x14ac:dyDescent="0.3">
      <c r="A7631" t="s">
        <v>29587</v>
      </c>
      <c r="B7631" t="s">
        <v>29588</v>
      </c>
      <c r="C7631" s="1" t="str">
        <f t="shared" si="966"/>
        <v>21:0671</v>
      </c>
      <c r="D7631" s="1" t="str">
        <f t="shared" si="973"/>
        <v>21:0204</v>
      </c>
      <c r="E7631" t="s">
        <v>29589</v>
      </c>
      <c r="F7631" t="s">
        <v>29590</v>
      </c>
      <c r="H7631">
        <v>61.082466199999999</v>
      </c>
      <c r="I7631">
        <v>-129.24834050000001</v>
      </c>
      <c r="J7631" s="1" t="str">
        <f t="shared" si="974"/>
        <v>Fluid (stream)</v>
      </c>
      <c r="K7631" s="1" t="str">
        <f t="shared" si="975"/>
        <v>Untreated Water</v>
      </c>
      <c r="O7631">
        <v>0.38</v>
      </c>
      <c r="P7631">
        <v>80</v>
      </c>
      <c r="Q7631">
        <v>7.7</v>
      </c>
    </row>
    <row r="7632" spans="1:17" hidden="1" x14ac:dyDescent="0.3">
      <c r="A7632" t="s">
        <v>29591</v>
      </c>
      <c r="B7632" t="s">
        <v>29592</v>
      </c>
      <c r="C7632" s="1" t="str">
        <f t="shared" si="966"/>
        <v>21:0671</v>
      </c>
      <c r="D7632" s="1" t="str">
        <f t="shared" si="973"/>
        <v>21:0204</v>
      </c>
      <c r="E7632" t="s">
        <v>29589</v>
      </c>
      <c r="F7632" t="s">
        <v>29593</v>
      </c>
      <c r="H7632">
        <v>61.082466199999999</v>
      </c>
      <c r="I7632">
        <v>-129.24834050000001</v>
      </c>
      <c r="J7632" s="1" t="str">
        <f t="shared" si="974"/>
        <v>Fluid (stream)</v>
      </c>
      <c r="K7632" s="1" t="str">
        <f t="shared" si="975"/>
        <v>Untreated Water</v>
      </c>
      <c r="O7632">
        <v>0.4</v>
      </c>
      <c r="P7632">
        <v>70</v>
      </c>
      <c r="Q7632">
        <v>7.7</v>
      </c>
    </row>
    <row r="7633" spans="1:17" hidden="1" x14ac:dyDescent="0.3">
      <c r="A7633" t="s">
        <v>29594</v>
      </c>
      <c r="B7633" t="s">
        <v>29595</v>
      </c>
      <c r="C7633" s="1" t="str">
        <f t="shared" si="966"/>
        <v>21:0671</v>
      </c>
      <c r="D7633" s="1" t="str">
        <f t="shared" si="973"/>
        <v>21:0204</v>
      </c>
      <c r="E7633" t="s">
        <v>29596</v>
      </c>
      <c r="F7633" t="s">
        <v>29597</v>
      </c>
      <c r="H7633">
        <v>61.063508499999998</v>
      </c>
      <c r="I7633">
        <v>-129.33732459999999</v>
      </c>
      <c r="J7633" s="1" t="str">
        <f t="shared" si="974"/>
        <v>Fluid (stream)</v>
      </c>
      <c r="K7633" s="1" t="str">
        <f t="shared" si="975"/>
        <v>Untreated Water</v>
      </c>
      <c r="O7633">
        <v>0.28000000000000003</v>
      </c>
      <c r="P7633">
        <v>50</v>
      </c>
      <c r="Q7633">
        <v>7.6</v>
      </c>
    </row>
    <row r="7634" spans="1:17" hidden="1" x14ac:dyDescent="0.3">
      <c r="A7634" t="s">
        <v>29598</v>
      </c>
      <c r="B7634" t="s">
        <v>29599</v>
      </c>
      <c r="C7634" s="1" t="str">
        <f t="shared" si="966"/>
        <v>21:0671</v>
      </c>
      <c r="D7634" s="1" t="str">
        <f t="shared" si="973"/>
        <v>21:0204</v>
      </c>
      <c r="E7634" t="s">
        <v>29600</v>
      </c>
      <c r="F7634" t="s">
        <v>29601</v>
      </c>
      <c r="H7634">
        <v>61.047606299999998</v>
      </c>
      <c r="I7634">
        <v>-129.33458110000001</v>
      </c>
      <c r="J7634" s="1" t="str">
        <f t="shared" si="974"/>
        <v>Fluid (stream)</v>
      </c>
      <c r="K7634" s="1" t="str">
        <f t="shared" si="975"/>
        <v>Untreated Water</v>
      </c>
      <c r="O7634">
        <v>0.08</v>
      </c>
      <c r="P7634">
        <v>40</v>
      </c>
      <c r="Q7634">
        <v>7.6</v>
      </c>
    </row>
    <row r="7635" spans="1:17" hidden="1" x14ac:dyDescent="0.3">
      <c r="A7635" t="s">
        <v>29602</v>
      </c>
      <c r="B7635" t="s">
        <v>29603</v>
      </c>
      <c r="C7635" s="1" t="str">
        <f t="shared" si="966"/>
        <v>21:0671</v>
      </c>
      <c r="D7635" s="1" t="str">
        <f t="shared" si="973"/>
        <v>21:0204</v>
      </c>
      <c r="E7635" t="s">
        <v>29604</v>
      </c>
      <c r="F7635" t="s">
        <v>29605</v>
      </c>
      <c r="H7635">
        <v>61.552734100000002</v>
      </c>
      <c r="I7635">
        <v>-129.96964929999999</v>
      </c>
      <c r="J7635" s="1" t="str">
        <f t="shared" si="974"/>
        <v>Fluid (stream)</v>
      </c>
      <c r="K7635" s="1" t="str">
        <f t="shared" si="975"/>
        <v>Untreated Water</v>
      </c>
      <c r="O7635">
        <v>0.27</v>
      </c>
      <c r="P7635">
        <v>60</v>
      </c>
      <c r="Q7635">
        <v>8.1</v>
      </c>
    </row>
    <row r="7636" spans="1:17" hidden="1" x14ac:dyDescent="0.3">
      <c r="A7636" t="s">
        <v>29606</v>
      </c>
      <c r="B7636" t="s">
        <v>29607</v>
      </c>
      <c r="C7636" s="1" t="str">
        <f t="shared" si="966"/>
        <v>21:0671</v>
      </c>
      <c r="D7636" s="1" t="str">
        <f t="shared" si="973"/>
        <v>21:0204</v>
      </c>
      <c r="E7636" t="s">
        <v>29608</v>
      </c>
      <c r="F7636" t="s">
        <v>29609</v>
      </c>
      <c r="H7636">
        <v>61.528649899999998</v>
      </c>
      <c r="I7636">
        <v>-129.95517179999999</v>
      </c>
      <c r="J7636" s="1" t="str">
        <f t="shared" si="974"/>
        <v>Fluid (stream)</v>
      </c>
      <c r="K7636" s="1" t="str">
        <f t="shared" si="975"/>
        <v>Untreated Water</v>
      </c>
    </row>
    <row r="7637" spans="1:17" hidden="1" x14ac:dyDescent="0.3">
      <c r="A7637" t="s">
        <v>29610</v>
      </c>
      <c r="B7637" t="s">
        <v>29611</v>
      </c>
      <c r="C7637" s="1" t="str">
        <f t="shared" si="966"/>
        <v>21:0671</v>
      </c>
      <c r="D7637" s="1" t="str">
        <f t="shared" si="973"/>
        <v>21:0204</v>
      </c>
      <c r="E7637" t="s">
        <v>29612</v>
      </c>
      <c r="F7637" t="s">
        <v>29613</v>
      </c>
      <c r="H7637">
        <v>61.515121999999998</v>
      </c>
      <c r="I7637">
        <v>-129.9128632</v>
      </c>
      <c r="J7637" s="1" t="str">
        <f t="shared" si="974"/>
        <v>Fluid (stream)</v>
      </c>
      <c r="K7637" s="1" t="str">
        <f t="shared" si="975"/>
        <v>Untreated Water</v>
      </c>
      <c r="O7637">
        <v>1.25</v>
      </c>
      <c r="P7637">
        <v>140</v>
      </c>
      <c r="Q7637">
        <v>7.7</v>
      </c>
    </row>
    <row r="7638" spans="1:17" hidden="1" x14ac:dyDescent="0.3">
      <c r="A7638" t="s">
        <v>29614</v>
      </c>
      <c r="B7638" t="s">
        <v>29615</v>
      </c>
      <c r="C7638" s="1" t="str">
        <f t="shared" si="966"/>
        <v>21:0671</v>
      </c>
      <c r="D7638" s="1" t="str">
        <f t="shared" si="973"/>
        <v>21:0204</v>
      </c>
      <c r="E7638" t="s">
        <v>29616</v>
      </c>
      <c r="F7638" t="s">
        <v>29617</v>
      </c>
      <c r="H7638">
        <v>61.4899007</v>
      </c>
      <c r="I7638">
        <v>-129.90652739999999</v>
      </c>
      <c r="J7638" s="1" t="str">
        <f t="shared" si="974"/>
        <v>Fluid (stream)</v>
      </c>
      <c r="K7638" s="1" t="str">
        <f t="shared" si="975"/>
        <v>Untreated Water</v>
      </c>
      <c r="O7638">
        <v>0.12</v>
      </c>
      <c r="P7638">
        <v>70</v>
      </c>
      <c r="Q7638">
        <v>7.6</v>
      </c>
    </row>
    <row r="7639" spans="1:17" hidden="1" x14ac:dyDescent="0.3">
      <c r="A7639" t="s">
        <v>29618</v>
      </c>
      <c r="B7639" t="s">
        <v>29619</v>
      </c>
      <c r="C7639" s="1" t="str">
        <f t="shared" ref="C7639:C7702" si="976">HYPERLINK("http://geochem.nrcan.gc.ca/cdogs/content/bdl/bdl210671_e.htm", "21:0671")</f>
        <v>21:0671</v>
      </c>
      <c r="D7639" s="1" t="str">
        <f t="shared" si="973"/>
        <v>21:0204</v>
      </c>
      <c r="E7639" t="s">
        <v>29620</v>
      </c>
      <c r="F7639" t="s">
        <v>29621</v>
      </c>
      <c r="H7639">
        <v>61.4770878</v>
      </c>
      <c r="I7639">
        <v>-129.88492249999999</v>
      </c>
      <c r="J7639" s="1" t="str">
        <f t="shared" si="974"/>
        <v>Fluid (stream)</v>
      </c>
      <c r="K7639" s="1" t="str">
        <f t="shared" si="975"/>
        <v>Untreated Water</v>
      </c>
      <c r="O7639">
        <v>4.58</v>
      </c>
      <c r="P7639">
        <v>580</v>
      </c>
      <c r="Q7639">
        <v>8</v>
      </c>
    </row>
    <row r="7640" spans="1:17" hidden="1" x14ac:dyDescent="0.3">
      <c r="A7640" t="s">
        <v>29622</v>
      </c>
      <c r="B7640" t="s">
        <v>29623</v>
      </c>
      <c r="C7640" s="1" t="str">
        <f t="shared" si="976"/>
        <v>21:0671</v>
      </c>
      <c r="D7640" s="1" t="str">
        <f t="shared" si="973"/>
        <v>21:0204</v>
      </c>
      <c r="E7640" t="s">
        <v>29624</v>
      </c>
      <c r="F7640" t="s">
        <v>29625</v>
      </c>
      <c r="H7640">
        <v>61.463783300000003</v>
      </c>
      <c r="I7640">
        <v>-129.89732119999999</v>
      </c>
      <c r="J7640" s="1" t="str">
        <f t="shared" si="974"/>
        <v>Fluid (stream)</v>
      </c>
      <c r="K7640" s="1" t="str">
        <f t="shared" si="975"/>
        <v>Untreated Water</v>
      </c>
      <c r="O7640">
        <v>0.94</v>
      </c>
      <c r="P7640">
        <v>190</v>
      </c>
      <c r="Q7640">
        <v>7.7</v>
      </c>
    </row>
    <row r="7641" spans="1:17" hidden="1" x14ac:dyDescent="0.3">
      <c r="A7641" t="s">
        <v>29626</v>
      </c>
      <c r="B7641" t="s">
        <v>29627</v>
      </c>
      <c r="C7641" s="1" t="str">
        <f t="shared" si="976"/>
        <v>21:0671</v>
      </c>
      <c r="D7641" s="1" t="str">
        <f t="shared" si="973"/>
        <v>21:0204</v>
      </c>
      <c r="E7641" t="s">
        <v>29628</v>
      </c>
      <c r="F7641" t="s">
        <v>29629</v>
      </c>
      <c r="H7641">
        <v>61.370997299999999</v>
      </c>
      <c r="I7641">
        <v>-129.89053949999999</v>
      </c>
      <c r="J7641" s="1" t="str">
        <f t="shared" si="974"/>
        <v>Fluid (stream)</v>
      </c>
      <c r="K7641" s="1" t="str">
        <f t="shared" si="975"/>
        <v>Untreated Water</v>
      </c>
      <c r="O7641">
        <v>0.8</v>
      </c>
      <c r="P7641">
        <v>90</v>
      </c>
      <c r="Q7641">
        <v>7.8</v>
      </c>
    </row>
    <row r="7642" spans="1:17" hidden="1" x14ac:dyDescent="0.3">
      <c r="A7642" t="s">
        <v>29630</v>
      </c>
      <c r="B7642" t="s">
        <v>29631</v>
      </c>
      <c r="C7642" s="1" t="str">
        <f t="shared" si="976"/>
        <v>21:0671</v>
      </c>
      <c r="D7642" s="1" t="str">
        <f t="shared" si="973"/>
        <v>21:0204</v>
      </c>
      <c r="E7642" t="s">
        <v>29632</v>
      </c>
      <c r="F7642" t="s">
        <v>29633</v>
      </c>
      <c r="H7642">
        <v>61.366900100000002</v>
      </c>
      <c r="I7642">
        <v>-129.85026149999999</v>
      </c>
      <c r="J7642" s="1" t="str">
        <f t="shared" si="974"/>
        <v>Fluid (stream)</v>
      </c>
      <c r="K7642" s="1" t="str">
        <f t="shared" si="975"/>
        <v>Untreated Water</v>
      </c>
      <c r="O7642">
        <v>0.22</v>
      </c>
      <c r="P7642">
        <v>50</v>
      </c>
      <c r="Q7642">
        <v>7.5</v>
      </c>
    </row>
    <row r="7643" spans="1:17" hidden="1" x14ac:dyDescent="0.3">
      <c r="A7643" t="s">
        <v>29634</v>
      </c>
      <c r="B7643" t="s">
        <v>29635</v>
      </c>
      <c r="C7643" s="1" t="str">
        <f t="shared" si="976"/>
        <v>21:0671</v>
      </c>
      <c r="D7643" s="1" t="str">
        <f t="shared" si="973"/>
        <v>21:0204</v>
      </c>
      <c r="E7643" t="s">
        <v>29636</v>
      </c>
      <c r="F7643" t="s">
        <v>29637</v>
      </c>
      <c r="H7643">
        <v>61.330270300000002</v>
      </c>
      <c r="I7643">
        <v>-129.85296750000001</v>
      </c>
      <c r="J7643" s="1" t="str">
        <f t="shared" si="974"/>
        <v>Fluid (stream)</v>
      </c>
      <c r="K7643" s="1" t="str">
        <f t="shared" si="975"/>
        <v>Untreated Water</v>
      </c>
      <c r="O7643">
        <v>0.23</v>
      </c>
      <c r="P7643">
        <v>50</v>
      </c>
      <c r="Q7643">
        <v>7.4</v>
      </c>
    </row>
    <row r="7644" spans="1:17" hidden="1" x14ac:dyDescent="0.3">
      <c r="A7644" t="s">
        <v>29638</v>
      </c>
      <c r="B7644" t="s">
        <v>29639</v>
      </c>
      <c r="C7644" s="1" t="str">
        <f t="shared" si="976"/>
        <v>21:0671</v>
      </c>
      <c r="D7644" s="1" t="str">
        <f t="shared" si="973"/>
        <v>21:0204</v>
      </c>
      <c r="E7644" t="s">
        <v>29640</v>
      </c>
      <c r="F7644" t="s">
        <v>29641</v>
      </c>
      <c r="H7644">
        <v>61.311766200000001</v>
      </c>
      <c r="I7644">
        <v>-129.83858939999999</v>
      </c>
      <c r="J7644" s="1" t="str">
        <f t="shared" si="974"/>
        <v>Fluid (stream)</v>
      </c>
      <c r="K7644" s="1" t="str">
        <f t="shared" si="975"/>
        <v>Untreated Water</v>
      </c>
      <c r="O7644">
        <v>2.5000000000000001E-2</v>
      </c>
      <c r="P7644">
        <v>40</v>
      </c>
      <c r="Q7644">
        <v>7.4</v>
      </c>
    </row>
    <row r="7645" spans="1:17" hidden="1" x14ac:dyDescent="0.3">
      <c r="A7645" t="s">
        <v>29642</v>
      </c>
      <c r="B7645" t="s">
        <v>29643</v>
      </c>
      <c r="C7645" s="1" t="str">
        <f t="shared" si="976"/>
        <v>21:0671</v>
      </c>
      <c r="D7645" s="1" t="str">
        <f t="shared" si="973"/>
        <v>21:0204</v>
      </c>
      <c r="E7645" t="s">
        <v>29644</v>
      </c>
      <c r="F7645" t="s">
        <v>29645</v>
      </c>
      <c r="H7645">
        <v>61.289510499999999</v>
      </c>
      <c r="I7645">
        <v>-129.88106110000001</v>
      </c>
      <c r="J7645" s="1" t="str">
        <f t="shared" si="974"/>
        <v>Fluid (stream)</v>
      </c>
      <c r="K7645" s="1" t="str">
        <f t="shared" si="975"/>
        <v>Untreated Water</v>
      </c>
      <c r="O7645">
        <v>2.5000000000000001E-2</v>
      </c>
      <c r="P7645">
        <v>40</v>
      </c>
      <c r="Q7645">
        <v>7.5</v>
      </c>
    </row>
    <row r="7646" spans="1:17" hidden="1" x14ac:dyDescent="0.3">
      <c r="A7646" t="s">
        <v>29646</v>
      </c>
      <c r="B7646" t="s">
        <v>29647</v>
      </c>
      <c r="C7646" s="1" t="str">
        <f t="shared" si="976"/>
        <v>21:0671</v>
      </c>
      <c r="D7646" s="1" t="str">
        <f t="shared" si="973"/>
        <v>21:0204</v>
      </c>
      <c r="E7646" t="s">
        <v>29648</v>
      </c>
      <c r="F7646" t="s">
        <v>29649</v>
      </c>
      <c r="H7646">
        <v>61.289930699999999</v>
      </c>
      <c r="I7646">
        <v>-129.92458869999999</v>
      </c>
      <c r="J7646" s="1" t="str">
        <f t="shared" si="974"/>
        <v>Fluid (stream)</v>
      </c>
      <c r="K7646" s="1" t="str">
        <f t="shared" si="975"/>
        <v>Untreated Water</v>
      </c>
      <c r="O7646">
        <v>0.27</v>
      </c>
      <c r="P7646">
        <v>50</v>
      </c>
      <c r="Q7646">
        <v>7.7</v>
      </c>
    </row>
    <row r="7647" spans="1:17" hidden="1" x14ac:dyDescent="0.3">
      <c r="A7647" t="s">
        <v>29650</v>
      </c>
      <c r="B7647" t="s">
        <v>29651</v>
      </c>
      <c r="C7647" s="1" t="str">
        <f t="shared" si="976"/>
        <v>21:0671</v>
      </c>
      <c r="D7647" s="1" t="str">
        <f>HYPERLINK("http://geochem.nrcan.gc.ca/cdogs/content/svy/svy_e.htm", "")</f>
        <v/>
      </c>
      <c r="G7647" s="1" t="str">
        <f>HYPERLINK("http://geochem.nrcan.gc.ca/cdogs/content/cr_/cr_00080_e.htm", "80")</f>
        <v>80</v>
      </c>
      <c r="J7647" t="s">
        <v>11453</v>
      </c>
      <c r="K7647" t="s">
        <v>11454</v>
      </c>
      <c r="O7647">
        <v>0.24</v>
      </c>
      <c r="P7647">
        <v>100</v>
      </c>
      <c r="Q7647">
        <v>7.4</v>
      </c>
    </row>
    <row r="7648" spans="1:17" hidden="1" x14ac:dyDescent="0.3">
      <c r="A7648" t="s">
        <v>29652</v>
      </c>
      <c r="B7648" t="s">
        <v>29653</v>
      </c>
      <c r="C7648" s="1" t="str">
        <f t="shared" si="976"/>
        <v>21:0671</v>
      </c>
      <c r="D7648" s="1" t="str">
        <f t="shared" ref="D7648:D7662" si="977">HYPERLINK("http://geochem.nrcan.gc.ca/cdogs/content/svy/svy210204_e.htm", "21:0204")</f>
        <v>21:0204</v>
      </c>
      <c r="E7648" t="s">
        <v>29654</v>
      </c>
      <c r="F7648" t="s">
        <v>29655</v>
      </c>
      <c r="H7648">
        <v>61.275905899999998</v>
      </c>
      <c r="I7648">
        <v>-129.8675294</v>
      </c>
      <c r="J7648" s="1" t="str">
        <f t="shared" ref="J7648:J7662" si="978">HYPERLINK("http://geochem.nrcan.gc.ca/cdogs/content/kwd/kwd020018_e.htm", "Fluid (stream)")</f>
        <v>Fluid (stream)</v>
      </c>
      <c r="K7648" s="1" t="str">
        <f t="shared" ref="K7648:K7662" si="979">HYPERLINK("http://geochem.nrcan.gc.ca/cdogs/content/kwd/kwd080007_e.htm", "Untreated Water")</f>
        <v>Untreated Water</v>
      </c>
      <c r="O7648">
        <v>0.09</v>
      </c>
      <c r="P7648">
        <v>60</v>
      </c>
      <c r="Q7648">
        <v>7.3</v>
      </c>
    </row>
    <row r="7649" spans="1:17" hidden="1" x14ac:dyDescent="0.3">
      <c r="A7649" t="s">
        <v>29656</v>
      </c>
      <c r="B7649" t="s">
        <v>29657</v>
      </c>
      <c r="C7649" s="1" t="str">
        <f t="shared" si="976"/>
        <v>21:0671</v>
      </c>
      <c r="D7649" s="1" t="str">
        <f t="shared" si="977"/>
        <v>21:0204</v>
      </c>
      <c r="E7649" t="s">
        <v>29658</v>
      </c>
      <c r="F7649" t="s">
        <v>29659</v>
      </c>
      <c r="H7649">
        <v>61.281352699999999</v>
      </c>
      <c r="I7649">
        <v>-129.85238290000001</v>
      </c>
      <c r="J7649" s="1" t="str">
        <f t="shared" si="978"/>
        <v>Fluid (stream)</v>
      </c>
      <c r="K7649" s="1" t="str">
        <f t="shared" si="979"/>
        <v>Untreated Water</v>
      </c>
      <c r="O7649">
        <v>0.1</v>
      </c>
      <c r="P7649">
        <v>50</v>
      </c>
      <c r="Q7649">
        <v>7.6</v>
      </c>
    </row>
    <row r="7650" spans="1:17" hidden="1" x14ac:dyDescent="0.3">
      <c r="A7650" t="s">
        <v>29660</v>
      </c>
      <c r="B7650" t="s">
        <v>29661</v>
      </c>
      <c r="C7650" s="1" t="str">
        <f t="shared" si="976"/>
        <v>21:0671</v>
      </c>
      <c r="D7650" s="1" t="str">
        <f t="shared" si="977"/>
        <v>21:0204</v>
      </c>
      <c r="E7650" t="s">
        <v>29662</v>
      </c>
      <c r="F7650" t="s">
        <v>29663</v>
      </c>
      <c r="H7650">
        <v>61.255830899999999</v>
      </c>
      <c r="I7650">
        <v>-129.79711409999999</v>
      </c>
      <c r="J7650" s="1" t="str">
        <f t="shared" si="978"/>
        <v>Fluid (stream)</v>
      </c>
      <c r="K7650" s="1" t="str">
        <f t="shared" si="979"/>
        <v>Untreated Water</v>
      </c>
      <c r="O7650">
        <v>2.5000000000000001E-2</v>
      </c>
      <c r="P7650">
        <v>60</v>
      </c>
      <c r="Q7650">
        <v>6.4</v>
      </c>
    </row>
    <row r="7651" spans="1:17" hidden="1" x14ac:dyDescent="0.3">
      <c r="A7651" t="s">
        <v>29664</v>
      </c>
      <c r="B7651" t="s">
        <v>29665</v>
      </c>
      <c r="C7651" s="1" t="str">
        <f t="shared" si="976"/>
        <v>21:0671</v>
      </c>
      <c r="D7651" s="1" t="str">
        <f t="shared" si="977"/>
        <v>21:0204</v>
      </c>
      <c r="E7651" t="s">
        <v>29666</v>
      </c>
      <c r="F7651" t="s">
        <v>29667</v>
      </c>
      <c r="H7651">
        <v>61.258587900000002</v>
      </c>
      <c r="I7651">
        <v>-129.75926939999999</v>
      </c>
      <c r="J7651" s="1" t="str">
        <f t="shared" si="978"/>
        <v>Fluid (stream)</v>
      </c>
      <c r="K7651" s="1" t="str">
        <f t="shared" si="979"/>
        <v>Untreated Water</v>
      </c>
      <c r="O7651">
        <v>0.94</v>
      </c>
      <c r="P7651">
        <v>40</v>
      </c>
      <c r="Q7651">
        <v>7.8</v>
      </c>
    </row>
    <row r="7652" spans="1:17" hidden="1" x14ac:dyDescent="0.3">
      <c r="A7652" t="s">
        <v>29668</v>
      </c>
      <c r="B7652" t="s">
        <v>29669</v>
      </c>
      <c r="C7652" s="1" t="str">
        <f t="shared" si="976"/>
        <v>21:0671</v>
      </c>
      <c r="D7652" s="1" t="str">
        <f t="shared" si="977"/>
        <v>21:0204</v>
      </c>
      <c r="E7652" t="s">
        <v>29670</v>
      </c>
      <c r="F7652" t="s">
        <v>29671</v>
      </c>
      <c r="H7652">
        <v>61.240114599999998</v>
      </c>
      <c r="I7652">
        <v>-129.73575959999999</v>
      </c>
      <c r="J7652" s="1" t="str">
        <f t="shared" si="978"/>
        <v>Fluid (stream)</v>
      </c>
      <c r="K7652" s="1" t="str">
        <f t="shared" si="979"/>
        <v>Untreated Water</v>
      </c>
      <c r="O7652">
        <v>0.86</v>
      </c>
      <c r="P7652">
        <v>40</v>
      </c>
      <c r="Q7652">
        <v>7.8</v>
      </c>
    </row>
    <row r="7653" spans="1:17" hidden="1" x14ac:dyDescent="0.3">
      <c r="A7653" t="s">
        <v>29672</v>
      </c>
      <c r="B7653" t="s">
        <v>29673</v>
      </c>
      <c r="C7653" s="1" t="str">
        <f t="shared" si="976"/>
        <v>21:0671</v>
      </c>
      <c r="D7653" s="1" t="str">
        <f t="shared" si="977"/>
        <v>21:0204</v>
      </c>
      <c r="E7653" t="s">
        <v>29674</v>
      </c>
      <c r="F7653" t="s">
        <v>29675</v>
      </c>
      <c r="H7653">
        <v>61.237940899999998</v>
      </c>
      <c r="I7653">
        <v>-129.70197279999999</v>
      </c>
      <c r="J7653" s="1" t="str">
        <f t="shared" si="978"/>
        <v>Fluid (stream)</v>
      </c>
      <c r="K7653" s="1" t="str">
        <f t="shared" si="979"/>
        <v>Untreated Water</v>
      </c>
      <c r="O7653">
        <v>2.5000000000000001E-2</v>
      </c>
      <c r="P7653">
        <v>40</v>
      </c>
      <c r="Q7653">
        <v>7.7</v>
      </c>
    </row>
    <row r="7654" spans="1:17" hidden="1" x14ac:dyDescent="0.3">
      <c r="A7654" t="s">
        <v>29676</v>
      </c>
      <c r="B7654" t="s">
        <v>29677</v>
      </c>
      <c r="C7654" s="1" t="str">
        <f t="shared" si="976"/>
        <v>21:0671</v>
      </c>
      <c r="D7654" s="1" t="str">
        <f t="shared" si="977"/>
        <v>21:0204</v>
      </c>
      <c r="E7654" t="s">
        <v>29678</v>
      </c>
      <c r="F7654" t="s">
        <v>29679</v>
      </c>
      <c r="H7654">
        <v>61.242888299999997</v>
      </c>
      <c r="I7654">
        <v>-129.61034739999999</v>
      </c>
      <c r="J7654" s="1" t="str">
        <f t="shared" si="978"/>
        <v>Fluid (stream)</v>
      </c>
      <c r="K7654" s="1" t="str">
        <f t="shared" si="979"/>
        <v>Untreated Water</v>
      </c>
      <c r="O7654">
        <v>2.5000000000000001E-2</v>
      </c>
      <c r="P7654">
        <v>60</v>
      </c>
      <c r="Q7654">
        <v>7.1</v>
      </c>
    </row>
    <row r="7655" spans="1:17" hidden="1" x14ac:dyDescent="0.3">
      <c r="A7655" t="s">
        <v>29680</v>
      </c>
      <c r="B7655" t="s">
        <v>29681</v>
      </c>
      <c r="C7655" s="1" t="str">
        <f t="shared" si="976"/>
        <v>21:0671</v>
      </c>
      <c r="D7655" s="1" t="str">
        <f t="shared" si="977"/>
        <v>21:0204</v>
      </c>
      <c r="E7655" t="s">
        <v>29678</v>
      </c>
      <c r="F7655" t="s">
        <v>29682</v>
      </c>
      <c r="H7655">
        <v>61.242888299999997</v>
      </c>
      <c r="I7655">
        <v>-129.61034739999999</v>
      </c>
      <c r="J7655" s="1" t="str">
        <f t="shared" si="978"/>
        <v>Fluid (stream)</v>
      </c>
      <c r="K7655" s="1" t="str">
        <f t="shared" si="979"/>
        <v>Untreated Water</v>
      </c>
      <c r="O7655">
        <v>2.5000000000000001E-2</v>
      </c>
      <c r="P7655">
        <v>60</v>
      </c>
      <c r="Q7655">
        <v>7.1</v>
      </c>
    </row>
    <row r="7656" spans="1:17" hidden="1" x14ac:dyDescent="0.3">
      <c r="A7656" t="s">
        <v>29683</v>
      </c>
      <c r="B7656" t="s">
        <v>29684</v>
      </c>
      <c r="C7656" s="1" t="str">
        <f t="shared" si="976"/>
        <v>21:0671</v>
      </c>
      <c r="D7656" s="1" t="str">
        <f t="shared" si="977"/>
        <v>21:0204</v>
      </c>
      <c r="E7656" t="s">
        <v>29685</v>
      </c>
      <c r="F7656" t="s">
        <v>29686</v>
      </c>
      <c r="H7656">
        <v>61.2071361</v>
      </c>
      <c r="I7656">
        <v>-129.6404129</v>
      </c>
      <c r="J7656" s="1" t="str">
        <f t="shared" si="978"/>
        <v>Fluid (stream)</v>
      </c>
      <c r="K7656" s="1" t="str">
        <f t="shared" si="979"/>
        <v>Untreated Water</v>
      </c>
      <c r="O7656">
        <v>0.05</v>
      </c>
      <c r="P7656">
        <v>40</v>
      </c>
      <c r="Q7656">
        <v>7.1</v>
      </c>
    </row>
    <row r="7657" spans="1:17" hidden="1" x14ac:dyDescent="0.3">
      <c r="A7657" t="s">
        <v>29687</v>
      </c>
      <c r="B7657" t="s">
        <v>29688</v>
      </c>
      <c r="C7657" s="1" t="str">
        <f t="shared" si="976"/>
        <v>21:0671</v>
      </c>
      <c r="D7657" s="1" t="str">
        <f t="shared" si="977"/>
        <v>21:0204</v>
      </c>
      <c r="E7657" t="s">
        <v>29689</v>
      </c>
      <c r="F7657" t="s">
        <v>29690</v>
      </c>
      <c r="H7657">
        <v>61.170575300000003</v>
      </c>
      <c r="I7657">
        <v>-129.65623020000001</v>
      </c>
      <c r="J7657" s="1" t="str">
        <f t="shared" si="978"/>
        <v>Fluid (stream)</v>
      </c>
      <c r="K7657" s="1" t="str">
        <f t="shared" si="979"/>
        <v>Untreated Water</v>
      </c>
      <c r="O7657">
        <v>0.05</v>
      </c>
      <c r="P7657">
        <v>40</v>
      </c>
      <c r="Q7657">
        <v>7.1</v>
      </c>
    </row>
    <row r="7658" spans="1:17" hidden="1" x14ac:dyDescent="0.3">
      <c r="A7658" t="s">
        <v>29691</v>
      </c>
      <c r="B7658" t="s">
        <v>29692</v>
      </c>
      <c r="C7658" s="1" t="str">
        <f t="shared" si="976"/>
        <v>21:0671</v>
      </c>
      <c r="D7658" s="1" t="str">
        <f t="shared" si="977"/>
        <v>21:0204</v>
      </c>
      <c r="E7658" t="s">
        <v>29693</v>
      </c>
      <c r="F7658" t="s">
        <v>29694</v>
      </c>
      <c r="H7658">
        <v>61.165894000000002</v>
      </c>
      <c r="I7658">
        <v>-129.63039259999999</v>
      </c>
      <c r="J7658" s="1" t="str">
        <f t="shared" si="978"/>
        <v>Fluid (stream)</v>
      </c>
      <c r="K7658" s="1" t="str">
        <f t="shared" si="979"/>
        <v>Untreated Water</v>
      </c>
      <c r="O7658">
        <v>2.5000000000000001E-2</v>
      </c>
      <c r="P7658">
        <v>40</v>
      </c>
      <c r="Q7658">
        <v>7.3</v>
      </c>
    </row>
    <row r="7659" spans="1:17" hidden="1" x14ac:dyDescent="0.3">
      <c r="A7659" t="s">
        <v>29695</v>
      </c>
      <c r="B7659" t="s">
        <v>29696</v>
      </c>
      <c r="C7659" s="1" t="str">
        <f t="shared" si="976"/>
        <v>21:0671</v>
      </c>
      <c r="D7659" s="1" t="str">
        <f t="shared" si="977"/>
        <v>21:0204</v>
      </c>
      <c r="E7659" t="s">
        <v>29697</v>
      </c>
      <c r="F7659" t="s">
        <v>29698</v>
      </c>
      <c r="H7659">
        <v>61.133789999999998</v>
      </c>
      <c r="I7659">
        <v>-129.61619949999999</v>
      </c>
      <c r="J7659" s="1" t="str">
        <f t="shared" si="978"/>
        <v>Fluid (stream)</v>
      </c>
      <c r="K7659" s="1" t="str">
        <f t="shared" si="979"/>
        <v>Untreated Water</v>
      </c>
      <c r="O7659">
        <v>0.05</v>
      </c>
      <c r="P7659">
        <v>40</v>
      </c>
      <c r="Q7659">
        <v>7.1</v>
      </c>
    </row>
    <row r="7660" spans="1:17" hidden="1" x14ac:dyDescent="0.3">
      <c r="A7660" t="s">
        <v>29699</v>
      </c>
      <c r="B7660" t="s">
        <v>29700</v>
      </c>
      <c r="C7660" s="1" t="str">
        <f t="shared" si="976"/>
        <v>21:0671</v>
      </c>
      <c r="D7660" s="1" t="str">
        <f t="shared" si="977"/>
        <v>21:0204</v>
      </c>
      <c r="E7660" t="s">
        <v>29701</v>
      </c>
      <c r="F7660" t="s">
        <v>29702</v>
      </c>
      <c r="H7660">
        <v>61.116420300000001</v>
      </c>
      <c r="I7660">
        <v>-129.6253064</v>
      </c>
      <c r="J7660" s="1" t="str">
        <f t="shared" si="978"/>
        <v>Fluid (stream)</v>
      </c>
      <c r="K7660" s="1" t="str">
        <f t="shared" si="979"/>
        <v>Untreated Water</v>
      </c>
      <c r="O7660">
        <v>2.5000000000000001E-2</v>
      </c>
      <c r="P7660">
        <v>50</v>
      </c>
      <c r="Q7660">
        <v>7.2</v>
      </c>
    </row>
    <row r="7661" spans="1:17" hidden="1" x14ac:dyDescent="0.3">
      <c r="A7661" t="s">
        <v>29703</v>
      </c>
      <c r="B7661" t="s">
        <v>29704</v>
      </c>
      <c r="C7661" s="1" t="str">
        <f t="shared" si="976"/>
        <v>21:0671</v>
      </c>
      <c r="D7661" s="1" t="str">
        <f t="shared" si="977"/>
        <v>21:0204</v>
      </c>
      <c r="E7661" t="s">
        <v>29705</v>
      </c>
      <c r="F7661" t="s">
        <v>29706</v>
      </c>
      <c r="H7661">
        <v>61.089352599999998</v>
      </c>
      <c r="I7661">
        <v>-129.6345804</v>
      </c>
      <c r="J7661" s="1" t="str">
        <f t="shared" si="978"/>
        <v>Fluid (stream)</v>
      </c>
      <c r="K7661" s="1" t="str">
        <f t="shared" si="979"/>
        <v>Untreated Water</v>
      </c>
      <c r="O7661">
        <v>0.14000000000000001</v>
      </c>
      <c r="P7661">
        <v>50</v>
      </c>
      <c r="Q7661">
        <v>7.4</v>
      </c>
    </row>
    <row r="7662" spans="1:17" hidden="1" x14ac:dyDescent="0.3">
      <c r="A7662" t="s">
        <v>29707</v>
      </c>
      <c r="B7662" t="s">
        <v>29708</v>
      </c>
      <c r="C7662" s="1" t="str">
        <f t="shared" si="976"/>
        <v>21:0671</v>
      </c>
      <c r="D7662" s="1" t="str">
        <f t="shared" si="977"/>
        <v>21:0204</v>
      </c>
      <c r="E7662" t="s">
        <v>29709</v>
      </c>
      <c r="F7662" t="s">
        <v>29710</v>
      </c>
      <c r="H7662">
        <v>61.089832700000002</v>
      </c>
      <c r="I7662">
        <v>-129.6413019</v>
      </c>
      <c r="J7662" s="1" t="str">
        <f t="shared" si="978"/>
        <v>Fluid (stream)</v>
      </c>
      <c r="K7662" s="1" t="str">
        <f t="shared" si="979"/>
        <v>Untreated Water</v>
      </c>
      <c r="O7662">
        <v>2.5000000000000001E-2</v>
      </c>
      <c r="P7662">
        <v>110</v>
      </c>
      <c r="Q7662">
        <v>7.5</v>
      </c>
    </row>
    <row r="7663" spans="1:17" hidden="1" x14ac:dyDescent="0.3">
      <c r="A7663" t="s">
        <v>29711</v>
      </c>
      <c r="B7663" t="s">
        <v>29712</v>
      </c>
      <c r="C7663" s="1" t="str">
        <f t="shared" si="976"/>
        <v>21:0671</v>
      </c>
      <c r="D7663" s="1" t="str">
        <f>HYPERLINK("http://geochem.nrcan.gc.ca/cdogs/content/svy/svy_e.htm", "")</f>
        <v/>
      </c>
      <c r="G7663" s="1" t="str">
        <f>HYPERLINK("http://geochem.nrcan.gc.ca/cdogs/content/cr_/cr_00082_e.htm", "82")</f>
        <v>82</v>
      </c>
      <c r="J7663" t="s">
        <v>11453</v>
      </c>
      <c r="K7663" t="s">
        <v>11454</v>
      </c>
      <c r="O7663">
        <v>1.3</v>
      </c>
      <c r="P7663">
        <v>300</v>
      </c>
      <c r="Q7663">
        <v>7.5</v>
      </c>
    </row>
    <row r="7664" spans="1:17" hidden="1" x14ac:dyDescent="0.3">
      <c r="A7664" t="s">
        <v>29713</v>
      </c>
      <c r="B7664" t="s">
        <v>29714</v>
      </c>
      <c r="C7664" s="1" t="str">
        <f t="shared" si="976"/>
        <v>21:0671</v>
      </c>
      <c r="D7664" s="1" t="str">
        <f t="shared" ref="D7664:D7672" si="980">HYPERLINK("http://geochem.nrcan.gc.ca/cdogs/content/svy/svy210204_e.htm", "21:0204")</f>
        <v>21:0204</v>
      </c>
      <c r="E7664" t="s">
        <v>29715</v>
      </c>
      <c r="F7664" t="s">
        <v>29716</v>
      </c>
      <c r="H7664">
        <v>61.0568241</v>
      </c>
      <c r="I7664">
        <v>-129.611221</v>
      </c>
      <c r="J7664" s="1" t="str">
        <f t="shared" ref="J7664:J7672" si="981">HYPERLINK("http://geochem.nrcan.gc.ca/cdogs/content/kwd/kwd020018_e.htm", "Fluid (stream)")</f>
        <v>Fluid (stream)</v>
      </c>
      <c r="K7664" s="1" t="str">
        <f t="shared" ref="K7664:K7672" si="982">HYPERLINK("http://geochem.nrcan.gc.ca/cdogs/content/kwd/kwd080007_e.htm", "Untreated Water")</f>
        <v>Untreated Water</v>
      </c>
      <c r="O7664">
        <v>0.05</v>
      </c>
      <c r="P7664">
        <v>60</v>
      </c>
      <c r="Q7664">
        <v>7.2</v>
      </c>
    </row>
    <row r="7665" spans="1:17" hidden="1" x14ac:dyDescent="0.3">
      <c r="A7665" t="s">
        <v>29717</v>
      </c>
      <c r="B7665" t="s">
        <v>29718</v>
      </c>
      <c r="C7665" s="1" t="str">
        <f t="shared" si="976"/>
        <v>21:0671</v>
      </c>
      <c r="D7665" s="1" t="str">
        <f t="shared" si="980"/>
        <v>21:0204</v>
      </c>
      <c r="E7665" t="s">
        <v>29719</v>
      </c>
      <c r="F7665" t="s">
        <v>29720</v>
      </c>
      <c r="H7665">
        <v>61.072722400000004</v>
      </c>
      <c r="I7665">
        <v>-129.52144899999999</v>
      </c>
      <c r="J7665" s="1" t="str">
        <f t="shared" si="981"/>
        <v>Fluid (stream)</v>
      </c>
      <c r="K7665" s="1" t="str">
        <f t="shared" si="982"/>
        <v>Untreated Water</v>
      </c>
      <c r="O7665">
        <v>0.1</v>
      </c>
      <c r="P7665">
        <v>40</v>
      </c>
      <c r="Q7665">
        <v>7.7</v>
      </c>
    </row>
    <row r="7666" spans="1:17" hidden="1" x14ac:dyDescent="0.3">
      <c r="A7666" t="s">
        <v>29721</v>
      </c>
      <c r="B7666" t="s">
        <v>29722</v>
      </c>
      <c r="C7666" s="1" t="str">
        <f t="shared" si="976"/>
        <v>21:0671</v>
      </c>
      <c r="D7666" s="1" t="str">
        <f t="shared" si="980"/>
        <v>21:0204</v>
      </c>
      <c r="E7666" t="s">
        <v>29723</v>
      </c>
      <c r="F7666" t="s">
        <v>29724</v>
      </c>
      <c r="H7666">
        <v>61.055065399999997</v>
      </c>
      <c r="I7666">
        <v>-129.51363889999999</v>
      </c>
      <c r="J7666" s="1" t="str">
        <f t="shared" si="981"/>
        <v>Fluid (stream)</v>
      </c>
      <c r="K7666" s="1" t="str">
        <f t="shared" si="982"/>
        <v>Untreated Water</v>
      </c>
      <c r="O7666">
        <v>0.2</v>
      </c>
      <c r="P7666">
        <v>40</v>
      </c>
      <c r="Q7666">
        <v>7.7</v>
      </c>
    </row>
    <row r="7667" spans="1:17" hidden="1" x14ac:dyDescent="0.3">
      <c r="A7667" t="s">
        <v>29725</v>
      </c>
      <c r="B7667" t="s">
        <v>29726</v>
      </c>
      <c r="C7667" s="1" t="str">
        <f t="shared" si="976"/>
        <v>21:0671</v>
      </c>
      <c r="D7667" s="1" t="str">
        <f t="shared" si="980"/>
        <v>21:0204</v>
      </c>
      <c r="E7667" t="s">
        <v>29727</v>
      </c>
      <c r="F7667" t="s">
        <v>29728</v>
      </c>
      <c r="H7667">
        <v>61.047601700000001</v>
      </c>
      <c r="I7667">
        <v>-129.43469569999999</v>
      </c>
      <c r="J7667" s="1" t="str">
        <f t="shared" si="981"/>
        <v>Fluid (stream)</v>
      </c>
      <c r="K7667" s="1" t="str">
        <f t="shared" si="982"/>
        <v>Untreated Water</v>
      </c>
      <c r="O7667">
        <v>0.08</v>
      </c>
      <c r="P7667">
        <v>30</v>
      </c>
      <c r="Q7667">
        <v>7.5</v>
      </c>
    </row>
    <row r="7668" spans="1:17" hidden="1" x14ac:dyDescent="0.3">
      <c r="A7668" t="s">
        <v>29729</v>
      </c>
      <c r="B7668" t="s">
        <v>29730</v>
      </c>
      <c r="C7668" s="1" t="str">
        <f t="shared" si="976"/>
        <v>21:0671</v>
      </c>
      <c r="D7668" s="1" t="str">
        <f t="shared" si="980"/>
        <v>21:0204</v>
      </c>
      <c r="E7668" t="s">
        <v>29731</v>
      </c>
      <c r="F7668" t="s">
        <v>29732</v>
      </c>
      <c r="H7668">
        <v>61.080892300000002</v>
      </c>
      <c r="I7668">
        <v>-129.43748890000001</v>
      </c>
      <c r="J7668" s="1" t="str">
        <f t="shared" si="981"/>
        <v>Fluid (stream)</v>
      </c>
      <c r="K7668" s="1" t="str">
        <f t="shared" si="982"/>
        <v>Untreated Water</v>
      </c>
      <c r="O7668">
        <v>0.06</v>
      </c>
      <c r="P7668">
        <v>30</v>
      </c>
      <c r="Q7668">
        <v>7.6</v>
      </c>
    </row>
    <row r="7669" spans="1:17" hidden="1" x14ac:dyDescent="0.3">
      <c r="A7669" t="s">
        <v>29733</v>
      </c>
      <c r="B7669" t="s">
        <v>29734</v>
      </c>
      <c r="C7669" s="1" t="str">
        <f t="shared" si="976"/>
        <v>21:0671</v>
      </c>
      <c r="D7669" s="1" t="str">
        <f t="shared" si="980"/>
        <v>21:0204</v>
      </c>
      <c r="E7669" t="s">
        <v>29735</v>
      </c>
      <c r="F7669" t="s">
        <v>29736</v>
      </c>
      <c r="H7669">
        <v>61.077303499999999</v>
      </c>
      <c r="I7669">
        <v>-129.436735</v>
      </c>
      <c r="J7669" s="1" t="str">
        <f t="shared" si="981"/>
        <v>Fluid (stream)</v>
      </c>
      <c r="K7669" s="1" t="str">
        <f t="shared" si="982"/>
        <v>Untreated Water</v>
      </c>
      <c r="O7669">
        <v>2.5000000000000001E-2</v>
      </c>
      <c r="P7669">
        <v>40</v>
      </c>
      <c r="Q7669">
        <v>7.3</v>
      </c>
    </row>
    <row r="7670" spans="1:17" hidden="1" x14ac:dyDescent="0.3">
      <c r="A7670" t="s">
        <v>29737</v>
      </c>
      <c r="B7670" t="s">
        <v>29738</v>
      </c>
      <c r="C7670" s="1" t="str">
        <f t="shared" si="976"/>
        <v>21:0671</v>
      </c>
      <c r="D7670" s="1" t="str">
        <f t="shared" si="980"/>
        <v>21:0204</v>
      </c>
      <c r="E7670" t="s">
        <v>29739</v>
      </c>
      <c r="F7670" t="s">
        <v>29740</v>
      </c>
      <c r="H7670">
        <v>61.084612999999997</v>
      </c>
      <c r="I7670">
        <v>-129.4940794</v>
      </c>
      <c r="J7670" s="1" t="str">
        <f t="shared" si="981"/>
        <v>Fluid (stream)</v>
      </c>
      <c r="K7670" s="1" t="str">
        <f t="shared" si="982"/>
        <v>Untreated Water</v>
      </c>
      <c r="O7670">
        <v>0.08</v>
      </c>
      <c r="P7670">
        <v>40</v>
      </c>
      <c r="Q7670">
        <v>7.6</v>
      </c>
    </row>
    <row r="7671" spans="1:17" hidden="1" x14ac:dyDescent="0.3">
      <c r="A7671" t="s">
        <v>29741</v>
      </c>
      <c r="B7671" t="s">
        <v>29742</v>
      </c>
      <c r="C7671" s="1" t="str">
        <f t="shared" si="976"/>
        <v>21:0671</v>
      </c>
      <c r="D7671" s="1" t="str">
        <f t="shared" si="980"/>
        <v>21:0204</v>
      </c>
      <c r="E7671" t="s">
        <v>29743</v>
      </c>
      <c r="F7671" t="s">
        <v>29744</v>
      </c>
      <c r="H7671">
        <v>61.101997799999999</v>
      </c>
      <c r="I7671">
        <v>-129.47547019999999</v>
      </c>
      <c r="J7671" s="1" t="str">
        <f t="shared" si="981"/>
        <v>Fluid (stream)</v>
      </c>
      <c r="K7671" s="1" t="str">
        <f t="shared" si="982"/>
        <v>Untreated Water</v>
      </c>
      <c r="O7671">
        <v>0.06</v>
      </c>
      <c r="P7671">
        <v>50</v>
      </c>
      <c r="Q7671">
        <v>7.2</v>
      </c>
    </row>
    <row r="7672" spans="1:17" hidden="1" x14ac:dyDescent="0.3">
      <c r="A7672" t="s">
        <v>29745</v>
      </c>
      <c r="B7672" t="s">
        <v>29746</v>
      </c>
      <c r="C7672" s="1" t="str">
        <f t="shared" si="976"/>
        <v>21:0671</v>
      </c>
      <c r="D7672" s="1" t="str">
        <f t="shared" si="980"/>
        <v>21:0204</v>
      </c>
      <c r="E7672" t="s">
        <v>29747</v>
      </c>
      <c r="F7672" t="s">
        <v>29748</v>
      </c>
      <c r="H7672">
        <v>61.104651199999999</v>
      </c>
      <c r="I7672">
        <v>-129.48424689999999</v>
      </c>
      <c r="J7672" s="1" t="str">
        <f t="shared" si="981"/>
        <v>Fluid (stream)</v>
      </c>
      <c r="K7672" s="1" t="str">
        <f t="shared" si="982"/>
        <v>Untreated Water</v>
      </c>
      <c r="O7672">
        <v>2.5000000000000001E-2</v>
      </c>
      <c r="P7672">
        <v>30</v>
      </c>
      <c r="Q7672">
        <v>7.9</v>
      </c>
    </row>
    <row r="7673" spans="1:17" hidden="1" x14ac:dyDescent="0.3">
      <c r="A7673" t="s">
        <v>29749</v>
      </c>
      <c r="B7673" t="s">
        <v>29750</v>
      </c>
      <c r="C7673" s="1" t="str">
        <f t="shared" si="976"/>
        <v>21:0671</v>
      </c>
      <c r="D7673" s="1" t="str">
        <f>HYPERLINK("http://geochem.nrcan.gc.ca/cdogs/content/svy/svy_e.htm", "")</f>
        <v/>
      </c>
      <c r="G7673" s="1" t="str">
        <f>HYPERLINK("http://geochem.nrcan.gc.ca/cdogs/content/cr_/cr_00080_e.htm", "80")</f>
        <v>80</v>
      </c>
      <c r="J7673" t="s">
        <v>11453</v>
      </c>
      <c r="K7673" t="s">
        <v>11454</v>
      </c>
      <c r="O7673">
        <v>0.22</v>
      </c>
      <c r="P7673">
        <v>100</v>
      </c>
      <c r="Q7673">
        <v>7.4</v>
      </c>
    </row>
    <row r="7674" spans="1:17" hidden="1" x14ac:dyDescent="0.3">
      <c r="A7674" t="s">
        <v>29751</v>
      </c>
      <c r="B7674" t="s">
        <v>29752</v>
      </c>
      <c r="C7674" s="1" t="str">
        <f t="shared" si="976"/>
        <v>21:0671</v>
      </c>
      <c r="D7674" s="1" t="str">
        <f t="shared" ref="D7674:D7704" si="983">HYPERLINK("http://geochem.nrcan.gc.ca/cdogs/content/svy/svy210204_e.htm", "21:0204")</f>
        <v>21:0204</v>
      </c>
      <c r="E7674" t="s">
        <v>29753</v>
      </c>
      <c r="F7674" t="s">
        <v>29754</v>
      </c>
      <c r="H7674">
        <v>61.130046800000002</v>
      </c>
      <c r="I7674">
        <v>-129.54890589999999</v>
      </c>
      <c r="J7674" s="1" t="str">
        <f t="shared" ref="J7674:J7704" si="984">HYPERLINK("http://geochem.nrcan.gc.ca/cdogs/content/kwd/kwd020018_e.htm", "Fluid (stream)")</f>
        <v>Fluid (stream)</v>
      </c>
      <c r="K7674" s="1" t="str">
        <f t="shared" ref="K7674:K7704" si="985">HYPERLINK("http://geochem.nrcan.gc.ca/cdogs/content/kwd/kwd080007_e.htm", "Untreated Water")</f>
        <v>Untreated Water</v>
      </c>
      <c r="O7674">
        <v>2.5000000000000001E-2</v>
      </c>
      <c r="P7674">
        <v>80</v>
      </c>
      <c r="Q7674">
        <v>6.7</v>
      </c>
    </row>
    <row r="7675" spans="1:17" hidden="1" x14ac:dyDescent="0.3">
      <c r="A7675" t="s">
        <v>29755</v>
      </c>
      <c r="B7675" t="s">
        <v>29756</v>
      </c>
      <c r="C7675" s="1" t="str">
        <f t="shared" si="976"/>
        <v>21:0671</v>
      </c>
      <c r="D7675" s="1" t="str">
        <f t="shared" si="983"/>
        <v>21:0204</v>
      </c>
      <c r="E7675" t="s">
        <v>29757</v>
      </c>
      <c r="F7675" t="s">
        <v>29758</v>
      </c>
      <c r="H7675">
        <v>61.150887699999998</v>
      </c>
      <c r="I7675">
        <v>-129.50639509999999</v>
      </c>
      <c r="J7675" s="1" t="str">
        <f t="shared" si="984"/>
        <v>Fluid (stream)</v>
      </c>
      <c r="K7675" s="1" t="str">
        <f t="shared" si="985"/>
        <v>Untreated Water</v>
      </c>
      <c r="O7675">
        <v>2.5000000000000001E-2</v>
      </c>
      <c r="P7675">
        <v>140</v>
      </c>
      <c r="Q7675">
        <v>7.1</v>
      </c>
    </row>
    <row r="7676" spans="1:17" hidden="1" x14ac:dyDescent="0.3">
      <c r="A7676" t="s">
        <v>29759</v>
      </c>
      <c r="B7676" t="s">
        <v>29760</v>
      </c>
      <c r="C7676" s="1" t="str">
        <f t="shared" si="976"/>
        <v>21:0671</v>
      </c>
      <c r="D7676" s="1" t="str">
        <f t="shared" si="983"/>
        <v>21:0204</v>
      </c>
      <c r="E7676" t="s">
        <v>29761</v>
      </c>
      <c r="F7676" t="s">
        <v>29762</v>
      </c>
      <c r="H7676">
        <v>61.170712899999998</v>
      </c>
      <c r="I7676">
        <v>-129.56316469999999</v>
      </c>
      <c r="J7676" s="1" t="str">
        <f t="shared" si="984"/>
        <v>Fluid (stream)</v>
      </c>
      <c r="K7676" s="1" t="str">
        <f t="shared" si="985"/>
        <v>Untreated Water</v>
      </c>
      <c r="O7676">
        <v>0.06</v>
      </c>
      <c r="P7676">
        <v>80</v>
      </c>
      <c r="Q7676">
        <v>7.4</v>
      </c>
    </row>
    <row r="7677" spans="1:17" hidden="1" x14ac:dyDescent="0.3">
      <c r="A7677" t="s">
        <v>29763</v>
      </c>
      <c r="B7677" t="s">
        <v>29764</v>
      </c>
      <c r="C7677" s="1" t="str">
        <f t="shared" si="976"/>
        <v>21:0671</v>
      </c>
      <c r="D7677" s="1" t="str">
        <f t="shared" si="983"/>
        <v>21:0204</v>
      </c>
      <c r="E7677" t="s">
        <v>29761</v>
      </c>
      <c r="F7677" t="s">
        <v>29765</v>
      </c>
      <c r="H7677">
        <v>61.170712899999998</v>
      </c>
      <c r="I7677">
        <v>-129.56316469999999</v>
      </c>
      <c r="J7677" s="1" t="str">
        <f t="shared" si="984"/>
        <v>Fluid (stream)</v>
      </c>
      <c r="K7677" s="1" t="str">
        <f t="shared" si="985"/>
        <v>Untreated Water</v>
      </c>
      <c r="O7677">
        <v>7.0000000000000007E-2</v>
      </c>
      <c r="P7677">
        <v>70</v>
      </c>
      <c r="Q7677">
        <v>7.5</v>
      </c>
    </row>
    <row r="7678" spans="1:17" hidden="1" x14ac:dyDescent="0.3">
      <c r="A7678" t="s">
        <v>29766</v>
      </c>
      <c r="B7678" t="s">
        <v>29767</v>
      </c>
      <c r="C7678" s="1" t="str">
        <f t="shared" si="976"/>
        <v>21:0671</v>
      </c>
      <c r="D7678" s="1" t="str">
        <f t="shared" si="983"/>
        <v>21:0204</v>
      </c>
      <c r="E7678" t="s">
        <v>29768</v>
      </c>
      <c r="F7678" t="s">
        <v>29769</v>
      </c>
      <c r="H7678">
        <v>61.182794600000001</v>
      </c>
      <c r="I7678">
        <v>-129.58086040000001</v>
      </c>
      <c r="J7678" s="1" t="str">
        <f t="shared" si="984"/>
        <v>Fluid (stream)</v>
      </c>
      <c r="K7678" s="1" t="str">
        <f t="shared" si="985"/>
        <v>Untreated Water</v>
      </c>
      <c r="O7678">
        <v>2.5000000000000001E-2</v>
      </c>
      <c r="P7678">
        <v>60</v>
      </c>
      <c r="Q7678">
        <v>6.8</v>
      </c>
    </row>
    <row r="7679" spans="1:17" hidden="1" x14ac:dyDescent="0.3">
      <c r="A7679" t="s">
        <v>29770</v>
      </c>
      <c r="B7679" t="s">
        <v>29771</v>
      </c>
      <c r="C7679" s="1" t="str">
        <f t="shared" si="976"/>
        <v>21:0671</v>
      </c>
      <c r="D7679" s="1" t="str">
        <f t="shared" si="983"/>
        <v>21:0204</v>
      </c>
      <c r="E7679" t="s">
        <v>29772</v>
      </c>
      <c r="F7679" t="s">
        <v>29773</v>
      </c>
      <c r="H7679">
        <v>61.1936015</v>
      </c>
      <c r="I7679">
        <v>-129.5398035</v>
      </c>
      <c r="J7679" s="1" t="str">
        <f t="shared" si="984"/>
        <v>Fluid (stream)</v>
      </c>
      <c r="K7679" s="1" t="str">
        <f t="shared" si="985"/>
        <v>Untreated Water</v>
      </c>
      <c r="O7679">
        <v>0.09</v>
      </c>
      <c r="P7679">
        <v>40</v>
      </c>
      <c r="Q7679">
        <v>7</v>
      </c>
    </row>
    <row r="7680" spans="1:17" hidden="1" x14ac:dyDescent="0.3">
      <c r="A7680" t="s">
        <v>29774</v>
      </c>
      <c r="B7680" t="s">
        <v>29775</v>
      </c>
      <c r="C7680" s="1" t="str">
        <f t="shared" si="976"/>
        <v>21:0671</v>
      </c>
      <c r="D7680" s="1" t="str">
        <f t="shared" si="983"/>
        <v>21:0204</v>
      </c>
      <c r="E7680" t="s">
        <v>29776</v>
      </c>
      <c r="F7680" t="s">
        <v>29777</v>
      </c>
      <c r="H7680">
        <v>61.180627899999998</v>
      </c>
      <c r="I7680">
        <v>-129.49504899999999</v>
      </c>
      <c r="J7680" s="1" t="str">
        <f t="shared" si="984"/>
        <v>Fluid (stream)</v>
      </c>
      <c r="K7680" s="1" t="str">
        <f t="shared" si="985"/>
        <v>Untreated Water</v>
      </c>
      <c r="O7680">
        <v>2.5000000000000001E-2</v>
      </c>
      <c r="P7680">
        <v>30</v>
      </c>
      <c r="Q7680">
        <v>6.4</v>
      </c>
    </row>
    <row r="7681" spans="1:17" hidden="1" x14ac:dyDescent="0.3">
      <c r="A7681" t="s">
        <v>29778</v>
      </c>
      <c r="B7681" t="s">
        <v>29779</v>
      </c>
      <c r="C7681" s="1" t="str">
        <f t="shared" si="976"/>
        <v>21:0671</v>
      </c>
      <c r="D7681" s="1" t="str">
        <f t="shared" si="983"/>
        <v>21:0204</v>
      </c>
      <c r="E7681" t="s">
        <v>29780</v>
      </c>
      <c r="F7681" t="s">
        <v>29781</v>
      </c>
      <c r="H7681">
        <v>61.223540300000003</v>
      </c>
      <c r="I7681">
        <v>-129.53793619999999</v>
      </c>
      <c r="J7681" s="1" t="str">
        <f t="shared" si="984"/>
        <v>Fluid (stream)</v>
      </c>
      <c r="K7681" s="1" t="str">
        <f t="shared" si="985"/>
        <v>Untreated Water</v>
      </c>
      <c r="O7681">
        <v>0.1</v>
      </c>
      <c r="P7681">
        <v>50</v>
      </c>
      <c r="Q7681">
        <v>6.8</v>
      </c>
    </row>
    <row r="7682" spans="1:17" hidden="1" x14ac:dyDescent="0.3">
      <c r="A7682" t="s">
        <v>29782</v>
      </c>
      <c r="B7682" t="s">
        <v>29783</v>
      </c>
      <c r="C7682" s="1" t="str">
        <f t="shared" si="976"/>
        <v>21:0671</v>
      </c>
      <c r="D7682" s="1" t="str">
        <f t="shared" si="983"/>
        <v>21:0204</v>
      </c>
      <c r="E7682" t="s">
        <v>29784</v>
      </c>
      <c r="F7682" t="s">
        <v>29785</v>
      </c>
      <c r="H7682">
        <v>61.266377800000001</v>
      </c>
      <c r="I7682">
        <v>-129.58281959999999</v>
      </c>
      <c r="J7682" s="1" t="str">
        <f t="shared" si="984"/>
        <v>Fluid (stream)</v>
      </c>
      <c r="K7682" s="1" t="str">
        <f t="shared" si="985"/>
        <v>Untreated Water</v>
      </c>
      <c r="O7682">
        <v>0.34</v>
      </c>
      <c r="P7682">
        <v>70</v>
      </c>
      <c r="Q7682">
        <v>7.8</v>
      </c>
    </row>
    <row r="7683" spans="1:17" hidden="1" x14ac:dyDescent="0.3">
      <c r="A7683" t="s">
        <v>29786</v>
      </c>
      <c r="B7683" t="s">
        <v>29787</v>
      </c>
      <c r="C7683" s="1" t="str">
        <f t="shared" si="976"/>
        <v>21:0671</v>
      </c>
      <c r="D7683" s="1" t="str">
        <f t="shared" si="983"/>
        <v>21:0204</v>
      </c>
      <c r="E7683" t="s">
        <v>29788</v>
      </c>
      <c r="F7683" t="s">
        <v>29789</v>
      </c>
      <c r="H7683">
        <v>61.281346999999997</v>
      </c>
      <c r="I7683">
        <v>-129.58843200000001</v>
      </c>
      <c r="J7683" s="1" t="str">
        <f t="shared" si="984"/>
        <v>Fluid (stream)</v>
      </c>
      <c r="K7683" s="1" t="str">
        <f t="shared" si="985"/>
        <v>Untreated Water</v>
      </c>
      <c r="O7683">
        <v>0.69</v>
      </c>
      <c r="P7683">
        <v>70</v>
      </c>
      <c r="Q7683">
        <v>7.8</v>
      </c>
    </row>
    <row r="7684" spans="1:17" hidden="1" x14ac:dyDescent="0.3">
      <c r="A7684" t="s">
        <v>29790</v>
      </c>
      <c r="B7684" t="s">
        <v>29791</v>
      </c>
      <c r="C7684" s="1" t="str">
        <f t="shared" si="976"/>
        <v>21:0671</v>
      </c>
      <c r="D7684" s="1" t="str">
        <f t="shared" si="983"/>
        <v>21:0204</v>
      </c>
      <c r="E7684" t="s">
        <v>29792</v>
      </c>
      <c r="F7684" t="s">
        <v>29793</v>
      </c>
      <c r="H7684">
        <v>61.298359099999999</v>
      </c>
      <c r="I7684">
        <v>-129.62691860000001</v>
      </c>
      <c r="J7684" s="1" t="str">
        <f t="shared" si="984"/>
        <v>Fluid (stream)</v>
      </c>
      <c r="K7684" s="1" t="str">
        <f t="shared" si="985"/>
        <v>Untreated Water</v>
      </c>
      <c r="O7684">
        <v>0.33</v>
      </c>
      <c r="P7684">
        <v>60</v>
      </c>
      <c r="Q7684">
        <v>7.6</v>
      </c>
    </row>
    <row r="7685" spans="1:17" hidden="1" x14ac:dyDescent="0.3">
      <c r="A7685" t="s">
        <v>29794</v>
      </c>
      <c r="B7685" t="s">
        <v>29795</v>
      </c>
      <c r="C7685" s="1" t="str">
        <f t="shared" si="976"/>
        <v>21:0671</v>
      </c>
      <c r="D7685" s="1" t="str">
        <f t="shared" si="983"/>
        <v>21:0204</v>
      </c>
      <c r="E7685" t="s">
        <v>29796</v>
      </c>
      <c r="F7685" t="s">
        <v>29797</v>
      </c>
      <c r="H7685">
        <v>61.334890799999997</v>
      </c>
      <c r="I7685">
        <v>-129.7576282</v>
      </c>
      <c r="J7685" s="1" t="str">
        <f t="shared" si="984"/>
        <v>Fluid (stream)</v>
      </c>
      <c r="K7685" s="1" t="str">
        <f t="shared" si="985"/>
        <v>Untreated Water</v>
      </c>
      <c r="O7685">
        <v>2.5000000000000001E-2</v>
      </c>
      <c r="P7685">
        <v>50</v>
      </c>
      <c r="Q7685">
        <v>7.2</v>
      </c>
    </row>
    <row r="7686" spans="1:17" hidden="1" x14ac:dyDescent="0.3">
      <c r="A7686" t="s">
        <v>29798</v>
      </c>
      <c r="B7686" t="s">
        <v>29799</v>
      </c>
      <c r="C7686" s="1" t="str">
        <f t="shared" si="976"/>
        <v>21:0671</v>
      </c>
      <c r="D7686" s="1" t="str">
        <f t="shared" si="983"/>
        <v>21:0204</v>
      </c>
      <c r="E7686" t="s">
        <v>29800</v>
      </c>
      <c r="F7686" t="s">
        <v>29801</v>
      </c>
      <c r="H7686">
        <v>61.338726399999999</v>
      </c>
      <c r="I7686">
        <v>-129.7540395</v>
      </c>
      <c r="J7686" s="1" t="str">
        <f t="shared" si="984"/>
        <v>Fluid (stream)</v>
      </c>
      <c r="K7686" s="1" t="str">
        <f t="shared" si="985"/>
        <v>Untreated Water</v>
      </c>
      <c r="O7686">
        <v>0.1</v>
      </c>
      <c r="P7686">
        <v>60</v>
      </c>
      <c r="Q7686">
        <v>7.7</v>
      </c>
    </row>
    <row r="7687" spans="1:17" hidden="1" x14ac:dyDescent="0.3">
      <c r="A7687" t="s">
        <v>29802</v>
      </c>
      <c r="B7687" t="s">
        <v>29803</v>
      </c>
      <c r="C7687" s="1" t="str">
        <f t="shared" si="976"/>
        <v>21:0671</v>
      </c>
      <c r="D7687" s="1" t="str">
        <f t="shared" si="983"/>
        <v>21:0204</v>
      </c>
      <c r="E7687" t="s">
        <v>29804</v>
      </c>
      <c r="F7687" t="s">
        <v>29805</v>
      </c>
      <c r="H7687">
        <v>61.289643300000002</v>
      </c>
      <c r="I7687">
        <v>-129.67904419999999</v>
      </c>
      <c r="J7687" s="1" t="str">
        <f t="shared" si="984"/>
        <v>Fluid (stream)</v>
      </c>
      <c r="K7687" s="1" t="str">
        <f t="shared" si="985"/>
        <v>Untreated Water</v>
      </c>
      <c r="O7687">
        <v>0.15</v>
      </c>
      <c r="P7687">
        <v>50</v>
      </c>
      <c r="Q7687">
        <v>7.7</v>
      </c>
    </row>
    <row r="7688" spans="1:17" hidden="1" x14ac:dyDescent="0.3">
      <c r="A7688" t="s">
        <v>29806</v>
      </c>
      <c r="B7688" t="s">
        <v>29807</v>
      </c>
      <c r="C7688" s="1" t="str">
        <f t="shared" si="976"/>
        <v>21:0671</v>
      </c>
      <c r="D7688" s="1" t="str">
        <f t="shared" si="983"/>
        <v>21:0204</v>
      </c>
      <c r="E7688" t="s">
        <v>29808</v>
      </c>
      <c r="F7688" t="s">
        <v>29809</v>
      </c>
      <c r="H7688">
        <v>61.294488600000001</v>
      </c>
      <c r="I7688">
        <v>-129.68853609999999</v>
      </c>
      <c r="J7688" s="1" t="str">
        <f t="shared" si="984"/>
        <v>Fluid (stream)</v>
      </c>
      <c r="K7688" s="1" t="str">
        <f t="shared" si="985"/>
        <v>Untreated Water</v>
      </c>
      <c r="O7688">
        <v>0.26</v>
      </c>
      <c r="P7688">
        <v>60</v>
      </c>
      <c r="Q7688">
        <v>7.8</v>
      </c>
    </row>
    <row r="7689" spans="1:17" hidden="1" x14ac:dyDescent="0.3">
      <c r="A7689" t="s">
        <v>29810</v>
      </c>
      <c r="B7689" t="s">
        <v>29811</v>
      </c>
      <c r="C7689" s="1" t="str">
        <f t="shared" si="976"/>
        <v>21:0671</v>
      </c>
      <c r="D7689" s="1" t="str">
        <f t="shared" si="983"/>
        <v>21:0204</v>
      </c>
      <c r="E7689" t="s">
        <v>29812</v>
      </c>
      <c r="F7689" t="s">
        <v>29813</v>
      </c>
      <c r="H7689">
        <v>61.2908939</v>
      </c>
      <c r="I7689">
        <v>-129.75376460000001</v>
      </c>
      <c r="J7689" s="1" t="str">
        <f t="shared" si="984"/>
        <v>Fluid (stream)</v>
      </c>
      <c r="K7689" s="1" t="str">
        <f t="shared" si="985"/>
        <v>Untreated Water</v>
      </c>
      <c r="O7689">
        <v>0.11</v>
      </c>
      <c r="P7689">
        <v>50</v>
      </c>
      <c r="Q7689">
        <v>7.5</v>
      </c>
    </row>
    <row r="7690" spans="1:17" hidden="1" x14ac:dyDescent="0.3">
      <c r="A7690" t="s">
        <v>29814</v>
      </c>
      <c r="B7690" t="s">
        <v>29815</v>
      </c>
      <c r="C7690" s="1" t="str">
        <f t="shared" si="976"/>
        <v>21:0671</v>
      </c>
      <c r="D7690" s="1" t="str">
        <f t="shared" si="983"/>
        <v>21:0204</v>
      </c>
      <c r="E7690" t="s">
        <v>29816</v>
      </c>
      <c r="F7690" t="s">
        <v>29817</v>
      </c>
      <c r="H7690">
        <v>61.357737299999997</v>
      </c>
      <c r="I7690">
        <v>-129.66311569999999</v>
      </c>
      <c r="J7690" s="1" t="str">
        <f t="shared" si="984"/>
        <v>Fluid (stream)</v>
      </c>
      <c r="K7690" s="1" t="str">
        <f t="shared" si="985"/>
        <v>Untreated Water</v>
      </c>
      <c r="O7690">
        <v>0.45</v>
      </c>
      <c r="P7690">
        <v>80</v>
      </c>
      <c r="Q7690">
        <v>7.4</v>
      </c>
    </row>
    <row r="7691" spans="1:17" hidden="1" x14ac:dyDescent="0.3">
      <c r="A7691" t="s">
        <v>29818</v>
      </c>
      <c r="B7691" t="s">
        <v>29819</v>
      </c>
      <c r="C7691" s="1" t="str">
        <f t="shared" si="976"/>
        <v>21:0671</v>
      </c>
      <c r="D7691" s="1" t="str">
        <f t="shared" si="983"/>
        <v>21:0204</v>
      </c>
      <c r="E7691" t="s">
        <v>29820</v>
      </c>
      <c r="F7691" t="s">
        <v>29821</v>
      </c>
      <c r="H7691">
        <v>61.422993400000003</v>
      </c>
      <c r="I7691">
        <v>-129.0679068</v>
      </c>
      <c r="J7691" s="1" t="str">
        <f t="shared" si="984"/>
        <v>Fluid (stream)</v>
      </c>
      <c r="K7691" s="1" t="str">
        <f t="shared" si="985"/>
        <v>Untreated Water</v>
      </c>
      <c r="O7691">
        <v>0.36</v>
      </c>
      <c r="P7691">
        <v>60</v>
      </c>
      <c r="Q7691">
        <v>7.1</v>
      </c>
    </row>
    <row r="7692" spans="1:17" hidden="1" x14ac:dyDescent="0.3">
      <c r="A7692" t="s">
        <v>29822</v>
      </c>
      <c r="B7692" t="s">
        <v>29823</v>
      </c>
      <c r="C7692" s="1" t="str">
        <f t="shared" si="976"/>
        <v>21:0671</v>
      </c>
      <c r="D7692" s="1" t="str">
        <f t="shared" si="983"/>
        <v>21:0204</v>
      </c>
      <c r="E7692" t="s">
        <v>29820</v>
      </c>
      <c r="F7692" t="s">
        <v>29824</v>
      </c>
      <c r="H7692">
        <v>61.422993400000003</v>
      </c>
      <c r="I7692">
        <v>-129.0679068</v>
      </c>
      <c r="J7692" s="1" t="str">
        <f t="shared" si="984"/>
        <v>Fluid (stream)</v>
      </c>
      <c r="K7692" s="1" t="str">
        <f t="shared" si="985"/>
        <v>Untreated Water</v>
      </c>
      <c r="O7692">
        <v>0.38</v>
      </c>
      <c r="P7692">
        <v>60</v>
      </c>
      <c r="Q7692">
        <v>6.8</v>
      </c>
    </row>
    <row r="7693" spans="1:17" hidden="1" x14ac:dyDescent="0.3">
      <c r="A7693" t="s">
        <v>29825</v>
      </c>
      <c r="B7693" t="s">
        <v>29826</v>
      </c>
      <c r="C7693" s="1" t="str">
        <f t="shared" si="976"/>
        <v>21:0671</v>
      </c>
      <c r="D7693" s="1" t="str">
        <f t="shared" si="983"/>
        <v>21:0204</v>
      </c>
      <c r="E7693" t="s">
        <v>29827</v>
      </c>
      <c r="F7693" t="s">
        <v>29828</v>
      </c>
      <c r="H7693">
        <v>61.431193800000003</v>
      </c>
      <c r="I7693">
        <v>-129.11426119999999</v>
      </c>
      <c r="J7693" s="1" t="str">
        <f t="shared" si="984"/>
        <v>Fluid (stream)</v>
      </c>
      <c r="K7693" s="1" t="str">
        <f t="shared" si="985"/>
        <v>Untreated Water</v>
      </c>
      <c r="O7693">
        <v>0.22</v>
      </c>
      <c r="P7693">
        <v>40</v>
      </c>
      <c r="Q7693">
        <v>6.7</v>
      </c>
    </row>
    <row r="7694" spans="1:17" hidden="1" x14ac:dyDescent="0.3">
      <c r="A7694" t="s">
        <v>29829</v>
      </c>
      <c r="B7694" t="s">
        <v>29830</v>
      </c>
      <c r="C7694" s="1" t="str">
        <f t="shared" si="976"/>
        <v>21:0671</v>
      </c>
      <c r="D7694" s="1" t="str">
        <f t="shared" si="983"/>
        <v>21:0204</v>
      </c>
      <c r="E7694" t="s">
        <v>29831</v>
      </c>
      <c r="F7694" t="s">
        <v>29832</v>
      </c>
      <c r="H7694">
        <v>61.442985999999998</v>
      </c>
      <c r="I7694">
        <v>-129.00288159999999</v>
      </c>
      <c r="J7694" s="1" t="str">
        <f t="shared" si="984"/>
        <v>Fluid (stream)</v>
      </c>
      <c r="K7694" s="1" t="str">
        <f t="shared" si="985"/>
        <v>Untreated Water</v>
      </c>
      <c r="O7694">
        <v>0.28999999999999998</v>
      </c>
      <c r="P7694">
        <v>50</v>
      </c>
      <c r="Q7694">
        <v>6.7</v>
      </c>
    </row>
    <row r="7695" spans="1:17" hidden="1" x14ac:dyDescent="0.3">
      <c r="A7695" t="s">
        <v>29833</v>
      </c>
      <c r="B7695" t="s">
        <v>29834</v>
      </c>
      <c r="C7695" s="1" t="str">
        <f t="shared" si="976"/>
        <v>21:0671</v>
      </c>
      <c r="D7695" s="1" t="str">
        <f t="shared" si="983"/>
        <v>21:0204</v>
      </c>
      <c r="E7695" t="s">
        <v>29835</v>
      </c>
      <c r="F7695" t="s">
        <v>29836</v>
      </c>
      <c r="H7695">
        <v>61.462996099999998</v>
      </c>
      <c r="I7695">
        <v>-128.99034950000001</v>
      </c>
      <c r="J7695" s="1" t="str">
        <f t="shared" si="984"/>
        <v>Fluid (stream)</v>
      </c>
      <c r="K7695" s="1" t="str">
        <f t="shared" si="985"/>
        <v>Untreated Water</v>
      </c>
      <c r="O7695">
        <v>0.12</v>
      </c>
      <c r="P7695">
        <v>40</v>
      </c>
      <c r="Q7695">
        <v>6.5</v>
      </c>
    </row>
    <row r="7696" spans="1:17" hidden="1" x14ac:dyDescent="0.3">
      <c r="A7696" t="s">
        <v>29837</v>
      </c>
      <c r="B7696" t="s">
        <v>29838</v>
      </c>
      <c r="C7696" s="1" t="str">
        <f t="shared" si="976"/>
        <v>21:0671</v>
      </c>
      <c r="D7696" s="1" t="str">
        <f t="shared" si="983"/>
        <v>21:0204</v>
      </c>
      <c r="E7696" t="s">
        <v>29839</v>
      </c>
      <c r="F7696" t="s">
        <v>29840</v>
      </c>
      <c r="H7696">
        <v>61.469956699999997</v>
      </c>
      <c r="I7696">
        <v>-128.93526510000001</v>
      </c>
      <c r="J7696" s="1" t="str">
        <f t="shared" si="984"/>
        <v>Fluid (stream)</v>
      </c>
      <c r="K7696" s="1" t="str">
        <f t="shared" si="985"/>
        <v>Untreated Water</v>
      </c>
      <c r="O7696">
        <v>0.28000000000000003</v>
      </c>
      <c r="P7696">
        <v>40</v>
      </c>
      <c r="Q7696">
        <v>6.4</v>
      </c>
    </row>
    <row r="7697" spans="1:17" hidden="1" x14ac:dyDescent="0.3">
      <c r="A7697" t="s">
        <v>29841</v>
      </c>
      <c r="B7697" t="s">
        <v>29842</v>
      </c>
      <c r="C7697" s="1" t="str">
        <f t="shared" si="976"/>
        <v>21:0671</v>
      </c>
      <c r="D7697" s="1" t="str">
        <f t="shared" si="983"/>
        <v>21:0204</v>
      </c>
      <c r="E7697" t="s">
        <v>29843</v>
      </c>
      <c r="F7697" t="s">
        <v>29844</v>
      </c>
      <c r="H7697">
        <v>61.462277999999998</v>
      </c>
      <c r="I7697">
        <v>-128.9001197</v>
      </c>
      <c r="J7697" s="1" t="str">
        <f t="shared" si="984"/>
        <v>Fluid (stream)</v>
      </c>
      <c r="K7697" s="1" t="str">
        <f t="shared" si="985"/>
        <v>Untreated Water</v>
      </c>
      <c r="O7697">
        <v>0.33</v>
      </c>
      <c r="P7697">
        <v>50</v>
      </c>
      <c r="Q7697">
        <v>6</v>
      </c>
    </row>
    <row r="7698" spans="1:17" hidden="1" x14ac:dyDescent="0.3">
      <c r="A7698" t="s">
        <v>29845</v>
      </c>
      <c r="B7698" t="s">
        <v>29846</v>
      </c>
      <c r="C7698" s="1" t="str">
        <f t="shared" si="976"/>
        <v>21:0671</v>
      </c>
      <c r="D7698" s="1" t="str">
        <f t="shared" si="983"/>
        <v>21:0204</v>
      </c>
      <c r="E7698" t="s">
        <v>29847</v>
      </c>
      <c r="F7698" t="s">
        <v>29848</v>
      </c>
      <c r="H7698">
        <v>61.450704899999998</v>
      </c>
      <c r="I7698">
        <v>-128.89824379999999</v>
      </c>
      <c r="J7698" s="1" t="str">
        <f t="shared" si="984"/>
        <v>Fluid (stream)</v>
      </c>
      <c r="K7698" s="1" t="str">
        <f t="shared" si="985"/>
        <v>Untreated Water</v>
      </c>
      <c r="O7698">
        <v>0.44</v>
      </c>
      <c r="P7698">
        <v>70</v>
      </c>
      <c r="Q7698">
        <v>6.3</v>
      </c>
    </row>
    <row r="7699" spans="1:17" hidden="1" x14ac:dyDescent="0.3">
      <c r="A7699" t="s">
        <v>29849</v>
      </c>
      <c r="B7699" t="s">
        <v>29850</v>
      </c>
      <c r="C7699" s="1" t="str">
        <f t="shared" si="976"/>
        <v>21:0671</v>
      </c>
      <c r="D7699" s="1" t="str">
        <f t="shared" si="983"/>
        <v>21:0204</v>
      </c>
      <c r="E7699" t="s">
        <v>29851</v>
      </c>
      <c r="F7699" t="s">
        <v>29852</v>
      </c>
      <c r="H7699">
        <v>61.4265124</v>
      </c>
      <c r="I7699">
        <v>-128.88857730000001</v>
      </c>
      <c r="J7699" s="1" t="str">
        <f t="shared" si="984"/>
        <v>Fluid (stream)</v>
      </c>
      <c r="K7699" s="1" t="str">
        <f t="shared" si="985"/>
        <v>Untreated Water</v>
      </c>
      <c r="O7699">
        <v>0.42</v>
      </c>
      <c r="P7699">
        <v>90</v>
      </c>
      <c r="Q7699">
        <v>6.3</v>
      </c>
    </row>
    <row r="7700" spans="1:17" hidden="1" x14ac:dyDescent="0.3">
      <c r="A7700" t="s">
        <v>29853</v>
      </c>
      <c r="B7700" t="s">
        <v>29854</v>
      </c>
      <c r="C7700" s="1" t="str">
        <f t="shared" si="976"/>
        <v>21:0671</v>
      </c>
      <c r="D7700" s="1" t="str">
        <f t="shared" si="983"/>
        <v>21:0204</v>
      </c>
      <c r="E7700" t="s">
        <v>29855</v>
      </c>
      <c r="F7700" t="s">
        <v>29856</v>
      </c>
      <c r="H7700">
        <v>61.412124800000001</v>
      </c>
      <c r="I7700">
        <v>-128.87161950000001</v>
      </c>
      <c r="J7700" s="1" t="str">
        <f t="shared" si="984"/>
        <v>Fluid (stream)</v>
      </c>
      <c r="K7700" s="1" t="str">
        <f t="shared" si="985"/>
        <v>Untreated Water</v>
      </c>
      <c r="O7700">
        <v>0.28999999999999998</v>
      </c>
      <c r="P7700">
        <v>60</v>
      </c>
      <c r="Q7700">
        <v>6.7</v>
      </c>
    </row>
    <row r="7701" spans="1:17" hidden="1" x14ac:dyDescent="0.3">
      <c r="A7701" t="s">
        <v>29857</v>
      </c>
      <c r="B7701" t="s">
        <v>29858</v>
      </c>
      <c r="C7701" s="1" t="str">
        <f t="shared" si="976"/>
        <v>21:0671</v>
      </c>
      <c r="D7701" s="1" t="str">
        <f t="shared" si="983"/>
        <v>21:0204</v>
      </c>
      <c r="E7701" t="s">
        <v>29859</v>
      </c>
      <c r="F7701" t="s">
        <v>29860</v>
      </c>
      <c r="H7701">
        <v>61.431614500000002</v>
      </c>
      <c r="I7701">
        <v>-128.8035165</v>
      </c>
      <c r="J7701" s="1" t="str">
        <f t="shared" si="984"/>
        <v>Fluid (stream)</v>
      </c>
      <c r="K7701" s="1" t="str">
        <f t="shared" si="985"/>
        <v>Untreated Water</v>
      </c>
      <c r="O7701">
        <v>0.64</v>
      </c>
      <c r="P7701">
        <v>50</v>
      </c>
      <c r="Q7701">
        <v>6.1</v>
      </c>
    </row>
    <row r="7702" spans="1:17" hidden="1" x14ac:dyDescent="0.3">
      <c r="A7702" t="s">
        <v>29861</v>
      </c>
      <c r="B7702" t="s">
        <v>29862</v>
      </c>
      <c r="C7702" s="1" t="str">
        <f t="shared" si="976"/>
        <v>21:0671</v>
      </c>
      <c r="D7702" s="1" t="str">
        <f t="shared" si="983"/>
        <v>21:0204</v>
      </c>
      <c r="E7702" t="s">
        <v>29863</v>
      </c>
      <c r="F7702" t="s">
        <v>29864</v>
      </c>
      <c r="H7702">
        <v>61.4345073</v>
      </c>
      <c r="I7702">
        <v>-128.79277569999999</v>
      </c>
      <c r="J7702" s="1" t="str">
        <f t="shared" si="984"/>
        <v>Fluid (stream)</v>
      </c>
      <c r="K7702" s="1" t="str">
        <f t="shared" si="985"/>
        <v>Untreated Water</v>
      </c>
      <c r="O7702">
        <v>0.15</v>
      </c>
      <c r="P7702">
        <v>40</v>
      </c>
      <c r="Q7702">
        <v>6.1</v>
      </c>
    </row>
    <row r="7703" spans="1:17" hidden="1" x14ac:dyDescent="0.3">
      <c r="A7703" t="s">
        <v>29865</v>
      </c>
      <c r="B7703" t="s">
        <v>29866</v>
      </c>
      <c r="C7703" s="1" t="str">
        <f t="shared" ref="C7703:C7766" si="986">HYPERLINK("http://geochem.nrcan.gc.ca/cdogs/content/bdl/bdl210671_e.htm", "21:0671")</f>
        <v>21:0671</v>
      </c>
      <c r="D7703" s="1" t="str">
        <f t="shared" si="983"/>
        <v>21:0204</v>
      </c>
      <c r="E7703" t="s">
        <v>29867</v>
      </c>
      <c r="F7703" t="s">
        <v>29868</v>
      </c>
      <c r="H7703">
        <v>61.434273300000001</v>
      </c>
      <c r="I7703">
        <v>-128.74000820000001</v>
      </c>
      <c r="J7703" s="1" t="str">
        <f t="shared" si="984"/>
        <v>Fluid (stream)</v>
      </c>
      <c r="K7703" s="1" t="str">
        <f t="shared" si="985"/>
        <v>Untreated Water</v>
      </c>
      <c r="O7703">
        <v>0.1</v>
      </c>
      <c r="P7703">
        <v>30</v>
      </c>
      <c r="Q7703">
        <v>6.2</v>
      </c>
    </row>
    <row r="7704" spans="1:17" hidden="1" x14ac:dyDescent="0.3">
      <c r="A7704" t="s">
        <v>29869</v>
      </c>
      <c r="B7704" t="s">
        <v>29870</v>
      </c>
      <c r="C7704" s="1" t="str">
        <f t="shared" si="986"/>
        <v>21:0671</v>
      </c>
      <c r="D7704" s="1" t="str">
        <f t="shared" si="983"/>
        <v>21:0204</v>
      </c>
      <c r="E7704" t="s">
        <v>29871</v>
      </c>
      <c r="F7704" t="s">
        <v>29872</v>
      </c>
      <c r="H7704">
        <v>61.453078300000001</v>
      </c>
      <c r="I7704">
        <v>-128.84447779999999</v>
      </c>
      <c r="J7704" s="1" t="str">
        <f t="shared" si="984"/>
        <v>Fluid (stream)</v>
      </c>
      <c r="K7704" s="1" t="str">
        <f t="shared" si="985"/>
        <v>Untreated Water</v>
      </c>
      <c r="O7704">
        <v>0.73</v>
      </c>
      <c r="P7704">
        <v>60</v>
      </c>
      <c r="Q7704">
        <v>6.3</v>
      </c>
    </row>
    <row r="7705" spans="1:17" hidden="1" x14ac:dyDescent="0.3">
      <c r="A7705" t="s">
        <v>29873</v>
      </c>
      <c r="B7705" t="s">
        <v>29874</v>
      </c>
      <c r="C7705" s="1" t="str">
        <f t="shared" si="986"/>
        <v>21:0671</v>
      </c>
      <c r="D7705" s="1" t="str">
        <f>HYPERLINK("http://geochem.nrcan.gc.ca/cdogs/content/svy/svy_e.htm", "")</f>
        <v/>
      </c>
      <c r="G7705" s="1" t="str">
        <f>HYPERLINK("http://geochem.nrcan.gc.ca/cdogs/content/cr_/cr_00082_e.htm", "82")</f>
        <v>82</v>
      </c>
      <c r="J7705" t="s">
        <v>11453</v>
      </c>
      <c r="K7705" t="s">
        <v>11454</v>
      </c>
      <c r="O7705">
        <v>1.1000000000000001</v>
      </c>
      <c r="P7705">
        <v>310</v>
      </c>
      <c r="Q7705">
        <v>7.4</v>
      </c>
    </row>
    <row r="7706" spans="1:17" hidden="1" x14ac:dyDescent="0.3">
      <c r="A7706" t="s">
        <v>29875</v>
      </c>
      <c r="B7706" t="s">
        <v>29876</v>
      </c>
      <c r="C7706" s="1" t="str">
        <f t="shared" si="986"/>
        <v>21:0671</v>
      </c>
      <c r="D7706" s="1" t="str">
        <f t="shared" ref="D7706:D7719" si="987">HYPERLINK("http://geochem.nrcan.gc.ca/cdogs/content/svy/svy210204_e.htm", "21:0204")</f>
        <v>21:0204</v>
      </c>
      <c r="E7706" t="s">
        <v>29877</v>
      </c>
      <c r="F7706" t="s">
        <v>29878</v>
      </c>
      <c r="H7706">
        <v>61.448276100000001</v>
      </c>
      <c r="I7706">
        <v>-128.8373564</v>
      </c>
      <c r="J7706" s="1" t="str">
        <f t="shared" ref="J7706:J7719" si="988">HYPERLINK("http://geochem.nrcan.gc.ca/cdogs/content/kwd/kwd020018_e.htm", "Fluid (stream)")</f>
        <v>Fluid (stream)</v>
      </c>
      <c r="K7706" s="1" t="str">
        <f t="shared" ref="K7706:K7719" si="989">HYPERLINK("http://geochem.nrcan.gc.ca/cdogs/content/kwd/kwd080007_e.htm", "Untreated Water")</f>
        <v>Untreated Water</v>
      </c>
      <c r="O7706">
        <v>0.3</v>
      </c>
      <c r="P7706">
        <v>100</v>
      </c>
      <c r="Q7706">
        <v>7</v>
      </c>
    </row>
    <row r="7707" spans="1:17" hidden="1" x14ac:dyDescent="0.3">
      <c r="A7707" t="s">
        <v>29879</v>
      </c>
      <c r="B7707" t="s">
        <v>29880</v>
      </c>
      <c r="C7707" s="1" t="str">
        <f t="shared" si="986"/>
        <v>21:0671</v>
      </c>
      <c r="D7707" s="1" t="str">
        <f t="shared" si="987"/>
        <v>21:0204</v>
      </c>
      <c r="E7707" t="s">
        <v>29881</v>
      </c>
      <c r="F7707" t="s">
        <v>29882</v>
      </c>
      <c r="H7707">
        <v>61.470788900000002</v>
      </c>
      <c r="I7707">
        <v>-128.80158040000001</v>
      </c>
      <c r="J7707" s="1" t="str">
        <f t="shared" si="988"/>
        <v>Fluid (stream)</v>
      </c>
      <c r="K7707" s="1" t="str">
        <f t="shared" si="989"/>
        <v>Untreated Water</v>
      </c>
      <c r="O7707">
        <v>1.2</v>
      </c>
      <c r="P7707">
        <v>100</v>
      </c>
      <c r="Q7707">
        <v>6.4</v>
      </c>
    </row>
    <row r="7708" spans="1:17" hidden="1" x14ac:dyDescent="0.3">
      <c r="A7708" t="s">
        <v>29883</v>
      </c>
      <c r="B7708" t="s">
        <v>29884</v>
      </c>
      <c r="C7708" s="1" t="str">
        <f t="shared" si="986"/>
        <v>21:0671</v>
      </c>
      <c r="D7708" s="1" t="str">
        <f t="shared" si="987"/>
        <v>21:0204</v>
      </c>
      <c r="E7708" t="s">
        <v>29881</v>
      </c>
      <c r="F7708" t="s">
        <v>29885</v>
      </c>
      <c r="H7708">
        <v>61.470788900000002</v>
      </c>
      <c r="I7708">
        <v>-128.80158040000001</v>
      </c>
      <c r="J7708" s="1" t="str">
        <f t="shared" si="988"/>
        <v>Fluid (stream)</v>
      </c>
      <c r="K7708" s="1" t="str">
        <f t="shared" si="989"/>
        <v>Untreated Water</v>
      </c>
      <c r="O7708">
        <v>1.1000000000000001</v>
      </c>
      <c r="P7708">
        <v>90</v>
      </c>
      <c r="Q7708">
        <v>6.5</v>
      </c>
    </row>
    <row r="7709" spans="1:17" hidden="1" x14ac:dyDescent="0.3">
      <c r="A7709" t="s">
        <v>29886</v>
      </c>
      <c r="B7709" t="s">
        <v>29887</v>
      </c>
      <c r="C7709" s="1" t="str">
        <f t="shared" si="986"/>
        <v>21:0671</v>
      </c>
      <c r="D7709" s="1" t="str">
        <f t="shared" si="987"/>
        <v>21:0204</v>
      </c>
      <c r="E7709" t="s">
        <v>29888</v>
      </c>
      <c r="F7709" t="s">
        <v>29889</v>
      </c>
      <c r="H7709">
        <v>61.480284400000002</v>
      </c>
      <c r="I7709">
        <v>-128.76596319999999</v>
      </c>
      <c r="J7709" s="1" t="str">
        <f t="shared" si="988"/>
        <v>Fluid (stream)</v>
      </c>
      <c r="K7709" s="1" t="str">
        <f t="shared" si="989"/>
        <v>Untreated Water</v>
      </c>
      <c r="O7709">
        <v>2.5000000000000001E-2</v>
      </c>
      <c r="P7709">
        <v>50</v>
      </c>
      <c r="Q7709">
        <v>6.1</v>
      </c>
    </row>
    <row r="7710" spans="1:17" hidden="1" x14ac:dyDescent="0.3">
      <c r="A7710" t="s">
        <v>29890</v>
      </c>
      <c r="B7710" t="s">
        <v>29891</v>
      </c>
      <c r="C7710" s="1" t="str">
        <f t="shared" si="986"/>
        <v>21:0671</v>
      </c>
      <c r="D7710" s="1" t="str">
        <f t="shared" si="987"/>
        <v>21:0204</v>
      </c>
      <c r="E7710" t="s">
        <v>29892</v>
      </c>
      <c r="F7710" t="s">
        <v>29893</v>
      </c>
      <c r="H7710">
        <v>61.486089200000002</v>
      </c>
      <c r="I7710">
        <v>-128.78571030000001</v>
      </c>
      <c r="J7710" s="1" t="str">
        <f t="shared" si="988"/>
        <v>Fluid (stream)</v>
      </c>
      <c r="K7710" s="1" t="str">
        <f t="shared" si="989"/>
        <v>Untreated Water</v>
      </c>
      <c r="O7710">
        <v>0.26</v>
      </c>
      <c r="P7710">
        <v>60</v>
      </c>
      <c r="Q7710">
        <v>6.5</v>
      </c>
    </row>
    <row r="7711" spans="1:17" hidden="1" x14ac:dyDescent="0.3">
      <c r="A7711" t="s">
        <v>29894</v>
      </c>
      <c r="B7711" t="s">
        <v>29895</v>
      </c>
      <c r="C7711" s="1" t="str">
        <f t="shared" si="986"/>
        <v>21:0671</v>
      </c>
      <c r="D7711" s="1" t="str">
        <f t="shared" si="987"/>
        <v>21:0204</v>
      </c>
      <c r="E7711" t="s">
        <v>29896</v>
      </c>
      <c r="F7711" t="s">
        <v>29897</v>
      </c>
      <c r="H7711">
        <v>61.499309199999999</v>
      </c>
      <c r="I7711">
        <v>-128.87775920000001</v>
      </c>
      <c r="J7711" s="1" t="str">
        <f t="shared" si="988"/>
        <v>Fluid (stream)</v>
      </c>
      <c r="K7711" s="1" t="str">
        <f t="shared" si="989"/>
        <v>Untreated Water</v>
      </c>
      <c r="O7711">
        <v>0.3</v>
      </c>
      <c r="P7711">
        <v>60</v>
      </c>
      <c r="Q7711">
        <v>6.3</v>
      </c>
    </row>
    <row r="7712" spans="1:17" hidden="1" x14ac:dyDescent="0.3">
      <c r="A7712" t="s">
        <v>29898</v>
      </c>
      <c r="B7712" t="s">
        <v>29899</v>
      </c>
      <c r="C7712" s="1" t="str">
        <f t="shared" si="986"/>
        <v>21:0671</v>
      </c>
      <c r="D7712" s="1" t="str">
        <f t="shared" si="987"/>
        <v>21:0204</v>
      </c>
      <c r="E7712" t="s">
        <v>29900</v>
      </c>
      <c r="F7712" t="s">
        <v>29901</v>
      </c>
      <c r="H7712">
        <v>61.515764900000001</v>
      </c>
      <c r="I7712">
        <v>-128.85929419999999</v>
      </c>
      <c r="J7712" s="1" t="str">
        <f t="shared" si="988"/>
        <v>Fluid (stream)</v>
      </c>
      <c r="K7712" s="1" t="str">
        <f t="shared" si="989"/>
        <v>Untreated Water</v>
      </c>
      <c r="O7712">
        <v>0.1</v>
      </c>
      <c r="P7712">
        <v>50</v>
      </c>
      <c r="Q7712">
        <v>6.4</v>
      </c>
    </row>
    <row r="7713" spans="1:17" hidden="1" x14ac:dyDescent="0.3">
      <c r="A7713" t="s">
        <v>29902</v>
      </c>
      <c r="B7713" t="s">
        <v>29903</v>
      </c>
      <c r="C7713" s="1" t="str">
        <f t="shared" si="986"/>
        <v>21:0671</v>
      </c>
      <c r="D7713" s="1" t="str">
        <f t="shared" si="987"/>
        <v>21:0204</v>
      </c>
      <c r="E7713" t="s">
        <v>29904</v>
      </c>
      <c r="F7713" t="s">
        <v>29905</v>
      </c>
      <c r="H7713">
        <v>61.540280799999998</v>
      </c>
      <c r="I7713">
        <v>-128.85822390000001</v>
      </c>
      <c r="J7713" s="1" t="str">
        <f t="shared" si="988"/>
        <v>Fluid (stream)</v>
      </c>
      <c r="K7713" s="1" t="str">
        <f t="shared" si="989"/>
        <v>Untreated Water</v>
      </c>
      <c r="O7713">
        <v>0.06</v>
      </c>
      <c r="P7713">
        <v>50</v>
      </c>
      <c r="Q7713">
        <v>6.6</v>
      </c>
    </row>
    <row r="7714" spans="1:17" hidden="1" x14ac:dyDescent="0.3">
      <c r="A7714" t="s">
        <v>29906</v>
      </c>
      <c r="B7714" t="s">
        <v>29907</v>
      </c>
      <c r="C7714" s="1" t="str">
        <f t="shared" si="986"/>
        <v>21:0671</v>
      </c>
      <c r="D7714" s="1" t="str">
        <f t="shared" si="987"/>
        <v>21:0204</v>
      </c>
      <c r="E7714" t="s">
        <v>29908</v>
      </c>
      <c r="F7714" t="s">
        <v>29909</v>
      </c>
      <c r="H7714">
        <v>61.556578000000002</v>
      </c>
      <c r="I7714">
        <v>-128.8914978</v>
      </c>
      <c r="J7714" s="1" t="str">
        <f t="shared" si="988"/>
        <v>Fluid (stream)</v>
      </c>
      <c r="K7714" s="1" t="str">
        <f t="shared" si="989"/>
        <v>Untreated Water</v>
      </c>
      <c r="O7714">
        <v>0.19</v>
      </c>
      <c r="P7714">
        <v>50</v>
      </c>
      <c r="Q7714">
        <v>7.2</v>
      </c>
    </row>
    <row r="7715" spans="1:17" hidden="1" x14ac:dyDescent="0.3">
      <c r="A7715" t="s">
        <v>29910</v>
      </c>
      <c r="B7715" t="s">
        <v>29911</v>
      </c>
      <c r="C7715" s="1" t="str">
        <f t="shared" si="986"/>
        <v>21:0671</v>
      </c>
      <c r="D7715" s="1" t="str">
        <f t="shared" si="987"/>
        <v>21:0204</v>
      </c>
      <c r="E7715" t="s">
        <v>29912</v>
      </c>
      <c r="F7715" t="s">
        <v>29913</v>
      </c>
      <c r="H7715">
        <v>61.5498099</v>
      </c>
      <c r="I7715">
        <v>-128.9046735</v>
      </c>
      <c r="J7715" s="1" t="str">
        <f t="shared" si="988"/>
        <v>Fluid (stream)</v>
      </c>
      <c r="K7715" s="1" t="str">
        <f t="shared" si="989"/>
        <v>Untreated Water</v>
      </c>
      <c r="O7715">
        <v>0.19</v>
      </c>
      <c r="P7715">
        <v>50</v>
      </c>
      <c r="Q7715">
        <v>6.8</v>
      </c>
    </row>
    <row r="7716" spans="1:17" hidden="1" x14ac:dyDescent="0.3">
      <c r="A7716" t="s">
        <v>29914</v>
      </c>
      <c r="B7716" t="s">
        <v>29915</v>
      </c>
      <c r="C7716" s="1" t="str">
        <f t="shared" si="986"/>
        <v>21:0671</v>
      </c>
      <c r="D7716" s="1" t="str">
        <f t="shared" si="987"/>
        <v>21:0204</v>
      </c>
      <c r="E7716" t="s">
        <v>29916</v>
      </c>
      <c r="F7716" t="s">
        <v>29917</v>
      </c>
      <c r="H7716">
        <v>61.571613499999998</v>
      </c>
      <c r="I7716">
        <v>-128.93091000000001</v>
      </c>
      <c r="J7716" s="1" t="str">
        <f t="shared" si="988"/>
        <v>Fluid (stream)</v>
      </c>
      <c r="K7716" s="1" t="str">
        <f t="shared" si="989"/>
        <v>Untreated Water</v>
      </c>
      <c r="O7716">
        <v>0.51</v>
      </c>
      <c r="P7716">
        <v>50</v>
      </c>
      <c r="Q7716">
        <v>7.5</v>
      </c>
    </row>
    <row r="7717" spans="1:17" hidden="1" x14ac:dyDescent="0.3">
      <c r="A7717" t="s">
        <v>29918</v>
      </c>
      <c r="B7717" t="s">
        <v>29919</v>
      </c>
      <c r="C7717" s="1" t="str">
        <f t="shared" si="986"/>
        <v>21:0671</v>
      </c>
      <c r="D7717" s="1" t="str">
        <f t="shared" si="987"/>
        <v>21:0204</v>
      </c>
      <c r="E7717" t="s">
        <v>29920</v>
      </c>
      <c r="F7717" t="s">
        <v>29921</v>
      </c>
      <c r="H7717">
        <v>61.579464899999998</v>
      </c>
      <c r="I7717">
        <v>-128.97061210000001</v>
      </c>
      <c r="J7717" s="1" t="str">
        <f t="shared" si="988"/>
        <v>Fluid (stream)</v>
      </c>
      <c r="K7717" s="1" t="str">
        <f t="shared" si="989"/>
        <v>Untreated Water</v>
      </c>
      <c r="O7717">
        <v>0.11</v>
      </c>
      <c r="P7717">
        <v>50</v>
      </c>
      <c r="Q7717">
        <v>7.1</v>
      </c>
    </row>
    <row r="7718" spans="1:17" hidden="1" x14ac:dyDescent="0.3">
      <c r="A7718" t="s">
        <v>29922</v>
      </c>
      <c r="B7718" t="s">
        <v>29923</v>
      </c>
      <c r="C7718" s="1" t="str">
        <f t="shared" si="986"/>
        <v>21:0671</v>
      </c>
      <c r="D7718" s="1" t="str">
        <f t="shared" si="987"/>
        <v>21:0204</v>
      </c>
      <c r="E7718" t="s">
        <v>29924</v>
      </c>
      <c r="F7718" t="s">
        <v>29925</v>
      </c>
      <c r="H7718">
        <v>61.558341599999999</v>
      </c>
      <c r="I7718">
        <v>-129.02613460000001</v>
      </c>
      <c r="J7718" s="1" t="str">
        <f t="shared" si="988"/>
        <v>Fluid (stream)</v>
      </c>
      <c r="K7718" s="1" t="str">
        <f t="shared" si="989"/>
        <v>Untreated Water</v>
      </c>
      <c r="O7718">
        <v>0.15</v>
      </c>
      <c r="P7718">
        <v>60</v>
      </c>
      <c r="Q7718">
        <v>6.6</v>
      </c>
    </row>
    <row r="7719" spans="1:17" hidden="1" x14ac:dyDescent="0.3">
      <c r="A7719" t="s">
        <v>29926</v>
      </c>
      <c r="B7719" t="s">
        <v>29927</v>
      </c>
      <c r="C7719" s="1" t="str">
        <f t="shared" si="986"/>
        <v>21:0671</v>
      </c>
      <c r="D7719" s="1" t="str">
        <f t="shared" si="987"/>
        <v>21:0204</v>
      </c>
      <c r="E7719" t="s">
        <v>29928</v>
      </c>
      <c r="F7719" t="s">
        <v>29929</v>
      </c>
      <c r="H7719">
        <v>61.521011700000003</v>
      </c>
      <c r="I7719">
        <v>-128.9625849</v>
      </c>
      <c r="J7719" s="1" t="str">
        <f t="shared" si="988"/>
        <v>Fluid (stream)</v>
      </c>
      <c r="K7719" s="1" t="str">
        <f t="shared" si="989"/>
        <v>Untreated Water</v>
      </c>
      <c r="O7719">
        <v>0.56000000000000005</v>
      </c>
      <c r="P7719">
        <v>60</v>
      </c>
      <c r="Q7719">
        <v>6.7</v>
      </c>
    </row>
    <row r="7720" spans="1:17" hidden="1" x14ac:dyDescent="0.3">
      <c r="A7720" t="s">
        <v>29930</v>
      </c>
      <c r="B7720" t="s">
        <v>29931</v>
      </c>
      <c r="C7720" s="1" t="str">
        <f t="shared" si="986"/>
        <v>21:0671</v>
      </c>
      <c r="D7720" s="1" t="str">
        <f>HYPERLINK("http://geochem.nrcan.gc.ca/cdogs/content/svy/svy_e.htm", "")</f>
        <v/>
      </c>
      <c r="G7720" s="1" t="str">
        <f>HYPERLINK("http://geochem.nrcan.gc.ca/cdogs/content/cr_/cr_00082_e.htm", "82")</f>
        <v>82</v>
      </c>
      <c r="J7720" t="s">
        <v>11453</v>
      </c>
      <c r="K7720" t="s">
        <v>11454</v>
      </c>
      <c r="O7720">
        <v>1.2</v>
      </c>
      <c r="P7720">
        <v>300</v>
      </c>
      <c r="Q7720">
        <v>7.5</v>
      </c>
    </row>
    <row r="7721" spans="1:17" hidden="1" x14ac:dyDescent="0.3">
      <c r="A7721" t="s">
        <v>29932</v>
      </c>
      <c r="B7721" t="s">
        <v>29933</v>
      </c>
      <c r="C7721" s="1" t="str">
        <f t="shared" si="986"/>
        <v>21:0671</v>
      </c>
      <c r="D7721" s="1" t="str">
        <f t="shared" ref="D7721:D7729" si="990">HYPERLINK("http://geochem.nrcan.gc.ca/cdogs/content/svy/svy210204_e.htm", "21:0204")</f>
        <v>21:0204</v>
      </c>
      <c r="E7721" t="s">
        <v>29934</v>
      </c>
      <c r="F7721" t="s">
        <v>29935</v>
      </c>
      <c r="H7721">
        <v>61.564909200000002</v>
      </c>
      <c r="I7721">
        <v>-129.0803176</v>
      </c>
      <c r="J7721" s="1" t="str">
        <f t="shared" ref="J7721:J7729" si="991">HYPERLINK("http://geochem.nrcan.gc.ca/cdogs/content/kwd/kwd020018_e.htm", "Fluid (stream)")</f>
        <v>Fluid (stream)</v>
      </c>
      <c r="K7721" s="1" t="str">
        <f t="shared" ref="K7721:K7729" si="992">HYPERLINK("http://geochem.nrcan.gc.ca/cdogs/content/kwd/kwd080007_e.htm", "Untreated Water")</f>
        <v>Untreated Water</v>
      </c>
      <c r="O7721">
        <v>2.5000000000000001E-2</v>
      </c>
      <c r="P7721">
        <v>70</v>
      </c>
      <c r="Q7721">
        <v>7.2</v>
      </c>
    </row>
    <row r="7722" spans="1:17" hidden="1" x14ac:dyDescent="0.3">
      <c r="A7722" t="s">
        <v>29936</v>
      </c>
      <c r="B7722" t="s">
        <v>29937</v>
      </c>
      <c r="C7722" s="1" t="str">
        <f t="shared" si="986"/>
        <v>21:0671</v>
      </c>
      <c r="D7722" s="1" t="str">
        <f t="shared" si="990"/>
        <v>21:0204</v>
      </c>
      <c r="E7722" t="s">
        <v>29938</v>
      </c>
      <c r="F7722" t="s">
        <v>29939</v>
      </c>
      <c r="H7722">
        <v>61.5428991</v>
      </c>
      <c r="I7722">
        <v>-129.09079589999999</v>
      </c>
      <c r="J7722" s="1" t="str">
        <f t="shared" si="991"/>
        <v>Fluid (stream)</v>
      </c>
      <c r="K7722" s="1" t="str">
        <f t="shared" si="992"/>
        <v>Untreated Water</v>
      </c>
      <c r="O7722">
        <v>2.5000000000000001E-2</v>
      </c>
      <c r="P7722">
        <v>60</v>
      </c>
      <c r="Q7722">
        <v>6.5</v>
      </c>
    </row>
    <row r="7723" spans="1:17" hidden="1" x14ac:dyDescent="0.3">
      <c r="A7723" t="s">
        <v>29940</v>
      </c>
      <c r="B7723" t="s">
        <v>29941</v>
      </c>
      <c r="C7723" s="1" t="str">
        <f t="shared" si="986"/>
        <v>21:0671</v>
      </c>
      <c r="D7723" s="1" t="str">
        <f t="shared" si="990"/>
        <v>21:0204</v>
      </c>
      <c r="E7723" t="s">
        <v>29942</v>
      </c>
      <c r="F7723" t="s">
        <v>29943</v>
      </c>
      <c r="H7723">
        <v>61.544773599999999</v>
      </c>
      <c r="I7723">
        <v>-129.12631959999999</v>
      </c>
      <c r="J7723" s="1" t="str">
        <f t="shared" si="991"/>
        <v>Fluid (stream)</v>
      </c>
      <c r="K7723" s="1" t="str">
        <f t="shared" si="992"/>
        <v>Untreated Water</v>
      </c>
      <c r="O7723">
        <v>0.3</v>
      </c>
      <c r="P7723">
        <v>50</v>
      </c>
      <c r="Q7723">
        <v>6.6</v>
      </c>
    </row>
    <row r="7724" spans="1:17" hidden="1" x14ac:dyDescent="0.3">
      <c r="A7724" t="s">
        <v>29944</v>
      </c>
      <c r="B7724" t="s">
        <v>29945</v>
      </c>
      <c r="C7724" s="1" t="str">
        <f t="shared" si="986"/>
        <v>21:0671</v>
      </c>
      <c r="D7724" s="1" t="str">
        <f t="shared" si="990"/>
        <v>21:0204</v>
      </c>
      <c r="E7724" t="s">
        <v>29946</v>
      </c>
      <c r="F7724" t="s">
        <v>29947</v>
      </c>
      <c r="H7724">
        <v>61.510193299999997</v>
      </c>
      <c r="I7724">
        <v>-129.16714690000001</v>
      </c>
      <c r="J7724" s="1" t="str">
        <f t="shared" si="991"/>
        <v>Fluid (stream)</v>
      </c>
      <c r="K7724" s="1" t="str">
        <f t="shared" si="992"/>
        <v>Untreated Water</v>
      </c>
      <c r="O7724">
        <v>0.39</v>
      </c>
      <c r="P7724">
        <v>40</v>
      </c>
      <c r="Q7724">
        <v>6.4</v>
      </c>
    </row>
    <row r="7725" spans="1:17" hidden="1" x14ac:dyDescent="0.3">
      <c r="A7725" t="s">
        <v>29948</v>
      </c>
      <c r="B7725" t="s">
        <v>29949</v>
      </c>
      <c r="C7725" s="1" t="str">
        <f t="shared" si="986"/>
        <v>21:0671</v>
      </c>
      <c r="D7725" s="1" t="str">
        <f t="shared" si="990"/>
        <v>21:0204</v>
      </c>
      <c r="E7725" t="s">
        <v>29950</v>
      </c>
      <c r="F7725" t="s">
        <v>29951</v>
      </c>
      <c r="H7725">
        <v>61.509648200000001</v>
      </c>
      <c r="I7725">
        <v>-129.13253</v>
      </c>
      <c r="J7725" s="1" t="str">
        <f t="shared" si="991"/>
        <v>Fluid (stream)</v>
      </c>
      <c r="K7725" s="1" t="str">
        <f t="shared" si="992"/>
        <v>Untreated Water</v>
      </c>
      <c r="O7725">
        <v>0.43</v>
      </c>
      <c r="P7725">
        <v>40</v>
      </c>
      <c r="Q7725">
        <v>6.5</v>
      </c>
    </row>
    <row r="7726" spans="1:17" hidden="1" x14ac:dyDescent="0.3">
      <c r="A7726" t="s">
        <v>29952</v>
      </c>
      <c r="B7726" t="s">
        <v>29953</v>
      </c>
      <c r="C7726" s="1" t="str">
        <f t="shared" si="986"/>
        <v>21:0671</v>
      </c>
      <c r="D7726" s="1" t="str">
        <f t="shared" si="990"/>
        <v>21:0204</v>
      </c>
      <c r="E7726" t="s">
        <v>29954</v>
      </c>
      <c r="F7726" t="s">
        <v>29955</v>
      </c>
      <c r="H7726">
        <v>61.516130799999999</v>
      </c>
      <c r="I7726">
        <v>-129.12205069999999</v>
      </c>
      <c r="J7726" s="1" t="str">
        <f t="shared" si="991"/>
        <v>Fluid (stream)</v>
      </c>
      <c r="K7726" s="1" t="str">
        <f t="shared" si="992"/>
        <v>Untreated Water</v>
      </c>
      <c r="O7726">
        <v>7.0000000000000007E-2</v>
      </c>
      <c r="P7726">
        <v>60</v>
      </c>
      <c r="Q7726">
        <v>6.1</v>
      </c>
    </row>
    <row r="7727" spans="1:17" hidden="1" x14ac:dyDescent="0.3">
      <c r="A7727" t="s">
        <v>29956</v>
      </c>
      <c r="B7727" t="s">
        <v>29957</v>
      </c>
      <c r="C7727" s="1" t="str">
        <f t="shared" si="986"/>
        <v>21:0671</v>
      </c>
      <c r="D7727" s="1" t="str">
        <f t="shared" si="990"/>
        <v>21:0204</v>
      </c>
      <c r="E7727" t="s">
        <v>29954</v>
      </c>
      <c r="F7727" t="s">
        <v>29958</v>
      </c>
      <c r="H7727">
        <v>61.516130799999999</v>
      </c>
      <c r="I7727">
        <v>-129.12205069999999</v>
      </c>
      <c r="J7727" s="1" t="str">
        <f t="shared" si="991"/>
        <v>Fluid (stream)</v>
      </c>
      <c r="K7727" s="1" t="str">
        <f t="shared" si="992"/>
        <v>Untreated Water</v>
      </c>
      <c r="O7727">
        <v>0.1</v>
      </c>
      <c r="P7727">
        <v>60</v>
      </c>
      <c r="Q7727">
        <v>6.2</v>
      </c>
    </row>
    <row r="7728" spans="1:17" hidden="1" x14ac:dyDescent="0.3">
      <c r="A7728" t="s">
        <v>29959</v>
      </c>
      <c r="B7728" t="s">
        <v>29960</v>
      </c>
      <c r="C7728" s="1" t="str">
        <f t="shared" si="986"/>
        <v>21:0671</v>
      </c>
      <c r="D7728" s="1" t="str">
        <f t="shared" si="990"/>
        <v>21:0204</v>
      </c>
      <c r="E7728" t="s">
        <v>29961</v>
      </c>
      <c r="F7728" t="s">
        <v>29962</v>
      </c>
      <c r="H7728">
        <v>61.511303599999998</v>
      </c>
      <c r="I7728">
        <v>-129.04642960000001</v>
      </c>
      <c r="J7728" s="1" t="str">
        <f t="shared" si="991"/>
        <v>Fluid (stream)</v>
      </c>
      <c r="K7728" s="1" t="str">
        <f t="shared" si="992"/>
        <v>Untreated Water</v>
      </c>
      <c r="O7728">
        <v>2.5000000000000001E-2</v>
      </c>
      <c r="P7728">
        <v>40</v>
      </c>
      <c r="Q7728">
        <v>6.2</v>
      </c>
    </row>
    <row r="7729" spans="1:17" hidden="1" x14ac:dyDescent="0.3">
      <c r="A7729" t="s">
        <v>29963</v>
      </c>
      <c r="B7729" t="s">
        <v>29964</v>
      </c>
      <c r="C7729" s="1" t="str">
        <f t="shared" si="986"/>
        <v>21:0671</v>
      </c>
      <c r="D7729" s="1" t="str">
        <f t="shared" si="990"/>
        <v>21:0204</v>
      </c>
      <c r="E7729" t="s">
        <v>29965</v>
      </c>
      <c r="F7729" t="s">
        <v>29966</v>
      </c>
      <c r="H7729">
        <v>61.487190300000002</v>
      </c>
      <c r="I7729">
        <v>-129.04712649999999</v>
      </c>
      <c r="J7729" s="1" t="str">
        <f t="shared" si="991"/>
        <v>Fluid (stream)</v>
      </c>
      <c r="K7729" s="1" t="str">
        <f t="shared" si="992"/>
        <v>Untreated Water</v>
      </c>
      <c r="O7729">
        <v>0.1</v>
      </c>
      <c r="P7729">
        <v>40</v>
      </c>
      <c r="Q7729">
        <v>6.2</v>
      </c>
    </row>
    <row r="7730" spans="1:17" hidden="1" x14ac:dyDescent="0.3">
      <c r="A7730" t="s">
        <v>29967</v>
      </c>
      <c r="B7730" t="s">
        <v>29968</v>
      </c>
      <c r="C7730" s="1" t="str">
        <f t="shared" si="986"/>
        <v>21:0671</v>
      </c>
      <c r="D7730" s="1" t="str">
        <f>HYPERLINK("http://geochem.nrcan.gc.ca/cdogs/content/svy/svy_e.htm", "")</f>
        <v/>
      </c>
      <c r="G7730" s="1" t="str">
        <f>HYPERLINK("http://geochem.nrcan.gc.ca/cdogs/content/cr_/cr_00080_e.htm", "80")</f>
        <v>80</v>
      </c>
      <c r="J7730" t="s">
        <v>11453</v>
      </c>
      <c r="K7730" t="s">
        <v>11454</v>
      </c>
      <c r="O7730">
        <v>0.21</v>
      </c>
      <c r="P7730">
        <v>90</v>
      </c>
      <c r="Q7730">
        <v>6.9</v>
      </c>
    </row>
    <row r="7731" spans="1:17" hidden="1" x14ac:dyDescent="0.3">
      <c r="A7731" t="s">
        <v>29969</v>
      </c>
      <c r="B7731" t="s">
        <v>29970</v>
      </c>
      <c r="C7731" s="1" t="str">
        <f t="shared" si="986"/>
        <v>21:0671</v>
      </c>
      <c r="D7731" s="1" t="str">
        <f t="shared" ref="D7731:D7760" si="993">HYPERLINK("http://geochem.nrcan.gc.ca/cdogs/content/svy/svy210204_e.htm", "21:0204")</f>
        <v>21:0204</v>
      </c>
      <c r="E7731" t="s">
        <v>29971</v>
      </c>
      <c r="F7731" t="s">
        <v>29972</v>
      </c>
      <c r="H7731">
        <v>61.486845000000002</v>
      </c>
      <c r="I7731">
        <v>-129.0309019</v>
      </c>
      <c r="J7731" s="1" t="str">
        <f t="shared" ref="J7731:J7760" si="994">HYPERLINK("http://geochem.nrcan.gc.ca/cdogs/content/kwd/kwd020018_e.htm", "Fluid (stream)")</f>
        <v>Fluid (stream)</v>
      </c>
      <c r="K7731" s="1" t="str">
        <f t="shared" ref="K7731:K7760" si="995">HYPERLINK("http://geochem.nrcan.gc.ca/cdogs/content/kwd/kwd080007_e.htm", "Untreated Water")</f>
        <v>Untreated Water</v>
      </c>
      <c r="O7731">
        <v>0.52</v>
      </c>
      <c r="P7731">
        <v>70</v>
      </c>
      <c r="Q7731">
        <v>6.6</v>
      </c>
    </row>
    <row r="7732" spans="1:17" hidden="1" x14ac:dyDescent="0.3">
      <c r="A7732" t="s">
        <v>29973</v>
      </c>
      <c r="B7732" t="s">
        <v>29974</v>
      </c>
      <c r="C7732" s="1" t="str">
        <f t="shared" si="986"/>
        <v>21:0671</v>
      </c>
      <c r="D7732" s="1" t="str">
        <f t="shared" si="993"/>
        <v>21:0204</v>
      </c>
      <c r="E7732" t="s">
        <v>29975</v>
      </c>
      <c r="F7732" t="s">
        <v>29976</v>
      </c>
      <c r="H7732">
        <v>61.466383499999999</v>
      </c>
      <c r="I7732">
        <v>-129.07929720000001</v>
      </c>
      <c r="J7732" s="1" t="str">
        <f t="shared" si="994"/>
        <v>Fluid (stream)</v>
      </c>
      <c r="K7732" s="1" t="str">
        <f t="shared" si="995"/>
        <v>Untreated Water</v>
      </c>
      <c r="O7732">
        <v>0.39</v>
      </c>
      <c r="P7732">
        <v>60</v>
      </c>
      <c r="Q7732">
        <v>6.5</v>
      </c>
    </row>
    <row r="7733" spans="1:17" hidden="1" x14ac:dyDescent="0.3">
      <c r="A7733" t="s">
        <v>29977</v>
      </c>
      <c r="B7733" t="s">
        <v>29978</v>
      </c>
      <c r="C7733" s="1" t="str">
        <f t="shared" si="986"/>
        <v>21:0671</v>
      </c>
      <c r="D7733" s="1" t="str">
        <f t="shared" si="993"/>
        <v>21:0204</v>
      </c>
      <c r="E7733" t="s">
        <v>29979</v>
      </c>
      <c r="F7733" t="s">
        <v>29980</v>
      </c>
      <c r="H7733">
        <v>61.463467199999997</v>
      </c>
      <c r="I7733">
        <v>-129.11458479999999</v>
      </c>
      <c r="J7733" s="1" t="str">
        <f t="shared" si="994"/>
        <v>Fluid (stream)</v>
      </c>
      <c r="K7733" s="1" t="str">
        <f t="shared" si="995"/>
        <v>Untreated Water</v>
      </c>
      <c r="O7733">
        <v>0.3</v>
      </c>
      <c r="P7733">
        <v>40</v>
      </c>
      <c r="Q7733">
        <v>6</v>
      </c>
    </row>
    <row r="7734" spans="1:17" hidden="1" x14ac:dyDescent="0.3">
      <c r="A7734" t="s">
        <v>29981</v>
      </c>
      <c r="B7734" t="s">
        <v>29982</v>
      </c>
      <c r="C7734" s="1" t="str">
        <f t="shared" si="986"/>
        <v>21:0671</v>
      </c>
      <c r="D7734" s="1" t="str">
        <f t="shared" si="993"/>
        <v>21:0204</v>
      </c>
      <c r="E7734" t="s">
        <v>29983</v>
      </c>
      <c r="F7734" t="s">
        <v>29984</v>
      </c>
      <c r="H7734">
        <v>61.473048800000001</v>
      </c>
      <c r="I7734">
        <v>-129.11139130000001</v>
      </c>
      <c r="J7734" s="1" t="str">
        <f t="shared" si="994"/>
        <v>Fluid (stream)</v>
      </c>
      <c r="K7734" s="1" t="str">
        <f t="shared" si="995"/>
        <v>Untreated Water</v>
      </c>
      <c r="O7734">
        <v>0.2</v>
      </c>
      <c r="P7734">
        <v>50</v>
      </c>
      <c r="Q7734">
        <v>6.3</v>
      </c>
    </row>
    <row r="7735" spans="1:17" hidden="1" x14ac:dyDescent="0.3">
      <c r="A7735" t="s">
        <v>29985</v>
      </c>
      <c r="B7735" t="s">
        <v>29986</v>
      </c>
      <c r="C7735" s="1" t="str">
        <f t="shared" si="986"/>
        <v>21:0671</v>
      </c>
      <c r="D7735" s="1" t="str">
        <f t="shared" si="993"/>
        <v>21:0204</v>
      </c>
      <c r="E7735" t="s">
        <v>29987</v>
      </c>
      <c r="F7735" t="s">
        <v>29988</v>
      </c>
      <c r="H7735">
        <v>61.481465</v>
      </c>
      <c r="I7735">
        <v>-129.16032920000001</v>
      </c>
      <c r="J7735" s="1" t="str">
        <f t="shared" si="994"/>
        <v>Fluid (stream)</v>
      </c>
      <c r="K7735" s="1" t="str">
        <f t="shared" si="995"/>
        <v>Untreated Water</v>
      </c>
      <c r="O7735">
        <v>0.28999999999999998</v>
      </c>
      <c r="P7735">
        <v>40</v>
      </c>
      <c r="Q7735">
        <v>6.3</v>
      </c>
    </row>
    <row r="7736" spans="1:17" hidden="1" x14ac:dyDescent="0.3">
      <c r="A7736" t="s">
        <v>29989</v>
      </c>
      <c r="B7736" t="s">
        <v>29990</v>
      </c>
      <c r="C7736" s="1" t="str">
        <f t="shared" si="986"/>
        <v>21:0671</v>
      </c>
      <c r="D7736" s="1" t="str">
        <f t="shared" si="993"/>
        <v>21:0204</v>
      </c>
      <c r="E7736" t="s">
        <v>29991</v>
      </c>
      <c r="F7736" t="s">
        <v>29992</v>
      </c>
      <c r="H7736">
        <v>61.343279799999998</v>
      </c>
      <c r="I7736">
        <v>-129.072429</v>
      </c>
      <c r="J7736" s="1" t="str">
        <f t="shared" si="994"/>
        <v>Fluid (stream)</v>
      </c>
      <c r="K7736" s="1" t="str">
        <f t="shared" si="995"/>
        <v>Untreated Water</v>
      </c>
      <c r="O7736">
        <v>0.56999999999999995</v>
      </c>
      <c r="P7736">
        <v>60</v>
      </c>
      <c r="Q7736">
        <v>7.7</v>
      </c>
    </row>
    <row r="7737" spans="1:17" hidden="1" x14ac:dyDescent="0.3">
      <c r="A7737" t="s">
        <v>29993</v>
      </c>
      <c r="B7737" t="s">
        <v>29994</v>
      </c>
      <c r="C7737" s="1" t="str">
        <f t="shared" si="986"/>
        <v>21:0671</v>
      </c>
      <c r="D7737" s="1" t="str">
        <f t="shared" si="993"/>
        <v>21:0204</v>
      </c>
      <c r="E7737" t="s">
        <v>29995</v>
      </c>
      <c r="F7737" t="s">
        <v>29996</v>
      </c>
      <c r="H7737">
        <v>61.328612900000003</v>
      </c>
      <c r="I7737">
        <v>-129.0049674</v>
      </c>
      <c r="J7737" s="1" t="str">
        <f t="shared" si="994"/>
        <v>Fluid (stream)</v>
      </c>
      <c r="K7737" s="1" t="str">
        <f t="shared" si="995"/>
        <v>Untreated Water</v>
      </c>
      <c r="O7737">
        <v>0.69</v>
      </c>
      <c r="P7737">
        <v>70</v>
      </c>
      <c r="Q7737">
        <v>7.4</v>
      </c>
    </row>
    <row r="7738" spans="1:17" hidden="1" x14ac:dyDescent="0.3">
      <c r="A7738" t="s">
        <v>29997</v>
      </c>
      <c r="B7738" t="s">
        <v>29998</v>
      </c>
      <c r="C7738" s="1" t="str">
        <f t="shared" si="986"/>
        <v>21:0671</v>
      </c>
      <c r="D7738" s="1" t="str">
        <f t="shared" si="993"/>
        <v>21:0204</v>
      </c>
      <c r="E7738" t="s">
        <v>29999</v>
      </c>
      <c r="F7738" t="s">
        <v>30000</v>
      </c>
      <c r="H7738">
        <v>61.331916800000002</v>
      </c>
      <c r="I7738">
        <v>-129.00294969999999</v>
      </c>
      <c r="J7738" s="1" t="str">
        <f t="shared" si="994"/>
        <v>Fluid (stream)</v>
      </c>
      <c r="K7738" s="1" t="str">
        <f t="shared" si="995"/>
        <v>Untreated Water</v>
      </c>
      <c r="O7738">
        <v>0.05</v>
      </c>
      <c r="P7738">
        <v>60</v>
      </c>
      <c r="Q7738">
        <v>7.4</v>
      </c>
    </row>
    <row r="7739" spans="1:17" hidden="1" x14ac:dyDescent="0.3">
      <c r="A7739" t="s">
        <v>30001</v>
      </c>
      <c r="B7739" t="s">
        <v>30002</v>
      </c>
      <c r="C7739" s="1" t="str">
        <f t="shared" si="986"/>
        <v>21:0671</v>
      </c>
      <c r="D7739" s="1" t="str">
        <f t="shared" si="993"/>
        <v>21:0204</v>
      </c>
      <c r="E7739" t="s">
        <v>30003</v>
      </c>
      <c r="F7739" t="s">
        <v>30004</v>
      </c>
      <c r="H7739">
        <v>61.3428051</v>
      </c>
      <c r="I7739">
        <v>-128.92622220000001</v>
      </c>
      <c r="J7739" s="1" t="str">
        <f t="shared" si="994"/>
        <v>Fluid (stream)</v>
      </c>
      <c r="K7739" s="1" t="str">
        <f t="shared" si="995"/>
        <v>Untreated Water</v>
      </c>
      <c r="O7739">
        <v>0.31</v>
      </c>
      <c r="P7739">
        <v>60</v>
      </c>
      <c r="Q7739">
        <v>7.5</v>
      </c>
    </row>
    <row r="7740" spans="1:17" hidden="1" x14ac:dyDescent="0.3">
      <c r="A7740" t="s">
        <v>30005</v>
      </c>
      <c r="B7740" t="s">
        <v>30006</v>
      </c>
      <c r="C7740" s="1" t="str">
        <f t="shared" si="986"/>
        <v>21:0671</v>
      </c>
      <c r="D7740" s="1" t="str">
        <f t="shared" si="993"/>
        <v>21:0204</v>
      </c>
      <c r="E7740" t="s">
        <v>30007</v>
      </c>
      <c r="F7740" t="s">
        <v>30008</v>
      </c>
      <c r="H7740">
        <v>61.3659301</v>
      </c>
      <c r="I7740">
        <v>-128.90938850000001</v>
      </c>
      <c r="J7740" s="1" t="str">
        <f t="shared" si="994"/>
        <v>Fluid (stream)</v>
      </c>
      <c r="K7740" s="1" t="str">
        <f t="shared" si="995"/>
        <v>Untreated Water</v>
      </c>
      <c r="O7740">
        <v>0.48</v>
      </c>
      <c r="P7740">
        <v>70</v>
      </c>
      <c r="Q7740">
        <v>7.8</v>
      </c>
    </row>
    <row r="7741" spans="1:17" hidden="1" x14ac:dyDescent="0.3">
      <c r="A7741" t="s">
        <v>30009</v>
      </c>
      <c r="B7741" t="s">
        <v>30010</v>
      </c>
      <c r="C7741" s="1" t="str">
        <f t="shared" si="986"/>
        <v>21:0671</v>
      </c>
      <c r="D7741" s="1" t="str">
        <f t="shared" si="993"/>
        <v>21:0204</v>
      </c>
      <c r="E7741" t="s">
        <v>30011</v>
      </c>
      <c r="F7741" t="s">
        <v>30012</v>
      </c>
      <c r="H7741">
        <v>61.353958800000001</v>
      </c>
      <c r="I7741">
        <v>-128.8704755</v>
      </c>
      <c r="J7741" s="1" t="str">
        <f t="shared" si="994"/>
        <v>Fluid (stream)</v>
      </c>
      <c r="K7741" s="1" t="str">
        <f t="shared" si="995"/>
        <v>Untreated Water</v>
      </c>
      <c r="O7741">
        <v>0.18</v>
      </c>
      <c r="P7741">
        <v>80</v>
      </c>
      <c r="Q7741">
        <v>7.1</v>
      </c>
    </row>
    <row r="7742" spans="1:17" hidden="1" x14ac:dyDescent="0.3">
      <c r="A7742" t="s">
        <v>30013</v>
      </c>
      <c r="B7742" t="s">
        <v>30014</v>
      </c>
      <c r="C7742" s="1" t="str">
        <f t="shared" si="986"/>
        <v>21:0671</v>
      </c>
      <c r="D7742" s="1" t="str">
        <f t="shared" si="993"/>
        <v>21:0204</v>
      </c>
      <c r="E7742" t="s">
        <v>30015</v>
      </c>
      <c r="F7742" t="s">
        <v>30016</v>
      </c>
      <c r="H7742">
        <v>61.338023700000001</v>
      </c>
      <c r="I7742">
        <v>-128.8527315</v>
      </c>
      <c r="J7742" s="1" t="str">
        <f t="shared" si="994"/>
        <v>Fluid (stream)</v>
      </c>
      <c r="K7742" s="1" t="str">
        <f t="shared" si="995"/>
        <v>Untreated Water</v>
      </c>
      <c r="O7742">
        <v>0.35</v>
      </c>
      <c r="P7742">
        <v>60</v>
      </c>
      <c r="Q7742">
        <v>6.9</v>
      </c>
    </row>
    <row r="7743" spans="1:17" hidden="1" x14ac:dyDescent="0.3">
      <c r="A7743" t="s">
        <v>30017</v>
      </c>
      <c r="B7743" t="s">
        <v>30018</v>
      </c>
      <c r="C7743" s="1" t="str">
        <f t="shared" si="986"/>
        <v>21:0671</v>
      </c>
      <c r="D7743" s="1" t="str">
        <f t="shared" si="993"/>
        <v>21:0204</v>
      </c>
      <c r="E7743" t="s">
        <v>30019</v>
      </c>
      <c r="F7743" t="s">
        <v>30020</v>
      </c>
      <c r="H7743">
        <v>61.315224600000001</v>
      </c>
      <c r="I7743">
        <v>-128.85700399999999</v>
      </c>
      <c r="J7743" s="1" t="str">
        <f t="shared" si="994"/>
        <v>Fluid (stream)</v>
      </c>
      <c r="K7743" s="1" t="str">
        <f t="shared" si="995"/>
        <v>Untreated Water</v>
      </c>
      <c r="O7743">
        <v>0.45</v>
      </c>
      <c r="P7743">
        <v>60</v>
      </c>
      <c r="Q7743">
        <v>6.9</v>
      </c>
    </row>
    <row r="7744" spans="1:17" hidden="1" x14ac:dyDescent="0.3">
      <c r="A7744" t="s">
        <v>30021</v>
      </c>
      <c r="B7744" t="s">
        <v>30022</v>
      </c>
      <c r="C7744" s="1" t="str">
        <f t="shared" si="986"/>
        <v>21:0671</v>
      </c>
      <c r="D7744" s="1" t="str">
        <f t="shared" si="993"/>
        <v>21:0204</v>
      </c>
      <c r="E7744" t="s">
        <v>30023</v>
      </c>
      <c r="F7744" t="s">
        <v>30024</v>
      </c>
      <c r="H7744">
        <v>61.307102299999997</v>
      </c>
      <c r="I7744">
        <v>-128.87828809999999</v>
      </c>
      <c r="J7744" s="1" t="str">
        <f t="shared" si="994"/>
        <v>Fluid (stream)</v>
      </c>
      <c r="K7744" s="1" t="str">
        <f t="shared" si="995"/>
        <v>Untreated Water</v>
      </c>
      <c r="O7744">
        <v>0.48</v>
      </c>
      <c r="P7744">
        <v>70</v>
      </c>
      <c r="Q7744">
        <v>7.1</v>
      </c>
    </row>
    <row r="7745" spans="1:17" hidden="1" x14ac:dyDescent="0.3">
      <c r="A7745" t="s">
        <v>30025</v>
      </c>
      <c r="B7745" t="s">
        <v>30026</v>
      </c>
      <c r="C7745" s="1" t="str">
        <f t="shared" si="986"/>
        <v>21:0671</v>
      </c>
      <c r="D7745" s="1" t="str">
        <f t="shared" si="993"/>
        <v>21:0204</v>
      </c>
      <c r="E7745" t="s">
        <v>30027</v>
      </c>
      <c r="F7745" t="s">
        <v>30028</v>
      </c>
      <c r="H7745">
        <v>61.294780899999999</v>
      </c>
      <c r="I7745">
        <v>-128.8741934</v>
      </c>
      <c r="J7745" s="1" t="str">
        <f t="shared" si="994"/>
        <v>Fluid (stream)</v>
      </c>
      <c r="K7745" s="1" t="str">
        <f t="shared" si="995"/>
        <v>Untreated Water</v>
      </c>
      <c r="O7745">
        <v>0.5</v>
      </c>
      <c r="P7745">
        <v>190</v>
      </c>
      <c r="Q7745">
        <v>6.3</v>
      </c>
    </row>
    <row r="7746" spans="1:17" hidden="1" x14ac:dyDescent="0.3">
      <c r="A7746" t="s">
        <v>30029</v>
      </c>
      <c r="B7746" t="s">
        <v>30030</v>
      </c>
      <c r="C7746" s="1" t="str">
        <f t="shared" si="986"/>
        <v>21:0671</v>
      </c>
      <c r="D7746" s="1" t="str">
        <f t="shared" si="993"/>
        <v>21:0204</v>
      </c>
      <c r="E7746" t="s">
        <v>30031</v>
      </c>
      <c r="F7746" t="s">
        <v>30032</v>
      </c>
      <c r="H7746">
        <v>61.292203700000002</v>
      </c>
      <c r="I7746">
        <v>-128.86423869999999</v>
      </c>
      <c r="J7746" s="1" t="str">
        <f t="shared" si="994"/>
        <v>Fluid (stream)</v>
      </c>
      <c r="K7746" s="1" t="str">
        <f t="shared" si="995"/>
        <v>Untreated Water</v>
      </c>
      <c r="O7746">
        <v>0.28999999999999998</v>
      </c>
      <c r="P7746">
        <v>70</v>
      </c>
      <c r="Q7746">
        <v>6.6</v>
      </c>
    </row>
    <row r="7747" spans="1:17" hidden="1" x14ac:dyDescent="0.3">
      <c r="A7747" t="s">
        <v>30033</v>
      </c>
      <c r="B7747" t="s">
        <v>30034</v>
      </c>
      <c r="C7747" s="1" t="str">
        <f t="shared" si="986"/>
        <v>21:0671</v>
      </c>
      <c r="D7747" s="1" t="str">
        <f t="shared" si="993"/>
        <v>21:0204</v>
      </c>
      <c r="E7747" t="s">
        <v>30035</v>
      </c>
      <c r="F7747" t="s">
        <v>30036</v>
      </c>
      <c r="H7747">
        <v>61.280282200000002</v>
      </c>
      <c r="I7747">
        <v>-128.8654847</v>
      </c>
      <c r="J7747" s="1" t="str">
        <f t="shared" si="994"/>
        <v>Fluid (stream)</v>
      </c>
      <c r="K7747" s="1" t="str">
        <f t="shared" si="995"/>
        <v>Untreated Water</v>
      </c>
      <c r="O7747">
        <v>0.67</v>
      </c>
      <c r="P7747">
        <v>50</v>
      </c>
      <c r="Q7747">
        <v>6</v>
      </c>
    </row>
    <row r="7748" spans="1:17" hidden="1" x14ac:dyDescent="0.3">
      <c r="A7748" t="s">
        <v>30037</v>
      </c>
      <c r="B7748" t="s">
        <v>30038</v>
      </c>
      <c r="C7748" s="1" t="str">
        <f t="shared" si="986"/>
        <v>21:0671</v>
      </c>
      <c r="D7748" s="1" t="str">
        <f t="shared" si="993"/>
        <v>21:0204</v>
      </c>
      <c r="E7748" t="s">
        <v>30035</v>
      </c>
      <c r="F7748" t="s">
        <v>30039</v>
      </c>
      <c r="H7748">
        <v>61.280282200000002</v>
      </c>
      <c r="I7748">
        <v>-128.8654847</v>
      </c>
      <c r="J7748" s="1" t="str">
        <f t="shared" si="994"/>
        <v>Fluid (stream)</v>
      </c>
      <c r="K7748" s="1" t="str">
        <f t="shared" si="995"/>
        <v>Untreated Water</v>
      </c>
      <c r="O7748">
        <v>0.65</v>
      </c>
      <c r="P7748">
        <v>40</v>
      </c>
      <c r="Q7748">
        <v>5.9</v>
      </c>
    </row>
    <row r="7749" spans="1:17" hidden="1" x14ac:dyDescent="0.3">
      <c r="A7749" t="s">
        <v>30040</v>
      </c>
      <c r="B7749" t="s">
        <v>30041</v>
      </c>
      <c r="C7749" s="1" t="str">
        <f t="shared" si="986"/>
        <v>21:0671</v>
      </c>
      <c r="D7749" s="1" t="str">
        <f t="shared" si="993"/>
        <v>21:0204</v>
      </c>
      <c r="E7749" t="s">
        <v>30042</v>
      </c>
      <c r="F7749" t="s">
        <v>30043</v>
      </c>
      <c r="H7749">
        <v>61.253891199999998</v>
      </c>
      <c r="I7749">
        <v>-128.86977400000001</v>
      </c>
      <c r="J7749" s="1" t="str">
        <f t="shared" si="994"/>
        <v>Fluid (stream)</v>
      </c>
      <c r="K7749" s="1" t="str">
        <f t="shared" si="995"/>
        <v>Untreated Water</v>
      </c>
      <c r="O7749">
        <v>0.18</v>
      </c>
      <c r="P7749">
        <v>40</v>
      </c>
      <c r="Q7749">
        <v>6.3</v>
      </c>
    </row>
    <row r="7750" spans="1:17" hidden="1" x14ac:dyDescent="0.3">
      <c r="A7750" t="s">
        <v>30044</v>
      </c>
      <c r="B7750" t="s">
        <v>30045</v>
      </c>
      <c r="C7750" s="1" t="str">
        <f t="shared" si="986"/>
        <v>21:0671</v>
      </c>
      <c r="D7750" s="1" t="str">
        <f t="shared" si="993"/>
        <v>21:0204</v>
      </c>
      <c r="E7750" t="s">
        <v>30046</v>
      </c>
      <c r="F7750" t="s">
        <v>30047</v>
      </c>
      <c r="H7750">
        <v>61.260069799999997</v>
      </c>
      <c r="I7750">
        <v>-128.881586</v>
      </c>
      <c r="J7750" s="1" t="str">
        <f t="shared" si="994"/>
        <v>Fluid (stream)</v>
      </c>
      <c r="K7750" s="1" t="str">
        <f t="shared" si="995"/>
        <v>Untreated Water</v>
      </c>
      <c r="O7750">
        <v>0.49</v>
      </c>
      <c r="P7750">
        <v>50</v>
      </c>
      <c r="Q7750">
        <v>6.3</v>
      </c>
    </row>
    <row r="7751" spans="1:17" hidden="1" x14ac:dyDescent="0.3">
      <c r="A7751" t="s">
        <v>30048</v>
      </c>
      <c r="B7751" t="s">
        <v>30049</v>
      </c>
      <c r="C7751" s="1" t="str">
        <f t="shared" si="986"/>
        <v>21:0671</v>
      </c>
      <c r="D7751" s="1" t="str">
        <f t="shared" si="993"/>
        <v>21:0204</v>
      </c>
      <c r="E7751" t="s">
        <v>30050</v>
      </c>
      <c r="F7751" t="s">
        <v>30051</v>
      </c>
      <c r="H7751">
        <v>61.261730900000003</v>
      </c>
      <c r="I7751">
        <v>-128.816552</v>
      </c>
      <c r="J7751" s="1" t="str">
        <f t="shared" si="994"/>
        <v>Fluid (stream)</v>
      </c>
      <c r="K7751" s="1" t="str">
        <f t="shared" si="995"/>
        <v>Untreated Water</v>
      </c>
      <c r="O7751">
        <v>0.4</v>
      </c>
      <c r="P7751">
        <v>90</v>
      </c>
      <c r="Q7751">
        <v>6.3</v>
      </c>
    </row>
    <row r="7752" spans="1:17" hidden="1" x14ac:dyDescent="0.3">
      <c r="A7752" t="s">
        <v>30052</v>
      </c>
      <c r="B7752" t="s">
        <v>30053</v>
      </c>
      <c r="C7752" s="1" t="str">
        <f t="shared" si="986"/>
        <v>21:0671</v>
      </c>
      <c r="D7752" s="1" t="str">
        <f t="shared" si="993"/>
        <v>21:0204</v>
      </c>
      <c r="E7752" t="s">
        <v>30054</v>
      </c>
      <c r="F7752" t="s">
        <v>30055</v>
      </c>
      <c r="H7752">
        <v>61.244691400000001</v>
      </c>
      <c r="I7752">
        <v>-128.82388169999999</v>
      </c>
      <c r="J7752" s="1" t="str">
        <f t="shared" si="994"/>
        <v>Fluid (stream)</v>
      </c>
      <c r="K7752" s="1" t="str">
        <f t="shared" si="995"/>
        <v>Untreated Water</v>
      </c>
    </row>
    <row r="7753" spans="1:17" hidden="1" x14ac:dyDescent="0.3">
      <c r="A7753" t="s">
        <v>30056</v>
      </c>
      <c r="B7753" t="s">
        <v>30057</v>
      </c>
      <c r="C7753" s="1" t="str">
        <f t="shared" si="986"/>
        <v>21:0671</v>
      </c>
      <c r="D7753" s="1" t="str">
        <f t="shared" si="993"/>
        <v>21:0204</v>
      </c>
      <c r="E7753" t="s">
        <v>30058</v>
      </c>
      <c r="F7753" t="s">
        <v>30059</v>
      </c>
      <c r="H7753">
        <v>61.245094799999997</v>
      </c>
      <c r="I7753">
        <v>-128.79747610000001</v>
      </c>
      <c r="J7753" s="1" t="str">
        <f t="shared" si="994"/>
        <v>Fluid (stream)</v>
      </c>
      <c r="K7753" s="1" t="str">
        <f t="shared" si="995"/>
        <v>Untreated Water</v>
      </c>
      <c r="O7753">
        <v>2.5000000000000001E-2</v>
      </c>
      <c r="P7753">
        <v>40</v>
      </c>
      <c r="Q7753">
        <v>6.1</v>
      </c>
    </row>
    <row r="7754" spans="1:17" hidden="1" x14ac:dyDescent="0.3">
      <c r="A7754" t="s">
        <v>30060</v>
      </c>
      <c r="B7754" t="s">
        <v>30061</v>
      </c>
      <c r="C7754" s="1" t="str">
        <f t="shared" si="986"/>
        <v>21:0671</v>
      </c>
      <c r="D7754" s="1" t="str">
        <f t="shared" si="993"/>
        <v>21:0204</v>
      </c>
      <c r="E7754" t="s">
        <v>30062</v>
      </c>
      <c r="F7754" t="s">
        <v>30063</v>
      </c>
      <c r="H7754">
        <v>61.242078599999999</v>
      </c>
      <c r="I7754">
        <v>-128.79773789999999</v>
      </c>
      <c r="J7754" s="1" t="str">
        <f t="shared" si="994"/>
        <v>Fluid (stream)</v>
      </c>
      <c r="K7754" s="1" t="str">
        <f t="shared" si="995"/>
        <v>Untreated Water</v>
      </c>
      <c r="O7754">
        <v>0.17</v>
      </c>
      <c r="P7754">
        <v>60</v>
      </c>
      <c r="Q7754">
        <v>6.6</v>
      </c>
    </row>
    <row r="7755" spans="1:17" hidden="1" x14ac:dyDescent="0.3">
      <c r="A7755" t="s">
        <v>30064</v>
      </c>
      <c r="B7755" t="s">
        <v>30065</v>
      </c>
      <c r="C7755" s="1" t="str">
        <f t="shared" si="986"/>
        <v>21:0671</v>
      </c>
      <c r="D7755" s="1" t="str">
        <f t="shared" si="993"/>
        <v>21:0204</v>
      </c>
      <c r="E7755" t="s">
        <v>30066</v>
      </c>
      <c r="F7755" t="s">
        <v>30067</v>
      </c>
      <c r="H7755">
        <v>61.215336399999998</v>
      </c>
      <c r="I7755">
        <v>-128.7711784</v>
      </c>
      <c r="J7755" s="1" t="str">
        <f t="shared" si="994"/>
        <v>Fluid (stream)</v>
      </c>
      <c r="K7755" s="1" t="str">
        <f t="shared" si="995"/>
        <v>Untreated Water</v>
      </c>
    </row>
    <row r="7756" spans="1:17" hidden="1" x14ac:dyDescent="0.3">
      <c r="A7756" t="s">
        <v>30068</v>
      </c>
      <c r="B7756" t="s">
        <v>30069</v>
      </c>
      <c r="C7756" s="1" t="str">
        <f t="shared" si="986"/>
        <v>21:0671</v>
      </c>
      <c r="D7756" s="1" t="str">
        <f t="shared" si="993"/>
        <v>21:0204</v>
      </c>
      <c r="E7756" t="s">
        <v>30070</v>
      </c>
      <c r="F7756" t="s">
        <v>30071</v>
      </c>
      <c r="H7756">
        <v>61.215650799999999</v>
      </c>
      <c r="I7756">
        <v>-128.7141742</v>
      </c>
      <c r="J7756" s="1" t="str">
        <f t="shared" si="994"/>
        <v>Fluid (stream)</v>
      </c>
      <c r="K7756" s="1" t="str">
        <f t="shared" si="995"/>
        <v>Untreated Water</v>
      </c>
      <c r="O7756">
        <v>0.14000000000000001</v>
      </c>
      <c r="P7756">
        <v>50</v>
      </c>
      <c r="Q7756">
        <v>6.9</v>
      </c>
    </row>
    <row r="7757" spans="1:17" hidden="1" x14ac:dyDescent="0.3">
      <c r="A7757" t="s">
        <v>30072</v>
      </c>
      <c r="B7757" t="s">
        <v>30073</v>
      </c>
      <c r="C7757" s="1" t="str">
        <f t="shared" si="986"/>
        <v>21:0671</v>
      </c>
      <c r="D7757" s="1" t="str">
        <f t="shared" si="993"/>
        <v>21:0204</v>
      </c>
      <c r="E7757" t="s">
        <v>30074</v>
      </c>
      <c r="F7757" t="s">
        <v>30075</v>
      </c>
      <c r="H7757">
        <v>61.2013982</v>
      </c>
      <c r="I7757">
        <v>-128.71631350000001</v>
      </c>
      <c r="J7757" s="1" t="str">
        <f t="shared" si="994"/>
        <v>Fluid (stream)</v>
      </c>
      <c r="K7757" s="1" t="str">
        <f t="shared" si="995"/>
        <v>Untreated Water</v>
      </c>
      <c r="O7757">
        <v>0.13</v>
      </c>
      <c r="P7757">
        <v>50</v>
      </c>
      <c r="Q7757">
        <v>6.8</v>
      </c>
    </row>
    <row r="7758" spans="1:17" hidden="1" x14ac:dyDescent="0.3">
      <c r="A7758" t="s">
        <v>30076</v>
      </c>
      <c r="B7758" t="s">
        <v>30077</v>
      </c>
      <c r="C7758" s="1" t="str">
        <f t="shared" si="986"/>
        <v>21:0671</v>
      </c>
      <c r="D7758" s="1" t="str">
        <f t="shared" si="993"/>
        <v>21:0204</v>
      </c>
      <c r="E7758" t="s">
        <v>30078</v>
      </c>
      <c r="F7758" t="s">
        <v>30079</v>
      </c>
      <c r="H7758">
        <v>61.194677300000002</v>
      </c>
      <c r="I7758">
        <v>-128.74061470000001</v>
      </c>
      <c r="J7758" s="1" t="str">
        <f t="shared" si="994"/>
        <v>Fluid (stream)</v>
      </c>
      <c r="K7758" s="1" t="str">
        <f t="shared" si="995"/>
        <v>Untreated Water</v>
      </c>
      <c r="O7758">
        <v>0.26</v>
      </c>
      <c r="P7758">
        <v>50</v>
      </c>
      <c r="Q7758">
        <v>6.9</v>
      </c>
    </row>
    <row r="7759" spans="1:17" hidden="1" x14ac:dyDescent="0.3">
      <c r="A7759" t="s">
        <v>30080</v>
      </c>
      <c r="B7759" t="s">
        <v>30081</v>
      </c>
      <c r="C7759" s="1" t="str">
        <f t="shared" si="986"/>
        <v>21:0671</v>
      </c>
      <c r="D7759" s="1" t="str">
        <f t="shared" si="993"/>
        <v>21:0204</v>
      </c>
      <c r="E7759" t="s">
        <v>30082</v>
      </c>
      <c r="F7759" t="s">
        <v>30083</v>
      </c>
      <c r="H7759">
        <v>61.2064868</v>
      </c>
      <c r="I7759">
        <v>-128.7954924</v>
      </c>
      <c r="J7759" s="1" t="str">
        <f t="shared" si="994"/>
        <v>Fluid (stream)</v>
      </c>
      <c r="K7759" s="1" t="str">
        <f t="shared" si="995"/>
        <v>Untreated Water</v>
      </c>
      <c r="O7759">
        <v>0.34</v>
      </c>
      <c r="P7759">
        <v>70</v>
      </c>
      <c r="Q7759">
        <v>6.6</v>
      </c>
    </row>
    <row r="7760" spans="1:17" hidden="1" x14ac:dyDescent="0.3">
      <c r="A7760" t="s">
        <v>30084</v>
      </c>
      <c r="B7760" t="s">
        <v>30085</v>
      </c>
      <c r="C7760" s="1" t="str">
        <f t="shared" si="986"/>
        <v>21:0671</v>
      </c>
      <c r="D7760" s="1" t="str">
        <f t="shared" si="993"/>
        <v>21:0204</v>
      </c>
      <c r="E7760" t="s">
        <v>30086</v>
      </c>
      <c r="F7760" t="s">
        <v>30087</v>
      </c>
      <c r="H7760">
        <v>61.184927500000001</v>
      </c>
      <c r="I7760">
        <v>-128.81869420000001</v>
      </c>
      <c r="J7760" s="1" t="str">
        <f t="shared" si="994"/>
        <v>Fluid (stream)</v>
      </c>
      <c r="K7760" s="1" t="str">
        <f t="shared" si="995"/>
        <v>Untreated Water</v>
      </c>
      <c r="O7760">
        <v>0.31</v>
      </c>
      <c r="P7760">
        <v>50</v>
      </c>
      <c r="Q7760">
        <v>6.4</v>
      </c>
    </row>
    <row r="7761" spans="1:17" hidden="1" x14ac:dyDescent="0.3">
      <c r="A7761" t="s">
        <v>30088</v>
      </c>
      <c r="B7761" t="s">
        <v>30089</v>
      </c>
      <c r="C7761" s="1" t="str">
        <f t="shared" si="986"/>
        <v>21:0671</v>
      </c>
      <c r="D7761" s="1" t="str">
        <f>HYPERLINK("http://geochem.nrcan.gc.ca/cdogs/content/svy/svy_e.htm", "")</f>
        <v/>
      </c>
      <c r="G7761" s="1" t="str">
        <f>HYPERLINK("http://geochem.nrcan.gc.ca/cdogs/content/cr_/cr_00082_e.htm", "82")</f>
        <v>82</v>
      </c>
      <c r="J7761" t="s">
        <v>11453</v>
      </c>
      <c r="K7761" t="s">
        <v>11454</v>
      </c>
      <c r="O7761">
        <v>1.07</v>
      </c>
      <c r="P7761">
        <v>300</v>
      </c>
      <c r="Q7761">
        <v>7.4</v>
      </c>
    </row>
    <row r="7762" spans="1:17" hidden="1" x14ac:dyDescent="0.3">
      <c r="A7762" t="s">
        <v>30090</v>
      </c>
      <c r="B7762" t="s">
        <v>30091</v>
      </c>
      <c r="C7762" s="1" t="str">
        <f t="shared" si="986"/>
        <v>21:0671</v>
      </c>
      <c r="D7762" s="1" t="str">
        <f t="shared" ref="D7762:D7770" si="996">HYPERLINK("http://geochem.nrcan.gc.ca/cdogs/content/svy/svy210204_e.htm", "21:0204")</f>
        <v>21:0204</v>
      </c>
      <c r="E7762" t="s">
        <v>30092</v>
      </c>
      <c r="F7762" t="s">
        <v>30093</v>
      </c>
      <c r="H7762">
        <v>61.225461000000003</v>
      </c>
      <c r="I7762">
        <v>-128.817249</v>
      </c>
      <c r="J7762" s="1" t="str">
        <f t="shared" ref="J7762:J7770" si="997">HYPERLINK("http://geochem.nrcan.gc.ca/cdogs/content/kwd/kwd020018_e.htm", "Fluid (stream)")</f>
        <v>Fluid (stream)</v>
      </c>
      <c r="K7762" s="1" t="str">
        <f t="shared" ref="K7762:K7770" si="998">HYPERLINK("http://geochem.nrcan.gc.ca/cdogs/content/kwd/kwd080007_e.htm", "Untreated Water")</f>
        <v>Untreated Water</v>
      </c>
      <c r="O7762">
        <v>0.26</v>
      </c>
      <c r="P7762">
        <v>90</v>
      </c>
      <c r="Q7762">
        <v>6.8</v>
      </c>
    </row>
    <row r="7763" spans="1:17" hidden="1" x14ac:dyDescent="0.3">
      <c r="A7763" t="s">
        <v>30094</v>
      </c>
      <c r="B7763" t="s">
        <v>30095</v>
      </c>
      <c r="C7763" s="1" t="str">
        <f t="shared" si="986"/>
        <v>21:0671</v>
      </c>
      <c r="D7763" s="1" t="str">
        <f t="shared" si="996"/>
        <v>21:0204</v>
      </c>
      <c r="E7763" t="s">
        <v>30096</v>
      </c>
      <c r="F7763" t="s">
        <v>30097</v>
      </c>
      <c r="H7763">
        <v>61.223187099999997</v>
      </c>
      <c r="I7763">
        <v>-128.8523989</v>
      </c>
      <c r="J7763" s="1" t="str">
        <f t="shared" si="997"/>
        <v>Fluid (stream)</v>
      </c>
      <c r="K7763" s="1" t="str">
        <f t="shared" si="998"/>
        <v>Untreated Water</v>
      </c>
      <c r="O7763">
        <v>0.18</v>
      </c>
      <c r="P7763">
        <v>50</v>
      </c>
      <c r="Q7763">
        <v>6.5</v>
      </c>
    </row>
    <row r="7764" spans="1:17" hidden="1" x14ac:dyDescent="0.3">
      <c r="A7764" t="s">
        <v>30098</v>
      </c>
      <c r="B7764" t="s">
        <v>30099</v>
      </c>
      <c r="C7764" s="1" t="str">
        <f t="shared" si="986"/>
        <v>21:0671</v>
      </c>
      <c r="D7764" s="1" t="str">
        <f t="shared" si="996"/>
        <v>21:0204</v>
      </c>
      <c r="E7764" t="s">
        <v>30100</v>
      </c>
      <c r="F7764" t="s">
        <v>30101</v>
      </c>
      <c r="H7764">
        <v>61.172994500000001</v>
      </c>
      <c r="I7764">
        <v>-128.88351489999999</v>
      </c>
      <c r="J7764" s="1" t="str">
        <f t="shared" si="997"/>
        <v>Fluid (stream)</v>
      </c>
      <c r="K7764" s="1" t="str">
        <f t="shared" si="998"/>
        <v>Untreated Water</v>
      </c>
      <c r="O7764">
        <v>0.13</v>
      </c>
      <c r="P7764">
        <v>50</v>
      </c>
      <c r="Q7764">
        <v>6.1</v>
      </c>
    </row>
    <row r="7765" spans="1:17" hidden="1" x14ac:dyDescent="0.3">
      <c r="A7765" t="s">
        <v>30102</v>
      </c>
      <c r="B7765" t="s">
        <v>30103</v>
      </c>
      <c r="C7765" s="1" t="str">
        <f t="shared" si="986"/>
        <v>21:0671</v>
      </c>
      <c r="D7765" s="1" t="str">
        <f t="shared" si="996"/>
        <v>21:0204</v>
      </c>
      <c r="E7765" t="s">
        <v>30100</v>
      </c>
      <c r="F7765" t="s">
        <v>30104</v>
      </c>
      <c r="H7765">
        <v>61.172994500000001</v>
      </c>
      <c r="I7765">
        <v>-128.88351489999999</v>
      </c>
      <c r="J7765" s="1" t="str">
        <f t="shared" si="997"/>
        <v>Fluid (stream)</v>
      </c>
      <c r="K7765" s="1" t="str">
        <f t="shared" si="998"/>
        <v>Untreated Water</v>
      </c>
      <c r="O7765">
        <v>0.13</v>
      </c>
      <c r="P7765">
        <v>50</v>
      </c>
      <c r="Q7765">
        <v>6.2</v>
      </c>
    </row>
    <row r="7766" spans="1:17" hidden="1" x14ac:dyDescent="0.3">
      <c r="A7766" t="s">
        <v>30105</v>
      </c>
      <c r="B7766" t="s">
        <v>30106</v>
      </c>
      <c r="C7766" s="1" t="str">
        <f t="shared" si="986"/>
        <v>21:0671</v>
      </c>
      <c r="D7766" s="1" t="str">
        <f t="shared" si="996"/>
        <v>21:0204</v>
      </c>
      <c r="E7766" t="s">
        <v>30107</v>
      </c>
      <c r="F7766" t="s">
        <v>30108</v>
      </c>
      <c r="H7766">
        <v>61.726775799999999</v>
      </c>
      <c r="I7766">
        <v>-128.41307409999999</v>
      </c>
      <c r="J7766" s="1" t="str">
        <f t="shared" si="997"/>
        <v>Fluid (stream)</v>
      </c>
      <c r="K7766" s="1" t="str">
        <f t="shared" si="998"/>
        <v>Untreated Water</v>
      </c>
      <c r="O7766">
        <v>0.46</v>
      </c>
      <c r="P7766">
        <v>40</v>
      </c>
      <c r="Q7766">
        <v>7.5</v>
      </c>
    </row>
    <row r="7767" spans="1:17" hidden="1" x14ac:dyDescent="0.3">
      <c r="A7767" t="s">
        <v>30109</v>
      </c>
      <c r="B7767" t="s">
        <v>30110</v>
      </c>
      <c r="C7767" s="1" t="str">
        <f t="shared" ref="C7767:C7830" si="999">HYPERLINK("http://geochem.nrcan.gc.ca/cdogs/content/bdl/bdl210671_e.htm", "21:0671")</f>
        <v>21:0671</v>
      </c>
      <c r="D7767" s="1" t="str">
        <f t="shared" si="996"/>
        <v>21:0204</v>
      </c>
      <c r="E7767" t="s">
        <v>30111</v>
      </c>
      <c r="F7767" t="s">
        <v>30112</v>
      </c>
      <c r="H7767">
        <v>61.738157299999997</v>
      </c>
      <c r="I7767">
        <v>-128.3961237</v>
      </c>
      <c r="J7767" s="1" t="str">
        <f t="shared" si="997"/>
        <v>Fluid (stream)</v>
      </c>
      <c r="K7767" s="1" t="str">
        <f t="shared" si="998"/>
        <v>Untreated Water</v>
      </c>
      <c r="O7767">
        <v>2.5000000000000001E-2</v>
      </c>
      <c r="P7767">
        <v>40</v>
      </c>
      <c r="Q7767">
        <v>7.2</v>
      </c>
    </row>
    <row r="7768" spans="1:17" hidden="1" x14ac:dyDescent="0.3">
      <c r="A7768" t="s">
        <v>30113</v>
      </c>
      <c r="B7768" t="s">
        <v>30114</v>
      </c>
      <c r="C7768" s="1" t="str">
        <f t="shared" si="999"/>
        <v>21:0671</v>
      </c>
      <c r="D7768" s="1" t="str">
        <f t="shared" si="996"/>
        <v>21:0204</v>
      </c>
      <c r="E7768" t="s">
        <v>30115</v>
      </c>
      <c r="F7768" t="s">
        <v>30116</v>
      </c>
      <c r="H7768">
        <v>61.766089800000003</v>
      </c>
      <c r="I7768">
        <v>-128.37304829999999</v>
      </c>
      <c r="J7768" s="1" t="str">
        <f t="shared" si="997"/>
        <v>Fluid (stream)</v>
      </c>
      <c r="K7768" s="1" t="str">
        <f t="shared" si="998"/>
        <v>Untreated Water</v>
      </c>
      <c r="O7768">
        <v>0.53</v>
      </c>
      <c r="P7768">
        <v>30</v>
      </c>
      <c r="Q7768">
        <v>7.7</v>
      </c>
    </row>
    <row r="7769" spans="1:17" hidden="1" x14ac:dyDescent="0.3">
      <c r="A7769" t="s">
        <v>30117</v>
      </c>
      <c r="B7769" t="s">
        <v>30118</v>
      </c>
      <c r="C7769" s="1" t="str">
        <f t="shared" si="999"/>
        <v>21:0671</v>
      </c>
      <c r="D7769" s="1" t="str">
        <f t="shared" si="996"/>
        <v>21:0204</v>
      </c>
      <c r="E7769" t="s">
        <v>30119</v>
      </c>
      <c r="F7769" t="s">
        <v>30120</v>
      </c>
      <c r="H7769">
        <v>61.782031699999997</v>
      </c>
      <c r="I7769">
        <v>-128.42608949999999</v>
      </c>
      <c r="J7769" s="1" t="str">
        <f t="shared" si="997"/>
        <v>Fluid (stream)</v>
      </c>
      <c r="K7769" s="1" t="str">
        <f t="shared" si="998"/>
        <v>Untreated Water</v>
      </c>
      <c r="O7769">
        <v>0.54</v>
      </c>
      <c r="P7769">
        <v>20</v>
      </c>
      <c r="Q7769">
        <v>7.5</v>
      </c>
    </row>
    <row r="7770" spans="1:17" hidden="1" x14ac:dyDescent="0.3">
      <c r="A7770" t="s">
        <v>30121</v>
      </c>
      <c r="B7770" t="s">
        <v>30122</v>
      </c>
      <c r="C7770" s="1" t="str">
        <f t="shared" si="999"/>
        <v>21:0671</v>
      </c>
      <c r="D7770" s="1" t="str">
        <f t="shared" si="996"/>
        <v>21:0204</v>
      </c>
      <c r="E7770" t="s">
        <v>30123</v>
      </c>
      <c r="F7770" t="s">
        <v>30124</v>
      </c>
      <c r="H7770">
        <v>61.771906700000002</v>
      </c>
      <c r="I7770">
        <v>-128.4687855</v>
      </c>
      <c r="J7770" s="1" t="str">
        <f t="shared" si="997"/>
        <v>Fluid (stream)</v>
      </c>
      <c r="K7770" s="1" t="str">
        <f t="shared" si="998"/>
        <v>Untreated Water</v>
      </c>
      <c r="O7770">
        <v>0.24</v>
      </c>
      <c r="P7770">
        <v>30</v>
      </c>
      <c r="Q7770">
        <v>7.6</v>
      </c>
    </row>
    <row r="7771" spans="1:17" hidden="1" x14ac:dyDescent="0.3">
      <c r="A7771" t="s">
        <v>30125</v>
      </c>
      <c r="B7771" t="s">
        <v>30126</v>
      </c>
      <c r="C7771" s="1" t="str">
        <f t="shared" si="999"/>
        <v>21:0671</v>
      </c>
      <c r="D7771" s="1" t="str">
        <f>HYPERLINK("http://geochem.nrcan.gc.ca/cdogs/content/svy/svy_e.htm", "")</f>
        <v/>
      </c>
      <c r="G7771" s="1" t="str">
        <f>HYPERLINK("http://geochem.nrcan.gc.ca/cdogs/content/cr_/cr_00082_e.htm", "82")</f>
        <v>82</v>
      </c>
      <c r="J7771" t="s">
        <v>11453</v>
      </c>
      <c r="K7771" t="s">
        <v>11454</v>
      </c>
      <c r="O7771">
        <v>1.1000000000000001</v>
      </c>
      <c r="P7771">
        <v>300</v>
      </c>
      <c r="Q7771">
        <v>7.5</v>
      </c>
    </row>
    <row r="7772" spans="1:17" hidden="1" x14ac:dyDescent="0.3">
      <c r="A7772" t="s">
        <v>30127</v>
      </c>
      <c r="B7772" t="s">
        <v>30128</v>
      </c>
      <c r="C7772" s="1" t="str">
        <f t="shared" si="999"/>
        <v>21:0671</v>
      </c>
      <c r="D7772" s="1" t="str">
        <f t="shared" ref="D7772:D7794" si="1000">HYPERLINK("http://geochem.nrcan.gc.ca/cdogs/content/svy/svy210204_e.htm", "21:0204")</f>
        <v>21:0204</v>
      </c>
      <c r="E7772" t="s">
        <v>30129</v>
      </c>
      <c r="F7772" t="s">
        <v>30130</v>
      </c>
      <c r="H7772">
        <v>61.834447500000003</v>
      </c>
      <c r="I7772">
        <v>-128.4943313</v>
      </c>
      <c r="J7772" s="1" t="str">
        <f t="shared" ref="J7772:J7794" si="1001">HYPERLINK("http://geochem.nrcan.gc.ca/cdogs/content/kwd/kwd020018_e.htm", "Fluid (stream)")</f>
        <v>Fluid (stream)</v>
      </c>
      <c r="K7772" s="1" t="str">
        <f t="shared" ref="K7772:K7794" si="1002">HYPERLINK("http://geochem.nrcan.gc.ca/cdogs/content/kwd/kwd080007_e.htm", "Untreated Water")</f>
        <v>Untreated Water</v>
      </c>
      <c r="O7772">
        <v>0.6</v>
      </c>
      <c r="P7772">
        <v>30</v>
      </c>
      <c r="Q7772">
        <v>7.5</v>
      </c>
    </row>
    <row r="7773" spans="1:17" hidden="1" x14ac:dyDescent="0.3">
      <c r="A7773" t="s">
        <v>30131</v>
      </c>
      <c r="B7773" t="s">
        <v>30132</v>
      </c>
      <c r="C7773" s="1" t="str">
        <f t="shared" si="999"/>
        <v>21:0671</v>
      </c>
      <c r="D7773" s="1" t="str">
        <f t="shared" si="1000"/>
        <v>21:0204</v>
      </c>
      <c r="E7773" t="s">
        <v>30133</v>
      </c>
      <c r="F7773" t="s">
        <v>30134</v>
      </c>
      <c r="H7773">
        <v>61.8574822</v>
      </c>
      <c r="I7773">
        <v>-128.5217159</v>
      </c>
      <c r="J7773" s="1" t="str">
        <f t="shared" si="1001"/>
        <v>Fluid (stream)</v>
      </c>
      <c r="K7773" s="1" t="str">
        <f t="shared" si="1002"/>
        <v>Untreated Water</v>
      </c>
      <c r="O7773">
        <v>1.7</v>
      </c>
      <c r="P7773">
        <v>20</v>
      </c>
      <c r="Q7773">
        <v>7.4</v>
      </c>
    </row>
    <row r="7774" spans="1:17" hidden="1" x14ac:dyDescent="0.3">
      <c r="A7774" t="s">
        <v>30135</v>
      </c>
      <c r="B7774" t="s">
        <v>30136</v>
      </c>
      <c r="C7774" s="1" t="str">
        <f t="shared" si="999"/>
        <v>21:0671</v>
      </c>
      <c r="D7774" s="1" t="str">
        <f t="shared" si="1000"/>
        <v>21:0204</v>
      </c>
      <c r="E7774" t="s">
        <v>30137</v>
      </c>
      <c r="F7774" t="s">
        <v>30138</v>
      </c>
      <c r="H7774">
        <v>61.854232699999997</v>
      </c>
      <c r="I7774">
        <v>-128.52176660000001</v>
      </c>
      <c r="J7774" s="1" t="str">
        <f t="shared" si="1001"/>
        <v>Fluid (stream)</v>
      </c>
      <c r="K7774" s="1" t="str">
        <f t="shared" si="1002"/>
        <v>Untreated Water</v>
      </c>
      <c r="O7774">
        <v>0.74</v>
      </c>
      <c r="P7774">
        <v>20</v>
      </c>
      <c r="Q7774">
        <v>7.3</v>
      </c>
    </row>
    <row r="7775" spans="1:17" hidden="1" x14ac:dyDescent="0.3">
      <c r="A7775" t="s">
        <v>30139</v>
      </c>
      <c r="B7775" t="s">
        <v>30140</v>
      </c>
      <c r="C7775" s="1" t="str">
        <f t="shared" si="999"/>
        <v>21:0671</v>
      </c>
      <c r="D7775" s="1" t="str">
        <f t="shared" si="1000"/>
        <v>21:0204</v>
      </c>
      <c r="E7775" t="s">
        <v>30141</v>
      </c>
      <c r="F7775" t="s">
        <v>30142</v>
      </c>
      <c r="H7775">
        <v>61.884099399999997</v>
      </c>
      <c r="I7775">
        <v>-128.50399160000001</v>
      </c>
      <c r="J7775" s="1" t="str">
        <f t="shared" si="1001"/>
        <v>Fluid (stream)</v>
      </c>
      <c r="K7775" s="1" t="str">
        <f t="shared" si="1002"/>
        <v>Untreated Water</v>
      </c>
      <c r="O7775">
        <v>2.4</v>
      </c>
      <c r="P7775">
        <v>20</v>
      </c>
      <c r="Q7775">
        <v>7.9</v>
      </c>
    </row>
    <row r="7776" spans="1:17" hidden="1" x14ac:dyDescent="0.3">
      <c r="A7776" t="s">
        <v>30143</v>
      </c>
      <c r="B7776" t="s">
        <v>30144</v>
      </c>
      <c r="C7776" s="1" t="str">
        <f t="shared" si="999"/>
        <v>21:0671</v>
      </c>
      <c r="D7776" s="1" t="str">
        <f t="shared" si="1000"/>
        <v>21:0204</v>
      </c>
      <c r="E7776" t="s">
        <v>30145</v>
      </c>
      <c r="F7776" t="s">
        <v>30146</v>
      </c>
      <c r="H7776">
        <v>61.9263817</v>
      </c>
      <c r="I7776">
        <v>-128.5270002</v>
      </c>
      <c r="J7776" s="1" t="str">
        <f t="shared" si="1001"/>
        <v>Fluid (stream)</v>
      </c>
      <c r="K7776" s="1" t="str">
        <f t="shared" si="1002"/>
        <v>Untreated Water</v>
      </c>
      <c r="O7776">
        <v>0.48</v>
      </c>
      <c r="P7776">
        <v>20</v>
      </c>
      <c r="Q7776">
        <v>7.2</v>
      </c>
    </row>
    <row r="7777" spans="1:17" hidden="1" x14ac:dyDescent="0.3">
      <c r="A7777" t="s">
        <v>30147</v>
      </c>
      <c r="B7777" t="s">
        <v>30148</v>
      </c>
      <c r="C7777" s="1" t="str">
        <f t="shared" si="999"/>
        <v>21:0671</v>
      </c>
      <c r="D7777" s="1" t="str">
        <f t="shared" si="1000"/>
        <v>21:0204</v>
      </c>
      <c r="E7777" t="s">
        <v>30149</v>
      </c>
      <c r="F7777" t="s">
        <v>30150</v>
      </c>
      <c r="H7777">
        <v>61.965606800000003</v>
      </c>
      <c r="I7777">
        <v>-128.57241339999999</v>
      </c>
      <c r="J7777" s="1" t="str">
        <f t="shared" si="1001"/>
        <v>Fluid (stream)</v>
      </c>
      <c r="K7777" s="1" t="str">
        <f t="shared" si="1002"/>
        <v>Untreated Water</v>
      </c>
      <c r="O7777">
        <v>0.33</v>
      </c>
      <c r="P7777">
        <v>30</v>
      </c>
      <c r="Q7777">
        <v>7.4</v>
      </c>
    </row>
    <row r="7778" spans="1:17" hidden="1" x14ac:dyDescent="0.3">
      <c r="A7778" t="s">
        <v>30151</v>
      </c>
      <c r="B7778" t="s">
        <v>30152</v>
      </c>
      <c r="C7778" s="1" t="str">
        <f t="shared" si="999"/>
        <v>21:0671</v>
      </c>
      <c r="D7778" s="1" t="str">
        <f t="shared" si="1000"/>
        <v>21:0204</v>
      </c>
      <c r="E7778" t="s">
        <v>30153</v>
      </c>
      <c r="F7778" t="s">
        <v>30154</v>
      </c>
      <c r="H7778">
        <v>61.957979299999998</v>
      </c>
      <c r="I7778">
        <v>-128.55907790000001</v>
      </c>
      <c r="J7778" s="1" t="str">
        <f t="shared" si="1001"/>
        <v>Fluid (stream)</v>
      </c>
      <c r="K7778" s="1" t="str">
        <f t="shared" si="1002"/>
        <v>Untreated Water</v>
      </c>
      <c r="O7778">
        <v>2.5000000000000001E-2</v>
      </c>
      <c r="P7778">
        <v>40</v>
      </c>
      <c r="Q7778">
        <v>7</v>
      </c>
    </row>
    <row r="7779" spans="1:17" hidden="1" x14ac:dyDescent="0.3">
      <c r="A7779" t="s">
        <v>30155</v>
      </c>
      <c r="B7779" t="s">
        <v>30156</v>
      </c>
      <c r="C7779" s="1" t="str">
        <f t="shared" si="999"/>
        <v>21:0671</v>
      </c>
      <c r="D7779" s="1" t="str">
        <f t="shared" si="1000"/>
        <v>21:0204</v>
      </c>
      <c r="E7779" t="s">
        <v>30157</v>
      </c>
      <c r="F7779" t="s">
        <v>30158</v>
      </c>
      <c r="H7779">
        <v>61.964615899999998</v>
      </c>
      <c r="I7779">
        <v>-128.5222522</v>
      </c>
      <c r="J7779" s="1" t="str">
        <f t="shared" si="1001"/>
        <v>Fluid (stream)</v>
      </c>
      <c r="K7779" s="1" t="str">
        <f t="shared" si="1002"/>
        <v>Untreated Water</v>
      </c>
      <c r="O7779">
        <v>0.42</v>
      </c>
      <c r="P7779">
        <v>20</v>
      </c>
      <c r="Q7779">
        <v>7.8</v>
      </c>
    </row>
    <row r="7780" spans="1:17" hidden="1" x14ac:dyDescent="0.3">
      <c r="A7780" t="s">
        <v>30159</v>
      </c>
      <c r="B7780" t="s">
        <v>30160</v>
      </c>
      <c r="C7780" s="1" t="str">
        <f t="shared" si="999"/>
        <v>21:0671</v>
      </c>
      <c r="D7780" s="1" t="str">
        <f t="shared" si="1000"/>
        <v>21:0204</v>
      </c>
      <c r="E7780" t="s">
        <v>30161</v>
      </c>
      <c r="F7780" t="s">
        <v>30162</v>
      </c>
      <c r="H7780">
        <v>61.966754799999997</v>
      </c>
      <c r="I7780">
        <v>-128.5281693</v>
      </c>
      <c r="J7780" s="1" t="str">
        <f t="shared" si="1001"/>
        <v>Fluid (stream)</v>
      </c>
      <c r="K7780" s="1" t="str">
        <f t="shared" si="1002"/>
        <v>Untreated Water</v>
      </c>
      <c r="O7780">
        <v>0.42</v>
      </c>
      <c r="P7780">
        <v>30</v>
      </c>
      <c r="Q7780">
        <v>7.8</v>
      </c>
    </row>
    <row r="7781" spans="1:17" hidden="1" x14ac:dyDescent="0.3">
      <c r="A7781" t="s">
        <v>30163</v>
      </c>
      <c r="B7781" t="s">
        <v>30164</v>
      </c>
      <c r="C7781" s="1" t="str">
        <f t="shared" si="999"/>
        <v>21:0671</v>
      </c>
      <c r="D7781" s="1" t="str">
        <f t="shared" si="1000"/>
        <v>21:0204</v>
      </c>
      <c r="E7781" t="s">
        <v>30165</v>
      </c>
      <c r="F7781" t="s">
        <v>30166</v>
      </c>
      <c r="H7781">
        <v>61.996177600000003</v>
      </c>
      <c r="I7781">
        <v>-128.59161090000001</v>
      </c>
      <c r="J7781" s="1" t="str">
        <f t="shared" si="1001"/>
        <v>Fluid (stream)</v>
      </c>
      <c r="K7781" s="1" t="str">
        <f t="shared" si="1002"/>
        <v>Untreated Water</v>
      </c>
      <c r="O7781">
        <v>2.5000000000000001E-2</v>
      </c>
      <c r="P7781">
        <v>30</v>
      </c>
      <c r="Q7781">
        <v>7.3</v>
      </c>
    </row>
    <row r="7782" spans="1:17" hidden="1" x14ac:dyDescent="0.3">
      <c r="A7782" t="s">
        <v>30167</v>
      </c>
      <c r="B7782" t="s">
        <v>30168</v>
      </c>
      <c r="C7782" s="1" t="str">
        <f t="shared" si="999"/>
        <v>21:0671</v>
      </c>
      <c r="D7782" s="1" t="str">
        <f t="shared" si="1000"/>
        <v>21:0204</v>
      </c>
      <c r="E7782" t="s">
        <v>30169</v>
      </c>
      <c r="F7782" t="s">
        <v>30170</v>
      </c>
      <c r="H7782">
        <v>61.989460200000003</v>
      </c>
      <c r="I7782">
        <v>-128.491174</v>
      </c>
      <c r="J7782" s="1" t="str">
        <f t="shared" si="1001"/>
        <v>Fluid (stream)</v>
      </c>
      <c r="K7782" s="1" t="str">
        <f t="shared" si="1002"/>
        <v>Untreated Water</v>
      </c>
      <c r="O7782">
        <v>0.06</v>
      </c>
      <c r="P7782">
        <v>30</v>
      </c>
      <c r="Q7782">
        <v>7.2</v>
      </c>
    </row>
    <row r="7783" spans="1:17" hidden="1" x14ac:dyDescent="0.3">
      <c r="A7783" t="s">
        <v>30171</v>
      </c>
      <c r="B7783" t="s">
        <v>30172</v>
      </c>
      <c r="C7783" s="1" t="str">
        <f t="shared" si="999"/>
        <v>21:0671</v>
      </c>
      <c r="D7783" s="1" t="str">
        <f t="shared" si="1000"/>
        <v>21:0204</v>
      </c>
      <c r="E7783" t="s">
        <v>30173</v>
      </c>
      <c r="F7783" t="s">
        <v>30174</v>
      </c>
      <c r="H7783">
        <v>61.964850300000002</v>
      </c>
      <c r="I7783">
        <v>-128.4525653</v>
      </c>
      <c r="J7783" s="1" t="str">
        <f t="shared" si="1001"/>
        <v>Fluid (stream)</v>
      </c>
      <c r="K7783" s="1" t="str">
        <f t="shared" si="1002"/>
        <v>Untreated Water</v>
      </c>
      <c r="O7783">
        <v>0.05</v>
      </c>
      <c r="P7783">
        <v>60</v>
      </c>
      <c r="Q7783">
        <v>7.2</v>
      </c>
    </row>
    <row r="7784" spans="1:17" hidden="1" x14ac:dyDescent="0.3">
      <c r="A7784" t="s">
        <v>30175</v>
      </c>
      <c r="B7784" t="s">
        <v>30176</v>
      </c>
      <c r="C7784" s="1" t="str">
        <f t="shared" si="999"/>
        <v>21:0671</v>
      </c>
      <c r="D7784" s="1" t="str">
        <f t="shared" si="1000"/>
        <v>21:0204</v>
      </c>
      <c r="E7784" t="s">
        <v>30173</v>
      </c>
      <c r="F7784" t="s">
        <v>30177</v>
      </c>
      <c r="H7784">
        <v>61.964850300000002</v>
      </c>
      <c r="I7784">
        <v>-128.4525653</v>
      </c>
      <c r="J7784" s="1" t="str">
        <f t="shared" si="1001"/>
        <v>Fluid (stream)</v>
      </c>
      <c r="K7784" s="1" t="str">
        <f t="shared" si="1002"/>
        <v>Untreated Water</v>
      </c>
      <c r="O7784">
        <v>0.05</v>
      </c>
      <c r="P7784">
        <v>50</v>
      </c>
      <c r="Q7784">
        <v>7.1</v>
      </c>
    </row>
    <row r="7785" spans="1:17" hidden="1" x14ac:dyDescent="0.3">
      <c r="A7785" t="s">
        <v>30178</v>
      </c>
      <c r="B7785" t="s">
        <v>30179</v>
      </c>
      <c r="C7785" s="1" t="str">
        <f t="shared" si="999"/>
        <v>21:0671</v>
      </c>
      <c r="D7785" s="1" t="str">
        <f t="shared" si="1000"/>
        <v>21:0204</v>
      </c>
      <c r="E7785" t="s">
        <v>30180</v>
      </c>
      <c r="F7785" t="s">
        <v>30181</v>
      </c>
      <c r="H7785">
        <v>61.942885500000003</v>
      </c>
      <c r="I7785">
        <v>-128.45299549999999</v>
      </c>
      <c r="J7785" s="1" t="str">
        <f t="shared" si="1001"/>
        <v>Fluid (stream)</v>
      </c>
      <c r="K7785" s="1" t="str">
        <f t="shared" si="1002"/>
        <v>Untreated Water</v>
      </c>
      <c r="O7785">
        <v>2.5000000000000001E-2</v>
      </c>
      <c r="P7785">
        <v>30</v>
      </c>
      <c r="Q7785">
        <v>7</v>
      </c>
    </row>
    <row r="7786" spans="1:17" hidden="1" x14ac:dyDescent="0.3">
      <c r="A7786" t="s">
        <v>30182</v>
      </c>
      <c r="B7786" t="s">
        <v>30183</v>
      </c>
      <c r="C7786" s="1" t="str">
        <f t="shared" si="999"/>
        <v>21:0671</v>
      </c>
      <c r="D7786" s="1" t="str">
        <f t="shared" si="1000"/>
        <v>21:0204</v>
      </c>
      <c r="E7786" t="s">
        <v>30184</v>
      </c>
      <c r="F7786" t="s">
        <v>30185</v>
      </c>
      <c r="H7786">
        <v>61.918048599999999</v>
      </c>
      <c r="I7786">
        <v>-128.43359670000001</v>
      </c>
      <c r="J7786" s="1" t="str">
        <f t="shared" si="1001"/>
        <v>Fluid (stream)</v>
      </c>
      <c r="K7786" s="1" t="str">
        <f t="shared" si="1002"/>
        <v>Untreated Water</v>
      </c>
      <c r="O7786">
        <v>0.6</v>
      </c>
      <c r="P7786">
        <v>30</v>
      </c>
      <c r="Q7786">
        <v>7.7</v>
      </c>
    </row>
    <row r="7787" spans="1:17" hidden="1" x14ac:dyDescent="0.3">
      <c r="A7787" t="s">
        <v>30186</v>
      </c>
      <c r="B7787" t="s">
        <v>30187</v>
      </c>
      <c r="C7787" s="1" t="str">
        <f t="shared" si="999"/>
        <v>21:0671</v>
      </c>
      <c r="D7787" s="1" t="str">
        <f t="shared" si="1000"/>
        <v>21:0204</v>
      </c>
      <c r="E7787" t="s">
        <v>30188</v>
      </c>
      <c r="F7787" t="s">
        <v>30189</v>
      </c>
      <c r="H7787">
        <v>61.875331000000003</v>
      </c>
      <c r="I7787">
        <v>-128.382474</v>
      </c>
      <c r="J7787" s="1" t="str">
        <f t="shared" si="1001"/>
        <v>Fluid (stream)</v>
      </c>
      <c r="K7787" s="1" t="str">
        <f t="shared" si="1002"/>
        <v>Untreated Water</v>
      </c>
      <c r="O7787">
        <v>0.82</v>
      </c>
      <c r="P7787">
        <v>30</v>
      </c>
      <c r="Q7787">
        <v>7.7</v>
      </c>
    </row>
    <row r="7788" spans="1:17" hidden="1" x14ac:dyDescent="0.3">
      <c r="A7788" t="s">
        <v>30190</v>
      </c>
      <c r="B7788" t="s">
        <v>30191</v>
      </c>
      <c r="C7788" s="1" t="str">
        <f t="shared" si="999"/>
        <v>21:0671</v>
      </c>
      <c r="D7788" s="1" t="str">
        <f t="shared" si="1000"/>
        <v>21:0204</v>
      </c>
      <c r="E7788" t="s">
        <v>30192</v>
      </c>
      <c r="F7788" t="s">
        <v>30193</v>
      </c>
      <c r="H7788">
        <v>61.863432299999999</v>
      </c>
      <c r="I7788">
        <v>-128.36387629999999</v>
      </c>
      <c r="J7788" s="1" t="str">
        <f t="shared" si="1001"/>
        <v>Fluid (stream)</v>
      </c>
      <c r="K7788" s="1" t="str">
        <f t="shared" si="1002"/>
        <v>Untreated Water</v>
      </c>
      <c r="O7788">
        <v>0.27</v>
      </c>
      <c r="P7788">
        <v>20</v>
      </c>
      <c r="Q7788">
        <v>7</v>
      </c>
    </row>
    <row r="7789" spans="1:17" hidden="1" x14ac:dyDescent="0.3">
      <c r="A7789" t="s">
        <v>30194</v>
      </c>
      <c r="B7789" t="s">
        <v>30195</v>
      </c>
      <c r="C7789" s="1" t="str">
        <f t="shared" si="999"/>
        <v>21:0671</v>
      </c>
      <c r="D7789" s="1" t="str">
        <f t="shared" si="1000"/>
        <v>21:0204</v>
      </c>
      <c r="E7789" t="s">
        <v>30196</v>
      </c>
      <c r="F7789" t="s">
        <v>30197</v>
      </c>
      <c r="H7789">
        <v>61.849462299999999</v>
      </c>
      <c r="I7789">
        <v>-128.35392469999999</v>
      </c>
      <c r="J7789" s="1" t="str">
        <f t="shared" si="1001"/>
        <v>Fluid (stream)</v>
      </c>
      <c r="K7789" s="1" t="str">
        <f t="shared" si="1002"/>
        <v>Untreated Water</v>
      </c>
      <c r="O7789">
        <v>0.75</v>
      </c>
      <c r="P7789">
        <v>20</v>
      </c>
      <c r="Q7789">
        <v>7.6</v>
      </c>
    </row>
    <row r="7790" spans="1:17" hidden="1" x14ac:dyDescent="0.3">
      <c r="A7790" t="s">
        <v>30198</v>
      </c>
      <c r="B7790" t="s">
        <v>30199</v>
      </c>
      <c r="C7790" s="1" t="str">
        <f t="shared" si="999"/>
        <v>21:0671</v>
      </c>
      <c r="D7790" s="1" t="str">
        <f t="shared" si="1000"/>
        <v>21:0204</v>
      </c>
      <c r="E7790" t="s">
        <v>30200</v>
      </c>
      <c r="F7790" t="s">
        <v>30201</v>
      </c>
      <c r="H7790">
        <v>61.828296899999998</v>
      </c>
      <c r="I7790">
        <v>-128.3719888</v>
      </c>
      <c r="J7790" s="1" t="str">
        <f t="shared" si="1001"/>
        <v>Fluid (stream)</v>
      </c>
      <c r="K7790" s="1" t="str">
        <f t="shared" si="1002"/>
        <v>Untreated Water</v>
      </c>
      <c r="O7790">
        <v>0.98</v>
      </c>
      <c r="P7790">
        <v>20</v>
      </c>
      <c r="Q7790">
        <v>7.8</v>
      </c>
    </row>
    <row r="7791" spans="1:17" hidden="1" x14ac:dyDescent="0.3">
      <c r="A7791" t="s">
        <v>30202</v>
      </c>
      <c r="B7791" t="s">
        <v>30203</v>
      </c>
      <c r="C7791" s="1" t="str">
        <f t="shared" si="999"/>
        <v>21:0671</v>
      </c>
      <c r="D7791" s="1" t="str">
        <f t="shared" si="1000"/>
        <v>21:0204</v>
      </c>
      <c r="E7791" t="s">
        <v>30204</v>
      </c>
      <c r="F7791" t="s">
        <v>30205</v>
      </c>
      <c r="H7791">
        <v>61.827683</v>
      </c>
      <c r="I7791">
        <v>-128.36343859999999</v>
      </c>
      <c r="J7791" s="1" t="str">
        <f t="shared" si="1001"/>
        <v>Fluid (stream)</v>
      </c>
      <c r="K7791" s="1" t="str">
        <f t="shared" si="1002"/>
        <v>Untreated Water</v>
      </c>
      <c r="O7791">
        <v>0.68</v>
      </c>
      <c r="P7791">
        <v>20</v>
      </c>
      <c r="Q7791">
        <v>7.8</v>
      </c>
    </row>
    <row r="7792" spans="1:17" hidden="1" x14ac:dyDescent="0.3">
      <c r="A7792" t="s">
        <v>30206</v>
      </c>
      <c r="B7792" t="s">
        <v>30207</v>
      </c>
      <c r="C7792" s="1" t="str">
        <f t="shared" si="999"/>
        <v>21:0671</v>
      </c>
      <c r="D7792" s="1" t="str">
        <f t="shared" si="1000"/>
        <v>21:0204</v>
      </c>
      <c r="E7792" t="s">
        <v>30208</v>
      </c>
      <c r="F7792" t="s">
        <v>30209</v>
      </c>
      <c r="H7792">
        <v>61.835753799999999</v>
      </c>
      <c r="I7792">
        <v>-128.3713047</v>
      </c>
      <c r="J7792" s="1" t="str">
        <f t="shared" si="1001"/>
        <v>Fluid (stream)</v>
      </c>
      <c r="K7792" s="1" t="str">
        <f t="shared" si="1002"/>
        <v>Untreated Water</v>
      </c>
      <c r="O7792">
        <v>0.68</v>
      </c>
      <c r="P7792">
        <v>20</v>
      </c>
      <c r="Q7792">
        <v>7.7</v>
      </c>
    </row>
    <row r="7793" spans="1:17" hidden="1" x14ac:dyDescent="0.3">
      <c r="A7793" t="s">
        <v>30210</v>
      </c>
      <c r="B7793" t="s">
        <v>30211</v>
      </c>
      <c r="C7793" s="1" t="str">
        <f t="shared" si="999"/>
        <v>21:0671</v>
      </c>
      <c r="D7793" s="1" t="str">
        <f t="shared" si="1000"/>
        <v>21:0204</v>
      </c>
      <c r="E7793" t="s">
        <v>30212</v>
      </c>
      <c r="F7793" t="s">
        <v>30213</v>
      </c>
      <c r="H7793">
        <v>61.8099524</v>
      </c>
      <c r="I7793">
        <v>-128.31113139999999</v>
      </c>
      <c r="J7793" s="1" t="str">
        <f t="shared" si="1001"/>
        <v>Fluid (stream)</v>
      </c>
      <c r="K7793" s="1" t="str">
        <f t="shared" si="1002"/>
        <v>Untreated Water</v>
      </c>
      <c r="O7793">
        <v>0.52</v>
      </c>
      <c r="P7793">
        <v>20</v>
      </c>
      <c r="Q7793">
        <v>7.7</v>
      </c>
    </row>
    <row r="7794" spans="1:17" hidden="1" x14ac:dyDescent="0.3">
      <c r="A7794" t="s">
        <v>30214</v>
      </c>
      <c r="B7794" t="s">
        <v>30215</v>
      </c>
      <c r="C7794" s="1" t="str">
        <f t="shared" si="999"/>
        <v>21:0671</v>
      </c>
      <c r="D7794" s="1" t="str">
        <f t="shared" si="1000"/>
        <v>21:0204</v>
      </c>
      <c r="E7794" t="s">
        <v>30216</v>
      </c>
      <c r="F7794" t="s">
        <v>30217</v>
      </c>
      <c r="H7794">
        <v>61.795631299999997</v>
      </c>
      <c r="I7794">
        <v>-128.29999659999999</v>
      </c>
      <c r="J7794" s="1" t="str">
        <f t="shared" si="1001"/>
        <v>Fluid (stream)</v>
      </c>
      <c r="K7794" s="1" t="str">
        <f t="shared" si="1002"/>
        <v>Untreated Water</v>
      </c>
      <c r="O7794">
        <v>0.19</v>
      </c>
      <c r="P7794">
        <v>20</v>
      </c>
      <c r="Q7794">
        <v>7.3</v>
      </c>
    </row>
    <row r="7795" spans="1:17" hidden="1" x14ac:dyDescent="0.3">
      <c r="A7795" t="s">
        <v>30218</v>
      </c>
      <c r="B7795" t="s">
        <v>30219</v>
      </c>
      <c r="C7795" s="1" t="str">
        <f t="shared" si="999"/>
        <v>21:0671</v>
      </c>
      <c r="D7795" s="1" t="str">
        <f>HYPERLINK("http://geochem.nrcan.gc.ca/cdogs/content/svy/svy_e.htm", "")</f>
        <v/>
      </c>
      <c r="G7795" s="1" t="str">
        <f>HYPERLINK("http://geochem.nrcan.gc.ca/cdogs/content/cr_/cr_00080_e.htm", "80")</f>
        <v>80</v>
      </c>
      <c r="J7795" t="s">
        <v>11453</v>
      </c>
      <c r="K7795" t="s">
        <v>11454</v>
      </c>
      <c r="O7795">
        <v>0.24</v>
      </c>
      <c r="P7795">
        <v>80</v>
      </c>
      <c r="Q7795">
        <v>7.3</v>
      </c>
    </row>
    <row r="7796" spans="1:17" hidden="1" x14ac:dyDescent="0.3">
      <c r="A7796" t="s">
        <v>30220</v>
      </c>
      <c r="B7796" t="s">
        <v>30221</v>
      </c>
      <c r="C7796" s="1" t="str">
        <f t="shared" si="999"/>
        <v>21:0671</v>
      </c>
      <c r="D7796" s="1" t="str">
        <f t="shared" ref="D7796:D7814" si="1003">HYPERLINK("http://geochem.nrcan.gc.ca/cdogs/content/svy/svy210204_e.htm", "21:0204")</f>
        <v>21:0204</v>
      </c>
      <c r="E7796" t="s">
        <v>30222</v>
      </c>
      <c r="F7796" t="s">
        <v>30223</v>
      </c>
      <c r="H7796">
        <v>61.657785599999997</v>
      </c>
      <c r="I7796">
        <v>-129.19688310000001</v>
      </c>
      <c r="J7796" s="1" t="str">
        <f t="shared" ref="J7796:J7814" si="1004">HYPERLINK("http://geochem.nrcan.gc.ca/cdogs/content/kwd/kwd020018_e.htm", "Fluid (stream)")</f>
        <v>Fluid (stream)</v>
      </c>
      <c r="K7796" s="1" t="str">
        <f t="shared" ref="K7796:K7814" si="1005">HYPERLINK("http://geochem.nrcan.gc.ca/cdogs/content/kwd/kwd080007_e.htm", "Untreated Water")</f>
        <v>Untreated Water</v>
      </c>
      <c r="O7796">
        <v>0.17</v>
      </c>
      <c r="P7796">
        <v>40</v>
      </c>
      <c r="Q7796">
        <v>7.1</v>
      </c>
    </row>
    <row r="7797" spans="1:17" hidden="1" x14ac:dyDescent="0.3">
      <c r="A7797" t="s">
        <v>30224</v>
      </c>
      <c r="B7797" t="s">
        <v>30225</v>
      </c>
      <c r="C7797" s="1" t="str">
        <f t="shared" si="999"/>
        <v>21:0671</v>
      </c>
      <c r="D7797" s="1" t="str">
        <f t="shared" si="1003"/>
        <v>21:0204</v>
      </c>
      <c r="E7797" t="s">
        <v>30226</v>
      </c>
      <c r="F7797" t="s">
        <v>30227</v>
      </c>
      <c r="H7797">
        <v>61.662719199999998</v>
      </c>
      <c r="I7797">
        <v>-129.15850409999999</v>
      </c>
      <c r="J7797" s="1" t="str">
        <f t="shared" si="1004"/>
        <v>Fluid (stream)</v>
      </c>
      <c r="K7797" s="1" t="str">
        <f t="shared" si="1005"/>
        <v>Untreated Water</v>
      </c>
      <c r="O7797">
        <v>2.2999999999999998</v>
      </c>
      <c r="P7797">
        <v>80</v>
      </c>
      <c r="Q7797">
        <v>7.6</v>
      </c>
    </row>
    <row r="7798" spans="1:17" hidden="1" x14ac:dyDescent="0.3">
      <c r="A7798" t="s">
        <v>30228</v>
      </c>
      <c r="B7798" t="s">
        <v>30229</v>
      </c>
      <c r="C7798" s="1" t="str">
        <f t="shared" si="999"/>
        <v>21:0671</v>
      </c>
      <c r="D7798" s="1" t="str">
        <f t="shared" si="1003"/>
        <v>21:0204</v>
      </c>
      <c r="E7798" t="s">
        <v>30230</v>
      </c>
      <c r="F7798" t="s">
        <v>30231</v>
      </c>
      <c r="H7798">
        <v>61.660277399999998</v>
      </c>
      <c r="I7798">
        <v>-129.1505798</v>
      </c>
      <c r="J7798" s="1" t="str">
        <f t="shared" si="1004"/>
        <v>Fluid (stream)</v>
      </c>
      <c r="K7798" s="1" t="str">
        <f t="shared" si="1005"/>
        <v>Untreated Water</v>
      </c>
      <c r="O7798">
        <v>0.57999999999999996</v>
      </c>
      <c r="P7798">
        <v>80</v>
      </c>
      <c r="Q7798">
        <v>7.4</v>
      </c>
    </row>
    <row r="7799" spans="1:17" hidden="1" x14ac:dyDescent="0.3">
      <c r="A7799" t="s">
        <v>30232</v>
      </c>
      <c r="B7799" t="s">
        <v>30233</v>
      </c>
      <c r="C7799" s="1" t="str">
        <f t="shared" si="999"/>
        <v>21:0671</v>
      </c>
      <c r="D7799" s="1" t="str">
        <f t="shared" si="1003"/>
        <v>21:0204</v>
      </c>
      <c r="E7799" t="s">
        <v>30234</v>
      </c>
      <c r="F7799" t="s">
        <v>30235</v>
      </c>
      <c r="H7799">
        <v>61.675740400000002</v>
      </c>
      <c r="I7799">
        <v>-129.1194261</v>
      </c>
      <c r="J7799" s="1" t="str">
        <f t="shared" si="1004"/>
        <v>Fluid (stream)</v>
      </c>
      <c r="K7799" s="1" t="str">
        <f t="shared" si="1005"/>
        <v>Untreated Water</v>
      </c>
      <c r="O7799">
        <v>0.23</v>
      </c>
      <c r="P7799">
        <v>60</v>
      </c>
      <c r="Q7799">
        <v>7.1</v>
      </c>
    </row>
    <row r="7800" spans="1:17" hidden="1" x14ac:dyDescent="0.3">
      <c r="A7800" t="s">
        <v>30236</v>
      </c>
      <c r="B7800" t="s">
        <v>30237</v>
      </c>
      <c r="C7800" s="1" t="str">
        <f t="shared" si="999"/>
        <v>21:0671</v>
      </c>
      <c r="D7800" s="1" t="str">
        <f t="shared" si="1003"/>
        <v>21:0204</v>
      </c>
      <c r="E7800" t="s">
        <v>30238</v>
      </c>
      <c r="F7800" t="s">
        <v>30239</v>
      </c>
      <c r="H7800">
        <v>61.675289499999998</v>
      </c>
      <c r="I7800">
        <v>-129.09973909999999</v>
      </c>
      <c r="J7800" s="1" t="str">
        <f t="shared" si="1004"/>
        <v>Fluid (stream)</v>
      </c>
      <c r="K7800" s="1" t="str">
        <f t="shared" si="1005"/>
        <v>Untreated Water</v>
      </c>
      <c r="O7800">
        <v>0.26</v>
      </c>
      <c r="P7800">
        <v>70</v>
      </c>
      <c r="Q7800">
        <v>7.6</v>
      </c>
    </row>
    <row r="7801" spans="1:17" hidden="1" x14ac:dyDescent="0.3">
      <c r="A7801" t="s">
        <v>30240</v>
      </c>
      <c r="B7801" t="s">
        <v>30241</v>
      </c>
      <c r="C7801" s="1" t="str">
        <f t="shared" si="999"/>
        <v>21:0671</v>
      </c>
      <c r="D7801" s="1" t="str">
        <f t="shared" si="1003"/>
        <v>21:0204</v>
      </c>
      <c r="E7801" t="s">
        <v>30242</v>
      </c>
      <c r="F7801" t="s">
        <v>30243</v>
      </c>
      <c r="H7801">
        <v>61.6906842</v>
      </c>
      <c r="I7801">
        <v>-129.088618</v>
      </c>
      <c r="J7801" s="1" t="str">
        <f t="shared" si="1004"/>
        <v>Fluid (stream)</v>
      </c>
      <c r="K7801" s="1" t="str">
        <f t="shared" si="1005"/>
        <v>Untreated Water</v>
      </c>
      <c r="O7801">
        <v>0.41</v>
      </c>
      <c r="P7801">
        <v>100</v>
      </c>
      <c r="Q7801">
        <v>7.2</v>
      </c>
    </row>
    <row r="7802" spans="1:17" hidden="1" x14ac:dyDescent="0.3">
      <c r="A7802" t="s">
        <v>30244</v>
      </c>
      <c r="B7802" t="s">
        <v>30245</v>
      </c>
      <c r="C7802" s="1" t="str">
        <f t="shared" si="999"/>
        <v>21:0671</v>
      </c>
      <c r="D7802" s="1" t="str">
        <f t="shared" si="1003"/>
        <v>21:0204</v>
      </c>
      <c r="E7802" t="s">
        <v>30246</v>
      </c>
      <c r="F7802" t="s">
        <v>30247</v>
      </c>
      <c r="H7802">
        <v>61.700999600000003</v>
      </c>
      <c r="I7802">
        <v>-129.05344199999999</v>
      </c>
      <c r="J7802" s="1" t="str">
        <f t="shared" si="1004"/>
        <v>Fluid (stream)</v>
      </c>
      <c r="K7802" s="1" t="str">
        <f t="shared" si="1005"/>
        <v>Untreated Water</v>
      </c>
      <c r="O7802">
        <v>0.53</v>
      </c>
      <c r="P7802">
        <v>90</v>
      </c>
      <c r="Q7802">
        <v>7</v>
      </c>
    </row>
    <row r="7803" spans="1:17" hidden="1" x14ac:dyDescent="0.3">
      <c r="A7803" t="s">
        <v>30248</v>
      </c>
      <c r="B7803" t="s">
        <v>30249</v>
      </c>
      <c r="C7803" s="1" t="str">
        <f t="shared" si="999"/>
        <v>21:0671</v>
      </c>
      <c r="D7803" s="1" t="str">
        <f t="shared" si="1003"/>
        <v>21:0204</v>
      </c>
      <c r="E7803" t="s">
        <v>30250</v>
      </c>
      <c r="F7803" t="s">
        <v>30251</v>
      </c>
      <c r="H7803">
        <v>61.634234900000003</v>
      </c>
      <c r="I7803">
        <v>-129.10204150000001</v>
      </c>
      <c r="J7803" s="1" t="str">
        <f t="shared" si="1004"/>
        <v>Fluid (stream)</v>
      </c>
      <c r="K7803" s="1" t="str">
        <f t="shared" si="1005"/>
        <v>Untreated Water</v>
      </c>
      <c r="O7803">
        <v>0.19</v>
      </c>
      <c r="P7803">
        <v>80</v>
      </c>
      <c r="Q7803">
        <v>7.6</v>
      </c>
    </row>
    <row r="7804" spans="1:17" hidden="1" x14ac:dyDescent="0.3">
      <c r="A7804" t="s">
        <v>30252</v>
      </c>
      <c r="B7804" t="s">
        <v>30253</v>
      </c>
      <c r="C7804" s="1" t="str">
        <f t="shared" si="999"/>
        <v>21:0671</v>
      </c>
      <c r="D7804" s="1" t="str">
        <f t="shared" si="1003"/>
        <v>21:0204</v>
      </c>
      <c r="E7804" t="s">
        <v>30254</v>
      </c>
      <c r="F7804" t="s">
        <v>30255</v>
      </c>
      <c r="H7804">
        <v>61.647676799999999</v>
      </c>
      <c r="I7804">
        <v>-129.00744649999999</v>
      </c>
      <c r="J7804" s="1" t="str">
        <f t="shared" si="1004"/>
        <v>Fluid (stream)</v>
      </c>
      <c r="K7804" s="1" t="str">
        <f t="shared" si="1005"/>
        <v>Untreated Water</v>
      </c>
    </row>
    <row r="7805" spans="1:17" hidden="1" x14ac:dyDescent="0.3">
      <c r="A7805" t="s">
        <v>30256</v>
      </c>
      <c r="B7805" t="s">
        <v>30257</v>
      </c>
      <c r="C7805" s="1" t="str">
        <f t="shared" si="999"/>
        <v>21:0671</v>
      </c>
      <c r="D7805" s="1" t="str">
        <f t="shared" si="1003"/>
        <v>21:0204</v>
      </c>
      <c r="E7805" t="s">
        <v>30258</v>
      </c>
      <c r="F7805" t="s">
        <v>30259</v>
      </c>
      <c r="H7805">
        <v>61.633443399999997</v>
      </c>
      <c r="I7805">
        <v>-129.09171910000001</v>
      </c>
      <c r="J7805" s="1" t="str">
        <f t="shared" si="1004"/>
        <v>Fluid (stream)</v>
      </c>
      <c r="K7805" s="1" t="str">
        <f t="shared" si="1005"/>
        <v>Untreated Water</v>
      </c>
      <c r="O7805">
        <v>0.14000000000000001</v>
      </c>
      <c r="P7805">
        <v>110</v>
      </c>
      <c r="Q7805">
        <v>7.4</v>
      </c>
    </row>
    <row r="7806" spans="1:17" hidden="1" x14ac:dyDescent="0.3">
      <c r="A7806" t="s">
        <v>30260</v>
      </c>
      <c r="B7806" t="s">
        <v>30261</v>
      </c>
      <c r="C7806" s="1" t="str">
        <f t="shared" si="999"/>
        <v>21:0671</v>
      </c>
      <c r="D7806" s="1" t="str">
        <f t="shared" si="1003"/>
        <v>21:0204</v>
      </c>
      <c r="E7806" t="s">
        <v>30262</v>
      </c>
      <c r="F7806" t="s">
        <v>30263</v>
      </c>
      <c r="H7806">
        <v>61.6578102</v>
      </c>
      <c r="I7806">
        <v>-128.97637080000001</v>
      </c>
      <c r="J7806" s="1" t="str">
        <f t="shared" si="1004"/>
        <v>Fluid (stream)</v>
      </c>
      <c r="K7806" s="1" t="str">
        <f t="shared" si="1005"/>
        <v>Untreated Water</v>
      </c>
      <c r="O7806">
        <v>0.21</v>
      </c>
      <c r="P7806">
        <v>80</v>
      </c>
      <c r="Q7806">
        <v>7.2</v>
      </c>
    </row>
    <row r="7807" spans="1:17" hidden="1" x14ac:dyDescent="0.3">
      <c r="A7807" t="s">
        <v>30264</v>
      </c>
      <c r="B7807" t="s">
        <v>30265</v>
      </c>
      <c r="C7807" s="1" t="str">
        <f t="shared" si="999"/>
        <v>21:0671</v>
      </c>
      <c r="D7807" s="1" t="str">
        <f t="shared" si="1003"/>
        <v>21:0204</v>
      </c>
      <c r="E7807" t="s">
        <v>30266</v>
      </c>
      <c r="F7807" t="s">
        <v>30267</v>
      </c>
      <c r="H7807">
        <v>61.686503199999997</v>
      </c>
      <c r="I7807">
        <v>-129.00490429999999</v>
      </c>
      <c r="J7807" s="1" t="str">
        <f t="shared" si="1004"/>
        <v>Fluid (stream)</v>
      </c>
      <c r="K7807" s="1" t="str">
        <f t="shared" si="1005"/>
        <v>Untreated Water</v>
      </c>
      <c r="O7807">
        <v>0.37</v>
      </c>
      <c r="P7807">
        <v>70</v>
      </c>
      <c r="Q7807">
        <v>7</v>
      </c>
    </row>
    <row r="7808" spans="1:17" hidden="1" x14ac:dyDescent="0.3">
      <c r="A7808" t="s">
        <v>30268</v>
      </c>
      <c r="B7808" t="s">
        <v>30269</v>
      </c>
      <c r="C7808" s="1" t="str">
        <f t="shared" si="999"/>
        <v>21:0671</v>
      </c>
      <c r="D7808" s="1" t="str">
        <f t="shared" si="1003"/>
        <v>21:0204</v>
      </c>
      <c r="E7808" t="s">
        <v>30270</v>
      </c>
      <c r="F7808" t="s">
        <v>30271</v>
      </c>
      <c r="H7808">
        <v>61.674818100000003</v>
      </c>
      <c r="I7808">
        <v>-128.88235549999999</v>
      </c>
      <c r="J7808" s="1" t="str">
        <f t="shared" si="1004"/>
        <v>Fluid (stream)</v>
      </c>
      <c r="K7808" s="1" t="str">
        <f t="shared" si="1005"/>
        <v>Untreated Water</v>
      </c>
      <c r="O7808">
        <v>0.33</v>
      </c>
      <c r="P7808">
        <v>70</v>
      </c>
      <c r="Q7808">
        <v>6.9</v>
      </c>
    </row>
    <row r="7809" spans="1:17" hidden="1" x14ac:dyDescent="0.3">
      <c r="A7809" t="s">
        <v>30272</v>
      </c>
      <c r="B7809" t="s">
        <v>30273</v>
      </c>
      <c r="C7809" s="1" t="str">
        <f t="shared" si="999"/>
        <v>21:0671</v>
      </c>
      <c r="D7809" s="1" t="str">
        <f t="shared" si="1003"/>
        <v>21:0204</v>
      </c>
      <c r="E7809" t="s">
        <v>30274</v>
      </c>
      <c r="F7809" t="s">
        <v>30275</v>
      </c>
      <c r="H7809">
        <v>61.671252299999999</v>
      </c>
      <c r="I7809">
        <v>-128.8612511</v>
      </c>
      <c r="J7809" s="1" t="str">
        <f t="shared" si="1004"/>
        <v>Fluid (stream)</v>
      </c>
      <c r="K7809" s="1" t="str">
        <f t="shared" si="1005"/>
        <v>Untreated Water</v>
      </c>
      <c r="O7809">
        <v>0.5</v>
      </c>
      <c r="P7809">
        <v>90</v>
      </c>
      <c r="Q7809">
        <v>7.1</v>
      </c>
    </row>
    <row r="7810" spans="1:17" hidden="1" x14ac:dyDescent="0.3">
      <c r="A7810" t="s">
        <v>30276</v>
      </c>
      <c r="B7810" t="s">
        <v>30277</v>
      </c>
      <c r="C7810" s="1" t="str">
        <f t="shared" si="999"/>
        <v>21:0671</v>
      </c>
      <c r="D7810" s="1" t="str">
        <f t="shared" si="1003"/>
        <v>21:0204</v>
      </c>
      <c r="E7810" t="s">
        <v>30278</v>
      </c>
      <c r="F7810" t="s">
        <v>30279</v>
      </c>
      <c r="H7810">
        <v>61.640380100000002</v>
      </c>
      <c r="I7810">
        <v>-128.93311499999999</v>
      </c>
      <c r="J7810" s="1" t="str">
        <f t="shared" si="1004"/>
        <v>Fluid (stream)</v>
      </c>
      <c r="K7810" s="1" t="str">
        <f t="shared" si="1005"/>
        <v>Untreated Water</v>
      </c>
      <c r="O7810">
        <v>0.08</v>
      </c>
      <c r="P7810">
        <v>120</v>
      </c>
      <c r="Q7810">
        <v>7.1</v>
      </c>
    </row>
    <row r="7811" spans="1:17" hidden="1" x14ac:dyDescent="0.3">
      <c r="A7811" t="s">
        <v>30280</v>
      </c>
      <c r="B7811" t="s">
        <v>30281</v>
      </c>
      <c r="C7811" s="1" t="str">
        <f t="shared" si="999"/>
        <v>21:0671</v>
      </c>
      <c r="D7811" s="1" t="str">
        <f t="shared" si="1003"/>
        <v>21:0204</v>
      </c>
      <c r="E7811" t="s">
        <v>30282</v>
      </c>
      <c r="F7811" t="s">
        <v>30283</v>
      </c>
      <c r="H7811">
        <v>61.627752899999997</v>
      </c>
      <c r="I7811">
        <v>-128.967906</v>
      </c>
      <c r="J7811" s="1" t="str">
        <f t="shared" si="1004"/>
        <v>Fluid (stream)</v>
      </c>
      <c r="K7811" s="1" t="str">
        <f t="shared" si="1005"/>
        <v>Untreated Water</v>
      </c>
      <c r="O7811">
        <v>2.5000000000000001E-2</v>
      </c>
      <c r="P7811">
        <v>90</v>
      </c>
      <c r="Q7811">
        <v>6.8</v>
      </c>
    </row>
    <row r="7812" spans="1:17" hidden="1" x14ac:dyDescent="0.3">
      <c r="A7812" t="s">
        <v>30284</v>
      </c>
      <c r="B7812" t="s">
        <v>30285</v>
      </c>
      <c r="C7812" s="1" t="str">
        <f t="shared" si="999"/>
        <v>21:0671</v>
      </c>
      <c r="D7812" s="1" t="str">
        <f t="shared" si="1003"/>
        <v>21:0204</v>
      </c>
      <c r="E7812" t="s">
        <v>30282</v>
      </c>
      <c r="F7812" t="s">
        <v>30286</v>
      </c>
      <c r="H7812">
        <v>61.627752899999997</v>
      </c>
      <c r="I7812">
        <v>-128.967906</v>
      </c>
      <c r="J7812" s="1" t="str">
        <f t="shared" si="1004"/>
        <v>Fluid (stream)</v>
      </c>
      <c r="K7812" s="1" t="str">
        <f t="shared" si="1005"/>
        <v>Untreated Water</v>
      </c>
      <c r="O7812">
        <v>2.5000000000000001E-2</v>
      </c>
      <c r="P7812">
        <v>80</v>
      </c>
      <c r="Q7812">
        <v>6.7</v>
      </c>
    </row>
    <row r="7813" spans="1:17" hidden="1" x14ac:dyDescent="0.3">
      <c r="A7813" t="s">
        <v>30287</v>
      </c>
      <c r="B7813" t="s">
        <v>30288</v>
      </c>
      <c r="C7813" s="1" t="str">
        <f t="shared" si="999"/>
        <v>21:0671</v>
      </c>
      <c r="D7813" s="1" t="str">
        <f t="shared" si="1003"/>
        <v>21:0204</v>
      </c>
      <c r="E7813" t="s">
        <v>30289</v>
      </c>
      <c r="F7813" t="s">
        <v>30290</v>
      </c>
      <c r="H7813">
        <v>61.619613999999999</v>
      </c>
      <c r="I7813">
        <v>-128.9916375</v>
      </c>
      <c r="J7813" s="1" t="str">
        <f t="shared" si="1004"/>
        <v>Fluid (stream)</v>
      </c>
      <c r="K7813" s="1" t="str">
        <f t="shared" si="1005"/>
        <v>Untreated Water</v>
      </c>
      <c r="O7813">
        <v>2.5000000000000001E-2</v>
      </c>
      <c r="P7813">
        <v>60</v>
      </c>
      <c r="Q7813">
        <v>7.6</v>
      </c>
    </row>
    <row r="7814" spans="1:17" hidden="1" x14ac:dyDescent="0.3">
      <c r="A7814" t="s">
        <v>30291</v>
      </c>
      <c r="B7814" t="s">
        <v>30292</v>
      </c>
      <c r="C7814" s="1" t="str">
        <f t="shared" si="999"/>
        <v>21:0671</v>
      </c>
      <c r="D7814" s="1" t="str">
        <f t="shared" si="1003"/>
        <v>21:0204</v>
      </c>
      <c r="E7814" t="s">
        <v>30293</v>
      </c>
      <c r="F7814" t="s">
        <v>30294</v>
      </c>
      <c r="H7814">
        <v>61.612851499999998</v>
      </c>
      <c r="I7814">
        <v>-129.02687700000001</v>
      </c>
      <c r="J7814" s="1" t="str">
        <f t="shared" si="1004"/>
        <v>Fluid (stream)</v>
      </c>
      <c r="K7814" s="1" t="str">
        <f t="shared" si="1005"/>
        <v>Untreated Water</v>
      </c>
      <c r="O7814">
        <v>0.19</v>
      </c>
      <c r="P7814">
        <v>60</v>
      </c>
      <c r="Q7814">
        <v>7.3</v>
      </c>
    </row>
    <row r="7815" spans="1:17" hidden="1" x14ac:dyDescent="0.3">
      <c r="A7815" t="s">
        <v>30295</v>
      </c>
      <c r="B7815" t="s">
        <v>30296</v>
      </c>
      <c r="C7815" s="1" t="str">
        <f t="shared" si="999"/>
        <v>21:0671</v>
      </c>
      <c r="D7815" s="1" t="str">
        <f>HYPERLINK("http://geochem.nrcan.gc.ca/cdogs/content/svy/svy_e.htm", "")</f>
        <v/>
      </c>
      <c r="G7815" s="1" t="str">
        <f>HYPERLINK("http://geochem.nrcan.gc.ca/cdogs/content/cr_/cr_00081_e.htm", "81")</f>
        <v>81</v>
      </c>
      <c r="J7815" t="s">
        <v>11453</v>
      </c>
      <c r="K7815" t="s">
        <v>11454</v>
      </c>
      <c r="O7815">
        <v>0.19</v>
      </c>
      <c r="P7815">
        <v>160</v>
      </c>
      <c r="Q7815">
        <v>8.1999999999999993</v>
      </c>
    </row>
    <row r="7816" spans="1:17" hidden="1" x14ac:dyDescent="0.3">
      <c r="A7816" t="s">
        <v>30297</v>
      </c>
      <c r="B7816" t="s">
        <v>30298</v>
      </c>
      <c r="C7816" s="1" t="str">
        <f t="shared" si="999"/>
        <v>21:0671</v>
      </c>
      <c r="D7816" s="1" t="str">
        <f t="shared" ref="D7816:D7828" si="1006">HYPERLINK("http://geochem.nrcan.gc.ca/cdogs/content/svy/svy210204_e.htm", "21:0204")</f>
        <v>21:0204</v>
      </c>
      <c r="E7816" t="s">
        <v>30299</v>
      </c>
      <c r="F7816" t="s">
        <v>30300</v>
      </c>
      <c r="H7816">
        <v>61.614334200000002</v>
      </c>
      <c r="I7816">
        <v>-129.0995819</v>
      </c>
      <c r="J7816" s="1" t="str">
        <f t="shared" ref="J7816:J7828" si="1007">HYPERLINK("http://geochem.nrcan.gc.ca/cdogs/content/kwd/kwd020018_e.htm", "Fluid (stream)")</f>
        <v>Fluid (stream)</v>
      </c>
      <c r="K7816" s="1" t="str">
        <f t="shared" ref="K7816:K7828" si="1008">HYPERLINK("http://geochem.nrcan.gc.ca/cdogs/content/kwd/kwd080007_e.htm", "Untreated Water")</f>
        <v>Untreated Water</v>
      </c>
      <c r="O7816">
        <v>0.63</v>
      </c>
      <c r="P7816">
        <v>70</v>
      </c>
      <c r="Q7816">
        <v>7.6</v>
      </c>
    </row>
    <row r="7817" spans="1:17" hidden="1" x14ac:dyDescent="0.3">
      <c r="A7817" t="s">
        <v>30301</v>
      </c>
      <c r="B7817" t="s">
        <v>30302</v>
      </c>
      <c r="C7817" s="1" t="str">
        <f t="shared" si="999"/>
        <v>21:0671</v>
      </c>
      <c r="D7817" s="1" t="str">
        <f t="shared" si="1006"/>
        <v>21:0204</v>
      </c>
      <c r="E7817" t="s">
        <v>30303</v>
      </c>
      <c r="F7817" t="s">
        <v>30304</v>
      </c>
      <c r="H7817">
        <v>61.612226999999997</v>
      </c>
      <c r="I7817">
        <v>-129.10809689999999</v>
      </c>
      <c r="J7817" s="1" t="str">
        <f t="shared" si="1007"/>
        <v>Fluid (stream)</v>
      </c>
      <c r="K7817" s="1" t="str">
        <f t="shared" si="1008"/>
        <v>Untreated Water</v>
      </c>
      <c r="O7817">
        <v>0.18</v>
      </c>
      <c r="P7817">
        <v>60</v>
      </c>
      <c r="Q7817">
        <v>7.4</v>
      </c>
    </row>
    <row r="7818" spans="1:17" hidden="1" x14ac:dyDescent="0.3">
      <c r="A7818" t="s">
        <v>30305</v>
      </c>
      <c r="B7818" t="s">
        <v>30306</v>
      </c>
      <c r="C7818" s="1" t="str">
        <f t="shared" si="999"/>
        <v>21:0671</v>
      </c>
      <c r="D7818" s="1" t="str">
        <f t="shared" si="1006"/>
        <v>21:0204</v>
      </c>
      <c r="E7818" t="s">
        <v>30307</v>
      </c>
      <c r="F7818" t="s">
        <v>30308</v>
      </c>
      <c r="H7818">
        <v>61.615051399999999</v>
      </c>
      <c r="I7818">
        <v>-129.16487950000001</v>
      </c>
      <c r="J7818" s="1" t="str">
        <f t="shared" si="1007"/>
        <v>Fluid (stream)</v>
      </c>
      <c r="K7818" s="1" t="str">
        <f t="shared" si="1008"/>
        <v>Untreated Water</v>
      </c>
      <c r="O7818">
        <v>0.3</v>
      </c>
      <c r="P7818">
        <v>70</v>
      </c>
      <c r="Q7818">
        <v>7.4</v>
      </c>
    </row>
    <row r="7819" spans="1:17" hidden="1" x14ac:dyDescent="0.3">
      <c r="A7819" t="s">
        <v>30309</v>
      </c>
      <c r="B7819" t="s">
        <v>30310</v>
      </c>
      <c r="C7819" s="1" t="str">
        <f t="shared" si="999"/>
        <v>21:0671</v>
      </c>
      <c r="D7819" s="1" t="str">
        <f t="shared" si="1006"/>
        <v>21:0204</v>
      </c>
      <c r="E7819" t="s">
        <v>30311</v>
      </c>
      <c r="F7819" t="s">
        <v>30312</v>
      </c>
      <c r="H7819">
        <v>61.574670099999999</v>
      </c>
      <c r="I7819">
        <v>-129.18682999999999</v>
      </c>
      <c r="J7819" s="1" t="str">
        <f t="shared" si="1007"/>
        <v>Fluid (stream)</v>
      </c>
      <c r="K7819" s="1" t="str">
        <f t="shared" si="1008"/>
        <v>Untreated Water</v>
      </c>
      <c r="O7819">
        <v>0.46</v>
      </c>
      <c r="P7819">
        <v>60</v>
      </c>
      <c r="Q7819">
        <v>7.7</v>
      </c>
    </row>
    <row r="7820" spans="1:17" hidden="1" x14ac:dyDescent="0.3">
      <c r="A7820" t="s">
        <v>30313</v>
      </c>
      <c r="B7820" t="s">
        <v>30314</v>
      </c>
      <c r="C7820" s="1" t="str">
        <f t="shared" si="999"/>
        <v>21:0671</v>
      </c>
      <c r="D7820" s="1" t="str">
        <f t="shared" si="1006"/>
        <v>21:0204</v>
      </c>
      <c r="E7820" t="s">
        <v>30315</v>
      </c>
      <c r="F7820" t="s">
        <v>30316</v>
      </c>
      <c r="H7820">
        <v>61.554255400000002</v>
      </c>
      <c r="I7820">
        <v>-129.23874119999999</v>
      </c>
      <c r="J7820" s="1" t="str">
        <f t="shared" si="1007"/>
        <v>Fluid (stream)</v>
      </c>
      <c r="K7820" s="1" t="str">
        <f t="shared" si="1008"/>
        <v>Untreated Water</v>
      </c>
      <c r="O7820">
        <v>0.3</v>
      </c>
      <c r="P7820">
        <v>40</v>
      </c>
      <c r="Q7820">
        <v>7.3</v>
      </c>
    </row>
    <row r="7821" spans="1:17" hidden="1" x14ac:dyDescent="0.3">
      <c r="A7821" t="s">
        <v>30317</v>
      </c>
      <c r="B7821" t="s">
        <v>30318</v>
      </c>
      <c r="C7821" s="1" t="str">
        <f t="shared" si="999"/>
        <v>21:0671</v>
      </c>
      <c r="D7821" s="1" t="str">
        <f t="shared" si="1006"/>
        <v>21:0204</v>
      </c>
      <c r="E7821" t="s">
        <v>30319</v>
      </c>
      <c r="F7821" t="s">
        <v>30320</v>
      </c>
      <c r="H7821">
        <v>61.551352299999998</v>
      </c>
      <c r="I7821">
        <v>-129.2355014</v>
      </c>
      <c r="J7821" s="1" t="str">
        <f t="shared" si="1007"/>
        <v>Fluid (stream)</v>
      </c>
      <c r="K7821" s="1" t="str">
        <f t="shared" si="1008"/>
        <v>Untreated Water</v>
      </c>
      <c r="O7821">
        <v>0.47</v>
      </c>
      <c r="P7821">
        <v>50</v>
      </c>
      <c r="Q7821">
        <v>7</v>
      </c>
    </row>
    <row r="7822" spans="1:17" hidden="1" x14ac:dyDescent="0.3">
      <c r="A7822" t="s">
        <v>30321</v>
      </c>
      <c r="B7822" t="s">
        <v>30322</v>
      </c>
      <c r="C7822" s="1" t="str">
        <f t="shared" si="999"/>
        <v>21:0671</v>
      </c>
      <c r="D7822" s="1" t="str">
        <f t="shared" si="1006"/>
        <v>21:0204</v>
      </c>
      <c r="E7822" t="s">
        <v>30323</v>
      </c>
      <c r="F7822" t="s">
        <v>30324</v>
      </c>
      <c r="H7822">
        <v>61.530112000000003</v>
      </c>
      <c r="I7822">
        <v>-129.2995004</v>
      </c>
      <c r="J7822" s="1" t="str">
        <f t="shared" si="1007"/>
        <v>Fluid (stream)</v>
      </c>
      <c r="K7822" s="1" t="str">
        <f t="shared" si="1008"/>
        <v>Untreated Water</v>
      </c>
      <c r="O7822">
        <v>0.33</v>
      </c>
      <c r="P7822">
        <v>40</v>
      </c>
      <c r="Q7822">
        <v>7</v>
      </c>
    </row>
    <row r="7823" spans="1:17" hidden="1" x14ac:dyDescent="0.3">
      <c r="A7823" t="s">
        <v>30325</v>
      </c>
      <c r="B7823" t="s">
        <v>30326</v>
      </c>
      <c r="C7823" s="1" t="str">
        <f t="shared" si="999"/>
        <v>21:0671</v>
      </c>
      <c r="D7823" s="1" t="str">
        <f t="shared" si="1006"/>
        <v>21:0204</v>
      </c>
      <c r="E7823" t="s">
        <v>30327</v>
      </c>
      <c r="F7823" t="s">
        <v>30328</v>
      </c>
      <c r="H7823">
        <v>61.550597799999998</v>
      </c>
      <c r="I7823">
        <v>-129.28725919999999</v>
      </c>
      <c r="J7823" s="1" t="str">
        <f t="shared" si="1007"/>
        <v>Fluid (stream)</v>
      </c>
      <c r="K7823" s="1" t="str">
        <f t="shared" si="1008"/>
        <v>Untreated Water</v>
      </c>
      <c r="O7823">
        <v>0.36</v>
      </c>
      <c r="P7823">
        <v>30</v>
      </c>
      <c r="Q7823">
        <v>6.9</v>
      </c>
    </row>
    <row r="7824" spans="1:17" hidden="1" x14ac:dyDescent="0.3">
      <c r="A7824" t="s">
        <v>30329</v>
      </c>
      <c r="B7824" t="s">
        <v>30330</v>
      </c>
      <c r="C7824" s="1" t="str">
        <f t="shared" si="999"/>
        <v>21:0671</v>
      </c>
      <c r="D7824" s="1" t="str">
        <f t="shared" si="1006"/>
        <v>21:0204</v>
      </c>
      <c r="E7824" t="s">
        <v>30331</v>
      </c>
      <c r="F7824" t="s">
        <v>30332</v>
      </c>
      <c r="H7824">
        <v>61.601830100000001</v>
      </c>
      <c r="I7824">
        <v>-129.26577409999999</v>
      </c>
      <c r="J7824" s="1" t="str">
        <f t="shared" si="1007"/>
        <v>Fluid (stream)</v>
      </c>
      <c r="K7824" s="1" t="str">
        <f t="shared" si="1008"/>
        <v>Untreated Water</v>
      </c>
      <c r="O7824">
        <v>0.47</v>
      </c>
      <c r="P7824">
        <v>40</v>
      </c>
      <c r="Q7824">
        <v>7.5</v>
      </c>
    </row>
    <row r="7825" spans="1:17" hidden="1" x14ac:dyDescent="0.3">
      <c r="A7825" t="s">
        <v>30333</v>
      </c>
      <c r="B7825" t="s">
        <v>30334</v>
      </c>
      <c r="C7825" s="1" t="str">
        <f t="shared" si="999"/>
        <v>21:0671</v>
      </c>
      <c r="D7825" s="1" t="str">
        <f t="shared" si="1006"/>
        <v>21:0204</v>
      </c>
      <c r="E7825" t="s">
        <v>30335</v>
      </c>
      <c r="F7825" t="s">
        <v>30336</v>
      </c>
      <c r="H7825">
        <v>61.599929899999999</v>
      </c>
      <c r="I7825">
        <v>-129.28217290000001</v>
      </c>
      <c r="J7825" s="1" t="str">
        <f t="shared" si="1007"/>
        <v>Fluid (stream)</v>
      </c>
      <c r="K7825" s="1" t="str">
        <f t="shared" si="1008"/>
        <v>Untreated Water</v>
      </c>
      <c r="O7825">
        <v>1.02</v>
      </c>
      <c r="P7825">
        <v>40</v>
      </c>
      <c r="Q7825">
        <v>7.4</v>
      </c>
    </row>
    <row r="7826" spans="1:17" hidden="1" x14ac:dyDescent="0.3">
      <c r="A7826" t="s">
        <v>30337</v>
      </c>
      <c r="B7826" t="s">
        <v>30338</v>
      </c>
      <c r="C7826" s="1" t="str">
        <f t="shared" si="999"/>
        <v>21:0671</v>
      </c>
      <c r="D7826" s="1" t="str">
        <f t="shared" si="1006"/>
        <v>21:0204</v>
      </c>
      <c r="E7826" t="s">
        <v>30339</v>
      </c>
      <c r="F7826" t="s">
        <v>30340</v>
      </c>
      <c r="H7826">
        <v>61.613328600000003</v>
      </c>
      <c r="I7826">
        <v>-129.3130644</v>
      </c>
      <c r="J7826" s="1" t="str">
        <f t="shared" si="1007"/>
        <v>Fluid (stream)</v>
      </c>
      <c r="K7826" s="1" t="str">
        <f t="shared" si="1008"/>
        <v>Untreated Water</v>
      </c>
      <c r="O7826">
        <v>1.58</v>
      </c>
      <c r="P7826">
        <v>80</v>
      </c>
      <c r="Q7826">
        <v>8</v>
      </c>
    </row>
    <row r="7827" spans="1:17" hidden="1" x14ac:dyDescent="0.3">
      <c r="A7827" t="s">
        <v>30341</v>
      </c>
      <c r="B7827" t="s">
        <v>30342</v>
      </c>
      <c r="C7827" s="1" t="str">
        <f t="shared" si="999"/>
        <v>21:0671</v>
      </c>
      <c r="D7827" s="1" t="str">
        <f t="shared" si="1006"/>
        <v>21:0204</v>
      </c>
      <c r="E7827" t="s">
        <v>30343</v>
      </c>
      <c r="F7827" t="s">
        <v>30344</v>
      </c>
      <c r="H7827">
        <v>61.596554500000003</v>
      </c>
      <c r="I7827">
        <v>-129.35171460000001</v>
      </c>
      <c r="J7827" s="1" t="str">
        <f t="shared" si="1007"/>
        <v>Fluid (stream)</v>
      </c>
      <c r="K7827" s="1" t="str">
        <f t="shared" si="1008"/>
        <v>Untreated Water</v>
      </c>
      <c r="O7827">
        <v>1.52</v>
      </c>
      <c r="P7827">
        <v>70</v>
      </c>
      <c r="Q7827">
        <v>7.7</v>
      </c>
    </row>
    <row r="7828" spans="1:17" hidden="1" x14ac:dyDescent="0.3">
      <c r="A7828" t="s">
        <v>30345</v>
      </c>
      <c r="B7828" t="s">
        <v>30346</v>
      </c>
      <c r="C7828" s="1" t="str">
        <f t="shared" si="999"/>
        <v>21:0671</v>
      </c>
      <c r="D7828" s="1" t="str">
        <f t="shared" si="1006"/>
        <v>21:0204</v>
      </c>
      <c r="E7828" t="s">
        <v>30347</v>
      </c>
      <c r="F7828" t="s">
        <v>30348</v>
      </c>
      <c r="H7828">
        <v>61.591945899999999</v>
      </c>
      <c r="I7828">
        <v>-129.37321679999999</v>
      </c>
      <c r="J7828" s="1" t="str">
        <f t="shared" si="1007"/>
        <v>Fluid (stream)</v>
      </c>
      <c r="K7828" s="1" t="str">
        <f t="shared" si="1008"/>
        <v>Untreated Water</v>
      </c>
      <c r="O7828">
        <v>0.32</v>
      </c>
      <c r="P7828">
        <v>70</v>
      </c>
      <c r="Q7828">
        <v>7.5</v>
      </c>
    </row>
    <row r="7829" spans="1:17" hidden="1" x14ac:dyDescent="0.3">
      <c r="A7829" t="s">
        <v>30349</v>
      </c>
      <c r="B7829" t="s">
        <v>30350</v>
      </c>
      <c r="C7829" s="1" t="str">
        <f t="shared" si="999"/>
        <v>21:0671</v>
      </c>
      <c r="D7829" s="1" t="str">
        <f>HYPERLINK("http://geochem.nrcan.gc.ca/cdogs/content/svy/svy_e.htm", "")</f>
        <v/>
      </c>
      <c r="G7829" s="1" t="str">
        <f>HYPERLINK("http://geochem.nrcan.gc.ca/cdogs/content/cr_/cr_00080_e.htm", "80")</f>
        <v>80</v>
      </c>
      <c r="J7829" t="s">
        <v>11453</v>
      </c>
      <c r="K7829" t="s">
        <v>11454</v>
      </c>
      <c r="O7829">
        <v>0.2</v>
      </c>
      <c r="P7829">
        <v>80</v>
      </c>
      <c r="Q7829">
        <v>7.5</v>
      </c>
    </row>
    <row r="7830" spans="1:17" hidden="1" x14ac:dyDescent="0.3">
      <c r="A7830" t="s">
        <v>30351</v>
      </c>
      <c r="B7830" t="s">
        <v>30352</v>
      </c>
      <c r="C7830" s="1" t="str">
        <f t="shared" si="999"/>
        <v>21:0671</v>
      </c>
      <c r="D7830" s="1" t="str">
        <f t="shared" ref="D7830:D7847" si="1009">HYPERLINK("http://geochem.nrcan.gc.ca/cdogs/content/svy/svy210204_e.htm", "21:0204")</f>
        <v>21:0204</v>
      </c>
      <c r="E7830" t="s">
        <v>30353</v>
      </c>
      <c r="F7830" t="s">
        <v>30354</v>
      </c>
      <c r="H7830">
        <v>61.586669100000002</v>
      </c>
      <c r="I7830">
        <v>-129.38858189999999</v>
      </c>
      <c r="J7830" s="1" t="str">
        <f t="shared" ref="J7830:J7847" si="1010">HYPERLINK("http://geochem.nrcan.gc.ca/cdogs/content/kwd/kwd020018_e.htm", "Fluid (stream)")</f>
        <v>Fluid (stream)</v>
      </c>
      <c r="K7830" s="1" t="str">
        <f t="shared" ref="K7830:K7847" si="1011">HYPERLINK("http://geochem.nrcan.gc.ca/cdogs/content/kwd/kwd080007_e.htm", "Untreated Water")</f>
        <v>Untreated Water</v>
      </c>
      <c r="O7830">
        <v>0.3</v>
      </c>
      <c r="P7830">
        <v>60</v>
      </c>
      <c r="Q7830">
        <v>7.4</v>
      </c>
    </row>
    <row r="7831" spans="1:17" hidden="1" x14ac:dyDescent="0.3">
      <c r="A7831" t="s">
        <v>30355</v>
      </c>
      <c r="B7831" t="s">
        <v>30356</v>
      </c>
      <c r="C7831" s="1" t="str">
        <f t="shared" ref="C7831:C7894" si="1012">HYPERLINK("http://geochem.nrcan.gc.ca/cdogs/content/bdl/bdl210671_e.htm", "21:0671")</f>
        <v>21:0671</v>
      </c>
      <c r="D7831" s="1" t="str">
        <f t="shared" si="1009"/>
        <v>21:0204</v>
      </c>
      <c r="E7831" t="s">
        <v>30357</v>
      </c>
      <c r="F7831" t="s">
        <v>30358</v>
      </c>
      <c r="H7831">
        <v>61.2570573</v>
      </c>
      <c r="I7831">
        <v>-129.1201403</v>
      </c>
      <c r="J7831" s="1" t="str">
        <f t="shared" si="1010"/>
        <v>Fluid (stream)</v>
      </c>
      <c r="K7831" s="1" t="str">
        <f t="shared" si="1011"/>
        <v>Untreated Water</v>
      </c>
      <c r="O7831">
        <v>0.38</v>
      </c>
      <c r="P7831">
        <v>80</v>
      </c>
      <c r="Q7831">
        <v>7.4</v>
      </c>
    </row>
    <row r="7832" spans="1:17" hidden="1" x14ac:dyDescent="0.3">
      <c r="A7832" t="s">
        <v>30359</v>
      </c>
      <c r="B7832" t="s">
        <v>30360</v>
      </c>
      <c r="C7832" s="1" t="str">
        <f t="shared" si="1012"/>
        <v>21:0671</v>
      </c>
      <c r="D7832" s="1" t="str">
        <f t="shared" si="1009"/>
        <v>21:0204</v>
      </c>
      <c r="E7832" t="s">
        <v>30361</v>
      </c>
      <c r="F7832" t="s">
        <v>30362</v>
      </c>
      <c r="H7832">
        <v>61.275651400000001</v>
      </c>
      <c r="I7832">
        <v>-129.06888140000001</v>
      </c>
      <c r="J7832" s="1" t="str">
        <f t="shared" si="1010"/>
        <v>Fluid (stream)</v>
      </c>
      <c r="K7832" s="1" t="str">
        <f t="shared" si="1011"/>
        <v>Untreated Water</v>
      </c>
      <c r="O7832">
        <v>0.65</v>
      </c>
      <c r="P7832">
        <v>70</v>
      </c>
      <c r="Q7832">
        <v>7.5</v>
      </c>
    </row>
    <row r="7833" spans="1:17" hidden="1" x14ac:dyDescent="0.3">
      <c r="A7833" t="s">
        <v>30363</v>
      </c>
      <c r="B7833" t="s">
        <v>30364</v>
      </c>
      <c r="C7833" s="1" t="str">
        <f t="shared" si="1012"/>
        <v>21:0671</v>
      </c>
      <c r="D7833" s="1" t="str">
        <f t="shared" si="1009"/>
        <v>21:0204</v>
      </c>
      <c r="E7833" t="s">
        <v>30365</v>
      </c>
      <c r="F7833" t="s">
        <v>30366</v>
      </c>
      <c r="H7833">
        <v>61.282665600000001</v>
      </c>
      <c r="I7833">
        <v>-129.09402589999999</v>
      </c>
      <c r="J7833" s="1" t="str">
        <f t="shared" si="1010"/>
        <v>Fluid (stream)</v>
      </c>
      <c r="K7833" s="1" t="str">
        <f t="shared" si="1011"/>
        <v>Untreated Water</v>
      </c>
      <c r="O7833">
        <v>0.31</v>
      </c>
      <c r="P7833">
        <v>70</v>
      </c>
      <c r="Q7833">
        <v>7.4</v>
      </c>
    </row>
    <row r="7834" spans="1:17" hidden="1" x14ac:dyDescent="0.3">
      <c r="A7834" t="s">
        <v>30367</v>
      </c>
      <c r="B7834" t="s">
        <v>30368</v>
      </c>
      <c r="C7834" s="1" t="str">
        <f t="shared" si="1012"/>
        <v>21:0671</v>
      </c>
      <c r="D7834" s="1" t="str">
        <f t="shared" si="1009"/>
        <v>21:0204</v>
      </c>
      <c r="E7834" t="s">
        <v>30369</v>
      </c>
      <c r="F7834" t="s">
        <v>30370</v>
      </c>
      <c r="H7834">
        <v>61.309347099999997</v>
      </c>
      <c r="I7834">
        <v>-129.09528119999999</v>
      </c>
      <c r="J7834" s="1" t="str">
        <f t="shared" si="1010"/>
        <v>Fluid (stream)</v>
      </c>
      <c r="K7834" s="1" t="str">
        <f t="shared" si="1011"/>
        <v>Untreated Water</v>
      </c>
      <c r="O7834">
        <v>3.1</v>
      </c>
      <c r="P7834">
        <v>50</v>
      </c>
      <c r="Q7834">
        <v>7.6</v>
      </c>
    </row>
    <row r="7835" spans="1:17" hidden="1" x14ac:dyDescent="0.3">
      <c r="A7835" t="s">
        <v>30371</v>
      </c>
      <c r="B7835" t="s">
        <v>30372</v>
      </c>
      <c r="C7835" s="1" t="str">
        <f t="shared" si="1012"/>
        <v>21:0671</v>
      </c>
      <c r="D7835" s="1" t="str">
        <f t="shared" si="1009"/>
        <v>21:0204</v>
      </c>
      <c r="E7835" t="s">
        <v>30369</v>
      </c>
      <c r="F7835" t="s">
        <v>30373</v>
      </c>
      <c r="H7835">
        <v>61.309347099999997</v>
      </c>
      <c r="I7835">
        <v>-129.09528119999999</v>
      </c>
      <c r="J7835" s="1" t="str">
        <f t="shared" si="1010"/>
        <v>Fluid (stream)</v>
      </c>
      <c r="K7835" s="1" t="str">
        <f t="shared" si="1011"/>
        <v>Untreated Water</v>
      </c>
      <c r="O7835">
        <v>3.1</v>
      </c>
      <c r="P7835">
        <v>50</v>
      </c>
      <c r="Q7835">
        <v>7.6</v>
      </c>
    </row>
    <row r="7836" spans="1:17" hidden="1" x14ac:dyDescent="0.3">
      <c r="A7836" t="s">
        <v>30374</v>
      </c>
      <c r="B7836" t="s">
        <v>30375</v>
      </c>
      <c r="C7836" s="1" t="str">
        <f t="shared" si="1012"/>
        <v>21:0671</v>
      </c>
      <c r="D7836" s="1" t="str">
        <f t="shared" si="1009"/>
        <v>21:0204</v>
      </c>
      <c r="E7836" t="s">
        <v>30376</v>
      </c>
      <c r="F7836" t="s">
        <v>30377</v>
      </c>
      <c r="H7836">
        <v>61.305117199999998</v>
      </c>
      <c r="I7836">
        <v>-129.01032319999999</v>
      </c>
      <c r="J7836" s="1" t="str">
        <f t="shared" si="1010"/>
        <v>Fluid (stream)</v>
      </c>
      <c r="K7836" s="1" t="str">
        <f t="shared" si="1011"/>
        <v>Untreated Water</v>
      </c>
      <c r="O7836">
        <v>0.76</v>
      </c>
      <c r="P7836">
        <v>50</v>
      </c>
      <c r="Q7836">
        <v>7.7</v>
      </c>
    </row>
    <row r="7837" spans="1:17" hidden="1" x14ac:dyDescent="0.3">
      <c r="A7837" t="s">
        <v>30378</v>
      </c>
      <c r="B7837" t="s">
        <v>30379</v>
      </c>
      <c r="C7837" s="1" t="str">
        <f t="shared" si="1012"/>
        <v>21:0671</v>
      </c>
      <c r="D7837" s="1" t="str">
        <f t="shared" si="1009"/>
        <v>21:0204</v>
      </c>
      <c r="E7837" t="s">
        <v>30380</v>
      </c>
      <c r="F7837" t="s">
        <v>30381</v>
      </c>
      <c r="H7837">
        <v>61.276055800000002</v>
      </c>
      <c r="I7837">
        <v>-128.94835409999999</v>
      </c>
      <c r="J7837" s="1" t="str">
        <f t="shared" si="1010"/>
        <v>Fluid (stream)</v>
      </c>
      <c r="K7837" s="1" t="str">
        <f t="shared" si="1011"/>
        <v>Untreated Water</v>
      </c>
      <c r="O7837">
        <v>0.38</v>
      </c>
      <c r="P7837">
        <v>40</v>
      </c>
      <c r="Q7837">
        <v>7.3</v>
      </c>
    </row>
    <row r="7838" spans="1:17" hidden="1" x14ac:dyDescent="0.3">
      <c r="A7838" t="s">
        <v>30382</v>
      </c>
      <c r="B7838" t="s">
        <v>30383</v>
      </c>
      <c r="C7838" s="1" t="str">
        <f t="shared" si="1012"/>
        <v>21:0671</v>
      </c>
      <c r="D7838" s="1" t="str">
        <f t="shared" si="1009"/>
        <v>21:0204</v>
      </c>
      <c r="E7838" t="s">
        <v>30384</v>
      </c>
      <c r="F7838" t="s">
        <v>30385</v>
      </c>
      <c r="H7838">
        <v>61.261970400000003</v>
      </c>
      <c r="I7838">
        <v>-129.0450443</v>
      </c>
      <c r="J7838" s="1" t="str">
        <f t="shared" si="1010"/>
        <v>Fluid (stream)</v>
      </c>
      <c r="K7838" s="1" t="str">
        <f t="shared" si="1011"/>
        <v>Untreated Water</v>
      </c>
      <c r="O7838">
        <v>0.31</v>
      </c>
      <c r="P7838">
        <v>50</v>
      </c>
      <c r="Q7838">
        <v>6.8</v>
      </c>
    </row>
    <row r="7839" spans="1:17" hidden="1" x14ac:dyDescent="0.3">
      <c r="A7839" t="s">
        <v>30386</v>
      </c>
      <c r="B7839" t="s">
        <v>30387</v>
      </c>
      <c r="C7839" s="1" t="str">
        <f t="shared" si="1012"/>
        <v>21:0671</v>
      </c>
      <c r="D7839" s="1" t="str">
        <f t="shared" si="1009"/>
        <v>21:0204</v>
      </c>
      <c r="E7839" t="s">
        <v>30388</v>
      </c>
      <c r="F7839" t="s">
        <v>30389</v>
      </c>
      <c r="H7839">
        <v>61.2425845</v>
      </c>
      <c r="I7839">
        <v>-129.05191120000001</v>
      </c>
      <c r="J7839" s="1" t="str">
        <f t="shared" si="1010"/>
        <v>Fluid (stream)</v>
      </c>
      <c r="K7839" s="1" t="str">
        <f t="shared" si="1011"/>
        <v>Untreated Water</v>
      </c>
      <c r="O7839">
        <v>0.36</v>
      </c>
      <c r="P7839">
        <v>40</v>
      </c>
      <c r="Q7839">
        <v>6.9</v>
      </c>
    </row>
    <row r="7840" spans="1:17" hidden="1" x14ac:dyDescent="0.3">
      <c r="A7840" t="s">
        <v>30390</v>
      </c>
      <c r="B7840" t="s">
        <v>30391</v>
      </c>
      <c r="C7840" s="1" t="str">
        <f t="shared" si="1012"/>
        <v>21:0671</v>
      </c>
      <c r="D7840" s="1" t="str">
        <f t="shared" si="1009"/>
        <v>21:0204</v>
      </c>
      <c r="E7840" t="s">
        <v>30392</v>
      </c>
      <c r="F7840" t="s">
        <v>30393</v>
      </c>
      <c r="H7840">
        <v>61.2357972</v>
      </c>
      <c r="I7840">
        <v>-129.05190020000001</v>
      </c>
      <c r="J7840" s="1" t="str">
        <f t="shared" si="1010"/>
        <v>Fluid (stream)</v>
      </c>
      <c r="K7840" s="1" t="str">
        <f t="shared" si="1011"/>
        <v>Untreated Water</v>
      </c>
      <c r="O7840">
        <v>0.16</v>
      </c>
      <c r="P7840">
        <v>100</v>
      </c>
      <c r="Q7840">
        <v>6.6</v>
      </c>
    </row>
    <row r="7841" spans="1:17" hidden="1" x14ac:dyDescent="0.3">
      <c r="A7841" t="s">
        <v>30394</v>
      </c>
      <c r="B7841" t="s">
        <v>30395</v>
      </c>
      <c r="C7841" s="1" t="str">
        <f t="shared" si="1012"/>
        <v>21:0671</v>
      </c>
      <c r="D7841" s="1" t="str">
        <f t="shared" si="1009"/>
        <v>21:0204</v>
      </c>
      <c r="E7841" t="s">
        <v>30396</v>
      </c>
      <c r="F7841" t="s">
        <v>30397</v>
      </c>
      <c r="H7841">
        <v>61.2060885</v>
      </c>
      <c r="I7841">
        <v>-129.07267709999999</v>
      </c>
      <c r="J7841" s="1" t="str">
        <f t="shared" si="1010"/>
        <v>Fluid (stream)</v>
      </c>
      <c r="K7841" s="1" t="str">
        <f t="shared" si="1011"/>
        <v>Untreated Water</v>
      </c>
      <c r="O7841">
        <v>0.28999999999999998</v>
      </c>
      <c r="P7841">
        <v>80</v>
      </c>
      <c r="Q7841">
        <v>6.6</v>
      </c>
    </row>
    <row r="7842" spans="1:17" hidden="1" x14ac:dyDescent="0.3">
      <c r="A7842" t="s">
        <v>30398</v>
      </c>
      <c r="B7842" t="s">
        <v>30399</v>
      </c>
      <c r="C7842" s="1" t="str">
        <f t="shared" si="1012"/>
        <v>21:0671</v>
      </c>
      <c r="D7842" s="1" t="str">
        <f t="shared" si="1009"/>
        <v>21:0204</v>
      </c>
      <c r="E7842" t="s">
        <v>30400</v>
      </c>
      <c r="F7842" t="s">
        <v>30401</v>
      </c>
      <c r="H7842">
        <v>61.212627099999999</v>
      </c>
      <c r="I7842">
        <v>-129.00184619999999</v>
      </c>
      <c r="J7842" s="1" t="str">
        <f t="shared" si="1010"/>
        <v>Fluid (stream)</v>
      </c>
      <c r="K7842" s="1" t="str">
        <f t="shared" si="1011"/>
        <v>Untreated Water</v>
      </c>
      <c r="O7842">
        <v>0.3</v>
      </c>
      <c r="P7842">
        <v>60</v>
      </c>
      <c r="Q7842">
        <v>6.5</v>
      </c>
    </row>
    <row r="7843" spans="1:17" hidden="1" x14ac:dyDescent="0.3">
      <c r="A7843" t="s">
        <v>30402</v>
      </c>
      <c r="B7843" t="s">
        <v>30403</v>
      </c>
      <c r="C7843" s="1" t="str">
        <f t="shared" si="1012"/>
        <v>21:0671</v>
      </c>
      <c r="D7843" s="1" t="str">
        <f t="shared" si="1009"/>
        <v>21:0204</v>
      </c>
      <c r="E7843" t="s">
        <v>30404</v>
      </c>
      <c r="F7843" t="s">
        <v>30405</v>
      </c>
      <c r="H7843">
        <v>61.206522100000001</v>
      </c>
      <c r="I7843">
        <v>-129.00138079999999</v>
      </c>
      <c r="J7843" s="1" t="str">
        <f t="shared" si="1010"/>
        <v>Fluid (stream)</v>
      </c>
      <c r="K7843" s="1" t="str">
        <f t="shared" si="1011"/>
        <v>Untreated Water</v>
      </c>
      <c r="O7843">
        <v>0.69</v>
      </c>
      <c r="P7843">
        <v>100</v>
      </c>
      <c r="Q7843">
        <v>6.8</v>
      </c>
    </row>
    <row r="7844" spans="1:17" hidden="1" x14ac:dyDescent="0.3">
      <c r="A7844" t="s">
        <v>30406</v>
      </c>
      <c r="B7844" t="s">
        <v>30407</v>
      </c>
      <c r="C7844" s="1" t="str">
        <f t="shared" si="1012"/>
        <v>21:0671</v>
      </c>
      <c r="D7844" s="1" t="str">
        <f t="shared" si="1009"/>
        <v>21:0204</v>
      </c>
      <c r="E7844" t="s">
        <v>30408</v>
      </c>
      <c r="F7844" t="s">
        <v>30409</v>
      </c>
      <c r="H7844">
        <v>61.177060099999998</v>
      </c>
      <c r="I7844">
        <v>-129.03659590000001</v>
      </c>
      <c r="J7844" s="1" t="str">
        <f t="shared" si="1010"/>
        <v>Fluid (stream)</v>
      </c>
      <c r="K7844" s="1" t="str">
        <f t="shared" si="1011"/>
        <v>Untreated Water</v>
      </c>
      <c r="O7844">
        <v>0.23</v>
      </c>
      <c r="P7844">
        <v>50</v>
      </c>
      <c r="Q7844">
        <v>6.9</v>
      </c>
    </row>
    <row r="7845" spans="1:17" hidden="1" x14ac:dyDescent="0.3">
      <c r="A7845" t="s">
        <v>30410</v>
      </c>
      <c r="B7845" t="s">
        <v>30411</v>
      </c>
      <c r="C7845" s="1" t="str">
        <f t="shared" si="1012"/>
        <v>21:0671</v>
      </c>
      <c r="D7845" s="1" t="str">
        <f t="shared" si="1009"/>
        <v>21:0204</v>
      </c>
      <c r="E7845" t="s">
        <v>30412</v>
      </c>
      <c r="F7845" t="s">
        <v>30413</v>
      </c>
      <c r="H7845">
        <v>61.174596600000001</v>
      </c>
      <c r="I7845">
        <v>-129.00270029999999</v>
      </c>
      <c r="J7845" s="1" t="str">
        <f t="shared" si="1010"/>
        <v>Fluid (stream)</v>
      </c>
      <c r="K7845" s="1" t="str">
        <f t="shared" si="1011"/>
        <v>Untreated Water</v>
      </c>
      <c r="O7845">
        <v>0.2</v>
      </c>
      <c r="P7845">
        <v>40</v>
      </c>
      <c r="Q7845">
        <v>6.9</v>
      </c>
    </row>
    <row r="7846" spans="1:17" hidden="1" x14ac:dyDescent="0.3">
      <c r="A7846" t="s">
        <v>30414</v>
      </c>
      <c r="B7846" t="s">
        <v>30415</v>
      </c>
      <c r="C7846" s="1" t="str">
        <f t="shared" si="1012"/>
        <v>21:0671</v>
      </c>
      <c r="D7846" s="1" t="str">
        <f t="shared" si="1009"/>
        <v>21:0204</v>
      </c>
      <c r="E7846" t="s">
        <v>30412</v>
      </c>
      <c r="F7846" t="s">
        <v>30416</v>
      </c>
      <c r="H7846">
        <v>61.174596600000001</v>
      </c>
      <c r="I7846">
        <v>-129.00270029999999</v>
      </c>
      <c r="J7846" s="1" t="str">
        <f t="shared" si="1010"/>
        <v>Fluid (stream)</v>
      </c>
      <c r="K7846" s="1" t="str">
        <f t="shared" si="1011"/>
        <v>Untreated Water</v>
      </c>
      <c r="O7846">
        <v>0.2</v>
      </c>
      <c r="P7846">
        <v>40</v>
      </c>
      <c r="Q7846">
        <v>7</v>
      </c>
    </row>
    <row r="7847" spans="1:17" hidden="1" x14ac:dyDescent="0.3">
      <c r="A7847" t="s">
        <v>30417</v>
      </c>
      <c r="B7847" t="s">
        <v>30418</v>
      </c>
      <c r="C7847" s="1" t="str">
        <f t="shared" si="1012"/>
        <v>21:0671</v>
      </c>
      <c r="D7847" s="1" t="str">
        <f t="shared" si="1009"/>
        <v>21:0204</v>
      </c>
      <c r="E7847" t="s">
        <v>30419</v>
      </c>
      <c r="F7847" t="s">
        <v>30420</v>
      </c>
      <c r="H7847">
        <v>61.216915999999998</v>
      </c>
      <c r="I7847">
        <v>-128.94270109999999</v>
      </c>
      <c r="J7847" s="1" t="str">
        <f t="shared" si="1010"/>
        <v>Fluid (stream)</v>
      </c>
      <c r="K7847" s="1" t="str">
        <f t="shared" si="1011"/>
        <v>Untreated Water</v>
      </c>
      <c r="O7847">
        <v>0.34</v>
      </c>
      <c r="P7847">
        <v>50</v>
      </c>
      <c r="Q7847">
        <v>6.6</v>
      </c>
    </row>
    <row r="7848" spans="1:17" hidden="1" x14ac:dyDescent="0.3">
      <c r="A7848" t="s">
        <v>30421</v>
      </c>
      <c r="B7848" t="s">
        <v>30422</v>
      </c>
      <c r="C7848" s="1" t="str">
        <f t="shared" si="1012"/>
        <v>21:0671</v>
      </c>
      <c r="D7848" s="1" t="str">
        <f>HYPERLINK("http://geochem.nrcan.gc.ca/cdogs/content/svy/svy_e.htm", "")</f>
        <v/>
      </c>
      <c r="G7848" s="1" t="str">
        <f>HYPERLINK("http://geochem.nrcan.gc.ca/cdogs/content/cr_/cr_00080_e.htm", "80")</f>
        <v>80</v>
      </c>
      <c r="J7848" t="s">
        <v>11453</v>
      </c>
      <c r="K7848" t="s">
        <v>11454</v>
      </c>
      <c r="O7848">
        <v>0.22</v>
      </c>
      <c r="P7848">
        <v>100</v>
      </c>
      <c r="Q7848">
        <v>7.1</v>
      </c>
    </row>
    <row r="7849" spans="1:17" hidden="1" x14ac:dyDescent="0.3">
      <c r="A7849" t="s">
        <v>30423</v>
      </c>
      <c r="B7849" t="s">
        <v>30424</v>
      </c>
      <c r="C7849" s="1" t="str">
        <f t="shared" si="1012"/>
        <v>21:0671</v>
      </c>
      <c r="D7849" s="1" t="str">
        <f t="shared" ref="D7849:D7868" si="1013">HYPERLINK("http://geochem.nrcan.gc.ca/cdogs/content/svy/svy210204_e.htm", "21:0204")</f>
        <v>21:0204</v>
      </c>
      <c r="E7849" t="s">
        <v>30425</v>
      </c>
      <c r="F7849" t="s">
        <v>30426</v>
      </c>
      <c r="H7849">
        <v>61.160256500000003</v>
      </c>
      <c r="I7849">
        <v>-128.9094298</v>
      </c>
      <c r="J7849" s="1" t="str">
        <f t="shared" ref="J7849:J7868" si="1014">HYPERLINK("http://geochem.nrcan.gc.ca/cdogs/content/kwd/kwd020018_e.htm", "Fluid (stream)")</f>
        <v>Fluid (stream)</v>
      </c>
      <c r="K7849" s="1" t="str">
        <f t="shared" ref="K7849:K7868" si="1015">HYPERLINK("http://geochem.nrcan.gc.ca/cdogs/content/kwd/kwd080007_e.htm", "Untreated Water")</f>
        <v>Untreated Water</v>
      </c>
      <c r="O7849">
        <v>0.53</v>
      </c>
      <c r="P7849">
        <v>40</v>
      </c>
      <c r="Q7849">
        <v>6.5</v>
      </c>
    </row>
    <row r="7850" spans="1:17" hidden="1" x14ac:dyDescent="0.3">
      <c r="A7850" t="s">
        <v>30427</v>
      </c>
      <c r="B7850" t="s">
        <v>30428</v>
      </c>
      <c r="C7850" s="1" t="str">
        <f t="shared" si="1012"/>
        <v>21:0671</v>
      </c>
      <c r="D7850" s="1" t="str">
        <f t="shared" si="1013"/>
        <v>21:0204</v>
      </c>
      <c r="E7850" t="s">
        <v>30429</v>
      </c>
      <c r="F7850" t="s">
        <v>30430</v>
      </c>
      <c r="H7850">
        <v>61.136673799999997</v>
      </c>
      <c r="I7850">
        <v>-129.00366320000001</v>
      </c>
      <c r="J7850" s="1" t="str">
        <f t="shared" si="1014"/>
        <v>Fluid (stream)</v>
      </c>
      <c r="K7850" s="1" t="str">
        <f t="shared" si="1015"/>
        <v>Untreated Water</v>
      </c>
      <c r="O7850">
        <v>0.47</v>
      </c>
      <c r="P7850">
        <v>60</v>
      </c>
      <c r="Q7850">
        <v>6.5</v>
      </c>
    </row>
    <row r="7851" spans="1:17" hidden="1" x14ac:dyDescent="0.3">
      <c r="A7851" t="s">
        <v>30431</v>
      </c>
      <c r="B7851" t="s">
        <v>30432</v>
      </c>
      <c r="C7851" s="1" t="str">
        <f t="shared" si="1012"/>
        <v>21:0671</v>
      </c>
      <c r="D7851" s="1" t="str">
        <f t="shared" si="1013"/>
        <v>21:0204</v>
      </c>
      <c r="E7851" t="s">
        <v>30433</v>
      </c>
      <c r="F7851" t="s">
        <v>30434</v>
      </c>
      <c r="H7851">
        <v>61.133082600000002</v>
      </c>
      <c r="I7851">
        <v>-129.00414549999999</v>
      </c>
      <c r="J7851" s="1" t="str">
        <f t="shared" si="1014"/>
        <v>Fluid (stream)</v>
      </c>
      <c r="K7851" s="1" t="str">
        <f t="shared" si="1015"/>
        <v>Untreated Water</v>
      </c>
      <c r="O7851">
        <v>0.62</v>
      </c>
      <c r="P7851">
        <v>60</v>
      </c>
      <c r="Q7851">
        <v>6.5</v>
      </c>
    </row>
    <row r="7852" spans="1:17" hidden="1" x14ac:dyDescent="0.3">
      <c r="A7852" t="s">
        <v>30435</v>
      </c>
      <c r="B7852" t="s">
        <v>30436</v>
      </c>
      <c r="C7852" s="1" t="str">
        <f t="shared" si="1012"/>
        <v>21:0671</v>
      </c>
      <c r="D7852" s="1" t="str">
        <f t="shared" si="1013"/>
        <v>21:0204</v>
      </c>
      <c r="E7852" t="s">
        <v>30437</v>
      </c>
      <c r="F7852" t="s">
        <v>30438</v>
      </c>
      <c r="H7852">
        <v>61.128254400000003</v>
      </c>
      <c r="I7852">
        <v>-129.28842950000001</v>
      </c>
      <c r="J7852" s="1" t="str">
        <f t="shared" si="1014"/>
        <v>Fluid (stream)</v>
      </c>
      <c r="K7852" s="1" t="str">
        <f t="shared" si="1015"/>
        <v>Untreated Water</v>
      </c>
      <c r="O7852">
        <v>0.49</v>
      </c>
      <c r="P7852">
        <v>170</v>
      </c>
      <c r="Q7852">
        <v>7.8</v>
      </c>
    </row>
    <row r="7853" spans="1:17" hidden="1" x14ac:dyDescent="0.3">
      <c r="A7853" t="s">
        <v>30439</v>
      </c>
      <c r="B7853" t="s">
        <v>30440</v>
      </c>
      <c r="C7853" s="1" t="str">
        <f t="shared" si="1012"/>
        <v>21:0671</v>
      </c>
      <c r="D7853" s="1" t="str">
        <f t="shared" si="1013"/>
        <v>21:0204</v>
      </c>
      <c r="E7853" t="s">
        <v>30441</v>
      </c>
      <c r="F7853" t="s">
        <v>30442</v>
      </c>
      <c r="H7853">
        <v>61.147368800000002</v>
      </c>
      <c r="I7853">
        <v>-129.3160977</v>
      </c>
      <c r="J7853" s="1" t="str">
        <f t="shared" si="1014"/>
        <v>Fluid (stream)</v>
      </c>
      <c r="K7853" s="1" t="str">
        <f t="shared" si="1015"/>
        <v>Untreated Water</v>
      </c>
      <c r="O7853">
        <v>2.6</v>
      </c>
      <c r="P7853">
        <v>110</v>
      </c>
      <c r="Q7853">
        <v>7.8</v>
      </c>
    </row>
    <row r="7854" spans="1:17" hidden="1" x14ac:dyDescent="0.3">
      <c r="A7854" t="s">
        <v>30443</v>
      </c>
      <c r="B7854" t="s">
        <v>30444</v>
      </c>
      <c r="C7854" s="1" t="str">
        <f t="shared" si="1012"/>
        <v>21:0671</v>
      </c>
      <c r="D7854" s="1" t="str">
        <f t="shared" si="1013"/>
        <v>21:0204</v>
      </c>
      <c r="E7854" t="s">
        <v>30445</v>
      </c>
      <c r="F7854" t="s">
        <v>30446</v>
      </c>
      <c r="H7854">
        <v>61.093375999999999</v>
      </c>
      <c r="I7854">
        <v>-129.36931430000001</v>
      </c>
      <c r="J7854" s="1" t="str">
        <f t="shared" si="1014"/>
        <v>Fluid (stream)</v>
      </c>
      <c r="K7854" s="1" t="str">
        <f t="shared" si="1015"/>
        <v>Untreated Water</v>
      </c>
      <c r="O7854">
        <v>2.5000000000000001E-2</v>
      </c>
      <c r="P7854">
        <v>50</v>
      </c>
      <c r="Q7854">
        <v>6.9</v>
      </c>
    </row>
    <row r="7855" spans="1:17" hidden="1" x14ac:dyDescent="0.3">
      <c r="A7855" t="s">
        <v>30447</v>
      </c>
      <c r="B7855" t="s">
        <v>30448</v>
      </c>
      <c r="C7855" s="1" t="str">
        <f t="shared" si="1012"/>
        <v>21:0671</v>
      </c>
      <c r="D7855" s="1" t="str">
        <f t="shared" si="1013"/>
        <v>21:0204</v>
      </c>
      <c r="E7855" t="s">
        <v>30449</v>
      </c>
      <c r="F7855" t="s">
        <v>30450</v>
      </c>
      <c r="H7855">
        <v>61.112613899999999</v>
      </c>
      <c r="I7855">
        <v>-129.38614509999999</v>
      </c>
      <c r="J7855" s="1" t="str">
        <f t="shared" si="1014"/>
        <v>Fluid (stream)</v>
      </c>
      <c r="K7855" s="1" t="str">
        <f t="shared" si="1015"/>
        <v>Untreated Water</v>
      </c>
      <c r="O7855">
        <v>0.34</v>
      </c>
      <c r="P7855">
        <v>40</v>
      </c>
      <c r="Q7855">
        <v>7.2</v>
      </c>
    </row>
    <row r="7856" spans="1:17" hidden="1" x14ac:dyDescent="0.3">
      <c r="A7856" t="s">
        <v>30451</v>
      </c>
      <c r="B7856" t="s">
        <v>30452</v>
      </c>
      <c r="C7856" s="1" t="str">
        <f t="shared" si="1012"/>
        <v>21:0671</v>
      </c>
      <c r="D7856" s="1" t="str">
        <f t="shared" si="1013"/>
        <v>21:0204</v>
      </c>
      <c r="E7856" t="s">
        <v>30453</v>
      </c>
      <c r="F7856" t="s">
        <v>30454</v>
      </c>
      <c r="H7856">
        <v>61.159543800000002</v>
      </c>
      <c r="I7856">
        <v>-129.43025700000001</v>
      </c>
      <c r="J7856" s="1" t="str">
        <f t="shared" si="1014"/>
        <v>Fluid (stream)</v>
      </c>
      <c r="K7856" s="1" t="str">
        <f t="shared" si="1015"/>
        <v>Untreated Water</v>
      </c>
      <c r="O7856">
        <v>7.0000000000000007E-2</v>
      </c>
      <c r="P7856">
        <v>40</v>
      </c>
      <c r="Q7856">
        <v>7.6</v>
      </c>
    </row>
    <row r="7857" spans="1:17" hidden="1" x14ac:dyDescent="0.3">
      <c r="A7857" t="s">
        <v>30455</v>
      </c>
      <c r="B7857" t="s">
        <v>30456</v>
      </c>
      <c r="C7857" s="1" t="str">
        <f t="shared" si="1012"/>
        <v>21:0671</v>
      </c>
      <c r="D7857" s="1" t="str">
        <f t="shared" si="1013"/>
        <v>21:0204</v>
      </c>
      <c r="E7857" t="s">
        <v>30457</v>
      </c>
      <c r="F7857" t="s">
        <v>30458</v>
      </c>
      <c r="H7857">
        <v>61.202860399999999</v>
      </c>
      <c r="I7857">
        <v>-129.3666331</v>
      </c>
      <c r="J7857" s="1" t="str">
        <f t="shared" si="1014"/>
        <v>Fluid (stream)</v>
      </c>
      <c r="K7857" s="1" t="str">
        <f t="shared" si="1015"/>
        <v>Untreated Water</v>
      </c>
      <c r="O7857">
        <v>2.9</v>
      </c>
      <c r="P7857">
        <v>90</v>
      </c>
      <c r="Q7857">
        <v>7.8</v>
      </c>
    </row>
    <row r="7858" spans="1:17" hidden="1" x14ac:dyDescent="0.3">
      <c r="A7858" t="s">
        <v>30459</v>
      </c>
      <c r="B7858" t="s">
        <v>30460</v>
      </c>
      <c r="C7858" s="1" t="str">
        <f t="shared" si="1012"/>
        <v>21:0671</v>
      </c>
      <c r="D7858" s="1" t="str">
        <f t="shared" si="1013"/>
        <v>21:0204</v>
      </c>
      <c r="E7858" t="s">
        <v>30461</v>
      </c>
      <c r="F7858" t="s">
        <v>30462</v>
      </c>
      <c r="H7858">
        <v>61.200314300000002</v>
      </c>
      <c r="I7858">
        <v>-129.2608956</v>
      </c>
      <c r="J7858" s="1" t="str">
        <f t="shared" si="1014"/>
        <v>Fluid (stream)</v>
      </c>
      <c r="K7858" s="1" t="str">
        <f t="shared" si="1015"/>
        <v>Untreated Water</v>
      </c>
      <c r="O7858">
        <v>3.2</v>
      </c>
      <c r="P7858">
        <v>70</v>
      </c>
      <c r="Q7858">
        <v>7.8</v>
      </c>
    </row>
    <row r="7859" spans="1:17" hidden="1" x14ac:dyDescent="0.3">
      <c r="A7859" t="s">
        <v>30463</v>
      </c>
      <c r="B7859" t="s">
        <v>30464</v>
      </c>
      <c r="C7859" s="1" t="str">
        <f t="shared" si="1012"/>
        <v>21:0671</v>
      </c>
      <c r="D7859" s="1" t="str">
        <f t="shared" si="1013"/>
        <v>21:0204</v>
      </c>
      <c r="E7859" t="s">
        <v>30465</v>
      </c>
      <c r="F7859" t="s">
        <v>30466</v>
      </c>
      <c r="H7859">
        <v>61.233505800000003</v>
      </c>
      <c r="I7859">
        <v>-129.29167949999999</v>
      </c>
      <c r="J7859" s="1" t="str">
        <f t="shared" si="1014"/>
        <v>Fluid (stream)</v>
      </c>
      <c r="K7859" s="1" t="str">
        <f t="shared" si="1015"/>
        <v>Untreated Water</v>
      </c>
      <c r="O7859">
        <v>1.2</v>
      </c>
      <c r="P7859">
        <v>90</v>
      </c>
      <c r="Q7859">
        <v>8</v>
      </c>
    </row>
    <row r="7860" spans="1:17" hidden="1" x14ac:dyDescent="0.3">
      <c r="A7860" t="s">
        <v>30467</v>
      </c>
      <c r="B7860" t="s">
        <v>30468</v>
      </c>
      <c r="C7860" s="1" t="str">
        <f t="shared" si="1012"/>
        <v>21:0671</v>
      </c>
      <c r="D7860" s="1" t="str">
        <f t="shared" si="1013"/>
        <v>21:0204</v>
      </c>
      <c r="E7860" t="s">
        <v>30469</v>
      </c>
      <c r="F7860" t="s">
        <v>30470</v>
      </c>
      <c r="H7860">
        <v>61.242508000000001</v>
      </c>
      <c r="I7860">
        <v>-129.29709099999999</v>
      </c>
      <c r="J7860" s="1" t="str">
        <f t="shared" si="1014"/>
        <v>Fluid (stream)</v>
      </c>
      <c r="K7860" s="1" t="str">
        <f t="shared" si="1015"/>
        <v>Untreated Water</v>
      </c>
      <c r="O7860">
        <v>4.5999999999999996</v>
      </c>
      <c r="P7860">
        <v>90</v>
      </c>
      <c r="Q7860">
        <v>7.8</v>
      </c>
    </row>
    <row r="7861" spans="1:17" hidden="1" x14ac:dyDescent="0.3">
      <c r="A7861" t="s">
        <v>30471</v>
      </c>
      <c r="B7861" t="s">
        <v>30472</v>
      </c>
      <c r="C7861" s="1" t="str">
        <f t="shared" si="1012"/>
        <v>21:0671</v>
      </c>
      <c r="D7861" s="1" t="str">
        <f t="shared" si="1013"/>
        <v>21:0204</v>
      </c>
      <c r="E7861" t="s">
        <v>30473</v>
      </c>
      <c r="F7861" t="s">
        <v>30474</v>
      </c>
      <c r="H7861">
        <v>61.267617199999997</v>
      </c>
      <c r="I7861">
        <v>-129.46354790000001</v>
      </c>
      <c r="J7861" s="1" t="str">
        <f t="shared" si="1014"/>
        <v>Fluid (stream)</v>
      </c>
      <c r="K7861" s="1" t="str">
        <f t="shared" si="1015"/>
        <v>Untreated Water</v>
      </c>
      <c r="O7861">
        <v>0.56999999999999995</v>
      </c>
      <c r="P7861">
        <v>70</v>
      </c>
      <c r="Q7861">
        <v>7.8</v>
      </c>
    </row>
    <row r="7862" spans="1:17" hidden="1" x14ac:dyDescent="0.3">
      <c r="A7862" t="s">
        <v>30475</v>
      </c>
      <c r="B7862" t="s">
        <v>30476</v>
      </c>
      <c r="C7862" s="1" t="str">
        <f t="shared" si="1012"/>
        <v>21:0671</v>
      </c>
      <c r="D7862" s="1" t="str">
        <f t="shared" si="1013"/>
        <v>21:0204</v>
      </c>
      <c r="E7862" t="s">
        <v>30473</v>
      </c>
      <c r="F7862" t="s">
        <v>30477</v>
      </c>
      <c r="H7862">
        <v>61.267617199999997</v>
      </c>
      <c r="I7862">
        <v>-129.46354790000001</v>
      </c>
      <c r="J7862" s="1" t="str">
        <f t="shared" si="1014"/>
        <v>Fluid (stream)</v>
      </c>
      <c r="K7862" s="1" t="str">
        <f t="shared" si="1015"/>
        <v>Untreated Water</v>
      </c>
      <c r="O7862">
        <v>0.57999999999999996</v>
      </c>
      <c r="P7862">
        <v>70</v>
      </c>
      <c r="Q7862">
        <v>7.7</v>
      </c>
    </row>
    <row r="7863" spans="1:17" hidden="1" x14ac:dyDescent="0.3">
      <c r="A7863" t="s">
        <v>30478</v>
      </c>
      <c r="B7863" t="s">
        <v>30479</v>
      </c>
      <c r="C7863" s="1" t="str">
        <f t="shared" si="1012"/>
        <v>21:0671</v>
      </c>
      <c r="D7863" s="1" t="str">
        <f t="shared" si="1013"/>
        <v>21:0204</v>
      </c>
      <c r="E7863" t="s">
        <v>30480</v>
      </c>
      <c r="F7863" t="s">
        <v>30481</v>
      </c>
      <c r="H7863">
        <v>61.2873655</v>
      </c>
      <c r="I7863">
        <v>-129.4149697</v>
      </c>
      <c r="J7863" s="1" t="str">
        <f t="shared" si="1014"/>
        <v>Fluid (stream)</v>
      </c>
      <c r="K7863" s="1" t="str">
        <f t="shared" si="1015"/>
        <v>Untreated Water</v>
      </c>
      <c r="O7863">
        <v>2.5000000000000001E-2</v>
      </c>
      <c r="P7863">
        <v>60</v>
      </c>
      <c r="Q7863">
        <v>7.2</v>
      </c>
    </row>
    <row r="7864" spans="1:17" hidden="1" x14ac:dyDescent="0.3">
      <c r="A7864" t="s">
        <v>30482</v>
      </c>
      <c r="B7864" t="s">
        <v>30483</v>
      </c>
      <c r="C7864" s="1" t="str">
        <f t="shared" si="1012"/>
        <v>21:0671</v>
      </c>
      <c r="D7864" s="1" t="str">
        <f t="shared" si="1013"/>
        <v>21:0204</v>
      </c>
      <c r="E7864" t="s">
        <v>30484</v>
      </c>
      <c r="F7864" t="s">
        <v>30485</v>
      </c>
      <c r="H7864">
        <v>61.292379199999999</v>
      </c>
      <c r="I7864">
        <v>-129.4789524</v>
      </c>
      <c r="J7864" s="1" t="str">
        <f t="shared" si="1014"/>
        <v>Fluid (stream)</v>
      </c>
      <c r="K7864" s="1" t="str">
        <f t="shared" si="1015"/>
        <v>Untreated Water</v>
      </c>
      <c r="O7864">
        <v>0.75</v>
      </c>
      <c r="P7864">
        <v>70</v>
      </c>
      <c r="Q7864">
        <v>7.7</v>
      </c>
    </row>
    <row r="7865" spans="1:17" hidden="1" x14ac:dyDescent="0.3">
      <c r="A7865" t="s">
        <v>30486</v>
      </c>
      <c r="B7865" t="s">
        <v>30487</v>
      </c>
      <c r="C7865" s="1" t="str">
        <f t="shared" si="1012"/>
        <v>21:0671</v>
      </c>
      <c r="D7865" s="1" t="str">
        <f t="shared" si="1013"/>
        <v>21:0204</v>
      </c>
      <c r="E7865" t="s">
        <v>30488</v>
      </c>
      <c r="F7865" t="s">
        <v>30489</v>
      </c>
      <c r="H7865">
        <v>61.6256457</v>
      </c>
      <c r="I7865">
        <v>-128.86760380000001</v>
      </c>
      <c r="J7865" s="1" t="str">
        <f t="shared" si="1014"/>
        <v>Fluid (stream)</v>
      </c>
      <c r="K7865" s="1" t="str">
        <f t="shared" si="1015"/>
        <v>Untreated Water</v>
      </c>
      <c r="O7865">
        <v>2.5000000000000001E-2</v>
      </c>
      <c r="P7865">
        <v>60</v>
      </c>
      <c r="Q7865">
        <v>7.2</v>
      </c>
    </row>
    <row r="7866" spans="1:17" hidden="1" x14ac:dyDescent="0.3">
      <c r="A7866" t="s">
        <v>30490</v>
      </c>
      <c r="B7866" t="s">
        <v>30491</v>
      </c>
      <c r="C7866" s="1" t="str">
        <f t="shared" si="1012"/>
        <v>21:0671</v>
      </c>
      <c r="D7866" s="1" t="str">
        <f t="shared" si="1013"/>
        <v>21:0204</v>
      </c>
      <c r="E7866" t="s">
        <v>30492</v>
      </c>
      <c r="F7866" t="s">
        <v>30493</v>
      </c>
      <c r="H7866">
        <v>61.583707400000002</v>
      </c>
      <c r="I7866">
        <v>-128.8159837</v>
      </c>
      <c r="J7866" s="1" t="str">
        <f t="shared" si="1014"/>
        <v>Fluid (stream)</v>
      </c>
      <c r="K7866" s="1" t="str">
        <f t="shared" si="1015"/>
        <v>Untreated Water</v>
      </c>
      <c r="O7866">
        <v>0.38</v>
      </c>
      <c r="P7866">
        <v>50</v>
      </c>
      <c r="Q7866">
        <v>7.6</v>
      </c>
    </row>
    <row r="7867" spans="1:17" hidden="1" x14ac:dyDescent="0.3">
      <c r="A7867" t="s">
        <v>30494</v>
      </c>
      <c r="B7867" t="s">
        <v>30495</v>
      </c>
      <c r="C7867" s="1" t="str">
        <f t="shared" si="1012"/>
        <v>21:0671</v>
      </c>
      <c r="D7867" s="1" t="str">
        <f t="shared" si="1013"/>
        <v>21:0204</v>
      </c>
      <c r="E7867" t="s">
        <v>30496</v>
      </c>
      <c r="F7867" t="s">
        <v>30497</v>
      </c>
      <c r="H7867">
        <v>61.608926599999997</v>
      </c>
      <c r="I7867">
        <v>-128.79843489999999</v>
      </c>
      <c r="J7867" s="1" t="str">
        <f t="shared" si="1014"/>
        <v>Fluid (stream)</v>
      </c>
      <c r="K7867" s="1" t="str">
        <f t="shared" si="1015"/>
        <v>Untreated Water</v>
      </c>
      <c r="O7867">
        <v>2.5000000000000001E-2</v>
      </c>
      <c r="P7867">
        <v>50</v>
      </c>
      <c r="Q7867">
        <v>6.7</v>
      </c>
    </row>
    <row r="7868" spans="1:17" hidden="1" x14ac:dyDescent="0.3">
      <c r="A7868" t="s">
        <v>30498</v>
      </c>
      <c r="B7868" t="s">
        <v>30499</v>
      </c>
      <c r="C7868" s="1" t="str">
        <f t="shared" si="1012"/>
        <v>21:0671</v>
      </c>
      <c r="D7868" s="1" t="str">
        <f t="shared" si="1013"/>
        <v>21:0204</v>
      </c>
      <c r="E7868" t="s">
        <v>30500</v>
      </c>
      <c r="F7868" t="s">
        <v>30501</v>
      </c>
      <c r="H7868">
        <v>61.613262900000002</v>
      </c>
      <c r="I7868">
        <v>-128.79865190000001</v>
      </c>
      <c r="J7868" s="1" t="str">
        <f t="shared" si="1014"/>
        <v>Fluid (stream)</v>
      </c>
      <c r="K7868" s="1" t="str">
        <f t="shared" si="1015"/>
        <v>Untreated Water</v>
      </c>
      <c r="O7868">
        <v>0.15</v>
      </c>
      <c r="P7868">
        <v>40</v>
      </c>
      <c r="Q7868">
        <v>6.7</v>
      </c>
    </row>
    <row r="7869" spans="1:17" hidden="1" x14ac:dyDescent="0.3">
      <c r="A7869" t="s">
        <v>30502</v>
      </c>
      <c r="B7869" t="s">
        <v>30503</v>
      </c>
      <c r="C7869" s="1" t="str">
        <f t="shared" si="1012"/>
        <v>21:0671</v>
      </c>
      <c r="D7869" s="1" t="str">
        <f>HYPERLINK("http://geochem.nrcan.gc.ca/cdogs/content/svy/svy_e.htm", "")</f>
        <v/>
      </c>
      <c r="G7869" s="1" t="str">
        <f>HYPERLINK("http://geochem.nrcan.gc.ca/cdogs/content/cr_/cr_00080_e.htm", "80")</f>
        <v>80</v>
      </c>
      <c r="J7869" t="s">
        <v>11453</v>
      </c>
      <c r="K7869" t="s">
        <v>11454</v>
      </c>
      <c r="O7869">
        <v>0.24</v>
      </c>
      <c r="P7869">
        <v>90</v>
      </c>
      <c r="Q7869">
        <v>7.1</v>
      </c>
    </row>
    <row r="7870" spans="1:17" hidden="1" x14ac:dyDescent="0.3">
      <c r="A7870" t="s">
        <v>30504</v>
      </c>
      <c r="B7870" t="s">
        <v>30505</v>
      </c>
      <c r="C7870" s="1" t="str">
        <f t="shared" si="1012"/>
        <v>21:0671</v>
      </c>
      <c r="D7870" s="1" t="str">
        <f t="shared" ref="D7870:D7879" si="1016">HYPERLINK("http://geochem.nrcan.gc.ca/cdogs/content/svy/svy210204_e.htm", "21:0204")</f>
        <v>21:0204</v>
      </c>
      <c r="E7870" t="s">
        <v>30506</v>
      </c>
      <c r="F7870" t="s">
        <v>30507</v>
      </c>
      <c r="H7870">
        <v>61.607366200000001</v>
      </c>
      <c r="I7870">
        <v>-128.7360511</v>
      </c>
      <c r="J7870" s="1" t="str">
        <f t="shared" ref="J7870:J7879" si="1017">HYPERLINK("http://geochem.nrcan.gc.ca/cdogs/content/kwd/kwd020018_e.htm", "Fluid (stream)")</f>
        <v>Fluid (stream)</v>
      </c>
      <c r="K7870" s="1" t="str">
        <f t="shared" ref="K7870:K7879" si="1018">HYPERLINK("http://geochem.nrcan.gc.ca/cdogs/content/kwd/kwd080007_e.htm", "Untreated Water")</f>
        <v>Untreated Water</v>
      </c>
      <c r="O7870">
        <v>7.0000000000000007E-2</v>
      </c>
      <c r="P7870">
        <v>50</v>
      </c>
      <c r="Q7870">
        <v>6.7</v>
      </c>
    </row>
    <row r="7871" spans="1:17" hidden="1" x14ac:dyDescent="0.3">
      <c r="A7871" t="s">
        <v>30508</v>
      </c>
      <c r="B7871" t="s">
        <v>30509</v>
      </c>
      <c r="C7871" s="1" t="str">
        <f t="shared" si="1012"/>
        <v>21:0671</v>
      </c>
      <c r="D7871" s="1" t="str">
        <f t="shared" si="1016"/>
        <v>21:0204</v>
      </c>
      <c r="E7871" t="s">
        <v>30510</v>
      </c>
      <c r="F7871" t="s">
        <v>30511</v>
      </c>
      <c r="H7871">
        <v>61.604376899999998</v>
      </c>
      <c r="I7871">
        <v>-128.70529719999999</v>
      </c>
      <c r="J7871" s="1" t="str">
        <f t="shared" si="1017"/>
        <v>Fluid (stream)</v>
      </c>
      <c r="K7871" s="1" t="str">
        <f t="shared" si="1018"/>
        <v>Untreated Water</v>
      </c>
      <c r="O7871">
        <v>0.19</v>
      </c>
      <c r="P7871">
        <v>40</v>
      </c>
      <c r="Q7871">
        <v>6.7</v>
      </c>
    </row>
    <row r="7872" spans="1:17" hidden="1" x14ac:dyDescent="0.3">
      <c r="A7872" t="s">
        <v>30512</v>
      </c>
      <c r="B7872" t="s">
        <v>30513</v>
      </c>
      <c r="C7872" s="1" t="str">
        <f t="shared" si="1012"/>
        <v>21:0671</v>
      </c>
      <c r="D7872" s="1" t="str">
        <f t="shared" si="1016"/>
        <v>21:0204</v>
      </c>
      <c r="E7872" t="s">
        <v>30514</v>
      </c>
      <c r="F7872" t="s">
        <v>30515</v>
      </c>
      <c r="H7872">
        <v>61.642805899999999</v>
      </c>
      <c r="I7872">
        <v>-128.6840411</v>
      </c>
      <c r="J7872" s="1" t="str">
        <f t="shared" si="1017"/>
        <v>Fluid (stream)</v>
      </c>
      <c r="K7872" s="1" t="str">
        <f t="shared" si="1018"/>
        <v>Untreated Water</v>
      </c>
      <c r="O7872">
        <v>0.06</v>
      </c>
      <c r="P7872">
        <v>40</v>
      </c>
      <c r="Q7872">
        <v>6.7</v>
      </c>
    </row>
    <row r="7873" spans="1:17" hidden="1" x14ac:dyDescent="0.3">
      <c r="A7873" t="s">
        <v>30516</v>
      </c>
      <c r="B7873" t="s">
        <v>30517</v>
      </c>
      <c r="C7873" s="1" t="str">
        <f t="shared" si="1012"/>
        <v>21:0671</v>
      </c>
      <c r="D7873" s="1" t="str">
        <f t="shared" si="1016"/>
        <v>21:0204</v>
      </c>
      <c r="E7873" t="s">
        <v>30518</v>
      </c>
      <c r="F7873" t="s">
        <v>30519</v>
      </c>
      <c r="H7873">
        <v>61.640877000000003</v>
      </c>
      <c r="I7873">
        <v>-128.63071339999999</v>
      </c>
      <c r="J7873" s="1" t="str">
        <f t="shared" si="1017"/>
        <v>Fluid (stream)</v>
      </c>
      <c r="K7873" s="1" t="str">
        <f t="shared" si="1018"/>
        <v>Untreated Water</v>
      </c>
      <c r="O7873">
        <v>0.05</v>
      </c>
      <c r="P7873">
        <v>40</v>
      </c>
      <c r="Q7873">
        <v>6.6</v>
      </c>
    </row>
    <row r="7874" spans="1:17" hidden="1" x14ac:dyDescent="0.3">
      <c r="A7874" t="s">
        <v>30520</v>
      </c>
      <c r="B7874" t="s">
        <v>30521</v>
      </c>
      <c r="C7874" s="1" t="str">
        <f t="shared" si="1012"/>
        <v>21:0671</v>
      </c>
      <c r="D7874" s="1" t="str">
        <f t="shared" si="1016"/>
        <v>21:0204</v>
      </c>
      <c r="E7874" t="s">
        <v>30522</v>
      </c>
      <c r="F7874" t="s">
        <v>30523</v>
      </c>
      <c r="H7874">
        <v>61.628541900000002</v>
      </c>
      <c r="I7874">
        <v>-128.60797909999999</v>
      </c>
      <c r="J7874" s="1" t="str">
        <f t="shared" si="1017"/>
        <v>Fluid (stream)</v>
      </c>
      <c r="K7874" s="1" t="str">
        <f t="shared" si="1018"/>
        <v>Untreated Water</v>
      </c>
      <c r="O7874">
        <v>2.5000000000000001E-2</v>
      </c>
      <c r="P7874">
        <v>40</v>
      </c>
      <c r="Q7874">
        <v>6.8</v>
      </c>
    </row>
    <row r="7875" spans="1:17" hidden="1" x14ac:dyDescent="0.3">
      <c r="A7875" t="s">
        <v>30524</v>
      </c>
      <c r="B7875" t="s">
        <v>30525</v>
      </c>
      <c r="C7875" s="1" t="str">
        <f t="shared" si="1012"/>
        <v>21:0671</v>
      </c>
      <c r="D7875" s="1" t="str">
        <f t="shared" si="1016"/>
        <v>21:0204</v>
      </c>
      <c r="E7875" t="s">
        <v>30526</v>
      </c>
      <c r="F7875" t="s">
        <v>30527</v>
      </c>
      <c r="H7875">
        <v>61.601159000000003</v>
      </c>
      <c r="I7875">
        <v>-128.57132870000001</v>
      </c>
      <c r="J7875" s="1" t="str">
        <f t="shared" si="1017"/>
        <v>Fluid (stream)</v>
      </c>
      <c r="K7875" s="1" t="str">
        <f t="shared" si="1018"/>
        <v>Untreated Water</v>
      </c>
      <c r="O7875">
        <v>2.5000000000000001E-2</v>
      </c>
      <c r="P7875">
        <v>30</v>
      </c>
      <c r="Q7875">
        <v>6.8</v>
      </c>
    </row>
    <row r="7876" spans="1:17" hidden="1" x14ac:dyDescent="0.3">
      <c r="A7876" t="s">
        <v>30528</v>
      </c>
      <c r="B7876" t="s">
        <v>30529</v>
      </c>
      <c r="C7876" s="1" t="str">
        <f t="shared" si="1012"/>
        <v>21:0671</v>
      </c>
      <c r="D7876" s="1" t="str">
        <f t="shared" si="1016"/>
        <v>21:0204</v>
      </c>
      <c r="E7876" t="s">
        <v>30530</v>
      </c>
      <c r="F7876" t="s">
        <v>30531</v>
      </c>
      <c r="H7876">
        <v>61.620536799999996</v>
      </c>
      <c r="I7876">
        <v>-128.5699673</v>
      </c>
      <c r="J7876" s="1" t="str">
        <f t="shared" si="1017"/>
        <v>Fluid (stream)</v>
      </c>
      <c r="K7876" s="1" t="str">
        <f t="shared" si="1018"/>
        <v>Untreated Water</v>
      </c>
      <c r="O7876">
        <v>2.5000000000000001E-2</v>
      </c>
      <c r="P7876">
        <v>40</v>
      </c>
      <c r="Q7876">
        <v>6.5</v>
      </c>
    </row>
    <row r="7877" spans="1:17" hidden="1" x14ac:dyDescent="0.3">
      <c r="A7877" t="s">
        <v>30532</v>
      </c>
      <c r="B7877" t="s">
        <v>30533</v>
      </c>
      <c r="C7877" s="1" t="str">
        <f t="shared" si="1012"/>
        <v>21:0671</v>
      </c>
      <c r="D7877" s="1" t="str">
        <f t="shared" si="1016"/>
        <v>21:0204</v>
      </c>
      <c r="E7877" t="s">
        <v>30534</v>
      </c>
      <c r="F7877" t="s">
        <v>30535</v>
      </c>
      <c r="H7877">
        <v>61.608100899999997</v>
      </c>
      <c r="I7877">
        <v>-128.61758710000001</v>
      </c>
      <c r="J7877" s="1" t="str">
        <f t="shared" si="1017"/>
        <v>Fluid (stream)</v>
      </c>
      <c r="K7877" s="1" t="str">
        <f t="shared" si="1018"/>
        <v>Untreated Water</v>
      </c>
      <c r="O7877">
        <v>0.09</v>
      </c>
      <c r="P7877">
        <v>30</v>
      </c>
      <c r="Q7877">
        <v>6.6</v>
      </c>
    </row>
    <row r="7878" spans="1:17" hidden="1" x14ac:dyDescent="0.3">
      <c r="A7878" t="s">
        <v>30536</v>
      </c>
      <c r="B7878" t="s">
        <v>30537</v>
      </c>
      <c r="C7878" s="1" t="str">
        <f t="shared" si="1012"/>
        <v>21:0671</v>
      </c>
      <c r="D7878" s="1" t="str">
        <f t="shared" si="1016"/>
        <v>21:0204</v>
      </c>
      <c r="E7878" t="s">
        <v>30538</v>
      </c>
      <c r="F7878" t="s">
        <v>30539</v>
      </c>
      <c r="H7878">
        <v>61.620478800000001</v>
      </c>
      <c r="I7878">
        <v>-128.52527370000001</v>
      </c>
      <c r="J7878" s="1" t="str">
        <f t="shared" si="1017"/>
        <v>Fluid (stream)</v>
      </c>
      <c r="K7878" s="1" t="str">
        <f t="shared" si="1018"/>
        <v>Untreated Water</v>
      </c>
      <c r="O7878">
        <v>0.22</v>
      </c>
      <c r="P7878">
        <v>50</v>
      </c>
      <c r="Q7878">
        <v>7.4</v>
      </c>
    </row>
    <row r="7879" spans="1:17" hidden="1" x14ac:dyDescent="0.3">
      <c r="A7879" t="s">
        <v>30540</v>
      </c>
      <c r="B7879" t="s">
        <v>30541</v>
      </c>
      <c r="C7879" s="1" t="str">
        <f t="shared" si="1012"/>
        <v>21:0671</v>
      </c>
      <c r="D7879" s="1" t="str">
        <f t="shared" si="1016"/>
        <v>21:0204</v>
      </c>
      <c r="E7879" t="s">
        <v>30538</v>
      </c>
      <c r="F7879" t="s">
        <v>30542</v>
      </c>
      <c r="H7879">
        <v>61.620478800000001</v>
      </c>
      <c r="I7879">
        <v>-128.52527370000001</v>
      </c>
      <c r="J7879" s="1" t="str">
        <f t="shared" si="1017"/>
        <v>Fluid (stream)</v>
      </c>
      <c r="K7879" s="1" t="str">
        <f t="shared" si="1018"/>
        <v>Untreated Water</v>
      </c>
      <c r="O7879">
        <v>0.22</v>
      </c>
      <c r="P7879">
        <v>40</v>
      </c>
      <c r="Q7879">
        <v>7.6</v>
      </c>
    </row>
    <row r="7880" spans="1:17" hidden="1" x14ac:dyDescent="0.3">
      <c r="A7880" t="s">
        <v>30543</v>
      </c>
      <c r="B7880" t="s">
        <v>30544</v>
      </c>
      <c r="C7880" s="1" t="str">
        <f t="shared" si="1012"/>
        <v>21:0671</v>
      </c>
      <c r="D7880" s="1" t="str">
        <f>HYPERLINK("http://geochem.nrcan.gc.ca/cdogs/content/svy/svy_e.htm", "")</f>
        <v/>
      </c>
      <c r="G7880" s="1" t="str">
        <f>HYPERLINK("http://geochem.nrcan.gc.ca/cdogs/content/cr_/cr_00082_e.htm", "82")</f>
        <v>82</v>
      </c>
      <c r="J7880" t="s">
        <v>11453</v>
      </c>
      <c r="K7880" t="s">
        <v>11454</v>
      </c>
      <c r="O7880">
        <v>1.07</v>
      </c>
      <c r="P7880">
        <v>250</v>
      </c>
      <c r="Q7880">
        <v>7.8</v>
      </c>
    </row>
    <row r="7881" spans="1:17" hidden="1" x14ac:dyDescent="0.3">
      <c r="A7881" t="s">
        <v>30545</v>
      </c>
      <c r="B7881" t="s">
        <v>30546</v>
      </c>
      <c r="C7881" s="1" t="str">
        <f t="shared" si="1012"/>
        <v>21:0671</v>
      </c>
      <c r="D7881" s="1" t="str">
        <f t="shared" ref="D7881:D7901" si="1019">HYPERLINK("http://geochem.nrcan.gc.ca/cdogs/content/svy/svy210204_e.htm", "21:0204")</f>
        <v>21:0204</v>
      </c>
      <c r="E7881" t="s">
        <v>30547</v>
      </c>
      <c r="F7881" t="s">
        <v>30548</v>
      </c>
      <c r="H7881">
        <v>61.643871300000001</v>
      </c>
      <c r="I7881">
        <v>-128.51434689999999</v>
      </c>
      <c r="J7881" s="1" t="str">
        <f t="shared" ref="J7881:J7901" si="1020">HYPERLINK("http://geochem.nrcan.gc.ca/cdogs/content/kwd/kwd020018_e.htm", "Fluid (stream)")</f>
        <v>Fluid (stream)</v>
      </c>
      <c r="K7881" s="1" t="str">
        <f t="shared" ref="K7881:K7901" si="1021">HYPERLINK("http://geochem.nrcan.gc.ca/cdogs/content/kwd/kwd080007_e.htm", "Untreated Water")</f>
        <v>Untreated Water</v>
      </c>
      <c r="O7881">
        <v>0.05</v>
      </c>
      <c r="P7881">
        <v>50</v>
      </c>
      <c r="Q7881">
        <v>7.2</v>
      </c>
    </row>
    <row r="7882" spans="1:17" hidden="1" x14ac:dyDescent="0.3">
      <c r="A7882" t="s">
        <v>30549</v>
      </c>
      <c r="B7882" t="s">
        <v>30550</v>
      </c>
      <c r="C7882" s="1" t="str">
        <f t="shared" si="1012"/>
        <v>21:0671</v>
      </c>
      <c r="D7882" s="1" t="str">
        <f t="shared" si="1019"/>
        <v>21:0204</v>
      </c>
      <c r="E7882" t="s">
        <v>30551</v>
      </c>
      <c r="F7882" t="s">
        <v>30552</v>
      </c>
      <c r="H7882">
        <v>61.642281199999999</v>
      </c>
      <c r="I7882">
        <v>-128.50153900000001</v>
      </c>
      <c r="J7882" s="1" t="str">
        <f t="shared" si="1020"/>
        <v>Fluid (stream)</v>
      </c>
      <c r="K7882" s="1" t="str">
        <f t="shared" si="1021"/>
        <v>Untreated Water</v>
      </c>
      <c r="O7882">
        <v>0.11</v>
      </c>
      <c r="P7882">
        <v>40</v>
      </c>
      <c r="Q7882">
        <v>7.4</v>
      </c>
    </row>
    <row r="7883" spans="1:17" hidden="1" x14ac:dyDescent="0.3">
      <c r="A7883" t="s">
        <v>30553</v>
      </c>
      <c r="B7883" t="s">
        <v>30554</v>
      </c>
      <c r="C7883" s="1" t="str">
        <f t="shared" si="1012"/>
        <v>21:0671</v>
      </c>
      <c r="D7883" s="1" t="str">
        <f t="shared" si="1019"/>
        <v>21:0204</v>
      </c>
      <c r="E7883" t="s">
        <v>30555</v>
      </c>
      <c r="F7883" t="s">
        <v>30556</v>
      </c>
      <c r="H7883">
        <v>61.617276199999999</v>
      </c>
      <c r="I7883">
        <v>-128.48134909999999</v>
      </c>
      <c r="J7883" s="1" t="str">
        <f t="shared" si="1020"/>
        <v>Fluid (stream)</v>
      </c>
      <c r="K7883" s="1" t="str">
        <f t="shared" si="1021"/>
        <v>Untreated Water</v>
      </c>
      <c r="O7883">
        <v>0.19</v>
      </c>
      <c r="P7883">
        <v>40</v>
      </c>
      <c r="Q7883">
        <v>7.6</v>
      </c>
    </row>
    <row r="7884" spans="1:17" hidden="1" x14ac:dyDescent="0.3">
      <c r="A7884" t="s">
        <v>30557</v>
      </c>
      <c r="B7884" t="s">
        <v>30558</v>
      </c>
      <c r="C7884" s="1" t="str">
        <f t="shared" si="1012"/>
        <v>21:0671</v>
      </c>
      <c r="D7884" s="1" t="str">
        <f t="shared" si="1019"/>
        <v>21:0204</v>
      </c>
      <c r="E7884" t="s">
        <v>30559</v>
      </c>
      <c r="F7884" t="s">
        <v>30560</v>
      </c>
      <c r="H7884">
        <v>61.592692300000003</v>
      </c>
      <c r="I7884">
        <v>-128.48034630000001</v>
      </c>
      <c r="J7884" s="1" t="str">
        <f t="shared" si="1020"/>
        <v>Fluid (stream)</v>
      </c>
      <c r="K7884" s="1" t="str">
        <f t="shared" si="1021"/>
        <v>Untreated Water</v>
      </c>
      <c r="O7884">
        <v>2.5000000000000001E-2</v>
      </c>
      <c r="P7884">
        <v>40</v>
      </c>
      <c r="Q7884">
        <v>6.8</v>
      </c>
    </row>
    <row r="7885" spans="1:17" hidden="1" x14ac:dyDescent="0.3">
      <c r="A7885" t="s">
        <v>30561</v>
      </c>
      <c r="B7885" t="s">
        <v>30562</v>
      </c>
      <c r="C7885" s="1" t="str">
        <f t="shared" si="1012"/>
        <v>21:0671</v>
      </c>
      <c r="D7885" s="1" t="str">
        <f t="shared" si="1019"/>
        <v>21:0204</v>
      </c>
      <c r="E7885" t="s">
        <v>30563</v>
      </c>
      <c r="F7885" t="s">
        <v>30564</v>
      </c>
      <c r="H7885">
        <v>61.589585100000001</v>
      </c>
      <c r="I7885">
        <v>-128.51427229999999</v>
      </c>
      <c r="J7885" s="1" t="str">
        <f t="shared" si="1020"/>
        <v>Fluid (stream)</v>
      </c>
      <c r="K7885" s="1" t="str">
        <f t="shared" si="1021"/>
        <v>Untreated Water</v>
      </c>
      <c r="O7885">
        <v>0.13</v>
      </c>
      <c r="P7885">
        <v>40</v>
      </c>
      <c r="Q7885">
        <v>6.9</v>
      </c>
    </row>
    <row r="7886" spans="1:17" hidden="1" x14ac:dyDescent="0.3">
      <c r="A7886" t="s">
        <v>30565</v>
      </c>
      <c r="B7886" t="s">
        <v>30566</v>
      </c>
      <c r="C7886" s="1" t="str">
        <f t="shared" si="1012"/>
        <v>21:0671</v>
      </c>
      <c r="D7886" s="1" t="str">
        <f t="shared" si="1019"/>
        <v>21:0204</v>
      </c>
      <c r="E7886" t="s">
        <v>30567</v>
      </c>
      <c r="F7886" t="s">
        <v>30568</v>
      </c>
      <c r="H7886">
        <v>61.566859100000002</v>
      </c>
      <c r="I7886">
        <v>-128.50555349999999</v>
      </c>
      <c r="J7886" s="1" t="str">
        <f t="shared" si="1020"/>
        <v>Fluid (stream)</v>
      </c>
      <c r="K7886" s="1" t="str">
        <f t="shared" si="1021"/>
        <v>Untreated Water</v>
      </c>
      <c r="O7886">
        <v>0.18</v>
      </c>
      <c r="P7886">
        <v>30</v>
      </c>
      <c r="Q7886">
        <v>6.9</v>
      </c>
    </row>
    <row r="7887" spans="1:17" hidden="1" x14ac:dyDescent="0.3">
      <c r="A7887" t="s">
        <v>30569</v>
      </c>
      <c r="B7887" t="s">
        <v>30570</v>
      </c>
      <c r="C7887" s="1" t="str">
        <f t="shared" si="1012"/>
        <v>21:0671</v>
      </c>
      <c r="D7887" s="1" t="str">
        <f t="shared" si="1019"/>
        <v>21:0204</v>
      </c>
      <c r="E7887" t="s">
        <v>30571</v>
      </c>
      <c r="F7887" t="s">
        <v>30572</v>
      </c>
      <c r="H7887">
        <v>61.562277600000002</v>
      </c>
      <c r="I7887">
        <v>-128.49977240000001</v>
      </c>
      <c r="J7887" s="1" t="str">
        <f t="shared" si="1020"/>
        <v>Fluid (stream)</v>
      </c>
      <c r="K7887" s="1" t="str">
        <f t="shared" si="1021"/>
        <v>Untreated Water</v>
      </c>
      <c r="O7887">
        <v>0.09</v>
      </c>
      <c r="P7887">
        <v>40</v>
      </c>
      <c r="Q7887">
        <v>7</v>
      </c>
    </row>
    <row r="7888" spans="1:17" hidden="1" x14ac:dyDescent="0.3">
      <c r="A7888" t="s">
        <v>30573</v>
      </c>
      <c r="B7888" t="s">
        <v>30574</v>
      </c>
      <c r="C7888" s="1" t="str">
        <f t="shared" si="1012"/>
        <v>21:0671</v>
      </c>
      <c r="D7888" s="1" t="str">
        <f t="shared" si="1019"/>
        <v>21:0204</v>
      </c>
      <c r="E7888" t="s">
        <v>30575</v>
      </c>
      <c r="F7888" t="s">
        <v>30576</v>
      </c>
      <c r="H7888">
        <v>61.583917599999999</v>
      </c>
      <c r="I7888">
        <v>-128.46768420000001</v>
      </c>
      <c r="J7888" s="1" t="str">
        <f t="shared" si="1020"/>
        <v>Fluid (stream)</v>
      </c>
      <c r="K7888" s="1" t="str">
        <f t="shared" si="1021"/>
        <v>Untreated Water</v>
      </c>
      <c r="O7888">
        <v>0.09</v>
      </c>
      <c r="P7888">
        <v>40</v>
      </c>
      <c r="Q7888">
        <v>6.7</v>
      </c>
    </row>
    <row r="7889" spans="1:17" hidden="1" x14ac:dyDescent="0.3">
      <c r="A7889" t="s">
        <v>30577</v>
      </c>
      <c r="B7889" t="s">
        <v>30578</v>
      </c>
      <c r="C7889" s="1" t="str">
        <f t="shared" si="1012"/>
        <v>21:0671</v>
      </c>
      <c r="D7889" s="1" t="str">
        <f t="shared" si="1019"/>
        <v>21:0204</v>
      </c>
      <c r="E7889" t="s">
        <v>30579</v>
      </c>
      <c r="F7889" t="s">
        <v>30580</v>
      </c>
      <c r="H7889">
        <v>61.578235999999997</v>
      </c>
      <c r="I7889">
        <v>-128.43440939999999</v>
      </c>
      <c r="J7889" s="1" t="str">
        <f t="shared" si="1020"/>
        <v>Fluid (stream)</v>
      </c>
      <c r="K7889" s="1" t="str">
        <f t="shared" si="1021"/>
        <v>Untreated Water</v>
      </c>
      <c r="O7889">
        <v>0.15</v>
      </c>
      <c r="P7889">
        <v>60</v>
      </c>
      <c r="Q7889">
        <v>7</v>
      </c>
    </row>
    <row r="7890" spans="1:17" hidden="1" x14ac:dyDescent="0.3">
      <c r="A7890" t="s">
        <v>30581</v>
      </c>
      <c r="B7890" t="s">
        <v>30582</v>
      </c>
      <c r="C7890" s="1" t="str">
        <f t="shared" si="1012"/>
        <v>21:0671</v>
      </c>
      <c r="D7890" s="1" t="str">
        <f t="shared" si="1019"/>
        <v>21:0204</v>
      </c>
      <c r="E7890" t="s">
        <v>30583</v>
      </c>
      <c r="F7890" t="s">
        <v>30584</v>
      </c>
      <c r="H7890">
        <v>61.5849209</v>
      </c>
      <c r="I7890">
        <v>-128.4144144</v>
      </c>
      <c r="J7890" s="1" t="str">
        <f t="shared" si="1020"/>
        <v>Fluid (stream)</v>
      </c>
      <c r="K7890" s="1" t="str">
        <f t="shared" si="1021"/>
        <v>Untreated Water</v>
      </c>
      <c r="O7890">
        <v>0.2</v>
      </c>
      <c r="P7890">
        <v>40</v>
      </c>
      <c r="Q7890">
        <v>7.4</v>
      </c>
    </row>
    <row r="7891" spans="1:17" hidden="1" x14ac:dyDescent="0.3">
      <c r="A7891" t="s">
        <v>30585</v>
      </c>
      <c r="B7891" t="s">
        <v>30586</v>
      </c>
      <c r="C7891" s="1" t="str">
        <f t="shared" si="1012"/>
        <v>21:0671</v>
      </c>
      <c r="D7891" s="1" t="str">
        <f t="shared" si="1019"/>
        <v>21:0204</v>
      </c>
      <c r="E7891" t="s">
        <v>30587</v>
      </c>
      <c r="F7891" t="s">
        <v>30588</v>
      </c>
      <c r="H7891">
        <v>61.558771999999998</v>
      </c>
      <c r="I7891">
        <v>-128.39435470000001</v>
      </c>
      <c r="J7891" s="1" t="str">
        <f t="shared" si="1020"/>
        <v>Fluid (stream)</v>
      </c>
      <c r="K7891" s="1" t="str">
        <f t="shared" si="1021"/>
        <v>Untreated Water</v>
      </c>
      <c r="O7891">
        <v>0.38</v>
      </c>
      <c r="P7891">
        <v>30</v>
      </c>
      <c r="Q7891">
        <v>7.4</v>
      </c>
    </row>
    <row r="7892" spans="1:17" hidden="1" x14ac:dyDescent="0.3">
      <c r="A7892" t="s">
        <v>30589</v>
      </c>
      <c r="B7892" t="s">
        <v>30590</v>
      </c>
      <c r="C7892" s="1" t="str">
        <f t="shared" si="1012"/>
        <v>21:0671</v>
      </c>
      <c r="D7892" s="1" t="str">
        <f t="shared" si="1019"/>
        <v>21:0204</v>
      </c>
      <c r="E7892" t="s">
        <v>30591</v>
      </c>
      <c r="F7892" t="s">
        <v>30592</v>
      </c>
      <c r="H7892">
        <v>61.554552600000001</v>
      </c>
      <c r="I7892">
        <v>-128.4191836</v>
      </c>
      <c r="J7892" s="1" t="str">
        <f t="shared" si="1020"/>
        <v>Fluid (stream)</v>
      </c>
      <c r="K7892" s="1" t="str">
        <f t="shared" si="1021"/>
        <v>Untreated Water</v>
      </c>
      <c r="O7892">
        <v>0.38</v>
      </c>
      <c r="P7892">
        <v>30</v>
      </c>
      <c r="Q7892">
        <v>7.5</v>
      </c>
    </row>
    <row r="7893" spans="1:17" hidden="1" x14ac:dyDescent="0.3">
      <c r="A7893" t="s">
        <v>30593</v>
      </c>
      <c r="B7893" t="s">
        <v>30594</v>
      </c>
      <c r="C7893" s="1" t="str">
        <f t="shared" si="1012"/>
        <v>21:0671</v>
      </c>
      <c r="D7893" s="1" t="str">
        <f t="shared" si="1019"/>
        <v>21:0204</v>
      </c>
      <c r="E7893" t="s">
        <v>30595</v>
      </c>
      <c r="F7893" t="s">
        <v>30596</v>
      </c>
      <c r="H7893">
        <v>61.550637899999998</v>
      </c>
      <c r="I7893">
        <v>-128.4106578</v>
      </c>
      <c r="J7893" s="1" t="str">
        <f t="shared" si="1020"/>
        <v>Fluid (stream)</v>
      </c>
      <c r="K7893" s="1" t="str">
        <f t="shared" si="1021"/>
        <v>Untreated Water</v>
      </c>
      <c r="O7893">
        <v>0.27</v>
      </c>
      <c r="P7893">
        <v>30</v>
      </c>
      <c r="Q7893">
        <v>7.1</v>
      </c>
    </row>
    <row r="7894" spans="1:17" hidden="1" x14ac:dyDescent="0.3">
      <c r="A7894" t="s">
        <v>30597</v>
      </c>
      <c r="B7894" t="s">
        <v>30598</v>
      </c>
      <c r="C7894" s="1" t="str">
        <f t="shared" si="1012"/>
        <v>21:0671</v>
      </c>
      <c r="D7894" s="1" t="str">
        <f t="shared" si="1019"/>
        <v>21:0204</v>
      </c>
      <c r="E7894" t="s">
        <v>30599</v>
      </c>
      <c r="F7894" t="s">
        <v>30600</v>
      </c>
      <c r="H7894">
        <v>61.532830099999998</v>
      </c>
      <c r="I7894">
        <v>-128.32962370000001</v>
      </c>
      <c r="J7894" s="1" t="str">
        <f t="shared" si="1020"/>
        <v>Fluid (stream)</v>
      </c>
      <c r="K7894" s="1" t="str">
        <f t="shared" si="1021"/>
        <v>Untreated Water</v>
      </c>
      <c r="O7894">
        <v>0.17</v>
      </c>
      <c r="P7894">
        <v>40</v>
      </c>
      <c r="Q7894">
        <v>7.6</v>
      </c>
    </row>
    <row r="7895" spans="1:17" hidden="1" x14ac:dyDescent="0.3">
      <c r="A7895" t="s">
        <v>30601</v>
      </c>
      <c r="B7895" t="s">
        <v>30602</v>
      </c>
      <c r="C7895" s="1" t="str">
        <f t="shared" ref="C7895:C7958" si="1022">HYPERLINK("http://geochem.nrcan.gc.ca/cdogs/content/bdl/bdl210671_e.htm", "21:0671")</f>
        <v>21:0671</v>
      </c>
      <c r="D7895" s="1" t="str">
        <f t="shared" si="1019"/>
        <v>21:0204</v>
      </c>
      <c r="E7895" t="s">
        <v>30603</v>
      </c>
      <c r="F7895" t="s">
        <v>30604</v>
      </c>
      <c r="H7895">
        <v>61.509417399999997</v>
      </c>
      <c r="I7895">
        <v>-128.37720100000001</v>
      </c>
      <c r="J7895" s="1" t="str">
        <f t="shared" si="1020"/>
        <v>Fluid (stream)</v>
      </c>
      <c r="K7895" s="1" t="str">
        <f t="shared" si="1021"/>
        <v>Untreated Water</v>
      </c>
      <c r="O7895">
        <v>0.19</v>
      </c>
      <c r="P7895">
        <v>20</v>
      </c>
      <c r="Q7895">
        <v>7.3</v>
      </c>
    </row>
    <row r="7896" spans="1:17" hidden="1" x14ac:dyDescent="0.3">
      <c r="A7896" t="s">
        <v>30605</v>
      </c>
      <c r="B7896" t="s">
        <v>30606</v>
      </c>
      <c r="C7896" s="1" t="str">
        <f t="shared" si="1022"/>
        <v>21:0671</v>
      </c>
      <c r="D7896" s="1" t="str">
        <f t="shared" si="1019"/>
        <v>21:0204</v>
      </c>
      <c r="E7896" t="s">
        <v>30607</v>
      </c>
      <c r="F7896" t="s">
        <v>30608</v>
      </c>
      <c r="H7896">
        <v>61.502167300000004</v>
      </c>
      <c r="I7896">
        <v>-128.3859506</v>
      </c>
      <c r="J7896" s="1" t="str">
        <f t="shared" si="1020"/>
        <v>Fluid (stream)</v>
      </c>
      <c r="K7896" s="1" t="str">
        <f t="shared" si="1021"/>
        <v>Untreated Water</v>
      </c>
      <c r="O7896">
        <v>0.13</v>
      </c>
      <c r="P7896">
        <v>20</v>
      </c>
      <c r="Q7896">
        <v>7</v>
      </c>
    </row>
    <row r="7897" spans="1:17" hidden="1" x14ac:dyDescent="0.3">
      <c r="A7897" t="s">
        <v>30609</v>
      </c>
      <c r="B7897" t="s">
        <v>30610</v>
      </c>
      <c r="C7897" s="1" t="str">
        <f t="shared" si="1022"/>
        <v>21:0671</v>
      </c>
      <c r="D7897" s="1" t="str">
        <f t="shared" si="1019"/>
        <v>21:0204</v>
      </c>
      <c r="E7897" t="s">
        <v>30611</v>
      </c>
      <c r="F7897" t="s">
        <v>30612</v>
      </c>
      <c r="H7897">
        <v>61.485160800000003</v>
      </c>
      <c r="I7897">
        <v>-128.32997409999999</v>
      </c>
      <c r="J7897" s="1" t="str">
        <f t="shared" si="1020"/>
        <v>Fluid (stream)</v>
      </c>
      <c r="K7897" s="1" t="str">
        <f t="shared" si="1021"/>
        <v>Untreated Water</v>
      </c>
      <c r="O7897">
        <v>0.36</v>
      </c>
      <c r="P7897">
        <v>50</v>
      </c>
      <c r="Q7897">
        <v>7.5</v>
      </c>
    </row>
    <row r="7898" spans="1:17" hidden="1" x14ac:dyDescent="0.3">
      <c r="A7898" t="s">
        <v>30613</v>
      </c>
      <c r="B7898" t="s">
        <v>30614</v>
      </c>
      <c r="C7898" s="1" t="str">
        <f t="shared" si="1022"/>
        <v>21:0671</v>
      </c>
      <c r="D7898" s="1" t="str">
        <f t="shared" si="1019"/>
        <v>21:0204</v>
      </c>
      <c r="E7898" t="s">
        <v>30615</v>
      </c>
      <c r="F7898" t="s">
        <v>30616</v>
      </c>
      <c r="H7898">
        <v>61.489134800000002</v>
      </c>
      <c r="I7898">
        <v>-128.32570079999999</v>
      </c>
      <c r="J7898" s="1" t="str">
        <f t="shared" si="1020"/>
        <v>Fluid (stream)</v>
      </c>
      <c r="K7898" s="1" t="str">
        <f t="shared" si="1021"/>
        <v>Untreated Water</v>
      </c>
      <c r="O7898">
        <v>0.3</v>
      </c>
      <c r="P7898">
        <v>50</v>
      </c>
      <c r="Q7898">
        <v>7.5</v>
      </c>
    </row>
    <row r="7899" spans="1:17" hidden="1" x14ac:dyDescent="0.3">
      <c r="A7899" t="s">
        <v>30617</v>
      </c>
      <c r="B7899" t="s">
        <v>30618</v>
      </c>
      <c r="C7899" s="1" t="str">
        <f t="shared" si="1022"/>
        <v>21:0671</v>
      </c>
      <c r="D7899" s="1" t="str">
        <f t="shared" si="1019"/>
        <v>21:0204</v>
      </c>
      <c r="E7899" t="s">
        <v>30619</v>
      </c>
      <c r="F7899" t="s">
        <v>30620</v>
      </c>
      <c r="H7899">
        <v>61.464238799999997</v>
      </c>
      <c r="I7899">
        <v>-128.29013599999999</v>
      </c>
      <c r="J7899" s="1" t="str">
        <f t="shared" si="1020"/>
        <v>Fluid (stream)</v>
      </c>
      <c r="K7899" s="1" t="str">
        <f t="shared" si="1021"/>
        <v>Untreated Water</v>
      </c>
      <c r="O7899">
        <v>2.5000000000000001E-2</v>
      </c>
      <c r="P7899">
        <v>60</v>
      </c>
      <c r="Q7899">
        <v>6.8</v>
      </c>
    </row>
    <row r="7900" spans="1:17" hidden="1" x14ac:dyDescent="0.3">
      <c r="A7900" t="s">
        <v>30621</v>
      </c>
      <c r="B7900" t="s">
        <v>30622</v>
      </c>
      <c r="C7900" s="1" t="str">
        <f t="shared" si="1022"/>
        <v>21:0671</v>
      </c>
      <c r="D7900" s="1" t="str">
        <f t="shared" si="1019"/>
        <v>21:0204</v>
      </c>
      <c r="E7900" t="s">
        <v>30619</v>
      </c>
      <c r="F7900" t="s">
        <v>30623</v>
      </c>
      <c r="H7900">
        <v>61.464238799999997</v>
      </c>
      <c r="I7900">
        <v>-128.29013599999999</v>
      </c>
      <c r="J7900" s="1" t="str">
        <f t="shared" si="1020"/>
        <v>Fluid (stream)</v>
      </c>
      <c r="K7900" s="1" t="str">
        <f t="shared" si="1021"/>
        <v>Untreated Water</v>
      </c>
      <c r="O7900">
        <v>2.5000000000000001E-2</v>
      </c>
      <c r="P7900">
        <v>60</v>
      </c>
      <c r="Q7900">
        <v>6.7</v>
      </c>
    </row>
    <row r="7901" spans="1:17" hidden="1" x14ac:dyDescent="0.3">
      <c r="A7901" t="s">
        <v>30624</v>
      </c>
      <c r="B7901" t="s">
        <v>30625</v>
      </c>
      <c r="C7901" s="1" t="str">
        <f t="shared" si="1022"/>
        <v>21:0671</v>
      </c>
      <c r="D7901" s="1" t="str">
        <f t="shared" si="1019"/>
        <v>21:0204</v>
      </c>
      <c r="E7901" t="s">
        <v>30626</v>
      </c>
      <c r="F7901" t="s">
        <v>30627</v>
      </c>
      <c r="H7901">
        <v>61.773023999999999</v>
      </c>
      <c r="I7901">
        <v>-128.182514</v>
      </c>
      <c r="J7901" s="1" t="str">
        <f t="shared" si="1020"/>
        <v>Fluid (stream)</v>
      </c>
      <c r="K7901" s="1" t="str">
        <f t="shared" si="1021"/>
        <v>Untreated Water</v>
      </c>
      <c r="O7901">
        <v>0.48</v>
      </c>
      <c r="P7901">
        <v>40</v>
      </c>
      <c r="Q7901">
        <v>7.9</v>
      </c>
    </row>
    <row r="7902" spans="1:17" hidden="1" x14ac:dyDescent="0.3">
      <c r="A7902" t="s">
        <v>30628</v>
      </c>
      <c r="B7902" t="s">
        <v>30629</v>
      </c>
      <c r="C7902" s="1" t="str">
        <f t="shared" si="1022"/>
        <v>21:0671</v>
      </c>
      <c r="D7902" s="1" t="str">
        <f>HYPERLINK("http://geochem.nrcan.gc.ca/cdogs/content/svy/svy_e.htm", "")</f>
        <v/>
      </c>
      <c r="G7902" s="1" t="str">
        <f>HYPERLINK("http://geochem.nrcan.gc.ca/cdogs/content/cr_/cr_00081_e.htm", "81")</f>
        <v>81</v>
      </c>
      <c r="J7902" t="s">
        <v>11453</v>
      </c>
      <c r="K7902" t="s">
        <v>11454</v>
      </c>
      <c r="O7902">
        <v>0.2</v>
      </c>
      <c r="P7902">
        <v>160</v>
      </c>
      <c r="Q7902">
        <v>8.1</v>
      </c>
    </row>
    <row r="7903" spans="1:17" hidden="1" x14ac:dyDescent="0.3">
      <c r="A7903" t="s">
        <v>30630</v>
      </c>
      <c r="B7903" t="s">
        <v>30631</v>
      </c>
      <c r="C7903" s="1" t="str">
        <f t="shared" si="1022"/>
        <v>21:0671</v>
      </c>
      <c r="D7903" s="1" t="str">
        <f t="shared" ref="D7903:D7920" si="1023">HYPERLINK("http://geochem.nrcan.gc.ca/cdogs/content/svy/svy210204_e.htm", "21:0204")</f>
        <v>21:0204</v>
      </c>
      <c r="E7903" t="s">
        <v>30632</v>
      </c>
      <c r="F7903" t="s">
        <v>30633</v>
      </c>
      <c r="H7903">
        <v>61.771454599999998</v>
      </c>
      <c r="I7903">
        <v>-128.1344004</v>
      </c>
      <c r="J7903" s="1" t="str">
        <f t="shared" ref="J7903:J7920" si="1024">HYPERLINK("http://geochem.nrcan.gc.ca/cdogs/content/kwd/kwd020018_e.htm", "Fluid (stream)")</f>
        <v>Fluid (stream)</v>
      </c>
      <c r="K7903" s="1" t="str">
        <f t="shared" ref="K7903:K7920" si="1025">HYPERLINK("http://geochem.nrcan.gc.ca/cdogs/content/kwd/kwd080007_e.htm", "Untreated Water")</f>
        <v>Untreated Water</v>
      </c>
      <c r="O7903">
        <v>0.49</v>
      </c>
      <c r="P7903">
        <v>40</v>
      </c>
      <c r="Q7903">
        <v>8</v>
      </c>
    </row>
    <row r="7904" spans="1:17" hidden="1" x14ac:dyDescent="0.3">
      <c r="A7904" t="s">
        <v>30634</v>
      </c>
      <c r="B7904" t="s">
        <v>30635</v>
      </c>
      <c r="C7904" s="1" t="str">
        <f t="shared" si="1022"/>
        <v>21:0671</v>
      </c>
      <c r="D7904" s="1" t="str">
        <f t="shared" si="1023"/>
        <v>21:0204</v>
      </c>
      <c r="E7904" t="s">
        <v>30636</v>
      </c>
      <c r="F7904" t="s">
        <v>30637</v>
      </c>
      <c r="H7904">
        <v>61.735067299999997</v>
      </c>
      <c r="I7904">
        <v>-128.1327891</v>
      </c>
      <c r="J7904" s="1" t="str">
        <f t="shared" si="1024"/>
        <v>Fluid (stream)</v>
      </c>
      <c r="K7904" s="1" t="str">
        <f t="shared" si="1025"/>
        <v>Untreated Water</v>
      </c>
      <c r="O7904">
        <v>0.28999999999999998</v>
      </c>
      <c r="P7904">
        <v>30</v>
      </c>
      <c r="Q7904">
        <v>7.8</v>
      </c>
    </row>
    <row r="7905" spans="1:17" hidden="1" x14ac:dyDescent="0.3">
      <c r="A7905" t="s">
        <v>30638</v>
      </c>
      <c r="B7905" t="s">
        <v>30639</v>
      </c>
      <c r="C7905" s="1" t="str">
        <f t="shared" si="1022"/>
        <v>21:0671</v>
      </c>
      <c r="D7905" s="1" t="str">
        <f t="shared" si="1023"/>
        <v>21:0204</v>
      </c>
      <c r="E7905" t="s">
        <v>30640</v>
      </c>
      <c r="F7905" t="s">
        <v>30641</v>
      </c>
      <c r="H7905">
        <v>61.7796959</v>
      </c>
      <c r="I7905">
        <v>-128.114644</v>
      </c>
      <c r="J7905" s="1" t="str">
        <f t="shared" si="1024"/>
        <v>Fluid (stream)</v>
      </c>
      <c r="K7905" s="1" t="str">
        <f t="shared" si="1025"/>
        <v>Untreated Water</v>
      </c>
      <c r="O7905">
        <v>1.8</v>
      </c>
      <c r="P7905">
        <v>30</v>
      </c>
      <c r="Q7905">
        <v>8.1</v>
      </c>
    </row>
    <row r="7906" spans="1:17" hidden="1" x14ac:dyDescent="0.3">
      <c r="A7906" t="s">
        <v>30642</v>
      </c>
      <c r="B7906" t="s">
        <v>30643</v>
      </c>
      <c r="C7906" s="1" t="str">
        <f t="shared" si="1022"/>
        <v>21:0671</v>
      </c>
      <c r="D7906" s="1" t="str">
        <f t="shared" si="1023"/>
        <v>21:0204</v>
      </c>
      <c r="E7906" t="s">
        <v>30644</v>
      </c>
      <c r="F7906" t="s">
        <v>30645</v>
      </c>
      <c r="H7906">
        <v>61.773186799999998</v>
      </c>
      <c r="I7906">
        <v>-128.12157790000001</v>
      </c>
      <c r="J7906" s="1" t="str">
        <f t="shared" si="1024"/>
        <v>Fluid (stream)</v>
      </c>
      <c r="K7906" s="1" t="str">
        <f t="shared" si="1025"/>
        <v>Untreated Water</v>
      </c>
      <c r="O7906">
        <v>0.91</v>
      </c>
      <c r="P7906">
        <v>30</v>
      </c>
      <c r="Q7906">
        <v>7.8</v>
      </c>
    </row>
    <row r="7907" spans="1:17" hidden="1" x14ac:dyDescent="0.3">
      <c r="A7907" t="s">
        <v>30646</v>
      </c>
      <c r="B7907" t="s">
        <v>30647</v>
      </c>
      <c r="C7907" s="1" t="str">
        <f t="shared" si="1022"/>
        <v>21:0671</v>
      </c>
      <c r="D7907" s="1" t="str">
        <f t="shared" si="1023"/>
        <v>21:0204</v>
      </c>
      <c r="E7907" t="s">
        <v>30648</v>
      </c>
      <c r="F7907" t="s">
        <v>30649</v>
      </c>
      <c r="H7907">
        <v>61.735399299999997</v>
      </c>
      <c r="I7907">
        <v>-128.08299600000001</v>
      </c>
      <c r="J7907" s="1" t="str">
        <f t="shared" si="1024"/>
        <v>Fluid (stream)</v>
      </c>
      <c r="K7907" s="1" t="str">
        <f t="shared" si="1025"/>
        <v>Untreated Water</v>
      </c>
      <c r="O7907">
        <v>0.4</v>
      </c>
      <c r="P7907">
        <v>30</v>
      </c>
      <c r="Q7907">
        <v>7.8</v>
      </c>
    </row>
    <row r="7908" spans="1:17" hidden="1" x14ac:dyDescent="0.3">
      <c r="A7908" t="s">
        <v>30650</v>
      </c>
      <c r="B7908" t="s">
        <v>30651</v>
      </c>
      <c r="C7908" s="1" t="str">
        <f t="shared" si="1022"/>
        <v>21:0671</v>
      </c>
      <c r="D7908" s="1" t="str">
        <f t="shared" si="1023"/>
        <v>21:0204</v>
      </c>
      <c r="E7908" t="s">
        <v>30652</v>
      </c>
      <c r="F7908" t="s">
        <v>30653</v>
      </c>
      <c r="H7908">
        <v>61.747572400000003</v>
      </c>
      <c r="I7908">
        <v>-128.0869519</v>
      </c>
      <c r="J7908" s="1" t="str">
        <f t="shared" si="1024"/>
        <v>Fluid (stream)</v>
      </c>
      <c r="K7908" s="1" t="str">
        <f t="shared" si="1025"/>
        <v>Untreated Water</v>
      </c>
      <c r="O7908">
        <v>1.1000000000000001</v>
      </c>
      <c r="P7908">
        <v>40</v>
      </c>
      <c r="Q7908">
        <v>7.7</v>
      </c>
    </row>
    <row r="7909" spans="1:17" hidden="1" x14ac:dyDescent="0.3">
      <c r="A7909" t="s">
        <v>30654</v>
      </c>
      <c r="B7909" t="s">
        <v>30655</v>
      </c>
      <c r="C7909" s="1" t="str">
        <f t="shared" si="1022"/>
        <v>21:0671</v>
      </c>
      <c r="D7909" s="1" t="str">
        <f t="shared" si="1023"/>
        <v>21:0204</v>
      </c>
      <c r="E7909" t="s">
        <v>30656</v>
      </c>
      <c r="F7909" t="s">
        <v>30657</v>
      </c>
      <c r="H7909">
        <v>61.785794299999999</v>
      </c>
      <c r="I7909">
        <v>-128.0821795</v>
      </c>
      <c r="J7909" s="1" t="str">
        <f t="shared" si="1024"/>
        <v>Fluid (stream)</v>
      </c>
      <c r="K7909" s="1" t="str">
        <f t="shared" si="1025"/>
        <v>Untreated Water</v>
      </c>
      <c r="O7909">
        <v>6.47</v>
      </c>
      <c r="P7909">
        <v>30</v>
      </c>
      <c r="Q7909">
        <v>7.8</v>
      </c>
    </row>
    <row r="7910" spans="1:17" hidden="1" x14ac:dyDescent="0.3">
      <c r="A7910" t="s">
        <v>30658</v>
      </c>
      <c r="B7910" t="s">
        <v>30659</v>
      </c>
      <c r="C7910" s="1" t="str">
        <f t="shared" si="1022"/>
        <v>21:0671</v>
      </c>
      <c r="D7910" s="1" t="str">
        <f t="shared" si="1023"/>
        <v>21:0204</v>
      </c>
      <c r="E7910" t="s">
        <v>30660</v>
      </c>
      <c r="F7910" t="s">
        <v>30661</v>
      </c>
      <c r="H7910">
        <v>61.756949400000003</v>
      </c>
      <c r="I7910">
        <v>-128.0210763</v>
      </c>
      <c r="J7910" s="1" t="str">
        <f t="shared" si="1024"/>
        <v>Fluid (stream)</v>
      </c>
      <c r="K7910" s="1" t="str">
        <f t="shared" si="1025"/>
        <v>Untreated Water</v>
      </c>
      <c r="O7910">
        <v>0.54</v>
      </c>
      <c r="P7910">
        <v>30</v>
      </c>
      <c r="Q7910">
        <v>8</v>
      </c>
    </row>
    <row r="7911" spans="1:17" hidden="1" x14ac:dyDescent="0.3">
      <c r="A7911" t="s">
        <v>30662</v>
      </c>
      <c r="B7911" t="s">
        <v>30663</v>
      </c>
      <c r="C7911" s="1" t="str">
        <f t="shared" si="1022"/>
        <v>21:0671</v>
      </c>
      <c r="D7911" s="1" t="str">
        <f t="shared" si="1023"/>
        <v>21:0204</v>
      </c>
      <c r="E7911" t="s">
        <v>30664</v>
      </c>
      <c r="F7911" t="s">
        <v>30665</v>
      </c>
      <c r="H7911">
        <v>61.745685199999997</v>
      </c>
      <c r="I7911">
        <v>-128.0177032</v>
      </c>
      <c r="J7911" s="1" t="str">
        <f t="shared" si="1024"/>
        <v>Fluid (stream)</v>
      </c>
      <c r="K7911" s="1" t="str">
        <f t="shared" si="1025"/>
        <v>Untreated Water</v>
      </c>
      <c r="O7911">
        <v>0.78</v>
      </c>
      <c r="P7911">
        <v>40</v>
      </c>
      <c r="Q7911">
        <v>7.8</v>
      </c>
    </row>
    <row r="7912" spans="1:17" hidden="1" x14ac:dyDescent="0.3">
      <c r="A7912" t="s">
        <v>30666</v>
      </c>
      <c r="B7912" t="s">
        <v>30667</v>
      </c>
      <c r="C7912" s="1" t="str">
        <f t="shared" si="1022"/>
        <v>21:0671</v>
      </c>
      <c r="D7912" s="1" t="str">
        <f t="shared" si="1023"/>
        <v>21:0204</v>
      </c>
      <c r="E7912" t="s">
        <v>30668</v>
      </c>
      <c r="F7912" t="s">
        <v>30669</v>
      </c>
      <c r="H7912">
        <v>61.716710999999997</v>
      </c>
      <c r="I7912">
        <v>-128.0235807</v>
      </c>
      <c r="J7912" s="1" t="str">
        <f t="shared" si="1024"/>
        <v>Fluid (stream)</v>
      </c>
      <c r="K7912" s="1" t="str">
        <f t="shared" si="1025"/>
        <v>Untreated Water</v>
      </c>
      <c r="O7912">
        <v>1.1000000000000001</v>
      </c>
      <c r="P7912">
        <v>50</v>
      </c>
      <c r="Q7912">
        <v>7.9</v>
      </c>
    </row>
    <row r="7913" spans="1:17" hidden="1" x14ac:dyDescent="0.3">
      <c r="A7913" t="s">
        <v>30670</v>
      </c>
      <c r="B7913" t="s">
        <v>30671</v>
      </c>
      <c r="C7913" s="1" t="str">
        <f t="shared" si="1022"/>
        <v>21:0671</v>
      </c>
      <c r="D7913" s="1" t="str">
        <f t="shared" si="1023"/>
        <v>21:0204</v>
      </c>
      <c r="E7913" t="s">
        <v>30672</v>
      </c>
      <c r="F7913" t="s">
        <v>30673</v>
      </c>
      <c r="H7913">
        <v>61.6972138</v>
      </c>
      <c r="I7913">
        <v>-128.01014889999999</v>
      </c>
      <c r="J7913" s="1" t="str">
        <f t="shared" si="1024"/>
        <v>Fluid (stream)</v>
      </c>
      <c r="K7913" s="1" t="str">
        <f t="shared" si="1025"/>
        <v>Untreated Water</v>
      </c>
      <c r="O7913">
        <v>1.7</v>
      </c>
      <c r="P7913">
        <v>40</v>
      </c>
      <c r="Q7913">
        <v>7.6</v>
      </c>
    </row>
    <row r="7914" spans="1:17" hidden="1" x14ac:dyDescent="0.3">
      <c r="A7914" t="s">
        <v>30674</v>
      </c>
      <c r="B7914" t="s">
        <v>30675</v>
      </c>
      <c r="C7914" s="1" t="str">
        <f t="shared" si="1022"/>
        <v>21:0671</v>
      </c>
      <c r="D7914" s="1" t="str">
        <f t="shared" si="1023"/>
        <v>21:0204</v>
      </c>
      <c r="E7914" t="s">
        <v>30676</v>
      </c>
      <c r="F7914" t="s">
        <v>30677</v>
      </c>
      <c r="H7914">
        <v>61.659812199999998</v>
      </c>
      <c r="I7914">
        <v>-128.01017329999999</v>
      </c>
      <c r="J7914" s="1" t="str">
        <f t="shared" si="1024"/>
        <v>Fluid (stream)</v>
      </c>
      <c r="K7914" s="1" t="str">
        <f t="shared" si="1025"/>
        <v>Untreated Water</v>
      </c>
      <c r="O7914">
        <v>2</v>
      </c>
      <c r="P7914">
        <v>40</v>
      </c>
      <c r="Q7914">
        <v>7.9</v>
      </c>
    </row>
    <row r="7915" spans="1:17" hidden="1" x14ac:dyDescent="0.3">
      <c r="A7915" t="s">
        <v>30678</v>
      </c>
      <c r="B7915" t="s">
        <v>30679</v>
      </c>
      <c r="C7915" s="1" t="str">
        <f t="shared" si="1022"/>
        <v>21:0671</v>
      </c>
      <c r="D7915" s="1" t="str">
        <f t="shared" si="1023"/>
        <v>21:0204</v>
      </c>
      <c r="E7915" t="s">
        <v>30680</v>
      </c>
      <c r="F7915" t="s">
        <v>30681</v>
      </c>
      <c r="H7915">
        <v>61.653208200000002</v>
      </c>
      <c r="I7915">
        <v>-128.00449399999999</v>
      </c>
      <c r="J7915" s="1" t="str">
        <f t="shared" si="1024"/>
        <v>Fluid (stream)</v>
      </c>
      <c r="K7915" s="1" t="str">
        <f t="shared" si="1025"/>
        <v>Untreated Water</v>
      </c>
      <c r="O7915">
        <v>0.82</v>
      </c>
      <c r="P7915">
        <v>40</v>
      </c>
      <c r="Q7915">
        <v>7.4</v>
      </c>
    </row>
    <row r="7916" spans="1:17" hidden="1" x14ac:dyDescent="0.3">
      <c r="A7916" t="s">
        <v>30682</v>
      </c>
      <c r="B7916" t="s">
        <v>30683</v>
      </c>
      <c r="C7916" s="1" t="str">
        <f t="shared" si="1022"/>
        <v>21:0671</v>
      </c>
      <c r="D7916" s="1" t="str">
        <f t="shared" si="1023"/>
        <v>21:0204</v>
      </c>
      <c r="E7916" t="s">
        <v>30684</v>
      </c>
      <c r="F7916" t="s">
        <v>30685</v>
      </c>
      <c r="H7916">
        <v>61.566821099999999</v>
      </c>
      <c r="I7916">
        <v>-128.01176000000001</v>
      </c>
      <c r="J7916" s="1" t="str">
        <f t="shared" si="1024"/>
        <v>Fluid (stream)</v>
      </c>
      <c r="K7916" s="1" t="str">
        <f t="shared" si="1025"/>
        <v>Untreated Water</v>
      </c>
      <c r="O7916">
        <v>0.6</v>
      </c>
      <c r="P7916">
        <v>40</v>
      </c>
      <c r="Q7916">
        <v>7.6</v>
      </c>
    </row>
    <row r="7917" spans="1:17" hidden="1" x14ac:dyDescent="0.3">
      <c r="A7917" t="s">
        <v>30686</v>
      </c>
      <c r="B7917" t="s">
        <v>30687</v>
      </c>
      <c r="C7917" s="1" t="str">
        <f t="shared" si="1022"/>
        <v>21:0671</v>
      </c>
      <c r="D7917" s="1" t="str">
        <f t="shared" si="1023"/>
        <v>21:0204</v>
      </c>
      <c r="E7917" t="s">
        <v>30684</v>
      </c>
      <c r="F7917" t="s">
        <v>30688</v>
      </c>
      <c r="H7917">
        <v>61.566821099999999</v>
      </c>
      <c r="I7917">
        <v>-128.01176000000001</v>
      </c>
      <c r="J7917" s="1" t="str">
        <f t="shared" si="1024"/>
        <v>Fluid (stream)</v>
      </c>
      <c r="K7917" s="1" t="str">
        <f t="shared" si="1025"/>
        <v>Untreated Water</v>
      </c>
      <c r="O7917">
        <v>0.35</v>
      </c>
      <c r="P7917">
        <v>30</v>
      </c>
      <c r="Q7917">
        <v>7.6</v>
      </c>
    </row>
    <row r="7918" spans="1:17" hidden="1" x14ac:dyDescent="0.3">
      <c r="A7918" t="s">
        <v>30689</v>
      </c>
      <c r="B7918" t="s">
        <v>30690</v>
      </c>
      <c r="C7918" s="1" t="str">
        <f t="shared" si="1022"/>
        <v>21:0671</v>
      </c>
      <c r="D7918" s="1" t="str">
        <f t="shared" si="1023"/>
        <v>21:0204</v>
      </c>
      <c r="E7918" t="s">
        <v>30691</v>
      </c>
      <c r="F7918" t="s">
        <v>30692</v>
      </c>
      <c r="H7918">
        <v>61.573704200000002</v>
      </c>
      <c r="I7918">
        <v>-128.0100913</v>
      </c>
      <c r="J7918" s="1" t="str">
        <f t="shared" si="1024"/>
        <v>Fluid (stream)</v>
      </c>
      <c r="K7918" s="1" t="str">
        <f t="shared" si="1025"/>
        <v>Untreated Water</v>
      </c>
      <c r="O7918">
        <v>1.3</v>
      </c>
      <c r="P7918">
        <v>40</v>
      </c>
      <c r="Q7918">
        <v>7.8</v>
      </c>
    </row>
    <row r="7919" spans="1:17" hidden="1" x14ac:dyDescent="0.3">
      <c r="A7919" t="s">
        <v>30693</v>
      </c>
      <c r="B7919" t="s">
        <v>30694</v>
      </c>
      <c r="C7919" s="1" t="str">
        <f t="shared" si="1022"/>
        <v>21:0671</v>
      </c>
      <c r="D7919" s="1" t="str">
        <f t="shared" si="1023"/>
        <v>21:0204</v>
      </c>
      <c r="E7919" t="s">
        <v>30695</v>
      </c>
      <c r="F7919" t="s">
        <v>30696</v>
      </c>
      <c r="H7919">
        <v>61.531353699999997</v>
      </c>
      <c r="I7919">
        <v>-128.00500600000001</v>
      </c>
      <c r="J7919" s="1" t="str">
        <f t="shared" si="1024"/>
        <v>Fluid (stream)</v>
      </c>
      <c r="K7919" s="1" t="str">
        <f t="shared" si="1025"/>
        <v>Untreated Water</v>
      </c>
      <c r="O7919">
        <v>0.08</v>
      </c>
      <c r="P7919">
        <v>30</v>
      </c>
      <c r="Q7919">
        <v>7.5</v>
      </c>
    </row>
    <row r="7920" spans="1:17" hidden="1" x14ac:dyDescent="0.3">
      <c r="A7920" t="s">
        <v>30697</v>
      </c>
      <c r="B7920" t="s">
        <v>30698</v>
      </c>
      <c r="C7920" s="1" t="str">
        <f t="shared" si="1022"/>
        <v>21:0671</v>
      </c>
      <c r="D7920" s="1" t="str">
        <f t="shared" si="1023"/>
        <v>21:0204</v>
      </c>
      <c r="E7920" t="s">
        <v>30699</v>
      </c>
      <c r="F7920" t="s">
        <v>30700</v>
      </c>
      <c r="H7920">
        <v>61.546413999999999</v>
      </c>
      <c r="I7920">
        <v>-128.1124805</v>
      </c>
      <c r="J7920" s="1" t="str">
        <f t="shared" si="1024"/>
        <v>Fluid (stream)</v>
      </c>
      <c r="K7920" s="1" t="str">
        <f t="shared" si="1025"/>
        <v>Untreated Water</v>
      </c>
      <c r="O7920">
        <v>2.5000000000000001E-2</v>
      </c>
      <c r="P7920">
        <v>30</v>
      </c>
      <c r="Q7920">
        <v>7.4</v>
      </c>
    </row>
    <row r="7921" spans="1:17" hidden="1" x14ac:dyDescent="0.3">
      <c r="A7921" t="s">
        <v>30701</v>
      </c>
      <c r="B7921" t="s">
        <v>30702</v>
      </c>
      <c r="C7921" s="1" t="str">
        <f t="shared" si="1022"/>
        <v>21:0671</v>
      </c>
      <c r="D7921" s="1" t="str">
        <f>HYPERLINK("http://geochem.nrcan.gc.ca/cdogs/content/svy/svy_e.htm", "")</f>
        <v/>
      </c>
      <c r="G7921" s="1" t="str">
        <f>HYPERLINK("http://geochem.nrcan.gc.ca/cdogs/content/cr_/cr_00082_e.htm", "82")</f>
        <v>82</v>
      </c>
      <c r="J7921" t="s">
        <v>11453</v>
      </c>
      <c r="K7921" t="s">
        <v>11454</v>
      </c>
      <c r="O7921">
        <v>1.3</v>
      </c>
      <c r="P7921">
        <v>300</v>
      </c>
      <c r="Q7921">
        <v>7.5</v>
      </c>
    </row>
    <row r="7922" spans="1:17" hidden="1" x14ac:dyDescent="0.3">
      <c r="A7922" t="s">
        <v>30703</v>
      </c>
      <c r="B7922" t="s">
        <v>30704</v>
      </c>
      <c r="C7922" s="1" t="str">
        <f t="shared" si="1022"/>
        <v>21:0671</v>
      </c>
      <c r="D7922" s="1" t="str">
        <f t="shared" ref="D7922:D7943" si="1026">HYPERLINK("http://geochem.nrcan.gc.ca/cdogs/content/svy/svy210204_e.htm", "21:0204")</f>
        <v>21:0204</v>
      </c>
      <c r="E7922" t="s">
        <v>30705</v>
      </c>
      <c r="F7922" t="s">
        <v>30706</v>
      </c>
      <c r="H7922">
        <v>61.5573476</v>
      </c>
      <c r="I7922">
        <v>-128.11920749999999</v>
      </c>
      <c r="J7922" s="1" t="str">
        <f t="shared" ref="J7922:J7943" si="1027">HYPERLINK("http://geochem.nrcan.gc.ca/cdogs/content/kwd/kwd020018_e.htm", "Fluid (stream)")</f>
        <v>Fluid (stream)</v>
      </c>
      <c r="K7922" s="1" t="str">
        <f t="shared" ref="K7922:K7943" si="1028">HYPERLINK("http://geochem.nrcan.gc.ca/cdogs/content/kwd/kwd080007_e.htm", "Untreated Water")</f>
        <v>Untreated Water</v>
      </c>
      <c r="O7922">
        <v>0.24</v>
      </c>
      <c r="P7922">
        <v>40</v>
      </c>
      <c r="Q7922">
        <v>7.5</v>
      </c>
    </row>
    <row r="7923" spans="1:17" hidden="1" x14ac:dyDescent="0.3">
      <c r="A7923" t="s">
        <v>30707</v>
      </c>
      <c r="B7923" t="s">
        <v>30708</v>
      </c>
      <c r="C7923" s="1" t="str">
        <f t="shared" si="1022"/>
        <v>21:0671</v>
      </c>
      <c r="D7923" s="1" t="str">
        <f t="shared" si="1026"/>
        <v>21:0204</v>
      </c>
      <c r="E7923" t="s">
        <v>30709</v>
      </c>
      <c r="F7923" t="s">
        <v>30710</v>
      </c>
      <c r="H7923">
        <v>61.532172600000003</v>
      </c>
      <c r="I7923">
        <v>-128.13165409999999</v>
      </c>
      <c r="J7923" s="1" t="str">
        <f t="shared" si="1027"/>
        <v>Fluid (stream)</v>
      </c>
      <c r="K7923" s="1" t="str">
        <f t="shared" si="1028"/>
        <v>Untreated Water</v>
      </c>
      <c r="O7923">
        <v>0.11</v>
      </c>
      <c r="P7923">
        <v>40</v>
      </c>
      <c r="Q7923">
        <v>7.4</v>
      </c>
    </row>
    <row r="7924" spans="1:17" hidden="1" x14ac:dyDescent="0.3">
      <c r="A7924" t="s">
        <v>30711</v>
      </c>
      <c r="B7924" t="s">
        <v>30712</v>
      </c>
      <c r="C7924" s="1" t="str">
        <f t="shared" si="1022"/>
        <v>21:0671</v>
      </c>
      <c r="D7924" s="1" t="str">
        <f t="shared" si="1026"/>
        <v>21:0204</v>
      </c>
      <c r="E7924" t="s">
        <v>30713</v>
      </c>
      <c r="F7924" t="s">
        <v>30714</v>
      </c>
      <c r="H7924">
        <v>61.510187999999999</v>
      </c>
      <c r="I7924">
        <v>-128.15197950000001</v>
      </c>
      <c r="J7924" s="1" t="str">
        <f t="shared" si="1027"/>
        <v>Fluid (stream)</v>
      </c>
      <c r="K7924" s="1" t="str">
        <f t="shared" si="1028"/>
        <v>Untreated Water</v>
      </c>
      <c r="O7924">
        <v>2.5000000000000001E-2</v>
      </c>
      <c r="P7924">
        <v>40</v>
      </c>
      <c r="Q7924">
        <v>6.6</v>
      </c>
    </row>
    <row r="7925" spans="1:17" hidden="1" x14ac:dyDescent="0.3">
      <c r="A7925" t="s">
        <v>30715</v>
      </c>
      <c r="B7925" t="s">
        <v>30716</v>
      </c>
      <c r="C7925" s="1" t="str">
        <f t="shared" si="1022"/>
        <v>21:0671</v>
      </c>
      <c r="D7925" s="1" t="str">
        <f t="shared" si="1026"/>
        <v>21:0204</v>
      </c>
      <c r="E7925" t="s">
        <v>30717</v>
      </c>
      <c r="F7925" t="s">
        <v>30718</v>
      </c>
      <c r="H7925">
        <v>61.470890099999998</v>
      </c>
      <c r="I7925">
        <v>-128.0849747</v>
      </c>
      <c r="J7925" s="1" t="str">
        <f t="shared" si="1027"/>
        <v>Fluid (stream)</v>
      </c>
      <c r="K7925" s="1" t="str">
        <f t="shared" si="1028"/>
        <v>Untreated Water</v>
      </c>
      <c r="O7925">
        <v>0.21</v>
      </c>
      <c r="P7925">
        <v>30</v>
      </c>
      <c r="Q7925">
        <v>7.5</v>
      </c>
    </row>
    <row r="7926" spans="1:17" hidden="1" x14ac:dyDescent="0.3">
      <c r="A7926" t="s">
        <v>30719</v>
      </c>
      <c r="B7926" t="s">
        <v>30720</v>
      </c>
      <c r="C7926" s="1" t="str">
        <f t="shared" si="1022"/>
        <v>21:0671</v>
      </c>
      <c r="D7926" s="1" t="str">
        <f t="shared" si="1026"/>
        <v>21:0204</v>
      </c>
      <c r="E7926" t="s">
        <v>30721</v>
      </c>
      <c r="F7926" t="s">
        <v>30722</v>
      </c>
      <c r="H7926">
        <v>61.482768</v>
      </c>
      <c r="I7926">
        <v>-128.0191169</v>
      </c>
      <c r="J7926" s="1" t="str">
        <f t="shared" si="1027"/>
        <v>Fluid (stream)</v>
      </c>
      <c r="K7926" s="1" t="str">
        <f t="shared" si="1028"/>
        <v>Untreated Water</v>
      </c>
      <c r="O7926">
        <v>0.67</v>
      </c>
      <c r="P7926">
        <v>30</v>
      </c>
      <c r="Q7926">
        <v>7.9</v>
      </c>
    </row>
    <row r="7927" spans="1:17" hidden="1" x14ac:dyDescent="0.3">
      <c r="A7927" t="s">
        <v>30723</v>
      </c>
      <c r="B7927" t="s">
        <v>30724</v>
      </c>
      <c r="C7927" s="1" t="str">
        <f t="shared" si="1022"/>
        <v>21:0671</v>
      </c>
      <c r="D7927" s="1" t="str">
        <f t="shared" si="1026"/>
        <v>21:0204</v>
      </c>
      <c r="E7927" t="s">
        <v>30725</v>
      </c>
      <c r="F7927" t="s">
        <v>30726</v>
      </c>
      <c r="H7927">
        <v>61.428071299999999</v>
      </c>
      <c r="I7927">
        <v>-128.01003840000001</v>
      </c>
      <c r="J7927" s="1" t="str">
        <f t="shared" si="1027"/>
        <v>Fluid (stream)</v>
      </c>
      <c r="K7927" s="1" t="str">
        <f t="shared" si="1028"/>
        <v>Untreated Water</v>
      </c>
      <c r="O7927">
        <v>0.09</v>
      </c>
      <c r="P7927">
        <v>30</v>
      </c>
      <c r="Q7927">
        <v>7.6</v>
      </c>
    </row>
    <row r="7928" spans="1:17" hidden="1" x14ac:dyDescent="0.3">
      <c r="A7928" t="s">
        <v>30727</v>
      </c>
      <c r="B7928" t="s">
        <v>30728</v>
      </c>
      <c r="C7928" s="1" t="str">
        <f t="shared" si="1022"/>
        <v>21:0671</v>
      </c>
      <c r="D7928" s="1" t="str">
        <f t="shared" si="1026"/>
        <v>21:0204</v>
      </c>
      <c r="E7928" t="s">
        <v>30729</v>
      </c>
      <c r="F7928" t="s">
        <v>30730</v>
      </c>
      <c r="H7928">
        <v>61.451554700000003</v>
      </c>
      <c r="I7928">
        <v>-128.05386089999999</v>
      </c>
      <c r="J7928" s="1" t="str">
        <f t="shared" si="1027"/>
        <v>Fluid (stream)</v>
      </c>
      <c r="K7928" s="1" t="str">
        <f t="shared" si="1028"/>
        <v>Untreated Water</v>
      </c>
      <c r="O7928">
        <v>0.14000000000000001</v>
      </c>
      <c r="P7928">
        <v>30</v>
      </c>
      <c r="Q7928">
        <v>7.4</v>
      </c>
    </row>
    <row r="7929" spans="1:17" hidden="1" x14ac:dyDescent="0.3">
      <c r="A7929" t="s">
        <v>30731</v>
      </c>
      <c r="B7929" t="s">
        <v>30732</v>
      </c>
      <c r="C7929" s="1" t="str">
        <f t="shared" si="1022"/>
        <v>21:0671</v>
      </c>
      <c r="D7929" s="1" t="str">
        <f t="shared" si="1026"/>
        <v>21:0204</v>
      </c>
      <c r="E7929" t="s">
        <v>30733</v>
      </c>
      <c r="F7929" t="s">
        <v>30734</v>
      </c>
      <c r="H7929">
        <v>61.4573702</v>
      </c>
      <c r="I7929">
        <v>-128.09182490000001</v>
      </c>
      <c r="J7929" s="1" t="str">
        <f t="shared" si="1027"/>
        <v>Fluid (stream)</v>
      </c>
      <c r="K7929" s="1" t="str">
        <f t="shared" si="1028"/>
        <v>Untreated Water</v>
      </c>
      <c r="O7929">
        <v>2.5000000000000001E-2</v>
      </c>
      <c r="P7929">
        <v>40</v>
      </c>
      <c r="Q7929">
        <v>7.2</v>
      </c>
    </row>
    <row r="7930" spans="1:17" hidden="1" x14ac:dyDescent="0.3">
      <c r="A7930" t="s">
        <v>30735</v>
      </c>
      <c r="B7930" t="s">
        <v>30736</v>
      </c>
      <c r="C7930" s="1" t="str">
        <f t="shared" si="1022"/>
        <v>21:0671</v>
      </c>
      <c r="D7930" s="1" t="str">
        <f t="shared" si="1026"/>
        <v>21:0204</v>
      </c>
      <c r="E7930" t="s">
        <v>30737</v>
      </c>
      <c r="F7930" t="s">
        <v>30738</v>
      </c>
      <c r="H7930">
        <v>61.471063000000001</v>
      </c>
      <c r="I7930">
        <v>-128.15056619999999</v>
      </c>
      <c r="J7930" s="1" t="str">
        <f t="shared" si="1027"/>
        <v>Fluid (stream)</v>
      </c>
      <c r="K7930" s="1" t="str">
        <f t="shared" si="1028"/>
        <v>Untreated Water</v>
      </c>
      <c r="O7930">
        <v>0.2</v>
      </c>
      <c r="P7930">
        <v>30</v>
      </c>
      <c r="Q7930">
        <v>7.4</v>
      </c>
    </row>
    <row r="7931" spans="1:17" hidden="1" x14ac:dyDescent="0.3">
      <c r="A7931" t="s">
        <v>30739</v>
      </c>
      <c r="B7931" t="s">
        <v>30740</v>
      </c>
      <c r="C7931" s="1" t="str">
        <f t="shared" si="1022"/>
        <v>21:0671</v>
      </c>
      <c r="D7931" s="1" t="str">
        <f t="shared" si="1026"/>
        <v>21:0204</v>
      </c>
      <c r="E7931" t="s">
        <v>30741</v>
      </c>
      <c r="F7931" t="s">
        <v>30742</v>
      </c>
      <c r="H7931">
        <v>61.536645200000002</v>
      </c>
      <c r="I7931">
        <v>-128.2403912</v>
      </c>
      <c r="J7931" s="1" t="str">
        <f t="shared" si="1027"/>
        <v>Fluid (stream)</v>
      </c>
      <c r="K7931" s="1" t="str">
        <f t="shared" si="1028"/>
        <v>Untreated Water</v>
      </c>
      <c r="O7931">
        <v>0.4</v>
      </c>
      <c r="P7931">
        <v>40</v>
      </c>
      <c r="Q7931">
        <v>7.7</v>
      </c>
    </row>
    <row r="7932" spans="1:17" hidden="1" x14ac:dyDescent="0.3">
      <c r="A7932" t="s">
        <v>30743</v>
      </c>
      <c r="B7932" t="s">
        <v>30744</v>
      </c>
      <c r="C7932" s="1" t="str">
        <f t="shared" si="1022"/>
        <v>21:0671</v>
      </c>
      <c r="D7932" s="1" t="str">
        <f t="shared" si="1026"/>
        <v>21:0204</v>
      </c>
      <c r="E7932" t="s">
        <v>30745</v>
      </c>
      <c r="F7932" t="s">
        <v>30746</v>
      </c>
      <c r="H7932">
        <v>61.6106573</v>
      </c>
      <c r="I7932">
        <v>-128.3503011</v>
      </c>
      <c r="J7932" s="1" t="str">
        <f t="shared" si="1027"/>
        <v>Fluid (stream)</v>
      </c>
      <c r="K7932" s="1" t="str">
        <f t="shared" si="1028"/>
        <v>Untreated Water</v>
      </c>
      <c r="O7932">
        <v>0.6</v>
      </c>
      <c r="P7932">
        <v>50</v>
      </c>
      <c r="Q7932">
        <v>7.8</v>
      </c>
    </row>
    <row r="7933" spans="1:17" hidden="1" x14ac:dyDescent="0.3">
      <c r="A7933" t="s">
        <v>30747</v>
      </c>
      <c r="B7933" t="s">
        <v>30748</v>
      </c>
      <c r="C7933" s="1" t="str">
        <f t="shared" si="1022"/>
        <v>21:0671</v>
      </c>
      <c r="D7933" s="1" t="str">
        <f t="shared" si="1026"/>
        <v>21:0204</v>
      </c>
      <c r="E7933" t="s">
        <v>30749</v>
      </c>
      <c r="F7933" t="s">
        <v>30750</v>
      </c>
      <c r="H7933">
        <v>61.625712399999998</v>
      </c>
      <c r="I7933">
        <v>-128.3617184</v>
      </c>
      <c r="J7933" s="1" t="str">
        <f t="shared" si="1027"/>
        <v>Fluid (stream)</v>
      </c>
      <c r="K7933" s="1" t="str">
        <f t="shared" si="1028"/>
        <v>Untreated Water</v>
      </c>
      <c r="O7933">
        <v>0.56000000000000005</v>
      </c>
      <c r="P7933">
        <v>60</v>
      </c>
      <c r="Q7933">
        <v>7.7</v>
      </c>
    </row>
    <row r="7934" spans="1:17" hidden="1" x14ac:dyDescent="0.3">
      <c r="A7934" t="s">
        <v>30751</v>
      </c>
      <c r="B7934" t="s">
        <v>30752</v>
      </c>
      <c r="C7934" s="1" t="str">
        <f t="shared" si="1022"/>
        <v>21:0671</v>
      </c>
      <c r="D7934" s="1" t="str">
        <f t="shared" si="1026"/>
        <v>21:0204</v>
      </c>
      <c r="E7934" t="s">
        <v>30753</v>
      </c>
      <c r="F7934" t="s">
        <v>30754</v>
      </c>
      <c r="H7934">
        <v>61.636146500000002</v>
      </c>
      <c r="I7934">
        <v>-128.37191910000001</v>
      </c>
      <c r="J7934" s="1" t="str">
        <f t="shared" si="1027"/>
        <v>Fluid (stream)</v>
      </c>
      <c r="K7934" s="1" t="str">
        <f t="shared" si="1028"/>
        <v>Untreated Water</v>
      </c>
      <c r="O7934">
        <v>0.66</v>
      </c>
      <c r="P7934">
        <v>60</v>
      </c>
      <c r="Q7934">
        <v>7.8</v>
      </c>
    </row>
    <row r="7935" spans="1:17" hidden="1" x14ac:dyDescent="0.3">
      <c r="A7935" t="s">
        <v>30755</v>
      </c>
      <c r="B7935" t="s">
        <v>30756</v>
      </c>
      <c r="C7935" s="1" t="str">
        <f t="shared" si="1022"/>
        <v>21:0671</v>
      </c>
      <c r="D7935" s="1" t="str">
        <f t="shared" si="1026"/>
        <v>21:0204</v>
      </c>
      <c r="E7935" t="s">
        <v>30757</v>
      </c>
      <c r="F7935" t="s">
        <v>30758</v>
      </c>
      <c r="H7935">
        <v>61.640707399999997</v>
      </c>
      <c r="I7935">
        <v>-128.44257400000001</v>
      </c>
      <c r="J7935" s="1" t="str">
        <f t="shared" si="1027"/>
        <v>Fluid (stream)</v>
      </c>
      <c r="K7935" s="1" t="str">
        <f t="shared" si="1028"/>
        <v>Untreated Water</v>
      </c>
      <c r="O7935">
        <v>0.31</v>
      </c>
      <c r="P7935">
        <v>50</v>
      </c>
      <c r="Q7935">
        <v>7.4</v>
      </c>
    </row>
    <row r="7936" spans="1:17" hidden="1" x14ac:dyDescent="0.3">
      <c r="A7936" t="s">
        <v>30759</v>
      </c>
      <c r="B7936" t="s">
        <v>30760</v>
      </c>
      <c r="C7936" s="1" t="str">
        <f t="shared" si="1022"/>
        <v>21:0671</v>
      </c>
      <c r="D7936" s="1" t="str">
        <f t="shared" si="1026"/>
        <v>21:0204</v>
      </c>
      <c r="E7936" t="s">
        <v>30757</v>
      </c>
      <c r="F7936" t="s">
        <v>30761</v>
      </c>
      <c r="H7936">
        <v>61.640707399999997</v>
      </c>
      <c r="I7936">
        <v>-128.44257400000001</v>
      </c>
      <c r="J7936" s="1" t="str">
        <f t="shared" si="1027"/>
        <v>Fluid (stream)</v>
      </c>
      <c r="K7936" s="1" t="str">
        <f t="shared" si="1028"/>
        <v>Untreated Water</v>
      </c>
      <c r="O7936">
        <v>0.26</v>
      </c>
      <c r="P7936">
        <v>50</v>
      </c>
      <c r="Q7936">
        <v>7.5</v>
      </c>
    </row>
    <row r="7937" spans="1:17" hidden="1" x14ac:dyDescent="0.3">
      <c r="A7937" t="s">
        <v>30762</v>
      </c>
      <c r="B7937" t="s">
        <v>30763</v>
      </c>
      <c r="C7937" s="1" t="str">
        <f t="shared" si="1022"/>
        <v>21:0671</v>
      </c>
      <c r="D7937" s="1" t="str">
        <f t="shared" si="1026"/>
        <v>21:0204</v>
      </c>
      <c r="E7937" t="s">
        <v>30764</v>
      </c>
      <c r="F7937" t="s">
        <v>30765</v>
      </c>
      <c r="H7937">
        <v>61.647319799999998</v>
      </c>
      <c r="I7937">
        <v>-128.3829614</v>
      </c>
      <c r="J7937" s="1" t="str">
        <f t="shared" si="1027"/>
        <v>Fluid (stream)</v>
      </c>
      <c r="K7937" s="1" t="str">
        <f t="shared" si="1028"/>
        <v>Untreated Water</v>
      </c>
      <c r="O7937">
        <v>0.27</v>
      </c>
      <c r="P7937">
        <v>60</v>
      </c>
      <c r="Q7937">
        <v>7.5</v>
      </c>
    </row>
    <row r="7938" spans="1:17" hidden="1" x14ac:dyDescent="0.3">
      <c r="A7938" t="s">
        <v>30766</v>
      </c>
      <c r="B7938" t="s">
        <v>30767</v>
      </c>
      <c r="C7938" s="1" t="str">
        <f t="shared" si="1022"/>
        <v>21:0671</v>
      </c>
      <c r="D7938" s="1" t="str">
        <f t="shared" si="1026"/>
        <v>21:0204</v>
      </c>
      <c r="E7938" t="s">
        <v>30768</v>
      </c>
      <c r="F7938" t="s">
        <v>30769</v>
      </c>
      <c r="H7938">
        <v>61.682695799999998</v>
      </c>
      <c r="I7938">
        <v>-128.30168219999999</v>
      </c>
      <c r="J7938" s="1" t="str">
        <f t="shared" si="1027"/>
        <v>Fluid (stream)</v>
      </c>
      <c r="K7938" s="1" t="str">
        <f t="shared" si="1028"/>
        <v>Untreated Water</v>
      </c>
    </row>
    <row r="7939" spans="1:17" hidden="1" x14ac:dyDescent="0.3">
      <c r="A7939" t="s">
        <v>30770</v>
      </c>
      <c r="B7939" t="s">
        <v>30771</v>
      </c>
      <c r="C7939" s="1" t="str">
        <f t="shared" si="1022"/>
        <v>21:0671</v>
      </c>
      <c r="D7939" s="1" t="str">
        <f t="shared" si="1026"/>
        <v>21:0204</v>
      </c>
      <c r="E7939" t="s">
        <v>30772</v>
      </c>
      <c r="F7939" t="s">
        <v>30773</v>
      </c>
      <c r="H7939">
        <v>61.670097400000003</v>
      </c>
      <c r="I7939">
        <v>-128.1902187</v>
      </c>
      <c r="J7939" s="1" t="str">
        <f t="shared" si="1027"/>
        <v>Fluid (stream)</v>
      </c>
      <c r="K7939" s="1" t="str">
        <f t="shared" si="1028"/>
        <v>Untreated Water</v>
      </c>
      <c r="O7939">
        <v>0.37</v>
      </c>
      <c r="P7939">
        <v>30</v>
      </c>
      <c r="Q7939">
        <v>7.7</v>
      </c>
    </row>
    <row r="7940" spans="1:17" hidden="1" x14ac:dyDescent="0.3">
      <c r="A7940" t="s">
        <v>30774</v>
      </c>
      <c r="B7940" t="s">
        <v>30775</v>
      </c>
      <c r="C7940" s="1" t="str">
        <f t="shared" si="1022"/>
        <v>21:0671</v>
      </c>
      <c r="D7940" s="1" t="str">
        <f t="shared" si="1026"/>
        <v>21:0204</v>
      </c>
      <c r="E7940" t="s">
        <v>30776</v>
      </c>
      <c r="F7940" t="s">
        <v>30777</v>
      </c>
      <c r="H7940">
        <v>61.636089900000002</v>
      </c>
      <c r="I7940">
        <v>-128.17663429999999</v>
      </c>
      <c r="J7940" s="1" t="str">
        <f t="shared" si="1027"/>
        <v>Fluid (stream)</v>
      </c>
      <c r="K7940" s="1" t="str">
        <f t="shared" si="1028"/>
        <v>Untreated Water</v>
      </c>
      <c r="O7940">
        <v>0.38</v>
      </c>
      <c r="P7940">
        <v>30</v>
      </c>
      <c r="Q7940">
        <v>7.4</v>
      </c>
    </row>
    <row r="7941" spans="1:17" hidden="1" x14ac:dyDescent="0.3">
      <c r="A7941" t="s">
        <v>30778</v>
      </c>
      <c r="B7941" t="s">
        <v>30779</v>
      </c>
      <c r="C7941" s="1" t="str">
        <f t="shared" si="1022"/>
        <v>21:0671</v>
      </c>
      <c r="D7941" s="1" t="str">
        <f t="shared" si="1026"/>
        <v>21:0204</v>
      </c>
      <c r="E7941" t="s">
        <v>30780</v>
      </c>
      <c r="F7941" t="s">
        <v>30781</v>
      </c>
      <c r="H7941">
        <v>61.619946900000002</v>
      </c>
      <c r="I7941">
        <v>-128.15873189999999</v>
      </c>
      <c r="J7941" s="1" t="str">
        <f t="shared" si="1027"/>
        <v>Fluid (stream)</v>
      </c>
      <c r="K7941" s="1" t="str">
        <f t="shared" si="1028"/>
        <v>Untreated Water</v>
      </c>
      <c r="O7941">
        <v>0.18</v>
      </c>
      <c r="P7941">
        <v>30</v>
      </c>
      <c r="Q7941">
        <v>7.3</v>
      </c>
    </row>
    <row r="7942" spans="1:17" hidden="1" x14ac:dyDescent="0.3">
      <c r="A7942" t="s">
        <v>30782</v>
      </c>
      <c r="B7942" t="s">
        <v>30783</v>
      </c>
      <c r="C7942" s="1" t="str">
        <f t="shared" si="1022"/>
        <v>21:0671</v>
      </c>
      <c r="D7942" s="1" t="str">
        <f t="shared" si="1026"/>
        <v>21:0204</v>
      </c>
      <c r="E7942" t="s">
        <v>30784</v>
      </c>
      <c r="F7942" t="s">
        <v>30785</v>
      </c>
      <c r="H7942">
        <v>61.597014799999997</v>
      </c>
      <c r="I7942">
        <v>-128.1409227</v>
      </c>
      <c r="J7942" s="1" t="str">
        <f t="shared" si="1027"/>
        <v>Fluid (stream)</v>
      </c>
      <c r="K7942" s="1" t="str">
        <f t="shared" si="1028"/>
        <v>Untreated Water</v>
      </c>
      <c r="O7942">
        <v>0.24</v>
      </c>
      <c r="P7942">
        <v>20</v>
      </c>
      <c r="Q7942">
        <v>7.5</v>
      </c>
    </row>
    <row r="7943" spans="1:17" hidden="1" x14ac:dyDescent="0.3">
      <c r="A7943" t="s">
        <v>30786</v>
      </c>
      <c r="B7943" t="s">
        <v>30787</v>
      </c>
      <c r="C7943" s="1" t="str">
        <f t="shared" si="1022"/>
        <v>21:0671</v>
      </c>
      <c r="D7943" s="1" t="str">
        <f t="shared" si="1026"/>
        <v>21:0204</v>
      </c>
      <c r="E7943" t="s">
        <v>30788</v>
      </c>
      <c r="F7943" t="s">
        <v>30789</v>
      </c>
      <c r="H7943">
        <v>61.587444900000001</v>
      </c>
      <c r="I7943">
        <v>-128.1254003</v>
      </c>
      <c r="J7943" s="1" t="str">
        <f t="shared" si="1027"/>
        <v>Fluid (stream)</v>
      </c>
      <c r="K7943" s="1" t="str">
        <f t="shared" si="1028"/>
        <v>Untreated Water</v>
      </c>
      <c r="O7943">
        <v>2.5000000000000001E-2</v>
      </c>
      <c r="P7943">
        <v>30</v>
      </c>
      <c r="Q7943">
        <v>7.1</v>
      </c>
    </row>
    <row r="7944" spans="1:17" hidden="1" x14ac:dyDescent="0.3">
      <c r="A7944" t="s">
        <v>30790</v>
      </c>
      <c r="B7944" t="s">
        <v>30791</v>
      </c>
      <c r="C7944" s="1" t="str">
        <f t="shared" si="1022"/>
        <v>21:0671</v>
      </c>
      <c r="D7944" s="1" t="str">
        <f>HYPERLINK("http://geochem.nrcan.gc.ca/cdogs/content/svy/svy_e.htm", "")</f>
        <v/>
      </c>
      <c r="G7944" s="1" t="str">
        <f>HYPERLINK("http://geochem.nrcan.gc.ca/cdogs/content/cr_/cr_00082_e.htm", "82")</f>
        <v>82</v>
      </c>
      <c r="J7944" t="s">
        <v>11453</v>
      </c>
      <c r="K7944" t="s">
        <v>11454</v>
      </c>
      <c r="O7944">
        <v>1.2</v>
      </c>
      <c r="P7944">
        <v>290</v>
      </c>
      <c r="Q7944">
        <v>7.5</v>
      </c>
    </row>
    <row r="7945" spans="1:17" hidden="1" x14ac:dyDescent="0.3">
      <c r="A7945" t="s">
        <v>30792</v>
      </c>
      <c r="B7945" t="s">
        <v>30793</v>
      </c>
      <c r="C7945" s="1" t="str">
        <f t="shared" si="1022"/>
        <v>21:0671</v>
      </c>
      <c r="D7945" s="1" t="str">
        <f t="shared" ref="D7945:D7954" si="1029">HYPERLINK("http://geochem.nrcan.gc.ca/cdogs/content/svy/svy210204_e.htm", "21:0204")</f>
        <v>21:0204</v>
      </c>
      <c r="E7945" t="s">
        <v>30794</v>
      </c>
      <c r="F7945" t="s">
        <v>30795</v>
      </c>
      <c r="H7945">
        <v>61.607374900000003</v>
      </c>
      <c r="I7945">
        <v>-128.0357113</v>
      </c>
      <c r="J7945" s="1" t="str">
        <f t="shared" ref="J7945:J7954" si="1030">HYPERLINK("http://geochem.nrcan.gc.ca/cdogs/content/kwd/kwd020018_e.htm", "Fluid (stream)")</f>
        <v>Fluid (stream)</v>
      </c>
      <c r="K7945" s="1" t="str">
        <f t="shared" ref="K7945:K7954" si="1031">HYPERLINK("http://geochem.nrcan.gc.ca/cdogs/content/kwd/kwd080007_e.htm", "Untreated Water")</f>
        <v>Untreated Water</v>
      </c>
      <c r="O7945">
        <v>0.14000000000000001</v>
      </c>
      <c r="P7945">
        <v>50</v>
      </c>
      <c r="Q7945">
        <v>7.5</v>
      </c>
    </row>
    <row r="7946" spans="1:17" hidden="1" x14ac:dyDescent="0.3">
      <c r="A7946" t="s">
        <v>30796</v>
      </c>
      <c r="B7946" t="s">
        <v>30797</v>
      </c>
      <c r="C7946" s="1" t="str">
        <f t="shared" si="1022"/>
        <v>21:0671</v>
      </c>
      <c r="D7946" s="1" t="str">
        <f t="shared" si="1029"/>
        <v>21:0204</v>
      </c>
      <c r="E7946" t="s">
        <v>30798</v>
      </c>
      <c r="F7946" t="s">
        <v>30799</v>
      </c>
      <c r="H7946">
        <v>61.614933299999997</v>
      </c>
      <c r="I7946">
        <v>-128.03176189999999</v>
      </c>
      <c r="J7946" s="1" t="str">
        <f t="shared" si="1030"/>
        <v>Fluid (stream)</v>
      </c>
      <c r="K7946" s="1" t="str">
        <f t="shared" si="1031"/>
        <v>Untreated Water</v>
      </c>
      <c r="O7946">
        <v>0.18</v>
      </c>
      <c r="P7946">
        <v>40</v>
      </c>
      <c r="Q7946">
        <v>7.4</v>
      </c>
    </row>
    <row r="7947" spans="1:17" hidden="1" x14ac:dyDescent="0.3">
      <c r="A7947" t="s">
        <v>30800</v>
      </c>
      <c r="B7947" t="s">
        <v>30801</v>
      </c>
      <c r="C7947" s="1" t="str">
        <f t="shared" si="1022"/>
        <v>21:0671</v>
      </c>
      <c r="D7947" s="1" t="str">
        <f t="shared" si="1029"/>
        <v>21:0204</v>
      </c>
      <c r="E7947" t="s">
        <v>30802</v>
      </c>
      <c r="F7947" t="s">
        <v>30803</v>
      </c>
      <c r="H7947">
        <v>61.632293900000001</v>
      </c>
      <c r="I7947">
        <v>-128.05061459999999</v>
      </c>
      <c r="J7947" s="1" t="str">
        <f t="shared" si="1030"/>
        <v>Fluid (stream)</v>
      </c>
      <c r="K7947" s="1" t="str">
        <f t="shared" si="1031"/>
        <v>Untreated Water</v>
      </c>
      <c r="O7947">
        <v>0.23</v>
      </c>
      <c r="P7947">
        <v>40</v>
      </c>
      <c r="Q7947">
        <v>7.6</v>
      </c>
    </row>
    <row r="7948" spans="1:17" hidden="1" x14ac:dyDescent="0.3">
      <c r="A7948" t="s">
        <v>30804</v>
      </c>
      <c r="B7948" t="s">
        <v>30805</v>
      </c>
      <c r="C7948" s="1" t="str">
        <f t="shared" si="1022"/>
        <v>21:0671</v>
      </c>
      <c r="D7948" s="1" t="str">
        <f t="shared" si="1029"/>
        <v>21:0204</v>
      </c>
      <c r="E7948" t="s">
        <v>30806</v>
      </c>
      <c r="F7948" t="s">
        <v>30807</v>
      </c>
      <c r="H7948">
        <v>61.621622199999997</v>
      </c>
      <c r="I7948">
        <v>-128.04975289999999</v>
      </c>
      <c r="J7948" s="1" t="str">
        <f t="shared" si="1030"/>
        <v>Fluid (stream)</v>
      </c>
      <c r="K7948" s="1" t="str">
        <f t="shared" si="1031"/>
        <v>Untreated Water</v>
      </c>
      <c r="O7948">
        <v>0.16</v>
      </c>
      <c r="P7948">
        <v>30</v>
      </c>
      <c r="Q7948">
        <v>7.5</v>
      </c>
    </row>
    <row r="7949" spans="1:17" hidden="1" x14ac:dyDescent="0.3">
      <c r="A7949" t="s">
        <v>30808</v>
      </c>
      <c r="B7949" t="s">
        <v>30809</v>
      </c>
      <c r="C7949" s="1" t="str">
        <f t="shared" si="1022"/>
        <v>21:0671</v>
      </c>
      <c r="D7949" s="1" t="str">
        <f t="shared" si="1029"/>
        <v>21:0204</v>
      </c>
      <c r="E7949" t="s">
        <v>30810</v>
      </c>
      <c r="F7949" t="s">
        <v>30811</v>
      </c>
      <c r="H7949">
        <v>61.657327799999997</v>
      </c>
      <c r="I7949">
        <v>-128.05894860000001</v>
      </c>
      <c r="J7949" s="1" t="str">
        <f t="shared" si="1030"/>
        <v>Fluid (stream)</v>
      </c>
      <c r="K7949" s="1" t="str">
        <f t="shared" si="1031"/>
        <v>Untreated Water</v>
      </c>
      <c r="O7949">
        <v>0.4</v>
      </c>
      <c r="P7949">
        <v>40</v>
      </c>
      <c r="Q7949">
        <v>7.7</v>
      </c>
    </row>
    <row r="7950" spans="1:17" hidden="1" x14ac:dyDescent="0.3">
      <c r="A7950" t="s">
        <v>30812</v>
      </c>
      <c r="B7950" t="s">
        <v>30813</v>
      </c>
      <c r="C7950" s="1" t="str">
        <f t="shared" si="1022"/>
        <v>21:0671</v>
      </c>
      <c r="D7950" s="1" t="str">
        <f t="shared" si="1029"/>
        <v>21:0204</v>
      </c>
      <c r="E7950" t="s">
        <v>30814</v>
      </c>
      <c r="F7950" t="s">
        <v>30815</v>
      </c>
      <c r="H7950">
        <v>61.662230399999999</v>
      </c>
      <c r="I7950">
        <v>-128.0512458</v>
      </c>
      <c r="J7950" s="1" t="str">
        <f t="shared" si="1030"/>
        <v>Fluid (stream)</v>
      </c>
      <c r="K7950" s="1" t="str">
        <f t="shared" si="1031"/>
        <v>Untreated Water</v>
      </c>
      <c r="O7950">
        <v>0.33</v>
      </c>
      <c r="P7950">
        <v>40</v>
      </c>
      <c r="Q7950">
        <v>7.9</v>
      </c>
    </row>
    <row r="7951" spans="1:17" hidden="1" x14ac:dyDescent="0.3">
      <c r="A7951" t="s">
        <v>30816</v>
      </c>
      <c r="B7951" t="s">
        <v>30817</v>
      </c>
      <c r="C7951" s="1" t="str">
        <f t="shared" si="1022"/>
        <v>21:0671</v>
      </c>
      <c r="D7951" s="1" t="str">
        <f t="shared" si="1029"/>
        <v>21:0204</v>
      </c>
      <c r="E7951" t="s">
        <v>30818</v>
      </c>
      <c r="F7951" t="s">
        <v>30819</v>
      </c>
      <c r="H7951">
        <v>61.684351900000003</v>
      </c>
      <c r="I7951">
        <v>-128.07360460000001</v>
      </c>
      <c r="J7951" s="1" t="str">
        <f t="shared" si="1030"/>
        <v>Fluid (stream)</v>
      </c>
      <c r="K7951" s="1" t="str">
        <f t="shared" si="1031"/>
        <v>Untreated Water</v>
      </c>
      <c r="O7951">
        <v>0.39</v>
      </c>
      <c r="P7951">
        <v>30</v>
      </c>
      <c r="Q7951">
        <v>7.6</v>
      </c>
    </row>
    <row r="7952" spans="1:17" hidden="1" x14ac:dyDescent="0.3">
      <c r="A7952" t="s">
        <v>30820</v>
      </c>
      <c r="B7952" t="s">
        <v>30821</v>
      </c>
      <c r="C7952" s="1" t="str">
        <f t="shared" si="1022"/>
        <v>21:0671</v>
      </c>
      <c r="D7952" s="1" t="str">
        <f t="shared" si="1029"/>
        <v>21:0204</v>
      </c>
      <c r="E7952" t="s">
        <v>30822</v>
      </c>
      <c r="F7952" t="s">
        <v>30823</v>
      </c>
      <c r="H7952">
        <v>61.711650499999998</v>
      </c>
      <c r="I7952">
        <v>-128.11122140000001</v>
      </c>
      <c r="J7952" s="1" t="str">
        <f t="shared" si="1030"/>
        <v>Fluid (stream)</v>
      </c>
      <c r="K7952" s="1" t="str">
        <f t="shared" si="1031"/>
        <v>Untreated Water</v>
      </c>
      <c r="O7952">
        <v>0.21</v>
      </c>
      <c r="P7952">
        <v>30</v>
      </c>
      <c r="Q7952">
        <v>7.6</v>
      </c>
    </row>
    <row r="7953" spans="1:17" hidden="1" x14ac:dyDescent="0.3">
      <c r="A7953" t="s">
        <v>30824</v>
      </c>
      <c r="B7953" t="s">
        <v>30825</v>
      </c>
      <c r="C7953" s="1" t="str">
        <f t="shared" si="1022"/>
        <v>21:0671</v>
      </c>
      <c r="D7953" s="1" t="str">
        <f t="shared" si="1029"/>
        <v>21:0204</v>
      </c>
      <c r="E7953" t="s">
        <v>30826</v>
      </c>
      <c r="F7953" t="s">
        <v>30827</v>
      </c>
      <c r="H7953">
        <v>61.682435599999998</v>
      </c>
      <c r="I7953">
        <v>-128.11653889999999</v>
      </c>
      <c r="J7953" s="1" t="str">
        <f t="shared" si="1030"/>
        <v>Fluid (stream)</v>
      </c>
      <c r="K7953" s="1" t="str">
        <f t="shared" si="1031"/>
        <v>Untreated Water</v>
      </c>
      <c r="O7953">
        <v>2.5000000000000001E-2</v>
      </c>
      <c r="P7953">
        <v>40</v>
      </c>
      <c r="Q7953">
        <v>7.3</v>
      </c>
    </row>
    <row r="7954" spans="1:17" hidden="1" x14ac:dyDescent="0.3">
      <c r="A7954" t="s">
        <v>30828</v>
      </c>
      <c r="B7954" t="s">
        <v>30829</v>
      </c>
      <c r="C7954" s="1" t="str">
        <f t="shared" si="1022"/>
        <v>21:0671</v>
      </c>
      <c r="D7954" s="1" t="str">
        <f t="shared" si="1029"/>
        <v>21:0204</v>
      </c>
      <c r="E7954" t="s">
        <v>30830</v>
      </c>
      <c r="F7954" t="s">
        <v>30831</v>
      </c>
      <c r="H7954">
        <v>61.688652099999999</v>
      </c>
      <c r="I7954">
        <v>-128.1498532</v>
      </c>
      <c r="J7954" s="1" t="str">
        <f t="shared" si="1030"/>
        <v>Fluid (stream)</v>
      </c>
      <c r="K7954" s="1" t="str">
        <f t="shared" si="1031"/>
        <v>Untreated Water</v>
      </c>
      <c r="O7954">
        <v>2.5000000000000001E-2</v>
      </c>
      <c r="P7954">
        <v>60</v>
      </c>
      <c r="Q7954">
        <v>6.4</v>
      </c>
    </row>
    <row r="7955" spans="1:17" hidden="1" x14ac:dyDescent="0.3">
      <c r="A7955" t="s">
        <v>30832</v>
      </c>
      <c r="B7955" t="s">
        <v>30833</v>
      </c>
      <c r="C7955" s="1" t="str">
        <f t="shared" si="1022"/>
        <v>21:0671</v>
      </c>
      <c r="D7955" s="1" t="str">
        <f>HYPERLINK("http://geochem.nrcan.gc.ca/cdogs/content/svy/svy_e.htm", "")</f>
        <v/>
      </c>
      <c r="G7955" s="1" t="str">
        <f>HYPERLINK("http://geochem.nrcan.gc.ca/cdogs/content/cr_/cr_00082_e.htm", "82")</f>
        <v>82</v>
      </c>
      <c r="J7955" t="s">
        <v>11453</v>
      </c>
      <c r="K7955" t="s">
        <v>11454</v>
      </c>
      <c r="O7955">
        <v>1.1000000000000001</v>
      </c>
      <c r="P7955">
        <v>300</v>
      </c>
      <c r="Q7955">
        <v>7.7</v>
      </c>
    </row>
    <row r="7956" spans="1:17" hidden="1" x14ac:dyDescent="0.3">
      <c r="A7956" t="s">
        <v>30834</v>
      </c>
      <c r="B7956" t="s">
        <v>30835</v>
      </c>
      <c r="C7956" s="1" t="str">
        <f t="shared" si="1022"/>
        <v>21:0671</v>
      </c>
      <c r="D7956" s="1" t="str">
        <f t="shared" ref="D7956:D7983" si="1032">HYPERLINK("http://geochem.nrcan.gc.ca/cdogs/content/svy/svy210204_e.htm", "21:0204")</f>
        <v>21:0204</v>
      </c>
      <c r="E7956" t="s">
        <v>30830</v>
      </c>
      <c r="F7956" t="s">
        <v>30836</v>
      </c>
      <c r="H7956">
        <v>61.688652099999999</v>
      </c>
      <c r="I7956">
        <v>-128.1498532</v>
      </c>
      <c r="J7956" s="1" t="str">
        <f t="shared" ref="J7956:J7983" si="1033">HYPERLINK("http://geochem.nrcan.gc.ca/cdogs/content/kwd/kwd020018_e.htm", "Fluid (stream)")</f>
        <v>Fluid (stream)</v>
      </c>
      <c r="K7956" s="1" t="str">
        <f t="shared" ref="K7956:K7983" si="1034">HYPERLINK("http://geochem.nrcan.gc.ca/cdogs/content/kwd/kwd080007_e.htm", "Untreated Water")</f>
        <v>Untreated Water</v>
      </c>
      <c r="O7956">
        <v>2.5000000000000001E-2</v>
      </c>
      <c r="P7956">
        <v>40</v>
      </c>
      <c r="Q7956">
        <v>6.4</v>
      </c>
    </row>
    <row r="7957" spans="1:17" hidden="1" x14ac:dyDescent="0.3">
      <c r="A7957" t="s">
        <v>30837</v>
      </c>
      <c r="B7957" t="s">
        <v>30838</v>
      </c>
      <c r="C7957" s="1" t="str">
        <f t="shared" si="1022"/>
        <v>21:0671</v>
      </c>
      <c r="D7957" s="1" t="str">
        <f t="shared" si="1032"/>
        <v>21:0204</v>
      </c>
      <c r="E7957" t="s">
        <v>30839</v>
      </c>
      <c r="F7957" t="s">
        <v>30840</v>
      </c>
      <c r="H7957">
        <v>61.720947799999998</v>
      </c>
      <c r="I7957">
        <v>-128.17095019999999</v>
      </c>
      <c r="J7957" s="1" t="str">
        <f t="shared" si="1033"/>
        <v>Fluid (stream)</v>
      </c>
      <c r="K7957" s="1" t="str">
        <f t="shared" si="1034"/>
        <v>Untreated Water</v>
      </c>
      <c r="O7957">
        <v>0.66</v>
      </c>
      <c r="P7957">
        <v>30</v>
      </c>
      <c r="Q7957">
        <v>8</v>
      </c>
    </row>
    <row r="7958" spans="1:17" hidden="1" x14ac:dyDescent="0.3">
      <c r="A7958" t="s">
        <v>30841</v>
      </c>
      <c r="B7958" t="s">
        <v>30842</v>
      </c>
      <c r="C7958" s="1" t="str">
        <f t="shared" si="1022"/>
        <v>21:0671</v>
      </c>
      <c r="D7958" s="1" t="str">
        <f t="shared" si="1032"/>
        <v>21:0204</v>
      </c>
      <c r="E7958" t="s">
        <v>30843</v>
      </c>
      <c r="F7958" t="s">
        <v>30844</v>
      </c>
      <c r="H7958">
        <v>61.709465899999998</v>
      </c>
      <c r="I7958">
        <v>-128.18447850000001</v>
      </c>
      <c r="J7958" s="1" t="str">
        <f t="shared" si="1033"/>
        <v>Fluid (stream)</v>
      </c>
      <c r="K7958" s="1" t="str">
        <f t="shared" si="1034"/>
        <v>Untreated Water</v>
      </c>
      <c r="O7958">
        <v>0.28000000000000003</v>
      </c>
      <c r="P7958">
        <v>30</v>
      </c>
      <c r="Q7958">
        <v>8</v>
      </c>
    </row>
    <row r="7959" spans="1:17" hidden="1" x14ac:dyDescent="0.3">
      <c r="A7959" t="s">
        <v>30845</v>
      </c>
      <c r="B7959" t="s">
        <v>30846</v>
      </c>
      <c r="C7959" s="1" t="str">
        <f t="shared" ref="C7959:C8025" si="1035">HYPERLINK("http://geochem.nrcan.gc.ca/cdogs/content/bdl/bdl210671_e.htm", "21:0671")</f>
        <v>21:0671</v>
      </c>
      <c r="D7959" s="1" t="str">
        <f t="shared" si="1032"/>
        <v>21:0204</v>
      </c>
      <c r="E7959" t="s">
        <v>30847</v>
      </c>
      <c r="F7959" t="s">
        <v>30848</v>
      </c>
      <c r="H7959">
        <v>61.154736700000001</v>
      </c>
      <c r="I7959">
        <v>-128.14749190000001</v>
      </c>
      <c r="J7959" s="1" t="str">
        <f t="shared" si="1033"/>
        <v>Fluid (stream)</v>
      </c>
      <c r="K7959" s="1" t="str">
        <f t="shared" si="1034"/>
        <v>Untreated Water</v>
      </c>
      <c r="O7959">
        <v>0.28999999999999998</v>
      </c>
      <c r="P7959">
        <v>40</v>
      </c>
      <c r="Q7959">
        <v>7.3</v>
      </c>
    </row>
    <row r="7960" spans="1:17" hidden="1" x14ac:dyDescent="0.3">
      <c r="A7960" t="s">
        <v>30849</v>
      </c>
      <c r="B7960" t="s">
        <v>30850</v>
      </c>
      <c r="C7960" s="1" t="str">
        <f t="shared" si="1035"/>
        <v>21:0671</v>
      </c>
      <c r="D7960" s="1" t="str">
        <f t="shared" si="1032"/>
        <v>21:0204</v>
      </c>
      <c r="E7960" t="s">
        <v>30851</v>
      </c>
      <c r="F7960" t="s">
        <v>30852</v>
      </c>
      <c r="H7960">
        <v>61.123235000000001</v>
      </c>
      <c r="I7960">
        <v>-128.1268829</v>
      </c>
      <c r="J7960" s="1" t="str">
        <f t="shared" si="1033"/>
        <v>Fluid (stream)</v>
      </c>
      <c r="K7960" s="1" t="str">
        <f t="shared" si="1034"/>
        <v>Untreated Water</v>
      </c>
      <c r="O7960">
        <v>0.13</v>
      </c>
      <c r="P7960">
        <v>40</v>
      </c>
      <c r="Q7960">
        <v>6.9</v>
      </c>
    </row>
    <row r="7961" spans="1:17" hidden="1" x14ac:dyDescent="0.3">
      <c r="A7961" t="s">
        <v>30853</v>
      </c>
      <c r="B7961" t="s">
        <v>30854</v>
      </c>
      <c r="C7961" s="1" t="str">
        <f t="shared" si="1035"/>
        <v>21:0671</v>
      </c>
      <c r="D7961" s="1" t="str">
        <f t="shared" si="1032"/>
        <v>21:0204</v>
      </c>
      <c r="E7961" t="s">
        <v>30855</v>
      </c>
      <c r="F7961" t="s">
        <v>30856</v>
      </c>
      <c r="H7961">
        <v>61.130262700000003</v>
      </c>
      <c r="I7961">
        <v>-128.1796588</v>
      </c>
      <c r="J7961" s="1" t="str">
        <f t="shared" si="1033"/>
        <v>Fluid (stream)</v>
      </c>
      <c r="K7961" s="1" t="str">
        <f t="shared" si="1034"/>
        <v>Untreated Water</v>
      </c>
      <c r="O7961">
        <v>0.19</v>
      </c>
      <c r="P7961">
        <v>30</v>
      </c>
      <c r="Q7961">
        <v>6.9</v>
      </c>
    </row>
    <row r="7962" spans="1:17" hidden="1" x14ac:dyDescent="0.3">
      <c r="A7962" t="s">
        <v>30857</v>
      </c>
      <c r="B7962" t="s">
        <v>30858</v>
      </c>
      <c r="C7962" s="1" t="str">
        <f t="shared" si="1035"/>
        <v>21:0671</v>
      </c>
      <c r="D7962" s="1" t="str">
        <f t="shared" si="1032"/>
        <v>21:0204</v>
      </c>
      <c r="E7962" t="s">
        <v>30859</v>
      </c>
      <c r="F7962" t="s">
        <v>30860</v>
      </c>
      <c r="H7962">
        <v>61.121523199999999</v>
      </c>
      <c r="I7962">
        <v>-128.20312390000001</v>
      </c>
      <c r="J7962" s="1" t="str">
        <f t="shared" si="1033"/>
        <v>Fluid (stream)</v>
      </c>
      <c r="K7962" s="1" t="str">
        <f t="shared" si="1034"/>
        <v>Untreated Water</v>
      </c>
      <c r="O7962">
        <v>1.3</v>
      </c>
      <c r="P7962">
        <v>40</v>
      </c>
      <c r="Q7962">
        <v>7.9</v>
      </c>
    </row>
    <row r="7963" spans="1:17" hidden="1" x14ac:dyDescent="0.3">
      <c r="A7963" t="s">
        <v>30861</v>
      </c>
      <c r="B7963" t="s">
        <v>30862</v>
      </c>
      <c r="C7963" s="1" t="str">
        <f t="shared" si="1035"/>
        <v>21:0671</v>
      </c>
      <c r="D7963" s="1" t="str">
        <f t="shared" si="1032"/>
        <v>21:0204</v>
      </c>
      <c r="E7963" t="s">
        <v>30863</v>
      </c>
      <c r="F7963" t="s">
        <v>30864</v>
      </c>
      <c r="H7963">
        <v>61.109351699999998</v>
      </c>
      <c r="I7963">
        <v>-128.1825757</v>
      </c>
      <c r="J7963" s="1" t="str">
        <f t="shared" si="1033"/>
        <v>Fluid (stream)</v>
      </c>
      <c r="K7963" s="1" t="str">
        <f t="shared" si="1034"/>
        <v>Untreated Water</v>
      </c>
      <c r="O7963">
        <v>0.1</v>
      </c>
      <c r="P7963">
        <v>30</v>
      </c>
      <c r="Q7963">
        <v>7.2</v>
      </c>
    </row>
    <row r="7964" spans="1:17" hidden="1" x14ac:dyDescent="0.3">
      <c r="A7964" t="s">
        <v>30865</v>
      </c>
      <c r="B7964" t="s">
        <v>30866</v>
      </c>
      <c r="C7964" s="1" t="str">
        <f t="shared" si="1035"/>
        <v>21:0671</v>
      </c>
      <c r="D7964" s="1" t="str">
        <f t="shared" si="1032"/>
        <v>21:0204</v>
      </c>
      <c r="E7964" t="s">
        <v>30867</v>
      </c>
      <c r="F7964" t="s">
        <v>30868</v>
      </c>
      <c r="H7964">
        <v>61.095885299999999</v>
      </c>
      <c r="I7964">
        <v>-128.19777869999999</v>
      </c>
      <c r="J7964" s="1" t="str">
        <f t="shared" si="1033"/>
        <v>Fluid (stream)</v>
      </c>
      <c r="K7964" s="1" t="str">
        <f t="shared" si="1034"/>
        <v>Untreated Water</v>
      </c>
      <c r="O7964">
        <v>1.1000000000000001</v>
      </c>
      <c r="P7964">
        <v>30</v>
      </c>
      <c r="Q7964">
        <v>7.8</v>
      </c>
    </row>
    <row r="7965" spans="1:17" hidden="1" x14ac:dyDescent="0.3">
      <c r="A7965" t="s">
        <v>30869</v>
      </c>
      <c r="B7965" t="s">
        <v>30870</v>
      </c>
      <c r="C7965" s="1" t="str">
        <f t="shared" si="1035"/>
        <v>21:0671</v>
      </c>
      <c r="D7965" s="1" t="str">
        <f t="shared" si="1032"/>
        <v>21:0204</v>
      </c>
      <c r="E7965" t="s">
        <v>30871</v>
      </c>
      <c r="F7965" t="s">
        <v>30872</v>
      </c>
      <c r="H7965">
        <v>61.0878345</v>
      </c>
      <c r="I7965">
        <v>-128.1699481</v>
      </c>
      <c r="J7965" s="1" t="str">
        <f t="shared" si="1033"/>
        <v>Fluid (stream)</v>
      </c>
      <c r="K7965" s="1" t="str">
        <f t="shared" si="1034"/>
        <v>Untreated Water</v>
      </c>
      <c r="O7965">
        <v>0.1</v>
      </c>
      <c r="P7965">
        <v>30</v>
      </c>
      <c r="Q7965">
        <v>7.1</v>
      </c>
    </row>
    <row r="7966" spans="1:17" hidden="1" x14ac:dyDescent="0.3">
      <c r="A7966" t="s">
        <v>30873</v>
      </c>
      <c r="B7966" t="s">
        <v>30874</v>
      </c>
      <c r="C7966" s="1" t="str">
        <f t="shared" si="1035"/>
        <v>21:0671</v>
      </c>
      <c r="D7966" s="1" t="str">
        <f t="shared" si="1032"/>
        <v>21:0204</v>
      </c>
      <c r="E7966" t="s">
        <v>30875</v>
      </c>
      <c r="F7966" t="s">
        <v>30876</v>
      </c>
      <c r="H7966">
        <v>61.092085400000002</v>
      </c>
      <c r="I7966">
        <v>-128.14179809999999</v>
      </c>
      <c r="J7966" s="1" t="str">
        <f t="shared" si="1033"/>
        <v>Fluid (stream)</v>
      </c>
      <c r="K7966" s="1" t="str">
        <f t="shared" si="1034"/>
        <v>Untreated Water</v>
      </c>
      <c r="O7966">
        <v>7.0000000000000007E-2</v>
      </c>
      <c r="P7966">
        <v>20</v>
      </c>
      <c r="Q7966">
        <v>6.4</v>
      </c>
    </row>
    <row r="7967" spans="1:17" hidden="1" x14ac:dyDescent="0.3">
      <c r="A7967" t="s">
        <v>30877</v>
      </c>
      <c r="B7967" t="s">
        <v>30878</v>
      </c>
      <c r="C7967" s="1" t="str">
        <f t="shared" si="1035"/>
        <v>21:0671</v>
      </c>
      <c r="D7967" s="1" t="str">
        <f t="shared" si="1032"/>
        <v>21:0204</v>
      </c>
      <c r="E7967" t="s">
        <v>30879</v>
      </c>
      <c r="F7967" t="s">
        <v>30880</v>
      </c>
      <c r="H7967">
        <v>61.057392499999999</v>
      </c>
      <c r="I7967">
        <v>-128.18089560000001</v>
      </c>
      <c r="J7967" s="1" t="str">
        <f t="shared" si="1033"/>
        <v>Fluid (stream)</v>
      </c>
      <c r="K7967" s="1" t="str">
        <f t="shared" si="1034"/>
        <v>Untreated Water</v>
      </c>
    </row>
    <row r="7968" spans="1:17" hidden="1" x14ac:dyDescent="0.3">
      <c r="A7968" t="s">
        <v>30881</v>
      </c>
      <c r="B7968" t="s">
        <v>30882</v>
      </c>
      <c r="C7968" s="1" t="str">
        <f t="shared" si="1035"/>
        <v>21:0671</v>
      </c>
      <c r="D7968" s="1" t="str">
        <f t="shared" si="1032"/>
        <v>21:0204</v>
      </c>
      <c r="E7968" t="s">
        <v>30883</v>
      </c>
      <c r="F7968" t="s">
        <v>30884</v>
      </c>
      <c r="H7968">
        <v>61.053499700000003</v>
      </c>
      <c r="I7968">
        <v>-128.19499819999999</v>
      </c>
      <c r="J7968" s="1" t="str">
        <f t="shared" si="1033"/>
        <v>Fluid (stream)</v>
      </c>
      <c r="K7968" s="1" t="str">
        <f t="shared" si="1034"/>
        <v>Untreated Water</v>
      </c>
      <c r="O7968">
        <v>0.56000000000000005</v>
      </c>
      <c r="P7968">
        <v>20</v>
      </c>
      <c r="Q7968">
        <v>7.5</v>
      </c>
    </row>
    <row r="7969" spans="1:17" hidden="1" x14ac:dyDescent="0.3">
      <c r="A7969" t="s">
        <v>30885</v>
      </c>
      <c r="B7969" t="s">
        <v>30886</v>
      </c>
      <c r="C7969" s="1" t="str">
        <f t="shared" si="1035"/>
        <v>21:0671</v>
      </c>
      <c r="D7969" s="1" t="str">
        <f t="shared" si="1032"/>
        <v>21:0204</v>
      </c>
      <c r="E7969" t="s">
        <v>30887</v>
      </c>
      <c r="F7969" t="s">
        <v>30888</v>
      </c>
      <c r="H7969">
        <v>61.045548599999996</v>
      </c>
      <c r="I7969">
        <v>-128.1573147</v>
      </c>
      <c r="J7969" s="1" t="str">
        <f t="shared" si="1033"/>
        <v>Fluid (stream)</v>
      </c>
      <c r="K7969" s="1" t="str">
        <f t="shared" si="1034"/>
        <v>Untreated Water</v>
      </c>
      <c r="O7969">
        <v>0.28000000000000003</v>
      </c>
      <c r="P7969">
        <v>20</v>
      </c>
      <c r="Q7969">
        <v>7.2</v>
      </c>
    </row>
    <row r="7970" spans="1:17" hidden="1" x14ac:dyDescent="0.3">
      <c r="A7970" t="s">
        <v>30889</v>
      </c>
      <c r="B7970" t="s">
        <v>30890</v>
      </c>
      <c r="C7970" s="1" t="str">
        <f t="shared" si="1035"/>
        <v>21:0671</v>
      </c>
      <c r="D7970" s="1" t="str">
        <f t="shared" si="1032"/>
        <v>21:0204</v>
      </c>
      <c r="E7970" t="s">
        <v>30891</v>
      </c>
      <c r="F7970" t="s">
        <v>30892</v>
      </c>
      <c r="H7970">
        <v>61.056053599999998</v>
      </c>
      <c r="I7970">
        <v>-128.08675909999999</v>
      </c>
      <c r="J7970" s="1" t="str">
        <f t="shared" si="1033"/>
        <v>Fluid (stream)</v>
      </c>
      <c r="K7970" s="1" t="str">
        <f t="shared" si="1034"/>
        <v>Untreated Water</v>
      </c>
      <c r="O7970">
        <v>0.28999999999999998</v>
      </c>
      <c r="P7970">
        <v>20</v>
      </c>
      <c r="Q7970">
        <v>6.9</v>
      </c>
    </row>
    <row r="7971" spans="1:17" hidden="1" x14ac:dyDescent="0.3">
      <c r="A7971" t="s">
        <v>30893</v>
      </c>
      <c r="B7971" t="s">
        <v>30894</v>
      </c>
      <c r="C7971" s="1" t="str">
        <f t="shared" si="1035"/>
        <v>21:0671</v>
      </c>
      <c r="D7971" s="1" t="str">
        <f t="shared" si="1032"/>
        <v>21:0204</v>
      </c>
      <c r="E7971" t="s">
        <v>30895</v>
      </c>
      <c r="F7971" t="s">
        <v>30896</v>
      </c>
      <c r="H7971">
        <v>61.061354100000003</v>
      </c>
      <c r="I7971">
        <v>-128.09390590000001</v>
      </c>
      <c r="J7971" s="1" t="str">
        <f t="shared" si="1033"/>
        <v>Fluid (stream)</v>
      </c>
      <c r="K7971" s="1" t="str">
        <f t="shared" si="1034"/>
        <v>Untreated Water</v>
      </c>
      <c r="O7971">
        <v>0.13</v>
      </c>
      <c r="P7971">
        <v>20</v>
      </c>
      <c r="Q7971">
        <v>6.8</v>
      </c>
    </row>
    <row r="7972" spans="1:17" hidden="1" x14ac:dyDescent="0.3">
      <c r="A7972" t="s">
        <v>30897</v>
      </c>
      <c r="B7972" t="s">
        <v>30898</v>
      </c>
      <c r="C7972" s="1" t="str">
        <f t="shared" si="1035"/>
        <v>21:0671</v>
      </c>
      <c r="D7972" s="1" t="str">
        <f t="shared" si="1032"/>
        <v>21:0204</v>
      </c>
      <c r="E7972" t="s">
        <v>30899</v>
      </c>
      <c r="F7972" t="s">
        <v>30900</v>
      </c>
      <c r="H7972">
        <v>61.026385900000001</v>
      </c>
      <c r="I7972">
        <v>-128.15689789999999</v>
      </c>
      <c r="J7972" s="1" t="str">
        <f t="shared" si="1033"/>
        <v>Fluid (stream)</v>
      </c>
      <c r="K7972" s="1" t="str">
        <f t="shared" si="1034"/>
        <v>Untreated Water</v>
      </c>
    </row>
    <row r="7973" spans="1:17" hidden="1" x14ac:dyDescent="0.3">
      <c r="A7973" t="s">
        <v>30901</v>
      </c>
      <c r="B7973" t="s">
        <v>30902</v>
      </c>
      <c r="C7973" s="1" t="str">
        <f t="shared" si="1035"/>
        <v>21:0671</v>
      </c>
      <c r="D7973" s="1" t="str">
        <f t="shared" si="1032"/>
        <v>21:0204</v>
      </c>
      <c r="E7973" t="s">
        <v>30903</v>
      </c>
      <c r="F7973" t="s">
        <v>30904</v>
      </c>
      <c r="H7973">
        <v>61.011645799999997</v>
      </c>
      <c r="I7973">
        <v>-128.19561440000001</v>
      </c>
      <c r="J7973" s="1" t="str">
        <f t="shared" si="1033"/>
        <v>Fluid (stream)</v>
      </c>
      <c r="K7973" s="1" t="str">
        <f t="shared" si="1034"/>
        <v>Untreated Water</v>
      </c>
      <c r="O7973">
        <v>0.34</v>
      </c>
      <c r="P7973">
        <v>30</v>
      </c>
      <c r="Q7973">
        <v>7.4</v>
      </c>
    </row>
    <row r="7974" spans="1:17" hidden="1" x14ac:dyDescent="0.3">
      <c r="A7974" t="s">
        <v>30905</v>
      </c>
      <c r="B7974" t="s">
        <v>30906</v>
      </c>
      <c r="C7974" s="1" t="str">
        <f t="shared" si="1035"/>
        <v>21:0671</v>
      </c>
      <c r="D7974" s="1" t="str">
        <f t="shared" si="1032"/>
        <v>21:0204</v>
      </c>
      <c r="E7974" t="s">
        <v>30907</v>
      </c>
      <c r="F7974" t="s">
        <v>30908</v>
      </c>
      <c r="H7974">
        <v>61.0247204</v>
      </c>
      <c r="I7974">
        <v>-128.22513079999999</v>
      </c>
      <c r="J7974" s="1" t="str">
        <f t="shared" si="1033"/>
        <v>Fluid (stream)</v>
      </c>
      <c r="K7974" s="1" t="str">
        <f t="shared" si="1034"/>
        <v>Untreated Water</v>
      </c>
      <c r="O7974">
        <v>0.18</v>
      </c>
      <c r="P7974">
        <v>20</v>
      </c>
      <c r="Q7974">
        <v>7.2</v>
      </c>
    </row>
    <row r="7975" spans="1:17" hidden="1" x14ac:dyDescent="0.3">
      <c r="A7975" t="s">
        <v>30909</v>
      </c>
      <c r="B7975" t="s">
        <v>30910</v>
      </c>
      <c r="C7975" s="1" t="str">
        <f t="shared" si="1035"/>
        <v>21:0671</v>
      </c>
      <c r="D7975" s="1" t="str">
        <f t="shared" si="1032"/>
        <v>21:0204</v>
      </c>
      <c r="E7975" t="s">
        <v>30911</v>
      </c>
      <c r="F7975" t="s">
        <v>30912</v>
      </c>
      <c r="H7975">
        <v>61.013447900000003</v>
      </c>
      <c r="I7975">
        <v>-128.2369296</v>
      </c>
      <c r="J7975" s="1" t="str">
        <f t="shared" si="1033"/>
        <v>Fluid (stream)</v>
      </c>
      <c r="K7975" s="1" t="str">
        <f t="shared" si="1034"/>
        <v>Untreated Water</v>
      </c>
      <c r="O7975">
        <v>0.06</v>
      </c>
      <c r="P7975">
        <v>20</v>
      </c>
      <c r="Q7975">
        <v>7.2</v>
      </c>
    </row>
    <row r="7976" spans="1:17" hidden="1" x14ac:dyDescent="0.3">
      <c r="A7976" t="s">
        <v>30913</v>
      </c>
      <c r="B7976" t="s">
        <v>30914</v>
      </c>
      <c r="C7976" s="1" t="str">
        <f t="shared" si="1035"/>
        <v>21:0671</v>
      </c>
      <c r="D7976" s="1" t="str">
        <f t="shared" si="1032"/>
        <v>21:0204</v>
      </c>
      <c r="E7976" t="s">
        <v>30915</v>
      </c>
      <c r="F7976" t="s">
        <v>30916</v>
      </c>
      <c r="H7976">
        <v>61.003082399999997</v>
      </c>
      <c r="I7976">
        <v>-128.08715269999999</v>
      </c>
      <c r="J7976" s="1" t="str">
        <f t="shared" si="1033"/>
        <v>Fluid (stream)</v>
      </c>
      <c r="K7976" s="1" t="str">
        <f t="shared" si="1034"/>
        <v>Untreated Water</v>
      </c>
      <c r="O7976">
        <v>7.0000000000000007E-2</v>
      </c>
      <c r="P7976">
        <v>20</v>
      </c>
      <c r="Q7976">
        <v>6.9</v>
      </c>
    </row>
    <row r="7977" spans="1:17" hidden="1" x14ac:dyDescent="0.3">
      <c r="A7977" t="s">
        <v>30917</v>
      </c>
      <c r="B7977" t="s">
        <v>30918</v>
      </c>
      <c r="C7977" s="1" t="str">
        <f t="shared" si="1035"/>
        <v>21:0671</v>
      </c>
      <c r="D7977" s="1" t="str">
        <f t="shared" si="1032"/>
        <v>21:0204</v>
      </c>
      <c r="E7977" t="s">
        <v>30919</v>
      </c>
      <c r="F7977" t="s">
        <v>30920</v>
      </c>
      <c r="H7977">
        <v>61.016283000000001</v>
      </c>
      <c r="I7977">
        <v>-128.06771850000001</v>
      </c>
      <c r="J7977" s="1" t="str">
        <f t="shared" si="1033"/>
        <v>Fluid (stream)</v>
      </c>
      <c r="K7977" s="1" t="str">
        <f t="shared" si="1034"/>
        <v>Untreated Water</v>
      </c>
      <c r="O7977">
        <v>7.0000000000000007E-2</v>
      </c>
      <c r="P7977">
        <v>20</v>
      </c>
      <c r="Q7977">
        <v>6.8</v>
      </c>
    </row>
    <row r="7978" spans="1:17" hidden="1" x14ac:dyDescent="0.3">
      <c r="A7978" t="s">
        <v>30921</v>
      </c>
      <c r="B7978" t="s">
        <v>30922</v>
      </c>
      <c r="C7978" s="1" t="str">
        <f t="shared" si="1035"/>
        <v>21:0671</v>
      </c>
      <c r="D7978" s="1" t="str">
        <f t="shared" si="1032"/>
        <v>21:0204</v>
      </c>
      <c r="E7978" t="s">
        <v>30923</v>
      </c>
      <c r="F7978" t="s">
        <v>30924</v>
      </c>
      <c r="H7978">
        <v>61.015518200000002</v>
      </c>
      <c r="I7978">
        <v>-128.03423789999999</v>
      </c>
      <c r="J7978" s="1" t="str">
        <f t="shared" si="1033"/>
        <v>Fluid (stream)</v>
      </c>
      <c r="K7978" s="1" t="str">
        <f t="shared" si="1034"/>
        <v>Untreated Water</v>
      </c>
      <c r="O7978">
        <v>0.06</v>
      </c>
      <c r="P7978">
        <v>20</v>
      </c>
      <c r="Q7978">
        <v>6.6</v>
      </c>
    </row>
    <row r="7979" spans="1:17" hidden="1" x14ac:dyDescent="0.3">
      <c r="A7979" t="s">
        <v>30925</v>
      </c>
      <c r="B7979" t="s">
        <v>30926</v>
      </c>
      <c r="C7979" s="1" t="str">
        <f t="shared" si="1035"/>
        <v>21:0671</v>
      </c>
      <c r="D7979" s="1" t="str">
        <f t="shared" si="1032"/>
        <v>21:0204</v>
      </c>
      <c r="E7979" t="s">
        <v>30923</v>
      </c>
      <c r="F7979" t="s">
        <v>30927</v>
      </c>
      <c r="H7979">
        <v>61.015518200000002</v>
      </c>
      <c r="I7979">
        <v>-128.03423789999999</v>
      </c>
      <c r="J7979" s="1" t="str">
        <f t="shared" si="1033"/>
        <v>Fluid (stream)</v>
      </c>
      <c r="K7979" s="1" t="str">
        <f t="shared" si="1034"/>
        <v>Untreated Water</v>
      </c>
      <c r="O7979">
        <v>0.06</v>
      </c>
      <c r="P7979">
        <v>20</v>
      </c>
      <c r="Q7979">
        <v>6.6</v>
      </c>
    </row>
    <row r="7980" spans="1:17" hidden="1" x14ac:dyDescent="0.3">
      <c r="A7980" t="s">
        <v>30928</v>
      </c>
      <c r="B7980" t="s">
        <v>30929</v>
      </c>
      <c r="C7980" s="1" t="str">
        <f t="shared" si="1035"/>
        <v>21:0671</v>
      </c>
      <c r="D7980" s="1" t="str">
        <f t="shared" si="1032"/>
        <v>21:0204</v>
      </c>
      <c r="E7980" t="s">
        <v>30930</v>
      </c>
      <c r="F7980" t="s">
        <v>30931</v>
      </c>
      <c r="H7980">
        <v>61.062992100000002</v>
      </c>
      <c r="I7980">
        <v>-128.00133360000001</v>
      </c>
      <c r="J7980" s="1" t="str">
        <f t="shared" si="1033"/>
        <v>Fluid (stream)</v>
      </c>
      <c r="K7980" s="1" t="str">
        <f t="shared" si="1034"/>
        <v>Untreated Water</v>
      </c>
      <c r="O7980">
        <v>0.17</v>
      </c>
      <c r="P7980">
        <v>20</v>
      </c>
      <c r="Q7980">
        <v>6.6</v>
      </c>
    </row>
    <row r="7981" spans="1:17" hidden="1" x14ac:dyDescent="0.3">
      <c r="A7981" t="s">
        <v>30932</v>
      </c>
      <c r="B7981" t="s">
        <v>30933</v>
      </c>
      <c r="C7981" s="1" t="str">
        <f t="shared" si="1035"/>
        <v>21:0671</v>
      </c>
      <c r="D7981" s="1" t="str">
        <f t="shared" si="1032"/>
        <v>21:0204</v>
      </c>
      <c r="E7981" t="s">
        <v>30934</v>
      </c>
      <c r="F7981" t="s">
        <v>30935</v>
      </c>
      <c r="H7981">
        <v>61.080027299999998</v>
      </c>
      <c r="I7981">
        <v>-128.00656219999999</v>
      </c>
      <c r="J7981" s="1" t="str">
        <f t="shared" si="1033"/>
        <v>Fluid (stream)</v>
      </c>
      <c r="K7981" s="1" t="str">
        <f t="shared" si="1034"/>
        <v>Untreated Water</v>
      </c>
      <c r="O7981">
        <v>0.19</v>
      </c>
      <c r="P7981">
        <v>20</v>
      </c>
      <c r="Q7981">
        <v>6.6</v>
      </c>
    </row>
    <row r="7982" spans="1:17" hidden="1" x14ac:dyDescent="0.3">
      <c r="A7982" t="s">
        <v>30936</v>
      </c>
      <c r="B7982" t="s">
        <v>30937</v>
      </c>
      <c r="C7982" s="1" t="str">
        <f t="shared" si="1035"/>
        <v>21:0671</v>
      </c>
      <c r="D7982" s="1" t="str">
        <f t="shared" si="1032"/>
        <v>21:0204</v>
      </c>
      <c r="E7982" t="s">
        <v>30938</v>
      </c>
      <c r="F7982" t="s">
        <v>30939</v>
      </c>
      <c r="H7982">
        <v>61.104021000000003</v>
      </c>
      <c r="I7982">
        <v>-128.04185480000001</v>
      </c>
      <c r="J7982" s="1" t="str">
        <f t="shared" si="1033"/>
        <v>Fluid (stream)</v>
      </c>
      <c r="K7982" s="1" t="str">
        <f t="shared" si="1034"/>
        <v>Untreated Water</v>
      </c>
      <c r="O7982">
        <v>0.11</v>
      </c>
      <c r="P7982">
        <v>20</v>
      </c>
      <c r="Q7982">
        <v>6.6</v>
      </c>
    </row>
    <row r="7983" spans="1:17" hidden="1" x14ac:dyDescent="0.3">
      <c r="A7983" t="s">
        <v>30940</v>
      </c>
      <c r="B7983" t="s">
        <v>30941</v>
      </c>
      <c r="C7983" s="1" t="str">
        <f t="shared" si="1035"/>
        <v>21:0671</v>
      </c>
      <c r="D7983" s="1" t="str">
        <f t="shared" si="1032"/>
        <v>21:0204</v>
      </c>
      <c r="E7983" t="s">
        <v>30942</v>
      </c>
      <c r="F7983" t="s">
        <v>30943</v>
      </c>
      <c r="H7983">
        <v>61.107544599999997</v>
      </c>
      <c r="I7983">
        <v>-128.04751820000001</v>
      </c>
      <c r="J7983" s="1" t="str">
        <f t="shared" si="1033"/>
        <v>Fluid (stream)</v>
      </c>
      <c r="K7983" s="1" t="str">
        <f t="shared" si="1034"/>
        <v>Untreated Water</v>
      </c>
      <c r="O7983">
        <v>0.12</v>
      </c>
      <c r="P7983">
        <v>20</v>
      </c>
      <c r="Q7983">
        <v>6.7</v>
      </c>
    </row>
    <row r="7984" spans="1:17" hidden="1" x14ac:dyDescent="0.3">
      <c r="A7984" t="s">
        <v>30944</v>
      </c>
      <c r="B7984" t="s">
        <v>30945</v>
      </c>
      <c r="C7984" s="1" t="str">
        <f t="shared" si="1035"/>
        <v>21:0671</v>
      </c>
      <c r="D7984" s="1" t="str">
        <f>HYPERLINK("http://geochem.nrcan.gc.ca/cdogs/content/svy/svy_e.htm", "")</f>
        <v/>
      </c>
      <c r="G7984" s="1" t="str">
        <f>HYPERLINK("http://geochem.nrcan.gc.ca/cdogs/content/cr_/cr_00082_e.htm", "82")</f>
        <v>82</v>
      </c>
      <c r="J7984" t="s">
        <v>11453</v>
      </c>
      <c r="K7984" t="s">
        <v>11454</v>
      </c>
      <c r="O7984">
        <v>1.2</v>
      </c>
      <c r="P7984">
        <v>300</v>
      </c>
      <c r="Q7984">
        <v>7.5</v>
      </c>
    </row>
    <row r="7985" spans="1:17" hidden="1" x14ac:dyDescent="0.3">
      <c r="A7985" t="s">
        <v>30946</v>
      </c>
      <c r="B7985" t="s">
        <v>30947</v>
      </c>
      <c r="C7985" s="1" t="str">
        <f t="shared" si="1035"/>
        <v>21:0671</v>
      </c>
      <c r="D7985" s="1" t="str">
        <f t="shared" ref="D7985:D8002" si="1036">HYPERLINK("http://geochem.nrcan.gc.ca/cdogs/content/svy/svy210204_e.htm", "21:0204")</f>
        <v>21:0204</v>
      </c>
      <c r="E7985" t="s">
        <v>30948</v>
      </c>
      <c r="F7985" t="s">
        <v>30949</v>
      </c>
      <c r="H7985">
        <v>61.1404073</v>
      </c>
      <c r="I7985">
        <v>-128.0426095</v>
      </c>
      <c r="J7985" s="1" t="str">
        <f t="shared" ref="J7985:J8002" si="1037">HYPERLINK("http://geochem.nrcan.gc.ca/cdogs/content/kwd/kwd020018_e.htm", "Fluid (stream)")</f>
        <v>Fluid (stream)</v>
      </c>
      <c r="K7985" s="1" t="str">
        <f t="shared" ref="K7985:K8002" si="1038">HYPERLINK("http://geochem.nrcan.gc.ca/cdogs/content/kwd/kwd080007_e.htm", "Untreated Water")</f>
        <v>Untreated Water</v>
      </c>
      <c r="O7985">
        <v>2.5000000000000001E-2</v>
      </c>
      <c r="P7985">
        <v>30</v>
      </c>
      <c r="Q7985">
        <v>6.8</v>
      </c>
    </row>
    <row r="7986" spans="1:17" hidden="1" x14ac:dyDescent="0.3">
      <c r="A7986" t="s">
        <v>30950</v>
      </c>
      <c r="B7986" t="s">
        <v>30951</v>
      </c>
      <c r="C7986" s="1" t="str">
        <f t="shared" si="1035"/>
        <v>21:0671</v>
      </c>
      <c r="D7986" s="1" t="str">
        <f t="shared" si="1036"/>
        <v>21:0204</v>
      </c>
      <c r="E7986" t="s">
        <v>30952</v>
      </c>
      <c r="F7986" t="s">
        <v>30953</v>
      </c>
      <c r="H7986">
        <v>61.141827200000002</v>
      </c>
      <c r="I7986">
        <v>-128.0491786</v>
      </c>
      <c r="J7986" s="1" t="str">
        <f t="shared" si="1037"/>
        <v>Fluid (stream)</v>
      </c>
      <c r="K7986" s="1" t="str">
        <f t="shared" si="1038"/>
        <v>Untreated Water</v>
      </c>
      <c r="O7986">
        <v>7.0000000000000007E-2</v>
      </c>
      <c r="P7986">
        <v>20</v>
      </c>
      <c r="Q7986">
        <v>6.7</v>
      </c>
    </row>
    <row r="7987" spans="1:17" hidden="1" x14ac:dyDescent="0.3">
      <c r="A7987" t="s">
        <v>30954</v>
      </c>
      <c r="B7987" t="s">
        <v>30955</v>
      </c>
      <c r="C7987" s="1" t="str">
        <f t="shared" si="1035"/>
        <v>21:0671</v>
      </c>
      <c r="D7987" s="1" t="str">
        <f t="shared" si="1036"/>
        <v>21:0204</v>
      </c>
      <c r="E7987" t="s">
        <v>30956</v>
      </c>
      <c r="F7987" t="s">
        <v>30957</v>
      </c>
      <c r="H7987">
        <v>61.146616299999998</v>
      </c>
      <c r="I7987">
        <v>-128.0046557</v>
      </c>
      <c r="J7987" s="1" t="str">
        <f t="shared" si="1037"/>
        <v>Fluid (stream)</v>
      </c>
      <c r="K7987" s="1" t="str">
        <f t="shared" si="1038"/>
        <v>Untreated Water</v>
      </c>
      <c r="O7987">
        <v>0.08</v>
      </c>
      <c r="P7987">
        <v>30</v>
      </c>
      <c r="Q7987">
        <v>6.7</v>
      </c>
    </row>
    <row r="7988" spans="1:17" hidden="1" x14ac:dyDescent="0.3">
      <c r="A7988" t="s">
        <v>30958</v>
      </c>
      <c r="B7988" t="s">
        <v>30959</v>
      </c>
      <c r="C7988" s="1" t="str">
        <f t="shared" si="1035"/>
        <v>21:0671</v>
      </c>
      <c r="D7988" s="1" t="str">
        <f t="shared" si="1036"/>
        <v>21:0204</v>
      </c>
      <c r="E7988" t="s">
        <v>30960</v>
      </c>
      <c r="F7988" t="s">
        <v>30961</v>
      </c>
      <c r="H7988">
        <v>61.162468599999997</v>
      </c>
      <c r="I7988">
        <v>-128.0041377</v>
      </c>
      <c r="J7988" s="1" t="str">
        <f t="shared" si="1037"/>
        <v>Fluid (stream)</v>
      </c>
      <c r="K7988" s="1" t="str">
        <f t="shared" si="1038"/>
        <v>Untreated Water</v>
      </c>
      <c r="O7988">
        <v>7.0000000000000007E-2</v>
      </c>
      <c r="P7988">
        <v>20</v>
      </c>
      <c r="Q7988">
        <v>6.7</v>
      </c>
    </row>
    <row r="7989" spans="1:17" hidden="1" x14ac:dyDescent="0.3">
      <c r="A7989" t="s">
        <v>30962</v>
      </c>
      <c r="B7989" t="s">
        <v>30963</v>
      </c>
      <c r="C7989" s="1" t="str">
        <f t="shared" si="1035"/>
        <v>21:0671</v>
      </c>
      <c r="D7989" s="1" t="str">
        <f t="shared" si="1036"/>
        <v>21:0204</v>
      </c>
      <c r="E7989" t="s">
        <v>30964</v>
      </c>
      <c r="F7989" t="s">
        <v>30965</v>
      </c>
      <c r="H7989">
        <v>61.178866399999997</v>
      </c>
      <c r="I7989">
        <v>-128.00823199999999</v>
      </c>
      <c r="J7989" s="1" t="str">
        <f t="shared" si="1037"/>
        <v>Fluid (stream)</v>
      </c>
      <c r="K7989" s="1" t="str">
        <f t="shared" si="1038"/>
        <v>Untreated Water</v>
      </c>
      <c r="O7989">
        <v>0.06</v>
      </c>
      <c r="P7989">
        <v>20</v>
      </c>
      <c r="Q7989">
        <v>6.7</v>
      </c>
    </row>
    <row r="7990" spans="1:17" hidden="1" x14ac:dyDescent="0.3">
      <c r="A7990" t="s">
        <v>30966</v>
      </c>
      <c r="B7990" t="s">
        <v>30967</v>
      </c>
      <c r="C7990" s="1" t="str">
        <f t="shared" si="1035"/>
        <v>21:0671</v>
      </c>
      <c r="D7990" s="1" t="str">
        <f t="shared" si="1036"/>
        <v>21:0204</v>
      </c>
      <c r="E7990" t="s">
        <v>30968</v>
      </c>
      <c r="F7990" t="s">
        <v>30969</v>
      </c>
      <c r="H7990">
        <v>61.180793899999998</v>
      </c>
      <c r="I7990">
        <v>-128.09784300000001</v>
      </c>
      <c r="J7990" s="1" t="str">
        <f t="shared" si="1037"/>
        <v>Fluid (stream)</v>
      </c>
      <c r="K7990" s="1" t="str">
        <f t="shared" si="1038"/>
        <v>Untreated Water</v>
      </c>
      <c r="O7990">
        <v>7.0000000000000007E-2</v>
      </c>
      <c r="P7990">
        <v>20</v>
      </c>
      <c r="Q7990">
        <v>6.6</v>
      </c>
    </row>
    <row r="7991" spans="1:17" hidden="1" x14ac:dyDescent="0.3">
      <c r="A7991" t="s">
        <v>30970</v>
      </c>
      <c r="B7991" t="s">
        <v>30971</v>
      </c>
      <c r="C7991" s="1" t="str">
        <f t="shared" si="1035"/>
        <v>21:0671</v>
      </c>
      <c r="D7991" s="1" t="str">
        <f t="shared" si="1036"/>
        <v>21:0204</v>
      </c>
      <c r="E7991" t="s">
        <v>30972</v>
      </c>
      <c r="F7991" t="s">
        <v>30973</v>
      </c>
      <c r="H7991">
        <v>61.185997499999999</v>
      </c>
      <c r="I7991">
        <v>-128.11636780000001</v>
      </c>
      <c r="J7991" s="1" t="str">
        <f t="shared" si="1037"/>
        <v>Fluid (stream)</v>
      </c>
      <c r="K7991" s="1" t="str">
        <f t="shared" si="1038"/>
        <v>Untreated Water</v>
      </c>
      <c r="O7991">
        <v>0.18</v>
      </c>
      <c r="P7991">
        <v>20</v>
      </c>
      <c r="Q7991">
        <v>6.5</v>
      </c>
    </row>
    <row r="7992" spans="1:17" hidden="1" x14ac:dyDescent="0.3">
      <c r="A7992" t="s">
        <v>30974</v>
      </c>
      <c r="B7992" t="s">
        <v>30975</v>
      </c>
      <c r="C7992" s="1" t="str">
        <f t="shared" si="1035"/>
        <v>21:0671</v>
      </c>
      <c r="D7992" s="1" t="str">
        <f t="shared" si="1036"/>
        <v>21:0204</v>
      </c>
      <c r="E7992" t="s">
        <v>30976</v>
      </c>
      <c r="F7992" t="s">
        <v>30977</v>
      </c>
      <c r="H7992">
        <v>61.176133399999998</v>
      </c>
      <c r="I7992">
        <v>-128.14914519999999</v>
      </c>
      <c r="J7992" s="1" t="str">
        <f t="shared" si="1037"/>
        <v>Fluid (stream)</v>
      </c>
      <c r="K7992" s="1" t="str">
        <f t="shared" si="1038"/>
        <v>Untreated Water</v>
      </c>
      <c r="O7992">
        <v>0.17</v>
      </c>
      <c r="P7992">
        <v>30</v>
      </c>
      <c r="Q7992">
        <v>6.7</v>
      </c>
    </row>
    <row r="7993" spans="1:17" hidden="1" x14ac:dyDescent="0.3">
      <c r="A7993" t="s">
        <v>30978</v>
      </c>
      <c r="B7993" t="s">
        <v>30979</v>
      </c>
      <c r="C7993" s="1" t="str">
        <f t="shared" si="1035"/>
        <v>21:0671</v>
      </c>
      <c r="D7993" s="1" t="str">
        <f t="shared" si="1036"/>
        <v>21:0204</v>
      </c>
      <c r="E7993" t="s">
        <v>30980</v>
      </c>
      <c r="F7993" t="s">
        <v>30981</v>
      </c>
      <c r="H7993">
        <v>61.176738399999998</v>
      </c>
      <c r="I7993">
        <v>-128.2059509</v>
      </c>
      <c r="J7993" s="1" t="str">
        <f t="shared" si="1037"/>
        <v>Fluid (stream)</v>
      </c>
      <c r="K7993" s="1" t="str">
        <f t="shared" si="1038"/>
        <v>Untreated Water</v>
      </c>
      <c r="O7993">
        <v>0.3</v>
      </c>
      <c r="P7993">
        <v>20</v>
      </c>
      <c r="Q7993">
        <v>6.9</v>
      </c>
    </row>
    <row r="7994" spans="1:17" hidden="1" x14ac:dyDescent="0.3">
      <c r="A7994" t="s">
        <v>30982</v>
      </c>
      <c r="B7994" t="s">
        <v>30983</v>
      </c>
      <c r="C7994" s="1" t="str">
        <f t="shared" si="1035"/>
        <v>21:0671</v>
      </c>
      <c r="D7994" s="1" t="str">
        <f t="shared" si="1036"/>
        <v>21:0204</v>
      </c>
      <c r="E7994" t="s">
        <v>30984</v>
      </c>
      <c r="F7994" t="s">
        <v>30985</v>
      </c>
      <c r="H7994">
        <v>61.1914041</v>
      </c>
      <c r="I7994">
        <v>-128.22531839999999</v>
      </c>
      <c r="J7994" s="1" t="str">
        <f t="shared" si="1037"/>
        <v>Fluid (stream)</v>
      </c>
      <c r="K7994" s="1" t="str">
        <f t="shared" si="1038"/>
        <v>Untreated Water</v>
      </c>
      <c r="O7994">
        <v>0.71</v>
      </c>
      <c r="P7994">
        <v>30</v>
      </c>
      <c r="Q7994">
        <v>7.5</v>
      </c>
    </row>
    <row r="7995" spans="1:17" hidden="1" x14ac:dyDescent="0.3">
      <c r="A7995" t="s">
        <v>30986</v>
      </c>
      <c r="B7995" t="s">
        <v>30987</v>
      </c>
      <c r="C7995" s="1" t="str">
        <f t="shared" si="1035"/>
        <v>21:0671</v>
      </c>
      <c r="D7995" s="1" t="str">
        <f t="shared" si="1036"/>
        <v>21:0204</v>
      </c>
      <c r="E7995" t="s">
        <v>30988</v>
      </c>
      <c r="F7995" t="s">
        <v>30989</v>
      </c>
      <c r="H7995">
        <v>61.353814399999997</v>
      </c>
      <c r="I7995">
        <v>-128.32420149999999</v>
      </c>
      <c r="J7995" s="1" t="str">
        <f t="shared" si="1037"/>
        <v>Fluid (stream)</v>
      </c>
      <c r="K7995" s="1" t="str">
        <f t="shared" si="1038"/>
        <v>Untreated Water</v>
      </c>
      <c r="O7995">
        <v>0.31</v>
      </c>
      <c r="P7995">
        <v>40</v>
      </c>
      <c r="Q7995">
        <v>7.2</v>
      </c>
    </row>
    <row r="7996" spans="1:17" hidden="1" x14ac:dyDescent="0.3">
      <c r="A7996" t="s">
        <v>30990</v>
      </c>
      <c r="B7996" t="s">
        <v>30991</v>
      </c>
      <c r="C7996" s="1" t="str">
        <f t="shared" si="1035"/>
        <v>21:0671</v>
      </c>
      <c r="D7996" s="1" t="str">
        <f t="shared" si="1036"/>
        <v>21:0204</v>
      </c>
      <c r="E7996" t="s">
        <v>30992</v>
      </c>
      <c r="F7996" t="s">
        <v>30993</v>
      </c>
      <c r="H7996">
        <v>61.373624800000002</v>
      </c>
      <c r="I7996">
        <v>-128.32886300000001</v>
      </c>
      <c r="J7996" s="1" t="str">
        <f t="shared" si="1037"/>
        <v>Fluid (stream)</v>
      </c>
      <c r="K7996" s="1" t="str">
        <f t="shared" si="1038"/>
        <v>Untreated Water</v>
      </c>
      <c r="O7996">
        <v>2.5000000000000001E-2</v>
      </c>
      <c r="P7996">
        <v>100</v>
      </c>
      <c r="Q7996">
        <v>7.1</v>
      </c>
    </row>
    <row r="7997" spans="1:17" hidden="1" x14ac:dyDescent="0.3">
      <c r="A7997" t="s">
        <v>30994</v>
      </c>
      <c r="B7997" t="s">
        <v>30995</v>
      </c>
      <c r="C7997" s="1" t="str">
        <f t="shared" si="1035"/>
        <v>21:0671</v>
      </c>
      <c r="D7997" s="1" t="str">
        <f t="shared" si="1036"/>
        <v>21:0204</v>
      </c>
      <c r="E7997" t="s">
        <v>30996</v>
      </c>
      <c r="F7997" t="s">
        <v>30997</v>
      </c>
      <c r="H7997">
        <v>61.414083699999999</v>
      </c>
      <c r="I7997">
        <v>-128.313569</v>
      </c>
      <c r="J7997" s="1" t="str">
        <f t="shared" si="1037"/>
        <v>Fluid (stream)</v>
      </c>
      <c r="K7997" s="1" t="str">
        <f t="shared" si="1038"/>
        <v>Untreated Water</v>
      </c>
      <c r="O7997">
        <v>0.28000000000000003</v>
      </c>
      <c r="P7997">
        <v>50</v>
      </c>
      <c r="Q7997">
        <v>7.3</v>
      </c>
    </row>
    <row r="7998" spans="1:17" hidden="1" x14ac:dyDescent="0.3">
      <c r="A7998" t="s">
        <v>30998</v>
      </c>
      <c r="B7998" t="s">
        <v>30999</v>
      </c>
      <c r="C7998" s="1" t="str">
        <f t="shared" si="1035"/>
        <v>21:0671</v>
      </c>
      <c r="D7998" s="1" t="str">
        <f t="shared" si="1036"/>
        <v>21:0204</v>
      </c>
      <c r="E7998" t="s">
        <v>30996</v>
      </c>
      <c r="F7998" t="s">
        <v>31000</v>
      </c>
      <c r="H7998">
        <v>61.414083699999999</v>
      </c>
      <c r="I7998">
        <v>-128.313569</v>
      </c>
      <c r="J7998" s="1" t="str">
        <f t="shared" si="1037"/>
        <v>Fluid (stream)</v>
      </c>
      <c r="K7998" s="1" t="str">
        <f t="shared" si="1038"/>
        <v>Untreated Water</v>
      </c>
      <c r="O7998">
        <v>0.28999999999999998</v>
      </c>
      <c r="P7998">
        <v>40</v>
      </c>
      <c r="Q7998">
        <v>7.2</v>
      </c>
    </row>
    <row r="7999" spans="1:17" hidden="1" x14ac:dyDescent="0.3">
      <c r="A7999" t="s">
        <v>31001</v>
      </c>
      <c r="B7999" t="s">
        <v>31002</v>
      </c>
      <c r="C7999" s="1" t="str">
        <f t="shared" si="1035"/>
        <v>21:0671</v>
      </c>
      <c r="D7999" s="1" t="str">
        <f t="shared" si="1036"/>
        <v>21:0204</v>
      </c>
      <c r="E7999" t="s">
        <v>31003</v>
      </c>
      <c r="F7999" t="s">
        <v>31004</v>
      </c>
      <c r="H7999">
        <v>61.411099100000001</v>
      </c>
      <c r="I7999">
        <v>-128.31994739999999</v>
      </c>
      <c r="J7999" s="1" t="str">
        <f t="shared" si="1037"/>
        <v>Fluid (stream)</v>
      </c>
      <c r="K7999" s="1" t="str">
        <f t="shared" si="1038"/>
        <v>Untreated Water</v>
      </c>
      <c r="O7999">
        <v>0.09</v>
      </c>
      <c r="P7999">
        <v>50</v>
      </c>
      <c r="Q7999">
        <v>6.9</v>
      </c>
    </row>
    <row r="8000" spans="1:17" hidden="1" x14ac:dyDescent="0.3">
      <c r="A8000" t="s">
        <v>31005</v>
      </c>
      <c r="B8000" t="s">
        <v>31006</v>
      </c>
      <c r="C8000" s="1" t="str">
        <f t="shared" si="1035"/>
        <v>21:0671</v>
      </c>
      <c r="D8000" s="1" t="str">
        <f t="shared" si="1036"/>
        <v>21:0204</v>
      </c>
      <c r="E8000" t="s">
        <v>31007</v>
      </c>
      <c r="F8000" t="s">
        <v>31008</v>
      </c>
      <c r="H8000">
        <v>61.383422600000003</v>
      </c>
      <c r="I8000">
        <v>-128.21055509999999</v>
      </c>
      <c r="J8000" s="1" t="str">
        <f t="shared" si="1037"/>
        <v>Fluid (stream)</v>
      </c>
      <c r="K8000" s="1" t="str">
        <f t="shared" si="1038"/>
        <v>Untreated Water</v>
      </c>
      <c r="O8000">
        <v>0.32</v>
      </c>
      <c r="P8000">
        <v>30</v>
      </c>
      <c r="Q8000">
        <v>7.5</v>
      </c>
    </row>
    <row r="8001" spans="1:17" hidden="1" x14ac:dyDescent="0.3">
      <c r="A8001" t="s">
        <v>31009</v>
      </c>
      <c r="B8001" t="s">
        <v>31010</v>
      </c>
      <c r="C8001" s="1" t="str">
        <f t="shared" si="1035"/>
        <v>21:0671</v>
      </c>
      <c r="D8001" s="1" t="str">
        <f t="shared" si="1036"/>
        <v>21:0204</v>
      </c>
      <c r="E8001" t="s">
        <v>31011</v>
      </c>
      <c r="F8001" t="s">
        <v>31012</v>
      </c>
      <c r="H8001">
        <v>61.408070899999998</v>
      </c>
      <c r="I8001">
        <v>-128.2050438</v>
      </c>
      <c r="J8001" s="1" t="str">
        <f t="shared" si="1037"/>
        <v>Fluid (stream)</v>
      </c>
      <c r="K8001" s="1" t="str">
        <f t="shared" si="1038"/>
        <v>Untreated Water</v>
      </c>
      <c r="O8001">
        <v>3</v>
      </c>
      <c r="P8001">
        <v>20</v>
      </c>
      <c r="Q8001">
        <v>7.7</v>
      </c>
    </row>
    <row r="8002" spans="1:17" hidden="1" x14ac:dyDescent="0.3">
      <c r="A8002" t="s">
        <v>31013</v>
      </c>
      <c r="B8002" t="s">
        <v>31014</v>
      </c>
      <c r="C8002" s="1" t="str">
        <f t="shared" si="1035"/>
        <v>21:0671</v>
      </c>
      <c r="D8002" s="1" t="str">
        <f t="shared" si="1036"/>
        <v>21:0204</v>
      </c>
      <c r="E8002" t="s">
        <v>31015</v>
      </c>
      <c r="F8002" t="s">
        <v>31016</v>
      </c>
      <c r="H8002">
        <v>61.430488199999999</v>
      </c>
      <c r="I8002">
        <v>-128.19731279999999</v>
      </c>
      <c r="J8002" s="1" t="str">
        <f t="shared" si="1037"/>
        <v>Fluid (stream)</v>
      </c>
      <c r="K8002" s="1" t="str">
        <f t="shared" si="1038"/>
        <v>Untreated Water</v>
      </c>
      <c r="O8002">
        <v>0.6</v>
      </c>
      <c r="P8002">
        <v>30</v>
      </c>
      <c r="Q8002">
        <v>7.6</v>
      </c>
    </row>
    <row r="8003" spans="1:17" hidden="1" x14ac:dyDescent="0.3">
      <c r="A8003" t="s">
        <v>31017</v>
      </c>
      <c r="B8003" t="s">
        <v>31018</v>
      </c>
      <c r="C8003" s="1" t="str">
        <f t="shared" si="1035"/>
        <v>21:0671</v>
      </c>
      <c r="D8003" s="1" t="str">
        <f>HYPERLINK("http://geochem.nrcan.gc.ca/cdogs/content/svy/svy_e.htm", "")</f>
        <v/>
      </c>
      <c r="G8003" s="1" t="str">
        <f>HYPERLINK("http://geochem.nrcan.gc.ca/cdogs/content/cr_/cr_00080_e.htm", "80")</f>
        <v>80</v>
      </c>
      <c r="J8003" t="s">
        <v>11453</v>
      </c>
      <c r="K8003" t="s">
        <v>11454</v>
      </c>
      <c r="O8003">
        <v>0.27</v>
      </c>
      <c r="P8003">
        <v>70</v>
      </c>
      <c r="Q8003">
        <v>7.5</v>
      </c>
    </row>
    <row r="8004" spans="1:17" hidden="1" x14ac:dyDescent="0.3">
      <c r="A8004" t="s">
        <v>31019</v>
      </c>
      <c r="B8004" t="s">
        <v>31020</v>
      </c>
      <c r="C8004" s="1" t="str">
        <f t="shared" si="1035"/>
        <v>21:0671</v>
      </c>
      <c r="D8004" s="1" t="str">
        <f t="shared" ref="D8004:D8012" si="1039">HYPERLINK("http://geochem.nrcan.gc.ca/cdogs/content/svy/svy210204_e.htm", "21:0204")</f>
        <v>21:0204</v>
      </c>
      <c r="E8004" t="s">
        <v>31021</v>
      </c>
      <c r="F8004" t="s">
        <v>31022</v>
      </c>
      <c r="H8004">
        <v>61.429898999999999</v>
      </c>
      <c r="I8004">
        <v>-128.1263443</v>
      </c>
      <c r="J8004" s="1" t="str">
        <f t="shared" ref="J8004:J8012" si="1040">HYPERLINK("http://geochem.nrcan.gc.ca/cdogs/content/kwd/kwd020018_e.htm", "Fluid (stream)")</f>
        <v>Fluid (stream)</v>
      </c>
      <c r="K8004" s="1" t="str">
        <f t="shared" ref="K8004:K8012" si="1041">HYPERLINK("http://geochem.nrcan.gc.ca/cdogs/content/kwd/kwd080007_e.htm", "Untreated Water")</f>
        <v>Untreated Water</v>
      </c>
      <c r="O8004">
        <v>0.89</v>
      </c>
      <c r="P8004">
        <v>40</v>
      </c>
      <c r="Q8004">
        <v>7.8</v>
      </c>
    </row>
    <row r="8005" spans="1:17" hidden="1" x14ac:dyDescent="0.3">
      <c r="A8005" t="s">
        <v>31023</v>
      </c>
      <c r="B8005" t="s">
        <v>31024</v>
      </c>
      <c r="C8005" s="1" t="str">
        <f t="shared" si="1035"/>
        <v>21:0671</v>
      </c>
      <c r="D8005" s="1" t="str">
        <f t="shared" si="1039"/>
        <v>21:0204</v>
      </c>
      <c r="E8005" t="s">
        <v>31025</v>
      </c>
      <c r="F8005" t="s">
        <v>31026</v>
      </c>
      <c r="H8005">
        <v>61.417562500000003</v>
      </c>
      <c r="I8005">
        <v>-128.07585660000001</v>
      </c>
      <c r="J8005" s="1" t="str">
        <f t="shared" si="1040"/>
        <v>Fluid (stream)</v>
      </c>
      <c r="K8005" s="1" t="str">
        <f t="shared" si="1041"/>
        <v>Untreated Water</v>
      </c>
      <c r="O8005">
        <v>0.31</v>
      </c>
      <c r="P8005">
        <v>30</v>
      </c>
      <c r="Q8005">
        <v>7.4</v>
      </c>
    </row>
    <row r="8006" spans="1:17" hidden="1" x14ac:dyDescent="0.3">
      <c r="A8006" t="s">
        <v>31027</v>
      </c>
      <c r="B8006" t="s">
        <v>31028</v>
      </c>
      <c r="C8006" s="1" t="str">
        <f t="shared" si="1035"/>
        <v>21:0671</v>
      </c>
      <c r="D8006" s="1" t="str">
        <f t="shared" si="1039"/>
        <v>21:0204</v>
      </c>
      <c r="E8006" t="s">
        <v>31029</v>
      </c>
      <c r="F8006" t="s">
        <v>31030</v>
      </c>
      <c r="H8006">
        <v>61.384913300000001</v>
      </c>
      <c r="I8006">
        <v>-128.02619079999999</v>
      </c>
      <c r="J8006" s="1" t="str">
        <f t="shared" si="1040"/>
        <v>Fluid (stream)</v>
      </c>
      <c r="K8006" s="1" t="str">
        <f t="shared" si="1041"/>
        <v>Untreated Water</v>
      </c>
      <c r="O8006">
        <v>2.5000000000000001E-2</v>
      </c>
      <c r="P8006">
        <v>30</v>
      </c>
      <c r="Q8006">
        <v>7</v>
      </c>
    </row>
    <row r="8007" spans="1:17" hidden="1" x14ac:dyDescent="0.3">
      <c r="A8007" t="s">
        <v>31031</v>
      </c>
      <c r="B8007" t="s">
        <v>31032</v>
      </c>
      <c r="C8007" s="1" t="str">
        <f t="shared" si="1035"/>
        <v>21:0671</v>
      </c>
      <c r="D8007" s="1" t="str">
        <f t="shared" si="1039"/>
        <v>21:0204</v>
      </c>
      <c r="E8007" t="s">
        <v>31033</v>
      </c>
      <c r="F8007" t="s">
        <v>31034</v>
      </c>
      <c r="H8007">
        <v>61.373158699999998</v>
      </c>
      <c r="I8007">
        <v>-128.0774299</v>
      </c>
      <c r="J8007" s="1" t="str">
        <f t="shared" si="1040"/>
        <v>Fluid (stream)</v>
      </c>
      <c r="K8007" s="1" t="str">
        <f t="shared" si="1041"/>
        <v>Untreated Water</v>
      </c>
      <c r="O8007">
        <v>1.19</v>
      </c>
      <c r="P8007">
        <v>20</v>
      </c>
      <c r="Q8007">
        <v>7.7</v>
      </c>
    </row>
    <row r="8008" spans="1:17" hidden="1" x14ac:dyDescent="0.3">
      <c r="A8008" t="s">
        <v>31035</v>
      </c>
      <c r="B8008" t="s">
        <v>31036</v>
      </c>
      <c r="C8008" s="1" t="str">
        <f t="shared" si="1035"/>
        <v>21:0671</v>
      </c>
      <c r="D8008" s="1" t="str">
        <f t="shared" si="1039"/>
        <v>21:0204</v>
      </c>
      <c r="E8008" t="s">
        <v>31037</v>
      </c>
      <c r="F8008" t="s">
        <v>31038</v>
      </c>
      <c r="H8008">
        <v>61.390171199999997</v>
      </c>
      <c r="I8008">
        <v>-128.09197929999999</v>
      </c>
      <c r="J8008" s="1" t="str">
        <f t="shared" si="1040"/>
        <v>Fluid (stream)</v>
      </c>
      <c r="K8008" s="1" t="str">
        <f t="shared" si="1041"/>
        <v>Untreated Water</v>
      </c>
      <c r="O8008">
        <v>0.43</v>
      </c>
      <c r="P8008">
        <v>20</v>
      </c>
      <c r="Q8008">
        <v>7.5</v>
      </c>
    </row>
    <row r="8009" spans="1:17" hidden="1" x14ac:dyDescent="0.3">
      <c r="A8009" t="s">
        <v>31039</v>
      </c>
      <c r="B8009" t="s">
        <v>31040</v>
      </c>
      <c r="C8009" s="1" t="str">
        <f t="shared" si="1035"/>
        <v>21:0671</v>
      </c>
      <c r="D8009" s="1" t="str">
        <f t="shared" si="1039"/>
        <v>21:0204</v>
      </c>
      <c r="E8009" t="s">
        <v>31041</v>
      </c>
      <c r="F8009" t="s">
        <v>31042</v>
      </c>
      <c r="H8009">
        <v>61.4117575</v>
      </c>
      <c r="I8009">
        <v>-128.10877400000001</v>
      </c>
      <c r="J8009" s="1" t="str">
        <f t="shared" si="1040"/>
        <v>Fluid (stream)</v>
      </c>
      <c r="K8009" s="1" t="str">
        <f t="shared" si="1041"/>
        <v>Untreated Water</v>
      </c>
      <c r="O8009">
        <v>0.76</v>
      </c>
      <c r="P8009">
        <v>20</v>
      </c>
      <c r="Q8009">
        <v>7.8</v>
      </c>
    </row>
    <row r="8010" spans="1:17" hidden="1" x14ac:dyDescent="0.3">
      <c r="A8010" t="s">
        <v>31043</v>
      </c>
      <c r="B8010" t="s">
        <v>31044</v>
      </c>
      <c r="C8010" s="1" t="str">
        <f t="shared" si="1035"/>
        <v>21:0671</v>
      </c>
      <c r="D8010" s="1" t="str">
        <f t="shared" si="1039"/>
        <v>21:0204</v>
      </c>
      <c r="E8010" t="s">
        <v>31045</v>
      </c>
      <c r="F8010" t="s">
        <v>31046</v>
      </c>
      <c r="H8010">
        <v>61.416148900000003</v>
      </c>
      <c r="I8010">
        <v>-128.117211</v>
      </c>
      <c r="J8010" s="1" t="str">
        <f t="shared" si="1040"/>
        <v>Fluid (stream)</v>
      </c>
      <c r="K8010" s="1" t="str">
        <f t="shared" si="1041"/>
        <v>Untreated Water</v>
      </c>
      <c r="O8010">
        <v>0.55000000000000004</v>
      </c>
      <c r="P8010">
        <v>30</v>
      </c>
      <c r="Q8010">
        <v>7.7</v>
      </c>
    </row>
    <row r="8011" spans="1:17" hidden="1" x14ac:dyDescent="0.3">
      <c r="A8011" t="s">
        <v>31047</v>
      </c>
      <c r="B8011" t="s">
        <v>31048</v>
      </c>
      <c r="C8011" s="1" t="str">
        <f t="shared" si="1035"/>
        <v>21:0671</v>
      </c>
      <c r="D8011" s="1" t="str">
        <f t="shared" si="1039"/>
        <v>21:0204</v>
      </c>
      <c r="E8011" t="s">
        <v>31049</v>
      </c>
      <c r="F8011" t="s">
        <v>31050</v>
      </c>
      <c r="H8011">
        <v>61.372939799999997</v>
      </c>
      <c r="I8011">
        <v>-128.14282779999999</v>
      </c>
      <c r="J8011" s="1" t="str">
        <f t="shared" si="1040"/>
        <v>Fluid (stream)</v>
      </c>
      <c r="K8011" s="1" t="str">
        <f t="shared" si="1041"/>
        <v>Untreated Water</v>
      </c>
      <c r="O8011">
        <v>0.11</v>
      </c>
      <c r="P8011">
        <v>30</v>
      </c>
      <c r="Q8011">
        <v>7.1</v>
      </c>
    </row>
    <row r="8012" spans="1:17" hidden="1" x14ac:dyDescent="0.3">
      <c r="A8012" t="s">
        <v>31051</v>
      </c>
      <c r="B8012" t="s">
        <v>31052</v>
      </c>
      <c r="C8012" s="1" t="str">
        <f t="shared" si="1035"/>
        <v>21:0671</v>
      </c>
      <c r="D8012" s="1" t="str">
        <f t="shared" si="1039"/>
        <v>21:0204</v>
      </c>
      <c r="E8012" t="s">
        <v>31053</v>
      </c>
      <c r="F8012" t="s">
        <v>31054</v>
      </c>
      <c r="H8012">
        <v>61.346209299999998</v>
      </c>
      <c r="I8012">
        <v>-128.13669849999999</v>
      </c>
      <c r="J8012" s="1" t="str">
        <f t="shared" si="1040"/>
        <v>Fluid (stream)</v>
      </c>
      <c r="K8012" s="1" t="str">
        <f t="shared" si="1041"/>
        <v>Untreated Water</v>
      </c>
      <c r="O8012">
        <v>2.5000000000000001E-2</v>
      </c>
      <c r="P8012">
        <v>30</v>
      </c>
      <c r="Q8012">
        <v>7.1</v>
      </c>
    </row>
    <row r="8013" spans="1:17" hidden="1" x14ac:dyDescent="0.3">
      <c r="A8013" t="s">
        <v>31055</v>
      </c>
      <c r="B8013" t="s">
        <v>31056</v>
      </c>
      <c r="C8013" s="1" t="str">
        <f t="shared" si="1035"/>
        <v>21:0671</v>
      </c>
      <c r="D8013" s="1" t="str">
        <f>HYPERLINK("http://geochem.nrcan.gc.ca/cdogs/content/svy/svy_e.htm", "")</f>
        <v/>
      </c>
      <c r="G8013" s="1" t="str">
        <f>HYPERLINK("http://geochem.nrcan.gc.ca/cdogs/content/cr_/cr_00081_e.htm", "81")</f>
        <v>81</v>
      </c>
      <c r="J8013" t="s">
        <v>11453</v>
      </c>
      <c r="K8013" t="s">
        <v>11454</v>
      </c>
      <c r="O8013">
        <v>0.16</v>
      </c>
      <c r="P8013">
        <v>160</v>
      </c>
      <c r="Q8013">
        <v>8.1999999999999993</v>
      </c>
    </row>
    <row r="8014" spans="1:17" hidden="1" x14ac:dyDescent="0.3">
      <c r="A8014" t="s">
        <v>31057</v>
      </c>
      <c r="B8014" t="s">
        <v>31058</v>
      </c>
      <c r="C8014" s="1" t="str">
        <f t="shared" si="1035"/>
        <v>21:0671</v>
      </c>
      <c r="D8014" s="1" t="str">
        <f t="shared" ref="D8014:D8025" si="1042">HYPERLINK("http://geochem.nrcan.gc.ca/cdogs/content/svy/svy210204_e.htm", "21:0204")</f>
        <v>21:0204</v>
      </c>
      <c r="E8014" t="s">
        <v>31059</v>
      </c>
      <c r="F8014" t="s">
        <v>31060</v>
      </c>
      <c r="H8014">
        <v>61.338544200000001</v>
      </c>
      <c r="I8014">
        <v>-128.04690070000001</v>
      </c>
      <c r="J8014" s="1" t="str">
        <f t="shared" ref="J8014:J8040" si="1043">HYPERLINK("http://geochem.nrcan.gc.ca/cdogs/content/kwd/kwd020018_e.htm", "Fluid (stream)")</f>
        <v>Fluid (stream)</v>
      </c>
      <c r="K8014" s="1" t="str">
        <f t="shared" ref="K8014:K8040" si="1044">HYPERLINK("http://geochem.nrcan.gc.ca/cdogs/content/kwd/kwd080007_e.htm", "Untreated Water")</f>
        <v>Untreated Water</v>
      </c>
      <c r="O8014">
        <v>0.14000000000000001</v>
      </c>
      <c r="P8014">
        <v>30</v>
      </c>
      <c r="Q8014">
        <v>7.5</v>
      </c>
    </row>
    <row r="8015" spans="1:17" hidden="1" x14ac:dyDescent="0.3">
      <c r="A8015" t="s">
        <v>31061</v>
      </c>
      <c r="B8015" t="s">
        <v>31062</v>
      </c>
      <c r="C8015" s="1" t="str">
        <f t="shared" si="1035"/>
        <v>21:0671</v>
      </c>
      <c r="D8015" s="1" t="str">
        <f t="shared" si="1042"/>
        <v>21:0204</v>
      </c>
      <c r="E8015" t="s">
        <v>31059</v>
      </c>
      <c r="F8015" t="s">
        <v>31063</v>
      </c>
      <c r="H8015">
        <v>61.338544200000001</v>
      </c>
      <c r="I8015">
        <v>-128.04690070000001</v>
      </c>
      <c r="J8015" s="1" t="str">
        <f t="shared" si="1043"/>
        <v>Fluid (stream)</v>
      </c>
      <c r="K8015" s="1" t="str">
        <f t="shared" si="1044"/>
        <v>Untreated Water</v>
      </c>
      <c r="O8015">
        <v>0.15</v>
      </c>
      <c r="P8015">
        <v>30</v>
      </c>
      <c r="Q8015">
        <v>7.4</v>
      </c>
    </row>
    <row r="8016" spans="1:17" hidden="1" x14ac:dyDescent="0.3">
      <c r="A8016" t="s">
        <v>31064</v>
      </c>
      <c r="B8016" t="s">
        <v>31065</v>
      </c>
      <c r="C8016" s="1" t="str">
        <f t="shared" si="1035"/>
        <v>21:0671</v>
      </c>
      <c r="D8016" s="1" t="str">
        <f t="shared" si="1042"/>
        <v>21:0204</v>
      </c>
      <c r="E8016" t="s">
        <v>31066</v>
      </c>
      <c r="F8016" t="s">
        <v>31067</v>
      </c>
      <c r="H8016">
        <v>61.356963499999999</v>
      </c>
      <c r="I8016">
        <v>-128.0248158</v>
      </c>
      <c r="J8016" s="1" t="str">
        <f t="shared" si="1043"/>
        <v>Fluid (stream)</v>
      </c>
      <c r="K8016" s="1" t="str">
        <f t="shared" si="1044"/>
        <v>Untreated Water</v>
      </c>
      <c r="O8016">
        <v>0.15</v>
      </c>
      <c r="P8016">
        <v>20</v>
      </c>
      <c r="Q8016">
        <v>7.3</v>
      </c>
    </row>
    <row r="8017" spans="1:17" hidden="1" x14ac:dyDescent="0.3">
      <c r="A8017" t="s">
        <v>31068</v>
      </c>
      <c r="B8017" t="s">
        <v>31069</v>
      </c>
      <c r="C8017" s="1" t="str">
        <f t="shared" si="1035"/>
        <v>21:0671</v>
      </c>
      <c r="D8017" s="1" t="str">
        <f t="shared" si="1042"/>
        <v>21:0204</v>
      </c>
      <c r="E8017" t="s">
        <v>31070</v>
      </c>
      <c r="F8017" t="s">
        <v>31071</v>
      </c>
      <c r="H8017">
        <v>61.2894328</v>
      </c>
      <c r="I8017">
        <v>-128.01532449999999</v>
      </c>
      <c r="J8017" s="1" t="str">
        <f t="shared" si="1043"/>
        <v>Fluid (stream)</v>
      </c>
      <c r="K8017" s="1" t="str">
        <f t="shared" si="1044"/>
        <v>Untreated Water</v>
      </c>
      <c r="O8017">
        <v>0.24</v>
      </c>
      <c r="P8017">
        <v>20</v>
      </c>
      <c r="Q8017">
        <v>7.5</v>
      </c>
    </row>
    <row r="8018" spans="1:17" hidden="1" x14ac:dyDescent="0.3">
      <c r="A8018" t="s">
        <v>31072</v>
      </c>
      <c r="B8018" t="s">
        <v>31073</v>
      </c>
      <c r="C8018" s="1" t="str">
        <f t="shared" si="1035"/>
        <v>21:0671</v>
      </c>
      <c r="D8018" s="1" t="str">
        <f t="shared" si="1042"/>
        <v>21:0204</v>
      </c>
      <c r="E8018" t="s">
        <v>31074</v>
      </c>
      <c r="F8018" t="s">
        <v>31075</v>
      </c>
      <c r="H8018">
        <v>61.289895399999999</v>
      </c>
      <c r="I8018">
        <v>-128.03096650000001</v>
      </c>
      <c r="J8018" s="1" t="str">
        <f t="shared" si="1043"/>
        <v>Fluid (stream)</v>
      </c>
      <c r="K8018" s="1" t="str">
        <f t="shared" si="1044"/>
        <v>Untreated Water</v>
      </c>
      <c r="O8018">
        <v>0.14000000000000001</v>
      </c>
      <c r="P8018">
        <v>20</v>
      </c>
      <c r="Q8018">
        <v>7.3</v>
      </c>
    </row>
    <row r="8019" spans="1:17" hidden="1" x14ac:dyDescent="0.3">
      <c r="A8019" t="s">
        <v>31076</v>
      </c>
      <c r="B8019" t="s">
        <v>31077</v>
      </c>
      <c r="C8019" s="1" t="str">
        <f t="shared" si="1035"/>
        <v>21:0671</v>
      </c>
      <c r="D8019" s="1" t="str">
        <f t="shared" si="1042"/>
        <v>21:0204</v>
      </c>
      <c r="E8019" t="s">
        <v>31078</v>
      </c>
      <c r="F8019" t="s">
        <v>31079</v>
      </c>
      <c r="H8019">
        <v>61.311028</v>
      </c>
      <c r="I8019">
        <v>-128.0433481</v>
      </c>
      <c r="J8019" s="1" t="str">
        <f t="shared" si="1043"/>
        <v>Fluid (stream)</v>
      </c>
      <c r="K8019" s="1" t="str">
        <f t="shared" si="1044"/>
        <v>Untreated Water</v>
      </c>
      <c r="O8019">
        <v>0.06</v>
      </c>
      <c r="P8019">
        <v>20</v>
      </c>
      <c r="Q8019">
        <v>7.2</v>
      </c>
    </row>
    <row r="8020" spans="1:17" hidden="1" x14ac:dyDescent="0.3">
      <c r="A8020" t="s">
        <v>31080</v>
      </c>
      <c r="B8020" t="s">
        <v>31081</v>
      </c>
      <c r="C8020" s="1" t="str">
        <f t="shared" si="1035"/>
        <v>21:0671</v>
      </c>
      <c r="D8020" s="1" t="str">
        <f t="shared" si="1042"/>
        <v>21:0204</v>
      </c>
      <c r="E8020" t="s">
        <v>31082</v>
      </c>
      <c r="F8020" t="s">
        <v>31083</v>
      </c>
      <c r="H8020">
        <v>61.316114599999999</v>
      </c>
      <c r="I8020">
        <v>-128.05174679999999</v>
      </c>
      <c r="J8020" s="1" t="str">
        <f t="shared" si="1043"/>
        <v>Fluid (stream)</v>
      </c>
      <c r="K8020" s="1" t="str">
        <f t="shared" si="1044"/>
        <v>Untreated Water</v>
      </c>
      <c r="O8020">
        <v>2.5000000000000001E-2</v>
      </c>
      <c r="P8020">
        <v>20</v>
      </c>
      <c r="Q8020">
        <v>7</v>
      </c>
    </row>
    <row r="8021" spans="1:17" hidden="1" x14ac:dyDescent="0.3">
      <c r="A8021" t="s">
        <v>31084</v>
      </c>
      <c r="B8021" t="s">
        <v>31085</v>
      </c>
      <c r="C8021" s="1" t="str">
        <f t="shared" si="1035"/>
        <v>21:0671</v>
      </c>
      <c r="D8021" s="1" t="str">
        <f t="shared" si="1042"/>
        <v>21:0204</v>
      </c>
      <c r="E8021" t="s">
        <v>31086</v>
      </c>
      <c r="F8021" t="s">
        <v>31087</v>
      </c>
      <c r="H8021">
        <v>61.3067384</v>
      </c>
      <c r="I8021">
        <v>-128.11110410000001</v>
      </c>
      <c r="J8021" s="1" t="str">
        <f t="shared" si="1043"/>
        <v>Fluid (stream)</v>
      </c>
      <c r="K8021" s="1" t="str">
        <f t="shared" si="1044"/>
        <v>Untreated Water</v>
      </c>
      <c r="O8021">
        <v>2.5000000000000001E-2</v>
      </c>
      <c r="P8021">
        <v>20</v>
      </c>
      <c r="Q8021">
        <v>7</v>
      </c>
    </row>
    <row r="8022" spans="1:17" hidden="1" x14ac:dyDescent="0.3">
      <c r="A8022" t="s">
        <v>31088</v>
      </c>
      <c r="B8022" t="s">
        <v>31089</v>
      </c>
      <c r="C8022" s="1" t="str">
        <f t="shared" si="1035"/>
        <v>21:0671</v>
      </c>
      <c r="D8022" s="1" t="str">
        <f t="shared" si="1042"/>
        <v>21:0204</v>
      </c>
      <c r="E8022" t="s">
        <v>31090</v>
      </c>
      <c r="F8022" t="s">
        <v>31091</v>
      </c>
      <c r="H8022">
        <v>61.292930300000002</v>
      </c>
      <c r="I8022">
        <v>-128.17673830000001</v>
      </c>
      <c r="J8022" s="1" t="str">
        <f t="shared" si="1043"/>
        <v>Fluid (stream)</v>
      </c>
      <c r="K8022" s="1" t="str">
        <f t="shared" si="1044"/>
        <v>Untreated Water</v>
      </c>
      <c r="O8022">
        <v>0.05</v>
      </c>
      <c r="P8022">
        <v>20</v>
      </c>
      <c r="Q8022">
        <v>6.8</v>
      </c>
    </row>
    <row r="8023" spans="1:17" hidden="1" x14ac:dyDescent="0.3">
      <c r="A8023" t="s">
        <v>31092</v>
      </c>
      <c r="B8023" t="s">
        <v>31093</v>
      </c>
      <c r="C8023" s="1" t="str">
        <f t="shared" si="1035"/>
        <v>21:0671</v>
      </c>
      <c r="D8023" s="1" t="str">
        <f t="shared" si="1042"/>
        <v>21:0204</v>
      </c>
      <c r="E8023" t="s">
        <v>31094</v>
      </c>
      <c r="F8023" t="s">
        <v>31095</v>
      </c>
      <c r="H8023">
        <v>61.286343600000002</v>
      </c>
      <c r="I8023">
        <v>-128.20749169999999</v>
      </c>
      <c r="J8023" s="1" t="str">
        <f t="shared" si="1043"/>
        <v>Fluid (stream)</v>
      </c>
      <c r="K8023" s="1" t="str">
        <f t="shared" si="1044"/>
        <v>Untreated Water</v>
      </c>
      <c r="O8023">
        <v>0.08</v>
      </c>
      <c r="P8023">
        <v>50</v>
      </c>
      <c r="Q8023">
        <v>6.7</v>
      </c>
    </row>
    <row r="8024" spans="1:17" hidden="1" x14ac:dyDescent="0.3">
      <c r="A8024" t="s">
        <v>31096</v>
      </c>
      <c r="B8024" t="s">
        <v>31097</v>
      </c>
      <c r="C8024" s="1" t="str">
        <f t="shared" si="1035"/>
        <v>21:0671</v>
      </c>
      <c r="D8024" s="1" t="str">
        <f t="shared" si="1042"/>
        <v>21:0204</v>
      </c>
      <c r="E8024" t="s">
        <v>31098</v>
      </c>
      <c r="F8024" t="s">
        <v>31099</v>
      </c>
      <c r="H8024">
        <v>61.310290999999999</v>
      </c>
      <c r="I8024">
        <v>-128.22514870000001</v>
      </c>
      <c r="J8024" s="1" t="str">
        <f t="shared" si="1043"/>
        <v>Fluid (stream)</v>
      </c>
      <c r="K8024" s="1" t="str">
        <f t="shared" si="1044"/>
        <v>Untreated Water</v>
      </c>
      <c r="O8024">
        <v>0.16</v>
      </c>
      <c r="P8024">
        <v>50</v>
      </c>
      <c r="Q8024">
        <v>6.7</v>
      </c>
    </row>
    <row r="8025" spans="1:17" hidden="1" x14ac:dyDescent="0.3">
      <c r="A8025" t="s">
        <v>31100</v>
      </c>
      <c r="B8025" t="s">
        <v>31101</v>
      </c>
      <c r="C8025" s="1" t="str">
        <f t="shared" si="1035"/>
        <v>21:0671</v>
      </c>
      <c r="D8025" s="1" t="str">
        <f t="shared" si="1042"/>
        <v>21:0204</v>
      </c>
      <c r="E8025" t="s">
        <v>31102</v>
      </c>
      <c r="F8025" t="s">
        <v>31103</v>
      </c>
      <c r="H8025">
        <v>61.332426599999998</v>
      </c>
      <c r="I8025">
        <v>-128.22600320000001</v>
      </c>
      <c r="J8025" s="1" t="str">
        <f t="shared" si="1043"/>
        <v>Fluid (stream)</v>
      </c>
      <c r="K8025" s="1" t="str">
        <f t="shared" si="1044"/>
        <v>Untreated Water</v>
      </c>
      <c r="O8025">
        <v>0.52</v>
      </c>
      <c r="P8025">
        <v>100</v>
      </c>
      <c r="Q8025">
        <v>7.3</v>
      </c>
    </row>
    <row r="8026" spans="1:17" hidden="1" x14ac:dyDescent="0.3">
      <c r="A8026" t="s">
        <v>31104</v>
      </c>
      <c r="B8026" t="s">
        <v>31105</v>
      </c>
      <c r="C8026" s="1" t="str">
        <f t="shared" ref="C8026:C8089" si="1045">HYPERLINK("http://geochem.nrcan.gc.ca/cdogs/content/bdl/bdl210675_e.htm", "21:0675")</f>
        <v>21:0675</v>
      </c>
      <c r="D8026" s="1" t="str">
        <f t="shared" ref="D8026:D8040" si="1046">HYPERLINK("http://geochem.nrcan.gc.ca/cdogs/content/svy/svy210205_e.htm", "21:0205")</f>
        <v>21:0205</v>
      </c>
      <c r="E8026" t="s">
        <v>31106</v>
      </c>
      <c r="F8026" t="s">
        <v>31107</v>
      </c>
      <c r="H8026">
        <v>63.668533799999999</v>
      </c>
      <c r="I8026">
        <v>-135.9088117</v>
      </c>
      <c r="J8026" s="1" t="str">
        <f t="shared" si="1043"/>
        <v>Fluid (stream)</v>
      </c>
      <c r="K8026" s="1" t="str">
        <f t="shared" si="1044"/>
        <v>Untreated Water</v>
      </c>
      <c r="O8026">
        <v>2.2000000000000002</v>
      </c>
      <c r="P8026">
        <v>90</v>
      </c>
      <c r="Q8026">
        <v>7.9</v>
      </c>
    </row>
    <row r="8027" spans="1:17" hidden="1" x14ac:dyDescent="0.3">
      <c r="A8027" t="s">
        <v>31108</v>
      </c>
      <c r="B8027" t="s">
        <v>31109</v>
      </c>
      <c r="C8027" s="1" t="str">
        <f t="shared" si="1045"/>
        <v>21:0675</v>
      </c>
      <c r="D8027" s="1" t="str">
        <f t="shared" si="1046"/>
        <v>21:0205</v>
      </c>
      <c r="E8027" t="s">
        <v>31110</v>
      </c>
      <c r="F8027" t="s">
        <v>31111</v>
      </c>
      <c r="H8027">
        <v>63.723477099999997</v>
      </c>
      <c r="I8027">
        <v>-135.89784259999999</v>
      </c>
      <c r="J8027" s="1" t="str">
        <f t="shared" si="1043"/>
        <v>Fluid (stream)</v>
      </c>
      <c r="K8027" s="1" t="str">
        <f t="shared" si="1044"/>
        <v>Untreated Water</v>
      </c>
      <c r="O8027">
        <v>3.1</v>
      </c>
      <c r="P8027">
        <v>80</v>
      </c>
      <c r="Q8027">
        <v>7.7</v>
      </c>
    </row>
    <row r="8028" spans="1:17" hidden="1" x14ac:dyDescent="0.3">
      <c r="A8028" t="s">
        <v>31112</v>
      </c>
      <c r="B8028" t="s">
        <v>31113</v>
      </c>
      <c r="C8028" s="1" t="str">
        <f t="shared" si="1045"/>
        <v>21:0675</v>
      </c>
      <c r="D8028" s="1" t="str">
        <f t="shared" si="1046"/>
        <v>21:0205</v>
      </c>
      <c r="E8028" t="s">
        <v>31114</v>
      </c>
      <c r="F8028" t="s">
        <v>31115</v>
      </c>
      <c r="H8028">
        <v>63.709104400000001</v>
      </c>
      <c r="I8028">
        <v>-135.93500499999999</v>
      </c>
      <c r="J8028" s="1" t="str">
        <f t="shared" si="1043"/>
        <v>Fluid (stream)</v>
      </c>
      <c r="K8028" s="1" t="str">
        <f t="shared" si="1044"/>
        <v>Untreated Water</v>
      </c>
      <c r="O8028">
        <v>0.14000000000000001</v>
      </c>
      <c r="P8028">
        <v>90</v>
      </c>
      <c r="Q8028">
        <v>7.6</v>
      </c>
    </row>
    <row r="8029" spans="1:17" hidden="1" x14ac:dyDescent="0.3">
      <c r="A8029" t="s">
        <v>31116</v>
      </c>
      <c r="B8029" t="s">
        <v>31117</v>
      </c>
      <c r="C8029" s="1" t="str">
        <f t="shared" si="1045"/>
        <v>21:0675</v>
      </c>
      <c r="D8029" s="1" t="str">
        <f t="shared" si="1046"/>
        <v>21:0205</v>
      </c>
      <c r="E8029" t="s">
        <v>31118</v>
      </c>
      <c r="F8029" t="s">
        <v>31119</v>
      </c>
      <c r="H8029">
        <v>63.7071398</v>
      </c>
      <c r="I8029">
        <v>-135.9593835</v>
      </c>
      <c r="J8029" s="1" t="str">
        <f t="shared" si="1043"/>
        <v>Fluid (stream)</v>
      </c>
      <c r="K8029" s="1" t="str">
        <f t="shared" si="1044"/>
        <v>Untreated Water</v>
      </c>
      <c r="O8029">
        <v>6.9</v>
      </c>
      <c r="P8029">
        <v>130</v>
      </c>
      <c r="Q8029">
        <v>7.7</v>
      </c>
    </row>
    <row r="8030" spans="1:17" hidden="1" x14ac:dyDescent="0.3">
      <c r="A8030" t="s">
        <v>31120</v>
      </c>
      <c r="B8030" t="s">
        <v>31121</v>
      </c>
      <c r="C8030" s="1" t="str">
        <f t="shared" si="1045"/>
        <v>21:0675</v>
      </c>
      <c r="D8030" s="1" t="str">
        <f t="shared" si="1046"/>
        <v>21:0205</v>
      </c>
      <c r="E8030" t="s">
        <v>31118</v>
      </c>
      <c r="F8030" t="s">
        <v>31122</v>
      </c>
      <c r="H8030">
        <v>63.7071398</v>
      </c>
      <c r="I8030">
        <v>-135.9593835</v>
      </c>
      <c r="J8030" s="1" t="str">
        <f t="shared" si="1043"/>
        <v>Fluid (stream)</v>
      </c>
      <c r="K8030" s="1" t="str">
        <f t="shared" si="1044"/>
        <v>Untreated Water</v>
      </c>
      <c r="O8030">
        <v>5</v>
      </c>
      <c r="P8030">
        <v>130</v>
      </c>
      <c r="Q8030">
        <v>7.5</v>
      </c>
    </row>
    <row r="8031" spans="1:17" hidden="1" x14ac:dyDescent="0.3">
      <c r="A8031" t="s">
        <v>31123</v>
      </c>
      <c r="B8031" t="s">
        <v>31124</v>
      </c>
      <c r="C8031" s="1" t="str">
        <f t="shared" si="1045"/>
        <v>21:0675</v>
      </c>
      <c r="D8031" s="1" t="str">
        <f t="shared" si="1046"/>
        <v>21:0205</v>
      </c>
      <c r="E8031" t="s">
        <v>31125</v>
      </c>
      <c r="F8031" t="s">
        <v>31126</v>
      </c>
      <c r="H8031">
        <v>63.660896299999997</v>
      </c>
      <c r="I8031">
        <v>-135.8223887</v>
      </c>
      <c r="J8031" s="1" t="str">
        <f t="shared" si="1043"/>
        <v>Fluid (stream)</v>
      </c>
      <c r="K8031" s="1" t="str">
        <f t="shared" si="1044"/>
        <v>Untreated Water</v>
      </c>
      <c r="O8031">
        <v>2.5000000000000001E-2</v>
      </c>
      <c r="P8031">
        <v>70</v>
      </c>
      <c r="Q8031">
        <v>7.4</v>
      </c>
    </row>
    <row r="8032" spans="1:17" hidden="1" x14ac:dyDescent="0.3">
      <c r="A8032" t="s">
        <v>31127</v>
      </c>
      <c r="B8032" t="s">
        <v>31128</v>
      </c>
      <c r="C8032" s="1" t="str">
        <f t="shared" si="1045"/>
        <v>21:0675</v>
      </c>
      <c r="D8032" s="1" t="str">
        <f t="shared" si="1046"/>
        <v>21:0205</v>
      </c>
      <c r="E8032" t="s">
        <v>31129</v>
      </c>
      <c r="F8032" t="s">
        <v>31130</v>
      </c>
      <c r="H8032">
        <v>63.729083099999997</v>
      </c>
      <c r="I8032">
        <v>-135.99781440000001</v>
      </c>
      <c r="J8032" s="1" t="str">
        <f t="shared" si="1043"/>
        <v>Fluid (stream)</v>
      </c>
      <c r="K8032" s="1" t="str">
        <f t="shared" si="1044"/>
        <v>Untreated Water</v>
      </c>
      <c r="O8032">
        <v>0.28000000000000003</v>
      </c>
      <c r="P8032">
        <v>60</v>
      </c>
      <c r="Q8032">
        <v>7.3</v>
      </c>
    </row>
    <row r="8033" spans="1:17" hidden="1" x14ac:dyDescent="0.3">
      <c r="A8033" t="s">
        <v>31131</v>
      </c>
      <c r="B8033" t="s">
        <v>31132</v>
      </c>
      <c r="C8033" s="1" t="str">
        <f t="shared" si="1045"/>
        <v>21:0675</v>
      </c>
      <c r="D8033" s="1" t="str">
        <f t="shared" si="1046"/>
        <v>21:0205</v>
      </c>
      <c r="E8033" t="s">
        <v>31133</v>
      </c>
      <c r="F8033" t="s">
        <v>31134</v>
      </c>
      <c r="H8033">
        <v>63.730698799999999</v>
      </c>
      <c r="I8033">
        <v>-135.9821359</v>
      </c>
      <c r="J8033" s="1" t="str">
        <f t="shared" si="1043"/>
        <v>Fluid (stream)</v>
      </c>
      <c r="K8033" s="1" t="str">
        <f t="shared" si="1044"/>
        <v>Untreated Water</v>
      </c>
      <c r="O8033">
        <v>0.89</v>
      </c>
      <c r="P8033">
        <v>70</v>
      </c>
      <c r="Q8033">
        <v>7.5</v>
      </c>
    </row>
    <row r="8034" spans="1:17" hidden="1" x14ac:dyDescent="0.3">
      <c r="A8034" t="s">
        <v>31135</v>
      </c>
      <c r="B8034" t="s">
        <v>31136</v>
      </c>
      <c r="C8034" s="1" t="str">
        <f t="shared" si="1045"/>
        <v>21:0675</v>
      </c>
      <c r="D8034" s="1" t="str">
        <f t="shared" si="1046"/>
        <v>21:0205</v>
      </c>
      <c r="E8034" t="s">
        <v>31137</v>
      </c>
      <c r="F8034" t="s">
        <v>31138</v>
      </c>
      <c r="H8034">
        <v>63.757091099999997</v>
      </c>
      <c r="I8034">
        <v>-135.97079009999999</v>
      </c>
      <c r="J8034" s="1" t="str">
        <f t="shared" si="1043"/>
        <v>Fluid (stream)</v>
      </c>
      <c r="K8034" s="1" t="str">
        <f t="shared" si="1044"/>
        <v>Untreated Water</v>
      </c>
      <c r="O8034">
        <v>0.22</v>
      </c>
      <c r="P8034">
        <v>60</v>
      </c>
      <c r="Q8034">
        <v>7.4</v>
      </c>
    </row>
    <row r="8035" spans="1:17" hidden="1" x14ac:dyDescent="0.3">
      <c r="A8035" t="s">
        <v>31139</v>
      </c>
      <c r="B8035" t="s">
        <v>31140</v>
      </c>
      <c r="C8035" s="1" t="str">
        <f t="shared" si="1045"/>
        <v>21:0675</v>
      </c>
      <c r="D8035" s="1" t="str">
        <f t="shared" si="1046"/>
        <v>21:0205</v>
      </c>
      <c r="E8035" t="s">
        <v>31141</v>
      </c>
      <c r="F8035" t="s">
        <v>31142</v>
      </c>
      <c r="H8035">
        <v>63.7640441</v>
      </c>
      <c r="I8035">
        <v>-135.9857289</v>
      </c>
      <c r="J8035" s="1" t="str">
        <f t="shared" si="1043"/>
        <v>Fluid (stream)</v>
      </c>
      <c r="K8035" s="1" t="str">
        <f t="shared" si="1044"/>
        <v>Untreated Water</v>
      </c>
      <c r="O8035">
        <v>0.28999999999999998</v>
      </c>
      <c r="P8035">
        <v>50</v>
      </c>
      <c r="Q8035">
        <v>7.4</v>
      </c>
    </row>
    <row r="8036" spans="1:17" hidden="1" x14ac:dyDescent="0.3">
      <c r="A8036" t="s">
        <v>31143</v>
      </c>
      <c r="B8036" t="s">
        <v>31144</v>
      </c>
      <c r="C8036" s="1" t="str">
        <f t="shared" si="1045"/>
        <v>21:0675</v>
      </c>
      <c r="D8036" s="1" t="str">
        <f t="shared" si="1046"/>
        <v>21:0205</v>
      </c>
      <c r="E8036" t="s">
        <v>31145</v>
      </c>
      <c r="F8036" t="s">
        <v>31146</v>
      </c>
      <c r="H8036">
        <v>63.771127900000003</v>
      </c>
      <c r="I8036">
        <v>-135.96551289999999</v>
      </c>
      <c r="J8036" s="1" t="str">
        <f t="shared" si="1043"/>
        <v>Fluid (stream)</v>
      </c>
      <c r="K8036" s="1" t="str">
        <f t="shared" si="1044"/>
        <v>Untreated Water</v>
      </c>
      <c r="O8036">
        <v>0.19</v>
      </c>
      <c r="P8036">
        <v>50</v>
      </c>
      <c r="Q8036">
        <v>7.3</v>
      </c>
    </row>
    <row r="8037" spans="1:17" hidden="1" x14ac:dyDescent="0.3">
      <c r="A8037" t="s">
        <v>31147</v>
      </c>
      <c r="B8037" t="s">
        <v>31148</v>
      </c>
      <c r="C8037" s="1" t="str">
        <f t="shared" si="1045"/>
        <v>21:0675</v>
      </c>
      <c r="D8037" s="1" t="str">
        <f t="shared" si="1046"/>
        <v>21:0205</v>
      </c>
      <c r="E8037" t="s">
        <v>31149</v>
      </c>
      <c r="F8037" t="s">
        <v>31150</v>
      </c>
      <c r="H8037">
        <v>63.816667700000004</v>
      </c>
      <c r="I8037">
        <v>-135.9383492</v>
      </c>
      <c r="J8037" s="1" t="str">
        <f t="shared" si="1043"/>
        <v>Fluid (stream)</v>
      </c>
      <c r="K8037" s="1" t="str">
        <f t="shared" si="1044"/>
        <v>Untreated Water</v>
      </c>
      <c r="O8037">
        <v>1.7</v>
      </c>
      <c r="P8037">
        <v>40</v>
      </c>
      <c r="Q8037">
        <v>7.7</v>
      </c>
    </row>
    <row r="8038" spans="1:17" hidden="1" x14ac:dyDescent="0.3">
      <c r="A8038" t="s">
        <v>31151</v>
      </c>
      <c r="B8038" t="s">
        <v>31152</v>
      </c>
      <c r="C8038" s="1" t="str">
        <f t="shared" si="1045"/>
        <v>21:0675</v>
      </c>
      <c r="D8038" s="1" t="str">
        <f t="shared" si="1046"/>
        <v>21:0205</v>
      </c>
      <c r="E8038" t="s">
        <v>31153</v>
      </c>
      <c r="F8038" t="s">
        <v>31154</v>
      </c>
      <c r="H8038">
        <v>63.829768799999997</v>
      </c>
      <c r="I8038">
        <v>-135.92346219999999</v>
      </c>
      <c r="J8038" s="1" t="str">
        <f t="shared" si="1043"/>
        <v>Fluid (stream)</v>
      </c>
      <c r="K8038" s="1" t="str">
        <f t="shared" si="1044"/>
        <v>Untreated Water</v>
      </c>
      <c r="O8038">
        <v>0.61</v>
      </c>
      <c r="P8038">
        <v>40</v>
      </c>
      <c r="Q8038">
        <v>7.6</v>
      </c>
    </row>
    <row r="8039" spans="1:17" hidden="1" x14ac:dyDescent="0.3">
      <c r="A8039" t="s">
        <v>31155</v>
      </c>
      <c r="B8039" t="s">
        <v>31156</v>
      </c>
      <c r="C8039" s="1" t="str">
        <f t="shared" si="1045"/>
        <v>21:0675</v>
      </c>
      <c r="D8039" s="1" t="str">
        <f t="shared" si="1046"/>
        <v>21:0205</v>
      </c>
      <c r="E8039" t="s">
        <v>31157</v>
      </c>
      <c r="F8039" t="s">
        <v>31158</v>
      </c>
      <c r="H8039">
        <v>63.845283600000002</v>
      </c>
      <c r="I8039">
        <v>-135.99148020000001</v>
      </c>
      <c r="J8039" s="1" t="str">
        <f t="shared" si="1043"/>
        <v>Fluid (stream)</v>
      </c>
      <c r="K8039" s="1" t="str">
        <f t="shared" si="1044"/>
        <v>Untreated Water</v>
      </c>
      <c r="O8039">
        <v>0.7</v>
      </c>
      <c r="P8039">
        <v>40</v>
      </c>
      <c r="Q8039">
        <v>7.2</v>
      </c>
    </row>
    <row r="8040" spans="1:17" hidden="1" x14ac:dyDescent="0.3">
      <c r="A8040" t="s">
        <v>31159</v>
      </c>
      <c r="B8040" t="s">
        <v>31160</v>
      </c>
      <c r="C8040" s="1" t="str">
        <f t="shared" si="1045"/>
        <v>21:0675</v>
      </c>
      <c r="D8040" s="1" t="str">
        <f t="shared" si="1046"/>
        <v>21:0205</v>
      </c>
      <c r="E8040" t="s">
        <v>31161</v>
      </c>
      <c r="F8040" t="s">
        <v>31162</v>
      </c>
      <c r="H8040">
        <v>63.854503399999999</v>
      </c>
      <c r="I8040">
        <v>-135.99243559999999</v>
      </c>
      <c r="J8040" s="1" t="str">
        <f t="shared" si="1043"/>
        <v>Fluid (stream)</v>
      </c>
      <c r="K8040" s="1" t="str">
        <f t="shared" si="1044"/>
        <v>Untreated Water</v>
      </c>
      <c r="O8040">
        <v>2</v>
      </c>
      <c r="P8040">
        <v>50</v>
      </c>
      <c r="Q8040">
        <v>7.7</v>
      </c>
    </row>
    <row r="8041" spans="1:17" hidden="1" x14ac:dyDescent="0.3">
      <c r="A8041" t="s">
        <v>31163</v>
      </c>
      <c r="B8041" t="s">
        <v>31164</v>
      </c>
      <c r="C8041" s="1" t="str">
        <f t="shared" si="1045"/>
        <v>21:0675</v>
      </c>
      <c r="D8041" s="1" t="str">
        <f>HYPERLINK("http://geochem.nrcan.gc.ca/cdogs/content/svy/svy_e.htm", "")</f>
        <v/>
      </c>
      <c r="G8041" s="1" t="str">
        <f>HYPERLINK("http://geochem.nrcan.gc.ca/cdogs/content/cr_/cr_00081_e.htm", "81")</f>
        <v>81</v>
      </c>
      <c r="J8041" t="s">
        <v>11453</v>
      </c>
      <c r="K8041" t="s">
        <v>11454</v>
      </c>
      <c r="O8041">
        <v>0.31</v>
      </c>
      <c r="P8041">
        <v>160</v>
      </c>
      <c r="Q8041">
        <v>8</v>
      </c>
    </row>
    <row r="8042" spans="1:17" hidden="1" x14ac:dyDescent="0.3">
      <c r="A8042" t="s">
        <v>31165</v>
      </c>
      <c r="B8042" t="s">
        <v>31166</v>
      </c>
      <c r="C8042" s="1" t="str">
        <f t="shared" si="1045"/>
        <v>21:0675</v>
      </c>
      <c r="D8042" s="1" t="str">
        <f t="shared" ref="D8042:D8047" si="1047">HYPERLINK("http://geochem.nrcan.gc.ca/cdogs/content/svy/svy210205_e.htm", "21:0205")</f>
        <v>21:0205</v>
      </c>
      <c r="E8042" t="s">
        <v>31167</v>
      </c>
      <c r="F8042" t="s">
        <v>31168</v>
      </c>
      <c r="H8042">
        <v>63.858031400000002</v>
      </c>
      <c r="I8042">
        <v>-135.9345204</v>
      </c>
      <c r="J8042" s="1" t="str">
        <f t="shared" ref="J8042:J8047" si="1048">HYPERLINK("http://geochem.nrcan.gc.ca/cdogs/content/kwd/kwd020018_e.htm", "Fluid (stream)")</f>
        <v>Fluid (stream)</v>
      </c>
      <c r="K8042" s="1" t="str">
        <f t="shared" ref="K8042:K8047" si="1049">HYPERLINK("http://geochem.nrcan.gc.ca/cdogs/content/kwd/kwd080007_e.htm", "Untreated Water")</f>
        <v>Untreated Water</v>
      </c>
      <c r="O8042">
        <v>0.59</v>
      </c>
      <c r="P8042">
        <v>50</v>
      </c>
      <c r="Q8042">
        <v>7.6</v>
      </c>
    </row>
    <row r="8043" spans="1:17" hidden="1" x14ac:dyDescent="0.3">
      <c r="A8043" t="s">
        <v>31169</v>
      </c>
      <c r="B8043" t="s">
        <v>31170</v>
      </c>
      <c r="C8043" s="1" t="str">
        <f t="shared" si="1045"/>
        <v>21:0675</v>
      </c>
      <c r="D8043" s="1" t="str">
        <f t="shared" si="1047"/>
        <v>21:0205</v>
      </c>
      <c r="E8043" t="s">
        <v>31171</v>
      </c>
      <c r="F8043" t="s">
        <v>31172</v>
      </c>
      <c r="H8043">
        <v>63.884756799999998</v>
      </c>
      <c r="I8043">
        <v>-135.9278544</v>
      </c>
      <c r="J8043" s="1" t="str">
        <f t="shared" si="1048"/>
        <v>Fluid (stream)</v>
      </c>
      <c r="K8043" s="1" t="str">
        <f t="shared" si="1049"/>
        <v>Untreated Water</v>
      </c>
      <c r="O8043">
        <v>0.09</v>
      </c>
      <c r="P8043">
        <v>100</v>
      </c>
      <c r="Q8043">
        <v>7.2</v>
      </c>
    </row>
    <row r="8044" spans="1:17" hidden="1" x14ac:dyDescent="0.3">
      <c r="A8044" t="s">
        <v>31173</v>
      </c>
      <c r="B8044" t="s">
        <v>31174</v>
      </c>
      <c r="C8044" s="1" t="str">
        <f t="shared" si="1045"/>
        <v>21:0675</v>
      </c>
      <c r="D8044" s="1" t="str">
        <f t="shared" si="1047"/>
        <v>21:0205</v>
      </c>
      <c r="E8044" t="s">
        <v>31175</v>
      </c>
      <c r="F8044" t="s">
        <v>31176</v>
      </c>
      <c r="H8044">
        <v>63.896186499999999</v>
      </c>
      <c r="I8044">
        <v>-135.86493970000001</v>
      </c>
      <c r="J8044" s="1" t="str">
        <f t="shared" si="1048"/>
        <v>Fluid (stream)</v>
      </c>
      <c r="K8044" s="1" t="str">
        <f t="shared" si="1049"/>
        <v>Untreated Water</v>
      </c>
      <c r="O8044">
        <v>2.5000000000000001E-2</v>
      </c>
      <c r="P8044">
        <v>40</v>
      </c>
      <c r="Q8044">
        <v>6.8</v>
      </c>
    </row>
    <row r="8045" spans="1:17" hidden="1" x14ac:dyDescent="0.3">
      <c r="A8045" t="s">
        <v>31177</v>
      </c>
      <c r="B8045" t="s">
        <v>31178</v>
      </c>
      <c r="C8045" s="1" t="str">
        <f t="shared" si="1045"/>
        <v>21:0675</v>
      </c>
      <c r="D8045" s="1" t="str">
        <f t="shared" si="1047"/>
        <v>21:0205</v>
      </c>
      <c r="E8045" t="s">
        <v>31179</v>
      </c>
      <c r="F8045" t="s">
        <v>31180</v>
      </c>
      <c r="H8045">
        <v>63.8929282</v>
      </c>
      <c r="I8045">
        <v>-135.83141509999999</v>
      </c>
      <c r="J8045" s="1" t="str">
        <f t="shared" si="1048"/>
        <v>Fluid (stream)</v>
      </c>
      <c r="K8045" s="1" t="str">
        <f t="shared" si="1049"/>
        <v>Untreated Water</v>
      </c>
      <c r="O8045">
        <v>0.1</v>
      </c>
      <c r="P8045">
        <v>40</v>
      </c>
      <c r="Q8045">
        <v>6.7</v>
      </c>
    </row>
    <row r="8046" spans="1:17" hidden="1" x14ac:dyDescent="0.3">
      <c r="A8046" t="s">
        <v>31181</v>
      </c>
      <c r="B8046" t="s">
        <v>31182</v>
      </c>
      <c r="C8046" s="1" t="str">
        <f t="shared" si="1045"/>
        <v>21:0675</v>
      </c>
      <c r="D8046" s="1" t="str">
        <f t="shared" si="1047"/>
        <v>21:0205</v>
      </c>
      <c r="E8046" t="s">
        <v>31183</v>
      </c>
      <c r="F8046" t="s">
        <v>31184</v>
      </c>
      <c r="H8046">
        <v>63.886941800000002</v>
      </c>
      <c r="I8046">
        <v>-135.79150849999999</v>
      </c>
      <c r="J8046" s="1" t="str">
        <f t="shared" si="1048"/>
        <v>Fluid (stream)</v>
      </c>
      <c r="K8046" s="1" t="str">
        <f t="shared" si="1049"/>
        <v>Untreated Water</v>
      </c>
      <c r="O8046">
        <v>2.5000000000000001E-2</v>
      </c>
      <c r="P8046">
        <v>40</v>
      </c>
      <c r="Q8046">
        <v>6.9</v>
      </c>
    </row>
    <row r="8047" spans="1:17" hidden="1" x14ac:dyDescent="0.3">
      <c r="A8047" t="s">
        <v>31185</v>
      </c>
      <c r="B8047" t="s">
        <v>31186</v>
      </c>
      <c r="C8047" s="1" t="str">
        <f t="shared" si="1045"/>
        <v>21:0675</v>
      </c>
      <c r="D8047" s="1" t="str">
        <f t="shared" si="1047"/>
        <v>21:0205</v>
      </c>
      <c r="E8047" t="s">
        <v>31187</v>
      </c>
      <c r="F8047" t="s">
        <v>31188</v>
      </c>
      <c r="H8047">
        <v>63.899753400000002</v>
      </c>
      <c r="I8047">
        <v>-135.77070209999999</v>
      </c>
      <c r="J8047" s="1" t="str">
        <f t="shared" si="1048"/>
        <v>Fluid (stream)</v>
      </c>
      <c r="K8047" s="1" t="str">
        <f t="shared" si="1049"/>
        <v>Untreated Water</v>
      </c>
      <c r="O8047">
        <v>0.33</v>
      </c>
      <c r="P8047">
        <v>60</v>
      </c>
      <c r="Q8047">
        <v>7.2</v>
      </c>
    </row>
    <row r="8048" spans="1:17" hidden="1" x14ac:dyDescent="0.3">
      <c r="A8048" t="s">
        <v>31189</v>
      </c>
      <c r="B8048" t="s">
        <v>31190</v>
      </c>
      <c r="C8048" s="1" t="str">
        <f t="shared" si="1045"/>
        <v>21:0675</v>
      </c>
      <c r="D8048" s="1" t="str">
        <f>HYPERLINK("http://geochem.nrcan.gc.ca/cdogs/content/svy/svy_e.htm", "")</f>
        <v/>
      </c>
      <c r="G8048" s="1" t="str">
        <f>HYPERLINK("http://geochem.nrcan.gc.ca/cdogs/content/cr_/cr_00082_e.htm", "82")</f>
        <v>82</v>
      </c>
      <c r="J8048" t="s">
        <v>11453</v>
      </c>
      <c r="K8048" t="s">
        <v>11454</v>
      </c>
      <c r="O8048">
        <v>1.1000000000000001</v>
      </c>
      <c r="P8048">
        <v>280</v>
      </c>
      <c r="Q8048">
        <v>7.5</v>
      </c>
    </row>
    <row r="8049" spans="1:17" hidden="1" x14ac:dyDescent="0.3">
      <c r="A8049" t="s">
        <v>31191</v>
      </c>
      <c r="B8049" t="s">
        <v>31192</v>
      </c>
      <c r="C8049" s="1" t="str">
        <f t="shared" si="1045"/>
        <v>21:0675</v>
      </c>
      <c r="D8049" s="1" t="str">
        <f t="shared" ref="D8049:D8076" si="1050">HYPERLINK("http://geochem.nrcan.gc.ca/cdogs/content/svy/svy210205_e.htm", "21:0205")</f>
        <v>21:0205</v>
      </c>
      <c r="E8049" t="s">
        <v>31187</v>
      </c>
      <c r="F8049" t="s">
        <v>31193</v>
      </c>
      <c r="H8049">
        <v>63.899753400000002</v>
      </c>
      <c r="I8049">
        <v>-135.77070209999999</v>
      </c>
      <c r="J8049" s="1" t="str">
        <f t="shared" ref="J8049:J8076" si="1051">HYPERLINK("http://geochem.nrcan.gc.ca/cdogs/content/kwd/kwd020018_e.htm", "Fluid (stream)")</f>
        <v>Fluid (stream)</v>
      </c>
      <c r="K8049" s="1" t="str">
        <f t="shared" ref="K8049:K8076" si="1052">HYPERLINK("http://geochem.nrcan.gc.ca/cdogs/content/kwd/kwd080007_e.htm", "Untreated Water")</f>
        <v>Untreated Water</v>
      </c>
      <c r="O8049">
        <v>0.27</v>
      </c>
      <c r="P8049">
        <v>70</v>
      </c>
      <c r="Q8049">
        <v>7.2</v>
      </c>
    </row>
    <row r="8050" spans="1:17" hidden="1" x14ac:dyDescent="0.3">
      <c r="A8050" t="s">
        <v>31194</v>
      </c>
      <c r="B8050" t="s">
        <v>31195</v>
      </c>
      <c r="C8050" s="1" t="str">
        <f t="shared" si="1045"/>
        <v>21:0675</v>
      </c>
      <c r="D8050" s="1" t="str">
        <f t="shared" si="1050"/>
        <v>21:0205</v>
      </c>
      <c r="E8050" t="s">
        <v>31196</v>
      </c>
      <c r="F8050" t="s">
        <v>31197</v>
      </c>
      <c r="H8050">
        <v>63.925532099999998</v>
      </c>
      <c r="I8050">
        <v>-135.73021929999999</v>
      </c>
      <c r="J8050" s="1" t="str">
        <f t="shared" si="1051"/>
        <v>Fluid (stream)</v>
      </c>
      <c r="K8050" s="1" t="str">
        <f t="shared" si="1052"/>
        <v>Untreated Water</v>
      </c>
      <c r="O8050">
        <v>1.5</v>
      </c>
      <c r="P8050">
        <v>60</v>
      </c>
      <c r="Q8050">
        <v>7.9</v>
      </c>
    </row>
    <row r="8051" spans="1:17" hidden="1" x14ac:dyDescent="0.3">
      <c r="A8051" t="s">
        <v>31198</v>
      </c>
      <c r="B8051" t="s">
        <v>31199</v>
      </c>
      <c r="C8051" s="1" t="str">
        <f t="shared" si="1045"/>
        <v>21:0675</v>
      </c>
      <c r="D8051" s="1" t="str">
        <f t="shared" si="1050"/>
        <v>21:0205</v>
      </c>
      <c r="E8051" t="s">
        <v>31200</v>
      </c>
      <c r="F8051" t="s">
        <v>31201</v>
      </c>
      <c r="H8051">
        <v>63.925649200000002</v>
      </c>
      <c r="I8051">
        <v>-135.89319370000001</v>
      </c>
      <c r="J8051" s="1" t="str">
        <f t="shared" si="1051"/>
        <v>Fluid (stream)</v>
      </c>
      <c r="K8051" s="1" t="str">
        <f t="shared" si="1052"/>
        <v>Untreated Water</v>
      </c>
      <c r="O8051">
        <v>3.9</v>
      </c>
      <c r="P8051">
        <v>60</v>
      </c>
      <c r="Q8051">
        <v>7.7</v>
      </c>
    </row>
    <row r="8052" spans="1:17" hidden="1" x14ac:dyDescent="0.3">
      <c r="A8052" t="s">
        <v>31202</v>
      </c>
      <c r="B8052" t="s">
        <v>31203</v>
      </c>
      <c r="C8052" s="1" t="str">
        <f t="shared" si="1045"/>
        <v>21:0675</v>
      </c>
      <c r="D8052" s="1" t="str">
        <f t="shared" si="1050"/>
        <v>21:0205</v>
      </c>
      <c r="E8052" t="s">
        <v>31204</v>
      </c>
      <c r="F8052" t="s">
        <v>31205</v>
      </c>
      <c r="H8052">
        <v>63.937480100000002</v>
      </c>
      <c r="I8052">
        <v>-135.84505770000001</v>
      </c>
      <c r="J8052" s="1" t="str">
        <f t="shared" si="1051"/>
        <v>Fluid (stream)</v>
      </c>
      <c r="K8052" s="1" t="str">
        <f t="shared" si="1052"/>
        <v>Untreated Water</v>
      </c>
      <c r="O8052">
        <v>2.2999999999999998</v>
      </c>
      <c r="P8052">
        <v>50</v>
      </c>
      <c r="Q8052">
        <v>7.8</v>
      </c>
    </row>
    <row r="8053" spans="1:17" hidden="1" x14ac:dyDescent="0.3">
      <c r="A8053" t="s">
        <v>31206</v>
      </c>
      <c r="B8053" t="s">
        <v>31207</v>
      </c>
      <c r="C8053" s="1" t="str">
        <f t="shared" si="1045"/>
        <v>21:0675</v>
      </c>
      <c r="D8053" s="1" t="str">
        <f t="shared" si="1050"/>
        <v>21:0205</v>
      </c>
      <c r="E8053" t="s">
        <v>31208</v>
      </c>
      <c r="F8053" t="s">
        <v>31209</v>
      </c>
      <c r="H8053">
        <v>63.942859300000002</v>
      </c>
      <c r="I8053">
        <v>-135.69424960000001</v>
      </c>
      <c r="J8053" s="1" t="str">
        <f t="shared" si="1051"/>
        <v>Fluid (stream)</v>
      </c>
      <c r="K8053" s="1" t="str">
        <f t="shared" si="1052"/>
        <v>Untreated Water</v>
      </c>
      <c r="O8053">
        <v>2.5000000000000001E-2</v>
      </c>
      <c r="P8053">
        <v>40</v>
      </c>
      <c r="Q8053">
        <v>7.3</v>
      </c>
    </row>
    <row r="8054" spans="1:17" hidden="1" x14ac:dyDescent="0.3">
      <c r="A8054" t="s">
        <v>31210</v>
      </c>
      <c r="B8054" t="s">
        <v>31211</v>
      </c>
      <c r="C8054" s="1" t="str">
        <f t="shared" si="1045"/>
        <v>21:0675</v>
      </c>
      <c r="D8054" s="1" t="str">
        <f t="shared" si="1050"/>
        <v>21:0205</v>
      </c>
      <c r="E8054" t="s">
        <v>31212</v>
      </c>
      <c r="F8054" t="s">
        <v>31213</v>
      </c>
      <c r="H8054">
        <v>63.953386299999998</v>
      </c>
      <c r="I8054">
        <v>-135.69795999999999</v>
      </c>
      <c r="J8054" s="1" t="str">
        <f t="shared" si="1051"/>
        <v>Fluid (stream)</v>
      </c>
      <c r="K8054" s="1" t="str">
        <f t="shared" si="1052"/>
        <v>Untreated Water</v>
      </c>
      <c r="O8054">
        <v>1.3</v>
      </c>
      <c r="P8054">
        <v>40</v>
      </c>
      <c r="Q8054">
        <v>7.5</v>
      </c>
    </row>
    <row r="8055" spans="1:17" hidden="1" x14ac:dyDescent="0.3">
      <c r="A8055" t="s">
        <v>31214</v>
      </c>
      <c r="B8055" t="s">
        <v>31215</v>
      </c>
      <c r="C8055" s="1" t="str">
        <f t="shared" si="1045"/>
        <v>21:0675</v>
      </c>
      <c r="D8055" s="1" t="str">
        <f t="shared" si="1050"/>
        <v>21:0205</v>
      </c>
      <c r="E8055" t="s">
        <v>31216</v>
      </c>
      <c r="F8055" t="s">
        <v>31217</v>
      </c>
      <c r="H8055">
        <v>63.966031200000003</v>
      </c>
      <c r="I8055">
        <v>-135.66164040000001</v>
      </c>
      <c r="J8055" s="1" t="str">
        <f t="shared" si="1051"/>
        <v>Fluid (stream)</v>
      </c>
      <c r="K8055" s="1" t="str">
        <f t="shared" si="1052"/>
        <v>Untreated Water</v>
      </c>
      <c r="O8055">
        <v>1.8</v>
      </c>
      <c r="P8055">
        <v>70</v>
      </c>
      <c r="Q8055">
        <v>7.6</v>
      </c>
    </row>
    <row r="8056" spans="1:17" hidden="1" x14ac:dyDescent="0.3">
      <c r="A8056" t="s">
        <v>31218</v>
      </c>
      <c r="B8056" t="s">
        <v>31219</v>
      </c>
      <c r="C8056" s="1" t="str">
        <f t="shared" si="1045"/>
        <v>21:0675</v>
      </c>
      <c r="D8056" s="1" t="str">
        <f t="shared" si="1050"/>
        <v>21:0205</v>
      </c>
      <c r="E8056" t="s">
        <v>31220</v>
      </c>
      <c r="F8056" t="s">
        <v>31221</v>
      </c>
      <c r="H8056">
        <v>63.9631349</v>
      </c>
      <c r="I8056">
        <v>-135.66110230000001</v>
      </c>
      <c r="J8056" s="1" t="str">
        <f t="shared" si="1051"/>
        <v>Fluid (stream)</v>
      </c>
      <c r="K8056" s="1" t="str">
        <f t="shared" si="1052"/>
        <v>Untreated Water</v>
      </c>
      <c r="O8056">
        <v>0.57999999999999996</v>
      </c>
      <c r="P8056">
        <v>40</v>
      </c>
      <c r="Q8056">
        <v>7.7</v>
      </c>
    </row>
    <row r="8057" spans="1:17" hidden="1" x14ac:dyDescent="0.3">
      <c r="A8057" t="s">
        <v>31222</v>
      </c>
      <c r="B8057" t="s">
        <v>31223</v>
      </c>
      <c r="C8057" s="1" t="str">
        <f t="shared" si="1045"/>
        <v>21:0675</v>
      </c>
      <c r="D8057" s="1" t="str">
        <f t="shared" si="1050"/>
        <v>21:0205</v>
      </c>
      <c r="E8057" t="s">
        <v>31224</v>
      </c>
      <c r="F8057" t="s">
        <v>31225</v>
      </c>
      <c r="H8057">
        <v>63.985916799999998</v>
      </c>
      <c r="I8057">
        <v>-135.71847120000001</v>
      </c>
      <c r="J8057" s="1" t="str">
        <f t="shared" si="1051"/>
        <v>Fluid (stream)</v>
      </c>
      <c r="K8057" s="1" t="str">
        <f t="shared" si="1052"/>
        <v>Untreated Water</v>
      </c>
      <c r="O8057">
        <v>2.5000000000000001E-2</v>
      </c>
      <c r="P8057">
        <v>20</v>
      </c>
      <c r="Q8057">
        <v>6.8</v>
      </c>
    </row>
    <row r="8058" spans="1:17" hidden="1" x14ac:dyDescent="0.3">
      <c r="A8058" t="s">
        <v>31226</v>
      </c>
      <c r="B8058" t="s">
        <v>31227</v>
      </c>
      <c r="C8058" s="1" t="str">
        <f t="shared" si="1045"/>
        <v>21:0675</v>
      </c>
      <c r="D8058" s="1" t="str">
        <f t="shared" si="1050"/>
        <v>21:0205</v>
      </c>
      <c r="E8058" t="s">
        <v>31228</v>
      </c>
      <c r="F8058" t="s">
        <v>31229</v>
      </c>
      <c r="H8058">
        <v>63.986742499999998</v>
      </c>
      <c r="I8058">
        <v>-135.63791380000001</v>
      </c>
      <c r="J8058" s="1" t="str">
        <f t="shared" si="1051"/>
        <v>Fluid (stream)</v>
      </c>
      <c r="K8058" s="1" t="str">
        <f t="shared" si="1052"/>
        <v>Untreated Water</v>
      </c>
      <c r="O8058">
        <v>2.5000000000000001E-2</v>
      </c>
      <c r="P8058">
        <v>30</v>
      </c>
      <c r="Q8058">
        <v>7.2</v>
      </c>
    </row>
    <row r="8059" spans="1:17" hidden="1" x14ac:dyDescent="0.3">
      <c r="A8059" t="s">
        <v>31230</v>
      </c>
      <c r="B8059" t="s">
        <v>31231</v>
      </c>
      <c r="C8059" s="1" t="str">
        <f t="shared" si="1045"/>
        <v>21:0675</v>
      </c>
      <c r="D8059" s="1" t="str">
        <f t="shared" si="1050"/>
        <v>21:0205</v>
      </c>
      <c r="E8059" t="s">
        <v>31232</v>
      </c>
      <c r="F8059" t="s">
        <v>31233</v>
      </c>
      <c r="H8059">
        <v>63.972614399999998</v>
      </c>
      <c r="I8059">
        <v>-135.55109039999999</v>
      </c>
      <c r="J8059" s="1" t="str">
        <f t="shared" si="1051"/>
        <v>Fluid (stream)</v>
      </c>
      <c r="K8059" s="1" t="str">
        <f t="shared" si="1052"/>
        <v>Untreated Water</v>
      </c>
      <c r="O8059">
        <v>0.48</v>
      </c>
      <c r="P8059">
        <v>60</v>
      </c>
      <c r="Q8059">
        <v>7.9</v>
      </c>
    </row>
    <row r="8060" spans="1:17" hidden="1" x14ac:dyDescent="0.3">
      <c r="A8060" t="s">
        <v>31234</v>
      </c>
      <c r="B8060" t="s">
        <v>31235</v>
      </c>
      <c r="C8060" s="1" t="str">
        <f t="shared" si="1045"/>
        <v>21:0675</v>
      </c>
      <c r="D8060" s="1" t="str">
        <f t="shared" si="1050"/>
        <v>21:0205</v>
      </c>
      <c r="E8060" t="s">
        <v>31236</v>
      </c>
      <c r="F8060" t="s">
        <v>31237</v>
      </c>
      <c r="H8060">
        <v>63.981184200000001</v>
      </c>
      <c r="I8060">
        <v>-135.5171388</v>
      </c>
      <c r="J8060" s="1" t="str">
        <f t="shared" si="1051"/>
        <v>Fluid (stream)</v>
      </c>
      <c r="K8060" s="1" t="str">
        <f t="shared" si="1052"/>
        <v>Untreated Water</v>
      </c>
      <c r="O8060">
        <v>0.27</v>
      </c>
      <c r="P8060">
        <v>40</v>
      </c>
      <c r="Q8060">
        <v>8.1</v>
      </c>
    </row>
    <row r="8061" spans="1:17" hidden="1" x14ac:dyDescent="0.3">
      <c r="A8061" t="s">
        <v>31238</v>
      </c>
      <c r="B8061" t="s">
        <v>31239</v>
      </c>
      <c r="C8061" s="1" t="str">
        <f t="shared" si="1045"/>
        <v>21:0675</v>
      </c>
      <c r="D8061" s="1" t="str">
        <f t="shared" si="1050"/>
        <v>21:0205</v>
      </c>
      <c r="E8061" t="s">
        <v>31240</v>
      </c>
      <c r="F8061" t="s">
        <v>31241</v>
      </c>
      <c r="H8061">
        <v>63.894880499999999</v>
      </c>
      <c r="I8061">
        <v>-135.47507619999999</v>
      </c>
      <c r="J8061" s="1" t="str">
        <f t="shared" si="1051"/>
        <v>Fluid (stream)</v>
      </c>
      <c r="K8061" s="1" t="str">
        <f t="shared" si="1052"/>
        <v>Untreated Water</v>
      </c>
      <c r="O8061">
        <v>1.2</v>
      </c>
      <c r="P8061">
        <v>30</v>
      </c>
      <c r="Q8061">
        <v>8</v>
      </c>
    </row>
    <row r="8062" spans="1:17" hidden="1" x14ac:dyDescent="0.3">
      <c r="A8062" t="s">
        <v>31242</v>
      </c>
      <c r="B8062" t="s">
        <v>31243</v>
      </c>
      <c r="C8062" s="1" t="str">
        <f t="shared" si="1045"/>
        <v>21:0675</v>
      </c>
      <c r="D8062" s="1" t="str">
        <f t="shared" si="1050"/>
        <v>21:0205</v>
      </c>
      <c r="E8062" t="s">
        <v>31244</v>
      </c>
      <c r="F8062" t="s">
        <v>31245</v>
      </c>
      <c r="H8062">
        <v>63.883601300000002</v>
      </c>
      <c r="I8062">
        <v>-135.55752889999999</v>
      </c>
      <c r="J8062" s="1" t="str">
        <f t="shared" si="1051"/>
        <v>Fluid (stream)</v>
      </c>
      <c r="K8062" s="1" t="str">
        <f t="shared" si="1052"/>
        <v>Untreated Water</v>
      </c>
      <c r="O8062">
        <v>0.71</v>
      </c>
      <c r="P8062">
        <v>50</v>
      </c>
      <c r="Q8062">
        <v>8.1999999999999993</v>
      </c>
    </row>
    <row r="8063" spans="1:17" hidden="1" x14ac:dyDescent="0.3">
      <c r="A8063" t="s">
        <v>31246</v>
      </c>
      <c r="B8063" t="s">
        <v>31247</v>
      </c>
      <c r="C8063" s="1" t="str">
        <f t="shared" si="1045"/>
        <v>21:0675</v>
      </c>
      <c r="D8063" s="1" t="str">
        <f t="shared" si="1050"/>
        <v>21:0205</v>
      </c>
      <c r="E8063" t="s">
        <v>31248</v>
      </c>
      <c r="F8063" t="s">
        <v>31249</v>
      </c>
      <c r="H8063">
        <v>63.880733599999999</v>
      </c>
      <c r="I8063">
        <v>-135.62239579999999</v>
      </c>
      <c r="J8063" s="1" t="str">
        <f t="shared" si="1051"/>
        <v>Fluid (stream)</v>
      </c>
      <c r="K8063" s="1" t="str">
        <f t="shared" si="1052"/>
        <v>Untreated Water</v>
      </c>
      <c r="O8063">
        <v>2.1</v>
      </c>
      <c r="P8063">
        <v>50</v>
      </c>
      <c r="Q8063">
        <v>8</v>
      </c>
    </row>
    <row r="8064" spans="1:17" hidden="1" x14ac:dyDescent="0.3">
      <c r="A8064" t="s">
        <v>31250</v>
      </c>
      <c r="B8064" t="s">
        <v>31251</v>
      </c>
      <c r="C8064" s="1" t="str">
        <f t="shared" si="1045"/>
        <v>21:0675</v>
      </c>
      <c r="D8064" s="1" t="str">
        <f t="shared" si="1050"/>
        <v>21:0205</v>
      </c>
      <c r="E8064" t="s">
        <v>31252</v>
      </c>
      <c r="F8064" t="s">
        <v>31253</v>
      </c>
      <c r="H8064">
        <v>63.838067100000004</v>
      </c>
      <c r="I8064">
        <v>-135.7264266</v>
      </c>
      <c r="J8064" s="1" t="str">
        <f t="shared" si="1051"/>
        <v>Fluid (stream)</v>
      </c>
      <c r="K8064" s="1" t="str">
        <f t="shared" si="1052"/>
        <v>Untreated Water</v>
      </c>
      <c r="O8064">
        <v>0.77</v>
      </c>
      <c r="P8064">
        <v>60</v>
      </c>
      <c r="Q8064">
        <v>7.8</v>
      </c>
    </row>
    <row r="8065" spans="1:17" hidden="1" x14ac:dyDescent="0.3">
      <c r="A8065" t="s">
        <v>31254</v>
      </c>
      <c r="B8065" t="s">
        <v>31255</v>
      </c>
      <c r="C8065" s="1" t="str">
        <f t="shared" si="1045"/>
        <v>21:0675</v>
      </c>
      <c r="D8065" s="1" t="str">
        <f t="shared" si="1050"/>
        <v>21:0205</v>
      </c>
      <c r="E8065" t="s">
        <v>31256</v>
      </c>
      <c r="F8065" t="s">
        <v>31257</v>
      </c>
      <c r="H8065">
        <v>63.844798099999998</v>
      </c>
      <c r="I8065">
        <v>-135.79451259999999</v>
      </c>
      <c r="J8065" s="1" t="str">
        <f t="shared" si="1051"/>
        <v>Fluid (stream)</v>
      </c>
      <c r="K8065" s="1" t="str">
        <f t="shared" si="1052"/>
        <v>Untreated Water</v>
      </c>
      <c r="O8065">
        <v>0.28999999999999998</v>
      </c>
      <c r="P8065">
        <v>90</v>
      </c>
      <c r="Q8065">
        <v>7.5</v>
      </c>
    </row>
    <row r="8066" spans="1:17" hidden="1" x14ac:dyDescent="0.3">
      <c r="A8066" t="s">
        <v>31258</v>
      </c>
      <c r="B8066" t="s">
        <v>31259</v>
      </c>
      <c r="C8066" s="1" t="str">
        <f t="shared" si="1045"/>
        <v>21:0675</v>
      </c>
      <c r="D8066" s="1" t="str">
        <f t="shared" si="1050"/>
        <v>21:0205</v>
      </c>
      <c r="E8066" t="s">
        <v>31260</v>
      </c>
      <c r="F8066" t="s">
        <v>31261</v>
      </c>
      <c r="H8066">
        <v>63.827750100000003</v>
      </c>
      <c r="I8066">
        <v>-135.8210182</v>
      </c>
      <c r="J8066" s="1" t="str">
        <f t="shared" si="1051"/>
        <v>Fluid (stream)</v>
      </c>
      <c r="K8066" s="1" t="str">
        <f t="shared" si="1052"/>
        <v>Untreated Water</v>
      </c>
      <c r="O8066">
        <v>2.5000000000000001E-2</v>
      </c>
      <c r="P8066">
        <v>90</v>
      </c>
      <c r="Q8066">
        <v>7</v>
      </c>
    </row>
    <row r="8067" spans="1:17" hidden="1" x14ac:dyDescent="0.3">
      <c r="A8067" t="s">
        <v>31262</v>
      </c>
      <c r="B8067" t="s">
        <v>31263</v>
      </c>
      <c r="C8067" s="1" t="str">
        <f t="shared" si="1045"/>
        <v>21:0675</v>
      </c>
      <c r="D8067" s="1" t="str">
        <f t="shared" si="1050"/>
        <v>21:0205</v>
      </c>
      <c r="E8067" t="s">
        <v>31264</v>
      </c>
      <c r="F8067" t="s">
        <v>31265</v>
      </c>
      <c r="H8067">
        <v>63.833355099999999</v>
      </c>
      <c r="I8067">
        <v>-135.87217709999999</v>
      </c>
      <c r="J8067" s="1" t="str">
        <f t="shared" si="1051"/>
        <v>Fluid (stream)</v>
      </c>
      <c r="K8067" s="1" t="str">
        <f t="shared" si="1052"/>
        <v>Untreated Water</v>
      </c>
      <c r="O8067">
        <v>0.13</v>
      </c>
      <c r="P8067">
        <v>130</v>
      </c>
      <c r="Q8067">
        <v>6.8</v>
      </c>
    </row>
    <row r="8068" spans="1:17" hidden="1" x14ac:dyDescent="0.3">
      <c r="A8068" t="s">
        <v>31266</v>
      </c>
      <c r="B8068" t="s">
        <v>31267</v>
      </c>
      <c r="C8068" s="1" t="str">
        <f t="shared" si="1045"/>
        <v>21:0675</v>
      </c>
      <c r="D8068" s="1" t="str">
        <f t="shared" si="1050"/>
        <v>21:0205</v>
      </c>
      <c r="E8068" t="s">
        <v>31268</v>
      </c>
      <c r="F8068" t="s">
        <v>31269</v>
      </c>
      <c r="H8068">
        <v>63.828562499999997</v>
      </c>
      <c r="I8068">
        <v>-135.87365449999999</v>
      </c>
      <c r="J8068" s="1" t="str">
        <f t="shared" si="1051"/>
        <v>Fluid (stream)</v>
      </c>
      <c r="K8068" s="1" t="str">
        <f t="shared" si="1052"/>
        <v>Untreated Water</v>
      </c>
      <c r="O8068">
        <v>2.5000000000000001E-2</v>
      </c>
      <c r="P8068">
        <v>100</v>
      </c>
      <c r="Q8068">
        <v>7.2</v>
      </c>
    </row>
    <row r="8069" spans="1:17" hidden="1" x14ac:dyDescent="0.3">
      <c r="A8069" t="s">
        <v>31270</v>
      </c>
      <c r="B8069" t="s">
        <v>31271</v>
      </c>
      <c r="C8069" s="1" t="str">
        <f t="shared" si="1045"/>
        <v>21:0675</v>
      </c>
      <c r="D8069" s="1" t="str">
        <f t="shared" si="1050"/>
        <v>21:0205</v>
      </c>
      <c r="E8069" t="s">
        <v>31272</v>
      </c>
      <c r="F8069" t="s">
        <v>31273</v>
      </c>
      <c r="H8069">
        <v>63.799478200000003</v>
      </c>
      <c r="I8069">
        <v>-135.86859219999999</v>
      </c>
      <c r="J8069" s="1" t="str">
        <f t="shared" si="1051"/>
        <v>Fluid (stream)</v>
      </c>
      <c r="K8069" s="1" t="str">
        <f t="shared" si="1052"/>
        <v>Untreated Water</v>
      </c>
      <c r="O8069">
        <v>0.87</v>
      </c>
      <c r="P8069">
        <v>50</v>
      </c>
      <c r="Q8069">
        <v>7.6</v>
      </c>
    </row>
    <row r="8070" spans="1:17" hidden="1" x14ac:dyDescent="0.3">
      <c r="A8070" t="s">
        <v>31274</v>
      </c>
      <c r="B8070" t="s">
        <v>31275</v>
      </c>
      <c r="C8070" s="1" t="str">
        <f t="shared" si="1045"/>
        <v>21:0675</v>
      </c>
      <c r="D8070" s="1" t="str">
        <f t="shared" si="1050"/>
        <v>21:0205</v>
      </c>
      <c r="E8070" t="s">
        <v>31276</v>
      </c>
      <c r="F8070" t="s">
        <v>31277</v>
      </c>
      <c r="H8070">
        <v>63.776421900000003</v>
      </c>
      <c r="I8070">
        <v>-135.84741650000001</v>
      </c>
      <c r="J8070" s="1" t="str">
        <f t="shared" si="1051"/>
        <v>Fluid (stream)</v>
      </c>
      <c r="K8070" s="1" t="str">
        <f t="shared" si="1052"/>
        <v>Untreated Water</v>
      </c>
      <c r="O8070">
        <v>0.96</v>
      </c>
      <c r="P8070">
        <v>50</v>
      </c>
      <c r="Q8070">
        <v>7.4</v>
      </c>
    </row>
    <row r="8071" spans="1:17" hidden="1" x14ac:dyDescent="0.3">
      <c r="A8071" t="s">
        <v>31278</v>
      </c>
      <c r="B8071" t="s">
        <v>31279</v>
      </c>
      <c r="C8071" s="1" t="str">
        <f t="shared" si="1045"/>
        <v>21:0675</v>
      </c>
      <c r="D8071" s="1" t="str">
        <f t="shared" si="1050"/>
        <v>21:0205</v>
      </c>
      <c r="E8071" t="s">
        <v>31280</v>
      </c>
      <c r="F8071" t="s">
        <v>31281</v>
      </c>
      <c r="H8071">
        <v>63.750333400000002</v>
      </c>
      <c r="I8071">
        <v>-135.86815630000001</v>
      </c>
      <c r="J8071" s="1" t="str">
        <f t="shared" si="1051"/>
        <v>Fluid (stream)</v>
      </c>
      <c r="K8071" s="1" t="str">
        <f t="shared" si="1052"/>
        <v>Untreated Water</v>
      </c>
      <c r="O8071">
        <v>0.16</v>
      </c>
      <c r="P8071">
        <v>60</v>
      </c>
      <c r="Q8071">
        <v>7.3</v>
      </c>
    </row>
    <row r="8072" spans="1:17" hidden="1" x14ac:dyDescent="0.3">
      <c r="A8072" t="s">
        <v>31282</v>
      </c>
      <c r="B8072" t="s">
        <v>31283</v>
      </c>
      <c r="C8072" s="1" t="str">
        <f t="shared" si="1045"/>
        <v>21:0675</v>
      </c>
      <c r="D8072" s="1" t="str">
        <f t="shared" si="1050"/>
        <v>21:0205</v>
      </c>
      <c r="E8072" t="s">
        <v>31284</v>
      </c>
      <c r="F8072" t="s">
        <v>31285</v>
      </c>
      <c r="H8072">
        <v>63.6460705</v>
      </c>
      <c r="I8072">
        <v>-135.96369920000001</v>
      </c>
      <c r="J8072" s="1" t="str">
        <f t="shared" si="1051"/>
        <v>Fluid (stream)</v>
      </c>
      <c r="K8072" s="1" t="str">
        <f t="shared" si="1052"/>
        <v>Untreated Water</v>
      </c>
      <c r="O8072">
        <v>2.7</v>
      </c>
      <c r="P8072">
        <v>100</v>
      </c>
      <c r="Q8072">
        <v>7.4</v>
      </c>
    </row>
    <row r="8073" spans="1:17" hidden="1" x14ac:dyDescent="0.3">
      <c r="A8073" t="s">
        <v>31286</v>
      </c>
      <c r="B8073" t="s">
        <v>31287</v>
      </c>
      <c r="C8073" s="1" t="str">
        <f t="shared" si="1045"/>
        <v>21:0675</v>
      </c>
      <c r="D8073" s="1" t="str">
        <f t="shared" si="1050"/>
        <v>21:0205</v>
      </c>
      <c r="E8073" t="s">
        <v>31288</v>
      </c>
      <c r="F8073" t="s">
        <v>31289</v>
      </c>
      <c r="H8073">
        <v>63.8262748</v>
      </c>
      <c r="I8073">
        <v>-135.635132</v>
      </c>
      <c r="J8073" s="1" t="str">
        <f t="shared" si="1051"/>
        <v>Fluid (stream)</v>
      </c>
      <c r="K8073" s="1" t="str">
        <f t="shared" si="1052"/>
        <v>Untreated Water</v>
      </c>
      <c r="O8073">
        <v>0.42</v>
      </c>
      <c r="P8073">
        <v>60</v>
      </c>
      <c r="Q8073">
        <v>7.7</v>
      </c>
    </row>
    <row r="8074" spans="1:17" hidden="1" x14ac:dyDescent="0.3">
      <c r="A8074" t="s">
        <v>31290</v>
      </c>
      <c r="B8074" t="s">
        <v>31291</v>
      </c>
      <c r="C8074" s="1" t="str">
        <f t="shared" si="1045"/>
        <v>21:0675</v>
      </c>
      <c r="D8074" s="1" t="str">
        <f t="shared" si="1050"/>
        <v>21:0205</v>
      </c>
      <c r="E8074" t="s">
        <v>31292</v>
      </c>
      <c r="F8074" t="s">
        <v>31293</v>
      </c>
      <c r="H8074">
        <v>63.819062500000001</v>
      </c>
      <c r="I8074">
        <v>-135.62204980000001</v>
      </c>
      <c r="J8074" s="1" t="str">
        <f t="shared" si="1051"/>
        <v>Fluid (stream)</v>
      </c>
      <c r="K8074" s="1" t="str">
        <f t="shared" si="1052"/>
        <v>Untreated Water</v>
      </c>
      <c r="O8074">
        <v>0.21</v>
      </c>
      <c r="P8074">
        <v>50</v>
      </c>
      <c r="Q8074">
        <v>7.5</v>
      </c>
    </row>
    <row r="8075" spans="1:17" hidden="1" x14ac:dyDescent="0.3">
      <c r="A8075" t="s">
        <v>31294</v>
      </c>
      <c r="B8075" t="s">
        <v>31295</v>
      </c>
      <c r="C8075" s="1" t="str">
        <f t="shared" si="1045"/>
        <v>21:0675</v>
      </c>
      <c r="D8075" s="1" t="str">
        <f t="shared" si="1050"/>
        <v>21:0205</v>
      </c>
      <c r="E8075" t="s">
        <v>31296</v>
      </c>
      <c r="F8075" t="s">
        <v>31297</v>
      </c>
      <c r="H8075">
        <v>63.850954799999997</v>
      </c>
      <c r="I8075">
        <v>-135.6206798</v>
      </c>
      <c r="J8075" s="1" t="str">
        <f t="shared" si="1051"/>
        <v>Fluid (stream)</v>
      </c>
      <c r="K8075" s="1" t="str">
        <f t="shared" si="1052"/>
        <v>Untreated Water</v>
      </c>
      <c r="O8075">
        <v>2.5000000000000001E-2</v>
      </c>
      <c r="P8075">
        <v>50</v>
      </c>
      <c r="Q8075">
        <v>7.1</v>
      </c>
    </row>
    <row r="8076" spans="1:17" hidden="1" x14ac:dyDescent="0.3">
      <c r="A8076" t="s">
        <v>31298</v>
      </c>
      <c r="B8076" t="s">
        <v>31299</v>
      </c>
      <c r="C8076" s="1" t="str">
        <f t="shared" si="1045"/>
        <v>21:0675</v>
      </c>
      <c r="D8076" s="1" t="str">
        <f t="shared" si="1050"/>
        <v>21:0205</v>
      </c>
      <c r="E8076" t="s">
        <v>31296</v>
      </c>
      <c r="F8076" t="s">
        <v>31300</v>
      </c>
      <c r="H8076">
        <v>63.850954799999997</v>
      </c>
      <c r="I8076">
        <v>-135.6206798</v>
      </c>
      <c r="J8076" s="1" t="str">
        <f t="shared" si="1051"/>
        <v>Fluid (stream)</v>
      </c>
      <c r="K8076" s="1" t="str">
        <f t="shared" si="1052"/>
        <v>Untreated Water</v>
      </c>
      <c r="O8076">
        <v>2.5000000000000001E-2</v>
      </c>
      <c r="P8076">
        <v>50</v>
      </c>
      <c r="Q8076">
        <v>6.4</v>
      </c>
    </row>
    <row r="8077" spans="1:17" hidden="1" x14ac:dyDescent="0.3">
      <c r="A8077" t="s">
        <v>31301</v>
      </c>
      <c r="B8077" t="s">
        <v>31302</v>
      </c>
      <c r="C8077" s="1" t="str">
        <f t="shared" si="1045"/>
        <v>21:0675</v>
      </c>
      <c r="D8077" s="1" t="str">
        <f>HYPERLINK("http://geochem.nrcan.gc.ca/cdogs/content/svy/svy_e.htm", "")</f>
        <v/>
      </c>
      <c r="G8077" s="1" t="str">
        <f>HYPERLINK("http://geochem.nrcan.gc.ca/cdogs/content/cr_/cr_00080_e.htm", "80")</f>
        <v>80</v>
      </c>
      <c r="J8077" t="s">
        <v>11453</v>
      </c>
      <c r="K8077" t="s">
        <v>11454</v>
      </c>
      <c r="O8077">
        <v>0.24</v>
      </c>
      <c r="P8077">
        <v>90</v>
      </c>
      <c r="Q8077">
        <v>7.2</v>
      </c>
    </row>
    <row r="8078" spans="1:17" hidden="1" x14ac:dyDescent="0.3">
      <c r="A8078" t="s">
        <v>31303</v>
      </c>
      <c r="B8078" t="s">
        <v>31304</v>
      </c>
      <c r="C8078" s="1" t="str">
        <f t="shared" si="1045"/>
        <v>21:0675</v>
      </c>
      <c r="D8078" s="1" t="str">
        <f t="shared" ref="D8078:D8084" si="1053">HYPERLINK("http://geochem.nrcan.gc.ca/cdogs/content/svy/svy210205_e.htm", "21:0205")</f>
        <v>21:0205</v>
      </c>
      <c r="E8078" t="s">
        <v>31305</v>
      </c>
      <c r="F8078" t="s">
        <v>31306</v>
      </c>
      <c r="H8078">
        <v>63.847397600000001</v>
      </c>
      <c r="I8078">
        <v>-135.60026680000001</v>
      </c>
      <c r="J8078" s="1" t="str">
        <f t="shared" ref="J8078:J8084" si="1054">HYPERLINK("http://geochem.nrcan.gc.ca/cdogs/content/kwd/kwd020018_e.htm", "Fluid (stream)")</f>
        <v>Fluid (stream)</v>
      </c>
      <c r="K8078" s="1" t="str">
        <f t="shared" ref="K8078:K8084" si="1055">HYPERLINK("http://geochem.nrcan.gc.ca/cdogs/content/kwd/kwd080007_e.htm", "Untreated Water")</f>
        <v>Untreated Water</v>
      </c>
      <c r="O8078">
        <v>0.22</v>
      </c>
      <c r="P8078">
        <v>50</v>
      </c>
      <c r="Q8078">
        <v>7.6</v>
      </c>
    </row>
    <row r="8079" spans="1:17" hidden="1" x14ac:dyDescent="0.3">
      <c r="A8079" t="s">
        <v>31307</v>
      </c>
      <c r="B8079" t="s">
        <v>31308</v>
      </c>
      <c r="C8079" s="1" t="str">
        <f t="shared" si="1045"/>
        <v>21:0675</v>
      </c>
      <c r="D8079" s="1" t="str">
        <f t="shared" si="1053"/>
        <v>21:0205</v>
      </c>
      <c r="E8079" t="s">
        <v>31309</v>
      </c>
      <c r="F8079" t="s">
        <v>31310</v>
      </c>
      <c r="H8079">
        <v>63.847990500000002</v>
      </c>
      <c r="I8079">
        <v>-135.5803918</v>
      </c>
      <c r="J8079" s="1" t="str">
        <f t="shared" si="1054"/>
        <v>Fluid (stream)</v>
      </c>
      <c r="K8079" s="1" t="str">
        <f t="shared" si="1055"/>
        <v>Untreated Water</v>
      </c>
      <c r="O8079">
        <v>0.17</v>
      </c>
      <c r="P8079">
        <v>40</v>
      </c>
      <c r="Q8079">
        <v>7.6</v>
      </c>
    </row>
    <row r="8080" spans="1:17" hidden="1" x14ac:dyDescent="0.3">
      <c r="A8080" t="s">
        <v>31311</v>
      </c>
      <c r="B8080" t="s">
        <v>31312</v>
      </c>
      <c r="C8080" s="1" t="str">
        <f t="shared" si="1045"/>
        <v>21:0675</v>
      </c>
      <c r="D8080" s="1" t="str">
        <f t="shared" si="1053"/>
        <v>21:0205</v>
      </c>
      <c r="E8080" t="s">
        <v>31313</v>
      </c>
      <c r="F8080" t="s">
        <v>31314</v>
      </c>
      <c r="H8080">
        <v>63.847180199999997</v>
      </c>
      <c r="I8080">
        <v>-135.52978329999999</v>
      </c>
      <c r="J8080" s="1" t="str">
        <f t="shared" si="1054"/>
        <v>Fluid (stream)</v>
      </c>
      <c r="K8080" s="1" t="str">
        <f t="shared" si="1055"/>
        <v>Untreated Water</v>
      </c>
      <c r="O8080">
        <v>5.7</v>
      </c>
      <c r="P8080">
        <v>60</v>
      </c>
      <c r="Q8080">
        <v>7.5</v>
      </c>
    </row>
    <row r="8081" spans="1:17" hidden="1" x14ac:dyDescent="0.3">
      <c r="A8081" t="s">
        <v>31315</v>
      </c>
      <c r="B8081" t="s">
        <v>31316</v>
      </c>
      <c r="C8081" s="1" t="str">
        <f t="shared" si="1045"/>
        <v>21:0675</v>
      </c>
      <c r="D8081" s="1" t="str">
        <f t="shared" si="1053"/>
        <v>21:0205</v>
      </c>
      <c r="E8081" t="s">
        <v>31317</v>
      </c>
      <c r="F8081" t="s">
        <v>31318</v>
      </c>
      <c r="H8081">
        <v>63.844309199999998</v>
      </c>
      <c r="I8081">
        <v>-135.4808711</v>
      </c>
      <c r="J8081" s="1" t="str">
        <f t="shared" si="1054"/>
        <v>Fluid (stream)</v>
      </c>
      <c r="K8081" s="1" t="str">
        <f t="shared" si="1055"/>
        <v>Untreated Water</v>
      </c>
      <c r="O8081">
        <v>1.7</v>
      </c>
      <c r="P8081">
        <v>50</v>
      </c>
      <c r="Q8081">
        <v>7.8</v>
      </c>
    </row>
    <row r="8082" spans="1:17" hidden="1" x14ac:dyDescent="0.3">
      <c r="A8082" t="s">
        <v>31319</v>
      </c>
      <c r="B8082" t="s">
        <v>31320</v>
      </c>
      <c r="C8082" s="1" t="str">
        <f t="shared" si="1045"/>
        <v>21:0675</v>
      </c>
      <c r="D8082" s="1" t="str">
        <f t="shared" si="1053"/>
        <v>21:0205</v>
      </c>
      <c r="E8082" t="s">
        <v>31321</v>
      </c>
      <c r="F8082" t="s">
        <v>31322</v>
      </c>
      <c r="H8082">
        <v>63.833677999999999</v>
      </c>
      <c r="I8082">
        <v>-135.42550879999999</v>
      </c>
      <c r="J8082" s="1" t="str">
        <f t="shared" si="1054"/>
        <v>Fluid (stream)</v>
      </c>
      <c r="K8082" s="1" t="str">
        <f t="shared" si="1055"/>
        <v>Untreated Water</v>
      </c>
      <c r="O8082">
        <v>0.5</v>
      </c>
      <c r="P8082">
        <v>60</v>
      </c>
      <c r="Q8082">
        <v>7.6</v>
      </c>
    </row>
    <row r="8083" spans="1:17" hidden="1" x14ac:dyDescent="0.3">
      <c r="A8083" t="s">
        <v>31323</v>
      </c>
      <c r="B8083" t="s">
        <v>31324</v>
      </c>
      <c r="C8083" s="1" t="str">
        <f t="shared" si="1045"/>
        <v>21:0675</v>
      </c>
      <c r="D8083" s="1" t="str">
        <f t="shared" si="1053"/>
        <v>21:0205</v>
      </c>
      <c r="E8083" t="s">
        <v>31325</v>
      </c>
      <c r="F8083" t="s">
        <v>31326</v>
      </c>
      <c r="H8083">
        <v>63.830883</v>
      </c>
      <c r="I8083">
        <v>-135.38874419999999</v>
      </c>
      <c r="J8083" s="1" t="str">
        <f t="shared" si="1054"/>
        <v>Fluid (stream)</v>
      </c>
      <c r="K8083" s="1" t="str">
        <f t="shared" si="1055"/>
        <v>Untreated Water</v>
      </c>
      <c r="O8083">
        <v>1.1000000000000001</v>
      </c>
      <c r="P8083">
        <v>40</v>
      </c>
      <c r="Q8083">
        <v>7.6</v>
      </c>
    </row>
    <row r="8084" spans="1:17" hidden="1" x14ac:dyDescent="0.3">
      <c r="A8084" t="s">
        <v>31327</v>
      </c>
      <c r="B8084" t="s">
        <v>31328</v>
      </c>
      <c r="C8084" s="1" t="str">
        <f t="shared" si="1045"/>
        <v>21:0675</v>
      </c>
      <c r="D8084" s="1" t="str">
        <f t="shared" si="1053"/>
        <v>21:0205</v>
      </c>
      <c r="E8084" t="s">
        <v>31329</v>
      </c>
      <c r="F8084" t="s">
        <v>31330</v>
      </c>
      <c r="H8084">
        <v>63.833663000000001</v>
      </c>
      <c r="I8084">
        <v>-135.36551119999999</v>
      </c>
      <c r="J8084" s="1" t="str">
        <f t="shared" si="1054"/>
        <v>Fluid (stream)</v>
      </c>
      <c r="K8084" s="1" t="str">
        <f t="shared" si="1055"/>
        <v>Untreated Water</v>
      </c>
      <c r="O8084">
        <v>0.12</v>
      </c>
      <c r="P8084">
        <v>80</v>
      </c>
      <c r="Q8084">
        <v>7.3</v>
      </c>
    </row>
    <row r="8085" spans="1:17" hidden="1" x14ac:dyDescent="0.3">
      <c r="A8085" t="s">
        <v>31331</v>
      </c>
      <c r="B8085" t="s">
        <v>31332</v>
      </c>
      <c r="C8085" s="1" t="str">
        <f t="shared" si="1045"/>
        <v>21:0675</v>
      </c>
      <c r="D8085" s="1" t="str">
        <f>HYPERLINK("http://geochem.nrcan.gc.ca/cdogs/content/svy/svy_e.htm", "")</f>
        <v/>
      </c>
      <c r="G8085" s="1" t="str">
        <f>HYPERLINK("http://geochem.nrcan.gc.ca/cdogs/content/cr_/cr_00081_e.htm", "81")</f>
        <v>81</v>
      </c>
      <c r="J8085" t="s">
        <v>11453</v>
      </c>
      <c r="K8085" t="s">
        <v>11454</v>
      </c>
      <c r="O8085">
        <v>0.16</v>
      </c>
      <c r="P8085">
        <v>150</v>
      </c>
      <c r="Q8085">
        <v>8.1</v>
      </c>
    </row>
    <row r="8086" spans="1:17" hidden="1" x14ac:dyDescent="0.3">
      <c r="A8086" t="s">
        <v>31333</v>
      </c>
      <c r="B8086" t="s">
        <v>31334</v>
      </c>
      <c r="C8086" s="1" t="str">
        <f t="shared" si="1045"/>
        <v>21:0675</v>
      </c>
      <c r="D8086" s="1" t="str">
        <f t="shared" ref="D8086:D8107" si="1056">HYPERLINK("http://geochem.nrcan.gc.ca/cdogs/content/svy/svy210205_e.htm", "21:0205")</f>
        <v>21:0205</v>
      </c>
      <c r="E8086" t="s">
        <v>31335</v>
      </c>
      <c r="F8086" t="s">
        <v>31336</v>
      </c>
      <c r="H8086">
        <v>63.843298699999998</v>
      </c>
      <c r="I8086">
        <v>-135.44330189999999</v>
      </c>
      <c r="J8086" s="1" t="str">
        <f t="shared" ref="J8086:J8107" si="1057">HYPERLINK("http://geochem.nrcan.gc.ca/cdogs/content/kwd/kwd020018_e.htm", "Fluid (stream)")</f>
        <v>Fluid (stream)</v>
      </c>
      <c r="K8086" s="1" t="str">
        <f t="shared" ref="K8086:K8107" si="1058">HYPERLINK("http://geochem.nrcan.gc.ca/cdogs/content/kwd/kwd080007_e.htm", "Untreated Water")</f>
        <v>Untreated Water</v>
      </c>
      <c r="O8086">
        <v>0.51</v>
      </c>
      <c r="P8086">
        <v>60</v>
      </c>
      <c r="Q8086">
        <v>7.6</v>
      </c>
    </row>
    <row r="8087" spans="1:17" hidden="1" x14ac:dyDescent="0.3">
      <c r="A8087" t="s">
        <v>31337</v>
      </c>
      <c r="B8087" t="s">
        <v>31338</v>
      </c>
      <c r="C8087" s="1" t="str">
        <f t="shared" si="1045"/>
        <v>21:0675</v>
      </c>
      <c r="D8087" s="1" t="str">
        <f t="shared" si="1056"/>
        <v>21:0205</v>
      </c>
      <c r="E8087" t="s">
        <v>31339</v>
      </c>
      <c r="F8087" t="s">
        <v>31340</v>
      </c>
      <c r="H8087">
        <v>63.868983800000002</v>
      </c>
      <c r="I8087">
        <v>-135.415909</v>
      </c>
      <c r="J8087" s="1" t="str">
        <f t="shared" si="1057"/>
        <v>Fluid (stream)</v>
      </c>
      <c r="K8087" s="1" t="str">
        <f t="shared" si="1058"/>
        <v>Untreated Water</v>
      </c>
      <c r="O8087">
        <v>2.1</v>
      </c>
      <c r="P8087">
        <v>90</v>
      </c>
      <c r="Q8087">
        <v>7.7</v>
      </c>
    </row>
    <row r="8088" spans="1:17" hidden="1" x14ac:dyDescent="0.3">
      <c r="A8088" t="s">
        <v>31341</v>
      </c>
      <c r="B8088" t="s">
        <v>31342</v>
      </c>
      <c r="C8088" s="1" t="str">
        <f t="shared" si="1045"/>
        <v>21:0675</v>
      </c>
      <c r="D8088" s="1" t="str">
        <f t="shared" si="1056"/>
        <v>21:0205</v>
      </c>
      <c r="E8088" t="s">
        <v>31343</v>
      </c>
      <c r="F8088" t="s">
        <v>31344</v>
      </c>
      <c r="H8088">
        <v>63.870560599999997</v>
      </c>
      <c r="I8088">
        <v>-135.36008949999999</v>
      </c>
      <c r="J8088" s="1" t="str">
        <f t="shared" si="1057"/>
        <v>Fluid (stream)</v>
      </c>
      <c r="K8088" s="1" t="str">
        <f t="shared" si="1058"/>
        <v>Untreated Water</v>
      </c>
      <c r="O8088">
        <v>0.1</v>
      </c>
      <c r="P8088">
        <v>40</v>
      </c>
      <c r="Q8088">
        <v>7.8</v>
      </c>
    </row>
    <row r="8089" spans="1:17" hidden="1" x14ac:dyDescent="0.3">
      <c r="A8089" t="s">
        <v>31345</v>
      </c>
      <c r="B8089" t="s">
        <v>31346</v>
      </c>
      <c r="C8089" s="1" t="str">
        <f t="shared" si="1045"/>
        <v>21:0675</v>
      </c>
      <c r="D8089" s="1" t="str">
        <f t="shared" si="1056"/>
        <v>21:0205</v>
      </c>
      <c r="E8089" t="s">
        <v>31347</v>
      </c>
      <c r="F8089" t="s">
        <v>31348</v>
      </c>
      <c r="H8089">
        <v>63.889309400000002</v>
      </c>
      <c r="I8089">
        <v>-135.3838102</v>
      </c>
      <c r="J8089" s="1" t="str">
        <f t="shared" si="1057"/>
        <v>Fluid (stream)</v>
      </c>
      <c r="K8089" s="1" t="str">
        <f t="shared" si="1058"/>
        <v>Untreated Water</v>
      </c>
      <c r="O8089">
        <v>0.56000000000000005</v>
      </c>
      <c r="P8089">
        <v>90</v>
      </c>
      <c r="Q8089">
        <v>7.3</v>
      </c>
    </row>
    <row r="8090" spans="1:17" hidden="1" x14ac:dyDescent="0.3">
      <c r="A8090" t="s">
        <v>31349</v>
      </c>
      <c r="B8090" t="s">
        <v>31350</v>
      </c>
      <c r="C8090" s="1" t="str">
        <f t="shared" ref="C8090:C8153" si="1059">HYPERLINK("http://geochem.nrcan.gc.ca/cdogs/content/bdl/bdl210675_e.htm", "21:0675")</f>
        <v>21:0675</v>
      </c>
      <c r="D8090" s="1" t="str">
        <f t="shared" si="1056"/>
        <v>21:0205</v>
      </c>
      <c r="E8090" t="s">
        <v>31351</v>
      </c>
      <c r="F8090" t="s">
        <v>31352</v>
      </c>
      <c r="H8090">
        <v>63.884329800000003</v>
      </c>
      <c r="I8090">
        <v>-135.32876809999999</v>
      </c>
      <c r="J8090" s="1" t="str">
        <f t="shared" si="1057"/>
        <v>Fluid (stream)</v>
      </c>
      <c r="K8090" s="1" t="str">
        <f t="shared" si="1058"/>
        <v>Untreated Water</v>
      </c>
      <c r="O8090">
        <v>0.11</v>
      </c>
      <c r="P8090">
        <v>50</v>
      </c>
      <c r="Q8090">
        <v>7.6</v>
      </c>
    </row>
    <row r="8091" spans="1:17" hidden="1" x14ac:dyDescent="0.3">
      <c r="A8091" t="s">
        <v>31353</v>
      </c>
      <c r="B8091" t="s">
        <v>31354</v>
      </c>
      <c r="C8091" s="1" t="str">
        <f t="shared" si="1059"/>
        <v>21:0675</v>
      </c>
      <c r="D8091" s="1" t="str">
        <f t="shared" si="1056"/>
        <v>21:0205</v>
      </c>
      <c r="E8091" t="s">
        <v>31355</v>
      </c>
      <c r="F8091" t="s">
        <v>31356</v>
      </c>
      <c r="H8091">
        <v>63.868440800000002</v>
      </c>
      <c r="I8091">
        <v>-135.2604944</v>
      </c>
      <c r="J8091" s="1" t="str">
        <f t="shared" si="1057"/>
        <v>Fluid (stream)</v>
      </c>
      <c r="K8091" s="1" t="str">
        <f t="shared" si="1058"/>
        <v>Untreated Water</v>
      </c>
      <c r="O8091">
        <v>0.22</v>
      </c>
      <c r="P8091">
        <v>40</v>
      </c>
      <c r="Q8091">
        <v>7.3</v>
      </c>
    </row>
    <row r="8092" spans="1:17" hidden="1" x14ac:dyDescent="0.3">
      <c r="A8092" t="s">
        <v>31357</v>
      </c>
      <c r="B8092" t="s">
        <v>31358</v>
      </c>
      <c r="C8092" s="1" t="str">
        <f t="shared" si="1059"/>
        <v>21:0675</v>
      </c>
      <c r="D8092" s="1" t="str">
        <f t="shared" si="1056"/>
        <v>21:0205</v>
      </c>
      <c r="E8092" t="s">
        <v>31359</v>
      </c>
      <c r="F8092" t="s">
        <v>31360</v>
      </c>
      <c r="H8092">
        <v>63.859901100000002</v>
      </c>
      <c r="I8092">
        <v>-135.2634056</v>
      </c>
      <c r="J8092" s="1" t="str">
        <f t="shared" si="1057"/>
        <v>Fluid (stream)</v>
      </c>
      <c r="K8092" s="1" t="str">
        <f t="shared" si="1058"/>
        <v>Untreated Water</v>
      </c>
      <c r="O8092">
        <v>0.24</v>
      </c>
      <c r="P8092">
        <v>40</v>
      </c>
      <c r="Q8092">
        <v>7.3</v>
      </c>
    </row>
    <row r="8093" spans="1:17" hidden="1" x14ac:dyDescent="0.3">
      <c r="A8093" t="s">
        <v>31361</v>
      </c>
      <c r="B8093" t="s">
        <v>31362</v>
      </c>
      <c r="C8093" s="1" t="str">
        <f t="shared" si="1059"/>
        <v>21:0675</v>
      </c>
      <c r="D8093" s="1" t="str">
        <f t="shared" si="1056"/>
        <v>21:0205</v>
      </c>
      <c r="E8093" t="s">
        <v>31363</v>
      </c>
      <c r="F8093" t="s">
        <v>31364</v>
      </c>
      <c r="H8093">
        <v>63.860208800000002</v>
      </c>
      <c r="I8093">
        <v>-135.2358844</v>
      </c>
      <c r="J8093" s="1" t="str">
        <f t="shared" si="1057"/>
        <v>Fluid (stream)</v>
      </c>
      <c r="K8093" s="1" t="str">
        <f t="shared" si="1058"/>
        <v>Untreated Water</v>
      </c>
      <c r="O8093">
        <v>0.26</v>
      </c>
      <c r="P8093">
        <v>30</v>
      </c>
      <c r="Q8093">
        <v>7.5</v>
      </c>
    </row>
    <row r="8094" spans="1:17" hidden="1" x14ac:dyDescent="0.3">
      <c r="A8094" t="s">
        <v>31365</v>
      </c>
      <c r="B8094" t="s">
        <v>31366</v>
      </c>
      <c r="C8094" s="1" t="str">
        <f t="shared" si="1059"/>
        <v>21:0675</v>
      </c>
      <c r="D8094" s="1" t="str">
        <f t="shared" si="1056"/>
        <v>21:0205</v>
      </c>
      <c r="E8094" t="s">
        <v>31367</v>
      </c>
      <c r="F8094" t="s">
        <v>31368</v>
      </c>
      <c r="H8094">
        <v>63.865318199999997</v>
      </c>
      <c r="I8094">
        <v>-135.2225392</v>
      </c>
      <c r="J8094" s="1" t="str">
        <f t="shared" si="1057"/>
        <v>Fluid (stream)</v>
      </c>
      <c r="K8094" s="1" t="str">
        <f t="shared" si="1058"/>
        <v>Untreated Water</v>
      </c>
      <c r="O8094">
        <v>0.08</v>
      </c>
      <c r="P8094">
        <v>30</v>
      </c>
      <c r="Q8094">
        <v>7.2</v>
      </c>
    </row>
    <row r="8095" spans="1:17" hidden="1" x14ac:dyDescent="0.3">
      <c r="A8095" t="s">
        <v>31369</v>
      </c>
      <c r="B8095" t="s">
        <v>31370</v>
      </c>
      <c r="C8095" s="1" t="str">
        <f t="shared" si="1059"/>
        <v>21:0675</v>
      </c>
      <c r="D8095" s="1" t="str">
        <f t="shared" si="1056"/>
        <v>21:0205</v>
      </c>
      <c r="E8095" t="s">
        <v>31371</v>
      </c>
      <c r="F8095" t="s">
        <v>31372</v>
      </c>
      <c r="H8095">
        <v>63.897913799999998</v>
      </c>
      <c r="I8095">
        <v>-135.23842200000001</v>
      </c>
      <c r="J8095" s="1" t="str">
        <f t="shared" si="1057"/>
        <v>Fluid (stream)</v>
      </c>
      <c r="K8095" s="1" t="str">
        <f t="shared" si="1058"/>
        <v>Untreated Water</v>
      </c>
      <c r="O8095">
        <v>2.5000000000000001E-2</v>
      </c>
      <c r="P8095">
        <v>30</v>
      </c>
      <c r="Q8095">
        <v>7.4</v>
      </c>
    </row>
    <row r="8096" spans="1:17" hidden="1" x14ac:dyDescent="0.3">
      <c r="A8096" t="s">
        <v>31373</v>
      </c>
      <c r="B8096" t="s">
        <v>31374</v>
      </c>
      <c r="C8096" s="1" t="str">
        <f t="shared" si="1059"/>
        <v>21:0675</v>
      </c>
      <c r="D8096" s="1" t="str">
        <f t="shared" si="1056"/>
        <v>21:0205</v>
      </c>
      <c r="E8096" t="s">
        <v>31371</v>
      </c>
      <c r="F8096" t="s">
        <v>31375</v>
      </c>
      <c r="H8096">
        <v>63.897913799999998</v>
      </c>
      <c r="I8096">
        <v>-135.23842200000001</v>
      </c>
      <c r="J8096" s="1" t="str">
        <f t="shared" si="1057"/>
        <v>Fluid (stream)</v>
      </c>
      <c r="K8096" s="1" t="str">
        <f t="shared" si="1058"/>
        <v>Untreated Water</v>
      </c>
      <c r="O8096">
        <v>2.5000000000000001E-2</v>
      </c>
      <c r="P8096">
        <v>30</v>
      </c>
      <c r="Q8096">
        <v>7.2</v>
      </c>
    </row>
    <row r="8097" spans="1:17" hidden="1" x14ac:dyDescent="0.3">
      <c r="A8097" t="s">
        <v>31376</v>
      </c>
      <c r="B8097" t="s">
        <v>31377</v>
      </c>
      <c r="C8097" s="1" t="str">
        <f t="shared" si="1059"/>
        <v>21:0675</v>
      </c>
      <c r="D8097" s="1" t="str">
        <f t="shared" si="1056"/>
        <v>21:0205</v>
      </c>
      <c r="E8097" t="s">
        <v>31378</v>
      </c>
      <c r="F8097" t="s">
        <v>31379</v>
      </c>
      <c r="H8097">
        <v>63.8972476</v>
      </c>
      <c r="I8097">
        <v>-135.25550659999999</v>
      </c>
      <c r="J8097" s="1" t="str">
        <f t="shared" si="1057"/>
        <v>Fluid (stream)</v>
      </c>
      <c r="K8097" s="1" t="str">
        <f t="shared" si="1058"/>
        <v>Untreated Water</v>
      </c>
      <c r="O8097">
        <v>2.5000000000000001E-2</v>
      </c>
      <c r="P8097">
        <v>40</v>
      </c>
      <c r="Q8097">
        <v>7</v>
      </c>
    </row>
    <row r="8098" spans="1:17" hidden="1" x14ac:dyDescent="0.3">
      <c r="A8098" t="s">
        <v>31380</v>
      </c>
      <c r="B8098" t="s">
        <v>31381</v>
      </c>
      <c r="C8098" s="1" t="str">
        <f t="shared" si="1059"/>
        <v>21:0675</v>
      </c>
      <c r="D8098" s="1" t="str">
        <f t="shared" si="1056"/>
        <v>21:0205</v>
      </c>
      <c r="E8098" t="s">
        <v>31382</v>
      </c>
      <c r="F8098" t="s">
        <v>31383</v>
      </c>
      <c r="H8098">
        <v>63.910559900000003</v>
      </c>
      <c r="I8098">
        <v>-135.2428501</v>
      </c>
      <c r="J8098" s="1" t="str">
        <f t="shared" si="1057"/>
        <v>Fluid (stream)</v>
      </c>
      <c r="K8098" s="1" t="str">
        <f t="shared" si="1058"/>
        <v>Untreated Water</v>
      </c>
      <c r="O8098">
        <v>0.09</v>
      </c>
      <c r="P8098">
        <v>40</v>
      </c>
      <c r="Q8098">
        <v>7.2</v>
      </c>
    </row>
    <row r="8099" spans="1:17" hidden="1" x14ac:dyDescent="0.3">
      <c r="A8099" t="s">
        <v>31384</v>
      </c>
      <c r="B8099" t="s">
        <v>31385</v>
      </c>
      <c r="C8099" s="1" t="str">
        <f t="shared" si="1059"/>
        <v>21:0675</v>
      </c>
      <c r="D8099" s="1" t="str">
        <f t="shared" si="1056"/>
        <v>21:0205</v>
      </c>
      <c r="E8099" t="s">
        <v>31386</v>
      </c>
      <c r="F8099" t="s">
        <v>31387</v>
      </c>
      <c r="H8099">
        <v>63.931815700000001</v>
      </c>
      <c r="I8099">
        <v>-134.79341149999999</v>
      </c>
      <c r="J8099" s="1" t="str">
        <f t="shared" si="1057"/>
        <v>Fluid (stream)</v>
      </c>
      <c r="K8099" s="1" t="str">
        <f t="shared" si="1058"/>
        <v>Untreated Water</v>
      </c>
      <c r="O8099">
        <v>0.3</v>
      </c>
      <c r="P8099">
        <v>40</v>
      </c>
      <c r="Q8099">
        <v>7.1</v>
      </c>
    </row>
    <row r="8100" spans="1:17" hidden="1" x14ac:dyDescent="0.3">
      <c r="A8100" t="s">
        <v>31388</v>
      </c>
      <c r="B8100" t="s">
        <v>31389</v>
      </c>
      <c r="C8100" s="1" t="str">
        <f t="shared" si="1059"/>
        <v>21:0675</v>
      </c>
      <c r="D8100" s="1" t="str">
        <f t="shared" si="1056"/>
        <v>21:0205</v>
      </c>
      <c r="E8100" t="s">
        <v>31390</v>
      </c>
      <c r="F8100" t="s">
        <v>31391</v>
      </c>
      <c r="H8100">
        <v>63.943884099999998</v>
      </c>
      <c r="I8100">
        <v>-134.74247700000001</v>
      </c>
      <c r="J8100" s="1" t="str">
        <f t="shared" si="1057"/>
        <v>Fluid (stream)</v>
      </c>
      <c r="K8100" s="1" t="str">
        <f t="shared" si="1058"/>
        <v>Untreated Water</v>
      </c>
      <c r="O8100">
        <v>0.06</v>
      </c>
      <c r="P8100">
        <v>50</v>
      </c>
      <c r="Q8100">
        <v>7</v>
      </c>
    </row>
    <row r="8101" spans="1:17" hidden="1" x14ac:dyDescent="0.3">
      <c r="A8101" t="s">
        <v>31392</v>
      </c>
      <c r="B8101" t="s">
        <v>31393</v>
      </c>
      <c r="C8101" s="1" t="str">
        <f t="shared" si="1059"/>
        <v>21:0675</v>
      </c>
      <c r="D8101" s="1" t="str">
        <f t="shared" si="1056"/>
        <v>21:0205</v>
      </c>
      <c r="E8101" t="s">
        <v>31394</v>
      </c>
      <c r="F8101" t="s">
        <v>31395</v>
      </c>
      <c r="H8101">
        <v>63.959744499999999</v>
      </c>
      <c r="I8101">
        <v>-134.6897012</v>
      </c>
      <c r="J8101" s="1" t="str">
        <f t="shared" si="1057"/>
        <v>Fluid (stream)</v>
      </c>
      <c r="K8101" s="1" t="str">
        <f t="shared" si="1058"/>
        <v>Untreated Water</v>
      </c>
      <c r="O8101">
        <v>2.5000000000000001E-2</v>
      </c>
      <c r="P8101">
        <v>40</v>
      </c>
      <c r="Q8101">
        <v>6.8</v>
      </c>
    </row>
    <row r="8102" spans="1:17" hidden="1" x14ac:dyDescent="0.3">
      <c r="A8102" t="s">
        <v>31396</v>
      </c>
      <c r="B8102" t="s">
        <v>31397</v>
      </c>
      <c r="C8102" s="1" t="str">
        <f t="shared" si="1059"/>
        <v>21:0675</v>
      </c>
      <c r="D8102" s="1" t="str">
        <f t="shared" si="1056"/>
        <v>21:0205</v>
      </c>
      <c r="E8102" t="s">
        <v>31398</v>
      </c>
      <c r="F8102" t="s">
        <v>31399</v>
      </c>
      <c r="H8102">
        <v>63.961576800000003</v>
      </c>
      <c r="I8102">
        <v>-134.78984399999999</v>
      </c>
      <c r="J8102" s="1" t="str">
        <f t="shared" si="1057"/>
        <v>Fluid (stream)</v>
      </c>
      <c r="K8102" s="1" t="str">
        <f t="shared" si="1058"/>
        <v>Untreated Water</v>
      </c>
    </row>
    <row r="8103" spans="1:17" hidden="1" x14ac:dyDescent="0.3">
      <c r="A8103" t="s">
        <v>31400</v>
      </c>
      <c r="B8103" t="s">
        <v>31401</v>
      </c>
      <c r="C8103" s="1" t="str">
        <f t="shared" si="1059"/>
        <v>21:0675</v>
      </c>
      <c r="D8103" s="1" t="str">
        <f t="shared" si="1056"/>
        <v>21:0205</v>
      </c>
      <c r="E8103" t="s">
        <v>31402</v>
      </c>
      <c r="F8103" t="s">
        <v>31403</v>
      </c>
      <c r="H8103">
        <v>63.980471799999997</v>
      </c>
      <c r="I8103">
        <v>-134.79977439999999</v>
      </c>
      <c r="J8103" s="1" t="str">
        <f t="shared" si="1057"/>
        <v>Fluid (stream)</v>
      </c>
      <c r="K8103" s="1" t="str">
        <f t="shared" si="1058"/>
        <v>Untreated Water</v>
      </c>
      <c r="O8103">
        <v>0.08</v>
      </c>
      <c r="P8103">
        <v>50</v>
      </c>
      <c r="Q8103">
        <v>7.2</v>
      </c>
    </row>
    <row r="8104" spans="1:17" hidden="1" x14ac:dyDescent="0.3">
      <c r="A8104" t="s">
        <v>31404</v>
      </c>
      <c r="B8104" t="s">
        <v>31405</v>
      </c>
      <c r="C8104" s="1" t="str">
        <f t="shared" si="1059"/>
        <v>21:0675</v>
      </c>
      <c r="D8104" s="1" t="str">
        <f t="shared" si="1056"/>
        <v>21:0205</v>
      </c>
      <c r="E8104" t="s">
        <v>31406</v>
      </c>
      <c r="F8104" t="s">
        <v>31407</v>
      </c>
      <c r="H8104">
        <v>63.986460200000003</v>
      </c>
      <c r="I8104">
        <v>-134.78924860000001</v>
      </c>
      <c r="J8104" s="1" t="str">
        <f t="shared" si="1057"/>
        <v>Fluid (stream)</v>
      </c>
      <c r="K8104" s="1" t="str">
        <f t="shared" si="1058"/>
        <v>Untreated Water</v>
      </c>
      <c r="O8104">
        <v>2.5000000000000001E-2</v>
      </c>
      <c r="P8104">
        <v>40</v>
      </c>
      <c r="Q8104">
        <v>6.4</v>
      </c>
    </row>
    <row r="8105" spans="1:17" hidden="1" x14ac:dyDescent="0.3">
      <c r="A8105" t="s">
        <v>31408</v>
      </c>
      <c r="B8105" t="s">
        <v>31409</v>
      </c>
      <c r="C8105" s="1" t="str">
        <f t="shared" si="1059"/>
        <v>21:0675</v>
      </c>
      <c r="D8105" s="1" t="str">
        <f t="shared" si="1056"/>
        <v>21:0205</v>
      </c>
      <c r="E8105" t="s">
        <v>31410</v>
      </c>
      <c r="F8105" t="s">
        <v>31411</v>
      </c>
      <c r="H8105">
        <v>63.987567499999997</v>
      </c>
      <c r="I8105">
        <v>-134.76821229999999</v>
      </c>
      <c r="J8105" s="1" t="str">
        <f t="shared" si="1057"/>
        <v>Fluid (stream)</v>
      </c>
      <c r="K8105" s="1" t="str">
        <f t="shared" si="1058"/>
        <v>Untreated Water</v>
      </c>
      <c r="O8105">
        <v>0.08</v>
      </c>
      <c r="P8105">
        <v>40</v>
      </c>
      <c r="Q8105">
        <v>7.3</v>
      </c>
    </row>
    <row r="8106" spans="1:17" hidden="1" x14ac:dyDescent="0.3">
      <c r="A8106" t="s">
        <v>31412</v>
      </c>
      <c r="B8106" t="s">
        <v>31413</v>
      </c>
      <c r="C8106" s="1" t="str">
        <f t="shared" si="1059"/>
        <v>21:0675</v>
      </c>
      <c r="D8106" s="1" t="str">
        <f t="shared" si="1056"/>
        <v>21:0205</v>
      </c>
      <c r="E8106" t="s">
        <v>31414</v>
      </c>
      <c r="F8106" t="s">
        <v>31415</v>
      </c>
      <c r="H8106">
        <v>63.986114100000002</v>
      </c>
      <c r="I8106">
        <v>-134.76293190000001</v>
      </c>
      <c r="J8106" s="1" t="str">
        <f t="shared" si="1057"/>
        <v>Fluid (stream)</v>
      </c>
      <c r="K8106" s="1" t="str">
        <f t="shared" si="1058"/>
        <v>Untreated Water</v>
      </c>
      <c r="O8106">
        <v>2.5000000000000001E-2</v>
      </c>
      <c r="P8106">
        <v>40</v>
      </c>
      <c r="Q8106">
        <v>6.9</v>
      </c>
    </row>
    <row r="8107" spans="1:17" hidden="1" x14ac:dyDescent="0.3">
      <c r="A8107" t="s">
        <v>31416</v>
      </c>
      <c r="B8107" t="s">
        <v>31417</v>
      </c>
      <c r="C8107" s="1" t="str">
        <f t="shared" si="1059"/>
        <v>21:0675</v>
      </c>
      <c r="D8107" s="1" t="str">
        <f t="shared" si="1056"/>
        <v>21:0205</v>
      </c>
      <c r="E8107" t="s">
        <v>31418</v>
      </c>
      <c r="F8107" t="s">
        <v>31419</v>
      </c>
      <c r="H8107">
        <v>63.988669399999999</v>
      </c>
      <c r="I8107">
        <v>-134.66671700000001</v>
      </c>
      <c r="J8107" s="1" t="str">
        <f t="shared" si="1057"/>
        <v>Fluid (stream)</v>
      </c>
      <c r="K8107" s="1" t="str">
        <f t="shared" si="1058"/>
        <v>Untreated Water</v>
      </c>
      <c r="O8107">
        <v>2.5000000000000001E-2</v>
      </c>
      <c r="P8107">
        <v>40</v>
      </c>
      <c r="Q8107">
        <v>7.1</v>
      </c>
    </row>
    <row r="8108" spans="1:17" hidden="1" x14ac:dyDescent="0.3">
      <c r="A8108" t="s">
        <v>31420</v>
      </c>
      <c r="B8108" t="s">
        <v>31421</v>
      </c>
      <c r="C8108" s="1" t="str">
        <f t="shared" si="1059"/>
        <v>21:0675</v>
      </c>
      <c r="D8108" s="1" t="str">
        <f>HYPERLINK("http://geochem.nrcan.gc.ca/cdogs/content/svy/svy_e.htm", "")</f>
        <v/>
      </c>
      <c r="G8108" s="1" t="str">
        <f>HYPERLINK("http://geochem.nrcan.gc.ca/cdogs/content/cr_/cr_00081_e.htm", "81")</f>
        <v>81</v>
      </c>
      <c r="J8108" t="s">
        <v>11453</v>
      </c>
      <c r="K8108" t="s">
        <v>11454</v>
      </c>
      <c r="O8108">
        <v>7.0000000000000007E-2</v>
      </c>
      <c r="P8108">
        <v>140</v>
      </c>
      <c r="Q8108">
        <v>7.9</v>
      </c>
    </row>
    <row r="8109" spans="1:17" hidden="1" x14ac:dyDescent="0.3">
      <c r="A8109" t="s">
        <v>31422</v>
      </c>
      <c r="B8109" t="s">
        <v>31423</v>
      </c>
      <c r="C8109" s="1" t="str">
        <f t="shared" si="1059"/>
        <v>21:0675</v>
      </c>
      <c r="D8109" s="1" t="str">
        <f t="shared" ref="D8109:D8124" si="1060">HYPERLINK("http://geochem.nrcan.gc.ca/cdogs/content/svy/svy210205_e.htm", "21:0205")</f>
        <v>21:0205</v>
      </c>
      <c r="E8109" t="s">
        <v>31424</v>
      </c>
      <c r="F8109" t="s">
        <v>31425</v>
      </c>
      <c r="H8109">
        <v>63.9859145</v>
      </c>
      <c r="I8109">
        <v>-134.6745761</v>
      </c>
      <c r="J8109" s="1" t="str">
        <f t="shared" ref="J8109:J8124" si="1061">HYPERLINK("http://geochem.nrcan.gc.ca/cdogs/content/kwd/kwd020018_e.htm", "Fluid (stream)")</f>
        <v>Fluid (stream)</v>
      </c>
      <c r="K8109" s="1" t="str">
        <f t="shared" ref="K8109:K8124" si="1062">HYPERLINK("http://geochem.nrcan.gc.ca/cdogs/content/kwd/kwd080007_e.htm", "Untreated Water")</f>
        <v>Untreated Water</v>
      </c>
      <c r="O8109">
        <v>0.12</v>
      </c>
      <c r="P8109">
        <v>40</v>
      </c>
      <c r="Q8109">
        <v>7.2</v>
      </c>
    </row>
    <row r="8110" spans="1:17" hidden="1" x14ac:dyDescent="0.3">
      <c r="A8110" t="s">
        <v>31426</v>
      </c>
      <c r="B8110" t="s">
        <v>31427</v>
      </c>
      <c r="C8110" s="1" t="str">
        <f t="shared" si="1059"/>
        <v>21:0675</v>
      </c>
      <c r="D8110" s="1" t="str">
        <f t="shared" si="1060"/>
        <v>21:0205</v>
      </c>
      <c r="E8110" t="s">
        <v>31428</v>
      </c>
      <c r="F8110" t="s">
        <v>31429</v>
      </c>
      <c r="H8110">
        <v>63.9772034</v>
      </c>
      <c r="I8110">
        <v>-134.53190570000001</v>
      </c>
      <c r="J8110" s="1" t="str">
        <f t="shared" si="1061"/>
        <v>Fluid (stream)</v>
      </c>
      <c r="K8110" s="1" t="str">
        <f t="shared" si="1062"/>
        <v>Untreated Water</v>
      </c>
      <c r="O8110">
        <v>2.5000000000000001E-2</v>
      </c>
      <c r="P8110">
        <v>40</v>
      </c>
      <c r="Q8110">
        <v>6.6</v>
      </c>
    </row>
    <row r="8111" spans="1:17" hidden="1" x14ac:dyDescent="0.3">
      <c r="A8111" t="s">
        <v>31430</v>
      </c>
      <c r="B8111" t="s">
        <v>31431</v>
      </c>
      <c r="C8111" s="1" t="str">
        <f t="shared" si="1059"/>
        <v>21:0675</v>
      </c>
      <c r="D8111" s="1" t="str">
        <f t="shared" si="1060"/>
        <v>21:0205</v>
      </c>
      <c r="E8111" t="s">
        <v>31432</v>
      </c>
      <c r="F8111" t="s">
        <v>31433</v>
      </c>
      <c r="H8111">
        <v>63.982960599999998</v>
      </c>
      <c r="I8111">
        <v>-134.54184169999999</v>
      </c>
      <c r="J8111" s="1" t="str">
        <f t="shared" si="1061"/>
        <v>Fluid (stream)</v>
      </c>
      <c r="K8111" s="1" t="str">
        <f t="shared" si="1062"/>
        <v>Untreated Water</v>
      </c>
      <c r="O8111">
        <v>2.5000000000000001E-2</v>
      </c>
      <c r="P8111">
        <v>40</v>
      </c>
      <c r="Q8111">
        <v>6.7</v>
      </c>
    </row>
    <row r="8112" spans="1:17" hidden="1" x14ac:dyDescent="0.3">
      <c r="A8112" t="s">
        <v>31434</v>
      </c>
      <c r="B8112" t="s">
        <v>31435</v>
      </c>
      <c r="C8112" s="1" t="str">
        <f t="shared" si="1059"/>
        <v>21:0675</v>
      </c>
      <c r="D8112" s="1" t="str">
        <f t="shared" si="1060"/>
        <v>21:0205</v>
      </c>
      <c r="E8112" t="s">
        <v>31436</v>
      </c>
      <c r="F8112" t="s">
        <v>31437</v>
      </c>
      <c r="H8112">
        <v>63.980892799999999</v>
      </c>
      <c r="I8112">
        <v>-134.54916940000001</v>
      </c>
      <c r="J8112" s="1" t="str">
        <f t="shared" si="1061"/>
        <v>Fluid (stream)</v>
      </c>
      <c r="K8112" s="1" t="str">
        <f t="shared" si="1062"/>
        <v>Untreated Water</v>
      </c>
      <c r="O8112">
        <v>0.09</v>
      </c>
      <c r="P8112">
        <v>50</v>
      </c>
      <c r="Q8112">
        <v>7.6</v>
      </c>
    </row>
    <row r="8113" spans="1:17" hidden="1" x14ac:dyDescent="0.3">
      <c r="A8113" t="s">
        <v>31438</v>
      </c>
      <c r="B8113" t="s">
        <v>31439</v>
      </c>
      <c r="C8113" s="1" t="str">
        <f t="shared" si="1059"/>
        <v>21:0675</v>
      </c>
      <c r="D8113" s="1" t="str">
        <f t="shared" si="1060"/>
        <v>21:0205</v>
      </c>
      <c r="E8113" t="s">
        <v>31440</v>
      </c>
      <c r="F8113" t="s">
        <v>31441</v>
      </c>
      <c r="H8113">
        <v>63.980723699999999</v>
      </c>
      <c r="I8113">
        <v>-134.50312120000001</v>
      </c>
      <c r="J8113" s="1" t="str">
        <f t="shared" si="1061"/>
        <v>Fluid (stream)</v>
      </c>
      <c r="K8113" s="1" t="str">
        <f t="shared" si="1062"/>
        <v>Untreated Water</v>
      </c>
      <c r="O8113">
        <v>0.4</v>
      </c>
      <c r="P8113">
        <v>50</v>
      </c>
      <c r="Q8113">
        <v>7.6</v>
      </c>
    </row>
    <row r="8114" spans="1:17" hidden="1" x14ac:dyDescent="0.3">
      <c r="A8114" t="s">
        <v>31442</v>
      </c>
      <c r="B8114" t="s">
        <v>31443</v>
      </c>
      <c r="C8114" s="1" t="str">
        <f t="shared" si="1059"/>
        <v>21:0675</v>
      </c>
      <c r="D8114" s="1" t="str">
        <f t="shared" si="1060"/>
        <v>21:0205</v>
      </c>
      <c r="E8114" t="s">
        <v>31444</v>
      </c>
      <c r="F8114" t="s">
        <v>31445</v>
      </c>
      <c r="H8114">
        <v>63.962372600000002</v>
      </c>
      <c r="I8114">
        <v>-134.50077189999999</v>
      </c>
      <c r="J8114" s="1" t="str">
        <f t="shared" si="1061"/>
        <v>Fluid (stream)</v>
      </c>
      <c r="K8114" s="1" t="str">
        <f t="shared" si="1062"/>
        <v>Untreated Water</v>
      </c>
      <c r="O8114">
        <v>0.21</v>
      </c>
      <c r="P8114">
        <v>50</v>
      </c>
      <c r="Q8114">
        <v>7.5</v>
      </c>
    </row>
    <row r="8115" spans="1:17" hidden="1" x14ac:dyDescent="0.3">
      <c r="A8115" t="s">
        <v>31446</v>
      </c>
      <c r="B8115" t="s">
        <v>31447</v>
      </c>
      <c r="C8115" s="1" t="str">
        <f t="shared" si="1059"/>
        <v>21:0675</v>
      </c>
      <c r="D8115" s="1" t="str">
        <f t="shared" si="1060"/>
        <v>21:0205</v>
      </c>
      <c r="E8115" t="s">
        <v>31444</v>
      </c>
      <c r="F8115" t="s">
        <v>31448</v>
      </c>
      <c r="H8115">
        <v>63.962372600000002</v>
      </c>
      <c r="I8115">
        <v>-134.50077189999999</v>
      </c>
      <c r="J8115" s="1" t="str">
        <f t="shared" si="1061"/>
        <v>Fluid (stream)</v>
      </c>
      <c r="K8115" s="1" t="str">
        <f t="shared" si="1062"/>
        <v>Untreated Water</v>
      </c>
      <c r="O8115">
        <v>0.19</v>
      </c>
      <c r="P8115">
        <v>50</v>
      </c>
      <c r="Q8115">
        <v>7.3</v>
      </c>
    </row>
    <row r="8116" spans="1:17" hidden="1" x14ac:dyDescent="0.3">
      <c r="A8116" t="s">
        <v>31449</v>
      </c>
      <c r="B8116" t="s">
        <v>31450</v>
      </c>
      <c r="C8116" s="1" t="str">
        <f t="shared" si="1059"/>
        <v>21:0675</v>
      </c>
      <c r="D8116" s="1" t="str">
        <f t="shared" si="1060"/>
        <v>21:0205</v>
      </c>
      <c r="E8116" t="s">
        <v>31451</v>
      </c>
      <c r="F8116" t="s">
        <v>31452</v>
      </c>
      <c r="H8116">
        <v>63.938106900000001</v>
      </c>
      <c r="I8116">
        <v>-134.5556096</v>
      </c>
      <c r="J8116" s="1" t="str">
        <f t="shared" si="1061"/>
        <v>Fluid (stream)</v>
      </c>
      <c r="K8116" s="1" t="str">
        <f t="shared" si="1062"/>
        <v>Untreated Water</v>
      </c>
      <c r="O8116">
        <v>0.06</v>
      </c>
      <c r="P8116">
        <v>60</v>
      </c>
      <c r="Q8116">
        <v>7.2</v>
      </c>
    </row>
    <row r="8117" spans="1:17" hidden="1" x14ac:dyDescent="0.3">
      <c r="A8117" t="s">
        <v>31453</v>
      </c>
      <c r="B8117" t="s">
        <v>31454</v>
      </c>
      <c r="C8117" s="1" t="str">
        <f t="shared" si="1059"/>
        <v>21:0675</v>
      </c>
      <c r="D8117" s="1" t="str">
        <f t="shared" si="1060"/>
        <v>21:0205</v>
      </c>
      <c r="E8117" t="s">
        <v>31455</v>
      </c>
      <c r="F8117" t="s">
        <v>31456</v>
      </c>
      <c r="H8117">
        <v>63.9427223</v>
      </c>
      <c r="I8117">
        <v>-134.65844870000001</v>
      </c>
      <c r="J8117" s="1" t="str">
        <f t="shared" si="1061"/>
        <v>Fluid (stream)</v>
      </c>
      <c r="K8117" s="1" t="str">
        <f t="shared" si="1062"/>
        <v>Untreated Water</v>
      </c>
      <c r="O8117">
        <v>2.5000000000000001E-2</v>
      </c>
      <c r="P8117">
        <v>80</v>
      </c>
      <c r="Q8117">
        <v>7.3</v>
      </c>
    </row>
    <row r="8118" spans="1:17" hidden="1" x14ac:dyDescent="0.3">
      <c r="A8118" t="s">
        <v>31457</v>
      </c>
      <c r="B8118" t="s">
        <v>31458</v>
      </c>
      <c r="C8118" s="1" t="str">
        <f t="shared" si="1059"/>
        <v>21:0675</v>
      </c>
      <c r="D8118" s="1" t="str">
        <f t="shared" si="1060"/>
        <v>21:0205</v>
      </c>
      <c r="E8118" t="s">
        <v>31459</v>
      </c>
      <c r="F8118" t="s">
        <v>31460</v>
      </c>
      <c r="H8118">
        <v>63.929281799999998</v>
      </c>
      <c r="I8118">
        <v>-134.6594278</v>
      </c>
      <c r="J8118" s="1" t="str">
        <f t="shared" si="1061"/>
        <v>Fluid (stream)</v>
      </c>
      <c r="K8118" s="1" t="str">
        <f t="shared" si="1062"/>
        <v>Untreated Water</v>
      </c>
      <c r="O8118">
        <v>2.5000000000000001E-2</v>
      </c>
      <c r="P8118">
        <v>340</v>
      </c>
      <c r="Q8118">
        <v>7.4</v>
      </c>
    </row>
    <row r="8119" spans="1:17" hidden="1" x14ac:dyDescent="0.3">
      <c r="A8119" t="s">
        <v>31461</v>
      </c>
      <c r="B8119" t="s">
        <v>31462</v>
      </c>
      <c r="C8119" s="1" t="str">
        <f t="shared" si="1059"/>
        <v>21:0675</v>
      </c>
      <c r="D8119" s="1" t="str">
        <f t="shared" si="1060"/>
        <v>21:0205</v>
      </c>
      <c r="E8119" t="s">
        <v>31463</v>
      </c>
      <c r="F8119" t="s">
        <v>31464</v>
      </c>
      <c r="H8119">
        <v>63.905849199999999</v>
      </c>
      <c r="I8119">
        <v>-134.70761569999999</v>
      </c>
      <c r="J8119" s="1" t="str">
        <f t="shared" si="1061"/>
        <v>Fluid (stream)</v>
      </c>
      <c r="K8119" s="1" t="str">
        <f t="shared" si="1062"/>
        <v>Untreated Water</v>
      </c>
      <c r="O8119">
        <v>0.15</v>
      </c>
      <c r="P8119">
        <v>40</v>
      </c>
      <c r="Q8119">
        <v>7.1</v>
      </c>
    </row>
    <row r="8120" spans="1:17" hidden="1" x14ac:dyDescent="0.3">
      <c r="A8120" t="s">
        <v>31465</v>
      </c>
      <c r="B8120" t="s">
        <v>31466</v>
      </c>
      <c r="C8120" s="1" t="str">
        <f t="shared" si="1059"/>
        <v>21:0675</v>
      </c>
      <c r="D8120" s="1" t="str">
        <f t="shared" si="1060"/>
        <v>21:0205</v>
      </c>
      <c r="E8120" t="s">
        <v>31467</v>
      </c>
      <c r="F8120" t="s">
        <v>31468</v>
      </c>
      <c r="H8120">
        <v>63.814628300000003</v>
      </c>
      <c r="I8120">
        <v>-135.6873942</v>
      </c>
      <c r="J8120" s="1" t="str">
        <f t="shared" si="1061"/>
        <v>Fluid (stream)</v>
      </c>
      <c r="K8120" s="1" t="str">
        <f t="shared" si="1062"/>
        <v>Untreated Water</v>
      </c>
      <c r="O8120">
        <v>2.5000000000000001E-2</v>
      </c>
      <c r="P8120">
        <v>40</v>
      </c>
      <c r="Q8120">
        <v>7.3</v>
      </c>
    </row>
    <row r="8121" spans="1:17" hidden="1" x14ac:dyDescent="0.3">
      <c r="A8121" t="s">
        <v>31469</v>
      </c>
      <c r="B8121" t="s">
        <v>31470</v>
      </c>
      <c r="C8121" s="1" t="str">
        <f t="shared" si="1059"/>
        <v>21:0675</v>
      </c>
      <c r="D8121" s="1" t="str">
        <f t="shared" si="1060"/>
        <v>21:0205</v>
      </c>
      <c r="E8121" t="s">
        <v>31471</v>
      </c>
      <c r="F8121" t="s">
        <v>31472</v>
      </c>
      <c r="H8121">
        <v>63.799999</v>
      </c>
      <c r="I8121">
        <v>-135.71152050000001</v>
      </c>
      <c r="J8121" s="1" t="str">
        <f t="shared" si="1061"/>
        <v>Fluid (stream)</v>
      </c>
      <c r="K8121" s="1" t="str">
        <f t="shared" si="1062"/>
        <v>Untreated Water</v>
      </c>
      <c r="O8121">
        <v>2.5000000000000001E-2</v>
      </c>
      <c r="P8121">
        <v>40</v>
      </c>
      <c r="Q8121">
        <v>6.9</v>
      </c>
    </row>
    <row r="8122" spans="1:17" hidden="1" x14ac:dyDescent="0.3">
      <c r="A8122" t="s">
        <v>31473</v>
      </c>
      <c r="B8122" t="s">
        <v>31474</v>
      </c>
      <c r="C8122" s="1" t="str">
        <f t="shared" si="1059"/>
        <v>21:0675</v>
      </c>
      <c r="D8122" s="1" t="str">
        <f t="shared" si="1060"/>
        <v>21:0205</v>
      </c>
      <c r="E8122" t="s">
        <v>31475</v>
      </c>
      <c r="F8122" t="s">
        <v>31476</v>
      </c>
      <c r="H8122">
        <v>63.7706521</v>
      </c>
      <c r="I8122">
        <v>-135.66452430000001</v>
      </c>
      <c r="J8122" s="1" t="str">
        <f t="shared" si="1061"/>
        <v>Fluid (stream)</v>
      </c>
      <c r="K8122" s="1" t="str">
        <f t="shared" si="1062"/>
        <v>Untreated Water</v>
      </c>
      <c r="O8122">
        <v>4.0999999999999996</v>
      </c>
      <c r="P8122">
        <v>60</v>
      </c>
      <c r="Q8122">
        <v>7.8</v>
      </c>
    </row>
    <row r="8123" spans="1:17" hidden="1" x14ac:dyDescent="0.3">
      <c r="A8123" t="s">
        <v>31477</v>
      </c>
      <c r="B8123" t="s">
        <v>31478</v>
      </c>
      <c r="C8123" s="1" t="str">
        <f t="shared" si="1059"/>
        <v>21:0675</v>
      </c>
      <c r="D8123" s="1" t="str">
        <f t="shared" si="1060"/>
        <v>21:0205</v>
      </c>
      <c r="E8123" t="s">
        <v>31479</v>
      </c>
      <c r="F8123" t="s">
        <v>31480</v>
      </c>
      <c r="H8123">
        <v>63.696312399999997</v>
      </c>
      <c r="I8123">
        <v>-135.70600429999999</v>
      </c>
      <c r="J8123" s="1" t="str">
        <f t="shared" si="1061"/>
        <v>Fluid (stream)</v>
      </c>
      <c r="K8123" s="1" t="str">
        <f t="shared" si="1062"/>
        <v>Untreated Water</v>
      </c>
      <c r="O8123">
        <v>0.44</v>
      </c>
      <c r="P8123">
        <v>40</v>
      </c>
      <c r="Q8123">
        <v>7.6</v>
      </c>
    </row>
    <row r="8124" spans="1:17" hidden="1" x14ac:dyDescent="0.3">
      <c r="A8124" t="s">
        <v>31481</v>
      </c>
      <c r="B8124" t="s">
        <v>31482</v>
      </c>
      <c r="C8124" s="1" t="str">
        <f t="shared" si="1059"/>
        <v>21:0675</v>
      </c>
      <c r="D8124" s="1" t="str">
        <f t="shared" si="1060"/>
        <v>21:0205</v>
      </c>
      <c r="E8124" t="s">
        <v>31483</v>
      </c>
      <c r="F8124" t="s">
        <v>31484</v>
      </c>
      <c r="H8124">
        <v>63.714757400000003</v>
      </c>
      <c r="I8124">
        <v>-135.76191979999999</v>
      </c>
      <c r="J8124" s="1" t="str">
        <f t="shared" si="1061"/>
        <v>Fluid (stream)</v>
      </c>
      <c r="K8124" s="1" t="str">
        <f t="shared" si="1062"/>
        <v>Untreated Water</v>
      </c>
      <c r="O8124">
        <v>2.5000000000000001E-2</v>
      </c>
      <c r="P8124">
        <v>40</v>
      </c>
      <c r="Q8124">
        <v>7.1</v>
      </c>
    </row>
    <row r="8125" spans="1:17" hidden="1" x14ac:dyDescent="0.3">
      <c r="A8125" t="s">
        <v>31485</v>
      </c>
      <c r="B8125" t="s">
        <v>31486</v>
      </c>
      <c r="C8125" s="1" t="str">
        <f t="shared" si="1059"/>
        <v>21:0675</v>
      </c>
      <c r="D8125" s="1" t="str">
        <f>HYPERLINK("http://geochem.nrcan.gc.ca/cdogs/content/svy/svy_e.htm", "")</f>
        <v/>
      </c>
      <c r="G8125" s="1" t="str">
        <f>HYPERLINK("http://geochem.nrcan.gc.ca/cdogs/content/cr_/cr_00082_e.htm", "82")</f>
        <v>82</v>
      </c>
      <c r="J8125" t="s">
        <v>11453</v>
      </c>
      <c r="K8125" t="s">
        <v>11454</v>
      </c>
      <c r="O8125">
        <v>0.95</v>
      </c>
      <c r="P8125">
        <v>270</v>
      </c>
      <c r="Q8125">
        <v>7.5</v>
      </c>
    </row>
    <row r="8126" spans="1:17" hidden="1" x14ac:dyDescent="0.3">
      <c r="A8126" t="s">
        <v>31487</v>
      </c>
      <c r="B8126" t="s">
        <v>31488</v>
      </c>
      <c r="C8126" s="1" t="str">
        <f t="shared" si="1059"/>
        <v>21:0675</v>
      </c>
      <c r="D8126" s="1" t="str">
        <f t="shared" ref="D8126:D8147" si="1063">HYPERLINK("http://geochem.nrcan.gc.ca/cdogs/content/svy/svy210205_e.htm", "21:0205")</f>
        <v>21:0205</v>
      </c>
      <c r="E8126" t="s">
        <v>31489</v>
      </c>
      <c r="F8126" t="s">
        <v>31490</v>
      </c>
      <c r="H8126">
        <v>63.690672499999998</v>
      </c>
      <c r="I8126">
        <v>-135.7335477</v>
      </c>
      <c r="J8126" s="1" t="str">
        <f t="shared" ref="J8126:J8147" si="1064">HYPERLINK("http://geochem.nrcan.gc.ca/cdogs/content/kwd/kwd020018_e.htm", "Fluid (stream)")</f>
        <v>Fluid (stream)</v>
      </c>
      <c r="K8126" s="1" t="str">
        <f t="shared" ref="K8126:K8147" si="1065">HYPERLINK("http://geochem.nrcan.gc.ca/cdogs/content/kwd/kwd080007_e.htm", "Untreated Water")</f>
        <v>Untreated Water</v>
      </c>
      <c r="O8126">
        <v>1.4</v>
      </c>
      <c r="P8126">
        <v>50</v>
      </c>
      <c r="Q8126">
        <v>7.9</v>
      </c>
    </row>
    <row r="8127" spans="1:17" hidden="1" x14ac:dyDescent="0.3">
      <c r="A8127" t="s">
        <v>31491</v>
      </c>
      <c r="B8127" t="s">
        <v>31492</v>
      </c>
      <c r="C8127" s="1" t="str">
        <f t="shared" si="1059"/>
        <v>21:0675</v>
      </c>
      <c r="D8127" s="1" t="str">
        <f t="shared" si="1063"/>
        <v>21:0205</v>
      </c>
      <c r="E8127" t="s">
        <v>31493</v>
      </c>
      <c r="F8127" t="s">
        <v>31494</v>
      </c>
      <c r="H8127">
        <v>63.705259699999999</v>
      </c>
      <c r="I8127">
        <v>-135.7790238</v>
      </c>
      <c r="J8127" s="1" t="str">
        <f t="shared" si="1064"/>
        <v>Fluid (stream)</v>
      </c>
      <c r="K8127" s="1" t="str">
        <f t="shared" si="1065"/>
        <v>Untreated Water</v>
      </c>
      <c r="O8127">
        <v>1.5</v>
      </c>
      <c r="P8127">
        <v>50</v>
      </c>
      <c r="Q8127">
        <v>8</v>
      </c>
    </row>
    <row r="8128" spans="1:17" hidden="1" x14ac:dyDescent="0.3">
      <c r="A8128" t="s">
        <v>31495</v>
      </c>
      <c r="B8128" t="s">
        <v>31496</v>
      </c>
      <c r="C8128" s="1" t="str">
        <f t="shared" si="1059"/>
        <v>21:0675</v>
      </c>
      <c r="D8128" s="1" t="str">
        <f t="shared" si="1063"/>
        <v>21:0205</v>
      </c>
      <c r="E8128" t="s">
        <v>31497</v>
      </c>
      <c r="F8128" t="s">
        <v>31498</v>
      </c>
      <c r="H8128">
        <v>63.7950193</v>
      </c>
      <c r="I8128">
        <v>-135.20073479999999</v>
      </c>
      <c r="J8128" s="1" t="str">
        <f t="shared" si="1064"/>
        <v>Fluid (stream)</v>
      </c>
      <c r="K8128" s="1" t="str">
        <f t="shared" si="1065"/>
        <v>Untreated Water</v>
      </c>
      <c r="O8128">
        <v>0.47</v>
      </c>
      <c r="P8128">
        <v>50</v>
      </c>
      <c r="Q8128">
        <v>7.5</v>
      </c>
    </row>
    <row r="8129" spans="1:17" hidden="1" x14ac:dyDescent="0.3">
      <c r="A8129" t="s">
        <v>31499</v>
      </c>
      <c r="B8129" t="s">
        <v>31500</v>
      </c>
      <c r="C8129" s="1" t="str">
        <f t="shared" si="1059"/>
        <v>21:0675</v>
      </c>
      <c r="D8129" s="1" t="str">
        <f t="shared" si="1063"/>
        <v>21:0205</v>
      </c>
      <c r="E8129" t="s">
        <v>31501</v>
      </c>
      <c r="F8129" t="s">
        <v>31502</v>
      </c>
      <c r="H8129">
        <v>63.813040100000002</v>
      </c>
      <c r="I8129">
        <v>-135.1799446</v>
      </c>
      <c r="J8129" s="1" t="str">
        <f t="shared" si="1064"/>
        <v>Fluid (stream)</v>
      </c>
      <c r="K8129" s="1" t="str">
        <f t="shared" si="1065"/>
        <v>Untreated Water</v>
      </c>
      <c r="O8129">
        <v>0.17</v>
      </c>
      <c r="P8129">
        <v>40</v>
      </c>
      <c r="Q8129">
        <v>7.2</v>
      </c>
    </row>
    <row r="8130" spans="1:17" hidden="1" x14ac:dyDescent="0.3">
      <c r="A8130" t="s">
        <v>31503</v>
      </c>
      <c r="B8130" t="s">
        <v>31504</v>
      </c>
      <c r="C8130" s="1" t="str">
        <f t="shared" si="1059"/>
        <v>21:0675</v>
      </c>
      <c r="D8130" s="1" t="str">
        <f t="shared" si="1063"/>
        <v>21:0205</v>
      </c>
      <c r="E8130" t="s">
        <v>31505</v>
      </c>
      <c r="F8130" t="s">
        <v>31506</v>
      </c>
      <c r="H8130">
        <v>63.813572299999997</v>
      </c>
      <c r="I8130">
        <v>-135.19178830000001</v>
      </c>
      <c r="J8130" s="1" t="str">
        <f t="shared" si="1064"/>
        <v>Fluid (stream)</v>
      </c>
      <c r="K8130" s="1" t="str">
        <f t="shared" si="1065"/>
        <v>Untreated Water</v>
      </c>
      <c r="O8130">
        <v>0.22</v>
      </c>
      <c r="P8130">
        <v>50</v>
      </c>
      <c r="Q8130">
        <v>7.4</v>
      </c>
    </row>
    <row r="8131" spans="1:17" hidden="1" x14ac:dyDescent="0.3">
      <c r="A8131" t="s">
        <v>31507</v>
      </c>
      <c r="B8131" t="s">
        <v>31508</v>
      </c>
      <c r="C8131" s="1" t="str">
        <f t="shared" si="1059"/>
        <v>21:0675</v>
      </c>
      <c r="D8131" s="1" t="str">
        <f t="shared" si="1063"/>
        <v>21:0205</v>
      </c>
      <c r="E8131" t="s">
        <v>31509</v>
      </c>
      <c r="F8131" t="s">
        <v>31510</v>
      </c>
      <c r="H8131">
        <v>63.836298900000003</v>
      </c>
      <c r="I8131">
        <v>-135.13210409999999</v>
      </c>
      <c r="J8131" s="1" t="str">
        <f t="shared" si="1064"/>
        <v>Fluid (stream)</v>
      </c>
      <c r="K8131" s="1" t="str">
        <f t="shared" si="1065"/>
        <v>Untreated Water</v>
      </c>
      <c r="O8131">
        <v>2.5000000000000001E-2</v>
      </c>
      <c r="P8131">
        <v>50</v>
      </c>
      <c r="Q8131">
        <v>7.4</v>
      </c>
    </row>
    <row r="8132" spans="1:17" hidden="1" x14ac:dyDescent="0.3">
      <c r="A8132" t="s">
        <v>31511</v>
      </c>
      <c r="B8132" t="s">
        <v>31512</v>
      </c>
      <c r="C8132" s="1" t="str">
        <f t="shared" si="1059"/>
        <v>21:0675</v>
      </c>
      <c r="D8132" s="1" t="str">
        <f t="shared" si="1063"/>
        <v>21:0205</v>
      </c>
      <c r="E8132" t="s">
        <v>31509</v>
      </c>
      <c r="F8132" t="s">
        <v>31513</v>
      </c>
      <c r="H8132">
        <v>63.836298900000003</v>
      </c>
      <c r="I8132">
        <v>-135.13210409999999</v>
      </c>
      <c r="J8132" s="1" t="str">
        <f t="shared" si="1064"/>
        <v>Fluid (stream)</v>
      </c>
      <c r="K8132" s="1" t="str">
        <f t="shared" si="1065"/>
        <v>Untreated Water</v>
      </c>
      <c r="O8132">
        <v>2.5000000000000001E-2</v>
      </c>
      <c r="P8132">
        <v>50</v>
      </c>
      <c r="Q8132">
        <v>7.3</v>
      </c>
    </row>
    <row r="8133" spans="1:17" hidden="1" x14ac:dyDescent="0.3">
      <c r="A8133" t="s">
        <v>31514</v>
      </c>
      <c r="B8133" t="s">
        <v>31515</v>
      </c>
      <c r="C8133" s="1" t="str">
        <f t="shared" si="1059"/>
        <v>21:0675</v>
      </c>
      <c r="D8133" s="1" t="str">
        <f t="shared" si="1063"/>
        <v>21:0205</v>
      </c>
      <c r="E8133" t="s">
        <v>31516</v>
      </c>
      <c r="F8133" t="s">
        <v>31517</v>
      </c>
      <c r="H8133">
        <v>63.831820800000003</v>
      </c>
      <c r="I8133">
        <v>-135.1219218</v>
      </c>
      <c r="J8133" s="1" t="str">
        <f t="shared" si="1064"/>
        <v>Fluid (stream)</v>
      </c>
      <c r="K8133" s="1" t="str">
        <f t="shared" si="1065"/>
        <v>Untreated Water</v>
      </c>
      <c r="O8133">
        <v>0.1</v>
      </c>
      <c r="P8133">
        <v>40</v>
      </c>
      <c r="Q8133">
        <v>7.1</v>
      </c>
    </row>
    <row r="8134" spans="1:17" hidden="1" x14ac:dyDescent="0.3">
      <c r="A8134" t="s">
        <v>31518</v>
      </c>
      <c r="B8134" t="s">
        <v>31519</v>
      </c>
      <c r="C8134" s="1" t="str">
        <f t="shared" si="1059"/>
        <v>21:0675</v>
      </c>
      <c r="D8134" s="1" t="str">
        <f t="shared" si="1063"/>
        <v>21:0205</v>
      </c>
      <c r="E8134" t="s">
        <v>31520</v>
      </c>
      <c r="F8134" t="s">
        <v>31521</v>
      </c>
      <c r="H8134">
        <v>63.823766399999997</v>
      </c>
      <c r="I8134">
        <v>-135.09141220000001</v>
      </c>
      <c r="J8134" s="1" t="str">
        <f t="shared" si="1064"/>
        <v>Fluid (stream)</v>
      </c>
      <c r="K8134" s="1" t="str">
        <f t="shared" si="1065"/>
        <v>Untreated Water</v>
      </c>
      <c r="O8134">
        <v>2.5000000000000001E-2</v>
      </c>
      <c r="P8134">
        <v>30</v>
      </c>
      <c r="Q8134">
        <v>7.1</v>
      </c>
    </row>
    <row r="8135" spans="1:17" hidden="1" x14ac:dyDescent="0.3">
      <c r="A8135" t="s">
        <v>31522</v>
      </c>
      <c r="B8135" t="s">
        <v>31523</v>
      </c>
      <c r="C8135" s="1" t="str">
        <f t="shared" si="1059"/>
        <v>21:0675</v>
      </c>
      <c r="D8135" s="1" t="str">
        <f t="shared" si="1063"/>
        <v>21:0205</v>
      </c>
      <c r="E8135" t="s">
        <v>31524</v>
      </c>
      <c r="F8135" t="s">
        <v>31525</v>
      </c>
      <c r="H8135">
        <v>63.841729899999997</v>
      </c>
      <c r="I8135">
        <v>-135.06300909999999</v>
      </c>
      <c r="J8135" s="1" t="str">
        <f t="shared" si="1064"/>
        <v>Fluid (stream)</v>
      </c>
      <c r="K8135" s="1" t="str">
        <f t="shared" si="1065"/>
        <v>Untreated Water</v>
      </c>
      <c r="O8135">
        <v>2.5000000000000001E-2</v>
      </c>
      <c r="P8135">
        <v>30</v>
      </c>
      <c r="Q8135">
        <v>6.8</v>
      </c>
    </row>
    <row r="8136" spans="1:17" hidden="1" x14ac:dyDescent="0.3">
      <c r="A8136" t="s">
        <v>31526</v>
      </c>
      <c r="B8136" t="s">
        <v>31527</v>
      </c>
      <c r="C8136" s="1" t="str">
        <f t="shared" si="1059"/>
        <v>21:0675</v>
      </c>
      <c r="D8136" s="1" t="str">
        <f t="shared" si="1063"/>
        <v>21:0205</v>
      </c>
      <c r="E8136" t="s">
        <v>31528</v>
      </c>
      <c r="F8136" t="s">
        <v>31529</v>
      </c>
      <c r="H8136">
        <v>63.847117599999997</v>
      </c>
      <c r="I8136">
        <v>-135.05488790000001</v>
      </c>
      <c r="J8136" s="1" t="str">
        <f t="shared" si="1064"/>
        <v>Fluid (stream)</v>
      </c>
      <c r="K8136" s="1" t="str">
        <f t="shared" si="1065"/>
        <v>Untreated Water</v>
      </c>
      <c r="O8136">
        <v>2.5000000000000001E-2</v>
      </c>
      <c r="P8136">
        <v>30</v>
      </c>
      <c r="Q8136">
        <v>7</v>
      </c>
    </row>
    <row r="8137" spans="1:17" hidden="1" x14ac:dyDescent="0.3">
      <c r="A8137" t="s">
        <v>31530</v>
      </c>
      <c r="B8137" t="s">
        <v>31531</v>
      </c>
      <c r="C8137" s="1" t="str">
        <f t="shared" si="1059"/>
        <v>21:0675</v>
      </c>
      <c r="D8137" s="1" t="str">
        <f t="shared" si="1063"/>
        <v>21:0205</v>
      </c>
      <c r="E8137" t="s">
        <v>31532</v>
      </c>
      <c r="F8137" t="s">
        <v>31533</v>
      </c>
      <c r="H8137">
        <v>63.858962200000001</v>
      </c>
      <c r="I8137">
        <v>-135.0771857</v>
      </c>
      <c r="J8137" s="1" t="str">
        <f t="shared" si="1064"/>
        <v>Fluid (stream)</v>
      </c>
      <c r="K8137" s="1" t="str">
        <f t="shared" si="1065"/>
        <v>Untreated Water</v>
      </c>
      <c r="O8137">
        <v>2.5000000000000001E-2</v>
      </c>
      <c r="P8137">
        <v>30</v>
      </c>
      <c r="Q8137">
        <v>7.1</v>
      </c>
    </row>
    <row r="8138" spans="1:17" hidden="1" x14ac:dyDescent="0.3">
      <c r="A8138" t="s">
        <v>31534</v>
      </c>
      <c r="B8138" t="s">
        <v>31535</v>
      </c>
      <c r="C8138" s="1" t="str">
        <f t="shared" si="1059"/>
        <v>21:0675</v>
      </c>
      <c r="D8138" s="1" t="str">
        <f t="shared" si="1063"/>
        <v>21:0205</v>
      </c>
      <c r="E8138" t="s">
        <v>31536</v>
      </c>
      <c r="F8138" t="s">
        <v>31537</v>
      </c>
      <c r="H8138">
        <v>63.8872505</v>
      </c>
      <c r="I8138">
        <v>-135.1256655</v>
      </c>
      <c r="J8138" s="1" t="str">
        <f t="shared" si="1064"/>
        <v>Fluid (stream)</v>
      </c>
      <c r="K8138" s="1" t="str">
        <f t="shared" si="1065"/>
        <v>Untreated Water</v>
      </c>
      <c r="O8138">
        <v>2.5000000000000001E-2</v>
      </c>
      <c r="P8138">
        <v>30</v>
      </c>
      <c r="Q8138">
        <v>7</v>
      </c>
    </row>
    <row r="8139" spans="1:17" hidden="1" x14ac:dyDescent="0.3">
      <c r="A8139" t="s">
        <v>31538</v>
      </c>
      <c r="B8139" t="s">
        <v>31539</v>
      </c>
      <c r="C8139" s="1" t="str">
        <f t="shared" si="1059"/>
        <v>21:0675</v>
      </c>
      <c r="D8139" s="1" t="str">
        <f t="shared" si="1063"/>
        <v>21:0205</v>
      </c>
      <c r="E8139" t="s">
        <v>31540</v>
      </c>
      <c r="F8139" t="s">
        <v>31541</v>
      </c>
      <c r="H8139">
        <v>63.912882400000001</v>
      </c>
      <c r="I8139">
        <v>-135.09987630000001</v>
      </c>
      <c r="J8139" s="1" t="str">
        <f t="shared" si="1064"/>
        <v>Fluid (stream)</v>
      </c>
      <c r="K8139" s="1" t="str">
        <f t="shared" si="1065"/>
        <v>Untreated Water</v>
      </c>
      <c r="O8139">
        <v>2.5000000000000001E-2</v>
      </c>
      <c r="P8139">
        <v>30</v>
      </c>
      <c r="Q8139">
        <v>7</v>
      </c>
    </row>
    <row r="8140" spans="1:17" hidden="1" x14ac:dyDescent="0.3">
      <c r="A8140" t="s">
        <v>31542</v>
      </c>
      <c r="B8140" t="s">
        <v>31543</v>
      </c>
      <c r="C8140" s="1" t="str">
        <f t="shared" si="1059"/>
        <v>21:0675</v>
      </c>
      <c r="D8140" s="1" t="str">
        <f t="shared" si="1063"/>
        <v>21:0205</v>
      </c>
      <c r="E8140" t="s">
        <v>31544</v>
      </c>
      <c r="F8140" t="s">
        <v>31545</v>
      </c>
      <c r="H8140">
        <v>63.908173599999998</v>
      </c>
      <c r="I8140">
        <v>-135.03705540000001</v>
      </c>
      <c r="J8140" s="1" t="str">
        <f t="shared" si="1064"/>
        <v>Fluid (stream)</v>
      </c>
      <c r="K8140" s="1" t="str">
        <f t="shared" si="1065"/>
        <v>Untreated Water</v>
      </c>
      <c r="O8140">
        <v>2.5000000000000001E-2</v>
      </c>
      <c r="P8140">
        <v>50</v>
      </c>
      <c r="Q8140">
        <v>6.9</v>
      </c>
    </row>
    <row r="8141" spans="1:17" hidden="1" x14ac:dyDescent="0.3">
      <c r="A8141" t="s">
        <v>31546</v>
      </c>
      <c r="B8141" t="s">
        <v>31547</v>
      </c>
      <c r="C8141" s="1" t="str">
        <f t="shared" si="1059"/>
        <v>21:0675</v>
      </c>
      <c r="D8141" s="1" t="str">
        <f t="shared" si="1063"/>
        <v>21:0205</v>
      </c>
      <c r="E8141" t="s">
        <v>31548</v>
      </c>
      <c r="F8141" t="s">
        <v>31549</v>
      </c>
      <c r="H8141">
        <v>63.918954999999997</v>
      </c>
      <c r="I8141">
        <v>-135.14572469999999</v>
      </c>
      <c r="J8141" s="1" t="str">
        <f t="shared" si="1064"/>
        <v>Fluid (stream)</v>
      </c>
      <c r="K8141" s="1" t="str">
        <f t="shared" si="1065"/>
        <v>Untreated Water</v>
      </c>
      <c r="O8141">
        <v>2.5000000000000001E-2</v>
      </c>
      <c r="P8141">
        <v>40</v>
      </c>
      <c r="Q8141">
        <v>6.8</v>
      </c>
    </row>
    <row r="8142" spans="1:17" hidden="1" x14ac:dyDescent="0.3">
      <c r="A8142" t="s">
        <v>31550</v>
      </c>
      <c r="B8142" t="s">
        <v>31551</v>
      </c>
      <c r="C8142" s="1" t="str">
        <f t="shared" si="1059"/>
        <v>21:0675</v>
      </c>
      <c r="D8142" s="1" t="str">
        <f t="shared" si="1063"/>
        <v>21:0205</v>
      </c>
      <c r="E8142" t="s">
        <v>31552</v>
      </c>
      <c r="F8142" t="s">
        <v>31553</v>
      </c>
      <c r="H8142">
        <v>63.911551299999999</v>
      </c>
      <c r="I8142">
        <v>-135.14580839999999</v>
      </c>
      <c r="J8142" s="1" t="str">
        <f t="shared" si="1064"/>
        <v>Fluid (stream)</v>
      </c>
      <c r="K8142" s="1" t="str">
        <f t="shared" si="1065"/>
        <v>Untreated Water</v>
      </c>
      <c r="O8142">
        <v>2.5000000000000001E-2</v>
      </c>
      <c r="P8142">
        <v>30</v>
      </c>
      <c r="Q8142">
        <v>7.3</v>
      </c>
    </row>
    <row r="8143" spans="1:17" hidden="1" x14ac:dyDescent="0.3">
      <c r="A8143" t="s">
        <v>31554</v>
      </c>
      <c r="B8143" t="s">
        <v>31555</v>
      </c>
      <c r="C8143" s="1" t="str">
        <f t="shared" si="1059"/>
        <v>21:0675</v>
      </c>
      <c r="D8143" s="1" t="str">
        <f t="shared" si="1063"/>
        <v>21:0205</v>
      </c>
      <c r="E8143" t="s">
        <v>31556</v>
      </c>
      <c r="F8143" t="s">
        <v>31557</v>
      </c>
      <c r="H8143">
        <v>63.977997999999999</v>
      </c>
      <c r="I8143">
        <v>-135.3181846</v>
      </c>
      <c r="J8143" s="1" t="str">
        <f t="shared" si="1064"/>
        <v>Fluid (stream)</v>
      </c>
      <c r="K8143" s="1" t="str">
        <f t="shared" si="1065"/>
        <v>Untreated Water</v>
      </c>
      <c r="O8143">
        <v>11</v>
      </c>
      <c r="P8143">
        <v>70</v>
      </c>
      <c r="Q8143">
        <v>7.6</v>
      </c>
    </row>
    <row r="8144" spans="1:17" hidden="1" x14ac:dyDescent="0.3">
      <c r="A8144" t="s">
        <v>31558</v>
      </c>
      <c r="B8144" t="s">
        <v>31559</v>
      </c>
      <c r="C8144" s="1" t="str">
        <f t="shared" si="1059"/>
        <v>21:0675</v>
      </c>
      <c r="D8144" s="1" t="str">
        <f t="shared" si="1063"/>
        <v>21:0205</v>
      </c>
      <c r="E8144" t="s">
        <v>31560</v>
      </c>
      <c r="F8144" t="s">
        <v>31561</v>
      </c>
      <c r="H8144">
        <v>63.978550800000001</v>
      </c>
      <c r="I8144">
        <v>-135.29874240000001</v>
      </c>
      <c r="J8144" s="1" t="str">
        <f t="shared" si="1064"/>
        <v>Fluid (stream)</v>
      </c>
      <c r="K8144" s="1" t="str">
        <f t="shared" si="1065"/>
        <v>Untreated Water</v>
      </c>
      <c r="O8144">
        <v>0.33</v>
      </c>
      <c r="P8144">
        <v>50</v>
      </c>
      <c r="Q8144">
        <v>7.7</v>
      </c>
    </row>
    <row r="8145" spans="1:17" hidden="1" x14ac:dyDescent="0.3">
      <c r="A8145" t="s">
        <v>31562</v>
      </c>
      <c r="B8145" t="s">
        <v>31563</v>
      </c>
      <c r="C8145" s="1" t="str">
        <f t="shared" si="1059"/>
        <v>21:0675</v>
      </c>
      <c r="D8145" s="1" t="str">
        <f t="shared" si="1063"/>
        <v>21:0205</v>
      </c>
      <c r="E8145" t="s">
        <v>31564</v>
      </c>
      <c r="F8145" t="s">
        <v>31565</v>
      </c>
      <c r="H8145">
        <v>63.956312099999998</v>
      </c>
      <c r="I8145">
        <v>-135.2186499</v>
      </c>
      <c r="J8145" s="1" t="str">
        <f t="shared" si="1064"/>
        <v>Fluid (stream)</v>
      </c>
      <c r="K8145" s="1" t="str">
        <f t="shared" si="1065"/>
        <v>Untreated Water</v>
      </c>
      <c r="O8145">
        <v>0.28000000000000003</v>
      </c>
      <c r="P8145">
        <v>40</v>
      </c>
      <c r="Q8145">
        <v>7.4</v>
      </c>
    </row>
    <row r="8146" spans="1:17" hidden="1" x14ac:dyDescent="0.3">
      <c r="A8146" t="s">
        <v>31566</v>
      </c>
      <c r="B8146" t="s">
        <v>31567</v>
      </c>
      <c r="C8146" s="1" t="str">
        <f t="shared" si="1059"/>
        <v>21:0675</v>
      </c>
      <c r="D8146" s="1" t="str">
        <f t="shared" si="1063"/>
        <v>21:0205</v>
      </c>
      <c r="E8146" t="s">
        <v>31564</v>
      </c>
      <c r="F8146" t="s">
        <v>31568</v>
      </c>
      <c r="H8146">
        <v>63.956312099999998</v>
      </c>
      <c r="I8146">
        <v>-135.2186499</v>
      </c>
      <c r="J8146" s="1" t="str">
        <f t="shared" si="1064"/>
        <v>Fluid (stream)</v>
      </c>
      <c r="K8146" s="1" t="str">
        <f t="shared" si="1065"/>
        <v>Untreated Water</v>
      </c>
      <c r="O8146">
        <v>0.28000000000000003</v>
      </c>
      <c r="P8146">
        <v>40</v>
      </c>
      <c r="Q8146">
        <v>7.3</v>
      </c>
    </row>
    <row r="8147" spans="1:17" hidden="1" x14ac:dyDescent="0.3">
      <c r="A8147" t="s">
        <v>31569</v>
      </c>
      <c r="B8147" t="s">
        <v>31570</v>
      </c>
      <c r="C8147" s="1" t="str">
        <f t="shared" si="1059"/>
        <v>21:0675</v>
      </c>
      <c r="D8147" s="1" t="str">
        <f t="shared" si="1063"/>
        <v>21:0205</v>
      </c>
      <c r="E8147" t="s">
        <v>31571</v>
      </c>
      <c r="F8147" t="s">
        <v>31572</v>
      </c>
      <c r="H8147">
        <v>63.980807900000002</v>
      </c>
      <c r="I8147">
        <v>-135.22660519999999</v>
      </c>
      <c r="J8147" s="1" t="str">
        <f t="shared" si="1064"/>
        <v>Fluid (stream)</v>
      </c>
      <c r="K8147" s="1" t="str">
        <f t="shared" si="1065"/>
        <v>Untreated Water</v>
      </c>
      <c r="O8147">
        <v>0.7</v>
      </c>
      <c r="P8147">
        <v>40</v>
      </c>
      <c r="Q8147">
        <v>7.8</v>
      </c>
    </row>
    <row r="8148" spans="1:17" hidden="1" x14ac:dyDescent="0.3">
      <c r="A8148" t="s">
        <v>31573</v>
      </c>
      <c r="B8148" t="s">
        <v>31574</v>
      </c>
      <c r="C8148" s="1" t="str">
        <f t="shared" si="1059"/>
        <v>21:0675</v>
      </c>
      <c r="D8148" s="1" t="str">
        <f>HYPERLINK("http://geochem.nrcan.gc.ca/cdogs/content/svy/svy_e.htm", "")</f>
        <v/>
      </c>
      <c r="G8148" s="1" t="str">
        <f>HYPERLINK("http://geochem.nrcan.gc.ca/cdogs/content/cr_/cr_00080_e.htm", "80")</f>
        <v>80</v>
      </c>
      <c r="J8148" t="s">
        <v>11453</v>
      </c>
      <c r="K8148" t="s">
        <v>11454</v>
      </c>
      <c r="O8148">
        <v>0.26</v>
      </c>
      <c r="P8148">
        <v>90</v>
      </c>
      <c r="Q8148">
        <v>7.5</v>
      </c>
    </row>
    <row r="8149" spans="1:17" hidden="1" x14ac:dyDescent="0.3">
      <c r="A8149" t="s">
        <v>31575</v>
      </c>
      <c r="B8149" t="s">
        <v>31576</v>
      </c>
      <c r="C8149" s="1" t="str">
        <f t="shared" si="1059"/>
        <v>21:0675</v>
      </c>
      <c r="D8149" s="1" t="str">
        <f t="shared" ref="D8149:D8163" si="1066">HYPERLINK("http://geochem.nrcan.gc.ca/cdogs/content/svy/svy210205_e.htm", "21:0205")</f>
        <v>21:0205</v>
      </c>
      <c r="E8149" t="s">
        <v>31577</v>
      </c>
      <c r="F8149" t="s">
        <v>31578</v>
      </c>
      <c r="H8149">
        <v>63.979163900000003</v>
      </c>
      <c r="I8149">
        <v>-135.19018650000001</v>
      </c>
      <c r="J8149" s="1" t="str">
        <f t="shared" ref="J8149:J8163" si="1067">HYPERLINK("http://geochem.nrcan.gc.ca/cdogs/content/kwd/kwd020018_e.htm", "Fluid (stream)")</f>
        <v>Fluid (stream)</v>
      </c>
      <c r="K8149" s="1" t="str">
        <f t="shared" ref="K8149:K8163" si="1068">HYPERLINK("http://geochem.nrcan.gc.ca/cdogs/content/kwd/kwd080007_e.htm", "Untreated Water")</f>
        <v>Untreated Water</v>
      </c>
      <c r="O8149">
        <v>2.5000000000000001E-2</v>
      </c>
      <c r="P8149">
        <v>50</v>
      </c>
      <c r="Q8149">
        <v>7.5</v>
      </c>
    </row>
    <row r="8150" spans="1:17" hidden="1" x14ac:dyDescent="0.3">
      <c r="A8150" t="s">
        <v>31579</v>
      </c>
      <c r="B8150" t="s">
        <v>31580</v>
      </c>
      <c r="C8150" s="1" t="str">
        <f t="shared" si="1059"/>
        <v>21:0675</v>
      </c>
      <c r="D8150" s="1" t="str">
        <f t="shared" si="1066"/>
        <v>21:0205</v>
      </c>
      <c r="E8150" t="s">
        <v>31581</v>
      </c>
      <c r="F8150" t="s">
        <v>31582</v>
      </c>
      <c r="H8150">
        <v>63.961237199999999</v>
      </c>
      <c r="I8150">
        <v>-135.16546289999999</v>
      </c>
      <c r="J8150" s="1" t="str">
        <f t="shared" si="1067"/>
        <v>Fluid (stream)</v>
      </c>
      <c r="K8150" s="1" t="str">
        <f t="shared" si="1068"/>
        <v>Untreated Water</v>
      </c>
      <c r="O8150">
        <v>0.97</v>
      </c>
      <c r="P8150">
        <v>60</v>
      </c>
      <c r="Q8150">
        <v>7.4</v>
      </c>
    </row>
    <row r="8151" spans="1:17" hidden="1" x14ac:dyDescent="0.3">
      <c r="A8151" t="s">
        <v>31583</v>
      </c>
      <c r="B8151" t="s">
        <v>31584</v>
      </c>
      <c r="C8151" s="1" t="str">
        <f t="shared" si="1059"/>
        <v>21:0675</v>
      </c>
      <c r="D8151" s="1" t="str">
        <f t="shared" si="1066"/>
        <v>21:0205</v>
      </c>
      <c r="E8151" t="s">
        <v>31585</v>
      </c>
      <c r="F8151" t="s">
        <v>31586</v>
      </c>
      <c r="H8151">
        <v>63.973445300000002</v>
      </c>
      <c r="I8151">
        <v>-135.0892265</v>
      </c>
      <c r="J8151" s="1" t="str">
        <f t="shared" si="1067"/>
        <v>Fluid (stream)</v>
      </c>
      <c r="K8151" s="1" t="str">
        <f t="shared" si="1068"/>
        <v>Untreated Water</v>
      </c>
      <c r="O8151">
        <v>2.5000000000000001E-2</v>
      </c>
      <c r="P8151">
        <v>60</v>
      </c>
      <c r="Q8151">
        <v>7.3</v>
      </c>
    </row>
    <row r="8152" spans="1:17" hidden="1" x14ac:dyDescent="0.3">
      <c r="A8152" t="s">
        <v>31587</v>
      </c>
      <c r="B8152" t="s">
        <v>31588</v>
      </c>
      <c r="C8152" s="1" t="str">
        <f t="shared" si="1059"/>
        <v>21:0675</v>
      </c>
      <c r="D8152" s="1" t="str">
        <f t="shared" si="1066"/>
        <v>21:0205</v>
      </c>
      <c r="E8152" t="s">
        <v>31589</v>
      </c>
      <c r="F8152" t="s">
        <v>31590</v>
      </c>
      <c r="H8152">
        <v>63.958323900000003</v>
      </c>
      <c r="I8152">
        <v>-135.0530043</v>
      </c>
      <c r="J8152" s="1" t="str">
        <f t="shared" si="1067"/>
        <v>Fluid (stream)</v>
      </c>
      <c r="K8152" s="1" t="str">
        <f t="shared" si="1068"/>
        <v>Untreated Water</v>
      </c>
      <c r="O8152">
        <v>0.13</v>
      </c>
      <c r="P8152">
        <v>40</v>
      </c>
      <c r="Q8152">
        <v>7.4</v>
      </c>
    </row>
    <row r="8153" spans="1:17" hidden="1" x14ac:dyDescent="0.3">
      <c r="A8153" t="s">
        <v>31591</v>
      </c>
      <c r="B8153" t="s">
        <v>31592</v>
      </c>
      <c r="C8153" s="1" t="str">
        <f t="shared" si="1059"/>
        <v>21:0675</v>
      </c>
      <c r="D8153" s="1" t="str">
        <f t="shared" si="1066"/>
        <v>21:0205</v>
      </c>
      <c r="E8153" t="s">
        <v>31593</v>
      </c>
      <c r="F8153" t="s">
        <v>31594</v>
      </c>
      <c r="H8153">
        <v>63.958416900000003</v>
      </c>
      <c r="I8153">
        <v>-135.04289940000001</v>
      </c>
      <c r="J8153" s="1" t="str">
        <f t="shared" si="1067"/>
        <v>Fluid (stream)</v>
      </c>
      <c r="K8153" s="1" t="str">
        <f t="shared" si="1068"/>
        <v>Untreated Water</v>
      </c>
      <c r="O8153">
        <v>0.05</v>
      </c>
      <c r="P8153">
        <v>40</v>
      </c>
      <c r="Q8153">
        <v>7.1</v>
      </c>
    </row>
    <row r="8154" spans="1:17" hidden="1" x14ac:dyDescent="0.3">
      <c r="A8154" t="s">
        <v>31595</v>
      </c>
      <c r="B8154" t="s">
        <v>31596</v>
      </c>
      <c r="C8154" s="1" t="str">
        <f t="shared" ref="C8154:C8217" si="1069">HYPERLINK("http://geochem.nrcan.gc.ca/cdogs/content/bdl/bdl210675_e.htm", "21:0675")</f>
        <v>21:0675</v>
      </c>
      <c r="D8154" s="1" t="str">
        <f t="shared" si="1066"/>
        <v>21:0205</v>
      </c>
      <c r="E8154" t="s">
        <v>31597</v>
      </c>
      <c r="F8154" t="s">
        <v>31598</v>
      </c>
      <c r="H8154">
        <v>63.988358699999999</v>
      </c>
      <c r="I8154">
        <v>-135.01793169999999</v>
      </c>
      <c r="J8154" s="1" t="str">
        <f t="shared" si="1067"/>
        <v>Fluid (stream)</v>
      </c>
      <c r="K8154" s="1" t="str">
        <f t="shared" si="1068"/>
        <v>Untreated Water</v>
      </c>
      <c r="O8154">
        <v>2.5000000000000001E-2</v>
      </c>
      <c r="P8154">
        <v>50</v>
      </c>
      <c r="Q8154">
        <v>7.5</v>
      </c>
    </row>
    <row r="8155" spans="1:17" hidden="1" x14ac:dyDescent="0.3">
      <c r="A8155" t="s">
        <v>31599</v>
      </c>
      <c r="B8155" t="s">
        <v>31600</v>
      </c>
      <c r="C8155" s="1" t="str">
        <f t="shared" si="1069"/>
        <v>21:0675</v>
      </c>
      <c r="D8155" s="1" t="str">
        <f t="shared" si="1066"/>
        <v>21:0205</v>
      </c>
      <c r="E8155" t="s">
        <v>31601</v>
      </c>
      <c r="F8155" t="s">
        <v>31602</v>
      </c>
      <c r="H8155">
        <v>63.990172100000002</v>
      </c>
      <c r="I8155">
        <v>-134.99610580000001</v>
      </c>
      <c r="J8155" s="1" t="str">
        <f t="shared" si="1067"/>
        <v>Fluid (stream)</v>
      </c>
      <c r="K8155" s="1" t="str">
        <f t="shared" si="1068"/>
        <v>Untreated Water</v>
      </c>
      <c r="O8155">
        <v>2.5000000000000001E-2</v>
      </c>
      <c r="P8155">
        <v>50</v>
      </c>
      <c r="Q8155">
        <v>7.4</v>
      </c>
    </row>
    <row r="8156" spans="1:17" hidden="1" x14ac:dyDescent="0.3">
      <c r="A8156" t="s">
        <v>31603</v>
      </c>
      <c r="B8156" t="s">
        <v>31604</v>
      </c>
      <c r="C8156" s="1" t="str">
        <f t="shared" si="1069"/>
        <v>21:0675</v>
      </c>
      <c r="D8156" s="1" t="str">
        <f t="shared" si="1066"/>
        <v>21:0205</v>
      </c>
      <c r="E8156" t="s">
        <v>31605</v>
      </c>
      <c r="F8156" t="s">
        <v>31606</v>
      </c>
      <c r="H8156">
        <v>63.991094599999997</v>
      </c>
      <c r="I8156">
        <v>-134.92796609999999</v>
      </c>
      <c r="J8156" s="1" t="str">
        <f t="shared" si="1067"/>
        <v>Fluid (stream)</v>
      </c>
      <c r="K8156" s="1" t="str">
        <f t="shared" si="1068"/>
        <v>Untreated Water</v>
      </c>
      <c r="O8156">
        <v>2.5000000000000001E-2</v>
      </c>
      <c r="P8156">
        <v>70</v>
      </c>
      <c r="Q8156">
        <v>7.3</v>
      </c>
    </row>
    <row r="8157" spans="1:17" hidden="1" x14ac:dyDescent="0.3">
      <c r="A8157" t="s">
        <v>31607</v>
      </c>
      <c r="B8157" t="s">
        <v>31608</v>
      </c>
      <c r="C8157" s="1" t="str">
        <f t="shared" si="1069"/>
        <v>21:0675</v>
      </c>
      <c r="D8157" s="1" t="str">
        <f t="shared" si="1066"/>
        <v>21:0205</v>
      </c>
      <c r="E8157" t="s">
        <v>31609</v>
      </c>
      <c r="F8157" t="s">
        <v>31610</v>
      </c>
      <c r="H8157">
        <v>63.973052600000003</v>
      </c>
      <c r="I8157">
        <v>-134.8817712</v>
      </c>
      <c r="J8157" s="1" t="str">
        <f t="shared" si="1067"/>
        <v>Fluid (stream)</v>
      </c>
      <c r="K8157" s="1" t="str">
        <f t="shared" si="1068"/>
        <v>Untreated Water</v>
      </c>
      <c r="O8157">
        <v>7.0000000000000007E-2</v>
      </c>
      <c r="P8157">
        <v>50</v>
      </c>
      <c r="Q8157">
        <v>7</v>
      </c>
    </row>
    <row r="8158" spans="1:17" hidden="1" x14ac:dyDescent="0.3">
      <c r="A8158" t="s">
        <v>31611</v>
      </c>
      <c r="B8158" t="s">
        <v>31612</v>
      </c>
      <c r="C8158" s="1" t="str">
        <f t="shared" si="1069"/>
        <v>21:0675</v>
      </c>
      <c r="D8158" s="1" t="str">
        <f t="shared" si="1066"/>
        <v>21:0205</v>
      </c>
      <c r="E8158" t="s">
        <v>31613</v>
      </c>
      <c r="F8158" t="s">
        <v>31614</v>
      </c>
      <c r="H8158">
        <v>63.9449787</v>
      </c>
      <c r="I8158">
        <v>-134.8674637</v>
      </c>
      <c r="J8158" s="1" t="str">
        <f t="shared" si="1067"/>
        <v>Fluid (stream)</v>
      </c>
      <c r="K8158" s="1" t="str">
        <f t="shared" si="1068"/>
        <v>Untreated Water</v>
      </c>
      <c r="O8158">
        <v>0.06</v>
      </c>
      <c r="P8158">
        <v>40</v>
      </c>
      <c r="Q8158">
        <v>7</v>
      </c>
    </row>
    <row r="8159" spans="1:17" hidden="1" x14ac:dyDescent="0.3">
      <c r="A8159" t="s">
        <v>31615</v>
      </c>
      <c r="B8159" t="s">
        <v>31616</v>
      </c>
      <c r="C8159" s="1" t="str">
        <f t="shared" si="1069"/>
        <v>21:0675</v>
      </c>
      <c r="D8159" s="1" t="str">
        <f t="shared" si="1066"/>
        <v>21:0205</v>
      </c>
      <c r="E8159" t="s">
        <v>31617</v>
      </c>
      <c r="F8159" t="s">
        <v>31618</v>
      </c>
      <c r="H8159">
        <v>63.919913299999997</v>
      </c>
      <c r="I8159">
        <v>-134.91108560000001</v>
      </c>
      <c r="J8159" s="1" t="str">
        <f t="shared" si="1067"/>
        <v>Fluid (stream)</v>
      </c>
      <c r="K8159" s="1" t="str">
        <f t="shared" si="1068"/>
        <v>Untreated Water</v>
      </c>
      <c r="O8159">
        <v>2.5000000000000001E-2</v>
      </c>
      <c r="P8159">
        <v>40</v>
      </c>
      <c r="Q8159">
        <v>7</v>
      </c>
    </row>
    <row r="8160" spans="1:17" hidden="1" x14ac:dyDescent="0.3">
      <c r="A8160" t="s">
        <v>31619</v>
      </c>
      <c r="B8160" t="s">
        <v>31620</v>
      </c>
      <c r="C8160" s="1" t="str">
        <f t="shared" si="1069"/>
        <v>21:0675</v>
      </c>
      <c r="D8160" s="1" t="str">
        <f t="shared" si="1066"/>
        <v>21:0205</v>
      </c>
      <c r="E8160" t="s">
        <v>31621</v>
      </c>
      <c r="F8160" t="s">
        <v>31622</v>
      </c>
      <c r="H8160">
        <v>63.915224199999997</v>
      </c>
      <c r="I8160">
        <v>-134.9039257</v>
      </c>
      <c r="J8160" s="1" t="str">
        <f t="shared" si="1067"/>
        <v>Fluid (stream)</v>
      </c>
      <c r="K8160" s="1" t="str">
        <f t="shared" si="1068"/>
        <v>Untreated Water</v>
      </c>
      <c r="O8160">
        <v>2.5000000000000001E-2</v>
      </c>
      <c r="P8160">
        <v>30</v>
      </c>
      <c r="Q8160">
        <v>7</v>
      </c>
    </row>
    <row r="8161" spans="1:17" hidden="1" x14ac:dyDescent="0.3">
      <c r="A8161" t="s">
        <v>31623</v>
      </c>
      <c r="B8161" t="s">
        <v>31624</v>
      </c>
      <c r="C8161" s="1" t="str">
        <f t="shared" si="1069"/>
        <v>21:0675</v>
      </c>
      <c r="D8161" s="1" t="str">
        <f t="shared" si="1066"/>
        <v>21:0205</v>
      </c>
      <c r="E8161" t="s">
        <v>31621</v>
      </c>
      <c r="F8161" t="s">
        <v>31625</v>
      </c>
      <c r="H8161">
        <v>63.915224199999997</v>
      </c>
      <c r="I8161">
        <v>-134.9039257</v>
      </c>
      <c r="J8161" s="1" t="str">
        <f t="shared" si="1067"/>
        <v>Fluid (stream)</v>
      </c>
      <c r="K8161" s="1" t="str">
        <f t="shared" si="1068"/>
        <v>Untreated Water</v>
      </c>
      <c r="O8161">
        <v>0.06</v>
      </c>
      <c r="P8161">
        <v>30</v>
      </c>
      <c r="Q8161">
        <v>7</v>
      </c>
    </row>
    <row r="8162" spans="1:17" hidden="1" x14ac:dyDescent="0.3">
      <c r="A8162" t="s">
        <v>31626</v>
      </c>
      <c r="B8162" t="s">
        <v>31627</v>
      </c>
      <c r="C8162" s="1" t="str">
        <f t="shared" si="1069"/>
        <v>21:0675</v>
      </c>
      <c r="D8162" s="1" t="str">
        <f t="shared" si="1066"/>
        <v>21:0205</v>
      </c>
      <c r="E8162" t="s">
        <v>31628</v>
      </c>
      <c r="F8162" t="s">
        <v>31629</v>
      </c>
      <c r="H8162">
        <v>63.903912699999999</v>
      </c>
      <c r="I8162">
        <v>-134.91089149999999</v>
      </c>
      <c r="J8162" s="1" t="str">
        <f t="shared" si="1067"/>
        <v>Fluid (stream)</v>
      </c>
      <c r="K8162" s="1" t="str">
        <f t="shared" si="1068"/>
        <v>Untreated Water</v>
      </c>
      <c r="O8162">
        <v>0.31</v>
      </c>
      <c r="P8162">
        <v>30</v>
      </c>
      <c r="Q8162">
        <v>6.8</v>
      </c>
    </row>
    <row r="8163" spans="1:17" hidden="1" x14ac:dyDescent="0.3">
      <c r="A8163" t="s">
        <v>31630</v>
      </c>
      <c r="B8163" t="s">
        <v>31631</v>
      </c>
      <c r="C8163" s="1" t="str">
        <f t="shared" si="1069"/>
        <v>21:0675</v>
      </c>
      <c r="D8163" s="1" t="str">
        <f t="shared" si="1066"/>
        <v>21:0205</v>
      </c>
      <c r="E8163" t="s">
        <v>31632</v>
      </c>
      <c r="F8163" t="s">
        <v>31633</v>
      </c>
      <c r="H8163">
        <v>63.9082103</v>
      </c>
      <c r="I8163">
        <v>-134.97017629999999</v>
      </c>
      <c r="J8163" s="1" t="str">
        <f t="shared" si="1067"/>
        <v>Fluid (stream)</v>
      </c>
      <c r="K8163" s="1" t="str">
        <f t="shared" si="1068"/>
        <v>Untreated Water</v>
      </c>
      <c r="O8163">
        <v>2.5000000000000001E-2</v>
      </c>
      <c r="P8163">
        <v>30</v>
      </c>
      <c r="Q8163">
        <v>6.7</v>
      </c>
    </row>
    <row r="8164" spans="1:17" hidden="1" x14ac:dyDescent="0.3">
      <c r="A8164" t="s">
        <v>31634</v>
      </c>
      <c r="B8164" t="s">
        <v>31635</v>
      </c>
      <c r="C8164" s="1" t="str">
        <f t="shared" si="1069"/>
        <v>21:0675</v>
      </c>
      <c r="D8164" s="1" t="str">
        <f>HYPERLINK("http://geochem.nrcan.gc.ca/cdogs/content/svy/svy_e.htm", "")</f>
        <v/>
      </c>
      <c r="G8164" s="1" t="str">
        <f>HYPERLINK("http://geochem.nrcan.gc.ca/cdogs/content/cr_/cr_00081_e.htm", "81")</f>
        <v>81</v>
      </c>
      <c r="J8164" t="s">
        <v>11453</v>
      </c>
      <c r="K8164" t="s">
        <v>11454</v>
      </c>
      <c r="O8164">
        <v>0.12</v>
      </c>
      <c r="P8164">
        <v>150</v>
      </c>
      <c r="Q8164">
        <v>8.1</v>
      </c>
    </row>
    <row r="8165" spans="1:17" hidden="1" x14ac:dyDescent="0.3">
      <c r="A8165" t="s">
        <v>31636</v>
      </c>
      <c r="B8165" t="s">
        <v>31637</v>
      </c>
      <c r="C8165" s="1" t="str">
        <f t="shared" si="1069"/>
        <v>21:0675</v>
      </c>
      <c r="D8165" s="1" t="str">
        <f t="shared" ref="D8165:D8183" si="1070">HYPERLINK("http://geochem.nrcan.gc.ca/cdogs/content/svy/svy210205_e.htm", "21:0205")</f>
        <v>21:0205</v>
      </c>
      <c r="E8165" t="s">
        <v>31638</v>
      </c>
      <c r="F8165" t="s">
        <v>31639</v>
      </c>
      <c r="H8165">
        <v>63.949436400000003</v>
      </c>
      <c r="I8165">
        <v>-134.9707449</v>
      </c>
      <c r="J8165" s="1" t="str">
        <f t="shared" ref="J8165:J8183" si="1071">HYPERLINK("http://geochem.nrcan.gc.ca/cdogs/content/kwd/kwd020018_e.htm", "Fluid (stream)")</f>
        <v>Fluid (stream)</v>
      </c>
      <c r="K8165" s="1" t="str">
        <f t="shared" ref="K8165:K8183" si="1072">HYPERLINK("http://geochem.nrcan.gc.ca/cdogs/content/kwd/kwd080007_e.htm", "Untreated Water")</f>
        <v>Untreated Water</v>
      </c>
      <c r="O8165">
        <v>2.5000000000000001E-2</v>
      </c>
      <c r="P8165">
        <v>40</v>
      </c>
      <c r="Q8165">
        <v>7.4</v>
      </c>
    </row>
    <row r="8166" spans="1:17" hidden="1" x14ac:dyDescent="0.3">
      <c r="A8166" t="s">
        <v>31640</v>
      </c>
      <c r="B8166" t="s">
        <v>31641</v>
      </c>
      <c r="C8166" s="1" t="str">
        <f t="shared" si="1069"/>
        <v>21:0675</v>
      </c>
      <c r="D8166" s="1" t="str">
        <f t="shared" si="1070"/>
        <v>21:0205</v>
      </c>
      <c r="E8166" t="s">
        <v>31642</v>
      </c>
      <c r="F8166" t="s">
        <v>31643</v>
      </c>
      <c r="H8166">
        <v>63.960041099999998</v>
      </c>
      <c r="I8166">
        <v>-134.39963230000001</v>
      </c>
      <c r="J8166" s="1" t="str">
        <f t="shared" si="1071"/>
        <v>Fluid (stream)</v>
      </c>
      <c r="K8166" s="1" t="str">
        <f t="shared" si="1072"/>
        <v>Untreated Water</v>
      </c>
      <c r="O8166">
        <v>0.21</v>
      </c>
      <c r="P8166">
        <v>690</v>
      </c>
      <c r="Q8166">
        <v>4.4000000000000004</v>
      </c>
    </row>
    <row r="8167" spans="1:17" hidden="1" x14ac:dyDescent="0.3">
      <c r="A8167" t="s">
        <v>31644</v>
      </c>
      <c r="B8167" t="s">
        <v>31645</v>
      </c>
      <c r="C8167" s="1" t="str">
        <f t="shared" si="1069"/>
        <v>21:0675</v>
      </c>
      <c r="D8167" s="1" t="str">
        <f t="shared" si="1070"/>
        <v>21:0205</v>
      </c>
      <c r="E8167" t="s">
        <v>31646</v>
      </c>
      <c r="F8167" t="s">
        <v>31647</v>
      </c>
      <c r="H8167">
        <v>63.997367300000001</v>
      </c>
      <c r="I8167">
        <v>-134.45245399999999</v>
      </c>
      <c r="J8167" s="1" t="str">
        <f t="shared" si="1071"/>
        <v>Fluid (stream)</v>
      </c>
      <c r="K8167" s="1" t="str">
        <f t="shared" si="1072"/>
        <v>Untreated Water</v>
      </c>
      <c r="O8167">
        <v>0.53</v>
      </c>
      <c r="P8167">
        <v>80</v>
      </c>
      <c r="Q8167">
        <v>8</v>
      </c>
    </row>
    <row r="8168" spans="1:17" hidden="1" x14ac:dyDescent="0.3">
      <c r="A8168" t="s">
        <v>31648</v>
      </c>
      <c r="B8168" t="s">
        <v>31649</v>
      </c>
      <c r="C8168" s="1" t="str">
        <f t="shared" si="1069"/>
        <v>21:0675</v>
      </c>
      <c r="D8168" s="1" t="str">
        <f t="shared" si="1070"/>
        <v>21:0205</v>
      </c>
      <c r="E8168" t="s">
        <v>31650</v>
      </c>
      <c r="F8168" t="s">
        <v>31651</v>
      </c>
      <c r="H8168">
        <v>63.987812300000002</v>
      </c>
      <c r="I8168">
        <v>-134.32538439999999</v>
      </c>
      <c r="J8168" s="1" t="str">
        <f t="shared" si="1071"/>
        <v>Fluid (stream)</v>
      </c>
      <c r="K8168" s="1" t="str">
        <f t="shared" si="1072"/>
        <v>Untreated Water</v>
      </c>
      <c r="O8168">
        <v>0.23</v>
      </c>
      <c r="P8168">
        <v>90</v>
      </c>
      <c r="Q8168">
        <v>7</v>
      </c>
    </row>
    <row r="8169" spans="1:17" hidden="1" x14ac:dyDescent="0.3">
      <c r="A8169" t="s">
        <v>31652</v>
      </c>
      <c r="B8169" t="s">
        <v>31653</v>
      </c>
      <c r="C8169" s="1" t="str">
        <f t="shared" si="1069"/>
        <v>21:0675</v>
      </c>
      <c r="D8169" s="1" t="str">
        <f t="shared" si="1070"/>
        <v>21:0205</v>
      </c>
      <c r="E8169" t="s">
        <v>31654</v>
      </c>
      <c r="F8169" t="s">
        <v>31655</v>
      </c>
      <c r="H8169">
        <v>63.980369899999999</v>
      </c>
      <c r="I8169">
        <v>-134.28365980000001</v>
      </c>
      <c r="J8169" s="1" t="str">
        <f t="shared" si="1071"/>
        <v>Fluid (stream)</v>
      </c>
      <c r="K8169" s="1" t="str">
        <f t="shared" si="1072"/>
        <v>Untreated Water</v>
      </c>
      <c r="O8169">
        <v>2.5000000000000001E-2</v>
      </c>
      <c r="P8169">
        <v>50</v>
      </c>
      <c r="Q8169">
        <v>6.2</v>
      </c>
    </row>
    <row r="8170" spans="1:17" hidden="1" x14ac:dyDescent="0.3">
      <c r="A8170" t="s">
        <v>31656</v>
      </c>
      <c r="B8170" t="s">
        <v>31657</v>
      </c>
      <c r="C8170" s="1" t="str">
        <f t="shared" si="1069"/>
        <v>21:0675</v>
      </c>
      <c r="D8170" s="1" t="str">
        <f t="shared" si="1070"/>
        <v>21:0205</v>
      </c>
      <c r="E8170" t="s">
        <v>31658</v>
      </c>
      <c r="F8170" t="s">
        <v>31659</v>
      </c>
      <c r="H8170">
        <v>63.981583700000002</v>
      </c>
      <c r="I8170">
        <v>-134.25040630000001</v>
      </c>
      <c r="J8170" s="1" t="str">
        <f t="shared" si="1071"/>
        <v>Fluid (stream)</v>
      </c>
      <c r="K8170" s="1" t="str">
        <f t="shared" si="1072"/>
        <v>Untreated Water</v>
      </c>
      <c r="O8170">
        <v>0.13</v>
      </c>
      <c r="P8170">
        <v>240</v>
      </c>
      <c r="Q8170">
        <v>7.6</v>
      </c>
    </row>
    <row r="8171" spans="1:17" hidden="1" x14ac:dyDescent="0.3">
      <c r="A8171" t="s">
        <v>31660</v>
      </c>
      <c r="B8171" t="s">
        <v>31661</v>
      </c>
      <c r="C8171" s="1" t="str">
        <f t="shared" si="1069"/>
        <v>21:0675</v>
      </c>
      <c r="D8171" s="1" t="str">
        <f t="shared" si="1070"/>
        <v>21:0205</v>
      </c>
      <c r="E8171" t="s">
        <v>31662</v>
      </c>
      <c r="F8171" t="s">
        <v>31663</v>
      </c>
      <c r="H8171">
        <v>63.944414899999998</v>
      </c>
      <c r="I8171">
        <v>-134.19085860000001</v>
      </c>
      <c r="J8171" s="1" t="str">
        <f t="shared" si="1071"/>
        <v>Fluid (stream)</v>
      </c>
      <c r="K8171" s="1" t="str">
        <f t="shared" si="1072"/>
        <v>Untreated Water</v>
      </c>
      <c r="O8171">
        <v>0.43</v>
      </c>
      <c r="P8171">
        <v>290</v>
      </c>
      <c r="Q8171">
        <v>7.8</v>
      </c>
    </row>
    <row r="8172" spans="1:17" hidden="1" x14ac:dyDescent="0.3">
      <c r="A8172" t="s">
        <v>31664</v>
      </c>
      <c r="B8172" t="s">
        <v>31665</v>
      </c>
      <c r="C8172" s="1" t="str">
        <f t="shared" si="1069"/>
        <v>21:0675</v>
      </c>
      <c r="D8172" s="1" t="str">
        <f t="shared" si="1070"/>
        <v>21:0205</v>
      </c>
      <c r="E8172" t="s">
        <v>31666</v>
      </c>
      <c r="F8172" t="s">
        <v>31667</v>
      </c>
      <c r="H8172">
        <v>63.936859300000002</v>
      </c>
      <c r="I8172">
        <v>-134.16569960000001</v>
      </c>
      <c r="J8172" s="1" t="str">
        <f t="shared" si="1071"/>
        <v>Fluid (stream)</v>
      </c>
      <c r="K8172" s="1" t="str">
        <f t="shared" si="1072"/>
        <v>Untreated Water</v>
      </c>
      <c r="O8172">
        <v>0.52</v>
      </c>
      <c r="P8172">
        <v>210</v>
      </c>
      <c r="Q8172">
        <v>7.6</v>
      </c>
    </row>
    <row r="8173" spans="1:17" hidden="1" x14ac:dyDescent="0.3">
      <c r="A8173" t="s">
        <v>31668</v>
      </c>
      <c r="B8173" t="s">
        <v>31669</v>
      </c>
      <c r="C8173" s="1" t="str">
        <f t="shared" si="1069"/>
        <v>21:0675</v>
      </c>
      <c r="D8173" s="1" t="str">
        <f t="shared" si="1070"/>
        <v>21:0205</v>
      </c>
      <c r="E8173" t="s">
        <v>31670</v>
      </c>
      <c r="F8173" t="s">
        <v>31671</v>
      </c>
      <c r="H8173">
        <v>63.969708099999998</v>
      </c>
      <c r="I8173">
        <v>-134.10012090000001</v>
      </c>
      <c r="J8173" s="1" t="str">
        <f t="shared" si="1071"/>
        <v>Fluid (stream)</v>
      </c>
      <c r="K8173" s="1" t="str">
        <f t="shared" si="1072"/>
        <v>Untreated Water</v>
      </c>
      <c r="O8173">
        <v>0.25</v>
      </c>
      <c r="P8173">
        <v>70</v>
      </c>
      <c r="Q8173">
        <v>8.1</v>
      </c>
    </row>
    <row r="8174" spans="1:17" hidden="1" x14ac:dyDescent="0.3">
      <c r="A8174" t="s">
        <v>31672</v>
      </c>
      <c r="B8174" t="s">
        <v>31673</v>
      </c>
      <c r="C8174" s="1" t="str">
        <f t="shared" si="1069"/>
        <v>21:0675</v>
      </c>
      <c r="D8174" s="1" t="str">
        <f t="shared" si="1070"/>
        <v>21:0205</v>
      </c>
      <c r="E8174" t="s">
        <v>31674</v>
      </c>
      <c r="F8174" t="s">
        <v>31675</v>
      </c>
      <c r="H8174">
        <v>63.9654551</v>
      </c>
      <c r="I8174">
        <v>-134.01073249999999</v>
      </c>
      <c r="J8174" s="1" t="str">
        <f t="shared" si="1071"/>
        <v>Fluid (stream)</v>
      </c>
      <c r="K8174" s="1" t="str">
        <f t="shared" si="1072"/>
        <v>Untreated Water</v>
      </c>
      <c r="O8174">
        <v>1.4</v>
      </c>
      <c r="P8174">
        <v>40</v>
      </c>
      <c r="Q8174">
        <v>8</v>
      </c>
    </row>
    <row r="8175" spans="1:17" hidden="1" x14ac:dyDescent="0.3">
      <c r="A8175" t="s">
        <v>31676</v>
      </c>
      <c r="B8175" t="s">
        <v>31677</v>
      </c>
      <c r="C8175" s="1" t="str">
        <f t="shared" si="1069"/>
        <v>21:0675</v>
      </c>
      <c r="D8175" s="1" t="str">
        <f t="shared" si="1070"/>
        <v>21:0205</v>
      </c>
      <c r="E8175" t="s">
        <v>31678</v>
      </c>
      <c r="F8175" t="s">
        <v>31679</v>
      </c>
      <c r="H8175">
        <v>63.892740799999999</v>
      </c>
      <c r="I8175">
        <v>-134.15480909999999</v>
      </c>
      <c r="J8175" s="1" t="str">
        <f t="shared" si="1071"/>
        <v>Fluid (stream)</v>
      </c>
      <c r="K8175" s="1" t="str">
        <f t="shared" si="1072"/>
        <v>Untreated Water</v>
      </c>
      <c r="O8175">
        <v>1.3</v>
      </c>
      <c r="P8175">
        <v>40</v>
      </c>
      <c r="Q8175">
        <v>7.9</v>
      </c>
    </row>
    <row r="8176" spans="1:17" hidden="1" x14ac:dyDescent="0.3">
      <c r="A8176" t="s">
        <v>31680</v>
      </c>
      <c r="B8176" t="s">
        <v>31681</v>
      </c>
      <c r="C8176" s="1" t="str">
        <f t="shared" si="1069"/>
        <v>21:0675</v>
      </c>
      <c r="D8176" s="1" t="str">
        <f t="shared" si="1070"/>
        <v>21:0205</v>
      </c>
      <c r="E8176" t="s">
        <v>31682</v>
      </c>
      <c r="F8176" t="s">
        <v>31683</v>
      </c>
      <c r="H8176">
        <v>63.8741415</v>
      </c>
      <c r="I8176">
        <v>-134.17739080000001</v>
      </c>
      <c r="J8176" s="1" t="str">
        <f t="shared" si="1071"/>
        <v>Fluid (stream)</v>
      </c>
      <c r="K8176" s="1" t="str">
        <f t="shared" si="1072"/>
        <v>Untreated Water</v>
      </c>
      <c r="O8176">
        <v>0.71</v>
      </c>
      <c r="P8176">
        <v>270</v>
      </c>
      <c r="Q8176">
        <v>7.4</v>
      </c>
    </row>
    <row r="8177" spans="1:17" hidden="1" x14ac:dyDescent="0.3">
      <c r="A8177" t="s">
        <v>31684</v>
      </c>
      <c r="B8177" t="s">
        <v>31685</v>
      </c>
      <c r="C8177" s="1" t="str">
        <f t="shared" si="1069"/>
        <v>21:0675</v>
      </c>
      <c r="D8177" s="1" t="str">
        <f t="shared" si="1070"/>
        <v>21:0205</v>
      </c>
      <c r="E8177" t="s">
        <v>31686</v>
      </c>
      <c r="F8177" t="s">
        <v>31687</v>
      </c>
      <c r="H8177">
        <v>63.889668499999999</v>
      </c>
      <c r="I8177">
        <v>-134.19516350000001</v>
      </c>
      <c r="J8177" s="1" t="str">
        <f t="shared" si="1071"/>
        <v>Fluid (stream)</v>
      </c>
      <c r="K8177" s="1" t="str">
        <f t="shared" si="1072"/>
        <v>Untreated Water</v>
      </c>
      <c r="O8177">
        <v>1.8</v>
      </c>
      <c r="P8177">
        <v>250</v>
      </c>
      <c r="Q8177">
        <v>7.7</v>
      </c>
    </row>
    <row r="8178" spans="1:17" hidden="1" x14ac:dyDescent="0.3">
      <c r="A8178" t="s">
        <v>31688</v>
      </c>
      <c r="B8178" t="s">
        <v>31689</v>
      </c>
      <c r="C8178" s="1" t="str">
        <f t="shared" si="1069"/>
        <v>21:0675</v>
      </c>
      <c r="D8178" s="1" t="str">
        <f t="shared" si="1070"/>
        <v>21:0205</v>
      </c>
      <c r="E8178" t="s">
        <v>31690</v>
      </c>
      <c r="F8178" t="s">
        <v>31691</v>
      </c>
      <c r="H8178">
        <v>63.879699000000002</v>
      </c>
      <c r="I8178">
        <v>-134.2714852</v>
      </c>
      <c r="J8178" s="1" t="str">
        <f t="shared" si="1071"/>
        <v>Fluid (stream)</v>
      </c>
      <c r="K8178" s="1" t="str">
        <f t="shared" si="1072"/>
        <v>Untreated Water</v>
      </c>
      <c r="O8178">
        <v>0.41</v>
      </c>
      <c r="P8178">
        <v>60</v>
      </c>
      <c r="Q8178">
        <v>6.7</v>
      </c>
    </row>
    <row r="8179" spans="1:17" hidden="1" x14ac:dyDescent="0.3">
      <c r="A8179" t="s">
        <v>31692</v>
      </c>
      <c r="B8179" t="s">
        <v>31693</v>
      </c>
      <c r="C8179" s="1" t="str">
        <f t="shared" si="1069"/>
        <v>21:0675</v>
      </c>
      <c r="D8179" s="1" t="str">
        <f t="shared" si="1070"/>
        <v>21:0205</v>
      </c>
      <c r="E8179" t="s">
        <v>31694</v>
      </c>
      <c r="F8179" t="s">
        <v>31695</v>
      </c>
      <c r="H8179">
        <v>63.894290400000003</v>
      </c>
      <c r="I8179">
        <v>-134.2875444</v>
      </c>
      <c r="J8179" s="1" t="str">
        <f t="shared" si="1071"/>
        <v>Fluid (stream)</v>
      </c>
      <c r="K8179" s="1" t="str">
        <f t="shared" si="1072"/>
        <v>Untreated Water</v>
      </c>
      <c r="O8179">
        <v>12</v>
      </c>
      <c r="P8179">
        <v>70</v>
      </c>
      <c r="Q8179">
        <v>7.6</v>
      </c>
    </row>
    <row r="8180" spans="1:17" hidden="1" x14ac:dyDescent="0.3">
      <c r="A8180" t="s">
        <v>31696</v>
      </c>
      <c r="B8180" t="s">
        <v>31697</v>
      </c>
      <c r="C8180" s="1" t="str">
        <f t="shared" si="1069"/>
        <v>21:0675</v>
      </c>
      <c r="D8180" s="1" t="str">
        <f t="shared" si="1070"/>
        <v>21:0205</v>
      </c>
      <c r="E8180" t="s">
        <v>31698</v>
      </c>
      <c r="F8180" t="s">
        <v>31699</v>
      </c>
      <c r="H8180">
        <v>63.887509799999997</v>
      </c>
      <c r="I8180">
        <v>-134.34729920000001</v>
      </c>
      <c r="J8180" s="1" t="str">
        <f t="shared" si="1071"/>
        <v>Fluid (stream)</v>
      </c>
      <c r="K8180" s="1" t="str">
        <f t="shared" si="1072"/>
        <v>Untreated Water</v>
      </c>
      <c r="O8180">
        <v>0.57999999999999996</v>
      </c>
      <c r="P8180">
        <v>40</v>
      </c>
      <c r="Q8180">
        <v>8</v>
      </c>
    </row>
    <row r="8181" spans="1:17" hidden="1" x14ac:dyDescent="0.3">
      <c r="A8181" t="s">
        <v>31700</v>
      </c>
      <c r="B8181" t="s">
        <v>31701</v>
      </c>
      <c r="C8181" s="1" t="str">
        <f t="shared" si="1069"/>
        <v>21:0675</v>
      </c>
      <c r="D8181" s="1" t="str">
        <f t="shared" si="1070"/>
        <v>21:0205</v>
      </c>
      <c r="E8181" t="s">
        <v>31702</v>
      </c>
      <c r="F8181" t="s">
        <v>31703</v>
      </c>
      <c r="H8181">
        <v>63.891933600000002</v>
      </c>
      <c r="I8181">
        <v>-134.3295387</v>
      </c>
      <c r="J8181" s="1" t="str">
        <f t="shared" si="1071"/>
        <v>Fluid (stream)</v>
      </c>
      <c r="K8181" s="1" t="str">
        <f t="shared" si="1072"/>
        <v>Untreated Water</v>
      </c>
      <c r="O8181">
        <v>0.56000000000000005</v>
      </c>
      <c r="P8181">
        <v>30</v>
      </c>
      <c r="Q8181">
        <v>7.8</v>
      </c>
    </row>
    <row r="8182" spans="1:17" hidden="1" x14ac:dyDescent="0.3">
      <c r="A8182" t="s">
        <v>31704</v>
      </c>
      <c r="B8182" t="s">
        <v>31705</v>
      </c>
      <c r="C8182" s="1" t="str">
        <f t="shared" si="1069"/>
        <v>21:0675</v>
      </c>
      <c r="D8182" s="1" t="str">
        <f t="shared" si="1070"/>
        <v>21:0205</v>
      </c>
      <c r="E8182" t="s">
        <v>31706</v>
      </c>
      <c r="F8182" t="s">
        <v>31707</v>
      </c>
      <c r="H8182">
        <v>63.912670499999997</v>
      </c>
      <c r="I8182">
        <v>-134.35264609999999</v>
      </c>
      <c r="J8182" s="1" t="str">
        <f t="shared" si="1071"/>
        <v>Fluid (stream)</v>
      </c>
      <c r="K8182" s="1" t="str">
        <f t="shared" si="1072"/>
        <v>Untreated Water</v>
      </c>
      <c r="O8182">
        <v>0.56999999999999995</v>
      </c>
      <c r="P8182">
        <v>30</v>
      </c>
      <c r="Q8182">
        <v>7.7</v>
      </c>
    </row>
    <row r="8183" spans="1:17" hidden="1" x14ac:dyDescent="0.3">
      <c r="A8183" t="s">
        <v>31708</v>
      </c>
      <c r="B8183" t="s">
        <v>31709</v>
      </c>
      <c r="C8183" s="1" t="str">
        <f t="shared" si="1069"/>
        <v>21:0675</v>
      </c>
      <c r="D8183" s="1" t="str">
        <f t="shared" si="1070"/>
        <v>21:0205</v>
      </c>
      <c r="E8183" t="s">
        <v>31710</v>
      </c>
      <c r="F8183" t="s">
        <v>31711</v>
      </c>
      <c r="H8183">
        <v>63.939458899999998</v>
      </c>
      <c r="I8183">
        <v>-134.26622119999999</v>
      </c>
      <c r="J8183" s="1" t="str">
        <f t="shared" si="1071"/>
        <v>Fluid (stream)</v>
      </c>
      <c r="K8183" s="1" t="str">
        <f t="shared" si="1072"/>
        <v>Untreated Water</v>
      </c>
      <c r="O8183">
        <v>0.11</v>
      </c>
      <c r="P8183">
        <v>150</v>
      </c>
      <c r="Q8183">
        <v>6.7</v>
      </c>
    </row>
    <row r="8184" spans="1:17" hidden="1" x14ac:dyDescent="0.3">
      <c r="A8184" t="s">
        <v>31712</v>
      </c>
      <c r="B8184" t="s">
        <v>31713</v>
      </c>
      <c r="C8184" s="1" t="str">
        <f t="shared" si="1069"/>
        <v>21:0675</v>
      </c>
      <c r="D8184" s="1" t="str">
        <f>HYPERLINK("http://geochem.nrcan.gc.ca/cdogs/content/svy/svy_e.htm", "")</f>
        <v/>
      </c>
      <c r="G8184" s="1" t="str">
        <f>HYPERLINK("http://geochem.nrcan.gc.ca/cdogs/content/cr_/cr_00080_e.htm", "80")</f>
        <v>80</v>
      </c>
      <c r="J8184" t="s">
        <v>11453</v>
      </c>
      <c r="K8184" t="s">
        <v>11454</v>
      </c>
      <c r="O8184">
        <v>0.28000000000000003</v>
      </c>
      <c r="P8184">
        <v>100</v>
      </c>
      <c r="Q8184">
        <v>7.5</v>
      </c>
    </row>
    <row r="8185" spans="1:17" hidden="1" x14ac:dyDescent="0.3">
      <c r="A8185" t="s">
        <v>31714</v>
      </c>
      <c r="B8185" t="s">
        <v>31715</v>
      </c>
      <c r="C8185" s="1" t="str">
        <f t="shared" si="1069"/>
        <v>21:0675</v>
      </c>
      <c r="D8185" s="1" t="str">
        <f t="shared" ref="D8185:D8209" si="1073">HYPERLINK("http://geochem.nrcan.gc.ca/cdogs/content/svy/svy210205_e.htm", "21:0205")</f>
        <v>21:0205</v>
      </c>
      <c r="E8185" t="s">
        <v>31716</v>
      </c>
      <c r="F8185" t="s">
        <v>31717</v>
      </c>
      <c r="H8185">
        <v>63.922391699999999</v>
      </c>
      <c r="I8185">
        <v>-134.32752740000001</v>
      </c>
      <c r="J8185" s="1" t="str">
        <f t="shared" ref="J8185:J8209" si="1074">HYPERLINK("http://geochem.nrcan.gc.ca/cdogs/content/kwd/kwd020018_e.htm", "Fluid (stream)")</f>
        <v>Fluid (stream)</v>
      </c>
      <c r="K8185" s="1" t="str">
        <f t="shared" ref="K8185:K8209" si="1075">HYPERLINK("http://geochem.nrcan.gc.ca/cdogs/content/kwd/kwd080007_e.htm", "Untreated Water")</f>
        <v>Untreated Water</v>
      </c>
      <c r="O8185">
        <v>1.1000000000000001</v>
      </c>
      <c r="P8185">
        <v>130</v>
      </c>
      <c r="Q8185">
        <v>8</v>
      </c>
    </row>
    <row r="8186" spans="1:17" hidden="1" x14ac:dyDescent="0.3">
      <c r="A8186" t="s">
        <v>31718</v>
      </c>
      <c r="B8186" t="s">
        <v>31719</v>
      </c>
      <c r="C8186" s="1" t="str">
        <f t="shared" si="1069"/>
        <v>21:0675</v>
      </c>
      <c r="D8186" s="1" t="str">
        <f t="shared" si="1073"/>
        <v>21:0205</v>
      </c>
      <c r="E8186" t="s">
        <v>31716</v>
      </c>
      <c r="F8186" t="s">
        <v>31720</v>
      </c>
      <c r="H8186">
        <v>63.922391699999999</v>
      </c>
      <c r="I8186">
        <v>-134.32752740000001</v>
      </c>
      <c r="J8186" s="1" t="str">
        <f t="shared" si="1074"/>
        <v>Fluid (stream)</v>
      </c>
      <c r="K8186" s="1" t="str">
        <f t="shared" si="1075"/>
        <v>Untreated Water</v>
      </c>
      <c r="O8186">
        <v>1.4</v>
      </c>
      <c r="P8186">
        <v>130</v>
      </c>
      <c r="Q8186">
        <v>7.7</v>
      </c>
    </row>
    <row r="8187" spans="1:17" hidden="1" x14ac:dyDescent="0.3">
      <c r="A8187" t="s">
        <v>31721</v>
      </c>
      <c r="B8187" t="s">
        <v>31722</v>
      </c>
      <c r="C8187" s="1" t="str">
        <f t="shared" si="1069"/>
        <v>21:0675</v>
      </c>
      <c r="D8187" s="1" t="str">
        <f t="shared" si="1073"/>
        <v>21:0205</v>
      </c>
      <c r="E8187" t="s">
        <v>31723</v>
      </c>
      <c r="F8187" t="s">
        <v>31724</v>
      </c>
      <c r="H8187">
        <v>63.931585599999998</v>
      </c>
      <c r="I8187">
        <v>-134.37040260000001</v>
      </c>
      <c r="J8187" s="1" t="str">
        <f t="shared" si="1074"/>
        <v>Fluid (stream)</v>
      </c>
      <c r="K8187" s="1" t="str">
        <f t="shared" si="1075"/>
        <v>Untreated Water</v>
      </c>
      <c r="O8187">
        <v>0.38</v>
      </c>
      <c r="P8187">
        <v>100</v>
      </c>
      <c r="Q8187">
        <v>7.7</v>
      </c>
    </row>
    <row r="8188" spans="1:17" hidden="1" x14ac:dyDescent="0.3">
      <c r="A8188" t="s">
        <v>31725</v>
      </c>
      <c r="B8188" t="s">
        <v>31726</v>
      </c>
      <c r="C8188" s="1" t="str">
        <f t="shared" si="1069"/>
        <v>21:0675</v>
      </c>
      <c r="D8188" s="1" t="str">
        <f t="shared" si="1073"/>
        <v>21:0205</v>
      </c>
      <c r="E8188" t="s">
        <v>31727</v>
      </c>
      <c r="F8188" t="s">
        <v>31728</v>
      </c>
      <c r="H8188">
        <v>63.914061699999998</v>
      </c>
      <c r="I8188">
        <v>-134.47201509999999</v>
      </c>
      <c r="J8188" s="1" t="str">
        <f t="shared" si="1074"/>
        <v>Fluid (stream)</v>
      </c>
      <c r="K8188" s="1" t="str">
        <f t="shared" si="1075"/>
        <v>Untreated Water</v>
      </c>
      <c r="O8188">
        <v>0.5</v>
      </c>
      <c r="P8188">
        <v>50</v>
      </c>
      <c r="Q8188">
        <v>7.8</v>
      </c>
    </row>
    <row r="8189" spans="1:17" hidden="1" x14ac:dyDescent="0.3">
      <c r="A8189" t="s">
        <v>31729</v>
      </c>
      <c r="B8189" t="s">
        <v>31730</v>
      </c>
      <c r="C8189" s="1" t="str">
        <f t="shared" si="1069"/>
        <v>21:0675</v>
      </c>
      <c r="D8189" s="1" t="str">
        <f t="shared" si="1073"/>
        <v>21:0205</v>
      </c>
      <c r="E8189" t="s">
        <v>31731</v>
      </c>
      <c r="F8189" t="s">
        <v>31732</v>
      </c>
      <c r="H8189">
        <v>63.801131599999998</v>
      </c>
      <c r="I8189">
        <v>-135.5744138</v>
      </c>
      <c r="J8189" s="1" t="str">
        <f t="shared" si="1074"/>
        <v>Fluid (stream)</v>
      </c>
      <c r="K8189" s="1" t="str">
        <f t="shared" si="1075"/>
        <v>Untreated Water</v>
      </c>
      <c r="O8189">
        <v>0.59</v>
      </c>
      <c r="P8189">
        <v>40</v>
      </c>
      <c r="Q8189">
        <v>8.1999999999999993</v>
      </c>
    </row>
    <row r="8190" spans="1:17" hidden="1" x14ac:dyDescent="0.3">
      <c r="A8190" t="s">
        <v>31733</v>
      </c>
      <c r="B8190" t="s">
        <v>31734</v>
      </c>
      <c r="C8190" s="1" t="str">
        <f t="shared" si="1069"/>
        <v>21:0675</v>
      </c>
      <c r="D8190" s="1" t="str">
        <f t="shared" si="1073"/>
        <v>21:0205</v>
      </c>
      <c r="E8190" t="s">
        <v>31735</v>
      </c>
      <c r="F8190" t="s">
        <v>31736</v>
      </c>
      <c r="H8190">
        <v>63.759774899999996</v>
      </c>
      <c r="I8190">
        <v>-135.58158109999999</v>
      </c>
      <c r="J8190" s="1" t="str">
        <f t="shared" si="1074"/>
        <v>Fluid (stream)</v>
      </c>
      <c r="K8190" s="1" t="str">
        <f t="shared" si="1075"/>
        <v>Untreated Water</v>
      </c>
      <c r="O8190">
        <v>0.88</v>
      </c>
      <c r="P8190">
        <v>40</v>
      </c>
      <c r="Q8190">
        <v>8.1999999999999993</v>
      </c>
    </row>
    <row r="8191" spans="1:17" hidden="1" x14ac:dyDescent="0.3">
      <c r="A8191" t="s">
        <v>31737</v>
      </c>
      <c r="B8191" t="s">
        <v>31738</v>
      </c>
      <c r="C8191" s="1" t="str">
        <f t="shared" si="1069"/>
        <v>21:0675</v>
      </c>
      <c r="D8191" s="1" t="str">
        <f t="shared" si="1073"/>
        <v>21:0205</v>
      </c>
      <c r="E8191" t="s">
        <v>31739</v>
      </c>
      <c r="F8191" t="s">
        <v>31740</v>
      </c>
      <c r="H8191">
        <v>63.697936400000003</v>
      </c>
      <c r="I8191">
        <v>-135.65695349999999</v>
      </c>
      <c r="J8191" s="1" t="str">
        <f t="shared" si="1074"/>
        <v>Fluid (stream)</v>
      </c>
      <c r="K8191" s="1" t="str">
        <f t="shared" si="1075"/>
        <v>Untreated Water</v>
      </c>
      <c r="O8191">
        <v>0.63</v>
      </c>
      <c r="P8191">
        <v>40</v>
      </c>
      <c r="Q8191">
        <v>7.9</v>
      </c>
    </row>
    <row r="8192" spans="1:17" hidden="1" x14ac:dyDescent="0.3">
      <c r="A8192" t="s">
        <v>31741</v>
      </c>
      <c r="B8192" t="s">
        <v>31742</v>
      </c>
      <c r="C8192" s="1" t="str">
        <f t="shared" si="1069"/>
        <v>21:0675</v>
      </c>
      <c r="D8192" s="1" t="str">
        <f t="shared" si="1073"/>
        <v>21:0205</v>
      </c>
      <c r="E8192" t="s">
        <v>31743</v>
      </c>
      <c r="F8192" t="s">
        <v>31744</v>
      </c>
      <c r="H8192">
        <v>63.946591300000001</v>
      </c>
      <c r="I8192">
        <v>-135.70748399999999</v>
      </c>
      <c r="J8192" s="1" t="str">
        <f t="shared" si="1074"/>
        <v>Fluid (stream)</v>
      </c>
      <c r="K8192" s="1" t="str">
        <f t="shared" si="1075"/>
        <v>Untreated Water</v>
      </c>
      <c r="O8192">
        <v>0.96</v>
      </c>
      <c r="P8192">
        <v>40</v>
      </c>
      <c r="Q8192">
        <v>8.3000000000000007</v>
      </c>
    </row>
    <row r="8193" spans="1:17" hidden="1" x14ac:dyDescent="0.3">
      <c r="A8193" t="s">
        <v>31745</v>
      </c>
      <c r="B8193" t="s">
        <v>31746</v>
      </c>
      <c r="C8193" s="1" t="str">
        <f t="shared" si="1069"/>
        <v>21:0675</v>
      </c>
      <c r="D8193" s="1" t="str">
        <f t="shared" si="1073"/>
        <v>21:0205</v>
      </c>
      <c r="E8193" t="s">
        <v>31747</v>
      </c>
      <c r="F8193" t="s">
        <v>31748</v>
      </c>
      <c r="H8193">
        <v>63.9694535</v>
      </c>
      <c r="I8193">
        <v>-135.81269119999999</v>
      </c>
      <c r="J8193" s="1" t="str">
        <f t="shared" si="1074"/>
        <v>Fluid (stream)</v>
      </c>
      <c r="K8193" s="1" t="str">
        <f t="shared" si="1075"/>
        <v>Untreated Water</v>
      </c>
      <c r="O8193">
        <v>1.6</v>
      </c>
      <c r="P8193">
        <v>40</v>
      </c>
      <c r="Q8193">
        <v>8.1</v>
      </c>
    </row>
    <row r="8194" spans="1:17" hidden="1" x14ac:dyDescent="0.3">
      <c r="A8194" t="s">
        <v>31749</v>
      </c>
      <c r="B8194" t="s">
        <v>31750</v>
      </c>
      <c r="C8194" s="1" t="str">
        <f t="shared" si="1069"/>
        <v>21:0675</v>
      </c>
      <c r="D8194" s="1" t="str">
        <f t="shared" si="1073"/>
        <v>21:0205</v>
      </c>
      <c r="E8194" t="s">
        <v>31751</v>
      </c>
      <c r="F8194" t="s">
        <v>31752</v>
      </c>
      <c r="H8194">
        <v>63.9779938</v>
      </c>
      <c r="I8194">
        <v>-135.85535200000001</v>
      </c>
      <c r="J8194" s="1" t="str">
        <f t="shared" si="1074"/>
        <v>Fluid (stream)</v>
      </c>
      <c r="K8194" s="1" t="str">
        <f t="shared" si="1075"/>
        <v>Untreated Water</v>
      </c>
      <c r="O8194">
        <v>1.8</v>
      </c>
      <c r="P8194">
        <v>40</v>
      </c>
      <c r="Q8194">
        <v>7.9</v>
      </c>
    </row>
    <row r="8195" spans="1:17" hidden="1" x14ac:dyDescent="0.3">
      <c r="A8195" t="s">
        <v>31753</v>
      </c>
      <c r="B8195" t="s">
        <v>31754</v>
      </c>
      <c r="C8195" s="1" t="str">
        <f t="shared" si="1069"/>
        <v>21:0675</v>
      </c>
      <c r="D8195" s="1" t="str">
        <f t="shared" si="1073"/>
        <v>21:0205</v>
      </c>
      <c r="E8195" t="s">
        <v>31755</v>
      </c>
      <c r="F8195" t="s">
        <v>31756</v>
      </c>
      <c r="H8195">
        <v>63.986249999999998</v>
      </c>
      <c r="I8195">
        <v>-135.85390820000001</v>
      </c>
      <c r="J8195" s="1" t="str">
        <f t="shared" si="1074"/>
        <v>Fluid (stream)</v>
      </c>
      <c r="K8195" s="1" t="str">
        <f t="shared" si="1075"/>
        <v>Untreated Water</v>
      </c>
      <c r="O8195">
        <v>0.25</v>
      </c>
      <c r="P8195">
        <v>60</v>
      </c>
      <c r="Q8195">
        <v>8</v>
      </c>
    </row>
    <row r="8196" spans="1:17" hidden="1" x14ac:dyDescent="0.3">
      <c r="A8196" t="s">
        <v>31757</v>
      </c>
      <c r="B8196" t="s">
        <v>31758</v>
      </c>
      <c r="C8196" s="1" t="str">
        <f t="shared" si="1069"/>
        <v>21:0675</v>
      </c>
      <c r="D8196" s="1" t="str">
        <f t="shared" si="1073"/>
        <v>21:0205</v>
      </c>
      <c r="E8196" t="s">
        <v>31759</v>
      </c>
      <c r="F8196" t="s">
        <v>31760</v>
      </c>
      <c r="H8196">
        <v>63.820399899999998</v>
      </c>
      <c r="I8196">
        <v>-134.43212320000001</v>
      </c>
      <c r="J8196" s="1" t="str">
        <f t="shared" si="1074"/>
        <v>Fluid (stream)</v>
      </c>
      <c r="K8196" s="1" t="str">
        <f t="shared" si="1075"/>
        <v>Untreated Water</v>
      </c>
      <c r="O8196">
        <v>0.37</v>
      </c>
      <c r="P8196">
        <v>30</v>
      </c>
      <c r="Q8196">
        <v>7.8</v>
      </c>
    </row>
    <row r="8197" spans="1:17" hidden="1" x14ac:dyDescent="0.3">
      <c r="A8197" t="s">
        <v>31761</v>
      </c>
      <c r="B8197" t="s">
        <v>31762</v>
      </c>
      <c r="C8197" s="1" t="str">
        <f t="shared" si="1069"/>
        <v>21:0675</v>
      </c>
      <c r="D8197" s="1" t="str">
        <f t="shared" si="1073"/>
        <v>21:0205</v>
      </c>
      <c r="E8197" t="s">
        <v>31763</v>
      </c>
      <c r="F8197" t="s">
        <v>31764</v>
      </c>
      <c r="H8197">
        <v>63.843869400000003</v>
      </c>
      <c r="I8197">
        <v>-134.38439890000001</v>
      </c>
      <c r="J8197" s="1" t="str">
        <f t="shared" si="1074"/>
        <v>Fluid (stream)</v>
      </c>
      <c r="K8197" s="1" t="str">
        <f t="shared" si="1075"/>
        <v>Untreated Water</v>
      </c>
      <c r="O8197">
        <v>0.5</v>
      </c>
      <c r="P8197">
        <v>30</v>
      </c>
      <c r="Q8197">
        <v>7.8</v>
      </c>
    </row>
    <row r="8198" spans="1:17" hidden="1" x14ac:dyDescent="0.3">
      <c r="A8198" t="s">
        <v>31765</v>
      </c>
      <c r="B8198" t="s">
        <v>31766</v>
      </c>
      <c r="C8198" s="1" t="str">
        <f t="shared" si="1069"/>
        <v>21:0675</v>
      </c>
      <c r="D8198" s="1" t="str">
        <f t="shared" si="1073"/>
        <v>21:0205</v>
      </c>
      <c r="E8198" t="s">
        <v>31767</v>
      </c>
      <c r="F8198" t="s">
        <v>31768</v>
      </c>
      <c r="H8198">
        <v>63.814076800000002</v>
      </c>
      <c r="I8198">
        <v>-134.38271349999999</v>
      </c>
      <c r="J8198" s="1" t="str">
        <f t="shared" si="1074"/>
        <v>Fluid (stream)</v>
      </c>
      <c r="K8198" s="1" t="str">
        <f t="shared" si="1075"/>
        <v>Untreated Water</v>
      </c>
      <c r="O8198">
        <v>0.28000000000000003</v>
      </c>
      <c r="P8198">
        <v>30</v>
      </c>
      <c r="Q8198">
        <v>7.7</v>
      </c>
    </row>
    <row r="8199" spans="1:17" hidden="1" x14ac:dyDescent="0.3">
      <c r="A8199" t="s">
        <v>31769</v>
      </c>
      <c r="B8199" t="s">
        <v>31770</v>
      </c>
      <c r="C8199" s="1" t="str">
        <f t="shared" si="1069"/>
        <v>21:0675</v>
      </c>
      <c r="D8199" s="1" t="str">
        <f t="shared" si="1073"/>
        <v>21:0205</v>
      </c>
      <c r="E8199" t="s">
        <v>31771</v>
      </c>
      <c r="F8199" t="s">
        <v>31772</v>
      </c>
      <c r="H8199">
        <v>63.818290300000001</v>
      </c>
      <c r="I8199">
        <v>-134.3672033</v>
      </c>
      <c r="J8199" s="1" t="str">
        <f t="shared" si="1074"/>
        <v>Fluid (stream)</v>
      </c>
      <c r="K8199" s="1" t="str">
        <f t="shared" si="1075"/>
        <v>Untreated Water</v>
      </c>
      <c r="O8199">
        <v>0.66</v>
      </c>
      <c r="P8199">
        <v>30</v>
      </c>
      <c r="Q8199">
        <v>7.7</v>
      </c>
    </row>
    <row r="8200" spans="1:17" hidden="1" x14ac:dyDescent="0.3">
      <c r="A8200" t="s">
        <v>31773</v>
      </c>
      <c r="B8200" t="s">
        <v>31774</v>
      </c>
      <c r="C8200" s="1" t="str">
        <f t="shared" si="1069"/>
        <v>21:0675</v>
      </c>
      <c r="D8200" s="1" t="str">
        <f t="shared" si="1073"/>
        <v>21:0205</v>
      </c>
      <c r="E8200" t="s">
        <v>31775</v>
      </c>
      <c r="F8200" t="s">
        <v>31776</v>
      </c>
      <c r="H8200">
        <v>63.804349100000003</v>
      </c>
      <c r="I8200">
        <v>-134.31515350000001</v>
      </c>
      <c r="J8200" s="1" t="str">
        <f t="shared" si="1074"/>
        <v>Fluid (stream)</v>
      </c>
      <c r="K8200" s="1" t="str">
        <f t="shared" si="1075"/>
        <v>Untreated Water</v>
      </c>
      <c r="O8200">
        <v>0.25</v>
      </c>
      <c r="P8200">
        <v>20</v>
      </c>
      <c r="Q8200">
        <v>7.8</v>
      </c>
    </row>
    <row r="8201" spans="1:17" hidden="1" x14ac:dyDescent="0.3">
      <c r="A8201" t="s">
        <v>31777</v>
      </c>
      <c r="B8201" t="s">
        <v>31778</v>
      </c>
      <c r="C8201" s="1" t="str">
        <f t="shared" si="1069"/>
        <v>21:0675</v>
      </c>
      <c r="D8201" s="1" t="str">
        <f t="shared" si="1073"/>
        <v>21:0205</v>
      </c>
      <c r="E8201" t="s">
        <v>31775</v>
      </c>
      <c r="F8201" t="s">
        <v>31779</v>
      </c>
      <c r="H8201">
        <v>63.804349100000003</v>
      </c>
      <c r="I8201">
        <v>-134.31515350000001</v>
      </c>
      <c r="J8201" s="1" t="str">
        <f t="shared" si="1074"/>
        <v>Fluid (stream)</v>
      </c>
      <c r="K8201" s="1" t="str">
        <f t="shared" si="1075"/>
        <v>Untreated Water</v>
      </c>
      <c r="O8201">
        <v>0.25</v>
      </c>
      <c r="P8201">
        <v>20</v>
      </c>
      <c r="Q8201">
        <v>7.8</v>
      </c>
    </row>
    <row r="8202" spans="1:17" hidden="1" x14ac:dyDescent="0.3">
      <c r="A8202" t="s">
        <v>31780</v>
      </c>
      <c r="B8202" t="s">
        <v>31781</v>
      </c>
      <c r="C8202" s="1" t="str">
        <f t="shared" si="1069"/>
        <v>21:0675</v>
      </c>
      <c r="D8202" s="1" t="str">
        <f t="shared" si="1073"/>
        <v>21:0205</v>
      </c>
      <c r="E8202" t="s">
        <v>31782</v>
      </c>
      <c r="F8202" t="s">
        <v>31783</v>
      </c>
      <c r="H8202">
        <v>63.828015800000003</v>
      </c>
      <c r="I8202">
        <v>-134.2401247</v>
      </c>
      <c r="J8202" s="1" t="str">
        <f t="shared" si="1074"/>
        <v>Fluid (stream)</v>
      </c>
      <c r="K8202" s="1" t="str">
        <f t="shared" si="1075"/>
        <v>Untreated Water</v>
      </c>
      <c r="O8202">
        <v>0.53</v>
      </c>
      <c r="P8202">
        <v>30</v>
      </c>
      <c r="Q8202">
        <v>7.8</v>
      </c>
    </row>
    <row r="8203" spans="1:17" hidden="1" x14ac:dyDescent="0.3">
      <c r="A8203" t="s">
        <v>31784</v>
      </c>
      <c r="B8203" t="s">
        <v>31785</v>
      </c>
      <c r="C8203" s="1" t="str">
        <f t="shared" si="1069"/>
        <v>21:0675</v>
      </c>
      <c r="D8203" s="1" t="str">
        <f t="shared" si="1073"/>
        <v>21:0205</v>
      </c>
      <c r="E8203" t="s">
        <v>31786</v>
      </c>
      <c r="F8203" t="s">
        <v>31787</v>
      </c>
      <c r="H8203">
        <v>63.835057399999997</v>
      </c>
      <c r="I8203">
        <v>-134.27259799999999</v>
      </c>
      <c r="J8203" s="1" t="str">
        <f t="shared" si="1074"/>
        <v>Fluid (stream)</v>
      </c>
      <c r="K8203" s="1" t="str">
        <f t="shared" si="1075"/>
        <v>Untreated Water</v>
      </c>
      <c r="O8203">
        <v>1.2</v>
      </c>
      <c r="P8203">
        <v>20</v>
      </c>
      <c r="Q8203">
        <v>8</v>
      </c>
    </row>
    <row r="8204" spans="1:17" hidden="1" x14ac:dyDescent="0.3">
      <c r="A8204" t="s">
        <v>31788</v>
      </c>
      <c r="B8204" t="s">
        <v>31789</v>
      </c>
      <c r="C8204" s="1" t="str">
        <f t="shared" si="1069"/>
        <v>21:0675</v>
      </c>
      <c r="D8204" s="1" t="str">
        <f t="shared" si="1073"/>
        <v>21:0205</v>
      </c>
      <c r="E8204" t="s">
        <v>31790</v>
      </c>
      <c r="F8204" t="s">
        <v>31791</v>
      </c>
      <c r="H8204">
        <v>63.806761399999999</v>
      </c>
      <c r="I8204">
        <v>-134.18367950000001</v>
      </c>
      <c r="J8204" s="1" t="str">
        <f t="shared" si="1074"/>
        <v>Fluid (stream)</v>
      </c>
      <c r="K8204" s="1" t="str">
        <f t="shared" si="1075"/>
        <v>Untreated Water</v>
      </c>
      <c r="O8204">
        <v>0.49</v>
      </c>
      <c r="P8204">
        <v>30</v>
      </c>
      <c r="Q8204">
        <v>7.7</v>
      </c>
    </row>
    <row r="8205" spans="1:17" hidden="1" x14ac:dyDescent="0.3">
      <c r="A8205" t="s">
        <v>31792</v>
      </c>
      <c r="B8205" t="s">
        <v>31793</v>
      </c>
      <c r="C8205" s="1" t="str">
        <f t="shared" si="1069"/>
        <v>21:0675</v>
      </c>
      <c r="D8205" s="1" t="str">
        <f t="shared" si="1073"/>
        <v>21:0205</v>
      </c>
      <c r="E8205" t="s">
        <v>31794</v>
      </c>
      <c r="F8205" t="s">
        <v>31795</v>
      </c>
      <c r="H8205">
        <v>63.806875400000003</v>
      </c>
      <c r="I8205">
        <v>-134.1976057</v>
      </c>
      <c r="J8205" s="1" t="str">
        <f t="shared" si="1074"/>
        <v>Fluid (stream)</v>
      </c>
      <c r="K8205" s="1" t="str">
        <f t="shared" si="1075"/>
        <v>Untreated Water</v>
      </c>
      <c r="O8205">
        <v>0.73</v>
      </c>
      <c r="P8205">
        <v>90</v>
      </c>
      <c r="Q8205">
        <v>8</v>
      </c>
    </row>
    <row r="8206" spans="1:17" hidden="1" x14ac:dyDescent="0.3">
      <c r="A8206" t="s">
        <v>31796</v>
      </c>
      <c r="B8206" t="s">
        <v>31797</v>
      </c>
      <c r="C8206" s="1" t="str">
        <f t="shared" si="1069"/>
        <v>21:0675</v>
      </c>
      <c r="D8206" s="1" t="str">
        <f t="shared" si="1073"/>
        <v>21:0205</v>
      </c>
      <c r="E8206" t="s">
        <v>31798</v>
      </c>
      <c r="F8206" t="s">
        <v>31799</v>
      </c>
      <c r="H8206">
        <v>63.784610600000001</v>
      </c>
      <c r="I8206">
        <v>-134.22564890000001</v>
      </c>
      <c r="J8206" s="1" t="str">
        <f t="shared" si="1074"/>
        <v>Fluid (stream)</v>
      </c>
      <c r="K8206" s="1" t="str">
        <f t="shared" si="1075"/>
        <v>Untreated Water</v>
      </c>
      <c r="O8206">
        <v>0.15</v>
      </c>
      <c r="P8206">
        <v>30</v>
      </c>
      <c r="Q8206">
        <v>7.5</v>
      </c>
    </row>
    <row r="8207" spans="1:17" hidden="1" x14ac:dyDescent="0.3">
      <c r="A8207" t="s">
        <v>31800</v>
      </c>
      <c r="B8207" t="s">
        <v>31801</v>
      </c>
      <c r="C8207" s="1" t="str">
        <f t="shared" si="1069"/>
        <v>21:0675</v>
      </c>
      <c r="D8207" s="1" t="str">
        <f t="shared" si="1073"/>
        <v>21:0205</v>
      </c>
      <c r="E8207" t="s">
        <v>31802</v>
      </c>
      <c r="F8207" t="s">
        <v>31803</v>
      </c>
      <c r="H8207">
        <v>63.7931314</v>
      </c>
      <c r="I8207">
        <v>-134.1423049</v>
      </c>
      <c r="J8207" s="1" t="str">
        <f t="shared" si="1074"/>
        <v>Fluid (stream)</v>
      </c>
      <c r="K8207" s="1" t="str">
        <f t="shared" si="1075"/>
        <v>Untreated Water</v>
      </c>
      <c r="O8207">
        <v>0.25</v>
      </c>
      <c r="P8207">
        <v>50</v>
      </c>
      <c r="Q8207">
        <v>7.6</v>
      </c>
    </row>
    <row r="8208" spans="1:17" hidden="1" x14ac:dyDescent="0.3">
      <c r="A8208" t="s">
        <v>31804</v>
      </c>
      <c r="B8208" t="s">
        <v>31805</v>
      </c>
      <c r="C8208" s="1" t="str">
        <f t="shared" si="1069"/>
        <v>21:0675</v>
      </c>
      <c r="D8208" s="1" t="str">
        <f t="shared" si="1073"/>
        <v>21:0205</v>
      </c>
      <c r="E8208" t="s">
        <v>31806</v>
      </c>
      <c r="F8208" t="s">
        <v>31807</v>
      </c>
      <c r="H8208">
        <v>63.797982900000001</v>
      </c>
      <c r="I8208">
        <v>-134.07492669999999</v>
      </c>
      <c r="J8208" s="1" t="str">
        <f t="shared" si="1074"/>
        <v>Fluid (stream)</v>
      </c>
      <c r="K8208" s="1" t="str">
        <f t="shared" si="1075"/>
        <v>Untreated Water</v>
      </c>
      <c r="O8208">
        <v>0.41</v>
      </c>
      <c r="P8208">
        <v>50</v>
      </c>
      <c r="Q8208">
        <v>7.9</v>
      </c>
    </row>
    <row r="8209" spans="1:17" hidden="1" x14ac:dyDescent="0.3">
      <c r="A8209" t="s">
        <v>31808</v>
      </c>
      <c r="B8209" t="s">
        <v>31809</v>
      </c>
      <c r="C8209" s="1" t="str">
        <f t="shared" si="1069"/>
        <v>21:0675</v>
      </c>
      <c r="D8209" s="1" t="str">
        <f t="shared" si="1073"/>
        <v>21:0205</v>
      </c>
      <c r="E8209" t="s">
        <v>31810</v>
      </c>
      <c r="F8209" t="s">
        <v>31811</v>
      </c>
      <c r="H8209">
        <v>63.799455500000001</v>
      </c>
      <c r="I8209">
        <v>-134.0919916</v>
      </c>
      <c r="J8209" s="1" t="str">
        <f t="shared" si="1074"/>
        <v>Fluid (stream)</v>
      </c>
      <c r="K8209" s="1" t="str">
        <f t="shared" si="1075"/>
        <v>Untreated Water</v>
      </c>
      <c r="O8209">
        <v>1.3</v>
      </c>
      <c r="P8209">
        <v>80</v>
      </c>
      <c r="Q8209">
        <v>7.7</v>
      </c>
    </row>
    <row r="8210" spans="1:17" hidden="1" x14ac:dyDescent="0.3">
      <c r="A8210" t="s">
        <v>31812</v>
      </c>
      <c r="B8210" t="s">
        <v>31813</v>
      </c>
      <c r="C8210" s="1" t="str">
        <f t="shared" si="1069"/>
        <v>21:0675</v>
      </c>
      <c r="D8210" s="1" t="str">
        <f>HYPERLINK("http://geochem.nrcan.gc.ca/cdogs/content/svy/svy_e.htm", "")</f>
        <v/>
      </c>
      <c r="G8210" s="1" t="str">
        <f>HYPERLINK("http://geochem.nrcan.gc.ca/cdogs/content/cr_/cr_00080_e.htm", "80")</f>
        <v>80</v>
      </c>
      <c r="J8210" t="s">
        <v>11453</v>
      </c>
      <c r="K8210" t="s">
        <v>11454</v>
      </c>
      <c r="O8210">
        <v>0.28000000000000003</v>
      </c>
      <c r="P8210">
        <v>100</v>
      </c>
      <c r="Q8210">
        <v>7.5</v>
      </c>
    </row>
    <row r="8211" spans="1:17" hidden="1" x14ac:dyDescent="0.3">
      <c r="A8211" t="s">
        <v>31814</v>
      </c>
      <c r="B8211" t="s">
        <v>31815</v>
      </c>
      <c r="C8211" s="1" t="str">
        <f t="shared" si="1069"/>
        <v>21:0675</v>
      </c>
      <c r="D8211" s="1" t="str">
        <f t="shared" ref="D8211:D8229" si="1076">HYPERLINK("http://geochem.nrcan.gc.ca/cdogs/content/svy/svy210205_e.htm", "21:0205")</f>
        <v>21:0205</v>
      </c>
      <c r="E8211" t="s">
        <v>31816</v>
      </c>
      <c r="F8211" t="s">
        <v>31817</v>
      </c>
      <c r="H8211">
        <v>63.813439799999998</v>
      </c>
      <c r="I8211">
        <v>-134.07673539999999</v>
      </c>
      <c r="J8211" s="1" t="str">
        <f t="shared" ref="J8211:J8229" si="1077">HYPERLINK("http://geochem.nrcan.gc.ca/cdogs/content/kwd/kwd020018_e.htm", "Fluid (stream)")</f>
        <v>Fluid (stream)</v>
      </c>
      <c r="K8211" s="1" t="str">
        <f t="shared" ref="K8211:K8229" si="1078">HYPERLINK("http://geochem.nrcan.gc.ca/cdogs/content/kwd/kwd080007_e.htm", "Untreated Water")</f>
        <v>Untreated Water</v>
      </c>
      <c r="O8211">
        <v>0.38</v>
      </c>
      <c r="P8211">
        <v>220</v>
      </c>
      <c r="Q8211">
        <v>7.4</v>
      </c>
    </row>
    <row r="8212" spans="1:17" hidden="1" x14ac:dyDescent="0.3">
      <c r="A8212" t="s">
        <v>31818</v>
      </c>
      <c r="B8212" t="s">
        <v>31819</v>
      </c>
      <c r="C8212" s="1" t="str">
        <f t="shared" si="1069"/>
        <v>21:0675</v>
      </c>
      <c r="D8212" s="1" t="str">
        <f t="shared" si="1076"/>
        <v>21:0205</v>
      </c>
      <c r="E8212" t="s">
        <v>31820</v>
      </c>
      <c r="F8212" t="s">
        <v>31821</v>
      </c>
      <c r="H8212">
        <v>63.851886</v>
      </c>
      <c r="I8212">
        <v>-134.08363109999999</v>
      </c>
      <c r="J8212" s="1" t="str">
        <f t="shared" si="1077"/>
        <v>Fluid (stream)</v>
      </c>
      <c r="K8212" s="1" t="str">
        <f t="shared" si="1078"/>
        <v>Untreated Water</v>
      </c>
      <c r="O8212">
        <v>0.45</v>
      </c>
      <c r="P8212">
        <v>210</v>
      </c>
      <c r="Q8212">
        <v>7.7</v>
      </c>
    </row>
    <row r="8213" spans="1:17" hidden="1" x14ac:dyDescent="0.3">
      <c r="A8213" t="s">
        <v>31822</v>
      </c>
      <c r="B8213" t="s">
        <v>31823</v>
      </c>
      <c r="C8213" s="1" t="str">
        <f t="shared" si="1069"/>
        <v>21:0675</v>
      </c>
      <c r="D8213" s="1" t="str">
        <f t="shared" si="1076"/>
        <v>21:0205</v>
      </c>
      <c r="E8213" t="s">
        <v>31824</v>
      </c>
      <c r="F8213" t="s">
        <v>31825</v>
      </c>
      <c r="H8213">
        <v>63.855651399999999</v>
      </c>
      <c r="I8213">
        <v>-134.0592824</v>
      </c>
      <c r="J8213" s="1" t="str">
        <f t="shared" si="1077"/>
        <v>Fluid (stream)</v>
      </c>
      <c r="K8213" s="1" t="str">
        <f t="shared" si="1078"/>
        <v>Untreated Water</v>
      </c>
      <c r="O8213">
        <v>2.5000000000000001E-2</v>
      </c>
      <c r="P8213">
        <v>60</v>
      </c>
      <c r="Q8213">
        <v>6.8</v>
      </c>
    </row>
    <row r="8214" spans="1:17" hidden="1" x14ac:dyDescent="0.3">
      <c r="A8214" t="s">
        <v>31826</v>
      </c>
      <c r="B8214" t="s">
        <v>31827</v>
      </c>
      <c r="C8214" s="1" t="str">
        <f t="shared" si="1069"/>
        <v>21:0675</v>
      </c>
      <c r="D8214" s="1" t="str">
        <f t="shared" si="1076"/>
        <v>21:0205</v>
      </c>
      <c r="E8214" t="s">
        <v>31828</v>
      </c>
      <c r="F8214" t="s">
        <v>31829</v>
      </c>
      <c r="H8214">
        <v>63.787504200000001</v>
      </c>
      <c r="I8214">
        <v>-134.03846060000001</v>
      </c>
      <c r="J8214" s="1" t="str">
        <f t="shared" si="1077"/>
        <v>Fluid (stream)</v>
      </c>
      <c r="K8214" s="1" t="str">
        <f t="shared" si="1078"/>
        <v>Untreated Water</v>
      </c>
      <c r="O8214">
        <v>0.14000000000000001</v>
      </c>
      <c r="P8214">
        <v>140</v>
      </c>
      <c r="Q8214">
        <v>7.4</v>
      </c>
    </row>
    <row r="8215" spans="1:17" hidden="1" x14ac:dyDescent="0.3">
      <c r="A8215" t="s">
        <v>31830</v>
      </c>
      <c r="B8215" t="s">
        <v>31831</v>
      </c>
      <c r="C8215" s="1" t="str">
        <f t="shared" si="1069"/>
        <v>21:0675</v>
      </c>
      <c r="D8215" s="1" t="str">
        <f t="shared" si="1076"/>
        <v>21:0205</v>
      </c>
      <c r="E8215" t="s">
        <v>31832</v>
      </c>
      <c r="F8215" t="s">
        <v>31833</v>
      </c>
      <c r="H8215">
        <v>63.784224700000003</v>
      </c>
      <c r="I8215">
        <v>-134.05279519999999</v>
      </c>
      <c r="J8215" s="1" t="str">
        <f t="shared" si="1077"/>
        <v>Fluid (stream)</v>
      </c>
      <c r="K8215" s="1" t="str">
        <f t="shared" si="1078"/>
        <v>Untreated Water</v>
      </c>
      <c r="O8215">
        <v>0.39</v>
      </c>
      <c r="P8215">
        <v>50</v>
      </c>
      <c r="Q8215">
        <v>7.8</v>
      </c>
    </row>
    <row r="8216" spans="1:17" hidden="1" x14ac:dyDescent="0.3">
      <c r="A8216" t="s">
        <v>31834</v>
      </c>
      <c r="B8216" t="s">
        <v>31835</v>
      </c>
      <c r="C8216" s="1" t="str">
        <f t="shared" si="1069"/>
        <v>21:0675</v>
      </c>
      <c r="D8216" s="1" t="str">
        <f t="shared" si="1076"/>
        <v>21:0205</v>
      </c>
      <c r="E8216" t="s">
        <v>31836</v>
      </c>
      <c r="F8216" t="s">
        <v>31837</v>
      </c>
      <c r="H8216">
        <v>63.7758064</v>
      </c>
      <c r="I8216">
        <v>-134.05279340000001</v>
      </c>
      <c r="J8216" s="1" t="str">
        <f t="shared" si="1077"/>
        <v>Fluid (stream)</v>
      </c>
      <c r="K8216" s="1" t="str">
        <f t="shared" si="1078"/>
        <v>Untreated Water</v>
      </c>
      <c r="O8216">
        <v>0.92</v>
      </c>
      <c r="P8216">
        <v>300</v>
      </c>
      <c r="Q8216">
        <v>8</v>
      </c>
    </row>
    <row r="8217" spans="1:17" hidden="1" x14ac:dyDescent="0.3">
      <c r="A8217" t="s">
        <v>31838</v>
      </c>
      <c r="B8217" t="s">
        <v>31839</v>
      </c>
      <c r="C8217" s="1" t="str">
        <f t="shared" si="1069"/>
        <v>21:0675</v>
      </c>
      <c r="D8217" s="1" t="str">
        <f t="shared" si="1076"/>
        <v>21:0205</v>
      </c>
      <c r="E8217" t="s">
        <v>31840</v>
      </c>
      <c r="F8217" t="s">
        <v>31841</v>
      </c>
      <c r="H8217">
        <v>63.760185900000003</v>
      </c>
      <c r="I8217">
        <v>-134.13328920000001</v>
      </c>
      <c r="J8217" s="1" t="str">
        <f t="shared" si="1077"/>
        <v>Fluid (stream)</v>
      </c>
      <c r="K8217" s="1" t="str">
        <f t="shared" si="1078"/>
        <v>Untreated Water</v>
      </c>
      <c r="O8217">
        <v>0.43</v>
      </c>
      <c r="P8217">
        <v>50</v>
      </c>
      <c r="Q8217">
        <v>8.1</v>
      </c>
    </row>
    <row r="8218" spans="1:17" hidden="1" x14ac:dyDescent="0.3">
      <c r="A8218" t="s">
        <v>31842</v>
      </c>
      <c r="B8218" t="s">
        <v>31843</v>
      </c>
      <c r="C8218" s="1" t="str">
        <f t="shared" ref="C8218:C8281" si="1079">HYPERLINK("http://geochem.nrcan.gc.ca/cdogs/content/bdl/bdl210675_e.htm", "21:0675")</f>
        <v>21:0675</v>
      </c>
      <c r="D8218" s="1" t="str">
        <f t="shared" si="1076"/>
        <v>21:0205</v>
      </c>
      <c r="E8218" t="s">
        <v>31840</v>
      </c>
      <c r="F8218" t="s">
        <v>31844</v>
      </c>
      <c r="H8218">
        <v>63.760185900000003</v>
      </c>
      <c r="I8218">
        <v>-134.13328920000001</v>
      </c>
      <c r="J8218" s="1" t="str">
        <f t="shared" si="1077"/>
        <v>Fluid (stream)</v>
      </c>
      <c r="K8218" s="1" t="str">
        <f t="shared" si="1078"/>
        <v>Untreated Water</v>
      </c>
      <c r="O8218">
        <v>0.44</v>
      </c>
      <c r="P8218">
        <v>40</v>
      </c>
      <c r="Q8218">
        <v>7.9</v>
      </c>
    </row>
    <row r="8219" spans="1:17" hidden="1" x14ac:dyDescent="0.3">
      <c r="A8219" t="s">
        <v>31845</v>
      </c>
      <c r="B8219" t="s">
        <v>31846</v>
      </c>
      <c r="C8219" s="1" t="str">
        <f t="shared" si="1079"/>
        <v>21:0675</v>
      </c>
      <c r="D8219" s="1" t="str">
        <f t="shared" si="1076"/>
        <v>21:0205</v>
      </c>
      <c r="E8219" t="s">
        <v>31847</v>
      </c>
      <c r="F8219" t="s">
        <v>31848</v>
      </c>
      <c r="H8219">
        <v>63.755066100000001</v>
      </c>
      <c r="I8219">
        <v>-134.0833432</v>
      </c>
      <c r="J8219" s="1" t="str">
        <f t="shared" si="1077"/>
        <v>Fluid (stream)</v>
      </c>
      <c r="K8219" s="1" t="str">
        <f t="shared" si="1078"/>
        <v>Untreated Water</v>
      </c>
      <c r="O8219">
        <v>2.5000000000000001E-2</v>
      </c>
      <c r="P8219">
        <v>70</v>
      </c>
      <c r="Q8219">
        <v>7.9</v>
      </c>
    </row>
    <row r="8220" spans="1:17" hidden="1" x14ac:dyDescent="0.3">
      <c r="A8220" t="s">
        <v>31849</v>
      </c>
      <c r="B8220" t="s">
        <v>31850</v>
      </c>
      <c r="C8220" s="1" t="str">
        <f t="shared" si="1079"/>
        <v>21:0675</v>
      </c>
      <c r="D8220" s="1" t="str">
        <f t="shared" si="1076"/>
        <v>21:0205</v>
      </c>
      <c r="E8220" t="s">
        <v>31851</v>
      </c>
      <c r="F8220" t="s">
        <v>31852</v>
      </c>
      <c r="H8220">
        <v>63.722915499999999</v>
      </c>
      <c r="I8220">
        <v>-134.0442984</v>
      </c>
      <c r="J8220" s="1" t="str">
        <f t="shared" si="1077"/>
        <v>Fluid (stream)</v>
      </c>
      <c r="K8220" s="1" t="str">
        <f t="shared" si="1078"/>
        <v>Untreated Water</v>
      </c>
      <c r="O8220">
        <v>13</v>
      </c>
      <c r="P8220">
        <v>40</v>
      </c>
      <c r="Q8220">
        <v>7.7</v>
      </c>
    </row>
    <row r="8221" spans="1:17" hidden="1" x14ac:dyDescent="0.3">
      <c r="A8221" t="s">
        <v>31853</v>
      </c>
      <c r="B8221" t="s">
        <v>31854</v>
      </c>
      <c r="C8221" s="1" t="str">
        <f t="shared" si="1079"/>
        <v>21:0675</v>
      </c>
      <c r="D8221" s="1" t="str">
        <f t="shared" si="1076"/>
        <v>21:0205</v>
      </c>
      <c r="E8221" t="s">
        <v>31855</v>
      </c>
      <c r="F8221" t="s">
        <v>31856</v>
      </c>
      <c r="H8221">
        <v>63.727818499999998</v>
      </c>
      <c r="I8221">
        <v>-134.00367539999999</v>
      </c>
      <c r="J8221" s="1" t="str">
        <f t="shared" si="1077"/>
        <v>Fluid (stream)</v>
      </c>
      <c r="K8221" s="1" t="str">
        <f t="shared" si="1078"/>
        <v>Untreated Water</v>
      </c>
      <c r="O8221">
        <v>2.5</v>
      </c>
      <c r="P8221">
        <v>70</v>
      </c>
      <c r="Q8221">
        <v>7.7</v>
      </c>
    </row>
    <row r="8222" spans="1:17" hidden="1" x14ac:dyDescent="0.3">
      <c r="A8222" t="s">
        <v>31857</v>
      </c>
      <c r="B8222" t="s">
        <v>31858</v>
      </c>
      <c r="C8222" s="1" t="str">
        <f t="shared" si="1079"/>
        <v>21:0675</v>
      </c>
      <c r="D8222" s="1" t="str">
        <f t="shared" si="1076"/>
        <v>21:0205</v>
      </c>
      <c r="E8222" t="s">
        <v>31859</v>
      </c>
      <c r="F8222" t="s">
        <v>31860</v>
      </c>
      <c r="H8222">
        <v>63.711486899999997</v>
      </c>
      <c r="I8222">
        <v>-134.07119470000001</v>
      </c>
      <c r="J8222" s="1" t="str">
        <f t="shared" si="1077"/>
        <v>Fluid (stream)</v>
      </c>
      <c r="K8222" s="1" t="str">
        <f t="shared" si="1078"/>
        <v>Untreated Water</v>
      </c>
      <c r="O8222">
        <v>1.6</v>
      </c>
      <c r="P8222">
        <v>50</v>
      </c>
      <c r="Q8222">
        <v>7.8</v>
      </c>
    </row>
    <row r="8223" spans="1:17" hidden="1" x14ac:dyDescent="0.3">
      <c r="A8223" t="s">
        <v>31861</v>
      </c>
      <c r="B8223" t="s">
        <v>31862</v>
      </c>
      <c r="C8223" s="1" t="str">
        <f t="shared" si="1079"/>
        <v>21:0675</v>
      </c>
      <c r="D8223" s="1" t="str">
        <f t="shared" si="1076"/>
        <v>21:0205</v>
      </c>
      <c r="E8223" t="s">
        <v>31863</v>
      </c>
      <c r="F8223" t="s">
        <v>31864</v>
      </c>
      <c r="H8223">
        <v>63.730059199999999</v>
      </c>
      <c r="I8223">
        <v>-134.1085952</v>
      </c>
      <c r="J8223" s="1" t="str">
        <f t="shared" si="1077"/>
        <v>Fluid (stream)</v>
      </c>
      <c r="K8223" s="1" t="str">
        <f t="shared" si="1078"/>
        <v>Untreated Water</v>
      </c>
      <c r="O8223">
        <v>5.4</v>
      </c>
      <c r="P8223">
        <v>60</v>
      </c>
      <c r="Q8223">
        <v>8</v>
      </c>
    </row>
    <row r="8224" spans="1:17" hidden="1" x14ac:dyDescent="0.3">
      <c r="A8224" t="s">
        <v>31865</v>
      </c>
      <c r="B8224" t="s">
        <v>31866</v>
      </c>
      <c r="C8224" s="1" t="str">
        <f t="shared" si="1079"/>
        <v>21:0675</v>
      </c>
      <c r="D8224" s="1" t="str">
        <f t="shared" si="1076"/>
        <v>21:0205</v>
      </c>
      <c r="E8224" t="s">
        <v>31867</v>
      </c>
      <c r="F8224" t="s">
        <v>31868</v>
      </c>
      <c r="H8224">
        <v>63.710550400000002</v>
      </c>
      <c r="I8224">
        <v>-134.1690279</v>
      </c>
      <c r="J8224" s="1" t="str">
        <f t="shared" si="1077"/>
        <v>Fluid (stream)</v>
      </c>
      <c r="K8224" s="1" t="str">
        <f t="shared" si="1078"/>
        <v>Untreated Water</v>
      </c>
      <c r="O8224">
        <v>1.1000000000000001</v>
      </c>
      <c r="P8224">
        <v>40</v>
      </c>
      <c r="Q8224">
        <v>8</v>
      </c>
    </row>
    <row r="8225" spans="1:17" hidden="1" x14ac:dyDescent="0.3">
      <c r="A8225" t="s">
        <v>31869</v>
      </c>
      <c r="B8225" t="s">
        <v>31870</v>
      </c>
      <c r="C8225" s="1" t="str">
        <f t="shared" si="1079"/>
        <v>21:0675</v>
      </c>
      <c r="D8225" s="1" t="str">
        <f t="shared" si="1076"/>
        <v>21:0205</v>
      </c>
      <c r="E8225" t="s">
        <v>31871</v>
      </c>
      <c r="F8225" t="s">
        <v>31872</v>
      </c>
      <c r="H8225">
        <v>63.722864000000001</v>
      </c>
      <c r="I8225">
        <v>-134.1505875</v>
      </c>
      <c r="J8225" s="1" t="str">
        <f t="shared" si="1077"/>
        <v>Fluid (stream)</v>
      </c>
      <c r="K8225" s="1" t="str">
        <f t="shared" si="1078"/>
        <v>Untreated Water</v>
      </c>
      <c r="O8225">
        <v>0.61</v>
      </c>
      <c r="P8225">
        <v>30</v>
      </c>
      <c r="Q8225">
        <v>7.9</v>
      </c>
    </row>
    <row r="8226" spans="1:17" hidden="1" x14ac:dyDescent="0.3">
      <c r="A8226" t="s">
        <v>31873</v>
      </c>
      <c r="B8226" t="s">
        <v>31874</v>
      </c>
      <c r="C8226" s="1" t="str">
        <f t="shared" si="1079"/>
        <v>21:0675</v>
      </c>
      <c r="D8226" s="1" t="str">
        <f t="shared" si="1076"/>
        <v>21:0205</v>
      </c>
      <c r="E8226" t="s">
        <v>31875</v>
      </c>
      <c r="F8226" t="s">
        <v>31876</v>
      </c>
      <c r="H8226">
        <v>63.705917399999997</v>
      </c>
      <c r="I8226">
        <v>-134.20687889999999</v>
      </c>
      <c r="J8226" s="1" t="str">
        <f t="shared" si="1077"/>
        <v>Fluid (stream)</v>
      </c>
      <c r="K8226" s="1" t="str">
        <f t="shared" si="1078"/>
        <v>Untreated Water</v>
      </c>
      <c r="O8226">
        <v>0.37</v>
      </c>
      <c r="P8226">
        <v>30</v>
      </c>
      <c r="Q8226">
        <v>7.4</v>
      </c>
    </row>
    <row r="8227" spans="1:17" hidden="1" x14ac:dyDescent="0.3">
      <c r="A8227" t="s">
        <v>31877</v>
      </c>
      <c r="B8227" t="s">
        <v>31878</v>
      </c>
      <c r="C8227" s="1" t="str">
        <f t="shared" si="1079"/>
        <v>21:0675</v>
      </c>
      <c r="D8227" s="1" t="str">
        <f t="shared" si="1076"/>
        <v>21:0205</v>
      </c>
      <c r="E8227" t="s">
        <v>31879</v>
      </c>
      <c r="F8227" t="s">
        <v>31880</v>
      </c>
      <c r="H8227">
        <v>63.825375200000003</v>
      </c>
      <c r="I8227">
        <v>-134.51423109999999</v>
      </c>
      <c r="J8227" s="1" t="str">
        <f t="shared" si="1077"/>
        <v>Fluid (stream)</v>
      </c>
      <c r="K8227" s="1" t="str">
        <f t="shared" si="1078"/>
        <v>Untreated Water</v>
      </c>
      <c r="O8227">
        <v>2.5000000000000001E-2</v>
      </c>
      <c r="P8227">
        <v>130</v>
      </c>
      <c r="Q8227">
        <v>7.3</v>
      </c>
    </row>
    <row r="8228" spans="1:17" hidden="1" x14ac:dyDescent="0.3">
      <c r="A8228" t="s">
        <v>31881</v>
      </c>
      <c r="B8228" t="s">
        <v>31882</v>
      </c>
      <c r="C8228" s="1" t="str">
        <f t="shared" si="1079"/>
        <v>21:0675</v>
      </c>
      <c r="D8228" s="1" t="str">
        <f t="shared" si="1076"/>
        <v>21:0205</v>
      </c>
      <c r="E8228" t="s">
        <v>31883</v>
      </c>
      <c r="F8228" t="s">
        <v>31884</v>
      </c>
      <c r="H8228">
        <v>63.832473700000001</v>
      </c>
      <c r="I8228">
        <v>-134.5471541</v>
      </c>
      <c r="J8228" s="1" t="str">
        <f t="shared" si="1077"/>
        <v>Fluid (stream)</v>
      </c>
      <c r="K8228" s="1" t="str">
        <f t="shared" si="1078"/>
        <v>Untreated Water</v>
      </c>
      <c r="O8228">
        <v>2.5000000000000001E-2</v>
      </c>
      <c r="P8228">
        <v>60</v>
      </c>
      <c r="Q8228">
        <v>7.3</v>
      </c>
    </row>
    <row r="8229" spans="1:17" hidden="1" x14ac:dyDescent="0.3">
      <c r="A8229" t="s">
        <v>31885</v>
      </c>
      <c r="B8229" t="s">
        <v>31886</v>
      </c>
      <c r="C8229" s="1" t="str">
        <f t="shared" si="1079"/>
        <v>21:0675</v>
      </c>
      <c r="D8229" s="1" t="str">
        <f t="shared" si="1076"/>
        <v>21:0205</v>
      </c>
      <c r="E8229" t="s">
        <v>31887</v>
      </c>
      <c r="F8229" t="s">
        <v>31888</v>
      </c>
      <c r="H8229">
        <v>63.876078999999997</v>
      </c>
      <c r="I8229">
        <v>-134.46354769999999</v>
      </c>
      <c r="J8229" s="1" t="str">
        <f t="shared" si="1077"/>
        <v>Fluid (stream)</v>
      </c>
      <c r="K8229" s="1" t="str">
        <f t="shared" si="1078"/>
        <v>Untreated Water</v>
      </c>
      <c r="O8229">
        <v>0.19</v>
      </c>
      <c r="P8229">
        <v>30</v>
      </c>
      <c r="Q8229">
        <v>7.6</v>
      </c>
    </row>
    <row r="8230" spans="1:17" hidden="1" x14ac:dyDescent="0.3">
      <c r="A8230" t="s">
        <v>31889</v>
      </c>
      <c r="B8230" t="s">
        <v>31890</v>
      </c>
      <c r="C8230" s="1" t="str">
        <f t="shared" si="1079"/>
        <v>21:0675</v>
      </c>
      <c r="D8230" s="1" t="str">
        <f>HYPERLINK("http://geochem.nrcan.gc.ca/cdogs/content/svy/svy_e.htm", "")</f>
        <v/>
      </c>
      <c r="G8230" s="1" t="str">
        <f>HYPERLINK("http://geochem.nrcan.gc.ca/cdogs/content/cr_/cr_00082_e.htm", "82")</f>
        <v>82</v>
      </c>
      <c r="J8230" t="s">
        <v>11453</v>
      </c>
      <c r="K8230" t="s">
        <v>11454</v>
      </c>
      <c r="O8230">
        <v>1.1000000000000001</v>
      </c>
      <c r="P8230">
        <v>280</v>
      </c>
      <c r="Q8230">
        <v>7.8</v>
      </c>
    </row>
    <row r="8231" spans="1:17" hidden="1" x14ac:dyDescent="0.3">
      <c r="A8231" t="s">
        <v>31891</v>
      </c>
      <c r="B8231" t="s">
        <v>31892</v>
      </c>
      <c r="C8231" s="1" t="str">
        <f t="shared" si="1079"/>
        <v>21:0675</v>
      </c>
      <c r="D8231" s="1" t="str">
        <f t="shared" ref="D8231:D8237" si="1080">HYPERLINK("http://geochem.nrcan.gc.ca/cdogs/content/svy/svy210205_e.htm", "21:0205")</f>
        <v>21:0205</v>
      </c>
      <c r="E8231" t="s">
        <v>31893</v>
      </c>
      <c r="F8231" t="s">
        <v>31894</v>
      </c>
      <c r="H8231">
        <v>63.860060699999998</v>
      </c>
      <c r="I8231">
        <v>-134.51436519999999</v>
      </c>
      <c r="J8231" s="1" t="str">
        <f t="shared" ref="J8231:J8237" si="1081">HYPERLINK("http://geochem.nrcan.gc.ca/cdogs/content/kwd/kwd020018_e.htm", "Fluid (stream)")</f>
        <v>Fluid (stream)</v>
      </c>
      <c r="K8231" s="1" t="str">
        <f t="shared" ref="K8231:K8237" si="1082">HYPERLINK("http://geochem.nrcan.gc.ca/cdogs/content/kwd/kwd080007_e.htm", "Untreated Water")</f>
        <v>Untreated Water</v>
      </c>
      <c r="O8231">
        <v>0.25</v>
      </c>
      <c r="P8231">
        <v>50</v>
      </c>
      <c r="Q8231">
        <v>7.5</v>
      </c>
    </row>
    <row r="8232" spans="1:17" hidden="1" x14ac:dyDescent="0.3">
      <c r="A8232" t="s">
        <v>31895</v>
      </c>
      <c r="B8232" t="s">
        <v>31896</v>
      </c>
      <c r="C8232" s="1" t="str">
        <f t="shared" si="1079"/>
        <v>21:0675</v>
      </c>
      <c r="D8232" s="1" t="str">
        <f t="shared" si="1080"/>
        <v>21:0205</v>
      </c>
      <c r="E8232" t="s">
        <v>31897</v>
      </c>
      <c r="F8232" t="s">
        <v>31898</v>
      </c>
      <c r="H8232">
        <v>63.849468299999998</v>
      </c>
      <c r="I8232">
        <v>-134.56081080000001</v>
      </c>
      <c r="J8232" s="1" t="str">
        <f t="shared" si="1081"/>
        <v>Fluid (stream)</v>
      </c>
      <c r="K8232" s="1" t="str">
        <f t="shared" si="1082"/>
        <v>Untreated Water</v>
      </c>
      <c r="O8232">
        <v>0.16</v>
      </c>
      <c r="P8232">
        <v>170</v>
      </c>
      <c r="Q8232">
        <v>8</v>
      </c>
    </row>
    <row r="8233" spans="1:17" hidden="1" x14ac:dyDescent="0.3">
      <c r="A8233" t="s">
        <v>31899</v>
      </c>
      <c r="B8233" t="s">
        <v>31900</v>
      </c>
      <c r="C8233" s="1" t="str">
        <f t="shared" si="1079"/>
        <v>21:0675</v>
      </c>
      <c r="D8233" s="1" t="str">
        <f t="shared" si="1080"/>
        <v>21:0205</v>
      </c>
      <c r="E8233" t="s">
        <v>31901</v>
      </c>
      <c r="F8233" t="s">
        <v>31902</v>
      </c>
      <c r="H8233">
        <v>63.8458215</v>
      </c>
      <c r="I8233">
        <v>-134.6192629</v>
      </c>
      <c r="J8233" s="1" t="str">
        <f t="shared" si="1081"/>
        <v>Fluid (stream)</v>
      </c>
      <c r="K8233" s="1" t="str">
        <f t="shared" si="1082"/>
        <v>Untreated Water</v>
      </c>
      <c r="O8233">
        <v>2.5000000000000001E-2</v>
      </c>
      <c r="P8233">
        <v>50</v>
      </c>
      <c r="Q8233">
        <v>6.8</v>
      </c>
    </row>
    <row r="8234" spans="1:17" hidden="1" x14ac:dyDescent="0.3">
      <c r="A8234" t="s">
        <v>31903</v>
      </c>
      <c r="B8234" t="s">
        <v>31904</v>
      </c>
      <c r="C8234" s="1" t="str">
        <f t="shared" si="1079"/>
        <v>21:0675</v>
      </c>
      <c r="D8234" s="1" t="str">
        <f t="shared" si="1080"/>
        <v>21:0205</v>
      </c>
      <c r="E8234" t="s">
        <v>31905</v>
      </c>
      <c r="F8234" t="s">
        <v>31906</v>
      </c>
      <c r="H8234">
        <v>63.836923800000001</v>
      </c>
      <c r="I8234">
        <v>-134.5979796</v>
      </c>
      <c r="J8234" s="1" t="str">
        <f t="shared" si="1081"/>
        <v>Fluid (stream)</v>
      </c>
      <c r="K8234" s="1" t="str">
        <f t="shared" si="1082"/>
        <v>Untreated Water</v>
      </c>
      <c r="O8234">
        <v>0.15</v>
      </c>
      <c r="P8234">
        <v>40</v>
      </c>
      <c r="Q8234">
        <v>7.6</v>
      </c>
    </row>
    <row r="8235" spans="1:17" hidden="1" x14ac:dyDescent="0.3">
      <c r="A8235" t="s">
        <v>31907</v>
      </c>
      <c r="B8235" t="s">
        <v>31908</v>
      </c>
      <c r="C8235" s="1" t="str">
        <f t="shared" si="1079"/>
        <v>21:0675</v>
      </c>
      <c r="D8235" s="1" t="str">
        <f t="shared" si="1080"/>
        <v>21:0205</v>
      </c>
      <c r="E8235" t="s">
        <v>31909</v>
      </c>
      <c r="F8235" t="s">
        <v>31910</v>
      </c>
      <c r="H8235">
        <v>63.855551699999999</v>
      </c>
      <c r="I8235">
        <v>-134.5784318</v>
      </c>
      <c r="J8235" s="1" t="str">
        <f t="shared" si="1081"/>
        <v>Fluid (stream)</v>
      </c>
      <c r="K8235" s="1" t="str">
        <f t="shared" si="1082"/>
        <v>Untreated Water</v>
      </c>
      <c r="O8235">
        <v>2.5000000000000001E-2</v>
      </c>
      <c r="P8235">
        <v>120</v>
      </c>
      <c r="Q8235">
        <v>7.6</v>
      </c>
    </row>
    <row r="8236" spans="1:17" hidden="1" x14ac:dyDescent="0.3">
      <c r="A8236" t="s">
        <v>31911</v>
      </c>
      <c r="B8236" t="s">
        <v>31912</v>
      </c>
      <c r="C8236" s="1" t="str">
        <f t="shared" si="1079"/>
        <v>21:0675</v>
      </c>
      <c r="D8236" s="1" t="str">
        <f t="shared" si="1080"/>
        <v>21:0205</v>
      </c>
      <c r="E8236" t="s">
        <v>31913</v>
      </c>
      <c r="F8236" t="s">
        <v>31914</v>
      </c>
      <c r="H8236">
        <v>63.893362199999999</v>
      </c>
      <c r="I8236">
        <v>-134.6386607</v>
      </c>
      <c r="J8236" s="1" t="str">
        <f t="shared" si="1081"/>
        <v>Fluid (stream)</v>
      </c>
      <c r="K8236" s="1" t="str">
        <f t="shared" si="1082"/>
        <v>Untreated Water</v>
      </c>
      <c r="O8236">
        <v>2.5000000000000001E-2</v>
      </c>
      <c r="P8236">
        <v>110</v>
      </c>
      <c r="Q8236">
        <v>6.4</v>
      </c>
    </row>
    <row r="8237" spans="1:17" hidden="1" x14ac:dyDescent="0.3">
      <c r="A8237" t="s">
        <v>31915</v>
      </c>
      <c r="B8237" t="s">
        <v>31916</v>
      </c>
      <c r="C8237" s="1" t="str">
        <f t="shared" si="1079"/>
        <v>21:0675</v>
      </c>
      <c r="D8237" s="1" t="str">
        <f t="shared" si="1080"/>
        <v>21:0205</v>
      </c>
      <c r="E8237" t="s">
        <v>31917</v>
      </c>
      <c r="F8237" t="s">
        <v>31918</v>
      </c>
      <c r="H8237">
        <v>63.902613199999998</v>
      </c>
      <c r="I8237">
        <v>-134.54370209999999</v>
      </c>
      <c r="J8237" s="1" t="str">
        <f t="shared" si="1081"/>
        <v>Fluid (stream)</v>
      </c>
      <c r="K8237" s="1" t="str">
        <f t="shared" si="1082"/>
        <v>Untreated Water</v>
      </c>
      <c r="O8237">
        <v>7.0000000000000007E-2</v>
      </c>
      <c r="P8237">
        <v>70</v>
      </c>
      <c r="Q8237">
        <v>7.2</v>
      </c>
    </row>
    <row r="8238" spans="1:17" hidden="1" x14ac:dyDescent="0.3">
      <c r="A8238" t="s">
        <v>31919</v>
      </c>
      <c r="B8238" t="s">
        <v>31920</v>
      </c>
      <c r="C8238" s="1" t="str">
        <f t="shared" si="1079"/>
        <v>21:0675</v>
      </c>
      <c r="D8238" s="1" t="str">
        <f>HYPERLINK("http://geochem.nrcan.gc.ca/cdogs/content/svy/svy_e.htm", "")</f>
        <v/>
      </c>
      <c r="G8238" s="1" t="str">
        <f>HYPERLINK("http://geochem.nrcan.gc.ca/cdogs/content/cr_/cr_00082_e.htm", "82")</f>
        <v>82</v>
      </c>
      <c r="J8238" t="s">
        <v>11453</v>
      </c>
      <c r="K8238" t="s">
        <v>11454</v>
      </c>
      <c r="O8238">
        <v>0.97</v>
      </c>
      <c r="P8238">
        <v>280</v>
      </c>
      <c r="Q8238">
        <v>7.5</v>
      </c>
    </row>
    <row r="8239" spans="1:17" hidden="1" x14ac:dyDescent="0.3">
      <c r="A8239" t="s">
        <v>31921</v>
      </c>
      <c r="B8239" t="s">
        <v>31922</v>
      </c>
      <c r="C8239" s="1" t="str">
        <f t="shared" si="1079"/>
        <v>21:0675</v>
      </c>
      <c r="D8239" s="1" t="str">
        <f t="shared" ref="D8239:D8261" si="1083">HYPERLINK("http://geochem.nrcan.gc.ca/cdogs/content/svy/svy210205_e.htm", "21:0205")</f>
        <v>21:0205</v>
      </c>
      <c r="E8239" t="s">
        <v>31923</v>
      </c>
      <c r="F8239" t="s">
        <v>31924</v>
      </c>
      <c r="H8239">
        <v>63.912912900000002</v>
      </c>
      <c r="I8239">
        <v>-134.5781015</v>
      </c>
      <c r="J8239" s="1" t="str">
        <f t="shared" ref="J8239:J8261" si="1084">HYPERLINK("http://geochem.nrcan.gc.ca/cdogs/content/kwd/kwd020018_e.htm", "Fluid (stream)")</f>
        <v>Fluid (stream)</v>
      </c>
      <c r="K8239" s="1" t="str">
        <f t="shared" ref="K8239:K8261" si="1085">HYPERLINK("http://geochem.nrcan.gc.ca/cdogs/content/kwd/kwd080007_e.htm", "Untreated Water")</f>
        <v>Untreated Water</v>
      </c>
      <c r="O8239">
        <v>0.16</v>
      </c>
      <c r="P8239">
        <v>80</v>
      </c>
      <c r="Q8239">
        <v>7.7</v>
      </c>
    </row>
    <row r="8240" spans="1:17" hidden="1" x14ac:dyDescent="0.3">
      <c r="A8240" t="s">
        <v>31925</v>
      </c>
      <c r="B8240" t="s">
        <v>31926</v>
      </c>
      <c r="C8240" s="1" t="str">
        <f t="shared" si="1079"/>
        <v>21:0675</v>
      </c>
      <c r="D8240" s="1" t="str">
        <f t="shared" si="1083"/>
        <v>21:0205</v>
      </c>
      <c r="E8240" t="s">
        <v>31927</v>
      </c>
      <c r="F8240" t="s">
        <v>31928</v>
      </c>
      <c r="H8240">
        <v>63.830507900000001</v>
      </c>
      <c r="I8240">
        <v>-134.99901199999999</v>
      </c>
      <c r="J8240" s="1" t="str">
        <f t="shared" si="1084"/>
        <v>Fluid (stream)</v>
      </c>
      <c r="K8240" s="1" t="str">
        <f t="shared" si="1085"/>
        <v>Untreated Water</v>
      </c>
      <c r="O8240">
        <v>2.5000000000000001E-2</v>
      </c>
      <c r="P8240">
        <v>60</v>
      </c>
      <c r="Q8240">
        <v>7.2</v>
      </c>
    </row>
    <row r="8241" spans="1:17" hidden="1" x14ac:dyDescent="0.3">
      <c r="A8241" t="s">
        <v>31929</v>
      </c>
      <c r="B8241" t="s">
        <v>31930</v>
      </c>
      <c r="C8241" s="1" t="str">
        <f t="shared" si="1079"/>
        <v>21:0675</v>
      </c>
      <c r="D8241" s="1" t="str">
        <f t="shared" si="1083"/>
        <v>21:0205</v>
      </c>
      <c r="E8241" t="s">
        <v>31931</v>
      </c>
      <c r="F8241" t="s">
        <v>31932</v>
      </c>
      <c r="H8241">
        <v>63.875996700000002</v>
      </c>
      <c r="I8241">
        <v>-135.01507050000001</v>
      </c>
      <c r="J8241" s="1" t="str">
        <f t="shared" si="1084"/>
        <v>Fluid (stream)</v>
      </c>
      <c r="K8241" s="1" t="str">
        <f t="shared" si="1085"/>
        <v>Untreated Water</v>
      </c>
      <c r="O8241">
        <v>2.5000000000000001E-2</v>
      </c>
      <c r="P8241">
        <v>30</v>
      </c>
      <c r="Q8241">
        <v>7</v>
      </c>
    </row>
    <row r="8242" spans="1:17" hidden="1" x14ac:dyDescent="0.3">
      <c r="A8242" t="s">
        <v>31933</v>
      </c>
      <c r="B8242" t="s">
        <v>31934</v>
      </c>
      <c r="C8242" s="1" t="str">
        <f t="shared" si="1079"/>
        <v>21:0675</v>
      </c>
      <c r="D8242" s="1" t="str">
        <f t="shared" si="1083"/>
        <v>21:0205</v>
      </c>
      <c r="E8242" t="s">
        <v>31931</v>
      </c>
      <c r="F8242" t="s">
        <v>31935</v>
      </c>
      <c r="H8242">
        <v>63.875996700000002</v>
      </c>
      <c r="I8242">
        <v>-135.01507050000001</v>
      </c>
      <c r="J8242" s="1" t="str">
        <f t="shared" si="1084"/>
        <v>Fluid (stream)</v>
      </c>
      <c r="K8242" s="1" t="str">
        <f t="shared" si="1085"/>
        <v>Untreated Water</v>
      </c>
      <c r="O8242">
        <v>2.5000000000000001E-2</v>
      </c>
      <c r="P8242">
        <v>30</v>
      </c>
      <c r="Q8242">
        <v>6.9</v>
      </c>
    </row>
    <row r="8243" spans="1:17" hidden="1" x14ac:dyDescent="0.3">
      <c r="A8243" t="s">
        <v>31936</v>
      </c>
      <c r="B8243" t="s">
        <v>31937</v>
      </c>
      <c r="C8243" s="1" t="str">
        <f t="shared" si="1079"/>
        <v>21:0675</v>
      </c>
      <c r="D8243" s="1" t="str">
        <f t="shared" si="1083"/>
        <v>21:0205</v>
      </c>
      <c r="E8243" t="s">
        <v>31938</v>
      </c>
      <c r="F8243" t="s">
        <v>31939</v>
      </c>
      <c r="H8243">
        <v>63.8718869</v>
      </c>
      <c r="I8243">
        <v>-135.01164919999999</v>
      </c>
      <c r="J8243" s="1" t="str">
        <f t="shared" si="1084"/>
        <v>Fluid (stream)</v>
      </c>
      <c r="K8243" s="1" t="str">
        <f t="shared" si="1085"/>
        <v>Untreated Water</v>
      </c>
      <c r="O8243">
        <v>2.5000000000000001E-2</v>
      </c>
      <c r="P8243">
        <v>40</v>
      </c>
      <c r="Q8243">
        <v>6.7</v>
      </c>
    </row>
    <row r="8244" spans="1:17" hidden="1" x14ac:dyDescent="0.3">
      <c r="A8244" t="s">
        <v>31940</v>
      </c>
      <c r="B8244" t="s">
        <v>31941</v>
      </c>
      <c r="C8244" s="1" t="str">
        <f t="shared" si="1079"/>
        <v>21:0675</v>
      </c>
      <c r="D8244" s="1" t="str">
        <f t="shared" si="1083"/>
        <v>21:0205</v>
      </c>
      <c r="E8244" t="s">
        <v>31942</v>
      </c>
      <c r="F8244" t="s">
        <v>31943</v>
      </c>
      <c r="H8244">
        <v>63.867432000000001</v>
      </c>
      <c r="I8244">
        <v>-134.968062</v>
      </c>
      <c r="J8244" s="1" t="str">
        <f t="shared" si="1084"/>
        <v>Fluid (stream)</v>
      </c>
      <c r="K8244" s="1" t="str">
        <f t="shared" si="1085"/>
        <v>Untreated Water</v>
      </c>
      <c r="O8244">
        <v>2.5000000000000001E-2</v>
      </c>
      <c r="P8244">
        <v>30</v>
      </c>
      <c r="Q8244">
        <v>6.9</v>
      </c>
    </row>
    <row r="8245" spans="1:17" hidden="1" x14ac:dyDescent="0.3">
      <c r="A8245" t="s">
        <v>31944</v>
      </c>
      <c r="B8245" t="s">
        <v>31945</v>
      </c>
      <c r="C8245" s="1" t="str">
        <f t="shared" si="1079"/>
        <v>21:0675</v>
      </c>
      <c r="D8245" s="1" t="str">
        <f t="shared" si="1083"/>
        <v>21:0205</v>
      </c>
      <c r="E8245" t="s">
        <v>31946</v>
      </c>
      <c r="F8245" t="s">
        <v>31947</v>
      </c>
      <c r="H8245">
        <v>63.851148700000003</v>
      </c>
      <c r="I8245">
        <v>-134.95297049999999</v>
      </c>
      <c r="J8245" s="1" t="str">
        <f t="shared" si="1084"/>
        <v>Fluid (stream)</v>
      </c>
      <c r="K8245" s="1" t="str">
        <f t="shared" si="1085"/>
        <v>Untreated Water</v>
      </c>
      <c r="O8245">
        <v>2.5000000000000001E-2</v>
      </c>
      <c r="P8245">
        <v>30</v>
      </c>
      <c r="Q8245">
        <v>6.9</v>
      </c>
    </row>
    <row r="8246" spans="1:17" hidden="1" x14ac:dyDescent="0.3">
      <c r="A8246" t="s">
        <v>31948</v>
      </c>
      <c r="B8246" t="s">
        <v>31949</v>
      </c>
      <c r="C8246" s="1" t="str">
        <f t="shared" si="1079"/>
        <v>21:0675</v>
      </c>
      <c r="D8246" s="1" t="str">
        <f t="shared" si="1083"/>
        <v>21:0205</v>
      </c>
      <c r="E8246" t="s">
        <v>31950</v>
      </c>
      <c r="F8246" t="s">
        <v>31951</v>
      </c>
      <c r="H8246">
        <v>63.8467463</v>
      </c>
      <c r="I8246">
        <v>-134.9657062</v>
      </c>
      <c r="J8246" s="1" t="str">
        <f t="shared" si="1084"/>
        <v>Fluid (stream)</v>
      </c>
      <c r="K8246" s="1" t="str">
        <f t="shared" si="1085"/>
        <v>Untreated Water</v>
      </c>
      <c r="O8246">
        <v>2.5000000000000001E-2</v>
      </c>
      <c r="P8246">
        <v>30</v>
      </c>
      <c r="Q8246">
        <v>7.1</v>
      </c>
    </row>
    <row r="8247" spans="1:17" hidden="1" x14ac:dyDescent="0.3">
      <c r="A8247" t="s">
        <v>31952</v>
      </c>
      <c r="B8247" t="s">
        <v>31953</v>
      </c>
      <c r="C8247" s="1" t="str">
        <f t="shared" si="1079"/>
        <v>21:0675</v>
      </c>
      <c r="D8247" s="1" t="str">
        <f t="shared" si="1083"/>
        <v>21:0205</v>
      </c>
      <c r="E8247" t="s">
        <v>31954</v>
      </c>
      <c r="F8247" t="s">
        <v>31955</v>
      </c>
      <c r="H8247">
        <v>63.8590321</v>
      </c>
      <c r="I8247">
        <v>-134.86347369999999</v>
      </c>
      <c r="J8247" s="1" t="str">
        <f t="shared" si="1084"/>
        <v>Fluid (stream)</v>
      </c>
      <c r="K8247" s="1" t="str">
        <f t="shared" si="1085"/>
        <v>Untreated Water</v>
      </c>
      <c r="O8247">
        <v>0.25</v>
      </c>
      <c r="P8247">
        <v>30</v>
      </c>
      <c r="Q8247">
        <v>7.3</v>
      </c>
    </row>
    <row r="8248" spans="1:17" hidden="1" x14ac:dyDescent="0.3">
      <c r="A8248" t="s">
        <v>31956</v>
      </c>
      <c r="B8248" t="s">
        <v>31957</v>
      </c>
      <c r="C8248" s="1" t="str">
        <f t="shared" si="1079"/>
        <v>21:0675</v>
      </c>
      <c r="D8248" s="1" t="str">
        <f t="shared" si="1083"/>
        <v>21:0205</v>
      </c>
      <c r="E8248" t="s">
        <v>31958</v>
      </c>
      <c r="F8248" t="s">
        <v>31959</v>
      </c>
      <c r="H8248">
        <v>63.848422999999997</v>
      </c>
      <c r="I8248">
        <v>-134.84420750000001</v>
      </c>
      <c r="J8248" s="1" t="str">
        <f t="shared" si="1084"/>
        <v>Fluid (stream)</v>
      </c>
      <c r="K8248" s="1" t="str">
        <f t="shared" si="1085"/>
        <v>Untreated Water</v>
      </c>
      <c r="O8248">
        <v>2.5000000000000001E-2</v>
      </c>
      <c r="P8248">
        <v>50</v>
      </c>
      <c r="Q8248">
        <v>7.4</v>
      </c>
    </row>
    <row r="8249" spans="1:17" hidden="1" x14ac:dyDescent="0.3">
      <c r="A8249" t="s">
        <v>31960</v>
      </c>
      <c r="B8249" t="s">
        <v>31961</v>
      </c>
      <c r="C8249" s="1" t="str">
        <f t="shared" si="1079"/>
        <v>21:0675</v>
      </c>
      <c r="D8249" s="1" t="str">
        <f t="shared" si="1083"/>
        <v>21:0205</v>
      </c>
      <c r="E8249" t="s">
        <v>31962</v>
      </c>
      <c r="F8249" t="s">
        <v>31963</v>
      </c>
      <c r="H8249">
        <v>63.851021500000002</v>
      </c>
      <c r="I8249">
        <v>-134.8253009</v>
      </c>
      <c r="J8249" s="1" t="str">
        <f t="shared" si="1084"/>
        <v>Fluid (stream)</v>
      </c>
      <c r="K8249" s="1" t="str">
        <f t="shared" si="1085"/>
        <v>Untreated Water</v>
      </c>
      <c r="O8249">
        <v>2.5000000000000001E-2</v>
      </c>
      <c r="P8249">
        <v>40</v>
      </c>
      <c r="Q8249">
        <v>7</v>
      </c>
    </row>
    <row r="8250" spans="1:17" hidden="1" x14ac:dyDescent="0.3">
      <c r="A8250" t="s">
        <v>31964</v>
      </c>
      <c r="B8250" t="s">
        <v>31965</v>
      </c>
      <c r="C8250" s="1" t="str">
        <f t="shared" si="1079"/>
        <v>21:0675</v>
      </c>
      <c r="D8250" s="1" t="str">
        <f t="shared" si="1083"/>
        <v>21:0205</v>
      </c>
      <c r="E8250" t="s">
        <v>31966</v>
      </c>
      <c r="F8250" t="s">
        <v>31967</v>
      </c>
      <c r="H8250">
        <v>63.846483800000001</v>
      </c>
      <c r="I8250">
        <v>-134.82785029999999</v>
      </c>
      <c r="J8250" s="1" t="str">
        <f t="shared" si="1084"/>
        <v>Fluid (stream)</v>
      </c>
      <c r="K8250" s="1" t="str">
        <f t="shared" si="1085"/>
        <v>Untreated Water</v>
      </c>
      <c r="O8250">
        <v>2.5000000000000001E-2</v>
      </c>
      <c r="P8250">
        <v>50</v>
      </c>
      <c r="Q8250">
        <v>7.4</v>
      </c>
    </row>
    <row r="8251" spans="1:17" hidden="1" x14ac:dyDescent="0.3">
      <c r="A8251" t="s">
        <v>31968</v>
      </c>
      <c r="B8251" t="s">
        <v>31969</v>
      </c>
      <c r="C8251" s="1" t="str">
        <f t="shared" si="1079"/>
        <v>21:0675</v>
      </c>
      <c r="D8251" s="1" t="str">
        <f t="shared" si="1083"/>
        <v>21:0205</v>
      </c>
      <c r="E8251" t="s">
        <v>31970</v>
      </c>
      <c r="F8251" t="s">
        <v>31971</v>
      </c>
      <c r="H8251">
        <v>63.845183900000002</v>
      </c>
      <c r="I8251">
        <v>-134.90570890000001</v>
      </c>
      <c r="J8251" s="1" t="str">
        <f t="shared" si="1084"/>
        <v>Fluid (stream)</v>
      </c>
      <c r="K8251" s="1" t="str">
        <f t="shared" si="1085"/>
        <v>Untreated Water</v>
      </c>
      <c r="O8251">
        <v>2.5000000000000001E-2</v>
      </c>
      <c r="P8251">
        <v>50</v>
      </c>
      <c r="Q8251">
        <v>7.2</v>
      </c>
    </row>
    <row r="8252" spans="1:17" hidden="1" x14ac:dyDescent="0.3">
      <c r="A8252" t="s">
        <v>31972</v>
      </c>
      <c r="B8252" t="s">
        <v>31973</v>
      </c>
      <c r="C8252" s="1" t="str">
        <f t="shared" si="1079"/>
        <v>21:0675</v>
      </c>
      <c r="D8252" s="1" t="str">
        <f t="shared" si="1083"/>
        <v>21:0205</v>
      </c>
      <c r="E8252" t="s">
        <v>31974</v>
      </c>
      <c r="F8252" t="s">
        <v>31975</v>
      </c>
      <c r="H8252">
        <v>63.848220900000001</v>
      </c>
      <c r="I8252">
        <v>-134.91147359999999</v>
      </c>
      <c r="J8252" s="1" t="str">
        <f t="shared" si="1084"/>
        <v>Fluid (stream)</v>
      </c>
      <c r="K8252" s="1" t="str">
        <f t="shared" si="1085"/>
        <v>Untreated Water</v>
      </c>
      <c r="O8252">
        <v>2.5000000000000001E-2</v>
      </c>
      <c r="P8252">
        <v>40</v>
      </c>
      <c r="Q8252">
        <v>6.9</v>
      </c>
    </row>
    <row r="8253" spans="1:17" hidden="1" x14ac:dyDescent="0.3">
      <c r="A8253" t="s">
        <v>31976</v>
      </c>
      <c r="B8253" t="s">
        <v>31977</v>
      </c>
      <c r="C8253" s="1" t="str">
        <f t="shared" si="1079"/>
        <v>21:0675</v>
      </c>
      <c r="D8253" s="1" t="str">
        <f t="shared" si="1083"/>
        <v>21:0205</v>
      </c>
      <c r="E8253" t="s">
        <v>31978</v>
      </c>
      <c r="F8253" t="s">
        <v>31979</v>
      </c>
      <c r="H8253">
        <v>63.967140200000003</v>
      </c>
      <c r="I8253">
        <v>-135.9174107</v>
      </c>
      <c r="J8253" s="1" t="str">
        <f t="shared" si="1084"/>
        <v>Fluid (stream)</v>
      </c>
      <c r="K8253" s="1" t="str">
        <f t="shared" si="1085"/>
        <v>Untreated Water</v>
      </c>
      <c r="O8253">
        <v>3.2</v>
      </c>
      <c r="P8253">
        <v>40</v>
      </c>
      <c r="Q8253">
        <v>8</v>
      </c>
    </row>
    <row r="8254" spans="1:17" hidden="1" x14ac:dyDescent="0.3">
      <c r="A8254" t="s">
        <v>31980</v>
      </c>
      <c r="B8254" t="s">
        <v>31981</v>
      </c>
      <c r="C8254" s="1" t="str">
        <f t="shared" si="1079"/>
        <v>21:0675</v>
      </c>
      <c r="D8254" s="1" t="str">
        <f t="shared" si="1083"/>
        <v>21:0205</v>
      </c>
      <c r="E8254" t="s">
        <v>31982</v>
      </c>
      <c r="F8254" t="s">
        <v>31983</v>
      </c>
      <c r="H8254">
        <v>63.950075900000002</v>
      </c>
      <c r="I8254">
        <v>-135.95808049999999</v>
      </c>
      <c r="J8254" s="1" t="str">
        <f t="shared" si="1084"/>
        <v>Fluid (stream)</v>
      </c>
      <c r="K8254" s="1" t="str">
        <f t="shared" si="1085"/>
        <v>Untreated Water</v>
      </c>
      <c r="O8254">
        <v>0.34</v>
      </c>
      <c r="P8254">
        <v>40</v>
      </c>
      <c r="Q8254">
        <v>8</v>
      </c>
    </row>
    <row r="8255" spans="1:17" hidden="1" x14ac:dyDescent="0.3">
      <c r="A8255" t="s">
        <v>31984</v>
      </c>
      <c r="B8255" t="s">
        <v>31985</v>
      </c>
      <c r="C8255" s="1" t="str">
        <f t="shared" si="1079"/>
        <v>21:0675</v>
      </c>
      <c r="D8255" s="1" t="str">
        <f t="shared" si="1083"/>
        <v>21:0205</v>
      </c>
      <c r="E8255" t="s">
        <v>31986</v>
      </c>
      <c r="F8255" t="s">
        <v>31987</v>
      </c>
      <c r="H8255">
        <v>63.955871100000003</v>
      </c>
      <c r="I8255">
        <v>-135.99304459999999</v>
      </c>
      <c r="J8255" s="1" t="str">
        <f t="shared" si="1084"/>
        <v>Fluid (stream)</v>
      </c>
      <c r="K8255" s="1" t="str">
        <f t="shared" si="1085"/>
        <v>Untreated Water</v>
      </c>
      <c r="O8255">
        <v>0.53</v>
      </c>
      <c r="P8255">
        <v>70</v>
      </c>
      <c r="Q8255">
        <v>7.7</v>
      </c>
    </row>
    <row r="8256" spans="1:17" hidden="1" x14ac:dyDescent="0.3">
      <c r="A8256" t="s">
        <v>31988</v>
      </c>
      <c r="B8256" t="s">
        <v>31989</v>
      </c>
      <c r="C8256" s="1" t="str">
        <f t="shared" si="1079"/>
        <v>21:0675</v>
      </c>
      <c r="D8256" s="1" t="str">
        <f t="shared" si="1083"/>
        <v>21:0205</v>
      </c>
      <c r="E8256" t="s">
        <v>31990</v>
      </c>
      <c r="F8256" t="s">
        <v>31991</v>
      </c>
      <c r="H8256">
        <v>63.9892076</v>
      </c>
      <c r="I8256">
        <v>-135.9858888</v>
      </c>
      <c r="J8256" s="1" t="str">
        <f t="shared" si="1084"/>
        <v>Fluid (stream)</v>
      </c>
      <c r="K8256" s="1" t="str">
        <f t="shared" si="1085"/>
        <v>Untreated Water</v>
      </c>
      <c r="O8256">
        <v>0.94</v>
      </c>
      <c r="P8256">
        <v>120</v>
      </c>
      <c r="Q8256">
        <v>8</v>
      </c>
    </row>
    <row r="8257" spans="1:17" hidden="1" x14ac:dyDescent="0.3">
      <c r="A8257" t="s">
        <v>31992</v>
      </c>
      <c r="B8257" t="s">
        <v>31993</v>
      </c>
      <c r="C8257" s="1" t="str">
        <f t="shared" si="1079"/>
        <v>21:0675</v>
      </c>
      <c r="D8257" s="1" t="str">
        <f t="shared" si="1083"/>
        <v>21:0205</v>
      </c>
      <c r="E8257" t="s">
        <v>31994</v>
      </c>
      <c r="F8257" t="s">
        <v>31995</v>
      </c>
      <c r="H8257">
        <v>63.795391899999998</v>
      </c>
      <c r="I8257">
        <v>-135.4747812</v>
      </c>
      <c r="J8257" s="1" t="str">
        <f t="shared" si="1084"/>
        <v>Fluid (stream)</v>
      </c>
      <c r="K8257" s="1" t="str">
        <f t="shared" si="1085"/>
        <v>Untreated Water</v>
      </c>
      <c r="O8257">
        <v>0.65</v>
      </c>
      <c r="P8257">
        <v>70</v>
      </c>
      <c r="Q8257">
        <v>7.9</v>
      </c>
    </row>
    <row r="8258" spans="1:17" hidden="1" x14ac:dyDescent="0.3">
      <c r="A8258" t="s">
        <v>31996</v>
      </c>
      <c r="B8258" t="s">
        <v>31997</v>
      </c>
      <c r="C8258" s="1" t="str">
        <f t="shared" si="1079"/>
        <v>21:0675</v>
      </c>
      <c r="D8258" s="1" t="str">
        <f t="shared" si="1083"/>
        <v>21:0205</v>
      </c>
      <c r="E8258" t="s">
        <v>31998</v>
      </c>
      <c r="F8258" t="s">
        <v>31999</v>
      </c>
      <c r="H8258">
        <v>63.714152200000001</v>
      </c>
      <c r="I8258">
        <v>-135.5891044</v>
      </c>
      <c r="J8258" s="1" t="str">
        <f t="shared" si="1084"/>
        <v>Fluid (stream)</v>
      </c>
      <c r="K8258" s="1" t="str">
        <f t="shared" si="1085"/>
        <v>Untreated Water</v>
      </c>
      <c r="O8258">
        <v>4.5</v>
      </c>
      <c r="P8258">
        <v>60</v>
      </c>
      <c r="Q8258">
        <v>8</v>
      </c>
    </row>
    <row r="8259" spans="1:17" hidden="1" x14ac:dyDescent="0.3">
      <c r="A8259" t="s">
        <v>32000</v>
      </c>
      <c r="B8259" t="s">
        <v>32001</v>
      </c>
      <c r="C8259" s="1" t="str">
        <f t="shared" si="1079"/>
        <v>21:0675</v>
      </c>
      <c r="D8259" s="1" t="str">
        <f t="shared" si="1083"/>
        <v>21:0205</v>
      </c>
      <c r="E8259" t="s">
        <v>32002</v>
      </c>
      <c r="F8259" t="s">
        <v>32003</v>
      </c>
      <c r="H8259">
        <v>63.689842800000001</v>
      </c>
      <c r="I8259">
        <v>-135.58605159999999</v>
      </c>
      <c r="J8259" s="1" t="str">
        <f t="shared" si="1084"/>
        <v>Fluid (stream)</v>
      </c>
      <c r="K8259" s="1" t="str">
        <f t="shared" si="1085"/>
        <v>Untreated Water</v>
      </c>
      <c r="O8259">
        <v>0.74</v>
      </c>
      <c r="P8259">
        <v>50</v>
      </c>
      <c r="Q8259">
        <v>8</v>
      </c>
    </row>
    <row r="8260" spans="1:17" hidden="1" x14ac:dyDescent="0.3">
      <c r="A8260" t="s">
        <v>32004</v>
      </c>
      <c r="B8260" t="s">
        <v>32005</v>
      </c>
      <c r="C8260" s="1" t="str">
        <f t="shared" si="1079"/>
        <v>21:0675</v>
      </c>
      <c r="D8260" s="1" t="str">
        <f t="shared" si="1083"/>
        <v>21:0205</v>
      </c>
      <c r="E8260" t="s">
        <v>32006</v>
      </c>
      <c r="F8260" t="s">
        <v>32007</v>
      </c>
      <c r="H8260">
        <v>63.6734279</v>
      </c>
      <c r="I8260">
        <v>-135.54262589999999</v>
      </c>
      <c r="J8260" s="1" t="str">
        <f t="shared" si="1084"/>
        <v>Fluid (stream)</v>
      </c>
      <c r="K8260" s="1" t="str">
        <f t="shared" si="1085"/>
        <v>Untreated Water</v>
      </c>
      <c r="O8260">
        <v>0.43</v>
      </c>
      <c r="P8260">
        <v>40</v>
      </c>
      <c r="Q8260">
        <v>8</v>
      </c>
    </row>
    <row r="8261" spans="1:17" hidden="1" x14ac:dyDescent="0.3">
      <c r="A8261" t="s">
        <v>32008</v>
      </c>
      <c r="B8261" t="s">
        <v>32009</v>
      </c>
      <c r="C8261" s="1" t="str">
        <f t="shared" si="1079"/>
        <v>21:0675</v>
      </c>
      <c r="D8261" s="1" t="str">
        <f t="shared" si="1083"/>
        <v>21:0205</v>
      </c>
      <c r="E8261" t="s">
        <v>32010</v>
      </c>
      <c r="F8261" t="s">
        <v>32011</v>
      </c>
      <c r="H8261">
        <v>63.645247099999999</v>
      </c>
      <c r="I8261">
        <v>-135.30545140000001</v>
      </c>
      <c r="J8261" s="1" t="str">
        <f t="shared" si="1084"/>
        <v>Fluid (stream)</v>
      </c>
      <c r="K8261" s="1" t="str">
        <f t="shared" si="1085"/>
        <v>Untreated Water</v>
      </c>
      <c r="O8261">
        <v>0.56000000000000005</v>
      </c>
      <c r="P8261">
        <v>40</v>
      </c>
      <c r="Q8261">
        <v>8</v>
      </c>
    </row>
    <row r="8262" spans="1:17" hidden="1" x14ac:dyDescent="0.3">
      <c r="A8262" t="s">
        <v>32012</v>
      </c>
      <c r="B8262" t="s">
        <v>32013</v>
      </c>
      <c r="C8262" s="1" t="str">
        <f t="shared" si="1079"/>
        <v>21:0675</v>
      </c>
      <c r="D8262" s="1" t="str">
        <f>HYPERLINK("http://geochem.nrcan.gc.ca/cdogs/content/svy/svy_e.htm", "")</f>
        <v/>
      </c>
      <c r="G8262" s="1" t="str">
        <f>HYPERLINK("http://geochem.nrcan.gc.ca/cdogs/content/cr_/cr_00080_e.htm", "80")</f>
        <v>80</v>
      </c>
      <c r="J8262" t="s">
        <v>11453</v>
      </c>
      <c r="K8262" t="s">
        <v>11454</v>
      </c>
      <c r="O8262">
        <v>0.24</v>
      </c>
      <c r="P8262">
        <v>90</v>
      </c>
      <c r="Q8262">
        <v>7.6</v>
      </c>
    </row>
    <row r="8263" spans="1:17" hidden="1" x14ac:dyDescent="0.3">
      <c r="A8263" t="s">
        <v>32014</v>
      </c>
      <c r="B8263" t="s">
        <v>32015</v>
      </c>
      <c r="C8263" s="1" t="str">
        <f t="shared" si="1079"/>
        <v>21:0675</v>
      </c>
      <c r="D8263" s="1" t="str">
        <f t="shared" ref="D8263:D8277" si="1086">HYPERLINK("http://geochem.nrcan.gc.ca/cdogs/content/svy/svy210205_e.htm", "21:0205")</f>
        <v>21:0205</v>
      </c>
      <c r="E8263" t="s">
        <v>32016</v>
      </c>
      <c r="F8263" t="s">
        <v>32017</v>
      </c>
      <c r="H8263">
        <v>63.632662000000003</v>
      </c>
      <c r="I8263">
        <v>-135.3024308</v>
      </c>
      <c r="J8263" s="1" t="str">
        <f t="shared" ref="J8263:J8277" si="1087">HYPERLINK("http://geochem.nrcan.gc.ca/cdogs/content/kwd/kwd020018_e.htm", "Fluid (stream)")</f>
        <v>Fluid (stream)</v>
      </c>
      <c r="K8263" s="1" t="str">
        <f t="shared" ref="K8263:K8277" si="1088">HYPERLINK("http://geochem.nrcan.gc.ca/cdogs/content/kwd/kwd080007_e.htm", "Untreated Water")</f>
        <v>Untreated Water</v>
      </c>
      <c r="O8263">
        <v>2.5000000000000001E-2</v>
      </c>
      <c r="P8263">
        <v>50</v>
      </c>
      <c r="Q8263">
        <v>7.1</v>
      </c>
    </row>
    <row r="8264" spans="1:17" hidden="1" x14ac:dyDescent="0.3">
      <c r="A8264" t="s">
        <v>32018</v>
      </c>
      <c r="B8264" t="s">
        <v>32019</v>
      </c>
      <c r="C8264" s="1" t="str">
        <f t="shared" si="1079"/>
        <v>21:0675</v>
      </c>
      <c r="D8264" s="1" t="str">
        <f t="shared" si="1086"/>
        <v>21:0205</v>
      </c>
      <c r="E8264" t="s">
        <v>32020</v>
      </c>
      <c r="F8264" t="s">
        <v>32021</v>
      </c>
      <c r="H8264">
        <v>63.649910599999998</v>
      </c>
      <c r="I8264">
        <v>-135.2941332</v>
      </c>
      <c r="J8264" s="1" t="str">
        <f t="shared" si="1087"/>
        <v>Fluid (stream)</v>
      </c>
      <c r="K8264" s="1" t="str">
        <f t="shared" si="1088"/>
        <v>Untreated Water</v>
      </c>
      <c r="O8264">
        <v>0.97</v>
      </c>
      <c r="P8264">
        <v>70</v>
      </c>
      <c r="Q8264">
        <v>7.9</v>
      </c>
    </row>
    <row r="8265" spans="1:17" hidden="1" x14ac:dyDescent="0.3">
      <c r="A8265" t="s">
        <v>32022</v>
      </c>
      <c r="B8265" t="s">
        <v>32023</v>
      </c>
      <c r="C8265" s="1" t="str">
        <f t="shared" si="1079"/>
        <v>21:0675</v>
      </c>
      <c r="D8265" s="1" t="str">
        <f t="shared" si="1086"/>
        <v>21:0205</v>
      </c>
      <c r="E8265" t="s">
        <v>32024</v>
      </c>
      <c r="F8265" t="s">
        <v>32025</v>
      </c>
      <c r="H8265">
        <v>63.621883199999999</v>
      </c>
      <c r="I8265">
        <v>-135.6389178</v>
      </c>
      <c r="J8265" s="1" t="str">
        <f t="shared" si="1087"/>
        <v>Fluid (stream)</v>
      </c>
      <c r="K8265" s="1" t="str">
        <f t="shared" si="1088"/>
        <v>Untreated Water</v>
      </c>
    </row>
    <row r="8266" spans="1:17" hidden="1" x14ac:dyDescent="0.3">
      <c r="A8266" t="s">
        <v>32026</v>
      </c>
      <c r="B8266" t="s">
        <v>32027</v>
      </c>
      <c r="C8266" s="1" t="str">
        <f t="shared" si="1079"/>
        <v>21:0675</v>
      </c>
      <c r="D8266" s="1" t="str">
        <f t="shared" si="1086"/>
        <v>21:0205</v>
      </c>
      <c r="E8266" t="s">
        <v>32028</v>
      </c>
      <c r="F8266" t="s">
        <v>32029</v>
      </c>
      <c r="H8266">
        <v>63.629713700000003</v>
      </c>
      <c r="I8266">
        <v>-135.7195246</v>
      </c>
      <c r="J8266" s="1" t="str">
        <f t="shared" si="1087"/>
        <v>Fluid (stream)</v>
      </c>
      <c r="K8266" s="1" t="str">
        <f t="shared" si="1088"/>
        <v>Untreated Water</v>
      </c>
      <c r="O8266">
        <v>0.5</v>
      </c>
      <c r="P8266">
        <v>80</v>
      </c>
      <c r="Q8266">
        <v>8</v>
      </c>
    </row>
    <row r="8267" spans="1:17" hidden="1" x14ac:dyDescent="0.3">
      <c r="A8267" t="s">
        <v>32030</v>
      </c>
      <c r="B8267" t="s">
        <v>32031</v>
      </c>
      <c r="C8267" s="1" t="str">
        <f t="shared" si="1079"/>
        <v>21:0675</v>
      </c>
      <c r="D8267" s="1" t="str">
        <f t="shared" si="1086"/>
        <v>21:0205</v>
      </c>
      <c r="E8267" t="s">
        <v>32028</v>
      </c>
      <c r="F8267" t="s">
        <v>32032</v>
      </c>
      <c r="H8267">
        <v>63.629713700000003</v>
      </c>
      <c r="I8267">
        <v>-135.7195246</v>
      </c>
      <c r="J8267" s="1" t="str">
        <f t="shared" si="1087"/>
        <v>Fluid (stream)</v>
      </c>
      <c r="K8267" s="1" t="str">
        <f t="shared" si="1088"/>
        <v>Untreated Water</v>
      </c>
      <c r="O8267">
        <v>0.64</v>
      </c>
      <c r="P8267">
        <v>90</v>
      </c>
      <c r="Q8267">
        <v>7.9</v>
      </c>
    </row>
    <row r="8268" spans="1:17" hidden="1" x14ac:dyDescent="0.3">
      <c r="A8268" t="s">
        <v>32033</v>
      </c>
      <c r="B8268" t="s">
        <v>32034</v>
      </c>
      <c r="C8268" s="1" t="str">
        <f t="shared" si="1079"/>
        <v>21:0675</v>
      </c>
      <c r="D8268" s="1" t="str">
        <f t="shared" si="1086"/>
        <v>21:0205</v>
      </c>
      <c r="E8268" t="s">
        <v>32035</v>
      </c>
      <c r="F8268" t="s">
        <v>32036</v>
      </c>
      <c r="H8268">
        <v>63.570180499999999</v>
      </c>
      <c r="I8268">
        <v>-135.84043249999999</v>
      </c>
      <c r="J8268" s="1" t="str">
        <f t="shared" si="1087"/>
        <v>Fluid (stream)</v>
      </c>
      <c r="K8268" s="1" t="str">
        <f t="shared" si="1088"/>
        <v>Untreated Water</v>
      </c>
      <c r="O8268">
        <v>2.5000000000000001E-2</v>
      </c>
      <c r="P8268">
        <v>60</v>
      </c>
      <c r="Q8268">
        <v>7.4</v>
      </c>
    </row>
    <row r="8269" spans="1:17" hidden="1" x14ac:dyDescent="0.3">
      <c r="A8269" t="s">
        <v>32037</v>
      </c>
      <c r="B8269" t="s">
        <v>32038</v>
      </c>
      <c r="C8269" s="1" t="str">
        <f t="shared" si="1079"/>
        <v>21:0675</v>
      </c>
      <c r="D8269" s="1" t="str">
        <f t="shared" si="1086"/>
        <v>21:0205</v>
      </c>
      <c r="E8269" t="s">
        <v>32039</v>
      </c>
      <c r="F8269" t="s">
        <v>32040</v>
      </c>
      <c r="H8269">
        <v>63.514226200000003</v>
      </c>
      <c r="I8269">
        <v>-135.8499094</v>
      </c>
      <c r="J8269" s="1" t="str">
        <f t="shared" si="1087"/>
        <v>Fluid (stream)</v>
      </c>
      <c r="K8269" s="1" t="str">
        <f t="shared" si="1088"/>
        <v>Untreated Water</v>
      </c>
      <c r="O8269">
        <v>2.2999999999999998</v>
      </c>
      <c r="P8269">
        <v>70</v>
      </c>
      <c r="Q8269">
        <v>7.6</v>
      </c>
    </row>
    <row r="8270" spans="1:17" hidden="1" x14ac:dyDescent="0.3">
      <c r="A8270" t="s">
        <v>32041</v>
      </c>
      <c r="B8270" t="s">
        <v>32042</v>
      </c>
      <c r="C8270" s="1" t="str">
        <f t="shared" si="1079"/>
        <v>21:0675</v>
      </c>
      <c r="D8270" s="1" t="str">
        <f t="shared" si="1086"/>
        <v>21:0205</v>
      </c>
      <c r="E8270" t="s">
        <v>32043</v>
      </c>
      <c r="F8270" t="s">
        <v>32044</v>
      </c>
      <c r="H8270">
        <v>63.508253600000003</v>
      </c>
      <c r="I8270">
        <v>-135.8490697</v>
      </c>
      <c r="J8270" s="1" t="str">
        <f t="shared" si="1087"/>
        <v>Fluid (stream)</v>
      </c>
      <c r="K8270" s="1" t="str">
        <f t="shared" si="1088"/>
        <v>Untreated Water</v>
      </c>
      <c r="O8270">
        <v>2.5000000000000001E-2</v>
      </c>
      <c r="P8270">
        <v>50</v>
      </c>
      <c r="Q8270">
        <v>6.9</v>
      </c>
    </row>
    <row r="8271" spans="1:17" hidden="1" x14ac:dyDescent="0.3">
      <c r="A8271" t="s">
        <v>32045</v>
      </c>
      <c r="B8271" t="s">
        <v>32046</v>
      </c>
      <c r="C8271" s="1" t="str">
        <f t="shared" si="1079"/>
        <v>21:0675</v>
      </c>
      <c r="D8271" s="1" t="str">
        <f t="shared" si="1086"/>
        <v>21:0205</v>
      </c>
      <c r="E8271" t="s">
        <v>32047</v>
      </c>
      <c r="F8271" t="s">
        <v>32048</v>
      </c>
      <c r="H8271">
        <v>63.534414699999999</v>
      </c>
      <c r="I8271">
        <v>-135.82170730000001</v>
      </c>
      <c r="J8271" s="1" t="str">
        <f t="shared" si="1087"/>
        <v>Fluid (stream)</v>
      </c>
      <c r="K8271" s="1" t="str">
        <f t="shared" si="1088"/>
        <v>Untreated Water</v>
      </c>
      <c r="O8271">
        <v>2.5000000000000001E-2</v>
      </c>
      <c r="P8271">
        <v>60</v>
      </c>
      <c r="Q8271">
        <v>6.7</v>
      </c>
    </row>
    <row r="8272" spans="1:17" hidden="1" x14ac:dyDescent="0.3">
      <c r="A8272" t="s">
        <v>32049</v>
      </c>
      <c r="B8272" t="s">
        <v>32050</v>
      </c>
      <c r="C8272" s="1" t="str">
        <f t="shared" si="1079"/>
        <v>21:0675</v>
      </c>
      <c r="D8272" s="1" t="str">
        <f t="shared" si="1086"/>
        <v>21:0205</v>
      </c>
      <c r="E8272" t="s">
        <v>32051</v>
      </c>
      <c r="F8272" t="s">
        <v>32052</v>
      </c>
      <c r="H8272">
        <v>63.5320234</v>
      </c>
      <c r="I8272">
        <v>-135.798573</v>
      </c>
      <c r="J8272" s="1" t="str">
        <f t="shared" si="1087"/>
        <v>Fluid (stream)</v>
      </c>
      <c r="K8272" s="1" t="str">
        <f t="shared" si="1088"/>
        <v>Untreated Water</v>
      </c>
      <c r="O8272">
        <v>1.6</v>
      </c>
      <c r="P8272">
        <v>70</v>
      </c>
      <c r="Q8272">
        <v>7.5</v>
      </c>
    </row>
    <row r="8273" spans="1:17" hidden="1" x14ac:dyDescent="0.3">
      <c r="A8273" t="s">
        <v>32053</v>
      </c>
      <c r="B8273" t="s">
        <v>32054</v>
      </c>
      <c r="C8273" s="1" t="str">
        <f t="shared" si="1079"/>
        <v>21:0675</v>
      </c>
      <c r="D8273" s="1" t="str">
        <f t="shared" si="1086"/>
        <v>21:0205</v>
      </c>
      <c r="E8273" t="s">
        <v>32055</v>
      </c>
      <c r="F8273" t="s">
        <v>32056</v>
      </c>
      <c r="H8273">
        <v>63.534587199999997</v>
      </c>
      <c r="I8273">
        <v>-135.799127</v>
      </c>
      <c r="J8273" s="1" t="str">
        <f t="shared" si="1087"/>
        <v>Fluid (stream)</v>
      </c>
      <c r="K8273" s="1" t="str">
        <f t="shared" si="1088"/>
        <v>Untreated Water</v>
      </c>
      <c r="O8273">
        <v>2.5000000000000001E-2</v>
      </c>
      <c r="P8273">
        <v>50</v>
      </c>
      <c r="Q8273">
        <v>6.7</v>
      </c>
    </row>
    <row r="8274" spans="1:17" hidden="1" x14ac:dyDescent="0.3">
      <c r="A8274" t="s">
        <v>32057</v>
      </c>
      <c r="B8274" t="s">
        <v>32058</v>
      </c>
      <c r="C8274" s="1" t="str">
        <f t="shared" si="1079"/>
        <v>21:0675</v>
      </c>
      <c r="D8274" s="1" t="str">
        <f t="shared" si="1086"/>
        <v>21:0205</v>
      </c>
      <c r="E8274" t="s">
        <v>32059</v>
      </c>
      <c r="F8274" t="s">
        <v>32060</v>
      </c>
      <c r="H8274">
        <v>63.521382000000003</v>
      </c>
      <c r="I8274">
        <v>-135.69828889999999</v>
      </c>
      <c r="J8274" s="1" t="str">
        <f t="shared" si="1087"/>
        <v>Fluid (stream)</v>
      </c>
      <c r="K8274" s="1" t="str">
        <f t="shared" si="1088"/>
        <v>Untreated Water</v>
      </c>
      <c r="O8274">
        <v>1.3</v>
      </c>
      <c r="P8274">
        <v>60</v>
      </c>
      <c r="Q8274">
        <v>7.6</v>
      </c>
    </row>
    <row r="8275" spans="1:17" hidden="1" x14ac:dyDescent="0.3">
      <c r="A8275" t="s">
        <v>32061</v>
      </c>
      <c r="B8275" t="s">
        <v>32062</v>
      </c>
      <c r="C8275" s="1" t="str">
        <f t="shared" si="1079"/>
        <v>21:0675</v>
      </c>
      <c r="D8275" s="1" t="str">
        <f t="shared" si="1086"/>
        <v>21:0205</v>
      </c>
      <c r="E8275" t="s">
        <v>32063</v>
      </c>
      <c r="F8275" t="s">
        <v>32064</v>
      </c>
      <c r="H8275">
        <v>63.541634199999997</v>
      </c>
      <c r="I8275">
        <v>-135.7368821</v>
      </c>
      <c r="J8275" s="1" t="str">
        <f t="shared" si="1087"/>
        <v>Fluid (stream)</v>
      </c>
      <c r="K8275" s="1" t="str">
        <f t="shared" si="1088"/>
        <v>Untreated Water</v>
      </c>
      <c r="O8275">
        <v>2.5000000000000001E-2</v>
      </c>
      <c r="P8275">
        <v>50</v>
      </c>
      <c r="Q8275">
        <v>7.1</v>
      </c>
    </row>
    <row r="8276" spans="1:17" hidden="1" x14ac:dyDescent="0.3">
      <c r="A8276" t="s">
        <v>32065</v>
      </c>
      <c r="B8276" t="s">
        <v>32066</v>
      </c>
      <c r="C8276" s="1" t="str">
        <f t="shared" si="1079"/>
        <v>21:0675</v>
      </c>
      <c r="D8276" s="1" t="str">
        <f t="shared" si="1086"/>
        <v>21:0205</v>
      </c>
      <c r="E8276" t="s">
        <v>32063</v>
      </c>
      <c r="F8276" t="s">
        <v>32067</v>
      </c>
      <c r="H8276">
        <v>63.541634199999997</v>
      </c>
      <c r="I8276">
        <v>-135.7368821</v>
      </c>
      <c r="J8276" s="1" t="str">
        <f t="shared" si="1087"/>
        <v>Fluid (stream)</v>
      </c>
      <c r="K8276" s="1" t="str">
        <f t="shared" si="1088"/>
        <v>Untreated Water</v>
      </c>
      <c r="O8276">
        <v>7.0000000000000007E-2</v>
      </c>
      <c r="P8276">
        <v>50</v>
      </c>
      <c r="Q8276">
        <v>7</v>
      </c>
    </row>
    <row r="8277" spans="1:17" hidden="1" x14ac:dyDescent="0.3">
      <c r="A8277" t="s">
        <v>32068</v>
      </c>
      <c r="B8277" t="s">
        <v>32069</v>
      </c>
      <c r="C8277" s="1" t="str">
        <f t="shared" si="1079"/>
        <v>21:0675</v>
      </c>
      <c r="D8277" s="1" t="str">
        <f t="shared" si="1086"/>
        <v>21:0205</v>
      </c>
      <c r="E8277" t="s">
        <v>32070</v>
      </c>
      <c r="F8277" t="s">
        <v>32071</v>
      </c>
      <c r="H8277">
        <v>63.582177399999999</v>
      </c>
      <c r="I8277">
        <v>-135.7621996</v>
      </c>
      <c r="J8277" s="1" t="str">
        <f t="shared" si="1087"/>
        <v>Fluid (stream)</v>
      </c>
      <c r="K8277" s="1" t="str">
        <f t="shared" si="1088"/>
        <v>Untreated Water</v>
      </c>
      <c r="O8277">
        <v>0.8</v>
      </c>
      <c r="P8277">
        <v>50</v>
      </c>
      <c r="Q8277">
        <v>7.5</v>
      </c>
    </row>
    <row r="8278" spans="1:17" hidden="1" x14ac:dyDescent="0.3">
      <c r="A8278" t="s">
        <v>32072</v>
      </c>
      <c r="B8278" t="s">
        <v>32073</v>
      </c>
      <c r="C8278" s="1" t="str">
        <f t="shared" si="1079"/>
        <v>21:0675</v>
      </c>
      <c r="D8278" s="1" t="str">
        <f>HYPERLINK("http://geochem.nrcan.gc.ca/cdogs/content/svy/svy_e.htm", "")</f>
        <v/>
      </c>
      <c r="G8278" s="1" t="str">
        <f>HYPERLINK("http://geochem.nrcan.gc.ca/cdogs/content/cr_/cr_00082_e.htm", "82")</f>
        <v>82</v>
      </c>
      <c r="J8278" t="s">
        <v>11453</v>
      </c>
      <c r="K8278" t="s">
        <v>11454</v>
      </c>
      <c r="O8278">
        <v>1.2</v>
      </c>
      <c r="P8278">
        <v>280</v>
      </c>
      <c r="Q8278">
        <v>7.8</v>
      </c>
    </row>
    <row r="8279" spans="1:17" hidden="1" x14ac:dyDescent="0.3">
      <c r="A8279" t="s">
        <v>32074</v>
      </c>
      <c r="B8279" t="s">
        <v>32075</v>
      </c>
      <c r="C8279" s="1" t="str">
        <f t="shared" si="1079"/>
        <v>21:0675</v>
      </c>
      <c r="D8279" s="1" t="str">
        <f t="shared" ref="D8279:D8291" si="1089">HYPERLINK("http://geochem.nrcan.gc.ca/cdogs/content/svy/svy210205_e.htm", "21:0205")</f>
        <v>21:0205</v>
      </c>
      <c r="E8279" t="s">
        <v>32076</v>
      </c>
      <c r="F8279" t="s">
        <v>32077</v>
      </c>
      <c r="H8279">
        <v>63.576552100000001</v>
      </c>
      <c r="I8279">
        <v>-135.7324835</v>
      </c>
      <c r="J8279" s="1" t="str">
        <f t="shared" ref="J8279:J8291" si="1090">HYPERLINK("http://geochem.nrcan.gc.ca/cdogs/content/kwd/kwd020018_e.htm", "Fluid (stream)")</f>
        <v>Fluid (stream)</v>
      </c>
      <c r="K8279" s="1" t="str">
        <f t="shared" ref="K8279:K8291" si="1091">HYPERLINK("http://geochem.nrcan.gc.ca/cdogs/content/kwd/kwd080007_e.htm", "Untreated Water")</f>
        <v>Untreated Water</v>
      </c>
      <c r="O8279">
        <v>2.5000000000000001E-2</v>
      </c>
      <c r="P8279">
        <v>80</v>
      </c>
      <c r="Q8279">
        <v>4.9000000000000004</v>
      </c>
    </row>
    <row r="8280" spans="1:17" hidden="1" x14ac:dyDescent="0.3">
      <c r="A8280" t="s">
        <v>32078</v>
      </c>
      <c r="B8280" t="s">
        <v>32079</v>
      </c>
      <c r="C8280" s="1" t="str">
        <f t="shared" si="1079"/>
        <v>21:0675</v>
      </c>
      <c r="D8280" s="1" t="str">
        <f t="shared" si="1089"/>
        <v>21:0205</v>
      </c>
      <c r="E8280" t="s">
        <v>32080</v>
      </c>
      <c r="F8280" t="s">
        <v>32081</v>
      </c>
      <c r="H8280">
        <v>63.583746599999998</v>
      </c>
      <c r="I8280">
        <v>-135.62716449999999</v>
      </c>
      <c r="J8280" s="1" t="str">
        <f t="shared" si="1090"/>
        <v>Fluid (stream)</v>
      </c>
      <c r="K8280" s="1" t="str">
        <f t="shared" si="1091"/>
        <v>Untreated Water</v>
      </c>
      <c r="O8280">
        <v>0.32</v>
      </c>
      <c r="P8280">
        <v>50</v>
      </c>
      <c r="Q8280">
        <v>7.5</v>
      </c>
    </row>
    <row r="8281" spans="1:17" hidden="1" x14ac:dyDescent="0.3">
      <c r="A8281" t="s">
        <v>32082</v>
      </c>
      <c r="B8281" t="s">
        <v>32083</v>
      </c>
      <c r="C8281" s="1" t="str">
        <f t="shared" si="1079"/>
        <v>21:0675</v>
      </c>
      <c r="D8281" s="1" t="str">
        <f t="shared" si="1089"/>
        <v>21:0205</v>
      </c>
      <c r="E8281" t="s">
        <v>32084</v>
      </c>
      <c r="F8281" t="s">
        <v>32085</v>
      </c>
      <c r="H8281">
        <v>63.589191999999997</v>
      </c>
      <c r="I8281">
        <v>-135.5536573</v>
      </c>
      <c r="J8281" s="1" t="str">
        <f t="shared" si="1090"/>
        <v>Fluid (stream)</v>
      </c>
      <c r="K8281" s="1" t="str">
        <f t="shared" si="1091"/>
        <v>Untreated Water</v>
      </c>
      <c r="O8281">
        <v>0.14000000000000001</v>
      </c>
      <c r="P8281">
        <v>50</v>
      </c>
      <c r="Q8281">
        <v>7.2</v>
      </c>
    </row>
    <row r="8282" spans="1:17" hidden="1" x14ac:dyDescent="0.3">
      <c r="A8282" t="s">
        <v>32086</v>
      </c>
      <c r="B8282" t="s">
        <v>32087</v>
      </c>
      <c r="C8282" s="1" t="str">
        <f t="shared" ref="C8282:C8345" si="1092">HYPERLINK("http://geochem.nrcan.gc.ca/cdogs/content/bdl/bdl210675_e.htm", "21:0675")</f>
        <v>21:0675</v>
      </c>
      <c r="D8282" s="1" t="str">
        <f t="shared" si="1089"/>
        <v>21:0205</v>
      </c>
      <c r="E8282" t="s">
        <v>32088</v>
      </c>
      <c r="F8282" t="s">
        <v>32089</v>
      </c>
      <c r="H8282">
        <v>63.591205799999997</v>
      </c>
      <c r="I8282">
        <v>-135.52411480000001</v>
      </c>
      <c r="J8282" s="1" t="str">
        <f t="shared" si="1090"/>
        <v>Fluid (stream)</v>
      </c>
      <c r="K8282" s="1" t="str">
        <f t="shared" si="1091"/>
        <v>Untreated Water</v>
      </c>
      <c r="O8282">
        <v>2.5000000000000001E-2</v>
      </c>
      <c r="P8282">
        <v>50</v>
      </c>
      <c r="Q8282">
        <v>6.9</v>
      </c>
    </row>
    <row r="8283" spans="1:17" hidden="1" x14ac:dyDescent="0.3">
      <c r="A8283" t="s">
        <v>32090</v>
      </c>
      <c r="B8283" t="s">
        <v>32091</v>
      </c>
      <c r="C8283" s="1" t="str">
        <f t="shared" si="1092"/>
        <v>21:0675</v>
      </c>
      <c r="D8283" s="1" t="str">
        <f t="shared" si="1089"/>
        <v>21:0205</v>
      </c>
      <c r="E8283" t="s">
        <v>32092</v>
      </c>
      <c r="F8283" t="s">
        <v>32093</v>
      </c>
      <c r="H8283">
        <v>63.587867500000002</v>
      </c>
      <c r="I8283">
        <v>-135.49366939999999</v>
      </c>
      <c r="J8283" s="1" t="str">
        <f t="shared" si="1090"/>
        <v>Fluid (stream)</v>
      </c>
      <c r="K8283" s="1" t="str">
        <f t="shared" si="1091"/>
        <v>Untreated Water</v>
      </c>
      <c r="O8283">
        <v>0.47</v>
      </c>
      <c r="P8283">
        <v>40</v>
      </c>
      <c r="Q8283">
        <v>7.5</v>
      </c>
    </row>
    <row r="8284" spans="1:17" hidden="1" x14ac:dyDescent="0.3">
      <c r="A8284" t="s">
        <v>32094</v>
      </c>
      <c r="B8284" t="s">
        <v>32095</v>
      </c>
      <c r="C8284" s="1" t="str">
        <f t="shared" si="1092"/>
        <v>21:0675</v>
      </c>
      <c r="D8284" s="1" t="str">
        <f t="shared" si="1089"/>
        <v>21:0205</v>
      </c>
      <c r="E8284" t="s">
        <v>32096</v>
      </c>
      <c r="F8284" t="s">
        <v>32097</v>
      </c>
      <c r="H8284">
        <v>63.582814900000002</v>
      </c>
      <c r="I8284">
        <v>-135.4265192</v>
      </c>
      <c r="J8284" s="1" t="str">
        <f t="shared" si="1090"/>
        <v>Fluid (stream)</v>
      </c>
      <c r="K8284" s="1" t="str">
        <f t="shared" si="1091"/>
        <v>Untreated Water</v>
      </c>
      <c r="O8284">
        <v>2.5000000000000001E-2</v>
      </c>
      <c r="P8284">
        <v>40</v>
      </c>
      <c r="Q8284">
        <v>6.7</v>
      </c>
    </row>
    <row r="8285" spans="1:17" hidden="1" x14ac:dyDescent="0.3">
      <c r="A8285" t="s">
        <v>32098</v>
      </c>
      <c r="B8285" t="s">
        <v>32099</v>
      </c>
      <c r="C8285" s="1" t="str">
        <f t="shared" si="1092"/>
        <v>21:0675</v>
      </c>
      <c r="D8285" s="1" t="str">
        <f t="shared" si="1089"/>
        <v>21:0205</v>
      </c>
      <c r="E8285" t="s">
        <v>32100</v>
      </c>
      <c r="F8285" t="s">
        <v>32101</v>
      </c>
      <c r="H8285">
        <v>63.533844700000003</v>
      </c>
      <c r="I8285">
        <v>-135.28731160000001</v>
      </c>
      <c r="J8285" s="1" t="str">
        <f t="shared" si="1090"/>
        <v>Fluid (stream)</v>
      </c>
      <c r="K8285" s="1" t="str">
        <f t="shared" si="1091"/>
        <v>Untreated Water</v>
      </c>
      <c r="O8285">
        <v>0.19</v>
      </c>
      <c r="P8285">
        <v>40</v>
      </c>
      <c r="Q8285">
        <v>7.2</v>
      </c>
    </row>
    <row r="8286" spans="1:17" hidden="1" x14ac:dyDescent="0.3">
      <c r="A8286" t="s">
        <v>32102</v>
      </c>
      <c r="B8286" t="s">
        <v>32103</v>
      </c>
      <c r="C8286" s="1" t="str">
        <f t="shared" si="1092"/>
        <v>21:0675</v>
      </c>
      <c r="D8286" s="1" t="str">
        <f t="shared" si="1089"/>
        <v>21:0205</v>
      </c>
      <c r="E8286" t="s">
        <v>32104</v>
      </c>
      <c r="F8286" t="s">
        <v>32105</v>
      </c>
      <c r="H8286">
        <v>63.547309400000003</v>
      </c>
      <c r="I8286">
        <v>-135.32414420000001</v>
      </c>
      <c r="J8286" s="1" t="str">
        <f t="shared" si="1090"/>
        <v>Fluid (stream)</v>
      </c>
      <c r="K8286" s="1" t="str">
        <f t="shared" si="1091"/>
        <v>Untreated Water</v>
      </c>
      <c r="O8286">
        <v>2.5000000000000001E-2</v>
      </c>
      <c r="P8286">
        <v>40</v>
      </c>
      <c r="Q8286">
        <v>7.2</v>
      </c>
    </row>
    <row r="8287" spans="1:17" hidden="1" x14ac:dyDescent="0.3">
      <c r="A8287" t="s">
        <v>32106</v>
      </c>
      <c r="B8287" t="s">
        <v>32107</v>
      </c>
      <c r="C8287" s="1" t="str">
        <f t="shared" si="1092"/>
        <v>21:0675</v>
      </c>
      <c r="D8287" s="1" t="str">
        <f t="shared" si="1089"/>
        <v>21:0205</v>
      </c>
      <c r="E8287" t="s">
        <v>32108</v>
      </c>
      <c r="F8287" t="s">
        <v>32109</v>
      </c>
      <c r="H8287">
        <v>63.567873800000001</v>
      </c>
      <c r="I8287">
        <v>-135.83120339999999</v>
      </c>
      <c r="J8287" s="1" t="str">
        <f t="shared" si="1090"/>
        <v>Fluid (stream)</v>
      </c>
      <c r="K8287" s="1" t="str">
        <f t="shared" si="1091"/>
        <v>Untreated Water</v>
      </c>
    </row>
    <row r="8288" spans="1:17" hidden="1" x14ac:dyDescent="0.3">
      <c r="A8288" t="s">
        <v>32110</v>
      </c>
      <c r="B8288" t="s">
        <v>32111</v>
      </c>
      <c r="C8288" s="1" t="str">
        <f t="shared" si="1092"/>
        <v>21:0675</v>
      </c>
      <c r="D8288" s="1" t="str">
        <f t="shared" si="1089"/>
        <v>21:0205</v>
      </c>
      <c r="E8288" t="s">
        <v>32112</v>
      </c>
      <c r="F8288" t="s">
        <v>32113</v>
      </c>
      <c r="H8288">
        <v>63.569573599999998</v>
      </c>
      <c r="I8288">
        <v>-135.657521</v>
      </c>
      <c r="J8288" s="1" t="str">
        <f t="shared" si="1090"/>
        <v>Fluid (stream)</v>
      </c>
      <c r="K8288" s="1" t="str">
        <f t="shared" si="1091"/>
        <v>Untreated Water</v>
      </c>
      <c r="O8288">
        <v>2.5000000000000001E-2</v>
      </c>
      <c r="P8288">
        <v>60</v>
      </c>
      <c r="Q8288">
        <v>7.2</v>
      </c>
    </row>
    <row r="8289" spans="1:17" hidden="1" x14ac:dyDescent="0.3">
      <c r="A8289" t="s">
        <v>32114</v>
      </c>
      <c r="B8289" t="s">
        <v>32115</v>
      </c>
      <c r="C8289" s="1" t="str">
        <f t="shared" si="1092"/>
        <v>21:0675</v>
      </c>
      <c r="D8289" s="1" t="str">
        <f t="shared" si="1089"/>
        <v>21:0205</v>
      </c>
      <c r="E8289" t="s">
        <v>32112</v>
      </c>
      <c r="F8289" t="s">
        <v>32116</v>
      </c>
      <c r="H8289">
        <v>63.569573599999998</v>
      </c>
      <c r="I8289">
        <v>-135.657521</v>
      </c>
      <c r="J8289" s="1" t="str">
        <f t="shared" si="1090"/>
        <v>Fluid (stream)</v>
      </c>
      <c r="K8289" s="1" t="str">
        <f t="shared" si="1091"/>
        <v>Untreated Water</v>
      </c>
      <c r="O8289">
        <v>2.5000000000000001E-2</v>
      </c>
      <c r="P8289">
        <v>50</v>
      </c>
      <c r="Q8289">
        <v>7.3</v>
      </c>
    </row>
    <row r="8290" spans="1:17" hidden="1" x14ac:dyDescent="0.3">
      <c r="A8290" t="s">
        <v>32117</v>
      </c>
      <c r="B8290" t="s">
        <v>32118</v>
      </c>
      <c r="C8290" s="1" t="str">
        <f t="shared" si="1092"/>
        <v>21:0675</v>
      </c>
      <c r="D8290" s="1" t="str">
        <f t="shared" si="1089"/>
        <v>21:0205</v>
      </c>
      <c r="E8290" t="s">
        <v>32119</v>
      </c>
      <c r="F8290" t="s">
        <v>32120</v>
      </c>
      <c r="H8290">
        <v>63.545734799999998</v>
      </c>
      <c r="I8290">
        <v>-135.64393670000001</v>
      </c>
      <c r="J8290" s="1" t="str">
        <f t="shared" si="1090"/>
        <v>Fluid (stream)</v>
      </c>
      <c r="K8290" s="1" t="str">
        <f t="shared" si="1091"/>
        <v>Untreated Water</v>
      </c>
      <c r="O8290">
        <v>2.5000000000000001E-2</v>
      </c>
      <c r="P8290">
        <v>50</v>
      </c>
      <c r="Q8290">
        <v>7.1</v>
      </c>
    </row>
    <row r="8291" spans="1:17" hidden="1" x14ac:dyDescent="0.3">
      <c r="A8291" t="s">
        <v>32121</v>
      </c>
      <c r="B8291" t="s">
        <v>32122</v>
      </c>
      <c r="C8291" s="1" t="str">
        <f t="shared" si="1092"/>
        <v>21:0675</v>
      </c>
      <c r="D8291" s="1" t="str">
        <f t="shared" si="1089"/>
        <v>21:0205</v>
      </c>
      <c r="E8291" t="s">
        <v>32123</v>
      </c>
      <c r="F8291" t="s">
        <v>32124</v>
      </c>
      <c r="H8291">
        <v>63.535675500000004</v>
      </c>
      <c r="I8291">
        <v>-135.5915396</v>
      </c>
      <c r="J8291" s="1" t="str">
        <f t="shared" si="1090"/>
        <v>Fluid (stream)</v>
      </c>
      <c r="K8291" s="1" t="str">
        <f t="shared" si="1091"/>
        <v>Untreated Water</v>
      </c>
      <c r="O8291">
        <v>7.0000000000000007E-2</v>
      </c>
      <c r="P8291">
        <v>50</v>
      </c>
      <c r="Q8291">
        <v>7.3</v>
      </c>
    </row>
    <row r="8292" spans="1:17" hidden="1" x14ac:dyDescent="0.3">
      <c r="A8292" t="s">
        <v>32125</v>
      </c>
      <c r="B8292" t="s">
        <v>32126</v>
      </c>
      <c r="C8292" s="1" t="str">
        <f t="shared" si="1092"/>
        <v>21:0675</v>
      </c>
      <c r="D8292" s="1" t="str">
        <f>HYPERLINK("http://geochem.nrcan.gc.ca/cdogs/content/svy/svy_e.htm", "")</f>
        <v/>
      </c>
      <c r="G8292" s="1" t="str">
        <f>HYPERLINK("http://geochem.nrcan.gc.ca/cdogs/content/cr_/cr_00081_e.htm", "81")</f>
        <v>81</v>
      </c>
      <c r="J8292" t="s">
        <v>11453</v>
      </c>
      <c r="K8292" t="s">
        <v>11454</v>
      </c>
      <c r="O8292">
        <v>0.09</v>
      </c>
      <c r="P8292">
        <v>150</v>
      </c>
      <c r="Q8292">
        <v>8.1</v>
      </c>
    </row>
    <row r="8293" spans="1:17" hidden="1" x14ac:dyDescent="0.3">
      <c r="A8293" t="s">
        <v>32127</v>
      </c>
      <c r="B8293" t="s">
        <v>32128</v>
      </c>
      <c r="C8293" s="1" t="str">
        <f t="shared" si="1092"/>
        <v>21:0675</v>
      </c>
      <c r="D8293" s="1" t="str">
        <f t="shared" ref="D8293:D8308" si="1093">HYPERLINK("http://geochem.nrcan.gc.ca/cdogs/content/svy/svy210205_e.htm", "21:0205")</f>
        <v>21:0205</v>
      </c>
      <c r="E8293" t="s">
        <v>32129</v>
      </c>
      <c r="F8293" t="s">
        <v>32130</v>
      </c>
      <c r="H8293">
        <v>63.536447899999999</v>
      </c>
      <c r="I8293">
        <v>-135.60853069999999</v>
      </c>
      <c r="J8293" s="1" t="str">
        <f t="shared" ref="J8293:J8308" si="1094">HYPERLINK("http://geochem.nrcan.gc.ca/cdogs/content/kwd/kwd020018_e.htm", "Fluid (stream)")</f>
        <v>Fluid (stream)</v>
      </c>
      <c r="K8293" s="1" t="str">
        <f t="shared" ref="K8293:K8308" si="1095">HYPERLINK("http://geochem.nrcan.gc.ca/cdogs/content/kwd/kwd080007_e.htm", "Untreated Water")</f>
        <v>Untreated Water</v>
      </c>
      <c r="O8293">
        <v>2.5000000000000001E-2</v>
      </c>
      <c r="P8293">
        <v>60</v>
      </c>
      <c r="Q8293">
        <v>7</v>
      </c>
    </row>
    <row r="8294" spans="1:17" hidden="1" x14ac:dyDescent="0.3">
      <c r="A8294" t="s">
        <v>32131</v>
      </c>
      <c r="B8294" t="s">
        <v>32132</v>
      </c>
      <c r="C8294" s="1" t="str">
        <f t="shared" si="1092"/>
        <v>21:0675</v>
      </c>
      <c r="D8294" s="1" t="str">
        <f t="shared" si="1093"/>
        <v>21:0205</v>
      </c>
      <c r="E8294" t="s">
        <v>32133</v>
      </c>
      <c r="F8294" t="s">
        <v>32134</v>
      </c>
      <c r="H8294">
        <v>63.540571</v>
      </c>
      <c r="I8294">
        <v>-135.5883618</v>
      </c>
      <c r="J8294" s="1" t="str">
        <f t="shared" si="1094"/>
        <v>Fluid (stream)</v>
      </c>
      <c r="K8294" s="1" t="str">
        <f t="shared" si="1095"/>
        <v>Untreated Water</v>
      </c>
      <c r="O8294">
        <v>0.97</v>
      </c>
      <c r="P8294">
        <v>40</v>
      </c>
      <c r="Q8294">
        <v>5.7</v>
      </c>
    </row>
    <row r="8295" spans="1:17" hidden="1" x14ac:dyDescent="0.3">
      <c r="A8295" t="s">
        <v>32135</v>
      </c>
      <c r="B8295" t="s">
        <v>32136</v>
      </c>
      <c r="C8295" s="1" t="str">
        <f t="shared" si="1092"/>
        <v>21:0675</v>
      </c>
      <c r="D8295" s="1" t="str">
        <f t="shared" si="1093"/>
        <v>21:0205</v>
      </c>
      <c r="E8295" t="s">
        <v>32137</v>
      </c>
      <c r="F8295" t="s">
        <v>32138</v>
      </c>
      <c r="H8295">
        <v>63.530506000000003</v>
      </c>
      <c r="I8295">
        <v>-135.5223402</v>
      </c>
      <c r="J8295" s="1" t="str">
        <f t="shared" si="1094"/>
        <v>Fluid (stream)</v>
      </c>
      <c r="K8295" s="1" t="str">
        <f t="shared" si="1095"/>
        <v>Untreated Water</v>
      </c>
      <c r="O8295">
        <v>2.5000000000000001E-2</v>
      </c>
      <c r="P8295">
        <v>40</v>
      </c>
      <c r="Q8295">
        <v>7.2</v>
      </c>
    </row>
    <row r="8296" spans="1:17" hidden="1" x14ac:dyDescent="0.3">
      <c r="A8296" t="s">
        <v>32139</v>
      </c>
      <c r="B8296" t="s">
        <v>32140</v>
      </c>
      <c r="C8296" s="1" t="str">
        <f t="shared" si="1092"/>
        <v>21:0675</v>
      </c>
      <c r="D8296" s="1" t="str">
        <f t="shared" si="1093"/>
        <v>21:0205</v>
      </c>
      <c r="E8296" t="s">
        <v>32141</v>
      </c>
      <c r="F8296" t="s">
        <v>32142</v>
      </c>
      <c r="H8296">
        <v>63.530356300000001</v>
      </c>
      <c r="I8296">
        <v>-135.46693970000001</v>
      </c>
      <c r="J8296" s="1" t="str">
        <f t="shared" si="1094"/>
        <v>Fluid (stream)</v>
      </c>
      <c r="K8296" s="1" t="str">
        <f t="shared" si="1095"/>
        <v>Untreated Water</v>
      </c>
      <c r="O8296">
        <v>0.71</v>
      </c>
      <c r="P8296">
        <v>60</v>
      </c>
      <c r="Q8296">
        <v>7.2</v>
      </c>
    </row>
    <row r="8297" spans="1:17" hidden="1" x14ac:dyDescent="0.3">
      <c r="A8297" t="s">
        <v>32143</v>
      </c>
      <c r="B8297" t="s">
        <v>32144</v>
      </c>
      <c r="C8297" s="1" t="str">
        <f t="shared" si="1092"/>
        <v>21:0675</v>
      </c>
      <c r="D8297" s="1" t="str">
        <f t="shared" si="1093"/>
        <v>21:0205</v>
      </c>
      <c r="E8297" t="s">
        <v>32145</v>
      </c>
      <c r="F8297" t="s">
        <v>32146</v>
      </c>
      <c r="H8297">
        <v>63.567548799999997</v>
      </c>
      <c r="I8297">
        <v>-135.3612383</v>
      </c>
      <c r="J8297" s="1" t="str">
        <f t="shared" si="1094"/>
        <v>Fluid (stream)</v>
      </c>
      <c r="K8297" s="1" t="str">
        <f t="shared" si="1095"/>
        <v>Untreated Water</v>
      </c>
      <c r="O8297">
        <v>0.46</v>
      </c>
      <c r="P8297">
        <v>40</v>
      </c>
      <c r="Q8297">
        <v>7.6</v>
      </c>
    </row>
    <row r="8298" spans="1:17" hidden="1" x14ac:dyDescent="0.3">
      <c r="A8298" t="s">
        <v>32147</v>
      </c>
      <c r="B8298" t="s">
        <v>32148</v>
      </c>
      <c r="C8298" s="1" t="str">
        <f t="shared" si="1092"/>
        <v>21:0675</v>
      </c>
      <c r="D8298" s="1" t="str">
        <f t="shared" si="1093"/>
        <v>21:0205</v>
      </c>
      <c r="E8298" t="s">
        <v>32149</v>
      </c>
      <c r="F8298" t="s">
        <v>32150</v>
      </c>
      <c r="H8298">
        <v>63.5607641</v>
      </c>
      <c r="I8298">
        <v>-135.35026289999999</v>
      </c>
      <c r="J8298" s="1" t="str">
        <f t="shared" si="1094"/>
        <v>Fluid (stream)</v>
      </c>
      <c r="K8298" s="1" t="str">
        <f t="shared" si="1095"/>
        <v>Untreated Water</v>
      </c>
      <c r="O8298">
        <v>2.5000000000000001E-2</v>
      </c>
      <c r="P8298">
        <v>40</v>
      </c>
      <c r="Q8298">
        <v>7.4</v>
      </c>
    </row>
    <row r="8299" spans="1:17" hidden="1" x14ac:dyDescent="0.3">
      <c r="A8299" t="s">
        <v>32151</v>
      </c>
      <c r="B8299" t="s">
        <v>32152</v>
      </c>
      <c r="C8299" s="1" t="str">
        <f t="shared" si="1092"/>
        <v>21:0675</v>
      </c>
      <c r="D8299" s="1" t="str">
        <f t="shared" si="1093"/>
        <v>21:0205</v>
      </c>
      <c r="E8299" t="s">
        <v>32153</v>
      </c>
      <c r="F8299" t="s">
        <v>32154</v>
      </c>
      <c r="H8299">
        <v>63.620799400000003</v>
      </c>
      <c r="I8299">
        <v>-135.36705610000001</v>
      </c>
      <c r="J8299" s="1" t="str">
        <f t="shared" si="1094"/>
        <v>Fluid (stream)</v>
      </c>
      <c r="K8299" s="1" t="str">
        <f t="shared" si="1095"/>
        <v>Untreated Water</v>
      </c>
      <c r="O8299">
        <v>2.5000000000000001E-2</v>
      </c>
      <c r="P8299">
        <v>60</v>
      </c>
      <c r="Q8299">
        <v>7.5</v>
      </c>
    </row>
    <row r="8300" spans="1:17" hidden="1" x14ac:dyDescent="0.3">
      <c r="A8300" t="s">
        <v>32155</v>
      </c>
      <c r="B8300" t="s">
        <v>32156</v>
      </c>
      <c r="C8300" s="1" t="str">
        <f t="shared" si="1092"/>
        <v>21:0675</v>
      </c>
      <c r="D8300" s="1" t="str">
        <f t="shared" si="1093"/>
        <v>21:0205</v>
      </c>
      <c r="E8300" t="s">
        <v>32157</v>
      </c>
      <c r="F8300" t="s">
        <v>32158</v>
      </c>
      <c r="H8300">
        <v>63.601664399999997</v>
      </c>
      <c r="I8300">
        <v>-135.28444390000001</v>
      </c>
      <c r="J8300" s="1" t="str">
        <f t="shared" si="1094"/>
        <v>Fluid (stream)</v>
      </c>
      <c r="K8300" s="1" t="str">
        <f t="shared" si="1095"/>
        <v>Untreated Water</v>
      </c>
      <c r="O8300">
        <v>9.8000000000000007</v>
      </c>
      <c r="P8300">
        <v>90</v>
      </c>
      <c r="Q8300">
        <v>7.6</v>
      </c>
    </row>
    <row r="8301" spans="1:17" hidden="1" x14ac:dyDescent="0.3">
      <c r="A8301" t="s">
        <v>32159</v>
      </c>
      <c r="B8301" t="s">
        <v>32160</v>
      </c>
      <c r="C8301" s="1" t="str">
        <f t="shared" si="1092"/>
        <v>21:0675</v>
      </c>
      <c r="D8301" s="1" t="str">
        <f t="shared" si="1093"/>
        <v>21:0205</v>
      </c>
      <c r="E8301" t="s">
        <v>32161</v>
      </c>
      <c r="F8301" t="s">
        <v>32162</v>
      </c>
      <c r="H8301">
        <v>63.589399499999999</v>
      </c>
      <c r="I8301">
        <v>-135.26380979999999</v>
      </c>
      <c r="J8301" s="1" t="str">
        <f t="shared" si="1094"/>
        <v>Fluid (stream)</v>
      </c>
      <c r="K8301" s="1" t="str">
        <f t="shared" si="1095"/>
        <v>Untreated Water</v>
      </c>
      <c r="O8301">
        <v>2.5000000000000001E-2</v>
      </c>
      <c r="P8301">
        <v>60</v>
      </c>
      <c r="Q8301">
        <v>6.5</v>
      </c>
    </row>
    <row r="8302" spans="1:17" hidden="1" x14ac:dyDescent="0.3">
      <c r="A8302" t="s">
        <v>32163</v>
      </c>
      <c r="B8302" t="s">
        <v>32164</v>
      </c>
      <c r="C8302" s="1" t="str">
        <f t="shared" si="1092"/>
        <v>21:0675</v>
      </c>
      <c r="D8302" s="1" t="str">
        <f t="shared" si="1093"/>
        <v>21:0205</v>
      </c>
      <c r="E8302" t="s">
        <v>32165</v>
      </c>
      <c r="F8302" t="s">
        <v>32166</v>
      </c>
      <c r="H8302">
        <v>63.576294799999999</v>
      </c>
      <c r="I8302">
        <v>-135.25468660000001</v>
      </c>
      <c r="J8302" s="1" t="str">
        <f t="shared" si="1094"/>
        <v>Fluid (stream)</v>
      </c>
      <c r="K8302" s="1" t="str">
        <f t="shared" si="1095"/>
        <v>Untreated Water</v>
      </c>
      <c r="O8302">
        <v>0.38</v>
      </c>
      <c r="P8302">
        <v>50</v>
      </c>
      <c r="Q8302">
        <v>7.6</v>
      </c>
    </row>
    <row r="8303" spans="1:17" hidden="1" x14ac:dyDescent="0.3">
      <c r="A8303" t="s">
        <v>32167</v>
      </c>
      <c r="B8303" t="s">
        <v>32168</v>
      </c>
      <c r="C8303" s="1" t="str">
        <f t="shared" si="1092"/>
        <v>21:0675</v>
      </c>
      <c r="D8303" s="1" t="str">
        <f t="shared" si="1093"/>
        <v>21:0205</v>
      </c>
      <c r="E8303" t="s">
        <v>32169</v>
      </c>
      <c r="F8303" t="s">
        <v>32170</v>
      </c>
      <c r="H8303">
        <v>63.595925899999997</v>
      </c>
      <c r="I8303">
        <v>-135.16690969999999</v>
      </c>
      <c r="J8303" s="1" t="str">
        <f t="shared" si="1094"/>
        <v>Fluid (stream)</v>
      </c>
      <c r="K8303" s="1" t="str">
        <f t="shared" si="1095"/>
        <v>Untreated Water</v>
      </c>
      <c r="O8303">
        <v>2.5000000000000001E-2</v>
      </c>
      <c r="P8303">
        <v>40</v>
      </c>
      <c r="Q8303">
        <v>6.7</v>
      </c>
    </row>
    <row r="8304" spans="1:17" hidden="1" x14ac:dyDescent="0.3">
      <c r="A8304" t="s">
        <v>32171</v>
      </c>
      <c r="B8304" t="s">
        <v>32172</v>
      </c>
      <c r="C8304" s="1" t="str">
        <f t="shared" si="1092"/>
        <v>21:0675</v>
      </c>
      <c r="D8304" s="1" t="str">
        <f t="shared" si="1093"/>
        <v>21:0205</v>
      </c>
      <c r="E8304" t="s">
        <v>32173</v>
      </c>
      <c r="F8304" t="s">
        <v>32174</v>
      </c>
      <c r="H8304">
        <v>63.5904606</v>
      </c>
      <c r="I8304">
        <v>-135.16671669999999</v>
      </c>
      <c r="J8304" s="1" t="str">
        <f t="shared" si="1094"/>
        <v>Fluid (stream)</v>
      </c>
      <c r="K8304" s="1" t="str">
        <f t="shared" si="1095"/>
        <v>Untreated Water</v>
      </c>
      <c r="O8304">
        <v>2.5000000000000001E-2</v>
      </c>
      <c r="P8304">
        <v>30</v>
      </c>
      <c r="Q8304">
        <v>6.6</v>
      </c>
    </row>
    <row r="8305" spans="1:17" hidden="1" x14ac:dyDescent="0.3">
      <c r="A8305" t="s">
        <v>32175</v>
      </c>
      <c r="B8305" t="s">
        <v>32176</v>
      </c>
      <c r="C8305" s="1" t="str">
        <f t="shared" si="1092"/>
        <v>21:0675</v>
      </c>
      <c r="D8305" s="1" t="str">
        <f t="shared" si="1093"/>
        <v>21:0205</v>
      </c>
      <c r="E8305" t="s">
        <v>32177</v>
      </c>
      <c r="F8305" t="s">
        <v>32178</v>
      </c>
      <c r="H8305">
        <v>63.579215300000001</v>
      </c>
      <c r="I8305">
        <v>-135.0979074</v>
      </c>
      <c r="J8305" s="1" t="str">
        <f t="shared" si="1094"/>
        <v>Fluid (stream)</v>
      </c>
      <c r="K8305" s="1" t="str">
        <f t="shared" si="1095"/>
        <v>Untreated Water</v>
      </c>
      <c r="O8305">
        <v>2.5000000000000001E-2</v>
      </c>
      <c r="P8305">
        <v>40</v>
      </c>
      <c r="Q8305">
        <v>6.8</v>
      </c>
    </row>
    <row r="8306" spans="1:17" hidden="1" x14ac:dyDescent="0.3">
      <c r="A8306" t="s">
        <v>32179</v>
      </c>
      <c r="B8306" t="s">
        <v>32180</v>
      </c>
      <c r="C8306" s="1" t="str">
        <f t="shared" si="1092"/>
        <v>21:0675</v>
      </c>
      <c r="D8306" s="1" t="str">
        <f t="shared" si="1093"/>
        <v>21:0205</v>
      </c>
      <c r="E8306" t="s">
        <v>32181</v>
      </c>
      <c r="F8306" t="s">
        <v>32182</v>
      </c>
      <c r="H8306">
        <v>63.510454899999999</v>
      </c>
      <c r="I8306">
        <v>-135.11525900000001</v>
      </c>
      <c r="J8306" s="1" t="str">
        <f t="shared" si="1094"/>
        <v>Fluid (stream)</v>
      </c>
      <c r="K8306" s="1" t="str">
        <f t="shared" si="1095"/>
        <v>Untreated Water</v>
      </c>
      <c r="O8306">
        <v>2.5000000000000001E-2</v>
      </c>
      <c r="P8306">
        <v>60</v>
      </c>
      <c r="Q8306">
        <v>7.3</v>
      </c>
    </row>
    <row r="8307" spans="1:17" hidden="1" x14ac:dyDescent="0.3">
      <c r="A8307" t="s">
        <v>32183</v>
      </c>
      <c r="B8307" t="s">
        <v>32184</v>
      </c>
      <c r="C8307" s="1" t="str">
        <f t="shared" si="1092"/>
        <v>21:0675</v>
      </c>
      <c r="D8307" s="1" t="str">
        <f t="shared" si="1093"/>
        <v>21:0205</v>
      </c>
      <c r="E8307" t="s">
        <v>32185</v>
      </c>
      <c r="F8307" t="s">
        <v>32186</v>
      </c>
      <c r="H8307">
        <v>63.5327482</v>
      </c>
      <c r="I8307">
        <v>-135.0747671</v>
      </c>
      <c r="J8307" s="1" t="str">
        <f t="shared" si="1094"/>
        <v>Fluid (stream)</v>
      </c>
      <c r="K8307" s="1" t="str">
        <f t="shared" si="1095"/>
        <v>Untreated Water</v>
      </c>
      <c r="O8307">
        <v>2.5</v>
      </c>
      <c r="P8307">
        <v>130</v>
      </c>
      <c r="Q8307">
        <v>7.7</v>
      </c>
    </row>
    <row r="8308" spans="1:17" hidden="1" x14ac:dyDescent="0.3">
      <c r="A8308" t="s">
        <v>32187</v>
      </c>
      <c r="B8308" t="s">
        <v>32188</v>
      </c>
      <c r="C8308" s="1" t="str">
        <f t="shared" si="1092"/>
        <v>21:0675</v>
      </c>
      <c r="D8308" s="1" t="str">
        <f t="shared" si="1093"/>
        <v>21:0205</v>
      </c>
      <c r="E8308" t="s">
        <v>32189</v>
      </c>
      <c r="F8308" t="s">
        <v>32190</v>
      </c>
      <c r="H8308">
        <v>63.512048200000002</v>
      </c>
      <c r="I8308">
        <v>-135.06420510000001</v>
      </c>
      <c r="J8308" s="1" t="str">
        <f t="shared" si="1094"/>
        <v>Fluid (stream)</v>
      </c>
      <c r="K8308" s="1" t="str">
        <f t="shared" si="1095"/>
        <v>Untreated Water</v>
      </c>
      <c r="O8308">
        <v>2.5000000000000001E-2</v>
      </c>
      <c r="P8308">
        <v>50</v>
      </c>
      <c r="Q8308">
        <v>7.1</v>
      </c>
    </row>
    <row r="8309" spans="1:17" hidden="1" x14ac:dyDescent="0.3">
      <c r="A8309" t="s">
        <v>32191</v>
      </c>
      <c r="B8309" t="s">
        <v>32192</v>
      </c>
      <c r="C8309" s="1" t="str">
        <f t="shared" si="1092"/>
        <v>21:0675</v>
      </c>
      <c r="D8309" s="1" t="str">
        <f>HYPERLINK("http://geochem.nrcan.gc.ca/cdogs/content/svy/svy_e.htm", "")</f>
        <v/>
      </c>
      <c r="G8309" s="1" t="str">
        <f>HYPERLINK("http://geochem.nrcan.gc.ca/cdogs/content/cr_/cr_00081_e.htm", "81")</f>
        <v>81</v>
      </c>
      <c r="J8309" t="s">
        <v>11453</v>
      </c>
      <c r="K8309" t="s">
        <v>11454</v>
      </c>
      <c r="O8309">
        <v>0.1</v>
      </c>
      <c r="P8309">
        <v>170</v>
      </c>
      <c r="Q8309">
        <v>8.3000000000000007</v>
      </c>
    </row>
    <row r="8310" spans="1:17" hidden="1" x14ac:dyDescent="0.3">
      <c r="A8310" t="s">
        <v>32193</v>
      </c>
      <c r="B8310" t="s">
        <v>32194</v>
      </c>
      <c r="C8310" s="1" t="str">
        <f t="shared" si="1092"/>
        <v>21:0675</v>
      </c>
      <c r="D8310" s="1" t="str">
        <f t="shared" ref="D8310:D8341" si="1096">HYPERLINK("http://geochem.nrcan.gc.ca/cdogs/content/svy/svy210205_e.htm", "21:0205")</f>
        <v>21:0205</v>
      </c>
      <c r="E8310" t="s">
        <v>32189</v>
      </c>
      <c r="F8310" t="s">
        <v>32195</v>
      </c>
      <c r="H8310">
        <v>63.512048200000002</v>
      </c>
      <c r="I8310">
        <v>-135.06420510000001</v>
      </c>
      <c r="J8310" s="1" t="str">
        <f t="shared" ref="J8310:J8341" si="1097">HYPERLINK("http://geochem.nrcan.gc.ca/cdogs/content/kwd/kwd020018_e.htm", "Fluid (stream)")</f>
        <v>Fluid (stream)</v>
      </c>
      <c r="K8310" s="1" t="str">
        <f t="shared" ref="K8310:K8341" si="1098">HYPERLINK("http://geochem.nrcan.gc.ca/cdogs/content/kwd/kwd080007_e.htm", "Untreated Water")</f>
        <v>Untreated Water</v>
      </c>
      <c r="O8310">
        <v>2.5000000000000001E-2</v>
      </c>
      <c r="P8310">
        <v>50</v>
      </c>
      <c r="Q8310">
        <v>7.2</v>
      </c>
    </row>
    <row r="8311" spans="1:17" hidden="1" x14ac:dyDescent="0.3">
      <c r="A8311" t="s">
        <v>32196</v>
      </c>
      <c r="B8311" t="s">
        <v>32197</v>
      </c>
      <c r="C8311" s="1" t="str">
        <f t="shared" si="1092"/>
        <v>21:0675</v>
      </c>
      <c r="D8311" s="1" t="str">
        <f t="shared" si="1096"/>
        <v>21:0205</v>
      </c>
      <c r="E8311" t="s">
        <v>32198</v>
      </c>
      <c r="F8311" t="s">
        <v>32199</v>
      </c>
      <c r="H8311">
        <v>63.522517899999997</v>
      </c>
      <c r="I8311">
        <v>-134.99680620000001</v>
      </c>
      <c r="J8311" s="1" t="str">
        <f t="shared" si="1097"/>
        <v>Fluid (stream)</v>
      </c>
      <c r="K8311" s="1" t="str">
        <f t="shared" si="1098"/>
        <v>Untreated Water</v>
      </c>
      <c r="O8311">
        <v>0.28000000000000003</v>
      </c>
      <c r="P8311">
        <v>50</v>
      </c>
      <c r="Q8311">
        <v>7.8</v>
      </c>
    </row>
    <row r="8312" spans="1:17" hidden="1" x14ac:dyDescent="0.3">
      <c r="A8312" t="s">
        <v>32200</v>
      </c>
      <c r="B8312" t="s">
        <v>32201</v>
      </c>
      <c r="C8312" s="1" t="str">
        <f t="shared" si="1092"/>
        <v>21:0675</v>
      </c>
      <c r="D8312" s="1" t="str">
        <f t="shared" si="1096"/>
        <v>21:0205</v>
      </c>
      <c r="E8312" t="s">
        <v>32202</v>
      </c>
      <c r="F8312" t="s">
        <v>32203</v>
      </c>
      <c r="H8312">
        <v>63.539137199999999</v>
      </c>
      <c r="I8312">
        <v>-134.97534160000001</v>
      </c>
      <c r="J8312" s="1" t="str">
        <f t="shared" si="1097"/>
        <v>Fluid (stream)</v>
      </c>
      <c r="K8312" s="1" t="str">
        <f t="shared" si="1098"/>
        <v>Untreated Water</v>
      </c>
      <c r="O8312">
        <v>0.4</v>
      </c>
      <c r="P8312">
        <v>50</v>
      </c>
      <c r="Q8312">
        <v>7.4</v>
      </c>
    </row>
    <row r="8313" spans="1:17" hidden="1" x14ac:dyDescent="0.3">
      <c r="A8313" t="s">
        <v>32204</v>
      </c>
      <c r="B8313" t="s">
        <v>32205</v>
      </c>
      <c r="C8313" s="1" t="str">
        <f t="shared" si="1092"/>
        <v>21:0675</v>
      </c>
      <c r="D8313" s="1" t="str">
        <f t="shared" si="1096"/>
        <v>21:0205</v>
      </c>
      <c r="E8313" t="s">
        <v>32206</v>
      </c>
      <c r="F8313" t="s">
        <v>32207</v>
      </c>
      <c r="H8313">
        <v>63.553609700000003</v>
      </c>
      <c r="I8313">
        <v>-134.9583432</v>
      </c>
      <c r="J8313" s="1" t="str">
        <f t="shared" si="1097"/>
        <v>Fluid (stream)</v>
      </c>
      <c r="K8313" s="1" t="str">
        <f t="shared" si="1098"/>
        <v>Untreated Water</v>
      </c>
      <c r="O8313">
        <v>0.54</v>
      </c>
      <c r="P8313">
        <v>50</v>
      </c>
      <c r="Q8313">
        <v>7.2</v>
      </c>
    </row>
    <row r="8314" spans="1:17" hidden="1" x14ac:dyDescent="0.3">
      <c r="A8314" t="s">
        <v>32208</v>
      </c>
      <c r="B8314" t="s">
        <v>32209</v>
      </c>
      <c r="C8314" s="1" t="str">
        <f t="shared" si="1092"/>
        <v>21:0675</v>
      </c>
      <c r="D8314" s="1" t="str">
        <f t="shared" si="1096"/>
        <v>21:0205</v>
      </c>
      <c r="E8314" t="s">
        <v>32210</v>
      </c>
      <c r="F8314" t="s">
        <v>32211</v>
      </c>
      <c r="H8314">
        <v>63.5553539</v>
      </c>
      <c r="I8314">
        <v>-134.97057659999999</v>
      </c>
      <c r="J8314" s="1" t="str">
        <f t="shared" si="1097"/>
        <v>Fluid (stream)</v>
      </c>
      <c r="K8314" s="1" t="str">
        <f t="shared" si="1098"/>
        <v>Untreated Water</v>
      </c>
      <c r="O8314">
        <v>0.28999999999999998</v>
      </c>
      <c r="P8314">
        <v>50</v>
      </c>
      <c r="Q8314">
        <v>7.3</v>
      </c>
    </row>
    <row r="8315" spans="1:17" hidden="1" x14ac:dyDescent="0.3">
      <c r="A8315" t="s">
        <v>32212</v>
      </c>
      <c r="B8315" t="s">
        <v>32213</v>
      </c>
      <c r="C8315" s="1" t="str">
        <f t="shared" si="1092"/>
        <v>21:0675</v>
      </c>
      <c r="D8315" s="1" t="str">
        <f t="shared" si="1096"/>
        <v>21:0205</v>
      </c>
      <c r="E8315" t="s">
        <v>32214</v>
      </c>
      <c r="F8315" t="s">
        <v>32215</v>
      </c>
      <c r="H8315">
        <v>63.526287400000001</v>
      </c>
      <c r="I8315">
        <v>-134.9289722</v>
      </c>
      <c r="J8315" s="1" t="str">
        <f t="shared" si="1097"/>
        <v>Fluid (stream)</v>
      </c>
      <c r="K8315" s="1" t="str">
        <f t="shared" si="1098"/>
        <v>Untreated Water</v>
      </c>
      <c r="O8315">
        <v>7.0000000000000007E-2</v>
      </c>
      <c r="P8315">
        <v>40</v>
      </c>
      <c r="Q8315">
        <v>7.1</v>
      </c>
    </row>
    <row r="8316" spans="1:17" hidden="1" x14ac:dyDescent="0.3">
      <c r="A8316" t="s">
        <v>32216</v>
      </c>
      <c r="B8316" t="s">
        <v>32217</v>
      </c>
      <c r="C8316" s="1" t="str">
        <f t="shared" si="1092"/>
        <v>21:0675</v>
      </c>
      <c r="D8316" s="1" t="str">
        <f t="shared" si="1096"/>
        <v>21:0205</v>
      </c>
      <c r="E8316" t="s">
        <v>32218</v>
      </c>
      <c r="F8316" t="s">
        <v>32219</v>
      </c>
      <c r="H8316">
        <v>63.515161399999997</v>
      </c>
      <c r="I8316">
        <v>-134.89103800000001</v>
      </c>
      <c r="J8316" s="1" t="str">
        <f t="shared" si="1097"/>
        <v>Fluid (stream)</v>
      </c>
      <c r="K8316" s="1" t="str">
        <f t="shared" si="1098"/>
        <v>Untreated Water</v>
      </c>
      <c r="O8316">
        <v>2.5000000000000001E-2</v>
      </c>
      <c r="P8316">
        <v>40</v>
      </c>
      <c r="Q8316">
        <v>7.2</v>
      </c>
    </row>
    <row r="8317" spans="1:17" hidden="1" x14ac:dyDescent="0.3">
      <c r="A8317" t="s">
        <v>32220</v>
      </c>
      <c r="B8317" t="s">
        <v>32221</v>
      </c>
      <c r="C8317" s="1" t="str">
        <f t="shared" si="1092"/>
        <v>21:0675</v>
      </c>
      <c r="D8317" s="1" t="str">
        <f t="shared" si="1096"/>
        <v>21:0205</v>
      </c>
      <c r="E8317" t="s">
        <v>32222</v>
      </c>
      <c r="F8317" t="s">
        <v>32223</v>
      </c>
      <c r="H8317">
        <v>63.538703599999998</v>
      </c>
      <c r="I8317">
        <v>-134.85200610000001</v>
      </c>
      <c r="J8317" s="1" t="str">
        <f t="shared" si="1097"/>
        <v>Fluid (stream)</v>
      </c>
      <c r="K8317" s="1" t="str">
        <f t="shared" si="1098"/>
        <v>Untreated Water</v>
      </c>
      <c r="O8317">
        <v>2.5000000000000001E-2</v>
      </c>
      <c r="P8317">
        <v>40</v>
      </c>
      <c r="Q8317">
        <v>6.5</v>
      </c>
    </row>
    <row r="8318" spans="1:17" hidden="1" x14ac:dyDescent="0.3">
      <c r="A8318" t="s">
        <v>32224</v>
      </c>
      <c r="B8318" t="s">
        <v>32225</v>
      </c>
      <c r="C8318" s="1" t="str">
        <f t="shared" si="1092"/>
        <v>21:0675</v>
      </c>
      <c r="D8318" s="1" t="str">
        <f t="shared" si="1096"/>
        <v>21:0205</v>
      </c>
      <c r="E8318" t="s">
        <v>32226</v>
      </c>
      <c r="F8318" t="s">
        <v>32227</v>
      </c>
      <c r="H8318">
        <v>63.6304783</v>
      </c>
      <c r="I8318">
        <v>-135.46474459999999</v>
      </c>
      <c r="J8318" s="1" t="str">
        <f t="shared" si="1097"/>
        <v>Fluid (stream)</v>
      </c>
      <c r="K8318" s="1" t="str">
        <f t="shared" si="1098"/>
        <v>Untreated Water</v>
      </c>
      <c r="O8318">
        <v>0.72</v>
      </c>
      <c r="P8318">
        <v>50</v>
      </c>
      <c r="Q8318">
        <v>7.5</v>
      </c>
    </row>
    <row r="8319" spans="1:17" hidden="1" x14ac:dyDescent="0.3">
      <c r="A8319" t="s">
        <v>32228</v>
      </c>
      <c r="B8319" t="s">
        <v>32229</v>
      </c>
      <c r="C8319" s="1" t="str">
        <f t="shared" si="1092"/>
        <v>21:0675</v>
      </c>
      <c r="D8319" s="1" t="str">
        <f t="shared" si="1096"/>
        <v>21:0205</v>
      </c>
      <c r="E8319" t="s">
        <v>32230</v>
      </c>
      <c r="F8319" t="s">
        <v>32231</v>
      </c>
      <c r="H8319">
        <v>63.628082499999998</v>
      </c>
      <c r="I8319">
        <v>-135.55544209999999</v>
      </c>
      <c r="J8319" s="1" t="str">
        <f t="shared" si="1097"/>
        <v>Fluid (stream)</v>
      </c>
      <c r="K8319" s="1" t="str">
        <f t="shared" si="1098"/>
        <v>Untreated Water</v>
      </c>
    </row>
    <row r="8320" spans="1:17" hidden="1" x14ac:dyDescent="0.3">
      <c r="A8320" t="s">
        <v>32232</v>
      </c>
      <c r="B8320" t="s">
        <v>32233</v>
      </c>
      <c r="C8320" s="1" t="str">
        <f t="shared" si="1092"/>
        <v>21:0675</v>
      </c>
      <c r="D8320" s="1" t="str">
        <f t="shared" si="1096"/>
        <v>21:0205</v>
      </c>
      <c r="E8320" t="s">
        <v>32234</v>
      </c>
      <c r="F8320" t="s">
        <v>32235</v>
      </c>
      <c r="H8320">
        <v>63.580596</v>
      </c>
      <c r="I8320">
        <v>-135.4534984</v>
      </c>
      <c r="J8320" s="1" t="str">
        <f t="shared" si="1097"/>
        <v>Fluid (stream)</v>
      </c>
      <c r="K8320" s="1" t="str">
        <f t="shared" si="1098"/>
        <v>Untreated Water</v>
      </c>
      <c r="O8320">
        <v>0.37</v>
      </c>
      <c r="P8320">
        <v>90</v>
      </c>
      <c r="Q8320">
        <v>7.6</v>
      </c>
    </row>
    <row r="8321" spans="1:17" hidden="1" x14ac:dyDescent="0.3">
      <c r="A8321" t="s">
        <v>32236</v>
      </c>
      <c r="B8321" t="s">
        <v>32237</v>
      </c>
      <c r="C8321" s="1" t="str">
        <f t="shared" si="1092"/>
        <v>21:0675</v>
      </c>
      <c r="D8321" s="1" t="str">
        <f t="shared" si="1096"/>
        <v>21:0205</v>
      </c>
      <c r="E8321" t="s">
        <v>32238</v>
      </c>
      <c r="F8321" t="s">
        <v>32239</v>
      </c>
      <c r="H8321">
        <v>63.533786900000003</v>
      </c>
      <c r="I8321">
        <v>-135.42289360000001</v>
      </c>
      <c r="J8321" s="1" t="str">
        <f t="shared" si="1097"/>
        <v>Fluid (stream)</v>
      </c>
      <c r="K8321" s="1" t="str">
        <f t="shared" si="1098"/>
        <v>Untreated Water</v>
      </c>
      <c r="O8321">
        <v>0.09</v>
      </c>
      <c r="P8321">
        <v>50</v>
      </c>
      <c r="Q8321">
        <v>7.3</v>
      </c>
    </row>
    <row r="8322" spans="1:17" hidden="1" x14ac:dyDescent="0.3">
      <c r="A8322" t="s">
        <v>32240</v>
      </c>
      <c r="B8322" t="s">
        <v>32241</v>
      </c>
      <c r="C8322" s="1" t="str">
        <f t="shared" si="1092"/>
        <v>21:0675</v>
      </c>
      <c r="D8322" s="1" t="str">
        <f t="shared" si="1096"/>
        <v>21:0205</v>
      </c>
      <c r="E8322" t="s">
        <v>32242</v>
      </c>
      <c r="F8322" t="s">
        <v>32243</v>
      </c>
      <c r="H8322">
        <v>63.513561600000003</v>
      </c>
      <c r="I8322">
        <v>-135.383127</v>
      </c>
      <c r="J8322" s="1" t="str">
        <f t="shared" si="1097"/>
        <v>Fluid (stream)</v>
      </c>
      <c r="K8322" s="1" t="str">
        <f t="shared" si="1098"/>
        <v>Untreated Water</v>
      </c>
      <c r="O8322">
        <v>2.5000000000000001E-2</v>
      </c>
      <c r="P8322">
        <v>50</v>
      </c>
      <c r="Q8322">
        <v>7.1</v>
      </c>
    </row>
    <row r="8323" spans="1:17" hidden="1" x14ac:dyDescent="0.3">
      <c r="A8323" t="s">
        <v>32244</v>
      </c>
      <c r="B8323" t="s">
        <v>32245</v>
      </c>
      <c r="C8323" s="1" t="str">
        <f t="shared" si="1092"/>
        <v>21:0675</v>
      </c>
      <c r="D8323" s="1" t="str">
        <f t="shared" si="1096"/>
        <v>21:0205</v>
      </c>
      <c r="E8323" t="s">
        <v>32246</v>
      </c>
      <c r="F8323" t="s">
        <v>32247</v>
      </c>
      <c r="H8323">
        <v>63.533484999999999</v>
      </c>
      <c r="I8323">
        <v>-135.26918910000001</v>
      </c>
      <c r="J8323" s="1" t="str">
        <f t="shared" si="1097"/>
        <v>Fluid (stream)</v>
      </c>
      <c r="K8323" s="1" t="str">
        <f t="shared" si="1098"/>
        <v>Untreated Water</v>
      </c>
      <c r="O8323">
        <v>0.37</v>
      </c>
      <c r="P8323">
        <v>60</v>
      </c>
      <c r="Q8323">
        <v>7.6</v>
      </c>
    </row>
    <row r="8324" spans="1:17" hidden="1" x14ac:dyDescent="0.3">
      <c r="A8324" t="s">
        <v>32248</v>
      </c>
      <c r="B8324" t="s">
        <v>32249</v>
      </c>
      <c r="C8324" s="1" t="str">
        <f t="shared" si="1092"/>
        <v>21:0675</v>
      </c>
      <c r="D8324" s="1" t="str">
        <f t="shared" si="1096"/>
        <v>21:0205</v>
      </c>
      <c r="E8324" t="s">
        <v>32250</v>
      </c>
      <c r="F8324" t="s">
        <v>32251</v>
      </c>
      <c r="H8324">
        <v>63.514418499999998</v>
      </c>
      <c r="I8324">
        <v>-135.19354939999999</v>
      </c>
      <c r="J8324" s="1" t="str">
        <f t="shared" si="1097"/>
        <v>Fluid (stream)</v>
      </c>
      <c r="K8324" s="1" t="str">
        <f t="shared" si="1098"/>
        <v>Untreated Water</v>
      </c>
      <c r="O8324">
        <v>0.48</v>
      </c>
      <c r="P8324">
        <v>50</v>
      </c>
      <c r="Q8324">
        <v>7.4</v>
      </c>
    </row>
    <row r="8325" spans="1:17" hidden="1" x14ac:dyDescent="0.3">
      <c r="A8325" t="s">
        <v>32252</v>
      </c>
      <c r="B8325" t="s">
        <v>32253</v>
      </c>
      <c r="C8325" s="1" t="str">
        <f t="shared" si="1092"/>
        <v>21:0675</v>
      </c>
      <c r="D8325" s="1" t="str">
        <f t="shared" si="1096"/>
        <v>21:0205</v>
      </c>
      <c r="E8325" t="s">
        <v>32254</v>
      </c>
      <c r="F8325" t="s">
        <v>32255</v>
      </c>
      <c r="H8325">
        <v>63.521684200000003</v>
      </c>
      <c r="I8325">
        <v>-134.7985051</v>
      </c>
      <c r="J8325" s="1" t="str">
        <f t="shared" si="1097"/>
        <v>Fluid (stream)</v>
      </c>
      <c r="K8325" s="1" t="str">
        <f t="shared" si="1098"/>
        <v>Untreated Water</v>
      </c>
      <c r="O8325">
        <v>2.5000000000000001E-2</v>
      </c>
      <c r="P8325">
        <v>40</v>
      </c>
      <c r="Q8325">
        <v>7</v>
      </c>
    </row>
    <row r="8326" spans="1:17" hidden="1" x14ac:dyDescent="0.3">
      <c r="A8326" t="s">
        <v>32256</v>
      </c>
      <c r="B8326" t="s">
        <v>32257</v>
      </c>
      <c r="C8326" s="1" t="str">
        <f t="shared" si="1092"/>
        <v>21:0675</v>
      </c>
      <c r="D8326" s="1" t="str">
        <f t="shared" si="1096"/>
        <v>21:0205</v>
      </c>
      <c r="E8326" t="s">
        <v>32254</v>
      </c>
      <c r="F8326" t="s">
        <v>32258</v>
      </c>
      <c r="H8326">
        <v>63.521684200000003</v>
      </c>
      <c r="I8326">
        <v>-134.7985051</v>
      </c>
      <c r="J8326" s="1" t="str">
        <f t="shared" si="1097"/>
        <v>Fluid (stream)</v>
      </c>
      <c r="K8326" s="1" t="str">
        <f t="shared" si="1098"/>
        <v>Untreated Water</v>
      </c>
      <c r="O8326">
        <v>2.5000000000000001E-2</v>
      </c>
      <c r="P8326">
        <v>40</v>
      </c>
      <c r="Q8326">
        <v>7.1</v>
      </c>
    </row>
    <row r="8327" spans="1:17" hidden="1" x14ac:dyDescent="0.3">
      <c r="A8327" t="s">
        <v>32259</v>
      </c>
      <c r="B8327" t="s">
        <v>32260</v>
      </c>
      <c r="C8327" s="1" t="str">
        <f t="shared" si="1092"/>
        <v>21:0675</v>
      </c>
      <c r="D8327" s="1" t="str">
        <f t="shared" si="1096"/>
        <v>21:0205</v>
      </c>
      <c r="E8327" t="s">
        <v>32261</v>
      </c>
      <c r="F8327" t="s">
        <v>32262</v>
      </c>
      <c r="H8327">
        <v>63.516581199999997</v>
      </c>
      <c r="I8327">
        <v>-134.73010740000001</v>
      </c>
      <c r="J8327" s="1" t="str">
        <f t="shared" si="1097"/>
        <v>Fluid (stream)</v>
      </c>
      <c r="K8327" s="1" t="str">
        <f t="shared" si="1098"/>
        <v>Untreated Water</v>
      </c>
      <c r="O8327">
        <v>0.71</v>
      </c>
      <c r="P8327">
        <v>40</v>
      </c>
      <c r="Q8327">
        <v>7.6</v>
      </c>
    </row>
    <row r="8328" spans="1:17" hidden="1" x14ac:dyDescent="0.3">
      <c r="A8328" t="s">
        <v>32263</v>
      </c>
      <c r="B8328" t="s">
        <v>32264</v>
      </c>
      <c r="C8328" s="1" t="str">
        <f t="shared" si="1092"/>
        <v>21:0675</v>
      </c>
      <c r="D8328" s="1" t="str">
        <f t="shared" si="1096"/>
        <v>21:0205</v>
      </c>
      <c r="E8328" t="s">
        <v>32265</v>
      </c>
      <c r="F8328" t="s">
        <v>32266</v>
      </c>
      <c r="H8328">
        <v>63.516295900000003</v>
      </c>
      <c r="I8328">
        <v>-134.74084239999999</v>
      </c>
      <c r="J8328" s="1" t="str">
        <f t="shared" si="1097"/>
        <v>Fluid (stream)</v>
      </c>
      <c r="K8328" s="1" t="str">
        <f t="shared" si="1098"/>
        <v>Untreated Water</v>
      </c>
      <c r="O8328">
        <v>0.14000000000000001</v>
      </c>
      <c r="P8328">
        <v>40</v>
      </c>
      <c r="Q8328">
        <v>7.4</v>
      </c>
    </row>
    <row r="8329" spans="1:17" hidden="1" x14ac:dyDescent="0.3">
      <c r="A8329" t="s">
        <v>32267</v>
      </c>
      <c r="B8329" t="s">
        <v>32268</v>
      </c>
      <c r="C8329" s="1" t="str">
        <f t="shared" si="1092"/>
        <v>21:0675</v>
      </c>
      <c r="D8329" s="1" t="str">
        <f t="shared" si="1096"/>
        <v>21:0205</v>
      </c>
      <c r="E8329" t="s">
        <v>32269</v>
      </c>
      <c r="F8329" t="s">
        <v>32270</v>
      </c>
      <c r="H8329">
        <v>63.529733899999997</v>
      </c>
      <c r="I8329">
        <v>-134.6720723</v>
      </c>
      <c r="J8329" s="1" t="str">
        <f t="shared" si="1097"/>
        <v>Fluid (stream)</v>
      </c>
      <c r="K8329" s="1" t="str">
        <f t="shared" si="1098"/>
        <v>Untreated Water</v>
      </c>
      <c r="O8329">
        <v>2.5000000000000001E-2</v>
      </c>
      <c r="P8329">
        <v>40</v>
      </c>
      <c r="Q8329">
        <v>7</v>
      </c>
    </row>
    <row r="8330" spans="1:17" hidden="1" x14ac:dyDescent="0.3">
      <c r="A8330" t="s">
        <v>32271</v>
      </c>
      <c r="B8330" t="s">
        <v>32272</v>
      </c>
      <c r="C8330" s="1" t="str">
        <f t="shared" si="1092"/>
        <v>21:0675</v>
      </c>
      <c r="D8330" s="1" t="str">
        <f t="shared" si="1096"/>
        <v>21:0205</v>
      </c>
      <c r="E8330" t="s">
        <v>32273</v>
      </c>
      <c r="F8330" t="s">
        <v>32274</v>
      </c>
      <c r="H8330">
        <v>63.518085599999999</v>
      </c>
      <c r="I8330">
        <v>-134.6766088</v>
      </c>
      <c r="J8330" s="1" t="str">
        <f t="shared" si="1097"/>
        <v>Fluid (stream)</v>
      </c>
      <c r="K8330" s="1" t="str">
        <f t="shared" si="1098"/>
        <v>Untreated Water</v>
      </c>
      <c r="O8330">
        <v>0.57999999999999996</v>
      </c>
      <c r="P8330">
        <v>40</v>
      </c>
      <c r="Q8330">
        <v>7.4</v>
      </c>
    </row>
    <row r="8331" spans="1:17" hidden="1" x14ac:dyDescent="0.3">
      <c r="A8331" t="s">
        <v>32275</v>
      </c>
      <c r="B8331" t="s">
        <v>32276</v>
      </c>
      <c r="C8331" s="1" t="str">
        <f t="shared" si="1092"/>
        <v>21:0675</v>
      </c>
      <c r="D8331" s="1" t="str">
        <f t="shared" si="1096"/>
        <v>21:0205</v>
      </c>
      <c r="E8331" t="s">
        <v>32277</v>
      </c>
      <c r="F8331" t="s">
        <v>32278</v>
      </c>
      <c r="H8331">
        <v>63.5173621</v>
      </c>
      <c r="I8331">
        <v>-134.59662349999999</v>
      </c>
      <c r="J8331" s="1" t="str">
        <f t="shared" si="1097"/>
        <v>Fluid (stream)</v>
      </c>
      <c r="K8331" s="1" t="str">
        <f t="shared" si="1098"/>
        <v>Untreated Water</v>
      </c>
      <c r="O8331">
        <v>2</v>
      </c>
      <c r="P8331">
        <v>40</v>
      </c>
      <c r="Q8331">
        <v>7.6</v>
      </c>
    </row>
    <row r="8332" spans="1:17" hidden="1" x14ac:dyDescent="0.3">
      <c r="A8332" t="s">
        <v>32279</v>
      </c>
      <c r="B8332" t="s">
        <v>32280</v>
      </c>
      <c r="C8332" s="1" t="str">
        <f t="shared" si="1092"/>
        <v>21:0675</v>
      </c>
      <c r="D8332" s="1" t="str">
        <f t="shared" si="1096"/>
        <v>21:0205</v>
      </c>
      <c r="E8332" t="s">
        <v>32281</v>
      </c>
      <c r="F8332" t="s">
        <v>32282</v>
      </c>
      <c r="H8332">
        <v>63.543047999999999</v>
      </c>
      <c r="I8332">
        <v>-134.54831960000001</v>
      </c>
      <c r="J8332" s="1" t="str">
        <f t="shared" si="1097"/>
        <v>Fluid (stream)</v>
      </c>
      <c r="K8332" s="1" t="str">
        <f t="shared" si="1098"/>
        <v>Untreated Water</v>
      </c>
      <c r="O8332">
        <v>2.5000000000000001E-2</v>
      </c>
      <c r="P8332">
        <v>50</v>
      </c>
      <c r="Q8332">
        <v>6.5</v>
      </c>
    </row>
    <row r="8333" spans="1:17" hidden="1" x14ac:dyDescent="0.3">
      <c r="A8333" t="s">
        <v>32283</v>
      </c>
      <c r="B8333" t="s">
        <v>32284</v>
      </c>
      <c r="C8333" s="1" t="str">
        <f t="shared" si="1092"/>
        <v>21:0675</v>
      </c>
      <c r="D8333" s="1" t="str">
        <f t="shared" si="1096"/>
        <v>21:0205</v>
      </c>
      <c r="E8333" t="s">
        <v>32285</v>
      </c>
      <c r="F8333" t="s">
        <v>32286</v>
      </c>
      <c r="H8333">
        <v>63.554333200000002</v>
      </c>
      <c r="I8333">
        <v>-134.5217763</v>
      </c>
      <c r="J8333" s="1" t="str">
        <f t="shared" si="1097"/>
        <v>Fluid (stream)</v>
      </c>
      <c r="K8333" s="1" t="str">
        <f t="shared" si="1098"/>
        <v>Untreated Water</v>
      </c>
      <c r="O8333">
        <v>0.22</v>
      </c>
      <c r="P8333">
        <v>40</v>
      </c>
      <c r="Q8333">
        <v>7.6</v>
      </c>
    </row>
    <row r="8334" spans="1:17" hidden="1" x14ac:dyDescent="0.3">
      <c r="A8334" t="s">
        <v>32287</v>
      </c>
      <c r="B8334" t="s">
        <v>32288</v>
      </c>
      <c r="C8334" s="1" t="str">
        <f t="shared" si="1092"/>
        <v>21:0675</v>
      </c>
      <c r="D8334" s="1" t="str">
        <f t="shared" si="1096"/>
        <v>21:0205</v>
      </c>
      <c r="E8334" t="s">
        <v>32289</v>
      </c>
      <c r="F8334" t="s">
        <v>32290</v>
      </c>
      <c r="H8334">
        <v>63.578042799999999</v>
      </c>
      <c r="I8334">
        <v>-134.66291179999999</v>
      </c>
      <c r="J8334" s="1" t="str">
        <f t="shared" si="1097"/>
        <v>Fluid (stream)</v>
      </c>
      <c r="K8334" s="1" t="str">
        <f t="shared" si="1098"/>
        <v>Untreated Water</v>
      </c>
      <c r="O8334">
        <v>7.0000000000000007E-2</v>
      </c>
      <c r="P8334">
        <v>40</v>
      </c>
      <c r="Q8334">
        <v>7.4</v>
      </c>
    </row>
    <row r="8335" spans="1:17" hidden="1" x14ac:dyDescent="0.3">
      <c r="A8335" t="s">
        <v>32291</v>
      </c>
      <c r="B8335" t="s">
        <v>32292</v>
      </c>
      <c r="C8335" s="1" t="str">
        <f t="shared" si="1092"/>
        <v>21:0675</v>
      </c>
      <c r="D8335" s="1" t="str">
        <f t="shared" si="1096"/>
        <v>21:0205</v>
      </c>
      <c r="E8335" t="s">
        <v>32293</v>
      </c>
      <c r="F8335" t="s">
        <v>32294</v>
      </c>
      <c r="H8335">
        <v>63.548136</v>
      </c>
      <c r="I8335">
        <v>-134.70668760000001</v>
      </c>
      <c r="J8335" s="1" t="str">
        <f t="shared" si="1097"/>
        <v>Fluid (stream)</v>
      </c>
      <c r="K8335" s="1" t="str">
        <f t="shared" si="1098"/>
        <v>Untreated Water</v>
      </c>
      <c r="O8335">
        <v>2.5000000000000001E-2</v>
      </c>
      <c r="P8335">
        <v>30</v>
      </c>
      <c r="Q8335">
        <v>6.7</v>
      </c>
    </row>
    <row r="8336" spans="1:17" hidden="1" x14ac:dyDescent="0.3">
      <c r="A8336" t="s">
        <v>32295</v>
      </c>
      <c r="B8336" t="s">
        <v>32296</v>
      </c>
      <c r="C8336" s="1" t="str">
        <f t="shared" si="1092"/>
        <v>21:0675</v>
      </c>
      <c r="D8336" s="1" t="str">
        <f t="shared" si="1096"/>
        <v>21:0205</v>
      </c>
      <c r="E8336" t="s">
        <v>32297</v>
      </c>
      <c r="F8336" t="s">
        <v>32298</v>
      </c>
      <c r="H8336">
        <v>63.5406057</v>
      </c>
      <c r="I8336">
        <v>-134.7758407</v>
      </c>
      <c r="J8336" s="1" t="str">
        <f t="shared" si="1097"/>
        <v>Fluid (stream)</v>
      </c>
      <c r="K8336" s="1" t="str">
        <f t="shared" si="1098"/>
        <v>Untreated Water</v>
      </c>
      <c r="O8336">
        <v>2.5000000000000001E-2</v>
      </c>
      <c r="P8336">
        <v>30</v>
      </c>
      <c r="Q8336">
        <v>6.8</v>
      </c>
    </row>
    <row r="8337" spans="1:17" hidden="1" x14ac:dyDescent="0.3">
      <c r="A8337" t="s">
        <v>32299</v>
      </c>
      <c r="B8337" t="s">
        <v>32300</v>
      </c>
      <c r="C8337" s="1" t="str">
        <f t="shared" si="1092"/>
        <v>21:0675</v>
      </c>
      <c r="D8337" s="1" t="str">
        <f t="shared" si="1096"/>
        <v>21:0205</v>
      </c>
      <c r="E8337" t="s">
        <v>32301</v>
      </c>
      <c r="F8337" t="s">
        <v>32302</v>
      </c>
      <c r="H8337">
        <v>63.561501700000001</v>
      </c>
      <c r="I8337">
        <v>-134.75017</v>
      </c>
      <c r="J8337" s="1" t="str">
        <f t="shared" si="1097"/>
        <v>Fluid (stream)</v>
      </c>
      <c r="K8337" s="1" t="str">
        <f t="shared" si="1098"/>
        <v>Untreated Water</v>
      </c>
      <c r="O8337">
        <v>2.5000000000000001E-2</v>
      </c>
      <c r="P8337">
        <v>30</v>
      </c>
      <c r="Q8337">
        <v>6.9</v>
      </c>
    </row>
    <row r="8338" spans="1:17" hidden="1" x14ac:dyDescent="0.3">
      <c r="A8338" t="s">
        <v>32303</v>
      </c>
      <c r="B8338" t="s">
        <v>32304</v>
      </c>
      <c r="C8338" s="1" t="str">
        <f t="shared" si="1092"/>
        <v>21:0675</v>
      </c>
      <c r="D8338" s="1" t="str">
        <f t="shared" si="1096"/>
        <v>21:0205</v>
      </c>
      <c r="E8338" t="s">
        <v>32305</v>
      </c>
      <c r="F8338" t="s">
        <v>32306</v>
      </c>
      <c r="H8338">
        <v>63.601319599999997</v>
      </c>
      <c r="I8338">
        <v>-134.76374620000001</v>
      </c>
      <c r="J8338" s="1" t="str">
        <f t="shared" si="1097"/>
        <v>Fluid (stream)</v>
      </c>
      <c r="K8338" s="1" t="str">
        <f t="shared" si="1098"/>
        <v>Untreated Water</v>
      </c>
      <c r="O8338">
        <v>0.08</v>
      </c>
      <c r="P8338">
        <v>30</v>
      </c>
      <c r="Q8338">
        <v>6.9</v>
      </c>
    </row>
    <row r="8339" spans="1:17" hidden="1" x14ac:dyDescent="0.3">
      <c r="A8339" t="s">
        <v>32307</v>
      </c>
      <c r="B8339" t="s">
        <v>32308</v>
      </c>
      <c r="C8339" s="1" t="str">
        <f t="shared" si="1092"/>
        <v>21:0675</v>
      </c>
      <c r="D8339" s="1" t="str">
        <f t="shared" si="1096"/>
        <v>21:0205</v>
      </c>
      <c r="E8339" t="s">
        <v>32309</v>
      </c>
      <c r="F8339" t="s">
        <v>32310</v>
      </c>
      <c r="H8339">
        <v>63.599729500000002</v>
      </c>
      <c r="I8339">
        <v>-134.75227029999999</v>
      </c>
      <c r="J8339" s="1" t="str">
        <f t="shared" si="1097"/>
        <v>Fluid (stream)</v>
      </c>
      <c r="K8339" s="1" t="str">
        <f t="shared" si="1098"/>
        <v>Untreated Water</v>
      </c>
      <c r="O8339">
        <v>2.5000000000000001E-2</v>
      </c>
      <c r="P8339">
        <v>30</v>
      </c>
      <c r="Q8339">
        <v>7.4</v>
      </c>
    </row>
    <row r="8340" spans="1:17" hidden="1" x14ac:dyDescent="0.3">
      <c r="A8340" t="s">
        <v>32311</v>
      </c>
      <c r="B8340" t="s">
        <v>32312</v>
      </c>
      <c r="C8340" s="1" t="str">
        <f t="shared" si="1092"/>
        <v>21:0675</v>
      </c>
      <c r="D8340" s="1" t="str">
        <f t="shared" si="1096"/>
        <v>21:0205</v>
      </c>
      <c r="E8340" t="s">
        <v>32313</v>
      </c>
      <c r="F8340" t="s">
        <v>32314</v>
      </c>
      <c r="H8340">
        <v>63.606582400000001</v>
      </c>
      <c r="I8340">
        <v>-134.82172689999999</v>
      </c>
      <c r="J8340" s="1" t="str">
        <f t="shared" si="1097"/>
        <v>Fluid (stream)</v>
      </c>
      <c r="K8340" s="1" t="str">
        <f t="shared" si="1098"/>
        <v>Untreated Water</v>
      </c>
      <c r="O8340">
        <v>0.14000000000000001</v>
      </c>
      <c r="P8340">
        <v>30</v>
      </c>
      <c r="Q8340">
        <v>7.1</v>
      </c>
    </row>
    <row r="8341" spans="1:17" hidden="1" x14ac:dyDescent="0.3">
      <c r="A8341" t="s">
        <v>32315</v>
      </c>
      <c r="B8341" t="s">
        <v>32316</v>
      </c>
      <c r="C8341" s="1" t="str">
        <f t="shared" si="1092"/>
        <v>21:0675</v>
      </c>
      <c r="D8341" s="1" t="str">
        <f t="shared" si="1096"/>
        <v>21:0205</v>
      </c>
      <c r="E8341" t="s">
        <v>32317</v>
      </c>
      <c r="F8341" t="s">
        <v>32318</v>
      </c>
      <c r="H8341">
        <v>63.581683900000002</v>
      </c>
      <c r="I8341">
        <v>-134.8198702</v>
      </c>
      <c r="J8341" s="1" t="str">
        <f t="shared" si="1097"/>
        <v>Fluid (stream)</v>
      </c>
      <c r="K8341" s="1" t="str">
        <f t="shared" si="1098"/>
        <v>Untreated Water</v>
      </c>
      <c r="O8341">
        <v>7.0000000000000007E-2</v>
      </c>
      <c r="P8341">
        <v>30</v>
      </c>
      <c r="Q8341">
        <v>7</v>
      </c>
    </row>
    <row r="8342" spans="1:17" hidden="1" x14ac:dyDescent="0.3">
      <c r="A8342" t="s">
        <v>32319</v>
      </c>
      <c r="B8342" t="s">
        <v>32320</v>
      </c>
      <c r="C8342" s="1" t="str">
        <f t="shared" si="1092"/>
        <v>21:0675</v>
      </c>
      <c r="D8342" s="1" t="str">
        <f>HYPERLINK("http://geochem.nrcan.gc.ca/cdogs/content/svy/svy_e.htm", "")</f>
        <v/>
      </c>
      <c r="G8342" s="1" t="str">
        <f>HYPERLINK("http://geochem.nrcan.gc.ca/cdogs/content/cr_/cr_00082_e.htm", "82")</f>
        <v>82</v>
      </c>
      <c r="J8342" t="s">
        <v>11453</v>
      </c>
      <c r="K8342" t="s">
        <v>11454</v>
      </c>
      <c r="O8342">
        <v>1.2</v>
      </c>
      <c r="P8342">
        <v>260</v>
      </c>
      <c r="Q8342">
        <v>7.5</v>
      </c>
    </row>
    <row r="8343" spans="1:17" hidden="1" x14ac:dyDescent="0.3">
      <c r="A8343" t="s">
        <v>32321</v>
      </c>
      <c r="B8343" t="s">
        <v>32322</v>
      </c>
      <c r="C8343" s="1" t="str">
        <f t="shared" si="1092"/>
        <v>21:0675</v>
      </c>
      <c r="D8343" s="1" t="str">
        <f t="shared" ref="D8343:D8360" si="1099">HYPERLINK("http://geochem.nrcan.gc.ca/cdogs/content/svy/svy210205_e.htm", "21:0205")</f>
        <v>21:0205</v>
      </c>
      <c r="E8343" t="s">
        <v>32323</v>
      </c>
      <c r="F8343" t="s">
        <v>32324</v>
      </c>
      <c r="H8343">
        <v>63.571937499999997</v>
      </c>
      <c r="I8343">
        <v>-134.86048890000001</v>
      </c>
      <c r="J8343" s="1" t="str">
        <f t="shared" ref="J8343:J8360" si="1100">HYPERLINK("http://geochem.nrcan.gc.ca/cdogs/content/kwd/kwd020018_e.htm", "Fluid (stream)")</f>
        <v>Fluid (stream)</v>
      </c>
      <c r="K8343" s="1" t="str">
        <f t="shared" ref="K8343:K8360" si="1101">HYPERLINK("http://geochem.nrcan.gc.ca/cdogs/content/kwd/kwd080007_e.htm", "Untreated Water")</f>
        <v>Untreated Water</v>
      </c>
      <c r="O8343">
        <v>7.0000000000000007E-2</v>
      </c>
      <c r="P8343">
        <v>40</v>
      </c>
      <c r="Q8343">
        <v>6.6</v>
      </c>
    </row>
    <row r="8344" spans="1:17" hidden="1" x14ac:dyDescent="0.3">
      <c r="A8344" t="s">
        <v>32325</v>
      </c>
      <c r="B8344" t="s">
        <v>32326</v>
      </c>
      <c r="C8344" s="1" t="str">
        <f t="shared" si="1092"/>
        <v>21:0675</v>
      </c>
      <c r="D8344" s="1" t="str">
        <f t="shared" si="1099"/>
        <v>21:0205</v>
      </c>
      <c r="E8344" t="s">
        <v>32327</v>
      </c>
      <c r="F8344" t="s">
        <v>32328</v>
      </c>
      <c r="H8344">
        <v>63.579659599999999</v>
      </c>
      <c r="I8344">
        <v>-135.2169495</v>
      </c>
      <c r="J8344" s="1" t="str">
        <f t="shared" si="1100"/>
        <v>Fluid (stream)</v>
      </c>
      <c r="K8344" s="1" t="str">
        <f t="shared" si="1101"/>
        <v>Untreated Water</v>
      </c>
      <c r="O8344">
        <v>0.28999999999999998</v>
      </c>
      <c r="P8344">
        <v>60</v>
      </c>
      <c r="Q8344">
        <v>7.2</v>
      </c>
    </row>
    <row r="8345" spans="1:17" hidden="1" x14ac:dyDescent="0.3">
      <c r="A8345" t="s">
        <v>32329</v>
      </c>
      <c r="B8345" t="s">
        <v>32330</v>
      </c>
      <c r="C8345" s="1" t="str">
        <f t="shared" si="1092"/>
        <v>21:0675</v>
      </c>
      <c r="D8345" s="1" t="str">
        <f t="shared" si="1099"/>
        <v>21:0205</v>
      </c>
      <c r="E8345" t="s">
        <v>32327</v>
      </c>
      <c r="F8345" t="s">
        <v>32331</v>
      </c>
      <c r="H8345">
        <v>63.579659599999999</v>
      </c>
      <c r="I8345">
        <v>-135.2169495</v>
      </c>
      <c r="J8345" s="1" t="str">
        <f t="shared" si="1100"/>
        <v>Fluid (stream)</v>
      </c>
      <c r="K8345" s="1" t="str">
        <f t="shared" si="1101"/>
        <v>Untreated Water</v>
      </c>
      <c r="O8345">
        <v>0.28999999999999998</v>
      </c>
      <c r="P8345">
        <v>60</v>
      </c>
      <c r="Q8345">
        <v>7.2</v>
      </c>
    </row>
    <row r="8346" spans="1:17" hidden="1" x14ac:dyDescent="0.3">
      <c r="A8346" t="s">
        <v>32332</v>
      </c>
      <c r="B8346" t="s">
        <v>32333</v>
      </c>
      <c r="C8346" s="1" t="str">
        <f t="shared" ref="C8346:C8409" si="1102">HYPERLINK("http://geochem.nrcan.gc.ca/cdogs/content/bdl/bdl210675_e.htm", "21:0675")</f>
        <v>21:0675</v>
      </c>
      <c r="D8346" s="1" t="str">
        <f t="shared" si="1099"/>
        <v>21:0205</v>
      </c>
      <c r="E8346" t="s">
        <v>32334</v>
      </c>
      <c r="F8346" t="s">
        <v>32335</v>
      </c>
      <c r="H8346">
        <v>63.674621000000002</v>
      </c>
      <c r="I8346">
        <v>-135.44921690000001</v>
      </c>
      <c r="J8346" s="1" t="str">
        <f t="shared" si="1100"/>
        <v>Fluid (stream)</v>
      </c>
      <c r="K8346" s="1" t="str">
        <f t="shared" si="1101"/>
        <v>Untreated Water</v>
      </c>
      <c r="O8346">
        <v>10.1</v>
      </c>
      <c r="P8346">
        <v>60</v>
      </c>
      <c r="Q8346">
        <v>7.8</v>
      </c>
    </row>
    <row r="8347" spans="1:17" hidden="1" x14ac:dyDescent="0.3">
      <c r="A8347" t="s">
        <v>32336</v>
      </c>
      <c r="B8347" t="s">
        <v>32337</v>
      </c>
      <c r="C8347" s="1" t="str">
        <f t="shared" si="1102"/>
        <v>21:0675</v>
      </c>
      <c r="D8347" s="1" t="str">
        <f t="shared" si="1099"/>
        <v>21:0205</v>
      </c>
      <c r="E8347" t="s">
        <v>32338</v>
      </c>
      <c r="F8347" t="s">
        <v>32339</v>
      </c>
      <c r="H8347">
        <v>63.664600299999996</v>
      </c>
      <c r="I8347">
        <v>-135.4149764</v>
      </c>
      <c r="J8347" s="1" t="str">
        <f t="shared" si="1100"/>
        <v>Fluid (stream)</v>
      </c>
      <c r="K8347" s="1" t="str">
        <f t="shared" si="1101"/>
        <v>Untreated Water</v>
      </c>
      <c r="O8347">
        <v>0.73</v>
      </c>
      <c r="P8347">
        <v>70</v>
      </c>
      <c r="Q8347">
        <v>7.8</v>
      </c>
    </row>
    <row r="8348" spans="1:17" hidden="1" x14ac:dyDescent="0.3">
      <c r="A8348" t="s">
        <v>32340</v>
      </c>
      <c r="B8348" t="s">
        <v>32341</v>
      </c>
      <c r="C8348" s="1" t="str">
        <f t="shared" si="1102"/>
        <v>21:0675</v>
      </c>
      <c r="D8348" s="1" t="str">
        <f t="shared" si="1099"/>
        <v>21:0205</v>
      </c>
      <c r="E8348" t="s">
        <v>32342</v>
      </c>
      <c r="F8348" t="s">
        <v>32343</v>
      </c>
      <c r="H8348">
        <v>63.692726700000001</v>
      </c>
      <c r="I8348">
        <v>-135.3828484</v>
      </c>
      <c r="J8348" s="1" t="str">
        <f t="shared" si="1100"/>
        <v>Fluid (stream)</v>
      </c>
      <c r="K8348" s="1" t="str">
        <f t="shared" si="1101"/>
        <v>Untreated Water</v>
      </c>
      <c r="O8348">
        <v>2.5000000000000001E-2</v>
      </c>
      <c r="P8348">
        <v>40</v>
      </c>
      <c r="Q8348">
        <v>7.3</v>
      </c>
    </row>
    <row r="8349" spans="1:17" hidden="1" x14ac:dyDescent="0.3">
      <c r="A8349" t="s">
        <v>32344</v>
      </c>
      <c r="B8349" t="s">
        <v>32345</v>
      </c>
      <c r="C8349" s="1" t="str">
        <f t="shared" si="1102"/>
        <v>21:0675</v>
      </c>
      <c r="D8349" s="1" t="str">
        <f t="shared" si="1099"/>
        <v>21:0205</v>
      </c>
      <c r="E8349" t="s">
        <v>32346</v>
      </c>
      <c r="F8349" t="s">
        <v>32347</v>
      </c>
      <c r="H8349">
        <v>63.709526099999998</v>
      </c>
      <c r="I8349">
        <v>-135.37995860000001</v>
      </c>
      <c r="J8349" s="1" t="str">
        <f t="shared" si="1100"/>
        <v>Fluid (stream)</v>
      </c>
      <c r="K8349" s="1" t="str">
        <f t="shared" si="1101"/>
        <v>Untreated Water</v>
      </c>
      <c r="O8349">
        <v>0.63</v>
      </c>
      <c r="P8349">
        <v>40</v>
      </c>
      <c r="Q8349">
        <v>7.5</v>
      </c>
    </row>
    <row r="8350" spans="1:17" hidden="1" x14ac:dyDescent="0.3">
      <c r="A8350" t="s">
        <v>32348</v>
      </c>
      <c r="B8350" t="s">
        <v>32349</v>
      </c>
      <c r="C8350" s="1" t="str">
        <f t="shared" si="1102"/>
        <v>21:0675</v>
      </c>
      <c r="D8350" s="1" t="str">
        <f t="shared" si="1099"/>
        <v>21:0205</v>
      </c>
      <c r="E8350" t="s">
        <v>32350</v>
      </c>
      <c r="F8350" t="s">
        <v>32351</v>
      </c>
      <c r="H8350">
        <v>63.720748</v>
      </c>
      <c r="I8350">
        <v>-135.41757860000001</v>
      </c>
      <c r="J8350" s="1" t="str">
        <f t="shared" si="1100"/>
        <v>Fluid (stream)</v>
      </c>
      <c r="K8350" s="1" t="str">
        <f t="shared" si="1101"/>
        <v>Untreated Water</v>
      </c>
      <c r="O8350">
        <v>0.8</v>
      </c>
      <c r="P8350">
        <v>40</v>
      </c>
      <c r="Q8350">
        <v>7.8</v>
      </c>
    </row>
    <row r="8351" spans="1:17" hidden="1" x14ac:dyDescent="0.3">
      <c r="A8351" t="s">
        <v>32352</v>
      </c>
      <c r="B8351" t="s">
        <v>32353</v>
      </c>
      <c r="C8351" s="1" t="str">
        <f t="shared" si="1102"/>
        <v>21:0675</v>
      </c>
      <c r="D8351" s="1" t="str">
        <f t="shared" si="1099"/>
        <v>21:0205</v>
      </c>
      <c r="E8351" t="s">
        <v>32354</v>
      </c>
      <c r="F8351" t="s">
        <v>32355</v>
      </c>
      <c r="H8351">
        <v>63.7249591</v>
      </c>
      <c r="I8351">
        <v>-135.4043389</v>
      </c>
      <c r="J8351" s="1" t="str">
        <f t="shared" si="1100"/>
        <v>Fluid (stream)</v>
      </c>
      <c r="K8351" s="1" t="str">
        <f t="shared" si="1101"/>
        <v>Untreated Water</v>
      </c>
      <c r="O8351">
        <v>0.93</v>
      </c>
      <c r="P8351">
        <v>40</v>
      </c>
      <c r="Q8351">
        <v>7.7</v>
      </c>
    </row>
    <row r="8352" spans="1:17" hidden="1" x14ac:dyDescent="0.3">
      <c r="A8352" t="s">
        <v>32356</v>
      </c>
      <c r="B8352" t="s">
        <v>32357</v>
      </c>
      <c r="C8352" s="1" t="str">
        <f t="shared" si="1102"/>
        <v>21:0675</v>
      </c>
      <c r="D8352" s="1" t="str">
        <f t="shared" si="1099"/>
        <v>21:0205</v>
      </c>
      <c r="E8352" t="s">
        <v>32358</v>
      </c>
      <c r="F8352" t="s">
        <v>32359</v>
      </c>
      <c r="H8352">
        <v>63.714381299999999</v>
      </c>
      <c r="I8352">
        <v>-135.3045343</v>
      </c>
      <c r="J8352" s="1" t="str">
        <f t="shared" si="1100"/>
        <v>Fluid (stream)</v>
      </c>
      <c r="K8352" s="1" t="str">
        <f t="shared" si="1101"/>
        <v>Untreated Water</v>
      </c>
      <c r="O8352">
        <v>0.52</v>
      </c>
      <c r="P8352">
        <v>40</v>
      </c>
      <c r="Q8352">
        <v>7.5</v>
      </c>
    </row>
    <row r="8353" spans="1:17" hidden="1" x14ac:dyDescent="0.3">
      <c r="A8353" t="s">
        <v>32360</v>
      </c>
      <c r="B8353" t="s">
        <v>32361</v>
      </c>
      <c r="C8353" s="1" t="str">
        <f t="shared" si="1102"/>
        <v>21:0675</v>
      </c>
      <c r="D8353" s="1" t="str">
        <f t="shared" si="1099"/>
        <v>21:0205</v>
      </c>
      <c r="E8353" t="s">
        <v>32362</v>
      </c>
      <c r="F8353" t="s">
        <v>32363</v>
      </c>
      <c r="H8353">
        <v>63.717575199999999</v>
      </c>
      <c r="I8353">
        <v>-135.3092643</v>
      </c>
      <c r="J8353" s="1" t="str">
        <f t="shared" si="1100"/>
        <v>Fluid (stream)</v>
      </c>
      <c r="K8353" s="1" t="str">
        <f t="shared" si="1101"/>
        <v>Untreated Water</v>
      </c>
      <c r="O8353">
        <v>0.48</v>
      </c>
      <c r="P8353">
        <v>40</v>
      </c>
      <c r="Q8353">
        <v>7.5</v>
      </c>
    </row>
    <row r="8354" spans="1:17" hidden="1" x14ac:dyDescent="0.3">
      <c r="A8354" t="s">
        <v>32364</v>
      </c>
      <c r="B8354" t="s">
        <v>32365</v>
      </c>
      <c r="C8354" s="1" t="str">
        <f t="shared" si="1102"/>
        <v>21:0675</v>
      </c>
      <c r="D8354" s="1" t="str">
        <f t="shared" si="1099"/>
        <v>21:0205</v>
      </c>
      <c r="E8354" t="s">
        <v>32366</v>
      </c>
      <c r="F8354" t="s">
        <v>32367</v>
      </c>
      <c r="H8354">
        <v>63.706792999999998</v>
      </c>
      <c r="I8354">
        <v>-135.280295</v>
      </c>
      <c r="J8354" s="1" t="str">
        <f t="shared" si="1100"/>
        <v>Fluid (stream)</v>
      </c>
      <c r="K8354" s="1" t="str">
        <f t="shared" si="1101"/>
        <v>Untreated Water</v>
      </c>
      <c r="O8354">
        <v>0.12</v>
      </c>
      <c r="P8354">
        <v>30</v>
      </c>
      <c r="Q8354">
        <v>7.4</v>
      </c>
    </row>
    <row r="8355" spans="1:17" hidden="1" x14ac:dyDescent="0.3">
      <c r="A8355" t="s">
        <v>32368</v>
      </c>
      <c r="B8355" t="s">
        <v>32369</v>
      </c>
      <c r="C8355" s="1" t="str">
        <f t="shared" si="1102"/>
        <v>21:0675</v>
      </c>
      <c r="D8355" s="1" t="str">
        <f t="shared" si="1099"/>
        <v>21:0205</v>
      </c>
      <c r="E8355" t="s">
        <v>32370</v>
      </c>
      <c r="F8355" t="s">
        <v>32371</v>
      </c>
      <c r="H8355">
        <v>63.7149462</v>
      </c>
      <c r="I8355">
        <v>-135.23809660000001</v>
      </c>
      <c r="J8355" s="1" t="str">
        <f t="shared" si="1100"/>
        <v>Fluid (stream)</v>
      </c>
      <c r="K8355" s="1" t="str">
        <f t="shared" si="1101"/>
        <v>Untreated Water</v>
      </c>
      <c r="O8355">
        <v>0.67</v>
      </c>
      <c r="P8355">
        <v>40</v>
      </c>
      <c r="Q8355">
        <v>7.7</v>
      </c>
    </row>
    <row r="8356" spans="1:17" hidden="1" x14ac:dyDescent="0.3">
      <c r="A8356" t="s">
        <v>32372</v>
      </c>
      <c r="B8356" t="s">
        <v>32373</v>
      </c>
      <c r="C8356" s="1" t="str">
        <f t="shared" si="1102"/>
        <v>21:0675</v>
      </c>
      <c r="D8356" s="1" t="str">
        <f t="shared" si="1099"/>
        <v>21:0205</v>
      </c>
      <c r="E8356" t="s">
        <v>32374</v>
      </c>
      <c r="F8356" t="s">
        <v>32375</v>
      </c>
      <c r="H8356">
        <v>63.710856</v>
      </c>
      <c r="I8356">
        <v>-135.24739109999999</v>
      </c>
      <c r="J8356" s="1" t="str">
        <f t="shared" si="1100"/>
        <v>Fluid (stream)</v>
      </c>
      <c r="K8356" s="1" t="str">
        <f t="shared" si="1101"/>
        <v>Untreated Water</v>
      </c>
      <c r="O8356">
        <v>0.42</v>
      </c>
      <c r="P8356">
        <v>40</v>
      </c>
      <c r="Q8356">
        <v>7.2</v>
      </c>
    </row>
    <row r="8357" spans="1:17" hidden="1" x14ac:dyDescent="0.3">
      <c r="A8357" t="s">
        <v>32376</v>
      </c>
      <c r="B8357" t="s">
        <v>32377</v>
      </c>
      <c r="C8357" s="1" t="str">
        <f t="shared" si="1102"/>
        <v>21:0675</v>
      </c>
      <c r="D8357" s="1" t="str">
        <f t="shared" si="1099"/>
        <v>21:0205</v>
      </c>
      <c r="E8357" t="s">
        <v>32378</v>
      </c>
      <c r="F8357" t="s">
        <v>32379</v>
      </c>
      <c r="H8357">
        <v>63.723274699999997</v>
      </c>
      <c r="I8357">
        <v>-135.1429358</v>
      </c>
      <c r="J8357" s="1" t="str">
        <f t="shared" si="1100"/>
        <v>Fluid (stream)</v>
      </c>
      <c r="K8357" s="1" t="str">
        <f t="shared" si="1101"/>
        <v>Untreated Water</v>
      </c>
      <c r="O8357">
        <v>0.44</v>
      </c>
      <c r="P8357">
        <v>30</v>
      </c>
      <c r="Q8357">
        <v>7.7</v>
      </c>
    </row>
    <row r="8358" spans="1:17" hidden="1" x14ac:dyDescent="0.3">
      <c r="A8358" t="s">
        <v>32380</v>
      </c>
      <c r="B8358" t="s">
        <v>32381</v>
      </c>
      <c r="C8358" s="1" t="str">
        <f t="shared" si="1102"/>
        <v>21:0675</v>
      </c>
      <c r="D8358" s="1" t="str">
        <f t="shared" si="1099"/>
        <v>21:0205</v>
      </c>
      <c r="E8358" t="s">
        <v>32382</v>
      </c>
      <c r="F8358" t="s">
        <v>32383</v>
      </c>
      <c r="H8358">
        <v>63.723176600000002</v>
      </c>
      <c r="I8358">
        <v>-135.15115449999999</v>
      </c>
      <c r="J8358" s="1" t="str">
        <f t="shared" si="1100"/>
        <v>Fluid (stream)</v>
      </c>
      <c r="K8358" s="1" t="str">
        <f t="shared" si="1101"/>
        <v>Untreated Water</v>
      </c>
      <c r="O8358">
        <v>2.5000000000000001E-2</v>
      </c>
      <c r="P8358">
        <v>30</v>
      </c>
      <c r="Q8358">
        <v>7.3</v>
      </c>
    </row>
    <row r="8359" spans="1:17" hidden="1" x14ac:dyDescent="0.3">
      <c r="A8359" t="s">
        <v>32384</v>
      </c>
      <c r="B8359" t="s">
        <v>32385</v>
      </c>
      <c r="C8359" s="1" t="str">
        <f t="shared" si="1102"/>
        <v>21:0675</v>
      </c>
      <c r="D8359" s="1" t="str">
        <f t="shared" si="1099"/>
        <v>21:0205</v>
      </c>
      <c r="E8359" t="s">
        <v>32386</v>
      </c>
      <c r="F8359" t="s">
        <v>32387</v>
      </c>
      <c r="H8359">
        <v>63.748466000000001</v>
      </c>
      <c r="I8359">
        <v>-135.12387340000001</v>
      </c>
      <c r="J8359" s="1" t="str">
        <f t="shared" si="1100"/>
        <v>Fluid (stream)</v>
      </c>
      <c r="K8359" s="1" t="str">
        <f t="shared" si="1101"/>
        <v>Untreated Water</v>
      </c>
      <c r="O8359">
        <v>0.83</v>
      </c>
      <c r="P8359">
        <v>30</v>
      </c>
      <c r="Q8359">
        <v>7.7</v>
      </c>
    </row>
    <row r="8360" spans="1:17" hidden="1" x14ac:dyDescent="0.3">
      <c r="A8360" t="s">
        <v>32388</v>
      </c>
      <c r="B8360" t="s">
        <v>32389</v>
      </c>
      <c r="C8360" s="1" t="str">
        <f t="shared" si="1102"/>
        <v>21:0675</v>
      </c>
      <c r="D8360" s="1" t="str">
        <f t="shared" si="1099"/>
        <v>21:0205</v>
      </c>
      <c r="E8360" t="s">
        <v>32390</v>
      </c>
      <c r="F8360" t="s">
        <v>32391</v>
      </c>
      <c r="H8360">
        <v>63.751509499999997</v>
      </c>
      <c r="I8360">
        <v>-135.16743529999999</v>
      </c>
      <c r="J8360" s="1" t="str">
        <f t="shared" si="1100"/>
        <v>Fluid (stream)</v>
      </c>
      <c r="K8360" s="1" t="str">
        <f t="shared" si="1101"/>
        <v>Untreated Water</v>
      </c>
      <c r="O8360">
        <v>1.3</v>
      </c>
      <c r="P8360">
        <v>40</v>
      </c>
      <c r="Q8360">
        <v>7.6</v>
      </c>
    </row>
    <row r="8361" spans="1:17" hidden="1" x14ac:dyDescent="0.3">
      <c r="A8361" t="s">
        <v>32392</v>
      </c>
      <c r="B8361" t="s">
        <v>32393</v>
      </c>
      <c r="C8361" s="1" t="str">
        <f t="shared" si="1102"/>
        <v>21:0675</v>
      </c>
      <c r="D8361" s="1" t="str">
        <f>HYPERLINK("http://geochem.nrcan.gc.ca/cdogs/content/svy/svy_e.htm", "")</f>
        <v/>
      </c>
      <c r="G8361" s="1" t="str">
        <f>HYPERLINK("http://geochem.nrcan.gc.ca/cdogs/content/cr_/cr_00080_e.htm", "80")</f>
        <v>80</v>
      </c>
      <c r="J8361" t="s">
        <v>11453</v>
      </c>
      <c r="K8361" t="s">
        <v>11454</v>
      </c>
      <c r="O8361">
        <v>0.25</v>
      </c>
      <c r="P8361">
        <v>80</v>
      </c>
      <c r="Q8361">
        <v>7.4</v>
      </c>
    </row>
    <row r="8362" spans="1:17" hidden="1" x14ac:dyDescent="0.3">
      <c r="A8362" t="s">
        <v>32394</v>
      </c>
      <c r="B8362" t="s">
        <v>32395</v>
      </c>
      <c r="C8362" s="1" t="str">
        <f t="shared" si="1102"/>
        <v>21:0675</v>
      </c>
      <c r="D8362" s="1" t="str">
        <f t="shared" ref="D8362:D8379" si="1103">HYPERLINK("http://geochem.nrcan.gc.ca/cdogs/content/svy/svy210205_e.htm", "21:0205")</f>
        <v>21:0205</v>
      </c>
      <c r="E8362" t="s">
        <v>32396</v>
      </c>
      <c r="F8362" t="s">
        <v>32397</v>
      </c>
      <c r="H8362">
        <v>63.758958200000002</v>
      </c>
      <c r="I8362">
        <v>-135.2322222</v>
      </c>
      <c r="J8362" s="1" t="str">
        <f t="shared" ref="J8362:J8379" si="1104">HYPERLINK("http://geochem.nrcan.gc.ca/cdogs/content/kwd/kwd020018_e.htm", "Fluid (stream)")</f>
        <v>Fluid (stream)</v>
      </c>
      <c r="K8362" s="1" t="str">
        <f t="shared" ref="K8362:K8379" si="1105">HYPERLINK("http://geochem.nrcan.gc.ca/cdogs/content/kwd/kwd080007_e.htm", "Untreated Water")</f>
        <v>Untreated Water</v>
      </c>
      <c r="O8362">
        <v>0.96</v>
      </c>
      <c r="P8362">
        <v>50</v>
      </c>
      <c r="Q8362">
        <v>7.3</v>
      </c>
    </row>
    <row r="8363" spans="1:17" hidden="1" x14ac:dyDescent="0.3">
      <c r="A8363" t="s">
        <v>32398</v>
      </c>
      <c r="B8363" t="s">
        <v>32399</v>
      </c>
      <c r="C8363" s="1" t="str">
        <f t="shared" si="1102"/>
        <v>21:0675</v>
      </c>
      <c r="D8363" s="1" t="str">
        <f t="shared" si="1103"/>
        <v>21:0205</v>
      </c>
      <c r="E8363" t="s">
        <v>32400</v>
      </c>
      <c r="F8363" t="s">
        <v>32401</v>
      </c>
      <c r="H8363">
        <v>63.7673275</v>
      </c>
      <c r="I8363">
        <v>-135.27989930000001</v>
      </c>
      <c r="J8363" s="1" t="str">
        <f t="shared" si="1104"/>
        <v>Fluid (stream)</v>
      </c>
      <c r="K8363" s="1" t="str">
        <f t="shared" si="1105"/>
        <v>Untreated Water</v>
      </c>
      <c r="O8363">
        <v>6.7</v>
      </c>
      <c r="P8363">
        <v>60</v>
      </c>
      <c r="Q8363">
        <v>7.7</v>
      </c>
    </row>
    <row r="8364" spans="1:17" hidden="1" x14ac:dyDescent="0.3">
      <c r="A8364" t="s">
        <v>32402</v>
      </c>
      <c r="B8364" t="s">
        <v>32403</v>
      </c>
      <c r="C8364" s="1" t="str">
        <f t="shared" si="1102"/>
        <v>21:0675</v>
      </c>
      <c r="D8364" s="1" t="str">
        <f t="shared" si="1103"/>
        <v>21:0205</v>
      </c>
      <c r="E8364" t="s">
        <v>32404</v>
      </c>
      <c r="F8364" t="s">
        <v>32405</v>
      </c>
      <c r="H8364">
        <v>63.758048899999999</v>
      </c>
      <c r="I8364">
        <v>-135.4409321</v>
      </c>
      <c r="J8364" s="1" t="str">
        <f t="shared" si="1104"/>
        <v>Fluid (stream)</v>
      </c>
      <c r="K8364" s="1" t="str">
        <f t="shared" si="1105"/>
        <v>Untreated Water</v>
      </c>
      <c r="O8364">
        <v>0.56999999999999995</v>
      </c>
      <c r="P8364">
        <v>50</v>
      </c>
      <c r="Q8364">
        <v>7.7</v>
      </c>
    </row>
    <row r="8365" spans="1:17" hidden="1" x14ac:dyDescent="0.3">
      <c r="A8365" t="s">
        <v>32406</v>
      </c>
      <c r="B8365" t="s">
        <v>32407</v>
      </c>
      <c r="C8365" s="1" t="str">
        <f t="shared" si="1102"/>
        <v>21:0675</v>
      </c>
      <c r="D8365" s="1" t="str">
        <f t="shared" si="1103"/>
        <v>21:0205</v>
      </c>
      <c r="E8365" t="s">
        <v>32404</v>
      </c>
      <c r="F8365" t="s">
        <v>32408</v>
      </c>
      <c r="H8365">
        <v>63.758048899999999</v>
      </c>
      <c r="I8365">
        <v>-135.4409321</v>
      </c>
      <c r="J8365" s="1" t="str">
        <f t="shared" si="1104"/>
        <v>Fluid (stream)</v>
      </c>
      <c r="K8365" s="1" t="str">
        <f t="shared" si="1105"/>
        <v>Untreated Water</v>
      </c>
      <c r="O8365">
        <v>0.75</v>
      </c>
      <c r="P8365">
        <v>40</v>
      </c>
      <c r="Q8365">
        <v>7.6</v>
      </c>
    </row>
    <row r="8366" spans="1:17" hidden="1" x14ac:dyDescent="0.3">
      <c r="A8366" t="s">
        <v>32409</v>
      </c>
      <c r="B8366" t="s">
        <v>32410</v>
      </c>
      <c r="C8366" s="1" t="str">
        <f t="shared" si="1102"/>
        <v>21:0675</v>
      </c>
      <c r="D8366" s="1" t="str">
        <f t="shared" si="1103"/>
        <v>21:0205</v>
      </c>
      <c r="E8366" t="s">
        <v>32411</v>
      </c>
      <c r="F8366" t="s">
        <v>32412</v>
      </c>
      <c r="H8366">
        <v>63.767894900000002</v>
      </c>
      <c r="I8366">
        <v>-134.95282549999999</v>
      </c>
      <c r="J8366" s="1" t="str">
        <f t="shared" si="1104"/>
        <v>Fluid (stream)</v>
      </c>
      <c r="K8366" s="1" t="str">
        <f t="shared" si="1105"/>
        <v>Untreated Water</v>
      </c>
      <c r="O8366">
        <v>2.5000000000000001E-2</v>
      </c>
      <c r="P8366">
        <v>40</v>
      </c>
      <c r="Q8366">
        <v>6.1</v>
      </c>
    </row>
    <row r="8367" spans="1:17" hidden="1" x14ac:dyDescent="0.3">
      <c r="A8367" t="s">
        <v>32413</v>
      </c>
      <c r="B8367" t="s">
        <v>32414</v>
      </c>
      <c r="C8367" s="1" t="str">
        <f t="shared" si="1102"/>
        <v>21:0675</v>
      </c>
      <c r="D8367" s="1" t="str">
        <f t="shared" si="1103"/>
        <v>21:0205</v>
      </c>
      <c r="E8367" t="s">
        <v>32415</v>
      </c>
      <c r="F8367" t="s">
        <v>32416</v>
      </c>
      <c r="H8367">
        <v>63.771092600000003</v>
      </c>
      <c r="I8367">
        <v>-134.90447560000001</v>
      </c>
      <c r="J8367" s="1" t="str">
        <f t="shared" si="1104"/>
        <v>Fluid (stream)</v>
      </c>
      <c r="K8367" s="1" t="str">
        <f t="shared" si="1105"/>
        <v>Untreated Water</v>
      </c>
      <c r="O8367">
        <v>2.5000000000000001E-2</v>
      </c>
      <c r="P8367">
        <v>70</v>
      </c>
      <c r="Q8367">
        <v>6.6</v>
      </c>
    </row>
    <row r="8368" spans="1:17" hidden="1" x14ac:dyDescent="0.3">
      <c r="A8368" t="s">
        <v>32417</v>
      </c>
      <c r="B8368" t="s">
        <v>32418</v>
      </c>
      <c r="C8368" s="1" t="str">
        <f t="shared" si="1102"/>
        <v>21:0675</v>
      </c>
      <c r="D8368" s="1" t="str">
        <f t="shared" si="1103"/>
        <v>21:0205</v>
      </c>
      <c r="E8368" t="s">
        <v>32419</v>
      </c>
      <c r="F8368" t="s">
        <v>32420</v>
      </c>
      <c r="H8368">
        <v>63.770534300000001</v>
      </c>
      <c r="I8368">
        <v>-134.87835889999999</v>
      </c>
      <c r="J8368" s="1" t="str">
        <f t="shared" si="1104"/>
        <v>Fluid (stream)</v>
      </c>
      <c r="K8368" s="1" t="str">
        <f t="shared" si="1105"/>
        <v>Untreated Water</v>
      </c>
      <c r="O8368">
        <v>2.5000000000000001E-2</v>
      </c>
      <c r="P8368">
        <v>60</v>
      </c>
      <c r="Q8368">
        <v>6.2</v>
      </c>
    </row>
    <row r="8369" spans="1:17" hidden="1" x14ac:dyDescent="0.3">
      <c r="A8369" t="s">
        <v>32421</v>
      </c>
      <c r="B8369" t="s">
        <v>32422</v>
      </c>
      <c r="C8369" s="1" t="str">
        <f t="shared" si="1102"/>
        <v>21:0675</v>
      </c>
      <c r="D8369" s="1" t="str">
        <f t="shared" si="1103"/>
        <v>21:0205</v>
      </c>
      <c r="E8369" t="s">
        <v>32423</v>
      </c>
      <c r="F8369" t="s">
        <v>32424</v>
      </c>
      <c r="H8369">
        <v>63.770390200000001</v>
      </c>
      <c r="I8369">
        <v>-134.81154280000001</v>
      </c>
      <c r="J8369" s="1" t="str">
        <f t="shared" si="1104"/>
        <v>Fluid (stream)</v>
      </c>
      <c r="K8369" s="1" t="str">
        <f t="shared" si="1105"/>
        <v>Untreated Water</v>
      </c>
      <c r="O8369">
        <v>2.5000000000000001E-2</v>
      </c>
      <c r="P8369">
        <v>60</v>
      </c>
      <c r="Q8369">
        <v>6.4</v>
      </c>
    </row>
    <row r="8370" spans="1:17" hidden="1" x14ac:dyDescent="0.3">
      <c r="A8370" t="s">
        <v>32425</v>
      </c>
      <c r="B8370" t="s">
        <v>32426</v>
      </c>
      <c r="C8370" s="1" t="str">
        <f t="shared" si="1102"/>
        <v>21:0675</v>
      </c>
      <c r="D8370" s="1" t="str">
        <f t="shared" si="1103"/>
        <v>21:0205</v>
      </c>
      <c r="E8370" t="s">
        <v>32427</v>
      </c>
      <c r="F8370" t="s">
        <v>32428</v>
      </c>
      <c r="H8370">
        <v>63.745244</v>
      </c>
      <c r="I8370">
        <v>-134.8045381</v>
      </c>
      <c r="J8370" s="1" t="str">
        <f t="shared" si="1104"/>
        <v>Fluid (stream)</v>
      </c>
      <c r="K8370" s="1" t="str">
        <f t="shared" si="1105"/>
        <v>Untreated Water</v>
      </c>
      <c r="O8370">
        <v>2.5000000000000001E-2</v>
      </c>
      <c r="P8370">
        <v>130</v>
      </c>
      <c r="Q8370">
        <v>3.5</v>
      </c>
    </row>
    <row r="8371" spans="1:17" hidden="1" x14ac:dyDescent="0.3">
      <c r="A8371" t="s">
        <v>32429</v>
      </c>
      <c r="B8371" t="s">
        <v>32430</v>
      </c>
      <c r="C8371" s="1" t="str">
        <f t="shared" si="1102"/>
        <v>21:0675</v>
      </c>
      <c r="D8371" s="1" t="str">
        <f t="shared" si="1103"/>
        <v>21:0205</v>
      </c>
      <c r="E8371" t="s">
        <v>32431</v>
      </c>
      <c r="F8371" t="s">
        <v>32432</v>
      </c>
      <c r="H8371">
        <v>63.747694600000003</v>
      </c>
      <c r="I8371">
        <v>-134.8331713</v>
      </c>
      <c r="J8371" s="1" t="str">
        <f t="shared" si="1104"/>
        <v>Fluid (stream)</v>
      </c>
      <c r="K8371" s="1" t="str">
        <f t="shared" si="1105"/>
        <v>Untreated Water</v>
      </c>
      <c r="O8371">
        <v>2.5000000000000001E-2</v>
      </c>
      <c r="P8371">
        <v>60</v>
      </c>
      <c r="Q8371">
        <v>6.8</v>
      </c>
    </row>
    <row r="8372" spans="1:17" hidden="1" x14ac:dyDescent="0.3">
      <c r="A8372" t="s">
        <v>32433</v>
      </c>
      <c r="B8372" t="s">
        <v>32434</v>
      </c>
      <c r="C8372" s="1" t="str">
        <f t="shared" si="1102"/>
        <v>21:0675</v>
      </c>
      <c r="D8372" s="1" t="str">
        <f t="shared" si="1103"/>
        <v>21:0205</v>
      </c>
      <c r="E8372" t="s">
        <v>32435</v>
      </c>
      <c r="F8372" t="s">
        <v>32436</v>
      </c>
      <c r="H8372">
        <v>63.722478899999999</v>
      </c>
      <c r="I8372">
        <v>-134.7818202</v>
      </c>
      <c r="J8372" s="1" t="str">
        <f t="shared" si="1104"/>
        <v>Fluid (stream)</v>
      </c>
      <c r="K8372" s="1" t="str">
        <f t="shared" si="1105"/>
        <v>Untreated Water</v>
      </c>
      <c r="O8372">
        <v>2.5000000000000001E-2</v>
      </c>
      <c r="P8372">
        <v>60</v>
      </c>
      <c r="Q8372">
        <v>5.2</v>
      </c>
    </row>
    <row r="8373" spans="1:17" hidden="1" x14ac:dyDescent="0.3">
      <c r="A8373" t="s">
        <v>32437</v>
      </c>
      <c r="B8373" t="s">
        <v>32438</v>
      </c>
      <c r="C8373" s="1" t="str">
        <f t="shared" si="1102"/>
        <v>21:0675</v>
      </c>
      <c r="D8373" s="1" t="str">
        <f t="shared" si="1103"/>
        <v>21:0205</v>
      </c>
      <c r="E8373" t="s">
        <v>32439</v>
      </c>
      <c r="F8373" t="s">
        <v>32440</v>
      </c>
      <c r="H8373">
        <v>63.7364794</v>
      </c>
      <c r="I8373">
        <v>-134.86118819999999</v>
      </c>
      <c r="J8373" s="1" t="str">
        <f t="shared" si="1104"/>
        <v>Fluid (stream)</v>
      </c>
      <c r="K8373" s="1" t="str">
        <f t="shared" si="1105"/>
        <v>Untreated Water</v>
      </c>
      <c r="O8373">
        <v>2.5000000000000001E-2</v>
      </c>
      <c r="P8373">
        <v>60</v>
      </c>
      <c r="Q8373">
        <v>6.5</v>
      </c>
    </row>
    <row r="8374" spans="1:17" hidden="1" x14ac:dyDescent="0.3">
      <c r="A8374" t="s">
        <v>32441</v>
      </c>
      <c r="B8374" t="s">
        <v>32442</v>
      </c>
      <c r="C8374" s="1" t="str">
        <f t="shared" si="1102"/>
        <v>21:0675</v>
      </c>
      <c r="D8374" s="1" t="str">
        <f t="shared" si="1103"/>
        <v>21:0205</v>
      </c>
      <c r="E8374" t="s">
        <v>32443</v>
      </c>
      <c r="F8374" t="s">
        <v>32444</v>
      </c>
      <c r="H8374">
        <v>63.703510999999999</v>
      </c>
      <c r="I8374">
        <v>-134.91109729999999</v>
      </c>
      <c r="J8374" s="1" t="str">
        <f t="shared" si="1104"/>
        <v>Fluid (stream)</v>
      </c>
      <c r="K8374" s="1" t="str">
        <f t="shared" si="1105"/>
        <v>Untreated Water</v>
      </c>
    </row>
    <row r="8375" spans="1:17" hidden="1" x14ac:dyDescent="0.3">
      <c r="A8375" t="s">
        <v>32445</v>
      </c>
      <c r="B8375" t="s">
        <v>32446</v>
      </c>
      <c r="C8375" s="1" t="str">
        <f t="shared" si="1102"/>
        <v>21:0675</v>
      </c>
      <c r="D8375" s="1" t="str">
        <f t="shared" si="1103"/>
        <v>21:0205</v>
      </c>
      <c r="E8375" t="s">
        <v>32447</v>
      </c>
      <c r="F8375" t="s">
        <v>32448</v>
      </c>
      <c r="H8375">
        <v>63.684644300000002</v>
      </c>
      <c r="I8375">
        <v>-134.92249860000001</v>
      </c>
      <c r="J8375" s="1" t="str">
        <f t="shared" si="1104"/>
        <v>Fluid (stream)</v>
      </c>
      <c r="K8375" s="1" t="str">
        <f t="shared" si="1105"/>
        <v>Untreated Water</v>
      </c>
      <c r="O8375">
        <v>2.5</v>
      </c>
      <c r="P8375">
        <v>40</v>
      </c>
      <c r="Q8375">
        <v>7.8</v>
      </c>
    </row>
    <row r="8376" spans="1:17" hidden="1" x14ac:dyDescent="0.3">
      <c r="A8376" t="s">
        <v>32449</v>
      </c>
      <c r="B8376" t="s">
        <v>32450</v>
      </c>
      <c r="C8376" s="1" t="str">
        <f t="shared" si="1102"/>
        <v>21:0675</v>
      </c>
      <c r="D8376" s="1" t="str">
        <f t="shared" si="1103"/>
        <v>21:0205</v>
      </c>
      <c r="E8376" t="s">
        <v>32451</v>
      </c>
      <c r="F8376" t="s">
        <v>32452</v>
      </c>
      <c r="H8376">
        <v>63.700456699999997</v>
      </c>
      <c r="I8376">
        <v>-134.9682924</v>
      </c>
      <c r="J8376" s="1" t="str">
        <f t="shared" si="1104"/>
        <v>Fluid (stream)</v>
      </c>
      <c r="K8376" s="1" t="str">
        <f t="shared" si="1105"/>
        <v>Untreated Water</v>
      </c>
      <c r="O8376">
        <v>1.4</v>
      </c>
      <c r="P8376">
        <v>30</v>
      </c>
      <c r="Q8376">
        <v>7.7</v>
      </c>
    </row>
    <row r="8377" spans="1:17" hidden="1" x14ac:dyDescent="0.3">
      <c r="A8377" t="s">
        <v>32453</v>
      </c>
      <c r="B8377" t="s">
        <v>32454</v>
      </c>
      <c r="C8377" s="1" t="str">
        <f t="shared" si="1102"/>
        <v>21:0675</v>
      </c>
      <c r="D8377" s="1" t="str">
        <f t="shared" si="1103"/>
        <v>21:0205</v>
      </c>
      <c r="E8377" t="s">
        <v>32455</v>
      </c>
      <c r="F8377" t="s">
        <v>32456</v>
      </c>
      <c r="H8377">
        <v>63.717359100000003</v>
      </c>
      <c r="I8377">
        <v>-135.00152800000001</v>
      </c>
      <c r="J8377" s="1" t="str">
        <f t="shared" si="1104"/>
        <v>Fluid (stream)</v>
      </c>
      <c r="K8377" s="1" t="str">
        <f t="shared" si="1105"/>
        <v>Untreated Water</v>
      </c>
      <c r="O8377">
        <v>1.3</v>
      </c>
      <c r="P8377">
        <v>30</v>
      </c>
      <c r="Q8377">
        <v>7.8</v>
      </c>
    </row>
    <row r="8378" spans="1:17" hidden="1" x14ac:dyDescent="0.3">
      <c r="A8378" t="s">
        <v>32457</v>
      </c>
      <c r="B8378" t="s">
        <v>32458</v>
      </c>
      <c r="C8378" s="1" t="str">
        <f t="shared" si="1102"/>
        <v>21:0675</v>
      </c>
      <c r="D8378" s="1" t="str">
        <f t="shared" si="1103"/>
        <v>21:0205</v>
      </c>
      <c r="E8378" t="s">
        <v>32459</v>
      </c>
      <c r="F8378" t="s">
        <v>32460</v>
      </c>
      <c r="H8378">
        <v>63.729993800000003</v>
      </c>
      <c r="I8378">
        <v>-134.981279</v>
      </c>
      <c r="J8378" s="1" t="str">
        <f t="shared" si="1104"/>
        <v>Fluid (stream)</v>
      </c>
      <c r="K8378" s="1" t="str">
        <f t="shared" si="1105"/>
        <v>Untreated Water</v>
      </c>
      <c r="O8378">
        <v>0.8</v>
      </c>
      <c r="P8378">
        <v>60</v>
      </c>
      <c r="Q8378">
        <v>7.5</v>
      </c>
    </row>
    <row r="8379" spans="1:17" hidden="1" x14ac:dyDescent="0.3">
      <c r="A8379" t="s">
        <v>32461</v>
      </c>
      <c r="B8379" t="s">
        <v>32462</v>
      </c>
      <c r="C8379" s="1" t="str">
        <f t="shared" si="1102"/>
        <v>21:0675</v>
      </c>
      <c r="D8379" s="1" t="str">
        <f t="shared" si="1103"/>
        <v>21:0205</v>
      </c>
      <c r="E8379" t="s">
        <v>32463</v>
      </c>
      <c r="F8379" t="s">
        <v>32464</v>
      </c>
      <c r="H8379">
        <v>63.726662699999999</v>
      </c>
      <c r="I8379">
        <v>-135.02926650000001</v>
      </c>
      <c r="J8379" s="1" t="str">
        <f t="shared" si="1104"/>
        <v>Fluid (stream)</v>
      </c>
      <c r="K8379" s="1" t="str">
        <f t="shared" si="1105"/>
        <v>Untreated Water</v>
      </c>
      <c r="O8379">
        <v>1.1000000000000001</v>
      </c>
      <c r="P8379">
        <v>40</v>
      </c>
      <c r="Q8379">
        <v>7.6</v>
      </c>
    </row>
    <row r="8380" spans="1:17" hidden="1" x14ac:dyDescent="0.3">
      <c r="A8380" t="s">
        <v>32465</v>
      </c>
      <c r="B8380" t="s">
        <v>32466</v>
      </c>
      <c r="C8380" s="1" t="str">
        <f t="shared" si="1102"/>
        <v>21:0675</v>
      </c>
      <c r="D8380" s="1" t="str">
        <f>HYPERLINK("http://geochem.nrcan.gc.ca/cdogs/content/svy/svy_e.htm", "")</f>
        <v/>
      </c>
      <c r="G8380" s="1" t="str">
        <f>HYPERLINK("http://geochem.nrcan.gc.ca/cdogs/content/cr_/cr_00080_e.htm", "80")</f>
        <v>80</v>
      </c>
      <c r="J8380" t="s">
        <v>11453</v>
      </c>
      <c r="K8380" t="s">
        <v>11454</v>
      </c>
      <c r="O8380">
        <v>0.19</v>
      </c>
      <c r="P8380">
        <v>90</v>
      </c>
      <c r="Q8380">
        <v>7.3</v>
      </c>
    </row>
    <row r="8381" spans="1:17" hidden="1" x14ac:dyDescent="0.3">
      <c r="A8381" t="s">
        <v>32467</v>
      </c>
      <c r="B8381" t="s">
        <v>32468</v>
      </c>
      <c r="C8381" s="1" t="str">
        <f t="shared" si="1102"/>
        <v>21:0675</v>
      </c>
      <c r="D8381" s="1" t="str">
        <f t="shared" ref="D8381:D8399" si="1106">HYPERLINK("http://geochem.nrcan.gc.ca/cdogs/content/svy/svy210205_e.htm", "21:0205")</f>
        <v>21:0205</v>
      </c>
      <c r="E8381" t="s">
        <v>32469</v>
      </c>
      <c r="F8381" t="s">
        <v>32470</v>
      </c>
      <c r="H8381">
        <v>63.707601199999999</v>
      </c>
      <c r="I8381">
        <v>-135.05834279999999</v>
      </c>
      <c r="J8381" s="1" t="str">
        <f t="shared" ref="J8381:J8399" si="1107">HYPERLINK("http://geochem.nrcan.gc.ca/cdogs/content/kwd/kwd020018_e.htm", "Fluid (stream)")</f>
        <v>Fluid (stream)</v>
      </c>
      <c r="K8381" s="1" t="str">
        <f t="shared" ref="K8381:K8399" si="1108">HYPERLINK("http://geochem.nrcan.gc.ca/cdogs/content/kwd/kwd080007_e.htm", "Untreated Water")</f>
        <v>Untreated Water</v>
      </c>
      <c r="O8381">
        <v>0.1</v>
      </c>
      <c r="P8381">
        <v>40</v>
      </c>
      <c r="Q8381">
        <v>7.4</v>
      </c>
    </row>
    <row r="8382" spans="1:17" hidden="1" x14ac:dyDescent="0.3">
      <c r="A8382" t="s">
        <v>32471</v>
      </c>
      <c r="B8382" t="s">
        <v>32472</v>
      </c>
      <c r="C8382" s="1" t="str">
        <f t="shared" si="1102"/>
        <v>21:0675</v>
      </c>
      <c r="D8382" s="1" t="str">
        <f t="shared" si="1106"/>
        <v>21:0205</v>
      </c>
      <c r="E8382" t="s">
        <v>32473</v>
      </c>
      <c r="F8382" t="s">
        <v>32474</v>
      </c>
      <c r="H8382">
        <v>63.639913</v>
      </c>
      <c r="I8382">
        <v>-134.75944630000001</v>
      </c>
      <c r="J8382" s="1" t="str">
        <f t="shared" si="1107"/>
        <v>Fluid (stream)</v>
      </c>
      <c r="K8382" s="1" t="str">
        <f t="shared" si="1108"/>
        <v>Untreated Water</v>
      </c>
      <c r="O8382">
        <v>0.34</v>
      </c>
      <c r="P8382">
        <v>80</v>
      </c>
      <c r="Q8382">
        <v>7.3</v>
      </c>
    </row>
    <row r="8383" spans="1:17" hidden="1" x14ac:dyDescent="0.3">
      <c r="A8383" t="s">
        <v>32475</v>
      </c>
      <c r="B8383" t="s">
        <v>32476</v>
      </c>
      <c r="C8383" s="1" t="str">
        <f t="shared" si="1102"/>
        <v>21:0675</v>
      </c>
      <c r="D8383" s="1" t="str">
        <f t="shared" si="1106"/>
        <v>21:0205</v>
      </c>
      <c r="E8383" t="s">
        <v>32477</v>
      </c>
      <c r="F8383" t="s">
        <v>32478</v>
      </c>
      <c r="H8383">
        <v>63.623172199999999</v>
      </c>
      <c r="I8383">
        <v>-134.63514000000001</v>
      </c>
      <c r="J8383" s="1" t="str">
        <f t="shared" si="1107"/>
        <v>Fluid (stream)</v>
      </c>
      <c r="K8383" s="1" t="str">
        <f t="shared" si="1108"/>
        <v>Untreated Water</v>
      </c>
      <c r="O8383">
        <v>0.71</v>
      </c>
      <c r="P8383">
        <v>70</v>
      </c>
      <c r="Q8383">
        <v>6.9</v>
      </c>
    </row>
    <row r="8384" spans="1:17" hidden="1" x14ac:dyDescent="0.3">
      <c r="A8384" t="s">
        <v>32479</v>
      </c>
      <c r="B8384" t="s">
        <v>32480</v>
      </c>
      <c r="C8384" s="1" t="str">
        <f t="shared" si="1102"/>
        <v>21:0675</v>
      </c>
      <c r="D8384" s="1" t="str">
        <f t="shared" si="1106"/>
        <v>21:0205</v>
      </c>
      <c r="E8384" t="s">
        <v>32481</v>
      </c>
      <c r="F8384" t="s">
        <v>32482</v>
      </c>
      <c r="H8384">
        <v>63.5914073</v>
      </c>
      <c r="I8384">
        <v>-134.58771039999999</v>
      </c>
      <c r="J8384" s="1" t="str">
        <f t="shared" si="1107"/>
        <v>Fluid (stream)</v>
      </c>
      <c r="K8384" s="1" t="str">
        <f t="shared" si="1108"/>
        <v>Untreated Water</v>
      </c>
      <c r="O8384">
        <v>0.7</v>
      </c>
      <c r="P8384">
        <v>50</v>
      </c>
      <c r="Q8384">
        <v>7.5</v>
      </c>
    </row>
    <row r="8385" spans="1:17" hidden="1" x14ac:dyDescent="0.3">
      <c r="A8385" t="s">
        <v>32483</v>
      </c>
      <c r="B8385" t="s">
        <v>32484</v>
      </c>
      <c r="C8385" s="1" t="str">
        <f t="shared" si="1102"/>
        <v>21:0675</v>
      </c>
      <c r="D8385" s="1" t="str">
        <f t="shared" si="1106"/>
        <v>21:0205</v>
      </c>
      <c r="E8385" t="s">
        <v>32485</v>
      </c>
      <c r="F8385" t="s">
        <v>32486</v>
      </c>
      <c r="H8385">
        <v>63.592694100000003</v>
      </c>
      <c r="I8385">
        <v>-134.53598160000001</v>
      </c>
      <c r="J8385" s="1" t="str">
        <f t="shared" si="1107"/>
        <v>Fluid (stream)</v>
      </c>
      <c r="K8385" s="1" t="str">
        <f t="shared" si="1108"/>
        <v>Untreated Water</v>
      </c>
      <c r="O8385">
        <v>0.23</v>
      </c>
      <c r="P8385">
        <v>40</v>
      </c>
      <c r="Q8385">
        <v>7.5</v>
      </c>
    </row>
    <row r="8386" spans="1:17" hidden="1" x14ac:dyDescent="0.3">
      <c r="A8386" t="s">
        <v>32487</v>
      </c>
      <c r="B8386" t="s">
        <v>32488</v>
      </c>
      <c r="C8386" s="1" t="str">
        <f t="shared" si="1102"/>
        <v>21:0675</v>
      </c>
      <c r="D8386" s="1" t="str">
        <f t="shared" si="1106"/>
        <v>21:0205</v>
      </c>
      <c r="E8386" t="s">
        <v>32489</v>
      </c>
      <c r="F8386" t="s">
        <v>32490</v>
      </c>
      <c r="H8386">
        <v>63.585804600000003</v>
      </c>
      <c r="I8386">
        <v>-134.53696049999999</v>
      </c>
      <c r="J8386" s="1" t="str">
        <f t="shared" si="1107"/>
        <v>Fluid (stream)</v>
      </c>
      <c r="K8386" s="1" t="str">
        <f t="shared" si="1108"/>
        <v>Untreated Water</v>
      </c>
      <c r="O8386">
        <v>0.55000000000000004</v>
      </c>
      <c r="P8386">
        <v>40</v>
      </c>
      <c r="Q8386">
        <v>7.5</v>
      </c>
    </row>
    <row r="8387" spans="1:17" hidden="1" x14ac:dyDescent="0.3">
      <c r="A8387" t="s">
        <v>32491</v>
      </c>
      <c r="B8387" t="s">
        <v>32492</v>
      </c>
      <c r="C8387" s="1" t="str">
        <f t="shared" si="1102"/>
        <v>21:0675</v>
      </c>
      <c r="D8387" s="1" t="str">
        <f t="shared" si="1106"/>
        <v>21:0205</v>
      </c>
      <c r="E8387" t="s">
        <v>32493</v>
      </c>
      <c r="F8387" t="s">
        <v>32494</v>
      </c>
      <c r="H8387">
        <v>63.545076700000003</v>
      </c>
      <c r="I8387">
        <v>-134.46497629999999</v>
      </c>
      <c r="J8387" s="1" t="str">
        <f t="shared" si="1107"/>
        <v>Fluid (stream)</v>
      </c>
      <c r="K8387" s="1" t="str">
        <f t="shared" si="1108"/>
        <v>Untreated Water</v>
      </c>
      <c r="O8387">
        <v>0.19</v>
      </c>
      <c r="P8387">
        <v>40</v>
      </c>
      <c r="Q8387">
        <v>7.6</v>
      </c>
    </row>
    <row r="8388" spans="1:17" hidden="1" x14ac:dyDescent="0.3">
      <c r="A8388" t="s">
        <v>32495</v>
      </c>
      <c r="B8388" t="s">
        <v>32496</v>
      </c>
      <c r="C8388" s="1" t="str">
        <f t="shared" si="1102"/>
        <v>21:0675</v>
      </c>
      <c r="D8388" s="1" t="str">
        <f t="shared" si="1106"/>
        <v>21:0205</v>
      </c>
      <c r="E8388" t="s">
        <v>32493</v>
      </c>
      <c r="F8388" t="s">
        <v>32497</v>
      </c>
      <c r="H8388">
        <v>63.545076700000003</v>
      </c>
      <c r="I8388">
        <v>-134.46497629999999</v>
      </c>
      <c r="J8388" s="1" t="str">
        <f t="shared" si="1107"/>
        <v>Fluid (stream)</v>
      </c>
      <c r="K8388" s="1" t="str">
        <f t="shared" si="1108"/>
        <v>Untreated Water</v>
      </c>
      <c r="O8388">
        <v>0.2</v>
      </c>
      <c r="P8388">
        <v>40</v>
      </c>
      <c r="Q8388">
        <v>7.3</v>
      </c>
    </row>
    <row r="8389" spans="1:17" hidden="1" x14ac:dyDescent="0.3">
      <c r="A8389" t="s">
        <v>32498</v>
      </c>
      <c r="B8389" t="s">
        <v>32499</v>
      </c>
      <c r="C8389" s="1" t="str">
        <f t="shared" si="1102"/>
        <v>21:0675</v>
      </c>
      <c r="D8389" s="1" t="str">
        <f t="shared" si="1106"/>
        <v>21:0205</v>
      </c>
      <c r="E8389" t="s">
        <v>32500</v>
      </c>
      <c r="F8389" t="s">
        <v>32501</v>
      </c>
      <c r="H8389">
        <v>63.561357000000001</v>
      </c>
      <c r="I8389">
        <v>-134.42094689999999</v>
      </c>
      <c r="J8389" s="1" t="str">
        <f t="shared" si="1107"/>
        <v>Fluid (stream)</v>
      </c>
      <c r="K8389" s="1" t="str">
        <f t="shared" si="1108"/>
        <v>Untreated Water</v>
      </c>
      <c r="O8389">
        <v>0.17</v>
      </c>
      <c r="P8389">
        <v>30</v>
      </c>
      <c r="Q8389">
        <v>7.5</v>
      </c>
    </row>
    <row r="8390" spans="1:17" hidden="1" x14ac:dyDescent="0.3">
      <c r="A8390" t="s">
        <v>32502</v>
      </c>
      <c r="B8390" t="s">
        <v>32503</v>
      </c>
      <c r="C8390" s="1" t="str">
        <f t="shared" si="1102"/>
        <v>21:0675</v>
      </c>
      <c r="D8390" s="1" t="str">
        <f t="shared" si="1106"/>
        <v>21:0205</v>
      </c>
      <c r="E8390" t="s">
        <v>32504</v>
      </c>
      <c r="F8390" t="s">
        <v>32505</v>
      </c>
      <c r="H8390">
        <v>63.566067500000003</v>
      </c>
      <c r="I8390">
        <v>-134.42729370000001</v>
      </c>
      <c r="J8390" s="1" t="str">
        <f t="shared" si="1107"/>
        <v>Fluid (stream)</v>
      </c>
      <c r="K8390" s="1" t="str">
        <f t="shared" si="1108"/>
        <v>Untreated Water</v>
      </c>
      <c r="O8390">
        <v>0.1</v>
      </c>
      <c r="P8390">
        <v>40</v>
      </c>
      <c r="Q8390">
        <v>7.2</v>
      </c>
    </row>
    <row r="8391" spans="1:17" hidden="1" x14ac:dyDescent="0.3">
      <c r="A8391" t="s">
        <v>32506</v>
      </c>
      <c r="B8391" t="s">
        <v>32507</v>
      </c>
      <c r="C8391" s="1" t="str">
        <f t="shared" si="1102"/>
        <v>21:0675</v>
      </c>
      <c r="D8391" s="1" t="str">
        <f t="shared" si="1106"/>
        <v>21:0205</v>
      </c>
      <c r="E8391" t="s">
        <v>32508</v>
      </c>
      <c r="F8391" t="s">
        <v>32509</v>
      </c>
      <c r="H8391">
        <v>63.533271300000003</v>
      </c>
      <c r="I8391">
        <v>-134.4452287</v>
      </c>
      <c r="J8391" s="1" t="str">
        <f t="shared" si="1107"/>
        <v>Fluid (stream)</v>
      </c>
      <c r="K8391" s="1" t="str">
        <f t="shared" si="1108"/>
        <v>Untreated Water</v>
      </c>
      <c r="O8391">
        <v>0.15</v>
      </c>
      <c r="P8391">
        <v>40</v>
      </c>
      <c r="Q8391">
        <v>7</v>
      </c>
    </row>
    <row r="8392" spans="1:17" hidden="1" x14ac:dyDescent="0.3">
      <c r="A8392" t="s">
        <v>32510</v>
      </c>
      <c r="B8392" t="s">
        <v>32511</v>
      </c>
      <c r="C8392" s="1" t="str">
        <f t="shared" si="1102"/>
        <v>21:0675</v>
      </c>
      <c r="D8392" s="1" t="str">
        <f t="shared" si="1106"/>
        <v>21:0205</v>
      </c>
      <c r="E8392" t="s">
        <v>32512</v>
      </c>
      <c r="F8392" t="s">
        <v>32513</v>
      </c>
      <c r="H8392">
        <v>63.538935600000002</v>
      </c>
      <c r="I8392">
        <v>-134.40734330000001</v>
      </c>
      <c r="J8392" s="1" t="str">
        <f t="shared" si="1107"/>
        <v>Fluid (stream)</v>
      </c>
      <c r="K8392" s="1" t="str">
        <f t="shared" si="1108"/>
        <v>Untreated Water</v>
      </c>
      <c r="O8392">
        <v>0.89</v>
      </c>
      <c r="P8392">
        <v>40</v>
      </c>
      <c r="Q8392">
        <v>7.5</v>
      </c>
    </row>
    <row r="8393" spans="1:17" hidden="1" x14ac:dyDescent="0.3">
      <c r="A8393" t="s">
        <v>32514</v>
      </c>
      <c r="B8393" t="s">
        <v>32515</v>
      </c>
      <c r="C8393" s="1" t="str">
        <f t="shared" si="1102"/>
        <v>21:0675</v>
      </c>
      <c r="D8393" s="1" t="str">
        <f t="shared" si="1106"/>
        <v>21:0205</v>
      </c>
      <c r="E8393" t="s">
        <v>32516</v>
      </c>
      <c r="F8393" t="s">
        <v>32517</v>
      </c>
      <c r="H8393">
        <v>63.537289299999998</v>
      </c>
      <c r="I8393">
        <v>-134.36859899999999</v>
      </c>
      <c r="J8393" s="1" t="str">
        <f t="shared" si="1107"/>
        <v>Fluid (stream)</v>
      </c>
      <c r="K8393" s="1" t="str">
        <f t="shared" si="1108"/>
        <v>Untreated Water</v>
      </c>
      <c r="O8393">
        <v>0.23</v>
      </c>
      <c r="P8393">
        <v>50</v>
      </c>
      <c r="Q8393">
        <v>7.5</v>
      </c>
    </row>
    <row r="8394" spans="1:17" hidden="1" x14ac:dyDescent="0.3">
      <c r="A8394" t="s">
        <v>32518</v>
      </c>
      <c r="B8394" t="s">
        <v>32519</v>
      </c>
      <c r="C8394" s="1" t="str">
        <f t="shared" si="1102"/>
        <v>21:0675</v>
      </c>
      <c r="D8394" s="1" t="str">
        <f t="shared" si="1106"/>
        <v>21:0205</v>
      </c>
      <c r="E8394" t="s">
        <v>32520</v>
      </c>
      <c r="F8394" t="s">
        <v>32521</v>
      </c>
      <c r="H8394">
        <v>63.533168500000002</v>
      </c>
      <c r="I8394">
        <v>-134.35022889999999</v>
      </c>
      <c r="J8394" s="1" t="str">
        <f t="shared" si="1107"/>
        <v>Fluid (stream)</v>
      </c>
      <c r="K8394" s="1" t="str">
        <f t="shared" si="1108"/>
        <v>Untreated Water</v>
      </c>
      <c r="O8394">
        <v>2.5000000000000001E-2</v>
      </c>
      <c r="P8394">
        <v>40</v>
      </c>
      <c r="Q8394">
        <v>7.3</v>
      </c>
    </row>
    <row r="8395" spans="1:17" hidden="1" x14ac:dyDescent="0.3">
      <c r="A8395" t="s">
        <v>32522</v>
      </c>
      <c r="B8395" t="s">
        <v>32523</v>
      </c>
      <c r="C8395" s="1" t="str">
        <f t="shared" si="1102"/>
        <v>21:0675</v>
      </c>
      <c r="D8395" s="1" t="str">
        <f t="shared" si="1106"/>
        <v>21:0205</v>
      </c>
      <c r="E8395" t="s">
        <v>32524</v>
      </c>
      <c r="F8395" t="s">
        <v>32525</v>
      </c>
      <c r="H8395">
        <v>63.516994500000003</v>
      </c>
      <c r="I8395">
        <v>-134.3134743</v>
      </c>
      <c r="J8395" s="1" t="str">
        <f t="shared" si="1107"/>
        <v>Fluid (stream)</v>
      </c>
      <c r="K8395" s="1" t="str">
        <f t="shared" si="1108"/>
        <v>Untreated Water</v>
      </c>
      <c r="O8395">
        <v>2.5000000000000001E-2</v>
      </c>
      <c r="P8395">
        <v>40</v>
      </c>
      <c r="Q8395">
        <v>6.2</v>
      </c>
    </row>
    <row r="8396" spans="1:17" hidden="1" x14ac:dyDescent="0.3">
      <c r="A8396" t="s">
        <v>32526</v>
      </c>
      <c r="B8396" t="s">
        <v>32527</v>
      </c>
      <c r="C8396" s="1" t="str">
        <f t="shared" si="1102"/>
        <v>21:0675</v>
      </c>
      <c r="D8396" s="1" t="str">
        <f t="shared" si="1106"/>
        <v>21:0205</v>
      </c>
      <c r="E8396" t="s">
        <v>32528</v>
      </c>
      <c r="F8396" t="s">
        <v>32529</v>
      </c>
      <c r="H8396">
        <v>63.498657600000001</v>
      </c>
      <c r="I8396">
        <v>-134.32849849999999</v>
      </c>
      <c r="J8396" s="1" t="str">
        <f t="shared" si="1107"/>
        <v>Fluid (stream)</v>
      </c>
      <c r="K8396" s="1" t="str">
        <f t="shared" si="1108"/>
        <v>Untreated Water</v>
      </c>
      <c r="O8396">
        <v>0.75</v>
      </c>
      <c r="P8396">
        <v>50</v>
      </c>
      <c r="Q8396">
        <v>7.4</v>
      </c>
    </row>
    <row r="8397" spans="1:17" hidden="1" x14ac:dyDescent="0.3">
      <c r="A8397" t="s">
        <v>32530</v>
      </c>
      <c r="B8397" t="s">
        <v>32531</v>
      </c>
      <c r="C8397" s="1" t="str">
        <f t="shared" si="1102"/>
        <v>21:0675</v>
      </c>
      <c r="D8397" s="1" t="str">
        <f t="shared" si="1106"/>
        <v>21:0205</v>
      </c>
      <c r="E8397" t="s">
        <v>32532</v>
      </c>
      <c r="F8397" t="s">
        <v>32533</v>
      </c>
      <c r="H8397">
        <v>63.512085599999999</v>
      </c>
      <c r="I8397">
        <v>-134.2405637</v>
      </c>
      <c r="J8397" s="1" t="str">
        <f t="shared" si="1107"/>
        <v>Fluid (stream)</v>
      </c>
      <c r="K8397" s="1" t="str">
        <f t="shared" si="1108"/>
        <v>Untreated Water</v>
      </c>
      <c r="O8397">
        <v>2.5000000000000001E-2</v>
      </c>
      <c r="P8397">
        <v>40</v>
      </c>
      <c r="Q8397">
        <v>7.1</v>
      </c>
    </row>
    <row r="8398" spans="1:17" hidden="1" x14ac:dyDescent="0.3">
      <c r="A8398" t="s">
        <v>32534</v>
      </c>
      <c r="B8398" t="s">
        <v>32535</v>
      </c>
      <c r="C8398" s="1" t="str">
        <f t="shared" si="1102"/>
        <v>21:0675</v>
      </c>
      <c r="D8398" s="1" t="str">
        <f t="shared" si="1106"/>
        <v>21:0205</v>
      </c>
      <c r="E8398" t="s">
        <v>32536</v>
      </c>
      <c r="F8398" t="s">
        <v>32537</v>
      </c>
      <c r="H8398">
        <v>63.525788200000001</v>
      </c>
      <c r="I8398">
        <v>-134.1766642</v>
      </c>
      <c r="J8398" s="1" t="str">
        <f t="shared" si="1107"/>
        <v>Fluid (stream)</v>
      </c>
      <c r="K8398" s="1" t="str">
        <f t="shared" si="1108"/>
        <v>Untreated Water</v>
      </c>
      <c r="O8398">
        <v>2.5000000000000001E-2</v>
      </c>
      <c r="P8398">
        <v>50</v>
      </c>
      <c r="Q8398">
        <v>6.9</v>
      </c>
    </row>
    <row r="8399" spans="1:17" hidden="1" x14ac:dyDescent="0.3">
      <c r="A8399" t="s">
        <v>32538</v>
      </c>
      <c r="B8399" t="s">
        <v>32539</v>
      </c>
      <c r="C8399" s="1" t="str">
        <f t="shared" si="1102"/>
        <v>21:0675</v>
      </c>
      <c r="D8399" s="1" t="str">
        <f t="shared" si="1106"/>
        <v>21:0205</v>
      </c>
      <c r="E8399" t="s">
        <v>32540</v>
      </c>
      <c r="F8399" t="s">
        <v>32541</v>
      </c>
      <c r="H8399">
        <v>63.548976199999998</v>
      </c>
      <c r="I8399">
        <v>-134.18380139999999</v>
      </c>
      <c r="J8399" s="1" t="str">
        <f t="shared" si="1107"/>
        <v>Fluid (stream)</v>
      </c>
      <c r="K8399" s="1" t="str">
        <f t="shared" si="1108"/>
        <v>Untreated Water</v>
      </c>
      <c r="O8399">
        <v>0.13</v>
      </c>
      <c r="P8399">
        <v>40</v>
      </c>
      <c r="Q8399">
        <v>7.4</v>
      </c>
    </row>
    <row r="8400" spans="1:17" hidden="1" x14ac:dyDescent="0.3">
      <c r="A8400" t="s">
        <v>32542</v>
      </c>
      <c r="B8400" t="s">
        <v>32543</v>
      </c>
      <c r="C8400" s="1" t="str">
        <f t="shared" si="1102"/>
        <v>21:0675</v>
      </c>
      <c r="D8400" s="1" t="str">
        <f>HYPERLINK("http://geochem.nrcan.gc.ca/cdogs/content/svy/svy_e.htm", "")</f>
        <v/>
      </c>
      <c r="G8400" s="1" t="str">
        <f>HYPERLINK("http://geochem.nrcan.gc.ca/cdogs/content/cr_/cr_00082_e.htm", "82")</f>
        <v>82</v>
      </c>
      <c r="J8400" t="s">
        <v>11453</v>
      </c>
      <c r="K8400" t="s">
        <v>11454</v>
      </c>
      <c r="O8400">
        <v>1.1000000000000001</v>
      </c>
      <c r="P8400">
        <v>290</v>
      </c>
      <c r="Q8400">
        <v>7.6</v>
      </c>
    </row>
    <row r="8401" spans="1:17" hidden="1" x14ac:dyDescent="0.3">
      <c r="A8401" t="s">
        <v>32544</v>
      </c>
      <c r="B8401" t="s">
        <v>32545</v>
      </c>
      <c r="C8401" s="1" t="str">
        <f t="shared" si="1102"/>
        <v>21:0675</v>
      </c>
      <c r="D8401" s="1" t="str">
        <f>HYPERLINK("http://geochem.nrcan.gc.ca/cdogs/content/svy/svy_e.htm", "")</f>
        <v/>
      </c>
      <c r="G8401" s="1" t="str">
        <f>HYPERLINK("http://geochem.nrcan.gc.ca/cdogs/content/cr_/cr_00082_e.htm", "82")</f>
        <v>82</v>
      </c>
      <c r="J8401" t="s">
        <v>11453</v>
      </c>
      <c r="K8401" t="s">
        <v>11454</v>
      </c>
      <c r="O8401">
        <v>1.1000000000000001</v>
      </c>
      <c r="P8401">
        <v>300</v>
      </c>
      <c r="Q8401">
        <v>7.6</v>
      </c>
    </row>
    <row r="8402" spans="1:17" hidden="1" x14ac:dyDescent="0.3">
      <c r="A8402" t="s">
        <v>32546</v>
      </c>
      <c r="B8402" t="s">
        <v>32547</v>
      </c>
      <c r="C8402" s="1" t="str">
        <f t="shared" si="1102"/>
        <v>21:0675</v>
      </c>
      <c r="D8402" s="1" t="str">
        <f t="shared" ref="D8402:D8431" si="1109">HYPERLINK("http://geochem.nrcan.gc.ca/cdogs/content/svy/svy210205_e.htm", "21:0205")</f>
        <v>21:0205</v>
      </c>
      <c r="E8402" t="s">
        <v>32548</v>
      </c>
      <c r="F8402" t="s">
        <v>32549</v>
      </c>
      <c r="H8402">
        <v>63.534356299999999</v>
      </c>
      <c r="I8402">
        <v>-134.14089899999999</v>
      </c>
      <c r="J8402" s="1" t="str">
        <f t="shared" ref="J8402:J8431" si="1110">HYPERLINK("http://geochem.nrcan.gc.ca/cdogs/content/kwd/kwd020018_e.htm", "Fluid (stream)")</f>
        <v>Fluid (stream)</v>
      </c>
      <c r="K8402" s="1" t="str">
        <f t="shared" ref="K8402:K8431" si="1111">HYPERLINK("http://geochem.nrcan.gc.ca/cdogs/content/kwd/kwd080007_e.htm", "Untreated Water")</f>
        <v>Untreated Water</v>
      </c>
      <c r="O8402">
        <v>2.7</v>
      </c>
      <c r="P8402">
        <v>70</v>
      </c>
      <c r="Q8402">
        <v>7.7</v>
      </c>
    </row>
    <row r="8403" spans="1:17" hidden="1" x14ac:dyDescent="0.3">
      <c r="A8403" t="s">
        <v>32550</v>
      </c>
      <c r="B8403" t="s">
        <v>32551</v>
      </c>
      <c r="C8403" s="1" t="str">
        <f t="shared" si="1102"/>
        <v>21:0675</v>
      </c>
      <c r="D8403" s="1" t="str">
        <f t="shared" si="1109"/>
        <v>21:0205</v>
      </c>
      <c r="E8403" t="s">
        <v>32548</v>
      </c>
      <c r="F8403" t="s">
        <v>32552</v>
      </c>
      <c r="H8403">
        <v>63.534356299999999</v>
      </c>
      <c r="I8403">
        <v>-134.14089899999999</v>
      </c>
      <c r="J8403" s="1" t="str">
        <f t="shared" si="1110"/>
        <v>Fluid (stream)</v>
      </c>
      <c r="K8403" s="1" t="str">
        <f t="shared" si="1111"/>
        <v>Untreated Water</v>
      </c>
      <c r="O8403">
        <v>2.5</v>
      </c>
      <c r="P8403">
        <v>70</v>
      </c>
      <c r="Q8403">
        <v>7.7</v>
      </c>
    </row>
    <row r="8404" spans="1:17" hidden="1" x14ac:dyDescent="0.3">
      <c r="A8404" t="s">
        <v>32553</v>
      </c>
      <c r="B8404" t="s">
        <v>32554</v>
      </c>
      <c r="C8404" s="1" t="str">
        <f t="shared" si="1102"/>
        <v>21:0675</v>
      </c>
      <c r="D8404" s="1" t="str">
        <f t="shared" si="1109"/>
        <v>21:0205</v>
      </c>
      <c r="E8404" t="s">
        <v>32555</v>
      </c>
      <c r="F8404" t="s">
        <v>32556</v>
      </c>
      <c r="H8404">
        <v>63.568659400000001</v>
      </c>
      <c r="I8404">
        <v>-134.17447759999999</v>
      </c>
      <c r="J8404" s="1" t="str">
        <f t="shared" si="1110"/>
        <v>Fluid (stream)</v>
      </c>
      <c r="K8404" s="1" t="str">
        <f t="shared" si="1111"/>
        <v>Untreated Water</v>
      </c>
      <c r="O8404">
        <v>4</v>
      </c>
      <c r="P8404">
        <v>80</v>
      </c>
      <c r="Q8404">
        <v>7.6</v>
      </c>
    </row>
    <row r="8405" spans="1:17" hidden="1" x14ac:dyDescent="0.3">
      <c r="A8405" t="s">
        <v>32557</v>
      </c>
      <c r="B8405" t="s">
        <v>32558</v>
      </c>
      <c r="C8405" s="1" t="str">
        <f t="shared" si="1102"/>
        <v>21:0675</v>
      </c>
      <c r="D8405" s="1" t="str">
        <f t="shared" si="1109"/>
        <v>21:0205</v>
      </c>
      <c r="E8405" t="s">
        <v>32559</v>
      </c>
      <c r="F8405" t="s">
        <v>32560</v>
      </c>
      <c r="H8405">
        <v>63.542112000000003</v>
      </c>
      <c r="I8405">
        <v>-134.11014700000001</v>
      </c>
      <c r="J8405" s="1" t="str">
        <f t="shared" si="1110"/>
        <v>Fluid (stream)</v>
      </c>
      <c r="K8405" s="1" t="str">
        <f t="shared" si="1111"/>
        <v>Untreated Water</v>
      </c>
      <c r="O8405">
        <v>0.2</v>
      </c>
      <c r="P8405">
        <v>40</v>
      </c>
      <c r="Q8405">
        <v>7.2</v>
      </c>
    </row>
    <row r="8406" spans="1:17" hidden="1" x14ac:dyDescent="0.3">
      <c r="A8406" t="s">
        <v>32561</v>
      </c>
      <c r="B8406" t="s">
        <v>32562</v>
      </c>
      <c r="C8406" s="1" t="str">
        <f t="shared" si="1102"/>
        <v>21:0675</v>
      </c>
      <c r="D8406" s="1" t="str">
        <f t="shared" si="1109"/>
        <v>21:0205</v>
      </c>
      <c r="E8406" t="s">
        <v>32563</v>
      </c>
      <c r="F8406" t="s">
        <v>32564</v>
      </c>
      <c r="H8406">
        <v>63.5023008</v>
      </c>
      <c r="I8406">
        <v>-134.06140479999999</v>
      </c>
      <c r="J8406" s="1" t="str">
        <f t="shared" si="1110"/>
        <v>Fluid (stream)</v>
      </c>
      <c r="K8406" s="1" t="str">
        <f t="shared" si="1111"/>
        <v>Untreated Water</v>
      </c>
      <c r="O8406">
        <v>2.5000000000000001E-2</v>
      </c>
      <c r="P8406">
        <v>40</v>
      </c>
      <c r="Q8406">
        <v>7.3</v>
      </c>
    </row>
    <row r="8407" spans="1:17" hidden="1" x14ac:dyDescent="0.3">
      <c r="A8407" t="s">
        <v>32565</v>
      </c>
      <c r="B8407" t="s">
        <v>32566</v>
      </c>
      <c r="C8407" s="1" t="str">
        <f t="shared" si="1102"/>
        <v>21:0675</v>
      </c>
      <c r="D8407" s="1" t="str">
        <f t="shared" si="1109"/>
        <v>21:0205</v>
      </c>
      <c r="E8407" t="s">
        <v>32567</v>
      </c>
      <c r="F8407" t="s">
        <v>32568</v>
      </c>
      <c r="H8407">
        <v>63.515092899999999</v>
      </c>
      <c r="I8407">
        <v>-134.01751039999999</v>
      </c>
      <c r="J8407" s="1" t="str">
        <f t="shared" si="1110"/>
        <v>Fluid (stream)</v>
      </c>
      <c r="K8407" s="1" t="str">
        <f t="shared" si="1111"/>
        <v>Untreated Water</v>
      </c>
      <c r="O8407">
        <v>2.5000000000000001E-2</v>
      </c>
      <c r="P8407">
        <v>40</v>
      </c>
      <c r="Q8407">
        <v>6.9</v>
      </c>
    </row>
    <row r="8408" spans="1:17" hidden="1" x14ac:dyDescent="0.3">
      <c r="A8408" t="s">
        <v>32569</v>
      </c>
      <c r="B8408" t="s">
        <v>32570</v>
      </c>
      <c r="C8408" s="1" t="str">
        <f t="shared" si="1102"/>
        <v>21:0675</v>
      </c>
      <c r="D8408" s="1" t="str">
        <f t="shared" si="1109"/>
        <v>21:0205</v>
      </c>
      <c r="E8408" t="s">
        <v>32571</v>
      </c>
      <c r="F8408" t="s">
        <v>32572</v>
      </c>
      <c r="H8408">
        <v>63.581179900000002</v>
      </c>
      <c r="I8408">
        <v>-134.04830899999999</v>
      </c>
      <c r="J8408" s="1" t="str">
        <f t="shared" si="1110"/>
        <v>Fluid (stream)</v>
      </c>
      <c r="K8408" s="1" t="str">
        <f t="shared" si="1111"/>
        <v>Untreated Water</v>
      </c>
      <c r="O8408">
        <v>0.69</v>
      </c>
      <c r="P8408">
        <v>50</v>
      </c>
      <c r="Q8408">
        <v>7.4</v>
      </c>
    </row>
    <row r="8409" spans="1:17" hidden="1" x14ac:dyDescent="0.3">
      <c r="A8409" t="s">
        <v>32573</v>
      </c>
      <c r="B8409" t="s">
        <v>32574</v>
      </c>
      <c r="C8409" s="1" t="str">
        <f t="shared" si="1102"/>
        <v>21:0675</v>
      </c>
      <c r="D8409" s="1" t="str">
        <f t="shared" si="1109"/>
        <v>21:0205</v>
      </c>
      <c r="E8409" t="s">
        <v>32575</v>
      </c>
      <c r="F8409" t="s">
        <v>32576</v>
      </c>
      <c r="H8409">
        <v>63.594188099999997</v>
      </c>
      <c r="I8409">
        <v>-134.0447101</v>
      </c>
      <c r="J8409" s="1" t="str">
        <f t="shared" si="1110"/>
        <v>Fluid (stream)</v>
      </c>
      <c r="K8409" s="1" t="str">
        <f t="shared" si="1111"/>
        <v>Untreated Water</v>
      </c>
      <c r="O8409">
        <v>0.66</v>
      </c>
      <c r="P8409">
        <v>50</v>
      </c>
      <c r="Q8409">
        <v>7.7</v>
      </c>
    </row>
    <row r="8410" spans="1:17" hidden="1" x14ac:dyDescent="0.3">
      <c r="A8410" t="s">
        <v>32577</v>
      </c>
      <c r="B8410" t="s">
        <v>32578</v>
      </c>
      <c r="C8410" s="1" t="str">
        <f t="shared" ref="C8410:C8473" si="1112">HYPERLINK("http://geochem.nrcan.gc.ca/cdogs/content/bdl/bdl210675_e.htm", "21:0675")</f>
        <v>21:0675</v>
      </c>
      <c r="D8410" s="1" t="str">
        <f t="shared" si="1109"/>
        <v>21:0205</v>
      </c>
      <c r="E8410" t="s">
        <v>32579</v>
      </c>
      <c r="F8410" t="s">
        <v>32580</v>
      </c>
      <c r="H8410">
        <v>63.599787300000003</v>
      </c>
      <c r="I8410">
        <v>-134.0404705</v>
      </c>
      <c r="J8410" s="1" t="str">
        <f t="shared" si="1110"/>
        <v>Fluid (stream)</v>
      </c>
      <c r="K8410" s="1" t="str">
        <f t="shared" si="1111"/>
        <v>Untreated Water</v>
      </c>
      <c r="O8410">
        <v>0.25</v>
      </c>
      <c r="P8410">
        <v>50</v>
      </c>
      <c r="Q8410">
        <v>7.6</v>
      </c>
    </row>
    <row r="8411" spans="1:17" hidden="1" x14ac:dyDescent="0.3">
      <c r="A8411" t="s">
        <v>32581</v>
      </c>
      <c r="B8411" t="s">
        <v>32582</v>
      </c>
      <c r="C8411" s="1" t="str">
        <f t="shared" si="1112"/>
        <v>21:0675</v>
      </c>
      <c r="D8411" s="1" t="str">
        <f t="shared" si="1109"/>
        <v>21:0205</v>
      </c>
      <c r="E8411" t="s">
        <v>32583</v>
      </c>
      <c r="F8411" t="s">
        <v>32584</v>
      </c>
      <c r="H8411">
        <v>63.632185900000003</v>
      </c>
      <c r="I8411">
        <v>-134.06882179999999</v>
      </c>
      <c r="J8411" s="1" t="str">
        <f t="shared" si="1110"/>
        <v>Fluid (stream)</v>
      </c>
      <c r="K8411" s="1" t="str">
        <f t="shared" si="1111"/>
        <v>Untreated Water</v>
      </c>
      <c r="O8411">
        <v>7.0000000000000007E-2</v>
      </c>
      <c r="P8411">
        <v>40</v>
      </c>
      <c r="Q8411">
        <v>7.3</v>
      </c>
    </row>
    <row r="8412" spans="1:17" hidden="1" x14ac:dyDescent="0.3">
      <c r="A8412" t="s">
        <v>32585</v>
      </c>
      <c r="B8412" t="s">
        <v>32586</v>
      </c>
      <c r="C8412" s="1" t="str">
        <f t="shared" si="1112"/>
        <v>21:0675</v>
      </c>
      <c r="D8412" s="1" t="str">
        <f t="shared" si="1109"/>
        <v>21:0205</v>
      </c>
      <c r="E8412" t="s">
        <v>32587</v>
      </c>
      <c r="F8412" t="s">
        <v>32588</v>
      </c>
      <c r="H8412">
        <v>63.645150999999998</v>
      </c>
      <c r="I8412">
        <v>-134.0195971</v>
      </c>
      <c r="J8412" s="1" t="str">
        <f t="shared" si="1110"/>
        <v>Fluid (stream)</v>
      </c>
      <c r="K8412" s="1" t="str">
        <f t="shared" si="1111"/>
        <v>Untreated Water</v>
      </c>
    </row>
    <row r="8413" spans="1:17" hidden="1" x14ac:dyDescent="0.3">
      <c r="A8413" t="s">
        <v>32589</v>
      </c>
      <c r="B8413" t="s">
        <v>32590</v>
      </c>
      <c r="C8413" s="1" t="str">
        <f t="shared" si="1112"/>
        <v>21:0675</v>
      </c>
      <c r="D8413" s="1" t="str">
        <f t="shared" si="1109"/>
        <v>21:0205</v>
      </c>
      <c r="E8413" t="s">
        <v>32591</v>
      </c>
      <c r="F8413" t="s">
        <v>32592</v>
      </c>
      <c r="H8413">
        <v>63.673339300000002</v>
      </c>
      <c r="I8413">
        <v>-134.0126415</v>
      </c>
      <c r="J8413" s="1" t="str">
        <f t="shared" si="1110"/>
        <v>Fluid (stream)</v>
      </c>
      <c r="K8413" s="1" t="str">
        <f t="shared" si="1111"/>
        <v>Untreated Water</v>
      </c>
      <c r="O8413">
        <v>2.5000000000000001E-2</v>
      </c>
      <c r="P8413">
        <v>40</v>
      </c>
      <c r="Q8413">
        <v>7</v>
      </c>
    </row>
    <row r="8414" spans="1:17" hidden="1" x14ac:dyDescent="0.3">
      <c r="A8414" t="s">
        <v>32593</v>
      </c>
      <c r="B8414" t="s">
        <v>32594</v>
      </c>
      <c r="C8414" s="1" t="str">
        <f t="shared" si="1112"/>
        <v>21:0675</v>
      </c>
      <c r="D8414" s="1" t="str">
        <f t="shared" si="1109"/>
        <v>21:0205</v>
      </c>
      <c r="E8414" t="s">
        <v>32595</v>
      </c>
      <c r="F8414" t="s">
        <v>32596</v>
      </c>
      <c r="H8414">
        <v>63.693450200000001</v>
      </c>
      <c r="I8414">
        <v>-134.07864180000001</v>
      </c>
      <c r="J8414" s="1" t="str">
        <f t="shared" si="1110"/>
        <v>Fluid (stream)</v>
      </c>
      <c r="K8414" s="1" t="str">
        <f t="shared" si="1111"/>
        <v>Untreated Water</v>
      </c>
      <c r="O8414">
        <v>0.36</v>
      </c>
      <c r="P8414">
        <v>30</v>
      </c>
      <c r="Q8414">
        <v>7.6</v>
      </c>
    </row>
    <row r="8415" spans="1:17" hidden="1" x14ac:dyDescent="0.3">
      <c r="A8415" t="s">
        <v>32597</v>
      </c>
      <c r="B8415" t="s">
        <v>32598</v>
      </c>
      <c r="C8415" s="1" t="str">
        <f t="shared" si="1112"/>
        <v>21:0675</v>
      </c>
      <c r="D8415" s="1" t="str">
        <f t="shared" si="1109"/>
        <v>21:0205</v>
      </c>
      <c r="E8415" t="s">
        <v>32599</v>
      </c>
      <c r="F8415" t="s">
        <v>32600</v>
      </c>
      <c r="H8415">
        <v>63.680100400000001</v>
      </c>
      <c r="I8415">
        <v>-134.13885070000001</v>
      </c>
      <c r="J8415" s="1" t="str">
        <f t="shared" si="1110"/>
        <v>Fluid (stream)</v>
      </c>
      <c r="K8415" s="1" t="str">
        <f t="shared" si="1111"/>
        <v>Untreated Water</v>
      </c>
      <c r="O8415">
        <v>2.5000000000000001E-2</v>
      </c>
      <c r="P8415">
        <v>40</v>
      </c>
      <c r="Q8415">
        <v>7.1</v>
      </c>
    </row>
    <row r="8416" spans="1:17" hidden="1" x14ac:dyDescent="0.3">
      <c r="A8416" t="s">
        <v>32601</v>
      </c>
      <c r="B8416" t="s">
        <v>32602</v>
      </c>
      <c r="C8416" s="1" t="str">
        <f t="shared" si="1112"/>
        <v>21:0675</v>
      </c>
      <c r="D8416" s="1" t="str">
        <f t="shared" si="1109"/>
        <v>21:0205</v>
      </c>
      <c r="E8416" t="s">
        <v>32603</v>
      </c>
      <c r="F8416" t="s">
        <v>32604</v>
      </c>
      <c r="H8416">
        <v>63.680683899999998</v>
      </c>
      <c r="I8416">
        <v>-134.1866823</v>
      </c>
      <c r="J8416" s="1" t="str">
        <f t="shared" si="1110"/>
        <v>Fluid (stream)</v>
      </c>
      <c r="K8416" s="1" t="str">
        <f t="shared" si="1111"/>
        <v>Untreated Water</v>
      </c>
      <c r="O8416">
        <v>0.11</v>
      </c>
      <c r="P8416">
        <v>40</v>
      </c>
      <c r="Q8416">
        <v>7.3</v>
      </c>
    </row>
    <row r="8417" spans="1:17" hidden="1" x14ac:dyDescent="0.3">
      <c r="A8417" t="s">
        <v>32605</v>
      </c>
      <c r="B8417" t="s">
        <v>32606</v>
      </c>
      <c r="C8417" s="1" t="str">
        <f t="shared" si="1112"/>
        <v>21:0675</v>
      </c>
      <c r="D8417" s="1" t="str">
        <f t="shared" si="1109"/>
        <v>21:0205</v>
      </c>
      <c r="E8417" t="s">
        <v>32607</v>
      </c>
      <c r="F8417" t="s">
        <v>32608</v>
      </c>
      <c r="H8417">
        <v>63.6138124</v>
      </c>
      <c r="I8417">
        <v>-134.14065629999999</v>
      </c>
      <c r="J8417" s="1" t="str">
        <f t="shared" si="1110"/>
        <v>Fluid (stream)</v>
      </c>
      <c r="K8417" s="1" t="str">
        <f t="shared" si="1111"/>
        <v>Untreated Water</v>
      </c>
      <c r="O8417">
        <v>0.12</v>
      </c>
      <c r="P8417">
        <v>40</v>
      </c>
      <c r="Q8417">
        <v>7.4</v>
      </c>
    </row>
    <row r="8418" spans="1:17" hidden="1" x14ac:dyDescent="0.3">
      <c r="A8418" t="s">
        <v>32609</v>
      </c>
      <c r="B8418" t="s">
        <v>32610</v>
      </c>
      <c r="C8418" s="1" t="str">
        <f t="shared" si="1112"/>
        <v>21:0675</v>
      </c>
      <c r="D8418" s="1" t="str">
        <f t="shared" si="1109"/>
        <v>21:0205</v>
      </c>
      <c r="E8418" t="s">
        <v>32611</v>
      </c>
      <c r="F8418" t="s">
        <v>32612</v>
      </c>
      <c r="H8418">
        <v>63.609361900000003</v>
      </c>
      <c r="I8418">
        <v>-134.13933879999999</v>
      </c>
      <c r="J8418" s="1" t="str">
        <f t="shared" si="1110"/>
        <v>Fluid (stream)</v>
      </c>
      <c r="K8418" s="1" t="str">
        <f t="shared" si="1111"/>
        <v>Untreated Water</v>
      </c>
      <c r="O8418">
        <v>0.48</v>
      </c>
      <c r="P8418">
        <v>40</v>
      </c>
      <c r="Q8418">
        <v>7.3</v>
      </c>
    </row>
    <row r="8419" spans="1:17" hidden="1" x14ac:dyDescent="0.3">
      <c r="A8419" t="s">
        <v>32613</v>
      </c>
      <c r="B8419" t="s">
        <v>32614</v>
      </c>
      <c r="C8419" s="1" t="str">
        <f t="shared" si="1112"/>
        <v>21:0675</v>
      </c>
      <c r="D8419" s="1" t="str">
        <f t="shared" si="1109"/>
        <v>21:0205</v>
      </c>
      <c r="E8419" t="s">
        <v>32615</v>
      </c>
      <c r="F8419" t="s">
        <v>32616</v>
      </c>
      <c r="H8419">
        <v>63.593513899999998</v>
      </c>
      <c r="I8419">
        <v>-134.1189589</v>
      </c>
      <c r="J8419" s="1" t="str">
        <f t="shared" si="1110"/>
        <v>Fluid (stream)</v>
      </c>
      <c r="K8419" s="1" t="str">
        <f t="shared" si="1111"/>
        <v>Untreated Water</v>
      </c>
      <c r="O8419">
        <v>2.5000000000000001E-2</v>
      </c>
      <c r="P8419">
        <v>40</v>
      </c>
      <c r="Q8419">
        <v>7.4</v>
      </c>
    </row>
    <row r="8420" spans="1:17" hidden="1" x14ac:dyDescent="0.3">
      <c r="A8420" t="s">
        <v>32617</v>
      </c>
      <c r="B8420" t="s">
        <v>32618</v>
      </c>
      <c r="C8420" s="1" t="str">
        <f t="shared" si="1112"/>
        <v>21:0675</v>
      </c>
      <c r="D8420" s="1" t="str">
        <f t="shared" si="1109"/>
        <v>21:0205</v>
      </c>
      <c r="E8420" t="s">
        <v>32619</v>
      </c>
      <c r="F8420" t="s">
        <v>32620</v>
      </c>
      <c r="H8420">
        <v>63.593120399999997</v>
      </c>
      <c r="I8420">
        <v>-134.19728670000001</v>
      </c>
      <c r="J8420" s="1" t="str">
        <f t="shared" si="1110"/>
        <v>Fluid (stream)</v>
      </c>
      <c r="K8420" s="1" t="str">
        <f t="shared" si="1111"/>
        <v>Untreated Water</v>
      </c>
      <c r="O8420">
        <v>2.5000000000000001E-2</v>
      </c>
      <c r="P8420">
        <v>40</v>
      </c>
      <c r="Q8420">
        <v>6.9</v>
      </c>
    </row>
    <row r="8421" spans="1:17" hidden="1" x14ac:dyDescent="0.3">
      <c r="A8421" t="s">
        <v>32621</v>
      </c>
      <c r="B8421" t="s">
        <v>32622</v>
      </c>
      <c r="C8421" s="1" t="str">
        <f t="shared" si="1112"/>
        <v>21:0675</v>
      </c>
      <c r="D8421" s="1" t="str">
        <f t="shared" si="1109"/>
        <v>21:0205</v>
      </c>
      <c r="E8421" t="s">
        <v>32619</v>
      </c>
      <c r="F8421" t="s">
        <v>32623</v>
      </c>
      <c r="H8421">
        <v>63.593120399999997</v>
      </c>
      <c r="I8421">
        <v>-134.19728670000001</v>
      </c>
      <c r="J8421" s="1" t="str">
        <f t="shared" si="1110"/>
        <v>Fluid (stream)</v>
      </c>
      <c r="K8421" s="1" t="str">
        <f t="shared" si="1111"/>
        <v>Untreated Water</v>
      </c>
      <c r="O8421">
        <v>2.5000000000000001E-2</v>
      </c>
      <c r="P8421">
        <v>40</v>
      </c>
      <c r="Q8421">
        <v>6.8</v>
      </c>
    </row>
    <row r="8422" spans="1:17" hidden="1" x14ac:dyDescent="0.3">
      <c r="A8422" t="s">
        <v>32624</v>
      </c>
      <c r="B8422" t="s">
        <v>32625</v>
      </c>
      <c r="C8422" s="1" t="str">
        <f t="shared" si="1112"/>
        <v>21:0675</v>
      </c>
      <c r="D8422" s="1" t="str">
        <f t="shared" si="1109"/>
        <v>21:0205</v>
      </c>
      <c r="E8422" t="s">
        <v>32626</v>
      </c>
      <c r="F8422" t="s">
        <v>32627</v>
      </c>
      <c r="H8422">
        <v>63.618812400000003</v>
      </c>
      <c r="I8422">
        <v>-134.16515459999999</v>
      </c>
      <c r="J8422" s="1" t="str">
        <f t="shared" si="1110"/>
        <v>Fluid (stream)</v>
      </c>
      <c r="K8422" s="1" t="str">
        <f t="shared" si="1111"/>
        <v>Untreated Water</v>
      </c>
      <c r="O8422">
        <v>0.05</v>
      </c>
      <c r="P8422">
        <v>40</v>
      </c>
      <c r="Q8422">
        <v>7</v>
      </c>
    </row>
    <row r="8423" spans="1:17" hidden="1" x14ac:dyDescent="0.3">
      <c r="A8423" t="s">
        <v>32628</v>
      </c>
      <c r="B8423" t="s">
        <v>32629</v>
      </c>
      <c r="C8423" s="1" t="str">
        <f t="shared" si="1112"/>
        <v>21:0675</v>
      </c>
      <c r="D8423" s="1" t="str">
        <f t="shared" si="1109"/>
        <v>21:0205</v>
      </c>
      <c r="E8423" t="s">
        <v>32630</v>
      </c>
      <c r="F8423" t="s">
        <v>32631</v>
      </c>
      <c r="H8423">
        <v>63.625722699999997</v>
      </c>
      <c r="I8423">
        <v>-134.16662629999999</v>
      </c>
      <c r="J8423" s="1" t="str">
        <f t="shared" si="1110"/>
        <v>Fluid (stream)</v>
      </c>
      <c r="K8423" s="1" t="str">
        <f t="shared" si="1111"/>
        <v>Untreated Water</v>
      </c>
      <c r="O8423">
        <v>2.5000000000000001E-2</v>
      </c>
      <c r="P8423">
        <v>30</v>
      </c>
      <c r="Q8423">
        <v>7.3</v>
      </c>
    </row>
    <row r="8424" spans="1:17" hidden="1" x14ac:dyDescent="0.3">
      <c r="A8424" t="s">
        <v>32632</v>
      </c>
      <c r="B8424" t="s">
        <v>32633</v>
      </c>
      <c r="C8424" s="1" t="str">
        <f t="shared" si="1112"/>
        <v>21:0675</v>
      </c>
      <c r="D8424" s="1" t="str">
        <f t="shared" si="1109"/>
        <v>21:0205</v>
      </c>
      <c r="E8424" t="s">
        <v>32634</v>
      </c>
      <c r="F8424" t="s">
        <v>32635</v>
      </c>
      <c r="H8424">
        <v>63.6295711</v>
      </c>
      <c r="I8424">
        <v>-134.18348409999999</v>
      </c>
      <c r="J8424" s="1" t="str">
        <f t="shared" si="1110"/>
        <v>Fluid (stream)</v>
      </c>
      <c r="K8424" s="1" t="str">
        <f t="shared" si="1111"/>
        <v>Untreated Water</v>
      </c>
      <c r="O8424">
        <v>0.2</v>
      </c>
      <c r="P8424">
        <v>40</v>
      </c>
      <c r="Q8424">
        <v>7.6</v>
      </c>
    </row>
    <row r="8425" spans="1:17" hidden="1" x14ac:dyDescent="0.3">
      <c r="A8425" t="s">
        <v>32636</v>
      </c>
      <c r="B8425" t="s">
        <v>32637</v>
      </c>
      <c r="C8425" s="1" t="str">
        <f t="shared" si="1112"/>
        <v>21:0675</v>
      </c>
      <c r="D8425" s="1" t="str">
        <f t="shared" si="1109"/>
        <v>21:0205</v>
      </c>
      <c r="E8425" t="s">
        <v>32638</v>
      </c>
      <c r="F8425" t="s">
        <v>32639</v>
      </c>
      <c r="H8425">
        <v>63.623631600000003</v>
      </c>
      <c r="I8425">
        <v>-134.2226929</v>
      </c>
      <c r="J8425" s="1" t="str">
        <f t="shared" si="1110"/>
        <v>Fluid (stream)</v>
      </c>
      <c r="K8425" s="1" t="str">
        <f t="shared" si="1111"/>
        <v>Untreated Water</v>
      </c>
      <c r="O8425">
        <v>0.34</v>
      </c>
      <c r="P8425">
        <v>60</v>
      </c>
      <c r="Q8425">
        <v>7.8</v>
      </c>
    </row>
    <row r="8426" spans="1:17" hidden="1" x14ac:dyDescent="0.3">
      <c r="A8426" t="s">
        <v>32640</v>
      </c>
      <c r="B8426" t="s">
        <v>32641</v>
      </c>
      <c r="C8426" s="1" t="str">
        <f t="shared" si="1112"/>
        <v>21:0675</v>
      </c>
      <c r="D8426" s="1" t="str">
        <f t="shared" si="1109"/>
        <v>21:0205</v>
      </c>
      <c r="E8426" t="s">
        <v>32642</v>
      </c>
      <c r="F8426" t="s">
        <v>32643</v>
      </c>
      <c r="H8426">
        <v>63.622549300000003</v>
      </c>
      <c r="I8426">
        <v>-134.27846299999999</v>
      </c>
      <c r="J8426" s="1" t="str">
        <f t="shared" si="1110"/>
        <v>Fluid (stream)</v>
      </c>
      <c r="K8426" s="1" t="str">
        <f t="shared" si="1111"/>
        <v>Untreated Water</v>
      </c>
      <c r="O8426">
        <v>0.18</v>
      </c>
      <c r="P8426">
        <v>40</v>
      </c>
      <c r="Q8426">
        <v>7.5</v>
      </c>
    </row>
    <row r="8427" spans="1:17" hidden="1" x14ac:dyDescent="0.3">
      <c r="A8427" t="s">
        <v>32644</v>
      </c>
      <c r="B8427" t="s">
        <v>32645</v>
      </c>
      <c r="C8427" s="1" t="str">
        <f t="shared" si="1112"/>
        <v>21:0675</v>
      </c>
      <c r="D8427" s="1" t="str">
        <f t="shared" si="1109"/>
        <v>21:0205</v>
      </c>
      <c r="E8427" t="s">
        <v>32646</v>
      </c>
      <c r="F8427" t="s">
        <v>32647</v>
      </c>
      <c r="H8427">
        <v>63.613511799999998</v>
      </c>
      <c r="I8427">
        <v>-134.30214710000001</v>
      </c>
      <c r="J8427" s="1" t="str">
        <f t="shared" si="1110"/>
        <v>Fluid (stream)</v>
      </c>
      <c r="K8427" s="1" t="str">
        <f t="shared" si="1111"/>
        <v>Untreated Water</v>
      </c>
      <c r="O8427">
        <v>0.14000000000000001</v>
      </c>
      <c r="P8427">
        <v>30</v>
      </c>
      <c r="Q8427">
        <v>7.3</v>
      </c>
    </row>
    <row r="8428" spans="1:17" hidden="1" x14ac:dyDescent="0.3">
      <c r="A8428" t="s">
        <v>32648</v>
      </c>
      <c r="B8428" t="s">
        <v>32649</v>
      </c>
      <c r="C8428" s="1" t="str">
        <f t="shared" si="1112"/>
        <v>21:0675</v>
      </c>
      <c r="D8428" s="1" t="str">
        <f t="shared" si="1109"/>
        <v>21:0205</v>
      </c>
      <c r="E8428" t="s">
        <v>32650</v>
      </c>
      <c r="F8428" t="s">
        <v>32651</v>
      </c>
      <c r="H8428">
        <v>63.610980499999997</v>
      </c>
      <c r="I8428">
        <v>-134.33616799999999</v>
      </c>
      <c r="J8428" s="1" t="str">
        <f t="shared" si="1110"/>
        <v>Fluid (stream)</v>
      </c>
      <c r="K8428" s="1" t="str">
        <f t="shared" si="1111"/>
        <v>Untreated Water</v>
      </c>
      <c r="O8428">
        <v>2.5000000000000001E-2</v>
      </c>
      <c r="P8428">
        <v>30</v>
      </c>
      <c r="Q8428">
        <v>7.8</v>
      </c>
    </row>
    <row r="8429" spans="1:17" hidden="1" x14ac:dyDescent="0.3">
      <c r="A8429" t="s">
        <v>32652</v>
      </c>
      <c r="B8429" t="s">
        <v>32653</v>
      </c>
      <c r="C8429" s="1" t="str">
        <f t="shared" si="1112"/>
        <v>21:0675</v>
      </c>
      <c r="D8429" s="1" t="str">
        <f t="shared" si="1109"/>
        <v>21:0205</v>
      </c>
      <c r="E8429" t="s">
        <v>32654</v>
      </c>
      <c r="F8429" t="s">
        <v>32655</v>
      </c>
      <c r="H8429">
        <v>63.627561399999998</v>
      </c>
      <c r="I8429">
        <v>-134.35281000000001</v>
      </c>
      <c r="J8429" s="1" t="str">
        <f t="shared" si="1110"/>
        <v>Fluid (stream)</v>
      </c>
      <c r="K8429" s="1" t="str">
        <f t="shared" si="1111"/>
        <v>Untreated Water</v>
      </c>
      <c r="O8429">
        <v>0.18</v>
      </c>
      <c r="P8429">
        <v>30</v>
      </c>
      <c r="Q8429">
        <v>7.5</v>
      </c>
    </row>
    <row r="8430" spans="1:17" hidden="1" x14ac:dyDescent="0.3">
      <c r="A8430" t="s">
        <v>32656</v>
      </c>
      <c r="B8430" t="s">
        <v>32657</v>
      </c>
      <c r="C8430" s="1" t="str">
        <f t="shared" si="1112"/>
        <v>21:0675</v>
      </c>
      <c r="D8430" s="1" t="str">
        <f t="shared" si="1109"/>
        <v>21:0205</v>
      </c>
      <c r="E8430" t="s">
        <v>32658</v>
      </c>
      <c r="F8430" t="s">
        <v>32659</v>
      </c>
      <c r="H8430">
        <v>63.617069200000003</v>
      </c>
      <c r="I8430">
        <v>-134.37497350000001</v>
      </c>
      <c r="J8430" s="1" t="str">
        <f t="shared" si="1110"/>
        <v>Fluid (stream)</v>
      </c>
      <c r="K8430" s="1" t="str">
        <f t="shared" si="1111"/>
        <v>Untreated Water</v>
      </c>
      <c r="O8430">
        <v>2.5000000000000001E-2</v>
      </c>
      <c r="P8430">
        <v>30</v>
      </c>
      <c r="Q8430">
        <v>6.6</v>
      </c>
    </row>
    <row r="8431" spans="1:17" hidden="1" x14ac:dyDescent="0.3">
      <c r="A8431" t="s">
        <v>32660</v>
      </c>
      <c r="B8431" t="s">
        <v>32661</v>
      </c>
      <c r="C8431" s="1" t="str">
        <f t="shared" si="1112"/>
        <v>21:0675</v>
      </c>
      <c r="D8431" s="1" t="str">
        <f t="shared" si="1109"/>
        <v>21:0205</v>
      </c>
      <c r="E8431" t="s">
        <v>32662</v>
      </c>
      <c r="F8431" t="s">
        <v>32663</v>
      </c>
      <c r="H8431">
        <v>63.622090399999998</v>
      </c>
      <c r="I8431">
        <v>-134.4077049</v>
      </c>
      <c r="J8431" s="1" t="str">
        <f t="shared" si="1110"/>
        <v>Fluid (stream)</v>
      </c>
      <c r="K8431" s="1" t="str">
        <f t="shared" si="1111"/>
        <v>Untreated Water</v>
      </c>
      <c r="O8431">
        <v>2.5000000000000001E-2</v>
      </c>
      <c r="P8431">
        <v>30</v>
      </c>
      <c r="Q8431">
        <v>7.1</v>
      </c>
    </row>
    <row r="8432" spans="1:17" hidden="1" x14ac:dyDescent="0.3">
      <c r="A8432" t="s">
        <v>32664</v>
      </c>
      <c r="B8432" t="s">
        <v>32665</v>
      </c>
      <c r="C8432" s="1" t="str">
        <f t="shared" si="1112"/>
        <v>21:0675</v>
      </c>
      <c r="D8432" s="1" t="str">
        <f>HYPERLINK("http://geochem.nrcan.gc.ca/cdogs/content/svy/svy_e.htm", "")</f>
        <v/>
      </c>
      <c r="G8432" s="1" t="str">
        <f>HYPERLINK("http://geochem.nrcan.gc.ca/cdogs/content/cr_/cr_00081_e.htm", "81")</f>
        <v>81</v>
      </c>
      <c r="J8432" t="s">
        <v>11453</v>
      </c>
      <c r="K8432" t="s">
        <v>11454</v>
      </c>
      <c r="O8432">
        <v>0.15</v>
      </c>
      <c r="P8432">
        <v>160</v>
      </c>
      <c r="Q8432">
        <v>8</v>
      </c>
    </row>
    <row r="8433" spans="1:17" hidden="1" x14ac:dyDescent="0.3">
      <c r="A8433" t="s">
        <v>32666</v>
      </c>
      <c r="B8433" t="s">
        <v>32667</v>
      </c>
      <c r="C8433" s="1" t="str">
        <f t="shared" si="1112"/>
        <v>21:0675</v>
      </c>
      <c r="D8433" s="1" t="str">
        <f t="shared" ref="D8433:D8442" si="1113">HYPERLINK("http://geochem.nrcan.gc.ca/cdogs/content/svy/svy210205_e.htm", "21:0205")</f>
        <v>21:0205</v>
      </c>
      <c r="E8433" t="s">
        <v>32668</v>
      </c>
      <c r="F8433" t="s">
        <v>32669</v>
      </c>
      <c r="H8433">
        <v>63.642154300000001</v>
      </c>
      <c r="I8433">
        <v>-134.41772280000001</v>
      </c>
      <c r="J8433" s="1" t="str">
        <f t="shared" ref="J8433:J8442" si="1114">HYPERLINK("http://geochem.nrcan.gc.ca/cdogs/content/kwd/kwd020018_e.htm", "Fluid (stream)")</f>
        <v>Fluid (stream)</v>
      </c>
      <c r="K8433" s="1" t="str">
        <f t="shared" ref="K8433:K8442" si="1115">HYPERLINK("http://geochem.nrcan.gc.ca/cdogs/content/kwd/kwd080007_e.htm", "Untreated Water")</f>
        <v>Untreated Water</v>
      </c>
      <c r="O8433">
        <v>0.3</v>
      </c>
      <c r="P8433">
        <v>40</v>
      </c>
      <c r="Q8433">
        <v>7.6</v>
      </c>
    </row>
    <row r="8434" spans="1:17" hidden="1" x14ac:dyDescent="0.3">
      <c r="A8434" t="s">
        <v>32670</v>
      </c>
      <c r="B8434" t="s">
        <v>32671</v>
      </c>
      <c r="C8434" s="1" t="str">
        <f t="shared" si="1112"/>
        <v>21:0675</v>
      </c>
      <c r="D8434" s="1" t="str">
        <f t="shared" si="1113"/>
        <v>21:0205</v>
      </c>
      <c r="E8434" t="s">
        <v>32672</v>
      </c>
      <c r="F8434" t="s">
        <v>32673</v>
      </c>
      <c r="H8434">
        <v>63.626212899999999</v>
      </c>
      <c r="I8434">
        <v>-134.46084310000001</v>
      </c>
      <c r="J8434" s="1" t="str">
        <f t="shared" si="1114"/>
        <v>Fluid (stream)</v>
      </c>
      <c r="K8434" s="1" t="str">
        <f t="shared" si="1115"/>
        <v>Untreated Water</v>
      </c>
      <c r="O8434">
        <v>1</v>
      </c>
      <c r="P8434">
        <v>40</v>
      </c>
      <c r="Q8434">
        <v>7.7</v>
      </c>
    </row>
    <row r="8435" spans="1:17" hidden="1" x14ac:dyDescent="0.3">
      <c r="A8435" t="s">
        <v>32674</v>
      </c>
      <c r="B8435" t="s">
        <v>32675</v>
      </c>
      <c r="C8435" s="1" t="str">
        <f t="shared" si="1112"/>
        <v>21:0675</v>
      </c>
      <c r="D8435" s="1" t="str">
        <f t="shared" si="1113"/>
        <v>21:0205</v>
      </c>
      <c r="E8435" t="s">
        <v>32676</v>
      </c>
      <c r="F8435" t="s">
        <v>32677</v>
      </c>
      <c r="H8435">
        <v>63.650677999999999</v>
      </c>
      <c r="I8435">
        <v>-134.5188168</v>
      </c>
      <c r="J8435" s="1" t="str">
        <f t="shared" si="1114"/>
        <v>Fluid (stream)</v>
      </c>
      <c r="K8435" s="1" t="str">
        <f t="shared" si="1115"/>
        <v>Untreated Water</v>
      </c>
      <c r="O8435">
        <v>0.19</v>
      </c>
      <c r="P8435">
        <v>40</v>
      </c>
      <c r="Q8435">
        <v>7.6</v>
      </c>
    </row>
    <row r="8436" spans="1:17" hidden="1" x14ac:dyDescent="0.3">
      <c r="A8436" t="s">
        <v>32678</v>
      </c>
      <c r="B8436" t="s">
        <v>32679</v>
      </c>
      <c r="C8436" s="1" t="str">
        <f t="shared" si="1112"/>
        <v>21:0675</v>
      </c>
      <c r="D8436" s="1" t="str">
        <f t="shared" si="1113"/>
        <v>21:0205</v>
      </c>
      <c r="E8436" t="s">
        <v>32680</v>
      </c>
      <c r="F8436" t="s">
        <v>32681</v>
      </c>
      <c r="H8436">
        <v>63.648664699999998</v>
      </c>
      <c r="I8436">
        <v>-134.57169250000001</v>
      </c>
      <c r="J8436" s="1" t="str">
        <f t="shared" si="1114"/>
        <v>Fluid (stream)</v>
      </c>
      <c r="K8436" s="1" t="str">
        <f t="shared" si="1115"/>
        <v>Untreated Water</v>
      </c>
      <c r="O8436">
        <v>0.39</v>
      </c>
      <c r="P8436">
        <v>40</v>
      </c>
      <c r="Q8436">
        <v>7.3</v>
      </c>
    </row>
    <row r="8437" spans="1:17" hidden="1" x14ac:dyDescent="0.3">
      <c r="A8437" t="s">
        <v>32682</v>
      </c>
      <c r="B8437" t="s">
        <v>32683</v>
      </c>
      <c r="C8437" s="1" t="str">
        <f t="shared" si="1112"/>
        <v>21:0675</v>
      </c>
      <c r="D8437" s="1" t="str">
        <f t="shared" si="1113"/>
        <v>21:0205</v>
      </c>
      <c r="E8437" t="s">
        <v>32684</v>
      </c>
      <c r="F8437" t="s">
        <v>32685</v>
      </c>
      <c r="H8437">
        <v>63.698431100000001</v>
      </c>
      <c r="I8437">
        <v>-134.44401439999999</v>
      </c>
      <c r="J8437" s="1" t="str">
        <f t="shared" si="1114"/>
        <v>Fluid (stream)</v>
      </c>
      <c r="K8437" s="1" t="str">
        <f t="shared" si="1115"/>
        <v>Untreated Water</v>
      </c>
      <c r="O8437">
        <v>0.39</v>
      </c>
      <c r="P8437">
        <v>30</v>
      </c>
      <c r="Q8437">
        <v>7.6</v>
      </c>
    </row>
    <row r="8438" spans="1:17" hidden="1" x14ac:dyDescent="0.3">
      <c r="A8438" t="s">
        <v>32686</v>
      </c>
      <c r="B8438" t="s">
        <v>32687</v>
      </c>
      <c r="C8438" s="1" t="str">
        <f t="shared" si="1112"/>
        <v>21:0675</v>
      </c>
      <c r="D8438" s="1" t="str">
        <f t="shared" si="1113"/>
        <v>21:0205</v>
      </c>
      <c r="E8438" t="s">
        <v>32688</v>
      </c>
      <c r="F8438" t="s">
        <v>32689</v>
      </c>
      <c r="H8438">
        <v>63.6751012</v>
      </c>
      <c r="I8438">
        <v>-134.33515180000001</v>
      </c>
      <c r="J8438" s="1" t="str">
        <f t="shared" si="1114"/>
        <v>Fluid (stream)</v>
      </c>
      <c r="K8438" s="1" t="str">
        <f t="shared" si="1115"/>
        <v>Untreated Water</v>
      </c>
      <c r="O8438">
        <v>0.12</v>
      </c>
      <c r="P8438">
        <v>30</v>
      </c>
      <c r="Q8438">
        <v>7.3</v>
      </c>
    </row>
    <row r="8439" spans="1:17" hidden="1" x14ac:dyDescent="0.3">
      <c r="A8439" t="s">
        <v>32690</v>
      </c>
      <c r="B8439" t="s">
        <v>32691</v>
      </c>
      <c r="C8439" s="1" t="str">
        <f t="shared" si="1112"/>
        <v>21:0675</v>
      </c>
      <c r="D8439" s="1" t="str">
        <f t="shared" si="1113"/>
        <v>21:0205</v>
      </c>
      <c r="E8439" t="s">
        <v>32692</v>
      </c>
      <c r="F8439" t="s">
        <v>32693</v>
      </c>
      <c r="H8439">
        <v>63.675058200000002</v>
      </c>
      <c r="I8439">
        <v>-134.2996018</v>
      </c>
      <c r="J8439" s="1" t="str">
        <f t="shared" si="1114"/>
        <v>Fluid (stream)</v>
      </c>
      <c r="K8439" s="1" t="str">
        <f t="shared" si="1115"/>
        <v>Untreated Water</v>
      </c>
      <c r="O8439">
        <v>2.5000000000000001E-2</v>
      </c>
      <c r="P8439">
        <v>40</v>
      </c>
      <c r="Q8439">
        <v>7.5</v>
      </c>
    </row>
    <row r="8440" spans="1:17" hidden="1" x14ac:dyDescent="0.3">
      <c r="A8440" t="s">
        <v>32694</v>
      </c>
      <c r="B8440" t="s">
        <v>32695</v>
      </c>
      <c r="C8440" s="1" t="str">
        <f t="shared" si="1112"/>
        <v>21:0675</v>
      </c>
      <c r="D8440" s="1" t="str">
        <f t="shared" si="1113"/>
        <v>21:0205</v>
      </c>
      <c r="E8440" t="s">
        <v>32692</v>
      </c>
      <c r="F8440" t="s">
        <v>32696</v>
      </c>
      <c r="H8440">
        <v>63.675058200000002</v>
      </c>
      <c r="I8440">
        <v>-134.2996018</v>
      </c>
      <c r="J8440" s="1" t="str">
        <f t="shared" si="1114"/>
        <v>Fluid (stream)</v>
      </c>
      <c r="K8440" s="1" t="str">
        <f t="shared" si="1115"/>
        <v>Untreated Water</v>
      </c>
      <c r="O8440">
        <v>2.5000000000000001E-2</v>
      </c>
      <c r="P8440">
        <v>40</v>
      </c>
      <c r="Q8440">
        <v>7.2</v>
      </c>
    </row>
    <row r="8441" spans="1:17" hidden="1" x14ac:dyDescent="0.3">
      <c r="A8441" t="s">
        <v>32697</v>
      </c>
      <c r="B8441" t="s">
        <v>32698</v>
      </c>
      <c r="C8441" s="1" t="str">
        <f t="shared" si="1112"/>
        <v>21:0675</v>
      </c>
      <c r="D8441" s="1" t="str">
        <f t="shared" si="1113"/>
        <v>21:0205</v>
      </c>
      <c r="E8441" t="s">
        <v>32699</v>
      </c>
      <c r="F8441" t="s">
        <v>32700</v>
      </c>
      <c r="H8441">
        <v>63.6564385</v>
      </c>
      <c r="I8441">
        <v>-134.25037470000001</v>
      </c>
      <c r="J8441" s="1" t="str">
        <f t="shared" si="1114"/>
        <v>Fluid (stream)</v>
      </c>
      <c r="K8441" s="1" t="str">
        <f t="shared" si="1115"/>
        <v>Untreated Water</v>
      </c>
      <c r="O8441">
        <v>2.5000000000000001E-2</v>
      </c>
      <c r="P8441">
        <v>30</v>
      </c>
      <c r="Q8441">
        <v>6.9</v>
      </c>
    </row>
    <row r="8442" spans="1:17" hidden="1" x14ac:dyDescent="0.3">
      <c r="A8442" t="s">
        <v>32701</v>
      </c>
      <c r="B8442" t="s">
        <v>32702</v>
      </c>
      <c r="C8442" s="1" t="str">
        <f t="shared" si="1112"/>
        <v>21:0675</v>
      </c>
      <c r="D8442" s="1" t="str">
        <f t="shared" si="1113"/>
        <v>21:0205</v>
      </c>
      <c r="E8442" t="s">
        <v>32703</v>
      </c>
      <c r="F8442" t="s">
        <v>32704</v>
      </c>
      <c r="H8442">
        <v>63.701102499999998</v>
      </c>
      <c r="I8442">
        <v>-134.34720530000001</v>
      </c>
      <c r="J8442" s="1" t="str">
        <f t="shared" si="1114"/>
        <v>Fluid (stream)</v>
      </c>
      <c r="K8442" s="1" t="str">
        <f t="shared" si="1115"/>
        <v>Untreated Water</v>
      </c>
      <c r="O8442">
        <v>0.37</v>
      </c>
      <c r="P8442">
        <v>40</v>
      </c>
      <c r="Q8442">
        <v>7.4</v>
      </c>
    </row>
    <row r="8443" spans="1:17" hidden="1" x14ac:dyDescent="0.3">
      <c r="A8443" t="s">
        <v>32705</v>
      </c>
      <c r="B8443" t="s">
        <v>32706</v>
      </c>
      <c r="C8443" s="1" t="str">
        <f t="shared" si="1112"/>
        <v>21:0675</v>
      </c>
      <c r="D8443" s="1" t="str">
        <f>HYPERLINK("http://geochem.nrcan.gc.ca/cdogs/content/svy/svy_e.htm", "")</f>
        <v/>
      </c>
      <c r="G8443" s="1" t="str">
        <f>HYPERLINK("http://geochem.nrcan.gc.ca/cdogs/content/cr_/cr_00080_e.htm", "80")</f>
        <v>80</v>
      </c>
      <c r="J8443" t="s">
        <v>11453</v>
      </c>
      <c r="K8443" t="s">
        <v>11454</v>
      </c>
      <c r="O8443">
        <v>0.22</v>
      </c>
      <c r="P8443">
        <v>90</v>
      </c>
      <c r="Q8443">
        <v>7.5</v>
      </c>
    </row>
    <row r="8444" spans="1:17" hidden="1" x14ac:dyDescent="0.3">
      <c r="A8444" t="s">
        <v>32707</v>
      </c>
      <c r="B8444" t="s">
        <v>32708</v>
      </c>
      <c r="C8444" s="1" t="str">
        <f t="shared" si="1112"/>
        <v>21:0675</v>
      </c>
      <c r="D8444" s="1" t="str">
        <f t="shared" ref="D8444:D8458" si="1116">HYPERLINK("http://geochem.nrcan.gc.ca/cdogs/content/svy/svy210205_e.htm", "21:0205")</f>
        <v>21:0205</v>
      </c>
      <c r="E8444" t="s">
        <v>32709</v>
      </c>
      <c r="F8444" t="s">
        <v>32710</v>
      </c>
      <c r="H8444">
        <v>63.711168100000002</v>
      </c>
      <c r="I8444">
        <v>-134.3787447</v>
      </c>
      <c r="J8444" s="1" t="str">
        <f t="shared" ref="J8444:J8458" si="1117">HYPERLINK("http://geochem.nrcan.gc.ca/cdogs/content/kwd/kwd020018_e.htm", "Fluid (stream)")</f>
        <v>Fluid (stream)</v>
      </c>
      <c r="K8444" s="1" t="str">
        <f t="shared" ref="K8444:K8458" si="1118">HYPERLINK("http://geochem.nrcan.gc.ca/cdogs/content/kwd/kwd080007_e.htm", "Untreated Water")</f>
        <v>Untreated Water</v>
      </c>
      <c r="O8444">
        <v>2.5000000000000001E-2</v>
      </c>
      <c r="P8444">
        <v>150</v>
      </c>
      <c r="Q8444">
        <v>7.3</v>
      </c>
    </row>
    <row r="8445" spans="1:17" hidden="1" x14ac:dyDescent="0.3">
      <c r="A8445" t="s">
        <v>32711</v>
      </c>
      <c r="B8445" t="s">
        <v>32712</v>
      </c>
      <c r="C8445" s="1" t="str">
        <f t="shared" si="1112"/>
        <v>21:0675</v>
      </c>
      <c r="D8445" s="1" t="str">
        <f t="shared" si="1116"/>
        <v>21:0205</v>
      </c>
      <c r="E8445" t="s">
        <v>32713</v>
      </c>
      <c r="F8445" t="s">
        <v>32714</v>
      </c>
      <c r="H8445">
        <v>63.715238900000003</v>
      </c>
      <c r="I8445">
        <v>-134.66287259999999</v>
      </c>
      <c r="J8445" s="1" t="str">
        <f t="shared" si="1117"/>
        <v>Fluid (stream)</v>
      </c>
      <c r="K8445" s="1" t="str">
        <f t="shared" si="1118"/>
        <v>Untreated Water</v>
      </c>
      <c r="O8445">
        <v>2.5000000000000001E-2</v>
      </c>
      <c r="P8445">
        <v>50</v>
      </c>
      <c r="Q8445">
        <v>6.8</v>
      </c>
    </row>
    <row r="8446" spans="1:17" hidden="1" x14ac:dyDescent="0.3">
      <c r="A8446" t="s">
        <v>32715</v>
      </c>
      <c r="B8446" t="s">
        <v>32716</v>
      </c>
      <c r="C8446" s="1" t="str">
        <f t="shared" si="1112"/>
        <v>21:0675</v>
      </c>
      <c r="D8446" s="1" t="str">
        <f t="shared" si="1116"/>
        <v>21:0205</v>
      </c>
      <c r="E8446" t="s">
        <v>32717</v>
      </c>
      <c r="F8446" t="s">
        <v>32718</v>
      </c>
      <c r="H8446">
        <v>63.677594800000001</v>
      </c>
      <c r="I8446">
        <v>-134.84898659999999</v>
      </c>
      <c r="J8446" s="1" t="str">
        <f t="shared" si="1117"/>
        <v>Fluid (stream)</v>
      </c>
      <c r="K8446" s="1" t="str">
        <f t="shared" si="1118"/>
        <v>Untreated Water</v>
      </c>
      <c r="O8446">
        <v>2.5000000000000001E-2</v>
      </c>
      <c r="P8446">
        <v>80</v>
      </c>
      <c r="Q8446">
        <v>7.6</v>
      </c>
    </row>
    <row r="8447" spans="1:17" hidden="1" x14ac:dyDescent="0.3">
      <c r="A8447" t="s">
        <v>32719</v>
      </c>
      <c r="B8447" t="s">
        <v>32720</v>
      </c>
      <c r="C8447" s="1" t="str">
        <f t="shared" si="1112"/>
        <v>21:0675</v>
      </c>
      <c r="D8447" s="1" t="str">
        <f t="shared" si="1116"/>
        <v>21:0205</v>
      </c>
      <c r="E8447" t="s">
        <v>32721</v>
      </c>
      <c r="F8447" t="s">
        <v>32722</v>
      </c>
      <c r="H8447">
        <v>63.689887800000001</v>
      </c>
      <c r="I8447">
        <v>-134.8311266</v>
      </c>
      <c r="J8447" s="1" t="str">
        <f t="shared" si="1117"/>
        <v>Fluid (stream)</v>
      </c>
      <c r="K8447" s="1" t="str">
        <f t="shared" si="1118"/>
        <v>Untreated Water</v>
      </c>
      <c r="O8447">
        <v>0.17</v>
      </c>
      <c r="P8447">
        <v>90</v>
      </c>
      <c r="Q8447">
        <v>7.6</v>
      </c>
    </row>
    <row r="8448" spans="1:17" hidden="1" x14ac:dyDescent="0.3">
      <c r="A8448" t="s">
        <v>32723</v>
      </c>
      <c r="B8448" t="s">
        <v>32724</v>
      </c>
      <c r="C8448" s="1" t="str">
        <f t="shared" si="1112"/>
        <v>21:0675</v>
      </c>
      <c r="D8448" s="1" t="str">
        <f t="shared" si="1116"/>
        <v>21:0205</v>
      </c>
      <c r="E8448" t="s">
        <v>32725</v>
      </c>
      <c r="F8448" t="s">
        <v>32726</v>
      </c>
      <c r="H8448">
        <v>63.692153500000003</v>
      </c>
      <c r="I8448">
        <v>-134.73863710000001</v>
      </c>
      <c r="J8448" s="1" t="str">
        <f t="shared" si="1117"/>
        <v>Fluid (stream)</v>
      </c>
      <c r="K8448" s="1" t="str">
        <f t="shared" si="1118"/>
        <v>Untreated Water</v>
      </c>
      <c r="O8448">
        <v>2.5000000000000001E-2</v>
      </c>
      <c r="P8448">
        <v>50</v>
      </c>
      <c r="Q8448">
        <v>6.6</v>
      </c>
    </row>
    <row r="8449" spans="1:17" hidden="1" x14ac:dyDescent="0.3">
      <c r="A8449" t="s">
        <v>32727</v>
      </c>
      <c r="B8449" t="s">
        <v>32728</v>
      </c>
      <c r="C8449" s="1" t="str">
        <f t="shared" si="1112"/>
        <v>21:0675</v>
      </c>
      <c r="D8449" s="1" t="str">
        <f t="shared" si="1116"/>
        <v>21:0205</v>
      </c>
      <c r="E8449" t="s">
        <v>32729</v>
      </c>
      <c r="F8449" t="s">
        <v>32730</v>
      </c>
      <c r="H8449">
        <v>63.679905599999998</v>
      </c>
      <c r="I8449">
        <v>-134.64758710000001</v>
      </c>
      <c r="J8449" s="1" t="str">
        <f t="shared" si="1117"/>
        <v>Fluid (stream)</v>
      </c>
      <c r="K8449" s="1" t="str">
        <f t="shared" si="1118"/>
        <v>Untreated Water</v>
      </c>
      <c r="O8449">
        <v>0.21</v>
      </c>
      <c r="P8449">
        <v>50</v>
      </c>
      <c r="Q8449">
        <v>6.6</v>
      </c>
    </row>
    <row r="8450" spans="1:17" hidden="1" x14ac:dyDescent="0.3">
      <c r="A8450" t="s">
        <v>32731</v>
      </c>
      <c r="B8450" t="s">
        <v>32732</v>
      </c>
      <c r="C8450" s="1" t="str">
        <f t="shared" si="1112"/>
        <v>21:0675</v>
      </c>
      <c r="D8450" s="1" t="str">
        <f t="shared" si="1116"/>
        <v>21:0205</v>
      </c>
      <c r="E8450" t="s">
        <v>32733</v>
      </c>
      <c r="F8450" t="s">
        <v>32734</v>
      </c>
      <c r="H8450">
        <v>63.736119600000002</v>
      </c>
      <c r="I8450">
        <v>-134.3008245</v>
      </c>
      <c r="J8450" s="1" t="str">
        <f t="shared" si="1117"/>
        <v>Fluid (stream)</v>
      </c>
      <c r="K8450" s="1" t="str">
        <f t="shared" si="1118"/>
        <v>Untreated Water</v>
      </c>
      <c r="O8450">
        <v>2.5000000000000001E-2</v>
      </c>
      <c r="P8450">
        <v>30</v>
      </c>
      <c r="Q8450">
        <v>6.7</v>
      </c>
    </row>
    <row r="8451" spans="1:17" hidden="1" x14ac:dyDescent="0.3">
      <c r="A8451" t="s">
        <v>32735</v>
      </c>
      <c r="B8451" t="s">
        <v>32736</v>
      </c>
      <c r="C8451" s="1" t="str">
        <f t="shared" si="1112"/>
        <v>21:0675</v>
      </c>
      <c r="D8451" s="1" t="str">
        <f t="shared" si="1116"/>
        <v>21:0205</v>
      </c>
      <c r="E8451" t="s">
        <v>32737</v>
      </c>
      <c r="F8451" t="s">
        <v>32738</v>
      </c>
      <c r="H8451">
        <v>63.740541999999998</v>
      </c>
      <c r="I8451">
        <v>-134.34230439999999</v>
      </c>
      <c r="J8451" s="1" t="str">
        <f t="shared" si="1117"/>
        <v>Fluid (stream)</v>
      </c>
      <c r="K8451" s="1" t="str">
        <f t="shared" si="1118"/>
        <v>Untreated Water</v>
      </c>
      <c r="O8451">
        <v>2.5000000000000001E-2</v>
      </c>
      <c r="P8451">
        <v>30</v>
      </c>
      <c r="Q8451">
        <v>6.8</v>
      </c>
    </row>
    <row r="8452" spans="1:17" hidden="1" x14ac:dyDescent="0.3">
      <c r="A8452" t="s">
        <v>32739</v>
      </c>
      <c r="B8452" t="s">
        <v>32740</v>
      </c>
      <c r="C8452" s="1" t="str">
        <f t="shared" si="1112"/>
        <v>21:0675</v>
      </c>
      <c r="D8452" s="1" t="str">
        <f t="shared" si="1116"/>
        <v>21:0205</v>
      </c>
      <c r="E8452" t="s">
        <v>32741</v>
      </c>
      <c r="F8452" t="s">
        <v>32742</v>
      </c>
      <c r="H8452">
        <v>63.774422000000001</v>
      </c>
      <c r="I8452">
        <v>-134.3118633</v>
      </c>
      <c r="J8452" s="1" t="str">
        <f t="shared" si="1117"/>
        <v>Fluid (stream)</v>
      </c>
      <c r="K8452" s="1" t="str">
        <f t="shared" si="1118"/>
        <v>Untreated Water</v>
      </c>
      <c r="O8452">
        <v>0.34</v>
      </c>
      <c r="P8452">
        <v>30</v>
      </c>
      <c r="Q8452">
        <v>7.7</v>
      </c>
    </row>
    <row r="8453" spans="1:17" hidden="1" x14ac:dyDescent="0.3">
      <c r="A8453" t="s">
        <v>32743</v>
      </c>
      <c r="B8453" t="s">
        <v>32744</v>
      </c>
      <c r="C8453" s="1" t="str">
        <f t="shared" si="1112"/>
        <v>21:0675</v>
      </c>
      <c r="D8453" s="1" t="str">
        <f t="shared" si="1116"/>
        <v>21:0205</v>
      </c>
      <c r="E8453" t="s">
        <v>32745</v>
      </c>
      <c r="F8453" t="s">
        <v>32746</v>
      </c>
      <c r="H8453">
        <v>63.743188099999998</v>
      </c>
      <c r="I8453">
        <v>-134.37011989999999</v>
      </c>
      <c r="J8453" s="1" t="str">
        <f t="shared" si="1117"/>
        <v>Fluid (stream)</v>
      </c>
      <c r="K8453" s="1" t="str">
        <f t="shared" si="1118"/>
        <v>Untreated Water</v>
      </c>
      <c r="O8453">
        <v>0.28999999999999998</v>
      </c>
      <c r="P8453">
        <v>30</v>
      </c>
      <c r="Q8453">
        <v>7.6</v>
      </c>
    </row>
    <row r="8454" spans="1:17" hidden="1" x14ac:dyDescent="0.3">
      <c r="A8454" t="s">
        <v>32747</v>
      </c>
      <c r="B8454" t="s">
        <v>32748</v>
      </c>
      <c r="C8454" s="1" t="str">
        <f t="shared" si="1112"/>
        <v>21:0675</v>
      </c>
      <c r="D8454" s="1" t="str">
        <f t="shared" si="1116"/>
        <v>21:0205</v>
      </c>
      <c r="E8454" t="s">
        <v>32749</v>
      </c>
      <c r="F8454" t="s">
        <v>32750</v>
      </c>
      <c r="H8454">
        <v>63.739271100000003</v>
      </c>
      <c r="I8454">
        <v>-134.37952519999999</v>
      </c>
      <c r="J8454" s="1" t="str">
        <f t="shared" si="1117"/>
        <v>Fluid (stream)</v>
      </c>
      <c r="K8454" s="1" t="str">
        <f t="shared" si="1118"/>
        <v>Untreated Water</v>
      </c>
      <c r="O8454">
        <v>2.5000000000000001E-2</v>
      </c>
      <c r="P8454">
        <v>30</v>
      </c>
      <c r="Q8454">
        <v>7</v>
      </c>
    </row>
    <row r="8455" spans="1:17" hidden="1" x14ac:dyDescent="0.3">
      <c r="A8455" t="s">
        <v>32751</v>
      </c>
      <c r="B8455" t="s">
        <v>32752</v>
      </c>
      <c r="C8455" s="1" t="str">
        <f t="shared" si="1112"/>
        <v>21:0675</v>
      </c>
      <c r="D8455" s="1" t="str">
        <f t="shared" si="1116"/>
        <v>21:0205</v>
      </c>
      <c r="E8455" t="s">
        <v>32753</v>
      </c>
      <c r="F8455" t="s">
        <v>32754</v>
      </c>
      <c r="H8455">
        <v>63.738493200000001</v>
      </c>
      <c r="I8455">
        <v>-134.4302228</v>
      </c>
      <c r="J8455" s="1" t="str">
        <f t="shared" si="1117"/>
        <v>Fluid (stream)</v>
      </c>
      <c r="K8455" s="1" t="str">
        <f t="shared" si="1118"/>
        <v>Untreated Water</v>
      </c>
      <c r="O8455">
        <v>0.28999999999999998</v>
      </c>
      <c r="P8455">
        <v>40</v>
      </c>
      <c r="Q8455">
        <v>6.9</v>
      </c>
    </row>
    <row r="8456" spans="1:17" hidden="1" x14ac:dyDescent="0.3">
      <c r="A8456" t="s">
        <v>32755</v>
      </c>
      <c r="B8456" t="s">
        <v>32756</v>
      </c>
      <c r="C8456" s="1" t="str">
        <f t="shared" si="1112"/>
        <v>21:0675</v>
      </c>
      <c r="D8456" s="1" t="str">
        <f t="shared" si="1116"/>
        <v>21:0205</v>
      </c>
      <c r="E8456" t="s">
        <v>32757</v>
      </c>
      <c r="F8456" t="s">
        <v>32758</v>
      </c>
      <c r="H8456">
        <v>63.748651000000002</v>
      </c>
      <c r="I8456">
        <v>-134.45068649999999</v>
      </c>
      <c r="J8456" s="1" t="str">
        <f t="shared" si="1117"/>
        <v>Fluid (stream)</v>
      </c>
      <c r="K8456" s="1" t="str">
        <f t="shared" si="1118"/>
        <v>Untreated Water</v>
      </c>
      <c r="O8456">
        <v>0.64</v>
      </c>
      <c r="P8456">
        <v>40</v>
      </c>
      <c r="Q8456">
        <v>7.5</v>
      </c>
    </row>
    <row r="8457" spans="1:17" hidden="1" x14ac:dyDescent="0.3">
      <c r="A8457" t="s">
        <v>32759</v>
      </c>
      <c r="B8457" t="s">
        <v>32760</v>
      </c>
      <c r="C8457" s="1" t="str">
        <f t="shared" si="1112"/>
        <v>21:0675</v>
      </c>
      <c r="D8457" s="1" t="str">
        <f t="shared" si="1116"/>
        <v>21:0205</v>
      </c>
      <c r="E8457" t="s">
        <v>32761</v>
      </c>
      <c r="F8457" t="s">
        <v>32762</v>
      </c>
      <c r="H8457">
        <v>63.745053400000003</v>
      </c>
      <c r="I8457">
        <v>-134.44862900000001</v>
      </c>
      <c r="J8457" s="1" t="str">
        <f t="shared" si="1117"/>
        <v>Fluid (stream)</v>
      </c>
      <c r="K8457" s="1" t="str">
        <f t="shared" si="1118"/>
        <v>Untreated Water</v>
      </c>
      <c r="O8457">
        <v>0.08</v>
      </c>
      <c r="P8457">
        <v>30</v>
      </c>
      <c r="Q8457">
        <v>7.1</v>
      </c>
    </row>
    <row r="8458" spans="1:17" hidden="1" x14ac:dyDescent="0.3">
      <c r="A8458" t="s">
        <v>32763</v>
      </c>
      <c r="B8458" t="s">
        <v>32764</v>
      </c>
      <c r="C8458" s="1" t="str">
        <f t="shared" si="1112"/>
        <v>21:0675</v>
      </c>
      <c r="D8458" s="1" t="str">
        <f t="shared" si="1116"/>
        <v>21:0205</v>
      </c>
      <c r="E8458" t="s">
        <v>32765</v>
      </c>
      <c r="F8458" t="s">
        <v>32766</v>
      </c>
      <c r="H8458">
        <v>63.776766600000002</v>
      </c>
      <c r="I8458">
        <v>-134.39018200000001</v>
      </c>
      <c r="J8458" s="1" t="str">
        <f t="shared" si="1117"/>
        <v>Fluid (stream)</v>
      </c>
      <c r="K8458" s="1" t="str">
        <f t="shared" si="1118"/>
        <v>Untreated Water</v>
      </c>
      <c r="O8458">
        <v>0.61</v>
      </c>
      <c r="P8458">
        <v>40</v>
      </c>
      <c r="Q8458">
        <v>7.8</v>
      </c>
    </row>
    <row r="8459" spans="1:17" hidden="1" x14ac:dyDescent="0.3">
      <c r="A8459" t="s">
        <v>32767</v>
      </c>
      <c r="B8459" t="s">
        <v>32768</v>
      </c>
      <c r="C8459" s="1" t="str">
        <f t="shared" si="1112"/>
        <v>21:0675</v>
      </c>
      <c r="D8459" s="1" t="str">
        <f>HYPERLINK("http://geochem.nrcan.gc.ca/cdogs/content/svy/svy_e.htm", "")</f>
        <v/>
      </c>
      <c r="G8459" s="1" t="str">
        <f>HYPERLINK("http://geochem.nrcan.gc.ca/cdogs/content/cr_/cr_00082_e.htm", "82")</f>
        <v>82</v>
      </c>
      <c r="J8459" t="s">
        <v>11453</v>
      </c>
      <c r="K8459" t="s">
        <v>11454</v>
      </c>
      <c r="O8459">
        <v>1.2</v>
      </c>
      <c r="P8459">
        <v>300</v>
      </c>
      <c r="Q8459">
        <v>7.7</v>
      </c>
    </row>
    <row r="8460" spans="1:17" hidden="1" x14ac:dyDescent="0.3">
      <c r="A8460" t="s">
        <v>32769</v>
      </c>
      <c r="B8460" t="s">
        <v>32770</v>
      </c>
      <c r="C8460" s="1" t="str">
        <f t="shared" si="1112"/>
        <v>21:0675</v>
      </c>
      <c r="D8460" s="1" t="str">
        <f t="shared" ref="D8460:D8484" si="1119">HYPERLINK("http://geochem.nrcan.gc.ca/cdogs/content/svy/svy210205_e.htm", "21:0205")</f>
        <v>21:0205</v>
      </c>
      <c r="E8460" t="s">
        <v>32771</v>
      </c>
      <c r="F8460" t="s">
        <v>32772</v>
      </c>
      <c r="H8460">
        <v>63.774511199999999</v>
      </c>
      <c r="I8460">
        <v>-134.38526160000001</v>
      </c>
      <c r="J8460" s="1" t="str">
        <f t="shared" ref="J8460:J8484" si="1120">HYPERLINK("http://geochem.nrcan.gc.ca/cdogs/content/kwd/kwd020018_e.htm", "Fluid (stream)")</f>
        <v>Fluid (stream)</v>
      </c>
      <c r="K8460" s="1" t="str">
        <f t="shared" ref="K8460:K8484" si="1121">HYPERLINK("http://geochem.nrcan.gc.ca/cdogs/content/kwd/kwd080007_e.htm", "Untreated Water")</f>
        <v>Untreated Water</v>
      </c>
      <c r="O8460">
        <v>0.26</v>
      </c>
      <c r="P8460">
        <v>40</v>
      </c>
      <c r="Q8460">
        <v>7.3</v>
      </c>
    </row>
    <row r="8461" spans="1:17" hidden="1" x14ac:dyDescent="0.3">
      <c r="A8461" t="s">
        <v>32773</v>
      </c>
      <c r="B8461" t="s">
        <v>32774</v>
      </c>
      <c r="C8461" s="1" t="str">
        <f t="shared" si="1112"/>
        <v>21:0675</v>
      </c>
      <c r="D8461" s="1" t="str">
        <f t="shared" si="1119"/>
        <v>21:0205</v>
      </c>
      <c r="E8461" t="s">
        <v>32775</v>
      </c>
      <c r="F8461" t="s">
        <v>32776</v>
      </c>
      <c r="H8461">
        <v>63.739947399999998</v>
      </c>
      <c r="I8461">
        <v>-134.51351</v>
      </c>
      <c r="J8461" s="1" t="str">
        <f t="shared" si="1120"/>
        <v>Fluid (stream)</v>
      </c>
      <c r="K8461" s="1" t="str">
        <f t="shared" si="1121"/>
        <v>Untreated Water</v>
      </c>
      <c r="O8461">
        <v>0.35</v>
      </c>
      <c r="P8461">
        <v>40</v>
      </c>
      <c r="Q8461">
        <v>7.4</v>
      </c>
    </row>
    <row r="8462" spans="1:17" hidden="1" x14ac:dyDescent="0.3">
      <c r="A8462" t="s">
        <v>32777</v>
      </c>
      <c r="B8462" t="s">
        <v>32778</v>
      </c>
      <c r="C8462" s="1" t="str">
        <f t="shared" si="1112"/>
        <v>21:0675</v>
      </c>
      <c r="D8462" s="1" t="str">
        <f t="shared" si="1119"/>
        <v>21:0205</v>
      </c>
      <c r="E8462" t="s">
        <v>32775</v>
      </c>
      <c r="F8462" t="s">
        <v>32779</v>
      </c>
      <c r="H8462">
        <v>63.739947399999998</v>
      </c>
      <c r="I8462">
        <v>-134.51351</v>
      </c>
      <c r="J8462" s="1" t="str">
        <f t="shared" si="1120"/>
        <v>Fluid (stream)</v>
      </c>
      <c r="K8462" s="1" t="str">
        <f t="shared" si="1121"/>
        <v>Untreated Water</v>
      </c>
      <c r="O8462">
        <v>0.35</v>
      </c>
      <c r="P8462">
        <v>40</v>
      </c>
      <c r="Q8462">
        <v>7.5</v>
      </c>
    </row>
    <row r="8463" spans="1:17" hidden="1" x14ac:dyDescent="0.3">
      <c r="A8463" t="s">
        <v>32780</v>
      </c>
      <c r="B8463" t="s">
        <v>32781</v>
      </c>
      <c r="C8463" s="1" t="str">
        <f t="shared" si="1112"/>
        <v>21:0675</v>
      </c>
      <c r="D8463" s="1" t="str">
        <f t="shared" si="1119"/>
        <v>21:0205</v>
      </c>
      <c r="E8463" t="s">
        <v>32782</v>
      </c>
      <c r="F8463" t="s">
        <v>32783</v>
      </c>
      <c r="H8463">
        <v>63.779898299999999</v>
      </c>
      <c r="I8463">
        <v>-134.54564379999999</v>
      </c>
      <c r="J8463" s="1" t="str">
        <f t="shared" si="1120"/>
        <v>Fluid (stream)</v>
      </c>
      <c r="K8463" s="1" t="str">
        <f t="shared" si="1121"/>
        <v>Untreated Water</v>
      </c>
      <c r="O8463">
        <v>0.26</v>
      </c>
      <c r="P8463">
        <v>40</v>
      </c>
      <c r="Q8463">
        <v>7.3</v>
      </c>
    </row>
    <row r="8464" spans="1:17" hidden="1" x14ac:dyDescent="0.3">
      <c r="A8464" t="s">
        <v>32784</v>
      </c>
      <c r="B8464" t="s">
        <v>32785</v>
      </c>
      <c r="C8464" s="1" t="str">
        <f t="shared" si="1112"/>
        <v>21:0675</v>
      </c>
      <c r="D8464" s="1" t="str">
        <f t="shared" si="1119"/>
        <v>21:0205</v>
      </c>
      <c r="E8464" t="s">
        <v>32786</v>
      </c>
      <c r="F8464" t="s">
        <v>32787</v>
      </c>
      <c r="H8464">
        <v>63.760427300000003</v>
      </c>
      <c r="I8464">
        <v>-134.5945467</v>
      </c>
      <c r="J8464" s="1" t="str">
        <f t="shared" si="1120"/>
        <v>Fluid (stream)</v>
      </c>
      <c r="K8464" s="1" t="str">
        <f t="shared" si="1121"/>
        <v>Untreated Water</v>
      </c>
      <c r="O8464">
        <v>0.31</v>
      </c>
      <c r="P8464">
        <v>50</v>
      </c>
      <c r="Q8464">
        <v>7.4</v>
      </c>
    </row>
    <row r="8465" spans="1:17" hidden="1" x14ac:dyDescent="0.3">
      <c r="A8465" t="s">
        <v>32788</v>
      </c>
      <c r="B8465" t="s">
        <v>32789</v>
      </c>
      <c r="C8465" s="1" t="str">
        <f t="shared" si="1112"/>
        <v>21:0675</v>
      </c>
      <c r="D8465" s="1" t="str">
        <f t="shared" si="1119"/>
        <v>21:0205</v>
      </c>
      <c r="E8465" t="s">
        <v>32790</v>
      </c>
      <c r="F8465" t="s">
        <v>32791</v>
      </c>
      <c r="H8465">
        <v>63.740844299999999</v>
      </c>
      <c r="I8465">
        <v>-134.63771170000001</v>
      </c>
      <c r="J8465" s="1" t="str">
        <f t="shared" si="1120"/>
        <v>Fluid (stream)</v>
      </c>
      <c r="K8465" s="1" t="str">
        <f t="shared" si="1121"/>
        <v>Untreated Water</v>
      </c>
      <c r="O8465">
        <v>2.5000000000000001E-2</v>
      </c>
      <c r="P8465">
        <v>40</v>
      </c>
      <c r="Q8465">
        <v>6.6</v>
      </c>
    </row>
    <row r="8466" spans="1:17" hidden="1" x14ac:dyDescent="0.3">
      <c r="A8466" t="s">
        <v>32792</v>
      </c>
      <c r="B8466" t="s">
        <v>32793</v>
      </c>
      <c r="C8466" s="1" t="str">
        <f t="shared" si="1112"/>
        <v>21:0675</v>
      </c>
      <c r="D8466" s="1" t="str">
        <f t="shared" si="1119"/>
        <v>21:0205</v>
      </c>
      <c r="E8466" t="s">
        <v>32794</v>
      </c>
      <c r="F8466" t="s">
        <v>32795</v>
      </c>
      <c r="H8466">
        <v>63.789859499999999</v>
      </c>
      <c r="I8466">
        <v>-134.63330869999999</v>
      </c>
      <c r="J8466" s="1" t="str">
        <f t="shared" si="1120"/>
        <v>Fluid (stream)</v>
      </c>
      <c r="K8466" s="1" t="str">
        <f t="shared" si="1121"/>
        <v>Untreated Water</v>
      </c>
      <c r="O8466">
        <v>0.16</v>
      </c>
      <c r="P8466">
        <v>50</v>
      </c>
      <c r="Q8466">
        <v>7.1</v>
      </c>
    </row>
    <row r="8467" spans="1:17" hidden="1" x14ac:dyDescent="0.3">
      <c r="A8467" t="s">
        <v>32796</v>
      </c>
      <c r="B8467" t="s">
        <v>32797</v>
      </c>
      <c r="C8467" s="1" t="str">
        <f t="shared" si="1112"/>
        <v>21:0675</v>
      </c>
      <c r="D8467" s="1" t="str">
        <f t="shared" si="1119"/>
        <v>21:0205</v>
      </c>
      <c r="E8467" t="s">
        <v>32798</v>
      </c>
      <c r="F8467" t="s">
        <v>32799</v>
      </c>
      <c r="H8467">
        <v>63.786875500000001</v>
      </c>
      <c r="I8467">
        <v>-134.68415379999999</v>
      </c>
      <c r="J8467" s="1" t="str">
        <f t="shared" si="1120"/>
        <v>Fluid (stream)</v>
      </c>
      <c r="K8467" s="1" t="str">
        <f t="shared" si="1121"/>
        <v>Untreated Water</v>
      </c>
      <c r="O8467">
        <v>2.5000000000000001E-2</v>
      </c>
      <c r="P8467">
        <v>40</v>
      </c>
      <c r="Q8467">
        <v>5.8</v>
      </c>
    </row>
    <row r="8468" spans="1:17" hidden="1" x14ac:dyDescent="0.3">
      <c r="A8468" t="s">
        <v>32800</v>
      </c>
      <c r="B8468" t="s">
        <v>32801</v>
      </c>
      <c r="C8468" s="1" t="str">
        <f t="shared" si="1112"/>
        <v>21:0675</v>
      </c>
      <c r="D8468" s="1" t="str">
        <f t="shared" si="1119"/>
        <v>21:0205</v>
      </c>
      <c r="E8468" t="s">
        <v>32802</v>
      </c>
      <c r="F8468" t="s">
        <v>32803</v>
      </c>
      <c r="H8468">
        <v>63.751534399999997</v>
      </c>
      <c r="I8468">
        <v>-134.72282820000001</v>
      </c>
      <c r="J8468" s="1" t="str">
        <f t="shared" si="1120"/>
        <v>Fluid (stream)</v>
      </c>
      <c r="K8468" s="1" t="str">
        <f t="shared" si="1121"/>
        <v>Untreated Water</v>
      </c>
      <c r="O8468">
        <v>2.5000000000000001E-2</v>
      </c>
      <c r="P8468">
        <v>30</v>
      </c>
      <c r="Q8468">
        <v>5</v>
      </c>
    </row>
    <row r="8469" spans="1:17" hidden="1" x14ac:dyDescent="0.3">
      <c r="A8469" t="s">
        <v>32804</v>
      </c>
      <c r="B8469" t="s">
        <v>32805</v>
      </c>
      <c r="C8469" s="1" t="str">
        <f t="shared" si="1112"/>
        <v>21:0675</v>
      </c>
      <c r="D8469" s="1" t="str">
        <f t="shared" si="1119"/>
        <v>21:0205</v>
      </c>
      <c r="E8469" t="s">
        <v>32806</v>
      </c>
      <c r="F8469" t="s">
        <v>32807</v>
      </c>
      <c r="H8469">
        <v>63.776266200000002</v>
      </c>
      <c r="I8469">
        <v>-134.76209589999999</v>
      </c>
      <c r="J8469" s="1" t="str">
        <f t="shared" si="1120"/>
        <v>Fluid (stream)</v>
      </c>
      <c r="K8469" s="1" t="str">
        <f t="shared" si="1121"/>
        <v>Untreated Water</v>
      </c>
      <c r="O8469">
        <v>2.5000000000000001E-2</v>
      </c>
      <c r="P8469">
        <v>40</v>
      </c>
      <c r="Q8469">
        <v>6.5</v>
      </c>
    </row>
    <row r="8470" spans="1:17" hidden="1" x14ac:dyDescent="0.3">
      <c r="A8470" t="s">
        <v>32808</v>
      </c>
      <c r="B8470" t="s">
        <v>32809</v>
      </c>
      <c r="C8470" s="1" t="str">
        <f t="shared" si="1112"/>
        <v>21:0675</v>
      </c>
      <c r="D8470" s="1" t="str">
        <f t="shared" si="1119"/>
        <v>21:0205</v>
      </c>
      <c r="E8470" t="s">
        <v>32810</v>
      </c>
      <c r="F8470" t="s">
        <v>32811</v>
      </c>
      <c r="H8470">
        <v>63.799083500000002</v>
      </c>
      <c r="I8470">
        <v>-134.77067299999999</v>
      </c>
      <c r="J8470" s="1" t="str">
        <f t="shared" si="1120"/>
        <v>Fluid (stream)</v>
      </c>
      <c r="K8470" s="1" t="str">
        <f t="shared" si="1121"/>
        <v>Untreated Water</v>
      </c>
      <c r="O8470">
        <v>0.06</v>
      </c>
      <c r="P8470">
        <v>50</v>
      </c>
      <c r="Q8470">
        <v>6.9</v>
      </c>
    </row>
    <row r="8471" spans="1:17" hidden="1" x14ac:dyDescent="0.3">
      <c r="A8471" t="s">
        <v>32812</v>
      </c>
      <c r="B8471" t="s">
        <v>32813</v>
      </c>
      <c r="C8471" s="1" t="str">
        <f t="shared" si="1112"/>
        <v>21:0675</v>
      </c>
      <c r="D8471" s="1" t="str">
        <f t="shared" si="1119"/>
        <v>21:0205</v>
      </c>
      <c r="E8471" t="s">
        <v>32814</v>
      </c>
      <c r="F8471" t="s">
        <v>32815</v>
      </c>
      <c r="H8471">
        <v>63.832809500000003</v>
      </c>
      <c r="I8471">
        <v>-134.72546460000001</v>
      </c>
      <c r="J8471" s="1" t="str">
        <f t="shared" si="1120"/>
        <v>Fluid (stream)</v>
      </c>
      <c r="K8471" s="1" t="str">
        <f t="shared" si="1121"/>
        <v>Untreated Water</v>
      </c>
      <c r="O8471">
        <v>2.5000000000000001E-2</v>
      </c>
      <c r="P8471">
        <v>40</v>
      </c>
      <c r="Q8471">
        <v>6.9</v>
      </c>
    </row>
    <row r="8472" spans="1:17" hidden="1" x14ac:dyDescent="0.3">
      <c r="A8472" t="s">
        <v>32816</v>
      </c>
      <c r="B8472" t="s">
        <v>32817</v>
      </c>
      <c r="C8472" s="1" t="str">
        <f t="shared" si="1112"/>
        <v>21:0675</v>
      </c>
      <c r="D8472" s="1" t="str">
        <f t="shared" si="1119"/>
        <v>21:0205</v>
      </c>
      <c r="E8472" t="s">
        <v>32818</v>
      </c>
      <c r="F8472" t="s">
        <v>32819</v>
      </c>
      <c r="H8472">
        <v>63.849893299999998</v>
      </c>
      <c r="I8472">
        <v>-134.7016481</v>
      </c>
      <c r="J8472" s="1" t="str">
        <f t="shared" si="1120"/>
        <v>Fluid (stream)</v>
      </c>
      <c r="K8472" s="1" t="str">
        <f t="shared" si="1121"/>
        <v>Untreated Water</v>
      </c>
      <c r="O8472">
        <v>0.06</v>
      </c>
      <c r="P8472">
        <v>40</v>
      </c>
      <c r="Q8472">
        <v>6.6</v>
      </c>
    </row>
    <row r="8473" spans="1:17" hidden="1" x14ac:dyDescent="0.3">
      <c r="A8473" t="s">
        <v>32820</v>
      </c>
      <c r="B8473" t="s">
        <v>32821</v>
      </c>
      <c r="C8473" s="1" t="str">
        <f t="shared" si="1112"/>
        <v>21:0675</v>
      </c>
      <c r="D8473" s="1" t="str">
        <f t="shared" si="1119"/>
        <v>21:0205</v>
      </c>
      <c r="E8473" t="s">
        <v>32822</v>
      </c>
      <c r="F8473" t="s">
        <v>32823</v>
      </c>
      <c r="H8473">
        <v>63.931369400000001</v>
      </c>
      <c r="I8473">
        <v>-134.50662610000001</v>
      </c>
      <c r="J8473" s="1" t="str">
        <f t="shared" si="1120"/>
        <v>Fluid (stream)</v>
      </c>
      <c r="K8473" s="1" t="str">
        <f t="shared" si="1121"/>
        <v>Untreated Water</v>
      </c>
      <c r="O8473">
        <v>0.21</v>
      </c>
      <c r="P8473">
        <v>110</v>
      </c>
      <c r="Q8473">
        <v>7.5</v>
      </c>
    </row>
    <row r="8474" spans="1:17" hidden="1" x14ac:dyDescent="0.3">
      <c r="A8474" t="s">
        <v>32824</v>
      </c>
      <c r="B8474" t="s">
        <v>32825</v>
      </c>
      <c r="C8474" s="1" t="str">
        <f t="shared" ref="C8474:C8537" si="1122">HYPERLINK("http://geochem.nrcan.gc.ca/cdogs/content/bdl/bdl210675_e.htm", "21:0675")</f>
        <v>21:0675</v>
      </c>
      <c r="D8474" s="1" t="str">
        <f t="shared" si="1119"/>
        <v>21:0205</v>
      </c>
      <c r="E8474" t="s">
        <v>32826</v>
      </c>
      <c r="F8474" t="s">
        <v>32827</v>
      </c>
      <c r="H8474">
        <v>63.858597000000003</v>
      </c>
      <c r="I8474">
        <v>-134.7583502</v>
      </c>
      <c r="J8474" s="1" t="str">
        <f t="shared" si="1120"/>
        <v>Fluid (stream)</v>
      </c>
      <c r="K8474" s="1" t="str">
        <f t="shared" si="1121"/>
        <v>Untreated Water</v>
      </c>
      <c r="O8474">
        <v>0.18</v>
      </c>
      <c r="P8474">
        <v>40</v>
      </c>
      <c r="Q8474">
        <v>7.2</v>
      </c>
    </row>
    <row r="8475" spans="1:17" hidden="1" x14ac:dyDescent="0.3">
      <c r="A8475" t="s">
        <v>32828</v>
      </c>
      <c r="B8475" t="s">
        <v>32829</v>
      </c>
      <c r="C8475" s="1" t="str">
        <f t="shared" si="1122"/>
        <v>21:0675</v>
      </c>
      <c r="D8475" s="1" t="str">
        <f t="shared" si="1119"/>
        <v>21:0205</v>
      </c>
      <c r="E8475" t="s">
        <v>32830</v>
      </c>
      <c r="F8475" t="s">
        <v>32831</v>
      </c>
      <c r="H8475">
        <v>63.863800300000001</v>
      </c>
      <c r="I8475">
        <v>-134.75216119999999</v>
      </c>
      <c r="J8475" s="1" t="str">
        <f t="shared" si="1120"/>
        <v>Fluid (stream)</v>
      </c>
      <c r="K8475" s="1" t="str">
        <f t="shared" si="1121"/>
        <v>Untreated Water</v>
      </c>
      <c r="O8475">
        <v>0.19</v>
      </c>
      <c r="P8475">
        <v>40</v>
      </c>
      <c r="Q8475">
        <v>7.5</v>
      </c>
    </row>
    <row r="8476" spans="1:17" hidden="1" x14ac:dyDescent="0.3">
      <c r="A8476" t="s">
        <v>32832</v>
      </c>
      <c r="B8476" t="s">
        <v>32833</v>
      </c>
      <c r="C8476" s="1" t="str">
        <f t="shared" si="1122"/>
        <v>21:0675</v>
      </c>
      <c r="D8476" s="1" t="str">
        <f t="shared" si="1119"/>
        <v>21:0205</v>
      </c>
      <c r="E8476" t="s">
        <v>32834</v>
      </c>
      <c r="F8476" t="s">
        <v>32835</v>
      </c>
      <c r="H8476">
        <v>63.798684299999998</v>
      </c>
      <c r="I8476">
        <v>-134.82467009999999</v>
      </c>
      <c r="J8476" s="1" t="str">
        <f t="shared" si="1120"/>
        <v>Fluid (stream)</v>
      </c>
      <c r="K8476" s="1" t="str">
        <f t="shared" si="1121"/>
        <v>Untreated Water</v>
      </c>
      <c r="O8476">
        <v>2.5000000000000001E-2</v>
      </c>
      <c r="P8476">
        <v>70</v>
      </c>
      <c r="Q8476">
        <v>6.7</v>
      </c>
    </row>
    <row r="8477" spans="1:17" hidden="1" x14ac:dyDescent="0.3">
      <c r="A8477" t="s">
        <v>32836</v>
      </c>
      <c r="B8477" t="s">
        <v>32837</v>
      </c>
      <c r="C8477" s="1" t="str">
        <f t="shared" si="1122"/>
        <v>21:0675</v>
      </c>
      <c r="D8477" s="1" t="str">
        <f t="shared" si="1119"/>
        <v>21:0205</v>
      </c>
      <c r="E8477" t="s">
        <v>32838</v>
      </c>
      <c r="F8477" t="s">
        <v>32839</v>
      </c>
      <c r="H8477">
        <v>63.796997900000001</v>
      </c>
      <c r="I8477">
        <v>-134.887866</v>
      </c>
      <c r="J8477" s="1" t="str">
        <f t="shared" si="1120"/>
        <v>Fluid (stream)</v>
      </c>
      <c r="K8477" s="1" t="str">
        <f t="shared" si="1121"/>
        <v>Untreated Water</v>
      </c>
      <c r="O8477">
        <v>2.5000000000000001E-2</v>
      </c>
      <c r="P8477">
        <v>170</v>
      </c>
      <c r="Q8477">
        <v>7.2</v>
      </c>
    </row>
    <row r="8478" spans="1:17" hidden="1" x14ac:dyDescent="0.3">
      <c r="A8478" t="s">
        <v>32840</v>
      </c>
      <c r="B8478" t="s">
        <v>32841</v>
      </c>
      <c r="C8478" s="1" t="str">
        <f t="shared" si="1122"/>
        <v>21:0675</v>
      </c>
      <c r="D8478" s="1" t="str">
        <f t="shared" si="1119"/>
        <v>21:0205</v>
      </c>
      <c r="E8478" t="s">
        <v>32842</v>
      </c>
      <c r="F8478" t="s">
        <v>32843</v>
      </c>
      <c r="H8478">
        <v>63.788732600000003</v>
      </c>
      <c r="I8478">
        <v>-135.35665119999999</v>
      </c>
      <c r="J8478" s="1" t="str">
        <f t="shared" si="1120"/>
        <v>Fluid (stream)</v>
      </c>
      <c r="K8478" s="1" t="str">
        <f t="shared" si="1121"/>
        <v>Untreated Water</v>
      </c>
      <c r="O8478">
        <v>2.2999999999999998</v>
      </c>
      <c r="P8478">
        <v>60</v>
      </c>
      <c r="Q8478">
        <v>7.6</v>
      </c>
    </row>
    <row r="8479" spans="1:17" hidden="1" x14ac:dyDescent="0.3">
      <c r="A8479" t="s">
        <v>32844</v>
      </c>
      <c r="B8479" t="s">
        <v>32845</v>
      </c>
      <c r="C8479" s="1" t="str">
        <f t="shared" si="1122"/>
        <v>21:0675</v>
      </c>
      <c r="D8479" s="1" t="str">
        <f t="shared" si="1119"/>
        <v>21:0205</v>
      </c>
      <c r="E8479" t="s">
        <v>32842</v>
      </c>
      <c r="F8479" t="s">
        <v>32846</v>
      </c>
      <c r="H8479">
        <v>63.788732600000003</v>
      </c>
      <c r="I8479">
        <v>-135.35665119999999</v>
      </c>
      <c r="J8479" s="1" t="str">
        <f t="shared" si="1120"/>
        <v>Fluid (stream)</v>
      </c>
      <c r="K8479" s="1" t="str">
        <f t="shared" si="1121"/>
        <v>Untreated Water</v>
      </c>
      <c r="O8479">
        <v>2.4</v>
      </c>
      <c r="P8479">
        <v>50</v>
      </c>
      <c r="Q8479">
        <v>7.3</v>
      </c>
    </row>
    <row r="8480" spans="1:17" hidden="1" x14ac:dyDescent="0.3">
      <c r="A8480" t="s">
        <v>32847</v>
      </c>
      <c r="B8480" t="s">
        <v>32848</v>
      </c>
      <c r="C8480" s="1" t="str">
        <f t="shared" si="1122"/>
        <v>21:0675</v>
      </c>
      <c r="D8480" s="1" t="str">
        <f t="shared" si="1119"/>
        <v>21:0205</v>
      </c>
      <c r="E8480" t="s">
        <v>32849</v>
      </c>
      <c r="F8480" t="s">
        <v>32850</v>
      </c>
      <c r="H8480">
        <v>63.789979600000002</v>
      </c>
      <c r="I8480">
        <v>-135.3382411</v>
      </c>
      <c r="J8480" s="1" t="str">
        <f t="shared" si="1120"/>
        <v>Fluid (stream)</v>
      </c>
      <c r="K8480" s="1" t="str">
        <f t="shared" si="1121"/>
        <v>Untreated Water</v>
      </c>
      <c r="O8480">
        <v>0.12</v>
      </c>
      <c r="P8480">
        <v>40</v>
      </c>
      <c r="Q8480">
        <v>7</v>
      </c>
    </row>
    <row r="8481" spans="1:17" hidden="1" x14ac:dyDescent="0.3">
      <c r="A8481" t="s">
        <v>32851</v>
      </c>
      <c r="B8481" t="s">
        <v>32852</v>
      </c>
      <c r="C8481" s="1" t="str">
        <f t="shared" si="1122"/>
        <v>21:0675</v>
      </c>
      <c r="D8481" s="1" t="str">
        <f t="shared" si="1119"/>
        <v>21:0205</v>
      </c>
      <c r="E8481" t="s">
        <v>32853</v>
      </c>
      <c r="F8481" t="s">
        <v>32854</v>
      </c>
      <c r="H8481">
        <v>63.817261000000002</v>
      </c>
      <c r="I8481">
        <v>-135.27505189999999</v>
      </c>
      <c r="J8481" s="1" t="str">
        <f t="shared" si="1120"/>
        <v>Fluid (stream)</v>
      </c>
      <c r="K8481" s="1" t="str">
        <f t="shared" si="1121"/>
        <v>Untreated Water</v>
      </c>
      <c r="O8481">
        <v>2.5000000000000001E-2</v>
      </c>
      <c r="P8481">
        <v>40</v>
      </c>
      <c r="Q8481">
        <v>7</v>
      </c>
    </row>
    <row r="8482" spans="1:17" hidden="1" x14ac:dyDescent="0.3">
      <c r="A8482" t="s">
        <v>32855</v>
      </c>
      <c r="B8482" t="s">
        <v>32856</v>
      </c>
      <c r="C8482" s="1" t="str">
        <f t="shared" si="1122"/>
        <v>21:0675</v>
      </c>
      <c r="D8482" s="1" t="str">
        <f t="shared" si="1119"/>
        <v>21:0205</v>
      </c>
      <c r="E8482" t="s">
        <v>32857</v>
      </c>
      <c r="F8482" t="s">
        <v>32858</v>
      </c>
      <c r="H8482">
        <v>63.797970900000003</v>
      </c>
      <c r="I8482">
        <v>-135.23692700000001</v>
      </c>
      <c r="J8482" s="1" t="str">
        <f t="shared" si="1120"/>
        <v>Fluid (stream)</v>
      </c>
      <c r="K8482" s="1" t="str">
        <f t="shared" si="1121"/>
        <v>Untreated Water</v>
      </c>
      <c r="O8482">
        <v>0.28999999999999998</v>
      </c>
      <c r="P8482">
        <v>70</v>
      </c>
      <c r="Q8482">
        <v>7.4</v>
      </c>
    </row>
    <row r="8483" spans="1:17" hidden="1" x14ac:dyDescent="0.3">
      <c r="A8483" t="s">
        <v>32859</v>
      </c>
      <c r="B8483" t="s">
        <v>32860</v>
      </c>
      <c r="C8483" s="1" t="str">
        <f t="shared" si="1122"/>
        <v>21:0675</v>
      </c>
      <c r="D8483" s="1" t="str">
        <f t="shared" si="1119"/>
        <v>21:0205</v>
      </c>
      <c r="E8483" t="s">
        <v>32861</v>
      </c>
      <c r="F8483" t="s">
        <v>32862</v>
      </c>
      <c r="H8483">
        <v>63.785021800000003</v>
      </c>
      <c r="I8483">
        <v>-135.1804765</v>
      </c>
      <c r="J8483" s="1" t="str">
        <f t="shared" si="1120"/>
        <v>Fluid (stream)</v>
      </c>
      <c r="K8483" s="1" t="str">
        <f t="shared" si="1121"/>
        <v>Untreated Water</v>
      </c>
      <c r="O8483">
        <v>0.21</v>
      </c>
      <c r="P8483">
        <v>220</v>
      </c>
      <c r="Q8483">
        <v>7.7</v>
      </c>
    </row>
    <row r="8484" spans="1:17" hidden="1" x14ac:dyDescent="0.3">
      <c r="A8484" t="s">
        <v>32863</v>
      </c>
      <c r="B8484" t="s">
        <v>32864</v>
      </c>
      <c r="C8484" s="1" t="str">
        <f t="shared" si="1122"/>
        <v>21:0675</v>
      </c>
      <c r="D8484" s="1" t="str">
        <f t="shared" si="1119"/>
        <v>21:0205</v>
      </c>
      <c r="E8484" t="s">
        <v>32865</v>
      </c>
      <c r="F8484" t="s">
        <v>32866</v>
      </c>
      <c r="H8484">
        <v>63.785355799999998</v>
      </c>
      <c r="I8484">
        <v>-135.11735959999999</v>
      </c>
      <c r="J8484" s="1" t="str">
        <f t="shared" si="1120"/>
        <v>Fluid (stream)</v>
      </c>
      <c r="K8484" s="1" t="str">
        <f t="shared" si="1121"/>
        <v>Untreated Water</v>
      </c>
      <c r="O8484">
        <v>0.17</v>
      </c>
      <c r="P8484">
        <v>60</v>
      </c>
      <c r="Q8484">
        <v>7.4</v>
      </c>
    </row>
    <row r="8485" spans="1:17" hidden="1" x14ac:dyDescent="0.3">
      <c r="A8485" t="s">
        <v>32867</v>
      </c>
      <c r="B8485" t="s">
        <v>32868</v>
      </c>
      <c r="C8485" s="1" t="str">
        <f t="shared" si="1122"/>
        <v>21:0675</v>
      </c>
      <c r="D8485" s="1" t="str">
        <f>HYPERLINK("http://geochem.nrcan.gc.ca/cdogs/content/svy/svy_e.htm", "")</f>
        <v/>
      </c>
      <c r="G8485" s="1" t="str">
        <f>HYPERLINK("http://geochem.nrcan.gc.ca/cdogs/content/cr_/cr_00081_e.htm", "81")</f>
        <v>81</v>
      </c>
      <c r="J8485" t="s">
        <v>11453</v>
      </c>
      <c r="K8485" t="s">
        <v>11454</v>
      </c>
      <c r="O8485">
        <v>7.0000000000000007E-2</v>
      </c>
      <c r="P8485">
        <v>150</v>
      </c>
      <c r="Q8485">
        <v>8.1</v>
      </c>
    </row>
    <row r="8486" spans="1:17" hidden="1" x14ac:dyDescent="0.3">
      <c r="A8486" t="s">
        <v>32869</v>
      </c>
      <c r="B8486" t="s">
        <v>32870</v>
      </c>
      <c r="C8486" s="1" t="str">
        <f t="shared" si="1122"/>
        <v>21:0675</v>
      </c>
      <c r="D8486" s="1" t="str">
        <f t="shared" ref="D8486:D8500" si="1123">HYPERLINK("http://geochem.nrcan.gc.ca/cdogs/content/svy/svy210205_e.htm", "21:0205")</f>
        <v>21:0205</v>
      </c>
      <c r="E8486" t="s">
        <v>32871</v>
      </c>
      <c r="F8486" t="s">
        <v>32872</v>
      </c>
      <c r="H8486">
        <v>63.782961899999997</v>
      </c>
      <c r="I8486">
        <v>-135.08892739999999</v>
      </c>
      <c r="J8486" s="1" t="str">
        <f t="shared" ref="J8486:J8500" si="1124">HYPERLINK("http://geochem.nrcan.gc.ca/cdogs/content/kwd/kwd020018_e.htm", "Fluid (stream)")</f>
        <v>Fluid (stream)</v>
      </c>
      <c r="K8486" s="1" t="str">
        <f t="shared" ref="K8486:K8500" si="1125">HYPERLINK("http://geochem.nrcan.gc.ca/cdogs/content/kwd/kwd080007_e.htm", "Untreated Water")</f>
        <v>Untreated Water</v>
      </c>
      <c r="O8486">
        <v>2.5000000000000001E-2</v>
      </c>
      <c r="P8486">
        <v>80</v>
      </c>
      <c r="Q8486">
        <v>6.8</v>
      </c>
    </row>
    <row r="8487" spans="1:17" hidden="1" x14ac:dyDescent="0.3">
      <c r="A8487" t="s">
        <v>32873</v>
      </c>
      <c r="B8487" t="s">
        <v>32874</v>
      </c>
      <c r="C8487" s="1" t="str">
        <f t="shared" si="1122"/>
        <v>21:0675</v>
      </c>
      <c r="D8487" s="1" t="str">
        <f t="shared" si="1123"/>
        <v>21:0205</v>
      </c>
      <c r="E8487" t="s">
        <v>32875</v>
      </c>
      <c r="F8487" t="s">
        <v>32876</v>
      </c>
      <c r="H8487">
        <v>63.7830479</v>
      </c>
      <c r="I8487">
        <v>-135.0336854</v>
      </c>
      <c r="J8487" s="1" t="str">
        <f t="shared" si="1124"/>
        <v>Fluid (stream)</v>
      </c>
      <c r="K8487" s="1" t="str">
        <f t="shared" si="1125"/>
        <v>Untreated Water</v>
      </c>
      <c r="O8487">
        <v>2.5000000000000001E-2</v>
      </c>
      <c r="P8487">
        <v>120</v>
      </c>
      <c r="Q8487">
        <v>6.8</v>
      </c>
    </row>
    <row r="8488" spans="1:17" hidden="1" x14ac:dyDescent="0.3">
      <c r="A8488" t="s">
        <v>32877</v>
      </c>
      <c r="B8488" t="s">
        <v>32878</v>
      </c>
      <c r="C8488" s="1" t="str">
        <f t="shared" si="1122"/>
        <v>21:0675</v>
      </c>
      <c r="D8488" s="1" t="str">
        <f t="shared" si="1123"/>
        <v>21:0205</v>
      </c>
      <c r="E8488" t="s">
        <v>32879</v>
      </c>
      <c r="F8488" t="s">
        <v>32880</v>
      </c>
      <c r="H8488">
        <v>63.784566099999999</v>
      </c>
      <c r="I8488">
        <v>-135.02605879999999</v>
      </c>
      <c r="J8488" s="1" t="str">
        <f t="shared" si="1124"/>
        <v>Fluid (stream)</v>
      </c>
      <c r="K8488" s="1" t="str">
        <f t="shared" si="1125"/>
        <v>Untreated Water</v>
      </c>
      <c r="O8488">
        <v>0.97</v>
      </c>
      <c r="P8488">
        <v>80</v>
      </c>
      <c r="Q8488">
        <v>7.8</v>
      </c>
    </row>
    <row r="8489" spans="1:17" hidden="1" x14ac:dyDescent="0.3">
      <c r="A8489" t="s">
        <v>32881</v>
      </c>
      <c r="B8489" t="s">
        <v>32882</v>
      </c>
      <c r="C8489" s="1" t="str">
        <f t="shared" si="1122"/>
        <v>21:0675</v>
      </c>
      <c r="D8489" s="1" t="str">
        <f t="shared" si="1123"/>
        <v>21:0205</v>
      </c>
      <c r="E8489" t="s">
        <v>32883</v>
      </c>
      <c r="F8489" t="s">
        <v>32884</v>
      </c>
      <c r="H8489">
        <v>63.7948412</v>
      </c>
      <c r="I8489">
        <v>-134.97346160000001</v>
      </c>
      <c r="J8489" s="1" t="str">
        <f t="shared" si="1124"/>
        <v>Fluid (stream)</v>
      </c>
      <c r="K8489" s="1" t="str">
        <f t="shared" si="1125"/>
        <v>Untreated Water</v>
      </c>
      <c r="O8489">
        <v>2.5000000000000001E-2</v>
      </c>
      <c r="P8489">
        <v>50</v>
      </c>
      <c r="Q8489">
        <v>6.8</v>
      </c>
    </row>
    <row r="8490" spans="1:17" hidden="1" x14ac:dyDescent="0.3">
      <c r="A8490" t="s">
        <v>32885</v>
      </c>
      <c r="B8490" t="s">
        <v>32886</v>
      </c>
      <c r="C8490" s="1" t="str">
        <f t="shared" si="1122"/>
        <v>21:0675</v>
      </c>
      <c r="D8490" s="1" t="str">
        <f t="shared" si="1123"/>
        <v>21:0205</v>
      </c>
      <c r="E8490" t="s">
        <v>32887</v>
      </c>
      <c r="F8490" t="s">
        <v>32888</v>
      </c>
      <c r="H8490">
        <v>63.638471000000003</v>
      </c>
      <c r="I8490">
        <v>-134.90928539999999</v>
      </c>
      <c r="J8490" s="1" t="str">
        <f t="shared" si="1124"/>
        <v>Fluid (stream)</v>
      </c>
      <c r="K8490" s="1" t="str">
        <f t="shared" si="1125"/>
        <v>Untreated Water</v>
      </c>
      <c r="O8490">
        <v>0.25</v>
      </c>
      <c r="P8490">
        <v>30</v>
      </c>
      <c r="Q8490">
        <v>7.3</v>
      </c>
    </row>
    <row r="8491" spans="1:17" hidden="1" x14ac:dyDescent="0.3">
      <c r="A8491" t="s">
        <v>32889</v>
      </c>
      <c r="B8491" t="s">
        <v>32890</v>
      </c>
      <c r="C8491" s="1" t="str">
        <f t="shared" si="1122"/>
        <v>21:0675</v>
      </c>
      <c r="D8491" s="1" t="str">
        <f t="shared" si="1123"/>
        <v>21:0205</v>
      </c>
      <c r="E8491" t="s">
        <v>32891</v>
      </c>
      <c r="F8491" t="s">
        <v>32892</v>
      </c>
      <c r="H8491">
        <v>63.645587800000001</v>
      </c>
      <c r="I8491">
        <v>-134.90889870000001</v>
      </c>
      <c r="J8491" s="1" t="str">
        <f t="shared" si="1124"/>
        <v>Fluid (stream)</v>
      </c>
      <c r="K8491" s="1" t="str">
        <f t="shared" si="1125"/>
        <v>Untreated Water</v>
      </c>
      <c r="O8491">
        <v>1</v>
      </c>
      <c r="P8491">
        <v>40</v>
      </c>
      <c r="Q8491">
        <v>7.2</v>
      </c>
    </row>
    <row r="8492" spans="1:17" hidden="1" x14ac:dyDescent="0.3">
      <c r="A8492" t="s">
        <v>32893</v>
      </c>
      <c r="B8492" t="s">
        <v>32894</v>
      </c>
      <c r="C8492" s="1" t="str">
        <f t="shared" si="1122"/>
        <v>21:0675</v>
      </c>
      <c r="D8492" s="1" t="str">
        <f t="shared" si="1123"/>
        <v>21:0205</v>
      </c>
      <c r="E8492" t="s">
        <v>32895</v>
      </c>
      <c r="F8492" t="s">
        <v>32896</v>
      </c>
      <c r="H8492">
        <v>63.646923100000002</v>
      </c>
      <c r="I8492">
        <v>-134.96692100000001</v>
      </c>
      <c r="J8492" s="1" t="str">
        <f t="shared" si="1124"/>
        <v>Fluid (stream)</v>
      </c>
      <c r="K8492" s="1" t="str">
        <f t="shared" si="1125"/>
        <v>Untreated Water</v>
      </c>
      <c r="O8492">
        <v>0.63</v>
      </c>
      <c r="P8492">
        <v>30</v>
      </c>
      <c r="Q8492">
        <v>7.9</v>
      </c>
    </row>
    <row r="8493" spans="1:17" hidden="1" x14ac:dyDescent="0.3">
      <c r="A8493" t="s">
        <v>32897</v>
      </c>
      <c r="B8493" t="s">
        <v>32898</v>
      </c>
      <c r="C8493" s="1" t="str">
        <f t="shared" si="1122"/>
        <v>21:0675</v>
      </c>
      <c r="D8493" s="1" t="str">
        <f t="shared" si="1123"/>
        <v>21:0205</v>
      </c>
      <c r="E8493" t="s">
        <v>32899</v>
      </c>
      <c r="F8493" t="s">
        <v>32900</v>
      </c>
      <c r="H8493">
        <v>63.643030400000001</v>
      </c>
      <c r="I8493">
        <v>-134.97903830000001</v>
      </c>
      <c r="J8493" s="1" t="str">
        <f t="shared" si="1124"/>
        <v>Fluid (stream)</v>
      </c>
      <c r="K8493" s="1" t="str">
        <f t="shared" si="1125"/>
        <v>Untreated Water</v>
      </c>
      <c r="O8493">
        <v>2</v>
      </c>
      <c r="P8493">
        <v>40</v>
      </c>
      <c r="Q8493">
        <v>7.7</v>
      </c>
    </row>
    <row r="8494" spans="1:17" hidden="1" x14ac:dyDescent="0.3">
      <c r="A8494" t="s">
        <v>32901</v>
      </c>
      <c r="B8494" t="s">
        <v>32902</v>
      </c>
      <c r="C8494" s="1" t="str">
        <f t="shared" si="1122"/>
        <v>21:0675</v>
      </c>
      <c r="D8494" s="1" t="str">
        <f t="shared" si="1123"/>
        <v>21:0205</v>
      </c>
      <c r="E8494" t="s">
        <v>32903</v>
      </c>
      <c r="F8494" t="s">
        <v>32904</v>
      </c>
      <c r="H8494">
        <v>63.643280400000002</v>
      </c>
      <c r="I8494">
        <v>-135.02825540000001</v>
      </c>
      <c r="J8494" s="1" t="str">
        <f t="shared" si="1124"/>
        <v>Fluid (stream)</v>
      </c>
      <c r="K8494" s="1" t="str">
        <f t="shared" si="1125"/>
        <v>Untreated Water</v>
      </c>
      <c r="O8494">
        <v>0.26</v>
      </c>
      <c r="P8494">
        <v>30</v>
      </c>
      <c r="Q8494">
        <v>7.5</v>
      </c>
    </row>
    <row r="8495" spans="1:17" hidden="1" x14ac:dyDescent="0.3">
      <c r="A8495" t="s">
        <v>32905</v>
      </c>
      <c r="B8495" t="s">
        <v>32906</v>
      </c>
      <c r="C8495" s="1" t="str">
        <f t="shared" si="1122"/>
        <v>21:0675</v>
      </c>
      <c r="D8495" s="1" t="str">
        <f t="shared" si="1123"/>
        <v>21:0205</v>
      </c>
      <c r="E8495" t="s">
        <v>32907</v>
      </c>
      <c r="F8495" t="s">
        <v>32908</v>
      </c>
      <c r="H8495">
        <v>63.644376700000002</v>
      </c>
      <c r="I8495">
        <v>-135.0545012</v>
      </c>
      <c r="J8495" s="1" t="str">
        <f t="shared" si="1124"/>
        <v>Fluid (stream)</v>
      </c>
      <c r="K8495" s="1" t="str">
        <f t="shared" si="1125"/>
        <v>Untreated Water</v>
      </c>
      <c r="O8495">
        <v>0.99</v>
      </c>
      <c r="P8495">
        <v>40</v>
      </c>
      <c r="Q8495">
        <v>8</v>
      </c>
    </row>
    <row r="8496" spans="1:17" hidden="1" x14ac:dyDescent="0.3">
      <c r="A8496" t="s">
        <v>32909</v>
      </c>
      <c r="B8496" t="s">
        <v>32910</v>
      </c>
      <c r="C8496" s="1" t="str">
        <f t="shared" si="1122"/>
        <v>21:0675</v>
      </c>
      <c r="D8496" s="1" t="str">
        <f t="shared" si="1123"/>
        <v>21:0205</v>
      </c>
      <c r="E8496" t="s">
        <v>32911</v>
      </c>
      <c r="F8496" t="s">
        <v>32912</v>
      </c>
      <c r="H8496">
        <v>63.664140400000001</v>
      </c>
      <c r="I8496">
        <v>-135.1012862</v>
      </c>
      <c r="J8496" s="1" t="str">
        <f t="shared" si="1124"/>
        <v>Fluid (stream)</v>
      </c>
      <c r="K8496" s="1" t="str">
        <f t="shared" si="1125"/>
        <v>Untreated Water</v>
      </c>
      <c r="O8496">
        <v>1</v>
      </c>
      <c r="P8496">
        <v>50</v>
      </c>
      <c r="Q8496">
        <v>7.5</v>
      </c>
    </row>
    <row r="8497" spans="1:17" hidden="1" x14ac:dyDescent="0.3">
      <c r="A8497" t="s">
        <v>32913</v>
      </c>
      <c r="B8497" t="s">
        <v>32914</v>
      </c>
      <c r="C8497" s="1" t="str">
        <f t="shared" si="1122"/>
        <v>21:0675</v>
      </c>
      <c r="D8497" s="1" t="str">
        <f t="shared" si="1123"/>
        <v>21:0205</v>
      </c>
      <c r="E8497" t="s">
        <v>32911</v>
      </c>
      <c r="F8497" t="s">
        <v>32915</v>
      </c>
      <c r="H8497">
        <v>63.664140400000001</v>
      </c>
      <c r="I8497">
        <v>-135.1012862</v>
      </c>
      <c r="J8497" s="1" t="str">
        <f t="shared" si="1124"/>
        <v>Fluid (stream)</v>
      </c>
      <c r="K8497" s="1" t="str">
        <f t="shared" si="1125"/>
        <v>Untreated Water</v>
      </c>
      <c r="O8497">
        <v>0.92</v>
      </c>
      <c r="P8497">
        <v>50</v>
      </c>
      <c r="Q8497">
        <v>7.6</v>
      </c>
    </row>
    <row r="8498" spans="1:17" hidden="1" x14ac:dyDescent="0.3">
      <c r="A8498" t="s">
        <v>32916</v>
      </c>
      <c r="B8498" t="s">
        <v>32917</v>
      </c>
      <c r="C8498" s="1" t="str">
        <f t="shared" si="1122"/>
        <v>21:0675</v>
      </c>
      <c r="D8498" s="1" t="str">
        <f t="shared" si="1123"/>
        <v>21:0205</v>
      </c>
      <c r="E8498" t="s">
        <v>32918</v>
      </c>
      <c r="F8498" t="s">
        <v>32919</v>
      </c>
      <c r="H8498">
        <v>63.652881299999997</v>
      </c>
      <c r="I8498">
        <v>-135.13925259999999</v>
      </c>
      <c r="J8498" s="1" t="str">
        <f t="shared" si="1124"/>
        <v>Fluid (stream)</v>
      </c>
      <c r="K8498" s="1" t="str">
        <f t="shared" si="1125"/>
        <v>Untreated Water</v>
      </c>
      <c r="O8498">
        <v>2.5000000000000001E-2</v>
      </c>
      <c r="P8498">
        <v>30</v>
      </c>
      <c r="Q8498">
        <v>7.4</v>
      </c>
    </row>
    <row r="8499" spans="1:17" hidden="1" x14ac:dyDescent="0.3">
      <c r="A8499" t="s">
        <v>32920</v>
      </c>
      <c r="B8499" t="s">
        <v>32921</v>
      </c>
      <c r="C8499" s="1" t="str">
        <f t="shared" si="1122"/>
        <v>21:0675</v>
      </c>
      <c r="D8499" s="1" t="str">
        <f t="shared" si="1123"/>
        <v>21:0205</v>
      </c>
      <c r="E8499" t="s">
        <v>32922</v>
      </c>
      <c r="F8499" t="s">
        <v>32923</v>
      </c>
      <c r="H8499">
        <v>63.667943200000003</v>
      </c>
      <c r="I8499">
        <v>-135.15433820000001</v>
      </c>
      <c r="J8499" s="1" t="str">
        <f t="shared" si="1124"/>
        <v>Fluid (stream)</v>
      </c>
      <c r="K8499" s="1" t="str">
        <f t="shared" si="1125"/>
        <v>Untreated Water</v>
      </c>
      <c r="O8499">
        <v>1.6</v>
      </c>
      <c r="P8499">
        <v>70</v>
      </c>
      <c r="Q8499">
        <v>7.9</v>
      </c>
    </row>
    <row r="8500" spans="1:17" hidden="1" x14ac:dyDescent="0.3">
      <c r="A8500" t="s">
        <v>32924</v>
      </c>
      <c r="B8500" t="s">
        <v>32925</v>
      </c>
      <c r="C8500" s="1" t="str">
        <f t="shared" si="1122"/>
        <v>21:0675</v>
      </c>
      <c r="D8500" s="1" t="str">
        <f t="shared" si="1123"/>
        <v>21:0205</v>
      </c>
      <c r="E8500" t="s">
        <v>32926</v>
      </c>
      <c r="F8500" t="s">
        <v>32927</v>
      </c>
      <c r="H8500">
        <v>63.6691553</v>
      </c>
      <c r="I8500">
        <v>-135.162023</v>
      </c>
      <c r="J8500" s="1" t="str">
        <f t="shared" si="1124"/>
        <v>Fluid (stream)</v>
      </c>
      <c r="K8500" s="1" t="str">
        <f t="shared" si="1125"/>
        <v>Untreated Water</v>
      </c>
      <c r="O8500">
        <v>8.3000000000000007</v>
      </c>
      <c r="P8500">
        <v>70</v>
      </c>
      <c r="Q8500">
        <v>8</v>
      </c>
    </row>
    <row r="8501" spans="1:17" hidden="1" x14ac:dyDescent="0.3">
      <c r="A8501" t="s">
        <v>32928</v>
      </c>
      <c r="B8501" t="s">
        <v>32929</v>
      </c>
      <c r="C8501" s="1" t="str">
        <f t="shared" si="1122"/>
        <v>21:0675</v>
      </c>
      <c r="D8501" s="1" t="str">
        <f>HYPERLINK("http://geochem.nrcan.gc.ca/cdogs/content/svy/svy_e.htm", "")</f>
        <v/>
      </c>
      <c r="G8501" s="1" t="str">
        <f>HYPERLINK("http://geochem.nrcan.gc.ca/cdogs/content/cr_/cr_00080_e.htm", "80")</f>
        <v>80</v>
      </c>
      <c r="J8501" t="s">
        <v>11453</v>
      </c>
      <c r="K8501" t="s">
        <v>11454</v>
      </c>
      <c r="O8501">
        <v>0.26</v>
      </c>
      <c r="P8501">
        <v>90</v>
      </c>
      <c r="Q8501">
        <v>7.5</v>
      </c>
    </row>
    <row r="8502" spans="1:17" hidden="1" x14ac:dyDescent="0.3">
      <c r="A8502" t="s">
        <v>32930</v>
      </c>
      <c r="B8502" t="s">
        <v>32931</v>
      </c>
      <c r="C8502" s="1" t="str">
        <f t="shared" si="1122"/>
        <v>21:0675</v>
      </c>
      <c r="D8502" s="1" t="str">
        <f t="shared" ref="D8502:D8515" si="1126">HYPERLINK("http://geochem.nrcan.gc.ca/cdogs/content/svy/svy210205_e.htm", "21:0205")</f>
        <v>21:0205</v>
      </c>
      <c r="E8502" t="s">
        <v>32932</v>
      </c>
      <c r="F8502" t="s">
        <v>32933</v>
      </c>
      <c r="H8502">
        <v>63.641038799999997</v>
      </c>
      <c r="I8502">
        <v>-135.24920850000001</v>
      </c>
      <c r="J8502" s="1" t="str">
        <f t="shared" ref="J8502:J8515" si="1127">HYPERLINK("http://geochem.nrcan.gc.ca/cdogs/content/kwd/kwd020018_e.htm", "Fluid (stream)")</f>
        <v>Fluid (stream)</v>
      </c>
      <c r="K8502" s="1" t="str">
        <f t="shared" ref="K8502:K8515" si="1128">HYPERLINK("http://geochem.nrcan.gc.ca/cdogs/content/kwd/kwd080007_e.htm", "Untreated Water")</f>
        <v>Untreated Water</v>
      </c>
      <c r="O8502">
        <v>2.5000000000000001E-2</v>
      </c>
      <c r="P8502">
        <v>40</v>
      </c>
      <c r="Q8502">
        <v>7.2</v>
      </c>
    </row>
    <row r="8503" spans="1:17" hidden="1" x14ac:dyDescent="0.3">
      <c r="A8503" t="s">
        <v>32934</v>
      </c>
      <c r="B8503" t="s">
        <v>32935</v>
      </c>
      <c r="C8503" s="1" t="str">
        <f t="shared" si="1122"/>
        <v>21:0675</v>
      </c>
      <c r="D8503" s="1" t="str">
        <f t="shared" si="1126"/>
        <v>21:0205</v>
      </c>
      <c r="E8503" t="s">
        <v>32936</v>
      </c>
      <c r="F8503" t="s">
        <v>32937</v>
      </c>
      <c r="H8503">
        <v>63.698180200000003</v>
      </c>
      <c r="I8503">
        <v>-136.04719510000001</v>
      </c>
      <c r="J8503" s="1" t="str">
        <f t="shared" si="1127"/>
        <v>Fluid (stream)</v>
      </c>
      <c r="K8503" s="1" t="str">
        <f t="shared" si="1128"/>
        <v>Untreated Water</v>
      </c>
      <c r="O8503">
        <v>0.13</v>
      </c>
      <c r="P8503">
        <v>260</v>
      </c>
      <c r="Q8503">
        <v>7.5</v>
      </c>
    </row>
    <row r="8504" spans="1:17" hidden="1" x14ac:dyDescent="0.3">
      <c r="A8504" t="s">
        <v>32938</v>
      </c>
      <c r="B8504" t="s">
        <v>32939</v>
      </c>
      <c r="C8504" s="1" t="str">
        <f t="shared" si="1122"/>
        <v>21:0675</v>
      </c>
      <c r="D8504" s="1" t="str">
        <f t="shared" si="1126"/>
        <v>21:0205</v>
      </c>
      <c r="E8504" t="s">
        <v>32940</v>
      </c>
      <c r="F8504" t="s">
        <v>32941</v>
      </c>
      <c r="H8504">
        <v>63.7284954</v>
      </c>
      <c r="I8504">
        <v>-136.05504110000001</v>
      </c>
      <c r="J8504" s="1" t="str">
        <f t="shared" si="1127"/>
        <v>Fluid (stream)</v>
      </c>
      <c r="K8504" s="1" t="str">
        <f t="shared" si="1128"/>
        <v>Untreated Water</v>
      </c>
      <c r="O8504">
        <v>0.56000000000000005</v>
      </c>
      <c r="P8504">
        <v>70</v>
      </c>
      <c r="Q8504">
        <v>7.8</v>
      </c>
    </row>
    <row r="8505" spans="1:17" hidden="1" x14ac:dyDescent="0.3">
      <c r="A8505" t="s">
        <v>32942</v>
      </c>
      <c r="B8505" t="s">
        <v>32943</v>
      </c>
      <c r="C8505" s="1" t="str">
        <f t="shared" si="1122"/>
        <v>21:0675</v>
      </c>
      <c r="D8505" s="1" t="str">
        <f t="shared" si="1126"/>
        <v>21:0205</v>
      </c>
      <c r="E8505" t="s">
        <v>32944</v>
      </c>
      <c r="F8505" t="s">
        <v>32945</v>
      </c>
      <c r="H8505">
        <v>63.761357199999999</v>
      </c>
      <c r="I8505">
        <v>-136.09075480000001</v>
      </c>
      <c r="J8505" s="1" t="str">
        <f t="shared" si="1127"/>
        <v>Fluid (stream)</v>
      </c>
      <c r="K8505" s="1" t="str">
        <f t="shared" si="1128"/>
        <v>Untreated Water</v>
      </c>
      <c r="O8505">
        <v>0.22</v>
      </c>
      <c r="P8505">
        <v>70</v>
      </c>
      <c r="Q8505">
        <v>7.7</v>
      </c>
    </row>
    <row r="8506" spans="1:17" hidden="1" x14ac:dyDescent="0.3">
      <c r="A8506" t="s">
        <v>32946</v>
      </c>
      <c r="B8506" t="s">
        <v>32947</v>
      </c>
      <c r="C8506" s="1" t="str">
        <f t="shared" si="1122"/>
        <v>21:0675</v>
      </c>
      <c r="D8506" s="1" t="str">
        <f t="shared" si="1126"/>
        <v>21:0205</v>
      </c>
      <c r="E8506" t="s">
        <v>32948</v>
      </c>
      <c r="F8506" t="s">
        <v>32949</v>
      </c>
      <c r="H8506">
        <v>63.763696500000002</v>
      </c>
      <c r="I8506">
        <v>-136.07085330000001</v>
      </c>
      <c r="J8506" s="1" t="str">
        <f t="shared" si="1127"/>
        <v>Fluid (stream)</v>
      </c>
      <c r="K8506" s="1" t="str">
        <f t="shared" si="1128"/>
        <v>Untreated Water</v>
      </c>
      <c r="O8506">
        <v>0.4</v>
      </c>
      <c r="P8506">
        <v>60</v>
      </c>
      <c r="Q8506">
        <v>7.7</v>
      </c>
    </row>
    <row r="8507" spans="1:17" hidden="1" x14ac:dyDescent="0.3">
      <c r="A8507" t="s">
        <v>32950</v>
      </c>
      <c r="B8507" t="s">
        <v>32951</v>
      </c>
      <c r="C8507" s="1" t="str">
        <f t="shared" si="1122"/>
        <v>21:0675</v>
      </c>
      <c r="D8507" s="1" t="str">
        <f t="shared" si="1126"/>
        <v>21:0205</v>
      </c>
      <c r="E8507" t="s">
        <v>32952</v>
      </c>
      <c r="F8507" t="s">
        <v>32953</v>
      </c>
      <c r="H8507">
        <v>63.777012800000001</v>
      </c>
      <c r="I8507">
        <v>-136.05912649999999</v>
      </c>
      <c r="J8507" s="1" t="str">
        <f t="shared" si="1127"/>
        <v>Fluid (stream)</v>
      </c>
      <c r="K8507" s="1" t="str">
        <f t="shared" si="1128"/>
        <v>Untreated Water</v>
      </c>
      <c r="O8507">
        <v>0.34</v>
      </c>
      <c r="P8507">
        <v>60</v>
      </c>
      <c r="Q8507">
        <v>7.8</v>
      </c>
    </row>
    <row r="8508" spans="1:17" hidden="1" x14ac:dyDescent="0.3">
      <c r="A8508" t="s">
        <v>32954</v>
      </c>
      <c r="B8508" t="s">
        <v>32955</v>
      </c>
      <c r="C8508" s="1" t="str">
        <f t="shared" si="1122"/>
        <v>21:0675</v>
      </c>
      <c r="D8508" s="1" t="str">
        <f t="shared" si="1126"/>
        <v>21:0205</v>
      </c>
      <c r="E8508" t="s">
        <v>32956</v>
      </c>
      <c r="F8508" t="s">
        <v>32957</v>
      </c>
      <c r="H8508">
        <v>63.8166419</v>
      </c>
      <c r="I8508">
        <v>-136.07083349999999</v>
      </c>
      <c r="J8508" s="1" t="str">
        <f t="shared" si="1127"/>
        <v>Fluid (stream)</v>
      </c>
      <c r="K8508" s="1" t="str">
        <f t="shared" si="1128"/>
        <v>Untreated Water</v>
      </c>
      <c r="O8508">
        <v>0.27</v>
      </c>
      <c r="P8508">
        <v>50</v>
      </c>
      <c r="Q8508">
        <v>7.9</v>
      </c>
    </row>
    <row r="8509" spans="1:17" hidden="1" x14ac:dyDescent="0.3">
      <c r="A8509" t="s">
        <v>32958</v>
      </c>
      <c r="B8509" t="s">
        <v>32959</v>
      </c>
      <c r="C8509" s="1" t="str">
        <f t="shared" si="1122"/>
        <v>21:0675</v>
      </c>
      <c r="D8509" s="1" t="str">
        <f t="shared" si="1126"/>
        <v>21:0205</v>
      </c>
      <c r="E8509" t="s">
        <v>32960</v>
      </c>
      <c r="F8509" t="s">
        <v>32961</v>
      </c>
      <c r="H8509">
        <v>63.812068799999999</v>
      </c>
      <c r="I8509">
        <v>-136.03085129999999</v>
      </c>
      <c r="J8509" s="1" t="str">
        <f t="shared" si="1127"/>
        <v>Fluid (stream)</v>
      </c>
      <c r="K8509" s="1" t="str">
        <f t="shared" si="1128"/>
        <v>Untreated Water</v>
      </c>
      <c r="O8509">
        <v>0.23</v>
      </c>
      <c r="P8509">
        <v>40</v>
      </c>
      <c r="Q8509">
        <v>7.5</v>
      </c>
    </row>
    <row r="8510" spans="1:17" hidden="1" x14ac:dyDescent="0.3">
      <c r="A8510" t="s">
        <v>32962</v>
      </c>
      <c r="B8510" t="s">
        <v>32963</v>
      </c>
      <c r="C8510" s="1" t="str">
        <f t="shared" si="1122"/>
        <v>21:0675</v>
      </c>
      <c r="D8510" s="1" t="str">
        <f t="shared" si="1126"/>
        <v>21:0205</v>
      </c>
      <c r="E8510" t="s">
        <v>32964</v>
      </c>
      <c r="F8510" t="s">
        <v>32965</v>
      </c>
      <c r="H8510">
        <v>63.8141228</v>
      </c>
      <c r="I8510">
        <v>-136.10961510000001</v>
      </c>
      <c r="J8510" s="1" t="str">
        <f t="shared" si="1127"/>
        <v>Fluid (stream)</v>
      </c>
      <c r="K8510" s="1" t="str">
        <f t="shared" si="1128"/>
        <v>Untreated Water</v>
      </c>
      <c r="O8510">
        <v>0.54</v>
      </c>
      <c r="P8510">
        <v>50</v>
      </c>
      <c r="Q8510">
        <v>7.6</v>
      </c>
    </row>
    <row r="8511" spans="1:17" hidden="1" x14ac:dyDescent="0.3">
      <c r="A8511" t="s">
        <v>32966</v>
      </c>
      <c r="B8511" t="s">
        <v>32967</v>
      </c>
      <c r="C8511" s="1" t="str">
        <f t="shared" si="1122"/>
        <v>21:0675</v>
      </c>
      <c r="D8511" s="1" t="str">
        <f t="shared" si="1126"/>
        <v>21:0205</v>
      </c>
      <c r="E8511" t="s">
        <v>32968</v>
      </c>
      <c r="F8511" t="s">
        <v>32969</v>
      </c>
      <c r="H8511">
        <v>63.796939899999998</v>
      </c>
      <c r="I8511">
        <v>-136.1669559</v>
      </c>
      <c r="J8511" s="1" t="str">
        <f t="shared" si="1127"/>
        <v>Fluid (stream)</v>
      </c>
      <c r="K8511" s="1" t="str">
        <f t="shared" si="1128"/>
        <v>Untreated Water</v>
      </c>
      <c r="O8511">
        <v>2.5000000000000001E-2</v>
      </c>
      <c r="P8511">
        <v>50</v>
      </c>
      <c r="Q8511">
        <v>7.6</v>
      </c>
    </row>
    <row r="8512" spans="1:17" hidden="1" x14ac:dyDescent="0.3">
      <c r="A8512" t="s">
        <v>32970</v>
      </c>
      <c r="B8512" t="s">
        <v>32971</v>
      </c>
      <c r="C8512" s="1" t="str">
        <f t="shared" si="1122"/>
        <v>21:0675</v>
      </c>
      <c r="D8512" s="1" t="str">
        <f t="shared" si="1126"/>
        <v>21:0205</v>
      </c>
      <c r="E8512" t="s">
        <v>32968</v>
      </c>
      <c r="F8512" t="s">
        <v>32972</v>
      </c>
      <c r="H8512">
        <v>63.796939899999998</v>
      </c>
      <c r="I8512">
        <v>-136.1669559</v>
      </c>
      <c r="J8512" s="1" t="str">
        <f t="shared" si="1127"/>
        <v>Fluid (stream)</v>
      </c>
      <c r="K8512" s="1" t="str">
        <f t="shared" si="1128"/>
        <v>Untreated Water</v>
      </c>
      <c r="O8512">
        <v>0.08</v>
      </c>
      <c r="P8512">
        <v>50</v>
      </c>
      <c r="Q8512">
        <v>7.5</v>
      </c>
    </row>
    <row r="8513" spans="1:17" hidden="1" x14ac:dyDescent="0.3">
      <c r="A8513" t="s">
        <v>32973</v>
      </c>
      <c r="B8513" t="s">
        <v>32974</v>
      </c>
      <c r="C8513" s="1" t="str">
        <f t="shared" si="1122"/>
        <v>21:0675</v>
      </c>
      <c r="D8513" s="1" t="str">
        <f t="shared" si="1126"/>
        <v>21:0205</v>
      </c>
      <c r="E8513" t="s">
        <v>32975</v>
      </c>
      <c r="F8513" t="s">
        <v>32976</v>
      </c>
      <c r="H8513">
        <v>63.803863900000003</v>
      </c>
      <c r="I8513">
        <v>-136.1731107</v>
      </c>
      <c r="J8513" s="1" t="str">
        <f t="shared" si="1127"/>
        <v>Fluid (stream)</v>
      </c>
      <c r="K8513" s="1" t="str">
        <f t="shared" si="1128"/>
        <v>Untreated Water</v>
      </c>
      <c r="O8513">
        <v>0.16</v>
      </c>
      <c r="P8513">
        <v>40</v>
      </c>
      <c r="Q8513">
        <v>7.8</v>
      </c>
    </row>
    <row r="8514" spans="1:17" hidden="1" x14ac:dyDescent="0.3">
      <c r="A8514" t="s">
        <v>32977</v>
      </c>
      <c r="B8514" t="s">
        <v>32978</v>
      </c>
      <c r="C8514" s="1" t="str">
        <f t="shared" si="1122"/>
        <v>21:0675</v>
      </c>
      <c r="D8514" s="1" t="str">
        <f t="shared" si="1126"/>
        <v>21:0205</v>
      </c>
      <c r="E8514" t="s">
        <v>32979</v>
      </c>
      <c r="F8514" t="s">
        <v>32980</v>
      </c>
      <c r="H8514">
        <v>63.8260997</v>
      </c>
      <c r="I8514">
        <v>-136.0914731</v>
      </c>
      <c r="J8514" s="1" t="str">
        <f t="shared" si="1127"/>
        <v>Fluid (stream)</v>
      </c>
      <c r="K8514" s="1" t="str">
        <f t="shared" si="1128"/>
        <v>Untreated Water</v>
      </c>
      <c r="O8514">
        <v>0.57999999999999996</v>
      </c>
      <c r="P8514">
        <v>40</v>
      </c>
      <c r="Q8514">
        <v>7.9</v>
      </c>
    </row>
    <row r="8515" spans="1:17" hidden="1" x14ac:dyDescent="0.3">
      <c r="A8515" t="s">
        <v>32981</v>
      </c>
      <c r="B8515" t="s">
        <v>32982</v>
      </c>
      <c r="C8515" s="1" t="str">
        <f t="shared" si="1122"/>
        <v>21:0675</v>
      </c>
      <c r="D8515" s="1" t="str">
        <f t="shared" si="1126"/>
        <v>21:0205</v>
      </c>
      <c r="E8515" t="s">
        <v>32983</v>
      </c>
      <c r="F8515" t="s">
        <v>32984</v>
      </c>
      <c r="H8515">
        <v>63.825554599999997</v>
      </c>
      <c r="I8515">
        <v>-136.10529009999999</v>
      </c>
      <c r="J8515" s="1" t="str">
        <f t="shared" si="1127"/>
        <v>Fluid (stream)</v>
      </c>
      <c r="K8515" s="1" t="str">
        <f t="shared" si="1128"/>
        <v>Untreated Water</v>
      </c>
      <c r="O8515">
        <v>0.44</v>
      </c>
      <c r="P8515">
        <v>50</v>
      </c>
      <c r="Q8515">
        <v>7.9</v>
      </c>
    </row>
    <row r="8516" spans="1:17" hidden="1" x14ac:dyDescent="0.3">
      <c r="A8516" t="s">
        <v>32985</v>
      </c>
      <c r="B8516" t="s">
        <v>32986</v>
      </c>
      <c r="C8516" s="1" t="str">
        <f t="shared" si="1122"/>
        <v>21:0675</v>
      </c>
      <c r="D8516" s="1" t="str">
        <f>HYPERLINK("http://geochem.nrcan.gc.ca/cdogs/content/svy/svy_e.htm", "")</f>
        <v/>
      </c>
      <c r="G8516" s="1" t="str">
        <f>HYPERLINK("http://geochem.nrcan.gc.ca/cdogs/content/cr_/cr_00081_e.htm", "81")</f>
        <v>81</v>
      </c>
      <c r="J8516" t="s">
        <v>11453</v>
      </c>
      <c r="K8516" t="s">
        <v>11454</v>
      </c>
      <c r="O8516">
        <v>0.08</v>
      </c>
      <c r="P8516">
        <v>160</v>
      </c>
      <c r="Q8516">
        <v>8.1</v>
      </c>
    </row>
    <row r="8517" spans="1:17" hidden="1" x14ac:dyDescent="0.3">
      <c r="A8517" t="s">
        <v>32987</v>
      </c>
      <c r="B8517" t="s">
        <v>32988</v>
      </c>
      <c r="C8517" s="1" t="str">
        <f t="shared" si="1122"/>
        <v>21:0675</v>
      </c>
      <c r="D8517" s="1" t="str">
        <f t="shared" ref="D8517:D8528" si="1129">HYPERLINK("http://geochem.nrcan.gc.ca/cdogs/content/svy/svy210205_e.htm", "21:0205")</f>
        <v>21:0205</v>
      </c>
      <c r="E8517" t="s">
        <v>32989</v>
      </c>
      <c r="F8517" t="s">
        <v>32990</v>
      </c>
      <c r="H8517">
        <v>63.837576900000002</v>
      </c>
      <c r="I8517">
        <v>-136.09411359999999</v>
      </c>
      <c r="J8517" s="1" t="str">
        <f t="shared" ref="J8517:J8528" si="1130">HYPERLINK("http://geochem.nrcan.gc.ca/cdogs/content/kwd/kwd020018_e.htm", "Fluid (stream)")</f>
        <v>Fluid (stream)</v>
      </c>
      <c r="K8517" s="1" t="str">
        <f t="shared" ref="K8517:K8528" si="1131">HYPERLINK("http://geochem.nrcan.gc.ca/cdogs/content/kwd/kwd080007_e.htm", "Untreated Water")</f>
        <v>Untreated Water</v>
      </c>
      <c r="O8517">
        <v>0.92</v>
      </c>
      <c r="P8517">
        <v>70</v>
      </c>
      <c r="Q8517">
        <v>7.7</v>
      </c>
    </row>
    <row r="8518" spans="1:17" hidden="1" x14ac:dyDescent="0.3">
      <c r="A8518" t="s">
        <v>32991</v>
      </c>
      <c r="B8518" t="s">
        <v>32992</v>
      </c>
      <c r="C8518" s="1" t="str">
        <f t="shared" si="1122"/>
        <v>21:0675</v>
      </c>
      <c r="D8518" s="1" t="str">
        <f t="shared" si="1129"/>
        <v>21:0205</v>
      </c>
      <c r="E8518" t="s">
        <v>32993</v>
      </c>
      <c r="F8518" t="s">
        <v>32994</v>
      </c>
      <c r="H8518">
        <v>63.849149799999999</v>
      </c>
      <c r="I8518">
        <v>-136.11587710000001</v>
      </c>
      <c r="J8518" s="1" t="str">
        <f t="shared" si="1130"/>
        <v>Fluid (stream)</v>
      </c>
      <c r="K8518" s="1" t="str">
        <f t="shared" si="1131"/>
        <v>Untreated Water</v>
      </c>
    </row>
    <row r="8519" spans="1:17" hidden="1" x14ac:dyDescent="0.3">
      <c r="A8519" t="s">
        <v>32995</v>
      </c>
      <c r="B8519" t="s">
        <v>32996</v>
      </c>
      <c r="C8519" s="1" t="str">
        <f t="shared" si="1122"/>
        <v>21:0675</v>
      </c>
      <c r="D8519" s="1" t="str">
        <f t="shared" si="1129"/>
        <v>21:0205</v>
      </c>
      <c r="E8519" t="s">
        <v>32997</v>
      </c>
      <c r="F8519" t="s">
        <v>32998</v>
      </c>
      <c r="H8519">
        <v>63.861511800000002</v>
      </c>
      <c r="I8519">
        <v>-136.1576507</v>
      </c>
      <c r="J8519" s="1" t="str">
        <f t="shared" si="1130"/>
        <v>Fluid (stream)</v>
      </c>
      <c r="K8519" s="1" t="str">
        <f t="shared" si="1131"/>
        <v>Untreated Water</v>
      </c>
      <c r="O8519">
        <v>0.63</v>
      </c>
      <c r="P8519">
        <v>60</v>
      </c>
      <c r="Q8519">
        <v>7.9</v>
      </c>
    </row>
    <row r="8520" spans="1:17" hidden="1" x14ac:dyDescent="0.3">
      <c r="A8520" t="s">
        <v>32999</v>
      </c>
      <c r="B8520" t="s">
        <v>33000</v>
      </c>
      <c r="C8520" s="1" t="str">
        <f t="shared" si="1122"/>
        <v>21:0675</v>
      </c>
      <c r="D8520" s="1" t="str">
        <f t="shared" si="1129"/>
        <v>21:0205</v>
      </c>
      <c r="E8520" t="s">
        <v>33001</v>
      </c>
      <c r="F8520" t="s">
        <v>33002</v>
      </c>
      <c r="H8520">
        <v>63.860764600000003</v>
      </c>
      <c r="I8520">
        <v>-136.16685709999999</v>
      </c>
      <c r="J8520" s="1" t="str">
        <f t="shared" si="1130"/>
        <v>Fluid (stream)</v>
      </c>
      <c r="K8520" s="1" t="str">
        <f t="shared" si="1131"/>
        <v>Untreated Water</v>
      </c>
      <c r="O8520">
        <v>1.7</v>
      </c>
      <c r="P8520">
        <v>60</v>
      </c>
      <c r="Q8520">
        <v>8.1</v>
      </c>
    </row>
    <row r="8521" spans="1:17" hidden="1" x14ac:dyDescent="0.3">
      <c r="A8521" t="s">
        <v>33003</v>
      </c>
      <c r="B8521" t="s">
        <v>33004</v>
      </c>
      <c r="C8521" s="1" t="str">
        <f t="shared" si="1122"/>
        <v>21:0675</v>
      </c>
      <c r="D8521" s="1" t="str">
        <f t="shared" si="1129"/>
        <v>21:0205</v>
      </c>
      <c r="E8521" t="s">
        <v>33005</v>
      </c>
      <c r="F8521" t="s">
        <v>33006</v>
      </c>
      <c r="H8521">
        <v>63.881424699999997</v>
      </c>
      <c r="I8521">
        <v>-136.11935750000001</v>
      </c>
      <c r="J8521" s="1" t="str">
        <f t="shared" si="1130"/>
        <v>Fluid (stream)</v>
      </c>
      <c r="K8521" s="1" t="str">
        <f t="shared" si="1131"/>
        <v>Untreated Water</v>
      </c>
      <c r="O8521">
        <v>2.5000000000000001E-2</v>
      </c>
      <c r="P8521">
        <v>50</v>
      </c>
      <c r="Q8521">
        <v>6.6</v>
      </c>
    </row>
    <row r="8522" spans="1:17" hidden="1" x14ac:dyDescent="0.3">
      <c r="A8522" t="s">
        <v>33007</v>
      </c>
      <c r="B8522" t="s">
        <v>33008</v>
      </c>
      <c r="C8522" s="1" t="str">
        <f t="shared" si="1122"/>
        <v>21:0675</v>
      </c>
      <c r="D8522" s="1" t="str">
        <f t="shared" si="1129"/>
        <v>21:0205</v>
      </c>
      <c r="E8522" t="s">
        <v>33009</v>
      </c>
      <c r="F8522" t="s">
        <v>33010</v>
      </c>
      <c r="H8522">
        <v>63.880732899999998</v>
      </c>
      <c r="I8522">
        <v>-136.07696010000001</v>
      </c>
      <c r="J8522" s="1" t="str">
        <f t="shared" si="1130"/>
        <v>Fluid (stream)</v>
      </c>
      <c r="K8522" s="1" t="str">
        <f t="shared" si="1131"/>
        <v>Untreated Water</v>
      </c>
      <c r="O8522">
        <v>2.5000000000000001E-2</v>
      </c>
      <c r="P8522">
        <v>50</v>
      </c>
      <c r="Q8522">
        <v>6.2</v>
      </c>
    </row>
    <row r="8523" spans="1:17" hidden="1" x14ac:dyDescent="0.3">
      <c r="A8523" t="s">
        <v>33011</v>
      </c>
      <c r="B8523" t="s">
        <v>33012</v>
      </c>
      <c r="C8523" s="1" t="str">
        <f t="shared" si="1122"/>
        <v>21:0675</v>
      </c>
      <c r="D8523" s="1" t="str">
        <f t="shared" si="1129"/>
        <v>21:0205</v>
      </c>
      <c r="E8523" t="s">
        <v>33013</v>
      </c>
      <c r="F8523" t="s">
        <v>33014</v>
      </c>
      <c r="H8523">
        <v>63.876907799999998</v>
      </c>
      <c r="I8523">
        <v>-136.04668459999999</v>
      </c>
      <c r="J8523" s="1" t="str">
        <f t="shared" si="1130"/>
        <v>Fluid (stream)</v>
      </c>
      <c r="K8523" s="1" t="str">
        <f t="shared" si="1131"/>
        <v>Untreated Water</v>
      </c>
      <c r="O8523">
        <v>2.5000000000000001E-2</v>
      </c>
      <c r="P8523">
        <v>80</v>
      </c>
      <c r="Q8523">
        <v>6.8</v>
      </c>
    </row>
    <row r="8524" spans="1:17" hidden="1" x14ac:dyDescent="0.3">
      <c r="A8524" t="s">
        <v>33015</v>
      </c>
      <c r="B8524" t="s">
        <v>33016</v>
      </c>
      <c r="C8524" s="1" t="str">
        <f t="shared" si="1122"/>
        <v>21:0675</v>
      </c>
      <c r="D8524" s="1" t="str">
        <f t="shared" si="1129"/>
        <v>21:0205</v>
      </c>
      <c r="E8524" t="s">
        <v>33017</v>
      </c>
      <c r="F8524" t="s">
        <v>33018</v>
      </c>
      <c r="H8524">
        <v>63.979834599999997</v>
      </c>
      <c r="I8524">
        <v>-136.020048</v>
      </c>
      <c r="J8524" s="1" t="str">
        <f t="shared" si="1130"/>
        <v>Fluid (stream)</v>
      </c>
      <c r="K8524" s="1" t="str">
        <f t="shared" si="1131"/>
        <v>Untreated Water</v>
      </c>
      <c r="O8524">
        <v>0.52</v>
      </c>
      <c r="P8524">
        <v>90</v>
      </c>
      <c r="Q8524">
        <v>8</v>
      </c>
    </row>
    <row r="8525" spans="1:17" hidden="1" x14ac:dyDescent="0.3">
      <c r="A8525" t="s">
        <v>33019</v>
      </c>
      <c r="B8525" t="s">
        <v>33020</v>
      </c>
      <c r="C8525" s="1" t="str">
        <f t="shared" si="1122"/>
        <v>21:0675</v>
      </c>
      <c r="D8525" s="1" t="str">
        <f t="shared" si="1129"/>
        <v>21:0205</v>
      </c>
      <c r="E8525" t="s">
        <v>33021</v>
      </c>
      <c r="F8525" t="s">
        <v>33022</v>
      </c>
      <c r="H8525">
        <v>63.980466399999997</v>
      </c>
      <c r="I8525">
        <v>-136.0644508</v>
      </c>
      <c r="J8525" s="1" t="str">
        <f t="shared" si="1130"/>
        <v>Fluid (stream)</v>
      </c>
      <c r="K8525" s="1" t="str">
        <f t="shared" si="1131"/>
        <v>Untreated Water</v>
      </c>
      <c r="O8525">
        <v>0.2</v>
      </c>
      <c r="P8525">
        <v>130</v>
      </c>
      <c r="Q8525">
        <v>7.8</v>
      </c>
    </row>
    <row r="8526" spans="1:17" hidden="1" x14ac:dyDescent="0.3">
      <c r="A8526" t="s">
        <v>33023</v>
      </c>
      <c r="B8526" t="s">
        <v>33024</v>
      </c>
      <c r="C8526" s="1" t="str">
        <f t="shared" si="1122"/>
        <v>21:0675</v>
      </c>
      <c r="D8526" s="1" t="str">
        <f t="shared" si="1129"/>
        <v>21:0205</v>
      </c>
      <c r="E8526" t="s">
        <v>33025</v>
      </c>
      <c r="F8526" t="s">
        <v>33026</v>
      </c>
      <c r="H8526">
        <v>63.968581299999997</v>
      </c>
      <c r="I8526">
        <v>-136.1007625</v>
      </c>
      <c r="J8526" s="1" t="str">
        <f t="shared" si="1130"/>
        <v>Fluid (stream)</v>
      </c>
      <c r="K8526" s="1" t="str">
        <f t="shared" si="1131"/>
        <v>Untreated Water</v>
      </c>
      <c r="O8526">
        <v>2.5000000000000001E-2</v>
      </c>
      <c r="P8526">
        <v>80</v>
      </c>
      <c r="Q8526">
        <v>7.5</v>
      </c>
    </row>
    <row r="8527" spans="1:17" hidden="1" x14ac:dyDescent="0.3">
      <c r="A8527" t="s">
        <v>33027</v>
      </c>
      <c r="B8527" t="s">
        <v>33028</v>
      </c>
      <c r="C8527" s="1" t="str">
        <f t="shared" si="1122"/>
        <v>21:0675</v>
      </c>
      <c r="D8527" s="1" t="str">
        <f t="shared" si="1129"/>
        <v>21:0205</v>
      </c>
      <c r="E8527" t="s">
        <v>33029</v>
      </c>
      <c r="F8527" t="s">
        <v>33030</v>
      </c>
      <c r="H8527">
        <v>63.955030100000002</v>
      </c>
      <c r="I8527">
        <v>-136.13546529999999</v>
      </c>
      <c r="J8527" s="1" t="str">
        <f t="shared" si="1130"/>
        <v>Fluid (stream)</v>
      </c>
      <c r="K8527" s="1" t="str">
        <f t="shared" si="1131"/>
        <v>Untreated Water</v>
      </c>
      <c r="O8527">
        <v>2.1</v>
      </c>
      <c r="P8527">
        <v>140</v>
      </c>
      <c r="Q8527">
        <v>8.1</v>
      </c>
    </row>
    <row r="8528" spans="1:17" hidden="1" x14ac:dyDescent="0.3">
      <c r="A8528" t="s">
        <v>33031</v>
      </c>
      <c r="B8528" t="s">
        <v>33032</v>
      </c>
      <c r="C8528" s="1" t="str">
        <f t="shared" si="1122"/>
        <v>21:0675</v>
      </c>
      <c r="D8528" s="1" t="str">
        <f t="shared" si="1129"/>
        <v>21:0205</v>
      </c>
      <c r="E8528" t="s">
        <v>33033</v>
      </c>
      <c r="F8528" t="s">
        <v>33034</v>
      </c>
      <c r="H8528">
        <v>63.979711299999998</v>
      </c>
      <c r="I8528">
        <v>-136.1480316</v>
      </c>
      <c r="J8528" s="1" t="str">
        <f t="shared" si="1130"/>
        <v>Fluid (stream)</v>
      </c>
      <c r="K8528" s="1" t="str">
        <f t="shared" si="1131"/>
        <v>Untreated Water</v>
      </c>
      <c r="O8528">
        <v>0.1</v>
      </c>
      <c r="P8528">
        <v>80</v>
      </c>
      <c r="Q8528">
        <v>7.5</v>
      </c>
    </row>
    <row r="8529" spans="1:17" hidden="1" x14ac:dyDescent="0.3">
      <c r="A8529" t="s">
        <v>33035</v>
      </c>
      <c r="B8529" t="s">
        <v>33036</v>
      </c>
      <c r="C8529" s="1" t="str">
        <f t="shared" si="1122"/>
        <v>21:0675</v>
      </c>
      <c r="D8529" s="1" t="str">
        <f>HYPERLINK("http://geochem.nrcan.gc.ca/cdogs/content/svy/svy_e.htm", "")</f>
        <v/>
      </c>
      <c r="G8529" s="1" t="str">
        <f>HYPERLINK("http://geochem.nrcan.gc.ca/cdogs/content/cr_/cr_00082_e.htm", "82")</f>
        <v>82</v>
      </c>
      <c r="J8529" t="s">
        <v>11453</v>
      </c>
      <c r="K8529" t="s">
        <v>11454</v>
      </c>
      <c r="O8529">
        <v>1.2</v>
      </c>
      <c r="P8529">
        <v>300</v>
      </c>
      <c r="Q8529">
        <v>7.8</v>
      </c>
    </row>
    <row r="8530" spans="1:17" hidden="1" x14ac:dyDescent="0.3">
      <c r="A8530" t="s">
        <v>33037</v>
      </c>
      <c r="B8530" t="s">
        <v>33038</v>
      </c>
      <c r="C8530" s="1" t="str">
        <f t="shared" si="1122"/>
        <v>21:0675</v>
      </c>
      <c r="D8530" s="1" t="str">
        <f t="shared" ref="D8530:D8546" si="1132">HYPERLINK("http://geochem.nrcan.gc.ca/cdogs/content/svy/svy210205_e.htm", "21:0205")</f>
        <v>21:0205</v>
      </c>
      <c r="E8530" t="s">
        <v>33033</v>
      </c>
      <c r="F8530" t="s">
        <v>33039</v>
      </c>
      <c r="H8530">
        <v>63.979711299999998</v>
      </c>
      <c r="I8530">
        <v>-136.1480316</v>
      </c>
      <c r="J8530" s="1" t="str">
        <f t="shared" ref="J8530:J8546" si="1133">HYPERLINK("http://geochem.nrcan.gc.ca/cdogs/content/kwd/kwd020018_e.htm", "Fluid (stream)")</f>
        <v>Fluid (stream)</v>
      </c>
      <c r="K8530" s="1" t="str">
        <f t="shared" ref="K8530:K8546" si="1134">HYPERLINK("http://geochem.nrcan.gc.ca/cdogs/content/kwd/kwd080007_e.htm", "Untreated Water")</f>
        <v>Untreated Water</v>
      </c>
      <c r="O8530">
        <v>0.1</v>
      </c>
      <c r="P8530">
        <v>90</v>
      </c>
      <c r="Q8530">
        <v>7.4</v>
      </c>
    </row>
    <row r="8531" spans="1:17" hidden="1" x14ac:dyDescent="0.3">
      <c r="A8531" t="s">
        <v>33040</v>
      </c>
      <c r="B8531" t="s">
        <v>33041</v>
      </c>
      <c r="C8531" s="1" t="str">
        <f t="shared" si="1122"/>
        <v>21:0675</v>
      </c>
      <c r="D8531" s="1" t="str">
        <f t="shared" si="1132"/>
        <v>21:0205</v>
      </c>
      <c r="E8531" t="s">
        <v>33042</v>
      </c>
      <c r="F8531" t="s">
        <v>33043</v>
      </c>
      <c r="H8531">
        <v>63.9839506</v>
      </c>
      <c r="I8531">
        <v>-136.19645460000001</v>
      </c>
      <c r="J8531" s="1" t="str">
        <f t="shared" si="1133"/>
        <v>Fluid (stream)</v>
      </c>
      <c r="K8531" s="1" t="str">
        <f t="shared" si="1134"/>
        <v>Untreated Water</v>
      </c>
      <c r="O8531">
        <v>2.5000000000000001E-2</v>
      </c>
      <c r="P8531">
        <v>80</v>
      </c>
      <c r="Q8531">
        <v>7.3</v>
      </c>
    </row>
    <row r="8532" spans="1:17" hidden="1" x14ac:dyDescent="0.3">
      <c r="A8532" t="s">
        <v>33044</v>
      </c>
      <c r="B8532" t="s">
        <v>33045</v>
      </c>
      <c r="C8532" s="1" t="str">
        <f t="shared" si="1122"/>
        <v>21:0675</v>
      </c>
      <c r="D8532" s="1" t="str">
        <f t="shared" si="1132"/>
        <v>21:0205</v>
      </c>
      <c r="E8532" t="s">
        <v>33046</v>
      </c>
      <c r="F8532" t="s">
        <v>33047</v>
      </c>
      <c r="H8532">
        <v>63.959305399999998</v>
      </c>
      <c r="I8532">
        <v>-136.2505098</v>
      </c>
      <c r="J8532" s="1" t="str">
        <f t="shared" si="1133"/>
        <v>Fluid (stream)</v>
      </c>
      <c r="K8532" s="1" t="str">
        <f t="shared" si="1134"/>
        <v>Untreated Water</v>
      </c>
      <c r="O8532">
        <v>0.36</v>
      </c>
      <c r="P8532">
        <v>110</v>
      </c>
      <c r="Q8532">
        <v>7.6</v>
      </c>
    </row>
    <row r="8533" spans="1:17" hidden="1" x14ac:dyDescent="0.3">
      <c r="A8533" t="s">
        <v>33048</v>
      </c>
      <c r="B8533" t="s">
        <v>33049</v>
      </c>
      <c r="C8533" s="1" t="str">
        <f t="shared" si="1122"/>
        <v>21:0675</v>
      </c>
      <c r="D8533" s="1" t="str">
        <f t="shared" si="1132"/>
        <v>21:0205</v>
      </c>
      <c r="E8533" t="s">
        <v>33050</v>
      </c>
      <c r="F8533" t="s">
        <v>33051</v>
      </c>
      <c r="H8533">
        <v>63.9665173</v>
      </c>
      <c r="I8533">
        <v>-136.283816</v>
      </c>
      <c r="J8533" s="1" t="str">
        <f t="shared" si="1133"/>
        <v>Fluid (stream)</v>
      </c>
      <c r="K8533" s="1" t="str">
        <f t="shared" si="1134"/>
        <v>Untreated Water</v>
      </c>
      <c r="O8533">
        <v>2.5000000000000001E-2</v>
      </c>
      <c r="P8533">
        <v>90</v>
      </c>
      <c r="Q8533">
        <v>7.4</v>
      </c>
    </row>
    <row r="8534" spans="1:17" hidden="1" x14ac:dyDescent="0.3">
      <c r="A8534" t="s">
        <v>33052</v>
      </c>
      <c r="B8534" t="s">
        <v>33053</v>
      </c>
      <c r="C8534" s="1" t="str">
        <f t="shared" si="1122"/>
        <v>21:0675</v>
      </c>
      <c r="D8534" s="1" t="str">
        <f t="shared" si="1132"/>
        <v>21:0205</v>
      </c>
      <c r="E8534" t="s">
        <v>33054</v>
      </c>
      <c r="F8534" t="s">
        <v>33055</v>
      </c>
      <c r="H8534">
        <v>63.9894544</v>
      </c>
      <c r="I8534">
        <v>-136.34073309999999</v>
      </c>
      <c r="J8534" s="1" t="str">
        <f t="shared" si="1133"/>
        <v>Fluid (stream)</v>
      </c>
      <c r="K8534" s="1" t="str">
        <f t="shared" si="1134"/>
        <v>Untreated Water</v>
      </c>
      <c r="O8534">
        <v>2.5</v>
      </c>
      <c r="P8534">
        <v>60</v>
      </c>
      <c r="Q8534">
        <v>8</v>
      </c>
    </row>
    <row r="8535" spans="1:17" hidden="1" x14ac:dyDescent="0.3">
      <c r="A8535" t="s">
        <v>33056</v>
      </c>
      <c r="B8535" t="s">
        <v>33057</v>
      </c>
      <c r="C8535" s="1" t="str">
        <f t="shared" si="1122"/>
        <v>21:0675</v>
      </c>
      <c r="D8535" s="1" t="str">
        <f t="shared" si="1132"/>
        <v>21:0205</v>
      </c>
      <c r="E8535" t="s">
        <v>33058</v>
      </c>
      <c r="F8535" t="s">
        <v>33059</v>
      </c>
      <c r="H8535">
        <v>63.984284000000002</v>
      </c>
      <c r="I8535">
        <v>-136.34949779999999</v>
      </c>
      <c r="J8535" s="1" t="str">
        <f t="shared" si="1133"/>
        <v>Fluid (stream)</v>
      </c>
      <c r="K8535" s="1" t="str">
        <f t="shared" si="1134"/>
        <v>Untreated Water</v>
      </c>
      <c r="O8535">
        <v>2.9</v>
      </c>
      <c r="P8535">
        <v>70</v>
      </c>
      <c r="Q8535">
        <v>8.1999999999999993</v>
      </c>
    </row>
    <row r="8536" spans="1:17" hidden="1" x14ac:dyDescent="0.3">
      <c r="A8536" t="s">
        <v>33060</v>
      </c>
      <c r="B8536" t="s">
        <v>33061</v>
      </c>
      <c r="C8536" s="1" t="str">
        <f t="shared" si="1122"/>
        <v>21:0675</v>
      </c>
      <c r="D8536" s="1" t="str">
        <f t="shared" si="1132"/>
        <v>21:0205</v>
      </c>
      <c r="E8536" t="s">
        <v>33062</v>
      </c>
      <c r="F8536" t="s">
        <v>33063</v>
      </c>
      <c r="H8536">
        <v>63.952361500000002</v>
      </c>
      <c r="I8536">
        <v>-136.37774239999999</v>
      </c>
      <c r="J8536" s="1" t="str">
        <f t="shared" si="1133"/>
        <v>Fluid (stream)</v>
      </c>
      <c r="K8536" s="1" t="str">
        <f t="shared" si="1134"/>
        <v>Untreated Water</v>
      </c>
      <c r="O8536">
        <v>2.5000000000000001E-2</v>
      </c>
      <c r="P8536">
        <v>40</v>
      </c>
      <c r="Q8536">
        <v>7.8</v>
      </c>
    </row>
    <row r="8537" spans="1:17" hidden="1" x14ac:dyDescent="0.3">
      <c r="A8537" t="s">
        <v>33064</v>
      </c>
      <c r="B8537" t="s">
        <v>33065</v>
      </c>
      <c r="C8537" s="1" t="str">
        <f t="shared" si="1122"/>
        <v>21:0675</v>
      </c>
      <c r="D8537" s="1" t="str">
        <f t="shared" si="1132"/>
        <v>21:0205</v>
      </c>
      <c r="E8537" t="s">
        <v>33066</v>
      </c>
      <c r="F8537" t="s">
        <v>33067</v>
      </c>
      <c r="H8537">
        <v>63.950901299999998</v>
      </c>
      <c r="I8537">
        <v>-136.45009479999999</v>
      </c>
      <c r="J8537" s="1" t="str">
        <f t="shared" si="1133"/>
        <v>Fluid (stream)</v>
      </c>
      <c r="K8537" s="1" t="str">
        <f t="shared" si="1134"/>
        <v>Untreated Water</v>
      </c>
      <c r="O8537">
        <v>2.5000000000000001E-2</v>
      </c>
      <c r="P8537">
        <v>60</v>
      </c>
      <c r="Q8537">
        <v>6.9</v>
      </c>
    </row>
    <row r="8538" spans="1:17" hidden="1" x14ac:dyDescent="0.3">
      <c r="A8538" t="s">
        <v>33068</v>
      </c>
      <c r="B8538" t="s">
        <v>33069</v>
      </c>
      <c r="C8538" s="1" t="str">
        <f t="shared" ref="C8538:C8601" si="1135">HYPERLINK("http://geochem.nrcan.gc.ca/cdogs/content/bdl/bdl210675_e.htm", "21:0675")</f>
        <v>21:0675</v>
      </c>
      <c r="D8538" s="1" t="str">
        <f t="shared" si="1132"/>
        <v>21:0205</v>
      </c>
      <c r="E8538" t="s">
        <v>33070</v>
      </c>
      <c r="F8538" t="s">
        <v>33071</v>
      </c>
      <c r="H8538">
        <v>63.927841100000002</v>
      </c>
      <c r="I8538">
        <v>-136.4376432</v>
      </c>
      <c r="J8538" s="1" t="str">
        <f t="shared" si="1133"/>
        <v>Fluid (stream)</v>
      </c>
      <c r="K8538" s="1" t="str">
        <f t="shared" si="1134"/>
        <v>Untreated Water</v>
      </c>
      <c r="O8538">
        <v>2.5</v>
      </c>
      <c r="P8538">
        <v>60</v>
      </c>
      <c r="Q8538">
        <v>7.8</v>
      </c>
    </row>
    <row r="8539" spans="1:17" hidden="1" x14ac:dyDescent="0.3">
      <c r="A8539" t="s">
        <v>33072</v>
      </c>
      <c r="B8539" t="s">
        <v>33073</v>
      </c>
      <c r="C8539" s="1" t="str">
        <f t="shared" si="1135"/>
        <v>21:0675</v>
      </c>
      <c r="D8539" s="1" t="str">
        <f t="shared" si="1132"/>
        <v>21:0205</v>
      </c>
      <c r="E8539" t="s">
        <v>33074</v>
      </c>
      <c r="F8539" t="s">
        <v>33075</v>
      </c>
      <c r="H8539">
        <v>63.962906699999998</v>
      </c>
      <c r="I8539">
        <v>-136.3190401</v>
      </c>
      <c r="J8539" s="1" t="str">
        <f t="shared" si="1133"/>
        <v>Fluid (stream)</v>
      </c>
      <c r="K8539" s="1" t="str">
        <f t="shared" si="1134"/>
        <v>Untreated Water</v>
      </c>
      <c r="O8539">
        <v>0.31</v>
      </c>
      <c r="P8539">
        <v>80</v>
      </c>
      <c r="Q8539">
        <v>7.5</v>
      </c>
    </row>
    <row r="8540" spans="1:17" hidden="1" x14ac:dyDescent="0.3">
      <c r="A8540" t="s">
        <v>33076</v>
      </c>
      <c r="B8540" t="s">
        <v>33077</v>
      </c>
      <c r="C8540" s="1" t="str">
        <f t="shared" si="1135"/>
        <v>21:0675</v>
      </c>
      <c r="D8540" s="1" t="str">
        <f t="shared" si="1132"/>
        <v>21:0205</v>
      </c>
      <c r="E8540" t="s">
        <v>33078</v>
      </c>
      <c r="F8540" t="s">
        <v>33079</v>
      </c>
      <c r="H8540">
        <v>63.945383200000002</v>
      </c>
      <c r="I8540">
        <v>-136.22231719999999</v>
      </c>
      <c r="J8540" s="1" t="str">
        <f t="shared" si="1133"/>
        <v>Fluid (stream)</v>
      </c>
      <c r="K8540" s="1" t="str">
        <f t="shared" si="1134"/>
        <v>Untreated Water</v>
      </c>
      <c r="O8540">
        <v>1.4</v>
      </c>
      <c r="P8540">
        <v>100</v>
      </c>
      <c r="Q8540">
        <v>8.1</v>
      </c>
    </row>
    <row r="8541" spans="1:17" hidden="1" x14ac:dyDescent="0.3">
      <c r="A8541" t="s">
        <v>33080</v>
      </c>
      <c r="B8541" t="s">
        <v>33081</v>
      </c>
      <c r="C8541" s="1" t="str">
        <f t="shared" si="1135"/>
        <v>21:0675</v>
      </c>
      <c r="D8541" s="1" t="str">
        <f t="shared" si="1132"/>
        <v>21:0205</v>
      </c>
      <c r="E8541" t="s">
        <v>33082</v>
      </c>
      <c r="F8541" t="s">
        <v>33083</v>
      </c>
      <c r="H8541">
        <v>63.925690199999998</v>
      </c>
      <c r="I8541">
        <v>-136.20426710000001</v>
      </c>
      <c r="J8541" s="1" t="str">
        <f t="shared" si="1133"/>
        <v>Fluid (stream)</v>
      </c>
      <c r="K8541" s="1" t="str">
        <f t="shared" si="1134"/>
        <v>Untreated Water</v>
      </c>
      <c r="O8541">
        <v>2.5000000000000001E-2</v>
      </c>
      <c r="P8541">
        <v>120</v>
      </c>
      <c r="Q8541">
        <v>8.1999999999999993</v>
      </c>
    </row>
    <row r="8542" spans="1:17" hidden="1" x14ac:dyDescent="0.3">
      <c r="A8542" t="s">
        <v>33084</v>
      </c>
      <c r="B8542" t="s">
        <v>33085</v>
      </c>
      <c r="C8542" s="1" t="str">
        <f t="shared" si="1135"/>
        <v>21:0675</v>
      </c>
      <c r="D8542" s="1" t="str">
        <f t="shared" si="1132"/>
        <v>21:0205</v>
      </c>
      <c r="E8542" t="s">
        <v>33086</v>
      </c>
      <c r="F8542" t="s">
        <v>33087</v>
      </c>
      <c r="H8542">
        <v>63.911014100000003</v>
      </c>
      <c r="I8542">
        <v>-136.16501220000001</v>
      </c>
      <c r="J8542" s="1" t="str">
        <f t="shared" si="1133"/>
        <v>Fluid (stream)</v>
      </c>
      <c r="K8542" s="1" t="str">
        <f t="shared" si="1134"/>
        <v>Untreated Water</v>
      </c>
      <c r="O8542">
        <v>3.1</v>
      </c>
      <c r="P8542">
        <v>100</v>
      </c>
      <c r="Q8542">
        <v>8.1</v>
      </c>
    </row>
    <row r="8543" spans="1:17" hidden="1" x14ac:dyDescent="0.3">
      <c r="A8543" t="s">
        <v>33088</v>
      </c>
      <c r="B8543" t="s">
        <v>33089</v>
      </c>
      <c r="C8543" s="1" t="str">
        <f t="shared" si="1135"/>
        <v>21:0675</v>
      </c>
      <c r="D8543" s="1" t="str">
        <f t="shared" si="1132"/>
        <v>21:0205</v>
      </c>
      <c r="E8543" t="s">
        <v>33090</v>
      </c>
      <c r="F8543" t="s">
        <v>33091</v>
      </c>
      <c r="H8543">
        <v>63.911581900000002</v>
      </c>
      <c r="I8543">
        <v>-136.14222720000001</v>
      </c>
      <c r="J8543" s="1" t="str">
        <f t="shared" si="1133"/>
        <v>Fluid (stream)</v>
      </c>
      <c r="K8543" s="1" t="str">
        <f t="shared" si="1134"/>
        <v>Untreated Water</v>
      </c>
      <c r="O8543">
        <v>4.0999999999999996</v>
      </c>
      <c r="P8543">
        <v>100</v>
      </c>
      <c r="Q8543">
        <v>8.1</v>
      </c>
    </row>
    <row r="8544" spans="1:17" hidden="1" x14ac:dyDescent="0.3">
      <c r="A8544" t="s">
        <v>33092</v>
      </c>
      <c r="B8544" t="s">
        <v>33093</v>
      </c>
      <c r="C8544" s="1" t="str">
        <f t="shared" si="1135"/>
        <v>21:0675</v>
      </c>
      <c r="D8544" s="1" t="str">
        <f t="shared" si="1132"/>
        <v>21:0205</v>
      </c>
      <c r="E8544" t="s">
        <v>33094</v>
      </c>
      <c r="F8544" t="s">
        <v>33095</v>
      </c>
      <c r="H8544">
        <v>63.921487900000002</v>
      </c>
      <c r="I8544">
        <v>-136.060092</v>
      </c>
      <c r="J8544" s="1" t="str">
        <f t="shared" si="1133"/>
        <v>Fluid (stream)</v>
      </c>
      <c r="K8544" s="1" t="str">
        <f t="shared" si="1134"/>
        <v>Untreated Water</v>
      </c>
      <c r="O8544">
        <v>6.8</v>
      </c>
      <c r="P8544">
        <v>100</v>
      </c>
      <c r="Q8544">
        <v>8</v>
      </c>
    </row>
    <row r="8545" spans="1:17" hidden="1" x14ac:dyDescent="0.3">
      <c r="A8545" t="s">
        <v>33096</v>
      </c>
      <c r="B8545" t="s">
        <v>33097</v>
      </c>
      <c r="C8545" s="1" t="str">
        <f t="shared" si="1135"/>
        <v>21:0675</v>
      </c>
      <c r="D8545" s="1" t="str">
        <f t="shared" si="1132"/>
        <v>21:0205</v>
      </c>
      <c r="E8545" t="s">
        <v>33098</v>
      </c>
      <c r="F8545" t="s">
        <v>33099</v>
      </c>
      <c r="H8545">
        <v>63.918565800000003</v>
      </c>
      <c r="I8545">
        <v>-136.019655</v>
      </c>
      <c r="J8545" s="1" t="str">
        <f t="shared" si="1133"/>
        <v>Fluid (stream)</v>
      </c>
      <c r="K8545" s="1" t="str">
        <f t="shared" si="1134"/>
        <v>Untreated Water</v>
      </c>
      <c r="O8545">
        <v>14.1</v>
      </c>
      <c r="P8545">
        <v>100</v>
      </c>
      <c r="Q8545">
        <v>7.9</v>
      </c>
    </row>
    <row r="8546" spans="1:17" hidden="1" x14ac:dyDescent="0.3">
      <c r="A8546" t="s">
        <v>33100</v>
      </c>
      <c r="B8546" t="s">
        <v>33101</v>
      </c>
      <c r="C8546" s="1" t="str">
        <f t="shared" si="1135"/>
        <v>21:0675</v>
      </c>
      <c r="D8546" s="1" t="str">
        <f t="shared" si="1132"/>
        <v>21:0205</v>
      </c>
      <c r="E8546" t="s">
        <v>33102</v>
      </c>
      <c r="F8546" t="s">
        <v>33103</v>
      </c>
      <c r="H8546">
        <v>63.941808999999999</v>
      </c>
      <c r="I8546">
        <v>-136.04257799999999</v>
      </c>
      <c r="J8546" s="1" t="str">
        <f t="shared" si="1133"/>
        <v>Fluid (stream)</v>
      </c>
      <c r="K8546" s="1" t="str">
        <f t="shared" si="1134"/>
        <v>Untreated Water</v>
      </c>
      <c r="O8546">
        <v>3.5</v>
      </c>
      <c r="P8546">
        <v>70</v>
      </c>
      <c r="Q8546">
        <v>8</v>
      </c>
    </row>
    <row r="8547" spans="1:17" hidden="1" x14ac:dyDescent="0.3">
      <c r="A8547" t="s">
        <v>33104</v>
      </c>
      <c r="B8547" t="s">
        <v>33105</v>
      </c>
      <c r="C8547" s="1" t="str">
        <f t="shared" si="1135"/>
        <v>21:0675</v>
      </c>
      <c r="D8547" s="1" t="str">
        <f>HYPERLINK("http://geochem.nrcan.gc.ca/cdogs/content/svy/svy_e.htm", "")</f>
        <v/>
      </c>
      <c r="G8547" s="1" t="str">
        <f>HYPERLINK("http://geochem.nrcan.gc.ca/cdogs/content/cr_/cr_00082_e.htm", "82")</f>
        <v>82</v>
      </c>
      <c r="J8547" t="s">
        <v>11453</v>
      </c>
      <c r="K8547" t="s">
        <v>11454</v>
      </c>
      <c r="O8547">
        <v>1.2</v>
      </c>
      <c r="P8547">
        <v>300</v>
      </c>
      <c r="Q8547">
        <v>7.9</v>
      </c>
    </row>
    <row r="8548" spans="1:17" hidden="1" x14ac:dyDescent="0.3">
      <c r="A8548" t="s">
        <v>33106</v>
      </c>
      <c r="B8548" t="s">
        <v>33107</v>
      </c>
      <c r="C8548" s="1" t="str">
        <f t="shared" si="1135"/>
        <v>21:0675</v>
      </c>
      <c r="D8548" s="1" t="str">
        <f t="shared" ref="D8548:D8573" si="1136">HYPERLINK("http://geochem.nrcan.gc.ca/cdogs/content/svy/svy210205_e.htm", "21:0205")</f>
        <v>21:0205</v>
      </c>
      <c r="E8548" t="s">
        <v>33108</v>
      </c>
      <c r="F8548" t="s">
        <v>33109</v>
      </c>
      <c r="H8548">
        <v>63.683679499999997</v>
      </c>
      <c r="I8548">
        <v>-136.1008042</v>
      </c>
      <c r="J8548" s="1" t="str">
        <f t="shared" ref="J8548:J8573" si="1137">HYPERLINK("http://geochem.nrcan.gc.ca/cdogs/content/kwd/kwd020018_e.htm", "Fluid (stream)")</f>
        <v>Fluid (stream)</v>
      </c>
      <c r="K8548" s="1" t="str">
        <f t="shared" ref="K8548:K8573" si="1138">HYPERLINK("http://geochem.nrcan.gc.ca/cdogs/content/kwd/kwd080007_e.htm", "Untreated Water")</f>
        <v>Untreated Water</v>
      </c>
      <c r="O8548">
        <v>0.56000000000000005</v>
      </c>
      <c r="P8548">
        <v>120</v>
      </c>
      <c r="Q8548">
        <v>7.7</v>
      </c>
    </row>
    <row r="8549" spans="1:17" hidden="1" x14ac:dyDescent="0.3">
      <c r="A8549" t="s">
        <v>33110</v>
      </c>
      <c r="B8549" t="s">
        <v>33111</v>
      </c>
      <c r="C8549" s="1" t="str">
        <f t="shared" si="1135"/>
        <v>21:0675</v>
      </c>
      <c r="D8549" s="1" t="str">
        <f t="shared" si="1136"/>
        <v>21:0205</v>
      </c>
      <c r="E8549" t="s">
        <v>33112</v>
      </c>
      <c r="F8549" t="s">
        <v>33113</v>
      </c>
      <c r="H8549">
        <v>63.720277400000001</v>
      </c>
      <c r="I8549">
        <v>-136.1438718</v>
      </c>
      <c r="J8549" s="1" t="str">
        <f t="shared" si="1137"/>
        <v>Fluid (stream)</v>
      </c>
      <c r="K8549" s="1" t="str">
        <f t="shared" si="1138"/>
        <v>Untreated Water</v>
      </c>
      <c r="O8549">
        <v>1.4</v>
      </c>
      <c r="P8549">
        <v>60</v>
      </c>
      <c r="Q8549">
        <v>7.7</v>
      </c>
    </row>
    <row r="8550" spans="1:17" hidden="1" x14ac:dyDescent="0.3">
      <c r="A8550" t="s">
        <v>33114</v>
      </c>
      <c r="B8550" t="s">
        <v>33115</v>
      </c>
      <c r="C8550" s="1" t="str">
        <f t="shared" si="1135"/>
        <v>21:0675</v>
      </c>
      <c r="D8550" s="1" t="str">
        <f t="shared" si="1136"/>
        <v>21:0205</v>
      </c>
      <c r="E8550" t="s">
        <v>33116</v>
      </c>
      <c r="F8550" t="s">
        <v>33117</v>
      </c>
      <c r="H8550">
        <v>63.7463421</v>
      </c>
      <c r="I8550">
        <v>-136.16956719999999</v>
      </c>
      <c r="J8550" s="1" t="str">
        <f t="shared" si="1137"/>
        <v>Fluid (stream)</v>
      </c>
      <c r="K8550" s="1" t="str">
        <f t="shared" si="1138"/>
        <v>Untreated Water</v>
      </c>
      <c r="O8550">
        <v>0.91</v>
      </c>
      <c r="P8550">
        <v>50</v>
      </c>
      <c r="Q8550">
        <v>7.7</v>
      </c>
    </row>
    <row r="8551" spans="1:17" hidden="1" x14ac:dyDescent="0.3">
      <c r="A8551" t="s">
        <v>33118</v>
      </c>
      <c r="B8551" t="s">
        <v>33119</v>
      </c>
      <c r="C8551" s="1" t="str">
        <f t="shared" si="1135"/>
        <v>21:0675</v>
      </c>
      <c r="D8551" s="1" t="str">
        <f t="shared" si="1136"/>
        <v>21:0205</v>
      </c>
      <c r="E8551" t="s">
        <v>33120</v>
      </c>
      <c r="F8551" t="s">
        <v>33121</v>
      </c>
      <c r="H8551">
        <v>63.757310799999999</v>
      </c>
      <c r="I8551">
        <v>-136.1848602</v>
      </c>
      <c r="J8551" s="1" t="str">
        <f t="shared" si="1137"/>
        <v>Fluid (stream)</v>
      </c>
      <c r="K8551" s="1" t="str">
        <f t="shared" si="1138"/>
        <v>Untreated Water</v>
      </c>
      <c r="O8551">
        <v>2.5000000000000001E-2</v>
      </c>
      <c r="P8551">
        <v>40</v>
      </c>
      <c r="Q8551">
        <v>7</v>
      </c>
    </row>
    <row r="8552" spans="1:17" hidden="1" x14ac:dyDescent="0.3">
      <c r="A8552" t="s">
        <v>33122</v>
      </c>
      <c r="B8552" t="s">
        <v>33123</v>
      </c>
      <c r="C8552" s="1" t="str">
        <f t="shared" si="1135"/>
        <v>21:0675</v>
      </c>
      <c r="D8552" s="1" t="str">
        <f t="shared" si="1136"/>
        <v>21:0205</v>
      </c>
      <c r="E8552" t="s">
        <v>33124</v>
      </c>
      <c r="F8552" t="s">
        <v>33125</v>
      </c>
      <c r="H8552">
        <v>63.768105599999998</v>
      </c>
      <c r="I8552">
        <v>-136.2014557</v>
      </c>
      <c r="J8552" s="1" t="str">
        <f t="shared" si="1137"/>
        <v>Fluid (stream)</v>
      </c>
      <c r="K8552" s="1" t="str">
        <f t="shared" si="1138"/>
        <v>Untreated Water</v>
      </c>
      <c r="O8552">
        <v>2.5000000000000001E-2</v>
      </c>
      <c r="P8552">
        <v>40</v>
      </c>
      <c r="Q8552">
        <v>7</v>
      </c>
    </row>
    <row r="8553" spans="1:17" hidden="1" x14ac:dyDescent="0.3">
      <c r="A8553" t="s">
        <v>33126</v>
      </c>
      <c r="B8553" t="s">
        <v>33127</v>
      </c>
      <c r="C8553" s="1" t="str">
        <f t="shared" si="1135"/>
        <v>21:0675</v>
      </c>
      <c r="D8553" s="1" t="str">
        <f t="shared" si="1136"/>
        <v>21:0205</v>
      </c>
      <c r="E8553" t="s">
        <v>33128</v>
      </c>
      <c r="F8553" t="s">
        <v>33129</v>
      </c>
      <c r="H8553">
        <v>63.757819300000001</v>
      </c>
      <c r="I8553">
        <v>-136.21859420000001</v>
      </c>
      <c r="J8553" s="1" t="str">
        <f t="shared" si="1137"/>
        <v>Fluid (stream)</v>
      </c>
      <c r="K8553" s="1" t="str">
        <f t="shared" si="1138"/>
        <v>Untreated Water</v>
      </c>
      <c r="O8553">
        <v>2.5000000000000001E-2</v>
      </c>
      <c r="P8553">
        <v>40</v>
      </c>
      <c r="Q8553">
        <v>7.4</v>
      </c>
    </row>
    <row r="8554" spans="1:17" hidden="1" x14ac:dyDescent="0.3">
      <c r="A8554" t="s">
        <v>33130</v>
      </c>
      <c r="B8554" t="s">
        <v>33131</v>
      </c>
      <c r="C8554" s="1" t="str">
        <f t="shared" si="1135"/>
        <v>21:0675</v>
      </c>
      <c r="D8554" s="1" t="str">
        <f t="shared" si="1136"/>
        <v>21:0205</v>
      </c>
      <c r="E8554" t="s">
        <v>33132</v>
      </c>
      <c r="F8554" t="s">
        <v>33133</v>
      </c>
      <c r="H8554">
        <v>63.76379</v>
      </c>
      <c r="I8554">
        <v>-136.2784652</v>
      </c>
      <c r="J8554" s="1" t="str">
        <f t="shared" si="1137"/>
        <v>Fluid (stream)</v>
      </c>
      <c r="K8554" s="1" t="str">
        <f t="shared" si="1138"/>
        <v>Untreated Water</v>
      </c>
      <c r="O8554">
        <v>0.14000000000000001</v>
      </c>
      <c r="P8554">
        <v>40</v>
      </c>
      <c r="Q8554">
        <v>7.2</v>
      </c>
    </row>
    <row r="8555" spans="1:17" hidden="1" x14ac:dyDescent="0.3">
      <c r="A8555" t="s">
        <v>33134</v>
      </c>
      <c r="B8555" t="s">
        <v>33135</v>
      </c>
      <c r="C8555" s="1" t="str">
        <f t="shared" si="1135"/>
        <v>21:0675</v>
      </c>
      <c r="D8555" s="1" t="str">
        <f t="shared" si="1136"/>
        <v>21:0205</v>
      </c>
      <c r="E8555" t="s">
        <v>33136</v>
      </c>
      <c r="F8555" t="s">
        <v>33137</v>
      </c>
      <c r="H8555">
        <v>63.777050299999999</v>
      </c>
      <c r="I8555">
        <v>-136.28718040000001</v>
      </c>
      <c r="J8555" s="1" t="str">
        <f t="shared" si="1137"/>
        <v>Fluid (stream)</v>
      </c>
      <c r="K8555" s="1" t="str">
        <f t="shared" si="1138"/>
        <v>Untreated Water</v>
      </c>
      <c r="O8555">
        <v>2.1</v>
      </c>
      <c r="P8555">
        <v>40</v>
      </c>
      <c r="Q8555">
        <v>7.4</v>
      </c>
    </row>
    <row r="8556" spans="1:17" hidden="1" x14ac:dyDescent="0.3">
      <c r="A8556" t="s">
        <v>33138</v>
      </c>
      <c r="B8556" t="s">
        <v>33139</v>
      </c>
      <c r="C8556" s="1" t="str">
        <f t="shared" si="1135"/>
        <v>21:0675</v>
      </c>
      <c r="D8556" s="1" t="str">
        <f t="shared" si="1136"/>
        <v>21:0205</v>
      </c>
      <c r="E8556" t="s">
        <v>33140</v>
      </c>
      <c r="F8556" t="s">
        <v>33141</v>
      </c>
      <c r="H8556">
        <v>63.768745899999999</v>
      </c>
      <c r="I8556">
        <v>-136.34441889999999</v>
      </c>
      <c r="J8556" s="1" t="str">
        <f t="shared" si="1137"/>
        <v>Fluid (stream)</v>
      </c>
      <c r="K8556" s="1" t="str">
        <f t="shared" si="1138"/>
        <v>Untreated Water</v>
      </c>
      <c r="O8556">
        <v>0.28000000000000003</v>
      </c>
      <c r="P8556">
        <v>40</v>
      </c>
      <c r="Q8556">
        <v>7.8</v>
      </c>
    </row>
    <row r="8557" spans="1:17" hidden="1" x14ac:dyDescent="0.3">
      <c r="A8557" t="s">
        <v>33142</v>
      </c>
      <c r="B8557" t="s">
        <v>33143</v>
      </c>
      <c r="C8557" s="1" t="str">
        <f t="shared" si="1135"/>
        <v>21:0675</v>
      </c>
      <c r="D8557" s="1" t="str">
        <f t="shared" si="1136"/>
        <v>21:0205</v>
      </c>
      <c r="E8557" t="s">
        <v>33140</v>
      </c>
      <c r="F8557" t="s">
        <v>33144</v>
      </c>
      <c r="H8557">
        <v>63.768745899999999</v>
      </c>
      <c r="I8557">
        <v>-136.34441889999999</v>
      </c>
      <c r="J8557" s="1" t="str">
        <f t="shared" si="1137"/>
        <v>Fluid (stream)</v>
      </c>
      <c r="K8557" s="1" t="str">
        <f t="shared" si="1138"/>
        <v>Untreated Water</v>
      </c>
      <c r="O8557">
        <v>0.33</v>
      </c>
      <c r="P8557">
        <v>50</v>
      </c>
      <c r="Q8557">
        <v>7.8</v>
      </c>
    </row>
    <row r="8558" spans="1:17" hidden="1" x14ac:dyDescent="0.3">
      <c r="A8558" t="s">
        <v>33145</v>
      </c>
      <c r="B8558" t="s">
        <v>33146</v>
      </c>
      <c r="C8558" s="1" t="str">
        <f t="shared" si="1135"/>
        <v>21:0675</v>
      </c>
      <c r="D8558" s="1" t="str">
        <f t="shared" si="1136"/>
        <v>21:0205</v>
      </c>
      <c r="E8558" t="s">
        <v>33147</v>
      </c>
      <c r="F8558" t="s">
        <v>33148</v>
      </c>
      <c r="H8558">
        <v>63.750158599999999</v>
      </c>
      <c r="I8558">
        <v>-136.37091599999999</v>
      </c>
      <c r="J8558" s="1" t="str">
        <f t="shared" si="1137"/>
        <v>Fluid (stream)</v>
      </c>
      <c r="K8558" s="1" t="str">
        <f t="shared" si="1138"/>
        <v>Untreated Water</v>
      </c>
      <c r="O8558">
        <v>0.22</v>
      </c>
      <c r="P8558">
        <v>40</v>
      </c>
      <c r="Q8558">
        <v>7.7</v>
      </c>
    </row>
    <row r="8559" spans="1:17" hidden="1" x14ac:dyDescent="0.3">
      <c r="A8559" t="s">
        <v>33149</v>
      </c>
      <c r="B8559" t="s">
        <v>33150</v>
      </c>
      <c r="C8559" s="1" t="str">
        <f t="shared" si="1135"/>
        <v>21:0675</v>
      </c>
      <c r="D8559" s="1" t="str">
        <f t="shared" si="1136"/>
        <v>21:0205</v>
      </c>
      <c r="E8559" t="s">
        <v>33151</v>
      </c>
      <c r="F8559" t="s">
        <v>33152</v>
      </c>
      <c r="H8559">
        <v>63.744464999999998</v>
      </c>
      <c r="I8559">
        <v>-136.40474359999999</v>
      </c>
      <c r="J8559" s="1" t="str">
        <f t="shared" si="1137"/>
        <v>Fluid (stream)</v>
      </c>
      <c r="K8559" s="1" t="str">
        <f t="shared" si="1138"/>
        <v>Untreated Water</v>
      </c>
      <c r="O8559">
        <v>2.5000000000000001E-2</v>
      </c>
      <c r="P8559">
        <v>30</v>
      </c>
      <c r="Q8559">
        <v>7.3</v>
      </c>
    </row>
    <row r="8560" spans="1:17" hidden="1" x14ac:dyDescent="0.3">
      <c r="A8560" t="s">
        <v>33153</v>
      </c>
      <c r="B8560" t="s">
        <v>33154</v>
      </c>
      <c r="C8560" s="1" t="str">
        <f t="shared" si="1135"/>
        <v>21:0675</v>
      </c>
      <c r="D8560" s="1" t="str">
        <f t="shared" si="1136"/>
        <v>21:0205</v>
      </c>
      <c r="E8560" t="s">
        <v>33155</v>
      </c>
      <c r="F8560" t="s">
        <v>33156</v>
      </c>
      <c r="H8560">
        <v>63.781262900000002</v>
      </c>
      <c r="I8560">
        <v>-136.37060070000001</v>
      </c>
      <c r="J8560" s="1" t="str">
        <f t="shared" si="1137"/>
        <v>Fluid (stream)</v>
      </c>
      <c r="K8560" s="1" t="str">
        <f t="shared" si="1138"/>
        <v>Untreated Water</v>
      </c>
    </row>
    <row r="8561" spans="1:17" hidden="1" x14ac:dyDescent="0.3">
      <c r="A8561" t="s">
        <v>33157</v>
      </c>
      <c r="B8561" t="s">
        <v>33158</v>
      </c>
      <c r="C8561" s="1" t="str">
        <f t="shared" si="1135"/>
        <v>21:0675</v>
      </c>
      <c r="D8561" s="1" t="str">
        <f t="shared" si="1136"/>
        <v>21:0205</v>
      </c>
      <c r="E8561" t="s">
        <v>33159</v>
      </c>
      <c r="F8561" t="s">
        <v>33160</v>
      </c>
      <c r="H8561">
        <v>63.807301000000002</v>
      </c>
      <c r="I8561">
        <v>-136.3996491</v>
      </c>
      <c r="J8561" s="1" t="str">
        <f t="shared" si="1137"/>
        <v>Fluid (stream)</v>
      </c>
      <c r="K8561" s="1" t="str">
        <f t="shared" si="1138"/>
        <v>Untreated Water</v>
      </c>
      <c r="O8561">
        <v>0.5</v>
      </c>
      <c r="P8561">
        <v>90</v>
      </c>
      <c r="Q8561">
        <v>7.7</v>
      </c>
    </row>
    <row r="8562" spans="1:17" hidden="1" x14ac:dyDescent="0.3">
      <c r="A8562" t="s">
        <v>33161</v>
      </c>
      <c r="B8562" t="s">
        <v>33162</v>
      </c>
      <c r="C8562" s="1" t="str">
        <f t="shared" si="1135"/>
        <v>21:0675</v>
      </c>
      <c r="D8562" s="1" t="str">
        <f t="shared" si="1136"/>
        <v>21:0205</v>
      </c>
      <c r="E8562" t="s">
        <v>33163</v>
      </c>
      <c r="F8562" t="s">
        <v>33164</v>
      </c>
      <c r="H8562">
        <v>63.8143083</v>
      </c>
      <c r="I8562">
        <v>-136.3101092</v>
      </c>
      <c r="J8562" s="1" t="str">
        <f t="shared" si="1137"/>
        <v>Fluid (stream)</v>
      </c>
      <c r="K8562" s="1" t="str">
        <f t="shared" si="1138"/>
        <v>Untreated Water</v>
      </c>
      <c r="O8562">
        <v>0.2</v>
      </c>
      <c r="P8562">
        <v>90</v>
      </c>
      <c r="Q8562">
        <v>7.7</v>
      </c>
    </row>
    <row r="8563" spans="1:17" hidden="1" x14ac:dyDescent="0.3">
      <c r="A8563" t="s">
        <v>33165</v>
      </c>
      <c r="B8563" t="s">
        <v>33166</v>
      </c>
      <c r="C8563" s="1" t="str">
        <f t="shared" si="1135"/>
        <v>21:0675</v>
      </c>
      <c r="D8563" s="1" t="str">
        <f t="shared" si="1136"/>
        <v>21:0205</v>
      </c>
      <c r="E8563" t="s">
        <v>33167</v>
      </c>
      <c r="F8563" t="s">
        <v>33168</v>
      </c>
      <c r="H8563">
        <v>63.813775300000003</v>
      </c>
      <c r="I8563">
        <v>-136.26624960000001</v>
      </c>
      <c r="J8563" s="1" t="str">
        <f t="shared" si="1137"/>
        <v>Fluid (stream)</v>
      </c>
      <c r="K8563" s="1" t="str">
        <f t="shared" si="1138"/>
        <v>Untreated Water</v>
      </c>
      <c r="O8563">
        <v>0.26</v>
      </c>
      <c r="P8563">
        <v>60</v>
      </c>
      <c r="Q8563">
        <v>7.7</v>
      </c>
    </row>
    <row r="8564" spans="1:17" hidden="1" x14ac:dyDescent="0.3">
      <c r="A8564" t="s">
        <v>33169</v>
      </c>
      <c r="B8564" t="s">
        <v>33170</v>
      </c>
      <c r="C8564" s="1" t="str">
        <f t="shared" si="1135"/>
        <v>21:0675</v>
      </c>
      <c r="D8564" s="1" t="str">
        <f t="shared" si="1136"/>
        <v>21:0205</v>
      </c>
      <c r="E8564" t="s">
        <v>33171</v>
      </c>
      <c r="F8564" t="s">
        <v>33172</v>
      </c>
      <c r="H8564">
        <v>63.820040800000001</v>
      </c>
      <c r="I8564">
        <v>-136.2538533</v>
      </c>
      <c r="J8564" s="1" t="str">
        <f t="shared" si="1137"/>
        <v>Fluid (stream)</v>
      </c>
      <c r="K8564" s="1" t="str">
        <f t="shared" si="1138"/>
        <v>Untreated Water</v>
      </c>
      <c r="O8564">
        <v>0.93</v>
      </c>
      <c r="P8564">
        <v>80</v>
      </c>
      <c r="Q8564">
        <v>7.7</v>
      </c>
    </row>
    <row r="8565" spans="1:17" hidden="1" x14ac:dyDescent="0.3">
      <c r="A8565" t="s">
        <v>33173</v>
      </c>
      <c r="B8565" t="s">
        <v>33174</v>
      </c>
      <c r="C8565" s="1" t="str">
        <f t="shared" si="1135"/>
        <v>21:0675</v>
      </c>
      <c r="D8565" s="1" t="str">
        <f t="shared" si="1136"/>
        <v>21:0205</v>
      </c>
      <c r="E8565" t="s">
        <v>33175</v>
      </c>
      <c r="F8565" t="s">
        <v>33176</v>
      </c>
      <c r="H8565">
        <v>63.847309299999999</v>
      </c>
      <c r="I8565">
        <v>-136.25891189999999</v>
      </c>
      <c r="J8565" s="1" t="str">
        <f t="shared" si="1137"/>
        <v>Fluid (stream)</v>
      </c>
      <c r="K8565" s="1" t="str">
        <f t="shared" si="1138"/>
        <v>Untreated Water</v>
      </c>
      <c r="O8565">
        <v>2.5000000000000001E-2</v>
      </c>
      <c r="P8565">
        <v>70</v>
      </c>
      <c r="Q8565">
        <v>7.3</v>
      </c>
    </row>
    <row r="8566" spans="1:17" hidden="1" x14ac:dyDescent="0.3">
      <c r="A8566" t="s">
        <v>33177</v>
      </c>
      <c r="B8566" t="s">
        <v>33178</v>
      </c>
      <c r="C8566" s="1" t="str">
        <f t="shared" si="1135"/>
        <v>21:0675</v>
      </c>
      <c r="D8566" s="1" t="str">
        <f t="shared" si="1136"/>
        <v>21:0205</v>
      </c>
      <c r="E8566" t="s">
        <v>33179</v>
      </c>
      <c r="F8566" t="s">
        <v>33180</v>
      </c>
      <c r="H8566">
        <v>63.863867200000001</v>
      </c>
      <c r="I8566">
        <v>-136.36296540000001</v>
      </c>
      <c r="J8566" s="1" t="str">
        <f t="shared" si="1137"/>
        <v>Fluid (stream)</v>
      </c>
      <c r="K8566" s="1" t="str">
        <f t="shared" si="1138"/>
        <v>Untreated Water</v>
      </c>
      <c r="O8566">
        <v>2.5000000000000001E-2</v>
      </c>
      <c r="P8566">
        <v>50</v>
      </c>
      <c r="Q8566">
        <v>7.4</v>
      </c>
    </row>
    <row r="8567" spans="1:17" hidden="1" x14ac:dyDescent="0.3">
      <c r="A8567" t="s">
        <v>33181</v>
      </c>
      <c r="B8567" t="s">
        <v>33182</v>
      </c>
      <c r="C8567" s="1" t="str">
        <f t="shared" si="1135"/>
        <v>21:0675</v>
      </c>
      <c r="D8567" s="1" t="str">
        <f t="shared" si="1136"/>
        <v>21:0205</v>
      </c>
      <c r="E8567" t="s">
        <v>33183</v>
      </c>
      <c r="F8567" t="s">
        <v>33184</v>
      </c>
      <c r="H8567">
        <v>63.794680200000002</v>
      </c>
      <c r="I8567">
        <v>-136.44163219999999</v>
      </c>
      <c r="J8567" s="1" t="str">
        <f t="shared" si="1137"/>
        <v>Fluid (stream)</v>
      </c>
      <c r="K8567" s="1" t="str">
        <f t="shared" si="1138"/>
        <v>Untreated Water</v>
      </c>
      <c r="O8567">
        <v>1.3</v>
      </c>
      <c r="P8567">
        <v>70</v>
      </c>
      <c r="Q8567">
        <v>8</v>
      </c>
    </row>
    <row r="8568" spans="1:17" hidden="1" x14ac:dyDescent="0.3">
      <c r="A8568" t="s">
        <v>33185</v>
      </c>
      <c r="B8568" t="s">
        <v>33186</v>
      </c>
      <c r="C8568" s="1" t="str">
        <f t="shared" si="1135"/>
        <v>21:0675</v>
      </c>
      <c r="D8568" s="1" t="str">
        <f t="shared" si="1136"/>
        <v>21:0205</v>
      </c>
      <c r="E8568" t="s">
        <v>33187</v>
      </c>
      <c r="F8568" t="s">
        <v>33188</v>
      </c>
      <c r="H8568">
        <v>63.829820499999997</v>
      </c>
      <c r="I8568">
        <v>-136.4911554</v>
      </c>
      <c r="J8568" s="1" t="str">
        <f t="shared" si="1137"/>
        <v>Fluid (stream)</v>
      </c>
      <c r="K8568" s="1" t="str">
        <f t="shared" si="1138"/>
        <v>Untreated Water</v>
      </c>
      <c r="O8568">
        <v>0.63</v>
      </c>
      <c r="P8568">
        <v>70</v>
      </c>
      <c r="Q8568">
        <v>8.1</v>
      </c>
    </row>
    <row r="8569" spans="1:17" hidden="1" x14ac:dyDescent="0.3">
      <c r="A8569" t="s">
        <v>33189</v>
      </c>
      <c r="B8569" t="s">
        <v>33190</v>
      </c>
      <c r="C8569" s="1" t="str">
        <f t="shared" si="1135"/>
        <v>21:0675</v>
      </c>
      <c r="D8569" s="1" t="str">
        <f t="shared" si="1136"/>
        <v>21:0205</v>
      </c>
      <c r="E8569" t="s">
        <v>33187</v>
      </c>
      <c r="F8569" t="s">
        <v>33191</v>
      </c>
      <c r="H8569">
        <v>63.829820499999997</v>
      </c>
      <c r="I8569">
        <v>-136.4911554</v>
      </c>
      <c r="J8569" s="1" t="str">
        <f t="shared" si="1137"/>
        <v>Fluid (stream)</v>
      </c>
      <c r="K8569" s="1" t="str">
        <f t="shared" si="1138"/>
        <v>Untreated Water</v>
      </c>
      <c r="O8569">
        <v>0.57999999999999996</v>
      </c>
      <c r="P8569">
        <v>70</v>
      </c>
      <c r="Q8569">
        <v>7.6</v>
      </c>
    </row>
    <row r="8570" spans="1:17" hidden="1" x14ac:dyDescent="0.3">
      <c r="A8570" t="s">
        <v>33192</v>
      </c>
      <c r="B8570" t="s">
        <v>33193</v>
      </c>
      <c r="C8570" s="1" t="str">
        <f t="shared" si="1135"/>
        <v>21:0675</v>
      </c>
      <c r="D8570" s="1" t="str">
        <f t="shared" si="1136"/>
        <v>21:0205</v>
      </c>
      <c r="E8570" t="s">
        <v>33194</v>
      </c>
      <c r="F8570" t="s">
        <v>33195</v>
      </c>
      <c r="H8570">
        <v>63.847951799999997</v>
      </c>
      <c r="I8570">
        <v>-136.5357022</v>
      </c>
      <c r="J8570" s="1" t="str">
        <f t="shared" si="1137"/>
        <v>Fluid (stream)</v>
      </c>
      <c r="K8570" s="1" t="str">
        <f t="shared" si="1138"/>
        <v>Untreated Water</v>
      </c>
      <c r="O8570">
        <v>0.28000000000000003</v>
      </c>
      <c r="P8570">
        <v>70</v>
      </c>
      <c r="Q8570">
        <v>7.7</v>
      </c>
    </row>
    <row r="8571" spans="1:17" hidden="1" x14ac:dyDescent="0.3">
      <c r="A8571" t="s">
        <v>33196</v>
      </c>
      <c r="B8571" t="s">
        <v>33197</v>
      </c>
      <c r="C8571" s="1" t="str">
        <f t="shared" si="1135"/>
        <v>21:0675</v>
      </c>
      <c r="D8571" s="1" t="str">
        <f t="shared" si="1136"/>
        <v>21:0205</v>
      </c>
      <c r="E8571" t="s">
        <v>33198</v>
      </c>
      <c r="F8571" t="s">
        <v>33199</v>
      </c>
      <c r="H8571">
        <v>63.870692400000003</v>
      </c>
      <c r="I8571">
        <v>-136.5571362</v>
      </c>
      <c r="J8571" s="1" t="str">
        <f t="shared" si="1137"/>
        <v>Fluid (stream)</v>
      </c>
      <c r="K8571" s="1" t="str">
        <f t="shared" si="1138"/>
        <v>Untreated Water</v>
      </c>
      <c r="O8571">
        <v>0.75</v>
      </c>
      <c r="P8571">
        <v>60</v>
      </c>
      <c r="Q8571">
        <v>7.7</v>
      </c>
    </row>
    <row r="8572" spans="1:17" hidden="1" x14ac:dyDescent="0.3">
      <c r="A8572" t="s">
        <v>33200</v>
      </c>
      <c r="B8572" t="s">
        <v>33201</v>
      </c>
      <c r="C8572" s="1" t="str">
        <f t="shared" si="1135"/>
        <v>21:0675</v>
      </c>
      <c r="D8572" s="1" t="str">
        <f t="shared" si="1136"/>
        <v>21:0205</v>
      </c>
      <c r="E8572" t="s">
        <v>33202</v>
      </c>
      <c r="F8572" t="s">
        <v>33203</v>
      </c>
      <c r="H8572">
        <v>63.871639700000003</v>
      </c>
      <c r="I8572">
        <v>-136.5732701</v>
      </c>
      <c r="J8572" s="1" t="str">
        <f t="shared" si="1137"/>
        <v>Fluid (stream)</v>
      </c>
      <c r="K8572" s="1" t="str">
        <f t="shared" si="1138"/>
        <v>Untreated Water</v>
      </c>
      <c r="O8572">
        <v>0.08</v>
      </c>
      <c r="P8572">
        <v>60</v>
      </c>
      <c r="Q8572">
        <v>7.4</v>
      </c>
    </row>
    <row r="8573" spans="1:17" hidden="1" x14ac:dyDescent="0.3">
      <c r="A8573" t="s">
        <v>33204</v>
      </c>
      <c r="B8573" t="s">
        <v>33205</v>
      </c>
      <c r="C8573" s="1" t="str">
        <f t="shared" si="1135"/>
        <v>21:0675</v>
      </c>
      <c r="D8573" s="1" t="str">
        <f t="shared" si="1136"/>
        <v>21:0205</v>
      </c>
      <c r="E8573" t="s">
        <v>33206</v>
      </c>
      <c r="F8573" t="s">
        <v>33207</v>
      </c>
      <c r="H8573">
        <v>63.900530400000001</v>
      </c>
      <c r="I8573">
        <v>-136.52842799999999</v>
      </c>
      <c r="J8573" s="1" t="str">
        <f t="shared" si="1137"/>
        <v>Fluid (stream)</v>
      </c>
      <c r="K8573" s="1" t="str">
        <f t="shared" si="1138"/>
        <v>Untreated Water</v>
      </c>
      <c r="O8573">
        <v>0.12</v>
      </c>
      <c r="P8573">
        <v>60</v>
      </c>
      <c r="Q8573">
        <v>7.5</v>
      </c>
    </row>
    <row r="8574" spans="1:17" hidden="1" x14ac:dyDescent="0.3">
      <c r="A8574" t="s">
        <v>33208</v>
      </c>
      <c r="B8574" t="s">
        <v>33209</v>
      </c>
      <c r="C8574" s="1" t="str">
        <f t="shared" si="1135"/>
        <v>21:0675</v>
      </c>
      <c r="D8574" s="1" t="str">
        <f>HYPERLINK("http://geochem.nrcan.gc.ca/cdogs/content/svy/svy_e.htm", "")</f>
        <v/>
      </c>
      <c r="G8574" s="1" t="str">
        <f>HYPERLINK("http://geochem.nrcan.gc.ca/cdogs/content/cr_/cr_00080_e.htm", "80")</f>
        <v>80</v>
      </c>
      <c r="J8574" t="s">
        <v>11453</v>
      </c>
      <c r="K8574" t="s">
        <v>11454</v>
      </c>
      <c r="O8574">
        <v>0.25</v>
      </c>
      <c r="P8574">
        <v>100</v>
      </c>
      <c r="Q8574">
        <v>7.5</v>
      </c>
    </row>
    <row r="8575" spans="1:17" hidden="1" x14ac:dyDescent="0.3">
      <c r="A8575" t="s">
        <v>33210</v>
      </c>
      <c r="B8575" t="s">
        <v>33211</v>
      </c>
      <c r="C8575" s="1" t="str">
        <f t="shared" si="1135"/>
        <v>21:0675</v>
      </c>
      <c r="D8575" s="1" t="str">
        <f>HYPERLINK("http://geochem.nrcan.gc.ca/cdogs/content/svy/svy210205_e.htm", "21:0205")</f>
        <v>21:0205</v>
      </c>
      <c r="E8575" t="s">
        <v>33212</v>
      </c>
      <c r="F8575" t="s">
        <v>33213</v>
      </c>
      <c r="H8575">
        <v>63.891717900000003</v>
      </c>
      <c r="I8575">
        <v>-136.4684675</v>
      </c>
      <c r="J8575" s="1" t="str">
        <f>HYPERLINK("http://geochem.nrcan.gc.ca/cdogs/content/kwd/kwd020018_e.htm", "Fluid (stream)")</f>
        <v>Fluid (stream)</v>
      </c>
      <c r="K8575" s="1" t="str">
        <f>HYPERLINK("http://geochem.nrcan.gc.ca/cdogs/content/kwd/kwd080007_e.htm", "Untreated Water")</f>
        <v>Untreated Water</v>
      </c>
      <c r="O8575">
        <v>2.5000000000000001E-2</v>
      </c>
      <c r="P8575">
        <v>60</v>
      </c>
      <c r="Q8575">
        <v>7.8</v>
      </c>
    </row>
    <row r="8576" spans="1:17" hidden="1" x14ac:dyDescent="0.3">
      <c r="A8576" t="s">
        <v>33214</v>
      </c>
      <c r="B8576" t="s">
        <v>33215</v>
      </c>
      <c r="C8576" s="1" t="str">
        <f t="shared" si="1135"/>
        <v>21:0675</v>
      </c>
      <c r="D8576" s="1" t="str">
        <f>HYPERLINK("http://geochem.nrcan.gc.ca/cdogs/content/svy/svy210205_e.htm", "21:0205")</f>
        <v>21:0205</v>
      </c>
      <c r="E8576" t="s">
        <v>33216</v>
      </c>
      <c r="F8576" t="s">
        <v>33217</v>
      </c>
      <c r="H8576">
        <v>63.8710351</v>
      </c>
      <c r="I8576">
        <v>-136.4410479</v>
      </c>
      <c r="J8576" s="1" t="str">
        <f>HYPERLINK("http://geochem.nrcan.gc.ca/cdogs/content/kwd/kwd020018_e.htm", "Fluid (stream)")</f>
        <v>Fluid (stream)</v>
      </c>
      <c r="K8576" s="1" t="str">
        <f>HYPERLINK("http://geochem.nrcan.gc.ca/cdogs/content/kwd/kwd080007_e.htm", "Untreated Water")</f>
        <v>Untreated Water</v>
      </c>
      <c r="O8576">
        <v>2.8</v>
      </c>
      <c r="P8576">
        <v>90</v>
      </c>
      <c r="Q8576">
        <v>8.1999999999999993</v>
      </c>
    </row>
    <row r="8577" spans="1:17" hidden="1" x14ac:dyDescent="0.3">
      <c r="A8577" t="s">
        <v>33218</v>
      </c>
      <c r="B8577" t="s">
        <v>33219</v>
      </c>
      <c r="C8577" s="1" t="str">
        <f t="shared" si="1135"/>
        <v>21:0675</v>
      </c>
      <c r="D8577" s="1" t="str">
        <f>HYPERLINK("http://geochem.nrcan.gc.ca/cdogs/content/svy/svy210205_e.htm", "21:0205")</f>
        <v>21:0205</v>
      </c>
      <c r="E8577" t="s">
        <v>33220</v>
      </c>
      <c r="F8577" t="s">
        <v>33221</v>
      </c>
      <c r="H8577">
        <v>63.886516700000001</v>
      </c>
      <c r="I8577">
        <v>-136.41762650000001</v>
      </c>
      <c r="J8577" s="1" t="str">
        <f>HYPERLINK("http://geochem.nrcan.gc.ca/cdogs/content/kwd/kwd020018_e.htm", "Fluid (stream)")</f>
        <v>Fluid (stream)</v>
      </c>
      <c r="K8577" s="1" t="str">
        <f>HYPERLINK("http://geochem.nrcan.gc.ca/cdogs/content/kwd/kwd080007_e.htm", "Untreated Water")</f>
        <v>Untreated Water</v>
      </c>
      <c r="O8577">
        <v>2.6</v>
      </c>
      <c r="P8577">
        <v>100</v>
      </c>
      <c r="Q8577">
        <v>8.3000000000000007</v>
      </c>
    </row>
    <row r="8578" spans="1:17" hidden="1" x14ac:dyDescent="0.3">
      <c r="A8578" t="s">
        <v>33222</v>
      </c>
      <c r="B8578" t="s">
        <v>33223</v>
      </c>
      <c r="C8578" s="1" t="str">
        <f t="shared" si="1135"/>
        <v>21:0675</v>
      </c>
      <c r="D8578" s="1" t="str">
        <f>HYPERLINK("http://geochem.nrcan.gc.ca/cdogs/content/svy/svy210205_e.htm", "21:0205")</f>
        <v>21:0205</v>
      </c>
      <c r="E8578" t="s">
        <v>33224</v>
      </c>
      <c r="F8578" t="s">
        <v>33225</v>
      </c>
      <c r="H8578">
        <v>63.909405599999999</v>
      </c>
      <c r="I8578">
        <v>-136.3509498</v>
      </c>
      <c r="J8578" s="1" t="str">
        <f>HYPERLINK("http://geochem.nrcan.gc.ca/cdogs/content/kwd/kwd020018_e.htm", "Fluid (stream)")</f>
        <v>Fluid (stream)</v>
      </c>
      <c r="K8578" s="1" t="str">
        <f>HYPERLINK("http://geochem.nrcan.gc.ca/cdogs/content/kwd/kwd080007_e.htm", "Untreated Water")</f>
        <v>Untreated Water</v>
      </c>
      <c r="O8578">
        <v>2.2000000000000002</v>
      </c>
      <c r="P8578">
        <v>110</v>
      </c>
      <c r="Q8578">
        <v>7.9</v>
      </c>
    </row>
    <row r="8579" spans="1:17" hidden="1" x14ac:dyDescent="0.3">
      <c r="A8579" t="s">
        <v>33226</v>
      </c>
      <c r="B8579" t="s">
        <v>33227</v>
      </c>
      <c r="C8579" s="1" t="str">
        <f t="shared" si="1135"/>
        <v>21:0675</v>
      </c>
      <c r="D8579" s="1" t="str">
        <f>HYPERLINK("http://geochem.nrcan.gc.ca/cdogs/content/svy/svy_e.htm", "")</f>
        <v/>
      </c>
      <c r="G8579" s="1" t="str">
        <f>HYPERLINK("http://geochem.nrcan.gc.ca/cdogs/content/cr_/cr_00082_e.htm", "82")</f>
        <v>82</v>
      </c>
      <c r="J8579" t="s">
        <v>11453</v>
      </c>
      <c r="K8579" t="s">
        <v>11454</v>
      </c>
      <c r="O8579">
        <v>1.2</v>
      </c>
      <c r="P8579">
        <v>310</v>
      </c>
      <c r="Q8579">
        <v>7.9</v>
      </c>
    </row>
    <row r="8580" spans="1:17" hidden="1" x14ac:dyDescent="0.3">
      <c r="A8580" t="s">
        <v>33228</v>
      </c>
      <c r="B8580" t="s">
        <v>33229</v>
      </c>
      <c r="C8580" s="1" t="str">
        <f t="shared" si="1135"/>
        <v>21:0675</v>
      </c>
      <c r="D8580" s="1" t="str">
        <f t="shared" ref="D8580:D8615" si="1139">HYPERLINK("http://geochem.nrcan.gc.ca/cdogs/content/svy/svy210205_e.htm", "21:0205")</f>
        <v>21:0205</v>
      </c>
      <c r="E8580" t="s">
        <v>33230</v>
      </c>
      <c r="F8580" t="s">
        <v>33231</v>
      </c>
      <c r="H8580">
        <v>63.909459400000003</v>
      </c>
      <c r="I8580">
        <v>-136.30798669999999</v>
      </c>
      <c r="J8580" s="1" t="str">
        <f t="shared" ref="J8580:J8615" si="1140">HYPERLINK("http://geochem.nrcan.gc.ca/cdogs/content/kwd/kwd020018_e.htm", "Fluid (stream)")</f>
        <v>Fluid (stream)</v>
      </c>
      <c r="K8580" s="1" t="str">
        <f t="shared" ref="K8580:K8615" si="1141">HYPERLINK("http://geochem.nrcan.gc.ca/cdogs/content/kwd/kwd080007_e.htm", "Untreated Water")</f>
        <v>Untreated Water</v>
      </c>
      <c r="O8580">
        <v>2.1</v>
      </c>
      <c r="P8580">
        <v>150</v>
      </c>
      <c r="Q8580">
        <v>8.3000000000000007</v>
      </c>
    </row>
    <row r="8581" spans="1:17" hidden="1" x14ac:dyDescent="0.3">
      <c r="A8581" t="s">
        <v>33232</v>
      </c>
      <c r="B8581" t="s">
        <v>33233</v>
      </c>
      <c r="C8581" s="1" t="str">
        <f t="shared" si="1135"/>
        <v>21:0675</v>
      </c>
      <c r="D8581" s="1" t="str">
        <f t="shared" si="1139"/>
        <v>21:0205</v>
      </c>
      <c r="E8581" t="s">
        <v>33234</v>
      </c>
      <c r="F8581" t="s">
        <v>33235</v>
      </c>
      <c r="H8581">
        <v>63.873309300000003</v>
      </c>
      <c r="I8581">
        <v>-136.27550590000001</v>
      </c>
      <c r="J8581" s="1" t="str">
        <f t="shared" si="1140"/>
        <v>Fluid (stream)</v>
      </c>
      <c r="K8581" s="1" t="str">
        <f t="shared" si="1141"/>
        <v>Untreated Water</v>
      </c>
      <c r="O8581">
        <v>3.1</v>
      </c>
      <c r="P8581">
        <v>110</v>
      </c>
      <c r="Q8581">
        <v>8.4</v>
      </c>
    </row>
    <row r="8582" spans="1:17" hidden="1" x14ac:dyDescent="0.3">
      <c r="A8582" t="s">
        <v>33236</v>
      </c>
      <c r="B8582" t="s">
        <v>33237</v>
      </c>
      <c r="C8582" s="1" t="str">
        <f t="shared" si="1135"/>
        <v>21:0675</v>
      </c>
      <c r="D8582" s="1" t="str">
        <f t="shared" si="1139"/>
        <v>21:0205</v>
      </c>
      <c r="E8582" t="s">
        <v>33234</v>
      </c>
      <c r="F8582" t="s">
        <v>33238</v>
      </c>
      <c r="H8582">
        <v>63.873309300000003</v>
      </c>
      <c r="I8582">
        <v>-136.27550590000001</v>
      </c>
      <c r="J8582" s="1" t="str">
        <f t="shared" si="1140"/>
        <v>Fluid (stream)</v>
      </c>
      <c r="K8582" s="1" t="str">
        <f t="shared" si="1141"/>
        <v>Untreated Water</v>
      </c>
      <c r="O8582">
        <v>2.7</v>
      </c>
      <c r="P8582">
        <v>100</v>
      </c>
      <c r="Q8582">
        <v>8.3000000000000007</v>
      </c>
    </row>
    <row r="8583" spans="1:17" hidden="1" x14ac:dyDescent="0.3">
      <c r="A8583" t="s">
        <v>33239</v>
      </c>
      <c r="B8583" t="s">
        <v>33240</v>
      </c>
      <c r="C8583" s="1" t="str">
        <f t="shared" si="1135"/>
        <v>21:0675</v>
      </c>
      <c r="D8583" s="1" t="str">
        <f t="shared" si="1139"/>
        <v>21:0205</v>
      </c>
      <c r="E8583" t="s">
        <v>33241</v>
      </c>
      <c r="F8583" t="s">
        <v>33242</v>
      </c>
      <c r="H8583">
        <v>63.890461999999999</v>
      </c>
      <c r="I8583">
        <v>-136.21393839999999</v>
      </c>
      <c r="J8583" s="1" t="str">
        <f t="shared" si="1140"/>
        <v>Fluid (stream)</v>
      </c>
      <c r="K8583" s="1" t="str">
        <f t="shared" si="1141"/>
        <v>Untreated Water</v>
      </c>
    </row>
    <row r="8584" spans="1:17" hidden="1" x14ac:dyDescent="0.3">
      <c r="A8584" t="s">
        <v>33243</v>
      </c>
      <c r="B8584" t="s">
        <v>33244</v>
      </c>
      <c r="C8584" s="1" t="str">
        <f t="shared" si="1135"/>
        <v>21:0675</v>
      </c>
      <c r="D8584" s="1" t="str">
        <f t="shared" si="1139"/>
        <v>21:0205</v>
      </c>
      <c r="E8584" t="s">
        <v>33245</v>
      </c>
      <c r="F8584" t="s">
        <v>33246</v>
      </c>
      <c r="H8584">
        <v>63.946657600000002</v>
      </c>
      <c r="I8584">
        <v>-136.51822809999999</v>
      </c>
      <c r="J8584" s="1" t="str">
        <f t="shared" si="1140"/>
        <v>Fluid (stream)</v>
      </c>
      <c r="K8584" s="1" t="str">
        <f t="shared" si="1141"/>
        <v>Untreated Water</v>
      </c>
      <c r="O8584">
        <v>0.89</v>
      </c>
      <c r="P8584">
        <v>70</v>
      </c>
      <c r="Q8584">
        <v>8.1999999999999993</v>
      </c>
    </row>
    <row r="8585" spans="1:17" hidden="1" x14ac:dyDescent="0.3">
      <c r="A8585" t="s">
        <v>33247</v>
      </c>
      <c r="B8585" t="s">
        <v>33248</v>
      </c>
      <c r="C8585" s="1" t="str">
        <f t="shared" si="1135"/>
        <v>21:0675</v>
      </c>
      <c r="D8585" s="1" t="str">
        <f t="shared" si="1139"/>
        <v>21:0205</v>
      </c>
      <c r="E8585" t="s">
        <v>33249</v>
      </c>
      <c r="F8585" t="s">
        <v>33250</v>
      </c>
      <c r="H8585">
        <v>63.973606199999999</v>
      </c>
      <c r="I8585">
        <v>-136.51537970000001</v>
      </c>
      <c r="J8585" s="1" t="str">
        <f t="shared" si="1140"/>
        <v>Fluid (stream)</v>
      </c>
      <c r="K8585" s="1" t="str">
        <f t="shared" si="1141"/>
        <v>Untreated Water</v>
      </c>
      <c r="O8585">
        <v>1.7</v>
      </c>
      <c r="P8585">
        <v>60</v>
      </c>
      <c r="Q8585">
        <v>8.1</v>
      </c>
    </row>
    <row r="8586" spans="1:17" hidden="1" x14ac:dyDescent="0.3">
      <c r="A8586" t="s">
        <v>33251</v>
      </c>
      <c r="B8586" t="s">
        <v>33252</v>
      </c>
      <c r="C8586" s="1" t="str">
        <f t="shared" si="1135"/>
        <v>21:0675</v>
      </c>
      <c r="D8586" s="1" t="str">
        <f t="shared" si="1139"/>
        <v>21:0205</v>
      </c>
      <c r="E8586" t="s">
        <v>33253</v>
      </c>
      <c r="F8586" t="s">
        <v>33254</v>
      </c>
      <c r="H8586">
        <v>63.982338599999999</v>
      </c>
      <c r="I8586">
        <v>-136.54186809999999</v>
      </c>
      <c r="J8586" s="1" t="str">
        <f t="shared" si="1140"/>
        <v>Fluid (stream)</v>
      </c>
      <c r="K8586" s="1" t="str">
        <f t="shared" si="1141"/>
        <v>Untreated Water</v>
      </c>
      <c r="O8586">
        <v>0.5</v>
      </c>
      <c r="P8586">
        <v>60</v>
      </c>
      <c r="Q8586">
        <v>7.9</v>
      </c>
    </row>
    <row r="8587" spans="1:17" hidden="1" x14ac:dyDescent="0.3">
      <c r="A8587" t="s">
        <v>33255</v>
      </c>
      <c r="B8587" t="s">
        <v>33256</v>
      </c>
      <c r="C8587" s="1" t="str">
        <f t="shared" si="1135"/>
        <v>21:0675</v>
      </c>
      <c r="D8587" s="1" t="str">
        <f t="shared" si="1139"/>
        <v>21:0205</v>
      </c>
      <c r="E8587" t="s">
        <v>33257</v>
      </c>
      <c r="F8587" t="s">
        <v>33258</v>
      </c>
      <c r="H8587">
        <v>63.9801936</v>
      </c>
      <c r="I8587">
        <v>-136.6038925</v>
      </c>
      <c r="J8587" s="1" t="str">
        <f t="shared" si="1140"/>
        <v>Fluid (stream)</v>
      </c>
      <c r="K8587" s="1" t="str">
        <f t="shared" si="1141"/>
        <v>Untreated Water</v>
      </c>
      <c r="O8587">
        <v>0.17</v>
      </c>
      <c r="P8587">
        <v>60</v>
      </c>
      <c r="Q8587">
        <v>7.7</v>
      </c>
    </row>
    <row r="8588" spans="1:17" hidden="1" x14ac:dyDescent="0.3">
      <c r="A8588" t="s">
        <v>33259</v>
      </c>
      <c r="B8588" t="s">
        <v>33260</v>
      </c>
      <c r="C8588" s="1" t="str">
        <f t="shared" si="1135"/>
        <v>21:0675</v>
      </c>
      <c r="D8588" s="1" t="str">
        <f t="shared" si="1139"/>
        <v>21:0205</v>
      </c>
      <c r="E8588" t="s">
        <v>33261</v>
      </c>
      <c r="F8588" t="s">
        <v>33262</v>
      </c>
      <c r="H8588">
        <v>63.990942599999997</v>
      </c>
      <c r="I8588">
        <v>-136.76349980000001</v>
      </c>
      <c r="J8588" s="1" t="str">
        <f t="shared" si="1140"/>
        <v>Fluid (stream)</v>
      </c>
      <c r="K8588" s="1" t="str">
        <f t="shared" si="1141"/>
        <v>Untreated Water</v>
      </c>
      <c r="O8588">
        <v>2.5000000000000001E-2</v>
      </c>
      <c r="P8588">
        <v>50</v>
      </c>
      <c r="Q8588">
        <v>7.1</v>
      </c>
    </row>
    <row r="8589" spans="1:17" hidden="1" x14ac:dyDescent="0.3">
      <c r="A8589" t="s">
        <v>33263</v>
      </c>
      <c r="B8589" t="s">
        <v>33264</v>
      </c>
      <c r="C8589" s="1" t="str">
        <f t="shared" si="1135"/>
        <v>21:0675</v>
      </c>
      <c r="D8589" s="1" t="str">
        <f t="shared" si="1139"/>
        <v>21:0205</v>
      </c>
      <c r="E8589" t="s">
        <v>33265</v>
      </c>
      <c r="F8589" t="s">
        <v>33266</v>
      </c>
      <c r="H8589">
        <v>63.985998500000001</v>
      </c>
      <c r="I8589">
        <v>-136.87696550000001</v>
      </c>
      <c r="J8589" s="1" t="str">
        <f t="shared" si="1140"/>
        <v>Fluid (stream)</v>
      </c>
      <c r="K8589" s="1" t="str">
        <f t="shared" si="1141"/>
        <v>Untreated Water</v>
      </c>
      <c r="O8589">
        <v>0.69</v>
      </c>
      <c r="P8589">
        <v>130</v>
      </c>
      <c r="Q8589">
        <v>8.1</v>
      </c>
    </row>
    <row r="8590" spans="1:17" hidden="1" x14ac:dyDescent="0.3">
      <c r="A8590" t="s">
        <v>33267</v>
      </c>
      <c r="B8590" t="s">
        <v>33268</v>
      </c>
      <c r="C8590" s="1" t="str">
        <f t="shared" si="1135"/>
        <v>21:0675</v>
      </c>
      <c r="D8590" s="1" t="str">
        <f t="shared" si="1139"/>
        <v>21:0205</v>
      </c>
      <c r="E8590" t="s">
        <v>33269</v>
      </c>
      <c r="F8590" t="s">
        <v>33270</v>
      </c>
      <c r="H8590">
        <v>63.994024699999997</v>
      </c>
      <c r="I8590">
        <v>-136.867873</v>
      </c>
      <c r="J8590" s="1" t="str">
        <f t="shared" si="1140"/>
        <v>Fluid (stream)</v>
      </c>
      <c r="K8590" s="1" t="str">
        <f t="shared" si="1141"/>
        <v>Untreated Water</v>
      </c>
      <c r="O8590">
        <v>0.11</v>
      </c>
      <c r="P8590">
        <v>80</v>
      </c>
      <c r="Q8590">
        <v>7.6</v>
      </c>
    </row>
    <row r="8591" spans="1:17" hidden="1" x14ac:dyDescent="0.3">
      <c r="A8591" t="s">
        <v>33271</v>
      </c>
      <c r="B8591" t="s">
        <v>33272</v>
      </c>
      <c r="C8591" s="1" t="str">
        <f t="shared" si="1135"/>
        <v>21:0675</v>
      </c>
      <c r="D8591" s="1" t="str">
        <f t="shared" si="1139"/>
        <v>21:0205</v>
      </c>
      <c r="E8591" t="s">
        <v>33273</v>
      </c>
      <c r="F8591" t="s">
        <v>33274</v>
      </c>
      <c r="H8591">
        <v>63.9733521</v>
      </c>
      <c r="I8591">
        <v>-136.93743839999999</v>
      </c>
      <c r="J8591" s="1" t="str">
        <f t="shared" si="1140"/>
        <v>Fluid (stream)</v>
      </c>
      <c r="K8591" s="1" t="str">
        <f t="shared" si="1141"/>
        <v>Untreated Water</v>
      </c>
      <c r="O8591">
        <v>2.6</v>
      </c>
      <c r="P8591">
        <v>140</v>
      </c>
      <c r="Q8591">
        <v>8.1999999999999993</v>
      </c>
    </row>
    <row r="8592" spans="1:17" hidden="1" x14ac:dyDescent="0.3">
      <c r="A8592" t="s">
        <v>33275</v>
      </c>
      <c r="B8592" t="s">
        <v>33276</v>
      </c>
      <c r="C8592" s="1" t="str">
        <f t="shared" si="1135"/>
        <v>21:0675</v>
      </c>
      <c r="D8592" s="1" t="str">
        <f t="shared" si="1139"/>
        <v>21:0205</v>
      </c>
      <c r="E8592" t="s">
        <v>33277</v>
      </c>
      <c r="F8592" t="s">
        <v>33278</v>
      </c>
      <c r="H8592">
        <v>63.962660399999997</v>
      </c>
      <c r="I8592">
        <v>-136.80838729999999</v>
      </c>
      <c r="J8592" s="1" t="str">
        <f t="shared" si="1140"/>
        <v>Fluid (stream)</v>
      </c>
      <c r="K8592" s="1" t="str">
        <f t="shared" si="1141"/>
        <v>Untreated Water</v>
      </c>
      <c r="O8592">
        <v>2.5000000000000001E-2</v>
      </c>
      <c r="P8592">
        <v>80</v>
      </c>
      <c r="Q8592">
        <v>7.3</v>
      </c>
    </row>
    <row r="8593" spans="1:17" hidden="1" x14ac:dyDescent="0.3">
      <c r="A8593" t="s">
        <v>33279</v>
      </c>
      <c r="B8593" t="s">
        <v>33280</v>
      </c>
      <c r="C8593" s="1" t="str">
        <f t="shared" si="1135"/>
        <v>21:0675</v>
      </c>
      <c r="D8593" s="1" t="str">
        <f t="shared" si="1139"/>
        <v>21:0205</v>
      </c>
      <c r="E8593" t="s">
        <v>33281</v>
      </c>
      <c r="F8593" t="s">
        <v>33282</v>
      </c>
      <c r="H8593">
        <v>63.934463600000001</v>
      </c>
      <c r="I8593">
        <v>-136.75743689999999</v>
      </c>
      <c r="J8593" s="1" t="str">
        <f t="shared" si="1140"/>
        <v>Fluid (stream)</v>
      </c>
      <c r="K8593" s="1" t="str">
        <f t="shared" si="1141"/>
        <v>Untreated Water</v>
      </c>
      <c r="O8593">
        <v>2.5000000000000001E-2</v>
      </c>
      <c r="P8593">
        <v>70</v>
      </c>
      <c r="Q8593">
        <v>7.2</v>
      </c>
    </row>
    <row r="8594" spans="1:17" hidden="1" x14ac:dyDescent="0.3">
      <c r="A8594" t="s">
        <v>33283</v>
      </c>
      <c r="B8594" t="s">
        <v>33284</v>
      </c>
      <c r="C8594" s="1" t="str">
        <f t="shared" si="1135"/>
        <v>21:0675</v>
      </c>
      <c r="D8594" s="1" t="str">
        <f t="shared" si="1139"/>
        <v>21:0205</v>
      </c>
      <c r="E8594" t="s">
        <v>33285</v>
      </c>
      <c r="F8594" t="s">
        <v>33286</v>
      </c>
      <c r="H8594">
        <v>63.933032400000002</v>
      </c>
      <c r="I8594">
        <v>-136.70677019999999</v>
      </c>
      <c r="J8594" s="1" t="str">
        <f t="shared" si="1140"/>
        <v>Fluid (stream)</v>
      </c>
      <c r="K8594" s="1" t="str">
        <f t="shared" si="1141"/>
        <v>Untreated Water</v>
      </c>
      <c r="O8594">
        <v>0.12</v>
      </c>
      <c r="P8594">
        <v>90</v>
      </c>
      <c r="Q8594">
        <v>8</v>
      </c>
    </row>
    <row r="8595" spans="1:17" hidden="1" x14ac:dyDescent="0.3">
      <c r="A8595" t="s">
        <v>33287</v>
      </c>
      <c r="B8595" t="s">
        <v>33288</v>
      </c>
      <c r="C8595" s="1" t="str">
        <f t="shared" si="1135"/>
        <v>21:0675</v>
      </c>
      <c r="D8595" s="1" t="str">
        <f t="shared" si="1139"/>
        <v>21:0205</v>
      </c>
      <c r="E8595" t="s">
        <v>33289</v>
      </c>
      <c r="F8595" t="s">
        <v>33290</v>
      </c>
      <c r="H8595">
        <v>63.9377779</v>
      </c>
      <c r="I8595">
        <v>-136.68018530000001</v>
      </c>
      <c r="J8595" s="1" t="str">
        <f t="shared" si="1140"/>
        <v>Fluid (stream)</v>
      </c>
      <c r="K8595" s="1" t="str">
        <f t="shared" si="1141"/>
        <v>Untreated Water</v>
      </c>
      <c r="O8595">
        <v>2.5000000000000001E-2</v>
      </c>
      <c r="P8595">
        <v>260</v>
      </c>
      <c r="Q8595">
        <v>7.4</v>
      </c>
    </row>
    <row r="8596" spans="1:17" hidden="1" x14ac:dyDescent="0.3">
      <c r="A8596" t="s">
        <v>33291</v>
      </c>
      <c r="B8596" t="s">
        <v>33292</v>
      </c>
      <c r="C8596" s="1" t="str">
        <f t="shared" si="1135"/>
        <v>21:0675</v>
      </c>
      <c r="D8596" s="1" t="str">
        <f t="shared" si="1139"/>
        <v>21:0205</v>
      </c>
      <c r="E8596" t="s">
        <v>33293</v>
      </c>
      <c r="F8596" t="s">
        <v>33294</v>
      </c>
      <c r="H8596">
        <v>63.936756199999998</v>
      </c>
      <c r="I8596">
        <v>-136.65039530000001</v>
      </c>
      <c r="J8596" s="1" t="str">
        <f t="shared" si="1140"/>
        <v>Fluid (stream)</v>
      </c>
      <c r="K8596" s="1" t="str">
        <f t="shared" si="1141"/>
        <v>Untreated Water</v>
      </c>
      <c r="O8596">
        <v>0.14000000000000001</v>
      </c>
      <c r="P8596">
        <v>100</v>
      </c>
      <c r="Q8596">
        <v>7.8</v>
      </c>
    </row>
    <row r="8597" spans="1:17" hidden="1" x14ac:dyDescent="0.3">
      <c r="A8597" t="s">
        <v>33295</v>
      </c>
      <c r="B8597" t="s">
        <v>33296</v>
      </c>
      <c r="C8597" s="1" t="str">
        <f t="shared" si="1135"/>
        <v>21:0675</v>
      </c>
      <c r="D8597" s="1" t="str">
        <f t="shared" si="1139"/>
        <v>21:0205</v>
      </c>
      <c r="E8597" t="s">
        <v>33297</v>
      </c>
      <c r="F8597" t="s">
        <v>33298</v>
      </c>
      <c r="H8597">
        <v>63.9276926</v>
      </c>
      <c r="I8597">
        <v>-136.61757309999999</v>
      </c>
      <c r="J8597" s="1" t="str">
        <f t="shared" si="1140"/>
        <v>Fluid (stream)</v>
      </c>
      <c r="K8597" s="1" t="str">
        <f t="shared" si="1141"/>
        <v>Untreated Water</v>
      </c>
      <c r="O8597">
        <v>0.41</v>
      </c>
      <c r="P8597">
        <v>110</v>
      </c>
      <c r="Q8597">
        <v>7.9</v>
      </c>
    </row>
    <row r="8598" spans="1:17" hidden="1" x14ac:dyDescent="0.3">
      <c r="A8598" t="s">
        <v>33299</v>
      </c>
      <c r="B8598" t="s">
        <v>33300</v>
      </c>
      <c r="C8598" s="1" t="str">
        <f t="shared" si="1135"/>
        <v>21:0675</v>
      </c>
      <c r="D8598" s="1" t="str">
        <f t="shared" si="1139"/>
        <v>21:0205</v>
      </c>
      <c r="E8598" t="s">
        <v>33301</v>
      </c>
      <c r="F8598" t="s">
        <v>33302</v>
      </c>
      <c r="H8598">
        <v>63.916969299999998</v>
      </c>
      <c r="I8598">
        <v>-136.5600489</v>
      </c>
      <c r="J8598" s="1" t="str">
        <f t="shared" si="1140"/>
        <v>Fluid (stream)</v>
      </c>
      <c r="K8598" s="1" t="str">
        <f t="shared" si="1141"/>
        <v>Untreated Water</v>
      </c>
      <c r="O8598">
        <v>2.8</v>
      </c>
      <c r="P8598">
        <v>90</v>
      </c>
      <c r="Q8598">
        <v>8.1</v>
      </c>
    </row>
    <row r="8599" spans="1:17" hidden="1" x14ac:dyDescent="0.3">
      <c r="A8599" t="s">
        <v>33303</v>
      </c>
      <c r="B8599" t="s">
        <v>33304</v>
      </c>
      <c r="C8599" s="1" t="str">
        <f t="shared" si="1135"/>
        <v>21:0675</v>
      </c>
      <c r="D8599" s="1" t="str">
        <f t="shared" si="1139"/>
        <v>21:0205</v>
      </c>
      <c r="E8599" t="s">
        <v>33305</v>
      </c>
      <c r="F8599" t="s">
        <v>33306</v>
      </c>
      <c r="H8599">
        <v>63.907529599999997</v>
      </c>
      <c r="I8599">
        <v>-136.57053089999999</v>
      </c>
      <c r="J8599" s="1" t="str">
        <f t="shared" si="1140"/>
        <v>Fluid (stream)</v>
      </c>
      <c r="K8599" s="1" t="str">
        <f t="shared" si="1141"/>
        <v>Untreated Water</v>
      </c>
    </row>
    <row r="8600" spans="1:17" hidden="1" x14ac:dyDescent="0.3">
      <c r="A8600" t="s">
        <v>33307</v>
      </c>
      <c r="B8600" t="s">
        <v>33308</v>
      </c>
      <c r="C8600" s="1" t="str">
        <f t="shared" si="1135"/>
        <v>21:0675</v>
      </c>
      <c r="D8600" s="1" t="str">
        <f t="shared" si="1139"/>
        <v>21:0205</v>
      </c>
      <c r="E8600" t="s">
        <v>33309</v>
      </c>
      <c r="F8600" t="s">
        <v>33310</v>
      </c>
      <c r="H8600">
        <v>63.904133799999997</v>
      </c>
      <c r="I8600">
        <v>-136.6339874</v>
      </c>
      <c r="J8600" s="1" t="str">
        <f t="shared" si="1140"/>
        <v>Fluid (stream)</v>
      </c>
      <c r="K8600" s="1" t="str">
        <f t="shared" si="1141"/>
        <v>Untreated Water</v>
      </c>
      <c r="O8600">
        <v>0.06</v>
      </c>
      <c r="P8600">
        <v>60</v>
      </c>
      <c r="Q8600">
        <v>7.5</v>
      </c>
    </row>
    <row r="8601" spans="1:17" hidden="1" x14ac:dyDescent="0.3">
      <c r="A8601" t="s">
        <v>33311</v>
      </c>
      <c r="B8601" t="s">
        <v>33312</v>
      </c>
      <c r="C8601" s="1" t="str">
        <f t="shared" si="1135"/>
        <v>21:0675</v>
      </c>
      <c r="D8601" s="1" t="str">
        <f t="shared" si="1139"/>
        <v>21:0205</v>
      </c>
      <c r="E8601" t="s">
        <v>33313</v>
      </c>
      <c r="F8601" t="s">
        <v>33314</v>
      </c>
      <c r="H8601">
        <v>63.907744700000002</v>
      </c>
      <c r="I8601">
        <v>-136.6776946</v>
      </c>
      <c r="J8601" s="1" t="str">
        <f t="shared" si="1140"/>
        <v>Fluid (stream)</v>
      </c>
      <c r="K8601" s="1" t="str">
        <f t="shared" si="1141"/>
        <v>Untreated Water</v>
      </c>
      <c r="O8601">
        <v>0.26</v>
      </c>
      <c r="P8601">
        <v>50</v>
      </c>
      <c r="Q8601">
        <v>7.7</v>
      </c>
    </row>
    <row r="8602" spans="1:17" hidden="1" x14ac:dyDescent="0.3">
      <c r="A8602" t="s">
        <v>33315</v>
      </c>
      <c r="B8602" t="s">
        <v>33316</v>
      </c>
      <c r="C8602" s="1" t="str">
        <f t="shared" ref="C8602:C8665" si="1142">HYPERLINK("http://geochem.nrcan.gc.ca/cdogs/content/bdl/bdl210675_e.htm", "21:0675")</f>
        <v>21:0675</v>
      </c>
      <c r="D8602" s="1" t="str">
        <f t="shared" si="1139"/>
        <v>21:0205</v>
      </c>
      <c r="E8602" t="s">
        <v>33317</v>
      </c>
      <c r="F8602" t="s">
        <v>33318</v>
      </c>
      <c r="H8602">
        <v>63.888294799999997</v>
      </c>
      <c r="I8602">
        <v>-136.7412281</v>
      </c>
      <c r="J8602" s="1" t="str">
        <f t="shared" si="1140"/>
        <v>Fluid (stream)</v>
      </c>
      <c r="K8602" s="1" t="str">
        <f t="shared" si="1141"/>
        <v>Untreated Water</v>
      </c>
      <c r="O8602">
        <v>0.25</v>
      </c>
      <c r="P8602">
        <v>50</v>
      </c>
      <c r="Q8602">
        <v>7.7</v>
      </c>
    </row>
    <row r="8603" spans="1:17" hidden="1" x14ac:dyDescent="0.3">
      <c r="A8603" t="s">
        <v>33319</v>
      </c>
      <c r="B8603" t="s">
        <v>33320</v>
      </c>
      <c r="C8603" s="1" t="str">
        <f t="shared" si="1142"/>
        <v>21:0675</v>
      </c>
      <c r="D8603" s="1" t="str">
        <f t="shared" si="1139"/>
        <v>21:0205</v>
      </c>
      <c r="E8603" t="s">
        <v>33321</v>
      </c>
      <c r="F8603" t="s">
        <v>33322</v>
      </c>
      <c r="H8603">
        <v>63.873472800000002</v>
      </c>
      <c r="I8603">
        <v>-136.65975130000001</v>
      </c>
      <c r="J8603" s="1" t="str">
        <f t="shared" si="1140"/>
        <v>Fluid (stream)</v>
      </c>
      <c r="K8603" s="1" t="str">
        <f t="shared" si="1141"/>
        <v>Untreated Water</v>
      </c>
      <c r="O8603">
        <v>0.05</v>
      </c>
      <c r="P8603">
        <v>50</v>
      </c>
      <c r="Q8603">
        <v>7.3</v>
      </c>
    </row>
    <row r="8604" spans="1:17" hidden="1" x14ac:dyDescent="0.3">
      <c r="A8604" t="s">
        <v>33323</v>
      </c>
      <c r="B8604" t="s">
        <v>33324</v>
      </c>
      <c r="C8604" s="1" t="str">
        <f t="shared" si="1142"/>
        <v>21:0675</v>
      </c>
      <c r="D8604" s="1" t="str">
        <f t="shared" si="1139"/>
        <v>21:0205</v>
      </c>
      <c r="E8604" t="s">
        <v>33325</v>
      </c>
      <c r="F8604" t="s">
        <v>33326</v>
      </c>
      <c r="H8604">
        <v>63.867736600000001</v>
      </c>
      <c r="I8604">
        <v>-136.67376279999999</v>
      </c>
      <c r="J8604" s="1" t="str">
        <f t="shared" si="1140"/>
        <v>Fluid (stream)</v>
      </c>
      <c r="K8604" s="1" t="str">
        <f t="shared" si="1141"/>
        <v>Untreated Water</v>
      </c>
      <c r="O8604">
        <v>2.5000000000000001E-2</v>
      </c>
      <c r="P8604">
        <v>50</v>
      </c>
      <c r="Q8604">
        <v>7.2</v>
      </c>
    </row>
    <row r="8605" spans="1:17" hidden="1" x14ac:dyDescent="0.3">
      <c r="A8605" t="s">
        <v>33327</v>
      </c>
      <c r="B8605" t="s">
        <v>33328</v>
      </c>
      <c r="C8605" s="1" t="str">
        <f t="shared" si="1142"/>
        <v>21:0675</v>
      </c>
      <c r="D8605" s="1" t="str">
        <f t="shared" si="1139"/>
        <v>21:0205</v>
      </c>
      <c r="E8605" t="s">
        <v>33329</v>
      </c>
      <c r="F8605" t="s">
        <v>33330</v>
      </c>
      <c r="H8605">
        <v>63.816986200000002</v>
      </c>
      <c r="I8605">
        <v>-136.72152449999999</v>
      </c>
      <c r="J8605" s="1" t="str">
        <f t="shared" si="1140"/>
        <v>Fluid (stream)</v>
      </c>
      <c r="K8605" s="1" t="str">
        <f t="shared" si="1141"/>
        <v>Untreated Water</v>
      </c>
      <c r="O8605">
        <v>2.5000000000000001E-2</v>
      </c>
      <c r="P8605">
        <v>40</v>
      </c>
      <c r="Q8605">
        <v>7.3</v>
      </c>
    </row>
    <row r="8606" spans="1:17" hidden="1" x14ac:dyDescent="0.3">
      <c r="A8606" t="s">
        <v>33331</v>
      </c>
      <c r="B8606" t="s">
        <v>33332</v>
      </c>
      <c r="C8606" s="1" t="str">
        <f t="shared" si="1142"/>
        <v>21:0675</v>
      </c>
      <c r="D8606" s="1" t="str">
        <f t="shared" si="1139"/>
        <v>21:0205</v>
      </c>
      <c r="E8606" t="s">
        <v>33333</v>
      </c>
      <c r="F8606" t="s">
        <v>33334</v>
      </c>
      <c r="H8606">
        <v>63.824082300000001</v>
      </c>
      <c r="I8606">
        <v>-136.7083011</v>
      </c>
      <c r="J8606" s="1" t="str">
        <f t="shared" si="1140"/>
        <v>Fluid (stream)</v>
      </c>
      <c r="K8606" s="1" t="str">
        <f t="shared" si="1141"/>
        <v>Untreated Water</v>
      </c>
      <c r="O8606">
        <v>2.5000000000000001E-2</v>
      </c>
      <c r="P8606">
        <v>40</v>
      </c>
      <c r="Q8606">
        <v>7.1</v>
      </c>
    </row>
    <row r="8607" spans="1:17" hidden="1" x14ac:dyDescent="0.3">
      <c r="A8607" t="s">
        <v>33335</v>
      </c>
      <c r="B8607" t="s">
        <v>33336</v>
      </c>
      <c r="C8607" s="1" t="str">
        <f t="shared" si="1142"/>
        <v>21:0675</v>
      </c>
      <c r="D8607" s="1" t="str">
        <f t="shared" si="1139"/>
        <v>21:0205</v>
      </c>
      <c r="E8607" t="s">
        <v>33337</v>
      </c>
      <c r="F8607" t="s">
        <v>33338</v>
      </c>
      <c r="H8607">
        <v>63.802871699999997</v>
      </c>
      <c r="I8607">
        <v>-136.6629269</v>
      </c>
      <c r="J8607" s="1" t="str">
        <f t="shared" si="1140"/>
        <v>Fluid (stream)</v>
      </c>
      <c r="K8607" s="1" t="str">
        <f t="shared" si="1141"/>
        <v>Untreated Water</v>
      </c>
      <c r="O8607">
        <v>0.08</v>
      </c>
      <c r="P8607">
        <v>40</v>
      </c>
      <c r="Q8607">
        <v>7.6</v>
      </c>
    </row>
    <row r="8608" spans="1:17" hidden="1" x14ac:dyDescent="0.3">
      <c r="A8608" t="s">
        <v>33339</v>
      </c>
      <c r="B8608" t="s">
        <v>33340</v>
      </c>
      <c r="C8608" s="1" t="str">
        <f t="shared" si="1142"/>
        <v>21:0675</v>
      </c>
      <c r="D8608" s="1" t="str">
        <f t="shared" si="1139"/>
        <v>21:0205</v>
      </c>
      <c r="E8608" t="s">
        <v>33341</v>
      </c>
      <c r="F8608" t="s">
        <v>33342</v>
      </c>
      <c r="H8608">
        <v>63.8092598</v>
      </c>
      <c r="I8608">
        <v>-136.69860700000001</v>
      </c>
      <c r="J8608" s="1" t="str">
        <f t="shared" si="1140"/>
        <v>Fluid (stream)</v>
      </c>
      <c r="K8608" s="1" t="str">
        <f t="shared" si="1141"/>
        <v>Untreated Water</v>
      </c>
      <c r="O8608">
        <v>2.5000000000000001E-2</v>
      </c>
      <c r="P8608">
        <v>40</v>
      </c>
      <c r="Q8608">
        <v>7.1</v>
      </c>
    </row>
    <row r="8609" spans="1:17" hidden="1" x14ac:dyDescent="0.3">
      <c r="A8609" t="s">
        <v>33343</v>
      </c>
      <c r="B8609" t="s">
        <v>33344</v>
      </c>
      <c r="C8609" s="1" t="str">
        <f t="shared" si="1142"/>
        <v>21:0675</v>
      </c>
      <c r="D8609" s="1" t="str">
        <f t="shared" si="1139"/>
        <v>21:0205</v>
      </c>
      <c r="E8609" t="s">
        <v>33345</v>
      </c>
      <c r="F8609" t="s">
        <v>33346</v>
      </c>
      <c r="H8609">
        <v>63.780167200000001</v>
      </c>
      <c r="I8609">
        <v>-136.6459845</v>
      </c>
      <c r="J8609" s="1" t="str">
        <f t="shared" si="1140"/>
        <v>Fluid (stream)</v>
      </c>
      <c r="K8609" s="1" t="str">
        <f t="shared" si="1141"/>
        <v>Untreated Water</v>
      </c>
      <c r="O8609">
        <v>0.28999999999999998</v>
      </c>
      <c r="P8609">
        <v>80</v>
      </c>
      <c r="Q8609">
        <v>7.2</v>
      </c>
    </row>
    <row r="8610" spans="1:17" hidden="1" x14ac:dyDescent="0.3">
      <c r="A8610" t="s">
        <v>33347</v>
      </c>
      <c r="B8610" t="s">
        <v>33348</v>
      </c>
      <c r="C8610" s="1" t="str">
        <f t="shared" si="1142"/>
        <v>21:0675</v>
      </c>
      <c r="D8610" s="1" t="str">
        <f t="shared" si="1139"/>
        <v>21:0205</v>
      </c>
      <c r="E8610" t="s">
        <v>33345</v>
      </c>
      <c r="F8610" t="s">
        <v>33349</v>
      </c>
      <c r="H8610">
        <v>63.780167200000001</v>
      </c>
      <c r="I8610">
        <v>-136.6459845</v>
      </c>
      <c r="J8610" s="1" t="str">
        <f t="shared" si="1140"/>
        <v>Fluid (stream)</v>
      </c>
      <c r="K8610" s="1" t="str">
        <f t="shared" si="1141"/>
        <v>Untreated Water</v>
      </c>
      <c r="O8610">
        <v>0.28000000000000003</v>
      </c>
      <c r="P8610">
        <v>90</v>
      </c>
      <c r="Q8610">
        <v>7.2</v>
      </c>
    </row>
    <row r="8611" spans="1:17" hidden="1" x14ac:dyDescent="0.3">
      <c r="A8611" t="s">
        <v>33350</v>
      </c>
      <c r="B8611" t="s">
        <v>33351</v>
      </c>
      <c r="C8611" s="1" t="str">
        <f t="shared" si="1142"/>
        <v>21:0675</v>
      </c>
      <c r="D8611" s="1" t="str">
        <f t="shared" si="1139"/>
        <v>21:0205</v>
      </c>
      <c r="E8611" t="s">
        <v>33352</v>
      </c>
      <c r="F8611" t="s">
        <v>33353</v>
      </c>
      <c r="H8611">
        <v>63.790399100000002</v>
      </c>
      <c r="I8611">
        <v>-136.63584399999999</v>
      </c>
      <c r="J8611" s="1" t="str">
        <f t="shared" si="1140"/>
        <v>Fluid (stream)</v>
      </c>
      <c r="K8611" s="1" t="str">
        <f t="shared" si="1141"/>
        <v>Untreated Water</v>
      </c>
      <c r="O8611">
        <v>7.8</v>
      </c>
      <c r="P8611">
        <v>1270</v>
      </c>
      <c r="Q8611">
        <v>7.2</v>
      </c>
    </row>
    <row r="8612" spans="1:17" hidden="1" x14ac:dyDescent="0.3">
      <c r="A8612" t="s">
        <v>33354</v>
      </c>
      <c r="B8612" t="s">
        <v>33355</v>
      </c>
      <c r="C8612" s="1" t="str">
        <f t="shared" si="1142"/>
        <v>21:0675</v>
      </c>
      <c r="D8612" s="1" t="str">
        <f t="shared" si="1139"/>
        <v>21:0205</v>
      </c>
      <c r="E8612" t="s">
        <v>33356</v>
      </c>
      <c r="F8612" t="s">
        <v>33357</v>
      </c>
      <c r="H8612">
        <v>63.7861738</v>
      </c>
      <c r="I8612">
        <v>-136.66151590000001</v>
      </c>
      <c r="J8612" s="1" t="str">
        <f t="shared" si="1140"/>
        <v>Fluid (stream)</v>
      </c>
      <c r="K8612" s="1" t="str">
        <f t="shared" si="1141"/>
        <v>Untreated Water</v>
      </c>
      <c r="O8612">
        <v>0.61</v>
      </c>
      <c r="P8612">
        <v>120</v>
      </c>
      <c r="Q8612">
        <v>7.2</v>
      </c>
    </row>
    <row r="8613" spans="1:17" hidden="1" x14ac:dyDescent="0.3">
      <c r="A8613" t="s">
        <v>33358</v>
      </c>
      <c r="B8613" t="s">
        <v>33359</v>
      </c>
      <c r="C8613" s="1" t="str">
        <f t="shared" si="1142"/>
        <v>21:0675</v>
      </c>
      <c r="D8613" s="1" t="str">
        <f t="shared" si="1139"/>
        <v>21:0205</v>
      </c>
      <c r="E8613" t="s">
        <v>33360</v>
      </c>
      <c r="F8613" t="s">
        <v>33361</v>
      </c>
      <c r="H8613">
        <v>63.771292699999997</v>
      </c>
      <c r="I8613">
        <v>-136.59867080000001</v>
      </c>
      <c r="J8613" s="1" t="str">
        <f t="shared" si="1140"/>
        <v>Fluid (stream)</v>
      </c>
      <c r="K8613" s="1" t="str">
        <f t="shared" si="1141"/>
        <v>Untreated Water</v>
      </c>
      <c r="O8613">
        <v>1.6</v>
      </c>
      <c r="P8613">
        <v>170</v>
      </c>
      <c r="Q8613">
        <v>7.1</v>
      </c>
    </row>
    <row r="8614" spans="1:17" hidden="1" x14ac:dyDescent="0.3">
      <c r="A8614" t="s">
        <v>33362</v>
      </c>
      <c r="B8614" t="s">
        <v>33363</v>
      </c>
      <c r="C8614" s="1" t="str">
        <f t="shared" si="1142"/>
        <v>21:0675</v>
      </c>
      <c r="D8614" s="1" t="str">
        <f t="shared" si="1139"/>
        <v>21:0205</v>
      </c>
      <c r="E8614" t="s">
        <v>33364</v>
      </c>
      <c r="F8614" t="s">
        <v>33365</v>
      </c>
      <c r="H8614">
        <v>63.769413700000001</v>
      </c>
      <c r="I8614">
        <v>-136.50735359999999</v>
      </c>
      <c r="J8614" s="1" t="str">
        <f t="shared" si="1140"/>
        <v>Fluid (stream)</v>
      </c>
      <c r="K8614" s="1" t="str">
        <f t="shared" si="1141"/>
        <v>Untreated Water</v>
      </c>
      <c r="O8614">
        <v>0.23</v>
      </c>
      <c r="P8614">
        <v>50</v>
      </c>
      <c r="Q8614">
        <v>7.5</v>
      </c>
    </row>
    <row r="8615" spans="1:17" hidden="1" x14ac:dyDescent="0.3">
      <c r="A8615" t="s">
        <v>33366</v>
      </c>
      <c r="B8615" t="s">
        <v>33367</v>
      </c>
      <c r="C8615" s="1" t="str">
        <f t="shared" si="1142"/>
        <v>21:0675</v>
      </c>
      <c r="D8615" s="1" t="str">
        <f t="shared" si="1139"/>
        <v>21:0205</v>
      </c>
      <c r="E8615" t="s">
        <v>33368</v>
      </c>
      <c r="F8615" t="s">
        <v>33369</v>
      </c>
      <c r="H8615">
        <v>63.760880499999999</v>
      </c>
      <c r="I8615">
        <v>-136.49240069999999</v>
      </c>
      <c r="J8615" s="1" t="str">
        <f t="shared" si="1140"/>
        <v>Fluid (stream)</v>
      </c>
      <c r="K8615" s="1" t="str">
        <f t="shared" si="1141"/>
        <v>Untreated Water</v>
      </c>
      <c r="O8615">
        <v>0.14000000000000001</v>
      </c>
      <c r="P8615">
        <v>50</v>
      </c>
      <c r="Q8615">
        <v>7</v>
      </c>
    </row>
    <row r="8616" spans="1:17" hidden="1" x14ac:dyDescent="0.3">
      <c r="A8616" t="s">
        <v>33370</v>
      </c>
      <c r="B8616" t="s">
        <v>33371</v>
      </c>
      <c r="C8616" s="1" t="str">
        <f t="shared" si="1142"/>
        <v>21:0675</v>
      </c>
      <c r="D8616" s="1" t="str">
        <f>HYPERLINK("http://geochem.nrcan.gc.ca/cdogs/content/svy/svy_e.htm", "")</f>
        <v/>
      </c>
      <c r="G8616" s="1" t="str">
        <f>HYPERLINK("http://geochem.nrcan.gc.ca/cdogs/content/cr_/cr_00082_e.htm", "82")</f>
        <v>82</v>
      </c>
      <c r="J8616" t="s">
        <v>11453</v>
      </c>
      <c r="K8616" t="s">
        <v>11454</v>
      </c>
      <c r="O8616">
        <v>1.2</v>
      </c>
      <c r="P8616">
        <v>310</v>
      </c>
      <c r="Q8616">
        <v>7.5</v>
      </c>
    </row>
    <row r="8617" spans="1:17" hidden="1" x14ac:dyDescent="0.3">
      <c r="A8617" t="s">
        <v>33372</v>
      </c>
      <c r="B8617" t="s">
        <v>33373</v>
      </c>
      <c r="C8617" s="1" t="str">
        <f t="shared" si="1142"/>
        <v>21:0675</v>
      </c>
      <c r="D8617" s="1" t="str">
        <f t="shared" ref="D8617:D8622" si="1143">HYPERLINK("http://geochem.nrcan.gc.ca/cdogs/content/svy/svy210205_e.htm", "21:0205")</f>
        <v>21:0205</v>
      </c>
      <c r="E8617" t="s">
        <v>33374</v>
      </c>
      <c r="F8617" t="s">
        <v>33375</v>
      </c>
      <c r="H8617">
        <v>63.745055999999998</v>
      </c>
      <c r="I8617">
        <v>-136.48104789999999</v>
      </c>
      <c r="J8617" s="1" t="str">
        <f t="shared" ref="J8617:J8622" si="1144">HYPERLINK("http://geochem.nrcan.gc.ca/cdogs/content/kwd/kwd020018_e.htm", "Fluid (stream)")</f>
        <v>Fluid (stream)</v>
      </c>
      <c r="K8617" s="1" t="str">
        <f t="shared" ref="K8617:K8622" si="1145">HYPERLINK("http://geochem.nrcan.gc.ca/cdogs/content/kwd/kwd080007_e.htm", "Untreated Water")</f>
        <v>Untreated Water</v>
      </c>
      <c r="O8617">
        <v>0.35</v>
      </c>
      <c r="P8617">
        <v>50</v>
      </c>
      <c r="Q8617">
        <v>7.7</v>
      </c>
    </row>
    <row r="8618" spans="1:17" hidden="1" x14ac:dyDescent="0.3">
      <c r="A8618" t="s">
        <v>33376</v>
      </c>
      <c r="B8618" t="s">
        <v>33377</v>
      </c>
      <c r="C8618" s="1" t="str">
        <f t="shared" si="1142"/>
        <v>21:0675</v>
      </c>
      <c r="D8618" s="1" t="str">
        <f t="shared" si="1143"/>
        <v>21:0205</v>
      </c>
      <c r="E8618" t="s">
        <v>33378</v>
      </c>
      <c r="F8618" t="s">
        <v>33379</v>
      </c>
      <c r="H8618">
        <v>63.744889700000002</v>
      </c>
      <c r="I8618">
        <v>-136.49972299999999</v>
      </c>
      <c r="J8618" s="1" t="str">
        <f t="shared" si="1144"/>
        <v>Fluid (stream)</v>
      </c>
      <c r="K8618" s="1" t="str">
        <f t="shared" si="1145"/>
        <v>Untreated Water</v>
      </c>
      <c r="O8618">
        <v>0.08</v>
      </c>
      <c r="P8618">
        <v>40</v>
      </c>
      <c r="Q8618">
        <v>7.4</v>
      </c>
    </row>
    <row r="8619" spans="1:17" hidden="1" x14ac:dyDescent="0.3">
      <c r="A8619" t="s">
        <v>33380</v>
      </c>
      <c r="B8619" t="s">
        <v>33381</v>
      </c>
      <c r="C8619" s="1" t="str">
        <f t="shared" si="1142"/>
        <v>21:0675</v>
      </c>
      <c r="D8619" s="1" t="str">
        <f t="shared" si="1143"/>
        <v>21:0205</v>
      </c>
      <c r="E8619" t="s">
        <v>33382</v>
      </c>
      <c r="F8619" t="s">
        <v>33383</v>
      </c>
      <c r="H8619">
        <v>63.7261691</v>
      </c>
      <c r="I8619">
        <v>-136.45472570000001</v>
      </c>
      <c r="J8619" s="1" t="str">
        <f t="shared" si="1144"/>
        <v>Fluid (stream)</v>
      </c>
      <c r="K8619" s="1" t="str">
        <f t="shared" si="1145"/>
        <v>Untreated Water</v>
      </c>
      <c r="O8619">
        <v>0.19</v>
      </c>
      <c r="P8619">
        <v>70</v>
      </c>
      <c r="Q8619">
        <v>7.8</v>
      </c>
    </row>
    <row r="8620" spans="1:17" hidden="1" x14ac:dyDescent="0.3">
      <c r="A8620" t="s">
        <v>33384</v>
      </c>
      <c r="B8620" t="s">
        <v>33385</v>
      </c>
      <c r="C8620" s="1" t="str">
        <f t="shared" si="1142"/>
        <v>21:0675</v>
      </c>
      <c r="D8620" s="1" t="str">
        <f t="shared" si="1143"/>
        <v>21:0205</v>
      </c>
      <c r="E8620" t="s">
        <v>33386</v>
      </c>
      <c r="F8620" t="s">
        <v>33387</v>
      </c>
      <c r="H8620">
        <v>63.6971031</v>
      </c>
      <c r="I8620">
        <v>-136.73256670000001</v>
      </c>
      <c r="J8620" s="1" t="str">
        <f t="shared" si="1144"/>
        <v>Fluid (stream)</v>
      </c>
      <c r="K8620" s="1" t="str">
        <f t="shared" si="1145"/>
        <v>Untreated Water</v>
      </c>
      <c r="O8620">
        <v>0.27</v>
      </c>
      <c r="P8620">
        <v>50</v>
      </c>
      <c r="Q8620">
        <v>7.5</v>
      </c>
    </row>
    <row r="8621" spans="1:17" hidden="1" x14ac:dyDescent="0.3">
      <c r="A8621" t="s">
        <v>33388</v>
      </c>
      <c r="B8621" t="s">
        <v>33389</v>
      </c>
      <c r="C8621" s="1" t="str">
        <f t="shared" si="1142"/>
        <v>21:0675</v>
      </c>
      <c r="D8621" s="1" t="str">
        <f t="shared" si="1143"/>
        <v>21:0205</v>
      </c>
      <c r="E8621" t="s">
        <v>33390</v>
      </c>
      <c r="F8621" t="s">
        <v>33391</v>
      </c>
      <c r="H8621">
        <v>63.7167697</v>
      </c>
      <c r="I8621">
        <v>-136.79493600000001</v>
      </c>
      <c r="J8621" s="1" t="str">
        <f t="shared" si="1144"/>
        <v>Fluid (stream)</v>
      </c>
      <c r="K8621" s="1" t="str">
        <f t="shared" si="1145"/>
        <v>Untreated Water</v>
      </c>
      <c r="O8621">
        <v>2.5000000000000001E-2</v>
      </c>
      <c r="P8621">
        <v>40</v>
      </c>
      <c r="Q8621">
        <v>6.9</v>
      </c>
    </row>
    <row r="8622" spans="1:17" hidden="1" x14ac:dyDescent="0.3">
      <c r="A8622" t="s">
        <v>33392</v>
      </c>
      <c r="B8622" t="s">
        <v>33393</v>
      </c>
      <c r="C8622" s="1" t="str">
        <f t="shared" si="1142"/>
        <v>21:0675</v>
      </c>
      <c r="D8622" s="1" t="str">
        <f t="shared" si="1143"/>
        <v>21:0205</v>
      </c>
      <c r="E8622" t="s">
        <v>33394</v>
      </c>
      <c r="F8622" t="s">
        <v>33395</v>
      </c>
      <c r="H8622">
        <v>63.724068000000003</v>
      </c>
      <c r="I8622">
        <v>-136.80068470000001</v>
      </c>
      <c r="J8622" s="1" t="str">
        <f t="shared" si="1144"/>
        <v>Fluid (stream)</v>
      </c>
      <c r="K8622" s="1" t="str">
        <f t="shared" si="1145"/>
        <v>Untreated Water</v>
      </c>
      <c r="O8622">
        <v>2.5000000000000001E-2</v>
      </c>
      <c r="P8622">
        <v>50</v>
      </c>
      <c r="Q8622">
        <v>7.2</v>
      </c>
    </row>
    <row r="8623" spans="1:17" hidden="1" x14ac:dyDescent="0.3">
      <c r="A8623" t="s">
        <v>33396</v>
      </c>
      <c r="B8623" t="s">
        <v>33397</v>
      </c>
      <c r="C8623" s="1" t="str">
        <f t="shared" si="1142"/>
        <v>21:0675</v>
      </c>
      <c r="D8623" s="1" t="str">
        <f>HYPERLINK("http://geochem.nrcan.gc.ca/cdogs/content/svy/svy_e.htm", "")</f>
        <v/>
      </c>
      <c r="G8623" s="1" t="str">
        <f>HYPERLINK("http://geochem.nrcan.gc.ca/cdogs/content/cr_/cr_00080_e.htm", "80")</f>
        <v>80</v>
      </c>
      <c r="J8623" t="s">
        <v>11453</v>
      </c>
      <c r="K8623" t="s">
        <v>11454</v>
      </c>
      <c r="O8623">
        <v>0.18</v>
      </c>
      <c r="P8623">
        <v>90</v>
      </c>
      <c r="Q8623">
        <v>7.5</v>
      </c>
    </row>
    <row r="8624" spans="1:17" hidden="1" x14ac:dyDescent="0.3">
      <c r="A8624" t="s">
        <v>33398</v>
      </c>
      <c r="B8624" t="s">
        <v>33399</v>
      </c>
      <c r="C8624" s="1" t="str">
        <f t="shared" si="1142"/>
        <v>21:0675</v>
      </c>
      <c r="D8624" s="1" t="str">
        <f t="shared" ref="D8624:D8650" si="1146">HYPERLINK("http://geochem.nrcan.gc.ca/cdogs/content/svy/svy210205_e.htm", "21:0205")</f>
        <v>21:0205</v>
      </c>
      <c r="E8624" t="s">
        <v>33400</v>
      </c>
      <c r="F8624" t="s">
        <v>33401</v>
      </c>
      <c r="H8624">
        <v>63.752938299999997</v>
      </c>
      <c r="I8624">
        <v>-136.8460302</v>
      </c>
      <c r="J8624" s="1" t="str">
        <f t="shared" ref="J8624:J8650" si="1147">HYPERLINK("http://geochem.nrcan.gc.ca/cdogs/content/kwd/kwd020018_e.htm", "Fluid (stream)")</f>
        <v>Fluid (stream)</v>
      </c>
      <c r="K8624" s="1" t="str">
        <f t="shared" ref="K8624:K8650" si="1148">HYPERLINK("http://geochem.nrcan.gc.ca/cdogs/content/kwd/kwd080007_e.htm", "Untreated Water")</f>
        <v>Untreated Water</v>
      </c>
      <c r="O8624">
        <v>0.06</v>
      </c>
      <c r="P8624">
        <v>50</v>
      </c>
      <c r="Q8624">
        <v>7.1</v>
      </c>
    </row>
    <row r="8625" spans="1:17" hidden="1" x14ac:dyDescent="0.3">
      <c r="A8625" t="s">
        <v>33402</v>
      </c>
      <c r="B8625" t="s">
        <v>33403</v>
      </c>
      <c r="C8625" s="1" t="str">
        <f t="shared" si="1142"/>
        <v>21:0675</v>
      </c>
      <c r="D8625" s="1" t="str">
        <f t="shared" si="1146"/>
        <v>21:0205</v>
      </c>
      <c r="E8625" t="s">
        <v>33404</v>
      </c>
      <c r="F8625" t="s">
        <v>33405</v>
      </c>
      <c r="H8625">
        <v>63.761946899999998</v>
      </c>
      <c r="I8625">
        <v>-136.9598402</v>
      </c>
      <c r="J8625" s="1" t="str">
        <f t="shared" si="1147"/>
        <v>Fluid (stream)</v>
      </c>
      <c r="K8625" s="1" t="str">
        <f t="shared" si="1148"/>
        <v>Untreated Water</v>
      </c>
      <c r="O8625">
        <v>0.11</v>
      </c>
      <c r="P8625">
        <v>40</v>
      </c>
      <c r="Q8625">
        <v>6.9</v>
      </c>
    </row>
    <row r="8626" spans="1:17" hidden="1" x14ac:dyDescent="0.3">
      <c r="A8626" t="s">
        <v>33406</v>
      </c>
      <c r="B8626" t="s">
        <v>33407</v>
      </c>
      <c r="C8626" s="1" t="str">
        <f t="shared" si="1142"/>
        <v>21:0675</v>
      </c>
      <c r="D8626" s="1" t="str">
        <f t="shared" si="1146"/>
        <v>21:0205</v>
      </c>
      <c r="E8626" t="s">
        <v>33408</v>
      </c>
      <c r="F8626" t="s">
        <v>33409</v>
      </c>
      <c r="H8626">
        <v>63.7844841</v>
      </c>
      <c r="I8626">
        <v>-137.0097514</v>
      </c>
      <c r="J8626" s="1" t="str">
        <f t="shared" si="1147"/>
        <v>Fluid (stream)</v>
      </c>
      <c r="K8626" s="1" t="str">
        <f t="shared" si="1148"/>
        <v>Untreated Water</v>
      </c>
      <c r="O8626">
        <v>2.5000000000000001E-2</v>
      </c>
      <c r="P8626">
        <v>40</v>
      </c>
      <c r="Q8626">
        <v>6.2</v>
      </c>
    </row>
    <row r="8627" spans="1:17" hidden="1" x14ac:dyDescent="0.3">
      <c r="A8627" t="s">
        <v>33410</v>
      </c>
      <c r="B8627" t="s">
        <v>33411</v>
      </c>
      <c r="C8627" s="1" t="str">
        <f t="shared" si="1142"/>
        <v>21:0675</v>
      </c>
      <c r="D8627" s="1" t="str">
        <f t="shared" si="1146"/>
        <v>21:0205</v>
      </c>
      <c r="E8627" t="s">
        <v>33412</v>
      </c>
      <c r="F8627" t="s">
        <v>33413</v>
      </c>
      <c r="H8627">
        <v>63.763221799999997</v>
      </c>
      <c r="I8627">
        <v>-137.02217200000001</v>
      </c>
      <c r="J8627" s="1" t="str">
        <f t="shared" si="1147"/>
        <v>Fluid (stream)</v>
      </c>
      <c r="K8627" s="1" t="str">
        <f t="shared" si="1148"/>
        <v>Untreated Water</v>
      </c>
      <c r="O8627">
        <v>0.64</v>
      </c>
      <c r="P8627">
        <v>70</v>
      </c>
      <c r="Q8627">
        <v>6.9</v>
      </c>
    </row>
    <row r="8628" spans="1:17" hidden="1" x14ac:dyDescent="0.3">
      <c r="A8628" t="s">
        <v>33414</v>
      </c>
      <c r="B8628" t="s">
        <v>33415</v>
      </c>
      <c r="C8628" s="1" t="str">
        <f t="shared" si="1142"/>
        <v>21:0675</v>
      </c>
      <c r="D8628" s="1" t="str">
        <f t="shared" si="1146"/>
        <v>21:0205</v>
      </c>
      <c r="E8628" t="s">
        <v>33416</v>
      </c>
      <c r="F8628" t="s">
        <v>33417</v>
      </c>
      <c r="H8628">
        <v>63.759813000000001</v>
      </c>
      <c r="I8628">
        <v>-137.0136541</v>
      </c>
      <c r="J8628" s="1" t="str">
        <f t="shared" si="1147"/>
        <v>Fluid (stream)</v>
      </c>
      <c r="K8628" s="1" t="str">
        <f t="shared" si="1148"/>
        <v>Untreated Water</v>
      </c>
      <c r="O8628">
        <v>0.97</v>
      </c>
      <c r="P8628">
        <v>70</v>
      </c>
      <c r="Q8628">
        <v>6.9</v>
      </c>
    </row>
    <row r="8629" spans="1:17" hidden="1" x14ac:dyDescent="0.3">
      <c r="A8629" t="s">
        <v>33418</v>
      </c>
      <c r="B8629" t="s">
        <v>33419</v>
      </c>
      <c r="C8629" s="1" t="str">
        <f t="shared" si="1142"/>
        <v>21:0675</v>
      </c>
      <c r="D8629" s="1" t="str">
        <f t="shared" si="1146"/>
        <v>21:0205</v>
      </c>
      <c r="E8629" t="s">
        <v>33420</v>
      </c>
      <c r="F8629" t="s">
        <v>33421</v>
      </c>
      <c r="H8629">
        <v>63.750917800000003</v>
      </c>
      <c r="I8629">
        <v>-137.02185940000001</v>
      </c>
      <c r="J8629" s="1" t="str">
        <f t="shared" si="1147"/>
        <v>Fluid (stream)</v>
      </c>
      <c r="K8629" s="1" t="str">
        <f t="shared" si="1148"/>
        <v>Untreated Water</v>
      </c>
      <c r="O8629">
        <v>2.4</v>
      </c>
      <c r="P8629">
        <v>320</v>
      </c>
      <c r="Q8629">
        <v>7</v>
      </c>
    </row>
    <row r="8630" spans="1:17" hidden="1" x14ac:dyDescent="0.3">
      <c r="A8630" t="s">
        <v>33422</v>
      </c>
      <c r="B8630" t="s">
        <v>33423</v>
      </c>
      <c r="C8630" s="1" t="str">
        <f t="shared" si="1142"/>
        <v>21:0675</v>
      </c>
      <c r="D8630" s="1" t="str">
        <f t="shared" si="1146"/>
        <v>21:0205</v>
      </c>
      <c r="E8630" t="s">
        <v>33424</v>
      </c>
      <c r="F8630" t="s">
        <v>33425</v>
      </c>
      <c r="H8630">
        <v>63.755097300000003</v>
      </c>
      <c r="I8630">
        <v>-137.06139250000001</v>
      </c>
      <c r="J8630" s="1" t="str">
        <f t="shared" si="1147"/>
        <v>Fluid (stream)</v>
      </c>
      <c r="K8630" s="1" t="str">
        <f t="shared" si="1148"/>
        <v>Untreated Water</v>
      </c>
      <c r="O8630">
        <v>1.3</v>
      </c>
      <c r="P8630">
        <v>110</v>
      </c>
      <c r="Q8630">
        <v>7.1</v>
      </c>
    </row>
    <row r="8631" spans="1:17" hidden="1" x14ac:dyDescent="0.3">
      <c r="A8631" t="s">
        <v>33426</v>
      </c>
      <c r="B8631" t="s">
        <v>33427</v>
      </c>
      <c r="C8631" s="1" t="str">
        <f t="shared" si="1142"/>
        <v>21:0675</v>
      </c>
      <c r="D8631" s="1" t="str">
        <f t="shared" si="1146"/>
        <v>21:0205</v>
      </c>
      <c r="E8631" t="s">
        <v>33424</v>
      </c>
      <c r="F8631" t="s">
        <v>33428</v>
      </c>
      <c r="H8631">
        <v>63.755097300000003</v>
      </c>
      <c r="I8631">
        <v>-137.06139250000001</v>
      </c>
      <c r="J8631" s="1" t="str">
        <f t="shared" si="1147"/>
        <v>Fluid (stream)</v>
      </c>
      <c r="K8631" s="1" t="str">
        <f t="shared" si="1148"/>
        <v>Untreated Water</v>
      </c>
      <c r="O8631">
        <v>1.4</v>
      </c>
      <c r="P8631">
        <v>110</v>
      </c>
      <c r="Q8631">
        <v>7</v>
      </c>
    </row>
    <row r="8632" spans="1:17" hidden="1" x14ac:dyDescent="0.3">
      <c r="A8632" t="s">
        <v>33429</v>
      </c>
      <c r="B8632" t="s">
        <v>33430</v>
      </c>
      <c r="C8632" s="1" t="str">
        <f t="shared" si="1142"/>
        <v>21:0675</v>
      </c>
      <c r="D8632" s="1" t="str">
        <f t="shared" si="1146"/>
        <v>21:0205</v>
      </c>
      <c r="E8632" t="s">
        <v>33431</v>
      </c>
      <c r="F8632" t="s">
        <v>33432</v>
      </c>
      <c r="H8632">
        <v>63.767720099999998</v>
      </c>
      <c r="I8632">
        <v>-137.08633159999999</v>
      </c>
      <c r="J8632" s="1" t="str">
        <f t="shared" si="1147"/>
        <v>Fluid (stream)</v>
      </c>
      <c r="K8632" s="1" t="str">
        <f t="shared" si="1148"/>
        <v>Untreated Water</v>
      </c>
      <c r="O8632">
        <v>0.06</v>
      </c>
      <c r="P8632">
        <v>90</v>
      </c>
      <c r="Q8632">
        <v>7.1</v>
      </c>
    </row>
    <row r="8633" spans="1:17" hidden="1" x14ac:dyDescent="0.3">
      <c r="A8633" t="s">
        <v>33433</v>
      </c>
      <c r="B8633" t="s">
        <v>33434</v>
      </c>
      <c r="C8633" s="1" t="str">
        <f t="shared" si="1142"/>
        <v>21:0675</v>
      </c>
      <c r="D8633" s="1" t="str">
        <f t="shared" si="1146"/>
        <v>21:0205</v>
      </c>
      <c r="E8633" t="s">
        <v>33435</v>
      </c>
      <c r="F8633" t="s">
        <v>33436</v>
      </c>
      <c r="H8633">
        <v>63.768389399999997</v>
      </c>
      <c r="I8633">
        <v>-137.0995872</v>
      </c>
      <c r="J8633" s="1" t="str">
        <f t="shared" si="1147"/>
        <v>Fluid (stream)</v>
      </c>
      <c r="K8633" s="1" t="str">
        <f t="shared" si="1148"/>
        <v>Untreated Water</v>
      </c>
      <c r="O8633">
        <v>2.5000000000000001E-2</v>
      </c>
      <c r="P8633">
        <v>50</v>
      </c>
      <c r="Q8633">
        <v>6.3</v>
      </c>
    </row>
    <row r="8634" spans="1:17" hidden="1" x14ac:dyDescent="0.3">
      <c r="A8634" t="s">
        <v>33437</v>
      </c>
      <c r="B8634" t="s">
        <v>33438</v>
      </c>
      <c r="C8634" s="1" t="str">
        <f t="shared" si="1142"/>
        <v>21:0675</v>
      </c>
      <c r="D8634" s="1" t="str">
        <f t="shared" si="1146"/>
        <v>21:0205</v>
      </c>
      <c r="E8634" t="s">
        <v>33439</v>
      </c>
      <c r="F8634" t="s">
        <v>33440</v>
      </c>
      <c r="H8634">
        <v>63.8163713</v>
      </c>
      <c r="I8634">
        <v>-137.04433359999999</v>
      </c>
      <c r="J8634" s="1" t="str">
        <f t="shared" si="1147"/>
        <v>Fluid (stream)</v>
      </c>
      <c r="K8634" s="1" t="str">
        <f t="shared" si="1148"/>
        <v>Untreated Water</v>
      </c>
      <c r="O8634">
        <v>2.5000000000000001E-2</v>
      </c>
      <c r="P8634">
        <v>40</v>
      </c>
      <c r="Q8634">
        <v>6.7</v>
      </c>
    </row>
    <row r="8635" spans="1:17" hidden="1" x14ac:dyDescent="0.3">
      <c r="A8635" t="s">
        <v>33441</v>
      </c>
      <c r="B8635" t="s">
        <v>33442</v>
      </c>
      <c r="C8635" s="1" t="str">
        <f t="shared" si="1142"/>
        <v>21:0675</v>
      </c>
      <c r="D8635" s="1" t="str">
        <f t="shared" si="1146"/>
        <v>21:0205</v>
      </c>
      <c r="E8635" t="s">
        <v>33443</v>
      </c>
      <c r="F8635" t="s">
        <v>33444</v>
      </c>
      <c r="H8635">
        <v>63.806116199999998</v>
      </c>
      <c r="I8635">
        <v>-137.09083770000001</v>
      </c>
      <c r="J8635" s="1" t="str">
        <f t="shared" si="1147"/>
        <v>Fluid (stream)</v>
      </c>
      <c r="K8635" s="1" t="str">
        <f t="shared" si="1148"/>
        <v>Untreated Water</v>
      </c>
      <c r="O8635">
        <v>0.13</v>
      </c>
      <c r="P8635">
        <v>80</v>
      </c>
      <c r="Q8635">
        <v>7.2</v>
      </c>
    </row>
    <row r="8636" spans="1:17" hidden="1" x14ac:dyDescent="0.3">
      <c r="A8636" t="s">
        <v>33445</v>
      </c>
      <c r="B8636" t="s">
        <v>33446</v>
      </c>
      <c r="C8636" s="1" t="str">
        <f t="shared" si="1142"/>
        <v>21:0675</v>
      </c>
      <c r="D8636" s="1" t="str">
        <f t="shared" si="1146"/>
        <v>21:0205</v>
      </c>
      <c r="E8636" t="s">
        <v>33447</v>
      </c>
      <c r="F8636" t="s">
        <v>33448</v>
      </c>
      <c r="H8636">
        <v>63.8026853</v>
      </c>
      <c r="I8636">
        <v>-137.14471159999999</v>
      </c>
      <c r="J8636" s="1" t="str">
        <f t="shared" si="1147"/>
        <v>Fluid (stream)</v>
      </c>
      <c r="K8636" s="1" t="str">
        <f t="shared" si="1148"/>
        <v>Untreated Water</v>
      </c>
      <c r="O8636">
        <v>0.35</v>
      </c>
      <c r="P8636">
        <v>50</v>
      </c>
      <c r="Q8636">
        <v>7.7</v>
      </c>
    </row>
    <row r="8637" spans="1:17" hidden="1" x14ac:dyDescent="0.3">
      <c r="A8637" t="s">
        <v>33449</v>
      </c>
      <c r="B8637" t="s">
        <v>33450</v>
      </c>
      <c r="C8637" s="1" t="str">
        <f t="shared" si="1142"/>
        <v>21:0675</v>
      </c>
      <c r="D8637" s="1" t="str">
        <f t="shared" si="1146"/>
        <v>21:0205</v>
      </c>
      <c r="E8637" t="s">
        <v>33451</v>
      </c>
      <c r="F8637" t="s">
        <v>33452</v>
      </c>
      <c r="H8637">
        <v>63.798332100000003</v>
      </c>
      <c r="I8637">
        <v>-137.1566669</v>
      </c>
      <c r="J8637" s="1" t="str">
        <f t="shared" si="1147"/>
        <v>Fluid (stream)</v>
      </c>
      <c r="K8637" s="1" t="str">
        <f t="shared" si="1148"/>
        <v>Untreated Water</v>
      </c>
      <c r="O8637">
        <v>0.52</v>
      </c>
      <c r="P8637">
        <v>50</v>
      </c>
      <c r="Q8637">
        <v>7.6</v>
      </c>
    </row>
    <row r="8638" spans="1:17" hidden="1" x14ac:dyDescent="0.3">
      <c r="A8638" t="s">
        <v>33453</v>
      </c>
      <c r="B8638" t="s">
        <v>33454</v>
      </c>
      <c r="C8638" s="1" t="str">
        <f t="shared" si="1142"/>
        <v>21:0675</v>
      </c>
      <c r="D8638" s="1" t="str">
        <f t="shared" si="1146"/>
        <v>21:0205</v>
      </c>
      <c r="E8638" t="s">
        <v>33455</v>
      </c>
      <c r="F8638" t="s">
        <v>33456</v>
      </c>
      <c r="H8638">
        <v>63.7823256</v>
      </c>
      <c r="I8638">
        <v>-137.15536270000001</v>
      </c>
      <c r="J8638" s="1" t="str">
        <f t="shared" si="1147"/>
        <v>Fluid (stream)</v>
      </c>
      <c r="K8638" s="1" t="str">
        <f t="shared" si="1148"/>
        <v>Untreated Water</v>
      </c>
      <c r="O8638">
        <v>2.5000000000000001E-2</v>
      </c>
      <c r="P8638">
        <v>60</v>
      </c>
      <c r="Q8638">
        <v>7.2</v>
      </c>
    </row>
    <row r="8639" spans="1:17" hidden="1" x14ac:dyDescent="0.3">
      <c r="A8639" t="s">
        <v>33457</v>
      </c>
      <c r="B8639" t="s">
        <v>33458</v>
      </c>
      <c r="C8639" s="1" t="str">
        <f t="shared" si="1142"/>
        <v>21:0675</v>
      </c>
      <c r="D8639" s="1" t="str">
        <f t="shared" si="1146"/>
        <v>21:0205</v>
      </c>
      <c r="E8639" t="s">
        <v>33459</v>
      </c>
      <c r="F8639" t="s">
        <v>33460</v>
      </c>
      <c r="H8639">
        <v>63.790483600000002</v>
      </c>
      <c r="I8639">
        <v>-137.18300840000001</v>
      </c>
      <c r="J8639" s="1" t="str">
        <f t="shared" si="1147"/>
        <v>Fluid (stream)</v>
      </c>
      <c r="K8639" s="1" t="str">
        <f t="shared" si="1148"/>
        <v>Untreated Water</v>
      </c>
      <c r="O8639">
        <v>0.57999999999999996</v>
      </c>
      <c r="P8639">
        <v>60</v>
      </c>
      <c r="Q8639">
        <v>7.8</v>
      </c>
    </row>
    <row r="8640" spans="1:17" hidden="1" x14ac:dyDescent="0.3">
      <c r="A8640" t="s">
        <v>33461</v>
      </c>
      <c r="B8640" t="s">
        <v>33462</v>
      </c>
      <c r="C8640" s="1" t="str">
        <f t="shared" si="1142"/>
        <v>21:0675</v>
      </c>
      <c r="D8640" s="1" t="str">
        <f t="shared" si="1146"/>
        <v>21:0205</v>
      </c>
      <c r="E8640" t="s">
        <v>33459</v>
      </c>
      <c r="F8640" t="s">
        <v>33463</v>
      </c>
      <c r="H8640">
        <v>63.790483600000002</v>
      </c>
      <c r="I8640">
        <v>-137.18300840000001</v>
      </c>
      <c r="J8640" s="1" t="str">
        <f t="shared" si="1147"/>
        <v>Fluid (stream)</v>
      </c>
      <c r="K8640" s="1" t="str">
        <f t="shared" si="1148"/>
        <v>Untreated Water</v>
      </c>
      <c r="O8640">
        <v>0.87</v>
      </c>
      <c r="P8640">
        <v>60</v>
      </c>
      <c r="Q8640">
        <v>7.8</v>
      </c>
    </row>
    <row r="8641" spans="1:17" hidden="1" x14ac:dyDescent="0.3">
      <c r="A8641" t="s">
        <v>33464</v>
      </c>
      <c r="B8641" t="s">
        <v>33465</v>
      </c>
      <c r="C8641" s="1" t="str">
        <f t="shared" si="1142"/>
        <v>21:0675</v>
      </c>
      <c r="D8641" s="1" t="str">
        <f t="shared" si="1146"/>
        <v>21:0205</v>
      </c>
      <c r="E8641" t="s">
        <v>33466</v>
      </c>
      <c r="F8641" t="s">
        <v>33467</v>
      </c>
      <c r="H8641">
        <v>63.778492800000002</v>
      </c>
      <c r="I8641">
        <v>-137.27218809999999</v>
      </c>
      <c r="J8641" s="1" t="str">
        <f t="shared" si="1147"/>
        <v>Fluid (stream)</v>
      </c>
      <c r="K8641" s="1" t="str">
        <f t="shared" si="1148"/>
        <v>Untreated Water</v>
      </c>
      <c r="O8641">
        <v>2.5000000000000001E-2</v>
      </c>
      <c r="P8641">
        <v>100</v>
      </c>
      <c r="Q8641">
        <v>6.7</v>
      </c>
    </row>
    <row r="8642" spans="1:17" hidden="1" x14ac:dyDescent="0.3">
      <c r="A8642" t="s">
        <v>33468</v>
      </c>
      <c r="B8642" t="s">
        <v>33469</v>
      </c>
      <c r="C8642" s="1" t="str">
        <f t="shared" si="1142"/>
        <v>21:0675</v>
      </c>
      <c r="D8642" s="1" t="str">
        <f t="shared" si="1146"/>
        <v>21:0205</v>
      </c>
      <c r="E8642" t="s">
        <v>33470</v>
      </c>
      <c r="F8642" t="s">
        <v>33471</v>
      </c>
      <c r="H8642">
        <v>63.771131199999999</v>
      </c>
      <c r="I8642">
        <v>-137.298743</v>
      </c>
      <c r="J8642" s="1" t="str">
        <f t="shared" si="1147"/>
        <v>Fluid (stream)</v>
      </c>
      <c r="K8642" s="1" t="str">
        <f t="shared" si="1148"/>
        <v>Untreated Water</v>
      </c>
      <c r="O8642">
        <v>2.5000000000000001E-2</v>
      </c>
      <c r="P8642">
        <v>80</v>
      </c>
      <c r="Q8642">
        <v>6.9</v>
      </c>
    </row>
    <row r="8643" spans="1:17" hidden="1" x14ac:dyDescent="0.3">
      <c r="A8643" t="s">
        <v>33472</v>
      </c>
      <c r="B8643" t="s">
        <v>33473</v>
      </c>
      <c r="C8643" s="1" t="str">
        <f t="shared" si="1142"/>
        <v>21:0675</v>
      </c>
      <c r="D8643" s="1" t="str">
        <f t="shared" si="1146"/>
        <v>21:0205</v>
      </c>
      <c r="E8643" t="s">
        <v>33474</v>
      </c>
      <c r="F8643" t="s">
        <v>33475</v>
      </c>
      <c r="H8643">
        <v>63.764115199999999</v>
      </c>
      <c r="I8643">
        <v>-137.37811339999999</v>
      </c>
      <c r="J8643" s="1" t="str">
        <f t="shared" si="1147"/>
        <v>Fluid (stream)</v>
      </c>
      <c r="K8643" s="1" t="str">
        <f t="shared" si="1148"/>
        <v>Untreated Water</v>
      </c>
    </row>
    <row r="8644" spans="1:17" hidden="1" x14ac:dyDescent="0.3">
      <c r="A8644" t="s">
        <v>33476</v>
      </c>
      <c r="B8644" t="s">
        <v>33477</v>
      </c>
      <c r="C8644" s="1" t="str">
        <f t="shared" si="1142"/>
        <v>21:0675</v>
      </c>
      <c r="D8644" s="1" t="str">
        <f t="shared" si="1146"/>
        <v>21:0205</v>
      </c>
      <c r="E8644" t="s">
        <v>33478</v>
      </c>
      <c r="F8644" t="s">
        <v>33479</v>
      </c>
      <c r="H8644">
        <v>63.760264599999999</v>
      </c>
      <c r="I8644">
        <v>-137.39052609999999</v>
      </c>
      <c r="J8644" s="1" t="str">
        <f t="shared" si="1147"/>
        <v>Fluid (stream)</v>
      </c>
      <c r="K8644" s="1" t="str">
        <f t="shared" si="1148"/>
        <v>Untreated Water</v>
      </c>
      <c r="O8644">
        <v>7.9</v>
      </c>
      <c r="P8644">
        <v>680</v>
      </c>
      <c r="Q8644">
        <v>6.7</v>
      </c>
    </row>
    <row r="8645" spans="1:17" hidden="1" x14ac:dyDescent="0.3">
      <c r="A8645" t="s">
        <v>33480</v>
      </c>
      <c r="B8645" t="s">
        <v>33481</v>
      </c>
      <c r="C8645" s="1" t="str">
        <f t="shared" si="1142"/>
        <v>21:0675</v>
      </c>
      <c r="D8645" s="1" t="str">
        <f t="shared" si="1146"/>
        <v>21:0205</v>
      </c>
      <c r="E8645" t="s">
        <v>33482</v>
      </c>
      <c r="F8645" t="s">
        <v>33483</v>
      </c>
      <c r="H8645">
        <v>63.776072800000001</v>
      </c>
      <c r="I8645">
        <v>-137.41605509999999</v>
      </c>
      <c r="J8645" s="1" t="str">
        <f t="shared" si="1147"/>
        <v>Fluid (stream)</v>
      </c>
      <c r="K8645" s="1" t="str">
        <f t="shared" si="1148"/>
        <v>Untreated Water</v>
      </c>
      <c r="O8645">
        <v>1.2</v>
      </c>
      <c r="P8645">
        <v>210</v>
      </c>
      <c r="Q8645">
        <v>7</v>
      </c>
    </row>
    <row r="8646" spans="1:17" hidden="1" x14ac:dyDescent="0.3">
      <c r="A8646" t="s">
        <v>33484</v>
      </c>
      <c r="B8646" t="s">
        <v>33485</v>
      </c>
      <c r="C8646" s="1" t="str">
        <f t="shared" si="1142"/>
        <v>21:0675</v>
      </c>
      <c r="D8646" s="1" t="str">
        <f t="shared" si="1146"/>
        <v>21:0205</v>
      </c>
      <c r="E8646" t="s">
        <v>33486</v>
      </c>
      <c r="F8646" t="s">
        <v>33487</v>
      </c>
      <c r="H8646">
        <v>63.781669600000001</v>
      </c>
      <c r="I8646">
        <v>-137.4741401</v>
      </c>
      <c r="J8646" s="1" t="str">
        <f t="shared" si="1147"/>
        <v>Fluid (stream)</v>
      </c>
      <c r="K8646" s="1" t="str">
        <f t="shared" si="1148"/>
        <v>Untreated Water</v>
      </c>
      <c r="O8646">
        <v>0.2</v>
      </c>
      <c r="P8646">
        <v>80</v>
      </c>
      <c r="Q8646">
        <v>7.7</v>
      </c>
    </row>
    <row r="8647" spans="1:17" hidden="1" x14ac:dyDescent="0.3">
      <c r="A8647" t="s">
        <v>33488</v>
      </c>
      <c r="B8647" t="s">
        <v>33489</v>
      </c>
      <c r="C8647" s="1" t="str">
        <f t="shared" si="1142"/>
        <v>21:0675</v>
      </c>
      <c r="D8647" s="1" t="str">
        <f t="shared" si="1146"/>
        <v>21:0205</v>
      </c>
      <c r="E8647" t="s">
        <v>33490</v>
      </c>
      <c r="F8647" t="s">
        <v>33491</v>
      </c>
      <c r="H8647">
        <v>63.780763499999999</v>
      </c>
      <c r="I8647">
        <v>-137.5290056</v>
      </c>
      <c r="J8647" s="1" t="str">
        <f t="shared" si="1147"/>
        <v>Fluid (stream)</v>
      </c>
      <c r="K8647" s="1" t="str">
        <f t="shared" si="1148"/>
        <v>Untreated Water</v>
      </c>
      <c r="O8647">
        <v>0.1</v>
      </c>
      <c r="P8647">
        <v>70</v>
      </c>
      <c r="Q8647">
        <v>7.3</v>
      </c>
    </row>
    <row r="8648" spans="1:17" hidden="1" x14ac:dyDescent="0.3">
      <c r="A8648" t="s">
        <v>33492</v>
      </c>
      <c r="B8648" t="s">
        <v>33493</v>
      </c>
      <c r="C8648" s="1" t="str">
        <f t="shared" si="1142"/>
        <v>21:0675</v>
      </c>
      <c r="D8648" s="1" t="str">
        <f t="shared" si="1146"/>
        <v>21:0205</v>
      </c>
      <c r="E8648" t="s">
        <v>33494</v>
      </c>
      <c r="F8648" t="s">
        <v>33495</v>
      </c>
      <c r="H8648">
        <v>63.7589246</v>
      </c>
      <c r="I8648">
        <v>-137.56018829999999</v>
      </c>
      <c r="J8648" s="1" t="str">
        <f t="shared" si="1147"/>
        <v>Fluid (stream)</v>
      </c>
      <c r="K8648" s="1" t="str">
        <f t="shared" si="1148"/>
        <v>Untreated Water</v>
      </c>
      <c r="O8648">
        <v>1.8</v>
      </c>
      <c r="P8648">
        <v>190</v>
      </c>
      <c r="Q8648">
        <v>7.1</v>
      </c>
    </row>
    <row r="8649" spans="1:17" hidden="1" x14ac:dyDescent="0.3">
      <c r="A8649" t="s">
        <v>33496</v>
      </c>
      <c r="B8649" t="s">
        <v>33497</v>
      </c>
      <c r="C8649" s="1" t="str">
        <f t="shared" si="1142"/>
        <v>21:0675</v>
      </c>
      <c r="D8649" s="1" t="str">
        <f t="shared" si="1146"/>
        <v>21:0205</v>
      </c>
      <c r="E8649" t="s">
        <v>33498</v>
      </c>
      <c r="F8649" t="s">
        <v>33499</v>
      </c>
      <c r="H8649">
        <v>63.772138699999999</v>
      </c>
      <c r="I8649">
        <v>-137.57350170000001</v>
      </c>
      <c r="J8649" s="1" t="str">
        <f t="shared" si="1147"/>
        <v>Fluid (stream)</v>
      </c>
      <c r="K8649" s="1" t="str">
        <f t="shared" si="1148"/>
        <v>Untreated Water</v>
      </c>
      <c r="O8649">
        <v>0.1</v>
      </c>
      <c r="P8649">
        <v>110</v>
      </c>
      <c r="Q8649">
        <v>6.9</v>
      </c>
    </row>
    <row r="8650" spans="1:17" hidden="1" x14ac:dyDescent="0.3">
      <c r="A8650" t="s">
        <v>33500</v>
      </c>
      <c r="B8650" t="s">
        <v>33501</v>
      </c>
      <c r="C8650" s="1" t="str">
        <f t="shared" si="1142"/>
        <v>21:0675</v>
      </c>
      <c r="D8650" s="1" t="str">
        <f t="shared" si="1146"/>
        <v>21:0205</v>
      </c>
      <c r="E8650" t="s">
        <v>33502</v>
      </c>
      <c r="F8650" t="s">
        <v>33503</v>
      </c>
      <c r="H8650">
        <v>63.766941299999999</v>
      </c>
      <c r="I8650">
        <v>-137.6591497</v>
      </c>
      <c r="J8650" s="1" t="str">
        <f t="shared" si="1147"/>
        <v>Fluid (stream)</v>
      </c>
      <c r="K8650" s="1" t="str">
        <f t="shared" si="1148"/>
        <v>Untreated Water</v>
      </c>
      <c r="O8650">
        <v>2.5000000000000001E-2</v>
      </c>
      <c r="P8650">
        <v>90</v>
      </c>
      <c r="Q8650">
        <v>7.3</v>
      </c>
    </row>
    <row r="8651" spans="1:17" hidden="1" x14ac:dyDescent="0.3">
      <c r="A8651" t="s">
        <v>33504</v>
      </c>
      <c r="B8651" t="s">
        <v>33505</v>
      </c>
      <c r="C8651" s="1" t="str">
        <f t="shared" si="1142"/>
        <v>21:0675</v>
      </c>
      <c r="D8651" s="1" t="str">
        <f>HYPERLINK("http://geochem.nrcan.gc.ca/cdogs/content/svy/svy_e.htm", "")</f>
        <v/>
      </c>
      <c r="G8651" s="1" t="str">
        <f>HYPERLINK("http://geochem.nrcan.gc.ca/cdogs/content/cr_/cr_00082_e.htm", "82")</f>
        <v>82</v>
      </c>
      <c r="J8651" t="s">
        <v>11453</v>
      </c>
      <c r="K8651" t="s">
        <v>11454</v>
      </c>
      <c r="O8651">
        <v>1.1000000000000001</v>
      </c>
      <c r="P8651">
        <v>300</v>
      </c>
      <c r="Q8651">
        <v>7.8</v>
      </c>
    </row>
    <row r="8652" spans="1:17" hidden="1" x14ac:dyDescent="0.3">
      <c r="A8652" t="s">
        <v>33506</v>
      </c>
      <c r="B8652" t="s">
        <v>33507</v>
      </c>
      <c r="C8652" s="1" t="str">
        <f t="shared" si="1142"/>
        <v>21:0675</v>
      </c>
      <c r="D8652" s="1" t="str">
        <f t="shared" ref="D8652:D8663" si="1149">HYPERLINK("http://geochem.nrcan.gc.ca/cdogs/content/svy/svy210205_e.htm", "21:0205")</f>
        <v>21:0205</v>
      </c>
      <c r="E8652" t="s">
        <v>33508</v>
      </c>
      <c r="F8652" t="s">
        <v>33509</v>
      </c>
      <c r="H8652">
        <v>63.770126900000001</v>
      </c>
      <c r="I8652">
        <v>-137.74399009999999</v>
      </c>
      <c r="J8652" s="1" t="str">
        <f t="shared" ref="J8652:J8663" si="1150">HYPERLINK("http://geochem.nrcan.gc.ca/cdogs/content/kwd/kwd020018_e.htm", "Fluid (stream)")</f>
        <v>Fluid (stream)</v>
      </c>
      <c r="K8652" s="1" t="str">
        <f t="shared" ref="K8652:K8663" si="1151">HYPERLINK("http://geochem.nrcan.gc.ca/cdogs/content/kwd/kwd080007_e.htm", "Untreated Water")</f>
        <v>Untreated Water</v>
      </c>
      <c r="O8652">
        <v>2.5000000000000001E-2</v>
      </c>
      <c r="P8652">
        <v>60</v>
      </c>
      <c r="Q8652">
        <v>6.1</v>
      </c>
    </row>
    <row r="8653" spans="1:17" hidden="1" x14ac:dyDescent="0.3">
      <c r="A8653" t="s">
        <v>33510</v>
      </c>
      <c r="B8653" t="s">
        <v>33511</v>
      </c>
      <c r="C8653" s="1" t="str">
        <f t="shared" si="1142"/>
        <v>21:0675</v>
      </c>
      <c r="D8653" s="1" t="str">
        <f t="shared" si="1149"/>
        <v>21:0205</v>
      </c>
      <c r="E8653" t="s">
        <v>33512</v>
      </c>
      <c r="F8653" t="s">
        <v>33513</v>
      </c>
      <c r="H8653">
        <v>63.801313399999998</v>
      </c>
      <c r="I8653">
        <v>-137.82488029999999</v>
      </c>
      <c r="J8653" s="1" t="str">
        <f t="shared" si="1150"/>
        <v>Fluid (stream)</v>
      </c>
      <c r="K8653" s="1" t="str">
        <f t="shared" si="1151"/>
        <v>Untreated Water</v>
      </c>
      <c r="O8653">
        <v>2.5000000000000001E-2</v>
      </c>
      <c r="P8653">
        <v>60</v>
      </c>
      <c r="Q8653">
        <v>7.1</v>
      </c>
    </row>
    <row r="8654" spans="1:17" hidden="1" x14ac:dyDescent="0.3">
      <c r="A8654" t="s">
        <v>33514</v>
      </c>
      <c r="B8654" t="s">
        <v>33515</v>
      </c>
      <c r="C8654" s="1" t="str">
        <f t="shared" si="1142"/>
        <v>21:0675</v>
      </c>
      <c r="D8654" s="1" t="str">
        <f t="shared" si="1149"/>
        <v>21:0205</v>
      </c>
      <c r="E8654" t="s">
        <v>33516</v>
      </c>
      <c r="F8654" t="s">
        <v>33517</v>
      </c>
      <c r="H8654">
        <v>63.785794299999999</v>
      </c>
      <c r="I8654">
        <v>-137.8010295</v>
      </c>
      <c r="J8654" s="1" t="str">
        <f t="shared" si="1150"/>
        <v>Fluid (stream)</v>
      </c>
      <c r="K8654" s="1" t="str">
        <f t="shared" si="1151"/>
        <v>Untreated Water</v>
      </c>
      <c r="O8654">
        <v>2.5000000000000001E-2</v>
      </c>
      <c r="P8654">
        <v>60</v>
      </c>
      <c r="Q8654">
        <v>7.4</v>
      </c>
    </row>
    <row r="8655" spans="1:17" hidden="1" x14ac:dyDescent="0.3">
      <c r="A8655" t="s">
        <v>33518</v>
      </c>
      <c r="B8655" t="s">
        <v>33519</v>
      </c>
      <c r="C8655" s="1" t="str">
        <f t="shared" si="1142"/>
        <v>21:0675</v>
      </c>
      <c r="D8655" s="1" t="str">
        <f t="shared" si="1149"/>
        <v>21:0205</v>
      </c>
      <c r="E8655" t="s">
        <v>33520</v>
      </c>
      <c r="F8655" t="s">
        <v>33521</v>
      </c>
      <c r="H8655">
        <v>63.807152100000003</v>
      </c>
      <c r="I8655">
        <v>-137.87291640000001</v>
      </c>
      <c r="J8655" s="1" t="str">
        <f t="shared" si="1150"/>
        <v>Fluid (stream)</v>
      </c>
      <c r="K8655" s="1" t="str">
        <f t="shared" si="1151"/>
        <v>Untreated Water</v>
      </c>
      <c r="O8655">
        <v>2.5000000000000001E-2</v>
      </c>
      <c r="P8655">
        <v>60</v>
      </c>
      <c r="Q8655">
        <v>6.3</v>
      </c>
    </row>
    <row r="8656" spans="1:17" hidden="1" x14ac:dyDescent="0.3">
      <c r="A8656" t="s">
        <v>33522</v>
      </c>
      <c r="B8656" t="s">
        <v>33523</v>
      </c>
      <c r="C8656" s="1" t="str">
        <f t="shared" si="1142"/>
        <v>21:0675</v>
      </c>
      <c r="D8656" s="1" t="str">
        <f t="shared" si="1149"/>
        <v>21:0205</v>
      </c>
      <c r="E8656" t="s">
        <v>33524</v>
      </c>
      <c r="F8656" t="s">
        <v>33525</v>
      </c>
      <c r="H8656">
        <v>63.779101599999997</v>
      </c>
      <c r="I8656">
        <v>-137.9577634</v>
      </c>
      <c r="J8656" s="1" t="str">
        <f t="shared" si="1150"/>
        <v>Fluid (stream)</v>
      </c>
      <c r="K8656" s="1" t="str">
        <f t="shared" si="1151"/>
        <v>Untreated Water</v>
      </c>
      <c r="O8656">
        <v>2.5000000000000001E-2</v>
      </c>
      <c r="P8656">
        <v>40</v>
      </c>
      <c r="Q8656">
        <v>5.9</v>
      </c>
    </row>
    <row r="8657" spans="1:17" hidden="1" x14ac:dyDescent="0.3">
      <c r="A8657" t="s">
        <v>33526</v>
      </c>
      <c r="B8657" t="s">
        <v>33527</v>
      </c>
      <c r="C8657" s="1" t="str">
        <f t="shared" si="1142"/>
        <v>21:0675</v>
      </c>
      <c r="D8657" s="1" t="str">
        <f t="shared" si="1149"/>
        <v>21:0205</v>
      </c>
      <c r="E8657" t="s">
        <v>33528</v>
      </c>
      <c r="F8657" t="s">
        <v>33529</v>
      </c>
      <c r="H8657">
        <v>63.745442599999997</v>
      </c>
      <c r="I8657">
        <v>-137.8994869</v>
      </c>
      <c r="J8657" s="1" t="str">
        <f t="shared" si="1150"/>
        <v>Fluid (stream)</v>
      </c>
      <c r="K8657" s="1" t="str">
        <f t="shared" si="1151"/>
        <v>Untreated Water</v>
      </c>
      <c r="O8657">
        <v>2.5000000000000001E-2</v>
      </c>
      <c r="P8657">
        <v>50</v>
      </c>
      <c r="Q8657">
        <v>7</v>
      </c>
    </row>
    <row r="8658" spans="1:17" hidden="1" x14ac:dyDescent="0.3">
      <c r="A8658" t="s">
        <v>33530</v>
      </c>
      <c r="B8658" t="s">
        <v>33531</v>
      </c>
      <c r="C8658" s="1" t="str">
        <f t="shared" si="1142"/>
        <v>21:0675</v>
      </c>
      <c r="D8658" s="1" t="str">
        <f t="shared" si="1149"/>
        <v>21:0205</v>
      </c>
      <c r="E8658" t="s">
        <v>33532</v>
      </c>
      <c r="F8658" t="s">
        <v>33533</v>
      </c>
      <c r="H8658">
        <v>63.720910099999998</v>
      </c>
      <c r="I8658">
        <v>-137.9481907</v>
      </c>
      <c r="J8658" s="1" t="str">
        <f t="shared" si="1150"/>
        <v>Fluid (stream)</v>
      </c>
      <c r="K8658" s="1" t="str">
        <f t="shared" si="1151"/>
        <v>Untreated Water</v>
      </c>
      <c r="O8658">
        <v>0.19</v>
      </c>
      <c r="P8658">
        <v>50</v>
      </c>
      <c r="Q8658">
        <v>7.1</v>
      </c>
    </row>
    <row r="8659" spans="1:17" hidden="1" x14ac:dyDescent="0.3">
      <c r="A8659" t="s">
        <v>33534</v>
      </c>
      <c r="B8659" t="s">
        <v>33535</v>
      </c>
      <c r="C8659" s="1" t="str">
        <f t="shared" si="1142"/>
        <v>21:0675</v>
      </c>
      <c r="D8659" s="1" t="str">
        <f t="shared" si="1149"/>
        <v>21:0205</v>
      </c>
      <c r="E8659" t="s">
        <v>33532</v>
      </c>
      <c r="F8659" t="s">
        <v>33536</v>
      </c>
      <c r="H8659">
        <v>63.720910099999998</v>
      </c>
      <c r="I8659">
        <v>-137.9481907</v>
      </c>
      <c r="J8659" s="1" t="str">
        <f t="shared" si="1150"/>
        <v>Fluid (stream)</v>
      </c>
      <c r="K8659" s="1" t="str">
        <f t="shared" si="1151"/>
        <v>Untreated Water</v>
      </c>
      <c r="O8659">
        <v>0.2</v>
      </c>
      <c r="P8659">
        <v>80</v>
      </c>
      <c r="Q8659">
        <v>7</v>
      </c>
    </row>
    <row r="8660" spans="1:17" hidden="1" x14ac:dyDescent="0.3">
      <c r="A8660" t="s">
        <v>33537</v>
      </c>
      <c r="B8660" t="s">
        <v>33538</v>
      </c>
      <c r="C8660" s="1" t="str">
        <f t="shared" si="1142"/>
        <v>21:0675</v>
      </c>
      <c r="D8660" s="1" t="str">
        <f t="shared" si="1149"/>
        <v>21:0205</v>
      </c>
      <c r="E8660" t="s">
        <v>33539</v>
      </c>
      <c r="F8660" t="s">
        <v>33540</v>
      </c>
      <c r="H8660">
        <v>63.697167700000001</v>
      </c>
      <c r="I8660">
        <v>-137.99608480000001</v>
      </c>
      <c r="J8660" s="1" t="str">
        <f t="shared" si="1150"/>
        <v>Fluid (stream)</v>
      </c>
      <c r="K8660" s="1" t="str">
        <f t="shared" si="1151"/>
        <v>Untreated Water</v>
      </c>
      <c r="O8660">
        <v>0.16</v>
      </c>
      <c r="P8660">
        <v>40</v>
      </c>
      <c r="Q8660">
        <v>7.6</v>
      </c>
    </row>
    <row r="8661" spans="1:17" hidden="1" x14ac:dyDescent="0.3">
      <c r="A8661" t="s">
        <v>33541</v>
      </c>
      <c r="B8661" t="s">
        <v>33542</v>
      </c>
      <c r="C8661" s="1" t="str">
        <f t="shared" si="1142"/>
        <v>21:0675</v>
      </c>
      <c r="D8661" s="1" t="str">
        <f t="shared" si="1149"/>
        <v>21:0205</v>
      </c>
      <c r="E8661" t="s">
        <v>33543</v>
      </c>
      <c r="F8661" t="s">
        <v>33544</v>
      </c>
      <c r="H8661">
        <v>63.676702499999998</v>
      </c>
      <c r="I8661">
        <v>-137.95775080000001</v>
      </c>
      <c r="J8661" s="1" t="str">
        <f t="shared" si="1150"/>
        <v>Fluid (stream)</v>
      </c>
      <c r="K8661" s="1" t="str">
        <f t="shared" si="1151"/>
        <v>Untreated Water</v>
      </c>
      <c r="O8661">
        <v>0.15</v>
      </c>
      <c r="P8661">
        <v>60</v>
      </c>
      <c r="Q8661">
        <v>7</v>
      </c>
    </row>
    <row r="8662" spans="1:17" hidden="1" x14ac:dyDescent="0.3">
      <c r="A8662" t="s">
        <v>33545</v>
      </c>
      <c r="B8662" t="s">
        <v>33546</v>
      </c>
      <c r="C8662" s="1" t="str">
        <f t="shared" si="1142"/>
        <v>21:0675</v>
      </c>
      <c r="D8662" s="1" t="str">
        <f t="shared" si="1149"/>
        <v>21:0205</v>
      </c>
      <c r="E8662" t="s">
        <v>33547</v>
      </c>
      <c r="F8662" t="s">
        <v>33548</v>
      </c>
      <c r="H8662">
        <v>63.679789300000003</v>
      </c>
      <c r="I8662">
        <v>-137.957021</v>
      </c>
      <c r="J8662" s="1" t="str">
        <f t="shared" si="1150"/>
        <v>Fluid (stream)</v>
      </c>
      <c r="K8662" s="1" t="str">
        <f t="shared" si="1151"/>
        <v>Untreated Water</v>
      </c>
      <c r="O8662">
        <v>0.18</v>
      </c>
      <c r="P8662">
        <v>130</v>
      </c>
      <c r="Q8662">
        <v>7.3</v>
      </c>
    </row>
    <row r="8663" spans="1:17" hidden="1" x14ac:dyDescent="0.3">
      <c r="A8663" t="s">
        <v>33549</v>
      </c>
      <c r="B8663" t="s">
        <v>33550</v>
      </c>
      <c r="C8663" s="1" t="str">
        <f t="shared" si="1142"/>
        <v>21:0675</v>
      </c>
      <c r="D8663" s="1" t="str">
        <f t="shared" si="1149"/>
        <v>21:0205</v>
      </c>
      <c r="E8663" t="s">
        <v>33551</v>
      </c>
      <c r="F8663" t="s">
        <v>33552</v>
      </c>
      <c r="H8663">
        <v>63.699437199999998</v>
      </c>
      <c r="I8663">
        <v>-137.89376290000001</v>
      </c>
      <c r="J8663" s="1" t="str">
        <f t="shared" si="1150"/>
        <v>Fluid (stream)</v>
      </c>
      <c r="K8663" s="1" t="str">
        <f t="shared" si="1151"/>
        <v>Untreated Water</v>
      </c>
      <c r="O8663">
        <v>0.06</v>
      </c>
      <c r="P8663">
        <v>120</v>
      </c>
      <c r="Q8663">
        <v>7.2</v>
      </c>
    </row>
    <row r="8664" spans="1:17" hidden="1" x14ac:dyDescent="0.3">
      <c r="A8664" t="s">
        <v>33553</v>
      </c>
      <c r="B8664" t="s">
        <v>33554</v>
      </c>
      <c r="C8664" s="1" t="str">
        <f t="shared" si="1142"/>
        <v>21:0675</v>
      </c>
      <c r="D8664" s="1" t="str">
        <f>HYPERLINK("http://geochem.nrcan.gc.ca/cdogs/content/svy/svy_e.htm", "")</f>
        <v/>
      </c>
      <c r="G8664" s="1" t="str">
        <f>HYPERLINK("http://geochem.nrcan.gc.ca/cdogs/content/cr_/cr_00081_e.htm", "81")</f>
        <v>81</v>
      </c>
      <c r="J8664" t="s">
        <v>11453</v>
      </c>
      <c r="K8664" t="s">
        <v>11454</v>
      </c>
      <c r="O8664">
        <v>2.5000000000000001E-2</v>
      </c>
      <c r="P8664">
        <v>160</v>
      </c>
      <c r="Q8664">
        <v>8.1</v>
      </c>
    </row>
    <row r="8665" spans="1:17" hidden="1" x14ac:dyDescent="0.3">
      <c r="A8665" t="s">
        <v>33555</v>
      </c>
      <c r="B8665" t="s">
        <v>33556</v>
      </c>
      <c r="C8665" s="1" t="str">
        <f t="shared" si="1142"/>
        <v>21:0675</v>
      </c>
      <c r="D8665" s="1" t="str">
        <f t="shared" ref="D8665:D8685" si="1152">HYPERLINK("http://geochem.nrcan.gc.ca/cdogs/content/svy/svy210205_e.htm", "21:0205")</f>
        <v>21:0205</v>
      </c>
      <c r="E8665" t="s">
        <v>33557</v>
      </c>
      <c r="F8665" t="s">
        <v>33558</v>
      </c>
      <c r="H8665">
        <v>63.8549936</v>
      </c>
      <c r="I8665">
        <v>-137.73839430000001</v>
      </c>
      <c r="J8665" s="1" t="str">
        <f t="shared" ref="J8665:J8685" si="1153">HYPERLINK("http://geochem.nrcan.gc.ca/cdogs/content/kwd/kwd020018_e.htm", "Fluid (stream)")</f>
        <v>Fluid (stream)</v>
      </c>
      <c r="K8665" s="1" t="str">
        <f t="shared" ref="K8665:K8685" si="1154">HYPERLINK("http://geochem.nrcan.gc.ca/cdogs/content/kwd/kwd080007_e.htm", "Untreated Water")</f>
        <v>Untreated Water</v>
      </c>
      <c r="O8665">
        <v>7.0000000000000007E-2</v>
      </c>
      <c r="P8665">
        <v>60</v>
      </c>
      <c r="Q8665">
        <v>7.6</v>
      </c>
    </row>
    <row r="8666" spans="1:17" hidden="1" x14ac:dyDescent="0.3">
      <c r="A8666" t="s">
        <v>33559</v>
      </c>
      <c r="B8666" t="s">
        <v>33560</v>
      </c>
      <c r="C8666" s="1" t="str">
        <f t="shared" ref="C8666:C8729" si="1155">HYPERLINK("http://geochem.nrcan.gc.ca/cdogs/content/bdl/bdl210675_e.htm", "21:0675")</f>
        <v>21:0675</v>
      </c>
      <c r="D8666" s="1" t="str">
        <f t="shared" si="1152"/>
        <v>21:0205</v>
      </c>
      <c r="E8666" t="s">
        <v>33561</v>
      </c>
      <c r="F8666" t="s">
        <v>33562</v>
      </c>
      <c r="H8666">
        <v>63.834454200000003</v>
      </c>
      <c r="I8666">
        <v>-137.69171040000001</v>
      </c>
      <c r="J8666" s="1" t="str">
        <f t="shared" si="1153"/>
        <v>Fluid (stream)</v>
      </c>
      <c r="K8666" s="1" t="str">
        <f t="shared" si="1154"/>
        <v>Untreated Water</v>
      </c>
      <c r="O8666">
        <v>2.5000000000000001E-2</v>
      </c>
      <c r="P8666">
        <v>40</v>
      </c>
      <c r="Q8666">
        <v>6.1</v>
      </c>
    </row>
    <row r="8667" spans="1:17" hidden="1" x14ac:dyDescent="0.3">
      <c r="A8667" t="s">
        <v>33563</v>
      </c>
      <c r="B8667" t="s">
        <v>33564</v>
      </c>
      <c r="C8667" s="1" t="str">
        <f t="shared" si="1155"/>
        <v>21:0675</v>
      </c>
      <c r="D8667" s="1" t="str">
        <f t="shared" si="1152"/>
        <v>21:0205</v>
      </c>
      <c r="E8667" t="s">
        <v>33565</v>
      </c>
      <c r="F8667" t="s">
        <v>33566</v>
      </c>
      <c r="H8667">
        <v>63.873306700000001</v>
      </c>
      <c r="I8667">
        <v>-137.59016170000001</v>
      </c>
      <c r="J8667" s="1" t="str">
        <f t="shared" si="1153"/>
        <v>Fluid (stream)</v>
      </c>
      <c r="K8667" s="1" t="str">
        <f t="shared" si="1154"/>
        <v>Untreated Water</v>
      </c>
      <c r="O8667">
        <v>2.5000000000000001E-2</v>
      </c>
      <c r="P8667">
        <v>40</v>
      </c>
      <c r="Q8667">
        <v>7</v>
      </c>
    </row>
    <row r="8668" spans="1:17" hidden="1" x14ac:dyDescent="0.3">
      <c r="A8668" t="s">
        <v>33567</v>
      </c>
      <c r="B8668" t="s">
        <v>33568</v>
      </c>
      <c r="C8668" s="1" t="str">
        <f t="shared" si="1155"/>
        <v>21:0675</v>
      </c>
      <c r="D8668" s="1" t="str">
        <f t="shared" si="1152"/>
        <v>21:0205</v>
      </c>
      <c r="E8668" t="s">
        <v>33569</v>
      </c>
      <c r="F8668" t="s">
        <v>33570</v>
      </c>
      <c r="H8668">
        <v>63.920811399999998</v>
      </c>
      <c r="I8668">
        <v>-137.51570459999999</v>
      </c>
      <c r="J8668" s="1" t="str">
        <f t="shared" si="1153"/>
        <v>Fluid (stream)</v>
      </c>
      <c r="K8668" s="1" t="str">
        <f t="shared" si="1154"/>
        <v>Untreated Water</v>
      </c>
      <c r="O8668">
        <v>1.1000000000000001</v>
      </c>
      <c r="P8668">
        <v>120</v>
      </c>
      <c r="Q8668">
        <v>8</v>
      </c>
    </row>
    <row r="8669" spans="1:17" hidden="1" x14ac:dyDescent="0.3">
      <c r="A8669" t="s">
        <v>33571</v>
      </c>
      <c r="B8669" t="s">
        <v>33572</v>
      </c>
      <c r="C8669" s="1" t="str">
        <f t="shared" si="1155"/>
        <v>21:0675</v>
      </c>
      <c r="D8669" s="1" t="str">
        <f t="shared" si="1152"/>
        <v>21:0205</v>
      </c>
      <c r="E8669" t="s">
        <v>33573</v>
      </c>
      <c r="F8669" t="s">
        <v>33574</v>
      </c>
      <c r="H8669">
        <v>63.923311900000002</v>
      </c>
      <c r="I8669">
        <v>-137.53039329999999</v>
      </c>
      <c r="J8669" s="1" t="str">
        <f t="shared" si="1153"/>
        <v>Fluid (stream)</v>
      </c>
      <c r="K8669" s="1" t="str">
        <f t="shared" si="1154"/>
        <v>Untreated Water</v>
      </c>
      <c r="O8669">
        <v>0.73</v>
      </c>
      <c r="P8669">
        <v>160</v>
      </c>
      <c r="Q8669">
        <v>7.8</v>
      </c>
    </row>
    <row r="8670" spans="1:17" hidden="1" x14ac:dyDescent="0.3">
      <c r="A8670" t="s">
        <v>33575</v>
      </c>
      <c r="B8670" t="s">
        <v>33576</v>
      </c>
      <c r="C8670" s="1" t="str">
        <f t="shared" si="1155"/>
        <v>21:0675</v>
      </c>
      <c r="D8670" s="1" t="str">
        <f t="shared" si="1152"/>
        <v>21:0205</v>
      </c>
      <c r="E8670" t="s">
        <v>33577</v>
      </c>
      <c r="F8670" t="s">
        <v>33578</v>
      </c>
      <c r="H8670">
        <v>63.940374800000001</v>
      </c>
      <c r="I8670">
        <v>-137.56498379999999</v>
      </c>
      <c r="J8670" s="1" t="str">
        <f t="shared" si="1153"/>
        <v>Fluid (stream)</v>
      </c>
      <c r="K8670" s="1" t="str">
        <f t="shared" si="1154"/>
        <v>Untreated Water</v>
      </c>
      <c r="O8670">
        <v>0.6</v>
      </c>
      <c r="P8670">
        <v>150</v>
      </c>
      <c r="Q8670">
        <v>7.8</v>
      </c>
    </row>
    <row r="8671" spans="1:17" hidden="1" x14ac:dyDescent="0.3">
      <c r="A8671" t="s">
        <v>33579</v>
      </c>
      <c r="B8671" t="s">
        <v>33580</v>
      </c>
      <c r="C8671" s="1" t="str">
        <f t="shared" si="1155"/>
        <v>21:0675</v>
      </c>
      <c r="D8671" s="1" t="str">
        <f t="shared" si="1152"/>
        <v>21:0205</v>
      </c>
      <c r="E8671" t="s">
        <v>33581</v>
      </c>
      <c r="F8671" t="s">
        <v>33582</v>
      </c>
      <c r="H8671">
        <v>63.940433300000002</v>
      </c>
      <c r="I8671">
        <v>-137.5520262</v>
      </c>
      <c r="J8671" s="1" t="str">
        <f t="shared" si="1153"/>
        <v>Fluid (stream)</v>
      </c>
      <c r="K8671" s="1" t="str">
        <f t="shared" si="1154"/>
        <v>Untreated Water</v>
      </c>
      <c r="O8671">
        <v>0.96</v>
      </c>
      <c r="P8671">
        <v>140</v>
      </c>
      <c r="Q8671">
        <v>8.1</v>
      </c>
    </row>
    <row r="8672" spans="1:17" hidden="1" x14ac:dyDescent="0.3">
      <c r="A8672" t="s">
        <v>33583</v>
      </c>
      <c r="B8672" t="s">
        <v>33584</v>
      </c>
      <c r="C8672" s="1" t="str">
        <f t="shared" si="1155"/>
        <v>21:0675</v>
      </c>
      <c r="D8672" s="1" t="str">
        <f t="shared" si="1152"/>
        <v>21:0205</v>
      </c>
      <c r="E8672" t="s">
        <v>33585</v>
      </c>
      <c r="F8672" t="s">
        <v>33586</v>
      </c>
      <c r="H8672">
        <v>63.956988699999997</v>
      </c>
      <c r="I8672">
        <v>-137.58157990000001</v>
      </c>
      <c r="J8672" s="1" t="str">
        <f t="shared" si="1153"/>
        <v>Fluid (stream)</v>
      </c>
      <c r="K8672" s="1" t="str">
        <f t="shared" si="1154"/>
        <v>Untreated Water</v>
      </c>
      <c r="O8672">
        <v>1.2</v>
      </c>
      <c r="P8672">
        <v>140</v>
      </c>
      <c r="Q8672">
        <v>8</v>
      </c>
    </row>
    <row r="8673" spans="1:17" hidden="1" x14ac:dyDescent="0.3">
      <c r="A8673" t="s">
        <v>33587</v>
      </c>
      <c r="B8673" t="s">
        <v>33588</v>
      </c>
      <c r="C8673" s="1" t="str">
        <f t="shared" si="1155"/>
        <v>21:0675</v>
      </c>
      <c r="D8673" s="1" t="str">
        <f t="shared" si="1152"/>
        <v>21:0205</v>
      </c>
      <c r="E8673" t="s">
        <v>33589</v>
      </c>
      <c r="F8673" t="s">
        <v>33590</v>
      </c>
      <c r="H8673">
        <v>63.979877600000002</v>
      </c>
      <c r="I8673">
        <v>-137.58563380000001</v>
      </c>
      <c r="J8673" s="1" t="str">
        <f t="shared" si="1153"/>
        <v>Fluid (stream)</v>
      </c>
      <c r="K8673" s="1" t="str">
        <f t="shared" si="1154"/>
        <v>Untreated Water</v>
      </c>
      <c r="O8673">
        <v>0.92</v>
      </c>
      <c r="P8673">
        <v>130</v>
      </c>
      <c r="Q8673">
        <v>8</v>
      </c>
    </row>
    <row r="8674" spans="1:17" hidden="1" x14ac:dyDescent="0.3">
      <c r="A8674" t="s">
        <v>33591</v>
      </c>
      <c r="B8674" t="s">
        <v>33592</v>
      </c>
      <c r="C8674" s="1" t="str">
        <f t="shared" si="1155"/>
        <v>21:0675</v>
      </c>
      <c r="D8674" s="1" t="str">
        <f t="shared" si="1152"/>
        <v>21:0205</v>
      </c>
      <c r="E8674" t="s">
        <v>33593</v>
      </c>
      <c r="F8674" t="s">
        <v>33594</v>
      </c>
      <c r="H8674">
        <v>63.995838900000003</v>
      </c>
      <c r="I8674">
        <v>-137.68613429999999</v>
      </c>
      <c r="J8674" s="1" t="str">
        <f t="shared" si="1153"/>
        <v>Fluid (stream)</v>
      </c>
      <c r="K8674" s="1" t="str">
        <f t="shared" si="1154"/>
        <v>Untreated Water</v>
      </c>
      <c r="O8674">
        <v>1.6</v>
      </c>
      <c r="P8674">
        <v>140</v>
      </c>
      <c r="Q8674">
        <v>7.7</v>
      </c>
    </row>
    <row r="8675" spans="1:17" hidden="1" x14ac:dyDescent="0.3">
      <c r="A8675" t="s">
        <v>33595</v>
      </c>
      <c r="B8675" t="s">
        <v>33596</v>
      </c>
      <c r="C8675" s="1" t="str">
        <f t="shared" si="1155"/>
        <v>21:0675</v>
      </c>
      <c r="D8675" s="1" t="str">
        <f t="shared" si="1152"/>
        <v>21:0205</v>
      </c>
      <c r="E8675" t="s">
        <v>33593</v>
      </c>
      <c r="F8675" t="s">
        <v>33597</v>
      </c>
      <c r="H8675">
        <v>63.995838900000003</v>
      </c>
      <c r="I8675">
        <v>-137.68613429999999</v>
      </c>
      <c r="J8675" s="1" t="str">
        <f t="shared" si="1153"/>
        <v>Fluid (stream)</v>
      </c>
      <c r="K8675" s="1" t="str">
        <f t="shared" si="1154"/>
        <v>Untreated Water</v>
      </c>
      <c r="O8675">
        <v>1.4</v>
      </c>
      <c r="P8675">
        <v>140</v>
      </c>
      <c r="Q8675">
        <v>7.7</v>
      </c>
    </row>
    <row r="8676" spans="1:17" hidden="1" x14ac:dyDescent="0.3">
      <c r="A8676" t="s">
        <v>33598</v>
      </c>
      <c r="B8676" t="s">
        <v>33599</v>
      </c>
      <c r="C8676" s="1" t="str">
        <f t="shared" si="1155"/>
        <v>21:0675</v>
      </c>
      <c r="D8676" s="1" t="str">
        <f t="shared" si="1152"/>
        <v>21:0205</v>
      </c>
      <c r="E8676" t="s">
        <v>33600</v>
      </c>
      <c r="F8676" t="s">
        <v>33601</v>
      </c>
      <c r="H8676">
        <v>63.997436499999999</v>
      </c>
      <c r="I8676">
        <v>-137.8149866</v>
      </c>
      <c r="J8676" s="1" t="str">
        <f t="shared" si="1153"/>
        <v>Fluid (stream)</v>
      </c>
      <c r="K8676" s="1" t="str">
        <f t="shared" si="1154"/>
        <v>Untreated Water</v>
      </c>
      <c r="O8676">
        <v>0.94</v>
      </c>
      <c r="P8676">
        <v>80</v>
      </c>
      <c r="Q8676">
        <v>7.8</v>
      </c>
    </row>
    <row r="8677" spans="1:17" hidden="1" x14ac:dyDescent="0.3">
      <c r="A8677" t="s">
        <v>33602</v>
      </c>
      <c r="B8677" t="s">
        <v>33603</v>
      </c>
      <c r="C8677" s="1" t="str">
        <f t="shared" si="1155"/>
        <v>21:0675</v>
      </c>
      <c r="D8677" s="1" t="str">
        <f t="shared" si="1152"/>
        <v>21:0205</v>
      </c>
      <c r="E8677" t="s">
        <v>33604</v>
      </c>
      <c r="F8677" t="s">
        <v>33605</v>
      </c>
      <c r="H8677">
        <v>63.963739400000001</v>
      </c>
      <c r="I8677">
        <v>-137.74294159999999</v>
      </c>
      <c r="J8677" s="1" t="str">
        <f t="shared" si="1153"/>
        <v>Fluid (stream)</v>
      </c>
      <c r="K8677" s="1" t="str">
        <f t="shared" si="1154"/>
        <v>Untreated Water</v>
      </c>
      <c r="O8677">
        <v>2.5000000000000001E-2</v>
      </c>
      <c r="P8677">
        <v>180</v>
      </c>
      <c r="Q8677">
        <v>7.8</v>
      </c>
    </row>
    <row r="8678" spans="1:17" hidden="1" x14ac:dyDescent="0.3">
      <c r="A8678" t="s">
        <v>33606</v>
      </c>
      <c r="B8678" t="s">
        <v>33607</v>
      </c>
      <c r="C8678" s="1" t="str">
        <f t="shared" si="1155"/>
        <v>21:0675</v>
      </c>
      <c r="D8678" s="1" t="str">
        <f t="shared" si="1152"/>
        <v>21:0205</v>
      </c>
      <c r="E8678" t="s">
        <v>33608</v>
      </c>
      <c r="F8678" t="s">
        <v>33609</v>
      </c>
      <c r="H8678">
        <v>63.957356300000001</v>
      </c>
      <c r="I8678">
        <v>-137.7518359</v>
      </c>
      <c r="J8678" s="1" t="str">
        <f t="shared" si="1153"/>
        <v>Fluid (stream)</v>
      </c>
      <c r="K8678" s="1" t="str">
        <f t="shared" si="1154"/>
        <v>Untreated Water</v>
      </c>
      <c r="O8678">
        <v>2.5000000000000001E-2</v>
      </c>
      <c r="P8678">
        <v>40</v>
      </c>
      <c r="Q8678">
        <v>7.7</v>
      </c>
    </row>
    <row r="8679" spans="1:17" hidden="1" x14ac:dyDescent="0.3">
      <c r="A8679" t="s">
        <v>33610</v>
      </c>
      <c r="B8679" t="s">
        <v>33611</v>
      </c>
      <c r="C8679" s="1" t="str">
        <f t="shared" si="1155"/>
        <v>21:0675</v>
      </c>
      <c r="D8679" s="1" t="str">
        <f t="shared" si="1152"/>
        <v>21:0205</v>
      </c>
      <c r="E8679" t="s">
        <v>33612</v>
      </c>
      <c r="F8679" t="s">
        <v>33613</v>
      </c>
      <c r="H8679">
        <v>63.951088499999997</v>
      </c>
      <c r="I8679">
        <v>-137.71276270000001</v>
      </c>
      <c r="J8679" s="1" t="str">
        <f t="shared" si="1153"/>
        <v>Fluid (stream)</v>
      </c>
      <c r="K8679" s="1" t="str">
        <f t="shared" si="1154"/>
        <v>Untreated Water</v>
      </c>
      <c r="O8679">
        <v>2.6</v>
      </c>
      <c r="P8679">
        <v>90</v>
      </c>
      <c r="Q8679">
        <v>8.1</v>
      </c>
    </row>
    <row r="8680" spans="1:17" hidden="1" x14ac:dyDescent="0.3">
      <c r="A8680" t="s">
        <v>33614</v>
      </c>
      <c r="B8680" t="s">
        <v>33615</v>
      </c>
      <c r="C8680" s="1" t="str">
        <f t="shared" si="1155"/>
        <v>21:0675</v>
      </c>
      <c r="D8680" s="1" t="str">
        <f t="shared" si="1152"/>
        <v>21:0205</v>
      </c>
      <c r="E8680" t="s">
        <v>33616</v>
      </c>
      <c r="F8680" t="s">
        <v>33617</v>
      </c>
      <c r="H8680">
        <v>63.938440900000003</v>
      </c>
      <c r="I8680">
        <v>-137.62427</v>
      </c>
      <c r="J8680" s="1" t="str">
        <f t="shared" si="1153"/>
        <v>Fluid (stream)</v>
      </c>
      <c r="K8680" s="1" t="str">
        <f t="shared" si="1154"/>
        <v>Untreated Water</v>
      </c>
      <c r="O8680">
        <v>2.5000000000000001E-2</v>
      </c>
      <c r="P8680">
        <v>40</v>
      </c>
      <c r="Q8680">
        <v>7.2</v>
      </c>
    </row>
    <row r="8681" spans="1:17" hidden="1" x14ac:dyDescent="0.3">
      <c r="A8681" t="s">
        <v>33618</v>
      </c>
      <c r="B8681" t="s">
        <v>33619</v>
      </c>
      <c r="C8681" s="1" t="str">
        <f t="shared" si="1155"/>
        <v>21:0675</v>
      </c>
      <c r="D8681" s="1" t="str">
        <f t="shared" si="1152"/>
        <v>21:0205</v>
      </c>
      <c r="E8681" t="s">
        <v>33620</v>
      </c>
      <c r="F8681" t="s">
        <v>33621</v>
      </c>
      <c r="H8681">
        <v>63.908425700000002</v>
      </c>
      <c r="I8681">
        <v>-137.64472929999999</v>
      </c>
      <c r="J8681" s="1" t="str">
        <f t="shared" si="1153"/>
        <v>Fluid (stream)</v>
      </c>
      <c r="K8681" s="1" t="str">
        <f t="shared" si="1154"/>
        <v>Untreated Water</v>
      </c>
      <c r="O8681">
        <v>0.31</v>
      </c>
      <c r="P8681">
        <v>60</v>
      </c>
      <c r="Q8681">
        <v>7.8</v>
      </c>
    </row>
    <row r="8682" spans="1:17" hidden="1" x14ac:dyDescent="0.3">
      <c r="A8682" t="s">
        <v>33622</v>
      </c>
      <c r="B8682" t="s">
        <v>33623</v>
      </c>
      <c r="C8682" s="1" t="str">
        <f t="shared" si="1155"/>
        <v>21:0675</v>
      </c>
      <c r="D8682" s="1" t="str">
        <f t="shared" si="1152"/>
        <v>21:0205</v>
      </c>
      <c r="E8682" t="s">
        <v>33624</v>
      </c>
      <c r="F8682" t="s">
        <v>33625</v>
      </c>
      <c r="H8682">
        <v>63.926656399999999</v>
      </c>
      <c r="I8682">
        <v>-137.6889936</v>
      </c>
      <c r="J8682" s="1" t="str">
        <f t="shared" si="1153"/>
        <v>Fluid (stream)</v>
      </c>
      <c r="K8682" s="1" t="str">
        <f t="shared" si="1154"/>
        <v>Untreated Water</v>
      </c>
      <c r="O8682">
        <v>0.33</v>
      </c>
      <c r="P8682">
        <v>60</v>
      </c>
      <c r="Q8682">
        <v>7.6</v>
      </c>
    </row>
    <row r="8683" spans="1:17" hidden="1" x14ac:dyDescent="0.3">
      <c r="A8683" t="s">
        <v>33626</v>
      </c>
      <c r="B8683" t="s">
        <v>33627</v>
      </c>
      <c r="C8683" s="1" t="str">
        <f t="shared" si="1155"/>
        <v>21:0675</v>
      </c>
      <c r="D8683" s="1" t="str">
        <f t="shared" si="1152"/>
        <v>21:0205</v>
      </c>
      <c r="E8683" t="s">
        <v>33628</v>
      </c>
      <c r="F8683" t="s">
        <v>33629</v>
      </c>
      <c r="H8683">
        <v>63.928574900000001</v>
      </c>
      <c r="I8683">
        <v>-137.7031561</v>
      </c>
      <c r="J8683" s="1" t="str">
        <f t="shared" si="1153"/>
        <v>Fluid (stream)</v>
      </c>
      <c r="K8683" s="1" t="str">
        <f t="shared" si="1154"/>
        <v>Untreated Water</v>
      </c>
      <c r="O8683">
        <v>2.5000000000000001E-2</v>
      </c>
      <c r="P8683">
        <v>80</v>
      </c>
      <c r="Q8683">
        <v>7.4</v>
      </c>
    </row>
    <row r="8684" spans="1:17" hidden="1" x14ac:dyDescent="0.3">
      <c r="A8684" t="s">
        <v>33630</v>
      </c>
      <c r="B8684" t="s">
        <v>33631</v>
      </c>
      <c r="C8684" s="1" t="str">
        <f t="shared" si="1155"/>
        <v>21:0675</v>
      </c>
      <c r="D8684" s="1" t="str">
        <f t="shared" si="1152"/>
        <v>21:0205</v>
      </c>
      <c r="E8684" t="s">
        <v>33632</v>
      </c>
      <c r="F8684" t="s">
        <v>33633</v>
      </c>
      <c r="H8684">
        <v>63.9475221</v>
      </c>
      <c r="I8684">
        <v>-137.83384229999999</v>
      </c>
      <c r="J8684" s="1" t="str">
        <f t="shared" si="1153"/>
        <v>Fluid (stream)</v>
      </c>
      <c r="K8684" s="1" t="str">
        <f t="shared" si="1154"/>
        <v>Untreated Water</v>
      </c>
      <c r="O8684">
        <v>2.5000000000000001E-2</v>
      </c>
      <c r="P8684">
        <v>40</v>
      </c>
      <c r="Q8684">
        <v>6.5</v>
      </c>
    </row>
    <row r="8685" spans="1:17" hidden="1" x14ac:dyDescent="0.3">
      <c r="A8685" t="s">
        <v>33634</v>
      </c>
      <c r="B8685" t="s">
        <v>33635</v>
      </c>
      <c r="C8685" s="1" t="str">
        <f t="shared" si="1155"/>
        <v>21:0675</v>
      </c>
      <c r="D8685" s="1" t="str">
        <f t="shared" si="1152"/>
        <v>21:0205</v>
      </c>
      <c r="E8685" t="s">
        <v>33636</v>
      </c>
      <c r="F8685" t="s">
        <v>33637</v>
      </c>
      <c r="H8685">
        <v>63.950548099999999</v>
      </c>
      <c r="I8685">
        <v>-137.8933207</v>
      </c>
      <c r="J8685" s="1" t="str">
        <f t="shared" si="1153"/>
        <v>Fluid (stream)</v>
      </c>
      <c r="K8685" s="1" t="str">
        <f t="shared" si="1154"/>
        <v>Untreated Water</v>
      </c>
      <c r="O8685">
        <v>2.5000000000000001E-2</v>
      </c>
      <c r="P8685">
        <v>90</v>
      </c>
      <c r="Q8685">
        <v>6.4</v>
      </c>
    </row>
    <row r="8686" spans="1:17" hidden="1" x14ac:dyDescent="0.3">
      <c r="A8686" t="s">
        <v>33638</v>
      </c>
      <c r="B8686" t="s">
        <v>33639</v>
      </c>
      <c r="C8686" s="1" t="str">
        <f t="shared" si="1155"/>
        <v>21:0675</v>
      </c>
      <c r="D8686" s="1" t="str">
        <f>HYPERLINK("http://geochem.nrcan.gc.ca/cdogs/content/svy/svy_e.htm", "")</f>
        <v/>
      </c>
      <c r="G8686" s="1" t="str">
        <f>HYPERLINK("http://geochem.nrcan.gc.ca/cdogs/content/cr_/cr_00082_e.htm", "82")</f>
        <v>82</v>
      </c>
      <c r="J8686" t="s">
        <v>11453</v>
      </c>
      <c r="K8686" t="s">
        <v>11454</v>
      </c>
      <c r="O8686">
        <v>1.4</v>
      </c>
      <c r="P8686">
        <v>290</v>
      </c>
      <c r="Q8686">
        <v>7.4</v>
      </c>
    </row>
    <row r="8687" spans="1:17" hidden="1" x14ac:dyDescent="0.3">
      <c r="A8687" t="s">
        <v>33640</v>
      </c>
      <c r="B8687" t="s">
        <v>33641</v>
      </c>
      <c r="C8687" s="1" t="str">
        <f t="shared" si="1155"/>
        <v>21:0675</v>
      </c>
      <c r="D8687" s="1" t="str">
        <f t="shared" ref="D8687:D8696" si="1156">HYPERLINK("http://geochem.nrcan.gc.ca/cdogs/content/svy/svy210205_e.htm", "21:0205")</f>
        <v>21:0205</v>
      </c>
      <c r="E8687" t="s">
        <v>33642</v>
      </c>
      <c r="F8687" t="s">
        <v>33643</v>
      </c>
      <c r="H8687">
        <v>63.9753185</v>
      </c>
      <c r="I8687">
        <v>-137.8779739</v>
      </c>
      <c r="J8687" s="1" t="str">
        <f t="shared" ref="J8687:J8696" si="1157">HYPERLINK("http://geochem.nrcan.gc.ca/cdogs/content/kwd/kwd020018_e.htm", "Fluid (stream)")</f>
        <v>Fluid (stream)</v>
      </c>
      <c r="K8687" s="1" t="str">
        <f t="shared" ref="K8687:K8696" si="1158">HYPERLINK("http://geochem.nrcan.gc.ca/cdogs/content/kwd/kwd080007_e.htm", "Untreated Water")</f>
        <v>Untreated Water</v>
      </c>
      <c r="O8687">
        <v>2.5000000000000001E-2</v>
      </c>
      <c r="P8687">
        <v>90</v>
      </c>
      <c r="Q8687">
        <v>7.6</v>
      </c>
    </row>
    <row r="8688" spans="1:17" hidden="1" x14ac:dyDescent="0.3">
      <c r="A8688" t="s">
        <v>33644</v>
      </c>
      <c r="B8688" t="s">
        <v>33645</v>
      </c>
      <c r="C8688" s="1" t="str">
        <f t="shared" si="1155"/>
        <v>21:0675</v>
      </c>
      <c r="D8688" s="1" t="str">
        <f t="shared" si="1156"/>
        <v>21:0205</v>
      </c>
      <c r="E8688" t="s">
        <v>33646</v>
      </c>
      <c r="F8688" t="s">
        <v>33647</v>
      </c>
      <c r="H8688">
        <v>63.975863599999997</v>
      </c>
      <c r="I8688">
        <v>-137.8983719</v>
      </c>
      <c r="J8688" s="1" t="str">
        <f t="shared" si="1157"/>
        <v>Fluid (stream)</v>
      </c>
      <c r="K8688" s="1" t="str">
        <f t="shared" si="1158"/>
        <v>Untreated Water</v>
      </c>
      <c r="O8688">
        <v>2.5000000000000001E-2</v>
      </c>
      <c r="P8688">
        <v>50</v>
      </c>
      <c r="Q8688">
        <v>7.1</v>
      </c>
    </row>
    <row r="8689" spans="1:17" hidden="1" x14ac:dyDescent="0.3">
      <c r="A8689" t="s">
        <v>33648</v>
      </c>
      <c r="B8689" t="s">
        <v>33649</v>
      </c>
      <c r="C8689" s="1" t="str">
        <f t="shared" si="1155"/>
        <v>21:0675</v>
      </c>
      <c r="D8689" s="1" t="str">
        <f t="shared" si="1156"/>
        <v>21:0205</v>
      </c>
      <c r="E8689" t="s">
        <v>33650</v>
      </c>
      <c r="F8689" t="s">
        <v>33651</v>
      </c>
      <c r="H8689">
        <v>63.983642699999997</v>
      </c>
      <c r="I8689">
        <v>-137.99106230000001</v>
      </c>
      <c r="J8689" s="1" t="str">
        <f t="shared" si="1157"/>
        <v>Fluid (stream)</v>
      </c>
      <c r="K8689" s="1" t="str">
        <f t="shared" si="1158"/>
        <v>Untreated Water</v>
      </c>
      <c r="O8689">
        <v>2.5000000000000001E-2</v>
      </c>
      <c r="P8689">
        <v>40</v>
      </c>
      <c r="Q8689">
        <v>5.8</v>
      </c>
    </row>
    <row r="8690" spans="1:17" hidden="1" x14ac:dyDescent="0.3">
      <c r="A8690" t="s">
        <v>33652</v>
      </c>
      <c r="B8690" t="s">
        <v>33653</v>
      </c>
      <c r="C8690" s="1" t="str">
        <f t="shared" si="1155"/>
        <v>21:0675</v>
      </c>
      <c r="D8690" s="1" t="str">
        <f t="shared" si="1156"/>
        <v>21:0205</v>
      </c>
      <c r="E8690" t="s">
        <v>33654</v>
      </c>
      <c r="F8690" t="s">
        <v>33655</v>
      </c>
      <c r="H8690">
        <v>63.951394800000003</v>
      </c>
      <c r="I8690">
        <v>-137.99082390000001</v>
      </c>
      <c r="J8690" s="1" t="str">
        <f t="shared" si="1157"/>
        <v>Fluid (stream)</v>
      </c>
      <c r="K8690" s="1" t="str">
        <f t="shared" si="1158"/>
        <v>Untreated Water</v>
      </c>
      <c r="O8690">
        <v>2.5000000000000001E-2</v>
      </c>
      <c r="P8690">
        <v>40</v>
      </c>
      <c r="Q8690">
        <v>6.6</v>
      </c>
    </row>
    <row r="8691" spans="1:17" hidden="1" x14ac:dyDescent="0.3">
      <c r="A8691" t="s">
        <v>33656</v>
      </c>
      <c r="B8691" t="s">
        <v>33657</v>
      </c>
      <c r="C8691" s="1" t="str">
        <f t="shared" si="1155"/>
        <v>21:0675</v>
      </c>
      <c r="D8691" s="1" t="str">
        <f t="shared" si="1156"/>
        <v>21:0205</v>
      </c>
      <c r="E8691" t="s">
        <v>33658</v>
      </c>
      <c r="F8691" t="s">
        <v>33659</v>
      </c>
      <c r="H8691">
        <v>63.911117900000001</v>
      </c>
      <c r="I8691">
        <v>-137.96570220000001</v>
      </c>
      <c r="J8691" s="1" t="str">
        <f t="shared" si="1157"/>
        <v>Fluid (stream)</v>
      </c>
      <c r="K8691" s="1" t="str">
        <f t="shared" si="1158"/>
        <v>Untreated Water</v>
      </c>
      <c r="O8691">
        <v>2.5000000000000001E-2</v>
      </c>
      <c r="P8691">
        <v>50</v>
      </c>
      <c r="Q8691">
        <v>7.2</v>
      </c>
    </row>
    <row r="8692" spans="1:17" hidden="1" x14ac:dyDescent="0.3">
      <c r="A8692" t="s">
        <v>33660</v>
      </c>
      <c r="B8692" t="s">
        <v>33661</v>
      </c>
      <c r="C8692" s="1" t="str">
        <f t="shared" si="1155"/>
        <v>21:0675</v>
      </c>
      <c r="D8692" s="1" t="str">
        <f t="shared" si="1156"/>
        <v>21:0205</v>
      </c>
      <c r="E8692" t="s">
        <v>33662</v>
      </c>
      <c r="F8692" t="s">
        <v>33663</v>
      </c>
      <c r="H8692">
        <v>63.897517100000002</v>
      </c>
      <c r="I8692">
        <v>-137.87384689999999</v>
      </c>
      <c r="J8692" s="1" t="str">
        <f t="shared" si="1157"/>
        <v>Fluid (stream)</v>
      </c>
      <c r="K8692" s="1" t="str">
        <f t="shared" si="1158"/>
        <v>Untreated Water</v>
      </c>
      <c r="O8692">
        <v>0.12</v>
      </c>
      <c r="P8692">
        <v>50</v>
      </c>
      <c r="Q8692">
        <v>7.3</v>
      </c>
    </row>
    <row r="8693" spans="1:17" hidden="1" x14ac:dyDescent="0.3">
      <c r="A8693" t="s">
        <v>33664</v>
      </c>
      <c r="B8693" t="s">
        <v>33665</v>
      </c>
      <c r="C8693" s="1" t="str">
        <f t="shared" si="1155"/>
        <v>21:0675</v>
      </c>
      <c r="D8693" s="1" t="str">
        <f t="shared" si="1156"/>
        <v>21:0205</v>
      </c>
      <c r="E8693" t="s">
        <v>33666</v>
      </c>
      <c r="F8693" t="s">
        <v>33667</v>
      </c>
      <c r="H8693">
        <v>63.894030200000003</v>
      </c>
      <c r="I8693">
        <v>-137.79519690000001</v>
      </c>
      <c r="J8693" s="1" t="str">
        <f t="shared" si="1157"/>
        <v>Fluid (stream)</v>
      </c>
      <c r="K8693" s="1" t="str">
        <f t="shared" si="1158"/>
        <v>Untreated Water</v>
      </c>
      <c r="O8693">
        <v>2.5000000000000001E-2</v>
      </c>
      <c r="P8693">
        <v>40</v>
      </c>
      <c r="Q8693">
        <v>7.2</v>
      </c>
    </row>
    <row r="8694" spans="1:17" hidden="1" x14ac:dyDescent="0.3">
      <c r="A8694" t="s">
        <v>33668</v>
      </c>
      <c r="B8694" t="s">
        <v>33669</v>
      </c>
      <c r="C8694" s="1" t="str">
        <f t="shared" si="1155"/>
        <v>21:0675</v>
      </c>
      <c r="D8694" s="1" t="str">
        <f t="shared" si="1156"/>
        <v>21:0205</v>
      </c>
      <c r="E8694" t="s">
        <v>33670</v>
      </c>
      <c r="F8694" t="s">
        <v>33671</v>
      </c>
      <c r="H8694">
        <v>63.874661400000001</v>
      </c>
      <c r="I8694">
        <v>-137.99613819999999</v>
      </c>
      <c r="J8694" s="1" t="str">
        <f t="shared" si="1157"/>
        <v>Fluid (stream)</v>
      </c>
      <c r="K8694" s="1" t="str">
        <f t="shared" si="1158"/>
        <v>Untreated Water</v>
      </c>
      <c r="O8694">
        <v>2.5000000000000001E-2</v>
      </c>
      <c r="P8694">
        <v>50</v>
      </c>
      <c r="Q8694">
        <v>7.5</v>
      </c>
    </row>
    <row r="8695" spans="1:17" hidden="1" x14ac:dyDescent="0.3">
      <c r="A8695" t="s">
        <v>33672</v>
      </c>
      <c r="B8695" t="s">
        <v>33673</v>
      </c>
      <c r="C8695" s="1" t="str">
        <f t="shared" si="1155"/>
        <v>21:0675</v>
      </c>
      <c r="D8695" s="1" t="str">
        <f t="shared" si="1156"/>
        <v>21:0205</v>
      </c>
      <c r="E8695" t="s">
        <v>33670</v>
      </c>
      <c r="F8695" t="s">
        <v>33674</v>
      </c>
      <c r="H8695">
        <v>63.874661400000001</v>
      </c>
      <c r="I8695">
        <v>-137.99613819999999</v>
      </c>
      <c r="J8695" s="1" t="str">
        <f t="shared" si="1157"/>
        <v>Fluid (stream)</v>
      </c>
      <c r="K8695" s="1" t="str">
        <f t="shared" si="1158"/>
        <v>Untreated Water</v>
      </c>
      <c r="O8695">
        <v>2.5000000000000001E-2</v>
      </c>
      <c r="P8695">
        <v>50</v>
      </c>
      <c r="Q8695">
        <v>7.4</v>
      </c>
    </row>
    <row r="8696" spans="1:17" hidden="1" x14ac:dyDescent="0.3">
      <c r="A8696" t="s">
        <v>33675</v>
      </c>
      <c r="B8696" t="s">
        <v>33676</v>
      </c>
      <c r="C8696" s="1" t="str">
        <f t="shared" si="1155"/>
        <v>21:0675</v>
      </c>
      <c r="D8696" s="1" t="str">
        <f t="shared" si="1156"/>
        <v>21:0205</v>
      </c>
      <c r="E8696" t="s">
        <v>33677</v>
      </c>
      <c r="F8696" t="s">
        <v>33678</v>
      </c>
      <c r="H8696">
        <v>63.808300899999999</v>
      </c>
      <c r="I8696">
        <v>-136.5385382</v>
      </c>
      <c r="J8696" s="1" t="str">
        <f t="shared" si="1157"/>
        <v>Fluid (stream)</v>
      </c>
      <c r="K8696" s="1" t="str">
        <f t="shared" si="1158"/>
        <v>Untreated Water</v>
      </c>
      <c r="O8696">
        <v>2.5</v>
      </c>
      <c r="P8696">
        <v>150</v>
      </c>
      <c r="Q8696">
        <v>7.4</v>
      </c>
    </row>
    <row r="8697" spans="1:17" hidden="1" x14ac:dyDescent="0.3">
      <c r="A8697" t="s">
        <v>33679</v>
      </c>
      <c r="B8697" t="s">
        <v>33680</v>
      </c>
      <c r="C8697" s="1" t="str">
        <f t="shared" si="1155"/>
        <v>21:0675</v>
      </c>
      <c r="D8697" s="1" t="str">
        <f>HYPERLINK("http://geochem.nrcan.gc.ca/cdogs/content/svy/svy_e.htm", "")</f>
        <v/>
      </c>
      <c r="G8697" s="1" t="str">
        <f>HYPERLINK("http://geochem.nrcan.gc.ca/cdogs/content/cr_/cr_00081_e.htm", "81")</f>
        <v>81</v>
      </c>
      <c r="J8697" t="s">
        <v>11453</v>
      </c>
      <c r="K8697" t="s">
        <v>11454</v>
      </c>
      <c r="O8697">
        <v>2.5000000000000001E-2</v>
      </c>
      <c r="P8697">
        <v>140</v>
      </c>
      <c r="Q8697">
        <v>8.1999999999999993</v>
      </c>
    </row>
    <row r="8698" spans="1:17" hidden="1" x14ac:dyDescent="0.3">
      <c r="A8698" t="s">
        <v>33681</v>
      </c>
      <c r="B8698" t="s">
        <v>33682</v>
      </c>
      <c r="C8698" s="1" t="str">
        <f t="shared" si="1155"/>
        <v>21:0675</v>
      </c>
      <c r="D8698" s="1" t="str">
        <f t="shared" ref="D8698:D8725" si="1159">HYPERLINK("http://geochem.nrcan.gc.ca/cdogs/content/svy/svy210205_e.htm", "21:0205")</f>
        <v>21:0205</v>
      </c>
      <c r="E8698" t="s">
        <v>33683</v>
      </c>
      <c r="F8698" t="s">
        <v>33684</v>
      </c>
      <c r="H8698">
        <v>63.818351100000001</v>
      </c>
      <c r="I8698">
        <v>-136.56964529999999</v>
      </c>
      <c r="J8698" s="1" t="str">
        <f t="shared" ref="J8698:J8725" si="1160">HYPERLINK("http://geochem.nrcan.gc.ca/cdogs/content/kwd/kwd020018_e.htm", "Fluid (stream)")</f>
        <v>Fluid (stream)</v>
      </c>
      <c r="K8698" s="1" t="str">
        <f t="shared" ref="K8698:K8725" si="1161">HYPERLINK("http://geochem.nrcan.gc.ca/cdogs/content/kwd/kwd080007_e.htm", "Untreated Water")</f>
        <v>Untreated Water</v>
      </c>
      <c r="O8698">
        <v>7.7</v>
      </c>
      <c r="P8698">
        <v>240</v>
      </c>
      <c r="Q8698">
        <v>7.6</v>
      </c>
    </row>
    <row r="8699" spans="1:17" hidden="1" x14ac:dyDescent="0.3">
      <c r="A8699" t="s">
        <v>33685</v>
      </c>
      <c r="B8699" t="s">
        <v>33686</v>
      </c>
      <c r="C8699" s="1" t="str">
        <f t="shared" si="1155"/>
        <v>21:0675</v>
      </c>
      <c r="D8699" s="1" t="str">
        <f t="shared" si="1159"/>
        <v>21:0205</v>
      </c>
      <c r="E8699" t="s">
        <v>33687</v>
      </c>
      <c r="F8699" t="s">
        <v>33688</v>
      </c>
      <c r="H8699">
        <v>63.8294511</v>
      </c>
      <c r="I8699">
        <v>-136.58719579999999</v>
      </c>
      <c r="J8699" s="1" t="str">
        <f t="shared" si="1160"/>
        <v>Fluid (stream)</v>
      </c>
      <c r="K8699" s="1" t="str">
        <f t="shared" si="1161"/>
        <v>Untreated Water</v>
      </c>
      <c r="O8699">
        <v>0.14000000000000001</v>
      </c>
      <c r="P8699">
        <v>80</v>
      </c>
      <c r="Q8699">
        <v>7.2</v>
      </c>
    </row>
    <row r="8700" spans="1:17" hidden="1" x14ac:dyDescent="0.3">
      <c r="A8700" t="s">
        <v>33689</v>
      </c>
      <c r="B8700" t="s">
        <v>33690</v>
      </c>
      <c r="C8700" s="1" t="str">
        <f t="shared" si="1155"/>
        <v>21:0675</v>
      </c>
      <c r="D8700" s="1" t="str">
        <f t="shared" si="1159"/>
        <v>21:0205</v>
      </c>
      <c r="E8700" t="s">
        <v>33691</v>
      </c>
      <c r="F8700" t="s">
        <v>33692</v>
      </c>
      <c r="H8700">
        <v>63.849465000000002</v>
      </c>
      <c r="I8700">
        <v>-136.86521350000001</v>
      </c>
      <c r="J8700" s="1" t="str">
        <f t="shared" si="1160"/>
        <v>Fluid (stream)</v>
      </c>
      <c r="K8700" s="1" t="str">
        <f t="shared" si="1161"/>
        <v>Untreated Water</v>
      </c>
      <c r="O8700">
        <v>2.5000000000000001E-2</v>
      </c>
      <c r="P8700">
        <v>40</v>
      </c>
      <c r="Q8700">
        <v>7.1</v>
      </c>
    </row>
    <row r="8701" spans="1:17" hidden="1" x14ac:dyDescent="0.3">
      <c r="A8701" t="s">
        <v>33693</v>
      </c>
      <c r="B8701" t="s">
        <v>33694</v>
      </c>
      <c r="C8701" s="1" t="str">
        <f t="shared" si="1155"/>
        <v>21:0675</v>
      </c>
      <c r="D8701" s="1" t="str">
        <f t="shared" si="1159"/>
        <v>21:0205</v>
      </c>
      <c r="E8701" t="s">
        <v>33695</v>
      </c>
      <c r="F8701" t="s">
        <v>33696</v>
      </c>
      <c r="H8701">
        <v>63.846682800000004</v>
      </c>
      <c r="I8701">
        <v>-136.88587849999999</v>
      </c>
      <c r="J8701" s="1" t="str">
        <f t="shared" si="1160"/>
        <v>Fluid (stream)</v>
      </c>
      <c r="K8701" s="1" t="str">
        <f t="shared" si="1161"/>
        <v>Untreated Water</v>
      </c>
      <c r="O8701">
        <v>2.5000000000000001E-2</v>
      </c>
      <c r="P8701">
        <v>40</v>
      </c>
      <c r="Q8701">
        <v>7.1</v>
      </c>
    </row>
    <row r="8702" spans="1:17" hidden="1" x14ac:dyDescent="0.3">
      <c r="A8702" t="s">
        <v>33697</v>
      </c>
      <c r="B8702" t="s">
        <v>33698</v>
      </c>
      <c r="C8702" s="1" t="str">
        <f t="shared" si="1155"/>
        <v>21:0675</v>
      </c>
      <c r="D8702" s="1" t="str">
        <f t="shared" si="1159"/>
        <v>21:0205</v>
      </c>
      <c r="E8702" t="s">
        <v>33699</v>
      </c>
      <c r="F8702" t="s">
        <v>33700</v>
      </c>
      <c r="H8702">
        <v>63.880466900000002</v>
      </c>
      <c r="I8702">
        <v>-136.8781036</v>
      </c>
      <c r="J8702" s="1" t="str">
        <f t="shared" si="1160"/>
        <v>Fluid (stream)</v>
      </c>
      <c r="K8702" s="1" t="str">
        <f t="shared" si="1161"/>
        <v>Untreated Water</v>
      </c>
      <c r="O8702">
        <v>0.16</v>
      </c>
      <c r="P8702">
        <v>40</v>
      </c>
      <c r="Q8702">
        <v>7.5</v>
      </c>
    </row>
    <row r="8703" spans="1:17" hidden="1" x14ac:dyDescent="0.3">
      <c r="A8703" t="s">
        <v>33701</v>
      </c>
      <c r="B8703" t="s">
        <v>33702</v>
      </c>
      <c r="C8703" s="1" t="str">
        <f t="shared" si="1155"/>
        <v>21:0675</v>
      </c>
      <c r="D8703" s="1" t="str">
        <f t="shared" si="1159"/>
        <v>21:0205</v>
      </c>
      <c r="E8703" t="s">
        <v>33703</v>
      </c>
      <c r="F8703" t="s">
        <v>33704</v>
      </c>
      <c r="H8703">
        <v>63.8793869</v>
      </c>
      <c r="I8703">
        <v>-136.91183710000001</v>
      </c>
      <c r="J8703" s="1" t="str">
        <f t="shared" si="1160"/>
        <v>Fluid (stream)</v>
      </c>
      <c r="K8703" s="1" t="str">
        <f t="shared" si="1161"/>
        <v>Untreated Water</v>
      </c>
      <c r="O8703">
        <v>0.65</v>
      </c>
      <c r="P8703">
        <v>60</v>
      </c>
      <c r="Q8703">
        <v>8</v>
      </c>
    </row>
    <row r="8704" spans="1:17" hidden="1" x14ac:dyDescent="0.3">
      <c r="A8704" t="s">
        <v>33705</v>
      </c>
      <c r="B8704" t="s">
        <v>33706</v>
      </c>
      <c r="C8704" s="1" t="str">
        <f t="shared" si="1155"/>
        <v>21:0675</v>
      </c>
      <c r="D8704" s="1" t="str">
        <f t="shared" si="1159"/>
        <v>21:0205</v>
      </c>
      <c r="E8704" t="s">
        <v>33707</v>
      </c>
      <c r="F8704" t="s">
        <v>33708</v>
      </c>
      <c r="H8704">
        <v>63.889704600000002</v>
      </c>
      <c r="I8704">
        <v>-136.916369</v>
      </c>
      <c r="J8704" s="1" t="str">
        <f t="shared" si="1160"/>
        <v>Fluid (stream)</v>
      </c>
      <c r="K8704" s="1" t="str">
        <f t="shared" si="1161"/>
        <v>Untreated Water</v>
      </c>
      <c r="O8704">
        <v>0.47</v>
      </c>
      <c r="P8704">
        <v>40</v>
      </c>
      <c r="Q8704">
        <v>7.9</v>
      </c>
    </row>
    <row r="8705" spans="1:17" hidden="1" x14ac:dyDescent="0.3">
      <c r="A8705" t="s">
        <v>33709</v>
      </c>
      <c r="B8705" t="s">
        <v>33710</v>
      </c>
      <c r="C8705" s="1" t="str">
        <f t="shared" si="1155"/>
        <v>21:0675</v>
      </c>
      <c r="D8705" s="1" t="str">
        <f t="shared" si="1159"/>
        <v>21:0205</v>
      </c>
      <c r="E8705" t="s">
        <v>33711</v>
      </c>
      <c r="F8705" t="s">
        <v>33712</v>
      </c>
      <c r="H8705">
        <v>63.918418299999999</v>
      </c>
      <c r="I8705">
        <v>-136.90176959999999</v>
      </c>
      <c r="J8705" s="1" t="str">
        <f t="shared" si="1160"/>
        <v>Fluid (stream)</v>
      </c>
      <c r="K8705" s="1" t="str">
        <f t="shared" si="1161"/>
        <v>Untreated Water</v>
      </c>
      <c r="O8705">
        <v>0.21</v>
      </c>
      <c r="P8705">
        <v>40</v>
      </c>
      <c r="Q8705">
        <v>7.6</v>
      </c>
    </row>
    <row r="8706" spans="1:17" hidden="1" x14ac:dyDescent="0.3">
      <c r="A8706" t="s">
        <v>33713</v>
      </c>
      <c r="B8706" t="s">
        <v>33714</v>
      </c>
      <c r="C8706" s="1" t="str">
        <f t="shared" si="1155"/>
        <v>21:0675</v>
      </c>
      <c r="D8706" s="1" t="str">
        <f t="shared" si="1159"/>
        <v>21:0205</v>
      </c>
      <c r="E8706" t="s">
        <v>33715</v>
      </c>
      <c r="F8706" t="s">
        <v>33716</v>
      </c>
      <c r="H8706">
        <v>63.922637100000003</v>
      </c>
      <c r="I8706">
        <v>-136.87223599999999</v>
      </c>
      <c r="J8706" s="1" t="str">
        <f t="shared" si="1160"/>
        <v>Fluid (stream)</v>
      </c>
      <c r="K8706" s="1" t="str">
        <f t="shared" si="1161"/>
        <v>Untreated Water</v>
      </c>
      <c r="O8706">
        <v>0.25</v>
      </c>
      <c r="P8706">
        <v>40</v>
      </c>
      <c r="Q8706">
        <v>7.5</v>
      </c>
    </row>
    <row r="8707" spans="1:17" hidden="1" x14ac:dyDescent="0.3">
      <c r="A8707" t="s">
        <v>33717</v>
      </c>
      <c r="B8707" t="s">
        <v>33718</v>
      </c>
      <c r="C8707" s="1" t="str">
        <f t="shared" si="1155"/>
        <v>21:0675</v>
      </c>
      <c r="D8707" s="1" t="str">
        <f t="shared" si="1159"/>
        <v>21:0205</v>
      </c>
      <c r="E8707" t="s">
        <v>33719</v>
      </c>
      <c r="F8707" t="s">
        <v>33720</v>
      </c>
      <c r="H8707">
        <v>63.921955099999998</v>
      </c>
      <c r="I8707">
        <v>-136.92079419999999</v>
      </c>
      <c r="J8707" s="1" t="str">
        <f t="shared" si="1160"/>
        <v>Fluid (stream)</v>
      </c>
      <c r="K8707" s="1" t="str">
        <f t="shared" si="1161"/>
        <v>Untreated Water</v>
      </c>
      <c r="O8707">
        <v>4.3</v>
      </c>
      <c r="P8707">
        <v>150</v>
      </c>
      <c r="Q8707">
        <v>8.1</v>
      </c>
    </row>
    <row r="8708" spans="1:17" hidden="1" x14ac:dyDescent="0.3">
      <c r="A8708" t="s">
        <v>33721</v>
      </c>
      <c r="B8708" t="s">
        <v>33722</v>
      </c>
      <c r="C8708" s="1" t="str">
        <f t="shared" si="1155"/>
        <v>21:0675</v>
      </c>
      <c r="D8708" s="1" t="str">
        <f t="shared" si="1159"/>
        <v>21:0205</v>
      </c>
      <c r="E8708" t="s">
        <v>33723</v>
      </c>
      <c r="F8708" t="s">
        <v>33724</v>
      </c>
      <c r="H8708">
        <v>63.937724799999998</v>
      </c>
      <c r="I8708">
        <v>-136.9710777</v>
      </c>
      <c r="J8708" s="1" t="str">
        <f t="shared" si="1160"/>
        <v>Fluid (stream)</v>
      </c>
      <c r="K8708" s="1" t="str">
        <f t="shared" si="1161"/>
        <v>Untreated Water</v>
      </c>
      <c r="O8708">
        <v>3.1</v>
      </c>
      <c r="P8708">
        <v>140</v>
      </c>
      <c r="Q8708">
        <v>8</v>
      </c>
    </row>
    <row r="8709" spans="1:17" hidden="1" x14ac:dyDescent="0.3">
      <c r="A8709" t="s">
        <v>33725</v>
      </c>
      <c r="B8709" t="s">
        <v>33726</v>
      </c>
      <c r="C8709" s="1" t="str">
        <f t="shared" si="1155"/>
        <v>21:0675</v>
      </c>
      <c r="D8709" s="1" t="str">
        <f t="shared" si="1159"/>
        <v>21:0205</v>
      </c>
      <c r="E8709" t="s">
        <v>33727</v>
      </c>
      <c r="F8709" t="s">
        <v>33728</v>
      </c>
      <c r="H8709">
        <v>63.923303300000001</v>
      </c>
      <c r="I8709">
        <v>-136.98905450000001</v>
      </c>
      <c r="J8709" s="1" t="str">
        <f t="shared" si="1160"/>
        <v>Fluid (stream)</v>
      </c>
      <c r="K8709" s="1" t="str">
        <f t="shared" si="1161"/>
        <v>Untreated Water</v>
      </c>
      <c r="O8709">
        <v>3.3</v>
      </c>
      <c r="P8709">
        <v>190</v>
      </c>
      <c r="Q8709">
        <v>7.8</v>
      </c>
    </row>
    <row r="8710" spans="1:17" hidden="1" x14ac:dyDescent="0.3">
      <c r="A8710" t="s">
        <v>33729</v>
      </c>
      <c r="B8710" t="s">
        <v>33730</v>
      </c>
      <c r="C8710" s="1" t="str">
        <f t="shared" si="1155"/>
        <v>21:0675</v>
      </c>
      <c r="D8710" s="1" t="str">
        <f t="shared" si="1159"/>
        <v>21:0205</v>
      </c>
      <c r="E8710" t="s">
        <v>33731</v>
      </c>
      <c r="F8710" t="s">
        <v>33732</v>
      </c>
      <c r="H8710">
        <v>63.900780500000003</v>
      </c>
      <c r="I8710">
        <v>-137.01163109999999</v>
      </c>
      <c r="J8710" s="1" t="str">
        <f t="shared" si="1160"/>
        <v>Fluid (stream)</v>
      </c>
      <c r="K8710" s="1" t="str">
        <f t="shared" si="1161"/>
        <v>Untreated Water</v>
      </c>
      <c r="O8710">
        <v>2.5000000000000001E-2</v>
      </c>
      <c r="P8710">
        <v>50</v>
      </c>
      <c r="Q8710">
        <v>7.3</v>
      </c>
    </row>
    <row r="8711" spans="1:17" hidden="1" x14ac:dyDescent="0.3">
      <c r="A8711" t="s">
        <v>33733</v>
      </c>
      <c r="B8711" t="s">
        <v>33734</v>
      </c>
      <c r="C8711" s="1" t="str">
        <f t="shared" si="1155"/>
        <v>21:0675</v>
      </c>
      <c r="D8711" s="1" t="str">
        <f t="shared" si="1159"/>
        <v>21:0205</v>
      </c>
      <c r="E8711" t="s">
        <v>33735</v>
      </c>
      <c r="F8711" t="s">
        <v>33736</v>
      </c>
      <c r="H8711">
        <v>63.893889899999998</v>
      </c>
      <c r="I8711">
        <v>-137.00099019999999</v>
      </c>
      <c r="J8711" s="1" t="str">
        <f t="shared" si="1160"/>
        <v>Fluid (stream)</v>
      </c>
      <c r="K8711" s="1" t="str">
        <f t="shared" si="1161"/>
        <v>Untreated Water</v>
      </c>
      <c r="O8711">
        <v>0.18</v>
      </c>
      <c r="P8711">
        <v>40</v>
      </c>
      <c r="Q8711">
        <v>7.4</v>
      </c>
    </row>
    <row r="8712" spans="1:17" hidden="1" x14ac:dyDescent="0.3">
      <c r="A8712" t="s">
        <v>33737</v>
      </c>
      <c r="B8712" t="s">
        <v>33738</v>
      </c>
      <c r="C8712" s="1" t="str">
        <f t="shared" si="1155"/>
        <v>21:0675</v>
      </c>
      <c r="D8712" s="1" t="str">
        <f t="shared" si="1159"/>
        <v>21:0205</v>
      </c>
      <c r="E8712" t="s">
        <v>33739</v>
      </c>
      <c r="F8712" t="s">
        <v>33740</v>
      </c>
      <c r="H8712">
        <v>63.875302900000001</v>
      </c>
      <c r="I8712">
        <v>-137.0205794</v>
      </c>
      <c r="J8712" s="1" t="str">
        <f t="shared" si="1160"/>
        <v>Fluid (stream)</v>
      </c>
      <c r="K8712" s="1" t="str">
        <f t="shared" si="1161"/>
        <v>Untreated Water</v>
      </c>
      <c r="O8712">
        <v>0.08</v>
      </c>
      <c r="P8712">
        <v>40</v>
      </c>
      <c r="Q8712">
        <v>7</v>
      </c>
    </row>
    <row r="8713" spans="1:17" hidden="1" x14ac:dyDescent="0.3">
      <c r="A8713" t="s">
        <v>33741</v>
      </c>
      <c r="B8713" t="s">
        <v>33742</v>
      </c>
      <c r="C8713" s="1" t="str">
        <f t="shared" si="1155"/>
        <v>21:0675</v>
      </c>
      <c r="D8713" s="1" t="str">
        <f t="shared" si="1159"/>
        <v>21:0205</v>
      </c>
      <c r="E8713" t="s">
        <v>33743</v>
      </c>
      <c r="F8713" t="s">
        <v>33744</v>
      </c>
      <c r="H8713">
        <v>63.923417700000002</v>
      </c>
      <c r="I8713">
        <v>-137.06351480000001</v>
      </c>
      <c r="J8713" s="1" t="str">
        <f t="shared" si="1160"/>
        <v>Fluid (stream)</v>
      </c>
      <c r="K8713" s="1" t="str">
        <f t="shared" si="1161"/>
        <v>Untreated Water</v>
      </c>
      <c r="O8713">
        <v>7.0000000000000007E-2</v>
      </c>
      <c r="P8713">
        <v>30</v>
      </c>
      <c r="Q8713">
        <v>7.1</v>
      </c>
    </row>
    <row r="8714" spans="1:17" hidden="1" x14ac:dyDescent="0.3">
      <c r="A8714" t="s">
        <v>33745</v>
      </c>
      <c r="B8714" t="s">
        <v>33746</v>
      </c>
      <c r="C8714" s="1" t="str">
        <f t="shared" si="1155"/>
        <v>21:0675</v>
      </c>
      <c r="D8714" s="1" t="str">
        <f t="shared" si="1159"/>
        <v>21:0205</v>
      </c>
      <c r="E8714" t="s">
        <v>33747</v>
      </c>
      <c r="F8714" t="s">
        <v>33748</v>
      </c>
      <c r="H8714">
        <v>63.926532600000002</v>
      </c>
      <c r="I8714">
        <v>-137.0792075</v>
      </c>
      <c r="J8714" s="1" t="str">
        <f t="shared" si="1160"/>
        <v>Fluid (stream)</v>
      </c>
      <c r="K8714" s="1" t="str">
        <f t="shared" si="1161"/>
        <v>Untreated Water</v>
      </c>
      <c r="O8714">
        <v>2.5000000000000001E-2</v>
      </c>
      <c r="P8714">
        <v>30</v>
      </c>
      <c r="Q8714">
        <v>7.3</v>
      </c>
    </row>
    <row r="8715" spans="1:17" hidden="1" x14ac:dyDescent="0.3">
      <c r="A8715" t="s">
        <v>33749</v>
      </c>
      <c r="B8715" t="s">
        <v>33750</v>
      </c>
      <c r="C8715" s="1" t="str">
        <f t="shared" si="1155"/>
        <v>21:0675</v>
      </c>
      <c r="D8715" s="1" t="str">
        <f t="shared" si="1159"/>
        <v>21:0205</v>
      </c>
      <c r="E8715" t="s">
        <v>33751</v>
      </c>
      <c r="F8715" t="s">
        <v>33752</v>
      </c>
      <c r="H8715">
        <v>63.933911000000002</v>
      </c>
      <c r="I8715">
        <v>-137.1432585</v>
      </c>
      <c r="J8715" s="1" t="str">
        <f t="shared" si="1160"/>
        <v>Fluid (stream)</v>
      </c>
      <c r="K8715" s="1" t="str">
        <f t="shared" si="1161"/>
        <v>Untreated Water</v>
      </c>
      <c r="O8715">
        <v>0.52</v>
      </c>
      <c r="P8715">
        <v>40</v>
      </c>
      <c r="Q8715">
        <v>7.7</v>
      </c>
    </row>
    <row r="8716" spans="1:17" hidden="1" x14ac:dyDescent="0.3">
      <c r="A8716" t="s">
        <v>33753</v>
      </c>
      <c r="B8716" t="s">
        <v>33754</v>
      </c>
      <c r="C8716" s="1" t="str">
        <f t="shared" si="1155"/>
        <v>21:0675</v>
      </c>
      <c r="D8716" s="1" t="str">
        <f t="shared" si="1159"/>
        <v>21:0205</v>
      </c>
      <c r="E8716" t="s">
        <v>33755</v>
      </c>
      <c r="F8716" t="s">
        <v>33756</v>
      </c>
      <c r="H8716">
        <v>63.953367</v>
      </c>
      <c r="I8716">
        <v>-137.18881440000001</v>
      </c>
      <c r="J8716" s="1" t="str">
        <f t="shared" si="1160"/>
        <v>Fluid (stream)</v>
      </c>
      <c r="K8716" s="1" t="str">
        <f t="shared" si="1161"/>
        <v>Untreated Water</v>
      </c>
      <c r="O8716">
        <v>0.08</v>
      </c>
      <c r="P8716">
        <v>30</v>
      </c>
      <c r="Q8716">
        <v>7.2</v>
      </c>
    </row>
    <row r="8717" spans="1:17" hidden="1" x14ac:dyDescent="0.3">
      <c r="A8717" t="s">
        <v>33757</v>
      </c>
      <c r="B8717" t="s">
        <v>33758</v>
      </c>
      <c r="C8717" s="1" t="str">
        <f t="shared" si="1155"/>
        <v>21:0675</v>
      </c>
      <c r="D8717" s="1" t="str">
        <f t="shared" si="1159"/>
        <v>21:0205</v>
      </c>
      <c r="E8717" t="s">
        <v>33755</v>
      </c>
      <c r="F8717" t="s">
        <v>33759</v>
      </c>
      <c r="H8717">
        <v>63.953367</v>
      </c>
      <c r="I8717">
        <v>-137.18881440000001</v>
      </c>
      <c r="J8717" s="1" t="str">
        <f t="shared" si="1160"/>
        <v>Fluid (stream)</v>
      </c>
      <c r="K8717" s="1" t="str">
        <f t="shared" si="1161"/>
        <v>Untreated Water</v>
      </c>
      <c r="O8717">
        <v>0.1</v>
      </c>
      <c r="P8717">
        <v>30</v>
      </c>
      <c r="Q8717">
        <v>7.2</v>
      </c>
    </row>
    <row r="8718" spans="1:17" hidden="1" x14ac:dyDescent="0.3">
      <c r="A8718" t="s">
        <v>33760</v>
      </c>
      <c r="B8718" t="s">
        <v>33761</v>
      </c>
      <c r="C8718" s="1" t="str">
        <f t="shared" si="1155"/>
        <v>21:0675</v>
      </c>
      <c r="D8718" s="1" t="str">
        <f t="shared" si="1159"/>
        <v>21:0205</v>
      </c>
      <c r="E8718" t="s">
        <v>33762</v>
      </c>
      <c r="F8718" t="s">
        <v>33763</v>
      </c>
      <c r="H8718">
        <v>63.942780200000001</v>
      </c>
      <c r="I8718">
        <v>-137.0737378</v>
      </c>
      <c r="J8718" s="1" t="str">
        <f t="shared" si="1160"/>
        <v>Fluid (stream)</v>
      </c>
      <c r="K8718" s="1" t="str">
        <f t="shared" si="1161"/>
        <v>Untreated Water</v>
      </c>
      <c r="O8718">
        <v>4.2</v>
      </c>
      <c r="P8718">
        <v>140</v>
      </c>
      <c r="Q8718">
        <v>8</v>
      </c>
    </row>
    <row r="8719" spans="1:17" hidden="1" x14ac:dyDescent="0.3">
      <c r="A8719" t="s">
        <v>33764</v>
      </c>
      <c r="B8719" t="s">
        <v>33765</v>
      </c>
      <c r="C8719" s="1" t="str">
        <f t="shared" si="1155"/>
        <v>21:0675</v>
      </c>
      <c r="D8719" s="1" t="str">
        <f t="shared" si="1159"/>
        <v>21:0205</v>
      </c>
      <c r="E8719" t="s">
        <v>33766</v>
      </c>
      <c r="F8719" t="s">
        <v>33767</v>
      </c>
      <c r="H8719">
        <v>63.957780700000001</v>
      </c>
      <c r="I8719">
        <v>-137.10676989999999</v>
      </c>
      <c r="J8719" s="1" t="str">
        <f t="shared" si="1160"/>
        <v>Fluid (stream)</v>
      </c>
      <c r="K8719" s="1" t="str">
        <f t="shared" si="1161"/>
        <v>Untreated Water</v>
      </c>
      <c r="O8719">
        <v>0.24</v>
      </c>
      <c r="P8719">
        <v>100</v>
      </c>
      <c r="Q8719">
        <v>7.6</v>
      </c>
    </row>
    <row r="8720" spans="1:17" hidden="1" x14ac:dyDescent="0.3">
      <c r="A8720" t="s">
        <v>33768</v>
      </c>
      <c r="B8720" t="s">
        <v>33769</v>
      </c>
      <c r="C8720" s="1" t="str">
        <f t="shared" si="1155"/>
        <v>21:0675</v>
      </c>
      <c r="D8720" s="1" t="str">
        <f t="shared" si="1159"/>
        <v>21:0205</v>
      </c>
      <c r="E8720" t="s">
        <v>33770</v>
      </c>
      <c r="F8720" t="s">
        <v>33771</v>
      </c>
      <c r="H8720">
        <v>63.976569099999999</v>
      </c>
      <c r="I8720">
        <v>-137.06643120000001</v>
      </c>
      <c r="J8720" s="1" t="str">
        <f t="shared" si="1160"/>
        <v>Fluid (stream)</v>
      </c>
      <c r="K8720" s="1" t="str">
        <f t="shared" si="1161"/>
        <v>Untreated Water</v>
      </c>
      <c r="O8720">
        <v>0.79</v>
      </c>
      <c r="P8720">
        <v>130</v>
      </c>
      <c r="Q8720">
        <v>8</v>
      </c>
    </row>
    <row r="8721" spans="1:17" hidden="1" x14ac:dyDescent="0.3">
      <c r="A8721" t="s">
        <v>33772</v>
      </c>
      <c r="B8721" t="s">
        <v>33773</v>
      </c>
      <c r="C8721" s="1" t="str">
        <f t="shared" si="1155"/>
        <v>21:0675</v>
      </c>
      <c r="D8721" s="1" t="str">
        <f t="shared" si="1159"/>
        <v>21:0205</v>
      </c>
      <c r="E8721" t="s">
        <v>33774</v>
      </c>
      <c r="F8721" t="s">
        <v>33775</v>
      </c>
      <c r="H8721">
        <v>63.982720700000002</v>
      </c>
      <c r="I8721">
        <v>-137.0694407</v>
      </c>
      <c r="J8721" s="1" t="str">
        <f t="shared" si="1160"/>
        <v>Fluid (stream)</v>
      </c>
      <c r="K8721" s="1" t="str">
        <f t="shared" si="1161"/>
        <v>Untreated Water</v>
      </c>
      <c r="O8721">
        <v>2.5000000000000001E-2</v>
      </c>
      <c r="P8721">
        <v>70</v>
      </c>
      <c r="Q8721">
        <v>7.6</v>
      </c>
    </row>
    <row r="8722" spans="1:17" hidden="1" x14ac:dyDescent="0.3">
      <c r="A8722" t="s">
        <v>33776</v>
      </c>
      <c r="B8722" t="s">
        <v>33777</v>
      </c>
      <c r="C8722" s="1" t="str">
        <f t="shared" si="1155"/>
        <v>21:0675</v>
      </c>
      <c r="D8722" s="1" t="str">
        <f t="shared" si="1159"/>
        <v>21:0205</v>
      </c>
      <c r="E8722" t="s">
        <v>33778</v>
      </c>
      <c r="F8722" t="s">
        <v>33779</v>
      </c>
      <c r="H8722">
        <v>63.992776200000002</v>
      </c>
      <c r="I8722">
        <v>-137.1706513</v>
      </c>
      <c r="J8722" s="1" t="str">
        <f t="shared" si="1160"/>
        <v>Fluid (stream)</v>
      </c>
      <c r="K8722" s="1" t="str">
        <f t="shared" si="1161"/>
        <v>Untreated Water</v>
      </c>
      <c r="O8722">
        <v>2.5000000000000001E-2</v>
      </c>
      <c r="P8722">
        <v>40</v>
      </c>
      <c r="Q8722">
        <v>7.3</v>
      </c>
    </row>
    <row r="8723" spans="1:17" hidden="1" x14ac:dyDescent="0.3">
      <c r="A8723" t="s">
        <v>33780</v>
      </c>
      <c r="B8723" t="s">
        <v>33781</v>
      </c>
      <c r="C8723" s="1" t="str">
        <f t="shared" si="1155"/>
        <v>21:0675</v>
      </c>
      <c r="D8723" s="1" t="str">
        <f t="shared" si="1159"/>
        <v>21:0205</v>
      </c>
      <c r="E8723" t="s">
        <v>33782</v>
      </c>
      <c r="F8723" t="s">
        <v>33783</v>
      </c>
      <c r="H8723">
        <v>63.990130399999998</v>
      </c>
      <c r="I8723">
        <v>-137.2132015</v>
      </c>
      <c r="J8723" s="1" t="str">
        <f t="shared" si="1160"/>
        <v>Fluid (stream)</v>
      </c>
      <c r="K8723" s="1" t="str">
        <f t="shared" si="1161"/>
        <v>Untreated Water</v>
      </c>
      <c r="O8723">
        <v>0.08</v>
      </c>
      <c r="P8723">
        <v>30</v>
      </c>
      <c r="Q8723">
        <v>7</v>
      </c>
    </row>
    <row r="8724" spans="1:17" hidden="1" x14ac:dyDescent="0.3">
      <c r="A8724" t="s">
        <v>33784</v>
      </c>
      <c r="B8724" t="s">
        <v>33785</v>
      </c>
      <c r="C8724" s="1" t="str">
        <f t="shared" si="1155"/>
        <v>21:0675</v>
      </c>
      <c r="D8724" s="1" t="str">
        <f t="shared" si="1159"/>
        <v>21:0205</v>
      </c>
      <c r="E8724" t="s">
        <v>33786</v>
      </c>
      <c r="F8724" t="s">
        <v>33787</v>
      </c>
      <c r="H8724">
        <v>63.9845641</v>
      </c>
      <c r="I8724">
        <v>-137.27920359999999</v>
      </c>
      <c r="J8724" s="1" t="str">
        <f t="shared" si="1160"/>
        <v>Fluid (stream)</v>
      </c>
      <c r="K8724" s="1" t="str">
        <f t="shared" si="1161"/>
        <v>Untreated Water</v>
      </c>
      <c r="O8724">
        <v>0.43</v>
      </c>
      <c r="P8724">
        <v>40</v>
      </c>
      <c r="Q8724">
        <v>7.1</v>
      </c>
    </row>
    <row r="8725" spans="1:17" hidden="1" x14ac:dyDescent="0.3">
      <c r="A8725" t="s">
        <v>33788</v>
      </c>
      <c r="B8725" t="s">
        <v>33789</v>
      </c>
      <c r="C8725" s="1" t="str">
        <f t="shared" si="1155"/>
        <v>21:0675</v>
      </c>
      <c r="D8725" s="1" t="str">
        <f t="shared" si="1159"/>
        <v>21:0205</v>
      </c>
      <c r="E8725" t="s">
        <v>33790</v>
      </c>
      <c r="F8725" t="s">
        <v>33791</v>
      </c>
      <c r="H8725">
        <v>63.952047100000001</v>
      </c>
      <c r="I8725">
        <v>-137.334757</v>
      </c>
      <c r="J8725" s="1" t="str">
        <f t="shared" si="1160"/>
        <v>Fluid (stream)</v>
      </c>
      <c r="K8725" s="1" t="str">
        <f t="shared" si="1161"/>
        <v>Untreated Water</v>
      </c>
      <c r="O8725">
        <v>0.46</v>
      </c>
      <c r="P8725">
        <v>30</v>
      </c>
      <c r="Q8725">
        <v>7.1</v>
      </c>
    </row>
    <row r="8726" spans="1:17" hidden="1" x14ac:dyDescent="0.3">
      <c r="A8726" t="s">
        <v>33792</v>
      </c>
      <c r="B8726" t="s">
        <v>33793</v>
      </c>
      <c r="C8726" s="1" t="str">
        <f t="shared" si="1155"/>
        <v>21:0675</v>
      </c>
      <c r="D8726" s="1" t="str">
        <f>HYPERLINK("http://geochem.nrcan.gc.ca/cdogs/content/svy/svy_e.htm", "")</f>
        <v/>
      </c>
      <c r="G8726" s="1" t="str">
        <f>HYPERLINK("http://geochem.nrcan.gc.ca/cdogs/content/cr_/cr_00080_e.htm", "80")</f>
        <v>80</v>
      </c>
      <c r="J8726" t="s">
        <v>11453</v>
      </c>
      <c r="K8726" t="s">
        <v>11454</v>
      </c>
      <c r="O8726">
        <v>0.24</v>
      </c>
      <c r="P8726">
        <v>70</v>
      </c>
      <c r="Q8726">
        <v>7.4</v>
      </c>
    </row>
    <row r="8727" spans="1:17" hidden="1" x14ac:dyDescent="0.3">
      <c r="A8727" t="s">
        <v>33794</v>
      </c>
      <c r="B8727" t="s">
        <v>33795</v>
      </c>
      <c r="C8727" s="1" t="str">
        <f t="shared" si="1155"/>
        <v>21:0675</v>
      </c>
      <c r="D8727" s="1" t="str">
        <f t="shared" ref="D8727:D8734" si="1162">HYPERLINK("http://geochem.nrcan.gc.ca/cdogs/content/svy/svy210205_e.htm", "21:0205")</f>
        <v>21:0205</v>
      </c>
      <c r="E8727" t="s">
        <v>33796</v>
      </c>
      <c r="F8727" t="s">
        <v>33797</v>
      </c>
      <c r="H8727">
        <v>63.949637199999998</v>
      </c>
      <c r="I8727">
        <v>-137.32046700000001</v>
      </c>
      <c r="J8727" s="1" t="str">
        <f t="shared" ref="J8727:J8734" si="1163">HYPERLINK("http://geochem.nrcan.gc.ca/cdogs/content/kwd/kwd020018_e.htm", "Fluid (stream)")</f>
        <v>Fluid (stream)</v>
      </c>
      <c r="K8727" s="1" t="str">
        <f t="shared" ref="K8727:K8734" si="1164">HYPERLINK("http://geochem.nrcan.gc.ca/cdogs/content/kwd/kwd080007_e.htm", "Untreated Water")</f>
        <v>Untreated Water</v>
      </c>
      <c r="O8727">
        <v>0.46</v>
      </c>
      <c r="P8727">
        <v>40</v>
      </c>
      <c r="Q8727">
        <v>7.2</v>
      </c>
    </row>
    <row r="8728" spans="1:17" hidden="1" x14ac:dyDescent="0.3">
      <c r="A8728" t="s">
        <v>33798</v>
      </c>
      <c r="B8728" t="s">
        <v>33799</v>
      </c>
      <c r="C8728" s="1" t="str">
        <f t="shared" si="1155"/>
        <v>21:0675</v>
      </c>
      <c r="D8728" s="1" t="str">
        <f t="shared" si="1162"/>
        <v>21:0205</v>
      </c>
      <c r="E8728" t="s">
        <v>33800</v>
      </c>
      <c r="F8728" t="s">
        <v>33801</v>
      </c>
      <c r="H8728">
        <v>63.971175700000003</v>
      </c>
      <c r="I8728">
        <v>-137.4598622</v>
      </c>
      <c r="J8728" s="1" t="str">
        <f t="shared" si="1163"/>
        <v>Fluid (stream)</v>
      </c>
      <c r="K8728" s="1" t="str">
        <f t="shared" si="1164"/>
        <v>Untreated Water</v>
      </c>
      <c r="O8728">
        <v>0.13</v>
      </c>
      <c r="P8728">
        <v>60</v>
      </c>
      <c r="Q8728">
        <v>7.4</v>
      </c>
    </row>
    <row r="8729" spans="1:17" hidden="1" x14ac:dyDescent="0.3">
      <c r="A8729" t="s">
        <v>33802</v>
      </c>
      <c r="B8729" t="s">
        <v>33803</v>
      </c>
      <c r="C8729" s="1" t="str">
        <f t="shared" si="1155"/>
        <v>21:0675</v>
      </c>
      <c r="D8729" s="1" t="str">
        <f t="shared" si="1162"/>
        <v>21:0205</v>
      </c>
      <c r="E8729" t="s">
        <v>33804</v>
      </c>
      <c r="F8729" t="s">
        <v>33805</v>
      </c>
      <c r="H8729">
        <v>63.963395800000001</v>
      </c>
      <c r="I8729">
        <v>-137.46800450000001</v>
      </c>
      <c r="J8729" s="1" t="str">
        <f t="shared" si="1163"/>
        <v>Fluid (stream)</v>
      </c>
      <c r="K8729" s="1" t="str">
        <f t="shared" si="1164"/>
        <v>Untreated Water</v>
      </c>
      <c r="O8729">
        <v>2.5000000000000001E-2</v>
      </c>
      <c r="P8729">
        <v>50</v>
      </c>
      <c r="Q8729">
        <v>7.1</v>
      </c>
    </row>
    <row r="8730" spans="1:17" hidden="1" x14ac:dyDescent="0.3">
      <c r="A8730" t="s">
        <v>33806</v>
      </c>
      <c r="B8730" t="s">
        <v>33807</v>
      </c>
      <c r="C8730" s="1" t="str">
        <f t="shared" ref="C8730:C8793" si="1165">HYPERLINK("http://geochem.nrcan.gc.ca/cdogs/content/bdl/bdl210675_e.htm", "21:0675")</f>
        <v>21:0675</v>
      </c>
      <c r="D8730" s="1" t="str">
        <f t="shared" si="1162"/>
        <v>21:0205</v>
      </c>
      <c r="E8730" t="s">
        <v>33808</v>
      </c>
      <c r="F8730" t="s">
        <v>33809</v>
      </c>
      <c r="H8730">
        <v>63.976309899999997</v>
      </c>
      <c r="I8730">
        <v>-137.48784560000001</v>
      </c>
      <c r="J8730" s="1" t="str">
        <f t="shared" si="1163"/>
        <v>Fluid (stream)</v>
      </c>
      <c r="K8730" s="1" t="str">
        <f t="shared" si="1164"/>
        <v>Untreated Water</v>
      </c>
      <c r="O8730">
        <v>3.2</v>
      </c>
      <c r="P8730">
        <v>150</v>
      </c>
      <c r="Q8730">
        <v>8</v>
      </c>
    </row>
    <row r="8731" spans="1:17" hidden="1" x14ac:dyDescent="0.3">
      <c r="A8731" t="s">
        <v>33810</v>
      </c>
      <c r="B8731" t="s">
        <v>33811</v>
      </c>
      <c r="C8731" s="1" t="str">
        <f t="shared" si="1165"/>
        <v>21:0675</v>
      </c>
      <c r="D8731" s="1" t="str">
        <f t="shared" si="1162"/>
        <v>21:0205</v>
      </c>
      <c r="E8731" t="s">
        <v>33812</v>
      </c>
      <c r="F8731" t="s">
        <v>33813</v>
      </c>
      <c r="H8731">
        <v>63.9584665</v>
      </c>
      <c r="I8731">
        <v>-137.5051144</v>
      </c>
      <c r="J8731" s="1" t="str">
        <f t="shared" si="1163"/>
        <v>Fluid (stream)</v>
      </c>
      <c r="K8731" s="1" t="str">
        <f t="shared" si="1164"/>
        <v>Untreated Water</v>
      </c>
      <c r="O8731">
        <v>2.5000000000000001E-2</v>
      </c>
      <c r="P8731">
        <v>170</v>
      </c>
      <c r="Q8731">
        <v>8</v>
      </c>
    </row>
    <row r="8732" spans="1:17" hidden="1" x14ac:dyDescent="0.3">
      <c r="A8732" t="s">
        <v>33814</v>
      </c>
      <c r="B8732" t="s">
        <v>33815</v>
      </c>
      <c r="C8732" s="1" t="str">
        <f t="shared" si="1165"/>
        <v>21:0675</v>
      </c>
      <c r="D8732" s="1" t="str">
        <f t="shared" si="1162"/>
        <v>21:0205</v>
      </c>
      <c r="E8732" t="s">
        <v>33816</v>
      </c>
      <c r="F8732" t="s">
        <v>33817</v>
      </c>
      <c r="H8732">
        <v>63.941528099999999</v>
      </c>
      <c r="I8732">
        <v>-137.44915560000001</v>
      </c>
      <c r="J8732" s="1" t="str">
        <f t="shared" si="1163"/>
        <v>Fluid (stream)</v>
      </c>
      <c r="K8732" s="1" t="str">
        <f t="shared" si="1164"/>
        <v>Untreated Water</v>
      </c>
      <c r="O8732">
        <v>0.79</v>
      </c>
      <c r="P8732">
        <v>230</v>
      </c>
      <c r="Q8732">
        <v>7.8</v>
      </c>
    </row>
    <row r="8733" spans="1:17" hidden="1" x14ac:dyDescent="0.3">
      <c r="A8733" t="s">
        <v>33818</v>
      </c>
      <c r="B8733" t="s">
        <v>33819</v>
      </c>
      <c r="C8733" s="1" t="str">
        <f t="shared" si="1165"/>
        <v>21:0675</v>
      </c>
      <c r="D8733" s="1" t="str">
        <f t="shared" si="1162"/>
        <v>21:0205</v>
      </c>
      <c r="E8733" t="s">
        <v>33820</v>
      </c>
      <c r="F8733" t="s">
        <v>33821</v>
      </c>
      <c r="H8733">
        <v>63.924944799999999</v>
      </c>
      <c r="I8733">
        <v>-137.4496049</v>
      </c>
      <c r="J8733" s="1" t="str">
        <f t="shared" si="1163"/>
        <v>Fluid (stream)</v>
      </c>
      <c r="K8733" s="1" t="str">
        <f t="shared" si="1164"/>
        <v>Untreated Water</v>
      </c>
      <c r="O8733">
        <v>0.41</v>
      </c>
      <c r="P8733">
        <v>50</v>
      </c>
      <c r="Q8733">
        <v>7.6</v>
      </c>
    </row>
    <row r="8734" spans="1:17" hidden="1" x14ac:dyDescent="0.3">
      <c r="A8734" t="s">
        <v>33822</v>
      </c>
      <c r="B8734" t="s">
        <v>33823</v>
      </c>
      <c r="C8734" s="1" t="str">
        <f t="shared" si="1165"/>
        <v>21:0675</v>
      </c>
      <c r="D8734" s="1" t="str">
        <f t="shared" si="1162"/>
        <v>21:0205</v>
      </c>
      <c r="E8734" t="s">
        <v>33824</v>
      </c>
      <c r="F8734" t="s">
        <v>33825</v>
      </c>
      <c r="H8734">
        <v>63.918711999999999</v>
      </c>
      <c r="I8734">
        <v>-137.4246248</v>
      </c>
      <c r="J8734" s="1" t="str">
        <f t="shared" si="1163"/>
        <v>Fluid (stream)</v>
      </c>
      <c r="K8734" s="1" t="str">
        <f t="shared" si="1164"/>
        <v>Untreated Water</v>
      </c>
      <c r="O8734">
        <v>0.18</v>
      </c>
      <c r="P8734">
        <v>90</v>
      </c>
      <c r="Q8734">
        <v>7.5</v>
      </c>
    </row>
    <row r="8735" spans="1:17" hidden="1" x14ac:dyDescent="0.3">
      <c r="A8735" t="s">
        <v>33826</v>
      </c>
      <c r="B8735" t="s">
        <v>33827</v>
      </c>
      <c r="C8735" s="1" t="str">
        <f t="shared" si="1165"/>
        <v>21:0675</v>
      </c>
      <c r="D8735" s="1" t="str">
        <f>HYPERLINK("http://geochem.nrcan.gc.ca/cdogs/content/svy/svy_e.htm", "")</f>
        <v/>
      </c>
      <c r="G8735" s="1" t="str">
        <f>HYPERLINK("http://geochem.nrcan.gc.ca/cdogs/content/cr_/cr_00080_e.htm", "80")</f>
        <v>80</v>
      </c>
      <c r="J8735" t="s">
        <v>11453</v>
      </c>
      <c r="K8735" t="s">
        <v>11454</v>
      </c>
      <c r="O8735">
        <v>0.22</v>
      </c>
      <c r="P8735">
        <v>90</v>
      </c>
      <c r="Q8735">
        <v>7.4</v>
      </c>
    </row>
    <row r="8736" spans="1:17" hidden="1" x14ac:dyDescent="0.3">
      <c r="A8736" t="s">
        <v>33828</v>
      </c>
      <c r="B8736" t="s">
        <v>33829</v>
      </c>
      <c r="C8736" s="1" t="str">
        <f t="shared" si="1165"/>
        <v>21:0675</v>
      </c>
      <c r="D8736" s="1" t="str">
        <f t="shared" ref="D8736:D8762" si="1166">HYPERLINK("http://geochem.nrcan.gc.ca/cdogs/content/svy/svy210205_e.htm", "21:0205")</f>
        <v>21:0205</v>
      </c>
      <c r="E8736" t="s">
        <v>33830</v>
      </c>
      <c r="F8736" t="s">
        <v>33831</v>
      </c>
      <c r="H8736">
        <v>63.921579000000001</v>
      </c>
      <c r="I8736">
        <v>-137.36808189999999</v>
      </c>
      <c r="J8736" s="1" t="str">
        <f t="shared" ref="J8736:J8762" si="1167">HYPERLINK("http://geochem.nrcan.gc.ca/cdogs/content/kwd/kwd020018_e.htm", "Fluid (stream)")</f>
        <v>Fluid (stream)</v>
      </c>
      <c r="K8736" s="1" t="str">
        <f t="shared" ref="K8736:K8762" si="1168">HYPERLINK("http://geochem.nrcan.gc.ca/cdogs/content/kwd/kwd080007_e.htm", "Untreated Water")</f>
        <v>Untreated Water</v>
      </c>
      <c r="O8736">
        <v>2.5000000000000001E-2</v>
      </c>
      <c r="P8736">
        <v>120</v>
      </c>
      <c r="Q8736">
        <v>7.1</v>
      </c>
    </row>
    <row r="8737" spans="1:17" hidden="1" x14ac:dyDescent="0.3">
      <c r="A8737" t="s">
        <v>33832</v>
      </c>
      <c r="B8737" t="s">
        <v>33833</v>
      </c>
      <c r="C8737" s="1" t="str">
        <f t="shared" si="1165"/>
        <v>21:0675</v>
      </c>
      <c r="D8737" s="1" t="str">
        <f t="shared" si="1166"/>
        <v>21:0205</v>
      </c>
      <c r="E8737" t="s">
        <v>33834</v>
      </c>
      <c r="F8737" t="s">
        <v>33835</v>
      </c>
      <c r="H8737">
        <v>63.728769100000001</v>
      </c>
      <c r="I8737">
        <v>-137.61337660000001</v>
      </c>
      <c r="J8737" s="1" t="str">
        <f t="shared" si="1167"/>
        <v>Fluid (stream)</v>
      </c>
      <c r="K8737" s="1" t="str">
        <f t="shared" si="1168"/>
        <v>Untreated Water</v>
      </c>
      <c r="O8737">
        <v>2.5000000000000001E-2</v>
      </c>
      <c r="P8737">
        <v>120</v>
      </c>
      <c r="Q8737">
        <v>7.1</v>
      </c>
    </row>
    <row r="8738" spans="1:17" hidden="1" x14ac:dyDescent="0.3">
      <c r="A8738" t="s">
        <v>33836</v>
      </c>
      <c r="B8738" t="s">
        <v>33837</v>
      </c>
      <c r="C8738" s="1" t="str">
        <f t="shared" si="1165"/>
        <v>21:0675</v>
      </c>
      <c r="D8738" s="1" t="str">
        <f t="shared" si="1166"/>
        <v>21:0205</v>
      </c>
      <c r="E8738" t="s">
        <v>33838</v>
      </c>
      <c r="F8738" t="s">
        <v>33839</v>
      </c>
      <c r="H8738">
        <v>63.704608999999998</v>
      </c>
      <c r="I8738">
        <v>-137.52501150000001</v>
      </c>
      <c r="J8738" s="1" t="str">
        <f t="shared" si="1167"/>
        <v>Fluid (stream)</v>
      </c>
      <c r="K8738" s="1" t="str">
        <f t="shared" si="1168"/>
        <v>Untreated Water</v>
      </c>
      <c r="O8738">
        <v>0.65</v>
      </c>
      <c r="P8738">
        <v>190</v>
      </c>
      <c r="Q8738">
        <v>7.2</v>
      </c>
    </row>
    <row r="8739" spans="1:17" hidden="1" x14ac:dyDescent="0.3">
      <c r="A8739" t="s">
        <v>33840</v>
      </c>
      <c r="B8739" t="s">
        <v>33841</v>
      </c>
      <c r="C8739" s="1" t="str">
        <f t="shared" si="1165"/>
        <v>21:0675</v>
      </c>
      <c r="D8739" s="1" t="str">
        <f t="shared" si="1166"/>
        <v>21:0205</v>
      </c>
      <c r="E8739" t="s">
        <v>33842</v>
      </c>
      <c r="F8739" t="s">
        <v>33843</v>
      </c>
      <c r="H8739">
        <v>63.716338399999998</v>
      </c>
      <c r="I8739">
        <v>-137.5130571</v>
      </c>
      <c r="J8739" s="1" t="str">
        <f t="shared" si="1167"/>
        <v>Fluid (stream)</v>
      </c>
      <c r="K8739" s="1" t="str">
        <f t="shared" si="1168"/>
        <v>Untreated Water</v>
      </c>
      <c r="O8739">
        <v>0.18</v>
      </c>
      <c r="P8739">
        <v>140</v>
      </c>
      <c r="Q8739">
        <v>7.3</v>
      </c>
    </row>
    <row r="8740" spans="1:17" hidden="1" x14ac:dyDescent="0.3">
      <c r="A8740" t="s">
        <v>33844</v>
      </c>
      <c r="B8740" t="s">
        <v>33845</v>
      </c>
      <c r="C8740" s="1" t="str">
        <f t="shared" si="1165"/>
        <v>21:0675</v>
      </c>
      <c r="D8740" s="1" t="str">
        <f t="shared" si="1166"/>
        <v>21:0205</v>
      </c>
      <c r="E8740" t="s">
        <v>33846</v>
      </c>
      <c r="F8740" t="s">
        <v>33847</v>
      </c>
      <c r="H8740">
        <v>63.644433200000002</v>
      </c>
      <c r="I8740">
        <v>-137.5778157</v>
      </c>
      <c r="J8740" s="1" t="str">
        <f t="shared" si="1167"/>
        <v>Fluid (stream)</v>
      </c>
      <c r="K8740" s="1" t="str">
        <f t="shared" si="1168"/>
        <v>Untreated Water</v>
      </c>
      <c r="O8740">
        <v>2.5000000000000001E-2</v>
      </c>
      <c r="P8740">
        <v>90</v>
      </c>
      <c r="Q8740">
        <v>7.6</v>
      </c>
    </row>
    <row r="8741" spans="1:17" hidden="1" x14ac:dyDescent="0.3">
      <c r="A8741" t="s">
        <v>33848</v>
      </c>
      <c r="B8741" t="s">
        <v>33849</v>
      </c>
      <c r="C8741" s="1" t="str">
        <f t="shared" si="1165"/>
        <v>21:0675</v>
      </c>
      <c r="D8741" s="1" t="str">
        <f t="shared" si="1166"/>
        <v>21:0205</v>
      </c>
      <c r="E8741" t="s">
        <v>33850</v>
      </c>
      <c r="F8741" t="s">
        <v>33851</v>
      </c>
      <c r="H8741">
        <v>63.670696800000002</v>
      </c>
      <c r="I8741">
        <v>-137.6490135</v>
      </c>
      <c r="J8741" s="1" t="str">
        <f t="shared" si="1167"/>
        <v>Fluid (stream)</v>
      </c>
      <c r="K8741" s="1" t="str">
        <f t="shared" si="1168"/>
        <v>Untreated Water</v>
      </c>
      <c r="O8741">
        <v>2.5000000000000001E-2</v>
      </c>
      <c r="P8741">
        <v>70</v>
      </c>
      <c r="Q8741">
        <v>7.3</v>
      </c>
    </row>
    <row r="8742" spans="1:17" hidden="1" x14ac:dyDescent="0.3">
      <c r="A8742" t="s">
        <v>33852</v>
      </c>
      <c r="B8742" t="s">
        <v>33853</v>
      </c>
      <c r="C8742" s="1" t="str">
        <f t="shared" si="1165"/>
        <v>21:0675</v>
      </c>
      <c r="D8742" s="1" t="str">
        <f t="shared" si="1166"/>
        <v>21:0205</v>
      </c>
      <c r="E8742" t="s">
        <v>33854</v>
      </c>
      <c r="F8742" t="s">
        <v>33855</v>
      </c>
      <c r="H8742">
        <v>63.697630099999998</v>
      </c>
      <c r="I8742">
        <v>-137.7058749</v>
      </c>
      <c r="J8742" s="1" t="str">
        <f t="shared" si="1167"/>
        <v>Fluid (stream)</v>
      </c>
      <c r="K8742" s="1" t="str">
        <f t="shared" si="1168"/>
        <v>Untreated Water</v>
      </c>
      <c r="O8742">
        <v>2.5000000000000001E-2</v>
      </c>
      <c r="P8742">
        <v>70</v>
      </c>
      <c r="Q8742">
        <v>7.3</v>
      </c>
    </row>
    <row r="8743" spans="1:17" hidden="1" x14ac:dyDescent="0.3">
      <c r="A8743" t="s">
        <v>33856</v>
      </c>
      <c r="B8743" t="s">
        <v>33857</v>
      </c>
      <c r="C8743" s="1" t="str">
        <f t="shared" si="1165"/>
        <v>21:0675</v>
      </c>
      <c r="D8743" s="1" t="str">
        <f t="shared" si="1166"/>
        <v>21:0205</v>
      </c>
      <c r="E8743" t="s">
        <v>33858</v>
      </c>
      <c r="F8743" t="s">
        <v>33859</v>
      </c>
      <c r="H8743">
        <v>63.712795399999997</v>
      </c>
      <c r="I8743">
        <v>-137.73547350000001</v>
      </c>
      <c r="J8743" s="1" t="str">
        <f t="shared" si="1167"/>
        <v>Fluid (stream)</v>
      </c>
      <c r="K8743" s="1" t="str">
        <f t="shared" si="1168"/>
        <v>Untreated Water</v>
      </c>
      <c r="O8743">
        <v>2.5000000000000001E-2</v>
      </c>
      <c r="P8743">
        <v>140</v>
      </c>
      <c r="Q8743">
        <v>7.9</v>
      </c>
    </row>
    <row r="8744" spans="1:17" hidden="1" x14ac:dyDescent="0.3">
      <c r="A8744" t="s">
        <v>33860</v>
      </c>
      <c r="B8744" t="s">
        <v>33861</v>
      </c>
      <c r="C8744" s="1" t="str">
        <f t="shared" si="1165"/>
        <v>21:0675</v>
      </c>
      <c r="D8744" s="1" t="str">
        <f t="shared" si="1166"/>
        <v>21:0205</v>
      </c>
      <c r="E8744" t="s">
        <v>33862</v>
      </c>
      <c r="F8744" t="s">
        <v>33863</v>
      </c>
      <c r="H8744">
        <v>63.728445899999997</v>
      </c>
      <c r="I8744">
        <v>-137.8844904</v>
      </c>
      <c r="J8744" s="1" t="str">
        <f t="shared" si="1167"/>
        <v>Fluid (stream)</v>
      </c>
      <c r="K8744" s="1" t="str">
        <f t="shared" si="1168"/>
        <v>Untreated Water</v>
      </c>
      <c r="O8744">
        <v>2.5000000000000001E-2</v>
      </c>
      <c r="P8744">
        <v>90</v>
      </c>
      <c r="Q8744">
        <v>7.6</v>
      </c>
    </row>
    <row r="8745" spans="1:17" hidden="1" x14ac:dyDescent="0.3">
      <c r="A8745" t="s">
        <v>33864</v>
      </c>
      <c r="B8745" t="s">
        <v>33865</v>
      </c>
      <c r="C8745" s="1" t="str">
        <f t="shared" si="1165"/>
        <v>21:0675</v>
      </c>
      <c r="D8745" s="1" t="str">
        <f t="shared" si="1166"/>
        <v>21:0205</v>
      </c>
      <c r="E8745" t="s">
        <v>33862</v>
      </c>
      <c r="F8745" t="s">
        <v>33866</v>
      </c>
      <c r="H8745">
        <v>63.728445899999997</v>
      </c>
      <c r="I8745">
        <v>-137.8844904</v>
      </c>
      <c r="J8745" s="1" t="str">
        <f t="shared" si="1167"/>
        <v>Fluid (stream)</v>
      </c>
      <c r="K8745" s="1" t="str">
        <f t="shared" si="1168"/>
        <v>Untreated Water</v>
      </c>
      <c r="O8745">
        <v>2.5000000000000001E-2</v>
      </c>
      <c r="P8745">
        <v>80</v>
      </c>
      <c r="Q8745">
        <v>7.9</v>
      </c>
    </row>
    <row r="8746" spans="1:17" hidden="1" x14ac:dyDescent="0.3">
      <c r="A8746" t="s">
        <v>33867</v>
      </c>
      <c r="B8746" t="s">
        <v>33868</v>
      </c>
      <c r="C8746" s="1" t="str">
        <f t="shared" si="1165"/>
        <v>21:0675</v>
      </c>
      <c r="D8746" s="1" t="str">
        <f t="shared" si="1166"/>
        <v>21:0205</v>
      </c>
      <c r="E8746" t="s">
        <v>33869</v>
      </c>
      <c r="F8746" t="s">
        <v>33870</v>
      </c>
      <c r="H8746">
        <v>63.782556100000001</v>
      </c>
      <c r="I8746">
        <v>-137.6693727</v>
      </c>
      <c r="J8746" s="1" t="str">
        <f t="shared" si="1167"/>
        <v>Fluid (stream)</v>
      </c>
      <c r="K8746" s="1" t="str">
        <f t="shared" si="1168"/>
        <v>Untreated Water</v>
      </c>
      <c r="O8746">
        <v>0.46</v>
      </c>
      <c r="P8746">
        <v>80</v>
      </c>
      <c r="Q8746">
        <v>7.8</v>
      </c>
    </row>
    <row r="8747" spans="1:17" hidden="1" x14ac:dyDescent="0.3">
      <c r="A8747" t="s">
        <v>33871</v>
      </c>
      <c r="B8747" t="s">
        <v>33872</v>
      </c>
      <c r="C8747" s="1" t="str">
        <f t="shared" si="1165"/>
        <v>21:0675</v>
      </c>
      <c r="D8747" s="1" t="str">
        <f t="shared" si="1166"/>
        <v>21:0205</v>
      </c>
      <c r="E8747" t="s">
        <v>33873</v>
      </c>
      <c r="F8747" t="s">
        <v>33874</v>
      </c>
      <c r="H8747">
        <v>63.7872786</v>
      </c>
      <c r="I8747">
        <v>-137.6591813</v>
      </c>
      <c r="J8747" s="1" t="str">
        <f t="shared" si="1167"/>
        <v>Fluid (stream)</v>
      </c>
      <c r="K8747" s="1" t="str">
        <f t="shared" si="1168"/>
        <v>Untreated Water</v>
      </c>
      <c r="O8747">
        <v>2.5000000000000001E-2</v>
      </c>
      <c r="P8747">
        <v>80</v>
      </c>
      <c r="Q8747">
        <v>7.6</v>
      </c>
    </row>
    <row r="8748" spans="1:17" hidden="1" x14ac:dyDescent="0.3">
      <c r="A8748" t="s">
        <v>33875</v>
      </c>
      <c r="B8748" t="s">
        <v>33876</v>
      </c>
      <c r="C8748" s="1" t="str">
        <f t="shared" si="1165"/>
        <v>21:0675</v>
      </c>
      <c r="D8748" s="1" t="str">
        <f t="shared" si="1166"/>
        <v>21:0205</v>
      </c>
      <c r="E8748" t="s">
        <v>33877</v>
      </c>
      <c r="F8748" t="s">
        <v>33878</v>
      </c>
      <c r="H8748">
        <v>63.8067153</v>
      </c>
      <c r="I8748">
        <v>-137.62450759999999</v>
      </c>
      <c r="J8748" s="1" t="str">
        <f t="shared" si="1167"/>
        <v>Fluid (stream)</v>
      </c>
      <c r="K8748" s="1" t="str">
        <f t="shared" si="1168"/>
        <v>Untreated Water</v>
      </c>
      <c r="O8748">
        <v>2.5000000000000001E-2</v>
      </c>
      <c r="P8748">
        <v>70</v>
      </c>
      <c r="Q8748">
        <v>7.4</v>
      </c>
    </row>
    <row r="8749" spans="1:17" hidden="1" x14ac:dyDescent="0.3">
      <c r="A8749" t="s">
        <v>33879</v>
      </c>
      <c r="B8749" t="s">
        <v>33880</v>
      </c>
      <c r="C8749" s="1" t="str">
        <f t="shared" si="1165"/>
        <v>21:0675</v>
      </c>
      <c r="D8749" s="1" t="str">
        <f t="shared" si="1166"/>
        <v>21:0205</v>
      </c>
      <c r="E8749" t="s">
        <v>33881</v>
      </c>
      <c r="F8749" t="s">
        <v>33882</v>
      </c>
      <c r="H8749">
        <v>63.820512100000002</v>
      </c>
      <c r="I8749">
        <v>-137.6217699</v>
      </c>
      <c r="J8749" s="1" t="str">
        <f t="shared" si="1167"/>
        <v>Fluid (stream)</v>
      </c>
      <c r="K8749" s="1" t="str">
        <f t="shared" si="1168"/>
        <v>Untreated Water</v>
      </c>
      <c r="O8749">
        <v>2.5000000000000001E-2</v>
      </c>
      <c r="P8749">
        <v>60</v>
      </c>
      <c r="Q8749">
        <v>7.5</v>
      </c>
    </row>
    <row r="8750" spans="1:17" hidden="1" x14ac:dyDescent="0.3">
      <c r="A8750" t="s">
        <v>33883</v>
      </c>
      <c r="B8750" t="s">
        <v>33884</v>
      </c>
      <c r="C8750" s="1" t="str">
        <f t="shared" si="1165"/>
        <v>21:0675</v>
      </c>
      <c r="D8750" s="1" t="str">
        <f t="shared" si="1166"/>
        <v>21:0205</v>
      </c>
      <c r="E8750" t="s">
        <v>33885</v>
      </c>
      <c r="F8750" t="s">
        <v>33886</v>
      </c>
      <c r="H8750">
        <v>63.820226900000002</v>
      </c>
      <c r="I8750">
        <v>-137.60975049999999</v>
      </c>
      <c r="J8750" s="1" t="str">
        <f t="shared" si="1167"/>
        <v>Fluid (stream)</v>
      </c>
      <c r="K8750" s="1" t="str">
        <f t="shared" si="1168"/>
        <v>Untreated Water</v>
      </c>
      <c r="O8750">
        <v>2.5000000000000001E-2</v>
      </c>
      <c r="P8750">
        <v>50</v>
      </c>
      <c r="Q8750">
        <v>7.2</v>
      </c>
    </row>
    <row r="8751" spans="1:17" hidden="1" x14ac:dyDescent="0.3">
      <c r="A8751" t="s">
        <v>33887</v>
      </c>
      <c r="B8751" t="s">
        <v>33888</v>
      </c>
      <c r="C8751" s="1" t="str">
        <f t="shared" si="1165"/>
        <v>21:0675</v>
      </c>
      <c r="D8751" s="1" t="str">
        <f t="shared" si="1166"/>
        <v>21:0205</v>
      </c>
      <c r="E8751" t="s">
        <v>33885</v>
      </c>
      <c r="F8751" t="s">
        <v>33889</v>
      </c>
      <c r="H8751">
        <v>63.820226900000002</v>
      </c>
      <c r="I8751">
        <v>-137.60975049999999</v>
      </c>
      <c r="J8751" s="1" t="str">
        <f t="shared" si="1167"/>
        <v>Fluid (stream)</v>
      </c>
      <c r="K8751" s="1" t="str">
        <f t="shared" si="1168"/>
        <v>Untreated Water</v>
      </c>
      <c r="O8751">
        <v>2.5000000000000001E-2</v>
      </c>
      <c r="P8751">
        <v>50</v>
      </c>
      <c r="Q8751">
        <v>7.2</v>
      </c>
    </row>
    <row r="8752" spans="1:17" hidden="1" x14ac:dyDescent="0.3">
      <c r="A8752" t="s">
        <v>33890</v>
      </c>
      <c r="B8752" t="s">
        <v>33891</v>
      </c>
      <c r="C8752" s="1" t="str">
        <f t="shared" si="1165"/>
        <v>21:0675</v>
      </c>
      <c r="D8752" s="1" t="str">
        <f t="shared" si="1166"/>
        <v>21:0205</v>
      </c>
      <c r="E8752" t="s">
        <v>33892</v>
      </c>
      <c r="F8752" t="s">
        <v>33893</v>
      </c>
      <c r="H8752">
        <v>63.863604700000003</v>
      </c>
      <c r="I8752">
        <v>-137.5295576</v>
      </c>
      <c r="J8752" s="1" t="str">
        <f t="shared" si="1167"/>
        <v>Fluid (stream)</v>
      </c>
      <c r="K8752" s="1" t="str">
        <f t="shared" si="1168"/>
        <v>Untreated Water</v>
      </c>
      <c r="O8752">
        <v>0.16</v>
      </c>
      <c r="P8752">
        <v>40</v>
      </c>
      <c r="Q8752">
        <v>7.3</v>
      </c>
    </row>
    <row r="8753" spans="1:17" hidden="1" x14ac:dyDescent="0.3">
      <c r="A8753" t="s">
        <v>33894</v>
      </c>
      <c r="B8753" t="s">
        <v>33895</v>
      </c>
      <c r="C8753" s="1" t="str">
        <f t="shared" si="1165"/>
        <v>21:0675</v>
      </c>
      <c r="D8753" s="1" t="str">
        <f t="shared" si="1166"/>
        <v>21:0205</v>
      </c>
      <c r="E8753" t="s">
        <v>33896</v>
      </c>
      <c r="F8753" t="s">
        <v>33897</v>
      </c>
      <c r="H8753">
        <v>63.8696913</v>
      </c>
      <c r="I8753">
        <v>-137.4467228</v>
      </c>
      <c r="J8753" s="1" t="str">
        <f t="shared" si="1167"/>
        <v>Fluid (stream)</v>
      </c>
      <c r="K8753" s="1" t="str">
        <f t="shared" si="1168"/>
        <v>Untreated Water</v>
      </c>
      <c r="O8753">
        <v>0.53</v>
      </c>
      <c r="P8753">
        <v>40</v>
      </c>
      <c r="Q8753">
        <v>7.8</v>
      </c>
    </row>
    <row r="8754" spans="1:17" hidden="1" x14ac:dyDescent="0.3">
      <c r="A8754" t="s">
        <v>33898</v>
      </c>
      <c r="B8754" t="s">
        <v>33899</v>
      </c>
      <c r="C8754" s="1" t="str">
        <f t="shared" si="1165"/>
        <v>21:0675</v>
      </c>
      <c r="D8754" s="1" t="str">
        <f t="shared" si="1166"/>
        <v>21:0205</v>
      </c>
      <c r="E8754" t="s">
        <v>33900</v>
      </c>
      <c r="F8754" t="s">
        <v>33901</v>
      </c>
      <c r="H8754">
        <v>63.889151699999999</v>
      </c>
      <c r="I8754">
        <v>-137.45292130000001</v>
      </c>
      <c r="J8754" s="1" t="str">
        <f t="shared" si="1167"/>
        <v>Fluid (stream)</v>
      </c>
      <c r="K8754" s="1" t="str">
        <f t="shared" si="1168"/>
        <v>Untreated Water</v>
      </c>
      <c r="O8754">
        <v>0.79</v>
      </c>
      <c r="P8754">
        <v>120</v>
      </c>
      <c r="Q8754">
        <v>8.1</v>
      </c>
    </row>
    <row r="8755" spans="1:17" hidden="1" x14ac:dyDescent="0.3">
      <c r="A8755" t="s">
        <v>33902</v>
      </c>
      <c r="B8755" t="s">
        <v>33903</v>
      </c>
      <c r="C8755" s="1" t="str">
        <f t="shared" si="1165"/>
        <v>21:0675</v>
      </c>
      <c r="D8755" s="1" t="str">
        <f t="shared" si="1166"/>
        <v>21:0205</v>
      </c>
      <c r="E8755" t="s">
        <v>33904</v>
      </c>
      <c r="F8755" t="s">
        <v>33905</v>
      </c>
      <c r="H8755">
        <v>63.899540999999999</v>
      </c>
      <c r="I8755">
        <v>-137.4321616</v>
      </c>
      <c r="J8755" s="1" t="str">
        <f t="shared" si="1167"/>
        <v>Fluid (stream)</v>
      </c>
      <c r="K8755" s="1" t="str">
        <f t="shared" si="1168"/>
        <v>Untreated Water</v>
      </c>
      <c r="O8755">
        <v>0.54</v>
      </c>
      <c r="P8755">
        <v>70</v>
      </c>
      <c r="Q8755">
        <v>7.9</v>
      </c>
    </row>
    <row r="8756" spans="1:17" hidden="1" x14ac:dyDescent="0.3">
      <c r="A8756" t="s">
        <v>33906</v>
      </c>
      <c r="B8756" t="s">
        <v>33907</v>
      </c>
      <c r="C8756" s="1" t="str">
        <f t="shared" si="1165"/>
        <v>21:0675</v>
      </c>
      <c r="D8756" s="1" t="str">
        <f t="shared" si="1166"/>
        <v>21:0205</v>
      </c>
      <c r="E8756" t="s">
        <v>33908</v>
      </c>
      <c r="F8756" t="s">
        <v>33909</v>
      </c>
      <c r="H8756">
        <v>63.891075999999998</v>
      </c>
      <c r="I8756">
        <v>-137.40897279999999</v>
      </c>
      <c r="J8756" s="1" t="str">
        <f t="shared" si="1167"/>
        <v>Fluid (stream)</v>
      </c>
      <c r="K8756" s="1" t="str">
        <f t="shared" si="1168"/>
        <v>Untreated Water</v>
      </c>
      <c r="O8756">
        <v>0.98</v>
      </c>
      <c r="P8756">
        <v>50</v>
      </c>
      <c r="Q8756">
        <v>8</v>
      </c>
    </row>
    <row r="8757" spans="1:17" hidden="1" x14ac:dyDescent="0.3">
      <c r="A8757" t="s">
        <v>33910</v>
      </c>
      <c r="B8757" t="s">
        <v>33911</v>
      </c>
      <c r="C8757" s="1" t="str">
        <f t="shared" si="1165"/>
        <v>21:0675</v>
      </c>
      <c r="D8757" s="1" t="str">
        <f t="shared" si="1166"/>
        <v>21:0205</v>
      </c>
      <c r="E8757" t="s">
        <v>33912</v>
      </c>
      <c r="F8757" t="s">
        <v>33913</v>
      </c>
      <c r="H8757">
        <v>63.887137299999999</v>
      </c>
      <c r="I8757">
        <v>-137.35924869999999</v>
      </c>
      <c r="J8757" s="1" t="str">
        <f t="shared" si="1167"/>
        <v>Fluid (stream)</v>
      </c>
      <c r="K8757" s="1" t="str">
        <f t="shared" si="1168"/>
        <v>Untreated Water</v>
      </c>
      <c r="O8757">
        <v>2.2999999999999998</v>
      </c>
      <c r="P8757">
        <v>230</v>
      </c>
      <c r="Q8757">
        <v>8</v>
      </c>
    </row>
    <row r="8758" spans="1:17" hidden="1" x14ac:dyDescent="0.3">
      <c r="A8758" t="s">
        <v>33914</v>
      </c>
      <c r="B8758" t="s">
        <v>33915</v>
      </c>
      <c r="C8758" s="1" t="str">
        <f t="shared" si="1165"/>
        <v>21:0675</v>
      </c>
      <c r="D8758" s="1" t="str">
        <f t="shared" si="1166"/>
        <v>21:0205</v>
      </c>
      <c r="E8758" t="s">
        <v>33916</v>
      </c>
      <c r="F8758" t="s">
        <v>33917</v>
      </c>
      <c r="H8758">
        <v>63.884735300000003</v>
      </c>
      <c r="I8758">
        <v>-137.30332989999999</v>
      </c>
      <c r="J8758" s="1" t="str">
        <f t="shared" si="1167"/>
        <v>Fluid (stream)</v>
      </c>
      <c r="K8758" s="1" t="str">
        <f t="shared" si="1168"/>
        <v>Untreated Water</v>
      </c>
      <c r="O8758">
        <v>0.88</v>
      </c>
      <c r="P8758">
        <v>90</v>
      </c>
      <c r="Q8758">
        <v>7.9</v>
      </c>
    </row>
    <row r="8759" spans="1:17" hidden="1" x14ac:dyDescent="0.3">
      <c r="A8759" t="s">
        <v>33918</v>
      </c>
      <c r="B8759" t="s">
        <v>33919</v>
      </c>
      <c r="C8759" s="1" t="str">
        <f t="shared" si="1165"/>
        <v>21:0675</v>
      </c>
      <c r="D8759" s="1" t="str">
        <f t="shared" si="1166"/>
        <v>21:0205</v>
      </c>
      <c r="E8759" t="s">
        <v>33920</v>
      </c>
      <c r="F8759" t="s">
        <v>33921</v>
      </c>
      <c r="H8759">
        <v>63.901767200000002</v>
      </c>
      <c r="I8759">
        <v>-137.26126919999999</v>
      </c>
      <c r="J8759" s="1" t="str">
        <f t="shared" si="1167"/>
        <v>Fluid (stream)</v>
      </c>
      <c r="K8759" s="1" t="str">
        <f t="shared" si="1168"/>
        <v>Untreated Water</v>
      </c>
      <c r="O8759">
        <v>2.2999999999999998</v>
      </c>
      <c r="P8759">
        <v>170</v>
      </c>
      <c r="Q8759">
        <v>7.9</v>
      </c>
    </row>
    <row r="8760" spans="1:17" hidden="1" x14ac:dyDescent="0.3">
      <c r="A8760" t="s">
        <v>33922</v>
      </c>
      <c r="B8760" t="s">
        <v>33923</v>
      </c>
      <c r="C8760" s="1" t="str">
        <f t="shared" si="1165"/>
        <v>21:0675</v>
      </c>
      <c r="D8760" s="1" t="str">
        <f t="shared" si="1166"/>
        <v>21:0205</v>
      </c>
      <c r="E8760" t="s">
        <v>33924</v>
      </c>
      <c r="F8760" t="s">
        <v>33925</v>
      </c>
      <c r="H8760">
        <v>63.911614499999999</v>
      </c>
      <c r="I8760">
        <v>-137.21206509999999</v>
      </c>
      <c r="J8760" s="1" t="str">
        <f t="shared" si="1167"/>
        <v>Fluid (stream)</v>
      </c>
      <c r="K8760" s="1" t="str">
        <f t="shared" si="1168"/>
        <v>Untreated Water</v>
      </c>
      <c r="O8760">
        <v>2.5000000000000001E-2</v>
      </c>
      <c r="P8760">
        <v>120</v>
      </c>
      <c r="Q8760">
        <v>7.8</v>
      </c>
    </row>
    <row r="8761" spans="1:17" hidden="1" x14ac:dyDescent="0.3">
      <c r="A8761" t="s">
        <v>33926</v>
      </c>
      <c r="B8761" t="s">
        <v>33927</v>
      </c>
      <c r="C8761" s="1" t="str">
        <f t="shared" si="1165"/>
        <v>21:0675</v>
      </c>
      <c r="D8761" s="1" t="str">
        <f t="shared" si="1166"/>
        <v>21:0205</v>
      </c>
      <c r="E8761" t="s">
        <v>33928</v>
      </c>
      <c r="F8761" t="s">
        <v>33929</v>
      </c>
      <c r="H8761">
        <v>63.917920899999999</v>
      </c>
      <c r="I8761">
        <v>-137.1941458</v>
      </c>
      <c r="J8761" s="1" t="str">
        <f t="shared" si="1167"/>
        <v>Fluid (stream)</v>
      </c>
      <c r="K8761" s="1" t="str">
        <f t="shared" si="1168"/>
        <v>Untreated Water</v>
      </c>
      <c r="O8761">
        <v>0.72</v>
      </c>
      <c r="P8761">
        <v>90</v>
      </c>
      <c r="Q8761">
        <v>7.5</v>
      </c>
    </row>
    <row r="8762" spans="1:17" hidden="1" x14ac:dyDescent="0.3">
      <c r="A8762" t="s">
        <v>33930</v>
      </c>
      <c r="B8762" t="s">
        <v>33931</v>
      </c>
      <c r="C8762" s="1" t="str">
        <f t="shared" si="1165"/>
        <v>21:0675</v>
      </c>
      <c r="D8762" s="1" t="str">
        <f t="shared" si="1166"/>
        <v>21:0205</v>
      </c>
      <c r="E8762" t="s">
        <v>33932</v>
      </c>
      <c r="F8762" t="s">
        <v>33933</v>
      </c>
      <c r="H8762">
        <v>63.920211399999999</v>
      </c>
      <c r="I8762">
        <v>-137.15828440000001</v>
      </c>
      <c r="J8762" s="1" t="str">
        <f t="shared" si="1167"/>
        <v>Fluid (stream)</v>
      </c>
      <c r="K8762" s="1" t="str">
        <f t="shared" si="1168"/>
        <v>Untreated Water</v>
      </c>
      <c r="O8762">
        <v>0.06</v>
      </c>
      <c r="P8762">
        <v>50</v>
      </c>
      <c r="Q8762">
        <v>7.2</v>
      </c>
    </row>
    <row r="8763" spans="1:17" hidden="1" x14ac:dyDescent="0.3">
      <c r="A8763" t="s">
        <v>33934</v>
      </c>
      <c r="B8763" t="s">
        <v>33935</v>
      </c>
      <c r="C8763" s="1" t="str">
        <f t="shared" si="1165"/>
        <v>21:0675</v>
      </c>
      <c r="D8763" s="1" t="str">
        <f>HYPERLINK("http://geochem.nrcan.gc.ca/cdogs/content/svy/svy_e.htm", "")</f>
        <v/>
      </c>
      <c r="G8763" s="1" t="str">
        <f>HYPERLINK("http://geochem.nrcan.gc.ca/cdogs/content/cr_/cr_00080_e.htm", "80")</f>
        <v>80</v>
      </c>
      <c r="J8763" t="s">
        <v>11453</v>
      </c>
      <c r="K8763" t="s">
        <v>11454</v>
      </c>
      <c r="O8763">
        <v>0.26</v>
      </c>
      <c r="P8763">
        <v>100</v>
      </c>
      <c r="Q8763">
        <v>7.3</v>
      </c>
    </row>
    <row r="8764" spans="1:17" hidden="1" x14ac:dyDescent="0.3">
      <c r="A8764" t="s">
        <v>33936</v>
      </c>
      <c r="B8764" t="s">
        <v>33937</v>
      </c>
      <c r="C8764" s="1" t="str">
        <f t="shared" si="1165"/>
        <v>21:0675</v>
      </c>
      <c r="D8764" s="1" t="str">
        <f t="shared" ref="D8764:D8778" si="1169">HYPERLINK("http://geochem.nrcan.gc.ca/cdogs/content/svy/svy210205_e.htm", "21:0205")</f>
        <v>21:0205</v>
      </c>
      <c r="E8764" t="s">
        <v>33938</v>
      </c>
      <c r="F8764" t="s">
        <v>33939</v>
      </c>
      <c r="H8764">
        <v>63.901796500000003</v>
      </c>
      <c r="I8764">
        <v>-137.19176390000001</v>
      </c>
      <c r="J8764" s="1" t="str">
        <f t="shared" ref="J8764:J8778" si="1170">HYPERLINK("http://geochem.nrcan.gc.ca/cdogs/content/kwd/kwd020018_e.htm", "Fluid (stream)")</f>
        <v>Fluid (stream)</v>
      </c>
      <c r="K8764" s="1" t="str">
        <f t="shared" ref="K8764:K8778" si="1171">HYPERLINK("http://geochem.nrcan.gc.ca/cdogs/content/kwd/kwd080007_e.htm", "Untreated Water")</f>
        <v>Untreated Water</v>
      </c>
      <c r="O8764">
        <v>0.09</v>
      </c>
      <c r="P8764">
        <v>60</v>
      </c>
      <c r="Q8764">
        <v>7.3</v>
      </c>
    </row>
    <row r="8765" spans="1:17" hidden="1" x14ac:dyDescent="0.3">
      <c r="A8765" t="s">
        <v>33940</v>
      </c>
      <c r="B8765" t="s">
        <v>33941</v>
      </c>
      <c r="C8765" s="1" t="str">
        <f t="shared" si="1165"/>
        <v>21:0675</v>
      </c>
      <c r="D8765" s="1" t="str">
        <f t="shared" si="1169"/>
        <v>21:0205</v>
      </c>
      <c r="E8765" t="s">
        <v>33942</v>
      </c>
      <c r="F8765" t="s">
        <v>33943</v>
      </c>
      <c r="H8765">
        <v>63.8924144</v>
      </c>
      <c r="I8765">
        <v>-137.14873030000001</v>
      </c>
      <c r="J8765" s="1" t="str">
        <f t="shared" si="1170"/>
        <v>Fluid (stream)</v>
      </c>
      <c r="K8765" s="1" t="str">
        <f t="shared" si="1171"/>
        <v>Untreated Water</v>
      </c>
      <c r="O8765">
        <v>7.0000000000000007E-2</v>
      </c>
      <c r="P8765">
        <v>40</v>
      </c>
      <c r="Q8765">
        <v>7.2</v>
      </c>
    </row>
    <row r="8766" spans="1:17" hidden="1" x14ac:dyDescent="0.3">
      <c r="A8766" t="s">
        <v>33944</v>
      </c>
      <c r="B8766" t="s">
        <v>33945</v>
      </c>
      <c r="C8766" s="1" t="str">
        <f t="shared" si="1165"/>
        <v>21:0675</v>
      </c>
      <c r="D8766" s="1" t="str">
        <f t="shared" si="1169"/>
        <v>21:0205</v>
      </c>
      <c r="E8766" t="s">
        <v>33946</v>
      </c>
      <c r="F8766" t="s">
        <v>33947</v>
      </c>
      <c r="H8766">
        <v>63.744861499999999</v>
      </c>
      <c r="I8766">
        <v>-136.5763024</v>
      </c>
      <c r="J8766" s="1" t="str">
        <f t="shared" si="1170"/>
        <v>Fluid (stream)</v>
      </c>
      <c r="K8766" s="1" t="str">
        <f t="shared" si="1171"/>
        <v>Untreated Water</v>
      </c>
      <c r="O8766">
        <v>0.78</v>
      </c>
      <c r="P8766">
        <v>50</v>
      </c>
      <c r="Q8766">
        <v>7.6</v>
      </c>
    </row>
    <row r="8767" spans="1:17" hidden="1" x14ac:dyDescent="0.3">
      <c r="A8767" t="s">
        <v>33948</v>
      </c>
      <c r="B8767" t="s">
        <v>33949</v>
      </c>
      <c r="C8767" s="1" t="str">
        <f t="shared" si="1165"/>
        <v>21:0675</v>
      </c>
      <c r="D8767" s="1" t="str">
        <f t="shared" si="1169"/>
        <v>21:0205</v>
      </c>
      <c r="E8767" t="s">
        <v>33950</v>
      </c>
      <c r="F8767" t="s">
        <v>33951</v>
      </c>
      <c r="H8767">
        <v>63.730990800000001</v>
      </c>
      <c r="I8767">
        <v>-136.59278739999999</v>
      </c>
      <c r="J8767" s="1" t="str">
        <f t="shared" si="1170"/>
        <v>Fluid (stream)</v>
      </c>
      <c r="K8767" s="1" t="str">
        <f t="shared" si="1171"/>
        <v>Untreated Water</v>
      </c>
      <c r="O8767">
        <v>0.64</v>
      </c>
      <c r="P8767">
        <v>40</v>
      </c>
      <c r="Q8767">
        <v>7.6</v>
      </c>
    </row>
    <row r="8768" spans="1:17" hidden="1" x14ac:dyDescent="0.3">
      <c r="A8768" t="s">
        <v>33952</v>
      </c>
      <c r="B8768" t="s">
        <v>33953</v>
      </c>
      <c r="C8768" s="1" t="str">
        <f t="shared" si="1165"/>
        <v>21:0675</v>
      </c>
      <c r="D8768" s="1" t="str">
        <f t="shared" si="1169"/>
        <v>21:0205</v>
      </c>
      <c r="E8768" t="s">
        <v>33954</v>
      </c>
      <c r="F8768" t="s">
        <v>33955</v>
      </c>
      <c r="H8768">
        <v>63.710273200000003</v>
      </c>
      <c r="I8768">
        <v>-136.69636990000001</v>
      </c>
      <c r="J8768" s="1" t="str">
        <f t="shared" si="1170"/>
        <v>Fluid (stream)</v>
      </c>
      <c r="K8768" s="1" t="str">
        <f t="shared" si="1171"/>
        <v>Untreated Water</v>
      </c>
      <c r="O8768">
        <v>0.23</v>
      </c>
      <c r="P8768">
        <v>40</v>
      </c>
      <c r="Q8768">
        <v>7.4</v>
      </c>
    </row>
    <row r="8769" spans="1:17" hidden="1" x14ac:dyDescent="0.3">
      <c r="A8769" t="s">
        <v>33956</v>
      </c>
      <c r="B8769" t="s">
        <v>33957</v>
      </c>
      <c r="C8769" s="1" t="str">
        <f t="shared" si="1165"/>
        <v>21:0675</v>
      </c>
      <c r="D8769" s="1" t="str">
        <f t="shared" si="1169"/>
        <v>21:0205</v>
      </c>
      <c r="E8769" t="s">
        <v>33958</v>
      </c>
      <c r="F8769" t="s">
        <v>33959</v>
      </c>
      <c r="H8769">
        <v>63.737377600000002</v>
      </c>
      <c r="I8769">
        <v>-136.71803310000001</v>
      </c>
      <c r="J8769" s="1" t="str">
        <f t="shared" si="1170"/>
        <v>Fluid (stream)</v>
      </c>
      <c r="K8769" s="1" t="str">
        <f t="shared" si="1171"/>
        <v>Untreated Water</v>
      </c>
      <c r="O8769">
        <v>0.17</v>
      </c>
      <c r="P8769">
        <v>50</v>
      </c>
      <c r="Q8769">
        <v>7.3</v>
      </c>
    </row>
    <row r="8770" spans="1:17" hidden="1" x14ac:dyDescent="0.3">
      <c r="A8770" t="s">
        <v>33960</v>
      </c>
      <c r="B8770" t="s">
        <v>33961</v>
      </c>
      <c r="C8770" s="1" t="str">
        <f t="shared" si="1165"/>
        <v>21:0675</v>
      </c>
      <c r="D8770" s="1" t="str">
        <f t="shared" si="1169"/>
        <v>21:0205</v>
      </c>
      <c r="E8770" t="s">
        <v>33962</v>
      </c>
      <c r="F8770" t="s">
        <v>33963</v>
      </c>
      <c r="H8770">
        <v>63.734328599999998</v>
      </c>
      <c r="I8770">
        <v>-136.69811540000001</v>
      </c>
      <c r="J8770" s="1" t="str">
        <f t="shared" si="1170"/>
        <v>Fluid (stream)</v>
      </c>
      <c r="K8770" s="1" t="str">
        <f t="shared" si="1171"/>
        <v>Untreated Water</v>
      </c>
      <c r="O8770">
        <v>0.06</v>
      </c>
      <c r="P8770">
        <v>50</v>
      </c>
      <c r="Q8770">
        <v>7</v>
      </c>
    </row>
    <row r="8771" spans="1:17" hidden="1" x14ac:dyDescent="0.3">
      <c r="A8771" t="s">
        <v>33964</v>
      </c>
      <c r="B8771" t="s">
        <v>33965</v>
      </c>
      <c r="C8771" s="1" t="str">
        <f t="shared" si="1165"/>
        <v>21:0675</v>
      </c>
      <c r="D8771" s="1" t="str">
        <f t="shared" si="1169"/>
        <v>21:0205</v>
      </c>
      <c r="E8771" t="s">
        <v>33966</v>
      </c>
      <c r="F8771" t="s">
        <v>33967</v>
      </c>
      <c r="H8771">
        <v>63.786218099999999</v>
      </c>
      <c r="I8771">
        <v>-136.7730062</v>
      </c>
      <c r="J8771" s="1" t="str">
        <f t="shared" si="1170"/>
        <v>Fluid (stream)</v>
      </c>
      <c r="K8771" s="1" t="str">
        <f t="shared" si="1171"/>
        <v>Untreated Water</v>
      </c>
      <c r="O8771">
        <v>0.22</v>
      </c>
      <c r="P8771">
        <v>30</v>
      </c>
      <c r="Q8771">
        <v>7.5</v>
      </c>
    </row>
    <row r="8772" spans="1:17" hidden="1" x14ac:dyDescent="0.3">
      <c r="A8772" t="s">
        <v>33968</v>
      </c>
      <c r="B8772" t="s">
        <v>33969</v>
      </c>
      <c r="C8772" s="1" t="str">
        <f t="shared" si="1165"/>
        <v>21:0675</v>
      </c>
      <c r="D8772" s="1" t="str">
        <f t="shared" si="1169"/>
        <v>21:0205</v>
      </c>
      <c r="E8772" t="s">
        <v>33970</v>
      </c>
      <c r="F8772" t="s">
        <v>33971</v>
      </c>
      <c r="H8772">
        <v>63.780341100000001</v>
      </c>
      <c r="I8772">
        <v>-136.77277900000001</v>
      </c>
      <c r="J8772" s="1" t="str">
        <f t="shared" si="1170"/>
        <v>Fluid (stream)</v>
      </c>
      <c r="K8772" s="1" t="str">
        <f t="shared" si="1171"/>
        <v>Untreated Water</v>
      </c>
      <c r="O8772">
        <v>0.12</v>
      </c>
      <c r="P8772">
        <v>60</v>
      </c>
      <c r="Q8772">
        <v>7.4</v>
      </c>
    </row>
    <row r="8773" spans="1:17" hidden="1" x14ac:dyDescent="0.3">
      <c r="A8773" t="s">
        <v>33972</v>
      </c>
      <c r="B8773" t="s">
        <v>33973</v>
      </c>
      <c r="C8773" s="1" t="str">
        <f t="shared" si="1165"/>
        <v>21:0675</v>
      </c>
      <c r="D8773" s="1" t="str">
        <f t="shared" si="1169"/>
        <v>21:0205</v>
      </c>
      <c r="E8773" t="s">
        <v>33974</v>
      </c>
      <c r="F8773" t="s">
        <v>33975</v>
      </c>
      <c r="H8773">
        <v>63.801760899999998</v>
      </c>
      <c r="I8773">
        <v>-136.83509000000001</v>
      </c>
      <c r="J8773" s="1" t="str">
        <f t="shared" si="1170"/>
        <v>Fluid (stream)</v>
      </c>
      <c r="K8773" s="1" t="str">
        <f t="shared" si="1171"/>
        <v>Untreated Water</v>
      </c>
      <c r="O8773">
        <v>0.24</v>
      </c>
      <c r="P8773">
        <v>50</v>
      </c>
      <c r="Q8773">
        <v>7.4</v>
      </c>
    </row>
    <row r="8774" spans="1:17" hidden="1" x14ac:dyDescent="0.3">
      <c r="A8774" t="s">
        <v>33976</v>
      </c>
      <c r="B8774" t="s">
        <v>33977</v>
      </c>
      <c r="C8774" s="1" t="str">
        <f t="shared" si="1165"/>
        <v>21:0675</v>
      </c>
      <c r="D8774" s="1" t="str">
        <f t="shared" si="1169"/>
        <v>21:0205</v>
      </c>
      <c r="E8774" t="s">
        <v>33978</v>
      </c>
      <c r="F8774" t="s">
        <v>33979</v>
      </c>
      <c r="H8774">
        <v>63.794080700000002</v>
      </c>
      <c r="I8774">
        <v>-136.87107420000001</v>
      </c>
      <c r="J8774" s="1" t="str">
        <f t="shared" si="1170"/>
        <v>Fluid (stream)</v>
      </c>
      <c r="K8774" s="1" t="str">
        <f t="shared" si="1171"/>
        <v>Untreated Water</v>
      </c>
      <c r="O8774">
        <v>0.3</v>
      </c>
      <c r="P8774">
        <v>40</v>
      </c>
      <c r="Q8774">
        <v>7.5</v>
      </c>
    </row>
    <row r="8775" spans="1:17" hidden="1" x14ac:dyDescent="0.3">
      <c r="A8775" t="s">
        <v>33980</v>
      </c>
      <c r="B8775" t="s">
        <v>33981</v>
      </c>
      <c r="C8775" s="1" t="str">
        <f t="shared" si="1165"/>
        <v>21:0675</v>
      </c>
      <c r="D8775" s="1" t="str">
        <f t="shared" si="1169"/>
        <v>21:0205</v>
      </c>
      <c r="E8775" t="s">
        <v>33982</v>
      </c>
      <c r="F8775" t="s">
        <v>33983</v>
      </c>
      <c r="H8775">
        <v>63.823421000000003</v>
      </c>
      <c r="I8775">
        <v>-136.8471701</v>
      </c>
      <c r="J8775" s="1" t="str">
        <f t="shared" si="1170"/>
        <v>Fluid (stream)</v>
      </c>
      <c r="K8775" s="1" t="str">
        <f t="shared" si="1171"/>
        <v>Untreated Water</v>
      </c>
      <c r="O8775">
        <v>0.09</v>
      </c>
      <c r="P8775">
        <v>40</v>
      </c>
      <c r="Q8775">
        <v>7.3</v>
      </c>
    </row>
    <row r="8776" spans="1:17" hidden="1" x14ac:dyDescent="0.3">
      <c r="A8776" t="s">
        <v>33984</v>
      </c>
      <c r="B8776" t="s">
        <v>33985</v>
      </c>
      <c r="C8776" s="1" t="str">
        <f t="shared" si="1165"/>
        <v>21:0675</v>
      </c>
      <c r="D8776" s="1" t="str">
        <f t="shared" si="1169"/>
        <v>21:0205</v>
      </c>
      <c r="E8776" t="s">
        <v>33986</v>
      </c>
      <c r="F8776" t="s">
        <v>33987</v>
      </c>
      <c r="H8776">
        <v>63.830095</v>
      </c>
      <c r="I8776">
        <v>-136.87814119999999</v>
      </c>
      <c r="J8776" s="1" t="str">
        <f t="shared" si="1170"/>
        <v>Fluid (stream)</v>
      </c>
      <c r="K8776" s="1" t="str">
        <f t="shared" si="1171"/>
        <v>Untreated Water</v>
      </c>
      <c r="O8776">
        <v>0.12</v>
      </c>
      <c r="P8776">
        <v>30</v>
      </c>
      <c r="Q8776">
        <v>7.3</v>
      </c>
    </row>
    <row r="8777" spans="1:17" hidden="1" x14ac:dyDescent="0.3">
      <c r="A8777" t="s">
        <v>33988</v>
      </c>
      <c r="B8777" t="s">
        <v>33989</v>
      </c>
      <c r="C8777" s="1" t="str">
        <f t="shared" si="1165"/>
        <v>21:0675</v>
      </c>
      <c r="D8777" s="1" t="str">
        <f t="shared" si="1169"/>
        <v>21:0205</v>
      </c>
      <c r="E8777" t="s">
        <v>33990</v>
      </c>
      <c r="F8777" t="s">
        <v>33991</v>
      </c>
      <c r="H8777">
        <v>63.831918100000003</v>
      </c>
      <c r="I8777">
        <v>-136.8635439</v>
      </c>
      <c r="J8777" s="1" t="str">
        <f t="shared" si="1170"/>
        <v>Fluid (stream)</v>
      </c>
      <c r="K8777" s="1" t="str">
        <f t="shared" si="1171"/>
        <v>Untreated Water</v>
      </c>
      <c r="O8777">
        <v>0.2</v>
      </c>
      <c r="P8777">
        <v>40</v>
      </c>
      <c r="Q8777">
        <v>7.3</v>
      </c>
    </row>
    <row r="8778" spans="1:17" hidden="1" x14ac:dyDescent="0.3">
      <c r="A8778" t="s">
        <v>33992</v>
      </c>
      <c r="B8778" t="s">
        <v>33993</v>
      </c>
      <c r="C8778" s="1" t="str">
        <f t="shared" si="1165"/>
        <v>21:0675</v>
      </c>
      <c r="D8778" s="1" t="str">
        <f t="shared" si="1169"/>
        <v>21:0205</v>
      </c>
      <c r="E8778" t="s">
        <v>33994</v>
      </c>
      <c r="F8778" t="s">
        <v>33995</v>
      </c>
      <c r="H8778">
        <v>63.823323299999998</v>
      </c>
      <c r="I8778">
        <v>-136.94408859999999</v>
      </c>
      <c r="J8778" s="1" t="str">
        <f t="shared" si="1170"/>
        <v>Fluid (stream)</v>
      </c>
      <c r="K8778" s="1" t="str">
        <f t="shared" si="1171"/>
        <v>Untreated Water</v>
      </c>
      <c r="O8778">
        <v>2.5000000000000001E-2</v>
      </c>
      <c r="P8778">
        <v>30</v>
      </c>
      <c r="Q8778">
        <v>7.2</v>
      </c>
    </row>
    <row r="8779" spans="1:17" hidden="1" x14ac:dyDescent="0.3">
      <c r="A8779" t="s">
        <v>33996</v>
      </c>
      <c r="B8779" t="s">
        <v>33997</v>
      </c>
      <c r="C8779" s="1" t="str">
        <f t="shared" si="1165"/>
        <v>21:0675</v>
      </c>
      <c r="D8779" s="1" t="str">
        <f>HYPERLINK("http://geochem.nrcan.gc.ca/cdogs/content/svy/svy_e.htm", "")</f>
        <v/>
      </c>
      <c r="G8779" s="1" t="str">
        <f>HYPERLINK("http://geochem.nrcan.gc.ca/cdogs/content/cr_/cr_00081_e.htm", "81")</f>
        <v>81</v>
      </c>
      <c r="J8779" t="s">
        <v>11453</v>
      </c>
      <c r="K8779" t="s">
        <v>11454</v>
      </c>
      <c r="O8779">
        <v>2.5000000000000001E-2</v>
      </c>
      <c r="P8779">
        <v>140</v>
      </c>
      <c r="Q8779">
        <v>8</v>
      </c>
    </row>
    <row r="8780" spans="1:17" hidden="1" x14ac:dyDescent="0.3">
      <c r="A8780" t="s">
        <v>33998</v>
      </c>
      <c r="B8780" t="s">
        <v>33999</v>
      </c>
      <c r="C8780" s="1" t="str">
        <f t="shared" si="1165"/>
        <v>21:0675</v>
      </c>
      <c r="D8780" s="1" t="str">
        <f t="shared" ref="D8780:D8797" si="1172">HYPERLINK("http://geochem.nrcan.gc.ca/cdogs/content/svy/svy210205_e.htm", "21:0205")</f>
        <v>21:0205</v>
      </c>
      <c r="E8780" t="s">
        <v>33994</v>
      </c>
      <c r="F8780" t="s">
        <v>34000</v>
      </c>
      <c r="H8780">
        <v>63.823323299999998</v>
      </c>
      <c r="I8780">
        <v>-136.94408859999999</v>
      </c>
      <c r="J8780" s="1" t="str">
        <f t="shared" ref="J8780:J8797" si="1173">HYPERLINK("http://geochem.nrcan.gc.ca/cdogs/content/kwd/kwd020018_e.htm", "Fluid (stream)")</f>
        <v>Fluid (stream)</v>
      </c>
      <c r="K8780" s="1" t="str">
        <f t="shared" ref="K8780:K8797" si="1174">HYPERLINK("http://geochem.nrcan.gc.ca/cdogs/content/kwd/kwd080007_e.htm", "Untreated Water")</f>
        <v>Untreated Water</v>
      </c>
      <c r="O8780">
        <v>2.5000000000000001E-2</v>
      </c>
      <c r="P8780">
        <v>40</v>
      </c>
      <c r="Q8780">
        <v>7.3</v>
      </c>
    </row>
    <row r="8781" spans="1:17" hidden="1" x14ac:dyDescent="0.3">
      <c r="A8781" t="s">
        <v>34001</v>
      </c>
      <c r="B8781" t="s">
        <v>34002</v>
      </c>
      <c r="C8781" s="1" t="str">
        <f t="shared" si="1165"/>
        <v>21:0675</v>
      </c>
      <c r="D8781" s="1" t="str">
        <f t="shared" si="1172"/>
        <v>21:0205</v>
      </c>
      <c r="E8781" t="s">
        <v>34003</v>
      </c>
      <c r="F8781" t="s">
        <v>34004</v>
      </c>
      <c r="H8781">
        <v>63.858700399999996</v>
      </c>
      <c r="I8781">
        <v>-136.94763140000001</v>
      </c>
      <c r="J8781" s="1" t="str">
        <f t="shared" si="1173"/>
        <v>Fluid (stream)</v>
      </c>
      <c r="K8781" s="1" t="str">
        <f t="shared" si="1174"/>
        <v>Untreated Water</v>
      </c>
      <c r="O8781">
        <v>2.5000000000000001E-2</v>
      </c>
      <c r="P8781">
        <v>40</v>
      </c>
      <c r="Q8781">
        <v>7.1</v>
      </c>
    </row>
    <row r="8782" spans="1:17" hidden="1" x14ac:dyDescent="0.3">
      <c r="A8782" t="s">
        <v>34005</v>
      </c>
      <c r="B8782" t="s">
        <v>34006</v>
      </c>
      <c r="C8782" s="1" t="str">
        <f t="shared" si="1165"/>
        <v>21:0675</v>
      </c>
      <c r="D8782" s="1" t="str">
        <f t="shared" si="1172"/>
        <v>21:0205</v>
      </c>
      <c r="E8782" t="s">
        <v>34007</v>
      </c>
      <c r="F8782" t="s">
        <v>34008</v>
      </c>
      <c r="H8782">
        <v>63.861549699999998</v>
      </c>
      <c r="I8782">
        <v>-136.95733319999999</v>
      </c>
      <c r="J8782" s="1" t="str">
        <f t="shared" si="1173"/>
        <v>Fluid (stream)</v>
      </c>
      <c r="K8782" s="1" t="str">
        <f t="shared" si="1174"/>
        <v>Untreated Water</v>
      </c>
      <c r="O8782">
        <v>2.5000000000000001E-2</v>
      </c>
      <c r="P8782">
        <v>40</v>
      </c>
      <c r="Q8782">
        <v>6.8</v>
      </c>
    </row>
    <row r="8783" spans="1:17" hidden="1" x14ac:dyDescent="0.3">
      <c r="A8783" t="s">
        <v>34009</v>
      </c>
      <c r="B8783" t="s">
        <v>34010</v>
      </c>
      <c r="C8783" s="1" t="str">
        <f t="shared" si="1165"/>
        <v>21:0675</v>
      </c>
      <c r="D8783" s="1" t="str">
        <f t="shared" si="1172"/>
        <v>21:0205</v>
      </c>
      <c r="E8783" t="s">
        <v>34011</v>
      </c>
      <c r="F8783" t="s">
        <v>34012</v>
      </c>
      <c r="H8783">
        <v>63.855407800000002</v>
      </c>
      <c r="I8783">
        <v>-137.0346964</v>
      </c>
      <c r="J8783" s="1" t="str">
        <f t="shared" si="1173"/>
        <v>Fluid (stream)</v>
      </c>
      <c r="K8783" s="1" t="str">
        <f t="shared" si="1174"/>
        <v>Untreated Water</v>
      </c>
      <c r="O8783">
        <v>2.5000000000000001E-2</v>
      </c>
      <c r="P8783">
        <v>30</v>
      </c>
      <c r="Q8783">
        <v>5.9</v>
      </c>
    </row>
    <row r="8784" spans="1:17" hidden="1" x14ac:dyDescent="0.3">
      <c r="A8784" t="s">
        <v>34013</v>
      </c>
      <c r="B8784" t="s">
        <v>34014</v>
      </c>
      <c r="C8784" s="1" t="str">
        <f t="shared" si="1165"/>
        <v>21:0675</v>
      </c>
      <c r="D8784" s="1" t="str">
        <f t="shared" si="1172"/>
        <v>21:0205</v>
      </c>
      <c r="E8784" t="s">
        <v>34015</v>
      </c>
      <c r="F8784" t="s">
        <v>34016</v>
      </c>
      <c r="H8784">
        <v>63.850785100000003</v>
      </c>
      <c r="I8784">
        <v>-137.09798129999999</v>
      </c>
      <c r="J8784" s="1" t="str">
        <f t="shared" si="1173"/>
        <v>Fluid (stream)</v>
      </c>
      <c r="K8784" s="1" t="str">
        <f t="shared" si="1174"/>
        <v>Untreated Water</v>
      </c>
      <c r="O8784">
        <v>2.5000000000000001E-2</v>
      </c>
      <c r="P8784">
        <v>30</v>
      </c>
      <c r="Q8784">
        <v>6.5</v>
      </c>
    </row>
    <row r="8785" spans="1:17" hidden="1" x14ac:dyDescent="0.3">
      <c r="A8785" t="s">
        <v>34017</v>
      </c>
      <c r="B8785" t="s">
        <v>34018</v>
      </c>
      <c r="C8785" s="1" t="str">
        <f t="shared" si="1165"/>
        <v>21:0675</v>
      </c>
      <c r="D8785" s="1" t="str">
        <f t="shared" si="1172"/>
        <v>21:0205</v>
      </c>
      <c r="E8785" t="s">
        <v>34019</v>
      </c>
      <c r="F8785" t="s">
        <v>34020</v>
      </c>
      <c r="H8785">
        <v>63.8416286</v>
      </c>
      <c r="I8785">
        <v>-137.12308820000001</v>
      </c>
      <c r="J8785" s="1" t="str">
        <f t="shared" si="1173"/>
        <v>Fluid (stream)</v>
      </c>
      <c r="K8785" s="1" t="str">
        <f t="shared" si="1174"/>
        <v>Untreated Water</v>
      </c>
      <c r="O8785">
        <v>2.5000000000000001E-2</v>
      </c>
      <c r="P8785">
        <v>30</v>
      </c>
      <c r="Q8785">
        <v>6.4</v>
      </c>
    </row>
    <row r="8786" spans="1:17" hidden="1" x14ac:dyDescent="0.3">
      <c r="A8786" t="s">
        <v>34021</v>
      </c>
      <c r="B8786" t="s">
        <v>34022</v>
      </c>
      <c r="C8786" s="1" t="str">
        <f t="shared" si="1165"/>
        <v>21:0675</v>
      </c>
      <c r="D8786" s="1" t="str">
        <f t="shared" si="1172"/>
        <v>21:0205</v>
      </c>
      <c r="E8786" t="s">
        <v>34023</v>
      </c>
      <c r="F8786" t="s">
        <v>34024</v>
      </c>
      <c r="H8786">
        <v>63.846345800000002</v>
      </c>
      <c r="I8786">
        <v>-137.16872670000001</v>
      </c>
      <c r="J8786" s="1" t="str">
        <f t="shared" si="1173"/>
        <v>Fluid (stream)</v>
      </c>
      <c r="K8786" s="1" t="str">
        <f t="shared" si="1174"/>
        <v>Untreated Water</v>
      </c>
      <c r="O8786">
        <v>2.5000000000000001E-2</v>
      </c>
      <c r="P8786">
        <v>30</v>
      </c>
      <c r="Q8786">
        <v>6.9</v>
      </c>
    </row>
    <row r="8787" spans="1:17" hidden="1" x14ac:dyDescent="0.3">
      <c r="A8787" t="s">
        <v>34025</v>
      </c>
      <c r="B8787" t="s">
        <v>34026</v>
      </c>
      <c r="C8787" s="1" t="str">
        <f t="shared" si="1165"/>
        <v>21:0675</v>
      </c>
      <c r="D8787" s="1" t="str">
        <f t="shared" si="1172"/>
        <v>21:0205</v>
      </c>
      <c r="E8787" t="s">
        <v>34027</v>
      </c>
      <c r="F8787" t="s">
        <v>34028</v>
      </c>
      <c r="H8787">
        <v>63.850439000000001</v>
      </c>
      <c r="I8787">
        <v>-137.2294703</v>
      </c>
      <c r="J8787" s="1" t="str">
        <f t="shared" si="1173"/>
        <v>Fluid (stream)</v>
      </c>
      <c r="K8787" s="1" t="str">
        <f t="shared" si="1174"/>
        <v>Untreated Water</v>
      </c>
      <c r="O8787">
        <v>0.18</v>
      </c>
      <c r="P8787">
        <v>40</v>
      </c>
      <c r="Q8787">
        <v>7.2</v>
      </c>
    </row>
    <row r="8788" spans="1:17" hidden="1" x14ac:dyDescent="0.3">
      <c r="A8788" t="s">
        <v>34029</v>
      </c>
      <c r="B8788" t="s">
        <v>34030</v>
      </c>
      <c r="C8788" s="1" t="str">
        <f t="shared" si="1165"/>
        <v>21:0675</v>
      </c>
      <c r="D8788" s="1" t="str">
        <f t="shared" si="1172"/>
        <v>21:0205</v>
      </c>
      <c r="E8788" t="s">
        <v>34031</v>
      </c>
      <c r="F8788" t="s">
        <v>34032</v>
      </c>
      <c r="H8788">
        <v>63.843363500000002</v>
      </c>
      <c r="I8788">
        <v>-137.25895389999999</v>
      </c>
      <c r="J8788" s="1" t="str">
        <f t="shared" si="1173"/>
        <v>Fluid (stream)</v>
      </c>
      <c r="K8788" s="1" t="str">
        <f t="shared" si="1174"/>
        <v>Untreated Water</v>
      </c>
      <c r="O8788">
        <v>0.16</v>
      </c>
      <c r="P8788">
        <v>50</v>
      </c>
      <c r="Q8788">
        <v>7.2</v>
      </c>
    </row>
    <row r="8789" spans="1:17" hidden="1" x14ac:dyDescent="0.3">
      <c r="A8789" t="s">
        <v>34033</v>
      </c>
      <c r="B8789" t="s">
        <v>34034</v>
      </c>
      <c r="C8789" s="1" t="str">
        <f t="shared" si="1165"/>
        <v>21:0675</v>
      </c>
      <c r="D8789" s="1" t="str">
        <f t="shared" si="1172"/>
        <v>21:0205</v>
      </c>
      <c r="E8789" t="s">
        <v>34035</v>
      </c>
      <c r="F8789" t="s">
        <v>34036</v>
      </c>
      <c r="H8789">
        <v>63.835796000000002</v>
      </c>
      <c r="I8789">
        <v>-137.30147969999999</v>
      </c>
      <c r="J8789" s="1" t="str">
        <f t="shared" si="1173"/>
        <v>Fluid (stream)</v>
      </c>
      <c r="K8789" s="1" t="str">
        <f t="shared" si="1174"/>
        <v>Untreated Water</v>
      </c>
      <c r="O8789">
        <v>0.37</v>
      </c>
      <c r="P8789">
        <v>70</v>
      </c>
      <c r="Q8789">
        <v>7.8</v>
      </c>
    </row>
    <row r="8790" spans="1:17" hidden="1" x14ac:dyDescent="0.3">
      <c r="A8790" t="s">
        <v>34037</v>
      </c>
      <c r="B8790" t="s">
        <v>34038</v>
      </c>
      <c r="C8790" s="1" t="str">
        <f t="shared" si="1165"/>
        <v>21:0675</v>
      </c>
      <c r="D8790" s="1" t="str">
        <f t="shared" si="1172"/>
        <v>21:0205</v>
      </c>
      <c r="E8790" t="s">
        <v>34039</v>
      </c>
      <c r="F8790" t="s">
        <v>34040</v>
      </c>
      <c r="H8790">
        <v>63.814878399999998</v>
      </c>
      <c r="I8790">
        <v>-137.2316347</v>
      </c>
      <c r="J8790" s="1" t="str">
        <f t="shared" si="1173"/>
        <v>Fluid (stream)</v>
      </c>
      <c r="K8790" s="1" t="str">
        <f t="shared" si="1174"/>
        <v>Untreated Water</v>
      </c>
    </row>
    <row r="8791" spans="1:17" hidden="1" x14ac:dyDescent="0.3">
      <c r="A8791" t="s">
        <v>34041</v>
      </c>
      <c r="B8791" t="s">
        <v>34042</v>
      </c>
      <c r="C8791" s="1" t="str">
        <f t="shared" si="1165"/>
        <v>21:0675</v>
      </c>
      <c r="D8791" s="1" t="str">
        <f t="shared" si="1172"/>
        <v>21:0205</v>
      </c>
      <c r="E8791" t="s">
        <v>34043</v>
      </c>
      <c r="F8791" t="s">
        <v>34044</v>
      </c>
      <c r="H8791">
        <v>63.819506099999998</v>
      </c>
      <c r="I8791">
        <v>-137.33905039999999</v>
      </c>
      <c r="J8791" s="1" t="str">
        <f t="shared" si="1173"/>
        <v>Fluid (stream)</v>
      </c>
      <c r="K8791" s="1" t="str">
        <f t="shared" si="1174"/>
        <v>Untreated Water</v>
      </c>
      <c r="O8791">
        <v>0.08</v>
      </c>
      <c r="P8791">
        <v>60</v>
      </c>
      <c r="Q8791">
        <v>7.5</v>
      </c>
    </row>
    <row r="8792" spans="1:17" hidden="1" x14ac:dyDescent="0.3">
      <c r="A8792" t="s">
        <v>34045</v>
      </c>
      <c r="B8792" t="s">
        <v>34046</v>
      </c>
      <c r="C8792" s="1" t="str">
        <f t="shared" si="1165"/>
        <v>21:0675</v>
      </c>
      <c r="D8792" s="1" t="str">
        <f t="shared" si="1172"/>
        <v>21:0205</v>
      </c>
      <c r="E8792" t="s">
        <v>34043</v>
      </c>
      <c r="F8792" t="s">
        <v>34047</v>
      </c>
      <c r="H8792">
        <v>63.819506099999998</v>
      </c>
      <c r="I8792">
        <v>-137.33905039999999</v>
      </c>
      <c r="J8792" s="1" t="str">
        <f t="shared" si="1173"/>
        <v>Fluid (stream)</v>
      </c>
      <c r="K8792" s="1" t="str">
        <f t="shared" si="1174"/>
        <v>Untreated Water</v>
      </c>
      <c r="O8792">
        <v>0.09</v>
      </c>
      <c r="P8792">
        <v>60</v>
      </c>
      <c r="Q8792">
        <v>7.4</v>
      </c>
    </row>
    <row r="8793" spans="1:17" hidden="1" x14ac:dyDescent="0.3">
      <c r="A8793" t="s">
        <v>34048</v>
      </c>
      <c r="B8793" t="s">
        <v>34049</v>
      </c>
      <c r="C8793" s="1" t="str">
        <f t="shared" si="1165"/>
        <v>21:0675</v>
      </c>
      <c r="D8793" s="1" t="str">
        <f t="shared" si="1172"/>
        <v>21:0205</v>
      </c>
      <c r="E8793" t="s">
        <v>34050</v>
      </c>
      <c r="F8793" t="s">
        <v>34051</v>
      </c>
      <c r="H8793">
        <v>63.822526699999997</v>
      </c>
      <c r="I8793">
        <v>-137.45768709999999</v>
      </c>
      <c r="J8793" s="1" t="str">
        <f t="shared" si="1173"/>
        <v>Fluid (stream)</v>
      </c>
      <c r="K8793" s="1" t="str">
        <f t="shared" si="1174"/>
        <v>Untreated Water</v>
      </c>
      <c r="O8793">
        <v>0.19</v>
      </c>
      <c r="P8793">
        <v>60</v>
      </c>
      <c r="Q8793">
        <v>7.5</v>
      </c>
    </row>
    <row r="8794" spans="1:17" hidden="1" x14ac:dyDescent="0.3">
      <c r="A8794" t="s">
        <v>34052</v>
      </c>
      <c r="B8794" t="s">
        <v>34053</v>
      </c>
      <c r="C8794" s="1" t="str">
        <f t="shared" ref="C8794:C8857" si="1175">HYPERLINK("http://geochem.nrcan.gc.ca/cdogs/content/bdl/bdl210675_e.htm", "21:0675")</f>
        <v>21:0675</v>
      </c>
      <c r="D8794" s="1" t="str">
        <f t="shared" si="1172"/>
        <v>21:0205</v>
      </c>
      <c r="E8794" t="s">
        <v>34054</v>
      </c>
      <c r="F8794" t="s">
        <v>34055</v>
      </c>
      <c r="H8794">
        <v>63.8226753</v>
      </c>
      <c r="I8794">
        <v>-137.44788170000001</v>
      </c>
      <c r="J8794" s="1" t="str">
        <f t="shared" si="1173"/>
        <v>Fluid (stream)</v>
      </c>
      <c r="K8794" s="1" t="str">
        <f t="shared" si="1174"/>
        <v>Untreated Water</v>
      </c>
      <c r="O8794">
        <v>0.3</v>
      </c>
      <c r="P8794">
        <v>60</v>
      </c>
      <c r="Q8794">
        <v>7.8</v>
      </c>
    </row>
    <row r="8795" spans="1:17" hidden="1" x14ac:dyDescent="0.3">
      <c r="A8795" t="s">
        <v>34056</v>
      </c>
      <c r="B8795" t="s">
        <v>34057</v>
      </c>
      <c r="C8795" s="1" t="str">
        <f t="shared" si="1175"/>
        <v>21:0675</v>
      </c>
      <c r="D8795" s="1" t="str">
        <f t="shared" si="1172"/>
        <v>21:0205</v>
      </c>
      <c r="E8795" t="s">
        <v>34058</v>
      </c>
      <c r="F8795" t="s">
        <v>34059</v>
      </c>
      <c r="H8795">
        <v>63.748676099999997</v>
      </c>
      <c r="I8795">
        <v>-137.51850830000001</v>
      </c>
      <c r="J8795" s="1" t="str">
        <f t="shared" si="1173"/>
        <v>Fluid (stream)</v>
      </c>
      <c r="K8795" s="1" t="str">
        <f t="shared" si="1174"/>
        <v>Untreated Water</v>
      </c>
      <c r="O8795">
        <v>0.67</v>
      </c>
      <c r="P8795">
        <v>130</v>
      </c>
      <c r="Q8795">
        <v>7.1</v>
      </c>
    </row>
    <row r="8796" spans="1:17" hidden="1" x14ac:dyDescent="0.3">
      <c r="A8796" t="s">
        <v>34060</v>
      </c>
      <c r="B8796" t="s">
        <v>34061</v>
      </c>
      <c r="C8796" s="1" t="str">
        <f t="shared" si="1175"/>
        <v>21:0675</v>
      </c>
      <c r="D8796" s="1" t="str">
        <f t="shared" si="1172"/>
        <v>21:0205</v>
      </c>
      <c r="E8796" t="s">
        <v>34062</v>
      </c>
      <c r="F8796" t="s">
        <v>34063</v>
      </c>
      <c r="H8796">
        <v>63.7196012</v>
      </c>
      <c r="I8796">
        <v>-137.4791792</v>
      </c>
      <c r="J8796" s="1" t="str">
        <f t="shared" si="1173"/>
        <v>Fluid (stream)</v>
      </c>
      <c r="K8796" s="1" t="str">
        <f t="shared" si="1174"/>
        <v>Untreated Water</v>
      </c>
      <c r="O8796">
        <v>0.56000000000000005</v>
      </c>
      <c r="P8796">
        <v>260</v>
      </c>
      <c r="Q8796">
        <v>6.8</v>
      </c>
    </row>
    <row r="8797" spans="1:17" hidden="1" x14ac:dyDescent="0.3">
      <c r="A8797" t="s">
        <v>34064</v>
      </c>
      <c r="B8797" t="s">
        <v>34065</v>
      </c>
      <c r="C8797" s="1" t="str">
        <f t="shared" si="1175"/>
        <v>21:0675</v>
      </c>
      <c r="D8797" s="1" t="str">
        <f t="shared" si="1172"/>
        <v>21:0205</v>
      </c>
      <c r="E8797" t="s">
        <v>34066</v>
      </c>
      <c r="F8797" t="s">
        <v>34067</v>
      </c>
      <c r="H8797">
        <v>63.7054714</v>
      </c>
      <c r="I8797">
        <v>-137.41721190000001</v>
      </c>
      <c r="J8797" s="1" t="str">
        <f t="shared" si="1173"/>
        <v>Fluid (stream)</v>
      </c>
      <c r="K8797" s="1" t="str">
        <f t="shared" si="1174"/>
        <v>Untreated Water</v>
      </c>
      <c r="O8797">
        <v>2.5000000000000001E-2</v>
      </c>
      <c r="P8797">
        <v>80</v>
      </c>
      <c r="Q8797">
        <v>6.2</v>
      </c>
    </row>
    <row r="8798" spans="1:17" hidden="1" x14ac:dyDescent="0.3">
      <c r="A8798" t="s">
        <v>34068</v>
      </c>
      <c r="B8798" t="s">
        <v>34069</v>
      </c>
      <c r="C8798" s="1" t="str">
        <f t="shared" si="1175"/>
        <v>21:0675</v>
      </c>
      <c r="D8798" s="1" t="str">
        <f>HYPERLINK("http://geochem.nrcan.gc.ca/cdogs/content/svy/svy_e.htm", "")</f>
        <v/>
      </c>
      <c r="G8798" s="1" t="str">
        <f>HYPERLINK("http://geochem.nrcan.gc.ca/cdogs/content/cr_/cr_00080_e.htm", "80")</f>
        <v>80</v>
      </c>
      <c r="J8798" t="s">
        <v>11453</v>
      </c>
      <c r="K8798" t="s">
        <v>11454</v>
      </c>
      <c r="O8798">
        <v>0.24</v>
      </c>
      <c r="P8798">
        <v>90</v>
      </c>
      <c r="Q8798">
        <v>6.7</v>
      </c>
    </row>
    <row r="8799" spans="1:17" hidden="1" x14ac:dyDescent="0.3">
      <c r="A8799" t="s">
        <v>34070</v>
      </c>
      <c r="B8799" t="s">
        <v>34071</v>
      </c>
      <c r="C8799" s="1" t="str">
        <f t="shared" si="1175"/>
        <v>21:0675</v>
      </c>
      <c r="D8799" s="1" t="str">
        <f t="shared" ref="D8799:D8812" si="1176">HYPERLINK("http://geochem.nrcan.gc.ca/cdogs/content/svy/svy210205_e.htm", "21:0205")</f>
        <v>21:0205</v>
      </c>
      <c r="E8799" t="s">
        <v>34072</v>
      </c>
      <c r="F8799" t="s">
        <v>34073</v>
      </c>
      <c r="H8799">
        <v>63.715789200000003</v>
      </c>
      <c r="I8799">
        <v>-137.4176684</v>
      </c>
      <c r="J8799" s="1" t="str">
        <f t="shared" ref="J8799:J8812" si="1177">HYPERLINK("http://geochem.nrcan.gc.ca/cdogs/content/kwd/kwd020018_e.htm", "Fluid (stream)")</f>
        <v>Fluid (stream)</v>
      </c>
      <c r="K8799" s="1" t="str">
        <f t="shared" ref="K8799:K8812" si="1178">HYPERLINK("http://geochem.nrcan.gc.ca/cdogs/content/kwd/kwd080007_e.htm", "Untreated Water")</f>
        <v>Untreated Water</v>
      </c>
      <c r="O8799">
        <v>1.4</v>
      </c>
      <c r="P8799">
        <v>170</v>
      </c>
      <c r="Q8799">
        <v>6.9</v>
      </c>
    </row>
    <row r="8800" spans="1:17" hidden="1" x14ac:dyDescent="0.3">
      <c r="A8800" t="s">
        <v>34074</v>
      </c>
      <c r="B8800" t="s">
        <v>34075</v>
      </c>
      <c r="C8800" s="1" t="str">
        <f t="shared" si="1175"/>
        <v>21:0675</v>
      </c>
      <c r="D8800" s="1" t="str">
        <f t="shared" si="1176"/>
        <v>21:0205</v>
      </c>
      <c r="E8800" t="s">
        <v>34076</v>
      </c>
      <c r="F8800" t="s">
        <v>34077</v>
      </c>
      <c r="H8800">
        <v>63.706612499999999</v>
      </c>
      <c r="I8800">
        <v>-137.30491860000001</v>
      </c>
      <c r="J8800" s="1" t="str">
        <f t="shared" si="1177"/>
        <v>Fluid (stream)</v>
      </c>
      <c r="K8800" s="1" t="str">
        <f t="shared" si="1178"/>
        <v>Untreated Water</v>
      </c>
      <c r="O8800">
        <v>0.85</v>
      </c>
      <c r="P8800">
        <v>210</v>
      </c>
      <c r="Q8800">
        <v>7.1</v>
      </c>
    </row>
    <row r="8801" spans="1:17" hidden="1" x14ac:dyDescent="0.3">
      <c r="A8801" t="s">
        <v>34078</v>
      </c>
      <c r="B8801" t="s">
        <v>34079</v>
      </c>
      <c r="C8801" s="1" t="str">
        <f t="shared" si="1175"/>
        <v>21:0675</v>
      </c>
      <c r="D8801" s="1" t="str">
        <f t="shared" si="1176"/>
        <v>21:0205</v>
      </c>
      <c r="E8801" t="s">
        <v>34080</v>
      </c>
      <c r="F8801" t="s">
        <v>34081</v>
      </c>
      <c r="H8801">
        <v>63.709661699999998</v>
      </c>
      <c r="I8801">
        <v>-137.3174357</v>
      </c>
      <c r="J8801" s="1" t="str">
        <f t="shared" si="1177"/>
        <v>Fluid (stream)</v>
      </c>
      <c r="K8801" s="1" t="str">
        <f t="shared" si="1178"/>
        <v>Untreated Water</v>
      </c>
      <c r="O8801">
        <v>1.2</v>
      </c>
      <c r="P8801">
        <v>410</v>
      </c>
      <c r="Q8801">
        <v>7.3</v>
      </c>
    </row>
    <row r="8802" spans="1:17" hidden="1" x14ac:dyDescent="0.3">
      <c r="A8802" t="s">
        <v>34082</v>
      </c>
      <c r="B8802" t="s">
        <v>34083</v>
      </c>
      <c r="C8802" s="1" t="str">
        <f t="shared" si="1175"/>
        <v>21:0675</v>
      </c>
      <c r="D8802" s="1" t="str">
        <f t="shared" si="1176"/>
        <v>21:0205</v>
      </c>
      <c r="E8802" t="s">
        <v>34084</v>
      </c>
      <c r="F8802" t="s">
        <v>34085</v>
      </c>
      <c r="H8802">
        <v>63.683381900000001</v>
      </c>
      <c r="I8802">
        <v>-137.3000954</v>
      </c>
      <c r="J8802" s="1" t="str">
        <f t="shared" si="1177"/>
        <v>Fluid (stream)</v>
      </c>
      <c r="K8802" s="1" t="str">
        <f t="shared" si="1178"/>
        <v>Untreated Water</v>
      </c>
      <c r="O8802">
        <v>2.5000000000000001E-2</v>
      </c>
      <c r="P8802">
        <v>60</v>
      </c>
      <c r="Q8802">
        <v>6.9</v>
      </c>
    </row>
    <row r="8803" spans="1:17" hidden="1" x14ac:dyDescent="0.3">
      <c r="A8803" t="s">
        <v>34086</v>
      </c>
      <c r="B8803" t="s">
        <v>34087</v>
      </c>
      <c r="C8803" s="1" t="str">
        <f t="shared" si="1175"/>
        <v>21:0675</v>
      </c>
      <c r="D8803" s="1" t="str">
        <f t="shared" si="1176"/>
        <v>21:0205</v>
      </c>
      <c r="E8803" t="s">
        <v>34088</v>
      </c>
      <c r="F8803" t="s">
        <v>34089</v>
      </c>
      <c r="H8803">
        <v>63.683095799999997</v>
      </c>
      <c r="I8803">
        <v>-137.32126930000001</v>
      </c>
      <c r="J8803" s="1" t="str">
        <f t="shared" si="1177"/>
        <v>Fluid (stream)</v>
      </c>
      <c r="K8803" s="1" t="str">
        <f t="shared" si="1178"/>
        <v>Untreated Water</v>
      </c>
      <c r="O8803">
        <v>0.42</v>
      </c>
      <c r="P8803">
        <v>60</v>
      </c>
      <c r="Q8803">
        <v>7</v>
      </c>
    </row>
    <row r="8804" spans="1:17" hidden="1" x14ac:dyDescent="0.3">
      <c r="A8804" t="s">
        <v>34090</v>
      </c>
      <c r="B8804" t="s">
        <v>34091</v>
      </c>
      <c r="C8804" s="1" t="str">
        <f t="shared" si="1175"/>
        <v>21:0675</v>
      </c>
      <c r="D8804" s="1" t="str">
        <f t="shared" si="1176"/>
        <v>21:0205</v>
      </c>
      <c r="E8804" t="s">
        <v>34092</v>
      </c>
      <c r="F8804" t="s">
        <v>34093</v>
      </c>
      <c r="H8804">
        <v>63.645282399999999</v>
      </c>
      <c r="I8804">
        <v>-137.35534029999999</v>
      </c>
      <c r="J8804" s="1" t="str">
        <f t="shared" si="1177"/>
        <v>Fluid (stream)</v>
      </c>
      <c r="K8804" s="1" t="str">
        <f t="shared" si="1178"/>
        <v>Untreated Water</v>
      </c>
      <c r="O8804">
        <v>2.5000000000000001E-2</v>
      </c>
      <c r="P8804">
        <v>180</v>
      </c>
      <c r="Q8804">
        <v>7.2</v>
      </c>
    </row>
    <row r="8805" spans="1:17" hidden="1" x14ac:dyDescent="0.3">
      <c r="A8805" t="s">
        <v>34094</v>
      </c>
      <c r="B8805" t="s">
        <v>34095</v>
      </c>
      <c r="C8805" s="1" t="str">
        <f t="shared" si="1175"/>
        <v>21:0675</v>
      </c>
      <c r="D8805" s="1" t="str">
        <f t="shared" si="1176"/>
        <v>21:0205</v>
      </c>
      <c r="E8805" t="s">
        <v>34096</v>
      </c>
      <c r="F8805" t="s">
        <v>34097</v>
      </c>
      <c r="H8805">
        <v>63.659749300000001</v>
      </c>
      <c r="I8805">
        <v>-137.4253583</v>
      </c>
      <c r="J8805" s="1" t="str">
        <f t="shared" si="1177"/>
        <v>Fluid (stream)</v>
      </c>
      <c r="K8805" s="1" t="str">
        <f t="shared" si="1178"/>
        <v>Untreated Water</v>
      </c>
      <c r="O8805">
        <v>2.5000000000000001E-2</v>
      </c>
      <c r="P8805">
        <v>90</v>
      </c>
      <c r="Q8805">
        <v>7.1</v>
      </c>
    </row>
    <row r="8806" spans="1:17" hidden="1" x14ac:dyDescent="0.3">
      <c r="A8806" t="s">
        <v>34098</v>
      </c>
      <c r="B8806" t="s">
        <v>34099</v>
      </c>
      <c r="C8806" s="1" t="str">
        <f t="shared" si="1175"/>
        <v>21:0675</v>
      </c>
      <c r="D8806" s="1" t="str">
        <f t="shared" si="1176"/>
        <v>21:0205</v>
      </c>
      <c r="E8806" t="s">
        <v>34100</v>
      </c>
      <c r="F8806" t="s">
        <v>34101</v>
      </c>
      <c r="H8806">
        <v>63.675392799999997</v>
      </c>
      <c r="I8806">
        <v>-137.46378390000001</v>
      </c>
      <c r="J8806" s="1" t="str">
        <f t="shared" si="1177"/>
        <v>Fluid (stream)</v>
      </c>
      <c r="K8806" s="1" t="str">
        <f t="shared" si="1178"/>
        <v>Untreated Water</v>
      </c>
      <c r="O8806">
        <v>1.7</v>
      </c>
      <c r="P8806">
        <v>180</v>
      </c>
      <c r="Q8806">
        <v>7</v>
      </c>
    </row>
    <row r="8807" spans="1:17" hidden="1" x14ac:dyDescent="0.3">
      <c r="A8807" t="s">
        <v>34102</v>
      </c>
      <c r="B8807" t="s">
        <v>34103</v>
      </c>
      <c r="C8807" s="1" t="str">
        <f t="shared" si="1175"/>
        <v>21:0675</v>
      </c>
      <c r="D8807" s="1" t="str">
        <f t="shared" si="1176"/>
        <v>21:0205</v>
      </c>
      <c r="E8807" t="s">
        <v>34104</v>
      </c>
      <c r="F8807" t="s">
        <v>34105</v>
      </c>
      <c r="H8807">
        <v>63.684238299999997</v>
      </c>
      <c r="I8807">
        <v>-137.5032501</v>
      </c>
      <c r="J8807" s="1" t="str">
        <f t="shared" si="1177"/>
        <v>Fluid (stream)</v>
      </c>
      <c r="K8807" s="1" t="str">
        <f t="shared" si="1178"/>
        <v>Untreated Water</v>
      </c>
    </row>
    <row r="8808" spans="1:17" hidden="1" x14ac:dyDescent="0.3">
      <c r="A8808" t="s">
        <v>34106</v>
      </c>
      <c r="B8808" t="s">
        <v>34107</v>
      </c>
      <c r="C8808" s="1" t="str">
        <f t="shared" si="1175"/>
        <v>21:0675</v>
      </c>
      <c r="D8808" s="1" t="str">
        <f t="shared" si="1176"/>
        <v>21:0205</v>
      </c>
      <c r="E8808" t="s">
        <v>34108</v>
      </c>
      <c r="F8808" t="s">
        <v>34109</v>
      </c>
      <c r="H8808">
        <v>63.6284736</v>
      </c>
      <c r="I8808">
        <v>-137.29495779999999</v>
      </c>
      <c r="J8808" s="1" t="str">
        <f t="shared" si="1177"/>
        <v>Fluid (stream)</v>
      </c>
      <c r="K8808" s="1" t="str">
        <f t="shared" si="1178"/>
        <v>Untreated Water</v>
      </c>
      <c r="O8808">
        <v>7.0000000000000007E-2</v>
      </c>
      <c r="P8808">
        <v>80</v>
      </c>
      <c r="Q8808">
        <v>7.3</v>
      </c>
    </row>
    <row r="8809" spans="1:17" hidden="1" x14ac:dyDescent="0.3">
      <c r="A8809" t="s">
        <v>34110</v>
      </c>
      <c r="B8809" t="s">
        <v>34111</v>
      </c>
      <c r="C8809" s="1" t="str">
        <f t="shared" si="1175"/>
        <v>21:0675</v>
      </c>
      <c r="D8809" s="1" t="str">
        <f t="shared" si="1176"/>
        <v>21:0205</v>
      </c>
      <c r="E8809" t="s">
        <v>34112</v>
      </c>
      <c r="F8809" t="s">
        <v>34113</v>
      </c>
      <c r="H8809">
        <v>63.629438700000001</v>
      </c>
      <c r="I8809">
        <v>-137.19220429999999</v>
      </c>
      <c r="J8809" s="1" t="str">
        <f t="shared" si="1177"/>
        <v>Fluid (stream)</v>
      </c>
      <c r="K8809" s="1" t="str">
        <f t="shared" si="1178"/>
        <v>Untreated Water</v>
      </c>
    </row>
    <row r="8810" spans="1:17" hidden="1" x14ac:dyDescent="0.3">
      <c r="A8810" t="s">
        <v>34114</v>
      </c>
      <c r="B8810" t="s">
        <v>34115</v>
      </c>
      <c r="C8810" s="1" t="str">
        <f t="shared" si="1175"/>
        <v>21:0675</v>
      </c>
      <c r="D8810" s="1" t="str">
        <f t="shared" si="1176"/>
        <v>21:0205</v>
      </c>
      <c r="E8810" t="s">
        <v>34116</v>
      </c>
      <c r="F8810" t="s">
        <v>34117</v>
      </c>
      <c r="H8810">
        <v>63.637543200000003</v>
      </c>
      <c r="I8810">
        <v>-137.15254640000001</v>
      </c>
      <c r="J8810" s="1" t="str">
        <f t="shared" si="1177"/>
        <v>Fluid (stream)</v>
      </c>
      <c r="K8810" s="1" t="str">
        <f t="shared" si="1178"/>
        <v>Untreated Water</v>
      </c>
      <c r="O8810">
        <v>0.39</v>
      </c>
      <c r="P8810">
        <v>90</v>
      </c>
      <c r="Q8810">
        <v>7.4</v>
      </c>
    </row>
    <row r="8811" spans="1:17" hidden="1" x14ac:dyDescent="0.3">
      <c r="A8811" t="s">
        <v>34118</v>
      </c>
      <c r="B8811" t="s">
        <v>34119</v>
      </c>
      <c r="C8811" s="1" t="str">
        <f t="shared" si="1175"/>
        <v>21:0675</v>
      </c>
      <c r="D8811" s="1" t="str">
        <f t="shared" si="1176"/>
        <v>21:0205</v>
      </c>
      <c r="E8811" t="s">
        <v>34116</v>
      </c>
      <c r="F8811" t="s">
        <v>34120</v>
      </c>
      <c r="H8811">
        <v>63.637543200000003</v>
      </c>
      <c r="I8811">
        <v>-137.15254640000001</v>
      </c>
      <c r="J8811" s="1" t="str">
        <f t="shared" si="1177"/>
        <v>Fluid (stream)</v>
      </c>
      <c r="K8811" s="1" t="str">
        <f t="shared" si="1178"/>
        <v>Untreated Water</v>
      </c>
      <c r="O8811">
        <v>0.39</v>
      </c>
      <c r="P8811">
        <v>90</v>
      </c>
      <c r="Q8811">
        <v>7.6</v>
      </c>
    </row>
    <row r="8812" spans="1:17" hidden="1" x14ac:dyDescent="0.3">
      <c r="A8812" t="s">
        <v>34121</v>
      </c>
      <c r="B8812" t="s">
        <v>34122</v>
      </c>
      <c r="C8812" s="1" t="str">
        <f t="shared" si="1175"/>
        <v>21:0675</v>
      </c>
      <c r="D8812" s="1" t="str">
        <f t="shared" si="1176"/>
        <v>21:0205</v>
      </c>
      <c r="E8812" t="s">
        <v>34123</v>
      </c>
      <c r="F8812" t="s">
        <v>34124</v>
      </c>
      <c r="H8812">
        <v>63.620451199999998</v>
      </c>
      <c r="I8812">
        <v>-137.11613869999999</v>
      </c>
      <c r="J8812" s="1" t="str">
        <f t="shared" si="1177"/>
        <v>Fluid (stream)</v>
      </c>
      <c r="K8812" s="1" t="str">
        <f t="shared" si="1178"/>
        <v>Untreated Water</v>
      </c>
      <c r="O8812">
        <v>0.39</v>
      </c>
      <c r="P8812">
        <v>70</v>
      </c>
      <c r="Q8812">
        <v>7.7</v>
      </c>
    </row>
    <row r="8813" spans="1:17" hidden="1" x14ac:dyDescent="0.3">
      <c r="A8813" t="s">
        <v>34125</v>
      </c>
      <c r="B8813" t="s">
        <v>34126</v>
      </c>
      <c r="C8813" s="1" t="str">
        <f t="shared" si="1175"/>
        <v>21:0675</v>
      </c>
      <c r="D8813" s="1" t="str">
        <f>HYPERLINK("http://geochem.nrcan.gc.ca/cdogs/content/svy/svy_e.htm", "")</f>
        <v/>
      </c>
      <c r="G8813" s="1" t="str">
        <f>HYPERLINK("http://geochem.nrcan.gc.ca/cdogs/content/cr_/cr_00080_e.htm", "80")</f>
        <v>80</v>
      </c>
      <c r="J8813" t="s">
        <v>11453</v>
      </c>
      <c r="K8813" t="s">
        <v>11454</v>
      </c>
      <c r="O8813">
        <v>0.28999999999999998</v>
      </c>
      <c r="P8813">
        <v>90</v>
      </c>
      <c r="Q8813">
        <v>7.3</v>
      </c>
    </row>
    <row r="8814" spans="1:17" hidden="1" x14ac:dyDescent="0.3">
      <c r="A8814" t="s">
        <v>34127</v>
      </c>
      <c r="B8814" t="s">
        <v>34128</v>
      </c>
      <c r="C8814" s="1" t="str">
        <f t="shared" si="1175"/>
        <v>21:0675</v>
      </c>
      <c r="D8814" s="1" t="str">
        <f t="shared" ref="D8814:D8838" si="1179">HYPERLINK("http://geochem.nrcan.gc.ca/cdogs/content/svy/svy210205_e.htm", "21:0205")</f>
        <v>21:0205</v>
      </c>
      <c r="E8814" t="s">
        <v>34129</v>
      </c>
      <c r="F8814" t="s">
        <v>34130</v>
      </c>
      <c r="H8814">
        <v>63.624839600000001</v>
      </c>
      <c r="I8814">
        <v>-137.0643938</v>
      </c>
      <c r="J8814" s="1" t="str">
        <f t="shared" ref="J8814:J8838" si="1180">HYPERLINK("http://geochem.nrcan.gc.ca/cdogs/content/kwd/kwd020018_e.htm", "Fluid (stream)")</f>
        <v>Fluid (stream)</v>
      </c>
      <c r="K8814" s="1" t="str">
        <f t="shared" ref="K8814:K8838" si="1181">HYPERLINK("http://geochem.nrcan.gc.ca/cdogs/content/kwd/kwd080007_e.htm", "Untreated Water")</f>
        <v>Untreated Water</v>
      </c>
      <c r="O8814">
        <v>1.4</v>
      </c>
      <c r="P8814">
        <v>70</v>
      </c>
      <c r="Q8814">
        <v>7.9</v>
      </c>
    </row>
    <row r="8815" spans="1:17" hidden="1" x14ac:dyDescent="0.3">
      <c r="A8815" t="s">
        <v>34131</v>
      </c>
      <c r="B8815" t="s">
        <v>34132</v>
      </c>
      <c r="C8815" s="1" t="str">
        <f t="shared" si="1175"/>
        <v>21:0675</v>
      </c>
      <c r="D8815" s="1" t="str">
        <f t="shared" si="1179"/>
        <v>21:0205</v>
      </c>
      <c r="E8815" t="s">
        <v>34133</v>
      </c>
      <c r="F8815" t="s">
        <v>34134</v>
      </c>
      <c r="H8815">
        <v>63.639073400000001</v>
      </c>
      <c r="I8815">
        <v>-137.07845219999999</v>
      </c>
      <c r="J8815" s="1" t="str">
        <f t="shared" si="1180"/>
        <v>Fluid (stream)</v>
      </c>
      <c r="K8815" s="1" t="str">
        <f t="shared" si="1181"/>
        <v>Untreated Water</v>
      </c>
      <c r="O8815">
        <v>0.39</v>
      </c>
      <c r="P8815">
        <v>80</v>
      </c>
      <c r="Q8815">
        <v>7.6</v>
      </c>
    </row>
    <row r="8816" spans="1:17" hidden="1" x14ac:dyDescent="0.3">
      <c r="A8816" t="s">
        <v>34135</v>
      </c>
      <c r="B8816" t="s">
        <v>34136</v>
      </c>
      <c r="C8816" s="1" t="str">
        <f t="shared" si="1175"/>
        <v>21:0675</v>
      </c>
      <c r="D8816" s="1" t="str">
        <f t="shared" si="1179"/>
        <v>21:0205</v>
      </c>
      <c r="E8816" t="s">
        <v>34137</v>
      </c>
      <c r="F8816" t="s">
        <v>34138</v>
      </c>
      <c r="H8816">
        <v>63.681449999999998</v>
      </c>
      <c r="I8816">
        <v>-137.08705850000001</v>
      </c>
      <c r="J8816" s="1" t="str">
        <f t="shared" si="1180"/>
        <v>Fluid (stream)</v>
      </c>
      <c r="K8816" s="1" t="str">
        <f t="shared" si="1181"/>
        <v>Untreated Water</v>
      </c>
      <c r="O8816">
        <v>2.5000000000000001E-2</v>
      </c>
      <c r="P8816">
        <v>70</v>
      </c>
      <c r="Q8816">
        <v>7.5</v>
      </c>
    </row>
    <row r="8817" spans="1:17" hidden="1" x14ac:dyDescent="0.3">
      <c r="A8817" t="s">
        <v>34139</v>
      </c>
      <c r="B8817" t="s">
        <v>34140</v>
      </c>
      <c r="C8817" s="1" t="str">
        <f t="shared" si="1175"/>
        <v>21:0675</v>
      </c>
      <c r="D8817" s="1" t="str">
        <f t="shared" si="1179"/>
        <v>21:0205</v>
      </c>
      <c r="E8817" t="s">
        <v>34141</v>
      </c>
      <c r="F8817" t="s">
        <v>34142</v>
      </c>
      <c r="H8817">
        <v>63.692252099999997</v>
      </c>
      <c r="I8817">
        <v>-137.14672770000001</v>
      </c>
      <c r="J8817" s="1" t="str">
        <f t="shared" si="1180"/>
        <v>Fluid (stream)</v>
      </c>
      <c r="K8817" s="1" t="str">
        <f t="shared" si="1181"/>
        <v>Untreated Water</v>
      </c>
      <c r="O8817">
        <v>2.5000000000000001E-2</v>
      </c>
      <c r="P8817">
        <v>70</v>
      </c>
      <c r="Q8817">
        <v>7.3</v>
      </c>
    </row>
    <row r="8818" spans="1:17" hidden="1" x14ac:dyDescent="0.3">
      <c r="A8818" t="s">
        <v>34143</v>
      </c>
      <c r="B8818" t="s">
        <v>34144</v>
      </c>
      <c r="C8818" s="1" t="str">
        <f t="shared" si="1175"/>
        <v>21:0675</v>
      </c>
      <c r="D8818" s="1" t="str">
        <f t="shared" si="1179"/>
        <v>21:0205</v>
      </c>
      <c r="E8818" t="s">
        <v>34145</v>
      </c>
      <c r="F8818" t="s">
        <v>34146</v>
      </c>
      <c r="H8818">
        <v>63.699610999999997</v>
      </c>
      <c r="I8818">
        <v>-137.14331910000001</v>
      </c>
      <c r="J8818" s="1" t="str">
        <f t="shared" si="1180"/>
        <v>Fluid (stream)</v>
      </c>
      <c r="K8818" s="1" t="str">
        <f t="shared" si="1181"/>
        <v>Untreated Water</v>
      </c>
      <c r="O8818">
        <v>2.5000000000000001E-2</v>
      </c>
      <c r="P8818">
        <v>70</v>
      </c>
      <c r="Q8818">
        <v>7.3</v>
      </c>
    </row>
    <row r="8819" spans="1:17" hidden="1" x14ac:dyDescent="0.3">
      <c r="A8819" t="s">
        <v>34147</v>
      </c>
      <c r="B8819" t="s">
        <v>34148</v>
      </c>
      <c r="C8819" s="1" t="str">
        <f t="shared" si="1175"/>
        <v>21:0675</v>
      </c>
      <c r="D8819" s="1" t="str">
        <f t="shared" si="1179"/>
        <v>21:0205</v>
      </c>
      <c r="E8819" t="s">
        <v>34149</v>
      </c>
      <c r="F8819" t="s">
        <v>34150</v>
      </c>
      <c r="H8819">
        <v>63.6924104</v>
      </c>
      <c r="I8819">
        <v>-137.1862931</v>
      </c>
      <c r="J8819" s="1" t="str">
        <f t="shared" si="1180"/>
        <v>Fluid (stream)</v>
      </c>
      <c r="K8819" s="1" t="str">
        <f t="shared" si="1181"/>
        <v>Untreated Water</v>
      </c>
      <c r="O8819">
        <v>2.5000000000000001E-2</v>
      </c>
      <c r="P8819">
        <v>50</v>
      </c>
      <c r="Q8819">
        <v>6.9</v>
      </c>
    </row>
    <row r="8820" spans="1:17" hidden="1" x14ac:dyDescent="0.3">
      <c r="A8820" t="s">
        <v>34151</v>
      </c>
      <c r="B8820" t="s">
        <v>34152</v>
      </c>
      <c r="C8820" s="1" t="str">
        <f t="shared" si="1175"/>
        <v>21:0675</v>
      </c>
      <c r="D8820" s="1" t="str">
        <f t="shared" si="1179"/>
        <v>21:0205</v>
      </c>
      <c r="E8820" t="s">
        <v>34153</v>
      </c>
      <c r="F8820" t="s">
        <v>34154</v>
      </c>
      <c r="H8820">
        <v>63.696869599999999</v>
      </c>
      <c r="I8820">
        <v>-137.18234749999999</v>
      </c>
      <c r="J8820" s="1" t="str">
        <f t="shared" si="1180"/>
        <v>Fluid (stream)</v>
      </c>
      <c r="K8820" s="1" t="str">
        <f t="shared" si="1181"/>
        <v>Untreated Water</v>
      </c>
      <c r="O8820">
        <v>2.5000000000000001E-2</v>
      </c>
      <c r="P8820">
        <v>60</v>
      </c>
      <c r="Q8820">
        <v>7</v>
      </c>
    </row>
    <row r="8821" spans="1:17" hidden="1" x14ac:dyDescent="0.3">
      <c r="A8821" t="s">
        <v>34155</v>
      </c>
      <c r="B8821" t="s">
        <v>34156</v>
      </c>
      <c r="C8821" s="1" t="str">
        <f t="shared" si="1175"/>
        <v>21:0675</v>
      </c>
      <c r="D8821" s="1" t="str">
        <f t="shared" si="1179"/>
        <v>21:0205</v>
      </c>
      <c r="E8821" t="s">
        <v>34157</v>
      </c>
      <c r="F8821" t="s">
        <v>34158</v>
      </c>
      <c r="H8821">
        <v>63.745889499999997</v>
      </c>
      <c r="I8821">
        <v>-137.20123359999999</v>
      </c>
      <c r="J8821" s="1" t="str">
        <f t="shared" si="1180"/>
        <v>Fluid (stream)</v>
      </c>
      <c r="K8821" s="1" t="str">
        <f t="shared" si="1181"/>
        <v>Untreated Water</v>
      </c>
      <c r="O8821">
        <v>2.5000000000000001E-2</v>
      </c>
      <c r="P8821">
        <v>50</v>
      </c>
      <c r="Q8821">
        <v>6.9</v>
      </c>
    </row>
    <row r="8822" spans="1:17" hidden="1" x14ac:dyDescent="0.3">
      <c r="A8822" t="s">
        <v>34159</v>
      </c>
      <c r="B8822" t="s">
        <v>34160</v>
      </c>
      <c r="C8822" s="1" t="str">
        <f t="shared" si="1175"/>
        <v>21:0675</v>
      </c>
      <c r="D8822" s="1" t="str">
        <f t="shared" si="1179"/>
        <v>21:0205</v>
      </c>
      <c r="E8822" t="s">
        <v>34161</v>
      </c>
      <c r="F8822" t="s">
        <v>34162</v>
      </c>
      <c r="H8822">
        <v>63.7219172</v>
      </c>
      <c r="I8822">
        <v>-137.07997710000001</v>
      </c>
      <c r="J8822" s="1" t="str">
        <f t="shared" si="1180"/>
        <v>Fluid (stream)</v>
      </c>
      <c r="K8822" s="1" t="str">
        <f t="shared" si="1181"/>
        <v>Untreated Water</v>
      </c>
      <c r="O8822">
        <v>2.5000000000000001E-2</v>
      </c>
      <c r="P8822">
        <v>60</v>
      </c>
      <c r="Q8822">
        <v>7.2</v>
      </c>
    </row>
    <row r="8823" spans="1:17" hidden="1" x14ac:dyDescent="0.3">
      <c r="A8823" t="s">
        <v>34163</v>
      </c>
      <c r="B8823" t="s">
        <v>34164</v>
      </c>
      <c r="C8823" s="1" t="str">
        <f t="shared" si="1175"/>
        <v>21:0675</v>
      </c>
      <c r="D8823" s="1" t="str">
        <f t="shared" si="1179"/>
        <v>21:0205</v>
      </c>
      <c r="E8823" t="s">
        <v>34165</v>
      </c>
      <c r="F8823" t="s">
        <v>34166</v>
      </c>
      <c r="H8823">
        <v>63.689456399999997</v>
      </c>
      <c r="I8823">
        <v>-137.06167389999999</v>
      </c>
      <c r="J8823" s="1" t="str">
        <f t="shared" si="1180"/>
        <v>Fluid (stream)</v>
      </c>
      <c r="K8823" s="1" t="str">
        <f t="shared" si="1181"/>
        <v>Untreated Water</v>
      </c>
      <c r="O8823">
        <v>0.77</v>
      </c>
      <c r="P8823">
        <v>90</v>
      </c>
      <c r="Q8823">
        <v>7.3</v>
      </c>
    </row>
    <row r="8824" spans="1:17" hidden="1" x14ac:dyDescent="0.3">
      <c r="A8824" t="s">
        <v>34167</v>
      </c>
      <c r="B8824" t="s">
        <v>34168</v>
      </c>
      <c r="C8824" s="1" t="str">
        <f t="shared" si="1175"/>
        <v>21:0675</v>
      </c>
      <c r="D8824" s="1" t="str">
        <f t="shared" si="1179"/>
        <v>21:0205</v>
      </c>
      <c r="E8824" t="s">
        <v>34169</v>
      </c>
      <c r="F8824" t="s">
        <v>34170</v>
      </c>
      <c r="H8824">
        <v>63.685257900000003</v>
      </c>
      <c r="I8824">
        <v>-137.04573379999999</v>
      </c>
      <c r="J8824" s="1" t="str">
        <f t="shared" si="1180"/>
        <v>Fluid (stream)</v>
      </c>
      <c r="K8824" s="1" t="str">
        <f t="shared" si="1181"/>
        <v>Untreated Water</v>
      </c>
      <c r="O8824">
        <v>0.63</v>
      </c>
      <c r="P8824">
        <v>60</v>
      </c>
      <c r="Q8824">
        <v>7.7</v>
      </c>
    </row>
    <row r="8825" spans="1:17" hidden="1" x14ac:dyDescent="0.3">
      <c r="A8825" t="s">
        <v>34171</v>
      </c>
      <c r="B8825" t="s">
        <v>34172</v>
      </c>
      <c r="C8825" s="1" t="str">
        <f t="shared" si="1175"/>
        <v>21:0675</v>
      </c>
      <c r="D8825" s="1" t="str">
        <f t="shared" si="1179"/>
        <v>21:0205</v>
      </c>
      <c r="E8825" t="s">
        <v>34173</v>
      </c>
      <c r="F8825" t="s">
        <v>34174</v>
      </c>
      <c r="H8825">
        <v>63.685974600000002</v>
      </c>
      <c r="I8825">
        <v>-136.9985977</v>
      </c>
      <c r="J8825" s="1" t="str">
        <f t="shared" si="1180"/>
        <v>Fluid (stream)</v>
      </c>
      <c r="K8825" s="1" t="str">
        <f t="shared" si="1181"/>
        <v>Untreated Water</v>
      </c>
      <c r="O8825">
        <v>0.71</v>
      </c>
      <c r="P8825">
        <v>70</v>
      </c>
      <c r="Q8825">
        <v>7.8</v>
      </c>
    </row>
    <row r="8826" spans="1:17" hidden="1" x14ac:dyDescent="0.3">
      <c r="A8826" t="s">
        <v>34175</v>
      </c>
      <c r="B8826" t="s">
        <v>34176</v>
      </c>
      <c r="C8826" s="1" t="str">
        <f t="shared" si="1175"/>
        <v>21:0675</v>
      </c>
      <c r="D8826" s="1" t="str">
        <f t="shared" si="1179"/>
        <v>21:0205</v>
      </c>
      <c r="E8826" t="s">
        <v>34177</v>
      </c>
      <c r="F8826" t="s">
        <v>34178</v>
      </c>
      <c r="H8826">
        <v>63.715530999999999</v>
      </c>
      <c r="I8826">
        <v>-137.0247985</v>
      </c>
      <c r="J8826" s="1" t="str">
        <f t="shared" si="1180"/>
        <v>Fluid (stream)</v>
      </c>
      <c r="K8826" s="1" t="str">
        <f t="shared" si="1181"/>
        <v>Untreated Water</v>
      </c>
      <c r="O8826">
        <v>0.22</v>
      </c>
      <c r="P8826">
        <v>60</v>
      </c>
      <c r="Q8826">
        <v>7.5</v>
      </c>
    </row>
    <row r="8827" spans="1:17" hidden="1" x14ac:dyDescent="0.3">
      <c r="A8827" t="s">
        <v>34179</v>
      </c>
      <c r="B8827" t="s">
        <v>34180</v>
      </c>
      <c r="C8827" s="1" t="str">
        <f t="shared" si="1175"/>
        <v>21:0675</v>
      </c>
      <c r="D8827" s="1" t="str">
        <f t="shared" si="1179"/>
        <v>21:0205</v>
      </c>
      <c r="E8827" t="s">
        <v>34181</v>
      </c>
      <c r="F8827" t="s">
        <v>34182</v>
      </c>
      <c r="H8827">
        <v>63.735156199999999</v>
      </c>
      <c r="I8827">
        <v>-136.97638069999999</v>
      </c>
      <c r="J8827" s="1" t="str">
        <f t="shared" si="1180"/>
        <v>Fluid (stream)</v>
      </c>
      <c r="K8827" s="1" t="str">
        <f t="shared" si="1181"/>
        <v>Untreated Water</v>
      </c>
      <c r="O8827">
        <v>2.5000000000000001E-2</v>
      </c>
      <c r="P8827">
        <v>50</v>
      </c>
      <c r="Q8827">
        <v>7.3</v>
      </c>
    </row>
    <row r="8828" spans="1:17" hidden="1" x14ac:dyDescent="0.3">
      <c r="A8828" t="s">
        <v>34183</v>
      </c>
      <c r="B8828" t="s">
        <v>34184</v>
      </c>
      <c r="C8828" s="1" t="str">
        <f t="shared" si="1175"/>
        <v>21:0675</v>
      </c>
      <c r="D8828" s="1" t="str">
        <f t="shared" si="1179"/>
        <v>21:0205</v>
      </c>
      <c r="E8828" t="s">
        <v>34185</v>
      </c>
      <c r="F8828" t="s">
        <v>34186</v>
      </c>
      <c r="H8828">
        <v>63.724913600000001</v>
      </c>
      <c r="I8828">
        <v>-136.89353779999999</v>
      </c>
      <c r="J8828" s="1" t="str">
        <f t="shared" si="1180"/>
        <v>Fluid (stream)</v>
      </c>
      <c r="K8828" s="1" t="str">
        <f t="shared" si="1181"/>
        <v>Untreated Water</v>
      </c>
      <c r="O8828">
        <v>0.06</v>
      </c>
      <c r="P8828">
        <v>40</v>
      </c>
      <c r="Q8828">
        <v>7.4</v>
      </c>
    </row>
    <row r="8829" spans="1:17" hidden="1" x14ac:dyDescent="0.3">
      <c r="A8829" t="s">
        <v>34187</v>
      </c>
      <c r="B8829" t="s">
        <v>34188</v>
      </c>
      <c r="C8829" s="1" t="str">
        <f t="shared" si="1175"/>
        <v>21:0675</v>
      </c>
      <c r="D8829" s="1" t="str">
        <f t="shared" si="1179"/>
        <v>21:0205</v>
      </c>
      <c r="E8829" t="s">
        <v>34189</v>
      </c>
      <c r="F8829" t="s">
        <v>34190</v>
      </c>
      <c r="H8829">
        <v>63.690208900000002</v>
      </c>
      <c r="I8829">
        <v>-136.87145570000001</v>
      </c>
      <c r="J8829" s="1" t="str">
        <f t="shared" si="1180"/>
        <v>Fluid (stream)</v>
      </c>
      <c r="K8829" s="1" t="str">
        <f t="shared" si="1181"/>
        <v>Untreated Water</v>
      </c>
      <c r="O8829">
        <v>2.5000000000000001E-2</v>
      </c>
      <c r="P8829">
        <v>50</v>
      </c>
      <c r="Q8829">
        <v>7.1</v>
      </c>
    </row>
    <row r="8830" spans="1:17" hidden="1" x14ac:dyDescent="0.3">
      <c r="A8830" t="s">
        <v>34191</v>
      </c>
      <c r="B8830" t="s">
        <v>34192</v>
      </c>
      <c r="C8830" s="1" t="str">
        <f t="shared" si="1175"/>
        <v>21:0675</v>
      </c>
      <c r="D8830" s="1" t="str">
        <f t="shared" si="1179"/>
        <v>21:0205</v>
      </c>
      <c r="E8830" t="s">
        <v>34193</v>
      </c>
      <c r="F8830" t="s">
        <v>34194</v>
      </c>
      <c r="H8830">
        <v>63.6930075</v>
      </c>
      <c r="I8830">
        <v>-136.8887958</v>
      </c>
      <c r="J8830" s="1" t="str">
        <f t="shared" si="1180"/>
        <v>Fluid (stream)</v>
      </c>
      <c r="K8830" s="1" t="str">
        <f t="shared" si="1181"/>
        <v>Untreated Water</v>
      </c>
      <c r="O8830">
        <v>0.11</v>
      </c>
      <c r="P8830">
        <v>40</v>
      </c>
      <c r="Q8830">
        <v>7.5</v>
      </c>
    </row>
    <row r="8831" spans="1:17" hidden="1" x14ac:dyDescent="0.3">
      <c r="A8831" t="s">
        <v>34195</v>
      </c>
      <c r="B8831" t="s">
        <v>34196</v>
      </c>
      <c r="C8831" s="1" t="str">
        <f t="shared" si="1175"/>
        <v>21:0675</v>
      </c>
      <c r="D8831" s="1" t="str">
        <f t="shared" si="1179"/>
        <v>21:0205</v>
      </c>
      <c r="E8831" t="s">
        <v>34197</v>
      </c>
      <c r="F8831" t="s">
        <v>34198</v>
      </c>
      <c r="H8831">
        <v>63.685538999999999</v>
      </c>
      <c r="I8831">
        <v>-136.90099950000001</v>
      </c>
      <c r="J8831" s="1" t="str">
        <f t="shared" si="1180"/>
        <v>Fluid (stream)</v>
      </c>
      <c r="K8831" s="1" t="str">
        <f t="shared" si="1181"/>
        <v>Untreated Water</v>
      </c>
      <c r="O8831">
        <v>0.11</v>
      </c>
      <c r="P8831">
        <v>50</v>
      </c>
      <c r="Q8831">
        <v>7.3</v>
      </c>
    </row>
    <row r="8832" spans="1:17" hidden="1" x14ac:dyDescent="0.3">
      <c r="A8832" t="s">
        <v>34199</v>
      </c>
      <c r="B8832" t="s">
        <v>34200</v>
      </c>
      <c r="C8832" s="1" t="str">
        <f t="shared" si="1175"/>
        <v>21:0675</v>
      </c>
      <c r="D8832" s="1" t="str">
        <f t="shared" si="1179"/>
        <v>21:0205</v>
      </c>
      <c r="E8832" t="s">
        <v>34201</v>
      </c>
      <c r="F8832" t="s">
        <v>34202</v>
      </c>
      <c r="H8832">
        <v>63.6797021</v>
      </c>
      <c r="I8832">
        <v>-136.76092420000001</v>
      </c>
      <c r="J8832" s="1" t="str">
        <f t="shared" si="1180"/>
        <v>Fluid (stream)</v>
      </c>
      <c r="K8832" s="1" t="str">
        <f t="shared" si="1181"/>
        <v>Untreated Water</v>
      </c>
      <c r="O8832">
        <v>2.5000000000000001E-2</v>
      </c>
      <c r="P8832">
        <v>40</v>
      </c>
      <c r="Q8832">
        <v>7</v>
      </c>
    </row>
    <row r="8833" spans="1:17" hidden="1" x14ac:dyDescent="0.3">
      <c r="A8833" t="s">
        <v>34203</v>
      </c>
      <c r="B8833" t="s">
        <v>34204</v>
      </c>
      <c r="C8833" s="1" t="str">
        <f t="shared" si="1175"/>
        <v>21:0675</v>
      </c>
      <c r="D8833" s="1" t="str">
        <f t="shared" si="1179"/>
        <v>21:0205</v>
      </c>
      <c r="E8833" t="s">
        <v>34205</v>
      </c>
      <c r="F8833" t="s">
        <v>34206</v>
      </c>
      <c r="H8833">
        <v>63.686600800000001</v>
      </c>
      <c r="I8833">
        <v>-136.61935550000001</v>
      </c>
      <c r="J8833" s="1" t="str">
        <f t="shared" si="1180"/>
        <v>Fluid (stream)</v>
      </c>
      <c r="K8833" s="1" t="str">
        <f t="shared" si="1181"/>
        <v>Untreated Water</v>
      </c>
      <c r="O8833">
        <v>0.21</v>
      </c>
      <c r="P8833">
        <v>50</v>
      </c>
      <c r="Q8833">
        <v>7.6</v>
      </c>
    </row>
    <row r="8834" spans="1:17" hidden="1" x14ac:dyDescent="0.3">
      <c r="A8834" t="s">
        <v>34207</v>
      </c>
      <c r="B8834" t="s">
        <v>34208</v>
      </c>
      <c r="C8834" s="1" t="str">
        <f t="shared" si="1175"/>
        <v>21:0675</v>
      </c>
      <c r="D8834" s="1" t="str">
        <f t="shared" si="1179"/>
        <v>21:0205</v>
      </c>
      <c r="E8834" t="s">
        <v>34209</v>
      </c>
      <c r="F8834" t="s">
        <v>34210</v>
      </c>
      <c r="H8834">
        <v>63.682336900000003</v>
      </c>
      <c r="I8834">
        <v>-136.62491549999999</v>
      </c>
      <c r="J8834" s="1" t="str">
        <f t="shared" si="1180"/>
        <v>Fluid (stream)</v>
      </c>
      <c r="K8834" s="1" t="str">
        <f t="shared" si="1181"/>
        <v>Untreated Water</v>
      </c>
      <c r="O8834">
        <v>2.5000000000000001E-2</v>
      </c>
      <c r="P8834">
        <v>50</v>
      </c>
      <c r="Q8834">
        <v>7.6</v>
      </c>
    </row>
    <row r="8835" spans="1:17" hidden="1" x14ac:dyDescent="0.3">
      <c r="A8835" t="s">
        <v>34211</v>
      </c>
      <c r="B8835" t="s">
        <v>34212</v>
      </c>
      <c r="C8835" s="1" t="str">
        <f t="shared" si="1175"/>
        <v>21:0675</v>
      </c>
      <c r="D8835" s="1" t="str">
        <f t="shared" si="1179"/>
        <v>21:0205</v>
      </c>
      <c r="E8835" t="s">
        <v>34213</v>
      </c>
      <c r="F8835" t="s">
        <v>34214</v>
      </c>
      <c r="H8835">
        <v>63.698952499999997</v>
      </c>
      <c r="I8835">
        <v>-136.54097250000001</v>
      </c>
      <c r="J8835" s="1" t="str">
        <f t="shared" si="1180"/>
        <v>Fluid (stream)</v>
      </c>
      <c r="K8835" s="1" t="str">
        <f t="shared" si="1181"/>
        <v>Untreated Water</v>
      </c>
      <c r="O8835">
        <v>0.15</v>
      </c>
      <c r="P8835">
        <v>40</v>
      </c>
      <c r="Q8835">
        <v>7.4</v>
      </c>
    </row>
    <row r="8836" spans="1:17" hidden="1" x14ac:dyDescent="0.3">
      <c r="A8836" t="s">
        <v>34215</v>
      </c>
      <c r="B8836" t="s">
        <v>34216</v>
      </c>
      <c r="C8836" s="1" t="str">
        <f t="shared" si="1175"/>
        <v>21:0675</v>
      </c>
      <c r="D8836" s="1" t="str">
        <f t="shared" si="1179"/>
        <v>21:0205</v>
      </c>
      <c r="E8836" t="s">
        <v>34217</v>
      </c>
      <c r="F8836" t="s">
        <v>34218</v>
      </c>
      <c r="H8836">
        <v>63.677652000000002</v>
      </c>
      <c r="I8836">
        <v>-136.44855770000001</v>
      </c>
      <c r="J8836" s="1" t="str">
        <f t="shared" si="1180"/>
        <v>Fluid (stream)</v>
      </c>
      <c r="K8836" s="1" t="str">
        <f t="shared" si="1181"/>
        <v>Untreated Water</v>
      </c>
      <c r="O8836">
        <v>0.2</v>
      </c>
      <c r="P8836">
        <v>50</v>
      </c>
      <c r="Q8836">
        <v>7.6</v>
      </c>
    </row>
    <row r="8837" spans="1:17" hidden="1" x14ac:dyDescent="0.3">
      <c r="A8837" t="s">
        <v>34219</v>
      </c>
      <c r="B8837" t="s">
        <v>34220</v>
      </c>
      <c r="C8837" s="1" t="str">
        <f t="shared" si="1175"/>
        <v>21:0675</v>
      </c>
      <c r="D8837" s="1" t="str">
        <f t="shared" si="1179"/>
        <v>21:0205</v>
      </c>
      <c r="E8837" t="s">
        <v>34217</v>
      </c>
      <c r="F8837" t="s">
        <v>34221</v>
      </c>
      <c r="H8837">
        <v>63.677652000000002</v>
      </c>
      <c r="I8837">
        <v>-136.44855770000001</v>
      </c>
      <c r="J8837" s="1" t="str">
        <f t="shared" si="1180"/>
        <v>Fluid (stream)</v>
      </c>
      <c r="K8837" s="1" t="str">
        <f t="shared" si="1181"/>
        <v>Untreated Water</v>
      </c>
      <c r="O8837">
        <v>0.2</v>
      </c>
      <c r="P8837">
        <v>40</v>
      </c>
      <c r="Q8837">
        <v>7.6</v>
      </c>
    </row>
    <row r="8838" spans="1:17" hidden="1" x14ac:dyDescent="0.3">
      <c r="A8838" t="s">
        <v>34222</v>
      </c>
      <c r="B8838" t="s">
        <v>34223</v>
      </c>
      <c r="C8838" s="1" t="str">
        <f t="shared" si="1175"/>
        <v>21:0675</v>
      </c>
      <c r="D8838" s="1" t="str">
        <f t="shared" si="1179"/>
        <v>21:0205</v>
      </c>
      <c r="E8838" t="s">
        <v>34224</v>
      </c>
      <c r="F8838" t="s">
        <v>34225</v>
      </c>
      <c r="H8838">
        <v>63.676482700000001</v>
      </c>
      <c r="I8838">
        <v>-136.4567863</v>
      </c>
      <c r="J8838" s="1" t="str">
        <f t="shared" si="1180"/>
        <v>Fluid (stream)</v>
      </c>
      <c r="K8838" s="1" t="str">
        <f t="shared" si="1181"/>
        <v>Untreated Water</v>
      </c>
      <c r="O8838">
        <v>2.5000000000000001E-2</v>
      </c>
      <c r="P8838">
        <v>40</v>
      </c>
      <c r="Q8838">
        <v>7.3</v>
      </c>
    </row>
    <row r="8839" spans="1:17" hidden="1" x14ac:dyDescent="0.3">
      <c r="A8839" t="s">
        <v>34226</v>
      </c>
      <c r="B8839" t="s">
        <v>34227</v>
      </c>
      <c r="C8839" s="1" t="str">
        <f t="shared" si="1175"/>
        <v>21:0675</v>
      </c>
      <c r="D8839" s="1" t="str">
        <f>HYPERLINK("http://geochem.nrcan.gc.ca/cdogs/content/svy/svy_e.htm", "")</f>
        <v/>
      </c>
      <c r="G8839" s="1" t="str">
        <f>HYPERLINK("http://geochem.nrcan.gc.ca/cdogs/content/cr_/cr_00082_e.htm", "82")</f>
        <v>82</v>
      </c>
      <c r="J8839" t="s">
        <v>11453</v>
      </c>
      <c r="K8839" t="s">
        <v>11454</v>
      </c>
      <c r="O8839">
        <v>1.3</v>
      </c>
      <c r="P8839">
        <v>280</v>
      </c>
      <c r="Q8839">
        <v>7.6</v>
      </c>
    </row>
    <row r="8840" spans="1:17" hidden="1" x14ac:dyDescent="0.3">
      <c r="A8840" t="s">
        <v>34228</v>
      </c>
      <c r="B8840" t="s">
        <v>34229</v>
      </c>
      <c r="C8840" s="1" t="str">
        <f t="shared" si="1175"/>
        <v>21:0675</v>
      </c>
      <c r="D8840" s="1" t="str">
        <f t="shared" ref="D8840:D8857" si="1182">HYPERLINK("http://geochem.nrcan.gc.ca/cdogs/content/svy/svy210205_e.htm", "21:0205")</f>
        <v>21:0205</v>
      </c>
      <c r="E8840" t="s">
        <v>34230</v>
      </c>
      <c r="F8840" t="s">
        <v>34231</v>
      </c>
      <c r="H8840">
        <v>63.646596700000003</v>
      </c>
      <c r="I8840">
        <v>-136.39941780000001</v>
      </c>
      <c r="J8840" s="1" t="str">
        <f t="shared" ref="J8840:J8857" si="1183">HYPERLINK("http://geochem.nrcan.gc.ca/cdogs/content/kwd/kwd020018_e.htm", "Fluid (stream)")</f>
        <v>Fluid (stream)</v>
      </c>
      <c r="K8840" s="1" t="str">
        <f t="shared" ref="K8840:K8857" si="1184">HYPERLINK("http://geochem.nrcan.gc.ca/cdogs/content/kwd/kwd080007_e.htm", "Untreated Water")</f>
        <v>Untreated Water</v>
      </c>
      <c r="O8840">
        <v>2.1</v>
      </c>
      <c r="P8840">
        <v>110</v>
      </c>
      <c r="Q8840">
        <v>8</v>
      </c>
    </row>
    <row r="8841" spans="1:17" hidden="1" x14ac:dyDescent="0.3">
      <c r="A8841" t="s">
        <v>34232</v>
      </c>
      <c r="B8841" t="s">
        <v>34233</v>
      </c>
      <c r="C8841" s="1" t="str">
        <f t="shared" si="1175"/>
        <v>21:0675</v>
      </c>
      <c r="D8841" s="1" t="str">
        <f t="shared" si="1182"/>
        <v>21:0205</v>
      </c>
      <c r="E8841" t="s">
        <v>34234</v>
      </c>
      <c r="F8841" t="s">
        <v>34235</v>
      </c>
      <c r="H8841">
        <v>63.655742500000002</v>
      </c>
      <c r="I8841">
        <v>-136.2402879</v>
      </c>
      <c r="J8841" s="1" t="str">
        <f t="shared" si="1183"/>
        <v>Fluid (stream)</v>
      </c>
      <c r="K8841" s="1" t="str">
        <f t="shared" si="1184"/>
        <v>Untreated Water</v>
      </c>
      <c r="O8841">
        <v>2.5000000000000001E-2</v>
      </c>
      <c r="P8841">
        <v>90</v>
      </c>
      <c r="Q8841">
        <v>7.9</v>
      </c>
    </row>
    <row r="8842" spans="1:17" hidden="1" x14ac:dyDescent="0.3">
      <c r="A8842" t="s">
        <v>34236</v>
      </c>
      <c r="B8842" t="s">
        <v>34237</v>
      </c>
      <c r="C8842" s="1" t="str">
        <f t="shared" si="1175"/>
        <v>21:0675</v>
      </c>
      <c r="D8842" s="1" t="str">
        <f t="shared" si="1182"/>
        <v>21:0205</v>
      </c>
      <c r="E8842" t="s">
        <v>34238</v>
      </c>
      <c r="F8842" t="s">
        <v>34239</v>
      </c>
      <c r="H8842">
        <v>63.695266799999999</v>
      </c>
      <c r="I8842">
        <v>-136.18875739999999</v>
      </c>
      <c r="J8842" s="1" t="str">
        <f t="shared" si="1183"/>
        <v>Fluid (stream)</v>
      </c>
      <c r="K8842" s="1" t="str">
        <f t="shared" si="1184"/>
        <v>Untreated Water</v>
      </c>
      <c r="O8842">
        <v>0.42</v>
      </c>
      <c r="P8842">
        <v>70</v>
      </c>
      <c r="Q8842">
        <v>7.6</v>
      </c>
    </row>
    <row r="8843" spans="1:17" hidden="1" x14ac:dyDescent="0.3">
      <c r="A8843" t="s">
        <v>34240</v>
      </c>
      <c r="B8843" t="s">
        <v>34241</v>
      </c>
      <c r="C8843" s="1" t="str">
        <f t="shared" si="1175"/>
        <v>21:0675</v>
      </c>
      <c r="D8843" s="1" t="str">
        <f t="shared" si="1182"/>
        <v>21:0205</v>
      </c>
      <c r="E8843" t="s">
        <v>34242</v>
      </c>
      <c r="F8843" t="s">
        <v>34243</v>
      </c>
      <c r="H8843">
        <v>63.697344899999997</v>
      </c>
      <c r="I8843">
        <v>-136.22877700000001</v>
      </c>
      <c r="J8843" s="1" t="str">
        <f t="shared" si="1183"/>
        <v>Fluid (stream)</v>
      </c>
      <c r="K8843" s="1" t="str">
        <f t="shared" si="1184"/>
        <v>Untreated Water</v>
      </c>
      <c r="O8843">
        <v>3.1</v>
      </c>
      <c r="P8843">
        <v>50</v>
      </c>
      <c r="Q8843">
        <v>7.7</v>
      </c>
    </row>
    <row r="8844" spans="1:17" hidden="1" x14ac:dyDescent="0.3">
      <c r="A8844" t="s">
        <v>34244</v>
      </c>
      <c r="B8844" t="s">
        <v>34245</v>
      </c>
      <c r="C8844" s="1" t="str">
        <f t="shared" si="1175"/>
        <v>21:0675</v>
      </c>
      <c r="D8844" s="1" t="str">
        <f t="shared" si="1182"/>
        <v>21:0205</v>
      </c>
      <c r="E8844" t="s">
        <v>34246</v>
      </c>
      <c r="F8844" t="s">
        <v>34247</v>
      </c>
      <c r="H8844">
        <v>63.708537399999997</v>
      </c>
      <c r="I8844">
        <v>-136.23403859999999</v>
      </c>
      <c r="J8844" s="1" t="str">
        <f t="shared" si="1183"/>
        <v>Fluid (stream)</v>
      </c>
      <c r="K8844" s="1" t="str">
        <f t="shared" si="1184"/>
        <v>Untreated Water</v>
      </c>
      <c r="O8844">
        <v>1.8</v>
      </c>
      <c r="P8844">
        <v>40</v>
      </c>
      <c r="Q8844">
        <v>7.7</v>
      </c>
    </row>
    <row r="8845" spans="1:17" hidden="1" x14ac:dyDescent="0.3">
      <c r="A8845" t="s">
        <v>34248</v>
      </c>
      <c r="B8845" t="s">
        <v>34249</v>
      </c>
      <c r="C8845" s="1" t="str">
        <f t="shared" si="1175"/>
        <v>21:0675</v>
      </c>
      <c r="D8845" s="1" t="str">
        <f t="shared" si="1182"/>
        <v>21:0205</v>
      </c>
      <c r="E8845" t="s">
        <v>34250</v>
      </c>
      <c r="F8845" t="s">
        <v>34251</v>
      </c>
      <c r="H8845">
        <v>63.721534499999997</v>
      </c>
      <c r="I8845">
        <v>-136.23399789999999</v>
      </c>
      <c r="J8845" s="1" t="str">
        <f t="shared" si="1183"/>
        <v>Fluid (stream)</v>
      </c>
      <c r="K8845" s="1" t="str">
        <f t="shared" si="1184"/>
        <v>Untreated Water</v>
      </c>
      <c r="O8845">
        <v>1.8</v>
      </c>
      <c r="P8845">
        <v>40</v>
      </c>
      <c r="Q8845">
        <v>7.7</v>
      </c>
    </row>
    <row r="8846" spans="1:17" hidden="1" x14ac:dyDescent="0.3">
      <c r="A8846" t="s">
        <v>34252</v>
      </c>
      <c r="B8846" t="s">
        <v>34253</v>
      </c>
      <c r="C8846" s="1" t="str">
        <f t="shared" si="1175"/>
        <v>21:0675</v>
      </c>
      <c r="D8846" s="1" t="str">
        <f t="shared" si="1182"/>
        <v>21:0205</v>
      </c>
      <c r="E8846" t="s">
        <v>34254</v>
      </c>
      <c r="F8846" t="s">
        <v>34255</v>
      </c>
      <c r="H8846">
        <v>63.707586300000003</v>
      </c>
      <c r="I8846">
        <v>-136.30025209999999</v>
      </c>
      <c r="J8846" s="1" t="str">
        <f t="shared" si="1183"/>
        <v>Fluid (stream)</v>
      </c>
      <c r="K8846" s="1" t="str">
        <f t="shared" si="1184"/>
        <v>Untreated Water</v>
      </c>
      <c r="O8846">
        <v>0.43</v>
      </c>
      <c r="P8846">
        <v>40</v>
      </c>
      <c r="Q8846">
        <v>7.7</v>
      </c>
    </row>
    <row r="8847" spans="1:17" hidden="1" x14ac:dyDescent="0.3">
      <c r="A8847" t="s">
        <v>34256</v>
      </c>
      <c r="B8847" t="s">
        <v>34257</v>
      </c>
      <c r="C8847" s="1" t="str">
        <f t="shared" si="1175"/>
        <v>21:0675</v>
      </c>
      <c r="D8847" s="1" t="str">
        <f t="shared" si="1182"/>
        <v>21:0205</v>
      </c>
      <c r="E8847" t="s">
        <v>34254</v>
      </c>
      <c r="F8847" t="s">
        <v>34258</v>
      </c>
      <c r="H8847">
        <v>63.707586300000003</v>
      </c>
      <c r="I8847">
        <v>-136.30025209999999</v>
      </c>
      <c r="J8847" s="1" t="str">
        <f t="shared" si="1183"/>
        <v>Fluid (stream)</v>
      </c>
      <c r="K8847" s="1" t="str">
        <f t="shared" si="1184"/>
        <v>Untreated Water</v>
      </c>
      <c r="O8847">
        <v>0.45</v>
      </c>
      <c r="P8847">
        <v>40</v>
      </c>
      <c r="Q8847">
        <v>7.6</v>
      </c>
    </row>
    <row r="8848" spans="1:17" hidden="1" x14ac:dyDescent="0.3">
      <c r="A8848" t="s">
        <v>34259</v>
      </c>
      <c r="B8848" t="s">
        <v>34260</v>
      </c>
      <c r="C8848" s="1" t="str">
        <f t="shared" si="1175"/>
        <v>21:0675</v>
      </c>
      <c r="D8848" s="1" t="str">
        <f t="shared" si="1182"/>
        <v>21:0205</v>
      </c>
      <c r="E8848" t="s">
        <v>34261</v>
      </c>
      <c r="F8848" t="s">
        <v>34262</v>
      </c>
      <c r="H8848">
        <v>63.705762499999999</v>
      </c>
      <c r="I8848">
        <v>-136.2884723</v>
      </c>
      <c r="J8848" s="1" t="str">
        <f t="shared" si="1183"/>
        <v>Fluid (stream)</v>
      </c>
      <c r="K8848" s="1" t="str">
        <f t="shared" si="1184"/>
        <v>Untreated Water</v>
      </c>
      <c r="O8848">
        <v>0.39</v>
      </c>
      <c r="P8848">
        <v>40</v>
      </c>
      <c r="Q8848">
        <v>7.7</v>
      </c>
    </row>
    <row r="8849" spans="1:17" hidden="1" x14ac:dyDescent="0.3">
      <c r="A8849" t="s">
        <v>34263</v>
      </c>
      <c r="B8849" t="s">
        <v>34264</v>
      </c>
      <c r="C8849" s="1" t="str">
        <f t="shared" si="1175"/>
        <v>21:0675</v>
      </c>
      <c r="D8849" s="1" t="str">
        <f t="shared" si="1182"/>
        <v>21:0205</v>
      </c>
      <c r="E8849" t="s">
        <v>34265</v>
      </c>
      <c r="F8849" t="s">
        <v>34266</v>
      </c>
      <c r="H8849">
        <v>63.693123999999997</v>
      </c>
      <c r="I8849">
        <v>-136.27847209999999</v>
      </c>
      <c r="J8849" s="1" t="str">
        <f t="shared" si="1183"/>
        <v>Fluid (stream)</v>
      </c>
      <c r="K8849" s="1" t="str">
        <f t="shared" si="1184"/>
        <v>Untreated Water</v>
      </c>
      <c r="O8849">
        <v>2.2999999999999998</v>
      </c>
      <c r="P8849">
        <v>50</v>
      </c>
      <c r="Q8849">
        <v>8</v>
      </c>
    </row>
    <row r="8850" spans="1:17" hidden="1" x14ac:dyDescent="0.3">
      <c r="A8850" t="s">
        <v>34267</v>
      </c>
      <c r="B8850" t="s">
        <v>34268</v>
      </c>
      <c r="C8850" s="1" t="str">
        <f t="shared" si="1175"/>
        <v>21:0675</v>
      </c>
      <c r="D8850" s="1" t="str">
        <f t="shared" si="1182"/>
        <v>21:0205</v>
      </c>
      <c r="E8850" t="s">
        <v>34269</v>
      </c>
      <c r="F8850" t="s">
        <v>34270</v>
      </c>
      <c r="H8850">
        <v>63.689424000000002</v>
      </c>
      <c r="I8850">
        <v>-136.31747910000001</v>
      </c>
      <c r="J8850" s="1" t="str">
        <f t="shared" si="1183"/>
        <v>Fluid (stream)</v>
      </c>
      <c r="K8850" s="1" t="str">
        <f t="shared" si="1184"/>
        <v>Untreated Water</v>
      </c>
      <c r="O8850">
        <v>0.57999999999999996</v>
      </c>
      <c r="P8850">
        <v>40</v>
      </c>
      <c r="Q8850">
        <v>7.7</v>
      </c>
    </row>
    <row r="8851" spans="1:17" hidden="1" x14ac:dyDescent="0.3">
      <c r="A8851" t="s">
        <v>34271</v>
      </c>
      <c r="B8851" t="s">
        <v>34272</v>
      </c>
      <c r="C8851" s="1" t="str">
        <f t="shared" si="1175"/>
        <v>21:0675</v>
      </c>
      <c r="D8851" s="1" t="str">
        <f t="shared" si="1182"/>
        <v>21:0205</v>
      </c>
      <c r="E8851" t="s">
        <v>34273</v>
      </c>
      <c r="F8851" t="s">
        <v>34274</v>
      </c>
      <c r="H8851">
        <v>63.685907899999997</v>
      </c>
      <c r="I8851">
        <v>-136.3510655</v>
      </c>
      <c r="J8851" s="1" t="str">
        <f t="shared" si="1183"/>
        <v>Fluid (stream)</v>
      </c>
      <c r="K8851" s="1" t="str">
        <f t="shared" si="1184"/>
        <v>Untreated Water</v>
      </c>
      <c r="O8851">
        <v>0.81</v>
      </c>
      <c r="P8851">
        <v>50</v>
      </c>
      <c r="Q8851">
        <v>7.7</v>
      </c>
    </row>
    <row r="8852" spans="1:17" hidden="1" x14ac:dyDescent="0.3">
      <c r="A8852" t="s">
        <v>34275</v>
      </c>
      <c r="B8852" t="s">
        <v>34276</v>
      </c>
      <c r="C8852" s="1" t="str">
        <f t="shared" si="1175"/>
        <v>21:0675</v>
      </c>
      <c r="D8852" s="1" t="str">
        <f t="shared" si="1182"/>
        <v>21:0205</v>
      </c>
      <c r="E8852" t="s">
        <v>34277</v>
      </c>
      <c r="F8852" t="s">
        <v>34278</v>
      </c>
      <c r="H8852">
        <v>63.704163600000001</v>
      </c>
      <c r="I8852">
        <v>-136.35598279999999</v>
      </c>
      <c r="J8852" s="1" t="str">
        <f t="shared" si="1183"/>
        <v>Fluid (stream)</v>
      </c>
      <c r="K8852" s="1" t="str">
        <f t="shared" si="1184"/>
        <v>Untreated Water</v>
      </c>
      <c r="O8852">
        <v>0.13</v>
      </c>
      <c r="P8852">
        <v>50</v>
      </c>
      <c r="Q8852">
        <v>7.7</v>
      </c>
    </row>
    <row r="8853" spans="1:17" hidden="1" x14ac:dyDescent="0.3">
      <c r="A8853" t="s">
        <v>34279</v>
      </c>
      <c r="B8853" t="s">
        <v>34280</v>
      </c>
      <c r="C8853" s="1" t="str">
        <f t="shared" si="1175"/>
        <v>21:0675</v>
      </c>
      <c r="D8853" s="1" t="str">
        <f t="shared" si="1182"/>
        <v>21:0205</v>
      </c>
      <c r="E8853" t="s">
        <v>34281</v>
      </c>
      <c r="F8853" t="s">
        <v>34282</v>
      </c>
      <c r="H8853">
        <v>63.7037166</v>
      </c>
      <c r="I8853">
        <v>-136.41998319999999</v>
      </c>
      <c r="J8853" s="1" t="str">
        <f t="shared" si="1183"/>
        <v>Fluid (stream)</v>
      </c>
      <c r="K8853" s="1" t="str">
        <f t="shared" si="1184"/>
        <v>Untreated Water</v>
      </c>
      <c r="O8853">
        <v>0.13</v>
      </c>
      <c r="P8853">
        <v>40</v>
      </c>
      <c r="Q8853">
        <v>7.5</v>
      </c>
    </row>
    <row r="8854" spans="1:17" hidden="1" x14ac:dyDescent="0.3">
      <c r="A8854" t="s">
        <v>34283</v>
      </c>
      <c r="B8854" t="s">
        <v>34284</v>
      </c>
      <c r="C8854" s="1" t="str">
        <f t="shared" si="1175"/>
        <v>21:0675</v>
      </c>
      <c r="D8854" s="1" t="str">
        <f t="shared" si="1182"/>
        <v>21:0205</v>
      </c>
      <c r="E8854" t="s">
        <v>34285</v>
      </c>
      <c r="F8854" t="s">
        <v>34286</v>
      </c>
      <c r="H8854">
        <v>63.6474118</v>
      </c>
      <c r="I8854">
        <v>-136.45469</v>
      </c>
      <c r="J8854" s="1" t="str">
        <f t="shared" si="1183"/>
        <v>Fluid (stream)</v>
      </c>
      <c r="K8854" s="1" t="str">
        <f t="shared" si="1184"/>
        <v>Untreated Water</v>
      </c>
      <c r="O8854">
        <v>0.27</v>
      </c>
      <c r="P8854">
        <v>80</v>
      </c>
      <c r="Q8854">
        <v>7</v>
      </c>
    </row>
    <row r="8855" spans="1:17" hidden="1" x14ac:dyDescent="0.3">
      <c r="A8855" t="s">
        <v>34287</v>
      </c>
      <c r="B8855" t="s">
        <v>34288</v>
      </c>
      <c r="C8855" s="1" t="str">
        <f t="shared" si="1175"/>
        <v>21:0675</v>
      </c>
      <c r="D8855" s="1" t="str">
        <f t="shared" si="1182"/>
        <v>21:0205</v>
      </c>
      <c r="E8855" t="s">
        <v>34289</v>
      </c>
      <c r="F8855" t="s">
        <v>34290</v>
      </c>
      <c r="H8855">
        <v>63.643775699999999</v>
      </c>
      <c r="I8855">
        <v>-136.494101</v>
      </c>
      <c r="J8855" s="1" t="str">
        <f t="shared" si="1183"/>
        <v>Fluid (stream)</v>
      </c>
      <c r="K8855" s="1" t="str">
        <f t="shared" si="1184"/>
        <v>Untreated Water</v>
      </c>
      <c r="O8855">
        <v>0.19</v>
      </c>
      <c r="P8855">
        <v>110</v>
      </c>
      <c r="Q8855">
        <v>7.4</v>
      </c>
    </row>
    <row r="8856" spans="1:17" hidden="1" x14ac:dyDescent="0.3">
      <c r="A8856" t="s">
        <v>34291</v>
      </c>
      <c r="B8856" t="s">
        <v>34292</v>
      </c>
      <c r="C8856" s="1" t="str">
        <f t="shared" si="1175"/>
        <v>21:0675</v>
      </c>
      <c r="D8856" s="1" t="str">
        <f t="shared" si="1182"/>
        <v>21:0205</v>
      </c>
      <c r="E8856" t="s">
        <v>34293</v>
      </c>
      <c r="F8856" t="s">
        <v>34294</v>
      </c>
      <c r="H8856">
        <v>63.655227600000003</v>
      </c>
      <c r="I8856">
        <v>-136.49343039999999</v>
      </c>
      <c r="J8856" s="1" t="str">
        <f t="shared" si="1183"/>
        <v>Fluid (stream)</v>
      </c>
      <c r="K8856" s="1" t="str">
        <f t="shared" si="1184"/>
        <v>Untreated Water</v>
      </c>
      <c r="O8856">
        <v>1</v>
      </c>
      <c r="P8856">
        <v>100</v>
      </c>
      <c r="Q8856">
        <v>7.9</v>
      </c>
    </row>
    <row r="8857" spans="1:17" hidden="1" x14ac:dyDescent="0.3">
      <c r="A8857" t="s">
        <v>34295</v>
      </c>
      <c r="B8857" t="s">
        <v>34296</v>
      </c>
      <c r="C8857" s="1" t="str">
        <f t="shared" si="1175"/>
        <v>21:0675</v>
      </c>
      <c r="D8857" s="1" t="str">
        <f t="shared" si="1182"/>
        <v>21:0205</v>
      </c>
      <c r="E8857" t="s">
        <v>34297</v>
      </c>
      <c r="F8857" t="s">
        <v>34298</v>
      </c>
      <c r="H8857">
        <v>63.648542300000003</v>
      </c>
      <c r="I8857">
        <v>-136.57061250000001</v>
      </c>
      <c r="J8857" s="1" t="str">
        <f t="shared" si="1183"/>
        <v>Fluid (stream)</v>
      </c>
      <c r="K8857" s="1" t="str">
        <f t="shared" si="1184"/>
        <v>Untreated Water</v>
      </c>
      <c r="O8857">
        <v>0.56000000000000005</v>
      </c>
      <c r="P8857">
        <v>60</v>
      </c>
      <c r="Q8857">
        <v>7.4</v>
      </c>
    </row>
    <row r="8858" spans="1:17" hidden="1" x14ac:dyDescent="0.3">
      <c r="A8858" t="s">
        <v>34299</v>
      </c>
      <c r="B8858" t="s">
        <v>34300</v>
      </c>
      <c r="C8858" s="1" t="str">
        <f t="shared" ref="C8858:C8921" si="1185">HYPERLINK("http://geochem.nrcan.gc.ca/cdogs/content/bdl/bdl210675_e.htm", "21:0675")</f>
        <v>21:0675</v>
      </c>
      <c r="D8858" s="1" t="str">
        <f>HYPERLINK("http://geochem.nrcan.gc.ca/cdogs/content/svy/svy_e.htm", "")</f>
        <v/>
      </c>
      <c r="G8858" s="1" t="str">
        <f>HYPERLINK("http://geochem.nrcan.gc.ca/cdogs/content/cr_/cr_00082_e.htm", "82")</f>
        <v>82</v>
      </c>
      <c r="J8858" t="s">
        <v>11453</v>
      </c>
      <c r="K8858" t="s">
        <v>11454</v>
      </c>
      <c r="O8858">
        <v>1.2</v>
      </c>
      <c r="P8858">
        <v>280</v>
      </c>
      <c r="Q8858">
        <v>7.8</v>
      </c>
    </row>
    <row r="8859" spans="1:17" hidden="1" x14ac:dyDescent="0.3">
      <c r="A8859" t="s">
        <v>34301</v>
      </c>
      <c r="B8859" t="s">
        <v>34302</v>
      </c>
      <c r="C8859" s="1" t="str">
        <f t="shared" si="1185"/>
        <v>21:0675</v>
      </c>
      <c r="D8859" s="1" t="str">
        <f t="shared" ref="D8859:D8879" si="1186">HYPERLINK("http://geochem.nrcan.gc.ca/cdogs/content/svy/svy210205_e.htm", "21:0205")</f>
        <v>21:0205</v>
      </c>
      <c r="E8859" t="s">
        <v>34303</v>
      </c>
      <c r="F8859" t="s">
        <v>34304</v>
      </c>
      <c r="H8859">
        <v>63.638601999999999</v>
      </c>
      <c r="I8859">
        <v>-136.56021100000001</v>
      </c>
      <c r="J8859" s="1" t="str">
        <f t="shared" ref="J8859:J8879" si="1187">HYPERLINK("http://geochem.nrcan.gc.ca/cdogs/content/kwd/kwd020018_e.htm", "Fluid (stream)")</f>
        <v>Fluid (stream)</v>
      </c>
      <c r="K8859" s="1" t="str">
        <f t="shared" ref="K8859:K8879" si="1188">HYPERLINK("http://geochem.nrcan.gc.ca/cdogs/content/kwd/kwd080007_e.htm", "Untreated Water")</f>
        <v>Untreated Water</v>
      </c>
      <c r="O8859">
        <v>2.5000000000000001E-2</v>
      </c>
      <c r="P8859">
        <v>60</v>
      </c>
      <c r="Q8859">
        <v>7.6</v>
      </c>
    </row>
    <row r="8860" spans="1:17" hidden="1" x14ac:dyDescent="0.3">
      <c r="A8860" t="s">
        <v>34305</v>
      </c>
      <c r="B8860" t="s">
        <v>34306</v>
      </c>
      <c r="C8860" s="1" t="str">
        <f t="shared" si="1185"/>
        <v>21:0675</v>
      </c>
      <c r="D8860" s="1" t="str">
        <f t="shared" si="1186"/>
        <v>21:0205</v>
      </c>
      <c r="E8860" t="s">
        <v>34307</v>
      </c>
      <c r="F8860" t="s">
        <v>34308</v>
      </c>
      <c r="H8860">
        <v>63.631260900000001</v>
      </c>
      <c r="I8860">
        <v>-136.58786430000001</v>
      </c>
      <c r="J8860" s="1" t="str">
        <f t="shared" si="1187"/>
        <v>Fluid (stream)</v>
      </c>
      <c r="K8860" s="1" t="str">
        <f t="shared" si="1188"/>
        <v>Untreated Water</v>
      </c>
      <c r="O8860">
        <v>0.77</v>
      </c>
      <c r="P8860">
        <v>90</v>
      </c>
      <c r="Q8860">
        <v>7.6</v>
      </c>
    </row>
    <row r="8861" spans="1:17" hidden="1" x14ac:dyDescent="0.3">
      <c r="A8861" t="s">
        <v>34309</v>
      </c>
      <c r="B8861" t="s">
        <v>34310</v>
      </c>
      <c r="C8861" s="1" t="str">
        <f t="shared" si="1185"/>
        <v>21:0675</v>
      </c>
      <c r="D8861" s="1" t="str">
        <f t="shared" si="1186"/>
        <v>21:0205</v>
      </c>
      <c r="E8861" t="s">
        <v>34311</v>
      </c>
      <c r="F8861" t="s">
        <v>34312</v>
      </c>
      <c r="H8861">
        <v>63.610917700000002</v>
      </c>
      <c r="I8861">
        <v>-136.4815255</v>
      </c>
      <c r="J8861" s="1" t="str">
        <f t="shared" si="1187"/>
        <v>Fluid (stream)</v>
      </c>
      <c r="K8861" s="1" t="str">
        <f t="shared" si="1188"/>
        <v>Untreated Water</v>
      </c>
      <c r="O8861">
        <v>0.21</v>
      </c>
      <c r="P8861">
        <v>70</v>
      </c>
      <c r="Q8861">
        <v>7.9</v>
      </c>
    </row>
    <row r="8862" spans="1:17" hidden="1" x14ac:dyDescent="0.3">
      <c r="A8862" t="s">
        <v>34313</v>
      </c>
      <c r="B8862" t="s">
        <v>34314</v>
      </c>
      <c r="C8862" s="1" t="str">
        <f t="shared" si="1185"/>
        <v>21:0675</v>
      </c>
      <c r="D8862" s="1" t="str">
        <f t="shared" si="1186"/>
        <v>21:0205</v>
      </c>
      <c r="E8862" t="s">
        <v>34315</v>
      </c>
      <c r="F8862" t="s">
        <v>34316</v>
      </c>
      <c r="H8862">
        <v>63.6072858</v>
      </c>
      <c r="I8862">
        <v>-136.4881125</v>
      </c>
      <c r="J8862" s="1" t="str">
        <f t="shared" si="1187"/>
        <v>Fluid (stream)</v>
      </c>
      <c r="K8862" s="1" t="str">
        <f t="shared" si="1188"/>
        <v>Untreated Water</v>
      </c>
      <c r="O8862">
        <v>0.5</v>
      </c>
      <c r="P8862">
        <v>50</v>
      </c>
      <c r="Q8862">
        <v>7.6</v>
      </c>
    </row>
    <row r="8863" spans="1:17" hidden="1" x14ac:dyDescent="0.3">
      <c r="A8863" t="s">
        <v>34317</v>
      </c>
      <c r="B8863" t="s">
        <v>34318</v>
      </c>
      <c r="C8863" s="1" t="str">
        <f t="shared" si="1185"/>
        <v>21:0675</v>
      </c>
      <c r="D8863" s="1" t="str">
        <f t="shared" si="1186"/>
        <v>21:0205</v>
      </c>
      <c r="E8863" t="s">
        <v>34319</v>
      </c>
      <c r="F8863" t="s">
        <v>34320</v>
      </c>
      <c r="H8863">
        <v>63.628147900000002</v>
      </c>
      <c r="I8863">
        <v>-136.65287910000001</v>
      </c>
      <c r="J8863" s="1" t="str">
        <f t="shared" si="1187"/>
        <v>Fluid (stream)</v>
      </c>
      <c r="K8863" s="1" t="str">
        <f t="shared" si="1188"/>
        <v>Untreated Water</v>
      </c>
      <c r="O8863">
        <v>2.5000000000000001E-2</v>
      </c>
      <c r="P8863">
        <v>90</v>
      </c>
      <c r="Q8863">
        <v>7.9</v>
      </c>
    </row>
    <row r="8864" spans="1:17" hidden="1" x14ac:dyDescent="0.3">
      <c r="A8864" t="s">
        <v>34321</v>
      </c>
      <c r="B8864" t="s">
        <v>34322</v>
      </c>
      <c r="C8864" s="1" t="str">
        <f t="shared" si="1185"/>
        <v>21:0675</v>
      </c>
      <c r="D8864" s="1" t="str">
        <f t="shared" si="1186"/>
        <v>21:0205</v>
      </c>
      <c r="E8864" t="s">
        <v>34323</v>
      </c>
      <c r="F8864" t="s">
        <v>34324</v>
      </c>
      <c r="H8864">
        <v>63.640636499999999</v>
      </c>
      <c r="I8864">
        <v>-136.7363718</v>
      </c>
      <c r="J8864" s="1" t="str">
        <f t="shared" si="1187"/>
        <v>Fluid (stream)</v>
      </c>
      <c r="K8864" s="1" t="str">
        <f t="shared" si="1188"/>
        <v>Untreated Water</v>
      </c>
      <c r="O8864">
        <v>2.5000000000000001E-2</v>
      </c>
      <c r="P8864">
        <v>60</v>
      </c>
      <c r="Q8864">
        <v>7.6</v>
      </c>
    </row>
    <row r="8865" spans="1:17" hidden="1" x14ac:dyDescent="0.3">
      <c r="A8865" t="s">
        <v>34325</v>
      </c>
      <c r="B8865" t="s">
        <v>34326</v>
      </c>
      <c r="C8865" s="1" t="str">
        <f t="shared" si="1185"/>
        <v>21:0675</v>
      </c>
      <c r="D8865" s="1" t="str">
        <f t="shared" si="1186"/>
        <v>21:0205</v>
      </c>
      <c r="E8865" t="s">
        <v>34327</v>
      </c>
      <c r="F8865" t="s">
        <v>34328</v>
      </c>
      <c r="H8865">
        <v>63.632050900000003</v>
      </c>
      <c r="I8865">
        <v>-136.7492307</v>
      </c>
      <c r="J8865" s="1" t="str">
        <f t="shared" si="1187"/>
        <v>Fluid (stream)</v>
      </c>
      <c r="K8865" s="1" t="str">
        <f t="shared" si="1188"/>
        <v>Untreated Water</v>
      </c>
      <c r="O8865">
        <v>2.5000000000000001E-2</v>
      </c>
      <c r="P8865">
        <v>90</v>
      </c>
      <c r="Q8865">
        <v>8</v>
      </c>
    </row>
    <row r="8866" spans="1:17" hidden="1" x14ac:dyDescent="0.3">
      <c r="A8866" t="s">
        <v>34329</v>
      </c>
      <c r="B8866" t="s">
        <v>34330</v>
      </c>
      <c r="C8866" s="1" t="str">
        <f t="shared" si="1185"/>
        <v>21:0675</v>
      </c>
      <c r="D8866" s="1" t="str">
        <f t="shared" si="1186"/>
        <v>21:0205</v>
      </c>
      <c r="E8866" t="s">
        <v>34331</v>
      </c>
      <c r="F8866" t="s">
        <v>34332</v>
      </c>
      <c r="H8866">
        <v>63.626108700000003</v>
      </c>
      <c r="I8866">
        <v>-136.79425459999999</v>
      </c>
      <c r="J8866" s="1" t="str">
        <f t="shared" si="1187"/>
        <v>Fluid (stream)</v>
      </c>
      <c r="K8866" s="1" t="str">
        <f t="shared" si="1188"/>
        <v>Untreated Water</v>
      </c>
      <c r="O8866">
        <v>2.5000000000000001E-2</v>
      </c>
      <c r="P8866">
        <v>150</v>
      </c>
      <c r="Q8866">
        <v>8.1</v>
      </c>
    </row>
    <row r="8867" spans="1:17" hidden="1" x14ac:dyDescent="0.3">
      <c r="A8867" t="s">
        <v>34333</v>
      </c>
      <c r="B8867" t="s">
        <v>34334</v>
      </c>
      <c r="C8867" s="1" t="str">
        <f t="shared" si="1185"/>
        <v>21:0675</v>
      </c>
      <c r="D8867" s="1" t="str">
        <f t="shared" si="1186"/>
        <v>21:0205</v>
      </c>
      <c r="E8867" t="s">
        <v>34331</v>
      </c>
      <c r="F8867" t="s">
        <v>34335</v>
      </c>
      <c r="H8867">
        <v>63.626108700000003</v>
      </c>
      <c r="I8867">
        <v>-136.79425459999999</v>
      </c>
      <c r="J8867" s="1" t="str">
        <f t="shared" si="1187"/>
        <v>Fluid (stream)</v>
      </c>
      <c r="K8867" s="1" t="str">
        <f t="shared" si="1188"/>
        <v>Untreated Water</v>
      </c>
      <c r="O8867">
        <v>0.19</v>
      </c>
      <c r="P8867">
        <v>150</v>
      </c>
      <c r="Q8867">
        <v>8</v>
      </c>
    </row>
    <row r="8868" spans="1:17" hidden="1" x14ac:dyDescent="0.3">
      <c r="A8868" t="s">
        <v>34336</v>
      </c>
      <c r="B8868" t="s">
        <v>34337</v>
      </c>
      <c r="C8868" s="1" t="str">
        <f t="shared" si="1185"/>
        <v>21:0675</v>
      </c>
      <c r="D8868" s="1" t="str">
        <f t="shared" si="1186"/>
        <v>21:0205</v>
      </c>
      <c r="E8868" t="s">
        <v>34338</v>
      </c>
      <c r="F8868" t="s">
        <v>34339</v>
      </c>
      <c r="H8868">
        <v>63.624877099999999</v>
      </c>
      <c r="I8868">
        <v>-136.8129658</v>
      </c>
      <c r="J8868" s="1" t="str">
        <f t="shared" si="1187"/>
        <v>Fluid (stream)</v>
      </c>
      <c r="K8868" s="1" t="str">
        <f t="shared" si="1188"/>
        <v>Untreated Water</v>
      </c>
      <c r="O8868">
        <v>0.16</v>
      </c>
      <c r="P8868">
        <v>160</v>
      </c>
      <c r="Q8868">
        <v>7.7</v>
      </c>
    </row>
    <row r="8869" spans="1:17" hidden="1" x14ac:dyDescent="0.3">
      <c r="A8869" t="s">
        <v>34340</v>
      </c>
      <c r="B8869" t="s">
        <v>34341</v>
      </c>
      <c r="C8869" s="1" t="str">
        <f t="shared" si="1185"/>
        <v>21:0675</v>
      </c>
      <c r="D8869" s="1" t="str">
        <f t="shared" si="1186"/>
        <v>21:0205</v>
      </c>
      <c r="E8869" t="s">
        <v>34342</v>
      </c>
      <c r="F8869" t="s">
        <v>34343</v>
      </c>
      <c r="H8869">
        <v>63.626268500000002</v>
      </c>
      <c r="I8869">
        <v>-136.85025110000001</v>
      </c>
      <c r="J8869" s="1" t="str">
        <f t="shared" si="1187"/>
        <v>Fluid (stream)</v>
      </c>
      <c r="K8869" s="1" t="str">
        <f t="shared" si="1188"/>
        <v>Untreated Water</v>
      </c>
      <c r="O8869">
        <v>0.5</v>
      </c>
      <c r="P8869">
        <v>100</v>
      </c>
      <c r="Q8869">
        <v>7.7</v>
      </c>
    </row>
    <row r="8870" spans="1:17" hidden="1" x14ac:dyDescent="0.3">
      <c r="A8870" t="s">
        <v>34344</v>
      </c>
      <c r="B8870" t="s">
        <v>34345</v>
      </c>
      <c r="C8870" s="1" t="str">
        <f t="shared" si="1185"/>
        <v>21:0675</v>
      </c>
      <c r="D8870" s="1" t="str">
        <f t="shared" si="1186"/>
        <v>21:0205</v>
      </c>
      <c r="E8870" t="s">
        <v>34346</v>
      </c>
      <c r="F8870" t="s">
        <v>34347</v>
      </c>
      <c r="H8870">
        <v>63.628269899999999</v>
      </c>
      <c r="I8870">
        <v>-136.89024549999999</v>
      </c>
      <c r="J8870" s="1" t="str">
        <f t="shared" si="1187"/>
        <v>Fluid (stream)</v>
      </c>
      <c r="K8870" s="1" t="str">
        <f t="shared" si="1188"/>
        <v>Untreated Water</v>
      </c>
      <c r="O8870">
        <v>2.5000000000000001E-2</v>
      </c>
      <c r="P8870">
        <v>50</v>
      </c>
      <c r="Q8870">
        <v>7.2</v>
      </c>
    </row>
    <row r="8871" spans="1:17" hidden="1" x14ac:dyDescent="0.3">
      <c r="A8871" t="s">
        <v>34348</v>
      </c>
      <c r="B8871" t="s">
        <v>34349</v>
      </c>
      <c r="C8871" s="1" t="str">
        <f t="shared" si="1185"/>
        <v>21:0675</v>
      </c>
      <c r="D8871" s="1" t="str">
        <f t="shared" si="1186"/>
        <v>21:0205</v>
      </c>
      <c r="E8871" t="s">
        <v>34350</v>
      </c>
      <c r="F8871" t="s">
        <v>34351</v>
      </c>
      <c r="H8871">
        <v>63.631177800000003</v>
      </c>
      <c r="I8871">
        <v>-136.93010570000001</v>
      </c>
      <c r="J8871" s="1" t="str">
        <f t="shared" si="1187"/>
        <v>Fluid (stream)</v>
      </c>
      <c r="K8871" s="1" t="str">
        <f t="shared" si="1188"/>
        <v>Untreated Water</v>
      </c>
      <c r="O8871">
        <v>0.17</v>
      </c>
      <c r="P8871">
        <v>50</v>
      </c>
      <c r="Q8871">
        <v>7.4</v>
      </c>
    </row>
    <row r="8872" spans="1:17" hidden="1" x14ac:dyDescent="0.3">
      <c r="A8872" t="s">
        <v>34352</v>
      </c>
      <c r="B8872" t="s">
        <v>34353</v>
      </c>
      <c r="C8872" s="1" t="str">
        <f t="shared" si="1185"/>
        <v>21:0675</v>
      </c>
      <c r="D8872" s="1" t="str">
        <f t="shared" si="1186"/>
        <v>21:0205</v>
      </c>
      <c r="E8872" t="s">
        <v>34354</v>
      </c>
      <c r="F8872" t="s">
        <v>34355</v>
      </c>
      <c r="H8872">
        <v>63.628482599999998</v>
      </c>
      <c r="I8872">
        <v>-136.9913665</v>
      </c>
      <c r="J8872" s="1" t="str">
        <f t="shared" si="1187"/>
        <v>Fluid (stream)</v>
      </c>
      <c r="K8872" s="1" t="str">
        <f t="shared" si="1188"/>
        <v>Untreated Water</v>
      </c>
      <c r="O8872">
        <v>2.5000000000000001E-2</v>
      </c>
      <c r="P8872">
        <v>60</v>
      </c>
      <c r="Q8872">
        <v>7.5</v>
      </c>
    </row>
    <row r="8873" spans="1:17" hidden="1" x14ac:dyDescent="0.3">
      <c r="A8873" t="s">
        <v>34356</v>
      </c>
      <c r="B8873" t="s">
        <v>34357</v>
      </c>
      <c r="C8873" s="1" t="str">
        <f t="shared" si="1185"/>
        <v>21:0675</v>
      </c>
      <c r="D8873" s="1" t="str">
        <f t="shared" si="1186"/>
        <v>21:0205</v>
      </c>
      <c r="E8873" t="s">
        <v>34358</v>
      </c>
      <c r="F8873" t="s">
        <v>34359</v>
      </c>
      <c r="H8873">
        <v>63.591126500000001</v>
      </c>
      <c r="I8873">
        <v>-137.23327839999999</v>
      </c>
      <c r="J8873" s="1" t="str">
        <f t="shared" si="1187"/>
        <v>Fluid (stream)</v>
      </c>
      <c r="K8873" s="1" t="str">
        <f t="shared" si="1188"/>
        <v>Untreated Water</v>
      </c>
      <c r="O8873">
        <v>0.24</v>
      </c>
      <c r="P8873">
        <v>190</v>
      </c>
      <c r="Q8873">
        <v>7.1</v>
      </c>
    </row>
    <row r="8874" spans="1:17" hidden="1" x14ac:dyDescent="0.3">
      <c r="A8874" t="s">
        <v>34360</v>
      </c>
      <c r="B8874" t="s">
        <v>34361</v>
      </c>
      <c r="C8874" s="1" t="str">
        <f t="shared" si="1185"/>
        <v>21:0675</v>
      </c>
      <c r="D8874" s="1" t="str">
        <f t="shared" si="1186"/>
        <v>21:0205</v>
      </c>
      <c r="E8874" t="s">
        <v>34362</v>
      </c>
      <c r="F8874" t="s">
        <v>34363</v>
      </c>
      <c r="H8874">
        <v>63.594026800000002</v>
      </c>
      <c r="I8874">
        <v>-137.28528019999999</v>
      </c>
      <c r="J8874" s="1" t="str">
        <f t="shared" si="1187"/>
        <v>Fluid (stream)</v>
      </c>
      <c r="K8874" s="1" t="str">
        <f t="shared" si="1188"/>
        <v>Untreated Water</v>
      </c>
      <c r="O8874">
        <v>2.5000000000000001E-2</v>
      </c>
      <c r="P8874">
        <v>90</v>
      </c>
      <c r="Q8874">
        <v>7.9</v>
      </c>
    </row>
    <row r="8875" spans="1:17" hidden="1" x14ac:dyDescent="0.3">
      <c r="A8875" t="s">
        <v>34364</v>
      </c>
      <c r="B8875" t="s">
        <v>34365</v>
      </c>
      <c r="C8875" s="1" t="str">
        <f t="shared" si="1185"/>
        <v>21:0675</v>
      </c>
      <c r="D8875" s="1" t="str">
        <f t="shared" si="1186"/>
        <v>21:0205</v>
      </c>
      <c r="E8875" t="s">
        <v>34366</v>
      </c>
      <c r="F8875" t="s">
        <v>34367</v>
      </c>
      <c r="H8875">
        <v>63.647933600000002</v>
      </c>
      <c r="I8875">
        <v>-137.73884269999999</v>
      </c>
      <c r="J8875" s="1" t="str">
        <f t="shared" si="1187"/>
        <v>Fluid (stream)</v>
      </c>
      <c r="K8875" s="1" t="str">
        <f t="shared" si="1188"/>
        <v>Untreated Water</v>
      </c>
      <c r="O8875">
        <v>2.5000000000000001E-2</v>
      </c>
      <c r="P8875">
        <v>60</v>
      </c>
      <c r="Q8875">
        <v>7.7</v>
      </c>
    </row>
    <row r="8876" spans="1:17" hidden="1" x14ac:dyDescent="0.3">
      <c r="A8876" t="s">
        <v>34368</v>
      </c>
      <c r="B8876" t="s">
        <v>34369</v>
      </c>
      <c r="C8876" s="1" t="str">
        <f t="shared" si="1185"/>
        <v>21:0675</v>
      </c>
      <c r="D8876" s="1" t="str">
        <f t="shared" si="1186"/>
        <v>21:0205</v>
      </c>
      <c r="E8876" t="s">
        <v>34370</v>
      </c>
      <c r="F8876" t="s">
        <v>34371</v>
      </c>
      <c r="H8876">
        <v>63.664836100000002</v>
      </c>
      <c r="I8876">
        <v>-137.8172209</v>
      </c>
      <c r="J8876" s="1" t="str">
        <f t="shared" si="1187"/>
        <v>Fluid (stream)</v>
      </c>
      <c r="K8876" s="1" t="str">
        <f t="shared" si="1188"/>
        <v>Untreated Water</v>
      </c>
      <c r="O8876">
        <v>0.3</v>
      </c>
      <c r="P8876">
        <v>180</v>
      </c>
      <c r="Q8876">
        <v>7.6</v>
      </c>
    </row>
    <row r="8877" spans="1:17" hidden="1" x14ac:dyDescent="0.3">
      <c r="A8877" t="s">
        <v>34372</v>
      </c>
      <c r="B8877" t="s">
        <v>34373</v>
      </c>
      <c r="C8877" s="1" t="str">
        <f t="shared" si="1185"/>
        <v>21:0675</v>
      </c>
      <c r="D8877" s="1" t="str">
        <f t="shared" si="1186"/>
        <v>21:0205</v>
      </c>
      <c r="E8877" t="s">
        <v>34374</v>
      </c>
      <c r="F8877" t="s">
        <v>34375</v>
      </c>
      <c r="H8877">
        <v>63.659941699999997</v>
      </c>
      <c r="I8877">
        <v>-137.81629050000001</v>
      </c>
      <c r="J8877" s="1" t="str">
        <f t="shared" si="1187"/>
        <v>Fluid (stream)</v>
      </c>
      <c r="K8877" s="1" t="str">
        <f t="shared" si="1188"/>
        <v>Untreated Water</v>
      </c>
      <c r="O8877">
        <v>2.5000000000000001E-2</v>
      </c>
      <c r="P8877">
        <v>70</v>
      </c>
      <c r="Q8877">
        <v>7.3</v>
      </c>
    </row>
    <row r="8878" spans="1:17" hidden="1" x14ac:dyDescent="0.3">
      <c r="A8878" t="s">
        <v>34376</v>
      </c>
      <c r="B8878" t="s">
        <v>34377</v>
      </c>
      <c r="C8878" s="1" t="str">
        <f t="shared" si="1185"/>
        <v>21:0675</v>
      </c>
      <c r="D8878" s="1" t="str">
        <f t="shared" si="1186"/>
        <v>21:0205</v>
      </c>
      <c r="E8878" t="s">
        <v>34378</v>
      </c>
      <c r="F8878" t="s">
        <v>34379</v>
      </c>
      <c r="H8878">
        <v>63.688244400000002</v>
      </c>
      <c r="I8878">
        <v>-137.8728284</v>
      </c>
      <c r="J8878" s="1" t="str">
        <f t="shared" si="1187"/>
        <v>Fluid (stream)</v>
      </c>
      <c r="K8878" s="1" t="str">
        <f t="shared" si="1188"/>
        <v>Untreated Water</v>
      </c>
    </row>
    <row r="8879" spans="1:17" hidden="1" x14ac:dyDescent="0.3">
      <c r="A8879" t="s">
        <v>34380</v>
      </c>
      <c r="B8879" t="s">
        <v>34381</v>
      </c>
      <c r="C8879" s="1" t="str">
        <f t="shared" si="1185"/>
        <v>21:0675</v>
      </c>
      <c r="D8879" s="1" t="str">
        <f t="shared" si="1186"/>
        <v>21:0205</v>
      </c>
      <c r="E8879" t="s">
        <v>34382</v>
      </c>
      <c r="F8879" t="s">
        <v>34383</v>
      </c>
      <c r="H8879">
        <v>63.636901999999999</v>
      </c>
      <c r="I8879">
        <v>-137.83786190000001</v>
      </c>
      <c r="J8879" s="1" t="str">
        <f t="shared" si="1187"/>
        <v>Fluid (stream)</v>
      </c>
      <c r="K8879" s="1" t="str">
        <f t="shared" si="1188"/>
        <v>Untreated Water</v>
      </c>
      <c r="O8879">
        <v>0.77</v>
      </c>
      <c r="P8879">
        <v>130</v>
      </c>
      <c r="Q8879">
        <v>7.8</v>
      </c>
    </row>
    <row r="8880" spans="1:17" hidden="1" x14ac:dyDescent="0.3">
      <c r="A8880" t="s">
        <v>34384</v>
      </c>
      <c r="B8880" t="s">
        <v>34385</v>
      </c>
      <c r="C8880" s="1" t="str">
        <f t="shared" si="1185"/>
        <v>21:0675</v>
      </c>
      <c r="D8880" s="1" t="str">
        <f>HYPERLINK("http://geochem.nrcan.gc.ca/cdogs/content/svy/svy_e.htm", "")</f>
        <v/>
      </c>
      <c r="G8880" s="1" t="str">
        <f>HYPERLINK("http://geochem.nrcan.gc.ca/cdogs/content/cr_/cr_00080_e.htm", "80")</f>
        <v>80</v>
      </c>
      <c r="J8880" t="s">
        <v>11453</v>
      </c>
      <c r="K8880" t="s">
        <v>11454</v>
      </c>
      <c r="O8880">
        <v>0.15</v>
      </c>
      <c r="P8880">
        <v>110</v>
      </c>
      <c r="Q8880">
        <v>7.5</v>
      </c>
    </row>
    <row r="8881" spans="1:17" hidden="1" x14ac:dyDescent="0.3">
      <c r="A8881" t="s">
        <v>34386</v>
      </c>
      <c r="B8881" t="s">
        <v>34387</v>
      </c>
      <c r="C8881" s="1" t="str">
        <f t="shared" si="1185"/>
        <v>21:0675</v>
      </c>
      <c r="D8881" s="1" t="str">
        <f t="shared" ref="D8881:D8894" si="1189">HYPERLINK("http://geochem.nrcan.gc.ca/cdogs/content/svy/svy210205_e.htm", "21:0205")</f>
        <v>21:0205</v>
      </c>
      <c r="E8881" t="s">
        <v>34388</v>
      </c>
      <c r="F8881" t="s">
        <v>34389</v>
      </c>
      <c r="H8881">
        <v>63.6208697</v>
      </c>
      <c r="I8881">
        <v>-137.8050523</v>
      </c>
      <c r="J8881" s="1" t="str">
        <f t="shared" ref="J8881:J8894" si="1190">HYPERLINK("http://geochem.nrcan.gc.ca/cdogs/content/kwd/kwd020018_e.htm", "Fluid (stream)")</f>
        <v>Fluid (stream)</v>
      </c>
      <c r="K8881" s="1" t="str">
        <f t="shared" ref="K8881:K8894" si="1191">HYPERLINK("http://geochem.nrcan.gc.ca/cdogs/content/kwd/kwd080007_e.htm", "Untreated Water")</f>
        <v>Untreated Water</v>
      </c>
      <c r="O8881">
        <v>2.5000000000000001E-2</v>
      </c>
      <c r="P8881">
        <v>120</v>
      </c>
      <c r="Q8881">
        <v>7.6</v>
      </c>
    </row>
    <row r="8882" spans="1:17" hidden="1" x14ac:dyDescent="0.3">
      <c r="A8882" t="s">
        <v>34390</v>
      </c>
      <c r="B8882" t="s">
        <v>34391</v>
      </c>
      <c r="C8882" s="1" t="str">
        <f t="shared" si="1185"/>
        <v>21:0675</v>
      </c>
      <c r="D8882" s="1" t="str">
        <f t="shared" si="1189"/>
        <v>21:0205</v>
      </c>
      <c r="E8882" t="s">
        <v>34392</v>
      </c>
      <c r="F8882" t="s">
        <v>34393</v>
      </c>
      <c r="H8882">
        <v>63.608879100000003</v>
      </c>
      <c r="I8882">
        <v>-137.76163629999999</v>
      </c>
      <c r="J8882" s="1" t="str">
        <f t="shared" si="1190"/>
        <v>Fluid (stream)</v>
      </c>
      <c r="K8882" s="1" t="str">
        <f t="shared" si="1191"/>
        <v>Untreated Water</v>
      </c>
      <c r="O8882">
        <v>0.79</v>
      </c>
      <c r="P8882">
        <v>210</v>
      </c>
      <c r="Q8882">
        <v>7.9</v>
      </c>
    </row>
    <row r="8883" spans="1:17" hidden="1" x14ac:dyDescent="0.3">
      <c r="A8883" t="s">
        <v>34394</v>
      </c>
      <c r="B8883" t="s">
        <v>34395</v>
      </c>
      <c r="C8883" s="1" t="str">
        <f t="shared" si="1185"/>
        <v>21:0675</v>
      </c>
      <c r="D8883" s="1" t="str">
        <f t="shared" si="1189"/>
        <v>21:0205</v>
      </c>
      <c r="E8883" t="s">
        <v>34396</v>
      </c>
      <c r="F8883" t="s">
        <v>34397</v>
      </c>
      <c r="H8883">
        <v>63.594939699999998</v>
      </c>
      <c r="I8883">
        <v>-137.7677463</v>
      </c>
      <c r="J8883" s="1" t="str">
        <f t="shared" si="1190"/>
        <v>Fluid (stream)</v>
      </c>
      <c r="K8883" s="1" t="str">
        <f t="shared" si="1191"/>
        <v>Untreated Water</v>
      </c>
      <c r="O8883">
        <v>0.8</v>
      </c>
      <c r="P8883">
        <v>90</v>
      </c>
      <c r="Q8883">
        <v>7.7</v>
      </c>
    </row>
    <row r="8884" spans="1:17" hidden="1" x14ac:dyDescent="0.3">
      <c r="A8884" t="s">
        <v>34398</v>
      </c>
      <c r="B8884" t="s">
        <v>34399</v>
      </c>
      <c r="C8884" s="1" t="str">
        <f t="shared" si="1185"/>
        <v>21:0675</v>
      </c>
      <c r="D8884" s="1" t="str">
        <f t="shared" si="1189"/>
        <v>21:0205</v>
      </c>
      <c r="E8884" t="s">
        <v>34400</v>
      </c>
      <c r="F8884" t="s">
        <v>34401</v>
      </c>
      <c r="H8884">
        <v>63.603571199999998</v>
      </c>
      <c r="I8884">
        <v>-137.8806998</v>
      </c>
      <c r="J8884" s="1" t="str">
        <f t="shared" si="1190"/>
        <v>Fluid (stream)</v>
      </c>
      <c r="K8884" s="1" t="str">
        <f t="shared" si="1191"/>
        <v>Untreated Water</v>
      </c>
      <c r="O8884">
        <v>0.63</v>
      </c>
      <c r="P8884">
        <v>80</v>
      </c>
      <c r="Q8884">
        <v>7.7</v>
      </c>
    </row>
    <row r="8885" spans="1:17" hidden="1" x14ac:dyDescent="0.3">
      <c r="A8885" t="s">
        <v>34402</v>
      </c>
      <c r="B8885" t="s">
        <v>34403</v>
      </c>
      <c r="C8885" s="1" t="str">
        <f t="shared" si="1185"/>
        <v>21:0675</v>
      </c>
      <c r="D8885" s="1" t="str">
        <f t="shared" si="1189"/>
        <v>21:0205</v>
      </c>
      <c r="E8885" t="s">
        <v>34404</v>
      </c>
      <c r="F8885" t="s">
        <v>34405</v>
      </c>
      <c r="H8885">
        <v>63.6240533</v>
      </c>
      <c r="I8885">
        <v>-137.94239769999999</v>
      </c>
      <c r="J8885" s="1" t="str">
        <f t="shared" si="1190"/>
        <v>Fluid (stream)</v>
      </c>
      <c r="K8885" s="1" t="str">
        <f t="shared" si="1191"/>
        <v>Untreated Water</v>
      </c>
      <c r="O8885">
        <v>0.61</v>
      </c>
      <c r="P8885">
        <v>60</v>
      </c>
      <c r="Q8885">
        <v>7.7</v>
      </c>
    </row>
    <row r="8886" spans="1:17" hidden="1" x14ac:dyDescent="0.3">
      <c r="A8886" t="s">
        <v>34406</v>
      </c>
      <c r="B8886" t="s">
        <v>34407</v>
      </c>
      <c r="C8886" s="1" t="str">
        <f t="shared" si="1185"/>
        <v>21:0675</v>
      </c>
      <c r="D8886" s="1" t="str">
        <f t="shared" si="1189"/>
        <v>21:0205</v>
      </c>
      <c r="E8886" t="s">
        <v>34408</v>
      </c>
      <c r="F8886" t="s">
        <v>34409</v>
      </c>
      <c r="H8886">
        <v>63.567076299999997</v>
      </c>
      <c r="I8886">
        <v>-137.93482180000001</v>
      </c>
      <c r="J8886" s="1" t="str">
        <f t="shared" si="1190"/>
        <v>Fluid (stream)</v>
      </c>
      <c r="K8886" s="1" t="str">
        <f t="shared" si="1191"/>
        <v>Untreated Water</v>
      </c>
      <c r="O8886">
        <v>0.38</v>
      </c>
      <c r="P8886">
        <v>170</v>
      </c>
      <c r="Q8886">
        <v>7.4</v>
      </c>
    </row>
    <row r="8887" spans="1:17" hidden="1" x14ac:dyDescent="0.3">
      <c r="A8887" t="s">
        <v>34410</v>
      </c>
      <c r="B8887" t="s">
        <v>34411</v>
      </c>
      <c r="C8887" s="1" t="str">
        <f t="shared" si="1185"/>
        <v>21:0675</v>
      </c>
      <c r="D8887" s="1" t="str">
        <f t="shared" si="1189"/>
        <v>21:0205</v>
      </c>
      <c r="E8887" t="s">
        <v>34412</v>
      </c>
      <c r="F8887" t="s">
        <v>34413</v>
      </c>
      <c r="H8887">
        <v>63.564296800000001</v>
      </c>
      <c r="I8887">
        <v>-137.91656330000001</v>
      </c>
      <c r="J8887" s="1" t="str">
        <f t="shared" si="1190"/>
        <v>Fluid (stream)</v>
      </c>
      <c r="K8887" s="1" t="str">
        <f t="shared" si="1191"/>
        <v>Untreated Water</v>
      </c>
      <c r="O8887">
        <v>0.45</v>
      </c>
      <c r="P8887">
        <v>110</v>
      </c>
      <c r="Q8887">
        <v>7.6</v>
      </c>
    </row>
    <row r="8888" spans="1:17" hidden="1" x14ac:dyDescent="0.3">
      <c r="A8888" t="s">
        <v>34414</v>
      </c>
      <c r="B8888" t="s">
        <v>34415</v>
      </c>
      <c r="C8888" s="1" t="str">
        <f t="shared" si="1185"/>
        <v>21:0675</v>
      </c>
      <c r="D8888" s="1" t="str">
        <f t="shared" si="1189"/>
        <v>21:0205</v>
      </c>
      <c r="E8888" t="s">
        <v>34416</v>
      </c>
      <c r="F8888" t="s">
        <v>34417</v>
      </c>
      <c r="H8888">
        <v>63.538280200000003</v>
      </c>
      <c r="I8888">
        <v>-137.89649209999999</v>
      </c>
      <c r="J8888" s="1" t="str">
        <f t="shared" si="1190"/>
        <v>Fluid (stream)</v>
      </c>
      <c r="K8888" s="1" t="str">
        <f t="shared" si="1191"/>
        <v>Untreated Water</v>
      </c>
      <c r="O8888">
        <v>1</v>
      </c>
      <c r="P8888">
        <v>180</v>
      </c>
      <c r="Q8888">
        <v>7.7</v>
      </c>
    </row>
    <row r="8889" spans="1:17" hidden="1" x14ac:dyDescent="0.3">
      <c r="A8889" t="s">
        <v>34418</v>
      </c>
      <c r="B8889" t="s">
        <v>34419</v>
      </c>
      <c r="C8889" s="1" t="str">
        <f t="shared" si="1185"/>
        <v>21:0675</v>
      </c>
      <c r="D8889" s="1" t="str">
        <f t="shared" si="1189"/>
        <v>21:0205</v>
      </c>
      <c r="E8889" t="s">
        <v>34420</v>
      </c>
      <c r="F8889" t="s">
        <v>34421</v>
      </c>
      <c r="H8889">
        <v>63.515873999999997</v>
      </c>
      <c r="I8889">
        <v>-137.9232849</v>
      </c>
      <c r="J8889" s="1" t="str">
        <f t="shared" si="1190"/>
        <v>Fluid (stream)</v>
      </c>
      <c r="K8889" s="1" t="str">
        <f t="shared" si="1191"/>
        <v>Untreated Water</v>
      </c>
      <c r="O8889">
        <v>1.8</v>
      </c>
      <c r="P8889">
        <v>220</v>
      </c>
      <c r="Q8889">
        <v>8</v>
      </c>
    </row>
    <row r="8890" spans="1:17" hidden="1" x14ac:dyDescent="0.3">
      <c r="A8890" t="s">
        <v>34422</v>
      </c>
      <c r="B8890" t="s">
        <v>34423</v>
      </c>
      <c r="C8890" s="1" t="str">
        <f t="shared" si="1185"/>
        <v>21:0675</v>
      </c>
      <c r="D8890" s="1" t="str">
        <f t="shared" si="1189"/>
        <v>21:0205</v>
      </c>
      <c r="E8890" t="s">
        <v>34420</v>
      </c>
      <c r="F8890" t="s">
        <v>34424</v>
      </c>
      <c r="H8890">
        <v>63.515873999999997</v>
      </c>
      <c r="I8890">
        <v>-137.9232849</v>
      </c>
      <c r="J8890" s="1" t="str">
        <f t="shared" si="1190"/>
        <v>Fluid (stream)</v>
      </c>
      <c r="K8890" s="1" t="str">
        <f t="shared" si="1191"/>
        <v>Untreated Water</v>
      </c>
      <c r="O8890">
        <v>1.5</v>
      </c>
      <c r="P8890">
        <v>220</v>
      </c>
      <c r="Q8890">
        <v>8</v>
      </c>
    </row>
    <row r="8891" spans="1:17" hidden="1" x14ac:dyDescent="0.3">
      <c r="A8891" t="s">
        <v>34425</v>
      </c>
      <c r="B8891" t="s">
        <v>34426</v>
      </c>
      <c r="C8891" s="1" t="str">
        <f t="shared" si="1185"/>
        <v>21:0675</v>
      </c>
      <c r="D8891" s="1" t="str">
        <f t="shared" si="1189"/>
        <v>21:0205</v>
      </c>
      <c r="E8891" t="s">
        <v>34427</v>
      </c>
      <c r="F8891" t="s">
        <v>34428</v>
      </c>
      <c r="H8891">
        <v>63.516267599999999</v>
      </c>
      <c r="I8891">
        <v>-137.8290911</v>
      </c>
      <c r="J8891" s="1" t="str">
        <f t="shared" si="1190"/>
        <v>Fluid (stream)</v>
      </c>
      <c r="K8891" s="1" t="str">
        <f t="shared" si="1191"/>
        <v>Untreated Water</v>
      </c>
      <c r="O8891">
        <v>0.38</v>
      </c>
      <c r="P8891">
        <v>130</v>
      </c>
      <c r="Q8891">
        <v>7.7</v>
      </c>
    </row>
    <row r="8892" spans="1:17" hidden="1" x14ac:dyDescent="0.3">
      <c r="A8892" t="s">
        <v>34429</v>
      </c>
      <c r="B8892" t="s">
        <v>34430</v>
      </c>
      <c r="C8892" s="1" t="str">
        <f t="shared" si="1185"/>
        <v>21:0675</v>
      </c>
      <c r="D8892" s="1" t="str">
        <f t="shared" si="1189"/>
        <v>21:0205</v>
      </c>
      <c r="E8892" t="s">
        <v>34431</v>
      </c>
      <c r="F8892" t="s">
        <v>34432</v>
      </c>
      <c r="H8892">
        <v>63.550622699999998</v>
      </c>
      <c r="I8892">
        <v>-137.7933898</v>
      </c>
      <c r="J8892" s="1" t="str">
        <f t="shared" si="1190"/>
        <v>Fluid (stream)</v>
      </c>
      <c r="K8892" s="1" t="str">
        <f t="shared" si="1191"/>
        <v>Untreated Water</v>
      </c>
      <c r="O8892">
        <v>2.5000000000000001E-2</v>
      </c>
      <c r="P8892">
        <v>80</v>
      </c>
      <c r="Q8892">
        <v>7.4</v>
      </c>
    </row>
    <row r="8893" spans="1:17" hidden="1" x14ac:dyDescent="0.3">
      <c r="A8893" t="s">
        <v>34433</v>
      </c>
      <c r="B8893" t="s">
        <v>34434</v>
      </c>
      <c r="C8893" s="1" t="str">
        <f t="shared" si="1185"/>
        <v>21:0675</v>
      </c>
      <c r="D8893" s="1" t="str">
        <f t="shared" si="1189"/>
        <v>21:0205</v>
      </c>
      <c r="E8893" t="s">
        <v>34435</v>
      </c>
      <c r="F8893" t="s">
        <v>34436</v>
      </c>
      <c r="H8893">
        <v>63.5353414</v>
      </c>
      <c r="I8893">
        <v>-137.74819859999999</v>
      </c>
      <c r="J8893" s="1" t="str">
        <f t="shared" si="1190"/>
        <v>Fluid (stream)</v>
      </c>
      <c r="K8893" s="1" t="str">
        <f t="shared" si="1191"/>
        <v>Untreated Water</v>
      </c>
    </row>
    <row r="8894" spans="1:17" hidden="1" x14ac:dyDescent="0.3">
      <c r="A8894" t="s">
        <v>34437</v>
      </c>
      <c r="B8894" t="s">
        <v>34438</v>
      </c>
      <c r="C8894" s="1" t="str">
        <f t="shared" si="1185"/>
        <v>21:0675</v>
      </c>
      <c r="D8894" s="1" t="str">
        <f t="shared" si="1189"/>
        <v>21:0205</v>
      </c>
      <c r="E8894" t="s">
        <v>34439</v>
      </c>
      <c r="F8894" t="s">
        <v>34440</v>
      </c>
      <c r="H8894">
        <v>63.587391099999998</v>
      </c>
      <c r="I8894">
        <v>-137.6715408</v>
      </c>
      <c r="J8894" s="1" t="str">
        <f t="shared" si="1190"/>
        <v>Fluid (stream)</v>
      </c>
      <c r="K8894" s="1" t="str">
        <f t="shared" si="1191"/>
        <v>Untreated Water</v>
      </c>
      <c r="O8894">
        <v>2.5000000000000001E-2</v>
      </c>
      <c r="P8894">
        <v>120</v>
      </c>
      <c r="Q8894">
        <v>7.6</v>
      </c>
    </row>
    <row r="8895" spans="1:17" hidden="1" x14ac:dyDescent="0.3">
      <c r="A8895" t="s">
        <v>34441</v>
      </c>
      <c r="B8895" t="s">
        <v>34442</v>
      </c>
      <c r="C8895" s="1" t="str">
        <f t="shared" si="1185"/>
        <v>21:0675</v>
      </c>
      <c r="D8895" s="1" t="str">
        <f>HYPERLINK("http://geochem.nrcan.gc.ca/cdogs/content/svy/svy_e.htm", "")</f>
        <v/>
      </c>
      <c r="G8895" s="1" t="str">
        <f>HYPERLINK("http://geochem.nrcan.gc.ca/cdogs/content/cr_/cr_00081_e.htm", "81")</f>
        <v>81</v>
      </c>
      <c r="J8895" t="s">
        <v>11453</v>
      </c>
      <c r="K8895" t="s">
        <v>11454</v>
      </c>
      <c r="O8895">
        <v>2.5000000000000001E-2</v>
      </c>
      <c r="P8895">
        <v>160</v>
      </c>
      <c r="Q8895">
        <v>8.1999999999999993</v>
      </c>
    </row>
    <row r="8896" spans="1:17" hidden="1" x14ac:dyDescent="0.3">
      <c r="A8896" t="s">
        <v>34443</v>
      </c>
      <c r="B8896" t="s">
        <v>34444</v>
      </c>
      <c r="C8896" s="1" t="str">
        <f t="shared" si="1185"/>
        <v>21:0675</v>
      </c>
      <c r="D8896" s="1" t="str">
        <f t="shared" ref="D8896:D8911" si="1192">HYPERLINK("http://geochem.nrcan.gc.ca/cdogs/content/svy/svy210205_e.htm", "21:0205")</f>
        <v>21:0205</v>
      </c>
      <c r="E8896" t="s">
        <v>34445</v>
      </c>
      <c r="F8896" t="s">
        <v>34446</v>
      </c>
      <c r="H8896">
        <v>63.580138099999999</v>
      </c>
      <c r="I8896">
        <v>-137.58178749999999</v>
      </c>
      <c r="J8896" s="1" t="str">
        <f t="shared" ref="J8896:J8911" si="1193">HYPERLINK("http://geochem.nrcan.gc.ca/cdogs/content/kwd/kwd020018_e.htm", "Fluid (stream)")</f>
        <v>Fluid (stream)</v>
      </c>
      <c r="K8896" s="1" t="str">
        <f t="shared" ref="K8896:K8911" si="1194">HYPERLINK("http://geochem.nrcan.gc.ca/cdogs/content/kwd/kwd080007_e.htm", "Untreated Water")</f>
        <v>Untreated Water</v>
      </c>
    </row>
    <row r="8897" spans="1:17" hidden="1" x14ac:dyDescent="0.3">
      <c r="A8897" t="s">
        <v>34447</v>
      </c>
      <c r="B8897" t="s">
        <v>34448</v>
      </c>
      <c r="C8897" s="1" t="str">
        <f t="shared" si="1185"/>
        <v>21:0675</v>
      </c>
      <c r="D8897" s="1" t="str">
        <f t="shared" si="1192"/>
        <v>21:0205</v>
      </c>
      <c r="E8897" t="s">
        <v>34449</v>
      </c>
      <c r="F8897" t="s">
        <v>34450</v>
      </c>
      <c r="H8897">
        <v>63.614208300000001</v>
      </c>
      <c r="I8897">
        <v>-137.446046</v>
      </c>
      <c r="J8897" s="1" t="str">
        <f t="shared" si="1193"/>
        <v>Fluid (stream)</v>
      </c>
      <c r="K8897" s="1" t="str">
        <f t="shared" si="1194"/>
        <v>Untreated Water</v>
      </c>
      <c r="O8897">
        <v>0.17</v>
      </c>
      <c r="P8897">
        <v>190</v>
      </c>
      <c r="Q8897">
        <v>7.6</v>
      </c>
    </row>
    <row r="8898" spans="1:17" hidden="1" x14ac:dyDescent="0.3">
      <c r="A8898" t="s">
        <v>34451</v>
      </c>
      <c r="B8898" t="s">
        <v>34452</v>
      </c>
      <c r="C8898" s="1" t="str">
        <f t="shared" si="1185"/>
        <v>21:0675</v>
      </c>
      <c r="D8898" s="1" t="str">
        <f t="shared" si="1192"/>
        <v>21:0205</v>
      </c>
      <c r="E8898" t="s">
        <v>34453</v>
      </c>
      <c r="F8898" t="s">
        <v>34454</v>
      </c>
      <c r="H8898">
        <v>63.644689100000001</v>
      </c>
      <c r="I8898">
        <v>-136.36162469999999</v>
      </c>
      <c r="J8898" s="1" t="str">
        <f t="shared" si="1193"/>
        <v>Fluid (stream)</v>
      </c>
      <c r="K8898" s="1" t="str">
        <f t="shared" si="1194"/>
        <v>Untreated Water</v>
      </c>
      <c r="O8898">
        <v>2.5000000000000001E-2</v>
      </c>
      <c r="P8898">
        <v>60</v>
      </c>
      <c r="Q8898">
        <v>7.6</v>
      </c>
    </row>
    <row r="8899" spans="1:17" hidden="1" x14ac:dyDescent="0.3">
      <c r="A8899" t="s">
        <v>34455</v>
      </c>
      <c r="B8899" t="s">
        <v>34456</v>
      </c>
      <c r="C8899" s="1" t="str">
        <f t="shared" si="1185"/>
        <v>21:0675</v>
      </c>
      <c r="D8899" s="1" t="str">
        <f t="shared" si="1192"/>
        <v>21:0205</v>
      </c>
      <c r="E8899" t="s">
        <v>34457</v>
      </c>
      <c r="F8899" t="s">
        <v>34458</v>
      </c>
      <c r="H8899">
        <v>63.641418399999999</v>
      </c>
      <c r="I8899">
        <v>-136.27295580000001</v>
      </c>
      <c r="J8899" s="1" t="str">
        <f t="shared" si="1193"/>
        <v>Fluid (stream)</v>
      </c>
      <c r="K8899" s="1" t="str">
        <f t="shared" si="1194"/>
        <v>Untreated Water</v>
      </c>
      <c r="O8899">
        <v>0.77</v>
      </c>
      <c r="P8899">
        <v>110</v>
      </c>
      <c r="Q8899">
        <v>8</v>
      </c>
    </row>
    <row r="8900" spans="1:17" hidden="1" x14ac:dyDescent="0.3">
      <c r="A8900" t="s">
        <v>34459</v>
      </c>
      <c r="B8900" t="s">
        <v>34460</v>
      </c>
      <c r="C8900" s="1" t="str">
        <f t="shared" si="1185"/>
        <v>21:0675</v>
      </c>
      <c r="D8900" s="1" t="str">
        <f t="shared" si="1192"/>
        <v>21:0205</v>
      </c>
      <c r="E8900" t="s">
        <v>34461</v>
      </c>
      <c r="F8900" t="s">
        <v>34462</v>
      </c>
      <c r="H8900">
        <v>63.6344323</v>
      </c>
      <c r="I8900">
        <v>-136.2290041</v>
      </c>
      <c r="J8900" s="1" t="str">
        <f t="shared" si="1193"/>
        <v>Fluid (stream)</v>
      </c>
      <c r="K8900" s="1" t="str">
        <f t="shared" si="1194"/>
        <v>Untreated Water</v>
      </c>
      <c r="O8900">
        <v>0.9</v>
      </c>
      <c r="P8900">
        <v>90</v>
      </c>
      <c r="Q8900">
        <v>8.1999999999999993</v>
      </c>
    </row>
    <row r="8901" spans="1:17" hidden="1" x14ac:dyDescent="0.3">
      <c r="A8901" t="s">
        <v>34463</v>
      </c>
      <c r="B8901" t="s">
        <v>34464</v>
      </c>
      <c r="C8901" s="1" t="str">
        <f t="shared" si="1185"/>
        <v>21:0675</v>
      </c>
      <c r="D8901" s="1" t="str">
        <f t="shared" si="1192"/>
        <v>21:0205</v>
      </c>
      <c r="E8901" t="s">
        <v>34465</v>
      </c>
      <c r="F8901" t="s">
        <v>34466</v>
      </c>
      <c r="H8901">
        <v>63.674230700000003</v>
      </c>
      <c r="I8901">
        <v>-136.14306450000001</v>
      </c>
      <c r="J8901" s="1" t="str">
        <f t="shared" si="1193"/>
        <v>Fluid (stream)</v>
      </c>
      <c r="K8901" s="1" t="str">
        <f t="shared" si="1194"/>
        <v>Untreated Water</v>
      </c>
      <c r="O8901">
        <v>6.9</v>
      </c>
      <c r="P8901">
        <v>110</v>
      </c>
      <c r="Q8901">
        <v>8.1</v>
      </c>
    </row>
    <row r="8902" spans="1:17" hidden="1" x14ac:dyDescent="0.3">
      <c r="A8902" t="s">
        <v>34467</v>
      </c>
      <c r="B8902" t="s">
        <v>34468</v>
      </c>
      <c r="C8902" s="1" t="str">
        <f t="shared" si="1185"/>
        <v>21:0675</v>
      </c>
      <c r="D8902" s="1" t="str">
        <f t="shared" si="1192"/>
        <v>21:0205</v>
      </c>
      <c r="E8902" t="s">
        <v>34469</v>
      </c>
      <c r="F8902" t="s">
        <v>34470</v>
      </c>
      <c r="H8902">
        <v>63.6310225</v>
      </c>
      <c r="I8902">
        <v>-136.1520447</v>
      </c>
      <c r="J8902" s="1" t="str">
        <f t="shared" si="1193"/>
        <v>Fluid (stream)</v>
      </c>
      <c r="K8902" s="1" t="str">
        <f t="shared" si="1194"/>
        <v>Untreated Water</v>
      </c>
      <c r="O8902">
        <v>0.64</v>
      </c>
      <c r="P8902">
        <v>90</v>
      </c>
      <c r="Q8902">
        <v>8</v>
      </c>
    </row>
    <row r="8903" spans="1:17" hidden="1" x14ac:dyDescent="0.3">
      <c r="A8903" t="s">
        <v>34471</v>
      </c>
      <c r="B8903" t="s">
        <v>34472</v>
      </c>
      <c r="C8903" s="1" t="str">
        <f t="shared" si="1185"/>
        <v>21:0675</v>
      </c>
      <c r="D8903" s="1" t="str">
        <f t="shared" si="1192"/>
        <v>21:0205</v>
      </c>
      <c r="E8903" t="s">
        <v>34473</v>
      </c>
      <c r="F8903" t="s">
        <v>34474</v>
      </c>
      <c r="H8903">
        <v>63.636238499999997</v>
      </c>
      <c r="I8903">
        <v>-136.1258737</v>
      </c>
      <c r="J8903" s="1" t="str">
        <f t="shared" si="1193"/>
        <v>Fluid (stream)</v>
      </c>
      <c r="K8903" s="1" t="str">
        <f t="shared" si="1194"/>
        <v>Untreated Water</v>
      </c>
      <c r="O8903">
        <v>5</v>
      </c>
      <c r="P8903">
        <v>150</v>
      </c>
      <c r="Q8903">
        <v>8.1999999999999993</v>
      </c>
    </row>
    <row r="8904" spans="1:17" hidden="1" x14ac:dyDescent="0.3">
      <c r="A8904" t="s">
        <v>34475</v>
      </c>
      <c r="B8904" t="s">
        <v>34476</v>
      </c>
      <c r="C8904" s="1" t="str">
        <f t="shared" si="1185"/>
        <v>21:0675</v>
      </c>
      <c r="D8904" s="1" t="str">
        <f t="shared" si="1192"/>
        <v>21:0205</v>
      </c>
      <c r="E8904" t="s">
        <v>34473</v>
      </c>
      <c r="F8904" t="s">
        <v>34477</v>
      </c>
      <c r="H8904">
        <v>63.636238499999997</v>
      </c>
      <c r="I8904">
        <v>-136.1258737</v>
      </c>
      <c r="J8904" s="1" t="str">
        <f t="shared" si="1193"/>
        <v>Fluid (stream)</v>
      </c>
      <c r="K8904" s="1" t="str">
        <f t="shared" si="1194"/>
        <v>Untreated Water</v>
      </c>
      <c r="O8904">
        <v>4.0999999999999996</v>
      </c>
      <c r="P8904">
        <v>150</v>
      </c>
      <c r="Q8904">
        <v>8.1999999999999993</v>
      </c>
    </row>
    <row r="8905" spans="1:17" hidden="1" x14ac:dyDescent="0.3">
      <c r="A8905" t="s">
        <v>34478</v>
      </c>
      <c r="B8905" t="s">
        <v>34479</v>
      </c>
      <c r="C8905" s="1" t="str">
        <f t="shared" si="1185"/>
        <v>21:0675</v>
      </c>
      <c r="D8905" s="1" t="str">
        <f t="shared" si="1192"/>
        <v>21:0205</v>
      </c>
      <c r="E8905" t="s">
        <v>34480</v>
      </c>
      <c r="F8905" t="s">
        <v>34481</v>
      </c>
      <c r="H8905">
        <v>63.631438600000003</v>
      </c>
      <c r="I8905">
        <v>-136.1244729</v>
      </c>
      <c r="J8905" s="1" t="str">
        <f t="shared" si="1193"/>
        <v>Fluid (stream)</v>
      </c>
      <c r="K8905" s="1" t="str">
        <f t="shared" si="1194"/>
        <v>Untreated Water</v>
      </c>
      <c r="O8905">
        <v>1.4</v>
      </c>
      <c r="P8905">
        <v>110</v>
      </c>
      <c r="Q8905">
        <v>8.1</v>
      </c>
    </row>
    <row r="8906" spans="1:17" hidden="1" x14ac:dyDescent="0.3">
      <c r="A8906" t="s">
        <v>34482</v>
      </c>
      <c r="B8906" t="s">
        <v>34483</v>
      </c>
      <c r="C8906" s="1" t="str">
        <f t="shared" si="1185"/>
        <v>21:0675</v>
      </c>
      <c r="D8906" s="1" t="str">
        <f t="shared" si="1192"/>
        <v>21:0205</v>
      </c>
      <c r="E8906" t="s">
        <v>34484</v>
      </c>
      <c r="F8906" t="s">
        <v>34485</v>
      </c>
      <c r="H8906">
        <v>63.5309594</v>
      </c>
      <c r="I8906">
        <v>-137.6312049</v>
      </c>
      <c r="J8906" s="1" t="str">
        <f t="shared" si="1193"/>
        <v>Fluid (stream)</v>
      </c>
      <c r="K8906" s="1" t="str">
        <f t="shared" si="1194"/>
        <v>Untreated Water</v>
      </c>
      <c r="O8906">
        <v>0.12</v>
      </c>
      <c r="P8906">
        <v>80</v>
      </c>
      <c r="Q8906">
        <v>6.6</v>
      </c>
    </row>
    <row r="8907" spans="1:17" hidden="1" x14ac:dyDescent="0.3">
      <c r="A8907" t="s">
        <v>34486</v>
      </c>
      <c r="B8907" t="s">
        <v>34487</v>
      </c>
      <c r="C8907" s="1" t="str">
        <f t="shared" si="1185"/>
        <v>21:0675</v>
      </c>
      <c r="D8907" s="1" t="str">
        <f t="shared" si="1192"/>
        <v>21:0205</v>
      </c>
      <c r="E8907" t="s">
        <v>34488</v>
      </c>
      <c r="F8907" t="s">
        <v>34489</v>
      </c>
      <c r="H8907">
        <v>63.512014499999999</v>
      </c>
      <c r="I8907">
        <v>-137.65817530000001</v>
      </c>
      <c r="J8907" s="1" t="str">
        <f t="shared" si="1193"/>
        <v>Fluid (stream)</v>
      </c>
      <c r="K8907" s="1" t="str">
        <f t="shared" si="1194"/>
        <v>Untreated Water</v>
      </c>
      <c r="O8907">
        <v>0.1</v>
      </c>
      <c r="P8907">
        <v>80</v>
      </c>
      <c r="Q8907">
        <v>6.3</v>
      </c>
    </row>
    <row r="8908" spans="1:17" hidden="1" x14ac:dyDescent="0.3">
      <c r="A8908" t="s">
        <v>34490</v>
      </c>
      <c r="B8908" t="s">
        <v>34491</v>
      </c>
      <c r="C8908" s="1" t="str">
        <f t="shared" si="1185"/>
        <v>21:0675</v>
      </c>
      <c r="D8908" s="1" t="str">
        <f t="shared" si="1192"/>
        <v>21:0205</v>
      </c>
      <c r="E8908" t="s">
        <v>34492</v>
      </c>
      <c r="F8908" t="s">
        <v>34493</v>
      </c>
      <c r="H8908">
        <v>63.480630599999998</v>
      </c>
      <c r="I8908">
        <v>-137.68770069999999</v>
      </c>
      <c r="J8908" s="1" t="str">
        <f t="shared" si="1193"/>
        <v>Fluid (stream)</v>
      </c>
      <c r="K8908" s="1" t="str">
        <f t="shared" si="1194"/>
        <v>Untreated Water</v>
      </c>
      <c r="O8908">
        <v>0.08</v>
      </c>
      <c r="P8908">
        <v>60</v>
      </c>
      <c r="Q8908">
        <v>7</v>
      </c>
    </row>
    <row r="8909" spans="1:17" hidden="1" x14ac:dyDescent="0.3">
      <c r="A8909" t="s">
        <v>34494</v>
      </c>
      <c r="B8909" t="s">
        <v>34495</v>
      </c>
      <c r="C8909" s="1" t="str">
        <f t="shared" si="1185"/>
        <v>21:0675</v>
      </c>
      <c r="D8909" s="1" t="str">
        <f t="shared" si="1192"/>
        <v>21:0205</v>
      </c>
      <c r="E8909" t="s">
        <v>34496</v>
      </c>
      <c r="F8909" t="s">
        <v>34497</v>
      </c>
      <c r="H8909">
        <v>63.504527299999999</v>
      </c>
      <c r="I8909">
        <v>-137.65223180000001</v>
      </c>
      <c r="J8909" s="1" t="str">
        <f t="shared" si="1193"/>
        <v>Fluid (stream)</v>
      </c>
      <c r="K8909" s="1" t="str">
        <f t="shared" si="1194"/>
        <v>Untreated Water</v>
      </c>
      <c r="O8909">
        <v>2.5000000000000001E-2</v>
      </c>
      <c r="P8909">
        <v>50</v>
      </c>
      <c r="Q8909">
        <v>6.2</v>
      </c>
    </row>
    <row r="8910" spans="1:17" hidden="1" x14ac:dyDescent="0.3">
      <c r="A8910" t="s">
        <v>34498</v>
      </c>
      <c r="B8910" t="s">
        <v>34499</v>
      </c>
      <c r="C8910" s="1" t="str">
        <f t="shared" si="1185"/>
        <v>21:0675</v>
      </c>
      <c r="D8910" s="1" t="str">
        <f t="shared" si="1192"/>
        <v>21:0205</v>
      </c>
      <c r="E8910" t="s">
        <v>34500</v>
      </c>
      <c r="F8910" t="s">
        <v>34501</v>
      </c>
      <c r="H8910">
        <v>63.450908300000002</v>
      </c>
      <c r="I8910">
        <v>-137.7449737</v>
      </c>
      <c r="J8910" s="1" t="str">
        <f t="shared" si="1193"/>
        <v>Fluid (stream)</v>
      </c>
      <c r="K8910" s="1" t="str">
        <f t="shared" si="1194"/>
        <v>Untreated Water</v>
      </c>
      <c r="O8910">
        <v>0.5</v>
      </c>
      <c r="P8910">
        <v>110</v>
      </c>
      <c r="Q8910">
        <v>7.4</v>
      </c>
    </row>
    <row r="8911" spans="1:17" hidden="1" x14ac:dyDescent="0.3">
      <c r="A8911" t="s">
        <v>34502</v>
      </c>
      <c r="B8911" t="s">
        <v>34503</v>
      </c>
      <c r="C8911" s="1" t="str">
        <f t="shared" si="1185"/>
        <v>21:0675</v>
      </c>
      <c r="D8911" s="1" t="str">
        <f t="shared" si="1192"/>
        <v>21:0205</v>
      </c>
      <c r="E8911" t="s">
        <v>34504</v>
      </c>
      <c r="F8911" t="s">
        <v>34505</v>
      </c>
      <c r="H8911">
        <v>63.473937399999997</v>
      </c>
      <c r="I8911">
        <v>-137.8109077</v>
      </c>
      <c r="J8911" s="1" t="str">
        <f t="shared" si="1193"/>
        <v>Fluid (stream)</v>
      </c>
      <c r="K8911" s="1" t="str">
        <f t="shared" si="1194"/>
        <v>Untreated Water</v>
      </c>
      <c r="O8911">
        <v>2.5000000000000001E-2</v>
      </c>
      <c r="P8911">
        <v>120</v>
      </c>
      <c r="Q8911">
        <v>7.2</v>
      </c>
    </row>
    <row r="8912" spans="1:17" hidden="1" x14ac:dyDescent="0.3">
      <c r="A8912" t="s">
        <v>34506</v>
      </c>
      <c r="B8912" t="s">
        <v>34507</v>
      </c>
      <c r="C8912" s="1" t="str">
        <f t="shared" si="1185"/>
        <v>21:0675</v>
      </c>
      <c r="D8912" s="1" t="str">
        <f>HYPERLINK("http://geochem.nrcan.gc.ca/cdogs/content/svy/svy_e.htm", "")</f>
        <v/>
      </c>
      <c r="G8912" s="1" t="str">
        <f>HYPERLINK("http://geochem.nrcan.gc.ca/cdogs/content/cr_/cr_00081_e.htm", "81")</f>
        <v>81</v>
      </c>
      <c r="J8912" t="s">
        <v>11453</v>
      </c>
      <c r="K8912" t="s">
        <v>11454</v>
      </c>
      <c r="O8912">
        <v>0.21</v>
      </c>
      <c r="P8912">
        <v>170</v>
      </c>
      <c r="Q8912">
        <v>8</v>
      </c>
    </row>
    <row r="8913" spans="1:17" hidden="1" x14ac:dyDescent="0.3">
      <c r="A8913" t="s">
        <v>34508</v>
      </c>
      <c r="B8913" t="s">
        <v>34509</v>
      </c>
      <c r="C8913" s="1" t="str">
        <f t="shared" si="1185"/>
        <v>21:0675</v>
      </c>
      <c r="D8913" s="1" t="str">
        <f t="shared" ref="D8913:D8932" si="1195">HYPERLINK("http://geochem.nrcan.gc.ca/cdogs/content/svy/svy210205_e.htm", "21:0205")</f>
        <v>21:0205</v>
      </c>
      <c r="E8913" t="s">
        <v>34510</v>
      </c>
      <c r="F8913" t="s">
        <v>34511</v>
      </c>
      <c r="H8913">
        <v>63.445706899999998</v>
      </c>
      <c r="I8913">
        <v>-137.9494531</v>
      </c>
      <c r="J8913" s="1" t="str">
        <f t="shared" ref="J8913:J8932" si="1196">HYPERLINK("http://geochem.nrcan.gc.ca/cdogs/content/kwd/kwd020018_e.htm", "Fluid (stream)")</f>
        <v>Fluid (stream)</v>
      </c>
      <c r="K8913" s="1" t="str">
        <f t="shared" ref="K8913:K8932" si="1197">HYPERLINK("http://geochem.nrcan.gc.ca/cdogs/content/kwd/kwd080007_e.htm", "Untreated Water")</f>
        <v>Untreated Water</v>
      </c>
      <c r="O8913">
        <v>2.9</v>
      </c>
      <c r="P8913">
        <v>190</v>
      </c>
      <c r="Q8913">
        <v>7.2</v>
      </c>
    </row>
    <row r="8914" spans="1:17" hidden="1" x14ac:dyDescent="0.3">
      <c r="A8914" t="s">
        <v>34512</v>
      </c>
      <c r="B8914" t="s">
        <v>34513</v>
      </c>
      <c r="C8914" s="1" t="str">
        <f t="shared" si="1185"/>
        <v>21:0675</v>
      </c>
      <c r="D8914" s="1" t="str">
        <f t="shared" si="1195"/>
        <v>21:0205</v>
      </c>
      <c r="E8914" t="s">
        <v>34514</v>
      </c>
      <c r="F8914" t="s">
        <v>34515</v>
      </c>
      <c r="H8914">
        <v>63.444502900000003</v>
      </c>
      <c r="I8914">
        <v>-137.91006379999999</v>
      </c>
      <c r="J8914" s="1" t="str">
        <f t="shared" si="1196"/>
        <v>Fluid (stream)</v>
      </c>
      <c r="K8914" s="1" t="str">
        <f t="shared" si="1197"/>
        <v>Untreated Water</v>
      </c>
      <c r="O8914">
        <v>1.5</v>
      </c>
      <c r="P8914">
        <v>180</v>
      </c>
      <c r="Q8914">
        <v>7.5</v>
      </c>
    </row>
    <row r="8915" spans="1:17" hidden="1" x14ac:dyDescent="0.3">
      <c r="A8915" t="s">
        <v>34516</v>
      </c>
      <c r="B8915" t="s">
        <v>34517</v>
      </c>
      <c r="C8915" s="1" t="str">
        <f t="shared" si="1185"/>
        <v>21:0675</v>
      </c>
      <c r="D8915" s="1" t="str">
        <f t="shared" si="1195"/>
        <v>21:0205</v>
      </c>
      <c r="E8915" t="s">
        <v>34518</v>
      </c>
      <c r="F8915" t="s">
        <v>34519</v>
      </c>
      <c r="H8915">
        <v>63.438180199999998</v>
      </c>
      <c r="I8915">
        <v>-137.89279289999999</v>
      </c>
      <c r="J8915" s="1" t="str">
        <f t="shared" si="1196"/>
        <v>Fluid (stream)</v>
      </c>
      <c r="K8915" s="1" t="str">
        <f t="shared" si="1197"/>
        <v>Untreated Water</v>
      </c>
      <c r="O8915">
        <v>2.5000000000000001E-2</v>
      </c>
      <c r="P8915">
        <v>110</v>
      </c>
      <c r="Q8915">
        <v>6.9</v>
      </c>
    </row>
    <row r="8916" spans="1:17" hidden="1" x14ac:dyDescent="0.3">
      <c r="A8916" t="s">
        <v>34520</v>
      </c>
      <c r="B8916" t="s">
        <v>34521</v>
      </c>
      <c r="C8916" s="1" t="str">
        <f t="shared" si="1185"/>
        <v>21:0675</v>
      </c>
      <c r="D8916" s="1" t="str">
        <f t="shared" si="1195"/>
        <v>21:0205</v>
      </c>
      <c r="E8916" t="s">
        <v>34522</v>
      </c>
      <c r="F8916" t="s">
        <v>34523</v>
      </c>
      <c r="H8916">
        <v>63.429480099999999</v>
      </c>
      <c r="I8916">
        <v>-137.81218490000001</v>
      </c>
      <c r="J8916" s="1" t="str">
        <f t="shared" si="1196"/>
        <v>Fluid (stream)</v>
      </c>
      <c r="K8916" s="1" t="str">
        <f t="shared" si="1197"/>
        <v>Untreated Water</v>
      </c>
      <c r="O8916">
        <v>2.5000000000000001E-2</v>
      </c>
      <c r="P8916">
        <v>90</v>
      </c>
      <c r="Q8916">
        <v>6.6</v>
      </c>
    </row>
    <row r="8917" spans="1:17" hidden="1" x14ac:dyDescent="0.3">
      <c r="A8917" t="s">
        <v>34524</v>
      </c>
      <c r="B8917" t="s">
        <v>34525</v>
      </c>
      <c r="C8917" s="1" t="str">
        <f t="shared" si="1185"/>
        <v>21:0675</v>
      </c>
      <c r="D8917" s="1" t="str">
        <f t="shared" si="1195"/>
        <v>21:0205</v>
      </c>
      <c r="E8917" t="s">
        <v>34526</v>
      </c>
      <c r="F8917" t="s">
        <v>34527</v>
      </c>
      <c r="H8917">
        <v>63.422389000000003</v>
      </c>
      <c r="I8917">
        <v>-137.8246815</v>
      </c>
      <c r="J8917" s="1" t="str">
        <f t="shared" si="1196"/>
        <v>Fluid (stream)</v>
      </c>
      <c r="K8917" s="1" t="str">
        <f t="shared" si="1197"/>
        <v>Untreated Water</v>
      </c>
      <c r="O8917">
        <v>1.8</v>
      </c>
      <c r="P8917">
        <v>130</v>
      </c>
      <c r="Q8917">
        <v>7.5</v>
      </c>
    </row>
    <row r="8918" spans="1:17" hidden="1" x14ac:dyDescent="0.3">
      <c r="A8918" t="s">
        <v>34528</v>
      </c>
      <c r="B8918" t="s">
        <v>34529</v>
      </c>
      <c r="C8918" s="1" t="str">
        <f t="shared" si="1185"/>
        <v>21:0675</v>
      </c>
      <c r="D8918" s="1" t="str">
        <f t="shared" si="1195"/>
        <v>21:0205</v>
      </c>
      <c r="E8918" t="s">
        <v>34530</v>
      </c>
      <c r="F8918" t="s">
        <v>34531</v>
      </c>
      <c r="H8918">
        <v>63.396672899999999</v>
      </c>
      <c r="I8918">
        <v>-137.8456047</v>
      </c>
      <c r="J8918" s="1" t="str">
        <f t="shared" si="1196"/>
        <v>Fluid (stream)</v>
      </c>
      <c r="K8918" s="1" t="str">
        <f t="shared" si="1197"/>
        <v>Untreated Water</v>
      </c>
      <c r="O8918">
        <v>2.5000000000000001E-2</v>
      </c>
      <c r="P8918">
        <v>80</v>
      </c>
      <c r="Q8918">
        <v>7.4</v>
      </c>
    </row>
    <row r="8919" spans="1:17" hidden="1" x14ac:dyDescent="0.3">
      <c r="A8919" t="s">
        <v>34532</v>
      </c>
      <c r="B8919" t="s">
        <v>34533</v>
      </c>
      <c r="C8919" s="1" t="str">
        <f t="shared" si="1185"/>
        <v>21:0675</v>
      </c>
      <c r="D8919" s="1" t="str">
        <f t="shared" si="1195"/>
        <v>21:0205</v>
      </c>
      <c r="E8919" t="s">
        <v>34534</v>
      </c>
      <c r="F8919" t="s">
        <v>34535</v>
      </c>
      <c r="H8919">
        <v>63.387004099999999</v>
      </c>
      <c r="I8919">
        <v>-137.89496310000001</v>
      </c>
      <c r="J8919" s="1" t="str">
        <f t="shared" si="1196"/>
        <v>Fluid (stream)</v>
      </c>
      <c r="K8919" s="1" t="str">
        <f t="shared" si="1197"/>
        <v>Untreated Water</v>
      </c>
      <c r="O8919">
        <v>2.5000000000000001E-2</v>
      </c>
      <c r="P8919">
        <v>70</v>
      </c>
      <c r="Q8919">
        <v>6.9</v>
      </c>
    </row>
    <row r="8920" spans="1:17" hidden="1" x14ac:dyDescent="0.3">
      <c r="A8920" t="s">
        <v>34536</v>
      </c>
      <c r="B8920" t="s">
        <v>34537</v>
      </c>
      <c r="C8920" s="1" t="str">
        <f t="shared" si="1185"/>
        <v>21:0675</v>
      </c>
      <c r="D8920" s="1" t="str">
        <f t="shared" si="1195"/>
        <v>21:0205</v>
      </c>
      <c r="E8920" t="s">
        <v>34538</v>
      </c>
      <c r="F8920" t="s">
        <v>34539</v>
      </c>
      <c r="H8920">
        <v>63.392354900000001</v>
      </c>
      <c r="I8920">
        <v>-137.92806719999999</v>
      </c>
      <c r="J8920" s="1" t="str">
        <f t="shared" si="1196"/>
        <v>Fluid (stream)</v>
      </c>
      <c r="K8920" s="1" t="str">
        <f t="shared" si="1197"/>
        <v>Untreated Water</v>
      </c>
      <c r="O8920">
        <v>1.3</v>
      </c>
      <c r="P8920">
        <v>170</v>
      </c>
      <c r="Q8920">
        <v>7.5</v>
      </c>
    </row>
    <row r="8921" spans="1:17" hidden="1" x14ac:dyDescent="0.3">
      <c r="A8921" t="s">
        <v>34540</v>
      </c>
      <c r="B8921" t="s">
        <v>34541</v>
      </c>
      <c r="C8921" s="1" t="str">
        <f t="shared" si="1185"/>
        <v>21:0675</v>
      </c>
      <c r="D8921" s="1" t="str">
        <f t="shared" si="1195"/>
        <v>21:0205</v>
      </c>
      <c r="E8921" t="s">
        <v>34542</v>
      </c>
      <c r="F8921" t="s">
        <v>34543</v>
      </c>
      <c r="H8921">
        <v>63.371386800000003</v>
      </c>
      <c r="I8921">
        <v>-137.92046439999999</v>
      </c>
      <c r="J8921" s="1" t="str">
        <f t="shared" si="1196"/>
        <v>Fluid (stream)</v>
      </c>
      <c r="K8921" s="1" t="str">
        <f t="shared" si="1197"/>
        <v>Untreated Water</v>
      </c>
      <c r="O8921">
        <v>2.5000000000000001E-2</v>
      </c>
      <c r="P8921">
        <v>80</v>
      </c>
      <c r="Q8921">
        <v>7.3</v>
      </c>
    </row>
    <row r="8922" spans="1:17" hidden="1" x14ac:dyDescent="0.3">
      <c r="A8922" t="s">
        <v>34544</v>
      </c>
      <c r="B8922" t="s">
        <v>34545</v>
      </c>
      <c r="C8922" s="1" t="str">
        <f t="shared" ref="C8922:C8985" si="1198">HYPERLINK("http://geochem.nrcan.gc.ca/cdogs/content/bdl/bdl210675_e.htm", "21:0675")</f>
        <v>21:0675</v>
      </c>
      <c r="D8922" s="1" t="str">
        <f t="shared" si="1195"/>
        <v>21:0205</v>
      </c>
      <c r="E8922" t="s">
        <v>34546</v>
      </c>
      <c r="F8922" t="s">
        <v>34547</v>
      </c>
      <c r="H8922">
        <v>63.371106599999997</v>
      </c>
      <c r="I8922">
        <v>-137.9437101</v>
      </c>
      <c r="J8922" s="1" t="str">
        <f t="shared" si="1196"/>
        <v>Fluid (stream)</v>
      </c>
      <c r="K8922" s="1" t="str">
        <f t="shared" si="1197"/>
        <v>Untreated Water</v>
      </c>
      <c r="O8922">
        <v>0.38</v>
      </c>
      <c r="P8922">
        <v>100</v>
      </c>
      <c r="Q8922">
        <v>7</v>
      </c>
    </row>
    <row r="8923" spans="1:17" hidden="1" x14ac:dyDescent="0.3">
      <c r="A8923" t="s">
        <v>34548</v>
      </c>
      <c r="B8923" t="s">
        <v>34549</v>
      </c>
      <c r="C8923" s="1" t="str">
        <f t="shared" si="1198"/>
        <v>21:0675</v>
      </c>
      <c r="D8923" s="1" t="str">
        <f t="shared" si="1195"/>
        <v>21:0205</v>
      </c>
      <c r="E8923" t="s">
        <v>34550</v>
      </c>
      <c r="F8923" t="s">
        <v>34551</v>
      </c>
      <c r="H8923">
        <v>63.353763899999997</v>
      </c>
      <c r="I8923">
        <v>-137.94587229999999</v>
      </c>
      <c r="J8923" s="1" t="str">
        <f t="shared" si="1196"/>
        <v>Fluid (stream)</v>
      </c>
      <c r="K8923" s="1" t="str">
        <f t="shared" si="1197"/>
        <v>Untreated Water</v>
      </c>
      <c r="O8923">
        <v>2.5000000000000001E-2</v>
      </c>
      <c r="P8923">
        <v>120</v>
      </c>
      <c r="Q8923">
        <v>6.2</v>
      </c>
    </row>
    <row r="8924" spans="1:17" hidden="1" x14ac:dyDescent="0.3">
      <c r="A8924" t="s">
        <v>34552</v>
      </c>
      <c r="B8924" t="s">
        <v>34553</v>
      </c>
      <c r="C8924" s="1" t="str">
        <f t="shared" si="1198"/>
        <v>21:0675</v>
      </c>
      <c r="D8924" s="1" t="str">
        <f t="shared" si="1195"/>
        <v>21:0205</v>
      </c>
      <c r="E8924" t="s">
        <v>34554</v>
      </c>
      <c r="F8924" t="s">
        <v>34555</v>
      </c>
      <c r="H8924">
        <v>63.355542999999997</v>
      </c>
      <c r="I8924">
        <v>-137.86113130000001</v>
      </c>
      <c r="J8924" s="1" t="str">
        <f t="shared" si="1196"/>
        <v>Fluid (stream)</v>
      </c>
      <c r="K8924" s="1" t="str">
        <f t="shared" si="1197"/>
        <v>Untreated Water</v>
      </c>
      <c r="O8924">
        <v>3.2</v>
      </c>
      <c r="P8924">
        <v>330</v>
      </c>
      <c r="Q8924">
        <v>7.9</v>
      </c>
    </row>
    <row r="8925" spans="1:17" hidden="1" x14ac:dyDescent="0.3">
      <c r="A8925" t="s">
        <v>34556</v>
      </c>
      <c r="B8925" t="s">
        <v>34557</v>
      </c>
      <c r="C8925" s="1" t="str">
        <f t="shared" si="1198"/>
        <v>21:0675</v>
      </c>
      <c r="D8925" s="1" t="str">
        <f t="shared" si="1195"/>
        <v>21:0205</v>
      </c>
      <c r="E8925" t="s">
        <v>34554</v>
      </c>
      <c r="F8925" t="s">
        <v>34558</v>
      </c>
      <c r="H8925">
        <v>63.355542999999997</v>
      </c>
      <c r="I8925">
        <v>-137.86113130000001</v>
      </c>
      <c r="J8925" s="1" t="str">
        <f t="shared" si="1196"/>
        <v>Fluid (stream)</v>
      </c>
      <c r="K8925" s="1" t="str">
        <f t="shared" si="1197"/>
        <v>Untreated Water</v>
      </c>
      <c r="O8925">
        <v>3.1</v>
      </c>
      <c r="P8925">
        <v>340</v>
      </c>
      <c r="Q8925">
        <v>7.8</v>
      </c>
    </row>
    <row r="8926" spans="1:17" hidden="1" x14ac:dyDescent="0.3">
      <c r="A8926" t="s">
        <v>34559</v>
      </c>
      <c r="B8926" t="s">
        <v>34560</v>
      </c>
      <c r="C8926" s="1" t="str">
        <f t="shared" si="1198"/>
        <v>21:0675</v>
      </c>
      <c r="D8926" s="1" t="str">
        <f t="shared" si="1195"/>
        <v>21:0205</v>
      </c>
      <c r="E8926" t="s">
        <v>34561</v>
      </c>
      <c r="F8926" t="s">
        <v>34562</v>
      </c>
      <c r="H8926">
        <v>63.373460899999998</v>
      </c>
      <c r="I8926">
        <v>-137.82235019999999</v>
      </c>
      <c r="J8926" s="1" t="str">
        <f t="shared" si="1196"/>
        <v>Fluid (stream)</v>
      </c>
      <c r="K8926" s="1" t="str">
        <f t="shared" si="1197"/>
        <v>Untreated Water</v>
      </c>
      <c r="O8926">
        <v>0.32</v>
      </c>
      <c r="P8926">
        <v>140</v>
      </c>
      <c r="Q8926">
        <v>7.6</v>
      </c>
    </row>
    <row r="8927" spans="1:17" hidden="1" x14ac:dyDescent="0.3">
      <c r="A8927" t="s">
        <v>34563</v>
      </c>
      <c r="B8927" t="s">
        <v>34564</v>
      </c>
      <c r="C8927" s="1" t="str">
        <f t="shared" si="1198"/>
        <v>21:0675</v>
      </c>
      <c r="D8927" s="1" t="str">
        <f t="shared" si="1195"/>
        <v>21:0205</v>
      </c>
      <c r="E8927" t="s">
        <v>34565</v>
      </c>
      <c r="F8927" t="s">
        <v>34566</v>
      </c>
      <c r="H8927">
        <v>63.399520299999999</v>
      </c>
      <c r="I8927">
        <v>-137.7429649</v>
      </c>
      <c r="J8927" s="1" t="str">
        <f t="shared" si="1196"/>
        <v>Fluid (stream)</v>
      </c>
      <c r="K8927" s="1" t="str">
        <f t="shared" si="1197"/>
        <v>Untreated Water</v>
      </c>
      <c r="O8927">
        <v>2.5000000000000001E-2</v>
      </c>
      <c r="P8927">
        <v>120</v>
      </c>
      <c r="Q8927">
        <v>7.1</v>
      </c>
    </row>
    <row r="8928" spans="1:17" hidden="1" x14ac:dyDescent="0.3">
      <c r="A8928" t="s">
        <v>34567</v>
      </c>
      <c r="B8928" t="s">
        <v>34568</v>
      </c>
      <c r="C8928" s="1" t="str">
        <f t="shared" si="1198"/>
        <v>21:0675</v>
      </c>
      <c r="D8928" s="1" t="str">
        <f t="shared" si="1195"/>
        <v>21:0205</v>
      </c>
      <c r="E8928" t="s">
        <v>34569</v>
      </c>
      <c r="F8928" t="s">
        <v>34570</v>
      </c>
      <c r="H8928">
        <v>63.4288314</v>
      </c>
      <c r="I8928">
        <v>-137.6993889</v>
      </c>
      <c r="J8928" s="1" t="str">
        <f t="shared" si="1196"/>
        <v>Fluid (stream)</v>
      </c>
      <c r="K8928" s="1" t="str">
        <f t="shared" si="1197"/>
        <v>Untreated Water</v>
      </c>
      <c r="O8928">
        <v>0.46</v>
      </c>
      <c r="P8928">
        <v>190</v>
      </c>
      <c r="Q8928">
        <v>7.4</v>
      </c>
    </row>
    <row r="8929" spans="1:17" hidden="1" x14ac:dyDescent="0.3">
      <c r="A8929" t="s">
        <v>34571</v>
      </c>
      <c r="B8929" t="s">
        <v>34572</v>
      </c>
      <c r="C8929" s="1" t="str">
        <f t="shared" si="1198"/>
        <v>21:0675</v>
      </c>
      <c r="D8929" s="1" t="str">
        <f t="shared" si="1195"/>
        <v>21:0205</v>
      </c>
      <c r="E8929" t="s">
        <v>34573</v>
      </c>
      <c r="F8929" t="s">
        <v>34574</v>
      </c>
      <c r="H8929">
        <v>63.468339499999999</v>
      </c>
      <c r="I8929">
        <v>-137.62962469999999</v>
      </c>
      <c r="J8929" s="1" t="str">
        <f t="shared" si="1196"/>
        <v>Fluid (stream)</v>
      </c>
      <c r="K8929" s="1" t="str">
        <f t="shared" si="1197"/>
        <v>Untreated Water</v>
      </c>
      <c r="O8929">
        <v>2.5000000000000001E-2</v>
      </c>
      <c r="P8929">
        <v>120</v>
      </c>
      <c r="Q8929">
        <v>7.4</v>
      </c>
    </row>
    <row r="8930" spans="1:17" hidden="1" x14ac:dyDescent="0.3">
      <c r="A8930" t="s">
        <v>34575</v>
      </c>
      <c r="B8930" t="s">
        <v>34576</v>
      </c>
      <c r="C8930" s="1" t="str">
        <f t="shared" si="1198"/>
        <v>21:0675</v>
      </c>
      <c r="D8930" s="1" t="str">
        <f t="shared" si="1195"/>
        <v>21:0205</v>
      </c>
      <c r="E8930" t="s">
        <v>34577</v>
      </c>
      <c r="F8930" t="s">
        <v>34578</v>
      </c>
      <c r="H8930">
        <v>63.462707799999997</v>
      </c>
      <c r="I8930">
        <v>-137.6159792</v>
      </c>
      <c r="J8930" s="1" t="str">
        <f t="shared" si="1196"/>
        <v>Fluid (stream)</v>
      </c>
      <c r="K8930" s="1" t="str">
        <f t="shared" si="1197"/>
        <v>Untreated Water</v>
      </c>
      <c r="O8930">
        <v>2</v>
      </c>
      <c r="P8930">
        <v>230</v>
      </c>
      <c r="Q8930">
        <v>7.3</v>
      </c>
    </row>
    <row r="8931" spans="1:17" hidden="1" x14ac:dyDescent="0.3">
      <c r="A8931" t="s">
        <v>34579</v>
      </c>
      <c r="B8931" t="s">
        <v>34580</v>
      </c>
      <c r="C8931" s="1" t="str">
        <f t="shared" si="1198"/>
        <v>21:0675</v>
      </c>
      <c r="D8931" s="1" t="str">
        <f t="shared" si="1195"/>
        <v>21:0205</v>
      </c>
      <c r="E8931" t="s">
        <v>34581</v>
      </c>
      <c r="F8931" t="s">
        <v>34582</v>
      </c>
      <c r="H8931">
        <v>63.5059027</v>
      </c>
      <c r="I8931">
        <v>-137.5929314</v>
      </c>
      <c r="J8931" s="1" t="str">
        <f t="shared" si="1196"/>
        <v>Fluid (stream)</v>
      </c>
      <c r="K8931" s="1" t="str">
        <f t="shared" si="1197"/>
        <v>Untreated Water</v>
      </c>
      <c r="O8931">
        <v>2.5000000000000001E-2</v>
      </c>
      <c r="P8931">
        <v>70</v>
      </c>
      <c r="Q8931">
        <v>6.5</v>
      </c>
    </row>
    <row r="8932" spans="1:17" hidden="1" x14ac:dyDescent="0.3">
      <c r="A8932" t="s">
        <v>34583</v>
      </c>
      <c r="B8932" t="s">
        <v>34584</v>
      </c>
      <c r="C8932" s="1" t="str">
        <f t="shared" si="1198"/>
        <v>21:0675</v>
      </c>
      <c r="D8932" s="1" t="str">
        <f t="shared" si="1195"/>
        <v>21:0205</v>
      </c>
      <c r="E8932" t="s">
        <v>34585</v>
      </c>
      <c r="F8932" t="s">
        <v>34586</v>
      </c>
      <c r="H8932">
        <v>63.531407000000002</v>
      </c>
      <c r="I8932">
        <v>-137.5073166</v>
      </c>
      <c r="J8932" s="1" t="str">
        <f t="shared" si="1196"/>
        <v>Fluid (stream)</v>
      </c>
      <c r="K8932" s="1" t="str">
        <f t="shared" si="1197"/>
        <v>Untreated Water</v>
      </c>
      <c r="O8932">
        <v>0.79</v>
      </c>
      <c r="P8932">
        <v>120</v>
      </c>
      <c r="Q8932">
        <v>7.4</v>
      </c>
    </row>
    <row r="8933" spans="1:17" hidden="1" x14ac:dyDescent="0.3">
      <c r="A8933" t="s">
        <v>34587</v>
      </c>
      <c r="B8933" t="s">
        <v>34588</v>
      </c>
      <c r="C8933" s="1" t="str">
        <f t="shared" si="1198"/>
        <v>21:0675</v>
      </c>
      <c r="D8933" s="1" t="str">
        <f>HYPERLINK("http://geochem.nrcan.gc.ca/cdogs/content/svy/svy_e.htm", "")</f>
        <v/>
      </c>
      <c r="G8933" s="1" t="str">
        <f>HYPERLINK("http://geochem.nrcan.gc.ca/cdogs/content/cr_/cr_00082_e.htm", "82")</f>
        <v>82</v>
      </c>
      <c r="J8933" t="s">
        <v>11453</v>
      </c>
      <c r="K8933" t="s">
        <v>11454</v>
      </c>
      <c r="O8933">
        <v>1.2</v>
      </c>
      <c r="P8933">
        <v>330</v>
      </c>
      <c r="Q8933">
        <v>7.6</v>
      </c>
    </row>
    <row r="8934" spans="1:17" hidden="1" x14ac:dyDescent="0.3">
      <c r="A8934" t="s">
        <v>34589</v>
      </c>
      <c r="B8934" t="s">
        <v>34590</v>
      </c>
      <c r="C8934" s="1" t="str">
        <f t="shared" si="1198"/>
        <v>21:0675</v>
      </c>
      <c r="D8934" s="1" t="str">
        <f t="shared" ref="D8934:D8946" si="1199">HYPERLINK("http://geochem.nrcan.gc.ca/cdogs/content/svy/svy210205_e.htm", "21:0205")</f>
        <v>21:0205</v>
      </c>
      <c r="E8934" t="s">
        <v>34591</v>
      </c>
      <c r="F8934" t="s">
        <v>34592</v>
      </c>
      <c r="H8934">
        <v>63.538276500000002</v>
      </c>
      <c r="I8934">
        <v>-137.51397789999999</v>
      </c>
      <c r="J8934" s="1" t="str">
        <f t="shared" ref="J8934:J8946" si="1200">HYPERLINK("http://geochem.nrcan.gc.ca/cdogs/content/kwd/kwd020018_e.htm", "Fluid (stream)")</f>
        <v>Fluid (stream)</v>
      </c>
      <c r="K8934" s="1" t="str">
        <f t="shared" ref="K8934:K8946" si="1201">HYPERLINK("http://geochem.nrcan.gc.ca/cdogs/content/kwd/kwd080007_e.htm", "Untreated Water")</f>
        <v>Untreated Water</v>
      </c>
      <c r="O8934">
        <v>0.36</v>
      </c>
      <c r="P8934">
        <v>130</v>
      </c>
      <c r="Q8934">
        <v>7.3</v>
      </c>
    </row>
    <row r="8935" spans="1:17" hidden="1" x14ac:dyDescent="0.3">
      <c r="A8935" t="s">
        <v>34593</v>
      </c>
      <c r="B8935" t="s">
        <v>34594</v>
      </c>
      <c r="C8935" s="1" t="str">
        <f t="shared" si="1198"/>
        <v>21:0675</v>
      </c>
      <c r="D8935" s="1" t="str">
        <f t="shared" si="1199"/>
        <v>21:0205</v>
      </c>
      <c r="E8935" t="s">
        <v>34595</v>
      </c>
      <c r="F8935" t="s">
        <v>34596</v>
      </c>
      <c r="H8935">
        <v>63.553550199999997</v>
      </c>
      <c r="I8935">
        <v>-137.48580340000001</v>
      </c>
      <c r="J8935" s="1" t="str">
        <f t="shared" si="1200"/>
        <v>Fluid (stream)</v>
      </c>
      <c r="K8935" s="1" t="str">
        <f t="shared" si="1201"/>
        <v>Untreated Water</v>
      </c>
    </row>
    <row r="8936" spans="1:17" hidden="1" x14ac:dyDescent="0.3">
      <c r="A8936" t="s">
        <v>34597</v>
      </c>
      <c r="B8936" t="s">
        <v>34598</v>
      </c>
      <c r="C8936" s="1" t="str">
        <f t="shared" si="1198"/>
        <v>21:0675</v>
      </c>
      <c r="D8936" s="1" t="str">
        <f t="shared" si="1199"/>
        <v>21:0205</v>
      </c>
      <c r="E8936" t="s">
        <v>34599</v>
      </c>
      <c r="F8936" t="s">
        <v>34600</v>
      </c>
      <c r="H8936">
        <v>63.569917500000003</v>
      </c>
      <c r="I8936">
        <v>-137.53562740000001</v>
      </c>
      <c r="J8936" s="1" t="str">
        <f t="shared" si="1200"/>
        <v>Fluid (stream)</v>
      </c>
      <c r="K8936" s="1" t="str">
        <f t="shared" si="1201"/>
        <v>Untreated Water</v>
      </c>
      <c r="O8936">
        <v>0.15</v>
      </c>
      <c r="P8936">
        <v>150</v>
      </c>
      <c r="Q8936">
        <v>7.4</v>
      </c>
    </row>
    <row r="8937" spans="1:17" hidden="1" x14ac:dyDescent="0.3">
      <c r="A8937" t="s">
        <v>34601</v>
      </c>
      <c r="B8937" t="s">
        <v>34602</v>
      </c>
      <c r="C8937" s="1" t="str">
        <f t="shared" si="1198"/>
        <v>21:0675</v>
      </c>
      <c r="D8937" s="1" t="str">
        <f t="shared" si="1199"/>
        <v>21:0205</v>
      </c>
      <c r="E8937" t="s">
        <v>34603</v>
      </c>
      <c r="F8937" t="s">
        <v>34604</v>
      </c>
      <c r="H8937">
        <v>63.459378000000001</v>
      </c>
      <c r="I8937">
        <v>-137.5478541</v>
      </c>
      <c r="J8937" s="1" t="str">
        <f t="shared" si="1200"/>
        <v>Fluid (stream)</v>
      </c>
      <c r="K8937" s="1" t="str">
        <f t="shared" si="1201"/>
        <v>Untreated Water</v>
      </c>
      <c r="O8937">
        <v>2.5000000000000001E-2</v>
      </c>
      <c r="P8937">
        <v>100</v>
      </c>
      <c r="Q8937">
        <v>7.1</v>
      </c>
    </row>
    <row r="8938" spans="1:17" hidden="1" x14ac:dyDescent="0.3">
      <c r="A8938" t="s">
        <v>34605</v>
      </c>
      <c r="B8938" t="s">
        <v>34606</v>
      </c>
      <c r="C8938" s="1" t="str">
        <f t="shared" si="1198"/>
        <v>21:0675</v>
      </c>
      <c r="D8938" s="1" t="str">
        <f t="shared" si="1199"/>
        <v>21:0205</v>
      </c>
      <c r="E8938" t="s">
        <v>34607</v>
      </c>
      <c r="F8938" t="s">
        <v>34608</v>
      </c>
      <c r="H8938">
        <v>63.429385600000003</v>
      </c>
      <c r="I8938">
        <v>-137.59060339999999</v>
      </c>
      <c r="J8938" s="1" t="str">
        <f t="shared" si="1200"/>
        <v>Fluid (stream)</v>
      </c>
      <c r="K8938" s="1" t="str">
        <f t="shared" si="1201"/>
        <v>Untreated Water</v>
      </c>
      <c r="O8938">
        <v>3.9</v>
      </c>
      <c r="P8938">
        <v>350</v>
      </c>
      <c r="Q8938">
        <v>7.4</v>
      </c>
    </row>
    <row r="8939" spans="1:17" hidden="1" x14ac:dyDescent="0.3">
      <c r="A8939" t="s">
        <v>34609</v>
      </c>
      <c r="B8939" t="s">
        <v>34610</v>
      </c>
      <c r="C8939" s="1" t="str">
        <f t="shared" si="1198"/>
        <v>21:0675</v>
      </c>
      <c r="D8939" s="1" t="str">
        <f t="shared" si="1199"/>
        <v>21:0205</v>
      </c>
      <c r="E8939" t="s">
        <v>34611</v>
      </c>
      <c r="F8939" t="s">
        <v>34612</v>
      </c>
      <c r="H8939">
        <v>63.420355700000002</v>
      </c>
      <c r="I8939">
        <v>-137.54649280000001</v>
      </c>
      <c r="J8939" s="1" t="str">
        <f t="shared" si="1200"/>
        <v>Fluid (stream)</v>
      </c>
      <c r="K8939" s="1" t="str">
        <f t="shared" si="1201"/>
        <v>Untreated Water</v>
      </c>
      <c r="O8939">
        <v>1.6</v>
      </c>
      <c r="P8939">
        <v>280</v>
      </c>
      <c r="Q8939">
        <v>7.3</v>
      </c>
    </row>
    <row r="8940" spans="1:17" hidden="1" x14ac:dyDescent="0.3">
      <c r="A8940" t="s">
        <v>34613</v>
      </c>
      <c r="B8940" t="s">
        <v>34614</v>
      </c>
      <c r="C8940" s="1" t="str">
        <f t="shared" si="1198"/>
        <v>21:0675</v>
      </c>
      <c r="D8940" s="1" t="str">
        <f t="shared" si="1199"/>
        <v>21:0205</v>
      </c>
      <c r="E8940" t="s">
        <v>34615</v>
      </c>
      <c r="F8940" t="s">
        <v>34616</v>
      </c>
      <c r="H8940">
        <v>63.390522400000002</v>
      </c>
      <c r="I8940">
        <v>-137.6021365</v>
      </c>
      <c r="J8940" s="1" t="str">
        <f t="shared" si="1200"/>
        <v>Fluid (stream)</v>
      </c>
      <c r="K8940" s="1" t="str">
        <f t="shared" si="1201"/>
        <v>Untreated Water</v>
      </c>
      <c r="O8940">
        <v>2.5000000000000001E-2</v>
      </c>
      <c r="P8940">
        <v>120</v>
      </c>
      <c r="Q8940">
        <v>6.1</v>
      </c>
    </row>
    <row r="8941" spans="1:17" hidden="1" x14ac:dyDescent="0.3">
      <c r="A8941" t="s">
        <v>34617</v>
      </c>
      <c r="B8941" t="s">
        <v>34618</v>
      </c>
      <c r="C8941" s="1" t="str">
        <f t="shared" si="1198"/>
        <v>21:0675</v>
      </c>
      <c r="D8941" s="1" t="str">
        <f t="shared" si="1199"/>
        <v>21:0205</v>
      </c>
      <c r="E8941" t="s">
        <v>34619</v>
      </c>
      <c r="F8941" t="s">
        <v>34620</v>
      </c>
      <c r="H8941">
        <v>63.3776662</v>
      </c>
      <c r="I8941">
        <v>-137.69748530000001</v>
      </c>
      <c r="J8941" s="1" t="str">
        <f t="shared" si="1200"/>
        <v>Fluid (stream)</v>
      </c>
      <c r="K8941" s="1" t="str">
        <f t="shared" si="1201"/>
        <v>Untreated Water</v>
      </c>
      <c r="O8941">
        <v>2.5000000000000001E-2</v>
      </c>
      <c r="P8941">
        <v>100</v>
      </c>
      <c r="Q8941">
        <v>6.9</v>
      </c>
    </row>
    <row r="8942" spans="1:17" hidden="1" x14ac:dyDescent="0.3">
      <c r="A8942" t="s">
        <v>34621</v>
      </c>
      <c r="B8942" t="s">
        <v>34622</v>
      </c>
      <c r="C8942" s="1" t="str">
        <f t="shared" si="1198"/>
        <v>21:0675</v>
      </c>
      <c r="D8942" s="1" t="str">
        <f t="shared" si="1199"/>
        <v>21:0205</v>
      </c>
      <c r="E8942" t="s">
        <v>34623</v>
      </c>
      <c r="F8942" t="s">
        <v>34624</v>
      </c>
      <c r="H8942">
        <v>63.358307400000001</v>
      </c>
      <c r="I8942">
        <v>-137.7354129</v>
      </c>
      <c r="J8942" s="1" t="str">
        <f t="shared" si="1200"/>
        <v>Fluid (stream)</v>
      </c>
      <c r="K8942" s="1" t="str">
        <f t="shared" si="1201"/>
        <v>Untreated Water</v>
      </c>
      <c r="O8942">
        <v>0.28000000000000003</v>
      </c>
      <c r="P8942">
        <v>80</v>
      </c>
      <c r="Q8942">
        <v>7</v>
      </c>
    </row>
    <row r="8943" spans="1:17" hidden="1" x14ac:dyDescent="0.3">
      <c r="A8943" t="s">
        <v>34625</v>
      </c>
      <c r="B8943" t="s">
        <v>34626</v>
      </c>
      <c r="C8943" s="1" t="str">
        <f t="shared" si="1198"/>
        <v>21:0675</v>
      </c>
      <c r="D8943" s="1" t="str">
        <f t="shared" si="1199"/>
        <v>21:0205</v>
      </c>
      <c r="E8943" t="s">
        <v>34627</v>
      </c>
      <c r="F8943" t="s">
        <v>34628</v>
      </c>
      <c r="H8943">
        <v>63.345289100000002</v>
      </c>
      <c r="I8943">
        <v>-137.76080540000001</v>
      </c>
      <c r="J8943" s="1" t="str">
        <f t="shared" si="1200"/>
        <v>Fluid (stream)</v>
      </c>
      <c r="K8943" s="1" t="str">
        <f t="shared" si="1201"/>
        <v>Untreated Water</v>
      </c>
      <c r="O8943">
        <v>0.23</v>
      </c>
      <c r="P8943">
        <v>80</v>
      </c>
      <c r="Q8943">
        <v>6.9</v>
      </c>
    </row>
    <row r="8944" spans="1:17" hidden="1" x14ac:dyDescent="0.3">
      <c r="A8944" t="s">
        <v>34629</v>
      </c>
      <c r="B8944" t="s">
        <v>34630</v>
      </c>
      <c r="C8944" s="1" t="str">
        <f t="shared" si="1198"/>
        <v>21:0675</v>
      </c>
      <c r="D8944" s="1" t="str">
        <f t="shared" si="1199"/>
        <v>21:0205</v>
      </c>
      <c r="E8944" t="s">
        <v>34627</v>
      </c>
      <c r="F8944" t="s">
        <v>34631</v>
      </c>
      <c r="H8944">
        <v>63.345289100000002</v>
      </c>
      <c r="I8944">
        <v>-137.76080540000001</v>
      </c>
      <c r="J8944" s="1" t="str">
        <f t="shared" si="1200"/>
        <v>Fluid (stream)</v>
      </c>
      <c r="K8944" s="1" t="str">
        <f t="shared" si="1201"/>
        <v>Untreated Water</v>
      </c>
      <c r="O8944">
        <v>0.23</v>
      </c>
      <c r="P8944">
        <v>80</v>
      </c>
      <c r="Q8944">
        <v>7</v>
      </c>
    </row>
    <row r="8945" spans="1:17" hidden="1" x14ac:dyDescent="0.3">
      <c r="A8945" t="s">
        <v>34632</v>
      </c>
      <c r="B8945" t="s">
        <v>34633</v>
      </c>
      <c r="C8945" s="1" t="str">
        <f t="shared" si="1198"/>
        <v>21:0675</v>
      </c>
      <c r="D8945" s="1" t="str">
        <f t="shared" si="1199"/>
        <v>21:0205</v>
      </c>
      <c r="E8945" t="s">
        <v>34634</v>
      </c>
      <c r="F8945" t="s">
        <v>34635</v>
      </c>
      <c r="H8945">
        <v>63.335303099999997</v>
      </c>
      <c r="I8945">
        <v>-137.80947219999999</v>
      </c>
      <c r="J8945" s="1" t="str">
        <f t="shared" si="1200"/>
        <v>Fluid (stream)</v>
      </c>
      <c r="K8945" s="1" t="str">
        <f t="shared" si="1201"/>
        <v>Untreated Water</v>
      </c>
      <c r="O8945">
        <v>0.13</v>
      </c>
      <c r="P8945">
        <v>80</v>
      </c>
      <c r="Q8945">
        <v>7</v>
      </c>
    </row>
    <row r="8946" spans="1:17" hidden="1" x14ac:dyDescent="0.3">
      <c r="A8946" t="s">
        <v>34636</v>
      </c>
      <c r="B8946" t="s">
        <v>34637</v>
      </c>
      <c r="C8946" s="1" t="str">
        <f t="shared" si="1198"/>
        <v>21:0675</v>
      </c>
      <c r="D8946" s="1" t="str">
        <f t="shared" si="1199"/>
        <v>21:0205</v>
      </c>
      <c r="E8946" t="s">
        <v>34638</v>
      </c>
      <c r="F8946" t="s">
        <v>34639</v>
      </c>
      <c r="H8946">
        <v>63.3340526</v>
      </c>
      <c r="I8946">
        <v>-137.79953739999999</v>
      </c>
      <c r="J8946" s="1" t="str">
        <f t="shared" si="1200"/>
        <v>Fluid (stream)</v>
      </c>
      <c r="K8946" s="1" t="str">
        <f t="shared" si="1201"/>
        <v>Untreated Water</v>
      </c>
      <c r="O8946">
        <v>0.28000000000000003</v>
      </c>
      <c r="P8946">
        <v>70</v>
      </c>
      <c r="Q8946">
        <v>6.9</v>
      </c>
    </row>
    <row r="8947" spans="1:17" hidden="1" x14ac:dyDescent="0.3">
      <c r="A8947" t="s">
        <v>34640</v>
      </c>
      <c r="B8947" t="s">
        <v>34641</v>
      </c>
      <c r="C8947" s="1" t="str">
        <f t="shared" si="1198"/>
        <v>21:0675</v>
      </c>
      <c r="D8947" s="1" t="str">
        <f>HYPERLINK("http://geochem.nrcan.gc.ca/cdogs/content/svy/svy_e.htm", "")</f>
        <v/>
      </c>
      <c r="G8947" s="1" t="str">
        <f>HYPERLINK("http://geochem.nrcan.gc.ca/cdogs/content/cr_/cr_00080_e.htm", "80")</f>
        <v>80</v>
      </c>
      <c r="J8947" t="s">
        <v>11453</v>
      </c>
      <c r="K8947" t="s">
        <v>11454</v>
      </c>
      <c r="O8947">
        <v>0.23</v>
      </c>
      <c r="P8947">
        <v>120</v>
      </c>
      <c r="Q8947">
        <v>7.2</v>
      </c>
    </row>
    <row r="8948" spans="1:17" hidden="1" x14ac:dyDescent="0.3">
      <c r="A8948" t="s">
        <v>34642</v>
      </c>
      <c r="B8948" t="s">
        <v>34643</v>
      </c>
      <c r="C8948" s="1" t="str">
        <f t="shared" si="1198"/>
        <v>21:0675</v>
      </c>
      <c r="D8948" s="1" t="str">
        <f t="shared" ref="D8948:D8961" si="1202">HYPERLINK("http://geochem.nrcan.gc.ca/cdogs/content/svy/svy210205_e.htm", "21:0205")</f>
        <v>21:0205</v>
      </c>
      <c r="E8948" t="s">
        <v>34644</v>
      </c>
      <c r="F8948" t="s">
        <v>34645</v>
      </c>
      <c r="H8948">
        <v>63.3156113</v>
      </c>
      <c r="I8948">
        <v>-137.7969464</v>
      </c>
      <c r="J8948" s="1" t="str">
        <f t="shared" ref="J8948:J8961" si="1203">HYPERLINK("http://geochem.nrcan.gc.ca/cdogs/content/kwd/kwd020018_e.htm", "Fluid (stream)")</f>
        <v>Fluid (stream)</v>
      </c>
      <c r="K8948" s="1" t="str">
        <f t="shared" ref="K8948:K8961" si="1204">HYPERLINK("http://geochem.nrcan.gc.ca/cdogs/content/kwd/kwd080007_e.htm", "Untreated Water")</f>
        <v>Untreated Water</v>
      </c>
      <c r="O8948">
        <v>2.5000000000000001E-2</v>
      </c>
      <c r="P8948">
        <v>80</v>
      </c>
      <c r="Q8948">
        <v>6.4</v>
      </c>
    </row>
    <row r="8949" spans="1:17" hidden="1" x14ac:dyDescent="0.3">
      <c r="A8949" t="s">
        <v>34646</v>
      </c>
      <c r="B8949" t="s">
        <v>34647</v>
      </c>
      <c r="C8949" s="1" t="str">
        <f t="shared" si="1198"/>
        <v>21:0675</v>
      </c>
      <c r="D8949" s="1" t="str">
        <f t="shared" si="1202"/>
        <v>21:0205</v>
      </c>
      <c r="E8949" t="s">
        <v>34648</v>
      </c>
      <c r="F8949" t="s">
        <v>34649</v>
      </c>
      <c r="H8949">
        <v>63.338175999999997</v>
      </c>
      <c r="I8949">
        <v>-137.69844219999999</v>
      </c>
      <c r="J8949" s="1" t="str">
        <f t="shared" si="1203"/>
        <v>Fluid (stream)</v>
      </c>
      <c r="K8949" s="1" t="str">
        <f t="shared" si="1204"/>
        <v>Untreated Water</v>
      </c>
      <c r="O8949">
        <v>0.71</v>
      </c>
      <c r="P8949">
        <v>130</v>
      </c>
      <c r="Q8949">
        <v>7</v>
      </c>
    </row>
    <row r="8950" spans="1:17" hidden="1" x14ac:dyDescent="0.3">
      <c r="A8950" t="s">
        <v>34650</v>
      </c>
      <c r="B8950" t="s">
        <v>34651</v>
      </c>
      <c r="C8950" s="1" t="str">
        <f t="shared" si="1198"/>
        <v>21:0675</v>
      </c>
      <c r="D8950" s="1" t="str">
        <f t="shared" si="1202"/>
        <v>21:0205</v>
      </c>
      <c r="E8950" t="s">
        <v>34652</v>
      </c>
      <c r="F8950" t="s">
        <v>34653</v>
      </c>
      <c r="H8950">
        <v>63.326107100000002</v>
      </c>
      <c r="I8950">
        <v>-137.64041119999999</v>
      </c>
      <c r="J8950" s="1" t="str">
        <f t="shared" si="1203"/>
        <v>Fluid (stream)</v>
      </c>
      <c r="K8950" s="1" t="str">
        <f t="shared" si="1204"/>
        <v>Untreated Water</v>
      </c>
      <c r="O8950">
        <v>7.9</v>
      </c>
      <c r="P8950">
        <v>160</v>
      </c>
      <c r="Q8950">
        <v>7.5</v>
      </c>
    </row>
    <row r="8951" spans="1:17" hidden="1" x14ac:dyDescent="0.3">
      <c r="A8951" t="s">
        <v>34654</v>
      </c>
      <c r="B8951" t="s">
        <v>34655</v>
      </c>
      <c r="C8951" s="1" t="str">
        <f t="shared" si="1198"/>
        <v>21:0675</v>
      </c>
      <c r="D8951" s="1" t="str">
        <f t="shared" si="1202"/>
        <v>21:0205</v>
      </c>
      <c r="E8951" t="s">
        <v>34656</v>
      </c>
      <c r="F8951" t="s">
        <v>34657</v>
      </c>
      <c r="H8951">
        <v>63.323718900000003</v>
      </c>
      <c r="I8951">
        <v>-137.6510001</v>
      </c>
      <c r="J8951" s="1" t="str">
        <f t="shared" si="1203"/>
        <v>Fluid (stream)</v>
      </c>
      <c r="K8951" s="1" t="str">
        <f t="shared" si="1204"/>
        <v>Untreated Water</v>
      </c>
      <c r="O8951">
        <v>0.79</v>
      </c>
      <c r="P8951">
        <v>250</v>
      </c>
      <c r="Q8951">
        <v>7</v>
      </c>
    </row>
    <row r="8952" spans="1:17" hidden="1" x14ac:dyDescent="0.3">
      <c r="A8952" t="s">
        <v>34658</v>
      </c>
      <c r="B8952" t="s">
        <v>34659</v>
      </c>
      <c r="C8952" s="1" t="str">
        <f t="shared" si="1198"/>
        <v>21:0675</v>
      </c>
      <c r="D8952" s="1" t="str">
        <f t="shared" si="1202"/>
        <v>21:0205</v>
      </c>
      <c r="E8952" t="s">
        <v>34660</v>
      </c>
      <c r="F8952" t="s">
        <v>34661</v>
      </c>
      <c r="H8952">
        <v>63.307806999999997</v>
      </c>
      <c r="I8952">
        <v>-137.65476720000001</v>
      </c>
      <c r="J8952" s="1" t="str">
        <f t="shared" si="1203"/>
        <v>Fluid (stream)</v>
      </c>
      <c r="K8952" s="1" t="str">
        <f t="shared" si="1204"/>
        <v>Untreated Water</v>
      </c>
      <c r="O8952">
        <v>1.8</v>
      </c>
      <c r="P8952">
        <v>320</v>
      </c>
      <c r="Q8952">
        <v>7.2</v>
      </c>
    </row>
    <row r="8953" spans="1:17" hidden="1" x14ac:dyDescent="0.3">
      <c r="A8953" t="s">
        <v>34662</v>
      </c>
      <c r="B8953" t="s">
        <v>34663</v>
      </c>
      <c r="C8953" s="1" t="str">
        <f t="shared" si="1198"/>
        <v>21:0675</v>
      </c>
      <c r="D8953" s="1" t="str">
        <f t="shared" si="1202"/>
        <v>21:0205</v>
      </c>
      <c r="E8953" t="s">
        <v>34664</v>
      </c>
      <c r="F8953" t="s">
        <v>34665</v>
      </c>
      <c r="H8953">
        <v>63.310186799999997</v>
      </c>
      <c r="I8953">
        <v>-137.6672471</v>
      </c>
      <c r="J8953" s="1" t="str">
        <f t="shared" si="1203"/>
        <v>Fluid (stream)</v>
      </c>
      <c r="K8953" s="1" t="str">
        <f t="shared" si="1204"/>
        <v>Untreated Water</v>
      </c>
      <c r="O8953">
        <v>2.5000000000000001E-2</v>
      </c>
      <c r="P8953">
        <v>110</v>
      </c>
      <c r="Q8953">
        <v>6.4</v>
      </c>
    </row>
    <row r="8954" spans="1:17" hidden="1" x14ac:dyDescent="0.3">
      <c r="A8954" t="s">
        <v>34666</v>
      </c>
      <c r="B8954" t="s">
        <v>34667</v>
      </c>
      <c r="C8954" s="1" t="str">
        <f t="shared" si="1198"/>
        <v>21:0675</v>
      </c>
      <c r="D8954" s="1" t="str">
        <f t="shared" si="1202"/>
        <v>21:0205</v>
      </c>
      <c r="E8954" t="s">
        <v>34668</v>
      </c>
      <c r="F8954" t="s">
        <v>34669</v>
      </c>
      <c r="H8954">
        <v>63.369760999999997</v>
      </c>
      <c r="I8954">
        <v>-137.59413499999999</v>
      </c>
      <c r="J8954" s="1" t="str">
        <f t="shared" si="1203"/>
        <v>Fluid (stream)</v>
      </c>
      <c r="K8954" s="1" t="str">
        <f t="shared" si="1204"/>
        <v>Untreated Water</v>
      </c>
      <c r="O8954">
        <v>2.5000000000000001E-2</v>
      </c>
      <c r="P8954">
        <v>110</v>
      </c>
      <c r="Q8954">
        <v>6.5</v>
      </c>
    </row>
    <row r="8955" spans="1:17" hidden="1" x14ac:dyDescent="0.3">
      <c r="A8955" t="s">
        <v>34670</v>
      </c>
      <c r="B8955" t="s">
        <v>34671</v>
      </c>
      <c r="C8955" s="1" t="str">
        <f t="shared" si="1198"/>
        <v>21:0675</v>
      </c>
      <c r="D8955" s="1" t="str">
        <f t="shared" si="1202"/>
        <v>21:0205</v>
      </c>
      <c r="E8955" t="s">
        <v>34672</v>
      </c>
      <c r="F8955" t="s">
        <v>34673</v>
      </c>
      <c r="H8955">
        <v>63.388732400000002</v>
      </c>
      <c r="I8955">
        <v>-137.50460760000001</v>
      </c>
      <c r="J8955" s="1" t="str">
        <f t="shared" si="1203"/>
        <v>Fluid (stream)</v>
      </c>
      <c r="K8955" s="1" t="str">
        <f t="shared" si="1204"/>
        <v>Untreated Water</v>
      </c>
      <c r="O8955">
        <v>0.28000000000000003</v>
      </c>
      <c r="P8955">
        <v>140</v>
      </c>
      <c r="Q8955">
        <v>7.3</v>
      </c>
    </row>
    <row r="8956" spans="1:17" hidden="1" x14ac:dyDescent="0.3">
      <c r="A8956" t="s">
        <v>34674</v>
      </c>
      <c r="B8956" t="s">
        <v>34675</v>
      </c>
      <c r="C8956" s="1" t="str">
        <f t="shared" si="1198"/>
        <v>21:0675</v>
      </c>
      <c r="D8956" s="1" t="str">
        <f t="shared" si="1202"/>
        <v>21:0205</v>
      </c>
      <c r="E8956" t="s">
        <v>34676</v>
      </c>
      <c r="F8956" t="s">
        <v>34677</v>
      </c>
      <c r="H8956">
        <v>63.430384599999996</v>
      </c>
      <c r="I8956">
        <v>-137.4922244</v>
      </c>
      <c r="J8956" s="1" t="str">
        <f t="shared" si="1203"/>
        <v>Fluid (stream)</v>
      </c>
      <c r="K8956" s="1" t="str">
        <f t="shared" si="1204"/>
        <v>Untreated Water</v>
      </c>
      <c r="O8956">
        <v>2.5000000000000001E-2</v>
      </c>
      <c r="P8956">
        <v>240</v>
      </c>
      <c r="Q8956">
        <v>6.7</v>
      </c>
    </row>
    <row r="8957" spans="1:17" hidden="1" x14ac:dyDescent="0.3">
      <c r="A8957" t="s">
        <v>34678</v>
      </c>
      <c r="B8957" t="s">
        <v>34679</v>
      </c>
      <c r="C8957" s="1" t="str">
        <f t="shared" si="1198"/>
        <v>21:0675</v>
      </c>
      <c r="D8957" s="1" t="str">
        <f t="shared" si="1202"/>
        <v>21:0205</v>
      </c>
      <c r="E8957" t="s">
        <v>34680</v>
      </c>
      <c r="F8957" t="s">
        <v>34681</v>
      </c>
      <c r="H8957">
        <v>63.430758599999997</v>
      </c>
      <c r="I8957">
        <v>-137.42198250000001</v>
      </c>
      <c r="J8957" s="1" t="str">
        <f t="shared" si="1203"/>
        <v>Fluid (stream)</v>
      </c>
      <c r="K8957" s="1" t="str">
        <f t="shared" si="1204"/>
        <v>Untreated Water</v>
      </c>
      <c r="O8957">
        <v>0.41</v>
      </c>
      <c r="P8957">
        <v>160</v>
      </c>
      <c r="Q8957">
        <v>7.4</v>
      </c>
    </row>
    <row r="8958" spans="1:17" hidden="1" x14ac:dyDescent="0.3">
      <c r="A8958" t="s">
        <v>34682</v>
      </c>
      <c r="B8958" t="s">
        <v>34683</v>
      </c>
      <c r="C8958" s="1" t="str">
        <f t="shared" si="1198"/>
        <v>21:0675</v>
      </c>
      <c r="D8958" s="1" t="str">
        <f t="shared" si="1202"/>
        <v>21:0205</v>
      </c>
      <c r="E8958" t="s">
        <v>34684</v>
      </c>
      <c r="F8958" t="s">
        <v>34685</v>
      </c>
      <c r="H8958">
        <v>63.460642800000002</v>
      </c>
      <c r="I8958">
        <v>-137.46302420000001</v>
      </c>
      <c r="J8958" s="1" t="str">
        <f t="shared" si="1203"/>
        <v>Fluid (stream)</v>
      </c>
      <c r="K8958" s="1" t="str">
        <f t="shared" si="1204"/>
        <v>Untreated Water</v>
      </c>
      <c r="O8958">
        <v>2.5000000000000001E-2</v>
      </c>
      <c r="P8958">
        <v>90</v>
      </c>
      <c r="Q8958">
        <v>7.1</v>
      </c>
    </row>
    <row r="8959" spans="1:17" hidden="1" x14ac:dyDescent="0.3">
      <c r="A8959" t="s">
        <v>34686</v>
      </c>
      <c r="B8959" t="s">
        <v>34687</v>
      </c>
      <c r="C8959" s="1" t="str">
        <f t="shared" si="1198"/>
        <v>21:0675</v>
      </c>
      <c r="D8959" s="1" t="str">
        <f t="shared" si="1202"/>
        <v>21:0205</v>
      </c>
      <c r="E8959" t="s">
        <v>34688</v>
      </c>
      <c r="F8959" t="s">
        <v>34689</v>
      </c>
      <c r="H8959">
        <v>63.464076200000001</v>
      </c>
      <c r="I8959">
        <v>-137.45711679999999</v>
      </c>
      <c r="J8959" s="1" t="str">
        <f t="shared" si="1203"/>
        <v>Fluid (stream)</v>
      </c>
      <c r="K8959" s="1" t="str">
        <f t="shared" si="1204"/>
        <v>Untreated Water</v>
      </c>
      <c r="O8959">
        <v>0.15</v>
      </c>
      <c r="P8959">
        <v>130</v>
      </c>
      <c r="Q8959">
        <v>7.3</v>
      </c>
    </row>
    <row r="8960" spans="1:17" hidden="1" x14ac:dyDescent="0.3">
      <c r="A8960" t="s">
        <v>34690</v>
      </c>
      <c r="B8960" t="s">
        <v>34691</v>
      </c>
      <c r="C8960" s="1" t="str">
        <f t="shared" si="1198"/>
        <v>21:0675</v>
      </c>
      <c r="D8960" s="1" t="str">
        <f t="shared" si="1202"/>
        <v>21:0205</v>
      </c>
      <c r="E8960" t="s">
        <v>34692</v>
      </c>
      <c r="F8960" t="s">
        <v>34693</v>
      </c>
      <c r="H8960">
        <v>63.467689499999999</v>
      </c>
      <c r="I8960">
        <v>-137.45170519999999</v>
      </c>
      <c r="J8960" s="1" t="str">
        <f t="shared" si="1203"/>
        <v>Fluid (stream)</v>
      </c>
      <c r="K8960" s="1" t="str">
        <f t="shared" si="1204"/>
        <v>Untreated Water</v>
      </c>
      <c r="O8960">
        <v>0.45</v>
      </c>
      <c r="P8960">
        <v>220</v>
      </c>
      <c r="Q8960">
        <v>7.4</v>
      </c>
    </row>
    <row r="8961" spans="1:17" hidden="1" x14ac:dyDescent="0.3">
      <c r="A8961" t="s">
        <v>34694</v>
      </c>
      <c r="B8961" t="s">
        <v>34695</v>
      </c>
      <c r="C8961" s="1" t="str">
        <f t="shared" si="1198"/>
        <v>21:0675</v>
      </c>
      <c r="D8961" s="1" t="str">
        <f t="shared" si="1202"/>
        <v>21:0205</v>
      </c>
      <c r="E8961" t="s">
        <v>34696</v>
      </c>
      <c r="F8961" t="s">
        <v>34697</v>
      </c>
      <c r="H8961">
        <v>63.4889601</v>
      </c>
      <c r="I8961">
        <v>-137.50566459999999</v>
      </c>
      <c r="J8961" s="1" t="str">
        <f t="shared" si="1203"/>
        <v>Fluid (stream)</v>
      </c>
      <c r="K8961" s="1" t="str">
        <f t="shared" si="1204"/>
        <v>Untreated Water</v>
      </c>
      <c r="O8961">
        <v>0.05</v>
      </c>
      <c r="P8961">
        <v>90</v>
      </c>
      <c r="Q8961">
        <v>7.1</v>
      </c>
    </row>
    <row r="8962" spans="1:17" hidden="1" x14ac:dyDescent="0.3">
      <c r="A8962" t="s">
        <v>34698</v>
      </c>
      <c r="B8962" t="s">
        <v>34699</v>
      </c>
      <c r="C8962" s="1" t="str">
        <f t="shared" si="1198"/>
        <v>21:0675</v>
      </c>
      <c r="D8962" s="1" t="str">
        <f>HYPERLINK("http://geochem.nrcan.gc.ca/cdogs/content/svy/svy_e.htm", "")</f>
        <v/>
      </c>
      <c r="G8962" s="1" t="str">
        <f>HYPERLINK("http://geochem.nrcan.gc.ca/cdogs/content/cr_/cr_00081_e.htm", "81")</f>
        <v>81</v>
      </c>
      <c r="J8962" t="s">
        <v>11453</v>
      </c>
      <c r="K8962" t="s">
        <v>11454</v>
      </c>
      <c r="O8962">
        <v>0.16</v>
      </c>
      <c r="P8962">
        <v>190</v>
      </c>
      <c r="Q8962">
        <v>7.9</v>
      </c>
    </row>
    <row r="8963" spans="1:17" hidden="1" x14ac:dyDescent="0.3">
      <c r="A8963" t="s">
        <v>34700</v>
      </c>
      <c r="B8963" t="s">
        <v>34701</v>
      </c>
      <c r="C8963" s="1" t="str">
        <f t="shared" si="1198"/>
        <v>21:0675</v>
      </c>
      <c r="D8963" s="1" t="str">
        <f t="shared" ref="D8963:D8982" si="1205">HYPERLINK("http://geochem.nrcan.gc.ca/cdogs/content/svy/svy210205_e.htm", "21:0205")</f>
        <v>21:0205</v>
      </c>
      <c r="E8963" t="s">
        <v>34702</v>
      </c>
      <c r="F8963" t="s">
        <v>34703</v>
      </c>
      <c r="H8963">
        <v>63.493295600000003</v>
      </c>
      <c r="I8963">
        <v>-137.50423599999999</v>
      </c>
      <c r="J8963" s="1" t="str">
        <f t="shared" ref="J8963:J8982" si="1206">HYPERLINK("http://geochem.nrcan.gc.ca/cdogs/content/kwd/kwd020018_e.htm", "Fluid (stream)")</f>
        <v>Fluid (stream)</v>
      </c>
      <c r="K8963" s="1" t="str">
        <f t="shared" ref="K8963:K8982" si="1207">HYPERLINK("http://geochem.nrcan.gc.ca/cdogs/content/kwd/kwd080007_e.htm", "Untreated Water")</f>
        <v>Untreated Water</v>
      </c>
      <c r="O8963">
        <v>0.08</v>
      </c>
      <c r="P8963">
        <v>80</v>
      </c>
      <c r="Q8963">
        <v>7.5</v>
      </c>
    </row>
    <row r="8964" spans="1:17" hidden="1" x14ac:dyDescent="0.3">
      <c r="A8964" t="s">
        <v>34704</v>
      </c>
      <c r="B8964" t="s">
        <v>34705</v>
      </c>
      <c r="C8964" s="1" t="str">
        <f t="shared" si="1198"/>
        <v>21:0675</v>
      </c>
      <c r="D8964" s="1" t="str">
        <f t="shared" si="1205"/>
        <v>21:0205</v>
      </c>
      <c r="E8964" t="s">
        <v>34706</v>
      </c>
      <c r="F8964" t="s">
        <v>34707</v>
      </c>
      <c r="H8964">
        <v>63.540817300000001</v>
      </c>
      <c r="I8964">
        <v>-137.46138640000001</v>
      </c>
      <c r="J8964" s="1" t="str">
        <f t="shared" si="1206"/>
        <v>Fluid (stream)</v>
      </c>
      <c r="K8964" s="1" t="str">
        <f t="shared" si="1207"/>
        <v>Untreated Water</v>
      </c>
      <c r="O8964">
        <v>1.8</v>
      </c>
      <c r="P8964">
        <v>150</v>
      </c>
      <c r="Q8964">
        <v>7.5</v>
      </c>
    </row>
    <row r="8965" spans="1:17" hidden="1" x14ac:dyDescent="0.3">
      <c r="A8965" t="s">
        <v>34708</v>
      </c>
      <c r="B8965" t="s">
        <v>34709</v>
      </c>
      <c r="C8965" s="1" t="str">
        <f t="shared" si="1198"/>
        <v>21:0675</v>
      </c>
      <c r="D8965" s="1" t="str">
        <f t="shared" si="1205"/>
        <v>21:0205</v>
      </c>
      <c r="E8965" t="s">
        <v>34710</v>
      </c>
      <c r="F8965" t="s">
        <v>34711</v>
      </c>
      <c r="H8965">
        <v>63.521433399999999</v>
      </c>
      <c r="I8965">
        <v>-137.41914629999999</v>
      </c>
      <c r="J8965" s="1" t="str">
        <f t="shared" si="1206"/>
        <v>Fluid (stream)</v>
      </c>
      <c r="K8965" s="1" t="str">
        <f t="shared" si="1207"/>
        <v>Untreated Water</v>
      </c>
      <c r="O8965">
        <v>0.27</v>
      </c>
      <c r="P8965">
        <v>140</v>
      </c>
      <c r="Q8965">
        <v>7.6</v>
      </c>
    </row>
    <row r="8966" spans="1:17" hidden="1" x14ac:dyDescent="0.3">
      <c r="A8966" t="s">
        <v>34712</v>
      </c>
      <c r="B8966" t="s">
        <v>34713</v>
      </c>
      <c r="C8966" s="1" t="str">
        <f t="shared" si="1198"/>
        <v>21:0675</v>
      </c>
      <c r="D8966" s="1" t="str">
        <f t="shared" si="1205"/>
        <v>21:0205</v>
      </c>
      <c r="E8966" t="s">
        <v>34710</v>
      </c>
      <c r="F8966" t="s">
        <v>34714</v>
      </c>
      <c r="H8966">
        <v>63.521433399999999</v>
      </c>
      <c r="I8966">
        <v>-137.41914629999999</v>
      </c>
      <c r="J8966" s="1" t="str">
        <f t="shared" si="1206"/>
        <v>Fluid (stream)</v>
      </c>
      <c r="K8966" s="1" t="str">
        <f t="shared" si="1207"/>
        <v>Untreated Water</v>
      </c>
      <c r="O8966">
        <v>0.28000000000000003</v>
      </c>
      <c r="P8966">
        <v>140</v>
      </c>
      <c r="Q8966">
        <v>7.9</v>
      </c>
    </row>
    <row r="8967" spans="1:17" hidden="1" x14ac:dyDescent="0.3">
      <c r="A8967" t="s">
        <v>34715</v>
      </c>
      <c r="B8967" t="s">
        <v>34716</v>
      </c>
      <c r="C8967" s="1" t="str">
        <f t="shared" si="1198"/>
        <v>21:0675</v>
      </c>
      <c r="D8967" s="1" t="str">
        <f t="shared" si="1205"/>
        <v>21:0205</v>
      </c>
      <c r="E8967" t="s">
        <v>34717</v>
      </c>
      <c r="F8967" t="s">
        <v>34718</v>
      </c>
      <c r="H8967">
        <v>63.512807799999997</v>
      </c>
      <c r="I8967">
        <v>-137.37508450000001</v>
      </c>
      <c r="J8967" s="1" t="str">
        <f t="shared" si="1206"/>
        <v>Fluid (stream)</v>
      </c>
      <c r="K8967" s="1" t="str">
        <f t="shared" si="1207"/>
        <v>Untreated Water</v>
      </c>
      <c r="O8967">
        <v>2.5000000000000001E-2</v>
      </c>
      <c r="P8967">
        <v>130</v>
      </c>
      <c r="Q8967">
        <v>7.8</v>
      </c>
    </row>
    <row r="8968" spans="1:17" hidden="1" x14ac:dyDescent="0.3">
      <c r="A8968" t="s">
        <v>34719</v>
      </c>
      <c r="B8968" t="s">
        <v>34720</v>
      </c>
      <c r="C8968" s="1" t="str">
        <f t="shared" si="1198"/>
        <v>21:0675</v>
      </c>
      <c r="D8968" s="1" t="str">
        <f t="shared" si="1205"/>
        <v>21:0205</v>
      </c>
      <c r="E8968" t="s">
        <v>34721</v>
      </c>
      <c r="F8968" t="s">
        <v>34722</v>
      </c>
      <c r="H8968">
        <v>63.475578499999997</v>
      </c>
      <c r="I8968">
        <v>-137.3242449</v>
      </c>
      <c r="J8968" s="1" t="str">
        <f t="shared" si="1206"/>
        <v>Fluid (stream)</v>
      </c>
      <c r="K8968" s="1" t="str">
        <f t="shared" si="1207"/>
        <v>Untreated Water</v>
      </c>
      <c r="O8968">
        <v>0.27</v>
      </c>
      <c r="P8968">
        <v>400</v>
      </c>
      <c r="Q8968">
        <v>7.5</v>
      </c>
    </row>
    <row r="8969" spans="1:17" hidden="1" x14ac:dyDescent="0.3">
      <c r="A8969" t="s">
        <v>34723</v>
      </c>
      <c r="B8969" t="s">
        <v>34724</v>
      </c>
      <c r="C8969" s="1" t="str">
        <f t="shared" si="1198"/>
        <v>21:0675</v>
      </c>
      <c r="D8969" s="1" t="str">
        <f t="shared" si="1205"/>
        <v>21:0205</v>
      </c>
      <c r="E8969" t="s">
        <v>34725</v>
      </c>
      <c r="F8969" t="s">
        <v>34726</v>
      </c>
      <c r="H8969">
        <v>63.4614099</v>
      </c>
      <c r="I8969">
        <v>-137.11815730000001</v>
      </c>
      <c r="J8969" s="1" t="str">
        <f t="shared" si="1206"/>
        <v>Fluid (stream)</v>
      </c>
      <c r="K8969" s="1" t="str">
        <f t="shared" si="1207"/>
        <v>Untreated Water</v>
      </c>
      <c r="O8969">
        <v>2.5000000000000001E-2</v>
      </c>
      <c r="P8969">
        <v>110</v>
      </c>
      <c r="Q8969">
        <v>5.5</v>
      </c>
    </row>
    <row r="8970" spans="1:17" hidden="1" x14ac:dyDescent="0.3">
      <c r="A8970" t="s">
        <v>34727</v>
      </c>
      <c r="B8970" t="s">
        <v>34728</v>
      </c>
      <c r="C8970" s="1" t="str">
        <f t="shared" si="1198"/>
        <v>21:0675</v>
      </c>
      <c r="D8970" s="1" t="str">
        <f t="shared" si="1205"/>
        <v>21:0205</v>
      </c>
      <c r="E8970" t="s">
        <v>34729</v>
      </c>
      <c r="F8970" t="s">
        <v>34730</v>
      </c>
      <c r="H8970">
        <v>63.464223500000003</v>
      </c>
      <c r="I8970">
        <v>-136.95456089999999</v>
      </c>
      <c r="J8970" s="1" t="str">
        <f t="shared" si="1206"/>
        <v>Fluid (stream)</v>
      </c>
      <c r="K8970" s="1" t="str">
        <f t="shared" si="1207"/>
        <v>Untreated Water</v>
      </c>
      <c r="O8970">
        <v>1.3</v>
      </c>
      <c r="P8970">
        <v>180</v>
      </c>
      <c r="Q8970">
        <v>8</v>
      </c>
    </row>
    <row r="8971" spans="1:17" hidden="1" x14ac:dyDescent="0.3">
      <c r="A8971" t="s">
        <v>34731</v>
      </c>
      <c r="B8971" t="s">
        <v>34732</v>
      </c>
      <c r="C8971" s="1" t="str">
        <f t="shared" si="1198"/>
        <v>21:0675</v>
      </c>
      <c r="D8971" s="1" t="str">
        <f t="shared" si="1205"/>
        <v>21:0205</v>
      </c>
      <c r="E8971" t="s">
        <v>34733</v>
      </c>
      <c r="F8971" t="s">
        <v>34734</v>
      </c>
      <c r="H8971">
        <v>63.445187099999998</v>
      </c>
      <c r="I8971">
        <v>-136.90155960000001</v>
      </c>
      <c r="J8971" s="1" t="str">
        <f t="shared" si="1206"/>
        <v>Fluid (stream)</v>
      </c>
      <c r="K8971" s="1" t="str">
        <f t="shared" si="1207"/>
        <v>Untreated Water</v>
      </c>
      <c r="O8971">
        <v>2.2999999999999998</v>
      </c>
      <c r="P8971">
        <v>160</v>
      </c>
      <c r="Q8971">
        <v>7.8</v>
      </c>
    </row>
    <row r="8972" spans="1:17" hidden="1" x14ac:dyDescent="0.3">
      <c r="A8972" t="s">
        <v>34735</v>
      </c>
      <c r="B8972" t="s">
        <v>34736</v>
      </c>
      <c r="C8972" s="1" t="str">
        <f t="shared" si="1198"/>
        <v>21:0675</v>
      </c>
      <c r="D8972" s="1" t="str">
        <f t="shared" si="1205"/>
        <v>21:0205</v>
      </c>
      <c r="E8972" t="s">
        <v>34737</v>
      </c>
      <c r="F8972" t="s">
        <v>34738</v>
      </c>
      <c r="H8972">
        <v>63.6297961</v>
      </c>
      <c r="I8972">
        <v>-136.01991380000001</v>
      </c>
      <c r="J8972" s="1" t="str">
        <f t="shared" si="1206"/>
        <v>Fluid (stream)</v>
      </c>
      <c r="K8972" s="1" t="str">
        <f t="shared" si="1207"/>
        <v>Untreated Water</v>
      </c>
      <c r="O8972">
        <v>0.47</v>
      </c>
      <c r="P8972">
        <v>110</v>
      </c>
      <c r="Q8972">
        <v>7.7</v>
      </c>
    </row>
    <row r="8973" spans="1:17" hidden="1" x14ac:dyDescent="0.3">
      <c r="A8973" t="s">
        <v>34739</v>
      </c>
      <c r="B8973" t="s">
        <v>34740</v>
      </c>
      <c r="C8973" s="1" t="str">
        <f t="shared" si="1198"/>
        <v>21:0675</v>
      </c>
      <c r="D8973" s="1" t="str">
        <f t="shared" si="1205"/>
        <v>21:0205</v>
      </c>
      <c r="E8973" t="s">
        <v>34741</v>
      </c>
      <c r="F8973" t="s">
        <v>34742</v>
      </c>
      <c r="H8973">
        <v>63.589995899999998</v>
      </c>
      <c r="I8973">
        <v>-136.0342081</v>
      </c>
      <c r="J8973" s="1" t="str">
        <f t="shared" si="1206"/>
        <v>Fluid (stream)</v>
      </c>
      <c r="K8973" s="1" t="str">
        <f t="shared" si="1207"/>
        <v>Untreated Water</v>
      </c>
      <c r="O8973">
        <v>2.5000000000000001E-2</v>
      </c>
      <c r="P8973">
        <v>80</v>
      </c>
      <c r="Q8973">
        <v>7.2</v>
      </c>
    </row>
    <row r="8974" spans="1:17" hidden="1" x14ac:dyDescent="0.3">
      <c r="A8974" t="s">
        <v>34743</v>
      </c>
      <c r="B8974" t="s">
        <v>34744</v>
      </c>
      <c r="C8974" s="1" t="str">
        <f t="shared" si="1198"/>
        <v>21:0675</v>
      </c>
      <c r="D8974" s="1" t="str">
        <f t="shared" si="1205"/>
        <v>21:0205</v>
      </c>
      <c r="E8974" t="s">
        <v>34745</v>
      </c>
      <c r="F8974" t="s">
        <v>34746</v>
      </c>
      <c r="H8974">
        <v>63.614730000000002</v>
      </c>
      <c r="I8974">
        <v>-136.10198930000001</v>
      </c>
      <c r="J8974" s="1" t="str">
        <f t="shared" si="1206"/>
        <v>Fluid (stream)</v>
      </c>
      <c r="K8974" s="1" t="str">
        <f t="shared" si="1207"/>
        <v>Untreated Water</v>
      </c>
      <c r="O8974">
        <v>2.5000000000000001E-2</v>
      </c>
      <c r="P8974">
        <v>60</v>
      </c>
      <c r="Q8974">
        <v>7.2</v>
      </c>
    </row>
    <row r="8975" spans="1:17" hidden="1" x14ac:dyDescent="0.3">
      <c r="A8975" t="s">
        <v>34747</v>
      </c>
      <c r="B8975" t="s">
        <v>34748</v>
      </c>
      <c r="C8975" s="1" t="str">
        <f t="shared" si="1198"/>
        <v>21:0675</v>
      </c>
      <c r="D8975" s="1" t="str">
        <f t="shared" si="1205"/>
        <v>21:0205</v>
      </c>
      <c r="E8975" t="s">
        <v>34749</v>
      </c>
      <c r="F8975" t="s">
        <v>34750</v>
      </c>
      <c r="H8975">
        <v>63.590246499999999</v>
      </c>
      <c r="I8975">
        <v>-136.1575914</v>
      </c>
      <c r="J8975" s="1" t="str">
        <f t="shared" si="1206"/>
        <v>Fluid (stream)</v>
      </c>
      <c r="K8975" s="1" t="str">
        <f t="shared" si="1207"/>
        <v>Untreated Water</v>
      </c>
      <c r="O8975">
        <v>2.5000000000000001E-2</v>
      </c>
      <c r="P8975">
        <v>120</v>
      </c>
      <c r="Q8975">
        <v>6.3</v>
      </c>
    </row>
    <row r="8976" spans="1:17" hidden="1" x14ac:dyDescent="0.3">
      <c r="A8976" t="s">
        <v>34751</v>
      </c>
      <c r="B8976" t="s">
        <v>34752</v>
      </c>
      <c r="C8976" s="1" t="str">
        <f t="shared" si="1198"/>
        <v>21:0675</v>
      </c>
      <c r="D8976" s="1" t="str">
        <f t="shared" si="1205"/>
        <v>21:0205</v>
      </c>
      <c r="E8976" t="s">
        <v>34753</v>
      </c>
      <c r="F8976" t="s">
        <v>34754</v>
      </c>
      <c r="H8976">
        <v>63.598798000000002</v>
      </c>
      <c r="I8976">
        <v>-136.2508516</v>
      </c>
      <c r="J8976" s="1" t="str">
        <f t="shared" si="1206"/>
        <v>Fluid (stream)</v>
      </c>
      <c r="K8976" s="1" t="str">
        <f t="shared" si="1207"/>
        <v>Untreated Water</v>
      </c>
      <c r="O8976">
        <v>2.5000000000000001E-2</v>
      </c>
      <c r="P8976">
        <v>150</v>
      </c>
      <c r="Q8976">
        <v>8</v>
      </c>
    </row>
    <row r="8977" spans="1:17" hidden="1" x14ac:dyDescent="0.3">
      <c r="A8977" t="s">
        <v>34755</v>
      </c>
      <c r="B8977" t="s">
        <v>34756</v>
      </c>
      <c r="C8977" s="1" t="str">
        <f t="shared" si="1198"/>
        <v>21:0675</v>
      </c>
      <c r="D8977" s="1" t="str">
        <f t="shared" si="1205"/>
        <v>21:0205</v>
      </c>
      <c r="E8977" t="s">
        <v>34757</v>
      </c>
      <c r="F8977" t="s">
        <v>34758</v>
      </c>
      <c r="H8977">
        <v>63.577241200000003</v>
      </c>
      <c r="I8977">
        <v>-136.24636100000001</v>
      </c>
      <c r="J8977" s="1" t="str">
        <f t="shared" si="1206"/>
        <v>Fluid (stream)</v>
      </c>
      <c r="K8977" s="1" t="str">
        <f t="shared" si="1207"/>
        <v>Untreated Water</v>
      </c>
      <c r="O8977">
        <v>1.1000000000000001</v>
      </c>
      <c r="P8977">
        <v>150</v>
      </c>
      <c r="Q8977">
        <v>8</v>
      </c>
    </row>
    <row r="8978" spans="1:17" hidden="1" x14ac:dyDescent="0.3">
      <c r="A8978" t="s">
        <v>34759</v>
      </c>
      <c r="B8978" t="s">
        <v>34760</v>
      </c>
      <c r="C8978" s="1" t="str">
        <f t="shared" si="1198"/>
        <v>21:0675</v>
      </c>
      <c r="D8978" s="1" t="str">
        <f t="shared" si="1205"/>
        <v>21:0205</v>
      </c>
      <c r="E8978" t="s">
        <v>34761</v>
      </c>
      <c r="F8978" t="s">
        <v>34762</v>
      </c>
      <c r="H8978">
        <v>63.575730900000003</v>
      </c>
      <c r="I8978">
        <v>-136.26609550000001</v>
      </c>
      <c r="J8978" s="1" t="str">
        <f t="shared" si="1206"/>
        <v>Fluid (stream)</v>
      </c>
      <c r="K8978" s="1" t="str">
        <f t="shared" si="1207"/>
        <v>Untreated Water</v>
      </c>
      <c r="O8978">
        <v>0.7</v>
      </c>
      <c r="P8978">
        <v>160</v>
      </c>
      <c r="Q8978">
        <v>7.8</v>
      </c>
    </row>
    <row r="8979" spans="1:17" hidden="1" x14ac:dyDescent="0.3">
      <c r="A8979" t="s">
        <v>34763</v>
      </c>
      <c r="B8979" t="s">
        <v>34764</v>
      </c>
      <c r="C8979" s="1" t="str">
        <f t="shared" si="1198"/>
        <v>21:0675</v>
      </c>
      <c r="D8979" s="1" t="str">
        <f t="shared" si="1205"/>
        <v>21:0205</v>
      </c>
      <c r="E8979" t="s">
        <v>34765</v>
      </c>
      <c r="F8979" t="s">
        <v>34766</v>
      </c>
      <c r="H8979">
        <v>63.589356199999997</v>
      </c>
      <c r="I8979">
        <v>-136.28024300000001</v>
      </c>
      <c r="J8979" s="1" t="str">
        <f t="shared" si="1206"/>
        <v>Fluid (stream)</v>
      </c>
      <c r="K8979" s="1" t="str">
        <f t="shared" si="1207"/>
        <v>Untreated Water</v>
      </c>
      <c r="O8979">
        <v>2.5000000000000001E-2</v>
      </c>
      <c r="P8979">
        <v>70</v>
      </c>
      <c r="Q8979">
        <v>5.8</v>
      </c>
    </row>
    <row r="8980" spans="1:17" hidden="1" x14ac:dyDescent="0.3">
      <c r="A8980" t="s">
        <v>34767</v>
      </c>
      <c r="B8980" t="s">
        <v>34768</v>
      </c>
      <c r="C8980" s="1" t="str">
        <f t="shared" si="1198"/>
        <v>21:0675</v>
      </c>
      <c r="D8980" s="1" t="str">
        <f t="shared" si="1205"/>
        <v>21:0205</v>
      </c>
      <c r="E8980" t="s">
        <v>34769</v>
      </c>
      <c r="F8980" t="s">
        <v>34770</v>
      </c>
      <c r="H8980">
        <v>63.609941900000003</v>
      </c>
      <c r="I8980">
        <v>-136.29580989999999</v>
      </c>
      <c r="J8980" s="1" t="str">
        <f t="shared" si="1206"/>
        <v>Fluid (stream)</v>
      </c>
      <c r="K8980" s="1" t="str">
        <f t="shared" si="1207"/>
        <v>Untreated Water</v>
      </c>
      <c r="O8980">
        <v>0.78</v>
      </c>
      <c r="P8980">
        <v>130</v>
      </c>
      <c r="Q8980">
        <v>7.5</v>
      </c>
    </row>
    <row r="8981" spans="1:17" hidden="1" x14ac:dyDescent="0.3">
      <c r="A8981" t="s">
        <v>34771</v>
      </c>
      <c r="B8981" t="s">
        <v>34772</v>
      </c>
      <c r="C8981" s="1" t="str">
        <f t="shared" si="1198"/>
        <v>21:0675</v>
      </c>
      <c r="D8981" s="1" t="str">
        <f t="shared" si="1205"/>
        <v>21:0205</v>
      </c>
      <c r="E8981" t="s">
        <v>34773</v>
      </c>
      <c r="F8981" t="s">
        <v>34774</v>
      </c>
      <c r="H8981">
        <v>63.5976553</v>
      </c>
      <c r="I8981">
        <v>-136.31438159999999</v>
      </c>
      <c r="J8981" s="1" t="str">
        <f t="shared" si="1206"/>
        <v>Fluid (stream)</v>
      </c>
      <c r="K8981" s="1" t="str">
        <f t="shared" si="1207"/>
        <v>Untreated Water</v>
      </c>
      <c r="O8981">
        <v>1.1000000000000001</v>
      </c>
      <c r="P8981">
        <v>140</v>
      </c>
      <c r="Q8981">
        <v>7.8</v>
      </c>
    </row>
    <row r="8982" spans="1:17" hidden="1" x14ac:dyDescent="0.3">
      <c r="A8982" t="s">
        <v>34775</v>
      </c>
      <c r="B8982" t="s">
        <v>34776</v>
      </c>
      <c r="C8982" s="1" t="str">
        <f t="shared" si="1198"/>
        <v>21:0675</v>
      </c>
      <c r="D8982" s="1" t="str">
        <f t="shared" si="1205"/>
        <v>21:0205</v>
      </c>
      <c r="E8982" t="s">
        <v>34777</v>
      </c>
      <c r="F8982" t="s">
        <v>34778</v>
      </c>
      <c r="H8982">
        <v>63.601059100000001</v>
      </c>
      <c r="I8982">
        <v>-136.33748209999999</v>
      </c>
      <c r="J8982" s="1" t="str">
        <f t="shared" si="1206"/>
        <v>Fluid (stream)</v>
      </c>
      <c r="K8982" s="1" t="str">
        <f t="shared" si="1207"/>
        <v>Untreated Water</v>
      </c>
      <c r="O8982">
        <v>6.2</v>
      </c>
      <c r="P8982">
        <v>110</v>
      </c>
      <c r="Q8982">
        <v>7.7</v>
      </c>
    </row>
    <row r="8983" spans="1:17" hidden="1" x14ac:dyDescent="0.3">
      <c r="A8983" t="s">
        <v>34779</v>
      </c>
      <c r="B8983" t="s">
        <v>34780</v>
      </c>
      <c r="C8983" s="1" t="str">
        <f t="shared" si="1198"/>
        <v>21:0675</v>
      </c>
      <c r="D8983" s="1" t="str">
        <f>HYPERLINK("http://geochem.nrcan.gc.ca/cdogs/content/svy/svy_e.htm", "")</f>
        <v/>
      </c>
      <c r="G8983" s="1" t="str">
        <f>HYPERLINK("http://geochem.nrcan.gc.ca/cdogs/content/cr_/cr_00080_e.htm", "80")</f>
        <v>80</v>
      </c>
      <c r="J8983" t="s">
        <v>11453</v>
      </c>
      <c r="K8983" t="s">
        <v>11454</v>
      </c>
      <c r="O8983">
        <v>0.25</v>
      </c>
      <c r="P8983">
        <v>110</v>
      </c>
      <c r="Q8983">
        <v>7.3</v>
      </c>
    </row>
    <row r="8984" spans="1:17" hidden="1" x14ac:dyDescent="0.3">
      <c r="A8984" t="s">
        <v>34781</v>
      </c>
      <c r="B8984" t="s">
        <v>34782</v>
      </c>
      <c r="C8984" s="1" t="str">
        <f t="shared" si="1198"/>
        <v>21:0675</v>
      </c>
      <c r="D8984" s="1" t="str">
        <f t="shared" ref="D8984:D8996" si="1208">HYPERLINK("http://geochem.nrcan.gc.ca/cdogs/content/svy/svy210205_e.htm", "21:0205")</f>
        <v>21:0205</v>
      </c>
      <c r="E8984" t="s">
        <v>34783</v>
      </c>
      <c r="F8984" t="s">
        <v>34784</v>
      </c>
      <c r="H8984">
        <v>63.5712422</v>
      </c>
      <c r="I8984">
        <v>-136.33539930000001</v>
      </c>
      <c r="J8984" s="1" t="str">
        <f t="shared" ref="J8984:J8996" si="1209">HYPERLINK("http://geochem.nrcan.gc.ca/cdogs/content/kwd/kwd020018_e.htm", "Fluid (stream)")</f>
        <v>Fluid (stream)</v>
      </c>
      <c r="K8984" s="1" t="str">
        <f t="shared" ref="K8984:K8996" si="1210">HYPERLINK("http://geochem.nrcan.gc.ca/cdogs/content/kwd/kwd080007_e.htm", "Untreated Water")</f>
        <v>Untreated Water</v>
      </c>
      <c r="O8984">
        <v>2.5000000000000001E-2</v>
      </c>
      <c r="P8984">
        <v>110</v>
      </c>
      <c r="Q8984">
        <v>7.1</v>
      </c>
    </row>
    <row r="8985" spans="1:17" hidden="1" x14ac:dyDescent="0.3">
      <c r="A8985" t="s">
        <v>34785</v>
      </c>
      <c r="B8985" t="s">
        <v>34786</v>
      </c>
      <c r="C8985" s="1" t="str">
        <f t="shared" si="1198"/>
        <v>21:0675</v>
      </c>
      <c r="D8985" s="1" t="str">
        <f t="shared" si="1208"/>
        <v>21:0205</v>
      </c>
      <c r="E8985" t="s">
        <v>34787</v>
      </c>
      <c r="F8985" t="s">
        <v>34788</v>
      </c>
      <c r="H8985">
        <v>63.566716800000002</v>
      </c>
      <c r="I8985">
        <v>-136.34418880000001</v>
      </c>
      <c r="J8985" s="1" t="str">
        <f t="shared" si="1209"/>
        <v>Fluid (stream)</v>
      </c>
      <c r="K8985" s="1" t="str">
        <f t="shared" si="1210"/>
        <v>Untreated Water</v>
      </c>
      <c r="O8985">
        <v>0.1</v>
      </c>
      <c r="P8985">
        <v>130</v>
      </c>
      <c r="Q8985">
        <v>7.6</v>
      </c>
    </row>
    <row r="8986" spans="1:17" hidden="1" x14ac:dyDescent="0.3">
      <c r="A8986" t="s">
        <v>34789</v>
      </c>
      <c r="B8986" t="s">
        <v>34790</v>
      </c>
      <c r="C8986" s="1" t="str">
        <f t="shared" ref="C8986:C9049" si="1211">HYPERLINK("http://geochem.nrcan.gc.ca/cdogs/content/bdl/bdl210675_e.htm", "21:0675")</f>
        <v>21:0675</v>
      </c>
      <c r="D8986" s="1" t="str">
        <f t="shared" si="1208"/>
        <v>21:0205</v>
      </c>
      <c r="E8986" t="s">
        <v>34791</v>
      </c>
      <c r="F8986" t="s">
        <v>34792</v>
      </c>
      <c r="H8986">
        <v>63.586029500000002</v>
      </c>
      <c r="I8986">
        <v>-136.3550735</v>
      </c>
      <c r="J8986" s="1" t="str">
        <f t="shared" si="1209"/>
        <v>Fluid (stream)</v>
      </c>
      <c r="K8986" s="1" t="str">
        <f t="shared" si="1210"/>
        <v>Untreated Water</v>
      </c>
      <c r="O8986">
        <v>2.5000000000000001E-2</v>
      </c>
      <c r="P8986">
        <v>120</v>
      </c>
      <c r="Q8986">
        <v>7.2</v>
      </c>
    </row>
    <row r="8987" spans="1:17" hidden="1" x14ac:dyDescent="0.3">
      <c r="A8987" t="s">
        <v>34793</v>
      </c>
      <c r="B8987" t="s">
        <v>34794</v>
      </c>
      <c r="C8987" s="1" t="str">
        <f t="shared" si="1211"/>
        <v>21:0675</v>
      </c>
      <c r="D8987" s="1" t="str">
        <f t="shared" si="1208"/>
        <v>21:0205</v>
      </c>
      <c r="E8987" t="s">
        <v>34795</v>
      </c>
      <c r="F8987" t="s">
        <v>34796</v>
      </c>
      <c r="H8987">
        <v>63.586301599999999</v>
      </c>
      <c r="I8987">
        <v>-136.39869329999999</v>
      </c>
      <c r="J8987" s="1" t="str">
        <f t="shared" si="1209"/>
        <v>Fluid (stream)</v>
      </c>
      <c r="K8987" s="1" t="str">
        <f t="shared" si="1210"/>
        <v>Untreated Water</v>
      </c>
      <c r="O8987">
        <v>0.65</v>
      </c>
      <c r="P8987">
        <v>130</v>
      </c>
      <c r="Q8987">
        <v>7.7</v>
      </c>
    </row>
    <row r="8988" spans="1:17" hidden="1" x14ac:dyDescent="0.3">
      <c r="A8988" t="s">
        <v>34797</v>
      </c>
      <c r="B8988" t="s">
        <v>34798</v>
      </c>
      <c r="C8988" s="1" t="str">
        <f t="shared" si="1211"/>
        <v>21:0675</v>
      </c>
      <c r="D8988" s="1" t="str">
        <f t="shared" si="1208"/>
        <v>21:0205</v>
      </c>
      <c r="E8988" t="s">
        <v>34799</v>
      </c>
      <c r="F8988" t="s">
        <v>34800</v>
      </c>
      <c r="H8988">
        <v>63.560795900000002</v>
      </c>
      <c r="I8988">
        <v>-136.4201338</v>
      </c>
      <c r="J8988" s="1" t="str">
        <f t="shared" si="1209"/>
        <v>Fluid (stream)</v>
      </c>
      <c r="K8988" s="1" t="str">
        <f t="shared" si="1210"/>
        <v>Untreated Water</v>
      </c>
      <c r="O8988">
        <v>0.37</v>
      </c>
      <c r="P8988">
        <v>140</v>
      </c>
      <c r="Q8988">
        <v>7.5</v>
      </c>
    </row>
    <row r="8989" spans="1:17" hidden="1" x14ac:dyDescent="0.3">
      <c r="A8989" t="s">
        <v>34801</v>
      </c>
      <c r="B8989" t="s">
        <v>34802</v>
      </c>
      <c r="C8989" s="1" t="str">
        <f t="shared" si="1211"/>
        <v>21:0675</v>
      </c>
      <c r="D8989" s="1" t="str">
        <f t="shared" si="1208"/>
        <v>21:0205</v>
      </c>
      <c r="E8989" t="s">
        <v>34803</v>
      </c>
      <c r="F8989" t="s">
        <v>34804</v>
      </c>
      <c r="H8989">
        <v>63.560373400000003</v>
      </c>
      <c r="I8989">
        <v>-136.42921290000001</v>
      </c>
      <c r="J8989" s="1" t="str">
        <f t="shared" si="1209"/>
        <v>Fluid (stream)</v>
      </c>
      <c r="K8989" s="1" t="str">
        <f t="shared" si="1210"/>
        <v>Untreated Water</v>
      </c>
      <c r="O8989">
        <v>0.75</v>
      </c>
      <c r="P8989">
        <v>130</v>
      </c>
      <c r="Q8989">
        <v>8</v>
      </c>
    </row>
    <row r="8990" spans="1:17" hidden="1" x14ac:dyDescent="0.3">
      <c r="A8990" t="s">
        <v>34805</v>
      </c>
      <c r="B8990" t="s">
        <v>34806</v>
      </c>
      <c r="C8990" s="1" t="str">
        <f t="shared" si="1211"/>
        <v>21:0675</v>
      </c>
      <c r="D8990" s="1" t="str">
        <f t="shared" si="1208"/>
        <v>21:0205</v>
      </c>
      <c r="E8990" t="s">
        <v>34807</v>
      </c>
      <c r="F8990" t="s">
        <v>34808</v>
      </c>
      <c r="H8990">
        <v>63.562777699999998</v>
      </c>
      <c r="I8990">
        <v>-136.48581160000001</v>
      </c>
      <c r="J8990" s="1" t="str">
        <f t="shared" si="1209"/>
        <v>Fluid (stream)</v>
      </c>
      <c r="K8990" s="1" t="str">
        <f t="shared" si="1210"/>
        <v>Untreated Water</v>
      </c>
    </row>
    <row r="8991" spans="1:17" hidden="1" x14ac:dyDescent="0.3">
      <c r="A8991" t="s">
        <v>34809</v>
      </c>
      <c r="B8991" t="s">
        <v>34810</v>
      </c>
      <c r="C8991" s="1" t="str">
        <f t="shared" si="1211"/>
        <v>21:0675</v>
      </c>
      <c r="D8991" s="1" t="str">
        <f t="shared" si="1208"/>
        <v>21:0205</v>
      </c>
      <c r="E8991" t="s">
        <v>34811</v>
      </c>
      <c r="F8991" t="s">
        <v>34812</v>
      </c>
      <c r="H8991">
        <v>63.554557199999998</v>
      </c>
      <c r="I8991">
        <v>-136.5223814</v>
      </c>
      <c r="J8991" s="1" t="str">
        <f t="shared" si="1209"/>
        <v>Fluid (stream)</v>
      </c>
      <c r="K8991" s="1" t="str">
        <f t="shared" si="1210"/>
        <v>Untreated Water</v>
      </c>
      <c r="O8991">
        <v>0.66</v>
      </c>
      <c r="P8991">
        <v>80</v>
      </c>
      <c r="Q8991">
        <v>7.6</v>
      </c>
    </row>
    <row r="8992" spans="1:17" hidden="1" x14ac:dyDescent="0.3">
      <c r="A8992" t="s">
        <v>34813</v>
      </c>
      <c r="B8992" t="s">
        <v>34814</v>
      </c>
      <c r="C8992" s="1" t="str">
        <f t="shared" si="1211"/>
        <v>21:0675</v>
      </c>
      <c r="D8992" s="1" t="str">
        <f t="shared" si="1208"/>
        <v>21:0205</v>
      </c>
      <c r="E8992" t="s">
        <v>34815</v>
      </c>
      <c r="F8992" t="s">
        <v>34816</v>
      </c>
      <c r="H8992">
        <v>63.5337873</v>
      </c>
      <c r="I8992">
        <v>-136.49239069999999</v>
      </c>
      <c r="J8992" s="1" t="str">
        <f t="shared" si="1209"/>
        <v>Fluid (stream)</v>
      </c>
      <c r="K8992" s="1" t="str">
        <f t="shared" si="1210"/>
        <v>Untreated Water</v>
      </c>
      <c r="O8992">
        <v>0.83</v>
      </c>
      <c r="P8992">
        <v>90</v>
      </c>
      <c r="Q8992">
        <v>7.6</v>
      </c>
    </row>
    <row r="8993" spans="1:17" hidden="1" x14ac:dyDescent="0.3">
      <c r="A8993" t="s">
        <v>34817</v>
      </c>
      <c r="B8993" t="s">
        <v>34818</v>
      </c>
      <c r="C8993" s="1" t="str">
        <f t="shared" si="1211"/>
        <v>21:0675</v>
      </c>
      <c r="D8993" s="1" t="str">
        <f t="shared" si="1208"/>
        <v>21:0205</v>
      </c>
      <c r="E8993" t="s">
        <v>34819</v>
      </c>
      <c r="F8993" t="s">
        <v>34820</v>
      </c>
      <c r="H8993">
        <v>63.555257300000001</v>
      </c>
      <c r="I8993">
        <v>-136.57221999999999</v>
      </c>
      <c r="J8993" s="1" t="str">
        <f t="shared" si="1209"/>
        <v>Fluid (stream)</v>
      </c>
      <c r="K8993" s="1" t="str">
        <f t="shared" si="1210"/>
        <v>Untreated Water</v>
      </c>
      <c r="O8993">
        <v>0.12</v>
      </c>
      <c r="P8993">
        <v>110</v>
      </c>
      <c r="Q8993">
        <v>7.3</v>
      </c>
    </row>
    <row r="8994" spans="1:17" hidden="1" x14ac:dyDescent="0.3">
      <c r="A8994" t="s">
        <v>34821</v>
      </c>
      <c r="B8994" t="s">
        <v>34822</v>
      </c>
      <c r="C8994" s="1" t="str">
        <f t="shared" si="1211"/>
        <v>21:0675</v>
      </c>
      <c r="D8994" s="1" t="str">
        <f t="shared" si="1208"/>
        <v>21:0205</v>
      </c>
      <c r="E8994" t="s">
        <v>34823</v>
      </c>
      <c r="F8994" t="s">
        <v>34824</v>
      </c>
      <c r="H8994">
        <v>63.5701283</v>
      </c>
      <c r="I8994">
        <v>-136.61924250000001</v>
      </c>
      <c r="J8994" s="1" t="str">
        <f t="shared" si="1209"/>
        <v>Fluid (stream)</v>
      </c>
      <c r="K8994" s="1" t="str">
        <f t="shared" si="1210"/>
        <v>Untreated Water</v>
      </c>
    </row>
    <row r="8995" spans="1:17" hidden="1" x14ac:dyDescent="0.3">
      <c r="A8995" t="s">
        <v>34825</v>
      </c>
      <c r="B8995" t="s">
        <v>34826</v>
      </c>
      <c r="C8995" s="1" t="str">
        <f t="shared" si="1211"/>
        <v>21:0675</v>
      </c>
      <c r="D8995" s="1" t="str">
        <f t="shared" si="1208"/>
        <v>21:0205</v>
      </c>
      <c r="E8995" t="s">
        <v>34827</v>
      </c>
      <c r="F8995" t="s">
        <v>34828</v>
      </c>
      <c r="H8995">
        <v>63.582103500000002</v>
      </c>
      <c r="I8995">
        <v>-136.6530286</v>
      </c>
      <c r="J8995" s="1" t="str">
        <f t="shared" si="1209"/>
        <v>Fluid (stream)</v>
      </c>
      <c r="K8995" s="1" t="str">
        <f t="shared" si="1210"/>
        <v>Untreated Water</v>
      </c>
      <c r="O8995">
        <v>2.5000000000000001E-2</v>
      </c>
      <c r="P8995">
        <v>50</v>
      </c>
      <c r="Q8995">
        <v>5.2</v>
      </c>
    </row>
    <row r="8996" spans="1:17" hidden="1" x14ac:dyDescent="0.3">
      <c r="A8996" t="s">
        <v>34829</v>
      </c>
      <c r="B8996" t="s">
        <v>34830</v>
      </c>
      <c r="C8996" s="1" t="str">
        <f t="shared" si="1211"/>
        <v>21:0675</v>
      </c>
      <c r="D8996" s="1" t="str">
        <f t="shared" si="1208"/>
        <v>21:0205</v>
      </c>
      <c r="E8996" t="s">
        <v>34827</v>
      </c>
      <c r="F8996" t="s">
        <v>34831</v>
      </c>
      <c r="H8996">
        <v>63.582103500000002</v>
      </c>
      <c r="I8996">
        <v>-136.6530286</v>
      </c>
      <c r="J8996" s="1" t="str">
        <f t="shared" si="1209"/>
        <v>Fluid (stream)</v>
      </c>
      <c r="K8996" s="1" t="str">
        <f t="shared" si="1210"/>
        <v>Untreated Water</v>
      </c>
      <c r="O8996">
        <v>2.5000000000000001E-2</v>
      </c>
      <c r="P8996">
        <v>40</v>
      </c>
      <c r="Q8996">
        <v>5.2</v>
      </c>
    </row>
    <row r="8997" spans="1:17" hidden="1" x14ac:dyDescent="0.3">
      <c r="A8997" t="s">
        <v>34832</v>
      </c>
      <c r="B8997" t="s">
        <v>34833</v>
      </c>
      <c r="C8997" s="1" t="str">
        <f t="shared" si="1211"/>
        <v>21:0675</v>
      </c>
      <c r="D8997" s="1" t="str">
        <f>HYPERLINK("http://geochem.nrcan.gc.ca/cdogs/content/svy/svy_e.htm", "")</f>
        <v/>
      </c>
      <c r="G8997" s="1" t="str">
        <f>HYPERLINK("http://geochem.nrcan.gc.ca/cdogs/content/cr_/cr_00082_e.htm", "82")</f>
        <v>82</v>
      </c>
      <c r="J8997" t="s">
        <v>11453</v>
      </c>
      <c r="K8997" t="s">
        <v>11454</v>
      </c>
      <c r="O8997">
        <v>1.2</v>
      </c>
      <c r="P8997">
        <v>340</v>
      </c>
      <c r="Q8997">
        <v>7.5</v>
      </c>
    </row>
    <row r="8998" spans="1:17" hidden="1" x14ac:dyDescent="0.3">
      <c r="A8998" t="s">
        <v>34834</v>
      </c>
      <c r="B8998" t="s">
        <v>34835</v>
      </c>
      <c r="C8998" s="1" t="str">
        <f t="shared" si="1211"/>
        <v>21:0675</v>
      </c>
      <c r="D8998" s="1" t="str">
        <f t="shared" ref="D8998:D9019" si="1212">HYPERLINK("http://geochem.nrcan.gc.ca/cdogs/content/svy/svy210205_e.htm", "21:0205")</f>
        <v>21:0205</v>
      </c>
      <c r="E8998" t="s">
        <v>34836</v>
      </c>
      <c r="F8998" t="s">
        <v>34837</v>
      </c>
      <c r="H8998">
        <v>63.561502900000001</v>
      </c>
      <c r="I8998">
        <v>-136.80971969999999</v>
      </c>
      <c r="J8998" s="1" t="str">
        <f t="shared" ref="J8998:J9019" si="1213">HYPERLINK("http://geochem.nrcan.gc.ca/cdogs/content/kwd/kwd020018_e.htm", "Fluid (stream)")</f>
        <v>Fluid (stream)</v>
      </c>
      <c r="K8998" s="1" t="str">
        <f t="shared" ref="K8998:K9019" si="1214">HYPERLINK("http://geochem.nrcan.gc.ca/cdogs/content/kwd/kwd080007_e.htm", "Untreated Water")</f>
        <v>Untreated Water</v>
      </c>
      <c r="O8998">
        <v>0.09</v>
      </c>
      <c r="P8998">
        <v>190</v>
      </c>
      <c r="Q8998">
        <v>7.3</v>
      </c>
    </row>
    <row r="8999" spans="1:17" hidden="1" x14ac:dyDescent="0.3">
      <c r="A8999" t="s">
        <v>34838</v>
      </c>
      <c r="B8999" t="s">
        <v>34839</v>
      </c>
      <c r="C8999" s="1" t="str">
        <f t="shared" si="1211"/>
        <v>21:0675</v>
      </c>
      <c r="D8999" s="1" t="str">
        <f t="shared" si="1212"/>
        <v>21:0205</v>
      </c>
      <c r="E8999" t="s">
        <v>34840</v>
      </c>
      <c r="F8999" t="s">
        <v>34841</v>
      </c>
      <c r="H8999">
        <v>63.544221499999999</v>
      </c>
      <c r="I8999">
        <v>-136.78614479999999</v>
      </c>
      <c r="J8999" s="1" t="str">
        <f t="shared" si="1213"/>
        <v>Fluid (stream)</v>
      </c>
      <c r="K8999" s="1" t="str">
        <f t="shared" si="1214"/>
        <v>Untreated Water</v>
      </c>
      <c r="O8999">
        <v>0.12</v>
      </c>
      <c r="P8999">
        <v>150</v>
      </c>
      <c r="Q8999">
        <v>7.8</v>
      </c>
    </row>
    <row r="9000" spans="1:17" hidden="1" x14ac:dyDescent="0.3">
      <c r="A9000" t="s">
        <v>34842</v>
      </c>
      <c r="B9000" t="s">
        <v>34843</v>
      </c>
      <c r="C9000" s="1" t="str">
        <f t="shared" si="1211"/>
        <v>21:0675</v>
      </c>
      <c r="D9000" s="1" t="str">
        <f t="shared" si="1212"/>
        <v>21:0205</v>
      </c>
      <c r="E9000" t="s">
        <v>34844</v>
      </c>
      <c r="F9000" t="s">
        <v>34845</v>
      </c>
      <c r="H9000">
        <v>63.536144499999999</v>
      </c>
      <c r="I9000">
        <v>-136.7026323</v>
      </c>
      <c r="J9000" s="1" t="str">
        <f t="shared" si="1213"/>
        <v>Fluid (stream)</v>
      </c>
      <c r="K9000" s="1" t="str">
        <f t="shared" si="1214"/>
        <v>Untreated Water</v>
      </c>
      <c r="O9000">
        <v>1.1000000000000001</v>
      </c>
      <c r="P9000">
        <v>220</v>
      </c>
      <c r="Q9000">
        <v>7.2</v>
      </c>
    </row>
    <row r="9001" spans="1:17" hidden="1" x14ac:dyDescent="0.3">
      <c r="A9001" t="s">
        <v>34846</v>
      </c>
      <c r="B9001" t="s">
        <v>34847</v>
      </c>
      <c r="C9001" s="1" t="str">
        <f t="shared" si="1211"/>
        <v>21:0675</v>
      </c>
      <c r="D9001" s="1" t="str">
        <f t="shared" si="1212"/>
        <v>21:0205</v>
      </c>
      <c r="E9001" t="s">
        <v>34848</v>
      </c>
      <c r="F9001" t="s">
        <v>34849</v>
      </c>
      <c r="H9001">
        <v>63.524462499999998</v>
      </c>
      <c r="I9001">
        <v>-136.7058974</v>
      </c>
      <c r="J9001" s="1" t="str">
        <f t="shared" si="1213"/>
        <v>Fluid (stream)</v>
      </c>
      <c r="K9001" s="1" t="str">
        <f t="shared" si="1214"/>
        <v>Untreated Water</v>
      </c>
      <c r="O9001">
        <v>2.5000000000000001E-2</v>
      </c>
      <c r="P9001">
        <v>60</v>
      </c>
      <c r="Q9001">
        <v>7.5</v>
      </c>
    </row>
    <row r="9002" spans="1:17" hidden="1" x14ac:dyDescent="0.3">
      <c r="A9002" t="s">
        <v>34850</v>
      </c>
      <c r="B9002" t="s">
        <v>34851</v>
      </c>
      <c r="C9002" s="1" t="str">
        <f t="shared" si="1211"/>
        <v>21:0675</v>
      </c>
      <c r="D9002" s="1" t="str">
        <f t="shared" si="1212"/>
        <v>21:0205</v>
      </c>
      <c r="E9002" t="s">
        <v>34852</v>
      </c>
      <c r="F9002" t="s">
        <v>34853</v>
      </c>
      <c r="H9002">
        <v>63.527407199999999</v>
      </c>
      <c r="I9002">
        <v>-136.66003839999999</v>
      </c>
      <c r="J9002" s="1" t="str">
        <f t="shared" si="1213"/>
        <v>Fluid (stream)</v>
      </c>
      <c r="K9002" s="1" t="str">
        <f t="shared" si="1214"/>
        <v>Untreated Water</v>
      </c>
      <c r="O9002">
        <v>0.26</v>
      </c>
      <c r="P9002">
        <v>100</v>
      </c>
      <c r="Q9002">
        <v>7.4</v>
      </c>
    </row>
    <row r="9003" spans="1:17" hidden="1" x14ac:dyDescent="0.3">
      <c r="A9003" t="s">
        <v>34854</v>
      </c>
      <c r="B9003" t="s">
        <v>34855</v>
      </c>
      <c r="C9003" s="1" t="str">
        <f t="shared" si="1211"/>
        <v>21:0675</v>
      </c>
      <c r="D9003" s="1" t="str">
        <f t="shared" si="1212"/>
        <v>21:0205</v>
      </c>
      <c r="E9003" t="s">
        <v>34856</v>
      </c>
      <c r="F9003" t="s">
        <v>34857</v>
      </c>
      <c r="H9003">
        <v>63.524996999999999</v>
      </c>
      <c r="I9003">
        <v>-136.61970070000001</v>
      </c>
      <c r="J9003" s="1" t="str">
        <f t="shared" si="1213"/>
        <v>Fluid (stream)</v>
      </c>
      <c r="K9003" s="1" t="str">
        <f t="shared" si="1214"/>
        <v>Untreated Water</v>
      </c>
      <c r="O9003">
        <v>2.5000000000000001E-2</v>
      </c>
      <c r="P9003">
        <v>90</v>
      </c>
      <c r="Q9003">
        <v>7.2</v>
      </c>
    </row>
    <row r="9004" spans="1:17" hidden="1" x14ac:dyDescent="0.3">
      <c r="A9004" t="s">
        <v>34858</v>
      </c>
      <c r="B9004" t="s">
        <v>34859</v>
      </c>
      <c r="C9004" s="1" t="str">
        <f t="shared" si="1211"/>
        <v>21:0675</v>
      </c>
      <c r="D9004" s="1" t="str">
        <f t="shared" si="1212"/>
        <v>21:0205</v>
      </c>
      <c r="E9004" t="s">
        <v>34860</v>
      </c>
      <c r="F9004" t="s">
        <v>34861</v>
      </c>
      <c r="H9004">
        <v>63.504100100000002</v>
      </c>
      <c r="I9004">
        <v>-136.6298702</v>
      </c>
      <c r="J9004" s="1" t="str">
        <f t="shared" si="1213"/>
        <v>Fluid (stream)</v>
      </c>
      <c r="K9004" s="1" t="str">
        <f t="shared" si="1214"/>
        <v>Untreated Water</v>
      </c>
      <c r="O9004">
        <v>2.5000000000000001E-2</v>
      </c>
      <c r="P9004">
        <v>110</v>
      </c>
      <c r="Q9004">
        <v>7.3</v>
      </c>
    </row>
    <row r="9005" spans="1:17" hidden="1" x14ac:dyDescent="0.3">
      <c r="A9005" t="s">
        <v>34862</v>
      </c>
      <c r="B9005" t="s">
        <v>34863</v>
      </c>
      <c r="C9005" s="1" t="str">
        <f t="shared" si="1211"/>
        <v>21:0675</v>
      </c>
      <c r="D9005" s="1" t="str">
        <f t="shared" si="1212"/>
        <v>21:0205</v>
      </c>
      <c r="E9005" t="s">
        <v>34860</v>
      </c>
      <c r="F9005" t="s">
        <v>34864</v>
      </c>
      <c r="H9005">
        <v>63.504100100000002</v>
      </c>
      <c r="I9005">
        <v>-136.6298702</v>
      </c>
      <c r="J9005" s="1" t="str">
        <f t="shared" si="1213"/>
        <v>Fluid (stream)</v>
      </c>
      <c r="K9005" s="1" t="str">
        <f t="shared" si="1214"/>
        <v>Untreated Water</v>
      </c>
      <c r="O9005">
        <v>2.5000000000000001E-2</v>
      </c>
      <c r="P9005">
        <v>100</v>
      </c>
      <c r="Q9005">
        <v>7.7</v>
      </c>
    </row>
    <row r="9006" spans="1:17" hidden="1" x14ac:dyDescent="0.3">
      <c r="A9006" t="s">
        <v>34865</v>
      </c>
      <c r="B9006" t="s">
        <v>34866</v>
      </c>
      <c r="C9006" s="1" t="str">
        <f t="shared" si="1211"/>
        <v>21:0675</v>
      </c>
      <c r="D9006" s="1" t="str">
        <f t="shared" si="1212"/>
        <v>21:0205</v>
      </c>
      <c r="E9006" t="s">
        <v>34867</v>
      </c>
      <c r="F9006" t="s">
        <v>34868</v>
      </c>
      <c r="H9006">
        <v>63.517982099999998</v>
      </c>
      <c r="I9006">
        <v>-136.1056213</v>
      </c>
      <c r="J9006" s="1" t="str">
        <f t="shared" si="1213"/>
        <v>Fluid (stream)</v>
      </c>
      <c r="K9006" s="1" t="str">
        <f t="shared" si="1214"/>
        <v>Untreated Water</v>
      </c>
    </row>
    <row r="9007" spans="1:17" hidden="1" x14ac:dyDescent="0.3">
      <c r="A9007" t="s">
        <v>34869</v>
      </c>
      <c r="B9007" t="s">
        <v>34870</v>
      </c>
      <c r="C9007" s="1" t="str">
        <f t="shared" si="1211"/>
        <v>21:0675</v>
      </c>
      <c r="D9007" s="1" t="str">
        <f t="shared" si="1212"/>
        <v>21:0205</v>
      </c>
      <c r="E9007" t="s">
        <v>34871</v>
      </c>
      <c r="F9007" t="s">
        <v>34872</v>
      </c>
      <c r="H9007">
        <v>63.036378399999997</v>
      </c>
      <c r="I9007">
        <v>-136.71488110000001</v>
      </c>
      <c r="J9007" s="1" t="str">
        <f t="shared" si="1213"/>
        <v>Fluid (stream)</v>
      </c>
      <c r="K9007" s="1" t="str">
        <f t="shared" si="1214"/>
        <v>Untreated Water</v>
      </c>
      <c r="O9007">
        <v>2.5000000000000001E-2</v>
      </c>
      <c r="P9007">
        <v>70</v>
      </c>
      <c r="Q9007">
        <v>6.2</v>
      </c>
    </row>
    <row r="9008" spans="1:17" hidden="1" x14ac:dyDescent="0.3">
      <c r="A9008" t="s">
        <v>34873</v>
      </c>
      <c r="B9008" t="s">
        <v>34874</v>
      </c>
      <c r="C9008" s="1" t="str">
        <f t="shared" si="1211"/>
        <v>21:0675</v>
      </c>
      <c r="D9008" s="1" t="str">
        <f t="shared" si="1212"/>
        <v>21:0205</v>
      </c>
      <c r="E9008" t="s">
        <v>34875</v>
      </c>
      <c r="F9008" t="s">
        <v>34876</v>
      </c>
      <c r="H9008">
        <v>63.038184700000002</v>
      </c>
      <c r="I9008">
        <v>-136.74411319999999</v>
      </c>
      <c r="J9008" s="1" t="str">
        <f t="shared" si="1213"/>
        <v>Fluid (stream)</v>
      </c>
      <c r="K9008" s="1" t="str">
        <f t="shared" si="1214"/>
        <v>Untreated Water</v>
      </c>
      <c r="O9008">
        <v>2.5000000000000001E-2</v>
      </c>
      <c r="P9008">
        <v>40</v>
      </c>
      <c r="Q9008">
        <v>5.0999999999999996</v>
      </c>
    </row>
    <row r="9009" spans="1:17" hidden="1" x14ac:dyDescent="0.3">
      <c r="A9009" t="s">
        <v>34877</v>
      </c>
      <c r="B9009" t="s">
        <v>34878</v>
      </c>
      <c r="C9009" s="1" t="str">
        <f t="shared" si="1211"/>
        <v>21:0675</v>
      </c>
      <c r="D9009" s="1" t="str">
        <f t="shared" si="1212"/>
        <v>21:0205</v>
      </c>
      <c r="E9009" t="s">
        <v>34879</v>
      </c>
      <c r="F9009" t="s">
        <v>34880</v>
      </c>
      <c r="H9009">
        <v>63.008633400000001</v>
      </c>
      <c r="I9009">
        <v>-136.76974680000001</v>
      </c>
      <c r="J9009" s="1" t="str">
        <f t="shared" si="1213"/>
        <v>Fluid (stream)</v>
      </c>
      <c r="K9009" s="1" t="str">
        <f t="shared" si="1214"/>
        <v>Untreated Water</v>
      </c>
      <c r="O9009">
        <v>7.0000000000000007E-2</v>
      </c>
      <c r="P9009">
        <v>60</v>
      </c>
      <c r="Q9009">
        <v>5.8</v>
      </c>
    </row>
    <row r="9010" spans="1:17" hidden="1" x14ac:dyDescent="0.3">
      <c r="A9010" t="s">
        <v>34881</v>
      </c>
      <c r="B9010" t="s">
        <v>34882</v>
      </c>
      <c r="C9010" s="1" t="str">
        <f t="shared" si="1211"/>
        <v>21:0675</v>
      </c>
      <c r="D9010" s="1" t="str">
        <f t="shared" si="1212"/>
        <v>21:0205</v>
      </c>
      <c r="E9010" t="s">
        <v>34883</v>
      </c>
      <c r="F9010" t="s">
        <v>34884</v>
      </c>
      <c r="H9010">
        <v>63.004055899999997</v>
      </c>
      <c r="I9010">
        <v>-136.9110111</v>
      </c>
      <c r="J9010" s="1" t="str">
        <f t="shared" si="1213"/>
        <v>Fluid (stream)</v>
      </c>
      <c r="K9010" s="1" t="str">
        <f t="shared" si="1214"/>
        <v>Untreated Water</v>
      </c>
      <c r="O9010">
        <v>0.14000000000000001</v>
      </c>
      <c r="P9010">
        <v>80</v>
      </c>
      <c r="Q9010">
        <v>5.9</v>
      </c>
    </row>
    <row r="9011" spans="1:17" hidden="1" x14ac:dyDescent="0.3">
      <c r="A9011" t="s">
        <v>34885</v>
      </c>
      <c r="B9011" t="s">
        <v>34886</v>
      </c>
      <c r="C9011" s="1" t="str">
        <f t="shared" si="1211"/>
        <v>21:0675</v>
      </c>
      <c r="D9011" s="1" t="str">
        <f t="shared" si="1212"/>
        <v>21:0205</v>
      </c>
      <c r="E9011" t="s">
        <v>34887</v>
      </c>
      <c r="F9011" t="s">
        <v>34888</v>
      </c>
      <c r="H9011">
        <v>63.022634500000002</v>
      </c>
      <c r="I9011">
        <v>-136.9529225</v>
      </c>
      <c r="J9011" s="1" t="str">
        <f t="shared" si="1213"/>
        <v>Fluid (stream)</v>
      </c>
      <c r="K9011" s="1" t="str">
        <f t="shared" si="1214"/>
        <v>Untreated Water</v>
      </c>
      <c r="O9011">
        <v>2.5000000000000001E-2</v>
      </c>
      <c r="P9011">
        <v>60</v>
      </c>
      <c r="Q9011">
        <v>6.2</v>
      </c>
    </row>
    <row r="9012" spans="1:17" hidden="1" x14ac:dyDescent="0.3">
      <c r="A9012" t="s">
        <v>34889</v>
      </c>
      <c r="B9012" t="s">
        <v>34890</v>
      </c>
      <c r="C9012" s="1" t="str">
        <f t="shared" si="1211"/>
        <v>21:0675</v>
      </c>
      <c r="D9012" s="1" t="str">
        <f t="shared" si="1212"/>
        <v>21:0205</v>
      </c>
      <c r="E9012" t="s">
        <v>34887</v>
      </c>
      <c r="F9012" t="s">
        <v>34891</v>
      </c>
      <c r="H9012">
        <v>63.022634500000002</v>
      </c>
      <c r="I9012">
        <v>-136.9529225</v>
      </c>
      <c r="J9012" s="1" t="str">
        <f t="shared" si="1213"/>
        <v>Fluid (stream)</v>
      </c>
      <c r="K9012" s="1" t="str">
        <f t="shared" si="1214"/>
        <v>Untreated Water</v>
      </c>
      <c r="O9012">
        <v>2.5000000000000001E-2</v>
      </c>
      <c r="P9012">
        <v>60</v>
      </c>
      <c r="Q9012">
        <v>6.2</v>
      </c>
    </row>
    <row r="9013" spans="1:17" hidden="1" x14ac:dyDescent="0.3">
      <c r="A9013" t="s">
        <v>34892</v>
      </c>
      <c r="B9013" t="s">
        <v>34893</v>
      </c>
      <c r="C9013" s="1" t="str">
        <f t="shared" si="1211"/>
        <v>21:0675</v>
      </c>
      <c r="D9013" s="1" t="str">
        <f t="shared" si="1212"/>
        <v>21:0205</v>
      </c>
      <c r="E9013" t="s">
        <v>34894</v>
      </c>
      <c r="F9013" t="s">
        <v>34895</v>
      </c>
      <c r="H9013">
        <v>63.002602600000003</v>
      </c>
      <c r="I9013">
        <v>-137.27620390000001</v>
      </c>
      <c r="J9013" s="1" t="str">
        <f t="shared" si="1213"/>
        <v>Fluid (stream)</v>
      </c>
      <c r="K9013" s="1" t="str">
        <f t="shared" si="1214"/>
        <v>Untreated Water</v>
      </c>
      <c r="O9013">
        <v>0.08</v>
      </c>
      <c r="P9013">
        <v>80</v>
      </c>
      <c r="Q9013">
        <v>7</v>
      </c>
    </row>
    <row r="9014" spans="1:17" hidden="1" x14ac:dyDescent="0.3">
      <c r="A9014" t="s">
        <v>34896</v>
      </c>
      <c r="B9014" t="s">
        <v>34897</v>
      </c>
      <c r="C9014" s="1" t="str">
        <f t="shared" si="1211"/>
        <v>21:0675</v>
      </c>
      <c r="D9014" s="1" t="str">
        <f t="shared" si="1212"/>
        <v>21:0205</v>
      </c>
      <c r="E9014" t="s">
        <v>34898</v>
      </c>
      <c r="F9014" t="s">
        <v>34899</v>
      </c>
      <c r="H9014">
        <v>63.0027452</v>
      </c>
      <c r="I9014">
        <v>-137.3508266</v>
      </c>
      <c r="J9014" s="1" t="str">
        <f t="shared" si="1213"/>
        <v>Fluid (stream)</v>
      </c>
      <c r="K9014" s="1" t="str">
        <f t="shared" si="1214"/>
        <v>Untreated Water</v>
      </c>
      <c r="O9014">
        <v>0.16</v>
      </c>
      <c r="P9014">
        <v>70</v>
      </c>
      <c r="Q9014">
        <v>7.1</v>
      </c>
    </row>
    <row r="9015" spans="1:17" hidden="1" x14ac:dyDescent="0.3">
      <c r="A9015" t="s">
        <v>34900</v>
      </c>
      <c r="B9015" t="s">
        <v>34901</v>
      </c>
      <c r="C9015" s="1" t="str">
        <f t="shared" si="1211"/>
        <v>21:0675</v>
      </c>
      <c r="D9015" s="1" t="str">
        <f t="shared" si="1212"/>
        <v>21:0205</v>
      </c>
      <c r="E9015" t="s">
        <v>34902</v>
      </c>
      <c r="F9015" t="s">
        <v>34903</v>
      </c>
      <c r="H9015">
        <v>63.0027361</v>
      </c>
      <c r="I9015">
        <v>-137.3888135</v>
      </c>
      <c r="J9015" s="1" t="str">
        <f t="shared" si="1213"/>
        <v>Fluid (stream)</v>
      </c>
      <c r="K9015" s="1" t="str">
        <f t="shared" si="1214"/>
        <v>Untreated Water</v>
      </c>
      <c r="O9015">
        <v>2.5000000000000001E-2</v>
      </c>
      <c r="P9015">
        <v>90</v>
      </c>
      <c r="Q9015">
        <v>6.4</v>
      </c>
    </row>
    <row r="9016" spans="1:17" hidden="1" x14ac:dyDescent="0.3">
      <c r="A9016" t="s">
        <v>34904</v>
      </c>
      <c r="B9016" t="s">
        <v>34905</v>
      </c>
      <c r="C9016" s="1" t="str">
        <f t="shared" si="1211"/>
        <v>21:0675</v>
      </c>
      <c r="D9016" s="1" t="str">
        <f t="shared" si="1212"/>
        <v>21:0205</v>
      </c>
      <c r="E9016" t="s">
        <v>34906</v>
      </c>
      <c r="F9016" t="s">
        <v>34907</v>
      </c>
      <c r="H9016">
        <v>63.021473</v>
      </c>
      <c r="I9016">
        <v>-137.40920310000001</v>
      </c>
      <c r="J9016" s="1" t="str">
        <f t="shared" si="1213"/>
        <v>Fluid (stream)</v>
      </c>
      <c r="K9016" s="1" t="str">
        <f t="shared" si="1214"/>
        <v>Untreated Water</v>
      </c>
      <c r="O9016">
        <v>2.5000000000000001E-2</v>
      </c>
      <c r="P9016">
        <v>50</v>
      </c>
      <c r="Q9016">
        <v>6</v>
      </c>
    </row>
    <row r="9017" spans="1:17" hidden="1" x14ac:dyDescent="0.3">
      <c r="A9017" t="s">
        <v>34908</v>
      </c>
      <c r="B9017" t="s">
        <v>34909</v>
      </c>
      <c r="C9017" s="1" t="str">
        <f t="shared" si="1211"/>
        <v>21:0675</v>
      </c>
      <c r="D9017" s="1" t="str">
        <f t="shared" si="1212"/>
        <v>21:0205</v>
      </c>
      <c r="E9017" t="s">
        <v>34910</v>
      </c>
      <c r="F9017" t="s">
        <v>34911</v>
      </c>
      <c r="H9017">
        <v>63.005668</v>
      </c>
      <c r="I9017">
        <v>-137.44832339999999</v>
      </c>
      <c r="J9017" s="1" t="str">
        <f t="shared" si="1213"/>
        <v>Fluid (stream)</v>
      </c>
      <c r="K9017" s="1" t="str">
        <f t="shared" si="1214"/>
        <v>Untreated Water</v>
      </c>
      <c r="O9017">
        <v>2.5000000000000001E-2</v>
      </c>
      <c r="P9017">
        <v>80</v>
      </c>
      <c r="Q9017">
        <v>6.4</v>
      </c>
    </row>
    <row r="9018" spans="1:17" hidden="1" x14ac:dyDescent="0.3">
      <c r="A9018" t="s">
        <v>34912</v>
      </c>
      <c r="B9018" t="s">
        <v>34913</v>
      </c>
      <c r="C9018" s="1" t="str">
        <f t="shared" si="1211"/>
        <v>21:0675</v>
      </c>
      <c r="D9018" s="1" t="str">
        <f t="shared" si="1212"/>
        <v>21:0205</v>
      </c>
      <c r="E9018" t="s">
        <v>34914</v>
      </c>
      <c r="F9018" t="s">
        <v>34915</v>
      </c>
      <c r="H9018">
        <v>63.0152158</v>
      </c>
      <c r="I9018">
        <v>-137.5527467</v>
      </c>
      <c r="J9018" s="1" t="str">
        <f t="shared" si="1213"/>
        <v>Fluid (stream)</v>
      </c>
      <c r="K9018" s="1" t="str">
        <f t="shared" si="1214"/>
        <v>Untreated Water</v>
      </c>
      <c r="O9018">
        <v>2.5000000000000001E-2</v>
      </c>
      <c r="P9018">
        <v>60</v>
      </c>
      <c r="Q9018">
        <v>6.1</v>
      </c>
    </row>
    <row r="9019" spans="1:17" hidden="1" x14ac:dyDescent="0.3">
      <c r="A9019" t="s">
        <v>34916</v>
      </c>
      <c r="B9019" t="s">
        <v>34917</v>
      </c>
      <c r="C9019" s="1" t="str">
        <f t="shared" si="1211"/>
        <v>21:0675</v>
      </c>
      <c r="D9019" s="1" t="str">
        <f t="shared" si="1212"/>
        <v>21:0205</v>
      </c>
      <c r="E9019" t="s">
        <v>34918</v>
      </c>
      <c r="F9019" t="s">
        <v>34919</v>
      </c>
      <c r="H9019">
        <v>63.005282999999999</v>
      </c>
      <c r="I9019">
        <v>-137.6174963</v>
      </c>
      <c r="J9019" s="1" t="str">
        <f t="shared" si="1213"/>
        <v>Fluid (stream)</v>
      </c>
      <c r="K9019" s="1" t="str">
        <f t="shared" si="1214"/>
        <v>Untreated Water</v>
      </c>
      <c r="O9019">
        <v>2.5000000000000001E-2</v>
      </c>
      <c r="P9019">
        <v>80</v>
      </c>
      <c r="Q9019">
        <v>6.1</v>
      </c>
    </row>
    <row r="9020" spans="1:17" hidden="1" x14ac:dyDescent="0.3">
      <c r="A9020" t="s">
        <v>34920</v>
      </c>
      <c r="B9020" t="s">
        <v>34921</v>
      </c>
      <c r="C9020" s="1" t="str">
        <f t="shared" si="1211"/>
        <v>21:0675</v>
      </c>
      <c r="D9020" s="1" t="str">
        <f>HYPERLINK("http://geochem.nrcan.gc.ca/cdogs/content/svy/svy_e.htm", "")</f>
        <v/>
      </c>
      <c r="G9020" s="1" t="str">
        <f>HYPERLINK("http://geochem.nrcan.gc.ca/cdogs/content/cr_/cr_00082_e.htm", "82")</f>
        <v>82</v>
      </c>
      <c r="J9020" t="s">
        <v>11453</v>
      </c>
      <c r="K9020" t="s">
        <v>11454</v>
      </c>
      <c r="O9020">
        <v>1.2</v>
      </c>
      <c r="P9020">
        <v>300</v>
      </c>
      <c r="Q9020">
        <v>7.6</v>
      </c>
    </row>
    <row r="9021" spans="1:17" hidden="1" x14ac:dyDescent="0.3">
      <c r="A9021" t="s">
        <v>34922</v>
      </c>
      <c r="B9021" t="s">
        <v>34923</v>
      </c>
      <c r="C9021" s="1" t="str">
        <f t="shared" si="1211"/>
        <v>21:0675</v>
      </c>
      <c r="D9021" s="1" t="str">
        <f t="shared" ref="D9021:D9043" si="1215">HYPERLINK("http://geochem.nrcan.gc.ca/cdogs/content/svy/svy210205_e.htm", "21:0205")</f>
        <v>21:0205</v>
      </c>
      <c r="E9021" t="s">
        <v>34924</v>
      </c>
      <c r="F9021" t="s">
        <v>34925</v>
      </c>
      <c r="H9021">
        <v>63.012454099999999</v>
      </c>
      <c r="I9021">
        <v>-137.6866593</v>
      </c>
      <c r="J9021" s="1" t="str">
        <f t="shared" ref="J9021:J9043" si="1216">HYPERLINK("http://geochem.nrcan.gc.ca/cdogs/content/kwd/kwd020018_e.htm", "Fluid (stream)")</f>
        <v>Fluid (stream)</v>
      </c>
      <c r="K9021" s="1" t="str">
        <f t="shared" ref="K9021:K9043" si="1217">HYPERLINK("http://geochem.nrcan.gc.ca/cdogs/content/kwd/kwd080007_e.htm", "Untreated Water")</f>
        <v>Untreated Water</v>
      </c>
      <c r="O9021">
        <v>2.5000000000000001E-2</v>
      </c>
      <c r="P9021">
        <v>120</v>
      </c>
      <c r="Q9021">
        <v>7.1</v>
      </c>
    </row>
    <row r="9022" spans="1:17" hidden="1" x14ac:dyDescent="0.3">
      <c r="A9022" t="s">
        <v>34926</v>
      </c>
      <c r="B9022" t="s">
        <v>34927</v>
      </c>
      <c r="C9022" s="1" t="str">
        <f t="shared" si="1211"/>
        <v>21:0675</v>
      </c>
      <c r="D9022" s="1" t="str">
        <f t="shared" si="1215"/>
        <v>21:0205</v>
      </c>
      <c r="E9022" t="s">
        <v>34928</v>
      </c>
      <c r="F9022" t="s">
        <v>34929</v>
      </c>
      <c r="H9022">
        <v>63.004225699999999</v>
      </c>
      <c r="I9022">
        <v>-137.81812629999999</v>
      </c>
      <c r="J9022" s="1" t="str">
        <f t="shared" si="1216"/>
        <v>Fluid (stream)</v>
      </c>
      <c r="K9022" s="1" t="str">
        <f t="shared" si="1217"/>
        <v>Untreated Water</v>
      </c>
      <c r="O9022">
        <v>1.8</v>
      </c>
      <c r="P9022">
        <v>200</v>
      </c>
      <c r="Q9022">
        <v>7.8</v>
      </c>
    </row>
    <row r="9023" spans="1:17" hidden="1" x14ac:dyDescent="0.3">
      <c r="A9023" t="s">
        <v>34930</v>
      </c>
      <c r="B9023" t="s">
        <v>34931</v>
      </c>
      <c r="C9023" s="1" t="str">
        <f t="shared" si="1211"/>
        <v>21:0675</v>
      </c>
      <c r="D9023" s="1" t="str">
        <f t="shared" si="1215"/>
        <v>21:0205</v>
      </c>
      <c r="E9023" t="s">
        <v>34932</v>
      </c>
      <c r="F9023" t="s">
        <v>34933</v>
      </c>
      <c r="H9023">
        <v>63.007803099999997</v>
      </c>
      <c r="I9023">
        <v>-137.9066703</v>
      </c>
      <c r="J9023" s="1" t="str">
        <f t="shared" si="1216"/>
        <v>Fluid (stream)</v>
      </c>
      <c r="K9023" s="1" t="str">
        <f t="shared" si="1217"/>
        <v>Untreated Water</v>
      </c>
      <c r="O9023">
        <v>2.5000000000000001E-2</v>
      </c>
      <c r="P9023">
        <v>160</v>
      </c>
      <c r="Q9023">
        <v>7.1</v>
      </c>
    </row>
    <row r="9024" spans="1:17" hidden="1" x14ac:dyDescent="0.3">
      <c r="A9024" t="s">
        <v>34934</v>
      </c>
      <c r="B9024" t="s">
        <v>34935</v>
      </c>
      <c r="C9024" s="1" t="str">
        <f t="shared" si="1211"/>
        <v>21:0675</v>
      </c>
      <c r="D9024" s="1" t="str">
        <f t="shared" si="1215"/>
        <v>21:0205</v>
      </c>
      <c r="E9024" t="s">
        <v>34936</v>
      </c>
      <c r="F9024" t="s">
        <v>34937</v>
      </c>
      <c r="H9024">
        <v>63.032075900000002</v>
      </c>
      <c r="I9024">
        <v>-137.94690739999999</v>
      </c>
      <c r="J9024" s="1" t="str">
        <f t="shared" si="1216"/>
        <v>Fluid (stream)</v>
      </c>
      <c r="K9024" s="1" t="str">
        <f t="shared" si="1217"/>
        <v>Untreated Water</v>
      </c>
      <c r="O9024">
        <v>2.5000000000000001E-2</v>
      </c>
      <c r="P9024">
        <v>70</v>
      </c>
      <c r="Q9024">
        <v>7.4</v>
      </c>
    </row>
    <row r="9025" spans="1:17" hidden="1" x14ac:dyDescent="0.3">
      <c r="A9025" t="s">
        <v>34938</v>
      </c>
      <c r="B9025" t="s">
        <v>34939</v>
      </c>
      <c r="C9025" s="1" t="str">
        <f t="shared" si="1211"/>
        <v>21:0675</v>
      </c>
      <c r="D9025" s="1" t="str">
        <f t="shared" si="1215"/>
        <v>21:0205</v>
      </c>
      <c r="E9025" t="s">
        <v>34940</v>
      </c>
      <c r="F9025" t="s">
        <v>34941</v>
      </c>
      <c r="H9025">
        <v>63.0382082</v>
      </c>
      <c r="I9025">
        <v>-137.9885592</v>
      </c>
      <c r="J9025" s="1" t="str">
        <f t="shared" si="1216"/>
        <v>Fluid (stream)</v>
      </c>
      <c r="K9025" s="1" t="str">
        <f t="shared" si="1217"/>
        <v>Untreated Water</v>
      </c>
      <c r="O9025">
        <v>2.5000000000000001E-2</v>
      </c>
      <c r="P9025">
        <v>160</v>
      </c>
      <c r="Q9025">
        <v>7.8</v>
      </c>
    </row>
    <row r="9026" spans="1:17" hidden="1" x14ac:dyDescent="0.3">
      <c r="A9026" t="s">
        <v>34942</v>
      </c>
      <c r="B9026" t="s">
        <v>34943</v>
      </c>
      <c r="C9026" s="1" t="str">
        <f t="shared" si="1211"/>
        <v>21:0675</v>
      </c>
      <c r="D9026" s="1" t="str">
        <f t="shared" si="1215"/>
        <v>21:0205</v>
      </c>
      <c r="E9026" t="s">
        <v>34944</v>
      </c>
      <c r="F9026" t="s">
        <v>34945</v>
      </c>
      <c r="H9026">
        <v>63.046316699999998</v>
      </c>
      <c r="I9026">
        <v>-137.8998048</v>
      </c>
      <c r="J9026" s="1" t="str">
        <f t="shared" si="1216"/>
        <v>Fluid (stream)</v>
      </c>
      <c r="K9026" s="1" t="str">
        <f t="shared" si="1217"/>
        <v>Untreated Water</v>
      </c>
      <c r="O9026">
        <v>2.5000000000000001E-2</v>
      </c>
      <c r="P9026">
        <v>110</v>
      </c>
      <c r="Q9026">
        <v>7.3</v>
      </c>
    </row>
    <row r="9027" spans="1:17" hidden="1" x14ac:dyDescent="0.3">
      <c r="A9027" t="s">
        <v>34946</v>
      </c>
      <c r="B9027" t="s">
        <v>34947</v>
      </c>
      <c r="C9027" s="1" t="str">
        <f t="shared" si="1211"/>
        <v>21:0675</v>
      </c>
      <c r="D9027" s="1" t="str">
        <f t="shared" si="1215"/>
        <v>21:0205</v>
      </c>
      <c r="E9027" t="s">
        <v>34948</v>
      </c>
      <c r="F9027" t="s">
        <v>34949</v>
      </c>
      <c r="H9027">
        <v>63.042349000000002</v>
      </c>
      <c r="I9027">
        <v>-137.8617576</v>
      </c>
      <c r="J9027" s="1" t="str">
        <f t="shared" si="1216"/>
        <v>Fluid (stream)</v>
      </c>
      <c r="K9027" s="1" t="str">
        <f t="shared" si="1217"/>
        <v>Untreated Water</v>
      </c>
      <c r="O9027">
        <v>2.5000000000000001E-2</v>
      </c>
      <c r="P9027">
        <v>110</v>
      </c>
      <c r="Q9027">
        <v>6.9</v>
      </c>
    </row>
    <row r="9028" spans="1:17" hidden="1" x14ac:dyDescent="0.3">
      <c r="A9028" t="s">
        <v>34950</v>
      </c>
      <c r="B9028" t="s">
        <v>34951</v>
      </c>
      <c r="C9028" s="1" t="str">
        <f t="shared" si="1211"/>
        <v>21:0675</v>
      </c>
      <c r="D9028" s="1" t="str">
        <f t="shared" si="1215"/>
        <v>21:0205</v>
      </c>
      <c r="E9028" t="s">
        <v>34952</v>
      </c>
      <c r="F9028" t="s">
        <v>34953</v>
      </c>
      <c r="H9028">
        <v>63.032259099999997</v>
      </c>
      <c r="I9028">
        <v>-137.87121070000001</v>
      </c>
      <c r="J9028" s="1" t="str">
        <f t="shared" si="1216"/>
        <v>Fluid (stream)</v>
      </c>
      <c r="K9028" s="1" t="str">
        <f t="shared" si="1217"/>
        <v>Untreated Water</v>
      </c>
      <c r="O9028">
        <v>0.19</v>
      </c>
      <c r="P9028">
        <v>120</v>
      </c>
      <c r="Q9028">
        <v>7.4</v>
      </c>
    </row>
    <row r="9029" spans="1:17" hidden="1" x14ac:dyDescent="0.3">
      <c r="A9029" t="s">
        <v>34954</v>
      </c>
      <c r="B9029" t="s">
        <v>34955</v>
      </c>
      <c r="C9029" s="1" t="str">
        <f t="shared" si="1211"/>
        <v>21:0675</v>
      </c>
      <c r="D9029" s="1" t="str">
        <f t="shared" si="1215"/>
        <v>21:0205</v>
      </c>
      <c r="E9029" t="s">
        <v>34956</v>
      </c>
      <c r="F9029" t="s">
        <v>34957</v>
      </c>
      <c r="H9029">
        <v>63.028156799999998</v>
      </c>
      <c r="I9029">
        <v>-137.76200209999999</v>
      </c>
      <c r="J9029" s="1" t="str">
        <f t="shared" si="1216"/>
        <v>Fluid (stream)</v>
      </c>
      <c r="K9029" s="1" t="str">
        <f t="shared" si="1217"/>
        <v>Untreated Water</v>
      </c>
      <c r="O9029">
        <v>2.5000000000000001E-2</v>
      </c>
      <c r="P9029">
        <v>100</v>
      </c>
      <c r="Q9029">
        <v>6.7</v>
      </c>
    </row>
    <row r="9030" spans="1:17" hidden="1" x14ac:dyDescent="0.3">
      <c r="A9030" t="s">
        <v>34958</v>
      </c>
      <c r="B9030" t="s">
        <v>34959</v>
      </c>
      <c r="C9030" s="1" t="str">
        <f t="shared" si="1211"/>
        <v>21:0675</v>
      </c>
      <c r="D9030" s="1" t="str">
        <f t="shared" si="1215"/>
        <v>21:0205</v>
      </c>
      <c r="E9030" t="s">
        <v>34956</v>
      </c>
      <c r="F9030" t="s">
        <v>34960</v>
      </c>
      <c r="H9030">
        <v>63.028156799999998</v>
      </c>
      <c r="I9030">
        <v>-137.76200209999999</v>
      </c>
      <c r="J9030" s="1" t="str">
        <f t="shared" si="1216"/>
        <v>Fluid (stream)</v>
      </c>
      <c r="K9030" s="1" t="str">
        <f t="shared" si="1217"/>
        <v>Untreated Water</v>
      </c>
      <c r="O9030">
        <v>2.5000000000000001E-2</v>
      </c>
      <c r="P9030">
        <v>100</v>
      </c>
      <c r="Q9030">
        <v>6.7</v>
      </c>
    </row>
    <row r="9031" spans="1:17" hidden="1" x14ac:dyDescent="0.3">
      <c r="A9031" t="s">
        <v>34961</v>
      </c>
      <c r="B9031" t="s">
        <v>34962</v>
      </c>
      <c r="C9031" s="1" t="str">
        <f t="shared" si="1211"/>
        <v>21:0675</v>
      </c>
      <c r="D9031" s="1" t="str">
        <f t="shared" si="1215"/>
        <v>21:0205</v>
      </c>
      <c r="E9031" t="s">
        <v>34963</v>
      </c>
      <c r="F9031" t="s">
        <v>34964</v>
      </c>
      <c r="H9031">
        <v>63.046748999999998</v>
      </c>
      <c r="I9031">
        <v>-137.7403152</v>
      </c>
      <c r="J9031" s="1" t="str">
        <f t="shared" si="1216"/>
        <v>Fluid (stream)</v>
      </c>
      <c r="K9031" s="1" t="str">
        <f t="shared" si="1217"/>
        <v>Untreated Water</v>
      </c>
      <c r="O9031">
        <v>2.5000000000000001E-2</v>
      </c>
      <c r="P9031">
        <v>100</v>
      </c>
      <c r="Q9031">
        <v>6.6</v>
      </c>
    </row>
    <row r="9032" spans="1:17" hidden="1" x14ac:dyDescent="0.3">
      <c r="A9032" t="s">
        <v>34965</v>
      </c>
      <c r="B9032" t="s">
        <v>34966</v>
      </c>
      <c r="C9032" s="1" t="str">
        <f t="shared" si="1211"/>
        <v>21:0675</v>
      </c>
      <c r="D9032" s="1" t="str">
        <f t="shared" si="1215"/>
        <v>21:0205</v>
      </c>
      <c r="E9032" t="s">
        <v>34967</v>
      </c>
      <c r="F9032" t="s">
        <v>34968</v>
      </c>
      <c r="H9032">
        <v>63.028362299999998</v>
      </c>
      <c r="I9032">
        <v>-137.70540639999999</v>
      </c>
      <c r="J9032" s="1" t="str">
        <f t="shared" si="1216"/>
        <v>Fluid (stream)</v>
      </c>
      <c r="K9032" s="1" t="str">
        <f t="shared" si="1217"/>
        <v>Untreated Water</v>
      </c>
      <c r="O9032">
        <v>2.5000000000000001E-2</v>
      </c>
      <c r="P9032">
        <v>100</v>
      </c>
      <c r="Q9032">
        <v>6.7</v>
      </c>
    </row>
    <row r="9033" spans="1:17" hidden="1" x14ac:dyDescent="0.3">
      <c r="A9033" t="s">
        <v>34969</v>
      </c>
      <c r="B9033" t="s">
        <v>34970</v>
      </c>
      <c r="C9033" s="1" t="str">
        <f t="shared" si="1211"/>
        <v>21:0675</v>
      </c>
      <c r="D9033" s="1" t="str">
        <f t="shared" si="1215"/>
        <v>21:0205</v>
      </c>
      <c r="E9033" t="s">
        <v>34971</v>
      </c>
      <c r="F9033" t="s">
        <v>34972</v>
      </c>
      <c r="H9033">
        <v>63.048050600000003</v>
      </c>
      <c r="I9033">
        <v>-137.60055689999999</v>
      </c>
      <c r="J9033" s="1" t="str">
        <f t="shared" si="1216"/>
        <v>Fluid (stream)</v>
      </c>
      <c r="K9033" s="1" t="str">
        <f t="shared" si="1217"/>
        <v>Untreated Water</v>
      </c>
      <c r="O9033">
        <v>2.5000000000000001E-2</v>
      </c>
      <c r="P9033">
        <v>90</v>
      </c>
      <c r="Q9033">
        <v>6.4</v>
      </c>
    </row>
    <row r="9034" spans="1:17" hidden="1" x14ac:dyDescent="0.3">
      <c r="A9034" t="s">
        <v>34973</v>
      </c>
      <c r="B9034" t="s">
        <v>34974</v>
      </c>
      <c r="C9034" s="1" t="str">
        <f t="shared" si="1211"/>
        <v>21:0675</v>
      </c>
      <c r="D9034" s="1" t="str">
        <f t="shared" si="1215"/>
        <v>21:0205</v>
      </c>
      <c r="E9034" t="s">
        <v>34975</v>
      </c>
      <c r="F9034" t="s">
        <v>34976</v>
      </c>
      <c r="H9034">
        <v>63.047244999999997</v>
      </c>
      <c r="I9034">
        <v>-137.4547196</v>
      </c>
      <c r="J9034" s="1" t="str">
        <f t="shared" si="1216"/>
        <v>Fluid (stream)</v>
      </c>
      <c r="K9034" s="1" t="str">
        <f t="shared" si="1217"/>
        <v>Untreated Water</v>
      </c>
      <c r="O9034">
        <v>2.5000000000000001E-2</v>
      </c>
      <c r="P9034">
        <v>50</v>
      </c>
      <c r="Q9034">
        <v>5.8</v>
      </c>
    </row>
    <row r="9035" spans="1:17" hidden="1" x14ac:dyDescent="0.3">
      <c r="A9035" t="s">
        <v>34977</v>
      </c>
      <c r="B9035" t="s">
        <v>34978</v>
      </c>
      <c r="C9035" s="1" t="str">
        <f t="shared" si="1211"/>
        <v>21:0675</v>
      </c>
      <c r="D9035" s="1" t="str">
        <f t="shared" si="1215"/>
        <v>21:0205</v>
      </c>
      <c r="E9035" t="s">
        <v>34979</v>
      </c>
      <c r="F9035" t="s">
        <v>34980</v>
      </c>
      <c r="H9035">
        <v>63.035384700000002</v>
      </c>
      <c r="I9035">
        <v>-137.33422999999999</v>
      </c>
      <c r="J9035" s="1" t="str">
        <f t="shared" si="1216"/>
        <v>Fluid (stream)</v>
      </c>
      <c r="K9035" s="1" t="str">
        <f t="shared" si="1217"/>
        <v>Untreated Water</v>
      </c>
      <c r="O9035">
        <v>7.0000000000000007E-2</v>
      </c>
      <c r="P9035">
        <v>100</v>
      </c>
      <c r="Q9035">
        <v>7.1</v>
      </c>
    </row>
    <row r="9036" spans="1:17" hidden="1" x14ac:dyDescent="0.3">
      <c r="A9036" t="s">
        <v>34981</v>
      </c>
      <c r="B9036" t="s">
        <v>34982</v>
      </c>
      <c r="C9036" s="1" t="str">
        <f t="shared" si="1211"/>
        <v>21:0675</v>
      </c>
      <c r="D9036" s="1" t="str">
        <f t="shared" si="1215"/>
        <v>21:0205</v>
      </c>
      <c r="E9036" t="s">
        <v>34983</v>
      </c>
      <c r="F9036" t="s">
        <v>34984</v>
      </c>
      <c r="H9036">
        <v>63.052584500000002</v>
      </c>
      <c r="I9036">
        <v>-137.35946989999999</v>
      </c>
      <c r="J9036" s="1" t="str">
        <f t="shared" si="1216"/>
        <v>Fluid (stream)</v>
      </c>
      <c r="K9036" s="1" t="str">
        <f t="shared" si="1217"/>
        <v>Untreated Water</v>
      </c>
      <c r="O9036">
        <v>2.5000000000000001E-2</v>
      </c>
      <c r="P9036">
        <v>100</v>
      </c>
      <c r="Q9036">
        <v>6.9</v>
      </c>
    </row>
    <row r="9037" spans="1:17" hidden="1" x14ac:dyDescent="0.3">
      <c r="A9037" t="s">
        <v>34985</v>
      </c>
      <c r="B9037" t="s">
        <v>34986</v>
      </c>
      <c r="C9037" s="1" t="str">
        <f t="shared" si="1211"/>
        <v>21:0675</v>
      </c>
      <c r="D9037" s="1" t="str">
        <f t="shared" si="1215"/>
        <v>21:0205</v>
      </c>
      <c r="E9037" t="s">
        <v>34987</v>
      </c>
      <c r="F9037" t="s">
        <v>34988</v>
      </c>
      <c r="H9037">
        <v>63.046064399999999</v>
      </c>
      <c r="I9037">
        <v>-137.3654124</v>
      </c>
      <c r="J9037" s="1" t="str">
        <f t="shared" si="1216"/>
        <v>Fluid (stream)</v>
      </c>
      <c r="K9037" s="1" t="str">
        <f t="shared" si="1217"/>
        <v>Untreated Water</v>
      </c>
      <c r="O9037">
        <v>2.5000000000000001E-2</v>
      </c>
      <c r="P9037">
        <v>110</v>
      </c>
      <c r="Q9037">
        <v>6.8</v>
      </c>
    </row>
    <row r="9038" spans="1:17" hidden="1" x14ac:dyDescent="0.3">
      <c r="A9038" t="s">
        <v>34989</v>
      </c>
      <c r="B9038" t="s">
        <v>34990</v>
      </c>
      <c r="C9038" s="1" t="str">
        <f t="shared" si="1211"/>
        <v>21:0675</v>
      </c>
      <c r="D9038" s="1" t="str">
        <f t="shared" si="1215"/>
        <v>21:0205</v>
      </c>
      <c r="E9038" t="s">
        <v>34991</v>
      </c>
      <c r="F9038" t="s">
        <v>34992</v>
      </c>
      <c r="H9038">
        <v>63.061361499999997</v>
      </c>
      <c r="I9038">
        <v>-137.4277194</v>
      </c>
      <c r="J9038" s="1" t="str">
        <f t="shared" si="1216"/>
        <v>Fluid (stream)</v>
      </c>
      <c r="K9038" s="1" t="str">
        <f t="shared" si="1217"/>
        <v>Untreated Water</v>
      </c>
      <c r="O9038">
        <v>2.5000000000000001E-2</v>
      </c>
      <c r="P9038">
        <v>110</v>
      </c>
      <c r="Q9038">
        <v>6.9</v>
      </c>
    </row>
    <row r="9039" spans="1:17" hidden="1" x14ac:dyDescent="0.3">
      <c r="A9039" t="s">
        <v>34993</v>
      </c>
      <c r="B9039" t="s">
        <v>34994</v>
      </c>
      <c r="C9039" s="1" t="str">
        <f t="shared" si="1211"/>
        <v>21:0675</v>
      </c>
      <c r="D9039" s="1" t="str">
        <f t="shared" si="1215"/>
        <v>21:0205</v>
      </c>
      <c r="E9039" t="s">
        <v>34995</v>
      </c>
      <c r="F9039" t="s">
        <v>34996</v>
      </c>
      <c r="H9039">
        <v>63.065737499999997</v>
      </c>
      <c r="I9039">
        <v>-137.50432739999999</v>
      </c>
      <c r="J9039" s="1" t="str">
        <f t="shared" si="1216"/>
        <v>Fluid (stream)</v>
      </c>
      <c r="K9039" s="1" t="str">
        <f t="shared" si="1217"/>
        <v>Untreated Water</v>
      </c>
      <c r="O9039">
        <v>2.5000000000000001E-2</v>
      </c>
      <c r="P9039">
        <v>100</v>
      </c>
      <c r="Q9039">
        <v>6.9</v>
      </c>
    </row>
    <row r="9040" spans="1:17" hidden="1" x14ac:dyDescent="0.3">
      <c r="A9040" t="s">
        <v>34997</v>
      </c>
      <c r="B9040" t="s">
        <v>34998</v>
      </c>
      <c r="C9040" s="1" t="str">
        <f t="shared" si="1211"/>
        <v>21:0675</v>
      </c>
      <c r="D9040" s="1" t="str">
        <f t="shared" si="1215"/>
        <v>21:0205</v>
      </c>
      <c r="E9040" t="s">
        <v>34999</v>
      </c>
      <c r="F9040" t="s">
        <v>35000</v>
      </c>
      <c r="H9040">
        <v>63.071431400000002</v>
      </c>
      <c r="I9040">
        <v>-137.59797</v>
      </c>
      <c r="J9040" s="1" t="str">
        <f t="shared" si="1216"/>
        <v>Fluid (stream)</v>
      </c>
      <c r="K9040" s="1" t="str">
        <f t="shared" si="1217"/>
        <v>Untreated Water</v>
      </c>
      <c r="O9040">
        <v>2.5000000000000001E-2</v>
      </c>
      <c r="P9040">
        <v>80</v>
      </c>
      <c r="Q9040">
        <v>6.8</v>
      </c>
    </row>
    <row r="9041" spans="1:17" hidden="1" x14ac:dyDescent="0.3">
      <c r="A9041" t="s">
        <v>35001</v>
      </c>
      <c r="B9041" t="s">
        <v>35002</v>
      </c>
      <c r="C9041" s="1" t="str">
        <f t="shared" si="1211"/>
        <v>21:0675</v>
      </c>
      <c r="D9041" s="1" t="str">
        <f t="shared" si="1215"/>
        <v>21:0205</v>
      </c>
      <c r="E9041" t="s">
        <v>35003</v>
      </c>
      <c r="F9041" t="s">
        <v>35004</v>
      </c>
      <c r="H9041">
        <v>63.084586999999999</v>
      </c>
      <c r="I9041">
        <v>-137.6566201</v>
      </c>
      <c r="J9041" s="1" t="str">
        <f t="shared" si="1216"/>
        <v>Fluid (stream)</v>
      </c>
      <c r="K9041" s="1" t="str">
        <f t="shared" si="1217"/>
        <v>Untreated Water</v>
      </c>
      <c r="O9041">
        <v>2.5000000000000001E-2</v>
      </c>
      <c r="P9041">
        <v>60</v>
      </c>
      <c r="Q9041">
        <v>6.1</v>
      </c>
    </row>
    <row r="9042" spans="1:17" hidden="1" x14ac:dyDescent="0.3">
      <c r="A9042" t="s">
        <v>35005</v>
      </c>
      <c r="B9042" t="s">
        <v>35006</v>
      </c>
      <c r="C9042" s="1" t="str">
        <f t="shared" si="1211"/>
        <v>21:0675</v>
      </c>
      <c r="D9042" s="1" t="str">
        <f t="shared" si="1215"/>
        <v>21:0205</v>
      </c>
      <c r="E9042" t="s">
        <v>35007</v>
      </c>
      <c r="F9042" t="s">
        <v>35008</v>
      </c>
      <c r="H9042">
        <v>63.058183900000003</v>
      </c>
      <c r="I9042">
        <v>-137.78210960000001</v>
      </c>
      <c r="J9042" s="1" t="str">
        <f t="shared" si="1216"/>
        <v>Fluid (stream)</v>
      </c>
      <c r="K9042" s="1" t="str">
        <f t="shared" si="1217"/>
        <v>Untreated Water</v>
      </c>
      <c r="O9042">
        <v>2.5000000000000001E-2</v>
      </c>
      <c r="P9042">
        <v>100</v>
      </c>
      <c r="Q9042">
        <v>6</v>
      </c>
    </row>
    <row r="9043" spans="1:17" hidden="1" x14ac:dyDescent="0.3">
      <c r="A9043" t="s">
        <v>35009</v>
      </c>
      <c r="B9043" t="s">
        <v>35010</v>
      </c>
      <c r="C9043" s="1" t="str">
        <f t="shared" si="1211"/>
        <v>21:0675</v>
      </c>
      <c r="D9043" s="1" t="str">
        <f t="shared" si="1215"/>
        <v>21:0205</v>
      </c>
      <c r="E9043" t="s">
        <v>35011</v>
      </c>
      <c r="F9043" t="s">
        <v>35012</v>
      </c>
      <c r="H9043">
        <v>63.071041399999999</v>
      </c>
      <c r="I9043">
        <v>-137.84106869999999</v>
      </c>
      <c r="J9043" s="1" t="str">
        <f t="shared" si="1216"/>
        <v>Fluid (stream)</v>
      </c>
      <c r="K9043" s="1" t="str">
        <f t="shared" si="1217"/>
        <v>Untreated Water</v>
      </c>
      <c r="O9043">
        <v>2.5000000000000001E-2</v>
      </c>
      <c r="P9043">
        <v>100</v>
      </c>
      <c r="Q9043">
        <v>6.1</v>
      </c>
    </row>
    <row r="9044" spans="1:17" hidden="1" x14ac:dyDescent="0.3">
      <c r="A9044" t="s">
        <v>35013</v>
      </c>
      <c r="B9044" t="s">
        <v>35014</v>
      </c>
      <c r="C9044" s="1" t="str">
        <f t="shared" si="1211"/>
        <v>21:0675</v>
      </c>
      <c r="D9044" s="1" t="str">
        <f>HYPERLINK("http://geochem.nrcan.gc.ca/cdogs/content/svy/svy_e.htm", "")</f>
        <v/>
      </c>
      <c r="G9044" s="1" t="str">
        <f>HYPERLINK("http://geochem.nrcan.gc.ca/cdogs/content/cr_/cr_00082_e.htm", "82")</f>
        <v>82</v>
      </c>
      <c r="J9044" t="s">
        <v>11453</v>
      </c>
      <c r="K9044" t="s">
        <v>11454</v>
      </c>
      <c r="O9044">
        <v>1.3</v>
      </c>
      <c r="P9044">
        <v>310</v>
      </c>
      <c r="Q9044">
        <v>7.6</v>
      </c>
    </row>
    <row r="9045" spans="1:17" hidden="1" x14ac:dyDescent="0.3">
      <c r="A9045" t="s">
        <v>35015</v>
      </c>
      <c r="B9045" t="s">
        <v>35016</v>
      </c>
      <c r="C9045" s="1" t="str">
        <f t="shared" si="1211"/>
        <v>21:0675</v>
      </c>
      <c r="D9045" s="1" t="str">
        <f t="shared" ref="D9045:D9059" si="1218">HYPERLINK("http://geochem.nrcan.gc.ca/cdogs/content/svy/svy210205_e.htm", "21:0205")</f>
        <v>21:0205</v>
      </c>
      <c r="E9045" t="s">
        <v>35017</v>
      </c>
      <c r="F9045" t="s">
        <v>35018</v>
      </c>
      <c r="H9045">
        <v>63.068802699999999</v>
      </c>
      <c r="I9045">
        <v>-137.8780812</v>
      </c>
      <c r="J9045" s="1" t="str">
        <f t="shared" ref="J9045:J9059" si="1219">HYPERLINK("http://geochem.nrcan.gc.ca/cdogs/content/kwd/kwd020018_e.htm", "Fluid (stream)")</f>
        <v>Fluid (stream)</v>
      </c>
      <c r="K9045" s="1" t="str">
        <f t="shared" ref="K9045:K9059" si="1220">HYPERLINK("http://geochem.nrcan.gc.ca/cdogs/content/kwd/kwd080007_e.htm", "Untreated Water")</f>
        <v>Untreated Water</v>
      </c>
      <c r="O9045">
        <v>2.5000000000000001E-2</v>
      </c>
      <c r="P9045">
        <v>90</v>
      </c>
      <c r="Q9045">
        <v>6.5</v>
      </c>
    </row>
    <row r="9046" spans="1:17" hidden="1" x14ac:dyDescent="0.3">
      <c r="A9046" t="s">
        <v>35019</v>
      </c>
      <c r="B9046" t="s">
        <v>35020</v>
      </c>
      <c r="C9046" s="1" t="str">
        <f t="shared" si="1211"/>
        <v>21:0675</v>
      </c>
      <c r="D9046" s="1" t="str">
        <f t="shared" si="1218"/>
        <v>21:0205</v>
      </c>
      <c r="E9046" t="s">
        <v>35017</v>
      </c>
      <c r="F9046" t="s">
        <v>35021</v>
      </c>
      <c r="H9046">
        <v>63.068802699999999</v>
      </c>
      <c r="I9046">
        <v>-137.8780812</v>
      </c>
      <c r="J9046" s="1" t="str">
        <f t="shared" si="1219"/>
        <v>Fluid (stream)</v>
      </c>
      <c r="K9046" s="1" t="str">
        <f t="shared" si="1220"/>
        <v>Untreated Water</v>
      </c>
      <c r="O9046">
        <v>2.5000000000000001E-2</v>
      </c>
      <c r="P9046">
        <v>80</v>
      </c>
      <c r="Q9046">
        <v>6.2</v>
      </c>
    </row>
    <row r="9047" spans="1:17" hidden="1" x14ac:dyDescent="0.3">
      <c r="A9047" t="s">
        <v>35022</v>
      </c>
      <c r="B9047" t="s">
        <v>35023</v>
      </c>
      <c r="C9047" s="1" t="str">
        <f t="shared" si="1211"/>
        <v>21:0675</v>
      </c>
      <c r="D9047" s="1" t="str">
        <f t="shared" si="1218"/>
        <v>21:0205</v>
      </c>
      <c r="E9047" t="s">
        <v>35024</v>
      </c>
      <c r="F9047" t="s">
        <v>35025</v>
      </c>
      <c r="H9047">
        <v>63.070307700000001</v>
      </c>
      <c r="I9047">
        <v>-137.91558219999999</v>
      </c>
      <c r="J9047" s="1" t="str">
        <f t="shared" si="1219"/>
        <v>Fluid (stream)</v>
      </c>
      <c r="K9047" s="1" t="str">
        <f t="shared" si="1220"/>
        <v>Untreated Water</v>
      </c>
      <c r="O9047">
        <v>2.5000000000000001E-2</v>
      </c>
      <c r="P9047">
        <v>100</v>
      </c>
      <c r="Q9047">
        <v>6.8</v>
      </c>
    </row>
    <row r="9048" spans="1:17" hidden="1" x14ac:dyDescent="0.3">
      <c r="A9048" t="s">
        <v>35026</v>
      </c>
      <c r="B9048" t="s">
        <v>35027</v>
      </c>
      <c r="C9048" s="1" t="str">
        <f t="shared" si="1211"/>
        <v>21:0675</v>
      </c>
      <c r="D9048" s="1" t="str">
        <f t="shared" si="1218"/>
        <v>21:0205</v>
      </c>
      <c r="E9048" t="s">
        <v>35028</v>
      </c>
      <c r="F9048" t="s">
        <v>35029</v>
      </c>
      <c r="H9048">
        <v>63.074228099999999</v>
      </c>
      <c r="I9048">
        <v>-137.96511899999999</v>
      </c>
      <c r="J9048" s="1" t="str">
        <f t="shared" si="1219"/>
        <v>Fluid (stream)</v>
      </c>
      <c r="K9048" s="1" t="str">
        <f t="shared" si="1220"/>
        <v>Untreated Water</v>
      </c>
      <c r="O9048">
        <v>2.5000000000000001E-2</v>
      </c>
      <c r="P9048">
        <v>100</v>
      </c>
      <c r="Q9048">
        <v>7.2</v>
      </c>
    </row>
    <row r="9049" spans="1:17" hidden="1" x14ac:dyDescent="0.3">
      <c r="A9049" t="s">
        <v>35030</v>
      </c>
      <c r="B9049" t="s">
        <v>35031</v>
      </c>
      <c r="C9049" s="1" t="str">
        <f t="shared" si="1211"/>
        <v>21:0675</v>
      </c>
      <c r="D9049" s="1" t="str">
        <f t="shared" si="1218"/>
        <v>21:0205</v>
      </c>
      <c r="E9049" t="s">
        <v>35032</v>
      </c>
      <c r="F9049" t="s">
        <v>35033</v>
      </c>
      <c r="H9049">
        <v>63.092929300000002</v>
      </c>
      <c r="I9049">
        <v>-137.9488096</v>
      </c>
      <c r="J9049" s="1" t="str">
        <f t="shared" si="1219"/>
        <v>Fluid (stream)</v>
      </c>
      <c r="K9049" s="1" t="str">
        <f t="shared" si="1220"/>
        <v>Untreated Water</v>
      </c>
      <c r="O9049">
        <v>2.5000000000000001E-2</v>
      </c>
      <c r="P9049">
        <v>90</v>
      </c>
      <c r="Q9049">
        <v>6.8</v>
      </c>
    </row>
    <row r="9050" spans="1:17" hidden="1" x14ac:dyDescent="0.3">
      <c r="A9050" t="s">
        <v>35034</v>
      </c>
      <c r="B9050" t="s">
        <v>35035</v>
      </c>
      <c r="C9050" s="1" t="str">
        <f t="shared" ref="C9050:C9113" si="1221">HYPERLINK("http://geochem.nrcan.gc.ca/cdogs/content/bdl/bdl210675_e.htm", "21:0675")</f>
        <v>21:0675</v>
      </c>
      <c r="D9050" s="1" t="str">
        <f t="shared" si="1218"/>
        <v>21:0205</v>
      </c>
      <c r="E9050" t="s">
        <v>35036</v>
      </c>
      <c r="F9050" t="s">
        <v>35037</v>
      </c>
      <c r="H9050">
        <v>63.095675700000001</v>
      </c>
      <c r="I9050">
        <v>-137.96312270000001</v>
      </c>
      <c r="J9050" s="1" t="str">
        <f t="shared" si="1219"/>
        <v>Fluid (stream)</v>
      </c>
      <c r="K9050" s="1" t="str">
        <f t="shared" si="1220"/>
        <v>Untreated Water</v>
      </c>
      <c r="O9050">
        <v>2.5000000000000001E-2</v>
      </c>
      <c r="P9050">
        <v>100</v>
      </c>
      <c r="Q9050">
        <v>6.4</v>
      </c>
    </row>
    <row r="9051" spans="1:17" hidden="1" x14ac:dyDescent="0.3">
      <c r="A9051" t="s">
        <v>35038</v>
      </c>
      <c r="B9051" t="s">
        <v>35039</v>
      </c>
      <c r="C9051" s="1" t="str">
        <f t="shared" si="1221"/>
        <v>21:0675</v>
      </c>
      <c r="D9051" s="1" t="str">
        <f t="shared" si="1218"/>
        <v>21:0205</v>
      </c>
      <c r="E9051" t="s">
        <v>35040</v>
      </c>
      <c r="F9051" t="s">
        <v>35041</v>
      </c>
      <c r="H9051">
        <v>63.115631700000002</v>
      </c>
      <c r="I9051">
        <v>-137.91348350000001</v>
      </c>
      <c r="J9051" s="1" t="str">
        <f t="shared" si="1219"/>
        <v>Fluid (stream)</v>
      </c>
      <c r="K9051" s="1" t="str">
        <f t="shared" si="1220"/>
        <v>Untreated Water</v>
      </c>
      <c r="O9051">
        <v>2.5000000000000001E-2</v>
      </c>
      <c r="P9051">
        <v>80</v>
      </c>
      <c r="Q9051">
        <v>6.6</v>
      </c>
    </row>
    <row r="9052" spans="1:17" hidden="1" x14ac:dyDescent="0.3">
      <c r="A9052" t="s">
        <v>35042</v>
      </c>
      <c r="B9052" t="s">
        <v>35043</v>
      </c>
      <c r="C9052" s="1" t="str">
        <f t="shared" si="1221"/>
        <v>21:0675</v>
      </c>
      <c r="D9052" s="1" t="str">
        <f t="shared" si="1218"/>
        <v>21:0205</v>
      </c>
      <c r="E9052" t="s">
        <v>35044</v>
      </c>
      <c r="F9052" t="s">
        <v>35045</v>
      </c>
      <c r="H9052">
        <v>63.123455700000001</v>
      </c>
      <c r="I9052">
        <v>-137.87785919999999</v>
      </c>
      <c r="J9052" s="1" t="str">
        <f t="shared" si="1219"/>
        <v>Fluid (stream)</v>
      </c>
      <c r="K9052" s="1" t="str">
        <f t="shared" si="1220"/>
        <v>Untreated Water</v>
      </c>
      <c r="O9052">
        <v>2.5000000000000001E-2</v>
      </c>
      <c r="P9052">
        <v>70</v>
      </c>
      <c r="Q9052">
        <v>6.2</v>
      </c>
    </row>
    <row r="9053" spans="1:17" hidden="1" x14ac:dyDescent="0.3">
      <c r="A9053" t="s">
        <v>35046</v>
      </c>
      <c r="B9053" t="s">
        <v>35047</v>
      </c>
      <c r="C9053" s="1" t="str">
        <f t="shared" si="1221"/>
        <v>21:0675</v>
      </c>
      <c r="D9053" s="1" t="str">
        <f t="shared" si="1218"/>
        <v>21:0205</v>
      </c>
      <c r="E9053" t="s">
        <v>35048</v>
      </c>
      <c r="F9053" t="s">
        <v>35049</v>
      </c>
      <c r="H9053">
        <v>63.131563900000003</v>
      </c>
      <c r="I9053">
        <v>-137.8912455</v>
      </c>
      <c r="J9053" s="1" t="str">
        <f t="shared" si="1219"/>
        <v>Fluid (stream)</v>
      </c>
      <c r="K9053" s="1" t="str">
        <f t="shared" si="1220"/>
        <v>Untreated Water</v>
      </c>
      <c r="O9053">
        <v>2.5000000000000001E-2</v>
      </c>
      <c r="P9053">
        <v>90</v>
      </c>
      <c r="Q9053">
        <v>6.4</v>
      </c>
    </row>
    <row r="9054" spans="1:17" hidden="1" x14ac:dyDescent="0.3">
      <c r="A9054" t="s">
        <v>35050</v>
      </c>
      <c r="B9054" t="s">
        <v>35051</v>
      </c>
      <c r="C9054" s="1" t="str">
        <f t="shared" si="1221"/>
        <v>21:0675</v>
      </c>
      <c r="D9054" s="1" t="str">
        <f t="shared" si="1218"/>
        <v>21:0205</v>
      </c>
      <c r="E9054" t="s">
        <v>35052</v>
      </c>
      <c r="F9054" t="s">
        <v>35053</v>
      </c>
      <c r="H9054">
        <v>63.1110088</v>
      </c>
      <c r="I9054">
        <v>-137.8015614</v>
      </c>
      <c r="J9054" s="1" t="str">
        <f t="shared" si="1219"/>
        <v>Fluid (stream)</v>
      </c>
      <c r="K9054" s="1" t="str">
        <f t="shared" si="1220"/>
        <v>Untreated Water</v>
      </c>
      <c r="O9054">
        <v>2.5000000000000001E-2</v>
      </c>
      <c r="P9054">
        <v>50</v>
      </c>
      <c r="Q9054">
        <v>6.1</v>
      </c>
    </row>
    <row r="9055" spans="1:17" hidden="1" x14ac:dyDescent="0.3">
      <c r="A9055" t="s">
        <v>35054</v>
      </c>
      <c r="B9055" t="s">
        <v>35055</v>
      </c>
      <c r="C9055" s="1" t="str">
        <f t="shared" si="1221"/>
        <v>21:0675</v>
      </c>
      <c r="D9055" s="1" t="str">
        <f t="shared" si="1218"/>
        <v>21:0205</v>
      </c>
      <c r="E9055" t="s">
        <v>35056</v>
      </c>
      <c r="F9055" t="s">
        <v>35057</v>
      </c>
      <c r="H9055">
        <v>63.098933100000004</v>
      </c>
      <c r="I9055">
        <v>-137.7629317</v>
      </c>
      <c r="J9055" s="1" t="str">
        <f t="shared" si="1219"/>
        <v>Fluid (stream)</v>
      </c>
      <c r="K9055" s="1" t="str">
        <f t="shared" si="1220"/>
        <v>Untreated Water</v>
      </c>
      <c r="O9055">
        <v>2.5000000000000001E-2</v>
      </c>
      <c r="P9055">
        <v>40</v>
      </c>
      <c r="Q9055">
        <v>5.5</v>
      </c>
    </row>
    <row r="9056" spans="1:17" hidden="1" x14ac:dyDescent="0.3">
      <c r="A9056" t="s">
        <v>35058</v>
      </c>
      <c r="B9056" t="s">
        <v>35059</v>
      </c>
      <c r="C9056" s="1" t="str">
        <f t="shared" si="1221"/>
        <v>21:0675</v>
      </c>
      <c r="D9056" s="1" t="str">
        <f t="shared" si="1218"/>
        <v>21:0205</v>
      </c>
      <c r="E9056" t="s">
        <v>35060</v>
      </c>
      <c r="F9056" t="s">
        <v>35061</v>
      </c>
      <c r="H9056">
        <v>63.104806000000004</v>
      </c>
      <c r="I9056">
        <v>-137.7422148</v>
      </c>
      <c r="J9056" s="1" t="str">
        <f t="shared" si="1219"/>
        <v>Fluid (stream)</v>
      </c>
      <c r="K9056" s="1" t="str">
        <f t="shared" si="1220"/>
        <v>Untreated Water</v>
      </c>
      <c r="O9056">
        <v>2.5000000000000001E-2</v>
      </c>
      <c r="P9056">
        <v>80</v>
      </c>
      <c r="Q9056">
        <v>6.7</v>
      </c>
    </row>
    <row r="9057" spans="1:17" hidden="1" x14ac:dyDescent="0.3">
      <c r="A9057" t="s">
        <v>35062</v>
      </c>
      <c r="B9057" t="s">
        <v>35063</v>
      </c>
      <c r="C9057" s="1" t="str">
        <f t="shared" si="1221"/>
        <v>21:0675</v>
      </c>
      <c r="D9057" s="1" t="str">
        <f t="shared" si="1218"/>
        <v>21:0205</v>
      </c>
      <c r="E9057" t="s">
        <v>35064</v>
      </c>
      <c r="F9057" t="s">
        <v>35065</v>
      </c>
      <c r="H9057">
        <v>63.114428799999999</v>
      </c>
      <c r="I9057">
        <v>-137.62691810000001</v>
      </c>
      <c r="J9057" s="1" t="str">
        <f t="shared" si="1219"/>
        <v>Fluid (stream)</v>
      </c>
      <c r="K9057" s="1" t="str">
        <f t="shared" si="1220"/>
        <v>Untreated Water</v>
      </c>
      <c r="O9057">
        <v>2.5000000000000001E-2</v>
      </c>
      <c r="P9057">
        <v>70</v>
      </c>
      <c r="Q9057">
        <v>6.3</v>
      </c>
    </row>
    <row r="9058" spans="1:17" hidden="1" x14ac:dyDescent="0.3">
      <c r="A9058" t="s">
        <v>35066</v>
      </c>
      <c r="B9058" t="s">
        <v>35067</v>
      </c>
      <c r="C9058" s="1" t="str">
        <f t="shared" si="1221"/>
        <v>21:0675</v>
      </c>
      <c r="D9058" s="1" t="str">
        <f t="shared" si="1218"/>
        <v>21:0205</v>
      </c>
      <c r="E9058" t="s">
        <v>35068</v>
      </c>
      <c r="F9058" t="s">
        <v>35069</v>
      </c>
      <c r="H9058">
        <v>63.090819600000003</v>
      </c>
      <c r="I9058">
        <v>-137.4886103</v>
      </c>
      <c r="J9058" s="1" t="str">
        <f t="shared" si="1219"/>
        <v>Fluid (stream)</v>
      </c>
      <c r="K9058" s="1" t="str">
        <f t="shared" si="1220"/>
        <v>Untreated Water</v>
      </c>
      <c r="O9058">
        <v>2.5000000000000001E-2</v>
      </c>
      <c r="P9058">
        <v>60</v>
      </c>
      <c r="Q9058">
        <v>5.8</v>
      </c>
    </row>
    <row r="9059" spans="1:17" hidden="1" x14ac:dyDescent="0.3">
      <c r="A9059" t="s">
        <v>35070</v>
      </c>
      <c r="B9059" t="s">
        <v>35071</v>
      </c>
      <c r="C9059" s="1" t="str">
        <f t="shared" si="1221"/>
        <v>21:0675</v>
      </c>
      <c r="D9059" s="1" t="str">
        <f t="shared" si="1218"/>
        <v>21:0205</v>
      </c>
      <c r="E9059" t="s">
        <v>35072</v>
      </c>
      <c r="F9059" t="s">
        <v>35073</v>
      </c>
      <c r="H9059">
        <v>63.078885499999998</v>
      </c>
      <c r="I9059">
        <v>-137.40174630000001</v>
      </c>
      <c r="J9059" s="1" t="str">
        <f t="shared" si="1219"/>
        <v>Fluid (stream)</v>
      </c>
      <c r="K9059" s="1" t="str">
        <f t="shared" si="1220"/>
        <v>Untreated Water</v>
      </c>
      <c r="O9059">
        <v>0.67</v>
      </c>
      <c r="P9059">
        <v>120</v>
      </c>
      <c r="Q9059">
        <v>6.2</v>
      </c>
    </row>
    <row r="9060" spans="1:17" hidden="1" x14ac:dyDescent="0.3">
      <c r="A9060" t="s">
        <v>35074</v>
      </c>
      <c r="B9060" t="s">
        <v>35075</v>
      </c>
      <c r="C9060" s="1" t="str">
        <f t="shared" si="1221"/>
        <v>21:0675</v>
      </c>
      <c r="D9060" s="1" t="str">
        <f>HYPERLINK("http://geochem.nrcan.gc.ca/cdogs/content/svy/svy_e.htm", "")</f>
        <v/>
      </c>
      <c r="G9060" s="1" t="str">
        <f>HYPERLINK("http://geochem.nrcan.gc.ca/cdogs/content/cr_/cr_00081_e.htm", "81")</f>
        <v>81</v>
      </c>
      <c r="J9060" t="s">
        <v>11453</v>
      </c>
      <c r="K9060" t="s">
        <v>11454</v>
      </c>
      <c r="O9060">
        <v>0.12</v>
      </c>
      <c r="P9060">
        <v>160</v>
      </c>
      <c r="Q9060">
        <v>8</v>
      </c>
    </row>
    <row r="9061" spans="1:17" hidden="1" x14ac:dyDescent="0.3">
      <c r="A9061" t="s">
        <v>35076</v>
      </c>
      <c r="B9061" t="s">
        <v>35077</v>
      </c>
      <c r="C9061" s="1" t="str">
        <f t="shared" si="1221"/>
        <v>21:0675</v>
      </c>
      <c r="D9061" s="1" t="str">
        <f t="shared" ref="D9061:D9076" si="1222">HYPERLINK("http://geochem.nrcan.gc.ca/cdogs/content/svy/svy210205_e.htm", "21:0205")</f>
        <v>21:0205</v>
      </c>
      <c r="E9061" t="s">
        <v>35078</v>
      </c>
      <c r="F9061" t="s">
        <v>35079</v>
      </c>
      <c r="H9061">
        <v>63.069489300000001</v>
      </c>
      <c r="I9061">
        <v>-137.38172650000001</v>
      </c>
      <c r="J9061" s="1" t="str">
        <f t="shared" ref="J9061:J9076" si="1223">HYPERLINK("http://geochem.nrcan.gc.ca/cdogs/content/kwd/kwd020018_e.htm", "Fluid (stream)")</f>
        <v>Fluid (stream)</v>
      </c>
      <c r="K9061" s="1" t="str">
        <f t="shared" ref="K9061:K9076" si="1224">HYPERLINK("http://geochem.nrcan.gc.ca/cdogs/content/kwd/kwd080007_e.htm", "Untreated Water")</f>
        <v>Untreated Water</v>
      </c>
      <c r="O9061">
        <v>2.5000000000000001E-2</v>
      </c>
      <c r="P9061">
        <v>70</v>
      </c>
      <c r="Q9061">
        <v>6.1</v>
      </c>
    </row>
    <row r="9062" spans="1:17" hidden="1" x14ac:dyDescent="0.3">
      <c r="A9062" t="s">
        <v>35080</v>
      </c>
      <c r="B9062" t="s">
        <v>35081</v>
      </c>
      <c r="C9062" s="1" t="str">
        <f t="shared" si="1221"/>
        <v>21:0675</v>
      </c>
      <c r="D9062" s="1" t="str">
        <f t="shared" si="1222"/>
        <v>21:0205</v>
      </c>
      <c r="E9062" t="s">
        <v>35082</v>
      </c>
      <c r="F9062" t="s">
        <v>35083</v>
      </c>
      <c r="H9062">
        <v>63.081505900000003</v>
      </c>
      <c r="I9062">
        <v>-137.34834069999999</v>
      </c>
      <c r="J9062" s="1" t="str">
        <f t="shared" si="1223"/>
        <v>Fluid (stream)</v>
      </c>
      <c r="K9062" s="1" t="str">
        <f t="shared" si="1224"/>
        <v>Untreated Water</v>
      </c>
      <c r="O9062">
        <v>0.14000000000000001</v>
      </c>
      <c r="P9062">
        <v>70</v>
      </c>
      <c r="Q9062">
        <v>5.7</v>
      </c>
    </row>
    <row r="9063" spans="1:17" hidden="1" x14ac:dyDescent="0.3">
      <c r="A9063" t="s">
        <v>35084</v>
      </c>
      <c r="B9063" t="s">
        <v>35085</v>
      </c>
      <c r="C9063" s="1" t="str">
        <f t="shared" si="1221"/>
        <v>21:0675</v>
      </c>
      <c r="D9063" s="1" t="str">
        <f t="shared" si="1222"/>
        <v>21:0205</v>
      </c>
      <c r="E9063" t="s">
        <v>35086</v>
      </c>
      <c r="F9063" t="s">
        <v>35087</v>
      </c>
      <c r="H9063">
        <v>63.092778000000003</v>
      </c>
      <c r="I9063">
        <v>-137.2424675</v>
      </c>
      <c r="J9063" s="1" t="str">
        <f t="shared" si="1223"/>
        <v>Fluid (stream)</v>
      </c>
      <c r="K9063" s="1" t="str">
        <f t="shared" si="1224"/>
        <v>Untreated Water</v>
      </c>
      <c r="O9063">
        <v>0.12</v>
      </c>
      <c r="P9063">
        <v>190</v>
      </c>
      <c r="Q9063">
        <v>7.1</v>
      </c>
    </row>
    <row r="9064" spans="1:17" hidden="1" x14ac:dyDescent="0.3">
      <c r="A9064" t="s">
        <v>35088</v>
      </c>
      <c r="B9064" t="s">
        <v>35089</v>
      </c>
      <c r="C9064" s="1" t="str">
        <f t="shared" si="1221"/>
        <v>21:0675</v>
      </c>
      <c r="D9064" s="1" t="str">
        <f t="shared" si="1222"/>
        <v>21:0205</v>
      </c>
      <c r="E9064" t="s">
        <v>35090</v>
      </c>
      <c r="F9064" t="s">
        <v>35091</v>
      </c>
      <c r="H9064">
        <v>63.092290599999998</v>
      </c>
      <c r="I9064">
        <v>-137.23012560000001</v>
      </c>
      <c r="J9064" s="1" t="str">
        <f t="shared" si="1223"/>
        <v>Fluid (stream)</v>
      </c>
      <c r="K9064" s="1" t="str">
        <f t="shared" si="1224"/>
        <v>Untreated Water</v>
      </c>
      <c r="O9064">
        <v>2.5000000000000001E-2</v>
      </c>
      <c r="P9064">
        <v>70</v>
      </c>
      <c r="Q9064">
        <v>7.4</v>
      </c>
    </row>
    <row r="9065" spans="1:17" hidden="1" x14ac:dyDescent="0.3">
      <c r="A9065" t="s">
        <v>35092</v>
      </c>
      <c r="B9065" t="s">
        <v>35093</v>
      </c>
      <c r="C9065" s="1" t="str">
        <f t="shared" si="1221"/>
        <v>21:0675</v>
      </c>
      <c r="D9065" s="1" t="str">
        <f t="shared" si="1222"/>
        <v>21:0205</v>
      </c>
      <c r="E9065" t="s">
        <v>35094</v>
      </c>
      <c r="F9065" t="s">
        <v>35095</v>
      </c>
      <c r="H9065">
        <v>63.063874499999997</v>
      </c>
      <c r="I9065">
        <v>-137.2496874</v>
      </c>
      <c r="J9065" s="1" t="str">
        <f t="shared" si="1223"/>
        <v>Fluid (stream)</v>
      </c>
      <c r="K9065" s="1" t="str">
        <f t="shared" si="1224"/>
        <v>Untreated Water</v>
      </c>
      <c r="O9065">
        <v>0.08</v>
      </c>
      <c r="P9065">
        <v>70</v>
      </c>
      <c r="Q9065">
        <v>7</v>
      </c>
    </row>
    <row r="9066" spans="1:17" hidden="1" x14ac:dyDescent="0.3">
      <c r="A9066" t="s">
        <v>35096</v>
      </c>
      <c r="B9066" t="s">
        <v>35097</v>
      </c>
      <c r="C9066" s="1" t="str">
        <f t="shared" si="1221"/>
        <v>21:0675</v>
      </c>
      <c r="D9066" s="1" t="str">
        <f t="shared" si="1222"/>
        <v>21:0205</v>
      </c>
      <c r="E9066" t="s">
        <v>35094</v>
      </c>
      <c r="F9066" t="s">
        <v>35098</v>
      </c>
      <c r="H9066">
        <v>63.063874499999997</v>
      </c>
      <c r="I9066">
        <v>-137.2496874</v>
      </c>
      <c r="J9066" s="1" t="str">
        <f t="shared" si="1223"/>
        <v>Fluid (stream)</v>
      </c>
      <c r="K9066" s="1" t="str">
        <f t="shared" si="1224"/>
        <v>Untreated Water</v>
      </c>
      <c r="O9066">
        <v>7.0000000000000007E-2</v>
      </c>
      <c r="P9066">
        <v>60</v>
      </c>
      <c r="Q9066">
        <v>7.4</v>
      </c>
    </row>
    <row r="9067" spans="1:17" hidden="1" x14ac:dyDescent="0.3">
      <c r="A9067" t="s">
        <v>35099</v>
      </c>
      <c r="B9067" t="s">
        <v>35100</v>
      </c>
      <c r="C9067" s="1" t="str">
        <f t="shared" si="1221"/>
        <v>21:0675</v>
      </c>
      <c r="D9067" s="1" t="str">
        <f t="shared" si="1222"/>
        <v>21:0205</v>
      </c>
      <c r="E9067" t="s">
        <v>35101</v>
      </c>
      <c r="F9067" t="s">
        <v>35102</v>
      </c>
      <c r="H9067">
        <v>63.394502699999997</v>
      </c>
      <c r="I9067">
        <v>-136.0334517</v>
      </c>
      <c r="J9067" s="1" t="str">
        <f t="shared" si="1223"/>
        <v>Fluid (stream)</v>
      </c>
      <c r="K9067" s="1" t="str">
        <f t="shared" si="1224"/>
        <v>Untreated Water</v>
      </c>
      <c r="O9067">
        <v>2.5000000000000001E-2</v>
      </c>
      <c r="P9067">
        <v>60</v>
      </c>
      <c r="Q9067">
        <v>6.2</v>
      </c>
    </row>
    <row r="9068" spans="1:17" hidden="1" x14ac:dyDescent="0.3">
      <c r="A9068" t="s">
        <v>35103</v>
      </c>
      <c r="B9068" t="s">
        <v>35104</v>
      </c>
      <c r="C9068" s="1" t="str">
        <f t="shared" si="1221"/>
        <v>21:0675</v>
      </c>
      <c r="D9068" s="1" t="str">
        <f t="shared" si="1222"/>
        <v>21:0205</v>
      </c>
      <c r="E9068" t="s">
        <v>35105</v>
      </c>
      <c r="F9068" t="s">
        <v>35106</v>
      </c>
      <c r="H9068">
        <v>63.378753000000003</v>
      </c>
      <c r="I9068">
        <v>-136.03926749999999</v>
      </c>
      <c r="J9068" s="1" t="str">
        <f t="shared" si="1223"/>
        <v>Fluid (stream)</v>
      </c>
      <c r="K9068" s="1" t="str">
        <f t="shared" si="1224"/>
        <v>Untreated Water</v>
      </c>
      <c r="O9068">
        <v>7.0000000000000007E-2</v>
      </c>
      <c r="P9068">
        <v>60</v>
      </c>
      <c r="Q9068">
        <v>7.3</v>
      </c>
    </row>
    <row r="9069" spans="1:17" hidden="1" x14ac:dyDescent="0.3">
      <c r="A9069" t="s">
        <v>35107</v>
      </c>
      <c r="B9069" t="s">
        <v>35108</v>
      </c>
      <c r="C9069" s="1" t="str">
        <f t="shared" si="1221"/>
        <v>21:0675</v>
      </c>
      <c r="D9069" s="1" t="str">
        <f t="shared" si="1222"/>
        <v>21:0205</v>
      </c>
      <c r="E9069" t="s">
        <v>35109</v>
      </c>
      <c r="F9069" t="s">
        <v>35110</v>
      </c>
      <c r="H9069">
        <v>63.3408455</v>
      </c>
      <c r="I9069">
        <v>-136.02861229999999</v>
      </c>
      <c r="J9069" s="1" t="str">
        <f t="shared" si="1223"/>
        <v>Fluid (stream)</v>
      </c>
      <c r="K9069" s="1" t="str">
        <f t="shared" si="1224"/>
        <v>Untreated Water</v>
      </c>
      <c r="O9069">
        <v>0.83</v>
      </c>
      <c r="P9069">
        <v>50</v>
      </c>
      <c r="Q9069">
        <v>7.3</v>
      </c>
    </row>
    <row r="9070" spans="1:17" hidden="1" x14ac:dyDescent="0.3">
      <c r="A9070" t="s">
        <v>35111</v>
      </c>
      <c r="B9070" t="s">
        <v>35112</v>
      </c>
      <c r="C9070" s="1" t="str">
        <f t="shared" si="1221"/>
        <v>21:0675</v>
      </c>
      <c r="D9070" s="1" t="str">
        <f t="shared" si="1222"/>
        <v>21:0205</v>
      </c>
      <c r="E9070" t="s">
        <v>35113</v>
      </c>
      <c r="F9070" t="s">
        <v>35114</v>
      </c>
      <c r="H9070">
        <v>63.3164467</v>
      </c>
      <c r="I9070">
        <v>-136.05584899999999</v>
      </c>
      <c r="J9070" s="1" t="str">
        <f t="shared" si="1223"/>
        <v>Fluid (stream)</v>
      </c>
      <c r="K9070" s="1" t="str">
        <f t="shared" si="1224"/>
        <v>Untreated Water</v>
      </c>
      <c r="O9070">
        <v>0.45</v>
      </c>
      <c r="P9070">
        <v>40</v>
      </c>
      <c r="Q9070">
        <v>7.3</v>
      </c>
    </row>
    <row r="9071" spans="1:17" hidden="1" x14ac:dyDescent="0.3">
      <c r="A9071" t="s">
        <v>35115</v>
      </c>
      <c r="B9071" t="s">
        <v>35116</v>
      </c>
      <c r="C9071" s="1" t="str">
        <f t="shared" si="1221"/>
        <v>21:0675</v>
      </c>
      <c r="D9071" s="1" t="str">
        <f t="shared" si="1222"/>
        <v>21:0205</v>
      </c>
      <c r="E9071" t="s">
        <v>35117</v>
      </c>
      <c r="F9071" t="s">
        <v>35118</v>
      </c>
      <c r="H9071">
        <v>63.3189846</v>
      </c>
      <c r="I9071">
        <v>-136.06935580000001</v>
      </c>
      <c r="J9071" s="1" t="str">
        <f t="shared" si="1223"/>
        <v>Fluid (stream)</v>
      </c>
      <c r="K9071" s="1" t="str">
        <f t="shared" si="1224"/>
        <v>Untreated Water</v>
      </c>
      <c r="O9071">
        <v>0.2</v>
      </c>
      <c r="P9071">
        <v>40</v>
      </c>
      <c r="Q9071">
        <v>7.6</v>
      </c>
    </row>
    <row r="9072" spans="1:17" hidden="1" x14ac:dyDescent="0.3">
      <c r="A9072" t="s">
        <v>35119</v>
      </c>
      <c r="B9072" t="s">
        <v>35120</v>
      </c>
      <c r="C9072" s="1" t="str">
        <f t="shared" si="1221"/>
        <v>21:0675</v>
      </c>
      <c r="D9072" s="1" t="str">
        <f t="shared" si="1222"/>
        <v>21:0205</v>
      </c>
      <c r="E9072" t="s">
        <v>35121</v>
      </c>
      <c r="F9072" t="s">
        <v>35122</v>
      </c>
      <c r="H9072">
        <v>63.265062200000003</v>
      </c>
      <c r="I9072">
        <v>-136.05904100000001</v>
      </c>
      <c r="J9072" s="1" t="str">
        <f t="shared" si="1223"/>
        <v>Fluid (stream)</v>
      </c>
      <c r="K9072" s="1" t="str">
        <f t="shared" si="1224"/>
        <v>Untreated Water</v>
      </c>
      <c r="O9072">
        <v>2.5000000000000001E-2</v>
      </c>
      <c r="P9072">
        <v>50</v>
      </c>
      <c r="Q9072">
        <v>7.3</v>
      </c>
    </row>
    <row r="9073" spans="1:17" hidden="1" x14ac:dyDescent="0.3">
      <c r="A9073" t="s">
        <v>35123</v>
      </c>
      <c r="B9073" t="s">
        <v>35124</v>
      </c>
      <c r="C9073" s="1" t="str">
        <f t="shared" si="1221"/>
        <v>21:0675</v>
      </c>
      <c r="D9073" s="1" t="str">
        <f t="shared" si="1222"/>
        <v>21:0205</v>
      </c>
      <c r="E9073" t="s">
        <v>35125</v>
      </c>
      <c r="F9073" t="s">
        <v>35126</v>
      </c>
      <c r="H9073">
        <v>63.253521900000003</v>
      </c>
      <c r="I9073">
        <v>-136.04533649999999</v>
      </c>
      <c r="J9073" s="1" t="str">
        <f t="shared" si="1223"/>
        <v>Fluid (stream)</v>
      </c>
      <c r="K9073" s="1" t="str">
        <f t="shared" si="1224"/>
        <v>Untreated Water</v>
      </c>
      <c r="O9073">
        <v>2.5000000000000001E-2</v>
      </c>
      <c r="P9073">
        <v>40</v>
      </c>
      <c r="Q9073">
        <v>6.5</v>
      </c>
    </row>
    <row r="9074" spans="1:17" hidden="1" x14ac:dyDescent="0.3">
      <c r="A9074" t="s">
        <v>35127</v>
      </c>
      <c r="B9074" t="s">
        <v>35128</v>
      </c>
      <c r="C9074" s="1" t="str">
        <f t="shared" si="1221"/>
        <v>21:0675</v>
      </c>
      <c r="D9074" s="1" t="str">
        <f t="shared" si="1222"/>
        <v>21:0205</v>
      </c>
      <c r="E9074" t="s">
        <v>35129</v>
      </c>
      <c r="F9074" t="s">
        <v>35130</v>
      </c>
      <c r="H9074">
        <v>63.177599399999998</v>
      </c>
      <c r="I9074">
        <v>-136.0175811</v>
      </c>
      <c r="J9074" s="1" t="str">
        <f t="shared" si="1223"/>
        <v>Fluid (stream)</v>
      </c>
      <c r="K9074" s="1" t="str">
        <f t="shared" si="1224"/>
        <v>Untreated Water</v>
      </c>
      <c r="O9074">
        <v>2.5000000000000001E-2</v>
      </c>
      <c r="P9074">
        <v>30</v>
      </c>
      <c r="Q9074">
        <v>7.4</v>
      </c>
    </row>
    <row r="9075" spans="1:17" hidden="1" x14ac:dyDescent="0.3">
      <c r="A9075" t="s">
        <v>35131</v>
      </c>
      <c r="B9075" t="s">
        <v>35132</v>
      </c>
      <c r="C9075" s="1" t="str">
        <f t="shared" si="1221"/>
        <v>21:0675</v>
      </c>
      <c r="D9075" s="1" t="str">
        <f t="shared" si="1222"/>
        <v>21:0205</v>
      </c>
      <c r="E9075" t="s">
        <v>35133</v>
      </c>
      <c r="F9075" t="s">
        <v>35134</v>
      </c>
      <c r="H9075">
        <v>63.142991700000003</v>
      </c>
      <c r="I9075">
        <v>-136.0158768</v>
      </c>
      <c r="J9075" s="1" t="str">
        <f t="shared" si="1223"/>
        <v>Fluid (stream)</v>
      </c>
      <c r="K9075" s="1" t="str">
        <f t="shared" si="1224"/>
        <v>Untreated Water</v>
      </c>
      <c r="O9075">
        <v>5</v>
      </c>
      <c r="P9075">
        <v>80</v>
      </c>
      <c r="Q9075">
        <v>7.5</v>
      </c>
    </row>
    <row r="9076" spans="1:17" hidden="1" x14ac:dyDescent="0.3">
      <c r="A9076" t="s">
        <v>35135</v>
      </c>
      <c r="B9076" t="s">
        <v>35136</v>
      </c>
      <c r="C9076" s="1" t="str">
        <f t="shared" si="1221"/>
        <v>21:0675</v>
      </c>
      <c r="D9076" s="1" t="str">
        <f t="shared" si="1222"/>
        <v>21:0205</v>
      </c>
      <c r="E9076" t="s">
        <v>35137</v>
      </c>
      <c r="F9076" t="s">
        <v>35138</v>
      </c>
      <c r="H9076">
        <v>63.122391800000003</v>
      </c>
      <c r="I9076">
        <v>-136.03076229999999</v>
      </c>
      <c r="J9076" s="1" t="str">
        <f t="shared" si="1223"/>
        <v>Fluid (stream)</v>
      </c>
      <c r="K9076" s="1" t="str">
        <f t="shared" si="1224"/>
        <v>Untreated Water</v>
      </c>
      <c r="O9076">
        <v>0.48</v>
      </c>
      <c r="P9076">
        <v>50</v>
      </c>
      <c r="Q9076">
        <v>7.2</v>
      </c>
    </row>
    <row r="9077" spans="1:17" hidden="1" x14ac:dyDescent="0.3">
      <c r="A9077" t="s">
        <v>35139</v>
      </c>
      <c r="B9077" t="s">
        <v>35140</v>
      </c>
      <c r="C9077" s="1" t="str">
        <f t="shared" si="1221"/>
        <v>21:0675</v>
      </c>
      <c r="D9077" s="1" t="str">
        <f>HYPERLINK("http://geochem.nrcan.gc.ca/cdogs/content/svy/svy_e.htm", "")</f>
        <v/>
      </c>
      <c r="G9077" s="1" t="str">
        <f>HYPERLINK("http://geochem.nrcan.gc.ca/cdogs/content/cr_/cr_00080_e.htm", "80")</f>
        <v>80</v>
      </c>
      <c r="J9077" t="s">
        <v>11453</v>
      </c>
      <c r="K9077" t="s">
        <v>11454</v>
      </c>
      <c r="O9077">
        <v>0.26</v>
      </c>
      <c r="P9077">
        <v>80</v>
      </c>
      <c r="Q9077">
        <v>7.5</v>
      </c>
    </row>
    <row r="9078" spans="1:17" hidden="1" x14ac:dyDescent="0.3">
      <c r="A9078" t="s">
        <v>35141</v>
      </c>
      <c r="B9078" t="s">
        <v>35142</v>
      </c>
      <c r="C9078" s="1" t="str">
        <f t="shared" si="1221"/>
        <v>21:0675</v>
      </c>
      <c r="D9078" s="1" t="str">
        <f t="shared" ref="D9078:D9100" si="1225">HYPERLINK("http://geochem.nrcan.gc.ca/cdogs/content/svy/svy210205_e.htm", "21:0205")</f>
        <v>21:0205</v>
      </c>
      <c r="E9078" t="s">
        <v>35143</v>
      </c>
      <c r="F9078" t="s">
        <v>35144</v>
      </c>
      <c r="H9078">
        <v>63.099142999999998</v>
      </c>
      <c r="I9078">
        <v>-136.01359840000001</v>
      </c>
      <c r="J9078" s="1" t="str">
        <f t="shared" ref="J9078:J9100" si="1226">HYPERLINK("http://geochem.nrcan.gc.ca/cdogs/content/kwd/kwd020018_e.htm", "Fluid (stream)")</f>
        <v>Fluid (stream)</v>
      </c>
      <c r="K9078" s="1" t="str">
        <f t="shared" ref="K9078:K9100" si="1227">HYPERLINK("http://geochem.nrcan.gc.ca/cdogs/content/kwd/kwd080007_e.htm", "Untreated Water")</f>
        <v>Untreated Water</v>
      </c>
      <c r="O9078">
        <v>0.63</v>
      </c>
      <c r="P9078">
        <v>70</v>
      </c>
      <c r="Q9078">
        <v>7.3</v>
      </c>
    </row>
    <row r="9079" spans="1:17" hidden="1" x14ac:dyDescent="0.3">
      <c r="A9079" t="s">
        <v>35145</v>
      </c>
      <c r="B9079" t="s">
        <v>35146</v>
      </c>
      <c r="C9079" s="1" t="str">
        <f t="shared" si="1221"/>
        <v>21:0675</v>
      </c>
      <c r="D9079" s="1" t="str">
        <f t="shared" si="1225"/>
        <v>21:0205</v>
      </c>
      <c r="E9079" t="s">
        <v>35147</v>
      </c>
      <c r="F9079" t="s">
        <v>35148</v>
      </c>
      <c r="H9079">
        <v>63.059082500000002</v>
      </c>
      <c r="I9079">
        <v>-136.05040980000001</v>
      </c>
      <c r="J9079" s="1" t="str">
        <f t="shared" si="1226"/>
        <v>Fluid (stream)</v>
      </c>
      <c r="K9079" s="1" t="str">
        <f t="shared" si="1227"/>
        <v>Untreated Water</v>
      </c>
      <c r="O9079">
        <v>2.5000000000000001E-2</v>
      </c>
      <c r="P9079">
        <v>50</v>
      </c>
      <c r="Q9079">
        <v>6.2</v>
      </c>
    </row>
    <row r="9080" spans="1:17" hidden="1" x14ac:dyDescent="0.3">
      <c r="A9080" t="s">
        <v>35149</v>
      </c>
      <c r="B9080" t="s">
        <v>35150</v>
      </c>
      <c r="C9080" s="1" t="str">
        <f t="shared" si="1221"/>
        <v>21:0675</v>
      </c>
      <c r="D9080" s="1" t="str">
        <f t="shared" si="1225"/>
        <v>21:0205</v>
      </c>
      <c r="E9080" t="s">
        <v>35151</v>
      </c>
      <c r="F9080" t="s">
        <v>35152</v>
      </c>
      <c r="H9080">
        <v>63.0336748</v>
      </c>
      <c r="I9080">
        <v>-136.00822959999999</v>
      </c>
      <c r="J9080" s="1" t="str">
        <f t="shared" si="1226"/>
        <v>Fluid (stream)</v>
      </c>
      <c r="K9080" s="1" t="str">
        <f t="shared" si="1227"/>
        <v>Untreated Water</v>
      </c>
      <c r="O9080">
        <v>0.1</v>
      </c>
      <c r="P9080">
        <v>110</v>
      </c>
      <c r="Q9080">
        <v>7.3</v>
      </c>
    </row>
    <row r="9081" spans="1:17" hidden="1" x14ac:dyDescent="0.3">
      <c r="A9081" t="s">
        <v>35153</v>
      </c>
      <c r="B9081" t="s">
        <v>35154</v>
      </c>
      <c r="C9081" s="1" t="str">
        <f t="shared" si="1221"/>
        <v>21:0675</v>
      </c>
      <c r="D9081" s="1" t="str">
        <f t="shared" si="1225"/>
        <v>21:0205</v>
      </c>
      <c r="E9081" t="s">
        <v>35155</v>
      </c>
      <c r="F9081" t="s">
        <v>35156</v>
      </c>
      <c r="H9081">
        <v>63.021016000000003</v>
      </c>
      <c r="I9081">
        <v>-136.04299879999999</v>
      </c>
      <c r="J9081" s="1" t="str">
        <f t="shared" si="1226"/>
        <v>Fluid (stream)</v>
      </c>
      <c r="K9081" s="1" t="str">
        <f t="shared" si="1227"/>
        <v>Untreated Water</v>
      </c>
    </row>
    <row r="9082" spans="1:17" hidden="1" x14ac:dyDescent="0.3">
      <c r="A9082" t="s">
        <v>35157</v>
      </c>
      <c r="B9082" t="s">
        <v>35158</v>
      </c>
      <c r="C9082" s="1" t="str">
        <f t="shared" si="1221"/>
        <v>21:0675</v>
      </c>
      <c r="D9082" s="1" t="str">
        <f t="shared" si="1225"/>
        <v>21:0205</v>
      </c>
      <c r="E9082" t="s">
        <v>35159</v>
      </c>
      <c r="F9082" t="s">
        <v>35160</v>
      </c>
      <c r="H9082">
        <v>63.015407000000003</v>
      </c>
      <c r="I9082">
        <v>-136.07615999999999</v>
      </c>
      <c r="J9082" s="1" t="str">
        <f t="shared" si="1226"/>
        <v>Fluid (stream)</v>
      </c>
      <c r="K9082" s="1" t="str">
        <f t="shared" si="1227"/>
        <v>Untreated Water</v>
      </c>
      <c r="O9082">
        <v>2.5000000000000001E-2</v>
      </c>
      <c r="P9082">
        <v>50</v>
      </c>
      <c r="Q9082">
        <v>6</v>
      </c>
    </row>
    <row r="9083" spans="1:17" hidden="1" x14ac:dyDescent="0.3">
      <c r="A9083" t="s">
        <v>35161</v>
      </c>
      <c r="B9083" t="s">
        <v>35162</v>
      </c>
      <c r="C9083" s="1" t="str">
        <f t="shared" si="1221"/>
        <v>21:0675</v>
      </c>
      <c r="D9083" s="1" t="str">
        <f t="shared" si="1225"/>
        <v>21:0205</v>
      </c>
      <c r="E9083" t="s">
        <v>35163</v>
      </c>
      <c r="F9083" t="s">
        <v>35164</v>
      </c>
      <c r="H9083">
        <v>63.021405899999998</v>
      </c>
      <c r="I9083">
        <v>-136.1081288</v>
      </c>
      <c r="J9083" s="1" t="str">
        <f t="shared" si="1226"/>
        <v>Fluid (stream)</v>
      </c>
      <c r="K9083" s="1" t="str">
        <f t="shared" si="1227"/>
        <v>Untreated Water</v>
      </c>
      <c r="O9083">
        <v>2.5000000000000001E-2</v>
      </c>
      <c r="P9083">
        <v>120</v>
      </c>
      <c r="Q9083">
        <v>6.5</v>
      </c>
    </row>
    <row r="9084" spans="1:17" hidden="1" x14ac:dyDescent="0.3">
      <c r="A9084" t="s">
        <v>35165</v>
      </c>
      <c r="B9084" t="s">
        <v>35166</v>
      </c>
      <c r="C9084" s="1" t="str">
        <f t="shared" si="1221"/>
        <v>21:0675</v>
      </c>
      <c r="D9084" s="1" t="str">
        <f t="shared" si="1225"/>
        <v>21:0205</v>
      </c>
      <c r="E9084" t="s">
        <v>35163</v>
      </c>
      <c r="F9084" t="s">
        <v>35167</v>
      </c>
      <c r="H9084">
        <v>63.021405899999998</v>
      </c>
      <c r="I9084">
        <v>-136.1081288</v>
      </c>
      <c r="J9084" s="1" t="str">
        <f t="shared" si="1226"/>
        <v>Fluid (stream)</v>
      </c>
      <c r="K9084" s="1" t="str">
        <f t="shared" si="1227"/>
        <v>Untreated Water</v>
      </c>
      <c r="O9084">
        <v>2.5000000000000001E-2</v>
      </c>
      <c r="P9084">
        <v>120</v>
      </c>
      <c r="Q9084">
        <v>6.6</v>
      </c>
    </row>
    <row r="9085" spans="1:17" hidden="1" x14ac:dyDescent="0.3">
      <c r="A9085" t="s">
        <v>35168</v>
      </c>
      <c r="B9085" t="s">
        <v>35169</v>
      </c>
      <c r="C9085" s="1" t="str">
        <f t="shared" si="1221"/>
        <v>21:0675</v>
      </c>
      <c r="D9085" s="1" t="str">
        <f t="shared" si="1225"/>
        <v>21:0205</v>
      </c>
      <c r="E9085" t="s">
        <v>35170</v>
      </c>
      <c r="F9085" t="s">
        <v>35171</v>
      </c>
      <c r="H9085">
        <v>63.024788100000002</v>
      </c>
      <c r="I9085">
        <v>-136.12194980000001</v>
      </c>
      <c r="J9085" s="1" t="str">
        <f t="shared" si="1226"/>
        <v>Fluid (stream)</v>
      </c>
      <c r="K9085" s="1" t="str">
        <f t="shared" si="1227"/>
        <v>Untreated Water</v>
      </c>
      <c r="O9085">
        <v>2.5000000000000001E-2</v>
      </c>
      <c r="P9085">
        <v>100</v>
      </c>
      <c r="Q9085">
        <v>7.1</v>
      </c>
    </row>
    <row r="9086" spans="1:17" hidden="1" x14ac:dyDescent="0.3">
      <c r="A9086" t="s">
        <v>35172</v>
      </c>
      <c r="B9086" t="s">
        <v>35173</v>
      </c>
      <c r="C9086" s="1" t="str">
        <f t="shared" si="1221"/>
        <v>21:0675</v>
      </c>
      <c r="D9086" s="1" t="str">
        <f t="shared" si="1225"/>
        <v>21:0205</v>
      </c>
      <c r="E9086" t="s">
        <v>35174</v>
      </c>
      <c r="F9086" t="s">
        <v>35175</v>
      </c>
      <c r="H9086">
        <v>62.998954500000004</v>
      </c>
      <c r="I9086">
        <v>-136.1926172</v>
      </c>
      <c r="J9086" s="1" t="str">
        <f t="shared" si="1226"/>
        <v>Fluid (stream)</v>
      </c>
      <c r="K9086" s="1" t="str">
        <f t="shared" si="1227"/>
        <v>Untreated Water</v>
      </c>
      <c r="O9086">
        <v>2.5000000000000001E-2</v>
      </c>
      <c r="P9086">
        <v>120</v>
      </c>
      <c r="Q9086">
        <v>7.2</v>
      </c>
    </row>
    <row r="9087" spans="1:17" hidden="1" x14ac:dyDescent="0.3">
      <c r="A9087" t="s">
        <v>35176</v>
      </c>
      <c r="B9087" t="s">
        <v>35177</v>
      </c>
      <c r="C9087" s="1" t="str">
        <f t="shared" si="1221"/>
        <v>21:0675</v>
      </c>
      <c r="D9087" s="1" t="str">
        <f t="shared" si="1225"/>
        <v>21:0205</v>
      </c>
      <c r="E9087" t="s">
        <v>35178</v>
      </c>
      <c r="F9087" t="s">
        <v>35179</v>
      </c>
      <c r="H9087">
        <v>63.015408700000002</v>
      </c>
      <c r="I9087">
        <v>-136.23411680000001</v>
      </c>
      <c r="J9087" s="1" t="str">
        <f t="shared" si="1226"/>
        <v>Fluid (stream)</v>
      </c>
      <c r="K9087" s="1" t="str">
        <f t="shared" si="1227"/>
        <v>Untreated Water</v>
      </c>
      <c r="O9087">
        <v>0.53</v>
      </c>
      <c r="P9087">
        <v>210</v>
      </c>
      <c r="Q9087">
        <v>7.3</v>
      </c>
    </row>
    <row r="9088" spans="1:17" hidden="1" x14ac:dyDescent="0.3">
      <c r="A9088" t="s">
        <v>35180</v>
      </c>
      <c r="B9088" t="s">
        <v>35181</v>
      </c>
      <c r="C9088" s="1" t="str">
        <f t="shared" si="1221"/>
        <v>21:0675</v>
      </c>
      <c r="D9088" s="1" t="str">
        <f t="shared" si="1225"/>
        <v>21:0205</v>
      </c>
      <c r="E9088" t="s">
        <v>35182</v>
      </c>
      <c r="F9088" t="s">
        <v>35183</v>
      </c>
      <c r="H9088">
        <v>63.017807699999999</v>
      </c>
      <c r="I9088">
        <v>-136.2710787</v>
      </c>
      <c r="J9088" s="1" t="str">
        <f t="shared" si="1226"/>
        <v>Fluid (stream)</v>
      </c>
      <c r="K9088" s="1" t="str">
        <f t="shared" si="1227"/>
        <v>Untreated Water</v>
      </c>
      <c r="O9088">
        <v>0.86</v>
      </c>
      <c r="P9088">
        <v>720</v>
      </c>
      <c r="Q9088">
        <v>7.4</v>
      </c>
    </row>
    <row r="9089" spans="1:17" hidden="1" x14ac:dyDescent="0.3">
      <c r="A9089" t="s">
        <v>35184</v>
      </c>
      <c r="B9089" t="s">
        <v>35185</v>
      </c>
      <c r="C9089" s="1" t="str">
        <f t="shared" si="1221"/>
        <v>21:0675</v>
      </c>
      <c r="D9089" s="1" t="str">
        <f t="shared" si="1225"/>
        <v>21:0205</v>
      </c>
      <c r="E9089" t="s">
        <v>35186</v>
      </c>
      <c r="F9089" t="s">
        <v>35187</v>
      </c>
      <c r="H9089">
        <v>63.0394845</v>
      </c>
      <c r="I9089">
        <v>-136.301738</v>
      </c>
      <c r="J9089" s="1" t="str">
        <f t="shared" si="1226"/>
        <v>Fluid (stream)</v>
      </c>
      <c r="K9089" s="1" t="str">
        <f t="shared" si="1227"/>
        <v>Untreated Water</v>
      </c>
      <c r="O9089">
        <v>0.89</v>
      </c>
      <c r="P9089">
        <v>610</v>
      </c>
      <c r="Q9089">
        <v>7.5</v>
      </c>
    </row>
    <row r="9090" spans="1:17" hidden="1" x14ac:dyDescent="0.3">
      <c r="A9090" t="s">
        <v>35188</v>
      </c>
      <c r="B9090" t="s">
        <v>35189</v>
      </c>
      <c r="C9090" s="1" t="str">
        <f t="shared" si="1221"/>
        <v>21:0675</v>
      </c>
      <c r="D9090" s="1" t="str">
        <f t="shared" si="1225"/>
        <v>21:0205</v>
      </c>
      <c r="E9090" t="s">
        <v>35190</v>
      </c>
      <c r="F9090" t="s">
        <v>35191</v>
      </c>
      <c r="H9090">
        <v>63.050728999999997</v>
      </c>
      <c r="I9090">
        <v>-136.33089820000001</v>
      </c>
      <c r="J9090" s="1" t="str">
        <f t="shared" si="1226"/>
        <v>Fluid (stream)</v>
      </c>
      <c r="K9090" s="1" t="str">
        <f t="shared" si="1227"/>
        <v>Untreated Water</v>
      </c>
      <c r="O9090">
        <v>0.91</v>
      </c>
      <c r="P9090">
        <v>610</v>
      </c>
      <c r="Q9090">
        <v>7.8</v>
      </c>
    </row>
    <row r="9091" spans="1:17" hidden="1" x14ac:dyDescent="0.3">
      <c r="A9091" t="s">
        <v>35192</v>
      </c>
      <c r="B9091" t="s">
        <v>35193</v>
      </c>
      <c r="C9091" s="1" t="str">
        <f t="shared" si="1221"/>
        <v>21:0675</v>
      </c>
      <c r="D9091" s="1" t="str">
        <f t="shared" si="1225"/>
        <v>21:0205</v>
      </c>
      <c r="E9091" t="s">
        <v>35194</v>
      </c>
      <c r="F9091" t="s">
        <v>35195</v>
      </c>
      <c r="H9091">
        <v>63.0179604</v>
      </c>
      <c r="I9091">
        <v>-136.36116770000001</v>
      </c>
      <c r="J9091" s="1" t="str">
        <f t="shared" si="1226"/>
        <v>Fluid (stream)</v>
      </c>
      <c r="K9091" s="1" t="str">
        <f t="shared" si="1227"/>
        <v>Untreated Water</v>
      </c>
      <c r="O9091">
        <v>1</v>
      </c>
      <c r="P9091">
        <v>270</v>
      </c>
      <c r="Q9091">
        <v>7.5</v>
      </c>
    </row>
    <row r="9092" spans="1:17" hidden="1" x14ac:dyDescent="0.3">
      <c r="A9092" t="s">
        <v>35196</v>
      </c>
      <c r="B9092" t="s">
        <v>35197</v>
      </c>
      <c r="C9092" s="1" t="str">
        <f t="shared" si="1221"/>
        <v>21:0675</v>
      </c>
      <c r="D9092" s="1" t="str">
        <f t="shared" si="1225"/>
        <v>21:0205</v>
      </c>
      <c r="E9092" t="s">
        <v>35198</v>
      </c>
      <c r="F9092" t="s">
        <v>35199</v>
      </c>
      <c r="H9092">
        <v>63.018683699999997</v>
      </c>
      <c r="I9092">
        <v>-136.38461419999999</v>
      </c>
      <c r="J9092" s="1" t="str">
        <f t="shared" si="1226"/>
        <v>Fluid (stream)</v>
      </c>
      <c r="K9092" s="1" t="str">
        <f t="shared" si="1227"/>
        <v>Untreated Water</v>
      </c>
      <c r="O9092">
        <v>1.2</v>
      </c>
      <c r="P9092">
        <v>380</v>
      </c>
      <c r="Q9092">
        <v>8</v>
      </c>
    </row>
    <row r="9093" spans="1:17" hidden="1" x14ac:dyDescent="0.3">
      <c r="A9093" t="s">
        <v>35200</v>
      </c>
      <c r="B9093" t="s">
        <v>35201</v>
      </c>
      <c r="C9093" s="1" t="str">
        <f t="shared" si="1221"/>
        <v>21:0675</v>
      </c>
      <c r="D9093" s="1" t="str">
        <f t="shared" si="1225"/>
        <v>21:0205</v>
      </c>
      <c r="E9093" t="s">
        <v>35202</v>
      </c>
      <c r="F9093" t="s">
        <v>35203</v>
      </c>
      <c r="H9093">
        <v>63.025899699999997</v>
      </c>
      <c r="I9093">
        <v>-137.0346242</v>
      </c>
      <c r="J9093" s="1" t="str">
        <f t="shared" si="1226"/>
        <v>Fluid (stream)</v>
      </c>
      <c r="K9093" s="1" t="str">
        <f t="shared" si="1227"/>
        <v>Untreated Water</v>
      </c>
      <c r="O9093">
        <v>0.2</v>
      </c>
      <c r="P9093">
        <v>100</v>
      </c>
      <c r="Q9093">
        <v>7.1</v>
      </c>
    </row>
    <row r="9094" spans="1:17" hidden="1" x14ac:dyDescent="0.3">
      <c r="A9094" t="s">
        <v>35204</v>
      </c>
      <c r="B9094" t="s">
        <v>35205</v>
      </c>
      <c r="C9094" s="1" t="str">
        <f t="shared" si="1221"/>
        <v>21:0675</v>
      </c>
      <c r="D9094" s="1" t="str">
        <f t="shared" si="1225"/>
        <v>21:0205</v>
      </c>
      <c r="E9094" t="s">
        <v>35206</v>
      </c>
      <c r="F9094" t="s">
        <v>35207</v>
      </c>
      <c r="H9094">
        <v>63.012179099999997</v>
      </c>
      <c r="I9094">
        <v>-137.0821187</v>
      </c>
      <c r="J9094" s="1" t="str">
        <f t="shared" si="1226"/>
        <v>Fluid (stream)</v>
      </c>
      <c r="K9094" s="1" t="str">
        <f t="shared" si="1227"/>
        <v>Untreated Water</v>
      </c>
      <c r="O9094">
        <v>0.7</v>
      </c>
      <c r="P9094">
        <v>80</v>
      </c>
      <c r="Q9094">
        <v>7.1</v>
      </c>
    </row>
    <row r="9095" spans="1:17" hidden="1" x14ac:dyDescent="0.3">
      <c r="A9095" t="s">
        <v>35208</v>
      </c>
      <c r="B9095" t="s">
        <v>35209</v>
      </c>
      <c r="C9095" s="1" t="str">
        <f t="shared" si="1221"/>
        <v>21:0675</v>
      </c>
      <c r="D9095" s="1" t="str">
        <f t="shared" si="1225"/>
        <v>21:0205</v>
      </c>
      <c r="E9095" t="s">
        <v>35210</v>
      </c>
      <c r="F9095" t="s">
        <v>35211</v>
      </c>
      <c r="H9095">
        <v>63.028975600000003</v>
      </c>
      <c r="I9095">
        <v>-137.1735899</v>
      </c>
      <c r="J9095" s="1" t="str">
        <f t="shared" si="1226"/>
        <v>Fluid (stream)</v>
      </c>
      <c r="K9095" s="1" t="str">
        <f t="shared" si="1227"/>
        <v>Untreated Water</v>
      </c>
      <c r="O9095">
        <v>0.68</v>
      </c>
      <c r="P9095">
        <v>70</v>
      </c>
      <c r="Q9095">
        <v>7.5</v>
      </c>
    </row>
    <row r="9096" spans="1:17" hidden="1" x14ac:dyDescent="0.3">
      <c r="A9096" t="s">
        <v>35212</v>
      </c>
      <c r="B9096" t="s">
        <v>35213</v>
      </c>
      <c r="C9096" s="1" t="str">
        <f t="shared" si="1221"/>
        <v>21:0675</v>
      </c>
      <c r="D9096" s="1" t="str">
        <f t="shared" si="1225"/>
        <v>21:0205</v>
      </c>
      <c r="E9096" t="s">
        <v>35214</v>
      </c>
      <c r="F9096" t="s">
        <v>35215</v>
      </c>
      <c r="H9096">
        <v>63.028774200000001</v>
      </c>
      <c r="I9096">
        <v>-137.0697782</v>
      </c>
      <c r="J9096" s="1" t="str">
        <f t="shared" si="1226"/>
        <v>Fluid (stream)</v>
      </c>
      <c r="K9096" s="1" t="str">
        <f t="shared" si="1227"/>
        <v>Untreated Water</v>
      </c>
      <c r="O9096">
        <v>0.42</v>
      </c>
      <c r="P9096">
        <v>80</v>
      </c>
      <c r="Q9096">
        <v>7.3</v>
      </c>
    </row>
    <row r="9097" spans="1:17" hidden="1" x14ac:dyDescent="0.3">
      <c r="A9097" t="s">
        <v>35216</v>
      </c>
      <c r="B9097" t="s">
        <v>35217</v>
      </c>
      <c r="C9097" s="1" t="str">
        <f t="shared" si="1221"/>
        <v>21:0675</v>
      </c>
      <c r="D9097" s="1" t="str">
        <f t="shared" si="1225"/>
        <v>21:0205</v>
      </c>
      <c r="E9097" t="s">
        <v>35218</v>
      </c>
      <c r="F9097" t="s">
        <v>35219</v>
      </c>
      <c r="H9097">
        <v>63.033402799999998</v>
      </c>
      <c r="I9097">
        <v>-137.11137400000001</v>
      </c>
      <c r="J9097" s="1" t="str">
        <f t="shared" si="1226"/>
        <v>Fluid (stream)</v>
      </c>
      <c r="K9097" s="1" t="str">
        <f t="shared" si="1227"/>
        <v>Untreated Water</v>
      </c>
      <c r="O9097">
        <v>2.5000000000000001E-2</v>
      </c>
      <c r="P9097">
        <v>60</v>
      </c>
      <c r="Q9097">
        <v>6.8</v>
      </c>
    </row>
    <row r="9098" spans="1:17" hidden="1" x14ac:dyDescent="0.3">
      <c r="A9098" t="s">
        <v>35220</v>
      </c>
      <c r="B9098" t="s">
        <v>35221</v>
      </c>
      <c r="C9098" s="1" t="str">
        <f t="shared" si="1221"/>
        <v>21:0675</v>
      </c>
      <c r="D9098" s="1" t="str">
        <f t="shared" si="1225"/>
        <v>21:0205</v>
      </c>
      <c r="E9098" t="s">
        <v>35222</v>
      </c>
      <c r="F9098" t="s">
        <v>35223</v>
      </c>
      <c r="H9098">
        <v>63.071789000000003</v>
      </c>
      <c r="I9098">
        <v>-137.1275776</v>
      </c>
      <c r="J9098" s="1" t="str">
        <f t="shared" si="1226"/>
        <v>Fluid (stream)</v>
      </c>
      <c r="K9098" s="1" t="str">
        <f t="shared" si="1227"/>
        <v>Untreated Water</v>
      </c>
      <c r="O9098">
        <v>2.5000000000000001E-2</v>
      </c>
      <c r="P9098">
        <v>60</v>
      </c>
      <c r="Q9098">
        <v>7</v>
      </c>
    </row>
    <row r="9099" spans="1:17" hidden="1" x14ac:dyDescent="0.3">
      <c r="A9099" t="s">
        <v>35224</v>
      </c>
      <c r="B9099" t="s">
        <v>35225</v>
      </c>
      <c r="C9099" s="1" t="str">
        <f t="shared" si="1221"/>
        <v>21:0675</v>
      </c>
      <c r="D9099" s="1" t="str">
        <f t="shared" si="1225"/>
        <v>21:0205</v>
      </c>
      <c r="E9099" t="s">
        <v>35226</v>
      </c>
      <c r="F9099" t="s">
        <v>35227</v>
      </c>
      <c r="H9099">
        <v>63.104926499999998</v>
      </c>
      <c r="I9099">
        <v>-137.18219160000001</v>
      </c>
      <c r="J9099" s="1" t="str">
        <f t="shared" si="1226"/>
        <v>Fluid (stream)</v>
      </c>
      <c r="K9099" s="1" t="str">
        <f t="shared" si="1227"/>
        <v>Untreated Water</v>
      </c>
      <c r="O9099">
        <v>2.5000000000000001E-2</v>
      </c>
      <c r="P9099">
        <v>80</v>
      </c>
      <c r="Q9099">
        <v>6.7</v>
      </c>
    </row>
    <row r="9100" spans="1:17" hidden="1" x14ac:dyDescent="0.3">
      <c r="A9100" t="s">
        <v>35228</v>
      </c>
      <c r="B9100" t="s">
        <v>35229</v>
      </c>
      <c r="C9100" s="1" t="str">
        <f t="shared" si="1221"/>
        <v>21:0675</v>
      </c>
      <c r="D9100" s="1" t="str">
        <f t="shared" si="1225"/>
        <v>21:0205</v>
      </c>
      <c r="E9100" t="s">
        <v>35230</v>
      </c>
      <c r="F9100" t="s">
        <v>35231</v>
      </c>
      <c r="H9100">
        <v>63.117876299999999</v>
      </c>
      <c r="I9100">
        <v>-137.205849</v>
      </c>
      <c r="J9100" s="1" t="str">
        <f t="shared" si="1226"/>
        <v>Fluid (stream)</v>
      </c>
      <c r="K9100" s="1" t="str">
        <f t="shared" si="1227"/>
        <v>Untreated Water</v>
      </c>
      <c r="O9100">
        <v>2.5000000000000001E-2</v>
      </c>
      <c r="P9100">
        <v>70</v>
      </c>
      <c r="Q9100">
        <v>6.8</v>
      </c>
    </row>
    <row r="9101" spans="1:17" hidden="1" x14ac:dyDescent="0.3">
      <c r="A9101" t="s">
        <v>35232</v>
      </c>
      <c r="B9101" t="s">
        <v>35233</v>
      </c>
      <c r="C9101" s="1" t="str">
        <f t="shared" si="1221"/>
        <v>21:0675</v>
      </c>
      <c r="D9101" s="1" t="str">
        <f>HYPERLINK("http://geochem.nrcan.gc.ca/cdogs/content/svy/svy_e.htm", "")</f>
        <v/>
      </c>
      <c r="G9101" s="1" t="str">
        <f>HYPERLINK("http://geochem.nrcan.gc.ca/cdogs/content/cr_/cr_00081_e.htm", "81")</f>
        <v>81</v>
      </c>
      <c r="J9101" t="s">
        <v>11453</v>
      </c>
      <c r="K9101" t="s">
        <v>11454</v>
      </c>
      <c r="O9101">
        <v>0.11</v>
      </c>
      <c r="P9101">
        <v>160</v>
      </c>
      <c r="Q9101">
        <v>8</v>
      </c>
    </row>
    <row r="9102" spans="1:17" hidden="1" x14ac:dyDescent="0.3">
      <c r="A9102" t="s">
        <v>35234</v>
      </c>
      <c r="B9102" t="s">
        <v>35235</v>
      </c>
      <c r="C9102" s="1" t="str">
        <f t="shared" si="1221"/>
        <v>21:0675</v>
      </c>
      <c r="D9102" s="1" t="str">
        <f t="shared" ref="D9102:D9117" si="1228">HYPERLINK("http://geochem.nrcan.gc.ca/cdogs/content/svy/svy210205_e.htm", "21:0205")</f>
        <v>21:0205</v>
      </c>
      <c r="E9102" t="s">
        <v>35236</v>
      </c>
      <c r="F9102" t="s">
        <v>35237</v>
      </c>
      <c r="H9102">
        <v>63.1139358</v>
      </c>
      <c r="I9102">
        <v>-137.23553129999999</v>
      </c>
      <c r="J9102" s="1" t="str">
        <f t="shared" ref="J9102:J9117" si="1229">HYPERLINK("http://geochem.nrcan.gc.ca/cdogs/content/kwd/kwd020018_e.htm", "Fluid (stream)")</f>
        <v>Fluid (stream)</v>
      </c>
      <c r="K9102" s="1" t="str">
        <f t="shared" ref="K9102:K9117" si="1230">HYPERLINK("http://geochem.nrcan.gc.ca/cdogs/content/kwd/kwd080007_e.htm", "Untreated Water")</f>
        <v>Untreated Water</v>
      </c>
      <c r="O9102">
        <v>2.5000000000000001E-2</v>
      </c>
      <c r="P9102">
        <v>90</v>
      </c>
      <c r="Q9102">
        <v>7.2</v>
      </c>
    </row>
    <row r="9103" spans="1:17" hidden="1" x14ac:dyDescent="0.3">
      <c r="A9103" t="s">
        <v>35238</v>
      </c>
      <c r="B9103" t="s">
        <v>35239</v>
      </c>
      <c r="C9103" s="1" t="str">
        <f t="shared" si="1221"/>
        <v>21:0675</v>
      </c>
      <c r="D9103" s="1" t="str">
        <f t="shared" si="1228"/>
        <v>21:0205</v>
      </c>
      <c r="E9103" t="s">
        <v>35240</v>
      </c>
      <c r="F9103" t="s">
        <v>35241</v>
      </c>
      <c r="H9103">
        <v>63.122089699999997</v>
      </c>
      <c r="I9103">
        <v>-137.2332222</v>
      </c>
      <c r="J9103" s="1" t="str">
        <f t="shared" si="1229"/>
        <v>Fluid (stream)</v>
      </c>
      <c r="K9103" s="1" t="str">
        <f t="shared" si="1230"/>
        <v>Untreated Water</v>
      </c>
      <c r="O9103">
        <v>2.5000000000000001E-2</v>
      </c>
      <c r="P9103">
        <v>70</v>
      </c>
      <c r="Q9103">
        <v>6.6</v>
      </c>
    </row>
    <row r="9104" spans="1:17" hidden="1" x14ac:dyDescent="0.3">
      <c r="A9104" t="s">
        <v>35242</v>
      </c>
      <c r="B9104" t="s">
        <v>35243</v>
      </c>
      <c r="C9104" s="1" t="str">
        <f t="shared" si="1221"/>
        <v>21:0675</v>
      </c>
      <c r="D9104" s="1" t="str">
        <f t="shared" si="1228"/>
        <v>21:0205</v>
      </c>
      <c r="E9104" t="s">
        <v>35244</v>
      </c>
      <c r="F9104" t="s">
        <v>35245</v>
      </c>
      <c r="H9104">
        <v>63.116528799999998</v>
      </c>
      <c r="I9104">
        <v>-137.27344830000001</v>
      </c>
      <c r="J9104" s="1" t="str">
        <f t="shared" si="1229"/>
        <v>Fluid (stream)</v>
      </c>
      <c r="K9104" s="1" t="str">
        <f t="shared" si="1230"/>
        <v>Untreated Water</v>
      </c>
      <c r="O9104">
        <v>2.5000000000000001E-2</v>
      </c>
      <c r="P9104">
        <v>40</v>
      </c>
      <c r="Q9104">
        <v>5.4</v>
      </c>
    </row>
    <row r="9105" spans="1:17" hidden="1" x14ac:dyDescent="0.3">
      <c r="A9105" t="s">
        <v>35246</v>
      </c>
      <c r="B9105" t="s">
        <v>35247</v>
      </c>
      <c r="C9105" s="1" t="str">
        <f t="shared" si="1221"/>
        <v>21:0675</v>
      </c>
      <c r="D9105" s="1" t="str">
        <f t="shared" si="1228"/>
        <v>21:0205</v>
      </c>
      <c r="E9105" t="s">
        <v>35248</v>
      </c>
      <c r="F9105" t="s">
        <v>35249</v>
      </c>
      <c r="H9105">
        <v>63.113258299999998</v>
      </c>
      <c r="I9105">
        <v>-137.3489395</v>
      </c>
      <c r="J9105" s="1" t="str">
        <f t="shared" si="1229"/>
        <v>Fluid (stream)</v>
      </c>
      <c r="K9105" s="1" t="str">
        <f t="shared" si="1230"/>
        <v>Untreated Water</v>
      </c>
      <c r="O9105">
        <v>0.13</v>
      </c>
      <c r="P9105">
        <v>70</v>
      </c>
      <c r="Q9105">
        <v>6.4</v>
      </c>
    </row>
    <row r="9106" spans="1:17" hidden="1" x14ac:dyDescent="0.3">
      <c r="A9106" t="s">
        <v>35250</v>
      </c>
      <c r="B9106" t="s">
        <v>35251</v>
      </c>
      <c r="C9106" s="1" t="str">
        <f t="shared" si="1221"/>
        <v>21:0675</v>
      </c>
      <c r="D9106" s="1" t="str">
        <f t="shared" si="1228"/>
        <v>21:0205</v>
      </c>
      <c r="E9106" t="s">
        <v>35248</v>
      </c>
      <c r="F9106" t="s">
        <v>35252</v>
      </c>
      <c r="H9106">
        <v>63.113258299999998</v>
      </c>
      <c r="I9106">
        <v>-137.3489395</v>
      </c>
      <c r="J9106" s="1" t="str">
        <f t="shared" si="1229"/>
        <v>Fluid (stream)</v>
      </c>
      <c r="K9106" s="1" t="str">
        <f t="shared" si="1230"/>
        <v>Untreated Water</v>
      </c>
      <c r="O9106">
        <v>0.09</v>
      </c>
      <c r="P9106">
        <v>70</v>
      </c>
      <c r="Q9106">
        <v>6.7</v>
      </c>
    </row>
    <row r="9107" spans="1:17" hidden="1" x14ac:dyDescent="0.3">
      <c r="A9107" t="s">
        <v>35253</v>
      </c>
      <c r="B9107" t="s">
        <v>35254</v>
      </c>
      <c r="C9107" s="1" t="str">
        <f t="shared" si="1221"/>
        <v>21:0675</v>
      </c>
      <c r="D9107" s="1" t="str">
        <f t="shared" si="1228"/>
        <v>21:0205</v>
      </c>
      <c r="E9107" t="s">
        <v>35255</v>
      </c>
      <c r="F9107" t="s">
        <v>35256</v>
      </c>
      <c r="H9107">
        <v>63.114136799999997</v>
      </c>
      <c r="I9107">
        <v>-137.41050559999999</v>
      </c>
      <c r="J9107" s="1" t="str">
        <f t="shared" si="1229"/>
        <v>Fluid (stream)</v>
      </c>
      <c r="K9107" s="1" t="str">
        <f t="shared" si="1230"/>
        <v>Untreated Water</v>
      </c>
      <c r="O9107">
        <v>0.21</v>
      </c>
      <c r="P9107">
        <v>70</v>
      </c>
      <c r="Q9107">
        <v>6.5</v>
      </c>
    </row>
    <row r="9108" spans="1:17" hidden="1" x14ac:dyDescent="0.3">
      <c r="A9108" t="s">
        <v>35257</v>
      </c>
      <c r="B9108" t="s">
        <v>35258</v>
      </c>
      <c r="C9108" s="1" t="str">
        <f t="shared" si="1221"/>
        <v>21:0675</v>
      </c>
      <c r="D9108" s="1" t="str">
        <f t="shared" si="1228"/>
        <v>21:0205</v>
      </c>
      <c r="E9108" t="s">
        <v>35259</v>
      </c>
      <c r="F9108" t="s">
        <v>35260</v>
      </c>
      <c r="H9108">
        <v>63.148603299999998</v>
      </c>
      <c r="I9108">
        <v>-137.70703320000001</v>
      </c>
      <c r="J9108" s="1" t="str">
        <f t="shared" si="1229"/>
        <v>Fluid (stream)</v>
      </c>
      <c r="K9108" s="1" t="str">
        <f t="shared" si="1230"/>
        <v>Untreated Water</v>
      </c>
      <c r="O9108">
        <v>2.5000000000000001E-2</v>
      </c>
      <c r="P9108">
        <v>80</v>
      </c>
      <c r="Q9108">
        <v>6.7</v>
      </c>
    </row>
    <row r="9109" spans="1:17" hidden="1" x14ac:dyDescent="0.3">
      <c r="A9109" t="s">
        <v>35261</v>
      </c>
      <c r="B9109" t="s">
        <v>35262</v>
      </c>
      <c r="C9109" s="1" t="str">
        <f t="shared" si="1221"/>
        <v>21:0675</v>
      </c>
      <c r="D9109" s="1" t="str">
        <f t="shared" si="1228"/>
        <v>21:0205</v>
      </c>
      <c r="E9109" t="s">
        <v>35263</v>
      </c>
      <c r="F9109" t="s">
        <v>35264</v>
      </c>
      <c r="H9109">
        <v>63.131480199999999</v>
      </c>
      <c r="I9109">
        <v>-137.71149080000001</v>
      </c>
      <c r="J9109" s="1" t="str">
        <f t="shared" si="1229"/>
        <v>Fluid (stream)</v>
      </c>
      <c r="K9109" s="1" t="str">
        <f t="shared" si="1230"/>
        <v>Untreated Water</v>
      </c>
      <c r="O9109">
        <v>2.5000000000000001E-2</v>
      </c>
      <c r="P9109">
        <v>110</v>
      </c>
      <c r="Q9109">
        <v>6.6</v>
      </c>
    </row>
    <row r="9110" spans="1:17" hidden="1" x14ac:dyDescent="0.3">
      <c r="A9110" t="s">
        <v>35265</v>
      </c>
      <c r="B9110" t="s">
        <v>35266</v>
      </c>
      <c r="C9110" s="1" t="str">
        <f t="shared" si="1221"/>
        <v>21:0675</v>
      </c>
      <c r="D9110" s="1" t="str">
        <f t="shared" si="1228"/>
        <v>21:0205</v>
      </c>
      <c r="E9110" t="s">
        <v>35267</v>
      </c>
      <c r="F9110" t="s">
        <v>35268</v>
      </c>
      <c r="H9110">
        <v>63.1315046</v>
      </c>
      <c r="I9110">
        <v>-137.75721730000001</v>
      </c>
      <c r="J9110" s="1" t="str">
        <f t="shared" si="1229"/>
        <v>Fluid (stream)</v>
      </c>
      <c r="K9110" s="1" t="str">
        <f t="shared" si="1230"/>
        <v>Untreated Water</v>
      </c>
      <c r="O9110">
        <v>0.23</v>
      </c>
      <c r="P9110">
        <v>90</v>
      </c>
      <c r="Q9110">
        <v>6.4</v>
      </c>
    </row>
    <row r="9111" spans="1:17" hidden="1" x14ac:dyDescent="0.3">
      <c r="A9111" t="s">
        <v>35269</v>
      </c>
      <c r="B9111" t="s">
        <v>35270</v>
      </c>
      <c r="C9111" s="1" t="str">
        <f t="shared" si="1221"/>
        <v>21:0675</v>
      </c>
      <c r="D9111" s="1" t="str">
        <f t="shared" si="1228"/>
        <v>21:0205</v>
      </c>
      <c r="E9111" t="s">
        <v>35271</v>
      </c>
      <c r="F9111" t="s">
        <v>35272</v>
      </c>
      <c r="H9111">
        <v>63.158224799999999</v>
      </c>
      <c r="I9111">
        <v>-137.9423146</v>
      </c>
      <c r="J9111" s="1" t="str">
        <f t="shared" si="1229"/>
        <v>Fluid (stream)</v>
      </c>
      <c r="K9111" s="1" t="str">
        <f t="shared" si="1230"/>
        <v>Untreated Water</v>
      </c>
      <c r="O9111">
        <v>2.5000000000000001E-2</v>
      </c>
      <c r="P9111">
        <v>100</v>
      </c>
      <c r="Q9111">
        <v>7.2</v>
      </c>
    </row>
    <row r="9112" spans="1:17" hidden="1" x14ac:dyDescent="0.3">
      <c r="A9112" t="s">
        <v>35273</v>
      </c>
      <c r="B9112" t="s">
        <v>35274</v>
      </c>
      <c r="C9112" s="1" t="str">
        <f t="shared" si="1221"/>
        <v>21:0675</v>
      </c>
      <c r="D9112" s="1" t="str">
        <f t="shared" si="1228"/>
        <v>21:0205</v>
      </c>
      <c r="E9112" t="s">
        <v>35275</v>
      </c>
      <c r="F9112" t="s">
        <v>35276</v>
      </c>
      <c r="H9112">
        <v>63.181450400000003</v>
      </c>
      <c r="I9112">
        <v>-137.96105349999999</v>
      </c>
      <c r="J9112" s="1" t="str">
        <f t="shared" si="1229"/>
        <v>Fluid (stream)</v>
      </c>
      <c r="K9112" s="1" t="str">
        <f t="shared" si="1230"/>
        <v>Untreated Water</v>
      </c>
      <c r="O9112">
        <v>2.5000000000000001E-2</v>
      </c>
      <c r="P9112">
        <v>140</v>
      </c>
      <c r="Q9112">
        <v>7</v>
      </c>
    </row>
    <row r="9113" spans="1:17" hidden="1" x14ac:dyDescent="0.3">
      <c r="A9113" t="s">
        <v>35277</v>
      </c>
      <c r="B9113" t="s">
        <v>35278</v>
      </c>
      <c r="C9113" s="1" t="str">
        <f t="shared" si="1221"/>
        <v>21:0675</v>
      </c>
      <c r="D9113" s="1" t="str">
        <f t="shared" si="1228"/>
        <v>21:0205</v>
      </c>
      <c r="E9113" t="s">
        <v>35279</v>
      </c>
      <c r="F9113" t="s">
        <v>35280</v>
      </c>
      <c r="H9113">
        <v>63.1828401</v>
      </c>
      <c r="I9113">
        <v>-137.94216779999999</v>
      </c>
      <c r="J9113" s="1" t="str">
        <f t="shared" si="1229"/>
        <v>Fluid (stream)</v>
      </c>
      <c r="K9113" s="1" t="str">
        <f t="shared" si="1230"/>
        <v>Untreated Water</v>
      </c>
      <c r="O9113">
        <v>0.79</v>
      </c>
      <c r="P9113">
        <v>130</v>
      </c>
      <c r="Q9113">
        <v>7</v>
      </c>
    </row>
    <row r="9114" spans="1:17" hidden="1" x14ac:dyDescent="0.3">
      <c r="A9114" t="s">
        <v>35281</v>
      </c>
      <c r="B9114" t="s">
        <v>35282</v>
      </c>
      <c r="C9114" s="1" t="str">
        <f t="shared" ref="C9114:C9177" si="1231">HYPERLINK("http://geochem.nrcan.gc.ca/cdogs/content/bdl/bdl210675_e.htm", "21:0675")</f>
        <v>21:0675</v>
      </c>
      <c r="D9114" s="1" t="str">
        <f t="shared" si="1228"/>
        <v>21:0205</v>
      </c>
      <c r="E9114" t="s">
        <v>35283</v>
      </c>
      <c r="F9114" t="s">
        <v>35284</v>
      </c>
      <c r="H9114">
        <v>63.189436399999998</v>
      </c>
      <c r="I9114">
        <v>-137.88775100000001</v>
      </c>
      <c r="J9114" s="1" t="str">
        <f t="shared" si="1229"/>
        <v>Fluid (stream)</v>
      </c>
      <c r="K9114" s="1" t="str">
        <f t="shared" si="1230"/>
        <v>Untreated Water</v>
      </c>
      <c r="O9114">
        <v>0.83</v>
      </c>
      <c r="P9114">
        <v>130</v>
      </c>
      <c r="Q9114">
        <v>6.5</v>
      </c>
    </row>
    <row r="9115" spans="1:17" hidden="1" x14ac:dyDescent="0.3">
      <c r="A9115" t="s">
        <v>35285</v>
      </c>
      <c r="B9115" t="s">
        <v>35286</v>
      </c>
      <c r="C9115" s="1" t="str">
        <f t="shared" si="1231"/>
        <v>21:0675</v>
      </c>
      <c r="D9115" s="1" t="str">
        <f t="shared" si="1228"/>
        <v>21:0205</v>
      </c>
      <c r="E9115" t="s">
        <v>35287</v>
      </c>
      <c r="F9115" t="s">
        <v>35288</v>
      </c>
      <c r="H9115">
        <v>63.184564399999999</v>
      </c>
      <c r="I9115">
        <v>-137.89983190000001</v>
      </c>
      <c r="J9115" s="1" t="str">
        <f t="shared" si="1229"/>
        <v>Fluid (stream)</v>
      </c>
      <c r="K9115" s="1" t="str">
        <f t="shared" si="1230"/>
        <v>Untreated Water</v>
      </c>
      <c r="O9115">
        <v>0.17</v>
      </c>
      <c r="P9115">
        <v>40</v>
      </c>
      <c r="Q9115">
        <v>5.6</v>
      </c>
    </row>
    <row r="9116" spans="1:17" hidden="1" x14ac:dyDescent="0.3">
      <c r="A9116" t="s">
        <v>35289</v>
      </c>
      <c r="B9116" t="s">
        <v>35290</v>
      </c>
      <c r="C9116" s="1" t="str">
        <f t="shared" si="1231"/>
        <v>21:0675</v>
      </c>
      <c r="D9116" s="1" t="str">
        <f t="shared" si="1228"/>
        <v>21:0205</v>
      </c>
      <c r="E9116" t="s">
        <v>35291</v>
      </c>
      <c r="F9116" t="s">
        <v>35292</v>
      </c>
      <c r="H9116">
        <v>63.183540100000002</v>
      </c>
      <c r="I9116">
        <v>-137.80326120000001</v>
      </c>
      <c r="J9116" s="1" t="str">
        <f t="shared" si="1229"/>
        <v>Fluid (stream)</v>
      </c>
      <c r="K9116" s="1" t="str">
        <f t="shared" si="1230"/>
        <v>Untreated Water</v>
      </c>
      <c r="O9116">
        <v>0.1</v>
      </c>
      <c r="P9116">
        <v>70</v>
      </c>
      <c r="Q9116">
        <v>5.7</v>
      </c>
    </row>
    <row r="9117" spans="1:17" hidden="1" x14ac:dyDescent="0.3">
      <c r="A9117" t="s">
        <v>35293</v>
      </c>
      <c r="B9117" t="s">
        <v>35294</v>
      </c>
      <c r="C9117" s="1" t="str">
        <f t="shared" si="1231"/>
        <v>21:0675</v>
      </c>
      <c r="D9117" s="1" t="str">
        <f t="shared" si="1228"/>
        <v>21:0205</v>
      </c>
      <c r="E9117" t="s">
        <v>35295</v>
      </c>
      <c r="F9117" t="s">
        <v>35296</v>
      </c>
      <c r="H9117">
        <v>63.172189199999998</v>
      </c>
      <c r="I9117">
        <v>-137.7276171</v>
      </c>
      <c r="J9117" s="1" t="str">
        <f t="shared" si="1229"/>
        <v>Fluid (stream)</v>
      </c>
      <c r="K9117" s="1" t="str">
        <f t="shared" si="1230"/>
        <v>Untreated Water</v>
      </c>
      <c r="O9117">
        <v>2.5000000000000001E-2</v>
      </c>
      <c r="P9117">
        <v>80</v>
      </c>
      <c r="Q9117">
        <v>6.4</v>
      </c>
    </row>
    <row r="9118" spans="1:17" hidden="1" x14ac:dyDescent="0.3">
      <c r="A9118" t="s">
        <v>35297</v>
      </c>
      <c r="B9118" t="s">
        <v>35298</v>
      </c>
      <c r="C9118" s="1" t="str">
        <f t="shared" si="1231"/>
        <v>21:0675</v>
      </c>
      <c r="D9118" s="1" t="str">
        <f>HYPERLINK("http://geochem.nrcan.gc.ca/cdogs/content/svy/svy_e.htm", "")</f>
        <v/>
      </c>
      <c r="G9118" s="1" t="str">
        <f>HYPERLINK("http://geochem.nrcan.gc.ca/cdogs/content/cr_/cr_00082_e.htm", "82")</f>
        <v>82</v>
      </c>
      <c r="J9118" t="s">
        <v>11453</v>
      </c>
      <c r="K9118" t="s">
        <v>11454</v>
      </c>
      <c r="O9118">
        <v>1.1000000000000001</v>
      </c>
      <c r="P9118">
        <v>310</v>
      </c>
      <c r="Q9118">
        <v>7.4</v>
      </c>
    </row>
    <row r="9119" spans="1:17" hidden="1" x14ac:dyDescent="0.3">
      <c r="A9119" t="s">
        <v>35299</v>
      </c>
      <c r="B9119" t="s">
        <v>35300</v>
      </c>
      <c r="C9119" s="1" t="str">
        <f t="shared" si="1231"/>
        <v>21:0675</v>
      </c>
      <c r="D9119" s="1" t="str">
        <f t="shared" ref="D9119:D9125" si="1232">HYPERLINK("http://geochem.nrcan.gc.ca/cdogs/content/svy/svy210205_e.htm", "21:0205")</f>
        <v>21:0205</v>
      </c>
      <c r="E9119" t="s">
        <v>35301</v>
      </c>
      <c r="F9119" t="s">
        <v>35302</v>
      </c>
      <c r="H9119">
        <v>63.1673835</v>
      </c>
      <c r="I9119">
        <v>-137.66769439999999</v>
      </c>
      <c r="J9119" s="1" t="str">
        <f t="shared" ref="J9119:J9125" si="1233">HYPERLINK("http://geochem.nrcan.gc.ca/cdogs/content/kwd/kwd020018_e.htm", "Fluid (stream)")</f>
        <v>Fluid (stream)</v>
      </c>
      <c r="K9119" s="1" t="str">
        <f t="shared" ref="K9119:K9125" si="1234">HYPERLINK("http://geochem.nrcan.gc.ca/cdogs/content/kwd/kwd080007_e.htm", "Untreated Water")</f>
        <v>Untreated Water</v>
      </c>
      <c r="O9119">
        <v>2.5000000000000001E-2</v>
      </c>
      <c r="P9119">
        <v>70</v>
      </c>
      <c r="Q9119">
        <v>6.6</v>
      </c>
    </row>
    <row r="9120" spans="1:17" hidden="1" x14ac:dyDescent="0.3">
      <c r="A9120" t="s">
        <v>35303</v>
      </c>
      <c r="B9120" t="s">
        <v>35304</v>
      </c>
      <c r="C9120" s="1" t="str">
        <f t="shared" si="1231"/>
        <v>21:0675</v>
      </c>
      <c r="D9120" s="1" t="str">
        <f t="shared" si="1232"/>
        <v>21:0205</v>
      </c>
      <c r="E9120" t="s">
        <v>35305</v>
      </c>
      <c r="F9120" t="s">
        <v>35306</v>
      </c>
      <c r="H9120">
        <v>63.180827700000002</v>
      </c>
      <c r="I9120">
        <v>-137.623886</v>
      </c>
      <c r="J9120" s="1" t="str">
        <f t="shared" si="1233"/>
        <v>Fluid (stream)</v>
      </c>
      <c r="K9120" s="1" t="str">
        <f t="shared" si="1234"/>
        <v>Untreated Water</v>
      </c>
      <c r="O9120">
        <v>2.5000000000000001E-2</v>
      </c>
      <c r="P9120">
        <v>90</v>
      </c>
      <c r="Q9120">
        <v>6.7</v>
      </c>
    </row>
    <row r="9121" spans="1:17" hidden="1" x14ac:dyDescent="0.3">
      <c r="A9121" t="s">
        <v>35307</v>
      </c>
      <c r="B9121" t="s">
        <v>35308</v>
      </c>
      <c r="C9121" s="1" t="str">
        <f t="shared" si="1231"/>
        <v>21:0675</v>
      </c>
      <c r="D9121" s="1" t="str">
        <f t="shared" si="1232"/>
        <v>21:0205</v>
      </c>
      <c r="E9121" t="s">
        <v>35309</v>
      </c>
      <c r="F9121" t="s">
        <v>35310</v>
      </c>
      <c r="H9121">
        <v>63.157626100000002</v>
      </c>
      <c r="I9121">
        <v>-137.57906410000001</v>
      </c>
      <c r="J9121" s="1" t="str">
        <f t="shared" si="1233"/>
        <v>Fluid (stream)</v>
      </c>
      <c r="K9121" s="1" t="str">
        <f t="shared" si="1234"/>
        <v>Untreated Water</v>
      </c>
      <c r="O9121">
        <v>2.5000000000000001E-2</v>
      </c>
      <c r="P9121">
        <v>50</v>
      </c>
      <c r="Q9121">
        <v>6.9</v>
      </c>
    </row>
    <row r="9122" spans="1:17" hidden="1" x14ac:dyDescent="0.3">
      <c r="A9122" t="s">
        <v>35311</v>
      </c>
      <c r="B9122" t="s">
        <v>35312</v>
      </c>
      <c r="C9122" s="1" t="str">
        <f t="shared" si="1231"/>
        <v>21:0675</v>
      </c>
      <c r="D9122" s="1" t="str">
        <f t="shared" si="1232"/>
        <v>21:0205</v>
      </c>
      <c r="E9122" t="s">
        <v>35313</v>
      </c>
      <c r="F9122" t="s">
        <v>35314</v>
      </c>
      <c r="H9122">
        <v>63.163734400000003</v>
      </c>
      <c r="I9122">
        <v>-137.57503740000001</v>
      </c>
      <c r="J9122" s="1" t="str">
        <f t="shared" si="1233"/>
        <v>Fluid (stream)</v>
      </c>
      <c r="K9122" s="1" t="str">
        <f t="shared" si="1234"/>
        <v>Untreated Water</v>
      </c>
      <c r="O9122">
        <v>2.5000000000000001E-2</v>
      </c>
      <c r="P9122">
        <v>70</v>
      </c>
      <c r="Q9122">
        <v>6.3</v>
      </c>
    </row>
    <row r="9123" spans="1:17" hidden="1" x14ac:dyDescent="0.3">
      <c r="A9123" t="s">
        <v>35315</v>
      </c>
      <c r="B9123" t="s">
        <v>35316</v>
      </c>
      <c r="C9123" s="1" t="str">
        <f t="shared" si="1231"/>
        <v>21:0675</v>
      </c>
      <c r="D9123" s="1" t="str">
        <f t="shared" si="1232"/>
        <v>21:0205</v>
      </c>
      <c r="E9123" t="s">
        <v>35317</v>
      </c>
      <c r="F9123" t="s">
        <v>35318</v>
      </c>
      <c r="H9123">
        <v>63.1371593</v>
      </c>
      <c r="I9123">
        <v>-137.50085319999999</v>
      </c>
      <c r="J9123" s="1" t="str">
        <f t="shared" si="1233"/>
        <v>Fluid (stream)</v>
      </c>
      <c r="K9123" s="1" t="str">
        <f t="shared" si="1234"/>
        <v>Untreated Water</v>
      </c>
      <c r="O9123">
        <v>0.22</v>
      </c>
      <c r="P9123">
        <v>60</v>
      </c>
      <c r="Q9123">
        <v>6.6</v>
      </c>
    </row>
    <row r="9124" spans="1:17" hidden="1" x14ac:dyDescent="0.3">
      <c r="A9124" t="s">
        <v>35319</v>
      </c>
      <c r="B9124" t="s">
        <v>35320</v>
      </c>
      <c r="C9124" s="1" t="str">
        <f t="shared" si="1231"/>
        <v>21:0675</v>
      </c>
      <c r="D9124" s="1" t="str">
        <f t="shared" si="1232"/>
        <v>21:0205</v>
      </c>
      <c r="E9124" t="s">
        <v>35317</v>
      </c>
      <c r="F9124" t="s">
        <v>35321</v>
      </c>
      <c r="H9124">
        <v>63.1371593</v>
      </c>
      <c r="I9124">
        <v>-137.50085319999999</v>
      </c>
      <c r="J9124" s="1" t="str">
        <f t="shared" si="1233"/>
        <v>Fluid (stream)</v>
      </c>
      <c r="K9124" s="1" t="str">
        <f t="shared" si="1234"/>
        <v>Untreated Water</v>
      </c>
      <c r="O9124">
        <v>0.21</v>
      </c>
      <c r="P9124">
        <v>70</v>
      </c>
      <c r="Q9124">
        <v>6.6</v>
      </c>
    </row>
    <row r="9125" spans="1:17" hidden="1" x14ac:dyDescent="0.3">
      <c r="A9125" t="s">
        <v>35322</v>
      </c>
      <c r="B9125" t="s">
        <v>35323</v>
      </c>
      <c r="C9125" s="1" t="str">
        <f t="shared" si="1231"/>
        <v>21:0675</v>
      </c>
      <c r="D9125" s="1" t="str">
        <f t="shared" si="1232"/>
        <v>21:0205</v>
      </c>
      <c r="E9125" t="s">
        <v>35324</v>
      </c>
      <c r="F9125" t="s">
        <v>35325</v>
      </c>
      <c r="H9125">
        <v>63.148330600000001</v>
      </c>
      <c r="I9125">
        <v>-137.48710209999999</v>
      </c>
      <c r="J9125" s="1" t="str">
        <f t="shared" si="1233"/>
        <v>Fluid (stream)</v>
      </c>
      <c r="K9125" s="1" t="str">
        <f t="shared" si="1234"/>
        <v>Untreated Water</v>
      </c>
      <c r="O9125">
        <v>2.5000000000000001E-2</v>
      </c>
      <c r="P9125">
        <v>40</v>
      </c>
      <c r="Q9125">
        <v>6.6</v>
      </c>
    </row>
    <row r="9126" spans="1:17" hidden="1" x14ac:dyDescent="0.3">
      <c r="A9126" t="s">
        <v>35326</v>
      </c>
      <c r="B9126" t="s">
        <v>35327</v>
      </c>
      <c r="C9126" s="1" t="str">
        <f t="shared" si="1231"/>
        <v>21:0675</v>
      </c>
      <c r="D9126" s="1" t="str">
        <f>HYPERLINK("http://geochem.nrcan.gc.ca/cdogs/content/svy/svy_e.htm", "")</f>
        <v/>
      </c>
      <c r="G9126" s="1" t="str">
        <f>HYPERLINK("http://geochem.nrcan.gc.ca/cdogs/content/cr_/cr_00081_e.htm", "81")</f>
        <v>81</v>
      </c>
      <c r="J9126" t="s">
        <v>11453</v>
      </c>
      <c r="K9126" t="s">
        <v>11454</v>
      </c>
      <c r="O9126">
        <v>0.18</v>
      </c>
      <c r="P9126">
        <v>140</v>
      </c>
      <c r="Q9126">
        <v>8</v>
      </c>
    </row>
    <row r="9127" spans="1:17" hidden="1" x14ac:dyDescent="0.3">
      <c r="A9127" t="s">
        <v>35328</v>
      </c>
      <c r="B9127" t="s">
        <v>35329</v>
      </c>
      <c r="C9127" s="1" t="str">
        <f t="shared" si="1231"/>
        <v>21:0675</v>
      </c>
      <c r="D9127" s="1" t="str">
        <f t="shared" ref="D9127:D9148" si="1235">HYPERLINK("http://geochem.nrcan.gc.ca/cdogs/content/svy/svy210205_e.htm", "21:0205")</f>
        <v>21:0205</v>
      </c>
      <c r="E9127" t="s">
        <v>35330</v>
      </c>
      <c r="F9127" t="s">
        <v>35331</v>
      </c>
      <c r="H9127">
        <v>63.132501499999996</v>
      </c>
      <c r="I9127">
        <v>-137.40415010000001</v>
      </c>
      <c r="J9127" s="1" t="str">
        <f t="shared" ref="J9127:J9148" si="1236">HYPERLINK("http://geochem.nrcan.gc.ca/cdogs/content/kwd/kwd020018_e.htm", "Fluid (stream)")</f>
        <v>Fluid (stream)</v>
      </c>
      <c r="K9127" s="1" t="str">
        <f t="shared" ref="K9127:K9148" si="1237">HYPERLINK("http://geochem.nrcan.gc.ca/cdogs/content/kwd/kwd080007_e.htm", "Untreated Water")</f>
        <v>Untreated Water</v>
      </c>
      <c r="O9127">
        <v>2.5000000000000001E-2</v>
      </c>
      <c r="P9127">
        <v>60</v>
      </c>
      <c r="Q9127">
        <v>7</v>
      </c>
    </row>
    <row r="9128" spans="1:17" hidden="1" x14ac:dyDescent="0.3">
      <c r="A9128" t="s">
        <v>35332</v>
      </c>
      <c r="B9128" t="s">
        <v>35333</v>
      </c>
      <c r="C9128" s="1" t="str">
        <f t="shared" si="1231"/>
        <v>21:0675</v>
      </c>
      <c r="D9128" s="1" t="str">
        <f t="shared" si="1235"/>
        <v>21:0205</v>
      </c>
      <c r="E9128" t="s">
        <v>35334</v>
      </c>
      <c r="F9128" t="s">
        <v>35335</v>
      </c>
      <c r="H9128">
        <v>63.142314300000002</v>
      </c>
      <c r="I9128">
        <v>-137.237594</v>
      </c>
      <c r="J9128" s="1" t="str">
        <f t="shared" si="1236"/>
        <v>Fluid (stream)</v>
      </c>
      <c r="K9128" s="1" t="str">
        <f t="shared" si="1237"/>
        <v>Untreated Water</v>
      </c>
      <c r="O9128">
        <v>2.5000000000000001E-2</v>
      </c>
      <c r="P9128">
        <v>50</v>
      </c>
      <c r="Q9128">
        <v>6.6</v>
      </c>
    </row>
    <row r="9129" spans="1:17" hidden="1" x14ac:dyDescent="0.3">
      <c r="A9129" t="s">
        <v>35336</v>
      </c>
      <c r="B9129" t="s">
        <v>35337</v>
      </c>
      <c r="C9129" s="1" t="str">
        <f t="shared" si="1231"/>
        <v>21:0675</v>
      </c>
      <c r="D9129" s="1" t="str">
        <f t="shared" si="1235"/>
        <v>21:0205</v>
      </c>
      <c r="E9129" t="s">
        <v>35338</v>
      </c>
      <c r="F9129" t="s">
        <v>35339</v>
      </c>
      <c r="H9129">
        <v>63.156474299999999</v>
      </c>
      <c r="I9129">
        <v>-137.22565760000001</v>
      </c>
      <c r="J9129" s="1" t="str">
        <f t="shared" si="1236"/>
        <v>Fluid (stream)</v>
      </c>
      <c r="K9129" s="1" t="str">
        <f t="shared" si="1237"/>
        <v>Untreated Water</v>
      </c>
      <c r="O9129">
        <v>2.5000000000000001E-2</v>
      </c>
      <c r="P9129">
        <v>30</v>
      </c>
      <c r="Q9129">
        <v>5.7</v>
      </c>
    </row>
    <row r="9130" spans="1:17" hidden="1" x14ac:dyDescent="0.3">
      <c r="A9130" t="s">
        <v>35340</v>
      </c>
      <c r="B9130" t="s">
        <v>35341</v>
      </c>
      <c r="C9130" s="1" t="str">
        <f t="shared" si="1231"/>
        <v>21:0675</v>
      </c>
      <c r="D9130" s="1" t="str">
        <f t="shared" si="1235"/>
        <v>21:0205</v>
      </c>
      <c r="E9130" t="s">
        <v>35342</v>
      </c>
      <c r="F9130" t="s">
        <v>35343</v>
      </c>
      <c r="H9130">
        <v>63.3523785</v>
      </c>
      <c r="I9130">
        <v>-136.07954580000001</v>
      </c>
      <c r="J9130" s="1" t="str">
        <f t="shared" si="1236"/>
        <v>Fluid (stream)</v>
      </c>
      <c r="K9130" s="1" t="str">
        <f t="shared" si="1237"/>
        <v>Untreated Water</v>
      </c>
      <c r="O9130">
        <v>0.23</v>
      </c>
      <c r="P9130">
        <v>50</v>
      </c>
      <c r="Q9130">
        <v>7.6</v>
      </c>
    </row>
    <row r="9131" spans="1:17" hidden="1" x14ac:dyDescent="0.3">
      <c r="A9131" t="s">
        <v>35344</v>
      </c>
      <c r="B9131" t="s">
        <v>35345</v>
      </c>
      <c r="C9131" s="1" t="str">
        <f t="shared" si="1231"/>
        <v>21:0675</v>
      </c>
      <c r="D9131" s="1" t="str">
        <f t="shared" si="1235"/>
        <v>21:0205</v>
      </c>
      <c r="E9131" t="s">
        <v>35346</v>
      </c>
      <c r="F9131" t="s">
        <v>35347</v>
      </c>
      <c r="H9131">
        <v>63.358319799999997</v>
      </c>
      <c r="I9131">
        <v>-136.100697</v>
      </c>
      <c r="J9131" s="1" t="str">
        <f t="shared" si="1236"/>
        <v>Fluid (stream)</v>
      </c>
      <c r="K9131" s="1" t="str">
        <f t="shared" si="1237"/>
        <v>Untreated Water</v>
      </c>
      <c r="O9131">
        <v>2.5000000000000001E-2</v>
      </c>
      <c r="P9131">
        <v>40</v>
      </c>
      <c r="Q9131">
        <v>7.3</v>
      </c>
    </row>
    <row r="9132" spans="1:17" hidden="1" x14ac:dyDescent="0.3">
      <c r="A9132" t="s">
        <v>35348</v>
      </c>
      <c r="B9132" t="s">
        <v>35349</v>
      </c>
      <c r="C9132" s="1" t="str">
        <f t="shared" si="1231"/>
        <v>21:0675</v>
      </c>
      <c r="D9132" s="1" t="str">
        <f t="shared" si="1235"/>
        <v>21:0205</v>
      </c>
      <c r="E9132" t="s">
        <v>35350</v>
      </c>
      <c r="F9132" t="s">
        <v>35351</v>
      </c>
      <c r="H9132">
        <v>63.310129799999999</v>
      </c>
      <c r="I9132">
        <v>-136.1569538</v>
      </c>
      <c r="J9132" s="1" t="str">
        <f t="shared" si="1236"/>
        <v>Fluid (stream)</v>
      </c>
      <c r="K9132" s="1" t="str">
        <f t="shared" si="1237"/>
        <v>Untreated Water</v>
      </c>
      <c r="O9132">
        <v>2.5000000000000001E-2</v>
      </c>
      <c r="P9132">
        <v>40</v>
      </c>
      <c r="Q9132">
        <v>7.4</v>
      </c>
    </row>
    <row r="9133" spans="1:17" hidden="1" x14ac:dyDescent="0.3">
      <c r="A9133" t="s">
        <v>35352</v>
      </c>
      <c r="B9133" t="s">
        <v>35353</v>
      </c>
      <c r="C9133" s="1" t="str">
        <f t="shared" si="1231"/>
        <v>21:0675</v>
      </c>
      <c r="D9133" s="1" t="str">
        <f t="shared" si="1235"/>
        <v>21:0205</v>
      </c>
      <c r="E9133" t="s">
        <v>35354</v>
      </c>
      <c r="F9133" t="s">
        <v>35355</v>
      </c>
      <c r="H9133">
        <v>63.284813100000001</v>
      </c>
      <c r="I9133">
        <v>-136.1867455</v>
      </c>
      <c r="J9133" s="1" t="str">
        <f t="shared" si="1236"/>
        <v>Fluid (stream)</v>
      </c>
      <c r="K9133" s="1" t="str">
        <f t="shared" si="1237"/>
        <v>Untreated Water</v>
      </c>
      <c r="O9133">
        <v>0.33</v>
      </c>
      <c r="P9133">
        <v>40</v>
      </c>
      <c r="Q9133">
        <v>7.6</v>
      </c>
    </row>
    <row r="9134" spans="1:17" hidden="1" x14ac:dyDescent="0.3">
      <c r="A9134" t="s">
        <v>35356</v>
      </c>
      <c r="B9134" t="s">
        <v>35357</v>
      </c>
      <c r="C9134" s="1" t="str">
        <f t="shared" si="1231"/>
        <v>21:0675</v>
      </c>
      <c r="D9134" s="1" t="str">
        <f t="shared" si="1235"/>
        <v>21:0205</v>
      </c>
      <c r="E9134" t="s">
        <v>35358</v>
      </c>
      <c r="F9134" t="s">
        <v>35359</v>
      </c>
      <c r="H9134">
        <v>63.274467199999997</v>
      </c>
      <c r="I9134">
        <v>-136.1074964</v>
      </c>
      <c r="J9134" s="1" t="str">
        <f t="shared" si="1236"/>
        <v>Fluid (stream)</v>
      </c>
      <c r="K9134" s="1" t="str">
        <f t="shared" si="1237"/>
        <v>Untreated Water</v>
      </c>
      <c r="O9134">
        <v>0.49</v>
      </c>
      <c r="P9134">
        <v>100</v>
      </c>
      <c r="Q9134">
        <v>7.5</v>
      </c>
    </row>
    <row r="9135" spans="1:17" hidden="1" x14ac:dyDescent="0.3">
      <c r="A9135" t="s">
        <v>35360</v>
      </c>
      <c r="B9135" t="s">
        <v>35361</v>
      </c>
      <c r="C9135" s="1" t="str">
        <f t="shared" si="1231"/>
        <v>21:0675</v>
      </c>
      <c r="D9135" s="1" t="str">
        <f t="shared" si="1235"/>
        <v>21:0205</v>
      </c>
      <c r="E9135" t="s">
        <v>35362</v>
      </c>
      <c r="F9135" t="s">
        <v>35363</v>
      </c>
      <c r="H9135">
        <v>63.263316799999998</v>
      </c>
      <c r="I9135">
        <v>-136.1226106</v>
      </c>
      <c r="J9135" s="1" t="str">
        <f t="shared" si="1236"/>
        <v>Fluid (stream)</v>
      </c>
      <c r="K9135" s="1" t="str">
        <f t="shared" si="1237"/>
        <v>Untreated Water</v>
      </c>
      <c r="O9135">
        <v>0.66</v>
      </c>
      <c r="P9135">
        <v>80</v>
      </c>
      <c r="Q9135">
        <v>6.7</v>
      </c>
    </row>
    <row r="9136" spans="1:17" hidden="1" x14ac:dyDescent="0.3">
      <c r="A9136" t="s">
        <v>35364</v>
      </c>
      <c r="B9136" t="s">
        <v>35365</v>
      </c>
      <c r="C9136" s="1" t="str">
        <f t="shared" si="1231"/>
        <v>21:0675</v>
      </c>
      <c r="D9136" s="1" t="str">
        <f t="shared" si="1235"/>
        <v>21:0205</v>
      </c>
      <c r="E9136" t="s">
        <v>35366</v>
      </c>
      <c r="F9136" t="s">
        <v>35367</v>
      </c>
      <c r="H9136">
        <v>63.225667600000001</v>
      </c>
      <c r="I9136">
        <v>-136.1162009</v>
      </c>
      <c r="J9136" s="1" t="str">
        <f t="shared" si="1236"/>
        <v>Fluid (stream)</v>
      </c>
      <c r="K9136" s="1" t="str">
        <f t="shared" si="1237"/>
        <v>Untreated Water</v>
      </c>
      <c r="O9136">
        <v>3</v>
      </c>
      <c r="P9136">
        <v>80</v>
      </c>
      <c r="Q9136">
        <v>7.3</v>
      </c>
    </row>
    <row r="9137" spans="1:17" hidden="1" x14ac:dyDescent="0.3">
      <c r="A9137" t="s">
        <v>35368</v>
      </c>
      <c r="B9137" t="s">
        <v>35369</v>
      </c>
      <c r="C9137" s="1" t="str">
        <f t="shared" si="1231"/>
        <v>21:0675</v>
      </c>
      <c r="D9137" s="1" t="str">
        <f t="shared" si="1235"/>
        <v>21:0205</v>
      </c>
      <c r="E9137" t="s">
        <v>35370</v>
      </c>
      <c r="F9137" t="s">
        <v>35371</v>
      </c>
      <c r="H9137">
        <v>63.172978200000003</v>
      </c>
      <c r="I9137">
        <v>-136.06252259999999</v>
      </c>
      <c r="J9137" s="1" t="str">
        <f t="shared" si="1236"/>
        <v>Fluid (stream)</v>
      </c>
      <c r="K9137" s="1" t="str">
        <f t="shared" si="1237"/>
        <v>Untreated Water</v>
      </c>
      <c r="O9137">
        <v>2.2000000000000002</v>
      </c>
      <c r="P9137">
        <v>210</v>
      </c>
      <c r="Q9137">
        <v>7.2</v>
      </c>
    </row>
    <row r="9138" spans="1:17" hidden="1" x14ac:dyDescent="0.3">
      <c r="A9138" t="s">
        <v>35372</v>
      </c>
      <c r="B9138" t="s">
        <v>35373</v>
      </c>
      <c r="C9138" s="1" t="str">
        <f t="shared" si="1231"/>
        <v>21:0675</v>
      </c>
      <c r="D9138" s="1" t="str">
        <f t="shared" si="1235"/>
        <v>21:0205</v>
      </c>
      <c r="E9138" t="s">
        <v>35374</v>
      </c>
      <c r="F9138" t="s">
        <v>35375</v>
      </c>
      <c r="H9138">
        <v>63.150347699999998</v>
      </c>
      <c r="I9138">
        <v>-136.091048</v>
      </c>
      <c r="J9138" s="1" t="str">
        <f t="shared" si="1236"/>
        <v>Fluid (stream)</v>
      </c>
      <c r="K9138" s="1" t="str">
        <f t="shared" si="1237"/>
        <v>Untreated Water</v>
      </c>
      <c r="O9138">
        <v>1.7</v>
      </c>
      <c r="P9138">
        <v>200</v>
      </c>
      <c r="Q9138">
        <v>7.3</v>
      </c>
    </row>
    <row r="9139" spans="1:17" hidden="1" x14ac:dyDescent="0.3">
      <c r="A9139" t="s">
        <v>35376</v>
      </c>
      <c r="B9139" t="s">
        <v>35377</v>
      </c>
      <c r="C9139" s="1" t="str">
        <f t="shared" si="1231"/>
        <v>21:0675</v>
      </c>
      <c r="D9139" s="1" t="str">
        <f t="shared" si="1235"/>
        <v>21:0205</v>
      </c>
      <c r="E9139" t="s">
        <v>35378</v>
      </c>
      <c r="F9139" t="s">
        <v>35379</v>
      </c>
      <c r="H9139">
        <v>63.143483000000003</v>
      </c>
      <c r="I9139">
        <v>-136.11719859999999</v>
      </c>
      <c r="J9139" s="1" t="str">
        <f t="shared" si="1236"/>
        <v>Fluid (stream)</v>
      </c>
      <c r="K9139" s="1" t="str">
        <f t="shared" si="1237"/>
        <v>Untreated Water</v>
      </c>
      <c r="O9139">
        <v>0.47</v>
      </c>
      <c r="P9139">
        <v>80</v>
      </c>
      <c r="Q9139">
        <v>7.3</v>
      </c>
    </row>
    <row r="9140" spans="1:17" hidden="1" x14ac:dyDescent="0.3">
      <c r="A9140" t="s">
        <v>35380</v>
      </c>
      <c r="B9140" t="s">
        <v>35381</v>
      </c>
      <c r="C9140" s="1" t="str">
        <f t="shared" si="1231"/>
        <v>21:0675</v>
      </c>
      <c r="D9140" s="1" t="str">
        <f t="shared" si="1235"/>
        <v>21:0205</v>
      </c>
      <c r="E9140" t="s">
        <v>35382</v>
      </c>
      <c r="F9140" t="s">
        <v>35383</v>
      </c>
      <c r="H9140">
        <v>63.137924499999997</v>
      </c>
      <c r="I9140">
        <v>-136.12087349999999</v>
      </c>
      <c r="J9140" s="1" t="str">
        <f t="shared" si="1236"/>
        <v>Fluid (stream)</v>
      </c>
      <c r="K9140" s="1" t="str">
        <f t="shared" si="1237"/>
        <v>Untreated Water</v>
      </c>
      <c r="O9140">
        <v>7.5</v>
      </c>
      <c r="P9140">
        <v>350</v>
      </c>
      <c r="Q9140">
        <v>7.9</v>
      </c>
    </row>
    <row r="9141" spans="1:17" hidden="1" x14ac:dyDescent="0.3">
      <c r="A9141" t="s">
        <v>35384</v>
      </c>
      <c r="B9141" t="s">
        <v>35385</v>
      </c>
      <c r="C9141" s="1" t="str">
        <f t="shared" si="1231"/>
        <v>21:0675</v>
      </c>
      <c r="D9141" s="1" t="str">
        <f t="shared" si="1235"/>
        <v>21:0205</v>
      </c>
      <c r="E9141" t="s">
        <v>35382</v>
      </c>
      <c r="F9141" t="s">
        <v>35386</v>
      </c>
      <c r="H9141">
        <v>63.137924499999997</v>
      </c>
      <c r="I9141">
        <v>-136.12087349999999</v>
      </c>
      <c r="J9141" s="1" t="str">
        <f t="shared" si="1236"/>
        <v>Fluid (stream)</v>
      </c>
      <c r="K9141" s="1" t="str">
        <f t="shared" si="1237"/>
        <v>Untreated Water</v>
      </c>
      <c r="O9141">
        <v>9</v>
      </c>
      <c r="P9141">
        <v>370</v>
      </c>
      <c r="Q9141">
        <v>8.1999999999999993</v>
      </c>
    </row>
    <row r="9142" spans="1:17" hidden="1" x14ac:dyDescent="0.3">
      <c r="A9142" t="s">
        <v>35387</v>
      </c>
      <c r="B9142" t="s">
        <v>35388</v>
      </c>
      <c r="C9142" s="1" t="str">
        <f t="shared" si="1231"/>
        <v>21:0675</v>
      </c>
      <c r="D9142" s="1" t="str">
        <f t="shared" si="1235"/>
        <v>21:0205</v>
      </c>
      <c r="E9142" t="s">
        <v>35389</v>
      </c>
      <c r="F9142" t="s">
        <v>35390</v>
      </c>
      <c r="H9142">
        <v>63.073178800000001</v>
      </c>
      <c r="I9142">
        <v>-136.08191120000001</v>
      </c>
      <c r="J9142" s="1" t="str">
        <f t="shared" si="1236"/>
        <v>Fluid (stream)</v>
      </c>
      <c r="K9142" s="1" t="str">
        <f t="shared" si="1237"/>
        <v>Untreated Water</v>
      </c>
      <c r="O9142">
        <v>0.88</v>
      </c>
      <c r="P9142">
        <v>60</v>
      </c>
      <c r="Q9142">
        <v>7</v>
      </c>
    </row>
    <row r="9143" spans="1:17" hidden="1" x14ac:dyDescent="0.3">
      <c r="A9143" t="s">
        <v>35391</v>
      </c>
      <c r="B9143" t="s">
        <v>35392</v>
      </c>
      <c r="C9143" s="1" t="str">
        <f t="shared" si="1231"/>
        <v>21:0675</v>
      </c>
      <c r="D9143" s="1" t="str">
        <f t="shared" si="1235"/>
        <v>21:0205</v>
      </c>
      <c r="E9143" t="s">
        <v>35393</v>
      </c>
      <c r="F9143" t="s">
        <v>35394</v>
      </c>
      <c r="H9143">
        <v>63.074137299999997</v>
      </c>
      <c r="I9143">
        <v>-136.13016239999999</v>
      </c>
      <c r="J9143" s="1" t="str">
        <f t="shared" si="1236"/>
        <v>Fluid (stream)</v>
      </c>
      <c r="K9143" s="1" t="str">
        <f t="shared" si="1237"/>
        <v>Untreated Water</v>
      </c>
      <c r="O9143">
        <v>0.21</v>
      </c>
      <c r="P9143">
        <v>40</v>
      </c>
      <c r="Q9143">
        <v>6.3</v>
      </c>
    </row>
    <row r="9144" spans="1:17" hidden="1" x14ac:dyDescent="0.3">
      <c r="A9144" t="s">
        <v>35395</v>
      </c>
      <c r="B9144" t="s">
        <v>35396</v>
      </c>
      <c r="C9144" s="1" t="str">
        <f t="shared" si="1231"/>
        <v>21:0675</v>
      </c>
      <c r="D9144" s="1" t="str">
        <f t="shared" si="1235"/>
        <v>21:0205</v>
      </c>
      <c r="E9144" t="s">
        <v>35397</v>
      </c>
      <c r="F9144" t="s">
        <v>35398</v>
      </c>
      <c r="H9144">
        <v>63.086764299999999</v>
      </c>
      <c r="I9144">
        <v>-136.14605779999999</v>
      </c>
      <c r="J9144" s="1" t="str">
        <f t="shared" si="1236"/>
        <v>Fluid (stream)</v>
      </c>
      <c r="K9144" s="1" t="str">
        <f t="shared" si="1237"/>
        <v>Untreated Water</v>
      </c>
      <c r="O9144">
        <v>0.12</v>
      </c>
      <c r="P9144">
        <v>40</v>
      </c>
      <c r="Q9144">
        <v>7.4</v>
      </c>
    </row>
    <row r="9145" spans="1:17" hidden="1" x14ac:dyDescent="0.3">
      <c r="A9145" t="s">
        <v>35399</v>
      </c>
      <c r="B9145" t="s">
        <v>35400</v>
      </c>
      <c r="C9145" s="1" t="str">
        <f t="shared" si="1231"/>
        <v>21:0675</v>
      </c>
      <c r="D9145" s="1" t="str">
        <f t="shared" si="1235"/>
        <v>21:0205</v>
      </c>
      <c r="E9145" t="s">
        <v>35401</v>
      </c>
      <c r="F9145" t="s">
        <v>35402</v>
      </c>
      <c r="H9145">
        <v>63.061346100000002</v>
      </c>
      <c r="I9145">
        <v>-136.25806449999999</v>
      </c>
      <c r="J9145" s="1" t="str">
        <f t="shared" si="1236"/>
        <v>Fluid (stream)</v>
      </c>
      <c r="K9145" s="1" t="str">
        <f t="shared" si="1237"/>
        <v>Untreated Water</v>
      </c>
      <c r="O9145">
        <v>1.6</v>
      </c>
      <c r="P9145">
        <v>170</v>
      </c>
      <c r="Q9145">
        <v>7.8</v>
      </c>
    </row>
    <row r="9146" spans="1:17" hidden="1" x14ac:dyDescent="0.3">
      <c r="A9146" t="s">
        <v>35403</v>
      </c>
      <c r="B9146" t="s">
        <v>35404</v>
      </c>
      <c r="C9146" s="1" t="str">
        <f t="shared" si="1231"/>
        <v>21:0675</v>
      </c>
      <c r="D9146" s="1" t="str">
        <f t="shared" si="1235"/>
        <v>21:0205</v>
      </c>
      <c r="E9146" t="s">
        <v>35405</v>
      </c>
      <c r="F9146" t="s">
        <v>35406</v>
      </c>
      <c r="H9146">
        <v>63.0600904</v>
      </c>
      <c r="I9146">
        <v>-136.3348684</v>
      </c>
      <c r="J9146" s="1" t="str">
        <f t="shared" si="1236"/>
        <v>Fluid (stream)</v>
      </c>
      <c r="K9146" s="1" t="str">
        <f t="shared" si="1237"/>
        <v>Untreated Water</v>
      </c>
      <c r="O9146">
        <v>2.5000000000000001E-2</v>
      </c>
      <c r="P9146">
        <v>70</v>
      </c>
      <c r="Q9146">
        <v>7.7</v>
      </c>
    </row>
    <row r="9147" spans="1:17" hidden="1" x14ac:dyDescent="0.3">
      <c r="A9147" t="s">
        <v>35407</v>
      </c>
      <c r="B9147" t="s">
        <v>35408</v>
      </c>
      <c r="C9147" s="1" t="str">
        <f t="shared" si="1231"/>
        <v>21:0675</v>
      </c>
      <c r="D9147" s="1" t="str">
        <f t="shared" si="1235"/>
        <v>21:0205</v>
      </c>
      <c r="E9147" t="s">
        <v>35409</v>
      </c>
      <c r="F9147" t="s">
        <v>35410</v>
      </c>
      <c r="H9147">
        <v>63.047882199999997</v>
      </c>
      <c r="I9147">
        <v>-136.39049259999999</v>
      </c>
      <c r="J9147" s="1" t="str">
        <f t="shared" si="1236"/>
        <v>Fluid (stream)</v>
      </c>
      <c r="K9147" s="1" t="str">
        <f t="shared" si="1237"/>
        <v>Untreated Water</v>
      </c>
      <c r="O9147">
        <v>0.75</v>
      </c>
      <c r="P9147">
        <v>90</v>
      </c>
      <c r="Q9147">
        <v>7.8</v>
      </c>
    </row>
    <row r="9148" spans="1:17" hidden="1" x14ac:dyDescent="0.3">
      <c r="A9148" t="s">
        <v>35411</v>
      </c>
      <c r="B9148" t="s">
        <v>35412</v>
      </c>
      <c r="C9148" s="1" t="str">
        <f t="shared" si="1231"/>
        <v>21:0675</v>
      </c>
      <c r="D9148" s="1" t="str">
        <f t="shared" si="1235"/>
        <v>21:0205</v>
      </c>
      <c r="E9148" t="s">
        <v>35413</v>
      </c>
      <c r="F9148" t="s">
        <v>35414</v>
      </c>
      <c r="H9148">
        <v>63.125856499999998</v>
      </c>
      <c r="I9148">
        <v>-136.57761260000001</v>
      </c>
      <c r="J9148" s="1" t="str">
        <f t="shared" si="1236"/>
        <v>Fluid (stream)</v>
      </c>
      <c r="K9148" s="1" t="str">
        <f t="shared" si="1237"/>
        <v>Untreated Water</v>
      </c>
      <c r="O9148">
        <v>0.47</v>
      </c>
      <c r="P9148">
        <v>120</v>
      </c>
      <c r="Q9148">
        <v>7.5</v>
      </c>
    </row>
    <row r="9149" spans="1:17" hidden="1" x14ac:dyDescent="0.3">
      <c r="A9149" t="s">
        <v>35415</v>
      </c>
      <c r="B9149" t="s">
        <v>35416</v>
      </c>
      <c r="C9149" s="1" t="str">
        <f t="shared" si="1231"/>
        <v>21:0675</v>
      </c>
      <c r="D9149" s="1" t="str">
        <f>HYPERLINK("http://geochem.nrcan.gc.ca/cdogs/content/svy/svy_e.htm", "")</f>
        <v/>
      </c>
      <c r="G9149" s="1" t="str">
        <f>HYPERLINK("http://geochem.nrcan.gc.ca/cdogs/content/cr_/cr_00082_e.htm", "82")</f>
        <v>82</v>
      </c>
      <c r="J9149" t="s">
        <v>11453</v>
      </c>
      <c r="K9149" t="s">
        <v>11454</v>
      </c>
      <c r="O9149">
        <v>1.4</v>
      </c>
      <c r="P9149">
        <v>290</v>
      </c>
      <c r="Q9149">
        <v>7.7</v>
      </c>
    </row>
    <row r="9150" spans="1:17" hidden="1" x14ac:dyDescent="0.3">
      <c r="A9150" t="s">
        <v>35417</v>
      </c>
      <c r="B9150" t="s">
        <v>35418</v>
      </c>
      <c r="C9150" s="1" t="str">
        <f t="shared" si="1231"/>
        <v>21:0675</v>
      </c>
      <c r="D9150" s="1" t="str">
        <f t="shared" ref="D9150:D9176" si="1238">HYPERLINK("http://geochem.nrcan.gc.ca/cdogs/content/svy/svy210205_e.htm", "21:0205")</f>
        <v>21:0205</v>
      </c>
      <c r="E9150" t="s">
        <v>35419</v>
      </c>
      <c r="F9150" t="s">
        <v>35420</v>
      </c>
      <c r="H9150">
        <v>63.093545300000002</v>
      </c>
      <c r="I9150">
        <v>-136.59862050000001</v>
      </c>
      <c r="J9150" s="1" t="str">
        <f t="shared" ref="J9150:J9176" si="1239">HYPERLINK("http://geochem.nrcan.gc.ca/cdogs/content/kwd/kwd020018_e.htm", "Fluid (stream)")</f>
        <v>Fluid (stream)</v>
      </c>
      <c r="K9150" s="1" t="str">
        <f t="shared" ref="K9150:K9176" si="1240">HYPERLINK("http://geochem.nrcan.gc.ca/cdogs/content/kwd/kwd080007_e.htm", "Untreated Water")</f>
        <v>Untreated Water</v>
      </c>
      <c r="O9150">
        <v>2.5000000000000001E-2</v>
      </c>
      <c r="P9150">
        <v>90</v>
      </c>
      <c r="Q9150">
        <v>7.3</v>
      </c>
    </row>
    <row r="9151" spans="1:17" hidden="1" x14ac:dyDescent="0.3">
      <c r="A9151" t="s">
        <v>35421</v>
      </c>
      <c r="B9151" t="s">
        <v>35422</v>
      </c>
      <c r="C9151" s="1" t="str">
        <f t="shared" si="1231"/>
        <v>21:0675</v>
      </c>
      <c r="D9151" s="1" t="str">
        <f t="shared" si="1238"/>
        <v>21:0205</v>
      </c>
      <c r="E9151" t="s">
        <v>35423</v>
      </c>
      <c r="F9151" t="s">
        <v>35424</v>
      </c>
      <c r="H9151">
        <v>63.103561900000003</v>
      </c>
      <c r="I9151">
        <v>-136.5956243</v>
      </c>
      <c r="J9151" s="1" t="str">
        <f t="shared" si="1239"/>
        <v>Fluid (stream)</v>
      </c>
      <c r="K9151" s="1" t="str">
        <f t="shared" si="1240"/>
        <v>Untreated Water</v>
      </c>
      <c r="O9151">
        <v>2.5000000000000001E-2</v>
      </c>
      <c r="P9151">
        <v>60</v>
      </c>
      <c r="Q9151">
        <v>7.2</v>
      </c>
    </row>
    <row r="9152" spans="1:17" hidden="1" x14ac:dyDescent="0.3">
      <c r="A9152" t="s">
        <v>35425</v>
      </c>
      <c r="B9152" t="s">
        <v>35426</v>
      </c>
      <c r="C9152" s="1" t="str">
        <f t="shared" si="1231"/>
        <v>21:0675</v>
      </c>
      <c r="D9152" s="1" t="str">
        <f t="shared" si="1238"/>
        <v>21:0205</v>
      </c>
      <c r="E9152" t="s">
        <v>35427</v>
      </c>
      <c r="F9152" t="s">
        <v>35428</v>
      </c>
      <c r="H9152">
        <v>63.0704894</v>
      </c>
      <c r="I9152">
        <v>-136.63569440000001</v>
      </c>
      <c r="J9152" s="1" t="str">
        <f t="shared" si="1239"/>
        <v>Fluid (stream)</v>
      </c>
      <c r="K9152" s="1" t="str">
        <f t="shared" si="1240"/>
        <v>Untreated Water</v>
      </c>
      <c r="O9152">
        <v>2.5000000000000001E-2</v>
      </c>
      <c r="P9152">
        <v>30</v>
      </c>
      <c r="Q9152">
        <v>6.3</v>
      </c>
    </row>
    <row r="9153" spans="1:17" hidden="1" x14ac:dyDescent="0.3">
      <c r="A9153" t="s">
        <v>35429</v>
      </c>
      <c r="B9153" t="s">
        <v>35430</v>
      </c>
      <c r="C9153" s="1" t="str">
        <f t="shared" si="1231"/>
        <v>21:0675</v>
      </c>
      <c r="D9153" s="1" t="str">
        <f t="shared" si="1238"/>
        <v>21:0205</v>
      </c>
      <c r="E9153" t="s">
        <v>35431</v>
      </c>
      <c r="F9153" t="s">
        <v>35432</v>
      </c>
      <c r="H9153">
        <v>63.077432899999998</v>
      </c>
      <c r="I9153">
        <v>-136.56144570000001</v>
      </c>
      <c r="J9153" s="1" t="str">
        <f t="shared" si="1239"/>
        <v>Fluid (stream)</v>
      </c>
      <c r="K9153" s="1" t="str">
        <f t="shared" si="1240"/>
        <v>Untreated Water</v>
      </c>
      <c r="O9153">
        <v>2.5000000000000001E-2</v>
      </c>
      <c r="P9153">
        <v>190</v>
      </c>
      <c r="Q9153">
        <v>7.3</v>
      </c>
    </row>
    <row r="9154" spans="1:17" hidden="1" x14ac:dyDescent="0.3">
      <c r="A9154" t="s">
        <v>35433</v>
      </c>
      <c r="B9154" t="s">
        <v>35434</v>
      </c>
      <c r="C9154" s="1" t="str">
        <f t="shared" si="1231"/>
        <v>21:0675</v>
      </c>
      <c r="D9154" s="1" t="str">
        <f t="shared" si="1238"/>
        <v>21:0205</v>
      </c>
      <c r="E9154" t="s">
        <v>35435</v>
      </c>
      <c r="F9154" t="s">
        <v>35436</v>
      </c>
      <c r="H9154">
        <v>63.038047499999998</v>
      </c>
      <c r="I9154">
        <v>-136.5567873</v>
      </c>
      <c r="J9154" s="1" t="str">
        <f t="shared" si="1239"/>
        <v>Fluid (stream)</v>
      </c>
      <c r="K9154" s="1" t="str">
        <f t="shared" si="1240"/>
        <v>Untreated Water</v>
      </c>
      <c r="O9154">
        <v>2.5000000000000001E-2</v>
      </c>
      <c r="P9154">
        <v>90</v>
      </c>
      <c r="Q9154">
        <v>7.5</v>
      </c>
    </row>
    <row r="9155" spans="1:17" hidden="1" x14ac:dyDescent="0.3">
      <c r="A9155" t="s">
        <v>35437</v>
      </c>
      <c r="B9155" t="s">
        <v>35438</v>
      </c>
      <c r="C9155" s="1" t="str">
        <f t="shared" si="1231"/>
        <v>21:0675</v>
      </c>
      <c r="D9155" s="1" t="str">
        <f t="shared" si="1238"/>
        <v>21:0205</v>
      </c>
      <c r="E9155" t="s">
        <v>35439</v>
      </c>
      <c r="F9155" t="s">
        <v>35440</v>
      </c>
      <c r="H9155">
        <v>63.032289499999997</v>
      </c>
      <c r="I9155">
        <v>-136.5571127</v>
      </c>
      <c r="J9155" s="1" t="str">
        <f t="shared" si="1239"/>
        <v>Fluid (stream)</v>
      </c>
      <c r="K9155" s="1" t="str">
        <f t="shared" si="1240"/>
        <v>Untreated Water</v>
      </c>
      <c r="O9155">
        <v>2.5000000000000001E-2</v>
      </c>
      <c r="P9155">
        <v>90</v>
      </c>
      <c r="Q9155">
        <v>7.3</v>
      </c>
    </row>
    <row r="9156" spans="1:17" hidden="1" x14ac:dyDescent="0.3">
      <c r="A9156" t="s">
        <v>35441</v>
      </c>
      <c r="B9156" t="s">
        <v>35442</v>
      </c>
      <c r="C9156" s="1" t="str">
        <f t="shared" si="1231"/>
        <v>21:0675</v>
      </c>
      <c r="D9156" s="1" t="str">
        <f t="shared" si="1238"/>
        <v>21:0205</v>
      </c>
      <c r="E9156" t="s">
        <v>35443</v>
      </c>
      <c r="F9156" t="s">
        <v>35444</v>
      </c>
      <c r="H9156">
        <v>63.019959299999996</v>
      </c>
      <c r="I9156">
        <v>-136.6212429</v>
      </c>
      <c r="J9156" s="1" t="str">
        <f t="shared" si="1239"/>
        <v>Fluid (stream)</v>
      </c>
      <c r="K9156" s="1" t="str">
        <f t="shared" si="1240"/>
        <v>Untreated Water</v>
      </c>
      <c r="O9156">
        <v>2.5000000000000001E-2</v>
      </c>
      <c r="P9156">
        <v>50</v>
      </c>
      <c r="Q9156">
        <v>7.1</v>
      </c>
    </row>
    <row r="9157" spans="1:17" hidden="1" x14ac:dyDescent="0.3">
      <c r="A9157" t="s">
        <v>35445</v>
      </c>
      <c r="B9157" t="s">
        <v>35446</v>
      </c>
      <c r="C9157" s="1" t="str">
        <f t="shared" si="1231"/>
        <v>21:0675</v>
      </c>
      <c r="D9157" s="1" t="str">
        <f t="shared" si="1238"/>
        <v>21:0205</v>
      </c>
      <c r="E9157" t="s">
        <v>35447</v>
      </c>
      <c r="F9157" t="s">
        <v>35448</v>
      </c>
      <c r="H9157">
        <v>63.066786100000002</v>
      </c>
      <c r="I9157">
        <v>-136.74067909999999</v>
      </c>
      <c r="J9157" s="1" t="str">
        <f t="shared" si="1239"/>
        <v>Fluid (stream)</v>
      </c>
      <c r="K9157" s="1" t="str">
        <f t="shared" si="1240"/>
        <v>Untreated Water</v>
      </c>
      <c r="O9157">
        <v>0.31</v>
      </c>
      <c r="P9157">
        <v>170</v>
      </c>
      <c r="Q9157">
        <v>7.3</v>
      </c>
    </row>
    <row r="9158" spans="1:17" hidden="1" x14ac:dyDescent="0.3">
      <c r="A9158" t="s">
        <v>35449</v>
      </c>
      <c r="B9158" t="s">
        <v>35450</v>
      </c>
      <c r="C9158" s="1" t="str">
        <f t="shared" si="1231"/>
        <v>21:0675</v>
      </c>
      <c r="D9158" s="1" t="str">
        <f t="shared" si="1238"/>
        <v>21:0205</v>
      </c>
      <c r="E9158" t="s">
        <v>35451</v>
      </c>
      <c r="F9158" t="s">
        <v>35452</v>
      </c>
      <c r="H9158">
        <v>63.049445800000001</v>
      </c>
      <c r="I9158">
        <v>-136.7770888</v>
      </c>
      <c r="J9158" s="1" t="str">
        <f t="shared" si="1239"/>
        <v>Fluid (stream)</v>
      </c>
      <c r="K9158" s="1" t="str">
        <f t="shared" si="1240"/>
        <v>Untreated Water</v>
      </c>
      <c r="O9158">
        <v>2.5000000000000001E-2</v>
      </c>
      <c r="P9158">
        <v>60</v>
      </c>
      <c r="Q9158">
        <v>6.7</v>
      </c>
    </row>
    <row r="9159" spans="1:17" hidden="1" x14ac:dyDescent="0.3">
      <c r="A9159" t="s">
        <v>35453</v>
      </c>
      <c r="B9159" t="s">
        <v>35454</v>
      </c>
      <c r="C9159" s="1" t="str">
        <f t="shared" si="1231"/>
        <v>21:0675</v>
      </c>
      <c r="D9159" s="1" t="str">
        <f t="shared" si="1238"/>
        <v>21:0205</v>
      </c>
      <c r="E9159" t="s">
        <v>35455</v>
      </c>
      <c r="F9159" t="s">
        <v>35456</v>
      </c>
      <c r="H9159">
        <v>63.0545258</v>
      </c>
      <c r="I9159">
        <v>-136.8528182</v>
      </c>
      <c r="J9159" s="1" t="str">
        <f t="shared" si="1239"/>
        <v>Fluid (stream)</v>
      </c>
      <c r="K9159" s="1" t="str">
        <f t="shared" si="1240"/>
        <v>Untreated Water</v>
      </c>
      <c r="O9159">
        <v>2.5000000000000001E-2</v>
      </c>
      <c r="P9159">
        <v>80</v>
      </c>
      <c r="Q9159">
        <v>7.1</v>
      </c>
    </row>
    <row r="9160" spans="1:17" hidden="1" x14ac:dyDescent="0.3">
      <c r="A9160" t="s">
        <v>35457</v>
      </c>
      <c r="B9160" t="s">
        <v>35458</v>
      </c>
      <c r="C9160" s="1" t="str">
        <f t="shared" si="1231"/>
        <v>21:0675</v>
      </c>
      <c r="D9160" s="1" t="str">
        <f t="shared" si="1238"/>
        <v>21:0205</v>
      </c>
      <c r="E9160" t="s">
        <v>35455</v>
      </c>
      <c r="F9160" t="s">
        <v>35459</v>
      </c>
      <c r="H9160">
        <v>63.0545258</v>
      </c>
      <c r="I9160">
        <v>-136.8528182</v>
      </c>
      <c r="J9160" s="1" t="str">
        <f t="shared" si="1239"/>
        <v>Fluid (stream)</v>
      </c>
      <c r="K9160" s="1" t="str">
        <f t="shared" si="1240"/>
        <v>Untreated Water</v>
      </c>
      <c r="O9160">
        <v>2.5000000000000001E-2</v>
      </c>
      <c r="P9160">
        <v>100</v>
      </c>
      <c r="Q9160">
        <v>7.1</v>
      </c>
    </row>
    <row r="9161" spans="1:17" hidden="1" x14ac:dyDescent="0.3">
      <c r="A9161" t="s">
        <v>35460</v>
      </c>
      <c r="B9161" t="s">
        <v>35461</v>
      </c>
      <c r="C9161" s="1" t="str">
        <f t="shared" si="1231"/>
        <v>21:0675</v>
      </c>
      <c r="D9161" s="1" t="str">
        <f t="shared" si="1238"/>
        <v>21:0205</v>
      </c>
      <c r="E9161" t="s">
        <v>35462</v>
      </c>
      <c r="F9161" t="s">
        <v>35463</v>
      </c>
      <c r="H9161">
        <v>63.034075899999998</v>
      </c>
      <c r="I9161">
        <v>-136.86830789999999</v>
      </c>
      <c r="J9161" s="1" t="str">
        <f t="shared" si="1239"/>
        <v>Fluid (stream)</v>
      </c>
      <c r="K9161" s="1" t="str">
        <f t="shared" si="1240"/>
        <v>Untreated Water</v>
      </c>
      <c r="O9161">
        <v>2.5000000000000001E-2</v>
      </c>
      <c r="P9161">
        <v>70</v>
      </c>
      <c r="Q9161">
        <v>6.9</v>
      </c>
    </row>
    <row r="9162" spans="1:17" hidden="1" x14ac:dyDescent="0.3">
      <c r="A9162" t="s">
        <v>35464</v>
      </c>
      <c r="B9162" t="s">
        <v>35465</v>
      </c>
      <c r="C9162" s="1" t="str">
        <f t="shared" si="1231"/>
        <v>21:0675</v>
      </c>
      <c r="D9162" s="1" t="str">
        <f t="shared" si="1238"/>
        <v>21:0205</v>
      </c>
      <c r="E9162" t="s">
        <v>35466</v>
      </c>
      <c r="F9162" t="s">
        <v>35467</v>
      </c>
      <c r="H9162">
        <v>63.075683400000003</v>
      </c>
      <c r="I9162">
        <v>-136.89249670000001</v>
      </c>
      <c r="J9162" s="1" t="str">
        <f t="shared" si="1239"/>
        <v>Fluid (stream)</v>
      </c>
      <c r="K9162" s="1" t="str">
        <f t="shared" si="1240"/>
        <v>Untreated Water</v>
      </c>
      <c r="O9162">
        <v>2.5000000000000001E-2</v>
      </c>
      <c r="P9162">
        <v>90</v>
      </c>
      <c r="Q9162">
        <v>6.5</v>
      </c>
    </row>
    <row r="9163" spans="1:17" hidden="1" x14ac:dyDescent="0.3">
      <c r="A9163" t="s">
        <v>35468</v>
      </c>
      <c r="B9163" t="s">
        <v>35469</v>
      </c>
      <c r="C9163" s="1" t="str">
        <f t="shared" si="1231"/>
        <v>21:0675</v>
      </c>
      <c r="D9163" s="1" t="str">
        <f t="shared" si="1238"/>
        <v>21:0205</v>
      </c>
      <c r="E9163" t="s">
        <v>35470</v>
      </c>
      <c r="F9163" t="s">
        <v>35471</v>
      </c>
      <c r="H9163">
        <v>63.064686399999999</v>
      </c>
      <c r="I9163">
        <v>-136.9375063</v>
      </c>
      <c r="J9163" s="1" t="str">
        <f t="shared" si="1239"/>
        <v>Fluid (stream)</v>
      </c>
      <c r="K9163" s="1" t="str">
        <f t="shared" si="1240"/>
        <v>Untreated Water</v>
      </c>
      <c r="O9163">
        <v>2.5000000000000001E-2</v>
      </c>
      <c r="P9163">
        <v>60</v>
      </c>
      <c r="Q9163">
        <v>7</v>
      </c>
    </row>
    <row r="9164" spans="1:17" hidden="1" x14ac:dyDescent="0.3">
      <c r="A9164" t="s">
        <v>35472</v>
      </c>
      <c r="B9164" t="s">
        <v>35473</v>
      </c>
      <c r="C9164" s="1" t="str">
        <f t="shared" si="1231"/>
        <v>21:0675</v>
      </c>
      <c r="D9164" s="1" t="str">
        <f t="shared" si="1238"/>
        <v>21:0205</v>
      </c>
      <c r="E9164" t="s">
        <v>35474</v>
      </c>
      <c r="F9164" t="s">
        <v>35475</v>
      </c>
      <c r="H9164">
        <v>63.063655199999999</v>
      </c>
      <c r="I9164">
        <v>-136.980864</v>
      </c>
      <c r="J9164" s="1" t="str">
        <f t="shared" si="1239"/>
        <v>Fluid (stream)</v>
      </c>
      <c r="K9164" s="1" t="str">
        <f t="shared" si="1240"/>
        <v>Untreated Water</v>
      </c>
      <c r="O9164">
        <v>2.5000000000000001E-2</v>
      </c>
      <c r="P9164">
        <v>60</v>
      </c>
      <c r="Q9164">
        <v>6.4</v>
      </c>
    </row>
    <row r="9165" spans="1:17" hidden="1" x14ac:dyDescent="0.3">
      <c r="A9165" t="s">
        <v>35476</v>
      </c>
      <c r="B9165" t="s">
        <v>35477</v>
      </c>
      <c r="C9165" s="1" t="str">
        <f t="shared" si="1231"/>
        <v>21:0675</v>
      </c>
      <c r="D9165" s="1" t="str">
        <f t="shared" si="1238"/>
        <v>21:0205</v>
      </c>
      <c r="E9165" t="s">
        <v>35478</v>
      </c>
      <c r="F9165" t="s">
        <v>35479</v>
      </c>
      <c r="H9165">
        <v>63.070516099999999</v>
      </c>
      <c r="I9165">
        <v>-137.0395767</v>
      </c>
      <c r="J9165" s="1" t="str">
        <f t="shared" si="1239"/>
        <v>Fluid (stream)</v>
      </c>
      <c r="K9165" s="1" t="str">
        <f t="shared" si="1240"/>
        <v>Untreated Water</v>
      </c>
      <c r="O9165">
        <v>2.5000000000000001E-2</v>
      </c>
      <c r="P9165">
        <v>60</v>
      </c>
      <c r="Q9165">
        <v>6.7</v>
      </c>
    </row>
    <row r="9166" spans="1:17" hidden="1" x14ac:dyDescent="0.3">
      <c r="A9166" t="s">
        <v>35480</v>
      </c>
      <c r="B9166" t="s">
        <v>35481</v>
      </c>
      <c r="C9166" s="1" t="str">
        <f t="shared" si="1231"/>
        <v>21:0675</v>
      </c>
      <c r="D9166" s="1" t="str">
        <f t="shared" si="1238"/>
        <v>21:0205</v>
      </c>
      <c r="E9166" t="s">
        <v>35482</v>
      </c>
      <c r="F9166" t="s">
        <v>35483</v>
      </c>
      <c r="H9166">
        <v>63.077041700000002</v>
      </c>
      <c r="I9166">
        <v>-137.07494650000001</v>
      </c>
      <c r="J9166" s="1" t="str">
        <f t="shared" si="1239"/>
        <v>Fluid (stream)</v>
      </c>
      <c r="K9166" s="1" t="str">
        <f t="shared" si="1240"/>
        <v>Untreated Water</v>
      </c>
      <c r="O9166">
        <v>0.11</v>
      </c>
      <c r="P9166">
        <v>60</v>
      </c>
      <c r="Q9166">
        <v>7</v>
      </c>
    </row>
    <row r="9167" spans="1:17" hidden="1" x14ac:dyDescent="0.3">
      <c r="A9167" t="s">
        <v>35484</v>
      </c>
      <c r="B9167" t="s">
        <v>35485</v>
      </c>
      <c r="C9167" s="1" t="str">
        <f t="shared" si="1231"/>
        <v>21:0675</v>
      </c>
      <c r="D9167" s="1" t="str">
        <f t="shared" si="1238"/>
        <v>21:0205</v>
      </c>
      <c r="E9167" t="s">
        <v>35486</v>
      </c>
      <c r="F9167" t="s">
        <v>35487</v>
      </c>
      <c r="H9167">
        <v>63.115229399999997</v>
      </c>
      <c r="I9167">
        <v>-137.15319980000001</v>
      </c>
      <c r="J9167" s="1" t="str">
        <f t="shared" si="1239"/>
        <v>Fluid (stream)</v>
      </c>
      <c r="K9167" s="1" t="str">
        <f t="shared" si="1240"/>
        <v>Untreated Water</v>
      </c>
      <c r="O9167">
        <v>0.39</v>
      </c>
      <c r="P9167">
        <v>60</v>
      </c>
      <c r="Q9167">
        <v>6.5</v>
      </c>
    </row>
    <row r="9168" spans="1:17" hidden="1" x14ac:dyDescent="0.3">
      <c r="A9168" t="s">
        <v>35488</v>
      </c>
      <c r="B9168" t="s">
        <v>35489</v>
      </c>
      <c r="C9168" s="1" t="str">
        <f t="shared" si="1231"/>
        <v>21:0675</v>
      </c>
      <c r="D9168" s="1" t="str">
        <f t="shared" si="1238"/>
        <v>21:0205</v>
      </c>
      <c r="E9168" t="s">
        <v>35490</v>
      </c>
      <c r="F9168" t="s">
        <v>35491</v>
      </c>
      <c r="H9168">
        <v>63.112492699999997</v>
      </c>
      <c r="I9168">
        <v>-137.11730739999999</v>
      </c>
      <c r="J9168" s="1" t="str">
        <f t="shared" si="1239"/>
        <v>Fluid (stream)</v>
      </c>
      <c r="K9168" s="1" t="str">
        <f t="shared" si="1240"/>
        <v>Untreated Water</v>
      </c>
      <c r="O9168">
        <v>0.14000000000000001</v>
      </c>
      <c r="P9168">
        <v>90</v>
      </c>
      <c r="Q9168">
        <v>7.2</v>
      </c>
    </row>
    <row r="9169" spans="1:17" hidden="1" x14ac:dyDescent="0.3">
      <c r="A9169" t="s">
        <v>35492</v>
      </c>
      <c r="B9169" t="s">
        <v>35493</v>
      </c>
      <c r="C9169" s="1" t="str">
        <f t="shared" si="1231"/>
        <v>21:0675</v>
      </c>
      <c r="D9169" s="1" t="str">
        <f t="shared" si="1238"/>
        <v>21:0205</v>
      </c>
      <c r="E9169" t="s">
        <v>35494</v>
      </c>
      <c r="F9169" t="s">
        <v>35495</v>
      </c>
      <c r="H9169">
        <v>63.112001100000001</v>
      </c>
      <c r="I9169">
        <v>-137.04000590000001</v>
      </c>
      <c r="J9169" s="1" t="str">
        <f t="shared" si="1239"/>
        <v>Fluid (stream)</v>
      </c>
      <c r="K9169" s="1" t="str">
        <f t="shared" si="1240"/>
        <v>Untreated Water</v>
      </c>
      <c r="O9169">
        <v>2.5000000000000001E-2</v>
      </c>
      <c r="P9169">
        <v>50</v>
      </c>
      <c r="Q9169">
        <v>5.8</v>
      </c>
    </row>
    <row r="9170" spans="1:17" hidden="1" x14ac:dyDescent="0.3">
      <c r="A9170" t="s">
        <v>35496</v>
      </c>
      <c r="B9170" t="s">
        <v>35497</v>
      </c>
      <c r="C9170" s="1" t="str">
        <f t="shared" si="1231"/>
        <v>21:0675</v>
      </c>
      <c r="D9170" s="1" t="str">
        <f t="shared" si="1238"/>
        <v>21:0205</v>
      </c>
      <c r="E9170" t="s">
        <v>35498</v>
      </c>
      <c r="F9170" t="s">
        <v>35499</v>
      </c>
      <c r="H9170">
        <v>63.129815700000002</v>
      </c>
      <c r="I9170">
        <v>-136.98491540000001</v>
      </c>
      <c r="J9170" s="1" t="str">
        <f t="shared" si="1239"/>
        <v>Fluid (stream)</v>
      </c>
      <c r="K9170" s="1" t="str">
        <f t="shared" si="1240"/>
        <v>Untreated Water</v>
      </c>
      <c r="O9170">
        <v>0.15</v>
      </c>
      <c r="P9170">
        <v>120</v>
      </c>
      <c r="Q9170">
        <v>7.1</v>
      </c>
    </row>
    <row r="9171" spans="1:17" hidden="1" x14ac:dyDescent="0.3">
      <c r="A9171" t="s">
        <v>35500</v>
      </c>
      <c r="B9171" t="s">
        <v>35501</v>
      </c>
      <c r="C9171" s="1" t="str">
        <f t="shared" si="1231"/>
        <v>21:0675</v>
      </c>
      <c r="D9171" s="1" t="str">
        <f t="shared" si="1238"/>
        <v>21:0205</v>
      </c>
      <c r="E9171" t="s">
        <v>35502</v>
      </c>
      <c r="F9171" t="s">
        <v>35503</v>
      </c>
      <c r="H9171">
        <v>63.132163499999997</v>
      </c>
      <c r="I9171">
        <v>-136.9424607</v>
      </c>
      <c r="J9171" s="1" t="str">
        <f t="shared" si="1239"/>
        <v>Fluid (stream)</v>
      </c>
      <c r="K9171" s="1" t="str">
        <f t="shared" si="1240"/>
        <v>Untreated Water</v>
      </c>
      <c r="O9171">
        <v>2.5000000000000001E-2</v>
      </c>
      <c r="P9171">
        <v>70</v>
      </c>
      <c r="Q9171">
        <v>6.8</v>
      </c>
    </row>
    <row r="9172" spans="1:17" hidden="1" x14ac:dyDescent="0.3">
      <c r="A9172" t="s">
        <v>35504</v>
      </c>
      <c r="B9172" t="s">
        <v>35505</v>
      </c>
      <c r="C9172" s="1" t="str">
        <f t="shared" si="1231"/>
        <v>21:0675</v>
      </c>
      <c r="D9172" s="1" t="str">
        <f t="shared" si="1238"/>
        <v>21:0205</v>
      </c>
      <c r="E9172" t="s">
        <v>35506</v>
      </c>
      <c r="F9172" t="s">
        <v>35507</v>
      </c>
      <c r="H9172">
        <v>63.117634600000002</v>
      </c>
      <c r="I9172">
        <v>-136.9301074</v>
      </c>
      <c r="J9172" s="1" t="str">
        <f t="shared" si="1239"/>
        <v>Fluid (stream)</v>
      </c>
      <c r="K9172" s="1" t="str">
        <f t="shared" si="1240"/>
        <v>Untreated Water</v>
      </c>
      <c r="O9172">
        <v>2.5000000000000001E-2</v>
      </c>
      <c r="P9172">
        <v>100</v>
      </c>
      <c r="Q9172">
        <v>6.5</v>
      </c>
    </row>
    <row r="9173" spans="1:17" hidden="1" x14ac:dyDescent="0.3">
      <c r="A9173" t="s">
        <v>35508</v>
      </c>
      <c r="B9173" t="s">
        <v>35509</v>
      </c>
      <c r="C9173" s="1" t="str">
        <f t="shared" si="1231"/>
        <v>21:0675</v>
      </c>
      <c r="D9173" s="1" t="str">
        <f t="shared" si="1238"/>
        <v>21:0205</v>
      </c>
      <c r="E9173" t="s">
        <v>35510</v>
      </c>
      <c r="F9173" t="s">
        <v>35511</v>
      </c>
      <c r="H9173">
        <v>63.097168400000001</v>
      </c>
      <c r="I9173">
        <v>-136.96697359999999</v>
      </c>
      <c r="J9173" s="1" t="str">
        <f t="shared" si="1239"/>
        <v>Fluid (stream)</v>
      </c>
      <c r="K9173" s="1" t="str">
        <f t="shared" si="1240"/>
        <v>Untreated Water</v>
      </c>
      <c r="O9173">
        <v>2.5000000000000001E-2</v>
      </c>
      <c r="P9173">
        <v>90</v>
      </c>
      <c r="Q9173">
        <v>7</v>
      </c>
    </row>
    <row r="9174" spans="1:17" hidden="1" x14ac:dyDescent="0.3">
      <c r="A9174" t="s">
        <v>35512</v>
      </c>
      <c r="B9174" t="s">
        <v>35513</v>
      </c>
      <c r="C9174" s="1" t="str">
        <f t="shared" si="1231"/>
        <v>21:0675</v>
      </c>
      <c r="D9174" s="1" t="str">
        <f t="shared" si="1238"/>
        <v>21:0205</v>
      </c>
      <c r="E9174" t="s">
        <v>35514</v>
      </c>
      <c r="F9174" t="s">
        <v>35515</v>
      </c>
      <c r="H9174">
        <v>63.096207300000003</v>
      </c>
      <c r="I9174">
        <v>-136.80730449999999</v>
      </c>
      <c r="J9174" s="1" t="str">
        <f t="shared" si="1239"/>
        <v>Fluid (stream)</v>
      </c>
      <c r="K9174" s="1" t="str">
        <f t="shared" si="1240"/>
        <v>Untreated Water</v>
      </c>
      <c r="O9174">
        <v>2.5000000000000001E-2</v>
      </c>
      <c r="P9174">
        <v>200</v>
      </c>
      <c r="Q9174">
        <v>7.2</v>
      </c>
    </row>
    <row r="9175" spans="1:17" hidden="1" x14ac:dyDescent="0.3">
      <c r="A9175" t="s">
        <v>35516</v>
      </c>
      <c r="B9175" t="s">
        <v>35517</v>
      </c>
      <c r="C9175" s="1" t="str">
        <f t="shared" si="1231"/>
        <v>21:0675</v>
      </c>
      <c r="D9175" s="1" t="str">
        <f t="shared" si="1238"/>
        <v>21:0205</v>
      </c>
      <c r="E9175" t="s">
        <v>35518</v>
      </c>
      <c r="F9175" t="s">
        <v>35519</v>
      </c>
      <c r="H9175">
        <v>63.119038099999997</v>
      </c>
      <c r="I9175">
        <v>-136.73696889999999</v>
      </c>
      <c r="J9175" s="1" t="str">
        <f t="shared" si="1239"/>
        <v>Fluid (stream)</v>
      </c>
      <c r="K9175" s="1" t="str">
        <f t="shared" si="1240"/>
        <v>Untreated Water</v>
      </c>
      <c r="O9175">
        <v>2.5000000000000001E-2</v>
      </c>
      <c r="P9175">
        <v>190</v>
      </c>
      <c r="Q9175">
        <v>6.5</v>
      </c>
    </row>
    <row r="9176" spans="1:17" hidden="1" x14ac:dyDescent="0.3">
      <c r="A9176" t="s">
        <v>35520</v>
      </c>
      <c r="B9176" t="s">
        <v>35521</v>
      </c>
      <c r="C9176" s="1" t="str">
        <f t="shared" si="1231"/>
        <v>21:0675</v>
      </c>
      <c r="D9176" s="1" t="str">
        <f t="shared" si="1238"/>
        <v>21:0205</v>
      </c>
      <c r="E9176" t="s">
        <v>35522</v>
      </c>
      <c r="F9176" t="s">
        <v>35523</v>
      </c>
      <c r="H9176">
        <v>63.099560199999999</v>
      </c>
      <c r="I9176">
        <v>-136.7041222</v>
      </c>
      <c r="J9176" s="1" t="str">
        <f t="shared" si="1239"/>
        <v>Fluid (stream)</v>
      </c>
      <c r="K9176" s="1" t="str">
        <f t="shared" si="1240"/>
        <v>Untreated Water</v>
      </c>
      <c r="O9176">
        <v>0.08</v>
      </c>
      <c r="P9176">
        <v>200</v>
      </c>
      <c r="Q9176">
        <v>7</v>
      </c>
    </row>
    <row r="9177" spans="1:17" hidden="1" x14ac:dyDescent="0.3">
      <c r="A9177" t="s">
        <v>35524</v>
      </c>
      <c r="B9177" t="s">
        <v>35525</v>
      </c>
      <c r="C9177" s="1" t="str">
        <f t="shared" si="1231"/>
        <v>21:0675</v>
      </c>
      <c r="D9177" s="1" t="str">
        <f>HYPERLINK("http://geochem.nrcan.gc.ca/cdogs/content/svy/svy_e.htm", "")</f>
        <v/>
      </c>
      <c r="G9177" s="1" t="str">
        <f>HYPERLINK("http://geochem.nrcan.gc.ca/cdogs/content/cr_/cr_00082_e.htm", "82")</f>
        <v>82</v>
      </c>
      <c r="J9177" t="s">
        <v>11453</v>
      </c>
      <c r="K9177" t="s">
        <v>11454</v>
      </c>
      <c r="O9177">
        <v>1.2</v>
      </c>
      <c r="P9177">
        <v>320</v>
      </c>
      <c r="Q9177">
        <v>7.6</v>
      </c>
    </row>
    <row r="9178" spans="1:17" hidden="1" x14ac:dyDescent="0.3">
      <c r="A9178" t="s">
        <v>35526</v>
      </c>
      <c r="B9178" t="s">
        <v>35527</v>
      </c>
      <c r="C9178" s="1" t="str">
        <f t="shared" ref="C9178:C9241" si="1241">HYPERLINK("http://geochem.nrcan.gc.ca/cdogs/content/bdl/bdl210675_e.htm", "21:0675")</f>
        <v>21:0675</v>
      </c>
      <c r="D9178" s="1" t="str">
        <f>HYPERLINK("http://geochem.nrcan.gc.ca/cdogs/content/svy/svy210205_e.htm", "21:0205")</f>
        <v>21:0205</v>
      </c>
      <c r="E9178" t="s">
        <v>35528</v>
      </c>
      <c r="F9178" t="s">
        <v>35529</v>
      </c>
      <c r="H9178">
        <v>63.124189399999999</v>
      </c>
      <c r="I9178">
        <v>-136.6767538</v>
      </c>
      <c r="J9178" s="1" t="str">
        <f>HYPERLINK("http://geochem.nrcan.gc.ca/cdogs/content/kwd/kwd020018_e.htm", "Fluid (stream)")</f>
        <v>Fluid (stream)</v>
      </c>
      <c r="K9178" s="1" t="str">
        <f>HYPERLINK("http://geochem.nrcan.gc.ca/cdogs/content/kwd/kwd080007_e.htm", "Untreated Water")</f>
        <v>Untreated Water</v>
      </c>
      <c r="O9178">
        <v>2.5000000000000001E-2</v>
      </c>
      <c r="P9178">
        <v>180</v>
      </c>
      <c r="Q9178">
        <v>6.6</v>
      </c>
    </row>
    <row r="9179" spans="1:17" hidden="1" x14ac:dyDescent="0.3">
      <c r="A9179" t="s">
        <v>35530</v>
      </c>
      <c r="B9179" t="s">
        <v>35531</v>
      </c>
      <c r="C9179" s="1" t="str">
        <f t="shared" si="1241"/>
        <v>21:0675</v>
      </c>
      <c r="D9179" s="1" t="str">
        <f>HYPERLINK("http://geochem.nrcan.gc.ca/cdogs/content/svy/svy210205_e.htm", "21:0205")</f>
        <v>21:0205</v>
      </c>
      <c r="E9179" t="s">
        <v>35532</v>
      </c>
      <c r="F9179" t="s">
        <v>35533</v>
      </c>
      <c r="H9179">
        <v>63.128861399999998</v>
      </c>
      <c r="I9179">
        <v>-136.67644859999999</v>
      </c>
      <c r="J9179" s="1" t="str">
        <f>HYPERLINK("http://geochem.nrcan.gc.ca/cdogs/content/kwd/kwd020018_e.htm", "Fluid (stream)")</f>
        <v>Fluid (stream)</v>
      </c>
      <c r="K9179" s="1" t="str">
        <f>HYPERLINK("http://geochem.nrcan.gc.ca/cdogs/content/kwd/kwd080007_e.htm", "Untreated Water")</f>
        <v>Untreated Water</v>
      </c>
      <c r="O9179">
        <v>0.17</v>
      </c>
      <c r="P9179">
        <v>160</v>
      </c>
      <c r="Q9179">
        <v>7.3</v>
      </c>
    </row>
    <row r="9180" spans="1:17" hidden="1" x14ac:dyDescent="0.3">
      <c r="A9180" t="s">
        <v>35534</v>
      </c>
      <c r="B9180" t="s">
        <v>35535</v>
      </c>
      <c r="C9180" s="1" t="str">
        <f t="shared" si="1241"/>
        <v>21:0675</v>
      </c>
      <c r="D9180" s="1" t="str">
        <f>HYPERLINK("http://geochem.nrcan.gc.ca/cdogs/content/svy/svy_e.htm", "")</f>
        <v/>
      </c>
      <c r="G9180" s="1" t="str">
        <f>HYPERLINK("http://geochem.nrcan.gc.ca/cdogs/content/cr_/cr_00080_e.htm", "80")</f>
        <v>80</v>
      </c>
      <c r="J9180" t="s">
        <v>11453</v>
      </c>
      <c r="K9180" t="s">
        <v>11454</v>
      </c>
      <c r="O9180">
        <v>0.28000000000000003</v>
      </c>
      <c r="P9180">
        <v>110</v>
      </c>
      <c r="Q9180">
        <v>7.7</v>
      </c>
    </row>
    <row r="9181" spans="1:17" hidden="1" x14ac:dyDescent="0.3">
      <c r="A9181" t="s">
        <v>35536</v>
      </c>
      <c r="B9181" t="s">
        <v>35537</v>
      </c>
      <c r="C9181" s="1" t="str">
        <f t="shared" si="1241"/>
        <v>21:0675</v>
      </c>
      <c r="D9181" s="1" t="str">
        <f t="shared" ref="D9181:D9204" si="1242">HYPERLINK("http://geochem.nrcan.gc.ca/cdogs/content/svy/svy210205_e.htm", "21:0205")</f>
        <v>21:0205</v>
      </c>
      <c r="E9181" t="s">
        <v>35538</v>
      </c>
      <c r="F9181" t="s">
        <v>35539</v>
      </c>
      <c r="H9181">
        <v>63.147252799999997</v>
      </c>
      <c r="I9181">
        <v>-136.6352187</v>
      </c>
      <c r="J9181" s="1" t="str">
        <f t="shared" ref="J9181:J9204" si="1243">HYPERLINK("http://geochem.nrcan.gc.ca/cdogs/content/kwd/kwd020018_e.htm", "Fluid (stream)")</f>
        <v>Fluid (stream)</v>
      </c>
      <c r="K9181" s="1" t="str">
        <f t="shared" ref="K9181:K9204" si="1244">HYPERLINK("http://geochem.nrcan.gc.ca/cdogs/content/kwd/kwd080007_e.htm", "Untreated Water")</f>
        <v>Untreated Water</v>
      </c>
      <c r="O9181">
        <v>0.25</v>
      </c>
      <c r="P9181">
        <v>140</v>
      </c>
      <c r="Q9181">
        <v>7.7</v>
      </c>
    </row>
    <row r="9182" spans="1:17" hidden="1" x14ac:dyDescent="0.3">
      <c r="A9182" t="s">
        <v>35540</v>
      </c>
      <c r="B9182" t="s">
        <v>35541</v>
      </c>
      <c r="C9182" s="1" t="str">
        <f t="shared" si="1241"/>
        <v>21:0675</v>
      </c>
      <c r="D9182" s="1" t="str">
        <f t="shared" si="1242"/>
        <v>21:0205</v>
      </c>
      <c r="E9182" t="s">
        <v>35538</v>
      </c>
      <c r="F9182" t="s">
        <v>35542</v>
      </c>
      <c r="H9182">
        <v>63.147252799999997</v>
      </c>
      <c r="I9182">
        <v>-136.6352187</v>
      </c>
      <c r="J9182" s="1" t="str">
        <f t="shared" si="1243"/>
        <v>Fluid (stream)</v>
      </c>
      <c r="K9182" s="1" t="str">
        <f t="shared" si="1244"/>
        <v>Untreated Water</v>
      </c>
      <c r="O9182">
        <v>2.2999999999999998</v>
      </c>
      <c r="P9182">
        <v>140</v>
      </c>
      <c r="Q9182">
        <v>7.9</v>
      </c>
    </row>
    <row r="9183" spans="1:17" hidden="1" x14ac:dyDescent="0.3">
      <c r="A9183" t="s">
        <v>35543</v>
      </c>
      <c r="B9183" t="s">
        <v>35544</v>
      </c>
      <c r="C9183" s="1" t="str">
        <f t="shared" si="1241"/>
        <v>21:0675</v>
      </c>
      <c r="D9183" s="1" t="str">
        <f t="shared" si="1242"/>
        <v>21:0205</v>
      </c>
      <c r="E9183" t="s">
        <v>35545</v>
      </c>
      <c r="F9183" t="s">
        <v>35546</v>
      </c>
      <c r="H9183">
        <v>63.097383299999997</v>
      </c>
      <c r="I9183">
        <v>-136.46383850000001</v>
      </c>
      <c r="J9183" s="1" t="str">
        <f t="shared" si="1243"/>
        <v>Fluid (stream)</v>
      </c>
      <c r="K9183" s="1" t="str">
        <f t="shared" si="1244"/>
        <v>Untreated Water</v>
      </c>
      <c r="O9183">
        <v>2.5000000000000001E-2</v>
      </c>
      <c r="P9183">
        <v>100</v>
      </c>
      <c r="Q9183">
        <v>7.4</v>
      </c>
    </row>
    <row r="9184" spans="1:17" hidden="1" x14ac:dyDescent="0.3">
      <c r="A9184" t="s">
        <v>35547</v>
      </c>
      <c r="B9184" t="s">
        <v>35548</v>
      </c>
      <c r="C9184" s="1" t="str">
        <f t="shared" si="1241"/>
        <v>21:0675</v>
      </c>
      <c r="D9184" s="1" t="str">
        <f t="shared" si="1242"/>
        <v>21:0205</v>
      </c>
      <c r="E9184" t="s">
        <v>35549</v>
      </c>
      <c r="F9184" t="s">
        <v>35550</v>
      </c>
      <c r="H9184">
        <v>63.098614400000002</v>
      </c>
      <c r="I9184">
        <v>-136.42253600000001</v>
      </c>
      <c r="J9184" s="1" t="str">
        <f t="shared" si="1243"/>
        <v>Fluid (stream)</v>
      </c>
      <c r="K9184" s="1" t="str">
        <f t="shared" si="1244"/>
        <v>Untreated Water</v>
      </c>
      <c r="O9184">
        <v>0.18</v>
      </c>
      <c r="P9184">
        <v>80</v>
      </c>
      <c r="Q9184">
        <v>7.5</v>
      </c>
    </row>
    <row r="9185" spans="1:17" hidden="1" x14ac:dyDescent="0.3">
      <c r="A9185" t="s">
        <v>35551</v>
      </c>
      <c r="B9185" t="s">
        <v>35552</v>
      </c>
      <c r="C9185" s="1" t="str">
        <f t="shared" si="1241"/>
        <v>21:0675</v>
      </c>
      <c r="D9185" s="1" t="str">
        <f t="shared" si="1242"/>
        <v>21:0205</v>
      </c>
      <c r="E9185" t="s">
        <v>35553</v>
      </c>
      <c r="F9185" t="s">
        <v>35554</v>
      </c>
      <c r="H9185">
        <v>63.109783399999998</v>
      </c>
      <c r="I9185">
        <v>-136.3872513</v>
      </c>
      <c r="J9185" s="1" t="str">
        <f t="shared" si="1243"/>
        <v>Fluid (stream)</v>
      </c>
      <c r="K9185" s="1" t="str">
        <f t="shared" si="1244"/>
        <v>Untreated Water</v>
      </c>
      <c r="O9185">
        <v>2.5000000000000001E-2</v>
      </c>
      <c r="P9185">
        <v>60</v>
      </c>
      <c r="Q9185">
        <v>7.3</v>
      </c>
    </row>
    <row r="9186" spans="1:17" hidden="1" x14ac:dyDescent="0.3">
      <c r="A9186" t="s">
        <v>35555</v>
      </c>
      <c r="B9186" t="s">
        <v>35556</v>
      </c>
      <c r="C9186" s="1" t="str">
        <f t="shared" si="1241"/>
        <v>21:0675</v>
      </c>
      <c r="D9186" s="1" t="str">
        <f t="shared" si="1242"/>
        <v>21:0205</v>
      </c>
      <c r="E9186" t="s">
        <v>35557</v>
      </c>
      <c r="F9186" t="s">
        <v>35558</v>
      </c>
      <c r="H9186">
        <v>63.129492499999998</v>
      </c>
      <c r="I9186">
        <v>-136.36005119999999</v>
      </c>
      <c r="J9186" s="1" t="str">
        <f t="shared" si="1243"/>
        <v>Fluid (stream)</v>
      </c>
      <c r="K9186" s="1" t="str">
        <f t="shared" si="1244"/>
        <v>Untreated Water</v>
      </c>
      <c r="O9186">
        <v>2.5000000000000001E-2</v>
      </c>
      <c r="P9186">
        <v>60</v>
      </c>
      <c r="Q9186">
        <v>7.1</v>
      </c>
    </row>
    <row r="9187" spans="1:17" hidden="1" x14ac:dyDescent="0.3">
      <c r="A9187" t="s">
        <v>35559</v>
      </c>
      <c r="B9187" t="s">
        <v>35560</v>
      </c>
      <c r="C9187" s="1" t="str">
        <f t="shared" si="1241"/>
        <v>21:0675</v>
      </c>
      <c r="D9187" s="1" t="str">
        <f t="shared" si="1242"/>
        <v>21:0205</v>
      </c>
      <c r="E9187" t="s">
        <v>35561</v>
      </c>
      <c r="F9187" t="s">
        <v>35562</v>
      </c>
      <c r="H9187">
        <v>63.1330168</v>
      </c>
      <c r="I9187">
        <v>-136.37245350000001</v>
      </c>
      <c r="J9187" s="1" t="str">
        <f t="shared" si="1243"/>
        <v>Fluid (stream)</v>
      </c>
      <c r="K9187" s="1" t="str">
        <f t="shared" si="1244"/>
        <v>Untreated Water</v>
      </c>
      <c r="O9187">
        <v>3</v>
      </c>
      <c r="P9187">
        <v>80</v>
      </c>
      <c r="Q9187">
        <v>7.8</v>
      </c>
    </row>
    <row r="9188" spans="1:17" hidden="1" x14ac:dyDescent="0.3">
      <c r="A9188" t="s">
        <v>35563</v>
      </c>
      <c r="B9188" t="s">
        <v>35564</v>
      </c>
      <c r="C9188" s="1" t="str">
        <f t="shared" si="1241"/>
        <v>21:0675</v>
      </c>
      <c r="D9188" s="1" t="str">
        <f t="shared" si="1242"/>
        <v>21:0205</v>
      </c>
      <c r="E9188" t="s">
        <v>35565</v>
      </c>
      <c r="F9188" t="s">
        <v>35566</v>
      </c>
      <c r="H9188">
        <v>63.150329599999999</v>
      </c>
      <c r="I9188">
        <v>-136.33923669999999</v>
      </c>
      <c r="J9188" s="1" t="str">
        <f t="shared" si="1243"/>
        <v>Fluid (stream)</v>
      </c>
      <c r="K9188" s="1" t="str">
        <f t="shared" si="1244"/>
        <v>Untreated Water</v>
      </c>
      <c r="O9188">
        <v>2.7</v>
      </c>
      <c r="P9188">
        <v>120</v>
      </c>
      <c r="Q9188">
        <v>8</v>
      </c>
    </row>
    <row r="9189" spans="1:17" hidden="1" x14ac:dyDescent="0.3">
      <c r="A9189" t="s">
        <v>35567</v>
      </c>
      <c r="B9189" t="s">
        <v>35568</v>
      </c>
      <c r="C9189" s="1" t="str">
        <f t="shared" si="1241"/>
        <v>21:0675</v>
      </c>
      <c r="D9189" s="1" t="str">
        <f t="shared" si="1242"/>
        <v>21:0205</v>
      </c>
      <c r="E9189" t="s">
        <v>35569</v>
      </c>
      <c r="F9189" t="s">
        <v>35570</v>
      </c>
      <c r="H9189">
        <v>63.128809099999998</v>
      </c>
      <c r="I9189">
        <v>-136.29243529999999</v>
      </c>
      <c r="J9189" s="1" t="str">
        <f t="shared" si="1243"/>
        <v>Fluid (stream)</v>
      </c>
      <c r="K9189" s="1" t="str">
        <f t="shared" si="1244"/>
        <v>Untreated Water</v>
      </c>
      <c r="O9189">
        <v>2.5000000000000001E-2</v>
      </c>
      <c r="P9189">
        <v>110</v>
      </c>
      <c r="Q9189">
        <v>7.3</v>
      </c>
    </row>
    <row r="9190" spans="1:17" hidden="1" x14ac:dyDescent="0.3">
      <c r="A9190" t="s">
        <v>35571</v>
      </c>
      <c r="B9190" t="s">
        <v>35572</v>
      </c>
      <c r="C9190" s="1" t="str">
        <f t="shared" si="1241"/>
        <v>21:0675</v>
      </c>
      <c r="D9190" s="1" t="str">
        <f t="shared" si="1242"/>
        <v>21:0205</v>
      </c>
      <c r="E9190" t="s">
        <v>35573</v>
      </c>
      <c r="F9190" t="s">
        <v>35574</v>
      </c>
      <c r="H9190">
        <v>63.114540300000002</v>
      </c>
      <c r="I9190">
        <v>-136.26125740000001</v>
      </c>
      <c r="J9190" s="1" t="str">
        <f t="shared" si="1243"/>
        <v>Fluid (stream)</v>
      </c>
      <c r="K9190" s="1" t="str">
        <f t="shared" si="1244"/>
        <v>Untreated Water</v>
      </c>
      <c r="O9190">
        <v>1.7</v>
      </c>
      <c r="P9190">
        <v>140</v>
      </c>
      <c r="Q9190">
        <v>7.4</v>
      </c>
    </row>
    <row r="9191" spans="1:17" hidden="1" x14ac:dyDescent="0.3">
      <c r="A9191" t="s">
        <v>35575</v>
      </c>
      <c r="B9191" t="s">
        <v>35576</v>
      </c>
      <c r="C9191" s="1" t="str">
        <f t="shared" si="1241"/>
        <v>21:0675</v>
      </c>
      <c r="D9191" s="1" t="str">
        <f t="shared" si="1242"/>
        <v>21:0205</v>
      </c>
      <c r="E9191" t="s">
        <v>35577</v>
      </c>
      <c r="F9191" t="s">
        <v>35578</v>
      </c>
      <c r="H9191">
        <v>63.097952800000002</v>
      </c>
      <c r="I9191">
        <v>-136.28692570000001</v>
      </c>
      <c r="J9191" s="1" t="str">
        <f t="shared" si="1243"/>
        <v>Fluid (stream)</v>
      </c>
      <c r="K9191" s="1" t="str">
        <f t="shared" si="1244"/>
        <v>Untreated Water</v>
      </c>
      <c r="O9191">
        <v>2.5000000000000001E-2</v>
      </c>
      <c r="P9191">
        <v>50</v>
      </c>
      <c r="Q9191">
        <v>6.6</v>
      </c>
    </row>
    <row r="9192" spans="1:17" hidden="1" x14ac:dyDescent="0.3">
      <c r="A9192" t="s">
        <v>35579</v>
      </c>
      <c r="B9192" t="s">
        <v>35580</v>
      </c>
      <c r="C9192" s="1" t="str">
        <f t="shared" si="1241"/>
        <v>21:0675</v>
      </c>
      <c r="D9192" s="1" t="str">
        <f t="shared" si="1242"/>
        <v>21:0205</v>
      </c>
      <c r="E9192" t="s">
        <v>35581</v>
      </c>
      <c r="F9192" t="s">
        <v>35582</v>
      </c>
      <c r="H9192">
        <v>63.106453500000001</v>
      </c>
      <c r="I9192">
        <v>-136.22759780000001</v>
      </c>
      <c r="J9192" s="1" t="str">
        <f t="shared" si="1243"/>
        <v>Fluid (stream)</v>
      </c>
      <c r="K9192" s="1" t="str">
        <f t="shared" si="1244"/>
        <v>Untreated Water</v>
      </c>
      <c r="O9192">
        <v>6</v>
      </c>
      <c r="P9192">
        <v>110</v>
      </c>
      <c r="Q9192">
        <v>8</v>
      </c>
    </row>
    <row r="9193" spans="1:17" hidden="1" x14ac:dyDescent="0.3">
      <c r="A9193" t="s">
        <v>35583</v>
      </c>
      <c r="B9193" t="s">
        <v>35584</v>
      </c>
      <c r="C9193" s="1" t="str">
        <f t="shared" si="1241"/>
        <v>21:0675</v>
      </c>
      <c r="D9193" s="1" t="str">
        <f t="shared" si="1242"/>
        <v>21:0205</v>
      </c>
      <c r="E9193" t="s">
        <v>35585</v>
      </c>
      <c r="F9193" t="s">
        <v>35586</v>
      </c>
      <c r="H9193">
        <v>63.154670500000002</v>
      </c>
      <c r="I9193">
        <v>-136.17109919999999</v>
      </c>
      <c r="J9193" s="1" t="str">
        <f t="shared" si="1243"/>
        <v>Fluid (stream)</v>
      </c>
      <c r="K9193" s="1" t="str">
        <f t="shared" si="1244"/>
        <v>Untreated Water</v>
      </c>
      <c r="O9193">
        <v>0.27</v>
      </c>
      <c r="P9193">
        <v>150</v>
      </c>
      <c r="Q9193">
        <v>7.5</v>
      </c>
    </row>
    <row r="9194" spans="1:17" hidden="1" x14ac:dyDescent="0.3">
      <c r="A9194" t="s">
        <v>35587</v>
      </c>
      <c r="B9194" t="s">
        <v>35588</v>
      </c>
      <c r="C9194" s="1" t="str">
        <f t="shared" si="1241"/>
        <v>21:0675</v>
      </c>
      <c r="D9194" s="1" t="str">
        <f t="shared" si="1242"/>
        <v>21:0205</v>
      </c>
      <c r="E9194" t="s">
        <v>35589</v>
      </c>
      <c r="F9194" t="s">
        <v>35590</v>
      </c>
      <c r="H9194">
        <v>63.181008400000003</v>
      </c>
      <c r="I9194">
        <v>-136.20613109999999</v>
      </c>
      <c r="J9194" s="1" t="str">
        <f t="shared" si="1243"/>
        <v>Fluid (stream)</v>
      </c>
      <c r="K9194" s="1" t="str">
        <f t="shared" si="1244"/>
        <v>Untreated Water</v>
      </c>
      <c r="O9194">
        <v>1.3</v>
      </c>
      <c r="P9194">
        <v>200</v>
      </c>
      <c r="Q9194">
        <v>7.5</v>
      </c>
    </row>
    <row r="9195" spans="1:17" hidden="1" x14ac:dyDescent="0.3">
      <c r="A9195" t="s">
        <v>35591</v>
      </c>
      <c r="B9195" t="s">
        <v>35592</v>
      </c>
      <c r="C9195" s="1" t="str">
        <f t="shared" si="1241"/>
        <v>21:0675</v>
      </c>
      <c r="D9195" s="1" t="str">
        <f t="shared" si="1242"/>
        <v>21:0205</v>
      </c>
      <c r="E9195" t="s">
        <v>35593</v>
      </c>
      <c r="F9195" t="s">
        <v>35594</v>
      </c>
      <c r="H9195">
        <v>63.183761099999998</v>
      </c>
      <c r="I9195">
        <v>-136.22007350000001</v>
      </c>
      <c r="J9195" s="1" t="str">
        <f t="shared" si="1243"/>
        <v>Fluid (stream)</v>
      </c>
      <c r="K9195" s="1" t="str">
        <f t="shared" si="1244"/>
        <v>Untreated Water</v>
      </c>
      <c r="O9195">
        <v>2.5000000000000001E-2</v>
      </c>
      <c r="P9195">
        <v>170</v>
      </c>
      <c r="Q9195">
        <v>6.7</v>
      </c>
    </row>
    <row r="9196" spans="1:17" hidden="1" x14ac:dyDescent="0.3">
      <c r="A9196" t="s">
        <v>35595</v>
      </c>
      <c r="B9196" t="s">
        <v>35596</v>
      </c>
      <c r="C9196" s="1" t="str">
        <f t="shared" si="1241"/>
        <v>21:0675</v>
      </c>
      <c r="D9196" s="1" t="str">
        <f t="shared" si="1242"/>
        <v>21:0205</v>
      </c>
      <c r="E9196" t="s">
        <v>35597</v>
      </c>
      <c r="F9196" t="s">
        <v>35598</v>
      </c>
      <c r="H9196">
        <v>63.203187999999997</v>
      </c>
      <c r="I9196">
        <v>-136.15356980000001</v>
      </c>
      <c r="J9196" s="1" t="str">
        <f t="shared" si="1243"/>
        <v>Fluid (stream)</v>
      </c>
      <c r="K9196" s="1" t="str">
        <f t="shared" si="1244"/>
        <v>Untreated Water</v>
      </c>
      <c r="O9196">
        <v>2.2999999999999998</v>
      </c>
      <c r="P9196">
        <v>140</v>
      </c>
      <c r="Q9196">
        <v>7.3</v>
      </c>
    </row>
    <row r="9197" spans="1:17" hidden="1" x14ac:dyDescent="0.3">
      <c r="A9197" t="s">
        <v>35599</v>
      </c>
      <c r="B9197" t="s">
        <v>35600</v>
      </c>
      <c r="C9197" s="1" t="str">
        <f t="shared" si="1241"/>
        <v>21:0675</v>
      </c>
      <c r="D9197" s="1" t="str">
        <f t="shared" si="1242"/>
        <v>21:0205</v>
      </c>
      <c r="E9197" t="s">
        <v>35601</v>
      </c>
      <c r="F9197" t="s">
        <v>35602</v>
      </c>
      <c r="H9197">
        <v>63.413948599999998</v>
      </c>
      <c r="I9197">
        <v>-136.1860217</v>
      </c>
      <c r="J9197" s="1" t="str">
        <f t="shared" si="1243"/>
        <v>Fluid (stream)</v>
      </c>
      <c r="K9197" s="1" t="str">
        <f t="shared" si="1244"/>
        <v>Untreated Water</v>
      </c>
      <c r="O9197">
        <v>2.5000000000000001E-2</v>
      </c>
      <c r="P9197">
        <v>60</v>
      </c>
      <c r="Q9197">
        <v>7.1</v>
      </c>
    </row>
    <row r="9198" spans="1:17" hidden="1" x14ac:dyDescent="0.3">
      <c r="A9198" t="s">
        <v>35603</v>
      </c>
      <c r="B9198" t="s">
        <v>35604</v>
      </c>
      <c r="C9198" s="1" t="str">
        <f t="shared" si="1241"/>
        <v>21:0675</v>
      </c>
      <c r="D9198" s="1" t="str">
        <f t="shared" si="1242"/>
        <v>21:0205</v>
      </c>
      <c r="E9198" t="s">
        <v>35605</v>
      </c>
      <c r="F9198" t="s">
        <v>35606</v>
      </c>
      <c r="H9198">
        <v>63.388652899999997</v>
      </c>
      <c r="I9198">
        <v>-136.1764953</v>
      </c>
      <c r="J9198" s="1" t="str">
        <f t="shared" si="1243"/>
        <v>Fluid (stream)</v>
      </c>
      <c r="K9198" s="1" t="str">
        <f t="shared" si="1244"/>
        <v>Untreated Water</v>
      </c>
      <c r="O9198">
        <v>0.06</v>
      </c>
      <c r="P9198">
        <v>70</v>
      </c>
      <c r="Q9198">
        <v>7.1</v>
      </c>
    </row>
    <row r="9199" spans="1:17" hidden="1" x14ac:dyDescent="0.3">
      <c r="A9199" t="s">
        <v>35607</v>
      </c>
      <c r="B9199" t="s">
        <v>35608</v>
      </c>
      <c r="C9199" s="1" t="str">
        <f t="shared" si="1241"/>
        <v>21:0675</v>
      </c>
      <c r="D9199" s="1" t="str">
        <f t="shared" si="1242"/>
        <v>21:0205</v>
      </c>
      <c r="E9199" t="s">
        <v>35605</v>
      </c>
      <c r="F9199" t="s">
        <v>35609</v>
      </c>
      <c r="H9199">
        <v>63.388652899999997</v>
      </c>
      <c r="I9199">
        <v>-136.1764953</v>
      </c>
      <c r="J9199" s="1" t="str">
        <f t="shared" si="1243"/>
        <v>Fluid (stream)</v>
      </c>
      <c r="K9199" s="1" t="str">
        <f t="shared" si="1244"/>
        <v>Untreated Water</v>
      </c>
      <c r="O9199">
        <v>2.5000000000000001E-2</v>
      </c>
      <c r="P9199">
        <v>70</v>
      </c>
      <c r="Q9199">
        <v>7</v>
      </c>
    </row>
    <row r="9200" spans="1:17" hidden="1" x14ac:dyDescent="0.3">
      <c r="A9200" t="s">
        <v>35610</v>
      </c>
      <c r="B9200" t="s">
        <v>35611</v>
      </c>
      <c r="C9200" s="1" t="str">
        <f t="shared" si="1241"/>
        <v>21:0675</v>
      </c>
      <c r="D9200" s="1" t="str">
        <f t="shared" si="1242"/>
        <v>21:0205</v>
      </c>
      <c r="E9200" t="s">
        <v>35612</v>
      </c>
      <c r="F9200" t="s">
        <v>35613</v>
      </c>
      <c r="H9200">
        <v>63.390797399999997</v>
      </c>
      <c r="I9200">
        <v>-136.14020149999999</v>
      </c>
      <c r="J9200" s="1" t="str">
        <f t="shared" si="1243"/>
        <v>Fluid (stream)</v>
      </c>
      <c r="K9200" s="1" t="str">
        <f t="shared" si="1244"/>
        <v>Untreated Water</v>
      </c>
      <c r="O9200">
        <v>0.09</v>
      </c>
      <c r="P9200">
        <v>60</v>
      </c>
      <c r="Q9200">
        <v>7.1</v>
      </c>
    </row>
    <row r="9201" spans="1:17" hidden="1" x14ac:dyDescent="0.3">
      <c r="A9201" t="s">
        <v>35614</v>
      </c>
      <c r="B9201" t="s">
        <v>35615</v>
      </c>
      <c r="C9201" s="1" t="str">
        <f t="shared" si="1241"/>
        <v>21:0675</v>
      </c>
      <c r="D9201" s="1" t="str">
        <f t="shared" si="1242"/>
        <v>21:0205</v>
      </c>
      <c r="E9201" t="s">
        <v>35616</v>
      </c>
      <c r="F9201" t="s">
        <v>35617</v>
      </c>
      <c r="H9201">
        <v>63.414940999999999</v>
      </c>
      <c r="I9201">
        <v>-136.10622860000001</v>
      </c>
      <c r="J9201" s="1" t="str">
        <f t="shared" si="1243"/>
        <v>Fluid (stream)</v>
      </c>
      <c r="K9201" s="1" t="str">
        <f t="shared" si="1244"/>
        <v>Untreated Water</v>
      </c>
      <c r="O9201">
        <v>2.5000000000000001E-2</v>
      </c>
      <c r="P9201">
        <v>50</v>
      </c>
      <c r="Q9201">
        <v>6.7</v>
      </c>
    </row>
    <row r="9202" spans="1:17" hidden="1" x14ac:dyDescent="0.3">
      <c r="A9202" t="s">
        <v>35618</v>
      </c>
      <c r="B9202" t="s">
        <v>35619</v>
      </c>
      <c r="C9202" s="1" t="str">
        <f t="shared" si="1241"/>
        <v>21:0675</v>
      </c>
      <c r="D9202" s="1" t="str">
        <f t="shared" si="1242"/>
        <v>21:0205</v>
      </c>
      <c r="E9202" t="s">
        <v>35620</v>
      </c>
      <c r="F9202" t="s">
        <v>35621</v>
      </c>
      <c r="H9202">
        <v>63.359769499999999</v>
      </c>
      <c r="I9202">
        <v>-136.16656090000001</v>
      </c>
      <c r="J9202" s="1" t="str">
        <f t="shared" si="1243"/>
        <v>Fluid (stream)</v>
      </c>
      <c r="K9202" s="1" t="str">
        <f t="shared" si="1244"/>
        <v>Untreated Water</v>
      </c>
      <c r="O9202">
        <v>2.5000000000000001E-2</v>
      </c>
      <c r="P9202">
        <v>30</v>
      </c>
      <c r="Q9202">
        <v>7</v>
      </c>
    </row>
    <row r="9203" spans="1:17" hidden="1" x14ac:dyDescent="0.3">
      <c r="A9203" t="s">
        <v>35622</v>
      </c>
      <c r="B9203" t="s">
        <v>35623</v>
      </c>
      <c r="C9203" s="1" t="str">
        <f t="shared" si="1241"/>
        <v>21:0675</v>
      </c>
      <c r="D9203" s="1" t="str">
        <f t="shared" si="1242"/>
        <v>21:0205</v>
      </c>
      <c r="E9203" t="s">
        <v>35624</v>
      </c>
      <c r="F9203" t="s">
        <v>35625</v>
      </c>
      <c r="H9203">
        <v>63.335112799999997</v>
      </c>
      <c r="I9203">
        <v>-136.1708768</v>
      </c>
      <c r="J9203" s="1" t="str">
        <f t="shared" si="1243"/>
        <v>Fluid (stream)</v>
      </c>
      <c r="K9203" s="1" t="str">
        <f t="shared" si="1244"/>
        <v>Untreated Water</v>
      </c>
      <c r="O9203">
        <v>2.5000000000000001E-2</v>
      </c>
      <c r="P9203">
        <v>30</v>
      </c>
      <c r="Q9203">
        <v>6.4</v>
      </c>
    </row>
    <row r="9204" spans="1:17" hidden="1" x14ac:dyDescent="0.3">
      <c r="A9204" t="s">
        <v>35626</v>
      </c>
      <c r="B9204" t="s">
        <v>35627</v>
      </c>
      <c r="C9204" s="1" t="str">
        <f t="shared" si="1241"/>
        <v>21:0675</v>
      </c>
      <c r="D9204" s="1" t="str">
        <f t="shared" si="1242"/>
        <v>21:0205</v>
      </c>
      <c r="E9204" t="s">
        <v>35628</v>
      </c>
      <c r="F9204" t="s">
        <v>35629</v>
      </c>
      <c r="H9204">
        <v>63.358430800000001</v>
      </c>
      <c r="I9204">
        <v>-136.23044970000001</v>
      </c>
      <c r="J9204" s="1" t="str">
        <f t="shared" si="1243"/>
        <v>Fluid (stream)</v>
      </c>
      <c r="K9204" s="1" t="str">
        <f t="shared" si="1244"/>
        <v>Untreated Water</v>
      </c>
      <c r="O9204">
        <v>2.5000000000000001E-2</v>
      </c>
      <c r="P9204">
        <v>30</v>
      </c>
      <c r="Q9204">
        <v>6.2</v>
      </c>
    </row>
    <row r="9205" spans="1:17" hidden="1" x14ac:dyDescent="0.3">
      <c r="A9205" t="s">
        <v>35630</v>
      </c>
      <c r="B9205" t="s">
        <v>35631</v>
      </c>
      <c r="C9205" s="1" t="str">
        <f t="shared" si="1241"/>
        <v>21:0675</v>
      </c>
      <c r="D9205" s="1" t="str">
        <f>HYPERLINK("http://geochem.nrcan.gc.ca/cdogs/content/svy/svy_e.htm", "")</f>
        <v/>
      </c>
      <c r="G9205" s="1" t="str">
        <f>HYPERLINK("http://geochem.nrcan.gc.ca/cdogs/content/cr_/cr_00082_e.htm", "82")</f>
        <v>82</v>
      </c>
      <c r="J9205" t="s">
        <v>11453</v>
      </c>
      <c r="K9205" t="s">
        <v>11454</v>
      </c>
      <c r="O9205">
        <v>1.2</v>
      </c>
      <c r="P9205">
        <v>290</v>
      </c>
      <c r="Q9205">
        <v>7.3</v>
      </c>
    </row>
    <row r="9206" spans="1:17" hidden="1" x14ac:dyDescent="0.3">
      <c r="A9206" t="s">
        <v>35632</v>
      </c>
      <c r="B9206" t="s">
        <v>35633</v>
      </c>
      <c r="C9206" s="1" t="str">
        <f t="shared" si="1241"/>
        <v>21:0675</v>
      </c>
      <c r="D9206" s="1" t="str">
        <f t="shared" ref="D9206:D9216" si="1245">HYPERLINK("http://geochem.nrcan.gc.ca/cdogs/content/svy/svy210205_e.htm", "21:0205")</f>
        <v>21:0205</v>
      </c>
      <c r="E9206" t="s">
        <v>35634</v>
      </c>
      <c r="F9206" t="s">
        <v>35635</v>
      </c>
      <c r="H9206">
        <v>63.381705599999997</v>
      </c>
      <c r="I9206">
        <v>-136.23460539999999</v>
      </c>
      <c r="J9206" s="1" t="str">
        <f t="shared" ref="J9206:J9216" si="1246">HYPERLINK("http://geochem.nrcan.gc.ca/cdogs/content/kwd/kwd020018_e.htm", "Fluid (stream)")</f>
        <v>Fluid (stream)</v>
      </c>
      <c r="K9206" s="1" t="str">
        <f t="shared" ref="K9206:K9216" si="1247">HYPERLINK("http://geochem.nrcan.gc.ca/cdogs/content/kwd/kwd080007_e.htm", "Untreated Water")</f>
        <v>Untreated Water</v>
      </c>
    </row>
    <row r="9207" spans="1:17" hidden="1" x14ac:dyDescent="0.3">
      <c r="A9207" t="s">
        <v>35636</v>
      </c>
      <c r="B9207" t="s">
        <v>35637</v>
      </c>
      <c r="C9207" s="1" t="str">
        <f t="shared" si="1241"/>
        <v>21:0675</v>
      </c>
      <c r="D9207" s="1" t="str">
        <f t="shared" si="1245"/>
        <v>21:0205</v>
      </c>
      <c r="E9207" t="s">
        <v>35638</v>
      </c>
      <c r="F9207" t="s">
        <v>35639</v>
      </c>
      <c r="H9207">
        <v>63.3649919</v>
      </c>
      <c r="I9207">
        <v>-136.28021319999999</v>
      </c>
      <c r="J9207" s="1" t="str">
        <f t="shared" si="1246"/>
        <v>Fluid (stream)</v>
      </c>
      <c r="K9207" s="1" t="str">
        <f t="shared" si="1247"/>
        <v>Untreated Water</v>
      </c>
      <c r="O9207">
        <v>2.5000000000000001E-2</v>
      </c>
      <c r="P9207">
        <v>40</v>
      </c>
      <c r="Q9207">
        <v>7.1</v>
      </c>
    </row>
    <row r="9208" spans="1:17" hidden="1" x14ac:dyDescent="0.3">
      <c r="A9208" t="s">
        <v>35640</v>
      </c>
      <c r="B9208" t="s">
        <v>35641</v>
      </c>
      <c r="C9208" s="1" t="str">
        <f t="shared" si="1241"/>
        <v>21:0675</v>
      </c>
      <c r="D9208" s="1" t="str">
        <f t="shared" si="1245"/>
        <v>21:0205</v>
      </c>
      <c r="E9208" t="s">
        <v>35642</v>
      </c>
      <c r="F9208" t="s">
        <v>35643</v>
      </c>
      <c r="H9208">
        <v>63.3798222</v>
      </c>
      <c r="I9208">
        <v>-136.30859839999999</v>
      </c>
      <c r="J9208" s="1" t="str">
        <f t="shared" si="1246"/>
        <v>Fluid (stream)</v>
      </c>
      <c r="K9208" s="1" t="str">
        <f t="shared" si="1247"/>
        <v>Untreated Water</v>
      </c>
      <c r="O9208">
        <v>2.5000000000000001E-2</v>
      </c>
      <c r="P9208">
        <v>30</v>
      </c>
      <c r="Q9208">
        <v>7.1</v>
      </c>
    </row>
    <row r="9209" spans="1:17" hidden="1" x14ac:dyDescent="0.3">
      <c r="A9209" t="s">
        <v>35644</v>
      </c>
      <c r="B9209" t="s">
        <v>35645</v>
      </c>
      <c r="C9209" s="1" t="str">
        <f t="shared" si="1241"/>
        <v>21:0675</v>
      </c>
      <c r="D9209" s="1" t="str">
        <f t="shared" si="1245"/>
        <v>21:0205</v>
      </c>
      <c r="E9209" t="s">
        <v>35646</v>
      </c>
      <c r="F9209" t="s">
        <v>35647</v>
      </c>
      <c r="H9209">
        <v>63.379531499999999</v>
      </c>
      <c r="I9209">
        <v>-136.29526279999999</v>
      </c>
      <c r="J9209" s="1" t="str">
        <f t="shared" si="1246"/>
        <v>Fluid (stream)</v>
      </c>
      <c r="K9209" s="1" t="str">
        <f t="shared" si="1247"/>
        <v>Untreated Water</v>
      </c>
      <c r="O9209">
        <v>2.5000000000000001E-2</v>
      </c>
      <c r="P9209">
        <v>30</v>
      </c>
      <c r="Q9209">
        <v>7.2</v>
      </c>
    </row>
    <row r="9210" spans="1:17" hidden="1" x14ac:dyDescent="0.3">
      <c r="A9210" t="s">
        <v>35648</v>
      </c>
      <c r="B9210" t="s">
        <v>35649</v>
      </c>
      <c r="C9210" s="1" t="str">
        <f t="shared" si="1241"/>
        <v>21:0675</v>
      </c>
      <c r="D9210" s="1" t="str">
        <f t="shared" si="1245"/>
        <v>21:0205</v>
      </c>
      <c r="E9210" t="s">
        <v>35650</v>
      </c>
      <c r="F9210" t="s">
        <v>35651</v>
      </c>
      <c r="H9210">
        <v>63.349449</v>
      </c>
      <c r="I9210">
        <v>-136.3102556</v>
      </c>
      <c r="J9210" s="1" t="str">
        <f t="shared" si="1246"/>
        <v>Fluid (stream)</v>
      </c>
      <c r="K9210" s="1" t="str">
        <f t="shared" si="1247"/>
        <v>Untreated Water</v>
      </c>
      <c r="O9210">
        <v>2.5000000000000001E-2</v>
      </c>
      <c r="P9210">
        <v>60</v>
      </c>
      <c r="Q9210">
        <v>6.8</v>
      </c>
    </row>
    <row r="9211" spans="1:17" hidden="1" x14ac:dyDescent="0.3">
      <c r="A9211" t="s">
        <v>35652</v>
      </c>
      <c r="B9211" t="s">
        <v>35653</v>
      </c>
      <c r="C9211" s="1" t="str">
        <f t="shared" si="1241"/>
        <v>21:0675</v>
      </c>
      <c r="D9211" s="1" t="str">
        <f t="shared" si="1245"/>
        <v>21:0205</v>
      </c>
      <c r="E9211" t="s">
        <v>35654</v>
      </c>
      <c r="F9211" t="s">
        <v>35655</v>
      </c>
      <c r="H9211">
        <v>63.333578799999998</v>
      </c>
      <c r="I9211">
        <v>-136.31704329999999</v>
      </c>
      <c r="J9211" s="1" t="str">
        <f t="shared" si="1246"/>
        <v>Fluid (stream)</v>
      </c>
      <c r="K9211" s="1" t="str">
        <f t="shared" si="1247"/>
        <v>Untreated Water</v>
      </c>
      <c r="O9211">
        <v>0.14000000000000001</v>
      </c>
      <c r="P9211">
        <v>130</v>
      </c>
      <c r="Q9211">
        <v>7.4</v>
      </c>
    </row>
    <row r="9212" spans="1:17" hidden="1" x14ac:dyDescent="0.3">
      <c r="A9212" t="s">
        <v>35656</v>
      </c>
      <c r="B9212" t="s">
        <v>35657</v>
      </c>
      <c r="C9212" s="1" t="str">
        <f t="shared" si="1241"/>
        <v>21:0675</v>
      </c>
      <c r="D9212" s="1" t="str">
        <f t="shared" si="1245"/>
        <v>21:0205</v>
      </c>
      <c r="E9212" t="s">
        <v>35658</v>
      </c>
      <c r="F9212" t="s">
        <v>35659</v>
      </c>
      <c r="H9212">
        <v>63.321177800000001</v>
      </c>
      <c r="I9212">
        <v>-136.28230139999999</v>
      </c>
      <c r="J9212" s="1" t="str">
        <f t="shared" si="1246"/>
        <v>Fluid (stream)</v>
      </c>
      <c r="K9212" s="1" t="str">
        <f t="shared" si="1247"/>
        <v>Untreated Water</v>
      </c>
      <c r="O9212">
        <v>2.5000000000000001E-2</v>
      </c>
      <c r="P9212">
        <v>40</v>
      </c>
      <c r="Q9212">
        <v>7</v>
      </c>
    </row>
    <row r="9213" spans="1:17" hidden="1" x14ac:dyDescent="0.3">
      <c r="A9213" t="s">
        <v>35660</v>
      </c>
      <c r="B9213" t="s">
        <v>35661</v>
      </c>
      <c r="C9213" s="1" t="str">
        <f t="shared" si="1241"/>
        <v>21:0675</v>
      </c>
      <c r="D9213" s="1" t="str">
        <f t="shared" si="1245"/>
        <v>21:0205</v>
      </c>
      <c r="E9213" t="s">
        <v>35662</v>
      </c>
      <c r="F9213" t="s">
        <v>35663</v>
      </c>
      <c r="H9213">
        <v>63.307251600000001</v>
      </c>
      <c r="I9213">
        <v>-136.30339230000001</v>
      </c>
      <c r="J9213" s="1" t="str">
        <f t="shared" si="1246"/>
        <v>Fluid (stream)</v>
      </c>
      <c r="K9213" s="1" t="str">
        <f t="shared" si="1247"/>
        <v>Untreated Water</v>
      </c>
      <c r="O9213">
        <v>2.5000000000000001E-2</v>
      </c>
      <c r="P9213">
        <v>50</v>
      </c>
      <c r="Q9213">
        <v>6.3</v>
      </c>
    </row>
    <row r="9214" spans="1:17" hidden="1" x14ac:dyDescent="0.3">
      <c r="A9214" t="s">
        <v>35664</v>
      </c>
      <c r="B9214" t="s">
        <v>35665</v>
      </c>
      <c r="C9214" s="1" t="str">
        <f t="shared" si="1241"/>
        <v>21:0675</v>
      </c>
      <c r="D9214" s="1" t="str">
        <f t="shared" si="1245"/>
        <v>21:0205</v>
      </c>
      <c r="E9214" t="s">
        <v>35666</v>
      </c>
      <c r="F9214" t="s">
        <v>35667</v>
      </c>
      <c r="H9214">
        <v>63.289969900000003</v>
      </c>
      <c r="I9214">
        <v>-136.28793669999999</v>
      </c>
      <c r="J9214" s="1" t="str">
        <f t="shared" si="1246"/>
        <v>Fluid (stream)</v>
      </c>
      <c r="K9214" s="1" t="str">
        <f t="shared" si="1247"/>
        <v>Untreated Water</v>
      </c>
      <c r="O9214">
        <v>0.7</v>
      </c>
      <c r="P9214">
        <v>230</v>
      </c>
      <c r="Q9214">
        <v>7.4</v>
      </c>
    </row>
    <row r="9215" spans="1:17" hidden="1" x14ac:dyDescent="0.3">
      <c r="A9215" t="s">
        <v>35668</v>
      </c>
      <c r="B9215" t="s">
        <v>35669</v>
      </c>
      <c r="C9215" s="1" t="str">
        <f t="shared" si="1241"/>
        <v>21:0675</v>
      </c>
      <c r="D9215" s="1" t="str">
        <f t="shared" si="1245"/>
        <v>21:0205</v>
      </c>
      <c r="E9215" t="s">
        <v>35670</v>
      </c>
      <c r="F9215" t="s">
        <v>35671</v>
      </c>
      <c r="H9215">
        <v>63.294689400000003</v>
      </c>
      <c r="I9215">
        <v>-136.24907640000001</v>
      </c>
      <c r="J9215" s="1" t="str">
        <f t="shared" si="1246"/>
        <v>Fluid (stream)</v>
      </c>
      <c r="K9215" s="1" t="str">
        <f t="shared" si="1247"/>
        <v>Untreated Water</v>
      </c>
      <c r="O9215">
        <v>0.18</v>
      </c>
      <c r="P9215">
        <v>40</v>
      </c>
      <c r="Q9215">
        <v>7.2</v>
      </c>
    </row>
    <row r="9216" spans="1:17" hidden="1" x14ac:dyDescent="0.3">
      <c r="A9216" t="s">
        <v>35672</v>
      </c>
      <c r="B9216" t="s">
        <v>35673</v>
      </c>
      <c r="C9216" s="1" t="str">
        <f t="shared" si="1241"/>
        <v>21:0675</v>
      </c>
      <c r="D9216" s="1" t="str">
        <f t="shared" si="1245"/>
        <v>21:0205</v>
      </c>
      <c r="E9216" t="s">
        <v>35674</v>
      </c>
      <c r="F9216" t="s">
        <v>35675</v>
      </c>
      <c r="H9216">
        <v>63.261842399999999</v>
      </c>
      <c r="I9216">
        <v>-136.2695531</v>
      </c>
      <c r="J9216" s="1" t="str">
        <f t="shared" si="1246"/>
        <v>Fluid (stream)</v>
      </c>
      <c r="K9216" s="1" t="str">
        <f t="shared" si="1247"/>
        <v>Untreated Water</v>
      </c>
      <c r="O9216">
        <v>0.11</v>
      </c>
      <c r="P9216">
        <v>40</v>
      </c>
      <c r="Q9216">
        <v>6.5</v>
      </c>
    </row>
    <row r="9217" spans="1:17" hidden="1" x14ac:dyDescent="0.3">
      <c r="A9217" t="s">
        <v>35676</v>
      </c>
      <c r="B9217" t="s">
        <v>35677</v>
      </c>
      <c r="C9217" s="1" t="str">
        <f t="shared" si="1241"/>
        <v>21:0675</v>
      </c>
      <c r="D9217" s="1" t="str">
        <f>HYPERLINK("http://geochem.nrcan.gc.ca/cdogs/content/svy/svy_e.htm", "")</f>
        <v/>
      </c>
      <c r="G9217" s="1" t="str">
        <f>HYPERLINK("http://geochem.nrcan.gc.ca/cdogs/content/cr_/cr_00082_e.htm", "82")</f>
        <v>82</v>
      </c>
      <c r="J9217" t="s">
        <v>11453</v>
      </c>
      <c r="K9217" t="s">
        <v>11454</v>
      </c>
      <c r="O9217">
        <v>1.2</v>
      </c>
      <c r="P9217">
        <v>290</v>
      </c>
      <c r="Q9217">
        <v>7.8</v>
      </c>
    </row>
    <row r="9218" spans="1:17" hidden="1" x14ac:dyDescent="0.3">
      <c r="A9218" t="s">
        <v>35678</v>
      </c>
      <c r="B9218" t="s">
        <v>35679</v>
      </c>
      <c r="C9218" s="1" t="str">
        <f t="shared" si="1241"/>
        <v>21:0675</v>
      </c>
      <c r="D9218" s="1" t="str">
        <f t="shared" ref="D9218:D9249" si="1248">HYPERLINK("http://geochem.nrcan.gc.ca/cdogs/content/svy/svy210205_e.htm", "21:0205")</f>
        <v>21:0205</v>
      </c>
      <c r="E9218" t="s">
        <v>35680</v>
      </c>
      <c r="F9218" t="s">
        <v>35681</v>
      </c>
      <c r="H9218">
        <v>63.265431499999998</v>
      </c>
      <c r="I9218">
        <v>-136.20924220000001</v>
      </c>
      <c r="J9218" s="1" t="str">
        <f t="shared" ref="J9218:J9249" si="1249">HYPERLINK("http://geochem.nrcan.gc.ca/cdogs/content/kwd/kwd020018_e.htm", "Fluid (stream)")</f>
        <v>Fluid (stream)</v>
      </c>
      <c r="K9218" s="1" t="str">
        <f t="shared" ref="K9218:K9249" si="1250">HYPERLINK("http://geochem.nrcan.gc.ca/cdogs/content/kwd/kwd080007_e.htm", "Untreated Water")</f>
        <v>Untreated Water</v>
      </c>
      <c r="O9218">
        <v>0.46</v>
      </c>
      <c r="P9218">
        <v>110</v>
      </c>
      <c r="Q9218">
        <v>6.8</v>
      </c>
    </row>
    <row r="9219" spans="1:17" hidden="1" x14ac:dyDescent="0.3">
      <c r="A9219" t="s">
        <v>35682</v>
      </c>
      <c r="B9219" t="s">
        <v>35683</v>
      </c>
      <c r="C9219" s="1" t="str">
        <f t="shared" si="1241"/>
        <v>21:0675</v>
      </c>
      <c r="D9219" s="1" t="str">
        <f t="shared" si="1248"/>
        <v>21:0205</v>
      </c>
      <c r="E9219" t="s">
        <v>35680</v>
      </c>
      <c r="F9219" t="s">
        <v>35684</v>
      </c>
      <c r="H9219">
        <v>63.265431499999998</v>
      </c>
      <c r="I9219">
        <v>-136.20924220000001</v>
      </c>
      <c r="J9219" s="1" t="str">
        <f t="shared" si="1249"/>
        <v>Fluid (stream)</v>
      </c>
      <c r="K9219" s="1" t="str">
        <f t="shared" si="1250"/>
        <v>Untreated Water</v>
      </c>
      <c r="O9219">
        <v>0.42</v>
      </c>
      <c r="P9219">
        <v>110</v>
      </c>
      <c r="Q9219">
        <v>6.7</v>
      </c>
    </row>
    <row r="9220" spans="1:17" hidden="1" x14ac:dyDescent="0.3">
      <c r="A9220" t="s">
        <v>35685</v>
      </c>
      <c r="B9220" t="s">
        <v>35686</v>
      </c>
      <c r="C9220" s="1" t="str">
        <f t="shared" si="1241"/>
        <v>21:0675</v>
      </c>
      <c r="D9220" s="1" t="str">
        <f t="shared" si="1248"/>
        <v>21:0205</v>
      </c>
      <c r="E9220" t="s">
        <v>35687</v>
      </c>
      <c r="F9220" t="s">
        <v>35688</v>
      </c>
      <c r="H9220">
        <v>63.244669299999998</v>
      </c>
      <c r="I9220">
        <v>-136.19445999999999</v>
      </c>
      <c r="J9220" s="1" t="str">
        <f t="shared" si="1249"/>
        <v>Fluid (stream)</v>
      </c>
      <c r="K9220" s="1" t="str">
        <f t="shared" si="1250"/>
        <v>Untreated Water</v>
      </c>
    </row>
    <row r="9221" spans="1:17" hidden="1" x14ac:dyDescent="0.3">
      <c r="A9221" t="s">
        <v>35689</v>
      </c>
      <c r="B9221" t="s">
        <v>35690</v>
      </c>
      <c r="C9221" s="1" t="str">
        <f t="shared" si="1241"/>
        <v>21:0675</v>
      </c>
      <c r="D9221" s="1" t="str">
        <f t="shared" si="1248"/>
        <v>21:0205</v>
      </c>
      <c r="E9221" t="s">
        <v>35691</v>
      </c>
      <c r="F9221" t="s">
        <v>35692</v>
      </c>
      <c r="H9221">
        <v>63.229772699999998</v>
      </c>
      <c r="I9221">
        <v>-136.23679000000001</v>
      </c>
      <c r="J9221" s="1" t="str">
        <f t="shared" si="1249"/>
        <v>Fluid (stream)</v>
      </c>
      <c r="K9221" s="1" t="str">
        <f t="shared" si="1250"/>
        <v>Untreated Water</v>
      </c>
      <c r="O9221">
        <v>0.53</v>
      </c>
      <c r="P9221">
        <v>80</v>
      </c>
      <c r="Q9221">
        <v>7.3</v>
      </c>
    </row>
    <row r="9222" spans="1:17" hidden="1" x14ac:dyDescent="0.3">
      <c r="A9222" t="s">
        <v>35693</v>
      </c>
      <c r="B9222" t="s">
        <v>35694</v>
      </c>
      <c r="C9222" s="1" t="str">
        <f t="shared" si="1241"/>
        <v>21:0675</v>
      </c>
      <c r="D9222" s="1" t="str">
        <f t="shared" si="1248"/>
        <v>21:0205</v>
      </c>
      <c r="E9222" t="s">
        <v>35695</v>
      </c>
      <c r="F9222" t="s">
        <v>35696</v>
      </c>
      <c r="H9222">
        <v>63.169124500000002</v>
      </c>
      <c r="I9222">
        <v>-136.33571459999999</v>
      </c>
      <c r="J9222" s="1" t="str">
        <f t="shared" si="1249"/>
        <v>Fluid (stream)</v>
      </c>
      <c r="K9222" s="1" t="str">
        <f t="shared" si="1250"/>
        <v>Untreated Water</v>
      </c>
      <c r="O9222">
        <v>7.5</v>
      </c>
      <c r="P9222">
        <v>410</v>
      </c>
      <c r="Q9222">
        <v>7.7</v>
      </c>
    </row>
    <row r="9223" spans="1:17" hidden="1" x14ac:dyDescent="0.3">
      <c r="A9223" t="s">
        <v>35697</v>
      </c>
      <c r="B9223" t="s">
        <v>35698</v>
      </c>
      <c r="C9223" s="1" t="str">
        <f t="shared" si="1241"/>
        <v>21:0675</v>
      </c>
      <c r="D9223" s="1" t="str">
        <f t="shared" si="1248"/>
        <v>21:0205</v>
      </c>
      <c r="E9223" t="s">
        <v>35699</v>
      </c>
      <c r="F9223" t="s">
        <v>35700</v>
      </c>
      <c r="H9223">
        <v>63.167847899999998</v>
      </c>
      <c r="I9223">
        <v>-136.40333100000001</v>
      </c>
      <c r="J9223" s="1" t="str">
        <f t="shared" si="1249"/>
        <v>Fluid (stream)</v>
      </c>
      <c r="K9223" s="1" t="str">
        <f t="shared" si="1250"/>
        <v>Untreated Water</v>
      </c>
      <c r="O9223">
        <v>1.4</v>
      </c>
      <c r="P9223">
        <v>120</v>
      </c>
      <c r="Q9223">
        <v>7.6</v>
      </c>
    </row>
    <row r="9224" spans="1:17" hidden="1" x14ac:dyDescent="0.3">
      <c r="A9224" t="s">
        <v>35701</v>
      </c>
      <c r="B9224" t="s">
        <v>35702</v>
      </c>
      <c r="C9224" s="1" t="str">
        <f t="shared" si="1241"/>
        <v>21:0675</v>
      </c>
      <c r="D9224" s="1" t="str">
        <f t="shared" si="1248"/>
        <v>21:0205</v>
      </c>
      <c r="E9224" t="s">
        <v>35703</v>
      </c>
      <c r="F9224" t="s">
        <v>35704</v>
      </c>
      <c r="H9224">
        <v>63.189295999999999</v>
      </c>
      <c r="I9224">
        <v>-136.45987249999999</v>
      </c>
      <c r="J9224" s="1" t="str">
        <f t="shared" si="1249"/>
        <v>Fluid (stream)</v>
      </c>
      <c r="K9224" s="1" t="str">
        <f t="shared" si="1250"/>
        <v>Untreated Water</v>
      </c>
      <c r="O9224">
        <v>2.5000000000000001E-2</v>
      </c>
      <c r="P9224">
        <v>60</v>
      </c>
      <c r="Q9224">
        <v>6.8</v>
      </c>
    </row>
    <row r="9225" spans="1:17" hidden="1" x14ac:dyDescent="0.3">
      <c r="A9225" t="s">
        <v>35705</v>
      </c>
      <c r="B9225" t="s">
        <v>35706</v>
      </c>
      <c r="C9225" s="1" t="str">
        <f t="shared" si="1241"/>
        <v>21:0675</v>
      </c>
      <c r="D9225" s="1" t="str">
        <f t="shared" si="1248"/>
        <v>21:0205</v>
      </c>
      <c r="E9225" t="s">
        <v>35707</v>
      </c>
      <c r="F9225" t="s">
        <v>35708</v>
      </c>
      <c r="H9225">
        <v>63.138883</v>
      </c>
      <c r="I9225">
        <v>-136.46733789999999</v>
      </c>
      <c r="J9225" s="1" t="str">
        <f t="shared" si="1249"/>
        <v>Fluid (stream)</v>
      </c>
      <c r="K9225" s="1" t="str">
        <f t="shared" si="1250"/>
        <v>Untreated Water</v>
      </c>
      <c r="O9225">
        <v>2.5000000000000001E-2</v>
      </c>
      <c r="P9225">
        <v>50</v>
      </c>
      <c r="Q9225">
        <v>5.8</v>
      </c>
    </row>
    <row r="9226" spans="1:17" hidden="1" x14ac:dyDescent="0.3">
      <c r="A9226" t="s">
        <v>35709</v>
      </c>
      <c r="B9226" t="s">
        <v>35710</v>
      </c>
      <c r="C9226" s="1" t="str">
        <f t="shared" si="1241"/>
        <v>21:0675</v>
      </c>
      <c r="D9226" s="1" t="str">
        <f t="shared" si="1248"/>
        <v>21:0205</v>
      </c>
      <c r="E9226" t="s">
        <v>35711</v>
      </c>
      <c r="F9226" t="s">
        <v>35712</v>
      </c>
      <c r="H9226">
        <v>63.160085500000001</v>
      </c>
      <c r="I9226">
        <v>-137.40486430000001</v>
      </c>
      <c r="J9226" s="1" t="str">
        <f t="shared" si="1249"/>
        <v>Fluid (stream)</v>
      </c>
      <c r="K9226" s="1" t="str">
        <f t="shared" si="1250"/>
        <v>Untreated Water</v>
      </c>
      <c r="O9226">
        <v>0.1</v>
      </c>
      <c r="P9226">
        <v>70</v>
      </c>
      <c r="Q9226">
        <v>6.9</v>
      </c>
    </row>
    <row r="9227" spans="1:17" hidden="1" x14ac:dyDescent="0.3">
      <c r="A9227" t="s">
        <v>35713</v>
      </c>
      <c r="B9227" t="s">
        <v>35714</v>
      </c>
      <c r="C9227" s="1" t="str">
        <f t="shared" si="1241"/>
        <v>21:0675</v>
      </c>
      <c r="D9227" s="1" t="str">
        <f t="shared" si="1248"/>
        <v>21:0205</v>
      </c>
      <c r="E9227" t="s">
        <v>35715</v>
      </c>
      <c r="F9227" t="s">
        <v>35716</v>
      </c>
      <c r="H9227">
        <v>63.165074799999999</v>
      </c>
      <c r="I9227">
        <v>-137.50317799999999</v>
      </c>
      <c r="J9227" s="1" t="str">
        <f t="shared" si="1249"/>
        <v>Fluid (stream)</v>
      </c>
      <c r="K9227" s="1" t="str">
        <f t="shared" si="1250"/>
        <v>Untreated Water</v>
      </c>
      <c r="O9227">
        <v>2.5000000000000001E-2</v>
      </c>
      <c r="P9227">
        <v>70</v>
      </c>
      <c r="Q9227">
        <v>7.1</v>
      </c>
    </row>
    <row r="9228" spans="1:17" hidden="1" x14ac:dyDescent="0.3">
      <c r="A9228" t="s">
        <v>35717</v>
      </c>
      <c r="B9228" t="s">
        <v>35718</v>
      </c>
      <c r="C9228" s="1" t="str">
        <f t="shared" si="1241"/>
        <v>21:0675</v>
      </c>
      <c r="D9228" s="1" t="str">
        <f t="shared" si="1248"/>
        <v>21:0205</v>
      </c>
      <c r="E9228" t="s">
        <v>35719</v>
      </c>
      <c r="F9228" t="s">
        <v>35720</v>
      </c>
      <c r="H9228">
        <v>63.169645699999997</v>
      </c>
      <c r="I9228">
        <v>-137.50013490000001</v>
      </c>
      <c r="J9228" s="1" t="str">
        <f t="shared" si="1249"/>
        <v>Fluid (stream)</v>
      </c>
      <c r="K9228" s="1" t="str">
        <f t="shared" si="1250"/>
        <v>Untreated Water</v>
      </c>
      <c r="O9228">
        <v>2.5000000000000001E-2</v>
      </c>
      <c r="P9228">
        <v>30</v>
      </c>
      <c r="Q9228">
        <v>5.8</v>
      </c>
    </row>
    <row r="9229" spans="1:17" hidden="1" x14ac:dyDescent="0.3">
      <c r="A9229" t="s">
        <v>35721</v>
      </c>
      <c r="B9229" t="s">
        <v>35722</v>
      </c>
      <c r="C9229" s="1" t="str">
        <f t="shared" si="1241"/>
        <v>21:0675</v>
      </c>
      <c r="D9229" s="1" t="str">
        <f t="shared" si="1248"/>
        <v>21:0205</v>
      </c>
      <c r="E9229" t="s">
        <v>35723</v>
      </c>
      <c r="F9229" t="s">
        <v>35724</v>
      </c>
      <c r="H9229">
        <v>63.183416399999999</v>
      </c>
      <c r="I9229">
        <v>-137.5328313</v>
      </c>
      <c r="J9229" s="1" t="str">
        <f t="shared" si="1249"/>
        <v>Fluid (stream)</v>
      </c>
      <c r="K9229" s="1" t="str">
        <f t="shared" si="1250"/>
        <v>Untreated Water</v>
      </c>
    </row>
    <row r="9230" spans="1:17" hidden="1" x14ac:dyDescent="0.3">
      <c r="A9230" t="s">
        <v>35725</v>
      </c>
      <c r="B9230" t="s">
        <v>35726</v>
      </c>
      <c r="C9230" s="1" t="str">
        <f t="shared" si="1241"/>
        <v>21:0675</v>
      </c>
      <c r="D9230" s="1" t="str">
        <f t="shared" si="1248"/>
        <v>21:0205</v>
      </c>
      <c r="E9230" t="s">
        <v>35727</v>
      </c>
      <c r="F9230" t="s">
        <v>35728</v>
      </c>
      <c r="H9230">
        <v>63.183206800000001</v>
      </c>
      <c r="I9230">
        <v>-137.55454130000001</v>
      </c>
      <c r="J9230" s="1" t="str">
        <f t="shared" si="1249"/>
        <v>Fluid (stream)</v>
      </c>
      <c r="K9230" s="1" t="str">
        <f t="shared" si="1250"/>
        <v>Untreated Water</v>
      </c>
      <c r="O9230">
        <v>2.5000000000000001E-2</v>
      </c>
      <c r="P9230">
        <v>60</v>
      </c>
      <c r="Q9230">
        <v>7.1</v>
      </c>
    </row>
    <row r="9231" spans="1:17" hidden="1" x14ac:dyDescent="0.3">
      <c r="A9231" t="s">
        <v>35729</v>
      </c>
      <c r="B9231" t="s">
        <v>35730</v>
      </c>
      <c r="C9231" s="1" t="str">
        <f t="shared" si="1241"/>
        <v>21:0675</v>
      </c>
      <c r="D9231" s="1" t="str">
        <f t="shared" si="1248"/>
        <v>21:0205</v>
      </c>
      <c r="E9231" t="s">
        <v>35731</v>
      </c>
      <c r="F9231" t="s">
        <v>35732</v>
      </c>
      <c r="H9231">
        <v>63.2033615</v>
      </c>
      <c r="I9231">
        <v>-137.64224050000001</v>
      </c>
      <c r="J9231" s="1" t="str">
        <f t="shared" si="1249"/>
        <v>Fluid (stream)</v>
      </c>
      <c r="K9231" s="1" t="str">
        <f t="shared" si="1250"/>
        <v>Untreated Water</v>
      </c>
      <c r="O9231">
        <v>0.08</v>
      </c>
      <c r="P9231">
        <v>60</v>
      </c>
      <c r="Q9231">
        <v>7.1</v>
      </c>
    </row>
    <row r="9232" spans="1:17" hidden="1" x14ac:dyDescent="0.3">
      <c r="A9232" t="s">
        <v>35733</v>
      </c>
      <c r="B9232" t="s">
        <v>35734</v>
      </c>
      <c r="C9232" s="1" t="str">
        <f t="shared" si="1241"/>
        <v>21:0675</v>
      </c>
      <c r="D9232" s="1" t="str">
        <f t="shared" si="1248"/>
        <v>21:0205</v>
      </c>
      <c r="E9232" t="s">
        <v>35735</v>
      </c>
      <c r="F9232" t="s">
        <v>35736</v>
      </c>
      <c r="H9232">
        <v>63.2111138</v>
      </c>
      <c r="I9232">
        <v>-137.70698540000001</v>
      </c>
      <c r="J9232" s="1" t="str">
        <f t="shared" si="1249"/>
        <v>Fluid (stream)</v>
      </c>
      <c r="K9232" s="1" t="str">
        <f t="shared" si="1250"/>
        <v>Untreated Water</v>
      </c>
      <c r="O9232">
        <v>10.5</v>
      </c>
      <c r="P9232">
        <v>340</v>
      </c>
      <c r="Q9232">
        <v>7.8</v>
      </c>
    </row>
    <row r="9233" spans="1:17" hidden="1" x14ac:dyDescent="0.3">
      <c r="A9233" t="s">
        <v>35737</v>
      </c>
      <c r="B9233" t="s">
        <v>35738</v>
      </c>
      <c r="C9233" s="1" t="str">
        <f t="shared" si="1241"/>
        <v>21:0675</v>
      </c>
      <c r="D9233" s="1" t="str">
        <f t="shared" si="1248"/>
        <v>21:0205</v>
      </c>
      <c r="E9233" t="s">
        <v>35739</v>
      </c>
      <c r="F9233" t="s">
        <v>35740</v>
      </c>
      <c r="H9233">
        <v>63.218308100000002</v>
      </c>
      <c r="I9233">
        <v>-137.774002</v>
      </c>
      <c r="J9233" s="1" t="str">
        <f t="shared" si="1249"/>
        <v>Fluid (stream)</v>
      </c>
      <c r="K9233" s="1" t="str">
        <f t="shared" si="1250"/>
        <v>Untreated Water</v>
      </c>
      <c r="O9233">
        <v>2.5000000000000001E-2</v>
      </c>
      <c r="P9233">
        <v>60</v>
      </c>
      <c r="Q9233">
        <v>6.9</v>
      </c>
    </row>
    <row r="9234" spans="1:17" hidden="1" x14ac:dyDescent="0.3">
      <c r="A9234" t="s">
        <v>35741</v>
      </c>
      <c r="B9234" t="s">
        <v>35742</v>
      </c>
      <c r="C9234" s="1" t="str">
        <f t="shared" si="1241"/>
        <v>21:0675</v>
      </c>
      <c r="D9234" s="1" t="str">
        <f t="shared" si="1248"/>
        <v>21:0205</v>
      </c>
      <c r="E9234" t="s">
        <v>35743</v>
      </c>
      <c r="F9234" t="s">
        <v>35744</v>
      </c>
      <c r="H9234">
        <v>63.235245200000001</v>
      </c>
      <c r="I9234">
        <v>-137.78146179999999</v>
      </c>
      <c r="J9234" s="1" t="str">
        <f t="shared" si="1249"/>
        <v>Fluid (stream)</v>
      </c>
      <c r="K9234" s="1" t="str">
        <f t="shared" si="1250"/>
        <v>Untreated Water</v>
      </c>
      <c r="O9234">
        <v>2.5000000000000001E-2</v>
      </c>
      <c r="P9234">
        <v>140</v>
      </c>
      <c r="Q9234">
        <v>7.1</v>
      </c>
    </row>
    <row r="9235" spans="1:17" hidden="1" x14ac:dyDescent="0.3">
      <c r="A9235" t="s">
        <v>35745</v>
      </c>
      <c r="B9235" t="s">
        <v>35746</v>
      </c>
      <c r="C9235" s="1" t="str">
        <f t="shared" si="1241"/>
        <v>21:0675</v>
      </c>
      <c r="D9235" s="1" t="str">
        <f t="shared" si="1248"/>
        <v>21:0205</v>
      </c>
      <c r="E9235" t="s">
        <v>35747</v>
      </c>
      <c r="F9235" t="s">
        <v>35748</v>
      </c>
      <c r="H9235">
        <v>63.219830000000002</v>
      </c>
      <c r="I9235">
        <v>-137.8139812</v>
      </c>
      <c r="J9235" s="1" t="str">
        <f t="shared" si="1249"/>
        <v>Fluid (stream)</v>
      </c>
      <c r="K9235" s="1" t="str">
        <f t="shared" si="1250"/>
        <v>Untreated Water</v>
      </c>
      <c r="O9235">
        <v>0.53</v>
      </c>
      <c r="P9235">
        <v>170</v>
      </c>
      <c r="Q9235">
        <v>7.3</v>
      </c>
    </row>
    <row r="9236" spans="1:17" hidden="1" x14ac:dyDescent="0.3">
      <c r="A9236" t="s">
        <v>35749</v>
      </c>
      <c r="B9236" t="s">
        <v>35750</v>
      </c>
      <c r="C9236" s="1" t="str">
        <f t="shared" si="1241"/>
        <v>21:0675</v>
      </c>
      <c r="D9236" s="1" t="str">
        <f t="shared" si="1248"/>
        <v>21:0205</v>
      </c>
      <c r="E9236" t="s">
        <v>35747</v>
      </c>
      <c r="F9236" t="s">
        <v>35751</v>
      </c>
      <c r="H9236">
        <v>63.219830000000002</v>
      </c>
      <c r="I9236">
        <v>-137.8139812</v>
      </c>
      <c r="J9236" s="1" t="str">
        <f t="shared" si="1249"/>
        <v>Fluid (stream)</v>
      </c>
      <c r="K9236" s="1" t="str">
        <f t="shared" si="1250"/>
        <v>Untreated Water</v>
      </c>
      <c r="O9236">
        <v>0.13</v>
      </c>
      <c r="P9236">
        <v>170</v>
      </c>
      <c r="Q9236">
        <v>7</v>
      </c>
    </row>
    <row r="9237" spans="1:17" hidden="1" x14ac:dyDescent="0.3">
      <c r="A9237" t="s">
        <v>35752</v>
      </c>
      <c r="B9237" t="s">
        <v>35753</v>
      </c>
      <c r="C9237" s="1" t="str">
        <f t="shared" si="1241"/>
        <v>21:0675</v>
      </c>
      <c r="D9237" s="1" t="str">
        <f t="shared" si="1248"/>
        <v>21:0205</v>
      </c>
      <c r="E9237" t="s">
        <v>35754</v>
      </c>
      <c r="F9237" t="s">
        <v>35755</v>
      </c>
      <c r="H9237">
        <v>63.220238799999997</v>
      </c>
      <c r="I9237">
        <v>-137.85696050000001</v>
      </c>
      <c r="J9237" s="1" t="str">
        <f t="shared" si="1249"/>
        <v>Fluid (stream)</v>
      </c>
      <c r="K9237" s="1" t="str">
        <f t="shared" si="1250"/>
        <v>Untreated Water</v>
      </c>
      <c r="O9237">
        <v>0.13</v>
      </c>
      <c r="P9237">
        <v>140</v>
      </c>
      <c r="Q9237">
        <v>7.1</v>
      </c>
    </row>
    <row r="9238" spans="1:17" hidden="1" x14ac:dyDescent="0.3">
      <c r="A9238" t="s">
        <v>35756</v>
      </c>
      <c r="B9238" t="s">
        <v>35757</v>
      </c>
      <c r="C9238" s="1" t="str">
        <f t="shared" si="1241"/>
        <v>21:0675</v>
      </c>
      <c r="D9238" s="1" t="str">
        <f t="shared" si="1248"/>
        <v>21:0205</v>
      </c>
      <c r="E9238" t="s">
        <v>35758</v>
      </c>
      <c r="F9238" t="s">
        <v>35759</v>
      </c>
      <c r="H9238">
        <v>63.215099600000002</v>
      </c>
      <c r="I9238">
        <v>-137.8757401</v>
      </c>
      <c r="J9238" s="1" t="str">
        <f t="shared" si="1249"/>
        <v>Fluid (stream)</v>
      </c>
      <c r="K9238" s="1" t="str">
        <f t="shared" si="1250"/>
        <v>Untreated Water</v>
      </c>
      <c r="O9238">
        <v>2.5000000000000001E-2</v>
      </c>
      <c r="P9238">
        <v>60</v>
      </c>
      <c r="Q9238">
        <v>6</v>
      </c>
    </row>
    <row r="9239" spans="1:17" hidden="1" x14ac:dyDescent="0.3">
      <c r="A9239" t="s">
        <v>35760</v>
      </c>
      <c r="B9239" t="s">
        <v>35761</v>
      </c>
      <c r="C9239" s="1" t="str">
        <f t="shared" si="1241"/>
        <v>21:0675</v>
      </c>
      <c r="D9239" s="1" t="str">
        <f t="shared" si="1248"/>
        <v>21:0205</v>
      </c>
      <c r="E9239" t="s">
        <v>35762</v>
      </c>
      <c r="F9239" t="s">
        <v>35763</v>
      </c>
      <c r="H9239">
        <v>63.211481399999997</v>
      </c>
      <c r="I9239">
        <v>-137.93018960000001</v>
      </c>
      <c r="J9239" s="1" t="str">
        <f t="shared" si="1249"/>
        <v>Fluid (stream)</v>
      </c>
      <c r="K9239" s="1" t="str">
        <f t="shared" si="1250"/>
        <v>Untreated Water</v>
      </c>
      <c r="O9239">
        <v>0.28999999999999998</v>
      </c>
      <c r="P9239">
        <v>130</v>
      </c>
      <c r="Q9239">
        <v>7.2</v>
      </c>
    </row>
    <row r="9240" spans="1:17" hidden="1" x14ac:dyDescent="0.3">
      <c r="A9240" t="s">
        <v>35764</v>
      </c>
      <c r="B9240" t="s">
        <v>35765</v>
      </c>
      <c r="C9240" s="1" t="str">
        <f t="shared" si="1241"/>
        <v>21:0675</v>
      </c>
      <c r="D9240" s="1" t="str">
        <f t="shared" si="1248"/>
        <v>21:0205</v>
      </c>
      <c r="E9240" t="s">
        <v>35766</v>
      </c>
      <c r="F9240" t="s">
        <v>35767</v>
      </c>
      <c r="H9240">
        <v>63.221485399999999</v>
      </c>
      <c r="I9240">
        <v>-137.91764420000001</v>
      </c>
      <c r="J9240" s="1" t="str">
        <f t="shared" si="1249"/>
        <v>Fluid (stream)</v>
      </c>
      <c r="K9240" s="1" t="str">
        <f t="shared" si="1250"/>
        <v>Untreated Water</v>
      </c>
      <c r="O9240">
        <v>0.97</v>
      </c>
      <c r="P9240">
        <v>140</v>
      </c>
      <c r="Q9240">
        <v>7.1</v>
      </c>
    </row>
    <row r="9241" spans="1:17" hidden="1" x14ac:dyDescent="0.3">
      <c r="A9241" t="s">
        <v>35768</v>
      </c>
      <c r="B9241" t="s">
        <v>35769</v>
      </c>
      <c r="C9241" s="1" t="str">
        <f t="shared" si="1241"/>
        <v>21:0675</v>
      </c>
      <c r="D9241" s="1" t="str">
        <f t="shared" si="1248"/>
        <v>21:0205</v>
      </c>
      <c r="E9241" t="s">
        <v>35770</v>
      </c>
      <c r="F9241" t="s">
        <v>35771</v>
      </c>
      <c r="H9241">
        <v>63.235754200000002</v>
      </c>
      <c r="I9241">
        <v>-137.91346580000001</v>
      </c>
      <c r="J9241" s="1" t="str">
        <f t="shared" si="1249"/>
        <v>Fluid (stream)</v>
      </c>
      <c r="K9241" s="1" t="str">
        <f t="shared" si="1250"/>
        <v>Untreated Water</v>
      </c>
      <c r="O9241">
        <v>0.25</v>
      </c>
      <c r="P9241">
        <v>140</v>
      </c>
      <c r="Q9241">
        <v>7.6</v>
      </c>
    </row>
    <row r="9242" spans="1:17" hidden="1" x14ac:dyDescent="0.3">
      <c r="A9242" t="s">
        <v>35772</v>
      </c>
      <c r="B9242" t="s">
        <v>35773</v>
      </c>
      <c r="C9242" s="1" t="str">
        <f t="shared" ref="C9242:C9305" si="1251">HYPERLINK("http://geochem.nrcan.gc.ca/cdogs/content/bdl/bdl210675_e.htm", "21:0675")</f>
        <v>21:0675</v>
      </c>
      <c r="D9242" s="1" t="str">
        <f t="shared" si="1248"/>
        <v>21:0205</v>
      </c>
      <c r="E9242" t="s">
        <v>35774</v>
      </c>
      <c r="F9242" t="s">
        <v>35775</v>
      </c>
      <c r="H9242">
        <v>63.252440300000004</v>
      </c>
      <c r="I9242">
        <v>-137.95628210000001</v>
      </c>
      <c r="J9242" s="1" t="str">
        <f t="shared" si="1249"/>
        <v>Fluid (stream)</v>
      </c>
      <c r="K9242" s="1" t="str">
        <f t="shared" si="1250"/>
        <v>Untreated Water</v>
      </c>
      <c r="O9242">
        <v>2.5000000000000001E-2</v>
      </c>
      <c r="P9242">
        <v>100</v>
      </c>
      <c r="Q9242">
        <v>6.8</v>
      </c>
    </row>
    <row r="9243" spans="1:17" hidden="1" x14ac:dyDescent="0.3">
      <c r="A9243" t="s">
        <v>35776</v>
      </c>
      <c r="B9243" t="s">
        <v>35777</v>
      </c>
      <c r="C9243" s="1" t="str">
        <f t="shared" si="1251"/>
        <v>21:0675</v>
      </c>
      <c r="D9243" s="1" t="str">
        <f t="shared" si="1248"/>
        <v>21:0205</v>
      </c>
      <c r="E9243" t="s">
        <v>35778</v>
      </c>
      <c r="F9243" t="s">
        <v>35779</v>
      </c>
      <c r="H9243">
        <v>63.256397700000001</v>
      </c>
      <c r="I9243">
        <v>-137.98399499999999</v>
      </c>
      <c r="J9243" s="1" t="str">
        <f t="shared" si="1249"/>
        <v>Fluid (stream)</v>
      </c>
      <c r="K9243" s="1" t="str">
        <f t="shared" si="1250"/>
        <v>Untreated Water</v>
      </c>
      <c r="O9243">
        <v>2.5000000000000001E-2</v>
      </c>
      <c r="P9243">
        <v>90</v>
      </c>
      <c r="Q9243">
        <v>6.8</v>
      </c>
    </row>
    <row r="9244" spans="1:17" hidden="1" x14ac:dyDescent="0.3">
      <c r="A9244" t="s">
        <v>35780</v>
      </c>
      <c r="B9244" t="s">
        <v>35781</v>
      </c>
      <c r="C9244" s="1" t="str">
        <f t="shared" si="1251"/>
        <v>21:0675</v>
      </c>
      <c r="D9244" s="1" t="str">
        <f t="shared" si="1248"/>
        <v>21:0205</v>
      </c>
      <c r="E9244" t="s">
        <v>35782</v>
      </c>
      <c r="F9244" t="s">
        <v>35783</v>
      </c>
      <c r="H9244">
        <v>63.311648400000003</v>
      </c>
      <c r="I9244">
        <v>-137.95588240000001</v>
      </c>
      <c r="J9244" s="1" t="str">
        <f t="shared" si="1249"/>
        <v>Fluid (stream)</v>
      </c>
      <c r="K9244" s="1" t="str">
        <f t="shared" si="1250"/>
        <v>Untreated Water</v>
      </c>
    </row>
    <row r="9245" spans="1:17" hidden="1" x14ac:dyDescent="0.3">
      <c r="A9245" t="s">
        <v>35784</v>
      </c>
      <c r="B9245" t="s">
        <v>35785</v>
      </c>
      <c r="C9245" s="1" t="str">
        <f t="shared" si="1251"/>
        <v>21:0675</v>
      </c>
      <c r="D9245" s="1" t="str">
        <f t="shared" si="1248"/>
        <v>21:0205</v>
      </c>
      <c r="E9245" t="s">
        <v>35786</v>
      </c>
      <c r="F9245" t="s">
        <v>35787</v>
      </c>
      <c r="H9245">
        <v>63.292735100000002</v>
      </c>
      <c r="I9245">
        <v>-137.8892228</v>
      </c>
      <c r="J9245" s="1" t="str">
        <f t="shared" si="1249"/>
        <v>Fluid (stream)</v>
      </c>
      <c r="K9245" s="1" t="str">
        <f t="shared" si="1250"/>
        <v>Untreated Water</v>
      </c>
      <c r="O9245">
        <v>6.5</v>
      </c>
      <c r="P9245">
        <v>140</v>
      </c>
      <c r="Q9245">
        <v>7.6</v>
      </c>
    </row>
    <row r="9246" spans="1:17" hidden="1" x14ac:dyDescent="0.3">
      <c r="A9246" t="s">
        <v>35788</v>
      </c>
      <c r="B9246" t="s">
        <v>35789</v>
      </c>
      <c r="C9246" s="1" t="str">
        <f t="shared" si="1251"/>
        <v>21:0675</v>
      </c>
      <c r="D9246" s="1" t="str">
        <f t="shared" si="1248"/>
        <v>21:0205</v>
      </c>
      <c r="E9246" t="s">
        <v>35790</v>
      </c>
      <c r="F9246" t="s">
        <v>35791</v>
      </c>
      <c r="H9246">
        <v>63.2739738</v>
      </c>
      <c r="I9246">
        <v>-137.8833961</v>
      </c>
      <c r="J9246" s="1" t="str">
        <f t="shared" si="1249"/>
        <v>Fluid (stream)</v>
      </c>
      <c r="K9246" s="1" t="str">
        <f t="shared" si="1250"/>
        <v>Untreated Water</v>
      </c>
      <c r="O9246">
        <v>0.16</v>
      </c>
      <c r="P9246">
        <v>110</v>
      </c>
      <c r="Q9246">
        <v>7.2</v>
      </c>
    </row>
    <row r="9247" spans="1:17" hidden="1" x14ac:dyDescent="0.3">
      <c r="A9247" t="s">
        <v>35792</v>
      </c>
      <c r="B9247" t="s">
        <v>35793</v>
      </c>
      <c r="C9247" s="1" t="str">
        <f t="shared" si="1251"/>
        <v>21:0675</v>
      </c>
      <c r="D9247" s="1" t="str">
        <f t="shared" si="1248"/>
        <v>21:0205</v>
      </c>
      <c r="E9247" t="s">
        <v>35794</v>
      </c>
      <c r="F9247" t="s">
        <v>35795</v>
      </c>
      <c r="H9247">
        <v>63.262343399999999</v>
      </c>
      <c r="I9247">
        <v>-137.7763358</v>
      </c>
      <c r="J9247" s="1" t="str">
        <f t="shared" si="1249"/>
        <v>Fluid (stream)</v>
      </c>
      <c r="K9247" s="1" t="str">
        <f t="shared" si="1250"/>
        <v>Untreated Water</v>
      </c>
      <c r="O9247">
        <v>2.5000000000000001E-2</v>
      </c>
      <c r="P9247">
        <v>40</v>
      </c>
      <c r="Q9247">
        <v>6.6</v>
      </c>
    </row>
    <row r="9248" spans="1:17" hidden="1" x14ac:dyDescent="0.3">
      <c r="A9248" t="s">
        <v>35796</v>
      </c>
      <c r="B9248" t="s">
        <v>35797</v>
      </c>
      <c r="C9248" s="1" t="str">
        <f t="shared" si="1251"/>
        <v>21:0675</v>
      </c>
      <c r="D9248" s="1" t="str">
        <f t="shared" si="1248"/>
        <v>21:0205</v>
      </c>
      <c r="E9248" t="s">
        <v>35798</v>
      </c>
      <c r="F9248" t="s">
        <v>35799</v>
      </c>
      <c r="H9248">
        <v>63.277359699999998</v>
      </c>
      <c r="I9248">
        <v>-137.7313269</v>
      </c>
      <c r="J9248" s="1" t="str">
        <f t="shared" si="1249"/>
        <v>Fluid (stream)</v>
      </c>
      <c r="K9248" s="1" t="str">
        <f t="shared" si="1250"/>
        <v>Untreated Water</v>
      </c>
      <c r="O9248">
        <v>0.13</v>
      </c>
      <c r="P9248">
        <v>40</v>
      </c>
      <c r="Q9248">
        <v>6.8</v>
      </c>
    </row>
    <row r="9249" spans="1:17" hidden="1" x14ac:dyDescent="0.3">
      <c r="A9249" t="s">
        <v>35800</v>
      </c>
      <c r="B9249" t="s">
        <v>35801</v>
      </c>
      <c r="C9249" s="1" t="str">
        <f t="shared" si="1251"/>
        <v>21:0675</v>
      </c>
      <c r="D9249" s="1" t="str">
        <f t="shared" si="1248"/>
        <v>21:0205</v>
      </c>
      <c r="E9249" t="s">
        <v>35802</v>
      </c>
      <c r="F9249" t="s">
        <v>35803</v>
      </c>
      <c r="H9249">
        <v>63.277556699999998</v>
      </c>
      <c r="I9249">
        <v>-137.71728400000001</v>
      </c>
      <c r="J9249" s="1" t="str">
        <f t="shared" si="1249"/>
        <v>Fluid (stream)</v>
      </c>
      <c r="K9249" s="1" t="str">
        <f t="shared" si="1250"/>
        <v>Untreated Water</v>
      </c>
      <c r="O9249">
        <v>2.5000000000000001E-2</v>
      </c>
      <c r="P9249">
        <v>80</v>
      </c>
      <c r="Q9249">
        <v>6.5</v>
      </c>
    </row>
    <row r="9250" spans="1:17" hidden="1" x14ac:dyDescent="0.3">
      <c r="A9250" t="s">
        <v>35804</v>
      </c>
      <c r="B9250" t="s">
        <v>35805</v>
      </c>
      <c r="C9250" s="1" t="str">
        <f t="shared" si="1251"/>
        <v>21:0675</v>
      </c>
      <c r="D9250" s="1" t="str">
        <f>HYPERLINK("http://geochem.nrcan.gc.ca/cdogs/content/svy/svy_e.htm", "")</f>
        <v/>
      </c>
      <c r="G9250" s="1" t="str">
        <f>HYPERLINK("http://geochem.nrcan.gc.ca/cdogs/content/cr_/cr_00080_e.htm", "80")</f>
        <v>80</v>
      </c>
      <c r="J9250" t="s">
        <v>11453</v>
      </c>
      <c r="K9250" t="s">
        <v>11454</v>
      </c>
      <c r="O9250">
        <v>0.25</v>
      </c>
      <c r="P9250">
        <v>100</v>
      </c>
      <c r="Q9250">
        <v>7.2</v>
      </c>
    </row>
    <row r="9251" spans="1:17" hidden="1" x14ac:dyDescent="0.3">
      <c r="A9251" t="s">
        <v>35806</v>
      </c>
      <c r="B9251" t="s">
        <v>35807</v>
      </c>
      <c r="C9251" s="1" t="str">
        <f t="shared" si="1251"/>
        <v>21:0675</v>
      </c>
      <c r="D9251" s="1" t="str">
        <f t="shared" ref="D9251:D9268" si="1252">HYPERLINK("http://geochem.nrcan.gc.ca/cdogs/content/svy/svy210205_e.htm", "21:0205")</f>
        <v>21:0205</v>
      </c>
      <c r="E9251" t="s">
        <v>35808</v>
      </c>
      <c r="F9251" t="s">
        <v>35809</v>
      </c>
      <c r="H9251">
        <v>63.260655</v>
      </c>
      <c r="I9251">
        <v>-137.70265649999999</v>
      </c>
      <c r="J9251" s="1" t="str">
        <f t="shared" ref="J9251:J9268" si="1253">HYPERLINK("http://geochem.nrcan.gc.ca/cdogs/content/kwd/kwd020018_e.htm", "Fluid (stream)")</f>
        <v>Fluid (stream)</v>
      </c>
      <c r="K9251" s="1" t="str">
        <f t="shared" ref="K9251:K9268" si="1254">HYPERLINK("http://geochem.nrcan.gc.ca/cdogs/content/kwd/kwd080007_e.htm", "Untreated Water")</f>
        <v>Untreated Water</v>
      </c>
      <c r="O9251">
        <v>2.5000000000000001E-2</v>
      </c>
      <c r="P9251">
        <v>110</v>
      </c>
      <c r="Q9251">
        <v>6.9</v>
      </c>
    </row>
    <row r="9252" spans="1:17" hidden="1" x14ac:dyDescent="0.3">
      <c r="A9252" t="s">
        <v>35810</v>
      </c>
      <c r="B9252" t="s">
        <v>35811</v>
      </c>
      <c r="C9252" s="1" t="str">
        <f t="shared" si="1251"/>
        <v>21:0675</v>
      </c>
      <c r="D9252" s="1" t="str">
        <f t="shared" si="1252"/>
        <v>21:0205</v>
      </c>
      <c r="E9252" t="s">
        <v>35812</v>
      </c>
      <c r="F9252" t="s">
        <v>35813</v>
      </c>
      <c r="H9252">
        <v>63.231769499999999</v>
      </c>
      <c r="I9252">
        <v>-137.7122238</v>
      </c>
      <c r="J9252" s="1" t="str">
        <f t="shared" si="1253"/>
        <v>Fluid (stream)</v>
      </c>
      <c r="K9252" s="1" t="str">
        <f t="shared" si="1254"/>
        <v>Untreated Water</v>
      </c>
      <c r="O9252">
        <v>2.5000000000000001E-2</v>
      </c>
      <c r="P9252">
        <v>100</v>
      </c>
      <c r="Q9252">
        <v>6.5</v>
      </c>
    </row>
    <row r="9253" spans="1:17" hidden="1" x14ac:dyDescent="0.3">
      <c r="A9253" t="s">
        <v>35814</v>
      </c>
      <c r="B9253" t="s">
        <v>35815</v>
      </c>
      <c r="C9253" s="1" t="str">
        <f t="shared" si="1251"/>
        <v>21:0675</v>
      </c>
      <c r="D9253" s="1" t="str">
        <f t="shared" si="1252"/>
        <v>21:0205</v>
      </c>
      <c r="E9253" t="s">
        <v>35816</v>
      </c>
      <c r="F9253" t="s">
        <v>35817</v>
      </c>
      <c r="H9253">
        <v>63.233877300000003</v>
      </c>
      <c r="I9253">
        <v>-137.66968320000001</v>
      </c>
      <c r="J9253" s="1" t="str">
        <f t="shared" si="1253"/>
        <v>Fluid (stream)</v>
      </c>
      <c r="K9253" s="1" t="str">
        <f t="shared" si="1254"/>
        <v>Untreated Water</v>
      </c>
      <c r="O9253">
        <v>2.5000000000000001E-2</v>
      </c>
      <c r="P9253">
        <v>120</v>
      </c>
      <c r="Q9253">
        <v>7.2</v>
      </c>
    </row>
    <row r="9254" spans="1:17" hidden="1" x14ac:dyDescent="0.3">
      <c r="A9254" t="s">
        <v>35818</v>
      </c>
      <c r="B9254" t="s">
        <v>35819</v>
      </c>
      <c r="C9254" s="1" t="str">
        <f t="shared" si="1251"/>
        <v>21:0675</v>
      </c>
      <c r="D9254" s="1" t="str">
        <f t="shared" si="1252"/>
        <v>21:0205</v>
      </c>
      <c r="E9254" t="s">
        <v>35820</v>
      </c>
      <c r="F9254" t="s">
        <v>35821</v>
      </c>
      <c r="H9254">
        <v>63.232900800000003</v>
      </c>
      <c r="I9254">
        <v>-137.62667690000001</v>
      </c>
      <c r="J9254" s="1" t="str">
        <f t="shared" si="1253"/>
        <v>Fluid (stream)</v>
      </c>
      <c r="K9254" s="1" t="str">
        <f t="shared" si="1254"/>
        <v>Untreated Water</v>
      </c>
      <c r="O9254">
        <v>2.5000000000000001E-2</v>
      </c>
      <c r="P9254">
        <v>40</v>
      </c>
      <c r="Q9254">
        <v>5.7</v>
      </c>
    </row>
    <row r="9255" spans="1:17" hidden="1" x14ac:dyDescent="0.3">
      <c r="A9255" t="s">
        <v>35822</v>
      </c>
      <c r="B9255" t="s">
        <v>35823</v>
      </c>
      <c r="C9255" s="1" t="str">
        <f t="shared" si="1251"/>
        <v>21:0675</v>
      </c>
      <c r="D9255" s="1" t="str">
        <f t="shared" si="1252"/>
        <v>21:0205</v>
      </c>
      <c r="E9255" t="s">
        <v>35820</v>
      </c>
      <c r="F9255" t="s">
        <v>35824</v>
      </c>
      <c r="H9255">
        <v>63.232900800000003</v>
      </c>
      <c r="I9255">
        <v>-137.62667690000001</v>
      </c>
      <c r="J9255" s="1" t="str">
        <f t="shared" si="1253"/>
        <v>Fluid (stream)</v>
      </c>
      <c r="K9255" s="1" t="str">
        <f t="shared" si="1254"/>
        <v>Untreated Water</v>
      </c>
      <c r="O9255">
        <v>2.5000000000000001E-2</v>
      </c>
      <c r="P9255">
        <v>40</v>
      </c>
      <c r="Q9255">
        <v>5.6</v>
      </c>
    </row>
    <row r="9256" spans="1:17" hidden="1" x14ac:dyDescent="0.3">
      <c r="A9256" t="s">
        <v>35825</v>
      </c>
      <c r="B9256" t="s">
        <v>35826</v>
      </c>
      <c r="C9256" s="1" t="str">
        <f t="shared" si="1251"/>
        <v>21:0675</v>
      </c>
      <c r="D9256" s="1" t="str">
        <f t="shared" si="1252"/>
        <v>21:0205</v>
      </c>
      <c r="E9256" t="s">
        <v>35827</v>
      </c>
      <c r="F9256" t="s">
        <v>35828</v>
      </c>
      <c r="H9256">
        <v>63.240406800000002</v>
      </c>
      <c r="I9256">
        <v>-137.61851440000001</v>
      </c>
      <c r="J9256" s="1" t="str">
        <f t="shared" si="1253"/>
        <v>Fluid (stream)</v>
      </c>
      <c r="K9256" s="1" t="str">
        <f t="shared" si="1254"/>
        <v>Untreated Water</v>
      </c>
      <c r="O9256">
        <v>2.5000000000000001E-2</v>
      </c>
      <c r="P9256">
        <v>70</v>
      </c>
      <c r="Q9256">
        <v>6.6</v>
      </c>
    </row>
    <row r="9257" spans="1:17" hidden="1" x14ac:dyDescent="0.3">
      <c r="A9257" t="s">
        <v>35829</v>
      </c>
      <c r="B9257" t="s">
        <v>35830</v>
      </c>
      <c r="C9257" s="1" t="str">
        <f t="shared" si="1251"/>
        <v>21:0675</v>
      </c>
      <c r="D9257" s="1" t="str">
        <f t="shared" si="1252"/>
        <v>21:0205</v>
      </c>
      <c r="E9257" t="s">
        <v>35831</v>
      </c>
      <c r="F9257" t="s">
        <v>35832</v>
      </c>
      <c r="H9257">
        <v>63.229955099999998</v>
      </c>
      <c r="I9257">
        <v>-137.56177450000001</v>
      </c>
      <c r="J9257" s="1" t="str">
        <f t="shared" si="1253"/>
        <v>Fluid (stream)</v>
      </c>
      <c r="K9257" s="1" t="str">
        <f t="shared" si="1254"/>
        <v>Untreated Water</v>
      </c>
      <c r="O9257">
        <v>2.5000000000000001E-2</v>
      </c>
      <c r="P9257">
        <v>50</v>
      </c>
      <c r="Q9257">
        <v>6.6</v>
      </c>
    </row>
    <row r="9258" spans="1:17" hidden="1" x14ac:dyDescent="0.3">
      <c r="A9258" t="s">
        <v>35833</v>
      </c>
      <c r="B9258" t="s">
        <v>35834</v>
      </c>
      <c r="C9258" s="1" t="str">
        <f t="shared" si="1251"/>
        <v>21:0675</v>
      </c>
      <c r="D9258" s="1" t="str">
        <f t="shared" si="1252"/>
        <v>21:0205</v>
      </c>
      <c r="E9258" t="s">
        <v>35835</v>
      </c>
      <c r="F9258" t="s">
        <v>35836</v>
      </c>
      <c r="H9258">
        <v>63.394538500000003</v>
      </c>
      <c r="I9258">
        <v>-136.46415379999999</v>
      </c>
      <c r="J9258" s="1" t="str">
        <f t="shared" si="1253"/>
        <v>Fluid (stream)</v>
      </c>
      <c r="K9258" s="1" t="str">
        <f t="shared" si="1254"/>
        <v>Untreated Water</v>
      </c>
      <c r="O9258">
        <v>0.47</v>
      </c>
      <c r="P9258">
        <v>60</v>
      </c>
      <c r="Q9258">
        <v>7.2</v>
      </c>
    </row>
    <row r="9259" spans="1:17" hidden="1" x14ac:dyDescent="0.3">
      <c r="A9259" t="s">
        <v>35837</v>
      </c>
      <c r="B9259" t="s">
        <v>35838</v>
      </c>
      <c r="C9259" s="1" t="str">
        <f t="shared" si="1251"/>
        <v>21:0675</v>
      </c>
      <c r="D9259" s="1" t="str">
        <f t="shared" si="1252"/>
        <v>21:0205</v>
      </c>
      <c r="E9259" t="s">
        <v>35839</v>
      </c>
      <c r="F9259" t="s">
        <v>35840</v>
      </c>
      <c r="H9259">
        <v>63.402583300000003</v>
      </c>
      <c r="I9259">
        <v>-136.4168502</v>
      </c>
      <c r="J9259" s="1" t="str">
        <f t="shared" si="1253"/>
        <v>Fluid (stream)</v>
      </c>
      <c r="K9259" s="1" t="str">
        <f t="shared" si="1254"/>
        <v>Untreated Water</v>
      </c>
      <c r="O9259">
        <v>0.14000000000000001</v>
      </c>
      <c r="P9259">
        <v>40</v>
      </c>
      <c r="Q9259">
        <v>7.4</v>
      </c>
    </row>
    <row r="9260" spans="1:17" hidden="1" x14ac:dyDescent="0.3">
      <c r="A9260" t="s">
        <v>35841</v>
      </c>
      <c r="B9260" t="s">
        <v>35842</v>
      </c>
      <c r="C9260" s="1" t="str">
        <f t="shared" si="1251"/>
        <v>21:0675</v>
      </c>
      <c r="D9260" s="1" t="str">
        <f t="shared" si="1252"/>
        <v>21:0205</v>
      </c>
      <c r="E9260" t="s">
        <v>35843</v>
      </c>
      <c r="F9260" t="s">
        <v>35844</v>
      </c>
      <c r="H9260">
        <v>63.418956399999999</v>
      </c>
      <c r="I9260">
        <v>-136.38945090000001</v>
      </c>
      <c r="J9260" s="1" t="str">
        <f t="shared" si="1253"/>
        <v>Fluid (stream)</v>
      </c>
      <c r="K9260" s="1" t="str">
        <f t="shared" si="1254"/>
        <v>Untreated Water</v>
      </c>
      <c r="O9260">
        <v>0.22</v>
      </c>
      <c r="P9260">
        <v>40</v>
      </c>
      <c r="Q9260">
        <v>7.3</v>
      </c>
    </row>
    <row r="9261" spans="1:17" hidden="1" x14ac:dyDescent="0.3">
      <c r="A9261" t="s">
        <v>35845</v>
      </c>
      <c r="B9261" t="s">
        <v>35846</v>
      </c>
      <c r="C9261" s="1" t="str">
        <f t="shared" si="1251"/>
        <v>21:0675</v>
      </c>
      <c r="D9261" s="1" t="str">
        <f t="shared" si="1252"/>
        <v>21:0205</v>
      </c>
      <c r="E9261" t="s">
        <v>35847</v>
      </c>
      <c r="F9261" t="s">
        <v>35848</v>
      </c>
      <c r="H9261">
        <v>63.427343800000003</v>
      </c>
      <c r="I9261">
        <v>-136.3210843</v>
      </c>
      <c r="J9261" s="1" t="str">
        <f t="shared" si="1253"/>
        <v>Fluid (stream)</v>
      </c>
      <c r="K9261" s="1" t="str">
        <f t="shared" si="1254"/>
        <v>Untreated Water</v>
      </c>
    </row>
    <row r="9262" spans="1:17" hidden="1" x14ac:dyDescent="0.3">
      <c r="A9262" t="s">
        <v>35849</v>
      </c>
      <c r="B9262" t="s">
        <v>35850</v>
      </c>
      <c r="C9262" s="1" t="str">
        <f t="shared" si="1251"/>
        <v>21:0675</v>
      </c>
      <c r="D9262" s="1" t="str">
        <f t="shared" si="1252"/>
        <v>21:0205</v>
      </c>
      <c r="E9262" t="s">
        <v>35851</v>
      </c>
      <c r="F9262" t="s">
        <v>35852</v>
      </c>
      <c r="H9262">
        <v>63.4373504</v>
      </c>
      <c r="I9262">
        <v>-136.26295529999999</v>
      </c>
      <c r="J9262" s="1" t="str">
        <f t="shared" si="1253"/>
        <v>Fluid (stream)</v>
      </c>
      <c r="K9262" s="1" t="str">
        <f t="shared" si="1254"/>
        <v>Untreated Water</v>
      </c>
      <c r="O9262">
        <v>2.5000000000000001E-2</v>
      </c>
      <c r="P9262">
        <v>40</v>
      </c>
      <c r="Q9262">
        <v>6.7</v>
      </c>
    </row>
    <row r="9263" spans="1:17" hidden="1" x14ac:dyDescent="0.3">
      <c r="A9263" t="s">
        <v>35853</v>
      </c>
      <c r="B9263" t="s">
        <v>35854</v>
      </c>
      <c r="C9263" s="1" t="str">
        <f t="shared" si="1251"/>
        <v>21:0675</v>
      </c>
      <c r="D9263" s="1" t="str">
        <f t="shared" si="1252"/>
        <v>21:0205</v>
      </c>
      <c r="E9263" t="s">
        <v>35855</v>
      </c>
      <c r="F9263" t="s">
        <v>35856</v>
      </c>
      <c r="H9263">
        <v>63.452683999999998</v>
      </c>
      <c r="I9263">
        <v>-136.1502586</v>
      </c>
      <c r="J9263" s="1" t="str">
        <f t="shared" si="1253"/>
        <v>Fluid (stream)</v>
      </c>
      <c r="K9263" s="1" t="str">
        <f t="shared" si="1254"/>
        <v>Untreated Water</v>
      </c>
      <c r="O9263">
        <v>2.5000000000000001E-2</v>
      </c>
      <c r="P9263">
        <v>30</v>
      </c>
      <c r="Q9263">
        <v>7</v>
      </c>
    </row>
    <row r="9264" spans="1:17" hidden="1" x14ac:dyDescent="0.3">
      <c r="A9264" t="s">
        <v>35857</v>
      </c>
      <c r="B9264" t="s">
        <v>35858</v>
      </c>
      <c r="C9264" s="1" t="str">
        <f t="shared" si="1251"/>
        <v>21:0675</v>
      </c>
      <c r="D9264" s="1" t="str">
        <f t="shared" si="1252"/>
        <v>21:0205</v>
      </c>
      <c r="E9264" t="s">
        <v>35859</v>
      </c>
      <c r="F9264" t="s">
        <v>35860</v>
      </c>
      <c r="H9264">
        <v>63.444121199999998</v>
      </c>
      <c r="I9264">
        <v>-136.12553589999999</v>
      </c>
      <c r="J9264" s="1" t="str">
        <f t="shared" si="1253"/>
        <v>Fluid (stream)</v>
      </c>
      <c r="K9264" s="1" t="str">
        <f t="shared" si="1254"/>
        <v>Untreated Water</v>
      </c>
      <c r="O9264">
        <v>0.06</v>
      </c>
      <c r="P9264">
        <v>30</v>
      </c>
      <c r="Q9264">
        <v>6.9</v>
      </c>
    </row>
    <row r="9265" spans="1:17" hidden="1" x14ac:dyDescent="0.3">
      <c r="A9265" t="s">
        <v>35861</v>
      </c>
      <c r="B9265" t="s">
        <v>35862</v>
      </c>
      <c r="C9265" s="1" t="str">
        <f t="shared" si="1251"/>
        <v>21:0675</v>
      </c>
      <c r="D9265" s="1" t="str">
        <f t="shared" si="1252"/>
        <v>21:0205</v>
      </c>
      <c r="E9265" t="s">
        <v>35863</v>
      </c>
      <c r="F9265" t="s">
        <v>35864</v>
      </c>
      <c r="H9265">
        <v>63.444316999999998</v>
      </c>
      <c r="I9265">
        <v>-136.11086739999999</v>
      </c>
      <c r="J9265" s="1" t="str">
        <f t="shared" si="1253"/>
        <v>Fluid (stream)</v>
      </c>
      <c r="K9265" s="1" t="str">
        <f t="shared" si="1254"/>
        <v>Untreated Water</v>
      </c>
      <c r="O9265">
        <v>2.5000000000000001E-2</v>
      </c>
      <c r="P9265">
        <v>20</v>
      </c>
      <c r="Q9265">
        <v>6.7</v>
      </c>
    </row>
    <row r="9266" spans="1:17" hidden="1" x14ac:dyDescent="0.3">
      <c r="A9266" t="s">
        <v>35865</v>
      </c>
      <c r="B9266" t="s">
        <v>35866</v>
      </c>
      <c r="C9266" s="1" t="str">
        <f t="shared" si="1251"/>
        <v>21:0675</v>
      </c>
      <c r="D9266" s="1" t="str">
        <f t="shared" si="1252"/>
        <v>21:0205</v>
      </c>
      <c r="E9266" t="s">
        <v>35867</v>
      </c>
      <c r="F9266" t="s">
        <v>35868</v>
      </c>
      <c r="H9266">
        <v>63.457744499999997</v>
      </c>
      <c r="I9266">
        <v>-136.09686389999999</v>
      </c>
      <c r="J9266" s="1" t="str">
        <f t="shared" si="1253"/>
        <v>Fluid (stream)</v>
      </c>
      <c r="K9266" s="1" t="str">
        <f t="shared" si="1254"/>
        <v>Untreated Water</v>
      </c>
      <c r="O9266">
        <v>2.5000000000000001E-2</v>
      </c>
      <c r="P9266">
        <v>80</v>
      </c>
      <c r="Q9266">
        <v>5.2</v>
      </c>
    </row>
    <row r="9267" spans="1:17" hidden="1" x14ac:dyDescent="0.3">
      <c r="A9267" t="s">
        <v>35869</v>
      </c>
      <c r="B9267" t="s">
        <v>35870</v>
      </c>
      <c r="C9267" s="1" t="str">
        <f t="shared" si="1251"/>
        <v>21:0675</v>
      </c>
      <c r="D9267" s="1" t="str">
        <f t="shared" si="1252"/>
        <v>21:0205</v>
      </c>
      <c r="E9267" t="s">
        <v>35871</v>
      </c>
      <c r="F9267" t="s">
        <v>35872</v>
      </c>
      <c r="H9267">
        <v>63.373315599999998</v>
      </c>
      <c r="I9267">
        <v>-136.44059189999999</v>
      </c>
      <c r="J9267" s="1" t="str">
        <f t="shared" si="1253"/>
        <v>Fluid (stream)</v>
      </c>
      <c r="K9267" s="1" t="str">
        <f t="shared" si="1254"/>
        <v>Untreated Water</v>
      </c>
      <c r="O9267">
        <v>2.5000000000000001E-2</v>
      </c>
      <c r="P9267">
        <v>50</v>
      </c>
      <c r="Q9267">
        <v>6.4</v>
      </c>
    </row>
    <row r="9268" spans="1:17" hidden="1" x14ac:dyDescent="0.3">
      <c r="A9268" t="s">
        <v>35873</v>
      </c>
      <c r="B9268" t="s">
        <v>35874</v>
      </c>
      <c r="C9268" s="1" t="str">
        <f t="shared" si="1251"/>
        <v>21:0675</v>
      </c>
      <c r="D9268" s="1" t="str">
        <f t="shared" si="1252"/>
        <v>21:0205</v>
      </c>
      <c r="E9268" t="s">
        <v>35875</v>
      </c>
      <c r="F9268" t="s">
        <v>35876</v>
      </c>
      <c r="H9268">
        <v>63.352488999999998</v>
      </c>
      <c r="I9268">
        <v>-136.40107399999999</v>
      </c>
      <c r="J9268" s="1" t="str">
        <f t="shared" si="1253"/>
        <v>Fluid (stream)</v>
      </c>
      <c r="K9268" s="1" t="str">
        <f t="shared" si="1254"/>
        <v>Untreated Water</v>
      </c>
      <c r="O9268">
        <v>2.5000000000000001E-2</v>
      </c>
      <c r="P9268">
        <v>40</v>
      </c>
      <c r="Q9268">
        <v>6.6</v>
      </c>
    </row>
    <row r="9269" spans="1:17" hidden="1" x14ac:dyDescent="0.3">
      <c r="A9269" t="s">
        <v>35877</v>
      </c>
      <c r="B9269" t="s">
        <v>35878</v>
      </c>
      <c r="C9269" s="1" t="str">
        <f t="shared" si="1251"/>
        <v>21:0675</v>
      </c>
      <c r="D9269" s="1" t="str">
        <f>HYPERLINK("http://geochem.nrcan.gc.ca/cdogs/content/svy/svy_e.htm", "")</f>
        <v/>
      </c>
      <c r="G9269" s="1" t="str">
        <f>HYPERLINK("http://geochem.nrcan.gc.ca/cdogs/content/cr_/cr_00080_e.htm", "80")</f>
        <v>80</v>
      </c>
      <c r="J9269" t="s">
        <v>11453</v>
      </c>
      <c r="K9269" t="s">
        <v>11454</v>
      </c>
      <c r="O9269">
        <v>0.23</v>
      </c>
      <c r="P9269">
        <v>90</v>
      </c>
      <c r="Q9269">
        <v>7</v>
      </c>
    </row>
    <row r="9270" spans="1:17" hidden="1" x14ac:dyDescent="0.3">
      <c r="A9270" t="s">
        <v>35879</v>
      </c>
      <c r="B9270" t="s">
        <v>35880</v>
      </c>
      <c r="C9270" s="1" t="str">
        <f t="shared" si="1251"/>
        <v>21:0675</v>
      </c>
      <c r="D9270" s="1" t="str">
        <f t="shared" ref="D9270:D9279" si="1255">HYPERLINK("http://geochem.nrcan.gc.ca/cdogs/content/svy/svy210205_e.htm", "21:0205")</f>
        <v>21:0205</v>
      </c>
      <c r="E9270" t="s">
        <v>35881</v>
      </c>
      <c r="F9270" t="s">
        <v>35882</v>
      </c>
      <c r="H9270">
        <v>63.311464399999998</v>
      </c>
      <c r="I9270">
        <v>-136.40307440000001</v>
      </c>
      <c r="J9270" s="1" t="str">
        <f t="shared" ref="J9270:J9279" si="1256">HYPERLINK("http://geochem.nrcan.gc.ca/cdogs/content/kwd/kwd020018_e.htm", "Fluid (stream)")</f>
        <v>Fluid (stream)</v>
      </c>
      <c r="K9270" s="1" t="str">
        <f t="shared" ref="K9270:K9279" si="1257">HYPERLINK("http://geochem.nrcan.gc.ca/cdogs/content/kwd/kwd080007_e.htm", "Untreated Water")</f>
        <v>Untreated Water</v>
      </c>
      <c r="O9270">
        <v>0.08</v>
      </c>
      <c r="P9270">
        <v>70</v>
      </c>
      <c r="Q9270">
        <v>6.9</v>
      </c>
    </row>
    <row r="9271" spans="1:17" hidden="1" x14ac:dyDescent="0.3">
      <c r="A9271" t="s">
        <v>35883</v>
      </c>
      <c r="B9271" t="s">
        <v>35884</v>
      </c>
      <c r="C9271" s="1" t="str">
        <f t="shared" si="1251"/>
        <v>21:0675</v>
      </c>
      <c r="D9271" s="1" t="str">
        <f t="shared" si="1255"/>
        <v>21:0205</v>
      </c>
      <c r="E9271" t="s">
        <v>35885</v>
      </c>
      <c r="F9271" t="s">
        <v>35886</v>
      </c>
      <c r="H9271">
        <v>63.3160721</v>
      </c>
      <c r="I9271">
        <v>-136.4173121</v>
      </c>
      <c r="J9271" s="1" t="str">
        <f t="shared" si="1256"/>
        <v>Fluid (stream)</v>
      </c>
      <c r="K9271" s="1" t="str">
        <f t="shared" si="1257"/>
        <v>Untreated Water</v>
      </c>
      <c r="O9271">
        <v>0.08</v>
      </c>
      <c r="P9271">
        <v>70</v>
      </c>
      <c r="Q9271">
        <v>7.2</v>
      </c>
    </row>
    <row r="9272" spans="1:17" hidden="1" x14ac:dyDescent="0.3">
      <c r="A9272" t="s">
        <v>35887</v>
      </c>
      <c r="B9272" t="s">
        <v>35888</v>
      </c>
      <c r="C9272" s="1" t="str">
        <f t="shared" si="1251"/>
        <v>21:0675</v>
      </c>
      <c r="D9272" s="1" t="str">
        <f t="shared" si="1255"/>
        <v>21:0205</v>
      </c>
      <c r="E9272" t="s">
        <v>35889</v>
      </c>
      <c r="F9272" t="s">
        <v>35890</v>
      </c>
      <c r="H9272">
        <v>63.302793600000001</v>
      </c>
      <c r="I9272">
        <v>-136.4487263</v>
      </c>
      <c r="J9272" s="1" t="str">
        <f t="shared" si="1256"/>
        <v>Fluid (stream)</v>
      </c>
      <c r="K9272" s="1" t="str">
        <f t="shared" si="1257"/>
        <v>Untreated Water</v>
      </c>
      <c r="O9272">
        <v>0.15</v>
      </c>
      <c r="P9272">
        <v>70</v>
      </c>
      <c r="Q9272">
        <v>7.1</v>
      </c>
    </row>
    <row r="9273" spans="1:17" hidden="1" x14ac:dyDescent="0.3">
      <c r="A9273" t="s">
        <v>35891</v>
      </c>
      <c r="B9273" t="s">
        <v>35892</v>
      </c>
      <c r="C9273" s="1" t="str">
        <f t="shared" si="1251"/>
        <v>21:0675</v>
      </c>
      <c r="D9273" s="1" t="str">
        <f t="shared" si="1255"/>
        <v>21:0205</v>
      </c>
      <c r="E9273" t="s">
        <v>35893</v>
      </c>
      <c r="F9273" t="s">
        <v>35894</v>
      </c>
      <c r="H9273">
        <v>63.253000800000002</v>
      </c>
      <c r="I9273">
        <v>-136.45470019999999</v>
      </c>
      <c r="J9273" s="1" t="str">
        <f t="shared" si="1256"/>
        <v>Fluid (stream)</v>
      </c>
      <c r="K9273" s="1" t="str">
        <f t="shared" si="1257"/>
        <v>Untreated Water</v>
      </c>
      <c r="O9273">
        <v>0.61</v>
      </c>
      <c r="P9273">
        <v>200</v>
      </c>
      <c r="Q9273">
        <v>7.4</v>
      </c>
    </row>
    <row r="9274" spans="1:17" hidden="1" x14ac:dyDescent="0.3">
      <c r="A9274" t="s">
        <v>35895</v>
      </c>
      <c r="B9274" t="s">
        <v>35896</v>
      </c>
      <c r="C9274" s="1" t="str">
        <f t="shared" si="1251"/>
        <v>21:0675</v>
      </c>
      <c r="D9274" s="1" t="str">
        <f t="shared" si="1255"/>
        <v>21:0205</v>
      </c>
      <c r="E9274" t="s">
        <v>35893</v>
      </c>
      <c r="F9274" t="s">
        <v>35897</v>
      </c>
      <c r="H9274">
        <v>63.253000800000002</v>
      </c>
      <c r="I9274">
        <v>-136.45470019999999</v>
      </c>
      <c r="J9274" s="1" t="str">
        <f t="shared" si="1256"/>
        <v>Fluid (stream)</v>
      </c>
      <c r="K9274" s="1" t="str">
        <f t="shared" si="1257"/>
        <v>Untreated Water</v>
      </c>
      <c r="O9274">
        <v>0.54</v>
      </c>
      <c r="P9274">
        <v>210</v>
      </c>
      <c r="Q9274">
        <v>7.2</v>
      </c>
    </row>
    <row r="9275" spans="1:17" hidden="1" x14ac:dyDescent="0.3">
      <c r="A9275" t="s">
        <v>35898</v>
      </c>
      <c r="B9275" t="s">
        <v>35899</v>
      </c>
      <c r="C9275" s="1" t="str">
        <f t="shared" si="1251"/>
        <v>21:0675</v>
      </c>
      <c r="D9275" s="1" t="str">
        <f t="shared" si="1255"/>
        <v>21:0205</v>
      </c>
      <c r="E9275" t="s">
        <v>35900</v>
      </c>
      <c r="F9275" t="s">
        <v>35901</v>
      </c>
      <c r="H9275">
        <v>63.237877900000001</v>
      </c>
      <c r="I9275">
        <v>-136.39893309999999</v>
      </c>
      <c r="J9275" s="1" t="str">
        <f t="shared" si="1256"/>
        <v>Fluid (stream)</v>
      </c>
      <c r="K9275" s="1" t="str">
        <f t="shared" si="1257"/>
        <v>Untreated Water</v>
      </c>
    </row>
    <row r="9276" spans="1:17" hidden="1" x14ac:dyDescent="0.3">
      <c r="A9276" t="s">
        <v>35902</v>
      </c>
      <c r="B9276" t="s">
        <v>35903</v>
      </c>
      <c r="C9276" s="1" t="str">
        <f t="shared" si="1251"/>
        <v>21:0675</v>
      </c>
      <c r="D9276" s="1" t="str">
        <f t="shared" si="1255"/>
        <v>21:0205</v>
      </c>
      <c r="E9276" t="s">
        <v>35904</v>
      </c>
      <c r="F9276" t="s">
        <v>35905</v>
      </c>
      <c r="H9276">
        <v>63.234351400000001</v>
      </c>
      <c r="I9276">
        <v>-136.34400249999999</v>
      </c>
      <c r="J9276" s="1" t="str">
        <f t="shared" si="1256"/>
        <v>Fluid (stream)</v>
      </c>
      <c r="K9276" s="1" t="str">
        <f t="shared" si="1257"/>
        <v>Untreated Water</v>
      </c>
      <c r="O9276">
        <v>2.5000000000000001E-2</v>
      </c>
      <c r="P9276">
        <v>270</v>
      </c>
      <c r="Q9276">
        <v>6.7</v>
      </c>
    </row>
    <row r="9277" spans="1:17" hidden="1" x14ac:dyDescent="0.3">
      <c r="A9277" t="s">
        <v>35906</v>
      </c>
      <c r="B9277" t="s">
        <v>35907</v>
      </c>
      <c r="C9277" s="1" t="str">
        <f t="shared" si="1251"/>
        <v>21:0675</v>
      </c>
      <c r="D9277" s="1" t="str">
        <f t="shared" si="1255"/>
        <v>21:0205</v>
      </c>
      <c r="E9277" t="s">
        <v>35908</v>
      </c>
      <c r="F9277" t="s">
        <v>35909</v>
      </c>
      <c r="H9277">
        <v>63.204963800000002</v>
      </c>
      <c r="I9277">
        <v>-136.49410800000001</v>
      </c>
      <c r="J9277" s="1" t="str">
        <f t="shared" si="1256"/>
        <v>Fluid (stream)</v>
      </c>
      <c r="K9277" s="1" t="str">
        <f t="shared" si="1257"/>
        <v>Untreated Water</v>
      </c>
      <c r="O9277">
        <v>0.88</v>
      </c>
      <c r="P9277">
        <v>110</v>
      </c>
      <c r="Q9277">
        <v>7.3</v>
      </c>
    </row>
    <row r="9278" spans="1:17" hidden="1" x14ac:dyDescent="0.3">
      <c r="A9278" t="s">
        <v>35910</v>
      </c>
      <c r="B9278" t="s">
        <v>35911</v>
      </c>
      <c r="C9278" s="1" t="str">
        <f t="shared" si="1251"/>
        <v>21:0675</v>
      </c>
      <c r="D9278" s="1" t="str">
        <f t="shared" si="1255"/>
        <v>21:0205</v>
      </c>
      <c r="E9278" t="s">
        <v>35912</v>
      </c>
      <c r="F9278" t="s">
        <v>35913</v>
      </c>
      <c r="H9278">
        <v>63.201672899999998</v>
      </c>
      <c r="I9278">
        <v>-136.56044679999999</v>
      </c>
      <c r="J9278" s="1" t="str">
        <f t="shared" si="1256"/>
        <v>Fluid (stream)</v>
      </c>
      <c r="K9278" s="1" t="str">
        <f t="shared" si="1257"/>
        <v>Untreated Water</v>
      </c>
      <c r="O9278">
        <v>0.81</v>
      </c>
      <c r="P9278">
        <v>110</v>
      </c>
      <c r="Q9278">
        <v>7.3</v>
      </c>
    </row>
    <row r="9279" spans="1:17" hidden="1" x14ac:dyDescent="0.3">
      <c r="A9279" t="s">
        <v>35914</v>
      </c>
      <c r="B9279" t="s">
        <v>35915</v>
      </c>
      <c r="C9279" s="1" t="str">
        <f t="shared" si="1251"/>
        <v>21:0675</v>
      </c>
      <c r="D9279" s="1" t="str">
        <f t="shared" si="1255"/>
        <v>21:0205</v>
      </c>
      <c r="E9279" t="s">
        <v>35916</v>
      </c>
      <c r="F9279" t="s">
        <v>35917</v>
      </c>
      <c r="H9279">
        <v>63.188195999999998</v>
      </c>
      <c r="I9279">
        <v>-136.55153300000001</v>
      </c>
      <c r="J9279" s="1" t="str">
        <f t="shared" si="1256"/>
        <v>Fluid (stream)</v>
      </c>
      <c r="K9279" s="1" t="str">
        <f t="shared" si="1257"/>
        <v>Untreated Water</v>
      </c>
      <c r="O9279">
        <v>1.6</v>
      </c>
      <c r="P9279">
        <v>520</v>
      </c>
      <c r="Q9279">
        <v>7.6</v>
      </c>
    </row>
    <row r="9280" spans="1:17" hidden="1" x14ac:dyDescent="0.3">
      <c r="A9280" t="s">
        <v>35918</v>
      </c>
      <c r="B9280" t="s">
        <v>35919</v>
      </c>
      <c r="C9280" s="1" t="str">
        <f t="shared" si="1251"/>
        <v>21:0675</v>
      </c>
      <c r="D9280" s="1" t="str">
        <f>HYPERLINK("http://geochem.nrcan.gc.ca/cdogs/content/svy/svy_e.htm", "")</f>
        <v/>
      </c>
      <c r="G9280" s="1" t="str">
        <f>HYPERLINK("http://geochem.nrcan.gc.ca/cdogs/content/cr_/cr_00081_e.htm", "81")</f>
        <v>81</v>
      </c>
      <c r="J9280" t="s">
        <v>11453</v>
      </c>
      <c r="K9280" t="s">
        <v>11454</v>
      </c>
      <c r="O9280">
        <v>0.16</v>
      </c>
      <c r="P9280">
        <v>160</v>
      </c>
      <c r="Q9280">
        <v>8.1</v>
      </c>
    </row>
    <row r="9281" spans="1:17" hidden="1" x14ac:dyDescent="0.3">
      <c r="A9281" t="s">
        <v>35920</v>
      </c>
      <c r="B9281" t="s">
        <v>35921</v>
      </c>
      <c r="C9281" s="1" t="str">
        <f t="shared" si="1251"/>
        <v>21:0675</v>
      </c>
      <c r="D9281" s="1" t="str">
        <f t="shared" ref="D9281:D9309" si="1258">HYPERLINK("http://geochem.nrcan.gc.ca/cdogs/content/svy/svy210205_e.htm", "21:0205")</f>
        <v>21:0205</v>
      </c>
      <c r="E9281" t="s">
        <v>35922</v>
      </c>
      <c r="F9281" t="s">
        <v>35923</v>
      </c>
      <c r="H9281">
        <v>63.157507500000001</v>
      </c>
      <c r="I9281">
        <v>-136.663612</v>
      </c>
      <c r="J9281" s="1" t="str">
        <f t="shared" ref="J9281:J9309" si="1259">HYPERLINK("http://geochem.nrcan.gc.ca/cdogs/content/kwd/kwd020018_e.htm", "Fluid (stream)")</f>
        <v>Fluid (stream)</v>
      </c>
      <c r="K9281" s="1" t="str">
        <f t="shared" ref="K9281:K9309" si="1260">HYPERLINK("http://geochem.nrcan.gc.ca/cdogs/content/kwd/kwd080007_e.htm", "Untreated Water")</f>
        <v>Untreated Water</v>
      </c>
    </row>
    <row r="9282" spans="1:17" hidden="1" x14ac:dyDescent="0.3">
      <c r="A9282" t="s">
        <v>35924</v>
      </c>
      <c r="B9282" t="s">
        <v>35925</v>
      </c>
      <c r="C9282" s="1" t="str">
        <f t="shared" si="1251"/>
        <v>21:0675</v>
      </c>
      <c r="D9282" s="1" t="str">
        <f t="shared" si="1258"/>
        <v>21:0205</v>
      </c>
      <c r="E9282" t="s">
        <v>35926</v>
      </c>
      <c r="F9282" t="s">
        <v>35927</v>
      </c>
      <c r="H9282">
        <v>63.163381299999998</v>
      </c>
      <c r="I9282">
        <v>-136.70050649999999</v>
      </c>
      <c r="J9282" s="1" t="str">
        <f t="shared" si="1259"/>
        <v>Fluid (stream)</v>
      </c>
      <c r="K9282" s="1" t="str">
        <f t="shared" si="1260"/>
        <v>Untreated Water</v>
      </c>
    </row>
    <row r="9283" spans="1:17" hidden="1" x14ac:dyDescent="0.3">
      <c r="A9283" t="s">
        <v>35928</v>
      </c>
      <c r="B9283" t="s">
        <v>35929</v>
      </c>
      <c r="C9283" s="1" t="str">
        <f t="shared" si="1251"/>
        <v>21:0675</v>
      </c>
      <c r="D9283" s="1" t="str">
        <f t="shared" si="1258"/>
        <v>21:0205</v>
      </c>
      <c r="E9283" t="s">
        <v>35930</v>
      </c>
      <c r="F9283" t="s">
        <v>35931</v>
      </c>
      <c r="H9283">
        <v>63.135952799999998</v>
      </c>
      <c r="I9283">
        <v>-136.83664160000001</v>
      </c>
      <c r="J9283" s="1" t="str">
        <f t="shared" si="1259"/>
        <v>Fluid (stream)</v>
      </c>
      <c r="K9283" s="1" t="str">
        <f t="shared" si="1260"/>
        <v>Untreated Water</v>
      </c>
      <c r="O9283">
        <v>0.25</v>
      </c>
      <c r="P9283">
        <v>80</v>
      </c>
      <c r="Q9283">
        <v>6.3</v>
      </c>
    </row>
    <row r="9284" spans="1:17" hidden="1" x14ac:dyDescent="0.3">
      <c r="A9284" t="s">
        <v>35932</v>
      </c>
      <c r="B9284" t="s">
        <v>35933</v>
      </c>
      <c r="C9284" s="1" t="str">
        <f t="shared" si="1251"/>
        <v>21:0675</v>
      </c>
      <c r="D9284" s="1" t="str">
        <f t="shared" si="1258"/>
        <v>21:0205</v>
      </c>
      <c r="E9284" t="s">
        <v>35934</v>
      </c>
      <c r="F9284" t="s">
        <v>35935</v>
      </c>
      <c r="H9284">
        <v>63.167421300000001</v>
      </c>
      <c r="I9284">
        <v>-136.85661089999999</v>
      </c>
      <c r="J9284" s="1" t="str">
        <f t="shared" si="1259"/>
        <v>Fluid (stream)</v>
      </c>
      <c r="K9284" s="1" t="str">
        <f t="shared" si="1260"/>
        <v>Untreated Water</v>
      </c>
      <c r="O9284">
        <v>2.5000000000000001E-2</v>
      </c>
      <c r="P9284">
        <v>40</v>
      </c>
      <c r="Q9284">
        <v>5.7</v>
      </c>
    </row>
    <row r="9285" spans="1:17" hidden="1" x14ac:dyDescent="0.3">
      <c r="A9285" t="s">
        <v>35936</v>
      </c>
      <c r="B9285" t="s">
        <v>35937</v>
      </c>
      <c r="C9285" s="1" t="str">
        <f t="shared" si="1251"/>
        <v>21:0675</v>
      </c>
      <c r="D9285" s="1" t="str">
        <f t="shared" si="1258"/>
        <v>21:0205</v>
      </c>
      <c r="E9285" t="s">
        <v>35938</v>
      </c>
      <c r="F9285" t="s">
        <v>35939</v>
      </c>
      <c r="H9285">
        <v>63.164530800000001</v>
      </c>
      <c r="I9285">
        <v>-136.90869950000001</v>
      </c>
      <c r="J9285" s="1" t="str">
        <f t="shared" si="1259"/>
        <v>Fluid (stream)</v>
      </c>
      <c r="K9285" s="1" t="str">
        <f t="shared" si="1260"/>
        <v>Untreated Water</v>
      </c>
      <c r="O9285">
        <v>2.5000000000000001E-2</v>
      </c>
      <c r="P9285">
        <v>80</v>
      </c>
      <c r="Q9285">
        <v>6.9</v>
      </c>
    </row>
    <row r="9286" spans="1:17" hidden="1" x14ac:dyDescent="0.3">
      <c r="A9286" t="s">
        <v>35940</v>
      </c>
      <c r="B9286" t="s">
        <v>35941</v>
      </c>
      <c r="C9286" s="1" t="str">
        <f t="shared" si="1251"/>
        <v>21:0675</v>
      </c>
      <c r="D9286" s="1" t="str">
        <f t="shared" si="1258"/>
        <v>21:0205</v>
      </c>
      <c r="E9286" t="s">
        <v>35942</v>
      </c>
      <c r="F9286" t="s">
        <v>35943</v>
      </c>
      <c r="H9286">
        <v>63.149886299999999</v>
      </c>
      <c r="I9286">
        <v>-136.94904639999999</v>
      </c>
      <c r="J9286" s="1" t="str">
        <f t="shared" si="1259"/>
        <v>Fluid (stream)</v>
      </c>
      <c r="K9286" s="1" t="str">
        <f t="shared" si="1260"/>
        <v>Untreated Water</v>
      </c>
      <c r="O9286">
        <v>2.5000000000000001E-2</v>
      </c>
      <c r="P9286">
        <v>60</v>
      </c>
      <c r="Q9286">
        <v>6.5</v>
      </c>
    </row>
    <row r="9287" spans="1:17" hidden="1" x14ac:dyDescent="0.3">
      <c r="A9287" t="s">
        <v>35944</v>
      </c>
      <c r="B9287" t="s">
        <v>35945</v>
      </c>
      <c r="C9287" s="1" t="str">
        <f t="shared" si="1251"/>
        <v>21:0675</v>
      </c>
      <c r="D9287" s="1" t="str">
        <f t="shared" si="1258"/>
        <v>21:0205</v>
      </c>
      <c r="E9287" t="s">
        <v>35946</v>
      </c>
      <c r="F9287" t="s">
        <v>35947</v>
      </c>
      <c r="H9287">
        <v>63.161898999999998</v>
      </c>
      <c r="I9287">
        <v>-136.9955903</v>
      </c>
      <c r="J9287" s="1" t="str">
        <f t="shared" si="1259"/>
        <v>Fluid (stream)</v>
      </c>
      <c r="K9287" s="1" t="str">
        <f t="shared" si="1260"/>
        <v>Untreated Water</v>
      </c>
      <c r="O9287">
        <v>2.5000000000000001E-2</v>
      </c>
      <c r="P9287">
        <v>130</v>
      </c>
      <c r="Q9287">
        <v>7.2</v>
      </c>
    </row>
    <row r="9288" spans="1:17" hidden="1" x14ac:dyDescent="0.3">
      <c r="A9288" t="s">
        <v>35948</v>
      </c>
      <c r="B9288" t="s">
        <v>35949</v>
      </c>
      <c r="C9288" s="1" t="str">
        <f t="shared" si="1251"/>
        <v>21:0675</v>
      </c>
      <c r="D9288" s="1" t="str">
        <f t="shared" si="1258"/>
        <v>21:0205</v>
      </c>
      <c r="E9288" t="s">
        <v>35950</v>
      </c>
      <c r="F9288" t="s">
        <v>35951</v>
      </c>
      <c r="H9288">
        <v>63.149696400000003</v>
      </c>
      <c r="I9288">
        <v>-137.07205450000001</v>
      </c>
      <c r="J9288" s="1" t="str">
        <f t="shared" si="1259"/>
        <v>Fluid (stream)</v>
      </c>
      <c r="K9288" s="1" t="str">
        <f t="shared" si="1260"/>
        <v>Untreated Water</v>
      </c>
      <c r="O9288">
        <v>2.5000000000000001E-2</v>
      </c>
      <c r="P9288">
        <v>40</v>
      </c>
      <c r="Q9288">
        <v>5.3</v>
      </c>
    </row>
    <row r="9289" spans="1:17" hidden="1" x14ac:dyDescent="0.3">
      <c r="A9289" t="s">
        <v>35952</v>
      </c>
      <c r="B9289" t="s">
        <v>35953</v>
      </c>
      <c r="C9289" s="1" t="str">
        <f t="shared" si="1251"/>
        <v>21:0675</v>
      </c>
      <c r="D9289" s="1" t="str">
        <f t="shared" si="1258"/>
        <v>21:0205</v>
      </c>
      <c r="E9289" t="s">
        <v>35954</v>
      </c>
      <c r="F9289" t="s">
        <v>35955</v>
      </c>
      <c r="H9289">
        <v>63.1409935</v>
      </c>
      <c r="I9289">
        <v>-137.10816969999999</v>
      </c>
      <c r="J9289" s="1" t="str">
        <f t="shared" si="1259"/>
        <v>Fluid (stream)</v>
      </c>
      <c r="K9289" s="1" t="str">
        <f t="shared" si="1260"/>
        <v>Untreated Water</v>
      </c>
      <c r="O9289">
        <v>2.5000000000000001E-2</v>
      </c>
      <c r="P9289">
        <v>30</v>
      </c>
      <c r="Q9289">
        <v>5.0999999999999996</v>
      </c>
    </row>
    <row r="9290" spans="1:17" hidden="1" x14ac:dyDescent="0.3">
      <c r="A9290" t="s">
        <v>35956</v>
      </c>
      <c r="B9290" t="s">
        <v>35957</v>
      </c>
      <c r="C9290" s="1" t="str">
        <f t="shared" si="1251"/>
        <v>21:0675</v>
      </c>
      <c r="D9290" s="1" t="str">
        <f t="shared" si="1258"/>
        <v>21:0205</v>
      </c>
      <c r="E9290" t="s">
        <v>35958</v>
      </c>
      <c r="F9290" t="s">
        <v>35959</v>
      </c>
      <c r="H9290">
        <v>63.1486552</v>
      </c>
      <c r="I9290">
        <v>-137.16758659999999</v>
      </c>
      <c r="J9290" s="1" t="str">
        <f t="shared" si="1259"/>
        <v>Fluid (stream)</v>
      </c>
      <c r="K9290" s="1" t="str">
        <f t="shared" si="1260"/>
        <v>Untreated Water</v>
      </c>
      <c r="O9290">
        <v>0.25</v>
      </c>
      <c r="P9290">
        <v>70</v>
      </c>
      <c r="Q9290">
        <v>7.1</v>
      </c>
    </row>
    <row r="9291" spans="1:17" hidden="1" x14ac:dyDescent="0.3">
      <c r="A9291" t="s">
        <v>35960</v>
      </c>
      <c r="B9291" t="s">
        <v>35961</v>
      </c>
      <c r="C9291" s="1" t="str">
        <f t="shared" si="1251"/>
        <v>21:0675</v>
      </c>
      <c r="D9291" s="1" t="str">
        <f t="shared" si="1258"/>
        <v>21:0205</v>
      </c>
      <c r="E9291" t="s">
        <v>35962</v>
      </c>
      <c r="F9291" t="s">
        <v>35963</v>
      </c>
      <c r="H9291">
        <v>63.1814149</v>
      </c>
      <c r="I9291">
        <v>-137.04194659999999</v>
      </c>
      <c r="J9291" s="1" t="str">
        <f t="shared" si="1259"/>
        <v>Fluid (stream)</v>
      </c>
      <c r="K9291" s="1" t="str">
        <f t="shared" si="1260"/>
        <v>Untreated Water</v>
      </c>
      <c r="O9291">
        <v>2.5000000000000001E-2</v>
      </c>
      <c r="P9291">
        <v>30</v>
      </c>
      <c r="Q9291">
        <v>5.0999999999999996</v>
      </c>
    </row>
    <row r="9292" spans="1:17" hidden="1" x14ac:dyDescent="0.3">
      <c r="A9292" t="s">
        <v>35964</v>
      </c>
      <c r="B9292" t="s">
        <v>35965</v>
      </c>
      <c r="C9292" s="1" t="str">
        <f t="shared" si="1251"/>
        <v>21:0675</v>
      </c>
      <c r="D9292" s="1" t="str">
        <f t="shared" si="1258"/>
        <v>21:0205</v>
      </c>
      <c r="E9292" t="s">
        <v>35966</v>
      </c>
      <c r="F9292" t="s">
        <v>35967</v>
      </c>
      <c r="H9292">
        <v>63.195174399999999</v>
      </c>
      <c r="I9292">
        <v>-137.0763595</v>
      </c>
      <c r="J9292" s="1" t="str">
        <f t="shared" si="1259"/>
        <v>Fluid (stream)</v>
      </c>
      <c r="K9292" s="1" t="str">
        <f t="shared" si="1260"/>
        <v>Untreated Water</v>
      </c>
      <c r="O9292">
        <v>2.5000000000000001E-2</v>
      </c>
      <c r="P9292">
        <v>30</v>
      </c>
      <c r="Q9292">
        <v>5.8</v>
      </c>
    </row>
    <row r="9293" spans="1:17" hidden="1" x14ac:dyDescent="0.3">
      <c r="A9293" t="s">
        <v>35968</v>
      </c>
      <c r="B9293" t="s">
        <v>35969</v>
      </c>
      <c r="C9293" s="1" t="str">
        <f t="shared" si="1251"/>
        <v>21:0675</v>
      </c>
      <c r="D9293" s="1" t="str">
        <f t="shared" si="1258"/>
        <v>21:0205</v>
      </c>
      <c r="E9293" t="s">
        <v>35966</v>
      </c>
      <c r="F9293" t="s">
        <v>35970</v>
      </c>
      <c r="H9293">
        <v>63.195174399999999</v>
      </c>
      <c r="I9293">
        <v>-137.0763595</v>
      </c>
      <c r="J9293" s="1" t="str">
        <f t="shared" si="1259"/>
        <v>Fluid (stream)</v>
      </c>
      <c r="K9293" s="1" t="str">
        <f t="shared" si="1260"/>
        <v>Untreated Water</v>
      </c>
      <c r="O9293">
        <v>2.5000000000000001E-2</v>
      </c>
      <c r="P9293">
        <v>30</v>
      </c>
      <c r="Q9293">
        <v>5.7</v>
      </c>
    </row>
    <row r="9294" spans="1:17" hidden="1" x14ac:dyDescent="0.3">
      <c r="A9294" t="s">
        <v>35971</v>
      </c>
      <c r="B9294" t="s">
        <v>35972</v>
      </c>
      <c r="C9294" s="1" t="str">
        <f t="shared" si="1251"/>
        <v>21:0675</v>
      </c>
      <c r="D9294" s="1" t="str">
        <f t="shared" si="1258"/>
        <v>21:0205</v>
      </c>
      <c r="E9294" t="s">
        <v>35973</v>
      </c>
      <c r="F9294" t="s">
        <v>35974</v>
      </c>
      <c r="H9294">
        <v>63.207812699999998</v>
      </c>
      <c r="I9294">
        <v>-137.133003</v>
      </c>
      <c r="J9294" s="1" t="str">
        <f t="shared" si="1259"/>
        <v>Fluid (stream)</v>
      </c>
      <c r="K9294" s="1" t="str">
        <f t="shared" si="1260"/>
        <v>Untreated Water</v>
      </c>
      <c r="O9294">
        <v>2.5000000000000001E-2</v>
      </c>
      <c r="P9294">
        <v>30</v>
      </c>
      <c r="Q9294">
        <v>6.6</v>
      </c>
    </row>
    <row r="9295" spans="1:17" hidden="1" x14ac:dyDescent="0.3">
      <c r="A9295" t="s">
        <v>35975</v>
      </c>
      <c r="B9295" t="s">
        <v>35976</v>
      </c>
      <c r="C9295" s="1" t="str">
        <f t="shared" si="1251"/>
        <v>21:0675</v>
      </c>
      <c r="D9295" s="1" t="str">
        <f t="shared" si="1258"/>
        <v>21:0205</v>
      </c>
      <c r="E9295" t="s">
        <v>35977</v>
      </c>
      <c r="F9295" t="s">
        <v>35978</v>
      </c>
      <c r="H9295">
        <v>63.2126546</v>
      </c>
      <c r="I9295">
        <v>-137.13405610000001</v>
      </c>
      <c r="J9295" s="1" t="str">
        <f t="shared" si="1259"/>
        <v>Fluid (stream)</v>
      </c>
      <c r="K9295" s="1" t="str">
        <f t="shared" si="1260"/>
        <v>Untreated Water</v>
      </c>
      <c r="O9295">
        <v>2.5000000000000001E-2</v>
      </c>
      <c r="P9295">
        <v>20</v>
      </c>
      <c r="Q9295">
        <v>5.9</v>
      </c>
    </row>
    <row r="9296" spans="1:17" hidden="1" x14ac:dyDescent="0.3">
      <c r="A9296" t="s">
        <v>35979</v>
      </c>
      <c r="B9296" t="s">
        <v>35980</v>
      </c>
      <c r="C9296" s="1" t="str">
        <f t="shared" si="1251"/>
        <v>21:0675</v>
      </c>
      <c r="D9296" s="1" t="str">
        <f t="shared" si="1258"/>
        <v>21:0205</v>
      </c>
      <c r="E9296" t="s">
        <v>35981</v>
      </c>
      <c r="F9296" t="s">
        <v>35982</v>
      </c>
      <c r="H9296">
        <v>63.230356299999997</v>
      </c>
      <c r="I9296">
        <v>-137.20900159999999</v>
      </c>
      <c r="J9296" s="1" t="str">
        <f t="shared" si="1259"/>
        <v>Fluid (stream)</v>
      </c>
      <c r="K9296" s="1" t="str">
        <f t="shared" si="1260"/>
        <v>Untreated Water</v>
      </c>
      <c r="O9296">
        <v>2.5000000000000001E-2</v>
      </c>
      <c r="P9296">
        <v>20</v>
      </c>
      <c r="Q9296">
        <v>5.7</v>
      </c>
    </row>
    <row r="9297" spans="1:17" hidden="1" x14ac:dyDescent="0.3">
      <c r="A9297" t="s">
        <v>35983</v>
      </c>
      <c r="B9297" t="s">
        <v>35984</v>
      </c>
      <c r="C9297" s="1" t="str">
        <f t="shared" si="1251"/>
        <v>21:0675</v>
      </c>
      <c r="D9297" s="1" t="str">
        <f t="shared" si="1258"/>
        <v>21:0205</v>
      </c>
      <c r="E9297" t="s">
        <v>35985</v>
      </c>
      <c r="F9297" t="s">
        <v>35986</v>
      </c>
      <c r="H9297">
        <v>63.1967687</v>
      </c>
      <c r="I9297">
        <v>-137.1913672</v>
      </c>
      <c r="J9297" s="1" t="str">
        <f t="shared" si="1259"/>
        <v>Fluid (stream)</v>
      </c>
      <c r="K9297" s="1" t="str">
        <f t="shared" si="1260"/>
        <v>Untreated Water</v>
      </c>
      <c r="O9297">
        <v>2.5000000000000001E-2</v>
      </c>
      <c r="P9297">
        <v>20</v>
      </c>
      <c r="Q9297">
        <v>5.8</v>
      </c>
    </row>
    <row r="9298" spans="1:17" hidden="1" x14ac:dyDescent="0.3">
      <c r="A9298" t="s">
        <v>35987</v>
      </c>
      <c r="B9298" t="s">
        <v>35988</v>
      </c>
      <c r="C9298" s="1" t="str">
        <f t="shared" si="1251"/>
        <v>21:0675</v>
      </c>
      <c r="D9298" s="1" t="str">
        <f t="shared" si="1258"/>
        <v>21:0205</v>
      </c>
      <c r="E9298" t="s">
        <v>35989</v>
      </c>
      <c r="F9298" t="s">
        <v>35990</v>
      </c>
      <c r="H9298">
        <v>63.202362299999997</v>
      </c>
      <c r="I9298">
        <v>-137.2437012</v>
      </c>
      <c r="J9298" s="1" t="str">
        <f t="shared" si="1259"/>
        <v>Fluid (stream)</v>
      </c>
      <c r="K9298" s="1" t="str">
        <f t="shared" si="1260"/>
        <v>Untreated Water</v>
      </c>
      <c r="O9298">
        <v>2.5000000000000001E-2</v>
      </c>
      <c r="P9298">
        <v>20</v>
      </c>
      <c r="Q9298">
        <v>6.3</v>
      </c>
    </row>
    <row r="9299" spans="1:17" hidden="1" x14ac:dyDescent="0.3">
      <c r="A9299" t="s">
        <v>35991</v>
      </c>
      <c r="B9299" t="s">
        <v>35992</v>
      </c>
      <c r="C9299" s="1" t="str">
        <f t="shared" si="1251"/>
        <v>21:0675</v>
      </c>
      <c r="D9299" s="1" t="str">
        <f t="shared" si="1258"/>
        <v>21:0205</v>
      </c>
      <c r="E9299" t="s">
        <v>35993</v>
      </c>
      <c r="F9299" t="s">
        <v>35994</v>
      </c>
      <c r="H9299">
        <v>63.196330099999997</v>
      </c>
      <c r="I9299">
        <v>-137.23846159999999</v>
      </c>
      <c r="J9299" s="1" t="str">
        <f t="shared" si="1259"/>
        <v>Fluid (stream)</v>
      </c>
      <c r="K9299" s="1" t="str">
        <f t="shared" si="1260"/>
        <v>Untreated Water</v>
      </c>
      <c r="O9299">
        <v>2.5000000000000001E-2</v>
      </c>
      <c r="P9299">
        <v>20</v>
      </c>
      <c r="Q9299">
        <v>7</v>
      </c>
    </row>
    <row r="9300" spans="1:17" hidden="1" x14ac:dyDescent="0.3">
      <c r="A9300" t="s">
        <v>35995</v>
      </c>
      <c r="B9300" t="s">
        <v>35996</v>
      </c>
      <c r="C9300" s="1" t="str">
        <f t="shared" si="1251"/>
        <v>21:0675</v>
      </c>
      <c r="D9300" s="1" t="str">
        <f t="shared" si="1258"/>
        <v>21:0205</v>
      </c>
      <c r="E9300" t="s">
        <v>35997</v>
      </c>
      <c r="F9300" t="s">
        <v>35998</v>
      </c>
      <c r="H9300">
        <v>63.187701199999999</v>
      </c>
      <c r="I9300">
        <v>-137.27457219999999</v>
      </c>
      <c r="J9300" s="1" t="str">
        <f t="shared" si="1259"/>
        <v>Fluid (stream)</v>
      </c>
      <c r="K9300" s="1" t="str">
        <f t="shared" si="1260"/>
        <v>Untreated Water</v>
      </c>
      <c r="O9300">
        <v>2.5000000000000001E-2</v>
      </c>
      <c r="P9300">
        <v>20</v>
      </c>
      <c r="Q9300">
        <v>7</v>
      </c>
    </row>
    <row r="9301" spans="1:17" hidden="1" x14ac:dyDescent="0.3">
      <c r="A9301" t="s">
        <v>35999</v>
      </c>
      <c r="B9301" t="s">
        <v>36000</v>
      </c>
      <c r="C9301" s="1" t="str">
        <f t="shared" si="1251"/>
        <v>21:0675</v>
      </c>
      <c r="D9301" s="1" t="str">
        <f t="shared" si="1258"/>
        <v>21:0205</v>
      </c>
      <c r="E9301" t="s">
        <v>36001</v>
      </c>
      <c r="F9301" t="s">
        <v>36002</v>
      </c>
      <c r="H9301">
        <v>63.194663200000001</v>
      </c>
      <c r="I9301">
        <v>-137.40671900000001</v>
      </c>
      <c r="J9301" s="1" t="str">
        <f t="shared" si="1259"/>
        <v>Fluid (stream)</v>
      </c>
      <c r="K9301" s="1" t="str">
        <f t="shared" si="1260"/>
        <v>Untreated Water</v>
      </c>
      <c r="O9301">
        <v>2.5000000000000001E-2</v>
      </c>
      <c r="P9301">
        <v>30</v>
      </c>
      <c r="Q9301">
        <v>7.2</v>
      </c>
    </row>
    <row r="9302" spans="1:17" hidden="1" x14ac:dyDescent="0.3">
      <c r="A9302" t="s">
        <v>36003</v>
      </c>
      <c r="B9302" t="s">
        <v>36004</v>
      </c>
      <c r="C9302" s="1" t="str">
        <f t="shared" si="1251"/>
        <v>21:0675</v>
      </c>
      <c r="D9302" s="1" t="str">
        <f t="shared" si="1258"/>
        <v>21:0205</v>
      </c>
      <c r="E9302" t="s">
        <v>36005</v>
      </c>
      <c r="F9302" t="s">
        <v>36006</v>
      </c>
      <c r="H9302">
        <v>63.205892599999999</v>
      </c>
      <c r="I9302">
        <v>-137.3942438</v>
      </c>
      <c r="J9302" s="1" t="str">
        <f t="shared" si="1259"/>
        <v>Fluid (stream)</v>
      </c>
      <c r="K9302" s="1" t="str">
        <f t="shared" si="1260"/>
        <v>Untreated Water</v>
      </c>
      <c r="O9302">
        <v>2.5000000000000001E-2</v>
      </c>
      <c r="P9302">
        <v>20</v>
      </c>
      <c r="Q9302">
        <v>6.8</v>
      </c>
    </row>
    <row r="9303" spans="1:17" hidden="1" x14ac:dyDescent="0.3">
      <c r="A9303" t="s">
        <v>36007</v>
      </c>
      <c r="B9303" t="s">
        <v>36008</v>
      </c>
      <c r="C9303" s="1" t="str">
        <f t="shared" si="1251"/>
        <v>21:0675</v>
      </c>
      <c r="D9303" s="1" t="str">
        <f t="shared" si="1258"/>
        <v>21:0205</v>
      </c>
      <c r="E9303" t="s">
        <v>36009</v>
      </c>
      <c r="F9303" t="s">
        <v>36010</v>
      </c>
      <c r="H9303">
        <v>63.204722699999998</v>
      </c>
      <c r="I9303">
        <v>-137.4771015</v>
      </c>
      <c r="J9303" s="1" t="str">
        <f t="shared" si="1259"/>
        <v>Fluid (stream)</v>
      </c>
      <c r="K9303" s="1" t="str">
        <f t="shared" si="1260"/>
        <v>Untreated Water</v>
      </c>
      <c r="O9303">
        <v>2.5000000000000001E-2</v>
      </c>
      <c r="P9303">
        <v>60</v>
      </c>
      <c r="Q9303">
        <v>7</v>
      </c>
    </row>
    <row r="9304" spans="1:17" hidden="1" x14ac:dyDescent="0.3">
      <c r="A9304" t="s">
        <v>36011</v>
      </c>
      <c r="B9304" t="s">
        <v>36012</v>
      </c>
      <c r="C9304" s="1" t="str">
        <f t="shared" si="1251"/>
        <v>21:0675</v>
      </c>
      <c r="D9304" s="1" t="str">
        <f t="shared" si="1258"/>
        <v>21:0205</v>
      </c>
      <c r="E9304" t="s">
        <v>36013</v>
      </c>
      <c r="F9304" t="s">
        <v>36014</v>
      </c>
      <c r="H9304">
        <v>63.2464826</v>
      </c>
      <c r="I9304">
        <v>-137.46563750000001</v>
      </c>
      <c r="J9304" s="1" t="str">
        <f t="shared" si="1259"/>
        <v>Fluid (stream)</v>
      </c>
      <c r="K9304" s="1" t="str">
        <f t="shared" si="1260"/>
        <v>Untreated Water</v>
      </c>
      <c r="O9304">
        <v>6.2</v>
      </c>
      <c r="P9304">
        <v>70</v>
      </c>
      <c r="Q9304">
        <v>7.4</v>
      </c>
    </row>
    <row r="9305" spans="1:17" hidden="1" x14ac:dyDescent="0.3">
      <c r="A9305" t="s">
        <v>36015</v>
      </c>
      <c r="B9305" t="s">
        <v>36016</v>
      </c>
      <c r="C9305" s="1" t="str">
        <f t="shared" si="1251"/>
        <v>21:0675</v>
      </c>
      <c r="D9305" s="1" t="str">
        <f t="shared" si="1258"/>
        <v>21:0205</v>
      </c>
      <c r="E9305" t="s">
        <v>36017</v>
      </c>
      <c r="F9305" t="s">
        <v>36018</v>
      </c>
      <c r="H9305">
        <v>63.248648299999999</v>
      </c>
      <c r="I9305">
        <v>-137.451019</v>
      </c>
      <c r="J9305" s="1" t="str">
        <f t="shared" si="1259"/>
        <v>Fluid (stream)</v>
      </c>
      <c r="K9305" s="1" t="str">
        <f t="shared" si="1260"/>
        <v>Untreated Water</v>
      </c>
      <c r="O9305">
        <v>0.4</v>
      </c>
      <c r="P9305">
        <v>40</v>
      </c>
      <c r="Q9305">
        <v>7.1</v>
      </c>
    </row>
    <row r="9306" spans="1:17" hidden="1" x14ac:dyDescent="0.3">
      <c r="A9306" t="s">
        <v>36019</v>
      </c>
      <c r="B9306" t="s">
        <v>36020</v>
      </c>
      <c r="C9306" s="1" t="str">
        <f t="shared" ref="C9306:C9369" si="1261">HYPERLINK("http://geochem.nrcan.gc.ca/cdogs/content/bdl/bdl210675_e.htm", "21:0675")</f>
        <v>21:0675</v>
      </c>
      <c r="D9306" s="1" t="str">
        <f t="shared" si="1258"/>
        <v>21:0205</v>
      </c>
      <c r="E9306" t="s">
        <v>36021</v>
      </c>
      <c r="F9306" t="s">
        <v>36022</v>
      </c>
      <c r="H9306">
        <v>63.242055499999999</v>
      </c>
      <c r="I9306">
        <v>-137.3598509</v>
      </c>
      <c r="J9306" s="1" t="str">
        <f t="shared" si="1259"/>
        <v>Fluid (stream)</v>
      </c>
      <c r="K9306" s="1" t="str">
        <f t="shared" si="1260"/>
        <v>Untreated Water</v>
      </c>
      <c r="O9306">
        <v>2.5000000000000001E-2</v>
      </c>
      <c r="P9306">
        <v>20</v>
      </c>
      <c r="Q9306">
        <v>6.9</v>
      </c>
    </row>
    <row r="9307" spans="1:17" hidden="1" x14ac:dyDescent="0.3">
      <c r="A9307" t="s">
        <v>36023</v>
      </c>
      <c r="B9307" t="s">
        <v>36024</v>
      </c>
      <c r="C9307" s="1" t="str">
        <f t="shared" si="1261"/>
        <v>21:0675</v>
      </c>
      <c r="D9307" s="1" t="str">
        <f t="shared" si="1258"/>
        <v>21:0205</v>
      </c>
      <c r="E9307" t="s">
        <v>36025</v>
      </c>
      <c r="F9307" t="s">
        <v>36026</v>
      </c>
      <c r="H9307">
        <v>63.242679799999998</v>
      </c>
      <c r="I9307">
        <v>-137.3416565</v>
      </c>
      <c r="J9307" s="1" t="str">
        <f t="shared" si="1259"/>
        <v>Fluid (stream)</v>
      </c>
      <c r="K9307" s="1" t="str">
        <f t="shared" si="1260"/>
        <v>Untreated Water</v>
      </c>
      <c r="O9307">
        <v>2.5000000000000001E-2</v>
      </c>
      <c r="P9307">
        <v>30</v>
      </c>
      <c r="Q9307">
        <v>6.5</v>
      </c>
    </row>
    <row r="9308" spans="1:17" hidden="1" x14ac:dyDescent="0.3">
      <c r="A9308" t="s">
        <v>36027</v>
      </c>
      <c r="B9308" t="s">
        <v>36028</v>
      </c>
      <c r="C9308" s="1" t="str">
        <f t="shared" si="1261"/>
        <v>21:0675</v>
      </c>
      <c r="D9308" s="1" t="str">
        <f t="shared" si="1258"/>
        <v>21:0205</v>
      </c>
      <c r="E9308" t="s">
        <v>36029</v>
      </c>
      <c r="F9308" t="s">
        <v>36030</v>
      </c>
      <c r="H9308">
        <v>63.259998099999997</v>
      </c>
      <c r="I9308">
        <v>-137.28281290000001</v>
      </c>
      <c r="J9308" s="1" t="str">
        <f t="shared" si="1259"/>
        <v>Fluid (stream)</v>
      </c>
      <c r="K9308" s="1" t="str">
        <f t="shared" si="1260"/>
        <v>Untreated Water</v>
      </c>
      <c r="O9308">
        <v>0.14000000000000001</v>
      </c>
      <c r="P9308">
        <v>50</v>
      </c>
      <c r="Q9308">
        <v>6.4</v>
      </c>
    </row>
    <row r="9309" spans="1:17" hidden="1" x14ac:dyDescent="0.3">
      <c r="A9309" t="s">
        <v>36031</v>
      </c>
      <c r="B9309" t="s">
        <v>36032</v>
      </c>
      <c r="C9309" s="1" t="str">
        <f t="shared" si="1261"/>
        <v>21:0675</v>
      </c>
      <c r="D9309" s="1" t="str">
        <f t="shared" si="1258"/>
        <v>21:0205</v>
      </c>
      <c r="E9309" t="s">
        <v>36033</v>
      </c>
      <c r="F9309" t="s">
        <v>36034</v>
      </c>
      <c r="H9309">
        <v>63.2869989</v>
      </c>
      <c r="I9309">
        <v>-137.28620559999999</v>
      </c>
      <c r="J9309" s="1" t="str">
        <f t="shared" si="1259"/>
        <v>Fluid (stream)</v>
      </c>
      <c r="K9309" s="1" t="str">
        <f t="shared" si="1260"/>
        <v>Untreated Water</v>
      </c>
      <c r="O9309">
        <v>0.12</v>
      </c>
      <c r="P9309">
        <v>90</v>
      </c>
      <c r="Q9309">
        <v>6.8</v>
      </c>
    </row>
    <row r="9310" spans="1:17" hidden="1" x14ac:dyDescent="0.3">
      <c r="A9310" t="s">
        <v>36035</v>
      </c>
      <c r="B9310" t="s">
        <v>36036</v>
      </c>
      <c r="C9310" s="1" t="str">
        <f t="shared" si="1261"/>
        <v>21:0675</v>
      </c>
      <c r="D9310" s="1" t="str">
        <f>HYPERLINK("http://geochem.nrcan.gc.ca/cdogs/content/svy/svy_e.htm", "")</f>
        <v/>
      </c>
      <c r="G9310" s="1" t="str">
        <f>HYPERLINK("http://geochem.nrcan.gc.ca/cdogs/content/cr_/cr_00081_e.htm", "81")</f>
        <v>81</v>
      </c>
      <c r="J9310" t="s">
        <v>11453</v>
      </c>
      <c r="K9310" t="s">
        <v>11454</v>
      </c>
      <c r="O9310">
        <v>0.17</v>
      </c>
      <c r="P9310">
        <v>150</v>
      </c>
      <c r="Q9310">
        <v>8</v>
      </c>
    </row>
    <row r="9311" spans="1:17" hidden="1" x14ac:dyDescent="0.3">
      <c r="A9311" t="s">
        <v>36037</v>
      </c>
      <c r="B9311" t="s">
        <v>36038</v>
      </c>
      <c r="C9311" s="1" t="str">
        <f t="shared" si="1261"/>
        <v>21:0675</v>
      </c>
      <c r="D9311" s="1" t="str">
        <f>HYPERLINK("http://geochem.nrcan.gc.ca/cdogs/content/svy/svy210205_e.htm", "21:0205")</f>
        <v>21:0205</v>
      </c>
      <c r="E9311" t="s">
        <v>36039</v>
      </c>
      <c r="F9311" t="s">
        <v>36040</v>
      </c>
      <c r="H9311">
        <v>63.279460899999997</v>
      </c>
      <c r="I9311">
        <v>-137.220157</v>
      </c>
      <c r="J9311" s="1" t="str">
        <f>HYPERLINK("http://geochem.nrcan.gc.ca/cdogs/content/kwd/kwd020018_e.htm", "Fluid (stream)")</f>
        <v>Fluid (stream)</v>
      </c>
      <c r="K9311" s="1" t="str">
        <f>HYPERLINK("http://geochem.nrcan.gc.ca/cdogs/content/kwd/kwd080007_e.htm", "Untreated Water")</f>
        <v>Untreated Water</v>
      </c>
      <c r="O9311">
        <v>7.0000000000000007E-2</v>
      </c>
      <c r="P9311">
        <v>80</v>
      </c>
      <c r="Q9311">
        <v>6.6</v>
      </c>
    </row>
    <row r="9312" spans="1:17" hidden="1" x14ac:dyDescent="0.3">
      <c r="A9312" t="s">
        <v>36041</v>
      </c>
      <c r="B9312" t="s">
        <v>36042</v>
      </c>
      <c r="C9312" s="1" t="str">
        <f t="shared" si="1261"/>
        <v>21:0675</v>
      </c>
      <c r="D9312" s="1" t="str">
        <f>HYPERLINK("http://geochem.nrcan.gc.ca/cdogs/content/svy/svy210205_e.htm", "21:0205")</f>
        <v>21:0205</v>
      </c>
      <c r="E9312" t="s">
        <v>36039</v>
      </c>
      <c r="F9312" t="s">
        <v>36043</v>
      </c>
      <c r="H9312">
        <v>63.279460899999997</v>
      </c>
      <c r="I9312">
        <v>-137.220157</v>
      </c>
      <c r="J9312" s="1" t="str">
        <f>HYPERLINK("http://geochem.nrcan.gc.ca/cdogs/content/kwd/kwd020018_e.htm", "Fluid (stream)")</f>
        <v>Fluid (stream)</v>
      </c>
      <c r="K9312" s="1" t="str">
        <f>HYPERLINK("http://geochem.nrcan.gc.ca/cdogs/content/kwd/kwd080007_e.htm", "Untreated Water")</f>
        <v>Untreated Water</v>
      </c>
      <c r="O9312">
        <v>2.5000000000000001E-2</v>
      </c>
      <c r="P9312">
        <v>80</v>
      </c>
      <c r="Q9312">
        <v>6.5</v>
      </c>
    </row>
    <row r="9313" spans="1:17" hidden="1" x14ac:dyDescent="0.3">
      <c r="A9313" t="s">
        <v>36044</v>
      </c>
      <c r="B9313" t="s">
        <v>36045</v>
      </c>
      <c r="C9313" s="1" t="str">
        <f t="shared" si="1261"/>
        <v>21:0675</v>
      </c>
      <c r="D9313" s="1" t="str">
        <f>HYPERLINK("http://geochem.nrcan.gc.ca/cdogs/content/svy/svy210205_e.htm", "21:0205")</f>
        <v>21:0205</v>
      </c>
      <c r="E9313" t="s">
        <v>36046</v>
      </c>
      <c r="F9313" t="s">
        <v>36047</v>
      </c>
      <c r="H9313">
        <v>63.324417400000002</v>
      </c>
      <c r="I9313">
        <v>-137.0750658</v>
      </c>
      <c r="J9313" s="1" t="str">
        <f>HYPERLINK("http://geochem.nrcan.gc.ca/cdogs/content/kwd/kwd020018_e.htm", "Fluid (stream)")</f>
        <v>Fluid (stream)</v>
      </c>
      <c r="K9313" s="1" t="str">
        <f>HYPERLINK("http://geochem.nrcan.gc.ca/cdogs/content/kwd/kwd080007_e.htm", "Untreated Water")</f>
        <v>Untreated Water</v>
      </c>
      <c r="O9313">
        <v>0.11</v>
      </c>
      <c r="P9313">
        <v>50</v>
      </c>
      <c r="Q9313">
        <v>6.9</v>
      </c>
    </row>
    <row r="9314" spans="1:17" hidden="1" x14ac:dyDescent="0.3">
      <c r="A9314" t="s">
        <v>36048</v>
      </c>
      <c r="B9314" t="s">
        <v>36049</v>
      </c>
      <c r="C9314" s="1" t="str">
        <f t="shared" si="1261"/>
        <v>21:0675</v>
      </c>
      <c r="D9314" s="1" t="str">
        <f>HYPERLINK("http://geochem.nrcan.gc.ca/cdogs/content/svy/svy210205_e.htm", "21:0205")</f>
        <v>21:0205</v>
      </c>
      <c r="E9314" t="s">
        <v>36050</v>
      </c>
      <c r="F9314" t="s">
        <v>36051</v>
      </c>
      <c r="H9314">
        <v>63.337914400000003</v>
      </c>
      <c r="I9314">
        <v>-137.02566709999999</v>
      </c>
      <c r="J9314" s="1" t="str">
        <f>HYPERLINK("http://geochem.nrcan.gc.ca/cdogs/content/kwd/kwd020018_e.htm", "Fluid (stream)")</f>
        <v>Fluid (stream)</v>
      </c>
      <c r="K9314" s="1" t="str">
        <f>HYPERLINK("http://geochem.nrcan.gc.ca/cdogs/content/kwd/kwd080007_e.htm", "Untreated Water")</f>
        <v>Untreated Water</v>
      </c>
      <c r="O9314">
        <v>0.41</v>
      </c>
      <c r="P9314">
        <v>170</v>
      </c>
      <c r="Q9314">
        <v>7.3</v>
      </c>
    </row>
    <row r="9315" spans="1:17" hidden="1" x14ac:dyDescent="0.3">
      <c r="A9315" t="s">
        <v>36052</v>
      </c>
      <c r="B9315" t="s">
        <v>36053</v>
      </c>
      <c r="C9315" s="1" t="str">
        <f t="shared" si="1261"/>
        <v>21:0675</v>
      </c>
      <c r="D9315" s="1" t="str">
        <f>HYPERLINK("http://geochem.nrcan.gc.ca/cdogs/content/svy/svy_e.htm", "")</f>
        <v/>
      </c>
      <c r="G9315" s="1" t="str">
        <f>HYPERLINK("http://geochem.nrcan.gc.ca/cdogs/content/cr_/cr_00082_e.htm", "82")</f>
        <v>82</v>
      </c>
      <c r="J9315" t="s">
        <v>11453</v>
      </c>
      <c r="K9315" t="s">
        <v>11454</v>
      </c>
      <c r="O9315">
        <v>1.3</v>
      </c>
      <c r="P9315">
        <v>310</v>
      </c>
      <c r="Q9315">
        <v>7.6</v>
      </c>
    </row>
    <row r="9316" spans="1:17" hidden="1" x14ac:dyDescent="0.3">
      <c r="A9316" t="s">
        <v>36054</v>
      </c>
      <c r="B9316" t="s">
        <v>36055</v>
      </c>
      <c r="C9316" s="1" t="str">
        <f t="shared" si="1261"/>
        <v>21:0675</v>
      </c>
      <c r="D9316" s="1" t="str">
        <f t="shared" ref="D9316:D9340" si="1262">HYPERLINK("http://geochem.nrcan.gc.ca/cdogs/content/svy/svy210205_e.htm", "21:0205")</f>
        <v>21:0205</v>
      </c>
      <c r="E9316" t="s">
        <v>36056</v>
      </c>
      <c r="F9316" t="s">
        <v>36057</v>
      </c>
      <c r="H9316">
        <v>63.3986959</v>
      </c>
      <c r="I9316">
        <v>-136.92927570000001</v>
      </c>
      <c r="J9316" s="1" t="str">
        <f t="shared" ref="J9316:J9340" si="1263">HYPERLINK("http://geochem.nrcan.gc.ca/cdogs/content/kwd/kwd020018_e.htm", "Fluid (stream)")</f>
        <v>Fluid (stream)</v>
      </c>
      <c r="K9316" s="1" t="str">
        <f t="shared" ref="K9316:K9340" si="1264">HYPERLINK("http://geochem.nrcan.gc.ca/cdogs/content/kwd/kwd080007_e.htm", "Untreated Water")</f>
        <v>Untreated Water</v>
      </c>
      <c r="O9316">
        <v>5</v>
      </c>
      <c r="P9316">
        <v>240</v>
      </c>
      <c r="Q9316">
        <v>7.3</v>
      </c>
    </row>
    <row r="9317" spans="1:17" hidden="1" x14ac:dyDescent="0.3">
      <c r="A9317" t="s">
        <v>36058</v>
      </c>
      <c r="B9317" t="s">
        <v>36059</v>
      </c>
      <c r="C9317" s="1" t="str">
        <f t="shared" si="1261"/>
        <v>21:0675</v>
      </c>
      <c r="D9317" s="1" t="str">
        <f t="shared" si="1262"/>
        <v>21:0205</v>
      </c>
      <c r="E9317" t="s">
        <v>36060</v>
      </c>
      <c r="F9317" t="s">
        <v>36061</v>
      </c>
      <c r="H9317">
        <v>63.374988500000001</v>
      </c>
      <c r="I9317">
        <v>-136.91300000000001</v>
      </c>
      <c r="J9317" s="1" t="str">
        <f t="shared" si="1263"/>
        <v>Fluid (stream)</v>
      </c>
      <c r="K9317" s="1" t="str">
        <f t="shared" si="1264"/>
        <v>Untreated Water</v>
      </c>
      <c r="O9317">
        <v>2.5000000000000001E-2</v>
      </c>
      <c r="P9317">
        <v>100</v>
      </c>
      <c r="Q9317">
        <v>7.5</v>
      </c>
    </row>
    <row r="9318" spans="1:17" hidden="1" x14ac:dyDescent="0.3">
      <c r="A9318" t="s">
        <v>36062</v>
      </c>
      <c r="B9318" t="s">
        <v>36063</v>
      </c>
      <c r="C9318" s="1" t="str">
        <f t="shared" si="1261"/>
        <v>21:0675</v>
      </c>
      <c r="D9318" s="1" t="str">
        <f t="shared" si="1262"/>
        <v>21:0205</v>
      </c>
      <c r="E9318" t="s">
        <v>36064</v>
      </c>
      <c r="F9318" t="s">
        <v>36065</v>
      </c>
      <c r="H9318">
        <v>63.365629200000001</v>
      </c>
      <c r="I9318">
        <v>-136.9758582</v>
      </c>
      <c r="J9318" s="1" t="str">
        <f t="shared" si="1263"/>
        <v>Fluid (stream)</v>
      </c>
      <c r="K9318" s="1" t="str">
        <f t="shared" si="1264"/>
        <v>Untreated Water</v>
      </c>
      <c r="O9318">
        <v>15</v>
      </c>
      <c r="P9318">
        <v>580</v>
      </c>
      <c r="Q9318">
        <v>7.4</v>
      </c>
    </row>
    <row r="9319" spans="1:17" hidden="1" x14ac:dyDescent="0.3">
      <c r="A9319" t="s">
        <v>36066</v>
      </c>
      <c r="B9319" t="s">
        <v>36067</v>
      </c>
      <c r="C9319" s="1" t="str">
        <f t="shared" si="1261"/>
        <v>21:0675</v>
      </c>
      <c r="D9319" s="1" t="str">
        <f t="shared" si="1262"/>
        <v>21:0205</v>
      </c>
      <c r="E9319" t="s">
        <v>36068</v>
      </c>
      <c r="F9319" t="s">
        <v>36069</v>
      </c>
      <c r="H9319">
        <v>63.358504500000002</v>
      </c>
      <c r="I9319">
        <v>-136.97686859999999</v>
      </c>
      <c r="J9319" s="1" t="str">
        <f t="shared" si="1263"/>
        <v>Fluid (stream)</v>
      </c>
      <c r="K9319" s="1" t="str">
        <f t="shared" si="1264"/>
        <v>Untreated Water</v>
      </c>
      <c r="O9319">
        <v>2.5</v>
      </c>
      <c r="P9319">
        <v>250</v>
      </c>
      <c r="Q9319">
        <v>7.6</v>
      </c>
    </row>
    <row r="9320" spans="1:17" hidden="1" x14ac:dyDescent="0.3">
      <c r="A9320" t="s">
        <v>36070</v>
      </c>
      <c r="B9320" t="s">
        <v>36071</v>
      </c>
      <c r="C9320" s="1" t="str">
        <f t="shared" si="1261"/>
        <v>21:0675</v>
      </c>
      <c r="D9320" s="1" t="str">
        <f t="shared" si="1262"/>
        <v>21:0205</v>
      </c>
      <c r="E9320" t="s">
        <v>36072</v>
      </c>
      <c r="F9320" t="s">
        <v>36073</v>
      </c>
      <c r="H9320">
        <v>63.354799900000003</v>
      </c>
      <c r="I9320">
        <v>-137.06216240000001</v>
      </c>
      <c r="J9320" s="1" t="str">
        <f t="shared" si="1263"/>
        <v>Fluid (stream)</v>
      </c>
      <c r="K9320" s="1" t="str">
        <f t="shared" si="1264"/>
        <v>Untreated Water</v>
      </c>
      <c r="O9320">
        <v>1.5</v>
      </c>
      <c r="P9320">
        <v>190</v>
      </c>
      <c r="Q9320">
        <v>7.5</v>
      </c>
    </row>
    <row r="9321" spans="1:17" hidden="1" x14ac:dyDescent="0.3">
      <c r="A9321" t="s">
        <v>36074</v>
      </c>
      <c r="B9321" t="s">
        <v>36075</v>
      </c>
      <c r="C9321" s="1" t="str">
        <f t="shared" si="1261"/>
        <v>21:0675</v>
      </c>
      <c r="D9321" s="1" t="str">
        <f t="shared" si="1262"/>
        <v>21:0205</v>
      </c>
      <c r="E9321" t="s">
        <v>36076</v>
      </c>
      <c r="F9321" t="s">
        <v>36077</v>
      </c>
      <c r="H9321">
        <v>63.3447277</v>
      </c>
      <c r="I9321">
        <v>-137.1056294</v>
      </c>
      <c r="J9321" s="1" t="str">
        <f t="shared" si="1263"/>
        <v>Fluid (stream)</v>
      </c>
      <c r="K9321" s="1" t="str">
        <f t="shared" si="1264"/>
        <v>Untreated Water</v>
      </c>
      <c r="O9321">
        <v>0.28999999999999998</v>
      </c>
      <c r="P9321">
        <v>80</v>
      </c>
      <c r="Q9321">
        <v>7.3</v>
      </c>
    </row>
    <row r="9322" spans="1:17" hidden="1" x14ac:dyDescent="0.3">
      <c r="A9322" t="s">
        <v>36078</v>
      </c>
      <c r="B9322" t="s">
        <v>36079</v>
      </c>
      <c r="C9322" s="1" t="str">
        <f t="shared" si="1261"/>
        <v>21:0675</v>
      </c>
      <c r="D9322" s="1" t="str">
        <f t="shared" si="1262"/>
        <v>21:0205</v>
      </c>
      <c r="E9322" t="s">
        <v>36080</v>
      </c>
      <c r="F9322" t="s">
        <v>36081</v>
      </c>
      <c r="H9322">
        <v>63.338605899999997</v>
      </c>
      <c r="I9322">
        <v>-137.1248636</v>
      </c>
      <c r="J9322" s="1" t="str">
        <f t="shared" si="1263"/>
        <v>Fluid (stream)</v>
      </c>
      <c r="K9322" s="1" t="str">
        <f t="shared" si="1264"/>
        <v>Untreated Water</v>
      </c>
      <c r="O9322">
        <v>2.5000000000000001E-2</v>
      </c>
      <c r="P9322">
        <v>40</v>
      </c>
      <c r="Q9322">
        <v>6.8</v>
      </c>
    </row>
    <row r="9323" spans="1:17" hidden="1" x14ac:dyDescent="0.3">
      <c r="A9323" t="s">
        <v>36082</v>
      </c>
      <c r="B9323" t="s">
        <v>36083</v>
      </c>
      <c r="C9323" s="1" t="str">
        <f t="shared" si="1261"/>
        <v>21:0675</v>
      </c>
      <c r="D9323" s="1" t="str">
        <f t="shared" si="1262"/>
        <v>21:0205</v>
      </c>
      <c r="E9323" t="s">
        <v>36084</v>
      </c>
      <c r="F9323" t="s">
        <v>36085</v>
      </c>
      <c r="H9323">
        <v>63.327560200000001</v>
      </c>
      <c r="I9323">
        <v>-137.15307129999999</v>
      </c>
      <c r="J9323" s="1" t="str">
        <f t="shared" si="1263"/>
        <v>Fluid (stream)</v>
      </c>
      <c r="K9323" s="1" t="str">
        <f t="shared" si="1264"/>
        <v>Untreated Water</v>
      </c>
      <c r="O9323">
        <v>2.5000000000000001E-2</v>
      </c>
      <c r="P9323">
        <v>40</v>
      </c>
      <c r="Q9323">
        <v>7.1</v>
      </c>
    </row>
    <row r="9324" spans="1:17" hidden="1" x14ac:dyDescent="0.3">
      <c r="A9324" t="s">
        <v>36086</v>
      </c>
      <c r="B9324" t="s">
        <v>36087</v>
      </c>
      <c r="C9324" s="1" t="str">
        <f t="shared" si="1261"/>
        <v>21:0675</v>
      </c>
      <c r="D9324" s="1" t="str">
        <f t="shared" si="1262"/>
        <v>21:0205</v>
      </c>
      <c r="E9324" t="s">
        <v>36088</v>
      </c>
      <c r="F9324" t="s">
        <v>36089</v>
      </c>
      <c r="H9324">
        <v>63.315829899999997</v>
      </c>
      <c r="I9324">
        <v>-137.1816259</v>
      </c>
      <c r="J9324" s="1" t="str">
        <f t="shared" si="1263"/>
        <v>Fluid (stream)</v>
      </c>
      <c r="K9324" s="1" t="str">
        <f t="shared" si="1264"/>
        <v>Untreated Water</v>
      </c>
      <c r="O9324">
        <v>0.13</v>
      </c>
      <c r="P9324">
        <v>70</v>
      </c>
      <c r="Q9324">
        <v>6.9</v>
      </c>
    </row>
    <row r="9325" spans="1:17" hidden="1" x14ac:dyDescent="0.3">
      <c r="A9325" t="s">
        <v>36090</v>
      </c>
      <c r="B9325" t="s">
        <v>36091</v>
      </c>
      <c r="C9325" s="1" t="str">
        <f t="shared" si="1261"/>
        <v>21:0675</v>
      </c>
      <c r="D9325" s="1" t="str">
        <f t="shared" si="1262"/>
        <v>21:0205</v>
      </c>
      <c r="E9325" t="s">
        <v>36092</v>
      </c>
      <c r="F9325" t="s">
        <v>36093</v>
      </c>
      <c r="H9325">
        <v>63.308744500000003</v>
      </c>
      <c r="I9325">
        <v>-137.2194375</v>
      </c>
      <c r="J9325" s="1" t="str">
        <f t="shared" si="1263"/>
        <v>Fluid (stream)</v>
      </c>
      <c r="K9325" s="1" t="str">
        <f t="shared" si="1264"/>
        <v>Untreated Water</v>
      </c>
      <c r="O9325">
        <v>2.5000000000000001E-2</v>
      </c>
      <c r="P9325">
        <v>60</v>
      </c>
      <c r="Q9325">
        <v>5.9</v>
      </c>
    </row>
    <row r="9326" spans="1:17" hidden="1" x14ac:dyDescent="0.3">
      <c r="A9326" t="s">
        <v>36094</v>
      </c>
      <c r="B9326" t="s">
        <v>36095</v>
      </c>
      <c r="C9326" s="1" t="str">
        <f t="shared" si="1261"/>
        <v>21:0675</v>
      </c>
      <c r="D9326" s="1" t="str">
        <f t="shared" si="1262"/>
        <v>21:0205</v>
      </c>
      <c r="E9326" t="s">
        <v>36096</v>
      </c>
      <c r="F9326" t="s">
        <v>36097</v>
      </c>
      <c r="H9326">
        <v>63.285109400000003</v>
      </c>
      <c r="I9326">
        <v>-137.40408540000001</v>
      </c>
      <c r="J9326" s="1" t="str">
        <f t="shared" si="1263"/>
        <v>Fluid (stream)</v>
      </c>
      <c r="K9326" s="1" t="str">
        <f t="shared" si="1264"/>
        <v>Untreated Water</v>
      </c>
      <c r="O9326">
        <v>2.5000000000000001E-2</v>
      </c>
      <c r="P9326">
        <v>30</v>
      </c>
      <c r="Q9326">
        <v>5.8</v>
      </c>
    </row>
    <row r="9327" spans="1:17" hidden="1" x14ac:dyDescent="0.3">
      <c r="A9327" t="s">
        <v>36098</v>
      </c>
      <c r="B9327" t="s">
        <v>36099</v>
      </c>
      <c r="C9327" s="1" t="str">
        <f t="shared" si="1261"/>
        <v>21:0675</v>
      </c>
      <c r="D9327" s="1" t="str">
        <f t="shared" si="1262"/>
        <v>21:0205</v>
      </c>
      <c r="E9327" t="s">
        <v>36100</v>
      </c>
      <c r="F9327" t="s">
        <v>36101</v>
      </c>
      <c r="H9327">
        <v>63.285514499999998</v>
      </c>
      <c r="I9327">
        <v>-137.49424830000001</v>
      </c>
      <c r="J9327" s="1" t="str">
        <f t="shared" si="1263"/>
        <v>Fluid (stream)</v>
      </c>
      <c r="K9327" s="1" t="str">
        <f t="shared" si="1264"/>
        <v>Untreated Water</v>
      </c>
      <c r="O9327">
        <v>0.33</v>
      </c>
      <c r="P9327">
        <v>30</v>
      </c>
      <c r="Q9327">
        <v>7.2</v>
      </c>
    </row>
    <row r="9328" spans="1:17" hidden="1" x14ac:dyDescent="0.3">
      <c r="A9328" t="s">
        <v>36102</v>
      </c>
      <c r="B9328" t="s">
        <v>36103</v>
      </c>
      <c r="C9328" s="1" t="str">
        <f t="shared" si="1261"/>
        <v>21:0675</v>
      </c>
      <c r="D9328" s="1" t="str">
        <f t="shared" si="1262"/>
        <v>21:0205</v>
      </c>
      <c r="E9328" t="s">
        <v>36104</v>
      </c>
      <c r="F9328" t="s">
        <v>36105</v>
      </c>
      <c r="H9328">
        <v>63.280892999999999</v>
      </c>
      <c r="I9328">
        <v>-137.48327739999999</v>
      </c>
      <c r="J9328" s="1" t="str">
        <f t="shared" si="1263"/>
        <v>Fluid (stream)</v>
      </c>
      <c r="K9328" s="1" t="str">
        <f t="shared" si="1264"/>
        <v>Untreated Water</v>
      </c>
      <c r="O9328">
        <v>0.56000000000000005</v>
      </c>
      <c r="P9328">
        <v>90</v>
      </c>
      <c r="Q9328">
        <v>7.2</v>
      </c>
    </row>
    <row r="9329" spans="1:17" hidden="1" x14ac:dyDescent="0.3">
      <c r="A9329" t="s">
        <v>36106</v>
      </c>
      <c r="B9329" t="s">
        <v>36107</v>
      </c>
      <c r="C9329" s="1" t="str">
        <f t="shared" si="1261"/>
        <v>21:0675</v>
      </c>
      <c r="D9329" s="1" t="str">
        <f t="shared" si="1262"/>
        <v>21:0205</v>
      </c>
      <c r="E9329" t="s">
        <v>36108</v>
      </c>
      <c r="F9329" t="s">
        <v>36109</v>
      </c>
      <c r="H9329">
        <v>63.289859499999999</v>
      </c>
      <c r="I9329">
        <v>-137.51928559999999</v>
      </c>
      <c r="J9329" s="1" t="str">
        <f t="shared" si="1263"/>
        <v>Fluid (stream)</v>
      </c>
      <c r="K9329" s="1" t="str">
        <f t="shared" si="1264"/>
        <v>Untreated Water</v>
      </c>
      <c r="O9329">
        <v>0.89</v>
      </c>
      <c r="P9329">
        <v>70</v>
      </c>
      <c r="Q9329">
        <v>7.4</v>
      </c>
    </row>
    <row r="9330" spans="1:17" hidden="1" x14ac:dyDescent="0.3">
      <c r="A9330" t="s">
        <v>36110</v>
      </c>
      <c r="B9330" t="s">
        <v>36111</v>
      </c>
      <c r="C9330" s="1" t="str">
        <f t="shared" si="1261"/>
        <v>21:0675</v>
      </c>
      <c r="D9330" s="1" t="str">
        <f t="shared" si="1262"/>
        <v>21:0205</v>
      </c>
      <c r="E9330" t="s">
        <v>36112</v>
      </c>
      <c r="F9330" t="s">
        <v>36113</v>
      </c>
      <c r="H9330">
        <v>63.333208300000003</v>
      </c>
      <c r="I9330">
        <v>-137.48037540000001</v>
      </c>
      <c r="J9330" s="1" t="str">
        <f t="shared" si="1263"/>
        <v>Fluid (stream)</v>
      </c>
      <c r="K9330" s="1" t="str">
        <f t="shared" si="1264"/>
        <v>Untreated Water</v>
      </c>
      <c r="O9330">
        <v>2.5000000000000001E-2</v>
      </c>
      <c r="P9330">
        <v>70</v>
      </c>
      <c r="Q9330">
        <v>6.4</v>
      </c>
    </row>
    <row r="9331" spans="1:17" hidden="1" x14ac:dyDescent="0.3">
      <c r="A9331" t="s">
        <v>36114</v>
      </c>
      <c r="B9331" t="s">
        <v>36115</v>
      </c>
      <c r="C9331" s="1" t="str">
        <f t="shared" si="1261"/>
        <v>21:0675</v>
      </c>
      <c r="D9331" s="1" t="str">
        <f t="shared" si="1262"/>
        <v>21:0205</v>
      </c>
      <c r="E9331" t="s">
        <v>36112</v>
      </c>
      <c r="F9331" t="s">
        <v>36116</v>
      </c>
      <c r="H9331">
        <v>63.333208300000003</v>
      </c>
      <c r="I9331">
        <v>-137.48037540000001</v>
      </c>
      <c r="J9331" s="1" t="str">
        <f t="shared" si="1263"/>
        <v>Fluid (stream)</v>
      </c>
      <c r="K9331" s="1" t="str">
        <f t="shared" si="1264"/>
        <v>Untreated Water</v>
      </c>
      <c r="O9331">
        <v>2.5000000000000001E-2</v>
      </c>
      <c r="P9331">
        <v>70</v>
      </c>
      <c r="Q9331">
        <v>6.1</v>
      </c>
    </row>
    <row r="9332" spans="1:17" hidden="1" x14ac:dyDescent="0.3">
      <c r="A9332" t="s">
        <v>36117</v>
      </c>
      <c r="B9332" t="s">
        <v>36118</v>
      </c>
      <c r="C9332" s="1" t="str">
        <f t="shared" si="1261"/>
        <v>21:0675</v>
      </c>
      <c r="D9332" s="1" t="str">
        <f t="shared" si="1262"/>
        <v>21:0205</v>
      </c>
      <c r="E9332" t="s">
        <v>36119</v>
      </c>
      <c r="F9332" t="s">
        <v>36120</v>
      </c>
      <c r="H9332">
        <v>63.326604799999998</v>
      </c>
      <c r="I9332">
        <v>-137.43319930000001</v>
      </c>
      <c r="J9332" s="1" t="str">
        <f t="shared" si="1263"/>
        <v>Fluid (stream)</v>
      </c>
      <c r="K9332" s="1" t="str">
        <f t="shared" si="1264"/>
        <v>Untreated Water</v>
      </c>
      <c r="O9332">
        <v>0.11</v>
      </c>
      <c r="P9332">
        <v>50</v>
      </c>
      <c r="Q9332">
        <v>5.2</v>
      </c>
    </row>
    <row r="9333" spans="1:17" hidden="1" x14ac:dyDescent="0.3">
      <c r="A9333" t="s">
        <v>36121</v>
      </c>
      <c r="B9333" t="s">
        <v>36122</v>
      </c>
      <c r="C9333" s="1" t="str">
        <f t="shared" si="1261"/>
        <v>21:0675</v>
      </c>
      <c r="D9333" s="1" t="str">
        <f t="shared" si="1262"/>
        <v>21:0205</v>
      </c>
      <c r="E9333" t="s">
        <v>36123</v>
      </c>
      <c r="F9333" t="s">
        <v>36124</v>
      </c>
      <c r="H9333">
        <v>63.319125800000002</v>
      </c>
      <c r="I9333">
        <v>-137.40618459999999</v>
      </c>
      <c r="J9333" s="1" t="str">
        <f t="shared" si="1263"/>
        <v>Fluid (stream)</v>
      </c>
      <c r="K9333" s="1" t="str">
        <f t="shared" si="1264"/>
        <v>Untreated Water</v>
      </c>
    </row>
    <row r="9334" spans="1:17" hidden="1" x14ac:dyDescent="0.3">
      <c r="A9334" t="s">
        <v>36125</v>
      </c>
      <c r="B9334" t="s">
        <v>36126</v>
      </c>
      <c r="C9334" s="1" t="str">
        <f t="shared" si="1261"/>
        <v>21:0675</v>
      </c>
      <c r="D9334" s="1" t="str">
        <f t="shared" si="1262"/>
        <v>21:0205</v>
      </c>
      <c r="E9334" t="s">
        <v>36127</v>
      </c>
      <c r="F9334" t="s">
        <v>36128</v>
      </c>
      <c r="H9334">
        <v>63.315713000000002</v>
      </c>
      <c r="I9334">
        <v>-137.4189197</v>
      </c>
      <c r="J9334" s="1" t="str">
        <f t="shared" si="1263"/>
        <v>Fluid (stream)</v>
      </c>
      <c r="K9334" s="1" t="str">
        <f t="shared" si="1264"/>
        <v>Untreated Water</v>
      </c>
      <c r="O9334">
        <v>2.5000000000000001E-2</v>
      </c>
      <c r="P9334">
        <v>30</v>
      </c>
      <c r="Q9334">
        <v>5.7</v>
      </c>
    </row>
    <row r="9335" spans="1:17" hidden="1" x14ac:dyDescent="0.3">
      <c r="A9335" t="s">
        <v>36129</v>
      </c>
      <c r="B9335" t="s">
        <v>36130</v>
      </c>
      <c r="C9335" s="1" t="str">
        <f t="shared" si="1261"/>
        <v>21:0675</v>
      </c>
      <c r="D9335" s="1" t="str">
        <f t="shared" si="1262"/>
        <v>21:0205</v>
      </c>
      <c r="E9335" t="s">
        <v>36131</v>
      </c>
      <c r="F9335" t="s">
        <v>36132</v>
      </c>
      <c r="H9335">
        <v>63.350203899999997</v>
      </c>
      <c r="I9335">
        <v>-137.28183000000001</v>
      </c>
      <c r="J9335" s="1" t="str">
        <f t="shared" si="1263"/>
        <v>Fluid (stream)</v>
      </c>
      <c r="K9335" s="1" t="str">
        <f t="shared" si="1264"/>
        <v>Untreated Water</v>
      </c>
      <c r="O9335">
        <v>0.23</v>
      </c>
      <c r="P9335">
        <v>30</v>
      </c>
      <c r="Q9335">
        <v>6.6</v>
      </c>
    </row>
    <row r="9336" spans="1:17" hidden="1" x14ac:dyDescent="0.3">
      <c r="A9336" t="s">
        <v>36133</v>
      </c>
      <c r="B9336" t="s">
        <v>36134</v>
      </c>
      <c r="C9336" s="1" t="str">
        <f t="shared" si="1261"/>
        <v>21:0675</v>
      </c>
      <c r="D9336" s="1" t="str">
        <f t="shared" si="1262"/>
        <v>21:0205</v>
      </c>
      <c r="E9336" t="s">
        <v>36135</v>
      </c>
      <c r="F9336" t="s">
        <v>36136</v>
      </c>
      <c r="H9336">
        <v>63.3526557</v>
      </c>
      <c r="I9336">
        <v>-137.32349149999999</v>
      </c>
      <c r="J9336" s="1" t="str">
        <f t="shared" si="1263"/>
        <v>Fluid (stream)</v>
      </c>
      <c r="K9336" s="1" t="str">
        <f t="shared" si="1264"/>
        <v>Untreated Water</v>
      </c>
      <c r="O9336">
        <v>0.59</v>
      </c>
      <c r="P9336">
        <v>100</v>
      </c>
      <c r="Q9336">
        <v>6.8</v>
      </c>
    </row>
    <row r="9337" spans="1:17" hidden="1" x14ac:dyDescent="0.3">
      <c r="A9337" t="s">
        <v>36137</v>
      </c>
      <c r="B9337" t="s">
        <v>36138</v>
      </c>
      <c r="C9337" s="1" t="str">
        <f t="shared" si="1261"/>
        <v>21:0675</v>
      </c>
      <c r="D9337" s="1" t="str">
        <f t="shared" si="1262"/>
        <v>21:0205</v>
      </c>
      <c r="E9337" t="s">
        <v>36139</v>
      </c>
      <c r="F9337" t="s">
        <v>36140</v>
      </c>
      <c r="H9337">
        <v>63.377155299999998</v>
      </c>
      <c r="I9337">
        <v>-137.3463237</v>
      </c>
      <c r="J9337" s="1" t="str">
        <f t="shared" si="1263"/>
        <v>Fluid (stream)</v>
      </c>
      <c r="K9337" s="1" t="str">
        <f t="shared" si="1264"/>
        <v>Untreated Water</v>
      </c>
      <c r="O9337">
        <v>2.5000000000000001E-2</v>
      </c>
      <c r="P9337">
        <v>70</v>
      </c>
      <c r="Q9337">
        <v>6.7</v>
      </c>
    </row>
    <row r="9338" spans="1:17" hidden="1" x14ac:dyDescent="0.3">
      <c r="A9338" t="s">
        <v>36141</v>
      </c>
      <c r="B9338" t="s">
        <v>36142</v>
      </c>
      <c r="C9338" s="1" t="str">
        <f t="shared" si="1261"/>
        <v>21:0675</v>
      </c>
      <c r="D9338" s="1" t="str">
        <f t="shared" si="1262"/>
        <v>21:0205</v>
      </c>
      <c r="E9338" t="s">
        <v>36143</v>
      </c>
      <c r="F9338" t="s">
        <v>36144</v>
      </c>
      <c r="H9338">
        <v>63.380078599999997</v>
      </c>
      <c r="I9338">
        <v>-137.34001799999999</v>
      </c>
      <c r="J9338" s="1" t="str">
        <f t="shared" si="1263"/>
        <v>Fluid (stream)</v>
      </c>
      <c r="K9338" s="1" t="str">
        <f t="shared" si="1264"/>
        <v>Untreated Water</v>
      </c>
      <c r="O9338">
        <v>0.35</v>
      </c>
      <c r="P9338">
        <v>100</v>
      </c>
      <c r="Q9338">
        <v>7</v>
      </c>
    </row>
    <row r="9339" spans="1:17" hidden="1" x14ac:dyDescent="0.3">
      <c r="A9339" t="s">
        <v>36145</v>
      </c>
      <c r="B9339" t="s">
        <v>36146</v>
      </c>
      <c r="C9339" s="1" t="str">
        <f t="shared" si="1261"/>
        <v>21:0675</v>
      </c>
      <c r="D9339" s="1" t="str">
        <f t="shared" si="1262"/>
        <v>21:0205</v>
      </c>
      <c r="E9339" t="s">
        <v>36147</v>
      </c>
      <c r="F9339" t="s">
        <v>36148</v>
      </c>
      <c r="H9339">
        <v>63.383826200000001</v>
      </c>
      <c r="I9339">
        <v>-137.30285409999999</v>
      </c>
      <c r="J9339" s="1" t="str">
        <f t="shared" si="1263"/>
        <v>Fluid (stream)</v>
      </c>
      <c r="K9339" s="1" t="str">
        <f t="shared" si="1264"/>
        <v>Untreated Water</v>
      </c>
      <c r="O9339">
        <v>3.1</v>
      </c>
      <c r="P9339">
        <v>80</v>
      </c>
      <c r="Q9339">
        <v>7</v>
      </c>
    </row>
    <row r="9340" spans="1:17" hidden="1" x14ac:dyDescent="0.3">
      <c r="A9340" t="s">
        <v>36149</v>
      </c>
      <c r="B9340" t="s">
        <v>36150</v>
      </c>
      <c r="C9340" s="1" t="str">
        <f t="shared" si="1261"/>
        <v>21:0675</v>
      </c>
      <c r="D9340" s="1" t="str">
        <f t="shared" si="1262"/>
        <v>21:0205</v>
      </c>
      <c r="E9340" t="s">
        <v>36151</v>
      </c>
      <c r="F9340" t="s">
        <v>36152</v>
      </c>
      <c r="H9340">
        <v>63.378718499999998</v>
      </c>
      <c r="I9340">
        <v>-137.2470127</v>
      </c>
      <c r="J9340" s="1" t="str">
        <f t="shared" si="1263"/>
        <v>Fluid (stream)</v>
      </c>
      <c r="K9340" s="1" t="str">
        <f t="shared" si="1264"/>
        <v>Untreated Water</v>
      </c>
      <c r="O9340">
        <v>5.6</v>
      </c>
      <c r="P9340">
        <v>70</v>
      </c>
      <c r="Q9340">
        <v>7.2</v>
      </c>
    </row>
    <row r="9341" spans="1:17" hidden="1" x14ac:dyDescent="0.3">
      <c r="A9341" t="s">
        <v>36153</v>
      </c>
      <c r="B9341" t="s">
        <v>36154</v>
      </c>
      <c r="C9341" s="1" t="str">
        <f t="shared" si="1261"/>
        <v>21:0675</v>
      </c>
      <c r="D9341" s="1" t="str">
        <f>HYPERLINK("http://geochem.nrcan.gc.ca/cdogs/content/svy/svy_e.htm", "")</f>
        <v/>
      </c>
      <c r="G9341" s="1" t="str">
        <f>HYPERLINK("http://geochem.nrcan.gc.ca/cdogs/content/cr_/cr_00080_e.htm", "80")</f>
        <v>80</v>
      </c>
      <c r="J9341" t="s">
        <v>11453</v>
      </c>
      <c r="K9341" t="s">
        <v>11454</v>
      </c>
      <c r="O9341">
        <v>2.6</v>
      </c>
      <c r="P9341">
        <v>90</v>
      </c>
      <c r="Q9341">
        <v>7.4</v>
      </c>
    </row>
    <row r="9342" spans="1:17" hidden="1" x14ac:dyDescent="0.3">
      <c r="A9342" t="s">
        <v>36155</v>
      </c>
      <c r="B9342" t="s">
        <v>36156</v>
      </c>
      <c r="C9342" s="1" t="str">
        <f t="shared" si="1261"/>
        <v>21:0675</v>
      </c>
      <c r="D9342" s="1" t="str">
        <f t="shared" ref="D9342:D9360" si="1265">HYPERLINK("http://geochem.nrcan.gc.ca/cdogs/content/svy/svy210205_e.htm", "21:0205")</f>
        <v>21:0205</v>
      </c>
      <c r="E9342" t="s">
        <v>36157</v>
      </c>
      <c r="F9342" t="s">
        <v>36158</v>
      </c>
      <c r="H9342">
        <v>63.3698993</v>
      </c>
      <c r="I9342">
        <v>-137.21439520000001</v>
      </c>
      <c r="J9342" s="1" t="str">
        <f t="shared" ref="J9342:J9360" si="1266">HYPERLINK("http://geochem.nrcan.gc.ca/cdogs/content/kwd/kwd020018_e.htm", "Fluid (stream)")</f>
        <v>Fluid (stream)</v>
      </c>
      <c r="K9342" s="1" t="str">
        <f t="shared" ref="K9342:K9360" si="1267">HYPERLINK("http://geochem.nrcan.gc.ca/cdogs/content/kwd/kwd080007_e.htm", "Untreated Water")</f>
        <v>Untreated Water</v>
      </c>
    </row>
    <row r="9343" spans="1:17" hidden="1" x14ac:dyDescent="0.3">
      <c r="A9343" t="s">
        <v>36159</v>
      </c>
      <c r="B9343" t="s">
        <v>36160</v>
      </c>
      <c r="C9343" s="1" t="str">
        <f t="shared" si="1261"/>
        <v>21:0675</v>
      </c>
      <c r="D9343" s="1" t="str">
        <f t="shared" si="1265"/>
        <v>21:0205</v>
      </c>
      <c r="E9343" t="s">
        <v>36161</v>
      </c>
      <c r="F9343" t="s">
        <v>36162</v>
      </c>
      <c r="H9343">
        <v>63.299798199999998</v>
      </c>
      <c r="I9343">
        <v>-136.5548163</v>
      </c>
      <c r="J9343" s="1" t="str">
        <f t="shared" si="1266"/>
        <v>Fluid (stream)</v>
      </c>
      <c r="K9343" s="1" t="str">
        <f t="shared" si="1267"/>
        <v>Untreated Water</v>
      </c>
      <c r="O9343">
        <v>0.12</v>
      </c>
      <c r="P9343">
        <v>80</v>
      </c>
      <c r="Q9343">
        <v>7.2</v>
      </c>
    </row>
    <row r="9344" spans="1:17" hidden="1" x14ac:dyDescent="0.3">
      <c r="A9344" t="s">
        <v>36163</v>
      </c>
      <c r="B9344" t="s">
        <v>36164</v>
      </c>
      <c r="C9344" s="1" t="str">
        <f t="shared" si="1261"/>
        <v>21:0675</v>
      </c>
      <c r="D9344" s="1" t="str">
        <f t="shared" si="1265"/>
        <v>21:0205</v>
      </c>
      <c r="E9344" t="s">
        <v>36165</v>
      </c>
      <c r="F9344" t="s">
        <v>36166</v>
      </c>
      <c r="H9344">
        <v>63.282654200000003</v>
      </c>
      <c r="I9344">
        <v>-136.5578222</v>
      </c>
      <c r="J9344" s="1" t="str">
        <f t="shared" si="1266"/>
        <v>Fluid (stream)</v>
      </c>
      <c r="K9344" s="1" t="str">
        <f t="shared" si="1267"/>
        <v>Untreated Water</v>
      </c>
      <c r="O9344">
        <v>0.48</v>
      </c>
      <c r="P9344">
        <v>90</v>
      </c>
      <c r="Q9344">
        <v>7.7</v>
      </c>
    </row>
    <row r="9345" spans="1:17" hidden="1" x14ac:dyDescent="0.3">
      <c r="A9345" t="s">
        <v>36167</v>
      </c>
      <c r="B9345" t="s">
        <v>36168</v>
      </c>
      <c r="C9345" s="1" t="str">
        <f t="shared" si="1261"/>
        <v>21:0675</v>
      </c>
      <c r="D9345" s="1" t="str">
        <f t="shared" si="1265"/>
        <v>21:0205</v>
      </c>
      <c r="E9345" t="s">
        <v>36169</v>
      </c>
      <c r="F9345" t="s">
        <v>36170</v>
      </c>
      <c r="H9345">
        <v>63.189949400000003</v>
      </c>
      <c r="I9345">
        <v>-136.70472810000001</v>
      </c>
      <c r="J9345" s="1" t="str">
        <f t="shared" si="1266"/>
        <v>Fluid (stream)</v>
      </c>
      <c r="K9345" s="1" t="str">
        <f t="shared" si="1267"/>
        <v>Untreated Water</v>
      </c>
      <c r="O9345">
        <v>0.38</v>
      </c>
      <c r="P9345">
        <v>60</v>
      </c>
      <c r="Q9345">
        <v>7</v>
      </c>
    </row>
    <row r="9346" spans="1:17" hidden="1" x14ac:dyDescent="0.3">
      <c r="A9346" t="s">
        <v>36171</v>
      </c>
      <c r="B9346" t="s">
        <v>36172</v>
      </c>
      <c r="C9346" s="1" t="str">
        <f t="shared" si="1261"/>
        <v>21:0675</v>
      </c>
      <c r="D9346" s="1" t="str">
        <f t="shared" si="1265"/>
        <v>21:0205</v>
      </c>
      <c r="E9346" t="s">
        <v>36173</v>
      </c>
      <c r="F9346" t="s">
        <v>36174</v>
      </c>
      <c r="H9346">
        <v>63.191155100000003</v>
      </c>
      <c r="I9346">
        <v>-136.75749189999999</v>
      </c>
      <c r="J9346" s="1" t="str">
        <f t="shared" si="1266"/>
        <v>Fluid (stream)</v>
      </c>
      <c r="K9346" s="1" t="str">
        <f t="shared" si="1267"/>
        <v>Untreated Water</v>
      </c>
    </row>
    <row r="9347" spans="1:17" hidden="1" x14ac:dyDescent="0.3">
      <c r="A9347" t="s">
        <v>36175</v>
      </c>
      <c r="B9347" t="s">
        <v>36176</v>
      </c>
      <c r="C9347" s="1" t="str">
        <f t="shared" si="1261"/>
        <v>21:0675</v>
      </c>
      <c r="D9347" s="1" t="str">
        <f t="shared" si="1265"/>
        <v>21:0205</v>
      </c>
      <c r="E9347" t="s">
        <v>36177</v>
      </c>
      <c r="F9347" t="s">
        <v>36178</v>
      </c>
      <c r="H9347">
        <v>63.1929546</v>
      </c>
      <c r="I9347">
        <v>-136.78878979999999</v>
      </c>
      <c r="J9347" s="1" t="str">
        <f t="shared" si="1266"/>
        <v>Fluid (stream)</v>
      </c>
      <c r="K9347" s="1" t="str">
        <f t="shared" si="1267"/>
        <v>Untreated Water</v>
      </c>
      <c r="O9347">
        <v>2.5000000000000001E-2</v>
      </c>
      <c r="P9347">
        <v>60</v>
      </c>
      <c r="Q9347">
        <v>5.9</v>
      </c>
    </row>
    <row r="9348" spans="1:17" hidden="1" x14ac:dyDescent="0.3">
      <c r="A9348" t="s">
        <v>36179</v>
      </c>
      <c r="B9348" t="s">
        <v>36180</v>
      </c>
      <c r="C9348" s="1" t="str">
        <f t="shared" si="1261"/>
        <v>21:0675</v>
      </c>
      <c r="D9348" s="1" t="str">
        <f t="shared" si="1265"/>
        <v>21:0205</v>
      </c>
      <c r="E9348" t="s">
        <v>36181</v>
      </c>
      <c r="F9348" t="s">
        <v>36182</v>
      </c>
      <c r="H9348">
        <v>63.1825519</v>
      </c>
      <c r="I9348">
        <v>-136.815451</v>
      </c>
      <c r="J9348" s="1" t="str">
        <f t="shared" si="1266"/>
        <v>Fluid (stream)</v>
      </c>
      <c r="K9348" s="1" t="str">
        <f t="shared" si="1267"/>
        <v>Untreated Water</v>
      </c>
      <c r="O9348">
        <v>2.5000000000000001E-2</v>
      </c>
      <c r="P9348">
        <v>670</v>
      </c>
      <c r="Q9348">
        <v>6.7</v>
      </c>
    </row>
    <row r="9349" spans="1:17" hidden="1" x14ac:dyDescent="0.3">
      <c r="A9349" t="s">
        <v>36183</v>
      </c>
      <c r="B9349" t="s">
        <v>36184</v>
      </c>
      <c r="C9349" s="1" t="str">
        <f t="shared" si="1261"/>
        <v>21:0675</v>
      </c>
      <c r="D9349" s="1" t="str">
        <f t="shared" si="1265"/>
        <v>21:0205</v>
      </c>
      <c r="E9349" t="s">
        <v>36185</v>
      </c>
      <c r="F9349" t="s">
        <v>36186</v>
      </c>
      <c r="H9349">
        <v>63.203147399999999</v>
      </c>
      <c r="I9349">
        <v>-136.84468150000001</v>
      </c>
      <c r="J9349" s="1" t="str">
        <f t="shared" si="1266"/>
        <v>Fluid (stream)</v>
      </c>
      <c r="K9349" s="1" t="str">
        <f t="shared" si="1267"/>
        <v>Untreated Water</v>
      </c>
      <c r="O9349">
        <v>0.17</v>
      </c>
      <c r="P9349">
        <v>60</v>
      </c>
      <c r="Q9349">
        <v>6.9</v>
      </c>
    </row>
    <row r="9350" spans="1:17" hidden="1" x14ac:dyDescent="0.3">
      <c r="A9350" t="s">
        <v>36187</v>
      </c>
      <c r="B9350" t="s">
        <v>36188</v>
      </c>
      <c r="C9350" s="1" t="str">
        <f t="shared" si="1261"/>
        <v>21:0675</v>
      </c>
      <c r="D9350" s="1" t="str">
        <f t="shared" si="1265"/>
        <v>21:0205</v>
      </c>
      <c r="E9350" t="s">
        <v>36185</v>
      </c>
      <c r="F9350" t="s">
        <v>36189</v>
      </c>
      <c r="H9350">
        <v>63.203147399999999</v>
      </c>
      <c r="I9350">
        <v>-136.84468150000001</v>
      </c>
      <c r="J9350" s="1" t="str">
        <f t="shared" si="1266"/>
        <v>Fluid (stream)</v>
      </c>
      <c r="K9350" s="1" t="str">
        <f t="shared" si="1267"/>
        <v>Untreated Water</v>
      </c>
      <c r="O9350">
        <v>0.14000000000000001</v>
      </c>
      <c r="P9350">
        <v>60</v>
      </c>
      <c r="Q9350">
        <v>6.8</v>
      </c>
    </row>
    <row r="9351" spans="1:17" hidden="1" x14ac:dyDescent="0.3">
      <c r="A9351" t="s">
        <v>36190</v>
      </c>
      <c r="B9351" t="s">
        <v>36191</v>
      </c>
      <c r="C9351" s="1" t="str">
        <f t="shared" si="1261"/>
        <v>21:0675</v>
      </c>
      <c r="D9351" s="1" t="str">
        <f t="shared" si="1265"/>
        <v>21:0205</v>
      </c>
      <c r="E9351" t="s">
        <v>36192</v>
      </c>
      <c r="F9351" t="s">
        <v>36193</v>
      </c>
      <c r="H9351">
        <v>63.202601399999999</v>
      </c>
      <c r="I9351">
        <v>-136.9124808</v>
      </c>
      <c r="J9351" s="1" t="str">
        <f t="shared" si="1266"/>
        <v>Fluid (stream)</v>
      </c>
      <c r="K9351" s="1" t="str">
        <f t="shared" si="1267"/>
        <v>Untreated Water</v>
      </c>
      <c r="O9351">
        <v>2.5000000000000001E-2</v>
      </c>
      <c r="P9351">
        <v>50</v>
      </c>
      <c r="Q9351">
        <v>6.2</v>
      </c>
    </row>
    <row r="9352" spans="1:17" hidden="1" x14ac:dyDescent="0.3">
      <c r="A9352" t="s">
        <v>36194</v>
      </c>
      <c r="B9352" t="s">
        <v>36195</v>
      </c>
      <c r="C9352" s="1" t="str">
        <f t="shared" si="1261"/>
        <v>21:0675</v>
      </c>
      <c r="D9352" s="1" t="str">
        <f t="shared" si="1265"/>
        <v>21:0205</v>
      </c>
      <c r="E9352" t="s">
        <v>36196</v>
      </c>
      <c r="F9352" t="s">
        <v>36197</v>
      </c>
      <c r="H9352">
        <v>63.2078402</v>
      </c>
      <c r="I9352">
        <v>-136.90679990000001</v>
      </c>
      <c r="J9352" s="1" t="str">
        <f t="shared" si="1266"/>
        <v>Fluid (stream)</v>
      </c>
      <c r="K9352" s="1" t="str">
        <f t="shared" si="1267"/>
        <v>Untreated Water</v>
      </c>
      <c r="O9352">
        <v>2.5000000000000001E-2</v>
      </c>
      <c r="P9352">
        <v>30</v>
      </c>
      <c r="Q9352">
        <v>6</v>
      </c>
    </row>
    <row r="9353" spans="1:17" hidden="1" x14ac:dyDescent="0.3">
      <c r="A9353" t="s">
        <v>36198</v>
      </c>
      <c r="B9353" t="s">
        <v>36199</v>
      </c>
      <c r="C9353" s="1" t="str">
        <f t="shared" si="1261"/>
        <v>21:0675</v>
      </c>
      <c r="D9353" s="1" t="str">
        <f t="shared" si="1265"/>
        <v>21:0205</v>
      </c>
      <c r="E9353" t="s">
        <v>36200</v>
      </c>
      <c r="F9353" t="s">
        <v>36201</v>
      </c>
      <c r="H9353">
        <v>63.214393800000003</v>
      </c>
      <c r="I9353">
        <v>-136.93409020000001</v>
      </c>
      <c r="J9353" s="1" t="str">
        <f t="shared" si="1266"/>
        <v>Fluid (stream)</v>
      </c>
      <c r="K9353" s="1" t="str">
        <f t="shared" si="1267"/>
        <v>Untreated Water</v>
      </c>
      <c r="O9353">
        <v>2.5000000000000001E-2</v>
      </c>
      <c r="P9353">
        <v>40</v>
      </c>
      <c r="Q9353">
        <v>6.4</v>
      </c>
    </row>
    <row r="9354" spans="1:17" hidden="1" x14ac:dyDescent="0.3">
      <c r="A9354" t="s">
        <v>36202</v>
      </c>
      <c r="B9354" t="s">
        <v>36203</v>
      </c>
      <c r="C9354" s="1" t="str">
        <f t="shared" si="1261"/>
        <v>21:0675</v>
      </c>
      <c r="D9354" s="1" t="str">
        <f t="shared" si="1265"/>
        <v>21:0205</v>
      </c>
      <c r="E9354" t="s">
        <v>36204</v>
      </c>
      <c r="F9354" t="s">
        <v>36205</v>
      </c>
      <c r="H9354">
        <v>63.2350803</v>
      </c>
      <c r="I9354">
        <v>-136.90945170000001</v>
      </c>
      <c r="J9354" s="1" t="str">
        <f t="shared" si="1266"/>
        <v>Fluid (stream)</v>
      </c>
      <c r="K9354" s="1" t="str">
        <f t="shared" si="1267"/>
        <v>Untreated Water</v>
      </c>
      <c r="O9354">
        <v>2.5000000000000001E-2</v>
      </c>
      <c r="P9354">
        <v>50</v>
      </c>
      <c r="Q9354">
        <v>5.9</v>
      </c>
    </row>
    <row r="9355" spans="1:17" hidden="1" x14ac:dyDescent="0.3">
      <c r="A9355" t="s">
        <v>36206</v>
      </c>
      <c r="B9355" t="s">
        <v>36207</v>
      </c>
      <c r="C9355" s="1" t="str">
        <f t="shared" si="1261"/>
        <v>21:0675</v>
      </c>
      <c r="D9355" s="1" t="str">
        <f t="shared" si="1265"/>
        <v>21:0205</v>
      </c>
      <c r="E9355" t="s">
        <v>36208</v>
      </c>
      <c r="F9355" t="s">
        <v>36209</v>
      </c>
      <c r="H9355">
        <v>63.207484600000001</v>
      </c>
      <c r="I9355">
        <v>-137.00316699999999</v>
      </c>
      <c r="J9355" s="1" t="str">
        <f t="shared" si="1266"/>
        <v>Fluid (stream)</v>
      </c>
      <c r="K9355" s="1" t="str">
        <f t="shared" si="1267"/>
        <v>Untreated Water</v>
      </c>
      <c r="O9355">
        <v>1.1000000000000001</v>
      </c>
      <c r="P9355">
        <v>80</v>
      </c>
      <c r="Q9355">
        <v>6.9</v>
      </c>
    </row>
    <row r="9356" spans="1:17" hidden="1" x14ac:dyDescent="0.3">
      <c r="A9356" t="s">
        <v>36210</v>
      </c>
      <c r="B9356" t="s">
        <v>36211</v>
      </c>
      <c r="C9356" s="1" t="str">
        <f t="shared" si="1261"/>
        <v>21:0675</v>
      </c>
      <c r="D9356" s="1" t="str">
        <f t="shared" si="1265"/>
        <v>21:0205</v>
      </c>
      <c r="E9356" t="s">
        <v>36212</v>
      </c>
      <c r="F9356" t="s">
        <v>36213</v>
      </c>
      <c r="H9356">
        <v>63.228005199999998</v>
      </c>
      <c r="I9356">
        <v>-137.06312930000001</v>
      </c>
      <c r="J9356" s="1" t="str">
        <f t="shared" si="1266"/>
        <v>Fluid (stream)</v>
      </c>
      <c r="K9356" s="1" t="str">
        <f t="shared" si="1267"/>
        <v>Untreated Water</v>
      </c>
      <c r="O9356">
        <v>2.5000000000000001E-2</v>
      </c>
      <c r="P9356">
        <v>70</v>
      </c>
      <c r="Q9356">
        <v>6.5</v>
      </c>
    </row>
    <row r="9357" spans="1:17" hidden="1" x14ac:dyDescent="0.3">
      <c r="A9357" t="s">
        <v>36214</v>
      </c>
      <c r="B9357" t="s">
        <v>36215</v>
      </c>
      <c r="C9357" s="1" t="str">
        <f t="shared" si="1261"/>
        <v>21:0675</v>
      </c>
      <c r="D9357" s="1" t="str">
        <f t="shared" si="1265"/>
        <v>21:0205</v>
      </c>
      <c r="E9357" t="s">
        <v>36216</v>
      </c>
      <c r="F9357" t="s">
        <v>36217</v>
      </c>
      <c r="H9357">
        <v>63.245819599999997</v>
      </c>
      <c r="I9357">
        <v>-137.13429300000001</v>
      </c>
      <c r="J9357" s="1" t="str">
        <f t="shared" si="1266"/>
        <v>Fluid (stream)</v>
      </c>
      <c r="K9357" s="1" t="str">
        <f t="shared" si="1267"/>
        <v>Untreated Water</v>
      </c>
      <c r="O9357">
        <v>0.25</v>
      </c>
      <c r="P9357">
        <v>50</v>
      </c>
      <c r="Q9357">
        <v>6.6</v>
      </c>
    </row>
    <row r="9358" spans="1:17" hidden="1" x14ac:dyDescent="0.3">
      <c r="A9358" t="s">
        <v>36218</v>
      </c>
      <c r="B9358" t="s">
        <v>36219</v>
      </c>
      <c r="C9358" s="1" t="str">
        <f t="shared" si="1261"/>
        <v>21:0675</v>
      </c>
      <c r="D9358" s="1" t="str">
        <f t="shared" si="1265"/>
        <v>21:0205</v>
      </c>
      <c r="E9358" t="s">
        <v>36220</v>
      </c>
      <c r="F9358" t="s">
        <v>36221</v>
      </c>
      <c r="H9358">
        <v>63.2448853</v>
      </c>
      <c r="I9358">
        <v>-137.1474494</v>
      </c>
      <c r="J9358" s="1" t="str">
        <f t="shared" si="1266"/>
        <v>Fluid (stream)</v>
      </c>
      <c r="K9358" s="1" t="str">
        <f t="shared" si="1267"/>
        <v>Untreated Water</v>
      </c>
      <c r="O9358">
        <v>2.5000000000000001E-2</v>
      </c>
      <c r="P9358">
        <v>40</v>
      </c>
      <c r="Q9358">
        <v>5.8</v>
      </c>
    </row>
    <row r="9359" spans="1:17" hidden="1" x14ac:dyDescent="0.3">
      <c r="A9359" t="s">
        <v>36222</v>
      </c>
      <c r="B9359" t="s">
        <v>36223</v>
      </c>
      <c r="C9359" s="1" t="str">
        <f t="shared" si="1261"/>
        <v>21:0675</v>
      </c>
      <c r="D9359" s="1" t="str">
        <f t="shared" si="1265"/>
        <v>21:0205</v>
      </c>
      <c r="E9359" t="s">
        <v>36224</v>
      </c>
      <c r="F9359" t="s">
        <v>36225</v>
      </c>
      <c r="H9359">
        <v>63.262427199999998</v>
      </c>
      <c r="I9359">
        <v>-136.97536959999999</v>
      </c>
      <c r="J9359" s="1" t="str">
        <f t="shared" si="1266"/>
        <v>Fluid (stream)</v>
      </c>
      <c r="K9359" s="1" t="str">
        <f t="shared" si="1267"/>
        <v>Untreated Water</v>
      </c>
      <c r="O9359">
        <v>2.5000000000000001E-2</v>
      </c>
      <c r="P9359">
        <v>50</v>
      </c>
      <c r="Q9359">
        <v>6.9</v>
      </c>
    </row>
    <row r="9360" spans="1:17" hidden="1" x14ac:dyDescent="0.3">
      <c r="A9360" t="s">
        <v>36226</v>
      </c>
      <c r="B9360" t="s">
        <v>36227</v>
      </c>
      <c r="C9360" s="1" t="str">
        <f t="shared" si="1261"/>
        <v>21:0675</v>
      </c>
      <c r="D9360" s="1" t="str">
        <f t="shared" si="1265"/>
        <v>21:0205</v>
      </c>
      <c r="E9360" t="s">
        <v>36228</v>
      </c>
      <c r="F9360" t="s">
        <v>36229</v>
      </c>
      <c r="H9360">
        <v>63.265458799999998</v>
      </c>
      <c r="I9360">
        <v>-136.94362820000001</v>
      </c>
      <c r="J9360" s="1" t="str">
        <f t="shared" si="1266"/>
        <v>Fluid (stream)</v>
      </c>
      <c r="K9360" s="1" t="str">
        <f t="shared" si="1267"/>
        <v>Untreated Water</v>
      </c>
      <c r="O9360">
        <v>2.5000000000000001E-2</v>
      </c>
      <c r="P9360">
        <v>40</v>
      </c>
      <c r="Q9360">
        <v>6.6</v>
      </c>
    </row>
    <row r="9361" spans="1:17" hidden="1" x14ac:dyDescent="0.3">
      <c r="A9361" t="s">
        <v>36230</v>
      </c>
      <c r="B9361" t="s">
        <v>36231</v>
      </c>
      <c r="C9361" s="1" t="str">
        <f t="shared" si="1261"/>
        <v>21:0675</v>
      </c>
      <c r="D9361" s="1" t="str">
        <f>HYPERLINK("http://geochem.nrcan.gc.ca/cdogs/content/svy/svy_e.htm", "")</f>
        <v/>
      </c>
      <c r="G9361" s="1" t="str">
        <f>HYPERLINK("http://geochem.nrcan.gc.ca/cdogs/content/cr_/cr_00082_e.htm", "82")</f>
        <v>82</v>
      </c>
      <c r="J9361" t="s">
        <v>11453</v>
      </c>
      <c r="K9361" t="s">
        <v>11454</v>
      </c>
      <c r="O9361">
        <v>1.3</v>
      </c>
      <c r="P9361">
        <v>290</v>
      </c>
      <c r="Q9361">
        <v>7.4</v>
      </c>
    </row>
    <row r="9362" spans="1:17" hidden="1" x14ac:dyDescent="0.3">
      <c r="A9362" t="s">
        <v>36232</v>
      </c>
      <c r="B9362" t="s">
        <v>36233</v>
      </c>
      <c r="C9362" s="1" t="str">
        <f t="shared" si="1261"/>
        <v>21:0675</v>
      </c>
      <c r="D9362" s="1" t="str">
        <f t="shared" ref="D9362:D9385" si="1268">HYPERLINK("http://geochem.nrcan.gc.ca/cdogs/content/svy/svy210205_e.htm", "21:0205")</f>
        <v>21:0205</v>
      </c>
      <c r="E9362" t="s">
        <v>36234</v>
      </c>
      <c r="F9362" t="s">
        <v>36235</v>
      </c>
      <c r="H9362">
        <v>63.279088999999999</v>
      </c>
      <c r="I9362">
        <v>-137.04049889999999</v>
      </c>
      <c r="J9362" s="1" t="str">
        <f t="shared" ref="J9362:J9385" si="1269">HYPERLINK("http://geochem.nrcan.gc.ca/cdogs/content/kwd/kwd020018_e.htm", "Fluid (stream)")</f>
        <v>Fluid (stream)</v>
      </c>
      <c r="K9362" s="1" t="str">
        <f t="shared" ref="K9362:K9385" si="1270">HYPERLINK("http://geochem.nrcan.gc.ca/cdogs/content/kwd/kwd080007_e.htm", "Untreated Water")</f>
        <v>Untreated Water</v>
      </c>
      <c r="O9362">
        <v>0.23</v>
      </c>
      <c r="P9362">
        <v>110</v>
      </c>
      <c r="Q9362">
        <v>7.1</v>
      </c>
    </row>
    <row r="9363" spans="1:17" hidden="1" x14ac:dyDescent="0.3">
      <c r="A9363" t="s">
        <v>36236</v>
      </c>
      <c r="B9363" t="s">
        <v>36237</v>
      </c>
      <c r="C9363" s="1" t="str">
        <f t="shared" si="1261"/>
        <v>21:0675</v>
      </c>
      <c r="D9363" s="1" t="str">
        <f t="shared" si="1268"/>
        <v>21:0205</v>
      </c>
      <c r="E9363" t="s">
        <v>36238</v>
      </c>
      <c r="F9363" t="s">
        <v>36239</v>
      </c>
      <c r="H9363">
        <v>63.294293500000002</v>
      </c>
      <c r="I9363">
        <v>-137.05462270000001</v>
      </c>
      <c r="J9363" s="1" t="str">
        <f t="shared" si="1269"/>
        <v>Fluid (stream)</v>
      </c>
      <c r="K9363" s="1" t="str">
        <f t="shared" si="1270"/>
        <v>Untreated Water</v>
      </c>
      <c r="O9363">
        <v>1.3</v>
      </c>
      <c r="P9363">
        <v>80</v>
      </c>
      <c r="Q9363">
        <v>7.1</v>
      </c>
    </row>
    <row r="9364" spans="1:17" hidden="1" x14ac:dyDescent="0.3">
      <c r="A9364" t="s">
        <v>36240</v>
      </c>
      <c r="B9364" t="s">
        <v>36241</v>
      </c>
      <c r="C9364" s="1" t="str">
        <f t="shared" si="1261"/>
        <v>21:0675</v>
      </c>
      <c r="D9364" s="1" t="str">
        <f t="shared" si="1268"/>
        <v>21:0205</v>
      </c>
      <c r="E9364" t="s">
        <v>36242</v>
      </c>
      <c r="F9364" t="s">
        <v>36243</v>
      </c>
      <c r="H9364">
        <v>63.393825399999997</v>
      </c>
      <c r="I9364">
        <v>-137.16012040000001</v>
      </c>
      <c r="J9364" s="1" t="str">
        <f t="shared" si="1269"/>
        <v>Fluid (stream)</v>
      </c>
      <c r="K9364" s="1" t="str">
        <f t="shared" si="1270"/>
        <v>Untreated Water</v>
      </c>
      <c r="O9364">
        <v>0.44</v>
      </c>
      <c r="P9364">
        <v>410</v>
      </c>
      <c r="Q9364">
        <v>6.7</v>
      </c>
    </row>
    <row r="9365" spans="1:17" hidden="1" x14ac:dyDescent="0.3">
      <c r="A9365" t="s">
        <v>36244</v>
      </c>
      <c r="B9365" t="s">
        <v>36245</v>
      </c>
      <c r="C9365" s="1" t="str">
        <f t="shared" si="1261"/>
        <v>21:0675</v>
      </c>
      <c r="D9365" s="1" t="str">
        <f t="shared" si="1268"/>
        <v>21:0205</v>
      </c>
      <c r="E9365" t="s">
        <v>36246</v>
      </c>
      <c r="F9365" t="s">
        <v>36247</v>
      </c>
      <c r="H9365">
        <v>63.398563299999999</v>
      </c>
      <c r="I9365">
        <v>-137.11718529999999</v>
      </c>
      <c r="J9365" s="1" t="str">
        <f t="shared" si="1269"/>
        <v>Fluid (stream)</v>
      </c>
      <c r="K9365" s="1" t="str">
        <f t="shared" si="1270"/>
        <v>Untreated Water</v>
      </c>
      <c r="O9365">
        <v>2.5000000000000001E-2</v>
      </c>
      <c r="P9365">
        <v>130</v>
      </c>
      <c r="Q9365">
        <v>7</v>
      </c>
    </row>
    <row r="9366" spans="1:17" hidden="1" x14ac:dyDescent="0.3">
      <c r="A9366" t="s">
        <v>36248</v>
      </c>
      <c r="B9366" t="s">
        <v>36249</v>
      </c>
      <c r="C9366" s="1" t="str">
        <f t="shared" si="1261"/>
        <v>21:0675</v>
      </c>
      <c r="D9366" s="1" t="str">
        <f t="shared" si="1268"/>
        <v>21:0205</v>
      </c>
      <c r="E9366" t="s">
        <v>36250</v>
      </c>
      <c r="F9366" t="s">
        <v>36251</v>
      </c>
      <c r="H9366">
        <v>63.408452400000002</v>
      </c>
      <c r="I9366">
        <v>-137.0335671</v>
      </c>
      <c r="J9366" s="1" t="str">
        <f t="shared" si="1269"/>
        <v>Fluid (stream)</v>
      </c>
      <c r="K9366" s="1" t="str">
        <f t="shared" si="1270"/>
        <v>Untreated Water</v>
      </c>
      <c r="O9366">
        <v>61.9</v>
      </c>
      <c r="P9366">
        <v>750</v>
      </c>
      <c r="Q9366">
        <v>7.7</v>
      </c>
    </row>
    <row r="9367" spans="1:17" hidden="1" x14ac:dyDescent="0.3">
      <c r="A9367" t="s">
        <v>36252</v>
      </c>
      <c r="B9367" t="s">
        <v>36253</v>
      </c>
      <c r="C9367" s="1" t="str">
        <f t="shared" si="1261"/>
        <v>21:0675</v>
      </c>
      <c r="D9367" s="1" t="str">
        <f t="shared" si="1268"/>
        <v>21:0205</v>
      </c>
      <c r="E9367" t="s">
        <v>36254</v>
      </c>
      <c r="F9367" t="s">
        <v>36255</v>
      </c>
      <c r="H9367">
        <v>63.398942400000003</v>
      </c>
      <c r="I9367">
        <v>-136.7586604</v>
      </c>
      <c r="J9367" s="1" t="str">
        <f t="shared" si="1269"/>
        <v>Fluid (stream)</v>
      </c>
      <c r="K9367" s="1" t="str">
        <f t="shared" si="1270"/>
        <v>Untreated Water</v>
      </c>
    </row>
    <row r="9368" spans="1:17" hidden="1" x14ac:dyDescent="0.3">
      <c r="A9368" t="s">
        <v>36256</v>
      </c>
      <c r="B9368" t="s">
        <v>36257</v>
      </c>
      <c r="C9368" s="1" t="str">
        <f t="shared" si="1261"/>
        <v>21:0675</v>
      </c>
      <c r="D9368" s="1" t="str">
        <f t="shared" si="1268"/>
        <v>21:0205</v>
      </c>
      <c r="E9368" t="s">
        <v>36258</v>
      </c>
      <c r="F9368" t="s">
        <v>36259</v>
      </c>
      <c r="H9368">
        <v>63.391755400000001</v>
      </c>
      <c r="I9368">
        <v>-136.71256310000001</v>
      </c>
      <c r="J9368" s="1" t="str">
        <f t="shared" si="1269"/>
        <v>Fluid (stream)</v>
      </c>
      <c r="K9368" s="1" t="str">
        <f t="shared" si="1270"/>
        <v>Untreated Water</v>
      </c>
    </row>
    <row r="9369" spans="1:17" hidden="1" x14ac:dyDescent="0.3">
      <c r="A9369" t="s">
        <v>36260</v>
      </c>
      <c r="B9369" t="s">
        <v>36261</v>
      </c>
      <c r="C9369" s="1" t="str">
        <f t="shared" si="1261"/>
        <v>21:0675</v>
      </c>
      <c r="D9369" s="1" t="str">
        <f t="shared" si="1268"/>
        <v>21:0205</v>
      </c>
      <c r="E9369" t="s">
        <v>36262</v>
      </c>
      <c r="F9369" t="s">
        <v>36263</v>
      </c>
      <c r="H9369">
        <v>63.314785899999997</v>
      </c>
      <c r="I9369">
        <v>-136.72438070000001</v>
      </c>
      <c r="J9369" s="1" t="str">
        <f t="shared" si="1269"/>
        <v>Fluid (stream)</v>
      </c>
      <c r="K9369" s="1" t="str">
        <f t="shared" si="1270"/>
        <v>Untreated Water</v>
      </c>
      <c r="O9369">
        <v>28.4</v>
      </c>
      <c r="P9369">
        <v>1910</v>
      </c>
      <c r="Q9369">
        <v>7.4</v>
      </c>
    </row>
    <row r="9370" spans="1:17" hidden="1" x14ac:dyDescent="0.3">
      <c r="A9370" t="s">
        <v>36264</v>
      </c>
      <c r="B9370" t="s">
        <v>36265</v>
      </c>
      <c r="C9370" s="1" t="str">
        <f t="shared" ref="C9370:C9433" si="1271">HYPERLINK("http://geochem.nrcan.gc.ca/cdogs/content/bdl/bdl210675_e.htm", "21:0675")</f>
        <v>21:0675</v>
      </c>
      <c r="D9370" s="1" t="str">
        <f t="shared" si="1268"/>
        <v>21:0205</v>
      </c>
      <c r="E9370" t="s">
        <v>36266</v>
      </c>
      <c r="F9370" t="s">
        <v>36267</v>
      </c>
      <c r="H9370">
        <v>63.287595500000002</v>
      </c>
      <c r="I9370">
        <v>-136.6827499</v>
      </c>
      <c r="J9370" s="1" t="str">
        <f t="shared" si="1269"/>
        <v>Fluid (stream)</v>
      </c>
      <c r="K9370" s="1" t="str">
        <f t="shared" si="1270"/>
        <v>Untreated Water</v>
      </c>
      <c r="O9370">
        <v>2.5000000000000001E-2</v>
      </c>
      <c r="P9370">
        <v>130</v>
      </c>
      <c r="Q9370">
        <v>6.5</v>
      </c>
    </row>
    <row r="9371" spans="1:17" hidden="1" x14ac:dyDescent="0.3">
      <c r="A9371" t="s">
        <v>36268</v>
      </c>
      <c r="B9371" t="s">
        <v>36269</v>
      </c>
      <c r="C9371" s="1" t="str">
        <f t="shared" si="1271"/>
        <v>21:0675</v>
      </c>
      <c r="D9371" s="1" t="str">
        <f t="shared" si="1268"/>
        <v>21:0205</v>
      </c>
      <c r="E9371" t="s">
        <v>36266</v>
      </c>
      <c r="F9371" t="s">
        <v>36270</v>
      </c>
      <c r="H9371">
        <v>63.287595500000002</v>
      </c>
      <c r="I9371">
        <v>-136.6827499</v>
      </c>
      <c r="J9371" s="1" t="str">
        <f t="shared" si="1269"/>
        <v>Fluid (stream)</v>
      </c>
      <c r="K9371" s="1" t="str">
        <f t="shared" si="1270"/>
        <v>Untreated Water</v>
      </c>
      <c r="O9371">
        <v>2.5000000000000001E-2</v>
      </c>
      <c r="P9371">
        <v>130</v>
      </c>
      <c r="Q9371">
        <v>6.2</v>
      </c>
    </row>
    <row r="9372" spans="1:17" hidden="1" x14ac:dyDescent="0.3">
      <c r="A9372" t="s">
        <v>36271</v>
      </c>
      <c r="B9372" t="s">
        <v>36272</v>
      </c>
      <c r="C9372" s="1" t="str">
        <f t="shared" si="1271"/>
        <v>21:0675</v>
      </c>
      <c r="D9372" s="1" t="str">
        <f t="shared" si="1268"/>
        <v>21:0205</v>
      </c>
      <c r="E9372" t="s">
        <v>36273</v>
      </c>
      <c r="F9372" t="s">
        <v>36274</v>
      </c>
      <c r="H9372">
        <v>63.256487399999997</v>
      </c>
      <c r="I9372">
        <v>-136.63023989999999</v>
      </c>
      <c r="J9372" s="1" t="str">
        <f t="shared" si="1269"/>
        <v>Fluid (stream)</v>
      </c>
      <c r="K9372" s="1" t="str">
        <f t="shared" si="1270"/>
        <v>Untreated Water</v>
      </c>
      <c r="O9372">
        <v>4.3</v>
      </c>
      <c r="P9372">
        <v>270</v>
      </c>
      <c r="Q9372">
        <v>7.9</v>
      </c>
    </row>
    <row r="9373" spans="1:17" hidden="1" x14ac:dyDescent="0.3">
      <c r="A9373" t="s">
        <v>36275</v>
      </c>
      <c r="B9373" t="s">
        <v>36276</v>
      </c>
      <c r="C9373" s="1" t="str">
        <f t="shared" si="1271"/>
        <v>21:0675</v>
      </c>
      <c r="D9373" s="1" t="str">
        <f t="shared" si="1268"/>
        <v>21:0205</v>
      </c>
      <c r="E9373" t="s">
        <v>36277</v>
      </c>
      <c r="F9373" t="s">
        <v>36278</v>
      </c>
      <c r="H9373">
        <v>63.243691200000001</v>
      </c>
      <c r="I9373">
        <v>-136.59017270000001</v>
      </c>
      <c r="J9373" s="1" t="str">
        <f t="shared" si="1269"/>
        <v>Fluid (stream)</v>
      </c>
      <c r="K9373" s="1" t="str">
        <f t="shared" si="1270"/>
        <v>Untreated Water</v>
      </c>
      <c r="O9373">
        <v>0.35</v>
      </c>
      <c r="P9373">
        <v>210</v>
      </c>
      <c r="Q9373">
        <v>7.4</v>
      </c>
    </row>
    <row r="9374" spans="1:17" hidden="1" x14ac:dyDescent="0.3">
      <c r="A9374" t="s">
        <v>36279</v>
      </c>
      <c r="B9374" t="s">
        <v>36280</v>
      </c>
      <c r="C9374" s="1" t="str">
        <f t="shared" si="1271"/>
        <v>21:0675</v>
      </c>
      <c r="D9374" s="1" t="str">
        <f t="shared" si="1268"/>
        <v>21:0205</v>
      </c>
      <c r="E9374" t="s">
        <v>36281</v>
      </c>
      <c r="F9374" t="s">
        <v>36282</v>
      </c>
      <c r="H9374">
        <v>63.2179778</v>
      </c>
      <c r="I9374">
        <v>-136.63604950000001</v>
      </c>
      <c r="J9374" s="1" t="str">
        <f t="shared" si="1269"/>
        <v>Fluid (stream)</v>
      </c>
      <c r="K9374" s="1" t="str">
        <f t="shared" si="1270"/>
        <v>Untreated Water</v>
      </c>
      <c r="O9374">
        <v>2.5000000000000001E-2</v>
      </c>
      <c r="P9374">
        <v>110</v>
      </c>
      <c r="Q9374">
        <v>7</v>
      </c>
    </row>
    <row r="9375" spans="1:17" hidden="1" x14ac:dyDescent="0.3">
      <c r="A9375" t="s">
        <v>36283</v>
      </c>
      <c r="B9375" t="s">
        <v>36284</v>
      </c>
      <c r="C9375" s="1" t="str">
        <f t="shared" si="1271"/>
        <v>21:0675</v>
      </c>
      <c r="D9375" s="1" t="str">
        <f t="shared" si="1268"/>
        <v>21:0205</v>
      </c>
      <c r="E9375" t="s">
        <v>36285</v>
      </c>
      <c r="F9375" t="s">
        <v>36286</v>
      </c>
      <c r="H9375">
        <v>63.227571699999999</v>
      </c>
      <c r="I9375">
        <v>-136.6487315</v>
      </c>
      <c r="J9375" s="1" t="str">
        <f t="shared" si="1269"/>
        <v>Fluid (stream)</v>
      </c>
      <c r="K9375" s="1" t="str">
        <f t="shared" si="1270"/>
        <v>Untreated Water</v>
      </c>
      <c r="O9375">
        <v>2.5000000000000001E-2</v>
      </c>
      <c r="P9375">
        <v>60</v>
      </c>
      <c r="Q9375">
        <v>6.8</v>
      </c>
    </row>
    <row r="9376" spans="1:17" hidden="1" x14ac:dyDescent="0.3">
      <c r="A9376" t="s">
        <v>36287</v>
      </c>
      <c r="B9376" t="s">
        <v>36288</v>
      </c>
      <c r="C9376" s="1" t="str">
        <f t="shared" si="1271"/>
        <v>21:0675</v>
      </c>
      <c r="D9376" s="1" t="str">
        <f t="shared" si="1268"/>
        <v>21:0205</v>
      </c>
      <c r="E9376" t="s">
        <v>36289</v>
      </c>
      <c r="F9376" t="s">
        <v>36290</v>
      </c>
      <c r="H9376">
        <v>63.254439599999998</v>
      </c>
      <c r="I9376">
        <v>-136.6946648</v>
      </c>
      <c r="J9376" s="1" t="str">
        <f t="shared" si="1269"/>
        <v>Fluid (stream)</v>
      </c>
      <c r="K9376" s="1" t="str">
        <f t="shared" si="1270"/>
        <v>Untreated Water</v>
      </c>
      <c r="O9376">
        <v>1.4</v>
      </c>
      <c r="P9376">
        <v>120</v>
      </c>
      <c r="Q9376">
        <v>7.6</v>
      </c>
    </row>
    <row r="9377" spans="1:17" hidden="1" x14ac:dyDescent="0.3">
      <c r="A9377" t="s">
        <v>36291</v>
      </c>
      <c r="B9377" t="s">
        <v>36292</v>
      </c>
      <c r="C9377" s="1" t="str">
        <f t="shared" si="1271"/>
        <v>21:0675</v>
      </c>
      <c r="D9377" s="1" t="str">
        <f t="shared" si="1268"/>
        <v>21:0205</v>
      </c>
      <c r="E9377" t="s">
        <v>36293</v>
      </c>
      <c r="F9377" t="s">
        <v>36294</v>
      </c>
      <c r="H9377">
        <v>63.2769008</v>
      </c>
      <c r="I9377">
        <v>-136.7380273</v>
      </c>
      <c r="J9377" s="1" t="str">
        <f t="shared" si="1269"/>
        <v>Fluid (stream)</v>
      </c>
      <c r="K9377" s="1" t="str">
        <f t="shared" si="1270"/>
        <v>Untreated Water</v>
      </c>
      <c r="O9377">
        <v>2.5000000000000001E-2</v>
      </c>
      <c r="P9377">
        <v>30</v>
      </c>
      <c r="Q9377">
        <v>5</v>
      </c>
    </row>
    <row r="9378" spans="1:17" hidden="1" x14ac:dyDescent="0.3">
      <c r="A9378" t="s">
        <v>36295</v>
      </c>
      <c r="B9378" t="s">
        <v>36296</v>
      </c>
      <c r="C9378" s="1" t="str">
        <f t="shared" si="1271"/>
        <v>21:0675</v>
      </c>
      <c r="D9378" s="1" t="str">
        <f t="shared" si="1268"/>
        <v>21:0205</v>
      </c>
      <c r="E9378" t="s">
        <v>36297</v>
      </c>
      <c r="F9378" t="s">
        <v>36298</v>
      </c>
      <c r="H9378">
        <v>63.258547200000002</v>
      </c>
      <c r="I9378">
        <v>-136.7381389</v>
      </c>
      <c r="J9378" s="1" t="str">
        <f t="shared" si="1269"/>
        <v>Fluid (stream)</v>
      </c>
      <c r="K9378" s="1" t="str">
        <f t="shared" si="1270"/>
        <v>Untreated Water</v>
      </c>
      <c r="O9378">
        <v>2.5000000000000001E-2</v>
      </c>
      <c r="P9378">
        <v>20</v>
      </c>
      <c r="Q9378">
        <v>5.3</v>
      </c>
    </row>
    <row r="9379" spans="1:17" hidden="1" x14ac:dyDescent="0.3">
      <c r="A9379" t="s">
        <v>36299</v>
      </c>
      <c r="B9379" t="s">
        <v>36300</v>
      </c>
      <c r="C9379" s="1" t="str">
        <f t="shared" si="1271"/>
        <v>21:0675</v>
      </c>
      <c r="D9379" s="1" t="str">
        <f t="shared" si="1268"/>
        <v>21:0205</v>
      </c>
      <c r="E9379" t="s">
        <v>36301</v>
      </c>
      <c r="F9379" t="s">
        <v>36302</v>
      </c>
      <c r="H9379">
        <v>63.248809399999999</v>
      </c>
      <c r="I9379">
        <v>-136.79272270000001</v>
      </c>
      <c r="J9379" s="1" t="str">
        <f t="shared" si="1269"/>
        <v>Fluid (stream)</v>
      </c>
      <c r="K9379" s="1" t="str">
        <f t="shared" si="1270"/>
        <v>Untreated Water</v>
      </c>
      <c r="O9379">
        <v>2.5000000000000001E-2</v>
      </c>
      <c r="P9379">
        <v>20</v>
      </c>
      <c r="Q9379">
        <v>6.3</v>
      </c>
    </row>
    <row r="9380" spans="1:17" hidden="1" x14ac:dyDescent="0.3">
      <c r="A9380" t="s">
        <v>36303</v>
      </c>
      <c r="B9380" t="s">
        <v>36304</v>
      </c>
      <c r="C9380" s="1" t="str">
        <f t="shared" si="1271"/>
        <v>21:0675</v>
      </c>
      <c r="D9380" s="1" t="str">
        <f t="shared" si="1268"/>
        <v>21:0205</v>
      </c>
      <c r="E9380" t="s">
        <v>36305</v>
      </c>
      <c r="F9380" t="s">
        <v>36306</v>
      </c>
      <c r="H9380">
        <v>63.287723200000002</v>
      </c>
      <c r="I9380">
        <v>-136.78267500000001</v>
      </c>
      <c r="J9380" s="1" t="str">
        <f t="shared" si="1269"/>
        <v>Fluid (stream)</v>
      </c>
      <c r="K9380" s="1" t="str">
        <f t="shared" si="1270"/>
        <v>Untreated Water</v>
      </c>
      <c r="O9380">
        <v>2.5000000000000001E-2</v>
      </c>
      <c r="P9380">
        <v>20</v>
      </c>
      <c r="Q9380">
        <v>6.3</v>
      </c>
    </row>
    <row r="9381" spans="1:17" hidden="1" x14ac:dyDescent="0.3">
      <c r="A9381" t="s">
        <v>36307</v>
      </c>
      <c r="B9381" t="s">
        <v>36308</v>
      </c>
      <c r="C9381" s="1" t="str">
        <f t="shared" si="1271"/>
        <v>21:0675</v>
      </c>
      <c r="D9381" s="1" t="str">
        <f t="shared" si="1268"/>
        <v>21:0205</v>
      </c>
      <c r="E9381" t="s">
        <v>36309</v>
      </c>
      <c r="F9381" t="s">
        <v>36310</v>
      </c>
      <c r="H9381">
        <v>63.295219699999997</v>
      </c>
      <c r="I9381">
        <v>-136.8153365</v>
      </c>
      <c r="J9381" s="1" t="str">
        <f t="shared" si="1269"/>
        <v>Fluid (stream)</v>
      </c>
      <c r="K9381" s="1" t="str">
        <f t="shared" si="1270"/>
        <v>Untreated Water</v>
      </c>
      <c r="O9381">
        <v>0.27</v>
      </c>
      <c r="P9381">
        <v>50</v>
      </c>
      <c r="Q9381">
        <v>7.2</v>
      </c>
    </row>
    <row r="9382" spans="1:17" hidden="1" x14ac:dyDescent="0.3">
      <c r="A9382" t="s">
        <v>36311</v>
      </c>
      <c r="B9382" t="s">
        <v>36312</v>
      </c>
      <c r="C9382" s="1" t="str">
        <f t="shared" si="1271"/>
        <v>21:0675</v>
      </c>
      <c r="D9382" s="1" t="str">
        <f t="shared" si="1268"/>
        <v>21:0205</v>
      </c>
      <c r="E9382" t="s">
        <v>36313</v>
      </c>
      <c r="F9382" t="s">
        <v>36314</v>
      </c>
      <c r="H9382">
        <v>63.313473500000001</v>
      </c>
      <c r="I9382">
        <v>-136.84391489999999</v>
      </c>
      <c r="J9382" s="1" t="str">
        <f t="shared" si="1269"/>
        <v>Fluid (stream)</v>
      </c>
      <c r="K9382" s="1" t="str">
        <f t="shared" si="1270"/>
        <v>Untreated Water</v>
      </c>
      <c r="O9382">
        <v>2.5000000000000001E-2</v>
      </c>
      <c r="P9382">
        <v>20</v>
      </c>
      <c r="Q9382">
        <v>6.1</v>
      </c>
    </row>
    <row r="9383" spans="1:17" hidden="1" x14ac:dyDescent="0.3">
      <c r="A9383" t="s">
        <v>36315</v>
      </c>
      <c r="B9383" t="s">
        <v>36316</v>
      </c>
      <c r="C9383" s="1" t="str">
        <f t="shared" si="1271"/>
        <v>21:0675</v>
      </c>
      <c r="D9383" s="1" t="str">
        <f t="shared" si="1268"/>
        <v>21:0205</v>
      </c>
      <c r="E9383" t="s">
        <v>36317</v>
      </c>
      <c r="F9383" t="s">
        <v>36318</v>
      </c>
      <c r="H9383">
        <v>63.313837399999997</v>
      </c>
      <c r="I9383">
        <v>-136.89690189999999</v>
      </c>
      <c r="J9383" s="1" t="str">
        <f t="shared" si="1269"/>
        <v>Fluid (stream)</v>
      </c>
      <c r="K9383" s="1" t="str">
        <f t="shared" si="1270"/>
        <v>Untreated Water</v>
      </c>
      <c r="O9383">
        <v>2.5000000000000001E-2</v>
      </c>
      <c r="P9383">
        <v>20</v>
      </c>
      <c r="Q9383">
        <v>5.5</v>
      </c>
    </row>
    <row r="9384" spans="1:17" hidden="1" x14ac:dyDescent="0.3">
      <c r="A9384" t="s">
        <v>36319</v>
      </c>
      <c r="B9384" t="s">
        <v>36320</v>
      </c>
      <c r="C9384" s="1" t="str">
        <f t="shared" si="1271"/>
        <v>21:0675</v>
      </c>
      <c r="D9384" s="1" t="str">
        <f t="shared" si="1268"/>
        <v>21:0205</v>
      </c>
      <c r="E9384" t="s">
        <v>36321</v>
      </c>
      <c r="F9384" t="s">
        <v>36322</v>
      </c>
      <c r="H9384">
        <v>63.333446299999999</v>
      </c>
      <c r="I9384">
        <v>-136.79515330000001</v>
      </c>
      <c r="J9384" s="1" t="str">
        <f t="shared" si="1269"/>
        <v>Fluid (stream)</v>
      </c>
      <c r="K9384" s="1" t="str">
        <f t="shared" si="1270"/>
        <v>Untreated Water</v>
      </c>
    </row>
    <row r="9385" spans="1:17" hidden="1" x14ac:dyDescent="0.3">
      <c r="A9385" t="s">
        <v>36323</v>
      </c>
      <c r="B9385" t="s">
        <v>36324</v>
      </c>
      <c r="C9385" s="1" t="str">
        <f t="shared" si="1271"/>
        <v>21:0675</v>
      </c>
      <c r="D9385" s="1" t="str">
        <f t="shared" si="1268"/>
        <v>21:0205</v>
      </c>
      <c r="E9385" t="s">
        <v>36325</v>
      </c>
      <c r="F9385" t="s">
        <v>36326</v>
      </c>
      <c r="H9385">
        <v>63.333461300000003</v>
      </c>
      <c r="I9385">
        <v>-136.8116545</v>
      </c>
      <c r="J9385" s="1" t="str">
        <f t="shared" si="1269"/>
        <v>Fluid (stream)</v>
      </c>
      <c r="K9385" s="1" t="str">
        <f t="shared" si="1270"/>
        <v>Untreated Water</v>
      </c>
      <c r="O9385">
        <v>4.5</v>
      </c>
      <c r="P9385">
        <v>90</v>
      </c>
      <c r="Q9385">
        <v>7.7</v>
      </c>
    </row>
    <row r="9386" spans="1:17" hidden="1" x14ac:dyDescent="0.3">
      <c r="A9386" t="s">
        <v>36327</v>
      </c>
      <c r="B9386" t="s">
        <v>36328</v>
      </c>
      <c r="C9386" s="1" t="str">
        <f t="shared" si="1271"/>
        <v>21:0675</v>
      </c>
      <c r="D9386" s="1" t="str">
        <f>HYPERLINK("http://geochem.nrcan.gc.ca/cdogs/content/svy/svy_e.htm", "")</f>
        <v/>
      </c>
      <c r="G9386" s="1" t="str">
        <f>HYPERLINK("http://geochem.nrcan.gc.ca/cdogs/content/cr_/cr_00081_e.htm", "81")</f>
        <v>81</v>
      </c>
      <c r="J9386" t="s">
        <v>11453</v>
      </c>
      <c r="K9386" t="s">
        <v>11454</v>
      </c>
      <c r="O9386">
        <v>0.13</v>
      </c>
      <c r="P9386">
        <v>150</v>
      </c>
      <c r="Q9386">
        <v>8</v>
      </c>
    </row>
    <row r="9387" spans="1:17" hidden="1" x14ac:dyDescent="0.3">
      <c r="A9387" t="s">
        <v>36329</v>
      </c>
      <c r="B9387" t="s">
        <v>36330</v>
      </c>
      <c r="C9387" s="1" t="str">
        <f t="shared" si="1271"/>
        <v>21:0675</v>
      </c>
      <c r="D9387" s="1" t="str">
        <f>HYPERLINK("http://geochem.nrcan.gc.ca/cdogs/content/svy/svy210205_e.htm", "21:0205")</f>
        <v>21:0205</v>
      </c>
      <c r="E9387" t="s">
        <v>36331</v>
      </c>
      <c r="F9387" t="s">
        <v>36332</v>
      </c>
      <c r="H9387">
        <v>63.366739899999999</v>
      </c>
      <c r="I9387">
        <v>-136.81039000000001</v>
      </c>
      <c r="J9387" s="1" t="str">
        <f>HYPERLINK("http://geochem.nrcan.gc.ca/cdogs/content/kwd/kwd020018_e.htm", "Fluid (stream)")</f>
        <v>Fluid (stream)</v>
      </c>
      <c r="K9387" s="1" t="str">
        <f>HYPERLINK("http://geochem.nrcan.gc.ca/cdogs/content/kwd/kwd080007_e.htm", "Untreated Water")</f>
        <v>Untreated Water</v>
      </c>
      <c r="O9387">
        <v>2.1</v>
      </c>
      <c r="P9387">
        <v>130</v>
      </c>
      <c r="Q9387">
        <v>7.8</v>
      </c>
    </row>
    <row r="9388" spans="1:17" hidden="1" x14ac:dyDescent="0.3">
      <c r="A9388" t="s">
        <v>36333</v>
      </c>
      <c r="B9388" t="s">
        <v>36334</v>
      </c>
      <c r="C9388" s="1" t="str">
        <f t="shared" si="1271"/>
        <v>21:0675</v>
      </c>
      <c r="D9388" s="1" t="str">
        <f>HYPERLINK("http://geochem.nrcan.gc.ca/cdogs/content/svy/svy210205_e.htm", "21:0205")</f>
        <v>21:0205</v>
      </c>
      <c r="E9388" t="s">
        <v>36331</v>
      </c>
      <c r="F9388" t="s">
        <v>36335</v>
      </c>
      <c r="H9388">
        <v>63.366739899999999</v>
      </c>
      <c r="I9388">
        <v>-136.81039000000001</v>
      </c>
      <c r="J9388" s="1" t="str">
        <f>HYPERLINK("http://geochem.nrcan.gc.ca/cdogs/content/kwd/kwd020018_e.htm", "Fluid (stream)")</f>
        <v>Fluid (stream)</v>
      </c>
      <c r="K9388" s="1" t="str">
        <f>HYPERLINK("http://geochem.nrcan.gc.ca/cdogs/content/kwd/kwd080007_e.htm", "Untreated Water")</f>
        <v>Untreated Water</v>
      </c>
      <c r="O9388">
        <v>2.1</v>
      </c>
      <c r="P9388">
        <v>130</v>
      </c>
      <c r="Q9388">
        <v>7.7</v>
      </c>
    </row>
    <row r="9389" spans="1:17" hidden="1" x14ac:dyDescent="0.3">
      <c r="A9389" t="s">
        <v>36336</v>
      </c>
      <c r="B9389" t="s">
        <v>36337</v>
      </c>
      <c r="C9389" s="1" t="str">
        <f t="shared" si="1271"/>
        <v>21:0675</v>
      </c>
      <c r="D9389" s="1" t="str">
        <f>HYPERLINK("http://geochem.nrcan.gc.ca/cdogs/content/svy/svy210205_e.htm", "21:0205")</f>
        <v>21:0205</v>
      </c>
      <c r="E9389" t="s">
        <v>36338</v>
      </c>
      <c r="F9389" t="s">
        <v>36339</v>
      </c>
      <c r="H9389">
        <v>63.400841499999999</v>
      </c>
      <c r="I9389">
        <v>-136.63035239999999</v>
      </c>
      <c r="J9389" s="1" t="str">
        <f>HYPERLINK("http://geochem.nrcan.gc.ca/cdogs/content/kwd/kwd020018_e.htm", "Fluid (stream)")</f>
        <v>Fluid (stream)</v>
      </c>
      <c r="K9389" s="1" t="str">
        <f>HYPERLINK("http://geochem.nrcan.gc.ca/cdogs/content/kwd/kwd080007_e.htm", "Untreated Water")</f>
        <v>Untreated Water</v>
      </c>
    </row>
    <row r="9390" spans="1:17" hidden="1" x14ac:dyDescent="0.3">
      <c r="A9390" t="s">
        <v>36340</v>
      </c>
      <c r="B9390" t="s">
        <v>36341</v>
      </c>
      <c r="C9390" s="1" t="str">
        <f t="shared" si="1271"/>
        <v>21:0675</v>
      </c>
      <c r="D9390" s="1" t="str">
        <f>HYPERLINK("http://geochem.nrcan.gc.ca/cdogs/content/svy/svy210205_e.htm", "21:0205")</f>
        <v>21:0205</v>
      </c>
      <c r="E9390" t="s">
        <v>36342</v>
      </c>
      <c r="F9390" t="s">
        <v>36343</v>
      </c>
      <c r="H9390">
        <v>63.409053900000004</v>
      </c>
      <c r="I9390">
        <v>-136.58181110000001</v>
      </c>
      <c r="J9390" s="1" t="str">
        <f>HYPERLINK("http://geochem.nrcan.gc.ca/cdogs/content/kwd/kwd020018_e.htm", "Fluid (stream)")</f>
        <v>Fluid (stream)</v>
      </c>
      <c r="K9390" s="1" t="str">
        <f>HYPERLINK("http://geochem.nrcan.gc.ca/cdogs/content/kwd/kwd080007_e.htm", "Untreated Water")</f>
        <v>Untreated Water</v>
      </c>
    </row>
    <row r="9391" spans="1:17" hidden="1" x14ac:dyDescent="0.3">
      <c r="A9391" t="s">
        <v>36344</v>
      </c>
      <c r="B9391" t="s">
        <v>36345</v>
      </c>
      <c r="C9391" s="1" t="str">
        <f t="shared" si="1271"/>
        <v>21:0675</v>
      </c>
      <c r="D9391" s="1" t="str">
        <f>HYPERLINK("http://geochem.nrcan.gc.ca/cdogs/content/svy/svy_e.htm", "")</f>
        <v/>
      </c>
      <c r="G9391" s="1" t="str">
        <f>HYPERLINK("http://geochem.nrcan.gc.ca/cdogs/content/cr_/cr_00082_e.htm", "82")</f>
        <v>82</v>
      </c>
      <c r="J9391" t="s">
        <v>11453</v>
      </c>
      <c r="K9391" t="s">
        <v>11454</v>
      </c>
      <c r="O9391">
        <v>1.2</v>
      </c>
      <c r="P9391">
        <v>290</v>
      </c>
      <c r="Q9391">
        <v>7.7</v>
      </c>
    </row>
    <row r="9392" spans="1:17" hidden="1" x14ac:dyDescent="0.3">
      <c r="A9392" t="s">
        <v>36346</v>
      </c>
      <c r="B9392" t="s">
        <v>36347</v>
      </c>
      <c r="C9392" s="1" t="str">
        <f t="shared" si="1271"/>
        <v>21:0675</v>
      </c>
      <c r="D9392" s="1" t="str">
        <f t="shared" ref="D9392:D9415" si="1272">HYPERLINK("http://geochem.nrcan.gc.ca/cdogs/content/svy/svy210205_e.htm", "21:0205")</f>
        <v>21:0205</v>
      </c>
      <c r="E9392" t="s">
        <v>36348</v>
      </c>
      <c r="F9392" t="s">
        <v>36349</v>
      </c>
      <c r="H9392">
        <v>63.425954699999998</v>
      </c>
      <c r="I9392">
        <v>-136.5276757</v>
      </c>
      <c r="J9392" s="1" t="str">
        <f t="shared" ref="J9392:J9415" si="1273">HYPERLINK("http://geochem.nrcan.gc.ca/cdogs/content/kwd/kwd020018_e.htm", "Fluid (stream)")</f>
        <v>Fluid (stream)</v>
      </c>
      <c r="K9392" s="1" t="str">
        <f t="shared" ref="K9392:K9415" si="1274">HYPERLINK("http://geochem.nrcan.gc.ca/cdogs/content/kwd/kwd080007_e.htm", "Untreated Water")</f>
        <v>Untreated Water</v>
      </c>
    </row>
    <row r="9393" spans="1:17" hidden="1" x14ac:dyDescent="0.3">
      <c r="A9393" t="s">
        <v>36350</v>
      </c>
      <c r="B9393" t="s">
        <v>36351</v>
      </c>
      <c r="C9393" s="1" t="str">
        <f t="shared" si="1271"/>
        <v>21:0675</v>
      </c>
      <c r="D9393" s="1" t="str">
        <f t="shared" si="1272"/>
        <v>21:0205</v>
      </c>
      <c r="E9393" t="s">
        <v>36352</v>
      </c>
      <c r="F9393" t="s">
        <v>36353</v>
      </c>
      <c r="H9393">
        <v>63.454455299999999</v>
      </c>
      <c r="I9393">
        <v>-136.45379600000001</v>
      </c>
      <c r="J9393" s="1" t="str">
        <f t="shared" si="1273"/>
        <v>Fluid (stream)</v>
      </c>
      <c r="K9393" s="1" t="str">
        <f t="shared" si="1274"/>
        <v>Untreated Water</v>
      </c>
    </row>
    <row r="9394" spans="1:17" hidden="1" x14ac:dyDescent="0.3">
      <c r="A9394" t="s">
        <v>36354</v>
      </c>
      <c r="B9394" t="s">
        <v>36355</v>
      </c>
      <c r="C9394" s="1" t="str">
        <f t="shared" si="1271"/>
        <v>21:0675</v>
      </c>
      <c r="D9394" s="1" t="str">
        <f t="shared" si="1272"/>
        <v>21:0205</v>
      </c>
      <c r="E9394" t="s">
        <v>36356</v>
      </c>
      <c r="F9394" t="s">
        <v>36357</v>
      </c>
      <c r="H9394">
        <v>63.472703099999997</v>
      </c>
      <c r="I9394">
        <v>-136.42455620000001</v>
      </c>
      <c r="J9394" s="1" t="str">
        <f t="shared" si="1273"/>
        <v>Fluid (stream)</v>
      </c>
      <c r="K9394" s="1" t="str">
        <f t="shared" si="1274"/>
        <v>Untreated Water</v>
      </c>
      <c r="O9394">
        <v>0.25</v>
      </c>
      <c r="P9394">
        <v>110</v>
      </c>
      <c r="Q9394">
        <v>7.8</v>
      </c>
    </row>
    <row r="9395" spans="1:17" hidden="1" x14ac:dyDescent="0.3">
      <c r="A9395" t="s">
        <v>36358</v>
      </c>
      <c r="B9395" t="s">
        <v>36359</v>
      </c>
      <c r="C9395" s="1" t="str">
        <f t="shared" si="1271"/>
        <v>21:0675</v>
      </c>
      <c r="D9395" s="1" t="str">
        <f t="shared" si="1272"/>
        <v>21:0205</v>
      </c>
      <c r="E9395" t="s">
        <v>36360</v>
      </c>
      <c r="F9395" t="s">
        <v>36361</v>
      </c>
      <c r="H9395">
        <v>63.475173099999999</v>
      </c>
      <c r="I9395">
        <v>-136.39621579999999</v>
      </c>
      <c r="J9395" s="1" t="str">
        <f t="shared" si="1273"/>
        <v>Fluid (stream)</v>
      </c>
      <c r="K9395" s="1" t="str">
        <f t="shared" si="1274"/>
        <v>Untreated Water</v>
      </c>
      <c r="O9395">
        <v>0.41</v>
      </c>
      <c r="P9395">
        <v>110</v>
      </c>
      <c r="Q9395">
        <v>7.2</v>
      </c>
    </row>
    <row r="9396" spans="1:17" hidden="1" x14ac:dyDescent="0.3">
      <c r="A9396" t="s">
        <v>36362</v>
      </c>
      <c r="B9396" t="s">
        <v>36363</v>
      </c>
      <c r="C9396" s="1" t="str">
        <f t="shared" si="1271"/>
        <v>21:0675</v>
      </c>
      <c r="D9396" s="1" t="str">
        <f t="shared" si="1272"/>
        <v>21:0205</v>
      </c>
      <c r="E9396" t="s">
        <v>36364</v>
      </c>
      <c r="F9396" t="s">
        <v>36365</v>
      </c>
      <c r="H9396">
        <v>63.507376200000003</v>
      </c>
      <c r="I9396">
        <v>-136.4149104</v>
      </c>
      <c r="J9396" s="1" t="str">
        <f t="shared" si="1273"/>
        <v>Fluid (stream)</v>
      </c>
      <c r="K9396" s="1" t="str">
        <f t="shared" si="1274"/>
        <v>Untreated Water</v>
      </c>
      <c r="O9396">
        <v>0.12</v>
      </c>
      <c r="P9396">
        <v>90</v>
      </c>
      <c r="Q9396">
        <v>7.4</v>
      </c>
    </row>
    <row r="9397" spans="1:17" hidden="1" x14ac:dyDescent="0.3">
      <c r="A9397" t="s">
        <v>36366</v>
      </c>
      <c r="B9397" t="s">
        <v>36367</v>
      </c>
      <c r="C9397" s="1" t="str">
        <f t="shared" si="1271"/>
        <v>21:0675</v>
      </c>
      <c r="D9397" s="1" t="str">
        <f t="shared" si="1272"/>
        <v>21:0205</v>
      </c>
      <c r="E9397" t="s">
        <v>36368</v>
      </c>
      <c r="F9397" t="s">
        <v>36369</v>
      </c>
      <c r="H9397">
        <v>63.522397499999997</v>
      </c>
      <c r="I9397">
        <v>-136.34658930000001</v>
      </c>
      <c r="J9397" s="1" t="str">
        <f t="shared" si="1273"/>
        <v>Fluid (stream)</v>
      </c>
      <c r="K9397" s="1" t="str">
        <f t="shared" si="1274"/>
        <v>Untreated Water</v>
      </c>
    </row>
    <row r="9398" spans="1:17" hidden="1" x14ac:dyDescent="0.3">
      <c r="A9398" t="s">
        <v>36370</v>
      </c>
      <c r="B9398" t="s">
        <v>36371</v>
      </c>
      <c r="C9398" s="1" t="str">
        <f t="shared" si="1271"/>
        <v>21:0675</v>
      </c>
      <c r="D9398" s="1" t="str">
        <f t="shared" si="1272"/>
        <v>21:0205</v>
      </c>
      <c r="E9398" t="s">
        <v>36372</v>
      </c>
      <c r="F9398" t="s">
        <v>36373</v>
      </c>
      <c r="H9398">
        <v>63.5199888</v>
      </c>
      <c r="I9398">
        <v>-136.3573724</v>
      </c>
      <c r="J9398" s="1" t="str">
        <f t="shared" si="1273"/>
        <v>Fluid (stream)</v>
      </c>
      <c r="K9398" s="1" t="str">
        <f t="shared" si="1274"/>
        <v>Untreated Water</v>
      </c>
      <c r="O9398">
        <v>2.5000000000000001E-2</v>
      </c>
      <c r="P9398">
        <v>90</v>
      </c>
      <c r="Q9398">
        <v>7.4</v>
      </c>
    </row>
    <row r="9399" spans="1:17" hidden="1" x14ac:dyDescent="0.3">
      <c r="A9399" t="s">
        <v>36374</v>
      </c>
      <c r="B9399" t="s">
        <v>36375</v>
      </c>
      <c r="C9399" s="1" t="str">
        <f t="shared" si="1271"/>
        <v>21:0675</v>
      </c>
      <c r="D9399" s="1" t="str">
        <f t="shared" si="1272"/>
        <v>21:0205</v>
      </c>
      <c r="E9399" t="s">
        <v>36376</v>
      </c>
      <c r="F9399" t="s">
        <v>36377</v>
      </c>
      <c r="H9399">
        <v>63.497901499999998</v>
      </c>
      <c r="I9399">
        <v>-136.3225765</v>
      </c>
      <c r="J9399" s="1" t="str">
        <f t="shared" si="1273"/>
        <v>Fluid (stream)</v>
      </c>
      <c r="K9399" s="1" t="str">
        <f t="shared" si="1274"/>
        <v>Untreated Water</v>
      </c>
      <c r="O9399">
        <v>1.1000000000000001</v>
      </c>
      <c r="P9399">
        <v>210</v>
      </c>
      <c r="Q9399">
        <v>8.1</v>
      </c>
    </row>
    <row r="9400" spans="1:17" hidden="1" x14ac:dyDescent="0.3">
      <c r="A9400" t="s">
        <v>36378</v>
      </c>
      <c r="B9400" t="s">
        <v>36379</v>
      </c>
      <c r="C9400" s="1" t="str">
        <f t="shared" si="1271"/>
        <v>21:0675</v>
      </c>
      <c r="D9400" s="1" t="str">
        <f t="shared" si="1272"/>
        <v>21:0205</v>
      </c>
      <c r="E9400" t="s">
        <v>36380</v>
      </c>
      <c r="F9400" t="s">
        <v>36381</v>
      </c>
      <c r="H9400">
        <v>63.497049599999997</v>
      </c>
      <c r="I9400">
        <v>-136.29503750000001</v>
      </c>
      <c r="J9400" s="1" t="str">
        <f t="shared" si="1273"/>
        <v>Fluid (stream)</v>
      </c>
      <c r="K9400" s="1" t="str">
        <f t="shared" si="1274"/>
        <v>Untreated Water</v>
      </c>
      <c r="O9400">
        <v>1.5</v>
      </c>
      <c r="P9400">
        <v>150</v>
      </c>
      <c r="Q9400">
        <v>7.8</v>
      </c>
    </row>
    <row r="9401" spans="1:17" hidden="1" x14ac:dyDescent="0.3">
      <c r="A9401" t="s">
        <v>36382</v>
      </c>
      <c r="B9401" t="s">
        <v>36383</v>
      </c>
      <c r="C9401" s="1" t="str">
        <f t="shared" si="1271"/>
        <v>21:0675</v>
      </c>
      <c r="D9401" s="1" t="str">
        <f t="shared" si="1272"/>
        <v>21:0205</v>
      </c>
      <c r="E9401" t="s">
        <v>36384</v>
      </c>
      <c r="F9401" t="s">
        <v>36385</v>
      </c>
      <c r="H9401">
        <v>63.5236023</v>
      </c>
      <c r="I9401">
        <v>-136.24529100000001</v>
      </c>
      <c r="J9401" s="1" t="str">
        <f t="shared" si="1273"/>
        <v>Fluid (stream)</v>
      </c>
      <c r="K9401" s="1" t="str">
        <f t="shared" si="1274"/>
        <v>Untreated Water</v>
      </c>
      <c r="O9401">
        <v>0.78</v>
      </c>
      <c r="P9401">
        <v>180</v>
      </c>
      <c r="Q9401">
        <v>7.8</v>
      </c>
    </row>
    <row r="9402" spans="1:17" hidden="1" x14ac:dyDescent="0.3">
      <c r="A9402" t="s">
        <v>36386</v>
      </c>
      <c r="B9402" t="s">
        <v>36387</v>
      </c>
      <c r="C9402" s="1" t="str">
        <f t="shared" si="1271"/>
        <v>21:0675</v>
      </c>
      <c r="D9402" s="1" t="str">
        <f t="shared" si="1272"/>
        <v>21:0205</v>
      </c>
      <c r="E9402" t="s">
        <v>36388</v>
      </c>
      <c r="F9402" t="s">
        <v>36389</v>
      </c>
      <c r="H9402">
        <v>63.533006899999997</v>
      </c>
      <c r="I9402">
        <v>-136.20996059999999</v>
      </c>
      <c r="J9402" s="1" t="str">
        <f t="shared" si="1273"/>
        <v>Fluid (stream)</v>
      </c>
      <c r="K9402" s="1" t="str">
        <f t="shared" si="1274"/>
        <v>Untreated Water</v>
      </c>
      <c r="O9402">
        <v>2.5000000000000001E-2</v>
      </c>
      <c r="P9402">
        <v>210</v>
      </c>
      <c r="Q9402">
        <v>7.1</v>
      </c>
    </row>
    <row r="9403" spans="1:17" hidden="1" x14ac:dyDescent="0.3">
      <c r="A9403" t="s">
        <v>36390</v>
      </c>
      <c r="B9403" t="s">
        <v>36391</v>
      </c>
      <c r="C9403" s="1" t="str">
        <f t="shared" si="1271"/>
        <v>21:0675</v>
      </c>
      <c r="D9403" s="1" t="str">
        <f t="shared" si="1272"/>
        <v>21:0205</v>
      </c>
      <c r="E9403" t="s">
        <v>36392</v>
      </c>
      <c r="F9403" t="s">
        <v>36393</v>
      </c>
      <c r="H9403">
        <v>63.468922499999998</v>
      </c>
      <c r="I9403">
        <v>-136.04977299999999</v>
      </c>
      <c r="J9403" s="1" t="str">
        <f t="shared" si="1273"/>
        <v>Fluid (stream)</v>
      </c>
      <c r="K9403" s="1" t="str">
        <f t="shared" si="1274"/>
        <v>Untreated Water</v>
      </c>
      <c r="O9403">
        <v>2.5000000000000001E-2</v>
      </c>
      <c r="P9403">
        <v>60</v>
      </c>
      <c r="Q9403">
        <v>7.2</v>
      </c>
    </row>
    <row r="9404" spans="1:17" hidden="1" x14ac:dyDescent="0.3">
      <c r="A9404" t="s">
        <v>36394</v>
      </c>
      <c r="B9404" t="s">
        <v>36395</v>
      </c>
      <c r="C9404" s="1" t="str">
        <f t="shared" si="1271"/>
        <v>21:0675</v>
      </c>
      <c r="D9404" s="1" t="str">
        <f t="shared" si="1272"/>
        <v>21:0205</v>
      </c>
      <c r="E9404" t="s">
        <v>36396</v>
      </c>
      <c r="F9404" t="s">
        <v>36397</v>
      </c>
      <c r="H9404">
        <v>63.464830200000002</v>
      </c>
      <c r="I9404">
        <v>-136.0237616</v>
      </c>
      <c r="J9404" s="1" t="str">
        <f t="shared" si="1273"/>
        <v>Fluid (stream)</v>
      </c>
      <c r="K9404" s="1" t="str">
        <f t="shared" si="1274"/>
        <v>Untreated Water</v>
      </c>
      <c r="O9404">
        <v>2.5000000000000001E-2</v>
      </c>
      <c r="P9404">
        <v>50</v>
      </c>
      <c r="Q9404">
        <v>6.5</v>
      </c>
    </row>
    <row r="9405" spans="1:17" hidden="1" x14ac:dyDescent="0.3">
      <c r="A9405" t="s">
        <v>36398</v>
      </c>
      <c r="B9405" t="s">
        <v>36399</v>
      </c>
      <c r="C9405" s="1" t="str">
        <f t="shared" si="1271"/>
        <v>21:0675</v>
      </c>
      <c r="D9405" s="1" t="str">
        <f t="shared" si="1272"/>
        <v>21:0205</v>
      </c>
      <c r="E9405" t="s">
        <v>36400</v>
      </c>
      <c r="F9405" t="s">
        <v>36401</v>
      </c>
      <c r="H9405">
        <v>63.461770999999999</v>
      </c>
      <c r="I9405">
        <v>-136.5185324</v>
      </c>
      <c r="J9405" s="1" t="str">
        <f t="shared" si="1273"/>
        <v>Fluid (stream)</v>
      </c>
      <c r="K9405" s="1" t="str">
        <f t="shared" si="1274"/>
        <v>Untreated Water</v>
      </c>
    </row>
    <row r="9406" spans="1:17" hidden="1" x14ac:dyDescent="0.3">
      <c r="A9406" t="s">
        <v>36402</v>
      </c>
      <c r="B9406" t="s">
        <v>36403</v>
      </c>
      <c r="C9406" s="1" t="str">
        <f t="shared" si="1271"/>
        <v>21:0675</v>
      </c>
      <c r="D9406" s="1" t="str">
        <f t="shared" si="1272"/>
        <v>21:0205</v>
      </c>
      <c r="E9406" t="s">
        <v>36404</v>
      </c>
      <c r="F9406" t="s">
        <v>36405</v>
      </c>
      <c r="H9406">
        <v>63.480084300000001</v>
      </c>
      <c r="I9406">
        <v>-136.54441990000001</v>
      </c>
      <c r="J9406" s="1" t="str">
        <f t="shared" si="1273"/>
        <v>Fluid (stream)</v>
      </c>
      <c r="K9406" s="1" t="str">
        <f t="shared" si="1274"/>
        <v>Untreated Water</v>
      </c>
      <c r="O9406">
        <v>0.06</v>
      </c>
      <c r="P9406">
        <v>90</v>
      </c>
      <c r="Q9406">
        <v>6.8</v>
      </c>
    </row>
    <row r="9407" spans="1:17" hidden="1" x14ac:dyDescent="0.3">
      <c r="A9407" t="s">
        <v>36406</v>
      </c>
      <c r="B9407" t="s">
        <v>36407</v>
      </c>
      <c r="C9407" s="1" t="str">
        <f t="shared" si="1271"/>
        <v>21:0675</v>
      </c>
      <c r="D9407" s="1" t="str">
        <f t="shared" si="1272"/>
        <v>21:0205</v>
      </c>
      <c r="E9407" t="s">
        <v>36408</v>
      </c>
      <c r="F9407" t="s">
        <v>36409</v>
      </c>
      <c r="H9407">
        <v>63.4845191</v>
      </c>
      <c r="I9407">
        <v>-136.5861845</v>
      </c>
      <c r="J9407" s="1" t="str">
        <f t="shared" si="1273"/>
        <v>Fluid (stream)</v>
      </c>
      <c r="K9407" s="1" t="str">
        <f t="shared" si="1274"/>
        <v>Untreated Water</v>
      </c>
      <c r="O9407">
        <v>1.4</v>
      </c>
      <c r="P9407">
        <v>130</v>
      </c>
      <c r="Q9407">
        <v>7.8</v>
      </c>
    </row>
    <row r="9408" spans="1:17" hidden="1" x14ac:dyDescent="0.3">
      <c r="A9408" t="s">
        <v>36410</v>
      </c>
      <c r="B9408" t="s">
        <v>36411</v>
      </c>
      <c r="C9408" s="1" t="str">
        <f t="shared" si="1271"/>
        <v>21:0675</v>
      </c>
      <c r="D9408" s="1" t="str">
        <f t="shared" si="1272"/>
        <v>21:0205</v>
      </c>
      <c r="E9408" t="s">
        <v>36408</v>
      </c>
      <c r="F9408" t="s">
        <v>36412</v>
      </c>
      <c r="H9408">
        <v>63.4845191</v>
      </c>
      <c r="I9408">
        <v>-136.5861845</v>
      </c>
      <c r="J9408" s="1" t="str">
        <f t="shared" si="1273"/>
        <v>Fluid (stream)</v>
      </c>
      <c r="K9408" s="1" t="str">
        <f t="shared" si="1274"/>
        <v>Untreated Water</v>
      </c>
      <c r="O9408">
        <v>1.4</v>
      </c>
      <c r="P9408">
        <v>130</v>
      </c>
      <c r="Q9408">
        <v>7.7</v>
      </c>
    </row>
    <row r="9409" spans="1:17" hidden="1" x14ac:dyDescent="0.3">
      <c r="A9409" t="s">
        <v>36413</v>
      </c>
      <c r="B9409" t="s">
        <v>36414</v>
      </c>
      <c r="C9409" s="1" t="str">
        <f t="shared" si="1271"/>
        <v>21:0675</v>
      </c>
      <c r="D9409" s="1" t="str">
        <f t="shared" si="1272"/>
        <v>21:0205</v>
      </c>
      <c r="E9409" t="s">
        <v>36415</v>
      </c>
      <c r="F9409" t="s">
        <v>36416</v>
      </c>
      <c r="H9409">
        <v>63.491304200000002</v>
      </c>
      <c r="I9409">
        <v>-136.544524</v>
      </c>
      <c r="J9409" s="1" t="str">
        <f t="shared" si="1273"/>
        <v>Fluid (stream)</v>
      </c>
      <c r="K9409" s="1" t="str">
        <f t="shared" si="1274"/>
        <v>Untreated Water</v>
      </c>
    </row>
    <row r="9410" spans="1:17" hidden="1" x14ac:dyDescent="0.3">
      <c r="A9410" t="s">
        <v>36417</v>
      </c>
      <c r="B9410" t="s">
        <v>36418</v>
      </c>
      <c r="C9410" s="1" t="str">
        <f t="shared" si="1271"/>
        <v>21:0675</v>
      </c>
      <c r="D9410" s="1" t="str">
        <f t="shared" si="1272"/>
        <v>21:0205</v>
      </c>
      <c r="E9410" t="s">
        <v>36419</v>
      </c>
      <c r="F9410" t="s">
        <v>36420</v>
      </c>
      <c r="H9410">
        <v>63.502318500000001</v>
      </c>
      <c r="I9410">
        <v>-136.57334890000001</v>
      </c>
      <c r="J9410" s="1" t="str">
        <f t="shared" si="1273"/>
        <v>Fluid (stream)</v>
      </c>
      <c r="K9410" s="1" t="str">
        <f t="shared" si="1274"/>
        <v>Untreated Water</v>
      </c>
      <c r="O9410">
        <v>0.36</v>
      </c>
      <c r="P9410">
        <v>90</v>
      </c>
      <c r="Q9410">
        <v>7.6</v>
      </c>
    </row>
    <row r="9411" spans="1:17" hidden="1" x14ac:dyDescent="0.3">
      <c r="A9411" t="s">
        <v>36421</v>
      </c>
      <c r="B9411" t="s">
        <v>36422</v>
      </c>
      <c r="C9411" s="1" t="str">
        <f t="shared" si="1271"/>
        <v>21:0675</v>
      </c>
      <c r="D9411" s="1" t="str">
        <f t="shared" si="1272"/>
        <v>21:0205</v>
      </c>
      <c r="E9411" t="s">
        <v>36423</v>
      </c>
      <c r="F9411" t="s">
        <v>36424</v>
      </c>
      <c r="H9411">
        <v>63.487475699999997</v>
      </c>
      <c r="I9411">
        <v>-136.74327579999999</v>
      </c>
      <c r="J9411" s="1" t="str">
        <f t="shared" si="1273"/>
        <v>Fluid (stream)</v>
      </c>
      <c r="K9411" s="1" t="str">
        <f t="shared" si="1274"/>
        <v>Untreated Water</v>
      </c>
      <c r="O9411">
        <v>2.5000000000000001E-2</v>
      </c>
      <c r="P9411">
        <v>60</v>
      </c>
      <c r="Q9411">
        <v>7</v>
      </c>
    </row>
    <row r="9412" spans="1:17" hidden="1" x14ac:dyDescent="0.3">
      <c r="A9412" t="s">
        <v>36425</v>
      </c>
      <c r="B9412" t="s">
        <v>36426</v>
      </c>
      <c r="C9412" s="1" t="str">
        <f t="shared" si="1271"/>
        <v>21:0675</v>
      </c>
      <c r="D9412" s="1" t="str">
        <f t="shared" si="1272"/>
        <v>21:0205</v>
      </c>
      <c r="E9412" t="s">
        <v>36427</v>
      </c>
      <c r="F9412" t="s">
        <v>36428</v>
      </c>
      <c r="H9412">
        <v>63.482392500000003</v>
      </c>
      <c r="I9412">
        <v>-136.78282519999999</v>
      </c>
      <c r="J9412" s="1" t="str">
        <f t="shared" si="1273"/>
        <v>Fluid (stream)</v>
      </c>
      <c r="K9412" s="1" t="str">
        <f t="shared" si="1274"/>
        <v>Untreated Water</v>
      </c>
      <c r="O9412">
        <v>3</v>
      </c>
      <c r="P9412">
        <v>80</v>
      </c>
      <c r="Q9412">
        <v>7.8</v>
      </c>
    </row>
    <row r="9413" spans="1:17" hidden="1" x14ac:dyDescent="0.3">
      <c r="A9413" t="s">
        <v>36429</v>
      </c>
      <c r="B9413" t="s">
        <v>36430</v>
      </c>
      <c r="C9413" s="1" t="str">
        <f t="shared" si="1271"/>
        <v>21:0675</v>
      </c>
      <c r="D9413" s="1" t="str">
        <f t="shared" si="1272"/>
        <v>21:0205</v>
      </c>
      <c r="E9413" t="s">
        <v>36431</v>
      </c>
      <c r="F9413" t="s">
        <v>36432</v>
      </c>
      <c r="H9413">
        <v>63.485041699999996</v>
      </c>
      <c r="I9413">
        <v>-136.67952840000001</v>
      </c>
      <c r="J9413" s="1" t="str">
        <f t="shared" si="1273"/>
        <v>Fluid (stream)</v>
      </c>
      <c r="K9413" s="1" t="str">
        <f t="shared" si="1274"/>
        <v>Untreated Water</v>
      </c>
      <c r="O9413">
        <v>2.5000000000000001E-2</v>
      </c>
      <c r="P9413">
        <v>40</v>
      </c>
      <c r="Q9413">
        <v>7.1</v>
      </c>
    </row>
    <row r="9414" spans="1:17" hidden="1" x14ac:dyDescent="0.3">
      <c r="A9414" t="s">
        <v>36433</v>
      </c>
      <c r="B9414" t="s">
        <v>36434</v>
      </c>
      <c r="C9414" s="1" t="str">
        <f t="shared" si="1271"/>
        <v>21:0675</v>
      </c>
      <c r="D9414" s="1" t="str">
        <f t="shared" si="1272"/>
        <v>21:0205</v>
      </c>
      <c r="E9414" t="s">
        <v>36435</v>
      </c>
      <c r="F9414" t="s">
        <v>36436</v>
      </c>
      <c r="H9414">
        <v>63.462257100000002</v>
      </c>
      <c r="I9414">
        <v>-136.83464660000001</v>
      </c>
      <c r="J9414" s="1" t="str">
        <f t="shared" si="1273"/>
        <v>Fluid (stream)</v>
      </c>
      <c r="K9414" s="1" t="str">
        <f t="shared" si="1274"/>
        <v>Untreated Water</v>
      </c>
      <c r="O9414">
        <v>2.5000000000000001E-2</v>
      </c>
      <c r="P9414">
        <v>50</v>
      </c>
      <c r="Q9414">
        <v>7.1</v>
      </c>
    </row>
    <row r="9415" spans="1:17" hidden="1" x14ac:dyDescent="0.3">
      <c r="A9415" t="s">
        <v>36437</v>
      </c>
      <c r="B9415" t="s">
        <v>36438</v>
      </c>
      <c r="C9415" s="1" t="str">
        <f t="shared" si="1271"/>
        <v>21:0675</v>
      </c>
      <c r="D9415" s="1" t="str">
        <f t="shared" si="1272"/>
        <v>21:0205</v>
      </c>
      <c r="E9415" t="s">
        <v>36439</v>
      </c>
      <c r="F9415" t="s">
        <v>36440</v>
      </c>
      <c r="H9415">
        <v>63.429500400000002</v>
      </c>
      <c r="I9415">
        <v>-136.84148909999999</v>
      </c>
      <c r="J9415" s="1" t="str">
        <f t="shared" si="1273"/>
        <v>Fluid (stream)</v>
      </c>
      <c r="K9415" s="1" t="str">
        <f t="shared" si="1274"/>
        <v>Untreated Water</v>
      </c>
    </row>
    <row r="9416" spans="1:17" hidden="1" x14ac:dyDescent="0.3">
      <c r="A9416" t="s">
        <v>36441</v>
      </c>
      <c r="B9416" t="s">
        <v>36442</v>
      </c>
      <c r="C9416" s="1" t="str">
        <f t="shared" si="1271"/>
        <v>21:0675</v>
      </c>
      <c r="D9416" s="1" t="str">
        <f>HYPERLINK("http://geochem.nrcan.gc.ca/cdogs/content/svy/svy_e.htm", "")</f>
        <v/>
      </c>
      <c r="G9416" s="1" t="str">
        <f>HYPERLINK("http://geochem.nrcan.gc.ca/cdogs/content/cr_/cr_00081_e.htm", "81")</f>
        <v>81</v>
      </c>
      <c r="J9416" t="s">
        <v>11453</v>
      </c>
      <c r="K9416" t="s">
        <v>11454</v>
      </c>
      <c r="O9416">
        <v>0.17</v>
      </c>
      <c r="P9416">
        <v>130</v>
      </c>
      <c r="Q9416">
        <v>7.9</v>
      </c>
    </row>
    <row r="9417" spans="1:17" hidden="1" x14ac:dyDescent="0.3">
      <c r="A9417" t="s">
        <v>36443</v>
      </c>
      <c r="B9417" t="s">
        <v>36444</v>
      </c>
      <c r="C9417" s="1" t="str">
        <f t="shared" si="1271"/>
        <v>21:0675</v>
      </c>
      <c r="D9417" s="1" t="str">
        <f t="shared" ref="D9417:D9427" si="1275">HYPERLINK("http://geochem.nrcan.gc.ca/cdogs/content/svy/svy210205_e.htm", "21:0205")</f>
        <v>21:0205</v>
      </c>
      <c r="E9417" t="s">
        <v>36445</v>
      </c>
      <c r="F9417" t="s">
        <v>36446</v>
      </c>
      <c r="H9417">
        <v>63.419795700000002</v>
      </c>
      <c r="I9417">
        <v>-136.8183444</v>
      </c>
      <c r="J9417" s="1" t="str">
        <f t="shared" ref="J9417:J9427" si="1276">HYPERLINK("http://geochem.nrcan.gc.ca/cdogs/content/kwd/kwd020018_e.htm", "Fluid (stream)")</f>
        <v>Fluid (stream)</v>
      </c>
      <c r="K9417" s="1" t="str">
        <f t="shared" ref="K9417:K9427" si="1277">HYPERLINK("http://geochem.nrcan.gc.ca/cdogs/content/kwd/kwd080007_e.htm", "Untreated Water")</f>
        <v>Untreated Water</v>
      </c>
      <c r="O9417">
        <v>0.94</v>
      </c>
      <c r="P9417">
        <v>110</v>
      </c>
      <c r="Q9417">
        <v>8.1</v>
      </c>
    </row>
    <row r="9418" spans="1:17" hidden="1" x14ac:dyDescent="0.3">
      <c r="A9418" t="s">
        <v>36447</v>
      </c>
      <c r="B9418" t="s">
        <v>36448</v>
      </c>
      <c r="C9418" s="1" t="str">
        <f t="shared" si="1271"/>
        <v>21:0675</v>
      </c>
      <c r="D9418" s="1" t="str">
        <f t="shared" si="1275"/>
        <v>21:0205</v>
      </c>
      <c r="E9418" t="s">
        <v>36449</v>
      </c>
      <c r="F9418" t="s">
        <v>36450</v>
      </c>
      <c r="H9418">
        <v>63.421521900000002</v>
      </c>
      <c r="I9418">
        <v>-136.77088430000001</v>
      </c>
      <c r="J9418" s="1" t="str">
        <f t="shared" si="1276"/>
        <v>Fluid (stream)</v>
      </c>
      <c r="K9418" s="1" t="str">
        <f t="shared" si="1277"/>
        <v>Untreated Water</v>
      </c>
      <c r="O9418">
        <v>0.62</v>
      </c>
      <c r="P9418">
        <v>70</v>
      </c>
      <c r="Q9418">
        <v>8.3000000000000007</v>
      </c>
    </row>
    <row r="9419" spans="1:17" hidden="1" x14ac:dyDescent="0.3">
      <c r="A9419" t="s">
        <v>36451</v>
      </c>
      <c r="B9419" t="s">
        <v>36452</v>
      </c>
      <c r="C9419" s="1" t="str">
        <f t="shared" si="1271"/>
        <v>21:0675</v>
      </c>
      <c r="D9419" s="1" t="str">
        <f t="shared" si="1275"/>
        <v>21:0205</v>
      </c>
      <c r="E9419" t="s">
        <v>36453</v>
      </c>
      <c r="F9419" t="s">
        <v>36454</v>
      </c>
      <c r="H9419">
        <v>63.434612199999997</v>
      </c>
      <c r="I9419">
        <v>-136.75693870000001</v>
      </c>
      <c r="J9419" s="1" t="str">
        <f t="shared" si="1276"/>
        <v>Fluid (stream)</v>
      </c>
      <c r="K9419" s="1" t="str">
        <f t="shared" si="1277"/>
        <v>Untreated Water</v>
      </c>
      <c r="O9419">
        <v>0.83</v>
      </c>
      <c r="P9419">
        <v>100</v>
      </c>
      <c r="Q9419">
        <v>8.1</v>
      </c>
    </row>
    <row r="9420" spans="1:17" hidden="1" x14ac:dyDescent="0.3">
      <c r="A9420" t="s">
        <v>36455</v>
      </c>
      <c r="B9420" t="s">
        <v>36456</v>
      </c>
      <c r="C9420" s="1" t="str">
        <f t="shared" si="1271"/>
        <v>21:0675</v>
      </c>
      <c r="D9420" s="1" t="str">
        <f t="shared" si="1275"/>
        <v>21:0205</v>
      </c>
      <c r="E9420" t="s">
        <v>36457</v>
      </c>
      <c r="F9420" t="s">
        <v>36458</v>
      </c>
      <c r="H9420">
        <v>63.4281395</v>
      </c>
      <c r="I9420">
        <v>-136.73114870000001</v>
      </c>
      <c r="J9420" s="1" t="str">
        <f t="shared" si="1276"/>
        <v>Fluid (stream)</v>
      </c>
      <c r="K9420" s="1" t="str">
        <f t="shared" si="1277"/>
        <v>Untreated Water</v>
      </c>
    </row>
    <row r="9421" spans="1:17" hidden="1" x14ac:dyDescent="0.3">
      <c r="A9421" t="s">
        <v>36459</v>
      </c>
      <c r="B9421" t="s">
        <v>36460</v>
      </c>
      <c r="C9421" s="1" t="str">
        <f t="shared" si="1271"/>
        <v>21:0675</v>
      </c>
      <c r="D9421" s="1" t="str">
        <f t="shared" si="1275"/>
        <v>21:0205</v>
      </c>
      <c r="E9421" t="s">
        <v>36461</v>
      </c>
      <c r="F9421" t="s">
        <v>36462</v>
      </c>
      <c r="H9421">
        <v>63.4496532</v>
      </c>
      <c r="I9421">
        <v>-136.67955900000001</v>
      </c>
      <c r="J9421" s="1" t="str">
        <f t="shared" si="1276"/>
        <v>Fluid (stream)</v>
      </c>
      <c r="K9421" s="1" t="str">
        <f t="shared" si="1277"/>
        <v>Untreated Water</v>
      </c>
      <c r="O9421">
        <v>1</v>
      </c>
      <c r="P9421">
        <v>120</v>
      </c>
      <c r="Q9421">
        <v>7.4</v>
      </c>
    </row>
    <row r="9422" spans="1:17" hidden="1" x14ac:dyDescent="0.3">
      <c r="A9422" t="s">
        <v>36463</v>
      </c>
      <c r="B9422" t="s">
        <v>36464</v>
      </c>
      <c r="C9422" s="1" t="str">
        <f t="shared" si="1271"/>
        <v>21:0675</v>
      </c>
      <c r="D9422" s="1" t="str">
        <f t="shared" si="1275"/>
        <v>21:0205</v>
      </c>
      <c r="E9422" t="s">
        <v>36465</v>
      </c>
      <c r="F9422" t="s">
        <v>36466</v>
      </c>
      <c r="H9422">
        <v>63.457156400000002</v>
      </c>
      <c r="I9422">
        <v>-136.63873269999999</v>
      </c>
      <c r="J9422" s="1" t="str">
        <f t="shared" si="1276"/>
        <v>Fluid (stream)</v>
      </c>
      <c r="K9422" s="1" t="str">
        <f t="shared" si="1277"/>
        <v>Untreated Water</v>
      </c>
      <c r="O9422">
        <v>0.89</v>
      </c>
      <c r="P9422">
        <v>110</v>
      </c>
      <c r="Q9422">
        <v>8.3000000000000007</v>
      </c>
    </row>
    <row r="9423" spans="1:17" hidden="1" x14ac:dyDescent="0.3">
      <c r="A9423" t="s">
        <v>36467</v>
      </c>
      <c r="B9423" t="s">
        <v>36468</v>
      </c>
      <c r="C9423" s="1" t="str">
        <f t="shared" si="1271"/>
        <v>21:0675</v>
      </c>
      <c r="D9423" s="1" t="str">
        <f t="shared" si="1275"/>
        <v>21:0205</v>
      </c>
      <c r="E9423" t="s">
        <v>36469</v>
      </c>
      <c r="F9423" t="s">
        <v>36470</v>
      </c>
      <c r="H9423">
        <v>63.508960799999997</v>
      </c>
      <c r="I9423">
        <v>-136.93000330000001</v>
      </c>
      <c r="J9423" s="1" t="str">
        <f t="shared" si="1276"/>
        <v>Fluid (stream)</v>
      </c>
      <c r="K9423" s="1" t="str">
        <f t="shared" si="1277"/>
        <v>Untreated Water</v>
      </c>
    </row>
    <row r="9424" spans="1:17" hidden="1" x14ac:dyDescent="0.3">
      <c r="A9424" t="s">
        <v>36471</v>
      </c>
      <c r="B9424" t="s">
        <v>36472</v>
      </c>
      <c r="C9424" s="1" t="str">
        <f t="shared" si="1271"/>
        <v>21:0675</v>
      </c>
      <c r="D9424" s="1" t="str">
        <f t="shared" si="1275"/>
        <v>21:0205</v>
      </c>
      <c r="E9424" t="s">
        <v>36473</v>
      </c>
      <c r="F9424" t="s">
        <v>36474</v>
      </c>
      <c r="H9424">
        <v>63.5585466</v>
      </c>
      <c r="I9424">
        <v>-137.16923019999999</v>
      </c>
      <c r="J9424" s="1" t="str">
        <f t="shared" si="1276"/>
        <v>Fluid (stream)</v>
      </c>
      <c r="K9424" s="1" t="str">
        <f t="shared" si="1277"/>
        <v>Untreated Water</v>
      </c>
    </row>
    <row r="9425" spans="1:17" hidden="1" x14ac:dyDescent="0.3">
      <c r="A9425" t="s">
        <v>36475</v>
      </c>
      <c r="B9425" t="s">
        <v>36476</v>
      </c>
      <c r="C9425" s="1" t="str">
        <f t="shared" si="1271"/>
        <v>21:0675</v>
      </c>
      <c r="D9425" s="1" t="str">
        <f t="shared" si="1275"/>
        <v>21:0205</v>
      </c>
      <c r="E9425" t="s">
        <v>36477</v>
      </c>
      <c r="F9425" t="s">
        <v>36478</v>
      </c>
      <c r="H9425">
        <v>63.5469449</v>
      </c>
      <c r="I9425">
        <v>-137.11826909999999</v>
      </c>
      <c r="J9425" s="1" t="str">
        <f t="shared" si="1276"/>
        <v>Fluid (stream)</v>
      </c>
      <c r="K9425" s="1" t="str">
        <f t="shared" si="1277"/>
        <v>Untreated Water</v>
      </c>
      <c r="O9425">
        <v>0.18</v>
      </c>
      <c r="P9425">
        <v>210</v>
      </c>
      <c r="Q9425">
        <v>7.8</v>
      </c>
    </row>
    <row r="9426" spans="1:17" hidden="1" x14ac:dyDescent="0.3">
      <c r="A9426" t="s">
        <v>36479</v>
      </c>
      <c r="B9426" t="s">
        <v>36480</v>
      </c>
      <c r="C9426" s="1" t="str">
        <f t="shared" si="1271"/>
        <v>21:0675</v>
      </c>
      <c r="D9426" s="1" t="str">
        <f t="shared" si="1275"/>
        <v>21:0205</v>
      </c>
      <c r="E9426" t="s">
        <v>36477</v>
      </c>
      <c r="F9426" t="s">
        <v>36481</v>
      </c>
      <c r="H9426">
        <v>63.5469449</v>
      </c>
      <c r="I9426">
        <v>-137.11826909999999</v>
      </c>
      <c r="J9426" s="1" t="str">
        <f t="shared" si="1276"/>
        <v>Fluid (stream)</v>
      </c>
      <c r="K9426" s="1" t="str">
        <f t="shared" si="1277"/>
        <v>Untreated Water</v>
      </c>
      <c r="O9426">
        <v>0.08</v>
      </c>
      <c r="P9426">
        <v>210</v>
      </c>
      <c r="Q9426">
        <v>7.3</v>
      </c>
    </row>
    <row r="9427" spans="1:17" hidden="1" x14ac:dyDescent="0.3">
      <c r="A9427" t="s">
        <v>36482</v>
      </c>
      <c r="B9427" t="s">
        <v>36483</v>
      </c>
      <c r="C9427" s="1" t="str">
        <f t="shared" si="1271"/>
        <v>21:0675</v>
      </c>
      <c r="D9427" s="1" t="str">
        <f t="shared" si="1275"/>
        <v>21:0205</v>
      </c>
      <c r="E9427" t="s">
        <v>36484</v>
      </c>
      <c r="F9427" t="s">
        <v>36485</v>
      </c>
      <c r="H9427">
        <v>63.532012000000002</v>
      </c>
      <c r="I9427">
        <v>-137.07358640000001</v>
      </c>
      <c r="J9427" s="1" t="str">
        <f t="shared" si="1276"/>
        <v>Fluid (stream)</v>
      </c>
      <c r="K9427" s="1" t="str">
        <f t="shared" si="1277"/>
        <v>Untreated Water</v>
      </c>
      <c r="O9427">
        <v>0.12</v>
      </c>
      <c r="P9427">
        <v>90</v>
      </c>
      <c r="Q9427">
        <v>7.6</v>
      </c>
    </row>
    <row r="9428" spans="1:17" hidden="1" x14ac:dyDescent="0.3">
      <c r="A9428" t="s">
        <v>36486</v>
      </c>
      <c r="B9428" t="s">
        <v>36487</v>
      </c>
      <c r="C9428" s="1" t="str">
        <f t="shared" si="1271"/>
        <v>21:0675</v>
      </c>
      <c r="D9428" s="1" t="str">
        <f>HYPERLINK("http://geochem.nrcan.gc.ca/cdogs/content/svy/svy_e.htm", "")</f>
        <v/>
      </c>
      <c r="G9428" s="1" t="str">
        <f>HYPERLINK("http://geochem.nrcan.gc.ca/cdogs/content/cr_/cr_00081_e.htm", "81")</f>
        <v>81</v>
      </c>
      <c r="J9428" t="s">
        <v>11453</v>
      </c>
      <c r="K9428" t="s">
        <v>11454</v>
      </c>
      <c r="O9428">
        <v>0.17</v>
      </c>
      <c r="P9428">
        <v>140</v>
      </c>
      <c r="Q9428">
        <v>8.3000000000000007</v>
      </c>
    </row>
    <row r="9429" spans="1:17" hidden="1" x14ac:dyDescent="0.3">
      <c r="A9429" t="s">
        <v>36488</v>
      </c>
      <c r="B9429" t="s">
        <v>36489</v>
      </c>
      <c r="C9429" s="1" t="str">
        <f t="shared" si="1271"/>
        <v>21:0675</v>
      </c>
      <c r="D9429" s="1" t="str">
        <f t="shared" ref="D9429:D9443" si="1278">HYPERLINK("http://geochem.nrcan.gc.ca/cdogs/content/svy/svy210205_e.htm", "21:0205")</f>
        <v>21:0205</v>
      </c>
      <c r="E9429" t="s">
        <v>36490</v>
      </c>
      <c r="F9429" t="s">
        <v>36491</v>
      </c>
      <c r="H9429">
        <v>63.559844200000001</v>
      </c>
      <c r="I9429">
        <v>-137.0415222</v>
      </c>
      <c r="J9429" s="1" t="str">
        <f t="shared" ref="J9429:J9450" si="1279">HYPERLINK("http://geochem.nrcan.gc.ca/cdogs/content/kwd/kwd020018_e.htm", "Fluid (stream)")</f>
        <v>Fluid (stream)</v>
      </c>
      <c r="K9429" s="1" t="str">
        <f t="shared" ref="K9429:K9450" si="1280">HYPERLINK("http://geochem.nrcan.gc.ca/cdogs/content/kwd/kwd080007_e.htm", "Untreated Water")</f>
        <v>Untreated Water</v>
      </c>
      <c r="O9429">
        <v>0.1</v>
      </c>
      <c r="P9429">
        <v>60</v>
      </c>
      <c r="Q9429">
        <v>7.5</v>
      </c>
    </row>
    <row r="9430" spans="1:17" hidden="1" x14ac:dyDescent="0.3">
      <c r="A9430" t="s">
        <v>36492</v>
      </c>
      <c r="B9430" t="s">
        <v>36493</v>
      </c>
      <c r="C9430" s="1" t="str">
        <f t="shared" si="1271"/>
        <v>21:0675</v>
      </c>
      <c r="D9430" s="1" t="str">
        <f t="shared" si="1278"/>
        <v>21:0205</v>
      </c>
      <c r="E9430" t="s">
        <v>36494</v>
      </c>
      <c r="F9430" t="s">
        <v>36495</v>
      </c>
      <c r="H9430">
        <v>63.538279799999998</v>
      </c>
      <c r="I9430">
        <v>-137.00782419999999</v>
      </c>
      <c r="J9430" s="1" t="str">
        <f t="shared" si="1279"/>
        <v>Fluid (stream)</v>
      </c>
      <c r="K9430" s="1" t="str">
        <f t="shared" si="1280"/>
        <v>Untreated Water</v>
      </c>
      <c r="O9430">
        <v>0.41</v>
      </c>
      <c r="P9430">
        <v>450</v>
      </c>
      <c r="Q9430">
        <v>7.3</v>
      </c>
    </row>
    <row r="9431" spans="1:17" hidden="1" x14ac:dyDescent="0.3">
      <c r="A9431" t="s">
        <v>36496</v>
      </c>
      <c r="B9431" t="s">
        <v>36497</v>
      </c>
      <c r="C9431" s="1" t="str">
        <f t="shared" si="1271"/>
        <v>21:0675</v>
      </c>
      <c r="D9431" s="1" t="str">
        <f t="shared" si="1278"/>
        <v>21:0205</v>
      </c>
      <c r="E9431" t="s">
        <v>36498</v>
      </c>
      <c r="F9431" t="s">
        <v>36499</v>
      </c>
      <c r="H9431">
        <v>63.519034699999999</v>
      </c>
      <c r="I9431">
        <v>-136.9688281</v>
      </c>
      <c r="J9431" s="1" t="str">
        <f t="shared" si="1279"/>
        <v>Fluid (stream)</v>
      </c>
      <c r="K9431" s="1" t="str">
        <f t="shared" si="1280"/>
        <v>Untreated Water</v>
      </c>
      <c r="O9431">
        <v>0.05</v>
      </c>
      <c r="P9431">
        <v>70</v>
      </c>
      <c r="Q9431">
        <v>7.5</v>
      </c>
    </row>
    <row r="9432" spans="1:17" hidden="1" x14ac:dyDescent="0.3">
      <c r="A9432" t="s">
        <v>36500</v>
      </c>
      <c r="B9432" t="s">
        <v>36501</v>
      </c>
      <c r="C9432" s="1" t="str">
        <f t="shared" si="1271"/>
        <v>21:0675</v>
      </c>
      <c r="D9432" s="1" t="str">
        <f t="shared" si="1278"/>
        <v>21:0205</v>
      </c>
      <c r="E9432" t="s">
        <v>36502</v>
      </c>
      <c r="F9432" t="s">
        <v>36503</v>
      </c>
      <c r="H9432">
        <v>63.556294899999997</v>
      </c>
      <c r="I9432">
        <v>-136.96916859999999</v>
      </c>
      <c r="J9432" s="1" t="str">
        <f t="shared" si="1279"/>
        <v>Fluid (stream)</v>
      </c>
      <c r="K9432" s="1" t="str">
        <f t="shared" si="1280"/>
        <v>Untreated Water</v>
      </c>
      <c r="O9432">
        <v>2.5000000000000001E-2</v>
      </c>
      <c r="P9432">
        <v>90</v>
      </c>
      <c r="Q9432">
        <v>6.9</v>
      </c>
    </row>
    <row r="9433" spans="1:17" hidden="1" x14ac:dyDescent="0.3">
      <c r="A9433" t="s">
        <v>36504</v>
      </c>
      <c r="B9433" t="s">
        <v>36505</v>
      </c>
      <c r="C9433" s="1" t="str">
        <f t="shared" si="1271"/>
        <v>21:0675</v>
      </c>
      <c r="D9433" s="1" t="str">
        <f t="shared" si="1278"/>
        <v>21:0205</v>
      </c>
      <c r="E9433" t="s">
        <v>36506</v>
      </c>
      <c r="F9433" t="s">
        <v>36507</v>
      </c>
      <c r="H9433">
        <v>63.566785600000003</v>
      </c>
      <c r="I9433">
        <v>-136.95895730000001</v>
      </c>
      <c r="J9433" s="1" t="str">
        <f t="shared" si="1279"/>
        <v>Fluid (stream)</v>
      </c>
      <c r="K9433" s="1" t="str">
        <f t="shared" si="1280"/>
        <v>Untreated Water</v>
      </c>
      <c r="O9433">
        <v>2.5000000000000001E-2</v>
      </c>
      <c r="P9433">
        <v>60</v>
      </c>
      <c r="Q9433">
        <v>7</v>
      </c>
    </row>
    <row r="9434" spans="1:17" hidden="1" x14ac:dyDescent="0.3">
      <c r="A9434" t="s">
        <v>36508</v>
      </c>
      <c r="B9434" t="s">
        <v>36509</v>
      </c>
      <c r="C9434" s="1" t="str">
        <f t="shared" ref="C9434:C9443" si="1281">HYPERLINK("http://geochem.nrcan.gc.ca/cdogs/content/bdl/bdl210675_e.htm", "21:0675")</f>
        <v>21:0675</v>
      </c>
      <c r="D9434" s="1" t="str">
        <f t="shared" si="1278"/>
        <v>21:0205</v>
      </c>
      <c r="E9434" t="s">
        <v>36510</v>
      </c>
      <c r="F9434" t="s">
        <v>36511</v>
      </c>
      <c r="H9434">
        <v>63.565651000000003</v>
      </c>
      <c r="I9434">
        <v>-136.94602950000001</v>
      </c>
      <c r="J9434" s="1" t="str">
        <f t="shared" si="1279"/>
        <v>Fluid (stream)</v>
      </c>
      <c r="K9434" s="1" t="str">
        <f t="shared" si="1280"/>
        <v>Untreated Water</v>
      </c>
      <c r="O9434">
        <v>2.5000000000000001E-2</v>
      </c>
      <c r="P9434">
        <v>50</v>
      </c>
      <c r="Q9434">
        <v>6.9</v>
      </c>
    </row>
    <row r="9435" spans="1:17" hidden="1" x14ac:dyDescent="0.3">
      <c r="A9435" t="s">
        <v>36512</v>
      </c>
      <c r="B9435" t="s">
        <v>36513</v>
      </c>
      <c r="C9435" s="1" t="str">
        <f t="shared" si="1281"/>
        <v>21:0675</v>
      </c>
      <c r="D9435" s="1" t="str">
        <f t="shared" si="1278"/>
        <v>21:0205</v>
      </c>
      <c r="E9435" t="s">
        <v>36514</v>
      </c>
      <c r="F9435" t="s">
        <v>36515</v>
      </c>
      <c r="H9435">
        <v>63.5520779</v>
      </c>
      <c r="I9435">
        <v>-136.8566687</v>
      </c>
      <c r="J9435" s="1" t="str">
        <f t="shared" si="1279"/>
        <v>Fluid (stream)</v>
      </c>
      <c r="K9435" s="1" t="str">
        <f t="shared" si="1280"/>
        <v>Untreated Water</v>
      </c>
      <c r="O9435">
        <v>0.11</v>
      </c>
      <c r="P9435">
        <v>150</v>
      </c>
      <c r="Q9435">
        <v>6.9</v>
      </c>
    </row>
    <row r="9436" spans="1:17" hidden="1" x14ac:dyDescent="0.3">
      <c r="A9436" t="s">
        <v>36516</v>
      </c>
      <c r="B9436" t="s">
        <v>36517</v>
      </c>
      <c r="C9436" s="1" t="str">
        <f t="shared" si="1281"/>
        <v>21:0675</v>
      </c>
      <c r="D9436" s="1" t="str">
        <f t="shared" si="1278"/>
        <v>21:0205</v>
      </c>
      <c r="E9436" t="s">
        <v>36518</v>
      </c>
      <c r="F9436" t="s">
        <v>36519</v>
      </c>
      <c r="H9436">
        <v>63.5826712</v>
      </c>
      <c r="I9436">
        <v>-136.85533820000001</v>
      </c>
      <c r="J9436" s="1" t="str">
        <f t="shared" si="1279"/>
        <v>Fluid (stream)</v>
      </c>
      <c r="K9436" s="1" t="str">
        <f t="shared" si="1280"/>
        <v>Untreated Water</v>
      </c>
      <c r="O9436">
        <v>2.5000000000000001E-2</v>
      </c>
      <c r="P9436">
        <v>90</v>
      </c>
      <c r="Q9436">
        <v>7</v>
      </c>
    </row>
    <row r="9437" spans="1:17" hidden="1" x14ac:dyDescent="0.3">
      <c r="A9437" t="s">
        <v>36520</v>
      </c>
      <c r="B9437" t="s">
        <v>36521</v>
      </c>
      <c r="C9437" s="1" t="str">
        <f t="shared" si="1281"/>
        <v>21:0675</v>
      </c>
      <c r="D9437" s="1" t="str">
        <f t="shared" si="1278"/>
        <v>21:0205</v>
      </c>
      <c r="E9437" t="s">
        <v>36522</v>
      </c>
      <c r="F9437" t="s">
        <v>36523</v>
      </c>
      <c r="H9437">
        <v>63.584317800000001</v>
      </c>
      <c r="I9437">
        <v>-136.8411164</v>
      </c>
      <c r="J9437" s="1" t="str">
        <f t="shared" si="1279"/>
        <v>Fluid (stream)</v>
      </c>
      <c r="K9437" s="1" t="str">
        <f t="shared" si="1280"/>
        <v>Untreated Water</v>
      </c>
      <c r="O9437">
        <v>0.1</v>
      </c>
      <c r="P9437">
        <v>70</v>
      </c>
      <c r="Q9437">
        <v>6.9</v>
      </c>
    </row>
    <row r="9438" spans="1:17" hidden="1" x14ac:dyDescent="0.3">
      <c r="A9438" t="s">
        <v>36524</v>
      </c>
      <c r="B9438" t="s">
        <v>36525</v>
      </c>
      <c r="C9438" s="1" t="str">
        <f t="shared" si="1281"/>
        <v>21:0675</v>
      </c>
      <c r="D9438" s="1" t="str">
        <f t="shared" si="1278"/>
        <v>21:0205</v>
      </c>
      <c r="E9438" t="s">
        <v>36526</v>
      </c>
      <c r="F9438" t="s">
        <v>36527</v>
      </c>
      <c r="H9438">
        <v>63.562324099999998</v>
      </c>
      <c r="I9438">
        <v>-136.84040049999999</v>
      </c>
      <c r="J9438" s="1" t="str">
        <f t="shared" si="1279"/>
        <v>Fluid (stream)</v>
      </c>
      <c r="K9438" s="1" t="str">
        <f t="shared" si="1280"/>
        <v>Untreated Water</v>
      </c>
      <c r="O9438">
        <v>2.5000000000000001E-2</v>
      </c>
      <c r="P9438">
        <v>90</v>
      </c>
      <c r="Q9438">
        <v>6.7</v>
      </c>
    </row>
    <row r="9439" spans="1:17" hidden="1" x14ac:dyDescent="0.3">
      <c r="A9439" t="s">
        <v>36528</v>
      </c>
      <c r="B9439" t="s">
        <v>36529</v>
      </c>
      <c r="C9439" s="1" t="str">
        <f t="shared" si="1281"/>
        <v>21:0675</v>
      </c>
      <c r="D9439" s="1" t="str">
        <f t="shared" si="1278"/>
        <v>21:0205</v>
      </c>
      <c r="E9439" t="s">
        <v>36530</v>
      </c>
      <c r="F9439" t="s">
        <v>36531</v>
      </c>
      <c r="H9439">
        <v>63.516224000000001</v>
      </c>
      <c r="I9439">
        <v>-136.7708035</v>
      </c>
      <c r="J9439" s="1" t="str">
        <f t="shared" si="1279"/>
        <v>Fluid (stream)</v>
      </c>
      <c r="K9439" s="1" t="str">
        <f t="shared" si="1280"/>
        <v>Untreated Water</v>
      </c>
      <c r="O9439">
        <v>7.0000000000000007E-2</v>
      </c>
      <c r="P9439">
        <v>50</v>
      </c>
      <c r="Q9439">
        <v>7.4</v>
      </c>
    </row>
    <row r="9440" spans="1:17" hidden="1" x14ac:dyDescent="0.3">
      <c r="A9440" t="s">
        <v>36532</v>
      </c>
      <c r="B9440" t="s">
        <v>36533</v>
      </c>
      <c r="C9440" s="1" t="str">
        <f t="shared" si="1281"/>
        <v>21:0675</v>
      </c>
      <c r="D9440" s="1" t="str">
        <f t="shared" si="1278"/>
        <v>21:0205</v>
      </c>
      <c r="E9440" t="s">
        <v>36534</v>
      </c>
      <c r="F9440" t="s">
        <v>36535</v>
      </c>
      <c r="H9440">
        <v>63.535003199999998</v>
      </c>
      <c r="I9440">
        <v>-136.8061079</v>
      </c>
      <c r="J9440" s="1" t="str">
        <f t="shared" si="1279"/>
        <v>Fluid (stream)</v>
      </c>
      <c r="K9440" s="1" t="str">
        <f t="shared" si="1280"/>
        <v>Untreated Water</v>
      </c>
      <c r="O9440">
        <v>0.85</v>
      </c>
      <c r="P9440">
        <v>60</v>
      </c>
      <c r="Q9440">
        <v>7</v>
      </c>
    </row>
    <row r="9441" spans="1:17" hidden="1" x14ac:dyDescent="0.3">
      <c r="A9441" t="s">
        <v>36536</v>
      </c>
      <c r="B9441" t="s">
        <v>36537</v>
      </c>
      <c r="C9441" s="1" t="str">
        <f t="shared" si="1281"/>
        <v>21:0675</v>
      </c>
      <c r="D9441" s="1" t="str">
        <f t="shared" si="1278"/>
        <v>21:0205</v>
      </c>
      <c r="E9441" t="s">
        <v>36538</v>
      </c>
      <c r="F9441" t="s">
        <v>36539</v>
      </c>
      <c r="H9441">
        <v>63.526505800000002</v>
      </c>
      <c r="I9441">
        <v>-136.9083023</v>
      </c>
      <c r="J9441" s="1" t="str">
        <f t="shared" si="1279"/>
        <v>Fluid (stream)</v>
      </c>
      <c r="K9441" s="1" t="str">
        <f t="shared" si="1280"/>
        <v>Untreated Water</v>
      </c>
      <c r="O9441">
        <v>2.5000000000000001E-2</v>
      </c>
      <c r="P9441">
        <v>50</v>
      </c>
      <c r="Q9441">
        <v>7.1</v>
      </c>
    </row>
    <row r="9442" spans="1:17" hidden="1" x14ac:dyDescent="0.3">
      <c r="A9442" t="s">
        <v>36540</v>
      </c>
      <c r="B9442" t="s">
        <v>36541</v>
      </c>
      <c r="C9442" s="1" t="str">
        <f t="shared" si="1281"/>
        <v>21:0675</v>
      </c>
      <c r="D9442" s="1" t="str">
        <f t="shared" si="1278"/>
        <v>21:0205</v>
      </c>
      <c r="E9442" t="s">
        <v>36542</v>
      </c>
      <c r="F9442" t="s">
        <v>36543</v>
      </c>
      <c r="H9442">
        <v>63.486270900000001</v>
      </c>
      <c r="I9442">
        <v>-136.89465039999999</v>
      </c>
      <c r="J9442" s="1" t="str">
        <f t="shared" si="1279"/>
        <v>Fluid (stream)</v>
      </c>
      <c r="K9442" s="1" t="str">
        <f t="shared" si="1280"/>
        <v>Untreated Water</v>
      </c>
      <c r="O9442">
        <v>0.36</v>
      </c>
      <c r="P9442">
        <v>100</v>
      </c>
      <c r="Q9442">
        <v>7.6</v>
      </c>
    </row>
    <row r="9443" spans="1:17" hidden="1" x14ac:dyDescent="0.3">
      <c r="A9443" t="s">
        <v>36544</v>
      </c>
      <c r="B9443" t="s">
        <v>36545</v>
      </c>
      <c r="C9443" s="1" t="str">
        <f t="shared" si="1281"/>
        <v>21:0675</v>
      </c>
      <c r="D9443" s="1" t="str">
        <f t="shared" si="1278"/>
        <v>21:0205</v>
      </c>
      <c r="E9443" t="s">
        <v>36546</v>
      </c>
      <c r="F9443" t="s">
        <v>36547</v>
      </c>
      <c r="H9443">
        <v>63.430066099999998</v>
      </c>
      <c r="I9443">
        <v>-136.68785159999999</v>
      </c>
      <c r="J9443" s="1" t="str">
        <f t="shared" si="1279"/>
        <v>Fluid (stream)</v>
      </c>
      <c r="K9443" s="1" t="str">
        <f t="shared" si="1280"/>
        <v>Untreated Water</v>
      </c>
      <c r="O9443">
        <v>0.3</v>
      </c>
      <c r="P9443">
        <v>60</v>
      </c>
      <c r="Q9443">
        <v>7.8</v>
      </c>
    </row>
    <row r="9444" spans="1:17" hidden="1" x14ac:dyDescent="0.3">
      <c r="A9444" t="s">
        <v>36548</v>
      </c>
      <c r="B9444" t="s">
        <v>36549</v>
      </c>
      <c r="C9444" s="1" t="str">
        <f t="shared" ref="C9444:C9507" si="1282">HYPERLINK("http://geochem.nrcan.gc.ca/cdogs/content/bdl/bdl210687_e.htm", "21:0687")</f>
        <v>21:0687</v>
      </c>
      <c r="D9444" s="1" t="str">
        <f t="shared" ref="D9444:D9450" si="1283">HYPERLINK("http://geochem.nrcan.gc.ca/cdogs/content/svy/svy210206_e.htm", "21:0206")</f>
        <v>21:0206</v>
      </c>
      <c r="E9444" t="s">
        <v>36550</v>
      </c>
      <c r="F9444" t="s">
        <v>36551</v>
      </c>
      <c r="H9444">
        <v>47.019440000000003</v>
      </c>
      <c r="I9444">
        <v>-67.001606600000002</v>
      </c>
      <c r="J9444" s="1" t="str">
        <f t="shared" si="1279"/>
        <v>Fluid (stream)</v>
      </c>
      <c r="K9444" s="1" t="str">
        <f t="shared" si="1280"/>
        <v>Untreated Water</v>
      </c>
      <c r="O9444">
        <v>2.5000000000000001E-2</v>
      </c>
      <c r="P9444">
        <v>60</v>
      </c>
      <c r="Q9444">
        <v>6.7</v>
      </c>
    </row>
    <row r="9445" spans="1:17" hidden="1" x14ac:dyDescent="0.3">
      <c r="A9445" t="s">
        <v>36552</v>
      </c>
      <c r="B9445" t="s">
        <v>36553</v>
      </c>
      <c r="C9445" s="1" t="str">
        <f t="shared" si="1282"/>
        <v>21:0687</v>
      </c>
      <c r="D9445" s="1" t="str">
        <f t="shared" si="1283"/>
        <v>21:0206</v>
      </c>
      <c r="E9445" t="s">
        <v>36550</v>
      </c>
      <c r="F9445" t="s">
        <v>36554</v>
      </c>
      <c r="H9445">
        <v>47.019440000000003</v>
      </c>
      <c r="I9445">
        <v>-67.001606600000002</v>
      </c>
      <c r="J9445" s="1" t="str">
        <f t="shared" si="1279"/>
        <v>Fluid (stream)</v>
      </c>
      <c r="K9445" s="1" t="str">
        <f t="shared" si="1280"/>
        <v>Untreated Water</v>
      </c>
      <c r="O9445">
        <v>2.5000000000000001E-2</v>
      </c>
      <c r="P9445">
        <v>50</v>
      </c>
      <c r="Q9445">
        <v>6.7</v>
      </c>
    </row>
    <row r="9446" spans="1:17" hidden="1" x14ac:dyDescent="0.3">
      <c r="A9446" t="s">
        <v>36555</v>
      </c>
      <c r="B9446" t="s">
        <v>36556</v>
      </c>
      <c r="C9446" s="1" t="str">
        <f t="shared" si="1282"/>
        <v>21:0687</v>
      </c>
      <c r="D9446" s="1" t="str">
        <f t="shared" si="1283"/>
        <v>21:0206</v>
      </c>
      <c r="E9446" t="s">
        <v>36557</v>
      </c>
      <c r="F9446" t="s">
        <v>36558</v>
      </c>
      <c r="H9446">
        <v>47.015959000000002</v>
      </c>
      <c r="I9446">
        <v>-67.006354999999999</v>
      </c>
      <c r="J9446" s="1" t="str">
        <f t="shared" si="1279"/>
        <v>Fluid (stream)</v>
      </c>
      <c r="K9446" s="1" t="str">
        <f t="shared" si="1280"/>
        <v>Untreated Water</v>
      </c>
      <c r="O9446">
        <v>2.5000000000000001E-2</v>
      </c>
      <c r="P9446">
        <v>50</v>
      </c>
      <c r="Q9446">
        <v>6.1</v>
      </c>
    </row>
    <row r="9447" spans="1:17" hidden="1" x14ac:dyDescent="0.3">
      <c r="A9447" t="s">
        <v>36559</v>
      </c>
      <c r="B9447" t="s">
        <v>36560</v>
      </c>
      <c r="C9447" s="1" t="str">
        <f t="shared" si="1282"/>
        <v>21:0687</v>
      </c>
      <c r="D9447" s="1" t="str">
        <f t="shared" si="1283"/>
        <v>21:0206</v>
      </c>
      <c r="E9447" t="s">
        <v>36561</v>
      </c>
      <c r="F9447" t="s">
        <v>36562</v>
      </c>
      <c r="H9447">
        <v>47.0121161</v>
      </c>
      <c r="I9447">
        <v>-67.021391800000004</v>
      </c>
      <c r="J9447" s="1" t="str">
        <f t="shared" si="1279"/>
        <v>Fluid (stream)</v>
      </c>
      <c r="K9447" s="1" t="str">
        <f t="shared" si="1280"/>
        <v>Untreated Water</v>
      </c>
      <c r="O9447">
        <v>2.5000000000000001E-2</v>
      </c>
      <c r="P9447">
        <v>40</v>
      </c>
      <c r="Q9447">
        <v>6.2</v>
      </c>
    </row>
    <row r="9448" spans="1:17" hidden="1" x14ac:dyDescent="0.3">
      <c r="A9448" t="s">
        <v>36563</v>
      </c>
      <c r="B9448" t="s">
        <v>36564</v>
      </c>
      <c r="C9448" s="1" t="str">
        <f t="shared" si="1282"/>
        <v>21:0687</v>
      </c>
      <c r="D9448" s="1" t="str">
        <f t="shared" si="1283"/>
        <v>21:0206</v>
      </c>
      <c r="E9448" t="s">
        <v>36565</v>
      </c>
      <c r="F9448" t="s">
        <v>36566</v>
      </c>
      <c r="H9448">
        <v>47.0072118</v>
      </c>
      <c r="I9448">
        <v>-67.053436300000001</v>
      </c>
      <c r="J9448" s="1" t="str">
        <f t="shared" si="1279"/>
        <v>Fluid (stream)</v>
      </c>
      <c r="K9448" s="1" t="str">
        <f t="shared" si="1280"/>
        <v>Untreated Water</v>
      </c>
      <c r="O9448">
        <v>2.5000000000000001E-2</v>
      </c>
      <c r="P9448">
        <v>50</v>
      </c>
      <c r="Q9448">
        <v>6.3</v>
      </c>
    </row>
    <row r="9449" spans="1:17" hidden="1" x14ac:dyDescent="0.3">
      <c r="A9449" t="s">
        <v>36567</v>
      </c>
      <c r="B9449" t="s">
        <v>36568</v>
      </c>
      <c r="C9449" s="1" t="str">
        <f t="shared" si="1282"/>
        <v>21:0687</v>
      </c>
      <c r="D9449" s="1" t="str">
        <f t="shared" si="1283"/>
        <v>21:0206</v>
      </c>
      <c r="E9449" t="s">
        <v>36569</v>
      </c>
      <c r="F9449" t="s">
        <v>36570</v>
      </c>
      <c r="H9449">
        <v>47.0056005</v>
      </c>
      <c r="I9449">
        <v>-67.053942199999995</v>
      </c>
      <c r="J9449" s="1" t="str">
        <f t="shared" si="1279"/>
        <v>Fluid (stream)</v>
      </c>
      <c r="K9449" s="1" t="str">
        <f t="shared" si="1280"/>
        <v>Untreated Water</v>
      </c>
      <c r="O9449">
        <v>2.5000000000000001E-2</v>
      </c>
      <c r="P9449">
        <v>40</v>
      </c>
      <c r="Q9449">
        <v>6.6</v>
      </c>
    </row>
    <row r="9450" spans="1:17" hidden="1" x14ac:dyDescent="0.3">
      <c r="A9450" t="s">
        <v>36571</v>
      </c>
      <c r="B9450" t="s">
        <v>36572</v>
      </c>
      <c r="C9450" s="1" t="str">
        <f t="shared" si="1282"/>
        <v>21:0687</v>
      </c>
      <c r="D9450" s="1" t="str">
        <f t="shared" si="1283"/>
        <v>21:0206</v>
      </c>
      <c r="E9450" t="s">
        <v>36573</v>
      </c>
      <c r="F9450" t="s">
        <v>36574</v>
      </c>
      <c r="H9450">
        <v>47.007737400000003</v>
      </c>
      <c r="I9450">
        <v>-67.065862699999997</v>
      </c>
      <c r="J9450" s="1" t="str">
        <f t="shared" si="1279"/>
        <v>Fluid (stream)</v>
      </c>
      <c r="K9450" s="1" t="str">
        <f t="shared" si="1280"/>
        <v>Untreated Water</v>
      </c>
      <c r="O9450">
        <v>2.5000000000000001E-2</v>
      </c>
      <c r="P9450">
        <v>40</v>
      </c>
      <c r="Q9450">
        <v>6.7</v>
      </c>
    </row>
    <row r="9451" spans="1:17" hidden="1" x14ac:dyDescent="0.3">
      <c r="A9451" t="s">
        <v>36575</v>
      </c>
      <c r="B9451" t="s">
        <v>36576</v>
      </c>
      <c r="C9451" s="1" t="str">
        <f t="shared" si="1282"/>
        <v>21:0687</v>
      </c>
      <c r="D9451" s="1" t="str">
        <f>HYPERLINK("http://geochem.nrcan.gc.ca/cdogs/content/svy/svy_e.htm", "")</f>
        <v/>
      </c>
      <c r="G9451" s="1" t="str">
        <f>HYPERLINK("http://geochem.nrcan.gc.ca/cdogs/content/cr_/cr_00086_e.htm", "86")</f>
        <v>86</v>
      </c>
      <c r="J9451" t="s">
        <v>11453</v>
      </c>
      <c r="K9451" t="s">
        <v>11454</v>
      </c>
      <c r="O9451">
        <v>0.55000000000000004</v>
      </c>
      <c r="P9451">
        <v>110</v>
      </c>
      <c r="Q9451">
        <v>7</v>
      </c>
    </row>
    <row r="9452" spans="1:17" hidden="1" x14ac:dyDescent="0.3">
      <c r="A9452" t="s">
        <v>36577</v>
      </c>
      <c r="B9452" t="s">
        <v>36578</v>
      </c>
      <c r="C9452" s="1" t="str">
        <f t="shared" si="1282"/>
        <v>21:0687</v>
      </c>
      <c r="D9452" s="1" t="str">
        <f t="shared" ref="D9452:D9469" si="1284">HYPERLINK("http://geochem.nrcan.gc.ca/cdogs/content/svy/svy210206_e.htm", "21:0206")</f>
        <v>21:0206</v>
      </c>
      <c r="E9452" t="s">
        <v>36579</v>
      </c>
      <c r="F9452" t="s">
        <v>36580</v>
      </c>
      <c r="H9452">
        <v>47.004586099999997</v>
      </c>
      <c r="I9452">
        <v>-67.079671000000005</v>
      </c>
      <c r="J9452" s="1" t="str">
        <f t="shared" ref="J9452:J9469" si="1285">HYPERLINK("http://geochem.nrcan.gc.ca/cdogs/content/kwd/kwd020018_e.htm", "Fluid (stream)")</f>
        <v>Fluid (stream)</v>
      </c>
      <c r="K9452" s="1" t="str">
        <f t="shared" ref="K9452:K9469" si="1286">HYPERLINK("http://geochem.nrcan.gc.ca/cdogs/content/kwd/kwd080007_e.htm", "Untreated Water")</f>
        <v>Untreated Water</v>
      </c>
      <c r="O9452">
        <v>2.5000000000000001E-2</v>
      </c>
      <c r="P9452">
        <v>40</v>
      </c>
      <c r="Q9452">
        <v>6.5</v>
      </c>
    </row>
    <row r="9453" spans="1:17" hidden="1" x14ac:dyDescent="0.3">
      <c r="A9453" t="s">
        <v>36581</v>
      </c>
      <c r="B9453" t="s">
        <v>36582</v>
      </c>
      <c r="C9453" s="1" t="str">
        <f t="shared" si="1282"/>
        <v>21:0687</v>
      </c>
      <c r="D9453" s="1" t="str">
        <f t="shared" si="1284"/>
        <v>21:0206</v>
      </c>
      <c r="E9453" t="s">
        <v>36583</v>
      </c>
      <c r="F9453" t="s">
        <v>36584</v>
      </c>
      <c r="H9453">
        <v>47.007604000000001</v>
      </c>
      <c r="I9453">
        <v>-67.076102800000001</v>
      </c>
      <c r="J9453" s="1" t="str">
        <f t="shared" si="1285"/>
        <v>Fluid (stream)</v>
      </c>
      <c r="K9453" s="1" t="str">
        <f t="shared" si="1286"/>
        <v>Untreated Water</v>
      </c>
      <c r="O9453">
        <v>2.5000000000000001E-2</v>
      </c>
      <c r="P9453">
        <v>40</v>
      </c>
      <c r="Q9453">
        <v>6.4</v>
      </c>
    </row>
    <row r="9454" spans="1:17" hidden="1" x14ac:dyDescent="0.3">
      <c r="A9454" t="s">
        <v>36585</v>
      </c>
      <c r="B9454" t="s">
        <v>36586</v>
      </c>
      <c r="C9454" s="1" t="str">
        <f t="shared" si="1282"/>
        <v>21:0687</v>
      </c>
      <c r="D9454" s="1" t="str">
        <f t="shared" si="1284"/>
        <v>21:0206</v>
      </c>
      <c r="E9454" t="s">
        <v>36587</v>
      </c>
      <c r="F9454" t="s">
        <v>36588</v>
      </c>
      <c r="H9454">
        <v>47.0286124</v>
      </c>
      <c r="I9454">
        <v>-67.065121599999998</v>
      </c>
      <c r="J9454" s="1" t="str">
        <f t="shared" si="1285"/>
        <v>Fluid (stream)</v>
      </c>
      <c r="K9454" s="1" t="str">
        <f t="shared" si="1286"/>
        <v>Untreated Water</v>
      </c>
      <c r="O9454">
        <v>2.5000000000000001E-2</v>
      </c>
      <c r="P9454">
        <v>50</v>
      </c>
      <c r="Q9454">
        <v>6.2</v>
      </c>
    </row>
    <row r="9455" spans="1:17" hidden="1" x14ac:dyDescent="0.3">
      <c r="A9455" t="s">
        <v>36589</v>
      </c>
      <c r="B9455" t="s">
        <v>36590</v>
      </c>
      <c r="C9455" s="1" t="str">
        <f t="shared" si="1282"/>
        <v>21:0687</v>
      </c>
      <c r="D9455" s="1" t="str">
        <f t="shared" si="1284"/>
        <v>21:0206</v>
      </c>
      <c r="E9455" t="s">
        <v>36591</v>
      </c>
      <c r="F9455" t="s">
        <v>36592</v>
      </c>
      <c r="H9455">
        <v>47.020066499999999</v>
      </c>
      <c r="I9455">
        <v>-67.039402100000004</v>
      </c>
      <c r="J9455" s="1" t="str">
        <f t="shared" si="1285"/>
        <v>Fluid (stream)</v>
      </c>
      <c r="K9455" s="1" t="str">
        <f t="shared" si="1286"/>
        <v>Untreated Water</v>
      </c>
      <c r="O9455">
        <v>2.5000000000000001E-2</v>
      </c>
      <c r="P9455">
        <v>40</v>
      </c>
      <c r="Q9455">
        <v>6.6</v>
      </c>
    </row>
    <row r="9456" spans="1:17" hidden="1" x14ac:dyDescent="0.3">
      <c r="A9456" t="s">
        <v>36593</v>
      </c>
      <c r="B9456" t="s">
        <v>36594</v>
      </c>
      <c r="C9456" s="1" t="str">
        <f t="shared" si="1282"/>
        <v>21:0687</v>
      </c>
      <c r="D9456" s="1" t="str">
        <f t="shared" si="1284"/>
        <v>21:0206</v>
      </c>
      <c r="E9456" t="s">
        <v>36595</v>
      </c>
      <c r="F9456" t="s">
        <v>36596</v>
      </c>
      <c r="H9456">
        <v>47.0254318</v>
      </c>
      <c r="I9456">
        <v>-67.049510100000006</v>
      </c>
      <c r="J9456" s="1" t="str">
        <f t="shared" si="1285"/>
        <v>Fluid (stream)</v>
      </c>
      <c r="K9456" s="1" t="str">
        <f t="shared" si="1286"/>
        <v>Untreated Water</v>
      </c>
      <c r="O9456">
        <v>2.5000000000000001E-2</v>
      </c>
      <c r="P9456">
        <v>40</v>
      </c>
      <c r="Q9456">
        <v>6.7</v>
      </c>
    </row>
    <row r="9457" spans="1:17" hidden="1" x14ac:dyDescent="0.3">
      <c r="A9457" t="s">
        <v>36597</v>
      </c>
      <c r="B9457" t="s">
        <v>36598</v>
      </c>
      <c r="C9457" s="1" t="str">
        <f t="shared" si="1282"/>
        <v>21:0687</v>
      </c>
      <c r="D9457" s="1" t="str">
        <f t="shared" si="1284"/>
        <v>21:0206</v>
      </c>
      <c r="E9457" t="s">
        <v>36599</v>
      </c>
      <c r="F9457" t="s">
        <v>36600</v>
      </c>
      <c r="H9457">
        <v>47.034987999999998</v>
      </c>
      <c r="I9457">
        <v>-67.0383815</v>
      </c>
      <c r="J9457" s="1" t="str">
        <f t="shared" si="1285"/>
        <v>Fluid (stream)</v>
      </c>
      <c r="K9457" s="1" t="str">
        <f t="shared" si="1286"/>
        <v>Untreated Water</v>
      </c>
      <c r="O9457">
        <v>2.5000000000000001E-2</v>
      </c>
      <c r="P9457">
        <v>40</v>
      </c>
      <c r="Q9457">
        <v>6.7</v>
      </c>
    </row>
    <row r="9458" spans="1:17" hidden="1" x14ac:dyDescent="0.3">
      <c r="A9458" t="s">
        <v>36601</v>
      </c>
      <c r="B9458" t="s">
        <v>36602</v>
      </c>
      <c r="C9458" s="1" t="str">
        <f t="shared" si="1282"/>
        <v>21:0687</v>
      </c>
      <c r="D9458" s="1" t="str">
        <f t="shared" si="1284"/>
        <v>21:0206</v>
      </c>
      <c r="E9458" t="s">
        <v>36603</v>
      </c>
      <c r="F9458" t="s">
        <v>36604</v>
      </c>
      <c r="H9458">
        <v>47.035457299999997</v>
      </c>
      <c r="I9458">
        <v>-67.063307800000004</v>
      </c>
      <c r="J9458" s="1" t="str">
        <f t="shared" si="1285"/>
        <v>Fluid (stream)</v>
      </c>
      <c r="K9458" s="1" t="str">
        <f t="shared" si="1286"/>
        <v>Untreated Water</v>
      </c>
      <c r="O9458">
        <v>2.5000000000000001E-2</v>
      </c>
      <c r="P9458">
        <v>40</v>
      </c>
      <c r="Q9458">
        <v>6.8</v>
      </c>
    </row>
    <row r="9459" spans="1:17" hidden="1" x14ac:dyDescent="0.3">
      <c r="A9459" t="s">
        <v>36605</v>
      </c>
      <c r="B9459" t="s">
        <v>36606</v>
      </c>
      <c r="C9459" s="1" t="str">
        <f t="shared" si="1282"/>
        <v>21:0687</v>
      </c>
      <c r="D9459" s="1" t="str">
        <f t="shared" si="1284"/>
        <v>21:0206</v>
      </c>
      <c r="E9459" t="s">
        <v>36607</v>
      </c>
      <c r="F9459" t="s">
        <v>36608</v>
      </c>
      <c r="H9459">
        <v>47.045465700000001</v>
      </c>
      <c r="I9459">
        <v>-67.045896499999998</v>
      </c>
      <c r="J9459" s="1" t="str">
        <f t="shared" si="1285"/>
        <v>Fluid (stream)</v>
      </c>
      <c r="K9459" s="1" t="str">
        <f t="shared" si="1286"/>
        <v>Untreated Water</v>
      </c>
      <c r="O9459">
        <v>2.5000000000000001E-2</v>
      </c>
      <c r="P9459">
        <v>50</v>
      </c>
      <c r="Q9459">
        <v>6.6</v>
      </c>
    </row>
    <row r="9460" spans="1:17" hidden="1" x14ac:dyDescent="0.3">
      <c r="A9460" t="s">
        <v>36609</v>
      </c>
      <c r="B9460" t="s">
        <v>36610</v>
      </c>
      <c r="C9460" s="1" t="str">
        <f t="shared" si="1282"/>
        <v>21:0687</v>
      </c>
      <c r="D9460" s="1" t="str">
        <f t="shared" si="1284"/>
        <v>21:0206</v>
      </c>
      <c r="E9460" t="s">
        <v>36611</v>
      </c>
      <c r="F9460" t="s">
        <v>36612</v>
      </c>
      <c r="H9460">
        <v>47.046477299999999</v>
      </c>
      <c r="I9460">
        <v>-67.046636300000003</v>
      </c>
      <c r="J9460" s="1" t="str">
        <f t="shared" si="1285"/>
        <v>Fluid (stream)</v>
      </c>
      <c r="K9460" s="1" t="str">
        <f t="shared" si="1286"/>
        <v>Untreated Water</v>
      </c>
      <c r="O9460">
        <v>2.5000000000000001E-2</v>
      </c>
      <c r="P9460">
        <v>40</v>
      </c>
      <c r="Q9460">
        <v>6.7</v>
      </c>
    </row>
    <row r="9461" spans="1:17" hidden="1" x14ac:dyDescent="0.3">
      <c r="A9461" t="s">
        <v>36613</v>
      </c>
      <c r="B9461" t="s">
        <v>36614</v>
      </c>
      <c r="C9461" s="1" t="str">
        <f t="shared" si="1282"/>
        <v>21:0687</v>
      </c>
      <c r="D9461" s="1" t="str">
        <f t="shared" si="1284"/>
        <v>21:0206</v>
      </c>
      <c r="E9461" t="s">
        <v>36615</v>
      </c>
      <c r="F9461" t="s">
        <v>36616</v>
      </c>
      <c r="H9461">
        <v>47.047887799999998</v>
      </c>
      <c r="I9461">
        <v>-67.033353099999999</v>
      </c>
      <c r="J9461" s="1" t="str">
        <f t="shared" si="1285"/>
        <v>Fluid (stream)</v>
      </c>
      <c r="K9461" s="1" t="str">
        <f t="shared" si="1286"/>
        <v>Untreated Water</v>
      </c>
      <c r="O9461">
        <v>2.5000000000000001E-2</v>
      </c>
      <c r="P9461">
        <v>30</v>
      </c>
      <c r="Q9461">
        <v>6.8</v>
      </c>
    </row>
    <row r="9462" spans="1:17" hidden="1" x14ac:dyDescent="0.3">
      <c r="A9462" t="s">
        <v>36617</v>
      </c>
      <c r="B9462" t="s">
        <v>36618</v>
      </c>
      <c r="C9462" s="1" t="str">
        <f t="shared" si="1282"/>
        <v>21:0687</v>
      </c>
      <c r="D9462" s="1" t="str">
        <f t="shared" si="1284"/>
        <v>21:0206</v>
      </c>
      <c r="E9462" t="s">
        <v>36619</v>
      </c>
      <c r="F9462" t="s">
        <v>36620</v>
      </c>
      <c r="H9462">
        <v>47.046593899999998</v>
      </c>
      <c r="I9462">
        <v>-67.031899800000005</v>
      </c>
      <c r="J9462" s="1" t="str">
        <f t="shared" si="1285"/>
        <v>Fluid (stream)</v>
      </c>
      <c r="K9462" s="1" t="str">
        <f t="shared" si="1286"/>
        <v>Untreated Water</v>
      </c>
      <c r="O9462">
        <v>2.5000000000000001E-2</v>
      </c>
      <c r="P9462">
        <v>30</v>
      </c>
      <c r="Q9462">
        <v>6.8</v>
      </c>
    </row>
    <row r="9463" spans="1:17" hidden="1" x14ac:dyDescent="0.3">
      <c r="A9463" t="s">
        <v>36621</v>
      </c>
      <c r="B9463" t="s">
        <v>36622</v>
      </c>
      <c r="C9463" s="1" t="str">
        <f t="shared" si="1282"/>
        <v>21:0687</v>
      </c>
      <c r="D9463" s="1" t="str">
        <f t="shared" si="1284"/>
        <v>21:0206</v>
      </c>
      <c r="E9463" t="s">
        <v>36623</v>
      </c>
      <c r="F9463" t="s">
        <v>36624</v>
      </c>
      <c r="H9463">
        <v>47.044739</v>
      </c>
      <c r="I9463">
        <v>-67.023476500000001</v>
      </c>
      <c r="J9463" s="1" t="str">
        <f t="shared" si="1285"/>
        <v>Fluid (stream)</v>
      </c>
      <c r="K9463" s="1" t="str">
        <f t="shared" si="1286"/>
        <v>Untreated Water</v>
      </c>
      <c r="O9463">
        <v>2.5000000000000001E-2</v>
      </c>
      <c r="P9463">
        <v>50</v>
      </c>
      <c r="Q9463">
        <v>6.8</v>
      </c>
    </row>
    <row r="9464" spans="1:17" hidden="1" x14ac:dyDescent="0.3">
      <c r="A9464" t="s">
        <v>36625</v>
      </c>
      <c r="B9464" t="s">
        <v>36626</v>
      </c>
      <c r="C9464" s="1" t="str">
        <f t="shared" si="1282"/>
        <v>21:0687</v>
      </c>
      <c r="D9464" s="1" t="str">
        <f t="shared" si="1284"/>
        <v>21:0206</v>
      </c>
      <c r="E9464" t="s">
        <v>36627</v>
      </c>
      <c r="F9464" t="s">
        <v>36628</v>
      </c>
      <c r="H9464">
        <v>47.062960099999998</v>
      </c>
      <c r="I9464">
        <v>-67.061231699999993</v>
      </c>
      <c r="J9464" s="1" t="str">
        <f t="shared" si="1285"/>
        <v>Fluid (stream)</v>
      </c>
      <c r="K9464" s="1" t="str">
        <f t="shared" si="1286"/>
        <v>Untreated Water</v>
      </c>
      <c r="O9464">
        <v>2.5000000000000001E-2</v>
      </c>
      <c r="P9464">
        <v>40</v>
      </c>
      <c r="Q9464">
        <v>6.8</v>
      </c>
    </row>
    <row r="9465" spans="1:17" hidden="1" x14ac:dyDescent="0.3">
      <c r="A9465" t="s">
        <v>36629</v>
      </c>
      <c r="B9465" t="s">
        <v>36630</v>
      </c>
      <c r="C9465" s="1" t="str">
        <f t="shared" si="1282"/>
        <v>21:0687</v>
      </c>
      <c r="D9465" s="1" t="str">
        <f t="shared" si="1284"/>
        <v>21:0206</v>
      </c>
      <c r="E9465" t="s">
        <v>36631</v>
      </c>
      <c r="F9465" t="s">
        <v>36632</v>
      </c>
      <c r="H9465">
        <v>47.0674639</v>
      </c>
      <c r="I9465">
        <v>-67.064137200000005</v>
      </c>
      <c r="J9465" s="1" t="str">
        <f t="shared" si="1285"/>
        <v>Fluid (stream)</v>
      </c>
      <c r="K9465" s="1" t="str">
        <f t="shared" si="1286"/>
        <v>Untreated Water</v>
      </c>
      <c r="O9465">
        <v>2.5000000000000001E-2</v>
      </c>
      <c r="P9465">
        <v>30</v>
      </c>
      <c r="Q9465">
        <v>6.7</v>
      </c>
    </row>
    <row r="9466" spans="1:17" hidden="1" x14ac:dyDescent="0.3">
      <c r="A9466" t="s">
        <v>36633</v>
      </c>
      <c r="B9466" t="s">
        <v>36634</v>
      </c>
      <c r="C9466" s="1" t="str">
        <f t="shared" si="1282"/>
        <v>21:0687</v>
      </c>
      <c r="D9466" s="1" t="str">
        <f t="shared" si="1284"/>
        <v>21:0206</v>
      </c>
      <c r="E9466" t="s">
        <v>36635</v>
      </c>
      <c r="F9466" t="s">
        <v>36636</v>
      </c>
      <c r="H9466">
        <v>47.075254800000003</v>
      </c>
      <c r="I9466">
        <v>-67.031779499999999</v>
      </c>
      <c r="J9466" s="1" t="str">
        <f t="shared" si="1285"/>
        <v>Fluid (stream)</v>
      </c>
      <c r="K9466" s="1" t="str">
        <f t="shared" si="1286"/>
        <v>Untreated Water</v>
      </c>
      <c r="O9466">
        <v>2.5000000000000001E-2</v>
      </c>
      <c r="P9466">
        <v>40</v>
      </c>
      <c r="Q9466">
        <v>6.7</v>
      </c>
    </row>
    <row r="9467" spans="1:17" hidden="1" x14ac:dyDescent="0.3">
      <c r="A9467" t="s">
        <v>36637</v>
      </c>
      <c r="B9467" t="s">
        <v>36638</v>
      </c>
      <c r="C9467" s="1" t="str">
        <f t="shared" si="1282"/>
        <v>21:0687</v>
      </c>
      <c r="D9467" s="1" t="str">
        <f t="shared" si="1284"/>
        <v>21:0206</v>
      </c>
      <c r="E9467" t="s">
        <v>36639</v>
      </c>
      <c r="F9467" t="s">
        <v>36640</v>
      </c>
      <c r="H9467">
        <v>47.0821775</v>
      </c>
      <c r="I9467">
        <v>-67.035055200000002</v>
      </c>
      <c r="J9467" s="1" t="str">
        <f t="shared" si="1285"/>
        <v>Fluid (stream)</v>
      </c>
      <c r="K9467" s="1" t="str">
        <f t="shared" si="1286"/>
        <v>Untreated Water</v>
      </c>
      <c r="O9467">
        <v>2.5000000000000001E-2</v>
      </c>
      <c r="P9467">
        <v>30</v>
      </c>
      <c r="Q9467">
        <v>6.7</v>
      </c>
    </row>
    <row r="9468" spans="1:17" hidden="1" x14ac:dyDescent="0.3">
      <c r="A9468" t="s">
        <v>36641</v>
      </c>
      <c r="B9468" t="s">
        <v>36642</v>
      </c>
      <c r="C9468" s="1" t="str">
        <f t="shared" si="1282"/>
        <v>21:0687</v>
      </c>
      <c r="D9468" s="1" t="str">
        <f t="shared" si="1284"/>
        <v>21:0206</v>
      </c>
      <c r="E9468" t="s">
        <v>36643</v>
      </c>
      <c r="F9468" t="s">
        <v>36644</v>
      </c>
      <c r="H9468">
        <v>47.086229500000002</v>
      </c>
      <c r="I9468">
        <v>-67.034142000000003</v>
      </c>
      <c r="J9468" s="1" t="str">
        <f t="shared" si="1285"/>
        <v>Fluid (stream)</v>
      </c>
      <c r="K9468" s="1" t="str">
        <f t="shared" si="1286"/>
        <v>Untreated Water</v>
      </c>
      <c r="O9468">
        <v>2.5000000000000001E-2</v>
      </c>
      <c r="P9468">
        <v>40</v>
      </c>
      <c r="Q9468">
        <v>6.8</v>
      </c>
    </row>
    <row r="9469" spans="1:17" hidden="1" x14ac:dyDescent="0.3">
      <c r="A9469" t="s">
        <v>36645</v>
      </c>
      <c r="B9469" t="s">
        <v>36646</v>
      </c>
      <c r="C9469" s="1" t="str">
        <f t="shared" si="1282"/>
        <v>21:0687</v>
      </c>
      <c r="D9469" s="1" t="str">
        <f t="shared" si="1284"/>
        <v>21:0206</v>
      </c>
      <c r="E9469" t="s">
        <v>36647</v>
      </c>
      <c r="F9469" t="s">
        <v>36648</v>
      </c>
      <c r="H9469">
        <v>47.080471500000002</v>
      </c>
      <c r="I9469">
        <v>-67.022207499999993</v>
      </c>
      <c r="J9469" s="1" t="str">
        <f t="shared" si="1285"/>
        <v>Fluid (stream)</v>
      </c>
      <c r="K9469" s="1" t="str">
        <f t="shared" si="1286"/>
        <v>Untreated Water</v>
      </c>
      <c r="O9469">
        <v>2.5000000000000001E-2</v>
      </c>
      <c r="P9469">
        <v>50</v>
      </c>
      <c r="Q9469">
        <v>6.8</v>
      </c>
    </row>
    <row r="9470" spans="1:17" hidden="1" x14ac:dyDescent="0.3">
      <c r="A9470" t="s">
        <v>36649</v>
      </c>
      <c r="B9470" t="s">
        <v>36650</v>
      </c>
      <c r="C9470" s="1" t="str">
        <f t="shared" si="1282"/>
        <v>21:0687</v>
      </c>
      <c r="D9470" s="1" t="str">
        <f>HYPERLINK("http://geochem.nrcan.gc.ca/cdogs/content/svy/svy_e.htm", "")</f>
        <v/>
      </c>
      <c r="G9470" s="1" t="str">
        <f>HYPERLINK("http://geochem.nrcan.gc.ca/cdogs/content/cr_/cr_00084_e.htm", "84")</f>
        <v>84</v>
      </c>
      <c r="J9470" t="s">
        <v>11453</v>
      </c>
      <c r="K9470" t="s">
        <v>11454</v>
      </c>
      <c r="O9470">
        <v>0.23</v>
      </c>
      <c r="P9470">
        <v>50</v>
      </c>
      <c r="Q9470">
        <v>7</v>
      </c>
    </row>
    <row r="9471" spans="1:17" hidden="1" x14ac:dyDescent="0.3">
      <c r="A9471" t="s">
        <v>36651</v>
      </c>
      <c r="B9471" t="s">
        <v>36652</v>
      </c>
      <c r="C9471" s="1" t="str">
        <f t="shared" si="1282"/>
        <v>21:0687</v>
      </c>
      <c r="D9471" s="1" t="str">
        <f t="shared" ref="D9471:D9494" si="1287">HYPERLINK("http://geochem.nrcan.gc.ca/cdogs/content/svy/svy210206_e.htm", "21:0206")</f>
        <v>21:0206</v>
      </c>
      <c r="E9471" t="s">
        <v>36647</v>
      </c>
      <c r="F9471" t="s">
        <v>36653</v>
      </c>
      <c r="H9471">
        <v>47.080471500000002</v>
      </c>
      <c r="I9471">
        <v>-67.022207499999993</v>
      </c>
      <c r="J9471" s="1" t="str">
        <f t="shared" ref="J9471:J9494" si="1288">HYPERLINK("http://geochem.nrcan.gc.ca/cdogs/content/kwd/kwd020018_e.htm", "Fluid (stream)")</f>
        <v>Fluid (stream)</v>
      </c>
      <c r="K9471" s="1" t="str">
        <f t="shared" ref="K9471:K9494" si="1289">HYPERLINK("http://geochem.nrcan.gc.ca/cdogs/content/kwd/kwd080007_e.htm", "Untreated Water")</f>
        <v>Untreated Water</v>
      </c>
      <c r="O9471">
        <v>2.5000000000000001E-2</v>
      </c>
      <c r="P9471">
        <v>30</v>
      </c>
      <c r="Q9471">
        <v>7</v>
      </c>
    </row>
    <row r="9472" spans="1:17" hidden="1" x14ac:dyDescent="0.3">
      <c r="A9472" t="s">
        <v>36654</v>
      </c>
      <c r="B9472" t="s">
        <v>36655</v>
      </c>
      <c r="C9472" s="1" t="str">
        <f t="shared" si="1282"/>
        <v>21:0687</v>
      </c>
      <c r="D9472" s="1" t="str">
        <f t="shared" si="1287"/>
        <v>21:0206</v>
      </c>
      <c r="E9472" t="s">
        <v>36656</v>
      </c>
      <c r="F9472" t="s">
        <v>36657</v>
      </c>
      <c r="H9472">
        <v>47.007310400000001</v>
      </c>
      <c r="I9472">
        <v>-67.132801900000004</v>
      </c>
      <c r="J9472" s="1" t="str">
        <f t="shared" si="1288"/>
        <v>Fluid (stream)</v>
      </c>
      <c r="K9472" s="1" t="str">
        <f t="shared" si="1289"/>
        <v>Untreated Water</v>
      </c>
      <c r="O9472">
        <v>2.5000000000000001E-2</v>
      </c>
      <c r="P9472">
        <v>30</v>
      </c>
      <c r="Q9472">
        <v>6.9</v>
      </c>
    </row>
    <row r="9473" spans="1:17" hidden="1" x14ac:dyDescent="0.3">
      <c r="A9473" t="s">
        <v>36658</v>
      </c>
      <c r="B9473" t="s">
        <v>36659</v>
      </c>
      <c r="C9473" s="1" t="str">
        <f t="shared" si="1282"/>
        <v>21:0687</v>
      </c>
      <c r="D9473" s="1" t="str">
        <f t="shared" si="1287"/>
        <v>21:0206</v>
      </c>
      <c r="E9473" t="s">
        <v>36660</v>
      </c>
      <c r="F9473" t="s">
        <v>36661</v>
      </c>
      <c r="H9473">
        <v>47.0095788</v>
      </c>
      <c r="I9473">
        <v>-67.130630999999994</v>
      </c>
      <c r="J9473" s="1" t="str">
        <f t="shared" si="1288"/>
        <v>Fluid (stream)</v>
      </c>
      <c r="K9473" s="1" t="str">
        <f t="shared" si="1289"/>
        <v>Untreated Water</v>
      </c>
      <c r="O9473">
        <v>2.5000000000000001E-2</v>
      </c>
      <c r="P9473">
        <v>50</v>
      </c>
      <c r="Q9473">
        <v>6.9</v>
      </c>
    </row>
    <row r="9474" spans="1:17" hidden="1" x14ac:dyDescent="0.3">
      <c r="A9474" t="s">
        <v>36662</v>
      </c>
      <c r="B9474" t="s">
        <v>36663</v>
      </c>
      <c r="C9474" s="1" t="str">
        <f t="shared" si="1282"/>
        <v>21:0687</v>
      </c>
      <c r="D9474" s="1" t="str">
        <f t="shared" si="1287"/>
        <v>21:0206</v>
      </c>
      <c r="E9474" t="s">
        <v>36664</v>
      </c>
      <c r="F9474" t="s">
        <v>36665</v>
      </c>
      <c r="H9474">
        <v>47.014239799999999</v>
      </c>
      <c r="I9474">
        <v>-67.120705400000006</v>
      </c>
      <c r="J9474" s="1" t="str">
        <f t="shared" si="1288"/>
        <v>Fluid (stream)</v>
      </c>
      <c r="K9474" s="1" t="str">
        <f t="shared" si="1289"/>
        <v>Untreated Water</v>
      </c>
      <c r="O9474">
        <v>2.5000000000000001E-2</v>
      </c>
      <c r="P9474">
        <v>40</v>
      </c>
      <c r="Q9474">
        <v>7</v>
      </c>
    </row>
    <row r="9475" spans="1:17" hidden="1" x14ac:dyDescent="0.3">
      <c r="A9475" t="s">
        <v>36666</v>
      </c>
      <c r="B9475" t="s">
        <v>36667</v>
      </c>
      <c r="C9475" s="1" t="str">
        <f t="shared" si="1282"/>
        <v>21:0687</v>
      </c>
      <c r="D9475" s="1" t="str">
        <f t="shared" si="1287"/>
        <v>21:0206</v>
      </c>
      <c r="E9475" t="s">
        <v>36668</v>
      </c>
      <c r="F9475" t="s">
        <v>36669</v>
      </c>
      <c r="H9475">
        <v>47.016268500000002</v>
      </c>
      <c r="I9475">
        <v>-67.099147099999996</v>
      </c>
      <c r="J9475" s="1" t="str">
        <f t="shared" si="1288"/>
        <v>Fluid (stream)</v>
      </c>
      <c r="K9475" s="1" t="str">
        <f t="shared" si="1289"/>
        <v>Untreated Water</v>
      </c>
      <c r="O9475">
        <v>2.5000000000000001E-2</v>
      </c>
      <c r="P9475">
        <v>50</v>
      </c>
      <c r="Q9475">
        <v>6.9</v>
      </c>
    </row>
    <row r="9476" spans="1:17" hidden="1" x14ac:dyDescent="0.3">
      <c r="A9476" t="s">
        <v>36670</v>
      </c>
      <c r="B9476" t="s">
        <v>36671</v>
      </c>
      <c r="C9476" s="1" t="str">
        <f t="shared" si="1282"/>
        <v>21:0687</v>
      </c>
      <c r="D9476" s="1" t="str">
        <f t="shared" si="1287"/>
        <v>21:0206</v>
      </c>
      <c r="E9476" t="s">
        <v>36672</v>
      </c>
      <c r="F9476" t="s">
        <v>36673</v>
      </c>
      <c r="H9476">
        <v>47.015588000000001</v>
      </c>
      <c r="I9476">
        <v>-67.145973900000001</v>
      </c>
      <c r="J9476" s="1" t="str">
        <f t="shared" si="1288"/>
        <v>Fluid (stream)</v>
      </c>
      <c r="K9476" s="1" t="str">
        <f t="shared" si="1289"/>
        <v>Untreated Water</v>
      </c>
      <c r="O9476">
        <v>2.5000000000000001E-2</v>
      </c>
      <c r="P9476">
        <v>40</v>
      </c>
      <c r="Q9476">
        <v>6.8</v>
      </c>
    </row>
    <row r="9477" spans="1:17" hidden="1" x14ac:dyDescent="0.3">
      <c r="A9477" t="s">
        <v>36674</v>
      </c>
      <c r="B9477" t="s">
        <v>36675</v>
      </c>
      <c r="C9477" s="1" t="str">
        <f t="shared" si="1282"/>
        <v>21:0687</v>
      </c>
      <c r="D9477" s="1" t="str">
        <f t="shared" si="1287"/>
        <v>21:0206</v>
      </c>
      <c r="E9477" t="s">
        <v>36676</v>
      </c>
      <c r="F9477" t="s">
        <v>36677</v>
      </c>
      <c r="H9477">
        <v>47.028935400000002</v>
      </c>
      <c r="I9477">
        <v>-67.129481299999995</v>
      </c>
      <c r="J9477" s="1" t="str">
        <f t="shared" si="1288"/>
        <v>Fluid (stream)</v>
      </c>
      <c r="K9477" s="1" t="str">
        <f t="shared" si="1289"/>
        <v>Untreated Water</v>
      </c>
      <c r="O9477">
        <v>2.5000000000000001E-2</v>
      </c>
      <c r="P9477">
        <v>60</v>
      </c>
      <c r="Q9477">
        <v>6.7</v>
      </c>
    </row>
    <row r="9478" spans="1:17" hidden="1" x14ac:dyDescent="0.3">
      <c r="A9478" t="s">
        <v>36678</v>
      </c>
      <c r="B9478" t="s">
        <v>36679</v>
      </c>
      <c r="C9478" s="1" t="str">
        <f t="shared" si="1282"/>
        <v>21:0687</v>
      </c>
      <c r="D9478" s="1" t="str">
        <f t="shared" si="1287"/>
        <v>21:0206</v>
      </c>
      <c r="E9478" t="s">
        <v>36680</v>
      </c>
      <c r="F9478" t="s">
        <v>36681</v>
      </c>
      <c r="H9478">
        <v>47.030613500000001</v>
      </c>
      <c r="I9478">
        <v>-67.130291400000004</v>
      </c>
      <c r="J9478" s="1" t="str">
        <f t="shared" si="1288"/>
        <v>Fluid (stream)</v>
      </c>
      <c r="K9478" s="1" t="str">
        <f t="shared" si="1289"/>
        <v>Untreated Water</v>
      </c>
      <c r="O9478">
        <v>2.5000000000000001E-2</v>
      </c>
      <c r="P9478">
        <v>60</v>
      </c>
      <c r="Q9478">
        <v>6.7</v>
      </c>
    </row>
    <row r="9479" spans="1:17" hidden="1" x14ac:dyDescent="0.3">
      <c r="A9479" t="s">
        <v>36682</v>
      </c>
      <c r="B9479" t="s">
        <v>36683</v>
      </c>
      <c r="C9479" s="1" t="str">
        <f t="shared" si="1282"/>
        <v>21:0687</v>
      </c>
      <c r="D9479" s="1" t="str">
        <f t="shared" si="1287"/>
        <v>21:0206</v>
      </c>
      <c r="E9479" t="s">
        <v>36684</v>
      </c>
      <c r="F9479" t="s">
        <v>36685</v>
      </c>
      <c r="H9479">
        <v>47.028290900000002</v>
      </c>
      <c r="I9479">
        <v>-67.138519200000005</v>
      </c>
      <c r="J9479" s="1" t="str">
        <f t="shared" si="1288"/>
        <v>Fluid (stream)</v>
      </c>
      <c r="K9479" s="1" t="str">
        <f t="shared" si="1289"/>
        <v>Untreated Water</v>
      </c>
      <c r="O9479">
        <v>2.5000000000000001E-2</v>
      </c>
      <c r="P9479">
        <v>50</v>
      </c>
      <c r="Q9479">
        <v>6.8</v>
      </c>
    </row>
    <row r="9480" spans="1:17" hidden="1" x14ac:dyDescent="0.3">
      <c r="A9480" t="s">
        <v>36686</v>
      </c>
      <c r="B9480" t="s">
        <v>36687</v>
      </c>
      <c r="C9480" s="1" t="str">
        <f t="shared" si="1282"/>
        <v>21:0687</v>
      </c>
      <c r="D9480" s="1" t="str">
        <f t="shared" si="1287"/>
        <v>21:0206</v>
      </c>
      <c r="E9480" t="s">
        <v>36688</v>
      </c>
      <c r="F9480" t="s">
        <v>36689</v>
      </c>
      <c r="H9480">
        <v>47.025306399999998</v>
      </c>
      <c r="I9480">
        <v>-67.120553799999996</v>
      </c>
      <c r="J9480" s="1" t="str">
        <f t="shared" si="1288"/>
        <v>Fluid (stream)</v>
      </c>
      <c r="K9480" s="1" t="str">
        <f t="shared" si="1289"/>
        <v>Untreated Water</v>
      </c>
      <c r="O9480">
        <v>2.5000000000000001E-2</v>
      </c>
      <c r="P9480">
        <v>60</v>
      </c>
      <c r="Q9480">
        <v>6.6</v>
      </c>
    </row>
    <row r="9481" spans="1:17" hidden="1" x14ac:dyDescent="0.3">
      <c r="A9481" t="s">
        <v>36690</v>
      </c>
      <c r="B9481" t="s">
        <v>36691</v>
      </c>
      <c r="C9481" s="1" t="str">
        <f t="shared" si="1282"/>
        <v>21:0687</v>
      </c>
      <c r="D9481" s="1" t="str">
        <f t="shared" si="1287"/>
        <v>21:0206</v>
      </c>
      <c r="E9481" t="s">
        <v>36692</v>
      </c>
      <c r="F9481" t="s">
        <v>36693</v>
      </c>
      <c r="H9481">
        <v>47.037022399999998</v>
      </c>
      <c r="I9481">
        <v>-67.110651799999999</v>
      </c>
      <c r="J9481" s="1" t="str">
        <f t="shared" si="1288"/>
        <v>Fluid (stream)</v>
      </c>
      <c r="K9481" s="1" t="str">
        <f t="shared" si="1289"/>
        <v>Untreated Water</v>
      </c>
      <c r="O9481">
        <v>2.5000000000000001E-2</v>
      </c>
      <c r="P9481">
        <v>50</v>
      </c>
      <c r="Q9481">
        <v>6.6</v>
      </c>
    </row>
    <row r="9482" spans="1:17" hidden="1" x14ac:dyDescent="0.3">
      <c r="A9482" t="s">
        <v>36694</v>
      </c>
      <c r="B9482" t="s">
        <v>36695</v>
      </c>
      <c r="C9482" s="1" t="str">
        <f t="shared" si="1282"/>
        <v>21:0687</v>
      </c>
      <c r="D9482" s="1" t="str">
        <f t="shared" si="1287"/>
        <v>21:0206</v>
      </c>
      <c r="E9482" t="s">
        <v>36696</v>
      </c>
      <c r="F9482" t="s">
        <v>36697</v>
      </c>
      <c r="H9482">
        <v>47.1174228</v>
      </c>
      <c r="I9482">
        <v>-67.005651400000005</v>
      </c>
      <c r="J9482" s="1" t="str">
        <f t="shared" si="1288"/>
        <v>Fluid (stream)</v>
      </c>
      <c r="K9482" s="1" t="str">
        <f t="shared" si="1289"/>
        <v>Untreated Water</v>
      </c>
      <c r="O9482">
        <v>2.5000000000000001E-2</v>
      </c>
      <c r="P9482">
        <v>60</v>
      </c>
      <c r="Q9482">
        <v>6.7</v>
      </c>
    </row>
    <row r="9483" spans="1:17" hidden="1" x14ac:dyDescent="0.3">
      <c r="A9483" t="s">
        <v>36698</v>
      </c>
      <c r="B9483" t="s">
        <v>36699</v>
      </c>
      <c r="C9483" s="1" t="str">
        <f t="shared" si="1282"/>
        <v>21:0687</v>
      </c>
      <c r="D9483" s="1" t="str">
        <f t="shared" si="1287"/>
        <v>21:0206</v>
      </c>
      <c r="E9483" t="s">
        <v>36700</v>
      </c>
      <c r="F9483" t="s">
        <v>36701</v>
      </c>
      <c r="H9483">
        <v>47.124852500000003</v>
      </c>
      <c r="I9483">
        <v>-67.005966999999998</v>
      </c>
      <c r="J9483" s="1" t="str">
        <f t="shared" si="1288"/>
        <v>Fluid (stream)</v>
      </c>
      <c r="K9483" s="1" t="str">
        <f t="shared" si="1289"/>
        <v>Untreated Water</v>
      </c>
      <c r="O9483">
        <v>2.5000000000000001E-2</v>
      </c>
      <c r="P9483">
        <v>60</v>
      </c>
      <c r="Q9483">
        <v>6.7</v>
      </c>
    </row>
    <row r="9484" spans="1:17" hidden="1" x14ac:dyDescent="0.3">
      <c r="A9484" t="s">
        <v>36702</v>
      </c>
      <c r="B9484" t="s">
        <v>36703</v>
      </c>
      <c r="C9484" s="1" t="str">
        <f t="shared" si="1282"/>
        <v>21:0687</v>
      </c>
      <c r="D9484" s="1" t="str">
        <f t="shared" si="1287"/>
        <v>21:0206</v>
      </c>
      <c r="E9484" t="s">
        <v>36704</v>
      </c>
      <c r="F9484" t="s">
        <v>36705</v>
      </c>
      <c r="H9484">
        <v>47.126769099999997</v>
      </c>
      <c r="I9484">
        <v>-67.006989700000005</v>
      </c>
      <c r="J9484" s="1" t="str">
        <f t="shared" si="1288"/>
        <v>Fluid (stream)</v>
      </c>
      <c r="K9484" s="1" t="str">
        <f t="shared" si="1289"/>
        <v>Untreated Water</v>
      </c>
      <c r="O9484">
        <v>2.5000000000000001E-2</v>
      </c>
      <c r="P9484">
        <v>60</v>
      </c>
      <c r="Q9484">
        <v>6.8</v>
      </c>
    </row>
    <row r="9485" spans="1:17" hidden="1" x14ac:dyDescent="0.3">
      <c r="A9485" t="s">
        <v>36706</v>
      </c>
      <c r="B9485" t="s">
        <v>36707</v>
      </c>
      <c r="C9485" s="1" t="str">
        <f t="shared" si="1282"/>
        <v>21:0687</v>
      </c>
      <c r="D9485" s="1" t="str">
        <f t="shared" si="1287"/>
        <v>21:0206</v>
      </c>
      <c r="E9485" t="s">
        <v>36708</v>
      </c>
      <c r="F9485" t="s">
        <v>36709</v>
      </c>
      <c r="H9485">
        <v>47.140701900000003</v>
      </c>
      <c r="I9485">
        <v>-67.003501499999999</v>
      </c>
      <c r="J9485" s="1" t="str">
        <f t="shared" si="1288"/>
        <v>Fluid (stream)</v>
      </c>
      <c r="K9485" s="1" t="str">
        <f t="shared" si="1289"/>
        <v>Untreated Water</v>
      </c>
      <c r="O9485">
        <v>2.5000000000000001E-2</v>
      </c>
      <c r="P9485">
        <v>40</v>
      </c>
      <c r="Q9485">
        <v>7.1</v>
      </c>
    </row>
    <row r="9486" spans="1:17" hidden="1" x14ac:dyDescent="0.3">
      <c r="A9486" t="s">
        <v>36710</v>
      </c>
      <c r="B9486" t="s">
        <v>36711</v>
      </c>
      <c r="C9486" s="1" t="str">
        <f t="shared" si="1282"/>
        <v>21:0687</v>
      </c>
      <c r="D9486" s="1" t="str">
        <f t="shared" si="1287"/>
        <v>21:0206</v>
      </c>
      <c r="E9486" t="s">
        <v>36712</v>
      </c>
      <c r="F9486" t="s">
        <v>36713</v>
      </c>
      <c r="H9486">
        <v>47.164462</v>
      </c>
      <c r="I9486">
        <v>-67.001080599999995</v>
      </c>
      <c r="J9486" s="1" t="str">
        <f t="shared" si="1288"/>
        <v>Fluid (stream)</v>
      </c>
      <c r="K9486" s="1" t="str">
        <f t="shared" si="1289"/>
        <v>Untreated Water</v>
      </c>
      <c r="O9486">
        <v>2.5000000000000001E-2</v>
      </c>
      <c r="P9486">
        <v>40</v>
      </c>
      <c r="Q9486">
        <v>6.9</v>
      </c>
    </row>
    <row r="9487" spans="1:17" hidden="1" x14ac:dyDescent="0.3">
      <c r="A9487" t="s">
        <v>36714</v>
      </c>
      <c r="B9487" t="s">
        <v>36715</v>
      </c>
      <c r="C9487" s="1" t="str">
        <f t="shared" si="1282"/>
        <v>21:0687</v>
      </c>
      <c r="D9487" s="1" t="str">
        <f t="shared" si="1287"/>
        <v>21:0206</v>
      </c>
      <c r="E9487" t="s">
        <v>36716</v>
      </c>
      <c r="F9487" t="s">
        <v>36717</v>
      </c>
      <c r="H9487">
        <v>47.184404800000003</v>
      </c>
      <c r="I9487">
        <v>-67.001137099999994</v>
      </c>
      <c r="J9487" s="1" t="str">
        <f t="shared" si="1288"/>
        <v>Fluid (stream)</v>
      </c>
      <c r="K9487" s="1" t="str">
        <f t="shared" si="1289"/>
        <v>Untreated Water</v>
      </c>
      <c r="O9487">
        <v>2.5000000000000001E-2</v>
      </c>
      <c r="P9487">
        <v>40</v>
      </c>
      <c r="Q9487">
        <v>7</v>
      </c>
    </row>
    <row r="9488" spans="1:17" hidden="1" x14ac:dyDescent="0.3">
      <c r="A9488" t="s">
        <v>36718</v>
      </c>
      <c r="B9488" t="s">
        <v>36719</v>
      </c>
      <c r="C9488" s="1" t="str">
        <f t="shared" si="1282"/>
        <v>21:0687</v>
      </c>
      <c r="D9488" s="1" t="str">
        <f t="shared" si="1287"/>
        <v>21:0206</v>
      </c>
      <c r="E9488" t="s">
        <v>36720</v>
      </c>
      <c r="F9488" t="s">
        <v>36721</v>
      </c>
      <c r="H9488">
        <v>47.172015899999998</v>
      </c>
      <c r="I9488">
        <v>-67.018388200000004</v>
      </c>
      <c r="J9488" s="1" t="str">
        <f t="shared" si="1288"/>
        <v>Fluid (stream)</v>
      </c>
      <c r="K9488" s="1" t="str">
        <f t="shared" si="1289"/>
        <v>Untreated Water</v>
      </c>
      <c r="O9488">
        <v>2.5000000000000001E-2</v>
      </c>
      <c r="P9488">
        <v>40</v>
      </c>
      <c r="Q9488">
        <v>7</v>
      </c>
    </row>
    <row r="9489" spans="1:17" hidden="1" x14ac:dyDescent="0.3">
      <c r="A9489" t="s">
        <v>36722</v>
      </c>
      <c r="B9489" t="s">
        <v>36723</v>
      </c>
      <c r="C9489" s="1" t="str">
        <f t="shared" si="1282"/>
        <v>21:0687</v>
      </c>
      <c r="D9489" s="1" t="str">
        <f t="shared" si="1287"/>
        <v>21:0206</v>
      </c>
      <c r="E9489" t="s">
        <v>36720</v>
      </c>
      <c r="F9489" t="s">
        <v>36724</v>
      </c>
      <c r="H9489">
        <v>47.172015899999998</v>
      </c>
      <c r="I9489">
        <v>-67.018388200000004</v>
      </c>
      <c r="J9489" s="1" t="str">
        <f t="shared" si="1288"/>
        <v>Fluid (stream)</v>
      </c>
      <c r="K9489" s="1" t="str">
        <f t="shared" si="1289"/>
        <v>Untreated Water</v>
      </c>
      <c r="O9489">
        <v>2.5000000000000001E-2</v>
      </c>
      <c r="P9489">
        <v>40</v>
      </c>
      <c r="Q9489">
        <v>6.7</v>
      </c>
    </row>
    <row r="9490" spans="1:17" hidden="1" x14ac:dyDescent="0.3">
      <c r="A9490" t="s">
        <v>36725</v>
      </c>
      <c r="B9490" t="s">
        <v>36726</v>
      </c>
      <c r="C9490" s="1" t="str">
        <f t="shared" si="1282"/>
        <v>21:0687</v>
      </c>
      <c r="D9490" s="1" t="str">
        <f t="shared" si="1287"/>
        <v>21:0206</v>
      </c>
      <c r="E9490" t="s">
        <v>36727</v>
      </c>
      <c r="F9490" t="s">
        <v>36728</v>
      </c>
      <c r="H9490">
        <v>47.176502900000003</v>
      </c>
      <c r="I9490">
        <v>-67.021309500000001</v>
      </c>
      <c r="J9490" s="1" t="str">
        <f t="shared" si="1288"/>
        <v>Fluid (stream)</v>
      </c>
      <c r="K9490" s="1" t="str">
        <f t="shared" si="1289"/>
        <v>Untreated Water</v>
      </c>
      <c r="O9490">
        <v>2.5000000000000001E-2</v>
      </c>
      <c r="P9490">
        <v>30</v>
      </c>
      <c r="Q9490">
        <v>6.7</v>
      </c>
    </row>
    <row r="9491" spans="1:17" hidden="1" x14ac:dyDescent="0.3">
      <c r="A9491" t="s">
        <v>36729</v>
      </c>
      <c r="B9491" t="s">
        <v>36730</v>
      </c>
      <c r="C9491" s="1" t="str">
        <f t="shared" si="1282"/>
        <v>21:0687</v>
      </c>
      <c r="D9491" s="1" t="str">
        <f t="shared" si="1287"/>
        <v>21:0206</v>
      </c>
      <c r="E9491" t="s">
        <v>36731</v>
      </c>
      <c r="F9491" t="s">
        <v>36732</v>
      </c>
      <c r="H9491">
        <v>47.173947699999999</v>
      </c>
      <c r="I9491">
        <v>-67.023423600000001</v>
      </c>
      <c r="J9491" s="1" t="str">
        <f t="shared" si="1288"/>
        <v>Fluid (stream)</v>
      </c>
      <c r="K9491" s="1" t="str">
        <f t="shared" si="1289"/>
        <v>Untreated Water</v>
      </c>
      <c r="O9491">
        <v>2.5000000000000001E-2</v>
      </c>
      <c r="P9491">
        <v>30</v>
      </c>
      <c r="Q9491">
        <v>6.7</v>
      </c>
    </row>
    <row r="9492" spans="1:17" hidden="1" x14ac:dyDescent="0.3">
      <c r="A9492" t="s">
        <v>36733</v>
      </c>
      <c r="B9492" t="s">
        <v>36734</v>
      </c>
      <c r="C9492" s="1" t="str">
        <f t="shared" si="1282"/>
        <v>21:0687</v>
      </c>
      <c r="D9492" s="1" t="str">
        <f t="shared" si="1287"/>
        <v>21:0206</v>
      </c>
      <c r="E9492" t="s">
        <v>36735</v>
      </c>
      <c r="F9492" t="s">
        <v>36736</v>
      </c>
      <c r="H9492">
        <v>47.182732299999998</v>
      </c>
      <c r="I9492">
        <v>-67.030304200000003</v>
      </c>
      <c r="J9492" s="1" t="str">
        <f t="shared" si="1288"/>
        <v>Fluid (stream)</v>
      </c>
      <c r="K9492" s="1" t="str">
        <f t="shared" si="1289"/>
        <v>Untreated Water</v>
      </c>
      <c r="O9492">
        <v>2.5000000000000001E-2</v>
      </c>
      <c r="P9492">
        <v>30</v>
      </c>
      <c r="Q9492">
        <v>6.6</v>
      </c>
    </row>
    <row r="9493" spans="1:17" hidden="1" x14ac:dyDescent="0.3">
      <c r="A9493" t="s">
        <v>36737</v>
      </c>
      <c r="B9493" t="s">
        <v>36738</v>
      </c>
      <c r="C9493" s="1" t="str">
        <f t="shared" si="1282"/>
        <v>21:0687</v>
      </c>
      <c r="D9493" s="1" t="str">
        <f t="shared" si="1287"/>
        <v>21:0206</v>
      </c>
      <c r="E9493" t="s">
        <v>36739</v>
      </c>
      <c r="F9493" t="s">
        <v>36740</v>
      </c>
      <c r="H9493">
        <v>47.051660099999999</v>
      </c>
      <c r="I9493">
        <v>-67.113676600000005</v>
      </c>
      <c r="J9493" s="1" t="str">
        <f t="shared" si="1288"/>
        <v>Fluid (stream)</v>
      </c>
      <c r="K9493" s="1" t="str">
        <f t="shared" si="1289"/>
        <v>Untreated Water</v>
      </c>
      <c r="O9493">
        <v>2.5000000000000001E-2</v>
      </c>
      <c r="P9493">
        <v>30</v>
      </c>
      <c r="Q9493">
        <v>6.6</v>
      </c>
    </row>
    <row r="9494" spans="1:17" hidden="1" x14ac:dyDescent="0.3">
      <c r="A9494" t="s">
        <v>36741</v>
      </c>
      <c r="B9494" t="s">
        <v>36742</v>
      </c>
      <c r="C9494" s="1" t="str">
        <f t="shared" si="1282"/>
        <v>21:0687</v>
      </c>
      <c r="D9494" s="1" t="str">
        <f t="shared" si="1287"/>
        <v>21:0206</v>
      </c>
      <c r="E9494" t="s">
        <v>36743</v>
      </c>
      <c r="F9494" t="s">
        <v>36744</v>
      </c>
      <c r="H9494">
        <v>47.053884099999998</v>
      </c>
      <c r="I9494">
        <v>-67.112110299999998</v>
      </c>
      <c r="J9494" s="1" t="str">
        <f t="shared" si="1288"/>
        <v>Fluid (stream)</v>
      </c>
      <c r="K9494" s="1" t="str">
        <f t="shared" si="1289"/>
        <v>Untreated Water</v>
      </c>
      <c r="O9494">
        <v>2.5000000000000001E-2</v>
      </c>
      <c r="P9494">
        <v>30</v>
      </c>
      <c r="Q9494">
        <v>6.6</v>
      </c>
    </row>
    <row r="9495" spans="1:17" hidden="1" x14ac:dyDescent="0.3">
      <c r="A9495" t="s">
        <v>36745</v>
      </c>
      <c r="B9495" t="s">
        <v>36746</v>
      </c>
      <c r="C9495" s="1" t="str">
        <f t="shared" si="1282"/>
        <v>21:0687</v>
      </c>
      <c r="D9495" s="1" t="str">
        <f>HYPERLINK("http://geochem.nrcan.gc.ca/cdogs/content/svy/svy_e.htm", "")</f>
        <v/>
      </c>
      <c r="G9495" s="1" t="str">
        <f>HYPERLINK("http://geochem.nrcan.gc.ca/cdogs/content/cr_/cr_00084_e.htm", "84")</f>
        <v>84</v>
      </c>
      <c r="J9495" t="s">
        <v>11453</v>
      </c>
      <c r="K9495" t="s">
        <v>11454</v>
      </c>
      <c r="O9495">
        <v>0.21</v>
      </c>
      <c r="P9495">
        <v>40</v>
      </c>
      <c r="Q9495">
        <v>7</v>
      </c>
    </row>
    <row r="9496" spans="1:17" hidden="1" x14ac:dyDescent="0.3">
      <c r="A9496" t="s">
        <v>36747</v>
      </c>
      <c r="B9496" t="s">
        <v>36748</v>
      </c>
      <c r="C9496" s="1" t="str">
        <f t="shared" si="1282"/>
        <v>21:0687</v>
      </c>
      <c r="D9496" s="1" t="str">
        <f t="shared" ref="D9496:D9512" si="1290">HYPERLINK("http://geochem.nrcan.gc.ca/cdogs/content/svy/svy210206_e.htm", "21:0206")</f>
        <v>21:0206</v>
      </c>
      <c r="E9496" t="s">
        <v>36749</v>
      </c>
      <c r="F9496" t="s">
        <v>36750</v>
      </c>
      <c r="H9496">
        <v>47.056916200000003</v>
      </c>
      <c r="I9496">
        <v>-67.090907900000005</v>
      </c>
      <c r="J9496" s="1" t="str">
        <f t="shared" ref="J9496:J9512" si="1291">HYPERLINK("http://geochem.nrcan.gc.ca/cdogs/content/kwd/kwd020018_e.htm", "Fluid (stream)")</f>
        <v>Fluid (stream)</v>
      </c>
      <c r="K9496" s="1" t="str">
        <f t="shared" ref="K9496:K9512" si="1292">HYPERLINK("http://geochem.nrcan.gc.ca/cdogs/content/kwd/kwd080007_e.htm", "Untreated Water")</f>
        <v>Untreated Water</v>
      </c>
      <c r="O9496">
        <v>2.5000000000000001E-2</v>
      </c>
      <c r="P9496">
        <v>20</v>
      </c>
      <c r="Q9496">
        <v>7</v>
      </c>
    </row>
    <row r="9497" spans="1:17" hidden="1" x14ac:dyDescent="0.3">
      <c r="A9497" t="s">
        <v>36751</v>
      </c>
      <c r="B9497" t="s">
        <v>36752</v>
      </c>
      <c r="C9497" s="1" t="str">
        <f t="shared" si="1282"/>
        <v>21:0687</v>
      </c>
      <c r="D9497" s="1" t="str">
        <f t="shared" si="1290"/>
        <v>21:0206</v>
      </c>
      <c r="E9497" t="s">
        <v>36753</v>
      </c>
      <c r="F9497" t="s">
        <v>36754</v>
      </c>
      <c r="H9497">
        <v>47.059139700000003</v>
      </c>
      <c r="I9497">
        <v>-67.088247499999994</v>
      </c>
      <c r="J9497" s="1" t="str">
        <f t="shared" si="1291"/>
        <v>Fluid (stream)</v>
      </c>
      <c r="K9497" s="1" t="str">
        <f t="shared" si="1292"/>
        <v>Untreated Water</v>
      </c>
      <c r="O9497">
        <v>2.5000000000000001E-2</v>
      </c>
      <c r="P9497">
        <v>40</v>
      </c>
      <c r="Q9497">
        <v>7</v>
      </c>
    </row>
    <row r="9498" spans="1:17" hidden="1" x14ac:dyDescent="0.3">
      <c r="A9498" t="s">
        <v>36755</v>
      </c>
      <c r="B9498" t="s">
        <v>36756</v>
      </c>
      <c r="C9498" s="1" t="str">
        <f t="shared" si="1282"/>
        <v>21:0687</v>
      </c>
      <c r="D9498" s="1" t="str">
        <f t="shared" si="1290"/>
        <v>21:0206</v>
      </c>
      <c r="E9498" t="s">
        <v>36757</v>
      </c>
      <c r="F9498" t="s">
        <v>36758</v>
      </c>
      <c r="H9498">
        <v>47.072386899999998</v>
      </c>
      <c r="I9498">
        <v>-67.098535100000007</v>
      </c>
      <c r="J9498" s="1" t="str">
        <f t="shared" si="1291"/>
        <v>Fluid (stream)</v>
      </c>
      <c r="K9498" s="1" t="str">
        <f t="shared" si="1292"/>
        <v>Untreated Water</v>
      </c>
      <c r="O9498">
        <v>2.5000000000000001E-2</v>
      </c>
      <c r="P9498">
        <v>40</v>
      </c>
      <c r="Q9498">
        <v>6.8</v>
      </c>
    </row>
    <row r="9499" spans="1:17" hidden="1" x14ac:dyDescent="0.3">
      <c r="A9499" t="s">
        <v>36759</v>
      </c>
      <c r="B9499" t="s">
        <v>36760</v>
      </c>
      <c r="C9499" s="1" t="str">
        <f t="shared" si="1282"/>
        <v>21:0687</v>
      </c>
      <c r="D9499" s="1" t="str">
        <f t="shared" si="1290"/>
        <v>21:0206</v>
      </c>
      <c r="E9499" t="s">
        <v>36761</v>
      </c>
      <c r="F9499" t="s">
        <v>36762</v>
      </c>
      <c r="H9499">
        <v>47.071207600000001</v>
      </c>
      <c r="I9499">
        <v>-67.099051299999999</v>
      </c>
      <c r="J9499" s="1" t="str">
        <f t="shared" si="1291"/>
        <v>Fluid (stream)</v>
      </c>
      <c r="K9499" s="1" t="str">
        <f t="shared" si="1292"/>
        <v>Untreated Water</v>
      </c>
      <c r="O9499">
        <v>2.5000000000000001E-2</v>
      </c>
      <c r="P9499">
        <v>40</v>
      </c>
      <c r="Q9499">
        <v>6.8</v>
      </c>
    </row>
    <row r="9500" spans="1:17" hidden="1" x14ac:dyDescent="0.3">
      <c r="A9500" t="s">
        <v>36763</v>
      </c>
      <c r="B9500" t="s">
        <v>36764</v>
      </c>
      <c r="C9500" s="1" t="str">
        <f t="shared" si="1282"/>
        <v>21:0687</v>
      </c>
      <c r="D9500" s="1" t="str">
        <f t="shared" si="1290"/>
        <v>21:0206</v>
      </c>
      <c r="E9500" t="s">
        <v>36765</v>
      </c>
      <c r="F9500" t="s">
        <v>36766</v>
      </c>
      <c r="H9500">
        <v>47.075413900000001</v>
      </c>
      <c r="I9500">
        <v>-67.114511300000004</v>
      </c>
      <c r="J9500" s="1" t="str">
        <f t="shared" si="1291"/>
        <v>Fluid (stream)</v>
      </c>
      <c r="K9500" s="1" t="str">
        <f t="shared" si="1292"/>
        <v>Untreated Water</v>
      </c>
      <c r="O9500">
        <v>2.5000000000000001E-2</v>
      </c>
      <c r="P9500">
        <v>40</v>
      </c>
      <c r="Q9500">
        <v>6.8</v>
      </c>
    </row>
    <row r="9501" spans="1:17" hidden="1" x14ac:dyDescent="0.3">
      <c r="A9501" t="s">
        <v>36767</v>
      </c>
      <c r="B9501" t="s">
        <v>36768</v>
      </c>
      <c r="C9501" s="1" t="str">
        <f t="shared" si="1282"/>
        <v>21:0687</v>
      </c>
      <c r="D9501" s="1" t="str">
        <f t="shared" si="1290"/>
        <v>21:0206</v>
      </c>
      <c r="E9501" t="s">
        <v>36769</v>
      </c>
      <c r="F9501" t="s">
        <v>36770</v>
      </c>
      <c r="H9501">
        <v>47.0878157</v>
      </c>
      <c r="I9501">
        <v>-67.103124500000007</v>
      </c>
      <c r="J9501" s="1" t="str">
        <f t="shared" si="1291"/>
        <v>Fluid (stream)</v>
      </c>
      <c r="K9501" s="1" t="str">
        <f t="shared" si="1292"/>
        <v>Untreated Water</v>
      </c>
      <c r="O9501">
        <v>2.5000000000000001E-2</v>
      </c>
      <c r="P9501">
        <v>60</v>
      </c>
      <c r="Q9501">
        <v>6.7</v>
      </c>
    </row>
    <row r="9502" spans="1:17" hidden="1" x14ac:dyDescent="0.3">
      <c r="A9502" t="s">
        <v>36771</v>
      </c>
      <c r="B9502" t="s">
        <v>36772</v>
      </c>
      <c r="C9502" s="1" t="str">
        <f t="shared" si="1282"/>
        <v>21:0687</v>
      </c>
      <c r="D9502" s="1" t="str">
        <f t="shared" si="1290"/>
        <v>21:0206</v>
      </c>
      <c r="E9502" t="s">
        <v>36773</v>
      </c>
      <c r="F9502" t="s">
        <v>36774</v>
      </c>
      <c r="H9502">
        <v>47.088262</v>
      </c>
      <c r="I9502">
        <v>-67.103991500000006</v>
      </c>
      <c r="J9502" s="1" t="str">
        <f t="shared" si="1291"/>
        <v>Fluid (stream)</v>
      </c>
      <c r="K9502" s="1" t="str">
        <f t="shared" si="1292"/>
        <v>Untreated Water</v>
      </c>
      <c r="O9502">
        <v>2.5000000000000001E-2</v>
      </c>
      <c r="P9502">
        <v>60</v>
      </c>
      <c r="Q9502">
        <v>7</v>
      </c>
    </row>
    <row r="9503" spans="1:17" hidden="1" x14ac:dyDescent="0.3">
      <c r="A9503" t="s">
        <v>36775</v>
      </c>
      <c r="B9503" t="s">
        <v>36776</v>
      </c>
      <c r="C9503" s="1" t="str">
        <f t="shared" si="1282"/>
        <v>21:0687</v>
      </c>
      <c r="D9503" s="1" t="str">
        <f t="shared" si="1290"/>
        <v>21:0206</v>
      </c>
      <c r="E9503" t="s">
        <v>36777</v>
      </c>
      <c r="F9503" t="s">
        <v>36778</v>
      </c>
      <c r="H9503">
        <v>47.096855900000001</v>
      </c>
      <c r="I9503">
        <v>-67.072704900000005</v>
      </c>
      <c r="J9503" s="1" t="str">
        <f t="shared" si="1291"/>
        <v>Fluid (stream)</v>
      </c>
      <c r="K9503" s="1" t="str">
        <f t="shared" si="1292"/>
        <v>Untreated Water</v>
      </c>
      <c r="O9503">
        <v>2.5000000000000001E-2</v>
      </c>
      <c r="P9503">
        <v>50</v>
      </c>
      <c r="Q9503">
        <v>6.8</v>
      </c>
    </row>
    <row r="9504" spans="1:17" hidden="1" x14ac:dyDescent="0.3">
      <c r="A9504" t="s">
        <v>36779</v>
      </c>
      <c r="B9504" t="s">
        <v>36780</v>
      </c>
      <c r="C9504" s="1" t="str">
        <f t="shared" si="1282"/>
        <v>21:0687</v>
      </c>
      <c r="D9504" s="1" t="str">
        <f t="shared" si="1290"/>
        <v>21:0206</v>
      </c>
      <c r="E9504" t="s">
        <v>36781</v>
      </c>
      <c r="F9504" t="s">
        <v>36782</v>
      </c>
      <c r="H9504">
        <v>47.091451900000003</v>
      </c>
      <c r="I9504">
        <v>-67.066562000000005</v>
      </c>
      <c r="J9504" s="1" t="str">
        <f t="shared" si="1291"/>
        <v>Fluid (stream)</v>
      </c>
      <c r="K9504" s="1" t="str">
        <f t="shared" si="1292"/>
        <v>Untreated Water</v>
      </c>
      <c r="O9504">
        <v>2.5000000000000001E-2</v>
      </c>
      <c r="P9504">
        <v>40</v>
      </c>
      <c r="Q9504">
        <v>6.7</v>
      </c>
    </row>
    <row r="9505" spans="1:17" hidden="1" x14ac:dyDescent="0.3">
      <c r="A9505" t="s">
        <v>36783</v>
      </c>
      <c r="B9505" t="s">
        <v>36784</v>
      </c>
      <c r="C9505" s="1" t="str">
        <f t="shared" si="1282"/>
        <v>21:0687</v>
      </c>
      <c r="D9505" s="1" t="str">
        <f t="shared" si="1290"/>
        <v>21:0206</v>
      </c>
      <c r="E9505" t="s">
        <v>36785</v>
      </c>
      <c r="F9505" t="s">
        <v>36786</v>
      </c>
      <c r="H9505">
        <v>47.089827300000003</v>
      </c>
      <c r="I9505">
        <v>-67.065751199999994</v>
      </c>
      <c r="J9505" s="1" t="str">
        <f t="shared" si="1291"/>
        <v>Fluid (stream)</v>
      </c>
      <c r="K9505" s="1" t="str">
        <f t="shared" si="1292"/>
        <v>Untreated Water</v>
      </c>
      <c r="O9505">
        <v>2.5000000000000001E-2</v>
      </c>
      <c r="P9505">
        <v>40</v>
      </c>
      <c r="Q9505">
        <v>6.7</v>
      </c>
    </row>
    <row r="9506" spans="1:17" hidden="1" x14ac:dyDescent="0.3">
      <c r="A9506" t="s">
        <v>36787</v>
      </c>
      <c r="B9506" t="s">
        <v>36788</v>
      </c>
      <c r="C9506" s="1" t="str">
        <f t="shared" si="1282"/>
        <v>21:0687</v>
      </c>
      <c r="D9506" s="1" t="str">
        <f t="shared" si="1290"/>
        <v>21:0206</v>
      </c>
      <c r="E9506" t="s">
        <v>36789</v>
      </c>
      <c r="F9506" t="s">
        <v>36790</v>
      </c>
      <c r="H9506">
        <v>47.083450399999997</v>
      </c>
      <c r="I9506">
        <v>-67.078787800000001</v>
      </c>
      <c r="J9506" s="1" t="str">
        <f t="shared" si="1291"/>
        <v>Fluid (stream)</v>
      </c>
      <c r="K9506" s="1" t="str">
        <f t="shared" si="1292"/>
        <v>Untreated Water</v>
      </c>
      <c r="O9506">
        <v>2.5000000000000001E-2</v>
      </c>
      <c r="P9506">
        <v>40</v>
      </c>
      <c r="Q9506">
        <v>6.7</v>
      </c>
    </row>
    <row r="9507" spans="1:17" hidden="1" x14ac:dyDescent="0.3">
      <c r="A9507" t="s">
        <v>36791</v>
      </c>
      <c r="B9507" t="s">
        <v>36792</v>
      </c>
      <c r="C9507" s="1" t="str">
        <f t="shared" si="1282"/>
        <v>21:0687</v>
      </c>
      <c r="D9507" s="1" t="str">
        <f t="shared" si="1290"/>
        <v>21:0206</v>
      </c>
      <c r="E9507" t="s">
        <v>36793</v>
      </c>
      <c r="F9507" t="s">
        <v>36794</v>
      </c>
      <c r="H9507">
        <v>47.093998800000001</v>
      </c>
      <c r="I9507">
        <v>-67.093417299999999</v>
      </c>
      <c r="J9507" s="1" t="str">
        <f t="shared" si="1291"/>
        <v>Fluid (stream)</v>
      </c>
      <c r="K9507" s="1" t="str">
        <f t="shared" si="1292"/>
        <v>Untreated Water</v>
      </c>
      <c r="O9507">
        <v>2.5000000000000001E-2</v>
      </c>
      <c r="P9507">
        <v>40</v>
      </c>
      <c r="Q9507">
        <v>7</v>
      </c>
    </row>
    <row r="9508" spans="1:17" hidden="1" x14ac:dyDescent="0.3">
      <c r="A9508" t="s">
        <v>36795</v>
      </c>
      <c r="B9508" t="s">
        <v>36796</v>
      </c>
      <c r="C9508" s="1" t="str">
        <f t="shared" ref="C9508:C9571" si="1293">HYPERLINK("http://geochem.nrcan.gc.ca/cdogs/content/bdl/bdl210687_e.htm", "21:0687")</f>
        <v>21:0687</v>
      </c>
      <c r="D9508" s="1" t="str">
        <f t="shared" si="1290"/>
        <v>21:0206</v>
      </c>
      <c r="E9508" t="s">
        <v>36797</v>
      </c>
      <c r="F9508" t="s">
        <v>36798</v>
      </c>
      <c r="H9508">
        <v>47.097029399999997</v>
      </c>
      <c r="I9508">
        <v>-67.103588000000002</v>
      </c>
      <c r="J9508" s="1" t="str">
        <f t="shared" si="1291"/>
        <v>Fluid (stream)</v>
      </c>
      <c r="K9508" s="1" t="str">
        <f t="shared" si="1292"/>
        <v>Untreated Water</v>
      </c>
      <c r="O9508">
        <v>2.5000000000000001E-2</v>
      </c>
      <c r="P9508">
        <v>40</v>
      </c>
      <c r="Q9508">
        <v>6.8</v>
      </c>
    </row>
    <row r="9509" spans="1:17" hidden="1" x14ac:dyDescent="0.3">
      <c r="A9509" t="s">
        <v>36799</v>
      </c>
      <c r="B9509" t="s">
        <v>36800</v>
      </c>
      <c r="C9509" s="1" t="str">
        <f t="shared" si="1293"/>
        <v>21:0687</v>
      </c>
      <c r="D9509" s="1" t="str">
        <f t="shared" si="1290"/>
        <v>21:0206</v>
      </c>
      <c r="E9509" t="s">
        <v>36801</v>
      </c>
      <c r="F9509" t="s">
        <v>36802</v>
      </c>
      <c r="H9509">
        <v>47.097159400000002</v>
      </c>
      <c r="I9509">
        <v>-67.101659299999994</v>
      </c>
      <c r="J9509" s="1" t="str">
        <f t="shared" si="1291"/>
        <v>Fluid (stream)</v>
      </c>
      <c r="K9509" s="1" t="str">
        <f t="shared" si="1292"/>
        <v>Untreated Water</v>
      </c>
      <c r="O9509">
        <v>2.5000000000000001E-2</v>
      </c>
      <c r="P9509">
        <v>30</v>
      </c>
      <c r="Q9509">
        <v>6.7</v>
      </c>
    </row>
    <row r="9510" spans="1:17" hidden="1" x14ac:dyDescent="0.3">
      <c r="A9510" t="s">
        <v>36803</v>
      </c>
      <c r="B9510" t="s">
        <v>36804</v>
      </c>
      <c r="C9510" s="1" t="str">
        <f t="shared" si="1293"/>
        <v>21:0687</v>
      </c>
      <c r="D9510" s="1" t="str">
        <f t="shared" si="1290"/>
        <v>21:0206</v>
      </c>
      <c r="E9510" t="s">
        <v>36805</v>
      </c>
      <c r="F9510" t="s">
        <v>36806</v>
      </c>
      <c r="H9510">
        <v>47.109359699999999</v>
      </c>
      <c r="I9510">
        <v>-67.093923200000006</v>
      </c>
      <c r="J9510" s="1" t="str">
        <f t="shared" si="1291"/>
        <v>Fluid (stream)</v>
      </c>
      <c r="K9510" s="1" t="str">
        <f t="shared" si="1292"/>
        <v>Untreated Water</v>
      </c>
      <c r="O9510">
        <v>2.5000000000000001E-2</v>
      </c>
      <c r="P9510">
        <v>40</v>
      </c>
      <c r="Q9510">
        <v>6.7</v>
      </c>
    </row>
    <row r="9511" spans="1:17" hidden="1" x14ac:dyDescent="0.3">
      <c r="A9511" t="s">
        <v>36807</v>
      </c>
      <c r="B9511" t="s">
        <v>36808</v>
      </c>
      <c r="C9511" s="1" t="str">
        <f t="shared" si="1293"/>
        <v>21:0687</v>
      </c>
      <c r="D9511" s="1" t="str">
        <f t="shared" si="1290"/>
        <v>21:0206</v>
      </c>
      <c r="E9511" t="s">
        <v>36805</v>
      </c>
      <c r="F9511" t="s">
        <v>36809</v>
      </c>
      <c r="H9511">
        <v>47.109359699999999</v>
      </c>
      <c r="I9511">
        <v>-67.093923200000006</v>
      </c>
      <c r="J9511" s="1" t="str">
        <f t="shared" si="1291"/>
        <v>Fluid (stream)</v>
      </c>
      <c r="K9511" s="1" t="str">
        <f t="shared" si="1292"/>
        <v>Untreated Water</v>
      </c>
      <c r="O9511">
        <v>2.5000000000000001E-2</v>
      </c>
      <c r="P9511">
        <v>50</v>
      </c>
      <c r="Q9511">
        <v>6.7</v>
      </c>
    </row>
    <row r="9512" spans="1:17" hidden="1" x14ac:dyDescent="0.3">
      <c r="A9512" t="s">
        <v>36810</v>
      </c>
      <c r="B9512" t="s">
        <v>36811</v>
      </c>
      <c r="C9512" s="1" t="str">
        <f t="shared" si="1293"/>
        <v>21:0687</v>
      </c>
      <c r="D9512" s="1" t="str">
        <f t="shared" si="1290"/>
        <v>21:0206</v>
      </c>
      <c r="E9512" t="s">
        <v>36812</v>
      </c>
      <c r="F9512" t="s">
        <v>36813</v>
      </c>
      <c r="H9512">
        <v>47.115887999999998</v>
      </c>
      <c r="I9512">
        <v>-67.0925431</v>
      </c>
      <c r="J9512" s="1" t="str">
        <f t="shared" si="1291"/>
        <v>Fluid (stream)</v>
      </c>
      <c r="K9512" s="1" t="str">
        <f t="shared" si="1292"/>
        <v>Untreated Water</v>
      </c>
      <c r="O9512">
        <v>2.5000000000000001E-2</v>
      </c>
      <c r="P9512">
        <v>40</v>
      </c>
      <c r="Q9512">
        <v>6.8</v>
      </c>
    </row>
    <row r="9513" spans="1:17" hidden="1" x14ac:dyDescent="0.3">
      <c r="A9513" t="s">
        <v>36814</v>
      </c>
      <c r="B9513" t="s">
        <v>36815</v>
      </c>
      <c r="C9513" s="1" t="str">
        <f t="shared" si="1293"/>
        <v>21:0687</v>
      </c>
      <c r="D9513" s="1" t="str">
        <f>HYPERLINK("http://geochem.nrcan.gc.ca/cdogs/content/svy/svy_e.htm", "")</f>
        <v/>
      </c>
      <c r="G9513" s="1" t="str">
        <f>HYPERLINK("http://geochem.nrcan.gc.ca/cdogs/content/cr_/cr_00086_e.htm", "86")</f>
        <v>86</v>
      </c>
      <c r="J9513" t="s">
        <v>11453</v>
      </c>
      <c r="K9513" t="s">
        <v>11454</v>
      </c>
      <c r="O9513">
        <v>0.5</v>
      </c>
      <c r="P9513">
        <v>110</v>
      </c>
      <c r="Q9513">
        <v>7.2</v>
      </c>
    </row>
    <row r="9514" spans="1:17" hidden="1" x14ac:dyDescent="0.3">
      <c r="A9514" t="s">
        <v>36816</v>
      </c>
      <c r="B9514" t="s">
        <v>36817</v>
      </c>
      <c r="C9514" s="1" t="str">
        <f t="shared" si="1293"/>
        <v>21:0687</v>
      </c>
      <c r="D9514" s="1" t="str">
        <f t="shared" ref="D9514:D9521" si="1294">HYPERLINK("http://geochem.nrcan.gc.ca/cdogs/content/svy/svy210206_e.htm", "21:0206")</f>
        <v>21:0206</v>
      </c>
      <c r="E9514" t="s">
        <v>36818</v>
      </c>
      <c r="F9514" t="s">
        <v>36819</v>
      </c>
      <c r="H9514">
        <v>47.108505700000002</v>
      </c>
      <c r="I9514">
        <v>-67.054371599999996</v>
      </c>
      <c r="J9514" s="1" t="str">
        <f t="shared" ref="J9514:J9521" si="1295">HYPERLINK("http://geochem.nrcan.gc.ca/cdogs/content/kwd/kwd020018_e.htm", "Fluid (stream)")</f>
        <v>Fluid (stream)</v>
      </c>
      <c r="K9514" s="1" t="str">
        <f t="shared" ref="K9514:K9521" si="1296">HYPERLINK("http://geochem.nrcan.gc.ca/cdogs/content/kwd/kwd080007_e.htm", "Untreated Water")</f>
        <v>Untreated Water</v>
      </c>
    </row>
    <row r="9515" spans="1:17" hidden="1" x14ac:dyDescent="0.3">
      <c r="A9515" t="s">
        <v>36820</v>
      </c>
      <c r="B9515" t="s">
        <v>36821</v>
      </c>
      <c r="C9515" s="1" t="str">
        <f t="shared" si="1293"/>
        <v>21:0687</v>
      </c>
      <c r="D9515" s="1" t="str">
        <f t="shared" si="1294"/>
        <v>21:0206</v>
      </c>
      <c r="E9515" t="s">
        <v>36822</v>
      </c>
      <c r="F9515" t="s">
        <v>36823</v>
      </c>
      <c r="H9515">
        <v>47.128585800000003</v>
      </c>
      <c r="I9515">
        <v>-67.055617100000006</v>
      </c>
      <c r="J9515" s="1" t="str">
        <f t="shared" si="1295"/>
        <v>Fluid (stream)</v>
      </c>
      <c r="K9515" s="1" t="str">
        <f t="shared" si="1296"/>
        <v>Untreated Water</v>
      </c>
      <c r="O9515">
        <v>2.5000000000000001E-2</v>
      </c>
      <c r="P9515">
        <v>50</v>
      </c>
      <c r="Q9515">
        <v>7</v>
      </c>
    </row>
    <row r="9516" spans="1:17" hidden="1" x14ac:dyDescent="0.3">
      <c r="A9516" t="s">
        <v>36824</v>
      </c>
      <c r="B9516" t="s">
        <v>36825</v>
      </c>
      <c r="C9516" s="1" t="str">
        <f t="shared" si="1293"/>
        <v>21:0687</v>
      </c>
      <c r="D9516" s="1" t="str">
        <f t="shared" si="1294"/>
        <v>21:0206</v>
      </c>
      <c r="E9516" t="s">
        <v>36826</v>
      </c>
      <c r="F9516" t="s">
        <v>36827</v>
      </c>
      <c r="H9516">
        <v>47.129758600000002</v>
      </c>
      <c r="I9516">
        <v>-67.054203000000001</v>
      </c>
      <c r="J9516" s="1" t="str">
        <f t="shared" si="1295"/>
        <v>Fluid (stream)</v>
      </c>
      <c r="K9516" s="1" t="str">
        <f t="shared" si="1296"/>
        <v>Untreated Water</v>
      </c>
      <c r="O9516">
        <v>2.5000000000000001E-2</v>
      </c>
      <c r="P9516">
        <v>40</v>
      </c>
      <c r="Q9516">
        <v>7</v>
      </c>
    </row>
    <row r="9517" spans="1:17" hidden="1" x14ac:dyDescent="0.3">
      <c r="A9517" t="s">
        <v>36828</v>
      </c>
      <c r="B9517" t="s">
        <v>36829</v>
      </c>
      <c r="C9517" s="1" t="str">
        <f t="shared" si="1293"/>
        <v>21:0687</v>
      </c>
      <c r="D9517" s="1" t="str">
        <f t="shared" si="1294"/>
        <v>21:0206</v>
      </c>
      <c r="E9517" t="s">
        <v>36830</v>
      </c>
      <c r="F9517" t="s">
        <v>36831</v>
      </c>
      <c r="H9517">
        <v>47.133049999999997</v>
      </c>
      <c r="I9517">
        <v>-67.042452100000006</v>
      </c>
      <c r="J9517" s="1" t="str">
        <f t="shared" si="1295"/>
        <v>Fluid (stream)</v>
      </c>
      <c r="K9517" s="1" t="str">
        <f t="shared" si="1296"/>
        <v>Untreated Water</v>
      </c>
      <c r="O9517">
        <v>2.5000000000000001E-2</v>
      </c>
      <c r="P9517">
        <v>50</v>
      </c>
      <c r="Q9517">
        <v>7</v>
      </c>
    </row>
    <row r="9518" spans="1:17" hidden="1" x14ac:dyDescent="0.3">
      <c r="A9518" t="s">
        <v>36832</v>
      </c>
      <c r="B9518" t="s">
        <v>36833</v>
      </c>
      <c r="C9518" s="1" t="str">
        <f t="shared" si="1293"/>
        <v>21:0687</v>
      </c>
      <c r="D9518" s="1" t="str">
        <f t="shared" si="1294"/>
        <v>21:0206</v>
      </c>
      <c r="E9518" t="s">
        <v>36834</v>
      </c>
      <c r="F9518" t="s">
        <v>36835</v>
      </c>
      <c r="H9518">
        <v>47.138993399999997</v>
      </c>
      <c r="I9518">
        <v>-67.031656799999993</v>
      </c>
      <c r="J9518" s="1" t="str">
        <f t="shared" si="1295"/>
        <v>Fluid (stream)</v>
      </c>
      <c r="K9518" s="1" t="str">
        <f t="shared" si="1296"/>
        <v>Untreated Water</v>
      </c>
      <c r="O9518">
        <v>2.5000000000000001E-2</v>
      </c>
      <c r="P9518">
        <v>30</v>
      </c>
      <c r="Q9518">
        <v>7</v>
      </c>
    </row>
    <row r="9519" spans="1:17" hidden="1" x14ac:dyDescent="0.3">
      <c r="A9519" t="s">
        <v>36836</v>
      </c>
      <c r="B9519" t="s">
        <v>36837</v>
      </c>
      <c r="C9519" s="1" t="str">
        <f t="shared" si="1293"/>
        <v>21:0687</v>
      </c>
      <c r="D9519" s="1" t="str">
        <f t="shared" si="1294"/>
        <v>21:0206</v>
      </c>
      <c r="E9519" t="s">
        <v>36838</v>
      </c>
      <c r="F9519" t="s">
        <v>36839</v>
      </c>
      <c r="H9519">
        <v>47.117657999999999</v>
      </c>
      <c r="I9519">
        <v>-67.027552999999997</v>
      </c>
      <c r="J9519" s="1" t="str">
        <f t="shared" si="1295"/>
        <v>Fluid (stream)</v>
      </c>
      <c r="K9519" s="1" t="str">
        <f t="shared" si="1296"/>
        <v>Untreated Water</v>
      </c>
      <c r="O9519">
        <v>2.5000000000000001E-2</v>
      </c>
      <c r="P9519">
        <v>30</v>
      </c>
      <c r="Q9519">
        <v>6.8</v>
      </c>
    </row>
    <row r="9520" spans="1:17" hidden="1" x14ac:dyDescent="0.3">
      <c r="A9520" t="s">
        <v>36840</v>
      </c>
      <c r="B9520" t="s">
        <v>36841</v>
      </c>
      <c r="C9520" s="1" t="str">
        <f t="shared" si="1293"/>
        <v>21:0687</v>
      </c>
      <c r="D9520" s="1" t="str">
        <f t="shared" si="1294"/>
        <v>21:0206</v>
      </c>
      <c r="E9520" t="s">
        <v>36842</v>
      </c>
      <c r="F9520" t="s">
        <v>36843</v>
      </c>
      <c r="H9520">
        <v>47.119626699999998</v>
      </c>
      <c r="I9520">
        <v>-67.027954800000003</v>
      </c>
      <c r="J9520" s="1" t="str">
        <f t="shared" si="1295"/>
        <v>Fluid (stream)</v>
      </c>
      <c r="K9520" s="1" t="str">
        <f t="shared" si="1296"/>
        <v>Untreated Water</v>
      </c>
      <c r="O9520">
        <v>2.5000000000000001E-2</v>
      </c>
      <c r="P9520">
        <v>50</v>
      </c>
      <c r="Q9520">
        <v>6.8</v>
      </c>
    </row>
    <row r="9521" spans="1:17" hidden="1" x14ac:dyDescent="0.3">
      <c r="A9521" t="s">
        <v>36844</v>
      </c>
      <c r="B9521" t="s">
        <v>36845</v>
      </c>
      <c r="C9521" s="1" t="str">
        <f t="shared" si="1293"/>
        <v>21:0687</v>
      </c>
      <c r="D9521" s="1" t="str">
        <f t="shared" si="1294"/>
        <v>21:0206</v>
      </c>
      <c r="E9521" t="s">
        <v>36846</v>
      </c>
      <c r="F9521" t="s">
        <v>36847</v>
      </c>
      <c r="H9521">
        <v>47.126484400000002</v>
      </c>
      <c r="I9521">
        <v>-67.031116299999994</v>
      </c>
      <c r="J9521" s="1" t="str">
        <f t="shared" si="1295"/>
        <v>Fluid (stream)</v>
      </c>
      <c r="K9521" s="1" t="str">
        <f t="shared" si="1296"/>
        <v>Untreated Water</v>
      </c>
      <c r="O9521">
        <v>2.5000000000000001E-2</v>
      </c>
      <c r="P9521">
        <v>40</v>
      </c>
      <c r="Q9521">
        <v>6.8</v>
      </c>
    </row>
    <row r="9522" spans="1:17" hidden="1" x14ac:dyDescent="0.3">
      <c r="A9522" t="s">
        <v>36848</v>
      </c>
      <c r="B9522" t="s">
        <v>36849</v>
      </c>
      <c r="C9522" s="1" t="str">
        <f t="shared" si="1293"/>
        <v>21:0687</v>
      </c>
      <c r="D9522" s="1" t="str">
        <f>HYPERLINK("http://geochem.nrcan.gc.ca/cdogs/content/svy/svy_e.htm", "")</f>
        <v/>
      </c>
      <c r="G9522" s="1" t="str">
        <f>HYPERLINK("http://geochem.nrcan.gc.ca/cdogs/content/cr_/cr_00085_e.htm", "85")</f>
        <v>85</v>
      </c>
      <c r="J9522" t="s">
        <v>11453</v>
      </c>
      <c r="K9522" t="s">
        <v>11454</v>
      </c>
      <c r="O9522">
        <v>0.23</v>
      </c>
      <c r="P9522">
        <v>60</v>
      </c>
      <c r="Q9522">
        <v>8</v>
      </c>
    </row>
    <row r="9523" spans="1:17" hidden="1" x14ac:dyDescent="0.3">
      <c r="A9523" t="s">
        <v>36850</v>
      </c>
      <c r="B9523" t="s">
        <v>36851</v>
      </c>
      <c r="C9523" s="1" t="str">
        <f t="shared" si="1293"/>
        <v>21:0687</v>
      </c>
      <c r="D9523" s="1" t="str">
        <f t="shared" ref="D9523:D9539" si="1297">HYPERLINK("http://geochem.nrcan.gc.ca/cdogs/content/svy/svy210206_e.htm", "21:0206")</f>
        <v>21:0206</v>
      </c>
      <c r="E9523" t="s">
        <v>36852</v>
      </c>
      <c r="F9523" t="s">
        <v>36853</v>
      </c>
      <c r="H9523">
        <v>47.146441699999997</v>
      </c>
      <c r="I9523">
        <v>-67.044624799999994</v>
      </c>
      <c r="J9523" s="1" t="str">
        <f t="shared" ref="J9523:J9539" si="1298">HYPERLINK("http://geochem.nrcan.gc.ca/cdogs/content/kwd/kwd020018_e.htm", "Fluid (stream)")</f>
        <v>Fluid (stream)</v>
      </c>
      <c r="K9523" s="1" t="str">
        <f t="shared" ref="K9523:K9539" si="1299">HYPERLINK("http://geochem.nrcan.gc.ca/cdogs/content/kwd/kwd080007_e.htm", "Untreated Water")</f>
        <v>Untreated Water</v>
      </c>
      <c r="O9523">
        <v>2.5000000000000001E-2</v>
      </c>
      <c r="P9523">
        <v>50</v>
      </c>
      <c r="Q9523">
        <v>7.2</v>
      </c>
    </row>
    <row r="9524" spans="1:17" hidden="1" x14ac:dyDescent="0.3">
      <c r="A9524" t="s">
        <v>36854</v>
      </c>
      <c r="B9524" t="s">
        <v>36855</v>
      </c>
      <c r="C9524" s="1" t="str">
        <f t="shared" si="1293"/>
        <v>21:0687</v>
      </c>
      <c r="D9524" s="1" t="str">
        <f t="shared" si="1297"/>
        <v>21:0206</v>
      </c>
      <c r="E9524" t="s">
        <v>36856</v>
      </c>
      <c r="F9524" t="s">
        <v>36857</v>
      </c>
      <c r="H9524">
        <v>47.160443700000002</v>
      </c>
      <c r="I9524">
        <v>-67.044071400000007</v>
      </c>
      <c r="J9524" s="1" t="str">
        <f t="shared" si="1298"/>
        <v>Fluid (stream)</v>
      </c>
      <c r="K9524" s="1" t="str">
        <f t="shared" si="1299"/>
        <v>Untreated Water</v>
      </c>
      <c r="O9524">
        <v>2.5000000000000001E-2</v>
      </c>
      <c r="P9524">
        <v>40</v>
      </c>
      <c r="Q9524">
        <v>7.1</v>
      </c>
    </row>
    <row r="9525" spans="1:17" hidden="1" x14ac:dyDescent="0.3">
      <c r="A9525" t="s">
        <v>36858</v>
      </c>
      <c r="B9525" t="s">
        <v>36859</v>
      </c>
      <c r="C9525" s="1" t="str">
        <f t="shared" si="1293"/>
        <v>21:0687</v>
      </c>
      <c r="D9525" s="1" t="str">
        <f t="shared" si="1297"/>
        <v>21:0206</v>
      </c>
      <c r="E9525" t="s">
        <v>36860</v>
      </c>
      <c r="F9525" t="s">
        <v>36861</v>
      </c>
      <c r="H9525">
        <v>47.1342924</v>
      </c>
      <c r="I9525">
        <v>-67.229967900000005</v>
      </c>
      <c r="J9525" s="1" t="str">
        <f t="shared" si="1298"/>
        <v>Fluid (stream)</v>
      </c>
      <c r="K9525" s="1" t="str">
        <f t="shared" si="1299"/>
        <v>Untreated Water</v>
      </c>
      <c r="O9525">
        <v>2.5000000000000001E-2</v>
      </c>
      <c r="P9525">
        <v>60</v>
      </c>
      <c r="Q9525">
        <v>7.4</v>
      </c>
    </row>
    <row r="9526" spans="1:17" hidden="1" x14ac:dyDescent="0.3">
      <c r="A9526" t="s">
        <v>36862</v>
      </c>
      <c r="B9526" t="s">
        <v>36863</v>
      </c>
      <c r="C9526" s="1" t="str">
        <f t="shared" si="1293"/>
        <v>21:0687</v>
      </c>
      <c r="D9526" s="1" t="str">
        <f t="shared" si="1297"/>
        <v>21:0206</v>
      </c>
      <c r="E9526" t="s">
        <v>36860</v>
      </c>
      <c r="F9526" t="s">
        <v>36864</v>
      </c>
      <c r="H9526">
        <v>47.1342924</v>
      </c>
      <c r="I9526">
        <v>-67.229967900000005</v>
      </c>
      <c r="J9526" s="1" t="str">
        <f t="shared" si="1298"/>
        <v>Fluid (stream)</v>
      </c>
      <c r="K9526" s="1" t="str">
        <f t="shared" si="1299"/>
        <v>Untreated Water</v>
      </c>
      <c r="O9526">
        <v>2.5000000000000001E-2</v>
      </c>
      <c r="P9526">
        <v>60</v>
      </c>
      <c r="Q9526">
        <v>7.4</v>
      </c>
    </row>
    <row r="9527" spans="1:17" hidden="1" x14ac:dyDescent="0.3">
      <c r="A9527" t="s">
        <v>36865</v>
      </c>
      <c r="B9527" t="s">
        <v>36866</v>
      </c>
      <c r="C9527" s="1" t="str">
        <f t="shared" si="1293"/>
        <v>21:0687</v>
      </c>
      <c r="D9527" s="1" t="str">
        <f t="shared" si="1297"/>
        <v>21:0206</v>
      </c>
      <c r="E9527" t="s">
        <v>36867</v>
      </c>
      <c r="F9527" t="s">
        <v>36868</v>
      </c>
      <c r="H9527">
        <v>47.1595862</v>
      </c>
      <c r="I9527">
        <v>-67.215327599999995</v>
      </c>
      <c r="J9527" s="1" t="str">
        <f t="shared" si="1298"/>
        <v>Fluid (stream)</v>
      </c>
      <c r="K9527" s="1" t="str">
        <f t="shared" si="1299"/>
        <v>Untreated Water</v>
      </c>
      <c r="O9527">
        <v>2.5000000000000001E-2</v>
      </c>
      <c r="P9527">
        <v>50</v>
      </c>
      <c r="Q9527">
        <v>7.3</v>
      </c>
    </row>
    <row r="9528" spans="1:17" hidden="1" x14ac:dyDescent="0.3">
      <c r="A9528" t="s">
        <v>36869</v>
      </c>
      <c r="B9528" t="s">
        <v>36870</v>
      </c>
      <c r="C9528" s="1" t="str">
        <f t="shared" si="1293"/>
        <v>21:0687</v>
      </c>
      <c r="D9528" s="1" t="str">
        <f t="shared" si="1297"/>
        <v>21:0206</v>
      </c>
      <c r="E9528" t="s">
        <v>36871</v>
      </c>
      <c r="F9528" t="s">
        <v>36872</v>
      </c>
      <c r="H9528">
        <v>47.172245400000001</v>
      </c>
      <c r="I9528">
        <v>-67.204808099999994</v>
      </c>
      <c r="J9528" s="1" t="str">
        <f t="shared" si="1298"/>
        <v>Fluid (stream)</v>
      </c>
      <c r="K9528" s="1" t="str">
        <f t="shared" si="1299"/>
        <v>Untreated Water</v>
      </c>
      <c r="O9528">
        <v>2.5000000000000001E-2</v>
      </c>
      <c r="P9528">
        <v>40</v>
      </c>
      <c r="Q9528">
        <v>7.3</v>
      </c>
    </row>
    <row r="9529" spans="1:17" hidden="1" x14ac:dyDescent="0.3">
      <c r="A9529" t="s">
        <v>36873</v>
      </c>
      <c r="B9529" t="s">
        <v>36874</v>
      </c>
      <c r="C9529" s="1" t="str">
        <f t="shared" si="1293"/>
        <v>21:0687</v>
      </c>
      <c r="D9529" s="1" t="str">
        <f t="shared" si="1297"/>
        <v>21:0206</v>
      </c>
      <c r="E9529" t="s">
        <v>36875</v>
      </c>
      <c r="F9529" t="s">
        <v>36876</v>
      </c>
      <c r="H9529">
        <v>47.185220399999999</v>
      </c>
      <c r="I9529">
        <v>-67.184729200000007</v>
      </c>
      <c r="J9529" s="1" t="str">
        <f t="shared" si="1298"/>
        <v>Fluid (stream)</v>
      </c>
      <c r="K9529" s="1" t="str">
        <f t="shared" si="1299"/>
        <v>Untreated Water</v>
      </c>
      <c r="O9529">
        <v>2.5000000000000001E-2</v>
      </c>
      <c r="P9529">
        <v>40</v>
      </c>
      <c r="Q9529">
        <v>7.3</v>
      </c>
    </row>
    <row r="9530" spans="1:17" hidden="1" x14ac:dyDescent="0.3">
      <c r="A9530" t="s">
        <v>36877</v>
      </c>
      <c r="B9530" t="s">
        <v>36878</v>
      </c>
      <c r="C9530" s="1" t="str">
        <f t="shared" si="1293"/>
        <v>21:0687</v>
      </c>
      <c r="D9530" s="1" t="str">
        <f t="shared" si="1297"/>
        <v>21:0206</v>
      </c>
      <c r="E9530" t="s">
        <v>36879</v>
      </c>
      <c r="F9530" t="s">
        <v>36880</v>
      </c>
      <c r="H9530">
        <v>47.186132999999998</v>
      </c>
      <c r="I9530">
        <v>-67.184962100000007</v>
      </c>
      <c r="J9530" s="1" t="str">
        <f t="shared" si="1298"/>
        <v>Fluid (stream)</v>
      </c>
      <c r="K9530" s="1" t="str">
        <f t="shared" si="1299"/>
        <v>Untreated Water</v>
      </c>
      <c r="O9530">
        <v>2.5000000000000001E-2</v>
      </c>
      <c r="P9530">
        <v>60</v>
      </c>
      <c r="Q9530">
        <v>7.3</v>
      </c>
    </row>
    <row r="9531" spans="1:17" hidden="1" x14ac:dyDescent="0.3">
      <c r="A9531" t="s">
        <v>36881</v>
      </c>
      <c r="B9531" t="s">
        <v>36882</v>
      </c>
      <c r="C9531" s="1" t="str">
        <f t="shared" si="1293"/>
        <v>21:0687</v>
      </c>
      <c r="D9531" s="1" t="str">
        <f t="shared" si="1297"/>
        <v>21:0206</v>
      </c>
      <c r="E9531" t="s">
        <v>36883</v>
      </c>
      <c r="F9531" t="s">
        <v>36884</v>
      </c>
      <c r="H9531">
        <v>47.204510999999997</v>
      </c>
      <c r="I9531">
        <v>-67.184533099999996</v>
      </c>
      <c r="J9531" s="1" t="str">
        <f t="shared" si="1298"/>
        <v>Fluid (stream)</v>
      </c>
      <c r="K9531" s="1" t="str">
        <f t="shared" si="1299"/>
        <v>Untreated Water</v>
      </c>
      <c r="O9531">
        <v>2.5000000000000001E-2</v>
      </c>
      <c r="P9531">
        <v>60</v>
      </c>
      <c r="Q9531">
        <v>7.3</v>
      </c>
    </row>
    <row r="9532" spans="1:17" hidden="1" x14ac:dyDescent="0.3">
      <c r="A9532" t="s">
        <v>36885</v>
      </c>
      <c r="B9532" t="s">
        <v>36886</v>
      </c>
      <c r="C9532" s="1" t="str">
        <f t="shared" si="1293"/>
        <v>21:0687</v>
      </c>
      <c r="D9532" s="1" t="str">
        <f t="shared" si="1297"/>
        <v>21:0206</v>
      </c>
      <c r="E9532" t="s">
        <v>36887</v>
      </c>
      <c r="F9532" t="s">
        <v>36888</v>
      </c>
      <c r="H9532">
        <v>47.2115504</v>
      </c>
      <c r="I9532">
        <v>-67.1750483</v>
      </c>
      <c r="J9532" s="1" t="str">
        <f t="shared" si="1298"/>
        <v>Fluid (stream)</v>
      </c>
      <c r="K9532" s="1" t="str">
        <f t="shared" si="1299"/>
        <v>Untreated Water</v>
      </c>
      <c r="O9532">
        <v>2.5000000000000001E-2</v>
      </c>
      <c r="P9532">
        <v>50</v>
      </c>
      <c r="Q9532">
        <v>7.3</v>
      </c>
    </row>
    <row r="9533" spans="1:17" hidden="1" x14ac:dyDescent="0.3">
      <c r="A9533" t="s">
        <v>36889</v>
      </c>
      <c r="B9533" t="s">
        <v>36890</v>
      </c>
      <c r="C9533" s="1" t="str">
        <f t="shared" si="1293"/>
        <v>21:0687</v>
      </c>
      <c r="D9533" s="1" t="str">
        <f t="shared" si="1297"/>
        <v>21:0206</v>
      </c>
      <c r="E9533" t="s">
        <v>36891</v>
      </c>
      <c r="F9533" t="s">
        <v>36892</v>
      </c>
      <c r="H9533">
        <v>47.217324400000003</v>
      </c>
      <c r="I9533">
        <v>-67.165829200000005</v>
      </c>
      <c r="J9533" s="1" t="str">
        <f t="shared" si="1298"/>
        <v>Fluid (stream)</v>
      </c>
      <c r="K9533" s="1" t="str">
        <f t="shared" si="1299"/>
        <v>Untreated Water</v>
      </c>
      <c r="O9533">
        <v>2.5000000000000001E-2</v>
      </c>
      <c r="P9533">
        <v>50</v>
      </c>
      <c r="Q9533">
        <v>7.2</v>
      </c>
    </row>
    <row r="9534" spans="1:17" hidden="1" x14ac:dyDescent="0.3">
      <c r="A9534" t="s">
        <v>36893</v>
      </c>
      <c r="B9534" t="s">
        <v>36894</v>
      </c>
      <c r="C9534" s="1" t="str">
        <f t="shared" si="1293"/>
        <v>21:0687</v>
      </c>
      <c r="D9534" s="1" t="str">
        <f t="shared" si="1297"/>
        <v>21:0206</v>
      </c>
      <c r="E9534" t="s">
        <v>36895</v>
      </c>
      <c r="F9534" t="s">
        <v>36896</v>
      </c>
      <c r="H9534">
        <v>47.219324899999997</v>
      </c>
      <c r="I9534">
        <v>-67.159829700000003</v>
      </c>
      <c r="J9534" s="1" t="str">
        <f t="shared" si="1298"/>
        <v>Fluid (stream)</v>
      </c>
      <c r="K9534" s="1" t="str">
        <f t="shared" si="1299"/>
        <v>Untreated Water</v>
      </c>
      <c r="O9534">
        <v>2.5000000000000001E-2</v>
      </c>
      <c r="P9534">
        <v>50</v>
      </c>
      <c r="Q9534">
        <v>7.3</v>
      </c>
    </row>
    <row r="9535" spans="1:17" hidden="1" x14ac:dyDescent="0.3">
      <c r="A9535" t="s">
        <v>36897</v>
      </c>
      <c r="B9535" t="s">
        <v>36898</v>
      </c>
      <c r="C9535" s="1" t="str">
        <f t="shared" si="1293"/>
        <v>21:0687</v>
      </c>
      <c r="D9535" s="1" t="str">
        <f t="shared" si="1297"/>
        <v>21:0206</v>
      </c>
      <c r="E9535" t="s">
        <v>36899</v>
      </c>
      <c r="F9535" t="s">
        <v>36900</v>
      </c>
      <c r="H9535">
        <v>47.223461499999999</v>
      </c>
      <c r="I9535">
        <v>-67.152936600000004</v>
      </c>
      <c r="J9535" s="1" t="str">
        <f t="shared" si="1298"/>
        <v>Fluid (stream)</v>
      </c>
      <c r="K9535" s="1" t="str">
        <f t="shared" si="1299"/>
        <v>Untreated Water</v>
      </c>
      <c r="O9535">
        <v>2.5000000000000001E-2</v>
      </c>
      <c r="P9535">
        <v>70</v>
      </c>
      <c r="Q9535">
        <v>7.2</v>
      </c>
    </row>
    <row r="9536" spans="1:17" hidden="1" x14ac:dyDescent="0.3">
      <c r="A9536" t="s">
        <v>36901</v>
      </c>
      <c r="B9536" t="s">
        <v>36902</v>
      </c>
      <c r="C9536" s="1" t="str">
        <f t="shared" si="1293"/>
        <v>21:0687</v>
      </c>
      <c r="D9536" s="1" t="str">
        <f t="shared" si="1297"/>
        <v>21:0206</v>
      </c>
      <c r="E9536" t="s">
        <v>36903</v>
      </c>
      <c r="F9536" t="s">
        <v>36904</v>
      </c>
      <c r="H9536">
        <v>47.226982700000001</v>
      </c>
      <c r="I9536">
        <v>-67.149194600000001</v>
      </c>
      <c r="J9536" s="1" t="str">
        <f t="shared" si="1298"/>
        <v>Fluid (stream)</v>
      </c>
      <c r="K9536" s="1" t="str">
        <f t="shared" si="1299"/>
        <v>Untreated Water</v>
      </c>
      <c r="O9536">
        <v>2.5000000000000001E-2</v>
      </c>
      <c r="P9536">
        <v>60</v>
      </c>
      <c r="Q9536">
        <v>6.8</v>
      </c>
    </row>
    <row r="9537" spans="1:17" hidden="1" x14ac:dyDescent="0.3">
      <c r="A9537" t="s">
        <v>36905</v>
      </c>
      <c r="B9537" t="s">
        <v>36906</v>
      </c>
      <c r="C9537" s="1" t="str">
        <f t="shared" si="1293"/>
        <v>21:0687</v>
      </c>
      <c r="D9537" s="1" t="str">
        <f t="shared" si="1297"/>
        <v>21:0206</v>
      </c>
      <c r="E9537" t="s">
        <v>36907</v>
      </c>
      <c r="F9537" t="s">
        <v>36908</v>
      </c>
      <c r="H9537">
        <v>47.156287800000001</v>
      </c>
      <c r="I9537">
        <v>-67.123788899999994</v>
      </c>
      <c r="J9537" s="1" t="str">
        <f t="shared" si="1298"/>
        <v>Fluid (stream)</v>
      </c>
      <c r="K9537" s="1" t="str">
        <f t="shared" si="1299"/>
        <v>Untreated Water</v>
      </c>
      <c r="O9537">
        <v>2.5000000000000001E-2</v>
      </c>
      <c r="P9537">
        <v>50</v>
      </c>
      <c r="Q9537">
        <v>6.9</v>
      </c>
    </row>
    <row r="9538" spans="1:17" hidden="1" x14ac:dyDescent="0.3">
      <c r="A9538" t="s">
        <v>36909</v>
      </c>
      <c r="B9538" t="s">
        <v>36910</v>
      </c>
      <c r="C9538" s="1" t="str">
        <f t="shared" si="1293"/>
        <v>21:0687</v>
      </c>
      <c r="D9538" s="1" t="str">
        <f t="shared" si="1297"/>
        <v>21:0206</v>
      </c>
      <c r="E9538" t="s">
        <v>36911</v>
      </c>
      <c r="F9538" t="s">
        <v>36912</v>
      </c>
      <c r="H9538">
        <v>47.1576667</v>
      </c>
      <c r="I9538">
        <v>-67.121721800000003</v>
      </c>
      <c r="J9538" s="1" t="str">
        <f t="shared" si="1298"/>
        <v>Fluid (stream)</v>
      </c>
      <c r="K9538" s="1" t="str">
        <f t="shared" si="1299"/>
        <v>Untreated Water</v>
      </c>
      <c r="O9538">
        <v>2.5000000000000001E-2</v>
      </c>
      <c r="P9538">
        <v>50</v>
      </c>
      <c r="Q9538">
        <v>6.8</v>
      </c>
    </row>
    <row r="9539" spans="1:17" hidden="1" x14ac:dyDescent="0.3">
      <c r="A9539" t="s">
        <v>36913</v>
      </c>
      <c r="B9539" t="s">
        <v>36914</v>
      </c>
      <c r="C9539" s="1" t="str">
        <f t="shared" si="1293"/>
        <v>21:0687</v>
      </c>
      <c r="D9539" s="1" t="str">
        <f t="shared" si="1297"/>
        <v>21:0206</v>
      </c>
      <c r="E9539" t="s">
        <v>36915</v>
      </c>
      <c r="F9539" t="s">
        <v>36916</v>
      </c>
      <c r="H9539">
        <v>47.142565699999999</v>
      </c>
      <c r="I9539">
        <v>-67.118389399999998</v>
      </c>
      <c r="J9539" s="1" t="str">
        <f t="shared" si="1298"/>
        <v>Fluid (stream)</v>
      </c>
      <c r="K9539" s="1" t="str">
        <f t="shared" si="1299"/>
        <v>Untreated Water</v>
      </c>
      <c r="O9539">
        <v>2.5000000000000001E-2</v>
      </c>
      <c r="P9539">
        <v>70</v>
      </c>
      <c r="Q9539">
        <v>6.6</v>
      </c>
    </row>
    <row r="9540" spans="1:17" hidden="1" x14ac:dyDescent="0.3">
      <c r="A9540" t="s">
        <v>36917</v>
      </c>
      <c r="B9540" t="s">
        <v>36918</v>
      </c>
      <c r="C9540" s="1" t="str">
        <f t="shared" si="1293"/>
        <v>21:0687</v>
      </c>
      <c r="D9540" s="1" t="str">
        <f>HYPERLINK("http://geochem.nrcan.gc.ca/cdogs/content/svy/svy_e.htm", "")</f>
        <v/>
      </c>
      <c r="G9540" s="1" t="str">
        <f>HYPERLINK("http://geochem.nrcan.gc.ca/cdogs/content/cr_/cr_00084_e.htm", "84")</f>
        <v>84</v>
      </c>
      <c r="J9540" t="s">
        <v>11453</v>
      </c>
      <c r="K9540" t="s">
        <v>11454</v>
      </c>
      <c r="O9540">
        <v>0.25</v>
      </c>
      <c r="P9540">
        <v>70</v>
      </c>
      <c r="Q9540">
        <v>6.7</v>
      </c>
    </row>
    <row r="9541" spans="1:17" hidden="1" x14ac:dyDescent="0.3">
      <c r="A9541" t="s">
        <v>36919</v>
      </c>
      <c r="B9541" t="s">
        <v>36920</v>
      </c>
      <c r="C9541" s="1" t="str">
        <f t="shared" si="1293"/>
        <v>21:0687</v>
      </c>
      <c r="D9541" s="1" t="str">
        <f t="shared" ref="D9541:D9566" si="1300">HYPERLINK("http://geochem.nrcan.gc.ca/cdogs/content/svy/svy210206_e.htm", "21:0206")</f>
        <v>21:0206</v>
      </c>
      <c r="E9541" t="s">
        <v>36921</v>
      </c>
      <c r="F9541" t="s">
        <v>36922</v>
      </c>
      <c r="H9541">
        <v>47.144225200000001</v>
      </c>
      <c r="I9541">
        <v>-67.1169723</v>
      </c>
      <c r="J9541" s="1" t="str">
        <f t="shared" ref="J9541:J9566" si="1301">HYPERLINK("http://geochem.nrcan.gc.ca/cdogs/content/kwd/kwd020018_e.htm", "Fluid (stream)")</f>
        <v>Fluid (stream)</v>
      </c>
      <c r="K9541" s="1" t="str">
        <f t="shared" ref="K9541:K9566" si="1302">HYPERLINK("http://geochem.nrcan.gc.ca/cdogs/content/kwd/kwd080007_e.htm", "Untreated Water")</f>
        <v>Untreated Water</v>
      </c>
      <c r="O9541">
        <v>2.5000000000000001E-2</v>
      </c>
      <c r="P9541">
        <v>60</v>
      </c>
      <c r="Q9541">
        <v>6.8</v>
      </c>
    </row>
    <row r="9542" spans="1:17" hidden="1" x14ac:dyDescent="0.3">
      <c r="A9542" t="s">
        <v>36923</v>
      </c>
      <c r="B9542" t="s">
        <v>36924</v>
      </c>
      <c r="C9542" s="1" t="str">
        <f t="shared" si="1293"/>
        <v>21:0687</v>
      </c>
      <c r="D9542" s="1" t="str">
        <f t="shared" si="1300"/>
        <v>21:0206</v>
      </c>
      <c r="E9542" t="s">
        <v>36921</v>
      </c>
      <c r="F9542" t="s">
        <v>36925</v>
      </c>
      <c r="H9542">
        <v>47.144225200000001</v>
      </c>
      <c r="I9542">
        <v>-67.1169723</v>
      </c>
      <c r="J9542" s="1" t="str">
        <f t="shared" si="1301"/>
        <v>Fluid (stream)</v>
      </c>
      <c r="K9542" s="1" t="str">
        <f t="shared" si="1302"/>
        <v>Untreated Water</v>
      </c>
      <c r="O9542">
        <v>2.5000000000000001E-2</v>
      </c>
      <c r="P9542">
        <v>60</v>
      </c>
      <c r="Q9542">
        <v>6.7</v>
      </c>
    </row>
    <row r="9543" spans="1:17" hidden="1" x14ac:dyDescent="0.3">
      <c r="A9543" t="s">
        <v>36926</v>
      </c>
      <c r="B9543" t="s">
        <v>36927</v>
      </c>
      <c r="C9543" s="1" t="str">
        <f t="shared" si="1293"/>
        <v>21:0687</v>
      </c>
      <c r="D9543" s="1" t="str">
        <f t="shared" si="1300"/>
        <v>21:0206</v>
      </c>
      <c r="E9543" t="s">
        <v>36928</v>
      </c>
      <c r="F9543" t="s">
        <v>36929</v>
      </c>
      <c r="H9543">
        <v>47.137215099999999</v>
      </c>
      <c r="I9543">
        <v>-67.160173</v>
      </c>
      <c r="J9543" s="1" t="str">
        <f t="shared" si="1301"/>
        <v>Fluid (stream)</v>
      </c>
      <c r="K9543" s="1" t="str">
        <f t="shared" si="1302"/>
        <v>Untreated Water</v>
      </c>
      <c r="O9543">
        <v>2.5000000000000001E-2</v>
      </c>
      <c r="P9543">
        <v>50</v>
      </c>
      <c r="Q9543">
        <v>6.8</v>
      </c>
    </row>
    <row r="9544" spans="1:17" hidden="1" x14ac:dyDescent="0.3">
      <c r="A9544" t="s">
        <v>36930</v>
      </c>
      <c r="B9544" t="s">
        <v>36931</v>
      </c>
      <c r="C9544" s="1" t="str">
        <f t="shared" si="1293"/>
        <v>21:0687</v>
      </c>
      <c r="D9544" s="1" t="str">
        <f t="shared" si="1300"/>
        <v>21:0206</v>
      </c>
      <c r="E9544" t="s">
        <v>36932</v>
      </c>
      <c r="F9544" t="s">
        <v>36933</v>
      </c>
      <c r="H9544">
        <v>47.1412482</v>
      </c>
      <c r="I9544">
        <v>-67.151882999999998</v>
      </c>
      <c r="J9544" s="1" t="str">
        <f t="shared" si="1301"/>
        <v>Fluid (stream)</v>
      </c>
      <c r="K9544" s="1" t="str">
        <f t="shared" si="1302"/>
        <v>Untreated Water</v>
      </c>
      <c r="O9544">
        <v>2.5000000000000001E-2</v>
      </c>
      <c r="P9544">
        <v>60</v>
      </c>
      <c r="Q9544">
        <v>7</v>
      </c>
    </row>
    <row r="9545" spans="1:17" hidden="1" x14ac:dyDescent="0.3">
      <c r="A9545" t="s">
        <v>36934</v>
      </c>
      <c r="B9545" t="s">
        <v>36935</v>
      </c>
      <c r="C9545" s="1" t="str">
        <f t="shared" si="1293"/>
        <v>21:0687</v>
      </c>
      <c r="D9545" s="1" t="str">
        <f t="shared" si="1300"/>
        <v>21:0206</v>
      </c>
      <c r="E9545" t="s">
        <v>36936</v>
      </c>
      <c r="F9545" t="s">
        <v>36937</v>
      </c>
      <c r="H9545">
        <v>47.169364399999999</v>
      </c>
      <c r="I9545">
        <v>-67.147635100000002</v>
      </c>
      <c r="J9545" s="1" t="str">
        <f t="shared" si="1301"/>
        <v>Fluid (stream)</v>
      </c>
      <c r="K9545" s="1" t="str">
        <f t="shared" si="1302"/>
        <v>Untreated Water</v>
      </c>
      <c r="O9545">
        <v>2.5000000000000001E-2</v>
      </c>
      <c r="P9545">
        <v>50</v>
      </c>
      <c r="Q9545">
        <v>7</v>
      </c>
    </row>
    <row r="9546" spans="1:17" hidden="1" x14ac:dyDescent="0.3">
      <c r="A9546" t="s">
        <v>36938</v>
      </c>
      <c r="B9546" t="s">
        <v>36939</v>
      </c>
      <c r="C9546" s="1" t="str">
        <f t="shared" si="1293"/>
        <v>21:0687</v>
      </c>
      <c r="D9546" s="1" t="str">
        <f t="shared" si="1300"/>
        <v>21:0206</v>
      </c>
      <c r="E9546" t="s">
        <v>36940</v>
      </c>
      <c r="F9546" t="s">
        <v>36941</v>
      </c>
      <c r="H9546">
        <v>47.170929600000001</v>
      </c>
      <c r="I9546">
        <v>-67.147039599999999</v>
      </c>
      <c r="J9546" s="1" t="str">
        <f t="shared" si="1301"/>
        <v>Fluid (stream)</v>
      </c>
      <c r="K9546" s="1" t="str">
        <f t="shared" si="1302"/>
        <v>Untreated Water</v>
      </c>
      <c r="O9546">
        <v>2.5000000000000001E-2</v>
      </c>
      <c r="P9546">
        <v>50</v>
      </c>
      <c r="Q9546">
        <v>7.1</v>
      </c>
    </row>
    <row r="9547" spans="1:17" hidden="1" x14ac:dyDescent="0.3">
      <c r="A9547" t="s">
        <v>36942</v>
      </c>
      <c r="B9547" t="s">
        <v>36943</v>
      </c>
      <c r="C9547" s="1" t="str">
        <f t="shared" si="1293"/>
        <v>21:0687</v>
      </c>
      <c r="D9547" s="1" t="str">
        <f t="shared" si="1300"/>
        <v>21:0206</v>
      </c>
      <c r="E9547" t="s">
        <v>36944</v>
      </c>
      <c r="F9547" t="s">
        <v>36945</v>
      </c>
      <c r="H9547">
        <v>47.162760599999999</v>
      </c>
      <c r="I9547">
        <v>-67.093966199999997</v>
      </c>
      <c r="J9547" s="1" t="str">
        <f t="shared" si="1301"/>
        <v>Fluid (stream)</v>
      </c>
      <c r="K9547" s="1" t="str">
        <f t="shared" si="1302"/>
        <v>Untreated Water</v>
      </c>
      <c r="O9547">
        <v>2.5000000000000001E-2</v>
      </c>
      <c r="P9547">
        <v>40</v>
      </c>
      <c r="Q9547">
        <v>6.6</v>
      </c>
    </row>
    <row r="9548" spans="1:17" hidden="1" x14ac:dyDescent="0.3">
      <c r="A9548" t="s">
        <v>36946</v>
      </c>
      <c r="B9548" t="s">
        <v>36947</v>
      </c>
      <c r="C9548" s="1" t="str">
        <f t="shared" si="1293"/>
        <v>21:0687</v>
      </c>
      <c r="D9548" s="1" t="str">
        <f t="shared" si="1300"/>
        <v>21:0206</v>
      </c>
      <c r="E9548" t="s">
        <v>36948</v>
      </c>
      <c r="F9548" t="s">
        <v>36949</v>
      </c>
      <c r="H9548">
        <v>47.153276400000003</v>
      </c>
      <c r="I9548">
        <v>-67.0794645</v>
      </c>
      <c r="J9548" s="1" t="str">
        <f t="shared" si="1301"/>
        <v>Fluid (stream)</v>
      </c>
      <c r="K9548" s="1" t="str">
        <f t="shared" si="1302"/>
        <v>Untreated Water</v>
      </c>
      <c r="O9548">
        <v>2.5000000000000001E-2</v>
      </c>
      <c r="P9548">
        <v>40</v>
      </c>
      <c r="Q9548">
        <v>6.7</v>
      </c>
    </row>
    <row r="9549" spans="1:17" hidden="1" x14ac:dyDescent="0.3">
      <c r="A9549" t="s">
        <v>36950</v>
      </c>
      <c r="B9549" t="s">
        <v>36951</v>
      </c>
      <c r="C9549" s="1" t="str">
        <f t="shared" si="1293"/>
        <v>21:0687</v>
      </c>
      <c r="D9549" s="1" t="str">
        <f t="shared" si="1300"/>
        <v>21:0206</v>
      </c>
      <c r="E9549" t="s">
        <v>36952</v>
      </c>
      <c r="F9549" t="s">
        <v>36953</v>
      </c>
      <c r="H9549">
        <v>47.167556400000002</v>
      </c>
      <c r="I9549">
        <v>-67.084214700000004</v>
      </c>
      <c r="J9549" s="1" t="str">
        <f t="shared" si="1301"/>
        <v>Fluid (stream)</v>
      </c>
      <c r="K9549" s="1" t="str">
        <f t="shared" si="1302"/>
        <v>Untreated Water</v>
      </c>
      <c r="O9549">
        <v>2.5000000000000001E-2</v>
      </c>
      <c r="P9549">
        <v>30</v>
      </c>
      <c r="Q9549">
        <v>6.6</v>
      </c>
    </row>
    <row r="9550" spans="1:17" hidden="1" x14ac:dyDescent="0.3">
      <c r="A9550" t="s">
        <v>36954</v>
      </c>
      <c r="B9550" t="s">
        <v>36955</v>
      </c>
      <c r="C9550" s="1" t="str">
        <f t="shared" si="1293"/>
        <v>21:0687</v>
      </c>
      <c r="D9550" s="1" t="str">
        <f t="shared" si="1300"/>
        <v>21:0206</v>
      </c>
      <c r="E9550" t="s">
        <v>36956</v>
      </c>
      <c r="F9550" t="s">
        <v>36957</v>
      </c>
      <c r="H9550">
        <v>47.171532599999999</v>
      </c>
      <c r="I9550">
        <v>-67.088980800000002</v>
      </c>
      <c r="J9550" s="1" t="str">
        <f t="shared" si="1301"/>
        <v>Fluid (stream)</v>
      </c>
      <c r="K9550" s="1" t="str">
        <f t="shared" si="1302"/>
        <v>Untreated Water</v>
      </c>
      <c r="O9550">
        <v>2.5000000000000001E-2</v>
      </c>
      <c r="P9550">
        <v>50</v>
      </c>
      <c r="Q9550">
        <v>6.1</v>
      </c>
    </row>
    <row r="9551" spans="1:17" hidden="1" x14ac:dyDescent="0.3">
      <c r="A9551" t="s">
        <v>36958</v>
      </c>
      <c r="B9551" t="s">
        <v>36959</v>
      </c>
      <c r="C9551" s="1" t="str">
        <f t="shared" si="1293"/>
        <v>21:0687</v>
      </c>
      <c r="D9551" s="1" t="str">
        <f t="shared" si="1300"/>
        <v>21:0206</v>
      </c>
      <c r="E9551" t="s">
        <v>36960</v>
      </c>
      <c r="F9551" t="s">
        <v>36961</v>
      </c>
      <c r="H9551">
        <v>47.167026700000001</v>
      </c>
      <c r="I9551">
        <v>-67.088060400000003</v>
      </c>
      <c r="J9551" s="1" t="str">
        <f t="shared" si="1301"/>
        <v>Fluid (stream)</v>
      </c>
      <c r="K9551" s="1" t="str">
        <f t="shared" si="1302"/>
        <v>Untreated Water</v>
      </c>
      <c r="O9551">
        <v>2.5000000000000001E-2</v>
      </c>
      <c r="P9551">
        <v>40</v>
      </c>
      <c r="Q9551">
        <v>6.4</v>
      </c>
    </row>
    <row r="9552" spans="1:17" hidden="1" x14ac:dyDescent="0.3">
      <c r="A9552" t="s">
        <v>36962</v>
      </c>
      <c r="B9552" t="s">
        <v>36963</v>
      </c>
      <c r="C9552" s="1" t="str">
        <f t="shared" si="1293"/>
        <v>21:0687</v>
      </c>
      <c r="D9552" s="1" t="str">
        <f t="shared" si="1300"/>
        <v>21:0206</v>
      </c>
      <c r="E9552" t="s">
        <v>36964</v>
      </c>
      <c r="F9552" t="s">
        <v>36965</v>
      </c>
      <c r="H9552">
        <v>47.165905500000001</v>
      </c>
      <c r="I9552">
        <v>-67.086662399999994</v>
      </c>
      <c r="J9552" s="1" t="str">
        <f t="shared" si="1301"/>
        <v>Fluid (stream)</v>
      </c>
      <c r="K9552" s="1" t="str">
        <f t="shared" si="1302"/>
        <v>Untreated Water</v>
      </c>
      <c r="O9552">
        <v>2.5000000000000001E-2</v>
      </c>
      <c r="P9552">
        <v>40</v>
      </c>
      <c r="Q9552">
        <v>6.8</v>
      </c>
    </row>
    <row r="9553" spans="1:17" hidden="1" x14ac:dyDescent="0.3">
      <c r="A9553" t="s">
        <v>36966</v>
      </c>
      <c r="B9553" t="s">
        <v>36967</v>
      </c>
      <c r="C9553" s="1" t="str">
        <f t="shared" si="1293"/>
        <v>21:0687</v>
      </c>
      <c r="D9553" s="1" t="str">
        <f t="shared" si="1300"/>
        <v>21:0206</v>
      </c>
      <c r="E9553" t="s">
        <v>36968</v>
      </c>
      <c r="F9553" t="s">
        <v>36969</v>
      </c>
      <c r="H9553">
        <v>47.1586091</v>
      </c>
      <c r="I9553">
        <v>-67.073348600000003</v>
      </c>
      <c r="J9553" s="1" t="str">
        <f t="shared" si="1301"/>
        <v>Fluid (stream)</v>
      </c>
      <c r="K9553" s="1" t="str">
        <f t="shared" si="1302"/>
        <v>Untreated Water</v>
      </c>
      <c r="O9553">
        <v>2.5000000000000001E-2</v>
      </c>
      <c r="P9553">
        <v>40</v>
      </c>
      <c r="Q9553">
        <v>6.8</v>
      </c>
    </row>
    <row r="9554" spans="1:17" hidden="1" x14ac:dyDescent="0.3">
      <c r="A9554" t="s">
        <v>36970</v>
      </c>
      <c r="B9554" t="s">
        <v>36971</v>
      </c>
      <c r="C9554" s="1" t="str">
        <f t="shared" si="1293"/>
        <v>21:0687</v>
      </c>
      <c r="D9554" s="1" t="str">
        <f t="shared" si="1300"/>
        <v>21:0206</v>
      </c>
      <c r="E9554" t="s">
        <v>36972</v>
      </c>
      <c r="F9554" t="s">
        <v>36973</v>
      </c>
      <c r="H9554">
        <v>47.170064799999999</v>
      </c>
      <c r="I9554">
        <v>-67.062139799999997</v>
      </c>
      <c r="J9554" s="1" t="str">
        <f t="shared" si="1301"/>
        <v>Fluid (stream)</v>
      </c>
      <c r="K9554" s="1" t="str">
        <f t="shared" si="1302"/>
        <v>Untreated Water</v>
      </c>
      <c r="O9554">
        <v>2.5000000000000001E-2</v>
      </c>
      <c r="P9554">
        <v>50</v>
      </c>
      <c r="Q9554">
        <v>6.8</v>
      </c>
    </row>
    <row r="9555" spans="1:17" hidden="1" x14ac:dyDescent="0.3">
      <c r="A9555" t="s">
        <v>36974</v>
      </c>
      <c r="B9555" t="s">
        <v>36975</v>
      </c>
      <c r="C9555" s="1" t="str">
        <f t="shared" si="1293"/>
        <v>21:0687</v>
      </c>
      <c r="D9555" s="1" t="str">
        <f t="shared" si="1300"/>
        <v>21:0206</v>
      </c>
      <c r="E9555" t="s">
        <v>36976</v>
      </c>
      <c r="F9555" t="s">
        <v>36977</v>
      </c>
      <c r="H9555">
        <v>47.174157399999999</v>
      </c>
      <c r="I9555">
        <v>-67.043501800000001</v>
      </c>
      <c r="J9555" s="1" t="str">
        <f t="shared" si="1301"/>
        <v>Fluid (stream)</v>
      </c>
      <c r="K9555" s="1" t="str">
        <f t="shared" si="1302"/>
        <v>Untreated Water</v>
      </c>
      <c r="O9555">
        <v>2.5000000000000001E-2</v>
      </c>
      <c r="P9555">
        <v>40</v>
      </c>
      <c r="Q9555">
        <v>6.8</v>
      </c>
    </row>
    <row r="9556" spans="1:17" hidden="1" x14ac:dyDescent="0.3">
      <c r="A9556" t="s">
        <v>36978</v>
      </c>
      <c r="B9556" t="s">
        <v>36979</v>
      </c>
      <c r="C9556" s="1" t="str">
        <f t="shared" si="1293"/>
        <v>21:0687</v>
      </c>
      <c r="D9556" s="1" t="str">
        <f t="shared" si="1300"/>
        <v>21:0206</v>
      </c>
      <c r="E9556" t="s">
        <v>36980</v>
      </c>
      <c r="F9556" t="s">
        <v>36981</v>
      </c>
      <c r="H9556">
        <v>47.037231800000001</v>
      </c>
      <c r="I9556">
        <v>-67.209894800000001</v>
      </c>
      <c r="J9556" s="1" t="str">
        <f t="shared" si="1301"/>
        <v>Fluid (stream)</v>
      </c>
      <c r="K9556" s="1" t="str">
        <f t="shared" si="1302"/>
        <v>Untreated Water</v>
      </c>
      <c r="O9556">
        <v>2.5000000000000001E-2</v>
      </c>
      <c r="P9556">
        <v>40</v>
      </c>
      <c r="Q9556">
        <v>7</v>
      </c>
    </row>
    <row r="9557" spans="1:17" hidden="1" x14ac:dyDescent="0.3">
      <c r="A9557" t="s">
        <v>36982</v>
      </c>
      <c r="B9557" t="s">
        <v>36983</v>
      </c>
      <c r="C9557" s="1" t="str">
        <f t="shared" si="1293"/>
        <v>21:0687</v>
      </c>
      <c r="D9557" s="1" t="str">
        <f t="shared" si="1300"/>
        <v>21:0206</v>
      </c>
      <c r="E9557" t="s">
        <v>36984</v>
      </c>
      <c r="F9557" t="s">
        <v>36985</v>
      </c>
      <c r="H9557">
        <v>47.0337478</v>
      </c>
      <c r="I9557">
        <v>-67.223673700000006</v>
      </c>
      <c r="J9557" s="1" t="str">
        <f t="shared" si="1301"/>
        <v>Fluid (stream)</v>
      </c>
      <c r="K9557" s="1" t="str">
        <f t="shared" si="1302"/>
        <v>Untreated Water</v>
      </c>
      <c r="O9557">
        <v>0.16</v>
      </c>
      <c r="P9557">
        <v>40</v>
      </c>
      <c r="Q9557">
        <v>7.1</v>
      </c>
    </row>
    <row r="9558" spans="1:17" hidden="1" x14ac:dyDescent="0.3">
      <c r="A9558" t="s">
        <v>36986</v>
      </c>
      <c r="B9558" t="s">
        <v>36987</v>
      </c>
      <c r="C9558" s="1" t="str">
        <f t="shared" si="1293"/>
        <v>21:0687</v>
      </c>
      <c r="D9558" s="1" t="str">
        <f t="shared" si="1300"/>
        <v>21:0206</v>
      </c>
      <c r="E9558" t="s">
        <v>36988</v>
      </c>
      <c r="F9558" t="s">
        <v>36989</v>
      </c>
      <c r="H9558">
        <v>47.033073399999999</v>
      </c>
      <c r="I9558">
        <v>-67.221971800000006</v>
      </c>
      <c r="J9558" s="1" t="str">
        <f t="shared" si="1301"/>
        <v>Fluid (stream)</v>
      </c>
      <c r="K9558" s="1" t="str">
        <f t="shared" si="1302"/>
        <v>Untreated Water</v>
      </c>
      <c r="O9558">
        <v>2.5000000000000001E-2</v>
      </c>
      <c r="P9558">
        <v>40</v>
      </c>
      <c r="Q9558">
        <v>7</v>
      </c>
    </row>
    <row r="9559" spans="1:17" hidden="1" x14ac:dyDescent="0.3">
      <c r="A9559" t="s">
        <v>36990</v>
      </c>
      <c r="B9559" t="s">
        <v>36991</v>
      </c>
      <c r="C9559" s="1" t="str">
        <f t="shared" si="1293"/>
        <v>21:0687</v>
      </c>
      <c r="D9559" s="1" t="str">
        <f t="shared" si="1300"/>
        <v>21:0206</v>
      </c>
      <c r="E9559" t="s">
        <v>36992</v>
      </c>
      <c r="F9559" t="s">
        <v>36993</v>
      </c>
      <c r="H9559">
        <v>47.030232900000001</v>
      </c>
      <c r="I9559">
        <v>-67.230305200000004</v>
      </c>
      <c r="J9559" s="1" t="str">
        <f t="shared" si="1301"/>
        <v>Fluid (stream)</v>
      </c>
      <c r="K9559" s="1" t="str">
        <f t="shared" si="1302"/>
        <v>Untreated Water</v>
      </c>
      <c r="O9559">
        <v>0.33</v>
      </c>
      <c r="P9559">
        <v>50</v>
      </c>
      <c r="Q9559">
        <v>7.3</v>
      </c>
    </row>
    <row r="9560" spans="1:17" hidden="1" x14ac:dyDescent="0.3">
      <c r="A9560" t="s">
        <v>36994</v>
      </c>
      <c r="B9560" t="s">
        <v>36995</v>
      </c>
      <c r="C9560" s="1" t="str">
        <f t="shared" si="1293"/>
        <v>21:0687</v>
      </c>
      <c r="D9560" s="1" t="str">
        <f t="shared" si="1300"/>
        <v>21:0206</v>
      </c>
      <c r="E9560" t="s">
        <v>36996</v>
      </c>
      <c r="F9560" t="s">
        <v>36997</v>
      </c>
      <c r="H9560">
        <v>47.077167299999999</v>
      </c>
      <c r="I9560">
        <v>-67.198269499999995</v>
      </c>
      <c r="J9560" s="1" t="str">
        <f t="shared" si="1301"/>
        <v>Fluid (stream)</v>
      </c>
      <c r="K9560" s="1" t="str">
        <f t="shared" si="1302"/>
        <v>Untreated Water</v>
      </c>
      <c r="O9560">
        <v>2.5000000000000001E-2</v>
      </c>
      <c r="P9560">
        <v>30</v>
      </c>
      <c r="Q9560">
        <v>7.2</v>
      </c>
    </row>
    <row r="9561" spans="1:17" hidden="1" x14ac:dyDescent="0.3">
      <c r="A9561" t="s">
        <v>36998</v>
      </c>
      <c r="B9561" t="s">
        <v>36999</v>
      </c>
      <c r="C9561" s="1" t="str">
        <f t="shared" si="1293"/>
        <v>21:0687</v>
      </c>
      <c r="D9561" s="1" t="str">
        <f t="shared" si="1300"/>
        <v>21:0206</v>
      </c>
      <c r="E9561" t="s">
        <v>37000</v>
      </c>
      <c r="F9561" t="s">
        <v>37001</v>
      </c>
      <c r="H9561">
        <v>47.078934199999999</v>
      </c>
      <c r="I9561">
        <v>-67.199606399999993</v>
      </c>
      <c r="J9561" s="1" t="str">
        <f t="shared" si="1301"/>
        <v>Fluid (stream)</v>
      </c>
      <c r="K9561" s="1" t="str">
        <f t="shared" si="1302"/>
        <v>Untreated Water</v>
      </c>
      <c r="O9561">
        <v>2.5000000000000001E-2</v>
      </c>
      <c r="P9561">
        <v>30</v>
      </c>
      <c r="Q9561">
        <v>7.2</v>
      </c>
    </row>
    <row r="9562" spans="1:17" hidden="1" x14ac:dyDescent="0.3">
      <c r="A9562" t="s">
        <v>37002</v>
      </c>
      <c r="B9562" t="s">
        <v>37003</v>
      </c>
      <c r="C9562" s="1" t="str">
        <f t="shared" si="1293"/>
        <v>21:0687</v>
      </c>
      <c r="D9562" s="1" t="str">
        <f t="shared" si="1300"/>
        <v>21:0206</v>
      </c>
      <c r="E9562" t="s">
        <v>37004</v>
      </c>
      <c r="F9562" t="s">
        <v>37005</v>
      </c>
      <c r="H9562">
        <v>47.039743399999999</v>
      </c>
      <c r="I9562">
        <v>-67.159446200000005</v>
      </c>
      <c r="J9562" s="1" t="str">
        <f t="shared" si="1301"/>
        <v>Fluid (stream)</v>
      </c>
      <c r="K9562" s="1" t="str">
        <f t="shared" si="1302"/>
        <v>Untreated Water</v>
      </c>
      <c r="O9562">
        <v>2.5000000000000001E-2</v>
      </c>
      <c r="P9562">
        <v>40</v>
      </c>
      <c r="Q9562">
        <v>6.9</v>
      </c>
    </row>
    <row r="9563" spans="1:17" hidden="1" x14ac:dyDescent="0.3">
      <c r="A9563" t="s">
        <v>37006</v>
      </c>
      <c r="B9563" t="s">
        <v>37007</v>
      </c>
      <c r="C9563" s="1" t="str">
        <f t="shared" si="1293"/>
        <v>21:0687</v>
      </c>
      <c r="D9563" s="1" t="str">
        <f t="shared" si="1300"/>
        <v>21:0206</v>
      </c>
      <c r="E9563" t="s">
        <v>37008</v>
      </c>
      <c r="F9563" t="s">
        <v>37009</v>
      </c>
      <c r="H9563">
        <v>47.040453900000003</v>
      </c>
      <c r="I9563">
        <v>-67.157183900000007</v>
      </c>
      <c r="J9563" s="1" t="str">
        <f t="shared" si="1301"/>
        <v>Fluid (stream)</v>
      </c>
      <c r="K9563" s="1" t="str">
        <f t="shared" si="1302"/>
        <v>Untreated Water</v>
      </c>
      <c r="O9563">
        <v>2.5000000000000001E-2</v>
      </c>
      <c r="P9563">
        <v>40</v>
      </c>
      <c r="Q9563">
        <v>6.8</v>
      </c>
    </row>
    <row r="9564" spans="1:17" hidden="1" x14ac:dyDescent="0.3">
      <c r="A9564" t="s">
        <v>37010</v>
      </c>
      <c r="B9564" t="s">
        <v>37011</v>
      </c>
      <c r="C9564" s="1" t="str">
        <f t="shared" si="1293"/>
        <v>21:0687</v>
      </c>
      <c r="D9564" s="1" t="str">
        <f t="shared" si="1300"/>
        <v>21:0206</v>
      </c>
      <c r="E9564" t="s">
        <v>37012</v>
      </c>
      <c r="F9564" t="s">
        <v>37013</v>
      </c>
      <c r="H9564">
        <v>47.042522200000001</v>
      </c>
      <c r="I9564">
        <v>-67.150951699999993</v>
      </c>
      <c r="J9564" s="1" t="str">
        <f t="shared" si="1301"/>
        <v>Fluid (stream)</v>
      </c>
      <c r="K9564" s="1" t="str">
        <f t="shared" si="1302"/>
        <v>Untreated Water</v>
      </c>
      <c r="O9564">
        <v>2.5000000000000001E-2</v>
      </c>
      <c r="P9564">
        <v>50</v>
      </c>
      <c r="Q9564">
        <v>6.8</v>
      </c>
    </row>
    <row r="9565" spans="1:17" hidden="1" x14ac:dyDescent="0.3">
      <c r="A9565" t="s">
        <v>37014</v>
      </c>
      <c r="B9565" t="s">
        <v>37015</v>
      </c>
      <c r="C9565" s="1" t="str">
        <f t="shared" si="1293"/>
        <v>21:0687</v>
      </c>
      <c r="D9565" s="1" t="str">
        <f t="shared" si="1300"/>
        <v>21:0206</v>
      </c>
      <c r="E9565" t="s">
        <v>37016</v>
      </c>
      <c r="F9565" t="s">
        <v>37017</v>
      </c>
      <c r="H9565">
        <v>47.158129799999998</v>
      </c>
      <c r="I9565">
        <v>-67.029300899999996</v>
      </c>
      <c r="J9565" s="1" t="str">
        <f t="shared" si="1301"/>
        <v>Fluid (stream)</v>
      </c>
      <c r="K9565" s="1" t="str">
        <f t="shared" si="1302"/>
        <v>Untreated Water</v>
      </c>
      <c r="O9565">
        <v>2.5000000000000001E-2</v>
      </c>
      <c r="P9565">
        <v>50</v>
      </c>
      <c r="Q9565">
        <v>6.9</v>
      </c>
    </row>
    <row r="9566" spans="1:17" hidden="1" x14ac:dyDescent="0.3">
      <c r="A9566" t="s">
        <v>37018</v>
      </c>
      <c r="B9566" t="s">
        <v>37019</v>
      </c>
      <c r="C9566" s="1" t="str">
        <f t="shared" si="1293"/>
        <v>21:0687</v>
      </c>
      <c r="D9566" s="1" t="str">
        <f t="shared" si="1300"/>
        <v>21:0206</v>
      </c>
      <c r="E9566" t="s">
        <v>37020</v>
      </c>
      <c r="F9566" t="s">
        <v>37021</v>
      </c>
      <c r="H9566">
        <v>47.2175741</v>
      </c>
      <c r="I9566">
        <v>-67.038048000000003</v>
      </c>
      <c r="J9566" s="1" t="str">
        <f t="shared" si="1301"/>
        <v>Fluid (stream)</v>
      </c>
      <c r="K9566" s="1" t="str">
        <f t="shared" si="1302"/>
        <v>Untreated Water</v>
      </c>
      <c r="O9566">
        <v>2.5000000000000001E-2</v>
      </c>
      <c r="P9566">
        <v>40</v>
      </c>
      <c r="Q9566">
        <v>6.9</v>
      </c>
    </row>
    <row r="9567" spans="1:17" hidden="1" x14ac:dyDescent="0.3">
      <c r="A9567" t="s">
        <v>37022</v>
      </c>
      <c r="B9567" t="s">
        <v>37023</v>
      </c>
      <c r="C9567" s="1" t="str">
        <f t="shared" si="1293"/>
        <v>21:0687</v>
      </c>
      <c r="D9567" s="1" t="str">
        <f>HYPERLINK("http://geochem.nrcan.gc.ca/cdogs/content/svy/svy_e.htm", "")</f>
        <v/>
      </c>
      <c r="G9567" s="1" t="str">
        <f>HYPERLINK("http://geochem.nrcan.gc.ca/cdogs/content/cr_/cr_00084_e.htm", "84")</f>
        <v>84</v>
      </c>
      <c r="J9567" t="s">
        <v>11453</v>
      </c>
      <c r="K9567" t="s">
        <v>11454</v>
      </c>
      <c r="O9567">
        <v>0.26</v>
      </c>
      <c r="P9567">
        <v>60</v>
      </c>
      <c r="Q9567">
        <v>7.1</v>
      </c>
    </row>
    <row r="9568" spans="1:17" hidden="1" x14ac:dyDescent="0.3">
      <c r="A9568" t="s">
        <v>37024</v>
      </c>
      <c r="B9568" t="s">
        <v>37025</v>
      </c>
      <c r="C9568" s="1" t="str">
        <f t="shared" si="1293"/>
        <v>21:0687</v>
      </c>
      <c r="D9568" s="1" t="str">
        <f t="shared" ref="D9568:D9580" si="1303">HYPERLINK("http://geochem.nrcan.gc.ca/cdogs/content/svy/svy210206_e.htm", "21:0206")</f>
        <v>21:0206</v>
      </c>
      <c r="E9568" t="s">
        <v>37026</v>
      </c>
      <c r="F9568" t="s">
        <v>37027</v>
      </c>
      <c r="H9568">
        <v>47.219958900000002</v>
      </c>
      <c r="I9568">
        <v>-67.051762800000006</v>
      </c>
      <c r="J9568" s="1" t="str">
        <f t="shared" ref="J9568:J9580" si="1304">HYPERLINK("http://geochem.nrcan.gc.ca/cdogs/content/kwd/kwd020018_e.htm", "Fluid (stream)")</f>
        <v>Fluid (stream)</v>
      </c>
      <c r="K9568" s="1" t="str">
        <f t="shared" ref="K9568:K9580" si="1305">HYPERLINK("http://geochem.nrcan.gc.ca/cdogs/content/kwd/kwd080007_e.htm", "Untreated Water")</f>
        <v>Untreated Water</v>
      </c>
      <c r="O9568">
        <v>2.5000000000000001E-2</v>
      </c>
      <c r="P9568">
        <v>50</v>
      </c>
      <c r="Q9568">
        <v>7</v>
      </c>
    </row>
    <row r="9569" spans="1:17" hidden="1" x14ac:dyDescent="0.3">
      <c r="A9569" t="s">
        <v>37028</v>
      </c>
      <c r="B9569" t="s">
        <v>37029</v>
      </c>
      <c r="C9569" s="1" t="str">
        <f t="shared" si="1293"/>
        <v>21:0687</v>
      </c>
      <c r="D9569" s="1" t="str">
        <f t="shared" si="1303"/>
        <v>21:0206</v>
      </c>
      <c r="E9569" t="s">
        <v>37030</v>
      </c>
      <c r="F9569" t="s">
        <v>37031</v>
      </c>
      <c r="H9569">
        <v>47.224773599999999</v>
      </c>
      <c r="I9569">
        <v>-67.052312900000004</v>
      </c>
      <c r="J9569" s="1" t="str">
        <f t="shared" si="1304"/>
        <v>Fluid (stream)</v>
      </c>
      <c r="K9569" s="1" t="str">
        <f t="shared" si="1305"/>
        <v>Untreated Water</v>
      </c>
      <c r="O9569">
        <v>2.5000000000000001E-2</v>
      </c>
      <c r="P9569">
        <v>50</v>
      </c>
      <c r="Q9569">
        <v>7</v>
      </c>
    </row>
    <row r="9570" spans="1:17" hidden="1" x14ac:dyDescent="0.3">
      <c r="A9570" t="s">
        <v>37032</v>
      </c>
      <c r="B9570" t="s">
        <v>37033</v>
      </c>
      <c r="C9570" s="1" t="str">
        <f t="shared" si="1293"/>
        <v>21:0687</v>
      </c>
      <c r="D9570" s="1" t="str">
        <f t="shared" si="1303"/>
        <v>21:0206</v>
      </c>
      <c r="E9570" t="s">
        <v>37034</v>
      </c>
      <c r="F9570" t="s">
        <v>37035</v>
      </c>
      <c r="H9570">
        <v>47.223245599999998</v>
      </c>
      <c r="I9570">
        <v>-67.058246999999994</v>
      </c>
      <c r="J9570" s="1" t="str">
        <f t="shared" si="1304"/>
        <v>Fluid (stream)</v>
      </c>
      <c r="K9570" s="1" t="str">
        <f t="shared" si="1305"/>
        <v>Untreated Water</v>
      </c>
      <c r="O9570">
        <v>2.5000000000000001E-2</v>
      </c>
      <c r="P9570">
        <v>50</v>
      </c>
      <c r="Q9570">
        <v>7</v>
      </c>
    </row>
    <row r="9571" spans="1:17" hidden="1" x14ac:dyDescent="0.3">
      <c r="A9571" t="s">
        <v>37036</v>
      </c>
      <c r="B9571" t="s">
        <v>37037</v>
      </c>
      <c r="C9571" s="1" t="str">
        <f t="shared" si="1293"/>
        <v>21:0687</v>
      </c>
      <c r="D9571" s="1" t="str">
        <f t="shared" si="1303"/>
        <v>21:0206</v>
      </c>
      <c r="E9571" t="s">
        <v>37038</v>
      </c>
      <c r="F9571" t="s">
        <v>37039</v>
      </c>
      <c r="H9571">
        <v>47.205816200000001</v>
      </c>
      <c r="I9571">
        <v>-67.051977199999996</v>
      </c>
      <c r="J9571" s="1" t="str">
        <f t="shared" si="1304"/>
        <v>Fluid (stream)</v>
      </c>
      <c r="K9571" s="1" t="str">
        <f t="shared" si="1305"/>
        <v>Untreated Water</v>
      </c>
      <c r="O9571">
        <v>2.5000000000000001E-2</v>
      </c>
      <c r="P9571">
        <v>40</v>
      </c>
      <c r="Q9571">
        <v>7</v>
      </c>
    </row>
    <row r="9572" spans="1:17" hidden="1" x14ac:dyDescent="0.3">
      <c r="A9572" t="s">
        <v>37040</v>
      </c>
      <c r="B9572" t="s">
        <v>37041</v>
      </c>
      <c r="C9572" s="1" t="str">
        <f t="shared" ref="C9572:C9635" si="1306">HYPERLINK("http://geochem.nrcan.gc.ca/cdogs/content/bdl/bdl210687_e.htm", "21:0687")</f>
        <v>21:0687</v>
      </c>
      <c r="D9572" s="1" t="str">
        <f t="shared" si="1303"/>
        <v>21:0206</v>
      </c>
      <c r="E9572" t="s">
        <v>37038</v>
      </c>
      <c r="F9572" t="s">
        <v>37042</v>
      </c>
      <c r="H9572">
        <v>47.205816200000001</v>
      </c>
      <c r="I9572">
        <v>-67.051977199999996</v>
      </c>
      <c r="J9572" s="1" t="str">
        <f t="shared" si="1304"/>
        <v>Fluid (stream)</v>
      </c>
      <c r="K9572" s="1" t="str">
        <f t="shared" si="1305"/>
        <v>Untreated Water</v>
      </c>
      <c r="O9572">
        <v>2.5000000000000001E-2</v>
      </c>
      <c r="P9572">
        <v>40</v>
      </c>
      <c r="Q9572">
        <v>7.1</v>
      </c>
    </row>
    <row r="9573" spans="1:17" hidden="1" x14ac:dyDescent="0.3">
      <c r="A9573" t="s">
        <v>37043</v>
      </c>
      <c r="B9573" t="s">
        <v>37044</v>
      </c>
      <c r="C9573" s="1" t="str">
        <f t="shared" si="1306"/>
        <v>21:0687</v>
      </c>
      <c r="D9573" s="1" t="str">
        <f t="shared" si="1303"/>
        <v>21:0206</v>
      </c>
      <c r="E9573" t="s">
        <v>37045</v>
      </c>
      <c r="F9573" t="s">
        <v>37046</v>
      </c>
      <c r="H9573">
        <v>47.208174800000002</v>
      </c>
      <c r="I9573">
        <v>-67.027315299999998</v>
      </c>
      <c r="J9573" s="1" t="str">
        <f t="shared" si="1304"/>
        <v>Fluid (stream)</v>
      </c>
      <c r="K9573" s="1" t="str">
        <f t="shared" si="1305"/>
        <v>Untreated Water</v>
      </c>
      <c r="O9573">
        <v>2.5000000000000001E-2</v>
      </c>
      <c r="P9573">
        <v>30</v>
      </c>
      <c r="Q9573">
        <v>6.8</v>
      </c>
    </row>
    <row r="9574" spans="1:17" hidden="1" x14ac:dyDescent="0.3">
      <c r="A9574" t="s">
        <v>37047</v>
      </c>
      <c r="B9574" t="s">
        <v>37048</v>
      </c>
      <c r="C9574" s="1" t="str">
        <f t="shared" si="1306"/>
        <v>21:0687</v>
      </c>
      <c r="D9574" s="1" t="str">
        <f t="shared" si="1303"/>
        <v>21:0206</v>
      </c>
      <c r="E9574" t="s">
        <v>37049</v>
      </c>
      <c r="F9574" t="s">
        <v>37050</v>
      </c>
      <c r="H9574">
        <v>47.2070303</v>
      </c>
      <c r="I9574">
        <v>-67.025126099999994</v>
      </c>
      <c r="J9574" s="1" t="str">
        <f t="shared" si="1304"/>
        <v>Fluid (stream)</v>
      </c>
      <c r="K9574" s="1" t="str">
        <f t="shared" si="1305"/>
        <v>Untreated Water</v>
      </c>
      <c r="O9574">
        <v>2.5000000000000001E-2</v>
      </c>
      <c r="P9574">
        <v>40</v>
      </c>
      <c r="Q9574">
        <v>6.8</v>
      </c>
    </row>
    <row r="9575" spans="1:17" hidden="1" x14ac:dyDescent="0.3">
      <c r="A9575" t="s">
        <v>37051</v>
      </c>
      <c r="B9575" t="s">
        <v>37052</v>
      </c>
      <c r="C9575" s="1" t="str">
        <f t="shared" si="1306"/>
        <v>21:0687</v>
      </c>
      <c r="D9575" s="1" t="str">
        <f t="shared" si="1303"/>
        <v>21:0206</v>
      </c>
      <c r="E9575" t="s">
        <v>37053</v>
      </c>
      <c r="F9575" t="s">
        <v>37054</v>
      </c>
      <c r="H9575">
        <v>47.217916700000004</v>
      </c>
      <c r="I9575">
        <v>-67.024470800000003</v>
      </c>
      <c r="J9575" s="1" t="str">
        <f t="shared" si="1304"/>
        <v>Fluid (stream)</v>
      </c>
      <c r="K9575" s="1" t="str">
        <f t="shared" si="1305"/>
        <v>Untreated Water</v>
      </c>
      <c r="O9575">
        <v>2.5000000000000001E-2</v>
      </c>
      <c r="P9575">
        <v>40</v>
      </c>
      <c r="Q9575">
        <v>6.7</v>
      </c>
    </row>
    <row r="9576" spans="1:17" hidden="1" x14ac:dyDescent="0.3">
      <c r="A9576" t="s">
        <v>37055</v>
      </c>
      <c r="B9576" t="s">
        <v>37056</v>
      </c>
      <c r="C9576" s="1" t="str">
        <f t="shared" si="1306"/>
        <v>21:0687</v>
      </c>
      <c r="D9576" s="1" t="str">
        <f t="shared" si="1303"/>
        <v>21:0206</v>
      </c>
      <c r="E9576" t="s">
        <v>37057</v>
      </c>
      <c r="F9576" t="s">
        <v>37058</v>
      </c>
      <c r="H9576">
        <v>47.119284700000001</v>
      </c>
      <c r="I9576">
        <v>-67.219681699999995</v>
      </c>
      <c r="J9576" s="1" t="str">
        <f t="shared" si="1304"/>
        <v>Fluid (stream)</v>
      </c>
      <c r="K9576" s="1" t="str">
        <f t="shared" si="1305"/>
        <v>Untreated Water</v>
      </c>
      <c r="O9576">
        <v>2.5000000000000001E-2</v>
      </c>
      <c r="P9576">
        <v>40</v>
      </c>
      <c r="Q9576">
        <v>7</v>
      </c>
    </row>
    <row r="9577" spans="1:17" hidden="1" x14ac:dyDescent="0.3">
      <c r="A9577" t="s">
        <v>37059</v>
      </c>
      <c r="B9577" t="s">
        <v>37060</v>
      </c>
      <c r="C9577" s="1" t="str">
        <f t="shared" si="1306"/>
        <v>21:0687</v>
      </c>
      <c r="D9577" s="1" t="str">
        <f t="shared" si="1303"/>
        <v>21:0206</v>
      </c>
      <c r="E9577" t="s">
        <v>37061</v>
      </c>
      <c r="F9577" t="s">
        <v>37062</v>
      </c>
      <c r="H9577">
        <v>47.116143800000003</v>
      </c>
      <c r="I9577">
        <v>-67.218507700000004</v>
      </c>
      <c r="J9577" s="1" t="str">
        <f t="shared" si="1304"/>
        <v>Fluid (stream)</v>
      </c>
      <c r="K9577" s="1" t="str">
        <f t="shared" si="1305"/>
        <v>Untreated Water</v>
      </c>
      <c r="O9577">
        <v>2.5000000000000001E-2</v>
      </c>
      <c r="P9577">
        <v>60</v>
      </c>
      <c r="Q9577">
        <v>6.9</v>
      </c>
    </row>
    <row r="9578" spans="1:17" hidden="1" x14ac:dyDescent="0.3">
      <c r="A9578" t="s">
        <v>37063</v>
      </c>
      <c r="B9578" t="s">
        <v>37064</v>
      </c>
      <c r="C9578" s="1" t="str">
        <f t="shared" si="1306"/>
        <v>21:0687</v>
      </c>
      <c r="D9578" s="1" t="str">
        <f t="shared" si="1303"/>
        <v>21:0206</v>
      </c>
      <c r="E9578" t="s">
        <v>37061</v>
      </c>
      <c r="F9578" t="s">
        <v>37065</v>
      </c>
      <c r="H9578">
        <v>47.116143800000003</v>
      </c>
      <c r="I9578">
        <v>-67.218507700000004</v>
      </c>
      <c r="J9578" s="1" t="str">
        <f t="shared" si="1304"/>
        <v>Fluid (stream)</v>
      </c>
      <c r="K9578" s="1" t="str">
        <f t="shared" si="1305"/>
        <v>Untreated Water</v>
      </c>
      <c r="O9578">
        <v>2.5000000000000001E-2</v>
      </c>
      <c r="P9578">
        <v>50</v>
      </c>
      <c r="Q9578">
        <v>7</v>
      </c>
    </row>
    <row r="9579" spans="1:17" hidden="1" x14ac:dyDescent="0.3">
      <c r="A9579" t="s">
        <v>37066</v>
      </c>
      <c r="B9579" t="s">
        <v>37067</v>
      </c>
      <c r="C9579" s="1" t="str">
        <f t="shared" si="1306"/>
        <v>21:0687</v>
      </c>
      <c r="D9579" s="1" t="str">
        <f t="shared" si="1303"/>
        <v>21:0206</v>
      </c>
      <c r="E9579" t="s">
        <v>37068</v>
      </c>
      <c r="F9579" t="s">
        <v>37069</v>
      </c>
      <c r="H9579">
        <v>47.1235614</v>
      </c>
      <c r="I9579">
        <v>-67.212313899999998</v>
      </c>
      <c r="J9579" s="1" t="str">
        <f t="shared" si="1304"/>
        <v>Fluid (stream)</v>
      </c>
      <c r="K9579" s="1" t="str">
        <f t="shared" si="1305"/>
        <v>Untreated Water</v>
      </c>
      <c r="O9579">
        <v>2.5000000000000001E-2</v>
      </c>
      <c r="P9579">
        <v>50</v>
      </c>
      <c r="Q9579">
        <v>7</v>
      </c>
    </row>
    <row r="9580" spans="1:17" hidden="1" x14ac:dyDescent="0.3">
      <c r="A9580" t="s">
        <v>37070</v>
      </c>
      <c r="B9580" t="s">
        <v>37071</v>
      </c>
      <c r="C9580" s="1" t="str">
        <f t="shared" si="1306"/>
        <v>21:0687</v>
      </c>
      <c r="D9580" s="1" t="str">
        <f t="shared" si="1303"/>
        <v>21:0206</v>
      </c>
      <c r="E9580" t="s">
        <v>37072</v>
      </c>
      <c r="F9580" t="s">
        <v>37073</v>
      </c>
      <c r="H9580">
        <v>47.124686199999999</v>
      </c>
      <c r="I9580">
        <v>-67.209428299999999</v>
      </c>
      <c r="J9580" s="1" t="str">
        <f t="shared" si="1304"/>
        <v>Fluid (stream)</v>
      </c>
      <c r="K9580" s="1" t="str">
        <f t="shared" si="1305"/>
        <v>Untreated Water</v>
      </c>
      <c r="O9580">
        <v>2.5000000000000001E-2</v>
      </c>
      <c r="P9580">
        <v>40</v>
      </c>
      <c r="Q9580">
        <v>7.1</v>
      </c>
    </row>
    <row r="9581" spans="1:17" hidden="1" x14ac:dyDescent="0.3">
      <c r="A9581" t="s">
        <v>37074</v>
      </c>
      <c r="B9581" t="s">
        <v>37075</v>
      </c>
      <c r="C9581" s="1" t="str">
        <f t="shared" si="1306"/>
        <v>21:0687</v>
      </c>
      <c r="D9581" s="1" t="str">
        <f>HYPERLINK("http://geochem.nrcan.gc.ca/cdogs/content/svy/svy_e.htm", "")</f>
        <v/>
      </c>
      <c r="G9581" s="1" t="str">
        <f>HYPERLINK("http://geochem.nrcan.gc.ca/cdogs/content/cr_/cr_00085_e.htm", "85")</f>
        <v>85</v>
      </c>
      <c r="J9581" t="s">
        <v>11453</v>
      </c>
      <c r="K9581" t="s">
        <v>11454</v>
      </c>
      <c r="O9581">
        <v>0.26</v>
      </c>
      <c r="P9581">
        <v>50</v>
      </c>
      <c r="Q9581">
        <v>7.9</v>
      </c>
    </row>
    <row r="9582" spans="1:17" hidden="1" x14ac:dyDescent="0.3">
      <c r="A9582" t="s">
        <v>37076</v>
      </c>
      <c r="B9582" t="s">
        <v>37077</v>
      </c>
      <c r="C9582" s="1" t="str">
        <f t="shared" si="1306"/>
        <v>21:0687</v>
      </c>
      <c r="D9582" s="1" t="str">
        <f t="shared" ref="D9582:D9599" si="1307">HYPERLINK("http://geochem.nrcan.gc.ca/cdogs/content/svy/svy210206_e.htm", "21:0206")</f>
        <v>21:0206</v>
      </c>
      <c r="E9582" t="s">
        <v>37078</v>
      </c>
      <c r="F9582" t="s">
        <v>37079</v>
      </c>
      <c r="H9582">
        <v>47.127779199999999</v>
      </c>
      <c r="I9582">
        <v>-67.212713199999996</v>
      </c>
      <c r="J9582" s="1" t="str">
        <f t="shared" ref="J9582:J9599" si="1308">HYPERLINK("http://geochem.nrcan.gc.ca/cdogs/content/kwd/kwd020018_e.htm", "Fluid (stream)")</f>
        <v>Fluid (stream)</v>
      </c>
      <c r="K9582" s="1" t="str">
        <f t="shared" ref="K9582:K9599" si="1309">HYPERLINK("http://geochem.nrcan.gc.ca/cdogs/content/kwd/kwd080007_e.htm", "Untreated Water")</f>
        <v>Untreated Water</v>
      </c>
      <c r="O9582">
        <v>2.5000000000000001E-2</v>
      </c>
      <c r="P9582">
        <v>50</v>
      </c>
      <c r="Q9582">
        <v>7.6</v>
      </c>
    </row>
    <row r="9583" spans="1:17" hidden="1" x14ac:dyDescent="0.3">
      <c r="A9583" t="s">
        <v>37080</v>
      </c>
      <c r="B9583" t="s">
        <v>37081</v>
      </c>
      <c r="C9583" s="1" t="str">
        <f t="shared" si="1306"/>
        <v>21:0687</v>
      </c>
      <c r="D9583" s="1" t="str">
        <f t="shared" si="1307"/>
        <v>21:0206</v>
      </c>
      <c r="E9583" t="s">
        <v>37082</v>
      </c>
      <c r="F9583" t="s">
        <v>37083</v>
      </c>
      <c r="H9583">
        <v>47.134612599999997</v>
      </c>
      <c r="I9583">
        <v>-67.201420100000007</v>
      </c>
      <c r="J9583" s="1" t="str">
        <f t="shared" si="1308"/>
        <v>Fluid (stream)</v>
      </c>
      <c r="K9583" s="1" t="str">
        <f t="shared" si="1309"/>
        <v>Untreated Water</v>
      </c>
    </row>
    <row r="9584" spans="1:17" hidden="1" x14ac:dyDescent="0.3">
      <c r="A9584" t="s">
        <v>37084</v>
      </c>
      <c r="B9584" t="s">
        <v>37085</v>
      </c>
      <c r="C9584" s="1" t="str">
        <f t="shared" si="1306"/>
        <v>21:0687</v>
      </c>
      <c r="D9584" s="1" t="str">
        <f t="shared" si="1307"/>
        <v>21:0206</v>
      </c>
      <c r="E9584" t="s">
        <v>37086</v>
      </c>
      <c r="F9584" t="s">
        <v>37087</v>
      </c>
      <c r="H9584">
        <v>47.143535399999998</v>
      </c>
      <c r="I9584">
        <v>-67.221325399999998</v>
      </c>
      <c r="J9584" s="1" t="str">
        <f t="shared" si="1308"/>
        <v>Fluid (stream)</v>
      </c>
      <c r="K9584" s="1" t="str">
        <f t="shared" si="1309"/>
        <v>Untreated Water</v>
      </c>
      <c r="O9584">
        <v>2.5000000000000001E-2</v>
      </c>
      <c r="P9584">
        <v>60</v>
      </c>
      <c r="Q9584">
        <v>7.6</v>
      </c>
    </row>
    <row r="9585" spans="1:17" hidden="1" x14ac:dyDescent="0.3">
      <c r="A9585" t="s">
        <v>37088</v>
      </c>
      <c r="B9585" t="s">
        <v>37089</v>
      </c>
      <c r="C9585" s="1" t="str">
        <f t="shared" si="1306"/>
        <v>21:0687</v>
      </c>
      <c r="D9585" s="1" t="str">
        <f t="shared" si="1307"/>
        <v>21:0206</v>
      </c>
      <c r="E9585" t="s">
        <v>37090</v>
      </c>
      <c r="F9585" t="s">
        <v>37091</v>
      </c>
      <c r="H9585">
        <v>47.1483743</v>
      </c>
      <c r="I9585">
        <v>-67.2200031</v>
      </c>
      <c r="J9585" s="1" t="str">
        <f t="shared" si="1308"/>
        <v>Fluid (stream)</v>
      </c>
      <c r="K9585" s="1" t="str">
        <f t="shared" si="1309"/>
        <v>Untreated Water</v>
      </c>
      <c r="O9585">
        <v>2.5000000000000001E-2</v>
      </c>
      <c r="P9585">
        <v>50</v>
      </c>
      <c r="Q9585">
        <v>6.5</v>
      </c>
    </row>
    <row r="9586" spans="1:17" hidden="1" x14ac:dyDescent="0.3">
      <c r="A9586" t="s">
        <v>37092</v>
      </c>
      <c r="B9586" t="s">
        <v>37093</v>
      </c>
      <c r="C9586" s="1" t="str">
        <f t="shared" si="1306"/>
        <v>21:0687</v>
      </c>
      <c r="D9586" s="1" t="str">
        <f t="shared" si="1307"/>
        <v>21:0206</v>
      </c>
      <c r="E9586" t="s">
        <v>37094</v>
      </c>
      <c r="F9586" t="s">
        <v>37095</v>
      </c>
      <c r="H9586">
        <v>47.154408500000002</v>
      </c>
      <c r="I9586">
        <v>-67.216266099999999</v>
      </c>
      <c r="J9586" s="1" t="str">
        <f t="shared" si="1308"/>
        <v>Fluid (stream)</v>
      </c>
      <c r="K9586" s="1" t="str">
        <f t="shared" si="1309"/>
        <v>Untreated Water</v>
      </c>
      <c r="O9586">
        <v>2.5000000000000001E-2</v>
      </c>
      <c r="P9586">
        <v>50</v>
      </c>
      <c r="Q9586">
        <v>6.8</v>
      </c>
    </row>
    <row r="9587" spans="1:17" hidden="1" x14ac:dyDescent="0.3">
      <c r="A9587" t="s">
        <v>37096</v>
      </c>
      <c r="B9587" t="s">
        <v>37097</v>
      </c>
      <c r="C9587" s="1" t="str">
        <f t="shared" si="1306"/>
        <v>21:0687</v>
      </c>
      <c r="D9587" s="1" t="str">
        <f t="shared" si="1307"/>
        <v>21:0206</v>
      </c>
      <c r="E9587" t="s">
        <v>37098</v>
      </c>
      <c r="F9587" t="s">
        <v>37099</v>
      </c>
      <c r="H9587">
        <v>47.2031171</v>
      </c>
      <c r="I9587">
        <v>-67.162582400000005</v>
      </c>
      <c r="J9587" s="1" t="str">
        <f t="shared" si="1308"/>
        <v>Fluid (stream)</v>
      </c>
      <c r="K9587" s="1" t="str">
        <f t="shared" si="1309"/>
        <v>Untreated Water</v>
      </c>
      <c r="O9587">
        <v>2.5000000000000001E-2</v>
      </c>
      <c r="P9587">
        <v>50</v>
      </c>
      <c r="Q9587">
        <v>7</v>
      </c>
    </row>
    <row r="9588" spans="1:17" hidden="1" x14ac:dyDescent="0.3">
      <c r="A9588" t="s">
        <v>37100</v>
      </c>
      <c r="B9588" t="s">
        <v>37101</v>
      </c>
      <c r="C9588" s="1" t="str">
        <f t="shared" si="1306"/>
        <v>21:0687</v>
      </c>
      <c r="D9588" s="1" t="str">
        <f t="shared" si="1307"/>
        <v>21:0206</v>
      </c>
      <c r="E9588" t="s">
        <v>37102</v>
      </c>
      <c r="F9588" t="s">
        <v>37103</v>
      </c>
      <c r="H9588">
        <v>47.201132000000001</v>
      </c>
      <c r="I9588">
        <v>-67.163931700000006</v>
      </c>
      <c r="J9588" s="1" t="str">
        <f t="shared" si="1308"/>
        <v>Fluid (stream)</v>
      </c>
      <c r="K9588" s="1" t="str">
        <f t="shared" si="1309"/>
        <v>Untreated Water</v>
      </c>
      <c r="O9588">
        <v>2.5000000000000001E-2</v>
      </c>
      <c r="P9588">
        <v>40</v>
      </c>
      <c r="Q9588">
        <v>7.1</v>
      </c>
    </row>
    <row r="9589" spans="1:17" hidden="1" x14ac:dyDescent="0.3">
      <c r="A9589" t="s">
        <v>37104</v>
      </c>
      <c r="B9589" t="s">
        <v>37105</v>
      </c>
      <c r="C9589" s="1" t="str">
        <f t="shared" si="1306"/>
        <v>21:0687</v>
      </c>
      <c r="D9589" s="1" t="str">
        <f t="shared" si="1307"/>
        <v>21:0206</v>
      </c>
      <c r="E9589" t="s">
        <v>37106</v>
      </c>
      <c r="F9589" t="s">
        <v>37107</v>
      </c>
      <c r="H9589">
        <v>47.1963504</v>
      </c>
      <c r="I9589">
        <v>-67.157006999999993</v>
      </c>
      <c r="J9589" s="1" t="str">
        <f t="shared" si="1308"/>
        <v>Fluid (stream)</v>
      </c>
      <c r="K9589" s="1" t="str">
        <f t="shared" si="1309"/>
        <v>Untreated Water</v>
      </c>
      <c r="O9589">
        <v>2.5000000000000001E-2</v>
      </c>
      <c r="P9589">
        <v>50</v>
      </c>
      <c r="Q9589">
        <v>7.2</v>
      </c>
    </row>
    <row r="9590" spans="1:17" hidden="1" x14ac:dyDescent="0.3">
      <c r="A9590" t="s">
        <v>37108</v>
      </c>
      <c r="B9590" t="s">
        <v>37109</v>
      </c>
      <c r="C9590" s="1" t="str">
        <f t="shared" si="1306"/>
        <v>21:0687</v>
      </c>
      <c r="D9590" s="1" t="str">
        <f t="shared" si="1307"/>
        <v>21:0206</v>
      </c>
      <c r="E9590" t="s">
        <v>37110</v>
      </c>
      <c r="F9590" t="s">
        <v>37111</v>
      </c>
      <c r="H9590">
        <v>47.197517300000001</v>
      </c>
      <c r="I9590">
        <v>-67.150682000000003</v>
      </c>
      <c r="J9590" s="1" t="str">
        <f t="shared" si="1308"/>
        <v>Fluid (stream)</v>
      </c>
      <c r="K9590" s="1" t="str">
        <f t="shared" si="1309"/>
        <v>Untreated Water</v>
      </c>
      <c r="O9590">
        <v>2.5000000000000001E-2</v>
      </c>
      <c r="P9590">
        <v>40</v>
      </c>
      <c r="Q9590">
        <v>7</v>
      </c>
    </row>
    <row r="9591" spans="1:17" hidden="1" x14ac:dyDescent="0.3">
      <c r="A9591" t="s">
        <v>37112</v>
      </c>
      <c r="B9591" t="s">
        <v>37113</v>
      </c>
      <c r="C9591" s="1" t="str">
        <f t="shared" si="1306"/>
        <v>21:0687</v>
      </c>
      <c r="D9591" s="1" t="str">
        <f t="shared" si="1307"/>
        <v>21:0206</v>
      </c>
      <c r="E9591" t="s">
        <v>37114</v>
      </c>
      <c r="F9591" t="s">
        <v>37115</v>
      </c>
      <c r="H9591">
        <v>47.1992963</v>
      </c>
      <c r="I9591">
        <v>-67.151623599999994</v>
      </c>
      <c r="J9591" s="1" t="str">
        <f t="shared" si="1308"/>
        <v>Fluid (stream)</v>
      </c>
      <c r="K9591" s="1" t="str">
        <f t="shared" si="1309"/>
        <v>Untreated Water</v>
      </c>
      <c r="O9591">
        <v>2.5000000000000001E-2</v>
      </c>
      <c r="P9591">
        <v>40</v>
      </c>
      <c r="Q9591">
        <v>7.1</v>
      </c>
    </row>
    <row r="9592" spans="1:17" hidden="1" x14ac:dyDescent="0.3">
      <c r="A9592" t="s">
        <v>37116</v>
      </c>
      <c r="B9592" t="s">
        <v>37117</v>
      </c>
      <c r="C9592" s="1" t="str">
        <f t="shared" si="1306"/>
        <v>21:0687</v>
      </c>
      <c r="D9592" s="1" t="str">
        <f t="shared" si="1307"/>
        <v>21:0206</v>
      </c>
      <c r="E9592" t="s">
        <v>37118</v>
      </c>
      <c r="F9592" t="s">
        <v>37119</v>
      </c>
      <c r="H9592">
        <v>47.212954000000003</v>
      </c>
      <c r="I9592">
        <v>-67.126531700000001</v>
      </c>
      <c r="J9592" s="1" t="str">
        <f t="shared" si="1308"/>
        <v>Fluid (stream)</v>
      </c>
      <c r="K9592" s="1" t="str">
        <f t="shared" si="1309"/>
        <v>Untreated Water</v>
      </c>
      <c r="O9592">
        <v>2.5000000000000001E-2</v>
      </c>
      <c r="P9592">
        <v>30</v>
      </c>
      <c r="Q9592">
        <v>7.2</v>
      </c>
    </row>
    <row r="9593" spans="1:17" hidden="1" x14ac:dyDescent="0.3">
      <c r="A9593" t="s">
        <v>37120</v>
      </c>
      <c r="B9593" t="s">
        <v>37121</v>
      </c>
      <c r="C9593" s="1" t="str">
        <f t="shared" si="1306"/>
        <v>21:0687</v>
      </c>
      <c r="D9593" s="1" t="str">
        <f t="shared" si="1307"/>
        <v>21:0206</v>
      </c>
      <c r="E9593" t="s">
        <v>37122</v>
      </c>
      <c r="F9593" t="s">
        <v>37123</v>
      </c>
      <c r="H9593">
        <v>47.208829399999999</v>
      </c>
      <c r="I9593">
        <v>-67.125792200000006</v>
      </c>
      <c r="J9593" s="1" t="str">
        <f t="shared" si="1308"/>
        <v>Fluid (stream)</v>
      </c>
      <c r="K9593" s="1" t="str">
        <f t="shared" si="1309"/>
        <v>Untreated Water</v>
      </c>
      <c r="O9593">
        <v>2.5000000000000001E-2</v>
      </c>
      <c r="P9593">
        <v>30</v>
      </c>
      <c r="Q9593">
        <v>7.2</v>
      </c>
    </row>
    <row r="9594" spans="1:17" hidden="1" x14ac:dyDescent="0.3">
      <c r="A9594" t="s">
        <v>37124</v>
      </c>
      <c r="B9594" t="s">
        <v>37125</v>
      </c>
      <c r="C9594" s="1" t="str">
        <f t="shared" si="1306"/>
        <v>21:0687</v>
      </c>
      <c r="D9594" s="1" t="str">
        <f t="shared" si="1307"/>
        <v>21:0206</v>
      </c>
      <c r="E9594" t="s">
        <v>37126</v>
      </c>
      <c r="F9594" t="s">
        <v>37127</v>
      </c>
      <c r="H9594">
        <v>47.045084699999997</v>
      </c>
      <c r="I9594">
        <v>-67.250430499999993</v>
      </c>
      <c r="J9594" s="1" t="str">
        <f t="shared" si="1308"/>
        <v>Fluid (stream)</v>
      </c>
      <c r="K9594" s="1" t="str">
        <f t="shared" si="1309"/>
        <v>Untreated Water</v>
      </c>
      <c r="O9594">
        <v>2.5000000000000001E-2</v>
      </c>
      <c r="P9594">
        <v>50</v>
      </c>
      <c r="Q9594">
        <v>7</v>
      </c>
    </row>
    <row r="9595" spans="1:17" hidden="1" x14ac:dyDescent="0.3">
      <c r="A9595" t="s">
        <v>37128</v>
      </c>
      <c r="B9595" t="s">
        <v>37129</v>
      </c>
      <c r="C9595" s="1" t="str">
        <f t="shared" si="1306"/>
        <v>21:0687</v>
      </c>
      <c r="D9595" s="1" t="str">
        <f t="shared" si="1307"/>
        <v>21:0206</v>
      </c>
      <c r="E9595" t="s">
        <v>37130</v>
      </c>
      <c r="F9595" t="s">
        <v>37131</v>
      </c>
      <c r="H9595">
        <v>47.052342699999997</v>
      </c>
      <c r="I9595">
        <v>-67.234327100000002</v>
      </c>
      <c r="J9595" s="1" t="str">
        <f t="shared" si="1308"/>
        <v>Fluid (stream)</v>
      </c>
      <c r="K9595" s="1" t="str">
        <f t="shared" si="1309"/>
        <v>Untreated Water</v>
      </c>
      <c r="O9595">
        <v>2.5000000000000001E-2</v>
      </c>
      <c r="P9595">
        <v>40</v>
      </c>
      <c r="Q9595">
        <v>6.8</v>
      </c>
    </row>
    <row r="9596" spans="1:17" hidden="1" x14ac:dyDescent="0.3">
      <c r="A9596" t="s">
        <v>37132</v>
      </c>
      <c r="B9596" t="s">
        <v>37133</v>
      </c>
      <c r="C9596" s="1" t="str">
        <f t="shared" si="1306"/>
        <v>21:0687</v>
      </c>
      <c r="D9596" s="1" t="str">
        <f t="shared" si="1307"/>
        <v>21:0206</v>
      </c>
      <c r="E9596" t="s">
        <v>37134</v>
      </c>
      <c r="F9596" t="s">
        <v>37135</v>
      </c>
      <c r="H9596">
        <v>47.051633500000001</v>
      </c>
      <c r="I9596">
        <v>-67.206647899999993</v>
      </c>
      <c r="J9596" s="1" t="str">
        <f t="shared" si="1308"/>
        <v>Fluid (stream)</v>
      </c>
      <c r="K9596" s="1" t="str">
        <f t="shared" si="1309"/>
        <v>Untreated Water</v>
      </c>
      <c r="O9596">
        <v>2.5000000000000001E-2</v>
      </c>
      <c r="P9596">
        <v>50</v>
      </c>
      <c r="Q9596">
        <v>6.8</v>
      </c>
    </row>
    <row r="9597" spans="1:17" hidden="1" x14ac:dyDescent="0.3">
      <c r="A9597" t="s">
        <v>37136</v>
      </c>
      <c r="B9597" t="s">
        <v>37137</v>
      </c>
      <c r="C9597" s="1" t="str">
        <f t="shared" si="1306"/>
        <v>21:0687</v>
      </c>
      <c r="D9597" s="1" t="str">
        <f t="shared" si="1307"/>
        <v>21:0206</v>
      </c>
      <c r="E9597" t="s">
        <v>37138</v>
      </c>
      <c r="F9597" t="s">
        <v>37139</v>
      </c>
      <c r="H9597">
        <v>47.052381799999999</v>
      </c>
      <c r="I9597">
        <v>-67.205016400000005</v>
      </c>
      <c r="J9597" s="1" t="str">
        <f t="shared" si="1308"/>
        <v>Fluid (stream)</v>
      </c>
      <c r="K9597" s="1" t="str">
        <f t="shared" si="1309"/>
        <v>Untreated Water</v>
      </c>
      <c r="O9597">
        <v>2.5000000000000001E-2</v>
      </c>
      <c r="P9597">
        <v>40</v>
      </c>
      <c r="Q9597">
        <v>6.9</v>
      </c>
    </row>
    <row r="9598" spans="1:17" hidden="1" x14ac:dyDescent="0.3">
      <c r="A9598" t="s">
        <v>37140</v>
      </c>
      <c r="B9598" t="s">
        <v>37141</v>
      </c>
      <c r="C9598" s="1" t="str">
        <f t="shared" si="1306"/>
        <v>21:0687</v>
      </c>
      <c r="D9598" s="1" t="str">
        <f t="shared" si="1307"/>
        <v>21:0206</v>
      </c>
      <c r="E9598" t="s">
        <v>37142</v>
      </c>
      <c r="F9598" t="s">
        <v>37143</v>
      </c>
      <c r="H9598">
        <v>47.0574358</v>
      </c>
      <c r="I9598">
        <v>-67.203069099999993</v>
      </c>
      <c r="J9598" s="1" t="str">
        <f t="shared" si="1308"/>
        <v>Fluid (stream)</v>
      </c>
      <c r="K9598" s="1" t="str">
        <f t="shared" si="1309"/>
        <v>Untreated Water</v>
      </c>
      <c r="O9598">
        <v>2.5000000000000001E-2</v>
      </c>
      <c r="P9598">
        <v>50</v>
      </c>
      <c r="Q9598">
        <v>7</v>
      </c>
    </row>
    <row r="9599" spans="1:17" hidden="1" x14ac:dyDescent="0.3">
      <c r="A9599" t="s">
        <v>37144</v>
      </c>
      <c r="B9599" t="s">
        <v>37145</v>
      </c>
      <c r="C9599" s="1" t="str">
        <f t="shared" si="1306"/>
        <v>21:0687</v>
      </c>
      <c r="D9599" s="1" t="str">
        <f t="shared" si="1307"/>
        <v>21:0206</v>
      </c>
      <c r="E9599" t="s">
        <v>37146</v>
      </c>
      <c r="F9599" t="s">
        <v>37147</v>
      </c>
      <c r="H9599">
        <v>47.057138500000001</v>
      </c>
      <c r="I9599">
        <v>-67.2001822</v>
      </c>
      <c r="J9599" s="1" t="str">
        <f t="shared" si="1308"/>
        <v>Fluid (stream)</v>
      </c>
      <c r="K9599" s="1" t="str">
        <f t="shared" si="1309"/>
        <v>Untreated Water</v>
      </c>
      <c r="O9599">
        <v>2.5000000000000001E-2</v>
      </c>
      <c r="P9599">
        <v>40</v>
      </c>
      <c r="Q9599">
        <v>7.1</v>
      </c>
    </row>
    <row r="9600" spans="1:17" hidden="1" x14ac:dyDescent="0.3">
      <c r="A9600" t="s">
        <v>37148</v>
      </c>
      <c r="B9600" t="s">
        <v>37149</v>
      </c>
      <c r="C9600" s="1" t="str">
        <f t="shared" si="1306"/>
        <v>21:0687</v>
      </c>
      <c r="D9600" s="1" t="str">
        <f>HYPERLINK("http://geochem.nrcan.gc.ca/cdogs/content/svy/svy_e.htm", "")</f>
        <v/>
      </c>
      <c r="G9600" s="1" t="str">
        <f>HYPERLINK("http://geochem.nrcan.gc.ca/cdogs/content/cr_/cr_00085_e.htm", "85")</f>
        <v>85</v>
      </c>
      <c r="J9600" t="s">
        <v>11453</v>
      </c>
      <c r="K9600" t="s">
        <v>11454</v>
      </c>
      <c r="O9600">
        <v>0.25</v>
      </c>
      <c r="P9600">
        <v>70</v>
      </c>
      <c r="Q9600">
        <v>8</v>
      </c>
    </row>
    <row r="9601" spans="1:17" hidden="1" x14ac:dyDescent="0.3">
      <c r="A9601" t="s">
        <v>37150</v>
      </c>
      <c r="B9601" t="s">
        <v>37151</v>
      </c>
      <c r="C9601" s="1" t="str">
        <f t="shared" si="1306"/>
        <v>21:0687</v>
      </c>
      <c r="D9601" s="1" t="str">
        <f t="shared" ref="D9601:D9621" si="1310">HYPERLINK("http://geochem.nrcan.gc.ca/cdogs/content/svy/svy210206_e.htm", "21:0206")</f>
        <v>21:0206</v>
      </c>
      <c r="E9601" t="s">
        <v>37152</v>
      </c>
      <c r="F9601" t="s">
        <v>37153</v>
      </c>
      <c r="H9601">
        <v>47.0857247</v>
      </c>
      <c r="I9601">
        <v>-67.186821699999996</v>
      </c>
      <c r="J9601" s="1" t="str">
        <f t="shared" ref="J9601:J9621" si="1311">HYPERLINK("http://geochem.nrcan.gc.ca/cdogs/content/kwd/kwd020018_e.htm", "Fluid (stream)")</f>
        <v>Fluid (stream)</v>
      </c>
      <c r="K9601" s="1" t="str">
        <f t="shared" ref="K9601:K9621" si="1312">HYPERLINK("http://geochem.nrcan.gc.ca/cdogs/content/kwd/kwd080007_e.htm", "Untreated Water")</f>
        <v>Untreated Water</v>
      </c>
      <c r="O9601">
        <v>2.5000000000000001E-2</v>
      </c>
      <c r="P9601">
        <v>40</v>
      </c>
      <c r="Q9601">
        <v>7.7</v>
      </c>
    </row>
    <row r="9602" spans="1:17" hidden="1" x14ac:dyDescent="0.3">
      <c r="A9602" t="s">
        <v>37154</v>
      </c>
      <c r="B9602" t="s">
        <v>37155</v>
      </c>
      <c r="C9602" s="1" t="str">
        <f t="shared" si="1306"/>
        <v>21:0687</v>
      </c>
      <c r="D9602" s="1" t="str">
        <f t="shared" si="1310"/>
        <v>21:0206</v>
      </c>
      <c r="E9602" t="s">
        <v>37156</v>
      </c>
      <c r="F9602" t="s">
        <v>37157</v>
      </c>
      <c r="H9602">
        <v>47.087134399999997</v>
      </c>
      <c r="I9602">
        <v>-67.176984500000003</v>
      </c>
      <c r="J9602" s="1" t="str">
        <f t="shared" si="1311"/>
        <v>Fluid (stream)</v>
      </c>
      <c r="K9602" s="1" t="str">
        <f t="shared" si="1312"/>
        <v>Untreated Water</v>
      </c>
      <c r="O9602">
        <v>2.5000000000000001E-2</v>
      </c>
      <c r="P9602">
        <v>50</v>
      </c>
      <c r="Q9602">
        <v>7.3</v>
      </c>
    </row>
    <row r="9603" spans="1:17" hidden="1" x14ac:dyDescent="0.3">
      <c r="A9603" t="s">
        <v>37158</v>
      </c>
      <c r="B9603" t="s">
        <v>37159</v>
      </c>
      <c r="C9603" s="1" t="str">
        <f t="shared" si="1306"/>
        <v>21:0687</v>
      </c>
      <c r="D9603" s="1" t="str">
        <f t="shared" si="1310"/>
        <v>21:0206</v>
      </c>
      <c r="E9603" t="s">
        <v>37160</v>
      </c>
      <c r="F9603" t="s">
        <v>37161</v>
      </c>
      <c r="H9603">
        <v>47.100095000000003</v>
      </c>
      <c r="I9603">
        <v>-67.177108700000005</v>
      </c>
      <c r="J9603" s="1" t="str">
        <f t="shared" si="1311"/>
        <v>Fluid (stream)</v>
      </c>
      <c r="K9603" s="1" t="str">
        <f t="shared" si="1312"/>
        <v>Untreated Water</v>
      </c>
      <c r="O9603">
        <v>2.5000000000000001E-2</v>
      </c>
      <c r="P9603">
        <v>50</v>
      </c>
      <c r="Q9603">
        <v>7.2</v>
      </c>
    </row>
    <row r="9604" spans="1:17" hidden="1" x14ac:dyDescent="0.3">
      <c r="A9604" t="s">
        <v>37162</v>
      </c>
      <c r="B9604" t="s">
        <v>37163</v>
      </c>
      <c r="C9604" s="1" t="str">
        <f t="shared" si="1306"/>
        <v>21:0687</v>
      </c>
      <c r="D9604" s="1" t="str">
        <f t="shared" si="1310"/>
        <v>21:0206</v>
      </c>
      <c r="E9604" t="s">
        <v>37160</v>
      </c>
      <c r="F9604" t="s">
        <v>37164</v>
      </c>
      <c r="H9604">
        <v>47.100095000000003</v>
      </c>
      <c r="I9604">
        <v>-67.177108700000005</v>
      </c>
      <c r="J9604" s="1" t="str">
        <f t="shared" si="1311"/>
        <v>Fluid (stream)</v>
      </c>
      <c r="K9604" s="1" t="str">
        <f t="shared" si="1312"/>
        <v>Untreated Water</v>
      </c>
      <c r="O9604">
        <v>2.5000000000000001E-2</v>
      </c>
      <c r="P9604">
        <v>50</v>
      </c>
      <c r="Q9604">
        <v>7</v>
      </c>
    </row>
    <row r="9605" spans="1:17" hidden="1" x14ac:dyDescent="0.3">
      <c r="A9605" t="s">
        <v>37165</v>
      </c>
      <c r="B9605" t="s">
        <v>37166</v>
      </c>
      <c r="C9605" s="1" t="str">
        <f t="shared" si="1306"/>
        <v>21:0687</v>
      </c>
      <c r="D9605" s="1" t="str">
        <f t="shared" si="1310"/>
        <v>21:0206</v>
      </c>
      <c r="E9605" t="s">
        <v>37167</v>
      </c>
      <c r="F9605" t="s">
        <v>37168</v>
      </c>
      <c r="H9605">
        <v>47.011922900000002</v>
      </c>
      <c r="I9605">
        <v>-67.234594099999995</v>
      </c>
      <c r="J9605" s="1" t="str">
        <f t="shared" si="1311"/>
        <v>Fluid (stream)</v>
      </c>
      <c r="K9605" s="1" t="str">
        <f t="shared" si="1312"/>
        <v>Untreated Water</v>
      </c>
      <c r="O9605">
        <v>2.5000000000000001E-2</v>
      </c>
      <c r="P9605">
        <v>50</v>
      </c>
      <c r="Q9605">
        <v>7</v>
      </c>
    </row>
    <row r="9606" spans="1:17" hidden="1" x14ac:dyDescent="0.3">
      <c r="A9606" t="s">
        <v>37169</v>
      </c>
      <c r="B9606" t="s">
        <v>37170</v>
      </c>
      <c r="C9606" s="1" t="str">
        <f t="shared" si="1306"/>
        <v>21:0687</v>
      </c>
      <c r="D9606" s="1" t="str">
        <f t="shared" si="1310"/>
        <v>21:0206</v>
      </c>
      <c r="E9606" t="s">
        <v>37171</v>
      </c>
      <c r="F9606" t="s">
        <v>37172</v>
      </c>
      <c r="H9606">
        <v>47.017881799999998</v>
      </c>
      <c r="I9606">
        <v>-67.232937100000001</v>
      </c>
      <c r="J9606" s="1" t="str">
        <f t="shared" si="1311"/>
        <v>Fluid (stream)</v>
      </c>
      <c r="K9606" s="1" t="str">
        <f t="shared" si="1312"/>
        <v>Untreated Water</v>
      </c>
      <c r="O9606">
        <v>2.5000000000000001E-2</v>
      </c>
      <c r="P9606">
        <v>40</v>
      </c>
      <c r="Q9606">
        <v>7</v>
      </c>
    </row>
    <row r="9607" spans="1:17" hidden="1" x14ac:dyDescent="0.3">
      <c r="A9607" t="s">
        <v>37173</v>
      </c>
      <c r="B9607" t="s">
        <v>37174</v>
      </c>
      <c r="C9607" s="1" t="str">
        <f t="shared" si="1306"/>
        <v>21:0687</v>
      </c>
      <c r="D9607" s="1" t="str">
        <f t="shared" si="1310"/>
        <v>21:0206</v>
      </c>
      <c r="E9607" t="s">
        <v>37175</v>
      </c>
      <c r="F9607" t="s">
        <v>37176</v>
      </c>
      <c r="H9607">
        <v>47.016827300000003</v>
      </c>
      <c r="I9607">
        <v>-67.235169299999995</v>
      </c>
      <c r="J9607" s="1" t="str">
        <f t="shared" si="1311"/>
        <v>Fluid (stream)</v>
      </c>
      <c r="K9607" s="1" t="str">
        <f t="shared" si="1312"/>
        <v>Untreated Water</v>
      </c>
      <c r="O9607">
        <v>2.5000000000000001E-2</v>
      </c>
      <c r="P9607">
        <v>50</v>
      </c>
      <c r="Q9607">
        <v>7.1</v>
      </c>
    </row>
    <row r="9608" spans="1:17" hidden="1" x14ac:dyDescent="0.3">
      <c r="A9608" t="s">
        <v>37177</v>
      </c>
      <c r="B9608" t="s">
        <v>37178</v>
      </c>
      <c r="C9608" s="1" t="str">
        <f t="shared" si="1306"/>
        <v>21:0687</v>
      </c>
      <c r="D9608" s="1" t="str">
        <f t="shared" si="1310"/>
        <v>21:0206</v>
      </c>
      <c r="E9608" t="s">
        <v>37179</v>
      </c>
      <c r="F9608" t="s">
        <v>37180</v>
      </c>
      <c r="H9608">
        <v>47.016494399999999</v>
      </c>
      <c r="I9608">
        <v>-67.236338200000006</v>
      </c>
      <c r="J9608" s="1" t="str">
        <f t="shared" si="1311"/>
        <v>Fluid (stream)</v>
      </c>
      <c r="K9608" s="1" t="str">
        <f t="shared" si="1312"/>
        <v>Untreated Water</v>
      </c>
      <c r="O9608">
        <v>2.5000000000000001E-2</v>
      </c>
      <c r="P9608">
        <v>60</v>
      </c>
      <c r="Q9608">
        <v>7.2</v>
      </c>
    </row>
    <row r="9609" spans="1:17" hidden="1" x14ac:dyDescent="0.3">
      <c r="A9609" t="s">
        <v>37181</v>
      </c>
      <c r="B9609" t="s">
        <v>37182</v>
      </c>
      <c r="C9609" s="1" t="str">
        <f t="shared" si="1306"/>
        <v>21:0687</v>
      </c>
      <c r="D9609" s="1" t="str">
        <f t="shared" si="1310"/>
        <v>21:0206</v>
      </c>
      <c r="E9609" t="s">
        <v>37183</v>
      </c>
      <c r="F9609" t="s">
        <v>37184</v>
      </c>
      <c r="H9609">
        <v>47.017797999999999</v>
      </c>
      <c r="I9609">
        <v>-67.240347999999997</v>
      </c>
      <c r="J9609" s="1" t="str">
        <f t="shared" si="1311"/>
        <v>Fluid (stream)</v>
      </c>
      <c r="K9609" s="1" t="str">
        <f t="shared" si="1312"/>
        <v>Untreated Water</v>
      </c>
      <c r="O9609">
        <v>2.5000000000000001E-2</v>
      </c>
      <c r="P9609">
        <v>60</v>
      </c>
      <c r="Q9609">
        <v>7.4</v>
      </c>
    </row>
    <row r="9610" spans="1:17" hidden="1" x14ac:dyDescent="0.3">
      <c r="A9610" t="s">
        <v>37185</v>
      </c>
      <c r="B9610" t="s">
        <v>37186</v>
      </c>
      <c r="C9610" s="1" t="str">
        <f t="shared" si="1306"/>
        <v>21:0687</v>
      </c>
      <c r="D9610" s="1" t="str">
        <f t="shared" si="1310"/>
        <v>21:0206</v>
      </c>
      <c r="E9610" t="s">
        <v>37187</v>
      </c>
      <c r="F9610" t="s">
        <v>37188</v>
      </c>
      <c r="H9610">
        <v>47.024767199999999</v>
      </c>
      <c r="I9610">
        <v>-67.248817799999998</v>
      </c>
      <c r="J9610" s="1" t="str">
        <f t="shared" si="1311"/>
        <v>Fluid (stream)</v>
      </c>
      <c r="K9610" s="1" t="str">
        <f t="shared" si="1312"/>
        <v>Untreated Water</v>
      </c>
      <c r="O9610">
        <v>2.5000000000000001E-2</v>
      </c>
      <c r="P9610">
        <v>50</v>
      </c>
      <c r="Q9610">
        <v>7.3</v>
      </c>
    </row>
    <row r="9611" spans="1:17" hidden="1" x14ac:dyDescent="0.3">
      <c r="A9611" t="s">
        <v>37189</v>
      </c>
      <c r="B9611" t="s">
        <v>37190</v>
      </c>
      <c r="C9611" s="1" t="str">
        <f t="shared" si="1306"/>
        <v>21:0687</v>
      </c>
      <c r="D9611" s="1" t="str">
        <f t="shared" si="1310"/>
        <v>21:0206</v>
      </c>
      <c r="E9611" t="s">
        <v>37191</v>
      </c>
      <c r="F9611" t="s">
        <v>37192</v>
      </c>
      <c r="H9611">
        <v>47.025901900000001</v>
      </c>
      <c r="I9611">
        <v>-67.247109300000005</v>
      </c>
      <c r="J9611" s="1" t="str">
        <f t="shared" si="1311"/>
        <v>Fluid (stream)</v>
      </c>
      <c r="K9611" s="1" t="str">
        <f t="shared" si="1312"/>
        <v>Untreated Water</v>
      </c>
      <c r="O9611">
        <v>2.5000000000000001E-2</v>
      </c>
      <c r="P9611">
        <v>50</v>
      </c>
      <c r="Q9611">
        <v>7.2</v>
      </c>
    </row>
    <row r="9612" spans="1:17" hidden="1" x14ac:dyDescent="0.3">
      <c r="A9612" t="s">
        <v>37193</v>
      </c>
      <c r="B9612" t="s">
        <v>37194</v>
      </c>
      <c r="C9612" s="1" t="str">
        <f t="shared" si="1306"/>
        <v>21:0687</v>
      </c>
      <c r="D9612" s="1" t="str">
        <f t="shared" si="1310"/>
        <v>21:0206</v>
      </c>
      <c r="E9612" t="s">
        <v>37195</v>
      </c>
      <c r="F9612" t="s">
        <v>37196</v>
      </c>
      <c r="H9612">
        <v>47.023332799999999</v>
      </c>
      <c r="I9612">
        <v>-67.2788556</v>
      </c>
      <c r="J9612" s="1" t="str">
        <f t="shared" si="1311"/>
        <v>Fluid (stream)</v>
      </c>
      <c r="K9612" s="1" t="str">
        <f t="shared" si="1312"/>
        <v>Untreated Water</v>
      </c>
      <c r="O9612">
        <v>0.28999999999999998</v>
      </c>
      <c r="P9612">
        <v>50</v>
      </c>
      <c r="Q9612">
        <v>7.3</v>
      </c>
    </row>
    <row r="9613" spans="1:17" hidden="1" x14ac:dyDescent="0.3">
      <c r="A9613" t="s">
        <v>37197</v>
      </c>
      <c r="B9613" t="s">
        <v>37198</v>
      </c>
      <c r="C9613" s="1" t="str">
        <f t="shared" si="1306"/>
        <v>21:0687</v>
      </c>
      <c r="D9613" s="1" t="str">
        <f t="shared" si="1310"/>
        <v>21:0206</v>
      </c>
      <c r="E9613" t="s">
        <v>37199</v>
      </c>
      <c r="F9613" t="s">
        <v>37200</v>
      </c>
      <c r="H9613">
        <v>47.0242097</v>
      </c>
      <c r="I9613">
        <v>-67.281512000000006</v>
      </c>
      <c r="J9613" s="1" t="str">
        <f t="shared" si="1311"/>
        <v>Fluid (stream)</v>
      </c>
      <c r="K9613" s="1" t="str">
        <f t="shared" si="1312"/>
        <v>Untreated Water</v>
      </c>
      <c r="O9613">
        <v>2.5000000000000001E-2</v>
      </c>
      <c r="P9613">
        <v>50</v>
      </c>
      <c r="Q9613">
        <v>7.3</v>
      </c>
    </row>
    <row r="9614" spans="1:17" hidden="1" x14ac:dyDescent="0.3">
      <c r="A9614" t="s">
        <v>37201</v>
      </c>
      <c r="B9614" t="s">
        <v>37202</v>
      </c>
      <c r="C9614" s="1" t="str">
        <f t="shared" si="1306"/>
        <v>21:0687</v>
      </c>
      <c r="D9614" s="1" t="str">
        <f t="shared" si="1310"/>
        <v>21:0206</v>
      </c>
      <c r="E9614" t="s">
        <v>37203</v>
      </c>
      <c r="F9614" t="s">
        <v>37204</v>
      </c>
      <c r="H9614">
        <v>47.0036779</v>
      </c>
      <c r="I9614">
        <v>-67.261517499999997</v>
      </c>
      <c r="J9614" s="1" t="str">
        <f t="shared" si="1311"/>
        <v>Fluid (stream)</v>
      </c>
      <c r="K9614" s="1" t="str">
        <f t="shared" si="1312"/>
        <v>Untreated Water</v>
      </c>
      <c r="O9614">
        <v>2.5000000000000001E-2</v>
      </c>
      <c r="P9614">
        <v>50</v>
      </c>
      <c r="Q9614">
        <v>7.3</v>
      </c>
    </row>
    <row r="9615" spans="1:17" hidden="1" x14ac:dyDescent="0.3">
      <c r="A9615" t="s">
        <v>37205</v>
      </c>
      <c r="B9615" t="s">
        <v>37206</v>
      </c>
      <c r="C9615" s="1" t="str">
        <f t="shared" si="1306"/>
        <v>21:0687</v>
      </c>
      <c r="D9615" s="1" t="str">
        <f t="shared" si="1310"/>
        <v>21:0206</v>
      </c>
      <c r="E9615" t="s">
        <v>37207</v>
      </c>
      <c r="F9615" t="s">
        <v>37208</v>
      </c>
      <c r="H9615">
        <v>47.008294900000003</v>
      </c>
      <c r="I9615">
        <v>-67.266301200000001</v>
      </c>
      <c r="J9615" s="1" t="str">
        <f t="shared" si="1311"/>
        <v>Fluid (stream)</v>
      </c>
      <c r="K9615" s="1" t="str">
        <f t="shared" si="1312"/>
        <v>Untreated Water</v>
      </c>
      <c r="O9615">
        <v>2.5000000000000001E-2</v>
      </c>
      <c r="P9615">
        <v>60</v>
      </c>
      <c r="Q9615">
        <v>6.8</v>
      </c>
    </row>
    <row r="9616" spans="1:17" hidden="1" x14ac:dyDescent="0.3">
      <c r="A9616" t="s">
        <v>37209</v>
      </c>
      <c r="B9616" t="s">
        <v>37210</v>
      </c>
      <c r="C9616" s="1" t="str">
        <f t="shared" si="1306"/>
        <v>21:0687</v>
      </c>
      <c r="D9616" s="1" t="str">
        <f t="shared" si="1310"/>
        <v>21:0206</v>
      </c>
      <c r="E9616" t="s">
        <v>37211</v>
      </c>
      <c r="F9616" t="s">
        <v>37212</v>
      </c>
      <c r="H9616">
        <v>47.050716899999998</v>
      </c>
      <c r="I9616">
        <v>-67.2914703</v>
      </c>
      <c r="J9616" s="1" t="str">
        <f t="shared" si="1311"/>
        <v>Fluid (stream)</v>
      </c>
      <c r="K9616" s="1" t="str">
        <f t="shared" si="1312"/>
        <v>Untreated Water</v>
      </c>
      <c r="O9616">
        <v>2.5000000000000001E-2</v>
      </c>
      <c r="P9616">
        <v>50</v>
      </c>
      <c r="Q9616">
        <v>6.8</v>
      </c>
    </row>
    <row r="9617" spans="1:17" hidden="1" x14ac:dyDescent="0.3">
      <c r="A9617" t="s">
        <v>37213</v>
      </c>
      <c r="B9617" t="s">
        <v>37214</v>
      </c>
      <c r="C9617" s="1" t="str">
        <f t="shared" si="1306"/>
        <v>21:0687</v>
      </c>
      <c r="D9617" s="1" t="str">
        <f t="shared" si="1310"/>
        <v>21:0206</v>
      </c>
      <c r="E9617" t="s">
        <v>37215</v>
      </c>
      <c r="F9617" t="s">
        <v>37216</v>
      </c>
      <c r="H9617">
        <v>47.052388800000003</v>
      </c>
      <c r="I9617">
        <v>-67.292549300000005</v>
      </c>
      <c r="J9617" s="1" t="str">
        <f t="shared" si="1311"/>
        <v>Fluid (stream)</v>
      </c>
      <c r="K9617" s="1" t="str">
        <f t="shared" si="1312"/>
        <v>Untreated Water</v>
      </c>
      <c r="O9617">
        <v>2.5000000000000001E-2</v>
      </c>
      <c r="P9617">
        <v>60</v>
      </c>
      <c r="Q9617">
        <v>7</v>
      </c>
    </row>
    <row r="9618" spans="1:17" hidden="1" x14ac:dyDescent="0.3">
      <c r="A9618" t="s">
        <v>37217</v>
      </c>
      <c r="B9618" t="s">
        <v>37218</v>
      </c>
      <c r="C9618" s="1" t="str">
        <f t="shared" si="1306"/>
        <v>21:0687</v>
      </c>
      <c r="D9618" s="1" t="str">
        <f t="shared" si="1310"/>
        <v>21:0206</v>
      </c>
      <c r="E9618" t="s">
        <v>37219</v>
      </c>
      <c r="F9618" t="s">
        <v>37220</v>
      </c>
      <c r="H9618">
        <v>47.046174899999997</v>
      </c>
      <c r="I9618">
        <v>-67.295262199999996</v>
      </c>
      <c r="J9618" s="1" t="str">
        <f t="shared" si="1311"/>
        <v>Fluid (stream)</v>
      </c>
      <c r="K9618" s="1" t="str">
        <f t="shared" si="1312"/>
        <v>Untreated Water</v>
      </c>
      <c r="O9618">
        <v>2.5000000000000001E-2</v>
      </c>
      <c r="P9618">
        <v>50</v>
      </c>
      <c r="Q9618">
        <v>7.4</v>
      </c>
    </row>
    <row r="9619" spans="1:17" hidden="1" x14ac:dyDescent="0.3">
      <c r="A9619" t="s">
        <v>37221</v>
      </c>
      <c r="B9619" t="s">
        <v>37222</v>
      </c>
      <c r="C9619" s="1" t="str">
        <f t="shared" si="1306"/>
        <v>21:0687</v>
      </c>
      <c r="D9619" s="1" t="str">
        <f t="shared" si="1310"/>
        <v>21:0206</v>
      </c>
      <c r="E9619" t="s">
        <v>37219</v>
      </c>
      <c r="F9619" t="s">
        <v>37223</v>
      </c>
      <c r="H9619">
        <v>47.046174899999997</v>
      </c>
      <c r="I9619">
        <v>-67.295262199999996</v>
      </c>
      <c r="J9619" s="1" t="str">
        <f t="shared" si="1311"/>
        <v>Fluid (stream)</v>
      </c>
      <c r="K9619" s="1" t="str">
        <f t="shared" si="1312"/>
        <v>Untreated Water</v>
      </c>
      <c r="O9619">
        <v>2.5000000000000001E-2</v>
      </c>
      <c r="P9619">
        <v>40</v>
      </c>
      <c r="Q9619">
        <v>7.3</v>
      </c>
    </row>
    <row r="9620" spans="1:17" hidden="1" x14ac:dyDescent="0.3">
      <c r="A9620" t="s">
        <v>37224</v>
      </c>
      <c r="B9620" t="s">
        <v>37225</v>
      </c>
      <c r="C9620" s="1" t="str">
        <f t="shared" si="1306"/>
        <v>21:0687</v>
      </c>
      <c r="D9620" s="1" t="str">
        <f t="shared" si="1310"/>
        <v>21:0206</v>
      </c>
      <c r="E9620" t="s">
        <v>37226</v>
      </c>
      <c r="F9620" t="s">
        <v>37227</v>
      </c>
      <c r="H9620">
        <v>47.044338799999998</v>
      </c>
      <c r="I9620">
        <v>-67.288606599999994</v>
      </c>
      <c r="J9620" s="1" t="str">
        <f t="shared" si="1311"/>
        <v>Fluid (stream)</v>
      </c>
      <c r="K9620" s="1" t="str">
        <f t="shared" si="1312"/>
        <v>Untreated Water</v>
      </c>
      <c r="O9620">
        <v>0.5</v>
      </c>
      <c r="P9620">
        <v>40</v>
      </c>
      <c r="Q9620">
        <v>7.4</v>
      </c>
    </row>
    <row r="9621" spans="1:17" hidden="1" x14ac:dyDescent="0.3">
      <c r="A9621" t="s">
        <v>37228</v>
      </c>
      <c r="B9621" t="s">
        <v>37229</v>
      </c>
      <c r="C9621" s="1" t="str">
        <f t="shared" si="1306"/>
        <v>21:0687</v>
      </c>
      <c r="D9621" s="1" t="str">
        <f t="shared" si="1310"/>
        <v>21:0206</v>
      </c>
      <c r="E9621" t="s">
        <v>37230</v>
      </c>
      <c r="F9621" t="s">
        <v>37231</v>
      </c>
      <c r="H9621">
        <v>47.039174299999999</v>
      </c>
      <c r="I9621">
        <v>-67.277266800000007</v>
      </c>
      <c r="J9621" s="1" t="str">
        <f t="shared" si="1311"/>
        <v>Fluid (stream)</v>
      </c>
      <c r="K9621" s="1" t="str">
        <f t="shared" si="1312"/>
        <v>Untreated Water</v>
      </c>
      <c r="O9621">
        <v>0.5</v>
      </c>
      <c r="P9621">
        <v>40</v>
      </c>
      <c r="Q9621">
        <v>7.6</v>
      </c>
    </row>
    <row r="9622" spans="1:17" hidden="1" x14ac:dyDescent="0.3">
      <c r="A9622" t="s">
        <v>37232</v>
      </c>
      <c r="B9622" t="s">
        <v>37233</v>
      </c>
      <c r="C9622" s="1" t="str">
        <f t="shared" si="1306"/>
        <v>21:0687</v>
      </c>
      <c r="D9622" s="1" t="str">
        <f>HYPERLINK("http://geochem.nrcan.gc.ca/cdogs/content/svy/svy_e.htm", "")</f>
        <v/>
      </c>
      <c r="G9622" s="1" t="str">
        <f>HYPERLINK("http://geochem.nrcan.gc.ca/cdogs/content/cr_/cr_00086_e.htm", "86")</f>
        <v>86</v>
      </c>
      <c r="J9622" t="s">
        <v>11453</v>
      </c>
      <c r="K9622" t="s">
        <v>11454</v>
      </c>
      <c r="O9622">
        <v>0.5</v>
      </c>
      <c r="P9622">
        <v>110</v>
      </c>
      <c r="Q9622">
        <v>7.6</v>
      </c>
    </row>
    <row r="9623" spans="1:17" hidden="1" x14ac:dyDescent="0.3">
      <c r="A9623" t="s">
        <v>37234</v>
      </c>
      <c r="B9623" t="s">
        <v>37235</v>
      </c>
      <c r="C9623" s="1" t="str">
        <f t="shared" si="1306"/>
        <v>21:0687</v>
      </c>
      <c r="D9623" s="1" t="str">
        <f t="shared" ref="D9623:D9642" si="1313">HYPERLINK("http://geochem.nrcan.gc.ca/cdogs/content/svy/svy210206_e.htm", "21:0206")</f>
        <v>21:0206</v>
      </c>
      <c r="E9623" t="s">
        <v>37236</v>
      </c>
      <c r="F9623" t="s">
        <v>37237</v>
      </c>
      <c r="H9623">
        <v>47.0379316</v>
      </c>
      <c r="I9623">
        <v>-67.2748189</v>
      </c>
      <c r="J9623" s="1" t="str">
        <f t="shared" ref="J9623:J9642" si="1314">HYPERLINK("http://geochem.nrcan.gc.ca/cdogs/content/kwd/kwd020018_e.htm", "Fluid (stream)")</f>
        <v>Fluid (stream)</v>
      </c>
      <c r="K9623" s="1" t="str">
        <f t="shared" ref="K9623:K9642" si="1315">HYPERLINK("http://geochem.nrcan.gc.ca/cdogs/content/kwd/kwd080007_e.htm", "Untreated Water")</f>
        <v>Untreated Water</v>
      </c>
      <c r="O9623">
        <v>0.28000000000000003</v>
      </c>
      <c r="P9623">
        <v>60</v>
      </c>
      <c r="Q9623">
        <v>7.5</v>
      </c>
    </row>
    <row r="9624" spans="1:17" hidden="1" x14ac:dyDescent="0.3">
      <c r="A9624" t="s">
        <v>37238</v>
      </c>
      <c r="B9624" t="s">
        <v>37239</v>
      </c>
      <c r="C9624" s="1" t="str">
        <f t="shared" si="1306"/>
        <v>21:0687</v>
      </c>
      <c r="D9624" s="1" t="str">
        <f t="shared" si="1313"/>
        <v>21:0206</v>
      </c>
      <c r="E9624" t="s">
        <v>37240</v>
      </c>
      <c r="F9624" t="s">
        <v>37241</v>
      </c>
      <c r="H9624">
        <v>47.0135626</v>
      </c>
      <c r="I9624">
        <v>-67.279038</v>
      </c>
      <c r="J9624" s="1" t="str">
        <f t="shared" si="1314"/>
        <v>Fluid (stream)</v>
      </c>
      <c r="K9624" s="1" t="str">
        <f t="shared" si="1315"/>
        <v>Untreated Water</v>
      </c>
      <c r="O9624">
        <v>2.5000000000000001E-2</v>
      </c>
      <c r="P9624">
        <v>50</v>
      </c>
      <c r="Q9624">
        <v>7.2</v>
      </c>
    </row>
    <row r="9625" spans="1:17" hidden="1" x14ac:dyDescent="0.3">
      <c r="A9625" t="s">
        <v>37242</v>
      </c>
      <c r="B9625" t="s">
        <v>37243</v>
      </c>
      <c r="C9625" s="1" t="str">
        <f t="shared" si="1306"/>
        <v>21:0687</v>
      </c>
      <c r="D9625" s="1" t="str">
        <f t="shared" si="1313"/>
        <v>21:0206</v>
      </c>
      <c r="E9625" t="s">
        <v>37244</v>
      </c>
      <c r="F9625" t="s">
        <v>37245</v>
      </c>
      <c r="H9625">
        <v>47.130197600000002</v>
      </c>
      <c r="I9625">
        <v>-67.169830000000005</v>
      </c>
      <c r="J9625" s="1" t="str">
        <f t="shared" si="1314"/>
        <v>Fluid (stream)</v>
      </c>
      <c r="K9625" s="1" t="str">
        <f t="shared" si="1315"/>
        <v>Untreated Water</v>
      </c>
      <c r="O9625">
        <v>2.5000000000000001E-2</v>
      </c>
      <c r="P9625">
        <v>40</v>
      </c>
      <c r="Q9625">
        <v>7.2</v>
      </c>
    </row>
    <row r="9626" spans="1:17" hidden="1" x14ac:dyDescent="0.3">
      <c r="A9626" t="s">
        <v>37246</v>
      </c>
      <c r="B9626" t="s">
        <v>37247</v>
      </c>
      <c r="C9626" s="1" t="str">
        <f t="shared" si="1306"/>
        <v>21:0687</v>
      </c>
      <c r="D9626" s="1" t="str">
        <f t="shared" si="1313"/>
        <v>21:0206</v>
      </c>
      <c r="E9626" t="s">
        <v>37248</v>
      </c>
      <c r="F9626" t="s">
        <v>37249</v>
      </c>
      <c r="H9626">
        <v>47.1301542</v>
      </c>
      <c r="I9626">
        <v>-67.172745599999999</v>
      </c>
      <c r="J9626" s="1" t="str">
        <f t="shared" si="1314"/>
        <v>Fluid (stream)</v>
      </c>
      <c r="K9626" s="1" t="str">
        <f t="shared" si="1315"/>
        <v>Untreated Water</v>
      </c>
      <c r="O9626">
        <v>2.5000000000000001E-2</v>
      </c>
      <c r="P9626">
        <v>50</v>
      </c>
      <c r="Q9626">
        <v>7.2</v>
      </c>
    </row>
    <row r="9627" spans="1:17" hidden="1" x14ac:dyDescent="0.3">
      <c r="A9627" t="s">
        <v>37250</v>
      </c>
      <c r="B9627" t="s">
        <v>37251</v>
      </c>
      <c r="C9627" s="1" t="str">
        <f t="shared" si="1306"/>
        <v>21:0687</v>
      </c>
      <c r="D9627" s="1" t="str">
        <f t="shared" si="1313"/>
        <v>21:0206</v>
      </c>
      <c r="E9627" t="s">
        <v>37252</v>
      </c>
      <c r="F9627" t="s">
        <v>37253</v>
      </c>
      <c r="H9627">
        <v>47.150232500000001</v>
      </c>
      <c r="I9627">
        <v>-67.166649000000007</v>
      </c>
      <c r="J9627" s="1" t="str">
        <f t="shared" si="1314"/>
        <v>Fluid (stream)</v>
      </c>
      <c r="K9627" s="1" t="str">
        <f t="shared" si="1315"/>
        <v>Untreated Water</v>
      </c>
      <c r="O9627">
        <v>2.5000000000000001E-2</v>
      </c>
      <c r="P9627">
        <v>60</v>
      </c>
      <c r="Q9627">
        <v>7.1</v>
      </c>
    </row>
    <row r="9628" spans="1:17" hidden="1" x14ac:dyDescent="0.3">
      <c r="A9628" t="s">
        <v>37254</v>
      </c>
      <c r="B9628" t="s">
        <v>37255</v>
      </c>
      <c r="C9628" s="1" t="str">
        <f t="shared" si="1306"/>
        <v>21:0687</v>
      </c>
      <c r="D9628" s="1" t="str">
        <f t="shared" si="1313"/>
        <v>21:0206</v>
      </c>
      <c r="E9628" t="s">
        <v>37256</v>
      </c>
      <c r="F9628" t="s">
        <v>37257</v>
      </c>
      <c r="H9628">
        <v>47.141320999999998</v>
      </c>
      <c r="I9628">
        <v>-67.178904599999996</v>
      </c>
      <c r="J9628" s="1" t="str">
        <f t="shared" si="1314"/>
        <v>Fluid (stream)</v>
      </c>
      <c r="K9628" s="1" t="str">
        <f t="shared" si="1315"/>
        <v>Untreated Water</v>
      </c>
      <c r="O9628">
        <v>2.5000000000000001E-2</v>
      </c>
      <c r="P9628">
        <v>50</v>
      </c>
      <c r="Q9628">
        <v>7.1</v>
      </c>
    </row>
    <row r="9629" spans="1:17" hidden="1" x14ac:dyDescent="0.3">
      <c r="A9629" t="s">
        <v>37258</v>
      </c>
      <c r="B9629" t="s">
        <v>37259</v>
      </c>
      <c r="C9629" s="1" t="str">
        <f t="shared" si="1306"/>
        <v>21:0687</v>
      </c>
      <c r="D9629" s="1" t="str">
        <f t="shared" si="1313"/>
        <v>21:0206</v>
      </c>
      <c r="E9629" t="s">
        <v>37260</v>
      </c>
      <c r="F9629" t="s">
        <v>37261</v>
      </c>
      <c r="H9629">
        <v>47.140883899999999</v>
      </c>
      <c r="I9629">
        <v>-67.180845099999999</v>
      </c>
      <c r="J9629" s="1" t="str">
        <f t="shared" si="1314"/>
        <v>Fluid (stream)</v>
      </c>
      <c r="K9629" s="1" t="str">
        <f t="shared" si="1315"/>
        <v>Untreated Water</v>
      </c>
      <c r="O9629">
        <v>2.5000000000000001E-2</v>
      </c>
      <c r="P9629">
        <v>50</v>
      </c>
      <c r="Q9629">
        <v>7.2</v>
      </c>
    </row>
    <row r="9630" spans="1:17" hidden="1" x14ac:dyDescent="0.3">
      <c r="A9630" t="s">
        <v>37262</v>
      </c>
      <c r="B9630" t="s">
        <v>37263</v>
      </c>
      <c r="C9630" s="1" t="str">
        <f t="shared" si="1306"/>
        <v>21:0687</v>
      </c>
      <c r="D9630" s="1" t="str">
        <f t="shared" si="1313"/>
        <v>21:0206</v>
      </c>
      <c r="E9630" t="s">
        <v>37264</v>
      </c>
      <c r="F9630" t="s">
        <v>37265</v>
      </c>
      <c r="H9630">
        <v>47.157430900000001</v>
      </c>
      <c r="I9630">
        <v>-67.186955900000001</v>
      </c>
      <c r="J9630" s="1" t="str">
        <f t="shared" si="1314"/>
        <v>Fluid (stream)</v>
      </c>
      <c r="K9630" s="1" t="str">
        <f t="shared" si="1315"/>
        <v>Untreated Water</v>
      </c>
      <c r="O9630">
        <v>2.5000000000000001E-2</v>
      </c>
      <c r="P9630">
        <v>40</v>
      </c>
      <c r="Q9630">
        <v>7.2</v>
      </c>
    </row>
    <row r="9631" spans="1:17" hidden="1" x14ac:dyDescent="0.3">
      <c r="A9631" t="s">
        <v>37266</v>
      </c>
      <c r="B9631" t="s">
        <v>37267</v>
      </c>
      <c r="C9631" s="1" t="str">
        <f t="shared" si="1306"/>
        <v>21:0687</v>
      </c>
      <c r="D9631" s="1" t="str">
        <f t="shared" si="1313"/>
        <v>21:0206</v>
      </c>
      <c r="E9631" t="s">
        <v>37268</v>
      </c>
      <c r="F9631" t="s">
        <v>37269</v>
      </c>
      <c r="H9631">
        <v>47.156149999999997</v>
      </c>
      <c r="I9631">
        <v>-67.191313500000007</v>
      </c>
      <c r="J9631" s="1" t="str">
        <f t="shared" si="1314"/>
        <v>Fluid (stream)</v>
      </c>
      <c r="K9631" s="1" t="str">
        <f t="shared" si="1315"/>
        <v>Untreated Water</v>
      </c>
      <c r="O9631">
        <v>2.5000000000000001E-2</v>
      </c>
      <c r="P9631">
        <v>40</v>
      </c>
      <c r="Q9631">
        <v>7.2</v>
      </c>
    </row>
    <row r="9632" spans="1:17" hidden="1" x14ac:dyDescent="0.3">
      <c r="A9632" t="s">
        <v>37270</v>
      </c>
      <c r="B9632" t="s">
        <v>37271</v>
      </c>
      <c r="C9632" s="1" t="str">
        <f t="shared" si="1306"/>
        <v>21:0687</v>
      </c>
      <c r="D9632" s="1" t="str">
        <f t="shared" si="1313"/>
        <v>21:0206</v>
      </c>
      <c r="E9632" t="s">
        <v>37272</v>
      </c>
      <c r="F9632" t="s">
        <v>37273</v>
      </c>
      <c r="H9632">
        <v>47.166099199999998</v>
      </c>
      <c r="I9632">
        <v>-67.197362100000007</v>
      </c>
      <c r="J9632" s="1" t="str">
        <f t="shared" si="1314"/>
        <v>Fluid (stream)</v>
      </c>
      <c r="K9632" s="1" t="str">
        <f t="shared" si="1315"/>
        <v>Untreated Water</v>
      </c>
      <c r="O9632">
        <v>2.5000000000000001E-2</v>
      </c>
      <c r="P9632">
        <v>50</v>
      </c>
      <c r="Q9632">
        <v>7.3</v>
      </c>
    </row>
    <row r="9633" spans="1:17" hidden="1" x14ac:dyDescent="0.3">
      <c r="A9633" t="s">
        <v>37274</v>
      </c>
      <c r="B9633" t="s">
        <v>37275</v>
      </c>
      <c r="C9633" s="1" t="str">
        <f t="shared" si="1306"/>
        <v>21:0687</v>
      </c>
      <c r="D9633" s="1" t="str">
        <f t="shared" si="1313"/>
        <v>21:0206</v>
      </c>
      <c r="E9633" t="s">
        <v>37276</v>
      </c>
      <c r="F9633" t="s">
        <v>37277</v>
      </c>
      <c r="H9633">
        <v>47.165258700000003</v>
      </c>
      <c r="I9633">
        <v>-67.186306900000005</v>
      </c>
      <c r="J9633" s="1" t="str">
        <f t="shared" si="1314"/>
        <v>Fluid (stream)</v>
      </c>
      <c r="K9633" s="1" t="str">
        <f t="shared" si="1315"/>
        <v>Untreated Water</v>
      </c>
      <c r="O9633">
        <v>2.5000000000000001E-2</v>
      </c>
      <c r="P9633">
        <v>40</v>
      </c>
      <c r="Q9633">
        <v>7.4</v>
      </c>
    </row>
    <row r="9634" spans="1:17" hidden="1" x14ac:dyDescent="0.3">
      <c r="A9634" t="s">
        <v>37278</v>
      </c>
      <c r="B9634" t="s">
        <v>37279</v>
      </c>
      <c r="C9634" s="1" t="str">
        <f t="shared" si="1306"/>
        <v>21:0687</v>
      </c>
      <c r="D9634" s="1" t="str">
        <f t="shared" si="1313"/>
        <v>21:0206</v>
      </c>
      <c r="E9634" t="s">
        <v>37280</v>
      </c>
      <c r="F9634" t="s">
        <v>37281</v>
      </c>
      <c r="H9634">
        <v>47.107687400000003</v>
      </c>
      <c r="I9634">
        <v>-67.202551499999998</v>
      </c>
      <c r="J9634" s="1" t="str">
        <f t="shared" si="1314"/>
        <v>Fluid (stream)</v>
      </c>
      <c r="K9634" s="1" t="str">
        <f t="shared" si="1315"/>
        <v>Untreated Water</v>
      </c>
      <c r="O9634">
        <v>2.5000000000000001E-2</v>
      </c>
      <c r="P9634">
        <v>50</v>
      </c>
      <c r="Q9634">
        <v>7</v>
      </c>
    </row>
    <row r="9635" spans="1:17" hidden="1" x14ac:dyDescent="0.3">
      <c r="A9635" t="s">
        <v>37282</v>
      </c>
      <c r="B9635" t="s">
        <v>37283</v>
      </c>
      <c r="C9635" s="1" t="str">
        <f t="shared" si="1306"/>
        <v>21:0687</v>
      </c>
      <c r="D9635" s="1" t="str">
        <f t="shared" si="1313"/>
        <v>21:0206</v>
      </c>
      <c r="E9635" t="s">
        <v>37284</v>
      </c>
      <c r="F9635" t="s">
        <v>37285</v>
      </c>
      <c r="H9635">
        <v>47.104925999999999</v>
      </c>
      <c r="I9635">
        <v>-67.191204400000004</v>
      </c>
      <c r="J9635" s="1" t="str">
        <f t="shared" si="1314"/>
        <v>Fluid (stream)</v>
      </c>
      <c r="K9635" s="1" t="str">
        <f t="shared" si="1315"/>
        <v>Untreated Water</v>
      </c>
      <c r="O9635">
        <v>2.5000000000000001E-2</v>
      </c>
      <c r="P9635">
        <v>50</v>
      </c>
      <c r="Q9635">
        <v>7</v>
      </c>
    </row>
    <row r="9636" spans="1:17" hidden="1" x14ac:dyDescent="0.3">
      <c r="A9636" t="s">
        <v>37286</v>
      </c>
      <c r="B9636" t="s">
        <v>37287</v>
      </c>
      <c r="C9636" s="1" t="str">
        <f t="shared" ref="C9636:C9699" si="1316">HYPERLINK("http://geochem.nrcan.gc.ca/cdogs/content/bdl/bdl210687_e.htm", "21:0687")</f>
        <v>21:0687</v>
      </c>
      <c r="D9636" s="1" t="str">
        <f t="shared" si="1313"/>
        <v>21:0206</v>
      </c>
      <c r="E9636" t="s">
        <v>37288</v>
      </c>
      <c r="F9636" t="s">
        <v>37289</v>
      </c>
      <c r="H9636">
        <v>47.107246199999999</v>
      </c>
      <c r="I9636">
        <v>-67.191679300000004</v>
      </c>
      <c r="J9636" s="1" t="str">
        <f t="shared" si="1314"/>
        <v>Fluid (stream)</v>
      </c>
      <c r="K9636" s="1" t="str">
        <f t="shared" si="1315"/>
        <v>Untreated Water</v>
      </c>
      <c r="O9636">
        <v>2.5000000000000001E-2</v>
      </c>
      <c r="P9636">
        <v>50</v>
      </c>
      <c r="Q9636">
        <v>7.1</v>
      </c>
    </row>
    <row r="9637" spans="1:17" hidden="1" x14ac:dyDescent="0.3">
      <c r="A9637" t="s">
        <v>37290</v>
      </c>
      <c r="B9637" t="s">
        <v>37291</v>
      </c>
      <c r="C9637" s="1" t="str">
        <f t="shared" si="1316"/>
        <v>21:0687</v>
      </c>
      <c r="D9637" s="1" t="str">
        <f t="shared" si="1313"/>
        <v>21:0206</v>
      </c>
      <c r="E9637" t="s">
        <v>37292</v>
      </c>
      <c r="F9637" t="s">
        <v>37293</v>
      </c>
      <c r="H9637">
        <v>47.1064911</v>
      </c>
      <c r="I9637">
        <v>-67.173582100000004</v>
      </c>
      <c r="J9637" s="1" t="str">
        <f t="shared" si="1314"/>
        <v>Fluid (stream)</v>
      </c>
      <c r="K9637" s="1" t="str">
        <f t="shared" si="1315"/>
        <v>Untreated Water</v>
      </c>
      <c r="O9637">
        <v>2.5000000000000001E-2</v>
      </c>
      <c r="P9637">
        <v>50</v>
      </c>
      <c r="Q9637">
        <v>7.2</v>
      </c>
    </row>
    <row r="9638" spans="1:17" hidden="1" x14ac:dyDescent="0.3">
      <c r="A9638" t="s">
        <v>37294</v>
      </c>
      <c r="B9638" t="s">
        <v>37295</v>
      </c>
      <c r="C9638" s="1" t="str">
        <f t="shared" si="1316"/>
        <v>21:0687</v>
      </c>
      <c r="D9638" s="1" t="str">
        <f t="shared" si="1313"/>
        <v>21:0206</v>
      </c>
      <c r="E9638" t="s">
        <v>37292</v>
      </c>
      <c r="F9638" t="s">
        <v>37296</v>
      </c>
      <c r="H9638">
        <v>47.1064911</v>
      </c>
      <c r="I9638">
        <v>-67.173582100000004</v>
      </c>
      <c r="J9638" s="1" t="str">
        <f t="shared" si="1314"/>
        <v>Fluid (stream)</v>
      </c>
      <c r="K9638" s="1" t="str">
        <f t="shared" si="1315"/>
        <v>Untreated Water</v>
      </c>
      <c r="O9638">
        <v>2.5000000000000001E-2</v>
      </c>
      <c r="P9638">
        <v>40</v>
      </c>
      <c r="Q9638">
        <v>7.1</v>
      </c>
    </row>
    <row r="9639" spans="1:17" hidden="1" x14ac:dyDescent="0.3">
      <c r="A9639" t="s">
        <v>37297</v>
      </c>
      <c r="B9639" t="s">
        <v>37298</v>
      </c>
      <c r="C9639" s="1" t="str">
        <f t="shared" si="1316"/>
        <v>21:0687</v>
      </c>
      <c r="D9639" s="1" t="str">
        <f t="shared" si="1313"/>
        <v>21:0206</v>
      </c>
      <c r="E9639" t="s">
        <v>37299</v>
      </c>
      <c r="F9639" t="s">
        <v>37300</v>
      </c>
      <c r="H9639">
        <v>47.112825999999998</v>
      </c>
      <c r="I9639">
        <v>-67.138341100000005</v>
      </c>
      <c r="J9639" s="1" t="str">
        <f t="shared" si="1314"/>
        <v>Fluid (stream)</v>
      </c>
      <c r="K9639" s="1" t="str">
        <f t="shared" si="1315"/>
        <v>Untreated Water</v>
      </c>
      <c r="O9639">
        <v>2.5000000000000001E-2</v>
      </c>
      <c r="P9639">
        <v>50</v>
      </c>
      <c r="Q9639">
        <v>7.1</v>
      </c>
    </row>
    <row r="9640" spans="1:17" hidden="1" x14ac:dyDescent="0.3">
      <c r="A9640" t="s">
        <v>37301</v>
      </c>
      <c r="B9640" t="s">
        <v>37302</v>
      </c>
      <c r="C9640" s="1" t="str">
        <f t="shared" si="1316"/>
        <v>21:0687</v>
      </c>
      <c r="D9640" s="1" t="str">
        <f t="shared" si="1313"/>
        <v>21:0206</v>
      </c>
      <c r="E9640" t="s">
        <v>37303</v>
      </c>
      <c r="F9640" t="s">
        <v>37304</v>
      </c>
      <c r="H9640">
        <v>47.111879899999998</v>
      </c>
      <c r="I9640">
        <v>-67.136054099999996</v>
      </c>
      <c r="J9640" s="1" t="str">
        <f t="shared" si="1314"/>
        <v>Fluid (stream)</v>
      </c>
      <c r="K9640" s="1" t="str">
        <f t="shared" si="1315"/>
        <v>Untreated Water</v>
      </c>
      <c r="O9640">
        <v>2.5000000000000001E-2</v>
      </c>
      <c r="P9640">
        <v>50</v>
      </c>
      <c r="Q9640">
        <v>6.4</v>
      </c>
    </row>
    <row r="9641" spans="1:17" hidden="1" x14ac:dyDescent="0.3">
      <c r="A9641" t="s">
        <v>37305</v>
      </c>
      <c r="B9641" t="s">
        <v>37306</v>
      </c>
      <c r="C9641" s="1" t="str">
        <f t="shared" si="1316"/>
        <v>21:0687</v>
      </c>
      <c r="D9641" s="1" t="str">
        <f t="shared" si="1313"/>
        <v>21:0206</v>
      </c>
      <c r="E9641" t="s">
        <v>37307</v>
      </c>
      <c r="F9641" t="s">
        <v>37308</v>
      </c>
      <c r="H9641">
        <v>47.102811899999999</v>
      </c>
      <c r="I9641">
        <v>-67.138452999999998</v>
      </c>
      <c r="J9641" s="1" t="str">
        <f t="shared" si="1314"/>
        <v>Fluid (stream)</v>
      </c>
      <c r="K9641" s="1" t="str">
        <f t="shared" si="1315"/>
        <v>Untreated Water</v>
      </c>
      <c r="O9641">
        <v>2.5000000000000001E-2</v>
      </c>
      <c r="P9641">
        <v>50</v>
      </c>
      <c r="Q9641">
        <v>6.7</v>
      </c>
    </row>
    <row r="9642" spans="1:17" hidden="1" x14ac:dyDescent="0.3">
      <c r="A9642" t="s">
        <v>37309</v>
      </c>
      <c r="B9642" t="s">
        <v>37310</v>
      </c>
      <c r="C9642" s="1" t="str">
        <f t="shared" si="1316"/>
        <v>21:0687</v>
      </c>
      <c r="D9642" s="1" t="str">
        <f t="shared" si="1313"/>
        <v>21:0206</v>
      </c>
      <c r="E9642" t="s">
        <v>37311</v>
      </c>
      <c r="F9642" t="s">
        <v>37312</v>
      </c>
      <c r="H9642">
        <v>47.101978000000003</v>
      </c>
      <c r="I9642">
        <v>-67.150303899999997</v>
      </c>
      <c r="J9642" s="1" t="str">
        <f t="shared" si="1314"/>
        <v>Fluid (stream)</v>
      </c>
      <c r="K9642" s="1" t="str">
        <f t="shared" si="1315"/>
        <v>Untreated Water</v>
      </c>
      <c r="O9642">
        <v>2.5000000000000001E-2</v>
      </c>
      <c r="P9642">
        <v>50</v>
      </c>
      <c r="Q9642">
        <v>7</v>
      </c>
    </row>
    <row r="9643" spans="1:17" hidden="1" x14ac:dyDescent="0.3">
      <c r="A9643" t="s">
        <v>37313</v>
      </c>
      <c r="B9643" t="s">
        <v>37314</v>
      </c>
      <c r="C9643" s="1" t="str">
        <f t="shared" si="1316"/>
        <v>21:0687</v>
      </c>
      <c r="D9643" s="1" t="str">
        <f>HYPERLINK("http://geochem.nrcan.gc.ca/cdogs/content/svy/svy_e.htm", "")</f>
        <v/>
      </c>
      <c r="G9643" s="1" t="str">
        <f>HYPERLINK("http://geochem.nrcan.gc.ca/cdogs/content/cr_/cr_00086_e.htm", "86")</f>
        <v>86</v>
      </c>
      <c r="J9643" t="s">
        <v>11453</v>
      </c>
      <c r="K9643" t="s">
        <v>11454</v>
      </c>
      <c r="O9643">
        <v>0.82</v>
      </c>
      <c r="P9643">
        <v>110</v>
      </c>
      <c r="Q9643">
        <v>7</v>
      </c>
    </row>
    <row r="9644" spans="1:17" hidden="1" x14ac:dyDescent="0.3">
      <c r="A9644" t="s">
        <v>37315</v>
      </c>
      <c r="B9644" t="s">
        <v>37316</v>
      </c>
      <c r="C9644" s="1" t="str">
        <f t="shared" si="1316"/>
        <v>21:0687</v>
      </c>
      <c r="D9644" s="1" t="str">
        <f t="shared" ref="D9644:D9668" si="1317">HYPERLINK("http://geochem.nrcan.gc.ca/cdogs/content/svy/svy210206_e.htm", "21:0206")</f>
        <v>21:0206</v>
      </c>
      <c r="E9644" t="s">
        <v>37317</v>
      </c>
      <c r="F9644" t="s">
        <v>37318</v>
      </c>
      <c r="H9644">
        <v>47.1054745</v>
      </c>
      <c r="I9644">
        <v>-67.153952200000006</v>
      </c>
      <c r="J9644" s="1" t="str">
        <f t="shared" ref="J9644:J9668" si="1318">HYPERLINK("http://geochem.nrcan.gc.ca/cdogs/content/kwd/kwd020018_e.htm", "Fluid (stream)")</f>
        <v>Fluid (stream)</v>
      </c>
      <c r="K9644" s="1" t="str">
        <f t="shared" ref="K9644:K9668" si="1319">HYPERLINK("http://geochem.nrcan.gc.ca/cdogs/content/kwd/kwd080007_e.htm", "Untreated Water")</f>
        <v>Untreated Water</v>
      </c>
      <c r="O9644">
        <v>2.5000000000000001E-2</v>
      </c>
      <c r="P9644">
        <v>60</v>
      </c>
      <c r="Q9644">
        <v>7.1</v>
      </c>
    </row>
    <row r="9645" spans="1:17" hidden="1" x14ac:dyDescent="0.3">
      <c r="A9645" t="s">
        <v>37319</v>
      </c>
      <c r="B9645" t="s">
        <v>37320</v>
      </c>
      <c r="C9645" s="1" t="str">
        <f t="shared" si="1316"/>
        <v>21:0687</v>
      </c>
      <c r="D9645" s="1" t="str">
        <f t="shared" si="1317"/>
        <v>21:0206</v>
      </c>
      <c r="E9645" t="s">
        <v>37321</v>
      </c>
      <c r="F9645" t="s">
        <v>37322</v>
      </c>
      <c r="H9645">
        <v>47.004609100000003</v>
      </c>
      <c r="I9645">
        <v>-67.236505699999995</v>
      </c>
      <c r="J9645" s="1" t="str">
        <f t="shared" si="1318"/>
        <v>Fluid (stream)</v>
      </c>
      <c r="K9645" s="1" t="str">
        <f t="shared" si="1319"/>
        <v>Untreated Water</v>
      </c>
      <c r="O9645">
        <v>2.5000000000000001E-2</v>
      </c>
      <c r="P9645">
        <v>60</v>
      </c>
      <c r="Q9645">
        <v>7</v>
      </c>
    </row>
    <row r="9646" spans="1:17" hidden="1" x14ac:dyDescent="0.3">
      <c r="A9646" t="s">
        <v>37323</v>
      </c>
      <c r="B9646" t="s">
        <v>37324</v>
      </c>
      <c r="C9646" s="1" t="str">
        <f t="shared" si="1316"/>
        <v>21:0687</v>
      </c>
      <c r="D9646" s="1" t="str">
        <f t="shared" si="1317"/>
        <v>21:0206</v>
      </c>
      <c r="E9646" t="s">
        <v>37325</v>
      </c>
      <c r="F9646" t="s">
        <v>37326</v>
      </c>
      <c r="H9646">
        <v>47.001976599999999</v>
      </c>
      <c r="I9646">
        <v>-67.237947300000002</v>
      </c>
      <c r="J9646" s="1" t="str">
        <f t="shared" si="1318"/>
        <v>Fluid (stream)</v>
      </c>
      <c r="K9646" s="1" t="str">
        <f t="shared" si="1319"/>
        <v>Untreated Water</v>
      </c>
      <c r="O9646">
        <v>2.5000000000000001E-2</v>
      </c>
      <c r="P9646">
        <v>60</v>
      </c>
      <c r="Q9646">
        <v>7</v>
      </c>
    </row>
    <row r="9647" spans="1:17" hidden="1" x14ac:dyDescent="0.3">
      <c r="A9647" t="s">
        <v>37327</v>
      </c>
      <c r="B9647" t="s">
        <v>37328</v>
      </c>
      <c r="C9647" s="1" t="str">
        <f t="shared" si="1316"/>
        <v>21:0687</v>
      </c>
      <c r="D9647" s="1" t="str">
        <f t="shared" si="1317"/>
        <v>21:0206</v>
      </c>
      <c r="E9647" t="s">
        <v>37329</v>
      </c>
      <c r="F9647" t="s">
        <v>37330</v>
      </c>
      <c r="H9647">
        <v>47.001054099999998</v>
      </c>
      <c r="I9647">
        <v>-67.235899200000006</v>
      </c>
      <c r="J9647" s="1" t="str">
        <f t="shared" si="1318"/>
        <v>Fluid (stream)</v>
      </c>
      <c r="K9647" s="1" t="str">
        <f t="shared" si="1319"/>
        <v>Untreated Water</v>
      </c>
      <c r="O9647">
        <v>2.5000000000000001E-2</v>
      </c>
      <c r="P9647">
        <v>50</v>
      </c>
      <c r="Q9647">
        <v>7</v>
      </c>
    </row>
    <row r="9648" spans="1:17" hidden="1" x14ac:dyDescent="0.3">
      <c r="A9648" t="s">
        <v>37331</v>
      </c>
      <c r="B9648" t="s">
        <v>37332</v>
      </c>
      <c r="C9648" s="1" t="str">
        <f t="shared" si="1316"/>
        <v>21:0687</v>
      </c>
      <c r="D9648" s="1" t="str">
        <f t="shared" si="1317"/>
        <v>21:0206</v>
      </c>
      <c r="E9648" t="s">
        <v>37333</v>
      </c>
      <c r="F9648" t="s">
        <v>37334</v>
      </c>
      <c r="H9648">
        <v>47.002701000000002</v>
      </c>
      <c r="I9648">
        <v>-67.240580699999995</v>
      </c>
      <c r="J9648" s="1" t="str">
        <f t="shared" si="1318"/>
        <v>Fluid (stream)</v>
      </c>
      <c r="K9648" s="1" t="str">
        <f t="shared" si="1319"/>
        <v>Untreated Water</v>
      </c>
      <c r="O9648">
        <v>2.5000000000000001E-2</v>
      </c>
      <c r="P9648">
        <v>50</v>
      </c>
      <c r="Q9648">
        <v>7</v>
      </c>
    </row>
    <row r="9649" spans="1:17" hidden="1" x14ac:dyDescent="0.3">
      <c r="A9649" t="s">
        <v>37335</v>
      </c>
      <c r="B9649" t="s">
        <v>37336</v>
      </c>
      <c r="C9649" s="1" t="str">
        <f t="shared" si="1316"/>
        <v>21:0687</v>
      </c>
      <c r="D9649" s="1" t="str">
        <f t="shared" si="1317"/>
        <v>21:0206</v>
      </c>
      <c r="E9649" t="s">
        <v>37337</v>
      </c>
      <c r="F9649" t="s">
        <v>37338</v>
      </c>
      <c r="H9649">
        <v>47.0132178</v>
      </c>
      <c r="I9649">
        <v>-67.157463300000003</v>
      </c>
      <c r="J9649" s="1" t="str">
        <f t="shared" si="1318"/>
        <v>Fluid (stream)</v>
      </c>
      <c r="K9649" s="1" t="str">
        <f t="shared" si="1319"/>
        <v>Untreated Water</v>
      </c>
      <c r="O9649">
        <v>2.5000000000000001E-2</v>
      </c>
      <c r="P9649">
        <v>40</v>
      </c>
      <c r="Q9649">
        <v>7</v>
      </c>
    </row>
    <row r="9650" spans="1:17" hidden="1" x14ac:dyDescent="0.3">
      <c r="A9650" t="s">
        <v>37339</v>
      </c>
      <c r="B9650" t="s">
        <v>37340</v>
      </c>
      <c r="C9650" s="1" t="str">
        <f t="shared" si="1316"/>
        <v>21:0687</v>
      </c>
      <c r="D9650" s="1" t="str">
        <f t="shared" si="1317"/>
        <v>21:0206</v>
      </c>
      <c r="E9650" t="s">
        <v>37341</v>
      </c>
      <c r="F9650" t="s">
        <v>37342</v>
      </c>
      <c r="H9650">
        <v>47.0196051</v>
      </c>
      <c r="I9650">
        <v>-67.162928199999996</v>
      </c>
      <c r="J9650" s="1" t="str">
        <f t="shared" si="1318"/>
        <v>Fluid (stream)</v>
      </c>
      <c r="K9650" s="1" t="str">
        <f t="shared" si="1319"/>
        <v>Untreated Water</v>
      </c>
      <c r="O9650">
        <v>2.5000000000000001E-2</v>
      </c>
      <c r="P9650">
        <v>40</v>
      </c>
      <c r="Q9650">
        <v>7</v>
      </c>
    </row>
    <row r="9651" spans="1:17" hidden="1" x14ac:dyDescent="0.3">
      <c r="A9651" t="s">
        <v>37343</v>
      </c>
      <c r="B9651" t="s">
        <v>37344</v>
      </c>
      <c r="C9651" s="1" t="str">
        <f t="shared" si="1316"/>
        <v>21:0687</v>
      </c>
      <c r="D9651" s="1" t="str">
        <f t="shared" si="1317"/>
        <v>21:0206</v>
      </c>
      <c r="E9651" t="s">
        <v>37345</v>
      </c>
      <c r="F9651" t="s">
        <v>37346</v>
      </c>
      <c r="H9651">
        <v>47.018019899999999</v>
      </c>
      <c r="I9651">
        <v>-67.160600900000006</v>
      </c>
      <c r="J9651" s="1" t="str">
        <f t="shared" si="1318"/>
        <v>Fluid (stream)</v>
      </c>
      <c r="K9651" s="1" t="str">
        <f t="shared" si="1319"/>
        <v>Untreated Water</v>
      </c>
      <c r="O9651">
        <v>2.5000000000000001E-2</v>
      </c>
      <c r="P9651">
        <v>50</v>
      </c>
      <c r="Q9651">
        <v>6.9</v>
      </c>
    </row>
    <row r="9652" spans="1:17" hidden="1" x14ac:dyDescent="0.3">
      <c r="A9652" t="s">
        <v>37347</v>
      </c>
      <c r="B9652" t="s">
        <v>37348</v>
      </c>
      <c r="C9652" s="1" t="str">
        <f t="shared" si="1316"/>
        <v>21:0687</v>
      </c>
      <c r="D9652" s="1" t="str">
        <f t="shared" si="1317"/>
        <v>21:0206</v>
      </c>
      <c r="E9652" t="s">
        <v>37349</v>
      </c>
      <c r="F9652" t="s">
        <v>37350</v>
      </c>
      <c r="H9652">
        <v>47.054736599999998</v>
      </c>
      <c r="I9652">
        <v>-67.004237900000007</v>
      </c>
      <c r="J9652" s="1" t="str">
        <f t="shared" si="1318"/>
        <v>Fluid (stream)</v>
      </c>
      <c r="K9652" s="1" t="str">
        <f t="shared" si="1319"/>
        <v>Untreated Water</v>
      </c>
      <c r="O9652">
        <v>2.5000000000000001E-2</v>
      </c>
      <c r="P9652">
        <v>40</v>
      </c>
      <c r="Q9652">
        <v>6.8</v>
      </c>
    </row>
    <row r="9653" spans="1:17" hidden="1" x14ac:dyDescent="0.3">
      <c r="A9653" t="s">
        <v>37351</v>
      </c>
      <c r="B9653" t="s">
        <v>37352</v>
      </c>
      <c r="C9653" s="1" t="str">
        <f t="shared" si="1316"/>
        <v>21:0687</v>
      </c>
      <c r="D9653" s="1" t="str">
        <f t="shared" si="1317"/>
        <v>21:0206</v>
      </c>
      <c r="E9653" t="s">
        <v>37353</v>
      </c>
      <c r="F9653" t="s">
        <v>37354</v>
      </c>
      <c r="H9653">
        <v>47.062383500000003</v>
      </c>
      <c r="I9653">
        <v>-67.009259599999993</v>
      </c>
      <c r="J9653" s="1" t="str">
        <f t="shared" si="1318"/>
        <v>Fluid (stream)</v>
      </c>
      <c r="K9653" s="1" t="str">
        <f t="shared" si="1319"/>
        <v>Untreated Water</v>
      </c>
      <c r="O9653">
        <v>2.5000000000000001E-2</v>
      </c>
      <c r="P9653">
        <v>50</v>
      </c>
      <c r="Q9653">
        <v>6.8</v>
      </c>
    </row>
    <row r="9654" spans="1:17" hidden="1" x14ac:dyDescent="0.3">
      <c r="A9654" t="s">
        <v>37355</v>
      </c>
      <c r="B9654" t="s">
        <v>37356</v>
      </c>
      <c r="C9654" s="1" t="str">
        <f t="shared" si="1316"/>
        <v>21:0687</v>
      </c>
      <c r="D9654" s="1" t="str">
        <f t="shared" si="1317"/>
        <v>21:0206</v>
      </c>
      <c r="E9654" t="s">
        <v>37357</v>
      </c>
      <c r="F9654" t="s">
        <v>37358</v>
      </c>
      <c r="H9654">
        <v>47.073275700000003</v>
      </c>
      <c r="I9654">
        <v>-67.022421199999997</v>
      </c>
      <c r="J9654" s="1" t="str">
        <f t="shared" si="1318"/>
        <v>Fluid (stream)</v>
      </c>
      <c r="K9654" s="1" t="str">
        <f t="shared" si="1319"/>
        <v>Untreated Water</v>
      </c>
      <c r="O9654">
        <v>0.1</v>
      </c>
      <c r="P9654">
        <v>50</v>
      </c>
      <c r="Q9654">
        <v>6.9</v>
      </c>
    </row>
    <row r="9655" spans="1:17" hidden="1" x14ac:dyDescent="0.3">
      <c r="A9655" t="s">
        <v>37359</v>
      </c>
      <c r="B9655" t="s">
        <v>37360</v>
      </c>
      <c r="C9655" s="1" t="str">
        <f t="shared" si="1316"/>
        <v>21:0687</v>
      </c>
      <c r="D9655" s="1" t="str">
        <f t="shared" si="1317"/>
        <v>21:0206</v>
      </c>
      <c r="E9655" t="s">
        <v>37361</v>
      </c>
      <c r="F9655" t="s">
        <v>37362</v>
      </c>
      <c r="H9655">
        <v>47.091038500000003</v>
      </c>
      <c r="I9655">
        <v>-67.012961500000003</v>
      </c>
      <c r="J9655" s="1" t="str">
        <f t="shared" si="1318"/>
        <v>Fluid (stream)</v>
      </c>
      <c r="K9655" s="1" t="str">
        <f t="shared" si="1319"/>
        <v>Untreated Water</v>
      </c>
      <c r="O9655">
        <v>2.5000000000000001E-2</v>
      </c>
      <c r="P9655">
        <v>40</v>
      </c>
      <c r="Q9655">
        <v>6.8</v>
      </c>
    </row>
    <row r="9656" spans="1:17" hidden="1" x14ac:dyDescent="0.3">
      <c r="A9656" t="s">
        <v>37363</v>
      </c>
      <c r="B9656" t="s">
        <v>37364</v>
      </c>
      <c r="C9656" s="1" t="str">
        <f t="shared" si="1316"/>
        <v>21:0687</v>
      </c>
      <c r="D9656" s="1" t="str">
        <f t="shared" si="1317"/>
        <v>21:0206</v>
      </c>
      <c r="E9656" t="s">
        <v>37365</v>
      </c>
      <c r="F9656" t="s">
        <v>37366</v>
      </c>
      <c r="H9656">
        <v>47.183188100000002</v>
      </c>
      <c r="I9656">
        <v>-67.100996100000003</v>
      </c>
      <c r="J9656" s="1" t="str">
        <f t="shared" si="1318"/>
        <v>Fluid (stream)</v>
      </c>
      <c r="K9656" s="1" t="str">
        <f t="shared" si="1319"/>
        <v>Untreated Water</v>
      </c>
      <c r="O9656">
        <v>2.5000000000000001E-2</v>
      </c>
      <c r="P9656">
        <v>40</v>
      </c>
      <c r="Q9656">
        <v>6.3</v>
      </c>
    </row>
    <row r="9657" spans="1:17" hidden="1" x14ac:dyDescent="0.3">
      <c r="A9657" t="s">
        <v>37367</v>
      </c>
      <c r="B9657" t="s">
        <v>37368</v>
      </c>
      <c r="C9657" s="1" t="str">
        <f t="shared" si="1316"/>
        <v>21:0687</v>
      </c>
      <c r="D9657" s="1" t="str">
        <f t="shared" si="1317"/>
        <v>21:0206</v>
      </c>
      <c r="E9657" t="s">
        <v>37369</v>
      </c>
      <c r="F9657" t="s">
        <v>37370</v>
      </c>
      <c r="H9657">
        <v>47.195461600000002</v>
      </c>
      <c r="I9657">
        <v>-67.083645899999993</v>
      </c>
      <c r="J9657" s="1" t="str">
        <f t="shared" si="1318"/>
        <v>Fluid (stream)</v>
      </c>
      <c r="K9657" s="1" t="str">
        <f t="shared" si="1319"/>
        <v>Untreated Water</v>
      </c>
      <c r="O9657">
        <v>2.5000000000000001E-2</v>
      </c>
      <c r="P9657">
        <v>40</v>
      </c>
      <c r="Q9657">
        <v>6.5</v>
      </c>
    </row>
    <row r="9658" spans="1:17" hidden="1" x14ac:dyDescent="0.3">
      <c r="A9658" t="s">
        <v>37371</v>
      </c>
      <c r="B9658" t="s">
        <v>37372</v>
      </c>
      <c r="C9658" s="1" t="str">
        <f t="shared" si="1316"/>
        <v>21:0687</v>
      </c>
      <c r="D9658" s="1" t="str">
        <f t="shared" si="1317"/>
        <v>21:0206</v>
      </c>
      <c r="E9658" t="s">
        <v>37373</v>
      </c>
      <c r="F9658" t="s">
        <v>37374</v>
      </c>
      <c r="H9658">
        <v>47.194639299999999</v>
      </c>
      <c r="I9658">
        <v>-67.086672399999998</v>
      </c>
      <c r="J9658" s="1" t="str">
        <f t="shared" si="1318"/>
        <v>Fluid (stream)</v>
      </c>
      <c r="K9658" s="1" t="str">
        <f t="shared" si="1319"/>
        <v>Untreated Water</v>
      </c>
      <c r="O9658">
        <v>2.5000000000000001E-2</v>
      </c>
      <c r="P9658">
        <v>30</v>
      </c>
      <c r="Q9658">
        <v>6.2</v>
      </c>
    </row>
    <row r="9659" spans="1:17" hidden="1" x14ac:dyDescent="0.3">
      <c r="A9659" t="s">
        <v>37375</v>
      </c>
      <c r="B9659" t="s">
        <v>37376</v>
      </c>
      <c r="C9659" s="1" t="str">
        <f t="shared" si="1316"/>
        <v>21:0687</v>
      </c>
      <c r="D9659" s="1" t="str">
        <f t="shared" si="1317"/>
        <v>21:0206</v>
      </c>
      <c r="E9659" t="s">
        <v>37377</v>
      </c>
      <c r="F9659" t="s">
        <v>37378</v>
      </c>
      <c r="H9659">
        <v>47.190984800000003</v>
      </c>
      <c r="I9659">
        <v>-67.081774100000004</v>
      </c>
      <c r="J9659" s="1" t="str">
        <f t="shared" si="1318"/>
        <v>Fluid (stream)</v>
      </c>
      <c r="K9659" s="1" t="str">
        <f t="shared" si="1319"/>
        <v>Untreated Water</v>
      </c>
      <c r="O9659">
        <v>2.5000000000000001E-2</v>
      </c>
      <c r="P9659">
        <v>30</v>
      </c>
      <c r="Q9659">
        <v>6.7</v>
      </c>
    </row>
    <row r="9660" spans="1:17" hidden="1" x14ac:dyDescent="0.3">
      <c r="A9660" t="s">
        <v>37379</v>
      </c>
      <c r="B9660" t="s">
        <v>37380</v>
      </c>
      <c r="C9660" s="1" t="str">
        <f t="shared" si="1316"/>
        <v>21:0687</v>
      </c>
      <c r="D9660" s="1" t="str">
        <f t="shared" si="1317"/>
        <v>21:0206</v>
      </c>
      <c r="E9660" t="s">
        <v>37377</v>
      </c>
      <c r="F9660" t="s">
        <v>37381</v>
      </c>
      <c r="H9660">
        <v>47.190984800000003</v>
      </c>
      <c r="I9660">
        <v>-67.081774100000004</v>
      </c>
      <c r="J9660" s="1" t="str">
        <f t="shared" si="1318"/>
        <v>Fluid (stream)</v>
      </c>
      <c r="K9660" s="1" t="str">
        <f t="shared" si="1319"/>
        <v>Untreated Water</v>
      </c>
      <c r="O9660">
        <v>2.5000000000000001E-2</v>
      </c>
      <c r="P9660">
        <v>40</v>
      </c>
      <c r="Q9660">
        <v>6.8</v>
      </c>
    </row>
    <row r="9661" spans="1:17" hidden="1" x14ac:dyDescent="0.3">
      <c r="A9661" t="s">
        <v>37382</v>
      </c>
      <c r="B9661" t="s">
        <v>37383</v>
      </c>
      <c r="C9661" s="1" t="str">
        <f t="shared" si="1316"/>
        <v>21:0687</v>
      </c>
      <c r="D9661" s="1" t="str">
        <f t="shared" si="1317"/>
        <v>21:0206</v>
      </c>
      <c r="E9661" t="s">
        <v>37384</v>
      </c>
      <c r="F9661" t="s">
        <v>37385</v>
      </c>
      <c r="H9661">
        <v>47.224980899999998</v>
      </c>
      <c r="I9661">
        <v>-67.089741599999996</v>
      </c>
      <c r="J9661" s="1" t="str">
        <f t="shared" si="1318"/>
        <v>Fluid (stream)</v>
      </c>
      <c r="K9661" s="1" t="str">
        <f t="shared" si="1319"/>
        <v>Untreated Water</v>
      </c>
      <c r="O9661">
        <v>2.5000000000000001E-2</v>
      </c>
      <c r="P9661">
        <v>40</v>
      </c>
      <c r="Q9661">
        <v>7.1</v>
      </c>
    </row>
    <row r="9662" spans="1:17" hidden="1" x14ac:dyDescent="0.3">
      <c r="A9662" t="s">
        <v>37386</v>
      </c>
      <c r="B9662" t="s">
        <v>37387</v>
      </c>
      <c r="C9662" s="1" t="str">
        <f t="shared" si="1316"/>
        <v>21:0687</v>
      </c>
      <c r="D9662" s="1" t="str">
        <f t="shared" si="1317"/>
        <v>21:0206</v>
      </c>
      <c r="E9662" t="s">
        <v>37388</v>
      </c>
      <c r="F9662" t="s">
        <v>37389</v>
      </c>
      <c r="H9662">
        <v>47.23753</v>
      </c>
      <c r="I9662">
        <v>-67.076037999999997</v>
      </c>
      <c r="J9662" s="1" t="str">
        <f t="shared" si="1318"/>
        <v>Fluid (stream)</v>
      </c>
      <c r="K9662" s="1" t="str">
        <f t="shared" si="1319"/>
        <v>Untreated Water</v>
      </c>
      <c r="O9662">
        <v>2.5000000000000001E-2</v>
      </c>
      <c r="P9662">
        <v>30</v>
      </c>
      <c r="Q9662">
        <v>7.1</v>
      </c>
    </row>
    <row r="9663" spans="1:17" hidden="1" x14ac:dyDescent="0.3">
      <c r="A9663" t="s">
        <v>37390</v>
      </c>
      <c r="B9663" t="s">
        <v>37391</v>
      </c>
      <c r="C9663" s="1" t="str">
        <f t="shared" si="1316"/>
        <v>21:0687</v>
      </c>
      <c r="D9663" s="1" t="str">
        <f t="shared" si="1317"/>
        <v>21:0206</v>
      </c>
      <c r="E9663" t="s">
        <v>37392</v>
      </c>
      <c r="F9663" t="s">
        <v>37393</v>
      </c>
      <c r="H9663">
        <v>47.236067400000003</v>
      </c>
      <c r="I9663">
        <v>-67.081653399999993</v>
      </c>
      <c r="J9663" s="1" t="str">
        <f t="shared" si="1318"/>
        <v>Fluid (stream)</v>
      </c>
      <c r="K9663" s="1" t="str">
        <f t="shared" si="1319"/>
        <v>Untreated Water</v>
      </c>
      <c r="O9663">
        <v>2.5000000000000001E-2</v>
      </c>
      <c r="P9663">
        <v>30</v>
      </c>
      <c r="Q9663">
        <v>7.1</v>
      </c>
    </row>
    <row r="9664" spans="1:17" hidden="1" x14ac:dyDescent="0.3">
      <c r="A9664" t="s">
        <v>37394</v>
      </c>
      <c r="B9664" t="s">
        <v>37395</v>
      </c>
      <c r="C9664" s="1" t="str">
        <f t="shared" si="1316"/>
        <v>21:0687</v>
      </c>
      <c r="D9664" s="1" t="str">
        <f t="shared" si="1317"/>
        <v>21:0206</v>
      </c>
      <c r="E9664" t="s">
        <v>37396</v>
      </c>
      <c r="F9664" t="s">
        <v>37397</v>
      </c>
      <c r="H9664">
        <v>47.236326699999999</v>
      </c>
      <c r="I9664">
        <v>-67.0692375</v>
      </c>
      <c r="J9664" s="1" t="str">
        <f t="shared" si="1318"/>
        <v>Fluid (stream)</v>
      </c>
      <c r="K9664" s="1" t="str">
        <f t="shared" si="1319"/>
        <v>Untreated Water</v>
      </c>
      <c r="O9664">
        <v>2.5000000000000001E-2</v>
      </c>
      <c r="P9664">
        <v>40</v>
      </c>
      <c r="Q9664">
        <v>7.1</v>
      </c>
    </row>
    <row r="9665" spans="1:17" hidden="1" x14ac:dyDescent="0.3">
      <c r="A9665" t="s">
        <v>37398</v>
      </c>
      <c r="B9665" t="s">
        <v>37399</v>
      </c>
      <c r="C9665" s="1" t="str">
        <f t="shared" si="1316"/>
        <v>21:0687</v>
      </c>
      <c r="D9665" s="1" t="str">
        <f t="shared" si="1317"/>
        <v>21:0206</v>
      </c>
      <c r="E9665" t="s">
        <v>37400</v>
      </c>
      <c r="F9665" t="s">
        <v>37401</v>
      </c>
      <c r="H9665">
        <v>47.103559099999998</v>
      </c>
      <c r="I9665">
        <v>-67.235098899999997</v>
      </c>
      <c r="J9665" s="1" t="str">
        <f t="shared" si="1318"/>
        <v>Fluid (stream)</v>
      </c>
      <c r="K9665" s="1" t="str">
        <f t="shared" si="1319"/>
        <v>Untreated Water</v>
      </c>
      <c r="O9665">
        <v>2.5000000000000001E-2</v>
      </c>
      <c r="P9665">
        <v>50</v>
      </c>
      <c r="Q9665">
        <v>7.2</v>
      </c>
    </row>
    <row r="9666" spans="1:17" hidden="1" x14ac:dyDescent="0.3">
      <c r="A9666" t="s">
        <v>37402</v>
      </c>
      <c r="B9666" t="s">
        <v>37403</v>
      </c>
      <c r="C9666" s="1" t="str">
        <f t="shared" si="1316"/>
        <v>21:0687</v>
      </c>
      <c r="D9666" s="1" t="str">
        <f t="shared" si="1317"/>
        <v>21:0206</v>
      </c>
      <c r="E9666" t="s">
        <v>37404</v>
      </c>
      <c r="F9666" t="s">
        <v>37405</v>
      </c>
      <c r="H9666">
        <v>47.107332999999997</v>
      </c>
      <c r="I9666">
        <v>-67.241168900000005</v>
      </c>
      <c r="J9666" s="1" t="str">
        <f t="shared" si="1318"/>
        <v>Fluid (stream)</v>
      </c>
      <c r="K9666" s="1" t="str">
        <f t="shared" si="1319"/>
        <v>Untreated Water</v>
      </c>
      <c r="O9666">
        <v>2.5000000000000001E-2</v>
      </c>
      <c r="P9666">
        <v>40</v>
      </c>
      <c r="Q9666">
        <v>7.4</v>
      </c>
    </row>
    <row r="9667" spans="1:17" hidden="1" x14ac:dyDescent="0.3">
      <c r="A9667" t="s">
        <v>37406</v>
      </c>
      <c r="B9667" t="s">
        <v>37407</v>
      </c>
      <c r="C9667" s="1" t="str">
        <f t="shared" si="1316"/>
        <v>21:0687</v>
      </c>
      <c r="D9667" s="1" t="str">
        <f t="shared" si="1317"/>
        <v>21:0206</v>
      </c>
      <c r="E9667" t="s">
        <v>37408</v>
      </c>
      <c r="F9667" t="s">
        <v>37409</v>
      </c>
      <c r="H9667">
        <v>47.090486599999998</v>
      </c>
      <c r="I9667">
        <v>-67.235886600000001</v>
      </c>
      <c r="J9667" s="1" t="str">
        <f t="shared" si="1318"/>
        <v>Fluid (stream)</v>
      </c>
      <c r="K9667" s="1" t="str">
        <f t="shared" si="1319"/>
        <v>Untreated Water</v>
      </c>
      <c r="O9667">
        <v>2.5000000000000001E-2</v>
      </c>
      <c r="P9667">
        <v>40</v>
      </c>
      <c r="Q9667">
        <v>7.2</v>
      </c>
    </row>
    <row r="9668" spans="1:17" hidden="1" x14ac:dyDescent="0.3">
      <c r="A9668" t="s">
        <v>37410</v>
      </c>
      <c r="B9668" t="s">
        <v>37411</v>
      </c>
      <c r="C9668" s="1" t="str">
        <f t="shared" si="1316"/>
        <v>21:0687</v>
      </c>
      <c r="D9668" s="1" t="str">
        <f t="shared" si="1317"/>
        <v>21:0206</v>
      </c>
      <c r="E9668" t="s">
        <v>37412</v>
      </c>
      <c r="F9668" t="s">
        <v>37413</v>
      </c>
      <c r="H9668">
        <v>47.089485600000003</v>
      </c>
      <c r="I9668">
        <v>-67.239253099999999</v>
      </c>
      <c r="J9668" s="1" t="str">
        <f t="shared" si="1318"/>
        <v>Fluid (stream)</v>
      </c>
      <c r="K9668" s="1" t="str">
        <f t="shared" si="1319"/>
        <v>Untreated Water</v>
      </c>
      <c r="O9668">
        <v>2.5000000000000001E-2</v>
      </c>
      <c r="P9668">
        <v>40</v>
      </c>
      <c r="Q9668">
        <v>7.1</v>
      </c>
    </row>
    <row r="9669" spans="1:17" hidden="1" x14ac:dyDescent="0.3">
      <c r="A9669" t="s">
        <v>37414</v>
      </c>
      <c r="B9669" t="s">
        <v>37415</v>
      </c>
      <c r="C9669" s="1" t="str">
        <f t="shared" si="1316"/>
        <v>21:0687</v>
      </c>
      <c r="D9669" s="1" t="str">
        <f>HYPERLINK("http://geochem.nrcan.gc.ca/cdogs/content/svy/svy_e.htm", "")</f>
        <v/>
      </c>
      <c r="G9669" s="1" t="str">
        <f>HYPERLINK("http://geochem.nrcan.gc.ca/cdogs/content/cr_/cr_00086_e.htm", "86")</f>
        <v>86</v>
      </c>
      <c r="J9669" t="s">
        <v>11453</v>
      </c>
      <c r="K9669" t="s">
        <v>11454</v>
      </c>
      <c r="O9669">
        <v>0.81</v>
      </c>
      <c r="P9669">
        <v>120</v>
      </c>
      <c r="Q9669">
        <v>7.2</v>
      </c>
    </row>
    <row r="9670" spans="1:17" hidden="1" x14ac:dyDescent="0.3">
      <c r="A9670" t="s">
        <v>37416</v>
      </c>
      <c r="B9670" t="s">
        <v>37417</v>
      </c>
      <c r="C9670" s="1" t="str">
        <f t="shared" si="1316"/>
        <v>21:0687</v>
      </c>
      <c r="D9670" s="1" t="str">
        <f t="shared" ref="D9670:D9688" si="1320">HYPERLINK("http://geochem.nrcan.gc.ca/cdogs/content/svy/svy210206_e.htm", "21:0206")</f>
        <v>21:0206</v>
      </c>
      <c r="E9670" t="s">
        <v>37418</v>
      </c>
      <c r="F9670" t="s">
        <v>37419</v>
      </c>
      <c r="H9670">
        <v>47.090976499999996</v>
      </c>
      <c r="I9670">
        <v>-67.254936599999994</v>
      </c>
      <c r="J9670" s="1" t="str">
        <f t="shared" ref="J9670:J9688" si="1321">HYPERLINK("http://geochem.nrcan.gc.ca/cdogs/content/kwd/kwd020018_e.htm", "Fluid (stream)")</f>
        <v>Fluid (stream)</v>
      </c>
      <c r="K9670" s="1" t="str">
        <f t="shared" ref="K9670:K9688" si="1322">HYPERLINK("http://geochem.nrcan.gc.ca/cdogs/content/kwd/kwd080007_e.htm", "Untreated Water")</f>
        <v>Untreated Water</v>
      </c>
      <c r="O9670">
        <v>2.5000000000000001E-2</v>
      </c>
      <c r="P9670">
        <v>50</v>
      </c>
      <c r="Q9670">
        <v>7.2</v>
      </c>
    </row>
    <row r="9671" spans="1:17" hidden="1" x14ac:dyDescent="0.3">
      <c r="A9671" t="s">
        <v>37420</v>
      </c>
      <c r="B9671" t="s">
        <v>37421</v>
      </c>
      <c r="C9671" s="1" t="str">
        <f t="shared" si="1316"/>
        <v>21:0687</v>
      </c>
      <c r="D9671" s="1" t="str">
        <f t="shared" si="1320"/>
        <v>21:0206</v>
      </c>
      <c r="E9671" t="s">
        <v>37422</v>
      </c>
      <c r="F9671" t="s">
        <v>37423</v>
      </c>
      <c r="H9671">
        <v>47.091429599999998</v>
      </c>
      <c r="I9671">
        <v>-67.265805499999999</v>
      </c>
      <c r="J9671" s="1" t="str">
        <f t="shared" si="1321"/>
        <v>Fluid (stream)</v>
      </c>
      <c r="K9671" s="1" t="str">
        <f t="shared" si="1322"/>
        <v>Untreated Water</v>
      </c>
      <c r="O9671">
        <v>2.5000000000000001E-2</v>
      </c>
      <c r="P9671">
        <v>50</v>
      </c>
      <c r="Q9671">
        <v>7.3</v>
      </c>
    </row>
    <row r="9672" spans="1:17" hidden="1" x14ac:dyDescent="0.3">
      <c r="A9672" t="s">
        <v>37424</v>
      </c>
      <c r="B9672" t="s">
        <v>37425</v>
      </c>
      <c r="C9672" s="1" t="str">
        <f t="shared" si="1316"/>
        <v>21:0687</v>
      </c>
      <c r="D9672" s="1" t="str">
        <f t="shared" si="1320"/>
        <v>21:0206</v>
      </c>
      <c r="E9672" t="s">
        <v>37426</v>
      </c>
      <c r="F9672" t="s">
        <v>37427</v>
      </c>
      <c r="H9672">
        <v>47.161838099999997</v>
      </c>
      <c r="I9672">
        <v>-67.232298799999995</v>
      </c>
      <c r="J9672" s="1" t="str">
        <f t="shared" si="1321"/>
        <v>Fluid (stream)</v>
      </c>
      <c r="K9672" s="1" t="str">
        <f t="shared" si="1322"/>
        <v>Untreated Water</v>
      </c>
      <c r="O9672">
        <v>2.5000000000000001E-2</v>
      </c>
      <c r="P9672">
        <v>80</v>
      </c>
      <c r="Q9672">
        <v>7.3</v>
      </c>
    </row>
    <row r="9673" spans="1:17" hidden="1" x14ac:dyDescent="0.3">
      <c r="A9673" t="s">
        <v>37428</v>
      </c>
      <c r="B9673" t="s">
        <v>37429</v>
      </c>
      <c r="C9673" s="1" t="str">
        <f t="shared" si="1316"/>
        <v>21:0687</v>
      </c>
      <c r="D9673" s="1" t="str">
        <f t="shared" si="1320"/>
        <v>21:0206</v>
      </c>
      <c r="E9673" t="s">
        <v>37426</v>
      </c>
      <c r="F9673" t="s">
        <v>37430</v>
      </c>
      <c r="H9673">
        <v>47.161838099999997</v>
      </c>
      <c r="I9673">
        <v>-67.232298799999995</v>
      </c>
      <c r="J9673" s="1" t="str">
        <f t="shared" si="1321"/>
        <v>Fluid (stream)</v>
      </c>
      <c r="K9673" s="1" t="str">
        <f t="shared" si="1322"/>
        <v>Untreated Water</v>
      </c>
      <c r="O9673">
        <v>2.5000000000000001E-2</v>
      </c>
      <c r="P9673">
        <v>80</v>
      </c>
      <c r="Q9673">
        <v>7.4</v>
      </c>
    </row>
    <row r="9674" spans="1:17" hidden="1" x14ac:dyDescent="0.3">
      <c r="A9674" t="s">
        <v>37431</v>
      </c>
      <c r="B9674" t="s">
        <v>37432</v>
      </c>
      <c r="C9674" s="1" t="str">
        <f t="shared" si="1316"/>
        <v>21:0687</v>
      </c>
      <c r="D9674" s="1" t="str">
        <f t="shared" si="1320"/>
        <v>21:0206</v>
      </c>
      <c r="E9674" t="s">
        <v>37433</v>
      </c>
      <c r="F9674" t="s">
        <v>37434</v>
      </c>
      <c r="H9674">
        <v>47.1766012</v>
      </c>
      <c r="I9674">
        <v>-67.228535800000003</v>
      </c>
      <c r="J9674" s="1" t="str">
        <f t="shared" si="1321"/>
        <v>Fluid (stream)</v>
      </c>
      <c r="K9674" s="1" t="str">
        <f t="shared" si="1322"/>
        <v>Untreated Water</v>
      </c>
    </row>
    <row r="9675" spans="1:17" hidden="1" x14ac:dyDescent="0.3">
      <c r="A9675" t="s">
        <v>37435</v>
      </c>
      <c r="B9675" t="s">
        <v>37436</v>
      </c>
      <c r="C9675" s="1" t="str">
        <f t="shared" si="1316"/>
        <v>21:0687</v>
      </c>
      <c r="D9675" s="1" t="str">
        <f t="shared" si="1320"/>
        <v>21:0206</v>
      </c>
      <c r="E9675" t="s">
        <v>37437</v>
      </c>
      <c r="F9675" t="s">
        <v>37438</v>
      </c>
      <c r="H9675">
        <v>47.183737100000002</v>
      </c>
      <c r="I9675">
        <v>-67.118452599999998</v>
      </c>
      <c r="J9675" s="1" t="str">
        <f t="shared" si="1321"/>
        <v>Fluid (stream)</v>
      </c>
      <c r="K9675" s="1" t="str">
        <f t="shared" si="1322"/>
        <v>Untreated Water</v>
      </c>
      <c r="O9675">
        <v>2.5000000000000001E-2</v>
      </c>
      <c r="P9675">
        <v>40</v>
      </c>
      <c r="Q9675">
        <v>7.1</v>
      </c>
    </row>
    <row r="9676" spans="1:17" hidden="1" x14ac:dyDescent="0.3">
      <c r="A9676" t="s">
        <v>37439</v>
      </c>
      <c r="B9676" t="s">
        <v>37440</v>
      </c>
      <c r="C9676" s="1" t="str">
        <f t="shared" si="1316"/>
        <v>21:0687</v>
      </c>
      <c r="D9676" s="1" t="str">
        <f t="shared" si="1320"/>
        <v>21:0206</v>
      </c>
      <c r="E9676" t="s">
        <v>37441</v>
      </c>
      <c r="F9676" t="s">
        <v>37442</v>
      </c>
      <c r="H9676">
        <v>47.187230800000002</v>
      </c>
      <c r="I9676">
        <v>-67.1185799</v>
      </c>
      <c r="J9676" s="1" t="str">
        <f t="shared" si="1321"/>
        <v>Fluid (stream)</v>
      </c>
      <c r="K9676" s="1" t="str">
        <f t="shared" si="1322"/>
        <v>Untreated Water</v>
      </c>
      <c r="O9676">
        <v>2.5000000000000001E-2</v>
      </c>
      <c r="P9676">
        <v>40</v>
      </c>
      <c r="Q9676">
        <v>6.8</v>
      </c>
    </row>
    <row r="9677" spans="1:17" hidden="1" x14ac:dyDescent="0.3">
      <c r="A9677" t="s">
        <v>37443</v>
      </c>
      <c r="B9677" t="s">
        <v>37444</v>
      </c>
      <c r="C9677" s="1" t="str">
        <f t="shared" si="1316"/>
        <v>21:0687</v>
      </c>
      <c r="D9677" s="1" t="str">
        <f t="shared" si="1320"/>
        <v>21:0206</v>
      </c>
      <c r="E9677" t="s">
        <v>37445</v>
      </c>
      <c r="F9677" t="s">
        <v>37446</v>
      </c>
      <c r="H9677">
        <v>47.201850399999998</v>
      </c>
      <c r="I9677">
        <v>-67.117812000000001</v>
      </c>
      <c r="J9677" s="1" t="str">
        <f t="shared" si="1321"/>
        <v>Fluid (stream)</v>
      </c>
      <c r="K9677" s="1" t="str">
        <f t="shared" si="1322"/>
        <v>Untreated Water</v>
      </c>
      <c r="O9677">
        <v>2.5000000000000001E-2</v>
      </c>
      <c r="P9677">
        <v>30</v>
      </c>
      <c r="Q9677">
        <v>6.8</v>
      </c>
    </row>
    <row r="9678" spans="1:17" hidden="1" x14ac:dyDescent="0.3">
      <c r="A9678" t="s">
        <v>37447</v>
      </c>
      <c r="B9678" t="s">
        <v>37448</v>
      </c>
      <c r="C9678" s="1" t="str">
        <f t="shared" si="1316"/>
        <v>21:0687</v>
      </c>
      <c r="D9678" s="1" t="str">
        <f t="shared" si="1320"/>
        <v>21:0206</v>
      </c>
      <c r="E9678" t="s">
        <v>37449</v>
      </c>
      <c r="F9678" t="s">
        <v>37450</v>
      </c>
      <c r="H9678">
        <v>47.198022199999997</v>
      </c>
      <c r="I9678">
        <v>-67.101232499999995</v>
      </c>
      <c r="J9678" s="1" t="str">
        <f t="shared" si="1321"/>
        <v>Fluid (stream)</v>
      </c>
      <c r="K9678" s="1" t="str">
        <f t="shared" si="1322"/>
        <v>Untreated Water</v>
      </c>
      <c r="O9678">
        <v>2.5000000000000001E-2</v>
      </c>
      <c r="P9678">
        <v>30</v>
      </c>
      <c r="Q9678">
        <v>6.8</v>
      </c>
    </row>
    <row r="9679" spans="1:17" hidden="1" x14ac:dyDescent="0.3">
      <c r="A9679" t="s">
        <v>37451</v>
      </c>
      <c r="B9679" t="s">
        <v>37452</v>
      </c>
      <c r="C9679" s="1" t="str">
        <f t="shared" si="1316"/>
        <v>21:0687</v>
      </c>
      <c r="D9679" s="1" t="str">
        <f t="shared" si="1320"/>
        <v>21:0206</v>
      </c>
      <c r="E9679" t="s">
        <v>37453</v>
      </c>
      <c r="F9679" t="s">
        <v>37454</v>
      </c>
      <c r="H9679">
        <v>47.199986500000001</v>
      </c>
      <c r="I9679">
        <v>-67.1013868</v>
      </c>
      <c r="J9679" s="1" t="str">
        <f t="shared" si="1321"/>
        <v>Fluid (stream)</v>
      </c>
      <c r="K9679" s="1" t="str">
        <f t="shared" si="1322"/>
        <v>Untreated Water</v>
      </c>
      <c r="O9679">
        <v>2.5000000000000001E-2</v>
      </c>
      <c r="P9679">
        <v>30</v>
      </c>
      <c r="Q9679">
        <v>6.6</v>
      </c>
    </row>
    <row r="9680" spans="1:17" hidden="1" x14ac:dyDescent="0.3">
      <c r="A9680" t="s">
        <v>37455</v>
      </c>
      <c r="B9680" t="s">
        <v>37456</v>
      </c>
      <c r="C9680" s="1" t="str">
        <f t="shared" si="1316"/>
        <v>21:0687</v>
      </c>
      <c r="D9680" s="1" t="str">
        <f t="shared" si="1320"/>
        <v>21:0206</v>
      </c>
      <c r="E9680" t="s">
        <v>37457</v>
      </c>
      <c r="F9680" t="s">
        <v>37458</v>
      </c>
      <c r="H9680">
        <v>47.194547700000001</v>
      </c>
      <c r="I9680">
        <v>-67.114796299999995</v>
      </c>
      <c r="J9680" s="1" t="str">
        <f t="shared" si="1321"/>
        <v>Fluid (stream)</v>
      </c>
      <c r="K9680" s="1" t="str">
        <f t="shared" si="1322"/>
        <v>Untreated Water</v>
      </c>
      <c r="O9680">
        <v>2.5000000000000001E-2</v>
      </c>
      <c r="P9680">
        <v>40</v>
      </c>
      <c r="Q9680">
        <v>6.7</v>
      </c>
    </row>
    <row r="9681" spans="1:17" hidden="1" x14ac:dyDescent="0.3">
      <c r="A9681" t="s">
        <v>37459</v>
      </c>
      <c r="B9681" t="s">
        <v>37460</v>
      </c>
      <c r="C9681" s="1" t="str">
        <f t="shared" si="1316"/>
        <v>21:0687</v>
      </c>
      <c r="D9681" s="1" t="str">
        <f t="shared" si="1320"/>
        <v>21:0206</v>
      </c>
      <c r="E9681" t="s">
        <v>37461</v>
      </c>
      <c r="F9681" t="s">
        <v>37462</v>
      </c>
      <c r="H9681">
        <v>47.192185299999998</v>
      </c>
      <c r="I9681">
        <v>-67.115606</v>
      </c>
      <c r="J9681" s="1" t="str">
        <f t="shared" si="1321"/>
        <v>Fluid (stream)</v>
      </c>
      <c r="K9681" s="1" t="str">
        <f t="shared" si="1322"/>
        <v>Untreated Water</v>
      </c>
      <c r="O9681">
        <v>2.5000000000000001E-2</v>
      </c>
      <c r="P9681">
        <v>40</v>
      </c>
      <c r="Q9681">
        <v>6.8</v>
      </c>
    </row>
    <row r="9682" spans="1:17" hidden="1" x14ac:dyDescent="0.3">
      <c r="A9682" t="s">
        <v>37463</v>
      </c>
      <c r="B9682" t="s">
        <v>37464</v>
      </c>
      <c r="C9682" s="1" t="str">
        <f t="shared" si="1316"/>
        <v>21:0687</v>
      </c>
      <c r="D9682" s="1" t="str">
        <f t="shared" si="1320"/>
        <v>21:0206</v>
      </c>
      <c r="E9682" t="s">
        <v>37465</v>
      </c>
      <c r="F9682" t="s">
        <v>37466</v>
      </c>
      <c r="H9682">
        <v>47.190913199999997</v>
      </c>
      <c r="I9682">
        <v>-67.117050399999997</v>
      </c>
      <c r="J9682" s="1" t="str">
        <f t="shared" si="1321"/>
        <v>Fluid (stream)</v>
      </c>
      <c r="K9682" s="1" t="str">
        <f t="shared" si="1322"/>
        <v>Untreated Water</v>
      </c>
      <c r="O9682">
        <v>2.5000000000000001E-2</v>
      </c>
      <c r="P9682">
        <v>40</v>
      </c>
      <c r="Q9682">
        <v>6.8</v>
      </c>
    </row>
    <row r="9683" spans="1:17" hidden="1" x14ac:dyDescent="0.3">
      <c r="A9683" t="s">
        <v>37467</v>
      </c>
      <c r="B9683" t="s">
        <v>37468</v>
      </c>
      <c r="C9683" s="1" t="str">
        <f t="shared" si="1316"/>
        <v>21:0687</v>
      </c>
      <c r="D9683" s="1" t="str">
        <f t="shared" si="1320"/>
        <v>21:0206</v>
      </c>
      <c r="E9683" t="s">
        <v>37469</v>
      </c>
      <c r="F9683" t="s">
        <v>37470</v>
      </c>
      <c r="H9683">
        <v>47.228695199999997</v>
      </c>
      <c r="I9683">
        <v>-67.122264700000002</v>
      </c>
      <c r="J9683" s="1" t="str">
        <f t="shared" si="1321"/>
        <v>Fluid (stream)</v>
      </c>
      <c r="K9683" s="1" t="str">
        <f t="shared" si="1322"/>
        <v>Untreated Water</v>
      </c>
      <c r="O9683">
        <v>2.5000000000000001E-2</v>
      </c>
      <c r="P9683">
        <v>50</v>
      </c>
      <c r="Q9683">
        <v>6.8</v>
      </c>
    </row>
    <row r="9684" spans="1:17" hidden="1" x14ac:dyDescent="0.3">
      <c r="A9684" t="s">
        <v>37471</v>
      </c>
      <c r="B9684" t="s">
        <v>37472</v>
      </c>
      <c r="C9684" s="1" t="str">
        <f t="shared" si="1316"/>
        <v>21:0687</v>
      </c>
      <c r="D9684" s="1" t="str">
        <f t="shared" si="1320"/>
        <v>21:0206</v>
      </c>
      <c r="E9684" t="s">
        <v>37473</v>
      </c>
      <c r="F9684" t="s">
        <v>37474</v>
      </c>
      <c r="H9684">
        <v>47.223777200000001</v>
      </c>
      <c r="I9684">
        <v>-67.1115803</v>
      </c>
      <c r="J9684" s="1" t="str">
        <f t="shared" si="1321"/>
        <v>Fluid (stream)</v>
      </c>
      <c r="K9684" s="1" t="str">
        <f t="shared" si="1322"/>
        <v>Untreated Water</v>
      </c>
      <c r="O9684">
        <v>2.5000000000000001E-2</v>
      </c>
      <c r="P9684">
        <v>40</v>
      </c>
      <c r="Q9684">
        <v>6.9</v>
      </c>
    </row>
    <row r="9685" spans="1:17" hidden="1" x14ac:dyDescent="0.3">
      <c r="A9685" t="s">
        <v>37475</v>
      </c>
      <c r="B9685" t="s">
        <v>37476</v>
      </c>
      <c r="C9685" s="1" t="str">
        <f t="shared" si="1316"/>
        <v>21:0687</v>
      </c>
      <c r="D9685" s="1" t="str">
        <f t="shared" si="1320"/>
        <v>21:0206</v>
      </c>
      <c r="E9685" t="s">
        <v>37477</v>
      </c>
      <c r="F9685" t="s">
        <v>37478</v>
      </c>
      <c r="H9685">
        <v>47.219216699999997</v>
      </c>
      <c r="I9685">
        <v>-67.114978300000004</v>
      </c>
      <c r="J9685" s="1" t="str">
        <f t="shared" si="1321"/>
        <v>Fluid (stream)</v>
      </c>
      <c r="K9685" s="1" t="str">
        <f t="shared" si="1322"/>
        <v>Untreated Water</v>
      </c>
      <c r="O9685">
        <v>2.5000000000000001E-2</v>
      </c>
      <c r="P9685">
        <v>50</v>
      </c>
      <c r="Q9685">
        <v>7</v>
      </c>
    </row>
    <row r="9686" spans="1:17" hidden="1" x14ac:dyDescent="0.3">
      <c r="A9686" t="s">
        <v>37479</v>
      </c>
      <c r="B9686" t="s">
        <v>37480</v>
      </c>
      <c r="C9686" s="1" t="str">
        <f t="shared" si="1316"/>
        <v>21:0687</v>
      </c>
      <c r="D9686" s="1" t="str">
        <f t="shared" si="1320"/>
        <v>21:0206</v>
      </c>
      <c r="E9686" t="s">
        <v>37481</v>
      </c>
      <c r="F9686" t="s">
        <v>37482</v>
      </c>
      <c r="H9686">
        <v>47.0327974</v>
      </c>
      <c r="I9686">
        <v>-67.1939986</v>
      </c>
      <c r="J9686" s="1" t="str">
        <f t="shared" si="1321"/>
        <v>Fluid (stream)</v>
      </c>
      <c r="K9686" s="1" t="str">
        <f t="shared" si="1322"/>
        <v>Untreated Water</v>
      </c>
      <c r="O9686">
        <v>2.5000000000000001E-2</v>
      </c>
      <c r="P9686">
        <v>50</v>
      </c>
      <c r="Q9686">
        <v>7.2</v>
      </c>
    </row>
    <row r="9687" spans="1:17" hidden="1" x14ac:dyDescent="0.3">
      <c r="A9687" t="s">
        <v>37483</v>
      </c>
      <c r="B9687" t="s">
        <v>37484</v>
      </c>
      <c r="C9687" s="1" t="str">
        <f t="shared" si="1316"/>
        <v>21:0687</v>
      </c>
      <c r="D9687" s="1" t="str">
        <f t="shared" si="1320"/>
        <v>21:0206</v>
      </c>
      <c r="E9687" t="s">
        <v>37485</v>
      </c>
      <c r="F9687" t="s">
        <v>37486</v>
      </c>
      <c r="H9687">
        <v>47.025332800000001</v>
      </c>
      <c r="I9687">
        <v>-67.217833400000004</v>
      </c>
      <c r="J9687" s="1" t="str">
        <f t="shared" si="1321"/>
        <v>Fluid (stream)</v>
      </c>
      <c r="K9687" s="1" t="str">
        <f t="shared" si="1322"/>
        <v>Untreated Water</v>
      </c>
      <c r="O9687">
        <v>2.5000000000000001E-2</v>
      </c>
      <c r="P9687">
        <v>110</v>
      </c>
      <c r="Q9687">
        <v>7.1</v>
      </c>
    </row>
    <row r="9688" spans="1:17" hidden="1" x14ac:dyDescent="0.3">
      <c r="A9688" t="s">
        <v>37487</v>
      </c>
      <c r="B9688" t="s">
        <v>37488</v>
      </c>
      <c r="C9688" s="1" t="str">
        <f t="shared" si="1316"/>
        <v>21:0687</v>
      </c>
      <c r="D9688" s="1" t="str">
        <f t="shared" si="1320"/>
        <v>21:0206</v>
      </c>
      <c r="E9688" t="s">
        <v>37489</v>
      </c>
      <c r="F9688" t="s">
        <v>37490</v>
      </c>
      <c r="H9688">
        <v>47.020966399999999</v>
      </c>
      <c r="I9688">
        <v>-67.211372800000007</v>
      </c>
      <c r="J9688" s="1" t="str">
        <f t="shared" si="1321"/>
        <v>Fluid (stream)</v>
      </c>
      <c r="K9688" s="1" t="str">
        <f t="shared" si="1322"/>
        <v>Untreated Water</v>
      </c>
      <c r="O9688">
        <v>2.5000000000000001E-2</v>
      </c>
      <c r="P9688">
        <v>120</v>
      </c>
      <c r="Q9688">
        <v>7.1</v>
      </c>
    </row>
    <row r="9689" spans="1:17" hidden="1" x14ac:dyDescent="0.3">
      <c r="A9689" t="s">
        <v>37491</v>
      </c>
      <c r="B9689" t="s">
        <v>37492</v>
      </c>
      <c r="C9689" s="1" t="str">
        <f t="shared" si="1316"/>
        <v>21:0687</v>
      </c>
      <c r="D9689" s="1" t="str">
        <f>HYPERLINK("http://geochem.nrcan.gc.ca/cdogs/content/svy/svy_e.htm", "")</f>
        <v/>
      </c>
      <c r="G9689" s="1" t="str">
        <f>HYPERLINK("http://geochem.nrcan.gc.ca/cdogs/content/cr_/cr_00086_e.htm", "86")</f>
        <v>86</v>
      </c>
      <c r="J9689" t="s">
        <v>11453</v>
      </c>
      <c r="K9689" t="s">
        <v>11454</v>
      </c>
      <c r="O9689">
        <v>0.91</v>
      </c>
      <c r="P9689">
        <v>160</v>
      </c>
      <c r="Q9689">
        <v>7.1</v>
      </c>
    </row>
    <row r="9690" spans="1:17" hidden="1" x14ac:dyDescent="0.3">
      <c r="A9690" t="s">
        <v>37493</v>
      </c>
      <c r="B9690" t="s">
        <v>37494</v>
      </c>
      <c r="C9690" s="1" t="str">
        <f t="shared" si="1316"/>
        <v>21:0687</v>
      </c>
      <c r="D9690" s="1" t="str">
        <f t="shared" ref="D9690:D9704" si="1323">HYPERLINK("http://geochem.nrcan.gc.ca/cdogs/content/svy/svy210206_e.htm", "21:0206")</f>
        <v>21:0206</v>
      </c>
      <c r="E9690" t="s">
        <v>37495</v>
      </c>
      <c r="F9690" t="s">
        <v>37496</v>
      </c>
      <c r="H9690">
        <v>47.009664800000003</v>
      </c>
      <c r="I9690">
        <v>-67.206856000000002</v>
      </c>
      <c r="J9690" s="1" t="str">
        <f t="shared" ref="J9690:J9704" si="1324">HYPERLINK("http://geochem.nrcan.gc.ca/cdogs/content/kwd/kwd020018_e.htm", "Fluid (stream)")</f>
        <v>Fluid (stream)</v>
      </c>
      <c r="K9690" s="1" t="str">
        <f t="shared" ref="K9690:K9704" si="1325">HYPERLINK("http://geochem.nrcan.gc.ca/cdogs/content/kwd/kwd080007_e.htm", "Untreated Water")</f>
        <v>Untreated Water</v>
      </c>
      <c r="O9690">
        <v>2.5000000000000001E-2</v>
      </c>
      <c r="P9690">
        <v>50</v>
      </c>
      <c r="Q9690">
        <v>7.2</v>
      </c>
    </row>
    <row r="9691" spans="1:17" hidden="1" x14ac:dyDescent="0.3">
      <c r="A9691" t="s">
        <v>37497</v>
      </c>
      <c r="B9691" t="s">
        <v>37498</v>
      </c>
      <c r="C9691" s="1" t="str">
        <f t="shared" si="1316"/>
        <v>21:0687</v>
      </c>
      <c r="D9691" s="1" t="str">
        <f t="shared" si="1323"/>
        <v>21:0206</v>
      </c>
      <c r="E9691" t="s">
        <v>37499</v>
      </c>
      <c r="F9691" t="s">
        <v>37500</v>
      </c>
      <c r="H9691">
        <v>47.010546499999997</v>
      </c>
      <c r="I9691">
        <v>-67.201103399999994</v>
      </c>
      <c r="J9691" s="1" t="str">
        <f t="shared" si="1324"/>
        <v>Fluid (stream)</v>
      </c>
      <c r="K9691" s="1" t="str">
        <f t="shared" si="1325"/>
        <v>Untreated Water</v>
      </c>
      <c r="O9691">
        <v>2.5000000000000001E-2</v>
      </c>
      <c r="P9691">
        <v>60</v>
      </c>
      <c r="Q9691">
        <v>6.9</v>
      </c>
    </row>
    <row r="9692" spans="1:17" hidden="1" x14ac:dyDescent="0.3">
      <c r="A9692" t="s">
        <v>37501</v>
      </c>
      <c r="B9692" t="s">
        <v>37502</v>
      </c>
      <c r="C9692" s="1" t="str">
        <f t="shared" si="1316"/>
        <v>21:0687</v>
      </c>
      <c r="D9692" s="1" t="str">
        <f t="shared" si="1323"/>
        <v>21:0206</v>
      </c>
      <c r="E9692" t="s">
        <v>37503</v>
      </c>
      <c r="F9692" t="s">
        <v>37504</v>
      </c>
      <c r="H9692">
        <v>47.012250199999997</v>
      </c>
      <c r="I9692">
        <v>-67.176837399999997</v>
      </c>
      <c r="J9692" s="1" t="str">
        <f t="shared" si="1324"/>
        <v>Fluid (stream)</v>
      </c>
      <c r="K9692" s="1" t="str">
        <f t="shared" si="1325"/>
        <v>Untreated Water</v>
      </c>
      <c r="P9692">
        <v>50</v>
      </c>
      <c r="Q9692">
        <v>7</v>
      </c>
    </row>
    <row r="9693" spans="1:17" hidden="1" x14ac:dyDescent="0.3">
      <c r="A9693" t="s">
        <v>37505</v>
      </c>
      <c r="B9693" t="s">
        <v>37506</v>
      </c>
      <c r="C9693" s="1" t="str">
        <f t="shared" si="1316"/>
        <v>21:0687</v>
      </c>
      <c r="D9693" s="1" t="str">
        <f t="shared" si="1323"/>
        <v>21:0206</v>
      </c>
      <c r="E9693" t="s">
        <v>37507</v>
      </c>
      <c r="F9693" t="s">
        <v>37508</v>
      </c>
      <c r="H9693">
        <v>47.0134331</v>
      </c>
      <c r="I9693">
        <v>-67.175389300000006</v>
      </c>
      <c r="J9693" s="1" t="str">
        <f t="shared" si="1324"/>
        <v>Fluid (stream)</v>
      </c>
      <c r="K9693" s="1" t="str">
        <f t="shared" si="1325"/>
        <v>Untreated Water</v>
      </c>
      <c r="O9693">
        <v>2.5000000000000001E-2</v>
      </c>
    </row>
    <row r="9694" spans="1:17" hidden="1" x14ac:dyDescent="0.3">
      <c r="A9694" t="s">
        <v>37509</v>
      </c>
      <c r="B9694" t="s">
        <v>37510</v>
      </c>
      <c r="C9694" s="1" t="str">
        <f t="shared" si="1316"/>
        <v>21:0687</v>
      </c>
      <c r="D9694" s="1" t="str">
        <f t="shared" si="1323"/>
        <v>21:0206</v>
      </c>
      <c r="E9694" t="s">
        <v>37511</v>
      </c>
      <c r="F9694" t="s">
        <v>37512</v>
      </c>
      <c r="H9694">
        <v>47.221834899999998</v>
      </c>
      <c r="I9694">
        <v>-67.024166699999995</v>
      </c>
      <c r="J9694" s="1" t="str">
        <f t="shared" si="1324"/>
        <v>Fluid (stream)</v>
      </c>
      <c r="K9694" s="1" t="str">
        <f t="shared" si="1325"/>
        <v>Untreated Water</v>
      </c>
      <c r="O9694">
        <v>2.5000000000000001E-2</v>
      </c>
      <c r="P9694">
        <v>40</v>
      </c>
      <c r="Q9694">
        <v>7</v>
      </c>
    </row>
    <row r="9695" spans="1:17" hidden="1" x14ac:dyDescent="0.3">
      <c r="A9695" t="s">
        <v>37513</v>
      </c>
      <c r="B9695" t="s">
        <v>37514</v>
      </c>
      <c r="C9695" s="1" t="str">
        <f t="shared" si="1316"/>
        <v>21:0687</v>
      </c>
      <c r="D9695" s="1" t="str">
        <f t="shared" si="1323"/>
        <v>21:0206</v>
      </c>
      <c r="E9695" t="s">
        <v>37515</v>
      </c>
      <c r="F9695" t="s">
        <v>37516</v>
      </c>
      <c r="H9695">
        <v>47.237147399999998</v>
      </c>
      <c r="I9695">
        <v>-67.029701599999996</v>
      </c>
      <c r="J9695" s="1" t="str">
        <f t="shared" si="1324"/>
        <v>Fluid (stream)</v>
      </c>
      <c r="K9695" s="1" t="str">
        <f t="shared" si="1325"/>
        <v>Untreated Water</v>
      </c>
      <c r="O9695">
        <v>2.5000000000000001E-2</v>
      </c>
      <c r="P9695">
        <v>40</v>
      </c>
      <c r="Q9695">
        <v>7</v>
      </c>
    </row>
    <row r="9696" spans="1:17" hidden="1" x14ac:dyDescent="0.3">
      <c r="A9696" t="s">
        <v>37517</v>
      </c>
      <c r="B9696" t="s">
        <v>37518</v>
      </c>
      <c r="C9696" s="1" t="str">
        <f t="shared" si="1316"/>
        <v>21:0687</v>
      </c>
      <c r="D9696" s="1" t="str">
        <f t="shared" si="1323"/>
        <v>21:0206</v>
      </c>
      <c r="E9696" t="s">
        <v>37519</v>
      </c>
      <c r="F9696" t="s">
        <v>37520</v>
      </c>
      <c r="H9696">
        <v>47.24051</v>
      </c>
      <c r="I9696">
        <v>-67.011817899999997</v>
      </c>
      <c r="J9696" s="1" t="str">
        <f t="shared" si="1324"/>
        <v>Fluid (stream)</v>
      </c>
      <c r="K9696" s="1" t="str">
        <f t="shared" si="1325"/>
        <v>Untreated Water</v>
      </c>
      <c r="O9696">
        <v>2.5000000000000001E-2</v>
      </c>
      <c r="P9696">
        <v>40</v>
      </c>
      <c r="Q9696">
        <v>7.1</v>
      </c>
    </row>
    <row r="9697" spans="1:17" hidden="1" x14ac:dyDescent="0.3">
      <c r="A9697" t="s">
        <v>37521</v>
      </c>
      <c r="B9697" t="s">
        <v>37522</v>
      </c>
      <c r="C9697" s="1" t="str">
        <f t="shared" si="1316"/>
        <v>21:0687</v>
      </c>
      <c r="D9697" s="1" t="str">
        <f t="shared" si="1323"/>
        <v>21:0206</v>
      </c>
      <c r="E9697" t="s">
        <v>37523</v>
      </c>
      <c r="F9697" t="s">
        <v>37524</v>
      </c>
      <c r="H9697">
        <v>47.243380000000002</v>
      </c>
      <c r="I9697">
        <v>-67.008155799999997</v>
      </c>
      <c r="J9697" s="1" t="str">
        <f t="shared" si="1324"/>
        <v>Fluid (stream)</v>
      </c>
      <c r="K9697" s="1" t="str">
        <f t="shared" si="1325"/>
        <v>Untreated Water</v>
      </c>
      <c r="O9697">
        <v>2.5000000000000001E-2</v>
      </c>
      <c r="P9697">
        <v>40</v>
      </c>
      <c r="Q9697">
        <v>7</v>
      </c>
    </row>
    <row r="9698" spans="1:17" hidden="1" x14ac:dyDescent="0.3">
      <c r="A9698" t="s">
        <v>37525</v>
      </c>
      <c r="B9698" t="s">
        <v>37526</v>
      </c>
      <c r="C9698" s="1" t="str">
        <f t="shared" si="1316"/>
        <v>21:0687</v>
      </c>
      <c r="D9698" s="1" t="str">
        <f t="shared" si="1323"/>
        <v>21:0206</v>
      </c>
      <c r="E9698" t="s">
        <v>37527</v>
      </c>
      <c r="F9698" t="s">
        <v>37528</v>
      </c>
      <c r="H9698">
        <v>47.225550699999999</v>
      </c>
      <c r="I9698">
        <v>-67.013196500000006</v>
      </c>
      <c r="J9698" s="1" t="str">
        <f t="shared" si="1324"/>
        <v>Fluid (stream)</v>
      </c>
      <c r="K9698" s="1" t="str">
        <f t="shared" si="1325"/>
        <v>Untreated Water</v>
      </c>
      <c r="O9698">
        <v>2.5000000000000001E-2</v>
      </c>
      <c r="P9698">
        <v>40</v>
      </c>
      <c r="Q9698">
        <v>7</v>
      </c>
    </row>
    <row r="9699" spans="1:17" hidden="1" x14ac:dyDescent="0.3">
      <c r="A9699" t="s">
        <v>37529</v>
      </c>
      <c r="B9699" t="s">
        <v>37530</v>
      </c>
      <c r="C9699" s="1" t="str">
        <f t="shared" si="1316"/>
        <v>21:0687</v>
      </c>
      <c r="D9699" s="1" t="str">
        <f t="shared" si="1323"/>
        <v>21:0206</v>
      </c>
      <c r="E9699" t="s">
        <v>37531</v>
      </c>
      <c r="F9699" t="s">
        <v>37532</v>
      </c>
      <c r="H9699">
        <v>47.219558499999998</v>
      </c>
      <c r="I9699">
        <v>-67.017409299999997</v>
      </c>
      <c r="J9699" s="1" t="str">
        <f t="shared" si="1324"/>
        <v>Fluid (stream)</v>
      </c>
      <c r="K9699" s="1" t="str">
        <f t="shared" si="1325"/>
        <v>Untreated Water</v>
      </c>
      <c r="O9699">
        <v>2.5000000000000001E-2</v>
      </c>
      <c r="P9699">
        <v>30</v>
      </c>
      <c r="Q9699">
        <v>7</v>
      </c>
    </row>
    <row r="9700" spans="1:17" hidden="1" x14ac:dyDescent="0.3">
      <c r="A9700" t="s">
        <v>37533</v>
      </c>
      <c r="B9700" t="s">
        <v>37534</v>
      </c>
      <c r="C9700" s="1" t="str">
        <f t="shared" ref="C9700:C9763" si="1326">HYPERLINK("http://geochem.nrcan.gc.ca/cdogs/content/bdl/bdl210687_e.htm", "21:0687")</f>
        <v>21:0687</v>
      </c>
      <c r="D9700" s="1" t="str">
        <f t="shared" si="1323"/>
        <v>21:0206</v>
      </c>
      <c r="E9700" t="s">
        <v>37535</v>
      </c>
      <c r="F9700" t="s">
        <v>37536</v>
      </c>
      <c r="H9700">
        <v>47.207300099999998</v>
      </c>
      <c r="I9700">
        <v>-67.085015299999995</v>
      </c>
      <c r="J9700" s="1" t="str">
        <f t="shared" si="1324"/>
        <v>Fluid (stream)</v>
      </c>
      <c r="K9700" s="1" t="str">
        <f t="shared" si="1325"/>
        <v>Untreated Water</v>
      </c>
      <c r="O9700">
        <v>2.5000000000000001E-2</v>
      </c>
      <c r="P9700">
        <v>50</v>
      </c>
      <c r="Q9700">
        <v>7</v>
      </c>
    </row>
    <row r="9701" spans="1:17" hidden="1" x14ac:dyDescent="0.3">
      <c r="A9701" t="s">
        <v>37537</v>
      </c>
      <c r="B9701" t="s">
        <v>37538</v>
      </c>
      <c r="C9701" s="1" t="str">
        <f t="shared" si="1326"/>
        <v>21:0687</v>
      </c>
      <c r="D9701" s="1" t="str">
        <f t="shared" si="1323"/>
        <v>21:0206</v>
      </c>
      <c r="E9701" t="s">
        <v>37539</v>
      </c>
      <c r="F9701" t="s">
        <v>37540</v>
      </c>
      <c r="H9701">
        <v>47.237410099999998</v>
      </c>
      <c r="I9701">
        <v>-67.135182700000001</v>
      </c>
      <c r="J9701" s="1" t="str">
        <f t="shared" si="1324"/>
        <v>Fluid (stream)</v>
      </c>
      <c r="K9701" s="1" t="str">
        <f t="shared" si="1325"/>
        <v>Untreated Water</v>
      </c>
      <c r="O9701">
        <v>2.5000000000000001E-2</v>
      </c>
      <c r="P9701">
        <v>50</v>
      </c>
      <c r="Q9701">
        <v>7.1</v>
      </c>
    </row>
    <row r="9702" spans="1:17" hidden="1" x14ac:dyDescent="0.3">
      <c r="A9702" t="s">
        <v>37541</v>
      </c>
      <c r="B9702" t="s">
        <v>37542</v>
      </c>
      <c r="C9702" s="1" t="str">
        <f t="shared" si="1326"/>
        <v>21:0687</v>
      </c>
      <c r="D9702" s="1" t="str">
        <f t="shared" si="1323"/>
        <v>21:0206</v>
      </c>
      <c r="E9702" t="s">
        <v>37539</v>
      </c>
      <c r="F9702" t="s">
        <v>37543</v>
      </c>
      <c r="H9702">
        <v>47.237410099999998</v>
      </c>
      <c r="I9702">
        <v>-67.135182700000001</v>
      </c>
      <c r="J9702" s="1" t="str">
        <f t="shared" si="1324"/>
        <v>Fluid (stream)</v>
      </c>
      <c r="K9702" s="1" t="str">
        <f t="shared" si="1325"/>
        <v>Untreated Water</v>
      </c>
      <c r="O9702">
        <v>2.5000000000000001E-2</v>
      </c>
      <c r="P9702">
        <v>40</v>
      </c>
      <c r="Q9702">
        <v>7.1</v>
      </c>
    </row>
    <row r="9703" spans="1:17" hidden="1" x14ac:dyDescent="0.3">
      <c r="A9703" t="s">
        <v>37544</v>
      </c>
      <c r="B9703" t="s">
        <v>37545</v>
      </c>
      <c r="C9703" s="1" t="str">
        <f t="shared" si="1326"/>
        <v>21:0687</v>
      </c>
      <c r="D9703" s="1" t="str">
        <f t="shared" si="1323"/>
        <v>21:0206</v>
      </c>
      <c r="E9703" t="s">
        <v>37546</v>
      </c>
      <c r="F9703" t="s">
        <v>37547</v>
      </c>
      <c r="H9703">
        <v>47.241418299999999</v>
      </c>
      <c r="I9703">
        <v>-67.132650299999995</v>
      </c>
      <c r="J9703" s="1" t="str">
        <f t="shared" si="1324"/>
        <v>Fluid (stream)</v>
      </c>
      <c r="K9703" s="1" t="str">
        <f t="shared" si="1325"/>
        <v>Untreated Water</v>
      </c>
      <c r="O9703">
        <v>2.5000000000000001E-2</v>
      </c>
      <c r="P9703">
        <v>40</v>
      </c>
      <c r="Q9703">
        <v>7.1</v>
      </c>
    </row>
    <row r="9704" spans="1:17" hidden="1" x14ac:dyDescent="0.3">
      <c r="A9704" t="s">
        <v>37548</v>
      </c>
      <c r="B9704" t="s">
        <v>37549</v>
      </c>
      <c r="C9704" s="1" t="str">
        <f t="shared" si="1326"/>
        <v>21:0687</v>
      </c>
      <c r="D9704" s="1" t="str">
        <f t="shared" si="1323"/>
        <v>21:0206</v>
      </c>
      <c r="E9704" t="s">
        <v>37550</v>
      </c>
      <c r="F9704" t="s">
        <v>37551</v>
      </c>
      <c r="H9704">
        <v>47.066802000000003</v>
      </c>
      <c r="I9704">
        <v>-67.247072799999998</v>
      </c>
      <c r="J9704" s="1" t="str">
        <f t="shared" si="1324"/>
        <v>Fluid (stream)</v>
      </c>
      <c r="K9704" s="1" t="str">
        <f t="shared" si="1325"/>
        <v>Untreated Water</v>
      </c>
      <c r="O9704">
        <v>2.5000000000000001E-2</v>
      </c>
      <c r="P9704">
        <v>30</v>
      </c>
      <c r="Q9704">
        <v>7</v>
      </c>
    </row>
    <row r="9705" spans="1:17" hidden="1" x14ac:dyDescent="0.3">
      <c r="A9705" t="s">
        <v>37552</v>
      </c>
      <c r="B9705" t="s">
        <v>37553</v>
      </c>
      <c r="C9705" s="1" t="str">
        <f t="shared" si="1326"/>
        <v>21:0687</v>
      </c>
      <c r="D9705" s="1" t="str">
        <f>HYPERLINK("http://geochem.nrcan.gc.ca/cdogs/content/svy/svy_e.htm", "")</f>
        <v/>
      </c>
      <c r="G9705" s="1" t="str">
        <f>HYPERLINK("http://geochem.nrcan.gc.ca/cdogs/content/cr_/cr_00086_e.htm", "86")</f>
        <v>86</v>
      </c>
      <c r="J9705" t="s">
        <v>11453</v>
      </c>
      <c r="K9705" t="s">
        <v>11454</v>
      </c>
      <c r="O9705">
        <v>0.85</v>
      </c>
      <c r="P9705">
        <v>120</v>
      </c>
      <c r="Q9705">
        <v>7.1</v>
      </c>
    </row>
    <row r="9706" spans="1:17" hidden="1" x14ac:dyDescent="0.3">
      <c r="A9706" t="s">
        <v>37554</v>
      </c>
      <c r="B9706" t="s">
        <v>37555</v>
      </c>
      <c r="C9706" s="1" t="str">
        <f t="shared" si="1326"/>
        <v>21:0687</v>
      </c>
      <c r="D9706" s="1" t="str">
        <f t="shared" ref="D9706:D9712" si="1327">HYPERLINK("http://geochem.nrcan.gc.ca/cdogs/content/svy/svy210206_e.htm", "21:0206")</f>
        <v>21:0206</v>
      </c>
      <c r="E9706" t="s">
        <v>37556</v>
      </c>
      <c r="F9706" t="s">
        <v>37557</v>
      </c>
      <c r="H9706">
        <v>47.068362299999997</v>
      </c>
      <c r="I9706">
        <v>-67.288944099999995</v>
      </c>
      <c r="J9706" s="1" t="str">
        <f t="shared" ref="J9706:J9712" si="1328">HYPERLINK("http://geochem.nrcan.gc.ca/cdogs/content/kwd/kwd020018_e.htm", "Fluid (stream)")</f>
        <v>Fluid (stream)</v>
      </c>
      <c r="K9706" s="1" t="str">
        <f t="shared" ref="K9706:K9712" si="1329">HYPERLINK("http://geochem.nrcan.gc.ca/cdogs/content/kwd/kwd080007_e.htm", "Untreated Water")</f>
        <v>Untreated Water</v>
      </c>
      <c r="O9706">
        <v>2.5000000000000001E-2</v>
      </c>
      <c r="P9706">
        <v>70</v>
      </c>
      <c r="Q9706">
        <v>7.4</v>
      </c>
    </row>
    <row r="9707" spans="1:17" hidden="1" x14ac:dyDescent="0.3">
      <c r="A9707" t="s">
        <v>37558</v>
      </c>
      <c r="B9707" t="s">
        <v>37559</v>
      </c>
      <c r="C9707" s="1" t="str">
        <f t="shared" si="1326"/>
        <v>21:0687</v>
      </c>
      <c r="D9707" s="1" t="str">
        <f t="shared" si="1327"/>
        <v>21:0206</v>
      </c>
      <c r="E9707" t="s">
        <v>37560</v>
      </c>
      <c r="F9707" t="s">
        <v>37561</v>
      </c>
      <c r="H9707">
        <v>47.063340599999997</v>
      </c>
      <c r="I9707">
        <v>-67.259078299999999</v>
      </c>
      <c r="J9707" s="1" t="str">
        <f t="shared" si="1328"/>
        <v>Fluid (stream)</v>
      </c>
      <c r="K9707" s="1" t="str">
        <f t="shared" si="1329"/>
        <v>Untreated Water</v>
      </c>
      <c r="O9707">
        <v>2.5000000000000001E-2</v>
      </c>
      <c r="P9707">
        <v>50</v>
      </c>
      <c r="Q9707">
        <v>7.4</v>
      </c>
    </row>
    <row r="9708" spans="1:17" hidden="1" x14ac:dyDescent="0.3">
      <c r="A9708" t="s">
        <v>37562</v>
      </c>
      <c r="B9708" t="s">
        <v>37563</v>
      </c>
      <c r="C9708" s="1" t="str">
        <f t="shared" si="1326"/>
        <v>21:0687</v>
      </c>
      <c r="D9708" s="1" t="str">
        <f t="shared" si="1327"/>
        <v>21:0206</v>
      </c>
      <c r="E9708" t="s">
        <v>37564</v>
      </c>
      <c r="F9708" t="s">
        <v>37565</v>
      </c>
      <c r="H9708">
        <v>47.065504300000001</v>
      </c>
      <c r="I9708">
        <v>-67.258151799999993</v>
      </c>
      <c r="J9708" s="1" t="str">
        <f t="shared" si="1328"/>
        <v>Fluid (stream)</v>
      </c>
      <c r="K9708" s="1" t="str">
        <f t="shared" si="1329"/>
        <v>Untreated Water</v>
      </c>
      <c r="O9708">
        <v>2.5000000000000001E-2</v>
      </c>
      <c r="P9708">
        <v>40</v>
      </c>
      <c r="Q9708">
        <v>7.4</v>
      </c>
    </row>
    <row r="9709" spans="1:17" hidden="1" x14ac:dyDescent="0.3">
      <c r="A9709" t="s">
        <v>37566</v>
      </c>
      <c r="B9709" t="s">
        <v>37567</v>
      </c>
      <c r="C9709" s="1" t="str">
        <f t="shared" si="1326"/>
        <v>21:0687</v>
      </c>
      <c r="D9709" s="1" t="str">
        <f t="shared" si="1327"/>
        <v>21:0206</v>
      </c>
      <c r="E9709" t="s">
        <v>37568</v>
      </c>
      <c r="F9709" t="s">
        <v>37569</v>
      </c>
      <c r="H9709">
        <v>47.072349500000001</v>
      </c>
      <c r="I9709">
        <v>-67.264475099999999</v>
      </c>
      <c r="J9709" s="1" t="str">
        <f t="shared" si="1328"/>
        <v>Fluid (stream)</v>
      </c>
      <c r="K9709" s="1" t="str">
        <f t="shared" si="1329"/>
        <v>Untreated Water</v>
      </c>
      <c r="O9709">
        <v>2.5000000000000001E-2</v>
      </c>
      <c r="P9709">
        <v>40</v>
      </c>
      <c r="Q9709">
        <v>7.2</v>
      </c>
    </row>
    <row r="9710" spans="1:17" hidden="1" x14ac:dyDescent="0.3">
      <c r="A9710" t="s">
        <v>37570</v>
      </c>
      <c r="B9710" t="s">
        <v>37571</v>
      </c>
      <c r="C9710" s="1" t="str">
        <f t="shared" si="1326"/>
        <v>21:0687</v>
      </c>
      <c r="D9710" s="1" t="str">
        <f t="shared" si="1327"/>
        <v>21:0206</v>
      </c>
      <c r="E9710" t="s">
        <v>37572</v>
      </c>
      <c r="F9710" t="s">
        <v>37573</v>
      </c>
      <c r="H9710">
        <v>47.070481899999997</v>
      </c>
      <c r="I9710">
        <v>-67.263561100000004</v>
      </c>
      <c r="J9710" s="1" t="str">
        <f t="shared" si="1328"/>
        <v>Fluid (stream)</v>
      </c>
      <c r="K9710" s="1" t="str">
        <f t="shared" si="1329"/>
        <v>Untreated Water</v>
      </c>
      <c r="O9710">
        <v>2.5000000000000001E-2</v>
      </c>
      <c r="P9710">
        <v>40</v>
      </c>
      <c r="Q9710">
        <v>6.9</v>
      </c>
    </row>
    <row r="9711" spans="1:17" hidden="1" x14ac:dyDescent="0.3">
      <c r="A9711" t="s">
        <v>37574</v>
      </c>
      <c r="B9711" t="s">
        <v>37575</v>
      </c>
      <c r="C9711" s="1" t="str">
        <f t="shared" si="1326"/>
        <v>21:0687</v>
      </c>
      <c r="D9711" s="1" t="str">
        <f t="shared" si="1327"/>
        <v>21:0206</v>
      </c>
      <c r="E9711" t="s">
        <v>37576</v>
      </c>
      <c r="F9711" t="s">
        <v>37577</v>
      </c>
      <c r="H9711">
        <v>47.075568599999997</v>
      </c>
      <c r="I9711">
        <v>-67.269652800000003</v>
      </c>
      <c r="J9711" s="1" t="str">
        <f t="shared" si="1328"/>
        <v>Fluid (stream)</v>
      </c>
      <c r="K9711" s="1" t="str">
        <f t="shared" si="1329"/>
        <v>Untreated Water</v>
      </c>
      <c r="O9711">
        <v>2.5000000000000001E-2</v>
      </c>
      <c r="P9711">
        <v>30</v>
      </c>
      <c r="Q9711">
        <v>6.9</v>
      </c>
    </row>
    <row r="9712" spans="1:17" hidden="1" x14ac:dyDescent="0.3">
      <c r="A9712" t="s">
        <v>37578</v>
      </c>
      <c r="B9712" t="s">
        <v>37579</v>
      </c>
      <c r="C9712" s="1" t="str">
        <f t="shared" si="1326"/>
        <v>21:0687</v>
      </c>
      <c r="D9712" s="1" t="str">
        <f t="shared" si="1327"/>
        <v>21:0206</v>
      </c>
      <c r="E9712" t="s">
        <v>37580</v>
      </c>
      <c r="F9712" t="s">
        <v>37581</v>
      </c>
      <c r="H9712">
        <v>47.078306300000001</v>
      </c>
      <c r="I9712">
        <v>-67.279944599999993</v>
      </c>
      <c r="J9712" s="1" t="str">
        <f t="shared" si="1328"/>
        <v>Fluid (stream)</v>
      </c>
      <c r="K9712" s="1" t="str">
        <f t="shared" si="1329"/>
        <v>Untreated Water</v>
      </c>
      <c r="O9712">
        <v>2.5000000000000001E-2</v>
      </c>
      <c r="P9712">
        <v>30</v>
      </c>
      <c r="Q9712">
        <v>7</v>
      </c>
    </row>
    <row r="9713" spans="1:17" hidden="1" x14ac:dyDescent="0.3">
      <c r="A9713" t="s">
        <v>37582</v>
      </c>
      <c r="B9713" t="s">
        <v>37583</v>
      </c>
      <c r="C9713" s="1" t="str">
        <f t="shared" si="1326"/>
        <v>21:0687</v>
      </c>
      <c r="D9713" s="1" t="str">
        <f>HYPERLINK("http://geochem.nrcan.gc.ca/cdogs/content/svy/svy_e.htm", "")</f>
        <v/>
      </c>
      <c r="G9713" s="1" t="str">
        <f>HYPERLINK("http://geochem.nrcan.gc.ca/cdogs/content/cr_/cr_00084_e.htm", "84")</f>
        <v>84</v>
      </c>
      <c r="J9713" t="s">
        <v>11453</v>
      </c>
      <c r="K9713" t="s">
        <v>11454</v>
      </c>
      <c r="O9713">
        <v>0.23</v>
      </c>
      <c r="P9713">
        <v>50</v>
      </c>
      <c r="Q9713">
        <v>7.3</v>
      </c>
    </row>
    <row r="9714" spans="1:17" hidden="1" x14ac:dyDescent="0.3">
      <c r="A9714" t="s">
        <v>37584</v>
      </c>
      <c r="B9714" t="s">
        <v>37585</v>
      </c>
      <c r="C9714" s="1" t="str">
        <f t="shared" si="1326"/>
        <v>21:0687</v>
      </c>
      <c r="D9714" s="1" t="str">
        <f t="shared" ref="D9714:D9741" si="1330">HYPERLINK("http://geochem.nrcan.gc.ca/cdogs/content/svy/svy210206_e.htm", "21:0206")</f>
        <v>21:0206</v>
      </c>
      <c r="E9714" t="s">
        <v>37586</v>
      </c>
      <c r="F9714" t="s">
        <v>37587</v>
      </c>
      <c r="H9714">
        <v>47.115515000000002</v>
      </c>
      <c r="I9714">
        <v>-67.148226399999999</v>
      </c>
      <c r="J9714" s="1" t="str">
        <f t="shared" ref="J9714:J9741" si="1331">HYPERLINK("http://geochem.nrcan.gc.ca/cdogs/content/kwd/kwd020018_e.htm", "Fluid (stream)")</f>
        <v>Fluid (stream)</v>
      </c>
      <c r="K9714" s="1" t="str">
        <f t="shared" ref="K9714:K9741" si="1332">HYPERLINK("http://geochem.nrcan.gc.ca/cdogs/content/kwd/kwd080007_e.htm", "Untreated Water")</f>
        <v>Untreated Water</v>
      </c>
      <c r="O9714">
        <v>2.5000000000000001E-2</v>
      </c>
      <c r="P9714">
        <v>30</v>
      </c>
      <c r="Q9714">
        <v>6.7</v>
      </c>
    </row>
    <row r="9715" spans="1:17" hidden="1" x14ac:dyDescent="0.3">
      <c r="A9715" t="s">
        <v>37588</v>
      </c>
      <c r="B9715" t="s">
        <v>37589</v>
      </c>
      <c r="C9715" s="1" t="str">
        <f t="shared" si="1326"/>
        <v>21:0687</v>
      </c>
      <c r="D9715" s="1" t="str">
        <f t="shared" si="1330"/>
        <v>21:0206</v>
      </c>
      <c r="E9715" t="s">
        <v>37590</v>
      </c>
      <c r="F9715" t="s">
        <v>37591</v>
      </c>
      <c r="H9715">
        <v>47.121469699999999</v>
      </c>
      <c r="I9715">
        <v>-67.149733699999999</v>
      </c>
      <c r="J9715" s="1" t="str">
        <f t="shared" si="1331"/>
        <v>Fluid (stream)</v>
      </c>
      <c r="K9715" s="1" t="str">
        <f t="shared" si="1332"/>
        <v>Untreated Water</v>
      </c>
      <c r="O9715">
        <v>2.5000000000000001E-2</v>
      </c>
      <c r="P9715">
        <v>40</v>
      </c>
      <c r="Q9715">
        <v>6.9</v>
      </c>
    </row>
    <row r="9716" spans="1:17" hidden="1" x14ac:dyDescent="0.3">
      <c r="A9716" t="s">
        <v>37592</v>
      </c>
      <c r="B9716" t="s">
        <v>37593</v>
      </c>
      <c r="C9716" s="1" t="str">
        <f t="shared" si="1326"/>
        <v>21:0687</v>
      </c>
      <c r="D9716" s="1" t="str">
        <f t="shared" si="1330"/>
        <v>21:0206</v>
      </c>
      <c r="E9716" t="s">
        <v>37594</v>
      </c>
      <c r="F9716" t="s">
        <v>37595</v>
      </c>
      <c r="H9716">
        <v>47.120294199999996</v>
      </c>
      <c r="I9716">
        <v>-67.147717799999995</v>
      </c>
      <c r="J9716" s="1" t="str">
        <f t="shared" si="1331"/>
        <v>Fluid (stream)</v>
      </c>
      <c r="K9716" s="1" t="str">
        <f t="shared" si="1332"/>
        <v>Untreated Water</v>
      </c>
      <c r="O9716">
        <v>2.5000000000000001E-2</v>
      </c>
      <c r="P9716">
        <v>40</v>
      </c>
      <c r="Q9716">
        <v>6.4</v>
      </c>
    </row>
    <row r="9717" spans="1:17" hidden="1" x14ac:dyDescent="0.3">
      <c r="A9717" t="s">
        <v>37596</v>
      </c>
      <c r="B9717" t="s">
        <v>37597</v>
      </c>
      <c r="C9717" s="1" t="str">
        <f t="shared" si="1326"/>
        <v>21:0687</v>
      </c>
      <c r="D9717" s="1" t="str">
        <f t="shared" si="1330"/>
        <v>21:0206</v>
      </c>
      <c r="E9717" t="s">
        <v>37598</v>
      </c>
      <c r="F9717" t="s">
        <v>37599</v>
      </c>
      <c r="H9717">
        <v>47.125222999999998</v>
      </c>
      <c r="I9717">
        <v>-67.150895700000007</v>
      </c>
      <c r="J9717" s="1" t="str">
        <f t="shared" si="1331"/>
        <v>Fluid (stream)</v>
      </c>
      <c r="K9717" s="1" t="str">
        <f t="shared" si="1332"/>
        <v>Untreated Water</v>
      </c>
      <c r="O9717">
        <v>2.5000000000000001E-2</v>
      </c>
      <c r="P9717">
        <v>40</v>
      </c>
      <c r="Q9717">
        <v>6.6</v>
      </c>
    </row>
    <row r="9718" spans="1:17" hidden="1" x14ac:dyDescent="0.3">
      <c r="A9718" t="s">
        <v>37600</v>
      </c>
      <c r="B9718" t="s">
        <v>37601</v>
      </c>
      <c r="C9718" s="1" t="str">
        <f t="shared" si="1326"/>
        <v>21:0687</v>
      </c>
      <c r="D9718" s="1" t="str">
        <f t="shared" si="1330"/>
        <v>21:0206</v>
      </c>
      <c r="E9718" t="s">
        <v>37602</v>
      </c>
      <c r="F9718" t="s">
        <v>37603</v>
      </c>
      <c r="H9718">
        <v>47.095752099999999</v>
      </c>
      <c r="I9718">
        <v>-67.122741000000005</v>
      </c>
      <c r="J9718" s="1" t="str">
        <f t="shared" si="1331"/>
        <v>Fluid (stream)</v>
      </c>
      <c r="K9718" s="1" t="str">
        <f t="shared" si="1332"/>
        <v>Untreated Water</v>
      </c>
      <c r="O9718">
        <v>2.5000000000000001E-2</v>
      </c>
      <c r="P9718">
        <v>40</v>
      </c>
      <c r="Q9718">
        <v>6.8</v>
      </c>
    </row>
    <row r="9719" spans="1:17" hidden="1" x14ac:dyDescent="0.3">
      <c r="A9719" t="s">
        <v>37604</v>
      </c>
      <c r="B9719" t="s">
        <v>37605</v>
      </c>
      <c r="C9719" s="1" t="str">
        <f t="shared" si="1326"/>
        <v>21:0687</v>
      </c>
      <c r="D9719" s="1" t="str">
        <f t="shared" si="1330"/>
        <v>21:0206</v>
      </c>
      <c r="E9719" t="s">
        <v>37602</v>
      </c>
      <c r="F9719" t="s">
        <v>37606</v>
      </c>
      <c r="H9719">
        <v>47.095752099999999</v>
      </c>
      <c r="I9719">
        <v>-67.122741000000005</v>
      </c>
      <c r="J9719" s="1" t="str">
        <f t="shared" si="1331"/>
        <v>Fluid (stream)</v>
      </c>
      <c r="K9719" s="1" t="str">
        <f t="shared" si="1332"/>
        <v>Untreated Water</v>
      </c>
      <c r="O9719">
        <v>2.5000000000000001E-2</v>
      </c>
      <c r="P9719">
        <v>40</v>
      </c>
      <c r="Q9719">
        <v>6.9</v>
      </c>
    </row>
    <row r="9720" spans="1:17" hidden="1" x14ac:dyDescent="0.3">
      <c r="A9720" t="s">
        <v>37607</v>
      </c>
      <c r="B9720" t="s">
        <v>37608</v>
      </c>
      <c r="C9720" s="1" t="str">
        <f t="shared" si="1326"/>
        <v>21:0687</v>
      </c>
      <c r="D9720" s="1" t="str">
        <f t="shared" si="1330"/>
        <v>21:0206</v>
      </c>
      <c r="E9720" t="s">
        <v>37609</v>
      </c>
      <c r="F9720" t="s">
        <v>37610</v>
      </c>
      <c r="H9720">
        <v>47.072451100000002</v>
      </c>
      <c r="I9720">
        <v>-67.1275507</v>
      </c>
      <c r="J9720" s="1" t="str">
        <f t="shared" si="1331"/>
        <v>Fluid (stream)</v>
      </c>
      <c r="K9720" s="1" t="str">
        <f t="shared" si="1332"/>
        <v>Untreated Water</v>
      </c>
      <c r="O9720">
        <v>2.5000000000000001E-2</v>
      </c>
      <c r="P9720">
        <v>50</v>
      </c>
      <c r="Q9720">
        <v>6.9</v>
      </c>
    </row>
    <row r="9721" spans="1:17" hidden="1" x14ac:dyDescent="0.3">
      <c r="A9721" t="s">
        <v>37611</v>
      </c>
      <c r="B9721" t="s">
        <v>37612</v>
      </c>
      <c r="C9721" s="1" t="str">
        <f t="shared" si="1326"/>
        <v>21:0687</v>
      </c>
      <c r="D9721" s="1" t="str">
        <f t="shared" si="1330"/>
        <v>21:0206</v>
      </c>
      <c r="E9721" t="s">
        <v>37613</v>
      </c>
      <c r="F9721" t="s">
        <v>37614</v>
      </c>
      <c r="H9721">
        <v>47.061468699999999</v>
      </c>
      <c r="I9721">
        <v>-67.121851100000001</v>
      </c>
      <c r="J9721" s="1" t="str">
        <f t="shared" si="1331"/>
        <v>Fluid (stream)</v>
      </c>
      <c r="K9721" s="1" t="str">
        <f t="shared" si="1332"/>
        <v>Untreated Water</v>
      </c>
      <c r="O9721">
        <v>2.5000000000000001E-2</v>
      </c>
      <c r="P9721">
        <v>50</v>
      </c>
      <c r="Q9721">
        <v>6.8</v>
      </c>
    </row>
    <row r="9722" spans="1:17" hidden="1" x14ac:dyDescent="0.3">
      <c r="A9722" t="s">
        <v>37615</v>
      </c>
      <c r="B9722" t="s">
        <v>37616</v>
      </c>
      <c r="C9722" s="1" t="str">
        <f t="shared" si="1326"/>
        <v>21:0687</v>
      </c>
      <c r="D9722" s="1" t="str">
        <f t="shared" si="1330"/>
        <v>21:0206</v>
      </c>
      <c r="E9722" t="s">
        <v>37617</v>
      </c>
      <c r="F9722" t="s">
        <v>37618</v>
      </c>
      <c r="H9722">
        <v>47.068328700000002</v>
      </c>
      <c r="I9722">
        <v>-67.129157000000006</v>
      </c>
      <c r="J9722" s="1" t="str">
        <f t="shared" si="1331"/>
        <v>Fluid (stream)</v>
      </c>
      <c r="K9722" s="1" t="str">
        <f t="shared" si="1332"/>
        <v>Untreated Water</v>
      </c>
      <c r="O9722">
        <v>2.5000000000000001E-2</v>
      </c>
      <c r="P9722">
        <v>40</v>
      </c>
      <c r="Q9722">
        <v>6.2</v>
      </c>
    </row>
    <row r="9723" spans="1:17" hidden="1" x14ac:dyDescent="0.3">
      <c r="A9723" t="s">
        <v>37619</v>
      </c>
      <c r="B9723" t="s">
        <v>37620</v>
      </c>
      <c r="C9723" s="1" t="str">
        <f t="shared" si="1326"/>
        <v>21:0687</v>
      </c>
      <c r="D9723" s="1" t="str">
        <f t="shared" si="1330"/>
        <v>21:0206</v>
      </c>
      <c r="E9723" t="s">
        <v>37621</v>
      </c>
      <c r="F9723" t="s">
        <v>37622</v>
      </c>
      <c r="H9723">
        <v>47.086039300000003</v>
      </c>
      <c r="I9723">
        <v>-67.165888800000005</v>
      </c>
      <c r="J9723" s="1" t="str">
        <f t="shared" si="1331"/>
        <v>Fluid (stream)</v>
      </c>
      <c r="K9723" s="1" t="str">
        <f t="shared" si="1332"/>
        <v>Untreated Water</v>
      </c>
      <c r="O9723">
        <v>2.5000000000000001E-2</v>
      </c>
      <c r="P9723">
        <v>30</v>
      </c>
      <c r="Q9723">
        <v>5.2</v>
      </c>
    </row>
    <row r="9724" spans="1:17" hidden="1" x14ac:dyDescent="0.3">
      <c r="A9724" t="s">
        <v>37623</v>
      </c>
      <c r="B9724" t="s">
        <v>37624</v>
      </c>
      <c r="C9724" s="1" t="str">
        <f t="shared" si="1326"/>
        <v>21:0687</v>
      </c>
      <c r="D9724" s="1" t="str">
        <f t="shared" si="1330"/>
        <v>21:0206</v>
      </c>
      <c r="E9724" t="s">
        <v>37625</v>
      </c>
      <c r="F9724" t="s">
        <v>37626</v>
      </c>
      <c r="H9724">
        <v>47.077204299999998</v>
      </c>
      <c r="I9724">
        <v>-67.163214999999994</v>
      </c>
      <c r="J9724" s="1" t="str">
        <f t="shared" si="1331"/>
        <v>Fluid (stream)</v>
      </c>
      <c r="K9724" s="1" t="str">
        <f t="shared" si="1332"/>
        <v>Untreated Water</v>
      </c>
      <c r="O9724">
        <v>2.5000000000000001E-2</v>
      </c>
      <c r="P9724">
        <v>40</v>
      </c>
      <c r="Q9724">
        <v>6.5</v>
      </c>
    </row>
    <row r="9725" spans="1:17" hidden="1" x14ac:dyDescent="0.3">
      <c r="A9725" t="s">
        <v>37627</v>
      </c>
      <c r="B9725" t="s">
        <v>37628</v>
      </c>
      <c r="C9725" s="1" t="str">
        <f t="shared" si="1326"/>
        <v>21:0687</v>
      </c>
      <c r="D9725" s="1" t="str">
        <f t="shared" si="1330"/>
        <v>21:0206</v>
      </c>
      <c r="E9725" t="s">
        <v>37629</v>
      </c>
      <c r="F9725" t="s">
        <v>37630</v>
      </c>
      <c r="H9725">
        <v>47.078895099999997</v>
      </c>
      <c r="I9725">
        <v>-67.140840900000001</v>
      </c>
      <c r="J9725" s="1" t="str">
        <f t="shared" si="1331"/>
        <v>Fluid (stream)</v>
      </c>
      <c r="K9725" s="1" t="str">
        <f t="shared" si="1332"/>
        <v>Untreated Water</v>
      </c>
      <c r="O9725">
        <v>2.5000000000000001E-2</v>
      </c>
      <c r="P9725">
        <v>50</v>
      </c>
      <c r="Q9725">
        <v>6.3</v>
      </c>
    </row>
    <row r="9726" spans="1:17" hidden="1" x14ac:dyDescent="0.3">
      <c r="A9726" t="s">
        <v>37631</v>
      </c>
      <c r="B9726" t="s">
        <v>37632</v>
      </c>
      <c r="C9726" s="1" t="str">
        <f t="shared" si="1326"/>
        <v>21:0687</v>
      </c>
      <c r="D9726" s="1" t="str">
        <f t="shared" si="1330"/>
        <v>21:0206</v>
      </c>
      <c r="E9726" t="s">
        <v>37633</v>
      </c>
      <c r="F9726" t="s">
        <v>37634</v>
      </c>
      <c r="H9726">
        <v>47.077869300000003</v>
      </c>
      <c r="I9726">
        <v>-67.145289599999998</v>
      </c>
      <c r="J9726" s="1" t="str">
        <f t="shared" si="1331"/>
        <v>Fluid (stream)</v>
      </c>
      <c r="K9726" s="1" t="str">
        <f t="shared" si="1332"/>
        <v>Untreated Water</v>
      </c>
      <c r="O9726">
        <v>2.5000000000000001E-2</v>
      </c>
      <c r="P9726">
        <v>40</v>
      </c>
      <c r="Q9726">
        <v>6.5</v>
      </c>
    </row>
    <row r="9727" spans="1:17" hidden="1" x14ac:dyDescent="0.3">
      <c r="A9727" t="s">
        <v>37635</v>
      </c>
      <c r="B9727" t="s">
        <v>37636</v>
      </c>
      <c r="C9727" s="1" t="str">
        <f t="shared" si="1326"/>
        <v>21:0687</v>
      </c>
      <c r="D9727" s="1" t="str">
        <f t="shared" si="1330"/>
        <v>21:0206</v>
      </c>
      <c r="E9727" t="s">
        <v>37637</v>
      </c>
      <c r="F9727" t="s">
        <v>37638</v>
      </c>
      <c r="H9727">
        <v>47.218614299999999</v>
      </c>
      <c r="I9727">
        <v>-67.216754699999996</v>
      </c>
      <c r="J9727" s="1" t="str">
        <f t="shared" si="1331"/>
        <v>Fluid (stream)</v>
      </c>
      <c r="K9727" s="1" t="str">
        <f t="shared" si="1332"/>
        <v>Untreated Water</v>
      </c>
      <c r="O9727">
        <v>2.5000000000000001E-2</v>
      </c>
      <c r="P9727">
        <v>40</v>
      </c>
      <c r="Q9727">
        <v>6.9</v>
      </c>
    </row>
    <row r="9728" spans="1:17" hidden="1" x14ac:dyDescent="0.3">
      <c r="A9728" t="s">
        <v>37639</v>
      </c>
      <c r="B9728" t="s">
        <v>37640</v>
      </c>
      <c r="C9728" s="1" t="str">
        <f t="shared" si="1326"/>
        <v>21:0687</v>
      </c>
      <c r="D9728" s="1" t="str">
        <f t="shared" si="1330"/>
        <v>21:0206</v>
      </c>
      <c r="E9728" t="s">
        <v>37641</v>
      </c>
      <c r="F9728" t="s">
        <v>37642</v>
      </c>
      <c r="H9728">
        <v>47.224718099999997</v>
      </c>
      <c r="I9728">
        <v>-67.219231399999998</v>
      </c>
      <c r="J9728" s="1" t="str">
        <f t="shared" si="1331"/>
        <v>Fluid (stream)</v>
      </c>
      <c r="K9728" s="1" t="str">
        <f t="shared" si="1332"/>
        <v>Untreated Water</v>
      </c>
      <c r="O9728">
        <v>2.5000000000000001E-2</v>
      </c>
      <c r="P9728">
        <v>40</v>
      </c>
      <c r="Q9728">
        <v>7</v>
      </c>
    </row>
    <row r="9729" spans="1:17" hidden="1" x14ac:dyDescent="0.3">
      <c r="A9729" t="s">
        <v>37643</v>
      </c>
      <c r="B9729" t="s">
        <v>37644</v>
      </c>
      <c r="C9729" s="1" t="str">
        <f t="shared" si="1326"/>
        <v>21:0687</v>
      </c>
      <c r="D9729" s="1" t="str">
        <f t="shared" si="1330"/>
        <v>21:0206</v>
      </c>
      <c r="E9729" t="s">
        <v>37645</v>
      </c>
      <c r="F9729" t="s">
        <v>37646</v>
      </c>
      <c r="H9729">
        <v>47.219715999999998</v>
      </c>
      <c r="I9729">
        <v>-67.210073899999998</v>
      </c>
      <c r="J9729" s="1" t="str">
        <f t="shared" si="1331"/>
        <v>Fluid (stream)</v>
      </c>
      <c r="K9729" s="1" t="str">
        <f t="shared" si="1332"/>
        <v>Untreated Water</v>
      </c>
      <c r="O9729">
        <v>2.5000000000000001E-2</v>
      </c>
      <c r="P9729">
        <v>50</v>
      </c>
      <c r="Q9729">
        <v>7.1</v>
      </c>
    </row>
    <row r="9730" spans="1:17" hidden="1" x14ac:dyDescent="0.3">
      <c r="A9730" t="s">
        <v>37647</v>
      </c>
      <c r="B9730" t="s">
        <v>37648</v>
      </c>
      <c r="C9730" s="1" t="str">
        <f t="shared" si="1326"/>
        <v>21:0687</v>
      </c>
      <c r="D9730" s="1" t="str">
        <f t="shared" si="1330"/>
        <v>21:0206</v>
      </c>
      <c r="E9730" t="s">
        <v>37649</v>
      </c>
      <c r="F9730" t="s">
        <v>37650</v>
      </c>
      <c r="H9730">
        <v>47.2237534</v>
      </c>
      <c r="I9730">
        <v>-67.208722699999996</v>
      </c>
      <c r="J9730" s="1" t="str">
        <f t="shared" si="1331"/>
        <v>Fluid (stream)</v>
      </c>
      <c r="K9730" s="1" t="str">
        <f t="shared" si="1332"/>
        <v>Untreated Water</v>
      </c>
      <c r="O9730">
        <v>2.5000000000000001E-2</v>
      </c>
      <c r="P9730">
        <v>40</v>
      </c>
      <c r="Q9730">
        <v>7.2</v>
      </c>
    </row>
    <row r="9731" spans="1:17" hidden="1" x14ac:dyDescent="0.3">
      <c r="A9731" t="s">
        <v>37651</v>
      </c>
      <c r="B9731" t="s">
        <v>37652</v>
      </c>
      <c r="C9731" s="1" t="str">
        <f t="shared" si="1326"/>
        <v>21:0687</v>
      </c>
      <c r="D9731" s="1" t="str">
        <f t="shared" si="1330"/>
        <v>21:0206</v>
      </c>
      <c r="E9731" t="s">
        <v>37653</v>
      </c>
      <c r="F9731" t="s">
        <v>37654</v>
      </c>
      <c r="H9731">
        <v>47.215001700000002</v>
      </c>
      <c r="I9731">
        <v>-67.209572300000005</v>
      </c>
      <c r="J9731" s="1" t="str">
        <f t="shared" si="1331"/>
        <v>Fluid (stream)</v>
      </c>
      <c r="K9731" s="1" t="str">
        <f t="shared" si="1332"/>
        <v>Untreated Water</v>
      </c>
      <c r="O9731">
        <v>2.5000000000000001E-2</v>
      </c>
      <c r="P9731">
        <v>40</v>
      </c>
      <c r="Q9731">
        <v>7</v>
      </c>
    </row>
    <row r="9732" spans="1:17" hidden="1" x14ac:dyDescent="0.3">
      <c r="A9732" t="s">
        <v>37655</v>
      </c>
      <c r="B9732" t="s">
        <v>37656</v>
      </c>
      <c r="C9732" s="1" t="str">
        <f t="shared" si="1326"/>
        <v>21:0687</v>
      </c>
      <c r="D9732" s="1" t="str">
        <f t="shared" si="1330"/>
        <v>21:0206</v>
      </c>
      <c r="E9732" t="s">
        <v>37657</v>
      </c>
      <c r="F9732" t="s">
        <v>37658</v>
      </c>
      <c r="H9732">
        <v>47.210428700000001</v>
      </c>
      <c r="I9732">
        <v>-67.206015399999998</v>
      </c>
      <c r="J9732" s="1" t="str">
        <f t="shared" si="1331"/>
        <v>Fluid (stream)</v>
      </c>
      <c r="K9732" s="1" t="str">
        <f t="shared" si="1332"/>
        <v>Untreated Water</v>
      </c>
      <c r="O9732">
        <v>2.5000000000000001E-2</v>
      </c>
      <c r="P9732">
        <v>40</v>
      </c>
      <c r="Q9732">
        <v>7.2</v>
      </c>
    </row>
    <row r="9733" spans="1:17" hidden="1" x14ac:dyDescent="0.3">
      <c r="A9733" t="s">
        <v>37659</v>
      </c>
      <c r="B9733" t="s">
        <v>37660</v>
      </c>
      <c r="C9733" s="1" t="str">
        <f t="shared" si="1326"/>
        <v>21:0687</v>
      </c>
      <c r="D9733" s="1" t="str">
        <f t="shared" si="1330"/>
        <v>21:0206</v>
      </c>
      <c r="E9733" t="s">
        <v>37661</v>
      </c>
      <c r="F9733" t="s">
        <v>37662</v>
      </c>
      <c r="H9733">
        <v>47.205891800000003</v>
      </c>
      <c r="I9733">
        <v>-67.195036700000003</v>
      </c>
      <c r="J9733" s="1" t="str">
        <f t="shared" si="1331"/>
        <v>Fluid (stream)</v>
      </c>
      <c r="K9733" s="1" t="str">
        <f t="shared" si="1332"/>
        <v>Untreated Water</v>
      </c>
      <c r="O9733">
        <v>2.5000000000000001E-2</v>
      </c>
      <c r="P9733">
        <v>40</v>
      </c>
      <c r="Q9733">
        <v>7.2</v>
      </c>
    </row>
    <row r="9734" spans="1:17" hidden="1" x14ac:dyDescent="0.3">
      <c r="A9734" t="s">
        <v>37663</v>
      </c>
      <c r="B9734" t="s">
        <v>37664</v>
      </c>
      <c r="C9734" s="1" t="str">
        <f t="shared" si="1326"/>
        <v>21:0687</v>
      </c>
      <c r="D9734" s="1" t="str">
        <f t="shared" si="1330"/>
        <v>21:0206</v>
      </c>
      <c r="E9734" t="s">
        <v>37661</v>
      </c>
      <c r="F9734" t="s">
        <v>37665</v>
      </c>
      <c r="H9734">
        <v>47.205891800000003</v>
      </c>
      <c r="I9734">
        <v>-67.195036700000003</v>
      </c>
      <c r="J9734" s="1" t="str">
        <f t="shared" si="1331"/>
        <v>Fluid (stream)</v>
      </c>
      <c r="K9734" s="1" t="str">
        <f t="shared" si="1332"/>
        <v>Untreated Water</v>
      </c>
      <c r="O9734">
        <v>2.5000000000000001E-2</v>
      </c>
      <c r="P9734">
        <v>50</v>
      </c>
      <c r="Q9734">
        <v>7.3</v>
      </c>
    </row>
    <row r="9735" spans="1:17" hidden="1" x14ac:dyDescent="0.3">
      <c r="A9735" t="s">
        <v>37666</v>
      </c>
      <c r="B9735" t="s">
        <v>37667</v>
      </c>
      <c r="C9735" s="1" t="str">
        <f t="shared" si="1326"/>
        <v>21:0687</v>
      </c>
      <c r="D9735" s="1" t="str">
        <f t="shared" si="1330"/>
        <v>21:0206</v>
      </c>
      <c r="E9735" t="s">
        <v>37668</v>
      </c>
      <c r="F9735" t="s">
        <v>37669</v>
      </c>
      <c r="H9735">
        <v>47.204104000000001</v>
      </c>
      <c r="I9735">
        <v>-67.195797200000001</v>
      </c>
      <c r="J9735" s="1" t="str">
        <f t="shared" si="1331"/>
        <v>Fluid (stream)</v>
      </c>
      <c r="K9735" s="1" t="str">
        <f t="shared" si="1332"/>
        <v>Untreated Water</v>
      </c>
      <c r="O9735">
        <v>2.5000000000000001E-2</v>
      </c>
      <c r="P9735">
        <v>40</v>
      </c>
      <c r="Q9735">
        <v>7.3</v>
      </c>
    </row>
    <row r="9736" spans="1:17" hidden="1" x14ac:dyDescent="0.3">
      <c r="A9736" t="s">
        <v>37670</v>
      </c>
      <c r="B9736" t="s">
        <v>37671</v>
      </c>
      <c r="C9736" s="1" t="str">
        <f t="shared" si="1326"/>
        <v>21:0687</v>
      </c>
      <c r="D9736" s="1" t="str">
        <f t="shared" si="1330"/>
        <v>21:0206</v>
      </c>
      <c r="E9736" t="s">
        <v>37672</v>
      </c>
      <c r="F9736" t="s">
        <v>37673</v>
      </c>
      <c r="H9736">
        <v>47.212086999999997</v>
      </c>
      <c r="I9736">
        <v>-67.189015600000005</v>
      </c>
      <c r="J9736" s="1" t="str">
        <f t="shared" si="1331"/>
        <v>Fluid (stream)</v>
      </c>
      <c r="K9736" s="1" t="str">
        <f t="shared" si="1332"/>
        <v>Untreated Water</v>
      </c>
      <c r="O9736">
        <v>2.5000000000000001E-2</v>
      </c>
      <c r="P9736">
        <v>40</v>
      </c>
      <c r="Q9736">
        <v>7.3</v>
      </c>
    </row>
    <row r="9737" spans="1:17" hidden="1" x14ac:dyDescent="0.3">
      <c r="A9737" t="s">
        <v>37674</v>
      </c>
      <c r="B9737" t="s">
        <v>37675</v>
      </c>
      <c r="C9737" s="1" t="str">
        <f t="shared" si="1326"/>
        <v>21:0687</v>
      </c>
      <c r="D9737" s="1" t="str">
        <f t="shared" si="1330"/>
        <v>21:0206</v>
      </c>
      <c r="E9737" t="s">
        <v>37676</v>
      </c>
      <c r="F9737" t="s">
        <v>37677</v>
      </c>
      <c r="H9737">
        <v>47.243440700000001</v>
      </c>
      <c r="I9737">
        <v>-67.202839299999994</v>
      </c>
      <c r="J9737" s="1" t="str">
        <f t="shared" si="1331"/>
        <v>Fluid (stream)</v>
      </c>
      <c r="K9737" s="1" t="str">
        <f t="shared" si="1332"/>
        <v>Untreated Water</v>
      </c>
      <c r="O9737">
        <v>2.5000000000000001E-2</v>
      </c>
      <c r="P9737">
        <v>40</v>
      </c>
      <c r="Q9737">
        <v>7.2</v>
      </c>
    </row>
    <row r="9738" spans="1:17" hidden="1" x14ac:dyDescent="0.3">
      <c r="A9738" t="s">
        <v>37678</v>
      </c>
      <c r="B9738" t="s">
        <v>37679</v>
      </c>
      <c r="C9738" s="1" t="str">
        <f t="shared" si="1326"/>
        <v>21:0687</v>
      </c>
      <c r="D9738" s="1" t="str">
        <f t="shared" si="1330"/>
        <v>21:0206</v>
      </c>
      <c r="E9738" t="s">
        <v>37680</v>
      </c>
      <c r="F9738" t="s">
        <v>37681</v>
      </c>
      <c r="H9738">
        <v>47.236463000000001</v>
      </c>
      <c r="I9738">
        <v>-67.190034600000004</v>
      </c>
      <c r="J9738" s="1" t="str">
        <f t="shared" si="1331"/>
        <v>Fluid (stream)</v>
      </c>
      <c r="K9738" s="1" t="str">
        <f t="shared" si="1332"/>
        <v>Untreated Water</v>
      </c>
      <c r="O9738">
        <v>2.5000000000000001E-2</v>
      </c>
      <c r="P9738">
        <v>40</v>
      </c>
      <c r="Q9738">
        <v>7</v>
      </c>
    </row>
    <row r="9739" spans="1:17" hidden="1" x14ac:dyDescent="0.3">
      <c r="A9739" t="s">
        <v>37682</v>
      </c>
      <c r="B9739" t="s">
        <v>37683</v>
      </c>
      <c r="C9739" s="1" t="str">
        <f t="shared" si="1326"/>
        <v>21:0687</v>
      </c>
      <c r="D9739" s="1" t="str">
        <f t="shared" si="1330"/>
        <v>21:0206</v>
      </c>
      <c r="E9739" t="s">
        <v>37684</v>
      </c>
      <c r="F9739" t="s">
        <v>37685</v>
      </c>
      <c r="H9739">
        <v>47.236345999999998</v>
      </c>
      <c r="I9739">
        <v>-67.192311099999998</v>
      </c>
      <c r="J9739" s="1" t="str">
        <f t="shared" si="1331"/>
        <v>Fluid (stream)</v>
      </c>
      <c r="K9739" s="1" t="str">
        <f t="shared" si="1332"/>
        <v>Untreated Water</v>
      </c>
      <c r="O9739">
        <v>2.5000000000000001E-2</v>
      </c>
      <c r="P9739">
        <v>50</v>
      </c>
      <c r="Q9739">
        <v>7.2</v>
      </c>
    </row>
    <row r="9740" spans="1:17" hidden="1" x14ac:dyDescent="0.3">
      <c r="A9740" t="s">
        <v>37686</v>
      </c>
      <c r="B9740" t="s">
        <v>37687</v>
      </c>
      <c r="C9740" s="1" t="str">
        <f t="shared" si="1326"/>
        <v>21:0687</v>
      </c>
      <c r="D9740" s="1" t="str">
        <f t="shared" si="1330"/>
        <v>21:0206</v>
      </c>
      <c r="E9740" t="s">
        <v>37688</v>
      </c>
      <c r="F9740" t="s">
        <v>37689</v>
      </c>
      <c r="H9740">
        <v>47.243588799999998</v>
      </c>
      <c r="I9740">
        <v>-67.169560700000005</v>
      </c>
      <c r="J9740" s="1" t="str">
        <f t="shared" si="1331"/>
        <v>Fluid (stream)</v>
      </c>
      <c r="K9740" s="1" t="str">
        <f t="shared" si="1332"/>
        <v>Untreated Water</v>
      </c>
      <c r="O9740">
        <v>2.5000000000000001E-2</v>
      </c>
      <c r="P9740">
        <v>50</v>
      </c>
      <c r="Q9740">
        <v>7.3</v>
      </c>
    </row>
    <row r="9741" spans="1:17" hidden="1" x14ac:dyDescent="0.3">
      <c r="A9741" t="s">
        <v>37690</v>
      </c>
      <c r="B9741" t="s">
        <v>37691</v>
      </c>
      <c r="C9741" s="1" t="str">
        <f t="shared" si="1326"/>
        <v>21:0687</v>
      </c>
      <c r="D9741" s="1" t="str">
        <f t="shared" si="1330"/>
        <v>21:0206</v>
      </c>
      <c r="E9741" t="s">
        <v>37692</v>
      </c>
      <c r="F9741" t="s">
        <v>37693</v>
      </c>
      <c r="H9741">
        <v>47.245032199999997</v>
      </c>
      <c r="I9741">
        <v>-67.178259100000005</v>
      </c>
      <c r="J9741" s="1" t="str">
        <f t="shared" si="1331"/>
        <v>Fluid (stream)</v>
      </c>
      <c r="K9741" s="1" t="str">
        <f t="shared" si="1332"/>
        <v>Untreated Water</v>
      </c>
      <c r="O9741">
        <v>2.5000000000000001E-2</v>
      </c>
      <c r="P9741">
        <v>50</v>
      </c>
      <c r="Q9741">
        <v>7.3</v>
      </c>
    </row>
    <row r="9742" spans="1:17" hidden="1" x14ac:dyDescent="0.3">
      <c r="A9742" t="s">
        <v>37694</v>
      </c>
      <c r="B9742" t="s">
        <v>37695</v>
      </c>
      <c r="C9742" s="1" t="str">
        <f t="shared" si="1326"/>
        <v>21:0687</v>
      </c>
      <c r="D9742" s="1" t="str">
        <f>HYPERLINK("http://geochem.nrcan.gc.ca/cdogs/content/svy/svy_e.htm", "")</f>
        <v/>
      </c>
      <c r="G9742" s="1" t="str">
        <f>HYPERLINK("http://geochem.nrcan.gc.ca/cdogs/content/cr_/cr_00084_e.htm", "84")</f>
        <v>84</v>
      </c>
      <c r="J9742" t="s">
        <v>11453</v>
      </c>
      <c r="K9742" t="s">
        <v>11454</v>
      </c>
      <c r="O9742">
        <v>0.25</v>
      </c>
      <c r="P9742">
        <v>60</v>
      </c>
      <c r="Q9742">
        <v>7.4</v>
      </c>
    </row>
    <row r="9743" spans="1:17" hidden="1" x14ac:dyDescent="0.3">
      <c r="A9743" t="s">
        <v>37696</v>
      </c>
      <c r="B9743" t="s">
        <v>37697</v>
      </c>
      <c r="C9743" s="1" t="str">
        <f t="shared" si="1326"/>
        <v>21:0687</v>
      </c>
      <c r="D9743" s="1" t="str">
        <f t="shared" ref="D9743:D9748" si="1333">HYPERLINK("http://geochem.nrcan.gc.ca/cdogs/content/svy/svy210206_e.htm", "21:0206")</f>
        <v>21:0206</v>
      </c>
      <c r="E9743" t="s">
        <v>37698</v>
      </c>
      <c r="F9743" t="s">
        <v>37699</v>
      </c>
      <c r="H9743">
        <v>47.205551</v>
      </c>
      <c r="I9743">
        <v>-67.226224799999997</v>
      </c>
      <c r="J9743" s="1" t="str">
        <f t="shared" ref="J9743:J9748" si="1334">HYPERLINK("http://geochem.nrcan.gc.ca/cdogs/content/kwd/kwd020018_e.htm", "Fluid (stream)")</f>
        <v>Fluid (stream)</v>
      </c>
      <c r="K9743" s="1" t="str">
        <f t="shared" ref="K9743:K9748" si="1335">HYPERLINK("http://geochem.nrcan.gc.ca/cdogs/content/kwd/kwd080007_e.htm", "Untreated Water")</f>
        <v>Untreated Water</v>
      </c>
      <c r="O9743">
        <v>2.5000000000000001E-2</v>
      </c>
      <c r="P9743">
        <v>50</v>
      </c>
      <c r="Q9743">
        <v>7.3</v>
      </c>
    </row>
    <row r="9744" spans="1:17" hidden="1" x14ac:dyDescent="0.3">
      <c r="A9744" t="s">
        <v>37700</v>
      </c>
      <c r="B9744" t="s">
        <v>37701</v>
      </c>
      <c r="C9744" s="1" t="str">
        <f t="shared" si="1326"/>
        <v>21:0687</v>
      </c>
      <c r="D9744" s="1" t="str">
        <f t="shared" si="1333"/>
        <v>21:0206</v>
      </c>
      <c r="E9744" t="s">
        <v>37702</v>
      </c>
      <c r="F9744" t="s">
        <v>37703</v>
      </c>
      <c r="H9744">
        <v>47.2047752</v>
      </c>
      <c r="I9744">
        <v>-67.224943400000001</v>
      </c>
      <c r="J9744" s="1" t="str">
        <f t="shared" si="1334"/>
        <v>Fluid (stream)</v>
      </c>
      <c r="K9744" s="1" t="str">
        <f t="shared" si="1335"/>
        <v>Untreated Water</v>
      </c>
      <c r="O9744">
        <v>2.5000000000000001E-2</v>
      </c>
      <c r="P9744">
        <v>60</v>
      </c>
      <c r="Q9744">
        <v>7.2</v>
      </c>
    </row>
    <row r="9745" spans="1:17" hidden="1" x14ac:dyDescent="0.3">
      <c r="A9745" t="s">
        <v>37704</v>
      </c>
      <c r="B9745" t="s">
        <v>37705</v>
      </c>
      <c r="C9745" s="1" t="str">
        <f t="shared" si="1326"/>
        <v>21:0687</v>
      </c>
      <c r="D9745" s="1" t="str">
        <f t="shared" si="1333"/>
        <v>21:0206</v>
      </c>
      <c r="E9745" t="s">
        <v>37706</v>
      </c>
      <c r="F9745" t="s">
        <v>37707</v>
      </c>
      <c r="H9745">
        <v>47.248336199999997</v>
      </c>
      <c r="I9745">
        <v>-67.234099900000004</v>
      </c>
      <c r="J9745" s="1" t="str">
        <f t="shared" si="1334"/>
        <v>Fluid (stream)</v>
      </c>
      <c r="K9745" s="1" t="str">
        <f t="shared" si="1335"/>
        <v>Untreated Water</v>
      </c>
      <c r="O9745">
        <v>2.5000000000000001E-2</v>
      </c>
      <c r="P9745">
        <v>50</v>
      </c>
      <c r="Q9745">
        <v>7</v>
      </c>
    </row>
    <row r="9746" spans="1:17" hidden="1" x14ac:dyDescent="0.3">
      <c r="A9746" t="s">
        <v>37708</v>
      </c>
      <c r="B9746" t="s">
        <v>37709</v>
      </c>
      <c r="C9746" s="1" t="str">
        <f t="shared" si="1326"/>
        <v>21:0687</v>
      </c>
      <c r="D9746" s="1" t="str">
        <f t="shared" si="1333"/>
        <v>21:0206</v>
      </c>
      <c r="E9746" t="s">
        <v>37710</v>
      </c>
      <c r="F9746" t="s">
        <v>37711</v>
      </c>
      <c r="H9746">
        <v>47.247616399999998</v>
      </c>
      <c r="I9746">
        <v>-67.2428855</v>
      </c>
      <c r="J9746" s="1" t="str">
        <f t="shared" si="1334"/>
        <v>Fluid (stream)</v>
      </c>
      <c r="K9746" s="1" t="str">
        <f t="shared" si="1335"/>
        <v>Untreated Water</v>
      </c>
      <c r="O9746">
        <v>2.5000000000000001E-2</v>
      </c>
      <c r="P9746">
        <v>50</v>
      </c>
      <c r="Q9746">
        <v>7.2</v>
      </c>
    </row>
    <row r="9747" spans="1:17" hidden="1" x14ac:dyDescent="0.3">
      <c r="A9747" t="s">
        <v>37712</v>
      </c>
      <c r="B9747" t="s">
        <v>37713</v>
      </c>
      <c r="C9747" s="1" t="str">
        <f t="shared" si="1326"/>
        <v>21:0687</v>
      </c>
      <c r="D9747" s="1" t="str">
        <f t="shared" si="1333"/>
        <v>21:0206</v>
      </c>
      <c r="E9747" t="s">
        <v>37714</v>
      </c>
      <c r="F9747" t="s">
        <v>37715</v>
      </c>
      <c r="H9747">
        <v>47.246068200000003</v>
      </c>
      <c r="I9747">
        <v>-67.241099899999995</v>
      </c>
      <c r="J9747" s="1" t="str">
        <f t="shared" si="1334"/>
        <v>Fluid (stream)</v>
      </c>
      <c r="K9747" s="1" t="str">
        <f t="shared" si="1335"/>
        <v>Untreated Water</v>
      </c>
      <c r="O9747">
        <v>2.5000000000000001E-2</v>
      </c>
      <c r="P9747">
        <v>50</v>
      </c>
      <c r="Q9747">
        <v>7.2</v>
      </c>
    </row>
    <row r="9748" spans="1:17" hidden="1" x14ac:dyDescent="0.3">
      <c r="A9748" t="s">
        <v>37716</v>
      </c>
      <c r="B9748" t="s">
        <v>37717</v>
      </c>
      <c r="C9748" s="1" t="str">
        <f t="shared" si="1326"/>
        <v>21:0687</v>
      </c>
      <c r="D9748" s="1" t="str">
        <f t="shared" si="1333"/>
        <v>21:0206</v>
      </c>
      <c r="E9748" t="s">
        <v>37718</v>
      </c>
      <c r="F9748" t="s">
        <v>37719</v>
      </c>
      <c r="H9748">
        <v>47.107832899999998</v>
      </c>
      <c r="I9748">
        <v>-67.472311700000006</v>
      </c>
      <c r="J9748" s="1" t="str">
        <f t="shared" si="1334"/>
        <v>Fluid (stream)</v>
      </c>
      <c r="K9748" s="1" t="str">
        <f t="shared" si="1335"/>
        <v>Untreated Water</v>
      </c>
      <c r="O9748">
        <v>2.5000000000000001E-2</v>
      </c>
      <c r="P9748">
        <v>50</v>
      </c>
      <c r="Q9748">
        <v>7.4</v>
      </c>
    </row>
    <row r="9749" spans="1:17" hidden="1" x14ac:dyDescent="0.3">
      <c r="A9749" t="s">
        <v>37720</v>
      </c>
      <c r="B9749" t="s">
        <v>37721</v>
      </c>
      <c r="C9749" s="1" t="str">
        <f t="shared" si="1326"/>
        <v>21:0687</v>
      </c>
      <c r="D9749" s="1" t="str">
        <f>HYPERLINK("http://geochem.nrcan.gc.ca/cdogs/content/svy/svy_e.htm", "")</f>
        <v/>
      </c>
      <c r="G9749" s="1" t="str">
        <f>HYPERLINK("http://geochem.nrcan.gc.ca/cdogs/content/cr_/cr_00085_e.htm", "85")</f>
        <v>85</v>
      </c>
      <c r="J9749" t="s">
        <v>11453</v>
      </c>
      <c r="K9749" t="s">
        <v>11454</v>
      </c>
      <c r="O9749">
        <v>0.26</v>
      </c>
      <c r="P9749">
        <v>60</v>
      </c>
      <c r="Q9749">
        <v>8.1999999999999993</v>
      </c>
    </row>
    <row r="9750" spans="1:17" hidden="1" x14ac:dyDescent="0.3">
      <c r="A9750" t="s">
        <v>37722</v>
      </c>
      <c r="B9750" t="s">
        <v>37723</v>
      </c>
      <c r="C9750" s="1" t="str">
        <f t="shared" si="1326"/>
        <v>21:0687</v>
      </c>
      <c r="D9750" s="1" t="str">
        <f t="shared" ref="D9750:D9766" si="1336">HYPERLINK("http://geochem.nrcan.gc.ca/cdogs/content/svy/svy210206_e.htm", "21:0206")</f>
        <v>21:0206</v>
      </c>
      <c r="E9750" t="s">
        <v>37724</v>
      </c>
      <c r="F9750" t="s">
        <v>37725</v>
      </c>
      <c r="H9750">
        <v>47.110704800000001</v>
      </c>
      <c r="I9750">
        <v>-67.481205799999998</v>
      </c>
      <c r="J9750" s="1" t="str">
        <f t="shared" ref="J9750:J9772" si="1337">HYPERLINK("http://geochem.nrcan.gc.ca/cdogs/content/kwd/kwd020018_e.htm", "Fluid (stream)")</f>
        <v>Fluid (stream)</v>
      </c>
      <c r="K9750" s="1" t="str">
        <f t="shared" ref="K9750:K9772" si="1338">HYPERLINK("http://geochem.nrcan.gc.ca/cdogs/content/kwd/kwd080007_e.htm", "Untreated Water")</f>
        <v>Untreated Water</v>
      </c>
      <c r="O9750">
        <v>2.5000000000000001E-2</v>
      </c>
      <c r="P9750">
        <v>70</v>
      </c>
      <c r="Q9750">
        <v>7.7</v>
      </c>
    </row>
    <row r="9751" spans="1:17" hidden="1" x14ac:dyDescent="0.3">
      <c r="A9751" t="s">
        <v>37726</v>
      </c>
      <c r="B9751" t="s">
        <v>37727</v>
      </c>
      <c r="C9751" s="1" t="str">
        <f t="shared" si="1326"/>
        <v>21:0687</v>
      </c>
      <c r="D9751" s="1" t="str">
        <f t="shared" si="1336"/>
        <v>21:0206</v>
      </c>
      <c r="E9751" t="s">
        <v>37728</v>
      </c>
      <c r="F9751" t="s">
        <v>37729</v>
      </c>
      <c r="H9751">
        <v>47.107962200000003</v>
      </c>
      <c r="I9751">
        <v>-67.496362399999995</v>
      </c>
      <c r="J9751" s="1" t="str">
        <f t="shared" si="1337"/>
        <v>Fluid (stream)</v>
      </c>
      <c r="K9751" s="1" t="str">
        <f t="shared" si="1338"/>
        <v>Untreated Water</v>
      </c>
      <c r="O9751">
        <v>2.5000000000000001E-2</v>
      </c>
      <c r="P9751">
        <v>50</v>
      </c>
      <c r="Q9751">
        <v>7.6</v>
      </c>
    </row>
    <row r="9752" spans="1:17" hidden="1" x14ac:dyDescent="0.3">
      <c r="A9752" t="s">
        <v>37730</v>
      </c>
      <c r="B9752" t="s">
        <v>37731</v>
      </c>
      <c r="C9752" s="1" t="str">
        <f t="shared" si="1326"/>
        <v>21:0687</v>
      </c>
      <c r="D9752" s="1" t="str">
        <f t="shared" si="1336"/>
        <v>21:0206</v>
      </c>
      <c r="E9752" t="s">
        <v>37732</v>
      </c>
      <c r="F9752" t="s">
        <v>37733</v>
      </c>
      <c r="H9752">
        <v>47.0987127</v>
      </c>
      <c r="I9752">
        <v>-67.495107399999995</v>
      </c>
      <c r="J9752" s="1" t="str">
        <f t="shared" si="1337"/>
        <v>Fluid (stream)</v>
      </c>
      <c r="K9752" s="1" t="str">
        <f t="shared" si="1338"/>
        <v>Untreated Water</v>
      </c>
      <c r="O9752">
        <v>2.5000000000000001E-2</v>
      </c>
      <c r="P9752">
        <v>30</v>
      </c>
      <c r="Q9752">
        <v>7.7</v>
      </c>
    </row>
    <row r="9753" spans="1:17" hidden="1" x14ac:dyDescent="0.3">
      <c r="A9753" t="s">
        <v>37734</v>
      </c>
      <c r="B9753" t="s">
        <v>37735</v>
      </c>
      <c r="C9753" s="1" t="str">
        <f t="shared" si="1326"/>
        <v>21:0687</v>
      </c>
      <c r="D9753" s="1" t="str">
        <f t="shared" si="1336"/>
        <v>21:0206</v>
      </c>
      <c r="E9753" t="s">
        <v>37736</v>
      </c>
      <c r="F9753" t="s">
        <v>37737</v>
      </c>
      <c r="H9753">
        <v>47.099355299999999</v>
      </c>
      <c r="I9753">
        <v>-67.491966000000005</v>
      </c>
      <c r="J9753" s="1" t="str">
        <f t="shared" si="1337"/>
        <v>Fluid (stream)</v>
      </c>
      <c r="K9753" s="1" t="str">
        <f t="shared" si="1338"/>
        <v>Untreated Water</v>
      </c>
      <c r="O9753">
        <v>0.17</v>
      </c>
      <c r="P9753">
        <v>50</v>
      </c>
      <c r="Q9753">
        <v>7.8</v>
      </c>
    </row>
    <row r="9754" spans="1:17" hidden="1" x14ac:dyDescent="0.3">
      <c r="A9754" t="s">
        <v>37738</v>
      </c>
      <c r="B9754" t="s">
        <v>37739</v>
      </c>
      <c r="C9754" s="1" t="str">
        <f t="shared" si="1326"/>
        <v>21:0687</v>
      </c>
      <c r="D9754" s="1" t="str">
        <f t="shared" si="1336"/>
        <v>21:0206</v>
      </c>
      <c r="E9754" t="s">
        <v>37740</v>
      </c>
      <c r="F9754" t="s">
        <v>37741</v>
      </c>
      <c r="H9754">
        <v>47.108150700000003</v>
      </c>
      <c r="I9754">
        <v>-67.480645899999999</v>
      </c>
      <c r="J9754" s="1" t="str">
        <f t="shared" si="1337"/>
        <v>Fluid (stream)</v>
      </c>
      <c r="K9754" s="1" t="str">
        <f t="shared" si="1338"/>
        <v>Untreated Water</v>
      </c>
      <c r="O9754">
        <v>2.5000000000000001E-2</v>
      </c>
      <c r="P9754">
        <v>50</v>
      </c>
      <c r="Q9754">
        <v>7.4</v>
      </c>
    </row>
    <row r="9755" spans="1:17" hidden="1" x14ac:dyDescent="0.3">
      <c r="A9755" t="s">
        <v>37742</v>
      </c>
      <c r="B9755" t="s">
        <v>37743</v>
      </c>
      <c r="C9755" s="1" t="str">
        <f t="shared" si="1326"/>
        <v>21:0687</v>
      </c>
      <c r="D9755" s="1" t="str">
        <f t="shared" si="1336"/>
        <v>21:0206</v>
      </c>
      <c r="E9755" t="s">
        <v>37744</v>
      </c>
      <c r="F9755" t="s">
        <v>37745</v>
      </c>
      <c r="H9755">
        <v>47.163621200000001</v>
      </c>
      <c r="I9755">
        <v>-67.413673500000002</v>
      </c>
      <c r="J9755" s="1" t="str">
        <f t="shared" si="1337"/>
        <v>Fluid (stream)</v>
      </c>
      <c r="K9755" s="1" t="str">
        <f t="shared" si="1338"/>
        <v>Untreated Water</v>
      </c>
      <c r="O9755">
        <v>2.5000000000000001E-2</v>
      </c>
      <c r="P9755">
        <v>50</v>
      </c>
      <c r="Q9755">
        <v>7.3</v>
      </c>
    </row>
    <row r="9756" spans="1:17" hidden="1" x14ac:dyDescent="0.3">
      <c r="A9756" t="s">
        <v>37746</v>
      </c>
      <c r="B9756" t="s">
        <v>37747</v>
      </c>
      <c r="C9756" s="1" t="str">
        <f t="shared" si="1326"/>
        <v>21:0687</v>
      </c>
      <c r="D9756" s="1" t="str">
        <f t="shared" si="1336"/>
        <v>21:0206</v>
      </c>
      <c r="E9756" t="s">
        <v>37748</v>
      </c>
      <c r="F9756" t="s">
        <v>37749</v>
      </c>
      <c r="H9756">
        <v>47.157903699999999</v>
      </c>
      <c r="I9756">
        <v>-67.420611699999995</v>
      </c>
      <c r="J9756" s="1" t="str">
        <f t="shared" si="1337"/>
        <v>Fluid (stream)</v>
      </c>
      <c r="K9756" s="1" t="str">
        <f t="shared" si="1338"/>
        <v>Untreated Water</v>
      </c>
      <c r="O9756">
        <v>2.5000000000000001E-2</v>
      </c>
      <c r="P9756">
        <v>50</v>
      </c>
      <c r="Q9756">
        <v>7.4</v>
      </c>
    </row>
    <row r="9757" spans="1:17" hidden="1" x14ac:dyDescent="0.3">
      <c r="A9757" t="s">
        <v>37750</v>
      </c>
      <c r="B9757" t="s">
        <v>37751</v>
      </c>
      <c r="C9757" s="1" t="str">
        <f t="shared" si="1326"/>
        <v>21:0687</v>
      </c>
      <c r="D9757" s="1" t="str">
        <f t="shared" si="1336"/>
        <v>21:0206</v>
      </c>
      <c r="E9757" t="s">
        <v>37752</v>
      </c>
      <c r="F9757" t="s">
        <v>37753</v>
      </c>
      <c r="H9757">
        <v>47.1478003</v>
      </c>
      <c r="I9757">
        <v>-67.417521199999996</v>
      </c>
      <c r="J9757" s="1" t="str">
        <f t="shared" si="1337"/>
        <v>Fluid (stream)</v>
      </c>
      <c r="K9757" s="1" t="str">
        <f t="shared" si="1338"/>
        <v>Untreated Water</v>
      </c>
      <c r="O9757">
        <v>2.5000000000000001E-2</v>
      </c>
      <c r="P9757">
        <v>40</v>
      </c>
      <c r="Q9757">
        <v>7.4</v>
      </c>
    </row>
    <row r="9758" spans="1:17" hidden="1" x14ac:dyDescent="0.3">
      <c r="A9758" t="s">
        <v>37754</v>
      </c>
      <c r="B9758" t="s">
        <v>37755</v>
      </c>
      <c r="C9758" s="1" t="str">
        <f t="shared" si="1326"/>
        <v>21:0687</v>
      </c>
      <c r="D9758" s="1" t="str">
        <f t="shared" si="1336"/>
        <v>21:0206</v>
      </c>
      <c r="E9758" t="s">
        <v>37756</v>
      </c>
      <c r="F9758" t="s">
        <v>37757</v>
      </c>
      <c r="H9758">
        <v>47.230699199999997</v>
      </c>
      <c r="I9758">
        <v>-67.228318400000006</v>
      </c>
      <c r="J9758" s="1" t="str">
        <f t="shared" si="1337"/>
        <v>Fluid (stream)</v>
      </c>
      <c r="K9758" s="1" t="str">
        <f t="shared" si="1338"/>
        <v>Untreated Water</v>
      </c>
      <c r="O9758">
        <v>2.5000000000000001E-2</v>
      </c>
      <c r="P9758">
        <v>40</v>
      </c>
      <c r="Q9758">
        <v>7.3</v>
      </c>
    </row>
    <row r="9759" spans="1:17" hidden="1" x14ac:dyDescent="0.3">
      <c r="A9759" t="s">
        <v>37758</v>
      </c>
      <c r="B9759" t="s">
        <v>37759</v>
      </c>
      <c r="C9759" s="1" t="str">
        <f t="shared" si="1326"/>
        <v>21:0687</v>
      </c>
      <c r="D9759" s="1" t="str">
        <f t="shared" si="1336"/>
        <v>21:0206</v>
      </c>
      <c r="E9759" t="s">
        <v>37760</v>
      </c>
      <c r="F9759" t="s">
        <v>37761</v>
      </c>
      <c r="H9759">
        <v>47.229513900000001</v>
      </c>
      <c r="I9759">
        <v>-67.231396399999994</v>
      </c>
      <c r="J9759" s="1" t="str">
        <f t="shared" si="1337"/>
        <v>Fluid (stream)</v>
      </c>
      <c r="K9759" s="1" t="str">
        <f t="shared" si="1338"/>
        <v>Untreated Water</v>
      </c>
      <c r="O9759">
        <v>2.5000000000000001E-2</v>
      </c>
      <c r="P9759">
        <v>40</v>
      </c>
      <c r="Q9759">
        <v>7.3</v>
      </c>
    </row>
    <row r="9760" spans="1:17" hidden="1" x14ac:dyDescent="0.3">
      <c r="A9760" t="s">
        <v>37762</v>
      </c>
      <c r="B9760" t="s">
        <v>37763</v>
      </c>
      <c r="C9760" s="1" t="str">
        <f t="shared" si="1326"/>
        <v>21:0687</v>
      </c>
      <c r="D9760" s="1" t="str">
        <f t="shared" si="1336"/>
        <v>21:0206</v>
      </c>
      <c r="E9760" t="s">
        <v>37764</v>
      </c>
      <c r="F9760" t="s">
        <v>37765</v>
      </c>
      <c r="H9760">
        <v>47.226196299999998</v>
      </c>
      <c r="I9760">
        <v>-67.2368436</v>
      </c>
      <c r="J9760" s="1" t="str">
        <f t="shared" si="1337"/>
        <v>Fluid (stream)</v>
      </c>
      <c r="K9760" s="1" t="str">
        <f t="shared" si="1338"/>
        <v>Untreated Water</v>
      </c>
      <c r="O9760">
        <v>2.5000000000000001E-2</v>
      </c>
      <c r="P9760">
        <v>30</v>
      </c>
      <c r="Q9760">
        <v>7.2</v>
      </c>
    </row>
    <row r="9761" spans="1:17" hidden="1" x14ac:dyDescent="0.3">
      <c r="A9761" t="s">
        <v>37766</v>
      </c>
      <c r="B9761" t="s">
        <v>37767</v>
      </c>
      <c r="C9761" s="1" t="str">
        <f t="shared" si="1326"/>
        <v>21:0687</v>
      </c>
      <c r="D9761" s="1" t="str">
        <f t="shared" si="1336"/>
        <v>21:0206</v>
      </c>
      <c r="E9761" t="s">
        <v>37764</v>
      </c>
      <c r="F9761" t="s">
        <v>37768</v>
      </c>
      <c r="H9761">
        <v>47.226196299999998</v>
      </c>
      <c r="I9761">
        <v>-67.2368436</v>
      </c>
      <c r="J9761" s="1" t="str">
        <f t="shared" si="1337"/>
        <v>Fluid (stream)</v>
      </c>
      <c r="K9761" s="1" t="str">
        <f t="shared" si="1338"/>
        <v>Untreated Water</v>
      </c>
      <c r="O9761">
        <v>2.5000000000000001E-2</v>
      </c>
      <c r="P9761">
        <v>30</v>
      </c>
      <c r="Q9761">
        <v>7.2</v>
      </c>
    </row>
    <row r="9762" spans="1:17" hidden="1" x14ac:dyDescent="0.3">
      <c r="A9762" t="s">
        <v>37769</v>
      </c>
      <c r="B9762" t="s">
        <v>37770</v>
      </c>
      <c r="C9762" s="1" t="str">
        <f t="shared" si="1326"/>
        <v>21:0687</v>
      </c>
      <c r="D9762" s="1" t="str">
        <f t="shared" si="1336"/>
        <v>21:0206</v>
      </c>
      <c r="E9762" t="s">
        <v>37771</v>
      </c>
      <c r="F9762" t="s">
        <v>37772</v>
      </c>
      <c r="H9762">
        <v>47.1912339</v>
      </c>
      <c r="I9762">
        <v>-67.222755000000006</v>
      </c>
      <c r="J9762" s="1" t="str">
        <f t="shared" si="1337"/>
        <v>Fluid (stream)</v>
      </c>
      <c r="K9762" s="1" t="str">
        <f t="shared" si="1338"/>
        <v>Untreated Water</v>
      </c>
      <c r="O9762">
        <v>2.5000000000000001E-2</v>
      </c>
      <c r="P9762">
        <v>50</v>
      </c>
      <c r="Q9762">
        <v>7.1</v>
      </c>
    </row>
    <row r="9763" spans="1:17" hidden="1" x14ac:dyDescent="0.3">
      <c r="A9763" t="s">
        <v>37773</v>
      </c>
      <c r="B9763" t="s">
        <v>37774</v>
      </c>
      <c r="C9763" s="1" t="str">
        <f t="shared" si="1326"/>
        <v>21:0687</v>
      </c>
      <c r="D9763" s="1" t="str">
        <f t="shared" si="1336"/>
        <v>21:0206</v>
      </c>
      <c r="E9763" t="s">
        <v>37775</v>
      </c>
      <c r="F9763" t="s">
        <v>37776</v>
      </c>
      <c r="H9763">
        <v>47.186487</v>
      </c>
      <c r="I9763">
        <v>-67.212630599999997</v>
      </c>
      <c r="J9763" s="1" t="str">
        <f t="shared" si="1337"/>
        <v>Fluid (stream)</v>
      </c>
      <c r="K9763" s="1" t="str">
        <f t="shared" si="1338"/>
        <v>Untreated Water</v>
      </c>
      <c r="O9763">
        <v>0.25</v>
      </c>
      <c r="P9763">
        <v>50</v>
      </c>
      <c r="Q9763">
        <v>7.2</v>
      </c>
    </row>
    <row r="9764" spans="1:17" hidden="1" x14ac:dyDescent="0.3">
      <c r="A9764" t="s">
        <v>37777</v>
      </c>
      <c r="B9764" t="s">
        <v>37778</v>
      </c>
      <c r="C9764" s="1" t="str">
        <f t="shared" ref="C9764:C9827" si="1339">HYPERLINK("http://geochem.nrcan.gc.ca/cdogs/content/bdl/bdl210687_e.htm", "21:0687")</f>
        <v>21:0687</v>
      </c>
      <c r="D9764" s="1" t="str">
        <f t="shared" si="1336"/>
        <v>21:0206</v>
      </c>
      <c r="E9764" t="s">
        <v>37779</v>
      </c>
      <c r="F9764" t="s">
        <v>37780</v>
      </c>
      <c r="H9764">
        <v>47.108446600000001</v>
      </c>
      <c r="I9764">
        <v>-67.293960200000001</v>
      </c>
      <c r="J9764" s="1" t="str">
        <f t="shared" si="1337"/>
        <v>Fluid (stream)</v>
      </c>
      <c r="K9764" s="1" t="str">
        <f t="shared" si="1338"/>
        <v>Untreated Water</v>
      </c>
      <c r="O9764">
        <v>2.5000000000000001E-2</v>
      </c>
      <c r="P9764">
        <v>40</v>
      </c>
      <c r="Q9764">
        <v>7.3</v>
      </c>
    </row>
    <row r="9765" spans="1:17" hidden="1" x14ac:dyDescent="0.3">
      <c r="A9765" t="s">
        <v>37781</v>
      </c>
      <c r="B9765" t="s">
        <v>37782</v>
      </c>
      <c r="C9765" s="1" t="str">
        <f t="shared" si="1339"/>
        <v>21:0687</v>
      </c>
      <c r="D9765" s="1" t="str">
        <f t="shared" si="1336"/>
        <v>21:0206</v>
      </c>
      <c r="E9765" t="s">
        <v>37783</v>
      </c>
      <c r="F9765" t="s">
        <v>37784</v>
      </c>
      <c r="H9765">
        <v>47.140531000000003</v>
      </c>
      <c r="I9765">
        <v>-67.247090700000001</v>
      </c>
      <c r="J9765" s="1" t="str">
        <f t="shared" si="1337"/>
        <v>Fluid (stream)</v>
      </c>
      <c r="K9765" s="1" t="str">
        <f t="shared" si="1338"/>
        <v>Untreated Water</v>
      </c>
      <c r="O9765">
        <v>2.5000000000000001E-2</v>
      </c>
      <c r="P9765">
        <v>40</v>
      </c>
      <c r="Q9765">
        <v>7.1</v>
      </c>
    </row>
    <row r="9766" spans="1:17" hidden="1" x14ac:dyDescent="0.3">
      <c r="A9766" t="s">
        <v>37785</v>
      </c>
      <c r="B9766" t="s">
        <v>37786</v>
      </c>
      <c r="C9766" s="1" t="str">
        <f t="shared" si="1339"/>
        <v>21:0687</v>
      </c>
      <c r="D9766" s="1" t="str">
        <f t="shared" si="1336"/>
        <v>21:0206</v>
      </c>
      <c r="E9766" t="s">
        <v>37787</v>
      </c>
      <c r="F9766" t="s">
        <v>37788</v>
      </c>
      <c r="H9766">
        <v>47.118350499999998</v>
      </c>
      <c r="I9766">
        <v>-67.264350899999997</v>
      </c>
      <c r="J9766" s="1" t="str">
        <f t="shared" si="1337"/>
        <v>Fluid (stream)</v>
      </c>
      <c r="K9766" s="1" t="str">
        <f t="shared" si="1338"/>
        <v>Untreated Water</v>
      </c>
      <c r="O9766">
        <v>2.5000000000000001E-2</v>
      </c>
      <c r="P9766">
        <v>30</v>
      </c>
      <c r="Q9766">
        <v>7.1</v>
      </c>
    </row>
    <row r="9767" spans="1:17" hidden="1" x14ac:dyDescent="0.3">
      <c r="A9767" t="s">
        <v>37789</v>
      </c>
      <c r="B9767" t="s">
        <v>37790</v>
      </c>
      <c r="C9767" s="1" t="str">
        <f t="shared" si="1339"/>
        <v>21:0687</v>
      </c>
      <c r="D9767" s="1" t="str">
        <f t="shared" ref="D9767:D9772" si="1340">HYPERLINK("http://geochem.nrcan.gc.ca/cdogs/content/svy/svy210207_e.htm", "21:0207")</f>
        <v>21:0207</v>
      </c>
      <c r="E9767" t="s">
        <v>37791</v>
      </c>
      <c r="F9767" t="s">
        <v>37792</v>
      </c>
      <c r="H9767">
        <v>47.008384499999998</v>
      </c>
      <c r="I9767">
        <v>-66.023003900000006</v>
      </c>
      <c r="J9767" s="1" t="str">
        <f t="shared" si="1337"/>
        <v>Fluid (stream)</v>
      </c>
      <c r="K9767" s="1" t="str">
        <f t="shared" si="1338"/>
        <v>Untreated Water</v>
      </c>
      <c r="O9767">
        <v>2.5000000000000001E-2</v>
      </c>
      <c r="P9767">
        <v>90</v>
      </c>
      <c r="Q9767">
        <v>6.7</v>
      </c>
    </row>
    <row r="9768" spans="1:17" hidden="1" x14ac:dyDescent="0.3">
      <c r="A9768" t="s">
        <v>37793</v>
      </c>
      <c r="B9768" t="s">
        <v>37794</v>
      </c>
      <c r="C9768" s="1" t="str">
        <f t="shared" si="1339"/>
        <v>21:0687</v>
      </c>
      <c r="D9768" s="1" t="str">
        <f t="shared" si="1340"/>
        <v>21:0207</v>
      </c>
      <c r="E9768" t="s">
        <v>37795</v>
      </c>
      <c r="F9768" t="s">
        <v>37796</v>
      </c>
      <c r="H9768">
        <v>47.038106599999999</v>
      </c>
      <c r="I9768">
        <v>-66.014583500000001</v>
      </c>
      <c r="J9768" s="1" t="str">
        <f t="shared" si="1337"/>
        <v>Fluid (stream)</v>
      </c>
      <c r="K9768" s="1" t="str">
        <f t="shared" si="1338"/>
        <v>Untreated Water</v>
      </c>
      <c r="O9768">
        <v>2.5000000000000001E-2</v>
      </c>
      <c r="P9768">
        <v>60</v>
      </c>
      <c r="Q9768">
        <v>6.1</v>
      </c>
    </row>
    <row r="9769" spans="1:17" hidden="1" x14ac:dyDescent="0.3">
      <c r="A9769" t="s">
        <v>37797</v>
      </c>
      <c r="B9769" t="s">
        <v>37798</v>
      </c>
      <c r="C9769" s="1" t="str">
        <f t="shared" si="1339"/>
        <v>21:0687</v>
      </c>
      <c r="D9769" s="1" t="str">
        <f t="shared" si="1340"/>
        <v>21:0207</v>
      </c>
      <c r="E9769" t="s">
        <v>37799</v>
      </c>
      <c r="F9769" t="s">
        <v>37800</v>
      </c>
      <c r="H9769">
        <v>47.035164000000002</v>
      </c>
      <c r="I9769">
        <v>-66.015629700000005</v>
      </c>
      <c r="J9769" s="1" t="str">
        <f t="shared" si="1337"/>
        <v>Fluid (stream)</v>
      </c>
      <c r="K9769" s="1" t="str">
        <f t="shared" si="1338"/>
        <v>Untreated Water</v>
      </c>
      <c r="O9769">
        <v>2.5000000000000001E-2</v>
      </c>
      <c r="P9769">
        <v>50</v>
      </c>
      <c r="Q9769">
        <v>5.0999999999999996</v>
      </c>
    </row>
    <row r="9770" spans="1:17" hidden="1" x14ac:dyDescent="0.3">
      <c r="A9770" t="s">
        <v>37801</v>
      </c>
      <c r="B9770" t="s">
        <v>37802</v>
      </c>
      <c r="C9770" s="1" t="str">
        <f t="shared" si="1339"/>
        <v>21:0687</v>
      </c>
      <c r="D9770" s="1" t="str">
        <f t="shared" si="1340"/>
        <v>21:0207</v>
      </c>
      <c r="E9770" t="s">
        <v>37803</v>
      </c>
      <c r="F9770" t="s">
        <v>37804</v>
      </c>
      <c r="H9770">
        <v>47.0402877</v>
      </c>
      <c r="I9770">
        <v>-66.015054199999994</v>
      </c>
      <c r="J9770" s="1" t="str">
        <f t="shared" si="1337"/>
        <v>Fluid (stream)</v>
      </c>
      <c r="K9770" s="1" t="str">
        <f t="shared" si="1338"/>
        <v>Untreated Water</v>
      </c>
      <c r="O9770">
        <v>2.5000000000000001E-2</v>
      </c>
      <c r="P9770">
        <v>50</v>
      </c>
      <c r="Q9770">
        <v>5</v>
      </c>
    </row>
    <row r="9771" spans="1:17" hidden="1" x14ac:dyDescent="0.3">
      <c r="A9771" t="s">
        <v>37805</v>
      </c>
      <c r="B9771" t="s">
        <v>37806</v>
      </c>
      <c r="C9771" s="1" t="str">
        <f t="shared" si="1339"/>
        <v>21:0687</v>
      </c>
      <c r="D9771" s="1" t="str">
        <f t="shared" si="1340"/>
        <v>21:0207</v>
      </c>
      <c r="E9771" t="s">
        <v>37807</v>
      </c>
      <c r="F9771" t="s">
        <v>37808</v>
      </c>
      <c r="H9771">
        <v>47.050324000000003</v>
      </c>
      <c r="I9771">
        <v>-66.001010600000001</v>
      </c>
      <c r="J9771" s="1" t="str">
        <f t="shared" si="1337"/>
        <v>Fluid (stream)</v>
      </c>
      <c r="K9771" s="1" t="str">
        <f t="shared" si="1338"/>
        <v>Untreated Water</v>
      </c>
      <c r="O9771">
        <v>2.5000000000000001E-2</v>
      </c>
      <c r="P9771">
        <v>50</v>
      </c>
      <c r="Q9771">
        <v>5.8</v>
      </c>
    </row>
    <row r="9772" spans="1:17" hidden="1" x14ac:dyDescent="0.3">
      <c r="A9772" t="s">
        <v>37809</v>
      </c>
      <c r="B9772" t="s">
        <v>37810</v>
      </c>
      <c r="C9772" s="1" t="str">
        <f t="shared" si="1339"/>
        <v>21:0687</v>
      </c>
      <c r="D9772" s="1" t="str">
        <f t="shared" si="1340"/>
        <v>21:0207</v>
      </c>
      <c r="E9772" t="s">
        <v>37811</v>
      </c>
      <c r="F9772" t="s">
        <v>37812</v>
      </c>
      <c r="H9772">
        <v>47.015911299999999</v>
      </c>
      <c r="I9772">
        <v>-66.075141599999995</v>
      </c>
      <c r="J9772" s="1" t="str">
        <f t="shared" si="1337"/>
        <v>Fluid (stream)</v>
      </c>
      <c r="K9772" s="1" t="str">
        <f t="shared" si="1338"/>
        <v>Untreated Water</v>
      </c>
      <c r="O9772">
        <v>2.5000000000000001E-2</v>
      </c>
      <c r="P9772">
        <v>60</v>
      </c>
      <c r="Q9772">
        <v>5.3</v>
      </c>
    </row>
    <row r="9773" spans="1:17" hidden="1" x14ac:dyDescent="0.3">
      <c r="A9773" t="s">
        <v>37813</v>
      </c>
      <c r="B9773" t="s">
        <v>37814</v>
      </c>
      <c r="C9773" s="1" t="str">
        <f t="shared" si="1339"/>
        <v>21:0687</v>
      </c>
      <c r="D9773" s="1" t="str">
        <f>HYPERLINK("http://geochem.nrcan.gc.ca/cdogs/content/svy/svy_e.htm", "")</f>
        <v/>
      </c>
      <c r="G9773" s="1" t="str">
        <f>HYPERLINK("http://geochem.nrcan.gc.ca/cdogs/content/cr_/cr_00084_e.htm", "84")</f>
        <v>84</v>
      </c>
      <c r="J9773" t="s">
        <v>11453</v>
      </c>
      <c r="K9773" t="s">
        <v>11454</v>
      </c>
      <c r="O9773">
        <v>0.23</v>
      </c>
      <c r="P9773">
        <v>70</v>
      </c>
      <c r="Q9773">
        <v>7.4</v>
      </c>
    </row>
    <row r="9774" spans="1:17" hidden="1" x14ac:dyDescent="0.3">
      <c r="A9774" t="s">
        <v>37815</v>
      </c>
      <c r="B9774" t="s">
        <v>37816</v>
      </c>
      <c r="C9774" s="1" t="str">
        <f t="shared" si="1339"/>
        <v>21:0687</v>
      </c>
      <c r="D9774" s="1" t="str">
        <f t="shared" ref="D9774:D9787" si="1341">HYPERLINK("http://geochem.nrcan.gc.ca/cdogs/content/svy/svy210207_e.htm", "21:0207")</f>
        <v>21:0207</v>
      </c>
      <c r="E9774" t="s">
        <v>37817</v>
      </c>
      <c r="F9774" t="s">
        <v>37818</v>
      </c>
      <c r="H9774">
        <v>47.012665900000002</v>
      </c>
      <c r="I9774">
        <v>-66.0735162</v>
      </c>
      <c r="J9774" s="1" t="str">
        <f t="shared" ref="J9774:J9787" si="1342">HYPERLINK("http://geochem.nrcan.gc.ca/cdogs/content/kwd/kwd020018_e.htm", "Fluid (stream)")</f>
        <v>Fluid (stream)</v>
      </c>
      <c r="K9774" s="1" t="str">
        <f t="shared" ref="K9774:K9787" si="1343">HYPERLINK("http://geochem.nrcan.gc.ca/cdogs/content/kwd/kwd080007_e.htm", "Untreated Water")</f>
        <v>Untreated Water</v>
      </c>
      <c r="O9774">
        <v>2.5000000000000001E-2</v>
      </c>
      <c r="P9774">
        <v>60</v>
      </c>
      <c r="Q9774">
        <v>6.1</v>
      </c>
    </row>
    <row r="9775" spans="1:17" hidden="1" x14ac:dyDescent="0.3">
      <c r="A9775" t="s">
        <v>37819</v>
      </c>
      <c r="B9775" t="s">
        <v>37820</v>
      </c>
      <c r="C9775" s="1" t="str">
        <f t="shared" si="1339"/>
        <v>21:0687</v>
      </c>
      <c r="D9775" s="1" t="str">
        <f t="shared" si="1341"/>
        <v>21:0207</v>
      </c>
      <c r="E9775" t="s">
        <v>37821</v>
      </c>
      <c r="F9775" t="s">
        <v>37822</v>
      </c>
      <c r="H9775">
        <v>47.013720900000003</v>
      </c>
      <c r="I9775">
        <v>-66.075708599999999</v>
      </c>
      <c r="J9775" s="1" t="str">
        <f t="shared" si="1342"/>
        <v>Fluid (stream)</v>
      </c>
      <c r="K9775" s="1" t="str">
        <f t="shared" si="1343"/>
        <v>Untreated Water</v>
      </c>
      <c r="O9775">
        <v>2.5000000000000001E-2</v>
      </c>
      <c r="P9775">
        <v>60</v>
      </c>
      <c r="Q9775">
        <v>6.1</v>
      </c>
    </row>
    <row r="9776" spans="1:17" hidden="1" x14ac:dyDescent="0.3">
      <c r="A9776" t="s">
        <v>37823</v>
      </c>
      <c r="B9776" t="s">
        <v>37824</v>
      </c>
      <c r="C9776" s="1" t="str">
        <f t="shared" si="1339"/>
        <v>21:0687</v>
      </c>
      <c r="D9776" s="1" t="str">
        <f t="shared" si="1341"/>
        <v>21:0207</v>
      </c>
      <c r="E9776" t="s">
        <v>37825</v>
      </c>
      <c r="F9776" t="s">
        <v>37826</v>
      </c>
      <c r="H9776">
        <v>47.040072500000001</v>
      </c>
      <c r="I9776">
        <v>-66.222831099999993</v>
      </c>
      <c r="J9776" s="1" t="str">
        <f t="shared" si="1342"/>
        <v>Fluid (stream)</v>
      </c>
      <c r="K9776" s="1" t="str">
        <f t="shared" si="1343"/>
        <v>Untreated Water</v>
      </c>
      <c r="O9776">
        <v>2.5000000000000001E-2</v>
      </c>
      <c r="P9776">
        <v>70</v>
      </c>
      <c r="Q9776">
        <v>5.8</v>
      </c>
    </row>
    <row r="9777" spans="1:17" hidden="1" x14ac:dyDescent="0.3">
      <c r="A9777" t="s">
        <v>37827</v>
      </c>
      <c r="B9777" t="s">
        <v>37828</v>
      </c>
      <c r="C9777" s="1" t="str">
        <f t="shared" si="1339"/>
        <v>21:0687</v>
      </c>
      <c r="D9777" s="1" t="str">
        <f t="shared" si="1341"/>
        <v>21:0207</v>
      </c>
      <c r="E9777" t="s">
        <v>37825</v>
      </c>
      <c r="F9777" t="s">
        <v>37829</v>
      </c>
      <c r="H9777">
        <v>47.040072500000001</v>
      </c>
      <c r="I9777">
        <v>-66.222831099999993</v>
      </c>
      <c r="J9777" s="1" t="str">
        <f t="shared" si="1342"/>
        <v>Fluid (stream)</v>
      </c>
      <c r="K9777" s="1" t="str">
        <f t="shared" si="1343"/>
        <v>Untreated Water</v>
      </c>
      <c r="O9777">
        <v>2.5000000000000001E-2</v>
      </c>
      <c r="P9777">
        <v>70</v>
      </c>
      <c r="Q9777">
        <v>6</v>
      </c>
    </row>
    <row r="9778" spans="1:17" hidden="1" x14ac:dyDescent="0.3">
      <c r="A9778" t="s">
        <v>37830</v>
      </c>
      <c r="B9778" t="s">
        <v>37831</v>
      </c>
      <c r="C9778" s="1" t="str">
        <f t="shared" si="1339"/>
        <v>21:0687</v>
      </c>
      <c r="D9778" s="1" t="str">
        <f t="shared" si="1341"/>
        <v>21:0207</v>
      </c>
      <c r="E9778" t="s">
        <v>37832</v>
      </c>
      <c r="F9778" t="s">
        <v>37833</v>
      </c>
      <c r="H9778">
        <v>47.0408659</v>
      </c>
      <c r="I9778">
        <v>-66.225120000000004</v>
      </c>
      <c r="J9778" s="1" t="str">
        <f t="shared" si="1342"/>
        <v>Fluid (stream)</v>
      </c>
      <c r="K9778" s="1" t="str">
        <f t="shared" si="1343"/>
        <v>Untreated Water</v>
      </c>
      <c r="O9778">
        <v>2.5000000000000001E-2</v>
      </c>
      <c r="P9778">
        <v>70</v>
      </c>
      <c r="Q9778">
        <v>6</v>
      </c>
    </row>
    <row r="9779" spans="1:17" hidden="1" x14ac:dyDescent="0.3">
      <c r="A9779" t="s">
        <v>37834</v>
      </c>
      <c r="B9779" t="s">
        <v>37835</v>
      </c>
      <c r="C9779" s="1" t="str">
        <f t="shared" si="1339"/>
        <v>21:0687</v>
      </c>
      <c r="D9779" s="1" t="str">
        <f t="shared" si="1341"/>
        <v>21:0207</v>
      </c>
      <c r="E9779" t="s">
        <v>37836</v>
      </c>
      <c r="F9779" t="s">
        <v>37837</v>
      </c>
      <c r="H9779">
        <v>47.049340399999998</v>
      </c>
      <c r="I9779">
        <v>-66.245115100000007</v>
      </c>
      <c r="J9779" s="1" t="str">
        <f t="shared" si="1342"/>
        <v>Fluid (stream)</v>
      </c>
      <c r="K9779" s="1" t="str">
        <f t="shared" si="1343"/>
        <v>Untreated Water</v>
      </c>
      <c r="O9779">
        <v>2.5000000000000001E-2</v>
      </c>
      <c r="P9779">
        <v>80</v>
      </c>
      <c r="Q9779">
        <v>6</v>
      </c>
    </row>
    <row r="9780" spans="1:17" hidden="1" x14ac:dyDescent="0.3">
      <c r="A9780" t="s">
        <v>37838</v>
      </c>
      <c r="B9780" t="s">
        <v>37839</v>
      </c>
      <c r="C9780" s="1" t="str">
        <f t="shared" si="1339"/>
        <v>21:0687</v>
      </c>
      <c r="D9780" s="1" t="str">
        <f t="shared" si="1341"/>
        <v>21:0207</v>
      </c>
      <c r="E9780" t="s">
        <v>37840</v>
      </c>
      <c r="F9780" t="s">
        <v>37841</v>
      </c>
      <c r="H9780">
        <v>47.050248000000003</v>
      </c>
      <c r="I9780">
        <v>-66.245805700000005</v>
      </c>
      <c r="J9780" s="1" t="str">
        <f t="shared" si="1342"/>
        <v>Fluid (stream)</v>
      </c>
      <c r="K9780" s="1" t="str">
        <f t="shared" si="1343"/>
        <v>Untreated Water</v>
      </c>
      <c r="O9780">
        <v>2.5000000000000001E-2</v>
      </c>
      <c r="P9780">
        <v>60</v>
      </c>
      <c r="Q9780">
        <v>6.3</v>
      </c>
    </row>
    <row r="9781" spans="1:17" hidden="1" x14ac:dyDescent="0.3">
      <c r="A9781" t="s">
        <v>37842</v>
      </c>
      <c r="B9781" t="s">
        <v>37843</v>
      </c>
      <c r="C9781" s="1" t="str">
        <f t="shared" si="1339"/>
        <v>21:0687</v>
      </c>
      <c r="D9781" s="1" t="str">
        <f t="shared" si="1341"/>
        <v>21:0207</v>
      </c>
      <c r="E9781" t="s">
        <v>37844</v>
      </c>
      <c r="F9781" t="s">
        <v>37845</v>
      </c>
      <c r="H9781">
        <v>47.047034099999998</v>
      </c>
      <c r="I9781">
        <v>-66.228236300000006</v>
      </c>
      <c r="J9781" s="1" t="str">
        <f t="shared" si="1342"/>
        <v>Fluid (stream)</v>
      </c>
      <c r="K9781" s="1" t="str">
        <f t="shared" si="1343"/>
        <v>Untreated Water</v>
      </c>
      <c r="O9781">
        <v>2.5000000000000001E-2</v>
      </c>
      <c r="P9781">
        <v>70</v>
      </c>
      <c r="Q9781">
        <v>5.9</v>
      </c>
    </row>
    <row r="9782" spans="1:17" hidden="1" x14ac:dyDescent="0.3">
      <c r="A9782" t="s">
        <v>37846</v>
      </c>
      <c r="B9782" t="s">
        <v>37847</v>
      </c>
      <c r="C9782" s="1" t="str">
        <f t="shared" si="1339"/>
        <v>21:0687</v>
      </c>
      <c r="D9782" s="1" t="str">
        <f t="shared" si="1341"/>
        <v>21:0207</v>
      </c>
      <c r="E9782" t="s">
        <v>37848</v>
      </c>
      <c r="F9782" t="s">
        <v>37849</v>
      </c>
      <c r="H9782">
        <v>47.038975299999997</v>
      </c>
      <c r="I9782">
        <v>-66.238487699999993</v>
      </c>
      <c r="J9782" s="1" t="str">
        <f t="shared" si="1342"/>
        <v>Fluid (stream)</v>
      </c>
      <c r="K9782" s="1" t="str">
        <f t="shared" si="1343"/>
        <v>Untreated Water</v>
      </c>
      <c r="O9782">
        <v>2.5000000000000001E-2</v>
      </c>
      <c r="P9782">
        <v>70</v>
      </c>
      <c r="Q9782">
        <v>5.9</v>
      </c>
    </row>
    <row r="9783" spans="1:17" hidden="1" x14ac:dyDescent="0.3">
      <c r="A9783" t="s">
        <v>37850</v>
      </c>
      <c r="B9783" t="s">
        <v>37851</v>
      </c>
      <c r="C9783" s="1" t="str">
        <f t="shared" si="1339"/>
        <v>21:0687</v>
      </c>
      <c r="D9783" s="1" t="str">
        <f t="shared" si="1341"/>
        <v>21:0207</v>
      </c>
      <c r="E9783" t="s">
        <v>37852</v>
      </c>
      <c r="F9783" t="s">
        <v>37853</v>
      </c>
      <c r="H9783">
        <v>47.032148200000002</v>
      </c>
      <c r="I9783">
        <v>-66.239379900000003</v>
      </c>
      <c r="J9783" s="1" t="str">
        <f t="shared" si="1342"/>
        <v>Fluid (stream)</v>
      </c>
      <c r="K9783" s="1" t="str">
        <f t="shared" si="1343"/>
        <v>Untreated Water</v>
      </c>
      <c r="O9783">
        <v>2.5000000000000001E-2</v>
      </c>
      <c r="P9783">
        <v>60</v>
      </c>
      <c r="Q9783">
        <v>5.9</v>
      </c>
    </row>
    <row r="9784" spans="1:17" hidden="1" x14ac:dyDescent="0.3">
      <c r="A9784" t="s">
        <v>37854</v>
      </c>
      <c r="B9784" t="s">
        <v>37855</v>
      </c>
      <c r="C9784" s="1" t="str">
        <f t="shared" si="1339"/>
        <v>21:0687</v>
      </c>
      <c r="D9784" s="1" t="str">
        <f t="shared" si="1341"/>
        <v>21:0207</v>
      </c>
      <c r="E9784" t="s">
        <v>37856</v>
      </c>
      <c r="F9784" t="s">
        <v>37857</v>
      </c>
      <c r="H9784">
        <v>47.048985600000002</v>
      </c>
      <c r="I9784">
        <v>-66.221499100000003</v>
      </c>
      <c r="J9784" s="1" t="str">
        <f t="shared" si="1342"/>
        <v>Fluid (stream)</v>
      </c>
      <c r="K9784" s="1" t="str">
        <f t="shared" si="1343"/>
        <v>Untreated Water</v>
      </c>
      <c r="O9784">
        <v>2.5000000000000001E-2</v>
      </c>
      <c r="P9784">
        <v>50</v>
      </c>
      <c r="Q9784">
        <v>6</v>
      </c>
    </row>
    <row r="9785" spans="1:17" hidden="1" x14ac:dyDescent="0.3">
      <c r="A9785" t="s">
        <v>37858</v>
      </c>
      <c r="B9785" t="s">
        <v>37859</v>
      </c>
      <c r="C9785" s="1" t="str">
        <f t="shared" si="1339"/>
        <v>21:0687</v>
      </c>
      <c r="D9785" s="1" t="str">
        <f t="shared" si="1341"/>
        <v>21:0207</v>
      </c>
      <c r="E9785" t="s">
        <v>37860</v>
      </c>
      <c r="F9785" t="s">
        <v>37861</v>
      </c>
      <c r="H9785">
        <v>47.064435899999999</v>
      </c>
      <c r="I9785">
        <v>-66.235920899999996</v>
      </c>
      <c r="J9785" s="1" t="str">
        <f t="shared" si="1342"/>
        <v>Fluid (stream)</v>
      </c>
      <c r="K9785" s="1" t="str">
        <f t="shared" si="1343"/>
        <v>Untreated Water</v>
      </c>
      <c r="O9785">
        <v>2.5000000000000001E-2</v>
      </c>
      <c r="P9785">
        <v>50</v>
      </c>
      <c r="Q9785">
        <v>6</v>
      </c>
    </row>
    <row r="9786" spans="1:17" hidden="1" x14ac:dyDescent="0.3">
      <c r="A9786" t="s">
        <v>37862</v>
      </c>
      <c r="B9786" t="s">
        <v>37863</v>
      </c>
      <c r="C9786" s="1" t="str">
        <f t="shared" si="1339"/>
        <v>21:0687</v>
      </c>
      <c r="D9786" s="1" t="str">
        <f t="shared" si="1341"/>
        <v>21:0207</v>
      </c>
      <c r="E9786" t="s">
        <v>37864</v>
      </c>
      <c r="F9786" t="s">
        <v>37865</v>
      </c>
      <c r="H9786">
        <v>47.065964299999997</v>
      </c>
      <c r="I9786">
        <v>-66.2377252</v>
      </c>
      <c r="J9786" s="1" t="str">
        <f t="shared" si="1342"/>
        <v>Fluid (stream)</v>
      </c>
      <c r="K9786" s="1" t="str">
        <f t="shared" si="1343"/>
        <v>Untreated Water</v>
      </c>
      <c r="O9786">
        <v>2.5000000000000001E-2</v>
      </c>
      <c r="P9786">
        <v>70</v>
      </c>
      <c r="Q9786">
        <v>6.5</v>
      </c>
    </row>
    <row r="9787" spans="1:17" hidden="1" x14ac:dyDescent="0.3">
      <c r="A9787" t="s">
        <v>37866</v>
      </c>
      <c r="B9787" t="s">
        <v>37867</v>
      </c>
      <c r="C9787" s="1" t="str">
        <f t="shared" si="1339"/>
        <v>21:0687</v>
      </c>
      <c r="D9787" s="1" t="str">
        <f t="shared" si="1341"/>
        <v>21:0207</v>
      </c>
      <c r="E9787" t="s">
        <v>37868</v>
      </c>
      <c r="F9787" t="s">
        <v>37869</v>
      </c>
      <c r="H9787">
        <v>47.057823599999999</v>
      </c>
      <c r="I9787">
        <v>-66.177740299999996</v>
      </c>
      <c r="J9787" s="1" t="str">
        <f t="shared" si="1342"/>
        <v>Fluid (stream)</v>
      </c>
      <c r="K9787" s="1" t="str">
        <f t="shared" si="1343"/>
        <v>Untreated Water</v>
      </c>
      <c r="O9787">
        <v>2.5000000000000001E-2</v>
      </c>
      <c r="P9787">
        <v>60</v>
      </c>
      <c r="Q9787">
        <v>6.5</v>
      </c>
    </row>
    <row r="9788" spans="1:17" hidden="1" x14ac:dyDescent="0.3">
      <c r="A9788" t="s">
        <v>37870</v>
      </c>
      <c r="B9788" t="s">
        <v>37871</v>
      </c>
      <c r="C9788" s="1" t="str">
        <f t="shared" si="1339"/>
        <v>21:0687</v>
      </c>
      <c r="D9788" s="1" t="str">
        <f>HYPERLINK("http://geochem.nrcan.gc.ca/cdogs/content/svy/svy_e.htm", "")</f>
        <v/>
      </c>
      <c r="G9788" s="1" t="str">
        <f>HYPERLINK("http://geochem.nrcan.gc.ca/cdogs/content/cr_/cr_00085_e.htm", "85")</f>
        <v>85</v>
      </c>
      <c r="J9788" t="s">
        <v>11453</v>
      </c>
      <c r="K9788" t="s">
        <v>11454</v>
      </c>
      <c r="O9788">
        <v>0.25</v>
      </c>
      <c r="P9788">
        <v>70</v>
      </c>
      <c r="Q9788">
        <v>7.8</v>
      </c>
    </row>
    <row r="9789" spans="1:17" hidden="1" x14ac:dyDescent="0.3">
      <c r="A9789" t="s">
        <v>37872</v>
      </c>
      <c r="B9789" t="s">
        <v>37873</v>
      </c>
      <c r="C9789" s="1" t="str">
        <f t="shared" si="1339"/>
        <v>21:0687</v>
      </c>
      <c r="D9789" s="1" t="str">
        <f t="shared" ref="D9789:D9822" si="1344">HYPERLINK("http://geochem.nrcan.gc.ca/cdogs/content/svy/svy210207_e.htm", "21:0207")</f>
        <v>21:0207</v>
      </c>
      <c r="E9789" t="s">
        <v>37874</v>
      </c>
      <c r="F9789" t="s">
        <v>37875</v>
      </c>
      <c r="H9789">
        <v>47.0614895</v>
      </c>
      <c r="I9789">
        <v>-66.020889800000006</v>
      </c>
      <c r="J9789" s="1" t="str">
        <f t="shared" ref="J9789:J9822" si="1345">HYPERLINK("http://geochem.nrcan.gc.ca/cdogs/content/kwd/kwd020018_e.htm", "Fluid (stream)")</f>
        <v>Fluid (stream)</v>
      </c>
      <c r="K9789" s="1" t="str">
        <f t="shared" ref="K9789:K9822" si="1346">HYPERLINK("http://geochem.nrcan.gc.ca/cdogs/content/kwd/kwd080007_e.htm", "Untreated Water")</f>
        <v>Untreated Water</v>
      </c>
      <c r="O9789">
        <v>2.5000000000000001E-2</v>
      </c>
      <c r="P9789">
        <v>60</v>
      </c>
      <c r="Q9789">
        <v>4.7</v>
      </c>
    </row>
    <row r="9790" spans="1:17" hidden="1" x14ac:dyDescent="0.3">
      <c r="A9790" t="s">
        <v>37876</v>
      </c>
      <c r="B9790" t="s">
        <v>37877</v>
      </c>
      <c r="C9790" s="1" t="str">
        <f t="shared" si="1339"/>
        <v>21:0687</v>
      </c>
      <c r="D9790" s="1" t="str">
        <f t="shared" si="1344"/>
        <v>21:0207</v>
      </c>
      <c r="E9790" t="s">
        <v>37878</v>
      </c>
      <c r="F9790" t="s">
        <v>37879</v>
      </c>
      <c r="H9790">
        <v>47.043489700000002</v>
      </c>
      <c r="I9790">
        <v>-66.032635799999994</v>
      </c>
      <c r="J9790" s="1" t="str">
        <f t="shared" si="1345"/>
        <v>Fluid (stream)</v>
      </c>
      <c r="K9790" s="1" t="str">
        <f t="shared" si="1346"/>
        <v>Untreated Water</v>
      </c>
      <c r="O9790">
        <v>2.5000000000000001E-2</v>
      </c>
      <c r="P9790">
        <v>40</v>
      </c>
      <c r="Q9790">
        <v>4.9000000000000004</v>
      </c>
    </row>
    <row r="9791" spans="1:17" hidden="1" x14ac:dyDescent="0.3">
      <c r="A9791" t="s">
        <v>37880</v>
      </c>
      <c r="B9791" t="s">
        <v>37881</v>
      </c>
      <c r="C9791" s="1" t="str">
        <f t="shared" si="1339"/>
        <v>21:0687</v>
      </c>
      <c r="D9791" s="1" t="str">
        <f t="shared" si="1344"/>
        <v>21:0207</v>
      </c>
      <c r="E9791" t="s">
        <v>37882</v>
      </c>
      <c r="F9791" t="s">
        <v>37883</v>
      </c>
      <c r="H9791">
        <v>47.026235499999999</v>
      </c>
      <c r="I9791">
        <v>-66.048215099999993</v>
      </c>
      <c r="J9791" s="1" t="str">
        <f t="shared" si="1345"/>
        <v>Fluid (stream)</v>
      </c>
      <c r="K9791" s="1" t="str">
        <f t="shared" si="1346"/>
        <v>Untreated Water</v>
      </c>
      <c r="O9791">
        <v>2.5000000000000001E-2</v>
      </c>
      <c r="P9791">
        <v>50</v>
      </c>
      <c r="Q9791">
        <v>6.2</v>
      </c>
    </row>
    <row r="9792" spans="1:17" hidden="1" x14ac:dyDescent="0.3">
      <c r="A9792" t="s">
        <v>37884</v>
      </c>
      <c r="B9792" t="s">
        <v>37885</v>
      </c>
      <c r="C9792" s="1" t="str">
        <f t="shared" si="1339"/>
        <v>21:0687</v>
      </c>
      <c r="D9792" s="1" t="str">
        <f t="shared" si="1344"/>
        <v>21:0207</v>
      </c>
      <c r="E9792" t="s">
        <v>37886</v>
      </c>
      <c r="F9792" t="s">
        <v>37887</v>
      </c>
      <c r="H9792">
        <v>47.002610199999999</v>
      </c>
      <c r="I9792">
        <v>-66.134936400000001</v>
      </c>
      <c r="J9792" s="1" t="str">
        <f t="shared" si="1345"/>
        <v>Fluid (stream)</v>
      </c>
      <c r="K9792" s="1" t="str">
        <f t="shared" si="1346"/>
        <v>Untreated Water</v>
      </c>
      <c r="O9792">
        <v>2.5000000000000001E-2</v>
      </c>
      <c r="P9792">
        <v>50</v>
      </c>
      <c r="Q9792">
        <v>6</v>
      </c>
    </row>
    <row r="9793" spans="1:17" hidden="1" x14ac:dyDescent="0.3">
      <c r="A9793" t="s">
        <v>37888</v>
      </c>
      <c r="B9793" t="s">
        <v>37889</v>
      </c>
      <c r="C9793" s="1" t="str">
        <f t="shared" si="1339"/>
        <v>21:0687</v>
      </c>
      <c r="D9793" s="1" t="str">
        <f t="shared" si="1344"/>
        <v>21:0207</v>
      </c>
      <c r="E9793" t="s">
        <v>37886</v>
      </c>
      <c r="F9793" t="s">
        <v>37890</v>
      </c>
      <c r="H9793">
        <v>47.002610199999999</v>
      </c>
      <c r="I9793">
        <v>-66.134936400000001</v>
      </c>
      <c r="J9793" s="1" t="str">
        <f t="shared" si="1345"/>
        <v>Fluid (stream)</v>
      </c>
      <c r="K9793" s="1" t="str">
        <f t="shared" si="1346"/>
        <v>Untreated Water</v>
      </c>
      <c r="O9793">
        <v>2.5000000000000001E-2</v>
      </c>
      <c r="P9793">
        <v>60</v>
      </c>
      <c r="Q9793">
        <v>5.9</v>
      </c>
    </row>
    <row r="9794" spans="1:17" hidden="1" x14ac:dyDescent="0.3">
      <c r="A9794" t="s">
        <v>37891</v>
      </c>
      <c r="B9794" t="s">
        <v>37892</v>
      </c>
      <c r="C9794" s="1" t="str">
        <f t="shared" si="1339"/>
        <v>21:0687</v>
      </c>
      <c r="D9794" s="1" t="str">
        <f t="shared" si="1344"/>
        <v>21:0207</v>
      </c>
      <c r="E9794" t="s">
        <v>37893</v>
      </c>
      <c r="F9794" t="s">
        <v>37894</v>
      </c>
      <c r="H9794">
        <v>47.001604700000001</v>
      </c>
      <c r="I9794">
        <v>-66.146566800000002</v>
      </c>
      <c r="J9794" s="1" t="str">
        <f t="shared" si="1345"/>
        <v>Fluid (stream)</v>
      </c>
      <c r="K9794" s="1" t="str">
        <f t="shared" si="1346"/>
        <v>Untreated Water</v>
      </c>
      <c r="O9794">
        <v>2.5000000000000001E-2</v>
      </c>
      <c r="P9794">
        <v>60</v>
      </c>
      <c r="Q9794">
        <v>6.3</v>
      </c>
    </row>
    <row r="9795" spans="1:17" hidden="1" x14ac:dyDescent="0.3">
      <c r="A9795" t="s">
        <v>37895</v>
      </c>
      <c r="B9795" t="s">
        <v>37896</v>
      </c>
      <c r="C9795" s="1" t="str">
        <f t="shared" si="1339"/>
        <v>21:0687</v>
      </c>
      <c r="D9795" s="1" t="str">
        <f t="shared" si="1344"/>
        <v>21:0207</v>
      </c>
      <c r="E9795" t="s">
        <v>37897</v>
      </c>
      <c r="F9795" t="s">
        <v>37898</v>
      </c>
      <c r="H9795">
        <v>47.005986999999998</v>
      </c>
      <c r="I9795">
        <v>-66.237900499999995</v>
      </c>
      <c r="J9795" s="1" t="str">
        <f t="shared" si="1345"/>
        <v>Fluid (stream)</v>
      </c>
      <c r="K9795" s="1" t="str">
        <f t="shared" si="1346"/>
        <v>Untreated Water</v>
      </c>
      <c r="O9795">
        <v>2.5000000000000001E-2</v>
      </c>
      <c r="P9795">
        <v>70</v>
      </c>
      <c r="Q9795">
        <v>6.1</v>
      </c>
    </row>
    <row r="9796" spans="1:17" hidden="1" x14ac:dyDescent="0.3">
      <c r="A9796" t="s">
        <v>37899</v>
      </c>
      <c r="B9796" t="s">
        <v>37900</v>
      </c>
      <c r="C9796" s="1" t="str">
        <f t="shared" si="1339"/>
        <v>21:0687</v>
      </c>
      <c r="D9796" s="1" t="str">
        <f t="shared" si="1344"/>
        <v>21:0207</v>
      </c>
      <c r="E9796" t="s">
        <v>37901</v>
      </c>
      <c r="F9796" t="s">
        <v>37902</v>
      </c>
      <c r="H9796">
        <v>47.016256200000001</v>
      </c>
      <c r="I9796">
        <v>-66.169050499999997</v>
      </c>
      <c r="J9796" s="1" t="str">
        <f t="shared" si="1345"/>
        <v>Fluid (stream)</v>
      </c>
      <c r="K9796" s="1" t="str">
        <f t="shared" si="1346"/>
        <v>Untreated Water</v>
      </c>
      <c r="O9796">
        <v>2.5000000000000001E-2</v>
      </c>
      <c r="P9796">
        <v>60</v>
      </c>
      <c r="Q9796">
        <v>6.2</v>
      </c>
    </row>
    <row r="9797" spans="1:17" hidden="1" x14ac:dyDescent="0.3">
      <c r="A9797" t="s">
        <v>37903</v>
      </c>
      <c r="B9797" t="s">
        <v>37904</v>
      </c>
      <c r="C9797" s="1" t="str">
        <f t="shared" si="1339"/>
        <v>21:0687</v>
      </c>
      <c r="D9797" s="1" t="str">
        <f t="shared" si="1344"/>
        <v>21:0207</v>
      </c>
      <c r="E9797" t="s">
        <v>37905</v>
      </c>
      <c r="F9797" t="s">
        <v>37906</v>
      </c>
      <c r="H9797">
        <v>47.002079500000001</v>
      </c>
      <c r="I9797">
        <v>-66.106680699999998</v>
      </c>
      <c r="J9797" s="1" t="str">
        <f t="shared" si="1345"/>
        <v>Fluid (stream)</v>
      </c>
      <c r="K9797" s="1" t="str">
        <f t="shared" si="1346"/>
        <v>Untreated Water</v>
      </c>
      <c r="O9797">
        <v>2.5000000000000001E-2</v>
      </c>
      <c r="P9797">
        <v>40</v>
      </c>
      <c r="Q9797">
        <v>6</v>
      </c>
    </row>
    <row r="9798" spans="1:17" hidden="1" x14ac:dyDescent="0.3">
      <c r="A9798" t="s">
        <v>37907</v>
      </c>
      <c r="B9798" t="s">
        <v>37908</v>
      </c>
      <c r="C9798" s="1" t="str">
        <f t="shared" si="1339"/>
        <v>21:0687</v>
      </c>
      <c r="D9798" s="1" t="str">
        <f t="shared" si="1344"/>
        <v>21:0207</v>
      </c>
      <c r="E9798" t="s">
        <v>37909</v>
      </c>
      <c r="F9798" t="s">
        <v>37910</v>
      </c>
      <c r="H9798">
        <v>47.002838099999998</v>
      </c>
      <c r="I9798">
        <v>-66.110704799999993</v>
      </c>
      <c r="J9798" s="1" t="str">
        <f t="shared" si="1345"/>
        <v>Fluid (stream)</v>
      </c>
      <c r="K9798" s="1" t="str">
        <f t="shared" si="1346"/>
        <v>Untreated Water</v>
      </c>
      <c r="O9798">
        <v>2.5000000000000001E-2</v>
      </c>
      <c r="P9798">
        <v>40</v>
      </c>
      <c r="Q9798">
        <v>6</v>
      </c>
    </row>
    <row r="9799" spans="1:17" hidden="1" x14ac:dyDescent="0.3">
      <c r="A9799" t="s">
        <v>37911</v>
      </c>
      <c r="B9799" t="s">
        <v>37912</v>
      </c>
      <c r="C9799" s="1" t="str">
        <f t="shared" si="1339"/>
        <v>21:0687</v>
      </c>
      <c r="D9799" s="1" t="str">
        <f t="shared" si="1344"/>
        <v>21:0207</v>
      </c>
      <c r="E9799" t="s">
        <v>37913</v>
      </c>
      <c r="F9799" t="s">
        <v>37914</v>
      </c>
      <c r="H9799">
        <v>47.003935900000002</v>
      </c>
      <c r="I9799">
        <v>-66.110698200000002</v>
      </c>
      <c r="J9799" s="1" t="str">
        <f t="shared" si="1345"/>
        <v>Fluid (stream)</v>
      </c>
      <c r="K9799" s="1" t="str">
        <f t="shared" si="1346"/>
        <v>Untreated Water</v>
      </c>
      <c r="O9799">
        <v>2.5000000000000001E-2</v>
      </c>
      <c r="P9799">
        <v>50</v>
      </c>
      <c r="Q9799">
        <v>6.2</v>
      </c>
    </row>
    <row r="9800" spans="1:17" hidden="1" x14ac:dyDescent="0.3">
      <c r="A9800" t="s">
        <v>37915</v>
      </c>
      <c r="B9800" t="s">
        <v>37916</v>
      </c>
      <c r="C9800" s="1" t="str">
        <f t="shared" si="1339"/>
        <v>21:0687</v>
      </c>
      <c r="D9800" s="1" t="str">
        <f t="shared" si="1344"/>
        <v>21:0207</v>
      </c>
      <c r="E9800" t="s">
        <v>37917</v>
      </c>
      <c r="F9800" t="s">
        <v>37918</v>
      </c>
      <c r="H9800">
        <v>47.0142904</v>
      </c>
      <c r="I9800">
        <v>-66.215484700000005</v>
      </c>
      <c r="J9800" s="1" t="str">
        <f t="shared" si="1345"/>
        <v>Fluid (stream)</v>
      </c>
      <c r="K9800" s="1" t="str">
        <f t="shared" si="1346"/>
        <v>Untreated Water</v>
      </c>
      <c r="O9800">
        <v>2.5000000000000001E-2</v>
      </c>
      <c r="P9800">
        <v>60</v>
      </c>
      <c r="Q9800">
        <v>6.3</v>
      </c>
    </row>
    <row r="9801" spans="1:17" hidden="1" x14ac:dyDescent="0.3">
      <c r="A9801" t="s">
        <v>37919</v>
      </c>
      <c r="B9801" t="s">
        <v>37920</v>
      </c>
      <c r="C9801" s="1" t="str">
        <f t="shared" si="1339"/>
        <v>21:0687</v>
      </c>
      <c r="D9801" s="1" t="str">
        <f t="shared" si="1344"/>
        <v>21:0207</v>
      </c>
      <c r="E9801" t="s">
        <v>37921</v>
      </c>
      <c r="F9801" t="s">
        <v>37922</v>
      </c>
      <c r="H9801">
        <v>47.022184000000003</v>
      </c>
      <c r="I9801">
        <v>-66.198926400000005</v>
      </c>
      <c r="J9801" s="1" t="str">
        <f t="shared" si="1345"/>
        <v>Fluid (stream)</v>
      </c>
      <c r="K9801" s="1" t="str">
        <f t="shared" si="1346"/>
        <v>Untreated Water</v>
      </c>
      <c r="O9801">
        <v>2.5000000000000001E-2</v>
      </c>
      <c r="P9801">
        <v>50</v>
      </c>
      <c r="Q9801">
        <v>6.4</v>
      </c>
    </row>
    <row r="9802" spans="1:17" hidden="1" x14ac:dyDescent="0.3">
      <c r="A9802" t="s">
        <v>37923</v>
      </c>
      <c r="B9802" t="s">
        <v>37924</v>
      </c>
      <c r="C9802" s="1" t="str">
        <f t="shared" si="1339"/>
        <v>21:0687</v>
      </c>
      <c r="D9802" s="1" t="str">
        <f t="shared" si="1344"/>
        <v>21:0207</v>
      </c>
      <c r="E9802" t="s">
        <v>37925</v>
      </c>
      <c r="F9802" t="s">
        <v>37926</v>
      </c>
      <c r="H9802">
        <v>47.0259061</v>
      </c>
      <c r="I9802">
        <v>-66.206509800000006</v>
      </c>
      <c r="J9802" s="1" t="str">
        <f t="shared" si="1345"/>
        <v>Fluid (stream)</v>
      </c>
      <c r="K9802" s="1" t="str">
        <f t="shared" si="1346"/>
        <v>Untreated Water</v>
      </c>
      <c r="O9802">
        <v>2.5000000000000001E-2</v>
      </c>
      <c r="P9802">
        <v>50</v>
      </c>
      <c r="Q9802">
        <v>6.4</v>
      </c>
    </row>
    <row r="9803" spans="1:17" hidden="1" x14ac:dyDescent="0.3">
      <c r="A9803" t="s">
        <v>37927</v>
      </c>
      <c r="B9803" t="s">
        <v>37928</v>
      </c>
      <c r="C9803" s="1" t="str">
        <f t="shared" si="1339"/>
        <v>21:0687</v>
      </c>
      <c r="D9803" s="1" t="str">
        <f t="shared" si="1344"/>
        <v>21:0207</v>
      </c>
      <c r="E9803" t="s">
        <v>37929</v>
      </c>
      <c r="F9803" t="s">
        <v>37930</v>
      </c>
      <c r="H9803">
        <v>47.034174999999998</v>
      </c>
      <c r="I9803">
        <v>-66.176000200000004</v>
      </c>
      <c r="J9803" s="1" t="str">
        <f t="shared" si="1345"/>
        <v>Fluid (stream)</v>
      </c>
      <c r="K9803" s="1" t="str">
        <f t="shared" si="1346"/>
        <v>Untreated Water</v>
      </c>
      <c r="O9803">
        <v>2.5000000000000001E-2</v>
      </c>
      <c r="P9803">
        <v>50</v>
      </c>
      <c r="Q9803">
        <v>5.7</v>
      </c>
    </row>
    <row r="9804" spans="1:17" hidden="1" x14ac:dyDescent="0.3">
      <c r="A9804" t="s">
        <v>37931</v>
      </c>
      <c r="B9804" t="s">
        <v>37932</v>
      </c>
      <c r="C9804" s="1" t="str">
        <f t="shared" si="1339"/>
        <v>21:0687</v>
      </c>
      <c r="D9804" s="1" t="str">
        <f t="shared" si="1344"/>
        <v>21:0207</v>
      </c>
      <c r="E9804" t="s">
        <v>37933</v>
      </c>
      <c r="F9804" t="s">
        <v>37934</v>
      </c>
      <c r="H9804">
        <v>47.029836000000003</v>
      </c>
      <c r="I9804">
        <v>-66.174491900000007</v>
      </c>
      <c r="J9804" s="1" t="str">
        <f t="shared" si="1345"/>
        <v>Fluid (stream)</v>
      </c>
      <c r="K9804" s="1" t="str">
        <f t="shared" si="1346"/>
        <v>Untreated Water</v>
      </c>
      <c r="O9804">
        <v>2.5000000000000001E-2</v>
      </c>
      <c r="P9804">
        <v>50</v>
      </c>
      <c r="Q9804">
        <v>5.7</v>
      </c>
    </row>
    <row r="9805" spans="1:17" hidden="1" x14ac:dyDescent="0.3">
      <c r="A9805" t="s">
        <v>37935</v>
      </c>
      <c r="B9805" t="s">
        <v>37936</v>
      </c>
      <c r="C9805" s="1" t="str">
        <f t="shared" si="1339"/>
        <v>21:0687</v>
      </c>
      <c r="D9805" s="1" t="str">
        <f t="shared" si="1344"/>
        <v>21:0207</v>
      </c>
      <c r="E9805" t="s">
        <v>37937</v>
      </c>
      <c r="F9805" t="s">
        <v>37938</v>
      </c>
      <c r="H9805">
        <v>47.055033799999997</v>
      </c>
      <c r="I9805">
        <v>-66.108858900000001</v>
      </c>
      <c r="J9805" s="1" t="str">
        <f t="shared" si="1345"/>
        <v>Fluid (stream)</v>
      </c>
      <c r="K9805" s="1" t="str">
        <f t="shared" si="1346"/>
        <v>Untreated Water</v>
      </c>
      <c r="O9805">
        <v>2.5000000000000001E-2</v>
      </c>
      <c r="P9805">
        <v>50</v>
      </c>
      <c r="Q9805">
        <v>6.1</v>
      </c>
    </row>
    <row r="9806" spans="1:17" hidden="1" x14ac:dyDescent="0.3">
      <c r="A9806" t="s">
        <v>37939</v>
      </c>
      <c r="B9806" t="s">
        <v>37940</v>
      </c>
      <c r="C9806" s="1" t="str">
        <f t="shared" si="1339"/>
        <v>21:0687</v>
      </c>
      <c r="D9806" s="1" t="str">
        <f t="shared" si="1344"/>
        <v>21:0207</v>
      </c>
      <c r="E9806" t="s">
        <v>37941</v>
      </c>
      <c r="F9806" t="s">
        <v>37942</v>
      </c>
      <c r="H9806">
        <v>47.055115499999999</v>
      </c>
      <c r="I9806">
        <v>-66.105325399999998</v>
      </c>
      <c r="J9806" s="1" t="str">
        <f t="shared" si="1345"/>
        <v>Fluid (stream)</v>
      </c>
      <c r="K9806" s="1" t="str">
        <f t="shared" si="1346"/>
        <v>Untreated Water</v>
      </c>
      <c r="O9806">
        <v>2.5000000000000001E-2</v>
      </c>
      <c r="P9806">
        <v>50</v>
      </c>
      <c r="Q9806">
        <v>5.9</v>
      </c>
    </row>
    <row r="9807" spans="1:17" hidden="1" x14ac:dyDescent="0.3">
      <c r="A9807" t="s">
        <v>37943</v>
      </c>
      <c r="B9807" t="s">
        <v>37944</v>
      </c>
      <c r="C9807" s="1" t="str">
        <f t="shared" si="1339"/>
        <v>21:0687</v>
      </c>
      <c r="D9807" s="1" t="str">
        <f t="shared" si="1344"/>
        <v>21:0207</v>
      </c>
      <c r="E9807" t="s">
        <v>37945</v>
      </c>
      <c r="F9807" t="s">
        <v>37946</v>
      </c>
      <c r="H9807">
        <v>47.040996999999997</v>
      </c>
      <c r="I9807">
        <v>-66.140845200000001</v>
      </c>
      <c r="J9807" s="1" t="str">
        <f t="shared" si="1345"/>
        <v>Fluid (stream)</v>
      </c>
      <c r="K9807" s="1" t="str">
        <f t="shared" si="1346"/>
        <v>Untreated Water</v>
      </c>
      <c r="O9807">
        <v>2.5000000000000001E-2</v>
      </c>
      <c r="P9807">
        <v>40</v>
      </c>
      <c r="Q9807">
        <v>6.2</v>
      </c>
    </row>
    <row r="9808" spans="1:17" hidden="1" x14ac:dyDescent="0.3">
      <c r="A9808" t="s">
        <v>37947</v>
      </c>
      <c r="B9808" t="s">
        <v>37948</v>
      </c>
      <c r="C9808" s="1" t="str">
        <f t="shared" si="1339"/>
        <v>21:0687</v>
      </c>
      <c r="D9808" s="1" t="str">
        <f t="shared" si="1344"/>
        <v>21:0207</v>
      </c>
      <c r="E9808" t="s">
        <v>37949</v>
      </c>
      <c r="F9808" t="s">
        <v>37950</v>
      </c>
      <c r="H9808">
        <v>47.083146399999997</v>
      </c>
      <c r="I9808">
        <v>-66.023818899999995</v>
      </c>
      <c r="J9808" s="1" t="str">
        <f t="shared" si="1345"/>
        <v>Fluid (stream)</v>
      </c>
      <c r="K9808" s="1" t="str">
        <f t="shared" si="1346"/>
        <v>Untreated Water</v>
      </c>
      <c r="O9808">
        <v>2.5000000000000001E-2</v>
      </c>
      <c r="P9808">
        <v>40</v>
      </c>
      <c r="Q9808">
        <v>6.3</v>
      </c>
    </row>
    <row r="9809" spans="1:17" hidden="1" x14ac:dyDescent="0.3">
      <c r="A9809" t="s">
        <v>37951</v>
      </c>
      <c r="B9809" t="s">
        <v>37952</v>
      </c>
      <c r="C9809" s="1" t="str">
        <f t="shared" si="1339"/>
        <v>21:0687</v>
      </c>
      <c r="D9809" s="1" t="str">
        <f t="shared" si="1344"/>
        <v>21:0207</v>
      </c>
      <c r="E9809" t="s">
        <v>37949</v>
      </c>
      <c r="F9809" t="s">
        <v>37953</v>
      </c>
      <c r="H9809">
        <v>47.083146399999997</v>
      </c>
      <c r="I9809">
        <v>-66.023818899999995</v>
      </c>
      <c r="J9809" s="1" t="str">
        <f t="shared" si="1345"/>
        <v>Fluid (stream)</v>
      </c>
      <c r="K9809" s="1" t="str">
        <f t="shared" si="1346"/>
        <v>Untreated Water</v>
      </c>
      <c r="O9809">
        <v>2.5000000000000001E-2</v>
      </c>
      <c r="P9809">
        <v>40</v>
      </c>
      <c r="Q9809">
        <v>6.3</v>
      </c>
    </row>
    <row r="9810" spans="1:17" hidden="1" x14ac:dyDescent="0.3">
      <c r="A9810" t="s">
        <v>37954</v>
      </c>
      <c r="B9810" t="s">
        <v>37955</v>
      </c>
      <c r="C9810" s="1" t="str">
        <f t="shared" si="1339"/>
        <v>21:0687</v>
      </c>
      <c r="D9810" s="1" t="str">
        <f t="shared" si="1344"/>
        <v>21:0207</v>
      </c>
      <c r="E9810" t="s">
        <v>37956</v>
      </c>
      <c r="F9810" t="s">
        <v>37957</v>
      </c>
      <c r="H9810">
        <v>47.087361399999999</v>
      </c>
      <c r="I9810">
        <v>-66.051412299999996</v>
      </c>
      <c r="J9810" s="1" t="str">
        <f t="shared" si="1345"/>
        <v>Fluid (stream)</v>
      </c>
      <c r="K9810" s="1" t="str">
        <f t="shared" si="1346"/>
        <v>Untreated Water</v>
      </c>
      <c r="O9810">
        <v>2.5000000000000001E-2</v>
      </c>
      <c r="P9810">
        <v>60</v>
      </c>
      <c r="Q9810">
        <v>6.4</v>
      </c>
    </row>
    <row r="9811" spans="1:17" hidden="1" x14ac:dyDescent="0.3">
      <c r="A9811" t="s">
        <v>37958</v>
      </c>
      <c r="B9811" t="s">
        <v>37959</v>
      </c>
      <c r="C9811" s="1" t="str">
        <f t="shared" si="1339"/>
        <v>21:0687</v>
      </c>
      <c r="D9811" s="1" t="str">
        <f t="shared" si="1344"/>
        <v>21:0207</v>
      </c>
      <c r="E9811" t="s">
        <v>37960</v>
      </c>
      <c r="F9811" t="s">
        <v>37961</v>
      </c>
      <c r="H9811">
        <v>47.081768099999998</v>
      </c>
      <c r="I9811">
        <v>-66.094513399999997</v>
      </c>
      <c r="J9811" s="1" t="str">
        <f t="shared" si="1345"/>
        <v>Fluid (stream)</v>
      </c>
      <c r="K9811" s="1" t="str">
        <f t="shared" si="1346"/>
        <v>Untreated Water</v>
      </c>
      <c r="O9811">
        <v>2.5000000000000001E-2</v>
      </c>
      <c r="P9811">
        <v>50</v>
      </c>
      <c r="Q9811">
        <v>6.6</v>
      </c>
    </row>
    <row r="9812" spans="1:17" hidden="1" x14ac:dyDescent="0.3">
      <c r="A9812" t="s">
        <v>37962</v>
      </c>
      <c r="B9812" t="s">
        <v>37963</v>
      </c>
      <c r="C9812" s="1" t="str">
        <f t="shared" si="1339"/>
        <v>21:0687</v>
      </c>
      <c r="D9812" s="1" t="str">
        <f t="shared" si="1344"/>
        <v>21:0207</v>
      </c>
      <c r="E9812" t="s">
        <v>37964</v>
      </c>
      <c r="F9812" t="s">
        <v>37965</v>
      </c>
      <c r="H9812">
        <v>47.095862500000003</v>
      </c>
      <c r="I9812">
        <v>-66.006900299999998</v>
      </c>
      <c r="J9812" s="1" t="str">
        <f t="shared" si="1345"/>
        <v>Fluid (stream)</v>
      </c>
      <c r="K9812" s="1" t="str">
        <f t="shared" si="1346"/>
        <v>Untreated Water</v>
      </c>
      <c r="O9812">
        <v>2.5000000000000001E-2</v>
      </c>
      <c r="P9812">
        <v>50</v>
      </c>
      <c r="Q9812">
        <v>5.3</v>
      </c>
    </row>
    <row r="9813" spans="1:17" hidden="1" x14ac:dyDescent="0.3">
      <c r="A9813" t="s">
        <v>37966</v>
      </c>
      <c r="B9813" t="s">
        <v>37967</v>
      </c>
      <c r="C9813" s="1" t="str">
        <f t="shared" si="1339"/>
        <v>21:0687</v>
      </c>
      <c r="D9813" s="1" t="str">
        <f t="shared" si="1344"/>
        <v>21:0207</v>
      </c>
      <c r="E9813" t="s">
        <v>37968</v>
      </c>
      <c r="F9813" t="s">
        <v>37969</v>
      </c>
      <c r="H9813">
        <v>47.1037356</v>
      </c>
      <c r="I9813">
        <v>-66.060669500000003</v>
      </c>
      <c r="J9813" s="1" t="str">
        <f t="shared" si="1345"/>
        <v>Fluid (stream)</v>
      </c>
      <c r="K9813" s="1" t="str">
        <f t="shared" si="1346"/>
        <v>Untreated Water</v>
      </c>
      <c r="O9813">
        <v>2.5000000000000001E-2</v>
      </c>
      <c r="P9813">
        <v>50</v>
      </c>
      <c r="Q9813">
        <v>5.8</v>
      </c>
    </row>
    <row r="9814" spans="1:17" hidden="1" x14ac:dyDescent="0.3">
      <c r="A9814" t="s">
        <v>37970</v>
      </c>
      <c r="B9814" t="s">
        <v>37971</v>
      </c>
      <c r="C9814" s="1" t="str">
        <f t="shared" si="1339"/>
        <v>21:0687</v>
      </c>
      <c r="D9814" s="1" t="str">
        <f t="shared" si="1344"/>
        <v>21:0207</v>
      </c>
      <c r="E9814" t="s">
        <v>37972</v>
      </c>
      <c r="F9814" t="s">
        <v>37973</v>
      </c>
      <c r="H9814">
        <v>47.102105199999997</v>
      </c>
      <c r="I9814">
        <v>-66.060258500000003</v>
      </c>
      <c r="J9814" s="1" t="str">
        <f t="shared" si="1345"/>
        <v>Fluid (stream)</v>
      </c>
      <c r="K9814" s="1" t="str">
        <f t="shared" si="1346"/>
        <v>Untreated Water</v>
      </c>
      <c r="O9814">
        <v>2.5000000000000001E-2</v>
      </c>
      <c r="P9814">
        <v>60</v>
      </c>
      <c r="Q9814">
        <v>6.7</v>
      </c>
    </row>
    <row r="9815" spans="1:17" hidden="1" x14ac:dyDescent="0.3">
      <c r="A9815" t="s">
        <v>37974</v>
      </c>
      <c r="B9815" t="s">
        <v>37975</v>
      </c>
      <c r="C9815" s="1" t="str">
        <f t="shared" si="1339"/>
        <v>21:0687</v>
      </c>
      <c r="D9815" s="1" t="str">
        <f t="shared" si="1344"/>
        <v>21:0207</v>
      </c>
      <c r="E9815" t="s">
        <v>37976</v>
      </c>
      <c r="F9815" t="s">
        <v>37977</v>
      </c>
      <c r="H9815">
        <v>47.102539499999999</v>
      </c>
      <c r="I9815">
        <v>-66.076867800000002</v>
      </c>
      <c r="J9815" s="1" t="str">
        <f t="shared" si="1345"/>
        <v>Fluid (stream)</v>
      </c>
      <c r="K9815" s="1" t="str">
        <f t="shared" si="1346"/>
        <v>Untreated Water</v>
      </c>
      <c r="O9815">
        <v>2.5000000000000001E-2</v>
      </c>
      <c r="P9815">
        <v>60</v>
      </c>
      <c r="Q9815">
        <v>6.2</v>
      </c>
    </row>
    <row r="9816" spans="1:17" hidden="1" x14ac:dyDescent="0.3">
      <c r="A9816" t="s">
        <v>37978</v>
      </c>
      <c r="B9816" t="s">
        <v>37979</v>
      </c>
      <c r="C9816" s="1" t="str">
        <f t="shared" si="1339"/>
        <v>21:0687</v>
      </c>
      <c r="D9816" s="1" t="str">
        <f t="shared" si="1344"/>
        <v>21:0207</v>
      </c>
      <c r="E9816" t="s">
        <v>37980</v>
      </c>
      <c r="F9816" t="s">
        <v>37981</v>
      </c>
      <c r="H9816">
        <v>47.098846000000002</v>
      </c>
      <c r="I9816">
        <v>-66.054955500000005</v>
      </c>
      <c r="J9816" s="1" t="str">
        <f t="shared" si="1345"/>
        <v>Fluid (stream)</v>
      </c>
      <c r="K9816" s="1" t="str">
        <f t="shared" si="1346"/>
        <v>Untreated Water</v>
      </c>
      <c r="O9816">
        <v>2.5000000000000001E-2</v>
      </c>
      <c r="P9816">
        <v>50</v>
      </c>
      <c r="Q9816">
        <v>6.6</v>
      </c>
    </row>
    <row r="9817" spans="1:17" hidden="1" x14ac:dyDescent="0.3">
      <c r="A9817" t="s">
        <v>37982</v>
      </c>
      <c r="B9817" t="s">
        <v>37983</v>
      </c>
      <c r="C9817" s="1" t="str">
        <f t="shared" si="1339"/>
        <v>21:0687</v>
      </c>
      <c r="D9817" s="1" t="str">
        <f t="shared" si="1344"/>
        <v>21:0207</v>
      </c>
      <c r="E9817" t="s">
        <v>37984</v>
      </c>
      <c r="F9817" t="s">
        <v>37985</v>
      </c>
      <c r="H9817">
        <v>47.096191300000001</v>
      </c>
      <c r="I9817">
        <v>-66.017082000000002</v>
      </c>
      <c r="J9817" s="1" t="str">
        <f t="shared" si="1345"/>
        <v>Fluid (stream)</v>
      </c>
      <c r="K9817" s="1" t="str">
        <f t="shared" si="1346"/>
        <v>Untreated Water</v>
      </c>
      <c r="O9817">
        <v>2.5000000000000001E-2</v>
      </c>
      <c r="P9817">
        <v>50</v>
      </c>
      <c r="Q9817">
        <v>5.8</v>
      </c>
    </row>
    <row r="9818" spans="1:17" hidden="1" x14ac:dyDescent="0.3">
      <c r="A9818" t="s">
        <v>37986</v>
      </c>
      <c r="B9818" t="s">
        <v>37987</v>
      </c>
      <c r="C9818" s="1" t="str">
        <f t="shared" si="1339"/>
        <v>21:0687</v>
      </c>
      <c r="D9818" s="1" t="str">
        <f t="shared" si="1344"/>
        <v>21:0207</v>
      </c>
      <c r="E9818" t="s">
        <v>37988</v>
      </c>
      <c r="F9818" t="s">
        <v>37989</v>
      </c>
      <c r="H9818">
        <v>47.095432199999998</v>
      </c>
      <c r="I9818">
        <v>-66.019377899999995</v>
      </c>
      <c r="J9818" s="1" t="str">
        <f t="shared" si="1345"/>
        <v>Fluid (stream)</v>
      </c>
      <c r="K9818" s="1" t="str">
        <f t="shared" si="1346"/>
        <v>Untreated Water</v>
      </c>
      <c r="O9818">
        <v>2.5000000000000001E-2</v>
      </c>
      <c r="P9818">
        <v>50</v>
      </c>
      <c r="Q9818">
        <v>5.6</v>
      </c>
    </row>
    <row r="9819" spans="1:17" hidden="1" x14ac:dyDescent="0.3">
      <c r="A9819" t="s">
        <v>37990</v>
      </c>
      <c r="B9819" t="s">
        <v>37991</v>
      </c>
      <c r="C9819" s="1" t="str">
        <f t="shared" si="1339"/>
        <v>21:0687</v>
      </c>
      <c r="D9819" s="1" t="str">
        <f t="shared" si="1344"/>
        <v>21:0207</v>
      </c>
      <c r="E9819" t="s">
        <v>37992</v>
      </c>
      <c r="F9819" t="s">
        <v>37993</v>
      </c>
      <c r="H9819">
        <v>47.106865900000003</v>
      </c>
      <c r="I9819">
        <v>-66.1416404</v>
      </c>
      <c r="J9819" s="1" t="str">
        <f t="shared" si="1345"/>
        <v>Fluid (stream)</v>
      </c>
      <c r="K9819" s="1" t="str">
        <f t="shared" si="1346"/>
        <v>Untreated Water</v>
      </c>
      <c r="O9819">
        <v>2.5000000000000001E-2</v>
      </c>
      <c r="P9819">
        <v>40</v>
      </c>
      <c r="Q9819">
        <v>6</v>
      </c>
    </row>
    <row r="9820" spans="1:17" hidden="1" x14ac:dyDescent="0.3">
      <c r="A9820" t="s">
        <v>37994</v>
      </c>
      <c r="B9820" t="s">
        <v>37995</v>
      </c>
      <c r="C9820" s="1" t="str">
        <f t="shared" si="1339"/>
        <v>21:0687</v>
      </c>
      <c r="D9820" s="1" t="str">
        <f t="shared" si="1344"/>
        <v>21:0207</v>
      </c>
      <c r="E9820" t="s">
        <v>37996</v>
      </c>
      <c r="F9820" t="s">
        <v>37997</v>
      </c>
      <c r="H9820">
        <v>47.087688300000003</v>
      </c>
      <c r="I9820">
        <v>-66.227272600000006</v>
      </c>
      <c r="J9820" s="1" t="str">
        <f t="shared" si="1345"/>
        <v>Fluid (stream)</v>
      </c>
      <c r="K9820" s="1" t="str">
        <f t="shared" si="1346"/>
        <v>Untreated Water</v>
      </c>
      <c r="O9820">
        <v>2.5000000000000001E-2</v>
      </c>
      <c r="P9820">
        <v>50</v>
      </c>
      <c r="Q9820">
        <v>6.5</v>
      </c>
    </row>
    <row r="9821" spans="1:17" hidden="1" x14ac:dyDescent="0.3">
      <c r="A9821" t="s">
        <v>37998</v>
      </c>
      <c r="B9821" t="s">
        <v>37999</v>
      </c>
      <c r="C9821" s="1" t="str">
        <f t="shared" si="1339"/>
        <v>21:0687</v>
      </c>
      <c r="D9821" s="1" t="str">
        <f t="shared" si="1344"/>
        <v>21:0207</v>
      </c>
      <c r="E9821" t="s">
        <v>38000</v>
      </c>
      <c r="F9821" t="s">
        <v>38001</v>
      </c>
      <c r="H9821">
        <v>47.092384199999998</v>
      </c>
      <c r="I9821">
        <v>-66.225341999999998</v>
      </c>
      <c r="J9821" s="1" t="str">
        <f t="shared" si="1345"/>
        <v>Fluid (stream)</v>
      </c>
      <c r="K9821" s="1" t="str">
        <f t="shared" si="1346"/>
        <v>Untreated Water</v>
      </c>
      <c r="O9821">
        <v>2.5000000000000001E-2</v>
      </c>
      <c r="P9821">
        <v>40</v>
      </c>
      <c r="Q9821">
        <v>6</v>
      </c>
    </row>
    <row r="9822" spans="1:17" hidden="1" x14ac:dyDescent="0.3">
      <c r="A9822" t="s">
        <v>38002</v>
      </c>
      <c r="B9822" t="s">
        <v>38003</v>
      </c>
      <c r="C9822" s="1" t="str">
        <f t="shared" si="1339"/>
        <v>21:0687</v>
      </c>
      <c r="D9822" s="1" t="str">
        <f t="shared" si="1344"/>
        <v>21:0207</v>
      </c>
      <c r="E9822" t="s">
        <v>38004</v>
      </c>
      <c r="F9822" t="s">
        <v>38005</v>
      </c>
      <c r="H9822">
        <v>47.100504899999997</v>
      </c>
      <c r="I9822">
        <v>-66.233288599999995</v>
      </c>
      <c r="J9822" s="1" t="str">
        <f t="shared" si="1345"/>
        <v>Fluid (stream)</v>
      </c>
      <c r="K9822" s="1" t="str">
        <f t="shared" si="1346"/>
        <v>Untreated Water</v>
      </c>
      <c r="O9822">
        <v>2.5000000000000001E-2</v>
      </c>
      <c r="P9822">
        <v>40</v>
      </c>
      <c r="Q9822">
        <v>6.4</v>
      </c>
    </row>
    <row r="9823" spans="1:17" hidden="1" x14ac:dyDescent="0.3">
      <c r="A9823" t="s">
        <v>38006</v>
      </c>
      <c r="B9823" t="s">
        <v>38007</v>
      </c>
      <c r="C9823" s="1" t="str">
        <f t="shared" si="1339"/>
        <v>21:0687</v>
      </c>
      <c r="D9823" s="1" t="str">
        <f>HYPERLINK("http://geochem.nrcan.gc.ca/cdogs/content/svy/svy_e.htm", "")</f>
        <v/>
      </c>
      <c r="G9823" s="1" t="str">
        <f>HYPERLINK("http://geochem.nrcan.gc.ca/cdogs/content/cr_/cr_00085_e.htm", "85")</f>
        <v>85</v>
      </c>
      <c r="J9823" t="s">
        <v>11453</v>
      </c>
      <c r="K9823" t="s">
        <v>11454</v>
      </c>
      <c r="O9823">
        <v>0.27</v>
      </c>
      <c r="P9823">
        <v>50</v>
      </c>
      <c r="Q9823">
        <v>7.5</v>
      </c>
    </row>
    <row r="9824" spans="1:17" hidden="1" x14ac:dyDescent="0.3">
      <c r="A9824" t="s">
        <v>38008</v>
      </c>
      <c r="B9824" t="s">
        <v>38009</v>
      </c>
      <c r="C9824" s="1" t="str">
        <f t="shared" si="1339"/>
        <v>21:0687</v>
      </c>
      <c r="D9824" s="1" t="str">
        <f t="shared" ref="D9824:D9832" si="1347">HYPERLINK("http://geochem.nrcan.gc.ca/cdogs/content/svy/svy210207_e.htm", "21:0207")</f>
        <v>21:0207</v>
      </c>
      <c r="E9824" t="s">
        <v>38010</v>
      </c>
      <c r="F9824" t="s">
        <v>38011</v>
      </c>
      <c r="H9824">
        <v>47.0992271</v>
      </c>
      <c r="I9824">
        <v>-66.239628100000004</v>
      </c>
      <c r="J9824" s="1" t="str">
        <f t="shared" ref="J9824:J9832" si="1348">HYPERLINK("http://geochem.nrcan.gc.ca/cdogs/content/kwd/kwd020018_e.htm", "Fluid (stream)")</f>
        <v>Fluid (stream)</v>
      </c>
      <c r="K9824" s="1" t="str">
        <f t="shared" ref="K9824:K9832" si="1349">HYPERLINK("http://geochem.nrcan.gc.ca/cdogs/content/kwd/kwd080007_e.htm", "Untreated Water")</f>
        <v>Untreated Water</v>
      </c>
      <c r="O9824">
        <v>2.5000000000000001E-2</v>
      </c>
      <c r="P9824">
        <v>40</v>
      </c>
      <c r="Q9824">
        <v>5.4</v>
      </c>
    </row>
    <row r="9825" spans="1:17" hidden="1" x14ac:dyDescent="0.3">
      <c r="A9825" t="s">
        <v>38012</v>
      </c>
      <c r="B9825" t="s">
        <v>38013</v>
      </c>
      <c r="C9825" s="1" t="str">
        <f t="shared" si="1339"/>
        <v>21:0687</v>
      </c>
      <c r="D9825" s="1" t="str">
        <f t="shared" si="1347"/>
        <v>21:0207</v>
      </c>
      <c r="E9825" t="s">
        <v>38014</v>
      </c>
      <c r="F9825" t="s">
        <v>38015</v>
      </c>
      <c r="H9825">
        <v>47.166824099999999</v>
      </c>
      <c r="I9825">
        <v>-66.183948299999997</v>
      </c>
      <c r="J9825" s="1" t="str">
        <f t="shared" si="1348"/>
        <v>Fluid (stream)</v>
      </c>
      <c r="K9825" s="1" t="str">
        <f t="shared" si="1349"/>
        <v>Untreated Water</v>
      </c>
      <c r="O9825">
        <v>2.5000000000000001E-2</v>
      </c>
      <c r="P9825">
        <v>30</v>
      </c>
      <c r="Q9825">
        <v>6</v>
      </c>
    </row>
    <row r="9826" spans="1:17" hidden="1" x14ac:dyDescent="0.3">
      <c r="A9826" t="s">
        <v>38016</v>
      </c>
      <c r="B9826" t="s">
        <v>38017</v>
      </c>
      <c r="C9826" s="1" t="str">
        <f t="shared" si="1339"/>
        <v>21:0687</v>
      </c>
      <c r="D9826" s="1" t="str">
        <f t="shared" si="1347"/>
        <v>21:0207</v>
      </c>
      <c r="E9826" t="s">
        <v>38018</v>
      </c>
      <c r="F9826" t="s">
        <v>38019</v>
      </c>
      <c r="H9826">
        <v>47.155640699999999</v>
      </c>
      <c r="I9826">
        <v>-66.166913699999995</v>
      </c>
      <c r="J9826" s="1" t="str">
        <f t="shared" si="1348"/>
        <v>Fluid (stream)</v>
      </c>
      <c r="K9826" s="1" t="str">
        <f t="shared" si="1349"/>
        <v>Untreated Water</v>
      </c>
      <c r="O9826">
        <v>2.5000000000000001E-2</v>
      </c>
      <c r="P9826">
        <v>30</v>
      </c>
      <c r="Q9826">
        <v>6.2</v>
      </c>
    </row>
    <row r="9827" spans="1:17" hidden="1" x14ac:dyDescent="0.3">
      <c r="A9827" t="s">
        <v>38020</v>
      </c>
      <c r="B9827" t="s">
        <v>38021</v>
      </c>
      <c r="C9827" s="1" t="str">
        <f t="shared" si="1339"/>
        <v>21:0687</v>
      </c>
      <c r="D9827" s="1" t="str">
        <f t="shared" si="1347"/>
        <v>21:0207</v>
      </c>
      <c r="E9827" t="s">
        <v>38022</v>
      </c>
      <c r="F9827" t="s">
        <v>38023</v>
      </c>
      <c r="H9827">
        <v>47.153322699999997</v>
      </c>
      <c r="I9827">
        <v>-66.166707200000005</v>
      </c>
      <c r="J9827" s="1" t="str">
        <f t="shared" si="1348"/>
        <v>Fluid (stream)</v>
      </c>
      <c r="K9827" s="1" t="str">
        <f t="shared" si="1349"/>
        <v>Untreated Water</v>
      </c>
      <c r="O9827">
        <v>0.25</v>
      </c>
      <c r="P9827">
        <v>40</v>
      </c>
      <c r="Q9827">
        <v>6.5</v>
      </c>
    </row>
    <row r="9828" spans="1:17" hidden="1" x14ac:dyDescent="0.3">
      <c r="A9828" t="s">
        <v>38024</v>
      </c>
      <c r="B9828" t="s">
        <v>38025</v>
      </c>
      <c r="C9828" s="1" t="str">
        <f t="shared" ref="C9828:C9891" si="1350">HYPERLINK("http://geochem.nrcan.gc.ca/cdogs/content/bdl/bdl210687_e.htm", "21:0687")</f>
        <v>21:0687</v>
      </c>
      <c r="D9828" s="1" t="str">
        <f t="shared" si="1347"/>
        <v>21:0207</v>
      </c>
      <c r="E9828" t="s">
        <v>38026</v>
      </c>
      <c r="F9828" t="s">
        <v>38027</v>
      </c>
      <c r="H9828">
        <v>47.148766999999999</v>
      </c>
      <c r="I9828">
        <v>-66.181209499999994</v>
      </c>
      <c r="J9828" s="1" t="str">
        <f t="shared" si="1348"/>
        <v>Fluid (stream)</v>
      </c>
      <c r="K9828" s="1" t="str">
        <f t="shared" si="1349"/>
        <v>Untreated Water</v>
      </c>
      <c r="O9828">
        <v>2.5000000000000001E-2</v>
      </c>
      <c r="P9828">
        <v>30</v>
      </c>
      <c r="Q9828">
        <v>6.6</v>
      </c>
    </row>
    <row r="9829" spans="1:17" hidden="1" x14ac:dyDescent="0.3">
      <c r="A9829" t="s">
        <v>38028</v>
      </c>
      <c r="B9829" t="s">
        <v>38029</v>
      </c>
      <c r="C9829" s="1" t="str">
        <f t="shared" si="1350"/>
        <v>21:0687</v>
      </c>
      <c r="D9829" s="1" t="str">
        <f t="shared" si="1347"/>
        <v>21:0207</v>
      </c>
      <c r="E9829" t="s">
        <v>38030</v>
      </c>
      <c r="F9829" t="s">
        <v>38031</v>
      </c>
      <c r="H9829">
        <v>47.151497399999997</v>
      </c>
      <c r="I9829">
        <v>-66.186843100000004</v>
      </c>
      <c r="J9829" s="1" t="str">
        <f t="shared" si="1348"/>
        <v>Fluid (stream)</v>
      </c>
      <c r="K9829" s="1" t="str">
        <f t="shared" si="1349"/>
        <v>Untreated Water</v>
      </c>
      <c r="O9829">
        <v>2.5000000000000001E-2</v>
      </c>
      <c r="P9829">
        <v>50</v>
      </c>
      <c r="Q9829">
        <v>6.7</v>
      </c>
    </row>
    <row r="9830" spans="1:17" hidden="1" x14ac:dyDescent="0.3">
      <c r="A9830" t="s">
        <v>38032</v>
      </c>
      <c r="B9830" t="s">
        <v>38033</v>
      </c>
      <c r="C9830" s="1" t="str">
        <f t="shared" si="1350"/>
        <v>21:0687</v>
      </c>
      <c r="D9830" s="1" t="str">
        <f t="shared" si="1347"/>
        <v>21:0207</v>
      </c>
      <c r="E9830" t="s">
        <v>38034</v>
      </c>
      <c r="F9830" t="s">
        <v>38035</v>
      </c>
      <c r="H9830">
        <v>47.1277951</v>
      </c>
      <c r="I9830">
        <v>-66.167576600000004</v>
      </c>
      <c r="J9830" s="1" t="str">
        <f t="shared" si="1348"/>
        <v>Fluid (stream)</v>
      </c>
      <c r="K9830" s="1" t="str">
        <f t="shared" si="1349"/>
        <v>Untreated Water</v>
      </c>
      <c r="O9830">
        <v>2.5000000000000001E-2</v>
      </c>
      <c r="P9830">
        <v>40</v>
      </c>
      <c r="Q9830">
        <v>6.5</v>
      </c>
    </row>
    <row r="9831" spans="1:17" hidden="1" x14ac:dyDescent="0.3">
      <c r="A9831" t="s">
        <v>38036</v>
      </c>
      <c r="B9831" t="s">
        <v>38037</v>
      </c>
      <c r="C9831" s="1" t="str">
        <f t="shared" si="1350"/>
        <v>21:0687</v>
      </c>
      <c r="D9831" s="1" t="str">
        <f t="shared" si="1347"/>
        <v>21:0207</v>
      </c>
      <c r="E9831" t="s">
        <v>38038</v>
      </c>
      <c r="F9831" t="s">
        <v>38039</v>
      </c>
      <c r="H9831">
        <v>47.084461099999999</v>
      </c>
      <c r="I9831">
        <v>-66.194910100000001</v>
      </c>
      <c r="J9831" s="1" t="str">
        <f t="shared" si="1348"/>
        <v>Fluid (stream)</v>
      </c>
      <c r="K9831" s="1" t="str">
        <f t="shared" si="1349"/>
        <v>Untreated Water</v>
      </c>
      <c r="O9831">
        <v>2.5000000000000001E-2</v>
      </c>
      <c r="P9831">
        <v>40</v>
      </c>
      <c r="Q9831">
        <v>6.5</v>
      </c>
    </row>
    <row r="9832" spans="1:17" hidden="1" x14ac:dyDescent="0.3">
      <c r="A9832" t="s">
        <v>38040</v>
      </c>
      <c r="B9832" t="s">
        <v>38041</v>
      </c>
      <c r="C9832" s="1" t="str">
        <f t="shared" si="1350"/>
        <v>21:0687</v>
      </c>
      <c r="D9832" s="1" t="str">
        <f t="shared" si="1347"/>
        <v>21:0207</v>
      </c>
      <c r="E9832" t="s">
        <v>38042</v>
      </c>
      <c r="F9832" t="s">
        <v>38043</v>
      </c>
      <c r="H9832">
        <v>47.069045299999999</v>
      </c>
      <c r="I9832">
        <v>-66.201172700000001</v>
      </c>
      <c r="J9832" s="1" t="str">
        <f t="shared" si="1348"/>
        <v>Fluid (stream)</v>
      </c>
      <c r="K9832" s="1" t="str">
        <f t="shared" si="1349"/>
        <v>Untreated Water</v>
      </c>
      <c r="O9832">
        <v>2.5000000000000001E-2</v>
      </c>
      <c r="P9832">
        <v>40</v>
      </c>
      <c r="Q9832">
        <v>6.5</v>
      </c>
    </row>
    <row r="9833" spans="1:17" hidden="1" x14ac:dyDescent="0.3">
      <c r="A9833" t="s">
        <v>38044</v>
      </c>
      <c r="B9833" t="s">
        <v>38045</v>
      </c>
      <c r="C9833" s="1" t="str">
        <f t="shared" si="1350"/>
        <v>21:0687</v>
      </c>
      <c r="D9833" s="1" t="str">
        <f>HYPERLINK("http://geochem.nrcan.gc.ca/cdogs/content/svy/svy_e.htm", "")</f>
        <v/>
      </c>
      <c r="G9833" s="1" t="str">
        <f>HYPERLINK("http://geochem.nrcan.gc.ca/cdogs/content/cr_/cr_00084_e.htm", "84")</f>
        <v>84</v>
      </c>
      <c r="J9833" t="s">
        <v>11453</v>
      </c>
      <c r="K9833" t="s">
        <v>11454</v>
      </c>
      <c r="O9833">
        <v>0.21</v>
      </c>
      <c r="P9833">
        <v>50</v>
      </c>
      <c r="Q9833">
        <v>7.2</v>
      </c>
    </row>
    <row r="9834" spans="1:17" hidden="1" x14ac:dyDescent="0.3">
      <c r="A9834" t="s">
        <v>38046</v>
      </c>
      <c r="B9834" t="s">
        <v>38047</v>
      </c>
      <c r="C9834" s="1" t="str">
        <f t="shared" si="1350"/>
        <v>21:0687</v>
      </c>
      <c r="D9834" s="1" t="str">
        <f t="shared" ref="D9834:D9843" si="1351">HYPERLINK("http://geochem.nrcan.gc.ca/cdogs/content/svy/svy210207_e.htm", "21:0207")</f>
        <v>21:0207</v>
      </c>
      <c r="E9834" t="s">
        <v>38048</v>
      </c>
      <c r="F9834" t="s">
        <v>38049</v>
      </c>
      <c r="H9834">
        <v>47.0689481</v>
      </c>
      <c r="I9834">
        <v>-66.2027188</v>
      </c>
      <c r="J9834" s="1" t="str">
        <f t="shared" ref="J9834:J9848" si="1352">HYPERLINK("http://geochem.nrcan.gc.ca/cdogs/content/kwd/kwd020018_e.htm", "Fluid (stream)")</f>
        <v>Fluid (stream)</v>
      </c>
      <c r="K9834" s="1" t="str">
        <f t="shared" ref="K9834:K9848" si="1353">HYPERLINK("http://geochem.nrcan.gc.ca/cdogs/content/kwd/kwd080007_e.htm", "Untreated Water")</f>
        <v>Untreated Water</v>
      </c>
      <c r="O9834">
        <v>2.5000000000000001E-2</v>
      </c>
      <c r="P9834">
        <v>40</v>
      </c>
      <c r="Q9834">
        <v>7.1</v>
      </c>
    </row>
    <row r="9835" spans="1:17" hidden="1" x14ac:dyDescent="0.3">
      <c r="A9835" t="s">
        <v>38050</v>
      </c>
      <c r="B9835" t="s">
        <v>38051</v>
      </c>
      <c r="C9835" s="1" t="str">
        <f t="shared" si="1350"/>
        <v>21:0687</v>
      </c>
      <c r="D9835" s="1" t="str">
        <f t="shared" si="1351"/>
        <v>21:0207</v>
      </c>
      <c r="E9835" t="s">
        <v>38052</v>
      </c>
      <c r="F9835" t="s">
        <v>38053</v>
      </c>
      <c r="H9835">
        <v>47.064016100000003</v>
      </c>
      <c r="I9835">
        <v>-66.199394699999999</v>
      </c>
      <c r="J9835" s="1" t="str">
        <f t="shared" si="1352"/>
        <v>Fluid (stream)</v>
      </c>
      <c r="K9835" s="1" t="str">
        <f t="shared" si="1353"/>
        <v>Untreated Water</v>
      </c>
      <c r="O9835">
        <v>2.5000000000000001E-2</v>
      </c>
      <c r="P9835">
        <v>40</v>
      </c>
      <c r="Q9835">
        <v>7</v>
      </c>
    </row>
    <row r="9836" spans="1:17" hidden="1" x14ac:dyDescent="0.3">
      <c r="A9836" t="s">
        <v>38054</v>
      </c>
      <c r="B9836" t="s">
        <v>38055</v>
      </c>
      <c r="C9836" s="1" t="str">
        <f t="shared" si="1350"/>
        <v>21:0687</v>
      </c>
      <c r="D9836" s="1" t="str">
        <f t="shared" si="1351"/>
        <v>21:0207</v>
      </c>
      <c r="E9836" t="s">
        <v>38056</v>
      </c>
      <c r="F9836" t="s">
        <v>38057</v>
      </c>
      <c r="H9836">
        <v>47.067194000000001</v>
      </c>
      <c r="I9836">
        <v>-66.114641800000001</v>
      </c>
      <c r="J9836" s="1" t="str">
        <f t="shared" si="1352"/>
        <v>Fluid (stream)</v>
      </c>
      <c r="K9836" s="1" t="str">
        <f t="shared" si="1353"/>
        <v>Untreated Water</v>
      </c>
      <c r="O9836">
        <v>2.5000000000000001E-2</v>
      </c>
      <c r="P9836">
        <v>40</v>
      </c>
      <c r="Q9836">
        <v>6.5</v>
      </c>
    </row>
    <row r="9837" spans="1:17" hidden="1" x14ac:dyDescent="0.3">
      <c r="A9837" t="s">
        <v>38058</v>
      </c>
      <c r="B9837" t="s">
        <v>38059</v>
      </c>
      <c r="C9837" s="1" t="str">
        <f t="shared" si="1350"/>
        <v>21:0687</v>
      </c>
      <c r="D9837" s="1" t="str">
        <f t="shared" si="1351"/>
        <v>21:0207</v>
      </c>
      <c r="E9837" t="s">
        <v>38056</v>
      </c>
      <c r="F9837" t="s">
        <v>38060</v>
      </c>
      <c r="H9837">
        <v>47.067194000000001</v>
      </c>
      <c r="I9837">
        <v>-66.114641800000001</v>
      </c>
      <c r="J9837" s="1" t="str">
        <f t="shared" si="1352"/>
        <v>Fluid (stream)</v>
      </c>
      <c r="K9837" s="1" t="str">
        <f t="shared" si="1353"/>
        <v>Untreated Water</v>
      </c>
      <c r="O9837">
        <v>2.5000000000000001E-2</v>
      </c>
      <c r="P9837">
        <v>50</v>
      </c>
      <c r="Q9837">
        <v>6.4</v>
      </c>
    </row>
    <row r="9838" spans="1:17" hidden="1" x14ac:dyDescent="0.3">
      <c r="A9838" t="s">
        <v>38061</v>
      </c>
      <c r="B9838" t="s">
        <v>38062</v>
      </c>
      <c r="C9838" s="1" t="str">
        <f t="shared" si="1350"/>
        <v>21:0687</v>
      </c>
      <c r="D9838" s="1" t="str">
        <f t="shared" si="1351"/>
        <v>21:0207</v>
      </c>
      <c r="E9838" t="s">
        <v>38063</v>
      </c>
      <c r="F9838" t="s">
        <v>38064</v>
      </c>
      <c r="H9838">
        <v>47.072933900000002</v>
      </c>
      <c r="I9838">
        <v>-66.136791400000007</v>
      </c>
      <c r="J9838" s="1" t="str">
        <f t="shared" si="1352"/>
        <v>Fluid (stream)</v>
      </c>
      <c r="K9838" s="1" t="str">
        <f t="shared" si="1353"/>
        <v>Untreated Water</v>
      </c>
      <c r="O9838">
        <v>2.5000000000000001E-2</v>
      </c>
      <c r="P9838">
        <v>40</v>
      </c>
      <c r="Q9838">
        <v>6.2</v>
      </c>
    </row>
    <row r="9839" spans="1:17" hidden="1" x14ac:dyDescent="0.3">
      <c r="A9839" t="s">
        <v>38065</v>
      </c>
      <c r="B9839" t="s">
        <v>38066</v>
      </c>
      <c r="C9839" s="1" t="str">
        <f t="shared" si="1350"/>
        <v>21:0687</v>
      </c>
      <c r="D9839" s="1" t="str">
        <f t="shared" si="1351"/>
        <v>21:0207</v>
      </c>
      <c r="E9839" t="s">
        <v>38067</v>
      </c>
      <c r="F9839" t="s">
        <v>38068</v>
      </c>
      <c r="H9839">
        <v>47.074708899999997</v>
      </c>
      <c r="I9839">
        <v>-66.140477000000004</v>
      </c>
      <c r="J9839" s="1" t="str">
        <f t="shared" si="1352"/>
        <v>Fluid (stream)</v>
      </c>
      <c r="K9839" s="1" t="str">
        <f t="shared" si="1353"/>
        <v>Untreated Water</v>
      </c>
      <c r="O9839">
        <v>2.5000000000000001E-2</v>
      </c>
      <c r="P9839">
        <v>60</v>
      </c>
      <c r="Q9839">
        <v>6.3</v>
      </c>
    </row>
    <row r="9840" spans="1:17" hidden="1" x14ac:dyDescent="0.3">
      <c r="A9840" t="s">
        <v>38069</v>
      </c>
      <c r="B9840" t="s">
        <v>38070</v>
      </c>
      <c r="C9840" s="1" t="str">
        <f t="shared" si="1350"/>
        <v>21:0687</v>
      </c>
      <c r="D9840" s="1" t="str">
        <f t="shared" si="1351"/>
        <v>21:0207</v>
      </c>
      <c r="E9840" t="s">
        <v>38071</v>
      </c>
      <c r="F9840" t="s">
        <v>38072</v>
      </c>
      <c r="H9840">
        <v>47.091554700000003</v>
      </c>
      <c r="I9840">
        <v>-66.140431199999995</v>
      </c>
      <c r="J9840" s="1" t="str">
        <f t="shared" si="1352"/>
        <v>Fluid (stream)</v>
      </c>
      <c r="K9840" s="1" t="str">
        <f t="shared" si="1353"/>
        <v>Untreated Water</v>
      </c>
      <c r="O9840">
        <v>2.5000000000000001E-2</v>
      </c>
      <c r="P9840">
        <v>50</v>
      </c>
      <c r="Q9840">
        <v>6.5</v>
      </c>
    </row>
    <row r="9841" spans="1:17" hidden="1" x14ac:dyDescent="0.3">
      <c r="A9841" t="s">
        <v>38073</v>
      </c>
      <c r="B9841" t="s">
        <v>38074</v>
      </c>
      <c r="C9841" s="1" t="str">
        <f t="shared" si="1350"/>
        <v>21:0687</v>
      </c>
      <c r="D9841" s="1" t="str">
        <f t="shared" si="1351"/>
        <v>21:0207</v>
      </c>
      <c r="E9841" t="s">
        <v>38075</v>
      </c>
      <c r="F9841" t="s">
        <v>38076</v>
      </c>
      <c r="H9841">
        <v>47.092565</v>
      </c>
      <c r="I9841">
        <v>-66.139085699999995</v>
      </c>
      <c r="J9841" s="1" t="str">
        <f t="shared" si="1352"/>
        <v>Fluid (stream)</v>
      </c>
      <c r="K9841" s="1" t="str">
        <f t="shared" si="1353"/>
        <v>Untreated Water</v>
      </c>
      <c r="O9841">
        <v>2.5000000000000001E-2</v>
      </c>
      <c r="P9841">
        <v>40</v>
      </c>
      <c r="Q9841">
        <v>6.6</v>
      </c>
    </row>
    <row r="9842" spans="1:17" hidden="1" x14ac:dyDescent="0.3">
      <c r="A9842" t="s">
        <v>38077</v>
      </c>
      <c r="B9842" t="s">
        <v>38078</v>
      </c>
      <c r="C9842" s="1" t="str">
        <f t="shared" si="1350"/>
        <v>21:0687</v>
      </c>
      <c r="D9842" s="1" t="str">
        <f t="shared" si="1351"/>
        <v>21:0207</v>
      </c>
      <c r="E9842" t="s">
        <v>38079</v>
      </c>
      <c r="F9842" t="s">
        <v>38080</v>
      </c>
      <c r="H9842">
        <v>47.096767999999997</v>
      </c>
      <c r="I9842">
        <v>-66.161145500000003</v>
      </c>
      <c r="J9842" s="1" t="str">
        <f t="shared" si="1352"/>
        <v>Fluid (stream)</v>
      </c>
      <c r="K9842" s="1" t="str">
        <f t="shared" si="1353"/>
        <v>Untreated Water</v>
      </c>
      <c r="O9842">
        <v>2.5000000000000001E-2</v>
      </c>
      <c r="P9842">
        <v>40</v>
      </c>
      <c r="Q9842">
        <v>6.6</v>
      </c>
    </row>
    <row r="9843" spans="1:17" hidden="1" x14ac:dyDescent="0.3">
      <c r="A9843" t="s">
        <v>38081</v>
      </c>
      <c r="B9843" t="s">
        <v>38082</v>
      </c>
      <c r="C9843" s="1" t="str">
        <f t="shared" si="1350"/>
        <v>21:0687</v>
      </c>
      <c r="D9843" s="1" t="str">
        <f t="shared" si="1351"/>
        <v>21:0207</v>
      </c>
      <c r="E9843" t="s">
        <v>38083</v>
      </c>
      <c r="F9843" t="s">
        <v>38084</v>
      </c>
      <c r="H9843">
        <v>47.095187899999999</v>
      </c>
      <c r="I9843">
        <v>-66.161664400000006</v>
      </c>
      <c r="J9843" s="1" t="str">
        <f t="shared" si="1352"/>
        <v>Fluid (stream)</v>
      </c>
      <c r="K9843" s="1" t="str">
        <f t="shared" si="1353"/>
        <v>Untreated Water</v>
      </c>
      <c r="O9843">
        <v>2.5000000000000001E-2</v>
      </c>
      <c r="P9843">
        <v>50</v>
      </c>
      <c r="Q9843">
        <v>6.6</v>
      </c>
    </row>
    <row r="9844" spans="1:17" hidden="1" x14ac:dyDescent="0.3">
      <c r="A9844" t="s">
        <v>38085</v>
      </c>
      <c r="B9844" t="s">
        <v>38086</v>
      </c>
      <c r="C9844" s="1" t="str">
        <f t="shared" si="1350"/>
        <v>21:0687</v>
      </c>
      <c r="D9844" s="1" t="str">
        <f>HYPERLINK("http://geochem.nrcan.gc.ca/cdogs/content/svy/svy210208_e.htm", "21:0208")</f>
        <v>21:0208</v>
      </c>
      <c r="E9844" t="s">
        <v>38087</v>
      </c>
      <c r="F9844" t="s">
        <v>38088</v>
      </c>
      <c r="H9844">
        <v>47.317835799999997</v>
      </c>
      <c r="I9844">
        <v>-66.035411600000003</v>
      </c>
      <c r="J9844" s="1" t="str">
        <f t="shared" si="1352"/>
        <v>Fluid (stream)</v>
      </c>
      <c r="K9844" s="1" t="str">
        <f t="shared" si="1353"/>
        <v>Untreated Water</v>
      </c>
      <c r="O9844">
        <v>2.5000000000000001E-2</v>
      </c>
      <c r="P9844">
        <v>50</v>
      </c>
      <c r="Q9844">
        <v>6.8</v>
      </c>
    </row>
    <row r="9845" spans="1:17" hidden="1" x14ac:dyDescent="0.3">
      <c r="A9845" t="s">
        <v>38089</v>
      </c>
      <c r="B9845" t="s">
        <v>38090</v>
      </c>
      <c r="C9845" s="1" t="str">
        <f t="shared" si="1350"/>
        <v>21:0687</v>
      </c>
      <c r="D9845" s="1" t="str">
        <f>HYPERLINK("http://geochem.nrcan.gc.ca/cdogs/content/svy/svy210208_e.htm", "21:0208")</f>
        <v>21:0208</v>
      </c>
      <c r="E9845" t="s">
        <v>38091</v>
      </c>
      <c r="F9845" t="s">
        <v>38092</v>
      </c>
      <c r="H9845">
        <v>47.311222399999998</v>
      </c>
      <c r="I9845">
        <v>-66.024693400000004</v>
      </c>
      <c r="J9845" s="1" t="str">
        <f t="shared" si="1352"/>
        <v>Fluid (stream)</v>
      </c>
      <c r="K9845" s="1" t="str">
        <f t="shared" si="1353"/>
        <v>Untreated Water</v>
      </c>
      <c r="O9845">
        <v>2.5000000000000001E-2</v>
      </c>
      <c r="P9845">
        <v>50</v>
      </c>
      <c r="Q9845">
        <v>7</v>
      </c>
    </row>
    <row r="9846" spans="1:17" hidden="1" x14ac:dyDescent="0.3">
      <c r="A9846" t="s">
        <v>38093</v>
      </c>
      <c r="B9846" t="s">
        <v>38094</v>
      </c>
      <c r="C9846" s="1" t="str">
        <f t="shared" si="1350"/>
        <v>21:0687</v>
      </c>
      <c r="D9846" s="1" t="str">
        <f>HYPERLINK("http://geochem.nrcan.gc.ca/cdogs/content/svy/svy210208_e.htm", "21:0208")</f>
        <v>21:0208</v>
      </c>
      <c r="E9846" t="s">
        <v>38095</v>
      </c>
      <c r="F9846" t="s">
        <v>38096</v>
      </c>
      <c r="H9846">
        <v>47.306473400000002</v>
      </c>
      <c r="I9846">
        <v>-66.0199456</v>
      </c>
      <c r="J9846" s="1" t="str">
        <f t="shared" si="1352"/>
        <v>Fluid (stream)</v>
      </c>
      <c r="K9846" s="1" t="str">
        <f t="shared" si="1353"/>
        <v>Untreated Water</v>
      </c>
      <c r="O9846">
        <v>2.5000000000000001E-2</v>
      </c>
      <c r="P9846">
        <v>50</v>
      </c>
      <c r="Q9846">
        <v>5.9</v>
      </c>
    </row>
    <row r="9847" spans="1:17" hidden="1" x14ac:dyDescent="0.3">
      <c r="A9847" t="s">
        <v>38097</v>
      </c>
      <c r="B9847" t="s">
        <v>38098</v>
      </c>
      <c r="C9847" s="1" t="str">
        <f t="shared" si="1350"/>
        <v>21:0687</v>
      </c>
      <c r="D9847" s="1" t="str">
        <f>HYPERLINK("http://geochem.nrcan.gc.ca/cdogs/content/svy/svy210208_e.htm", "21:0208")</f>
        <v>21:0208</v>
      </c>
      <c r="E9847" t="s">
        <v>38099</v>
      </c>
      <c r="F9847" t="s">
        <v>38100</v>
      </c>
      <c r="H9847">
        <v>47.305528500000001</v>
      </c>
      <c r="I9847">
        <v>-66.013727399999993</v>
      </c>
      <c r="J9847" s="1" t="str">
        <f t="shared" si="1352"/>
        <v>Fluid (stream)</v>
      </c>
      <c r="K9847" s="1" t="str">
        <f t="shared" si="1353"/>
        <v>Untreated Water</v>
      </c>
      <c r="O9847">
        <v>2.5000000000000001E-2</v>
      </c>
      <c r="P9847">
        <v>50</v>
      </c>
      <c r="Q9847">
        <v>6.4</v>
      </c>
    </row>
    <row r="9848" spans="1:17" hidden="1" x14ac:dyDescent="0.3">
      <c r="A9848" t="s">
        <v>38101</v>
      </c>
      <c r="B9848" t="s">
        <v>38102</v>
      </c>
      <c r="C9848" s="1" t="str">
        <f t="shared" si="1350"/>
        <v>21:0687</v>
      </c>
      <c r="D9848" s="1" t="str">
        <f>HYPERLINK("http://geochem.nrcan.gc.ca/cdogs/content/svy/svy210208_e.htm", "21:0208")</f>
        <v>21:0208</v>
      </c>
      <c r="E9848" t="s">
        <v>38103</v>
      </c>
      <c r="F9848" t="s">
        <v>38104</v>
      </c>
      <c r="H9848">
        <v>47.295406700000001</v>
      </c>
      <c r="I9848">
        <v>-66.062183700000006</v>
      </c>
      <c r="J9848" s="1" t="str">
        <f t="shared" si="1352"/>
        <v>Fluid (stream)</v>
      </c>
      <c r="K9848" s="1" t="str">
        <f t="shared" si="1353"/>
        <v>Untreated Water</v>
      </c>
      <c r="O9848">
        <v>2.5000000000000001E-2</v>
      </c>
      <c r="P9848">
        <v>50</v>
      </c>
      <c r="Q9848">
        <v>6.4</v>
      </c>
    </row>
    <row r="9849" spans="1:17" hidden="1" x14ac:dyDescent="0.3">
      <c r="A9849" t="s">
        <v>38105</v>
      </c>
      <c r="B9849" t="s">
        <v>38106</v>
      </c>
      <c r="C9849" s="1" t="str">
        <f t="shared" si="1350"/>
        <v>21:0687</v>
      </c>
      <c r="D9849" s="1" t="str">
        <f>HYPERLINK("http://geochem.nrcan.gc.ca/cdogs/content/svy/svy_e.htm", "")</f>
        <v/>
      </c>
      <c r="G9849" s="1" t="str">
        <f>HYPERLINK("http://geochem.nrcan.gc.ca/cdogs/content/cr_/cr_00084_e.htm", "84")</f>
        <v>84</v>
      </c>
      <c r="J9849" t="s">
        <v>11453</v>
      </c>
      <c r="K9849" t="s">
        <v>11454</v>
      </c>
      <c r="O9849">
        <v>0.24</v>
      </c>
      <c r="P9849">
        <v>60</v>
      </c>
      <c r="Q9849">
        <v>6.7</v>
      </c>
    </row>
    <row r="9850" spans="1:17" hidden="1" x14ac:dyDescent="0.3">
      <c r="A9850" t="s">
        <v>38107</v>
      </c>
      <c r="B9850" t="s">
        <v>38108</v>
      </c>
      <c r="C9850" s="1" t="str">
        <f t="shared" si="1350"/>
        <v>21:0687</v>
      </c>
      <c r="D9850" s="1" t="str">
        <f t="shared" ref="D9850:D9877" si="1354">HYPERLINK("http://geochem.nrcan.gc.ca/cdogs/content/svy/svy210208_e.htm", "21:0208")</f>
        <v>21:0208</v>
      </c>
      <c r="E9850" t="s">
        <v>38109</v>
      </c>
      <c r="F9850" t="s">
        <v>38110</v>
      </c>
      <c r="H9850">
        <v>47.302874099999997</v>
      </c>
      <c r="I9850">
        <v>-66.068080300000005</v>
      </c>
      <c r="J9850" s="1" t="str">
        <f t="shared" ref="J9850:J9877" si="1355">HYPERLINK("http://geochem.nrcan.gc.ca/cdogs/content/kwd/kwd020018_e.htm", "Fluid (stream)")</f>
        <v>Fluid (stream)</v>
      </c>
      <c r="K9850" s="1" t="str">
        <f t="shared" ref="K9850:K9877" si="1356">HYPERLINK("http://geochem.nrcan.gc.ca/cdogs/content/kwd/kwd080007_e.htm", "Untreated Water")</f>
        <v>Untreated Water</v>
      </c>
      <c r="O9850">
        <v>2.5000000000000001E-2</v>
      </c>
      <c r="P9850">
        <v>50</v>
      </c>
      <c r="Q9850">
        <v>6.7</v>
      </c>
    </row>
    <row r="9851" spans="1:17" hidden="1" x14ac:dyDescent="0.3">
      <c r="A9851" t="s">
        <v>38111</v>
      </c>
      <c r="B9851" t="s">
        <v>38112</v>
      </c>
      <c r="C9851" s="1" t="str">
        <f t="shared" si="1350"/>
        <v>21:0687</v>
      </c>
      <c r="D9851" s="1" t="str">
        <f t="shared" si="1354"/>
        <v>21:0208</v>
      </c>
      <c r="E9851" t="s">
        <v>38113</v>
      </c>
      <c r="F9851" t="s">
        <v>38114</v>
      </c>
      <c r="H9851">
        <v>47.302195099999999</v>
      </c>
      <c r="I9851">
        <v>-66.062653900000001</v>
      </c>
      <c r="J9851" s="1" t="str">
        <f t="shared" si="1355"/>
        <v>Fluid (stream)</v>
      </c>
      <c r="K9851" s="1" t="str">
        <f t="shared" si="1356"/>
        <v>Untreated Water</v>
      </c>
      <c r="O9851">
        <v>2.5000000000000001E-2</v>
      </c>
      <c r="P9851">
        <v>50</v>
      </c>
      <c r="Q9851">
        <v>6.5</v>
      </c>
    </row>
    <row r="9852" spans="1:17" hidden="1" x14ac:dyDescent="0.3">
      <c r="A9852" t="s">
        <v>38115</v>
      </c>
      <c r="B9852" t="s">
        <v>38116</v>
      </c>
      <c r="C9852" s="1" t="str">
        <f t="shared" si="1350"/>
        <v>21:0687</v>
      </c>
      <c r="D9852" s="1" t="str">
        <f t="shared" si="1354"/>
        <v>21:0208</v>
      </c>
      <c r="E9852" t="s">
        <v>38117</v>
      </c>
      <c r="F9852" t="s">
        <v>38118</v>
      </c>
      <c r="H9852">
        <v>47.292564900000002</v>
      </c>
      <c r="I9852">
        <v>-66.058756599999995</v>
      </c>
      <c r="J9852" s="1" t="str">
        <f t="shared" si="1355"/>
        <v>Fluid (stream)</v>
      </c>
      <c r="K9852" s="1" t="str">
        <f t="shared" si="1356"/>
        <v>Untreated Water</v>
      </c>
      <c r="O9852">
        <v>2.5000000000000001E-2</v>
      </c>
      <c r="P9852">
        <v>40</v>
      </c>
      <c r="Q9852">
        <v>2.6</v>
      </c>
    </row>
    <row r="9853" spans="1:17" hidden="1" x14ac:dyDescent="0.3">
      <c r="A9853" t="s">
        <v>38119</v>
      </c>
      <c r="B9853" t="s">
        <v>38120</v>
      </c>
      <c r="C9853" s="1" t="str">
        <f t="shared" si="1350"/>
        <v>21:0687</v>
      </c>
      <c r="D9853" s="1" t="str">
        <f t="shared" si="1354"/>
        <v>21:0208</v>
      </c>
      <c r="E9853" t="s">
        <v>38121</v>
      </c>
      <c r="F9853" t="s">
        <v>38122</v>
      </c>
      <c r="H9853">
        <v>47.291426199999997</v>
      </c>
      <c r="I9853">
        <v>-66.052616299999997</v>
      </c>
      <c r="J9853" s="1" t="str">
        <f t="shared" si="1355"/>
        <v>Fluid (stream)</v>
      </c>
      <c r="K9853" s="1" t="str">
        <f t="shared" si="1356"/>
        <v>Untreated Water</v>
      </c>
      <c r="O9853">
        <v>2.5000000000000001E-2</v>
      </c>
      <c r="P9853">
        <v>450</v>
      </c>
      <c r="Q9853">
        <v>2.7</v>
      </c>
    </row>
    <row r="9854" spans="1:17" hidden="1" x14ac:dyDescent="0.3">
      <c r="A9854" t="s">
        <v>38123</v>
      </c>
      <c r="B9854" t="s">
        <v>38124</v>
      </c>
      <c r="C9854" s="1" t="str">
        <f t="shared" si="1350"/>
        <v>21:0687</v>
      </c>
      <c r="D9854" s="1" t="str">
        <f t="shared" si="1354"/>
        <v>21:0208</v>
      </c>
      <c r="E9854" t="s">
        <v>38125</v>
      </c>
      <c r="F9854" t="s">
        <v>38126</v>
      </c>
      <c r="H9854">
        <v>47.291183599999997</v>
      </c>
      <c r="I9854">
        <v>-66.084983100000002</v>
      </c>
      <c r="J9854" s="1" t="str">
        <f t="shared" si="1355"/>
        <v>Fluid (stream)</v>
      </c>
      <c r="K9854" s="1" t="str">
        <f t="shared" si="1356"/>
        <v>Untreated Water</v>
      </c>
      <c r="O9854">
        <v>2.31</v>
      </c>
      <c r="P9854">
        <v>60</v>
      </c>
      <c r="Q9854">
        <v>2.8</v>
      </c>
    </row>
    <row r="9855" spans="1:17" hidden="1" x14ac:dyDescent="0.3">
      <c r="A9855" t="s">
        <v>38127</v>
      </c>
      <c r="B9855" t="s">
        <v>38128</v>
      </c>
      <c r="C9855" s="1" t="str">
        <f t="shared" si="1350"/>
        <v>21:0687</v>
      </c>
      <c r="D9855" s="1" t="str">
        <f t="shared" si="1354"/>
        <v>21:0208</v>
      </c>
      <c r="E9855" t="s">
        <v>38129</v>
      </c>
      <c r="F9855" t="s">
        <v>38130</v>
      </c>
      <c r="H9855">
        <v>47.293254400000002</v>
      </c>
      <c r="I9855">
        <v>-66.107025300000004</v>
      </c>
      <c r="J9855" s="1" t="str">
        <f t="shared" si="1355"/>
        <v>Fluid (stream)</v>
      </c>
      <c r="K9855" s="1" t="str">
        <f t="shared" si="1356"/>
        <v>Untreated Water</v>
      </c>
      <c r="O9855">
        <v>0.18</v>
      </c>
      <c r="P9855">
        <v>50</v>
      </c>
      <c r="Q9855">
        <v>6</v>
      </c>
    </row>
    <row r="9856" spans="1:17" hidden="1" x14ac:dyDescent="0.3">
      <c r="A9856" t="s">
        <v>38131</v>
      </c>
      <c r="B9856" t="s">
        <v>38132</v>
      </c>
      <c r="C9856" s="1" t="str">
        <f t="shared" si="1350"/>
        <v>21:0687</v>
      </c>
      <c r="D9856" s="1" t="str">
        <f t="shared" si="1354"/>
        <v>21:0208</v>
      </c>
      <c r="E9856" t="s">
        <v>38129</v>
      </c>
      <c r="F9856" t="s">
        <v>38133</v>
      </c>
      <c r="H9856">
        <v>47.293254400000002</v>
      </c>
      <c r="I9856">
        <v>-66.107025300000004</v>
      </c>
      <c r="J9856" s="1" t="str">
        <f t="shared" si="1355"/>
        <v>Fluid (stream)</v>
      </c>
      <c r="K9856" s="1" t="str">
        <f t="shared" si="1356"/>
        <v>Untreated Water</v>
      </c>
      <c r="O9856">
        <v>0.24</v>
      </c>
      <c r="P9856">
        <v>60</v>
      </c>
      <c r="Q9856">
        <v>6.1</v>
      </c>
    </row>
    <row r="9857" spans="1:17" hidden="1" x14ac:dyDescent="0.3">
      <c r="A9857" t="s">
        <v>38134</v>
      </c>
      <c r="B9857" t="s">
        <v>38135</v>
      </c>
      <c r="C9857" s="1" t="str">
        <f t="shared" si="1350"/>
        <v>21:0687</v>
      </c>
      <c r="D9857" s="1" t="str">
        <f t="shared" si="1354"/>
        <v>21:0208</v>
      </c>
      <c r="E9857" t="s">
        <v>38136</v>
      </c>
      <c r="F9857" t="s">
        <v>38137</v>
      </c>
      <c r="H9857">
        <v>47.299978299999999</v>
      </c>
      <c r="I9857">
        <v>-66.104594500000005</v>
      </c>
      <c r="J9857" s="1" t="str">
        <f t="shared" si="1355"/>
        <v>Fluid (stream)</v>
      </c>
      <c r="K9857" s="1" t="str">
        <f t="shared" si="1356"/>
        <v>Untreated Water</v>
      </c>
      <c r="O9857">
        <v>2.5000000000000001E-2</v>
      </c>
      <c r="P9857">
        <v>60</v>
      </c>
      <c r="Q9857">
        <v>5.4</v>
      </c>
    </row>
    <row r="9858" spans="1:17" hidden="1" x14ac:dyDescent="0.3">
      <c r="A9858" t="s">
        <v>38138</v>
      </c>
      <c r="B9858" t="s">
        <v>38139</v>
      </c>
      <c r="C9858" s="1" t="str">
        <f t="shared" si="1350"/>
        <v>21:0687</v>
      </c>
      <c r="D9858" s="1" t="str">
        <f t="shared" si="1354"/>
        <v>21:0208</v>
      </c>
      <c r="E9858" t="s">
        <v>38140</v>
      </c>
      <c r="F9858" t="s">
        <v>38141</v>
      </c>
      <c r="H9858">
        <v>47.305594900000003</v>
      </c>
      <c r="I9858">
        <v>-66.079824000000002</v>
      </c>
      <c r="J9858" s="1" t="str">
        <f t="shared" si="1355"/>
        <v>Fluid (stream)</v>
      </c>
      <c r="K9858" s="1" t="str">
        <f t="shared" si="1356"/>
        <v>Untreated Water</v>
      </c>
      <c r="O9858">
        <v>2.5000000000000001E-2</v>
      </c>
      <c r="P9858">
        <v>60</v>
      </c>
      <c r="Q9858">
        <v>6</v>
      </c>
    </row>
    <row r="9859" spans="1:17" hidden="1" x14ac:dyDescent="0.3">
      <c r="A9859" t="s">
        <v>38142</v>
      </c>
      <c r="B9859" t="s">
        <v>38143</v>
      </c>
      <c r="C9859" s="1" t="str">
        <f t="shared" si="1350"/>
        <v>21:0687</v>
      </c>
      <c r="D9859" s="1" t="str">
        <f t="shared" si="1354"/>
        <v>21:0208</v>
      </c>
      <c r="E9859" t="s">
        <v>38144</v>
      </c>
      <c r="F9859" t="s">
        <v>38145</v>
      </c>
      <c r="H9859">
        <v>47.265012400000003</v>
      </c>
      <c r="I9859">
        <v>-66.0476855</v>
      </c>
      <c r="J9859" s="1" t="str">
        <f t="shared" si="1355"/>
        <v>Fluid (stream)</v>
      </c>
      <c r="K9859" s="1" t="str">
        <f t="shared" si="1356"/>
        <v>Untreated Water</v>
      </c>
      <c r="O9859">
        <v>2.95</v>
      </c>
      <c r="P9859">
        <v>140</v>
      </c>
      <c r="Q9859">
        <v>6.1</v>
      </c>
    </row>
    <row r="9860" spans="1:17" hidden="1" x14ac:dyDescent="0.3">
      <c r="A9860" t="s">
        <v>38146</v>
      </c>
      <c r="B9860" t="s">
        <v>38147</v>
      </c>
      <c r="C9860" s="1" t="str">
        <f t="shared" si="1350"/>
        <v>21:0687</v>
      </c>
      <c r="D9860" s="1" t="str">
        <f t="shared" si="1354"/>
        <v>21:0208</v>
      </c>
      <c r="E9860" t="s">
        <v>38148</v>
      </c>
      <c r="F9860" t="s">
        <v>38149</v>
      </c>
      <c r="H9860">
        <v>47.290460400000001</v>
      </c>
      <c r="I9860">
        <v>-66.032988399999994</v>
      </c>
      <c r="J9860" s="1" t="str">
        <f t="shared" si="1355"/>
        <v>Fluid (stream)</v>
      </c>
      <c r="K9860" s="1" t="str">
        <f t="shared" si="1356"/>
        <v>Untreated Water</v>
      </c>
      <c r="O9860">
        <v>0.23</v>
      </c>
      <c r="P9860">
        <v>110</v>
      </c>
      <c r="Q9860">
        <v>4.7</v>
      </c>
    </row>
    <row r="9861" spans="1:17" hidden="1" x14ac:dyDescent="0.3">
      <c r="A9861" t="s">
        <v>38150</v>
      </c>
      <c r="B9861" t="s">
        <v>38151</v>
      </c>
      <c r="C9861" s="1" t="str">
        <f t="shared" si="1350"/>
        <v>21:0687</v>
      </c>
      <c r="D9861" s="1" t="str">
        <f t="shared" si="1354"/>
        <v>21:0208</v>
      </c>
      <c r="E9861" t="s">
        <v>38152</v>
      </c>
      <c r="F9861" t="s">
        <v>38153</v>
      </c>
      <c r="H9861">
        <v>47.267140099999999</v>
      </c>
      <c r="I9861">
        <v>-66.041908500000005</v>
      </c>
      <c r="J9861" s="1" t="str">
        <f t="shared" si="1355"/>
        <v>Fluid (stream)</v>
      </c>
      <c r="K9861" s="1" t="str">
        <f t="shared" si="1356"/>
        <v>Untreated Water</v>
      </c>
      <c r="O9861">
        <v>1.55</v>
      </c>
      <c r="P9861">
        <v>150</v>
      </c>
      <c r="Q9861">
        <v>5.9</v>
      </c>
    </row>
    <row r="9862" spans="1:17" hidden="1" x14ac:dyDescent="0.3">
      <c r="A9862" t="s">
        <v>38154</v>
      </c>
      <c r="B9862" t="s">
        <v>38155</v>
      </c>
      <c r="C9862" s="1" t="str">
        <f t="shared" si="1350"/>
        <v>21:0687</v>
      </c>
      <c r="D9862" s="1" t="str">
        <f t="shared" si="1354"/>
        <v>21:0208</v>
      </c>
      <c r="E9862" t="s">
        <v>38156</v>
      </c>
      <c r="F9862" t="s">
        <v>38157</v>
      </c>
      <c r="H9862">
        <v>47.279657399999998</v>
      </c>
      <c r="I9862">
        <v>-66.180314899999999</v>
      </c>
      <c r="J9862" s="1" t="str">
        <f t="shared" si="1355"/>
        <v>Fluid (stream)</v>
      </c>
      <c r="K9862" s="1" t="str">
        <f t="shared" si="1356"/>
        <v>Untreated Water</v>
      </c>
      <c r="O9862">
        <v>2.5000000000000001E-2</v>
      </c>
      <c r="P9862">
        <v>50</v>
      </c>
      <c r="Q9862">
        <v>6.7</v>
      </c>
    </row>
    <row r="9863" spans="1:17" hidden="1" x14ac:dyDescent="0.3">
      <c r="A9863" t="s">
        <v>38158</v>
      </c>
      <c r="B9863" t="s">
        <v>38159</v>
      </c>
      <c r="C9863" s="1" t="str">
        <f t="shared" si="1350"/>
        <v>21:0687</v>
      </c>
      <c r="D9863" s="1" t="str">
        <f t="shared" si="1354"/>
        <v>21:0208</v>
      </c>
      <c r="E9863" t="s">
        <v>38160</v>
      </c>
      <c r="F9863" t="s">
        <v>38161</v>
      </c>
      <c r="H9863">
        <v>47.271618099999998</v>
      </c>
      <c r="I9863">
        <v>-66.168882100000005</v>
      </c>
      <c r="J9863" s="1" t="str">
        <f t="shared" si="1355"/>
        <v>Fluid (stream)</v>
      </c>
      <c r="K9863" s="1" t="str">
        <f t="shared" si="1356"/>
        <v>Untreated Water</v>
      </c>
      <c r="O9863">
        <v>2.5000000000000001E-2</v>
      </c>
      <c r="P9863">
        <v>50</v>
      </c>
      <c r="Q9863">
        <v>6.6</v>
      </c>
    </row>
    <row r="9864" spans="1:17" hidden="1" x14ac:dyDescent="0.3">
      <c r="A9864" t="s">
        <v>38162</v>
      </c>
      <c r="B9864" t="s">
        <v>38163</v>
      </c>
      <c r="C9864" s="1" t="str">
        <f t="shared" si="1350"/>
        <v>21:0687</v>
      </c>
      <c r="D9864" s="1" t="str">
        <f t="shared" si="1354"/>
        <v>21:0208</v>
      </c>
      <c r="E9864" t="s">
        <v>38164</v>
      </c>
      <c r="F9864" t="s">
        <v>38165</v>
      </c>
      <c r="H9864">
        <v>47.2650103</v>
      </c>
      <c r="I9864">
        <v>-66.163695300000001</v>
      </c>
      <c r="J9864" s="1" t="str">
        <f t="shared" si="1355"/>
        <v>Fluid (stream)</v>
      </c>
      <c r="K9864" s="1" t="str">
        <f t="shared" si="1356"/>
        <v>Untreated Water</v>
      </c>
      <c r="O9864">
        <v>2.5000000000000001E-2</v>
      </c>
      <c r="P9864">
        <v>40</v>
      </c>
      <c r="Q9864">
        <v>6.7</v>
      </c>
    </row>
    <row r="9865" spans="1:17" hidden="1" x14ac:dyDescent="0.3">
      <c r="A9865" t="s">
        <v>38166</v>
      </c>
      <c r="B9865" t="s">
        <v>38167</v>
      </c>
      <c r="C9865" s="1" t="str">
        <f t="shared" si="1350"/>
        <v>21:0687</v>
      </c>
      <c r="D9865" s="1" t="str">
        <f t="shared" si="1354"/>
        <v>21:0208</v>
      </c>
      <c r="E9865" t="s">
        <v>38164</v>
      </c>
      <c r="F9865" t="s">
        <v>38168</v>
      </c>
      <c r="H9865">
        <v>47.2650103</v>
      </c>
      <c r="I9865">
        <v>-66.163695300000001</v>
      </c>
      <c r="J9865" s="1" t="str">
        <f t="shared" si="1355"/>
        <v>Fluid (stream)</v>
      </c>
      <c r="K9865" s="1" t="str">
        <f t="shared" si="1356"/>
        <v>Untreated Water</v>
      </c>
      <c r="O9865">
        <v>2.5000000000000001E-2</v>
      </c>
      <c r="P9865">
        <v>40</v>
      </c>
      <c r="Q9865">
        <v>6.7</v>
      </c>
    </row>
    <row r="9866" spans="1:17" hidden="1" x14ac:dyDescent="0.3">
      <c r="A9866" t="s">
        <v>38169</v>
      </c>
      <c r="B9866" t="s">
        <v>38170</v>
      </c>
      <c r="C9866" s="1" t="str">
        <f t="shared" si="1350"/>
        <v>21:0687</v>
      </c>
      <c r="D9866" s="1" t="str">
        <f t="shared" si="1354"/>
        <v>21:0208</v>
      </c>
      <c r="E9866" t="s">
        <v>38171</v>
      </c>
      <c r="F9866" t="s">
        <v>38172</v>
      </c>
      <c r="H9866">
        <v>47.2559781</v>
      </c>
      <c r="I9866">
        <v>-66.151488599999993</v>
      </c>
      <c r="J9866" s="1" t="str">
        <f t="shared" si="1355"/>
        <v>Fluid (stream)</v>
      </c>
      <c r="K9866" s="1" t="str">
        <f t="shared" si="1356"/>
        <v>Untreated Water</v>
      </c>
      <c r="O9866">
        <v>2.5000000000000001E-2</v>
      </c>
      <c r="P9866">
        <v>40</v>
      </c>
      <c r="Q9866">
        <v>6.5</v>
      </c>
    </row>
    <row r="9867" spans="1:17" hidden="1" x14ac:dyDescent="0.3">
      <c r="A9867" t="s">
        <v>38173</v>
      </c>
      <c r="B9867" t="s">
        <v>38174</v>
      </c>
      <c r="C9867" s="1" t="str">
        <f t="shared" si="1350"/>
        <v>21:0687</v>
      </c>
      <c r="D9867" s="1" t="str">
        <f t="shared" si="1354"/>
        <v>21:0208</v>
      </c>
      <c r="E9867" t="s">
        <v>38175</v>
      </c>
      <c r="F9867" t="s">
        <v>38176</v>
      </c>
      <c r="H9867">
        <v>47.254400199999999</v>
      </c>
      <c r="I9867">
        <v>-66.183018500000003</v>
      </c>
      <c r="J9867" s="1" t="str">
        <f t="shared" si="1355"/>
        <v>Fluid (stream)</v>
      </c>
      <c r="K9867" s="1" t="str">
        <f t="shared" si="1356"/>
        <v>Untreated Water</v>
      </c>
      <c r="O9867">
        <v>2.5000000000000001E-2</v>
      </c>
      <c r="P9867">
        <v>40</v>
      </c>
      <c r="Q9867">
        <v>6.4</v>
      </c>
    </row>
    <row r="9868" spans="1:17" hidden="1" x14ac:dyDescent="0.3">
      <c r="A9868" t="s">
        <v>38177</v>
      </c>
      <c r="B9868" t="s">
        <v>38178</v>
      </c>
      <c r="C9868" s="1" t="str">
        <f t="shared" si="1350"/>
        <v>21:0687</v>
      </c>
      <c r="D9868" s="1" t="str">
        <f t="shared" si="1354"/>
        <v>21:0208</v>
      </c>
      <c r="E9868" t="s">
        <v>38179</v>
      </c>
      <c r="F9868" t="s">
        <v>38180</v>
      </c>
      <c r="H9868">
        <v>47.253307100000001</v>
      </c>
      <c r="I9868">
        <v>-66.182481699999997</v>
      </c>
      <c r="J9868" s="1" t="str">
        <f t="shared" si="1355"/>
        <v>Fluid (stream)</v>
      </c>
      <c r="K9868" s="1" t="str">
        <f t="shared" si="1356"/>
        <v>Untreated Water</v>
      </c>
      <c r="O9868">
        <v>2.5000000000000001E-2</v>
      </c>
      <c r="P9868">
        <v>30</v>
      </c>
      <c r="Q9868">
        <v>6.3</v>
      </c>
    </row>
    <row r="9869" spans="1:17" hidden="1" x14ac:dyDescent="0.3">
      <c r="A9869" t="s">
        <v>38181</v>
      </c>
      <c r="B9869" t="s">
        <v>38182</v>
      </c>
      <c r="C9869" s="1" t="str">
        <f t="shared" si="1350"/>
        <v>21:0687</v>
      </c>
      <c r="D9869" s="1" t="str">
        <f t="shared" si="1354"/>
        <v>21:0208</v>
      </c>
      <c r="E9869" t="s">
        <v>38183</v>
      </c>
      <c r="F9869" t="s">
        <v>38184</v>
      </c>
      <c r="H9869">
        <v>47.284702199999998</v>
      </c>
      <c r="I9869">
        <v>-66.147816300000002</v>
      </c>
      <c r="J9869" s="1" t="str">
        <f t="shared" si="1355"/>
        <v>Fluid (stream)</v>
      </c>
      <c r="K9869" s="1" t="str">
        <f t="shared" si="1356"/>
        <v>Untreated Water</v>
      </c>
      <c r="O9869">
        <v>2.5000000000000001E-2</v>
      </c>
      <c r="P9869">
        <v>30</v>
      </c>
      <c r="Q9869">
        <v>6.4</v>
      </c>
    </row>
    <row r="9870" spans="1:17" hidden="1" x14ac:dyDescent="0.3">
      <c r="A9870" t="s">
        <v>38185</v>
      </c>
      <c r="B9870" t="s">
        <v>38186</v>
      </c>
      <c r="C9870" s="1" t="str">
        <f t="shared" si="1350"/>
        <v>21:0687</v>
      </c>
      <c r="D9870" s="1" t="str">
        <f t="shared" si="1354"/>
        <v>21:0208</v>
      </c>
      <c r="E9870" t="s">
        <v>38187</v>
      </c>
      <c r="F9870" t="s">
        <v>38188</v>
      </c>
      <c r="H9870">
        <v>47.259690599999999</v>
      </c>
      <c r="I9870">
        <v>-66.018383900000003</v>
      </c>
      <c r="J9870" s="1" t="str">
        <f t="shared" si="1355"/>
        <v>Fluid (stream)</v>
      </c>
      <c r="K9870" s="1" t="str">
        <f t="shared" si="1356"/>
        <v>Untreated Water</v>
      </c>
      <c r="O9870">
        <v>2.5000000000000001E-2</v>
      </c>
      <c r="P9870">
        <v>30</v>
      </c>
      <c r="Q9870">
        <v>6.5</v>
      </c>
    </row>
    <row r="9871" spans="1:17" hidden="1" x14ac:dyDescent="0.3">
      <c r="A9871" t="s">
        <v>38189</v>
      </c>
      <c r="B9871" t="s">
        <v>38190</v>
      </c>
      <c r="C9871" s="1" t="str">
        <f t="shared" si="1350"/>
        <v>21:0687</v>
      </c>
      <c r="D9871" s="1" t="str">
        <f t="shared" si="1354"/>
        <v>21:0208</v>
      </c>
      <c r="E9871" t="s">
        <v>38191</v>
      </c>
      <c r="F9871" t="s">
        <v>38192</v>
      </c>
      <c r="H9871">
        <v>47.357672800000003</v>
      </c>
      <c r="I9871">
        <v>-66.080167700000004</v>
      </c>
      <c r="J9871" s="1" t="str">
        <f t="shared" si="1355"/>
        <v>Fluid (stream)</v>
      </c>
      <c r="K9871" s="1" t="str">
        <f t="shared" si="1356"/>
        <v>Untreated Water</v>
      </c>
      <c r="O9871">
        <v>2.5000000000000001E-2</v>
      </c>
      <c r="P9871">
        <v>50</v>
      </c>
      <c r="Q9871">
        <v>6.7</v>
      </c>
    </row>
    <row r="9872" spans="1:17" hidden="1" x14ac:dyDescent="0.3">
      <c r="A9872" t="s">
        <v>38193</v>
      </c>
      <c r="B9872" t="s">
        <v>38194</v>
      </c>
      <c r="C9872" s="1" t="str">
        <f t="shared" si="1350"/>
        <v>21:0687</v>
      </c>
      <c r="D9872" s="1" t="str">
        <f t="shared" si="1354"/>
        <v>21:0208</v>
      </c>
      <c r="E9872" t="s">
        <v>38195</v>
      </c>
      <c r="F9872" t="s">
        <v>38196</v>
      </c>
      <c r="H9872">
        <v>47.366699799999999</v>
      </c>
      <c r="I9872">
        <v>-66.062952800000005</v>
      </c>
      <c r="J9872" s="1" t="str">
        <f t="shared" si="1355"/>
        <v>Fluid (stream)</v>
      </c>
      <c r="K9872" s="1" t="str">
        <f t="shared" si="1356"/>
        <v>Untreated Water</v>
      </c>
      <c r="O9872">
        <v>2.5000000000000001E-2</v>
      </c>
      <c r="P9872">
        <v>50</v>
      </c>
      <c r="Q9872">
        <v>6.8</v>
      </c>
    </row>
    <row r="9873" spans="1:17" hidden="1" x14ac:dyDescent="0.3">
      <c r="A9873" t="s">
        <v>38197</v>
      </c>
      <c r="B9873" t="s">
        <v>38198</v>
      </c>
      <c r="C9873" s="1" t="str">
        <f t="shared" si="1350"/>
        <v>21:0687</v>
      </c>
      <c r="D9873" s="1" t="str">
        <f t="shared" si="1354"/>
        <v>21:0208</v>
      </c>
      <c r="E9873" t="s">
        <v>38199</v>
      </c>
      <c r="F9873" t="s">
        <v>38200</v>
      </c>
      <c r="H9873">
        <v>47.3551371</v>
      </c>
      <c r="I9873">
        <v>-66.053185799999994</v>
      </c>
      <c r="J9873" s="1" t="str">
        <f t="shared" si="1355"/>
        <v>Fluid (stream)</v>
      </c>
      <c r="K9873" s="1" t="str">
        <f t="shared" si="1356"/>
        <v>Untreated Water</v>
      </c>
      <c r="O9873">
        <v>2.5000000000000001E-2</v>
      </c>
      <c r="P9873">
        <v>50</v>
      </c>
      <c r="Q9873">
        <v>6.8</v>
      </c>
    </row>
    <row r="9874" spans="1:17" hidden="1" x14ac:dyDescent="0.3">
      <c r="A9874" t="s">
        <v>38201</v>
      </c>
      <c r="B9874" t="s">
        <v>38202</v>
      </c>
      <c r="C9874" s="1" t="str">
        <f t="shared" si="1350"/>
        <v>21:0687</v>
      </c>
      <c r="D9874" s="1" t="str">
        <f t="shared" si="1354"/>
        <v>21:0208</v>
      </c>
      <c r="E9874" t="s">
        <v>38203</v>
      </c>
      <c r="F9874" t="s">
        <v>38204</v>
      </c>
      <c r="H9874">
        <v>47.363568700000002</v>
      </c>
      <c r="I9874">
        <v>-66.045828499999999</v>
      </c>
      <c r="J9874" s="1" t="str">
        <f t="shared" si="1355"/>
        <v>Fluid (stream)</v>
      </c>
      <c r="K9874" s="1" t="str">
        <f t="shared" si="1356"/>
        <v>Untreated Water</v>
      </c>
      <c r="O9874">
        <v>2.5000000000000001E-2</v>
      </c>
      <c r="P9874">
        <v>40</v>
      </c>
      <c r="Q9874">
        <v>6.8</v>
      </c>
    </row>
    <row r="9875" spans="1:17" hidden="1" x14ac:dyDescent="0.3">
      <c r="A9875" t="s">
        <v>38205</v>
      </c>
      <c r="B9875" t="s">
        <v>38206</v>
      </c>
      <c r="C9875" s="1" t="str">
        <f t="shared" si="1350"/>
        <v>21:0687</v>
      </c>
      <c r="D9875" s="1" t="str">
        <f t="shared" si="1354"/>
        <v>21:0208</v>
      </c>
      <c r="E9875" t="s">
        <v>38207</v>
      </c>
      <c r="F9875" t="s">
        <v>38208</v>
      </c>
      <c r="H9875">
        <v>47.363454400000002</v>
      </c>
      <c r="I9875">
        <v>-66.042444099999997</v>
      </c>
      <c r="J9875" s="1" t="str">
        <f t="shared" si="1355"/>
        <v>Fluid (stream)</v>
      </c>
      <c r="K9875" s="1" t="str">
        <f t="shared" si="1356"/>
        <v>Untreated Water</v>
      </c>
      <c r="O9875">
        <v>2.5000000000000001E-2</v>
      </c>
      <c r="P9875">
        <v>40</v>
      </c>
      <c r="Q9875">
        <v>6.7</v>
      </c>
    </row>
    <row r="9876" spans="1:17" hidden="1" x14ac:dyDescent="0.3">
      <c r="A9876" t="s">
        <v>38209</v>
      </c>
      <c r="B9876" t="s">
        <v>38210</v>
      </c>
      <c r="C9876" s="1" t="str">
        <f t="shared" si="1350"/>
        <v>21:0687</v>
      </c>
      <c r="D9876" s="1" t="str">
        <f t="shared" si="1354"/>
        <v>21:0208</v>
      </c>
      <c r="E9876" t="s">
        <v>38211</v>
      </c>
      <c r="F9876" t="s">
        <v>38212</v>
      </c>
      <c r="H9876">
        <v>47.357312700000001</v>
      </c>
      <c r="I9876">
        <v>-66.023862399999999</v>
      </c>
      <c r="J9876" s="1" t="str">
        <f t="shared" si="1355"/>
        <v>Fluid (stream)</v>
      </c>
      <c r="K9876" s="1" t="str">
        <f t="shared" si="1356"/>
        <v>Untreated Water</v>
      </c>
      <c r="O9876">
        <v>2.5000000000000001E-2</v>
      </c>
      <c r="P9876">
        <v>50</v>
      </c>
      <c r="Q9876">
        <v>6.7</v>
      </c>
    </row>
    <row r="9877" spans="1:17" hidden="1" x14ac:dyDescent="0.3">
      <c r="A9877" t="s">
        <v>38213</v>
      </c>
      <c r="B9877" t="s">
        <v>38214</v>
      </c>
      <c r="C9877" s="1" t="str">
        <f t="shared" si="1350"/>
        <v>21:0687</v>
      </c>
      <c r="D9877" s="1" t="str">
        <f t="shared" si="1354"/>
        <v>21:0208</v>
      </c>
      <c r="E9877" t="s">
        <v>38215</v>
      </c>
      <c r="F9877" t="s">
        <v>38216</v>
      </c>
      <c r="H9877">
        <v>47.356864100000003</v>
      </c>
      <c r="I9877">
        <v>-66.021490499999999</v>
      </c>
      <c r="J9877" s="1" t="str">
        <f t="shared" si="1355"/>
        <v>Fluid (stream)</v>
      </c>
      <c r="K9877" s="1" t="str">
        <f t="shared" si="1356"/>
        <v>Untreated Water</v>
      </c>
      <c r="O9877">
        <v>2.5000000000000001E-2</v>
      </c>
      <c r="P9877">
        <v>50</v>
      </c>
      <c r="Q9877">
        <v>6.7</v>
      </c>
    </row>
    <row r="9878" spans="1:17" hidden="1" x14ac:dyDescent="0.3">
      <c r="A9878" t="s">
        <v>38217</v>
      </c>
      <c r="B9878" t="s">
        <v>38218</v>
      </c>
      <c r="C9878" s="1" t="str">
        <f t="shared" si="1350"/>
        <v>21:0687</v>
      </c>
      <c r="D9878" s="1" t="str">
        <f>HYPERLINK("http://geochem.nrcan.gc.ca/cdogs/content/svy/svy_e.htm", "")</f>
        <v/>
      </c>
      <c r="G9878" s="1" t="str">
        <f>HYPERLINK("http://geochem.nrcan.gc.ca/cdogs/content/cr_/cr_00085_e.htm", "85")</f>
        <v>85</v>
      </c>
      <c r="J9878" t="s">
        <v>11453</v>
      </c>
      <c r="K9878" t="s">
        <v>11454</v>
      </c>
      <c r="O9878">
        <v>0.27</v>
      </c>
      <c r="P9878">
        <v>60</v>
      </c>
      <c r="Q9878">
        <v>7.8</v>
      </c>
    </row>
    <row r="9879" spans="1:17" hidden="1" x14ac:dyDescent="0.3">
      <c r="A9879" t="s">
        <v>38219</v>
      </c>
      <c r="B9879" t="s">
        <v>38220</v>
      </c>
      <c r="C9879" s="1" t="str">
        <f t="shared" si="1350"/>
        <v>21:0687</v>
      </c>
      <c r="D9879" s="1" t="str">
        <f>HYPERLINK("http://geochem.nrcan.gc.ca/cdogs/content/svy/svy210208_e.htm", "21:0208")</f>
        <v>21:0208</v>
      </c>
      <c r="E9879" t="s">
        <v>38221</v>
      </c>
      <c r="F9879" t="s">
        <v>38222</v>
      </c>
      <c r="H9879">
        <v>47.371917099999997</v>
      </c>
      <c r="I9879">
        <v>-66.015171199999997</v>
      </c>
      <c r="J9879" s="1" t="str">
        <f>HYPERLINK("http://geochem.nrcan.gc.ca/cdogs/content/kwd/kwd020018_e.htm", "Fluid (stream)")</f>
        <v>Fluid (stream)</v>
      </c>
      <c r="K9879" s="1" t="str">
        <f>HYPERLINK("http://geochem.nrcan.gc.ca/cdogs/content/kwd/kwd080007_e.htm", "Untreated Water")</f>
        <v>Untreated Water</v>
      </c>
      <c r="O9879">
        <v>2.5000000000000001E-2</v>
      </c>
      <c r="P9879">
        <v>50</v>
      </c>
      <c r="Q9879">
        <v>7.8</v>
      </c>
    </row>
    <row r="9880" spans="1:17" hidden="1" x14ac:dyDescent="0.3">
      <c r="A9880" t="s">
        <v>38223</v>
      </c>
      <c r="B9880" t="s">
        <v>38224</v>
      </c>
      <c r="C9880" s="1" t="str">
        <f t="shared" si="1350"/>
        <v>21:0687</v>
      </c>
      <c r="D9880" s="1" t="str">
        <f>HYPERLINK("http://geochem.nrcan.gc.ca/cdogs/content/svy/svy210208_e.htm", "21:0208")</f>
        <v>21:0208</v>
      </c>
      <c r="E9880" t="s">
        <v>38225</v>
      </c>
      <c r="F9880" t="s">
        <v>38226</v>
      </c>
      <c r="H9880">
        <v>47.325879899999997</v>
      </c>
      <c r="I9880">
        <v>-66.072100500000005</v>
      </c>
      <c r="J9880" s="1" t="str">
        <f>HYPERLINK("http://geochem.nrcan.gc.ca/cdogs/content/kwd/kwd020018_e.htm", "Fluid (stream)")</f>
        <v>Fluid (stream)</v>
      </c>
      <c r="K9880" s="1" t="str">
        <f>HYPERLINK("http://geochem.nrcan.gc.ca/cdogs/content/kwd/kwd080007_e.htm", "Untreated Water")</f>
        <v>Untreated Water</v>
      </c>
      <c r="O9880">
        <v>2.5000000000000001E-2</v>
      </c>
      <c r="P9880">
        <v>40</v>
      </c>
      <c r="Q9880">
        <v>7.2</v>
      </c>
    </row>
    <row r="9881" spans="1:17" hidden="1" x14ac:dyDescent="0.3">
      <c r="A9881" t="s">
        <v>38227</v>
      </c>
      <c r="B9881" t="s">
        <v>38228</v>
      </c>
      <c r="C9881" s="1" t="str">
        <f t="shared" si="1350"/>
        <v>21:0687</v>
      </c>
      <c r="D9881" s="1" t="str">
        <f>HYPERLINK("http://geochem.nrcan.gc.ca/cdogs/content/svy/svy210208_e.htm", "21:0208")</f>
        <v>21:0208</v>
      </c>
      <c r="E9881" t="s">
        <v>38229</v>
      </c>
      <c r="F9881" t="s">
        <v>38230</v>
      </c>
      <c r="H9881">
        <v>47.322281199999999</v>
      </c>
      <c r="I9881">
        <v>-66.091212100000007</v>
      </c>
      <c r="J9881" s="1" t="str">
        <f>HYPERLINK("http://geochem.nrcan.gc.ca/cdogs/content/kwd/kwd020018_e.htm", "Fluid (stream)")</f>
        <v>Fluid (stream)</v>
      </c>
      <c r="K9881" s="1" t="str">
        <f>HYPERLINK("http://geochem.nrcan.gc.ca/cdogs/content/kwd/kwd080007_e.htm", "Untreated Water")</f>
        <v>Untreated Water</v>
      </c>
      <c r="O9881">
        <v>2.5000000000000001E-2</v>
      </c>
      <c r="P9881">
        <v>60</v>
      </c>
      <c r="Q9881">
        <v>6.5</v>
      </c>
    </row>
    <row r="9882" spans="1:17" hidden="1" x14ac:dyDescent="0.3">
      <c r="A9882" t="s">
        <v>38231</v>
      </c>
      <c r="B9882" t="s">
        <v>38232</v>
      </c>
      <c r="C9882" s="1" t="str">
        <f t="shared" si="1350"/>
        <v>21:0687</v>
      </c>
      <c r="D9882" s="1" t="str">
        <f>HYPERLINK("http://geochem.nrcan.gc.ca/cdogs/content/svy/svy210208_e.htm", "21:0208")</f>
        <v>21:0208</v>
      </c>
      <c r="E9882" t="s">
        <v>38229</v>
      </c>
      <c r="F9882" t="s">
        <v>38233</v>
      </c>
      <c r="H9882">
        <v>47.322281199999999</v>
      </c>
      <c r="I9882">
        <v>-66.091212100000007</v>
      </c>
      <c r="J9882" s="1" t="str">
        <f>HYPERLINK("http://geochem.nrcan.gc.ca/cdogs/content/kwd/kwd020018_e.htm", "Fluid (stream)")</f>
        <v>Fluid (stream)</v>
      </c>
      <c r="K9882" s="1" t="str">
        <f>HYPERLINK("http://geochem.nrcan.gc.ca/cdogs/content/kwd/kwd080007_e.htm", "Untreated Water")</f>
        <v>Untreated Water</v>
      </c>
      <c r="O9882">
        <v>2.5000000000000001E-2</v>
      </c>
      <c r="P9882">
        <v>50</v>
      </c>
      <c r="Q9882">
        <v>6.5</v>
      </c>
    </row>
    <row r="9883" spans="1:17" hidden="1" x14ac:dyDescent="0.3">
      <c r="A9883" t="s">
        <v>38234</v>
      </c>
      <c r="B9883" t="s">
        <v>38235</v>
      </c>
      <c r="C9883" s="1" t="str">
        <f t="shared" si="1350"/>
        <v>21:0687</v>
      </c>
      <c r="D9883" s="1" t="str">
        <f>HYPERLINK("http://geochem.nrcan.gc.ca/cdogs/content/svy/svy_e.htm", "")</f>
        <v/>
      </c>
      <c r="G9883" s="1" t="str">
        <f>HYPERLINK("http://geochem.nrcan.gc.ca/cdogs/content/cr_/cr_00085_e.htm", "85")</f>
        <v>85</v>
      </c>
      <c r="J9883" t="s">
        <v>11453</v>
      </c>
      <c r="K9883" t="s">
        <v>11454</v>
      </c>
      <c r="O9883">
        <v>0.24</v>
      </c>
      <c r="P9883">
        <v>60</v>
      </c>
      <c r="Q9883">
        <v>8.1</v>
      </c>
    </row>
    <row r="9884" spans="1:17" hidden="1" x14ac:dyDescent="0.3">
      <c r="A9884" t="s">
        <v>38236</v>
      </c>
      <c r="B9884" t="s">
        <v>38237</v>
      </c>
      <c r="C9884" s="1" t="str">
        <f t="shared" si="1350"/>
        <v>21:0687</v>
      </c>
      <c r="D9884" s="1" t="str">
        <f t="shared" ref="D9884:D9906" si="1357">HYPERLINK("http://geochem.nrcan.gc.ca/cdogs/content/svy/svy210208_e.htm", "21:0208")</f>
        <v>21:0208</v>
      </c>
      <c r="E9884" t="s">
        <v>38238</v>
      </c>
      <c r="F9884" t="s">
        <v>38239</v>
      </c>
      <c r="H9884">
        <v>47.317278399999999</v>
      </c>
      <c r="I9884">
        <v>-66.1065203</v>
      </c>
      <c r="J9884" s="1" t="str">
        <f t="shared" ref="J9884:J9906" si="1358">HYPERLINK("http://geochem.nrcan.gc.ca/cdogs/content/kwd/kwd020018_e.htm", "Fluid (stream)")</f>
        <v>Fluid (stream)</v>
      </c>
      <c r="K9884" s="1" t="str">
        <f t="shared" ref="K9884:K9906" si="1359">HYPERLINK("http://geochem.nrcan.gc.ca/cdogs/content/kwd/kwd080007_e.htm", "Untreated Water")</f>
        <v>Untreated Water</v>
      </c>
      <c r="O9884">
        <v>2.5000000000000001E-2</v>
      </c>
      <c r="P9884">
        <v>50</v>
      </c>
      <c r="Q9884">
        <v>7.5</v>
      </c>
    </row>
    <row r="9885" spans="1:17" hidden="1" x14ac:dyDescent="0.3">
      <c r="A9885" t="s">
        <v>38240</v>
      </c>
      <c r="B9885" t="s">
        <v>38241</v>
      </c>
      <c r="C9885" s="1" t="str">
        <f t="shared" si="1350"/>
        <v>21:0687</v>
      </c>
      <c r="D9885" s="1" t="str">
        <f t="shared" si="1357"/>
        <v>21:0208</v>
      </c>
      <c r="E9885" t="s">
        <v>38242</v>
      </c>
      <c r="F9885" t="s">
        <v>38243</v>
      </c>
      <c r="H9885">
        <v>47.328654700000001</v>
      </c>
      <c r="I9885">
        <v>-66.105501399999994</v>
      </c>
      <c r="J9885" s="1" t="str">
        <f t="shared" si="1358"/>
        <v>Fluid (stream)</v>
      </c>
      <c r="K9885" s="1" t="str">
        <f t="shared" si="1359"/>
        <v>Untreated Water</v>
      </c>
      <c r="O9885">
        <v>2.5000000000000001E-2</v>
      </c>
      <c r="P9885">
        <v>60</v>
      </c>
      <c r="Q9885">
        <v>6.7</v>
      </c>
    </row>
    <row r="9886" spans="1:17" hidden="1" x14ac:dyDescent="0.3">
      <c r="A9886" t="s">
        <v>38244</v>
      </c>
      <c r="B9886" t="s">
        <v>38245</v>
      </c>
      <c r="C9886" s="1" t="str">
        <f t="shared" si="1350"/>
        <v>21:0687</v>
      </c>
      <c r="D9886" s="1" t="str">
        <f t="shared" si="1357"/>
        <v>21:0208</v>
      </c>
      <c r="E9886" t="s">
        <v>38246</v>
      </c>
      <c r="F9886" t="s">
        <v>38247</v>
      </c>
      <c r="H9886">
        <v>47.3276732</v>
      </c>
      <c r="I9886">
        <v>-66.100141399999998</v>
      </c>
      <c r="J9886" s="1" t="str">
        <f t="shared" si="1358"/>
        <v>Fluid (stream)</v>
      </c>
      <c r="K9886" s="1" t="str">
        <f t="shared" si="1359"/>
        <v>Untreated Water</v>
      </c>
      <c r="O9886">
        <v>2.5000000000000001E-2</v>
      </c>
      <c r="P9886">
        <v>50</v>
      </c>
      <c r="Q9886">
        <v>6.6</v>
      </c>
    </row>
    <row r="9887" spans="1:17" hidden="1" x14ac:dyDescent="0.3">
      <c r="A9887" t="s">
        <v>38248</v>
      </c>
      <c r="B9887" t="s">
        <v>38249</v>
      </c>
      <c r="C9887" s="1" t="str">
        <f t="shared" si="1350"/>
        <v>21:0687</v>
      </c>
      <c r="D9887" s="1" t="str">
        <f t="shared" si="1357"/>
        <v>21:0208</v>
      </c>
      <c r="E9887" t="s">
        <v>38250</v>
      </c>
      <c r="F9887" t="s">
        <v>38251</v>
      </c>
      <c r="H9887">
        <v>47.326822800000002</v>
      </c>
      <c r="I9887">
        <v>-66.107084</v>
      </c>
      <c r="J9887" s="1" t="str">
        <f t="shared" si="1358"/>
        <v>Fluid (stream)</v>
      </c>
      <c r="K9887" s="1" t="str">
        <f t="shared" si="1359"/>
        <v>Untreated Water</v>
      </c>
      <c r="O9887">
        <v>2.5000000000000001E-2</v>
      </c>
      <c r="P9887">
        <v>40</v>
      </c>
      <c r="Q9887">
        <v>6.6</v>
      </c>
    </row>
    <row r="9888" spans="1:17" hidden="1" x14ac:dyDescent="0.3">
      <c r="A9888" t="s">
        <v>38252</v>
      </c>
      <c r="B9888" t="s">
        <v>38253</v>
      </c>
      <c r="C9888" s="1" t="str">
        <f t="shared" si="1350"/>
        <v>21:0687</v>
      </c>
      <c r="D9888" s="1" t="str">
        <f t="shared" si="1357"/>
        <v>21:0208</v>
      </c>
      <c r="E9888" t="s">
        <v>38254</v>
      </c>
      <c r="F9888" t="s">
        <v>38255</v>
      </c>
      <c r="H9888">
        <v>47.360762999999999</v>
      </c>
      <c r="I9888">
        <v>-66.1481797</v>
      </c>
      <c r="J9888" s="1" t="str">
        <f t="shared" si="1358"/>
        <v>Fluid (stream)</v>
      </c>
      <c r="K9888" s="1" t="str">
        <f t="shared" si="1359"/>
        <v>Untreated Water</v>
      </c>
      <c r="O9888">
        <v>2.5000000000000001E-2</v>
      </c>
      <c r="P9888">
        <v>40</v>
      </c>
      <c r="Q9888">
        <v>6.7</v>
      </c>
    </row>
    <row r="9889" spans="1:17" hidden="1" x14ac:dyDescent="0.3">
      <c r="A9889" t="s">
        <v>38256</v>
      </c>
      <c r="B9889" t="s">
        <v>38257</v>
      </c>
      <c r="C9889" s="1" t="str">
        <f t="shared" si="1350"/>
        <v>21:0687</v>
      </c>
      <c r="D9889" s="1" t="str">
        <f t="shared" si="1357"/>
        <v>21:0208</v>
      </c>
      <c r="E9889" t="s">
        <v>38258</v>
      </c>
      <c r="F9889" t="s">
        <v>38259</v>
      </c>
      <c r="H9889">
        <v>47.379381299999999</v>
      </c>
      <c r="I9889">
        <v>-66.152859100000001</v>
      </c>
      <c r="J9889" s="1" t="str">
        <f t="shared" si="1358"/>
        <v>Fluid (stream)</v>
      </c>
      <c r="K9889" s="1" t="str">
        <f t="shared" si="1359"/>
        <v>Untreated Water</v>
      </c>
      <c r="O9889">
        <v>2.5000000000000001E-2</v>
      </c>
      <c r="P9889">
        <v>40</v>
      </c>
      <c r="Q9889">
        <v>6.8</v>
      </c>
    </row>
    <row r="9890" spans="1:17" hidden="1" x14ac:dyDescent="0.3">
      <c r="A9890" t="s">
        <v>38260</v>
      </c>
      <c r="B9890" t="s">
        <v>38261</v>
      </c>
      <c r="C9890" s="1" t="str">
        <f t="shared" si="1350"/>
        <v>21:0687</v>
      </c>
      <c r="D9890" s="1" t="str">
        <f t="shared" si="1357"/>
        <v>21:0208</v>
      </c>
      <c r="E9890" t="s">
        <v>38262</v>
      </c>
      <c r="F9890" t="s">
        <v>38263</v>
      </c>
      <c r="H9890">
        <v>47.380254399999998</v>
      </c>
      <c r="I9890">
        <v>-66.150692199999995</v>
      </c>
      <c r="J9890" s="1" t="str">
        <f t="shared" si="1358"/>
        <v>Fluid (stream)</v>
      </c>
      <c r="K9890" s="1" t="str">
        <f t="shared" si="1359"/>
        <v>Untreated Water</v>
      </c>
      <c r="O9890">
        <v>2.5000000000000001E-2</v>
      </c>
      <c r="P9890">
        <v>30</v>
      </c>
      <c r="Q9890">
        <v>6.7</v>
      </c>
    </row>
    <row r="9891" spans="1:17" hidden="1" x14ac:dyDescent="0.3">
      <c r="A9891" t="s">
        <v>38264</v>
      </c>
      <c r="B9891" t="s">
        <v>38265</v>
      </c>
      <c r="C9891" s="1" t="str">
        <f t="shared" si="1350"/>
        <v>21:0687</v>
      </c>
      <c r="D9891" s="1" t="str">
        <f t="shared" si="1357"/>
        <v>21:0208</v>
      </c>
      <c r="E9891" t="s">
        <v>38266</v>
      </c>
      <c r="F9891" t="s">
        <v>38267</v>
      </c>
      <c r="H9891">
        <v>47.369174700000002</v>
      </c>
      <c r="I9891">
        <v>-66.132942799999995</v>
      </c>
      <c r="J9891" s="1" t="str">
        <f t="shared" si="1358"/>
        <v>Fluid (stream)</v>
      </c>
      <c r="K9891" s="1" t="str">
        <f t="shared" si="1359"/>
        <v>Untreated Water</v>
      </c>
    </row>
    <row r="9892" spans="1:17" hidden="1" x14ac:dyDescent="0.3">
      <c r="A9892" t="s">
        <v>38268</v>
      </c>
      <c r="B9892" t="s">
        <v>38269</v>
      </c>
      <c r="C9892" s="1" t="str">
        <f t="shared" ref="C9892:C9955" si="1360">HYPERLINK("http://geochem.nrcan.gc.ca/cdogs/content/bdl/bdl210687_e.htm", "21:0687")</f>
        <v>21:0687</v>
      </c>
      <c r="D9892" s="1" t="str">
        <f t="shared" si="1357"/>
        <v>21:0208</v>
      </c>
      <c r="E9892" t="s">
        <v>38270</v>
      </c>
      <c r="F9892" t="s">
        <v>38271</v>
      </c>
      <c r="H9892">
        <v>47.369585100000002</v>
      </c>
      <c r="I9892">
        <v>-66.169348900000003</v>
      </c>
      <c r="J9892" s="1" t="str">
        <f t="shared" si="1358"/>
        <v>Fluid (stream)</v>
      </c>
      <c r="K9892" s="1" t="str">
        <f t="shared" si="1359"/>
        <v>Untreated Water</v>
      </c>
      <c r="O9892">
        <v>2.5000000000000001E-2</v>
      </c>
      <c r="P9892">
        <v>40</v>
      </c>
      <c r="Q9892">
        <v>7.1</v>
      </c>
    </row>
    <row r="9893" spans="1:17" hidden="1" x14ac:dyDescent="0.3">
      <c r="A9893" t="s">
        <v>38272</v>
      </c>
      <c r="B9893" t="s">
        <v>38273</v>
      </c>
      <c r="C9893" s="1" t="str">
        <f t="shared" si="1360"/>
        <v>21:0687</v>
      </c>
      <c r="D9893" s="1" t="str">
        <f t="shared" si="1357"/>
        <v>21:0208</v>
      </c>
      <c r="E9893" t="s">
        <v>38274</v>
      </c>
      <c r="F9893" t="s">
        <v>38275</v>
      </c>
      <c r="H9893">
        <v>47.369435799999998</v>
      </c>
      <c r="I9893">
        <v>-66.1607731</v>
      </c>
      <c r="J9893" s="1" t="str">
        <f t="shared" si="1358"/>
        <v>Fluid (stream)</v>
      </c>
      <c r="K9893" s="1" t="str">
        <f t="shared" si="1359"/>
        <v>Untreated Water</v>
      </c>
      <c r="O9893">
        <v>2.5000000000000001E-2</v>
      </c>
      <c r="P9893">
        <v>40</v>
      </c>
      <c r="Q9893">
        <v>7</v>
      </c>
    </row>
    <row r="9894" spans="1:17" hidden="1" x14ac:dyDescent="0.3">
      <c r="A9894" t="s">
        <v>38276</v>
      </c>
      <c r="B9894" t="s">
        <v>38277</v>
      </c>
      <c r="C9894" s="1" t="str">
        <f t="shared" si="1360"/>
        <v>21:0687</v>
      </c>
      <c r="D9894" s="1" t="str">
        <f t="shared" si="1357"/>
        <v>21:0208</v>
      </c>
      <c r="E9894" t="s">
        <v>38278</v>
      </c>
      <c r="F9894" t="s">
        <v>38279</v>
      </c>
      <c r="H9894">
        <v>47.364953700000001</v>
      </c>
      <c r="I9894">
        <v>-66.105011700000006</v>
      </c>
      <c r="J9894" s="1" t="str">
        <f t="shared" si="1358"/>
        <v>Fluid (stream)</v>
      </c>
      <c r="K9894" s="1" t="str">
        <f t="shared" si="1359"/>
        <v>Untreated Water</v>
      </c>
      <c r="O9894">
        <v>2.5000000000000001E-2</v>
      </c>
      <c r="P9894">
        <v>40</v>
      </c>
      <c r="Q9894">
        <v>6.7</v>
      </c>
    </row>
    <row r="9895" spans="1:17" hidden="1" x14ac:dyDescent="0.3">
      <c r="A9895" t="s">
        <v>38280</v>
      </c>
      <c r="B9895" t="s">
        <v>38281</v>
      </c>
      <c r="C9895" s="1" t="str">
        <f t="shared" si="1360"/>
        <v>21:0687</v>
      </c>
      <c r="D9895" s="1" t="str">
        <f t="shared" si="1357"/>
        <v>21:0208</v>
      </c>
      <c r="E9895" t="s">
        <v>38282</v>
      </c>
      <c r="F9895" t="s">
        <v>38283</v>
      </c>
      <c r="H9895">
        <v>47.351145699999996</v>
      </c>
      <c r="I9895">
        <v>-66.108084700000006</v>
      </c>
      <c r="J9895" s="1" t="str">
        <f t="shared" si="1358"/>
        <v>Fluid (stream)</v>
      </c>
      <c r="K9895" s="1" t="str">
        <f t="shared" si="1359"/>
        <v>Untreated Water</v>
      </c>
      <c r="O9895">
        <v>2.5000000000000001E-2</v>
      </c>
      <c r="P9895">
        <v>50</v>
      </c>
      <c r="Q9895">
        <v>6.7</v>
      </c>
    </row>
    <row r="9896" spans="1:17" hidden="1" x14ac:dyDescent="0.3">
      <c r="A9896" t="s">
        <v>38284</v>
      </c>
      <c r="B9896" t="s">
        <v>38285</v>
      </c>
      <c r="C9896" s="1" t="str">
        <f t="shared" si="1360"/>
        <v>21:0687</v>
      </c>
      <c r="D9896" s="1" t="str">
        <f t="shared" si="1357"/>
        <v>21:0208</v>
      </c>
      <c r="E9896" t="s">
        <v>38286</v>
      </c>
      <c r="F9896" t="s">
        <v>38287</v>
      </c>
      <c r="H9896">
        <v>47.351089000000002</v>
      </c>
      <c r="I9896">
        <v>-66.111543999999995</v>
      </c>
      <c r="J9896" s="1" t="str">
        <f t="shared" si="1358"/>
        <v>Fluid (stream)</v>
      </c>
      <c r="K9896" s="1" t="str">
        <f t="shared" si="1359"/>
        <v>Untreated Water</v>
      </c>
      <c r="O9896">
        <v>2.5000000000000001E-2</v>
      </c>
      <c r="P9896">
        <v>40</v>
      </c>
      <c r="Q9896">
        <v>6.3</v>
      </c>
    </row>
    <row r="9897" spans="1:17" hidden="1" x14ac:dyDescent="0.3">
      <c r="A9897" t="s">
        <v>38288</v>
      </c>
      <c r="B9897" t="s">
        <v>38289</v>
      </c>
      <c r="C9897" s="1" t="str">
        <f t="shared" si="1360"/>
        <v>21:0687</v>
      </c>
      <c r="D9897" s="1" t="str">
        <f t="shared" si="1357"/>
        <v>21:0208</v>
      </c>
      <c r="E9897" t="s">
        <v>38290</v>
      </c>
      <c r="F9897" t="s">
        <v>38291</v>
      </c>
      <c r="H9897">
        <v>47.363931000000001</v>
      </c>
      <c r="I9897">
        <v>-66.103001399999997</v>
      </c>
      <c r="J9897" s="1" t="str">
        <f t="shared" si="1358"/>
        <v>Fluid (stream)</v>
      </c>
      <c r="K9897" s="1" t="str">
        <f t="shared" si="1359"/>
        <v>Untreated Water</v>
      </c>
      <c r="O9897">
        <v>2.5000000000000001E-2</v>
      </c>
      <c r="P9897">
        <v>50</v>
      </c>
      <c r="Q9897">
        <v>6.6</v>
      </c>
    </row>
    <row r="9898" spans="1:17" hidden="1" x14ac:dyDescent="0.3">
      <c r="A9898" t="s">
        <v>38292</v>
      </c>
      <c r="B9898" t="s">
        <v>38293</v>
      </c>
      <c r="C9898" s="1" t="str">
        <f t="shared" si="1360"/>
        <v>21:0687</v>
      </c>
      <c r="D9898" s="1" t="str">
        <f t="shared" si="1357"/>
        <v>21:0208</v>
      </c>
      <c r="E9898" t="s">
        <v>38294</v>
      </c>
      <c r="F9898" t="s">
        <v>38295</v>
      </c>
      <c r="H9898">
        <v>47.337677900000003</v>
      </c>
      <c r="I9898">
        <v>-66.161484000000002</v>
      </c>
      <c r="J9898" s="1" t="str">
        <f t="shared" si="1358"/>
        <v>Fluid (stream)</v>
      </c>
      <c r="K9898" s="1" t="str">
        <f t="shared" si="1359"/>
        <v>Untreated Water</v>
      </c>
      <c r="O9898">
        <v>2.5000000000000001E-2</v>
      </c>
      <c r="P9898">
        <v>30</v>
      </c>
      <c r="Q9898">
        <v>6.7</v>
      </c>
    </row>
    <row r="9899" spans="1:17" hidden="1" x14ac:dyDescent="0.3">
      <c r="A9899" t="s">
        <v>38296</v>
      </c>
      <c r="B9899" t="s">
        <v>38297</v>
      </c>
      <c r="C9899" s="1" t="str">
        <f t="shared" si="1360"/>
        <v>21:0687</v>
      </c>
      <c r="D9899" s="1" t="str">
        <f t="shared" si="1357"/>
        <v>21:0208</v>
      </c>
      <c r="E9899" t="s">
        <v>38298</v>
      </c>
      <c r="F9899" t="s">
        <v>38299</v>
      </c>
      <c r="H9899">
        <v>47.336643199999997</v>
      </c>
      <c r="I9899">
        <v>-66.165127100000007</v>
      </c>
      <c r="J9899" s="1" t="str">
        <f t="shared" si="1358"/>
        <v>Fluid (stream)</v>
      </c>
      <c r="K9899" s="1" t="str">
        <f t="shared" si="1359"/>
        <v>Untreated Water</v>
      </c>
      <c r="O9899">
        <v>2.5000000000000001E-2</v>
      </c>
      <c r="P9899">
        <v>30</v>
      </c>
      <c r="Q9899">
        <v>6.7</v>
      </c>
    </row>
    <row r="9900" spans="1:17" hidden="1" x14ac:dyDescent="0.3">
      <c r="A9900" t="s">
        <v>38300</v>
      </c>
      <c r="B9900" t="s">
        <v>38301</v>
      </c>
      <c r="C9900" s="1" t="str">
        <f t="shared" si="1360"/>
        <v>21:0687</v>
      </c>
      <c r="D9900" s="1" t="str">
        <f t="shared" si="1357"/>
        <v>21:0208</v>
      </c>
      <c r="E9900" t="s">
        <v>38302</v>
      </c>
      <c r="F9900" t="s">
        <v>38303</v>
      </c>
      <c r="H9900">
        <v>47.351537200000003</v>
      </c>
      <c r="I9900">
        <v>-66.172433299999994</v>
      </c>
      <c r="J9900" s="1" t="str">
        <f t="shared" si="1358"/>
        <v>Fluid (stream)</v>
      </c>
      <c r="K9900" s="1" t="str">
        <f t="shared" si="1359"/>
        <v>Untreated Water</v>
      </c>
      <c r="O9900">
        <v>2.5000000000000001E-2</v>
      </c>
      <c r="P9900">
        <v>50</v>
      </c>
      <c r="Q9900">
        <v>6.6</v>
      </c>
    </row>
    <row r="9901" spans="1:17" hidden="1" x14ac:dyDescent="0.3">
      <c r="A9901" t="s">
        <v>38304</v>
      </c>
      <c r="B9901" t="s">
        <v>38305</v>
      </c>
      <c r="C9901" s="1" t="str">
        <f t="shared" si="1360"/>
        <v>21:0687</v>
      </c>
      <c r="D9901" s="1" t="str">
        <f t="shared" si="1357"/>
        <v>21:0208</v>
      </c>
      <c r="E9901" t="s">
        <v>38302</v>
      </c>
      <c r="F9901" t="s">
        <v>38306</v>
      </c>
      <c r="H9901">
        <v>47.351537200000003</v>
      </c>
      <c r="I9901">
        <v>-66.172433299999994</v>
      </c>
      <c r="J9901" s="1" t="str">
        <f t="shared" si="1358"/>
        <v>Fluid (stream)</v>
      </c>
      <c r="K9901" s="1" t="str">
        <f t="shared" si="1359"/>
        <v>Untreated Water</v>
      </c>
      <c r="O9901">
        <v>2.5000000000000001E-2</v>
      </c>
      <c r="P9901">
        <v>40</v>
      </c>
      <c r="Q9901">
        <v>6.7</v>
      </c>
    </row>
    <row r="9902" spans="1:17" hidden="1" x14ac:dyDescent="0.3">
      <c r="A9902" t="s">
        <v>38307</v>
      </c>
      <c r="B9902" t="s">
        <v>38308</v>
      </c>
      <c r="C9902" s="1" t="str">
        <f t="shared" si="1360"/>
        <v>21:0687</v>
      </c>
      <c r="D9902" s="1" t="str">
        <f t="shared" si="1357"/>
        <v>21:0208</v>
      </c>
      <c r="E9902" t="s">
        <v>38309</v>
      </c>
      <c r="F9902" t="s">
        <v>38310</v>
      </c>
      <c r="H9902">
        <v>47.324032899999999</v>
      </c>
      <c r="I9902">
        <v>-66.196838900000003</v>
      </c>
      <c r="J9902" s="1" t="str">
        <f t="shared" si="1358"/>
        <v>Fluid (stream)</v>
      </c>
      <c r="K9902" s="1" t="str">
        <f t="shared" si="1359"/>
        <v>Untreated Water</v>
      </c>
      <c r="O9902">
        <v>2.5000000000000001E-2</v>
      </c>
      <c r="P9902">
        <v>30</v>
      </c>
      <c r="Q9902">
        <v>5.8</v>
      </c>
    </row>
    <row r="9903" spans="1:17" hidden="1" x14ac:dyDescent="0.3">
      <c r="A9903" t="s">
        <v>38311</v>
      </c>
      <c r="B9903" t="s">
        <v>38312</v>
      </c>
      <c r="C9903" s="1" t="str">
        <f t="shared" si="1360"/>
        <v>21:0687</v>
      </c>
      <c r="D9903" s="1" t="str">
        <f t="shared" si="1357"/>
        <v>21:0208</v>
      </c>
      <c r="E9903" t="s">
        <v>38313</v>
      </c>
      <c r="F9903" t="s">
        <v>38314</v>
      </c>
      <c r="H9903">
        <v>47.321014099999999</v>
      </c>
      <c r="I9903">
        <v>-66.164495000000002</v>
      </c>
      <c r="J9903" s="1" t="str">
        <f t="shared" si="1358"/>
        <v>Fluid (stream)</v>
      </c>
      <c r="K9903" s="1" t="str">
        <f t="shared" si="1359"/>
        <v>Untreated Water</v>
      </c>
      <c r="O9903">
        <v>2.5000000000000001E-2</v>
      </c>
      <c r="P9903">
        <v>30</v>
      </c>
      <c r="Q9903">
        <v>6.7</v>
      </c>
    </row>
    <row r="9904" spans="1:17" hidden="1" x14ac:dyDescent="0.3">
      <c r="A9904" t="s">
        <v>38315</v>
      </c>
      <c r="B9904" t="s">
        <v>38316</v>
      </c>
      <c r="C9904" s="1" t="str">
        <f t="shared" si="1360"/>
        <v>21:0687</v>
      </c>
      <c r="D9904" s="1" t="str">
        <f t="shared" si="1357"/>
        <v>21:0208</v>
      </c>
      <c r="E9904" t="s">
        <v>38317</v>
      </c>
      <c r="F9904" t="s">
        <v>38318</v>
      </c>
      <c r="H9904">
        <v>47.322363500000002</v>
      </c>
      <c r="I9904">
        <v>-66.156852400000005</v>
      </c>
      <c r="J9904" s="1" t="str">
        <f t="shared" si="1358"/>
        <v>Fluid (stream)</v>
      </c>
      <c r="K9904" s="1" t="str">
        <f t="shared" si="1359"/>
        <v>Untreated Water</v>
      </c>
      <c r="O9904">
        <v>2.5000000000000001E-2</v>
      </c>
      <c r="P9904">
        <v>40</v>
      </c>
      <c r="Q9904">
        <v>6.6</v>
      </c>
    </row>
    <row r="9905" spans="1:17" hidden="1" x14ac:dyDescent="0.3">
      <c r="A9905" t="s">
        <v>38319</v>
      </c>
      <c r="B9905" t="s">
        <v>38320</v>
      </c>
      <c r="C9905" s="1" t="str">
        <f t="shared" si="1360"/>
        <v>21:0687</v>
      </c>
      <c r="D9905" s="1" t="str">
        <f t="shared" si="1357"/>
        <v>21:0208</v>
      </c>
      <c r="E9905" t="s">
        <v>38321</v>
      </c>
      <c r="F9905" t="s">
        <v>38322</v>
      </c>
      <c r="H9905">
        <v>47.323707499999998</v>
      </c>
      <c r="I9905">
        <v>-66.155893399999997</v>
      </c>
      <c r="J9905" s="1" t="str">
        <f t="shared" si="1358"/>
        <v>Fluid (stream)</v>
      </c>
      <c r="K9905" s="1" t="str">
        <f t="shared" si="1359"/>
        <v>Untreated Water</v>
      </c>
      <c r="O9905">
        <v>2.5000000000000001E-2</v>
      </c>
      <c r="P9905">
        <v>30</v>
      </c>
      <c r="Q9905">
        <v>6.7</v>
      </c>
    </row>
    <row r="9906" spans="1:17" hidden="1" x14ac:dyDescent="0.3">
      <c r="A9906" t="s">
        <v>38323</v>
      </c>
      <c r="B9906" t="s">
        <v>38324</v>
      </c>
      <c r="C9906" s="1" t="str">
        <f t="shared" si="1360"/>
        <v>21:0687</v>
      </c>
      <c r="D9906" s="1" t="str">
        <f t="shared" si="1357"/>
        <v>21:0208</v>
      </c>
      <c r="E9906" t="s">
        <v>38325</v>
      </c>
      <c r="F9906" t="s">
        <v>38326</v>
      </c>
      <c r="H9906">
        <v>47.315718099999998</v>
      </c>
      <c r="I9906">
        <v>-66.169410099999993</v>
      </c>
      <c r="J9906" s="1" t="str">
        <f t="shared" si="1358"/>
        <v>Fluid (stream)</v>
      </c>
      <c r="K9906" s="1" t="str">
        <f t="shared" si="1359"/>
        <v>Untreated Water</v>
      </c>
      <c r="O9906">
        <v>2.5000000000000001E-2</v>
      </c>
      <c r="P9906">
        <v>30</v>
      </c>
      <c r="Q9906">
        <v>6.8</v>
      </c>
    </row>
    <row r="9907" spans="1:17" hidden="1" x14ac:dyDescent="0.3">
      <c r="A9907" t="s">
        <v>38327</v>
      </c>
      <c r="B9907" t="s">
        <v>38328</v>
      </c>
      <c r="C9907" s="1" t="str">
        <f t="shared" si="1360"/>
        <v>21:0687</v>
      </c>
      <c r="D9907" s="1" t="str">
        <f>HYPERLINK("http://geochem.nrcan.gc.ca/cdogs/content/svy/svy_e.htm", "")</f>
        <v/>
      </c>
      <c r="G9907" s="1" t="str">
        <f>HYPERLINK("http://geochem.nrcan.gc.ca/cdogs/content/cr_/cr_00085_e.htm", "85")</f>
        <v>85</v>
      </c>
      <c r="J9907" t="s">
        <v>11453</v>
      </c>
      <c r="K9907" t="s">
        <v>11454</v>
      </c>
      <c r="O9907">
        <v>0.28000000000000003</v>
      </c>
      <c r="P9907">
        <v>60</v>
      </c>
      <c r="Q9907">
        <v>8.1</v>
      </c>
    </row>
    <row r="9908" spans="1:17" hidden="1" x14ac:dyDescent="0.3">
      <c r="A9908" t="s">
        <v>38329</v>
      </c>
      <c r="B9908" t="s">
        <v>38330</v>
      </c>
      <c r="C9908" s="1" t="str">
        <f t="shared" si="1360"/>
        <v>21:0687</v>
      </c>
      <c r="D9908" s="1" t="str">
        <f t="shared" ref="D9908:D9936" si="1361">HYPERLINK("http://geochem.nrcan.gc.ca/cdogs/content/svy/svy210208_e.htm", "21:0208")</f>
        <v>21:0208</v>
      </c>
      <c r="E9908" t="s">
        <v>38331</v>
      </c>
      <c r="F9908" t="s">
        <v>38332</v>
      </c>
      <c r="H9908">
        <v>47.321565300000003</v>
      </c>
      <c r="I9908">
        <v>-66.166040300000006</v>
      </c>
      <c r="J9908" s="1" t="str">
        <f t="shared" ref="J9908:J9936" si="1362">HYPERLINK("http://geochem.nrcan.gc.ca/cdogs/content/kwd/kwd020018_e.htm", "Fluid (stream)")</f>
        <v>Fluid (stream)</v>
      </c>
      <c r="K9908" s="1" t="str">
        <f t="shared" ref="K9908:K9936" si="1363">HYPERLINK("http://geochem.nrcan.gc.ca/cdogs/content/kwd/kwd080007_e.htm", "Untreated Water")</f>
        <v>Untreated Water</v>
      </c>
      <c r="O9908">
        <v>2.5000000000000001E-2</v>
      </c>
      <c r="P9908">
        <v>50</v>
      </c>
      <c r="Q9908">
        <v>6.8</v>
      </c>
    </row>
    <row r="9909" spans="1:17" hidden="1" x14ac:dyDescent="0.3">
      <c r="A9909" t="s">
        <v>38333</v>
      </c>
      <c r="B9909" t="s">
        <v>38334</v>
      </c>
      <c r="C9909" s="1" t="str">
        <f t="shared" si="1360"/>
        <v>21:0687</v>
      </c>
      <c r="D9909" s="1" t="str">
        <f t="shared" si="1361"/>
        <v>21:0208</v>
      </c>
      <c r="E9909" t="s">
        <v>38335</v>
      </c>
      <c r="F9909" t="s">
        <v>38336</v>
      </c>
      <c r="H9909">
        <v>47.297316600000002</v>
      </c>
      <c r="I9909">
        <v>-66.188846999999996</v>
      </c>
      <c r="J9909" s="1" t="str">
        <f t="shared" si="1362"/>
        <v>Fluid (stream)</v>
      </c>
      <c r="K9909" s="1" t="str">
        <f t="shared" si="1363"/>
        <v>Untreated Water</v>
      </c>
      <c r="O9909">
        <v>2.5000000000000001E-2</v>
      </c>
      <c r="P9909">
        <v>30</v>
      </c>
      <c r="Q9909">
        <v>6.8</v>
      </c>
    </row>
    <row r="9910" spans="1:17" hidden="1" x14ac:dyDescent="0.3">
      <c r="A9910" t="s">
        <v>38337</v>
      </c>
      <c r="B9910" t="s">
        <v>38338</v>
      </c>
      <c r="C9910" s="1" t="str">
        <f t="shared" si="1360"/>
        <v>21:0687</v>
      </c>
      <c r="D9910" s="1" t="str">
        <f t="shared" si="1361"/>
        <v>21:0208</v>
      </c>
      <c r="E9910" t="s">
        <v>38339</v>
      </c>
      <c r="F9910" t="s">
        <v>38340</v>
      </c>
      <c r="H9910">
        <v>47.317361599999998</v>
      </c>
      <c r="I9910">
        <v>-66.1816824</v>
      </c>
      <c r="J9910" s="1" t="str">
        <f t="shared" si="1362"/>
        <v>Fluid (stream)</v>
      </c>
      <c r="K9910" s="1" t="str">
        <f t="shared" si="1363"/>
        <v>Untreated Water</v>
      </c>
      <c r="O9910">
        <v>2.5000000000000001E-2</v>
      </c>
      <c r="P9910">
        <v>30</v>
      </c>
      <c r="Q9910">
        <v>6.7</v>
      </c>
    </row>
    <row r="9911" spans="1:17" hidden="1" x14ac:dyDescent="0.3">
      <c r="A9911" t="s">
        <v>38341</v>
      </c>
      <c r="B9911" t="s">
        <v>38342</v>
      </c>
      <c r="C9911" s="1" t="str">
        <f t="shared" si="1360"/>
        <v>21:0687</v>
      </c>
      <c r="D9911" s="1" t="str">
        <f t="shared" si="1361"/>
        <v>21:0208</v>
      </c>
      <c r="E9911" t="s">
        <v>38343</v>
      </c>
      <c r="F9911" t="s">
        <v>38344</v>
      </c>
      <c r="H9911">
        <v>47.294734099999999</v>
      </c>
      <c r="I9911">
        <v>-66.197304299999999</v>
      </c>
      <c r="J9911" s="1" t="str">
        <f t="shared" si="1362"/>
        <v>Fluid (stream)</v>
      </c>
      <c r="K9911" s="1" t="str">
        <f t="shared" si="1363"/>
        <v>Untreated Water</v>
      </c>
      <c r="O9911">
        <v>2.5000000000000001E-2</v>
      </c>
      <c r="P9911">
        <v>30</v>
      </c>
      <c r="Q9911">
        <v>6.5</v>
      </c>
    </row>
    <row r="9912" spans="1:17" hidden="1" x14ac:dyDescent="0.3">
      <c r="A9912" t="s">
        <v>38345</v>
      </c>
      <c r="B9912" t="s">
        <v>38346</v>
      </c>
      <c r="C9912" s="1" t="str">
        <f t="shared" si="1360"/>
        <v>21:0687</v>
      </c>
      <c r="D9912" s="1" t="str">
        <f t="shared" si="1361"/>
        <v>21:0208</v>
      </c>
      <c r="E9912" t="s">
        <v>38347</v>
      </c>
      <c r="F9912" t="s">
        <v>38348</v>
      </c>
      <c r="H9912">
        <v>47.289022500000002</v>
      </c>
      <c r="I9912">
        <v>-66.233330800000005</v>
      </c>
      <c r="J9912" s="1" t="str">
        <f t="shared" si="1362"/>
        <v>Fluid (stream)</v>
      </c>
      <c r="K9912" s="1" t="str">
        <f t="shared" si="1363"/>
        <v>Untreated Water</v>
      </c>
      <c r="O9912">
        <v>2.5000000000000001E-2</v>
      </c>
      <c r="P9912">
        <v>30</v>
      </c>
      <c r="Q9912">
        <v>6.6</v>
      </c>
    </row>
    <row r="9913" spans="1:17" hidden="1" x14ac:dyDescent="0.3">
      <c r="A9913" t="s">
        <v>38349</v>
      </c>
      <c r="B9913" t="s">
        <v>38350</v>
      </c>
      <c r="C9913" s="1" t="str">
        <f t="shared" si="1360"/>
        <v>21:0687</v>
      </c>
      <c r="D9913" s="1" t="str">
        <f t="shared" si="1361"/>
        <v>21:0208</v>
      </c>
      <c r="E9913" t="s">
        <v>38351</v>
      </c>
      <c r="F9913" t="s">
        <v>38352</v>
      </c>
      <c r="H9913">
        <v>47.290301300000003</v>
      </c>
      <c r="I9913">
        <v>-66.231134600000004</v>
      </c>
      <c r="J9913" s="1" t="str">
        <f t="shared" si="1362"/>
        <v>Fluid (stream)</v>
      </c>
      <c r="K9913" s="1" t="str">
        <f t="shared" si="1363"/>
        <v>Untreated Water</v>
      </c>
      <c r="O9913">
        <v>2.5000000000000001E-2</v>
      </c>
      <c r="P9913">
        <v>40</v>
      </c>
      <c r="Q9913">
        <v>6.9</v>
      </c>
    </row>
    <row r="9914" spans="1:17" hidden="1" x14ac:dyDescent="0.3">
      <c r="A9914" t="s">
        <v>38353</v>
      </c>
      <c r="B9914" t="s">
        <v>38354</v>
      </c>
      <c r="C9914" s="1" t="str">
        <f t="shared" si="1360"/>
        <v>21:0687</v>
      </c>
      <c r="D9914" s="1" t="str">
        <f t="shared" si="1361"/>
        <v>21:0208</v>
      </c>
      <c r="E9914" t="s">
        <v>38355</v>
      </c>
      <c r="F9914" t="s">
        <v>38356</v>
      </c>
      <c r="H9914">
        <v>47.284965</v>
      </c>
      <c r="I9914">
        <v>-66.230024599999993</v>
      </c>
      <c r="J9914" s="1" t="str">
        <f t="shared" si="1362"/>
        <v>Fluid (stream)</v>
      </c>
      <c r="K9914" s="1" t="str">
        <f t="shared" si="1363"/>
        <v>Untreated Water</v>
      </c>
      <c r="O9914">
        <v>2.5000000000000001E-2</v>
      </c>
      <c r="P9914">
        <v>40</v>
      </c>
      <c r="Q9914">
        <v>6.5</v>
      </c>
    </row>
    <row r="9915" spans="1:17" hidden="1" x14ac:dyDescent="0.3">
      <c r="A9915" t="s">
        <v>38357</v>
      </c>
      <c r="B9915" t="s">
        <v>38358</v>
      </c>
      <c r="C9915" s="1" t="str">
        <f t="shared" si="1360"/>
        <v>21:0687</v>
      </c>
      <c r="D9915" s="1" t="str">
        <f t="shared" si="1361"/>
        <v>21:0208</v>
      </c>
      <c r="E9915" t="s">
        <v>38359</v>
      </c>
      <c r="F9915" t="s">
        <v>38360</v>
      </c>
      <c r="H9915">
        <v>47.298104700000003</v>
      </c>
      <c r="I9915">
        <v>-66.200816799999998</v>
      </c>
      <c r="J9915" s="1" t="str">
        <f t="shared" si="1362"/>
        <v>Fluid (stream)</v>
      </c>
      <c r="K9915" s="1" t="str">
        <f t="shared" si="1363"/>
        <v>Untreated Water</v>
      </c>
      <c r="O9915">
        <v>2.5000000000000001E-2</v>
      </c>
      <c r="P9915">
        <v>50</v>
      </c>
      <c r="Q9915">
        <v>6.7</v>
      </c>
    </row>
    <row r="9916" spans="1:17" hidden="1" x14ac:dyDescent="0.3">
      <c r="A9916" t="s">
        <v>38361</v>
      </c>
      <c r="B9916" t="s">
        <v>38362</v>
      </c>
      <c r="C9916" s="1" t="str">
        <f t="shared" si="1360"/>
        <v>21:0687</v>
      </c>
      <c r="D9916" s="1" t="str">
        <f t="shared" si="1361"/>
        <v>21:0208</v>
      </c>
      <c r="E9916" t="s">
        <v>38363</v>
      </c>
      <c r="F9916" t="s">
        <v>38364</v>
      </c>
      <c r="H9916">
        <v>47.295734199999998</v>
      </c>
      <c r="I9916">
        <v>-66.2006643</v>
      </c>
      <c r="J9916" s="1" t="str">
        <f t="shared" si="1362"/>
        <v>Fluid (stream)</v>
      </c>
      <c r="K9916" s="1" t="str">
        <f t="shared" si="1363"/>
        <v>Untreated Water</v>
      </c>
      <c r="O9916">
        <v>2.5000000000000001E-2</v>
      </c>
      <c r="P9916">
        <v>40</v>
      </c>
      <c r="Q9916">
        <v>6.7</v>
      </c>
    </row>
    <row r="9917" spans="1:17" hidden="1" x14ac:dyDescent="0.3">
      <c r="A9917" t="s">
        <v>38365</v>
      </c>
      <c r="B9917" t="s">
        <v>38366</v>
      </c>
      <c r="C9917" s="1" t="str">
        <f t="shared" si="1360"/>
        <v>21:0687</v>
      </c>
      <c r="D9917" s="1" t="str">
        <f t="shared" si="1361"/>
        <v>21:0208</v>
      </c>
      <c r="E9917" t="s">
        <v>38367</v>
      </c>
      <c r="F9917" t="s">
        <v>38368</v>
      </c>
      <c r="H9917">
        <v>47.298827500000002</v>
      </c>
      <c r="I9917">
        <v>-66.237634299999996</v>
      </c>
      <c r="J9917" s="1" t="str">
        <f t="shared" si="1362"/>
        <v>Fluid (stream)</v>
      </c>
      <c r="K9917" s="1" t="str">
        <f t="shared" si="1363"/>
        <v>Untreated Water</v>
      </c>
      <c r="O9917">
        <v>2.5000000000000001E-2</v>
      </c>
      <c r="P9917">
        <v>40</v>
      </c>
      <c r="Q9917">
        <v>6.8</v>
      </c>
    </row>
    <row r="9918" spans="1:17" hidden="1" x14ac:dyDescent="0.3">
      <c r="A9918" t="s">
        <v>38369</v>
      </c>
      <c r="B9918" t="s">
        <v>38370</v>
      </c>
      <c r="C9918" s="1" t="str">
        <f t="shared" si="1360"/>
        <v>21:0687</v>
      </c>
      <c r="D9918" s="1" t="str">
        <f t="shared" si="1361"/>
        <v>21:0208</v>
      </c>
      <c r="E9918" t="s">
        <v>38371</v>
      </c>
      <c r="F9918" t="s">
        <v>38372</v>
      </c>
      <c r="H9918">
        <v>47.3011105</v>
      </c>
      <c r="I9918">
        <v>-66.235279500000004</v>
      </c>
      <c r="J9918" s="1" t="str">
        <f t="shared" si="1362"/>
        <v>Fluid (stream)</v>
      </c>
      <c r="K9918" s="1" t="str">
        <f t="shared" si="1363"/>
        <v>Untreated Water</v>
      </c>
      <c r="O9918">
        <v>2.5000000000000001E-2</v>
      </c>
      <c r="P9918">
        <v>30</v>
      </c>
      <c r="Q9918">
        <v>6.8</v>
      </c>
    </row>
    <row r="9919" spans="1:17" hidden="1" x14ac:dyDescent="0.3">
      <c r="A9919" t="s">
        <v>38373</v>
      </c>
      <c r="B9919" t="s">
        <v>38374</v>
      </c>
      <c r="C9919" s="1" t="str">
        <f t="shared" si="1360"/>
        <v>21:0687</v>
      </c>
      <c r="D9919" s="1" t="str">
        <f t="shared" si="1361"/>
        <v>21:0208</v>
      </c>
      <c r="E9919" t="s">
        <v>38375</v>
      </c>
      <c r="F9919" t="s">
        <v>38376</v>
      </c>
      <c r="H9919">
        <v>47.306693799999998</v>
      </c>
      <c r="I9919">
        <v>-66.243654300000003</v>
      </c>
      <c r="J9919" s="1" t="str">
        <f t="shared" si="1362"/>
        <v>Fluid (stream)</v>
      </c>
      <c r="K9919" s="1" t="str">
        <f t="shared" si="1363"/>
        <v>Untreated Water</v>
      </c>
      <c r="O9919">
        <v>2.5000000000000001E-2</v>
      </c>
      <c r="P9919">
        <v>60</v>
      </c>
      <c r="Q9919">
        <v>6.7</v>
      </c>
    </row>
    <row r="9920" spans="1:17" hidden="1" x14ac:dyDescent="0.3">
      <c r="A9920" t="s">
        <v>38377</v>
      </c>
      <c r="B9920" t="s">
        <v>38378</v>
      </c>
      <c r="C9920" s="1" t="str">
        <f t="shared" si="1360"/>
        <v>21:0687</v>
      </c>
      <c r="D9920" s="1" t="str">
        <f t="shared" si="1361"/>
        <v>21:0208</v>
      </c>
      <c r="E9920" t="s">
        <v>38379</v>
      </c>
      <c r="F9920" t="s">
        <v>38380</v>
      </c>
      <c r="H9920">
        <v>47.2795706</v>
      </c>
      <c r="I9920">
        <v>-66.214649100000003</v>
      </c>
      <c r="J9920" s="1" t="str">
        <f t="shared" si="1362"/>
        <v>Fluid (stream)</v>
      </c>
      <c r="K9920" s="1" t="str">
        <f t="shared" si="1363"/>
        <v>Untreated Water</v>
      </c>
      <c r="O9920">
        <v>2.5000000000000001E-2</v>
      </c>
      <c r="P9920">
        <v>50</v>
      </c>
      <c r="Q9920">
        <v>6.7</v>
      </c>
    </row>
    <row r="9921" spans="1:17" hidden="1" x14ac:dyDescent="0.3">
      <c r="A9921" t="s">
        <v>38381</v>
      </c>
      <c r="B9921" t="s">
        <v>38382</v>
      </c>
      <c r="C9921" s="1" t="str">
        <f t="shared" si="1360"/>
        <v>21:0687</v>
      </c>
      <c r="D9921" s="1" t="str">
        <f t="shared" si="1361"/>
        <v>21:0208</v>
      </c>
      <c r="E9921" t="s">
        <v>38383</v>
      </c>
      <c r="F9921" t="s">
        <v>38384</v>
      </c>
      <c r="H9921">
        <v>47.275601899999998</v>
      </c>
      <c r="I9921">
        <v>-66.201356799999999</v>
      </c>
      <c r="J9921" s="1" t="str">
        <f t="shared" si="1362"/>
        <v>Fluid (stream)</v>
      </c>
      <c r="K9921" s="1" t="str">
        <f t="shared" si="1363"/>
        <v>Untreated Water</v>
      </c>
      <c r="O9921">
        <v>2.5000000000000001E-2</v>
      </c>
      <c r="P9921">
        <v>50</v>
      </c>
      <c r="Q9921">
        <v>6.1</v>
      </c>
    </row>
    <row r="9922" spans="1:17" hidden="1" x14ac:dyDescent="0.3">
      <c r="A9922" t="s">
        <v>38385</v>
      </c>
      <c r="B9922" t="s">
        <v>38386</v>
      </c>
      <c r="C9922" s="1" t="str">
        <f t="shared" si="1360"/>
        <v>21:0687</v>
      </c>
      <c r="D9922" s="1" t="str">
        <f t="shared" si="1361"/>
        <v>21:0208</v>
      </c>
      <c r="E9922" t="s">
        <v>38387</v>
      </c>
      <c r="F9922" t="s">
        <v>38388</v>
      </c>
      <c r="H9922">
        <v>47.2613202</v>
      </c>
      <c r="I9922">
        <v>-66.198778899999994</v>
      </c>
      <c r="J9922" s="1" t="str">
        <f t="shared" si="1362"/>
        <v>Fluid (stream)</v>
      </c>
      <c r="K9922" s="1" t="str">
        <f t="shared" si="1363"/>
        <v>Untreated Water</v>
      </c>
      <c r="O9922">
        <v>2.5000000000000001E-2</v>
      </c>
      <c r="P9922">
        <v>50</v>
      </c>
      <c r="Q9922">
        <v>6.5</v>
      </c>
    </row>
    <row r="9923" spans="1:17" hidden="1" x14ac:dyDescent="0.3">
      <c r="A9923" t="s">
        <v>38389</v>
      </c>
      <c r="B9923" t="s">
        <v>38390</v>
      </c>
      <c r="C9923" s="1" t="str">
        <f t="shared" si="1360"/>
        <v>21:0687</v>
      </c>
      <c r="D9923" s="1" t="str">
        <f t="shared" si="1361"/>
        <v>21:0208</v>
      </c>
      <c r="E9923" t="s">
        <v>38391</v>
      </c>
      <c r="F9923" t="s">
        <v>38392</v>
      </c>
      <c r="H9923">
        <v>47.260815100000002</v>
      </c>
      <c r="I9923">
        <v>-66.195791499999999</v>
      </c>
      <c r="J9923" s="1" t="str">
        <f t="shared" si="1362"/>
        <v>Fluid (stream)</v>
      </c>
      <c r="K9923" s="1" t="str">
        <f t="shared" si="1363"/>
        <v>Untreated Water</v>
      </c>
      <c r="O9923">
        <v>2.5000000000000001E-2</v>
      </c>
      <c r="P9923">
        <v>40</v>
      </c>
      <c r="Q9923">
        <v>6.5</v>
      </c>
    </row>
    <row r="9924" spans="1:17" hidden="1" x14ac:dyDescent="0.3">
      <c r="A9924" t="s">
        <v>38393</v>
      </c>
      <c r="B9924" t="s">
        <v>38394</v>
      </c>
      <c r="C9924" s="1" t="str">
        <f t="shared" si="1360"/>
        <v>21:0687</v>
      </c>
      <c r="D9924" s="1" t="str">
        <f t="shared" si="1361"/>
        <v>21:0208</v>
      </c>
      <c r="E9924" t="s">
        <v>38395</v>
      </c>
      <c r="F9924" t="s">
        <v>38396</v>
      </c>
      <c r="H9924">
        <v>47.315818899999996</v>
      </c>
      <c r="I9924">
        <v>-66.180428000000006</v>
      </c>
      <c r="J9924" s="1" t="str">
        <f t="shared" si="1362"/>
        <v>Fluid (stream)</v>
      </c>
      <c r="K9924" s="1" t="str">
        <f t="shared" si="1363"/>
        <v>Untreated Water</v>
      </c>
      <c r="O9924">
        <v>2.5000000000000001E-2</v>
      </c>
      <c r="P9924">
        <v>50</v>
      </c>
      <c r="Q9924">
        <v>6.7</v>
      </c>
    </row>
    <row r="9925" spans="1:17" hidden="1" x14ac:dyDescent="0.3">
      <c r="A9925" t="s">
        <v>38397</v>
      </c>
      <c r="B9925" t="s">
        <v>38398</v>
      </c>
      <c r="C9925" s="1" t="str">
        <f t="shared" si="1360"/>
        <v>21:0687</v>
      </c>
      <c r="D9925" s="1" t="str">
        <f t="shared" si="1361"/>
        <v>21:0208</v>
      </c>
      <c r="E9925" t="s">
        <v>38399</v>
      </c>
      <c r="F9925" t="s">
        <v>38400</v>
      </c>
      <c r="H9925">
        <v>47.252185799999999</v>
      </c>
      <c r="I9925">
        <v>-66.208724500000002</v>
      </c>
      <c r="J9925" s="1" t="str">
        <f t="shared" si="1362"/>
        <v>Fluid (stream)</v>
      </c>
      <c r="K9925" s="1" t="str">
        <f t="shared" si="1363"/>
        <v>Untreated Water</v>
      </c>
      <c r="O9925">
        <v>0.1</v>
      </c>
      <c r="P9925">
        <v>60</v>
      </c>
      <c r="Q9925">
        <v>6.8</v>
      </c>
    </row>
    <row r="9926" spans="1:17" hidden="1" x14ac:dyDescent="0.3">
      <c r="A9926" t="s">
        <v>38401</v>
      </c>
      <c r="B9926" t="s">
        <v>38402</v>
      </c>
      <c r="C9926" s="1" t="str">
        <f t="shared" si="1360"/>
        <v>21:0687</v>
      </c>
      <c r="D9926" s="1" t="str">
        <f t="shared" si="1361"/>
        <v>21:0208</v>
      </c>
      <c r="E9926" t="s">
        <v>38403</v>
      </c>
      <c r="F9926" t="s">
        <v>38404</v>
      </c>
      <c r="H9926">
        <v>47.250791900000003</v>
      </c>
      <c r="I9926">
        <v>-66.241826700000004</v>
      </c>
      <c r="J9926" s="1" t="str">
        <f t="shared" si="1362"/>
        <v>Fluid (stream)</v>
      </c>
      <c r="K9926" s="1" t="str">
        <f t="shared" si="1363"/>
        <v>Untreated Water</v>
      </c>
      <c r="O9926">
        <v>2.5000000000000001E-2</v>
      </c>
      <c r="P9926">
        <v>40</v>
      </c>
      <c r="Q9926">
        <v>6.6</v>
      </c>
    </row>
    <row r="9927" spans="1:17" hidden="1" x14ac:dyDescent="0.3">
      <c r="A9927" t="s">
        <v>38405</v>
      </c>
      <c r="B9927" t="s">
        <v>38406</v>
      </c>
      <c r="C9927" s="1" t="str">
        <f t="shared" si="1360"/>
        <v>21:0687</v>
      </c>
      <c r="D9927" s="1" t="str">
        <f t="shared" si="1361"/>
        <v>21:0208</v>
      </c>
      <c r="E9927" t="s">
        <v>38407</v>
      </c>
      <c r="F9927" t="s">
        <v>38408</v>
      </c>
      <c r="H9927">
        <v>47.252420899999997</v>
      </c>
      <c r="I9927">
        <v>-66.232133099999999</v>
      </c>
      <c r="J9927" s="1" t="str">
        <f t="shared" si="1362"/>
        <v>Fluid (stream)</v>
      </c>
      <c r="K9927" s="1" t="str">
        <f t="shared" si="1363"/>
        <v>Untreated Water</v>
      </c>
      <c r="O9927">
        <v>2.5000000000000001E-2</v>
      </c>
      <c r="P9927">
        <v>60</v>
      </c>
      <c r="Q9927">
        <v>6.8</v>
      </c>
    </row>
    <row r="9928" spans="1:17" hidden="1" x14ac:dyDescent="0.3">
      <c r="A9928" t="s">
        <v>38409</v>
      </c>
      <c r="B9928" t="s">
        <v>38410</v>
      </c>
      <c r="C9928" s="1" t="str">
        <f t="shared" si="1360"/>
        <v>21:0687</v>
      </c>
      <c r="D9928" s="1" t="str">
        <f t="shared" si="1361"/>
        <v>21:0208</v>
      </c>
      <c r="E9928" t="s">
        <v>38411</v>
      </c>
      <c r="F9928" t="s">
        <v>38412</v>
      </c>
      <c r="H9928">
        <v>47.264699399999998</v>
      </c>
      <c r="I9928">
        <v>-66.227817400000006</v>
      </c>
      <c r="J9928" s="1" t="str">
        <f t="shared" si="1362"/>
        <v>Fluid (stream)</v>
      </c>
      <c r="K9928" s="1" t="str">
        <f t="shared" si="1363"/>
        <v>Untreated Water</v>
      </c>
      <c r="O9928">
        <v>2.5000000000000001E-2</v>
      </c>
      <c r="P9928">
        <v>50</v>
      </c>
      <c r="Q9928">
        <v>6.8</v>
      </c>
    </row>
    <row r="9929" spans="1:17" hidden="1" x14ac:dyDescent="0.3">
      <c r="A9929" t="s">
        <v>38413</v>
      </c>
      <c r="B9929" t="s">
        <v>38414</v>
      </c>
      <c r="C9929" s="1" t="str">
        <f t="shared" si="1360"/>
        <v>21:0687</v>
      </c>
      <c r="D9929" s="1" t="str">
        <f t="shared" si="1361"/>
        <v>21:0208</v>
      </c>
      <c r="E9929" t="s">
        <v>38415</v>
      </c>
      <c r="F9929" t="s">
        <v>38416</v>
      </c>
      <c r="H9929">
        <v>47.262179199999999</v>
      </c>
      <c r="I9929">
        <v>-66.228914099999997</v>
      </c>
      <c r="J9929" s="1" t="str">
        <f t="shared" si="1362"/>
        <v>Fluid (stream)</v>
      </c>
      <c r="K9929" s="1" t="str">
        <f t="shared" si="1363"/>
        <v>Untreated Water</v>
      </c>
      <c r="O9929">
        <v>2.5000000000000001E-2</v>
      </c>
      <c r="P9929">
        <v>40</v>
      </c>
      <c r="Q9929">
        <v>6.9</v>
      </c>
    </row>
    <row r="9930" spans="1:17" hidden="1" x14ac:dyDescent="0.3">
      <c r="A9930" t="s">
        <v>38417</v>
      </c>
      <c r="B9930" t="s">
        <v>38418</v>
      </c>
      <c r="C9930" s="1" t="str">
        <f t="shared" si="1360"/>
        <v>21:0687</v>
      </c>
      <c r="D9930" s="1" t="str">
        <f t="shared" si="1361"/>
        <v>21:0208</v>
      </c>
      <c r="E9930" t="s">
        <v>38419</v>
      </c>
      <c r="F9930" t="s">
        <v>38420</v>
      </c>
      <c r="H9930">
        <v>47.265356799999999</v>
      </c>
      <c r="I9930">
        <v>-66.224861300000001</v>
      </c>
      <c r="J9930" s="1" t="str">
        <f t="shared" si="1362"/>
        <v>Fluid (stream)</v>
      </c>
      <c r="K9930" s="1" t="str">
        <f t="shared" si="1363"/>
        <v>Untreated Water</v>
      </c>
      <c r="O9930">
        <v>2.5000000000000001E-2</v>
      </c>
      <c r="P9930">
        <v>60</v>
      </c>
      <c r="Q9930">
        <v>6.9</v>
      </c>
    </row>
    <row r="9931" spans="1:17" hidden="1" x14ac:dyDescent="0.3">
      <c r="A9931" t="s">
        <v>38421</v>
      </c>
      <c r="B9931" t="s">
        <v>38422</v>
      </c>
      <c r="C9931" s="1" t="str">
        <f t="shared" si="1360"/>
        <v>21:0687</v>
      </c>
      <c r="D9931" s="1" t="str">
        <f t="shared" si="1361"/>
        <v>21:0208</v>
      </c>
      <c r="E9931" t="s">
        <v>38423</v>
      </c>
      <c r="F9931" t="s">
        <v>38424</v>
      </c>
      <c r="H9931">
        <v>47.273113199999997</v>
      </c>
      <c r="I9931">
        <v>-66.064899800000006</v>
      </c>
      <c r="J9931" s="1" t="str">
        <f t="shared" si="1362"/>
        <v>Fluid (stream)</v>
      </c>
      <c r="K9931" s="1" t="str">
        <f t="shared" si="1363"/>
        <v>Untreated Water</v>
      </c>
      <c r="O9931">
        <v>2.5000000000000001E-2</v>
      </c>
      <c r="P9931">
        <v>140</v>
      </c>
      <c r="Q9931">
        <v>4.7</v>
      </c>
    </row>
    <row r="9932" spans="1:17" hidden="1" x14ac:dyDescent="0.3">
      <c r="A9932" t="s">
        <v>38425</v>
      </c>
      <c r="B9932" t="s">
        <v>38426</v>
      </c>
      <c r="C9932" s="1" t="str">
        <f t="shared" si="1360"/>
        <v>21:0687</v>
      </c>
      <c r="D9932" s="1" t="str">
        <f t="shared" si="1361"/>
        <v>21:0208</v>
      </c>
      <c r="E9932" t="s">
        <v>38427</v>
      </c>
      <c r="F9932" t="s">
        <v>38428</v>
      </c>
      <c r="H9932">
        <v>47.2719077</v>
      </c>
      <c r="I9932">
        <v>-66.068430800000002</v>
      </c>
      <c r="J9932" s="1" t="str">
        <f t="shared" si="1362"/>
        <v>Fluid (stream)</v>
      </c>
      <c r="K9932" s="1" t="str">
        <f t="shared" si="1363"/>
        <v>Untreated Water</v>
      </c>
      <c r="O9932">
        <v>2.5000000000000001E-2</v>
      </c>
      <c r="P9932">
        <v>130</v>
      </c>
      <c r="Q9932">
        <v>4.8</v>
      </c>
    </row>
    <row r="9933" spans="1:17" hidden="1" x14ac:dyDescent="0.3">
      <c r="A9933" t="s">
        <v>38429</v>
      </c>
      <c r="B9933" t="s">
        <v>38430</v>
      </c>
      <c r="C9933" s="1" t="str">
        <f t="shared" si="1360"/>
        <v>21:0687</v>
      </c>
      <c r="D9933" s="1" t="str">
        <f t="shared" si="1361"/>
        <v>21:0208</v>
      </c>
      <c r="E9933" t="s">
        <v>38431</v>
      </c>
      <c r="F9933" t="s">
        <v>38432</v>
      </c>
      <c r="H9933">
        <v>47.256944500000003</v>
      </c>
      <c r="I9933">
        <v>-66.014533</v>
      </c>
      <c r="J9933" s="1" t="str">
        <f t="shared" si="1362"/>
        <v>Fluid (stream)</v>
      </c>
      <c r="K9933" s="1" t="str">
        <f t="shared" si="1363"/>
        <v>Untreated Water</v>
      </c>
      <c r="O9933">
        <v>2.5000000000000001E-2</v>
      </c>
      <c r="P9933">
        <v>60</v>
      </c>
      <c r="Q9933">
        <v>6.6</v>
      </c>
    </row>
    <row r="9934" spans="1:17" hidden="1" x14ac:dyDescent="0.3">
      <c r="A9934" t="s">
        <v>38433</v>
      </c>
      <c r="B9934" t="s">
        <v>38434</v>
      </c>
      <c r="C9934" s="1" t="str">
        <f t="shared" si="1360"/>
        <v>21:0687</v>
      </c>
      <c r="D9934" s="1" t="str">
        <f t="shared" si="1361"/>
        <v>21:0208</v>
      </c>
      <c r="E9934" t="s">
        <v>38435</v>
      </c>
      <c r="F9934" t="s">
        <v>38436</v>
      </c>
      <c r="H9934">
        <v>47.2504475</v>
      </c>
      <c r="I9934">
        <v>-66.040208800000002</v>
      </c>
      <c r="J9934" s="1" t="str">
        <f t="shared" si="1362"/>
        <v>Fluid (stream)</v>
      </c>
      <c r="K9934" s="1" t="str">
        <f t="shared" si="1363"/>
        <v>Untreated Water</v>
      </c>
      <c r="O9934">
        <v>2.5000000000000001E-2</v>
      </c>
      <c r="P9934">
        <v>40</v>
      </c>
      <c r="Q9934">
        <v>6.9</v>
      </c>
    </row>
    <row r="9935" spans="1:17" hidden="1" x14ac:dyDescent="0.3">
      <c r="A9935" t="s">
        <v>38437</v>
      </c>
      <c r="B9935" t="s">
        <v>38438</v>
      </c>
      <c r="C9935" s="1" t="str">
        <f t="shared" si="1360"/>
        <v>21:0687</v>
      </c>
      <c r="D9935" s="1" t="str">
        <f t="shared" si="1361"/>
        <v>21:0208</v>
      </c>
      <c r="E9935" t="s">
        <v>38435</v>
      </c>
      <c r="F9935" t="s">
        <v>38439</v>
      </c>
      <c r="H9935">
        <v>47.2504475</v>
      </c>
      <c r="I9935">
        <v>-66.040208800000002</v>
      </c>
      <c r="J9935" s="1" t="str">
        <f t="shared" si="1362"/>
        <v>Fluid (stream)</v>
      </c>
      <c r="K9935" s="1" t="str">
        <f t="shared" si="1363"/>
        <v>Untreated Water</v>
      </c>
      <c r="O9935">
        <v>2.5000000000000001E-2</v>
      </c>
      <c r="P9935">
        <v>40</v>
      </c>
      <c r="Q9935">
        <v>6.7</v>
      </c>
    </row>
    <row r="9936" spans="1:17" hidden="1" x14ac:dyDescent="0.3">
      <c r="A9936" t="s">
        <v>38440</v>
      </c>
      <c r="B9936" t="s">
        <v>38441</v>
      </c>
      <c r="C9936" s="1" t="str">
        <f t="shared" si="1360"/>
        <v>21:0687</v>
      </c>
      <c r="D9936" s="1" t="str">
        <f t="shared" si="1361"/>
        <v>21:0208</v>
      </c>
      <c r="E9936" t="s">
        <v>38442</v>
      </c>
      <c r="F9936" t="s">
        <v>38443</v>
      </c>
      <c r="H9936">
        <v>47.251270499999997</v>
      </c>
      <c r="I9936">
        <v>-66.042105800000002</v>
      </c>
      <c r="J9936" s="1" t="str">
        <f t="shared" si="1362"/>
        <v>Fluid (stream)</v>
      </c>
      <c r="K9936" s="1" t="str">
        <f t="shared" si="1363"/>
        <v>Untreated Water</v>
      </c>
      <c r="O9936">
        <v>2.5000000000000001E-2</v>
      </c>
      <c r="P9936">
        <v>40</v>
      </c>
      <c r="Q9936">
        <v>6.9</v>
      </c>
    </row>
    <row r="9937" spans="1:17" hidden="1" x14ac:dyDescent="0.3">
      <c r="A9937" t="s">
        <v>38444</v>
      </c>
      <c r="B9937" t="s">
        <v>38445</v>
      </c>
      <c r="C9937" s="1" t="str">
        <f t="shared" si="1360"/>
        <v>21:0687</v>
      </c>
      <c r="D9937" s="1" t="str">
        <f>HYPERLINK("http://geochem.nrcan.gc.ca/cdogs/content/svy/svy_e.htm", "")</f>
        <v/>
      </c>
      <c r="G9937" s="1" t="str">
        <f>HYPERLINK("http://geochem.nrcan.gc.ca/cdogs/content/cr_/cr_00086_e.htm", "86")</f>
        <v>86</v>
      </c>
      <c r="J9937" t="s">
        <v>11453</v>
      </c>
      <c r="K9937" t="s">
        <v>11454</v>
      </c>
      <c r="O9937">
        <v>0.48</v>
      </c>
      <c r="P9937">
        <v>110</v>
      </c>
      <c r="Q9937">
        <v>7.1</v>
      </c>
    </row>
    <row r="9938" spans="1:17" hidden="1" x14ac:dyDescent="0.3">
      <c r="A9938" t="s">
        <v>38446</v>
      </c>
      <c r="B9938" t="s">
        <v>38447</v>
      </c>
      <c r="C9938" s="1" t="str">
        <f t="shared" si="1360"/>
        <v>21:0687</v>
      </c>
      <c r="D9938" s="1" t="str">
        <f t="shared" ref="D9938:D9943" si="1364">HYPERLINK("http://geochem.nrcan.gc.ca/cdogs/content/svy/svy210208_e.htm", "21:0208")</f>
        <v>21:0208</v>
      </c>
      <c r="E9938" t="s">
        <v>38448</v>
      </c>
      <c r="F9938" t="s">
        <v>38449</v>
      </c>
      <c r="H9938">
        <v>47.252394099999997</v>
      </c>
      <c r="I9938">
        <v>-66.096564799999996</v>
      </c>
      <c r="J9938" s="1" t="str">
        <f t="shared" ref="J9938:J9943" si="1365">HYPERLINK("http://geochem.nrcan.gc.ca/cdogs/content/kwd/kwd020018_e.htm", "Fluid (stream)")</f>
        <v>Fluid (stream)</v>
      </c>
      <c r="K9938" s="1" t="str">
        <f t="shared" ref="K9938:K9943" si="1366">HYPERLINK("http://geochem.nrcan.gc.ca/cdogs/content/kwd/kwd080007_e.htm", "Untreated Water")</f>
        <v>Untreated Water</v>
      </c>
      <c r="O9938">
        <v>2.5000000000000001E-2</v>
      </c>
      <c r="P9938">
        <v>50</v>
      </c>
      <c r="Q9938">
        <v>6.9</v>
      </c>
    </row>
    <row r="9939" spans="1:17" hidden="1" x14ac:dyDescent="0.3">
      <c r="A9939" t="s">
        <v>38450</v>
      </c>
      <c r="B9939" t="s">
        <v>38451</v>
      </c>
      <c r="C9939" s="1" t="str">
        <f t="shared" si="1360"/>
        <v>21:0687</v>
      </c>
      <c r="D9939" s="1" t="str">
        <f t="shared" si="1364"/>
        <v>21:0208</v>
      </c>
      <c r="E9939" t="s">
        <v>38448</v>
      </c>
      <c r="F9939" t="s">
        <v>38452</v>
      </c>
      <c r="H9939">
        <v>47.252394099999997</v>
      </c>
      <c r="I9939">
        <v>-66.096564799999996</v>
      </c>
      <c r="J9939" s="1" t="str">
        <f t="shared" si="1365"/>
        <v>Fluid (stream)</v>
      </c>
      <c r="K9939" s="1" t="str">
        <f t="shared" si="1366"/>
        <v>Untreated Water</v>
      </c>
      <c r="O9939">
        <v>2.5000000000000001E-2</v>
      </c>
      <c r="P9939">
        <v>30</v>
      </c>
      <c r="Q9939">
        <v>6.9</v>
      </c>
    </row>
    <row r="9940" spans="1:17" hidden="1" x14ac:dyDescent="0.3">
      <c r="A9940" t="s">
        <v>38453</v>
      </c>
      <c r="B9940" t="s">
        <v>38454</v>
      </c>
      <c r="C9940" s="1" t="str">
        <f t="shared" si="1360"/>
        <v>21:0687</v>
      </c>
      <c r="D9940" s="1" t="str">
        <f t="shared" si="1364"/>
        <v>21:0208</v>
      </c>
      <c r="E9940" t="s">
        <v>38455</v>
      </c>
      <c r="F9940" t="s">
        <v>38456</v>
      </c>
      <c r="H9940">
        <v>47.278340499999999</v>
      </c>
      <c r="I9940">
        <v>-66.078931900000001</v>
      </c>
      <c r="J9940" s="1" t="str">
        <f t="shared" si="1365"/>
        <v>Fluid (stream)</v>
      </c>
      <c r="K9940" s="1" t="str">
        <f t="shared" si="1366"/>
        <v>Untreated Water</v>
      </c>
      <c r="O9940">
        <v>2.5000000000000001E-2</v>
      </c>
      <c r="P9940">
        <v>50</v>
      </c>
      <c r="Q9940">
        <v>6.9</v>
      </c>
    </row>
    <row r="9941" spans="1:17" hidden="1" x14ac:dyDescent="0.3">
      <c r="A9941" t="s">
        <v>38457</v>
      </c>
      <c r="B9941" t="s">
        <v>38458</v>
      </c>
      <c r="C9941" s="1" t="str">
        <f t="shared" si="1360"/>
        <v>21:0687</v>
      </c>
      <c r="D9941" s="1" t="str">
        <f t="shared" si="1364"/>
        <v>21:0208</v>
      </c>
      <c r="E9941" t="s">
        <v>38459</v>
      </c>
      <c r="F9941" t="s">
        <v>38460</v>
      </c>
      <c r="H9941">
        <v>47.291896800000004</v>
      </c>
      <c r="I9941">
        <v>-66.032855100000006</v>
      </c>
      <c r="J9941" s="1" t="str">
        <f t="shared" si="1365"/>
        <v>Fluid (stream)</v>
      </c>
      <c r="K9941" s="1" t="str">
        <f t="shared" si="1366"/>
        <v>Untreated Water</v>
      </c>
      <c r="O9941">
        <v>2.2999999999999998</v>
      </c>
      <c r="P9941">
        <v>300</v>
      </c>
      <c r="Q9941">
        <v>10.8</v>
      </c>
    </row>
    <row r="9942" spans="1:17" hidden="1" x14ac:dyDescent="0.3">
      <c r="A9942" t="s">
        <v>38461</v>
      </c>
      <c r="B9942" t="s">
        <v>38462</v>
      </c>
      <c r="C9942" s="1" t="str">
        <f t="shared" si="1360"/>
        <v>21:0687</v>
      </c>
      <c r="D9942" s="1" t="str">
        <f t="shared" si="1364"/>
        <v>21:0208</v>
      </c>
      <c r="E9942" t="s">
        <v>38463</v>
      </c>
      <c r="F9942" t="s">
        <v>38464</v>
      </c>
      <c r="H9942">
        <v>47.289045899999998</v>
      </c>
      <c r="I9942">
        <v>-66.012500299999999</v>
      </c>
      <c r="J9942" s="1" t="str">
        <f t="shared" si="1365"/>
        <v>Fluid (stream)</v>
      </c>
      <c r="K9942" s="1" t="str">
        <f t="shared" si="1366"/>
        <v>Untreated Water</v>
      </c>
      <c r="O9942">
        <v>2.5000000000000001E-2</v>
      </c>
      <c r="P9942">
        <v>80</v>
      </c>
      <c r="Q9942">
        <v>4.9000000000000004</v>
      </c>
    </row>
    <row r="9943" spans="1:17" hidden="1" x14ac:dyDescent="0.3">
      <c r="A9943" t="s">
        <v>38465</v>
      </c>
      <c r="B9943" t="s">
        <v>38466</v>
      </c>
      <c r="C9943" s="1" t="str">
        <f t="shared" si="1360"/>
        <v>21:0687</v>
      </c>
      <c r="D9943" s="1" t="str">
        <f t="shared" si="1364"/>
        <v>21:0208</v>
      </c>
      <c r="E9943" t="s">
        <v>38467</v>
      </c>
      <c r="F9943" t="s">
        <v>38468</v>
      </c>
      <c r="H9943">
        <v>47.284573899999998</v>
      </c>
      <c r="I9943">
        <v>-66.012871399999995</v>
      </c>
      <c r="J9943" s="1" t="str">
        <f t="shared" si="1365"/>
        <v>Fluid (stream)</v>
      </c>
      <c r="K9943" s="1" t="str">
        <f t="shared" si="1366"/>
        <v>Untreated Water</v>
      </c>
      <c r="O9943">
        <v>2.5000000000000001E-2</v>
      </c>
      <c r="P9943">
        <v>50</v>
      </c>
      <c r="Q9943">
        <v>6.1</v>
      </c>
    </row>
    <row r="9944" spans="1:17" hidden="1" x14ac:dyDescent="0.3">
      <c r="A9944" t="s">
        <v>38469</v>
      </c>
      <c r="B9944" t="s">
        <v>38470</v>
      </c>
      <c r="C9944" s="1" t="str">
        <f t="shared" si="1360"/>
        <v>21:0687</v>
      </c>
      <c r="D9944" s="1" t="str">
        <f>HYPERLINK("http://geochem.nrcan.gc.ca/cdogs/content/svy/svy_e.htm", "")</f>
        <v/>
      </c>
      <c r="G9944" s="1" t="str">
        <f>HYPERLINK("http://geochem.nrcan.gc.ca/cdogs/content/cr_/cr_00084_e.htm", "84")</f>
        <v>84</v>
      </c>
      <c r="J9944" t="s">
        <v>11453</v>
      </c>
      <c r="K9944" t="s">
        <v>11454</v>
      </c>
      <c r="O9944">
        <v>0.27</v>
      </c>
      <c r="P9944">
        <v>60</v>
      </c>
      <c r="Q9944">
        <v>7</v>
      </c>
    </row>
    <row r="9945" spans="1:17" hidden="1" x14ac:dyDescent="0.3">
      <c r="A9945" t="s">
        <v>38471</v>
      </c>
      <c r="B9945" t="s">
        <v>38472</v>
      </c>
      <c r="C9945" s="1" t="str">
        <f t="shared" si="1360"/>
        <v>21:0687</v>
      </c>
      <c r="D9945" s="1" t="str">
        <f t="shared" ref="D9945:D9969" si="1367">HYPERLINK("http://geochem.nrcan.gc.ca/cdogs/content/svy/svy210208_e.htm", "21:0208")</f>
        <v>21:0208</v>
      </c>
      <c r="E9945" t="s">
        <v>38473</v>
      </c>
      <c r="F9945" t="s">
        <v>38474</v>
      </c>
      <c r="H9945">
        <v>47.269739399999999</v>
      </c>
      <c r="I9945">
        <v>-66.1066687</v>
      </c>
      <c r="J9945" s="1" t="str">
        <f t="shared" ref="J9945:J9969" si="1368">HYPERLINK("http://geochem.nrcan.gc.ca/cdogs/content/kwd/kwd020018_e.htm", "Fluid (stream)")</f>
        <v>Fluid (stream)</v>
      </c>
      <c r="K9945" s="1" t="str">
        <f t="shared" ref="K9945:K9969" si="1369">HYPERLINK("http://geochem.nrcan.gc.ca/cdogs/content/kwd/kwd080007_e.htm", "Untreated Water")</f>
        <v>Untreated Water</v>
      </c>
      <c r="O9945">
        <v>2.5000000000000001E-2</v>
      </c>
      <c r="P9945">
        <v>40</v>
      </c>
      <c r="Q9945">
        <v>6.6</v>
      </c>
    </row>
    <row r="9946" spans="1:17" hidden="1" x14ac:dyDescent="0.3">
      <c r="A9946" t="s">
        <v>38475</v>
      </c>
      <c r="B9946" t="s">
        <v>38476</v>
      </c>
      <c r="C9946" s="1" t="str">
        <f t="shared" si="1360"/>
        <v>21:0687</v>
      </c>
      <c r="D9946" s="1" t="str">
        <f t="shared" si="1367"/>
        <v>21:0208</v>
      </c>
      <c r="E9946" t="s">
        <v>38477</v>
      </c>
      <c r="F9946" t="s">
        <v>38478</v>
      </c>
      <c r="H9946">
        <v>47.264857999999997</v>
      </c>
      <c r="I9946">
        <v>-66.100470099999995</v>
      </c>
      <c r="J9946" s="1" t="str">
        <f t="shared" si="1368"/>
        <v>Fluid (stream)</v>
      </c>
      <c r="K9946" s="1" t="str">
        <f t="shared" si="1369"/>
        <v>Untreated Water</v>
      </c>
      <c r="O9946">
        <v>2.5000000000000001E-2</v>
      </c>
      <c r="P9946">
        <v>40</v>
      </c>
      <c r="Q9946">
        <v>6.6</v>
      </c>
    </row>
    <row r="9947" spans="1:17" hidden="1" x14ac:dyDescent="0.3">
      <c r="A9947" t="s">
        <v>38479</v>
      </c>
      <c r="B9947" t="s">
        <v>38480</v>
      </c>
      <c r="C9947" s="1" t="str">
        <f t="shared" si="1360"/>
        <v>21:0687</v>
      </c>
      <c r="D9947" s="1" t="str">
        <f t="shared" si="1367"/>
        <v>21:0208</v>
      </c>
      <c r="E9947" t="s">
        <v>38481</v>
      </c>
      <c r="F9947" t="s">
        <v>38482</v>
      </c>
      <c r="H9947">
        <v>47.263560099999999</v>
      </c>
      <c r="I9947">
        <v>-66.102524099999997</v>
      </c>
      <c r="J9947" s="1" t="str">
        <f t="shared" si="1368"/>
        <v>Fluid (stream)</v>
      </c>
      <c r="K9947" s="1" t="str">
        <f t="shared" si="1369"/>
        <v>Untreated Water</v>
      </c>
      <c r="O9947">
        <v>2.5000000000000001E-2</v>
      </c>
      <c r="P9947">
        <v>30</v>
      </c>
      <c r="Q9947">
        <v>6.6</v>
      </c>
    </row>
    <row r="9948" spans="1:17" hidden="1" x14ac:dyDescent="0.3">
      <c r="A9948" t="s">
        <v>38483</v>
      </c>
      <c r="B9948" t="s">
        <v>38484</v>
      </c>
      <c r="C9948" s="1" t="str">
        <f t="shared" si="1360"/>
        <v>21:0687</v>
      </c>
      <c r="D9948" s="1" t="str">
        <f t="shared" si="1367"/>
        <v>21:0208</v>
      </c>
      <c r="E9948" t="s">
        <v>38485</v>
      </c>
      <c r="F9948" t="s">
        <v>38486</v>
      </c>
      <c r="H9948">
        <v>47.294001700000003</v>
      </c>
      <c r="I9948">
        <v>-66.132447900000003</v>
      </c>
      <c r="J9948" s="1" t="str">
        <f t="shared" si="1368"/>
        <v>Fluid (stream)</v>
      </c>
      <c r="K9948" s="1" t="str">
        <f t="shared" si="1369"/>
        <v>Untreated Water</v>
      </c>
      <c r="O9948">
        <v>2.5000000000000001E-2</v>
      </c>
      <c r="P9948">
        <v>40</v>
      </c>
      <c r="Q9948">
        <v>6.5</v>
      </c>
    </row>
    <row r="9949" spans="1:17" hidden="1" x14ac:dyDescent="0.3">
      <c r="A9949" t="s">
        <v>38487</v>
      </c>
      <c r="B9949" t="s">
        <v>38488</v>
      </c>
      <c r="C9949" s="1" t="str">
        <f t="shared" si="1360"/>
        <v>21:0687</v>
      </c>
      <c r="D9949" s="1" t="str">
        <f t="shared" si="1367"/>
        <v>21:0208</v>
      </c>
      <c r="E9949" t="s">
        <v>38489</v>
      </c>
      <c r="F9949" t="s">
        <v>38490</v>
      </c>
      <c r="H9949">
        <v>47.298006200000003</v>
      </c>
      <c r="I9949">
        <v>-66.166797900000006</v>
      </c>
      <c r="J9949" s="1" t="str">
        <f t="shared" si="1368"/>
        <v>Fluid (stream)</v>
      </c>
      <c r="K9949" s="1" t="str">
        <f t="shared" si="1369"/>
        <v>Untreated Water</v>
      </c>
      <c r="O9949">
        <v>2.5000000000000001E-2</v>
      </c>
      <c r="P9949">
        <v>40</v>
      </c>
      <c r="Q9949">
        <v>6.5</v>
      </c>
    </row>
    <row r="9950" spans="1:17" hidden="1" x14ac:dyDescent="0.3">
      <c r="A9950" t="s">
        <v>38491</v>
      </c>
      <c r="B9950" t="s">
        <v>38492</v>
      </c>
      <c r="C9950" s="1" t="str">
        <f t="shared" si="1360"/>
        <v>21:0687</v>
      </c>
      <c r="D9950" s="1" t="str">
        <f t="shared" si="1367"/>
        <v>21:0208</v>
      </c>
      <c r="E9950" t="s">
        <v>38493</v>
      </c>
      <c r="F9950" t="s">
        <v>38494</v>
      </c>
      <c r="H9950">
        <v>47.299933099999997</v>
      </c>
      <c r="I9950">
        <v>-66.167568000000003</v>
      </c>
      <c r="J9950" s="1" t="str">
        <f t="shared" si="1368"/>
        <v>Fluid (stream)</v>
      </c>
      <c r="K9950" s="1" t="str">
        <f t="shared" si="1369"/>
        <v>Untreated Water</v>
      </c>
      <c r="O9950">
        <v>2.5000000000000001E-2</v>
      </c>
      <c r="P9950">
        <v>40</v>
      </c>
      <c r="Q9950">
        <v>4.8</v>
      </c>
    </row>
    <row r="9951" spans="1:17" hidden="1" x14ac:dyDescent="0.3">
      <c r="A9951" t="s">
        <v>38495</v>
      </c>
      <c r="B9951" t="s">
        <v>38496</v>
      </c>
      <c r="C9951" s="1" t="str">
        <f t="shared" si="1360"/>
        <v>21:0687</v>
      </c>
      <c r="D9951" s="1" t="str">
        <f t="shared" si="1367"/>
        <v>21:0208</v>
      </c>
      <c r="E9951" t="s">
        <v>38497</v>
      </c>
      <c r="F9951" t="s">
        <v>38498</v>
      </c>
      <c r="H9951">
        <v>47.318455800000002</v>
      </c>
      <c r="I9951">
        <v>-66.2142719</v>
      </c>
      <c r="J9951" s="1" t="str">
        <f t="shared" si="1368"/>
        <v>Fluid (stream)</v>
      </c>
      <c r="K9951" s="1" t="str">
        <f t="shared" si="1369"/>
        <v>Untreated Water</v>
      </c>
      <c r="O9951">
        <v>2.5000000000000001E-2</v>
      </c>
      <c r="P9951">
        <v>30</v>
      </c>
      <c r="Q9951">
        <v>6.4</v>
      </c>
    </row>
    <row r="9952" spans="1:17" hidden="1" x14ac:dyDescent="0.3">
      <c r="A9952" t="s">
        <v>38499</v>
      </c>
      <c r="B9952" t="s">
        <v>38500</v>
      </c>
      <c r="C9952" s="1" t="str">
        <f t="shared" si="1360"/>
        <v>21:0687</v>
      </c>
      <c r="D9952" s="1" t="str">
        <f t="shared" si="1367"/>
        <v>21:0208</v>
      </c>
      <c r="E9952" t="s">
        <v>38501</v>
      </c>
      <c r="F9952" t="s">
        <v>38502</v>
      </c>
      <c r="H9952">
        <v>47.326549700000001</v>
      </c>
      <c r="I9952">
        <v>-66.229265799999993</v>
      </c>
      <c r="J9952" s="1" t="str">
        <f t="shared" si="1368"/>
        <v>Fluid (stream)</v>
      </c>
      <c r="K9952" s="1" t="str">
        <f t="shared" si="1369"/>
        <v>Untreated Water</v>
      </c>
      <c r="O9952">
        <v>2.5000000000000001E-2</v>
      </c>
      <c r="P9952">
        <v>40</v>
      </c>
      <c r="Q9952">
        <v>6.4</v>
      </c>
    </row>
    <row r="9953" spans="1:17" hidden="1" x14ac:dyDescent="0.3">
      <c r="A9953" t="s">
        <v>38503</v>
      </c>
      <c r="B9953" t="s">
        <v>38504</v>
      </c>
      <c r="C9953" s="1" t="str">
        <f t="shared" si="1360"/>
        <v>21:0687</v>
      </c>
      <c r="D9953" s="1" t="str">
        <f t="shared" si="1367"/>
        <v>21:0208</v>
      </c>
      <c r="E9953" t="s">
        <v>38505</v>
      </c>
      <c r="F9953" t="s">
        <v>38506</v>
      </c>
      <c r="H9953">
        <v>47.300836099999998</v>
      </c>
      <c r="I9953">
        <v>-66.176079099999995</v>
      </c>
      <c r="J9953" s="1" t="str">
        <f t="shared" si="1368"/>
        <v>Fluid (stream)</v>
      </c>
      <c r="K9953" s="1" t="str">
        <f t="shared" si="1369"/>
        <v>Untreated Water</v>
      </c>
      <c r="O9953">
        <v>2.5000000000000001E-2</v>
      </c>
      <c r="P9953">
        <v>50</v>
      </c>
      <c r="Q9953">
        <v>6.5</v>
      </c>
    </row>
    <row r="9954" spans="1:17" hidden="1" x14ac:dyDescent="0.3">
      <c r="A9954" t="s">
        <v>38507</v>
      </c>
      <c r="B9954" t="s">
        <v>38508</v>
      </c>
      <c r="C9954" s="1" t="str">
        <f t="shared" si="1360"/>
        <v>21:0687</v>
      </c>
      <c r="D9954" s="1" t="str">
        <f t="shared" si="1367"/>
        <v>21:0208</v>
      </c>
      <c r="E9954" t="s">
        <v>38509</v>
      </c>
      <c r="F9954" t="s">
        <v>38510</v>
      </c>
      <c r="H9954">
        <v>47.307394299999999</v>
      </c>
      <c r="I9954">
        <v>-66.183297699999997</v>
      </c>
      <c r="J9954" s="1" t="str">
        <f t="shared" si="1368"/>
        <v>Fluid (stream)</v>
      </c>
      <c r="K9954" s="1" t="str">
        <f t="shared" si="1369"/>
        <v>Untreated Water</v>
      </c>
      <c r="O9954">
        <v>2.5000000000000001E-2</v>
      </c>
      <c r="P9954">
        <v>40</v>
      </c>
      <c r="Q9954">
        <v>6.5</v>
      </c>
    </row>
    <row r="9955" spans="1:17" hidden="1" x14ac:dyDescent="0.3">
      <c r="A9955" t="s">
        <v>38511</v>
      </c>
      <c r="B9955" t="s">
        <v>38512</v>
      </c>
      <c r="C9955" s="1" t="str">
        <f t="shared" si="1360"/>
        <v>21:0687</v>
      </c>
      <c r="D9955" s="1" t="str">
        <f t="shared" si="1367"/>
        <v>21:0208</v>
      </c>
      <c r="E9955" t="s">
        <v>38513</v>
      </c>
      <c r="F9955" t="s">
        <v>38514</v>
      </c>
      <c r="H9955">
        <v>47.338521299999996</v>
      </c>
      <c r="I9955">
        <v>-66.249172400000006</v>
      </c>
      <c r="J9955" s="1" t="str">
        <f t="shared" si="1368"/>
        <v>Fluid (stream)</v>
      </c>
      <c r="K9955" s="1" t="str">
        <f t="shared" si="1369"/>
        <v>Untreated Water</v>
      </c>
      <c r="O9955">
        <v>2.5000000000000001E-2</v>
      </c>
      <c r="P9955">
        <v>50</v>
      </c>
      <c r="Q9955">
        <v>6.4</v>
      </c>
    </row>
    <row r="9956" spans="1:17" hidden="1" x14ac:dyDescent="0.3">
      <c r="A9956" t="s">
        <v>38515</v>
      </c>
      <c r="B9956" t="s">
        <v>38516</v>
      </c>
      <c r="C9956" s="1" t="str">
        <f t="shared" ref="C9956:C10019" si="1370">HYPERLINK("http://geochem.nrcan.gc.ca/cdogs/content/bdl/bdl210687_e.htm", "21:0687")</f>
        <v>21:0687</v>
      </c>
      <c r="D9956" s="1" t="str">
        <f t="shared" si="1367"/>
        <v>21:0208</v>
      </c>
      <c r="E9956" t="s">
        <v>38517</v>
      </c>
      <c r="F9956" t="s">
        <v>38518</v>
      </c>
      <c r="H9956">
        <v>47.342702000000003</v>
      </c>
      <c r="I9956">
        <v>-66.248637299999999</v>
      </c>
      <c r="J9956" s="1" t="str">
        <f t="shared" si="1368"/>
        <v>Fluid (stream)</v>
      </c>
      <c r="K9956" s="1" t="str">
        <f t="shared" si="1369"/>
        <v>Untreated Water</v>
      </c>
      <c r="O9956">
        <v>2.5000000000000001E-2</v>
      </c>
      <c r="P9956">
        <v>30</v>
      </c>
      <c r="Q9956">
        <v>6.3</v>
      </c>
    </row>
    <row r="9957" spans="1:17" hidden="1" x14ac:dyDescent="0.3">
      <c r="A9957" t="s">
        <v>38519</v>
      </c>
      <c r="B9957" t="s">
        <v>38520</v>
      </c>
      <c r="C9957" s="1" t="str">
        <f t="shared" si="1370"/>
        <v>21:0687</v>
      </c>
      <c r="D9957" s="1" t="str">
        <f t="shared" si="1367"/>
        <v>21:0208</v>
      </c>
      <c r="E9957" t="s">
        <v>38521</v>
      </c>
      <c r="F9957" t="s">
        <v>38522</v>
      </c>
      <c r="H9957">
        <v>47.3557816</v>
      </c>
      <c r="I9957">
        <v>-66.229390199999997</v>
      </c>
      <c r="J9957" s="1" t="str">
        <f t="shared" si="1368"/>
        <v>Fluid (stream)</v>
      </c>
      <c r="K9957" s="1" t="str">
        <f t="shared" si="1369"/>
        <v>Untreated Water</v>
      </c>
      <c r="O9957">
        <v>2.5000000000000001E-2</v>
      </c>
      <c r="P9957">
        <v>30</v>
      </c>
      <c r="Q9957">
        <v>5.9</v>
      </c>
    </row>
    <row r="9958" spans="1:17" hidden="1" x14ac:dyDescent="0.3">
      <c r="A9958" t="s">
        <v>38523</v>
      </c>
      <c r="B9958" t="s">
        <v>38524</v>
      </c>
      <c r="C9958" s="1" t="str">
        <f t="shared" si="1370"/>
        <v>21:0687</v>
      </c>
      <c r="D9958" s="1" t="str">
        <f t="shared" si="1367"/>
        <v>21:0208</v>
      </c>
      <c r="E9958" t="s">
        <v>38525</v>
      </c>
      <c r="F9958" t="s">
        <v>38526</v>
      </c>
      <c r="H9958">
        <v>47.347090999999999</v>
      </c>
      <c r="I9958">
        <v>-66.217240000000004</v>
      </c>
      <c r="J9958" s="1" t="str">
        <f t="shared" si="1368"/>
        <v>Fluid (stream)</v>
      </c>
      <c r="K9958" s="1" t="str">
        <f t="shared" si="1369"/>
        <v>Untreated Water</v>
      </c>
      <c r="O9958">
        <v>2.5000000000000001E-2</v>
      </c>
      <c r="P9958">
        <v>30</v>
      </c>
      <c r="Q9958">
        <v>6.3</v>
      </c>
    </row>
    <row r="9959" spans="1:17" hidden="1" x14ac:dyDescent="0.3">
      <c r="A9959" t="s">
        <v>38527</v>
      </c>
      <c r="B9959" t="s">
        <v>38528</v>
      </c>
      <c r="C9959" s="1" t="str">
        <f t="shared" si="1370"/>
        <v>21:0687</v>
      </c>
      <c r="D9959" s="1" t="str">
        <f t="shared" si="1367"/>
        <v>21:0208</v>
      </c>
      <c r="E9959" t="s">
        <v>38529</v>
      </c>
      <c r="F9959" t="s">
        <v>38530</v>
      </c>
      <c r="H9959">
        <v>47.346463999999997</v>
      </c>
      <c r="I9959">
        <v>-66.248282799999998</v>
      </c>
      <c r="J9959" s="1" t="str">
        <f t="shared" si="1368"/>
        <v>Fluid (stream)</v>
      </c>
      <c r="K9959" s="1" t="str">
        <f t="shared" si="1369"/>
        <v>Untreated Water</v>
      </c>
      <c r="O9959">
        <v>2.5000000000000001E-2</v>
      </c>
      <c r="P9959">
        <v>30</v>
      </c>
      <c r="Q9959">
        <v>6.5</v>
      </c>
    </row>
    <row r="9960" spans="1:17" hidden="1" x14ac:dyDescent="0.3">
      <c r="A9960" t="s">
        <v>38531</v>
      </c>
      <c r="B9960" t="s">
        <v>38532</v>
      </c>
      <c r="C9960" s="1" t="str">
        <f t="shared" si="1370"/>
        <v>21:0687</v>
      </c>
      <c r="D9960" s="1" t="str">
        <f t="shared" si="1367"/>
        <v>21:0208</v>
      </c>
      <c r="E9960" t="s">
        <v>38533</v>
      </c>
      <c r="F9960" t="s">
        <v>38534</v>
      </c>
      <c r="H9960">
        <v>47.4027995</v>
      </c>
      <c r="I9960">
        <v>-66.091697400000001</v>
      </c>
      <c r="J9960" s="1" t="str">
        <f t="shared" si="1368"/>
        <v>Fluid (stream)</v>
      </c>
      <c r="K9960" s="1" t="str">
        <f t="shared" si="1369"/>
        <v>Untreated Water</v>
      </c>
      <c r="O9960">
        <v>2.5000000000000001E-2</v>
      </c>
      <c r="P9960">
        <v>40</v>
      </c>
      <c r="Q9960">
        <v>6.5</v>
      </c>
    </row>
    <row r="9961" spans="1:17" hidden="1" x14ac:dyDescent="0.3">
      <c r="A9961" t="s">
        <v>38535</v>
      </c>
      <c r="B9961" t="s">
        <v>38536</v>
      </c>
      <c r="C9961" s="1" t="str">
        <f t="shared" si="1370"/>
        <v>21:0687</v>
      </c>
      <c r="D9961" s="1" t="str">
        <f t="shared" si="1367"/>
        <v>21:0208</v>
      </c>
      <c r="E9961" t="s">
        <v>38537</v>
      </c>
      <c r="F9961" t="s">
        <v>38538</v>
      </c>
      <c r="H9961">
        <v>47.415040300000001</v>
      </c>
      <c r="I9961">
        <v>-66.048145899999994</v>
      </c>
      <c r="J9961" s="1" t="str">
        <f t="shared" si="1368"/>
        <v>Fluid (stream)</v>
      </c>
      <c r="K9961" s="1" t="str">
        <f t="shared" si="1369"/>
        <v>Untreated Water</v>
      </c>
      <c r="O9961">
        <v>2.5000000000000001E-2</v>
      </c>
      <c r="P9961">
        <v>40</v>
      </c>
      <c r="Q9961">
        <v>6.4</v>
      </c>
    </row>
    <row r="9962" spans="1:17" hidden="1" x14ac:dyDescent="0.3">
      <c r="A9962" t="s">
        <v>38539</v>
      </c>
      <c r="B9962" t="s">
        <v>38540</v>
      </c>
      <c r="C9962" s="1" t="str">
        <f t="shared" si="1370"/>
        <v>21:0687</v>
      </c>
      <c r="D9962" s="1" t="str">
        <f t="shared" si="1367"/>
        <v>21:0208</v>
      </c>
      <c r="E9962" t="s">
        <v>38541</v>
      </c>
      <c r="F9962" t="s">
        <v>38542</v>
      </c>
      <c r="H9962">
        <v>47.416971400000001</v>
      </c>
      <c r="I9962">
        <v>-66.041023999999993</v>
      </c>
      <c r="J9962" s="1" t="str">
        <f t="shared" si="1368"/>
        <v>Fluid (stream)</v>
      </c>
      <c r="K9962" s="1" t="str">
        <f t="shared" si="1369"/>
        <v>Untreated Water</v>
      </c>
      <c r="O9962">
        <v>2.5000000000000001E-2</v>
      </c>
      <c r="P9962">
        <v>40</v>
      </c>
      <c r="Q9962">
        <v>6.5</v>
      </c>
    </row>
    <row r="9963" spans="1:17" hidden="1" x14ac:dyDescent="0.3">
      <c r="A9963" t="s">
        <v>38543</v>
      </c>
      <c r="B9963" t="s">
        <v>38544</v>
      </c>
      <c r="C9963" s="1" t="str">
        <f t="shared" si="1370"/>
        <v>21:0687</v>
      </c>
      <c r="D9963" s="1" t="str">
        <f t="shared" si="1367"/>
        <v>21:0208</v>
      </c>
      <c r="E9963" t="s">
        <v>38545</v>
      </c>
      <c r="F9963" t="s">
        <v>38546</v>
      </c>
      <c r="H9963">
        <v>47.431845000000003</v>
      </c>
      <c r="I9963">
        <v>-66.0176965</v>
      </c>
      <c r="J9963" s="1" t="str">
        <f t="shared" si="1368"/>
        <v>Fluid (stream)</v>
      </c>
      <c r="K9963" s="1" t="str">
        <f t="shared" si="1369"/>
        <v>Untreated Water</v>
      </c>
      <c r="O9963">
        <v>2.5000000000000001E-2</v>
      </c>
      <c r="P9963">
        <v>30</v>
      </c>
      <c r="Q9963">
        <v>7.2</v>
      </c>
    </row>
    <row r="9964" spans="1:17" hidden="1" x14ac:dyDescent="0.3">
      <c r="A9964" t="s">
        <v>38547</v>
      </c>
      <c r="B9964" t="s">
        <v>38548</v>
      </c>
      <c r="C9964" s="1" t="str">
        <f t="shared" si="1370"/>
        <v>21:0687</v>
      </c>
      <c r="D9964" s="1" t="str">
        <f t="shared" si="1367"/>
        <v>21:0208</v>
      </c>
      <c r="E9964" t="s">
        <v>38549</v>
      </c>
      <c r="F9964" t="s">
        <v>38550</v>
      </c>
      <c r="H9964">
        <v>47.4368439</v>
      </c>
      <c r="I9964">
        <v>-66.022016300000004</v>
      </c>
      <c r="J9964" s="1" t="str">
        <f t="shared" si="1368"/>
        <v>Fluid (stream)</v>
      </c>
      <c r="K9964" s="1" t="str">
        <f t="shared" si="1369"/>
        <v>Untreated Water</v>
      </c>
      <c r="O9964">
        <v>2.5000000000000001E-2</v>
      </c>
      <c r="P9964">
        <v>40</v>
      </c>
      <c r="Q9964">
        <v>7</v>
      </c>
    </row>
    <row r="9965" spans="1:17" hidden="1" x14ac:dyDescent="0.3">
      <c r="A9965" t="s">
        <v>38551</v>
      </c>
      <c r="B9965" t="s">
        <v>38552</v>
      </c>
      <c r="C9965" s="1" t="str">
        <f t="shared" si="1370"/>
        <v>21:0687</v>
      </c>
      <c r="D9965" s="1" t="str">
        <f t="shared" si="1367"/>
        <v>21:0208</v>
      </c>
      <c r="E9965" t="s">
        <v>38553</v>
      </c>
      <c r="F9965" t="s">
        <v>38554</v>
      </c>
      <c r="H9965">
        <v>47.436424100000004</v>
      </c>
      <c r="I9965">
        <v>-66.026297700000001</v>
      </c>
      <c r="J9965" s="1" t="str">
        <f t="shared" si="1368"/>
        <v>Fluid (stream)</v>
      </c>
      <c r="K9965" s="1" t="str">
        <f t="shared" si="1369"/>
        <v>Untreated Water</v>
      </c>
      <c r="O9965">
        <v>2.5000000000000001E-2</v>
      </c>
      <c r="P9965">
        <v>30</v>
      </c>
      <c r="Q9965">
        <v>7.1</v>
      </c>
    </row>
    <row r="9966" spans="1:17" hidden="1" x14ac:dyDescent="0.3">
      <c r="A9966" t="s">
        <v>38555</v>
      </c>
      <c r="B9966" t="s">
        <v>38556</v>
      </c>
      <c r="C9966" s="1" t="str">
        <f t="shared" si="1370"/>
        <v>21:0687</v>
      </c>
      <c r="D9966" s="1" t="str">
        <f t="shared" si="1367"/>
        <v>21:0208</v>
      </c>
      <c r="E9966" t="s">
        <v>38557</v>
      </c>
      <c r="F9966" t="s">
        <v>38558</v>
      </c>
      <c r="H9966">
        <v>47.438002699999998</v>
      </c>
      <c r="I9966">
        <v>-66.025054699999998</v>
      </c>
      <c r="J9966" s="1" t="str">
        <f t="shared" si="1368"/>
        <v>Fluid (stream)</v>
      </c>
      <c r="K9966" s="1" t="str">
        <f t="shared" si="1369"/>
        <v>Untreated Water</v>
      </c>
      <c r="O9966">
        <v>2.5000000000000001E-2</v>
      </c>
      <c r="P9966">
        <v>30</v>
      </c>
      <c r="Q9966">
        <v>7.2</v>
      </c>
    </row>
    <row r="9967" spans="1:17" hidden="1" x14ac:dyDescent="0.3">
      <c r="A9967" t="s">
        <v>38559</v>
      </c>
      <c r="B9967" t="s">
        <v>38560</v>
      </c>
      <c r="C9967" s="1" t="str">
        <f t="shared" si="1370"/>
        <v>21:0687</v>
      </c>
      <c r="D9967" s="1" t="str">
        <f t="shared" si="1367"/>
        <v>21:0208</v>
      </c>
      <c r="E9967" t="s">
        <v>38561</v>
      </c>
      <c r="F9967" t="s">
        <v>38562</v>
      </c>
      <c r="H9967">
        <v>47.444013599999998</v>
      </c>
      <c r="I9967">
        <v>-66.024688999999995</v>
      </c>
      <c r="J9967" s="1" t="str">
        <f t="shared" si="1368"/>
        <v>Fluid (stream)</v>
      </c>
      <c r="K9967" s="1" t="str">
        <f t="shared" si="1369"/>
        <v>Untreated Water</v>
      </c>
      <c r="O9967">
        <v>2.5000000000000001E-2</v>
      </c>
      <c r="P9967">
        <v>30</v>
      </c>
      <c r="Q9967">
        <v>7.1</v>
      </c>
    </row>
    <row r="9968" spans="1:17" hidden="1" x14ac:dyDescent="0.3">
      <c r="A9968" t="s">
        <v>38563</v>
      </c>
      <c r="B9968" t="s">
        <v>38564</v>
      </c>
      <c r="C9968" s="1" t="str">
        <f t="shared" si="1370"/>
        <v>21:0687</v>
      </c>
      <c r="D9968" s="1" t="str">
        <f t="shared" si="1367"/>
        <v>21:0208</v>
      </c>
      <c r="E9968" t="s">
        <v>38565</v>
      </c>
      <c r="F9968" t="s">
        <v>38566</v>
      </c>
      <c r="H9968">
        <v>47.429591799999997</v>
      </c>
      <c r="I9968">
        <v>-66.014455299999995</v>
      </c>
      <c r="J9968" s="1" t="str">
        <f t="shared" si="1368"/>
        <v>Fluid (stream)</v>
      </c>
      <c r="K9968" s="1" t="str">
        <f t="shared" si="1369"/>
        <v>Untreated Water</v>
      </c>
      <c r="O9968">
        <v>2.5000000000000001E-2</v>
      </c>
      <c r="P9968">
        <v>40</v>
      </c>
      <c r="Q9968">
        <v>7</v>
      </c>
    </row>
    <row r="9969" spans="1:17" hidden="1" x14ac:dyDescent="0.3">
      <c r="A9969" t="s">
        <v>38567</v>
      </c>
      <c r="B9969" t="s">
        <v>38568</v>
      </c>
      <c r="C9969" s="1" t="str">
        <f t="shared" si="1370"/>
        <v>21:0687</v>
      </c>
      <c r="D9969" s="1" t="str">
        <f t="shared" si="1367"/>
        <v>21:0208</v>
      </c>
      <c r="E9969" t="s">
        <v>38565</v>
      </c>
      <c r="F9969" t="s">
        <v>38569</v>
      </c>
      <c r="H9969">
        <v>47.429591799999997</v>
      </c>
      <c r="I9969">
        <v>-66.014455299999995</v>
      </c>
      <c r="J9969" s="1" t="str">
        <f t="shared" si="1368"/>
        <v>Fluid (stream)</v>
      </c>
      <c r="K9969" s="1" t="str">
        <f t="shared" si="1369"/>
        <v>Untreated Water</v>
      </c>
      <c r="O9969">
        <v>2.5000000000000001E-2</v>
      </c>
      <c r="P9969">
        <v>40</v>
      </c>
      <c r="Q9969">
        <v>7.1</v>
      </c>
    </row>
    <row r="9970" spans="1:17" hidden="1" x14ac:dyDescent="0.3">
      <c r="A9970" t="s">
        <v>38570</v>
      </c>
      <c r="B9970" t="s">
        <v>38571</v>
      </c>
      <c r="C9970" s="1" t="str">
        <f t="shared" si="1370"/>
        <v>21:0687</v>
      </c>
      <c r="D9970" s="1" t="str">
        <f>HYPERLINK("http://geochem.nrcan.gc.ca/cdogs/content/svy/svy_e.htm", "")</f>
        <v/>
      </c>
      <c r="G9970" s="1" t="str">
        <f>HYPERLINK("http://geochem.nrcan.gc.ca/cdogs/content/cr_/cr_00085_e.htm", "85")</f>
        <v>85</v>
      </c>
      <c r="J9970" t="s">
        <v>11453</v>
      </c>
      <c r="K9970" t="s">
        <v>11454</v>
      </c>
      <c r="O9970">
        <v>0.26</v>
      </c>
      <c r="P9970">
        <v>60</v>
      </c>
      <c r="Q9970">
        <v>8.4</v>
      </c>
    </row>
    <row r="9971" spans="1:17" hidden="1" x14ac:dyDescent="0.3">
      <c r="A9971" t="s">
        <v>38572</v>
      </c>
      <c r="B9971" t="s">
        <v>38573</v>
      </c>
      <c r="C9971" s="1" t="str">
        <f t="shared" si="1370"/>
        <v>21:0687</v>
      </c>
      <c r="D9971" s="1" t="str">
        <f>HYPERLINK("http://geochem.nrcan.gc.ca/cdogs/content/svy/svy210208_e.htm", "21:0208")</f>
        <v>21:0208</v>
      </c>
      <c r="E9971" t="s">
        <v>38574</v>
      </c>
      <c r="F9971" t="s">
        <v>38575</v>
      </c>
      <c r="H9971">
        <v>47.2673536</v>
      </c>
      <c r="I9971">
        <v>-66.0078654</v>
      </c>
      <c r="J9971" s="1" t="str">
        <f t="shared" ref="J9971:J9976" si="1371">HYPERLINK("http://geochem.nrcan.gc.ca/cdogs/content/kwd/kwd020018_e.htm", "Fluid (stream)")</f>
        <v>Fluid (stream)</v>
      </c>
      <c r="K9971" s="1" t="str">
        <f t="shared" ref="K9971:K9976" si="1372">HYPERLINK("http://geochem.nrcan.gc.ca/cdogs/content/kwd/kwd080007_e.htm", "Untreated Water")</f>
        <v>Untreated Water</v>
      </c>
      <c r="O9971">
        <v>2.5000000000000001E-2</v>
      </c>
      <c r="P9971">
        <v>30</v>
      </c>
      <c r="Q9971">
        <v>7.6</v>
      </c>
    </row>
    <row r="9972" spans="1:17" hidden="1" x14ac:dyDescent="0.3">
      <c r="A9972" t="s">
        <v>38576</v>
      </c>
      <c r="B9972" t="s">
        <v>38577</v>
      </c>
      <c r="C9972" s="1" t="str">
        <f t="shared" si="1370"/>
        <v>21:0687</v>
      </c>
      <c r="D9972" s="1" t="str">
        <f>HYPERLINK("http://geochem.nrcan.gc.ca/cdogs/content/svy/svy210208_e.htm", "21:0208")</f>
        <v>21:0208</v>
      </c>
      <c r="E9972" t="s">
        <v>38578</v>
      </c>
      <c r="F9972" t="s">
        <v>38579</v>
      </c>
      <c r="H9972">
        <v>47.288045799999999</v>
      </c>
      <c r="I9972">
        <v>-66.2056994</v>
      </c>
      <c r="J9972" s="1" t="str">
        <f t="shared" si="1371"/>
        <v>Fluid (stream)</v>
      </c>
      <c r="K9972" s="1" t="str">
        <f t="shared" si="1372"/>
        <v>Untreated Water</v>
      </c>
      <c r="O9972">
        <v>2.5000000000000001E-2</v>
      </c>
      <c r="P9972">
        <v>30</v>
      </c>
      <c r="Q9972">
        <v>7.3</v>
      </c>
    </row>
    <row r="9973" spans="1:17" hidden="1" x14ac:dyDescent="0.3">
      <c r="A9973" t="s">
        <v>38580</v>
      </c>
      <c r="B9973" t="s">
        <v>38581</v>
      </c>
      <c r="C9973" s="1" t="str">
        <f t="shared" si="1370"/>
        <v>21:0687</v>
      </c>
      <c r="D9973" s="1" t="str">
        <f>HYPERLINK("http://geochem.nrcan.gc.ca/cdogs/content/svy/svy210208_e.htm", "21:0208")</f>
        <v>21:0208</v>
      </c>
      <c r="E9973" t="s">
        <v>38582</v>
      </c>
      <c r="F9973" t="s">
        <v>38583</v>
      </c>
      <c r="H9973">
        <v>47.407208900000001</v>
      </c>
      <c r="I9973">
        <v>-66.2011751</v>
      </c>
      <c r="J9973" s="1" t="str">
        <f t="shared" si="1371"/>
        <v>Fluid (stream)</v>
      </c>
      <c r="K9973" s="1" t="str">
        <f t="shared" si="1372"/>
        <v>Untreated Water</v>
      </c>
    </row>
    <row r="9974" spans="1:17" hidden="1" x14ac:dyDescent="0.3">
      <c r="A9974" t="s">
        <v>38584</v>
      </c>
      <c r="B9974" t="s">
        <v>38585</v>
      </c>
      <c r="C9974" s="1" t="str">
        <f t="shared" si="1370"/>
        <v>21:0687</v>
      </c>
      <c r="D9974" s="1" t="str">
        <f>HYPERLINK("http://geochem.nrcan.gc.ca/cdogs/content/svy/svy210208_e.htm", "21:0208")</f>
        <v>21:0208</v>
      </c>
      <c r="E9974" t="s">
        <v>38586</v>
      </c>
      <c r="F9974" t="s">
        <v>38587</v>
      </c>
      <c r="H9974">
        <v>47.408724900000003</v>
      </c>
      <c r="I9974">
        <v>-66.203189199999997</v>
      </c>
      <c r="J9974" s="1" t="str">
        <f t="shared" si="1371"/>
        <v>Fluid (stream)</v>
      </c>
      <c r="K9974" s="1" t="str">
        <f t="shared" si="1372"/>
        <v>Untreated Water</v>
      </c>
      <c r="O9974">
        <v>2.5000000000000001E-2</v>
      </c>
      <c r="P9974">
        <v>40</v>
      </c>
      <c r="Q9974">
        <v>7.2</v>
      </c>
    </row>
    <row r="9975" spans="1:17" hidden="1" x14ac:dyDescent="0.3">
      <c r="A9975" t="s">
        <v>38588</v>
      </c>
      <c r="B9975" t="s">
        <v>38589</v>
      </c>
      <c r="C9975" s="1" t="str">
        <f t="shared" si="1370"/>
        <v>21:0687</v>
      </c>
      <c r="D9975" s="1" t="str">
        <f>HYPERLINK("http://geochem.nrcan.gc.ca/cdogs/content/svy/svy210208_e.htm", "21:0208")</f>
        <v>21:0208</v>
      </c>
      <c r="E9975" t="s">
        <v>38590</v>
      </c>
      <c r="F9975" t="s">
        <v>38591</v>
      </c>
      <c r="H9975">
        <v>47.409876199999999</v>
      </c>
      <c r="I9975">
        <v>-66.201325299999993</v>
      </c>
      <c r="J9975" s="1" t="str">
        <f t="shared" si="1371"/>
        <v>Fluid (stream)</v>
      </c>
      <c r="K9975" s="1" t="str">
        <f t="shared" si="1372"/>
        <v>Untreated Water</v>
      </c>
      <c r="O9975">
        <v>2.5000000000000001E-2</v>
      </c>
      <c r="P9975">
        <v>30</v>
      </c>
      <c r="Q9975">
        <v>7</v>
      </c>
    </row>
    <row r="9976" spans="1:17" hidden="1" x14ac:dyDescent="0.3">
      <c r="A9976" t="s">
        <v>38592</v>
      </c>
      <c r="B9976" t="s">
        <v>38593</v>
      </c>
      <c r="C9976" s="1" t="str">
        <f t="shared" si="1370"/>
        <v>21:0687</v>
      </c>
      <c r="D9976" s="1" t="str">
        <f>HYPERLINK("http://geochem.nrcan.gc.ca/cdogs/content/svy/svy210207_e.htm", "21:0207")</f>
        <v>21:0207</v>
      </c>
      <c r="E9976" t="s">
        <v>38594</v>
      </c>
      <c r="F9976" t="s">
        <v>38595</v>
      </c>
      <c r="H9976">
        <v>47.1718689</v>
      </c>
      <c r="I9976">
        <v>-66.1265638</v>
      </c>
      <c r="J9976" s="1" t="str">
        <f t="shared" si="1371"/>
        <v>Fluid (stream)</v>
      </c>
      <c r="K9976" s="1" t="str">
        <f t="shared" si="1372"/>
        <v>Untreated Water</v>
      </c>
      <c r="O9976">
        <v>2.5000000000000001E-2</v>
      </c>
      <c r="P9976">
        <v>30</v>
      </c>
      <c r="Q9976">
        <v>6.4</v>
      </c>
    </row>
    <row r="9977" spans="1:17" hidden="1" x14ac:dyDescent="0.3">
      <c r="A9977" t="s">
        <v>38596</v>
      </c>
      <c r="B9977" t="s">
        <v>38597</v>
      </c>
      <c r="C9977" s="1" t="str">
        <f t="shared" si="1370"/>
        <v>21:0687</v>
      </c>
      <c r="D9977" s="1" t="str">
        <f>HYPERLINK("http://geochem.nrcan.gc.ca/cdogs/content/svy/svy_e.htm", "")</f>
        <v/>
      </c>
      <c r="G9977" s="1" t="str">
        <f>HYPERLINK("http://geochem.nrcan.gc.ca/cdogs/content/cr_/cr_00085_e.htm", "85")</f>
        <v>85</v>
      </c>
      <c r="J9977" t="s">
        <v>11453</v>
      </c>
      <c r="K9977" t="s">
        <v>11454</v>
      </c>
      <c r="O9977">
        <v>0.27</v>
      </c>
      <c r="P9977">
        <v>60</v>
      </c>
      <c r="Q9977">
        <v>8.1999999999999993</v>
      </c>
    </row>
    <row r="9978" spans="1:17" hidden="1" x14ac:dyDescent="0.3">
      <c r="A9978" t="s">
        <v>38598</v>
      </c>
      <c r="B9978" t="s">
        <v>38599</v>
      </c>
      <c r="C9978" s="1" t="str">
        <f t="shared" si="1370"/>
        <v>21:0687</v>
      </c>
      <c r="D9978" s="1" t="str">
        <f t="shared" ref="D9978:D9997" si="1373">HYPERLINK("http://geochem.nrcan.gc.ca/cdogs/content/svy/svy210207_e.htm", "21:0207")</f>
        <v>21:0207</v>
      </c>
      <c r="E9978" t="s">
        <v>38600</v>
      </c>
      <c r="F9978" t="s">
        <v>38601</v>
      </c>
      <c r="H9978">
        <v>47.137798199999999</v>
      </c>
      <c r="I9978">
        <v>-66.210290599999993</v>
      </c>
      <c r="J9978" s="1" t="str">
        <f t="shared" ref="J9978:J9997" si="1374">HYPERLINK("http://geochem.nrcan.gc.ca/cdogs/content/kwd/kwd020018_e.htm", "Fluid (stream)")</f>
        <v>Fluid (stream)</v>
      </c>
      <c r="K9978" s="1" t="str">
        <f t="shared" ref="K9978:K9997" si="1375">HYPERLINK("http://geochem.nrcan.gc.ca/cdogs/content/kwd/kwd080007_e.htm", "Untreated Water")</f>
        <v>Untreated Water</v>
      </c>
      <c r="O9978">
        <v>2.5000000000000001E-2</v>
      </c>
      <c r="P9978">
        <v>40</v>
      </c>
      <c r="Q9978">
        <v>7.7</v>
      </c>
    </row>
    <row r="9979" spans="1:17" hidden="1" x14ac:dyDescent="0.3">
      <c r="A9979" t="s">
        <v>38602</v>
      </c>
      <c r="B9979" t="s">
        <v>38603</v>
      </c>
      <c r="C9979" s="1" t="str">
        <f t="shared" si="1370"/>
        <v>21:0687</v>
      </c>
      <c r="D9979" s="1" t="str">
        <f t="shared" si="1373"/>
        <v>21:0207</v>
      </c>
      <c r="E9979" t="s">
        <v>38604</v>
      </c>
      <c r="F9979" t="s">
        <v>38605</v>
      </c>
      <c r="H9979">
        <v>47.143245499999999</v>
      </c>
      <c r="I9979">
        <v>-66.217431300000001</v>
      </c>
      <c r="J9979" s="1" t="str">
        <f t="shared" si="1374"/>
        <v>Fluid (stream)</v>
      </c>
      <c r="K9979" s="1" t="str">
        <f t="shared" si="1375"/>
        <v>Untreated Water</v>
      </c>
      <c r="O9979">
        <v>2.5000000000000001E-2</v>
      </c>
      <c r="P9979">
        <v>30</v>
      </c>
      <c r="Q9979">
        <v>7.4</v>
      </c>
    </row>
    <row r="9980" spans="1:17" hidden="1" x14ac:dyDescent="0.3">
      <c r="A9980" t="s">
        <v>38606</v>
      </c>
      <c r="B9980" t="s">
        <v>38607</v>
      </c>
      <c r="C9980" s="1" t="str">
        <f t="shared" si="1370"/>
        <v>21:0687</v>
      </c>
      <c r="D9980" s="1" t="str">
        <f t="shared" si="1373"/>
        <v>21:0207</v>
      </c>
      <c r="E9980" t="s">
        <v>38608</v>
      </c>
      <c r="F9980" t="s">
        <v>38609</v>
      </c>
      <c r="H9980">
        <v>47.144579</v>
      </c>
      <c r="I9980">
        <v>-66.215646899999996</v>
      </c>
      <c r="J9980" s="1" t="str">
        <f t="shared" si="1374"/>
        <v>Fluid (stream)</v>
      </c>
      <c r="K9980" s="1" t="str">
        <f t="shared" si="1375"/>
        <v>Untreated Water</v>
      </c>
      <c r="O9980">
        <v>2.5000000000000001E-2</v>
      </c>
      <c r="P9980">
        <v>30</v>
      </c>
      <c r="Q9980">
        <v>7.5</v>
      </c>
    </row>
    <row r="9981" spans="1:17" hidden="1" x14ac:dyDescent="0.3">
      <c r="A9981" t="s">
        <v>38610</v>
      </c>
      <c r="B9981" t="s">
        <v>38611</v>
      </c>
      <c r="C9981" s="1" t="str">
        <f t="shared" si="1370"/>
        <v>21:0687</v>
      </c>
      <c r="D9981" s="1" t="str">
        <f t="shared" si="1373"/>
        <v>21:0207</v>
      </c>
      <c r="E9981" t="s">
        <v>38612</v>
      </c>
      <c r="F9981" t="s">
        <v>38613</v>
      </c>
      <c r="H9981">
        <v>47.121112099999998</v>
      </c>
      <c r="I9981">
        <v>-66.199179000000001</v>
      </c>
      <c r="J9981" s="1" t="str">
        <f t="shared" si="1374"/>
        <v>Fluid (stream)</v>
      </c>
      <c r="K9981" s="1" t="str">
        <f t="shared" si="1375"/>
        <v>Untreated Water</v>
      </c>
      <c r="O9981">
        <v>2.5000000000000001E-2</v>
      </c>
      <c r="P9981">
        <v>30</v>
      </c>
      <c r="Q9981">
        <v>7</v>
      </c>
    </row>
    <row r="9982" spans="1:17" hidden="1" x14ac:dyDescent="0.3">
      <c r="A9982" t="s">
        <v>38614</v>
      </c>
      <c r="B9982" t="s">
        <v>38615</v>
      </c>
      <c r="C9982" s="1" t="str">
        <f t="shared" si="1370"/>
        <v>21:0687</v>
      </c>
      <c r="D9982" s="1" t="str">
        <f t="shared" si="1373"/>
        <v>21:0207</v>
      </c>
      <c r="E9982" t="s">
        <v>38616</v>
      </c>
      <c r="F9982" t="s">
        <v>38617</v>
      </c>
      <c r="H9982">
        <v>47.126294000000001</v>
      </c>
      <c r="I9982">
        <v>-66.200950599999999</v>
      </c>
      <c r="J9982" s="1" t="str">
        <f t="shared" si="1374"/>
        <v>Fluid (stream)</v>
      </c>
      <c r="K9982" s="1" t="str">
        <f t="shared" si="1375"/>
        <v>Untreated Water</v>
      </c>
      <c r="O9982">
        <v>2.5000000000000001E-2</v>
      </c>
      <c r="P9982">
        <v>40</v>
      </c>
      <c r="Q9982">
        <v>6.8</v>
      </c>
    </row>
    <row r="9983" spans="1:17" hidden="1" x14ac:dyDescent="0.3">
      <c r="A9983" t="s">
        <v>38618</v>
      </c>
      <c r="B9983" t="s">
        <v>38619</v>
      </c>
      <c r="C9983" s="1" t="str">
        <f t="shared" si="1370"/>
        <v>21:0687</v>
      </c>
      <c r="D9983" s="1" t="str">
        <f t="shared" si="1373"/>
        <v>21:0207</v>
      </c>
      <c r="E9983" t="s">
        <v>38620</v>
      </c>
      <c r="F9983" t="s">
        <v>38621</v>
      </c>
      <c r="H9983">
        <v>47.1432103</v>
      </c>
      <c r="I9983">
        <v>-66.096770100000001</v>
      </c>
      <c r="J9983" s="1" t="str">
        <f t="shared" si="1374"/>
        <v>Fluid (stream)</v>
      </c>
      <c r="K9983" s="1" t="str">
        <f t="shared" si="1375"/>
        <v>Untreated Water</v>
      </c>
      <c r="O9983">
        <v>2.5000000000000001E-2</v>
      </c>
      <c r="P9983">
        <v>30</v>
      </c>
      <c r="Q9983">
        <v>5.6</v>
      </c>
    </row>
    <row r="9984" spans="1:17" hidden="1" x14ac:dyDescent="0.3">
      <c r="A9984" t="s">
        <v>38622</v>
      </c>
      <c r="B9984" t="s">
        <v>38623</v>
      </c>
      <c r="C9984" s="1" t="str">
        <f t="shared" si="1370"/>
        <v>21:0687</v>
      </c>
      <c r="D9984" s="1" t="str">
        <f t="shared" si="1373"/>
        <v>21:0207</v>
      </c>
      <c r="E9984" t="s">
        <v>38620</v>
      </c>
      <c r="F9984" t="s">
        <v>38624</v>
      </c>
      <c r="H9984">
        <v>47.1432103</v>
      </c>
      <c r="I9984">
        <v>-66.096770100000001</v>
      </c>
      <c r="J9984" s="1" t="str">
        <f t="shared" si="1374"/>
        <v>Fluid (stream)</v>
      </c>
      <c r="K9984" s="1" t="str">
        <f t="shared" si="1375"/>
        <v>Untreated Water</v>
      </c>
      <c r="O9984">
        <v>2.5000000000000001E-2</v>
      </c>
      <c r="P9984">
        <v>30</v>
      </c>
      <c r="Q9984">
        <v>5.6</v>
      </c>
    </row>
    <row r="9985" spans="1:17" hidden="1" x14ac:dyDescent="0.3">
      <c r="A9985" t="s">
        <v>38625</v>
      </c>
      <c r="B9985" t="s">
        <v>38626</v>
      </c>
      <c r="C9985" s="1" t="str">
        <f t="shared" si="1370"/>
        <v>21:0687</v>
      </c>
      <c r="D9985" s="1" t="str">
        <f t="shared" si="1373"/>
        <v>21:0207</v>
      </c>
      <c r="E9985" t="s">
        <v>38627</v>
      </c>
      <c r="F9985" t="s">
        <v>38628</v>
      </c>
      <c r="H9985">
        <v>47.167638400000001</v>
      </c>
      <c r="I9985">
        <v>-66.129761400000007</v>
      </c>
      <c r="J9985" s="1" t="str">
        <f t="shared" si="1374"/>
        <v>Fluid (stream)</v>
      </c>
      <c r="K9985" s="1" t="str">
        <f t="shared" si="1375"/>
        <v>Untreated Water</v>
      </c>
      <c r="O9985">
        <v>2.5000000000000001E-2</v>
      </c>
      <c r="P9985">
        <v>30</v>
      </c>
      <c r="Q9985">
        <v>6.5</v>
      </c>
    </row>
    <row r="9986" spans="1:17" hidden="1" x14ac:dyDescent="0.3">
      <c r="A9986" t="s">
        <v>38629</v>
      </c>
      <c r="B9986" t="s">
        <v>38630</v>
      </c>
      <c r="C9986" s="1" t="str">
        <f t="shared" si="1370"/>
        <v>21:0687</v>
      </c>
      <c r="D9986" s="1" t="str">
        <f t="shared" si="1373"/>
        <v>21:0207</v>
      </c>
      <c r="E9986" t="s">
        <v>38631</v>
      </c>
      <c r="F9986" t="s">
        <v>38632</v>
      </c>
      <c r="H9986">
        <v>47.165022</v>
      </c>
      <c r="I9986">
        <v>-66.130575399999998</v>
      </c>
      <c r="J9986" s="1" t="str">
        <f t="shared" si="1374"/>
        <v>Fluid (stream)</v>
      </c>
      <c r="K9986" s="1" t="str">
        <f t="shared" si="1375"/>
        <v>Untreated Water</v>
      </c>
      <c r="O9986">
        <v>2.5000000000000001E-2</v>
      </c>
      <c r="P9986">
        <v>30</v>
      </c>
      <c r="Q9986">
        <v>6.7</v>
      </c>
    </row>
    <row r="9987" spans="1:17" hidden="1" x14ac:dyDescent="0.3">
      <c r="A9987" t="s">
        <v>38633</v>
      </c>
      <c r="B9987" t="s">
        <v>38634</v>
      </c>
      <c r="C9987" s="1" t="str">
        <f t="shared" si="1370"/>
        <v>21:0687</v>
      </c>
      <c r="D9987" s="1" t="str">
        <f t="shared" si="1373"/>
        <v>21:0207</v>
      </c>
      <c r="E9987" t="s">
        <v>38635</v>
      </c>
      <c r="F9987" t="s">
        <v>38636</v>
      </c>
      <c r="H9987">
        <v>47.157912199999998</v>
      </c>
      <c r="I9987">
        <v>-66.132357099999993</v>
      </c>
      <c r="J9987" s="1" t="str">
        <f t="shared" si="1374"/>
        <v>Fluid (stream)</v>
      </c>
      <c r="K9987" s="1" t="str">
        <f t="shared" si="1375"/>
        <v>Untreated Water</v>
      </c>
      <c r="O9987">
        <v>2.5000000000000001E-2</v>
      </c>
      <c r="P9987">
        <v>30</v>
      </c>
      <c r="Q9987">
        <v>6.7</v>
      </c>
    </row>
    <row r="9988" spans="1:17" hidden="1" x14ac:dyDescent="0.3">
      <c r="A9988" t="s">
        <v>38637</v>
      </c>
      <c r="B9988" t="s">
        <v>38638</v>
      </c>
      <c r="C9988" s="1" t="str">
        <f t="shared" si="1370"/>
        <v>21:0687</v>
      </c>
      <c r="D9988" s="1" t="str">
        <f t="shared" si="1373"/>
        <v>21:0207</v>
      </c>
      <c r="E9988" t="s">
        <v>38639</v>
      </c>
      <c r="F9988" t="s">
        <v>38640</v>
      </c>
      <c r="H9988">
        <v>47.155243800000001</v>
      </c>
      <c r="I9988">
        <v>-66.128226299999994</v>
      </c>
      <c r="J9988" s="1" t="str">
        <f t="shared" si="1374"/>
        <v>Fluid (stream)</v>
      </c>
      <c r="K9988" s="1" t="str">
        <f t="shared" si="1375"/>
        <v>Untreated Water</v>
      </c>
      <c r="O9988">
        <v>2.5000000000000001E-2</v>
      </c>
      <c r="P9988">
        <v>40</v>
      </c>
      <c r="Q9988">
        <v>6.4</v>
      </c>
    </row>
    <row r="9989" spans="1:17" hidden="1" x14ac:dyDescent="0.3">
      <c r="A9989" t="s">
        <v>38641</v>
      </c>
      <c r="B9989" t="s">
        <v>38642</v>
      </c>
      <c r="C9989" s="1" t="str">
        <f t="shared" si="1370"/>
        <v>21:0687</v>
      </c>
      <c r="D9989" s="1" t="str">
        <f t="shared" si="1373"/>
        <v>21:0207</v>
      </c>
      <c r="E9989" t="s">
        <v>38643</v>
      </c>
      <c r="F9989" t="s">
        <v>38644</v>
      </c>
      <c r="H9989">
        <v>47.151495699999998</v>
      </c>
      <c r="I9989">
        <v>-66.130921700000002</v>
      </c>
      <c r="J9989" s="1" t="str">
        <f t="shared" si="1374"/>
        <v>Fluid (stream)</v>
      </c>
      <c r="K9989" s="1" t="str">
        <f t="shared" si="1375"/>
        <v>Untreated Water</v>
      </c>
      <c r="O9989">
        <v>2.5000000000000001E-2</v>
      </c>
      <c r="P9989">
        <v>30</v>
      </c>
      <c r="Q9989">
        <v>6.3</v>
      </c>
    </row>
    <row r="9990" spans="1:17" hidden="1" x14ac:dyDescent="0.3">
      <c r="A9990" t="s">
        <v>38645</v>
      </c>
      <c r="B9990" t="s">
        <v>38646</v>
      </c>
      <c r="C9990" s="1" t="str">
        <f t="shared" si="1370"/>
        <v>21:0687</v>
      </c>
      <c r="D9990" s="1" t="str">
        <f t="shared" si="1373"/>
        <v>21:0207</v>
      </c>
      <c r="E9990" t="s">
        <v>38647</v>
      </c>
      <c r="F9990" t="s">
        <v>38648</v>
      </c>
      <c r="H9990">
        <v>47.210246300000001</v>
      </c>
      <c r="I9990">
        <v>-66.244644399999999</v>
      </c>
      <c r="J9990" s="1" t="str">
        <f t="shared" si="1374"/>
        <v>Fluid (stream)</v>
      </c>
      <c r="K9990" s="1" t="str">
        <f t="shared" si="1375"/>
        <v>Untreated Water</v>
      </c>
      <c r="O9990">
        <v>2.5000000000000001E-2</v>
      </c>
      <c r="P9990">
        <v>40</v>
      </c>
      <c r="Q9990">
        <v>6.6</v>
      </c>
    </row>
    <row r="9991" spans="1:17" hidden="1" x14ac:dyDescent="0.3">
      <c r="A9991" t="s">
        <v>38649</v>
      </c>
      <c r="B9991" t="s">
        <v>38650</v>
      </c>
      <c r="C9991" s="1" t="str">
        <f t="shared" si="1370"/>
        <v>21:0687</v>
      </c>
      <c r="D9991" s="1" t="str">
        <f t="shared" si="1373"/>
        <v>21:0207</v>
      </c>
      <c r="E9991" t="s">
        <v>38651</v>
      </c>
      <c r="F9991" t="s">
        <v>38652</v>
      </c>
      <c r="H9991">
        <v>47.201596700000003</v>
      </c>
      <c r="I9991">
        <v>-66.239731599999999</v>
      </c>
      <c r="J9991" s="1" t="str">
        <f t="shared" si="1374"/>
        <v>Fluid (stream)</v>
      </c>
      <c r="K9991" s="1" t="str">
        <f t="shared" si="1375"/>
        <v>Untreated Water</v>
      </c>
      <c r="O9991">
        <v>2.5000000000000001E-2</v>
      </c>
      <c r="P9991">
        <v>40</v>
      </c>
      <c r="Q9991">
        <v>6.7</v>
      </c>
    </row>
    <row r="9992" spans="1:17" hidden="1" x14ac:dyDescent="0.3">
      <c r="A9992" t="s">
        <v>38653</v>
      </c>
      <c r="B9992" t="s">
        <v>38654</v>
      </c>
      <c r="C9992" s="1" t="str">
        <f t="shared" si="1370"/>
        <v>21:0687</v>
      </c>
      <c r="D9992" s="1" t="str">
        <f t="shared" si="1373"/>
        <v>21:0207</v>
      </c>
      <c r="E9992" t="s">
        <v>38655</v>
      </c>
      <c r="F9992" t="s">
        <v>38656</v>
      </c>
      <c r="H9992">
        <v>47.201888400000001</v>
      </c>
      <c r="I9992">
        <v>-66.242502700000003</v>
      </c>
      <c r="J9992" s="1" t="str">
        <f t="shared" si="1374"/>
        <v>Fluid (stream)</v>
      </c>
      <c r="K9992" s="1" t="str">
        <f t="shared" si="1375"/>
        <v>Untreated Water</v>
      </c>
      <c r="O9992">
        <v>0.31</v>
      </c>
      <c r="P9992">
        <v>40</v>
      </c>
      <c r="Q9992">
        <v>7</v>
      </c>
    </row>
    <row r="9993" spans="1:17" hidden="1" x14ac:dyDescent="0.3">
      <c r="A9993" t="s">
        <v>38657</v>
      </c>
      <c r="B9993" t="s">
        <v>38658</v>
      </c>
      <c r="C9993" s="1" t="str">
        <f t="shared" si="1370"/>
        <v>21:0687</v>
      </c>
      <c r="D9993" s="1" t="str">
        <f t="shared" si="1373"/>
        <v>21:0207</v>
      </c>
      <c r="E9993" t="s">
        <v>38659</v>
      </c>
      <c r="F9993" t="s">
        <v>38660</v>
      </c>
      <c r="H9993">
        <v>47.196279699999998</v>
      </c>
      <c r="I9993">
        <v>-66.240918600000001</v>
      </c>
      <c r="J9993" s="1" t="str">
        <f t="shared" si="1374"/>
        <v>Fluid (stream)</v>
      </c>
      <c r="K9993" s="1" t="str">
        <f t="shared" si="1375"/>
        <v>Untreated Water</v>
      </c>
      <c r="O9993">
        <v>2.5000000000000001E-2</v>
      </c>
      <c r="P9993">
        <v>30</v>
      </c>
      <c r="Q9993">
        <v>7.2</v>
      </c>
    </row>
    <row r="9994" spans="1:17" hidden="1" x14ac:dyDescent="0.3">
      <c r="A9994" t="s">
        <v>38661</v>
      </c>
      <c r="B9994" t="s">
        <v>38662</v>
      </c>
      <c r="C9994" s="1" t="str">
        <f t="shared" si="1370"/>
        <v>21:0687</v>
      </c>
      <c r="D9994" s="1" t="str">
        <f t="shared" si="1373"/>
        <v>21:0207</v>
      </c>
      <c r="E9994" t="s">
        <v>38663</v>
      </c>
      <c r="F9994" t="s">
        <v>38664</v>
      </c>
      <c r="H9994">
        <v>47.198557700000002</v>
      </c>
      <c r="I9994">
        <v>-66.238727499999996</v>
      </c>
      <c r="J9994" s="1" t="str">
        <f t="shared" si="1374"/>
        <v>Fluid (stream)</v>
      </c>
      <c r="K9994" s="1" t="str">
        <f t="shared" si="1375"/>
        <v>Untreated Water</v>
      </c>
      <c r="O9994">
        <v>2.5000000000000001E-2</v>
      </c>
      <c r="P9994">
        <v>30</v>
      </c>
      <c r="Q9994">
        <v>7.2</v>
      </c>
    </row>
    <row r="9995" spans="1:17" hidden="1" x14ac:dyDescent="0.3">
      <c r="A9995" t="s">
        <v>38665</v>
      </c>
      <c r="B9995" t="s">
        <v>38666</v>
      </c>
      <c r="C9995" s="1" t="str">
        <f t="shared" si="1370"/>
        <v>21:0687</v>
      </c>
      <c r="D9995" s="1" t="str">
        <f t="shared" si="1373"/>
        <v>21:0207</v>
      </c>
      <c r="E9995" t="s">
        <v>38667</v>
      </c>
      <c r="F9995" t="s">
        <v>38668</v>
      </c>
      <c r="H9995">
        <v>47.170759400000001</v>
      </c>
      <c r="I9995">
        <v>-66.228688599999998</v>
      </c>
      <c r="J9995" s="1" t="str">
        <f t="shared" si="1374"/>
        <v>Fluid (stream)</v>
      </c>
      <c r="K9995" s="1" t="str">
        <f t="shared" si="1375"/>
        <v>Untreated Water</v>
      </c>
      <c r="O9995">
        <v>2.5000000000000001E-2</v>
      </c>
      <c r="P9995">
        <v>30</v>
      </c>
      <c r="Q9995">
        <v>7.4</v>
      </c>
    </row>
    <row r="9996" spans="1:17" hidden="1" x14ac:dyDescent="0.3">
      <c r="A9996" t="s">
        <v>38669</v>
      </c>
      <c r="B9996" t="s">
        <v>38670</v>
      </c>
      <c r="C9996" s="1" t="str">
        <f t="shared" si="1370"/>
        <v>21:0687</v>
      </c>
      <c r="D9996" s="1" t="str">
        <f t="shared" si="1373"/>
        <v>21:0207</v>
      </c>
      <c r="E9996" t="s">
        <v>38671</v>
      </c>
      <c r="F9996" t="s">
        <v>38672</v>
      </c>
      <c r="H9996">
        <v>47.164932700000001</v>
      </c>
      <c r="I9996">
        <v>-66.226656300000002</v>
      </c>
      <c r="J9996" s="1" t="str">
        <f t="shared" si="1374"/>
        <v>Fluid (stream)</v>
      </c>
      <c r="K9996" s="1" t="str">
        <f t="shared" si="1375"/>
        <v>Untreated Water</v>
      </c>
      <c r="O9996">
        <v>2.5000000000000001E-2</v>
      </c>
      <c r="P9996">
        <v>30</v>
      </c>
      <c r="Q9996">
        <v>7.2</v>
      </c>
    </row>
    <row r="9997" spans="1:17" hidden="1" x14ac:dyDescent="0.3">
      <c r="A9997" t="s">
        <v>38673</v>
      </c>
      <c r="B9997" t="s">
        <v>38674</v>
      </c>
      <c r="C9997" s="1" t="str">
        <f t="shared" si="1370"/>
        <v>21:0687</v>
      </c>
      <c r="D9997" s="1" t="str">
        <f t="shared" si="1373"/>
        <v>21:0207</v>
      </c>
      <c r="E9997" t="s">
        <v>38675</v>
      </c>
      <c r="F9997" t="s">
        <v>38676</v>
      </c>
      <c r="H9997">
        <v>47.1853537</v>
      </c>
      <c r="I9997">
        <v>-66.221895799999999</v>
      </c>
      <c r="J9997" s="1" t="str">
        <f t="shared" si="1374"/>
        <v>Fluid (stream)</v>
      </c>
      <c r="K9997" s="1" t="str">
        <f t="shared" si="1375"/>
        <v>Untreated Water</v>
      </c>
      <c r="O9997">
        <v>2.5000000000000001E-2</v>
      </c>
      <c r="P9997">
        <v>40</v>
      </c>
      <c r="Q9997">
        <v>7</v>
      </c>
    </row>
    <row r="9998" spans="1:17" hidden="1" x14ac:dyDescent="0.3">
      <c r="A9998" t="s">
        <v>38677</v>
      </c>
      <c r="B9998" t="s">
        <v>38678</v>
      </c>
      <c r="C9998" s="1" t="str">
        <f t="shared" si="1370"/>
        <v>21:0687</v>
      </c>
      <c r="D9998" s="1" t="str">
        <f>HYPERLINK("http://geochem.nrcan.gc.ca/cdogs/content/svy/svy_e.htm", "")</f>
        <v/>
      </c>
      <c r="G9998" s="1" t="str">
        <f>HYPERLINK("http://geochem.nrcan.gc.ca/cdogs/content/cr_/cr_00085_e.htm", "85")</f>
        <v>85</v>
      </c>
      <c r="J9998" t="s">
        <v>11453</v>
      </c>
      <c r="K9998" t="s">
        <v>11454</v>
      </c>
      <c r="O9998">
        <v>0.26</v>
      </c>
      <c r="P9998">
        <v>60</v>
      </c>
      <c r="Q9998">
        <v>8.1999999999999993</v>
      </c>
    </row>
    <row r="9999" spans="1:17" hidden="1" x14ac:dyDescent="0.3">
      <c r="A9999" t="s">
        <v>38679</v>
      </c>
      <c r="B9999" t="s">
        <v>38680</v>
      </c>
      <c r="C9999" s="1" t="str">
        <f t="shared" si="1370"/>
        <v>21:0687</v>
      </c>
      <c r="D9999" s="1" t="str">
        <f t="shared" ref="D9999:D10015" si="1376">HYPERLINK("http://geochem.nrcan.gc.ca/cdogs/content/svy/svy210207_e.htm", "21:0207")</f>
        <v>21:0207</v>
      </c>
      <c r="E9999" t="s">
        <v>38681</v>
      </c>
      <c r="F9999" t="s">
        <v>38682</v>
      </c>
      <c r="H9999">
        <v>47.189050399999999</v>
      </c>
      <c r="I9999">
        <v>-66.234455299999993</v>
      </c>
      <c r="J9999" s="1" t="str">
        <f t="shared" ref="J9999:J10015" si="1377">HYPERLINK("http://geochem.nrcan.gc.ca/cdogs/content/kwd/kwd020018_e.htm", "Fluid (stream)")</f>
        <v>Fluid (stream)</v>
      </c>
      <c r="K9999" s="1" t="str">
        <f t="shared" ref="K9999:K10015" si="1378">HYPERLINK("http://geochem.nrcan.gc.ca/cdogs/content/kwd/kwd080007_e.htm", "Untreated Water")</f>
        <v>Untreated Water</v>
      </c>
      <c r="O9999">
        <v>0.21</v>
      </c>
      <c r="P9999">
        <v>40</v>
      </c>
      <c r="Q9999">
        <v>7.6</v>
      </c>
    </row>
    <row r="10000" spans="1:17" hidden="1" x14ac:dyDescent="0.3">
      <c r="A10000" t="s">
        <v>38683</v>
      </c>
      <c r="B10000" t="s">
        <v>38684</v>
      </c>
      <c r="C10000" s="1" t="str">
        <f t="shared" si="1370"/>
        <v>21:0687</v>
      </c>
      <c r="D10000" s="1" t="str">
        <f t="shared" si="1376"/>
        <v>21:0207</v>
      </c>
      <c r="E10000" t="s">
        <v>38685</v>
      </c>
      <c r="F10000" t="s">
        <v>38686</v>
      </c>
      <c r="H10000">
        <v>47.1862791</v>
      </c>
      <c r="I10000">
        <v>-66.231497200000007</v>
      </c>
      <c r="J10000" s="1" t="str">
        <f t="shared" si="1377"/>
        <v>Fluid (stream)</v>
      </c>
      <c r="K10000" s="1" t="str">
        <f t="shared" si="1378"/>
        <v>Untreated Water</v>
      </c>
      <c r="O10000">
        <v>2.5000000000000001E-2</v>
      </c>
      <c r="P10000">
        <v>40</v>
      </c>
      <c r="Q10000">
        <v>7.6</v>
      </c>
    </row>
    <row r="10001" spans="1:17" hidden="1" x14ac:dyDescent="0.3">
      <c r="A10001" t="s">
        <v>38687</v>
      </c>
      <c r="B10001" t="s">
        <v>38688</v>
      </c>
      <c r="C10001" s="1" t="str">
        <f t="shared" si="1370"/>
        <v>21:0687</v>
      </c>
      <c r="D10001" s="1" t="str">
        <f t="shared" si="1376"/>
        <v>21:0207</v>
      </c>
      <c r="E10001" t="s">
        <v>38689</v>
      </c>
      <c r="F10001" t="s">
        <v>38690</v>
      </c>
      <c r="H10001">
        <v>47.187568900000002</v>
      </c>
      <c r="I10001">
        <v>-66.234967999999995</v>
      </c>
      <c r="J10001" s="1" t="str">
        <f t="shared" si="1377"/>
        <v>Fluid (stream)</v>
      </c>
      <c r="K10001" s="1" t="str">
        <f t="shared" si="1378"/>
        <v>Untreated Water</v>
      </c>
      <c r="O10001">
        <v>2.5000000000000001E-2</v>
      </c>
      <c r="P10001">
        <v>30</v>
      </c>
      <c r="Q10001">
        <v>7.2</v>
      </c>
    </row>
    <row r="10002" spans="1:17" hidden="1" x14ac:dyDescent="0.3">
      <c r="A10002" t="s">
        <v>38691</v>
      </c>
      <c r="B10002" t="s">
        <v>38692</v>
      </c>
      <c r="C10002" s="1" t="str">
        <f t="shared" si="1370"/>
        <v>21:0687</v>
      </c>
      <c r="D10002" s="1" t="str">
        <f t="shared" si="1376"/>
        <v>21:0207</v>
      </c>
      <c r="E10002" t="s">
        <v>38689</v>
      </c>
      <c r="F10002" t="s">
        <v>38693</v>
      </c>
      <c r="H10002">
        <v>47.187568900000002</v>
      </c>
      <c r="I10002">
        <v>-66.234967999999995</v>
      </c>
      <c r="J10002" s="1" t="str">
        <f t="shared" si="1377"/>
        <v>Fluid (stream)</v>
      </c>
      <c r="K10002" s="1" t="str">
        <f t="shared" si="1378"/>
        <v>Untreated Water</v>
      </c>
      <c r="O10002">
        <v>2.5000000000000001E-2</v>
      </c>
      <c r="P10002">
        <v>30</v>
      </c>
      <c r="Q10002">
        <v>7.1</v>
      </c>
    </row>
    <row r="10003" spans="1:17" hidden="1" x14ac:dyDescent="0.3">
      <c r="A10003" t="s">
        <v>38694</v>
      </c>
      <c r="B10003" t="s">
        <v>38695</v>
      </c>
      <c r="C10003" s="1" t="str">
        <f t="shared" si="1370"/>
        <v>21:0687</v>
      </c>
      <c r="D10003" s="1" t="str">
        <f t="shared" si="1376"/>
        <v>21:0207</v>
      </c>
      <c r="E10003" t="s">
        <v>38696</v>
      </c>
      <c r="F10003" t="s">
        <v>38697</v>
      </c>
      <c r="H10003">
        <v>47.171351600000001</v>
      </c>
      <c r="I10003">
        <v>-66.216371300000006</v>
      </c>
      <c r="J10003" s="1" t="str">
        <f t="shared" si="1377"/>
        <v>Fluid (stream)</v>
      </c>
      <c r="K10003" s="1" t="str">
        <f t="shared" si="1378"/>
        <v>Untreated Water</v>
      </c>
      <c r="O10003">
        <v>2.5000000000000001E-2</v>
      </c>
      <c r="P10003">
        <v>30</v>
      </c>
      <c r="Q10003">
        <v>7</v>
      </c>
    </row>
    <row r="10004" spans="1:17" hidden="1" x14ac:dyDescent="0.3">
      <c r="A10004" t="s">
        <v>38698</v>
      </c>
      <c r="B10004" t="s">
        <v>38699</v>
      </c>
      <c r="C10004" s="1" t="str">
        <f t="shared" si="1370"/>
        <v>21:0687</v>
      </c>
      <c r="D10004" s="1" t="str">
        <f t="shared" si="1376"/>
        <v>21:0207</v>
      </c>
      <c r="E10004" t="s">
        <v>38700</v>
      </c>
      <c r="F10004" t="s">
        <v>38701</v>
      </c>
      <c r="H10004">
        <v>47.174985900000003</v>
      </c>
      <c r="I10004">
        <v>-66.216682800000001</v>
      </c>
      <c r="J10004" s="1" t="str">
        <f t="shared" si="1377"/>
        <v>Fluid (stream)</v>
      </c>
      <c r="K10004" s="1" t="str">
        <f t="shared" si="1378"/>
        <v>Untreated Water</v>
      </c>
      <c r="O10004">
        <v>2.5000000000000001E-2</v>
      </c>
      <c r="P10004">
        <v>30</v>
      </c>
      <c r="Q10004">
        <v>6.7</v>
      </c>
    </row>
    <row r="10005" spans="1:17" hidden="1" x14ac:dyDescent="0.3">
      <c r="A10005" t="s">
        <v>38702</v>
      </c>
      <c r="B10005" t="s">
        <v>38703</v>
      </c>
      <c r="C10005" s="1" t="str">
        <f t="shared" si="1370"/>
        <v>21:0687</v>
      </c>
      <c r="D10005" s="1" t="str">
        <f t="shared" si="1376"/>
        <v>21:0207</v>
      </c>
      <c r="E10005" t="s">
        <v>38704</v>
      </c>
      <c r="F10005" t="s">
        <v>38705</v>
      </c>
      <c r="H10005">
        <v>47.170535700000002</v>
      </c>
      <c r="I10005">
        <v>-66.2102115</v>
      </c>
      <c r="J10005" s="1" t="str">
        <f t="shared" si="1377"/>
        <v>Fluid (stream)</v>
      </c>
      <c r="K10005" s="1" t="str">
        <f t="shared" si="1378"/>
        <v>Untreated Water</v>
      </c>
      <c r="O10005">
        <v>2.5000000000000001E-2</v>
      </c>
      <c r="P10005">
        <v>40</v>
      </c>
      <c r="Q10005">
        <v>7.2</v>
      </c>
    </row>
    <row r="10006" spans="1:17" hidden="1" x14ac:dyDescent="0.3">
      <c r="A10006" t="s">
        <v>38706</v>
      </c>
      <c r="B10006" t="s">
        <v>38707</v>
      </c>
      <c r="C10006" s="1" t="str">
        <f t="shared" si="1370"/>
        <v>21:0687</v>
      </c>
      <c r="D10006" s="1" t="str">
        <f t="shared" si="1376"/>
        <v>21:0207</v>
      </c>
      <c r="E10006" t="s">
        <v>38708</v>
      </c>
      <c r="F10006" t="s">
        <v>38709</v>
      </c>
      <c r="H10006">
        <v>47.1673434</v>
      </c>
      <c r="I10006">
        <v>-66.211421299999998</v>
      </c>
      <c r="J10006" s="1" t="str">
        <f t="shared" si="1377"/>
        <v>Fluid (stream)</v>
      </c>
      <c r="K10006" s="1" t="str">
        <f t="shared" si="1378"/>
        <v>Untreated Water</v>
      </c>
      <c r="O10006">
        <v>2.5000000000000001E-2</v>
      </c>
      <c r="P10006">
        <v>30</v>
      </c>
      <c r="Q10006">
        <v>7.3</v>
      </c>
    </row>
    <row r="10007" spans="1:17" hidden="1" x14ac:dyDescent="0.3">
      <c r="A10007" t="s">
        <v>38710</v>
      </c>
      <c r="B10007" t="s">
        <v>38711</v>
      </c>
      <c r="C10007" s="1" t="str">
        <f t="shared" si="1370"/>
        <v>21:0687</v>
      </c>
      <c r="D10007" s="1" t="str">
        <f t="shared" si="1376"/>
        <v>21:0207</v>
      </c>
      <c r="E10007" t="s">
        <v>38712</v>
      </c>
      <c r="F10007" t="s">
        <v>38713</v>
      </c>
      <c r="H10007">
        <v>47.163699299999998</v>
      </c>
      <c r="I10007">
        <v>-66.2044341</v>
      </c>
      <c r="J10007" s="1" t="str">
        <f t="shared" si="1377"/>
        <v>Fluid (stream)</v>
      </c>
      <c r="K10007" s="1" t="str">
        <f t="shared" si="1378"/>
        <v>Untreated Water</v>
      </c>
      <c r="O10007">
        <v>1.2</v>
      </c>
      <c r="P10007">
        <v>40</v>
      </c>
      <c r="Q10007">
        <v>7</v>
      </c>
    </row>
    <row r="10008" spans="1:17" hidden="1" x14ac:dyDescent="0.3">
      <c r="A10008" t="s">
        <v>38714</v>
      </c>
      <c r="B10008" t="s">
        <v>38715</v>
      </c>
      <c r="C10008" s="1" t="str">
        <f t="shared" si="1370"/>
        <v>21:0687</v>
      </c>
      <c r="D10008" s="1" t="str">
        <f t="shared" si="1376"/>
        <v>21:0207</v>
      </c>
      <c r="E10008" t="s">
        <v>38716</v>
      </c>
      <c r="F10008" t="s">
        <v>38717</v>
      </c>
      <c r="H10008">
        <v>47.162070300000003</v>
      </c>
      <c r="I10008">
        <v>-66.204427199999998</v>
      </c>
      <c r="J10008" s="1" t="str">
        <f t="shared" si="1377"/>
        <v>Fluid (stream)</v>
      </c>
      <c r="K10008" s="1" t="str">
        <f t="shared" si="1378"/>
        <v>Untreated Water</v>
      </c>
      <c r="O10008">
        <v>2.5000000000000001E-2</v>
      </c>
      <c r="P10008">
        <v>40</v>
      </c>
      <c r="Q10008">
        <v>7.6</v>
      </c>
    </row>
    <row r="10009" spans="1:17" hidden="1" x14ac:dyDescent="0.3">
      <c r="A10009" t="s">
        <v>38718</v>
      </c>
      <c r="B10009" t="s">
        <v>38719</v>
      </c>
      <c r="C10009" s="1" t="str">
        <f t="shared" si="1370"/>
        <v>21:0687</v>
      </c>
      <c r="D10009" s="1" t="str">
        <f t="shared" si="1376"/>
        <v>21:0207</v>
      </c>
      <c r="E10009" t="s">
        <v>38720</v>
      </c>
      <c r="F10009" t="s">
        <v>38721</v>
      </c>
      <c r="H10009">
        <v>47.111054199999998</v>
      </c>
      <c r="I10009">
        <v>-66.236353300000005</v>
      </c>
      <c r="J10009" s="1" t="str">
        <f t="shared" si="1377"/>
        <v>Fluid (stream)</v>
      </c>
      <c r="K10009" s="1" t="str">
        <f t="shared" si="1378"/>
        <v>Untreated Water</v>
      </c>
      <c r="O10009">
        <v>2.5000000000000001E-2</v>
      </c>
      <c r="P10009">
        <v>30</v>
      </c>
      <c r="Q10009">
        <v>6.6</v>
      </c>
    </row>
    <row r="10010" spans="1:17" hidden="1" x14ac:dyDescent="0.3">
      <c r="A10010" t="s">
        <v>38722</v>
      </c>
      <c r="B10010" t="s">
        <v>38723</v>
      </c>
      <c r="C10010" s="1" t="str">
        <f t="shared" si="1370"/>
        <v>21:0687</v>
      </c>
      <c r="D10010" s="1" t="str">
        <f t="shared" si="1376"/>
        <v>21:0207</v>
      </c>
      <c r="E10010" t="s">
        <v>38724</v>
      </c>
      <c r="F10010" t="s">
        <v>38725</v>
      </c>
      <c r="H10010">
        <v>47.118884399999999</v>
      </c>
      <c r="I10010">
        <v>-66.241234300000002</v>
      </c>
      <c r="J10010" s="1" t="str">
        <f t="shared" si="1377"/>
        <v>Fluid (stream)</v>
      </c>
      <c r="K10010" s="1" t="str">
        <f t="shared" si="1378"/>
        <v>Untreated Water</v>
      </c>
      <c r="O10010">
        <v>2.5000000000000001E-2</v>
      </c>
      <c r="P10010">
        <v>30</v>
      </c>
      <c r="Q10010">
        <v>7.2</v>
      </c>
    </row>
    <row r="10011" spans="1:17" hidden="1" x14ac:dyDescent="0.3">
      <c r="A10011" t="s">
        <v>38726</v>
      </c>
      <c r="B10011" t="s">
        <v>38727</v>
      </c>
      <c r="C10011" s="1" t="str">
        <f t="shared" si="1370"/>
        <v>21:0687</v>
      </c>
      <c r="D10011" s="1" t="str">
        <f t="shared" si="1376"/>
        <v>21:0207</v>
      </c>
      <c r="E10011" t="s">
        <v>38728</v>
      </c>
      <c r="F10011" t="s">
        <v>38729</v>
      </c>
      <c r="H10011">
        <v>47.120591400000002</v>
      </c>
      <c r="I10011">
        <v>-66.243730099999993</v>
      </c>
      <c r="J10011" s="1" t="str">
        <f t="shared" si="1377"/>
        <v>Fluid (stream)</v>
      </c>
      <c r="K10011" s="1" t="str">
        <f t="shared" si="1378"/>
        <v>Untreated Water</v>
      </c>
      <c r="O10011">
        <v>2.5000000000000001E-2</v>
      </c>
      <c r="P10011">
        <v>30</v>
      </c>
      <c r="Q10011">
        <v>7</v>
      </c>
    </row>
    <row r="10012" spans="1:17" hidden="1" x14ac:dyDescent="0.3">
      <c r="A10012" t="s">
        <v>38730</v>
      </c>
      <c r="B10012" t="s">
        <v>38731</v>
      </c>
      <c r="C10012" s="1" t="str">
        <f t="shared" si="1370"/>
        <v>21:0687</v>
      </c>
      <c r="D10012" s="1" t="str">
        <f t="shared" si="1376"/>
        <v>21:0207</v>
      </c>
      <c r="E10012" t="s">
        <v>38732</v>
      </c>
      <c r="F10012" t="s">
        <v>38733</v>
      </c>
      <c r="H10012">
        <v>47.122738599999998</v>
      </c>
      <c r="I10012">
        <v>-66.241338099999993</v>
      </c>
      <c r="J10012" s="1" t="str">
        <f t="shared" si="1377"/>
        <v>Fluid (stream)</v>
      </c>
      <c r="K10012" s="1" t="str">
        <f t="shared" si="1378"/>
        <v>Untreated Water</v>
      </c>
      <c r="O10012">
        <v>2.5000000000000001E-2</v>
      </c>
      <c r="P10012">
        <v>40</v>
      </c>
      <c r="Q10012">
        <v>6.7</v>
      </c>
    </row>
    <row r="10013" spans="1:17" hidden="1" x14ac:dyDescent="0.3">
      <c r="A10013" t="s">
        <v>38734</v>
      </c>
      <c r="B10013" t="s">
        <v>38735</v>
      </c>
      <c r="C10013" s="1" t="str">
        <f t="shared" si="1370"/>
        <v>21:0687</v>
      </c>
      <c r="D10013" s="1" t="str">
        <f t="shared" si="1376"/>
        <v>21:0207</v>
      </c>
      <c r="E10013" t="s">
        <v>38736</v>
      </c>
      <c r="F10013" t="s">
        <v>38737</v>
      </c>
      <c r="H10013">
        <v>47.136362599999998</v>
      </c>
      <c r="I10013">
        <v>-66.244286099999997</v>
      </c>
      <c r="J10013" s="1" t="str">
        <f t="shared" si="1377"/>
        <v>Fluid (stream)</v>
      </c>
      <c r="K10013" s="1" t="str">
        <f t="shared" si="1378"/>
        <v>Untreated Water</v>
      </c>
      <c r="O10013">
        <v>2.5000000000000001E-2</v>
      </c>
      <c r="P10013">
        <v>40</v>
      </c>
      <c r="Q10013">
        <v>6.8</v>
      </c>
    </row>
    <row r="10014" spans="1:17" hidden="1" x14ac:dyDescent="0.3">
      <c r="A10014" t="s">
        <v>38738</v>
      </c>
      <c r="B10014" t="s">
        <v>38739</v>
      </c>
      <c r="C10014" s="1" t="str">
        <f t="shared" si="1370"/>
        <v>21:0687</v>
      </c>
      <c r="D10014" s="1" t="str">
        <f t="shared" si="1376"/>
        <v>21:0207</v>
      </c>
      <c r="E10014" t="s">
        <v>38740</v>
      </c>
      <c r="F10014" t="s">
        <v>38741</v>
      </c>
      <c r="H10014">
        <v>47.136691200000001</v>
      </c>
      <c r="I10014">
        <v>-66.2467221</v>
      </c>
      <c r="J10014" s="1" t="str">
        <f t="shared" si="1377"/>
        <v>Fluid (stream)</v>
      </c>
      <c r="K10014" s="1" t="str">
        <f t="shared" si="1378"/>
        <v>Untreated Water</v>
      </c>
      <c r="O10014">
        <v>2.5000000000000001E-2</v>
      </c>
      <c r="P10014">
        <v>30</v>
      </c>
      <c r="Q10014">
        <v>7</v>
      </c>
    </row>
    <row r="10015" spans="1:17" hidden="1" x14ac:dyDescent="0.3">
      <c r="A10015" t="s">
        <v>38742</v>
      </c>
      <c r="B10015" t="s">
        <v>38743</v>
      </c>
      <c r="C10015" s="1" t="str">
        <f t="shared" si="1370"/>
        <v>21:0687</v>
      </c>
      <c r="D10015" s="1" t="str">
        <f t="shared" si="1376"/>
        <v>21:0207</v>
      </c>
      <c r="E10015" t="s">
        <v>38744</v>
      </c>
      <c r="F10015" t="s">
        <v>38745</v>
      </c>
      <c r="H10015">
        <v>47.122572400000003</v>
      </c>
      <c r="I10015">
        <v>-66.243403499999999</v>
      </c>
      <c r="J10015" s="1" t="str">
        <f t="shared" si="1377"/>
        <v>Fluid (stream)</v>
      </c>
      <c r="K10015" s="1" t="str">
        <f t="shared" si="1378"/>
        <v>Untreated Water</v>
      </c>
      <c r="O10015">
        <v>2.5000000000000001E-2</v>
      </c>
      <c r="P10015">
        <v>30</v>
      </c>
      <c r="Q10015">
        <v>6.8</v>
      </c>
    </row>
    <row r="10016" spans="1:17" hidden="1" x14ac:dyDescent="0.3">
      <c r="A10016" t="s">
        <v>38746</v>
      </c>
      <c r="B10016" t="s">
        <v>38747</v>
      </c>
      <c r="C10016" s="1" t="str">
        <f t="shared" si="1370"/>
        <v>21:0687</v>
      </c>
      <c r="D10016" s="1" t="str">
        <f>HYPERLINK("http://geochem.nrcan.gc.ca/cdogs/content/svy/svy_e.htm", "")</f>
        <v/>
      </c>
      <c r="G10016" s="1" t="str">
        <f>HYPERLINK("http://geochem.nrcan.gc.ca/cdogs/content/cr_/cr_00084_e.htm", "84")</f>
        <v>84</v>
      </c>
      <c r="J10016" t="s">
        <v>11453</v>
      </c>
      <c r="K10016" t="s">
        <v>11454</v>
      </c>
      <c r="O10016">
        <v>0.27</v>
      </c>
      <c r="P10016">
        <v>60</v>
      </c>
      <c r="Q10016">
        <v>7.4</v>
      </c>
    </row>
    <row r="10017" spans="1:17" hidden="1" x14ac:dyDescent="0.3">
      <c r="A10017" t="s">
        <v>38748</v>
      </c>
      <c r="B10017" t="s">
        <v>38749</v>
      </c>
      <c r="C10017" s="1" t="str">
        <f t="shared" si="1370"/>
        <v>21:0687</v>
      </c>
      <c r="D10017" s="1" t="str">
        <f t="shared" ref="D10017:D10040" si="1379">HYPERLINK("http://geochem.nrcan.gc.ca/cdogs/content/svy/svy210207_e.htm", "21:0207")</f>
        <v>21:0207</v>
      </c>
      <c r="E10017" t="s">
        <v>38750</v>
      </c>
      <c r="F10017" t="s">
        <v>38751</v>
      </c>
      <c r="H10017">
        <v>47.1083997</v>
      </c>
      <c r="I10017">
        <v>-66.233011000000005</v>
      </c>
      <c r="J10017" s="1" t="str">
        <f t="shared" ref="J10017:J10040" si="1380">HYPERLINK("http://geochem.nrcan.gc.ca/cdogs/content/kwd/kwd020018_e.htm", "Fluid (stream)")</f>
        <v>Fluid (stream)</v>
      </c>
      <c r="K10017" s="1" t="str">
        <f t="shared" ref="K10017:K10040" si="1381">HYPERLINK("http://geochem.nrcan.gc.ca/cdogs/content/kwd/kwd080007_e.htm", "Untreated Water")</f>
        <v>Untreated Water</v>
      </c>
      <c r="O10017">
        <v>2.5000000000000001E-2</v>
      </c>
      <c r="P10017">
        <v>30</v>
      </c>
      <c r="Q10017">
        <v>6.9</v>
      </c>
    </row>
    <row r="10018" spans="1:17" hidden="1" x14ac:dyDescent="0.3">
      <c r="A10018" t="s">
        <v>38752</v>
      </c>
      <c r="B10018" t="s">
        <v>38753</v>
      </c>
      <c r="C10018" s="1" t="str">
        <f t="shared" si="1370"/>
        <v>21:0687</v>
      </c>
      <c r="D10018" s="1" t="str">
        <f t="shared" si="1379"/>
        <v>21:0207</v>
      </c>
      <c r="E10018" t="s">
        <v>38750</v>
      </c>
      <c r="F10018" t="s">
        <v>38754</v>
      </c>
      <c r="H10018">
        <v>47.1083997</v>
      </c>
      <c r="I10018">
        <v>-66.233011000000005</v>
      </c>
      <c r="J10018" s="1" t="str">
        <f t="shared" si="1380"/>
        <v>Fluid (stream)</v>
      </c>
      <c r="K10018" s="1" t="str">
        <f t="shared" si="1381"/>
        <v>Untreated Water</v>
      </c>
      <c r="O10018">
        <v>2.5000000000000001E-2</v>
      </c>
      <c r="P10018">
        <v>30</v>
      </c>
      <c r="Q10018">
        <v>6.8</v>
      </c>
    </row>
    <row r="10019" spans="1:17" hidden="1" x14ac:dyDescent="0.3">
      <c r="A10019" t="s">
        <v>38755</v>
      </c>
      <c r="B10019" t="s">
        <v>38756</v>
      </c>
      <c r="C10019" s="1" t="str">
        <f t="shared" si="1370"/>
        <v>21:0687</v>
      </c>
      <c r="D10019" s="1" t="str">
        <f t="shared" si="1379"/>
        <v>21:0207</v>
      </c>
      <c r="E10019" t="s">
        <v>38757</v>
      </c>
      <c r="F10019" t="s">
        <v>38758</v>
      </c>
      <c r="H10019">
        <v>47.224588699999998</v>
      </c>
      <c r="I10019">
        <v>-66.230743200000006</v>
      </c>
      <c r="J10019" s="1" t="str">
        <f t="shared" si="1380"/>
        <v>Fluid (stream)</v>
      </c>
      <c r="K10019" s="1" t="str">
        <f t="shared" si="1381"/>
        <v>Untreated Water</v>
      </c>
      <c r="O10019">
        <v>2.5000000000000001E-2</v>
      </c>
      <c r="P10019">
        <v>50</v>
      </c>
      <c r="Q10019">
        <v>6.8</v>
      </c>
    </row>
    <row r="10020" spans="1:17" hidden="1" x14ac:dyDescent="0.3">
      <c r="A10020" t="s">
        <v>38759</v>
      </c>
      <c r="B10020" t="s">
        <v>38760</v>
      </c>
      <c r="C10020" s="1" t="str">
        <f t="shared" ref="C10020:C10083" si="1382">HYPERLINK("http://geochem.nrcan.gc.ca/cdogs/content/bdl/bdl210687_e.htm", "21:0687")</f>
        <v>21:0687</v>
      </c>
      <c r="D10020" s="1" t="str">
        <f t="shared" si="1379"/>
        <v>21:0207</v>
      </c>
      <c r="E10020" t="s">
        <v>38761</v>
      </c>
      <c r="F10020" t="s">
        <v>38762</v>
      </c>
      <c r="H10020">
        <v>47.2259739</v>
      </c>
      <c r="I10020">
        <v>-66.232203499999997</v>
      </c>
      <c r="J10020" s="1" t="str">
        <f t="shared" si="1380"/>
        <v>Fluid (stream)</v>
      </c>
      <c r="K10020" s="1" t="str">
        <f t="shared" si="1381"/>
        <v>Untreated Water</v>
      </c>
      <c r="O10020">
        <v>2.5000000000000001E-2</v>
      </c>
      <c r="P10020">
        <v>40</v>
      </c>
      <c r="Q10020">
        <v>6.7</v>
      </c>
    </row>
    <row r="10021" spans="1:17" hidden="1" x14ac:dyDescent="0.3">
      <c r="A10021" t="s">
        <v>38763</v>
      </c>
      <c r="B10021" t="s">
        <v>38764</v>
      </c>
      <c r="C10021" s="1" t="str">
        <f t="shared" si="1382"/>
        <v>21:0687</v>
      </c>
      <c r="D10021" s="1" t="str">
        <f t="shared" si="1379"/>
        <v>21:0207</v>
      </c>
      <c r="E10021" t="s">
        <v>38765</v>
      </c>
      <c r="F10021" t="s">
        <v>38766</v>
      </c>
      <c r="H10021">
        <v>47.231843300000001</v>
      </c>
      <c r="I10021">
        <v>-66.224102500000001</v>
      </c>
      <c r="J10021" s="1" t="str">
        <f t="shared" si="1380"/>
        <v>Fluid (stream)</v>
      </c>
      <c r="K10021" s="1" t="str">
        <f t="shared" si="1381"/>
        <v>Untreated Water</v>
      </c>
      <c r="O10021">
        <v>2.5000000000000001E-2</v>
      </c>
      <c r="P10021">
        <v>40</v>
      </c>
      <c r="Q10021">
        <v>6.5</v>
      </c>
    </row>
    <row r="10022" spans="1:17" hidden="1" x14ac:dyDescent="0.3">
      <c r="A10022" t="s">
        <v>38767</v>
      </c>
      <c r="B10022" t="s">
        <v>38768</v>
      </c>
      <c r="C10022" s="1" t="str">
        <f t="shared" si="1382"/>
        <v>21:0687</v>
      </c>
      <c r="D10022" s="1" t="str">
        <f t="shared" si="1379"/>
        <v>21:0207</v>
      </c>
      <c r="E10022" t="s">
        <v>38769</v>
      </c>
      <c r="F10022" t="s">
        <v>38770</v>
      </c>
      <c r="H10022">
        <v>47.248831299999999</v>
      </c>
      <c r="I10022">
        <v>-66.214729300000002</v>
      </c>
      <c r="J10022" s="1" t="str">
        <f t="shared" si="1380"/>
        <v>Fluid (stream)</v>
      </c>
      <c r="K10022" s="1" t="str">
        <f t="shared" si="1381"/>
        <v>Untreated Water</v>
      </c>
      <c r="O10022">
        <v>2.5000000000000001E-2</v>
      </c>
      <c r="P10022">
        <v>40</v>
      </c>
      <c r="Q10022">
        <v>6.8</v>
      </c>
    </row>
    <row r="10023" spans="1:17" hidden="1" x14ac:dyDescent="0.3">
      <c r="A10023" t="s">
        <v>38771</v>
      </c>
      <c r="B10023" t="s">
        <v>38772</v>
      </c>
      <c r="C10023" s="1" t="str">
        <f t="shared" si="1382"/>
        <v>21:0687</v>
      </c>
      <c r="D10023" s="1" t="str">
        <f t="shared" si="1379"/>
        <v>21:0207</v>
      </c>
      <c r="E10023" t="s">
        <v>38773</v>
      </c>
      <c r="F10023" t="s">
        <v>38774</v>
      </c>
      <c r="H10023">
        <v>47.2362009</v>
      </c>
      <c r="I10023">
        <v>-66.213806300000002</v>
      </c>
      <c r="J10023" s="1" t="str">
        <f t="shared" si="1380"/>
        <v>Fluid (stream)</v>
      </c>
      <c r="K10023" s="1" t="str">
        <f t="shared" si="1381"/>
        <v>Untreated Water</v>
      </c>
      <c r="O10023">
        <v>2.5000000000000001E-2</v>
      </c>
      <c r="P10023">
        <v>40</v>
      </c>
      <c r="Q10023">
        <v>6.8</v>
      </c>
    </row>
    <row r="10024" spans="1:17" hidden="1" x14ac:dyDescent="0.3">
      <c r="A10024" t="s">
        <v>38775</v>
      </c>
      <c r="B10024" t="s">
        <v>38776</v>
      </c>
      <c r="C10024" s="1" t="str">
        <f t="shared" si="1382"/>
        <v>21:0687</v>
      </c>
      <c r="D10024" s="1" t="str">
        <f t="shared" si="1379"/>
        <v>21:0207</v>
      </c>
      <c r="E10024" t="s">
        <v>38777</v>
      </c>
      <c r="F10024" t="s">
        <v>38778</v>
      </c>
      <c r="H10024">
        <v>47.238748899999997</v>
      </c>
      <c r="I10024">
        <v>-66.216447500000001</v>
      </c>
      <c r="J10024" s="1" t="str">
        <f t="shared" si="1380"/>
        <v>Fluid (stream)</v>
      </c>
      <c r="K10024" s="1" t="str">
        <f t="shared" si="1381"/>
        <v>Untreated Water</v>
      </c>
      <c r="O10024">
        <v>2.5000000000000001E-2</v>
      </c>
      <c r="P10024">
        <v>30</v>
      </c>
      <c r="Q10024">
        <v>6.6</v>
      </c>
    </row>
    <row r="10025" spans="1:17" hidden="1" x14ac:dyDescent="0.3">
      <c r="A10025" t="s">
        <v>38779</v>
      </c>
      <c r="B10025" t="s">
        <v>38780</v>
      </c>
      <c r="C10025" s="1" t="str">
        <f t="shared" si="1382"/>
        <v>21:0687</v>
      </c>
      <c r="D10025" s="1" t="str">
        <f t="shared" si="1379"/>
        <v>21:0207</v>
      </c>
      <c r="E10025" t="s">
        <v>38781</v>
      </c>
      <c r="F10025" t="s">
        <v>38782</v>
      </c>
      <c r="H10025">
        <v>47.235711999999999</v>
      </c>
      <c r="I10025">
        <v>-66.216646299999994</v>
      </c>
      <c r="J10025" s="1" t="str">
        <f t="shared" si="1380"/>
        <v>Fluid (stream)</v>
      </c>
      <c r="K10025" s="1" t="str">
        <f t="shared" si="1381"/>
        <v>Untreated Water</v>
      </c>
      <c r="O10025">
        <v>2.5000000000000001E-2</v>
      </c>
      <c r="P10025">
        <v>50</v>
      </c>
      <c r="Q10025">
        <v>6.9</v>
      </c>
    </row>
    <row r="10026" spans="1:17" hidden="1" x14ac:dyDescent="0.3">
      <c r="A10026" t="s">
        <v>38783</v>
      </c>
      <c r="B10026" t="s">
        <v>38784</v>
      </c>
      <c r="C10026" s="1" t="str">
        <f t="shared" si="1382"/>
        <v>21:0687</v>
      </c>
      <c r="D10026" s="1" t="str">
        <f t="shared" si="1379"/>
        <v>21:0207</v>
      </c>
      <c r="E10026" t="s">
        <v>38785</v>
      </c>
      <c r="F10026" t="s">
        <v>38786</v>
      </c>
      <c r="H10026">
        <v>47.204453800000003</v>
      </c>
      <c r="I10026">
        <v>-66.203189600000002</v>
      </c>
      <c r="J10026" s="1" t="str">
        <f t="shared" si="1380"/>
        <v>Fluid (stream)</v>
      </c>
      <c r="K10026" s="1" t="str">
        <f t="shared" si="1381"/>
        <v>Untreated Water</v>
      </c>
      <c r="O10026">
        <v>2.5000000000000001E-2</v>
      </c>
      <c r="P10026">
        <v>30</v>
      </c>
      <c r="Q10026">
        <v>6.6</v>
      </c>
    </row>
    <row r="10027" spans="1:17" hidden="1" x14ac:dyDescent="0.3">
      <c r="A10027" t="s">
        <v>38787</v>
      </c>
      <c r="B10027" t="s">
        <v>38788</v>
      </c>
      <c r="C10027" s="1" t="str">
        <f t="shared" si="1382"/>
        <v>21:0687</v>
      </c>
      <c r="D10027" s="1" t="str">
        <f t="shared" si="1379"/>
        <v>21:0207</v>
      </c>
      <c r="E10027" t="s">
        <v>38789</v>
      </c>
      <c r="F10027" t="s">
        <v>38790</v>
      </c>
      <c r="H10027">
        <v>47.207033600000003</v>
      </c>
      <c r="I10027">
        <v>-66.215625900000006</v>
      </c>
      <c r="J10027" s="1" t="str">
        <f t="shared" si="1380"/>
        <v>Fluid (stream)</v>
      </c>
      <c r="K10027" s="1" t="str">
        <f t="shared" si="1381"/>
        <v>Untreated Water</v>
      </c>
      <c r="O10027">
        <v>2.5000000000000001E-2</v>
      </c>
      <c r="P10027">
        <v>30</v>
      </c>
      <c r="Q10027">
        <v>6.4</v>
      </c>
    </row>
    <row r="10028" spans="1:17" hidden="1" x14ac:dyDescent="0.3">
      <c r="A10028" t="s">
        <v>38791</v>
      </c>
      <c r="B10028" t="s">
        <v>38792</v>
      </c>
      <c r="C10028" s="1" t="str">
        <f t="shared" si="1382"/>
        <v>21:0687</v>
      </c>
      <c r="D10028" s="1" t="str">
        <f t="shared" si="1379"/>
        <v>21:0207</v>
      </c>
      <c r="E10028" t="s">
        <v>38793</v>
      </c>
      <c r="F10028" t="s">
        <v>38794</v>
      </c>
      <c r="H10028">
        <v>47.216811700000001</v>
      </c>
      <c r="I10028">
        <v>-66.212868200000003</v>
      </c>
      <c r="J10028" s="1" t="str">
        <f t="shared" si="1380"/>
        <v>Fluid (stream)</v>
      </c>
      <c r="K10028" s="1" t="str">
        <f t="shared" si="1381"/>
        <v>Untreated Water</v>
      </c>
      <c r="O10028">
        <v>2.5000000000000001E-2</v>
      </c>
      <c r="P10028">
        <v>30</v>
      </c>
      <c r="Q10028">
        <v>5.8</v>
      </c>
    </row>
    <row r="10029" spans="1:17" hidden="1" x14ac:dyDescent="0.3">
      <c r="A10029" t="s">
        <v>38795</v>
      </c>
      <c r="B10029" t="s">
        <v>38796</v>
      </c>
      <c r="C10029" s="1" t="str">
        <f t="shared" si="1382"/>
        <v>21:0687</v>
      </c>
      <c r="D10029" s="1" t="str">
        <f t="shared" si="1379"/>
        <v>21:0207</v>
      </c>
      <c r="E10029" t="s">
        <v>38797</v>
      </c>
      <c r="F10029" t="s">
        <v>38798</v>
      </c>
      <c r="H10029">
        <v>47.215596099999999</v>
      </c>
      <c r="I10029">
        <v>-66.214688600000002</v>
      </c>
      <c r="J10029" s="1" t="str">
        <f t="shared" si="1380"/>
        <v>Fluid (stream)</v>
      </c>
      <c r="K10029" s="1" t="str">
        <f t="shared" si="1381"/>
        <v>Untreated Water</v>
      </c>
      <c r="O10029">
        <v>2.5000000000000001E-2</v>
      </c>
      <c r="P10029">
        <v>30</v>
      </c>
      <c r="Q10029">
        <v>6.4</v>
      </c>
    </row>
    <row r="10030" spans="1:17" hidden="1" x14ac:dyDescent="0.3">
      <c r="A10030" t="s">
        <v>38799</v>
      </c>
      <c r="B10030" t="s">
        <v>38800</v>
      </c>
      <c r="C10030" s="1" t="str">
        <f t="shared" si="1382"/>
        <v>21:0687</v>
      </c>
      <c r="D10030" s="1" t="str">
        <f t="shared" si="1379"/>
        <v>21:0207</v>
      </c>
      <c r="E10030" t="s">
        <v>38801</v>
      </c>
      <c r="F10030" t="s">
        <v>38802</v>
      </c>
      <c r="H10030">
        <v>47.2007051</v>
      </c>
      <c r="I10030">
        <v>-66.186089100000004</v>
      </c>
      <c r="J10030" s="1" t="str">
        <f t="shared" si="1380"/>
        <v>Fluid (stream)</v>
      </c>
      <c r="K10030" s="1" t="str">
        <f t="shared" si="1381"/>
        <v>Untreated Water</v>
      </c>
      <c r="O10030">
        <v>2.5000000000000001E-2</v>
      </c>
      <c r="P10030">
        <v>40</v>
      </c>
      <c r="Q10030">
        <v>6.4</v>
      </c>
    </row>
    <row r="10031" spans="1:17" hidden="1" x14ac:dyDescent="0.3">
      <c r="A10031" t="s">
        <v>38803</v>
      </c>
      <c r="B10031" t="s">
        <v>38804</v>
      </c>
      <c r="C10031" s="1" t="str">
        <f t="shared" si="1382"/>
        <v>21:0687</v>
      </c>
      <c r="D10031" s="1" t="str">
        <f t="shared" si="1379"/>
        <v>21:0207</v>
      </c>
      <c r="E10031" t="s">
        <v>38805</v>
      </c>
      <c r="F10031" t="s">
        <v>38806</v>
      </c>
      <c r="H10031">
        <v>47.199408900000002</v>
      </c>
      <c r="I10031">
        <v>-66.1857088</v>
      </c>
      <c r="J10031" s="1" t="str">
        <f t="shared" si="1380"/>
        <v>Fluid (stream)</v>
      </c>
      <c r="K10031" s="1" t="str">
        <f t="shared" si="1381"/>
        <v>Untreated Water</v>
      </c>
      <c r="O10031">
        <v>2.5000000000000001E-2</v>
      </c>
      <c r="P10031">
        <v>30</v>
      </c>
      <c r="Q10031">
        <v>6.4</v>
      </c>
    </row>
    <row r="10032" spans="1:17" hidden="1" x14ac:dyDescent="0.3">
      <c r="A10032" t="s">
        <v>38807</v>
      </c>
      <c r="B10032" t="s">
        <v>38808</v>
      </c>
      <c r="C10032" s="1" t="str">
        <f t="shared" si="1382"/>
        <v>21:0687</v>
      </c>
      <c r="D10032" s="1" t="str">
        <f t="shared" si="1379"/>
        <v>21:0207</v>
      </c>
      <c r="E10032" t="s">
        <v>38809</v>
      </c>
      <c r="F10032" t="s">
        <v>38810</v>
      </c>
      <c r="H10032">
        <v>47.200134499999997</v>
      </c>
      <c r="I10032">
        <v>-66.182646599999998</v>
      </c>
      <c r="J10032" s="1" t="str">
        <f t="shared" si="1380"/>
        <v>Fluid (stream)</v>
      </c>
      <c r="K10032" s="1" t="str">
        <f t="shared" si="1381"/>
        <v>Untreated Water</v>
      </c>
      <c r="O10032">
        <v>2.5000000000000001E-2</v>
      </c>
      <c r="P10032">
        <v>30</v>
      </c>
      <c r="Q10032">
        <v>5.9</v>
      </c>
    </row>
    <row r="10033" spans="1:17" hidden="1" x14ac:dyDescent="0.3">
      <c r="A10033" t="s">
        <v>38811</v>
      </c>
      <c r="B10033" t="s">
        <v>38812</v>
      </c>
      <c r="C10033" s="1" t="str">
        <f t="shared" si="1382"/>
        <v>21:0687</v>
      </c>
      <c r="D10033" s="1" t="str">
        <f t="shared" si="1379"/>
        <v>21:0207</v>
      </c>
      <c r="E10033" t="s">
        <v>38813</v>
      </c>
      <c r="F10033" t="s">
        <v>38814</v>
      </c>
      <c r="H10033">
        <v>47.196417400000001</v>
      </c>
      <c r="I10033">
        <v>-66.183728200000004</v>
      </c>
      <c r="J10033" s="1" t="str">
        <f t="shared" si="1380"/>
        <v>Fluid (stream)</v>
      </c>
      <c r="K10033" s="1" t="str">
        <f t="shared" si="1381"/>
        <v>Untreated Water</v>
      </c>
      <c r="O10033">
        <v>2.5000000000000001E-2</v>
      </c>
      <c r="P10033">
        <v>40</v>
      </c>
      <c r="Q10033">
        <v>6.7</v>
      </c>
    </row>
    <row r="10034" spans="1:17" hidden="1" x14ac:dyDescent="0.3">
      <c r="A10034" t="s">
        <v>38815</v>
      </c>
      <c r="B10034" t="s">
        <v>38816</v>
      </c>
      <c r="C10034" s="1" t="str">
        <f t="shared" si="1382"/>
        <v>21:0687</v>
      </c>
      <c r="D10034" s="1" t="str">
        <f t="shared" si="1379"/>
        <v>21:0207</v>
      </c>
      <c r="E10034" t="s">
        <v>38817</v>
      </c>
      <c r="F10034" t="s">
        <v>38818</v>
      </c>
      <c r="H10034">
        <v>47.176760700000003</v>
      </c>
      <c r="I10034">
        <v>-66.143312499999993</v>
      </c>
      <c r="J10034" s="1" t="str">
        <f t="shared" si="1380"/>
        <v>Fluid (stream)</v>
      </c>
      <c r="K10034" s="1" t="str">
        <f t="shared" si="1381"/>
        <v>Untreated Water</v>
      </c>
      <c r="O10034">
        <v>2.5000000000000001E-2</v>
      </c>
      <c r="P10034">
        <v>30</v>
      </c>
      <c r="Q10034">
        <v>6.7</v>
      </c>
    </row>
    <row r="10035" spans="1:17" hidden="1" x14ac:dyDescent="0.3">
      <c r="A10035" t="s">
        <v>38819</v>
      </c>
      <c r="B10035" t="s">
        <v>38820</v>
      </c>
      <c r="C10035" s="1" t="str">
        <f t="shared" si="1382"/>
        <v>21:0687</v>
      </c>
      <c r="D10035" s="1" t="str">
        <f t="shared" si="1379"/>
        <v>21:0207</v>
      </c>
      <c r="E10035" t="s">
        <v>38817</v>
      </c>
      <c r="F10035" t="s">
        <v>38821</v>
      </c>
      <c r="H10035">
        <v>47.176760700000003</v>
      </c>
      <c r="I10035">
        <v>-66.143312499999993</v>
      </c>
      <c r="J10035" s="1" t="str">
        <f t="shared" si="1380"/>
        <v>Fluid (stream)</v>
      </c>
      <c r="K10035" s="1" t="str">
        <f t="shared" si="1381"/>
        <v>Untreated Water</v>
      </c>
      <c r="O10035">
        <v>2.5000000000000001E-2</v>
      </c>
      <c r="P10035">
        <v>30</v>
      </c>
      <c r="Q10035">
        <v>6.6</v>
      </c>
    </row>
    <row r="10036" spans="1:17" hidden="1" x14ac:dyDescent="0.3">
      <c r="A10036" t="s">
        <v>38822</v>
      </c>
      <c r="B10036" t="s">
        <v>38823</v>
      </c>
      <c r="C10036" s="1" t="str">
        <f t="shared" si="1382"/>
        <v>21:0687</v>
      </c>
      <c r="D10036" s="1" t="str">
        <f t="shared" si="1379"/>
        <v>21:0207</v>
      </c>
      <c r="E10036" t="s">
        <v>38824</v>
      </c>
      <c r="F10036" t="s">
        <v>38825</v>
      </c>
      <c r="H10036">
        <v>47.211855900000003</v>
      </c>
      <c r="I10036">
        <v>-66.162412700000004</v>
      </c>
      <c r="J10036" s="1" t="str">
        <f t="shared" si="1380"/>
        <v>Fluid (stream)</v>
      </c>
      <c r="K10036" s="1" t="str">
        <f t="shared" si="1381"/>
        <v>Untreated Water</v>
      </c>
      <c r="O10036">
        <v>2.5000000000000001E-2</v>
      </c>
      <c r="P10036">
        <v>30</v>
      </c>
      <c r="Q10036">
        <v>7.1</v>
      </c>
    </row>
    <row r="10037" spans="1:17" hidden="1" x14ac:dyDescent="0.3">
      <c r="A10037" t="s">
        <v>38826</v>
      </c>
      <c r="B10037" t="s">
        <v>38827</v>
      </c>
      <c r="C10037" s="1" t="str">
        <f t="shared" si="1382"/>
        <v>21:0687</v>
      </c>
      <c r="D10037" s="1" t="str">
        <f t="shared" si="1379"/>
        <v>21:0207</v>
      </c>
      <c r="E10037" t="s">
        <v>38828</v>
      </c>
      <c r="F10037" t="s">
        <v>38829</v>
      </c>
      <c r="H10037">
        <v>47.219166800000004</v>
      </c>
      <c r="I10037">
        <v>-66.168732399999996</v>
      </c>
      <c r="J10037" s="1" t="str">
        <f t="shared" si="1380"/>
        <v>Fluid (stream)</v>
      </c>
      <c r="K10037" s="1" t="str">
        <f t="shared" si="1381"/>
        <v>Untreated Water</v>
      </c>
      <c r="O10037">
        <v>2.5000000000000001E-2</v>
      </c>
      <c r="P10037">
        <v>40</v>
      </c>
      <c r="Q10037">
        <v>7.1</v>
      </c>
    </row>
    <row r="10038" spans="1:17" hidden="1" x14ac:dyDescent="0.3">
      <c r="A10038" t="s">
        <v>38830</v>
      </c>
      <c r="B10038" t="s">
        <v>38831</v>
      </c>
      <c r="C10038" s="1" t="str">
        <f t="shared" si="1382"/>
        <v>21:0687</v>
      </c>
      <c r="D10038" s="1" t="str">
        <f t="shared" si="1379"/>
        <v>21:0207</v>
      </c>
      <c r="E10038" t="s">
        <v>38832</v>
      </c>
      <c r="F10038" t="s">
        <v>38833</v>
      </c>
      <c r="H10038">
        <v>47.218772899999998</v>
      </c>
      <c r="I10038">
        <v>-66.176837199999994</v>
      </c>
      <c r="J10038" s="1" t="str">
        <f t="shared" si="1380"/>
        <v>Fluid (stream)</v>
      </c>
      <c r="K10038" s="1" t="str">
        <f t="shared" si="1381"/>
        <v>Untreated Water</v>
      </c>
      <c r="O10038">
        <v>2.5000000000000001E-2</v>
      </c>
      <c r="P10038">
        <v>30</v>
      </c>
      <c r="Q10038">
        <v>7</v>
      </c>
    </row>
    <row r="10039" spans="1:17" hidden="1" x14ac:dyDescent="0.3">
      <c r="A10039" t="s">
        <v>38834</v>
      </c>
      <c r="B10039" t="s">
        <v>38835</v>
      </c>
      <c r="C10039" s="1" t="str">
        <f t="shared" si="1382"/>
        <v>21:0687</v>
      </c>
      <c r="D10039" s="1" t="str">
        <f t="shared" si="1379"/>
        <v>21:0207</v>
      </c>
      <c r="E10039" t="s">
        <v>38836</v>
      </c>
      <c r="F10039" t="s">
        <v>38837</v>
      </c>
      <c r="H10039">
        <v>47.228245299999998</v>
      </c>
      <c r="I10039">
        <v>-66.182159900000002</v>
      </c>
      <c r="J10039" s="1" t="str">
        <f t="shared" si="1380"/>
        <v>Fluid (stream)</v>
      </c>
      <c r="K10039" s="1" t="str">
        <f t="shared" si="1381"/>
        <v>Untreated Water</v>
      </c>
      <c r="O10039">
        <v>2.5000000000000001E-2</v>
      </c>
      <c r="P10039">
        <v>30</v>
      </c>
      <c r="Q10039">
        <v>7</v>
      </c>
    </row>
    <row r="10040" spans="1:17" hidden="1" x14ac:dyDescent="0.3">
      <c r="A10040" t="s">
        <v>38838</v>
      </c>
      <c r="B10040" t="s">
        <v>38839</v>
      </c>
      <c r="C10040" s="1" t="str">
        <f t="shared" si="1382"/>
        <v>21:0687</v>
      </c>
      <c r="D10040" s="1" t="str">
        <f t="shared" si="1379"/>
        <v>21:0207</v>
      </c>
      <c r="E10040" t="s">
        <v>38840</v>
      </c>
      <c r="F10040" t="s">
        <v>38841</v>
      </c>
      <c r="H10040">
        <v>47.223629899999999</v>
      </c>
      <c r="I10040">
        <v>-66.186235699999997</v>
      </c>
      <c r="J10040" s="1" t="str">
        <f t="shared" si="1380"/>
        <v>Fluid (stream)</v>
      </c>
      <c r="K10040" s="1" t="str">
        <f t="shared" si="1381"/>
        <v>Untreated Water</v>
      </c>
      <c r="O10040">
        <v>2.5000000000000001E-2</v>
      </c>
      <c r="P10040">
        <v>30</v>
      </c>
      <c r="Q10040">
        <v>7</v>
      </c>
    </row>
    <row r="10041" spans="1:17" hidden="1" x14ac:dyDescent="0.3">
      <c r="A10041" t="s">
        <v>38842</v>
      </c>
      <c r="B10041" t="s">
        <v>38843</v>
      </c>
      <c r="C10041" s="1" t="str">
        <f t="shared" si="1382"/>
        <v>21:0687</v>
      </c>
      <c r="D10041" s="1" t="str">
        <f>HYPERLINK("http://geochem.nrcan.gc.ca/cdogs/content/svy/svy_e.htm", "")</f>
        <v/>
      </c>
      <c r="G10041" s="1" t="str">
        <f>HYPERLINK("http://geochem.nrcan.gc.ca/cdogs/content/cr_/cr_00085_e.htm", "85")</f>
        <v>85</v>
      </c>
      <c r="J10041" t="s">
        <v>11453</v>
      </c>
      <c r="K10041" t="s">
        <v>11454</v>
      </c>
      <c r="O10041">
        <v>0.27</v>
      </c>
      <c r="P10041">
        <v>60</v>
      </c>
      <c r="Q10041">
        <v>8</v>
      </c>
    </row>
    <row r="10042" spans="1:17" hidden="1" x14ac:dyDescent="0.3">
      <c r="A10042" t="s">
        <v>38844</v>
      </c>
      <c r="B10042" t="s">
        <v>38845</v>
      </c>
      <c r="C10042" s="1" t="str">
        <f t="shared" si="1382"/>
        <v>21:0687</v>
      </c>
      <c r="D10042" s="1" t="str">
        <f t="shared" ref="D10042:D10065" si="1383">HYPERLINK("http://geochem.nrcan.gc.ca/cdogs/content/svy/svy210207_e.htm", "21:0207")</f>
        <v>21:0207</v>
      </c>
      <c r="E10042" t="s">
        <v>38846</v>
      </c>
      <c r="F10042" t="s">
        <v>38847</v>
      </c>
      <c r="H10042">
        <v>47.222889100000003</v>
      </c>
      <c r="I10042">
        <v>-66.196763599999997</v>
      </c>
      <c r="J10042" s="1" t="str">
        <f t="shared" ref="J10042:J10065" si="1384">HYPERLINK("http://geochem.nrcan.gc.ca/cdogs/content/kwd/kwd020018_e.htm", "Fluid (stream)")</f>
        <v>Fluid (stream)</v>
      </c>
      <c r="K10042" s="1" t="str">
        <f t="shared" ref="K10042:K10065" si="1385">HYPERLINK("http://geochem.nrcan.gc.ca/cdogs/content/kwd/kwd080007_e.htm", "Untreated Water")</f>
        <v>Untreated Water</v>
      </c>
      <c r="O10042">
        <v>0.09</v>
      </c>
      <c r="P10042">
        <v>70</v>
      </c>
      <c r="Q10042">
        <v>7.8</v>
      </c>
    </row>
    <row r="10043" spans="1:17" hidden="1" x14ac:dyDescent="0.3">
      <c r="A10043" t="s">
        <v>38848</v>
      </c>
      <c r="B10043" t="s">
        <v>38849</v>
      </c>
      <c r="C10043" s="1" t="str">
        <f t="shared" si="1382"/>
        <v>21:0687</v>
      </c>
      <c r="D10043" s="1" t="str">
        <f t="shared" si="1383"/>
        <v>21:0207</v>
      </c>
      <c r="E10043" t="s">
        <v>38850</v>
      </c>
      <c r="F10043" t="s">
        <v>38851</v>
      </c>
      <c r="H10043">
        <v>47.224422599999997</v>
      </c>
      <c r="I10043">
        <v>-66.200222999999994</v>
      </c>
      <c r="J10043" s="1" t="str">
        <f t="shared" si="1384"/>
        <v>Fluid (stream)</v>
      </c>
      <c r="K10043" s="1" t="str">
        <f t="shared" si="1385"/>
        <v>Untreated Water</v>
      </c>
      <c r="O10043">
        <v>2.5000000000000001E-2</v>
      </c>
      <c r="P10043">
        <v>40</v>
      </c>
      <c r="Q10043">
        <v>7.4</v>
      </c>
    </row>
    <row r="10044" spans="1:17" hidden="1" x14ac:dyDescent="0.3">
      <c r="A10044" t="s">
        <v>38852</v>
      </c>
      <c r="B10044" t="s">
        <v>38853</v>
      </c>
      <c r="C10044" s="1" t="str">
        <f t="shared" si="1382"/>
        <v>21:0687</v>
      </c>
      <c r="D10044" s="1" t="str">
        <f t="shared" si="1383"/>
        <v>21:0207</v>
      </c>
      <c r="E10044" t="s">
        <v>38854</v>
      </c>
      <c r="F10044" t="s">
        <v>38855</v>
      </c>
      <c r="H10044">
        <v>47.1600994</v>
      </c>
      <c r="I10044">
        <v>-66.152202299999999</v>
      </c>
      <c r="J10044" s="1" t="str">
        <f t="shared" si="1384"/>
        <v>Fluid (stream)</v>
      </c>
      <c r="K10044" s="1" t="str">
        <f t="shared" si="1385"/>
        <v>Untreated Water</v>
      </c>
      <c r="O10044">
        <v>0.14000000000000001</v>
      </c>
      <c r="P10044">
        <v>40</v>
      </c>
      <c r="Q10044">
        <v>7.1</v>
      </c>
    </row>
    <row r="10045" spans="1:17" hidden="1" x14ac:dyDescent="0.3">
      <c r="A10045" t="s">
        <v>38856</v>
      </c>
      <c r="B10045" t="s">
        <v>38857</v>
      </c>
      <c r="C10045" s="1" t="str">
        <f t="shared" si="1382"/>
        <v>21:0687</v>
      </c>
      <c r="D10045" s="1" t="str">
        <f t="shared" si="1383"/>
        <v>21:0207</v>
      </c>
      <c r="E10045" t="s">
        <v>38858</v>
      </c>
      <c r="F10045" t="s">
        <v>38859</v>
      </c>
      <c r="H10045">
        <v>47.162046599999996</v>
      </c>
      <c r="I10045">
        <v>-66.153061399999999</v>
      </c>
      <c r="J10045" s="1" t="str">
        <f t="shared" si="1384"/>
        <v>Fluid (stream)</v>
      </c>
      <c r="K10045" s="1" t="str">
        <f t="shared" si="1385"/>
        <v>Untreated Water</v>
      </c>
      <c r="O10045">
        <v>2.5000000000000001E-2</v>
      </c>
      <c r="P10045">
        <v>30</v>
      </c>
      <c r="Q10045">
        <v>6.7</v>
      </c>
    </row>
    <row r="10046" spans="1:17" hidden="1" x14ac:dyDescent="0.3">
      <c r="A10046" t="s">
        <v>38860</v>
      </c>
      <c r="B10046" t="s">
        <v>38861</v>
      </c>
      <c r="C10046" s="1" t="str">
        <f t="shared" si="1382"/>
        <v>21:0687</v>
      </c>
      <c r="D10046" s="1" t="str">
        <f t="shared" si="1383"/>
        <v>21:0207</v>
      </c>
      <c r="E10046" t="s">
        <v>38862</v>
      </c>
      <c r="F10046" t="s">
        <v>38863</v>
      </c>
      <c r="H10046">
        <v>47.163567700000002</v>
      </c>
      <c r="I10046">
        <v>-66.157057300000005</v>
      </c>
      <c r="J10046" s="1" t="str">
        <f t="shared" si="1384"/>
        <v>Fluid (stream)</v>
      </c>
      <c r="K10046" s="1" t="str">
        <f t="shared" si="1385"/>
        <v>Untreated Water</v>
      </c>
      <c r="O10046">
        <v>2.5000000000000001E-2</v>
      </c>
      <c r="P10046">
        <v>30</v>
      </c>
      <c r="Q10046">
        <v>6.9</v>
      </c>
    </row>
    <row r="10047" spans="1:17" hidden="1" x14ac:dyDescent="0.3">
      <c r="A10047" t="s">
        <v>38864</v>
      </c>
      <c r="B10047" t="s">
        <v>38865</v>
      </c>
      <c r="C10047" s="1" t="str">
        <f t="shared" si="1382"/>
        <v>21:0687</v>
      </c>
      <c r="D10047" s="1" t="str">
        <f t="shared" si="1383"/>
        <v>21:0207</v>
      </c>
      <c r="E10047" t="s">
        <v>38866</v>
      </c>
      <c r="F10047" t="s">
        <v>38867</v>
      </c>
      <c r="H10047">
        <v>47.1322671</v>
      </c>
      <c r="I10047">
        <v>-66.119574</v>
      </c>
      <c r="J10047" s="1" t="str">
        <f t="shared" si="1384"/>
        <v>Fluid (stream)</v>
      </c>
      <c r="K10047" s="1" t="str">
        <f t="shared" si="1385"/>
        <v>Untreated Water</v>
      </c>
      <c r="O10047">
        <v>2.5000000000000001E-2</v>
      </c>
      <c r="P10047">
        <v>30</v>
      </c>
      <c r="Q10047">
        <v>6.7</v>
      </c>
    </row>
    <row r="10048" spans="1:17" hidden="1" x14ac:dyDescent="0.3">
      <c r="A10048" t="s">
        <v>38868</v>
      </c>
      <c r="B10048" t="s">
        <v>38869</v>
      </c>
      <c r="C10048" s="1" t="str">
        <f t="shared" si="1382"/>
        <v>21:0687</v>
      </c>
      <c r="D10048" s="1" t="str">
        <f t="shared" si="1383"/>
        <v>21:0207</v>
      </c>
      <c r="E10048" t="s">
        <v>38870</v>
      </c>
      <c r="F10048" t="s">
        <v>38871</v>
      </c>
      <c r="H10048">
        <v>47.132339700000003</v>
      </c>
      <c r="I10048">
        <v>-66.1299882</v>
      </c>
      <c r="J10048" s="1" t="str">
        <f t="shared" si="1384"/>
        <v>Fluid (stream)</v>
      </c>
      <c r="K10048" s="1" t="str">
        <f t="shared" si="1385"/>
        <v>Untreated Water</v>
      </c>
      <c r="O10048">
        <v>2.5000000000000001E-2</v>
      </c>
      <c r="P10048">
        <v>30</v>
      </c>
      <c r="Q10048">
        <v>6.7</v>
      </c>
    </row>
    <row r="10049" spans="1:17" hidden="1" x14ac:dyDescent="0.3">
      <c r="A10049" t="s">
        <v>38872</v>
      </c>
      <c r="B10049" t="s">
        <v>38873</v>
      </c>
      <c r="C10049" s="1" t="str">
        <f t="shared" si="1382"/>
        <v>21:0687</v>
      </c>
      <c r="D10049" s="1" t="str">
        <f t="shared" si="1383"/>
        <v>21:0207</v>
      </c>
      <c r="E10049" t="s">
        <v>38874</v>
      </c>
      <c r="F10049" t="s">
        <v>38875</v>
      </c>
      <c r="H10049">
        <v>47.111253900000001</v>
      </c>
      <c r="I10049">
        <v>-66.179225000000002</v>
      </c>
      <c r="J10049" s="1" t="str">
        <f t="shared" si="1384"/>
        <v>Fluid (stream)</v>
      </c>
      <c r="K10049" s="1" t="str">
        <f t="shared" si="1385"/>
        <v>Untreated Water</v>
      </c>
      <c r="O10049">
        <v>2.5000000000000001E-2</v>
      </c>
      <c r="P10049">
        <v>40</v>
      </c>
      <c r="Q10049">
        <v>6.5</v>
      </c>
    </row>
    <row r="10050" spans="1:17" hidden="1" x14ac:dyDescent="0.3">
      <c r="A10050" t="s">
        <v>38876</v>
      </c>
      <c r="B10050" t="s">
        <v>38877</v>
      </c>
      <c r="C10050" s="1" t="str">
        <f t="shared" si="1382"/>
        <v>21:0687</v>
      </c>
      <c r="D10050" s="1" t="str">
        <f t="shared" si="1383"/>
        <v>21:0207</v>
      </c>
      <c r="E10050" t="s">
        <v>38878</v>
      </c>
      <c r="F10050" t="s">
        <v>38879</v>
      </c>
      <c r="H10050">
        <v>47.1176618</v>
      </c>
      <c r="I10050">
        <v>-66.181799600000005</v>
      </c>
      <c r="J10050" s="1" t="str">
        <f t="shared" si="1384"/>
        <v>Fluid (stream)</v>
      </c>
      <c r="K10050" s="1" t="str">
        <f t="shared" si="1385"/>
        <v>Untreated Water</v>
      </c>
      <c r="O10050">
        <v>2.5000000000000001E-2</v>
      </c>
      <c r="P10050">
        <v>30</v>
      </c>
      <c r="Q10050">
        <v>6</v>
      </c>
    </row>
    <row r="10051" spans="1:17" hidden="1" x14ac:dyDescent="0.3">
      <c r="A10051" t="s">
        <v>38880</v>
      </c>
      <c r="B10051" t="s">
        <v>38881</v>
      </c>
      <c r="C10051" s="1" t="str">
        <f t="shared" si="1382"/>
        <v>21:0687</v>
      </c>
      <c r="D10051" s="1" t="str">
        <f t="shared" si="1383"/>
        <v>21:0207</v>
      </c>
      <c r="E10051" t="s">
        <v>38882</v>
      </c>
      <c r="F10051" t="s">
        <v>38883</v>
      </c>
      <c r="H10051">
        <v>47.184095499999998</v>
      </c>
      <c r="I10051">
        <v>-66.170876699999994</v>
      </c>
      <c r="J10051" s="1" t="str">
        <f t="shared" si="1384"/>
        <v>Fluid (stream)</v>
      </c>
      <c r="K10051" s="1" t="str">
        <f t="shared" si="1385"/>
        <v>Untreated Water</v>
      </c>
      <c r="O10051">
        <v>2.5000000000000001E-2</v>
      </c>
      <c r="P10051">
        <v>40</v>
      </c>
      <c r="Q10051">
        <v>6.2</v>
      </c>
    </row>
    <row r="10052" spans="1:17" hidden="1" x14ac:dyDescent="0.3">
      <c r="A10052" t="s">
        <v>38884</v>
      </c>
      <c r="B10052" t="s">
        <v>38885</v>
      </c>
      <c r="C10052" s="1" t="str">
        <f t="shared" si="1382"/>
        <v>21:0687</v>
      </c>
      <c r="D10052" s="1" t="str">
        <f t="shared" si="1383"/>
        <v>21:0207</v>
      </c>
      <c r="E10052" t="s">
        <v>38886</v>
      </c>
      <c r="F10052" t="s">
        <v>38887</v>
      </c>
      <c r="H10052">
        <v>47.190643000000001</v>
      </c>
      <c r="I10052">
        <v>-66.172535100000005</v>
      </c>
      <c r="J10052" s="1" t="str">
        <f t="shared" si="1384"/>
        <v>Fluid (stream)</v>
      </c>
      <c r="K10052" s="1" t="str">
        <f t="shared" si="1385"/>
        <v>Untreated Water</v>
      </c>
      <c r="O10052">
        <v>2.5000000000000001E-2</v>
      </c>
      <c r="P10052">
        <v>30</v>
      </c>
      <c r="Q10052">
        <v>6.5</v>
      </c>
    </row>
    <row r="10053" spans="1:17" hidden="1" x14ac:dyDescent="0.3">
      <c r="A10053" t="s">
        <v>38888</v>
      </c>
      <c r="B10053" t="s">
        <v>38889</v>
      </c>
      <c r="C10053" s="1" t="str">
        <f t="shared" si="1382"/>
        <v>21:0687</v>
      </c>
      <c r="D10053" s="1" t="str">
        <f t="shared" si="1383"/>
        <v>21:0207</v>
      </c>
      <c r="E10053" t="s">
        <v>38886</v>
      </c>
      <c r="F10053" t="s">
        <v>38890</v>
      </c>
      <c r="H10053">
        <v>47.190643000000001</v>
      </c>
      <c r="I10053">
        <v>-66.172535100000005</v>
      </c>
      <c r="J10053" s="1" t="str">
        <f t="shared" si="1384"/>
        <v>Fluid (stream)</v>
      </c>
      <c r="K10053" s="1" t="str">
        <f t="shared" si="1385"/>
        <v>Untreated Water</v>
      </c>
      <c r="O10053">
        <v>2.5000000000000001E-2</v>
      </c>
      <c r="P10053">
        <v>30</v>
      </c>
      <c r="Q10053">
        <v>6.5</v>
      </c>
    </row>
    <row r="10054" spans="1:17" hidden="1" x14ac:dyDescent="0.3">
      <c r="A10054" t="s">
        <v>38891</v>
      </c>
      <c r="B10054" t="s">
        <v>38892</v>
      </c>
      <c r="C10054" s="1" t="str">
        <f t="shared" si="1382"/>
        <v>21:0687</v>
      </c>
      <c r="D10054" s="1" t="str">
        <f t="shared" si="1383"/>
        <v>21:0207</v>
      </c>
      <c r="E10054" t="s">
        <v>38893</v>
      </c>
      <c r="F10054" t="s">
        <v>38894</v>
      </c>
      <c r="H10054">
        <v>47.178433300000002</v>
      </c>
      <c r="I10054">
        <v>-66.162083800000005</v>
      </c>
      <c r="J10054" s="1" t="str">
        <f t="shared" si="1384"/>
        <v>Fluid (stream)</v>
      </c>
      <c r="K10054" s="1" t="str">
        <f t="shared" si="1385"/>
        <v>Untreated Water</v>
      </c>
      <c r="O10054">
        <v>2.5000000000000001E-2</v>
      </c>
      <c r="P10054">
        <v>40</v>
      </c>
      <c r="Q10054">
        <v>6.7</v>
      </c>
    </row>
    <row r="10055" spans="1:17" hidden="1" x14ac:dyDescent="0.3">
      <c r="A10055" t="s">
        <v>38895</v>
      </c>
      <c r="B10055" t="s">
        <v>38896</v>
      </c>
      <c r="C10055" s="1" t="str">
        <f t="shared" si="1382"/>
        <v>21:0687</v>
      </c>
      <c r="D10055" s="1" t="str">
        <f t="shared" si="1383"/>
        <v>21:0207</v>
      </c>
      <c r="E10055" t="s">
        <v>38897</v>
      </c>
      <c r="F10055" t="s">
        <v>38898</v>
      </c>
      <c r="H10055">
        <v>47.188800899999997</v>
      </c>
      <c r="I10055">
        <v>-66.146164200000001</v>
      </c>
      <c r="J10055" s="1" t="str">
        <f t="shared" si="1384"/>
        <v>Fluid (stream)</v>
      </c>
      <c r="K10055" s="1" t="str">
        <f t="shared" si="1385"/>
        <v>Untreated Water</v>
      </c>
      <c r="O10055">
        <v>2.5000000000000001E-2</v>
      </c>
      <c r="P10055">
        <v>30</v>
      </c>
      <c r="Q10055">
        <v>6.7</v>
      </c>
    </row>
    <row r="10056" spans="1:17" hidden="1" x14ac:dyDescent="0.3">
      <c r="A10056" t="s">
        <v>38899</v>
      </c>
      <c r="B10056" t="s">
        <v>38900</v>
      </c>
      <c r="C10056" s="1" t="str">
        <f t="shared" si="1382"/>
        <v>21:0687</v>
      </c>
      <c r="D10056" s="1" t="str">
        <f t="shared" si="1383"/>
        <v>21:0207</v>
      </c>
      <c r="E10056" t="s">
        <v>38901</v>
      </c>
      <c r="F10056" t="s">
        <v>38902</v>
      </c>
      <c r="H10056">
        <v>47.114880300000003</v>
      </c>
      <c r="I10056">
        <v>-66.126379799999995</v>
      </c>
      <c r="J10056" s="1" t="str">
        <f t="shared" si="1384"/>
        <v>Fluid (stream)</v>
      </c>
      <c r="K10056" s="1" t="str">
        <f t="shared" si="1385"/>
        <v>Untreated Water</v>
      </c>
      <c r="O10056">
        <v>2.5000000000000001E-2</v>
      </c>
      <c r="P10056">
        <v>30</v>
      </c>
      <c r="Q10056">
        <v>6.1</v>
      </c>
    </row>
    <row r="10057" spans="1:17" hidden="1" x14ac:dyDescent="0.3">
      <c r="A10057" t="s">
        <v>38903</v>
      </c>
      <c r="B10057" t="s">
        <v>38904</v>
      </c>
      <c r="C10057" s="1" t="str">
        <f t="shared" si="1382"/>
        <v>21:0687</v>
      </c>
      <c r="D10057" s="1" t="str">
        <f t="shared" si="1383"/>
        <v>21:0207</v>
      </c>
      <c r="E10057" t="s">
        <v>38905</v>
      </c>
      <c r="F10057" t="s">
        <v>38906</v>
      </c>
      <c r="H10057">
        <v>47.113469600000002</v>
      </c>
      <c r="I10057">
        <v>-66.126824900000003</v>
      </c>
      <c r="J10057" s="1" t="str">
        <f t="shared" si="1384"/>
        <v>Fluid (stream)</v>
      </c>
      <c r="K10057" s="1" t="str">
        <f t="shared" si="1385"/>
        <v>Untreated Water</v>
      </c>
      <c r="O10057">
        <v>2.5000000000000001E-2</v>
      </c>
      <c r="P10057">
        <v>40</v>
      </c>
      <c r="Q10057">
        <v>6.6</v>
      </c>
    </row>
    <row r="10058" spans="1:17" hidden="1" x14ac:dyDescent="0.3">
      <c r="A10058" t="s">
        <v>38907</v>
      </c>
      <c r="B10058" t="s">
        <v>38908</v>
      </c>
      <c r="C10058" s="1" t="str">
        <f t="shared" si="1382"/>
        <v>21:0687</v>
      </c>
      <c r="D10058" s="1" t="str">
        <f t="shared" si="1383"/>
        <v>21:0207</v>
      </c>
      <c r="E10058" t="s">
        <v>38909</v>
      </c>
      <c r="F10058" t="s">
        <v>38910</v>
      </c>
      <c r="H10058">
        <v>47.115729999999999</v>
      </c>
      <c r="I10058">
        <v>-66.1061634</v>
      </c>
      <c r="J10058" s="1" t="str">
        <f t="shared" si="1384"/>
        <v>Fluid (stream)</v>
      </c>
      <c r="K10058" s="1" t="str">
        <f t="shared" si="1385"/>
        <v>Untreated Water</v>
      </c>
      <c r="O10058">
        <v>2.5000000000000001E-2</v>
      </c>
      <c r="P10058">
        <v>40</v>
      </c>
      <c r="Q10058">
        <v>6.5</v>
      </c>
    </row>
    <row r="10059" spans="1:17" hidden="1" x14ac:dyDescent="0.3">
      <c r="A10059" t="s">
        <v>38911</v>
      </c>
      <c r="B10059" t="s">
        <v>38912</v>
      </c>
      <c r="C10059" s="1" t="str">
        <f t="shared" si="1382"/>
        <v>21:0687</v>
      </c>
      <c r="D10059" s="1" t="str">
        <f t="shared" si="1383"/>
        <v>21:0207</v>
      </c>
      <c r="E10059" t="s">
        <v>38913</v>
      </c>
      <c r="F10059" t="s">
        <v>38914</v>
      </c>
      <c r="H10059">
        <v>47.113194499999999</v>
      </c>
      <c r="I10059">
        <v>-66.162340799999996</v>
      </c>
      <c r="J10059" s="1" t="str">
        <f t="shared" si="1384"/>
        <v>Fluid (stream)</v>
      </c>
      <c r="K10059" s="1" t="str">
        <f t="shared" si="1385"/>
        <v>Untreated Water</v>
      </c>
      <c r="O10059">
        <v>2.5000000000000001E-2</v>
      </c>
      <c r="P10059">
        <v>30</v>
      </c>
      <c r="Q10059">
        <v>5.7</v>
      </c>
    </row>
    <row r="10060" spans="1:17" hidden="1" x14ac:dyDescent="0.3">
      <c r="A10060" t="s">
        <v>38915</v>
      </c>
      <c r="B10060" t="s">
        <v>38916</v>
      </c>
      <c r="C10060" s="1" t="str">
        <f t="shared" si="1382"/>
        <v>21:0687</v>
      </c>
      <c r="D10060" s="1" t="str">
        <f t="shared" si="1383"/>
        <v>21:0207</v>
      </c>
      <c r="E10060" t="s">
        <v>38917</v>
      </c>
      <c r="F10060" t="s">
        <v>38918</v>
      </c>
      <c r="H10060">
        <v>47.154919800000002</v>
      </c>
      <c r="I10060">
        <v>-66.006999500000006</v>
      </c>
      <c r="J10060" s="1" t="str">
        <f t="shared" si="1384"/>
        <v>Fluid (stream)</v>
      </c>
      <c r="K10060" s="1" t="str">
        <f t="shared" si="1385"/>
        <v>Untreated Water</v>
      </c>
      <c r="O10060">
        <v>2.5000000000000001E-2</v>
      </c>
      <c r="P10060">
        <v>40</v>
      </c>
      <c r="Q10060">
        <v>5.7</v>
      </c>
    </row>
    <row r="10061" spans="1:17" hidden="1" x14ac:dyDescent="0.3">
      <c r="A10061" t="s">
        <v>38919</v>
      </c>
      <c r="B10061" t="s">
        <v>38920</v>
      </c>
      <c r="C10061" s="1" t="str">
        <f t="shared" si="1382"/>
        <v>21:0687</v>
      </c>
      <c r="D10061" s="1" t="str">
        <f t="shared" si="1383"/>
        <v>21:0207</v>
      </c>
      <c r="E10061" t="s">
        <v>38921</v>
      </c>
      <c r="F10061" t="s">
        <v>38922</v>
      </c>
      <c r="H10061">
        <v>47.1565558</v>
      </c>
      <c r="I10061">
        <v>-66.008306000000005</v>
      </c>
      <c r="J10061" s="1" t="str">
        <f t="shared" si="1384"/>
        <v>Fluid (stream)</v>
      </c>
      <c r="K10061" s="1" t="str">
        <f t="shared" si="1385"/>
        <v>Untreated Water</v>
      </c>
      <c r="O10061">
        <v>0.08</v>
      </c>
      <c r="P10061">
        <v>30</v>
      </c>
      <c r="Q10061">
        <v>5.9</v>
      </c>
    </row>
    <row r="10062" spans="1:17" hidden="1" x14ac:dyDescent="0.3">
      <c r="A10062" t="s">
        <v>38923</v>
      </c>
      <c r="B10062" t="s">
        <v>38924</v>
      </c>
      <c r="C10062" s="1" t="str">
        <f t="shared" si="1382"/>
        <v>21:0687</v>
      </c>
      <c r="D10062" s="1" t="str">
        <f t="shared" si="1383"/>
        <v>21:0207</v>
      </c>
      <c r="E10062" t="s">
        <v>38925</v>
      </c>
      <c r="F10062" t="s">
        <v>38926</v>
      </c>
      <c r="H10062">
        <v>47.157395899999997</v>
      </c>
      <c r="I10062">
        <v>-66.000514100000004</v>
      </c>
      <c r="J10062" s="1" t="str">
        <f t="shared" si="1384"/>
        <v>Fluid (stream)</v>
      </c>
      <c r="K10062" s="1" t="str">
        <f t="shared" si="1385"/>
        <v>Untreated Water</v>
      </c>
      <c r="O10062">
        <v>2.5000000000000001E-2</v>
      </c>
      <c r="P10062">
        <v>40</v>
      </c>
      <c r="Q10062">
        <v>6.1</v>
      </c>
    </row>
    <row r="10063" spans="1:17" hidden="1" x14ac:dyDescent="0.3">
      <c r="A10063" t="s">
        <v>38927</v>
      </c>
      <c r="B10063" t="s">
        <v>38928</v>
      </c>
      <c r="C10063" s="1" t="str">
        <f t="shared" si="1382"/>
        <v>21:0687</v>
      </c>
      <c r="D10063" s="1" t="str">
        <f t="shared" si="1383"/>
        <v>21:0207</v>
      </c>
      <c r="E10063" t="s">
        <v>38929</v>
      </c>
      <c r="F10063" t="s">
        <v>38930</v>
      </c>
      <c r="H10063">
        <v>47.1639634</v>
      </c>
      <c r="I10063">
        <v>-66.000777499999998</v>
      </c>
      <c r="J10063" s="1" t="str">
        <f t="shared" si="1384"/>
        <v>Fluid (stream)</v>
      </c>
      <c r="K10063" s="1" t="str">
        <f t="shared" si="1385"/>
        <v>Untreated Water</v>
      </c>
      <c r="O10063">
        <v>2.5000000000000001E-2</v>
      </c>
      <c r="P10063">
        <v>40</v>
      </c>
      <c r="Q10063">
        <v>6.4</v>
      </c>
    </row>
    <row r="10064" spans="1:17" hidden="1" x14ac:dyDescent="0.3">
      <c r="A10064" t="s">
        <v>38931</v>
      </c>
      <c r="B10064" t="s">
        <v>38932</v>
      </c>
      <c r="C10064" s="1" t="str">
        <f t="shared" si="1382"/>
        <v>21:0687</v>
      </c>
      <c r="D10064" s="1" t="str">
        <f t="shared" si="1383"/>
        <v>21:0207</v>
      </c>
      <c r="E10064" t="s">
        <v>38933</v>
      </c>
      <c r="F10064" t="s">
        <v>38934</v>
      </c>
      <c r="H10064">
        <v>47.156288699999998</v>
      </c>
      <c r="I10064">
        <v>-66.083048500000004</v>
      </c>
      <c r="J10064" s="1" t="str">
        <f t="shared" si="1384"/>
        <v>Fluid (stream)</v>
      </c>
      <c r="K10064" s="1" t="str">
        <f t="shared" si="1385"/>
        <v>Untreated Water</v>
      </c>
      <c r="O10064">
        <v>2.5000000000000001E-2</v>
      </c>
      <c r="P10064">
        <v>30</v>
      </c>
      <c r="Q10064">
        <v>5.4</v>
      </c>
    </row>
    <row r="10065" spans="1:17" hidden="1" x14ac:dyDescent="0.3">
      <c r="A10065" t="s">
        <v>38935</v>
      </c>
      <c r="B10065" t="s">
        <v>38936</v>
      </c>
      <c r="C10065" s="1" t="str">
        <f t="shared" si="1382"/>
        <v>21:0687</v>
      </c>
      <c r="D10065" s="1" t="str">
        <f t="shared" si="1383"/>
        <v>21:0207</v>
      </c>
      <c r="E10065" t="s">
        <v>38937</v>
      </c>
      <c r="F10065" t="s">
        <v>38938</v>
      </c>
      <c r="H10065">
        <v>47.155111699999999</v>
      </c>
      <c r="I10065">
        <v>-66.084537800000007</v>
      </c>
      <c r="J10065" s="1" t="str">
        <f t="shared" si="1384"/>
        <v>Fluid (stream)</v>
      </c>
      <c r="K10065" s="1" t="str">
        <f t="shared" si="1385"/>
        <v>Untreated Water</v>
      </c>
      <c r="O10065">
        <v>2.5000000000000001E-2</v>
      </c>
      <c r="P10065">
        <v>40</v>
      </c>
      <c r="Q10065">
        <v>6.2</v>
      </c>
    </row>
    <row r="10066" spans="1:17" hidden="1" x14ac:dyDescent="0.3">
      <c r="A10066" t="s">
        <v>38939</v>
      </c>
      <c r="B10066" t="s">
        <v>38940</v>
      </c>
      <c r="C10066" s="1" t="str">
        <f t="shared" si="1382"/>
        <v>21:0687</v>
      </c>
      <c r="D10066" s="1" t="str">
        <f>HYPERLINK("http://geochem.nrcan.gc.ca/cdogs/content/svy/svy_e.htm", "")</f>
        <v/>
      </c>
      <c r="G10066" s="1" t="str">
        <f>HYPERLINK("http://geochem.nrcan.gc.ca/cdogs/content/cr_/cr_00085_e.htm", "85")</f>
        <v>85</v>
      </c>
      <c r="J10066" t="s">
        <v>11453</v>
      </c>
      <c r="K10066" t="s">
        <v>11454</v>
      </c>
      <c r="O10066">
        <v>0.24</v>
      </c>
      <c r="P10066">
        <v>60</v>
      </c>
      <c r="Q10066">
        <v>8</v>
      </c>
    </row>
    <row r="10067" spans="1:17" hidden="1" x14ac:dyDescent="0.3">
      <c r="A10067" t="s">
        <v>38941</v>
      </c>
      <c r="B10067" t="s">
        <v>38942</v>
      </c>
      <c r="C10067" s="1" t="str">
        <f t="shared" si="1382"/>
        <v>21:0687</v>
      </c>
      <c r="D10067" s="1" t="str">
        <f t="shared" ref="D10067:D10087" si="1386">HYPERLINK("http://geochem.nrcan.gc.ca/cdogs/content/svy/svy210207_e.htm", "21:0207")</f>
        <v>21:0207</v>
      </c>
      <c r="E10067" t="s">
        <v>38943</v>
      </c>
      <c r="F10067" t="s">
        <v>38944</v>
      </c>
      <c r="H10067">
        <v>47.150269000000002</v>
      </c>
      <c r="I10067">
        <v>-66.077085699999998</v>
      </c>
      <c r="J10067" s="1" t="str">
        <f t="shared" ref="J10067:J10087" si="1387">HYPERLINK("http://geochem.nrcan.gc.ca/cdogs/content/kwd/kwd020018_e.htm", "Fluid (stream)")</f>
        <v>Fluid (stream)</v>
      </c>
      <c r="K10067" s="1" t="str">
        <f t="shared" ref="K10067:K10087" si="1388">HYPERLINK("http://geochem.nrcan.gc.ca/cdogs/content/kwd/kwd080007_e.htm", "Untreated Water")</f>
        <v>Untreated Water</v>
      </c>
      <c r="O10067">
        <v>2.5000000000000001E-2</v>
      </c>
      <c r="P10067">
        <v>30</v>
      </c>
      <c r="Q10067">
        <v>5.9</v>
      </c>
    </row>
    <row r="10068" spans="1:17" hidden="1" x14ac:dyDescent="0.3">
      <c r="A10068" t="s">
        <v>38945</v>
      </c>
      <c r="B10068" t="s">
        <v>38946</v>
      </c>
      <c r="C10068" s="1" t="str">
        <f t="shared" si="1382"/>
        <v>21:0687</v>
      </c>
      <c r="D10068" s="1" t="str">
        <f t="shared" si="1386"/>
        <v>21:0207</v>
      </c>
      <c r="E10068" t="s">
        <v>38947</v>
      </c>
      <c r="F10068" t="s">
        <v>38948</v>
      </c>
      <c r="H10068">
        <v>47.147602599999999</v>
      </c>
      <c r="I10068">
        <v>-66.064673900000003</v>
      </c>
      <c r="J10068" s="1" t="str">
        <f t="shared" si="1387"/>
        <v>Fluid (stream)</v>
      </c>
      <c r="K10068" s="1" t="str">
        <f t="shared" si="1388"/>
        <v>Untreated Water</v>
      </c>
      <c r="O10068">
        <v>2.5000000000000001E-2</v>
      </c>
      <c r="P10068">
        <v>30</v>
      </c>
      <c r="Q10068">
        <v>5.6</v>
      </c>
    </row>
    <row r="10069" spans="1:17" hidden="1" x14ac:dyDescent="0.3">
      <c r="A10069" t="s">
        <v>38949</v>
      </c>
      <c r="B10069" t="s">
        <v>38950</v>
      </c>
      <c r="C10069" s="1" t="str">
        <f t="shared" si="1382"/>
        <v>21:0687</v>
      </c>
      <c r="D10069" s="1" t="str">
        <f t="shared" si="1386"/>
        <v>21:0207</v>
      </c>
      <c r="E10069" t="s">
        <v>38951</v>
      </c>
      <c r="F10069" t="s">
        <v>38952</v>
      </c>
      <c r="H10069">
        <v>47.187038999999999</v>
      </c>
      <c r="I10069">
        <v>-66.032941100000002</v>
      </c>
      <c r="J10069" s="1" t="str">
        <f t="shared" si="1387"/>
        <v>Fluid (stream)</v>
      </c>
      <c r="K10069" s="1" t="str">
        <f t="shared" si="1388"/>
        <v>Untreated Water</v>
      </c>
      <c r="O10069">
        <v>2.5000000000000001E-2</v>
      </c>
      <c r="P10069">
        <v>30</v>
      </c>
      <c r="Q10069">
        <v>6.4</v>
      </c>
    </row>
    <row r="10070" spans="1:17" hidden="1" x14ac:dyDescent="0.3">
      <c r="A10070" t="s">
        <v>38953</v>
      </c>
      <c r="B10070" t="s">
        <v>38954</v>
      </c>
      <c r="C10070" s="1" t="str">
        <f t="shared" si="1382"/>
        <v>21:0687</v>
      </c>
      <c r="D10070" s="1" t="str">
        <f t="shared" si="1386"/>
        <v>21:0207</v>
      </c>
      <c r="E10070" t="s">
        <v>38955</v>
      </c>
      <c r="F10070" t="s">
        <v>38956</v>
      </c>
      <c r="H10070">
        <v>47.187995100000002</v>
      </c>
      <c r="I10070">
        <v>-66.034762299999997</v>
      </c>
      <c r="J10070" s="1" t="str">
        <f t="shared" si="1387"/>
        <v>Fluid (stream)</v>
      </c>
      <c r="K10070" s="1" t="str">
        <f t="shared" si="1388"/>
        <v>Untreated Water</v>
      </c>
      <c r="O10070">
        <v>2.5000000000000001E-2</v>
      </c>
      <c r="P10070">
        <v>30</v>
      </c>
      <c r="Q10070">
        <v>6.9</v>
      </c>
    </row>
    <row r="10071" spans="1:17" hidden="1" x14ac:dyDescent="0.3">
      <c r="A10071" t="s">
        <v>38957</v>
      </c>
      <c r="B10071" t="s">
        <v>38958</v>
      </c>
      <c r="C10071" s="1" t="str">
        <f t="shared" si="1382"/>
        <v>21:0687</v>
      </c>
      <c r="D10071" s="1" t="str">
        <f t="shared" si="1386"/>
        <v>21:0207</v>
      </c>
      <c r="E10071" t="s">
        <v>38959</v>
      </c>
      <c r="F10071" t="s">
        <v>38960</v>
      </c>
      <c r="H10071">
        <v>47.192459300000003</v>
      </c>
      <c r="I10071">
        <v>-66.036520100000004</v>
      </c>
      <c r="J10071" s="1" t="str">
        <f t="shared" si="1387"/>
        <v>Fluid (stream)</v>
      </c>
      <c r="K10071" s="1" t="str">
        <f t="shared" si="1388"/>
        <v>Untreated Water</v>
      </c>
      <c r="O10071">
        <v>2.5000000000000001E-2</v>
      </c>
      <c r="P10071">
        <v>40</v>
      </c>
      <c r="Q10071">
        <v>6.4</v>
      </c>
    </row>
    <row r="10072" spans="1:17" hidden="1" x14ac:dyDescent="0.3">
      <c r="A10072" t="s">
        <v>38961</v>
      </c>
      <c r="B10072" t="s">
        <v>38962</v>
      </c>
      <c r="C10072" s="1" t="str">
        <f t="shared" si="1382"/>
        <v>21:0687</v>
      </c>
      <c r="D10072" s="1" t="str">
        <f t="shared" si="1386"/>
        <v>21:0207</v>
      </c>
      <c r="E10072" t="s">
        <v>38963</v>
      </c>
      <c r="F10072" t="s">
        <v>38964</v>
      </c>
      <c r="H10072">
        <v>47.194513800000003</v>
      </c>
      <c r="I10072">
        <v>-66.044631100000004</v>
      </c>
      <c r="J10072" s="1" t="str">
        <f t="shared" si="1387"/>
        <v>Fluid (stream)</v>
      </c>
      <c r="K10072" s="1" t="str">
        <f t="shared" si="1388"/>
        <v>Untreated Water</v>
      </c>
      <c r="O10072">
        <v>2.5000000000000001E-2</v>
      </c>
      <c r="P10072">
        <v>30</v>
      </c>
      <c r="Q10072">
        <v>7.1</v>
      </c>
    </row>
    <row r="10073" spans="1:17" hidden="1" x14ac:dyDescent="0.3">
      <c r="A10073" t="s">
        <v>38965</v>
      </c>
      <c r="B10073" t="s">
        <v>38966</v>
      </c>
      <c r="C10073" s="1" t="str">
        <f t="shared" si="1382"/>
        <v>21:0687</v>
      </c>
      <c r="D10073" s="1" t="str">
        <f t="shared" si="1386"/>
        <v>21:0207</v>
      </c>
      <c r="E10073" t="s">
        <v>38967</v>
      </c>
      <c r="F10073" t="s">
        <v>38968</v>
      </c>
      <c r="H10073">
        <v>47.194547200000002</v>
      </c>
      <c r="I10073">
        <v>-66.049065400000003</v>
      </c>
      <c r="J10073" s="1" t="str">
        <f t="shared" si="1387"/>
        <v>Fluid (stream)</v>
      </c>
      <c r="K10073" s="1" t="str">
        <f t="shared" si="1388"/>
        <v>Untreated Water</v>
      </c>
      <c r="O10073">
        <v>2.5000000000000001E-2</v>
      </c>
      <c r="P10073">
        <v>30</v>
      </c>
      <c r="Q10073">
        <v>6.9</v>
      </c>
    </row>
    <row r="10074" spans="1:17" hidden="1" x14ac:dyDescent="0.3">
      <c r="A10074" t="s">
        <v>38969</v>
      </c>
      <c r="B10074" t="s">
        <v>38970</v>
      </c>
      <c r="C10074" s="1" t="str">
        <f t="shared" si="1382"/>
        <v>21:0687</v>
      </c>
      <c r="D10074" s="1" t="str">
        <f t="shared" si="1386"/>
        <v>21:0207</v>
      </c>
      <c r="E10074" t="s">
        <v>38971</v>
      </c>
      <c r="F10074" t="s">
        <v>38972</v>
      </c>
      <c r="H10074">
        <v>47.182090199999998</v>
      </c>
      <c r="I10074">
        <v>-66.102912200000006</v>
      </c>
      <c r="J10074" s="1" t="str">
        <f t="shared" si="1387"/>
        <v>Fluid (stream)</v>
      </c>
      <c r="K10074" s="1" t="str">
        <f t="shared" si="1388"/>
        <v>Untreated Water</v>
      </c>
      <c r="O10074">
        <v>2.5000000000000001E-2</v>
      </c>
      <c r="P10074">
        <v>30</v>
      </c>
      <c r="Q10074">
        <v>6.3</v>
      </c>
    </row>
    <row r="10075" spans="1:17" hidden="1" x14ac:dyDescent="0.3">
      <c r="A10075" t="s">
        <v>38973</v>
      </c>
      <c r="B10075" t="s">
        <v>38974</v>
      </c>
      <c r="C10075" s="1" t="str">
        <f t="shared" si="1382"/>
        <v>21:0687</v>
      </c>
      <c r="D10075" s="1" t="str">
        <f t="shared" si="1386"/>
        <v>21:0207</v>
      </c>
      <c r="E10075" t="s">
        <v>38971</v>
      </c>
      <c r="F10075" t="s">
        <v>38975</v>
      </c>
      <c r="H10075">
        <v>47.182090199999998</v>
      </c>
      <c r="I10075">
        <v>-66.102912200000006</v>
      </c>
      <c r="J10075" s="1" t="str">
        <f t="shared" si="1387"/>
        <v>Fluid (stream)</v>
      </c>
      <c r="K10075" s="1" t="str">
        <f t="shared" si="1388"/>
        <v>Untreated Water</v>
      </c>
      <c r="O10075">
        <v>2.5000000000000001E-2</v>
      </c>
      <c r="P10075">
        <v>40</v>
      </c>
      <c r="Q10075">
        <v>6.2</v>
      </c>
    </row>
    <row r="10076" spans="1:17" hidden="1" x14ac:dyDescent="0.3">
      <c r="A10076" t="s">
        <v>38976</v>
      </c>
      <c r="B10076" t="s">
        <v>38977</v>
      </c>
      <c r="C10076" s="1" t="str">
        <f t="shared" si="1382"/>
        <v>21:0687</v>
      </c>
      <c r="D10076" s="1" t="str">
        <f t="shared" si="1386"/>
        <v>21:0207</v>
      </c>
      <c r="E10076" t="s">
        <v>38978</v>
      </c>
      <c r="F10076" t="s">
        <v>38979</v>
      </c>
      <c r="H10076">
        <v>47.186512499999999</v>
      </c>
      <c r="I10076">
        <v>-66.114103299999996</v>
      </c>
      <c r="J10076" s="1" t="str">
        <f t="shared" si="1387"/>
        <v>Fluid (stream)</v>
      </c>
      <c r="K10076" s="1" t="str">
        <f t="shared" si="1388"/>
        <v>Untreated Water</v>
      </c>
      <c r="O10076">
        <v>2.5000000000000001E-2</v>
      </c>
      <c r="P10076">
        <v>30</v>
      </c>
      <c r="Q10076">
        <v>6.9</v>
      </c>
    </row>
    <row r="10077" spans="1:17" hidden="1" x14ac:dyDescent="0.3">
      <c r="A10077" t="s">
        <v>38980</v>
      </c>
      <c r="B10077" t="s">
        <v>38981</v>
      </c>
      <c r="C10077" s="1" t="str">
        <f t="shared" si="1382"/>
        <v>21:0687</v>
      </c>
      <c r="D10077" s="1" t="str">
        <f t="shared" si="1386"/>
        <v>21:0207</v>
      </c>
      <c r="E10077" t="s">
        <v>38982</v>
      </c>
      <c r="F10077" t="s">
        <v>38983</v>
      </c>
      <c r="H10077">
        <v>47.192000999999998</v>
      </c>
      <c r="I10077">
        <v>-66.128737200000003</v>
      </c>
      <c r="J10077" s="1" t="str">
        <f t="shared" si="1387"/>
        <v>Fluid (stream)</v>
      </c>
      <c r="K10077" s="1" t="str">
        <f t="shared" si="1388"/>
        <v>Untreated Water</v>
      </c>
      <c r="O10077">
        <v>2.5000000000000001E-2</v>
      </c>
      <c r="P10077">
        <v>30</v>
      </c>
      <c r="Q10077">
        <v>7</v>
      </c>
    </row>
    <row r="10078" spans="1:17" hidden="1" x14ac:dyDescent="0.3">
      <c r="A10078" t="s">
        <v>38984</v>
      </c>
      <c r="B10078" t="s">
        <v>38985</v>
      </c>
      <c r="C10078" s="1" t="str">
        <f t="shared" si="1382"/>
        <v>21:0687</v>
      </c>
      <c r="D10078" s="1" t="str">
        <f t="shared" si="1386"/>
        <v>21:0207</v>
      </c>
      <c r="E10078" t="s">
        <v>38986</v>
      </c>
      <c r="F10078" t="s">
        <v>38987</v>
      </c>
      <c r="H10078">
        <v>47.138637000000003</v>
      </c>
      <c r="I10078">
        <v>-66.076193799999999</v>
      </c>
      <c r="J10078" s="1" t="str">
        <f t="shared" si="1387"/>
        <v>Fluid (stream)</v>
      </c>
      <c r="K10078" s="1" t="str">
        <f t="shared" si="1388"/>
        <v>Untreated Water</v>
      </c>
      <c r="O10078">
        <v>2.5000000000000001E-2</v>
      </c>
      <c r="P10078">
        <v>40</v>
      </c>
      <c r="Q10078">
        <v>6.2</v>
      </c>
    </row>
    <row r="10079" spans="1:17" hidden="1" x14ac:dyDescent="0.3">
      <c r="A10079" t="s">
        <v>38988</v>
      </c>
      <c r="B10079" t="s">
        <v>38989</v>
      </c>
      <c r="C10079" s="1" t="str">
        <f t="shared" si="1382"/>
        <v>21:0687</v>
      </c>
      <c r="D10079" s="1" t="str">
        <f t="shared" si="1386"/>
        <v>21:0207</v>
      </c>
      <c r="E10079" t="s">
        <v>38990</v>
      </c>
      <c r="F10079" t="s">
        <v>38991</v>
      </c>
      <c r="H10079">
        <v>47.1352501</v>
      </c>
      <c r="I10079">
        <v>-66.0795976</v>
      </c>
      <c r="J10079" s="1" t="str">
        <f t="shared" si="1387"/>
        <v>Fluid (stream)</v>
      </c>
      <c r="K10079" s="1" t="str">
        <f t="shared" si="1388"/>
        <v>Untreated Water</v>
      </c>
      <c r="O10079">
        <v>2.5000000000000001E-2</v>
      </c>
      <c r="P10079">
        <v>30</v>
      </c>
      <c r="Q10079">
        <v>6</v>
      </c>
    </row>
    <row r="10080" spans="1:17" hidden="1" x14ac:dyDescent="0.3">
      <c r="A10080" t="s">
        <v>38992</v>
      </c>
      <c r="B10080" t="s">
        <v>38993</v>
      </c>
      <c r="C10080" s="1" t="str">
        <f t="shared" si="1382"/>
        <v>21:0687</v>
      </c>
      <c r="D10080" s="1" t="str">
        <f t="shared" si="1386"/>
        <v>21:0207</v>
      </c>
      <c r="E10080" t="s">
        <v>38994</v>
      </c>
      <c r="F10080" t="s">
        <v>38995</v>
      </c>
      <c r="H10080">
        <v>47.126201999999999</v>
      </c>
      <c r="I10080">
        <v>-66.075926499999994</v>
      </c>
      <c r="J10080" s="1" t="str">
        <f t="shared" si="1387"/>
        <v>Fluid (stream)</v>
      </c>
      <c r="K10080" s="1" t="str">
        <f t="shared" si="1388"/>
        <v>Untreated Water</v>
      </c>
      <c r="O10080">
        <v>0.16</v>
      </c>
      <c r="P10080">
        <v>40</v>
      </c>
      <c r="Q10080">
        <v>5.9</v>
      </c>
    </row>
    <row r="10081" spans="1:17" hidden="1" x14ac:dyDescent="0.3">
      <c r="A10081" t="s">
        <v>38996</v>
      </c>
      <c r="B10081" t="s">
        <v>38997</v>
      </c>
      <c r="C10081" s="1" t="str">
        <f t="shared" si="1382"/>
        <v>21:0687</v>
      </c>
      <c r="D10081" s="1" t="str">
        <f t="shared" si="1386"/>
        <v>21:0207</v>
      </c>
      <c r="E10081" t="s">
        <v>38998</v>
      </c>
      <c r="F10081" t="s">
        <v>38999</v>
      </c>
      <c r="H10081">
        <v>47.157956400000003</v>
      </c>
      <c r="I10081">
        <v>-66.041422999999995</v>
      </c>
      <c r="J10081" s="1" t="str">
        <f t="shared" si="1387"/>
        <v>Fluid (stream)</v>
      </c>
      <c r="K10081" s="1" t="str">
        <f t="shared" si="1388"/>
        <v>Untreated Water</v>
      </c>
      <c r="O10081">
        <v>2.5000000000000001E-2</v>
      </c>
      <c r="P10081">
        <v>30</v>
      </c>
      <c r="Q10081">
        <v>5.9</v>
      </c>
    </row>
    <row r="10082" spans="1:17" hidden="1" x14ac:dyDescent="0.3">
      <c r="A10082" t="s">
        <v>39000</v>
      </c>
      <c r="B10082" t="s">
        <v>39001</v>
      </c>
      <c r="C10082" s="1" t="str">
        <f t="shared" si="1382"/>
        <v>21:0687</v>
      </c>
      <c r="D10082" s="1" t="str">
        <f t="shared" si="1386"/>
        <v>21:0207</v>
      </c>
      <c r="E10082" t="s">
        <v>39002</v>
      </c>
      <c r="F10082" t="s">
        <v>39003</v>
      </c>
      <c r="H10082">
        <v>47.139484899999999</v>
      </c>
      <c r="I10082">
        <v>-66.033242799999996</v>
      </c>
      <c r="J10082" s="1" t="str">
        <f t="shared" si="1387"/>
        <v>Fluid (stream)</v>
      </c>
      <c r="K10082" s="1" t="str">
        <f t="shared" si="1388"/>
        <v>Untreated Water</v>
      </c>
      <c r="O10082">
        <v>2.5000000000000001E-2</v>
      </c>
      <c r="P10082">
        <v>30</v>
      </c>
      <c r="Q10082">
        <v>5.6</v>
      </c>
    </row>
    <row r="10083" spans="1:17" hidden="1" x14ac:dyDescent="0.3">
      <c r="A10083" t="s">
        <v>39004</v>
      </c>
      <c r="B10083" t="s">
        <v>39005</v>
      </c>
      <c r="C10083" s="1" t="str">
        <f t="shared" si="1382"/>
        <v>21:0687</v>
      </c>
      <c r="D10083" s="1" t="str">
        <f t="shared" si="1386"/>
        <v>21:0207</v>
      </c>
      <c r="E10083" t="s">
        <v>39006</v>
      </c>
      <c r="F10083" t="s">
        <v>39007</v>
      </c>
      <c r="H10083">
        <v>47.127843900000002</v>
      </c>
      <c r="I10083">
        <v>-66.0216274</v>
      </c>
      <c r="J10083" s="1" t="str">
        <f t="shared" si="1387"/>
        <v>Fluid (stream)</v>
      </c>
      <c r="K10083" s="1" t="str">
        <f t="shared" si="1388"/>
        <v>Untreated Water</v>
      </c>
      <c r="O10083">
        <v>2.5000000000000001E-2</v>
      </c>
      <c r="P10083">
        <v>30</v>
      </c>
      <c r="Q10083">
        <v>5.9</v>
      </c>
    </row>
    <row r="10084" spans="1:17" hidden="1" x14ac:dyDescent="0.3">
      <c r="A10084" t="s">
        <v>39008</v>
      </c>
      <c r="B10084" t="s">
        <v>39009</v>
      </c>
      <c r="C10084" s="1" t="str">
        <f t="shared" ref="C10084:C10147" si="1389">HYPERLINK("http://geochem.nrcan.gc.ca/cdogs/content/bdl/bdl210687_e.htm", "21:0687")</f>
        <v>21:0687</v>
      </c>
      <c r="D10084" s="1" t="str">
        <f t="shared" si="1386"/>
        <v>21:0207</v>
      </c>
      <c r="E10084" t="s">
        <v>39010</v>
      </c>
      <c r="F10084" t="s">
        <v>39011</v>
      </c>
      <c r="H10084">
        <v>47.123155599999997</v>
      </c>
      <c r="I10084">
        <v>-66.0962538</v>
      </c>
      <c r="J10084" s="1" t="str">
        <f t="shared" si="1387"/>
        <v>Fluid (stream)</v>
      </c>
      <c r="K10084" s="1" t="str">
        <f t="shared" si="1388"/>
        <v>Untreated Water</v>
      </c>
      <c r="O10084">
        <v>2.5000000000000001E-2</v>
      </c>
      <c r="P10084">
        <v>40</v>
      </c>
      <c r="Q10084">
        <v>6.3</v>
      </c>
    </row>
    <row r="10085" spans="1:17" hidden="1" x14ac:dyDescent="0.3">
      <c r="A10085" t="s">
        <v>39012</v>
      </c>
      <c r="B10085" t="s">
        <v>39013</v>
      </c>
      <c r="C10085" s="1" t="str">
        <f t="shared" si="1389"/>
        <v>21:0687</v>
      </c>
      <c r="D10085" s="1" t="str">
        <f t="shared" si="1386"/>
        <v>21:0207</v>
      </c>
      <c r="E10085" t="s">
        <v>39014</v>
      </c>
      <c r="F10085" t="s">
        <v>39015</v>
      </c>
      <c r="H10085">
        <v>47.225391600000002</v>
      </c>
      <c r="I10085">
        <v>-66.165349000000006</v>
      </c>
      <c r="J10085" s="1" t="str">
        <f t="shared" si="1387"/>
        <v>Fluid (stream)</v>
      </c>
      <c r="K10085" s="1" t="str">
        <f t="shared" si="1388"/>
        <v>Untreated Water</v>
      </c>
      <c r="O10085">
        <v>2.5000000000000001E-2</v>
      </c>
      <c r="P10085">
        <v>30</v>
      </c>
      <c r="Q10085">
        <v>6.5</v>
      </c>
    </row>
    <row r="10086" spans="1:17" hidden="1" x14ac:dyDescent="0.3">
      <c r="A10086" t="s">
        <v>39016</v>
      </c>
      <c r="B10086" t="s">
        <v>39017</v>
      </c>
      <c r="C10086" s="1" t="str">
        <f t="shared" si="1389"/>
        <v>21:0687</v>
      </c>
      <c r="D10086" s="1" t="str">
        <f t="shared" si="1386"/>
        <v>21:0207</v>
      </c>
      <c r="E10086" t="s">
        <v>39018</v>
      </c>
      <c r="F10086" t="s">
        <v>39019</v>
      </c>
      <c r="H10086">
        <v>47.231582899999999</v>
      </c>
      <c r="I10086">
        <v>-66.172258799999994</v>
      </c>
      <c r="J10086" s="1" t="str">
        <f t="shared" si="1387"/>
        <v>Fluid (stream)</v>
      </c>
      <c r="K10086" s="1" t="str">
        <f t="shared" si="1388"/>
        <v>Untreated Water</v>
      </c>
      <c r="O10086">
        <v>2.5000000000000001E-2</v>
      </c>
      <c r="P10086">
        <v>40</v>
      </c>
      <c r="Q10086">
        <v>6.6</v>
      </c>
    </row>
    <row r="10087" spans="1:17" hidden="1" x14ac:dyDescent="0.3">
      <c r="A10087" t="s">
        <v>39020</v>
      </c>
      <c r="B10087" t="s">
        <v>39021</v>
      </c>
      <c r="C10087" s="1" t="str">
        <f t="shared" si="1389"/>
        <v>21:0687</v>
      </c>
      <c r="D10087" s="1" t="str">
        <f t="shared" si="1386"/>
        <v>21:0207</v>
      </c>
      <c r="E10087" t="s">
        <v>39022</v>
      </c>
      <c r="F10087" t="s">
        <v>39023</v>
      </c>
      <c r="H10087">
        <v>47.203926500000001</v>
      </c>
      <c r="I10087">
        <v>-66.149327</v>
      </c>
      <c r="J10087" s="1" t="str">
        <f t="shared" si="1387"/>
        <v>Fluid (stream)</v>
      </c>
      <c r="K10087" s="1" t="str">
        <f t="shared" si="1388"/>
        <v>Untreated Water</v>
      </c>
      <c r="O10087">
        <v>2.5000000000000001E-2</v>
      </c>
      <c r="P10087">
        <v>30</v>
      </c>
      <c r="Q10087">
        <v>6.4</v>
      </c>
    </row>
    <row r="10088" spans="1:17" hidden="1" x14ac:dyDescent="0.3">
      <c r="A10088" t="s">
        <v>39024</v>
      </c>
      <c r="B10088" t="s">
        <v>39025</v>
      </c>
      <c r="C10088" s="1" t="str">
        <f t="shared" si="1389"/>
        <v>21:0687</v>
      </c>
      <c r="D10088" s="1" t="str">
        <f>HYPERLINK("http://geochem.nrcan.gc.ca/cdogs/content/svy/svy_e.htm", "")</f>
        <v/>
      </c>
      <c r="G10088" s="1" t="str">
        <f>HYPERLINK("http://geochem.nrcan.gc.ca/cdogs/content/cr_/cr_00085_e.htm", "85")</f>
        <v>85</v>
      </c>
      <c r="J10088" t="s">
        <v>11453</v>
      </c>
      <c r="K10088" t="s">
        <v>11454</v>
      </c>
      <c r="O10088">
        <v>0.26</v>
      </c>
      <c r="P10088">
        <v>60</v>
      </c>
      <c r="Q10088">
        <v>7.9</v>
      </c>
    </row>
    <row r="10089" spans="1:17" hidden="1" x14ac:dyDescent="0.3">
      <c r="A10089" t="s">
        <v>39026</v>
      </c>
      <c r="B10089" t="s">
        <v>39027</v>
      </c>
      <c r="C10089" s="1" t="str">
        <f t="shared" si="1389"/>
        <v>21:0687</v>
      </c>
      <c r="D10089" s="1" t="str">
        <f t="shared" ref="D10089:D10101" si="1390">HYPERLINK("http://geochem.nrcan.gc.ca/cdogs/content/svy/svy210207_e.htm", "21:0207")</f>
        <v>21:0207</v>
      </c>
      <c r="E10089" t="s">
        <v>39028</v>
      </c>
      <c r="F10089" t="s">
        <v>39029</v>
      </c>
      <c r="H10089">
        <v>47.218493600000002</v>
      </c>
      <c r="I10089">
        <v>-66.0392686</v>
      </c>
      <c r="J10089" s="1" t="str">
        <f t="shared" ref="J10089:J10101" si="1391">HYPERLINK("http://geochem.nrcan.gc.ca/cdogs/content/kwd/kwd020018_e.htm", "Fluid (stream)")</f>
        <v>Fluid (stream)</v>
      </c>
      <c r="K10089" s="1" t="str">
        <f t="shared" ref="K10089:K10101" si="1392">HYPERLINK("http://geochem.nrcan.gc.ca/cdogs/content/kwd/kwd080007_e.htm", "Untreated Water")</f>
        <v>Untreated Water</v>
      </c>
      <c r="O10089">
        <v>2.5000000000000001E-2</v>
      </c>
      <c r="P10089">
        <v>30</v>
      </c>
      <c r="Q10089">
        <v>7.6</v>
      </c>
    </row>
    <row r="10090" spans="1:17" hidden="1" x14ac:dyDescent="0.3">
      <c r="A10090" t="s">
        <v>39030</v>
      </c>
      <c r="B10090" t="s">
        <v>39031</v>
      </c>
      <c r="C10090" s="1" t="str">
        <f t="shared" si="1389"/>
        <v>21:0687</v>
      </c>
      <c r="D10090" s="1" t="str">
        <f t="shared" si="1390"/>
        <v>21:0207</v>
      </c>
      <c r="E10090" t="s">
        <v>39032</v>
      </c>
      <c r="F10090" t="s">
        <v>39033</v>
      </c>
      <c r="H10090">
        <v>47.220125400000001</v>
      </c>
      <c r="I10090">
        <v>-66.039032300000002</v>
      </c>
      <c r="J10090" s="1" t="str">
        <f t="shared" si="1391"/>
        <v>Fluid (stream)</v>
      </c>
      <c r="K10090" s="1" t="str">
        <f t="shared" si="1392"/>
        <v>Untreated Water</v>
      </c>
      <c r="O10090">
        <v>2.5000000000000001E-2</v>
      </c>
      <c r="P10090">
        <v>30</v>
      </c>
      <c r="Q10090">
        <v>7.1</v>
      </c>
    </row>
    <row r="10091" spans="1:17" hidden="1" x14ac:dyDescent="0.3">
      <c r="A10091" t="s">
        <v>39034</v>
      </c>
      <c r="B10091" t="s">
        <v>39035</v>
      </c>
      <c r="C10091" s="1" t="str">
        <f t="shared" si="1389"/>
        <v>21:0687</v>
      </c>
      <c r="D10091" s="1" t="str">
        <f t="shared" si="1390"/>
        <v>21:0207</v>
      </c>
      <c r="E10091" t="s">
        <v>39032</v>
      </c>
      <c r="F10091" t="s">
        <v>39036</v>
      </c>
      <c r="H10091">
        <v>47.220125400000001</v>
      </c>
      <c r="I10091">
        <v>-66.039032300000002</v>
      </c>
      <c r="J10091" s="1" t="str">
        <f t="shared" si="1391"/>
        <v>Fluid (stream)</v>
      </c>
      <c r="K10091" s="1" t="str">
        <f t="shared" si="1392"/>
        <v>Untreated Water</v>
      </c>
      <c r="O10091">
        <v>2.5000000000000001E-2</v>
      </c>
      <c r="P10091">
        <v>30</v>
      </c>
      <c r="Q10091">
        <v>7</v>
      </c>
    </row>
    <row r="10092" spans="1:17" hidden="1" x14ac:dyDescent="0.3">
      <c r="A10092" t="s">
        <v>39037</v>
      </c>
      <c r="B10092" t="s">
        <v>39038</v>
      </c>
      <c r="C10092" s="1" t="str">
        <f t="shared" si="1389"/>
        <v>21:0687</v>
      </c>
      <c r="D10092" s="1" t="str">
        <f t="shared" si="1390"/>
        <v>21:0207</v>
      </c>
      <c r="E10092" t="s">
        <v>39039</v>
      </c>
      <c r="F10092" t="s">
        <v>39040</v>
      </c>
      <c r="H10092">
        <v>47.227379399999997</v>
      </c>
      <c r="I10092">
        <v>-66.041838200000001</v>
      </c>
      <c r="J10092" s="1" t="str">
        <f t="shared" si="1391"/>
        <v>Fluid (stream)</v>
      </c>
      <c r="K10092" s="1" t="str">
        <f t="shared" si="1392"/>
        <v>Untreated Water</v>
      </c>
      <c r="O10092">
        <v>2.5000000000000001E-2</v>
      </c>
      <c r="P10092">
        <v>30</v>
      </c>
      <c r="Q10092">
        <v>6.9</v>
      </c>
    </row>
    <row r="10093" spans="1:17" hidden="1" x14ac:dyDescent="0.3">
      <c r="A10093" t="s">
        <v>39041</v>
      </c>
      <c r="B10093" t="s">
        <v>39042</v>
      </c>
      <c r="C10093" s="1" t="str">
        <f t="shared" si="1389"/>
        <v>21:0687</v>
      </c>
      <c r="D10093" s="1" t="str">
        <f t="shared" si="1390"/>
        <v>21:0207</v>
      </c>
      <c r="E10093" t="s">
        <v>39043</v>
      </c>
      <c r="F10093" t="s">
        <v>39044</v>
      </c>
      <c r="H10093">
        <v>47.227511399999997</v>
      </c>
      <c r="I10093">
        <v>-66.039981299999994</v>
      </c>
      <c r="J10093" s="1" t="str">
        <f t="shared" si="1391"/>
        <v>Fluid (stream)</v>
      </c>
      <c r="K10093" s="1" t="str">
        <f t="shared" si="1392"/>
        <v>Untreated Water</v>
      </c>
      <c r="O10093">
        <v>2.5000000000000001E-2</v>
      </c>
      <c r="P10093">
        <v>30</v>
      </c>
      <c r="Q10093">
        <v>7.1</v>
      </c>
    </row>
    <row r="10094" spans="1:17" hidden="1" x14ac:dyDescent="0.3">
      <c r="A10094" t="s">
        <v>39045</v>
      </c>
      <c r="B10094" t="s">
        <v>39046</v>
      </c>
      <c r="C10094" s="1" t="str">
        <f t="shared" si="1389"/>
        <v>21:0687</v>
      </c>
      <c r="D10094" s="1" t="str">
        <f t="shared" si="1390"/>
        <v>21:0207</v>
      </c>
      <c r="E10094" t="s">
        <v>39047</v>
      </c>
      <c r="F10094" t="s">
        <v>39048</v>
      </c>
      <c r="H10094">
        <v>47.233682000000002</v>
      </c>
      <c r="I10094">
        <v>-66.063988300000005</v>
      </c>
      <c r="J10094" s="1" t="str">
        <f t="shared" si="1391"/>
        <v>Fluid (stream)</v>
      </c>
      <c r="K10094" s="1" t="str">
        <f t="shared" si="1392"/>
        <v>Untreated Water</v>
      </c>
      <c r="O10094">
        <v>2.5000000000000001E-2</v>
      </c>
      <c r="P10094">
        <v>30</v>
      </c>
      <c r="Q10094">
        <v>6.9</v>
      </c>
    </row>
    <row r="10095" spans="1:17" hidden="1" x14ac:dyDescent="0.3">
      <c r="A10095" t="s">
        <v>39049</v>
      </c>
      <c r="B10095" t="s">
        <v>39050</v>
      </c>
      <c r="C10095" s="1" t="str">
        <f t="shared" si="1389"/>
        <v>21:0687</v>
      </c>
      <c r="D10095" s="1" t="str">
        <f t="shared" si="1390"/>
        <v>21:0207</v>
      </c>
      <c r="E10095" t="s">
        <v>39051</v>
      </c>
      <c r="F10095" t="s">
        <v>39052</v>
      </c>
      <c r="H10095">
        <v>47.227790599999999</v>
      </c>
      <c r="I10095">
        <v>-66.055000100000001</v>
      </c>
      <c r="J10095" s="1" t="str">
        <f t="shared" si="1391"/>
        <v>Fluid (stream)</v>
      </c>
      <c r="K10095" s="1" t="str">
        <f t="shared" si="1392"/>
        <v>Untreated Water</v>
      </c>
      <c r="O10095">
        <v>2.5000000000000001E-2</v>
      </c>
      <c r="P10095">
        <v>20</v>
      </c>
      <c r="Q10095">
        <v>7.2</v>
      </c>
    </row>
    <row r="10096" spans="1:17" hidden="1" x14ac:dyDescent="0.3">
      <c r="A10096" t="s">
        <v>39053</v>
      </c>
      <c r="B10096" t="s">
        <v>39054</v>
      </c>
      <c r="C10096" s="1" t="str">
        <f t="shared" si="1389"/>
        <v>21:0687</v>
      </c>
      <c r="D10096" s="1" t="str">
        <f t="shared" si="1390"/>
        <v>21:0207</v>
      </c>
      <c r="E10096" t="s">
        <v>39055</v>
      </c>
      <c r="F10096" t="s">
        <v>39056</v>
      </c>
      <c r="H10096">
        <v>47.245724500000001</v>
      </c>
      <c r="I10096">
        <v>-66.070722900000007</v>
      </c>
      <c r="J10096" s="1" t="str">
        <f t="shared" si="1391"/>
        <v>Fluid (stream)</v>
      </c>
      <c r="K10096" s="1" t="str">
        <f t="shared" si="1392"/>
        <v>Untreated Water</v>
      </c>
      <c r="O10096">
        <v>2.5000000000000001E-2</v>
      </c>
      <c r="P10096">
        <v>20</v>
      </c>
      <c r="Q10096">
        <v>7.1</v>
      </c>
    </row>
    <row r="10097" spans="1:17" hidden="1" x14ac:dyDescent="0.3">
      <c r="A10097" t="s">
        <v>39057</v>
      </c>
      <c r="B10097" t="s">
        <v>39058</v>
      </c>
      <c r="C10097" s="1" t="str">
        <f t="shared" si="1389"/>
        <v>21:0687</v>
      </c>
      <c r="D10097" s="1" t="str">
        <f t="shared" si="1390"/>
        <v>21:0207</v>
      </c>
      <c r="E10097" t="s">
        <v>39059</v>
      </c>
      <c r="F10097" t="s">
        <v>39060</v>
      </c>
      <c r="H10097">
        <v>47.223036499999999</v>
      </c>
      <c r="I10097">
        <v>-66.083387799999997</v>
      </c>
      <c r="J10097" s="1" t="str">
        <f t="shared" si="1391"/>
        <v>Fluid (stream)</v>
      </c>
      <c r="K10097" s="1" t="str">
        <f t="shared" si="1392"/>
        <v>Untreated Water</v>
      </c>
      <c r="O10097">
        <v>2.5000000000000001E-2</v>
      </c>
      <c r="P10097">
        <v>30</v>
      </c>
      <c r="Q10097">
        <v>6.8</v>
      </c>
    </row>
    <row r="10098" spans="1:17" hidden="1" x14ac:dyDescent="0.3">
      <c r="A10098" t="s">
        <v>39061</v>
      </c>
      <c r="B10098" t="s">
        <v>39062</v>
      </c>
      <c r="C10098" s="1" t="str">
        <f t="shared" si="1389"/>
        <v>21:0687</v>
      </c>
      <c r="D10098" s="1" t="str">
        <f t="shared" si="1390"/>
        <v>21:0207</v>
      </c>
      <c r="E10098" t="s">
        <v>39063</v>
      </c>
      <c r="F10098" t="s">
        <v>39064</v>
      </c>
      <c r="H10098">
        <v>47.221784599999999</v>
      </c>
      <c r="I10098">
        <v>-66.084407600000006</v>
      </c>
      <c r="J10098" s="1" t="str">
        <f t="shared" si="1391"/>
        <v>Fluid (stream)</v>
      </c>
      <c r="K10098" s="1" t="str">
        <f t="shared" si="1392"/>
        <v>Untreated Water</v>
      </c>
      <c r="O10098">
        <v>2.5000000000000001E-2</v>
      </c>
      <c r="P10098">
        <v>40</v>
      </c>
      <c r="Q10098">
        <v>6.9</v>
      </c>
    </row>
    <row r="10099" spans="1:17" hidden="1" x14ac:dyDescent="0.3">
      <c r="A10099" t="s">
        <v>39065</v>
      </c>
      <c r="B10099" t="s">
        <v>39066</v>
      </c>
      <c r="C10099" s="1" t="str">
        <f t="shared" si="1389"/>
        <v>21:0687</v>
      </c>
      <c r="D10099" s="1" t="str">
        <f t="shared" si="1390"/>
        <v>21:0207</v>
      </c>
      <c r="E10099" t="s">
        <v>39067</v>
      </c>
      <c r="F10099" t="s">
        <v>39068</v>
      </c>
      <c r="H10099">
        <v>47.211135200000001</v>
      </c>
      <c r="I10099">
        <v>-66.081809100000001</v>
      </c>
      <c r="J10099" s="1" t="str">
        <f t="shared" si="1391"/>
        <v>Fluid (stream)</v>
      </c>
      <c r="K10099" s="1" t="str">
        <f t="shared" si="1392"/>
        <v>Untreated Water</v>
      </c>
      <c r="O10099">
        <v>2.5000000000000001E-2</v>
      </c>
      <c r="P10099">
        <v>30</v>
      </c>
      <c r="Q10099">
        <v>6.9</v>
      </c>
    </row>
    <row r="10100" spans="1:17" hidden="1" x14ac:dyDescent="0.3">
      <c r="A10100" t="s">
        <v>39069</v>
      </c>
      <c r="B10100" t="s">
        <v>39070</v>
      </c>
      <c r="C10100" s="1" t="str">
        <f t="shared" si="1389"/>
        <v>21:0687</v>
      </c>
      <c r="D10100" s="1" t="str">
        <f t="shared" si="1390"/>
        <v>21:0207</v>
      </c>
      <c r="E10100" t="s">
        <v>39071</v>
      </c>
      <c r="F10100" t="s">
        <v>39072</v>
      </c>
      <c r="H10100">
        <v>47.210017100000002</v>
      </c>
      <c r="I10100">
        <v>-66.083138300000002</v>
      </c>
      <c r="J10100" s="1" t="str">
        <f t="shared" si="1391"/>
        <v>Fluid (stream)</v>
      </c>
      <c r="K10100" s="1" t="str">
        <f t="shared" si="1392"/>
        <v>Untreated Water</v>
      </c>
      <c r="O10100">
        <v>2.5000000000000001E-2</v>
      </c>
      <c r="P10100">
        <v>40</v>
      </c>
      <c r="Q10100">
        <v>6.6</v>
      </c>
    </row>
    <row r="10101" spans="1:17" hidden="1" x14ac:dyDescent="0.3">
      <c r="A10101" t="s">
        <v>39073</v>
      </c>
      <c r="B10101" t="s">
        <v>39074</v>
      </c>
      <c r="C10101" s="1" t="str">
        <f t="shared" si="1389"/>
        <v>21:0687</v>
      </c>
      <c r="D10101" s="1" t="str">
        <f t="shared" si="1390"/>
        <v>21:0207</v>
      </c>
      <c r="E10101" t="s">
        <v>39075</v>
      </c>
      <c r="F10101" t="s">
        <v>39076</v>
      </c>
      <c r="H10101">
        <v>47.248139899999998</v>
      </c>
      <c r="I10101">
        <v>-66.116251800000001</v>
      </c>
      <c r="J10101" s="1" t="str">
        <f t="shared" si="1391"/>
        <v>Fluid (stream)</v>
      </c>
      <c r="K10101" s="1" t="str">
        <f t="shared" si="1392"/>
        <v>Untreated Water</v>
      </c>
      <c r="O10101">
        <v>2.5000000000000001E-2</v>
      </c>
      <c r="P10101">
        <v>20</v>
      </c>
      <c r="Q10101">
        <v>6.2</v>
      </c>
    </row>
    <row r="10102" spans="1:17" hidden="1" x14ac:dyDescent="0.3">
      <c r="A10102" t="s">
        <v>39077</v>
      </c>
      <c r="B10102" t="s">
        <v>39078</v>
      </c>
      <c r="C10102" s="1" t="str">
        <f t="shared" si="1389"/>
        <v>21:0687</v>
      </c>
      <c r="D10102" s="1" t="str">
        <f>HYPERLINK("http://geochem.nrcan.gc.ca/cdogs/content/svy/svy_e.htm", "")</f>
        <v/>
      </c>
      <c r="G10102" s="1" t="str">
        <f>HYPERLINK("http://geochem.nrcan.gc.ca/cdogs/content/cr_/cr_00085_e.htm", "85")</f>
        <v>85</v>
      </c>
      <c r="J10102" t="s">
        <v>11453</v>
      </c>
      <c r="K10102" t="s">
        <v>11454</v>
      </c>
      <c r="O10102">
        <v>0.26</v>
      </c>
      <c r="P10102">
        <v>60</v>
      </c>
      <c r="Q10102">
        <v>8.1999999999999993</v>
      </c>
    </row>
    <row r="10103" spans="1:17" hidden="1" x14ac:dyDescent="0.3">
      <c r="A10103" t="s">
        <v>39079</v>
      </c>
      <c r="B10103" t="s">
        <v>39080</v>
      </c>
      <c r="C10103" s="1" t="str">
        <f t="shared" si="1389"/>
        <v>21:0687</v>
      </c>
      <c r="D10103" s="1" t="str">
        <f>HYPERLINK("http://geochem.nrcan.gc.ca/cdogs/content/svy/svy210207_e.htm", "21:0207")</f>
        <v>21:0207</v>
      </c>
      <c r="E10103" t="s">
        <v>39081</v>
      </c>
      <c r="F10103" t="s">
        <v>39082</v>
      </c>
      <c r="H10103">
        <v>47.247080099999998</v>
      </c>
      <c r="I10103">
        <v>-66.117406399999993</v>
      </c>
      <c r="J10103" s="1" t="str">
        <f t="shared" ref="J10103:J10114" si="1393">HYPERLINK("http://geochem.nrcan.gc.ca/cdogs/content/kwd/kwd020018_e.htm", "Fluid (stream)")</f>
        <v>Fluid (stream)</v>
      </c>
      <c r="K10103" s="1" t="str">
        <f t="shared" ref="K10103:K10114" si="1394">HYPERLINK("http://geochem.nrcan.gc.ca/cdogs/content/kwd/kwd080007_e.htm", "Untreated Water")</f>
        <v>Untreated Water</v>
      </c>
      <c r="O10103">
        <v>2.5000000000000001E-2</v>
      </c>
      <c r="P10103">
        <v>30</v>
      </c>
      <c r="Q10103">
        <v>6.6</v>
      </c>
    </row>
    <row r="10104" spans="1:17" hidden="1" x14ac:dyDescent="0.3">
      <c r="A10104" t="s">
        <v>39083</v>
      </c>
      <c r="B10104" t="s">
        <v>39084</v>
      </c>
      <c r="C10104" s="1" t="str">
        <f t="shared" si="1389"/>
        <v>21:0687</v>
      </c>
      <c r="D10104" s="1" t="str">
        <f>HYPERLINK("http://geochem.nrcan.gc.ca/cdogs/content/svy/svy210207_e.htm", "21:0207")</f>
        <v>21:0207</v>
      </c>
      <c r="E10104" t="s">
        <v>39085</v>
      </c>
      <c r="F10104" t="s">
        <v>39086</v>
      </c>
      <c r="H10104">
        <v>47.249077200000002</v>
      </c>
      <c r="I10104">
        <v>-66.091750399999995</v>
      </c>
      <c r="J10104" s="1" t="str">
        <f t="shared" si="1393"/>
        <v>Fluid (stream)</v>
      </c>
      <c r="K10104" s="1" t="str">
        <f t="shared" si="1394"/>
        <v>Untreated Water</v>
      </c>
      <c r="O10104">
        <v>2.5000000000000001E-2</v>
      </c>
      <c r="P10104">
        <v>20</v>
      </c>
      <c r="Q10104">
        <v>6.6</v>
      </c>
    </row>
    <row r="10105" spans="1:17" hidden="1" x14ac:dyDescent="0.3">
      <c r="A10105" t="s">
        <v>39087</v>
      </c>
      <c r="B10105" t="s">
        <v>39088</v>
      </c>
      <c r="C10105" s="1" t="str">
        <f t="shared" si="1389"/>
        <v>21:0687</v>
      </c>
      <c r="D10105" s="1" t="str">
        <f>HYPERLINK("http://geochem.nrcan.gc.ca/cdogs/content/svy/svy210207_e.htm", "21:0207")</f>
        <v>21:0207</v>
      </c>
      <c r="E10105" t="s">
        <v>39089</v>
      </c>
      <c r="F10105" t="s">
        <v>39090</v>
      </c>
      <c r="H10105">
        <v>47.237918999999998</v>
      </c>
      <c r="I10105">
        <v>-66.097105400000004</v>
      </c>
      <c r="J10105" s="1" t="str">
        <f t="shared" si="1393"/>
        <v>Fluid (stream)</v>
      </c>
      <c r="K10105" s="1" t="str">
        <f t="shared" si="1394"/>
        <v>Untreated Water</v>
      </c>
      <c r="O10105">
        <v>2.5000000000000001E-2</v>
      </c>
      <c r="P10105">
        <v>30</v>
      </c>
      <c r="Q10105">
        <v>6.3</v>
      </c>
    </row>
    <row r="10106" spans="1:17" hidden="1" x14ac:dyDescent="0.3">
      <c r="A10106" t="s">
        <v>39091</v>
      </c>
      <c r="B10106" t="s">
        <v>39092</v>
      </c>
      <c r="C10106" s="1" t="str">
        <f t="shared" si="1389"/>
        <v>21:0687</v>
      </c>
      <c r="D10106" s="1" t="str">
        <f>HYPERLINK("http://geochem.nrcan.gc.ca/cdogs/content/svy/svy210207_e.htm", "21:0207")</f>
        <v>21:0207</v>
      </c>
      <c r="E10106" t="s">
        <v>39093</v>
      </c>
      <c r="F10106" t="s">
        <v>39094</v>
      </c>
      <c r="H10106">
        <v>47.2398679</v>
      </c>
      <c r="I10106">
        <v>-66.107266300000006</v>
      </c>
      <c r="J10106" s="1" t="str">
        <f t="shared" si="1393"/>
        <v>Fluid (stream)</v>
      </c>
      <c r="K10106" s="1" t="str">
        <f t="shared" si="1394"/>
        <v>Untreated Water</v>
      </c>
      <c r="O10106">
        <v>2.5000000000000001E-2</v>
      </c>
      <c r="P10106">
        <v>20</v>
      </c>
      <c r="Q10106">
        <v>6</v>
      </c>
    </row>
    <row r="10107" spans="1:17" hidden="1" x14ac:dyDescent="0.3">
      <c r="A10107" t="s">
        <v>39095</v>
      </c>
      <c r="B10107" t="s">
        <v>39096</v>
      </c>
      <c r="C10107" s="1" t="str">
        <f t="shared" si="1389"/>
        <v>21:0687</v>
      </c>
      <c r="D10107" s="1" t="str">
        <f>HYPERLINK("http://geochem.nrcan.gc.ca/cdogs/content/svy/svy210207_e.htm", "21:0207")</f>
        <v>21:0207</v>
      </c>
      <c r="E10107" t="s">
        <v>39097</v>
      </c>
      <c r="F10107" t="s">
        <v>39098</v>
      </c>
      <c r="H10107">
        <v>47.239817500000001</v>
      </c>
      <c r="I10107">
        <v>-66.118117900000001</v>
      </c>
      <c r="J10107" s="1" t="str">
        <f t="shared" si="1393"/>
        <v>Fluid (stream)</v>
      </c>
      <c r="K10107" s="1" t="str">
        <f t="shared" si="1394"/>
        <v>Untreated Water</v>
      </c>
      <c r="O10107">
        <v>2.5000000000000001E-2</v>
      </c>
      <c r="P10107">
        <v>50</v>
      </c>
      <c r="Q10107">
        <v>6.4</v>
      </c>
    </row>
    <row r="10108" spans="1:17" hidden="1" x14ac:dyDescent="0.3">
      <c r="A10108" t="s">
        <v>39099</v>
      </c>
      <c r="B10108" t="s">
        <v>39100</v>
      </c>
      <c r="C10108" s="1" t="str">
        <f t="shared" si="1389"/>
        <v>21:0687</v>
      </c>
      <c r="D10108" s="1" t="str">
        <f>HYPERLINK("http://geochem.nrcan.gc.ca/cdogs/content/svy/svy210208_e.htm", "21:0208")</f>
        <v>21:0208</v>
      </c>
      <c r="E10108" t="s">
        <v>39101</v>
      </c>
      <c r="F10108" t="s">
        <v>39102</v>
      </c>
      <c r="H10108">
        <v>47.2533502</v>
      </c>
      <c r="I10108">
        <v>-66.123396999999997</v>
      </c>
      <c r="J10108" s="1" t="str">
        <f t="shared" si="1393"/>
        <v>Fluid (stream)</v>
      </c>
      <c r="K10108" s="1" t="str">
        <f t="shared" si="1394"/>
        <v>Untreated Water</v>
      </c>
      <c r="O10108">
        <v>2.5000000000000001E-2</v>
      </c>
      <c r="P10108">
        <v>20</v>
      </c>
      <c r="Q10108">
        <v>6</v>
      </c>
    </row>
    <row r="10109" spans="1:17" hidden="1" x14ac:dyDescent="0.3">
      <c r="A10109" t="s">
        <v>39103</v>
      </c>
      <c r="B10109" t="s">
        <v>39104</v>
      </c>
      <c r="C10109" s="1" t="str">
        <f t="shared" si="1389"/>
        <v>21:0687</v>
      </c>
      <c r="D10109" s="1" t="str">
        <f t="shared" ref="D10109:D10114" si="1395">HYPERLINK("http://geochem.nrcan.gc.ca/cdogs/content/svy/svy210207_e.htm", "21:0207")</f>
        <v>21:0207</v>
      </c>
      <c r="E10109" t="s">
        <v>39105</v>
      </c>
      <c r="F10109" t="s">
        <v>39106</v>
      </c>
      <c r="H10109">
        <v>47.227625400000001</v>
      </c>
      <c r="I10109">
        <v>-66.112834500000005</v>
      </c>
      <c r="J10109" s="1" t="str">
        <f t="shared" si="1393"/>
        <v>Fluid (stream)</v>
      </c>
      <c r="K10109" s="1" t="str">
        <f t="shared" si="1394"/>
        <v>Untreated Water</v>
      </c>
      <c r="O10109">
        <v>2.5000000000000001E-2</v>
      </c>
      <c r="P10109">
        <v>50</v>
      </c>
      <c r="Q10109">
        <v>6.4</v>
      </c>
    </row>
    <row r="10110" spans="1:17" hidden="1" x14ac:dyDescent="0.3">
      <c r="A10110" t="s">
        <v>39107</v>
      </c>
      <c r="B10110" t="s">
        <v>39108</v>
      </c>
      <c r="C10110" s="1" t="str">
        <f t="shared" si="1389"/>
        <v>21:0687</v>
      </c>
      <c r="D10110" s="1" t="str">
        <f t="shared" si="1395"/>
        <v>21:0207</v>
      </c>
      <c r="E10110" t="s">
        <v>39109</v>
      </c>
      <c r="F10110" t="s">
        <v>39110</v>
      </c>
      <c r="H10110">
        <v>47.226496699999998</v>
      </c>
      <c r="I10110">
        <v>-66.112327800000003</v>
      </c>
      <c r="J10110" s="1" t="str">
        <f t="shared" si="1393"/>
        <v>Fluid (stream)</v>
      </c>
      <c r="K10110" s="1" t="str">
        <f t="shared" si="1394"/>
        <v>Untreated Water</v>
      </c>
      <c r="O10110">
        <v>2.5000000000000001E-2</v>
      </c>
      <c r="P10110">
        <v>30</v>
      </c>
      <c r="Q10110">
        <v>6.6</v>
      </c>
    </row>
    <row r="10111" spans="1:17" hidden="1" x14ac:dyDescent="0.3">
      <c r="A10111" t="s">
        <v>39111</v>
      </c>
      <c r="B10111" t="s">
        <v>39112</v>
      </c>
      <c r="C10111" s="1" t="str">
        <f t="shared" si="1389"/>
        <v>21:0687</v>
      </c>
      <c r="D10111" s="1" t="str">
        <f t="shared" si="1395"/>
        <v>21:0207</v>
      </c>
      <c r="E10111" t="s">
        <v>39113</v>
      </c>
      <c r="F10111" t="s">
        <v>39114</v>
      </c>
      <c r="H10111">
        <v>47.214355300000001</v>
      </c>
      <c r="I10111">
        <v>-66.113344299999994</v>
      </c>
      <c r="J10111" s="1" t="str">
        <f t="shared" si="1393"/>
        <v>Fluid (stream)</v>
      </c>
      <c r="K10111" s="1" t="str">
        <f t="shared" si="1394"/>
        <v>Untreated Water</v>
      </c>
      <c r="O10111">
        <v>2.5000000000000001E-2</v>
      </c>
      <c r="P10111">
        <v>30</v>
      </c>
      <c r="Q10111">
        <v>6.6</v>
      </c>
    </row>
    <row r="10112" spans="1:17" hidden="1" x14ac:dyDescent="0.3">
      <c r="A10112" t="s">
        <v>39115</v>
      </c>
      <c r="B10112" t="s">
        <v>39116</v>
      </c>
      <c r="C10112" s="1" t="str">
        <f t="shared" si="1389"/>
        <v>21:0687</v>
      </c>
      <c r="D10112" s="1" t="str">
        <f t="shared" si="1395"/>
        <v>21:0207</v>
      </c>
      <c r="E10112" t="s">
        <v>39113</v>
      </c>
      <c r="F10112" t="s">
        <v>39117</v>
      </c>
      <c r="H10112">
        <v>47.214355300000001</v>
      </c>
      <c r="I10112">
        <v>-66.113344299999994</v>
      </c>
      <c r="J10112" s="1" t="str">
        <f t="shared" si="1393"/>
        <v>Fluid (stream)</v>
      </c>
      <c r="K10112" s="1" t="str">
        <f t="shared" si="1394"/>
        <v>Untreated Water</v>
      </c>
      <c r="O10112">
        <v>2.5000000000000001E-2</v>
      </c>
      <c r="P10112">
        <v>30</v>
      </c>
      <c r="Q10112">
        <v>6.6</v>
      </c>
    </row>
    <row r="10113" spans="1:17" hidden="1" x14ac:dyDescent="0.3">
      <c r="A10113" t="s">
        <v>39118</v>
      </c>
      <c r="B10113" t="s">
        <v>39119</v>
      </c>
      <c r="C10113" s="1" t="str">
        <f t="shared" si="1389"/>
        <v>21:0687</v>
      </c>
      <c r="D10113" s="1" t="str">
        <f t="shared" si="1395"/>
        <v>21:0207</v>
      </c>
      <c r="E10113" t="s">
        <v>39120</v>
      </c>
      <c r="F10113" t="s">
        <v>39121</v>
      </c>
      <c r="H10113">
        <v>47.203711400000003</v>
      </c>
      <c r="I10113">
        <v>-66.008940899999999</v>
      </c>
      <c r="J10113" s="1" t="str">
        <f t="shared" si="1393"/>
        <v>Fluid (stream)</v>
      </c>
      <c r="K10113" s="1" t="str">
        <f t="shared" si="1394"/>
        <v>Untreated Water</v>
      </c>
      <c r="O10113">
        <v>2.5000000000000001E-2</v>
      </c>
      <c r="P10113">
        <v>20</v>
      </c>
      <c r="Q10113">
        <v>7.2</v>
      </c>
    </row>
    <row r="10114" spans="1:17" hidden="1" x14ac:dyDescent="0.3">
      <c r="A10114" t="s">
        <v>39122</v>
      </c>
      <c r="B10114" t="s">
        <v>39123</v>
      </c>
      <c r="C10114" s="1" t="str">
        <f t="shared" si="1389"/>
        <v>21:0687</v>
      </c>
      <c r="D10114" s="1" t="str">
        <f t="shared" si="1395"/>
        <v>21:0207</v>
      </c>
      <c r="E10114" t="s">
        <v>39124</v>
      </c>
      <c r="F10114" t="s">
        <v>39125</v>
      </c>
      <c r="H10114">
        <v>47.205182800000003</v>
      </c>
      <c r="I10114">
        <v>-66.027081899999999</v>
      </c>
      <c r="J10114" s="1" t="str">
        <f t="shared" si="1393"/>
        <v>Fluid (stream)</v>
      </c>
      <c r="K10114" s="1" t="str">
        <f t="shared" si="1394"/>
        <v>Untreated Water</v>
      </c>
      <c r="O10114">
        <v>2.5000000000000001E-2</v>
      </c>
      <c r="P10114">
        <v>20</v>
      </c>
      <c r="Q10114">
        <v>7.1</v>
      </c>
    </row>
    <row r="10115" spans="1:17" hidden="1" x14ac:dyDescent="0.3">
      <c r="A10115" t="s">
        <v>39126</v>
      </c>
      <c r="B10115" t="s">
        <v>39127</v>
      </c>
      <c r="C10115" s="1" t="str">
        <f t="shared" si="1389"/>
        <v>21:0687</v>
      </c>
      <c r="D10115" s="1" t="str">
        <f>HYPERLINK("http://geochem.nrcan.gc.ca/cdogs/content/svy/svy_e.htm", "")</f>
        <v/>
      </c>
      <c r="G10115" s="1" t="str">
        <f>HYPERLINK("http://geochem.nrcan.gc.ca/cdogs/content/cr_/cr_00085_e.htm", "85")</f>
        <v>85</v>
      </c>
      <c r="J10115" t="s">
        <v>11453</v>
      </c>
      <c r="K10115" t="s">
        <v>11454</v>
      </c>
      <c r="O10115">
        <v>0.3</v>
      </c>
      <c r="P10115">
        <v>60</v>
      </c>
      <c r="Q10115">
        <v>8.1999999999999993</v>
      </c>
    </row>
    <row r="10116" spans="1:17" hidden="1" x14ac:dyDescent="0.3">
      <c r="A10116" t="s">
        <v>39128</v>
      </c>
      <c r="B10116" t="s">
        <v>39129</v>
      </c>
      <c r="C10116" s="1" t="str">
        <f t="shared" si="1389"/>
        <v>21:0687</v>
      </c>
      <c r="D10116" s="1" t="str">
        <f>HYPERLINK("http://geochem.nrcan.gc.ca/cdogs/content/svy/svy210207_e.htm", "21:0207")</f>
        <v>21:0207</v>
      </c>
      <c r="E10116" t="s">
        <v>39130</v>
      </c>
      <c r="F10116" t="s">
        <v>39131</v>
      </c>
      <c r="H10116">
        <v>47.202731</v>
      </c>
      <c r="I10116">
        <v>-66.034217600000005</v>
      </c>
      <c r="J10116" s="1" t="str">
        <f t="shared" ref="J10116:J10142" si="1396">HYPERLINK("http://geochem.nrcan.gc.ca/cdogs/content/kwd/kwd020018_e.htm", "Fluid (stream)")</f>
        <v>Fluid (stream)</v>
      </c>
      <c r="K10116" s="1" t="str">
        <f t="shared" ref="K10116:K10142" si="1397">HYPERLINK("http://geochem.nrcan.gc.ca/cdogs/content/kwd/kwd080007_e.htm", "Untreated Water")</f>
        <v>Untreated Water</v>
      </c>
      <c r="O10116">
        <v>2.5000000000000001E-2</v>
      </c>
      <c r="P10116">
        <v>30</v>
      </c>
      <c r="Q10116">
        <v>7.5</v>
      </c>
    </row>
    <row r="10117" spans="1:17" hidden="1" x14ac:dyDescent="0.3">
      <c r="A10117" t="s">
        <v>39132</v>
      </c>
      <c r="B10117" t="s">
        <v>39133</v>
      </c>
      <c r="C10117" s="1" t="str">
        <f t="shared" si="1389"/>
        <v>21:0687</v>
      </c>
      <c r="D10117" s="1" t="str">
        <f>HYPERLINK("http://geochem.nrcan.gc.ca/cdogs/content/svy/svy210207_e.htm", "21:0207")</f>
        <v>21:0207</v>
      </c>
      <c r="E10117" t="s">
        <v>39134</v>
      </c>
      <c r="F10117" t="s">
        <v>39135</v>
      </c>
      <c r="H10117">
        <v>47.208544099999997</v>
      </c>
      <c r="I10117">
        <v>-66.110582800000003</v>
      </c>
      <c r="J10117" s="1" t="str">
        <f t="shared" si="1396"/>
        <v>Fluid (stream)</v>
      </c>
      <c r="K10117" s="1" t="str">
        <f t="shared" si="1397"/>
        <v>Untreated Water</v>
      </c>
      <c r="O10117">
        <v>2.5000000000000001E-2</v>
      </c>
      <c r="P10117">
        <v>30</v>
      </c>
      <c r="Q10117">
        <v>6.9</v>
      </c>
    </row>
    <row r="10118" spans="1:17" hidden="1" x14ac:dyDescent="0.3">
      <c r="A10118" t="s">
        <v>39136</v>
      </c>
      <c r="B10118" t="s">
        <v>39137</v>
      </c>
      <c r="C10118" s="1" t="str">
        <f t="shared" si="1389"/>
        <v>21:0687</v>
      </c>
      <c r="D10118" s="1" t="str">
        <f>HYPERLINK("http://geochem.nrcan.gc.ca/cdogs/content/svy/svy210207_e.htm", "21:0207")</f>
        <v>21:0207</v>
      </c>
      <c r="E10118" t="s">
        <v>39138</v>
      </c>
      <c r="F10118" t="s">
        <v>39139</v>
      </c>
      <c r="H10118">
        <v>47.204599799999997</v>
      </c>
      <c r="I10118">
        <v>-66.101223300000001</v>
      </c>
      <c r="J10118" s="1" t="str">
        <f t="shared" si="1396"/>
        <v>Fluid (stream)</v>
      </c>
      <c r="K10118" s="1" t="str">
        <f t="shared" si="1397"/>
        <v>Untreated Water</v>
      </c>
      <c r="O10118">
        <v>2.5000000000000001E-2</v>
      </c>
      <c r="P10118">
        <v>40</v>
      </c>
      <c r="Q10118">
        <v>6.8</v>
      </c>
    </row>
    <row r="10119" spans="1:17" hidden="1" x14ac:dyDescent="0.3">
      <c r="A10119" t="s">
        <v>39140</v>
      </c>
      <c r="B10119" t="s">
        <v>39141</v>
      </c>
      <c r="C10119" s="1" t="str">
        <f t="shared" si="1389"/>
        <v>21:0687</v>
      </c>
      <c r="D10119" s="1" t="str">
        <f>HYPERLINK("http://geochem.nrcan.gc.ca/cdogs/content/svy/svy210207_e.htm", "21:0207")</f>
        <v>21:0207</v>
      </c>
      <c r="E10119" t="s">
        <v>39142</v>
      </c>
      <c r="F10119" t="s">
        <v>39143</v>
      </c>
      <c r="H10119">
        <v>47.205998200000003</v>
      </c>
      <c r="I10119">
        <v>-66.101714900000005</v>
      </c>
      <c r="J10119" s="1" t="str">
        <f t="shared" si="1396"/>
        <v>Fluid (stream)</v>
      </c>
      <c r="K10119" s="1" t="str">
        <f t="shared" si="1397"/>
        <v>Untreated Water</v>
      </c>
      <c r="O10119">
        <v>2.5000000000000001E-2</v>
      </c>
      <c r="P10119">
        <v>30</v>
      </c>
      <c r="Q10119">
        <v>6.8</v>
      </c>
    </row>
    <row r="10120" spans="1:17" hidden="1" x14ac:dyDescent="0.3">
      <c r="A10120" t="s">
        <v>39144</v>
      </c>
      <c r="B10120" t="s">
        <v>39145</v>
      </c>
      <c r="C10120" s="1" t="str">
        <f t="shared" si="1389"/>
        <v>21:0687</v>
      </c>
      <c r="D10120" s="1" t="str">
        <f>HYPERLINK("http://geochem.nrcan.gc.ca/cdogs/content/svy/svy210207_e.htm", "21:0207")</f>
        <v>21:0207</v>
      </c>
      <c r="E10120" t="s">
        <v>39146</v>
      </c>
      <c r="F10120" t="s">
        <v>39147</v>
      </c>
      <c r="H10120">
        <v>47.202472299999997</v>
      </c>
      <c r="I10120">
        <v>-66.075946400000007</v>
      </c>
      <c r="J10120" s="1" t="str">
        <f t="shared" si="1396"/>
        <v>Fluid (stream)</v>
      </c>
      <c r="K10120" s="1" t="str">
        <f t="shared" si="1397"/>
        <v>Untreated Water</v>
      </c>
      <c r="O10120">
        <v>2.5000000000000001E-2</v>
      </c>
      <c r="P10120">
        <v>30</v>
      </c>
      <c r="Q10120">
        <v>6.8</v>
      </c>
    </row>
    <row r="10121" spans="1:17" hidden="1" x14ac:dyDescent="0.3">
      <c r="A10121" t="s">
        <v>39148</v>
      </c>
      <c r="B10121" t="s">
        <v>39149</v>
      </c>
      <c r="C10121" s="1" t="str">
        <f t="shared" si="1389"/>
        <v>21:0687</v>
      </c>
      <c r="D10121" s="1" t="str">
        <f t="shared" ref="D10121:D10142" si="1398">HYPERLINK("http://geochem.nrcan.gc.ca/cdogs/content/svy/svy210208_e.htm", "21:0208")</f>
        <v>21:0208</v>
      </c>
      <c r="E10121" t="s">
        <v>39150</v>
      </c>
      <c r="F10121" t="s">
        <v>39151</v>
      </c>
      <c r="H10121">
        <v>47.3742424</v>
      </c>
      <c r="I10121">
        <v>-66.074258099999994</v>
      </c>
      <c r="J10121" s="1" t="str">
        <f t="shared" si="1396"/>
        <v>Fluid (stream)</v>
      </c>
      <c r="K10121" s="1" t="str">
        <f t="shared" si="1397"/>
        <v>Untreated Water</v>
      </c>
      <c r="O10121">
        <v>2.5000000000000001E-2</v>
      </c>
      <c r="P10121">
        <v>30</v>
      </c>
      <c r="Q10121">
        <v>7.4</v>
      </c>
    </row>
    <row r="10122" spans="1:17" hidden="1" x14ac:dyDescent="0.3">
      <c r="A10122" t="s">
        <v>39152</v>
      </c>
      <c r="B10122" t="s">
        <v>39153</v>
      </c>
      <c r="C10122" s="1" t="str">
        <f t="shared" si="1389"/>
        <v>21:0687</v>
      </c>
      <c r="D10122" s="1" t="str">
        <f t="shared" si="1398"/>
        <v>21:0208</v>
      </c>
      <c r="E10122" t="s">
        <v>39154</v>
      </c>
      <c r="F10122" t="s">
        <v>39155</v>
      </c>
      <c r="H10122">
        <v>47.374011600000003</v>
      </c>
      <c r="I10122">
        <v>-66.061725199999998</v>
      </c>
      <c r="J10122" s="1" t="str">
        <f t="shared" si="1396"/>
        <v>Fluid (stream)</v>
      </c>
      <c r="K10122" s="1" t="str">
        <f t="shared" si="1397"/>
        <v>Untreated Water</v>
      </c>
      <c r="O10122">
        <v>2.5000000000000001E-2</v>
      </c>
      <c r="P10122">
        <v>30</v>
      </c>
      <c r="Q10122">
        <v>7.2</v>
      </c>
    </row>
    <row r="10123" spans="1:17" hidden="1" x14ac:dyDescent="0.3">
      <c r="A10123" t="s">
        <v>39156</v>
      </c>
      <c r="B10123" t="s">
        <v>39157</v>
      </c>
      <c r="C10123" s="1" t="str">
        <f t="shared" si="1389"/>
        <v>21:0687</v>
      </c>
      <c r="D10123" s="1" t="str">
        <f t="shared" si="1398"/>
        <v>21:0208</v>
      </c>
      <c r="E10123" t="s">
        <v>39158</v>
      </c>
      <c r="F10123" t="s">
        <v>39159</v>
      </c>
      <c r="H10123">
        <v>47.3960942</v>
      </c>
      <c r="I10123">
        <v>-66.123026400000001</v>
      </c>
      <c r="J10123" s="1" t="str">
        <f t="shared" si="1396"/>
        <v>Fluid (stream)</v>
      </c>
      <c r="K10123" s="1" t="str">
        <f t="shared" si="1397"/>
        <v>Untreated Water</v>
      </c>
      <c r="O10123">
        <v>2.5000000000000001E-2</v>
      </c>
      <c r="P10123">
        <v>40</v>
      </c>
      <c r="Q10123">
        <v>7.1</v>
      </c>
    </row>
    <row r="10124" spans="1:17" hidden="1" x14ac:dyDescent="0.3">
      <c r="A10124" t="s">
        <v>39160</v>
      </c>
      <c r="B10124" t="s">
        <v>39161</v>
      </c>
      <c r="C10124" s="1" t="str">
        <f t="shared" si="1389"/>
        <v>21:0687</v>
      </c>
      <c r="D10124" s="1" t="str">
        <f t="shared" si="1398"/>
        <v>21:0208</v>
      </c>
      <c r="E10124" t="s">
        <v>39162</v>
      </c>
      <c r="F10124" t="s">
        <v>39163</v>
      </c>
      <c r="H10124">
        <v>47.391401600000002</v>
      </c>
      <c r="I10124">
        <v>-66.121068899999997</v>
      </c>
      <c r="J10124" s="1" t="str">
        <f t="shared" si="1396"/>
        <v>Fluid (stream)</v>
      </c>
      <c r="K10124" s="1" t="str">
        <f t="shared" si="1397"/>
        <v>Untreated Water</v>
      </c>
      <c r="O10124">
        <v>2.5000000000000001E-2</v>
      </c>
      <c r="P10124">
        <v>20</v>
      </c>
      <c r="Q10124">
        <v>7.2</v>
      </c>
    </row>
    <row r="10125" spans="1:17" hidden="1" x14ac:dyDescent="0.3">
      <c r="A10125" t="s">
        <v>39164</v>
      </c>
      <c r="B10125" t="s">
        <v>39165</v>
      </c>
      <c r="C10125" s="1" t="str">
        <f t="shared" si="1389"/>
        <v>21:0687</v>
      </c>
      <c r="D10125" s="1" t="str">
        <f t="shared" si="1398"/>
        <v>21:0208</v>
      </c>
      <c r="E10125" t="s">
        <v>39166</v>
      </c>
      <c r="F10125" t="s">
        <v>39167</v>
      </c>
      <c r="H10125">
        <v>47.393782000000002</v>
      </c>
      <c r="I10125">
        <v>-66.114816399999995</v>
      </c>
      <c r="J10125" s="1" t="str">
        <f t="shared" si="1396"/>
        <v>Fluid (stream)</v>
      </c>
      <c r="K10125" s="1" t="str">
        <f t="shared" si="1397"/>
        <v>Untreated Water</v>
      </c>
      <c r="O10125">
        <v>2.5000000000000001E-2</v>
      </c>
      <c r="P10125">
        <v>50</v>
      </c>
      <c r="Q10125">
        <v>7.1</v>
      </c>
    </row>
    <row r="10126" spans="1:17" hidden="1" x14ac:dyDescent="0.3">
      <c r="A10126" t="s">
        <v>39168</v>
      </c>
      <c r="B10126" t="s">
        <v>39169</v>
      </c>
      <c r="C10126" s="1" t="str">
        <f t="shared" si="1389"/>
        <v>21:0687</v>
      </c>
      <c r="D10126" s="1" t="str">
        <f t="shared" si="1398"/>
        <v>21:0208</v>
      </c>
      <c r="E10126" t="s">
        <v>39170</v>
      </c>
      <c r="F10126" t="s">
        <v>39171</v>
      </c>
      <c r="H10126">
        <v>47.399425600000001</v>
      </c>
      <c r="I10126">
        <v>-66.124528299999994</v>
      </c>
      <c r="J10126" s="1" t="str">
        <f t="shared" si="1396"/>
        <v>Fluid (stream)</v>
      </c>
      <c r="K10126" s="1" t="str">
        <f t="shared" si="1397"/>
        <v>Untreated Water</v>
      </c>
      <c r="O10126">
        <v>2.5000000000000001E-2</v>
      </c>
      <c r="P10126">
        <v>60</v>
      </c>
      <c r="Q10126">
        <v>7</v>
      </c>
    </row>
    <row r="10127" spans="1:17" hidden="1" x14ac:dyDescent="0.3">
      <c r="A10127" t="s">
        <v>39172</v>
      </c>
      <c r="B10127" t="s">
        <v>39173</v>
      </c>
      <c r="C10127" s="1" t="str">
        <f t="shared" si="1389"/>
        <v>21:0687</v>
      </c>
      <c r="D10127" s="1" t="str">
        <f t="shared" si="1398"/>
        <v>21:0208</v>
      </c>
      <c r="E10127" t="s">
        <v>39174</v>
      </c>
      <c r="F10127" t="s">
        <v>39175</v>
      </c>
      <c r="H10127">
        <v>47.402429400000003</v>
      </c>
      <c r="I10127">
        <v>-66.133073199999998</v>
      </c>
      <c r="J10127" s="1" t="str">
        <f t="shared" si="1396"/>
        <v>Fluid (stream)</v>
      </c>
      <c r="K10127" s="1" t="str">
        <f t="shared" si="1397"/>
        <v>Untreated Water</v>
      </c>
      <c r="O10127">
        <v>2.5000000000000001E-2</v>
      </c>
      <c r="P10127">
        <v>40</v>
      </c>
      <c r="Q10127">
        <v>7</v>
      </c>
    </row>
    <row r="10128" spans="1:17" hidden="1" x14ac:dyDescent="0.3">
      <c r="A10128" t="s">
        <v>39176</v>
      </c>
      <c r="B10128" t="s">
        <v>39177</v>
      </c>
      <c r="C10128" s="1" t="str">
        <f t="shared" si="1389"/>
        <v>21:0687</v>
      </c>
      <c r="D10128" s="1" t="str">
        <f t="shared" si="1398"/>
        <v>21:0208</v>
      </c>
      <c r="E10128" t="s">
        <v>39178</v>
      </c>
      <c r="F10128" t="s">
        <v>39179</v>
      </c>
      <c r="H10128">
        <v>47.395524799999997</v>
      </c>
      <c r="I10128">
        <v>-66.186341200000001</v>
      </c>
      <c r="J10128" s="1" t="str">
        <f t="shared" si="1396"/>
        <v>Fluid (stream)</v>
      </c>
      <c r="K10128" s="1" t="str">
        <f t="shared" si="1397"/>
        <v>Untreated Water</v>
      </c>
      <c r="O10128">
        <v>2.5000000000000001E-2</v>
      </c>
      <c r="P10128">
        <v>40</v>
      </c>
      <c r="Q10128">
        <v>7.3</v>
      </c>
    </row>
    <row r="10129" spans="1:17" hidden="1" x14ac:dyDescent="0.3">
      <c r="A10129" t="s">
        <v>39180</v>
      </c>
      <c r="B10129" t="s">
        <v>39181</v>
      </c>
      <c r="C10129" s="1" t="str">
        <f t="shared" si="1389"/>
        <v>21:0687</v>
      </c>
      <c r="D10129" s="1" t="str">
        <f t="shared" si="1398"/>
        <v>21:0208</v>
      </c>
      <c r="E10129" t="s">
        <v>39182</v>
      </c>
      <c r="F10129" t="s">
        <v>39183</v>
      </c>
      <c r="H10129">
        <v>47.402727499999997</v>
      </c>
      <c r="I10129">
        <v>-66.156955800000006</v>
      </c>
      <c r="J10129" s="1" t="str">
        <f t="shared" si="1396"/>
        <v>Fluid (stream)</v>
      </c>
      <c r="K10129" s="1" t="str">
        <f t="shared" si="1397"/>
        <v>Untreated Water</v>
      </c>
      <c r="O10129">
        <v>2.5000000000000001E-2</v>
      </c>
      <c r="P10129">
        <v>40</v>
      </c>
      <c r="Q10129">
        <v>7.2</v>
      </c>
    </row>
    <row r="10130" spans="1:17" hidden="1" x14ac:dyDescent="0.3">
      <c r="A10130" t="s">
        <v>39184</v>
      </c>
      <c r="B10130" t="s">
        <v>39185</v>
      </c>
      <c r="C10130" s="1" t="str">
        <f t="shared" si="1389"/>
        <v>21:0687</v>
      </c>
      <c r="D10130" s="1" t="str">
        <f t="shared" si="1398"/>
        <v>21:0208</v>
      </c>
      <c r="E10130" t="s">
        <v>39186</v>
      </c>
      <c r="F10130" t="s">
        <v>39187</v>
      </c>
      <c r="H10130">
        <v>47.397405999999997</v>
      </c>
      <c r="I10130">
        <v>-66.157918100000003</v>
      </c>
      <c r="J10130" s="1" t="str">
        <f t="shared" si="1396"/>
        <v>Fluid (stream)</v>
      </c>
      <c r="K10130" s="1" t="str">
        <f t="shared" si="1397"/>
        <v>Untreated Water</v>
      </c>
      <c r="O10130">
        <v>2.5000000000000001E-2</v>
      </c>
      <c r="P10130">
        <v>20</v>
      </c>
      <c r="Q10130">
        <v>7</v>
      </c>
    </row>
    <row r="10131" spans="1:17" hidden="1" x14ac:dyDescent="0.3">
      <c r="A10131" t="s">
        <v>39188</v>
      </c>
      <c r="B10131" t="s">
        <v>39189</v>
      </c>
      <c r="C10131" s="1" t="str">
        <f t="shared" si="1389"/>
        <v>21:0687</v>
      </c>
      <c r="D10131" s="1" t="str">
        <f t="shared" si="1398"/>
        <v>21:0208</v>
      </c>
      <c r="E10131" t="s">
        <v>39186</v>
      </c>
      <c r="F10131" t="s">
        <v>39190</v>
      </c>
      <c r="H10131">
        <v>47.397405999999997</v>
      </c>
      <c r="I10131">
        <v>-66.157918100000003</v>
      </c>
      <c r="J10131" s="1" t="str">
        <f t="shared" si="1396"/>
        <v>Fluid (stream)</v>
      </c>
      <c r="K10131" s="1" t="str">
        <f t="shared" si="1397"/>
        <v>Untreated Water</v>
      </c>
      <c r="O10131">
        <v>2.5000000000000001E-2</v>
      </c>
      <c r="P10131">
        <v>20</v>
      </c>
      <c r="Q10131">
        <v>6.9</v>
      </c>
    </row>
    <row r="10132" spans="1:17" hidden="1" x14ac:dyDescent="0.3">
      <c r="A10132" t="s">
        <v>39191</v>
      </c>
      <c r="B10132" t="s">
        <v>39192</v>
      </c>
      <c r="C10132" s="1" t="str">
        <f t="shared" si="1389"/>
        <v>21:0687</v>
      </c>
      <c r="D10132" s="1" t="str">
        <f t="shared" si="1398"/>
        <v>21:0208</v>
      </c>
      <c r="E10132" t="s">
        <v>39193</v>
      </c>
      <c r="F10132" t="s">
        <v>39194</v>
      </c>
      <c r="H10132">
        <v>47.383839100000003</v>
      </c>
      <c r="I10132">
        <v>-66.196781700000003</v>
      </c>
      <c r="J10132" s="1" t="str">
        <f t="shared" si="1396"/>
        <v>Fluid (stream)</v>
      </c>
      <c r="K10132" s="1" t="str">
        <f t="shared" si="1397"/>
        <v>Untreated Water</v>
      </c>
      <c r="O10132">
        <v>2.5000000000000001E-2</v>
      </c>
      <c r="P10132">
        <v>20</v>
      </c>
      <c r="Q10132">
        <v>7.2</v>
      </c>
    </row>
    <row r="10133" spans="1:17" hidden="1" x14ac:dyDescent="0.3">
      <c r="A10133" t="s">
        <v>39195</v>
      </c>
      <c r="B10133" t="s">
        <v>39196</v>
      </c>
      <c r="C10133" s="1" t="str">
        <f t="shared" si="1389"/>
        <v>21:0687</v>
      </c>
      <c r="D10133" s="1" t="str">
        <f t="shared" si="1398"/>
        <v>21:0208</v>
      </c>
      <c r="E10133" t="s">
        <v>39197</v>
      </c>
      <c r="F10133" t="s">
        <v>39198</v>
      </c>
      <c r="H10133">
        <v>47.386258499999997</v>
      </c>
      <c r="I10133">
        <v>-66.201145400000001</v>
      </c>
      <c r="J10133" s="1" t="str">
        <f t="shared" si="1396"/>
        <v>Fluid (stream)</v>
      </c>
      <c r="K10133" s="1" t="str">
        <f t="shared" si="1397"/>
        <v>Untreated Water</v>
      </c>
      <c r="O10133">
        <v>2.5000000000000001E-2</v>
      </c>
      <c r="P10133">
        <v>30</v>
      </c>
      <c r="Q10133">
        <v>7.5</v>
      </c>
    </row>
    <row r="10134" spans="1:17" hidden="1" x14ac:dyDescent="0.3">
      <c r="A10134" t="s">
        <v>39199</v>
      </c>
      <c r="B10134" t="s">
        <v>39200</v>
      </c>
      <c r="C10134" s="1" t="str">
        <f t="shared" si="1389"/>
        <v>21:0687</v>
      </c>
      <c r="D10134" s="1" t="str">
        <f t="shared" si="1398"/>
        <v>21:0208</v>
      </c>
      <c r="E10134" t="s">
        <v>39201</v>
      </c>
      <c r="F10134" t="s">
        <v>39202</v>
      </c>
      <c r="H10134">
        <v>47.383152500000001</v>
      </c>
      <c r="I10134">
        <v>-66.212161600000002</v>
      </c>
      <c r="J10134" s="1" t="str">
        <f t="shared" si="1396"/>
        <v>Fluid (stream)</v>
      </c>
      <c r="K10134" s="1" t="str">
        <f t="shared" si="1397"/>
        <v>Untreated Water</v>
      </c>
      <c r="O10134">
        <v>2.5000000000000001E-2</v>
      </c>
      <c r="P10134">
        <v>30</v>
      </c>
      <c r="Q10134">
        <v>7.5</v>
      </c>
    </row>
    <row r="10135" spans="1:17" hidden="1" x14ac:dyDescent="0.3">
      <c r="A10135" t="s">
        <v>39203</v>
      </c>
      <c r="B10135" t="s">
        <v>39204</v>
      </c>
      <c r="C10135" s="1" t="str">
        <f t="shared" si="1389"/>
        <v>21:0687</v>
      </c>
      <c r="D10135" s="1" t="str">
        <f t="shared" si="1398"/>
        <v>21:0208</v>
      </c>
      <c r="E10135" t="s">
        <v>39205</v>
      </c>
      <c r="F10135" t="s">
        <v>39206</v>
      </c>
      <c r="H10135">
        <v>47.369748999999999</v>
      </c>
      <c r="I10135">
        <v>-66.241361800000007</v>
      </c>
      <c r="J10135" s="1" t="str">
        <f t="shared" si="1396"/>
        <v>Fluid (stream)</v>
      </c>
      <c r="K10135" s="1" t="str">
        <f t="shared" si="1397"/>
        <v>Untreated Water</v>
      </c>
      <c r="O10135">
        <v>2.5000000000000001E-2</v>
      </c>
      <c r="P10135">
        <v>20</v>
      </c>
      <c r="Q10135">
        <v>7.3</v>
      </c>
    </row>
    <row r="10136" spans="1:17" hidden="1" x14ac:dyDescent="0.3">
      <c r="A10136" t="s">
        <v>39207</v>
      </c>
      <c r="B10136" t="s">
        <v>39208</v>
      </c>
      <c r="C10136" s="1" t="str">
        <f t="shared" si="1389"/>
        <v>21:0687</v>
      </c>
      <c r="D10136" s="1" t="str">
        <f t="shared" si="1398"/>
        <v>21:0208</v>
      </c>
      <c r="E10136" t="s">
        <v>39209</v>
      </c>
      <c r="F10136" t="s">
        <v>39210</v>
      </c>
      <c r="H10136">
        <v>47.375520199999997</v>
      </c>
      <c r="I10136">
        <v>-66.244849500000001</v>
      </c>
      <c r="J10136" s="1" t="str">
        <f t="shared" si="1396"/>
        <v>Fluid (stream)</v>
      </c>
      <c r="K10136" s="1" t="str">
        <f t="shared" si="1397"/>
        <v>Untreated Water</v>
      </c>
      <c r="O10136">
        <v>2.5000000000000001E-2</v>
      </c>
      <c r="P10136">
        <v>40</v>
      </c>
      <c r="Q10136">
        <v>7.4</v>
      </c>
    </row>
    <row r="10137" spans="1:17" hidden="1" x14ac:dyDescent="0.3">
      <c r="A10137" t="s">
        <v>39211</v>
      </c>
      <c r="B10137" t="s">
        <v>39212</v>
      </c>
      <c r="C10137" s="1" t="str">
        <f t="shared" si="1389"/>
        <v>21:0687</v>
      </c>
      <c r="D10137" s="1" t="str">
        <f t="shared" si="1398"/>
        <v>21:0208</v>
      </c>
      <c r="E10137" t="s">
        <v>39213</v>
      </c>
      <c r="F10137" t="s">
        <v>39214</v>
      </c>
      <c r="H10137">
        <v>47.366295100000002</v>
      </c>
      <c r="I10137">
        <v>-66.235833099999994</v>
      </c>
      <c r="J10137" s="1" t="str">
        <f t="shared" si="1396"/>
        <v>Fluid (stream)</v>
      </c>
      <c r="K10137" s="1" t="str">
        <f t="shared" si="1397"/>
        <v>Untreated Water</v>
      </c>
      <c r="O10137">
        <v>2.5000000000000001E-2</v>
      </c>
      <c r="P10137">
        <v>20</v>
      </c>
      <c r="Q10137">
        <v>7.4</v>
      </c>
    </row>
    <row r="10138" spans="1:17" hidden="1" x14ac:dyDescent="0.3">
      <c r="A10138" t="s">
        <v>39215</v>
      </c>
      <c r="B10138" t="s">
        <v>39216</v>
      </c>
      <c r="C10138" s="1" t="str">
        <f t="shared" si="1389"/>
        <v>21:0687</v>
      </c>
      <c r="D10138" s="1" t="str">
        <f t="shared" si="1398"/>
        <v>21:0208</v>
      </c>
      <c r="E10138" t="s">
        <v>39217</v>
      </c>
      <c r="F10138" t="s">
        <v>39218</v>
      </c>
      <c r="H10138">
        <v>47.363811599999998</v>
      </c>
      <c r="I10138">
        <v>-66.241817299999994</v>
      </c>
      <c r="J10138" s="1" t="str">
        <f t="shared" si="1396"/>
        <v>Fluid (stream)</v>
      </c>
      <c r="K10138" s="1" t="str">
        <f t="shared" si="1397"/>
        <v>Untreated Water</v>
      </c>
      <c r="O10138">
        <v>2.5000000000000001E-2</v>
      </c>
      <c r="P10138">
        <v>30</v>
      </c>
      <c r="Q10138">
        <v>7.4</v>
      </c>
    </row>
    <row r="10139" spans="1:17" hidden="1" x14ac:dyDescent="0.3">
      <c r="A10139" t="s">
        <v>39219</v>
      </c>
      <c r="B10139" t="s">
        <v>39220</v>
      </c>
      <c r="C10139" s="1" t="str">
        <f t="shared" si="1389"/>
        <v>21:0687</v>
      </c>
      <c r="D10139" s="1" t="str">
        <f t="shared" si="1398"/>
        <v>21:0208</v>
      </c>
      <c r="E10139" t="s">
        <v>39221</v>
      </c>
      <c r="F10139" t="s">
        <v>39222</v>
      </c>
      <c r="H10139">
        <v>47.3850962</v>
      </c>
      <c r="I10139">
        <v>-66.235180999999997</v>
      </c>
      <c r="J10139" s="1" t="str">
        <f t="shared" si="1396"/>
        <v>Fluid (stream)</v>
      </c>
      <c r="K10139" s="1" t="str">
        <f t="shared" si="1397"/>
        <v>Untreated Water</v>
      </c>
      <c r="O10139">
        <v>2.5000000000000001E-2</v>
      </c>
      <c r="P10139">
        <v>20</v>
      </c>
      <c r="Q10139">
        <v>7.3</v>
      </c>
    </row>
    <row r="10140" spans="1:17" hidden="1" x14ac:dyDescent="0.3">
      <c r="A10140" t="s">
        <v>39223</v>
      </c>
      <c r="B10140" t="s">
        <v>39224</v>
      </c>
      <c r="C10140" s="1" t="str">
        <f t="shared" si="1389"/>
        <v>21:0687</v>
      </c>
      <c r="D10140" s="1" t="str">
        <f t="shared" si="1398"/>
        <v>21:0208</v>
      </c>
      <c r="E10140" t="s">
        <v>39225</v>
      </c>
      <c r="F10140" t="s">
        <v>39226</v>
      </c>
      <c r="H10140">
        <v>47.377716300000003</v>
      </c>
      <c r="I10140">
        <v>-66.226213599999994</v>
      </c>
      <c r="J10140" s="1" t="str">
        <f t="shared" si="1396"/>
        <v>Fluid (stream)</v>
      </c>
      <c r="K10140" s="1" t="str">
        <f t="shared" si="1397"/>
        <v>Untreated Water</v>
      </c>
      <c r="O10140">
        <v>2.5000000000000001E-2</v>
      </c>
      <c r="P10140">
        <v>20</v>
      </c>
      <c r="Q10140">
        <v>7.3</v>
      </c>
    </row>
    <row r="10141" spans="1:17" hidden="1" x14ac:dyDescent="0.3">
      <c r="A10141" t="s">
        <v>39227</v>
      </c>
      <c r="B10141" t="s">
        <v>39228</v>
      </c>
      <c r="C10141" s="1" t="str">
        <f t="shared" si="1389"/>
        <v>21:0687</v>
      </c>
      <c r="D10141" s="1" t="str">
        <f t="shared" si="1398"/>
        <v>21:0208</v>
      </c>
      <c r="E10141" t="s">
        <v>39229</v>
      </c>
      <c r="F10141" t="s">
        <v>39230</v>
      </c>
      <c r="H10141">
        <v>47.419478900000001</v>
      </c>
      <c r="I10141">
        <v>-66.151691299999996</v>
      </c>
      <c r="J10141" s="1" t="str">
        <f t="shared" si="1396"/>
        <v>Fluid (stream)</v>
      </c>
      <c r="K10141" s="1" t="str">
        <f t="shared" si="1397"/>
        <v>Untreated Water</v>
      </c>
      <c r="O10141">
        <v>2.5000000000000001E-2</v>
      </c>
      <c r="P10141">
        <v>30</v>
      </c>
      <c r="Q10141">
        <v>7.1</v>
      </c>
    </row>
    <row r="10142" spans="1:17" hidden="1" x14ac:dyDescent="0.3">
      <c r="A10142" t="s">
        <v>39231</v>
      </c>
      <c r="B10142" t="s">
        <v>39232</v>
      </c>
      <c r="C10142" s="1" t="str">
        <f t="shared" si="1389"/>
        <v>21:0687</v>
      </c>
      <c r="D10142" s="1" t="str">
        <f t="shared" si="1398"/>
        <v>21:0208</v>
      </c>
      <c r="E10142" t="s">
        <v>39233</v>
      </c>
      <c r="F10142" t="s">
        <v>39234</v>
      </c>
      <c r="H10142">
        <v>47.418304499999998</v>
      </c>
      <c r="I10142">
        <v>-66.159484599999999</v>
      </c>
      <c r="J10142" s="1" t="str">
        <f t="shared" si="1396"/>
        <v>Fluid (stream)</v>
      </c>
      <c r="K10142" s="1" t="str">
        <f t="shared" si="1397"/>
        <v>Untreated Water</v>
      </c>
      <c r="O10142">
        <v>2.5000000000000001E-2</v>
      </c>
      <c r="P10142">
        <v>40</v>
      </c>
      <c r="Q10142">
        <v>6.9</v>
      </c>
    </row>
    <row r="10143" spans="1:17" hidden="1" x14ac:dyDescent="0.3">
      <c r="A10143" t="s">
        <v>39235</v>
      </c>
      <c r="B10143" t="s">
        <v>39236</v>
      </c>
      <c r="C10143" s="1" t="str">
        <f t="shared" si="1389"/>
        <v>21:0687</v>
      </c>
      <c r="D10143" s="1" t="str">
        <f>HYPERLINK("http://geochem.nrcan.gc.ca/cdogs/content/svy/svy_e.htm", "")</f>
        <v/>
      </c>
      <c r="G10143" s="1" t="str">
        <f>HYPERLINK("http://geochem.nrcan.gc.ca/cdogs/content/cr_/cr_00086_e.htm", "86")</f>
        <v>86</v>
      </c>
      <c r="J10143" t="s">
        <v>11453</v>
      </c>
      <c r="K10143" t="s">
        <v>11454</v>
      </c>
      <c r="O10143">
        <v>0.4</v>
      </c>
      <c r="P10143">
        <v>90</v>
      </c>
      <c r="Q10143">
        <v>7.3</v>
      </c>
    </row>
    <row r="10144" spans="1:17" hidden="1" x14ac:dyDescent="0.3">
      <c r="A10144" t="s">
        <v>39237</v>
      </c>
      <c r="B10144" t="s">
        <v>39238</v>
      </c>
      <c r="C10144" s="1" t="str">
        <f t="shared" si="1389"/>
        <v>21:0687</v>
      </c>
      <c r="D10144" s="1" t="str">
        <f>HYPERLINK("http://geochem.nrcan.gc.ca/cdogs/content/svy/svy210208_e.htm", "21:0208")</f>
        <v>21:0208</v>
      </c>
      <c r="E10144" t="s">
        <v>39239</v>
      </c>
      <c r="F10144" t="s">
        <v>39240</v>
      </c>
      <c r="H10144">
        <v>47.414864000000001</v>
      </c>
      <c r="I10144">
        <v>-66.139835700000006</v>
      </c>
      <c r="J10144" s="1" t="str">
        <f>HYPERLINK("http://geochem.nrcan.gc.ca/cdogs/content/kwd/kwd020018_e.htm", "Fluid (stream)")</f>
        <v>Fluid (stream)</v>
      </c>
      <c r="K10144" s="1" t="str">
        <f>HYPERLINK("http://geochem.nrcan.gc.ca/cdogs/content/kwd/kwd080007_e.htm", "Untreated Water")</f>
        <v>Untreated Water</v>
      </c>
      <c r="O10144">
        <v>2.5000000000000001E-2</v>
      </c>
      <c r="P10144">
        <v>40</v>
      </c>
      <c r="Q10144">
        <v>6.5</v>
      </c>
    </row>
    <row r="10145" spans="1:17" hidden="1" x14ac:dyDescent="0.3">
      <c r="A10145" t="s">
        <v>39241</v>
      </c>
      <c r="B10145" t="s">
        <v>39242</v>
      </c>
      <c r="C10145" s="1" t="str">
        <f t="shared" si="1389"/>
        <v>21:0687</v>
      </c>
      <c r="D10145" s="1" t="str">
        <f>HYPERLINK("http://geochem.nrcan.gc.ca/cdogs/content/svy/svy210208_e.htm", "21:0208")</f>
        <v>21:0208</v>
      </c>
      <c r="E10145" t="s">
        <v>39243</v>
      </c>
      <c r="F10145" t="s">
        <v>39244</v>
      </c>
      <c r="H10145">
        <v>47.434075100000001</v>
      </c>
      <c r="I10145">
        <v>-66.182256600000002</v>
      </c>
      <c r="J10145" s="1" t="str">
        <f>HYPERLINK("http://geochem.nrcan.gc.ca/cdogs/content/kwd/kwd020018_e.htm", "Fluid (stream)")</f>
        <v>Fluid (stream)</v>
      </c>
      <c r="K10145" s="1" t="str">
        <f>HYPERLINK("http://geochem.nrcan.gc.ca/cdogs/content/kwd/kwd080007_e.htm", "Untreated Water")</f>
        <v>Untreated Water</v>
      </c>
      <c r="O10145">
        <v>2.5000000000000001E-2</v>
      </c>
      <c r="P10145">
        <v>30</v>
      </c>
      <c r="Q10145">
        <v>7.3</v>
      </c>
    </row>
    <row r="10146" spans="1:17" hidden="1" x14ac:dyDescent="0.3">
      <c r="A10146" t="s">
        <v>39245</v>
      </c>
      <c r="B10146" t="s">
        <v>39246</v>
      </c>
      <c r="C10146" s="1" t="str">
        <f t="shared" si="1389"/>
        <v>21:0687</v>
      </c>
      <c r="D10146" s="1" t="str">
        <f>HYPERLINK("http://geochem.nrcan.gc.ca/cdogs/content/svy/svy210208_e.htm", "21:0208")</f>
        <v>21:0208</v>
      </c>
      <c r="E10146" t="s">
        <v>39247</v>
      </c>
      <c r="F10146" t="s">
        <v>39248</v>
      </c>
      <c r="H10146">
        <v>47.438130100000002</v>
      </c>
      <c r="I10146">
        <v>-66.188340199999999</v>
      </c>
      <c r="J10146" s="1" t="str">
        <f>HYPERLINK("http://geochem.nrcan.gc.ca/cdogs/content/kwd/kwd020018_e.htm", "Fluid (stream)")</f>
        <v>Fluid (stream)</v>
      </c>
      <c r="K10146" s="1" t="str">
        <f>HYPERLINK("http://geochem.nrcan.gc.ca/cdogs/content/kwd/kwd080007_e.htm", "Untreated Water")</f>
        <v>Untreated Water</v>
      </c>
      <c r="O10146">
        <v>2.5000000000000001E-2</v>
      </c>
      <c r="P10146">
        <v>30</v>
      </c>
      <c r="Q10146">
        <v>7.4</v>
      </c>
    </row>
    <row r="10147" spans="1:17" hidden="1" x14ac:dyDescent="0.3">
      <c r="A10147" t="s">
        <v>39249</v>
      </c>
      <c r="B10147" t="s">
        <v>39250</v>
      </c>
      <c r="C10147" s="1" t="str">
        <f t="shared" si="1389"/>
        <v>21:0687</v>
      </c>
      <c r="D10147" s="1" t="str">
        <f>HYPERLINK("http://geochem.nrcan.gc.ca/cdogs/content/svy/svy210208_e.htm", "21:0208")</f>
        <v>21:0208</v>
      </c>
      <c r="E10147" t="s">
        <v>39251</v>
      </c>
      <c r="F10147" t="s">
        <v>39252</v>
      </c>
      <c r="H10147">
        <v>47.447217299999998</v>
      </c>
      <c r="I10147">
        <v>-66.191941700000001</v>
      </c>
      <c r="J10147" s="1" t="str">
        <f>HYPERLINK("http://geochem.nrcan.gc.ca/cdogs/content/kwd/kwd020018_e.htm", "Fluid (stream)")</f>
        <v>Fluid (stream)</v>
      </c>
      <c r="K10147" s="1" t="str">
        <f>HYPERLINK("http://geochem.nrcan.gc.ca/cdogs/content/kwd/kwd080007_e.htm", "Untreated Water")</f>
        <v>Untreated Water</v>
      </c>
      <c r="O10147">
        <v>2.5000000000000001E-2</v>
      </c>
      <c r="P10147">
        <v>40</v>
      </c>
      <c r="Q10147">
        <v>7.1</v>
      </c>
    </row>
    <row r="10148" spans="1:17" hidden="1" x14ac:dyDescent="0.3">
      <c r="A10148" t="s">
        <v>39253</v>
      </c>
      <c r="B10148" t="s">
        <v>39254</v>
      </c>
      <c r="C10148" s="1" t="str">
        <f t="shared" ref="C10148:C10211" si="1399">HYPERLINK("http://geochem.nrcan.gc.ca/cdogs/content/bdl/bdl210687_e.htm", "21:0687")</f>
        <v>21:0687</v>
      </c>
      <c r="D10148" s="1" t="str">
        <f>HYPERLINK("http://geochem.nrcan.gc.ca/cdogs/content/svy/svy210208_e.htm", "21:0208")</f>
        <v>21:0208</v>
      </c>
      <c r="E10148" t="s">
        <v>39251</v>
      </c>
      <c r="F10148" t="s">
        <v>39255</v>
      </c>
      <c r="H10148">
        <v>47.447217299999998</v>
      </c>
      <c r="I10148">
        <v>-66.191941700000001</v>
      </c>
      <c r="J10148" s="1" t="str">
        <f>HYPERLINK("http://geochem.nrcan.gc.ca/cdogs/content/kwd/kwd020018_e.htm", "Fluid (stream)")</f>
        <v>Fluid (stream)</v>
      </c>
      <c r="K10148" s="1" t="str">
        <f>HYPERLINK("http://geochem.nrcan.gc.ca/cdogs/content/kwd/kwd080007_e.htm", "Untreated Water")</f>
        <v>Untreated Water</v>
      </c>
      <c r="O10148">
        <v>2.5000000000000001E-2</v>
      </c>
      <c r="P10148">
        <v>40</v>
      </c>
      <c r="Q10148">
        <v>7.4</v>
      </c>
    </row>
    <row r="10149" spans="1:17" hidden="1" x14ac:dyDescent="0.3">
      <c r="A10149" t="s">
        <v>39256</v>
      </c>
      <c r="B10149" t="s">
        <v>39257</v>
      </c>
      <c r="C10149" s="1" t="str">
        <f t="shared" si="1399"/>
        <v>21:0687</v>
      </c>
      <c r="D10149" s="1" t="str">
        <f>HYPERLINK("http://geochem.nrcan.gc.ca/cdogs/content/svy/svy_e.htm", "")</f>
        <v/>
      </c>
      <c r="G10149" s="1" t="str">
        <f>HYPERLINK("http://geochem.nrcan.gc.ca/cdogs/content/cr_/cr_00085_e.htm", "85")</f>
        <v>85</v>
      </c>
      <c r="J10149" t="s">
        <v>11453</v>
      </c>
      <c r="K10149" t="s">
        <v>11454</v>
      </c>
      <c r="O10149">
        <v>0.27</v>
      </c>
      <c r="P10149">
        <v>60</v>
      </c>
      <c r="Q10149">
        <v>8.1</v>
      </c>
    </row>
    <row r="10150" spans="1:17" hidden="1" x14ac:dyDescent="0.3">
      <c r="A10150" t="s">
        <v>39258</v>
      </c>
      <c r="B10150" t="s">
        <v>39259</v>
      </c>
      <c r="C10150" s="1" t="str">
        <f t="shared" si="1399"/>
        <v>21:0687</v>
      </c>
      <c r="D10150" s="1" t="str">
        <f t="shared" ref="D10150:D10182" si="1400">HYPERLINK("http://geochem.nrcan.gc.ca/cdogs/content/svy/svy210208_e.htm", "21:0208")</f>
        <v>21:0208</v>
      </c>
      <c r="E10150" t="s">
        <v>39260</v>
      </c>
      <c r="F10150" t="s">
        <v>39261</v>
      </c>
      <c r="H10150">
        <v>47.448223800000001</v>
      </c>
      <c r="I10150">
        <v>-66.189314400000001</v>
      </c>
      <c r="J10150" s="1" t="str">
        <f t="shared" ref="J10150:J10182" si="1401">HYPERLINK("http://geochem.nrcan.gc.ca/cdogs/content/kwd/kwd020018_e.htm", "Fluid (stream)")</f>
        <v>Fluid (stream)</v>
      </c>
      <c r="K10150" s="1" t="str">
        <f t="shared" ref="K10150:K10182" si="1402">HYPERLINK("http://geochem.nrcan.gc.ca/cdogs/content/kwd/kwd080007_e.htm", "Untreated Water")</f>
        <v>Untreated Water</v>
      </c>
      <c r="O10150">
        <v>2.5000000000000001E-2</v>
      </c>
      <c r="P10150">
        <v>30</v>
      </c>
      <c r="Q10150">
        <v>7.6</v>
      </c>
    </row>
    <row r="10151" spans="1:17" hidden="1" x14ac:dyDescent="0.3">
      <c r="A10151" t="s">
        <v>39262</v>
      </c>
      <c r="B10151" t="s">
        <v>39263</v>
      </c>
      <c r="C10151" s="1" t="str">
        <f t="shared" si="1399"/>
        <v>21:0687</v>
      </c>
      <c r="D10151" s="1" t="str">
        <f t="shared" si="1400"/>
        <v>21:0208</v>
      </c>
      <c r="E10151" t="s">
        <v>39264</v>
      </c>
      <c r="F10151" t="s">
        <v>39265</v>
      </c>
      <c r="H10151">
        <v>47.448236799999997</v>
      </c>
      <c r="I10151">
        <v>-66.1559223</v>
      </c>
      <c r="J10151" s="1" t="str">
        <f t="shared" si="1401"/>
        <v>Fluid (stream)</v>
      </c>
      <c r="K10151" s="1" t="str">
        <f t="shared" si="1402"/>
        <v>Untreated Water</v>
      </c>
    </row>
    <row r="10152" spans="1:17" hidden="1" x14ac:dyDescent="0.3">
      <c r="A10152" t="s">
        <v>39266</v>
      </c>
      <c r="B10152" t="s">
        <v>39267</v>
      </c>
      <c r="C10152" s="1" t="str">
        <f t="shared" si="1399"/>
        <v>21:0687</v>
      </c>
      <c r="D10152" s="1" t="str">
        <f t="shared" si="1400"/>
        <v>21:0208</v>
      </c>
      <c r="E10152" t="s">
        <v>39268</v>
      </c>
      <c r="F10152" t="s">
        <v>39269</v>
      </c>
      <c r="H10152">
        <v>47.459674700000001</v>
      </c>
      <c r="I10152">
        <v>-66.137497699999997</v>
      </c>
      <c r="J10152" s="1" t="str">
        <f t="shared" si="1401"/>
        <v>Fluid (stream)</v>
      </c>
      <c r="K10152" s="1" t="str">
        <f t="shared" si="1402"/>
        <v>Untreated Water</v>
      </c>
      <c r="O10152">
        <v>2.5000000000000001E-2</v>
      </c>
      <c r="P10152">
        <v>40</v>
      </c>
      <c r="Q10152">
        <v>6.8</v>
      </c>
    </row>
    <row r="10153" spans="1:17" hidden="1" x14ac:dyDescent="0.3">
      <c r="A10153" t="s">
        <v>39270</v>
      </c>
      <c r="B10153" t="s">
        <v>39271</v>
      </c>
      <c r="C10153" s="1" t="str">
        <f t="shared" si="1399"/>
        <v>21:0687</v>
      </c>
      <c r="D10153" s="1" t="str">
        <f t="shared" si="1400"/>
        <v>21:0208</v>
      </c>
      <c r="E10153" t="s">
        <v>39272</v>
      </c>
      <c r="F10153" t="s">
        <v>39273</v>
      </c>
      <c r="H10153">
        <v>47.471447900000001</v>
      </c>
      <c r="I10153">
        <v>-66.125735800000001</v>
      </c>
      <c r="J10153" s="1" t="str">
        <f t="shared" si="1401"/>
        <v>Fluid (stream)</v>
      </c>
      <c r="K10153" s="1" t="str">
        <f t="shared" si="1402"/>
        <v>Untreated Water</v>
      </c>
      <c r="O10153">
        <v>2.5000000000000001E-2</v>
      </c>
      <c r="P10153">
        <v>40</v>
      </c>
      <c r="Q10153">
        <v>7.1</v>
      </c>
    </row>
    <row r="10154" spans="1:17" hidden="1" x14ac:dyDescent="0.3">
      <c r="A10154" t="s">
        <v>39274</v>
      </c>
      <c r="B10154" t="s">
        <v>39275</v>
      </c>
      <c r="C10154" s="1" t="str">
        <f t="shared" si="1399"/>
        <v>21:0687</v>
      </c>
      <c r="D10154" s="1" t="str">
        <f t="shared" si="1400"/>
        <v>21:0208</v>
      </c>
      <c r="E10154" t="s">
        <v>39276</v>
      </c>
      <c r="F10154" t="s">
        <v>39277</v>
      </c>
      <c r="H10154">
        <v>47.469647299999998</v>
      </c>
      <c r="I10154">
        <v>-66.126418000000001</v>
      </c>
      <c r="J10154" s="1" t="str">
        <f t="shared" si="1401"/>
        <v>Fluid (stream)</v>
      </c>
      <c r="K10154" s="1" t="str">
        <f t="shared" si="1402"/>
        <v>Untreated Water</v>
      </c>
      <c r="O10154">
        <v>2.5000000000000001E-2</v>
      </c>
      <c r="P10154">
        <v>60</v>
      </c>
      <c r="Q10154">
        <v>6.9</v>
      </c>
    </row>
    <row r="10155" spans="1:17" hidden="1" x14ac:dyDescent="0.3">
      <c r="A10155" t="s">
        <v>39278</v>
      </c>
      <c r="B10155" t="s">
        <v>39279</v>
      </c>
      <c r="C10155" s="1" t="str">
        <f t="shared" si="1399"/>
        <v>21:0687</v>
      </c>
      <c r="D10155" s="1" t="str">
        <f t="shared" si="1400"/>
        <v>21:0208</v>
      </c>
      <c r="E10155" t="s">
        <v>39280</v>
      </c>
      <c r="F10155" t="s">
        <v>39281</v>
      </c>
      <c r="H10155">
        <v>47.470295200000002</v>
      </c>
      <c r="I10155">
        <v>-66.1160304</v>
      </c>
      <c r="J10155" s="1" t="str">
        <f t="shared" si="1401"/>
        <v>Fluid (stream)</v>
      </c>
      <c r="K10155" s="1" t="str">
        <f t="shared" si="1402"/>
        <v>Untreated Water</v>
      </c>
      <c r="O10155">
        <v>2.5000000000000001E-2</v>
      </c>
      <c r="P10155">
        <v>40</v>
      </c>
      <c r="Q10155">
        <v>7.3</v>
      </c>
    </row>
    <row r="10156" spans="1:17" hidden="1" x14ac:dyDescent="0.3">
      <c r="A10156" t="s">
        <v>39282</v>
      </c>
      <c r="B10156" t="s">
        <v>39283</v>
      </c>
      <c r="C10156" s="1" t="str">
        <f t="shared" si="1399"/>
        <v>21:0687</v>
      </c>
      <c r="D10156" s="1" t="str">
        <f t="shared" si="1400"/>
        <v>21:0208</v>
      </c>
      <c r="E10156" t="s">
        <v>39284</v>
      </c>
      <c r="F10156" t="s">
        <v>39285</v>
      </c>
      <c r="H10156">
        <v>47.416124199999999</v>
      </c>
      <c r="I10156">
        <v>-66.124029800000002</v>
      </c>
      <c r="J10156" s="1" t="str">
        <f t="shared" si="1401"/>
        <v>Fluid (stream)</v>
      </c>
      <c r="K10156" s="1" t="str">
        <f t="shared" si="1402"/>
        <v>Untreated Water</v>
      </c>
      <c r="O10156">
        <v>2.5000000000000001E-2</v>
      </c>
      <c r="P10156">
        <v>30</v>
      </c>
      <c r="Q10156">
        <v>7.2</v>
      </c>
    </row>
    <row r="10157" spans="1:17" hidden="1" x14ac:dyDescent="0.3">
      <c r="A10157" t="s">
        <v>39286</v>
      </c>
      <c r="B10157" t="s">
        <v>39287</v>
      </c>
      <c r="C10157" s="1" t="str">
        <f t="shared" si="1399"/>
        <v>21:0687</v>
      </c>
      <c r="D10157" s="1" t="str">
        <f t="shared" si="1400"/>
        <v>21:0208</v>
      </c>
      <c r="E10157" t="s">
        <v>39288</v>
      </c>
      <c r="F10157" t="s">
        <v>39289</v>
      </c>
      <c r="H10157">
        <v>47.417465499999999</v>
      </c>
      <c r="I10157">
        <v>-66.125481399999998</v>
      </c>
      <c r="J10157" s="1" t="str">
        <f t="shared" si="1401"/>
        <v>Fluid (stream)</v>
      </c>
      <c r="K10157" s="1" t="str">
        <f t="shared" si="1402"/>
        <v>Untreated Water</v>
      </c>
      <c r="O10157">
        <v>2.5000000000000001E-2</v>
      </c>
      <c r="P10157">
        <v>40</v>
      </c>
      <c r="Q10157">
        <v>7.1</v>
      </c>
    </row>
    <row r="10158" spans="1:17" hidden="1" x14ac:dyDescent="0.3">
      <c r="A10158" t="s">
        <v>39290</v>
      </c>
      <c r="B10158" t="s">
        <v>39291</v>
      </c>
      <c r="C10158" s="1" t="str">
        <f t="shared" si="1399"/>
        <v>21:0687</v>
      </c>
      <c r="D10158" s="1" t="str">
        <f t="shared" si="1400"/>
        <v>21:0208</v>
      </c>
      <c r="E10158" t="s">
        <v>39292</v>
      </c>
      <c r="F10158" t="s">
        <v>39293</v>
      </c>
      <c r="H10158">
        <v>47.411958400000003</v>
      </c>
      <c r="I10158">
        <v>-66.132317200000003</v>
      </c>
      <c r="J10158" s="1" t="str">
        <f t="shared" si="1401"/>
        <v>Fluid (stream)</v>
      </c>
      <c r="K10158" s="1" t="str">
        <f t="shared" si="1402"/>
        <v>Untreated Water</v>
      </c>
      <c r="O10158">
        <v>2.5000000000000001E-2</v>
      </c>
      <c r="P10158">
        <v>40</v>
      </c>
      <c r="Q10158">
        <v>7.3</v>
      </c>
    </row>
    <row r="10159" spans="1:17" hidden="1" x14ac:dyDescent="0.3">
      <c r="A10159" t="s">
        <v>39294</v>
      </c>
      <c r="B10159" t="s">
        <v>39295</v>
      </c>
      <c r="C10159" s="1" t="str">
        <f t="shared" si="1399"/>
        <v>21:0687</v>
      </c>
      <c r="D10159" s="1" t="str">
        <f t="shared" si="1400"/>
        <v>21:0208</v>
      </c>
      <c r="E10159" t="s">
        <v>39296</v>
      </c>
      <c r="F10159" t="s">
        <v>39297</v>
      </c>
      <c r="H10159">
        <v>47.410258200000001</v>
      </c>
      <c r="I10159">
        <v>-66.129824400000004</v>
      </c>
      <c r="J10159" s="1" t="str">
        <f t="shared" si="1401"/>
        <v>Fluid (stream)</v>
      </c>
      <c r="K10159" s="1" t="str">
        <f t="shared" si="1402"/>
        <v>Untreated Water</v>
      </c>
      <c r="O10159">
        <v>2.5000000000000001E-2</v>
      </c>
      <c r="P10159">
        <v>60</v>
      </c>
      <c r="Q10159">
        <v>7.5</v>
      </c>
    </row>
    <row r="10160" spans="1:17" hidden="1" x14ac:dyDescent="0.3">
      <c r="A10160" t="s">
        <v>39298</v>
      </c>
      <c r="B10160" t="s">
        <v>39299</v>
      </c>
      <c r="C10160" s="1" t="str">
        <f t="shared" si="1399"/>
        <v>21:0687</v>
      </c>
      <c r="D10160" s="1" t="str">
        <f t="shared" si="1400"/>
        <v>21:0208</v>
      </c>
      <c r="E10160" t="s">
        <v>39300</v>
      </c>
      <c r="F10160" t="s">
        <v>39301</v>
      </c>
      <c r="H10160">
        <v>47.418728600000001</v>
      </c>
      <c r="I10160">
        <v>-66.0927954</v>
      </c>
      <c r="J10160" s="1" t="str">
        <f t="shared" si="1401"/>
        <v>Fluid (stream)</v>
      </c>
      <c r="K10160" s="1" t="str">
        <f t="shared" si="1402"/>
        <v>Untreated Water</v>
      </c>
      <c r="O10160">
        <v>2.5000000000000001E-2</v>
      </c>
      <c r="P10160">
        <v>30</v>
      </c>
      <c r="Q10160">
        <v>7.6</v>
      </c>
    </row>
    <row r="10161" spans="1:17" hidden="1" x14ac:dyDescent="0.3">
      <c r="A10161" t="s">
        <v>39302</v>
      </c>
      <c r="B10161" t="s">
        <v>39303</v>
      </c>
      <c r="C10161" s="1" t="str">
        <f t="shared" si="1399"/>
        <v>21:0687</v>
      </c>
      <c r="D10161" s="1" t="str">
        <f t="shared" si="1400"/>
        <v>21:0208</v>
      </c>
      <c r="E10161" t="s">
        <v>39304</v>
      </c>
      <c r="F10161" t="s">
        <v>39305</v>
      </c>
      <c r="H10161">
        <v>47.450225199999998</v>
      </c>
      <c r="I10161">
        <v>-66.105944399999998</v>
      </c>
      <c r="J10161" s="1" t="str">
        <f t="shared" si="1401"/>
        <v>Fluid (stream)</v>
      </c>
      <c r="K10161" s="1" t="str">
        <f t="shared" si="1402"/>
        <v>Untreated Water</v>
      </c>
      <c r="O10161">
        <v>2.5000000000000001E-2</v>
      </c>
      <c r="P10161">
        <v>20</v>
      </c>
      <c r="Q10161">
        <v>7.6</v>
      </c>
    </row>
    <row r="10162" spans="1:17" hidden="1" x14ac:dyDescent="0.3">
      <c r="A10162" t="s">
        <v>39306</v>
      </c>
      <c r="B10162" t="s">
        <v>39307</v>
      </c>
      <c r="C10162" s="1" t="str">
        <f t="shared" si="1399"/>
        <v>21:0687</v>
      </c>
      <c r="D10162" s="1" t="str">
        <f t="shared" si="1400"/>
        <v>21:0208</v>
      </c>
      <c r="E10162" t="s">
        <v>39308</v>
      </c>
      <c r="F10162" t="s">
        <v>39309</v>
      </c>
      <c r="H10162">
        <v>47.451771399999998</v>
      </c>
      <c r="I10162">
        <v>-66.107305699999998</v>
      </c>
      <c r="J10162" s="1" t="str">
        <f t="shared" si="1401"/>
        <v>Fluid (stream)</v>
      </c>
      <c r="K10162" s="1" t="str">
        <f t="shared" si="1402"/>
        <v>Untreated Water</v>
      </c>
      <c r="O10162">
        <v>2.5000000000000001E-2</v>
      </c>
      <c r="P10162">
        <v>40</v>
      </c>
      <c r="Q10162">
        <v>7.3</v>
      </c>
    </row>
    <row r="10163" spans="1:17" hidden="1" x14ac:dyDescent="0.3">
      <c r="A10163" t="s">
        <v>39310</v>
      </c>
      <c r="B10163" t="s">
        <v>39311</v>
      </c>
      <c r="C10163" s="1" t="str">
        <f t="shared" si="1399"/>
        <v>21:0687</v>
      </c>
      <c r="D10163" s="1" t="str">
        <f t="shared" si="1400"/>
        <v>21:0208</v>
      </c>
      <c r="E10163" t="s">
        <v>39312</v>
      </c>
      <c r="F10163" t="s">
        <v>39313</v>
      </c>
      <c r="H10163">
        <v>47.455548999999998</v>
      </c>
      <c r="I10163">
        <v>-66.113652900000005</v>
      </c>
      <c r="J10163" s="1" t="str">
        <f t="shared" si="1401"/>
        <v>Fluid (stream)</v>
      </c>
      <c r="K10163" s="1" t="str">
        <f t="shared" si="1402"/>
        <v>Untreated Water</v>
      </c>
    </row>
    <row r="10164" spans="1:17" hidden="1" x14ac:dyDescent="0.3">
      <c r="A10164" t="s">
        <v>39314</v>
      </c>
      <c r="B10164" t="s">
        <v>39315</v>
      </c>
      <c r="C10164" s="1" t="str">
        <f t="shared" si="1399"/>
        <v>21:0687</v>
      </c>
      <c r="D10164" s="1" t="str">
        <f t="shared" si="1400"/>
        <v>21:0208</v>
      </c>
      <c r="E10164" t="s">
        <v>39316</v>
      </c>
      <c r="F10164" t="s">
        <v>39317</v>
      </c>
      <c r="H10164">
        <v>47.461742800000003</v>
      </c>
      <c r="I10164">
        <v>-66.113393299999998</v>
      </c>
      <c r="J10164" s="1" t="str">
        <f t="shared" si="1401"/>
        <v>Fluid (stream)</v>
      </c>
      <c r="K10164" s="1" t="str">
        <f t="shared" si="1402"/>
        <v>Untreated Water</v>
      </c>
      <c r="O10164">
        <v>2.5000000000000001E-2</v>
      </c>
      <c r="P10164">
        <v>30</v>
      </c>
      <c r="Q10164">
        <v>7.3</v>
      </c>
    </row>
    <row r="10165" spans="1:17" hidden="1" x14ac:dyDescent="0.3">
      <c r="A10165" t="s">
        <v>39318</v>
      </c>
      <c r="B10165" t="s">
        <v>39319</v>
      </c>
      <c r="C10165" s="1" t="str">
        <f t="shared" si="1399"/>
        <v>21:0687</v>
      </c>
      <c r="D10165" s="1" t="str">
        <f t="shared" si="1400"/>
        <v>21:0208</v>
      </c>
      <c r="E10165" t="s">
        <v>39320</v>
      </c>
      <c r="F10165" t="s">
        <v>39321</v>
      </c>
      <c r="H10165">
        <v>47.471420299999998</v>
      </c>
      <c r="I10165">
        <v>-66.087924200000003</v>
      </c>
      <c r="J10165" s="1" t="str">
        <f t="shared" si="1401"/>
        <v>Fluid (stream)</v>
      </c>
      <c r="K10165" s="1" t="str">
        <f t="shared" si="1402"/>
        <v>Untreated Water</v>
      </c>
      <c r="O10165">
        <v>2.5000000000000001E-2</v>
      </c>
      <c r="P10165">
        <v>30</v>
      </c>
      <c r="Q10165">
        <v>7.4</v>
      </c>
    </row>
    <row r="10166" spans="1:17" hidden="1" x14ac:dyDescent="0.3">
      <c r="A10166" t="s">
        <v>39322</v>
      </c>
      <c r="B10166" t="s">
        <v>39323</v>
      </c>
      <c r="C10166" s="1" t="str">
        <f t="shared" si="1399"/>
        <v>21:0687</v>
      </c>
      <c r="D10166" s="1" t="str">
        <f t="shared" si="1400"/>
        <v>21:0208</v>
      </c>
      <c r="E10166" t="s">
        <v>39324</v>
      </c>
      <c r="F10166" t="s">
        <v>39325</v>
      </c>
      <c r="H10166">
        <v>47.486125100000002</v>
      </c>
      <c r="I10166">
        <v>-66.062204899999998</v>
      </c>
      <c r="J10166" s="1" t="str">
        <f t="shared" si="1401"/>
        <v>Fluid (stream)</v>
      </c>
      <c r="K10166" s="1" t="str">
        <f t="shared" si="1402"/>
        <v>Untreated Water</v>
      </c>
      <c r="O10166">
        <v>2.5000000000000001E-2</v>
      </c>
      <c r="P10166">
        <v>20</v>
      </c>
      <c r="Q10166">
        <v>7.1</v>
      </c>
    </row>
    <row r="10167" spans="1:17" hidden="1" x14ac:dyDescent="0.3">
      <c r="A10167" t="s">
        <v>39326</v>
      </c>
      <c r="B10167" t="s">
        <v>39327</v>
      </c>
      <c r="C10167" s="1" t="str">
        <f t="shared" si="1399"/>
        <v>21:0687</v>
      </c>
      <c r="D10167" s="1" t="str">
        <f t="shared" si="1400"/>
        <v>21:0208</v>
      </c>
      <c r="E10167" t="s">
        <v>39324</v>
      </c>
      <c r="F10167" t="s">
        <v>39328</v>
      </c>
      <c r="H10167">
        <v>47.486125100000002</v>
      </c>
      <c r="I10167">
        <v>-66.062204899999998</v>
      </c>
      <c r="J10167" s="1" t="str">
        <f t="shared" si="1401"/>
        <v>Fluid (stream)</v>
      </c>
      <c r="K10167" s="1" t="str">
        <f t="shared" si="1402"/>
        <v>Untreated Water</v>
      </c>
      <c r="O10167">
        <v>2.5000000000000001E-2</v>
      </c>
      <c r="P10167">
        <v>20</v>
      </c>
      <c r="Q10167">
        <v>7.5</v>
      </c>
    </row>
    <row r="10168" spans="1:17" hidden="1" x14ac:dyDescent="0.3">
      <c r="A10168" t="s">
        <v>39329</v>
      </c>
      <c r="B10168" t="s">
        <v>39330</v>
      </c>
      <c r="C10168" s="1" t="str">
        <f t="shared" si="1399"/>
        <v>21:0687</v>
      </c>
      <c r="D10168" s="1" t="str">
        <f t="shared" si="1400"/>
        <v>21:0208</v>
      </c>
      <c r="E10168" t="s">
        <v>39331</v>
      </c>
      <c r="F10168" t="s">
        <v>39332</v>
      </c>
      <c r="H10168">
        <v>47.485590500000001</v>
      </c>
      <c r="I10168">
        <v>-66.0694436</v>
      </c>
      <c r="J10168" s="1" t="str">
        <f t="shared" si="1401"/>
        <v>Fluid (stream)</v>
      </c>
      <c r="K10168" s="1" t="str">
        <f t="shared" si="1402"/>
        <v>Untreated Water</v>
      </c>
      <c r="O10168">
        <v>2.5000000000000001E-2</v>
      </c>
      <c r="P10168">
        <v>30</v>
      </c>
      <c r="Q10168">
        <v>7.4</v>
      </c>
    </row>
    <row r="10169" spans="1:17" hidden="1" x14ac:dyDescent="0.3">
      <c r="A10169" t="s">
        <v>39333</v>
      </c>
      <c r="B10169" t="s">
        <v>39334</v>
      </c>
      <c r="C10169" s="1" t="str">
        <f t="shared" si="1399"/>
        <v>21:0687</v>
      </c>
      <c r="D10169" s="1" t="str">
        <f t="shared" si="1400"/>
        <v>21:0208</v>
      </c>
      <c r="E10169" t="s">
        <v>39335</v>
      </c>
      <c r="F10169" t="s">
        <v>39336</v>
      </c>
      <c r="H10169">
        <v>47.489600099999997</v>
      </c>
      <c r="I10169">
        <v>-66.083400299999994</v>
      </c>
      <c r="J10169" s="1" t="str">
        <f t="shared" si="1401"/>
        <v>Fluid (stream)</v>
      </c>
      <c r="K10169" s="1" t="str">
        <f t="shared" si="1402"/>
        <v>Untreated Water</v>
      </c>
      <c r="O10169">
        <v>2.5000000000000001E-2</v>
      </c>
      <c r="P10169">
        <v>30</v>
      </c>
      <c r="Q10169">
        <v>7</v>
      </c>
    </row>
    <row r="10170" spans="1:17" hidden="1" x14ac:dyDescent="0.3">
      <c r="A10170" t="s">
        <v>39337</v>
      </c>
      <c r="B10170" t="s">
        <v>39338</v>
      </c>
      <c r="C10170" s="1" t="str">
        <f t="shared" si="1399"/>
        <v>21:0687</v>
      </c>
      <c r="D10170" s="1" t="str">
        <f t="shared" si="1400"/>
        <v>21:0208</v>
      </c>
      <c r="E10170" t="s">
        <v>39339</v>
      </c>
      <c r="F10170" t="s">
        <v>39340</v>
      </c>
      <c r="H10170">
        <v>47.498314499999999</v>
      </c>
      <c r="I10170">
        <v>-66.054327099999995</v>
      </c>
      <c r="J10170" s="1" t="str">
        <f t="shared" si="1401"/>
        <v>Fluid (stream)</v>
      </c>
      <c r="K10170" s="1" t="str">
        <f t="shared" si="1402"/>
        <v>Untreated Water</v>
      </c>
      <c r="O10170">
        <v>2.5000000000000001E-2</v>
      </c>
      <c r="P10170">
        <v>20</v>
      </c>
      <c r="Q10170">
        <v>6.4</v>
      </c>
    </row>
    <row r="10171" spans="1:17" hidden="1" x14ac:dyDescent="0.3">
      <c r="A10171" t="s">
        <v>39341</v>
      </c>
      <c r="B10171" t="s">
        <v>39342</v>
      </c>
      <c r="C10171" s="1" t="str">
        <f t="shared" si="1399"/>
        <v>21:0687</v>
      </c>
      <c r="D10171" s="1" t="str">
        <f t="shared" si="1400"/>
        <v>21:0208</v>
      </c>
      <c r="E10171" t="s">
        <v>39343</v>
      </c>
      <c r="F10171" t="s">
        <v>39344</v>
      </c>
      <c r="H10171">
        <v>47.499280800000001</v>
      </c>
      <c r="I10171">
        <v>-66.046770100000003</v>
      </c>
      <c r="J10171" s="1" t="str">
        <f t="shared" si="1401"/>
        <v>Fluid (stream)</v>
      </c>
      <c r="K10171" s="1" t="str">
        <f t="shared" si="1402"/>
        <v>Untreated Water</v>
      </c>
      <c r="O10171">
        <v>2.5000000000000001E-2</v>
      </c>
      <c r="P10171">
        <v>20</v>
      </c>
      <c r="Q10171">
        <v>6</v>
      </c>
    </row>
    <row r="10172" spans="1:17" hidden="1" x14ac:dyDescent="0.3">
      <c r="A10172" t="s">
        <v>39345</v>
      </c>
      <c r="B10172" t="s">
        <v>39346</v>
      </c>
      <c r="C10172" s="1" t="str">
        <f t="shared" si="1399"/>
        <v>21:0687</v>
      </c>
      <c r="D10172" s="1" t="str">
        <f t="shared" si="1400"/>
        <v>21:0208</v>
      </c>
      <c r="E10172" t="s">
        <v>39347</v>
      </c>
      <c r="F10172" t="s">
        <v>39348</v>
      </c>
      <c r="H10172">
        <v>47.480509699999999</v>
      </c>
      <c r="I10172">
        <v>-66.0520444</v>
      </c>
      <c r="J10172" s="1" t="str">
        <f t="shared" si="1401"/>
        <v>Fluid (stream)</v>
      </c>
      <c r="K10172" s="1" t="str">
        <f t="shared" si="1402"/>
        <v>Untreated Water</v>
      </c>
      <c r="O10172">
        <v>2.5000000000000001E-2</v>
      </c>
      <c r="P10172">
        <v>20</v>
      </c>
      <c r="Q10172">
        <v>7.2</v>
      </c>
    </row>
    <row r="10173" spans="1:17" hidden="1" x14ac:dyDescent="0.3">
      <c r="A10173" t="s">
        <v>39349</v>
      </c>
      <c r="B10173" t="s">
        <v>39350</v>
      </c>
      <c r="C10173" s="1" t="str">
        <f t="shared" si="1399"/>
        <v>21:0687</v>
      </c>
      <c r="D10173" s="1" t="str">
        <f t="shared" si="1400"/>
        <v>21:0208</v>
      </c>
      <c r="E10173" t="s">
        <v>39351</v>
      </c>
      <c r="F10173" t="s">
        <v>39352</v>
      </c>
      <c r="H10173">
        <v>47.487506000000003</v>
      </c>
      <c r="I10173">
        <v>-66.136675299999993</v>
      </c>
      <c r="J10173" s="1" t="str">
        <f t="shared" si="1401"/>
        <v>Fluid (stream)</v>
      </c>
      <c r="K10173" s="1" t="str">
        <f t="shared" si="1402"/>
        <v>Untreated Water</v>
      </c>
      <c r="O10173">
        <v>2.5000000000000001E-2</v>
      </c>
      <c r="P10173">
        <v>30</v>
      </c>
      <c r="Q10173">
        <v>6.6</v>
      </c>
    </row>
    <row r="10174" spans="1:17" hidden="1" x14ac:dyDescent="0.3">
      <c r="A10174" t="s">
        <v>39353</v>
      </c>
      <c r="B10174" t="s">
        <v>39354</v>
      </c>
      <c r="C10174" s="1" t="str">
        <f t="shared" si="1399"/>
        <v>21:0687</v>
      </c>
      <c r="D10174" s="1" t="str">
        <f t="shared" si="1400"/>
        <v>21:0208</v>
      </c>
      <c r="E10174" t="s">
        <v>39355</v>
      </c>
      <c r="F10174" t="s">
        <v>39356</v>
      </c>
      <c r="H10174">
        <v>47.4686357</v>
      </c>
      <c r="I10174">
        <v>-66.140302199999994</v>
      </c>
      <c r="J10174" s="1" t="str">
        <f t="shared" si="1401"/>
        <v>Fluid (stream)</v>
      </c>
      <c r="K10174" s="1" t="str">
        <f t="shared" si="1402"/>
        <v>Untreated Water</v>
      </c>
      <c r="O10174">
        <v>2.5000000000000001E-2</v>
      </c>
      <c r="P10174">
        <v>40</v>
      </c>
      <c r="Q10174">
        <v>7</v>
      </c>
    </row>
    <row r="10175" spans="1:17" hidden="1" x14ac:dyDescent="0.3">
      <c r="A10175" t="s">
        <v>39357</v>
      </c>
      <c r="B10175" t="s">
        <v>39358</v>
      </c>
      <c r="C10175" s="1" t="str">
        <f t="shared" si="1399"/>
        <v>21:0687</v>
      </c>
      <c r="D10175" s="1" t="str">
        <f t="shared" si="1400"/>
        <v>21:0208</v>
      </c>
      <c r="E10175" t="s">
        <v>39359</v>
      </c>
      <c r="F10175" t="s">
        <v>39360</v>
      </c>
      <c r="H10175">
        <v>47.487549700000002</v>
      </c>
      <c r="I10175">
        <v>-66.1666776</v>
      </c>
      <c r="J10175" s="1" t="str">
        <f t="shared" si="1401"/>
        <v>Fluid (stream)</v>
      </c>
      <c r="K10175" s="1" t="str">
        <f t="shared" si="1402"/>
        <v>Untreated Water</v>
      </c>
      <c r="O10175">
        <v>2.5000000000000001E-2</v>
      </c>
      <c r="P10175">
        <v>40</v>
      </c>
      <c r="Q10175">
        <v>7</v>
      </c>
    </row>
    <row r="10176" spans="1:17" hidden="1" x14ac:dyDescent="0.3">
      <c r="A10176" t="s">
        <v>39361</v>
      </c>
      <c r="B10176" t="s">
        <v>39362</v>
      </c>
      <c r="C10176" s="1" t="str">
        <f t="shared" si="1399"/>
        <v>21:0687</v>
      </c>
      <c r="D10176" s="1" t="str">
        <f t="shared" si="1400"/>
        <v>21:0208</v>
      </c>
      <c r="E10176" t="s">
        <v>39363</v>
      </c>
      <c r="F10176" t="s">
        <v>39364</v>
      </c>
      <c r="H10176">
        <v>47.467389400000002</v>
      </c>
      <c r="I10176">
        <v>-66.190694399999998</v>
      </c>
      <c r="J10176" s="1" t="str">
        <f t="shared" si="1401"/>
        <v>Fluid (stream)</v>
      </c>
      <c r="K10176" s="1" t="str">
        <f t="shared" si="1402"/>
        <v>Untreated Water</v>
      </c>
      <c r="O10176">
        <v>2.5000000000000001E-2</v>
      </c>
      <c r="P10176">
        <v>40</v>
      </c>
      <c r="Q10176">
        <v>6.9</v>
      </c>
    </row>
    <row r="10177" spans="1:17" hidden="1" x14ac:dyDescent="0.3">
      <c r="A10177" t="s">
        <v>39365</v>
      </c>
      <c r="B10177" t="s">
        <v>39366</v>
      </c>
      <c r="C10177" s="1" t="str">
        <f t="shared" si="1399"/>
        <v>21:0687</v>
      </c>
      <c r="D10177" s="1" t="str">
        <f t="shared" si="1400"/>
        <v>21:0208</v>
      </c>
      <c r="E10177" t="s">
        <v>39367</v>
      </c>
      <c r="F10177" t="s">
        <v>39368</v>
      </c>
      <c r="H10177">
        <v>47.4986836</v>
      </c>
      <c r="I10177">
        <v>-66.1975099</v>
      </c>
      <c r="J10177" s="1" t="str">
        <f t="shared" si="1401"/>
        <v>Fluid (stream)</v>
      </c>
      <c r="K10177" s="1" t="str">
        <f t="shared" si="1402"/>
        <v>Untreated Water</v>
      </c>
      <c r="O10177">
        <v>2.5000000000000001E-2</v>
      </c>
      <c r="P10177">
        <v>60</v>
      </c>
      <c r="Q10177">
        <v>7.4</v>
      </c>
    </row>
    <row r="10178" spans="1:17" hidden="1" x14ac:dyDescent="0.3">
      <c r="A10178" t="s">
        <v>39369</v>
      </c>
      <c r="B10178" t="s">
        <v>39370</v>
      </c>
      <c r="C10178" s="1" t="str">
        <f t="shared" si="1399"/>
        <v>21:0687</v>
      </c>
      <c r="D10178" s="1" t="str">
        <f t="shared" si="1400"/>
        <v>21:0208</v>
      </c>
      <c r="E10178" t="s">
        <v>39371</v>
      </c>
      <c r="F10178" t="s">
        <v>39372</v>
      </c>
      <c r="H10178">
        <v>47.496765400000001</v>
      </c>
      <c r="I10178">
        <v>-66.217025300000003</v>
      </c>
      <c r="J10178" s="1" t="str">
        <f t="shared" si="1401"/>
        <v>Fluid (stream)</v>
      </c>
      <c r="K10178" s="1" t="str">
        <f t="shared" si="1402"/>
        <v>Untreated Water</v>
      </c>
      <c r="O10178">
        <v>2.5000000000000001E-2</v>
      </c>
      <c r="P10178">
        <v>30</v>
      </c>
      <c r="Q10178">
        <v>6.9</v>
      </c>
    </row>
    <row r="10179" spans="1:17" hidden="1" x14ac:dyDescent="0.3">
      <c r="A10179" t="s">
        <v>39373</v>
      </c>
      <c r="B10179" t="s">
        <v>39374</v>
      </c>
      <c r="C10179" s="1" t="str">
        <f t="shared" si="1399"/>
        <v>21:0687</v>
      </c>
      <c r="D10179" s="1" t="str">
        <f t="shared" si="1400"/>
        <v>21:0208</v>
      </c>
      <c r="E10179" t="s">
        <v>39375</v>
      </c>
      <c r="F10179" t="s">
        <v>39376</v>
      </c>
      <c r="H10179">
        <v>47.495429199999997</v>
      </c>
      <c r="I10179">
        <v>-66.217958999999993</v>
      </c>
      <c r="J10179" s="1" t="str">
        <f t="shared" si="1401"/>
        <v>Fluid (stream)</v>
      </c>
      <c r="K10179" s="1" t="str">
        <f t="shared" si="1402"/>
        <v>Untreated Water</v>
      </c>
      <c r="O10179">
        <v>2.5000000000000001E-2</v>
      </c>
      <c r="P10179">
        <v>40</v>
      </c>
      <c r="Q10179">
        <v>6.8</v>
      </c>
    </row>
    <row r="10180" spans="1:17" hidden="1" x14ac:dyDescent="0.3">
      <c r="A10180" t="s">
        <v>39377</v>
      </c>
      <c r="B10180" t="s">
        <v>39378</v>
      </c>
      <c r="C10180" s="1" t="str">
        <f t="shared" si="1399"/>
        <v>21:0687</v>
      </c>
      <c r="D10180" s="1" t="str">
        <f t="shared" si="1400"/>
        <v>21:0208</v>
      </c>
      <c r="E10180" t="s">
        <v>39379</v>
      </c>
      <c r="F10180" t="s">
        <v>39380</v>
      </c>
      <c r="H10180">
        <v>47.495839400000001</v>
      </c>
      <c r="I10180">
        <v>-66.243498099999996</v>
      </c>
      <c r="J10180" s="1" t="str">
        <f t="shared" si="1401"/>
        <v>Fluid (stream)</v>
      </c>
      <c r="K10180" s="1" t="str">
        <f t="shared" si="1402"/>
        <v>Untreated Water</v>
      </c>
      <c r="O10180">
        <v>2.5000000000000001E-2</v>
      </c>
      <c r="P10180">
        <v>30</v>
      </c>
      <c r="Q10180">
        <v>7</v>
      </c>
    </row>
    <row r="10181" spans="1:17" hidden="1" x14ac:dyDescent="0.3">
      <c r="A10181" t="s">
        <v>39381</v>
      </c>
      <c r="B10181" t="s">
        <v>39382</v>
      </c>
      <c r="C10181" s="1" t="str">
        <f t="shared" si="1399"/>
        <v>21:0687</v>
      </c>
      <c r="D10181" s="1" t="str">
        <f t="shared" si="1400"/>
        <v>21:0208</v>
      </c>
      <c r="E10181" t="s">
        <v>39383</v>
      </c>
      <c r="F10181" t="s">
        <v>39384</v>
      </c>
      <c r="H10181">
        <v>47.485143700000002</v>
      </c>
      <c r="I10181">
        <v>-66.226879299999993</v>
      </c>
      <c r="J10181" s="1" t="str">
        <f t="shared" si="1401"/>
        <v>Fluid (stream)</v>
      </c>
      <c r="K10181" s="1" t="str">
        <f t="shared" si="1402"/>
        <v>Untreated Water</v>
      </c>
      <c r="O10181">
        <v>2.5000000000000001E-2</v>
      </c>
      <c r="P10181">
        <v>90</v>
      </c>
      <c r="Q10181">
        <v>6.9</v>
      </c>
    </row>
    <row r="10182" spans="1:17" hidden="1" x14ac:dyDescent="0.3">
      <c r="A10182" t="s">
        <v>39385</v>
      </c>
      <c r="B10182" t="s">
        <v>39386</v>
      </c>
      <c r="C10182" s="1" t="str">
        <f t="shared" si="1399"/>
        <v>21:0687</v>
      </c>
      <c r="D10182" s="1" t="str">
        <f t="shared" si="1400"/>
        <v>21:0208</v>
      </c>
      <c r="E10182" t="s">
        <v>39387</v>
      </c>
      <c r="F10182" t="s">
        <v>39388</v>
      </c>
      <c r="H10182">
        <v>47.484784500000004</v>
      </c>
      <c r="I10182">
        <v>-66.229141799999994</v>
      </c>
      <c r="J10182" s="1" t="str">
        <f t="shared" si="1401"/>
        <v>Fluid (stream)</v>
      </c>
      <c r="K10182" s="1" t="str">
        <f t="shared" si="1402"/>
        <v>Untreated Water</v>
      </c>
      <c r="O10182">
        <v>2.5000000000000001E-2</v>
      </c>
      <c r="P10182">
        <v>30</v>
      </c>
      <c r="Q10182">
        <v>6.9</v>
      </c>
    </row>
    <row r="10183" spans="1:17" hidden="1" x14ac:dyDescent="0.3">
      <c r="A10183" t="s">
        <v>39389</v>
      </c>
      <c r="B10183" t="s">
        <v>39390</v>
      </c>
      <c r="C10183" s="1" t="str">
        <f t="shared" si="1399"/>
        <v>21:0687</v>
      </c>
      <c r="D10183" s="1" t="str">
        <f>HYPERLINK("http://geochem.nrcan.gc.ca/cdogs/content/svy/svy_e.htm", "")</f>
        <v/>
      </c>
      <c r="G10183" s="1" t="str">
        <f>HYPERLINK("http://geochem.nrcan.gc.ca/cdogs/content/cr_/cr_00084_e.htm", "84")</f>
        <v>84</v>
      </c>
      <c r="J10183" t="s">
        <v>11453</v>
      </c>
      <c r="K10183" t="s">
        <v>11454</v>
      </c>
      <c r="O10183">
        <v>0.28999999999999998</v>
      </c>
      <c r="P10183">
        <v>50</v>
      </c>
      <c r="Q10183">
        <v>7.7</v>
      </c>
    </row>
    <row r="10184" spans="1:17" hidden="1" x14ac:dyDescent="0.3">
      <c r="A10184" t="s">
        <v>39391</v>
      </c>
      <c r="B10184" t="s">
        <v>39392</v>
      </c>
      <c r="C10184" s="1" t="str">
        <f t="shared" si="1399"/>
        <v>21:0687</v>
      </c>
      <c r="D10184" s="1" t="str">
        <f t="shared" ref="D10184:D10193" si="1403">HYPERLINK("http://geochem.nrcan.gc.ca/cdogs/content/svy/svy210208_e.htm", "21:0208")</f>
        <v>21:0208</v>
      </c>
      <c r="E10184" t="s">
        <v>39393</v>
      </c>
      <c r="F10184" t="s">
        <v>39394</v>
      </c>
      <c r="H10184">
        <v>47.483296000000003</v>
      </c>
      <c r="I10184">
        <v>-66.232339699999997</v>
      </c>
      <c r="J10184" s="1" t="str">
        <f t="shared" ref="J10184:J10193" si="1404">HYPERLINK("http://geochem.nrcan.gc.ca/cdogs/content/kwd/kwd020018_e.htm", "Fluid (stream)")</f>
        <v>Fluid (stream)</v>
      </c>
      <c r="K10184" s="1" t="str">
        <f t="shared" ref="K10184:K10193" si="1405">HYPERLINK("http://geochem.nrcan.gc.ca/cdogs/content/kwd/kwd080007_e.htm", "Untreated Water")</f>
        <v>Untreated Water</v>
      </c>
      <c r="O10184">
        <v>2.5000000000000001E-2</v>
      </c>
      <c r="P10184">
        <v>40</v>
      </c>
      <c r="Q10184">
        <v>7</v>
      </c>
    </row>
    <row r="10185" spans="1:17" hidden="1" x14ac:dyDescent="0.3">
      <c r="A10185" t="s">
        <v>39395</v>
      </c>
      <c r="B10185" t="s">
        <v>39396</v>
      </c>
      <c r="C10185" s="1" t="str">
        <f t="shared" si="1399"/>
        <v>21:0687</v>
      </c>
      <c r="D10185" s="1" t="str">
        <f t="shared" si="1403"/>
        <v>21:0208</v>
      </c>
      <c r="E10185" t="s">
        <v>39397</v>
      </c>
      <c r="F10185" t="s">
        <v>39398</v>
      </c>
      <c r="H10185">
        <v>47.474449800000002</v>
      </c>
      <c r="I10185">
        <v>-66.230840099999995</v>
      </c>
      <c r="J10185" s="1" t="str">
        <f t="shared" si="1404"/>
        <v>Fluid (stream)</v>
      </c>
      <c r="K10185" s="1" t="str">
        <f t="shared" si="1405"/>
        <v>Untreated Water</v>
      </c>
      <c r="O10185">
        <v>2.5000000000000001E-2</v>
      </c>
      <c r="P10185">
        <v>40</v>
      </c>
      <c r="Q10185">
        <v>7</v>
      </c>
    </row>
    <row r="10186" spans="1:17" hidden="1" x14ac:dyDescent="0.3">
      <c r="A10186" t="s">
        <v>39399</v>
      </c>
      <c r="B10186" t="s">
        <v>39400</v>
      </c>
      <c r="C10186" s="1" t="str">
        <f t="shared" si="1399"/>
        <v>21:0687</v>
      </c>
      <c r="D10186" s="1" t="str">
        <f t="shared" si="1403"/>
        <v>21:0208</v>
      </c>
      <c r="E10186" t="s">
        <v>39397</v>
      </c>
      <c r="F10186" t="s">
        <v>39401</v>
      </c>
      <c r="H10186">
        <v>47.474449800000002</v>
      </c>
      <c r="I10186">
        <v>-66.230840099999995</v>
      </c>
      <c r="J10186" s="1" t="str">
        <f t="shared" si="1404"/>
        <v>Fluid (stream)</v>
      </c>
      <c r="K10186" s="1" t="str">
        <f t="shared" si="1405"/>
        <v>Untreated Water</v>
      </c>
      <c r="O10186">
        <v>2.5000000000000001E-2</v>
      </c>
      <c r="P10186">
        <v>30</v>
      </c>
      <c r="Q10186">
        <v>7</v>
      </c>
    </row>
    <row r="10187" spans="1:17" hidden="1" x14ac:dyDescent="0.3">
      <c r="A10187" t="s">
        <v>39402</v>
      </c>
      <c r="B10187" t="s">
        <v>39403</v>
      </c>
      <c r="C10187" s="1" t="str">
        <f t="shared" si="1399"/>
        <v>21:0687</v>
      </c>
      <c r="D10187" s="1" t="str">
        <f t="shared" si="1403"/>
        <v>21:0208</v>
      </c>
      <c r="E10187" t="s">
        <v>39404</v>
      </c>
      <c r="F10187" t="s">
        <v>39405</v>
      </c>
      <c r="H10187">
        <v>47.435277999999997</v>
      </c>
      <c r="I10187">
        <v>-66.168266099999997</v>
      </c>
      <c r="J10187" s="1" t="str">
        <f t="shared" si="1404"/>
        <v>Fluid (stream)</v>
      </c>
      <c r="K10187" s="1" t="str">
        <f t="shared" si="1405"/>
        <v>Untreated Water</v>
      </c>
      <c r="O10187">
        <v>2.5000000000000001E-2</v>
      </c>
      <c r="P10187">
        <v>30</v>
      </c>
      <c r="Q10187">
        <v>7</v>
      </c>
    </row>
    <row r="10188" spans="1:17" hidden="1" x14ac:dyDescent="0.3">
      <c r="A10188" t="s">
        <v>39406</v>
      </c>
      <c r="B10188" t="s">
        <v>39407</v>
      </c>
      <c r="C10188" s="1" t="str">
        <f t="shared" si="1399"/>
        <v>21:0687</v>
      </c>
      <c r="D10188" s="1" t="str">
        <f t="shared" si="1403"/>
        <v>21:0208</v>
      </c>
      <c r="E10188" t="s">
        <v>39408</v>
      </c>
      <c r="F10188" t="s">
        <v>39409</v>
      </c>
      <c r="H10188">
        <v>47.450837800000002</v>
      </c>
      <c r="I10188">
        <v>-66.035912699999997</v>
      </c>
      <c r="J10188" s="1" t="str">
        <f t="shared" si="1404"/>
        <v>Fluid (stream)</v>
      </c>
      <c r="K10188" s="1" t="str">
        <f t="shared" si="1405"/>
        <v>Untreated Water</v>
      </c>
      <c r="O10188">
        <v>2.5000000000000001E-2</v>
      </c>
      <c r="P10188">
        <v>20</v>
      </c>
      <c r="Q10188">
        <v>6.4</v>
      </c>
    </row>
    <row r="10189" spans="1:17" hidden="1" x14ac:dyDescent="0.3">
      <c r="A10189" t="s">
        <v>39410</v>
      </c>
      <c r="B10189" t="s">
        <v>39411</v>
      </c>
      <c r="C10189" s="1" t="str">
        <f t="shared" si="1399"/>
        <v>21:0687</v>
      </c>
      <c r="D10189" s="1" t="str">
        <f t="shared" si="1403"/>
        <v>21:0208</v>
      </c>
      <c r="E10189" t="s">
        <v>39412</v>
      </c>
      <c r="F10189" t="s">
        <v>39413</v>
      </c>
      <c r="H10189">
        <v>47.467055799999997</v>
      </c>
      <c r="I10189">
        <v>-66.046785400000005</v>
      </c>
      <c r="J10189" s="1" t="str">
        <f t="shared" si="1404"/>
        <v>Fluid (stream)</v>
      </c>
      <c r="K10189" s="1" t="str">
        <f t="shared" si="1405"/>
        <v>Untreated Water</v>
      </c>
      <c r="O10189">
        <v>2.5000000000000001E-2</v>
      </c>
      <c r="P10189">
        <v>20</v>
      </c>
      <c r="Q10189">
        <v>6.9</v>
      </c>
    </row>
    <row r="10190" spans="1:17" hidden="1" x14ac:dyDescent="0.3">
      <c r="A10190" t="s">
        <v>39414</v>
      </c>
      <c r="B10190" t="s">
        <v>39415</v>
      </c>
      <c r="C10190" s="1" t="str">
        <f t="shared" si="1399"/>
        <v>21:0687</v>
      </c>
      <c r="D10190" s="1" t="str">
        <f t="shared" si="1403"/>
        <v>21:0208</v>
      </c>
      <c r="E10190" t="s">
        <v>39416</v>
      </c>
      <c r="F10190" t="s">
        <v>39417</v>
      </c>
      <c r="H10190">
        <v>47.4692486</v>
      </c>
      <c r="I10190">
        <v>-66.044923800000007</v>
      </c>
      <c r="J10190" s="1" t="str">
        <f t="shared" si="1404"/>
        <v>Fluid (stream)</v>
      </c>
      <c r="K10190" s="1" t="str">
        <f t="shared" si="1405"/>
        <v>Untreated Water</v>
      </c>
      <c r="O10190">
        <v>2.5000000000000001E-2</v>
      </c>
      <c r="P10190">
        <v>20</v>
      </c>
      <c r="Q10190">
        <v>7.1</v>
      </c>
    </row>
    <row r="10191" spans="1:17" hidden="1" x14ac:dyDescent="0.3">
      <c r="A10191" t="s">
        <v>39418</v>
      </c>
      <c r="B10191" t="s">
        <v>39419</v>
      </c>
      <c r="C10191" s="1" t="str">
        <f t="shared" si="1399"/>
        <v>21:0687</v>
      </c>
      <c r="D10191" s="1" t="str">
        <f t="shared" si="1403"/>
        <v>21:0208</v>
      </c>
      <c r="E10191" t="s">
        <v>39420</v>
      </c>
      <c r="F10191" t="s">
        <v>39421</v>
      </c>
      <c r="H10191">
        <v>47.468636699999998</v>
      </c>
      <c r="I10191">
        <v>-66.041786200000004</v>
      </c>
      <c r="J10191" s="1" t="str">
        <f t="shared" si="1404"/>
        <v>Fluid (stream)</v>
      </c>
      <c r="K10191" s="1" t="str">
        <f t="shared" si="1405"/>
        <v>Untreated Water</v>
      </c>
      <c r="O10191">
        <v>2.5000000000000001E-2</v>
      </c>
      <c r="P10191">
        <v>30</v>
      </c>
      <c r="Q10191">
        <v>7.3</v>
      </c>
    </row>
    <row r="10192" spans="1:17" hidden="1" x14ac:dyDescent="0.3">
      <c r="A10192" t="s">
        <v>39422</v>
      </c>
      <c r="B10192" t="s">
        <v>39423</v>
      </c>
      <c r="C10192" s="1" t="str">
        <f t="shared" si="1399"/>
        <v>21:0687</v>
      </c>
      <c r="D10192" s="1" t="str">
        <f t="shared" si="1403"/>
        <v>21:0208</v>
      </c>
      <c r="E10192" t="s">
        <v>39424</v>
      </c>
      <c r="F10192" t="s">
        <v>39425</v>
      </c>
      <c r="H10192">
        <v>47.474066800000003</v>
      </c>
      <c r="I10192">
        <v>-66.025593200000003</v>
      </c>
      <c r="J10192" s="1" t="str">
        <f t="shared" si="1404"/>
        <v>Fluid (stream)</v>
      </c>
      <c r="K10192" s="1" t="str">
        <f t="shared" si="1405"/>
        <v>Untreated Water</v>
      </c>
      <c r="O10192">
        <v>2.5000000000000001E-2</v>
      </c>
      <c r="P10192">
        <v>20</v>
      </c>
      <c r="Q10192">
        <v>7.5</v>
      </c>
    </row>
    <row r="10193" spans="1:17" hidden="1" x14ac:dyDescent="0.3">
      <c r="A10193" t="s">
        <v>39426</v>
      </c>
      <c r="B10193" t="s">
        <v>39427</v>
      </c>
      <c r="C10193" s="1" t="str">
        <f t="shared" si="1399"/>
        <v>21:0687</v>
      </c>
      <c r="D10193" s="1" t="str">
        <f t="shared" si="1403"/>
        <v>21:0208</v>
      </c>
      <c r="E10193" t="s">
        <v>39428</v>
      </c>
      <c r="F10193" t="s">
        <v>39429</v>
      </c>
      <c r="H10193">
        <v>47.487055099999999</v>
      </c>
      <c r="I10193">
        <v>-66.003590500000001</v>
      </c>
      <c r="J10193" s="1" t="str">
        <f t="shared" si="1404"/>
        <v>Fluid (stream)</v>
      </c>
      <c r="K10193" s="1" t="str">
        <f t="shared" si="1405"/>
        <v>Untreated Water</v>
      </c>
      <c r="O10193">
        <v>2.5000000000000001E-2</v>
      </c>
      <c r="P10193">
        <v>20</v>
      </c>
      <c r="Q10193">
        <v>6.4</v>
      </c>
    </row>
    <row r="10194" spans="1:17" hidden="1" x14ac:dyDescent="0.3">
      <c r="A10194" t="s">
        <v>39430</v>
      </c>
      <c r="B10194" t="s">
        <v>39431</v>
      </c>
      <c r="C10194" s="1" t="str">
        <f t="shared" si="1399"/>
        <v>21:0687</v>
      </c>
      <c r="D10194" s="1" t="str">
        <f>HYPERLINK("http://geochem.nrcan.gc.ca/cdogs/content/svy/svy_e.htm", "")</f>
        <v/>
      </c>
      <c r="G10194" s="1" t="str">
        <f>HYPERLINK("http://geochem.nrcan.gc.ca/cdogs/content/cr_/cr_00086_e.htm", "86")</f>
        <v>86</v>
      </c>
      <c r="J10194" t="s">
        <v>11453</v>
      </c>
      <c r="K10194" t="s">
        <v>11454</v>
      </c>
      <c r="O10194">
        <v>1.04</v>
      </c>
      <c r="P10194">
        <v>90</v>
      </c>
      <c r="Q10194">
        <v>7.7</v>
      </c>
    </row>
    <row r="10195" spans="1:17" hidden="1" x14ac:dyDescent="0.3">
      <c r="A10195" t="s">
        <v>39432</v>
      </c>
      <c r="B10195" t="s">
        <v>39433</v>
      </c>
      <c r="C10195" s="1" t="str">
        <f t="shared" si="1399"/>
        <v>21:0687</v>
      </c>
      <c r="D10195" s="1" t="str">
        <f t="shared" ref="D10195:D10205" si="1406">HYPERLINK("http://geochem.nrcan.gc.ca/cdogs/content/svy/svy210208_e.htm", "21:0208")</f>
        <v>21:0208</v>
      </c>
      <c r="E10195" t="s">
        <v>39434</v>
      </c>
      <c r="F10195" t="s">
        <v>39435</v>
      </c>
      <c r="H10195">
        <v>47.498585499999997</v>
      </c>
      <c r="I10195">
        <v>-66.015416599999995</v>
      </c>
      <c r="J10195" s="1" t="str">
        <f t="shared" ref="J10195:J10205" si="1407">HYPERLINK("http://geochem.nrcan.gc.ca/cdogs/content/kwd/kwd020018_e.htm", "Fluid (stream)")</f>
        <v>Fluid (stream)</v>
      </c>
      <c r="K10195" s="1" t="str">
        <f t="shared" ref="K10195:K10205" si="1408">HYPERLINK("http://geochem.nrcan.gc.ca/cdogs/content/kwd/kwd080007_e.htm", "Untreated Water")</f>
        <v>Untreated Water</v>
      </c>
      <c r="O10195">
        <v>0.1</v>
      </c>
      <c r="P10195">
        <v>40</v>
      </c>
      <c r="Q10195">
        <v>8</v>
      </c>
    </row>
    <row r="10196" spans="1:17" hidden="1" x14ac:dyDescent="0.3">
      <c r="A10196" t="s">
        <v>39436</v>
      </c>
      <c r="B10196" t="s">
        <v>39437</v>
      </c>
      <c r="C10196" s="1" t="str">
        <f t="shared" si="1399"/>
        <v>21:0687</v>
      </c>
      <c r="D10196" s="1" t="str">
        <f t="shared" si="1406"/>
        <v>21:0208</v>
      </c>
      <c r="E10196" t="s">
        <v>39438</v>
      </c>
      <c r="F10196" t="s">
        <v>39439</v>
      </c>
      <c r="H10196">
        <v>47.450648000000001</v>
      </c>
      <c r="I10196">
        <v>-66.074398400000007</v>
      </c>
      <c r="J10196" s="1" t="str">
        <f t="shared" si="1407"/>
        <v>Fluid (stream)</v>
      </c>
      <c r="K10196" s="1" t="str">
        <f t="shared" si="1408"/>
        <v>Untreated Water</v>
      </c>
      <c r="O10196">
        <v>2.5000000000000001E-2</v>
      </c>
      <c r="P10196">
        <v>20</v>
      </c>
      <c r="Q10196">
        <v>6.8</v>
      </c>
    </row>
    <row r="10197" spans="1:17" hidden="1" x14ac:dyDescent="0.3">
      <c r="A10197" t="s">
        <v>39440</v>
      </c>
      <c r="B10197" t="s">
        <v>39441</v>
      </c>
      <c r="C10197" s="1" t="str">
        <f t="shared" si="1399"/>
        <v>21:0687</v>
      </c>
      <c r="D10197" s="1" t="str">
        <f t="shared" si="1406"/>
        <v>21:0208</v>
      </c>
      <c r="E10197" t="s">
        <v>39442</v>
      </c>
      <c r="F10197" t="s">
        <v>39443</v>
      </c>
      <c r="H10197">
        <v>47.443890500000002</v>
      </c>
      <c r="I10197">
        <v>-66.073725400000001</v>
      </c>
      <c r="J10197" s="1" t="str">
        <f t="shared" si="1407"/>
        <v>Fluid (stream)</v>
      </c>
      <c r="K10197" s="1" t="str">
        <f t="shared" si="1408"/>
        <v>Untreated Water</v>
      </c>
      <c r="O10197">
        <v>2.5000000000000001E-2</v>
      </c>
      <c r="P10197">
        <v>20</v>
      </c>
      <c r="Q10197">
        <v>7.2</v>
      </c>
    </row>
    <row r="10198" spans="1:17" hidden="1" x14ac:dyDescent="0.3">
      <c r="A10198" t="s">
        <v>39444</v>
      </c>
      <c r="B10198" t="s">
        <v>39445</v>
      </c>
      <c r="C10198" s="1" t="str">
        <f t="shared" si="1399"/>
        <v>21:0687</v>
      </c>
      <c r="D10198" s="1" t="str">
        <f t="shared" si="1406"/>
        <v>21:0208</v>
      </c>
      <c r="E10198" t="s">
        <v>39446</v>
      </c>
      <c r="F10198" t="s">
        <v>39447</v>
      </c>
      <c r="H10198">
        <v>47.452793300000003</v>
      </c>
      <c r="I10198">
        <v>-66.003840600000004</v>
      </c>
      <c r="J10198" s="1" t="str">
        <f t="shared" si="1407"/>
        <v>Fluid (stream)</v>
      </c>
      <c r="K10198" s="1" t="str">
        <f t="shared" si="1408"/>
        <v>Untreated Water</v>
      </c>
      <c r="O10198">
        <v>2.5000000000000001E-2</v>
      </c>
      <c r="P10198">
        <v>30</v>
      </c>
      <c r="Q10198">
        <v>7</v>
      </c>
    </row>
    <row r="10199" spans="1:17" hidden="1" x14ac:dyDescent="0.3">
      <c r="A10199" t="s">
        <v>39448</v>
      </c>
      <c r="B10199" t="s">
        <v>39449</v>
      </c>
      <c r="C10199" s="1" t="str">
        <f t="shared" si="1399"/>
        <v>21:0687</v>
      </c>
      <c r="D10199" s="1" t="str">
        <f t="shared" si="1406"/>
        <v>21:0208</v>
      </c>
      <c r="E10199" t="s">
        <v>39450</v>
      </c>
      <c r="F10199" t="s">
        <v>39451</v>
      </c>
      <c r="H10199">
        <v>47.452070499999998</v>
      </c>
      <c r="I10199">
        <v>-66.001666</v>
      </c>
      <c r="J10199" s="1" t="str">
        <f t="shared" si="1407"/>
        <v>Fluid (stream)</v>
      </c>
      <c r="K10199" s="1" t="str">
        <f t="shared" si="1408"/>
        <v>Untreated Water</v>
      </c>
      <c r="O10199">
        <v>2.5000000000000001E-2</v>
      </c>
      <c r="P10199">
        <v>30</v>
      </c>
      <c r="Q10199">
        <v>7</v>
      </c>
    </row>
    <row r="10200" spans="1:17" hidden="1" x14ac:dyDescent="0.3">
      <c r="A10200" t="s">
        <v>39452</v>
      </c>
      <c r="B10200" t="s">
        <v>39453</v>
      </c>
      <c r="C10200" s="1" t="str">
        <f t="shared" si="1399"/>
        <v>21:0687</v>
      </c>
      <c r="D10200" s="1" t="str">
        <f t="shared" si="1406"/>
        <v>21:0208</v>
      </c>
      <c r="E10200" t="s">
        <v>39454</v>
      </c>
      <c r="F10200" t="s">
        <v>39455</v>
      </c>
      <c r="H10200">
        <v>47.469216299999999</v>
      </c>
      <c r="I10200">
        <v>-66.001420100000004</v>
      </c>
      <c r="J10200" s="1" t="str">
        <f t="shared" si="1407"/>
        <v>Fluid (stream)</v>
      </c>
      <c r="K10200" s="1" t="str">
        <f t="shared" si="1408"/>
        <v>Untreated Water</v>
      </c>
      <c r="O10200">
        <v>2.5000000000000001E-2</v>
      </c>
      <c r="P10200">
        <v>40</v>
      </c>
      <c r="Q10200">
        <v>6.8</v>
      </c>
    </row>
    <row r="10201" spans="1:17" hidden="1" x14ac:dyDescent="0.3">
      <c r="A10201" t="s">
        <v>39456</v>
      </c>
      <c r="B10201" t="s">
        <v>39457</v>
      </c>
      <c r="C10201" s="1" t="str">
        <f t="shared" si="1399"/>
        <v>21:0687</v>
      </c>
      <c r="D10201" s="1" t="str">
        <f t="shared" si="1406"/>
        <v>21:0208</v>
      </c>
      <c r="E10201" t="s">
        <v>39458</v>
      </c>
      <c r="F10201" t="s">
        <v>39459</v>
      </c>
      <c r="H10201">
        <v>47.444133100000002</v>
      </c>
      <c r="I10201">
        <v>-66.003032700000006</v>
      </c>
      <c r="J10201" s="1" t="str">
        <f t="shared" si="1407"/>
        <v>Fluid (stream)</v>
      </c>
      <c r="K10201" s="1" t="str">
        <f t="shared" si="1408"/>
        <v>Untreated Water</v>
      </c>
      <c r="O10201">
        <v>2.5000000000000001E-2</v>
      </c>
      <c r="P10201">
        <v>30</v>
      </c>
      <c r="Q10201">
        <v>6.2</v>
      </c>
    </row>
    <row r="10202" spans="1:17" hidden="1" x14ac:dyDescent="0.3">
      <c r="A10202" t="s">
        <v>39460</v>
      </c>
      <c r="B10202" t="s">
        <v>39461</v>
      </c>
      <c r="C10202" s="1" t="str">
        <f t="shared" si="1399"/>
        <v>21:0687</v>
      </c>
      <c r="D10202" s="1" t="str">
        <f t="shared" si="1406"/>
        <v>21:0208</v>
      </c>
      <c r="E10202" t="s">
        <v>39462</v>
      </c>
      <c r="F10202" t="s">
        <v>39463</v>
      </c>
      <c r="H10202">
        <v>47.428798700000002</v>
      </c>
      <c r="I10202">
        <v>-66.000283600000003</v>
      </c>
      <c r="J10202" s="1" t="str">
        <f t="shared" si="1407"/>
        <v>Fluid (stream)</v>
      </c>
      <c r="K10202" s="1" t="str">
        <f t="shared" si="1408"/>
        <v>Untreated Water</v>
      </c>
      <c r="O10202">
        <v>2.5000000000000001E-2</v>
      </c>
      <c r="P10202">
        <v>40</v>
      </c>
      <c r="Q10202">
        <v>7.3</v>
      </c>
    </row>
    <row r="10203" spans="1:17" hidden="1" x14ac:dyDescent="0.3">
      <c r="A10203" t="s">
        <v>39464</v>
      </c>
      <c r="B10203" t="s">
        <v>39465</v>
      </c>
      <c r="C10203" s="1" t="str">
        <f t="shared" si="1399"/>
        <v>21:0687</v>
      </c>
      <c r="D10203" s="1" t="str">
        <f t="shared" si="1406"/>
        <v>21:0208</v>
      </c>
      <c r="E10203" t="s">
        <v>39466</v>
      </c>
      <c r="F10203" t="s">
        <v>39467</v>
      </c>
      <c r="H10203">
        <v>47.405139200000001</v>
      </c>
      <c r="I10203">
        <v>-66.037604400000006</v>
      </c>
      <c r="J10203" s="1" t="str">
        <f t="shared" si="1407"/>
        <v>Fluid (stream)</v>
      </c>
      <c r="K10203" s="1" t="str">
        <f t="shared" si="1408"/>
        <v>Untreated Water</v>
      </c>
      <c r="O10203">
        <v>2.5000000000000001E-2</v>
      </c>
      <c r="P10203">
        <v>20</v>
      </c>
      <c r="Q10203">
        <v>7.3</v>
      </c>
    </row>
    <row r="10204" spans="1:17" hidden="1" x14ac:dyDescent="0.3">
      <c r="A10204" t="s">
        <v>39468</v>
      </c>
      <c r="B10204" t="s">
        <v>39469</v>
      </c>
      <c r="C10204" s="1" t="str">
        <f t="shared" si="1399"/>
        <v>21:0687</v>
      </c>
      <c r="D10204" s="1" t="str">
        <f t="shared" si="1406"/>
        <v>21:0208</v>
      </c>
      <c r="E10204" t="s">
        <v>39470</v>
      </c>
      <c r="F10204" t="s">
        <v>39471</v>
      </c>
      <c r="H10204">
        <v>47.432988199999997</v>
      </c>
      <c r="I10204">
        <v>-66.047592499999993</v>
      </c>
      <c r="J10204" s="1" t="str">
        <f t="shared" si="1407"/>
        <v>Fluid (stream)</v>
      </c>
      <c r="K10204" s="1" t="str">
        <f t="shared" si="1408"/>
        <v>Untreated Water</v>
      </c>
      <c r="O10204">
        <v>2.5000000000000001E-2</v>
      </c>
      <c r="P10204">
        <v>40</v>
      </c>
      <c r="Q10204">
        <v>7</v>
      </c>
    </row>
    <row r="10205" spans="1:17" hidden="1" x14ac:dyDescent="0.3">
      <c r="A10205" t="s">
        <v>39472</v>
      </c>
      <c r="B10205" t="s">
        <v>39473</v>
      </c>
      <c r="C10205" s="1" t="str">
        <f t="shared" si="1399"/>
        <v>21:0687</v>
      </c>
      <c r="D10205" s="1" t="str">
        <f t="shared" si="1406"/>
        <v>21:0208</v>
      </c>
      <c r="E10205" t="s">
        <v>39470</v>
      </c>
      <c r="F10205" t="s">
        <v>39474</v>
      </c>
      <c r="H10205">
        <v>47.432988199999997</v>
      </c>
      <c r="I10205">
        <v>-66.047592499999993</v>
      </c>
      <c r="J10205" s="1" t="str">
        <f t="shared" si="1407"/>
        <v>Fluid (stream)</v>
      </c>
      <c r="K10205" s="1" t="str">
        <f t="shared" si="1408"/>
        <v>Untreated Water</v>
      </c>
      <c r="O10205">
        <v>2.5000000000000001E-2</v>
      </c>
      <c r="P10205">
        <v>40</v>
      </c>
      <c r="Q10205">
        <v>7</v>
      </c>
    </row>
    <row r="10206" spans="1:17" hidden="1" x14ac:dyDescent="0.3">
      <c r="A10206" t="s">
        <v>39475</v>
      </c>
      <c r="B10206" t="s">
        <v>39476</v>
      </c>
      <c r="C10206" s="1" t="str">
        <f t="shared" si="1399"/>
        <v>21:0687</v>
      </c>
      <c r="D10206" s="1" t="str">
        <f>HYPERLINK("http://geochem.nrcan.gc.ca/cdogs/content/svy/svy_e.htm", "")</f>
        <v/>
      </c>
      <c r="G10206" s="1" t="str">
        <f>HYPERLINK("http://geochem.nrcan.gc.ca/cdogs/content/cr_/cr_00084_e.htm", "84")</f>
        <v>84</v>
      </c>
      <c r="J10206" t="s">
        <v>11453</v>
      </c>
      <c r="K10206" t="s">
        <v>11454</v>
      </c>
      <c r="O10206">
        <v>0.28999999999999998</v>
      </c>
      <c r="P10206">
        <v>60</v>
      </c>
      <c r="Q10206">
        <v>7.3</v>
      </c>
    </row>
    <row r="10207" spans="1:17" hidden="1" x14ac:dyDescent="0.3">
      <c r="A10207" t="s">
        <v>39477</v>
      </c>
      <c r="B10207" t="s">
        <v>39478</v>
      </c>
      <c r="C10207" s="1" t="str">
        <f t="shared" si="1399"/>
        <v>21:0687</v>
      </c>
      <c r="D10207" s="1" t="str">
        <f t="shared" ref="D10207:D10223" si="1409">HYPERLINK("http://geochem.nrcan.gc.ca/cdogs/content/svy/svy210208_e.htm", "21:0208")</f>
        <v>21:0208</v>
      </c>
      <c r="E10207" t="s">
        <v>39479</v>
      </c>
      <c r="F10207" t="s">
        <v>39480</v>
      </c>
      <c r="H10207">
        <v>47.4313395</v>
      </c>
      <c r="I10207">
        <v>-66.047870500000002</v>
      </c>
      <c r="J10207" s="1" t="str">
        <f t="shared" ref="J10207:J10223" si="1410">HYPERLINK("http://geochem.nrcan.gc.ca/cdogs/content/kwd/kwd020018_e.htm", "Fluid (stream)")</f>
        <v>Fluid (stream)</v>
      </c>
      <c r="K10207" s="1" t="str">
        <f t="shared" ref="K10207:K10223" si="1411">HYPERLINK("http://geochem.nrcan.gc.ca/cdogs/content/kwd/kwd080007_e.htm", "Untreated Water")</f>
        <v>Untreated Water</v>
      </c>
      <c r="O10207">
        <v>2.5000000000000001E-2</v>
      </c>
      <c r="P10207">
        <v>50</v>
      </c>
      <c r="Q10207">
        <v>7.2</v>
      </c>
    </row>
    <row r="10208" spans="1:17" hidden="1" x14ac:dyDescent="0.3">
      <c r="A10208" t="s">
        <v>39481</v>
      </c>
      <c r="B10208" t="s">
        <v>39482</v>
      </c>
      <c r="C10208" s="1" t="str">
        <f t="shared" si="1399"/>
        <v>21:0687</v>
      </c>
      <c r="D10208" s="1" t="str">
        <f t="shared" si="1409"/>
        <v>21:0208</v>
      </c>
      <c r="E10208" t="s">
        <v>39483</v>
      </c>
      <c r="F10208" t="s">
        <v>39484</v>
      </c>
      <c r="H10208">
        <v>47.439105499999997</v>
      </c>
      <c r="I10208">
        <v>-66.133998300000002</v>
      </c>
      <c r="J10208" s="1" t="str">
        <f t="shared" si="1410"/>
        <v>Fluid (stream)</v>
      </c>
      <c r="K10208" s="1" t="str">
        <f t="shared" si="1411"/>
        <v>Untreated Water</v>
      </c>
      <c r="O10208">
        <v>2.5000000000000001E-2</v>
      </c>
      <c r="P10208">
        <v>70</v>
      </c>
      <c r="Q10208">
        <v>7</v>
      </c>
    </row>
    <row r="10209" spans="1:17" hidden="1" x14ac:dyDescent="0.3">
      <c r="A10209" t="s">
        <v>39485</v>
      </c>
      <c r="B10209" t="s">
        <v>39486</v>
      </c>
      <c r="C10209" s="1" t="str">
        <f t="shared" si="1399"/>
        <v>21:0687</v>
      </c>
      <c r="D10209" s="1" t="str">
        <f t="shared" si="1409"/>
        <v>21:0208</v>
      </c>
      <c r="E10209" t="s">
        <v>39487</v>
      </c>
      <c r="F10209" t="s">
        <v>39488</v>
      </c>
      <c r="H10209">
        <v>47.434030800000002</v>
      </c>
      <c r="I10209">
        <v>-66.119671600000004</v>
      </c>
      <c r="J10209" s="1" t="str">
        <f t="shared" si="1410"/>
        <v>Fluid (stream)</v>
      </c>
      <c r="K10209" s="1" t="str">
        <f t="shared" si="1411"/>
        <v>Untreated Water</v>
      </c>
      <c r="O10209">
        <v>2.5000000000000001E-2</v>
      </c>
      <c r="P10209">
        <v>70</v>
      </c>
      <c r="Q10209">
        <v>6.8</v>
      </c>
    </row>
    <row r="10210" spans="1:17" hidden="1" x14ac:dyDescent="0.3">
      <c r="A10210" t="s">
        <v>39489</v>
      </c>
      <c r="B10210" t="s">
        <v>39490</v>
      </c>
      <c r="C10210" s="1" t="str">
        <f t="shared" si="1399"/>
        <v>21:0687</v>
      </c>
      <c r="D10210" s="1" t="str">
        <f t="shared" si="1409"/>
        <v>21:0208</v>
      </c>
      <c r="E10210" t="s">
        <v>39491</v>
      </c>
      <c r="F10210" t="s">
        <v>39492</v>
      </c>
      <c r="H10210">
        <v>47.435059899999999</v>
      </c>
      <c r="I10210">
        <v>-66.117294299999998</v>
      </c>
      <c r="J10210" s="1" t="str">
        <f t="shared" si="1410"/>
        <v>Fluid (stream)</v>
      </c>
      <c r="K10210" s="1" t="str">
        <f t="shared" si="1411"/>
        <v>Untreated Water</v>
      </c>
      <c r="O10210">
        <v>2.5000000000000001E-2</v>
      </c>
      <c r="P10210">
        <v>80</v>
      </c>
      <c r="Q10210">
        <v>6.9</v>
      </c>
    </row>
    <row r="10211" spans="1:17" hidden="1" x14ac:dyDescent="0.3">
      <c r="A10211" t="s">
        <v>39493</v>
      </c>
      <c r="B10211" t="s">
        <v>39494</v>
      </c>
      <c r="C10211" s="1" t="str">
        <f t="shared" si="1399"/>
        <v>21:0687</v>
      </c>
      <c r="D10211" s="1" t="str">
        <f t="shared" si="1409"/>
        <v>21:0208</v>
      </c>
      <c r="E10211" t="s">
        <v>39495</v>
      </c>
      <c r="F10211" t="s">
        <v>39496</v>
      </c>
      <c r="H10211">
        <v>47.4424128</v>
      </c>
      <c r="I10211">
        <v>-66.220769899999993</v>
      </c>
      <c r="J10211" s="1" t="str">
        <f t="shared" si="1410"/>
        <v>Fluid (stream)</v>
      </c>
      <c r="K10211" s="1" t="str">
        <f t="shared" si="1411"/>
        <v>Untreated Water</v>
      </c>
      <c r="O10211">
        <v>2.5000000000000001E-2</v>
      </c>
      <c r="P10211">
        <v>60</v>
      </c>
      <c r="Q10211">
        <v>7</v>
      </c>
    </row>
    <row r="10212" spans="1:17" hidden="1" x14ac:dyDescent="0.3">
      <c r="A10212" t="s">
        <v>39497</v>
      </c>
      <c r="B10212" t="s">
        <v>39498</v>
      </c>
      <c r="C10212" s="1" t="str">
        <f t="shared" ref="C10212:C10275" si="1412">HYPERLINK("http://geochem.nrcan.gc.ca/cdogs/content/bdl/bdl210687_e.htm", "21:0687")</f>
        <v>21:0687</v>
      </c>
      <c r="D10212" s="1" t="str">
        <f t="shared" si="1409"/>
        <v>21:0208</v>
      </c>
      <c r="E10212" t="s">
        <v>39499</v>
      </c>
      <c r="F10212" t="s">
        <v>39500</v>
      </c>
      <c r="H10212">
        <v>47.469804000000003</v>
      </c>
      <c r="I10212">
        <v>-66.237826299999995</v>
      </c>
      <c r="J10212" s="1" t="str">
        <f t="shared" si="1410"/>
        <v>Fluid (stream)</v>
      </c>
      <c r="K10212" s="1" t="str">
        <f t="shared" si="1411"/>
        <v>Untreated Water</v>
      </c>
      <c r="O10212">
        <v>2.5000000000000001E-2</v>
      </c>
      <c r="P10212">
        <v>60</v>
      </c>
      <c r="Q10212">
        <v>7.1</v>
      </c>
    </row>
    <row r="10213" spans="1:17" hidden="1" x14ac:dyDescent="0.3">
      <c r="A10213" t="s">
        <v>39501</v>
      </c>
      <c r="B10213" t="s">
        <v>39502</v>
      </c>
      <c r="C10213" s="1" t="str">
        <f t="shared" si="1412"/>
        <v>21:0687</v>
      </c>
      <c r="D10213" s="1" t="str">
        <f t="shared" si="1409"/>
        <v>21:0208</v>
      </c>
      <c r="E10213" t="s">
        <v>39503</v>
      </c>
      <c r="F10213" t="s">
        <v>39504</v>
      </c>
      <c r="H10213">
        <v>47.4273557</v>
      </c>
      <c r="I10213">
        <v>-66.239677400000005</v>
      </c>
      <c r="J10213" s="1" t="str">
        <f t="shared" si="1410"/>
        <v>Fluid (stream)</v>
      </c>
      <c r="K10213" s="1" t="str">
        <f t="shared" si="1411"/>
        <v>Untreated Water</v>
      </c>
      <c r="O10213">
        <v>2.5000000000000001E-2</v>
      </c>
      <c r="P10213">
        <v>50</v>
      </c>
      <c r="Q10213">
        <v>7.2</v>
      </c>
    </row>
    <row r="10214" spans="1:17" hidden="1" x14ac:dyDescent="0.3">
      <c r="A10214" t="s">
        <v>39505</v>
      </c>
      <c r="B10214" t="s">
        <v>39506</v>
      </c>
      <c r="C10214" s="1" t="str">
        <f t="shared" si="1412"/>
        <v>21:0687</v>
      </c>
      <c r="D10214" s="1" t="str">
        <f t="shared" si="1409"/>
        <v>21:0208</v>
      </c>
      <c r="E10214" t="s">
        <v>39507</v>
      </c>
      <c r="F10214" t="s">
        <v>39508</v>
      </c>
      <c r="H10214">
        <v>47.463686500000001</v>
      </c>
      <c r="I10214">
        <v>-66.224863400000004</v>
      </c>
      <c r="J10214" s="1" t="str">
        <f t="shared" si="1410"/>
        <v>Fluid (stream)</v>
      </c>
      <c r="K10214" s="1" t="str">
        <f t="shared" si="1411"/>
        <v>Untreated Water</v>
      </c>
      <c r="O10214">
        <v>2.5000000000000001E-2</v>
      </c>
      <c r="P10214">
        <v>60</v>
      </c>
      <c r="Q10214">
        <v>6.9</v>
      </c>
    </row>
    <row r="10215" spans="1:17" hidden="1" x14ac:dyDescent="0.3">
      <c r="A10215" t="s">
        <v>39509</v>
      </c>
      <c r="B10215" t="s">
        <v>39510</v>
      </c>
      <c r="C10215" s="1" t="str">
        <f t="shared" si="1412"/>
        <v>21:0687</v>
      </c>
      <c r="D10215" s="1" t="str">
        <f t="shared" si="1409"/>
        <v>21:0208</v>
      </c>
      <c r="E10215" t="s">
        <v>39511</v>
      </c>
      <c r="F10215" t="s">
        <v>39512</v>
      </c>
      <c r="H10215">
        <v>47.458248400000002</v>
      </c>
      <c r="I10215">
        <v>-66.220293400000003</v>
      </c>
      <c r="J10215" s="1" t="str">
        <f t="shared" si="1410"/>
        <v>Fluid (stream)</v>
      </c>
      <c r="K10215" s="1" t="str">
        <f t="shared" si="1411"/>
        <v>Untreated Water</v>
      </c>
      <c r="O10215">
        <v>2.5000000000000001E-2</v>
      </c>
      <c r="P10215">
        <v>60</v>
      </c>
      <c r="Q10215">
        <v>7.1</v>
      </c>
    </row>
    <row r="10216" spans="1:17" hidden="1" x14ac:dyDescent="0.3">
      <c r="A10216" t="s">
        <v>39513</v>
      </c>
      <c r="B10216" t="s">
        <v>39514</v>
      </c>
      <c r="C10216" s="1" t="str">
        <f t="shared" si="1412"/>
        <v>21:0687</v>
      </c>
      <c r="D10216" s="1" t="str">
        <f t="shared" si="1409"/>
        <v>21:0208</v>
      </c>
      <c r="E10216" t="s">
        <v>39515</v>
      </c>
      <c r="F10216" t="s">
        <v>39516</v>
      </c>
      <c r="H10216">
        <v>47.459834299999997</v>
      </c>
      <c r="I10216">
        <v>-66.219639200000003</v>
      </c>
      <c r="J10216" s="1" t="str">
        <f t="shared" si="1410"/>
        <v>Fluid (stream)</v>
      </c>
      <c r="K10216" s="1" t="str">
        <f t="shared" si="1411"/>
        <v>Untreated Water</v>
      </c>
      <c r="O10216">
        <v>2.5000000000000001E-2</v>
      </c>
      <c r="P10216">
        <v>60</v>
      </c>
      <c r="Q10216">
        <v>7.2</v>
      </c>
    </row>
    <row r="10217" spans="1:17" hidden="1" x14ac:dyDescent="0.3">
      <c r="A10217" t="s">
        <v>39517</v>
      </c>
      <c r="B10217" t="s">
        <v>39518</v>
      </c>
      <c r="C10217" s="1" t="str">
        <f t="shared" si="1412"/>
        <v>21:0687</v>
      </c>
      <c r="D10217" s="1" t="str">
        <f t="shared" si="1409"/>
        <v>21:0208</v>
      </c>
      <c r="E10217" t="s">
        <v>39519</v>
      </c>
      <c r="F10217" t="s">
        <v>39520</v>
      </c>
      <c r="H10217">
        <v>47.413586899999999</v>
      </c>
      <c r="I10217">
        <v>-66.215115299999994</v>
      </c>
      <c r="J10217" s="1" t="str">
        <f t="shared" si="1410"/>
        <v>Fluid (stream)</v>
      </c>
      <c r="K10217" s="1" t="str">
        <f t="shared" si="1411"/>
        <v>Untreated Water</v>
      </c>
      <c r="O10217">
        <v>2.5000000000000001E-2</v>
      </c>
      <c r="P10217">
        <v>50</v>
      </c>
      <c r="Q10217">
        <v>7.5</v>
      </c>
    </row>
    <row r="10218" spans="1:17" hidden="1" x14ac:dyDescent="0.3">
      <c r="A10218" t="s">
        <v>39521</v>
      </c>
      <c r="B10218" t="s">
        <v>39522</v>
      </c>
      <c r="C10218" s="1" t="str">
        <f t="shared" si="1412"/>
        <v>21:0687</v>
      </c>
      <c r="D10218" s="1" t="str">
        <f t="shared" si="1409"/>
        <v>21:0208</v>
      </c>
      <c r="E10218" t="s">
        <v>39523</v>
      </c>
      <c r="F10218" t="s">
        <v>39524</v>
      </c>
      <c r="H10218">
        <v>47.422565599999999</v>
      </c>
      <c r="I10218">
        <v>-66.221324499999994</v>
      </c>
      <c r="J10218" s="1" t="str">
        <f t="shared" si="1410"/>
        <v>Fluid (stream)</v>
      </c>
      <c r="K10218" s="1" t="str">
        <f t="shared" si="1411"/>
        <v>Untreated Water</v>
      </c>
      <c r="O10218">
        <v>2.5000000000000001E-2</v>
      </c>
      <c r="P10218">
        <v>50</v>
      </c>
      <c r="Q10218">
        <v>7.3</v>
      </c>
    </row>
    <row r="10219" spans="1:17" hidden="1" x14ac:dyDescent="0.3">
      <c r="A10219" t="s">
        <v>39525</v>
      </c>
      <c r="B10219" t="s">
        <v>39526</v>
      </c>
      <c r="C10219" s="1" t="str">
        <f t="shared" si="1412"/>
        <v>21:0687</v>
      </c>
      <c r="D10219" s="1" t="str">
        <f t="shared" si="1409"/>
        <v>21:0208</v>
      </c>
      <c r="E10219" t="s">
        <v>39527</v>
      </c>
      <c r="F10219" t="s">
        <v>39528</v>
      </c>
      <c r="H10219">
        <v>47.423696</v>
      </c>
      <c r="I10219">
        <v>-66.218957700000004</v>
      </c>
      <c r="J10219" s="1" t="str">
        <f t="shared" si="1410"/>
        <v>Fluid (stream)</v>
      </c>
      <c r="K10219" s="1" t="str">
        <f t="shared" si="1411"/>
        <v>Untreated Water</v>
      </c>
      <c r="O10219">
        <v>2.5000000000000001E-2</v>
      </c>
      <c r="P10219">
        <v>50</v>
      </c>
      <c r="Q10219">
        <v>7.3</v>
      </c>
    </row>
    <row r="10220" spans="1:17" hidden="1" x14ac:dyDescent="0.3">
      <c r="A10220" t="s">
        <v>39529</v>
      </c>
      <c r="B10220" t="s">
        <v>39530</v>
      </c>
      <c r="C10220" s="1" t="str">
        <f t="shared" si="1412"/>
        <v>21:0687</v>
      </c>
      <c r="D10220" s="1" t="str">
        <f t="shared" si="1409"/>
        <v>21:0208</v>
      </c>
      <c r="E10220" t="s">
        <v>39531</v>
      </c>
      <c r="F10220" t="s">
        <v>39532</v>
      </c>
      <c r="H10220">
        <v>47.399719400000002</v>
      </c>
      <c r="I10220">
        <v>-66.220671100000004</v>
      </c>
      <c r="J10220" s="1" t="str">
        <f t="shared" si="1410"/>
        <v>Fluid (stream)</v>
      </c>
      <c r="K10220" s="1" t="str">
        <f t="shared" si="1411"/>
        <v>Untreated Water</v>
      </c>
      <c r="O10220">
        <v>2.5000000000000001E-2</v>
      </c>
      <c r="P10220">
        <v>50</v>
      </c>
      <c r="Q10220">
        <v>7.5</v>
      </c>
    </row>
    <row r="10221" spans="1:17" hidden="1" x14ac:dyDescent="0.3">
      <c r="A10221" t="s">
        <v>39533</v>
      </c>
      <c r="B10221" t="s">
        <v>39534</v>
      </c>
      <c r="C10221" s="1" t="str">
        <f t="shared" si="1412"/>
        <v>21:0687</v>
      </c>
      <c r="D10221" s="1" t="str">
        <f t="shared" si="1409"/>
        <v>21:0208</v>
      </c>
      <c r="E10221" t="s">
        <v>39535</v>
      </c>
      <c r="F10221" t="s">
        <v>39536</v>
      </c>
      <c r="H10221">
        <v>47.398728499999997</v>
      </c>
      <c r="I10221">
        <v>-66.223599300000004</v>
      </c>
      <c r="J10221" s="1" t="str">
        <f t="shared" si="1410"/>
        <v>Fluid (stream)</v>
      </c>
      <c r="K10221" s="1" t="str">
        <f t="shared" si="1411"/>
        <v>Untreated Water</v>
      </c>
      <c r="O10221">
        <v>2.5000000000000001E-2</v>
      </c>
      <c r="P10221">
        <v>50</v>
      </c>
      <c r="Q10221">
        <v>7.4</v>
      </c>
    </row>
    <row r="10222" spans="1:17" hidden="1" x14ac:dyDescent="0.3">
      <c r="A10222" t="s">
        <v>39537</v>
      </c>
      <c r="B10222" t="s">
        <v>39538</v>
      </c>
      <c r="C10222" s="1" t="str">
        <f t="shared" si="1412"/>
        <v>21:0687</v>
      </c>
      <c r="D10222" s="1" t="str">
        <f t="shared" si="1409"/>
        <v>21:0208</v>
      </c>
      <c r="E10222" t="s">
        <v>39539</v>
      </c>
      <c r="F10222" t="s">
        <v>39540</v>
      </c>
      <c r="H10222">
        <v>47.402988200000003</v>
      </c>
      <c r="I10222">
        <v>-66.241614100000007</v>
      </c>
      <c r="J10222" s="1" t="str">
        <f t="shared" si="1410"/>
        <v>Fluid (stream)</v>
      </c>
      <c r="K10222" s="1" t="str">
        <f t="shared" si="1411"/>
        <v>Untreated Water</v>
      </c>
      <c r="O10222">
        <v>2.5000000000000001E-2</v>
      </c>
      <c r="P10222">
        <v>60</v>
      </c>
      <c r="Q10222">
        <v>7.2</v>
      </c>
    </row>
    <row r="10223" spans="1:17" hidden="1" x14ac:dyDescent="0.3">
      <c r="A10223" t="s">
        <v>39541</v>
      </c>
      <c r="B10223" t="s">
        <v>39542</v>
      </c>
      <c r="C10223" s="1" t="str">
        <f t="shared" si="1412"/>
        <v>21:0687</v>
      </c>
      <c r="D10223" s="1" t="str">
        <f t="shared" si="1409"/>
        <v>21:0208</v>
      </c>
      <c r="E10223" t="s">
        <v>39543</v>
      </c>
      <c r="F10223" t="s">
        <v>39544</v>
      </c>
      <c r="H10223">
        <v>47.4067954</v>
      </c>
      <c r="I10223">
        <v>-66.225614199999995</v>
      </c>
      <c r="J10223" s="1" t="str">
        <f t="shared" si="1410"/>
        <v>Fluid (stream)</v>
      </c>
      <c r="K10223" s="1" t="str">
        <f t="shared" si="1411"/>
        <v>Untreated Water</v>
      </c>
      <c r="O10223">
        <v>2.5000000000000001E-2</v>
      </c>
      <c r="P10223">
        <v>40</v>
      </c>
      <c r="Q10223">
        <v>7.2</v>
      </c>
    </row>
    <row r="10224" spans="1:17" hidden="1" x14ac:dyDescent="0.3">
      <c r="A10224" t="s">
        <v>39545</v>
      </c>
      <c r="B10224" t="s">
        <v>39546</v>
      </c>
      <c r="C10224" s="1" t="str">
        <f t="shared" si="1412"/>
        <v>21:0687</v>
      </c>
      <c r="D10224" s="1" t="str">
        <f>HYPERLINK("http://geochem.nrcan.gc.ca/cdogs/content/svy/svy_e.htm", "")</f>
        <v/>
      </c>
      <c r="G10224" s="1" t="str">
        <f>HYPERLINK("http://geochem.nrcan.gc.ca/cdogs/content/cr_/cr_00086_e.htm", "86")</f>
        <v>86</v>
      </c>
      <c r="J10224" t="s">
        <v>11453</v>
      </c>
      <c r="K10224" t="s">
        <v>11454</v>
      </c>
      <c r="O10224">
        <v>0.94</v>
      </c>
      <c r="P10224">
        <v>110</v>
      </c>
      <c r="Q10224">
        <v>7.7</v>
      </c>
    </row>
    <row r="10225" spans="1:17" hidden="1" x14ac:dyDescent="0.3">
      <c r="A10225" t="s">
        <v>39547</v>
      </c>
      <c r="B10225" t="s">
        <v>39548</v>
      </c>
      <c r="C10225" s="1" t="str">
        <f t="shared" si="1412"/>
        <v>21:0687</v>
      </c>
      <c r="D10225" s="1" t="str">
        <f t="shared" ref="D10225:D10233" si="1413">HYPERLINK("http://geochem.nrcan.gc.ca/cdogs/content/svy/svy210208_e.htm", "21:0208")</f>
        <v>21:0208</v>
      </c>
      <c r="E10225" t="s">
        <v>39549</v>
      </c>
      <c r="F10225" t="s">
        <v>39550</v>
      </c>
      <c r="H10225">
        <v>47.360768299999997</v>
      </c>
      <c r="I10225">
        <v>-66.226096100000007</v>
      </c>
      <c r="J10225" s="1" t="str">
        <f t="shared" ref="J10225:J10240" si="1414">HYPERLINK("http://geochem.nrcan.gc.ca/cdogs/content/kwd/kwd020018_e.htm", "Fluid (stream)")</f>
        <v>Fluid (stream)</v>
      </c>
      <c r="K10225" s="1" t="str">
        <f t="shared" ref="K10225:K10240" si="1415">HYPERLINK("http://geochem.nrcan.gc.ca/cdogs/content/kwd/kwd080007_e.htm", "Untreated Water")</f>
        <v>Untreated Water</v>
      </c>
      <c r="O10225">
        <v>2.5000000000000001E-2</v>
      </c>
      <c r="P10225">
        <v>60</v>
      </c>
      <c r="Q10225">
        <v>7.5</v>
      </c>
    </row>
    <row r="10226" spans="1:17" hidden="1" x14ac:dyDescent="0.3">
      <c r="A10226" t="s">
        <v>39551</v>
      </c>
      <c r="B10226" t="s">
        <v>39552</v>
      </c>
      <c r="C10226" s="1" t="str">
        <f t="shared" si="1412"/>
        <v>21:0687</v>
      </c>
      <c r="D10226" s="1" t="str">
        <f t="shared" si="1413"/>
        <v>21:0208</v>
      </c>
      <c r="E10226" t="s">
        <v>39553</v>
      </c>
      <c r="F10226" t="s">
        <v>39554</v>
      </c>
      <c r="H10226">
        <v>47.359635400000002</v>
      </c>
      <c r="I10226">
        <v>-66.227996399999995</v>
      </c>
      <c r="J10226" s="1" t="str">
        <f t="shared" si="1414"/>
        <v>Fluid (stream)</v>
      </c>
      <c r="K10226" s="1" t="str">
        <f t="shared" si="1415"/>
        <v>Untreated Water</v>
      </c>
      <c r="O10226">
        <v>2.5000000000000001E-2</v>
      </c>
      <c r="P10226">
        <v>60</v>
      </c>
      <c r="Q10226">
        <v>7.5</v>
      </c>
    </row>
    <row r="10227" spans="1:17" hidden="1" x14ac:dyDescent="0.3">
      <c r="A10227" t="s">
        <v>39555</v>
      </c>
      <c r="B10227" t="s">
        <v>39556</v>
      </c>
      <c r="C10227" s="1" t="str">
        <f t="shared" si="1412"/>
        <v>21:0687</v>
      </c>
      <c r="D10227" s="1" t="str">
        <f t="shared" si="1413"/>
        <v>21:0208</v>
      </c>
      <c r="E10227" t="s">
        <v>39557</v>
      </c>
      <c r="F10227" t="s">
        <v>39558</v>
      </c>
      <c r="H10227">
        <v>47.370246199999997</v>
      </c>
      <c r="I10227">
        <v>-66.228778000000005</v>
      </c>
      <c r="J10227" s="1" t="str">
        <f t="shared" si="1414"/>
        <v>Fluid (stream)</v>
      </c>
      <c r="K10227" s="1" t="str">
        <f t="shared" si="1415"/>
        <v>Untreated Water</v>
      </c>
      <c r="O10227">
        <v>0.09</v>
      </c>
      <c r="P10227">
        <v>60</v>
      </c>
      <c r="Q10227">
        <v>7.3</v>
      </c>
    </row>
    <row r="10228" spans="1:17" hidden="1" x14ac:dyDescent="0.3">
      <c r="A10228" t="s">
        <v>39559</v>
      </c>
      <c r="B10228" t="s">
        <v>39560</v>
      </c>
      <c r="C10228" s="1" t="str">
        <f t="shared" si="1412"/>
        <v>21:0687</v>
      </c>
      <c r="D10228" s="1" t="str">
        <f t="shared" si="1413"/>
        <v>21:0208</v>
      </c>
      <c r="E10228" t="s">
        <v>39557</v>
      </c>
      <c r="F10228" t="s">
        <v>39561</v>
      </c>
      <c r="H10228">
        <v>47.370246199999997</v>
      </c>
      <c r="I10228">
        <v>-66.228778000000005</v>
      </c>
      <c r="J10228" s="1" t="str">
        <f t="shared" si="1414"/>
        <v>Fluid (stream)</v>
      </c>
      <c r="K10228" s="1" t="str">
        <f t="shared" si="1415"/>
        <v>Untreated Water</v>
      </c>
      <c r="O10228">
        <v>0.09</v>
      </c>
      <c r="P10228">
        <v>60</v>
      </c>
      <c r="Q10228">
        <v>7.2</v>
      </c>
    </row>
    <row r="10229" spans="1:17" hidden="1" x14ac:dyDescent="0.3">
      <c r="A10229" t="s">
        <v>39562</v>
      </c>
      <c r="B10229" t="s">
        <v>39563</v>
      </c>
      <c r="C10229" s="1" t="str">
        <f t="shared" si="1412"/>
        <v>21:0687</v>
      </c>
      <c r="D10229" s="1" t="str">
        <f t="shared" si="1413"/>
        <v>21:0208</v>
      </c>
      <c r="E10229" t="s">
        <v>39564</v>
      </c>
      <c r="F10229" t="s">
        <v>39565</v>
      </c>
      <c r="H10229">
        <v>47.374778399999997</v>
      </c>
      <c r="I10229">
        <v>-66.221956199999994</v>
      </c>
      <c r="J10229" s="1" t="str">
        <f t="shared" si="1414"/>
        <v>Fluid (stream)</v>
      </c>
      <c r="K10229" s="1" t="str">
        <f t="shared" si="1415"/>
        <v>Untreated Water</v>
      </c>
      <c r="O10229">
        <v>2.5000000000000001E-2</v>
      </c>
      <c r="P10229">
        <v>60</v>
      </c>
      <c r="Q10229">
        <v>7</v>
      </c>
    </row>
    <row r="10230" spans="1:17" hidden="1" x14ac:dyDescent="0.3">
      <c r="A10230" t="s">
        <v>39566</v>
      </c>
      <c r="B10230" t="s">
        <v>39567</v>
      </c>
      <c r="C10230" s="1" t="str">
        <f t="shared" si="1412"/>
        <v>21:0687</v>
      </c>
      <c r="D10230" s="1" t="str">
        <f t="shared" si="1413"/>
        <v>21:0208</v>
      </c>
      <c r="E10230" t="s">
        <v>39568</v>
      </c>
      <c r="F10230" t="s">
        <v>39569</v>
      </c>
      <c r="H10230">
        <v>47.380003199999997</v>
      </c>
      <c r="I10230">
        <v>-66.012939000000003</v>
      </c>
      <c r="J10230" s="1" t="str">
        <f t="shared" si="1414"/>
        <v>Fluid (stream)</v>
      </c>
      <c r="K10230" s="1" t="str">
        <f t="shared" si="1415"/>
        <v>Untreated Water</v>
      </c>
      <c r="O10230">
        <v>2.5000000000000001E-2</v>
      </c>
      <c r="P10230">
        <v>50</v>
      </c>
      <c r="Q10230">
        <v>6.9</v>
      </c>
    </row>
    <row r="10231" spans="1:17" hidden="1" x14ac:dyDescent="0.3">
      <c r="A10231" t="s">
        <v>39570</v>
      </c>
      <c r="B10231" t="s">
        <v>39571</v>
      </c>
      <c r="C10231" s="1" t="str">
        <f t="shared" si="1412"/>
        <v>21:0687</v>
      </c>
      <c r="D10231" s="1" t="str">
        <f t="shared" si="1413"/>
        <v>21:0208</v>
      </c>
      <c r="E10231" t="s">
        <v>39572</v>
      </c>
      <c r="F10231" t="s">
        <v>39573</v>
      </c>
      <c r="H10231">
        <v>47.385887199999999</v>
      </c>
      <c r="I10231">
        <v>-66.095834999999994</v>
      </c>
      <c r="J10231" s="1" t="str">
        <f t="shared" si="1414"/>
        <v>Fluid (stream)</v>
      </c>
      <c r="K10231" s="1" t="str">
        <f t="shared" si="1415"/>
        <v>Untreated Water</v>
      </c>
      <c r="O10231">
        <v>2.5000000000000001E-2</v>
      </c>
      <c r="P10231">
        <v>60</v>
      </c>
      <c r="Q10231">
        <v>7</v>
      </c>
    </row>
    <row r="10232" spans="1:17" hidden="1" x14ac:dyDescent="0.3">
      <c r="A10232" t="s">
        <v>39574</v>
      </c>
      <c r="B10232" t="s">
        <v>39575</v>
      </c>
      <c r="C10232" s="1" t="str">
        <f t="shared" si="1412"/>
        <v>21:0687</v>
      </c>
      <c r="D10232" s="1" t="str">
        <f t="shared" si="1413"/>
        <v>21:0208</v>
      </c>
      <c r="E10232" t="s">
        <v>39576</v>
      </c>
      <c r="F10232" t="s">
        <v>39577</v>
      </c>
      <c r="H10232">
        <v>47.361310500000002</v>
      </c>
      <c r="I10232">
        <v>-66.191102200000003</v>
      </c>
      <c r="J10232" s="1" t="str">
        <f t="shared" si="1414"/>
        <v>Fluid (stream)</v>
      </c>
      <c r="K10232" s="1" t="str">
        <f t="shared" si="1415"/>
        <v>Untreated Water</v>
      </c>
      <c r="O10232">
        <v>2.5000000000000001E-2</v>
      </c>
      <c r="P10232">
        <v>40</v>
      </c>
      <c r="Q10232">
        <v>7</v>
      </c>
    </row>
    <row r="10233" spans="1:17" hidden="1" x14ac:dyDescent="0.3">
      <c r="A10233" t="s">
        <v>39578</v>
      </c>
      <c r="B10233" t="s">
        <v>39579</v>
      </c>
      <c r="C10233" s="1" t="str">
        <f t="shared" si="1412"/>
        <v>21:0687</v>
      </c>
      <c r="D10233" s="1" t="str">
        <f t="shared" si="1413"/>
        <v>21:0208</v>
      </c>
      <c r="E10233" t="s">
        <v>39580</v>
      </c>
      <c r="F10233" t="s">
        <v>39581</v>
      </c>
      <c r="H10233">
        <v>47.4570486</v>
      </c>
      <c r="I10233">
        <v>-66.179662100000002</v>
      </c>
      <c r="J10233" s="1" t="str">
        <f t="shared" si="1414"/>
        <v>Fluid (stream)</v>
      </c>
      <c r="K10233" s="1" t="str">
        <f t="shared" si="1415"/>
        <v>Untreated Water</v>
      </c>
      <c r="O10233">
        <v>2.5000000000000001E-2</v>
      </c>
      <c r="P10233">
        <v>60</v>
      </c>
      <c r="Q10233">
        <v>7.3</v>
      </c>
    </row>
    <row r="10234" spans="1:17" hidden="1" x14ac:dyDescent="0.3">
      <c r="A10234" t="s">
        <v>39582</v>
      </c>
      <c r="B10234" t="s">
        <v>39583</v>
      </c>
      <c r="C10234" s="1" t="str">
        <f t="shared" si="1412"/>
        <v>21:0687</v>
      </c>
      <c r="D10234" s="1" t="str">
        <f t="shared" ref="D10234:D10240" si="1416">HYPERLINK("http://geochem.nrcan.gc.ca/cdogs/content/svy/svy210206_e.htm", "21:0206")</f>
        <v>21:0206</v>
      </c>
      <c r="E10234" t="s">
        <v>39584</v>
      </c>
      <c r="F10234" t="s">
        <v>39585</v>
      </c>
      <c r="H10234">
        <v>47.032311800000002</v>
      </c>
      <c r="I10234">
        <v>-67.327910799999998</v>
      </c>
      <c r="J10234" s="1" t="str">
        <f t="shared" si="1414"/>
        <v>Fluid (stream)</v>
      </c>
      <c r="K10234" s="1" t="str">
        <f t="shared" si="1415"/>
        <v>Untreated Water</v>
      </c>
      <c r="O10234">
        <v>2.5000000000000001E-2</v>
      </c>
      <c r="P10234">
        <v>50</v>
      </c>
      <c r="Q10234">
        <v>7.2</v>
      </c>
    </row>
    <row r="10235" spans="1:17" hidden="1" x14ac:dyDescent="0.3">
      <c r="A10235" t="s">
        <v>39586</v>
      </c>
      <c r="B10235" t="s">
        <v>39587</v>
      </c>
      <c r="C10235" s="1" t="str">
        <f t="shared" si="1412"/>
        <v>21:0687</v>
      </c>
      <c r="D10235" s="1" t="str">
        <f t="shared" si="1416"/>
        <v>21:0206</v>
      </c>
      <c r="E10235" t="s">
        <v>39588</v>
      </c>
      <c r="F10235" t="s">
        <v>39589</v>
      </c>
      <c r="H10235">
        <v>47.034987000000001</v>
      </c>
      <c r="I10235">
        <v>-67.344806899999995</v>
      </c>
      <c r="J10235" s="1" t="str">
        <f t="shared" si="1414"/>
        <v>Fluid (stream)</v>
      </c>
      <c r="K10235" s="1" t="str">
        <f t="shared" si="1415"/>
        <v>Untreated Water</v>
      </c>
      <c r="O10235">
        <v>2.5000000000000001E-2</v>
      </c>
      <c r="P10235">
        <v>50</v>
      </c>
      <c r="Q10235">
        <v>7.2</v>
      </c>
    </row>
    <row r="10236" spans="1:17" hidden="1" x14ac:dyDescent="0.3">
      <c r="A10236" t="s">
        <v>39590</v>
      </c>
      <c r="B10236" t="s">
        <v>39591</v>
      </c>
      <c r="C10236" s="1" t="str">
        <f t="shared" si="1412"/>
        <v>21:0687</v>
      </c>
      <c r="D10236" s="1" t="str">
        <f t="shared" si="1416"/>
        <v>21:0206</v>
      </c>
      <c r="E10236" t="s">
        <v>39592</v>
      </c>
      <c r="F10236" t="s">
        <v>39593</v>
      </c>
      <c r="H10236">
        <v>47.055687399999997</v>
      </c>
      <c r="I10236">
        <v>-67.378323300000005</v>
      </c>
      <c r="J10236" s="1" t="str">
        <f t="shared" si="1414"/>
        <v>Fluid (stream)</v>
      </c>
      <c r="K10236" s="1" t="str">
        <f t="shared" si="1415"/>
        <v>Untreated Water</v>
      </c>
      <c r="O10236">
        <v>2.5000000000000001E-2</v>
      </c>
      <c r="P10236">
        <v>40</v>
      </c>
      <c r="Q10236">
        <v>7.6</v>
      </c>
    </row>
    <row r="10237" spans="1:17" hidden="1" x14ac:dyDescent="0.3">
      <c r="A10237" t="s">
        <v>39594</v>
      </c>
      <c r="B10237" t="s">
        <v>39595</v>
      </c>
      <c r="C10237" s="1" t="str">
        <f t="shared" si="1412"/>
        <v>21:0687</v>
      </c>
      <c r="D10237" s="1" t="str">
        <f t="shared" si="1416"/>
        <v>21:0206</v>
      </c>
      <c r="E10237" t="s">
        <v>39592</v>
      </c>
      <c r="F10237" t="s">
        <v>39596</v>
      </c>
      <c r="H10237">
        <v>47.055687399999997</v>
      </c>
      <c r="I10237">
        <v>-67.378323300000005</v>
      </c>
      <c r="J10237" s="1" t="str">
        <f t="shared" si="1414"/>
        <v>Fluid (stream)</v>
      </c>
      <c r="K10237" s="1" t="str">
        <f t="shared" si="1415"/>
        <v>Untreated Water</v>
      </c>
      <c r="O10237">
        <v>2.5000000000000001E-2</v>
      </c>
      <c r="P10237">
        <v>50</v>
      </c>
      <c r="Q10237">
        <v>7.2</v>
      </c>
    </row>
    <row r="10238" spans="1:17" hidden="1" x14ac:dyDescent="0.3">
      <c r="A10238" t="s">
        <v>39597</v>
      </c>
      <c r="B10238" t="s">
        <v>39598</v>
      </c>
      <c r="C10238" s="1" t="str">
        <f t="shared" si="1412"/>
        <v>21:0687</v>
      </c>
      <c r="D10238" s="1" t="str">
        <f t="shared" si="1416"/>
        <v>21:0206</v>
      </c>
      <c r="E10238" t="s">
        <v>39599</v>
      </c>
      <c r="F10238" t="s">
        <v>39600</v>
      </c>
      <c r="H10238">
        <v>47.057000700000003</v>
      </c>
      <c r="I10238">
        <v>-67.377019399999995</v>
      </c>
      <c r="J10238" s="1" t="str">
        <f t="shared" si="1414"/>
        <v>Fluid (stream)</v>
      </c>
      <c r="K10238" s="1" t="str">
        <f t="shared" si="1415"/>
        <v>Untreated Water</v>
      </c>
      <c r="O10238">
        <v>2.5000000000000001E-2</v>
      </c>
      <c r="P10238">
        <v>50</v>
      </c>
      <c r="Q10238">
        <v>7.1</v>
      </c>
    </row>
    <row r="10239" spans="1:17" hidden="1" x14ac:dyDescent="0.3">
      <c r="A10239" t="s">
        <v>39601</v>
      </c>
      <c r="B10239" t="s">
        <v>39602</v>
      </c>
      <c r="C10239" s="1" t="str">
        <f t="shared" si="1412"/>
        <v>21:0687</v>
      </c>
      <c r="D10239" s="1" t="str">
        <f t="shared" si="1416"/>
        <v>21:0206</v>
      </c>
      <c r="E10239" t="s">
        <v>39603</v>
      </c>
      <c r="F10239" t="s">
        <v>39604</v>
      </c>
      <c r="H10239">
        <v>47.044999599999997</v>
      </c>
      <c r="I10239">
        <v>-67.362098900000007</v>
      </c>
      <c r="J10239" s="1" t="str">
        <f t="shared" si="1414"/>
        <v>Fluid (stream)</v>
      </c>
      <c r="K10239" s="1" t="str">
        <f t="shared" si="1415"/>
        <v>Untreated Water</v>
      </c>
      <c r="O10239">
        <v>2.5000000000000001E-2</v>
      </c>
      <c r="P10239">
        <v>50</v>
      </c>
      <c r="Q10239">
        <v>7.2</v>
      </c>
    </row>
    <row r="10240" spans="1:17" hidden="1" x14ac:dyDescent="0.3">
      <c r="A10240" t="s">
        <v>39605</v>
      </c>
      <c r="B10240" t="s">
        <v>39606</v>
      </c>
      <c r="C10240" s="1" t="str">
        <f t="shared" si="1412"/>
        <v>21:0687</v>
      </c>
      <c r="D10240" s="1" t="str">
        <f t="shared" si="1416"/>
        <v>21:0206</v>
      </c>
      <c r="E10240" t="s">
        <v>39607</v>
      </c>
      <c r="F10240" t="s">
        <v>39608</v>
      </c>
      <c r="H10240">
        <v>47.243227900000001</v>
      </c>
      <c r="I10240">
        <v>-67.414548999999994</v>
      </c>
      <c r="J10240" s="1" t="str">
        <f t="shared" si="1414"/>
        <v>Fluid (stream)</v>
      </c>
      <c r="K10240" s="1" t="str">
        <f t="shared" si="1415"/>
        <v>Untreated Water</v>
      </c>
      <c r="O10240">
        <v>2.5000000000000001E-2</v>
      </c>
      <c r="P10240">
        <v>40</v>
      </c>
      <c r="Q10240">
        <v>8</v>
      </c>
    </row>
    <row r="10241" spans="1:17" hidden="1" x14ac:dyDescent="0.3">
      <c r="A10241" t="s">
        <v>39609</v>
      </c>
      <c r="B10241" t="s">
        <v>39610</v>
      </c>
      <c r="C10241" s="1" t="str">
        <f t="shared" si="1412"/>
        <v>21:0687</v>
      </c>
      <c r="D10241" s="1" t="str">
        <f>HYPERLINK("http://geochem.nrcan.gc.ca/cdogs/content/svy/svy_e.htm", "")</f>
        <v/>
      </c>
      <c r="G10241" s="1" t="str">
        <f>HYPERLINK("http://geochem.nrcan.gc.ca/cdogs/content/cr_/cr_00086_e.htm", "86")</f>
        <v>86</v>
      </c>
      <c r="J10241" t="s">
        <v>11453</v>
      </c>
      <c r="K10241" t="s">
        <v>11454</v>
      </c>
      <c r="O10241">
        <v>0.54</v>
      </c>
      <c r="P10241">
        <v>100</v>
      </c>
      <c r="Q10241">
        <v>7.7</v>
      </c>
    </row>
    <row r="10242" spans="1:17" hidden="1" x14ac:dyDescent="0.3">
      <c r="A10242" t="s">
        <v>39611</v>
      </c>
      <c r="B10242" t="s">
        <v>39612</v>
      </c>
      <c r="C10242" s="1" t="str">
        <f t="shared" si="1412"/>
        <v>21:0687</v>
      </c>
      <c r="D10242" s="1" t="str">
        <f t="shared" ref="D10242:D10259" si="1417">HYPERLINK("http://geochem.nrcan.gc.ca/cdogs/content/svy/svy210206_e.htm", "21:0206")</f>
        <v>21:0206</v>
      </c>
      <c r="E10242" t="s">
        <v>39613</v>
      </c>
      <c r="F10242" t="s">
        <v>39614</v>
      </c>
      <c r="H10242">
        <v>47.241163700000001</v>
      </c>
      <c r="I10242">
        <v>-67.415601600000002</v>
      </c>
      <c r="J10242" s="1" t="str">
        <f t="shared" ref="J10242:J10259" si="1418">HYPERLINK("http://geochem.nrcan.gc.ca/cdogs/content/kwd/kwd020018_e.htm", "Fluid (stream)")</f>
        <v>Fluid (stream)</v>
      </c>
      <c r="K10242" s="1" t="str">
        <f t="shared" ref="K10242:K10259" si="1419">HYPERLINK("http://geochem.nrcan.gc.ca/cdogs/content/kwd/kwd080007_e.htm", "Untreated Water")</f>
        <v>Untreated Water</v>
      </c>
      <c r="O10242">
        <v>2.5000000000000001E-2</v>
      </c>
      <c r="P10242">
        <v>40</v>
      </c>
      <c r="Q10242">
        <v>8</v>
      </c>
    </row>
    <row r="10243" spans="1:17" hidden="1" x14ac:dyDescent="0.3">
      <c r="A10243" t="s">
        <v>39615</v>
      </c>
      <c r="B10243" t="s">
        <v>39616</v>
      </c>
      <c r="C10243" s="1" t="str">
        <f t="shared" si="1412"/>
        <v>21:0687</v>
      </c>
      <c r="D10243" s="1" t="str">
        <f t="shared" si="1417"/>
        <v>21:0206</v>
      </c>
      <c r="E10243" t="s">
        <v>39617</v>
      </c>
      <c r="F10243" t="s">
        <v>39618</v>
      </c>
      <c r="H10243">
        <v>47.235716699999998</v>
      </c>
      <c r="I10243">
        <v>-67.395364400000005</v>
      </c>
      <c r="J10243" s="1" t="str">
        <f t="shared" si="1418"/>
        <v>Fluid (stream)</v>
      </c>
      <c r="K10243" s="1" t="str">
        <f t="shared" si="1419"/>
        <v>Untreated Water</v>
      </c>
      <c r="O10243">
        <v>2.5000000000000001E-2</v>
      </c>
      <c r="P10243">
        <v>40</v>
      </c>
      <c r="Q10243">
        <v>7.9</v>
      </c>
    </row>
    <row r="10244" spans="1:17" hidden="1" x14ac:dyDescent="0.3">
      <c r="A10244" t="s">
        <v>39619</v>
      </c>
      <c r="B10244" t="s">
        <v>39620</v>
      </c>
      <c r="C10244" s="1" t="str">
        <f t="shared" si="1412"/>
        <v>21:0687</v>
      </c>
      <c r="D10244" s="1" t="str">
        <f t="shared" si="1417"/>
        <v>21:0206</v>
      </c>
      <c r="E10244" t="s">
        <v>39621</v>
      </c>
      <c r="F10244" t="s">
        <v>39622</v>
      </c>
      <c r="H10244">
        <v>47.238530500000003</v>
      </c>
      <c r="I10244">
        <v>-67.391315599999999</v>
      </c>
      <c r="J10244" s="1" t="str">
        <f t="shared" si="1418"/>
        <v>Fluid (stream)</v>
      </c>
      <c r="K10244" s="1" t="str">
        <f t="shared" si="1419"/>
        <v>Untreated Water</v>
      </c>
      <c r="O10244">
        <v>2.5000000000000001E-2</v>
      </c>
      <c r="P10244">
        <v>40</v>
      </c>
      <c r="Q10244">
        <v>7.9</v>
      </c>
    </row>
    <row r="10245" spans="1:17" hidden="1" x14ac:dyDescent="0.3">
      <c r="A10245" t="s">
        <v>39623</v>
      </c>
      <c r="B10245" t="s">
        <v>39624</v>
      </c>
      <c r="C10245" s="1" t="str">
        <f t="shared" si="1412"/>
        <v>21:0687</v>
      </c>
      <c r="D10245" s="1" t="str">
        <f t="shared" si="1417"/>
        <v>21:0206</v>
      </c>
      <c r="E10245" t="s">
        <v>39625</v>
      </c>
      <c r="F10245" t="s">
        <v>39626</v>
      </c>
      <c r="H10245">
        <v>47.222005299999999</v>
      </c>
      <c r="I10245">
        <v>-67.377035100000001</v>
      </c>
      <c r="J10245" s="1" t="str">
        <f t="shared" si="1418"/>
        <v>Fluid (stream)</v>
      </c>
      <c r="K10245" s="1" t="str">
        <f t="shared" si="1419"/>
        <v>Untreated Water</v>
      </c>
      <c r="O10245">
        <v>2.5000000000000001E-2</v>
      </c>
      <c r="P10245">
        <v>50</v>
      </c>
      <c r="Q10245">
        <v>7.9</v>
      </c>
    </row>
    <row r="10246" spans="1:17" hidden="1" x14ac:dyDescent="0.3">
      <c r="A10246" t="s">
        <v>39627</v>
      </c>
      <c r="B10246" t="s">
        <v>39628</v>
      </c>
      <c r="C10246" s="1" t="str">
        <f t="shared" si="1412"/>
        <v>21:0687</v>
      </c>
      <c r="D10246" s="1" t="str">
        <f t="shared" si="1417"/>
        <v>21:0206</v>
      </c>
      <c r="E10246" t="s">
        <v>39629</v>
      </c>
      <c r="F10246" t="s">
        <v>39630</v>
      </c>
      <c r="H10246">
        <v>47.2196614</v>
      </c>
      <c r="I10246">
        <v>-67.372298900000004</v>
      </c>
      <c r="J10246" s="1" t="str">
        <f t="shared" si="1418"/>
        <v>Fluid (stream)</v>
      </c>
      <c r="K10246" s="1" t="str">
        <f t="shared" si="1419"/>
        <v>Untreated Water</v>
      </c>
      <c r="O10246">
        <v>2.5000000000000001E-2</v>
      </c>
      <c r="P10246">
        <v>50</v>
      </c>
      <c r="Q10246">
        <v>7.9</v>
      </c>
    </row>
    <row r="10247" spans="1:17" hidden="1" x14ac:dyDescent="0.3">
      <c r="A10247" t="s">
        <v>39631</v>
      </c>
      <c r="B10247" t="s">
        <v>39632</v>
      </c>
      <c r="C10247" s="1" t="str">
        <f t="shared" si="1412"/>
        <v>21:0687</v>
      </c>
      <c r="D10247" s="1" t="str">
        <f t="shared" si="1417"/>
        <v>21:0206</v>
      </c>
      <c r="E10247" t="s">
        <v>39633</v>
      </c>
      <c r="F10247" t="s">
        <v>39634</v>
      </c>
      <c r="H10247">
        <v>47.233068799999998</v>
      </c>
      <c r="I10247">
        <v>-67.3458617</v>
      </c>
      <c r="J10247" s="1" t="str">
        <f t="shared" si="1418"/>
        <v>Fluid (stream)</v>
      </c>
      <c r="K10247" s="1" t="str">
        <f t="shared" si="1419"/>
        <v>Untreated Water</v>
      </c>
      <c r="O10247">
        <v>0.19</v>
      </c>
      <c r="P10247">
        <v>40</v>
      </c>
      <c r="Q10247">
        <v>7.8</v>
      </c>
    </row>
    <row r="10248" spans="1:17" hidden="1" x14ac:dyDescent="0.3">
      <c r="A10248" t="s">
        <v>39635</v>
      </c>
      <c r="B10248" t="s">
        <v>39636</v>
      </c>
      <c r="C10248" s="1" t="str">
        <f t="shared" si="1412"/>
        <v>21:0687</v>
      </c>
      <c r="D10248" s="1" t="str">
        <f t="shared" si="1417"/>
        <v>21:0206</v>
      </c>
      <c r="E10248" t="s">
        <v>39637</v>
      </c>
      <c r="F10248" t="s">
        <v>39638</v>
      </c>
      <c r="H10248">
        <v>47.232639499999998</v>
      </c>
      <c r="I10248">
        <v>-67.349164700000003</v>
      </c>
      <c r="J10248" s="1" t="str">
        <f t="shared" si="1418"/>
        <v>Fluid (stream)</v>
      </c>
      <c r="K10248" s="1" t="str">
        <f t="shared" si="1419"/>
        <v>Untreated Water</v>
      </c>
      <c r="O10248">
        <v>0.23</v>
      </c>
      <c r="P10248">
        <v>40</v>
      </c>
      <c r="Q10248">
        <v>7.8</v>
      </c>
    </row>
    <row r="10249" spans="1:17" hidden="1" x14ac:dyDescent="0.3">
      <c r="A10249" t="s">
        <v>39639</v>
      </c>
      <c r="B10249" t="s">
        <v>39640</v>
      </c>
      <c r="C10249" s="1" t="str">
        <f t="shared" si="1412"/>
        <v>21:0687</v>
      </c>
      <c r="D10249" s="1" t="str">
        <f t="shared" si="1417"/>
        <v>21:0206</v>
      </c>
      <c r="E10249" t="s">
        <v>39641</v>
      </c>
      <c r="F10249" t="s">
        <v>39642</v>
      </c>
      <c r="H10249">
        <v>47.229475600000001</v>
      </c>
      <c r="I10249">
        <v>-67.363847500000006</v>
      </c>
      <c r="J10249" s="1" t="str">
        <f t="shared" si="1418"/>
        <v>Fluid (stream)</v>
      </c>
      <c r="K10249" s="1" t="str">
        <f t="shared" si="1419"/>
        <v>Untreated Water</v>
      </c>
      <c r="O10249">
        <v>2.5000000000000001E-2</v>
      </c>
      <c r="P10249">
        <v>50</v>
      </c>
      <c r="Q10249">
        <v>7.7</v>
      </c>
    </row>
    <row r="10250" spans="1:17" hidden="1" x14ac:dyDescent="0.3">
      <c r="A10250" t="s">
        <v>39643</v>
      </c>
      <c r="B10250" t="s">
        <v>39644</v>
      </c>
      <c r="C10250" s="1" t="str">
        <f t="shared" si="1412"/>
        <v>21:0687</v>
      </c>
      <c r="D10250" s="1" t="str">
        <f t="shared" si="1417"/>
        <v>21:0206</v>
      </c>
      <c r="E10250" t="s">
        <v>39645</v>
      </c>
      <c r="F10250" t="s">
        <v>39646</v>
      </c>
      <c r="H10250">
        <v>47.230675300000001</v>
      </c>
      <c r="I10250">
        <v>-67.348366999999996</v>
      </c>
      <c r="J10250" s="1" t="str">
        <f t="shared" si="1418"/>
        <v>Fluid (stream)</v>
      </c>
      <c r="K10250" s="1" t="str">
        <f t="shared" si="1419"/>
        <v>Untreated Water</v>
      </c>
      <c r="O10250">
        <v>2.5000000000000001E-2</v>
      </c>
      <c r="P10250">
        <v>40</v>
      </c>
      <c r="Q10250">
        <v>7.9</v>
      </c>
    </row>
    <row r="10251" spans="1:17" hidden="1" x14ac:dyDescent="0.3">
      <c r="A10251" t="s">
        <v>39647</v>
      </c>
      <c r="B10251" t="s">
        <v>39648</v>
      </c>
      <c r="C10251" s="1" t="str">
        <f t="shared" si="1412"/>
        <v>21:0687</v>
      </c>
      <c r="D10251" s="1" t="str">
        <f t="shared" si="1417"/>
        <v>21:0206</v>
      </c>
      <c r="E10251" t="s">
        <v>39649</v>
      </c>
      <c r="F10251" t="s">
        <v>39650</v>
      </c>
      <c r="H10251">
        <v>47.225587099999998</v>
      </c>
      <c r="I10251">
        <v>-67.344364100000007</v>
      </c>
      <c r="J10251" s="1" t="str">
        <f t="shared" si="1418"/>
        <v>Fluid (stream)</v>
      </c>
      <c r="K10251" s="1" t="str">
        <f t="shared" si="1419"/>
        <v>Untreated Water</v>
      </c>
      <c r="O10251">
        <v>0.2</v>
      </c>
      <c r="P10251">
        <v>40</v>
      </c>
      <c r="Q10251">
        <v>7.8</v>
      </c>
    </row>
    <row r="10252" spans="1:17" hidden="1" x14ac:dyDescent="0.3">
      <c r="A10252" t="s">
        <v>39651</v>
      </c>
      <c r="B10252" t="s">
        <v>39652</v>
      </c>
      <c r="C10252" s="1" t="str">
        <f t="shared" si="1412"/>
        <v>21:0687</v>
      </c>
      <c r="D10252" s="1" t="str">
        <f t="shared" si="1417"/>
        <v>21:0206</v>
      </c>
      <c r="E10252" t="s">
        <v>39653</v>
      </c>
      <c r="F10252" t="s">
        <v>39654</v>
      </c>
      <c r="H10252">
        <v>47.2104201</v>
      </c>
      <c r="I10252">
        <v>-67.326136700000006</v>
      </c>
      <c r="J10252" s="1" t="str">
        <f t="shared" si="1418"/>
        <v>Fluid (stream)</v>
      </c>
      <c r="K10252" s="1" t="str">
        <f t="shared" si="1419"/>
        <v>Untreated Water</v>
      </c>
      <c r="O10252">
        <v>2.5000000000000001E-2</v>
      </c>
      <c r="P10252">
        <v>50</v>
      </c>
      <c r="Q10252">
        <v>7.6</v>
      </c>
    </row>
    <row r="10253" spans="1:17" hidden="1" x14ac:dyDescent="0.3">
      <c r="A10253" t="s">
        <v>39655</v>
      </c>
      <c r="B10253" t="s">
        <v>39656</v>
      </c>
      <c r="C10253" s="1" t="str">
        <f t="shared" si="1412"/>
        <v>21:0687</v>
      </c>
      <c r="D10253" s="1" t="str">
        <f t="shared" si="1417"/>
        <v>21:0206</v>
      </c>
      <c r="E10253" t="s">
        <v>39657</v>
      </c>
      <c r="F10253" t="s">
        <v>39658</v>
      </c>
      <c r="H10253">
        <v>47.207837400000003</v>
      </c>
      <c r="I10253">
        <v>-67.331064299999994</v>
      </c>
      <c r="J10253" s="1" t="str">
        <f t="shared" si="1418"/>
        <v>Fluid (stream)</v>
      </c>
      <c r="K10253" s="1" t="str">
        <f t="shared" si="1419"/>
        <v>Untreated Water</v>
      </c>
      <c r="O10253">
        <v>0.08</v>
      </c>
      <c r="P10253">
        <v>50</v>
      </c>
      <c r="Q10253">
        <v>7.8</v>
      </c>
    </row>
    <row r="10254" spans="1:17" hidden="1" x14ac:dyDescent="0.3">
      <c r="A10254" t="s">
        <v>39659</v>
      </c>
      <c r="B10254" t="s">
        <v>39660</v>
      </c>
      <c r="C10254" s="1" t="str">
        <f t="shared" si="1412"/>
        <v>21:0687</v>
      </c>
      <c r="D10254" s="1" t="str">
        <f t="shared" si="1417"/>
        <v>21:0206</v>
      </c>
      <c r="E10254" t="s">
        <v>39661</v>
      </c>
      <c r="F10254" t="s">
        <v>39662</v>
      </c>
      <c r="H10254">
        <v>47.2185937</v>
      </c>
      <c r="I10254">
        <v>-67.337436400000001</v>
      </c>
      <c r="J10254" s="1" t="str">
        <f t="shared" si="1418"/>
        <v>Fluid (stream)</v>
      </c>
      <c r="K10254" s="1" t="str">
        <f t="shared" si="1419"/>
        <v>Untreated Water</v>
      </c>
      <c r="O10254">
        <v>0.08</v>
      </c>
      <c r="P10254">
        <v>50</v>
      </c>
      <c r="Q10254">
        <v>7.8</v>
      </c>
    </row>
    <row r="10255" spans="1:17" hidden="1" x14ac:dyDescent="0.3">
      <c r="A10255" t="s">
        <v>39663</v>
      </c>
      <c r="B10255" t="s">
        <v>39664</v>
      </c>
      <c r="C10255" s="1" t="str">
        <f t="shared" si="1412"/>
        <v>21:0687</v>
      </c>
      <c r="D10255" s="1" t="str">
        <f t="shared" si="1417"/>
        <v>21:0206</v>
      </c>
      <c r="E10255" t="s">
        <v>39665</v>
      </c>
      <c r="F10255" t="s">
        <v>39666</v>
      </c>
      <c r="H10255">
        <v>47.204815000000004</v>
      </c>
      <c r="I10255">
        <v>-67.320067399999999</v>
      </c>
      <c r="J10255" s="1" t="str">
        <f t="shared" si="1418"/>
        <v>Fluid (stream)</v>
      </c>
      <c r="K10255" s="1" t="str">
        <f t="shared" si="1419"/>
        <v>Untreated Water</v>
      </c>
      <c r="O10255">
        <v>2.5000000000000001E-2</v>
      </c>
      <c r="P10255">
        <v>50</v>
      </c>
      <c r="Q10255">
        <v>7.6</v>
      </c>
    </row>
    <row r="10256" spans="1:17" hidden="1" x14ac:dyDescent="0.3">
      <c r="A10256" t="s">
        <v>39667</v>
      </c>
      <c r="B10256" t="s">
        <v>39668</v>
      </c>
      <c r="C10256" s="1" t="str">
        <f t="shared" si="1412"/>
        <v>21:0687</v>
      </c>
      <c r="D10256" s="1" t="str">
        <f t="shared" si="1417"/>
        <v>21:0206</v>
      </c>
      <c r="E10256" t="s">
        <v>39669</v>
      </c>
      <c r="F10256" t="s">
        <v>39670</v>
      </c>
      <c r="H10256">
        <v>47.2030855</v>
      </c>
      <c r="I10256">
        <v>-67.319343000000003</v>
      </c>
      <c r="J10256" s="1" t="str">
        <f t="shared" si="1418"/>
        <v>Fluid (stream)</v>
      </c>
      <c r="K10256" s="1" t="str">
        <f t="shared" si="1419"/>
        <v>Untreated Water</v>
      </c>
      <c r="O10256">
        <v>2.5000000000000001E-2</v>
      </c>
      <c r="P10256">
        <v>40</v>
      </c>
      <c r="Q10256">
        <v>7.5</v>
      </c>
    </row>
    <row r="10257" spans="1:17" hidden="1" x14ac:dyDescent="0.3">
      <c r="A10257" t="s">
        <v>39671</v>
      </c>
      <c r="B10257" t="s">
        <v>39672</v>
      </c>
      <c r="C10257" s="1" t="str">
        <f t="shared" si="1412"/>
        <v>21:0687</v>
      </c>
      <c r="D10257" s="1" t="str">
        <f t="shared" si="1417"/>
        <v>21:0206</v>
      </c>
      <c r="E10257" t="s">
        <v>39673</v>
      </c>
      <c r="F10257" t="s">
        <v>39674</v>
      </c>
      <c r="H10257">
        <v>47.1957193</v>
      </c>
      <c r="I10257">
        <v>-67.314704000000006</v>
      </c>
      <c r="J10257" s="1" t="str">
        <f t="shared" si="1418"/>
        <v>Fluid (stream)</v>
      </c>
      <c r="K10257" s="1" t="str">
        <f t="shared" si="1419"/>
        <v>Untreated Water</v>
      </c>
      <c r="O10257">
        <v>2.5000000000000001E-2</v>
      </c>
      <c r="P10257">
        <v>50</v>
      </c>
      <c r="Q10257">
        <v>7.3</v>
      </c>
    </row>
    <row r="10258" spans="1:17" hidden="1" x14ac:dyDescent="0.3">
      <c r="A10258" t="s">
        <v>39675</v>
      </c>
      <c r="B10258" t="s">
        <v>39676</v>
      </c>
      <c r="C10258" s="1" t="str">
        <f t="shared" si="1412"/>
        <v>21:0687</v>
      </c>
      <c r="D10258" s="1" t="str">
        <f t="shared" si="1417"/>
        <v>21:0206</v>
      </c>
      <c r="E10258" t="s">
        <v>39673</v>
      </c>
      <c r="F10258" t="s">
        <v>39677</v>
      </c>
      <c r="H10258">
        <v>47.1957193</v>
      </c>
      <c r="I10258">
        <v>-67.314704000000006</v>
      </c>
      <c r="J10258" s="1" t="str">
        <f t="shared" si="1418"/>
        <v>Fluid (stream)</v>
      </c>
      <c r="K10258" s="1" t="str">
        <f t="shared" si="1419"/>
        <v>Untreated Water</v>
      </c>
      <c r="O10258">
        <v>2.5000000000000001E-2</v>
      </c>
      <c r="P10258">
        <v>50</v>
      </c>
      <c r="Q10258">
        <v>7.6</v>
      </c>
    </row>
    <row r="10259" spans="1:17" hidden="1" x14ac:dyDescent="0.3">
      <c r="A10259" t="s">
        <v>39678</v>
      </c>
      <c r="B10259" t="s">
        <v>39679</v>
      </c>
      <c r="C10259" s="1" t="str">
        <f t="shared" si="1412"/>
        <v>21:0687</v>
      </c>
      <c r="D10259" s="1" t="str">
        <f t="shared" si="1417"/>
        <v>21:0206</v>
      </c>
      <c r="E10259" t="s">
        <v>39680</v>
      </c>
      <c r="F10259" t="s">
        <v>39681</v>
      </c>
      <c r="H10259">
        <v>47.187045900000001</v>
      </c>
      <c r="I10259">
        <v>-67.306873899999999</v>
      </c>
      <c r="J10259" s="1" t="str">
        <f t="shared" si="1418"/>
        <v>Fluid (stream)</v>
      </c>
      <c r="K10259" s="1" t="str">
        <f t="shared" si="1419"/>
        <v>Untreated Water</v>
      </c>
      <c r="O10259">
        <v>2.5000000000000001E-2</v>
      </c>
      <c r="P10259">
        <v>60</v>
      </c>
      <c r="Q10259">
        <v>6.8</v>
      </c>
    </row>
    <row r="10260" spans="1:17" hidden="1" x14ac:dyDescent="0.3">
      <c r="A10260" t="s">
        <v>39682</v>
      </c>
      <c r="B10260" t="s">
        <v>39683</v>
      </c>
      <c r="C10260" s="1" t="str">
        <f t="shared" si="1412"/>
        <v>21:0687</v>
      </c>
      <c r="D10260" s="1" t="str">
        <f>HYPERLINK("http://geochem.nrcan.gc.ca/cdogs/content/svy/svy_e.htm", "")</f>
        <v/>
      </c>
      <c r="G10260" s="1" t="str">
        <f>HYPERLINK("http://geochem.nrcan.gc.ca/cdogs/content/cr_/cr_00084_e.htm", "84")</f>
        <v>84</v>
      </c>
      <c r="J10260" t="s">
        <v>11453</v>
      </c>
      <c r="K10260" t="s">
        <v>11454</v>
      </c>
      <c r="O10260">
        <v>0.25</v>
      </c>
      <c r="P10260">
        <v>60</v>
      </c>
      <c r="Q10260">
        <v>7.7</v>
      </c>
    </row>
    <row r="10261" spans="1:17" hidden="1" x14ac:dyDescent="0.3">
      <c r="A10261" t="s">
        <v>39684</v>
      </c>
      <c r="B10261" t="s">
        <v>39685</v>
      </c>
      <c r="C10261" s="1" t="str">
        <f t="shared" si="1412"/>
        <v>21:0687</v>
      </c>
      <c r="D10261" s="1" t="str">
        <f t="shared" ref="D10261:D10284" si="1420">HYPERLINK("http://geochem.nrcan.gc.ca/cdogs/content/svy/svy210206_e.htm", "21:0206")</f>
        <v>21:0206</v>
      </c>
      <c r="E10261" t="s">
        <v>39686</v>
      </c>
      <c r="F10261" t="s">
        <v>39687</v>
      </c>
      <c r="H10261">
        <v>47.169147000000002</v>
      </c>
      <c r="I10261">
        <v>-67.311137700000003</v>
      </c>
      <c r="J10261" s="1" t="str">
        <f t="shared" ref="J10261:J10284" si="1421">HYPERLINK("http://geochem.nrcan.gc.ca/cdogs/content/kwd/kwd020018_e.htm", "Fluid (stream)")</f>
        <v>Fluid (stream)</v>
      </c>
      <c r="K10261" s="1" t="str">
        <f t="shared" ref="K10261:K10284" si="1422">HYPERLINK("http://geochem.nrcan.gc.ca/cdogs/content/kwd/kwd080007_e.htm", "Untreated Water")</f>
        <v>Untreated Water</v>
      </c>
      <c r="O10261">
        <v>2.5000000000000001E-2</v>
      </c>
      <c r="P10261">
        <v>20</v>
      </c>
      <c r="Q10261">
        <v>7.1</v>
      </c>
    </row>
    <row r="10262" spans="1:17" hidden="1" x14ac:dyDescent="0.3">
      <c r="A10262" t="s">
        <v>39688</v>
      </c>
      <c r="B10262" t="s">
        <v>39689</v>
      </c>
      <c r="C10262" s="1" t="str">
        <f t="shared" si="1412"/>
        <v>21:0687</v>
      </c>
      <c r="D10262" s="1" t="str">
        <f t="shared" si="1420"/>
        <v>21:0206</v>
      </c>
      <c r="E10262" t="s">
        <v>39690</v>
      </c>
      <c r="F10262" t="s">
        <v>39691</v>
      </c>
      <c r="H10262">
        <v>47.164618300000001</v>
      </c>
      <c r="I10262">
        <v>-67.309763899999993</v>
      </c>
      <c r="J10262" s="1" t="str">
        <f t="shared" si="1421"/>
        <v>Fluid (stream)</v>
      </c>
      <c r="K10262" s="1" t="str">
        <f t="shared" si="1422"/>
        <v>Untreated Water</v>
      </c>
      <c r="O10262">
        <v>2.5000000000000001E-2</v>
      </c>
      <c r="P10262">
        <v>20</v>
      </c>
      <c r="Q10262">
        <v>7.4</v>
      </c>
    </row>
    <row r="10263" spans="1:17" hidden="1" x14ac:dyDescent="0.3">
      <c r="A10263" t="s">
        <v>39692</v>
      </c>
      <c r="B10263" t="s">
        <v>39693</v>
      </c>
      <c r="C10263" s="1" t="str">
        <f t="shared" si="1412"/>
        <v>21:0687</v>
      </c>
      <c r="D10263" s="1" t="str">
        <f t="shared" si="1420"/>
        <v>21:0206</v>
      </c>
      <c r="E10263" t="s">
        <v>39694</v>
      </c>
      <c r="F10263" t="s">
        <v>39695</v>
      </c>
      <c r="H10263">
        <v>47.153883999999998</v>
      </c>
      <c r="I10263">
        <v>-67.297097199999996</v>
      </c>
      <c r="J10263" s="1" t="str">
        <f t="shared" si="1421"/>
        <v>Fluid (stream)</v>
      </c>
      <c r="K10263" s="1" t="str">
        <f t="shared" si="1422"/>
        <v>Untreated Water</v>
      </c>
      <c r="O10263">
        <v>2.5000000000000001E-2</v>
      </c>
      <c r="P10263">
        <v>20</v>
      </c>
      <c r="Q10263">
        <v>7.3</v>
      </c>
    </row>
    <row r="10264" spans="1:17" hidden="1" x14ac:dyDescent="0.3">
      <c r="A10264" t="s">
        <v>39696</v>
      </c>
      <c r="B10264" t="s">
        <v>39697</v>
      </c>
      <c r="C10264" s="1" t="str">
        <f t="shared" si="1412"/>
        <v>21:0687</v>
      </c>
      <c r="D10264" s="1" t="str">
        <f t="shared" si="1420"/>
        <v>21:0206</v>
      </c>
      <c r="E10264" t="s">
        <v>39698</v>
      </c>
      <c r="F10264" t="s">
        <v>39699</v>
      </c>
      <c r="H10264">
        <v>47.129159799999996</v>
      </c>
      <c r="I10264">
        <v>-67.279360600000004</v>
      </c>
      <c r="J10264" s="1" t="str">
        <f t="shared" si="1421"/>
        <v>Fluid (stream)</v>
      </c>
      <c r="K10264" s="1" t="str">
        <f t="shared" si="1422"/>
        <v>Untreated Water</v>
      </c>
      <c r="O10264">
        <v>0.27</v>
      </c>
      <c r="P10264">
        <v>10</v>
      </c>
      <c r="Q10264">
        <v>7.4</v>
      </c>
    </row>
    <row r="10265" spans="1:17" hidden="1" x14ac:dyDescent="0.3">
      <c r="A10265" t="s">
        <v>39700</v>
      </c>
      <c r="B10265" t="s">
        <v>39701</v>
      </c>
      <c r="C10265" s="1" t="str">
        <f t="shared" si="1412"/>
        <v>21:0687</v>
      </c>
      <c r="D10265" s="1" t="str">
        <f t="shared" si="1420"/>
        <v>21:0206</v>
      </c>
      <c r="E10265" t="s">
        <v>39702</v>
      </c>
      <c r="F10265" t="s">
        <v>39703</v>
      </c>
      <c r="H10265">
        <v>47.1308413</v>
      </c>
      <c r="I10265">
        <v>-67.289486100000005</v>
      </c>
      <c r="J10265" s="1" t="str">
        <f t="shared" si="1421"/>
        <v>Fluid (stream)</v>
      </c>
      <c r="K10265" s="1" t="str">
        <f t="shared" si="1422"/>
        <v>Untreated Water</v>
      </c>
      <c r="O10265">
        <v>2.5000000000000001E-2</v>
      </c>
      <c r="P10265">
        <v>20</v>
      </c>
      <c r="Q10265">
        <v>7.5</v>
      </c>
    </row>
    <row r="10266" spans="1:17" hidden="1" x14ac:dyDescent="0.3">
      <c r="A10266" t="s">
        <v>39704</v>
      </c>
      <c r="B10266" t="s">
        <v>39705</v>
      </c>
      <c r="C10266" s="1" t="str">
        <f t="shared" si="1412"/>
        <v>21:0687</v>
      </c>
      <c r="D10266" s="1" t="str">
        <f t="shared" si="1420"/>
        <v>21:0206</v>
      </c>
      <c r="E10266" t="s">
        <v>39706</v>
      </c>
      <c r="F10266" t="s">
        <v>39707</v>
      </c>
      <c r="H10266">
        <v>47.129685700000003</v>
      </c>
      <c r="I10266">
        <v>-67.291646099999994</v>
      </c>
      <c r="J10266" s="1" t="str">
        <f t="shared" si="1421"/>
        <v>Fluid (stream)</v>
      </c>
      <c r="K10266" s="1" t="str">
        <f t="shared" si="1422"/>
        <v>Untreated Water</v>
      </c>
      <c r="O10266">
        <v>2.5000000000000001E-2</v>
      </c>
      <c r="P10266">
        <v>10</v>
      </c>
      <c r="Q10266">
        <v>7.1</v>
      </c>
    </row>
    <row r="10267" spans="1:17" hidden="1" x14ac:dyDescent="0.3">
      <c r="A10267" t="s">
        <v>39708</v>
      </c>
      <c r="B10267" t="s">
        <v>39709</v>
      </c>
      <c r="C10267" s="1" t="str">
        <f t="shared" si="1412"/>
        <v>21:0687</v>
      </c>
      <c r="D10267" s="1" t="str">
        <f t="shared" si="1420"/>
        <v>21:0206</v>
      </c>
      <c r="E10267" t="s">
        <v>39710</v>
      </c>
      <c r="F10267" t="s">
        <v>39711</v>
      </c>
      <c r="H10267">
        <v>47.120229100000003</v>
      </c>
      <c r="I10267">
        <v>-67.297775900000005</v>
      </c>
      <c r="J10267" s="1" t="str">
        <f t="shared" si="1421"/>
        <v>Fluid (stream)</v>
      </c>
      <c r="K10267" s="1" t="str">
        <f t="shared" si="1422"/>
        <v>Untreated Water</v>
      </c>
      <c r="O10267">
        <v>2.5000000000000001E-2</v>
      </c>
      <c r="P10267">
        <v>20</v>
      </c>
      <c r="Q10267">
        <v>7.2</v>
      </c>
    </row>
    <row r="10268" spans="1:17" hidden="1" x14ac:dyDescent="0.3">
      <c r="A10268" t="s">
        <v>39712</v>
      </c>
      <c r="B10268" t="s">
        <v>39713</v>
      </c>
      <c r="C10268" s="1" t="str">
        <f t="shared" si="1412"/>
        <v>21:0687</v>
      </c>
      <c r="D10268" s="1" t="str">
        <f t="shared" si="1420"/>
        <v>21:0206</v>
      </c>
      <c r="E10268" t="s">
        <v>39714</v>
      </c>
      <c r="F10268" t="s">
        <v>39715</v>
      </c>
      <c r="H10268">
        <v>47.139401399999997</v>
      </c>
      <c r="I10268">
        <v>-67.278819200000001</v>
      </c>
      <c r="J10268" s="1" t="str">
        <f t="shared" si="1421"/>
        <v>Fluid (stream)</v>
      </c>
      <c r="K10268" s="1" t="str">
        <f t="shared" si="1422"/>
        <v>Untreated Water</v>
      </c>
      <c r="O10268">
        <v>2.5000000000000001E-2</v>
      </c>
      <c r="P10268">
        <v>10</v>
      </c>
      <c r="Q10268">
        <v>7.1</v>
      </c>
    </row>
    <row r="10269" spans="1:17" hidden="1" x14ac:dyDescent="0.3">
      <c r="A10269" t="s">
        <v>39716</v>
      </c>
      <c r="B10269" t="s">
        <v>39717</v>
      </c>
      <c r="C10269" s="1" t="str">
        <f t="shared" si="1412"/>
        <v>21:0687</v>
      </c>
      <c r="D10269" s="1" t="str">
        <f t="shared" si="1420"/>
        <v>21:0206</v>
      </c>
      <c r="E10269" t="s">
        <v>39718</v>
      </c>
      <c r="F10269" t="s">
        <v>39719</v>
      </c>
      <c r="H10269">
        <v>47.145595</v>
      </c>
      <c r="I10269">
        <v>-67.273594000000003</v>
      </c>
      <c r="J10269" s="1" t="str">
        <f t="shared" si="1421"/>
        <v>Fluid (stream)</v>
      </c>
      <c r="K10269" s="1" t="str">
        <f t="shared" si="1422"/>
        <v>Untreated Water</v>
      </c>
      <c r="O10269">
        <v>2.5000000000000001E-2</v>
      </c>
      <c r="P10269">
        <v>30</v>
      </c>
      <c r="Q10269">
        <v>7.3</v>
      </c>
    </row>
    <row r="10270" spans="1:17" hidden="1" x14ac:dyDescent="0.3">
      <c r="A10270" t="s">
        <v>39720</v>
      </c>
      <c r="B10270" t="s">
        <v>39721</v>
      </c>
      <c r="C10270" s="1" t="str">
        <f t="shared" si="1412"/>
        <v>21:0687</v>
      </c>
      <c r="D10270" s="1" t="str">
        <f t="shared" si="1420"/>
        <v>21:0206</v>
      </c>
      <c r="E10270" t="s">
        <v>39722</v>
      </c>
      <c r="F10270" t="s">
        <v>39723</v>
      </c>
      <c r="H10270">
        <v>47.151921999999999</v>
      </c>
      <c r="I10270">
        <v>-67.262928400000007</v>
      </c>
      <c r="J10270" s="1" t="str">
        <f t="shared" si="1421"/>
        <v>Fluid (stream)</v>
      </c>
      <c r="K10270" s="1" t="str">
        <f t="shared" si="1422"/>
        <v>Untreated Water</v>
      </c>
      <c r="O10270">
        <v>2.5000000000000001E-2</v>
      </c>
      <c r="P10270">
        <v>20</v>
      </c>
      <c r="Q10270">
        <v>7.3</v>
      </c>
    </row>
    <row r="10271" spans="1:17" hidden="1" x14ac:dyDescent="0.3">
      <c r="A10271" t="s">
        <v>39724</v>
      </c>
      <c r="B10271" t="s">
        <v>39725</v>
      </c>
      <c r="C10271" s="1" t="str">
        <f t="shared" si="1412"/>
        <v>21:0687</v>
      </c>
      <c r="D10271" s="1" t="str">
        <f t="shared" si="1420"/>
        <v>21:0206</v>
      </c>
      <c r="E10271" t="s">
        <v>39726</v>
      </c>
      <c r="F10271" t="s">
        <v>39727</v>
      </c>
      <c r="H10271">
        <v>47.146944499999996</v>
      </c>
      <c r="I10271">
        <v>-67.300642800000006</v>
      </c>
      <c r="J10271" s="1" t="str">
        <f t="shared" si="1421"/>
        <v>Fluid (stream)</v>
      </c>
      <c r="K10271" s="1" t="str">
        <f t="shared" si="1422"/>
        <v>Untreated Water</v>
      </c>
      <c r="O10271">
        <v>2.5000000000000001E-2</v>
      </c>
      <c r="P10271">
        <v>10</v>
      </c>
      <c r="Q10271">
        <v>7.2</v>
      </c>
    </row>
    <row r="10272" spans="1:17" hidden="1" x14ac:dyDescent="0.3">
      <c r="A10272" t="s">
        <v>39728</v>
      </c>
      <c r="B10272" t="s">
        <v>39729</v>
      </c>
      <c r="C10272" s="1" t="str">
        <f t="shared" si="1412"/>
        <v>21:0687</v>
      </c>
      <c r="D10272" s="1" t="str">
        <f t="shared" si="1420"/>
        <v>21:0206</v>
      </c>
      <c r="E10272" t="s">
        <v>39730</v>
      </c>
      <c r="F10272" t="s">
        <v>39731</v>
      </c>
      <c r="H10272">
        <v>47.138744799999998</v>
      </c>
      <c r="I10272">
        <v>-67.308434399999996</v>
      </c>
      <c r="J10272" s="1" t="str">
        <f t="shared" si="1421"/>
        <v>Fluid (stream)</v>
      </c>
      <c r="K10272" s="1" t="str">
        <f t="shared" si="1422"/>
        <v>Untreated Water</v>
      </c>
      <c r="O10272">
        <v>2.5000000000000001E-2</v>
      </c>
      <c r="P10272">
        <v>30</v>
      </c>
      <c r="Q10272">
        <v>7.5</v>
      </c>
    </row>
    <row r="10273" spans="1:17" hidden="1" x14ac:dyDescent="0.3">
      <c r="A10273" t="s">
        <v>39732</v>
      </c>
      <c r="B10273" t="s">
        <v>39733</v>
      </c>
      <c r="C10273" s="1" t="str">
        <f t="shared" si="1412"/>
        <v>21:0687</v>
      </c>
      <c r="D10273" s="1" t="str">
        <f t="shared" si="1420"/>
        <v>21:0206</v>
      </c>
      <c r="E10273" t="s">
        <v>39734</v>
      </c>
      <c r="F10273" t="s">
        <v>39735</v>
      </c>
      <c r="H10273">
        <v>47.139945599999997</v>
      </c>
      <c r="I10273">
        <v>-67.308699700000005</v>
      </c>
      <c r="J10273" s="1" t="str">
        <f t="shared" si="1421"/>
        <v>Fluid (stream)</v>
      </c>
      <c r="K10273" s="1" t="str">
        <f t="shared" si="1422"/>
        <v>Untreated Water</v>
      </c>
      <c r="O10273">
        <v>2.5000000000000001E-2</v>
      </c>
      <c r="P10273">
        <v>40</v>
      </c>
      <c r="Q10273">
        <v>7.3</v>
      </c>
    </row>
    <row r="10274" spans="1:17" hidden="1" x14ac:dyDescent="0.3">
      <c r="A10274" t="s">
        <v>39736</v>
      </c>
      <c r="B10274" t="s">
        <v>39737</v>
      </c>
      <c r="C10274" s="1" t="str">
        <f t="shared" si="1412"/>
        <v>21:0687</v>
      </c>
      <c r="D10274" s="1" t="str">
        <f t="shared" si="1420"/>
        <v>21:0206</v>
      </c>
      <c r="E10274" t="s">
        <v>39738</v>
      </c>
      <c r="F10274" t="s">
        <v>39739</v>
      </c>
      <c r="H10274">
        <v>47.145643100000001</v>
      </c>
      <c r="I10274">
        <v>-67.3099962</v>
      </c>
      <c r="J10274" s="1" t="str">
        <f t="shared" si="1421"/>
        <v>Fluid (stream)</v>
      </c>
      <c r="K10274" s="1" t="str">
        <f t="shared" si="1422"/>
        <v>Untreated Water</v>
      </c>
      <c r="O10274">
        <v>2.5000000000000001E-2</v>
      </c>
      <c r="P10274">
        <v>20</v>
      </c>
      <c r="Q10274">
        <v>7.4</v>
      </c>
    </row>
    <row r="10275" spans="1:17" hidden="1" x14ac:dyDescent="0.3">
      <c r="A10275" t="s">
        <v>39740</v>
      </c>
      <c r="B10275" t="s">
        <v>39741</v>
      </c>
      <c r="C10275" s="1" t="str">
        <f t="shared" si="1412"/>
        <v>21:0687</v>
      </c>
      <c r="D10275" s="1" t="str">
        <f t="shared" si="1420"/>
        <v>21:0206</v>
      </c>
      <c r="E10275" t="s">
        <v>39742</v>
      </c>
      <c r="F10275" t="s">
        <v>39743</v>
      </c>
      <c r="H10275">
        <v>47.157188499999997</v>
      </c>
      <c r="I10275">
        <v>-67.309986300000006</v>
      </c>
      <c r="J10275" s="1" t="str">
        <f t="shared" si="1421"/>
        <v>Fluid (stream)</v>
      </c>
      <c r="K10275" s="1" t="str">
        <f t="shared" si="1422"/>
        <v>Untreated Water</v>
      </c>
      <c r="O10275">
        <v>2.5000000000000001E-2</v>
      </c>
      <c r="P10275">
        <v>20</v>
      </c>
      <c r="Q10275">
        <v>7.6</v>
      </c>
    </row>
    <row r="10276" spans="1:17" hidden="1" x14ac:dyDescent="0.3">
      <c r="A10276" t="s">
        <v>39744</v>
      </c>
      <c r="B10276" t="s">
        <v>39745</v>
      </c>
      <c r="C10276" s="1" t="str">
        <f t="shared" ref="C10276:C10339" si="1423">HYPERLINK("http://geochem.nrcan.gc.ca/cdogs/content/bdl/bdl210687_e.htm", "21:0687")</f>
        <v>21:0687</v>
      </c>
      <c r="D10276" s="1" t="str">
        <f t="shared" si="1420"/>
        <v>21:0206</v>
      </c>
      <c r="E10276" t="s">
        <v>39746</v>
      </c>
      <c r="F10276" t="s">
        <v>39747</v>
      </c>
      <c r="H10276">
        <v>47.158712800000004</v>
      </c>
      <c r="I10276">
        <v>-67.315109699999994</v>
      </c>
      <c r="J10276" s="1" t="str">
        <f t="shared" si="1421"/>
        <v>Fluid (stream)</v>
      </c>
      <c r="K10276" s="1" t="str">
        <f t="shared" si="1422"/>
        <v>Untreated Water</v>
      </c>
      <c r="O10276">
        <v>2.5000000000000001E-2</v>
      </c>
      <c r="P10276">
        <v>20</v>
      </c>
      <c r="Q10276">
        <v>7.8</v>
      </c>
    </row>
    <row r="10277" spans="1:17" hidden="1" x14ac:dyDescent="0.3">
      <c r="A10277" t="s">
        <v>39748</v>
      </c>
      <c r="B10277" t="s">
        <v>39749</v>
      </c>
      <c r="C10277" s="1" t="str">
        <f t="shared" si="1423"/>
        <v>21:0687</v>
      </c>
      <c r="D10277" s="1" t="str">
        <f t="shared" si="1420"/>
        <v>21:0206</v>
      </c>
      <c r="E10277" t="s">
        <v>39746</v>
      </c>
      <c r="F10277" t="s">
        <v>39750</v>
      </c>
      <c r="H10277">
        <v>47.158712800000004</v>
      </c>
      <c r="I10277">
        <v>-67.315109699999994</v>
      </c>
      <c r="J10277" s="1" t="str">
        <f t="shared" si="1421"/>
        <v>Fluid (stream)</v>
      </c>
      <c r="K10277" s="1" t="str">
        <f t="shared" si="1422"/>
        <v>Untreated Water</v>
      </c>
      <c r="O10277">
        <v>2.5000000000000001E-2</v>
      </c>
      <c r="P10277">
        <v>20</v>
      </c>
      <c r="Q10277">
        <v>7.5</v>
      </c>
    </row>
    <row r="10278" spans="1:17" hidden="1" x14ac:dyDescent="0.3">
      <c r="A10278" t="s">
        <v>39751</v>
      </c>
      <c r="B10278" t="s">
        <v>39752</v>
      </c>
      <c r="C10278" s="1" t="str">
        <f t="shared" si="1423"/>
        <v>21:0687</v>
      </c>
      <c r="D10278" s="1" t="str">
        <f t="shared" si="1420"/>
        <v>21:0206</v>
      </c>
      <c r="E10278" t="s">
        <v>39753</v>
      </c>
      <c r="F10278" t="s">
        <v>39754</v>
      </c>
      <c r="H10278">
        <v>47.168188399999998</v>
      </c>
      <c r="I10278">
        <v>-67.318768599999999</v>
      </c>
      <c r="J10278" s="1" t="str">
        <f t="shared" si="1421"/>
        <v>Fluid (stream)</v>
      </c>
      <c r="K10278" s="1" t="str">
        <f t="shared" si="1422"/>
        <v>Untreated Water</v>
      </c>
      <c r="O10278">
        <v>0.08</v>
      </c>
      <c r="P10278">
        <v>20</v>
      </c>
      <c r="Q10278">
        <v>7.7</v>
      </c>
    </row>
    <row r="10279" spans="1:17" hidden="1" x14ac:dyDescent="0.3">
      <c r="A10279" t="s">
        <v>39755</v>
      </c>
      <c r="B10279" t="s">
        <v>39756</v>
      </c>
      <c r="C10279" s="1" t="str">
        <f t="shared" si="1423"/>
        <v>21:0687</v>
      </c>
      <c r="D10279" s="1" t="str">
        <f t="shared" si="1420"/>
        <v>21:0206</v>
      </c>
      <c r="E10279" t="s">
        <v>39757</v>
      </c>
      <c r="F10279" t="s">
        <v>39758</v>
      </c>
      <c r="H10279">
        <v>47.173102499999999</v>
      </c>
      <c r="I10279">
        <v>-67.323113500000005</v>
      </c>
      <c r="J10279" s="1" t="str">
        <f t="shared" si="1421"/>
        <v>Fluid (stream)</v>
      </c>
      <c r="K10279" s="1" t="str">
        <f t="shared" si="1422"/>
        <v>Untreated Water</v>
      </c>
      <c r="O10279">
        <v>2.5000000000000001E-2</v>
      </c>
      <c r="P10279">
        <v>30</v>
      </c>
      <c r="Q10279">
        <v>7.3</v>
      </c>
    </row>
    <row r="10280" spans="1:17" hidden="1" x14ac:dyDescent="0.3">
      <c r="A10280" t="s">
        <v>39759</v>
      </c>
      <c r="B10280" t="s">
        <v>39760</v>
      </c>
      <c r="C10280" s="1" t="str">
        <f t="shared" si="1423"/>
        <v>21:0687</v>
      </c>
      <c r="D10280" s="1" t="str">
        <f t="shared" si="1420"/>
        <v>21:0206</v>
      </c>
      <c r="E10280" t="s">
        <v>39761</v>
      </c>
      <c r="F10280" t="s">
        <v>39762</v>
      </c>
      <c r="H10280">
        <v>47.177498200000002</v>
      </c>
      <c r="I10280">
        <v>-67.331408400000001</v>
      </c>
      <c r="J10280" s="1" t="str">
        <f t="shared" si="1421"/>
        <v>Fluid (stream)</v>
      </c>
      <c r="K10280" s="1" t="str">
        <f t="shared" si="1422"/>
        <v>Untreated Water</v>
      </c>
      <c r="O10280">
        <v>2.5000000000000001E-2</v>
      </c>
      <c r="P10280">
        <v>30</v>
      </c>
      <c r="Q10280">
        <v>7.4</v>
      </c>
    </row>
    <row r="10281" spans="1:17" hidden="1" x14ac:dyDescent="0.3">
      <c r="A10281" t="s">
        <v>39763</v>
      </c>
      <c r="B10281" t="s">
        <v>39764</v>
      </c>
      <c r="C10281" s="1" t="str">
        <f t="shared" si="1423"/>
        <v>21:0687</v>
      </c>
      <c r="D10281" s="1" t="str">
        <f t="shared" si="1420"/>
        <v>21:0206</v>
      </c>
      <c r="E10281" t="s">
        <v>39765</v>
      </c>
      <c r="F10281" t="s">
        <v>39766</v>
      </c>
      <c r="H10281">
        <v>47.179088700000001</v>
      </c>
      <c r="I10281">
        <v>-67.331252899999996</v>
      </c>
      <c r="J10281" s="1" t="str">
        <f t="shared" si="1421"/>
        <v>Fluid (stream)</v>
      </c>
      <c r="K10281" s="1" t="str">
        <f t="shared" si="1422"/>
        <v>Untreated Water</v>
      </c>
      <c r="O10281">
        <v>2.5000000000000001E-2</v>
      </c>
      <c r="P10281">
        <v>30</v>
      </c>
      <c r="Q10281">
        <v>7.6</v>
      </c>
    </row>
    <row r="10282" spans="1:17" hidden="1" x14ac:dyDescent="0.3">
      <c r="A10282" t="s">
        <v>39767</v>
      </c>
      <c r="B10282" t="s">
        <v>39768</v>
      </c>
      <c r="C10282" s="1" t="str">
        <f t="shared" si="1423"/>
        <v>21:0687</v>
      </c>
      <c r="D10282" s="1" t="str">
        <f t="shared" si="1420"/>
        <v>21:0206</v>
      </c>
      <c r="E10282" t="s">
        <v>39769</v>
      </c>
      <c r="F10282" t="s">
        <v>39770</v>
      </c>
      <c r="H10282">
        <v>47.179345099999999</v>
      </c>
      <c r="I10282">
        <v>-67.320475200000004</v>
      </c>
      <c r="J10282" s="1" t="str">
        <f t="shared" si="1421"/>
        <v>Fluid (stream)</v>
      </c>
      <c r="K10282" s="1" t="str">
        <f t="shared" si="1422"/>
        <v>Untreated Water</v>
      </c>
      <c r="O10282">
        <v>2.5000000000000001E-2</v>
      </c>
      <c r="P10282">
        <v>20</v>
      </c>
      <c r="Q10282">
        <v>7.7</v>
      </c>
    </row>
    <row r="10283" spans="1:17" hidden="1" x14ac:dyDescent="0.3">
      <c r="A10283" t="s">
        <v>39771</v>
      </c>
      <c r="B10283" t="s">
        <v>39772</v>
      </c>
      <c r="C10283" s="1" t="str">
        <f t="shared" si="1423"/>
        <v>21:0687</v>
      </c>
      <c r="D10283" s="1" t="str">
        <f t="shared" si="1420"/>
        <v>21:0206</v>
      </c>
      <c r="E10283" t="s">
        <v>39773</v>
      </c>
      <c r="F10283" t="s">
        <v>39774</v>
      </c>
      <c r="H10283">
        <v>47.181934300000002</v>
      </c>
      <c r="I10283">
        <v>-67.300780200000005</v>
      </c>
      <c r="J10283" s="1" t="str">
        <f t="shared" si="1421"/>
        <v>Fluid (stream)</v>
      </c>
      <c r="K10283" s="1" t="str">
        <f t="shared" si="1422"/>
        <v>Untreated Water</v>
      </c>
      <c r="O10283">
        <v>2.5000000000000001E-2</v>
      </c>
      <c r="P10283">
        <v>20</v>
      </c>
      <c r="Q10283">
        <v>7.3</v>
      </c>
    </row>
    <row r="10284" spans="1:17" hidden="1" x14ac:dyDescent="0.3">
      <c r="A10284" t="s">
        <v>39775</v>
      </c>
      <c r="B10284" t="s">
        <v>39776</v>
      </c>
      <c r="C10284" s="1" t="str">
        <f t="shared" si="1423"/>
        <v>21:0687</v>
      </c>
      <c r="D10284" s="1" t="str">
        <f t="shared" si="1420"/>
        <v>21:0206</v>
      </c>
      <c r="E10284" t="s">
        <v>39777</v>
      </c>
      <c r="F10284" t="s">
        <v>39778</v>
      </c>
      <c r="H10284">
        <v>47.183289899999998</v>
      </c>
      <c r="I10284">
        <v>-67.298743900000005</v>
      </c>
      <c r="J10284" s="1" t="str">
        <f t="shared" si="1421"/>
        <v>Fluid (stream)</v>
      </c>
      <c r="K10284" s="1" t="str">
        <f t="shared" si="1422"/>
        <v>Untreated Water</v>
      </c>
      <c r="O10284">
        <v>2.5000000000000001E-2</v>
      </c>
      <c r="P10284">
        <v>20</v>
      </c>
      <c r="Q10284">
        <v>7.3</v>
      </c>
    </row>
    <row r="10285" spans="1:17" hidden="1" x14ac:dyDescent="0.3">
      <c r="A10285" t="s">
        <v>39779</v>
      </c>
      <c r="B10285" t="s">
        <v>39780</v>
      </c>
      <c r="C10285" s="1" t="str">
        <f t="shared" si="1423"/>
        <v>21:0687</v>
      </c>
      <c r="D10285" s="1" t="str">
        <f>HYPERLINK("http://geochem.nrcan.gc.ca/cdogs/content/svy/svy_e.htm", "")</f>
        <v/>
      </c>
      <c r="G10285" s="1" t="str">
        <f>HYPERLINK("http://geochem.nrcan.gc.ca/cdogs/content/cr_/cr_00084_e.htm", "84")</f>
        <v>84</v>
      </c>
      <c r="J10285" t="s">
        <v>11453</v>
      </c>
      <c r="K10285" t="s">
        <v>11454</v>
      </c>
      <c r="O10285">
        <v>0.28999999999999998</v>
      </c>
      <c r="P10285">
        <v>70</v>
      </c>
      <c r="Q10285">
        <v>7.7</v>
      </c>
    </row>
    <row r="10286" spans="1:17" hidden="1" x14ac:dyDescent="0.3">
      <c r="A10286" t="s">
        <v>39781</v>
      </c>
      <c r="B10286" t="s">
        <v>39782</v>
      </c>
      <c r="C10286" s="1" t="str">
        <f t="shared" si="1423"/>
        <v>21:0687</v>
      </c>
      <c r="D10286" s="1" t="str">
        <f t="shared" ref="D10286:D10302" si="1424">HYPERLINK("http://geochem.nrcan.gc.ca/cdogs/content/svy/svy210206_e.htm", "21:0206")</f>
        <v>21:0206</v>
      </c>
      <c r="E10286" t="s">
        <v>39783</v>
      </c>
      <c r="F10286" t="s">
        <v>39784</v>
      </c>
      <c r="H10286">
        <v>47.1982116</v>
      </c>
      <c r="I10286">
        <v>-67.292800799999995</v>
      </c>
      <c r="J10286" s="1" t="str">
        <f t="shared" ref="J10286:J10302" si="1425">HYPERLINK("http://geochem.nrcan.gc.ca/cdogs/content/kwd/kwd020018_e.htm", "Fluid (stream)")</f>
        <v>Fluid (stream)</v>
      </c>
      <c r="K10286" s="1" t="str">
        <f t="shared" ref="K10286:K10302" si="1426">HYPERLINK("http://geochem.nrcan.gc.ca/cdogs/content/kwd/kwd080007_e.htm", "Untreated Water")</f>
        <v>Untreated Water</v>
      </c>
      <c r="O10286">
        <v>2.5000000000000001E-2</v>
      </c>
      <c r="P10286">
        <v>30</v>
      </c>
      <c r="Q10286">
        <v>7.4</v>
      </c>
    </row>
    <row r="10287" spans="1:17" hidden="1" x14ac:dyDescent="0.3">
      <c r="A10287" t="s">
        <v>39785</v>
      </c>
      <c r="B10287" t="s">
        <v>39786</v>
      </c>
      <c r="C10287" s="1" t="str">
        <f t="shared" si="1423"/>
        <v>21:0687</v>
      </c>
      <c r="D10287" s="1" t="str">
        <f t="shared" si="1424"/>
        <v>21:0206</v>
      </c>
      <c r="E10287" t="s">
        <v>39787</v>
      </c>
      <c r="F10287" t="s">
        <v>39788</v>
      </c>
      <c r="H10287">
        <v>47.203252399999997</v>
      </c>
      <c r="I10287">
        <v>-67.291688399999998</v>
      </c>
      <c r="J10287" s="1" t="str">
        <f t="shared" si="1425"/>
        <v>Fluid (stream)</v>
      </c>
      <c r="K10287" s="1" t="str">
        <f t="shared" si="1426"/>
        <v>Untreated Water</v>
      </c>
      <c r="O10287">
        <v>2.5000000000000001E-2</v>
      </c>
      <c r="P10287">
        <v>20</v>
      </c>
      <c r="Q10287">
        <v>7.4</v>
      </c>
    </row>
    <row r="10288" spans="1:17" hidden="1" x14ac:dyDescent="0.3">
      <c r="A10288" t="s">
        <v>39789</v>
      </c>
      <c r="B10288" t="s">
        <v>39790</v>
      </c>
      <c r="C10288" s="1" t="str">
        <f t="shared" si="1423"/>
        <v>21:0687</v>
      </c>
      <c r="D10288" s="1" t="str">
        <f t="shared" si="1424"/>
        <v>21:0206</v>
      </c>
      <c r="E10288" t="s">
        <v>39791</v>
      </c>
      <c r="F10288" t="s">
        <v>39792</v>
      </c>
      <c r="H10288">
        <v>47.198380999999998</v>
      </c>
      <c r="I10288">
        <v>-67.2969279</v>
      </c>
      <c r="J10288" s="1" t="str">
        <f t="shared" si="1425"/>
        <v>Fluid (stream)</v>
      </c>
      <c r="K10288" s="1" t="str">
        <f t="shared" si="1426"/>
        <v>Untreated Water</v>
      </c>
      <c r="O10288">
        <v>2.5000000000000001E-2</v>
      </c>
      <c r="P10288">
        <v>30</v>
      </c>
      <c r="Q10288">
        <v>7.4</v>
      </c>
    </row>
    <row r="10289" spans="1:17" hidden="1" x14ac:dyDescent="0.3">
      <c r="A10289" t="s">
        <v>39793</v>
      </c>
      <c r="B10289" t="s">
        <v>39794</v>
      </c>
      <c r="C10289" s="1" t="str">
        <f t="shared" si="1423"/>
        <v>21:0687</v>
      </c>
      <c r="D10289" s="1" t="str">
        <f t="shared" si="1424"/>
        <v>21:0206</v>
      </c>
      <c r="E10289" t="s">
        <v>39795</v>
      </c>
      <c r="F10289" t="s">
        <v>39796</v>
      </c>
      <c r="H10289">
        <v>47.194659700000003</v>
      </c>
      <c r="I10289">
        <v>-67.302671000000004</v>
      </c>
      <c r="J10289" s="1" t="str">
        <f t="shared" si="1425"/>
        <v>Fluid (stream)</v>
      </c>
      <c r="K10289" s="1" t="str">
        <f t="shared" si="1426"/>
        <v>Untreated Water</v>
      </c>
      <c r="O10289">
        <v>2.5000000000000001E-2</v>
      </c>
      <c r="P10289">
        <v>30</v>
      </c>
      <c r="Q10289">
        <v>7.7</v>
      </c>
    </row>
    <row r="10290" spans="1:17" hidden="1" x14ac:dyDescent="0.3">
      <c r="A10290" t="s">
        <v>39797</v>
      </c>
      <c r="B10290" t="s">
        <v>39798</v>
      </c>
      <c r="C10290" s="1" t="str">
        <f t="shared" si="1423"/>
        <v>21:0687</v>
      </c>
      <c r="D10290" s="1" t="str">
        <f t="shared" si="1424"/>
        <v>21:0206</v>
      </c>
      <c r="E10290" t="s">
        <v>39799</v>
      </c>
      <c r="F10290" t="s">
        <v>39800</v>
      </c>
      <c r="H10290">
        <v>47.194706099999998</v>
      </c>
      <c r="I10290">
        <v>-67.349562800000001</v>
      </c>
      <c r="J10290" s="1" t="str">
        <f t="shared" si="1425"/>
        <v>Fluid (stream)</v>
      </c>
      <c r="K10290" s="1" t="str">
        <f t="shared" si="1426"/>
        <v>Untreated Water</v>
      </c>
      <c r="O10290">
        <v>2.5000000000000001E-2</v>
      </c>
      <c r="P10290">
        <v>20</v>
      </c>
      <c r="Q10290">
        <v>7.6</v>
      </c>
    </row>
    <row r="10291" spans="1:17" hidden="1" x14ac:dyDescent="0.3">
      <c r="A10291" t="s">
        <v>39801</v>
      </c>
      <c r="B10291" t="s">
        <v>39802</v>
      </c>
      <c r="C10291" s="1" t="str">
        <f t="shared" si="1423"/>
        <v>21:0687</v>
      </c>
      <c r="D10291" s="1" t="str">
        <f t="shared" si="1424"/>
        <v>21:0206</v>
      </c>
      <c r="E10291" t="s">
        <v>39803</v>
      </c>
      <c r="F10291" t="s">
        <v>39804</v>
      </c>
      <c r="H10291">
        <v>47.1929661</v>
      </c>
      <c r="I10291">
        <v>-67.346844500000003</v>
      </c>
      <c r="J10291" s="1" t="str">
        <f t="shared" si="1425"/>
        <v>Fluid (stream)</v>
      </c>
      <c r="K10291" s="1" t="str">
        <f t="shared" si="1426"/>
        <v>Untreated Water</v>
      </c>
      <c r="O10291">
        <v>2.5000000000000001E-2</v>
      </c>
      <c r="P10291">
        <v>30</v>
      </c>
      <c r="Q10291">
        <v>7.4</v>
      </c>
    </row>
    <row r="10292" spans="1:17" hidden="1" x14ac:dyDescent="0.3">
      <c r="A10292" t="s">
        <v>39805</v>
      </c>
      <c r="B10292" t="s">
        <v>39806</v>
      </c>
      <c r="C10292" s="1" t="str">
        <f t="shared" si="1423"/>
        <v>21:0687</v>
      </c>
      <c r="D10292" s="1" t="str">
        <f t="shared" si="1424"/>
        <v>21:0206</v>
      </c>
      <c r="E10292" t="s">
        <v>39807</v>
      </c>
      <c r="F10292" t="s">
        <v>39808</v>
      </c>
      <c r="H10292">
        <v>47.203003000000002</v>
      </c>
      <c r="I10292">
        <v>-67.355815000000007</v>
      </c>
      <c r="J10292" s="1" t="str">
        <f t="shared" si="1425"/>
        <v>Fluid (stream)</v>
      </c>
      <c r="K10292" s="1" t="str">
        <f t="shared" si="1426"/>
        <v>Untreated Water</v>
      </c>
      <c r="O10292">
        <v>0.14000000000000001</v>
      </c>
      <c r="P10292">
        <v>20</v>
      </c>
      <c r="Q10292">
        <v>7.7</v>
      </c>
    </row>
    <row r="10293" spans="1:17" hidden="1" x14ac:dyDescent="0.3">
      <c r="A10293" t="s">
        <v>39809</v>
      </c>
      <c r="B10293" t="s">
        <v>39810</v>
      </c>
      <c r="C10293" s="1" t="str">
        <f t="shared" si="1423"/>
        <v>21:0687</v>
      </c>
      <c r="D10293" s="1" t="str">
        <f t="shared" si="1424"/>
        <v>21:0206</v>
      </c>
      <c r="E10293" t="s">
        <v>39811</v>
      </c>
      <c r="F10293" t="s">
        <v>39812</v>
      </c>
      <c r="H10293">
        <v>47.204915300000003</v>
      </c>
      <c r="I10293">
        <v>-67.355505100000002</v>
      </c>
      <c r="J10293" s="1" t="str">
        <f t="shared" si="1425"/>
        <v>Fluid (stream)</v>
      </c>
      <c r="K10293" s="1" t="str">
        <f t="shared" si="1426"/>
        <v>Untreated Water</v>
      </c>
      <c r="O10293">
        <v>0.28999999999999998</v>
      </c>
      <c r="P10293">
        <v>30</v>
      </c>
      <c r="Q10293">
        <v>8.1</v>
      </c>
    </row>
    <row r="10294" spans="1:17" hidden="1" x14ac:dyDescent="0.3">
      <c r="A10294" t="s">
        <v>39813</v>
      </c>
      <c r="B10294" t="s">
        <v>39814</v>
      </c>
      <c r="C10294" s="1" t="str">
        <f t="shared" si="1423"/>
        <v>21:0687</v>
      </c>
      <c r="D10294" s="1" t="str">
        <f t="shared" si="1424"/>
        <v>21:0206</v>
      </c>
      <c r="E10294" t="s">
        <v>39815</v>
      </c>
      <c r="F10294" t="s">
        <v>39816</v>
      </c>
      <c r="H10294">
        <v>47.2051248</v>
      </c>
      <c r="I10294">
        <v>-67.334503400000003</v>
      </c>
      <c r="J10294" s="1" t="str">
        <f t="shared" si="1425"/>
        <v>Fluid (stream)</v>
      </c>
      <c r="K10294" s="1" t="str">
        <f t="shared" si="1426"/>
        <v>Untreated Water</v>
      </c>
      <c r="O10294">
        <v>2.5000000000000001E-2</v>
      </c>
      <c r="P10294">
        <v>20</v>
      </c>
      <c r="Q10294">
        <v>7.5</v>
      </c>
    </row>
    <row r="10295" spans="1:17" hidden="1" x14ac:dyDescent="0.3">
      <c r="A10295" t="s">
        <v>39817</v>
      </c>
      <c r="B10295" t="s">
        <v>39818</v>
      </c>
      <c r="C10295" s="1" t="str">
        <f t="shared" si="1423"/>
        <v>21:0687</v>
      </c>
      <c r="D10295" s="1" t="str">
        <f t="shared" si="1424"/>
        <v>21:0206</v>
      </c>
      <c r="E10295" t="s">
        <v>39815</v>
      </c>
      <c r="F10295" t="s">
        <v>39819</v>
      </c>
      <c r="H10295">
        <v>47.2051248</v>
      </c>
      <c r="I10295">
        <v>-67.334503400000003</v>
      </c>
      <c r="J10295" s="1" t="str">
        <f t="shared" si="1425"/>
        <v>Fluid (stream)</v>
      </c>
      <c r="K10295" s="1" t="str">
        <f t="shared" si="1426"/>
        <v>Untreated Water</v>
      </c>
      <c r="O10295">
        <v>2.5000000000000001E-2</v>
      </c>
      <c r="P10295">
        <v>20</v>
      </c>
      <c r="Q10295">
        <v>7.3</v>
      </c>
    </row>
    <row r="10296" spans="1:17" hidden="1" x14ac:dyDescent="0.3">
      <c r="A10296" t="s">
        <v>39820</v>
      </c>
      <c r="B10296" t="s">
        <v>39821</v>
      </c>
      <c r="C10296" s="1" t="str">
        <f t="shared" si="1423"/>
        <v>21:0687</v>
      </c>
      <c r="D10296" s="1" t="str">
        <f t="shared" si="1424"/>
        <v>21:0206</v>
      </c>
      <c r="E10296" t="s">
        <v>39822</v>
      </c>
      <c r="F10296" t="s">
        <v>39823</v>
      </c>
      <c r="H10296">
        <v>47.220539100000003</v>
      </c>
      <c r="I10296">
        <v>-67.314155200000002</v>
      </c>
      <c r="J10296" s="1" t="str">
        <f t="shared" si="1425"/>
        <v>Fluid (stream)</v>
      </c>
      <c r="K10296" s="1" t="str">
        <f t="shared" si="1426"/>
        <v>Untreated Water</v>
      </c>
      <c r="O10296">
        <v>2.5000000000000001E-2</v>
      </c>
      <c r="P10296">
        <v>20</v>
      </c>
      <c r="Q10296">
        <v>7.3</v>
      </c>
    </row>
    <row r="10297" spans="1:17" hidden="1" x14ac:dyDescent="0.3">
      <c r="A10297" t="s">
        <v>39824</v>
      </c>
      <c r="B10297" t="s">
        <v>39825</v>
      </c>
      <c r="C10297" s="1" t="str">
        <f t="shared" si="1423"/>
        <v>21:0687</v>
      </c>
      <c r="D10297" s="1" t="str">
        <f t="shared" si="1424"/>
        <v>21:0206</v>
      </c>
      <c r="E10297" t="s">
        <v>39826</v>
      </c>
      <c r="F10297" t="s">
        <v>39827</v>
      </c>
      <c r="H10297">
        <v>47.228258799999999</v>
      </c>
      <c r="I10297">
        <v>-67.306750399999999</v>
      </c>
      <c r="J10297" s="1" t="str">
        <f t="shared" si="1425"/>
        <v>Fluid (stream)</v>
      </c>
      <c r="K10297" s="1" t="str">
        <f t="shared" si="1426"/>
        <v>Untreated Water</v>
      </c>
      <c r="O10297">
        <v>2.5000000000000001E-2</v>
      </c>
      <c r="P10297">
        <v>20</v>
      </c>
      <c r="Q10297">
        <v>7.2</v>
      </c>
    </row>
    <row r="10298" spans="1:17" hidden="1" x14ac:dyDescent="0.3">
      <c r="A10298" t="s">
        <v>39828</v>
      </c>
      <c r="B10298" t="s">
        <v>39829</v>
      </c>
      <c r="C10298" s="1" t="str">
        <f t="shared" si="1423"/>
        <v>21:0687</v>
      </c>
      <c r="D10298" s="1" t="str">
        <f t="shared" si="1424"/>
        <v>21:0206</v>
      </c>
      <c r="E10298" t="s">
        <v>39830</v>
      </c>
      <c r="F10298" t="s">
        <v>39831</v>
      </c>
      <c r="H10298">
        <v>47.220968800000001</v>
      </c>
      <c r="I10298">
        <v>-67.331827700000005</v>
      </c>
      <c r="J10298" s="1" t="str">
        <f t="shared" si="1425"/>
        <v>Fluid (stream)</v>
      </c>
      <c r="K10298" s="1" t="str">
        <f t="shared" si="1426"/>
        <v>Untreated Water</v>
      </c>
      <c r="O10298">
        <v>2.5000000000000001E-2</v>
      </c>
      <c r="P10298">
        <v>20</v>
      </c>
      <c r="Q10298">
        <v>7.1</v>
      </c>
    </row>
    <row r="10299" spans="1:17" hidden="1" x14ac:dyDescent="0.3">
      <c r="A10299" t="s">
        <v>39832</v>
      </c>
      <c r="B10299" t="s">
        <v>39833</v>
      </c>
      <c r="C10299" s="1" t="str">
        <f t="shared" si="1423"/>
        <v>21:0687</v>
      </c>
      <c r="D10299" s="1" t="str">
        <f t="shared" si="1424"/>
        <v>21:0206</v>
      </c>
      <c r="E10299" t="s">
        <v>39834</v>
      </c>
      <c r="F10299" t="s">
        <v>39835</v>
      </c>
      <c r="H10299">
        <v>47.220082499999997</v>
      </c>
      <c r="I10299">
        <v>-67.335857599999997</v>
      </c>
      <c r="J10299" s="1" t="str">
        <f t="shared" si="1425"/>
        <v>Fluid (stream)</v>
      </c>
      <c r="K10299" s="1" t="str">
        <f t="shared" si="1426"/>
        <v>Untreated Water</v>
      </c>
    </row>
    <row r="10300" spans="1:17" hidden="1" x14ac:dyDescent="0.3">
      <c r="A10300" t="s">
        <v>39836</v>
      </c>
      <c r="B10300" t="s">
        <v>39837</v>
      </c>
      <c r="C10300" s="1" t="str">
        <f t="shared" si="1423"/>
        <v>21:0687</v>
      </c>
      <c r="D10300" s="1" t="str">
        <f t="shared" si="1424"/>
        <v>21:0206</v>
      </c>
      <c r="E10300" t="s">
        <v>39838</v>
      </c>
      <c r="F10300" t="s">
        <v>39839</v>
      </c>
      <c r="H10300">
        <v>47.241037599999999</v>
      </c>
      <c r="I10300">
        <v>-67.307387000000006</v>
      </c>
      <c r="J10300" s="1" t="str">
        <f t="shared" si="1425"/>
        <v>Fluid (stream)</v>
      </c>
      <c r="K10300" s="1" t="str">
        <f t="shared" si="1426"/>
        <v>Untreated Water</v>
      </c>
      <c r="O10300">
        <v>2.5000000000000001E-2</v>
      </c>
      <c r="P10300">
        <v>20</v>
      </c>
      <c r="Q10300">
        <v>7.4</v>
      </c>
    </row>
    <row r="10301" spans="1:17" hidden="1" x14ac:dyDescent="0.3">
      <c r="A10301" t="s">
        <v>39840</v>
      </c>
      <c r="B10301" t="s">
        <v>39841</v>
      </c>
      <c r="C10301" s="1" t="str">
        <f t="shared" si="1423"/>
        <v>21:0687</v>
      </c>
      <c r="D10301" s="1" t="str">
        <f t="shared" si="1424"/>
        <v>21:0206</v>
      </c>
      <c r="E10301" t="s">
        <v>39842</v>
      </c>
      <c r="F10301" t="s">
        <v>39843</v>
      </c>
      <c r="H10301">
        <v>47.241785</v>
      </c>
      <c r="I10301">
        <v>-67.304984700000006</v>
      </c>
      <c r="J10301" s="1" t="str">
        <f t="shared" si="1425"/>
        <v>Fluid (stream)</v>
      </c>
      <c r="K10301" s="1" t="str">
        <f t="shared" si="1426"/>
        <v>Untreated Water</v>
      </c>
      <c r="O10301">
        <v>2.5000000000000001E-2</v>
      </c>
      <c r="P10301">
        <v>20</v>
      </c>
      <c r="Q10301">
        <v>7.3</v>
      </c>
    </row>
    <row r="10302" spans="1:17" hidden="1" x14ac:dyDescent="0.3">
      <c r="A10302" t="s">
        <v>39844</v>
      </c>
      <c r="B10302" t="s">
        <v>39845</v>
      </c>
      <c r="C10302" s="1" t="str">
        <f t="shared" si="1423"/>
        <v>21:0687</v>
      </c>
      <c r="D10302" s="1" t="str">
        <f t="shared" si="1424"/>
        <v>21:0206</v>
      </c>
      <c r="E10302" t="s">
        <v>39846</v>
      </c>
      <c r="F10302" t="s">
        <v>39847</v>
      </c>
      <c r="H10302">
        <v>47.248420000000003</v>
      </c>
      <c r="I10302">
        <v>-67.302751000000001</v>
      </c>
      <c r="J10302" s="1" t="str">
        <f t="shared" si="1425"/>
        <v>Fluid (stream)</v>
      </c>
      <c r="K10302" s="1" t="str">
        <f t="shared" si="1426"/>
        <v>Untreated Water</v>
      </c>
      <c r="O10302">
        <v>2.5000000000000001E-2</v>
      </c>
      <c r="P10302">
        <v>20</v>
      </c>
      <c r="Q10302">
        <v>7.2</v>
      </c>
    </row>
    <row r="10303" spans="1:17" hidden="1" x14ac:dyDescent="0.3">
      <c r="A10303" t="s">
        <v>39848</v>
      </c>
      <c r="B10303" t="s">
        <v>39849</v>
      </c>
      <c r="C10303" s="1" t="str">
        <f t="shared" si="1423"/>
        <v>21:0687</v>
      </c>
      <c r="D10303" s="1" t="str">
        <f>HYPERLINK("http://geochem.nrcan.gc.ca/cdogs/content/svy/svy_e.htm", "")</f>
        <v/>
      </c>
      <c r="G10303" s="1" t="str">
        <f>HYPERLINK("http://geochem.nrcan.gc.ca/cdogs/content/cr_/cr_00086_e.htm", "86")</f>
        <v>86</v>
      </c>
      <c r="J10303" t="s">
        <v>11453</v>
      </c>
      <c r="K10303" t="s">
        <v>11454</v>
      </c>
      <c r="O10303">
        <v>0.51</v>
      </c>
      <c r="P10303">
        <v>70</v>
      </c>
      <c r="Q10303">
        <v>7.6</v>
      </c>
    </row>
    <row r="10304" spans="1:17" hidden="1" x14ac:dyDescent="0.3">
      <c r="A10304" t="s">
        <v>39850</v>
      </c>
      <c r="B10304" t="s">
        <v>39851</v>
      </c>
      <c r="C10304" s="1" t="str">
        <f t="shared" si="1423"/>
        <v>21:0687</v>
      </c>
      <c r="D10304" s="1" t="str">
        <f t="shared" ref="D10304:D10311" si="1427">HYPERLINK("http://geochem.nrcan.gc.ca/cdogs/content/svy/svy210206_e.htm", "21:0206")</f>
        <v>21:0206</v>
      </c>
      <c r="E10304" t="s">
        <v>39852</v>
      </c>
      <c r="F10304" t="s">
        <v>39853</v>
      </c>
      <c r="H10304">
        <v>47.245055800000003</v>
      </c>
      <c r="I10304">
        <v>-67.308924000000005</v>
      </c>
      <c r="J10304" s="1" t="str">
        <f t="shared" ref="J10304:J10311" si="1428">HYPERLINK("http://geochem.nrcan.gc.ca/cdogs/content/kwd/kwd020018_e.htm", "Fluid (stream)")</f>
        <v>Fluid (stream)</v>
      </c>
      <c r="K10304" s="1" t="str">
        <f t="shared" ref="K10304:K10311" si="1429">HYPERLINK("http://geochem.nrcan.gc.ca/cdogs/content/kwd/kwd080007_e.htm", "Untreated Water")</f>
        <v>Untreated Water</v>
      </c>
      <c r="O10304">
        <v>2.5000000000000001E-2</v>
      </c>
      <c r="P10304">
        <v>20</v>
      </c>
      <c r="Q10304">
        <v>7.2</v>
      </c>
    </row>
    <row r="10305" spans="1:17" hidden="1" x14ac:dyDescent="0.3">
      <c r="A10305" t="s">
        <v>39854</v>
      </c>
      <c r="B10305" t="s">
        <v>39855</v>
      </c>
      <c r="C10305" s="1" t="str">
        <f t="shared" si="1423"/>
        <v>21:0687</v>
      </c>
      <c r="D10305" s="1" t="str">
        <f t="shared" si="1427"/>
        <v>21:0206</v>
      </c>
      <c r="E10305" t="s">
        <v>39856</v>
      </c>
      <c r="F10305" t="s">
        <v>39857</v>
      </c>
      <c r="H10305">
        <v>47.087839099999997</v>
      </c>
      <c r="I10305">
        <v>-67.358625099999998</v>
      </c>
      <c r="J10305" s="1" t="str">
        <f t="shared" si="1428"/>
        <v>Fluid (stream)</v>
      </c>
      <c r="K10305" s="1" t="str">
        <f t="shared" si="1429"/>
        <v>Untreated Water</v>
      </c>
      <c r="O10305">
        <v>2.5000000000000001E-2</v>
      </c>
      <c r="P10305">
        <v>20</v>
      </c>
      <c r="Q10305">
        <v>7</v>
      </c>
    </row>
    <row r="10306" spans="1:17" hidden="1" x14ac:dyDescent="0.3">
      <c r="A10306" t="s">
        <v>39858</v>
      </c>
      <c r="B10306" t="s">
        <v>39859</v>
      </c>
      <c r="C10306" s="1" t="str">
        <f t="shared" si="1423"/>
        <v>21:0687</v>
      </c>
      <c r="D10306" s="1" t="str">
        <f t="shared" si="1427"/>
        <v>21:0206</v>
      </c>
      <c r="E10306" t="s">
        <v>39860</v>
      </c>
      <c r="F10306" t="s">
        <v>39861</v>
      </c>
      <c r="H10306">
        <v>47.085286799999999</v>
      </c>
      <c r="I10306">
        <v>-67.345726200000001</v>
      </c>
      <c r="J10306" s="1" t="str">
        <f t="shared" si="1428"/>
        <v>Fluid (stream)</v>
      </c>
      <c r="K10306" s="1" t="str">
        <f t="shared" si="1429"/>
        <v>Untreated Water</v>
      </c>
      <c r="O10306">
        <v>2.5000000000000001E-2</v>
      </c>
      <c r="P10306">
        <v>20</v>
      </c>
      <c r="Q10306">
        <v>7</v>
      </c>
    </row>
    <row r="10307" spans="1:17" hidden="1" x14ac:dyDescent="0.3">
      <c r="A10307" t="s">
        <v>39862</v>
      </c>
      <c r="B10307" t="s">
        <v>39863</v>
      </c>
      <c r="C10307" s="1" t="str">
        <f t="shared" si="1423"/>
        <v>21:0687</v>
      </c>
      <c r="D10307" s="1" t="str">
        <f t="shared" si="1427"/>
        <v>21:0206</v>
      </c>
      <c r="E10307" t="s">
        <v>39864</v>
      </c>
      <c r="F10307" t="s">
        <v>39865</v>
      </c>
      <c r="H10307">
        <v>47.067025899999997</v>
      </c>
      <c r="I10307">
        <v>-67.355589699999996</v>
      </c>
      <c r="J10307" s="1" t="str">
        <f t="shared" si="1428"/>
        <v>Fluid (stream)</v>
      </c>
      <c r="K10307" s="1" t="str">
        <f t="shared" si="1429"/>
        <v>Untreated Water</v>
      </c>
      <c r="O10307">
        <v>2.5000000000000001E-2</v>
      </c>
      <c r="P10307">
        <v>20</v>
      </c>
      <c r="Q10307">
        <v>7</v>
      </c>
    </row>
    <row r="10308" spans="1:17" hidden="1" x14ac:dyDescent="0.3">
      <c r="A10308" t="s">
        <v>39866</v>
      </c>
      <c r="B10308" t="s">
        <v>39867</v>
      </c>
      <c r="C10308" s="1" t="str">
        <f t="shared" si="1423"/>
        <v>21:0687</v>
      </c>
      <c r="D10308" s="1" t="str">
        <f t="shared" si="1427"/>
        <v>21:0206</v>
      </c>
      <c r="E10308" t="s">
        <v>39868</v>
      </c>
      <c r="F10308" t="s">
        <v>39869</v>
      </c>
      <c r="H10308">
        <v>47.090200799999998</v>
      </c>
      <c r="I10308">
        <v>-67.334585099999998</v>
      </c>
      <c r="J10308" s="1" t="str">
        <f t="shared" si="1428"/>
        <v>Fluid (stream)</v>
      </c>
      <c r="K10308" s="1" t="str">
        <f t="shared" si="1429"/>
        <v>Untreated Water</v>
      </c>
      <c r="O10308">
        <v>2.5000000000000001E-2</v>
      </c>
      <c r="P10308">
        <v>20</v>
      </c>
      <c r="Q10308">
        <v>7.1</v>
      </c>
    </row>
    <row r="10309" spans="1:17" hidden="1" x14ac:dyDescent="0.3">
      <c r="A10309" t="s">
        <v>39870</v>
      </c>
      <c r="B10309" t="s">
        <v>39871</v>
      </c>
      <c r="C10309" s="1" t="str">
        <f t="shared" si="1423"/>
        <v>21:0687</v>
      </c>
      <c r="D10309" s="1" t="str">
        <f t="shared" si="1427"/>
        <v>21:0206</v>
      </c>
      <c r="E10309" t="s">
        <v>39872</v>
      </c>
      <c r="F10309" t="s">
        <v>39873</v>
      </c>
      <c r="H10309">
        <v>47.083215899999999</v>
      </c>
      <c r="I10309">
        <v>-67.325831100000002</v>
      </c>
      <c r="J10309" s="1" t="str">
        <f t="shared" si="1428"/>
        <v>Fluid (stream)</v>
      </c>
      <c r="K10309" s="1" t="str">
        <f t="shared" si="1429"/>
        <v>Untreated Water</v>
      </c>
      <c r="O10309">
        <v>0.39</v>
      </c>
      <c r="P10309">
        <v>30</v>
      </c>
      <c r="Q10309">
        <v>7.8</v>
      </c>
    </row>
    <row r="10310" spans="1:17" hidden="1" x14ac:dyDescent="0.3">
      <c r="A10310" t="s">
        <v>39874</v>
      </c>
      <c r="B10310" t="s">
        <v>39875</v>
      </c>
      <c r="C10310" s="1" t="str">
        <f t="shared" si="1423"/>
        <v>21:0687</v>
      </c>
      <c r="D10310" s="1" t="str">
        <f t="shared" si="1427"/>
        <v>21:0206</v>
      </c>
      <c r="E10310" t="s">
        <v>39876</v>
      </c>
      <c r="F10310" t="s">
        <v>39877</v>
      </c>
      <c r="H10310">
        <v>47.088205600000002</v>
      </c>
      <c r="I10310">
        <v>-67.318138300000001</v>
      </c>
      <c r="J10310" s="1" t="str">
        <f t="shared" si="1428"/>
        <v>Fluid (stream)</v>
      </c>
      <c r="K10310" s="1" t="str">
        <f t="shared" si="1429"/>
        <v>Untreated Water</v>
      </c>
      <c r="O10310">
        <v>2.5000000000000001E-2</v>
      </c>
      <c r="P10310">
        <v>30</v>
      </c>
      <c r="Q10310">
        <v>7.1</v>
      </c>
    </row>
    <row r="10311" spans="1:17" hidden="1" x14ac:dyDescent="0.3">
      <c r="A10311" t="s">
        <v>39878</v>
      </c>
      <c r="B10311" t="s">
        <v>39879</v>
      </c>
      <c r="C10311" s="1" t="str">
        <f t="shared" si="1423"/>
        <v>21:0687</v>
      </c>
      <c r="D10311" s="1" t="str">
        <f t="shared" si="1427"/>
        <v>21:0206</v>
      </c>
      <c r="E10311" t="s">
        <v>39876</v>
      </c>
      <c r="F10311" t="s">
        <v>39880</v>
      </c>
      <c r="H10311">
        <v>47.088205600000002</v>
      </c>
      <c r="I10311">
        <v>-67.318138300000001</v>
      </c>
      <c r="J10311" s="1" t="str">
        <f t="shared" si="1428"/>
        <v>Fluid (stream)</v>
      </c>
      <c r="K10311" s="1" t="str">
        <f t="shared" si="1429"/>
        <v>Untreated Water</v>
      </c>
      <c r="O10311">
        <v>2.5000000000000001E-2</v>
      </c>
      <c r="P10311">
        <v>30</v>
      </c>
      <c r="Q10311">
        <v>7.2</v>
      </c>
    </row>
    <row r="10312" spans="1:17" hidden="1" x14ac:dyDescent="0.3">
      <c r="A10312" t="s">
        <v>39881</v>
      </c>
      <c r="B10312" t="s">
        <v>39882</v>
      </c>
      <c r="C10312" s="1" t="str">
        <f t="shared" si="1423"/>
        <v>21:0687</v>
      </c>
      <c r="D10312" s="1" t="str">
        <f>HYPERLINK("http://geochem.nrcan.gc.ca/cdogs/content/svy/svy_e.htm", "")</f>
        <v/>
      </c>
      <c r="G10312" s="1" t="str">
        <f>HYPERLINK("http://geochem.nrcan.gc.ca/cdogs/content/cr_/cr_00085_e.htm", "85")</f>
        <v>85</v>
      </c>
      <c r="J10312" t="s">
        <v>11453</v>
      </c>
      <c r="K10312" t="s">
        <v>11454</v>
      </c>
      <c r="O10312">
        <v>0.28000000000000003</v>
      </c>
      <c r="P10312">
        <v>50</v>
      </c>
      <c r="Q10312">
        <v>8.3000000000000007</v>
      </c>
    </row>
    <row r="10313" spans="1:17" hidden="1" x14ac:dyDescent="0.3">
      <c r="A10313" t="s">
        <v>39883</v>
      </c>
      <c r="B10313" t="s">
        <v>39884</v>
      </c>
      <c r="C10313" s="1" t="str">
        <f t="shared" si="1423"/>
        <v>21:0687</v>
      </c>
      <c r="D10313" s="1" t="str">
        <f t="shared" ref="D10313:D10329" si="1430">HYPERLINK("http://geochem.nrcan.gc.ca/cdogs/content/svy/svy210206_e.htm", "21:0206")</f>
        <v>21:0206</v>
      </c>
      <c r="E10313" t="s">
        <v>39885</v>
      </c>
      <c r="F10313" t="s">
        <v>39886</v>
      </c>
      <c r="H10313">
        <v>47.0949849</v>
      </c>
      <c r="I10313">
        <v>-67.324487099999999</v>
      </c>
      <c r="J10313" s="1" t="str">
        <f t="shared" ref="J10313:J10329" si="1431">HYPERLINK("http://geochem.nrcan.gc.ca/cdogs/content/kwd/kwd020018_e.htm", "Fluid (stream)")</f>
        <v>Fluid (stream)</v>
      </c>
      <c r="K10313" s="1" t="str">
        <f t="shared" ref="K10313:K10329" si="1432">HYPERLINK("http://geochem.nrcan.gc.ca/cdogs/content/kwd/kwd080007_e.htm", "Untreated Water")</f>
        <v>Untreated Water</v>
      </c>
      <c r="O10313">
        <v>2.5000000000000001E-2</v>
      </c>
      <c r="P10313">
        <v>30</v>
      </c>
      <c r="Q10313">
        <v>7.2</v>
      </c>
    </row>
    <row r="10314" spans="1:17" hidden="1" x14ac:dyDescent="0.3">
      <c r="A10314" t="s">
        <v>39887</v>
      </c>
      <c r="B10314" t="s">
        <v>39888</v>
      </c>
      <c r="C10314" s="1" t="str">
        <f t="shared" si="1423"/>
        <v>21:0687</v>
      </c>
      <c r="D10314" s="1" t="str">
        <f t="shared" si="1430"/>
        <v>21:0206</v>
      </c>
      <c r="E10314" t="s">
        <v>39889</v>
      </c>
      <c r="F10314" t="s">
        <v>39890</v>
      </c>
      <c r="H10314">
        <v>47.096440899999997</v>
      </c>
      <c r="I10314">
        <v>-67.343535900000006</v>
      </c>
      <c r="J10314" s="1" t="str">
        <f t="shared" si="1431"/>
        <v>Fluid (stream)</v>
      </c>
      <c r="K10314" s="1" t="str">
        <f t="shared" si="1432"/>
        <v>Untreated Water</v>
      </c>
      <c r="O10314">
        <v>2.5000000000000001E-2</v>
      </c>
      <c r="P10314">
        <v>20</v>
      </c>
      <c r="Q10314">
        <v>7</v>
      </c>
    </row>
    <row r="10315" spans="1:17" hidden="1" x14ac:dyDescent="0.3">
      <c r="A10315" t="s">
        <v>39891</v>
      </c>
      <c r="B10315" t="s">
        <v>39892</v>
      </c>
      <c r="C10315" s="1" t="str">
        <f t="shared" si="1423"/>
        <v>21:0687</v>
      </c>
      <c r="D10315" s="1" t="str">
        <f t="shared" si="1430"/>
        <v>21:0206</v>
      </c>
      <c r="E10315" t="s">
        <v>39893</v>
      </c>
      <c r="F10315" t="s">
        <v>39894</v>
      </c>
      <c r="H10315">
        <v>47.09834</v>
      </c>
      <c r="I10315">
        <v>-67.343556000000007</v>
      </c>
      <c r="J10315" s="1" t="str">
        <f t="shared" si="1431"/>
        <v>Fluid (stream)</v>
      </c>
      <c r="K10315" s="1" t="str">
        <f t="shared" si="1432"/>
        <v>Untreated Water</v>
      </c>
      <c r="O10315">
        <v>2.5000000000000001E-2</v>
      </c>
      <c r="P10315">
        <v>30</v>
      </c>
      <c r="Q10315">
        <v>7.1</v>
      </c>
    </row>
    <row r="10316" spans="1:17" hidden="1" x14ac:dyDescent="0.3">
      <c r="A10316" t="s">
        <v>39895</v>
      </c>
      <c r="B10316" t="s">
        <v>39896</v>
      </c>
      <c r="C10316" s="1" t="str">
        <f t="shared" si="1423"/>
        <v>21:0687</v>
      </c>
      <c r="D10316" s="1" t="str">
        <f t="shared" si="1430"/>
        <v>21:0206</v>
      </c>
      <c r="E10316" t="s">
        <v>39897</v>
      </c>
      <c r="F10316" t="s">
        <v>39898</v>
      </c>
      <c r="H10316">
        <v>47.104976600000001</v>
      </c>
      <c r="I10316">
        <v>-67.311811000000006</v>
      </c>
      <c r="J10316" s="1" t="str">
        <f t="shared" si="1431"/>
        <v>Fluid (stream)</v>
      </c>
      <c r="K10316" s="1" t="str">
        <f t="shared" si="1432"/>
        <v>Untreated Water</v>
      </c>
      <c r="O10316">
        <v>2.5000000000000001E-2</v>
      </c>
      <c r="P10316">
        <v>20</v>
      </c>
      <c r="Q10316">
        <v>7.3</v>
      </c>
    </row>
    <row r="10317" spans="1:17" hidden="1" x14ac:dyDescent="0.3">
      <c r="A10317" t="s">
        <v>39899</v>
      </c>
      <c r="B10317" t="s">
        <v>39900</v>
      </c>
      <c r="C10317" s="1" t="str">
        <f t="shared" si="1423"/>
        <v>21:0687</v>
      </c>
      <c r="D10317" s="1" t="str">
        <f t="shared" si="1430"/>
        <v>21:0206</v>
      </c>
      <c r="E10317" t="s">
        <v>39901</v>
      </c>
      <c r="F10317" t="s">
        <v>39902</v>
      </c>
      <c r="H10317">
        <v>47.114859799999998</v>
      </c>
      <c r="I10317">
        <v>-67.302837699999998</v>
      </c>
      <c r="J10317" s="1" t="str">
        <f t="shared" si="1431"/>
        <v>Fluid (stream)</v>
      </c>
      <c r="K10317" s="1" t="str">
        <f t="shared" si="1432"/>
        <v>Untreated Water</v>
      </c>
      <c r="O10317">
        <v>0.05</v>
      </c>
      <c r="P10317">
        <v>30</v>
      </c>
      <c r="Q10317">
        <v>7.5</v>
      </c>
    </row>
    <row r="10318" spans="1:17" hidden="1" x14ac:dyDescent="0.3">
      <c r="A10318" t="s">
        <v>39903</v>
      </c>
      <c r="B10318" t="s">
        <v>39904</v>
      </c>
      <c r="C10318" s="1" t="str">
        <f t="shared" si="1423"/>
        <v>21:0687</v>
      </c>
      <c r="D10318" s="1" t="str">
        <f t="shared" si="1430"/>
        <v>21:0206</v>
      </c>
      <c r="E10318" t="s">
        <v>39905</v>
      </c>
      <c r="F10318" t="s">
        <v>39906</v>
      </c>
      <c r="H10318">
        <v>47.107750000000003</v>
      </c>
      <c r="I10318">
        <v>-67.332811899999996</v>
      </c>
      <c r="J10318" s="1" t="str">
        <f t="shared" si="1431"/>
        <v>Fluid (stream)</v>
      </c>
      <c r="K10318" s="1" t="str">
        <f t="shared" si="1432"/>
        <v>Untreated Water</v>
      </c>
      <c r="O10318">
        <v>2.5000000000000001E-2</v>
      </c>
      <c r="P10318">
        <v>20</v>
      </c>
      <c r="Q10318">
        <v>7.4</v>
      </c>
    </row>
    <row r="10319" spans="1:17" hidden="1" x14ac:dyDescent="0.3">
      <c r="A10319" t="s">
        <v>39907</v>
      </c>
      <c r="B10319" t="s">
        <v>39908</v>
      </c>
      <c r="C10319" s="1" t="str">
        <f t="shared" si="1423"/>
        <v>21:0687</v>
      </c>
      <c r="D10319" s="1" t="str">
        <f t="shared" si="1430"/>
        <v>21:0206</v>
      </c>
      <c r="E10319" t="s">
        <v>39909</v>
      </c>
      <c r="F10319" t="s">
        <v>39910</v>
      </c>
      <c r="H10319">
        <v>47.111783799999998</v>
      </c>
      <c r="I10319">
        <v>-67.326793899999998</v>
      </c>
      <c r="J10319" s="1" t="str">
        <f t="shared" si="1431"/>
        <v>Fluid (stream)</v>
      </c>
      <c r="K10319" s="1" t="str">
        <f t="shared" si="1432"/>
        <v>Untreated Water</v>
      </c>
      <c r="O10319">
        <v>2.5000000000000001E-2</v>
      </c>
      <c r="P10319">
        <v>20</v>
      </c>
      <c r="Q10319">
        <v>7.5</v>
      </c>
    </row>
    <row r="10320" spans="1:17" hidden="1" x14ac:dyDescent="0.3">
      <c r="A10320" t="s">
        <v>39911</v>
      </c>
      <c r="B10320" t="s">
        <v>39912</v>
      </c>
      <c r="C10320" s="1" t="str">
        <f t="shared" si="1423"/>
        <v>21:0687</v>
      </c>
      <c r="D10320" s="1" t="str">
        <f t="shared" si="1430"/>
        <v>21:0206</v>
      </c>
      <c r="E10320" t="s">
        <v>39913</v>
      </c>
      <c r="F10320" t="s">
        <v>39914</v>
      </c>
      <c r="H10320">
        <v>47.112793099999998</v>
      </c>
      <c r="I10320">
        <v>-67.327513600000003</v>
      </c>
      <c r="J10320" s="1" t="str">
        <f t="shared" si="1431"/>
        <v>Fluid (stream)</v>
      </c>
      <c r="K10320" s="1" t="str">
        <f t="shared" si="1432"/>
        <v>Untreated Water</v>
      </c>
      <c r="O10320">
        <v>2.5000000000000001E-2</v>
      </c>
      <c r="P10320">
        <v>30</v>
      </c>
      <c r="Q10320">
        <v>7.4</v>
      </c>
    </row>
    <row r="10321" spans="1:17" hidden="1" x14ac:dyDescent="0.3">
      <c r="A10321" t="s">
        <v>39915</v>
      </c>
      <c r="B10321" t="s">
        <v>39916</v>
      </c>
      <c r="C10321" s="1" t="str">
        <f t="shared" si="1423"/>
        <v>21:0687</v>
      </c>
      <c r="D10321" s="1" t="str">
        <f t="shared" si="1430"/>
        <v>21:0206</v>
      </c>
      <c r="E10321" t="s">
        <v>39917</v>
      </c>
      <c r="F10321" t="s">
        <v>39918</v>
      </c>
      <c r="H10321">
        <v>47.112906299999999</v>
      </c>
      <c r="I10321">
        <v>-67.3309505</v>
      </c>
      <c r="J10321" s="1" t="str">
        <f t="shared" si="1431"/>
        <v>Fluid (stream)</v>
      </c>
      <c r="K10321" s="1" t="str">
        <f t="shared" si="1432"/>
        <v>Untreated Water</v>
      </c>
      <c r="O10321">
        <v>2.5000000000000001E-2</v>
      </c>
      <c r="P10321">
        <v>30</v>
      </c>
      <c r="Q10321">
        <v>7.3</v>
      </c>
    </row>
    <row r="10322" spans="1:17" hidden="1" x14ac:dyDescent="0.3">
      <c r="A10322" t="s">
        <v>39919</v>
      </c>
      <c r="B10322" t="s">
        <v>39920</v>
      </c>
      <c r="C10322" s="1" t="str">
        <f t="shared" si="1423"/>
        <v>21:0687</v>
      </c>
      <c r="D10322" s="1" t="str">
        <f t="shared" si="1430"/>
        <v>21:0206</v>
      </c>
      <c r="E10322" t="s">
        <v>39921</v>
      </c>
      <c r="F10322" t="s">
        <v>39922</v>
      </c>
      <c r="H10322">
        <v>47.128939199999998</v>
      </c>
      <c r="I10322">
        <v>-67.322722099999993</v>
      </c>
      <c r="J10322" s="1" t="str">
        <f t="shared" si="1431"/>
        <v>Fluid (stream)</v>
      </c>
      <c r="K10322" s="1" t="str">
        <f t="shared" si="1432"/>
        <v>Untreated Water</v>
      </c>
      <c r="O10322">
        <v>2.5000000000000001E-2</v>
      </c>
      <c r="P10322">
        <v>20</v>
      </c>
      <c r="Q10322">
        <v>7.4</v>
      </c>
    </row>
    <row r="10323" spans="1:17" hidden="1" x14ac:dyDescent="0.3">
      <c r="A10323" t="s">
        <v>39923</v>
      </c>
      <c r="B10323" t="s">
        <v>39924</v>
      </c>
      <c r="C10323" s="1" t="str">
        <f t="shared" si="1423"/>
        <v>21:0687</v>
      </c>
      <c r="D10323" s="1" t="str">
        <f t="shared" si="1430"/>
        <v>21:0206</v>
      </c>
      <c r="E10323" t="s">
        <v>39925</v>
      </c>
      <c r="F10323" t="s">
        <v>39926</v>
      </c>
      <c r="H10323">
        <v>47.128497799999998</v>
      </c>
      <c r="I10323">
        <v>-67.343714199999994</v>
      </c>
      <c r="J10323" s="1" t="str">
        <f t="shared" si="1431"/>
        <v>Fluid (stream)</v>
      </c>
      <c r="K10323" s="1" t="str">
        <f t="shared" si="1432"/>
        <v>Untreated Water</v>
      </c>
      <c r="O10323">
        <v>2.5000000000000001E-2</v>
      </c>
      <c r="P10323">
        <v>20</v>
      </c>
      <c r="Q10323">
        <v>7.2</v>
      </c>
    </row>
    <row r="10324" spans="1:17" hidden="1" x14ac:dyDescent="0.3">
      <c r="A10324" t="s">
        <v>39927</v>
      </c>
      <c r="B10324" t="s">
        <v>39928</v>
      </c>
      <c r="C10324" s="1" t="str">
        <f t="shared" si="1423"/>
        <v>21:0687</v>
      </c>
      <c r="D10324" s="1" t="str">
        <f t="shared" si="1430"/>
        <v>21:0206</v>
      </c>
      <c r="E10324" t="s">
        <v>39929</v>
      </c>
      <c r="F10324" t="s">
        <v>39930</v>
      </c>
      <c r="H10324">
        <v>47.134280099999998</v>
      </c>
      <c r="I10324">
        <v>-67.346554499999996</v>
      </c>
      <c r="J10324" s="1" t="str">
        <f t="shared" si="1431"/>
        <v>Fluid (stream)</v>
      </c>
      <c r="K10324" s="1" t="str">
        <f t="shared" si="1432"/>
        <v>Untreated Water</v>
      </c>
      <c r="O10324">
        <v>2.5000000000000001E-2</v>
      </c>
      <c r="P10324">
        <v>40</v>
      </c>
      <c r="Q10324">
        <v>7.4</v>
      </c>
    </row>
    <row r="10325" spans="1:17" hidden="1" x14ac:dyDescent="0.3">
      <c r="A10325" t="s">
        <v>39931</v>
      </c>
      <c r="B10325" t="s">
        <v>39932</v>
      </c>
      <c r="C10325" s="1" t="str">
        <f t="shared" si="1423"/>
        <v>21:0687</v>
      </c>
      <c r="D10325" s="1" t="str">
        <f t="shared" si="1430"/>
        <v>21:0206</v>
      </c>
      <c r="E10325" t="s">
        <v>39933</v>
      </c>
      <c r="F10325" t="s">
        <v>39934</v>
      </c>
      <c r="H10325">
        <v>47.139345400000003</v>
      </c>
      <c r="I10325">
        <v>-67.350841900000006</v>
      </c>
      <c r="J10325" s="1" t="str">
        <f t="shared" si="1431"/>
        <v>Fluid (stream)</v>
      </c>
      <c r="K10325" s="1" t="str">
        <f t="shared" si="1432"/>
        <v>Untreated Water</v>
      </c>
      <c r="O10325">
        <v>2.5000000000000001E-2</v>
      </c>
      <c r="P10325">
        <v>30</v>
      </c>
      <c r="Q10325">
        <v>7.3</v>
      </c>
    </row>
    <row r="10326" spans="1:17" hidden="1" x14ac:dyDescent="0.3">
      <c r="A10326" t="s">
        <v>39935</v>
      </c>
      <c r="B10326" t="s">
        <v>39936</v>
      </c>
      <c r="C10326" s="1" t="str">
        <f t="shared" si="1423"/>
        <v>21:0687</v>
      </c>
      <c r="D10326" s="1" t="str">
        <f t="shared" si="1430"/>
        <v>21:0206</v>
      </c>
      <c r="E10326" t="s">
        <v>39937</v>
      </c>
      <c r="F10326" t="s">
        <v>39938</v>
      </c>
      <c r="H10326">
        <v>47.145585099999998</v>
      </c>
      <c r="I10326">
        <v>-67.358602300000001</v>
      </c>
      <c r="J10326" s="1" t="str">
        <f t="shared" si="1431"/>
        <v>Fluid (stream)</v>
      </c>
      <c r="K10326" s="1" t="str">
        <f t="shared" si="1432"/>
        <v>Untreated Water</v>
      </c>
      <c r="O10326">
        <v>2.5000000000000001E-2</v>
      </c>
      <c r="P10326">
        <v>20</v>
      </c>
      <c r="Q10326">
        <v>7.2</v>
      </c>
    </row>
    <row r="10327" spans="1:17" hidden="1" x14ac:dyDescent="0.3">
      <c r="A10327" t="s">
        <v>39939</v>
      </c>
      <c r="B10327" t="s">
        <v>39940</v>
      </c>
      <c r="C10327" s="1" t="str">
        <f t="shared" si="1423"/>
        <v>21:0687</v>
      </c>
      <c r="D10327" s="1" t="str">
        <f t="shared" si="1430"/>
        <v>21:0206</v>
      </c>
      <c r="E10327" t="s">
        <v>39941</v>
      </c>
      <c r="F10327" t="s">
        <v>39942</v>
      </c>
      <c r="H10327">
        <v>47.143797900000003</v>
      </c>
      <c r="I10327">
        <v>-67.360108199999999</v>
      </c>
      <c r="J10327" s="1" t="str">
        <f t="shared" si="1431"/>
        <v>Fluid (stream)</v>
      </c>
      <c r="K10327" s="1" t="str">
        <f t="shared" si="1432"/>
        <v>Untreated Water</v>
      </c>
      <c r="O10327">
        <v>2.5000000000000001E-2</v>
      </c>
      <c r="P10327">
        <v>30</v>
      </c>
      <c r="Q10327">
        <v>7.3</v>
      </c>
    </row>
    <row r="10328" spans="1:17" hidden="1" x14ac:dyDescent="0.3">
      <c r="A10328" t="s">
        <v>39943</v>
      </c>
      <c r="B10328" t="s">
        <v>39944</v>
      </c>
      <c r="C10328" s="1" t="str">
        <f t="shared" si="1423"/>
        <v>21:0687</v>
      </c>
      <c r="D10328" s="1" t="str">
        <f t="shared" si="1430"/>
        <v>21:0206</v>
      </c>
      <c r="E10328" t="s">
        <v>39945</v>
      </c>
      <c r="F10328" t="s">
        <v>39946</v>
      </c>
      <c r="H10328">
        <v>47.145695699999997</v>
      </c>
      <c r="I10328">
        <v>-67.360669700000003</v>
      </c>
      <c r="J10328" s="1" t="str">
        <f t="shared" si="1431"/>
        <v>Fluid (stream)</v>
      </c>
      <c r="K10328" s="1" t="str">
        <f t="shared" si="1432"/>
        <v>Untreated Water</v>
      </c>
      <c r="O10328">
        <v>2.5000000000000001E-2</v>
      </c>
      <c r="P10328">
        <v>20</v>
      </c>
      <c r="Q10328">
        <v>7.2</v>
      </c>
    </row>
    <row r="10329" spans="1:17" hidden="1" x14ac:dyDescent="0.3">
      <c r="A10329" t="s">
        <v>39947</v>
      </c>
      <c r="B10329" t="s">
        <v>39948</v>
      </c>
      <c r="C10329" s="1" t="str">
        <f t="shared" si="1423"/>
        <v>21:0687</v>
      </c>
      <c r="D10329" s="1" t="str">
        <f t="shared" si="1430"/>
        <v>21:0206</v>
      </c>
      <c r="E10329" t="s">
        <v>39949</v>
      </c>
      <c r="F10329" t="s">
        <v>39950</v>
      </c>
      <c r="H10329">
        <v>47.153835100000002</v>
      </c>
      <c r="I10329">
        <v>-67.374231199999997</v>
      </c>
      <c r="J10329" s="1" t="str">
        <f t="shared" si="1431"/>
        <v>Fluid (stream)</v>
      </c>
      <c r="K10329" s="1" t="str">
        <f t="shared" si="1432"/>
        <v>Untreated Water</v>
      </c>
      <c r="O10329">
        <v>2.5000000000000001E-2</v>
      </c>
      <c r="P10329">
        <v>30</v>
      </c>
      <c r="Q10329">
        <v>7.2</v>
      </c>
    </row>
    <row r="10330" spans="1:17" hidden="1" x14ac:dyDescent="0.3">
      <c r="A10330" t="s">
        <v>39951</v>
      </c>
      <c r="B10330" t="s">
        <v>39952</v>
      </c>
      <c r="C10330" s="1" t="str">
        <f t="shared" si="1423"/>
        <v>21:0687</v>
      </c>
      <c r="D10330" s="1" t="str">
        <f>HYPERLINK("http://geochem.nrcan.gc.ca/cdogs/content/svy/svy_e.htm", "")</f>
        <v/>
      </c>
      <c r="G10330" s="1" t="str">
        <f>HYPERLINK("http://geochem.nrcan.gc.ca/cdogs/content/cr_/cr_00084_e.htm", "84")</f>
        <v>84</v>
      </c>
      <c r="J10330" t="s">
        <v>11453</v>
      </c>
      <c r="K10330" t="s">
        <v>11454</v>
      </c>
      <c r="O10330">
        <v>0.27</v>
      </c>
      <c r="P10330">
        <v>40</v>
      </c>
      <c r="Q10330">
        <v>7.7</v>
      </c>
    </row>
    <row r="10331" spans="1:17" hidden="1" x14ac:dyDescent="0.3">
      <c r="A10331" t="s">
        <v>39953</v>
      </c>
      <c r="B10331" t="s">
        <v>39954</v>
      </c>
      <c r="C10331" s="1" t="str">
        <f t="shared" si="1423"/>
        <v>21:0687</v>
      </c>
      <c r="D10331" s="1" t="str">
        <f t="shared" ref="D10331:D10356" si="1433">HYPERLINK("http://geochem.nrcan.gc.ca/cdogs/content/svy/svy210206_e.htm", "21:0206")</f>
        <v>21:0206</v>
      </c>
      <c r="E10331" t="s">
        <v>39955</v>
      </c>
      <c r="F10331" t="s">
        <v>39956</v>
      </c>
      <c r="H10331">
        <v>47.152835000000003</v>
      </c>
      <c r="I10331">
        <v>-67.377955299999996</v>
      </c>
      <c r="J10331" s="1" t="str">
        <f t="shared" ref="J10331:J10356" si="1434">HYPERLINK("http://geochem.nrcan.gc.ca/cdogs/content/kwd/kwd020018_e.htm", "Fluid (stream)")</f>
        <v>Fluid (stream)</v>
      </c>
      <c r="K10331" s="1" t="str">
        <f t="shared" ref="K10331:K10356" si="1435">HYPERLINK("http://geochem.nrcan.gc.ca/cdogs/content/kwd/kwd080007_e.htm", "Untreated Water")</f>
        <v>Untreated Water</v>
      </c>
      <c r="O10331">
        <v>2.5000000000000001E-2</v>
      </c>
      <c r="P10331">
        <v>30</v>
      </c>
      <c r="Q10331">
        <v>7.2</v>
      </c>
    </row>
    <row r="10332" spans="1:17" hidden="1" x14ac:dyDescent="0.3">
      <c r="A10332" t="s">
        <v>39957</v>
      </c>
      <c r="B10332" t="s">
        <v>39958</v>
      </c>
      <c r="C10332" s="1" t="str">
        <f t="shared" si="1423"/>
        <v>21:0687</v>
      </c>
      <c r="D10332" s="1" t="str">
        <f t="shared" si="1433"/>
        <v>21:0206</v>
      </c>
      <c r="E10332" t="s">
        <v>39959</v>
      </c>
      <c r="F10332" t="s">
        <v>39960</v>
      </c>
      <c r="H10332">
        <v>47.157365800000001</v>
      </c>
      <c r="I10332">
        <v>-67.357421500000001</v>
      </c>
      <c r="J10332" s="1" t="str">
        <f t="shared" si="1434"/>
        <v>Fluid (stream)</v>
      </c>
      <c r="K10332" s="1" t="str">
        <f t="shared" si="1435"/>
        <v>Untreated Water</v>
      </c>
      <c r="O10332">
        <v>2.5000000000000001E-2</v>
      </c>
      <c r="P10332">
        <v>20</v>
      </c>
      <c r="Q10332">
        <v>7.3</v>
      </c>
    </row>
    <row r="10333" spans="1:17" hidden="1" x14ac:dyDescent="0.3">
      <c r="A10333" t="s">
        <v>39961</v>
      </c>
      <c r="B10333" t="s">
        <v>39962</v>
      </c>
      <c r="C10333" s="1" t="str">
        <f t="shared" si="1423"/>
        <v>21:0687</v>
      </c>
      <c r="D10333" s="1" t="str">
        <f t="shared" si="1433"/>
        <v>21:0206</v>
      </c>
      <c r="E10333" t="s">
        <v>39959</v>
      </c>
      <c r="F10333" t="s">
        <v>39963</v>
      </c>
      <c r="H10333">
        <v>47.157365800000001</v>
      </c>
      <c r="I10333">
        <v>-67.357421500000001</v>
      </c>
      <c r="J10333" s="1" t="str">
        <f t="shared" si="1434"/>
        <v>Fluid (stream)</v>
      </c>
      <c r="K10333" s="1" t="str">
        <f t="shared" si="1435"/>
        <v>Untreated Water</v>
      </c>
      <c r="O10333">
        <v>2.5000000000000001E-2</v>
      </c>
      <c r="P10333">
        <v>20</v>
      </c>
      <c r="Q10333">
        <v>7.1</v>
      </c>
    </row>
    <row r="10334" spans="1:17" hidden="1" x14ac:dyDescent="0.3">
      <c r="A10334" t="s">
        <v>39964</v>
      </c>
      <c r="B10334" t="s">
        <v>39965</v>
      </c>
      <c r="C10334" s="1" t="str">
        <f t="shared" si="1423"/>
        <v>21:0687</v>
      </c>
      <c r="D10334" s="1" t="str">
        <f t="shared" si="1433"/>
        <v>21:0206</v>
      </c>
      <c r="E10334" t="s">
        <v>39966</v>
      </c>
      <c r="F10334" t="s">
        <v>39967</v>
      </c>
      <c r="H10334">
        <v>47.158074599999999</v>
      </c>
      <c r="I10334">
        <v>-67.355394399999994</v>
      </c>
      <c r="J10334" s="1" t="str">
        <f t="shared" si="1434"/>
        <v>Fluid (stream)</v>
      </c>
      <c r="K10334" s="1" t="str">
        <f t="shared" si="1435"/>
        <v>Untreated Water</v>
      </c>
      <c r="O10334">
        <v>2.5000000000000001E-2</v>
      </c>
      <c r="P10334">
        <v>20</v>
      </c>
      <c r="Q10334">
        <v>7.2</v>
      </c>
    </row>
    <row r="10335" spans="1:17" hidden="1" x14ac:dyDescent="0.3">
      <c r="A10335" t="s">
        <v>39968</v>
      </c>
      <c r="B10335" t="s">
        <v>39969</v>
      </c>
      <c r="C10335" s="1" t="str">
        <f t="shared" si="1423"/>
        <v>21:0687</v>
      </c>
      <c r="D10335" s="1" t="str">
        <f t="shared" si="1433"/>
        <v>21:0206</v>
      </c>
      <c r="E10335" t="s">
        <v>39970</v>
      </c>
      <c r="F10335" t="s">
        <v>39971</v>
      </c>
      <c r="H10335">
        <v>47.1678432</v>
      </c>
      <c r="I10335">
        <v>-67.380995100000007</v>
      </c>
      <c r="J10335" s="1" t="str">
        <f t="shared" si="1434"/>
        <v>Fluid (stream)</v>
      </c>
      <c r="K10335" s="1" t="str">
        <f t="shared" si="1435"/>
        <v>Untreated Water</v>
      </c>
      <c r="O10335">
        <v>2.5000000000000001E-2</v>
      </c>
      <c r="P10335">
        <v>20</v>
      </c>
      <c r="Q10335">
        <v>7</v>
      </c>
    </row>
    <row r="10336" spans="1:17" hidden="1" x14ac:dyDescent="0.3">
      <c r="A10336" t="s">
        <v>39972</v>
      </c>
      <c r="B10336" t="s">
        <v>39973</v>
      </c>
      <c r="C10336" s="1" t="str">
        <f t="shared" si="1423"/>
        <v>21:0687</v>
      </c>
      <c r="D10336" s="1" t="str">
        <f t="shared" si="1433"/>
        <v>21:0206</v>
      </c>
      <c r="E10336" t="s">
        <v>39974</v>
      </c>
      <c r="F10336" t="s">
        <v>39975</v>
      </c>
      <c r="H10336">
        <v>47.1654105</v>
      </c>
      <c r="I10336">
        <v>-67.3877983</v>
      </c>
      <c r="J10336" s="1" t="str">
        <f t="shared" si="1434"/>
        <v>Fluid (stream)</v>
      </c>
      <c r="K10336" s="1" t="str">
        <f t="shared" si="1435"/>
        <v>Untreated Water</v>
      </c>
      <c r="O10336">
        <v>2.5000000000000001E-2</v>
      </c>
      <c r="P10336">
        <v>20</v>
      </c>
      <c r="Q10336">
        <v>6.9</v>
      </c>
    </row>
    <row r="10337" spans="1:17" hidden="1" x14ac:dyDescent="0.3">
      <c r="A10337" t="s">
        <v>39976</v>
      </c>
      <c r="B10337" t="s">
        <v>39977</v>
      </c>
      <c r="C10337" s="1" t="str">
        <f t="shared" si="1423"/>
        <v>21:0687</v>
      </c>
      <c r="D10337" s="1" t="str">
        <f t="shared" si="1433"/>
        <v>21:0206</v>
      </c>
      <c r="E10337" t="s">
        <v>39978</v>
      </c>
      <c r="F10337" t="s">
        <v>39979</v>
      </c>
      <c r="H10337">
        <v>47.164965000000002</v>
      </c>
      <c r="I10337">
        <v>-67.391308300000006</v>
      </c>
      <c r="J10337" s="1" t="str">
        <f t="shared" si="1434"/>
        <v>Fluid (stream)</v>
      </c>
      <c r="K10337" s="1" t="str">
        <f t="shared" si="1435"/>
        <v>Untreated Water</v>
      </c>
      <c r="O10337">
        <v>2.5000000000000001E-2</v>
      </c>
      <c r="P10337">
        <v>20</v>
      </c>
      <c r="Q10337">
        <v>7.1</v>
      </c>
    </row>
    <row r="10338" spans="1:17" hidden="1" x14ac:dyDescent="0.3">
      <c r="A10338" t="s">
        <v>39980</v>
      </c>
      <c r="B10338" t="s">
        <v>39981</v>
      </c>
      <c r="C10338" s="1" t="str">
        <f t="shared" si="1423"/>
        <v>21:0687</v>
      </c>
      <c r="D10338" s="1" t="str">
        <f t="shared" si="1433"/>
        <v>21:0206</v>
      </c>
      <c r="E10338" t="s">
        <v>39982</v>
      </c>
      <c r="F10338" t="s">
        <v>39983</v>
      </c>
      <c r="H10338">
        <v>47.162532800000001</v>
      </c>
      <c r="I10338">
        <v>-67.387938199999994</v>
      </c>
      <c r="J10338" s="1" t="str">
        <f t="shared" si="1434"/>
        <v>Fluid (stream)</v>
      </c>
      <c r="K10338" s="1" t="str">
        <f t="shared" si="1435"/>
        <v>Untreated Water</v>
      </c>
      <c r="O10338">
        <v>2.5000000000000001E-2</v>
      </c>
      <c r="P10338">
        <v>20</v>
      </c>
      <c r="Q10338">
        <v>7.1</v>
      </c>
    </row>
    <row r="10339" spans="1:17" hidden="1" x14ac:dyDescent="0.3">
      <c r="A10339" t="s">
        <v>39984</v>
      </c>
      <c r="B10339" t="s">
        <v>39985</v>
      </c>
      <c r="C10339" s="1" t="str">
        <f t="shared" si="1423"/>
        <v>21:0687</v>
      </c>
      <c r="D10339" s="1" t="str">
        <f t="shared" si="1433"/>
        <v>21:0206</v>
      </c>
      <c r="E10339" t="s">
        <v>39986</v>
      </c>
      <c r="F10339" t="s">
        <v>39987</v>
      </c>
      <c r="H10339">
        <v>47.159683600000001</v>
      </c>
      <c r="I10339">
        <v>-67.384989899999994</v>
      </c>
      <c r="J10339" s="1" t="str">
        <f t="shared" si="1434"/>
        <v>Fluid (stream)</v>
      </c>
      <c r="K10339" s="1" t="str">
        <f t="shared" si="1435"/>
        <v>Untreated Water</v>
      </c>
      <c r="O10339">
        <v>2.5000000000000001E-2</v>
      </c>
      <c r="P10339">
        <v>20</v>
      </c>
      <c r="Q10339">
        <v>7</v>
      </c>
    </row>
    <row r="10340" spans="1:17" hidden="1" x14ac:dyDescent="0.3">
      <c r="A10340" t="s">
        <v>39988</v>
      </c>
      <c r="B10340" t="s">
        <v>39989</v>
      </c>
      <c r="C10340" s="1" t="str">
        <f t="shared" ref="C10340:C10403" si="1436">HYPERLINK("http://geochem.nrcan.gc.ca/cdogs/content/bdl/bdl210687_e.htm", "21:0687")</f>
        <v>21:0687</v>
      </c>
      <c r="D10340" s="1" t="str">
        <f t="shared" si="1433"/>
        <v>21:0206</v>
      </c>
      <c r="E10340" t="s">
        <v>39990</v>
      </c>
      <c r="F10340" t="s">
        <v>39991</v>
      </c>
      <c r="H10340">
        <v>47.158494699999999</v>
      </c>
      <c r="I10340">
        <v>-67.385553700000003</v>
      </c>
      <c r="J10340" s="1" t="str">
        <f t="shared" si="1434"/>
        <v>Fluid (stream)</v>
      </c>
      <c r="K10340" s="1" t="str">
        <f t="shared" si="1435"/>
        <v>Untreated Water</v>
      </c>
      <c r="O10340">
        <v>2.5000000000000001E-2</v>
      </c>
      <c r="P10340">
        <v>20</v>
      </c>
      <c r="Q10340">
        <v>7.2</v>
      </c>
    </row>
    <row r="10341" spans="1:17" hidden="1" x14ac:dyDescent="0.3">
      <c r="A10341" t="s">
        <v>39992</v>
      </c>
      <c r="B10341" t="s">
        <v>39993</v>
      </c>
      <c r="C10341" s="1" t="str">
        <f t="shared" si="1436"/>
        <v>21:0687</v>
      </c>
      <c r="D10341" s="1" t="str">
        <f t="shared" si="1433"/>
        <v>21:0206</v>
      </c>
      <c r="E10341" t="s">
        <v>39994</v>
      </c>
      <c r="F10341" t="s">
        <v>39995</v>
      </c>
      <c r="H10341">
        <v>47.171217300000002</v>
      </c>
      <c r="I10341">
        <v>-67.358208500000003</v>
      </c>
      <c r="J10341" s="1" t="str">
        <f t="shared" si="1434"/>
        <v>Fluid (stream)</v>
      </c>
      <c r="K10341" s="1" t="str">
        <f t="shared" si="1435"/>
        <v>Untreated Water</v>
      </c>
      <c r="O10341">
        <v>2.5000000000000001E-2</v>
      </c>
      <c r="P10341">
        <v>20</v>
      </c>
      <c r="Q10341">
        <v>7.3</v>
      </c>
    </row>
    <row r="10342" spans="1:17" hidden="1" x14ac:dyDescent="0.3">
      <c r="A10342" t="s">
        <v>39996</v>
      </c>
      <c r="B10342" t="s">
        <v>39997</v>
      </c>
      <c r="C10342" s="1" t="str">
        <f t="shared" si="1436"/>
        <v>21:0687</v>
      </c>
      <c r="D10342" s="1" t="str">
        <f t="shared" si="1433"/>
        <v>21:0206</v>
      </c>
      <c r="E10342" t="s">
        <v>39998</v>
      </c>
      <c r="F10342" t="s">
        <v>39999</v>
      </c>
      <c r="H10342">
        <v>47.179962199999999</v>
      </c>
      <c r="I10342">
        <v>-67.364353199999996</v>
      </c>
      <c r="J10342" s="1" t="str">
        <f t="shared" si="1434"/>
        <v>Fluid (stream)</v>
      </c>
      <c r="K10342" s="1" t="str">
        <f t="shared" si="1435"/>
        <v>Untreated Water</v>
      </c>
      <c r="O10342">
        <v>2.5000000000000001E-2</v>
      </c>
      <c r="P10342">
        <v>20</v>
      </c>
      <c r="Q10342">
        <v>7</v>
      </c>
    </row>
    <row r="10343" spans="1:17" hidden="1" x14ac:dyDescent="0.3">
      <c r="A10343" t="s">
        <v>40000</v>
      </c>
      <c r="B10343" t="s">
        <v>40001</v>
      </c>
      <c r="C10343" s="1" t="str">
        <f t="shared" si="1436"/>
        <v>21:0687</v>
      </c>
      <c r="D10343" s="1" t="str">
        <f t="shared" si="1433"/>
        <v>21:0206</v>
      </c>
      <c r="E10343" t="s">
        <v>40002</v>
      </c>
      <c r="F10343" t="s">
        <v>40003</v>
      </c>
      <c r="H10343">
        <v>47.197469599999998</v>
      </c>
      <c r="I10343">
        <v>-67.379235800000004</v>
      </c>
      <c r="J10343" s="1" t="str">
        <f t="shared" si="1434"/>
        <v>Fluid (stream)</v>
      </c>
      <c r="K10343" s="1" t="str">
        <f t="shared" si="1435"/>
        <v>Untreated Water</v>
      </c>
    </row>
    <row r="10344" spans="1:17" hidden="1" x14ac:dyDescent="0.3">
      <c r="A10344" t="s">
        <v>40004</v>
      </c>
      <c r="B10344" t="s">
        <v>40005</v>
      </c>
      <c r="C10344" s="1" t="str">
        <f t="shared" si="1436"/>
        <v>21:0687</v>
      </c>
      <c r="D10344" s="1" t="str">
        <f t="shared" si="1433"/>
        <v>21:0206</v>
      </c>
      <c r="E10344" t="s">
        <v>40006</v>
      </c>
      <c r="F10344" t="s">
        <v>40007</v>
      </c>
      <c r="H10344">
        <v>47.2398387</v>
      </c>
      <c r="I10344">
        <v>-67.453628800000004</v>
      </c>
      <c r="J10344" s="1" t="str">
        <f t="shared" si="1434"/>
        <v>Fluid (stream)</v>
      </c>
      <c r="K10344" s="1" t="str">
        <f t="shared" si="1435"/>
        <v>Untreated Water</v>
      </c>
      <c r="O10344">
        <v>2.5000000000000001E-2</v>
      </c>
      <c r="P10344">
        <v>20</v>
      </c>
      <c r="Q10344">
        <v>7.7</v>
      </c>
    </row>
    <row r="10345" spans="1:17" hidden="1" x14ac:dyDescent="0.3">
      <c r="A10345" t="s">
        <v>40008</v>
      </c>
      <c r="B10345" t="s">
        <v>40009</v>
      </c>
      <c r="C10345" s="1" t="str">
        <f t="shared" si="1436"/>
        <v>21:0687</v>
      </c>
      <c r="D10345" s="1" t="str">
        <f t="shared" si="1433"/>
        <v>21:0206</v>
      </c>
      <c r="E10345" t="s">
        <v>40010</v>
      </c>
      <c r="F10345" t="s">
        <v>40011</v>
      </c>
      <c r="H10345">
        <v>47.240417399999998</v>
      </c>
      <c r="I10345">
        <v>-67.4565056</v>
      </c>
      <c r="J10345" s="1" t="str">
        <f t="shared" si="1434"/>
        <v>Fluid (stream)</v>
      </c>
      <c r="K10345" s="1" t="str">
        <f t="shared" si="1435"/>
        <v>Untreated Water</v>
      </c>
      <c r="O10345">
        <v>0.17</v>
      </c>
      <c r="P10345">
        <v>20</v>
      </c>
      <c r="Q10345">
        <v>7.7</v>
      </c>
    </row>
    <row r="10346" spans="1:17" hidden="1" x14ac:dyDescent="0.3">
      <c r="A10346" t="s">
        <v>40012</v>
      </c>
      <c r="B10346" t="s">
        <v>40013</v>
      </c>
      <c r="C10346" s="1" t="str">
        <f t="shared" si="1436"/>
        <v>21:0687</v>
      </c>
      <c r="D10346" s="1" t="str">
        <f t="shared" si="1433"/>
        <v>21:0206</v>
      </c>
      <c r="E10346" t="s">
        <v>40014</v>
      </c>
      <c r="F10346" t="s">
        <v>40015</v>
      </c>
      <c r="H10346">
        <v>47.232519400000001</v>
      </c>
      <c r="I10346">
        <v>-67.456721799999997</v>
      </c>
      <c r="J10346" s="1" t="str">
        <f t="shared" si="1434"/>
        <v>Fluid (stream)</v>
      </c>
      <c r="K10346" s="1" t="str">
        <f t="shared" si="1435"/>
        <v>Untreated Water</v>
      </c>
      <c r="O10346">
        <v>0.32</v>
      </c>
      <c r="P10346">
        <v>10</v>
      </c>
      <c r="Q10346">
        <v>8</v>
      </c>
    </row>
    <row r="10347" spans="1:17" hidden="1" x14ac:dyDescent="0.3">
      <c r="A10347" t="s">
        <v>40016</v>
      </c>
      <c r="B10347" t="s">
        <v>40017</v>
      </c>
      <c r="C10347" s="1" t="str">
        <f t="shared" si="1436"/>
        <v>21:0687</v>
      </c>
      <c r="D10347" s="1" t="str">
        <f t="shared" si="1433"/>
        <v>21:0206</v>
      </c>
      <c r="E10347" t="s">
        <v>40018</v>
      </c>
      <c r="F10347" t="s">
        <v>40019</v>
      </c>
      <c r="H10347">
        <v>47.231756500000003</v>
      </c>
      <c r="I10347">
        <v>-67.463560900000004</v>
      </c>
      <c r="J10347" s="1" t="str">
        <f t="shared" si="1434"/>
        <v>Fluid (stream)</v>
      </c>
      <c r="K10347" s="1" t="str">
        <f t="shared" si="1435"/>
        <v>Untreated Water</v>
      </c>
      <c r="O10347">
        <v>0.1</v>
      </c>
      <c r="P10347">
        <v>10</v>
      </c>
      <c r="Q10347">
        <v>8</v>
      </c>
    </row>
    <row r="10348" spans="1:17" hidden="1" x14ac:dyDescent="0.3">
      <c r="A10348" t="s">
        <v>40020</v>
      </c>
      <c r="B10348" t="s">
        <v>40021</v>
      </c>
      <c r="C10348" s="1" t="str">
        <f t="shared" si="1436"/>
        <v>21:0687</v>
      </c>
      <c r="D10348" s="1" t="str">
        <f t="shared" si="1433"/>
        <v>21:0206</v>
      </c>
      <c r="E10348" t="s">
        <v>40022</v>
      </c>
      <c r="F10348" t="s">
        <v>40023</v>
      </c>
      <c r="H10348">
        <v>47.2397992</v>
      </c>
      <c r="I10348">
        <v>-67.4911551</v>
      </c>
      <c r="J10348" s="1" t="str">
        <f t="shared" si="1434"/>
        <v>Fluid (stream)</v>
      </c>
      <c r="K10348" s="1" t="str">
        <f t="shared" si="1435"/>
        <v>Untreated Water</v>
      </c>
      <c r="O10348">
        <v>0.25</v>
      </c>
      <c r="P10348">
        <v>20</v>
      </c>
      <c r="Q10348">
        <v>7.7</v>
      </c>
    </row>
    <row r="10349" spans="1:17" hidden="1" x14ac:dyDescent="0.3">
      <c r="A10349" t="s">
        <v>40024</v>
      </c>
      <c r="B10349" t="s">
        <v>40025</v>
      </c>
      <c r="C10349" s="1" t="str">
        <f t="shared" si="1436"/>
        <v>21:0687</v>
      </c>
      <c r="D10349" s="1" t="str">
        <f t="shared" si="1433"/>
        <v>21:0206</v>
      </c>
      <c r="E10349" t="s">
        <v>40022</v>
      </c>
      <c r="F10349" t="s">
        <v>40026</v>
      </c>
      <c r="H10349">
        <v>47.2397992</v>
      </c>
      <c r="I10349">
        <v>-67.4911551</v>
      </c>
      <c r="J10349" s="1" t="str">
        <f t="shared" si="1434"/>
        <v>Fluid (stream)</v>
      </c>
      <c r="K10349" s="1" t="str">
        <f t="shared" si="1435"/>
        <v>Untreated Water</v>
      </c>
      <c r="O10349">
        <v>0.25</v>
      </c>
      <c r="P10349">
        <v>10</v>
      </c>
      <c r="Q10349">
        <v>7.7</v>
      </c>
    </row>
    <row r="10350" spans="1:17" hidden="1" x14ac:dyDescent="0.3">
      <c r="A10350" t="s">
        <v>40027</v>
      </c>
      <c r="B10350" t="s">
        <v>40028</v>
      </c>
      <c r="C10350" s="1" t="str">
        <f t="shared" si="1436"/>
        <v>21:0687</v>
      </c>
      <c r="D10350" s="1" t="str">
        <f t="shared" si="1433"/>
        <v>21:0206</v>
      </c>
      <c r="E10350" t="s">
        <v>40029</v>
      </c>
      <c r="F10350" t="s">
        <v>40030</v>
      </c>
      <c r="H10350">
        <v>47.239466700000001</v>
      </c>
      <c r="I10350">
        <v>-67.495287000000005</v>
      </c>
      <c r="J10350" s="1" t="str">
        <f t="shared" si="1434"/>
        <v>Fluid (stream)</v>
      </c>
      <c r="K10350" s="1" t="str">
        <f t="shared" si="1435"/>
        <v>Untreated Water</v>
      </c>
      <c r="O10350">
        <v>2.5000000000000001E-2</v>
      </c>
      <c r="P10350">
        <v>10</v>
      </c>
      <c r="Q10350">
        <v>7.5</v>
      </c>
    </row>
    <row r="10351" spans="1:17" hidden="1" x14ac:dyDescent="0.3">
      <c r="A10351" t="s">
        <v>40031</v>
      </c>
      <c r="B10351" t="s">
        <v>40032</v>
      </c>
      <c r="C10351" s="1" t="str">
        <f t="shared" si="1436"/>
        <v>21:0687</v>
      </c>
      <c r="D10351" s="1" t="str">
        <f t="shared" si="1433"/>
        <v>21:0206</v>
      </c>
      <c r="E10351" t="s">
        <v>40033</v>
      </c>
      <c r="F10351" t="s">
        <v>40034</v>
      </c>
      <c r="H10351">
        <v>47.037306299999997</v>
      </c>
      <c r="I10351">
        <v>-67.477603700000003</v>
      </c>
      <c r="J10351" s="1" t="str">
        <f t="shared" si="1434"/>
        <v>Fluid (stream)</v>
      </c>
      <c r="K10351" s="1" t="str">
        <f t="shared" si="1435"/>
        <v>Untreated Water</v>
      </c>
      <c r="O10351">
        <v>2.5000000000000001E-2</v>
      </c>
      <c r="P10351">
        <v>20</v>
      </c>
      <c r="Q10351">
        <v>7.2</v>
      </c>
    </row>
    <row r="10352" spans="1:17" hidden="1" x14ac:dyDescent="0.3">
      <c r="A10352" t="s">
        <v>40035</v>
      </c>
      <c r="B10352" t="s">
        <v>40036</v>
      </c>
      <c r="C10352" s="1" t="str">
        <f t="shared" si="1436"/>
        <v>21:0687</v>
      </c>
      <c r="D10352" s="1" t="str">
        <f t="shared" si="1433"/>
        <v>21:0206</v>
      </c>
      <c r="E10352" t="s">
        <v>40037</v>
      </c>
      <c r="F10352" t="s">
        <v>40038</v>
      </c>
      <c r="H10352">
        <v>47.041147799999997</v>
      </c>
      <c r="I10352">
        <v>-67.482273000000006</v>
      </c>
      <c r="J10352" s="1" t="str">
        <f t="shared" si="1434"/>
        <v>Fluid (stream)</v>
      </c>
      <c r="K10352" s="1" t="str">
        <f t="shared" si="1435"/>
        <v>Untreated Water</v>
      </c>
      <c r="O10352">
        <v>2.5000000000000001E-2</v>
      </c>
      <c r="P10352">
        <v>20</v>
      </c>
      <c r="Q10352">
        <v>6.8</v>
      </c>
    </row>
    <row r="10353" spans="1:17" hidden="1" x14ac:dyDescent="0.3">
      <c r="A10353" t="s">
        <v>40039</v>
      </c>
      <c r="B10353" t="s">
        <v>40040</v>
      </c>
      <c r="C10353" s="1" t="str">
        <f t="shared" si="1436"/>
        <v>21:0687</v>
      </c>
      <c r="D10353" s="1" t="str">
        <f t="shared" si="1433"/>
        <v>21:0206</v>
      </c>
      <c r="E10353" t="s">
        <v>40041</v>
      </c>
      <c r="F10353" t="s">
        <v>40042</v>
      </c>
      <c r="H10353">
        <v>47.037701800000001</v>
      </c>
      <c r="I10353">
        <v>-67.474867700000004</v>
      </c>
      <c r="J10353" s="1" t="str">
        <f t="shared" si="1434"/>
        <v>Fluid (stream)</v>
      </c>
      <c r="K10353" s="1" t="str">
        <f t="shared" si="1435"/>
        <v>Untreated Water</v>
      </c>
      <c r="O10353">
        <v>2.5000000000000001E-2</v>
      </c>
      <c r="P10353">
        <v>20</v>
      </c>
      <c r="Q10353">
        <v>7.1</v>
      </c>
    </row>
    <row r="10354" spans="1:17" hidden="1" x14ac:dyDescent="0.3">
      <c r="A10354" t="s">
        <v>40043</v>
      </c>
      <c r="B10354" t="s">
        <v>40044</v>
      </c>
      <c r="C10354" s="1" t="str">
        <f t="shared" si="1436"/>
        <v>21:0687</v>
      </c>
      <c r="D10354" s="1" t="str">
        <f t="shared" si="1433"/>
        <v>21:0206</v>
      </c>
      <c r="E10354" t="s">
        <v>40045</v>
      </c>
      <c r="F10354" t="s">
        <v>40046</v>
      </c>
      <c r="H10354">
        <v>47.038941100000002</v>
      </c>
      <c r="I10354">
        <v>-67.478057399999997</v>
      </c>
      <c r="J10354" s="1" t="str">
        <f t="shared" si="1434"/>
        <v>Fluid (stream)</v>
      </c>
      <c r="K10354" s="1" t="str">
        <f t="shared" si="1435"/>
        <v>Untreated Water</v>
      </c>
      <c r="O10354">
        <v>2.5000000000000001E-2</v>
      </c>
      <c r="P10354">
        <v>20</v>
      </c>
      <c r="Q10354">
        <v>7.1</v>
      </c>
    </row>
    <row r="10355" spans="1:17" hidden="1" x14ac:dyDescent="0.3">
      <c r="A10355" t="s">
        <v>40047</v>
      </c>
      <c r="B10355" t="s">
        <v>40048</v>
      </c>
      <c r="C10355" s="1" t="str">
        <f t="shared" si="1436"/>
        <v>21:0687</v>
      </c>
      <c r="D10355" s="1" t="str">
        <f t="shared" si="1433"/>
        <v>21:0206</v>
      </c>
      <c r="E10355" t="s">
        <v>40049</v>
      </c>
      <c r="F10355" t="s">
        <v>40050</v>
      </c>
      <c r="H10355">
        <v>47.032859600000002</v>
      </c>
      <c r="I10355">
        <v>-67.468069299999996</v>
      </c>
      <c r="J10355" s="1" t="str">
        <f t="shared" si="1434"/>
        <v>Fluid (stream)</v>
      </c>
      <c r="K10355" s="1" t="str">
        <f t="shared" si="1435"/>
        <v>Untreated Water</v>
      </c>
      <c r="O10355">
        <v>0.12</v>
      </c>
      <c r="P10355">
        <v>20</v>
      </c>
      <c r="Q10355">
        <v>7.3</v>
      </c>
    </row>
    <row r="10356" spans="1:17" hidden="1" x14ac:dyDescent="0.3">
      <c r="A10356" t="s">
        <v>40051</v>
      </c>
      <c r="B10356" t="s">
        <v>40052</v>
      </c>
      <c r="C10356" s="1" t="str">
        <f t="shared" si="1436"/>
        <v>21:0687</v>
      </c>
      <c r="D10356" s="1" t="str">
        <f t="shared" si="1433"/>
        <v>21:0206</v>
      </c>
      <c r="E10356" t="s">
        <v>40053</v>
      </c>
      <c r="F10356" t="s">
        <v>40054</v>
      </c>
      <c r="H10356">
        <v>47.038236599999998</v>
      </c>
      <c r="I10356">
        <v>-67.487370799999994</v>
      </c>
      <c r="J10356" s="1" t="str">
        <f t="shared" si="1434"/>
        <v>Fluid (stream)</v>
      </c>
      <c r="K10356" s="1" t="str">
        <f t="shared" si="1435"/>
        <v>Untreated Water</v>
      </c>
      <c r="O10356">
        <v>2.5000000000000001E-2</v>
      </c>
      <c r="P10356">
        <v>20</v>
      </c>
      <c r="Q10356">
        <v>7.1</v>
      </c>
    </row>
    <row r="10357" spans="1:17" hidden="1" x14ac:dyDescent="0.3">
      <c r="A10357" t="s">
        <v>40055</v>
      </c>
      <c r="B10357" t="s">
        <v>40056</v>
      </c>
      <c r="C10357" s="1" t="str">
        <f t="shared" si="1436"/>
        <v>21:0687</v>
      </c>
      <c r="D10357" s="1" t="str">
        <f>HYPERLINK("http://geochem.nrcan.gc.ca/cdogs/content/svy/svy_e.htm", "")</f>
        <v/>
      </c>
      <c r="G10357" s="1" t="str">
        <f>HYPERLINK("http://geochem.nrcan.gc.ca/cdogs/content/cr_/cr_00084_e.htm", "84")</f>
        <v>84</v>
      </c>
      <c r="J10357" t="s">
        <v>11453</v>
      </c>
      <c r="K10357" t="s">
        <v>11454</v>
      </c>
      <c r="O10357">
        <v>0.31</v>
      </c>
      <c r="P10357">
        <v>60</v>
      </c>
      <c r="Q10357">
        <v>7.4</v>
      </c>
    </row>
    <row r="10358" spans="1:17" hidden="1" x14ac:dyDescent="0.3">
      <c r="A10358" t="s">
        <v>40057</v>
      </c>
      <c r="B10358" t="s">
        <v>40058</v>
      </c>
      <c r="C10358" s="1" t="str">
        <f t="shared" si="1436"/>
        <v>21:0687</v>
      </c>
      <c r="D10358" s="1" t="str">
        <f t="shared" ref="D10358:D10370" si="1437">HYPERLINK("http://geochem.nrcan.gc.ca/cdogs/content/svy/svy210206_e.htm", "21:0206")</f>
        <v>21:0206</v>
      </c>
      <c r="E10358" t="s">
        <v>40059</v>
      </c>
      <c r="F10358" t="s">
        <v>40060</v>
      </c>
      <c r="H10358">
        <v>47.0141791</v>
      </c>
      <c r="I10358">
        <v>-67.496023699999995</v>
      </c>
      <c r="J10358" s="1" t="str">
        <f t="shared" ref="J10358:J10370" si="1438">HYPERLINK("http://geochem.nrcan.gc.ca/cdogs/content/kwd/kwd020018_e.htm", "Fluid (stream)")</f>
        <v>Fluid (stream)</v>
      </c>
      <c r="K10358" s="1" t="str">
        <f t="shared" ref="K10358:K10370" si="1439">HYPERLINK("http://geochem.nrcan.gc.ca/cdogs/content/kwd/kwd080007_e.htm", "Untreated Water")</f>
        <v>Untreated Water</v>
      </c>
      <c r="O10358">
        <v>2.5000000000000001E-2</v>
      </c>
      <c r="P10358">
        <v>40</v>
      </c>
      <c r="Q10358">
        <v>6.8</v>
      </c>
    </row>
    <row r="10359" spans="1:17" hidden="1" x14ac:dyDescent="0.3">
      <c r="A10359" t="s">
        <v>40061</v>
      </c>
      <c r="B10359" t="s">
        <v>40062</v>
      </c>
      <c r="C10359" s="1" t="str">
        <f t="shared" si="1436"/>
        <v>21:0687</v>
      </c>
      <c r="D10359" s="1" t="str">
        <f t="shared" si="1437"/>
        <v>21:0206</v>
      </c>
      <c r="E10359" t="s">
        <v>40063</v>
      </c>
      <c r="F10359" t="s">
        <v>40064</v>
      </c>
      <c r="H10359">
        <v>47.007066899999998</v>
      </c>
      <c r="I10359">
        <v>-67.496486399999995</v>
      </c>
      <c r="J10359" s="1" t="str">
        <f t="shared" si="1438"/>
        <v>Fluid (stream)</v>
      </c>
      <c r="K10359" s="1" t="str">
        <f t="shared" si="1439"/>
        <v>Untreated Water</v>
      </c>
      <c r="O10359">
        <v>2.5000000000000001E-2</v>
      </c>
      <c r="P10359">
        <v>30</v>
      </c>
      <c r="Q10359">
        <v>7.1</v>
      </c>
    </row>
    <row r="10360" spans="1:17" hidden="1" x14ac:dyDescent="0.3">
      <c r="A10360" t="s">
        <v>40065</v>
      </c>
      <c r="B10360" t="s">
        <v>40066</v>
      </c>
      <c r="C10360" s="1" t="str">
        <f t="shared" si="1436"/>
        <v>21:0687</v>
      </c>
      <c r="D10360" s="1" t="str">
        <f t="shared" si="1437"/>
        <v>21:0206</v>
      </c>
      <c r="E10360" t="s">
        <v>40067</v>
      </c>
      <c r="F10360" t="s">
        <v>40068</v>
      </c>
      <c r="H10360">
        <v>47.047524299999999</v>
      </c>
      <c r="I10360">
        <v>-67.483342800000003</v>
      </c>
      <c r="J10360" s="1" t="str">
        <f t="shared" si="1438"/>
        <v>Fluid (stream)</v>
      </c>
      <c r="K10360" s="1" t="str">
        <f t="shared" si="1439"/>
        <v>Untreated Water</v>
      </c>
      <c r="O10360">
        <v>2.5000000000000001E-2</v>
      </c>
      <c r="P10360">
        <v>30</v>
      </c>
      <c r="Q10360">
        <v>6.9</v>
      </c>
    </row>
    <row r="10361" spans="1:17" hidden="1" x14ac:dyDescent="0.3">
      <c r="A10361" t="s">
        <v>40069</v>
      </c>
      <c r="B10361" t="s">
        <v>40070</v>
      </c>
      <c r="C10361" s="1" t="str">
        <f t="shared" si="1436"/>
        <v>21:0687</v>
      </c>
      <c r="D10361" s="1" t="str">
        <f t="shared" si="1437"/>
        <v>21:0206</v>
      </c>
      <c r="E10361" t="s">
        <v>40071</v>
      </c>
      <c r="F10361" t="s">
        <v>40072</v>
      </c>
      <c r="H10361">
        <v>47.048575100000001</v>
      </c>
      <c r="I10361">
        <v>-67.480469200000002</v>
      </c>
      <c r="J10361" s="1" t="str">
        <f t="shared" si="1438"/>
        <v>Fluid (stream)</v>
      </c>
      <c r="K10361" s="1" t="str">
        <f t="shared" si="1439"/>
        <v>Untreated Water</v>
      </c>
      <c r="O10361">
        <v>2.5000000000000001E-2</v>
      </c>
      <c r="P10361">
        <v>30</v>
      </c>
      <c r="Q10361">
        <v>7.1</v>
      </c>
    </row>
    <row r="10362" spans="1:17" hidden="1" x14ac:dyDescent="0.3">
      <c r="A10362" t="s">
        <v>40073</v>
      </c>
      <c r="B10362" t="s">
        <v>40074</v>
      </c>
      <c r="C10362" s="1" t="str">
        <f t="shared" si="1436"/>
        <v>21:0687</v>
      </c>
      <c r="D10362" s="1" t="str">
        <f t="shared" si="1437"/>
        <v>21:0206</v>
      </c>
      <c r="E10362" t="s">
        <v>40075</v>
      </c>
      <c r="F10362" t="s">
        <v>40076</v>
      </c>
      <c r="H10362">
        <v>47.053175099999997</v>
      </c>
      <c r="I10362">
        <v>-67.4928472</v>
      </c>
      <c r="J10362" s="1" t="str">
        <f t="shared" si="1438"/>
        <v>Fluid (stream)</v>
      </c>
      <c r="K10362" s="1" t="str">
        <f t="shared" si="1439"/>
        <v>Untreated Water</v>
      </c>
      <c r="O10362">
        <v>2.5000000000000001E-2</v>
      </c>
      <c r="P10362">
        <v>40</v>
      </c>
      <c r="Q10362">
        <v>7.2</v>
      </c>
    </row>
    <row r="10363" spans="1:17" hidden="1" x14ac:dyDescent="0.3">
      <c r="A10363" t="s">
        <v>40077</v>
      </c>
      <c r="B10363" t="s">
        <v>40078</v>
      </c>
      <c r="C10363" s="1" t="str">
        <f t="shared" si="1436"/>
        <v>21:0687</v>
      </c>
      <c r="D10363" s="1" t="str">
        <f t="shared" si="1437"/>
        <v>21:0206</v>
      </c>
      <c r="E10363" t="s">
        <v>40079</v>
      </c>
      <c r="F10363" t="s">
        <v>40080</v>
      </c>
      <c r="H10363">
        <v>47.058308599999997</v>
      </c>
      <c r="I10363">
        <v>-67.496573999999995</v>
      </c>
      <c r="J10363" s="1" t="str">
        <f t="shared" si="1438"/>
        <v>Fluid (stream)</v>
      </c>
      <c r="K10363" s="1" t="str">
        <f t="shared" si="1439"/>
        <v>Untreated Water</v>
      </c>
      <c r="O10363">
        <v>2.5000000000000001E-2</v>
      </c>
      <c r="P10363">
        <v>30</v>
      </c>
      <c r="Q10363">
        <v>7.1</v>
      </c>
    </row>
    <row r="10364" spans="1:17" hidden="1" x14ac:dyDescent="0.3">
      <c r="A10364" t="s">
        <v>40081</v>
      </c>
      <c r="B10364" t="s">
        <v>40082</v>
      </c>
      <c r="C10364" s="1" t="str">
        <f t="shared" si="1436"/>
        <v>21:0687</v>
      </c>
      <c r="D10364" s="1" t="str">
        <f t="shared" si="1437"/>
        <v>21:0206</v>
      </c>
      <c r="E10364" t="s">
        <v>40083</v>
      </c>
      <c r="F10364" t="s">
        <v>40084</v>
      </c>
      <c r="H10364">
        <v>47.059648899999999</v>
      </c>
      <c r="I10364">
        <v>-67.495166800000007</v>
      </c>
      <c r="J10364" s="1" t="str">
        <f t="shared" si="1438"/>
        <v>Fluid (stream)</v>
      </c>
      <c r="K10364" s="1" t="str">
        <f t="shared" si="1439"/>
        <v>Untreated Water</v>
      </c>
      <c r="O10364">
        <v>2.5000000000000001E-2</v>
      </c>
      <c r="P10364">
        <v>30</v>
      </c>
      <c r="Q10364">
        <v>7.4</v>
      </c>
    </row>
    <row r="10365" spans="1:17" hidden="1" x14ac:dyDescent="0.3">
      <c r="A10365" t="s">
        <v>40085</v>
      </c>
      <c r="B10365" t="s">
        <v>40086</v>
      </c>
      <c r="C10365" s="1" t="str">
        <f t="shared" si="1436"/>
        <v>21:0687</v>
      </c>
      <c r="D10365" s="1" t="str">
        <f t="shared" si="1437"/>
        <v>21:0206</v>
      </c>
      <c r="E10365" t="s">
        <v>40087</v>
      </c>
      <c r="F10365" t="s">
        <v>40088</v>
      </c>
      <c r="H10365">
        <v>47.065970800000002</v>
      </c>
      <c r="I10365">
        <v>-67.497570199999998</v>
      </c>
      <c r="J10365" s="1" t="str">
        <f t="shared" si="1438"/>
        <v>Fluid (stream)</v>
      </c>
      <c r="K10365" s="1" t="str">
        <f t="shared" si="1439"/>
        <v>Untreated Water</v>
      </c>
    </row>
    <row r="10366" spans="1:17" hidden="1" x14ac:dyDescent="0.3">
      <c r="A10366" t="s">
        <v>40089</v>
      </c>
      <c r="B10366" t="s">
        <v>40090</v>
      </c>
      <c r="C10366" s="1" t="str">
        <f t="shared" si="1436"/>
        <v>21:0687</v>
      </c>
      <c r="D10366" s="1" t="str">
        <f t="shared" si="1437"/>
        <v>21:0206</v>
      </c>
      <c r="E10366" t="s">
        <v>40091</v>
      </c>
      <c r="F10366" t="s">
        <v>40092</v>
      </c>
      <c r="H10366">
        <v>47.088087000000002</v>
      </c>
      <c r="I10366">
        <v>-67.482310299999995</v>
      </c>
      <c r="J10366" s="1" t="str">
        <f t="shared" si="1438"/>
        <v>Fluid (stream)</v>
      </c>
      <c r="K10366" s="1" t="str">
        <f t="shared" si="1439"/>
        <v>Untreated Water</v>
      </c>
      <c r="O10366">
        <v>2.5000000000000001E-2</v>
      </c>
      <c r="P10366">
        <v>40</v>
      </c>
      <c r="Q10366">
        <v>7.2</v>
      </c>
    </row>
    <row r="10367" spans="1:17" hidden="1" x14ac:dyDescent="0.3">
      <c r="A10367" t="s">
        <v>40093</v>
      </c>
      <c r="B10367" t="s">
        <v>40094</v>
      </c>
      <c r="C10367" s="1" t="str">
        <f t="shared" si="1436"/>
        <v>21:0687</v>
      </c>
      <c r="D10367" s="1" t="str">
        <f t="shared" si="1437"/>
        <v>21:0206</v>
      </c>
      <c r="E10367" t="s">
        <v>40095</v>
      </c>
      <c r="F10367" t="s">
        <v>40096</v>
      </c>
      <c r="H10367">
        <v>47.088992599999997</v>
      </c>
      <c r="I10367">
        <v>-67.486817000000002</v>
      </c>
      <c r="J10367" s="1" t="str">
        <f t="shared" si="1438"/>
        <v>Fluid (stream)</v>
      </c>
      <c r="K10367" s="1" t="str">
        <f t="shared" si="1439"/>
        <v>Untreated Water</v>
      </c>
      <c r="O10367">
        <v>2.5000000000000001E-2</v>
      </c>
      <c r="P10367">
        <v>40</v>
      </c>
      <c r="Q10367">
        <v>7.1</v>
      </c>
    </row>
    <row r="10368" spans="1:17" hidden="1" x14ac:dyDescent="0.3">
      <c r="A10368" t="s">
        <v>40097</v>
      </c>
      <c r="B10368" t="s">
        <v>40098</v>
      </c>
      <c r="C10368" s="1" t="str">
        <f t="shared" si="1436"/>
        <v>21:0687</v>
      </c>
      <c r="D10368" s="1" t="str">
        <f t="shared" si="1437"/>
        <v>21:0206</v>
      </c>
      <c r="E10368" t="s">
        <v>40099</v>
      </c>
      <c r="F10368" t="s">
        <v>40100</v>
      </c>
      <c r="H10368">
        <v>47.0957875</v>
      </c>
      <c r="I10368">
        <v>-67.437274700000003</v>
      </c>
      <c r="J10368" s="1" t="str">
        <f t="shared" si="1438"/>
        <v>Fluid (stream)</v>
      </c>
      <c r="K10368" s="1" t="str">
        <f t="shared" si="1439"/>
        <v>Untreated Water</v>
      </c>
      <c r="O10368">
        <v>0.11</v>
      </c>
      <c r="P10368">
        <v>40</v>
      </c>
      <c r="Q10368">
        <v>7.3</v>
      </c>
    </row>
    <row r="10369" spans="1:17" hidden="1" x14ac:dyDescent="0.3">
      <c r="A10369" t="s">
        <v>40101</v>
      </c>
      <c r="B10369" t="s">
        <v>40102</v>
      </c>
      <c r="C10369" s="1" t="str">
        <f t="shared" si="1436"/>
        <v>21:0687</v>
      </c>
      <c r="D10369" s="1" t="str">
        <f t="shared" si="1437"/>
        <v>21:0206</v>
      </c>
      <c r="E10369" t="s">
        <v>40103</v>
      </c>
      <c r="F10369" t="s">
        <v>40104</v>
      </c>
      <c r="H10369">
        <v>47.087538100000003</v>
      </c>
      <c r="I10369">
        <v>-67.432206300000004</v>
      </c>
      <c r="J10369" s="1" t="str">
        <f t="shared" si="1438"/>
        <v>Fluid (stream)</v>
      </c>
      <c r="K10369" s="1" t="str">
        <f t="shared" si="1439"/>
        <v>Untreated Water</v>
      </c>
      <c r="O10369">
        <v>2.5000000000000001E-2</v>
      </c>
      <c r="P10369">
        <v>40</v>
      </c>
      <c r="Q10369">
        <v>7.2</v>
      </c>
    </row>
    <row r="10370" spans="1:17" hidden="1" x14ac:dyDescent="0.3">
      <c r="A10370" t="s">
        <v>40105</v>
      </c>
      <c r="B10370" t="s">
        <v>40106</v>
      </c>
      <c r="C10370" s="1" t="str">
        <f t="shared" si="1436"/>
        <v>21:0687</v>
      </c>
      <c r="D10370" s="1" t="str">
        <f t="shared" si="1437"/>
        <v>21:0206</v>
      </c>
      <c r="E10370" t="s">
        <v>40107</v>
      </c>
      <c r="F10370" t="s">
        <v>40108</v>
      </c>
      <c r="H10370">
        <v>47.134518100000001</v>
      </c>
      <c r="I10370">
        <v>-67.401985400000001</v>
      </c>
      <c r="J10370" s="1" t="str">
        <f t="shared" si="1438"/>
        <v>Fluid (stream)</v>
      </c>
      <c r="K10370" s="1" t="str">
        <f t="shared" si="1439"/>
        <v>Untreated Water</v>
      </c>
      <c r="O10370">
        <v>2.5000000000000001E-2</v>
      </c>
      <c r="P10370">
        <v>40</v>
      </c>
      <c r="Q10370">
        <v>6.9</v>
      </c>
    </row>
    <row r="10371" spans="1:17" hidden="1" x14ac:dyDescent="0.3">
      <c r="A10371" t="s">
        <v>40109</v>
      </c>
      <c r="B10371" t="s">
        <v>40110</v>
      </c>
      <c r="C10371" s="1" t="str">
        <f t="shared" si="1436"/>
        <v>21:0687</v>
      </c>
      <c r="D10371" s="1" t="str">
        <f>HYPERLINK("http://geochem.nrcan.gc.ca/cdogs/content/svy/svy_e.htm", "")</f>
        <v/>
      </c>
      <c r="G10371" s="1" t="str">
        <f>HYPERLINK("http://geochem.nrcan.gc.ca/cdogs/content/cr_/cr_00085_e.htm", "85")</f>
        <v>85</v>
      </c>
      <c r="J10371" t="s">
        <v>11453</v>
      </c>
      <c r="K10371" t="s">
        <v>11454</v>
      </c>
      <c r="O10371">
        <v>0.25</v>
      </c>
      <c r="P10371">
        <v>70</v>
      </c>
      <c r="Q10371">
        <v>8.1999999999999993</v>
      </c>
    </row>
    <row r="10372" spans="1:17" hidden="1" x14ac:dyDescent="0.3">
      <c r="A10372" t="s">
        <v>40111</v>
      </c>
      <c r="B10372" t="s">
        <v>40112</v>
      </c>
      <c r="C10372" s="1" t="str">
        <f t="shared" si="1436"/>
        <v>21:0687</v>
      </c>
      <c r="D10372" s="1" t="str">
        <f t="shared" ref="D10372:D10389" si="1440">HYPERLINK("http://geochem.nrcan.gc.ca/cdogs/content/svy/svy210206_e.htm", "21:0206")</f>
        <v>21:0206</v>
      </c>
      <c r="E10372" t="s">
        <v>40113</v>
      </c>
      <c r="F10372" t="s">
        <v>40114</v>
      </c>
      <c r="H10372">
        <v>47.133929799999997</v>
      </c>
      <c r="I10372">
        <v>-67.399167899999995</v>
      </c>
      <c r="J10372" s="1" t="str">
        <f t="shared" ref="J10372:J10389" si="1441">HYPERLINK("http://geochem.nrcan.gc.ca/cdogs/content/kwd/kwd020018_e.htm", "Fluid (stream)")</f>
        <v>Fluid (stream)</v>
      </c>
      <c r="K10372" s="1" t="str">
        <f t="shared" ref="K10372:K10389" si="1442">HYPERLINK("http://geochem.nrcan.gc.ca/cdogs/content/kwd/kwd080007_e.htm", "Untreated Water")</f>
        <v>Untreated Water</v>
      </c>
      <c r="O10372">
        <v>2.5000000000000001E-2</v>
      </c>
      <c r="P10372">
        <v>40</v>
      </c>
      <c r="Q10372">
        <v>7.2</v>
      </c>
    </row>
    <row r="10373" spans="1:17" hidden="1" x14ac:dyDescent="0.3">
      <c r="A10373" t="s">
        <v>40115</v>
      </c>
      <c r="B10373" t="s">
        <v>40116</v>
      </c>
      <c r="C10373" s="1" t="str">
        <f t="shared" si="1436"/>
        <v>21:0687</v>
      </c>
      <c r="D10373" s="1" t="str">
        <f t="shared" si="1440"/>
        <v>21:0206</v>
      </c>
      <c r="E10373" t="s">
        <v>40117</v>
      </c>
      <c r="F10373" t="s">
        <v>40118</v>
      </c>
      <c r="H10373">
        <v>47.125333400000002</v>
      </c>
      <c r="I10373">
        <v>-67.390644800000004</v>
      </c>
      <c r="J10373" s="1" t="str">
        <f t="shared" si="1441"/>
        <v>Fluid (stream)</v>
      </c>
      <c r="K10373" s="1" t="str">
        <f t="shared" si="1442"/>
        <v>Untreated Water</v>
      </c>
      <c r="O10373">
        <v>2.5000000000000001E-2</v>
      </c>
      <c r="P10373">
        <v>30</v>
      </c>
      <c r="Q10373">
        <v>7.2</v>
      </c>
    </row>
    <row r="10374" spans="1:17" hidden="1" x14ac:dyDescent="0.3">
      <c r="A10374" t="s">
        <v>40119</v>
      </c>
      <c r="B10374" t="s">
        <v>40120</v>
      </c>
      <c r="C10374" s="1" t="str">
        <f t="shared" si="1436"/>
        <v>21:0687</v>
      </c>
      <c r="D10374" s="1" t="str">
        <f t="shared" si="1440"/>
        <v>21:0206</v>
      </c>
      <c r="E10374" t="s">
        <v>40121</v>
      </c>
      <c r="F10374" t="s">
        <v>40122</v>
      </c>
      <c r="H10374">
        <v>47.122069099999997</v>
      </c>
      <c r="I10374">
        <v>-67.392734099999998</v>
      </c>
      <c r="J10374" s="1" t="str">
        <f t="shared" si="1441"/>
        <v>Fluid (stream)</v>
      </c>
      <c r="K10374" s="1" t="str">
        <f t="shared" si="1442"/>
        <v>Untreated Water</v>
      </c>
      <c r="O10374">
        <v>2.5000000000000001E-2</v>
      </c>
      <c r="P10374">
        <v>30</v>
      </c>
      <c r="Q10374">
        <v>6.9</v>
      </c>
    </row>
    <row r="10375" spans="1:17" hidden="1" x14ac:dyDescent="0.3">
      <c r="A10375" t="s">
        <v>40123</v>
      </c>
      <c r="B10375" t="s">
        <v>40124</v>
      </c>
      <c r="C10375" s="1" t="str">
        <f t="shared" si="1436"/>
        <v>21:0687</v>
      </c>
      <c r="D10375" s="1" t="str">
        <f t="shared" si="1440"/>
        <v>21:0206</v>
      </c>
      <c r="E10375" t="s">
        <v>40125</v>
      </c>
      <c r="F10375" t="s">
        <v>40126</v>
      </c>
      <c r="H10375">
        <v>47.121114900000002</v>
      </c>
      <c r="I10375">
        <v>-67.390152499999999</v>
      </c>
      <c r="J10375" s="1" t="str">
        <f t="shared" si="1441"/>
        <v>Fluid (stream)</v>
      </c>
      <c r="K10375" s="1" t="str">
        <f t="shared" si="1442"/>
        <v>Untreated Water</v>
      </c>
      <c r="O10375">
        <v>2.5000000000000001E-2</v>
      </c>
      <c r="P10375">
        <v>30</v>
      </c>
      <c r="Q10375">
        <v>6.9</v>
      </c>
    </row>
    <row r="10376" spans="1:17" hidden="1" x14ac:dyDescent="0.3">
      <c r="A10376" t="s">
        <v>40127</v>
      </c>
      <c r="B10376" t="s">
        <v>40128</v>
      </c>
      <c r="C10376" s="1" t="str">
        <f t="shared" si="1436"/>
        <v>21:0687</v>
      </c>
      <c r="D10376" s="1" t="str">
        <f t="shared" si="1440"/>
        <v>21:0206</v>
      </c>
      <c r="E10376" t="s">
        <v>40129</v>
      </c>
      <c r="F10376" t="s">
        <v>40130</v>
      </c>
      <c r="H10376">
        <v>47.122783099999999</v>
      </c>
      <c r="I10376">
        <v>-67.367504499999995</v>
      </c>
      <c r="J10376" s="1" t="str">
        <f t="shared" si="1441"/>
        <v>Fluid (stream)</v>
      </c>
      <c r="K10376" s="1" t="str">
        <f t="shared" si="1442"/>
        <v>Untreated Water</v>
      </c>
      <c r="O10376">
        <v>2.5000000000000001E-2</v>
      </c>
      <c r="P10376">
        <v>30</v>
      </c>
      <c r="Q10376">
        <v>6.9</v>
      </c>
    </row>
    <row r="10377" spans="1:17" hidden="1" x14ac:dyDescent="0.3">
      <c r="A10377" t="s">
        <v>40131</v>
      </c>
      <c r="B10377" t="s">
        <v>40132</v>
      </c>
      <c r="C10377" s="1" t="str">
        <f t="shared" si="1436"/>
        <v>21:0687</v>
      </c>
      <c r="D10377" s="1" t="str">
        <f t="shared" si="1440"/>
        <v>21:0206</v>
      </c>
      <c r="E10377" t="s">
        <v>40133</v>
      </c>
      <c r="F10377" t="s">
        <v>40134</v>
      </c>
      <c r="H10377">
        <v>47.107927799999999</v>
      </c>
      <c r="I10377">
        <v>-67.373969099999997</v>
      </c>
      <c r="J10377" s="1" t="str">
        <f t="shared" si="1441"/>
        <v>Fluid (stream)</v>
      </c>
      <c r="K10377" s="1" t="str">
        <f t="shared" si="1442"/>
        <v>Untreated Water</v>
      </c>
      <c r="O10377">
        <v>2.5000000000000001E-2</v>
      </c>
      <c r="P10377">
        <v>20</v>
      </c>
      <c r="Q10377">
        <v>6.4</v>
      </c>
    </row>
    <row r="10378" spans="1:17" hidden="1" x14ac:dyDescent="0.3">
      <c r="A10378" t="s">
        <v>40135</v>
      </c>
      <c r="B10378" t="s">
        <v>40136</v>
      </c>
      <c r="C10378" s="1" t="str">
        <f t="shared" si="1436"/>
        <v>21:0687</v>
      </c>
      <c r="D10378" s="1" t="str">
        <f t="shared" si="1440"/>
        <v>21:0206</v>
      </c>
      <c r="E10378" t="s">
        <v>40137</v>
      </c>
      <c r="F10378" t="s">
        <v>40138</v>
      </c>
      <c r="H10378">
        <v>47.116611599999999</v>
      </c>
      <c r="I10378">
        <v>-67.391158399999995</v>
      </c>
      <c r="J10378" s="1" t="str">
        <f t="shared" si="1441"/>
        <v>Fluid (stream)</v>
      </c>
      <c r="K10378" s="1" t="str">
        <f t="shared" si="1442"/>
        <v>Untreated Water</v>
      </c>
      <c r="O10378">
        <v>2.5000000000000001E-2</v>
      </c>
      <c r="P10378">
        <v>30</v>
      </c>
      <c r="Q10378">
        <v>6.7</v>
      </c>
    </row>
    <row r="10379" spans="1:17" hidden="1" x14ac:dyDescent="0.3">
      <c r="A10379" t="s">
        <v>40139</v>
      </c>
      <c r="B10379" t="s">
        <v>40140</v>
      </c>
      <c r="C10379" s="1" t="str">
        <f t="shared" si="1436"/>
        <v>21:0687</v>
      </c>
      <c r="D10379" s="1" t="str">
        <f t="shared" si="1440"/>
        <v>21:0206</v>
      </c>
      <c r="E10379" t="s">
        <v>40141</v>
      </c>
      <c r="F10379" t="s">
        <v>40142</v>
      </c>
      <c r="H10379">
        <v>47.112562099999998</v>
      </c>
      <c r="I10379">
        <v>-67.393086299999993</v>
      </c>
      <c r="J10379" s="1" t="str">
        <f t="shared" si="1441"/>
        <v>Fluid (stream)</v>
      </c>
      <c r="K10379" s="1" t="str">
        <f t="shared" si="1442"/>
        <v>Untreated Water</v>
      </c>
      <c r="O10379">
        <v>2.5000000000000001E-2</v>
      </c>
      <c r="P10379">
        <v>30</v>
      </c>
      <c r="Q10379">
        <v>6.8</v>
      </c>
    </row>
    <row r="10380" spans="1:17" hidden="1" x14ac:dyDescent="0.3">
      <c r="A10380" t="s">
        <v>40143</v>
      </c>
      <c r="B10380" t="s">
        <v>40144</v>
      </c>
      <c r="C10380" s="1" t="str">
        <f t="shared" si="1436"/>
        <v>21:0687</v>
      </c>
      <c r="D10380" s="1" t="str">
        <f t="shared" si="1440"/>
        <v>21:0206</v>
      </c>
      <c r="E10380" t="s">
        <v>40145</v>
      </c>
      <c r="F10380" t="s">
        <v>40146</v>
      </c>
      <c r="H10380">
        <v>47.108525499999999</v>
      </c>
      <c r="I10380">
        <v>-67.395936300000002</v>
      </c>
      <c r="J10380" s="1" t="str">
        <f t="shared" si="1441"/>
        <v>Fluid (stream)</v>
      </c>
      <c r="K10380" s="1" t="str">
        <f t="shared" si="1442"/>
        <v>Untreated Water</v>
      </c>
      <c r="O10380">
        <v>2.5000000000000001E-2</v>
      </c>
      <c r="P10380">
        <v>30</v>
      </c>
      <c r="Q10380">
        <v>6.7</v>
      </c>
    </row>
    <row r="10381" spans="1:17" hidden="1" x14ac:dyDescent="0.3">
      <c r="A10381" t="s">
        <v>40147</v>
      </c>
      <c r="B10381" t="s">
        <v>40148</v>
      </c>
      <c r="C10381" s="1" t="str">
        <f t="shared" si="1436"/>
        <v>21:0687</v>
      </c>
      <c r="D10381" s="1" t="str">
        <f t="shared" si="1440"/>
        <v>21:0206</v>
      </c>
      <c r="E10381" t="s">
        <v>40149</v>
      </c>
      <c r="F10381" t="s">
        <v>40150</v>
      </c>
      <c r="H10381">
        <v>47.113659900000002</v>
      </c>
      <c r="I10381">
        <v>-67.405958400000003</v>
      </c>
      <c r="J10381" s="1" t="str">
        <f t="shared" si="1441"/>
        <v>Fluid (stream)</v>
      </c>
      <c r="K10381" s="1" t="str">
        <f t="shared" si="1442"/>
        <v>Untreated Water</v>
      </c>
      <c r="O10381">
        <v>2.5000000000000001E-2</v>
      </c>
      <c r="P10381">
        <v>30</v>
      </c>
      <c r="Q10381">
        <v>6.8</v>
      </c>
    </row>
    <row r="10382" spans="1:17" hidden="1" x14ac:dyDescent="0.3">
      <c r="A10382" t="s">
        <v>40151</v>
      </c>
      <c r="B10382" t="s">
        <v>40152</v>
      </c>
      <c r="C10382" s="1" t="str">
        <f t="shared" si="1436"/>
        <v>21:0687</v>
      </c>
      <c r="D10382" s="1" t="str">
        <f t="shared" si="1440"/>
        <v>21:0206</v>
      </c>
      <c r="E10382" t="s">
        <v>40149</v>
      </c>
      <c r="F10382" t="s">
        <v>40153</v>
      </c>
      <c r="H10382">
        <v>47.113659900000002</v>
      </c>
      <c r="I10382">
        <v>-67.405958400000003</v>
      </c>
      <c r="J10382" s="1" t="str">
        <f t="shared" si="1441"/>
        <v>Fluid (stream)</v>
      </c>
      <c r="K10382" s="1" t="str">
        <f t="shared" si="1442"/>
        <v>Untreated Water</v>
      </c>
      <c r="O10382">
        <v>2.5000000000000001E-2</v>
      </c>
      <c r="P10382">
        <v>30</v>
      </c>
      <c r="Q10382">
        <v>6.9</v>
      </c>
    </row>
    <row r="10383" spans="1:17" hidden="1" x14ac:dyDescent="0.3">
      <c r="A10383" t="s">
        <v>40154</v>
      </c>
      <c r="B10383" t="s">
        <v>40155</v>
      </c>
      <c r="C10383" s="1" t="str">
        <f t="shared" si="1436"/>
        <v>21:0687</v>
      </c>
      <c r="D10383" s="1" t="str">
        <f t="shared" si="1440"/>
        <v>21:0206</v>
      </c>
      <c r="E10383" t="s">
        <v>40156</v>
      </c>
      <c r="F10383" t="s">
        <v>40157</v>
      </c>
      <c r="H10383">
        <v>47.1161745</v>
      </c>
      <c r="I10383">
        <v>-67.4075311</v>
      </c>
      <c r="J10383" s="1" t="str">
        <f t="shared" si="1441"/>
        <v>Fluid (stream)</v>
      </c>
      <c r="K10383" s="1" t="str">
        <f t="shared" si="1442"/>
        <v>Untreated Water</v>
      </c>
      <c r="O10383">
        <v>2.5000000000000001E-2</v>
      </c>
      <c r="P10383">
        <v>40</v>
      </c>
      <c r="Q10383">
        <v>7</v>
      </c>
    </row>
    <row r="10384" spans="1:17" hidden="1" x14ac:dyDescent="0.3">
      <c r="A10384" t="s">
        <v>40158</v>
      </c>
      <c r="B10384" t="s">
        <v>40159</v>
      </c>
      <c r="C10384" s="1" t="str">
        <f t="shared" si="1436"/>
        <v>21:0687</v>
      </c>
      <c r="D10384" s="1" t="str">
        <f t="shared" si="1440"/>
        <v>21:0206</v>
      </c>
      <c r="E10384" t="s">
        <v>40160</v>
      </c>
      <c r="F10384" t="s">
        <v>40161</v>
      </c>
      <c r="H10384">
        <v>47.112652500000003</v>
      </c>
      <c r="I10384">
        <v>-67.412473800000001</v>
      </c>
      <c r="J10384" s="1" t="str">
        <f t="shared" si="1441"/>
        <v>Fluid (stream)</v>
      </c>
      <c r="K10384" s="1" t="str">
        <f t="shared" si="1442"/>
        <v>Untreated Water</v>
      </c>
      <c r="O10384">
        <v>2.5000000000000001E-2</v>
      </c>
      <c r="P10384">
        <v>30</v>
      </c>
      <c r="Q10384">
        <v>6.8</v>
      </c>
    </row>
    <row r="10385" spans="1:17" hidden="1" x14ac:dyDescent="0.3">
      <c r="A10385" t="s">
        <v>40162</v>
      </c>
      <c r="B10385" t="s">
        <v>40163</v>
      </c>
      <c r="C10385" s="1" t="str">
        <f t="shared" si="1436"/>
        <v>21:0687</v>
      </c>
      <c r="D10385" s="1" t="str">
        <f t="shared" si="1440"/>
        <v>21:0206</v>
      </c>
      <c r="E10385" t="s">
        <v>40164</v>
      </c>
      <c r="F10385" t="s">
        <v>40165</v>
      </c>
      <c r="H10385">
        <v>47.093009299999999</v>
      </c>
      <c r="I10385">
        <v>-67.420397399999999</v>
      </c>
      <c r="J10385" s="1" t="str">
        <f t="shared" si="1441"/>
        <v>Fluid (stream)</v>
      </c>
      <c r="K10385" s="1" t="str">
        <f t="shared" si="1442"/>
        <v>Untreated Water</v>
      </c>
      <c r="O10385">
        <v>2.5000000000000001E-2</v>
      </c>
      <c r="P10385">
        <v>30</v>
      </c>
      <c r="Q10385">
        <v>7.1</v>
      </c>
    </row>
    <row r="10386" spans="1:17" hidden="1" x14ac:dyDescent="0.3">
      <c r="A10386" t="s">
        <v>40166</v>
      </c>
      <c r="B10386" t="s">
        <v>40167</v>
      </c>
      <c r="C10386" s="1" t="str">
        <f t="shared" si="1436"/>
        <v>21:0687</v>
      </c>
      <c r="D10386" s="1" t="str">
        <f t="shared" si="1440"/>
        <v>21:0206</v>
      </c>
      <c r="E10386" t="s">
        <v>40168</v>
      </c>
      <c r="F10386" t="s">
        <v>40169</v>
      </c>
      <c r="H10386">
        <v>47.091364900000002</v>
      </c>
      <c r="I10386">
        <v>-67.417968900000005</v>
      </c>
      <c r="J10386" s="1" t="str">
        <f t="shared" si="1441"/>
        <v>Fluid (stream)</v>
      </c>
      <c r="K10386" s="1" t="str">
        <f t="shared" si="1442"/>
        <v>Untreated Water</v>
      </c>
      <c r="O10386">
        <v>0.28999999999999998</v>
      </c>
      <c r="P10386">
        <v>30</v>
      </c>
      <c r="Q10386">
        <v>7.6</v>
      </c>
    </row>
    <row r="10387" spans="1:17" hidden="1" x14ac:dyDescent="0.3">
      <c r="A10387" t="s">
        <v>40170</v>
      </c>
      <c r="B10387" t="s">
        <v>40171</v>
      </c>
      <c r="C10387" s="1" t="str">
        <f t="shared" si="1436"/>
        <v>21:0687</v>
      </c>
      <c r="D10387" s="1" t="str">
        <f t="shared" si="1440"/>
        <v>21:0206</v>
      </c>
      <c r="E10387" t="s">
        <v>40172</v>
      </c>
      <c r="F10387" t="s">
        <v>40173</v>
      </c>
      <c r="H10387">
        <v>47.083561699999997</v>
      </c>
      <c r="I10387">
        <v>-67.410743199999999</v>
      </c>
      <c r="J10387" s="1" t="str">
        <f t="shared" si="1441"/>
        <v>Fluid (stream)</v>
      </c>
      <c r="K10387" s="1" t="str">
        <f t="shared" si="1442"/>
        <v>Untreated Water</v>
      </c>
    </row>
    <row r="10388" spans="1:17" hidden="1" x14ac:dyDescent="0.3">
      <c r="A10388" t="s">
        <v>40174</v>
      </c>
      <c r="B10388" t="s">
        <v>40175</v>
      </c>
      <c r="C10388" s="1" t="str">
        <f t="shared" si="1436"/>
        <v>21:0687</v>
      </c>
      <c r="D10388" s="1" t="str">
        <f t="shared" si="1440"/>
        <v>21:0206</v>
      </c>
      <c r="E10388" t="s">
        <v>40176</v>
      </c>
      <c r="F10388" t="s">
        <v>40177</v>
      </c>
      <c r="H10388">
        <v>47.083985499999997</v>
      </c>
      <c r="I10388">
        <v>-67.403036599999993</v>
      </c>
      <c r="J10388" s="1" t="str">
        <f t="shared" si="1441"/>
        <v>Fluid (stream)</v>
      </c>
      <c r="K10388" s="1" t="str">
        <f t="shared" si="1442"/>
        <v>Untreated Water</v>
      </c>
      <c r="O10388">
        <v>2.5000000000000001E-2</v>
      </c>
      <c r="P10388">
        <v>40</v>
      </c>
      <c r="Q10388">
        <v>6.9</v>
      </c>
    </row>
    <row r="10389" spans="1:17" hidden="1" x14ac:dyDescent="0.3">
      <c r="A10389" t="s">
        <v>40178</v>
      </c>
      <c r="B10389" t="s">
        <v>40179</v>
      </c>
      <c r="C10389" s="1" t="str">
        <f t="shared" si="1436"/>
        <v>21:0687</v>
      </c>
      <c r="D10389" s="1" t="str">
        <f t="shared" si="1440"/>
        <v>21:0206</v>
      </c>
      <c r="E10389" t="s">
        <v>40180</v>
      </c>
      <c r="F10389" t="s">
        <v>40181</v>
      </c>
      <c r="H10389">
        <v>47.092107400000003</v>
      </c>
      <c r="I10389">
        <v>-67.393728300000006</v>
      </c>
      <c r="J10389" s="1" t="str">
        <f t="shared" si="1441"/>
        <v>Fluid (stream)</v>
      </c>
      <c r="K10389" s="1" t="str">
        <f t="shared" si="1442"/>
        <v>Untreated Water</v>
      </c>
      <c r="O10389">
        <v>0.21</v>
      </c>
      <c r="P10389">
        <v>30</v>
      </c>
      <c r="Q10389">
        <v>7.6</v>
      </c>
    </row>
    <row r="10390" spans="1:17" hidden="1" x14ac:dyDescent="0.3">
      <c r="A10390" t="s">
        <v>40182</v>
      </c>
      <c r="B10390" t="s">
        <v>40183</v>
      </c>
      <c r="C10390" s="1" t="str">
        <f t="shared" si="1436"/>
        <v>21:0687</v>
      </c>
      <c r="D10390" s="1" t="str">
        <f>HYPERLINK("http://geochem.nrcan.gc.ca/cdogs/content/svy/svy_e.htm", "")</f>
        <v/>
      </c>
      <c r="G10390" s="1" t="str">
        <f>HYPERLINK("http://geochem.nrcan.gc.ca/cdogs/content/cr_/cr_00085_e.htm", "85")</f>
        <v>85</v>
      </c>
      <c r="J10390" t="s">
        <v>11453</v>
      </c>
      <c r="K10390" t="s">
        <v>11454</v>
      </c>
      <c r="O10390">
        <v>0.26</v>
      </c>
      <c r="P10390">
        <v>50</v>
      </c>
      <c r="Q10390">
        <v>8.3000000000000007</v>
      </c>
    </row>
    <row r="10391" spans="1:17" hidden="1" x14ac:dyDescent="0.3">
      <c r="A10391" t="s">
        <v>40184</v>
      </c>
      <c r="B10391" t="s">
        <v>40185</v>
      </c>
      <c r="C10391" s="1" t="str">
        <f t="shared" si="1436"/>
        <v>21:0687</v>
      </c>
      <c r="D10391" s="1" t="str">
        <f t="shared" ref="D10391:D10411" si="1443">HYPERLINK("http://geochem.nrcan.gc.ca/cdogs/content/svy/svy210206_e.htm", "21:0206")</f>
        <v>21:0206</v>
      </c>
      <c r="E10391" t="s">
        <v>40186</v>
      </c>
      <c r="F10391" t="s">
        <v>40187</v>
      </c>
      <c r="H10391">
        <v>47.094398099999999</v>
      </c>
      <c r="I10391">
        <v>-67.397296299999994</v>
      </c>
      <c r="J10391" s="1" t="str">
        <f t="shared" ref="J10391:J10411" si="1444">HYPERLINK("http://geochem.nrcan.gc.ca/cdogs/content/kwd/kwd020018_e.htm", "Fluid (stream)")</f>
        <v>Fluid (stream)</v>
      </c>
      <c r="K10391" s="1" t="str">
        <f t="shared" ref="K10391:K10411" si="1445">HYPERLINK("http://geochem.nrcan.gc.ca/cdogs/content/kwd/kwd080007_e.htm", "Untreated Water")</f>
        <v>Untreated Water</v>
      </c>
      <c r="O10391">
        <v>2.5000000000000001E-2</v>
      </c>
      <c r="P10391">
        <v>70</v>
      </c>
      <c r="Q10391">
        <v>6.9</v>
      </c>
    </row>
    <row r="10392" spans="1:17" hidden="1" x14ac:dyDescent="0.3">
      <c r="A10392" t="s">
        <v>40188</v>
      </c>
      <c r="B10392" t="s">
        <v>40189</v>
      </c>
      <c r="C10392" s="1" t="str">
        <f t="shared" si="1436"/>
        <v>21:0687</v>
      </c>
      <c r="D10392" s="1" t="str">
        <f t="shared" si="1443"/>
        <v>21:0206</v>
      </c>
      <c r="E10392" t="s">
        <v>40190</v>
      </c>
      <c r="F10392" t="s">
        <v>40191</v>
      </c>
      <c r="H10392">
        <v>47.088313499999998</v>
      </c>
      <c r="I10392">
        <v>-67.412709899999996</v>
      </c>
      <c r="J10392" s="1" t="str">
        <f t="shared" si="1444"/>
        <v>Fluid (stream)</v>
      </c>
      <c r="K10392" s="1" t="str">
        <f t="shared" si="1445"/>
        <v>Untreated Water</v>
      </c>
      <c r="O10392">
        <v>0.1</v>
      </c>
      <c r="P10392">
        <v>30</v>
      </c>
      <c r="Q10392">
        <v>7.4</v>
      </c>
    </row>
    <row r="10393" spans="1:17" hidden="1" x14ac:dyDescent="0.3">
      <c r="A10393" t="s">
        <v>40192</v>
      </c>
      <c r="B10393" t="s">
        <v>40193</v>
      </c>
      <c r="C10393" s="1" t="str">
        <f t="shared" si="1436"/>
        <v>21:0687</v>
      </c>
      <c r="D10393" s="1" t="str">
        <f t="shared" si="1443"/>
        <v>21:0206</v>
      </c>
      <c r="E10393" t="s">
        <v>40194</v>
      </c>
      <c r="F10393" t="s">
        <v>40195</v>
      </c>
      <c r="H10393">
        <v>47.103674099999999</v>
      </c>
      <c r="I10393">
        <v>-67.413307599999996</v>
      </c>
      <c r="J10393" s="1" t="str">
        <f t="shared" si="1444"/>
        <v>Fluid (stream)</v>
      </c>
      <c r="K10393" s="1" t="str">
        <f t="shared" si="1445"/>
        <v>Untreated Water</v>
      </c>
      <c r="O10393">
        <v>2.5000000000000001E-2</v>
      </c>
      <c r="P10393">
        <v>40</v>
      </c>
      <c r="Q10393">
        <v>7.2</v>
      </c>
    </row>
    <row r="10394" spans="1:17" hidden="1" x14ac:dyDescent="0.3">
      <c r="A10394" t="s">
        <v>40196</v>
      </c>
      <c r="B10394" t="s">
        <v>40197</v>
      </c>
      <c r="C10394" s="1" t="str">
        <f t="shared" si="1436"/>
        <v>21:0687</v>
      </c>
      <c r="D10394" s="1" t="str">
        <f t="shared" si="1443"/>
        <v>21:0206</v>
      </c>
      <c r="E10394" t="s">
        <v>40198</v>
      </c>
      <c r="F10394" t="s">
        <v>40199</v>
      </c>
      <c r="H10394">
        <v>47.099965400000002</v>
      </c>
      <c r="I10394">
        <v>-67.424962199999996</v>
      </c>
      <c r="J10394" s="1" t="str">
        <f t="shared" si="1444"/>
        <v>Fluid (stream)</v>
      </c>
      <c r="K10394" s="1" t="str">
        <f t="shared" si="1445"/>
        <v>Untreated Water</v>
      </c>
      <c r="O10394">
        <v>2.5000000000000001E-2</v>
      </c>
      <c r="P10394">
        <v>40</v>
      </c>
      <c r="Q10394">
        <v>6.7</v>
      </c>
    </row>
    <row r="10395" spans="1:17" hidden="1" x14ac:dyDescent="0.3">
      <c r="A10395" t="s">
        <v>40200</v>
      </c>
      <c r="B10395" t="s">
        <v>40201</v>
      </c>
      <c r="C10395" s="1" t="str">
        <f t="shared" si="1436"/>
        <v>21:0687</v>
      </c>
      <c r="D10395" s="1" t="str">
        <f t="shared" si="1443"/>
        <v>21:0206</v>
      </c>
      <c r="E10395" t="s">
        <v>40202</v>
      </c>
      <c r="F10395" t="s">
        <v>40203</v>
      </c>
      <c r="H10395">
        <v>47.005345499999997</v>
      </c>
      <c r="I10395">
        <v>-67.382057799999998</v>
      </c>
      <c r="J10395" s="1" t="str">
        <f t="shared" si="1444"/>
        <v>Fluid (stream)</v>
      </c>
      <c r="K10395" s="1" t="str">
        <f t="shared" si="1445"/>
        <v>Untreated Water</v>
      </c>
      <c r="O10395">
        <v>2.5000000000000001E-2</v>
      </c>
      <c r="P10395">
        <v>30</v>
      </c>
      <c r="Q10395">
        <v>7.1</v>
      </c>
    </row>
    <row r="10396" spans="1:17" hidden="1" x14ac:dyDescent="0.3">
      <c r="A10396" t="s">
        <v>40204</v>
      </c>
      <c r="B10396" t="s">
        <v>40205</v>
      </c>
      <c r="C10396" s="1" t="str">
        <f t="shared" si="1436"/>
        <v>21:0687</v>
      </c>
      <c r="D10396" s="1" t="str">
        <f t="shared" si="1443"/>
        <v>21:0206</v>
      </c>
      <c r="E10396" t="s">
        <v>40202</v>
      </c>
      <c r="F10396" t="s">
        <v>40206</v>
      </c>
      <c r="H10396">
        <v>47.005345499999997</v>
      </c>
      <c r="I10396">
        <v>-67.382057799999998</v>
      </c>
      <c r="J10396" s="1" t="str">
        <f t="shared" si="1444"/>
        <v>Fluid (stream)</v>
      </c>
      <c r="K10396" s="1" t="str">
        <f t="shared" si="1445"/>
        <v>Untreated Water</v>
      </c>
      <c r="O10396">
        <v>2.5000000000000001E-2</v>
      </c>
      <c r="P10396">
        <v>30</v>
      </c>
      <c r="Q10396">
        <v>7.1</v>
      </c>
    </row>
    <row r="10397" spans="1:17" hidden="1" x14ac:dyDescent="0.3">
      <c r="A10397" t="s">
        <v>40207</v>
      </c>
      <c r="B10397" t="s">
        <v>40208</v>
      </c>
      <c r="C10397" s="1" t="str">
        <f t="shared" si="1436"/>
        <v>21:0687</v>
      </c>
      <c r="D10397" s="1" t="str">
        <f t="shared" si="1443"/>
        <v>21:0206</v>
      </c>
      <c r="E10397" t="s">
        <v>40209</v>
      </c>
      <c r="F10397" t="s">
        <v>40210</v>
      </c>
      <c r="H10397">
        <v>47.031351899999997</v>
      </c>
      <c r="I10397">
        <v>-67.378810700000002</v>
      </c>
      <c r="J10397" s="1" t="str">
        <f t="shared" si="1444"/>
        <v>Fluid (stream)</v>
      </c>
      <c r="K10397" s="1" t="str">
        <f t="shared" si="1445"/>
        <v>Untreated Water</v>
      </c>
      <c r="O10397">
        <v>2.5000000000000001E-2</v>
      </c>
      <c r="P10397">
        <v>30</v>
      </c>
      <c r="Q10397">
        <v>7</v>
      </c>
    </row>
    <row r="10398" spans="1:17" hidden="1" x14ac:dyDescent="0.3">
      <c r="A10398" t="s">
        <v>40211</v>
      </c>
      <c r="B10398" t="s">
        <v>40212</v>
      </c>
      <c r="C10398" s="1" t="str">
        <f t="shared" si="1436"/>
        <v>21:0687</v>
      </c>
      <c r="D10398" s="1" t="str">
        <f t="shared" si="1443"/>
        <v>21:0206</v>
      </c>
      <c r="E10398" t="s">
        <v>40213</v>
      </c>
      <c r="F10398" t="s">
        <v>40214</v>
      </c>
      <c r="H10398">
        <v>47.036139900000002</v>
      </c>
      <c r="I10398">
        <v>-67.373769100000004</v>
      </c>
      <c r="J10398" s="1" t="str">
        <f t="shared" si="1444"/>
        <v>Fluid (stream)</v>
      </c>
      <c r="K10398" s="1" t="str">
        <f t="shared" si="1445"/>
        <v>Untreated Water</v>
      </c>
      <c r="O10398">
        <v>2.5000000000000001E-2</v>
      </c>
      <c r="P10398">
        <v>20</v>
      </c>
      <c r="Q10398">
        <v>7.3</v>
      </c>
    </row>
    <row r="10399" spans="1:17" hidden="1" x14ac:dyDescent="0.3">
      <c r="A10399" t="s">
        <v>40215</v>
      </c>
      <c r="B10399" t="s">
        <v>40216</v>
      </c>
      <c r="C10399" s="1" t="str">
        <f t="shared" si="1436"/>
        <v>21:0687</v>
      </c>
      <c r="D10399" s="1" t="str">
        <f t="shared" si="1443"/>
        <v>21:0206</v>
      </c>
      <c r="E10399" t="s">
        <v>40217</v>
      </c>
      <c r="F10399" t="s">
        <v>40218</v>
      </c>
      <c r="H10399">
        <v>47.020305100000002</v>
      </c>
      <c r="I10399">
        <v>-67.387382599999995</v>
      </c>
      <c r="J10399" s="1" t="str">
        <f t="shared" si="1444"/>
        <v>Fluid (stream)</v>
      </c>
      <c r="K10399" s="1" t="str">
        <f t="shared" si="1445"/>
        <v>Untreated Water</v>
      </c>
      <c r="O10399">
        <v>2.5000000000000001E-2</v>
      </c>
      <c r="P10399">
        <v>30</v>
      </c>
      <c r="Q10399">
        <v>7.3</v>
      </c>
    </row>
    <row r="10400" spans="1:17" hidden="1" x14ac:dyDescent="0.3">
      <c r="A10400" t="s">
        <v>40219</v>
      </c>
      <c r="B10400" t="s">
        <v>40220</v>
      </c>
      <c r="C10400" s="1" t="str">
        <f t="shared" si="1436"/>
        <v>21:0687</v>
      </c>
      <c r="D10400" s="1" t="str">
        <f t="shared" si="1443"/>
        <v>21:0206</v>
      </c>
      <c r="E10400" t="s">
        <v>40221</v>
      </c>
      <c r="F10400" t="s">
        <v>40222</v>
      </c>
      <c r="H10400">
        <v>47.015349800000003</v>
      </c>
      <c r="I10400">
        <v>-67.391452799999996</v>
      </c>
      <c r="J10400" s="1" t="str">
        <f t="shared" si="1444"/>
        <v>Fluid (stream)</v>
      </c>
      <c r="K10400" s="1" t="str">
        <f t="shared" si="1445"/>
        <v>Untreated Water</v>
      </c>
      <c r="O10400">
        <v>2.5000000000000001E-2</v>
      </c>
      <c r="P10400">
        <v>40</v>
      </c>
      <c r="Q10400">
        <v>7.4</v>
      </c>
    </row>
    <row r="10401" spans="1:17" hidden="1" x14ac:dyDescent="0.3">
      <c r="A10401" t="s">
        <v>40223</v>
      </c>
      <c r="B10401" t="s">
        <v>40224</v>
      </c>
      <c r="C10401" s="1" t="str">
        <f t="shared" si="1436"/>
        <v>21:0687</v>
      </c>
      <c r="D10401" s="1" t="str">
        <f t="shared" si="1443"/>
        <v>21:0206</v>
      </c>
      <c r="E10401" t="s">
        <v>40225</v>
      </c>
      <c r="F10401" t="s">
        <v>40226</v>
      </c>
      <c r="H10401">
        <v>47.016403799999999</v>
      </c>
      <c r="I10401">
        <v>-67.394092200000003</v>
      </c>
      <c r="J10401" s="1" t="str">
        <f t="shared" si="1444"/>
        <v>Fluid (stream)</v>
      </c>
      <c r="K10401" s="1" t="str">
        <f t="shared" si="1445"/>
        <v>Untreated Water</v>
      </c>
      <c r="O10401">
        <v>2.5000000000000001E-2</v>
      </c>
      <c r="P10401">
        <v>40</v>
      </c>
      <c r="Q10401">
        <v>7.2</v>
      </c>
    </row>
    <row r="10402" spans="1:17" hidden="1" x14ac:dyDescent="0.3">
      <c r="A10402" t="s">
        <v>40227</v>
      </c>
      <c r="B10402" t="s">
        <v>40228</v>
      </c>
      <c r="C10402" s="1" t="str">
        <f t="shared" si="1436"/>
        <v>21:0687</v>
      </c>
      <c r="D10402" s="1" t="str">
        <f t="shared" si="1443"/>
        <v>21:0206</v>
      </c>
      <c r="E10402" t="s">
        <v>40229</v>
      </c>
      <c r="F10402" t="s">
        <v>40230</v>
      </c>
      <c r="H10402">
        <v>47.0132604</v>
      </c>
      <c r="I10402">
        <v>-67.397752100000005</v>
      </c>
      <c r="J10402" s="1" t="str">
        <f t="shared" si="1444"/>
        <v>Fluid (stream)</v>
      </c>
      <c r="K10402" s="1" t="str">
        <f t="shared" si="1445"/>
        <v>Untreated Water</v>
      </c>
      <c r="O10402">
        <v>2.5000000000000001E-2</v>
      </c>
      <c r="P10402">
        <v>30</v>
      </c>
      <c r="Q10402">
        <v>7.3</v>
      </c>
    </row>
    <row r="10403" spans="1:17" hidden="1" x14ac:dyDescent="0.3">
      <c r="A10403" t="s">
        <v>40231</v>
      </c>
      <c r="B10403" t="s">
        <v>40232</v>
      </c>
      <c r="C10403" s="1" t="str">
        <f t="shared" si="1436"/>
        <v>21:0687</v>
      </c>
      <c r="D10403" s="1" t="str">
        <f t="shared" si="1443"/>
        <v>21:0206</v>
      </c>
      <c r="E10403" t="s">
        <v>40233</v>
      </c>
      <c r="F10403" t="s">
        <v>40234</v>
      </c>
      <c r="H10403">
        <v>47.011273500000001</v>
      </c>
      <c r="I10403">
        <v>-67.394680199999996</v>
      </c>
      <c r="J10403" s="1" t="str">
        <f t="shared" si="1444"/>
        <v>Fluid (stream)</v>
      </c>
      <c r="K10403" s="1" t="str">
        <f t="shared" si="1445"/>
        <v>Untreated Water</v>
      </c>
      <c r="O10403">
        <v>2.5000000000000001E-2</v>
      </c>
      <c r="P10403">
        <v>40</v>
      </c>
      <c r="Q10403">
        <v>7.2</v>
      </c>
    </row>
    <row r="10404" spans="1:17" hidden="1" x14ac:dyDescent="0.3">
      <c r="A10404" t="s">
        <v>40235</v>
      </c>
      <c r="B10404" t="s">
        <v>40236</v>
      </c>
      <c r="C10404" s="1" t="str">
        <f t="shared" ref="C10404:C10467" si="1446">HYPERLINK("http://geochem.nrcan.gc.ca/cdogs/content/bdl/bdl210687_e.htm", "21:0687")</f>
        <v>21:0687</v>
      </c>
      <c r="D10404" s="1" t="str">
        <f t="shared" si="1443"/>
        <v>21:0206</v>
      </c>
      <c r="E10404" t="s">
        <v>40237</v>
      </c>
      <c r="F10404" t="s">
        <v>40238</v>
      </c>
      <c r="H10404">
        <v>47.0100725</v>
      </c>
      <c r="I10404">
        <v>-67.393742599999996</v>
      </c>
      <c r="J10404" s="1" t="str">
        <f t="shared" si="1444"/>
        <v>Fluid (stream)</v>
      </c>
      <c r="K10404" s="1" t="str">
        <f t="shared" si="1445"/>
        <v>Untreated Water</v>
      </c>
      <c r="O10404">
        <v>2.5000000000000001E-2</v>
      </c>
      <c r="P10404">
        <v>40</v>
      </c>
      <c r="Q10404">
        <v>7.4</v>
      </c>
    </row>
    <row r="10405" spans="1:17" hidden="1" x14ac:dyDescent="0.3">
      <c r="A10405" t="s">
        <v>40239</v>
      </c>
      <c r="B10405" t="s">
        <v>40240</v>
      </c>
      <c r="C10405" s="1" t="str">
        <f t="shared" si="1446"/>
        <v>21:0687</v>
      </c>
      <c r="D10405" s="1" t="str">
        <f t="shared" si="1443"/>
        <v>21:0206</v>
      </c>
      <c r="E10405" t="s">
        <v>40241</v>
      </c>
      <c r="F10405" t="s">
        <v>40242</v>
      </c>
      <c r="H10405">
        <v>47.001195500000001</v>
      </c>
      <c r="I10405">
        <v>-67.383235400000004</v>
      </c>
      <c r="J10405" s="1" t="str">
        <f t="shared" si="1444"/>
        <v>Fluid (stream)</v>
      </c>
      <c r="K10405" s="1" t="str">
        <f t="shared" si="1445"/>
        <v>Untreated Water</v>
      </c>
      <c r="O10405">
        <v>2.5000000000000001E-2</v>
      </c>
      <c r="P10405">
        <v>30</v>
      </c>
      <c r="Q10405">
        <v>7</v>
      </c>
    </row>
    <row r="10406" spans="1:17" hidden="1" x14ac:dyDescent="0.3">
      <c r="A10406" t="s">
        <v>40243</v>
      </c>
      <c r="B10406" t="s">
        <v>40244</v>
      </c>
      <c r="C10406" s="1" t="str">
        <f t="shared" si="1446"/>
        <v>21:0687</v>
      </c>
      <c r="D10406" s="1" t="str">
        <f t="shared" si="1443"/>
        <v>21:0206</v>
      </c>
      <c r="E10406" t="s">
        <v>40241</v>
      </c>
      <c r="F10406" t="s">
        <v>40245</v>
      </c>
      <c r="H10406">
        <v>47.001195500000001</v>
      </c>
      <c r="I10406">
        <v>-67.383235400000004</v>
      </c>
      <c r="J10406" s="1" t="str">
        <f t="shared" si="1444"/>
        <v>Fluid (stream)</v>
      </c>
      <c r="K10406" s="1" t="str">
        <f t="shared" si="1445"/>
        <v>Untreated Water</v>
      </c>
      <c r="O10406">
        <v>2.5000000000000001E-2</v>
      </c>
      <c r="P10406">
        <v>30</v>
      </c>
      <c r="Q10406">
        <v>6.9</v>
      </c>
    </row>
    <row r="10407" spans="1:17" hidden="1" x14ac:dyDescent="0.3">
      <c r="A10407" t="s">
        <v>40246</v>
      </c>
      <c r="B10407" t="s">
        <v>40247</v>
      </c>
      <c r="C10407" s="1" t="str">
        <f t="shared" si="1446"/>
        <v>21:0687</v>
      </c>
      <c r="D10407" s="1" t="str">
        <f t="shared" si="1443"/>
        <v>21:0206</v>
      </c>
      <c r="E10407" t="s">
        <v>40248</v>
      </c>
      <c r="F10407" t="s">
        <v>40249</v>
      </c>
      <c r="H10407">
        <v>47.199110599999997</v>
      </c>
      <c r="I10407">
        <v>-67.400587900000005</v>
      </c>
      <c r="J10407" s="1" t="str">
        <f t="shared" si="1444"/>
        <v>Fluid (stream)</v>
      </c>
      <c r="K10407" s="1" t="str">
        <f t="shared" si="1445"/>
        <v>Untreated Water</v>
      </c>
      <c r="O10407">
        <v>0.14000000000000001</v>
      </c>
      <c r="P10407">
        <v>30</v>
      </c>
      <c r="Q10407">
        <v>7.8</v>
      </c>
    </row>
    <row r="10408" spans="1:17" hidden="1" x14ac:dyDescent="0.3">
      <c r="A10408" t="s">
        <v>40250</v>
      </c>
      <c r="B10408" t="s">
        <v>40251</v>
      </c>
      <c r="C10408" s="1" t="str">
        <f t="shared" si="1446"/>
        <v>21:0687</v>
      </c>
      <c r="D10408" s="1" t="str">
        <f t="shared" si="1443"/>
        <v>21:0206</v>
      </c>
      <c r="E10408" t="s">
        <v>40252</v>
      </c>
      <c r="F10408" t="s">
        <v>40253</v>
      </c>
      <c r="H10408">
        <v>47.199155599999997</v>
      </c>
      <c r="I10408">
        <v>-67.397364999999994</v>
      </c>
      <c r="J10408" s="1" t="str">
        <f t="shared" si="1444"/>
        <v>Fluid (stream)</v>
      </c>
      <c r="K10408" s="1" t="str">
        <f t="shared" si="1445"/>
        <v>Untreated Water</v>
      </c>
      <c r="O10408">
        <v>0.35</v>
      </c>
      <c r="P10408">
        <v>30</v>
      </c>
      <c r="Q10408">
        <v>7.7</v>
      </c>
    </row>
    <row r="10409" spans="1:17" hidden="1" x14ac:dyDescent="0.3">
      <c r="A10409" t="s">
        <v>40254</v>
      </c>
      <c r="B10409" t="s">
        <v>40255</v>
      </c>
      <c r="C10409" s="1" t="str">
        <f t="shared" si="1446"/>
        <v>21:0687</v>
      </c>
      <c r="D10409" s="1" t="str">
        <f t="shared" si="1443"/>
        <v>21:0206</v>
      </c>
      <c r="E10409" t="s">
        <v>40256</v>
      </c>
      <c r="F10409" t="s">
        <v>40257</v>
      </c>
      <c r="H10409">
        <v>47.186687300000003</v>
      </c>
      <c r="I10409">
        <v>-67.399588399999999</v>
      </c>
      <c r="J10409" s="1" t="str">
        <f t="shared" si="1444"/>
        <v>Fluid (stream)</v>
      </c>
      <c r="K10409" s="1" t="str">
        <f t="shared" si="1445"/>
        <v>Untreated Water</v>
      </c>
      <c r="O10409">
        <v>0.28999999999999998</v>
      </c>
      <c r="P10409">
        <v>30</v>
      </c>
      <c r="Q10409">
        <v>8.1</v>
      </c>
    </row>
    <row r="10410" spans="1:17" hidden="1" x14ac:dyDescent="0.3">
      <c r="A10410" t="s">
        <v>40258</v>
      </c>
      <c r="B10410" t="s">
        <v>40259</v>
      </c>
      <c r="C10410" s="1" t="str">
        <f t="shared" si="1446"/>
        <v>21:0687</v>
      </c>
      <c r="D10410" s="1" t="str">
        <f t="shared" si="1443"/>
        <v>21:0206</v>
      </c>
      <c r="E10410" t="s">
        <v>40260</v>
      </c>
      <c r="F10410" t="s">
        <v>40261</v>
      </c>
      <c r="H10410">
        <v>47.187428199999999</v>
      </c>
      <c r="I10410">
        <v>-67.394022100000001</v>
      </c>
      <c r="J10410" s="1" t="str">
        <f t="shared" si="1444"/>
        <v>Fluid (stream)</v>
      </c>
      <c r="K10410" s="1" t="str">
        <f t="shared" si="1445"/>
        <v>Untreated Water</v>
      </c>
      <c r="O10410">
        <v>0.28000000000000003</v>
      </c>
      <c r="P10410">
        <v>30</v>
      </c>
      <c r="Q10410">
        <v>8.1</v>
      </c>
    </row>
    <row r="10411" spans="1:17" hidden="1" x14ac:dyDescent="0.3">
      <c r="A10411" t="s">
        <v>40262</v>
      </c>
      <c r="B10411" t="s">
        <v>40263</v>
      </c>
      <c r="C10411" s="1" t="str">
        <f t="shared" si="1446"/>
        <v>21:0687</v>
      </c>
      <c r="D10411" s="1" t="str">
        <f t="shared" si="1443"/>
        <v>21:0206</v>
      </c>
      <c r="E10411" t="s">
        <v>40264</v>
      </c>
      <c r="F10411" t="s">
        <v>40265</v>
      </c>
      <c r="H10411">
        <v>47.185893299999996</v>
      </c>
      <c r="I10411">
        <v>-67.393012400000003</v>
      </c>
      <c r="J10411" s="1" t="str">
        <f t="shared" si="1444"/>
        <v>Fluid (stream)</v>
      </c>
      <c r="K10411" s="1" t="str">
        <f t="shared" si="1445"/>
        <v>Untreated Water</v>
      </c>
      <c r="O10411">
        <v>2.5000000000000001E-2</v>
      </c>
      <c r="P10411">
        <v>40</v>
      </c>
      <c r="Q10411">
        <v>7.6</v>
      </c>
    </row>
    <row r="10412" spans="1:17" hidden="1" x14ac:dyDescent="0.3">
      <c r="A10412" t="s">
        <v>40266</v>
      </c>
      <c r="B10412" t="s">
        <v>40267</v>
      </c>
      <c r="C10412" s="1" t="str">
        <f t="shared" si="1446"/>
        <v>21:0687</v>
      </c>
      <c r="D10412" s="1" t="str">
        <f>HYPERLINK("http://geochem.nrcan.gc.ca/cdogs/content/svy/svy_e.htm", "")</f>
        <v/>
      </c>
      <c r="G10412" s="1" t="str">
        <f>HYPERLINK("http://geochem.nrcan.gc.ca/cdogs/content/cr_/cr_00086_e.htm", "86")</f>
        <v>86</v>
      </c>
      <c r="J10412" t="s">
        <v>11453</v>
      </c>
      <c r="K10412" t="s">
        <v>11454</v>
      </c>
      <c r="O10412">
        <v>0.65</v>
      </c>
      <c r="P10412">
        <v>110</v>
      </c>
      <c r="Q10412">
        <v>7.8</v>
      </c>
    </row>
    <row r="10413" spans="1:17" hidden="1" x14ac:dyDescent="0.3">
      <c r="A10413" t="s">
        <v>40268</v>
      </c>
      <c r="B10413" t="s">
        <v>40269</v>
      </c>
      <c r="C10413" s="1" t="str">
        <f t="shared" si="1446"/>
        <v>21:0687</v>
      </c>
      <c r="D10413" s="1" t="str">
        <f t="shared" ref="D10413:D10432" si="1447">HYPERLINK("http://geochem.nrcan.gc.ca/cdogs/content/svy/svy210206_e.htm", "21:0206")</f>
        <v>21:0206</v>
      </c>
      <c r="E10413" t="s">
        <v>40270</v>
      </c>
      <c r="F10413" t="s">
        <v>40271</v>
      </c>
      <c r="H10413">
        <v>47.175040899999999</v>
      </c>
      <c r="I10413">
        <v>-67.397523300000003</v>
      </c>
      <c r="J10413" s="1" t="str">
        <f t="shared" ref="J10413:J10432" si="1448">HYPERLINK("http://geochem.nrcan.gc.ca/cdogs/content/kwd/kwd020018_e.htm", "Fluid (stream)")</f>
        <v>Fluid (stream)</v>
      </c>
      <c r="K10413" s="1" t="str">
        <f t="shared" ref="K10413:K10432" si="1449">HYPERLINK("http://geochem.nrcan.gc.ca/cdogs/content/kwd/kwd080007_e.htm", "Untreated Water")</f>
        <v>Untreated Water</v>
      </c>
      <c r="O10413">
        <v>2.5000000000000001E-2</v>
      </c>
      <c r="P10413">
        <v>40</v>
      </c>
      <c r="Q10413">
        <v>7.2</v>
      </c>
    </row>
    <row r="10414" spans="1:17" hidden="1" x14ac:dyDescent="0.3">
      <c r="A10414" t="s">
        <v>40272</v>
      </c>
      <c r="B10414" t="s">
        <v>40273</v>
      </c>
      <c r="C10414" s="1" t="str">
        <f t="shared" si="1446"/>
        <v>21:0687</v>
      </c>
      <c r="D10414" s="1" t="str">
        <f t="shared" si="1447"/>
        <v>21:0206</v>
      </c>
      <c r="E10414" t="s">
        <v>40274</v>
      </c>
      <c r="F10414" t="s">
        <v>40275</v>
      </c>
      <c r="H10414">
        <v>47.178123200000002</v>
      </c>
      <c r="I10414">
        <v>-67.4088335</v>
      </c>
      <c r="J10414" s="1" t="str">
        <f t="shared" si="1448"/>
        <v>Fluid (stream)</v>
      </c>
      <c r="K10414" s="1" t="str">
        <f t="shared" si="1449"/>
        <v>Untreated Water</v>
      </c>
      <c r="O10414">
        <v>2.5000000000000001E-2</v>
      </c>
      <c r="P10414">
        <v>30</v>
      </c>
      <c r="Q10414">
        <v>8.1</v>
      </c>
    </row>
    <row r="10415" spans="1:17" hidden="1" x14ac:dyDescent="0.3">
      <c r="A10415" t="s">
        <v>40276</v>
      </c>
      <c r="B10415" t="s">
        <v>40277</v>
      </c>
      <c r="C10415" s="1" t="str">
        <f t="shared" si="1446"/>
        <v>21:0687</v>
      </c>
      <c r="D10415" s="1" t="str">
        <f t="shared" si="1447"/>
        <v>21:0206</v>
      </c>
      <c r="E10415" t="s">
        <v>40278</v>
      </c>
      <c r="F10415" t="s">
        <v>40279</v>
      </c>
      <c r="H10415">
        <v>47.173415400000003</v>
      </c>
      <c r="I10415">
        <v>-67.416522599999993</v>
      </c>
      <c r="J10415" s="1" t="str">
        <f t="shared" si="1448"/>
        <v>Fluid (stream)</v>
      </c>
      <c r="K10415" s="1" t="str">
        <f t="shared" si="1449"/>
        <v>Untreated Water</v>
      </c>
      <c r="O10415">
        <v>0.47</v>
      </c>
      <c r="P10415">
        <v>30</v>
      </c>
      <c r="Q10415">
        <v>8</v>
      </c>
    </row>
    <row r="10416" spans="1:17" hidden="1" x14ac:dyDescent="0.3">
      <c r="A10416" t="s">
        <v>40280</v>
      </c>
      <c r="B10416" t="s">
        <v>40281</v>
      </c>
      <c r="C10416" s="1" t="str">
        <f t="shared" si="1446"/>
        <v>21:0687</v>
      </c>
      <c r="D10416" s="1" t="str">
        <f t="shared" si="1447"/>
        <v>21:0206</v>
      </c>
      <c r="E10416" t="s">
        <v>40282</v>
      </c>
      <c r="F10416" t="s">
        <v>40283</v>
      </c>
      <c r="H10416">
        <v>47.173161</v>
      </c>
      <c r="I10416">
        <v>-67.413745700000007</v>
      </c>
      <c r="J10416" s="1" t="str">
        <f t="shared" si="1448"/>
        <v>Fluid (stream)</v>
      </c>
      <c r="K10416" s="1" t="str">
        <f t="shared" si="1449"/>
        <v>Untreated Water</v>
      </c>
      <c r="O10416">
        <v>0.11</v>
      </c>
      <c r="P10416">
        <v>30</v>
      </c>
      <c r="Q10416">
        <v>7.8</v>
      </c>
    </row>
    <row r="10417" spans="1:17" hidden="1" x14ac:dyDescent="0.3">
      <c r="A10417" t="s">
        <v>40284</v>
      </c>
      <c r="B10417" t="s">
        <v>40285</v>
      </c>
      <c r="C10417" s="1" t="str">
        <f t="shared" si="1446"/>
        <v>21:0687</v>
      </c>
      <c r="D10417" s="1" t="str">
        <f t="shared" si="1447"/>
        <v>21:0206</v>
      </c>
      <c r="E10417" t="s">
        <v>40286</v>
      </c>
      <c r="F10417" t="s">
        <v>40287</v>
      </c>
      <c r="H10417">
        <v>47.200166199999998</v>
      </c>
      <c r="I10417">
        <v>-67.4445628</v>
      </c>
      <c r="J10417" s="1" t="str">
        <f t="shared" si="1448"/>
        <v>Fluid (stream)</v>
      </c>
      <c r="K10417" s="1" t="str">
        <f t="shared" si="1449"/>
        <v>Untreated Water</v>
      </c>
      <c r="O10417">
        <v>2.5000000000000001E-2</v>
      </c>
      <c r="P10417">
        <v>30</v>
      </c>
      <c r="Q10417">
        <v>7.8</v>
      </c>
    </row>
    <row r="10418" spans="1:17" hidden="1" x14ac:dyDescent="0.3">
      <c r="A10418" t="s">
        <v>40288</v>
      </c>
      <c r="B10418" t="s">
        <v>40289</v>
      </c>
      <c r="C10418" s="1" t="str">
        <f t="shared" si="1446"/>
        <v>21:0687</v>
      </c>
      <c r="D10418" s="1" t="str">
        <f t="shared" si="1447"/>
        <v>21:0206</v>
      </c>
      <c r="E10418" t="s">
        <v>40290</v>
      </c>
      <c r="F10418" t="s">
        <v>40291</v>
      </c>
      <c r="H10418">
        <v>47.207731000000003</v>
      </c>
      <c r="I10418">
        <v>-67.444988699999996</v>
      </c>
      <c r="J10418" s="1" t="str">
        <f t="shared" si="1448"/>
        <v>Fluid (stream)</v>
      </c>
      <c r="K10418" s="1" t="str">
        <f t="shared" si="1449"/>
        <v>Untreated Water</v>
      </c>
      <c r="O10418">
        <v>0.45</v>
      </c>
      <c r="P10418">
        <v>20</v>
      </c>
      <c r="Q10418">
        <v>8</v>
      </c>
    </row>
    <row r="10419" spans="1:17" hidden="1" x14ac:dyDescent="0.3">
      <c r="A10419" t="s">
        <v>40292</v>
      </c>
      <c r="B10419" t="s">
        <v>40293</v>
      </c>
      <c r="C10419" s="1" t="str">
        <f t="shared" si="1446"/>
        <v>21:0687</v>
      </c>
      <c r="D10419" s="1" t="str">
        <f t="shared" si="1447"/>
        <v>21:0206</v>
      </c>
      <c r="E10419" t="s">
        <v>40294</v>
      </c>
      <c r="F10419" t="s">
        <v>40295</v>
      </c>
      <c r="H10419">
        <v>47.221218</v>
      </c>
      <c r="I10419">
        <v>-67.466850600000001</v>
      </c>
      <c r="J10419" s="1" t="str">
        <f t="shared" si="1448"/>
        <v>Fluid (stream)</v>
      </c>
      <c r="K10419" s="1" t="str">
        <f t="shared" si="1449"/>
        <v>Untreated Water</v>
      </c>
      <c r="O10419">
        <v>0.28000000000000003</v>
      </c>
      <c r="P10419">
        <v>20</v>
      </c>
      <c r="Q10419">
        <v>7.9</v>
      </c>
    </row>
    <row r="10420" spans="1:17" hidden="1" x14ac:dyDescent="0.3">
      <c r="A10420" t="s">
        <v>40296</v>
      </c>
      <c r="B10420" t="s">
        <v>40297</v>
      </c>
      <c r="C10420" s="1" t="str">
        <f t="shared" si="1446"/>
        <v>21:0687</v>
      </c>
      <c r="D10420" s="1" t="str">
        <f t="shared" si="1447"/>
        <v>21:0206</v>
      </c>
      <c r="E10420" t="s">
        <v>40298</v>
      </c>
      <c r="F10420" t="s">
        <v>40299</v>
      </c>
      <c r="H10420">
        <v>47.195251499999998</v>
      </c>
      <c r="I10420">
        <v>-67.492933699999995</v>
      </c>
      <c r="J10420" s="1" t="str">
        <f t="shared" si="1448"/>
        <v>Fluid (stream)</v>
      </c>
      <c r="K10420" s="1" t="str">
        <f t="shared" si="1449"/>
        <v>Untreated Water</v>
      </c>
      <c r="O10420">
        <v>2.5000000000000001E-2</v>
      </c>
      <c r="P10420">
        <v>30</v>
      </c>
      <c r="Q10420">
        <v>7.6</v>
      </c>
    </row>
    <row r="10421" spans="1:17" hidden="1" x14ac:dyDescent="0.3">
      <c r="A10421" t="s">
        <v>40300</v>
      </c>
      <c r="B10421" t="s">
        <v>40301</v>
      </c>
      <c r="C10421" s="1" t="str">
        <f t="shared" si="1446"/>
        <v>21:0687</v>
      </c>
      <c r="D10421" s="1" t="str">
        <f t="shared" si="1447"/>
        <v>21:0206</v>
      </c>
      <c r="E10421" t="s">
        <v>40302</v>
      </c>
      <c r="F10421" t="s">
        <v>40303</v>
      </c>
      <c r="H10421">
        <v>47.202438100000002</v>
      </c>
      <c r="I10421">
        <v>-67.4722905</v>
      </c>
      <c r="J10421" s="1" t="str">
        <f t="shared" si="1448"/>
        <v>Fluid (stream)</v>
      </c>
      <c r="K10421" s="1" t="str">
        <f t="shared" si="1449"/>
        <v>Untreated Water</v>
      </c>
      <c r="O10421">
        <v>0.22</v>
      </c>
      <c r="P10421">
        <v>20</v>
      </c>
      <c r="Q10421">
        <v>7.9</v>
      </c>
    </row>
    <row r="10422" spans="1:17" hidden="1" x14ac:dyDescent="0.3">
      <c r="A10422" t="s">
        <v>40304</v>
      </c>
      <c r="B10422" t="s">
        <v>40305</v>
      </c>
      <c r="C10422" s="1" t="str">
        <f t="shared" si="1446"/>
        <v>21:0687</v>
      </c>
      <c r="D10422" s="1" t="str">
        <f t="shared" si="1447"/>
        <v>21:0206</v>
      </c>
      <c r="E10422" t="s">
        <v>40306</v>
      </c>
      <c r="F10422" t="s">
        <v>40307</v>
      </c>
      <c r="H10422">
        <v>47.201879699999999</v>
      </c>
      <c r="I10422">
        <v>-67.468886800000007</v>
      </c>
      <c r="J10422" s="1" t="str">
        <f t="shared" si="1448"/>
        <v>Fluid (stream)</v>
      </c>
      <c r="K10422" s="1" t="str">
        <f t="shared" si="1449"/>
        <v>Untreated Water</v>
      </c>
      <c r="O10422">
        <v>0.2</v>
      </c>
      <c r="P10422">
        <v>20</v>
      </c>
      <c r="Q10422">
        <v>8</v>
      </c>
    </row>
    <row r="10423" spans="1:17" hidden="1" x14ac:dyDescent="0.3">
      <c r="A10423" t="s">
        <v>40308</v>
      </c>
      <c r="B10423" t="s">
        <v>40309</v>
      </c>
      <c r="C10423" s="1" t="str">
        <f t="shared" si="1446"/>
        <v>21:0687</v>
      </c>
      <c r="D10423" s="1" t="str">
        <f t="shared" si="1447"/>
        <v>21:0206</v>
      </c>
      <c r="E10423" t="s">
        <v>40310</v>
      </c>
      <c r="F10423" t="s">
        <v>40311</v>
      </c>
      <c r="H10423">
        <v>47.184339999999999</v>
      </c>
      <c r="I10423">
        <v>-67.4520737</v>
      </c>
      <c r="J10423" s="1" t="str">
        <f t="shared" si="1448"/>
        <v>Fluid (stream)</v>
      </c>
      <c r="K10423" s="1" t="str">
        <f t="shared" si="1449"/>
        <v>Untreated Water</v>
      </c>
      <c r="O10423">
        <v>0.31</v>
      </c>
      <c r="P10423">
        <v>20</v>
      </c>
      <c r="Q10423">
        <v>8</v>
      </c>
    </row>
    <row r="10424" spans="1:17" hidden="1" x14ac:dyDescent="0.3">
      <c r="A10424" t="s">
        <v>40312</v>
      </c>
      <c r="B10424" t="s">
        <v>40313</v>
      </c>
      <c r="C10424" s="1" t="str">
        <f t="shared" si="1446"/>
        <v>21:0687</v>
      </c>
      <c r="D10424" s="1" t="str">
        <f t="shared" si="1447"/>
        <v>21:0206</v>
      </c>
      <c r="E10424" t="s">
        <v>40314</v>
      </c>
      <c r="F10424" t="s">
        <v>40315</v>
      </c>
      <c r="H10424">
        <v>47.1813602</v>
      </c>
      <c r="I10424">
        <v>-67.4486627</v>
      </c>
      <c r="J10424" s="1" t="str">
        <f t="shared" si="1448"/>
        <v>Fluid (stream)</v>
      </c>
      <c r="K10424" s="1" t="str">
        <f t="shared" si="1449"/>
        <v>Untreated Water</v>
      </c>
      <c r="O10424">
        <v>2.5000000000000001E-2</v>
      </c>
      <c r="P10424">
        <v>20</v>
      </c>
      <c r="Q10424">
        <v>7.6</v>
      </c>
    </row>
    <row r="10425" spans="1:17" hidden="1" x14ac:dyDescent="0.3">
      <c r="A10425" t="s">
        <v>40316</v>
      </c>
      <c r="B10425" t="s">
        <v>40317</v>
      </c>
      <c r="C10425" s="1" t="str">
        <f t="shared" si="1446"/>
        <v>21:0687</v>
      </c>
      <c r="D10425" s="1" t="str">
        <f t="shared" si="1447"/>
        <v>21:0206</v>
      </c>
      <c r="E10425" t="s">
        <v>40318</v>
      </c>
      <c r="F10425" t="s">
        <v>40319</v>
      </c>
      <c r="H10425">
        <v>47.169054699999997</v>
      </c>
      <c r="I10425">
        <v>-67.451026900000002</v>
      </c>
      <c r="J10425" s="1" t="str">
        <f t="shared" si="1448"/>
        <v>Fluid (stream)</v>
      </c>
      <c r="K10425" s="1" t="str">
        <f t="shared" si="1449"/>
        <v>Untreated Water</v>
      </c>
    </row>
    <row r="10426" spans="1:17" hidden="1" x14ac:dyDescent="0.3">
      <c r="A10426" t="s">
        <v>40320</v>
      </c>
      <c r="B10426" t="s">
        <v>40321</v>
      </c>
      <c r="C10426" s="1" t="str">
        <f t="shared" si="1446"/>
        <v>21:0687</v>
      </c>
      <c r="D10426" s="1" t="str">
        <f t="shared" si="1447"/>
        <v>21:0206</v>
      </c>
      <c r="E10426" t="s">
        <v>40322</v>
      </c>
      <c r="F10426" t="s">
        <v>40323</v>
      </c>
      <c r="H10426">
        <v>47.155529600000001</v>
      </c>
      <c r="I10426">
        <v>-67.439111699999998</v>
      </c>
      <c r="J10426" s="1" t="str">
        <f t="shared" si="1448"/>
        <v>Fluid (stream)</v>
      </c>
      <c r="K10426" s="1" t="str">
        <f t="shared" si="1449"/>
        <v>Untreated Water</v>
      </c>
      <c r="O10426">
        <v>2.5000000000000001E-2</v>
      </c>
      <c r="P10426">
        <v>30</v>
      </c>
      <c r="Q10426">
        <v>7.8</v>
      </c>
    </row>
    <row r="10427" spans="1:17" hidden="1" x14ac:dyDescent="0.3">
      <c r="A10427" t="s">
        <v>40324</v>
      </c>
      <c r="B10427" t="s">
        <v>40325</v>
      </c>
      <c r="C10427" s="1" t="str">
        <f t="shared" si="1446"/>
        <v>21:0687</v>
      </c>
      <c r="D10427" s="1" t="str">
        <f t="shared" si="1447"/>
        <v>21:0206</v>
      </c>
      <c r="E10427" t="s">
        <v>40326</v>
      </c>
      <c r="F10427" t="s">
        <v>40327</v>
      </c>
      <c r="H10427">
        <v>47.153700399999998</v>
      </c>
      <c r="I10427">
        <v>-67.437608600000004</v>
      </c>
      <c r="J10427" s="1" t="str">
        <f t="shared" si="1448"/>
        <v>Fluid (stream)</v>
      </c>
      <c r="K10427" s="1" t="str">
        <f t="shared" si="1449"/>
        <v>Untreated Water</v>
      </c>
      <c r="O10427">
        <v>0.37</v>
      </c>
      <c r="P10427">
        <v>30</v>
      </c>
      <c r="Q10427">
        <v>7.6</v>
      </c>
    </row>
    <row r="10428" spans="1:17" hidden="1" x14ac:dyDescent="0.3">
      <c r="A10428" t="s">
        <v>40328</v>
      </c>
      <c r="B10428" t="s">
        <v>40329</v>
      </c>
      <c r="C10428" s="1" t="str">
        <f t="shared" si="1446"/>
        <v>21:0687</v>
      </c>
      <c r="D10428" s="1" t="str">
        <f t="shared" si="1447"/>
        <v>21:0206</v>
      </c>
      <c r="E10428" t="s">
        <v>40330</v>
      </c>
      <c r="F10428" t="s">
        <v>40331</v>
      </c>
      <c r="H10428">
        <v>47.149190500000003</v>
      </c>
      <c r="I10428">
        <v>-67.449427799999995</v>
      </c>
      <c r="J10428" s="1" t="str">
        <f t="shared" si="1448"/>
        <v>Fluid (stream)</v>
      </c>
      <c r="K10428" s="1" t="str">
        <f t="shared" si="1449"/>
        <v>Untreated Water</v>
      </c>
      <c r="O10428">
        <v>0.22</v>
      </c>
      <c r="P10428">
        <v>20</v>
      </c>
      <c r="Q10428">
        <v>7.6</v>
      </c>
    </row>
    <row r="10429" spans="1:17" hidden="1" x14ac:dyDescent="0.3">
      <c r="A10429" t="s">
        <v>40332</v>
      </c>
      <c r="B10429" t="s">
        <v>40333</v>
      </c>
      <c r="C10429" s="1" t="str">
        <f t="shared" si="1446"/>
        <v>21:0687</v>
      </c>
      <c r="D10429" s="1" t="str">
        <f t="shared" si="1447"/>
        <v>21:0206</v>
      </c>
      <c r="E10429" t="s">
        <v>40334</v>
      </c>
      <c r="F10429" t="s">
        <v>40335</v>
      </c>
      <c r="H10429">
        <v>47.1538489</v>
      </c>
      <c r="I10429">
        <v>-67.476018999999994</v>
      </c>
      <c r="J10429" s="1" t="str">
        <f t="shared" si="1448"/>
        <v>Fluid (stream)</v>
      </c>
      <c r="K10429" s="1" t="str">
        <f t="shared" si="1449"/>
        <v>Untreated Water</v>
      </c>
      <c r="O10429">
        <v>0.57999999999999996</v>
      </c>
      <c r="P10429">
        <v>30</v>
      </c>
      <c r="Q10429">
        <v>8.1</v>
      </c>
    </row>
    <row r="10430" spans="1:17" hidden="1" x14ac:dyDescent="0.3">
      <c r="A10430" t="s">
        <v>40336</v>
      </c>
      <c r="B10430" t="s">
        <v>40337</v>
      </c>
      <c r="C10430" s="1" t="str">
        <f t="shared" si="1446"/>
        <v>21:0687</v>
      </c>
      <c r="D10430" s="1" t="str">
        <f t="shared" si="1447"/>
        <v>21:0206</v>
      </c>
      <c r="E10430" t="s">
        <v>40334</v>
      </c>
      <c r="F10430" t="s">
        <v>40338</v>
      </c>
      <c r="H10430">
        <v>47.1538489</v>
      </c>
      <c r="I10430">
        <v>-67.476018999999994</v>
      </c>
      <c r="J10430" s="1" t="str">
        <f t="shared" si="1448"/>
        <v>Fluid (stream)</v>
      </c>
      <c r="K10430" s="1" t="str">
        <f t="shared" si="1449"/>
        <v>Untreated Water</v>
      </c>
      <c r="O10430">
        <v>0.77</v>
      </c>
      <c r="P10430">
        <v>20</v>
      </c>
      <c r="Q10430">
        <v>8.1999999999999993</v>
      </c>
    </row>
    <row r="10431" spans="1:17" hidden="1" x14ac:dyDescent="0.3">
      <c r="A10431" t="s">
        <v>40339</v>
      </c>
      <c r="B10431" t="s">
        <v>40340</v>
      </c>
      <c r="C10431" s="1" t="str">
        <f t="shared" si="1446"/>
        <v>21:0687</v>
      </c>
      <c r="D10431" s="1" t="str">
        <f t="shared" si="1447"/>
        <v>21:0206</v>
      </c>
      <c r="E10431" t="s">
        <v>40341</v>
      </c>
      <c r="F10431" t="s">
        <v>40342</v>
      </c>
      <c r="H10431">
        <v>47.166231600000003</v>
      </c>
      <c r="I10431">
        <v>-67.475361300000003</v>
      </c>
      <c r="J10431" s="1" t="str">
        <f t="shared" si="1448"/>
        <v>Fluid (stream)</v>
      </c>
      <c r="K10431" s="1" t="str">
        <f t="shared" si="1449"/>
        <v>Untreated Water</v>
      </c>
      <c r="O10431">
        <v>0.25</v>
      </c>
      <c r="P10431">
        <v>20</v>
      </c>
      <c r="Q10431">
        <v>7.9</v>
      </c>
    </row>
    <row r="10432" spans="1:17" hidden="1" x14ac:dyDescent="0.3">
      <c r="A10432" t="s">
        <v>40343</v>
      </c>
      <c r="B10432" t="s">
        <v>40344</v>
      </c>
      <c r="C10432" s="1" t="str">
        <f t="shared" si="1446"/>
        <v>21:0687</v>
      </c>
      <c r="D10432" s="1" t="str">
        <f t="shared" si="1447"/>
        <v>21:0206</v>
      </c>
      <c r="E10432" t="s">
        <v>40345</v>
      </c>
      <c r="F10432" t="s">
        <v>40346</v>
      </c>
      <c r="H10432">
        <v>47.1648748</v>
      </c>
      <c r="I10432">
        <v>-67.472814</v>
      </c>
      <c r="J10432" s="1" t="str">
        <f t="shared" si="1448"/>
        <v>Fluid (stream)</v>
      </c>
      <c r="K10432" s="1" t="str">
        <f t="shared" si="1449"/>
        <v>Untreated Water</v>
      </c>
      <c r="O10432">
        <v>0.2</v>
      </c>
      <c r="P10432">
        <v>20</v>
      </c>
      <c r="Q10432">
        <v>7.8</v>
      </c>
    </row>
    <row r="10433" spans="1:17" hidden="1" x14ac:dyDescent="0.3">
      <c r="A10433" t="s">
        <v>40347</v>
      </c>
      <c r="B10433" t="s">
        <v>40348</v>
      </c>
      <c r="C10433" s="1" t="str">
        <f t="shared" si="1446"/>
        <v>21:0687</v>
      </c>
      <c r="D10433" s="1" t="str">
        <f>HYPERLINK("http://geochem.nrcan.gc.ca/cdogs/content/svy/svy_e.htm", "")</f>
        <v/>
      </c>
      <c r="G10433" s="1" t="str">
        <f>HYPERLINK("http://geochem.nrcan.gc.ca/cdogs/content/cr_/cr_00086_e.htm", "86")</f>
        <v>86</v>
      </c>
      <c r="J10433" t="s">
        <v>11453</v>
      </c>
      <c r="K10433" t="s">
        <v>11454</v>
      </c>
      <c r="O10433">
        <v>0.48</v>
      </c>
      <c r="P10433">
        <v>110</v>
      </c>
      <c r="Q10433">
        <v>7.8</v>
      </c>
    </row>
    <row r="10434" spans="1:17" hidden="1" x14ac:dyDescent="0.3">
      <c r="A10434" t="s">
        <v>40349</v>
      </c>
      <c r="B10434" t="s">
        <v>40350</v>
      </c>
      <c r="C10434" s="1" t="str">
        <f t="shared" si="1446"/>
        <v>21:0687</v>
      </c>
      <c r="D10434" s="1" t="str">
        <f t="shared" ref="D10434:D10458" si="1450">HYPERLINK("http://geochem.nrcan.gc.ca/cdogs/content/svy/svy210206_e.htm", "21:0206")</f>
        <v>21:0206</v>
      </c>
      <c r="E10434" t="s">
        <v>40351</v>
      </c>
      <c r="F10434" t="s">
        <v>40352</v>
      </c>
      <c r="H10434">
        <v>47.168394800000002</v>
      </c>
      <c r="I10434">
        <v>-67.469546100000002</v>
      </c>
      <c r="J10434" s="1" t="str">
        <f t="shared" ref="J10434:J10458" si="1451">HYPERLINK("http://geochem.nrcan.gc.ca/cdogs/content/kwd/kwd020018_e.htm", "Fluid (stream)")</f>
        <v>Fluid (stream)</v>
      </c>
      <c r="K10434" s="1" t="str">
        <f t="shared" ref="K10434:K10458" si="1452">HYPERLINK("http://geochem.nrcan.gc.ca/cdogs/content/kwd/kwd080007_e.htm", "Untreated Water")</f>
        <v>Untreated Water</v>
      </c>
      <c r="O10434">
        <v>0.17</v>
      </c>
      <c r="P10434">
        <v>40</v>
      </c>
      <c r="Q10434">
        <v>7.8</v>
      </c>
    </row>
    <row r="10435" spans="1:17" hidden="1" x14ac:dyDescent="0.3">
      <c r="A10435" t="s">
        <v>40353</v>
      </c>
      <c r="B10435" t="s">
        <v>40354</v>
      </c>
      <c r="C10435" s="1" t="str">
        <f t="shared" si="1446"/>
        <v>21:0687</v>
      </c>
      <c r="D10435" s="1" t="str">
        <f t="shared" si="1450"/>
        <v>21:0206</v>
      </c>
      <c r="E10435" t="s">
        <v>40355</v>
      </c>
      <c r="F10435" t="s">
        <v>40356</v>
      </c>
      <c r="H10435">
        <v>47.172600600000003</v>
      </c>
      <c r="I10435">
        <v>-67.478583599999993</v>
      </c>
      <c r="J10435" s="1" t="str">
        <f t="shared" si="1451"/>
        <v>Fluid (stream)</v>
      </c>
      <c r="K10435" s="1" t="str">
        <f t="shared" si="1452"/>
        <v>Untreated Water</v>
      </c>
      <c r="O10435">
        <v>0.37</v>
      </c>
      <c r="P10435">
        <v>20</v>
      </c>
      <c r="Q10435">
        <v>7.7</v>
      </c>
    </row>
    <row r="10436" spans="1:17" hidden="1" x14ac:dyDescent="0.3">
      <c r="A10436" t="s">
        <v>40357</v>
      </c>
      <c r="B10436" t="s">
        <v>40358</v>
      </c>
      <c r="C10436" s="1" t="str">
        <f t="shared" si="1446"/>
        <v>21:0687</v>
      </c>
      <c r="D10436" s="1" t="str">
        <f t="shared" si="1450"/>
        <v>21:0206</v>
      </c>
      <c r="E10436" t="s">
        <v>40359</v>
      </c>
      <c r="F10436" t="s">
        <v>40360</v>
      </c>
      <c r="H10436">
        <v>47.171484399999997</v>
      </c>
      <c r="I10436">
        <v>-67.483986400000006</v>
      </c>
      <c r="J10436" s="1" t="str">
        <f t="shared" si="1451"/>
        <v>Fluid (stream)</v>
      </c>
      <c r="K10436" s="1" t="str">
        <f t="shared" si="1452"/>
        <v>Untreated Water</v>
      </c>
      <c r="O10436">
        <v>0.21</v>
      </c>
      <c r="P10436">
        <v>20</v>
      </c>
      <c r="Q10436">
        <v>8.1</v>
      </c>
    </row>
    <row r="10437" spans="1:17" hidden="1" x14ac:dyDescent="0.3">
      <c r="A10437" t="s">
        <v>40361</v>
      </c>
      <c r="B10437" t="s">
        <v>40362</v>
      </c>
      <c r="C10437" s="1" t="str">
        <f t="shared" si="1446"/>
        <v>21:0687</v>
      </c>
      <c r="D10437" s="1" t="str">
        <f t="shared" si="1450"/>
        <v>21:0206</v>
      </c>
      <c r="E10437" t="s">
        <v>40363</v>
      </c>
      <c r="F10437" t="s">
        <v>40364</v>
      </c>
      <c r="H10437">
        <v>47.178544700000003</v>
      </c>
      <c r="I10437">
        <v>-67.487098099999997</v>
      </c>
      <c r="J10437" s="1" t="str">
        <f t="shared" si="1451"/>
        <v>Fluid (stream)</v>
      </c>
      <c r="K10437" s="1" t="str">
        <f t="shared" si="1452"/>
        <v>Untreated Water</v>
      </c>
      <c r="O10437">
        <v>7.0000000000000007E-2</v>
      </c>
      <c r="P10437">
        <v>30</v>
      </c>
      <c r="Q10437">
        <v>7.8</v>
      </c>
    </row>
    <row r="10438" spans="1:17" hidden="1" x14ac:dyDescent="0.3">
      <c r="A10438" t="s">
        <v>40365</v>
      </c>
      <c r="B10438" t="s">
        <v>40366</v>
      </c>
      <c r="C10438" s="1" t="str">
        <f t="shared" si="1446"/>
        <v>21:0687</v>
      </c>
      <c r="D10438" s="1" t="str">
        <f t="shared" si="1450"/>
        <v>21:0206</v>
      </c>
      <c r="E10438" t="s">
        <v>40367</v>
      </c>
      <c r="F10438" t="s">
        <v>40368</v>
      </c>
      <c r="H10438">
        <v>47.180630399999998</v>
      </c>
      <c r="I10438">
        <v>-67.484900600000003</v>
      </c>
      <c r="J10438" s="1" t="str">
        <f t="shared" si="1451"/>
        <v>Fluid (stream)</v>
      </c>
      <c r="K10438" s="1" t="str">
        <f t="shared" si="1452"/>
        <v>Untreated Water</v>
      </c>
      <c r="O10438">
        <v>0.25</v>
      </c>
      <c r="P10438">
        <v>20</v>
      </c>
      <c r="Q10438">
        <v>8.1</v>
      </c>
    </row>
    <row r="10439" spans="1:17" hidden="1" x14ac:dyDescent="0.3">
      <c r="A10439" t="s">
        <v>40369</v>
      </c>
      <c r="B10439" t="s">
        <v>40370</v>
      </c>
      <c r="C10439" s="1" t="str">
        <f t="shared" si="1446"/>
        <v>21:0687</v>
      </c>
      <c r="D10439" s="1" t="str">
        <f t="shared" si="1450"/>
        <v>21:0206</v>
      </c>
      <c r="E10439" t="s">
        <v>40371</v>
      </c>
      <c r="F10439" t="s">
        <v>40372</v>
      </c>
      <c r="H10439">
        <v>47.184957900000001</v>
      </c>
      <c r="I10439">
        <v>-67.493014000000002</v>
      </c>
      <c r="J10439" s="1" t="str">
        <f t="shared" si="1451"/>
        <v>Fluid (stream)</v>
      </c>
      <c r="K10439" s="1" t="str">
        <f t="shared" si="1452"/>
        <v>Untreated Water</v>
      </c>
      <c r="O10439">
        <v>2.5000000000000001E-2</v>
      </c>
      <c r="P10439">
        <v>30</v>
      </c>
      <c r="Q10439">
        <v>7.7</v>
      </c>
    </row>
    <row r="10440" spans="1:17" hidden="1" x14ac:dyDescent="0.3">
      <c r="A10440" t="s">
        <v>40373</v>
      </c>
      <c r="B10440" t="s">
        <v>40374</v>
      </c>
      <c r="C10440" s="1" t="str">
        <f t="shared" si="1446"/>
        <v>21:0687</v>
      </c>
      <c r="D10440" s="1" t="str">
        <f t="shared" si="1450"/>
        <v>21:0206</v>
      </c>
      <c r="E10440" t="s">
        <v>40375</v>
      </c>
      <c r="F10440" t="s">
        <v>40376</v>
      </c>
      <c r="H10440">
        <v>47.184632200000003</v>
      </c>
      <c r="I10440">
        <v>-67.494937100000001</v>
      </c>
      <c r="J10440" s="1" t="str">
        <f t="shared" si="1451"/>
        <v>Fluid (stream)</v>
      </c>
      <c r="K10440" s="1" t="str">
        <f t="shared" si="1452"/>
        <v>Untreated Water</v>
      </c>
      <c r="O10440">
        <v>0.11</v>
      </c>
      <c r="P10440">
        <v>30</v>
      </c>
      <c r="Q10440">
        <v>7.7</v>
      </c>
    </row>
    <row r="10441" spans="1:17" hidden="1" x14ac:dyDescent="0.3">
      <c r="A10441" t="s">
        <v>40377</v>
      </c>
      <c r="B10441" t="s">
        <v>40378</v>
      </c>
      <c r="C10441" s="1" t="str">
        <f t="shared" si="1446"/>
        <v>21:0687</v>
      </c>
      <c r="D10441" s="1" t="str">
        <f t="shared" si="1450"/>
        <v>21:0206</v>
      </c>
      <c r="E10441" t="s">
        <v>40379</v>
      </c>
      <c r="F10441" t="s">
        <v>40380</v>
      </c>
      <c r="H10441">
        <v>47.026498799999999</v>
      </c>
      <c r="I10441">
        <v>-67.3095493</v>
      </c>
      <c r="J10441" s="1" t="str">
        <f t="shared" si="1451"/>
        <v>Fluid (stream)</v>
      </c>
      <c r="K10441" s="1" t="str">
        <f t="shared" si="1452"/>
        <v>Untreated Water</v>
      </c>
      <c r="O10441">
        <v>2.5000000000000001E-2</v>
      </c>
      <c r="P10441">
        <v>30</v>
      </c>
      <c r="Q10441">
        <v>6.4</v>
      </c>
    </row>
    <row r="10442" spans="1:17" hidden="1" x14ac:dyDescent="0.3">
      <c r="A10442" t="s">
        <v>40381</v>
      </c>
      <c r="B10442" t="s">
        <v>40382</v>
      </c>
      <c r="C10442" s="1" t="str">
        <f t="shared" si="1446"/>
        <v>21:0687</v>
      </c>
      <c r="D10442" s="1" t="str">
        <f t="shared" si="1450"/>
        <v>21:0206</v>
      </c>
      <c r="E10442" t="s">
        <v>40383</v>
      </c>
      <c r="F10442" t="s">
        <v>40384</v>
      </c>
      <c r="H10442">
        <v>47.030296900000003</v>
      </c>
      <c r="I10442">
        <v>-67.310192700000002</v>
      </c>
      <c r="J10442" s="1" t="str">
        <f t="shared" si="1451"/>
        <v>Fluid (stream)</v>
      </c>
      <c r="K10442" s="1" t="str">
        <f t="shared" si="1452"/>
        <v>Untreated Water</v>
      </c>
      <c r="O10442">
        <v>2.5000000000000001E-2</v>
      </c>
      <c r="P10442">
        <v>30</v>
      </c>
      <c r="Q10442">
        <v>6.8</v>
      </c>
    </row>
    <row r="10443" spans="1:17" hidden="1" x14ac:dyDescent="0.3">
      <c r="A10443" t="s">
        <v>40385</v>
      </c>
      <c r="B10443" t="s">
        <v>40386</v>
      </c>
      <c r="C10443" s="1" t="str">
        <f t="shared" si="1446"/>
        <v>21:0687</v>
      </c>
      <c r="D10443" s="1" t="str">
        <f t="shared" si="1450"/>
        <v>21:0206</v>
      </c>
      <c r="E10443" t="s">
        <v>40387</v>
      </c>
      <c r="F10443" t="s">
        <v>40388</v>
      </c>
      <c r="H10443">
        <v>47.0422236</v>
      </c>
      <c r="I10443">
        <v>-67.3152793</v>
      </c>
      <c r="J10443" s="1" t="str">
        <f t="shared" si="1451"/>
        <v>Fluid (stream)</v>
      </c>
      <c r="K10443" s="1" t="str">
        <f t="shared" si="1452"/>
        <v>Untreated Water</v>
      </c>
      <c r="O10443">
        <v>2.5000000000000001E-2</v>
      </c>
      <c r="P10443">
        <v>40</v>
      </c>
      <c r="Q10443">
        <v>6.9</v>
      </c>
    </row>
    <row r="10444" spans="1:17" hidden="1" x14ac:dyDescent="0.3">
      <c r="A10444" t="s">
        <v>40389</v>
      </c>
      <c r="B10444" t="s">
        <v>40390</v>
      </c>
      <c r="C10444" s="1" t="str">
        <f t="shared" si="1446"/>
        <v>21:0687</v>
      </c>
      <c r="D10444" s="1" t="str">
        <f t="shared" si="1450"/>
        <v>21:0206</v>
      </c>
      <c r="E10444" t="s">
        <v>40387</v>
      </c>
      <c r="F10444" t="s">
        <v>40391</v>
      </c>
      <c r="H10444">
        <v>47.0422236</v>
      </c>
      <c r="I10444">
        <v>-67.3152793</v>
      </c>
      <c r="J10444" s="1" t="str">
        <f t="shared" si="1451"/>
        <v>Fluid (stream)</v>
      </c>
      <c r="K10444" s="1" t="str">
        <f t="shared" si="1452"/>
        <v>Untreated Water</v>
      </c>
      <c r="O10444">
        <v>2.5000000000000001E-2</v>
      </c>
      <c r="P10444">
        <v>40</v>
      </c>
      <c r="Q10444">
        <v>6.9</v>
      </c>
    </row>
    <row r="10445" spans="1:17" hidden="1" x14ac:dyDescent="0.3">
      <c r="A10445" t="s">
        <v>40392</v>
      </c>
      <c r="B10445" t="s">
        <v>40393</v>
      </c>
      <c r="C10445" s="1" t="str">
        <f t="shared" si="1446"/>
        <v>21:0687</v>
      </c>
      <c r="D10445" s="1" t="str">
        <f t="shared" si="1450"/>
        <v>21:0206</v>
      </c>
      <c r="E10445" t="s">
        <v>40394</v>
      </c>
      <c r="F10445" t="s">
        <v>40395</v>
      </c>
      <c r="H10445">
        <v>47.0287711</v>
      </c>
      <c r="I10445">
        <v>-67.303160300000002</v>
      </c>
      <c r="J10445" s="1" t="str">
        <f t="shared" si="1451"/>
        <v>Fluid (stream)</v>
      </c>
      <c r="K10445" s="1" t="str">
        <f t="shared" si="1452"/>
        <v>Untreated Water</v>
      </c>
      <c r="O10445">
        <v>2.5000000000000001E-2</v>
      </c>
      <c r="P10445">
        <v>30</v>
      </c>
      <c r="Q10445">
        <v>7.4</v>
      </c>
    </row>
    <row r="10446" spans="1:17" hidden="1" x14ac:dyDescent="0.3">
      <c r="A10446" t="s">
        <v>40396</v>
      </c>
      <c r="B10446" t="s">
        <v>40397</v>
      </c>
      <c r="C10446" s="1" t="str">
        <f t="shared" si="1446"/>
        <v>21:0687</v>
      </c>
      <c r="D10446" s="1" t="str">
        <f t="shared" si="1450"/>
        <v>21:0206</v>
      </c>
      <c r="E10446" t="s">
        <v>40398</v>
      </c>
      <c r="F10446" t="s">
        <v>40399</v>
      </c>
      <c r="H10446">
        <v>47.086368800000002</v>
      </c>
      <c r="I10446">
        <v>-67.300396399999997</v>
      </c>
      <c r="J10446" s="1" t="str">
        <f t="shared" si="1451"/>
        <v>Fluid (stream)</v>
      </c>
      <c r="K10446" s="1" t="str">
        <f t="shared" si="1452"/>
        <v>Untreated Water</v>
      </c>
      <c r="O10446">
        <v>0.14000000000000001</v>
      </c>
      <c r="P10446">
        <v>40</v>
      </c>
      <c r="Q10446">
        <v>7.5</v>
      </c>
    </row>
    <row r="10447" spans="1:17" hidden="1" x14ac:dyDescent="0.3">
      <c r="A10447" t="s">
        <v>40400</v>
      </c>
      <c r="B10447" t="s">
        <v>40401</v>
      </c>
      <c r="C10447" s="1" t="str">
        <f t="shared" si="1446"/>
        <v>21:0687</v>
      </c>
      <c r="D10447" s="1" t="str">
        <f t="shared" si="1450"/>
        <v>21:0206</v>
      </c>
      <c r="E10447" t="s">
        <v>40402</v>
      </c>
      <c r="F10447" t="s">
        <v>40403</v>
      </c>
      <c r="H10447">
        <v>47.082845599999999</v>
      </c>
      <c r="I10447">
        <v>-67.298874900000001</v>
      </c>
      <c r="J10447" s="1" t="str">
        <f t="shared" si="1451"/>
        <v>Fluid (stream)</v>
      </c>
      <c r="K10447" s="1" t="str">
        <f t="shared" si="1452"/>
        <v>Untreated Water</v>
      </c>
      <c r="O10447">
        <v>2.5000000000000001E-2</v>
      </c>
      <c r="P10447">
        <v>40</v>
      </c>
      <c r="Q10447">
        <v>7.3</v>
      </c>
    </row>
    <row r="10448" spans="1:17" hidden="1" x14ac:dyDescent="0.3">
      <c r="A10448" t="s">
        <v>40404</v>
      </c>
      <c r="B10448" t="s">
        <v>40405</v>
      </c>
      <c r="C10448" s="1" t="str">
        <f t="shared" si="1446"/>
        <v>21:0687</v>
      </c>
      <c r="D10448" s="1" t="str">
        <f t="shared" si="1450"/>
        <v>21:0206</v>
      </c>
      <c r="E10448" t="s">
        <v>40406</v>
      </c>
      <c r="F10448" t="s">
        <v>40407</v>
      </c>
      <c r="H10448">
        <v>47.074203099999998</v>
      </c>
      <c r="I10448">
        <v>-67.298030299999994</v>
      </c>
      <c r="J10448" s="1" t="str">
        <f t="shared" si="1451"/>
        <v>Fluid (stream)</v>
      </c>
      <c r="K10448" s="1" t="str">
        <f t="shared" si="1452"/>
        <v>Untreated Water</v>
      </c>
      <c r="O10448">
        <v>0.18</v>
      </c>
      <c r="P10448">
        <v>40</v>
      </c>
      <c r="Q10448">
        <v>7.4</v>
      </c>
    </row>
    <row r="10449" spans="1:17" hidden="1" x14ac:dyDescent="0.3">
      <c r="A10449" t="s">
        <v>40408</v>
      </c>
      <c r="B10449" t="s">
        <v>40409</v>
      </c>
      <c r="C10449" s="1" t="str">
        <f t="shared" si="1446"/>
        <v>21:0687</v>
      </c>
      <c r="D10449" s="1" t="str">
        <f t="shared" si="1450"/>
        <v>21:0206</v>
      </c>
      <c r="E10449" t="s">
        <v>40410</v>
      </c>
      <c r="F10449" t="s">
        <v>40411</v>
      </c>
      <c r="H10449">
        <v>47.008963199999997</v>
      </c>
      <c r="I10449">
        <v>-67.3073531</v>
      </c>
      <c r="J10449" s="1" t="str">
        <f t="shared" si="1451"/>
        <v>Fluid (stream)</v>
      </c>
      <c r="K10449" s="1" t="str">
        <f t="shared" si="1452"/>
        <v>Untreated Water</v>
      </c>
    </row>
    <row r="10450" spans="1:17" hidden="1" x14ac:dyDescent="0.3">
      <c r="A10450" t="s">
        <v>40412</v>
      </c>
      <c r="B10450" t="s">
        <v>40413</v>
      </c>
      <c r="C10450" s="1" t="str">
        <f t="shared" si="1446"/>
        <v>21:0687</v>
      </c>
      <c r="D10450" s="1" t="str">
        <f t="shared" si="1450"/>
        <v>21:0206</v>
      </c>
      <c r="E10450" t="s">
        <v>40414</v>
      </c>
      <c r="F10450" t="s">
        <v>40415</v>
      </c>
      <c r="H10450">
        <v>47.004552199999999</v>
      </c>
      <c r="I10450">
        <v>-67.300572799999998</v>
      </c>
      <c r="J10450" s="1" t="str">
        <f t="shared" si="1451"/>
        <v>Fluid (stream)</v>
      </c>
      <c r="K10450" s="1" t="str">
        <f t="shared" si="1452"/>
        <v>Untreated Water</v>
      </c>
    </row>
    <row r="10451" spans="1:17" hidden="1" x14ac:dyDescent="0.3">
      <c r="A10451" t="s">
        <v>40416</v>
      </c>
      <c r="B10451" t="s">
        <v>40417</v>
      </c>
      <c r="C10451" s="1" t="str">
        <f t="shared" si="1446"/>
        <v>21:0687</v>
      </c>
      <c r="D10451" s="1" t="str">
        <f t="shared" si="1450"/>
        <v>21:0206</v>
      </c>
      <c r="E10451" t="s">
        <v>40418</v>
      </c>
      <c r="F10451" t="s">
        <v>40419</v>
      </c>
      <c r="H10451">
        <v>47.013955199999998</v>
      </c>
      <c r="I10451">
        <v>-67.292643299999995</v>
      </c>
      <c r="J10451" s="1" t="str">
        <f t="shared" si="1451"/>
        <v>Fluid (stream)</v>
      </c>
      <c r="K10451" s="1" t="str">
        <f t="shared" si="1452"/>
        <v>Untreated Water</v>
      </c>
      <c r="O10451">
        <v>2.5000000000000001E-2</v>
      </c>
      <c r="P10451">
        <v>40</v>
      </c>
      <c r="Q10451">
        <v>7.4</v>
      </c>
    </row>
    <row r="10452" spans="1:17" hidden="1" x14ac:dyDescent="0.3">
      <c r="A10452" t="s">
        <v>40420</v>
      </c>
      <c r="B10452" t="s">
        <v>40421</v>
      </c>
      <c r="C10452" s="1" t="str">
        <f t="shared" si="1446"/>
        <v>21:0687</v>
      </c>
      <c r="D10452" s="1" t="str">
        <f t="shared" si="1450"/>
        <v>21:0206</v>
      </c>
      <c r="E10452" t="s">
        <v>40422</v>
      </c>
      <c r="F10452" t="s">
        <v>40423</v>
      </c>
      <c r="H10452">
        <v>47.029677900000003</v>
      </c>
      <c r="I10452">
        <v>-67.346695199999999</v>
      </c>
      <c r="J10452" s="1" t="str">
        <f t="shared" si="1451"/>
        <v>Fluid (stream)</v>
      </c>
      <c r="K10452" s="1" t="str">
        <f t="shared" si="1452"/>
        <v>Untreated Water</v>
      </c>
      <c r="O10452">
        <v>0.21</v>
      </c>
      <c r="P10452">
        <v>40</v>
      </c>
      <c r="Q10452">
        <v>7.4</v>
      </c>
    </row>
    <row r="10453" spans="1:17" hidden="1" x14ac:dyDescent="0.3">
      <c r="A10453" t="s">
        <v>40424</v>
      </c>
      <c r="B10453" t="s">
        <v>40425</v>
      </c>
      <c r="C10453" s="1" t="str">
        <f t="shared" si="1446"/>
        <v>21:0687</v>
      </c>
      <c r="D10453" s="1" t="str">
        <f t="shared" si="1450"/>
        <v>21:0206</v>
      </c>
      <c r="E10453" t="s">
        <v>40426</v>
      </c>
      <c r="F10453" t="s">
        <v>40427</v>
      </c>
      <c r="H10453">
        <v>47.024076299999997</v>
      </c>
      <c r="I10453">
        <v>-67.350776699999997</v>
      </c>
      <c r="J10453" s="1" t="str">
        <f t="shared" si="1451"/>
        <v>Fluid (stream)</v>
      </c>
      <c r="K10453" s="1" t="str">
        <f t="shared" si="1452"/>
        <v>Untreated Water</v>
      </c>
      <c r="O10453">
        <v>2.5000000000000001E-2</v>
      </c>
      <c r="P10453">
        <v>20</v>
      </c>
      <c r="Q10453">
        <v>7.3</v>
      </c>
    </row>
    <row r="10454" spans="1:17" hidden="1" x14ac:dyDescent="0.3">
      <c r="A10454" t="s">
        <v>40428</v>
      </c>
      <c r="B10454" t="s">
        <v>40429</v>
      </c>
      <c r="C10454" s="1" t="str">
        <f t="shared" si="1446"/>
        <v>21:0687</v>
      </c>
      <c r="D10454" s="1" t="str">
        <f t="shared" si="1450"/>
        <v>21:0206</v>
      </c>
      <c r="E10454" t="s">
        <v>40430</v>
      </c>
      <c r="F10454" t="s">
        <v>40431</v>
      </c>
      <c r="H10454">
        <v>47.013499099999997</v>
      </c>
      <c r="I10454">
        <v>-67.342444900000004</v>
      </c>
      <c r="J10454" s="1" t="str">
        <f t="shared" si="1451"/>
        <v>Fluid (stream)</v>
      </c>
      <c r="K10454" s="1" t="str">
        <f t="shared" si="1452"/>
        <v>Untreated Water</v>
      </c>
      <c r="O10454">
        <v>1.64</v>
      </c>
      <c r="P10454">
        <v>40</v>
      </c>
      <c r="Q10454">
        <v>7.6</v>
      </c>
    </row>
    <row r="10455" spans="1:17" hidden="1" x14ac:dyDescent="0.3">
      <c r="A10455" t="s">
        <v>40432</v>
      </c>
      <c r="B10455" t="s">
        <v>40433</v>
      </c>
      <c r="C10455" s="1" t="str">
        <f t="shared" si="1446"/>
        <v>21:0687</v>
      </c>
      <c r="D10455" s="1" t="str">
        <f t="shared" si="1450"/>
        <v>21:0206</v>
      </c>
      <c r="E10455" t="s">
        <v>40434</v>
      </c>
      <c r="F10455" t="s">
        <v>40435</v>
      </c>
      <c r="H10455">
        <v>47.014556200000001</v>
      </c>
      <c r="I10455">
        <v>-67.340872700000006</v>
      </c>
      <c r="J10455" s="1" t="str">
        <f t="shared" si="1451"/>
        <v>Fluid (stream)</v>
      </c>
      <c r="K10455" s="1" t="str">
        <f t="shared" si="1452"/>
        <v>Untreated Water</v>
      </c>
      <c r="O10455">
        <v>0.1</v>
      </c>
      <c r="P10455">
        <v>40</v>
      </c>
      <c r="Q10455">
        <v>7.3</v>
      </c>
    </row>
    <row r="10456" spans="1:17" hidden="1" x14ac:dyDescent="0.3">
      <c r="A10456" t="s">
        <v>40436</v>
      </c>
      <c r="B10456" t="s">
        <v>40437</v>
      </c>
      <c r="C10456" s="1" t="str">
        <f t="shared" si="1446"/>
        <v>21:0687</v>
      </c>
      <c r="D10456" s="1" t="str">
        <f t="shared" si="1450"/>
        <v>21:0206</v>
      </c>
      <c r="E10456" t="s">
        <v>40438</v>
      </c>
      <c r="F10456" t="s">
        <v>40439</v>
      </c>
      <c r="H10456">
        <v>47.019195500000002</v>
      </c>
      <c r="I10456">
        <v>-67.338097300000001</v>
      </c>
      <c r="J10456" s="1" t="str">
        <f t="shared" si="1451"/>
        <v>Fluid (stream)</v>
      </c>
      <c r="K10456" s="1" t="str">
        <f t="shared" si="1452"/>
        <v>Untreated Water</v>
      </c>
      <c r="O10456">
        <v>2.5000000000000001E-2</v>
      </c>
      <c r="P10456">
        <v>30</v>
      </c>
      <c r="Q10456">
        <v>7.2</v>
      </c>
    </row>
    <row r="10457" spans="1:17" hidden="1" x14ac:dyDescent="0.3">
      <c r="A10457" t="s">
        <v>40440</v>
      </c>
      <c r="B10457" t="s">
        <v>40441</v>
      </c>
      <c r="C10457" s="1" t="str">
        <f t="shared" si="1446"/>
        <v>21:0687</v>
      </c>
      <c r="D10457" s="1" t="str">
        <f t="shared" si="1450"/>
        <v>21:0206</v>
      </c>
      <c r="E10457" t="s">
        <v>40442</v>
      </c>
      <c r="F10457" t="s">
        <v>40443</v>
      </c>
      <c r="H10457">
        <v>47.037215500000002</v>
      </c>
      <c r="I10457">
        <v>-67.350187599999998</v>
      </c>
      <c r="J10457" s="1" t="str">
        <f t="shared" si="1451"/>
        <v>Fluid (stream)</v>
      </c>
      <c r="K10457" s="1" t="str">
        <f t="shared" si="1452"/>
        <v>Untreated Water</v>
      </c>
      <c r="O10457">
        <v>0.12</v>
      </c>
      <c r="P10457">
        <v>40</v>
      </c>
      <c r="Q10457">
        <v>7.5</v>
      </c>
    </row>
    <row r="10458" spans="1:17" hidden="1" x14ac:dyDescent="0.3">
      <c r="A10458" t="s">
        <v>40444</v>
      </c>
      <c r="B10458" t="s">
        <v>40445</v>
      </c>
      <c r="C10458" s="1" t="str">
        <f t="shared" si="1446"/>
        <v>21:0687</v>
      </c>
      <c r="D10458" s="1" t="str">
        <f t="shared" si="1450"/>
        <v>21:0206</v>
      </c>
      <c r="E10458" t="s">
        <v>40446</v>
      </c>
      <c r="F10458" t="s">
        <v>40447</v>
      </c>
      <c r="H10458">
        <v>47.0393823</v>
      </c>
      <c r="I10458">
        <v>-67.350054900000003</v>
      </c>
      <c r="J10458" s="1" t="str">
        <f t="shared" si="1451"/>
        <v>Fluid (stream)</v>
      </c>
      <c r="K10458" s="1" t="str">
        <f t="shared" si="1452"/>
        <v>Untreated Water</v>
      </c>
      <c r="O10458">
        <v>2.5000000000000001E-2</v>
      </c>
      <c r="P10458">
        <v>30</v>
      </c>
      <c r="Q10458">
        <v>7.1</v>
      </c>
    </row>
    <row r="10459" spans="1:17" hidden="1" x14ac:dyDescent="0.3">
      <c r="A10459" t="s">
        <v>40448</v>
      </c>
      <c r="B10459" t="s">
        <v>40449</v>
      </c>
      <c r="C10459" s="1" t="str">
        <f t="shared" si="1446"/>
        <v>21:0687</v>
      </c>
      <c r="D10459" s="1" t="str">
        <f>HYPERLINK("http://geochem.nrcan.gc.ca/cdogs/content/svy/svy_e.htm", "")</f>
        <v/>
      </c>
      <c r="G10459" s="1" t="str">
        <f>HYPERLINK("http://geochem.nrcan.gc.ca/cdogs/content/cr_/cr_00086_e.htm", "86")</f>
        <v>86</v>
      </c>
      <c r="J10459" t="s">
        <v>11453</v>
      </c>
      <c r="K10459" t="s">
        <v>11454</v>
      </c>
      <c r="O10459">
        <v>0.54</v>
      </c>
      <c r="P10459">
        <v>110</v>
      </c>
      <c r="Q10459">
        <v>7.5</v>
      </c>
    </row>
    <row r="10460" spans="1:17" hidden="1" x14ac:dyDescent="0.3">
      <c r="A10460" t="s">
        <v>40450</v>
      </c>
      <c r="B10460" t="s">
        <v>40451</v>
      </c>
      <c r="C10460" s="1" t="str">
        <f t="shared" si="1446"/>
        <v>21:0687</v>
      </c>
      <c r="D10460" s="1" t="str">
        <f t="shared" ref="D10460:D10478" si="1453">HYPERLINK("http://geochem.nrcan.gc.ca/cdogs/content/svy/svy210206_e.htm", "21:0206")</f>
        <v>21:0206</v>
      </c>
      <c r="E10460" t="s">
        <v>40452</v>
      </c>
      <c r="F10460" t="s">
        <v>40453</v>
      </c>
      <c r="H10460">
        <v>47.038155600000003</v>
      </c>
      <c r="I10460">
        <v>-67.357372100000006</v>
      </c>
      <c r="J10460" s="1" t="str">
        <f t="shared" ref="J10460:J10478" si="1454">HYPERLINK("http://geochem.nrcan.gc.ca/cdogs/content/kwd/kwd020018_e.htm", "Fluid (stream)")</f>
        <v>Fluid (stream)</v>
      </c>
      <c r="K10460" s="1" t="str">
        <f t="shared" ref="K10460:K10478" si="1455">HYPERLINK("http://geochem.nrcan.gc.ca/cdogs/content/kwd/kwd080007_e.htm", "Untreated Water")</f>
        <v>Untreated Water</v>
      </c>
      <c r="O10460">
        <v>2.5000000000000001E-2</v>
      </c>
      <c r="P10460">
        <v>50</v>
      </c>
      <c r="Q10460">
        <v>7.3</v>
      </c>
    </row>
    <row r="10461" spans="1:17" hidden="1" x14ac:dyDescent="0.3">
      <c r="A10461" t="s">
        <v>40454</v>
      </c>
      <c r="B10461" t="s">
        <v>40455</v>
      </c>
      <c r="C10461" s="1" t="str">
        <f t="shared" si="1446"/>
        <v>21:0687</v>
      </c>
      <c r="D10461" s="1" t="str">
        <f t="shared" si="1453"/>
        <v>21:0206</v>
      </c>
      <c r="E10461" t="s">
        <v>40456</v>
      </c>
      <c r="F10461" t="s">
        <v>40457</v>
      </c>
      <c r="H10461">
        <v>47.040073800000002</v>
      </c>
      <c r="I10461">
        <v>-67.354956900000005</v>
      </c>
      <c r="J10461" s="1" t="str">
        <f t="shared" si="1454"/>
        <v>Fluid (stream)</v>
      </c>
      <c r="K10461" s="1" t="str">
        <f t="shared" si="1455"/>
        <v>Untreated Water</v>
      </c>
      <c r="O10461">
        <v>2.5000000000000001E-2</v>
      </c>
      <c r="P10461">
        <v>40</v>
      </c>
      <c r="Q10461">
        <v>7.2</v>
      </c>
    </row>
    <row r="10462" spans="1:17" hidden="1" x14ac:dyDescent="0.3">
      <c r="A10462" t="s">
        <v>40458</v>
      </c>
      <c r="B10462" t="s">
        <v>40459</v>
      </c>
      <c r="C10462" s="1" t="str">
        <f t="shared" si="1446"/>
        <v>21:0687</v>
      </c>
      <c r="D10462" s="1" t="str">
        <f t="shared" si="1453"/>
        <v>21:0206</v>
      </c>
      <c r="E10462" t="s">
        <v>40460</v>
      </c>
      <c r="F10462" t="s">
        <v>40461</v>
      </c>
      <c r="H10462">
        <v>47.053198000000002</v>
      </c>
      <c r="I10462">
        <v>-67.3533288</v>
      </c>
      <c r="J10462" s="1" t="str">
        <f t="shared" si="1454"/>
        <v>Fluid (stream)</v>
      </c>
      <c r="K10462" s="1" t="str">
        <f t="shared" si="1455"/>
        <v>Untreated Water</v>
      </c>
      <c r="O10462">
        <v>2.5000000000000001E-2</v>
      </c>
      <c r="P10462">
        <v>40</v>
      </c>
      <c r="Q10462">
        <v>6.7</v>
      </c>
    </row>
    <row r="10463" spans="1:17" hidden="1" x14ac:dyDescent="0.3">
      <c r="A10463" t="s">
        <v>40462</v>
      </c>
      <c r="B10463" t="s">
        <v>40463</v>
      </c>
      <c r="C10463" s="1" t="str">
        <f t="shared" si="1446"/>
        <v>21:0687</v>
      </c>
      <c r="D10463" s="1" t="str">
        <f t="shared" si="1453"/>
        <v>21:0206</v>
      </c>
      <c r="E10463" t="s">
        <v>40464</v>
      </c>
      <c r="F10463" t="s">
        <v>40465</v>
      </c>
      <c r="H10463">
        <v>47.058053200000003</v>
      </c>
      <c r="I10463">
        <v>-67.354285399999995</v>
      </c>
      <c r="J10463" s="1" t="str">
        <f t="shared" si="1454"/>
        <v>Fluid (stream)</v>
      </c>
      <c r="K10463" s="1" t="str">
        <f t="shared" si="1455"/>
        <v>Untreated Water</v>
      </c>
      <c r="O10463">
        <v>2.5000000000000001E-2</v>
      </c>
      <c r="P10463">
        <v>40</v>
      </c>
      <c r="Q10463">
        <v>7</v>
      </c>
    </row>
    <row r="10464" spans="1:17" hidden="1" x14ac:dyDescent="0.3">
      <c r="A10464" t="s">
        <v>40466</v>
      </c>
      <c r="B10464" t="s">
        <v>40467</v>
      </c>
      <c r="C10464" s="1" t="str">
        <f t="shared" si="1446"/>
        <v>21:0687</v>
      </c>
      <c r="D10464" s="1" t="str">
        <f t="shared" si="1453"/>
        <v>21:0206</v>
      </c>
      <c r="E10464" t="s">
        <v>40468</v>
      </c>
      <c r="F10464" t="s">
        <v>40469</v>
      </c>
      <c r="H10464">
        <v>47.060373499999997</v>
      </c>
      <c r="I10464">
        <v>-67.387715499999999</v>
      </c>
      <c r="J10464" s="1" t="str">
        <f t="shared" si="1454"/>
        <v>Fluid (stream)</v>
      </c>
      <c r="K10464" s="1" t="str">
        <f t="shared" si="1455"/>
        <v>Untreated Water</v>
      </c>
      <c r="O10464">
        <v>2.5000000000000001E-2</v>
      </c>
      <c r="P10464">
        <v>30</v>
      </c>
      <c r="Q10464">
        <v>6.9</v>
      </c>
    </row>
    <row r="10465" spans="1:17" hidden="1" x14ac:dyDescent="0.3">
      <c r="A10465" t="s">
        <v>40470</v>
      </c>
      <c r="B10465" t="s">
        <v>40471</v>
      </c>
      <c r="C10465" s="1" t="str">
        <f t="shared" si="1446"/>
        <v>21:0687</v>
      </c>
      <c r="D10465" s="1" t="str">
        <f t="shared" si="1453"/>
        <v>21:0206</v>
      </c>
      <c r="E10465" t="s">
        <v>40472</v>
      </c>
      <c r="F10465" t="s">
        <v>40473</v>
      </c>
      <c r="H10465">
        <v>47.059168300000003</v>
      </c>
      <c r="I10465">
        <v>-67.386487599999995</v>
      </c>
      <c r="J10465" s="1" t="str">
        <f t="shared" si="1454"/>
        <v>Fluid (stream)</v>
      </c>
      <c r="K10465" s="1" t="str">
        <f t="shared" si="1455"/>
        <v>Untreated Water</v>
      </c>
      <c r="O10465">
        <v>2.5000000000000001E-2</v>
      </c>
      <c r="P10465">
        <v>30</v>
      </c>
      <c r="Q10465">
        <v>7.1</v>
      </c>
    </row>
    <row r="10466" spans="1:17" hidden="1" x14ac:dyDescent="0.3">
      <c r="A10466" t="s">
        <v>40474</v>
      </c>
      <c r="B10466" t="s">
        <v>40475</v>
      </c>
      <c r="C10466" s="1" t="str">
        <f t="shared" si="1446"/>
        <v>21:0687</v>
      </c>
      <c r="D10466" s="1" t="str">
        <f t="shared" si="1453"/>
        <v>21:0206</v>
      </c>
      <c r="E10466" t="s">
        <v>40476</v>
      </c>
      <c r="F10466" t="s">
        <v>40477</v>
      </c>
      <c r="H10466">
        <v>47.067660699999998</v>
      </c>
      <c r="I10466">
        <v>-67.379290400000002</v>
      </c>
      <c r="J10466" s="1" t="str">
        <f t="shared" si="1454"/>
        <v>Fluid (stream)</v>
      </c>
      <c r="K10466" s="1" t="str">
        <f t="shared" si="1455"/>
        <v>Untreated Water</v>
      </c>
      <c r="O10466">
        <v>2.5000000000000001E-2</v>
      </c>
      <c r="P10466">
        <v>30</v>
      </c>
      <c r="Q10466">
        <v>7.2</v>
      </c>
    </row>
    <row r="10467" spans="1:17" hidden="1" x14ac:dyDescent="0.3">
      <c r="A10467" t="s">
        <v>40478</v>
      </c>
      <c r="B10467" t="s">
        <v>40479</v>
      </c>
      <c r="C10467" s="1" t="str">
        <f t="shared" si="1446"/>
        <v>21:0687</v>
      </c>
      <c r="D10467" s="1" t="str">
        <f t="shared" si="1453"/>
        <v>21:0206</v>
      </c>
      <c r="E10467" t="s">
        <v>40480</v>
      </c>
      <c r="F10467" t="s">
        <v>40481</v>
      </c>
      <c r="H10467">
        <v>47.076870900000003</v>
      </c>
      <c r="I10467">
        <v>-67.383410900000001</v>
      </c>
      <c r="J10467" s="1" t="str">
        <f t="shared" si="1454"/>
        <v>Fluid (stream)</v>
      </c>
      <c r="K10467" s="1" t="str">
        <f t="shared" si="1455"/>
        <v>Untreated Water</v>
      </c>
      <c r="O10467">
        <v>2.5000000000000001E-2</v>
      </c>
      <c r="P10467">
        <v>30</v>
      </c>
      <c r="Q10467">
        <v>6.9</v>
      </c>
    </row>
    <row r="10468" spans="1:17" hidden="1" x14ac:dyDescent="0.3">
      <c r="A10468" t="s">
        <v>40482</v>
      </c>
      <c r="B10468" t="s">
        <v>40483</v>
      </c>
      <c r="C10468" s="1" t="str">
        <f t="shared" ref="C10468:C10531" si="1456">HYPERLINK("http://geochem.nrcan.gc.ca/cdogs/content/bdl/bdl210687_e.htm", "21:0687")</f>
        <v>21:0687</v>
      </c>
      <c r="D10468" s="1" t="str">
        <f t="shared" si="1453"/>
        <v>21:0206</v>
      </c>
      <c r="E10468" t="s">
        <v>40484</v>
      </c>
      <c r="F10468" t="s">
        <v>40485</v>
      </c>
      <c r="H10468">
        <v>47.060941100000001</v>
      </c>
      <c r="I10468">
        <v>-67.429865300000003</v>
      </c>
      <c r="J10468" s="1" t="str">
        <f t="shared" si="1454"/>
        <v>Fluid (stream)</v>
      </c>
      <c r="K10468" s="1" t="str">
        <f t="shared" si="1455"/>
        <v>Untreated Water</v>
      </c>
      <c r="O10468">
        <v>2.5000000000000001E-2</v>
      </c>
      <c r="P10468">
        <v>40</v>
      </c>
      <c r="Q10468">
        <v>7.2</v>
      </c>
    </row>
    <row r="10469" spans="1:17" hidden="1" x14ac:dyDescent="0.3">
      <c r="A10469" t="s">
        <v>40486</v>
      </c>
      <c r="B10469" t="s">
        <v>40487</v>
      </c>
      <c r="C10469" s="1" t="str">
        <f t="shared" si="1456"/>
        <v>21:0687</v>
      </c>
      <c r="D10469" s="1" t="str">
        <f t="shared" si="1453"/>
        <v>21:0206</v>
      </c>
      <c r="E10469" t="s">
        <v>40488</v>
      </c>
      <c r="F10469" t="s">
        <v>40489</v>
      </c>
      <c r="H10469">
        <v>47.043348399999999</v>
      </c>
      <c r="I10469">
        <v>-67.405790100000004</v>
      </c>
      <c r="J10469" s="1" t="str">
        <f t="shared" si="1454"/>
        <v>Fluid (stream)</v>
      </c>
      <c r="K10469" s="1" t="str">
        <f t="shared" si="1455"/>
        <v>Untreated Water</v>
      </c>
      <c r="O10469">
        <v>2.5000000000000001E-2</v>
      </c>
      <c r="P10469">
        <v>30</v>
      </c>
      <c r="Q10469">
        <v>6.9</v>
      </c>
    </row>
    <row r="10470" spans="1:17" hidden="1" x14ac:dyDescent="0.3">
      <c r="A10470" t="s">
        <v>40490</v>
      </c>
      <c r="B10470" t="s">
        <v>40491</v>
      </c>
      <c r="C10470" s="1" t="str">
        <f t="shared" si="1456"/>
        <v>21:0687</v>
      </c>
      <c r="D10470" s="1" t="str">
        <f t="shared" si="1453"/>
        <v>21:0206</v>
      </c>
      <c r="E10470" t="s">
        <v>40492</v>
      </c>
      <c r="F10470" t="s">
        <v>40493</v>
      </c>
      <c r="H10470">
        <v>47.046444999999999</v>
      </c>
      <c r="I10470">
        <v>-67.413636600000004</v>
      </c>
      <c r="J10470" s="1" t="str">
        <f t="shared" si="1454"/>
        <v>Fluid (stream)</v>
      </c>
      <c r="K10470" s="1" t="str">
        <f t="shared" si="1455"/>
        <v>Untreated Water</v>
      </c>
      <c r="O10470">
        <v>2.5000000000000001E-2</v>
      </c>
      <c r="P10470">
        <v>30</v>
      </c>
      <c r="Q10470">
        <v>7</v>
      </c>
    </row>
    <row r="10471" spans="1:17" hidden="1" x14ac:dyDescent="0.3">
      <c r="A10471" t="s">
        <v>40494</v>
      </c>
      <c r="B10471" t="s">
        <v>40495</v>
      </c>
      <c r="C10471" s="1" t="str">
        <f t="shared" si="1456"/>
        <v>21:0687</v>
      </c>
      <c r="D10471" s="1" t="str">
        <f t="shared" si="1453"/>
        <v>21:0206</v>
      </c>
      <c r="E10471" t="s">
        <v>40496</v>
      </c>
      <c r="F10471" t="s">
        <v>40497</v>
      </c>
      <c r="H10471">
        <v>47.028264399999998</v>
      </c>
      <c r="I10471">
        <v>-67.401804100000007</v>
      </c>
      <c r="J10471" s="1" t="str">
        <f t="shared" si="1454"/>
        <v>Fluid (stream)</v>
      </c>
      <c r="K10471" s="1" t="str">
        <f t="shared" si="1455"/>
        <v>Untreated Water</v>
      </c>
      <c r="O10471">
        <v>2.5000000000000001E-2</v>
      </c>
      <c r="P10471">
        <v>30</v>
      </c>
      <c r="Q10471">
        <v>7.3</v>
      </c>
    </row>
    <row r="10472" spans="1:17" hidden="1" x14ac:dyDescent="0.3">
      <c r="A10472" t="s">
        <v>40498</v>
      </c>
      <c r="B10472" t="s">
        <v>40499</v>
      </c>
      <c r="C10472" s="1" t="str">
        <f t="shared" si="1456"/>
        <v>21:0687</v>
      </c>
      <c r="D10472" s="1" t="str">
        <f t="shared" si="1453"/>
        <v>21:0206</v>
      </c>
      <c r="E10472" t="s">
        <v>40500</v>
      </c>
      <c r="F10472" t="s">
        <v>40501</v>
      </c>
      <c r="H10472">
        <v>47.026261400000003</v>
      </c>
      <c r="I10472">
        <v>-67.402074499999998</v>
      </c>
      <c r="J10472" s="1" t="str">
        <f t="shared" si="1454"/>
        <v>Fluid (stream)</v>
      </c>
      <c r="K10472" s="1" t="str">
        <f t="shared" si="1455"/>
        <v>Untreated Water</v>
      </c>
      <c r="O10472">
        <v>2.5000000000000001E-2</v>
      </c>
      <c r="P10472">
        <v>30</v>
      </c>
      <c r="Q10472">
        <v>7.3</v>
      </c>
    </row>
    <row r="10473" spans="1:17" hidden="1" x14ac:dyDescent="0.3">
      <c r="A10473" t="s">
        <v>40502</v>
      </c>
      <c r="B10473" t="s">
        <v>40503</v>
      </c>
      <c r="C10473" s="1" t="str">
        <f t="shared" si="1456"/>
        <v>21:0687</v>
      </c>
      <c r="D10473" s="1" t="str">
        <f t="shared" si="1453"/>
        <v>21:0206</v>
      </c>
      <c r="E10473" t="s">
        <v>40504</v>
      </c>
      <c r="F10473" t="s">
        <v>40505</v>
      </c>
      <c r="H10473">
        <v>47.046902699999997</v>
      </c>
      <c r="I10473">
        <v>-67.460360399999999</v>
      </c>
      <c r="J10473" s="1" t="str">
        <f t="shared" si="1454"/>
        <v>Fluid (stream)</v>
      </c>
      <c r="K10473" s="1" t="str">
        <f t="shared" si="1455"/>
        <v>Untreated Water</v>
      </c>
      <c r="O10473">
        <v>2.5000000000000001E-2</v>
      </c>
      <c r="P10473">
        <v>30</v>
      </c>
      <c r="Q10473">
        <v>7</v>
      </c>
    </row>
    <row r="10474" spans="1:17" hidden="1" x14ac:dyDescent="0.3">
      <c r="A10474" t="s">
        <v>40506</v>
      </c>
      <c r="B10474" t="s">
        <v>40507</v>
      </c>
      <c r="C10474" s="1" t="str">
        <f t="shared" si="1456"/>
        <v>21:0687</v>
      </c>
      <c r="D10474" s="1" t="str">
        <f t="shared" si="1453"/>
        <v>21:0206</v>
      </c>
      <c r="E10474" t="s">
        <v>40508</v>
      </c>
      <c r="F10474" t="s">
        <v>40509</v>
      </c>
      <c r="H10474">
        <v>47.048477099999999</v>
      </c>
      <c r="I10474">
        <v>-67.461671199999998</v>
      </c>
      <c r="J10474" s="1" t="str">
        <f t="shared" si="1454"/>
        <v>Fluid (stream)</v>
      </c>
      <c r="K10474" s="1" t="str">
        <f t="shared" si="1455"/>
        <v>Untreated Water</v>
      </c>
      <c r="O10474">
        <v>2.5000000000000001E-2</v>
      </c>
      <c r="P10474">
        <v>30</v>
      </c>
      <c r="Q10474">
        <v>6.6</v>
      </c>
    </row>
    <row r="10475" spans="1:17" hidden="1" x14ac:dyDescent="0.3">
      <c r="A10475" t="s">
        <v>40510</v>
      </c>
      <c r="B10475" t="s">
        <v>40511</v>
      </c>
      <c r="C10475" s="1" t="str">
        <f t="shared" si="1456"/>
        <v>21:0687</v>
      </c>
      <c r="D10475" s="1" t="str">
        <f t="shared" si="1453"/>
        <v>21:0206</v>
      </c>
      <c r="E10475" t="s">
        <v>40512</v>
      </c>
      <c r="F10475" t="s">
        <v>40513</v>
      </c>
      <c r="H10475">
        <v>47.053229799999997</v>
      </c>
      <c r="I10475">
        <v>-67.462429900000004</v>
      </c>
      <c r="J10475" s="1" t="str">
        <f t="shared" si="1454"/>
        <v>Fluid (stream)</v>
      </c>
      <c r="K10475" s="1" t="str">
        <f t="shared" si="1455"/>
        <v>Untreated Water</v>
      </c>
      <c r="O10475">
        <v>2.5000000000000001E-2</v>
      </c>
      <c r="P10475">
        <v>30</v>
      </c>
      <c r="Q10475">
        <v>6.2</v>
      </c>
    </row>
    <row r="10476" spans="1:17" hidden="1" x14ac:dyDescent="0.3">
      <c r="A10476" t="s">
        <v>40514</v>
      </c>
      <c r="B10476" t="s">
        <v>40515</v>
      </c>
      <c r="C10476" s="1" t="str">
        <f t="shared" si="1456"/>
        <v>21:0687</v>
      </c>
      <c r="D10476" s="1" t="str">
        <f t="shared" si="1453"/>
        <v>21:0206</v>
      </c>
      <c r="E10476" t="s">
        <v>40516</v>
      </c>
      <c r="F10476" t="s">
        <v>40517</v>
      </c>
      <c r="H10476">
        <v>47.045173300000002</v>
      </c>
      <c r="I10476">
        <v>-67.452234700000005</v>
      </c>
      <c r="J10476" s="1" t="str">
        <f t="shared" si="1454"/>
        <v>Fluid (stream)</v>
      </c>
      <c r="K10476" s="1" t="str">
        <f t="shared" si="1455"/>
        <v>Untreated Water</v>
      </c>
      <c r="O10476">
        <v>2.5000000000000001E-2</v>
      </c>
      <c r="P10476">
        <v>30</v>
      </c>
      <c r="Q10476">
        <v>6.9</v>
      </c>
    </row>
    <row r="10477" spans="1:17" hidden="1" x14ac:dyDescent="0.3">
      <c r="A10477" t="s">
        <v>40518</v>
      </c>
      <c r="B10477" t="s">
        <v>40519</v>
      </c>
      <c r="C10477" s="1" t="str">
        <f t="shared" si="1456"/>
        <v>21:0687</v>
      </c>
      <c r="D10477" s="1" t="str">
        <f t="shared" si="1453"/>
        <v>21:0206</v>
      </c>
      <c r="E10477" t="s">
        <v>40520</v>
      </c>
      <c r="F10477" t="s">
        <v>40521</v>
      </c>
      <c r="H10477">
        <v>47.047942300000003</v>
      </c>
      <c r="I10477">
        <v>-67.443399400000004</v>
      </c>
      <c r="J10477" s="1" t="str">
        <f t="shared" si="1454"/>
        <v>Fluid (stream)</v>
      </c>
      <c r="K10477" s="1" t="str">
        <f t="shared" si="1455"/>
        <v>Untreated Water</v>
      </c>
      <c r="O10477">
        <v>2.5000000000000001E-2</v>
      </c>
      <c r="P10477">
        <v>20</v>
      </c>
      <c r="Q10477">
        <v>6.5</v>
      </c>
    </row>
    <row r="10478" spans="1:17" hidden="1" x14ac:dyDescent="0.3">
      <c r="A10478" t="s">
        <v>40522</v>
      </c>
      <c r="B10478" t="s">
        <v>40523</v>
      </c>
      <c r="C10478" s="1" t="str">
        <f t="shared" si="1456"/>
        <v>21:0687</v>
      </c>
      <c r="D10478" s="1" t="str">
        <f t="shared" si="1453"/>
        <v>21:0206</v>
      </c>
      <c r="E10478" t="s">
        <v>40524</v>
      </c>
      <c r="F10478" t="s">
        <v>40525</v>
      </c>
      <c r="H10478">
        <v>47.033826699999999</v>
      </c>
      <c r="I10478">
        <v>-67.429186700000002</v>
      </c>
      <c r="J10478" s="1" t="str">
        <f t="shared" si="1454"/>
        <v>Fluid (stream)</v>
      </c>
      <c r="K10478" s="1" t="str">
        <f t="shared" si="1455"/>
        <v>Untreated Water</v>
      </c>
      <c r="O10478">
        <v>2.5000000000000001E-2</v>
      </c>
      <c r="P10478">
        <v>30</v>
      </c>
      <c r="Q10478">
        <v>6.4</v>
      </c>
    </row>
    <row r="10479" spans="1:17" hidden="1" x14ac:dyDescent="0.3">
      <c r="A10479" t="s">
        <v>40526</v>
      </c>
      <c r="B10479" t="s">
        <v>40527</v>
      </c>
      <c r="C10479" s="1" t="str">
        <f t="shared" si="1456"/>
        <v>21:0687</v>
      </c>
      <c r="D10479" s="1" t="str">
        <f>HYPERLINK("http://geochem.nrcan.gc.ca/cdogs/content/svy/svy_e.htm", "")</f>
        <v/>
      </c>
      <c r="G10479" s="1" t="str">
        <f>HYPERLINK("http://geochem.nrcan.gc.ca/cdogs/content/cr_/cr_00086_e.htm", "86")</f>
        <v>86</v>
      </c>
      <c r="J10479" t="s">
        <v>11453</v>
      </c>
      <c r="K10479" t="s">
        <v>11454</v>
      </c>
      <c r="O10479">
        <v>0.98</v>
      </c>
      <c r="P10479">
        <v>100</v>
      </c>
      <c r="Q10479">
        <v>7.5</v>
      </c>
    </row>
    <row r="10480" spans="1:17" hidden="1" x14ac:dyDescent="0.3">
      <c r="A10480" t="s">
        <v>40528</v>
      </c>
      <c r="B10480" t="s">
        <v>40529</v>
      </c>
      <c r="C10480" s="1" t="str">
        <f t="shared" si="1456"/>
        <v>21:0687</v>
      </c>
      <c r="D10480" s="1" t="str">
        <f t="shared" ref="D10480:D10494" si="1457">HYPERLINK("http://geochem.nrcan.gc.ca/cdogs/content/svy/svy210206_e.htm", "21:0206")</f>
        <v>21:0206</v>
      </c>
      <c r="E10480" t="s">
        <v>40524</v>
      </c>
      <c r="F10480" t="s">
        <v>40530</v>
      </c>
      <c r="H10480">
        <v>47.033826699999999</v>
      </c>
      <c r="I10480">
        <v>-67.429186700000002</v>
      </c>
      <c r="J10480" s="1" t="str">
        <f t="shared" ref="J10480:J10494" si="1458">HYPERLINK("http://geochem.nrcan.gc.ca/cdogs/content/kwd/kwd020018_e.htm", "Fluid (stream)")</f>
        <v>Fluid (stream)</v>
      </c>
      <c r="K10480" s="1" t="str">
        <f t="shared" ref="K10480:K10494" si="1459">HYPERLINK("http://geochem.nrcan.gc.ca/cdogs/content/kwd/kwd080007_e.htm", "Untreated Water")</f>
        <v>Untreated Water</v>
      </c>
      <c r="O10480">
        <v>2.5000000000000001E-2</v>
      </c>
      <c r="P10480">
        <v>40</v>
      </c>
      <c r="Q10480">
        <v>6.5</v>
      </c>
    </row>
    <row r="10481" spans="1:17" hidden="1" x14ac:dyDescent="0.3">
      <c r="A10481" t="s">
        <v>40531</v>
      </c>
      <c r="B10481" t="s">
        <v>40532</v>
      </c>
      <c r="C10481" s="1" t="str">
        <f t="shared" si="1456"/>
        <v>21:0687</v>
      </c>
      <c r="D10481" s="1" t="str">
        <f t="shared" si="1457"/>
        <v>21:0206</v>
      </c>
      <c r="E10481" t="s">
        <v>40533</v>
      </c>
      <c r="F10481" t="s">
        <v>40534</v>
      </c>
      <c r="H10481">
        <v>47.021639</v>
      </c>
      <c r="I10481">
        <v>-67.436860800000005</v>
      </c>
      <c r="J10481" s="1" t="str">
        <f t="shared" si="1458"/>
        <v>Fluid (stream)</v>
      </c>
      <c r="K10481" s="1" t="str">
        <f t="shared" si="1459"/>
        <v>Untreated Water</v>
      </c>
      <c r="O10481">
        <v>2.5000000000000001E-2</v>
      </c>
      <c r="P10481">
        <v>40</v>
      </c>
      <c r="Q10481">
        <v>6</v>
      </c>
    </row>
    <row r="10482" spans="1:17" hidden="1" x14ac:dyDescent="0.3">
      <c r="A10482" t="s">
        <v>40535</v>
      </c>
      <c r="B10482" t="s">
        <v>40536</v>
      </c>
      <c r="C10482" s="1" t="str">
        <f t="shared" si="1456"/>
        <v>21:0687</v>
      </c>
      <c r="D10482" s="1" t="str">
        <f t="shared" si="1457"/>
        <v>21:0206</v>
      </c>
      <c r="E10482" t="s">
        <v>40537</v>
      </c>
      <c r="F10482" t="s">
        <v>40538</v>
      </c>
      <c r="H10482">
        <v>47.001595399999999</v>
      </c>
      <c r="I10482">
        <v>-67.330198100000004</v>
      </c>
      <c r="J10482" s="1" t="str">
        <f t="shared" si="1458"/>
        <v>Fluid (stream)</v>
      </c>
      <c r="K10482" s="1" t="str">
        <f t="shared" si="1459"/>
        <v>Untreated Water</v>
      </c>
      <c r="O10482">
        <v>0.06</v>
      </c>
      <c r="P10482">
        <v>30</v>
      </c>
      <c r="Q10482">
        <v>7.5</v>
      </c>
    </row>
    <row r="10483" spans="1:17" hidden="1" x14ac:dyDescent="0.3">
      <c r="A10483" t="s">
        <v>40539</v>
      </c>
      <c r="B10483" t="s">
        <v>40540</v>
      </c>
      <c r="C10483" s="1" t="str">
        <f t="shared" si="1456"/>
        <v>21:0687</v>
      </c>
      <c r="D10483" s="1" t="str">
        <f t="shared" si="1457"/>
        <v>21:0206</v>
      </c>
      <c r="E10483" t="s">
        <v>40537</v>
      </c>
      <c r="F10483" t="s">
        <v>40541</v>
      </c>
      <c r="H10483">
        <v>47.001595399999999</v>
      </c>
      <c r="I10483">
        <v>-67.330198100000004</v>
      </c>
      <c r="J10483" s="1" t="str">
        <f t="shared" si="1458"/>
        <v>Fluid (stream)</v>
      </c>
      <c r="K10483" s="1" t="str">
        <f t="shared" si="1459"/>
        <v>Untreated Water</v>
      </c>
      <c r="O10483">
        <v>2.5000000000000001E-2</v>
      </c>
      <c r="P10483">
        <v>30</v>
      </c>
      <c r="Q10483">
        <v>7.5</v>
      </c>
    </row>
    <row r="10484" spans="1:17" hidden="1" x14ac:dyDescent="0.3">
      <c r="A10484" t="s">
        <v>40542</v>
      </c>
      <c r="B10484" t="s">
        <v>40543</v>
      </c>
      <c r="C10484" s="1" t="str">
        <f t="shared" si="1456"/>
        <v>21:0687</v>
      </c>
      <c r="D10484" s="1" t="str">
        <f t="shared" si="1457"/>
        <v>21:0206</v>
      </c>
      <c r="E10484" t="s">
        <v>40544</v>
      </c>
      <c r="F10484" t="s">
        <v>40545</v>
      </c>
      <c r="H10484">
        <v>47.057147499999999</v>
      </c>
      <c r="I10484">
        <v>-67.313071100000002</v>
      </c>
      <c r="J10484" s="1" t="str">
        <f t="shared" si="1458"/>
        <v>Fluid (stream)</v>
      </c>
      <c r="K10484" s="1" t="str">
        <f t="shared" si="1459"/>
        <v>Untreated Water</v>
      </c>
      <c r="O10484">
        <v>0.11</v>
      </c>
      <c r="P10484">
        <v>30</v>
      </c>
      <c r="Q10484">
        <v>7.4</v>
      </c>
    </row>
    <row r="10485" spans="1:17" hidden="1" x14ac:dyDescent="0.3">
      <c r="A10485" t="s">
        <v>40546</v>
      </c>
      <c r="B10485" t="s">
        <v>40547</v>
      </c>
      <c r="C10485" s="1" t="str">
        <f t="shared" si="1456"/>
        <v>21:0687</v>
      </c>
      <c r="D10485" s="1" t="str">
        <f t="shared" si="1457"/>
        <v>21:0206</v>
      </c>
      <c r="E10485" t="s">
        <v>40548</v>
      </c>
      <c r="F10485" t="s">
        <v>40549</v>
      </c>
      <c r="H10485">
        <v>47.053274700000003</v>
      </c>
      <c r="I10485">
        <v>-67.328190500000005</v>
      </c>
      <c r="J10485" s="1" t="str">
        <f t="shared" si="1458"/>
        <v>Fluid (stream)</v>
      </c>
      <c r="K10485" s="1" t="str">
        <f t="shared" si="1459"/>
        <v>Untreated Water</v>
      </c>
      <c r="O10485">
        <v>2.5000000000000001E-2</v>
      </c>
      <c r="P10485">
        <v>30</v>
      </c>
      <c r="Q10485">
        <v>6.5</v>
      </c>
    </row>
    <row r="10486" spans="1:17" hidden="1" x14ac:dyDescent="0.3">
      <c r="A10486" t="s">
        <v>40550</v>
      </c>
      <c r="B10486" t="s">
        <v>40551</v>
      </c>
      <c r="C10486" s="1" t="str">
        <f t="shared" si="1456"/>
        <v>21:0687</v>
      </c>
      <c r="D10486" s="1" t="str">
        <f t="shared" si="1457"/>
        <v>21:0206</v>
      </c>
      <c r="E10486" t="s">
        <v>40552</v>
      </c>
      <c r="F10486" t="s">
        <v>40553</v>
      </c>
      <c r="H10486">
        <v>47.026534099999999</v>
      </c>
      <c r="I10486">
        <v>-67.339014500000005</v>
      </c>
      <c r="J10486" s="1" t="str">
        <f t="shared" si="1458"/>
        <v>Fluid (stream)</v>
      </c>
      <c r="K10486" s="1" t="str">
        <f t="shared" si="1459"/>
        <v>Untreated Water</v>
      </c>
      <c r="O10486">
        <v>2.5000000000000001E-2</v>
      </c>
      <c r="P10486">
        <v>30</v>
      </c>
      <c r="Q10486">
        <v>6.9</v>
      </c>
    </row>
    <row r="10487" spans="1:17" hidden="1" x14ac:dyDescent="0.3">
      <c r="A10487" t="s">
        <v>40554</v>
      </c>
      <c r="B10487" t="s">
        <v>40555</v>
      </c>
      <c r="C10487" s="1" t="str">
        <f t="shared" si="1456"/>
        <v>21:0687</v>
      </c>
      <c r="D10487" s="1" t="str">
        <f t="shared" si="1457"/>
        <v>21:0206</v>
      </c>
      <c r="E10487" t="s">
        <v>40556</v>
      </c>
      <c r="F10487" t="s">
        <v>40557</v>
      </c>
      <c r="H10487">
        <v>46.999836999999999</v>
      </c>
      <c r="I10487">
        <v>-67.378804099999996</v>
      </c>
      <c r="J10487" s="1" t="str">
        <f t="shared" si="1458"/>
        <v>Fluid (stream)</v>
      </c>
      <c r="K10487" s="1" t="str">
        <f t="shared" si="1459"/>
        <v>Untreated Water</v>
      </c>
      <c r="O10487">
        <v>2.5000000000000001E-2</v>
      </c>
      <c r="P10487">
        <v>20</v>
      </c>
      <c r="Q10487">
        <v>7.1</v>
      </c>
    </row>
    <row r="10488" spans="1:17" hidden="1" x14ac:dyDescent="0.3">
      <c r="A10488" t="s">
        <v>40558</v>
      </c>
      <c r="B10488" t="s">
        <v>40559</v>
      </c>
      <c r="C10488" s="1" t="str">
        <f t="shared" si="1456"/>
        <v>21:0687</v>
      </c>
      <c r="D10488" s="1" t="str">
        <f t="shared" si="1457"/>
        <v>21:0206</v>
      </c>
      <c r="E10488" t="s">
        <v>40560</v>
      </c>
      <c r="F10488" t="s">
        <v>40561</v>
      </c>
      <c r="H10488">
        <v>47.002181100000001</v>
      </c>
      <c r="I10488">
        <v>-67.363289800000004</v>
      </c>
      <c r="J10488" s="1" t="str">
        <f t="shared" si="1458"/>
        <v>Fluid (stream)</v>
      </c>
      <c r="K10488" s="1" t="str">
        <f t="shared" si="1459"/>
        <v>Untreated Water</v>
      </c>
      <c r="O10488">
        <v>2.5000000000000001E-2</v>
      </c>
      <c r="P10488">
        <v>30</v>
      </c>
      <c r="Q10488">
        <v>7.2</v>
      </c>
    </row>
    <row r="10489" spans="1:17" hidden="1" x14ac:dyDescent="0.3">
      <c r="A10489" t="s">
        <v>40562</v>
      </c>
      <c r="B10489" t="s">
        <v>40563</v>
      </c>
      <c r="C10489" s="1" t="str">
        <f t="shared" si="1456"/>
        <v>21:0687</v>
      </c>
      <c r="D10489" s="1" t="str">
        <f t="shared" si="1457"/>
        <v>21:0206</v>
      </c>
      <c r="E10489" t="s">
        <v>40564</v>
      </c>
      <c r="F10489" t="s">
        <v>40565</v>
      </c>
      <c r="H10489">
        <v>47.012156500000003</v>
      </c>
      <c r="I10489">
        <v>-67.421296499999997</v>
      </c>
      <c r="J10489" s="1" t="str">
        <f t="shared" si="1458"/>
        <v>Fluid (stream)</v>
      </c>
      <c r="K10489" s="1" t="str">
        <f t="shared" si="1459"/>
        <v>Untreated Water</v>
      </c>
      <c r="O10489">
        <v>2.5000000000000001E-2</v>
      </c>
      <c r="P10489">
        <v>20</v>
      </c>
      <c r="Q10489">
        <v>6.7</v>
      </c>
    </row>
    <row r="10490" spans="1:17" hidden="1" x14ac:dyDescent="0.3">
      <c r="A10490" t="s">
        <v>40566</v>
      </c>
      <c r="B10490" t="s">
        <v>40567</v>
      </c>
      <c r="C10490" s="1" t="str">
        <f t="shared" si="1456"/>
        <v>21:0687</v>
      </c>
      <c r="D10490" s="1" t="str">
        <f t="shared" si="1457"/>
        <v>21:0206</v>
      </c>
      <c r="E10490" t="s">
        <v>40568</v>
      </c>
      <c r="F10490" t="s">
        <v>40569</v>
      </c>
      <c r="H10490">
        <v>47.013468899999999</v>
      </c>
      <c r="I10490">
        <v>-67.419889499999996</v>
      </c>
      <c r="J10490" s="1" t="str">
        <f t="shared" si="1458"/>
        <v>Fluid (stream)</v>
      </c>
      <c r="K10490" s="1" t="str">
        <f t="shared" si="1459"/>
        <v>Untreated Water</v>
      </c>
      <c r="O10490">
        <v>2.5000000000000001E-2</v>
      </c>
      <c r="P10490">
        <v>30</v>
      </c>
      <c r="Q10490">
        <v>6.7</v>
      </c>
    </row>
    <row r="10491" spans="1:17" hidden="1" x14ac:dyDescent="0.3">
      <c r="A10491" t="s">
        <v>40570</v>
      </c>
      <c r="B10491" t="s">
        <v>40571</v>
      </c>
      <c r="C10491" s="1" t="str">
        <f t="shared" si="1456"/>
        <v>21:0687</v>
      </c>
      <c r="D10491" s="1" t="str">
        <f t="shared" si="1457"/>
        <v>21:0206</v>
      </c>
      <c r="E10491" t="s">
        <v>40572</v>
      </c>
      <c r="F10491" t="s">
        <v>40573</v>
      </c>
      <c r="H10491">
        <v>47.009127399999997</v>
      </c>
      <c r="I10491">
        <v>-67.409203199999993</v>
      </c>
      <c r="J10491" s="1" t="str">
        <f t="shared" si="1458"/>
        <v>Fluid (stream)</v>
      </c>
      <c r="K10491" s="1" t="str">
        <f t="shared" si="1459"/>
        <v>Untreated Water</v>
      </c>
      <c r="O10491">
        <v>2.5000000000000001E-2</v>
      </c>
      <c r="P10491">
        <v>40</v>
      </c>
      <c r="Q10491">
        <v>7.1</v>
      </c>
    </row>
    <row r="10492" spans="1:17" hidden="1" x14ac:dyDescent="0.3">
      <c r="A10492" t="s">
        <v>40574</v>
      </c>
      <c r="B10492" t="s">
        <v>40575</v>
      </c>
      <c r="C10492" s="1" t="str">
        <f t="shared" si="1456"/>
        <v>21:0687</v>
      </c>
      <c r="D10492" s="1" t="str">
        <f t="shared" si="1457"/>
        <v>21:0206</v>
      </c>
      <c r="E10492" t="s">
        <v>40576</v>
      </c>
      <c r="F10492" t="s">
        <v>40577</v>
      </c>
      <c r="H10492">
        <v>47.008293100000003</v>
      </c>
      <c r="I10492">
        <v>-67.4145824</v>
      </c>
      <c r="J10492" s="1" t="str">
        <f t="shared" si="1458"/>
        <v>Fluid (stream)</v>
      </c>
      <c r="K10492" s="1" t="str">
        <f t="shared" si="1459"/>
        <v>Untreated Water</v>
      </c>
      <c r="O10492">
        <v>2.5000000000000001E-2</v>
      </c>
      <c r="P10492">
        <v>30</v>
      </c>
      <c r="Q10492">
        <v>7.1</v>
      </c>
    </row>
    <row r="10493" spans="1:17" hidden="1" x14ac:dyDescent="0.3">
      <c r="A10493" t="s">
        <v>40578</v>
      </c>
      <c r="B10493" t="s">
        <v>40579</v>
      </c>
      <c r="C10493" s="1" t="str">
        <f t="shared" si="1456"/>
        <v>21:0687</v>
      </c>
      <c r="D10493" s="1" t="str">
        <f t="shared" si="1457"/>
        <v>21:0206</v>
      </c>
      <c r="E10493" t="s">
        <v>40580</v>
      </c>
      <c r="F10493" t="s">
        <v>40581</v>
      </c>
      <c r="H10493">
        <v>47.0075006</v>
      </c>
      <c r="I10493">
        <v>-67.438773100000006</v>
      </c>
      <c r="J10493" s="1" t="str">
        <f t="shared" si="1458"/>
        <v>Fluid (stream)</v>
      </c>
      <c r="K10493" s="1" t="str">
        <f t="shared" si="1459"/>
        <v>Untreated Water</v>
      </c>
      <c r="O10493">
        <v>2.5000000000000001E-2</v>
      </c>
      <c r="P10493">
        <v>30</v>
      </c>
      <c r="Q10493">
        <v>6.9</v>
      </c>
    </row>
    <row r="10494" spans="1:17" hidden="1" x14ac:dyDescent="0.3">
      <c r="A10494" t="s">
        <v>40582</v>
      </c>
      <c r="B10494" t="s">
        <v>40583</v>
      </c>
      <c r="C10494" s="1" t="str">
        <f t="shared" si="1456"/>
        <v>21:0687</v>
      </c>
      <c r="D10494" s="1" t="str">
        <f t="shared" si="1457"/>
        <v>21:0206</v>
      </c>
      <c r="E10494" t="s">
        <v>40584</v>
      </c>
      <c r="F10494" t="s">
        <v>40585</v>
      </c>
      <c r="H10494">
        <v>47.005697499999997</v>
      </c>
      <c r="I10494">
        <v>-67.439851700000006</v>
      </c>
      <c r="J10494" s="1" t="str">
        <f t="shared" si="1458"/>
        <v>Fluid (stream)</v>
      </c>
      <c r="K10494" s="1" t="str">
        <f t="shared" si="1459"/>
        <v>Untreated Water</v>
      </c>
      <c r="O10494">
        <v>2.5000000000000001E-2</v>
      </c>
      <c r="P10494">
        <v>30</v>
      </c>
      <c r="Q10494">
        <v>7</v>
      </c>
    </row>
    <row r="10495" spans="1:17" hidden="1" x14ac:dyDescent="0.3">
      <c r="A10495" t="s">
        <v>40586</v>
      </c>
      <c r="B10495" t="s">
        <v>40587</v>
      </c>
      <c r="C10495" s="1" t="str">
        <f t="shared" si="1456"/>
        <v>21:0687</v>
      </c>
      <c r="D10495" s="1" t="str">
        <f>HYPERLINK("http://geochem.nrcan.gc.ca/cdogs/content/svy/svy_e.htm", "")</f>
        <v/>
      </c>
      <c r="G10495" s="1" t="str">
        <f>HYPERLINK("http://geochem.nrcan.gc.ca/cdogs/content/cr_/cr_00086_e.htm", "86")</f>
        <v>86</v>
      </c>
      <c r="J10495" t="s">
        <v>11453</v>
      </c>
      <c r="K10495" t="s">
        <v>11454</v>
      </c>
      <c r="O10495">
        <v>1.1499999999999999</v>
      </c>
      <c r="P10495">
        <v>100</v>
      </c>
      <c r="Q10495">
        <v>7.3</v>
      </c>
    </row>
    <row r="10496" spans="1:17" hidden="1" x14ac:dyDescent="0.3">
      <c r="A10496" t="s">
        <v>40588</v>
      </c>
      <c r="B10496" t="s">
        <v>40589</v>
      </c>
      <c r="C10496" s="1" t="str">
        <f t="shared" si="1456"/>
        <v>21:0687</v>
      </c>
      <c r="D10496" s="1" t="str">
        <f t="shared" ref="D10496:D10502" si="1460">HYPERLINK("http://geochem.nrcan.gc.ca/cdogs/content/svy/svy210206_e.htm", "21:0206")</f>
        <v>21:0206</v>
      </c>
      <c r="E10496" t="s">
        <v>40590</v>
      </c>
      <c r="F10496" t="s">
        <v>40591</v>
      </c>
      <c r="H10496">
        <v>47.160379499999998</v>
      </c>
      <c r="I10496">
        <v>-67.249828800000003</v>
      </c>
      <c r="J10496" s="1" t="str">
        <f t="shared" ref="J10496:J10502" si="1461">HYPERLINK("http://geochem.nrcan.gc.ca/cdogs/content/kwd/kwd020018_e.htm", "Fluid (stream)")</f>
        <v>Fluid (stream)</v>
      </c>
      <c r="K10496" s="1" t="str">
        <f t="shared" ref="K10496:K10502" si="1462">HYPERLINK("http://geochem.nrcan.gc.ca/cdogs/content/kwd/kwd080007_e.htm", "Untreated Water")</f>
        <v>Untreated Water</v>
      </c>
      <c r="O10496">
        <v>2.5000000000000001E-2</v>
      </c>
      <c r="P10496">
        <v>40</v>
      </c>
      <c r="Q10496">
        <v>7</v>
      </c>
    </row>
    <row r="10497" spans="1:17" hidden="1" x14ac:dyDescent="0.3">
      <c r="A10497" t="s">
        <v>40592</v>
      </c>
      <c r="B10497" t="s">
        <v>40593</v>
      </c>
      <c r="C10497" s="1" t="str">
        <f t="shared" si="1456"/>
        <v>21:0687</v>
      </c>
      <c r="D10497" s="1" t="str">
        <f t="shared" si="1460"/>
        <v>21:0206</v>
      </c>
      <c r="E10497" t="s">
        <v>40594</v>
      </c>
      <c r="F10497" t="s">
        <v>40595</v>
      </c>
      <c r="H10497">
        <v>47.159407100000003</v>
      </c>
      <c r="I10497">
        <v>-67.2539242</v>
      </c>
      <c r="J10497" s="1" t="str">
        <f t="shared" si="1461"/>
        <v>Fluid (stream)</v>
      </c>
      <c r="K10497" s="1" t="str">
        <f t="shared" si="1462"/>
        <v>Untreated Water</v>
      </c>
      <c r="O10497">
        <v>2.5000000000000001E-2</v>
      </c>
      <c r="P10497">
        <v>40</v>
      </c>
      <c r="Q10497">
        <v>7.3</v>
      </c>
    </row>
    <row r="10498" spans="1:17" hidden="1" x14ac:dyDescent="0.3">
      <c r="A10498" t="s">
        <v>40596</v>
      </c>
      <c r="B10498" t="s">
        <v>40597</v>
      </c>
      <c r="C10498" s="1" t="str">
        <f t="shared" si="1456"/>
        <v>21:0687</v>
      </c>
      <c r="D10498" s="1" t="str">
        <f t="shared" si="1460"/>
        <v>21:0206</v>
      </c>
      <c r="E10498" t="s">
        <v>40598</v>
      </c>
      <c r="F10498" t="s">
        <v>40599</v>
      </c>
      <c r="H10498">
        <v>47.166801800000002</v>
      </c>
      <c r="I10498">
        <v>-67.276337699999999</v>
      </c>
      <c r="J10498" s="1" t="str">
        <f t="shared" si="1461"/>
        <v>Fluid (stream)</v>
      </c>
      <c r="K10498" s="1" t="str">
        <f t="shared" si="1462"/>
        <v>Untreated Water</v>
      </c>
    </row>
    <row r="10499" spans="1:17" hidden="1" x14ac:dyDescent="0.3">
      <c r="A10499" t="s">
        <v>40600</v>
      </c>
      <c r="B10499" t="s">
        <v>40601</v>
      </c>
      <c r="C10499" s="1" t="str">
        <f t="shared" si="1456"/>
        <v>21:0687</v>
      </c>
      <c r="D10499" s="1" t="str">
        <f t="shared" si="1460"/>
        <v>21:0206</v>
      </c>
      <c r="E10499" t="s">
        <v>40602</v>
      </c>
      <c r="F10499" t="s">
        <v>40603</v>
      </c>
      <c r="H10499">
        <v>47.1681715</v>
      </c>
      <c r="I10499">
        <v>-67.275264100000001</v>
      </c>
      <c r="J10499" s="1" t="str">
        <f t="shared" si="1461"/>
        <v>Fluid (stream)</v>
      </c>
      <c r="K10499" s="1" t="str">
        <f t="shared" si="1462"/>
        <v>Untreated Water</v>
      </c>
      <c r="O10499">
        <v>2.5000000000000001E-2</v>
      </c>
      <c r="P10499">
        <v>30</v>
      </c>
      <c r="Q10499">
        <v>7.4</v>
      </c>
    </row>
    <row r="10500" spans="1:17" hidden="1" x14ac:dyDescent="0.3">
      <c r="A10500" t="s">
        <v>40604</v>
      </c>
      <c r="B10500" t="s">
        <v>40605</v>
      </c>
      <c r="C10500" s="1" t="str">
        <f t="shared" si="1456"/>
        <v>21:0687</v>
      </c>
      <c r="D10500" s="1" t="str">
        <f t="shared" si="1460"/>
        <v>21:0206</v>
      </c>
      <c r="E10500" t="s">
        <v>40606</v>
      </c>
      <c r="F10500" t="s">
        <v>40607</v>
      </c>
      <c r="H10500">
        <v>47.166349199999999</v>
      </c>
      <c r="I10500">
        <v>-67.259502499999996</v>
      </c>
      <c r="J10500" s="1" t="str">
        <f t="shared" si="1461"/>
        <v>Fluid (stream)</v>
      </c>
      <c r="K10500" s="1" t="str">
        <f t="shared" si="1462"/>
        <v>Untreated Water</v>
      </c>
      <c r="O10500">
        <v>2.5000000000000001E-2</v>
      </c>
      <c r="P10500">
        <v>40</v>
      </c>
      <c r="Q10500">
        <v>7.2</v>
      </c>
    </row>
    <row r="10501" spans="1:17" hidden="1" x14ac:dyDescent="0.3">
      <c r="A10501" t="s">
        <v>40608</v>
      </c>
      <c r="B10501" t="s">
        <v>40609</v>
      </c>
      <c r="C10501" s="1" t="str">
        <f t="shared" si="1456"/>
        <v>21:0687</v>
      </c>
      <c r="D10501" s="1" t="str">
        <f t="shared" si="1460"/>
        <v>21:0206</v>
      </c>
      <c r="E10501" t="s">
        <v>40610</v>
      </c>
      <c r="F10501" t="s">
        <v>40611</v>
      </c>
      <c r="H10501">
        <v>47.172412799999996</v>
      </c>
      <c r="I10501">
        <v>-67.263540300000003</v>
      </c>
      <c r="J10501" s="1" t="str">
        <f t="shared" si="1461"/>
        <v>Fluid (stream)</v>
      </c>
      <c r="K10501" s="1" t="str">
        <f t="shared" si="1462"/>
        <v>Untreated Water</v>
      </c>
      <c r="O10501">
        <v>2.5000000000000001E-2</v>
      </c>
      <c r="P10501">
        <v>40</v>
      </c>
      <c r="Q10501">
        <v>7.1</v>
      </c>
    </row>
    <row r="10502" spans="1:17" hidden="1" x14ac:dyDescent="0.3">
      <c r="A10502" t="s">
        <v>40612</v>
      </c>
      <c r="B10502" t="s">
        <v>40613</v>
      </c>
      <c r="C10502" s="1" t="str">
        <f t="shared" si="1456"/>
        <v>21:0687</v>
      </c>
      <c r="D10502" s="1" t="str">
        <f t="shared" si="1460"/>
        <v>21:0206</v>
      </c>
      <c r="E10502" t="s">
        <v>40614</v>
      </c>
      <c r="F10502" t="s">
        <v>40615</v>
      </c>
      <c r="H10502">
        <v>47.175986299999998</v>
      </c>
      <c r="I10502">
        <v>-67.258857500000005</v>
      </c>
      <c r="J10502" s="1" t="str">
        <f t="shared" si="1461"/>
        <v>Fluid (stream)</v>
      </c>
      <c r="K10502" s="1" t="str">
        <f t="shared" si="1462"/>
        <v>Untreated Water</v>
      </c>
      <c r="O10502">
        <v>2.5000000000000001E-2</v>
      </c>
      <c r="P10502">
        <v>40</v>
      </c>
      <c r="Q10502">
        <v>7.3</v>
      </c>
    </row>
    <row r="10503" spans="1:17" hidden="1" x14ac:dyDescent="0.3">
      <c r="A10503" t="s">
        <v>40616</v>
      </c>
      <c r="B10503" t="s">
        <v>40617</v>
      </c>
      <c r="C10503" s="1" t="str">
        <f t="shared" si="1456"/>
        <v>21:0687</v>
      </c>
      <c r="D10503" s="1" t="str">
        <f>HYPERLINK("http://geochem.nrcan.gc.ca/cdogs/content/svy/svy_e.htm", "")</f>
        <v/>
      </c>
      <c r="G10503" s="1" t="str">
        <f>HYPERLINK("http://geochem.nrcan.gc.ca/cdogs/content/cr_/cr_00084_e.htm", "84")</f>
        <v>84</v>
      </c>
      <c r="J10503" t="s">
        <v>11453</v>
      </c>
      <c r="K10503" t="s">
        <v>11454</v>
      </c>
      <c r="O10503">
        <v>0.28999999999999998</v>
      </c>
      <c r="P10503">
        <v>60</v>
      </c>
      <c r="Q10503">
        <v>7.5</v>
      </c>
    </row>
    <row r="10504" spans="1:17" hidden="1" x14ac:dyDescent="0.3">
      <c r="A10504" t="s">
        <v>40618</v>
      </c>
      <c r="B10504" t="s">
        <v>40619</v>
      </c>
      <c r="C10504" s="1" t="str">
        <f t="shared" si="1456"/>
        <v>21:0687</v>
      </c>
      <c r="D10504" s="1" t="str">
        <f t="shared" ref="D10504:D10531" si="1463">HYPERLINK("http://geochem.nrcan.gc.ca/cdogs/content/svy/svy210206_e.htm", "21:0206")</f>
        <v>21:0206</v>
      </c>
      <c r="E10504" t="s">
        <v>40620</v>
      </c>
      <c r="F10504" t="s">
        <v>40621</v>
      </c>
      <c r="H10504">
        <v>47.176273799999997</v>
      </c>
      <c r="I10504">
        <v>-67.260603399999994</v>
      </c>
      <c r="J10504" s="1" t="str">
        <f t="shared" ref="J10504:J10531" si="1464">HYPERLINK("http://geochem.nrcan.gc.ca/cdogs/content/kwd/kwd020018_e.htm", "Fluid (stream)")</f>
        <v>Fluid (stream)</v>
      </c>
      <c r="K10504" s="1" t="str">
        <f t="shared" ref="K10504:K10531" si="1465">HYPERLINK("http://geochem.nrcan.gc.ca/cdogs/content/kwd/kwd080007_e.htm", "Untreated Water")</f>
        <v>Untreated Water</v>
      </c>
      <c r="O10504">
        <v>2.5000000000000001E-2</v>
      </c>
      <c r="P10504">
        <v>40</v>
      </c>
      <c r="Q10504">
        <v>7.3</v>
      </c>
    </row>
    <row r="10505" spans="1:17" hidden="1" x14ac:dyDescent="0.3">
      <c r="A10505" t="s">
        <v>40622</v>
      </c>
      <c r="B10505" t="s">
        <v>40623</v>
      </c>
      <c r="C10505" s="1" t="str">
        <f t="shared" si="1456"/>
        <v>21:0687</v>
      </c>
      <c r="D10505" s="1" t="str">
        <f t="shared" si="1463"/>
        <v>21:0206</v>
      </c>
      <c r="E10505" t="s">
        <v>40624</v>
      </c>
      <c r="F10505" t="s">
        <v>40625</v>
      </c>
      <c r="H10505">
        <v>47.148055499999998</v>
      </c>
      <c r="I10505">
        <v>-67.253662800000001</v>
      </c>
      <c r="J10505" s="1" t="str">
        <f t="shared" si="1464"/>
        <v>Fluid (stream)</v>
      </c>
      <c r="K10505" s="1" t="str">
        <f t="shared" si="1465"/>
        <v>Untreated Water</v>
      </c>
      <c r="O10505">
        <v>0.19</v>
      </c>
      <c r="P10505">
        <v>30</v>
      </c>
      <c r="Q10505">
        <v>7.1</v>
      </c>
    </row>
    <row r="10506" spans="1:17" hidden="1" x14ac:dyDescent="0.3">
      <c r="A10506" t="s">
        <v>40626</v>
      </c>
      <c r="B10506" t="s">
        <v>40627</v>
      </c>
      <c r="C10506" s="1" t="str">
        <f t="shared" si="1456"/>
        <v>21:0687</v>
      </c>
      <c r="D10506" s="1" t="str">
        <f t="shared" si="1463"/>
        <v>21:0206</v>
      </c>
      <c r="E10506" t="s">
        <v>40628</v>
      </c>
      <c r="F10506" t="s">
        <v>40629</v>
      </c>
      <c r="H10506">
        <v>47.1492304</v>
      </c>
      <c r="I10506">
        <v>-67.251632599999994</v>
      </c>
      <c r="J10506" s="1" t="str">
        <f t="shared" si="1464"/>
        <v>Fluid (stream)</v>
      </c>
      <c r="K10506" s="1" t="str">
        <f t="shared" si="1465"/>
        <v>Untreated Water</v>
      </c>
      <c r="O10506">
        <v>2.5000000000000001E-2</v>
      </c>
      <c r="P10506">
        <v>30</v>
      </c>
      <c r="Q10506">
        <v>7.2</v>
      </c>
    </row>
    <row r="10507" spans="1:17" hidden="1" x14ac:dyDescent="0.3">
      <c r="A10507" t="s">
        <v>40630</v>
      </c>
      <c r="B10507" t="s">
        <v>40631</v>
      </c>
      <c r="C10507" s="1" t="str">
        <f t="shared" si="1456"/>
        <v>21:0687</v>
      </c>
      <c r="D10507" s="1" t="str">
        <f t="shared" si="1463"/>
        <v>21:0206</v>
      </c>
      <c r="E10507" t="s">
        <v>40632</v>
      </c>
      <c r="F10507" t="s">
        <v>40633</v>
      </c>
      <c r="H10507">
        <v>47.195498000000001</v>
      </c>
      <c r="I10507">
        <v>-67.243670199999997</v>
      </c>
      <c r="J10507" s="1" t="str">
        <f t="shared" si="1464"/>
        <v>Fluid (stream)</v>
      </c>
      <c r="K10507" s="1" t="str">
        <f t="shared" si="1465"/>
        <v>Untreated Water</v>
      </c>
      <c r="O10507">
        <v>2.5000000000000001E-2</v>
      </c>
      <c r="P10507">
        <v>30</v>
      </c>
      <c r="Q10507">
        <v>7</v>
      </c>
    </row>
    <row r="10508" spans="1:17" hidden="1" x14ac:dyDescent="0.3">
      <c r="A10508" t="s">
        <v>40634</v>
      </c>
      <c r="B10508" t="s">
        <v>40635</v>
      </c>
      <c r="C10508" s="1" t="str">
        <f t="shared" si="1456"/>
        <v>21:0687</v>
      </c>
      <c r="D10508" s="1" t="str">
        <f t="shared" si="1463"/>
        <v>21:0206</v>
      </c>
      <c r="E10508" t="s">
        <v>40636</v>
      </c>
      <c r="F10508" t="s">
        <v>40637</v>
      </c>
      <c r="H10508">
        <v>47.196694299999997</v>
      </c>
      <c r="I10508">
        <v>-67.244805799999995</v>
      </c>
      <c r="J10508" s="1" t="str">
        <f t="shared" si="1464"/>
        <v>Fluid (stream)</v>
      </c>
      <c r="K10508" s="1" t="str">
        <f t="shared" si="1465"/>
        <v>Untreated Water</v>
      </c>
      <c r="O10508">
        <v>2.5000000000000001E-2</v>
      </c>
      <c r="P10508">
        <v>30</v>
      </c>
      <c r="Q10508">
        <v>7</v>
      </c>
    </row>
    <row r="10509" spans="1:17" hidden="1" x14ac:dyDescent="0.3">
      <c r="A10509" t="s">
        <v>40638</v>
      </c>
      <c r="B10509" t="s">
        <v>40639</v>
      </c>
      <c r="C10509" s="1" t="str">
        <f t="shared" si="1456"/>
        <v>21:0687</v>
      </c>
      <c r="D10509" s="1" t="str">
        <f t="shared" si="1463"/>
        <v>21:0206</v>
      </c>
      <c r="E10509" t="s">
        <v>40640</v>
      </c>
      <c r="F10509" t="s">
        <v>40641</v>
      </c>
      <c r="H10509">
        <v>47.193952500000002</v>
      </c>
      <c r="I10509">
        <v>-67.496112499999995</v>
      </c>
      <c r="J10509" s="1" t="str">
        <f t="shared" si="1464"/>
        <v>Fluid (stream)</v>
      </c>
      <c r="K10509" s="1" t="str">
        <f t="shared" si="1465"/>
        <v>Untreated Water</v>
      </c>
      <c r="O10509">
        <v>2.5000000000000001E-2</v>
      </c>
      <c r="P10509">
        <v>30</v>
      </c>
      <c r="Q10509">
        <v>7.3</v>
      </c>
    </row>
    <row r="10510" spans="1:17" hidden="1" x14ac:dyDescent="0.3">
      <c r="A10510" t="s">
        <v>40642</v>
      </c>
      <c r="B10510" t="s">
        <v>40643</v>
      </c>
      <c r="C10510" s="1" t="str">
        <f t="shared" si="1456"/>
        <v>21:0687</v>
      </c>
      <c r="D10510" s="1" t="str">
        <f t="shared" si="1463"/>
        <v>21:0206</v>
      </c>
      <c r="E10510" t="s">
        <v>40644</v>
      </c>
      <c r="F10510" t="s">
        <v>40645</v>
      </c>
      <c r="H10510">
        <v>47.187364100000003</v>
      </c>
      <c r="I10510">
        <v>-67.261442099999996</v>
      </c>
      <c r="J10510" s="1" t="str">
        <f t="shared" si="1464"/>
        <v>Fluid (stream)</v>
      </c>
      <c r="K10510" s="1" t="str">
        <f t="shared" si="1465"/>
        <v>Untreated Water</v>
      </c>
      <c r="O10510">
        <v>2.5000000000000001E-2</v>
      </c>
      <c r="P10510">
        <v>30</v>
      </c>
      <c r="Q10510">
        <v>7.2</v>
      </c>
    </row>
    <row r="10511" spans="1:17" hidden="1" x14ac:dyDescent="0.3">
      <c r="A10511" t="s">
        <v>40646</v>
      </c>
      <c r="B10511" t="s">
        <v>40647</v>
      </c>
      <c r="C10511" s="1" t="str">
        <f t="shared" si="1456"/>
        <v>21:0687</v>
      </c>
      <c r="D10511" s="1" t="str">
        <f t="shared" si="1463"/>
        <v>21:0206</v>
      </c>
      <c r="E10511" t="s">
        <v>40648</v>
      </c>
      <c r="F10511" t="s">
        <v>40649</v>
      </c>
      <c r="H10511">
        <v>47.186327499999997</v>
      </c>
      <c r="I10511">
        <v>-67.256591999999998</v>
      </c>
      <c r="J10511" s="1" t="str">
        <f t="shared" si="1464"/>
        <v>Fluid (stream)</v>
      </c>
      <c r="K10511" s="1" t="str">
        <f t="shared" si="1465"/>
        <v>Untreated Water</v>
      </c>
      <c r="O10511">
        <v>2.5000000000000001E-2</v>
      </c>
      <c r="P10511">
        <v>30</v>
      </c>
      <c r="Q10511">
        <v>7.3</v>
      </c>
    </row>
    <row r="10512" spans="1:17" hidden="1" x14ac:dyDescent="0.3">
      <c r="A10512" t="s">
        <v>40650</v>
      </c>
      <c r="B10512" t="s">
        <v>40651</v>
      </c>
      <c r="C10512" s="1" t="str">
        <f t="shared" si="1456"/>
        <v>21:0687</v>
      </c>
      <c r="D10512" s="1" t="str">
        <f t="shared" si="1463"/>
        <v>21:0206</v>
      </c>
      <c r="E10512" t="s">
        <v>40652</v>
      </c>
      <c r="F10512" t="s">
        <v>40653</v>
      </c>
      <c r="H10512">
        <v>47.190472700000001</v>
      </c>
      <c r="I10512">
        <v>-67.248707300000007</v>
      </c>
      <c r="J10512" s="1" t="str">
        <f t="shared" si="1464"/>
        <v>Fluid (stream)</v>
      </c>
      <c r="K10512" s="1" t="str">
        <f t="shared" si="1465"/>
        <v>Untreated Water</v>
      </c>
      <c r="O10512">
        <v>2.5000000000000001E-2</v>
      </c>
      <c r="P10512">
        <v>30</v>
      </c>
      <c r="Q10512">
        <v>7.5</v>
      </c>
    </row>
    <row r="10513" spans="1:17" hidden="1" x14ac:dyDescent="0.3">
      <c r="A10513" t="s">
        <v>40654</v>
      </c>
      <c r="B10513" t="s">
        <v>40655</v>
      </c>
      <c r="C10513" s="1" t="str">
        <f t="shared" si="1456"/>
        <v>21:0687</v>
      </c>
      <c r="D10513" s="1" t="str">
        <f t="shared" si="1463"/>
        <v>21:0206</v>
      </c>
      <c r="E10513" t="s">
        <v>40656</v>
      </c>
      <c r="F10513" t="s">
        <v>40657</v>
      </c>
      <c r="H10513">
        <v>47.194418800000001</v>
      </c>
      <c r="I10513">
        <v>-67.263785999999996</v>
      </c>
      <c r="J10513" s="1" t="str">
        <f t="shared" si="1464"/>
        <v>Fluid (stream)</v>
      </c>
      <c r="K10513" s="1" t="str">
        <f t="shared" si="1465"/>
        <v>Untreated Water</v>
      </c>
      <c r="O10513">
        <v>2.5000000000000001E-2</v>
      </c>
      <c r="P10513">
        <v>40</v>
      </c>
      <c r="Q10513">
        <v>7.3</v>
      </c>
    </row>
    <row r="10514" spans="1:17" hidden="1" x14ac:dyDescent="0.3">
      <c r="A10514" t="s">
        <v>40658</v>
      </c>
      <c r="B10514" t="s">
        <v>40659</v>
      </c>
      <c r="C10514" s="1" t="str">
        <f t="shared" si="1456"/>
        <v>21:0687</v>
      </c>
      <c r="D10514" s="1" t="str">
        <f t="shared" si="1463"/>
        <v>21:0206</v>
      </c>
      <c r="E10514" t="s">
        <v>40660</v>
      </c>
      <c r="F10514" t="s">
        <v>40661</v>
      </c>
      <c r="H10514">
        <v>47.195124100000001</v>
      </c>
      <c r="I10514">
        <v>-67.261043299999997</v>
      </c>
      <c r="J10514" s="1" t="str">
        <f t="shared" si="1464"/>
        <v>Fluid (stream)</v>
      </c>
      <c r="K10514" s="1" t="str">
        <f t="shared" si="1465"/>
        <v>Untreated Water</v>
      </c>
      <c r="O10514">
        <v>2.5000000000000001E-2</v>
      </c>
      <c r="P10514">
        <v>30</v>
      </c>
      <c r="Q10514">
        <v>7.4</v>
      </c>
    </row>
    <row r="10515" spans="1:17" hidden="1" x14ac:dyDescent="0.3">
      <c r="A10515" t="s">
        <v>40662</v>
      </c>
      <c r="B10515" t="s">
        <v>40663</v>
      </c>
      <c r="C10515" s="1" t="str">
        <f t="shared" si="1456"/>
        <v>21:0687</v>
      </c>
      <c r="D10515" s="1" t="str">
        <f t="shared" si="1463"/>
        <v>21:0206</v>
      </c>
      <c r="E10515" t="s">
        <v>40660</v>
      </c>
      <c r="F10515" t="s">
        <v>40664</v>
      </c>
      <c r="H10515">
        <v>47.195124100000001</v>
      </c>
      <c r="I10515">
        <v>-67.261043299999997</v>
      </c>
      <c r="J10515" s="1" t="str">
        <f t="shared" si="1464"/>
        <v>Fluid (stream)</v>
      </c>
      <c r="K10515" s="1" t="str">
        <f t="shared" si="1465"/>
        <v>Untreated Water</v>
      </c>
      <c r="O10515">
        <v>2.5000000000000001E-2</v>
      </c>
      <c r="P10515">
        <v>30</v>
      </c>
      <c r="Q10515">
        <v>7.3</v>
      </c>
    </row>
    <row r="10516" spans="1:17" hidden="1" x14ac:dyDescent="0.3">
      <c r="A10516" t="s">
        <v>40665</v>
      </c>
      <c r="B10516" t="s">
        <v>40666</v>
      </c>
      <c r="C10516" s="1" t="str">
        <f t="shared" si="1456"/>
        <v>21:0687</v>
      </c>
      <c r="D10516" s="1" t="str">
        <f t="shared" si="1463"/>
        <v>21:0206</v>
      </c>
      <c r="E10516" t="s">
        <v>40667</v>
      </c>
      <c r="F10516" t="s">
        <v>40668</v>
      </c>
      <c r="H10516">
        <v>47.200282399999999</v>
      </c>
      <c r="I10516">
        <v>-67.267700899999994</v>
      </c>
      <c r="J10516" s="1" t="str">
        <f t="shared" si="1464"/>
        <v>Fluid (stream)</v>
      </c>
      <c r="K10516" s="1" t="str">
        <f t="shared" si="1465"/>
        <v>Untreated Water</v>
      </c>
      <c r="O10516">
        <v>2.5000000000000001E-2</v>
      </c>
      <c r="P10516">
        <v>30</v>
      </c>
      <c r="Q10516">
        <v>7.2</v>
      </c>
    </row>
    <row r="10517" spans="1:17" hidden="1" x14ac:dyDescent="0.3">
      <c r="A10517" t="s">
        <v>40669</v>
      </c>
      <c r="B10517" t="s">
        <v>40670</v>
      </c>
      <c r="C10517" s="1" t="str">
        <f t="shared" si="1456"/>
        <v>21:0687</v>
      </c>
      <c r="D10517" s="1" t="str">
        <f t="shared" si="1463"/>
        <v>21:0206</v>
      </c>
      <c r="E10517" t="s">
        <v>40671</v>
      </c>
      <c r="F10517" t="s">
        <v>40672</v>
      </c>
      <c r="H10517">
        <v>47.202732900000001</v>
      </c>
      <c r="I10517">
        <v>-67.264914200000007</v>
      </c>
      <c r="J10517" s="1" t="str">
        <f t="shared" si="1464"/>
        <v>Fluid (stream)</v>
      </c>
      <c r="K10517" s="1" t="str">
        <f t="shared" si="1465"/>
        <v>Untreated Water</v>
      </c>
      <c r="O10517">
        <v>0.06</v>
      </c>
      <c r="P10517">
        <v>30</v>
      </c>
      <c r="Q10517">
        <v>7.2</v>
      </c>
    </row>
    <row r="10518" spans="1:17" hidden="1" x14ac:dyDescent="0.3">
      <c r="A10518" t="s">
        <v>40673</v>
      </c>
      <c r="B10518" t="s">
        <v>40674</v>
      </c>
      <c r="C10518" s="1" t="str">
        <f t="shared" si="1456"/>
        <v>21:0687</v>
      </c>
      <c r="D10518" s="1" t="str">
        <f t="shared" si="1463"/>
        <v>21:0206</v>
      </c>
      <c r="E10518" t="s">
        <v>40675</v>
      </c>
      <c r="F10518" t="s">
        <v>40676</v>
      </c>
      <c r="H10518">
        <v>47.205862199999999</v>
      </c>
      <c r="I10518">
        <v>-67.267730400000005</v>
      </c>
      <c r="J10518" s="1" t="str">
        <f t="shared" si="1464"/>
        <v>Fluid (stream)</v>
      </c>
      <c r="K10518" s="1" t="str">
        <f t="shared" si="1465"/>
        <v>Untreated Water</v>
      </c>
      <c r="O10518">
        <v>0.08</v>
      </c>
      <c r="P10518">
        <v>30</v>
      </c>
      <c r="Q10518">
        <v>7.3</v>
      </c>
    </row>
    <row r="10519" spans="1:17" hidden="1" x14ac:dyDescent="0.3">
      <c r="A10519" t="s">
        <v>40677</v>
      </c>
      <c r="B10519" t="s">
        <v>40678</v>
      </c>
      <c r="C10519" s="1" t="str">
        <f t="shared" si="1456"/>
        <v>21:0687</v>
      </c>
      <c r="D10519" s="1" t="str">
        <f t="shared" si="1463"/>
        <v>21:0206</v>
      </c>
      <c r="E10519" t="s">
        <v>40679</v>
      </c>
      <c r="F10519" t="s">
        <v>40680</v>
      </c>
      <c r="H10519">
        <v>47.209939599999998</v>
      </c>
      <c r="I10519">
        <v>-67.267201400000005</v>
      </c>
      <c r="J10519" s="1" t="str">
        <f t="shared" si="1464"/>
        <v>Fluid (stream)</v>
      </c>
      <c r="K10519" s="1" t="str">
        <f t="shared" si="1465"/>
        <v>Untreated Water</v>
      </c>
      <c r="O10519">
        <v>2.5000000000000001E-2</v>
      </c>
      <c r="P10519">
        <v>30</v>
      </c>
      <c r="Q10519">
        <v>7.3</v>
      </c>
    </row>
    <row r="10520" spans="1:17" hidden="1" x14ac:dyDescent="0.3">
      <c r="A10520" t="s">
        <v>40681</v>
      </c>
      <c r="B10520" t="s">
        <v>40682</v>
      </c>
      <c r="C10520" s="1" t="str">
        <f t="shared" si="1456"/>
        <v>21:0687</v>
      </c>
      <c r="D10520" s="1" t="str">
        <f t="shared" si="1463"/>
        <v>21:0206</v>
      </c>
      <c r="E10520" t="s">
        <v>40683</v>
      </c>
      <c r="F10520" t="s">
        <v>40684</v>
      </c>
      <c r="H10520">
        <v>47.2108943</v>
      </c>
      <c r="I10520">
        <v>-67.264278200000007</v>
      </c>
      <c r="J10520" s="1" t="str">
        <f t="shared" si="1464"/>
        <v>Fluid (stream)</v>
      </c>
      <c r="K10520" s="1" t="str">
        <f t="shared" si="1465"/>
        <v>Untreated Water</v>
      </c>
      <c r="O10520">
        <v>2.5000000000000001E-2</v>
      </c>
      <c r="P10520">
        <v>30</v>
      </c>
      <c r="Q10520">
        <v>7.3</v>
      </c>
    </row>
    <row r="10521" spans="1:17" hidden="1" x14ac:dyDescent="0.3">
      <c r="A10521" t="s">
        <v>40685</v>
      </c>
      <c r="B10521" t="s">
        <v>40686</v>
      </c>
      <c r="C10521" s="1" t="str">
        <f t="shared" si="1456"/>
        <v>21:0687</v>
      </c>
      <c r="D10521" s="1" t="str">
        <f t="shared" si="1463"/>
        <v>21:0206</v>
      </c>
      <c r="E10521" t="s">
        <v>40687</v>
      </c>
      <c r="F10521" t="s">
        <v>40688</v>
      </c>
      <c r="H10521">
        <v>47.219777899999997</v>
      </c>
      <c r="I10521">
        <v>-67.270341299999998</v>
      </c>
      <c r="J10521" s="1" t="str">
        <f t="shared" si="1464"/>
        <v>Fluid (stream)</v>
      </c>
      <c r="K10521" s="1" t="str">
        <f t="shared" si="1465"/>
        <v>Untreated Water</v>
      </c>
      <c r="O10521">
        <v>0.1</v>
      </c>
      <c r="P10521">
        <v>30</v>
      </c>
      <c r="Q10521">
        <v>7.4</v>
      </c>
    </row>
    <row r="10522" spans="1:17" hidden="1" x14ac:dyDescent="0.3">
      <c r="A10522" t="s">
        <v>40689</v>
      </c>
      <c r="B10522" t="s">
        <v>40690</v>
      </c>
      <c r="C10522" s="1" t="str">
        <f t="shared" si="1456"/>
        <v>21:0687</v>
      </c>
      <c r="D10522" s="1" t="str">
        <f t="shared" si="1463"/>
        <v>21:0206</v>
      </c>
      <c r="E10522" t="s">
        <v>40691</v>
      </c>
      <c r="F10522" t="s">
        <v>40692</v>
      </c>
      <c r="H10522">
        <v>47.221141099999997</v>
      </c>
      <c r="I10522">
        <v>-67.268249600000004</v>
      </c>
      <c r="J10522" s="1" t="str">
        <f t="shared" si="1464"/>
        <v>Fluid (stream)</v>
      </c>
      <c r="K10522" s="1" t="str">
        <f t="shared" si="1465"/>
        <v>Untreated Water</v>
      </c>
      <c r="O10522">
        <v>2.5000000000000001E-2</v>
      </c>
      <c r="P10522">
        <v>30</v>
      </c>
      <c r="Q10522">
        <v>7.4</v>
      </c>
    </row>
    <row r="10523" spans="1:17" hidden="1" x14ac:dyDescent="0.3">
      <c r="A10523" t="s">
        <v>40693</v>
      </c>
      <c r="B10523" t="s">
        <v>40694</v>
      </c>
      <c r="C10523" s="1" t="str">
        <f t="shared" si="1456"/>
        <v>21:0687</v>
      </c>
      <c r="D10523" s="1" t="str">
        <f t="shared" si="1463"/>
        <v>21:0206</v>
      </c>
      <c r="E10523" t="s">
        <v>40695</v>
      </c>
      <c r="F10523" t="s">
        <v>40696</v>
      </c>
      <c r="H10523">
        <v>47.2224559</v>
      </c>
      <c r="I10523">
        <v>-67.268312499999993</v>
      </c>
      <c r="J10523" s="1" t="str">
        <f t="shared" si="1464"/>
        <v>Fluid (stream)</v>
      </c>
      <c r="K10523" s="1" t="str">
        <f t="shared" si="1465"/>
        <v>Untreated Water</v>
      </c>
      <c r="O10523">
        <v>2.5000000000000001E-2</v>
      </c>
      <c r="P10523">
        <v>30</v>
      </c>
      <c r="Q10523">
        <v>7.2</v>
      </c>
    </row>
    <row r="10524" spans="1:17" hidden="1" x14ac:dyDescent="0.3">
      <c r="A10524" t="s">
        <v>40697</v>
      </c>
      <c r="B10524" t="s">
        <v>40698</v>
      </c>
      <c r="C10524" s="1" t="str">
        <f t="shared" si="1456"/>
        <v>21:0687</v>
      </c>
      <c r="D10524" s="1" t="str">
        <f t="shared" si="1463"/>
        <v>21:0206</v>
      </c>
      <c r="E10524" t="s">
        <v>40699</v>
      </c>
      <c r="F10524" t="s">
        <v>40700</v>
      </c>
      <c r="H10524">
        <v>47.248654899999998</v>
      </c>
      <c r="I10524">
        <v>-67.282285999999999</v>
      </c>
      <c r="J10524" s="1" t="str">
        <f t="shared" si="1464"/>
        <v>Fluid (stream)</v>
      </c>
      <c r="K10524" s="1" t="str">
        <f t="shared" si="1465"/>
        <v>Untreated Water</v>
      </c>
      <c r="O10524">
        <v>2.5000000000000001E-2</v>
      </c>
      <c r="P10524">
        <v>20</v>
      </c>
      <c r="Q10524">
        <v>7.1</v>
      </c>
    </row>
    <row r="10525" spans="1:17" hidden="1" x14ac:dyDescent="0.3">
      <c r="A10525" t="s">
        <v>40701</v>
      </c>
      <c r="B10525" t="s">
        <v>40702</v>
      </c>
      <c r="C10525" s="1" t="str">
        <f t="shared" si="1456"/>
        <v>21:0687</v>
      </c>
      <c r="D10525" s="1" t="str">
        <f t="shared" si="1463"/>
        <v>21:0206</v>
      </c>
      <c r="E10525" t="s">
        <v>40699</v>
      </c>
      <c r="F10525" t="s">
        <v>40703</v>
      </c>
      <c r="H10525">
        <v>47.248654899999998</v>
      </c>
      <c r="I10525">
        <v>-67.282285999999999</v>
      </c>
      <c r="J10525" s="1" t="str">
        <f t="shared" si="1464"/>
        <v>Fluid (stream)</v>
      </c>
      <c r="K10525" s="1" t="str">
        <f t="shared" si="1465"/>
        <v>Untreated Water</v>
      </c>
      <c r="O10525">
        <v>2.5000000000000001E-2</v>
      </c>
      <c r="P10525">
        <v>20</v>
      </c>
      <c r="Q10525">
        <v>7</v>
      </c>
    </row>
    <row r="10526" spans="1:17" hidden="1" x14ac:dyDescent="0.3">
      <c r="A10526" t="s">
        <v>40704</v>
      </c>
      <c r="B10526" t="s">
        <v>40705</v>
      </c>
      <c r="C10526" s="1" t="str">
        <f t="shared" si="1456"/>
        <v>21:0687</v>
      </c>
      <c r="D10526" s="1" t="str">
        <f t="shared" si="1463"/>
        <v>21:0206</v>
      </c>
      <c r="E10526" t="s">
        <v>40706</v>
      </c>
      <c r="F10526" t="s">
        <v>40707</v>
      </c>
      <c r="H10526">
        <v>47.074945300000003</v>
      </c>
      <c r="I10526">
        <v>-67.4558119</v>
      </c>
      <c r="J10526" s="1" t="str">
        <f t="shared" si="1464"/>
        <v>Fluid (stream)</v>
      </c>
      <c r="K10526" s="1" t="str">
        <f t="shared" si="1465"/>
        <v>Untreated Water</v>
      </c>
      <c r="O10526">
        <v>0.14000000000000001</v>
      </c>
      <c r="P10526">
        <v>30</v>
      </c>
      <c r="Q10526">
        <v>7.5</v>
      </c>
    </row>
    <row r="10527" spans="1:17" hidden="1" x14ac:dyDescent="0.3">
      <c r="A10527" t="s">
        <v>40708</v>
      </c>
      <c r="B10527" t="s">
        <v>40709</v>
      </c>
      <c r="C10527" s="1" t="str">
        <f t="shared" si="1456"/>
        <v>21:0687</v>
      </c>
      <c r="D10527" s="1" t="str">
        <f t="shared" si="1463"/>
        <v>21:0206</v>
      </c>
      <c r="E10527" t="s">
        <v>40710</v>
      </c>
      <c r="F10527" t="s">
        <v>40711</v>
      </c>
      <c r="H10527">
        <v>47.071151200000003</v>
      </c>
      <c r="I10527">
        <v>-67.446754200000001</v>
      </c>
      <c r="J10527" s="1" t="str">
        <f t="shared" si="1464"/>
        <v>Fluid (stream)</v>
      </c>
      <c r="K10527" s="1" t="str">
        <f t="shared" si="1465"/>
        <v>Untreated Water</v>
      </c>
      <c r="O10527">
        <v>2.5000000000000001E-2</v>
      </c>
      <c r="P10527">
        <v>30</v>
      </c>
      <c r="Q10527">
        <v>7.3</v>
      </c>
    </row>
    <row r="10528" spans="1:17" hidden="1" x14ac:dyDescent="0.3">
      <c r="A10528" t="s">
        <v>40712</v>
      </c>
      <c r="B10528" t="s">
        <v>40713</v>
      </c>
      <c r="C10528" s="1" t="str">
        <f t="shared" si="1456"/>
        <v>21:0687</v>
      </c>
      <c r="D10528" s="1" t="str">
        <f t="shared" si="1463"/>
        <v>21:0206</v>
      </c>
      <c r="E10528" t="s">
        <v>40714</v>
      </c>
      <c r="F10528" t="s">
        <v>40715</v>
      </c>
      <c r="H10528">
        <v>47.071449800000003</v>
      </c>
      <c r="I10528">
        <v>-67.443557999999996</v>
      </c>
      <c r="J10528" s="1" t="str">
        <f t="shared" si="1464"/>
        <v>Fluid (stream)</v>
      </c>
      <c r="K10528" s="1" t="str">
        <f t="shared" si="1465"/>
        <v>Untreated Water</v>
      </c>
      <c r="O10528">
        <v>2.5000000000000001E-2</v>
      </c>
      <c r="P10528">
        <v>30</v>
      </c>
      <c r="Q10528">
        <v>7.3</v>
      </c>
    </row>
    <row r="10529" spans="1:17" hidden="1" x14ac:dyDescent="0.3">
      <c r="A10529" t="s">
        <v>40716</v>
      </c>
      <c r="B10529" t="s">
        <v>40717</v>
      </c>
      <c r="C10529" s="1" t="str">
        <f t="shared" si="1456"/>
        <v>21:0687</v>
      </c>
      <c r="D10529" s="1" t="str">
        <f t="shared" si="1463"/>
        <v>21:0206</v>
      </c>
      <c r="E10529" t="s">
        <v>40718</v>
      </c>
      <c r="F10529" t="s">
        <v>40719</v>
      </c>
      <c r="H10529">
        <v>47.082461899999998</v>
      </c>
      <c r="I10529">
        <v>-67.449995599999994</v>
      </c>
      <c r="J10529" s="1" t="str">
        <f t="shared" si="1464"/>
        <v>Fluid (stream)</v>
      </c>
      <c r="K10529" s="1" t="str">
        <f t="shared" si="1465"/>
        <v>Untreated Water</v>
      </c>
      <c r="O10529">
        <v>2.5000000000000001E-2</v>
      </c>
      <c r="P10529">
        <v>30</v>
      </c>
      <c r="Q10529">
        <v>7.4</v>
      </c>
    </row>
    <row r="10530" spans="1:17" hidden="1" x14ac:dyDescent="0.3">
      <c r="A10530" t="s">
        <v>40720</v>
      </c>
      <c r="B10530" t="s">
        <v>40721</v>
      </c>
      <c r="C10530" s="1" t="str">
        <f t="shared" si="1456"/>
        <v>21:0687</v>
      </c>
      <c r="D10530" s="1" t="str">
        <f t="shared" si="1463"/>
        <v>21:0206</v>
      </c>
      <c r="E10530" t="s">
        <v>40722</v>
      </c>
      <c r="F10530" t="s">
        <v>40723</v>
      </c>
      <c r="H10530">
        <v>47.082910699999999</v>
      </c>
      <c r="I10530">
        <v>-67.452577899999994</v>
      </c>
      <c r="J10530" s="1" t="str">
        <f t="shared" si="1464"/>
        <v>Fluid (stream)</v>
      </c>
      <c r="K10530" s="1" t="str">
        <f t="shared" si="1465"/>
        <v>Untreated Water</v>
      </c>
      <c r="O10530">
        <v>2.5000000000000001E-2</v>
      </c>
      <c r="P10530">
        <v>20</v>
      </c>
      <c r="Q10530">
        <v>7.2</v>
      </c>
    </row>
    <row r="10531" spans="1:17" hidden="1" x14ac:dyDescent="0.3">
      <c r="A10531" t="s">
        <v>40724</v>
      </c>
      <c r="B10531" t="s">
        <v>40725</v>
      </c>
      <c r="C10531" s="1" t="str">
        <f t="shared" si="1456"/>
        <v>21:0687</v>
      </c>
      <c r="D10531" s="1" t="str">
        <f t="shared" si="1463"/>
        <v>21:0206</v>
      </c>
      <c r="E10531" t="s">
        <v>40726</v>
      </c>
      <c r="F10531" t="s">
        <v>40727</v>
      </c>
      <c r="H10531">
        <v>47.087367700000001</v>
      </c>
      <c r="I10531">
        <v>-67.452093099999999</v>
      </c>
      <c r="J10531" s="1" t="str">
        <f t="shared" si="1464"/>
        <v>Fluid (stream)</v>
      </c>
      <c r="K10531" s="1" t="str">
        <f t="shared" si="1465"/>
        <v>Untreated Water</v>
      </c>
      <c r="O10531">
        <v>0.17</v>
      </c>
      <c r="P10531">
        <v>30</v>
      </c>
      <c r="Q10531">
        <v>7.2</v>
      </c>
    </row>
    <row r="10532" spans="1:17" hidden="1" x14ac:dyDescent="0.3">
      <c r="A10532" t="s">
        <v>40728</v>
      </c>
      <c r="B10532" t="s">
        <v>40729</v>
      </c>
      <c r="C10532" s="1" t="str">
        <f t="shared" ref="C10532:C10595" si="1466">HYPERLINK("http://geochem.nrcan.gc.ca/cdogs/content/bdl/bdl210687_e.htm", "21:0687")</f>
        <v>21:0687</v>
      </c>
      <c r="D10532" s="1" t="str">
        <f>HYPERLINK("http://geochem.nrcan.gc.ca/cdogs/content/svy/svy_e.htm", "")</f>
        <v/>
      </c>
      <c r="G10532" s="1" t="str">
        <f>HYPERLINK("http://geochem.nrcan.gc.ca/cdogs/content/cr_/cr_00084_e.htm", "84")</f>
        <v>84</v>
      </c>
      <c r="J10532" t="s">
        <v>11453</v>
      </c>
      <c r="K10532" t="s">
        <v>11454</v>
      </c>
      <c r="O10532">
        <v>0.3</v>
      </c>
      <c r="P10532">
        <v>60</v>
      </c>
      <c r="Q10532">
        <v>7.7</v>
      </c>
    </row>
    <row r="10533" spans="1:17" hidden="1" x14ac:dyDescent="0.3">
      <c r="A10533" t="s">
        <v>40730</v>
      </c>
      <c r="B10533" t="s">
        <v>40731</v>
      </c>
      <c r="C10533" s="1" t="str">
        <f t="shared" si="1466"/>
        <v>21:0687</v>
      </c>
      <c r="D10533" s="1" t="str">
        <f t="shared" ref="D10533:D10538" si="1467">HYPERLINK("http://geochem.nrcan.gc.ca/cdogs/content/svy/svy210206_e.htm", "21:0206")</f>
        <v>21:0206</v>
      </c>
      <c r="E10533" t="s">
        <v>40732</v>
      </c>
      <c r="F10533" t="s">
        <v>40733</v>
      </c>
      <c r="H10533">
        <v>47.104574800000002</v>
      </c>
      <c r="I10533">
        <v>-67.440892300000002</v>
      </c>
      <c r="J10533" s="1" t="str">
        <f t="shared" ref="J10533:J10538" si="1468">HYPERLINK("http://geochem.nrcan.gc.ca/cdogs/content/kwd/kwd020018_e.htm", "Fluid (stream)")</f>
        <v>Fluid (stream)</v>
      </c>
      <c r="K10533" s="1" t="str">
        <f t="shared" ref="K10533:K10538" si="1469">HYPERLINK("http://geochem.nrcan.gc.ca/cdogs/content/kwd/kwd080007_e.htm", "Untreated Water")</f>
        <v>Untreated Water</v>
      </c>
      <c r="O10533">
        <v>2.5000000000000001E-2</v>
      </c>
      <c r="P10533">
        <v>30</v>
      </c>
      <c r="Q10533">
        <v>7.1</v>
      </c>
    </row>
    <row r="10534" spans="1:17" hidden="1" x14ac:dyDescent="0.3">
      <c r="A10534" t="s">
        <v>40734</v>
      </c>
      <c r="B10534" t="s">
        <v>40735</v>
      </c>
      <c r="C10534" s="1" t="str">
        <f t="shared" si="1466"/>
        <v>21:0687</v>
      </c>
      <c r="D10534" s="1" t="str">
        <f t="shared" si="1467"/>
        <v>21:0206</v>
      </c>
      <c r="E10534" t="s">
        <v>40736</v>
      </c>
      <c r="F10534" t="s">
        <v>40737</v>
      </c>
      <c r="H10534">
        <v>47.114691200000003</v>
      </c>
      <c r="I10534">
        <v>-67.456283499999998</v>
      </c>
      <c r="J10534" s="1" t="str">
        <f t="shared" si="1468"/>
        <v>Fluid (stream)</v>
      </c>
      <c r="K10534" s="1" t="str">
        <f t="shared" si="1469"/>
        <v>Untreated Water</v>
      </c>
      <c r="O10534">
        <v>2.5000000000000001E-2</v>
      </c>
      <c r="P10534">
        <v>30</v>
      </c>
      <c r="Q10534">
        <v>7.3</v>
      </c>
    </row>
    <row r="10535" spans="1:17" hidden="1" x14ac:dyDescent="0.3">
      <c r="A10535" t="s">
        <v>40738</v>
      </c>
      <c r="B10535" t="s">
        <v>40739</v>
      </c>
      <c r="C10535" s="1" t="str">
        <f t="shared" si="1466"/>
        <v>21:0687</v>
      </c>
      <c r="D10535" s="1" t="str">
        <f t="shared" si="1467"/>
        <v>21:0206</v>
      </c>
      <c r="E10535" t="s">
        <v>40740</v>
      </c>
      <c r="F10535" t="s">
        <v>40741</v>
      </c>
      <c r="H10535">
        <v>47.128761300000001</v>
      </c>
      <c r="I10535">
        <v>-67.440027099999995</v>
      </c>
      <c r="J10535" s="1" t="str">
        <f t="shared" si="1468"/>
        <v>Fluid (stream)</v>
      </c>
      <c r="K10535" s="1" t="str">
        <f t="shared" si="1469"/>
        <v>Untreated Water</v>
      </c>
      <c r="O10535">
        <v>2.5000000000000001E-2</v>
      </c>
      <c r="P10535">
        <v>30</v>
      </c>
      <c r="Q10535">
        <v>7.2</v>
      </c>
    </row>
    <row r="10536" spans="1:17" hidden="1" x14ac:dyDescent="0.3">
      <c r="A10536" t="s">
        <v>40742</v>
      </c>
      <c r="B10536" t="s">
        <v>40743</v>
      </c>
      <c r="C10536" s="1" t="str">
        <f t="shared" si="1466"/>
        <v>21:0687</v>
      </c>
      <c r="D10536" s="1" t="str">
        <f t="shared" si="1467"/>
        <v>21:0206</v>
      </c>
      <c r="E10536" t="s">
        <v>40744</v>
      </c>
      <c r="F10536" t="s">
        <v>40745</v>
      </c>
      <c r="H10536">
        <v>47.1385881</v>
      </c>
      <c r="I10536">
        <v>-67.454628999999997</v>
      </c>
      <c r="J10536" s="1" t="str">
        <f t="shared" si="1468"/>
        <v>Fluid (stream)</v>
      </c>
      <c r="K10536" s="1" t="str">
        <f t="shared" si="1469"/>
        <v>Untreated Water</v>
      </c>
      <c r="O10536">
        <v>2.5000000000000001E-2</v>
      </c>
      <c r="P10536">
        <v>30</v>
      </c>
      <c r="Q10536">
        <v>7.7</v>
      </c>
    </row>
    <row r="10537" spans="1:17" hidden="1" x14ac:dyDescent="0.3">
      <c r="A10537" t="s">
        <v>40746</v>
      </c>
      <c r="B10537" t="s">
        <v>40747</v>
      </c>
      <c r="C10537" s="1" t="str">
        <f t="shared" si="1466"/>
        <v>21:0687</v>
      </c>
      <c r="D10537" s="1" t="str">
        <f t="shared" si="1467"/>
        <v>21:0206</v>
      </c>
      <c r="E10537" t="s">
        <v>40748</v>
      </c>
      <c r="F10537" t="s">
        <v>40749</v>
      </c>
      <c r="H10537">
        <v>47.144041399999999</v>
      </c>
      <c r="I10537">
        <v>-67.442006899999996</v>
      </c>
      <c r="J10537" s="1" t="str">
        <f t="shared" si="1468"/>
        <v>Fluid (stream)</v>
      </c>
      <c r="K10537" s="1" t="str">
        <f t="shared" si="1469"/>
        <v>Untreated Water</v>
      </c>
      <c r="O10537">
        <v>2.5000000000000001E-2</v>
      </c>
      <c r="P10537">
        <v>20</v>
      </c>
      <c r="Q10537">
        <v>7</v>
      </c>
    </row>
    <row r="10538" spans="1:17" hidden="1" x14ac:dyDescent="0.3">
      <c r="A10538" t="s">
        <v>40750</v>
      </c>
      <c r="B10538" t="s">
        <v>40751</v>
      </c>
      <c r="C10538" s="1" t="str">
        <f t="shared" si="1466"/>
        <v>21:0687</v>
      </c>
      <c r="D10538" s="1" t="str">
        <f t="shared" si="1467"/>
        <v>21:0206</v>
      </c>
      <c r="E10538" t="s">
        <v>40752</v>
      </c>
      <c r="F10538" t="s">
        <v>40753</v>
      </c>
      <c r="H10538">
        <v>47.143419700000003</v>
      </c>
      <c r="I10538">
        <v>-67.480128899999997</v>
      </c>
      <c r="J10538" s="1" t="str">
        <f t="shared" si="1468"/>
        <v>Fluid (stream)</v>
      </c>
      <c r="K10538" s="1" t="str">
        <f t="shared" si="1469"/>
        <v>Untreated Water</v>
      </c>
      <c r="O10538">
        <v>0.39</v>
      </c>
      <c r="P10538">
        <v>40</v>
      </c>
      <c r="Q10538">
        <v>8.1</v>
      </c>
    </row>
    <row r="10539" spans="1:17" hidden="1" x14ac:dyDescent="0.3">
      <c r="A10539" t="s">
        <v>40754</v>
      </c>
      <c r="B10539" t="s">
        <v>40755</v>
      </c>
      <c r="C10539" s="1" t="str">
        <f t="shared" si="1466"/>
        <v>21:0687</v>
      </c>
      <c r="D10539" s="1" t="str">
        <f>HYPERLINK("http://geochem.nrcan.gc.ca/cdogs/content/svy/svy_e.htm", "")</f>
        <v/>
      </c>
      <c r="G10539" s="1" t="str">
        <f>HYPERLINK("http://geochem.nrcan.gc.ca/cdogs/content/cr_/cr_00085_e.htm", "85")</f>
        <v>85</v>
      </c>
      <c r="J10539" t="s">
        <v>11453</v>
      </c>
      <c r="K10539" t="s">
        <v>11454</v>
      </c>
      <c r="O10539">
        <v>0.26</v>
      </c>
      <c r="P10539">
        <v>70</v>
      </c>
      <c r="Q10539">
        <v>8.3000000000000007</v>
      </c>
    </row>
    <row r="10540" spans="1:17" hidden="1" x14ac:dyDescent="0.3">
      <c r="A10540" t="s">
        <v>40756</v>
      </c>
      <c r="B10540" t="s">
        <v>40757</v>
      </c>
      <c r="C10540" s="1" t="str">
        <f t="shared" si="1466"/>
        <v>21:0687</v>
      </c>
      <c r="D10540" s="1" t="str">
        <f t="shared" ref="D10540:D10552" si="1470">HYPERLINK("http://geochem.nrcan.gc.ca/cdogs/content/svy/svy210206_e.htm", "21:0206")</f>
        <v>21:0206</v>
      </c>
      <c r="E10540" t="s">
        <v>40758</v>
      </c>
      <c r="F10540" t="s">
        <v>40759</v>
      </c>
      <c r="H10540">
        <v>47.139772000000001</v>
      </c>
      <c r="I10540">
        <v>-67.478531599999997</v>
      </c>
      <c r="J10540" s="1" t="str">
        <f t="shared" ref="J10540:J10561" si="1471">HYPERLINK("http://geochem.nrcan.gc.ca/cdogs/content/kwd/kwd020018_e.htm", "Fluid (stream)")</f>
        <v>Fluid (stream)</v>
      </c>
      <c r="K10540" s="1" t="str">
        <f t="shared" ref="K10540:K10561" si="1472">HYPERLINK("http://geochem.nrcan.gc.ca/cdogs/content/kwd/kwd080007_e.htm", "Untreated Water")</f>
        <v>Untreated Water</v>
      </c>
      <c r="O10540">
        <v>0.13</v>
      </c>
      <c r="P10540">
        <v>40</v>
      </c>
      <c r="Q10540">
        <v>7.8</v>
      </c>
    </row>
    <row r="10541" spans="1:17" hidden="1" x14ac:dyDescent="0.3">
      <c r="A10541" t="s">
        <v>40760</v>
      </c>
      <c r="B10541" t="s">
        <v>40761</v>
      </c>
      <c r="C10541" s="1" t="str">
        <f t="shared" si="1466"/>
        <v>21:0687</v>
      </c>
      <c r="D10541" s="1" t="str">
        <f t="shared" si="1470"/>
        <v>21:0206</v>
      </c>
      <c r="E10541" t="s">
        <v>40762</v>
      </c>
      <c r="F10541" t="s">
        <v>40763</v>
      </c>
      <c r="H10541">
        <v>47.126744199999997</v>
      </c>
      <c r="I10541">
        <v>-67.470623000000003</v>
      </c>
      <c r="J10541" s="1" t="str">
        <f t="shared" si="1471"/>
        <v>Fluid (stream)</v>
      </c>
      <c r="K10541" s="1" t="str">
        <f t="shared" si="1472"/>
        <v>Untreated Water</v>
      </c>
      <c r="O10541">
        <v>0.12</v>
      </c>
      <c r="P10541">
        <v>30</v>
      </c>
      <c r="Q10541">
        <v>7.7</v>
      </c>
    </row>
    <row r="10542" spans="1:17" hidden="1" x14ac:dyDescent="0.3">
      <c r="A10542" t="s">
        <v>40764</v>
      </c>
      <c r="B10542" t="s">
        <v>40765</v>
      </c>
      <c r="C10542" s="1" t="str">
        <f t="shared" si="1466"/>
        <v>21:0687</v>
      </c>
      <c r="D10542" s="1" t="str">
        <f t="shared" si="1470"/>
        <v>21:0206</v>
      </c>
      <c r="E10542" t="s">
        <v>40766</v>
      </c>
      <c r="F10542" t="s">
        <v>40767</v>
      </c>
      <c r="H10542">
        <v>47.1265505</v>
      </c>
      <c r="I10542">
        <v>-67.468927699999995</v>
      </c>
      <c r="J10542" s="1" t="str">
        <f t="shared" si="1471"/>
        <v>Fluid (stream)</v>
      </c>
      <c r="K10542" s="1" t="str">
        <f t="shared" si="1472"/>
        <v>Untreated Water</v>
      </c>
      <c r="O10542">
        <v>2.5000000000000001E-2</v>
      </c>
      <c r="P10542">
        <v>40</v>
      </c>
      <c r="Q10542">
        <v>7.7</v>
      </c>
    </row>
    <row r="10543" spans="1:17" hidden="1" x14ac:dyDescent="0.3">
      <c r="A10543" t="s">
        <v>40768</v>
      </c>
      <c r="B10543" t="s">
        <v>40769</v>
      </c>
      <c r="C10543" s="1" t="str">
        <f t="shared" si="1466"/>
        <v>21:0687</v>
      </c>
      <c r="D10543" s="1" t="str">
        <f t="shared" si="1470"/>
        <v>21:0206</v>
      </c>
      <c r="E10543" t="s">
        <v>40770</v>
      </c>
      <c r="F10543" t="s">
        <v>40771</v>
      </c>
      <c r="H10543">
        <v>47.001712400000002</v>
      </c>
      <c r="I10543">
        <v>-67.473353500000002</v>
      </c>
      <c r="J10543" s="1" t="str">
        <f t="shared" si="1471"/>
        <v>Fluid (stream)</v>
      </c>
      <c r="K10543" s="1" t="str">
        <f t="shared" si="1472"/>
        <v>Untreated Water</v>
      </c>
    </row>
    <row r="10544" spans="1:17" hidden="1" x14ac:dyDescent="0.3">
      <c r="A10544" t="s">
        <v>40772</v>
      </c>
      <c r="B10544" t="s">
        <v>40773</v>
      </c>
      <c r="C10544" s="1" t="str">
        <f t="shared" si="1466"/>
        <v>21:0687</v>
      </c>
      <c r="D10544" s="1" t="str">
        <f t="shared" si="1470"/>
        <v>21:0206</v>
      </c>
      <c r="E10544" t="s">
        <v>40774</v>
      </c>
      <c r="F10544" t="s">
        <v>40775</v>
      </c>
      <c r="H10544">
        <v>47.014408500000002</v>
      </c>
      <c r="I10544">
        <v>-67.453781800000002</v>
      </c>
      <c r="J10544" s="1" t="str">
        <f t="shared" si="1471"/>
        <v>Fluid (stream)</v>
      </c>
      <c r="K10544" s="1" t="str">
        <f t="shared" si="1472"/>
        <v>Untreated Water</v>
      </c>
      <c r="O10544">
        <v>2.5000000000000001E-2</v>
      </c>
      <c r="P10544">
        <v>30</v>
      </c>
      <c r="Q10544">
        <v>6.9</v>
      </c>
    </row>
    <row r="10545" spans="1:17" hidden="1" x14ac:dyDescent="0.3">
      <c r="A10545" t="s">
        <v>40776</v>
      </c>
      <c r="B10545" t="s">
        <v>40777</v>
      </c>
      <c r="C10545" s="1" t="str">
        <f t="shared" si="1466"/>
        <v>21:0687</v>
      </c>
      <c r="D10545" s="1" t="str">
        <f t="shared" si="1470"/>
        <v>21:0206</v>
      </c>
      <c r="E10545" t="s">
        <v>40774</v>
      </c>
      <c r="F10545" t="s">
        <v>40778</v>
      </c>
      <c r="H10545">
        <v>47.014408500000002</v>
      </c>
      <c r="I10545">
        <v>-67.453781800000002</v>
      </c>
      <c r="J10545" s="1" t="str">
        <f t="shared" si="1471"/>
        <v>Fluid (stream)</v>
      </c>
      <c r="K10545" s="1" t="str">
        <f t="shared" si="1472"/>
        <v>Untreated Water</v>
      </c>
      <c r="O10545">
        <v>2.5000000000000001E-2</v>
      </c>
      <c r="P10545">
        <v>30</v>
      </c>
      <c r="Q10545">
        <v>6.9</v>
      </c>
    </row>
    <row r="10546" spans="1:17" hidden="1" x14ac:dyDescent="0.3">
      <c r="A10546" t="s">
        <v>40779</v>
      </c>
      <c r="B10546" t="s">
        <v>40780</v>
      </c>
      <c r="C10546" s="1" t="str">
        <f t="shared" si="1466"/>
        <v>21:0687</v>
      </c>
      <c r="D10546" s="1" t="str">
        <f t="shared" si="1470"/>
        <v>21:0206</v>
      </c>
      <c r="E10546" t="s">
        <v>40781</v>
      </c>
      <c r="F10546" t="s">
        <v>40782</v>
      </c>
      <c r="H10546">
        <v>47.018373699999998</v>
      </c>
      <c r="I10546">
        <v>-67.446219600000006</v>
      </c>
      <c r="J10546" s="1" t="str">
        <f t="shared" si="1471"/>
        <v>Fluid (stream)</v>
      </c>
      <c r="K10546" s="1" t="str">
        <f t="shared" si="1472"/>
        <v>Untreated Water</v>
      </c>
      <c r="O10546">
        <v>2.5000000000000001E-2</v>
      </c>
      <c r="P10546">
        <v>30</v>
      </c>
      <c r="Q10546">
        <v>6.8</v>
      </c>
    </row>
    <row r="10547" spans="1:17" hidden="1" x14ac:dyDescent="0.3">
      <c r="A10547" t="s">
        <v>40783</v>
      </c>
      <c r="B10547" t="s">
        <v>40784</v>
      </c>
      <c r="C10547" s="1" t="str">
        <f t="shared" si="1466"/>
        <v>21:0687</v>
      </c>
      <c r="D10547" s="1" t="str">
        <f t="shared" si="1470"/>
        <v>21:0206</v>
      </c>
      <c r="E10547" t="s">
        <v>40785</v>
      </c>
      <c r="F10547" t="s">
        <v>40786</v>
      </c>
      <c r="H10547">
        <v>47.160324899999999</v>
      </c>
      <c r="I10547">
        <v>-67.334888300000003</v>
      </c>
      <c r="J10547" s="1" t="str">
        <f t="shared" si="1471"/>
        <v>Fluid (stream)</v>
      </c>
      <c r="K10547" s="1" t="str">
        <f t="shared" si="1472"/>
        <v>Untreated Water</v>
      </c>
      <c r="O10547">
        <v>2.5000000000000001E-2</v>
      </c>
      <c r="P10547">
        <v>30</v>
      </c>
      <c r="Q10547">
        <v>7</v>
      </c>
    </row>
    <row r="10548" spans="1:17" hidden="1" x14ac:dyDescent="0.3">
      <c r="A10548" t="s">
        <v>40787</v>
      </c>
      <c r="B10548" t="s">
        <v>40788</v>
      </c>
      <c r="C10548" s="1" t="str">
        <f t="shared" si="1466"/>
        <v>21:0687</v>
      </c>
      <c r="D10548" s="1" t="str">
        <f t="shared" si="1470"/>
        <v>21:0206</v>
      </c>
      <c r="E10548" t="s">
        <v>40789</v>
      </c>
      <c r="F10548" t="s">
        <v>40790</v>
      </c>
      <c r="H10548">
        <v>47.1587648</v>
      </c>
      <c r="I10548">
        <v>-67.334040000000002</v>
      </c>
      <c r="J10548" s="1" t="str">
        <f t="shared" si="1471"/>
        <v>Fluid (stream)</v>
      </c>
      <c r="K10548" s="1" t="str">
        <f t="shared" si="1472"/>
        <v>Untreated Water</v>
      </c>
      <c r="O10548">
        <v>2.5000000000000001E-2</v>
      </c>
      <c r="P10548">
        <v>30</v>
      </c>
      <c r="Q10548">
        <v>7</v>
      </c>
    </row>
    <row r="10549" spans="1:17" hidden="1" x14ac:dyDescent="0.3">
      <c r="A10549" t="s">
        <v>40791</v>
      </c>
      <c r="B10549" t="s">
        <v>40792</v>
      </c>
      <c r="C10549" s="1" t="str">
        <f t="shared" si="1466"/>
        <v>21:0687</v>
      </c>
      <c r="D10549" s="1" t="str">
        <f t="shared" si="1470"/>
        <v>21:0206</v>
      </c>
      <c r="E10549" t="s">
        <v>40793</v>
      </c>
      <c r="F10549" t="s">
        <v>40794</v>
      </c>
      <c r="H10549">
        <v>47.114390299999997</v>
      </c>
      <c r="I10549">
        <v>-67.264901499999993</v>
      </c>
      <c r="J10549" s="1" t="str">
        <f t="shared" si="1471"/>
        <v>Fluid (stream)</v>
      </c>
      <c r="K10549" s="1" t="str">
        <f t="shared" si="1472"/>
        <v>Untreated Water</v>
      </c>
      <c r="O10549">
        <v>0.56999999999999995</v>
      </c>
      <c r="P10549">
        <v>40</v>
      </c>
      <c r="Q10549">
        <v>7.3</v>
      </c>
    </row>
    <row r="10550" spans="1:17" hidden="1" x14ac:dyDescent="0.3">
      <c r="A10550" t="s">
        <v>40795</v>
      </c>
      <c r="B10550" t="s">
        <v>40796</v>
      </c>
      <c r="C10550" s="1" t="str">
        <f t="shared" si="1466"/>
        <v>21:0687</v>
      </c>
      <c r="D10550" s="1" t="str">
        <f t="shared" si="1470"/>
        <v>21:0206</v>
      </c>
      <c r="E10550" t="s">
        <v>40797</v>
      </c>
      <c r="F10550" t="s">
        <v>40798</v>
      </c>
      <c r="H10550">
        <v>47.1017808</v>
      </c>
      <c r="I10550">
        <v>-67.261212599999993</v>
      </c>
      <c r="J10550" s="1" t="str">
        <f t="shared" si="1471"/>
        <v>Fluid (stream)</v>
      </c>
      <c r="K10550" s="1" t="str">
        <f t="shared" si="1472"/>
        <v>Untreated Water</v>
      </c>
      <c r="O10550">
        <v>0.42</v>
      </c>
      <c r="P10550">
        <v>30</v>
      </c>
      <c r="Q10550">
        <v>7.8</v>
      </c>
    </row>
    <row r="10551" spans="1:17" hidden="1" x14ac:dyDescent="0.3">
      <c r="A10551" t="s">
        <v>40799</v>
      </c>
      <c r="B10551" t="s">
        <v>40800</v>
      </c>
      <c r="C10551" s="1" t="str">
        <f t="shared" si="1466"/>
        <v>21:0687</v>
      </c>
      <c r="D10551" s="1" t="str">
        <f t="shared" si="1470"/>
        <v>21:0206</v>
      </c>
      <c r="E10551" t="s">
        <v>40801</v>
      </c>
      <c r="F10551" t="s">
        <v>40802</v>
      </c>
      <c r="H10551">
        <v>47.093918100000003</v>
      </c>
      <c r="I10551">
        <v>-67.272668999999993</v>
      </c>
      <c r="J10551" s="1" t="str">
        <f t="shared" si="1471"/>
        <v>Fluid (stream)</v>
      </c>
      <c r="K10551" s="1" t="str">
        <f t="shared" si="1472"/>
        <v>Untreated Water</v>
      </c>
      <c r="O10551">
        <v>0.11</v>
      </c>
      <c r="P10551">
        <v>30</v>
      </c>
      <c r="Q10551">
        <v>7.7</v>
      </c>
    </row>
    <row r="10552" spans="1:17" hidden="1" x14ac:dyDescent="0.3">
      <c r="A10552" t="s">
        <v>40803</v>
      </c>
      <c r="B10552" t="s">
        <v>40804</v>
      </c>
      <c r="C10552" s="1" t="str">
        <f t="shared" si="1466"/>
        <v>21:0687</v>
      </c>
      <c r="D10552" s="1" t="str">
        <f t="shared" si="1470"/>
        <v>21:0206</v>
      </c>
      <c r="E10552" t="s">
        <v>40805</v>
      </c>
      <c r="F10552" t="s">
        <v>40806</v>
      </c>
      <c r="H10552">
        <v>47.087474499999999</v>
      </c>
      <c r="I10552">
        <v>-67.279820799999996</v>
      </c>
      <c r="J10552" s="1" t="str">
        <f t="shared" si="1471"/>
        <v>Fluid (stream)</v>
      </c>
      <c r="K10552" s="1" t="str">
        <f t="shared" si="1472"/>
        <v>Untreated Water</v>
      </c>
      <c r="O10552">
        <v>0.28000000000000003</v>
      </c>
      <c r="P10552">
        <v>30</v>
      </c>
      <c r="Q10552">
        <v>7.6</v>
      </c>
    </row>
    <row r="10553" spans="1:17" hidden="1" x14ac:dyDescent="0.3">
      <c r="A10553" t="s">
        <v>40807</v>
      </c>
      <c r="B10553" t="s">
        <v>40808</v>
      </c>
      <c r="C10553" s="1" t="str">
        <f t="shared" si="1466"/>
        <v>21:0687</v>
      </c>
      <c r="D10553" s="1" t="str">
        <f t="shared" ref="D10553:D10561" si="1473">HYPERLINK("http://geochem.nrcan.gc.ca/cdogs/content/svy/svy210207_e.htm", "21:0207")</f>
        <v>21:0207</v>
      </c>
      <c r="E10553" t="s">
        <v>40809</v>
      </c>
      <c r="F10553" t="s">
        <v>40810</v>
      </c>
      <c r="H10553">
        <v>47.0412459</v>
      </c>
      <c r="I10553">
        <v>-65.889996300000007</v>
      </c>
      <c r="J10553" s="1" t="str">
        <f t="shared" si="1471"/>
        <v>Fluid (stream)</v>
      </c>
      <c r="K10553" s="1" t="str">
        <f t="shared" si="1472"/>
        <v>Untreated Water</v>
      </c>
      <c r="O10553">
        <v>2.5000000000000001E-2</v>
      </c>
      <c r="P10553">
        <v>40</v>
      </c>
      <c r="Q10553">
        <v>7.2</v>
      </c>
    </row>
    <row r="10554" spans="1:17" hidden="1" x14ac:dyDescent="0.3">
      <c r="A10554" t="s">
        <v>40811</v>
      </c>
      <c r="B10554" t="s">
        <v>40812</v>
      </c>
      <c r="C10554" s="1" t="str">
        <f t="shared" si="1466"/>
        <v>21:0687</v>
      </c>
      <c r="D10554" s="1" t="str">
        <f t="shared" si="1473"/>
        <v>21:0207</v>
      </c>
      <c r="E10554" t="s">
        <v>40813</v>
      </c>
      <c r="F10554" t="s">
        <v>40814</v>
      </c>
      <c r="H10554">
        <v>47.043114299999999</v>
      </c>
      <c r="I10554">
        <v>-65.890136799999993</v>
      </c>
      <c r="J10554" s="1" t="str">
        <f t="shared" si="1471"/>
        <v>Fluid (stream)</v>
      </c>
      <c r="K10554" s="1" t="str">
        <f t="shared" si="1472"/>
        <v>Untreated Water</v>
      </c>
      <c r="O10554">
        <v>2.5000000000000001E-2</v>
      </c>
      <c r="P10554">
        <v>40</v>
      </c>
      <c r="Q10554">
        <v>6.9</v>
      </c>
    </row>
    <row r="10555" spans="1:17" hidden="1" x14ac:dyDescent="0.3">
      <c r="A10555" t="s">
        <v>40815</v>
      </c>
      <c r="B10555" t="s">
        <v>40816</v>
      </c>
      <c r="C10555" s="1" t="str">
        <f t="shared" si="1466"/>
        <v>21:0687</v>
      </c>
      <c r="D10555" s="1" t="str">
        <f t="shared" si="1473"/>
        <v>21:0207</v>
      </c>
      <c r="E10555" t="s">
        <v>40817</v>
      </c>
      <c r="F10555" t="s">
        <v>40818</v>
      </c>
      <c r="H10555">
        <v>47.039458099999997</v>
      </c>
      <c r="I10555">
        <v>-65.978260599999999</v>
      </c>
      <c r="J10555" s="1" t="str">
        <f t="shared" si="1471"/>
        <v>Fluid (stream)</v>
      </c>
      <c r="K10555" s="1" t="str">
        <f t="shared" si="1472"/>
        <v>Untreated Water</v>
      </c>
      <c r="O10555">
        <v>2.5000000000000001E-2</v>
      </c>
      <c r="P10555">
        <v>40</v>
      </c>
      <c r="Q10555">
        <v>6.2</v>
      </c>
    </row>
    <row r="10556" spans="1:17" hidden="1" x14ac:dyDescent="0.3">
      <c r="A10556" t="s">
        <v>40819</v>
      </c>
      <c r="B10556" t="s">
        <v>40820</v>
      </c>
      <c r="C10556" s="1" t="str">
        <f t="shared" si="1466"/>
        <v>21:0687</v>
      </c>
      <c r="D10556" s="1" t="str">
        <f t="shared" si="1473"/>
        <v>21:0207</v>
      </c>
      <c r="E10556" t="s">
        <v>40821</v>
      </c>
      <c r="F10556" t="s">
        <v>40822</v>
      </c>
      <c r="H10556">
        <v>47.048628999999998</v>
      </c>
      <c r="I10556">
        <v>-65.960917300000006</v>
      </c>
      <c r="J10556" s="1" t="str">
        <f t="shared" si="1471"/>
        <v>Fluid (stream)</v>
      </c>
      <c r="K10556" s="1" t="str">
        <f t="shared" si="1472"/>
        <v>Untreated Water</v>
      </c>
      <c r="O10556">
        <v>2.5000000000000001E-2</v>
      </c>
      <c r="P10556">
        <v>40</v>
      </c>
      <c r="Q10556">
        <v>6</v>
      </c>
    </row>
    <row r="10557" spans="1:17" hidden="1" x14ac:dyDescent="0.3">
      <c r="A10557" t="s">
        <v>40823</v>
      </c>
      <c r="B10557" t="s">
        <v>40824</v>
      </c>
      <c r="C10557" s="1" t="str">
        <f t="shared" si="1466"/>
        <v>21:0687</v>
      </c>
      <c r="D10557" s="1" t="str">
        <f t="shared" si="1473"/>
        <v>21:0207</v>
      </c>
      <c r="E10557" t="s">
        <v>40825</v>
      </c>
      <c r="F10557" t="s">
        <v>40826</v>
      </c>
      <c r="H10557">
        <v>47.0494913</v>
      </c>
      <c r="I10557">
        <v>-65.961676100000005</v>
      </c>
      <c r="J10557" s="1" t="str">
        <f t="shared" si="1471"/>
        <v>Fluid (stream)</v>
      </c>
      <c r="K10557" s="1" t="str">
        <f t="shared" si="1472"/>
        <v>Untreated Water</v>
      </c>
      <c r="O10557">
        <v>2.5000000000000001E-2</v>
      </c>
      <c r="P10557">
        <v>40</v>
      </c>
      <c r="Q10557">
        <v>6</v>
      </c>
    </row>
    <row r="10558" spans="1:17" hidden="1" x14ac:dyDescent="0.3">
      <c r="A10558" t="s">
        <v>40827</v>
      </c>
      <c r="B10558" t="s">
        <v>40828</v>
      </c>
      <c r="C10558" s="1" t="str">
        <f t="shared" si="1466"/>
        <v>21:0687</v>
      </c>
      <c r="D10558" s="1" t="str">
        <f t="shared" si="1473"/>
        <v>21:0207</v>
      </c>
      <c r="E10558" t="s">
        <v>40829</v>
      </c>
      <c r="F10558" t="s">
        <v>40830</v>
      </c>
      <c r="H10558">
        <v>47.050795600000001</v>
      </c>
      <c r="I10558">
        <v>-65.989716000000001</v>
      </c>
      <c r="J10558" s="1" t="str">
        <f t="shared" si="1471"/>
        <v>Fluid (stream)</v>
      </c>
      <c r="K10558" s="1" t="str">
        <f t="shared" si="1472"/>
        <v>Untreated Water</v>
      </c>
      <c r="O10558">
        <v>2.5000000000000001E-2</v>
      </c>
      <c r="P10558">
        <v>40</v>
      </c>
      <c r="Q10558">
        <v>5.9</v>
      </c>
    </row>
    <row r="10559" spans="1:17" hidden="1" x14ac:dyDescent="0.3">
      <c r="A10559" t="s">
        <v>40831</v>
      </c>
      <c r="B10559" t="s">
        <v>40832</v>
      </c>
      <c r="C10559" s="1" t="str">
        <f t="shared" si="1466"/>
        <v>21:0687</v>
      </c>
      <c r="D10559" s="1" t="str">
        <f t="shared" si="1473"/>
        <v>21:0207</v>
      </c>
      <c r="E10559" t="s">
        <v>40833</v>
      </c>
      <c r="F10559" t="s">
        <v>40834</v>
      </c>
      <c r="H10559">
        <v>47.0169025</v>
      </c>
      <c r="I10559">
        <v>-65.851638399999999</v>
      </c>
      <c r="J10559" s="1" t="str">
        <f t="shared" si="1471"/>
        <v>Fluid (stream)</v>
      </c>
      <c r="K10559" s="1" t="str">
        <f t="shared" si="1472"/>
        <v>Untreated Water</v>
      </c>
      <c r="O10559">
        <v>7.0000000000000007E-2</v>
      </c>
      <c r="P10559">
        <v>50</v>
      </c>
      <c r="Q10559">
        <v>6.9</v>
      </c>
    </row>
    <row r="10560" spans="1:17" hidden="1" x14ac:dyDescent="0.3">
      <c r="A10560" t="s">
        <v>40835</v>
      </c>
      <c r="B10560" t="s">
        <v>40836</v>
      </c>
      <c r="C10560" s="1" t="str">
        <f t="shared" si="1466"/>
        <v>21:0687</v>
      </c>
      <c r="D10560" s="1" t="str">
        <f t="shared" si="1473"/>
        <v>21:0207</v>
      </c>
      <c r="E10560" t="s">
        <v>40837</v>
      </c>
      <c r="F10560" t="s">
        <v>40838</v>
      </c>
      <c r="H10560">
        <v>47.060327899999997</v>
      </c>
      <c r="I10560">
        <v>-65.940704699999998</v>
      </c>
      <c r="J10560" s="1" t="str">
        <f t="shared" si="1471"/>
        <v>Fluid (stream)</v>
      </c>
      <c r="K10560" s="1" t="str">
        <f t="shared" si="1472"/>
        <v>Untreated Water</v>
      </c>
      <c r="O10560">
        <v>2.5000000000000001E-2</v>
      </c>
      <c r="P10560">
        <v>50</v>
      </c>
      <c r="Q10560">
        <v>6.2</v>
      </c>
    </row>
    <row r="10561" spans="1:17" hidden="1" x14ac:dyDescent="0.3">
      <c r="A10561" t="s">
        <v>40839</v>
      </c>
      <c r="B10561" t="s">
        <v>40840</v>
      </c>
      <c r="C10561" s="1" t="str">
        <f t="shared" si="1466"/>
        <v>21:0687</v>
      </c>
      <c r="D10561" s="1" t="str">
        <f t="shared" si="1473"/>
        <v>21:0207</v>
      </c>
      <c r="E10561" t="s">
        <v>40841</v>
      </c>
      <c r="F10561" t="s">
        <v>40842</v>
      </c>
      <c r="H10561">
        <v>47.061488400000002</v>
      </c>
      <c r="I10561">
        <v>-65.941769500000007</v>
      </c>
      <c r="J10561" s="1" t="str">
        <f t="shared" si="1471"/>
        <v>Fluid (stream)</v>
      </c>
      <c r="K10561" s="1" t="str">
        <f t="shared" si="1472"/>
        <v>Untreated Water</v>
      </c>
      <c r="O10561">
        <v>2.5000000000000001E-2</v>
      </c>
      <c r="P10561">
        <v>40</v>
      </c>
      <c r="Q10561">
        <v>6.1</v>
      </c>
    </row>
    <row r="10562" spans="1:17" hidden="1" x14ac:dyDescent="0.3">
      <c r="A10562" t="s">
        <v>40843</v>
      </c>
      <c r="B10562" t="s">
        <v>40844</v>
      </c>
      <c r="C10562" s="1" t="str">
        <f t="shared" si="1466"/>
        <v>21:0687</v>
      </c>
      <c r="D10562" s="1" t="str">
        <f>HYPERLINK("http://geochem.nrcan.gc.ca/cdogs/content/svy/svy_e.htm", "")</f>
        <v/>
      </c>
      <c r="G10562" s="1" t="str">
        <f>HYPERLINK("http://geochem.nrcan.gc.ca/cdogs/content/cr_/cr_00086_e.htm", "86")</f>
        <v>86</v>
      </c>
      <c r="J10562" t="s">
        <v>11453</v>
      </c>
      <c r="K10562" t="s">
        <v>11454</v>
      </c>
      <c r="O10562">
        <v>1</v>
      </c>
      <c r="P10562">
        <v>100</v>
      </c>
      <c r="Q10562">
        <v>7.4</v>
      </c>
    </row>
    <row r="10563" spans="1:17" hidden="1" x14ac:dyDescent="0.3">
      <c r="A10563" t="s">
        <v>40845</v>
      </c>
      <c r="B10563" t="s">
        <v>40846</v>
      </c>
      <c r="C10563" s="1" t="str">
        <f t="shared" si="1466"/>
        <v>21:0687</v>
      </c>
      <c r="D10563" s="1" t="str">
        <f t="shared" ref="D10563:D10576" si="1474">HYPERLINK("http://geochem.nrcan.gc.ca/cdogs/content/svy/svy210207_e.htm", "21:0207")</f>
        <v>21:0207</v>
      </c>
      <c r="E10563" t="s">
        <v>40847</v>
      </c>
      <c r="F10563" t="s">
        <v>40848</v>
      </c>
      <c r="H10563">
        <v>47.007281499999998</v>
      </c>
      <c r="I10563">
        <v>-65.908450099999996</v>
      </c>
      <c r="J10563" s="1" t="str">
        <f t="shared" ref="J10563:J10576" si="1475">HYPERLINK("http://geochem.nrcan.gc.ca/cdogs/content/kwd/kwd020018_e.htm", "Fluid (stream)")</f>
        <v>Fluid (stream)</v>
      </c>
      <c r="K10563" s="1" t="str">
        <f t="shared" ref="K10563:K10576" si="1476">HYPERLINK("http://geochem.nrcan.gc.ca/cdogs/content/kwd/kwd080007_e.htm", "Untreated Water")</f>
        <v>Untreated Water</v>
      </c>
      <c r="O10563">
        <v>2.5000000000000001E-2</v>
      </c>
      <c r="P10563">
        <v>40</v>
      </c>
      <c r="Q10563">
        <v>5.7</v>
      </c>
    </row>
    <row r="10564" spans="1:17" hidden="1" x14ac:dyDescent="0.3">
      <c r="A10564" t="s">
        <v>40849</v>
      </c>
      <c r="B10564" t="s">
        <v>40850</v>
      </c>
      <c r="C10564" s="1" t="str">
        <f t="shared" si="1466"/>
        <v>21:0687</v>
      </c>
      <c r="D10564" s="1" t="str">
        <f t="shared" si="1474"/>
        <v>21:0207</v>
      </c>
      <c r="E10564" t="s">
        <v>40851</v>
      </c>
      <c r="F10564" t="s">
        <v>40852</v>
      </c>
      <c r="H10564">
        <v>47.0094481</v>
      </c>
      <c r="I10564">
        <v>-65.895778899999996</v>
      </c>
      <c r="J10564" s="1" t="str">
        <f t="shared" si="1475"/>
        <v>Fluid (stream)</v>
      </c>
      <c r="K10564" s="1" t="str">
        <f t="shared" si="1476"/>
        <v>Untreated Water</v>
      </c>
      <c r="O10564">
        <v>2.5000000000000001E-2</v>
      </c>
      <c r="P10564">
        <v>40</v>
      </c>
      <c r="Q10564">
        <v>5.6</v>
      </c>
    </row>
    <row r="10565" spans="1:17" hidden="1" x14ac:dyDescent="0.3">
      <c r="A10565" t="s">
        <v>40853</v>
      </c>
      <c r="B10565" t="s">
        <v>40854</v>
      </c>
      <c r="C10565" s="1" t="str">
        <f t="shared" si="1466"/>
        <v>21:0687</v>
      </c>
      <c r="D10565" s="1" t="str">
        <f t="shared" si="1474"/>
        <v>21:0207</v>
      </c>
      <c r="E10565" t="s">
        <v>40855</v>
      </c>
      <c r="F10565" t="s">
        <v>40856</v>
      </c>
      <c r="H10565">
        <v>47.0202642</v>
      </c>
      <c r="I10565">
        <v>-65.903286300000005</v>
      </c>
      <c r="J10565" s="1" t="str">
        <f t="shared" si="1475"/>
        <v>Fluid (stream)</v>
      </c>
      <c r="K10565" s="1" t="str">
        <f t="shared" si="1476"/>
        <v>Untreated Water</v>
      </c>
      <c r="O10565">
        <v>2.5000000000000001E-2</v>
      </c>
      <c r="P10565">
        <v>30</v>
      </c>
      <c r="Q10565">
        <v>6.5</v>
      </c>
    </row>
    <row r="10566" spans="1:17" hidden="1" x14ac:dyDescent="0.3">
      <c r="A10566" t="s">
        <v>40857</v>
      </c>
      <c r="B10566" t="s">
        <v>40858</v>
      </c>
      <c r="C10566" s="1" t="str">
        <f t="shared" si="1466"/>
        <v>21:0687</v>
      </c>
      <c r="D10566" s="1" t="str">
        <f t="shared" si="1474"/>
        <v>21:0207</v>
      </c>
      <c r="E10566" t="s">
        <v>40859</v>
      </c>
      <c r="F10566" t="s">
        <v>40860</v>
      </c>
      <c r="H10566">
        <v>47.006805900000003</v>
      </c>
      <c r="I10566">
        <v>-65.949511999999999</v>
      </c>
      <c r="J10566" s="1" t="str">
        <f t="shared" si="1475"/>
        <v>Fluid (stream)</v>
      </c>
      <c r="K10566" s="1" t="str">
        <f t="shared" si="1476"/>
        <v>Untreated Water</v>
      </c>
      <c r="O10566">
        <v>2.5000000000000001E-2</v>
      </c>
      <c r="P10566">
        <v>40</v>
      </c>
      <c r="Q10566">
        <v>6.9</v>
      </c>
    </row>
    <row r="10567" spans="1:17" hidden="1" x14ac:dyDescent="0.3">
      <c r="A10567" t="s">
        <v>40861</v>
      </c>
      <c r="B10567" t="s">
        <v>40862</v>
      </c>
      <c r="C10567" s="1" t="str">
        <f t="shared" si="1466"/>
        <v>21:0687</v>
      </c>
      <c r="D10567" s="1" t="str">
        <f t="shared" si="1474"/>
        <v>21:0207</v>
      </c>
      <c r="E10567" t="s">
        <v>40863</v>
      </c>
      <c r="F10567" t="s">
        <v>40864</v>
      </c>
      <c r="H10567">
        <v>47.008021499999998</v>
      </c>
      <c r="I10567">
        <v>-65.950184199999995</v>
      </c>
      <c r="J10567" s="1" t="str">
        <f t="shared" si="1475"/>
        <v>Fluid (stream)</v>
      </c>
      <c r="K10567" s="1" t="str">
        <f t="shared" si="1476"/>
        <v>Untreated Water</v>
      </c>
      <c r="O10567">
        <v>2.5000000000000001E-2</v>
      </c>
      <c r="P10567">
        <v>40</v>
      </c>
      <c r="Q10567">
        <v>7.2</v>
      </c>
    </row>
    <row r="10568" spans="1:17" hidden="1" x14ac:dyDescent="0.3">
      <c r="A10568" t="s">
        <v>40865</v>
      </c>
      <c r="B10568" t="s">
        <v>40866</v>
      </c>
      <c r="C10568" s="1" t="str">
        <f t="shared" si="1466"/>
        <v>21:0687</v>
      </c>
      <c r="D10568" s="1" t="str">
        <f t="shared" si="1474"/>
        <v>21:0207</v>
      </c>
      <c r="E10568" t="s">
        <v>40867</v>
      </c>
      <c r="F10568" t="s">
        <v>40868</v>
      </c>
      <c r="H10568">
        <v>47.011184299999996</v>
      </c>
      <c r="I10568">
        <v>-65.954910999999996</v>
      </c>
      <c r="J10568" s="1" t="str">
        <f t="shared" si="1475"/>
        <v>Fluid (stream)</v>
      </c>
      <c r="K10568" s="1" t="str">
        <f t="shared" si="1476"/>
        <v>Untreated Water</v>
      </c>
      <c r="O10568">
        <v>2.5000000000000001E-2</v>
      </c>
      <c r="P10568">
        <v>40</v>
      </c>
      <c r="Q10568">
        <v>7.1</v>
      </c>
    </row>
    <row r="10569" spans="1:17" hidden="1" x14ac:dyDescent="0.3">
      <c r="A10569" t="s">
        <v>40869</v>
      </c>
      <c r="B10569" t="s">
        <v>40870</v>
      </c>
      <c r="C10569" s="1" t="str">
        <f t="shared" si="1466"/>
        <v>21:0687</v>
      </c>
      <c r="D10569" s="1" t="str">
        <f t="shared" si="1474"/>
        <v>21:0207</v>
      </c>
      <c r="E10569" t="s">
        <v>40871</v>
      </c>
      <c r="F10569" t="s">
        <v>40872</v>
      </c>
      <c r="H10569">
        <v>47.022176100000003</v>
      </c>
      <c r="I10569">
        <v>-65.921854100000004</v>
      </c>
      <c r="J10569" s="1" t="str">
        <f t="shared" si="1475"/>
        <v>Fluid (stream)</v>
      </c>
      <c r="K10569" s="1" t="str">
        <f t="shared" si="1476"/>
        <v>Untreated Water</v>
      </c>
      <c r="O10569">
        <v>2.5000000000000001E-2</v>
      </c>
      <c r="P10569">
        <v>40</v>
      </c>
      <c r="Q10569">
        <v>7</v>
      </c>
    </row>
    <row r="10570" spans="1:17" hidden="1" x14ac:dyDescent="0.3">
      <c r="A10570" t="s">
        <v>40873</v>
      </c>
      <c r="B10570" t="s">
        <v>40874</v>
      </c>
      <c r="C10570" s="1" t="str">
        <f t="shared" si="1466"/>
        <v>21:0687</v>
      </c>
      <c r="D10570" s="1" t="str">
        <f t="shared" si="1474"/>
        <v>21:0207</v>
      </c>
      <c r="E10570" t="s">
        <v>40871</v>
      </c>
      <c r="F10570" t="s">
        <v>40875</v>
      </c>
      <c r="H10570">
        <v>47.022176100000003</v>
      </c>
      <c r="I10570">
        <v>-65.921854100000004</v>
      </c>
      <c r="J10570" s="1" t="str">
        <f t="shared" si="1475"/>
        <v>Fluid (stream)</v>
      </c>
      <c r="K10570" s="1" t="str">
        <f t="shared" si="1476"/>
        <v>Untreated Water</v>
      </c>
      <c r="O10570">
        <v>2.5000000000000001E-2</v>
      </c>
      <c r="P10570">
        <v>30</v>
      </c>
      <c r="Q10570">
        <v>7</v>
      </c>
    </row>
    <row r="10571" spans="1:17" hidden="1" x14ac:dyDescent="0.3">
      <c r="A10571" t="s">
        <v>40876</v>
      </c>
      <c r="B10571" t="s">
        <v>40877</v>
      </c>
      <c r="C10571" s="1" t="str">
        <f t="shared" si="1466"/>
        <v>21:0687</v>
      </c>
      <c r="D10571" s="1" t="str">
        <f t="shared" si="1474"/>
        <v>21:0207</v>
      </c>
      <c r="E10571" t="s">
        <v>40878</v>
      </c>
      <c r="F10571" t="s">
        <v>40879</v>
      </c>
      <c r="H10571">
        <v>47.026015000000001</v>
      </c>
      <c r="I10571">
        <v>-65.919536800000003</v>
      </c>
      <c r="J10571" s="1" t="str">
        <f t="shared" si="1475"/>
        <v>Fluid (stream)</v>
      </c>
      <c r="K10571" s="1" t="str">
        <f t="shared" si="1476"/>
        <v>Untreated Water</v>
      </c>
      <c r="O10571">
        <v>0.08</v>
      </c>
      <c r="P10571">
        <v>40</v>
      </c>
      <c r="Q10571">
        <v>6.8</v>
      </c>
    </row>
    <row r="10572" spans="1:17" hidden="1" x14ac:dyDescent="0.3">
      <c r="A10572" t="s">
        <v>40880</v>
      </c>
      <c r="B10572" t="s">
        <v>40881</v>
      </c>
      <c r="C10572" s="1" t="str">
        <f t="shared" si="1466"/>
        <v>21:0687</v>
      </c>
      <c r="D10572" s="1" t="str">
        <f t="shared" si="1474"/>
        <v>21:0207</v>
      </c>
      <c r="E10572" t="s">
        <v>40882</v>
      </c>
      <c r="F10572" t="s">
        <v>40883</v>
      </c>
      <c r="H10572">
        <v>47.022071099999998</v>
      </c>
      <c r="I10572">
        <v>-65.908674899999994</v>
      </c>
      <c r="J10572" s="1" t="str">
        <f t="shared" si="1475"/>
        <v>Fluid (stream)</v>
      </c>
      <c r="K10572" s="1" t="str">
        <f t="shared" si="1476"/>
        <v>Untreated Water</v>
      </c>
      <c r="O10572">
        <v>2.5000000000000001E-2</v>
      </c>
      <c r="P10572">
        <v>50</v>
      </c>
      <c r="Q10572">
        <v>6.9</v>
      </c>
    </row>
    <row r="10573" spans="1:17" hidden="1" x14ac:dyDescent="0.3">
      <c r="A10573" t="s">
        <v>40884</v>
      </c>
      <c r="B10573" t="s">
        <v>40885</v>
      </c>
      <c r="C10573" s="1" t="str">
        <f t="shared" si="1466"/>
        <v>21:0687</v>
      </c>
      <c r="D10573" s="1" t="str">
        <f t="shared" si="1474"/>
        <v>21:0207</v>
      </c>
      <c r="E10573" t="s">
        <v>40886</v>
      </c>
      <c r="F10573" t="s">
        <v>40887</v>
      </c>
      <c r="H10573">
        <v>47.020090699999997</v>
      </c>
      <c r="I10573">
        <v>-65.918581900000007</v>
      </c>
      <c r="J10573" s="1" t="str">
        <f t="shared" si="1475"/>
        <v>Fluid (stream)</v>
      </c>
      <c r="K10573" s="1" t="str">
        <f t="shared" si="1476"/>
        <v>Untreated Water</v>
      </c>
      <c r="O10573">
        <v>2.5000000000000001E-2</v>
      </c>
      <c r="P10573">
        <v>40</v>
      </c>
      <c r="Q10573">
        <v>6.9</v>
      </c>
    </row>
    <row r="10574" spans="1:17" hidden="1" x14ac:dyDescent="0.3">
      <c r="A10574" t="s">
        <v>40888</v>
      </c>
      <c r="B10574" t="s">
        <v>40889</v>
      </c>
      <c r="C10574" s="1" t="str">
        <f t="shared" si="1466"/>
        <v>21:0687</v>
      </c>
      <c r="D10574" s="1" t="str">
        <f t="shared" si="1474"/>
        <v>21:0207</v>
      </c>
      <c r="E10574" t="s">
        <v>40890</v>
      </c>
      <c r="F10574" t="s">
        <v>40891</v>
      </c>
      <c r="H10574">
        <v>47.117427499999998</v>
      </c>
      <c r="I10574">
        <v>-65.772146100000001</v>
      </c>
      <c r="J10574" s="1" t="str">
        <f t="shared" si="1475"/>
        <v>Fluid (stream)</v>
      </c>
      <c r="K10574" s="1" t="str">
        <f t="shared" si="1476"/>
        <v>Untreated Water</v>
      </c>
      <c r="O10574">
        <v>2.5000000000000001E-2</v>
      </c>
      <c r="P10574">
        <v>60</v>
      </c>
      <c r="Q10574">
        <v>6.9</v>
      </c>
    </row>
    <row r="10575" spans="1:17" hidden="1" x14ac:dyDescent="0.3">
      <c r="A10575" t="s">
        <v>40892</v>
      </c>
      <c r="B10575" t="s">
        <v>40893</v>
      </c>
      <c r="C10575" s="1" t="str">
        <f t="shared" si="1466"/>
        <v>21:0687</v>
      </c>
      <c r="D10575" s="1" t="str">
        <f t="shared" si="1474"/>
        <v>21:0207</v>
      </c>
      <c r="E10575" t="s">
        <v>40894</v>
      </c>
      <c r="F10575" t="s">
        <v>40895</v>
      </c>
      <c r="H10575">
        <v>47.036773599999997</v>
      </c>
      <c r="I10575">
        <v>-65.861359699999994</v>
      </c>
      <c r="J10575" s="1" t="str">
        <f t="shared" si="1475"/>
        <v>Fluid (stream)</v>
      </c>
      <c r="K10575" s="1" t="str">
        <f t="shared" si="1476"/>
        <v>Untreated Water</v>
      </c>
      <c r="O10575">
        <v>2.5000000000000001E-2</v>
      </c>
      <c r="P10575">
        <v>40</v>
      </c>
      <c r="Q10575">
        <v>7.1</v>
      </c>
    </row>
    <row r="10576" spans="1:17" hidden="1" x14ac:dyDescent="0.3">
      <c r="A10576" t="s">
        <v>40896</v>
      </c>
      <c r="B10576" t="s">
        <v>40897</v>
      </c>
      <c r="C10576" s="1" t="str">
        <f t="shared" si="1466"/>
        <v>21:0687</v>
      </c>
      <c r="D10576" s="1" t="str">
        <f t="shared" si="1474"/>
        <v>21:0207</v>
      </c>
      <c r="E10576" t="s">
        <v>40898</v>
      </c>
      <c r="F10576" t="s">
        <v>40899</v>
      </c>
      <c r="H10576">
        <v>47.1194986</v>
      </c>
      <c r="I10576">
        <v>-65.768746800000002</v>
      </c>
      <c r="J10576" s="1" t="str">
        <f t="shared" si="1475"/>
        <v>Fluid (stream)</v>
      </c>
      <c r="K10576" s="1" t="str">
        <f t="shared" si="1476"/>
        <v>Untreated Water</v>
      </c>
      <c r="O10576">
        <v>2.5000000000000001E-2</v>
      </c>
      <c r="P10576">
        <v>40</v>
      </c>
      <c r="Q10576">
        <v>7.2</v>
      </c>
    </row>
    <row r="10577" spans="1:17" hidden="1" x14ac:dyDescent="0.3">
      <c r="A10577" t="s">
        <v>40900</v>
      </c>
      <c r="B10577" t="s">
        <v>40901</v>
      </c>
      <c r="C10577" s="1" t="str">
        <f t="shared" si="1466"/>
        <v>21:0687</v>
      </c>
      <c r="D10577" s="1" t="str">
        <f>HYPERLINK("http://geochem.nrcan.gc.ca/cdogs/content/svy/svy_e.htm", "")</f>
        <v/>
      </c>
      <c r="G10577" s="1" t="str">
        <f>HYPERLINK("http://geochem.nrcan.gc.ca/cdogs/content/cr_/cr_00086_e.htm", "86")</f>
        <v>86</v>
      </c>
      <c r="J10577" t="s">
        <v>11453</v>
      </c>
      <c r="K10577" t="s">
        <v>11454</v>
      </c>
      <c r="O10577">
        <v>1</v>
      </c>
      <c r="P10577">
        <v>100</v>
      </c>
      <c r="Q10577">
        <v>7.5</v>
      </c>
    </row>
    <row r="10578" spans="1:17" hidden="1" x14ac:dyDescent="0.3">
      <c r="A10578" t="s">
        <v>40902</v>
      </c>
      <c r="B10578" t="s">
        <v>40903</v>
      </c>
      <c r="C10578" s="1" t="str">
        <f t="shared" si="1466"/>
        <v>21:0687</v>
      </c>
      <c r="D10578" s="1" t="str">
        <f t="shared" ref="D10578:D10602" si="1477">HYPERLINK("http://geochem.nrcan.gc.ca/cdogs/content/svy/svy210207_e.htm", "21:0207")</f>
        <v>21:0207</v>
      </c>
      <c r="E10578" t="s">
        <v>40904</v>
      </c>
      <c r="F10578" t="s">
        <v>40905</v>
      </c>
      <c r="H10578">
        <v>47.101409599999997</v>
      </c>
      <c r="I10578">
        <v>-65.792097999999996</v>
      </c>
      <c r="J10578" s="1" t="str">
        <f t="shared" ref="J10578:J10602" si="1478">HYPERLINK("http://geochem.nrcan.gc.ca/cdogs/content/kwd/kwd020018_e.htm", "Fluid (stream)")</f>
        <v>Fluid (stream)</v>
      </c>
      <c r="K10578" s="1" t="str">
        <f t="shared" ref="K10578:K10602" si="1479">HYPERLINK("http://geochem.nrcan.gc.ca/cdogs/content/kwd/kwd080007_e.htm", "Untreated Water")</f>
        <v>Untreated Water</v>
      </c>
      <c r="O10578">
        <v>2.5000000000000001E-2</v>
      </c>
      <c r="P10578">
        <v>40</v>
      </c>
      <c r="Q10578">
        <v>6.7</v>
      </c>
    </row>
    <row r="10579" spans="1:17" hidden="1" x14ac:dyDescent="0.3">
      <c r="A10579" t="s">
        <v>40906</v>
      </c>
      <c r="B10579" t="s">
        <v>40907</v>
      </c>
      <c r="C10579" s="1" t="str">
        <f t="shared" si="1466"/>
        <v>21:0687</v>
      </c>
      <c r="D10579" s="1" t="str">
        <f t="shared" si="1477"/>
        <v>21:0207</v>
      </c>
      <c r="E10579" t="s">
        <v>40908</v>
      </c>
      <c r="F10579" t="s">
        <v>40909</v>
      </c>
      <c r="H10579">
        <v>47.116916500000002</v>
      </c>
      <c r="I10579">
        <v>-65.796838500000007</v>
      </c>
      <c r="J10579" s="1" t="str">
        <f t="shared" si="1478"/>
        <v>Fluid (stream)</v>
      </c>
      <c r="K10579" s="1" t="str">
        <f t="shared" si="1479"/>
        <v>Untreated Water</v>
      </c>
      <c r="O10579">
        <v>2.5000000000000001E-2</v>
      </c>
      <c r="P10579">
        <v>30</v>
      </c>
      <c r="Q10579">
        <v>7.2</v>
      </c>
    </row>
    <row r="10580" spans="1:17" hidden="1" x14ac:dyDescent="0.3">
      <c r="A10580" t="s">
        <v>40910</v>
      </c>
      <c r="B10580" t="s">
        <v>40911</v>
      </c>
      <c r="C10580" s="1" t="str">
        <f t="shared" si="1466"/>
        <v>21:0687</v>
      </c>
      <c r="D10580" s="1" t="str">
        <f t="shared" si="1477"/>
        <v>21:0207</v>
      </c>
      <c r="E10580" t="s">
        <v>40912</v>
      </c>
      <c r="F10580" t="s">
        <v>40913</v>
      </c>
      <c r="H10580">
        <v>47.109617499999999</v>
      </c>
      <c r="I10580">
        <v>-65.803481599999998</v>
      </c>
      <c r="J10580" s="1" t="str">
        <f t="shared" si="1478"/>
        <v>Fluid (stream)</v>
      </c>
      <c r="K10580" s="1" t="str">
        <f t="shared" si="1479"/>
        <v>Untreated Water</v>
      </c>
      <c r="O10580">
        <v>2.5000000000000001E-2</v>
      </c>
      <c r="P10580">
        <v>40</v>
      </c>
      <c r="Q10580">
        <v>7.1</v>
      </c>
    </row>
    <row r="10581" spans="1:17" hidden="1" x14ac:dyDescent="0.3">
      <c r="A10581" t="s">
        <v>40914</v>
      </c>
      <c r="B10581" t="s">
        <v>40915</v>
      </c>
      <c r="C10581" s="1" t="str">
        <f t="shared" si="1466"/>
        <v>21:0687</v>
      </c>
      <c r="D10581" s="1" t="str">
        <f t="shared" si="1477"/>
        <v>21:0207</v>
      </c>
      <c r="E10581" t="s">
        <v>40916</v>
      </c>
      <c r="F10581" t="s">
        <v>40917</v>
      </c>
      <c r="H10581">
        <v>47.098135599999999</v>
      </c>
      <c r="I10581">
        <v>-65.829394100000002</v>
      </c>
      <c r="J10581" s="1" t="str">
        <f t="shared" si="1478"/>
        <v>Fluid (stream)</v>
      </c>
      <c r="K10581" s="1" t="str">
        <f t="shared" si="1479"/>
        <v>Untreated Water</v>
      </c>
      <c r="O10581">
        <v>2.5000000000000001E-2</v>
      </c>
      <c r="P10581">
        <v>50</v>
      </c>
      <c r="Q10581">
        <v>7</v>
      </c>
    </row>
    <row r="10582" spans="1:17" hidden="1" x14ac:dyDescent="0.3">
      <c r="A10582" t="s">
        <v>40918</v>
      </c>
      <c r="B10582" t="s">
        <v>40919</v>
      </c>
      <c r="C10582" s="1" t="str">
        <f t="shared" si="1466"/>
        <v>21:0687</v>
      </c>
      <c r="D10582" s="1" t="str">
        <f t="shared" si="1477"/>
        <v>21:0207</v>
      </c>
      <c r="E10582" t="s">
        <v>40920</v>
      </c>
      <c r="F10582" t="s">
        <v>40921</v>
      </c>
      <c r="H10582">
        <v>47.069980700000002</v>
      </c>
      <c r="I10582">
        <v>-65.820842200000001</v>
      </c>
      <c r="J10582" s="1" t="str">
        <f t="shared" si="1478"/>
        <v>Fluid (stream)</v>
      </c>
      <c r="K10582" s="1" t="str">
        <f t="shared" si="1479"/>
        <v>Untreated Water</v>
      </c>
      <c r="O10582">
        <v>2.5000000000000001E-2</v>
      </c>
      <c r="P10582">
        <v>40</v>
      </c>
      <c r="Q10582">
        <v>7.3</v>
      </c>
    </row>
    <row r="10583" spans="1:17" hidden="1" x14ac:dyDescent="0.3">
      <c r="A10583" t="s">
        <v>40922</v>
      </c>
      <c r="B10583" t="s">
        <v>40923</v>
      </c>
      <c r="C10583" s="1" t="str">
        <f t="shared" si="1466"/>
        <v>21:0687</v>
      </c>
      <c r="D10583" s="1" t="str">
        <f t="shared" si="1477"/>
        <v>21:0207</v>
      </c>
      <c r="E10583" t="s">
        <v>40924</v>
      </c>
      <c r="F10583" t="s">
        <v>40925</v>
      </c>
      <c r="H10583">
        <v>47.069643999999997</v>
      </c>
      <c r="I10583">
        <v>-65.805255399999993</v>
      </c>
      <c r="J10583" s="1" t="str">
        <f t="shared" si="1478"/>
        <v>Fluid (stream)</v>
      </c>
      <c r="K10583" s="1" t="str">
        <f t="shared" si="1479"/>
        <v>Untreated Water</v>
      </c>
      <c r="O10583">
        <v>2.5000000000000001E-2</v>
      </c>
      <c r="P10583">
        <v>40</v>
      </c>
      <c r="Q10583">
        <v>7.1</v>
      </c>
    </row>
    <row r="10584" spans="1:17" hidden="1" x14ac:dyDescent="0.3">
      <c r="A10584" t="s">
        <v>40926</v>
      </c>
      <c r="B10584" t="s">
        <v>40927</v>
      </c>
      <c r="C10584" s="1" t="str">
        <f t="shared" si="1466"/>
        <v>21:0687</v>
      </c>
      <c r="D10584" s="1" t="str">
        <f t="shared" si="1477"/>
        <v>21:0207</v>
      </c>
      <c r="E10584" t="s">
        <v>40928</v>
      </c>
      <c r="F10584" t="s">
        <v>40929</v>
      </c>
      <c r="H10584">
        <v>47.0276207</v>
      </c>
      <c r="I10584">
        <v>-65.806907499999994</v>
      </c>
      <c r="J10584" s="1" t="str">
        <f t="shared" si="1478"/>
        <v>Fluid (stream)</v>
      </c>
      <c r="K10584" s="1" t="str">
        <f t="shared" si="1479"/>
        <v>Untreated Water</v>
      </c>
      <c r="O10584">
        <v>2.5000000000000001E-2</v>
      </c>
      <c r="P10584">
        <v>40</v>
      </c>
      <c r="Q10584">
        <v>6.8</v>
      </c>
    </row>
    <row r="10585" spans="1:17" hidden="1" x14ac:dyDescent="0.3">
      <c r="A10585" t="s">
        <v>40930</v>
      </c>
      <c r="B10585" t="s">
        <v>40931</v>
      </c>
      <c r="C10585" s="1" t="str">
        <f t="shared" si="1466"/>
        <v>21:0687</v>
      </c>
      <c r="D10585" s="1" t="str">
        <f t="shared" si="1477"/>
        <v>21:0207</v>
      </c>
      <c r="E10585" t="s">
        <v>40928</v>
      </c>
      <c r="F10585" t="s">
        <v>40932</v>
      </c>
      <c r="H10585">
        <v>47.0276207</v>
      </c>
      <c r="I10585">
        <v>-65.806907499999994</v>
      </c>
      <c r="J10585" s="1" t="str">
        <f t="shared" si="1478"/>
        <v>Fluid (stream)</v>
      </c>
      <c r="K10585" s="1" t="str">
        <f t="shared" si="1479"/>
        <v>Untreated Water</v>
      </c>
      <c r="O10585">
        <v>2.5000000000000001E-2</v>
      </c>
      <c r="P10585">
        <v>40</v>
      </c>
      <c r="Q10585">
        <v>6.7</v>
      </c>
    </row>
    <row r="10586" spans="1:17" hidden="1" x14ac:dyDescent="0.3">
      <c r="A10586" t="s">
        <v>40933</v>
      </c>
      <c r="B10586" t="s">
        <v>40934</v>
      </c>
      <c r="C10586" s="1" t="str">
        <f t="shared" si="1466"/>
        <v>21:0687</v>
      </c>
      <c r="D10586" s="1" t="str">
        <f t="shared" si="1477"/>
        <v>21:0207</v>
      </c>
      <c r="E10586" t="s">
        <v>40935</v>
      </c>
      <c r="F10586" t="s">
        <v>40936</v>
      </c>
      <c r="H10586">
        <v>47.001509900000002</v>
      </c>
      <c r="I10586">
        <v>-65.821298299999995</v>
      </c>
      <c r="J10586" s="1" t="str">
        <f t="shared" si="1478"/>
        <v>Fluid (stream)</v>
      </c>
      <c r="K10586" s="1" t="str">
        <f t="shared" si="1479"/>
        <v>Untreated Water</v>
      </c>
      <c r="O10586">
        <v>2.5000000000000001E-2</v>
      </c>
      <c r="P10586">
        <v>50</v>
      </c>
      <c r="Q10586">
        <v>6.6</v>
      </c>
    </row>
    <row r="10587" spans="1:17" hidden="1" x14ac:dyDescent="0.3">
      <c r="A10587" t="s">
        <v>40937</v>
      </c>
      <c r="B10587" t="s">
        <v>40938</v>
      </c>
      <c r="C10587" s="1" t="str">
        <f t="shared" si="1466"/>
        <v>21:0687</v>
      </c>
      <c r="D10587" s="1" t="str">
        <f t="shared" si="1477"/>
        <v>21:0207</v>
      </c>
      <c r="E10587" t="s">
        <v>40939</v>
      </c>
      <c r="F10587" t="s">
        <v>40940</v>
      </c>
      <c r="H10587">
        <v>47.008708900000002</v>
      </c>
      <c r="I10587">
        <v>-65.825335199999998</v>
      </c>
      <c r="J10587" s="1" t="str">
        <f t="shared" si="1478"/>
        <v>Fluid (stream)</v>
      </c>
      <c r="K10587" s="1" t="str">
        <f t="shared" si="1479"/>
        <v>Untreated Water</v>
      </c>
      <c r="O10587">
        <v>2.5000000000000001E-2</v>
      </c>
      <c r="P10587">
        <v>50</v>
      </c>
      <c r="Q10587">
        <v>6.7</v>
      </c>
    </row>
    <row r="10588" spans="1:17" hidden="1" x14ac:dyDescent="0.3">
      <c r="A10588" t="s">
        <v>40941</v>
      </c>
      <c r="B10588" t="s">
        <v>40942</v>
      </c>
      <c r="C10588" s="1" t="str">
        <f t="shared" si="1466"/>
        <v>21:0687</v>
      </c>
      <c r="D10588" s="1" t="str">
        <f t="shared" si="1477"/>
        <v>21:0207</v>
      </c>
      <c r="E10588" t="s">
        <v>40943</v>
      </c>
      <c r="F10588" t="s">
        <v>40944</v>
      </c>
      <c r="H10588">
        <v>47.049670200000001</v>
      </c>
      <c r="I10588">
        <v>-65.771816599999994</v>
      </c>
      <c r="J10588" s="1" t="str">
        <f t="shared" si="1478"/>
        <v>Fluid (stream)</v>
      </c>
      <c r="K10588" s="1" t="str">
        <f t="shared" si="1479"/>
        <v>Untreated Water</v>
      </c>
      <c r="O10588">
        <v>2.5000000000000001E-2</v>
      </c>
      <c r="P10588">
        <v>40</v>
      </c>
      <c r="Q10588">
        <v>6.7</v>
      </c>
    </row>
    <row r="10589" spans="1:17" hidden="1" x14ac:dyDescent="0.3">
      <c r="A10589" t="s">
        <v>40945</v>
      </c>
      <c r="B10589" t="s">
        <v>40946</v>
      </c>
      <c r="C10589" s="1" t="str">
        <f t="shared" si="1466"/>
        <v>21:0687</v>
      </c>
      <c r="D10589" s="1" t="str">
        <f t="shared" si="1477"/>
        <v>21:0207</v>
      </c>
      <c r="E10589" t="s">
        <v>40947</v>
      </c>
      <c r="F10589" t="s">
        <v>40948</v>
      </c>
      <c r="H10589">
        <v>47.105092300000003</v>
      </c>
      <c r="I10589">
        <v>-65.848954300000003</v>
      </c>
      <c r="J10589" s="1" t="str">
        <f t="shared" si="1478"/>
        <v>Fluid (stream)</v>
      </c>
      <c r="K10589" s="1" t="str">
        <f t="shared" si="1479"/>
        <v>Untreated Water</v>
      </c>
      <c r="O10589">
        <v>2.5000000000000001E-2</v>
      </c>
      <c r="P10589">
        <v>40</v>
      </c>
      <c r="Q10589">
        <v>6.6</v>
      </c>
    </row>
    <row r="10590" spans="1:17" hidden="1" x14ac:dyDescent="0.3">
      <c r="A10590" t="s">
        <v>40949</v>
      </c>
      <c r="B10590" t="s">
        <v>40950</v>
      </c>
      <c r="C10590" s="1" t="str">
        <f t="shared" si="1466"/>
        <v>21:0687</v>
      </c>
      <c r="D10590" s="1" t="str">
        <f t="shared" si="1477"/>
        <v>21:0207</v>
      </c>
      <c r="E10590" t="s">
        <v>40951</v>
      </c>
      <c r="F10590" t="s">
        <v>40952</v>
      </c>
      <c r="H10590">
        <v>47.042302200000002</v>
      </c>
      <c r="I10590">
        <v>-65.793170099999998</v>
      </c>
      <c r="J10590" s="1" t="str">
        <f t="shared" si="1478"/>
        <v>Fluid (stream)</v>
      </c>
      <c r="K10590" s="1" t="str">
        <f t="shared" si="1479"/>
        <v>Untreated Water</v>
      </c>
      <c r="O10590">
        <v>2.5000000000000001E-2</v>
      </c>
      <c r="P10590">
        <v>40</v>
      </c>
      <c r="Q10590">
        <v>6.8</v>
      </c>
    </row>
    <row r="10591" spans="1:17" hidden="1" x14ac:dyDescent="0.3">
      <c r="A10591" t="s">
        <v>40953</v>
      </c>
      <c r="B10591" t="s">
        <v>40954</v>
      </c>
      <c r="C10591" s="1" t="str">
        <f t="shared" si="1466"/>
        <v>21:0687</v>
      </c>
      <c r="D10591" s="1" t="str">
        <f t="shared" si="1477"/>
        <v>21:0207</v>
      </c>
      <c r="E10591" t="s">
        <v>40955</v>
      </c>
      <c r="F10591" t="s">
        <v>40956</v>
      </c>
      <c r="H10591">
        <v>47.041527000000002</v>
      </c>
      <c r="I10591">
        <v>-65.791747299999997</v>
      </c>
      <c r="J10591" s="1" t="str">
        <f t="shared" si="1478"/>
        <v>Fluid (stream)</v>
      </c>
      <c r="K10591" s="1" t="str">
        <f t="shared" si="1479"/>
        <v>Untreated Water</v>
      </c>
      <c r="O10591">
        <v>2.5000000000000001E-2</v>
      </c>
      <c r="P10591">
        <v>50</v>
      </c>
      <c r="Q10591">
        <v>7.3</v>
      </c>
    </row>
    <row r="10592" spans="1:17" hidden="1" x14ac:dyDescent="0.3">
      <c r="A10592" t="s">
        <v>40957</v>
      </c>
      <c r="B10592" t="s">
        <v>40958</v>
      </c>
      <c r="C10592" s="1" t="str">
        <f t="shared" si="1466"/>
        <v>21:0687</v>
      </c>
      <c r="D10592" s="1" t="str">
        <f t="shared" si="1477"/>
        <v>21:0207</v>
      </c>
      <c r="E10592" t="s">
        <v>40959</v>
      </c>
      <c r="F10592" t="s">
        <v>40960</v>
      </c>
      <c r="H10592">
        <v>47.053004999999999</v>
      </c>
      <c r="I10592">
        <v>-65.765287200000003</v>
      </c>
      <c r="J10592" s="1" t="str">
        <f t="shared" si="1478"/>
        <v>Fluid (stream)</v>
      </c>
      <c r="K10592" s="1" t="str">
        <f t="shared" si="1479"/>
        <v>Untreated Water</v>
      </c>
      <c r="O10592">
        <v>2.5000000000000001E-2</v>
      </c>
      <c r="P10592">
        <v>60</v>
      </c>
      <c r="Q10592">
        <v>6.8</v>
      </c>
    </row>
    <row r="10593" spans="1:17" hidden="1" x14ac:dyDescent="0.3">
      <c r="A10593" t="s">
        <v>40961</v>
      </c>
      <c r="B10593" t="s">
        <v>40962</v>
      </c>
      <c r="C10593" s="1" t="str">
        <f t="shared" si="1466"/>
        <v>21:0687</v>
      </c>
      <c r="D10593" s="1" t="str">
        <f t="shared" si="1477"/>
        <v>21:0207</v>
      </c>
      <c r="E10593" t="s">
        <v>40963</v>
      </c>
      <c r="F10593" t="s">
        <v>40964</v>
      </c>
      <c r="H10593">
        <v>47.005328300000002</v>
      </c>
      <c r="I10593">
        <v>-65.750246799999999</v>
      </c>
      <c r="J10593" s="1" t="str">
        <f t="shared" si="1478"/>
        <v>Fluid (stream)</v>
      </c>
      <c r="K10593" s="1" t="str">
        <f t="shared" si="1479"/>
        <v>Untreated Water</v>
      </c>
      <c r="O10593">
        <v>2.5000000000000001E-2</v>
      </c>
      <c r="P10593">
        <v>50</v>
      </c>
      <c r="Q10593">
        <v>6.3</v>
      </c>
    </row>
    <row r="10594" spans="1:17" hidden="1" x14ac:dyDescent="0.3">
      <c r="A10594" t="s">
        <v>40965</v>
      </c>
      <c r="B10594" t="s">
        <v>40966</v>
      </c>
      <c r="C10594" s="1" t="str">
        <f t="shared" si="1466"/>
        <v>21:0687</v>
      </c>
      <c r="D10594" s="1" t="str">
        <f t="shared" si="1477"/>
        <v>21:0207</v>
      </c>
      <c r="E10594" t="s">
        <v>40967</v>
      </c>
      <c r="F10594" t="s">
        <v>40968</v>
      </c>
      <c r="H10594">
        <v>47.003950699999997</v>
      </c>
      <c r="I10594">
        <v>-65.749149900000006</v>
      </c>
      <c r="J10594" s="1" t="str">
        <f t="shared" si="1478"/>
        <v>Fluid (stream)</v>
      </c>
      <c r="K10594" s="1" t="str">
        <f t="shared" si="1479"/>
        <v>Untreated Water</v>
      </c>
      <c r="O10594">
        <v>2.5000000000000001E-2</v>
      </c>
      <c r="P10594">
        <v>60</v>
      </c>
      <c r="Q10594">
        <v>6.8</v>
      </c>
    </row>
    <row r="10595" spans="1:17" hidden="1" x14ac:dyDescent="0.3">
      <c r="A10595" t="s">
        <v>40969</v>
      </c>
      <c r="B10595" t="s">
        <v>40970</v>
      </c>
      <c r="C10595" s="1" t="str">
        <f t="shared" si="1466"/>
        <v>21:0687</v>
      </c>
      <c r="D10595" s="1" t="str">
        <f t="shared" si="1477"/>
        <v>21:0207</v>
      </c>
      <c r="E10595" t="s">
        <v>40971</v>
      </c>
      <c r="F10595" t="s">
        <v>40972</v>
      </c>
      <c r="H10595">
        <v>47.103088399999997</v>
      </c>
      <c r="I10595">
        <v>-65.901081300000001</v>
      </c>
      <c r="J10595" s="1" t="str">
        <f t="shared" si="1478"/>
        <v>Fluid (stream)</v>
      </c>
      <c r="K10595" s="1" t="str">
        <f t="shared" si="1479"/>
        <v>Untreated Water</v>
      </c>
      <c r="O10595">
        <v>2.5000000000000001E-2</v>
      </c>
      <c r="P10595">
        <v>40</v>
      </c>
      <c r="Q10595">
        <v>5.4</v>
      </c>
    </row>
    <row r="10596" spans="1:17" hidden="1" x14ac:dyDescent="0.3">
      <c r="A10596" t="s">
        <v>40973</v>
      </c>
      <c r="B10596" t="s">
        <v>40974</v>
      </c>
      <c r="C10596" s="1" t="str">
        <f t="shared" ref="C10596:C10659" si="1480">HYPERLINK("http://geochem.nrcan.gc.ca/cdogs/content/bdl/bdl210687_e.htm", "21:0687")</f>
        <v>21:0687</v>
      </c>
      <c r="D10596" s="1" t="str">
        <f t="shared" si="1477"/>
        <v>21:0207</v>
      </c>
      <c r="E10596" t="s">
        <v>40975</v>
      </c>
      <c r="F10596" t="s">
        <v>40976</v>
      </c>
      <c r="H10596">
        <v>47.102755199999997</v>
      </c>
      <c r="I10596">
        <v>-65.904635099999993</v>
      </c>
      <c r="J10596" s="1" t="str">
        <f t="shared" si="1478"/>
        <v>Fluid (stream)</v>
      </c>
      <c r="K10596" s="1" t="str">
        <f t="shared" si="1479"/>
        <v>Untreated Water</v>
      </c>
      <c r="O10596">
        <v>2.5000000000000001E-2</v>
      </c>
      <c r="P10596">
        <v>40</v>
      </c>
      <c r="Q10596">
        <v>5.4</v>
      </c>
    </row>
    <row r="10597" spans="1:17" hidden="1" x14ac:dyDescent="0.3">
      <c r="A10597" t="s">
        <v>40977</v>
      </c>
      <c r="B10597" t="s">
        <v>40978</v>
      </c>
      <c r="C10597" s="1" t="str">
        <f t="shared" si="1480"/>
        <v>21:0687</v>
      </c>
      <c r="D10597" s="1" t="str">
        <f t="shared" si="1477"/>
        <v>21:0207</v>
      </c>
      <c r="E10597" t="s">
        <v>40979</v>
      </c>
      <c r="F10597" t="s">
        <v>40980</v>
      </c>
      <c r="H10597">
        <v>47.116801000000002</v>
      </c>
      <c r="I10597">
        <v>-65.9036598</v>
      </c>
      <c r="J10597" s="1" t="str">
        <f t="shared" si="1478"/>
        <v>Fluid (stream)</v>
      </c>
      <c r="K10597" s="1" t="str">
        <f t="shared" si="1479"/>
        <v>Untreated Water</v>
      </c>
      <c r="O10597">
        <v>1.6</v>
      </c>
      <c r="P10597">
        <v>40</v>
      </c>
      <c r="Q10597">
        <v>5.4</v>
      </c>
    </row>
    <row r="10598" spans="1:17" hidden="1" x14ac:dyDescent="0.3">
      <c r="A10598" t="s">
        <v>40981</v>
      </c>
      <c r="B10598" t="s">
        <v>40982</v>
      </c>
      <c r="C10598" s="1" t="str">
        <f t="shared" si="1480"/>
        <v>21:0687</v>
      </c>
      <c r="D10598" s="1" t="str">
        <f t="shared" si="1477"/>
        <v>21:0207</v>
      </c>
      <c r="E10598" t="s">
        <v>40983</v>
      </c>
      <c r="F10598" t="s">
        <v>40984</v>
      </c>
      <c r="H10598">
        <v>47.088186</v>
      </c>
      <c r="I10598">
        <v>-65.900350299999999</v>
      </c>
      <c r="J10598" s="1" t="str">
        <f t="shared" si="1478"/>
        <v>Fluid (stream)</v>
      </c>
      <c r="K10598" s="1" t="str">
        <f t="shared" si="1479"/>
        <v>Untreated Water</v>
      </c>
      <c r="O10598">
        <v>2.5000000000000001E-2</v>
      </c>
      <c r="P10598">
        <v>40</v>
      </c>
      <c r="Q10598">
        <v>5.4</v>
      </c>
    </row>
    <row r="10599" spans="1:17" hidden="1" x14ac:dyDescent="0.3">
      <c r="A10599" t="s">
        <v>40985</v>
      </c>
      <c r="B10599" t="s">
        <v>40986</v>
      </c>
      <c r="C10599" s="1" t="str">
        <f t="shared" si="1480"/>
        <v>21:0687</v>
      </c>
      <c r="D10599" s="1" t="str">
        <f t="shared" si="1477"/>
        <v>21:0207</v>
      </c>
      <c r="E10599" t="s">
        <v>40987</v>
      </c>
      <c r="F10599" t="s">
        <v>40988</v>
      </c>
      <c r="H10599">
        <v>47.099956300000002</v>
      </c>
      <c r="I10599">
        <v>-65.943006699999998</v>
      </c>
      <c r="J10599" s="1" t="str">
        <f t="shared" si="1478"/>
        <v>Fluid (stream)</v>
      </c>
      <c r="K10599" s="1" t="str">
        <f t="shared" si="1479"/>
        <v>Untreated Water</v>
      </c>
      <c r="O10599">
        <v>2.5000000000000001E-2</v>
      </c>
      <c r="P10599">
        <v>50</v>
      </c>
      <c r="Q10599">
        <v>5.0999999999999996</v>
      </c>
    </row>
    <row r="10600" spans="1:17" hidden="1" x14ac:dyDescent="0.3">
      <c r="A10600" t="s">
        <v>40989</v>
      </c>
      <c r="B10600" t="s">
        <v>40990</v>
      </c>
      <c r="C10600" s="1" t="str">
        <f t="shared" si="1480"/>
        <v>21:0687</v>
      </c>
      <c r="D10600" s="1" t="str">
        <f t="shared" si="1477"/>
        <v>21:0207</v>
      </c>
      <c r="E10600" t="s">
        <v>40991</v>
      </c>
      <c r="F10600" t="s">
        <v>40992</v>
      </c>
      <c r="H10600">
        <v>47.100419299999999</v>
      </c>
      <c r="I10600">
        <v>-65.960284400000006</v>
      </c>
      <c r="J10600" s="1" t="str">
        <f t="shared" si="1478"/>
        <v>Fluid (stream)</v>
      </c>
      <c r="K10600" s="1" t="str">
        <f t="shared" si="1479"/>
        <v>Untreated Water</v>
      </c>
      <c r="O10600">
        <v>2.5000000000000001E-2</v>
      </c>
      <c r="P10600">
        <v>40</v>
      </c>
      <c r="Q10600">
        <v>5.2</v>
      </c>
    </row>
    <row r="10601" spans="1:17" hidden="1" x14ac:dyDescent="0.3">
      <c r="A10601" t="s">
        <v>40993</v>
      </c>
      <c r="B10601" t="s">
        <v>40994</v>
      </c>
      <c r="C10601" s="1" t="str">
        <f t="shared" si="1480"/>
        <v>21:0687</v>
      </c>
      <c r="D10601" s="1" t="str">
        <f t="shared" si="1477"/>
        <v>21:0207</v>
      </c>
      <c r="E10601" t="s">
        <v>40995</v>
      </c>
      <c r="F10601" t="s">
        <v>40996</v>
      </c>
      <c r="H10601">
        <v>47.099713899999998</v>
      </c>
      <c r="I10601">
        <v>-65.959375399999999</v>
      </c>
      <c r="J10601" s="1" t="str">
        <f t="shared" si="1478"/>
        <v>Fluid (stream)</v>
      </c>
      <c r="K10601" s="1" t="str">
        <f t="shared" si="1479"/>
        <v>Untreated Water</v>
      </c>
      <c r="O10601">
        <v>2.5000000000000001E-2</v>
      </c>
      <c r="P10601">
        <v>40</v>
      </c>
      <c r="Q10601">
        <v>5.0999999999999996</v>
      </c>
    </row>
    <row r="10602" spans="1:17" hidden="1" x14ac:dyDescent="0.3">
      <c r="A10602" t="s">
        <v>40997</v>
      </c>
      <c r="B10602" t="s">
        <v>40998</v>
      </c>
      <c r="C10602" s="1" t="str">
        <f t="shared" si="1480"/>
        <v>21:0687</v>
      </c>
      <c r="D10602" s="1" t="str">
        <f t="shared" si="1477"/>
        <v>21:0207</v>
      </c>
      <c r="E10602" t="s">
        <v>40999</v>
      </c>
      <c r="F10602" t="s">
        <v>41000</v>
      </c>
      <c r="H10602">
        <v>47.102545800000001</v>
      </c>
      <c r="I10602">
        <v>-65.9944074</v>
      </c>
      <c r="J10602" s="1" t="str">
        <f t="shared" si="1478"/>
        <v>Fluid (stream)</v>
      </c>
      <c r="K10602" s="1" t="str">
        <f t="shared" si="1479"/>
        <v>Untreated Water</v>
      </c>
      <c r="O10602">
        <v>2.5000000000000001E-2</v>
      </c>
      <c r="P10602">
        <v>40</v>
      </c>
      <c r="Q10602">
        <v>5.0999999999999996</v>
      </c>
    </row>
    <row r="10603" spans="1:17" hidden="1" x14ac:dyDescent="0.3">
      <c r="A10603" t="s">
        <v>41001</v>
      </c>
      <c r="B10603" t="s">
        <v>41002</v>
      </c>
      <c r="C10603" s="1" t="str">
        <f t="shared" si="1480"/>
        <v>21:0687</v>
      </c>
      <c r="D10603" s="1" t="str">
        <f>HYPERLINK("http://geochem.nrcan.gc.ca/cdogs/content/svy/svy_e.htm", "")</f>
        <v/>
      </c>
      <c r="G10603" s="1" t="str">
        <f>HYPERLINK("http://geochem.nrcan.gc.ca/cdogs/content/cr_/cr_00084_e.htm", "84")</f>
        <v>84</v>
      </c>
      <c r="J10603" t="s">
        <v>11453</v>
      </c>
      <c r="K10603" t="s">
        <v>11454</v>
      </c>
      <c r="O10603">
        <v>0.31</v>
      </c>
      <c r="P10603">
        <v>70</v>
      </c>
      <c r="Q10603">
        <v>6.9</v>
      </c>
    </row>
    <row r="10604" spans="1:17" hidden="1" x14ac:dyDescent="0.3">
      <c r="A10604" t="s">
        <v>41003</v>
      </c>
      <c r="B10604" t="s">
        <v>41004</v>
      </c>
      <c r="C10604" s="1" t="str">
        <f t="shared" si="1480"/>
        <v>21:0687</v>
      </c>
      <c r="D10604" s="1" t="str">
        <f t="shared" ref="D10604:D10615" si="1481">HYPERLINK("http://geochem.nrcan.gc.ca/cdogs/content/svy/svy210207_e.htm", "21:0207")</f>
        <v>21:0207</v>
      </c>
      <c r="E10604" t="s">
        <v>41005</v>
      </c>
      <c r="F10604" t="s">
        <v>41006</v>
      </c>
      <c r="H10604">
        <v>47.1013862</v>
      </c>
      <c r="I10604">
        <v>-65.993670100000003</v>
      </c>
      <c r="J10604" s="1" t="str">
        <f t="shared" ref="J10604:J10615" si="1482">HYPERLINK("http://geochem.nrcan.gc.ca/cdogs/content/kwd/kwd020018_e.htm", "Fluid (stream)")</f>
        <v>Fluid (stream)</v>
      </c>
      <c r="K10604" s="1" t="str">
        <f t="shared" ref="K10604:K10615" si="1483">HYPERLINK("http://geochem.nrcan.gc.ca/cdogs/content/kwd/kwd080007_e.htm", "Untreated Water")</f>
        <v>Untreated Water</v>
      </c>
      <c r="O10604">
        <v>2.5000000000000001E-2</v>
      </c>
      <c r="P10604">
        <v>50</v>
      </c>
      <c r="Q10604">
        <v>5.3</v>
      </c>
    </row>
    <row r="10605" spans="1:17" hidden="1" x14ac:dyDescent="0.3">
      <c r="A10605" t="s">
        <v>41007</v>
      </c>
      <c r="B10605" t="s">
        <v>41008</v>
      </c>
      <c r="C10605" s="1" t="str">
        <f t="shared" si="1480"/>
        <v>21:0687</v>
      </c>
      <c r="D10605" s="1" t="str">
        <f t="shared" si="1481"/>
        <v>21:0207</v>
      </c>
      <c r="E10605" t="s">
        <v>41009</v>
      </c>
      <c r="F10605" t="s">
        <v>41010</v>
      </c>
      <c r="H10605">
        <v>47.0990082</v>
      </c>
      <c r="I10605">
        <v>-65.874144799999996</v>
      </c>
      <c r="J10605" s="1" t="str">
        <f t="shared" si="1482"/>
        <v>Fluid (stream)</v>
      </c>
      <c r="K10605" s="1" t="str">
        <f t="shared" si="1483"/>
        <v>Untreated Water</v>
      </c>
      <c r="O10605">
        <v>2.5000000000000001E-2</v>
      </c>
      <c r="P10605">
        <v>40</v>
      </c>
      <c r="Q10605">
        <v>6.7</v>
      </c>
    </row>
    <row r="10606" spans="1:17" hidden="1" x14ac:dyDescent="0.3">
      <c r="A10606" t="s">
        <v>41011</v>
      </c>
      <c r="B10606" t="s">
        <v>41012</v>
      </c>
      <c r="C10606" s="1" t="str">
        <f t="shared" si="1480"/>
        <v>21:0687</v>
      </c>
      <c r="D10606" s="1" t="str">
        <f t="shared" si="1481"/>
        <v>21:0207</v>
      </c>
      <c r="E10606" t="s">
        <v>41013</v>
      </c>
      <c r="F10606" t="s">
        <v>41014</v>
      </c>
      <c r="H10606">
        <v>47.097426400000003</v>
      </c>
      <c r="I10606">
        <v>-65.874059599999995</v>
      </c>
      <c r="J10606" s="1" t="str">
        <f t="shared" si="1482"/>
        <v>Fluid (stream)</v>
      </c>
      <c r="K10606" s="1" t="str">
        <f t="shared" si="1483"/>
        <v>Untreated Water</v>
      </c>
      <c r="O10606">
        <v>2.5000000000000001E-2</v>
      </c>
      <c r="P10606">
        <v>40</v>
      </c>
      <c r="Q10606">
        <v>6.6</v>
      </c>
    </row>
    <row r="10607" spans="1:17" hidden="1" x14ac:dyDescent="0.3">
      <c r="A10607" t="s">
        <v>41015</v>
      </c>
      <c r="B10607" t="s">
        <v>41016</v>
      </c>
      <c r="C10607" s="1" t="str">
        <f t="shared" si="1480"/>
        <v>21:0687</v>
      </c>
      <c r="D10607" s="1" t="str">
        <f t="shared" si="1481"/>
        <v>21:0207</v>
      </c>
      <c r="E10607" t="s">
        <v>41017</v>
      </c>
      <c r="F10607" t="s">
        <v>41018</v>
      </c>
      <c r="H10607">
        <v>47.000939299999999</v>
      </c>
      <c r="I10607">
        <v>-65.775094499999994</v>
      </c>
      <c r="J10607" s="1" t="str">
        <f t="shared" si="1482"/>
        <v>Fluid (stream)</v>
      </c>
      <c r="K10607" s="1" t="str">
        <f t="shared" si="1483"/>
        <v>Untreated Water</v>
      </c>
      <c r="O10607">
        <v>2.5000000000000001E-2</v>
      </c>
      <c r="P10607">
        <v>70</v>
      </c>
      <c r="Q10607">
        <v>6.5</v>
      </c>
    </row>
    <row r="10608" spans="1:17" hidden="1" x14ac:dyDescent="0.3">
      <c r="A10608" t="s">
        <v>41019</v>
      </c>
      <c r="B10608" t="s">
        <v>41020</v>
      </c>
      <c r="C10608" s="1" t="str">
        <f t="shared" si="1480"/>
        <v>21:0687</v>
      </c>
      <c r="D10608" s="1" t="str">
        <f t="shared" si="1481"/>
        <v>21:0207</v>
      </c>
      <c r="E10608" t="s">
        <v>41017</v>
      </c>
      <c r="F10608" t="s">
        <v>41021</v>
      </c>
      <c r="H10608">
        <v>47.000939299999999</v>
      </c>
      <c r="I10608">
        <v>-65.775094499999994</v>
      </c>
      <c r="J10608" s="1" t="str">
        <f t="shared" si="1482"/>
        <v>Fluid (stream)</v>
      </c>
      <c r="K10608" s="1" t="str">
        <f t="shared" si="1483"/>
        <v>Untreated Water</v>
      </c>
      <c r="O10608">
        <v>2.5000000000000001E-2</v>
      </c>
      <c r="P10608">
        <v>80</v>
      </c>
      <c r="Q10608">
        <v>6.6</v>
      </c>
    </row>
    <row r="10609" spans="1:17" hidden="1" x14ac:dyDescent="0.3">
      <c r="A10609" t="s">
        <v>41022</v>
      </c>
      <c r="B10609" t="s">
        <v>41023</v>
      </c>
      <c r="C10609" s="1" t="str">
        <f t="shared" si="1480"/>
        <v>21:0687</v>
      </c>
      <c r="D10609" s="1" t="str">
        <f t="shared" si="1481"/>
        <v>21:0207</v>
      </c>
      <c r="E10609" t="s">
        <v>41024</v>
      </c>
      <c r="F10609" t="s">
        <v>41025</v>
      </c>
      <c r="H10609">
        <v>47.005958300000003</v>
      </c>
      <c r="I10609">
        <v>-65.806561000000002</v>
      </c>
      <c r="J10609" s="1" t="str">
        <f t="shared" si="1482"/>
        <v>Fluid (stream)</v>
      </c>
      <c r="K10609" s="1" t="str">
        <f t="shared" si="1483"/>
        <v>Untreated Water</v>
      </c>
      <c r="O10609">
        <v>2.5000000000000001E-2</v>
      </c>
      <c r="P10609">
        <v>80</v>
      </c>
      <c r="Q10609">
        <v>6.6</v>
      </c>
    </row>
    <row r="10610" spans="1:17" hidden="1" x14ac:dyDescent="0.3">
      <c r="A10610" t="s">
        <v>41026</v>
      </c>
      <c r="B10610" t="s">
        <v>41027</v>
      </c>
      <c r="C10610" s="1" t="str">
        <f t="shared" si="1480"/>
        <v>21:0687</v>
      </c>
      <c r="D10610" s="1" t="str">
        <f t="shared" si="1481"/>
        <v>21:0207</v>
      </c>
      <c r="E10610" t="s">
        <v>41028</v>
      </c>
      <c r="F10610" t="s">
        <v>41029</v>
      </c>
      <c r="H10610">
        <v>47.0115391</v>
      </c>
      <c r="I10610">
        <v>-65.789222499999994</v>
      </c>
      <c r="J10610" s="1" t="str">
        <f t="shared" si="1482"/>
        <v>Fluid (stream)</v>
      </c>
      <c r="K10610" s="1" t="str">
        <f t="shared" si="1483"/>
        <v>Untreated Water</v>
      </c>
      <c r="O10610">
        <v>2.5000000000000001E-2</v>
      </c>
      <c r="P10610">
        <v>80</v>
      </c>
      <c r="Q10610">
        <v>6.7</v>
      </c>
    </row>
    <row r="10611" spans="1:17" hidden="1" x14ac:dyDescent="0.3">
      <c r="A10611" t="s">
        <v>41030</v>
      </c>
      <c r="B10611" t="s">
        <v>41031</v>
      </c>
      <c r="C10611" s="1" t="str">
        <f t="shared" si="1480"/>
        <v>21:0687</v>
      </c>
      <c r="D10611" s="1" t="str">
        <f t="shared" si="1481"/>
        <v>21:0207</v>
      </c>
      <c r="E10611" t="s">
        <v>41032</v>
      </c>
      <c r="F10611" t="s">
        <v>41033</v>
      </c>
      <c r="H10611">
        <v>47.010350699999996</v>
      </c>
      <c r="I10611">
        <v>-65.787765899999997</v>
      </c>
      <c r="J10611" s="1" t="str">
        <f t="shared" si="1482"/>
        <v>Fluid (stream)</v>
      </c>
      <c r="K10611" s="1" t="str">
        <f t="shared" si="1483"/>
        <v>Untreated Water</v>
      </c>
      <c r="O10611">
        <v>2.5000000000000001E-2</v>
      </c>
      <c r="P10611">
        <v>80</v>
      </c>
      <c r="Q10611">
        <v>6.6</v>
      </c>
    </row>
    <row r="10612" spans="1:17" hidden="1" x14ac:dyDescent="0.3">
      <c r="A10612" t="s">
        <v>41034</v>
      </c>
      <c r="B10612" t="s">
        <v>41035</v>
      </c>
      <c r="C10612" s="1" t="str">
        <f t="shared" si="1480"/>
        <v>21:0687</v>
      </c>
      <c r="D10612" s="1" t="str">
        <f t="shared" si="1481"/>
        <v>21:0207</v>
      </c>
      <c r="E10612" t="s">
        <v>41036</v>
      </c>
      <c r="F10612" t="s">
        <v>41037</v>
      </c>
      <c r="H10612">
        <v>47.010617099999997</v>
      </c>
      <c r="I10612">
        <v>-65.801542299999994</v>
      </c>
      <c r="J10612" s="1" t="str">
        <f t="shared" si="1482"/>
        <v>Fluid (stream)</v>
      </c>
      <c r="K10612" s="1" t="str">
        <f t="shared" si="1483"/>
        <v>Untreated Water</v>
      </c>
      <c r="O10612">
        <v>2.5000000000000001E-2</v>
      </c>
      <c r="P10612">
        <v>80</v>
      </c>
      <c r="Q10612">
        <v>6.5</v>
      </c>
    </row>
    <row r="10613" spans="1:17" hidden="1" x14ac:dyDescent="0.3">
      <c r="A10613" t="s">
        <v>41038</v>
      </c>
      <c r="B10613" t="s">
        <v>41039</v>
      </c>
      <c r="C10613" s="1" t="str">
        <f t="shared" si="1480"/>
        <v>21:0687</v>
      </c>
      <c r="D10613" s="1" t="str">
        <f t="shared" si="1481"/>
        <v>21:0207</v>
      </c>
      <c r="E10613" t="s">
        <v>41040</v>
      </c>
      <c r="F10613" t="s">
        <v>41041</v>
      </c>
      <c r="H10613">
        <v>47.024671300000001</v>
      </c>
      <c r="I10613">
        <v>-65.834903600000004</v>
      </c>
      <c r="J10613" s="1" t="str">
        <f t="shared" si="1482"/>
        <v>Fluid (stream)</v>
      </c>
      <c r="K10613" s="1" t="str">
        <f t="shared" si="1483"/>
        <v>Untreated Water</v>
      </c>
      <c r="O10613">
        <v>2.5000000000000001E-2</v>
      </c>
      <c r="P10613">
        <v>50</v>
      </c>
      <c r="Q10613">
        <v>7</v>
      </c>
    </row>
    <row r="10614" spans="1:17" hidden="1" x14ac:dyDescent="0.3">
      <c r="A10614" t="s">
        <v>41042</v>
      </c>
      <c r="B10614" t="s">
        <v>41043</v>
      </c>
      <c r="C10614" s="1" t="str">
        <f t="shared" si="1480"/>
        <v>21:0687</v>
      </c>
      <c r="D10614" s="1" t="str">
        <f t="shared" si="1481"/>
        <v>21:0207</v>
      </c>
      <c r="E10614" t="s">
        <v>41040</v>
      </c>
      <c r="F10614" t="s">
        <v>41044</v>
      </c>
      <c r="H10614">
        <v>47.024671300000001</v>
      </c>
      <c r="I10614">
        <v>-65.834903600000004</v>
      </c>
      <c r="J10614" s="1" t="str">
        <f t="shared" si="1482"/>
        <v>Fluid (stream)</v>
      </c>
      <c r="K10614" s="1" t="str">
        <f t="shared" si="1483"/>
        <v>Untreated Water</v>
      </c>
      <c r="O10614">
        <v>2.5000000000000001E-2</v>
      </c>
      <c r="P10614">
        <v>50</v>
      </c>
      <c r="Q10614">
        <v>7.1</v>
      </c>
    </row>
    <row r="10615" spans="1:17" hidden="1" x14ac:dyDescent="0.3">
      <c r="A10615" t="s">
        <v>41045</v>
      </c>
      <c r="B10615" t="s">
        <v>41046</v>
      </c>
      <c r="C10615" s="1" t="str">
        <f t="shared" si="1480"/>
        <v>21:0687</v>
      </c>
      <c r="D10615" s="1" t="str">
        <f t="shared" si="1481"/>
        <v>21:0207</v>
      </c>
      <c r="E10615" t="s">
        <v>41047</v>
      </c>
      <c r="F10615" t="s">
        <v>41048</v>
      </c>
      <c r="H10615">
        <v>47.045251899999997</v>
      </c>
      <c r="I10615">
        <v>-65.839312500000005</v>
      </c>
      <c r="J10615" s="1" t="str">
        <f t="shared" si="1482"/>
        <v>Fluid (stream)</v>
      </c>
      <c r="K10615" s="1" t="str">
        <f t="shared" si="1483"/>
        <v>Untreated Water</v>
      </c>
      <c r="O10615">
        <v>7.0000000000000007E-2</v>
      </c>
      <c r="P10615">
        <v>50</v>
      </c>
      <c r="Q10615">
        <v>6.6</v>
      </c>
    </row>
    <row r="10616" spans="1:17" hidden="1" x14ac:dyDescent="0.3">
      <c r="A10616" t="s">
        <v>41049</v>
      </c>
      <c r="B10616" t="s">
        <v>41050</v>
      </c>
      <c r="C10616" s="1" t="str">
        <f t="shared" si="1480"/>
        <v>21:0687</v>
      </c>
      <c r="D10616" s="1" t="str">
        <f>HYPERLINK("http://geochem.nrcan.gc.ca/cdogs/content/svy/svy_e.htm", "")</f>
        <v/>
      </c>
      <c r="G10616" s="1" t="str">
        <f>HYPERLINK("http://geochem.nrcan.gc.ca/cdogs/content/cr_/cr_00084_e.htm", "84")</f>
        <v>84</v>
      </c>
      <c r="J10616" t="s">
        <v>11453</v>
      </c>
      <c r="K10616" t="s">
        <v>11454</v>
      </c>
      <c r="O10616">
        <v>0.27</v>
      </c>
      <c r="P10616">
        <v>60</v>
      </c>
      <c r="Q10616">
        <v>7.3</v>
      </c>
    </row>
    <row r="10617" spans="1:17" hidden="1" x14ac:dyDescent="0.3">
      <c r="A10617" t="s">
        <v>41051</v>
      </c>
      <c r="B10617" t="s">
        <v>41052</v>
      </c>
      <c r="C10617" s="1" t="str">
        <f t="shared" si="1480"/>
        <v>21:0687</v>
      </c>
      <c r="D10617" s="1" t="str">
        <f t="shared" ref="D10617:D10634" si="1484">HYPERLINK("http://geochem.nrcan.gc.ca/cdogs/content/svy/svy210207_e.htm", "21:0207")</f>
        <v>21:0207</v>
      </c>
      <c r="E10617" t="s">
        <v>41053</v>
      </c>
      <c r="F10617" t="s">
        <v>41054</v>
      </c>
      <c r="H10617">
        <v>47.077646700000003</v>
      </c>
      <c r="I10617">
        <v>-65.837279699999996</v>
      </c>
      <c r="J10617" s="1" t="str">
        <f t="shared" ref="J10617:J10643" si="1485">HYPERLINK("http://geochem.nrcan.gc.ca/cdogs/content/kwd/kwd020018_e.htm", "Fluid (stream)")</f>
        <v>Fluid (stream)</v>
      </c>
      <c r="K10617" s="1" t="str">
        <f t="shared" ref="K10617:K10643" si="1486">HYPERLINK("http://geochem.nrcan.gc.ca/cdogs/content/kwd/kwd080007_e.htm", "Untreated Water")</f>
        <v>Untreated Water</v>
      </c>
      <c r="O10617">
        <v>2.5000000000000001E-2</v>
      </c>
      <c r="P10617">
        <v>60</v>
      </c>
      <c r="Q10617">
        <v>7</v>
      </c>
    </row>
    <row r="10618" spans="1:17" hidden="1" x14ac:dyDescent="0.3">
      <c r="A10618" t="s">
        <v>41055</v>
      </c>
      <c r="B10618" t="s">
        <v>41056</v>
      </c>
      <c r="C10618" s="1" t="str">
        <f t="shared" si="1480"/>
        <v>21:0687</v>
      </c>
      <c r="D10618" s="1" t="str">
        <f t="shared" si="1484"/>
        <v>21:0207</v>
      </c>
      <c r="E10618" t="s">
        <v>41057</v>
      </c>
      <c r="F10618" t="s">
        <v>41058</v>
      </c>
      <c r="H10618">
        <v>47.0019633</v>
      </c>
      <c r="I10618">
        <v>-65.860998800000004</v>
      </c>
      <c r="J10618" s="1" t="str">
        <f t="shared" si="1485"/>
        <v>Fluid (stream)</v>
      </c>
      <c r="K10618" s="1" t="str">
        <f t="shared" si="1486"/>
        <v>Untreated Water</v>
      </c>
      <c r="O10618">
        <v>2.5000000000000001E-2</v>
      </c>
      <c r="P10618">
        <v>50</v>
      </c>
      <c r="Q10618">
        <v>6.8</v>
      </c>
    </row>
    <row r="10619" spans="1:17" hidden="1" x14ac:dyDescent="0.3">
      <c r="A10619" t="s">
        <v>41059</v>
      </c>
      <c r="B10619" t="s">
        <v>41060</v>
      </c>
      <c r="C10619" s="1" t="str">
        <f t="shared" si="1480"/>
        <v>21:0687</v>
      </c>
      <c r="D10619" s="1" t="str">
        <f t="shared" si="1484"/>
        <v>21:0207</v>
      </c>
      <c r="E10619" t="s">
        <v>41061</v>
      </c>
      <c r="F10619" t="s">
        <v>41062</v>
      </c>
      <c r="H10619">
        <v>47.003152800000002</v>
      </c>
      <c r="I10619">
        <v>-65.979002800000004</v>
      </c>
      <c r="J10619" s="1" t="str">
        <f t="shared" si="1485"/>
        <v>Fluid (stream)</v>
      </c>
      <c r="K10619" s="1" t="str">
        <f t="shared" si="1486"/>
        <v>Untreated Water</v>
      </c>
      <c r="O10619">
        <v>2.5000000000000001E-2</v>
      </c>
      <c r="P10619">
        <v>40</v>
      </c>
      <c r="Q10619">
        <v>7.2</v>
      </c>
    </row>
    <row r="10620" spans="1:17" hidden="1" x14ac:dyDescent="0.3">
      <c r="A10620" t="s">
        <v>41063</v>
      </c>
      <c r="B10620" t="s">
        <v>41064</v>
      </c>
      <c r="C10620" s="1" t="str">
        <f t="shared" si="1480"/>
        <v>21:0687</v>
      </c>
      <c r="D10620" s="1" t="str">
        <f t="shared" si="1484"/>
        <v>21:0207</v>
      </c>
      <c r="E10620" t="s">
        <v>41065</v>
      </c>
      <c r="F10620" t="s">
        <v>41066</v>
      </c>
      <c r="H10620">
        <v>47.001977799999999</v>
      </c>
      <c r="I10620">
        <v>-65.9785033</v>
      </c>
      <c r="J10620" s="1" t="str">
        <f t="shared" si="1485"/>
        <v>Fluid (stream)</v>
      </c>
      <c r="K10620" s="1" t="str">
        <f t="shared" si="1486"/>
        <v>Untreated Water</v>
      </c>
      <c r="O10620">
        <v>2.5000000000000001E-2</v>
      </c>
      <c r="P10620">
        <v>40</v>
      </c>
      <c r="Q10620">
        <v>7.3</v>
      </c>
    </row>
    <row r="10621" spans="1:17" hidden="1" x14ac:dyDescent="0.3">
      <c r="A10621" t="s">
        <v>41067</v>
      </c>
      <c r="B10621" t="s">
        <v>41068</v>
      </c>
      <c r="C10621" s="1" t="str">
        <f t="shared" si="1480"/>
        <v>21:0687</v>
      </c>
      <c r="D10621" s="1" t="str">
        <f t="shared" si="1484"/>
        <v>21:0207</v>
      </c>
      <c r="E10621" t="s">
        <v>41069</v>
      </c>
      <c r="F10621" t="s">
        <v>41070</v>
      </c>
      <c r="H10621">
        <v>47.008947399999997</v>
      </c>
      <c r="I10621">
        <v>-65.991113999999996</v>
      </c>
      <c r="J10621" s="1" t="str">
        <f t="shared" si="1485"/>
        <v>Fluid (stream)</v>
      </c>
      <c r="K10621" s="1" t="str">
        <f t="shared" si="1486"/>
        <v>Untreated Water</v>
      </c>
      <c r="O10621">
        <v>2.5000000000000001E-2</v>
      </c>
      <c r="P10621">
        <v>40</v>
      </c>
      <c r="Q10621">
        <v>7.2</v>
      </c>
    </row>
    <row r="10622" spans="1:17" hidden="1" x14ac:dyDescent="0.3">
      <c r="A10622" t="s">
        <v>41071</v>
      </c>
      <c r="B10622" t="s">
        <v>41072</v>
      </c>
      <c r="C10622" s="1" t="str">
        <f t="shared" si="1480"/>
        <v>21:0687</v>
      </c>
      <c r="D10622" s="1" t="str">
        <f t="shared" si="1484"/>
        <v>21:0207</v>
      </c>
      <c r="E10622" t="s">
        <v>41073</v>
      </c>
      <c r="F10622" t="s">
        <v>41074</v>
      </c>
      <c r="H10622">
        <v>47.002660300000002</v>
      </c>
      <c r="I10622">
        <v>-65.988565699999995</v>
      </c>
      <c r="J10622" s="1" t="str">
        <f t="shared" si="1485"/>
        <v>Fluid (stream)</v>
      </c>
      <c r="K10622" s="1" t="str">
        <f t="shared" si="1486"/>
        <v>Untreated Water</v>
      </c>
      <c r="O10622">
        <v>2.5000000000000001E-2</v>
      </c>
      <c r="P10622">
        <v>40</v>
      </c>
      <c r="Q10622">
        <v>7.4</v>
      </c>
    </row>
    <row r="10623" spans="1:17" hidden="1" x14ac:dyDescent="0.3">
      <c r="A10623" t="s">
        <v>41075</v>
      </c>
      <c r="B10623" t="s">
        <v>41076</v>
      </c>
      <c r="C10623" s="1" t="str">
        <f t="shared" si="1480"/>
        <v>21:0687</v>
      </c>
      <c r="D10623" s="1" t="str">
        <f t="shared" si="1484"/>
        <v>21:0207</v>
      </c>
      <c r="E10623" t="s">
        <v>41077</v>
      </c>
      <c r="F10623" t="s">
        <v>41078</v>
      </c>
      <c r="H10623">
        <v>47.001629399999999</v>
      </c>
      <c r="I10623">
        <v>-65.938742099999999</v>
      </c>
      <c r="J10623" s="1" t="str">
        <f t="shared" si="1485"/>
        <v>Fluid (stream)</v>
      </c>
      <c r="K10623" s="1" t="str">
        <f t="shared" si="1486"/>
        <v>Untreated Water</v>
      </c>
      <c r="O10623">
        <v>2.5000000000000001E-2</v>
      </c>
      <c r="P10623">
        <v>40</v>
      </c>
      <c r="Q10623">
        <v>6.9</v>
      </c>
    </row>
    <row r="10624" spans="1:17" hidden="1" x14ac:dyDescent="0.3">
      <c r="A10624" t="s">
        <v>41079</v>
      </c>
      <c r="B10624" t="s">
        <v>41080</v>
      </c>
      <c r="C10624" s="1" t="str">
        <f t="shared" si="1480"/>
        <v>21:0687</v>
      </c>
      <c r="D10624" s="1" t="str">
        <f t="shared" si="1484"/>
        <v>21:0207</v>
      </c>
      <c r="E10624" t="s">
        <v>41081</v>
      </c>
      <c r="F10624" t="s">
        <v>41082</v>
      </c>
      <c r="H10624">
        <v>47.000496400000003</v>
      </c>
      <c r="I10624">
        <v>-65.936601499999995</v>
      </c>
      <c r="J10624" s="1" t="str">
        <f t="shared" si="1485"/>
        <v>Fluid (stream)</v>
      </c>
      <c r="K10624" s="1" t="str">
        <f t="shared" si="1486"/>
        <v>Untreated Water</v>
      </c>
      <c r="O10624">
        <v>2.5000000000000001E-2</v>
      </c>
      <c r="P10624">
        <v>40</v>
      </c>
      <c r="Q10624">
        <v>6.9</v>
      </c>
    </row>
    <row r="10625" spans="1:17" hidden="1" x14ac:dyDescent="0.3">
      <c r="A10625" t="s">
        <v>41083</v>
      </c>
      <c r="B10625" t="s">
        <v>41084</v>
      </c>
      <c r="C10625" s="1" t="str">
        <f t="shared" si="1480"/>
        <v>21:0687</v>
      </c>
      <c r="D10625" s="1" t="str">
        <f t="shared" si="1484"/>
        <v>21:0207</v>
      </c>
      <c r="E10625" t="s">
        <v>41085</v>
      </c>
      <c r="F10625" t="s">
        <v>41086</v>
      </c>
      <c r="H10625">
        <v>47.070350500000004</v>
      </c>
      <c r="I10625">
        <v>-65.893190700000005</v>
      </c>
      <c r="J10625" s="1" t="str">
        <f t="shared" si="1485"/>
        <v>Fluid (stream)</v>
      </c>
      <c r="K10625" s="1" t="str">
        <f t="shared" si="1486"/>
        <v>Untreated Water</v>
      </c>
      <c r="O10625">
        <v>2.5000000000000001E-2</v>
      </c>
      <c r="P10625">
        <v>40</v>
      </c>
      <c r="Q10625">
        <v>5.9</v>
      </c>
    </row>
    <row r="10626" spans="1:17" hidden="1" x14ac:dyDescent="0.3">
      <c r="A10626" t="s">
        <v>41087</v>
      </c>
      <c r="B10626" t="s">
        <v>41088</v>
      </c>
      <c r="C10626" s="1" t="str">
        <f t="shared" si="1480"/>
        <v>21:0687</v>
      </c>
      <c r="D10626" s="1" t="str">
        <f t="shared" si="1484"/>
        <v>21:0207</v>
      </c>
      <c r="E10626" t="s">
        <v>41089</v>
      </c>
      <c r="F10626" t="s">
        <v>41090</v>
      </c>
      <c r="H10626">
        <v>47.072780799999997</v>
      </c>
      <c r="I10626">
        <v>-65.880702700000001</v>
      </c>
      <c r="J10626" s="1" t="str">
        <f t="shared" si="1485"/>
        <v>Fluid (stream)</v>
      </c>
      <c r="K10626" s="1" t="str">
        <f t="shared" si="1486"/>
        <v>Untreated Water</v>
      </c>
      <c r="O10626">
        <v>2.5000000000000001E-2</v>
      </c>
      <c r="P10626">
        <v>40</v>
      </c>
      <c r="Q10626">
        <v>6.1</v>
      </c>
    </row>
    <row r="10627" spans="1:17" hidden="1" x14ac:dyDescent="0.3">
      <c r="A10627" t="s">
        <v>41091</v>
      </c>
      <c r="B10627" t="s">
        <v>41092</v>
      </c>
      <c r="C10627" s="1" t="str">
        <f t="shared" si="1480"/>
        <v>21:0687</v>
      </c>
      <c r="D10627" s="1" t="str">
        <f t="shared" si="1484"/>
        <v>21:0207</v>
      </c>
      <c r="E10627" t="s">
        <v>41093</v>
      </c>
      <c r="F10627" t="s">
        <v>41094</v>
      </c>
      <c r="H10627">
        <v>47.089866800000003</v>
      </c>
      <c r="I10627">
        <v>-65.919877999999997</v>
      </c>
      <c r="J10627" s="1" t="str">
        <f t="shared" si="1485"/>
        <v>Fluid (stream)</v>
      </c>
      <c r="K10627" s="1" t="str">
        <f t="shared" si="1486"/>
        <v>Untreated Water</v>
      </c>
      <c r="O10627">
        <v>2.5000000000000001E-2</v>
      </c>
      <c r="P10627">
        <v>40</v>
      </c>
      <c r="Q10627">
        <v>6</v>
      </c>
    </row>
    <row r="10628" spans="1:17" hidden="1" x14ac:dyDescent="0.3">
      <c r="A10628" t="s">
        <v>41095</v>
      </c>
      <c r="B10628" t="s">
        <v>41096</v>
      </c>
      <c r="C10628" s="1" t="str">
        <f t="shared" si="1480"/>
        <v>21:0687</v>
      </c>
      <c r="D10628" s="1" t="str">
        <f t="shared" si="1484"/>
        <v>21:0207</v>
      </c>
      <c r="E10628" t="s">
        <v>41097</v>
      </c>
      <c r="F10628" t="s">
        <v>41098</v>
      </c>
      <c r="H10628">
        <v>47.059492200000001</v>
      </c>
      <c r="I10628">
        <v>-65.911461799999998</v>
      </c>
      <c r="J10628" s="1" t="str">
        <f t="shared" si="1485"/>
        <v>Fluid (stream)</v>
      </c>
      <c r="K10628" s="1" t="str">
        <f t="shared" si="1486"/>
        <v>Untreated Water</v>
      </c>
      <c r="O10628">
        <v>2.5000000000000001E-2</v>
      </c>
      <c r="P10628">
        <v>50</v>
      </c>
      <c r="Q10628">
        <v>6.1</v>
      </c>
    </row>
    <row r="10629" spans="1:17" hidden="1" x14ac:dyDescent="0.3">
      <c r="A10629" t="s">
        <v>41099</v>
      </c>
      <c r="B10629" t="s">
        <v>41100</v>
      </c>
      <c r="C10629" s="1" t="str">
        <f t="shared" si="1480"/>
        <v>21:0687</v>
      </c>
      <c r="D10629" s="1" t="str">
        <f t="shared" si="1484"/>
        <v>21:0207</v>
      </c>
      <c r="E10629" t="s">
        <v>41101</v>
      </c>
      <c r="F10629" t="s">
        <v>41102</v>
      </c>
      <c r="H10629">
        <v>47.076455299999999</v>
      </c>
      <c r="I10629">
        <v>-65.988596799999996</v>
      </c>
      <c r="J10629" s="1" t="str">
        <f t="shared" si="1485"/>
        <v>Fluid (stream)</v>
      </c>
      <c r="K10629" s="1" t="str">
        <f t="shared" si="1486"/>
        <v>Untreated Water</v>
      </c>
      <c r="O10629">
        <v>2.5000000000000001E-2</v>
      </c>
      <c r="P10629">
        <v>50</v>
      </c>
      <c r="Q10629">
        <v>6.9</v>
      </c>
    </row>
    <row r="10630" spans="1:17" hidden="1" x14ac:dyDescent="0.3">
      <c r="A10630" t="s">
        <v>41103</v>
      </c>
      <c r="B10630" t="s">
        <v>41104</v>
      </c>
      <c r="C10630" s="1" t="str">
        <f t="shared" si="1480"/>
        <v>21:0687</v>
      </c>
      <c r="D10630" s="1" t="str">
        <f t="shared" si="1484"/>
        <v>21:0207</v>
      </c>
      <c r="E10630" t="s">
        <v>41105</v>
      </c>
      <c r="F10630" t="s">
        <v>41106</v>
      </c>
      <c r="H10630">
        <v>47.079445200000002</v>
      </c>
      <c r="I10630">
        <v>-65.981966099999994</v>
      </c>
      <c r="J10630" s="1" t="str">
        <f t="shared" si="1485"/>
        <v>Fluid (stream)</v>
      </c>
      <c r="K10630" s="1" t="str">
        <f t="shared" si="1486"/>
        <v>Untreated Water</v>
      </c>
      <c r="O10630">
        <v>2.5000000000000001E-2</v>
      </c>
      <c r="P10630">
        <v>60</v>
      </c>
      <c r="Q10630">
        <v>6.7</v>
      </c>
    </row>
    <row r="10631" spans="1:17" hidden="1" x14ac:dyDescent="0.3">
      <c r="A10631" t="s">
        <v>41107</v>
      </c>
      <c r="B10631" t="s">
        <v>41108</v>
      </c>
      <c r="C10631" s="1" t="str">
        <f t="shared" si="1480"/>
        <v>21:0687</v>
      </c>
      <c r="D10631" s="1" t="str">
        <f t="shared" si="1484"/>
        <v>21:0207</v>
      </c>
      <c r="E10631" t="s">
        <v>41109</v>
      </c>
      <c r="F10631" t="s">
        <v>41110</v>
      </c>
      <c r="H10631">
        <v>47.069448199999997</v>
      </c>
      <c r="I10631">
        <v>-65.970501400000003</v>
      </c>
      <c r="J10631" s="1" t="str">
        <f t="shared" si="1485"/>
        <v>Fluid (stream)</v>
      </c>
      <c r="K10631" s="1" t="str">
        <f t="shared" si="1486"/>
        <v>Untreated Water</v>
      </c>
      <c r="O10631">
        <v>2.5000000000000001E-2</v>
      </c>
      <c r="P10631">
        <v>50</v>
      </c>
      <c r="Q10631">
        <v>6.7</v>
      </c>
    </row>
    <row r="10632" spans="1:17" hidden="1" x14ac:dyDescent="0.3">
      <c r="A10632" t="s">
        <v>41111</v>
      </c>
      <c r="B10632" t="s">
        <v>41112</v>
      </c>
      <c r="C10632" s="1" t="str">
        <f t="shared" si="1480"/>
        <v>21:0687</v>
      </c>
      <c r="D10632" s="1" t="str">
        <f t="shared" si="1484"/>
        <v>21:0207</v>
      </c>
      <c r="E10632" t="s">
        <v>41113</v>
      </c>
      <c r="F10632" t="s">
        <v>41114</v>
      </c>
      <c r="H10632">
        <v>47.050732000000004</v>
      </c>
      <c r="I10632">
        <v>-65.924652399999999</v>
      </c>
      <c r="J10632" s="1" t="str">
        <f t="shared" si="1485"/>
        <v>Fluid (stream)</v>
      </c>
      <c r="K10632" s="1" t="str">
        <f t="shared" si="1486"/>
        <v>Untreated Water</v>
      </c>
      <c r="O10632">
        <v>2.5000000000000001E-2</v>
      </c>
      <c r="P10632">
        <v>40</v>
      </c>
      <c r="Q10632">
        <v>6.6</v>
      </c>
    </row>
    <row r="10633" spans="1:17" hidden="1" x14ac:dyDescent="0.3">
      <c r="A10633" t="s">
        <v>41115</v>
      </c>
      <c r="B10633" t="s">
        <v>41116</v>
      </c>
      <c r="C10633" s="1" t="str">
        <f t="shared" si="1480"/>
        <v>21:0687</v>
      </c>
      <c r="D10633" s="1" t="str">
        <f t="shared" si="1484"/>
        <v>21:0207</v>
      </c>
      <c r="E10633" t="s">
        <v>41117</v>
      </c>
      <c r="F10633" t="s">
        <v>41118</v>
      </c>
      <c r="H10633">
        <v>47.040355099999999</v>
      </c>
      <c r="I10633">
        <v>-65.943963600000004</v>
      </c>
      <c r="J10633" s="1" t="str">
        <f t="shared" si="1485"/>
        <v>Fluid (stream)</v>
      </c>
      <c r="K10633" s="1" t="str">
        <f t="shared" si="1486"/>
        <v>Untreated Water</v>
      </c>
      <c r="O10633">
        <v>2.5000000000000001E-2</v>
      </c>
      <c r="P10633">
        <v>40</v>
      </c>
      <c r="Q10633">
        <v>6.6</v>
      </c>
    </row>
    <row r="10634" spans="1:17" hidden="1" x14ac:dyDescent="0.3">
      <c r="A10634" t="s">
        <v>41119</v>
      </c>
      <c r="B10634" t="s">
        <v>41120</v>
      </c>
      <c r="C10634" s="1" t="str">
        <f t="shared" si="1480"/>
        <v>21:0687</v>
      </c>
      <c r="D10634" s="1" t="str">
        <f t="shared" si="1484"/>
        <v>21:0207</v>
      </c>
      <c r="E10634" t="s">
        <v>41121</v>
      </c>
      <c r="F10634" t="s">
        <v>41122</v>
      </c>
      <c r="H10634">
        <v>47.039276299999997</v>
      </c>
      <c r="I10634">
        <v>-65.943219600000006</v>
      </c>
      <c r="J10634" s="1" t="str">
        <f t="shared" si="1485"/>
        <v>Fluid (stream)</v>
      </c>
      <c r="K10634" s="1" t="str">
        <f t="shared" si="1486"/>
        <v>Untreated Water</v>
      </c>
      <c r="O10634">
        <v>2.5000000000000001E-2</v>
      </c>
      <c r="P10634">
        <v>40</v>
      </c>
      <c r="Q10634">
        <v>6.5</v>
      </c>
    </row>
    <row r="10635" spans="1:17" hidden="1" x14ac:dyDescent="0.3">
      <c r="A10635" t="s">
        <v>41123</v>
      </c>
      <c r="B10635" t="s">
        <v>41124</v>
      </c>
      <c r="C10635" s="1" t="str">
        <f t="shared" si="1480"/>
        <v>21:0687</v>
      </c>
      <c r="D10635" s="1" t="str">
        <f t="shared" ref="D10635:D10643" si="1487">HYPERLINK("http://geochem.nrcan.gc.ca/cdogs/content/svy/svy210208_e.htm", "21:0208")</f>
        <v>21:0208</v>
      </c>
      <c r="E10635" t="s">
        <v>41125</v>
      </c>
      <c r="F10635" t="s">
        <v>41126</v>
      </c>
      <c r="H10635">
        <v>47.361360699999999</v>
      </c>
      <c r="I10635">
        <v>-65.982913999999994</v>
      </c>
      <c r="J10635" s="1" t="str">
        <f t="shared" si="1485"/>
        <v>Fluid (stream)</v>
      </c>
      <c r="K10635" s="1" t="str">
        <f t="shared" si="1486"/>
        <v>Untreated Water</v>
      </c>
      <c r="O10635">
        <v>2.5000000000000001E-2</v>
      </c>
      <c r="P10635">
        <v>40</v>
      </c>
      <c r="Q10635">
        <v>6.6</v>
      </c>
    </row>
    <row r="10636" spans="1:17" hidden="1" x14ac:dyDescent="0.3">
      <c r="A10636" t="s">
        <v>41127</v>
      </c>
      <c r="B10636" t="s">
        <v>41128</v>
      </c>
      <c r="C10636" s="1" t="str">
        <f t="shared" si="1480"/>
        <v>21:0687</v>
      </c>
      <c r="D10636" s="1" t="str">
        <f t="shared" si="1487"/>
        <v>21:0208</v>
      </c>
      <c r="E10636" t="s">
        <v>41129</v>
      </c>
      <c r="F10636" t="s">
        <v>41130</v>
      </c>
      <c r="H10636">
        <v>47.354544500000003</v>
      </c>
      <c r="I10636">
        <v>-65.986859899999999</v>
      </c>
      <c r="J10636" s="1" t="str">
        <f t="shared" si="1485"/>
        <v>Fluid (stream)</v>
      </c>
      <c r="K10636" s="1" t="str">
        <f t="shared" si="1486"/>
        <v>Untreated Water</v>
      </c>
      <c r="O10636">
        <v>2.5000000000000001E-2</v>
      </c>
      <c r="P10636">
        <v>40</v>
      </c>
      <c r="Q10636">
        <v>6.1</v>
      </c>
    </row>
    <row r="10637" spans="1:17" hidden="1" x14ac:dyDescent="0.3">
      <c r="A10637" t="s">
        <v>41131</v>
      </c>
      <c r="B10637" t="s">
        <v>41132</v>
      </c>
      <c r="C10637" s="1" t="str">
        <f t="shared" si="1480"/>
        <v>21:0687</v>
      </c>
      <c r="D10637" s="1" t="str">
        <f t="shared" si="1487"/>
        <v>21:0208</v>
      </c>
      <c r="E10637" t="s">
        <v>41133</v>
      </c>
      <c r="F10637" t="s">
        <v>41134</v>
      </c>
      <c r="H10637">
        <v>47.361966500000001</v>
      </c>
      <c r="I10637">
        <v>-65.986259399999994</v>
      </c>
      <c r="J10637" s="1" t="str">
        <f t="shared" si="1485"/>
        <v>Fluid (stream)</v>
      </c>
      <c r="K10637" s="1" t="str">
        <f t="shared" si="1486"/>
        <v>Untreated Water</v>
      </c>
      <c r="O10637">
        <v>2.5000000000000001E-2</v>
      </c>
      <c r="P10637">
        <v>40</v>
      </c>
      <c r="Q10637">
        <v>6.7</v>
      </c>
    </row>
    <row r="10638" spans="1:17" hidden="1" x14ac:dyDescent="0.3">
      <c r="A10638" t="s">
        <v>41135</v>
      </c>
      <c r="B10638" t="s">
        <v>41136</v>
      </c>
      <c r="C10638" s="1" t="str">
        <f t="shared" si="1480"/>
        <v>21:0687</v>
      </c>
      <c r="D10638" s="1" t="str">
        <f t="shared" si="1487"/>
        <v>21:0208</v>
      </c>
      <c r="E10638" t="s">
        <v>41137</v>
      </c>
      <c r="F10638" t="s">
        <v>41138</v>
      </c>
      <c r="H10638">
        <v>47.342543200000001</v>
      </c>
      <c r="I10638">
        <v>-65.887797500000005</v>
      </c>
      <c r="J10638" s="1" t="str">
        <f t="shared" si="1485"/>
        <v>Fluid (stream)</v>
      </c>
      <c r="K10638" s="1" t="str">
        <f t="shared" si="1486"/>
        <v>Untreated Water</v>
      </c>
      <c r="O10638">
        <v>2.5000000000000001E-2</v>
      </c>
      <c r="P10638">
        <v>40</v>
      </c>
      <c r="Q10638">
        <v>6.4</v>
      </c>
    </row>
    <row r="10639" spans="1:17" hidden="1" x14ac:dyDescent="0.3">
      <c r="A10639" t="s">
        <v>41139</v>
      </c>
      <c r="B10639" t="s">
        <v>41140</v>
      </c>
      <c r="C10639" s="1" t="str">
        <f t="shared" si="1480"/>
        <v>21:0687</v>
      </c>
      <c r="D10639" s="1" t="str">
        <f t="shared" si="1487"/>
        <v>21:0208</v>
      </c>
      <c r="E10639" t="s">
        <v>41137</v>
      </c>
      <c r="F10639" t="s">
        <v>41141</v>
      </c>
      <c r="H10639">
        <v>47.342543200000001</v>
      </c>
      <c r="I10639">
        <v>-65.887797500000005</v>
      </c>
      <c r="J10639" s="1" t="str">
        <f t="shared" si="1485"/>
        <v>Fluid (stream)</v>
      </c>
      <c r="K10639" s="1" t="str">
        <f t="shared" si="1486"/>
        <v>Untreated Water</v>
      </c>
      <c r="O10639">
        <v>2.5000000000000001E-2</v>
      </c>
      <c r="P10639">
        <v>40</v>
      </c>
      <c r="Q10639">
        <v>6.4</v>
      </c>
    </row>
    <row r="10640" spans="1:17" hidden="1" x14ac:dyDescent="0.3">
      <c r="A10640" t="s">
        <v>41142</v>
      </c>
      <c r="B10640" t="s">
        <v>41143</v>
      </c>
      <c r="C10640" s="1" t="str">
        <f t="shared" si="1480"/>
        <v>21:0687</v>
      </c>
      <c r="D10640" s="1" t="str">
        <f t="shared" si="1487"/>
        <v>21:0208</v>
      </c>
      <c r="E10640" t="s">
        <v>41144</v>
      </c>
      <c r="F10640" t="s">
        <v>41145</v>
      </c>
      <c r="H10640">
        <v>47.341836000000001</v>
      </c>
      <c r="I10640">
        <v>-65.883005900000001</v>
      </c>
      <c r="J10640" s="1" t="str">
        <f t="shared" si="1485"/>
        <v>Fluid (stream)</v>
      </c>
      <c r="K10640" s="1" t="str">
        <f t="shared" si="1486"/>
        <v>Untreated Water</v>
      </c>
      <c r="O10640">
        <v>2.5000000000000001E-2</v>
      </c>
      <c r="P10640">
        <v>40</v>
      </c>
      <c r="Q10640">
        <v>5.8</v>
      </c>
    </row>
    <row r="10641" spans="1:17" hidden="1" x14ac:dyDescent="0.3">
      <c r="A10641" t="s">
        <v>41146</v>
      </c>
      <c r="B10641" t="s">
        <v>41147</v>
      </c>
      <c r="C10641" s="1" t="str">
        <f t="shared" si="1480"/>
        <v>21:0687</v>
      </c>
      <c r="D10641" s="1" t="str">
        <f t="shared" si="1487"/>
        <v>21:0208</v>
      </c>
      <c r="E10641" t="s">
        <v>41148</v>
      </c>
      <c r="F10641" t="s">
        <v>41149</v>
      </c>
      <c r="H10641">
        <v>47.345700100000002</v>
      </c>
      <c r="I10641">
        <v>-65.835656900000004</v>
      </c>
      <c r="J10641" s="1" t="str">
        <f t="shared" si="1485"/>
        <v>Fluid (stream)</v>
      </c>
      <c r="K10641" s="1" t="str">
        <f t="shared" si="1486"/>
        <v>Untreated Water</v>
      </c>
      <c r="O10641">
        <v>2.5000000000000001E-2</v>
      </c>
      <c r="P10641">
        <v>50</v>
      </c>
      <c r="Q10641">
        <v>6.8</v>
      </c>
    </row>
    <row r="10642" spans="1:17" hidden="1" x14ac:dyDescent="0.3">
      <c r="A10642" t="s">
        <v>41150</v>
      </c>
      <c r="B10642" t="s">
        <v>41151</v>
      </c>
      <c r="C10642" s="1" t="str">
        <f t="shared" si="1480"/>
        <v>21:0687</v>
      </c>
      <c r="D10642" s="1" t="str">
        <f t="shared" si="1487"/>
        <v>21:0208</v>
      </c>
      <c r="E10642" t="s">
        <v>41152</v>
      </c>
      <c r="F10642" t="s">
        <v>41153</v>
      </c>
      <c r="H10642">
        <v>47.350475000000003</v>
      </c>
      <c r="I10642">
        <v>-65.764037799999997</v>
      </c>
      <c r="J10642" s="1" t="str">
        <f t="shared" si="1485"/>
        <v>Fluid (stream)</v>
      </c>
      <c r="K10642" s="1" t="str">
        <f t="shared" si="1486"/>
        <v>Untreated Water</v>
      </c>
      <c r="O10642">
        <v>2.5000000000000001E-2</v>
      </c>
      <c r="P10642">
        <v>50</v>
      </c>
      <c r="Q10642">
        <v>6.3</v>
      </c>
    </row>
    <row r="10643" spans="1:17" hidden="1" x14ac:dyDescent="0.3">
      <c r="A10643" t="s">
        <v>41154</v>
      </c>
      <c r="B10643" t="s">
        <v>41155</v>
      </c>
      <c r="C10643" s="1" t="str">
        <f t="shared" si="1480"/>
        <v>21:0687</v>
      </c>
      <c r="D10643" s="1" t="str">
        <f t="shared" si="1487"/>
        <v>21:0208</v>
      </c>
      <c r="E10643" t="s">
        <v>41156</v>
      </c>
      <c r="F10643" t="s">
        <v>41157</v>
      </c>
      <c r="H10643">
        <v>47.315832999999998</v>
      </c>
      <c r="I10643">
        <v>-65.967711199999997</v>
      </c>
      <c r="J10643" s="1" t="str">
        <f t="shared" si="1485"/>
        <v>Fluid (stream)</v>
      </c>
      <c r="K10643" s="1" t="str">
        <f t="shared" si="1486"/>
        <v>Untreated Water</v>
      </c>
      <c r="O10643">
        <v>2.5000000000000001E-2</v>
      </c>
      <c r="P10643">
        <v>40</v>
      </c>
      <c r="Q10643">
        <v>5.2</v>
      </c>
    </row>
    <row r="10644" spans="1:17" hidden="1" x14ac:dyDescent="0.3">
      <c r="A10644" t="s">
        <v>41158</v>
      </c>
      <c r="B10644" t="s">
        <v>41159</v>
      </c>
      <c r="C10644" s="1" t="str">
        <f t="shared" si="1480"/>
        <v>21:0687</v>
      </c>
      <c r="D10644" s="1" t="str">
        <f>HYPERLINK("http://geochem.nrcan.gc.ca/cdogs/content/svy/svy_e.htm", "")</f>
        <v/>
      </c>
      <c r="G10644" s="1" t="str">
        <f>HYPERLINK("http://geochem.nrcan.gc.ca/cdogs/content/cr_/cr_00086_e.htm", "86")</f>
        <v>86</v>
      </c>
      <c r="J10644" t="s">
        <v>11453</v>
      </c>
      <c r="K10644" t="s">
        <v>11454</v>
      </c>
      <c r="O10644">
        <v>0.94</v>
      </c>
      <c r="P10644">
        <v>110</v>
      </c>
      <c r="Q10644">
        <v>7.3</v>
      </c>
    </row>
    <row r="10645" spans="1:17" hidden="1" x14ac:dyDescent="0.3">
      <c r="A10645" t="s">
        <v>41160</v>
      </c>
      <c r="B10645" t="s">
        <v>41161</v>
      </c>
      <c r="C10645" s="1" t="str">
        <f t="shared" si="1480"/>
        <v>21:0687</v>
      </c>
      <c r="D10645" s="1" t="str">
        <f t="shared" ref="D10645:D10653" si="1488">HYPERLINK("http://geochem.nrcan.gc.ca/cdogs/content/svy/svy210208_e.htm", "21:0208")</f>
        <v>21:0208</v>
      </c>
      <c r="E10645" t="s">
        <v>41162</v>
      </c>
      <c r="F10645" t="s">
        <v>41163</v>
      </c>
      <c r="H10645">
        <v>47.307369000000001</v>
      </c>
      <c r="I10645">
        <v>-65.949785399999996</v>
      </c>
      <c r="J10645" s="1" t="str">
        <f t="shared" ref="J10645:J10653" si="1489">HYPERLINK("http://geochem.nrcan.gc.ca/cdogs/content/kwd/kwd020018_e.htm", "Fluid (stream)")</f>
        <v>Fluid (stream)</v>
      </c>
      <c r="K10645" s="1" t="str">
        <f t="shared" ref="K10645:K10653" si="1490">HYPERLINK("http://geochem.nrcan.gc.ca/cdogs/content/kwd/kwd080007_e.htm", "Untreated Water")</f>
        <v>Untreated Water</v>
      </c>
      <c r="O10645">
        <v>0.1</v>
      </c>
      <c r="P10645">
        <v>50</v>
      </c>
      <c r="Q10645">
        <v>6.2</v>
      </c>
    </row>
    <row r="10646" spans="1:17" hidden="1" x14ac:dyDescent="0.3">
      <c r="A10646" t="s">
        <v>41164</v>
      </c>
      <c r="B10646" t="s">
        <v>41165</v>
      </c>
      <c r="C10646" s="1" t="str">
        <f t="shared" si="1480"/>
        <v>21:0687</v>
      </c>
      <c r="D10646" s="1" t="str">
        <f t="shared" si="1488"/>
        <v>21:0208</v>
      </c>
      <c r="E10646" t="s">
        <v>41166</v>
      </c>
      <c r="F10646" t="s">
        <v>41167</v>
      </c>
      <c r="H10646">
        <v>47.345613800000002</v>
      </c>
      <c r="I10646">
        <v>-65.926005000000004</v>
      </c>
      <c r="J10646" s="1" t="str">
        <f t="shared" si="1489"/>
        <v>Fluid (stream)</v>
      </c>
      <c r="K10646" s="1" t="str">
        <f t="shared" si="1490"/>
        <v>Untreated Water</v>
      </c>
      <c r="O10646">
        <v>2.5000000000000001E-2</v>
      </c>
      <c r="P10646">
        <v>40</v>
      </c>
      <c r="Q10646">
        <v>5.9</v>
      </c>
    </row>
    <row r="10647" spans="1:17" hidden="1" x14ac:dyDescent="0.3">
      <c r="A10647" t="s">
        <v>41168</v>
      </c>
      <c r="B10647" t="s">
        <v>41169</v>
      </c>
      <c r="C10647" s="1" t="str">
        <f t="shared" si="1480"/>
        <v>21:0687</v>
      </c>
      <c r="D10647" s="1" t="str">
        <f t="shared" si="1488"/>
        <v>21:0208</v>
      </c>
      <c r="E10647" t="s">
        <v>41170</v>
      </c>
      <c r="F10647" t="s">
        <v>41171</v>
      </c>
      <c r="H10647">
        <v>47.328405099999998</v>
      </c>
      <c r="I10647">
        <v>-65.926800999999998</v>
      </c>
      <c r="J10647" s="1" t="str">
        <f t="shared" si="1489"/>
        <v>Fluid (stream)</v>
      </c>
      <c r="K10647" s="1" t="str">
        <f t="shared" si="1490"/>
        <v>Untreated Water</v>
      </c>
      <c r="O10647">
        <v>2.5000000000000001E-2</v>
      </c>
      <c r="P10647">
        <v>40</v>
      </c>
      <c r="Q10647">
        <v>6</v>
      </c>
    </row>
    <row r="10648" spans="1:17" hidden="1" x14ac:dyDescent="0.3">
      <c r="A10648" t="s">
        <v>41172</v>
      </c>
      <c r="B10648" t="s">
        <v>41173</v>
      </c>
      <c r="C10648" s="1" t="str">
        <f t="shared" si="1480"/>
        <v>21:0687</v>
      </c>
      <c r="D10648" s="1" t="str">
        <f t="shared" si="1488"/>
        <v>21:0208</v>
      </c>
      <c r="E10648" t="s">
        <v>41174</v>
      </c>
      <c r="F10648" t="s">
        <v>41175</v>
      </c>
      <c r="H10648">
        <v>47.323718499999998</v>
      </c>
      <c r="I10648">
        <v>-65.929890400000005</v>
      </c>
      <c r="J10648" s="1" t="str">
        <f t="shared" si="1489"/>
        <v>Fluid (stream)</v>
      </c>
      <c r="K10648" s="1" t="str">
        <f t="shared" si="1490"/>
        <v>Untreated Water</v>
      </c>
      <c r="O10648">
        <v>2.5000000000000001E-2</v>
      </c>
      <c r="P10648">
        <v>40</v>
      </c>
      <c r="Q10648">
        <v>6.3</v>
      </c>
    </row>
    <row r="10649" spans="1:17" hidden="1" x14ac:dyDescent="0.3">
      <c r="A10649" t="s">
        <v>41176</v>
      </c>
      <c r="B10649" t="s">
        <v>41177</v>
      </c>
      <c r="C10649" s="1" t="str">
        <f t="shared" si="1480"/>
        <v>21:0687</v>
      </c>
      <c r="D10649" s="1" t="str">
        <f t="shared" si="1488"/>
        <v>21:0208</v>
      </c>
      <c r="E10649" t="s">
        <v>41178</v>
      </c>
      <c r="F10649" t="s">
        <v>41179</v>
      </c>
      <c r="H10649">
        <v>47.3348887</v>
      </c>
      <c r="I10649">
        <v>-65.917111899999995</v>
      </c>
      <c r="J10649" s="1" t="str">
        <f t="shared" si="1489"/>
        <v>Fluid (stream)</v>
      </c>
      <c r="K10649" s="1" t="str">
        <f t="shared" si="1490"/>
        <v>Untreated Water</v>
      </c>
      <c r="O10649">
        <v>2.5000000000000001E-2</v>
      </c>
      <c r="P10649">
        <v>40</v>
      </c>
      <c r="Q10649">
        <v>6.3</v>
      </c>
    </row>
    <row r="10650" spans="1:17" hidden="1" x14ac:dyDescent="0.3">
      <c r="A10650" t="s">
        <v>41180</v>
      </c>
      <c r="B10650" t="s">
        <v>41181</v>
      </c>
      <c r="C10650" s="1" t="str">
        <f t="shared" si="1480"/>
        <v>21:0687</v>
      </c>
      <c r="D10650" s="1" t="str">
        <f t="shared" si="1488"/>
        <v>21:0208</v>
      </c>
      <c r="E10650" t="s">
        <v>41182</v>
      </c>
      <c r="F10650" t="s">
        <v>41183</v>
      </c>
      <c r="H10650">
        <v>47.335922500000002</v>
      </c>
      <c r="I10650">
        <v>-65.918214699999993</v>
      </c>
      <c r="J10650" s="1" t="str">
        <f t="shared" si="1489"/>
        <v>Fluid (stream)</v>
      </c>
      <c r="K10650" s="1" t="str">
        <f t="shared" si="1490"/>
        <v>Untreated Water</v>
      </c>
      <c r="O10650">
        <v>2.5000000000000001E-2</v>
      </c>
      <c r="P10650">
        <v>40</v>
      </c>
      <c r="Q10650">
        <v>6.1</v>
      </c>
    </row>
    <row r="10651" spans="1:17" hidden="1" x14ac:dyDescent="0.3">
      <c r="A10651" t="s">
        <v>41184</v>
      </c>
      <c r="B10651" t="s">
        <v>41185</v>
      </c>
      <c r="C10651" s="1" t="str">
        <f t="shared" si="1480"/>
        <v>21:0687</v>
      </c>
      <c r="D10651" s="1" t="str">
        <f t="shared" si="1488"/>
        <v>21:0208</v>
      </c>
      <c r="E10651" t="s">
        <v>41186</v>
      </c>
      <c r="F10651" t="s">
        <v>41187</v>
      </c>
      <c r="H10651">
        <v>47.315288299999999</v>
      </c>
      <c r="I10651">
        <v>-65.915357599999993</v>
      </c>
      <c r="J10651" s="1" t="str">
        <f t="shared" si="1489"/>
        <v>Fluid (stream)</v>
      </c>
      <c r="K10651" s="1" t="str">
        <f t="shared" si="1490"/>
        <v>Untreated Water</v>
      </c>
      <c r="O10651">
        <v>2.5000000000000001E-2</v>
      </c>
      <c r="P10651">
        <v>40</v>
      </c>
      <c r="Q10651">
        <v>6.7</v>
      </c>
    </row>
    <row r="10652" spans="1:17" hidden="1" x14ac:dyDescent="0.3">
      <c r="A10652" t="s">
        <v>41188</v>
      </c>
      <c r="B10652" t="s">
        <v>41189</v>
      </c>
      <c r="C10652" s="1" t="str">
        <f t="shared" si="1480"/>
        <v>21:0687</v>
      </c>
      <c r="D10652" s="1" t="str">
        <f t="shared" si="1488"/>
        <v>21:0208</v>
      </c>
      <c r="E10652" t="s">
        <v>41190</v>
      </c>
      <c r="F10652" t="s">
        <v>41191</v>
      </c>
      <c r="H10652">
        <v>47.3101032</v>
      </c>
      <c r="I10652">
        <v>-65.950546299999999</v>
      </c>
      <c r="J10652" s="1" t="str">
        <f t="shared" si="1489"/>
        <v>Fluid (stream)</v>
      </c>
      <c r="K10652" s="1" t="str">
        <f t="shared" si="1490"/>
        <v>Untreated Water</v>
      </c>
      <c r="O10652">
        <v>2.5000000000000001E-2</v>
      </c>
      <c r="P10652">
        <v>30</v>
      </c>
      <c r="Q10652">
        <v>6.3</v>
      </c>
    </row>
    <row r="10653" spans="1:17" hidden="1" x14ac:dyDescent="0.3">
      <c r="A10653" t="s">
        <v>41192</v>
      </c>
      <c r="B10653" t="s">
        <v>41193</v>
      </c>
      <c r="C10653" s="1" t="str">
        <f t="shared" si="1480"/>
        <v>21:0687</v>
      </c>
      <c r="D10653" s="1" t="str">
        <f t="shared" si="1488"/>
        <v>21:0208</v>
      </c>
      <c r="E10653" t="s">
        <v>41194</v>
      </c>
      <c r="F10653" t="s">
        <v>41195</v>
      </c>
      <c r="H10653">
        <v>47.317975099999998</v>
      </c>
      <c r="I10653">
        <v>-65.957614800000002</v>
      </c>
      <c r="J10653" s="1" t="str">
        <f t="shared" si="1489"/>
        <v>Fluid (stream)</v>
      </c>
      <c r="K10653" s="1" t="str">
        <f t="shared" si="1490"/>
        <v>Untreated Water</v>
      </c>
      <c r="O10653">
        <v>2.5000000000000001E-2</v>
      </c>
      <c r="P10653">
        <v>30</v>
      </c>
      <c r="Q10653">
        <v>6.5</v>
      </c>
    </row>
    <row r="10654" spans="1:17" hidden="1" x14ac:dyDescent="0.3">
      <c r="A10654" t="s">
        <v>41196</v>
      </c>
      <c r="B10654" t="s">
        <v>41197</v>
      </c>
      <c r="C10654" s="1" t="str">
        <f t="shared" si="1480"/>
        <v>21:0687</v>
      </c>
      <c r="D10654" s="1" t="str">
        <f>HYPERLINK("http://geochem.nrcan.gc.ca/cdogs/content/svy/svy_e.htm", "")</f>
        <v/>
      </c>
      <c r="G10654" s="1" t="str">
        <f>HYPERLINK("http://geochem.nrcan.gc.ca/cdogs/content/cr_/cr_00085_e.htm", "85")</f>
        <v>85</v>
      </c>
      <c r="J10654" t="s">
        <v>11453</v>
      </c>
      <c r="K10654" t="s">
        <v>11454</v>
      </c>
      <c r="O10654">
        <v>0.52</v>
      </c>
      <c r="P10654">
        <v>70</v>
      </c>
      <c r="Q10654">
        <v>8.1999999999999993</v>
      </c>
    </row>
    <row r="10655" spans="1:17" hidden="1" x14ac:dyDescent="0.3">
      <c r="A10655" t="s">
        <v>41198</v>
      </c>
      <c r="B10655" t="s">
        <v>41199</v>
      </c>
      <c r="C10655" s="1" t="str">
        <f t="shared" si="1480"/>
        <v>21:0687</v>
      </c>
      <c r="D10655" s="1" t="str">
        <f t="shared" ref="D10655:D10683" si="1491">HYPERLINK("http://geochem.nrcan.gc.ca/cdogs/content/svy/svy210208_e.htm", "21:0208")</f>
        <v>21:0208</v>
      </c>
      <c r="E10655" t="s">
        <v>41200</v>
      </c>
      <c r="F10655" t="s">
        <v>41201</v>
      </c>
      <c r="H10655">
        <v>47.336532499999997</v>
      </c>
      <c r="I10655">
        <v>-65.985657799999998</v>
      </c>
      <c r="J10655" s="1" t="str">
        <f t="shared" ref="J10655:J10683" si="1492">HYPERLINK("http://geochem.nrcan.gc.ca/cdogs/content/kwd/kwd020018_e.htm", "Fluid (stream)")</f>
        <v>Fluid (stream)</v>
      </c>
      <c r="K10655" s="1" t="str">
        <f t="shared" ref="K10655:K10683" si="1493">HYPERLINK("http://geochem.nrcan.gc.ca/cdogs/content/kwd/kwd080007_e.htm", "Untreated Water")</f>
        <v>Untreated Water</v>
      </c>
      <c r="O10655">
        <v>2.5000000000000001E-2</v>
      </c>
      <c r="P10655">
        <v>40</v>
      </c>
      <c r="Q10655">
        <v>7</v>
      </c>
    </row>
    <row r="10656" spans="1:17" hidden="1" x14ac:dyDescent="0.3">
      <c r="A10656" t="s">
        <v>41202</v>
      </c>
      <c r="B10656" t="s">
        <v>41203</v>
      </c>
      <c r="C10656" s="1" t="str">
        <f t="shared" si="1480"/>
        <v>21:0687</v>
      </c>
      <c r="D10656" s="1" t="str">
        <f t="shared" si="1491"/>
        <v>21:0208</v>
      </c>
      <c r="E10656" t="s">
        <v>41204</v>
      </c>
      <c r="F10656" t="s">
        <v>41205</v>
      </c>
      <c r="H10656">
        <v>47.336773200000003</v>
      </c>
      <c r="I10656">
        <v>-65.983328200000003</v>
      </c>
      <c r="J10656" s="1" t="str">
        <f t="shared" si="1492"/>
        <v>Fluid (stream)</v>
      </c>
      <c r="K10656" s="1" t="str">
        <f t="shared" si="1493"/>
        <v>Untreated Water</v>
      </c>
      <c r="O10656">
        <v>2.5000000000000001E-2</v>
      </c>
      <c r="P10656">
        <v>30</v>
      </c>
      <c r="Q10656">
        <v>7</v>
      </c>
    </row>
    <row r="10657" spans="1:17" hidden="1" x14ac:dyDescent="0.3">
      <c r="A10657" t="s">
        <v>41206</v>
      </c>
      <c r="B10657" t="s">
        <v>41207</v>
      </c>
      <c r="C10657" s="1" t="str">
        <f t="shared" si="1480"/>
        <v>21:0687</v>
      </c>
      <c r="D10657" s="1" t="str">
        <f t="shared" si="1491"/>
        <v>21:0208</v>
      </c>
      <c r="E10657" t="s">
        <v>41208</v>
      </c>
      <c r="F10657" t="s">
        <v>41209</v>
      </c>
      <c r="H10657">
        <v>47.273344799999997</v>
      </c>
      <c r="I10657">
        <v>-65.801402100000004</v>
      </c>
      <c r="J10657" s="1" t="str">
        <f t="shared" si="1492"/>
        <v>Fluid (stream)</v>
      </c>
      <c r="K10657" s="1" t="str">
        <f t="shared" si="1493"/>
        <v>Untreated Water</v>
      </c>
      <c r="O10657">
        <v>2.5000000000000001E-2</v>
      </c>
      <c r="P10657">
        <v>40</v>
      </c>
      <c r="Q10657">
        <v>6.8</v>
      </c>
    </row>
    <row r="10658" spans="1:17" hidden="1" x14ac:dyDescent="0.3">
      <c r="A10658" t="s">
        <v>41210</v>
      </c>
      <c r="B10658" t="s">
        <v>41211</v>
      </c>
      <c r="C10658" s="1" t="str">
        <f t="shared" si="1480"/>
        <v>21:0687</v>
      </c>
      <c r="D10658" s="1" t="str">
        <f t="shared" si="1491"/>
        <v>21:0208</v>
      </c>
      <c r="E10658" t="s">
        <v>41208</v>
      </c>
      <c r="F10658" t="s">
        <v>41212</v>
      </c>
      <c r="H10658">
        <v>47.273344799999997</v>
      </c>
      <c r="I10658">
        <v>-65.801402100000004</v>
      </c>
      <c r="J10658" s="1" t="str">
        <f t="shared" si="1492"/>
        <v>Fluid (stream)</v>
      </c>
      <c r="K10658" s="1" t="str">
        <f t="shared" si="1493"/>
        <v>Untreated Water</v>
      </c>
      <c r="O10658">
        <v>2.5000000000000001E-2</v>
      </c>
      <c r="P10658">
        <v>40</v>
      </c>
      <c r="Q10658">
        <v>6.9</v>
      </c>
    </row>
    <row r="10659" spans="1:17" hidden="1" x14ac:dyDescent="0.3">
      <c r="A10659" t="s">
        <v>41213</v>
      </c>
      <c r="B10659" t="s">
        <v>41214</v>
      </c>
      <c r="C10659" s="1" t="str">
        <f t="shared" si="1480"/>
        <v>21:0687</v>
      </c>
      <c r="D10659" s="1" t="str">
        <f t="shared" si="1491"/>
        <v>21:0208</v>
      </c>
      <c r="E10659" t="s">
        <v>41215</v>
      </c>
      <c r="F10659" t="s">
        <v>41216</v>
      </c>
      <c r="H10659">
        <v>47.272466899999998</v>
      </c>
      <c r="I10659">
        <v>-65.803444799999994</v>
      </c>
      <c r="J10659" s="1" t="str">
        <f t="shared" si="1492"/>
        <v>Fluid (stream)</v>
      </c>
      <c r="K10659" s="1" t="str">
        <f t="shared" si="1493"/>
        <v>Untreated Water</v>
      </c>
      <c r="O10659">
        <v>2.5000000000000001E-2</v>
      </c>
      <c r="P10659">
        <v>30</v>
      </c>
      <c r="Q10659">
        <v>6.7</v>
      </c>
    </row>
    <row r="10660" spans="1:17" hidden="1" x14ac:dyDescent="0.3">
      <c r="A10660" t="s">
        <v>41217</v>
      </c>
      <c r="B10660" t="s">
        <v>41218</v>
      </c>
      <c r="C10660" s="1" t="str">
        <f t="shared" ref="C10660:C10723" si="1494">HYPERLINK("http://geochem.nrcan.gc.ca/cdogs/content/bdl/bdl210687_e.htm", "21:0687")</f>
        <v>21:0687</v>
      </c>
      <c r="D10660" s="1" t="str">
        <f t="shared" si="1491"/>
        <v>21:0208</v>
      </c>
      <c r="E10660" t="s">
        <v>41219</v>
      </c>
      <c r="F10660" t="s">
        <v>41220</v>
      </c>
      <c r="H10660">
        <v>47.289619100000003</v>
      </c>
      <c r="I10660">
        <v>-65.791667500000003</v>
      </c>
      <c r="J10660" s="1" t="str">
        <f t="shared" si="1492"/>
        <v>Fluid (stream)</v>
      </c>
      <c r="K10660" s="1" t="str">
        <f t="shared" si="1493"/>
        <v>Untreated Water</v>
      </c>
      <c r="O10660">
        <v>2.5000000000000001E-2</v>
      </c>
      <c r="P10660">
        <v>40</v>
      </c>
      <c r="Q10660">
        <v>6.6</v>
      </c>
    </row>
    <row r="10661" spans="1:17" hidden="1" x14ac:dyDescent="0.3">
      <c r="A10661" t="s">
        <v>41221</v>
      </c>
      <c r="B10661" t="s">
        <v>41222</v>
      </c>
      <c r="C10661" s="1" t="str">
        <f t="shared" si="1494"/>
        <v>21:0687</v>
      </c>
      <c r="D10661" s="1" t="str">
        <f t="shared" si="1491"/>
        <v>21:0208</v>
      </c>
      <c r="E10661" t="s">
        <v>41223</v>
      </c>
      <c r="F10661" t="s">
        <v>41224</v>
      </c>
      <c r="H10661">
        <v>47.290689399999998</v>
      </c>
      <c r="I10661">
        <v>-65.789105000000006</v>
      </c>
      <c r="J10661" s="1" t="str">
        <f t="shared" si="1492"/>
        <v>Fluid (stream)</v>
      </c>
      <c r="K10661" s="1" t="str">
        <f t="shared" si="1493"/>
        <v>Untreated Water</v>
      </c>
      <c r="O10661">
        <v>2.5000000000000001E-2</v>
      </c>
      <c r="P10661">
        <v>40</v>
      </c>
      <c r="Q10661">
        <v>6.6</v>
      </c>
    </row>
    <row r="10662" spans="1:17" hidden="1" x14ac:dyDescent="0.3">
      <c r="A10662" t="s">
        <v>41225</v>
      </c>
      <c r="B10662" t="s">
        <v>41226</v>
      </c>
      <c r="C10662" s="1" t="str">
        <f t="shared" si="1494"/>
        <v>21:0687</v>
      </c>
      <c r="D10662" s="1" t="str">
        <f t="shared" si="1491"/>
        <v>21:0208</v>
      </c>
      <c r="E10662" t="s">
        <v>41227</v>
      </c>
      <c r="F10662" t="s">
        <v>41228</v>
      </c>
      <c r="H10662">
        <v>47.305824399999999</v>
      </c>
      <c r="I10662">
        <v>-65.785098899999994</v>
      </c>
      <c r="J10662" s="1" t="str">
        <f t="shared" si="1492"/>
        <v>Fluid (stream)</v>
      </c>
      <c r="K10662" s="1" t="str">
        <f t="shared" si="1493"/>
        <v>Untreated Water</v>
      </c>
      <c r="O10662">
        <v>2.5000000000000001E-2</v>
      </c>
      <c r="P10662">
        <v>40</v>
      </c>
      <c r="Q10662">
        <v>6.5</v>
      </c>
    </row>
    <row r="10663" spans="1:17" hidden="1" x14ac:dyDescent="0.3">
      <c r="A10663" t="s">
        <v>41229</v>
      </c>
      <c r="B10663" t="s">
        <v>41230</v>
      </c>
      <c r="C10663" s="1" t="str">
        <f t="shared" si="1494"/>
        <v>21:0687</v>
      </c>
      <c r="D10663" s="1" t="str">
        <f t="shared" si="1491"/>
        <v>21:0208</v>
      </c>
      <c r="E10663" t="s">
        <v>41231</v>
      </c>
      <c r="F10663" t="s">
        <v>41232</v>
      </c>
      <c r="H10663">
        <v>47.299567699999997</v>
      </c>
      <c r="I10663">
        <v>-65.811333700000006</v>
      </c>
      <c r="J10663" s="1" t="str">
        <f t="shared" si="1492"/>
        <v>Fluid (stream)</v>
      </c>
      <c r="K10663" s="1" t="str">
        <f t="shared" si="1493"/>
        <v>Untreated Water</v>
      </c>
      <c r="O10663">
        <v>2.5000000000000001E-2</v>
      </c>
      <c r="P10663">
        <v>40</v>
      </c>
      <c r="Q10663">
        <v>6.4</v>
      </c>
    </row>
    <row r="10664" spans="1:17" hidden="1" x14ac:dyDescent="0.3">
      <c r="A10664" t="s">
        <v>41233</v>
      </c>
      <c r="B10664" t="s">
        <v>41234</v>
      </c>
      <c r="C10664" s="1" t="str">
        <f t="shared" si="1494"/>
        <v>21:0687</v>
      </c>
      <c r="D10664" s="1" t="str">
        <f t="shared" si="1491"/>
        <v>21:0208</v>
      </c>
      <c r="E10664" t="s">
        <v>41235</v>
      </c>
      <c r="F10664" t="s">
        <v>41236</v>
      </c>
      <c r="H10664">
        <v>47.295554199999998</v>
      </c>
      <c r="I10664">
        <v>-65.829229799999993</v>
      </c>
      <c r="J10664" s="1" t="str">
        <f t="shared" si="1492"/>
        <v>Fluid (stream)</v>
      </c>
      <c r="K10664" s="1" t="str">
        <f t="shared" si="1493"/>
        <v>Untreated Water</v>
      </c>
      <c r="O10664">
        <v>2.5000000000000001E-2</v>
      </c>
      <c r="P10664">
        <v>30</v>
      </c>
      <c r="Q10664">
        <v>7.2</v>
      </c>
    </row>
    <row r="10665" spans="1:17" hidden="1" x14ac:dyDescent="0.3">
      <c r="A10665" t="s">
        <v>41237</v>
      </c>
      <c r="B10665" t="s">
        <v>41238</v>
      </c>
      <c r="C10665" s="1" t="str">
        <f t="shared" si="1494"/>
        <v>21:0687</v>
      </c>
      <c r="D10665" s="1" t="str">
        <f t="shared" si="1491"/>
        <v>21:0208</v>
      </c>
      <c r="E10665" t="s">
        <v>41239</v>
      </c>
      <c r="F10665" t="s">
        <v>41240</v>
      </c>
      <c r="H10665">
        <v>47.294795899999997</v>
      </c>
      <c r="I10665">
        <v>-65.827139000000003</v>
      </c>
      <c r="J10665" s="1" t="str">
        <f t="shared" si="1492"/>
        <v>Fluid (stream)</v>
      </c>
      <c r="K10665" s="1" t="str">
        <f t="shared" si="1493"/>
        <v>Untreated Water</v>
      </c>
      <c r="O10665">
        <v>2.5000000000000001E-2</v>
      </c>
      <c r="P10665">
        <v>30</v>
      </c>
      <c r="Q10665">
        <v>7.1</v>
      </c>
    </row>
    <row r="10666" spans="1:17" hidden="1" x14ac:dyDescent="0.3">
      <c r="A10666" t="s">
        <v>41241</v>
      </c>
      <c r="B10666" t="s">
        <v>41242</v>
      </c>
      <c r="C10666" s="1" t="str">
        <f t="shared" si="1494"/>
        <v>21:0687</v>
      </c>
      <c r="D10666" s="1" t="str">
        <f t="shared" si="1491"/>
        <v>21:0208</v>
      </c>
      <c r="E10666" t="s">
        <v>41243</v>
      </c>
      <c r="F10666" t="s">
        <v>41244</v>
      </c>
      <c r="H10666">
        <v>47.307816099999997</v>
      </c>
      <c r="I10666">
        <v>-65.776087500000003</v>
      </c>
      <c r="J10666" s="1" t="str">
        <f t="shared" si="1492"/>
        <v>Fluid (stream)</v>
      </c>
      <c r="K10666" s="1" t="str">
        <f t="shared" si="1493"/>
        <v>Untreated Water</v>
      </c>
      <c r="O10666">
        <v>2.5000000000000001E-2</v>
      </c>
      <c r="P10666">
        <v>80</v>
      </c>
      <c r="Q10666">
        <v>6</v>
      </c>
    </row>
    <row r="10667" spans="1:17" hidden="1" x14ac:dyDescent="0.3">
      <c r="A10667" t="s">
        <v>41245</v>
      </c>
      <c r="B10667" t="s">
        <v>41246</v>
      </c>
      <c r="C10667" s="1" t="str">
        <f t="shared" si="1494"/>
        <v>21:0687</v>
      </c>
      <c r="D10667" s="1" t="str">
        <f t="shared" si="1491"/>
        <v>21:0208</v>
      </c>
      <c r="E10667" t="s">
        <v>41247</v>
      </c>
      <c r="F10667" t="s">
        <v>41248</v>
      </c>
      <c r="H10667">
        <v>47.306204399999999</v>
      </c>
      <c r="I10667">
        <v>-65.774640300000002</v>
      </c>
      <c r="J10667" s="1" t="str">
        <f t="shared" si="1492"/>
        <v>Fluid (stream)</v>
      </c>
      <c r="K10667" s="1" t="str">
        <f t="shared" si="1493"/>
        <v>Untreated Water</v>
      </c>
      <c r="O10667">
        <v>2.5000000000000001E-2</v>
      </c>
      <c r="P10667">
        <v>80</v>
      </c>
      <c r="Q10667">
        <v>6.4</v>
      </c>
    </row>
    <row r="10668" spans="1:17" hidden="1" x14ac:dyDescent="0.3">
      <c r="A10668" t="s">
        <v>41249</v>
      </c>
      <c r="B10668" t="s">
        <v>41250</v>
      </c>
      <c r="C10668" s="1" t="str">
        <f t="shared" si="1494"/>
        <v>21:0687</v>
      </c>
      <c r="D10668" s="1" t="str">
        <f t="shared" si="1491"/>
        <v>21:0208</v>
      </c>
      <c r="E10668" t="s">
        <v>41251</v>
      </c>
      <c r="F10668" t="s">
        <v>41252</v>
      </c>
      <c r="H10668">
        <v>47.3074862</v>
      </c>
      <c r="I10668">
        <v>-65.763686199999995</v>
      </c>
      <c r="J10668" s="1" t="str">
        <f t="shared" si="1492"/>
        <v>Fluid (stream)</v>
      </c>
      <c r="K10668" s="1" t="str">
        <f t="shared" si="1493"/>
        <v>Untreated Water</v>
      </c>
      <c r="O10668">
        <v>2.5000000000000001E-2</v>
      </c>
      <c r="P10668">
        <v>100</v>
      </c>
      <c r="Q10668">
        <v>5.9</v>
      </c>
    </row>
    <row r="10669" spans="1:17" hidden="1" x14ac:dyDescent="0.3">
      <c r="A10669" t="s">
        <v>41253</v>
      </c>
      <c r="B10669" t="s">
        <v>41254</v>
      </c>
      <c r="C10669" s="1" t="str">
        <f t="shared" si="1494"/>
        <v>21:0687</v>
      </c>
      <c r="D10669" s="1" t="str">
        <f t="shared" si="1491"/>
        <v>21:0208</v>
      </c>
      <c r="E10669" t="s">
        <v>41255</v>
      </c>
      <c r="F10669" t="s">
        <v>41256</v>
      </c>
      <c r="H10669">
        <v>47.309565399999997</v>
      </c>
      <c r="I10669">
        <v>-65.764786999999998</v>
      </c>
      <c r="J10669" s="1" t="str">
        <f t="shared" si="1492"/>
        <v>Fluid (stream)</v>
      </c>
      <c r="K10669" s="1" t="str">
        <f t="shared" si="1493"/>
        <v>Untreated Water</v>
      </c>
      <c r="O10669">
        <v>2.5000000000000001E-2</v>
      </c>
      <c r="P10669">
        <v>60</v>
      </c>
      <c r="Q10669">
        <v>5.6</v>
      </c>
    </row>
    <row r="10670" spans="1:17" hidden="1" x14ac:dyDescent="0.3">
      <c r="A10670" t="s">
        <v>41257</v>
      </c>
      <c r="B10670" t="s">
        <v>41258</v>
      </c>
      <c r="C10670" s="1" t="str">
        <f t="shared" si="1494"/>
        <v>21:0687</v>
      </c>
      <c r="D10670" s="1" t="str">
        <f t="shared" si="1491"/>
        <v>21:0208</v>
      </c>
      <c r="E10670" t="s">
        <v>41259</v>
      </c>
      <c r="F10670" t="s">
        <v>41260</v>
      </c>
      <c r="H10670">
        <v>47.268251800000002</v>
      </c>
      <c r="I10670">
        <v>-65.814222099999995</v>
      </c>
      <c r="J10670" s="1" t="str">
        <f t="shared" si="1492"/>
        <v>Fluid (stream)</v>
      </c>
      <c r="K10670" s="1" t="str">
        <f t="shared" si="1493"/>
        <v>Untreated Water</v>
      </c>
      <c r="O10670">
        <v>2.5000000000000001E-2</v>
      </c>
      <c r="P10670">
        <v>40</v>
      </c>
      <c r="Q10670">
        <v>5.7</v>
      </c>
    </row>
    <row r="10671" spans="1:17" hidden="1" x14ac:dyDescent="0.3">
      <c r="A10671" t="s">
        <v>41261</v>
      </c>
      <c r="B10671" t="s">
        <v>41262</v>
      </c>
      <c r="C10671" s="1" t="str">
        <f t="shared" si="1494"/>
        <v>21:0687</v>
      </c>
      <c r="D10671" s="1" t="str">
        <f t="shared" si="1491"/>
        <v>21:0208</v>
      </c>
      <c r="E10671" t="s">
        <v>41259</v>
      </c>
      <c r="F10671" t="s">
        <v>41263</v>
      </c>
      <c r="H10671">
        <v>47.268251800000002</v>
      </c>
      <c r="I10671">
        <v>-65.814222099999995</v>
      </c>
      <c r="J10671" s="1" t="str">
        <f t="shared" si="1492"/>
        <v>Fluid (stream)</v>
      </c>
      <c r="K10671" s="1" t="str">
        <f t="shared" si="1493"/>
        <v>Untreated Water</v>
      </c>
      <c r="O10671">
        <v>2.5000000000000001E-2</v>
      </c>
      <c r="P10671">
        <v>30</v>
      </c>
      <c r="Q10671">
        <v>5.7</v>
      </c>
    </row>
    <row r="10672" spans="1:17" hidden="1" x14ac:dyDescent="0.3">
      <c r="A10672" t="s">
        <v>41264</v>
      </c>
      <c r="B10672" t="s">
        <v>41265</v>
      </c>
      <c r="C10672" s="1" t="str">
        <f t="shared" si="1494"/>
        <v>21:0687</v>
      </c>
      <c r="D10672" s="1" t="str">
        <f t="shared" si="1491"/>
        <v>21:0208</v>
      </c>
      <c r="E10672" t="s">
        <v>41266</v>
      </c>
      <c r="F10672" t="s">
        <v>41267</v>
      </c>
      <c r="H10672">
        <v>47.272266899999998</v>
      </c>
      <c r="I10672">
        <v>-65.820741999999996</v>
      </c>
      <c r="J10672" s="1" t="str">
        <f t="shared" si="1492"/>
        <v>Fluid (stream)</v>
      </c>
      <c r="K10672" s="1" t="str">
        <f t="shared" si="1493"/>
        <v>Untreated Water</v>
      </c>
      <c r="O10672">
        <v>2.5000000000000001E-2</v>
      </c>
      <c r="P10672">
        <v>30</v>
      </c>
      <c r="Q10672">
        <v>6.4</v>
      </c>
    </row>
    <row r="10673" spans="1:17" hidden="1" x14ac:dyDescent="0.3">
      <c r="A10673" t="s">
        <v>41268</v>
      </c>
      <c r="B10673" t="s">
        <v>41269</v>
      </c>
      <c r="C10673" s="1" t="str">
        <f t="shared" si="1494"/>
        <v>21:0687</v>
      </c>
      <c r="D10673" s="1" t="str">
        <f t="shared" si="1491"/>
        <v>21:0208</v>
      </c>
      <c r="E10673" t="s">
        <v>41270</v>
      </c>
      <c r="F10673" t="s">
        <v>41271</v>
      </c>
      <c r="H10673">
        <v>47.280412599999998</v>
      </c>
      <c r="I10673">
        <v>-65.804935900000004</v>
      </c>
      <c r="J10673" s="1" t="str">
        <f t="shared" si="1492"/>
        <v>Fluid (stream)</v>
      </c>
      <c r="K10673" s="1" t="str">
        <f t="shared" si="1493"/>
        <v>Untreated Water</v>
      </c>
      <c r="O10673">
        <v>2.5000000000000001E-2</v>
      </c>
      <c r="P10673">
        <v>60</v>
      </c>
      <c r="Q10673">
        <v>6.4</v>
      </c>
    </row>
    <row r="10674" spans="1:17" hidden="1" x14ac:dyDescent="0.3">
      <c r="A10674" t="s">
        <v>41272</v>
      </c>
      <c r="B10674" t="s">
        <v>41273</v>
      </c>
      <c r="C10674" s="1" t="str">
        <f t="shared" si="1494"/>
        <v>21:0687</v>
      </c>
      <c r="D10674" s="1" t="str">
        <f t="shared" si="1491"/>
        <v>21:0208</v>
      </c>
      <c r="E10674" t="s">
        <v>41274</v>
      </c>
      <c r="F10674" t="s">
        <v>41275</v>
      </c>
      <c r="H10674">
        <v>47.256228800000002</v>
      </c>
      <c r="I10674">
        <v>-65.798079700000002</v>
      </c>
      <c r="J10674" s="1" t="str">
        <f t="shared" si="1492"/>
        <v>Fluid (stream)</v>
      </c>
      <c r="K10674" s="1" t="str">
        <f t="shared" si="1493"/>
        <v>Untreated Water</v>
      </c>
      <c r="O10674">
        <v>2.5000000000000001E-2</v>
      </c>
      <c r="P10674">
        <v>40</v>
      </c>
      <c r="Q10674">
        <v>6.5</v>
      </c>
    </row>
    <row r="10675" spans="1:17" hidden="1" x14ac:dyDescent="0.3">
      <c r="A10675" t="s">
        <v>41276</v>
      </c>
      <c r="B10675" t="s">
        <v>41277</v>
      </c>
      <c r="C10675" s="1" t="str">
        <f t="shared" si="1494"/>
        <v>21:0687</v>
      </c>
      <c r="D10675" s="1" t="str">
        <f t="shared" si="1491"/>
        <v>21:0208</v>
      </c>
      <c r="E10675" t="s">
        <v>41278</v>
      </c>
      <c r="F10675" t="s">
        <v>41279</v>
      </c>
      <c r="H10675">
        <v>47.258000500000001</v>
      </c>
      <c r="I10675">
        <v>-65.798860500000004</v>
      </c>
      <c r="J10675" s="1" t="str">
        <f t="shared" si="1492"/>
        <v>Fluid (stream)</v>
      </c>
      <c r="K10675" s="1" t="str">
        <f t="shared" si="1493"/>
        <v>Untreated Water</v>
      </c>
      <c r="O10675">
        <v>2.5000000000000001E-2</v>
      </c>
      <c r="P10675">
        <v>40</v>
      </c>
      <c r="Q10675">
        <v>6.6</v>
      </c>
    </row>
    <row r="10676" spans="1:17" hidden="1" x14ac:dyDescent="0.3">
      <c r="A10676" t="s">
        <v>41280</v>
      </c>
      <c r="B10676" t="s">
        <v>41281</v>
      </c>
      <c r="C10676" s="1" t="str">
        <f t="shared" si="1494"/>
        <v>21:0687</v>
      </c>
      <c r="D10676" s="1" t="str">
        <f t="shared" si="1491"/>
        <v>21:0208</v>
      </c>
      <c r="E10676" t="s">
        <v>41282</v>
      </c>
      <c r="F10676" t="s">
        <v>41283</v>
      </c>
      <c r="H10676">
        <v>47.326124800000002</v>
      </c>
      <c r="I10676">
        <v>-65.778860600000002</v>
      </c>
      <c r="J10676" s="1" t="str">
        <f t="shared" si="1492"/>
        <v>Fluid (stream)</v>
      </c>
      <c r="K10676" s="1" t="str">
        <f t="shared" si="1493"/>
        <v>Untreated Water</v>
      </c>
      <c r="O10676">
        <v>2.5000000000000001E-2</v>
      </c>
      <c r="P10676">
        <v>40</v>
      </c>
      <c r="Q10676">
        <v>6.3</v>
      </c>
    </row>
    <row r="10677" spans="1:17" hidden="1" x14ac:dyDescent="0.3">
      <c r="A10677" t="s">
        <v>41284</v>
      </c>
      <c r="B10677" t="s">
        <v>41285</v>
      </c>
      <c r="C10677" s="1" t="str">
        <f t="shared" si="1494"/>
        <v>21:0687</v>
      </c>
      <c r="D10677" s="1" t="str">
        <f t="shared" si="1491"/>
        <v>21:0208</v>
      </c>
      <c r="E10677" t="s">
        <v>41286</v>
      </c>
      <c r="F10677" t="s">
        <v>41287</v>
      </c>
      <c r="H10677">
        <v>47.326818799999998</v>
      </c>
      <c r="I10677">
        <v>-65.781782399999997</v>
      </c>
      <c r="J10677" s="1" t="str">
        <f t="shared" si="1492"/>
        <v>Fluid (stream)</v>
      </c>
      <c r="K10677" s="1" t="str">
        <f t="shared" si="1493"/>
        <v>Untreated Water</v>
      </c>
      <c r="O10677">
        <v>2.5000000000000001E-2</v>
      </c>
      <c r="P10677">
        <v>40</v>
      </c>
      <c r="Q10677">
        <v>6.3</v>
      </c>
    </row>
    <row r="10678" spans="1:17" hidden="1" x14ac:dyDescent="0.3">
      <c r="A10678" t="s">
        <v>41288</v>
      </c>
      <c r="B10678" t="s">
        <v>41289</v>
      </c>
      <c r="C10678" s="1" t="str">
        <f t="shared" si="1494"/>
        <v>21:0687</v>
      </c>
      <c r="D10678" s="1" t="str">
        <f t="shared" si="1491"/>
        <v>21:0208</v>
      </c>
      <c r="E10678" t="s">
        <v>41290</v>
      </c>
      <c r="F10678" t="s">
        <v>41291</v>
      </c>
      <c r="H10678">
        <v>47.352485000000001</v>
      </c>
      <c r="I10678">
        <v>-65.798360200000005</v>
      </c>
      <c r="J10678" s="1" t="str">
        <f t="shared" si="1492"/>
        <v>Fluid (stream)</v>
      </c>
      <c r="K10678" s="1" t="str">
        <f t="shared" si="1493"/>
        <v>Untreated Water</v>
      </c>
      <c r="O10678">
        <v>2.5000000000000001E-2</v>
      </c>
      <c r="P10678">
        <v>30</v>
      </c>
      <c r="Q10678">
        <v>5.2</v>
      </c>
    </row>
    <row r="10679" spans="1:17" hidden="1" x14ac:dyDescent="0.3">
      <c r="A10679" t="s">
        <v>41292</v>
      </c>
      <c r="B10679" t="s">
        <v>41293</v>
      </c>
      <c r="C10679" s="1" t="str">
        <f t="shared" si="1494"/>
        <v>21:0687</v>
      </c>
      <c r="D10679" s="1" t="str">
        <f t="shared" si="1491"/>
        <v>21:0208</v>
      </c>
      <c r="E10679" t="s">
        <v>41294</v>
      </c>
      <c r="F10679" t="s">
        <v>41295</v>
      </c>
      <c r="H10679">
        <v>47.337980299999998</v>
      </c>
      <c r="I10679">
        <v>-65.835600600000006</v>
      </c>
      <c r="J10679" s="1" t="str">
        <f t="shared" si="1492"/>
        <v>Fluid (stream)</v>
      </c>
      <c r="K10679" s="1" t="str">
        <f t="shared" si="1493"/>
        <v>Untreated Water</v>
      </c>
      <c r="O10679">
        <v>2.5000000000000001E-2</v>
      </c>
      <c r="P10679">
        <v>40</v>
      </c>
      <c r="Q10679">
        <v>6.7</v>
      </c>
    </row>
    <row r="10680" spans="1:17" hidden="1" x14ac:dyDescent="0.3">
      <c r="A10680" t="s">
        <v>41296</v>
      </c>
      <c r="B10680" t="s">
        <v>41297</v>
      </c>
      <c r="C10680" s="1" t="str">
        <f t="shared" si="1494"/>
        <v>21:0687</v>
      </c>
      <c r="D10680" s="1" t="str">
        <f t="shared" si="1491"/>
        <v>21:0208</v>
      </c>
      <c r="E10680" t="s">
        <v>41298</v>
      </c>
      <c r="F10680" t="s">
        <v>41299</v>
      </c>
      <c r="H10680">
        <v>47.319453099999997</v>
      </c>
      <c r="I10680">
        <v>-65.836977399999995</v>
      </c>
      <c r="J10680" s="1" t="str">
        <f t="shared" si="1492"/>
        <v>Fluid (stream)</v>
      </c>
      <c r="K10680" s="1" t="str">
        <f t="shared" si="1493"/>
        <v>Untreated Water</v>
      </c>
      <c r="O10680">
        <v>2.5000000000000001E-2</v>
      </c>
      <c r="P10680">
        <v>30</v>
      </c>
      <c r="Q10680">
        <v>6.5</v>
      </c>
    </row>
    <row r="10681" spans="1:17" hidden="1" x14ac:dyDescent="0.3">
      <c r="A10681" t="s">
        <v>41300</v>
      </c>
      <c r="B10681" t="s">
        <v>41301</v>
      </c>
      <c r="C10681" s="1" t="str">
        <f t="shared" si="1494"/>
        <v>21:0687</v>
      </c>
      <c r="D10681" s="1" t="str">
        <f t="shared" si="1491"/>
        <v>21:0208</v>
      </c>
      <c r="E10681" t="s">
        <v>41302</v>
      </c>
      <c r="F10681" t="s">
        <v>41303</v>
      </c>
      <c r="H10681">
        <v>47.314795400000001</v>
      </c>
      <c r="I10681">
        <v>-65.854922999999999</v>
      </c>
      <c r="J10681" s="1" t="str">
        <f t="shared" si="1492"/>
        <v>Fluid (stream)</v>
      </c>
      <c r="K10681" s="1" t="str">
        <f t="shared" si="1493"/>
        <v>Untreated Water</v>
      </c>
      <c r="O10681">
        <v>2.5000000000000001E-2</v>
      </c>
      <c r="P10681">
        <v>30</v>
      </c>
      <c r="Q10681">
        <v>5.2</v>
      </c>
    </row>
    <row r="10682" spans="1:17" hidden="1" x14ac:dyDescent="0.3">
      <c r="A10682" t="s">
        <v>41304</v>
      </c>
      <c r="B10682" t="s">
        <v>41305</v>
      </c>
      <c r="C10682" s="1" t="str">
        <f t="shared" si="1494"/>
        <v>21:0687</v>
      </c>
      <c r="D10682" s="1" t="str">
        <f t="shared" si="1491"/>
        <v>21:0208</v>
      </c>
      <c r="E10682" t="s">
        <v>41306</v>
      </c>
      <c r="F10682" t="s">
        <v>41307</v>
      </c>
      <c r="H10682">
        <v>47.3365066</v>
      </c>
      <c r="I10682">
        <v>-65.844947199999993</v>
      </c>
      <c r="J10682" s="1" t="str">
        <f t="shared" si="1492"/>
        <v>Fluid (stream)</v>
      </c>
      <c r="K10682" s="1" t="str">
        <f t="shared" si="1493"/>
        <v>Untreated Water</v>
      </c>
      <c r="O10682">
        <v>2.5000000000000001E-2</v>
      </c>
      <c r="P10682">
        <v>30</v>
      </c>
      <c r="Q10682">
        <v>5.8</v>
      </c>
    </row>
    <row r="10683" spans="1:17" hidden="1" x14ac:dyDescent="0.3">
      <c r="A10683" t="s">
        <v>41308</v>
      </c>
      <c r="B10683" t="s">
        <v>41309</v>
      </c>
      <c r="C10683" s="1" t="str">
        <f t="shared" si="1494"/>
        <v>21:0687</v>
      </c>
      <c r="D10683" s="1" t="str">
        <f t="shared" si="1491"/>
        <v>21:0208</v>
      </c>
      <c r="E10683" t="s">
        <v>41310</v>
      </c>
      <c r="F10683" t="s">
        <v>41311</v>
      </c>
      <c r="H10683">
        <v>47.338239700000003</v>
      </c>
      <c r="I10683">
        <v>-65.846907000000002</v>
      </c>
      <c r="J10683" s="1" t="str">
        <f t="shared" si="1492"/>
        <v>Fluid (stream)</v>
      </c>
      <c r="K10683" s="1" t="str">
        <f t="shared" si="1493"/>
        <v>Untreated Water</v>
      </c>
      <c r="O10683">
        <v>2.5000000000000001E-2</v>
      </c>
      <c r="P10683">
        <v>20</v>
      </c>
      <c r="Q10683">
        <v>6.6</v>
      </c>
    </row>
    <row r="10684" spans="1:17" hidden="1" x14ac:dyDescent="0.3">
      <c r="A10684" t="s">
        <v>41312</v>
      </c>
      <c r="B10684" t="s">
        <v>41313</v>
      </c>
      <c r="C10684" s="1" t="str">
        <f t="shared" si="1494"/>
        <v>21:0687</v>
      </c>
      <c r="D10684" s="1" t="str">
        <f>HYPERLINK("http://geochem.nrcan.gc.ca/cdogs/content/svy/svy_e.htm", "")</f>
        <v/>
      </c>
      <c r="G10684" s="1" t="str">
        <f>HYPERLINK("http://geochem.nrcan.gc.ca/cdogs/content/cr_/cr_00085_e.htm", "85")</f>
        <v>85</v>
      </c>
      <c r="J10684" t="s">
        <v>11453</v>
      </c>
      <c r="K10684" t="s">
        <v>11454</v>
      </c>
      <c r="O10684">
        <v>0.52</v>
      </c>
      <c r="P10684">
        <v>70</v>
      </c>
      <c r="Q10684">
        <v>8.4</v>
      </c>
    </row>
    <row r="10685" spans="1:17" hidden="1" x14ac:dyDescent="0.3">
      <c r="A10685" t="s">
        <v>41314</v>
      </c>
      <c r="B10685" t="s">
        <v>41315</v>
      </c>
      <c r="C10685" s="1" t="str">
        <f t="shared" si="1494"/>
        <v>21:0687</v>
      </c>
      <c r="D10685" s="1" t="str">
        <f>HYPERLINK("http://geochem.nrcan.gc.ca/cdogs/content/svy/svy210208_e.htm", "21:0208")</f>
        <v>21:0208</v>
      </c>
      <c r="E10685" t="s">
        <v>41316</v>
      </c>
      <c r="F10685" t="s">
        <v>41317</v>
      </c>
      <c r="H10685">
        <v>47.254302699999997</v>
      </c>
      <c r="I10685">
        <v>-65.966767599999997</v>
      </c>
      <c r="J10685" s="1" t="str">
        <f>HYPERLINK("http://geochem.nrcan.gc.ca/cdogs/content/kwd/kwd020018_e.htm", "Fluid (stream)")</f>
        <v>Fluid (stream)</v>
      </c>
      <c r="K10685" s="1" t="str">
        <f>HYPERLINK("http://geochem.nrcan.gc.ca/cdogs/content/kwd/kwd080007_e.htm", "Untreated Water")</f>
        <v>Untreated Water</v>
      </c>
      <c r="O10685">
        <v>0.88</v>
      </c>
      <c r="P10685">
        <v>80</v>
      </c>
      <c r="Q10685">
        <v>7.7</v>
      </c>
    </row>
    <row r="10686" spans="1:17" hidden="1" x14ac:dyDescent="0.3">
      <c r="A10686" t="s">
        <v>41318</v>
      </c>
      <c r="B10686" t="s">
        <v>41319</v>
      </c>
      <c r="C10686" s="1" t="str">
        <f t="shared" si="1494"/>
        <v>21:0687</v>
      </c>
      <c r="D10686" s="1" t="str">
        <f>HYPERLINK("http://geochem.nrcan.gc.ca/cdogs/content/svy/svy210208_e.htm", "21:0208")</f>
        <v>21:0208</v>
      </c>
      <c r="E10686" t="s">
        <v>41320</v>
      </c>
      <c r="F10686" t="s">
        <v>41321</v>
      </c>
      <c r="H10686">
        <v>47.2533885</v>
      </c>
      <c r="I10686">
        <v>-65.963147800000002</v>
      </c>
      <c r="J10686" s="1" t="str">
        <f>HYPERLINK("http://geochem.nrcan.gc.ca/cdogs/content/kwd/kwd020018_e.htm", "Fluid (stream)")</f>
        <v>Fluid (stream)</v>
      </c>
      <c r="K10686" s="1" t="str">
        <f>HYPERLINK("http://geochem.nrcan.gc.ca/cdogs/content/kwd/kwd080007_e.htm", "Untreated Water")</f>
        <v>Untreated Water</v>
      </c>
      <c r="O10686">
        <v>2.5000000000000001E-2</v>
      </c>
      <c r="P10686">
        <v>40</v>
      </c>
      <c r="Q10686">
        <v>7.7</v>
      </c>
    </row>
    <row r="10687" spans="1:17" hidden="1" x14ac:dyDescent="0.3">
      <c r="A10687" t="s">
        <v>41322</v>
      </c>
      <c r="B10687" t="s">
        <v>41323</v>
      </c>
      <c r="C10687" s="1" t="str">
        <f t="shared" si="1494"/>
        <v>21:0687</v>
      </c>
      <c r="D10687" s="1" t="str">
        <f>HYPERLINK("http://geochem.nrcan.gc.ca/cdogs/content/svy/svy_e.htm", "")</f>
        <v/>
      </c>
      <c r="G10687" s="1" t="str">
        <f>HYPERLINK("http://geochem.nrcan.gc.ca/cdogs/content/cr_/cr_00086_e.htm", "86")</f>
        <v>86</v>
      </c>
      <c r="J10687" t="s">
        <v>11453</v>
      </c>
      <c r="K10687" t="s">
        <v>11454</v>
      </c>
      <c r="O10687">
        <v>1.2</v>
      </c>
      <c r="P10687">
        <v>100</v>
      </c>
      <c r="Q10687">
        <v>7.5</v>
      </c>
    </row>
    <row r="10688" spans="1:17" hidden="1" x14ac:dyDescent="0.3">
      <c r="A10688" t="s">
        <v>41324</v>
      </c>
      <c r="B10688" t="s">
        <v>41325</v>
      </c>
      <c r="C10688" s="1" t="str">
        <f t="shared" si="1494"/>
        <v>21:0687</v>
      </c>
      <c r="D10688" s="1" t="str">
        <f t="shared" ref="D10688:D10713" si="1495">HYPERLINK("http://geochem.nrcan.gc.ca/cdogs/content/svy/svy210208_e.htm", "21:0208")</f>
        <v>21:0208</v>
      </c>
      <c r="E10688" t="s">
        <v>41326</v>
      </c>
      <c r="F10688" t="s">
        <v>41327</v>
      </c>
      <c r="H10688">
        <v>47.298616899999999</v>
      </c>
      <c r="I10688">
        <v>-65.982277600000003</v>
      </c>
      <c r="J10688" s="1" t="str">
        <f t="shared" ref="J10688:J10713" si="1496">HYPERLINK("http://geochem.nrcan.gc.ca/cdogs/content/kwd/kwd020018_e.htm", "Fluid (stream)")</f>
        <v>Fluid (stream)</v>
      </c>
      <c r="K10688" s="1" t="str">
        <f t="shared" ref="K10688:K10713" si="1497">HYPERLINK("http://geochem.nrcan.gc.ca/cdogs/content/kwd/kwd080007_e.htm", "Untreated Water")</f>
        <v>Untreated Water</v>
      </c>
      <c r="O10688">
        <v>2.5000000000000001E-2</v>
      </c>
      <c r="P10688">
        <v>30</v>
      </c>
      <c r="Q10688">
        <v>7</v>
      </c>
    </row>
    <row r="10689" spans="1:17" hidden="1" x14ac:dyDescent="0.3">
      <c r="A10689" t="s">
        <v>41328</v>
      </c>
      <c r="B10689" t="s">
        <v>41329</v>
      </c>
      <c r="C10689" s="1" t="str">
        <f t="shared" si="1494"/>
        <v>21:0687</v>
      </c>
      <c r="D10689" s="1" t="str">
        <f t="shared" si="1495"/>
        <v>21:0208</v>
      </c>
      <c r="E10689" t="s">
        <v>41330</v>
      </c>
      <c r="F10689" t="s">
        <v>41331</v>
      </c>
      <c r="H10689">
        <v>47.301400000000001</v>
      </c>
      <c r="I10689">
        <v>-65.988056700000001</v>
      </c>
      <c r="J10689" s="1" t="str">
        <f t="shared" si="1496"/>
        <v>Fluid (stream)</v>
      </c>
      <c r="K10689" s="1" t="str">
        <f t="shared" si="1497"/>
        <v>Untreated Water</v>
      </c>
      <c r="O10689">
        <v>2.5000000000000001E-2</v>
      </c>
      <c r="P10689">
        <v>30</v>
      </c>
      <c r="Q10689">
        <v>7.3</v>
      </c>
    </row>
    <row r="10690" spans="1:17" hidden="1" x14ac:dyDescent="0.3">
      <c r="A10690" t="s">
        <v>41332</v>
      </c>
      <c r="B10690" t="s">
        <v>41333</v>
      </c>
      <c r="C10690" s="1" t="str">
        <f t="shared" si="1494"/>
        <v>21:0687</v>
      </c>
      <c r="D10690" s="1" t="str">
        <f t="shared" si="1495"/>
        <v>21:0208</v>
      </c>
      <c r="E10690" t="s">
        <v>41334</v>
      </c>
      <c r="F10690" t="s">
        <v>41335</v>
      </c>
      <c r="H10690">
        <v>47.300506400000003</v>
      </c>
      <c r="I10690">
        <v>-65.990572799999995</v>
      </c>
      <c r="J10690" s="1" t="str">
        <f t="shared" si="1496"/>
        <v>Fluid (stream)</v>
      </c>
      <c r="K10690" s="1" t="str">
        <f t="shared" si="1497"/>
        <v>Untreated Water</v>
      </c>
      <c r="O10690">
        <v>2.5000000000000001E-2</v>
      </c>
      <c r="P10690">
        <v>30</v>
      </c>
      <c r="Q10690">
        <v>7.1</v>
      </c>
    </row>
    <row r="10691" spans="1:17" hidden="1" x14ac:dyDescent="0.3">
      <c r="A10691" t="s">
        <v>41336</v>
      </c>
      <c r="B10691" t="s">
        <v>41337</v>
      </c>
      <c r="C10691" s="1" t="str">
        <f t="shared" si="1494"/>
        <v>21:0687</v>
      </c>
      <c r="D10691" s="1" t="str">
        <f t="shared" si="1495"/>
        <v>21:0208</v>
      </c>
      <c r="E10691" t="s">
        <v>41334</v>
      </c>
      <c r="F10691" t="s">
        <v>41338</v>
      </c>
      <c r="H10691">
        <v>47.300506400000003</v>
      </c>
      <c r="I10691">
        <v>-65.990572799999995</v>
      </c>
      <c r="J10691" s="1" t="str">
        <f t="shared" si="1496"/>
        <v>Fluid (stream)</v>
      </c>
      <c r="K10691" s="1" t="str">
        <f t="shared" si="1497"/>
        <v>Untreated Water</v>
      </c>
      <c r="O10691">
        <v>2.5000000000000001E-2</v>
      </c>
      <c r="P10691">
        <v>30</v>
      </c>
      <c r="Q10691">
        <v>7</v>
      </c>
    </row>
    <row r="10692" spans="1:17" hidden="1" x14ac:dyDescent="0.3">
      <c r="A10692" t="s">
        <v>41339</v>
      </c>
      <c r="B10692" t="s">
        <v>41340</v>
      </c>
      <c r="C10692" s="1" t="str">
        <f t="shared" si="1494"/>
        <v>21:0687</v>
      </c>
      <c r="D10692" s="1" t="str">
        <f t="shared" si="1495"/>
        <v>21:0208</v>
      </c>
      <c r="E10692" t="s">
        <v>41341</v>
      </c>
      <c r="F10692" t="s">
        <v>41342</v>
      </c>
      <c r="H10692">
        <v>47.298264199999998</v>
      </c>
      <c r="I10692">
        <v>-65.988210699999996</v>
      </c>
      <c r="J10692" s="1" t="str">
        <f t="shared" si="1496"/>
        <v>Fluid (stream)</v>
      </c>
      <c r="K10692" s="1" t="str">
        <f t="shared" si="1497"/>
        <v>Untreated Water</v>
      </c>
      <c r="O10692">
        <v>2.5000000000000001E-2</v>
      </c>
      <c r="P10692">
        <v>50</v>
      </c>
      <c r="Q10692">
        <v>6.3</v>
      </c>
    </row>
    <row r="10693" spans="1:17" hidden="1" x14ac:dyDescent="0.3">
      <c r="A10693" t="s">
        <v>41343</v>
      </c>
      <c r="B10693" t="s">
        <v>41344</v>
      </c>
      <c r="C10693" s="1" t="str">
        <f t="shared" si="1494"/>
        <v>21:0687</v>
      </c>
      <c r="D10693" s="1" t="str">
        <f t="shared" si="1495"/>
        <v>21:0208</v>
      </c>
      <c r="E10693" t="s">
        <v>41345</v>
      </c>
      <c r="F10693" t="s">
        <v>41346</v>
      </c>
      <c r="H10693">
        <v>47.283105599999999</v>
      </c>
      <c r="I10693">
        <v>-65.957521</v>
      </c>
      <c r="J10693" s="1" t="str">
        <f t="shared" si="1496"/>
        <v>Fluid (stream)</v>
      </c>
      <c r="K10693" s="1" t="str">
        <f t="shared" si="1497"/>
        <v>Untreated Water</v>
      </c>
      <c r="O10693">
        <v>2.5000000000000001E-2</v>
      </c>
      <c r="P10693">
        <v>50</v>
      </c>
      <c r="Q10693">
        <v>6.6</v>
      </c>
    </row>
    <row r="10694" spans="1:17" hidden="1" x14ac:dyDescent="0.3">
      <c r="A10694" t="s">
        <v>41347</v>
      </c>
      <c r="B10694" t="s">
        <v>41348</v>
      </c>
      <c r="C10694" s="1" t="str">
        <f t="shared" si="1494"/>
        <v>21:0687</v>
      </c>
      <c r="D10694" s="1" t="str">
        <f t="shared" si="1495"/>
        <v>21:0208</v>
      </c>
      <c r="E10694" t="s">
        <v>41349</v>
      </c>
      <c r="F10694" t="s">
        <v>41350</v>
      </c>
      <c r="H10694">
        <v>47.266128600000002</v>
      </c>
      <c r="I10694">
        <v>-65.776245700000004</v>
      </c>
      <c r="J10694" s="1" t="str">
        <f t="shared" si="1496"/>
        <v>Fluid (stream)</v>
      </c>
      <c r="K10694" s="1" t="str">
        <f t="shared" si="1497"/>
        <v>Untreated Water</v>
      </c>
      <c r="O10694">
        <v>2.5000000000000001E-2</v>
      </c>
      <c r="P10694">
        <v>50</v>
      </c>
      <c r="Q10694">
        <v>5.6</v>
      </c>
    </row>
    <row r="10695" spans="1:17" hidden="1" x14ac:dyDescent="0.3">
      <c r="A10695" t="s">
        <v>41351</v>
      </c>
      <c r="B10695" t="s">
        <v>41352</v>
      </c>
      <c r="C10695" s="1" t="str">
        <f t="shared" si="1494"/>
        <v>21:0687</v>
      </c>
      <c r="D10695" s="1" t="str">
        <f t="shared" si="1495"/>
        <v>21:0208</v>
      </c>
      <c r="E10695" t="s">
        <v>41353</v>
      </c>
      <c r="F10695" t="s">
        <v>41354</v>
      </c>
      <c r="H10695">
        <v>47.267218499999998</v>
      </c>
      <c r="I10695">
        <v>-65.765051700000001</v>
      </c>
      <c r="J10695" s="1" t="str">
        <f t="shared" si="1496"/>
        <v>Fluid (stream)</v>
      </c>
      <c r="K10695" s="1" t="str">
        <f t="shared" si="1497"/>
        <v>Untreated Water</v>
      </c>
      <c r="O10695">
        <v>2.5000000000000001E-2</v>
      </c>
      <c r="P10695">
        <v>50</v>
      </c>
      <c r="Q10695">
        <v>6.8</v>
      </c>
    </row>
    <row r="10696" spans="1:17" hidden="1" x14ac:dyDescent="0.3">
      <c r="A10696" t="s">
        <v>41355</v>
      </c>
      <c r="B10696" t="s">
        <v>41356</v>
      </c>
      <c r="C10696" s="1" t="str">
        <f t="shared" si="1494"/>
        <v>21:0687</v>
      </c>
      <c r="D10696" s="1" t="str">
        <f t="shared" si="1495"/>
        <v>21:0208</v>
      </c>
      <c r="E10696" t="s">
        <v>41357</v>
      </c>
      <c r="F10696" t="s">
        <v>41358</v>
      </c>
      <c r="H10696">
        <v>47.272722799999997</v>
      </c>
      <c r="I10696">
        <v>-65.761081099999998</v>
      </c>
      <c r="J10696" s="1" t="str">
        <f t="shared" si="1496"/>
        <v>Fluid (stream)</v>
      </c>
      <c r="K10696" s="1" t="str">
        <f t="shared" si="1497"/>
        <v>Untreated Water</v>
      </c>
      <c r="O10696">
        <v>2.5000000000000001E-2</v>
      </c>
      <c r="P10696">
        <v>70</v>
      </c>
      <c r="Q10696">
        <v>5.7</v>
      </c>
    </row>
    <row r="10697" spans="1:17" hidden="1" x14ac:dyDescent="0.3">
      <c r="A10697" t="s">
        <v>41359</v>
      </c>
      <c r="B10697" t="s">
        <v>41360</v>
      </c>
      <c r="C10697" s="1" t="str">
        <f t="shared" si="1494"/>
        <v>21:0687</v>
      </c>
      <c r="D10697" s="1" t="str">
        <f t="shared" si="1495"/>
        <v>21:0208</v>
      </c>
      <c r="E10697" t="s">
        <v>41361</v>
      </c>
      <c r="F10697" t="s">
        <v>41362</v>
      </c>
      <c r="H10697">
        <v>47.2742237</v>
      </c>
      <c r="I10697">
        <v>-65.764517799999993</v>
      </c>
      <c r="J10697" s="1" t="str">
        <f t="shared" si="1496"/>
        <v>Fluid (stream)</v>
      </c>
      <c r="K10697" s="1" t="str">
        <f t="shared" si="1497"/>
        <v>Untreated Water</v>
      </c>
      <c r="O10697">
        <v>2.5000000000000001E-2</v>
      </c>
      <c r="P10697">
        <v>60</v>
      </c>
      <c r="Q10697">
        <v>6.5</v>
      </c>
    </row>
    <row r="10698" spans="1:17" hidden="1" x14ac:dyDescent="0.3">
      <c r="A10698" t="s">
        <v>41363</v>
      </c>
      <c r="B10698" t="s">
        <v>41364</v>
      </c>
      <c r="C10698" s="1" t="str">
        <f t="shared" si="1494"/>
        <v>21:0687</v>
      </c>
      <c r="D10698" s="1" t="str">
        <f t="shared" si="1495"/>
        <v>21:0208</v>
      </c>
      <c r="E10698" t="s">
        <v>41365</v>
      </c>
      <c r="F10698" t="s">
        <v>41366</v>
      </c>
      <c r="H10698">
        <v>47.262478999999999</v>
      </c>
      <c r="I10698">
        <v>-65.754850300000001</v>
      </c>
      <c r="J10698" s="1" t="str">
        <f t="shared" si="1496"/>
        <v>Fluid (stream)</v>
      </c>
      <c r="K10698" s="1" t="str">
        <f t="shared" si="1497"/>
        <v>Untreated Water</v>
      </c>
      <c r="O10698">
        <v>2.5000000000000001E-2</v>
      </c>
      <c r="P10698">
        <v>60</v>
      </c>
      <c r="Q10698">
        <v>6.9</v>
      </c>
    </row>
    <row r="10699" spans="1:17" hidden="1" x14ac:dyDescent="0.3">
      <c r="A10699" t="s">
        <v>41367</v>
      </c>
      <c r="B10699" t="s">
        <v>41368</v>
      </c>
      <c r="C10699" s="1" t="str">
        <f t="shared" si="1494"/>
        <v>21:0687</v>
      </c>
      <c r="D10699" s="1" t="str">
        <f t="shared" si="1495"/>
        <v>21:0208</v>
      </c>
      <c r="E10699" t="s">
        <v>41369</v>
      </c>
      <c r="F10699" t="s">
        <v>41370</v>
      </c>
      <c r="H10699">
        <v>47.263634099999997</v>
      </c>
      <c r="I10699">
        <v>-65.751724300000006</v>
      </c>
      <c r="J10699" s="1" t="str">
        <f t="shared" si="1496"/>
        <v>Fluid (stream)</v>
      </c>
      <c r="K10699" s="1" t="str">
        <f t="shared" si="1497"/>
        <v>Untreated Water</v>
      </c>
      <c r="O10699">
        <v>2.5000000000000001E-2</v>
      </c>
      <c r="P10699">
        <v>60</v>
      </c>
      <c r="Q10699">
        <v>6.8</v>
      </c>
    </row>
    <row r="10700" spans="1:17" hidden="1" x14ac:dyDescent="0.3">
      <c r="A10700" t="s">
        <v>41371</v>
      </c>
      <c r="B10700" t="s">
        <v>41372</v>
      </c>
      <c r="C10700" s="1" t="str">
        <f t="shared" si="1494"/>
        <v>21:0687</v>
      </c>
      <c r="D10700" s="1" t="str">
        <f t="shared" si="1495"/>
        <v>21:0208</v>
      </c>
      <c r="E10700" t="s">
        <v>41373</v>
      </c>
      <c r="F10700" t="s">
        <v>41374</v>
      </c>
      <c r="H10700">
        <v>47.252635900000001</v>
      </c>
      <c r="I10700">
        <v>-65.759256300000004</v>
      </c>
      <c r="J10700" s="1" t="str">
        <f t="shared" si="1496"/>
        <v>Fluid (stream)</v>
      </c>
      <c r="K10700" s="1" t="str">
        <f t="shared" si="1497"/>
        <v>Untreated Water</v>
      </c>
      <c r="O10700">
        <v>2.5000000000000001E-2</v>
      </c>
      <c r="P10700">
        <v>60</v>
      </c>
      <c r="Q10700">
        <v>6.9</v>
      </c>
    </row>
    <row r="10701" spans="1:17" hidden="1" x14ac:dyDescent="0.3">
      <c r="A10701" t="s">
        <v>41375</v>
      </c>
      <c r="B10701" t="s">
        <v>41376</v>
      </c>
      <c r="C10701" s="1" t="str">
        <f t="shared" si="1494"/>
        <v>21:0687</v>
      </c>
      <c r="D10701" s="1" t="str">
        <f t="shared" si="1495"/>
        <v>21:0208</v>
      </c>
      <c r="E10701" t="s">
        <v>41377</v>
      </c>
      <c r="F10701" t="s">
        <v>41378</v>
      </c>
      <c r="H10701">
        <v>47.292223900000003</v>
      </c>
      <c r="I10701">
        <v>-65.912859100000006</v>
      </c>
      <c r="J10701" s="1" t="str">
        <f t="shared" si="1496"/>
        <v>Fluid (stream)</v>
      </c>
      <c r="K10701" s="1" t="str">
        <f t="shared" si="1497"/>
        <v>Untreated Water</v>
      </c>
      <c r="O10701">
        <v>2.5000000000000001E-2</v>
      </c>
      <c r="P10701">
        <v>40</v>
      </c>
      <c r="Q10701">
        <v>6.7</v>
      </c>
    </row>
    <row r="10702" spans="1:17" hidden="1" x14ac:dyDescent="0.3">
      <c r="A10702" t="s">
        <v>41379</v>
      </c>
      <c r="B10702" t="s">
        <v>41380</v>
      </c>
      <c r="C10702" s="1" t="str">
        <f t="shared" si="1494"/>
        <v>21:0687</v>
      </c>
      <c r="D10702" s="1" t="str">
        <f t="shared" si="1495"/>
        <v>21:0208</v>
      </c>
      <c r="E10702" t="s">
        <v>41381</v>
      </c>
      <c r="F10702" t="s">
        <v>41382</v>
      </c>
      <c r="H10702">
        <v>47.276550399999998</v>
      </c>
      <c r="I10702">
        <v>-65.939145600000003</v>
      </c>
      <c r="J10702" s="1" t="str">
        <f t="shared" si="1496"/>
        <v>Fluid (stream)</v>
      </c>
      <c r="K10702" s="1" t="str">
        <f t="shared" si="1497"/>
        <v>Untreated Water</v>
      </c>
      <c r="O10702">
        <v>2.5000000000000001E-2</v>
      </c>
      <c r="P10702">
        <v>30</v>
      </c>
      <c r="Q10702">
        <v>6.5</v>
      </c>
    </row>
    <row r="10703" spans="1:17" hidden="1" x14ac:dyDescent="0.3">
      <c r="A10703" t="s">
        <v>41383</v>
      </c>
      <c r="B10703" t="s">
        <v>41384</v>
      </c>
      <c r="C10703" s="1" t="str">
        <f t="shared" si="1494"/>
        <v>21:0687</v>
      </c>
      <c r="D10703" s="1" t="str">
        <f t="shared" si="1495"/>
        <v>21:0208</v>
      </c>
      <c r="E10703" t="s">
        <v>41385</v>
      </c>
      <c r="F10703" t="s">
        <v>41386</v>
      </c>
      <c r="H10703">
        <v>47.272990299999996</v>
      </c>
      <c r="I10703">
        <v>-65.939358200000001</v>
      </c>
      <c r="J10703" s="1" t="str">
        <f t="shared" si="1496"/>
        <v>Fluid (stream)</v>
      </c>
      <c r="K10703" s="1" t="str">
        <f t="shared" si="1497"/>
        <v>Untreated Water</v>
      </c>
      <c r="O10703">
        <v>2.5000000000000001E-2</v>
      </c>
      <c r="P10703">
        <v>30</v>
      </c>
      <c r="Q10703">
        <v>6.8</v>
      </c>
    </row>
    <row r="10704" spans="1:17" hidden="1" x14ac:dyDescent="0.3">
      <c r="A10704" t="s">
        <v>41387</v>
      </c>
      <c r="B10704" t="s">
        <v>41388</v>
      </c>
      <c r="C10704" s="1" t="str">
        <f t="shared" si="1494"/>
        <v>21:0687</v>
      </c>
      <c r="D10704" s="1" t="str">
        <f t="shared" si="1495"/>
        <v>21:0208</v>
      </c>
      <c r="E10704" t="s">
        <v>41389</v>
      </c>
      <c r="F10704" t="s">
        <v>41390</v>
      </c>
      <c r="H10704">
        <v>47.275679699999998</v>
      </c>
      <c r="I10704">
        <v>-65.941860899999995</v>
      </c>
      <c r="J10704" s="1" t="str">
        <f t="shared" si="1496"/>
        <v>Fluid (stream)</v>
      </c>
      <c r="K10704" s="1" t="str">
        <f t="shared" si="1497"/>
        <v>Untreated Water</v>
      </c>
      <c r="O10704">
        <v>2.5000000000000001E-2</v>
      </c>
      <c r="P10704">
        <v>40</v>
      </c>
      <c r="Q10704">
        <v>6.6</v>
      </c>
    </row>
    <row r="10705" spans="1:17" hidden="1" x14ac:dyDescent="0.3">
      <c r="A10705" t="s">
        <v>41391</v>
      </c>
      <c r="B10705" t="s">
        <v>41392</v>
      </c>
      <c r="C10705" s="1" t="str">
        <f t="shared" si="1494"/>
        <v>21:0687</v>
      </c>
      <c r="D10705" s="1" t="str">
        <f t="shared" si="1495"/>
        <v>21:0208</v>
      </c>
      <c r="E10705" t="s">
        <v>41393</v>
      </c>
      <c r="F10705" t="s">
        <v>41394</v>
      </c>
      <c r="H10705">
        <v>47.279118099999998</v>
      </c>
      <c r="I10705">
        <v>-65.964161899999993</v>
      </c>
      <c r="J10705" s="1" t="str">
        <f t="shared" si="1496"/>
        <v>Fluid (stream)</v>
      </c>
      <c r="K10705" s="1" t="str">
        <f t="shared" si="1497"/>
        <v>Untreated Water</v>
      </c>
      <c r="O10705">
        <v>2.5000000000000001E-2</v>
      </c>
      <c r="P10705">
        <v>40</v>
      </c>
      <c r="Q10705">
        <v>6.7</v>
      </c>
    </row>
    <row r="10706" spans="1:17" hidden="1" x14ac:dyDescent="0.3">
      <c r="A10706" t="s">
        <v>41395</v>
      </c>
      <c r="B10706" t="s">
        <v>41396</v>
      </c>
      <c r="C10706" s="1" t="str">
        <f t="shared" si="1494"/>
        <v>21:0687</v>
      </c>
      <c r="D10706" s="1" t="str">
        <f t="shared" si="1495"/>
        <v>21:0208</v>
      </c>
      <c r="E10706" t="s">
        <v>41397</v>
      </c>
      <c r="F10706" t="s">
        <v>41398</v>
      </c>
      <c r="H10706">
        <v>47.277692100000003</v>
      </c>
      <c r="I10706">
        <v>-65.965364800000003</v>
      </c>
      <c r="J10706" s="1" t="str">
        <f t="shared" si="1496"/>
        <v>Fluid (stream)</v>
      </c>
      <c r="K10706" s="1" t="str">
        <f t="shared" si="1497"/>
        <v>Untreated Water</v>
      </c>
      <c r="O10706">
        <v>2.5000000000000001E-2</v>
      </c>
      <c r="P10706">
        <v>30</v>
      </c>
      <c r="Q10706">
        <v>6.8</v>
      </c>
    </row>
    <row r="10707" spans="1:17" hidden="1" x14ac:dyDescent="0.3">
      <c r="A10707" t="s">
        <v>41399</v>
      </c>
      <c r="B10707" t="s">
        <v>41400</v>
      </c>
      <c r="C10707" s="1" t="str">
        <f t="shared" si="1494"/>
        <v>21:0687</v>
      </c>
      <c r="D10707" s="1" t="str">
        <f t="shared" si="1495"/>
        <v>21:0208</v>
      </c>
      <c r="E10707" t="s">
        <v>41401</v>
      </c>
      <c r="F10707" t="s">
        <v>41402</v>
      </c>
      <c r="H10707">
        <v>47.2810761</v>
      </c>
      <c r="I10707">
        <v>-65.9095887</v>
      </c>
      <c r="J10707" s="1" t="str">
        <f t="shared" si="1496"/>
        <v>Fluid (stream)</v>
      </c>
      <c r="K10707" s="1" t="str">
        <f t="shared" si="1497"/>
        <v>Untreated Water</v>
      </c>
      <c r="O10707">
        <v>2.5000000000000001E-2</v>
      </c>
      <c r="P10707">
        <v>30</v>
      </c>
      <c r="Q10707">
        <v>6.1</v>
      </c>
    </row>
    <row r="10708" spans="1:17" hidden="1" x14ac:dyDescent="0.3">
      <c r="A10708" t="s">
        <v>41403</v>
      </c>
      <c r="B10708" t="s">
        <v>41404</v>
      </c>
      <c r="C10708" s="1" t="str">
        <f t="shared" si="1494"/>
        <v>21:0687</v>
      </c>
      <c r="D10708" s="1" t="str">
        <f t="shared" si="1495"/>
        <v>21:0208</v>
      </c>
      <c r="E10708" t="s">
        <v>41405</v>
      </c>
      <c r="F10708" t="s">
        <v>41406</v>
      </c>
      <c r="H10708">
        <v>47.274821000000003</v>
      </c>
      <c r="I10708">
        <v>-65.891143700000001</v>
      </c>
      <c r="J10708" s="1" t="str">
        <f t="shared" si="1496"/>
        <v>Fluid (stream)</v>
      </c>
      <c r="K10708" s="1" t="str">
        <f t="shared" si="1497"/>
        <v>Untreated Water</v>
      </c>
      <c r="O10708">
        <v>2.5000000000000001E-2</v>
      </c>
      <c r="P10708">
        <v>30</v>
      </c>
      <c r="Q10708">
        <v>6.2</v>
      </c>
    </row>
    <row r="10709" spans="1:17" hidden="1" x14ac:dyDescent="0.3">
      <c r="A10709" t="s">
        <v>41407</v>
      </c>
      <c r="B10709" t="s">
        <v>41408</v>
      </c>
      <c r="C10709" s="1" t="str">
        <f t="shared" si="1494"/>
        <v>21:0687</v>
      </c>
      <c r="D10709" s="1" t="str">
        <f t="shared" si="1495"/>
        <v>21:0208</v>
      </c>
      <c r="E10709" t="s">
        <v>41409</v>
      </c>
      <c r="F10709" t="s">
        <v>41410</v>
      </c>
      <c r="H10709">
        <v>47.294984499999998</v>
      </c>
      <c r="I10709">
        <v>-65.846765899999994</v>
      </c>
      <c r="J10709" s="1" t="str">
        <f t="shared" si="1496"/>
        <v>Fluid (stream)</v>
      </c>
      <c r="K10709" s="1" t="str">
        <f t="shared" si="1497"/>
        <v>Untreated Water</v>
      </c>
      <c r="O10709">
        <v>2.5000000000000001E-2</v>
      </c>
      <c r="P10709">
        <v>40</v>
      </c>
      <c r="Q10709">
        <v>6.7</v>
      </c>
    </row>
    <row r="10710" spans="1:17" hidden="1" x14ac:dyDescent="0.3">
      <c r="A10710" t="s">
        <v>41411</v>
      </c>
      <c r="B10710" t="s">
        <v>41412</v>
      </c>
      <c r="C10710" s="1" t="str">
        <f t="shared" si="1494"/>
        <v>21:0687</v>
      </c>
      <c r="D10710" s="1" t="str">
        <f t="shared" si="1495"/>
        <v>21:0208</v>
      </c>
      <c r="E10710" t="s">
        <v>41413</v>
      </c>
      <c r="F10710" t="s">
        <v>41414</v>
      </c>
      <c r="H10710">
        <v>47.293879799999999</v>
      </c>
      <c r="I10710">
        <v>-65.847037200000003</v>
      </c>
      <c r="J10710" s="1" t="str">
        <f t="shared" si="1496"/>
        <v>Fluid (stream)</v>
      </c>
      <c r="K10710" s="1" t="str">
        <f t="shared" si="1497"/>
        <v>Untreated Water</v>
      </c>
      <c r="O10710">
        <v>2.5000000000000001E-2</v>
      </c>
      <c r="P10710">
        <v>40</v>
      </c>
      <c r="Q10710">
        <v>6.5</v>
      </c>
    </row>
    <row r="10711" spans="1:17" hidden="1" x14ac:dyDescent="0.3">
      <c r="A10711" t="s">
        <v>41415</v>
      </c>
      <c r="B10711" t="s">
        <v>41416</v>
      </c>
      <c r="C10711" s="1" t="str">
        <f t="shared" si="1494"/>
        <v>21:0687</v>
      </c>
      <c r="D10711" s="1" t="str">
        <f t="shared" si="1495"/>
        <v>21:0208</v>
      </c>
      <c r="E10711" t="s">
        <v>41417</v>
      </c>
      <c r="F10711" t="s">
        <v>41418</v>
      </c>
      <c r="H10711">
        <v>47.253471099999999</v>
      </c>
      <c r="I10711">
        <v>-65.988358000000005</v>
      </c>
      <c r="J10711" s="1" t="str">
        <f t="shared" si="1496"/>
        <v>Fluid (stream)</v>
      </c>
      <c r="K10711" s="1" t="str">
        <f t="shared" si="1497"/>
        <v>Untreated Water</v>
      </c>
      <c r="O10711">
        <v>2.5000000000000001E-2</v>
      </c>
      <c r="P10711">
        <v>80</v>
      </c>
      <c r="Q10711">
        <v>6.9</v>
      </c>
    </row>
    <row r="10712" spans="1:17" hidden="1" x14ac:dyDescent="0.3">
      <c r="A10712" t="s">
        <v>41419</v>
      </c>
      <c r="B10712" t="s">
        <v>41420</v>
      </c>
      <c r="C10712" s="1" t="str">
        <f t="shared" si="1494"/>
        <v>21:0687</v>
      </c>
      <c r="D10712" s="1" t="str">
        <f t="shared" si="1495"/>
        <v>21:0208</v>
      </c>
      <c r="E10712" t="s">
        <v>41421</v>
      </c>
      <c r="F10712" t="s">
        <v>41422</v>
      </c>
      <c r="H10712">
        <v>47.257847300000002</v>
      </c>
      <c r="I10712">
        <v>-65.922379899999996</v>
      </c>
      <c r="J10712" s="1" t="str">
        <f t="shared" si="1496"/>
        <v>Fluid (stream)</v>
      </c>
      <c r="K10712" s="1" t="str">
        <f t="shared" si="1497"/>
        <v>Untreated Water</v>
      </c>
      <c r="O10712">
        <v>2.5000000000000001E-2</v>
      </c>
      <c r="P10712">
        <v>70</v>
      </c>
      <c r="Q10712">
        <v>7.3</v>
      </c>
    </row>
    <row r="10713" spans="1:17" hidden="1" x14ac:dyDescent="0.3">
      <c r="A10713" t="s">
        <v>41423</v>
      </c>
      <c r="B10713" t="s">
        <v>41424</v>
      </c>
      <c r="C10713" s="1" t="str">
        <f t="shared" si="1494"/>
        <v>21:0687</v>
      </c>
      <c r="D10713" s="1" t="str">
        <f t="shared" si="1495"/>
        <v>21:0208</v>
      </c>
      <c r="E10713" t="s">
        <v>41425</v>
      </c>
      <c r="F10713" t="s">
        <v>41426</v>
      </c>
      <c r="H10713">
        <v>47.258264400000002</v>
      </c>
      <c r="I10713">
        <v>-65.916256200000007</v>
      </c>
      <c r="J10713" s="1" t="str">
        <f t="shared" si="1496"/>
        <v>Fluid (stream)</v>
      </c>
      <c r="K10713" s="1" t="str">
        <f t="shared" si="1497"/>
        <v>Untreated Water</v>
      </c>
      <c r="O10713">
        <v>2.5000000000000001E-2</v>
      </c>
      <c r="P10713">
        <v>60</v>
      </c>
      <c r="Q10713">
        <v>7.1</v>
      </c>
    </row>
    <row r="10714" spans="1:17" hidden="1" x14ac:dyDescent="0.3">
      <c r="A10714" t="s">
        <v>41427</v>
      </c>
      <c r="B10714" t="s">
        <v>41428</v>
      </c>
      <c r="C10714" s="1" t="str">
        <f t="shared" si="1494"/>
        <v>21:0687</v>
      </c>
      <c r="D10714" s="1" t="str">
        <f>HYPERLINK("http://geochem.nrcan.gc.ca/cdogs/content/svy/svy_e.htm", "")</f>
        <v/>
      </c>
      <c r="G10714" s="1" t="str">
        <f>HYPERLINK("http://geochem.nrcan.gc.ca/cdogs/content/cr_/cr_00085_e.htm", "85")</f>
        <v>85</v>
      </c>
      <c r="J10714" t="s">
        <v>11453</v>
      </c>
      <c r="K10714" t="s">
        <v>11454</v>
      </c>
      <c r="O10714">
        <v>0.3</v>
      </c>
      <c r="P10714">
        <v>80</v>
      </c>
      <c r="Q10714">
        <v>8.1999999999999993</v>
      </c>
    </row>
    <row r="10715" spans="1:17" hidden="1" x14ac:dyDescent="0.3">
      <c r="A10715" t="s">
        <v>41429</v>
      </c>
      <c r="B10715" t="s">
        <v>41430</v>
      </c>
      <c r="C10715" s="1" t="str">
        <f t="shared" si="1494"/>
        <v>21:0687</v>
      </c>
      <c r="D10715" s="1" t="str">
        <f t="shared" ref="D10715:D10732" si="1498">HYPERLINK("http://geochem.nrcan.gc.ca/cdogs/content/svy/svy210208_e.htm", "21:0208")</f>
        <v>21:0208</v>
      </c>
      <c r="E10715" t="s">
        <v>41431</v>
      </c>
      <c r="F10715" t="s">
        <v>41432</v>
      </c>
      <c r="H10715">
        <v>47.259411299999996</v>
      </c>
      <c r="I10715">
        <v>-65.921395200000006</v>
      </c>
      <c r="J10715" s="1" t="str">
        <f t="shared" ref="J10715:J10732" si="1499">HYPERLINK("http://geochem.nrcan.gc.ca/cdogs/content/kwd/kwd020018_e.htm", "Fluid (stream)")</f>
        <v>Fluid (stream)</v>
      </c>
      <c r="K10715" s="1" t="str">
        <f t="shared" ref="K10715:K10732" si="1500">HYPERLINK("http://geochem.nrcan.gc.ca/cdogs/content/kwd/kwd080007_e.htm", "Untreated Water")</f>
        <v>Untreated Water</v>
      </c>
      <c r="O10715">
        <v>0.13</v>
      </c>
      <c r="P10715">
        <v>80</v>
      </c>
      <c r="Q10715">
        <v>7.6</v>
      </c>
    </row>
    <row r="10716" spans="1:17" hidden="1" x14ac:dyDescent="0.3">
      <c r="A10716" t="s">
        <v>41433</v>
      </c>
      <c r="B10716" t="s">
        <v>41434</v>
      </c>
      <c r="C10716" s="1" t="str">
        <f t="shared" si="1494"/>
        <v>21:0687</v>
      </c>
      <c r="D10716" s="1" t="str">
        <f t="shared" si="1498"/>
        <v>21:0208</v>
      </c>
      <c r="E10716" t="s">
        <v>41435</v>
      </c>
      <c r="F10716" t="s">
        <v>41436</v>
      </c>
      <c r="H10716">
        <v>47.254998800000003</v>
      </c>
      <c r="I10716">
        <v>-65.944336300000003</v>
      </c>
      <c r="J10716" s="1" t="str">
        <f t="shared" si="1499"/>
        <v>Fluid (stream)</v>
      </c>
      <c r="K10716" s="1" t="str">
        <f t="shared" si="1500"/>
        <v>Untreated Water</v>
      </c>
      <c r="O10716">
        <v>2.5000000000000001E-2</v>
      </c>
      <c r="P10716">
        <v>80</v>
      </c>
      <c r="Q10716">
        <v>7.2</v>
      </c>
    </row>
    <row r="10717" spans="1:17" hidden="1" x14ac:dyDescent="0.3">
      <c r="A10717" t="s">
        <v>41437</v>
      </c>
      <c r="B10717" t="s">
        <v>41438</v>
      </c>
      <c r="C10717" s="1" t="str">
        <f t="shared" si="1494"/>
        <v>21:0687</v>
      </c>
      <c r="D10717" s="1" t="str">
        <f t="shared" si="1498"/>
        <v>21:0208</v>
      </c>
      <c r="E10717" t="s">
        <v>41439</v>
      </c>
      <c r="F10717" t="s">
        <v>41440</v>
      </c>
      <c r="H10717">
        <v>47.268011799999996</v>
      </c>
      <c r="I10717">
        <v>-65.860932599999998</v>
      </c>
      <c r="J10717" s="1" t="str">
        <f t="shared" si="1499"/>
        <v>Fluid (stream)</v>
      </c>
      <c r="K10717" s="1" t="str">
        <f t="shared" si="1500"/>
        <v>Untreated Water</v>
      </c>
      <c r="O10717">
        <v>2.5000000000000001E-2</v>
      </c>
      <c r="P10717">
        <v>50</v>
      </c>
      <c r="Q10717">
        <v>7</v>
      </c>
    </row>
    <row r="10718" spans="1:17" hidden="1" x14ac:dyDescent="0.3">
      <c r="A10718" t="s">
        <v>41441</v>
      </c>
      <c r="B10718" t="s">
        <v>41442</v>
      </c>
      <c r="C10718" s="1" t="str">
        <f t="shared" si="1494"/>
        <v>21:0687</v>
      </c>
      <c r="D10718" s="1" t="str">
        <f t="shared" si="1498"/>
        <v>21:0208</v>
      </c>
      <c r="E10718" t="s">
        <v>41443</v>
      </c>
      <c r="F10718" t="s">
        <v>41444</v>
      </c>
      <c r="H10718">
        <v>47.266373999999999</v>
      </c>
      <c r="I10718">
        <v>-65.862007800000001</v>
      </c>
      <c r="J10718" s="1" t="str">
        <f t="shared" si="1499"/>
        <v>Fluid (stream)</v>
      </c>
      <c r="K10718" s="1" t="str">
        <f t="shared" si="1500"/>
        <v>Untreated Water</v>
      </c>
      <c r="O10718">
        <v>2.5000000000000001E-2</v>
      </c>
      <c r="P10718">
        <v>40</v>
      </c>
      <c r="Q10718">
        <v>6.6</v>
      </c>
    </row>
    <row r="10719" spans="1:17" hidden="1" x14ac:dyDescent="0.3">
      <c r="A10719" t="s">
        <v>41445</v>
      </c>
      <c r="B10719" t="s">
        <v>41446</v>
      </c>
      <c r="C10719" s="1" t="str">
        <f t="shared" si="1494"/>
        <v>21:0687</v>
      </c>
      <c r="D10719" s="1" t="str">
        <f t="shared" si="1498"/>
        <v>21:0208</v>
      </c>
      <c r="E10719" t="s">
        <v>41447</v>
      </c>
      <c r="F10719" t="s">
        <v>41448</v>
      </c>
      <c r="H10719">
        <v>47.264066900000003</v>
      </c>
      <c r="I10719">
        <v>-65.898265100000003</v>
      </c>
      <c r="J10719" s="1" t="str">
        <f t="shared" si="1499"/>
        <v>Fluid (stream)</v>
      </c>
      <c r="K10719" s="1" t="str">
        <f t="shared" si="1500"/>
        <v>Untreated Water</v>
      </c>
      <c r="O10719">
        <v>2.5000000000000001E-2</v>
      </c>
      <c r="P10719">
        <v>40</v>
      </c>
      <c r="Q10719">
        <v>6.6</v>
      </c>
    </row>
    <row r="10720" spans="1:17" hidden="1" x14ac:dyDescent="0.3">
      <c r="A10720" t="s">
        <v>41449</v>
      </c>
      <c r="B10720" t="s">
        <v>41450</v>
      </c>
      <c r="C10720" s="1" t="str">
        <f t="shared" si="1494"/>
        <v>21:0687</v>
      </c>
      <c r="D10720" s="1" t="str">
        <f t="shared" si="1498"/>
        <v>21:0208</v>
      </c>
      <c r="E10720" t="s">
        <v>41451</v>
      </c>
      <c r="F10720" t="s">
        <v>41452</v>
      </c>
      <c r="H10720">
        <v>47.2636714</v>
      </c>
      <c r="I10720">
        <v>-65.887561700000006</v>
      </c>
      <c r="J10720" s="1" t="str">
        <f t="shared" si="1499"/>
        <v>Fluid (stream)</v>
      </c>
      <c r="K10720" s="1" t="str">
        <f t="shared" si="1500"/>
        <v>Untreated Water</v>
      </c>
      <c r="O10720">
        <v>2.5000000000000001E-2</v>
      </c>
      <c r="P10720">
        <v>40</v>
      </c>
      <c r="Q10720">
        <v>6.6</v>
      </c>
    </row>
    <row r="10721" spans="1:17" hidden="1" x14ac:dyDescent="0.3">
      <c r="A10721" t="s">
        <v>41453</v>
      </c>
      <c r="B10721" t="s">
        <v>41454</v>
      </c>
      <c r="C10721" s="1" t="str">
        <f t="shared" si="1494"/>
        <v>21:0687</v>
      </c>
      <c r="D10721" s="1" t="str">
        <f t="shared" si="1498"/>
        <v>21:0208</v>
      </c>
      <c r="E10721" t="s">
        <v>41455</v>
      </c>
      <c r="F10721" t="s">
        <v>41456</v>
      </c>
      <c r="H10721">
        <v>47.377027900000002</v>
      </c>
      <c r="I10721">
        <v>-65.978432600000005</v>
      </c>
      <c r="J10721" s="1" t="str">
        <f t="shared" si="1499"/>
        <v>Fluid (stream)</v>
      </c>
      <c r="K10721" s="1" t="str">
        <f t="shared" si="1500"/>
        <v>Untreated Water</v>
      </c>
      <c r="O10721">
        <v>2.5000000000000001E-2</v>
      </c>
      <c r="P10721">
        <v>40</v>
      </c>
      <c r="Q10721">
        <v>7.2</v>
      </c>
    </row>
    <row r="10722" spans="1:17" hidden="1" x14ac:dyDescent="0.3">
      <c r="A10722" t="s">
        <v>41457</v>
      </c>
      <c r="B10722" t="s">
        <v>41458</v>
      </c>
      <c r="C10722" s="1" t="str">
        <f t="shared" si="1494"/>
        <v>21:0687</v>
      </c>
      <c r="D10722" s="1" t="str">
        <f t="shared" si="1498"/>
        <v>21:0208</v>
      </c>
      <c r="E10722" t="s">
        <v>41455</v>
      </c>
      <c r="F10722" t="s">
        <v>41459</v>
      </c>
      <c r="H10722">
        <v>47.377027900000002</v>
      </c>
      <c r="I10722">
        <v>-65.978432600000005</v>
      </c>
      <c r="J10722" s="1" t="str">
        <f t="shared" si="1499"/>
        <v>Fluid (stream)</v>
      </c>
      <c r="K10722" s="1" t="str">
        <f t="shared" si="1500"/>
        <v>Untreated Water</v>
      </c>
      <c r="O10722">
        <v>2.5000000000000001E-2</v>
      </c>
      <c r="P10722">
        <v>30</v>
      </c>
      <c r="Q10722">
        <v>7.5</v>
      </c>
    </row>
    <row r="10723" spans="1:17" hidden="1" x14ac:dyDescent="0.3">
      <c r="A10723" t="s">
        <v>41460</v>
      </c>
      <c r="B10723" t="s">
        <v>41461</v>
      </c>
      <c r="C10723" s="1" t="str">
        <f t="shared" si="1494"/>
        <v>21:0687</v>
      </c>
      <c r="D10723" s="1" t="str">
        <f t="shared" si="1498"/>
        <v>21:0208</v>
      </c>
      <c r="E10723" t="s">
        <v>41462</v>
      </c>
      <c r="F10723" t="s">
        <v>41463</v>
      </c>
      <c r="H10723">
        <v>47.376257699999996</v>
      </c>
      <c r="I10723">
        <v>-65.979674299999999</v>
      </c>
      <c r="J10723" s="1" t="str">
        <f t="shared" si="1499"/>
        <v>Fluid (stream)</v>
      </c>
      <c r="K10723" s="1" t="str">
        <f t="shared" si="1500"/>
        <v>Untreated Water</v>
      </c>
      <c r="O10723">
        <v>2.5000000000000001E-2</v>
      </c>
      <c r="P10723">
        <v>30</v>
      </c>
      <c r="Q10723">
        <v>7.4</v>
      </c>
    </row>
    <row r="10724" spans="1:17" hidden="1" x14ac:dyDescent="0.3">
      <c r="A10724" t="s">
        <v>41464</v>
      </c>
      <c r="B10724" t="s">
        <v>41465</v>
      </c>
      <c r="C10724" s="1" t="str">
        <f t="shared" ref="C10724:C10787" si="1501">HYPERLINK("http://geochem.nrcan.gc.ca/cdogs/content/bdl/bdl210687_e.htm", "21:0687")</f>
        <v>21:0687</v>
      </c>
      <c r="D10724" s="1" t="str">
        <f t="shared" si="1498"/>
        <v>21:0208</v>
      </c>
      <c r="E10724" t="s">
        <v>41466</v>
      </c>
      <c r="F10724" t="s">
        <v>41467</v>
      </c>
      <c r="H10724">
        <v>47.401943899999999</v>
      </c>
      <c r="I10724">
        <v>-65.986133899999999</v>
      </c>
      <c r="J10724" s="1" t="str">
        <f t="shared" si="1499"/>
        <v>Fluid (stream)</v>
      </c>
      <c r="K10724" s="1" t="str">
        <f t="shared" si="1500"/>
        <v>Untreated Water</v>
      </c>
      <c r="O10724">
        <v>2.5000000000000001E-2</v>
      </c>
      <c r="P10724">
        <v>50</v>
      </c>
      <c r="Q10724">
        <v>7.2</v>
      </c>
    </row>
    <row r="10725" spans="1:17" hidden="1" x14ac:dyDescent="0.3">
      <c r="A10725" t="s">
        <v>41468</v>
      </c>
      <c r="B10725" t="s">
        <v>41469</v>
      </c>
      <c r="C10725" s="1" t="str">
        <f t="shared" si="1501"/>
        <v>21:0687</v>
      </c>
      <c r="D10725" s="1" t="str">
        <f t="shared" si="1498"/>
        <v>21:0208</v>
      </c>
      <c r="E10725" t="s">
        <v>41466</v>
      </c>
      <c r="F10725" t="s">
        <v>41470</v>
      </c>
      <c r="H10725">
        <v>47.401943899999999</v>
      </c>
      <c r="I10725">
        <v>-65.986133899999999</v>
      </c>
      <c r="J10725" s="1" t="str">
        <f t="shared" si="1499"/>
        <v>Fluid (stream)</v>
      </c>
      <c r="K10725" s="1" t="str">
        <f t="shared" si="1500"/>
        <v>Untreated Water</v>
      </c>
      <c r="O10725">
        <v>2.5000000000000001E-2</v>
      </c>
      <c r="P10725">
        <v>40</v>
      </c>
      <c r="Q10725">
        <v>7.2</v>
      </c>
    </row>
    <row r="10726" spans="1:17" hidden="1" x14ac:dyDescent="0.3">
      <c r="A10726" t="s">
        <v>41471</v>
      </c>
      <c r="B10726" t="s">
        <v>41472</v>
      </c>
      <c r="C10726" s="1" t="str">
        <f t="shared" si="1501"/>
        <v>21:0687</v>
      </c>
      <c r="D10726" s="1" t="str">
        <f t="shared" si="1498"/>
        <v>21:0208</v>
      </c>
      <c r="E10726" t="s">
        <v>41473</v>
      </c>
      <c r="F10726" t="s">
        <v>41474</v>
      </c>
      <c r="H10726">
        <v>47.392565599999998</v>
      </c>
      <c r="I10726">
        <v>-65.947622300000006</v>
      </c>
      <c r="J10726" s="1" t="str">
        <f t="shared" si="1499"/>
        <v>Fluid (stream)</v>
      </c>
      <c r="K10726" s="1" t="str">
        <f t="shared" si="1500"/>
        <v>Untreated Water</v>
      </c>
      <c r="O10726">
        <v>2.5000000000000001E-2</v>
      </c>
      <c r="P10726">
        <v>30</v>
      </c>
      <c r="Q10726">
        <v>7.3</v>
      </c>
    </row>
    <row r="10727" spans="1:17" hidden="1" x14ac:dyDescent="0.3">
      <c r="A10727" t="s">
        <v>41475</v>
      </c>
      <c r="B10727" t="s">
        <v>41476</v>
      </c>
      <c r="C10727" s="1" t="str">
        <f t="shared" si="1501"/>
        <v>21:0687</v>
      </c>
      <c r="D10727" s="1" t="str">
        <f t="shared" si="1498"/>
        <v>21:0208</v>
      </c>
      <c r="E10727" t="s">
        <v>41477</v>
      </c>
      <c r="F10727" t="s">
        <v>41478</v>
      </c>
      <c r="H10727">
        <v>47.392342499999998</v>
      </c>
      <c r="I10727">
        <v>-65.936689999999999</v>
      </c>
      <c r="J10727" s="1" t="str">
        <f t="shared" si="1499"/>
        <v>Fluid (stream)</v>
      </c>
      <c r="K10727" s="1" t="str">
        <f t="shared" si="1500"/>
        <v>Untreated Water</v>
      </c>
      <c r="O10727">
        <v>2.5000000000000001E-2</v>
      </c>
      <c r="P10727">
        <v>30</v>
      </c>
      <c r="Q10727">
        <v>7.2</v>
      </c>
    </row>
    <row r="10728" spans="1:17" hidden="1" x14ac:dyDescent="0.3">
      <c r="A10728" t="s">
        <v>41479</v>
      </c>
      <c r="B10728" t="s">
        <v>41480</v>
      </c>
      <c r="C10728" s="1" t="str">
        <f t="shared" si="1501"/>
        <v>21:0687</v>
      </c>
      <c r="D10728" s="1" t="str">
        <f t="shared" si="1498"/>
        <v>21:0208</v>
      </c>
      <c r="E10728" t="s">
        <v>41481</v>
      </c>
      <c r="F10728" t="s">
        <v>41482</v>
      </c>
      <c r="H10728">
        <v>47.388308000000002</v>
      </c>
      <c r="I10728">
        <v>-65.932940799999997</v>
      </c>
      <c r="J10728" s="1" t="str">
        <f t="shared" si="1499"/>
        <v>Fluid (stream)</v>
      </c>
      <c r="K10728" s="1" t="str">
        <f t="shared" si="1500"/>
        <v>Untreated Water</v>
      </c>
      <c r="O10728">
        <v>2.5000000000000001E-2</v>
      </c>
      <c r="P10728">
        <v>30</v>
      </c>
      <c r="Q10728">
        <v>7</v>
      </c>
    </row>
    <row r="10729" spans="1:17" hidden="1" x14ac:dyDescent="0.3">
      <c r="A10729" t="s">
        <v>41483</v>
      </c>
      <c r="B10729" t="s">
        <v>41484</v>
      </c>
      <c r="C10729" s="1" t="str">
        <f t="shared" si="1501"/>
        <v>21:0687</v>
      </c>
      <c r="D10729" s="1" t="str">
        <f t="shared" si="1498"/>
        <v>21:0208</v>
      </c>
      <c r="E10729" t="s">
        <v>41485</v>
      </c>
      <c r="F10729" t="s">
        <v>41486</v>
      </c>
      <c r="H10729">
        <v>47.411643099999999</v>
      </c>
      <c r="I10729">
        <v>-65.918832499999994</v>
      </c>
      <c r="J10729" s="1" t="str">
        <f t="shared" si="1499"/>
        <v>Fluid (stream)</v>
      </c>
      <c r="K10729" s="1" t="str">
        <f t="shared" si="1500"/>
        <v>Untreated Water</v>
      </c>
      <c r="O10729">
        <v>2.5000000000000001E-2</v>
      </c>
      <c r="P10729">
        <v>30</v>
      </c>
      <c r="Q10729">
        <v>5.5</v>
      </c>
    </row>
    <row r="10730" spans="1:17" hidden="1" x14ac:dyDescent="0.3">
      <c r="A10730" t="s">
        <v>41487</v>
      </c>
      <c r="B10730" t="s">
        <v>41488</v>
      </c>
      <c r="C10730" s="1" t="str">
        <f t="shared" si="1501"/>
        <v>21:0687</v>
      </c>
      <c r="D10730" s="1" t="str">
        <f t="shared" si="1498"/>
        <v>21:0208</v>
      </c>
      <c r="E10730" t="s">
        <v>41489</v>
      </c>
      <c r="F10730" t="s">
        <v>41490</v>
      </c>
      <c r="H10730">
        <v>47.415590100000003</v>
      </c>
      <c r="I10730">
        <v>-65.923558499999999</v>
      </c>
      <c r="J10730" s="1" t="str">
        <f t="shared" si="1499"/>
        <v>Fluid (stream)</v>
      </c>
      <c r="K10730" s="1" t="str">
        <f t="shared" si="1500"/>
        <v>Untreated Water</v>
      </c>
      <c r="O10730">
        <v>2.5000000000000001E-2</v>
      </c>
      <c r="P10730">
        <v>30</v>
      </c>
      <c r="Q10730">
        <v>6.4</v>
      </c>
    </row>
    <row r="10731" spans="1:17" hidden="1" x14ac:dyDescent="0.3">
      <c r="A10731" t="s">
        <v>41491</v>
      </c>
      <c r="B10731" t="s">
        <v>41492</v>
      </c>
      <c r="C10731" s="1" t="str">
        <f t="shared" si="1501"/>
        <v>21:0687</v>
      </c>
      <c r="D10731" s="1" t="str">
        <f t="shared" si="1498"/>
        <v>21:0208</v>
      </c>
      <c r="E10731" t="s">
        <v>41493</v>
      </c>
      <c r="F10731" t="s">
        <v>41494</v>
      </c>
      <c r="H10731">
        <v>47.411257200000001</v>
      </c>
      <c r="I10731">
        <v>-65.898594299999999</v>
      </c>
      <c r="J10731" s="1" t="str">
        <f t="shared" si="1499"/>
        <v>Fluid (stream)</v>
      </c>
      <c r="K10731" s="1" t="str">
        <f t="shared" si="1500"/>
        <v>Untreated Water</v>
      </c>
      <c r="O10731">
        <v>2.5000000000000001E-2</v>
      </c>
      <c r="P10731">
        <v>30</v>
      </c>
      <c r="Q10731">
        <v>6.3</v>
      </c>
    </row>
    <row r="10732" spans="1:17" hidden="1" x14ac:dyDescent="0.3">
      <c r="A10732" t="s">
        <v>41495</v>
      </c>
      <c r="B10732" t="s">
        <v>41496</v>
      </c>
      <c r="C10732" s="1" t="str">
        <f t="shared" si="1501"/>
        <v>21:0687</v>
      </c>
      <c r="D10732" s="1" t="str">
        <f t="shared" si="1498"/>
        <v>21:0208</v>
      </c>
      <c r="E10732" t="s">
        <v>41497</v>
      </c>
      <c r="F10732" t="s">
        <v>41498</v>
      </c>
      <c r="H10732">
        <v>47.415967600000002</v>
      </c>
      <c r="I10732">
        <v>-65.889532500000001</v>
      </c>
      <c r="J10732" s="1" t="str">
        <f t="shared" si="1499"/>
        <v>Fluid (stream)</v>
      </c>
      <c r="K10732" s="1" t="str">
        <f t="shared" si="1500"/>
        <v>Untreated Water</v>
      </c>
      <c r="O10732">
        <v>2.5000000000000001E-2</v>
      </c>
      <c r="P10732">
        <v>30</v>
      </c>
      <c r="Q10732">
        <v>6.1</v>
      </c>
    </row>
    <row r="10733" spans="1:17" hidden="1" x14ac:dyDescent="0.3">
      <c r="A10733" t="s">
        <v>41499</v>
      </c>
      <c r="B10733" t="s">
        <v>41500</v>
      </c>
      <c r="C10733" s="1" t="str">
        <f t="shared" si="1501"/>
        <v>21:0687</v>
      </c>
      <c r="D10733" s="1" t="str">
        <f>HYPERLINK("http://geochem.nrcan.gc.ca/cdogs/content/svy/svy_e.htm", "")</f>
        <v/>
      </c>
      <c r="G10733" s="1" t="str">
        <f>HYPERLINK("http://geochem.nrcan.gc.ca/cdogs/content/cr_/cr_00085_e.htm", "85")</f>
        <v>85</v>
      </c>
      <c r="J10733" t="s">
        <v>11453</v>
      </c>
      <c r="K10733" t="s">
        <v>11454</v>
      </c>
      <c r="O10733">
        <v>0.3</v>
      </c>
      <c r="P10733">
        <v>70</v>
      </c>
      <c r="Q10733">
        <v>8.3000000000000007</v>
      </c>
    </row>
    <row r="10734" spans="1:17" hidden="1" x14ac:dyDescent="0.3">
      <c r="A10734" t="s">
        <v>41501</v>
      </c>
      <c r="B10734" t="s">
        <v>41502</v>
      </c>
      <c r="C10734" s="1" t="str">
        <f t="shared" si="1501"/>
        <v>21:0687</v>
      </c>
      <c r="D10734" s="1" t="str">
        <f t="shared" ref="D10734:D10745" si="1502">HYPERLINK("http://geochem.nrcan.gc.ca/cdogs/content/svy/svy210208_e.htm", "21:0208")</f>
        <v>21:0208</v>
      </c>
      <c r="E10734" t="s">
        <v>41503</v>
      </c>
      <c r="F10734" t="s">
        <v>41504</v>
      </c>
      <c r="H10734">
        <v>47.448427899999999</v>
      </c>
      <c r="I10734">
        <v>-65.868732300000005</v>
      </c>
      <c r="J10734" s="1" t="str">
        <f t="shared" ref="J10734:J10745" si="1503">HYPERLINK("http://geochem.nrcan.gc.ca/cdogs/content/kwd/kwd020018_e.htm", "Fluid (stream)")</f>
        <v>Fluid (stream)</v>
      </c>
      <c r="K10734" s="1" t="str">
        <f t="shared" ref="K10734:K10745" si="1504">HYPERLINK("http://geochem.nrcan.gc.ca/cdogs/content/kwd/kwd080007_e.htm", "Untreated Water")</f>
        <v>Untreated Water</v>
      </c>
      <c r="O10734">
        <v>2.5000000000000001E-2</v>
      </c>
      <c r="P10734">
        <v>40</v>
      </c>
      <c r="Q10734">
        <v>7</v>
      </c>
    </row>
    <row r="10735" spans="1:17" hidden="1" x14ac:dyDescent="0.3">
      <c r="A10735" t="s">
        <v>41505</v>
      </c>
      <c r="B10735" t="s">
        <v>41506</v>
      </c>
      <c r="C10735" s="1" t="str">
        <f t="shared" si="1501"/>
        <v>21:0687</v>
      </c>
      <c r="D10735" s="1" t="str">
        <f t="shared" si="1502"/>
        <v>21:0208</v>
      </c>
      <c r="E10735" t="s">
        <v>41507</v>
      </c>
      <c r="F10735" t="s">
        <v>41508</v>
      </c>
      <c r="H10735">
        <v>47.460909200000003</v>
      </c>
      <c r="I10735">
        <v>-65.898060400000006</v>
      </c>
      <c r="J10735" s="1" t="str">
        <f t="shared" si="1503"/>
        <v>Fluid (stream)</v>
      </c>
      <c r="K10735" s="1" t="str">
        <f t="shared" si="1504"/>
        <v>Untreated Water</v>
      </c>
      <c r="O10735">
        <v>2.5000000000000001E-2</v>
      </c>
      <c r="P10735">
        <v>30</v>
      </c>
      <c r="Q10735">
        <v>6.8</v>
      </c>
    </row>
    <row r="10736" spans="1:17" hidden="1" x14ac:dyDescent="0.3">
      <c r="A10736" t="s">
        <v>41509</v>
      </c>
      <c r="B10736" t="s">
        <v>41510</v>
      </c>
      <c r="C10736" s="1" t="str">
        <f t="shared" si="1501"/>
        <v>21:0687</v>
      </c>
      <c r="D10736" s="1" t="str">
        <f t="shared" si="1502"/>
        <v>21:0208</v>
      </c>
      <c r="E10736" t="s">
        <v>41511</v>
      </c>
      <c r="F10736" t="s">
        <v>41512</v>
      </c>
      <c r="H10736">
        <v>47.4637636</v>
      </c>
      <c r="I10736">
        <v>-65.897633600000006</v>
      </c>
      <c r="J10736" s="1" t="str">
        <f t="shared" si="1503"/>
        <v>Fluid (stream)</v>
      </c>
      <c r="K10736" s="1" t="str">
        <f t="shared" si="1504"/>
        <v>Untreated Water</v>
      </c>
      <c r="O10736">
        <v>2.5000000000000001E-2</v>
      </c>
      <c r="P10736">
        <v>30</v>
      </c>
      <c r="Q10736">
        <v>6.7</v>
      </c>
    </row>
    <row r="10737" spans="1:17" hidden="1" x14ac:dyDescent="0.3">
      <c r="A10737" t="s">
        <v>41513</v>
      </c>
      <c r="B10737" t="s">
        <v>41514</v>
      </c>
      <c r="C10737" s="1" t="str">
        <f t="shared" si="1501"/>
        <v>21:0687</v>
      </c>
      <c r="D10737" s="1" t="str">
        <f t="shared" si="1502"/>
        <v>21:0208</v>
      </c>
      <c r="E10737" t="s">
        <v>41515</v>
      </c>
      <c r="F10737" t="s">
        <v>41516</v>
      </c>
      <c r="H10737">
        <v>47.460749499999999</v>
      </c>
      <c r="I10737">
        <v>-65.918526299999996</v>
      </c>
      <c r="J10737" s="1" t="str">
        <f t="shared" si="1503"/>
        <v>Fluid (stream)</v>
      </c>
      <c r="K10737" s="1" t="str">
        <f t="shared" si="1504"/>
        <v>Untreated Water</v>
      </c>
      <c r="O10737">
        <v>2.5000000000000001E-2</v>
      </c>
      <c r="P10737">
        <v>30</v>
      </c>
      <c r="Q10737">
        <v>6.8</v>
      </c>
    </row>
    <row r="10738" spans="1:17" hidden="1" x14ac:dyDescent="0.3">
      <c r="A10738" t="s">
        <v>41517</v>
      </c>
      <c r="B10738" t="s">
        <v>41518</v>
      </c>
      <c r="C10738" s="1" t="str">
        <f t="shared" si="1501"/>
        <v>21:0687</v>
      </c>
      <c r="D10738" s="1" t="str">
        <f t="shared" si="1502"/>
        <v>21:0208</v>
      </c>
      <c r="E10738" t="s">
        <v>41519</v>
      </c>
      <c r="F10738" t="s">
        <v>41520</v>
      </c>
      <c r="H10738">
        <v>47.456957500000001</v>
      </c>
      <c r="I10738">
        <v>-65.922190700000002</v>
      </c>
      <c r="J10738" s="1" t="str">
        <f t="shared" si="1503"/>
        <v>Fluid (stream)</v>
      </c>
      <c r="K10738" s="1" t="str">
        <f t="shared" si="1504"/>
        <v>Untreated Water</v>
      </c>
      <c r="O10738">
        <v>2.5000000000000001E-2</v>
      </c>
      <c r="P10738">
        <v>30</v>
      </c>
      <c r="Q10738">
        <v>6.7</v>
      </c>
    </row>
    <row r="10739" spans="1:17" hidden="1" x14ac:dyDescent="0.3">
      <c r="A10739" t="s">
        <v>41521</v>
      </c>
      <c r="B10739" t="s">
        <v>41522</v>
      </c>
      <c r="C10739" s="1" t="str">
        <f t="shared" si="1501"/>
        <v>21:0687</v>
      </c>
      <c r="D10739" s="1" t="str">
        <f t="shared" si="1502"/>
        <v>21:0208</v>
      </c>
      <c r="E10739" t="s">
        <v>41523</v>
      </c>
      <c r="F10739" t="s">
        <v>41524</v>
      </c>
      <c r="H10739">
        <v>47.446693500000002</v>
      </c>
      <c r="I10739">
        <v>-65.868637899999996</v>
      </c>
      <c r="J10739" s="1" t="str">
        <f t="shared" si="1503"/>
        <v>Fluid (stream)</v>
      </c>
      <c r="K10739" s="1" t="str">
        <f t="shared" si="1504"/>
        <v>Untreated Water</v>
      </c>
      <c r="O10739">
        <v>2.5000000000000001E-2</v>
      </c>
      <c r="P10739">
        <v>30</v>
      </c>
      <c r="Q10739">
        <v>6.8</v>
      </c>
    </row>
    <row r="10740" spans="1:17" hidden="1" x14ac:dyDescent="0.3">
      <c r="A10740" t="s">
        <v>41525</v>
      </c>
      <c r="B10740" t="s">
        <v>41526</v>
      </c>
      <c r="C10740" s="1" t="str">
        <f t="shared" si="1501"/>
        <v>21:0687</v>
      </c>
      <c r="D10740" s="1" t="str">
        <f t="shared" si="1502"/>
        <v>21:0208</v>
      </c>
      <c r="E10740" t="s">
        <v>41527</v>
      </c>
      <c r="F10740" t="s">
        <v>41528</v>
      </c>
      <c r="H10740">
        <v>47.484423300000003</v>
      </c>
      <c r="I10740">
        <v>-65.915444300000004</v>
      </c>
      <c r="J10740" s="1" t="str">
        <f t="shared" si="1503"/>
        <v>Fluid (stream)</v>
      </c>
      <c r="K10740" s="1" t="str">
        <f t="shared" si="1504"/>
        <v>Untreated Water</v>
      </c>
      <c r="O10740">
        <v>2.5000000000000001E-2</v>
      </c>
      <c r="P10740">
        <v>30</v>
      </c>
      <c r="Q10740">
        <v>6.4</v>
      </c>
    </row>
    <row r="10741" spans="1:17" hidden="1" x14ac:dyDescent="0.3">
      <c r="A10741" t="s">
        <v>41529</v>
      </c>
      <c r="B10741" t="s">
        <v>41530</v>
      </c>
      <c r="C10741" s="1" t="str">
        <f t="shared" si="1501"/>
        <v>21:0687</v>
      </c>
      <c r="D10741" s="1" t="str">
        <f t="shared" si="1502"/>
        <v>21:0208</v>
      </c>
      <c r="E10741" t="s">
        <v>41531</v>
      </c>
      <c r="F10741" t="s">
        <v>41532</v>
      </c>
      <c r="H10741">
        <v>47.416699899999998</v>
      </c>
      <c r="I10741">
        <v>-65.978973999999994</v>
      </c>
      <c r="J10741" s="1" t="str">
        <f t="shared" si="1503"/>
        <v>Fluid (stream)</v>
      </c>
      <c r="K10741" s="1" t="str">
        <f t="shared" si="1504"/>
        <v>Untreated Water</v>
      </c>
      <c r="O10741">
        <v>2.5000000000000001E-2</v>
      </c>
      <c r="P10741">
        <v>30</v>
      </c>
      <c r="Q10741">
        <v>6.6</v>
      </c>
    </row>
    <row r="10742" spans="1:17" hidden="1" x14ac:dyDescent="0.3">
      <c r="A10742" t="s">
        <v>41533</v>
      </c>
      <c r="B10742" t="s">
        <v>41534</v>
      </c>
      <c r="C10742" s="1" t="str">
        <f t="shared" si="1501"/>
        <v>21:0687</v>
      </c>
      <c r="D10742" s="1" t="str">
        <f t="shared" si="1502"/>
        <v>21:0208</v>
      </c>
      <c r="E10742" t="s">
        <v>41535</v>
      </c>
      <c r="F10742" t="s">
        <v>41536</v>
      </c>
      <c r="H10742">
        <v>47.4224064</v>
      </c>
      <c r="I10742">
        <v>-65.991707500000004</v>
      </c>
      <c r="J10742" s="1" t="str">
        <f t="shared" si="1503"/>
        <v>Fluid (stream)</v>
      </c>
      <c r="K10742" s="1" t="str">
        <f t="shared" si="1504"/>
        <v>Untreated Water</v>
      </c>
      <c r="O10742">
        <v>2.5000000000000001E-2</v>
      </c>
      <c r="P10742">
        <v>30</v>
      </c>
      <c r="Q10742">
        <v>7.2</v>
      </c>
    </row>
    <row r="10743" spans="1:17" hidden="1" x14ac:dyDescent="0.3">
      <c r="A10743" t="s">
        <v>41537</v>
      </c>
      <c r="B10743" t="s">
        <v>41538</v>
      </c>
      <c r="C10743" s="1" t="str">
        <f t="shared" si="1501"/>
        <v>21:0687</v>
      </c>
      <c r="D10743" s="1" t="str">
        <f t="shared" si="1502"/>
        <v>21:0208</v>
      </c>
      <c r="E10743" t="s">
        <v>41539</v>
      </c>
      <c r="F10743" t="s">
        <v>41540</v>
      </c>
      <c r="H10743">
        <v>47.423806399999997</v>
      </c>
      <c r="I10743">
        <v>-65.992542700000001</v>
      </c>
      <c r="J10743" s="1" t="str">
        <f t="shared" si="1503"/>
        <v>Fluid (stream)</v>
      </c>
      <c r="K10743" s="1" t="str">
        <f t="shared" si="1504"/>
        <v>Untreated Water</v>
      </c>
      <c r="O10743">
        <v>2.5000000000000001E-2</v>
      </c>
      <c r="P10743">
        <v>50</v>
      </c>
      <c r="Q10743">
        <v>7.2</v>
      </c>
    </row>
    <row r="10744" spans="1:17" hidden="1" x14ac:dyDescent="0.3">
      <c r="A10744" t="s">
        <v>41541</v>
      </c>
      <c r="B10744" t="s">
        <v>41542</v>
      </c>
      <c r="C10744" s="1" t="str">
        <f t="shared" si="1501"/>
        <v>21:0687</v>
      </c>
      <c r="D10744" s="1" t="str">
        <f t="shared" si="1502"/>
        <v>21:0208</v>
      </c>
      <c r="E10744" t="s">
        <v>41543</v>
      </c>
      <c r="F10744" t="s">
        <v>41544</v>
      </c>
      <c r="H10744">
        <v>47.424028999999997</v>
      </c>
      <c r="I10744">
        <v>-65.989531999999997</v>
      </c>
      <c r="J10744" s="1" t="str">
        <f t="shared" si="1503"/>
        <v>Fluid (stream)</v>
      </c>
      <c r="K10744" s="1" t="str">
        <f t="shared" si="1504"/>
        <v>Untreated Water</v>
      </c>
      <c r="O10744">
        <v>2.5000000000000001E-2</v>
      </c>
      <c r="P10744">
        <v>40</v>
      </c>
      <c r="Q10744">
        <v>7.2</v>
      </c>
    </row>
    <row r="10745" spans="1:17" hidden="1" x14ac:dyDescent="0.3">
      <c r="A10745" t="s">
        <v>41545</v>
      </c>
      <c r="B10745" t="s">
        <v>41546</v>
      </c>
      <c r="C10745" s="1" t="str">
        <f t="shared" si="1501"/>
        <v>21:0687</v>
      </c>
      <c r="D10745" s="1" t="str">
        <f t="shared" si="1502"/>
        <v>21:0208</v>
      </c>
      <c r="E10745" t="s">
        <v>41547</v>
      </c>
      <c r="F10745" t="s">
        <v>41548</v>
      </c>
      <c r="H10745">
        <v>47.423606800000002</v>
      </c>
      <c r="I10745">
        <v>-65.982599500000006</v>
      </c>
      <c r="J10745" s="1" t="str">
        <f t="shared" si="1503"/>
        <v>Fluid (stream)</v>
      </c>
      <c r="K10745" s="1" t="str">
        <f t="shared" si="1504"/>
        <v>Untreated Water</v>
      </c>
      <c r="O10745">
        <v>2.5000000000000001E-2</v>
      </c>
      <c r="P10745">
        <v>30</v>
      </c>
      <c r="Q10745">
        <v>7.1</v>
      </c>
    </row>
    <row r="10746" spans="1:17" hidden="1" x14ac:dyDescent="0.3">
      <c r="A10746" t="s">
        <v>41549</v>
      </c>
      <c r="B10746" t="s">
        <v>41550</v>
      </c>
      <c r="C10746" s="1" t="str">
        <f t="shared" si="1501"/>
        <v>21:0687</v>
      </c>
      <c r="D10746" s="1" t="str">
        <f>HYPERLINK("http://geochem.nrcan.gc.ca/cdogs/content/svy/svy_e.htm", "")</f>
        <v/>
      </c>
      <c r="G10746" s="1" t="str">
        <f>HYPERLINK("http://geochem.nrcan.gc.ca/cdogs/content/cr_/cr_00085_e.htm", "85")</f>
        <v>85</v>
      </c>
      <c r="J10746" t="s">
        <v>11453</v>
      </c>
      <c r="K10746" t="s">
        <v>11454</v>
      </c>
      <c r="O10746">
        <v>0.3</v>
      </c>
      <c r="P10746">
        <v>70</v>
      </c>
      <c r="Q10746">
        <v>8.3000000000000007</v>
      </c>
    </row>
    <row r="10747" spans="1:17" hidden="1" x14ac:dyDescent="0.3">
      <c r="A10747" t="s">
        <v>41551</v>
      </c>
      <c r="B10747" t="s">
        <v>41552</v>
      </c>
      <c r="C10747" s="1" t="str">
        <f t="shared" si="1501"/>
        <v>21:0687</v>
      </c>
      <c r="D10747" s="1" t="str">
        <f t="shared" ref="D10747:D10768" si="1505">HYPERLINK("http://geochem.nrcan.gc.ca/cdogs/content/svy/svy210208_e.htm", "21:0208")</f>
        <v>21:0208</v>
      </c>
      <c r="E10747" t="s">
        <v>41553</v>
      </c>
      <c r="F10747" t="s">
        <v>41554</v>
      </c>
      <c r="H10747">
        <v>47.422698799999999</v>
      </c>
      <c r="I10747">
        <v>-65.981527099999994</v>
      </c>
      <c r="J10747" s="1" t="str">
        <f t="shared" ref="J10747:J10768" si="1506">HYPERLINK("http://geochem.nrcan.gc.ca/cdogs/content/kwd/kwd020018_e.htm", "Fluid (stream)")</f>
        <v>Fluid (stream)</v>
      </c>
      <c r="K10747" s="1" t="str">
        <f t="shared" ref="K10747:K10768" si="1507">HYPERLINK("http://geochem.nrcan.gc.ca/cdogs/content/kwd/kwd080007_e.htm", "Untreated Water")</f>
        <v>Untreated Water</v>
      </c>
      <c r="O10747">
        <v>2.5000000000000001E-2</v>
      </c>
      <c r="P10747">
        <v>30</v>
      </c>
      <c r="Q10747">
        <v>7</v>
      </c>
    </row>
    <row r="10748" spans="1:17" hidden="1" x14ac:dyDescent="0.3">
      <c r="A10748" t="s">
        <v>41555</v>
      </c>
      <c r="B10748" t="s">
        <v>41556</v>
      </c>
      <c r="C10748" s="1" t="str">
        <f t="shared" si="1501"/>
        <v>21:0687</v>
      </c>
      <c r="D10748" s="1" t="str">
        <f t="shared" si="1505"/>
        <v>21:0208</v>
      </c>
      <c r="E10748" t="s">
        <v>41557</v>
      </c>
      <c r="F10748" t="s">
        <v>41558</v>
      </c>
      <c r="H10748">
        <v>47.413093099999998</v>
      </c>
      <c r="I10748">
        <v>-65.950743900000006</v>
      </c>
      <c r="J10748" s="1" t="str">
        <f t="shared" si="1506"/>
        <v>Fluid (stream)</v>
      </c>
      <c r="K10748" s="1" t="str">
        <f t="shared" si="1507"/>
        <v>Untreated Water</v>
      </c>
      <c r="O10748">
        <v>2.5000000000000001E-2</v>
      </c>
      <c r="P10748">
        <v>30</v>
      </c>
      <c r="Q10748">
        <v>6.7</v>
      </c>
    </row>
    <row r="10749" spans="1:17" hidden="1" x14ac:dyDescent="0.3">
      <c r="A10749" t="s">
        <v>41559</v>
      </c>
      <c r="B10749" t="s">
        <v>41560</v>
      </c>
      <c r="C10749" s="1" t="str">
        <f t="shared" si="1501"/>
        <v>21:0687</v>
      </c>
      <c r="D10749" s="1" t="str">
        <f t="shared" si="1505"/>
        <v>21:0208</v>
      </c>
      <c r="E10749" t="s">
        <v>41561</v>
      </c>
      <c r="F10749" t="s">
        <v>41562</v>
      </c>
      <c r="H10749">
        <v>47.415472200000004</v>
      </c>
      <c r="I10749">
        <v>-65.970803900000007</v>
      </c>
      <c r="J10749" s="1" t="str">
        <f t="shared" si="1506"/>
        <v>Fluid (stream)</v>
      </c>
      <c r="K10749" s="1" t="str">
        <f t="shared" si="1507"/>
        <v>Untreated Water</v>
      </c>
      <c r="O10749">
        <v>2.5000000000000001E-2</v>
      </c>
      <c r="P10749">
        <v>30</v>
      </c>
      <c r="Q10749">
        <v>7.2</v>
      </c>
    </row>
    <row r="10750" spans="1:17" hidden="1" x14ac:dyDescent="0.3">
      <c r="A10750" t="s">
        <v>41563</v>
      </c>
      <c r="B10750" t="s">
        <v>41564</v>
      </c>
      <c r="C10750" s="1" t="str">
        <f t="shared" si="1501"/>
        <v>21:0687</v>
      </c>
      <c r="D10750" s="1" t="str">
        <f t="shared" si="1505"/>
        <v>21:0208</v>
      </c>
      <c r="E10750" t="s">
        <v>41565</v>
      </c>
      <c r="F10750" t="s">
        <v>41566</v>
      </c>
      <c r="H10750">
        <v>47.413086999999997</v>
      </c>
      <c r="I10750">
        <v>-65.957611</v>
      </c>
      <c r="J10750" s="1" t="str">
        <f t="shared" si="1506"/>
        <v>Fluid (stream)</v>
      </c>
      <c r="K10750" s="1" t="str">
        <f t="shared" si="1507"/>
        <v>Untreated Water</v>
      </c>
      <c r="O10750">
        <v>2.5000000000000001E-2</v>
      </c>
      <c r="P10750">
        <v>30</v>
      </c>
      <c r="Q10750">
        <v>7</v>
      </c>
    </row>
    <row r="10751" spans="1:17" hidden="1" x14ac:dyDescent="0.3">
      <c r="A10751" t="s">
        <v>41567</v>
      </c>
      <c r="B10751" t="s">
        <v>41568</v>
      </c>
      <c r="C10751" s="1" t="str">
        <f t="shared" si="1501"/>
        <v>21:0687</v>
      </c>
      <c r="D10751" s="1" t="str">
        <f t="shared" si="1505"/>
        <v>21:0208</v>
      </c>
      <c r="E10751" t="s">
        <v>41569</v>
      </c>
      <c r="F10751" t="s">
        <v>41570</v>
      </c>
      <c r="H10751">
        <v>47.411912999999998</v>
      </c>
      <c r="I10751">
        <v>-65.952189300000001</v>
      </c>
      <c r="J10751" s="1" t="str">
        <f t="shared" si="1506"/>
        <v>Fluid (stream)</v>
      </c>
      <c r="K10751" s="1" t="str">
        <f t="shared" si="1507"/>
        <v>Untreated Water</v>
      </c>
      <c r="O10751">
        <v>2.5000000000000001E-2</v>
      </c>
      <c r="P10751">
        <v>40</v>
      </c>
      <c r="Q10751">
        <v>7.2</v>
      </c>
    </row>
    <row r="10752" spans="1:17" hidden="1" x14ac:dyDescent="0.3">
      <c r="A10752" t="s">
        <v>41571</v>
      </c>
      <c r="B10752" t="s">
        <v>41572</v>
      </c>
      <c r="C10752" s="1" t="str">
        <f t="shared" si="1501"/>
        <v>21:0687</v>
      </c>
      <c r="D10752" s="1" t="str">
        <f t="shared" si="1505"/>
        <v>21:0208</v>
      </c>
      <c r="E10752" t="s">
        <v>41573</v>
      </c>
      <c r="F10752" t="s">
        <v>41574</v>
      </c>
      <c r="H10752">
        <v>47.398139</v>
      </c>
      <c r="I10752">
        <v>-65.937701500000003</v>
      </c>
      <c r="J10752" s="1" t="str">
        <f t="shared" si="1506"/>
        <v>Fluid (stream)</v>
      </c>
      <c r="K10752" s="1" t="str">
        <f t="shared" si="1507"/>
        <v>Untreated Water</v>
      </c>
      <c r="O10752">
        <v>2.5000000000000001E-2</v>
      </c>
      <c r="P10752">
        <v>30</v>
      </c>
      <c r="Q10752">
        <v>6.4</v>
      </c>
    </row>
    <row r="10753" spans="1:17" hidden="1" x14ac:dyDescent="0.3">
      <c r="A10753" t="s">
        <v>41575</v>
      </c>
      <c r="B10753" t="s">
        <v>41576</v>
      </c>
      <c r="C10753" s="1" t="str">
        <f t="shared" si="1501"/>
        <v>21:0687</v>
      </c>
      <c r="D10753" s="1" t="str">
        <f t="shared" si="1505"/>
        <v>21:0208</v>
      </c>
      <c r="E10753" t="s">
        <v>41577</v>
      </c>
      <c r="F10753" t="s">
        <v>41578</v>
      </c>
      <c r="H10753">
        <v>47.400788800000001</v>
      </c>
      <c r="I10753">
        <v>-65.936841599999994</v>
      </c>
      <c r="J10753" s="1" t="str">
        <f t="shared" si="1506"/>
        <v>Fluid (stream)</v>
      </c>
      <c r="K10753" s="1" t="str">
        <f t="shared" si="1507"/>
        <v>Untreated Water</v>
      </c>
      <c r="O10753">
        <v>2.5000000000000001E-2</v>
      </c>
      <c r="P10753">
        <v>50</v>
      </c>
      <c r="Q10753">
        <v>7.2</v>
      </c>
    </row>
    <row r="10754" spans="1:17" hidden="1" x14ac:dyDescent="0.3">
      <c r="A10754" t="s">
        <v>41579</v>
      </c>
      <c r="B10754" t="s">
        <v>41580</v>
      </c>
      <c r="C10754" s="1" t="str">
        <f t="shared" si="1501"/>
        <v>21:0687</v>
      </c>
      <c r="D10754" s="1" t="str">
        <f t="shared" si="1505"/>
        <v>21:0208</v>
      </c>
      <c r="E10754" t="s">
        <v>41581</v>
      </c>
      <c r="F10754" t="s">
        <v>41582</v>
      </c>
      <c r="H10754">
        <v>47.401456799999998</v>
      </c>
      <c r="I10754">
        <v>-65.934652</v>
      </c>
      <c r="J10754" s="1" t="str">
        <f t="shared" si="1506"/>
        <v>Fluid (stream)</v>
      </c>
      <c r="K10754" s="1" t="str">
        <f t="shared" si="1507"/>
        <v>Untreated Water</v>
      </c>
      <c r="O10754">
        <v>2.5000000000000001E-2</v>
      </c>
      <c r="P10754">
        <v>30</v>
      </c>
      <c r="Q10754">
        <v>7.3</v>
      </c>
    </row>
    <row r="10755" spans="1:17" hidden="1" x14ac:dyDescent="0.3">
      <c r="A10755" t="s">
        <v>41583</v>
      </c>
      <c r="B10755" t="s">
        <v>41584</v>
      </c>
      <c r="C10755" s="1" t="str">
        <f t="shared" si="1501"/>
        <v>21:0687</v>
      </c>
      <c r="D10755" s="1" t="str">
        <f t="shared" si="1505"/>
        <v>21:0208</v>
      </c>
      <c r="E10755" t="s">
        <v>41585</v>
      </c>
      <c r="F10755" t="s">
        <v>41586</v>
      </c>
      <c r="H10755">
        <v>47.490559400000002</v>
      </c>
      <c r="I10755">
        <v>-65.837357900000001</v>
      </c>
      <c r="J10755" s="1" t="str">
        <f t="shared" si="1506"/>
        <v>Fluid (stream)</v>
      </c>
      <c r="K10755" s="1" t="str">
        <f t="shared" si="1507"/>
        <v>Untreated Water</v>
      </c>
      <c r="O10755">
        <v>7.5</v>
      </c>
      <c r="P10755">
        <v>900</v>
      </c>
      <c r="Q10755">
        <v>2.5</v>
      </c>
    </row>
    <row r="10756" spans="1:17" hidden="1" x14ac:dyDescent="0.3">
      <c r="A10756" t="s">
        <v>41587</v>
      </c>
      <c r="B10756" t="s">
        <v>41588</v>
      </c>
      <c r="C10756" s="1" t="str">
        <f t="shared" si="1501"/>
        <v>21:0687</v>
      </c>
      <c r="D10756" s="1" t="str">
        <f t="shared" si="1505"/>
        <v>21:0208</v>
      </c>
      <c r="E10756" t="s">
        <v>41589</v>
      </c>
      <c r="F10756" t="s">
        <v>41590</v>
      </c>
      <c r="H10756">
        <v>47.496241599999998</v>
      </c>
      <c r="I10756">
        <v>-65.864685499999993</v>
      </c>
      <c r="J10756" s="1" t="str">
        <f t="shared" si="1506"/>
        <v>Fluid (stream)</v>
      </c>
      <c r="K10756" s="1" t="str">
        <f t="shared" si="1507"/>
        <v>Untreated Water</v>
      </c>
      <c r="O10756">
        <v>6.09</v>
      </c>
      <c r="P10756">
        <v>300</v>
      </c>
      <c r="Q10756">
        <v>3.2</v>
      </c>
    </row>
    <row r="10757" spans="1:17" hidden="1" x14ac:dyDescent="0.3">
      <c r="A10757" t="s">
        <v>41591</v>
      </c>
      <c r="B10757" t="s">
        <v>41592</v>
      </c>
      <c r="C10757" s="1" t="str">
        <f t="shared" si="1501"/>
        <v>21:0687</v>
      </c>
      <c r="D10757" s="1" t="str">
        <f t="shared" si="1505"/>
        <v>21:0208</v>
      </c>
      <c r="E10757" t="s">
        <v>41593</v>
      </c>
      <c r="F10757" t="s">
        <v>41594</v>
      </c>
      <c r="H10757">
        <v>47.497296800000001</v>
      </c>
      <c r="I10757">
        <v>-65.866389499999997</v>
      </c>
      <c r="J10757" s="1" t="str">
        <f t="shared" si="1506"/>
        <v>Fluid (stream)</v>
      </c>
      <c r="K10757" s="1" t="str">
        <f t="shared" si="1507"/>
        <v>Untreated Water</v>
      </c>
      <c r="O10757">
        <v>0.48</v>
      </c>
      <c r="P10757">
        <v>90</v>
      </c>
      <c r="Q10757">
        <v>6</v>
      </c>
    </row>
    <row r="10758" spans="1:17" hidden="1" x14ac:dyDescent="0.3">
      <c r="A10758" t="s">
        <v>41595</v>
      </c>
      <c r="B10758" t="s">
        <v>41596</v>
      </c>
      <c r="C10758" s="1" t="str">
        <f t="shared" si="1501"/>
        <v>21:0687</v>
      </c>
      <c r="D10758" s="1" t="str">
        <f t="shared" si="1505"/>
        <v>21:0208</v>
      </c>
      <c r="E10758" t="s">
        <v>41597</v>
      </c>
      <c r="F10758" t="s">
        <v>41598</v>
      </c>
      <c r="H10758">
        <v>47.4863012</v>
      </c>
      <c r="I10758">
        <v>-65.914141099999995</v>
      </c>
      <c r="J10758" s="1" t="str">
        <f t="shared" si="1506"/>
        <v>Fluid (stream)</v>
      </c>
      <c r="K10758" s="1" t="str">
        <f t="shared" si="1507"/>
        <v>Untreated Water</v>
      </c>
      <c r="O10758">
        <v>2.5000000000000001E-2</v>
      </c>
      <c r="P10758">
        <v>40</v>
      </c>
      <c r="Q10758">
        <v>6</v>
      </c>
    </row>
    <row r="10759" spans="1:17" hidden="1" x14ac:dyDescent="0.3">
      <c r="A10759" t="s">
        <v>41599</v>
      </c>
      <c r="B10759" t="s">
        <v>41600</v>
      </c>
      <c r="C10759" s="1" t="str">
        <f t="shared" si="1501"/>
        <v>21:0687</v>
      </c>
      <c r="D10759" s="1" t="str">
        <f t="shared" si="1505"/>
        <v>21:0208</v>
      </c>
      <c r="E10759" t="s">
        <v>41601</v>
      </c>
      <c r="F10759" t="s">
        <v>41602</v>
      </c>
      <c r="H10759">
        <v>47.4978956</v>
      </c>
      <c r="I10759">
        <v>-65.933386900000002</v>
      </c>
      <c r="J10759" s="1" t="str">
        <f t="shared" si="1506"/>
        <v>Fluid (stream)</v>
      </c>
      <c r="K10759" s="1" t="str">
        <f t="shared" si="1507"/>
        <v>Untreated Water</v>
      </c>
      <c r="O10759">
        <v>2.5000000000000001E-2</v>
      </c>
      <c r="P10759">
        <v>30</v>
      </c>
      <c r="Q10759">
        <v>6.5</v>
      </c>
    </row>
    <row r="10760" spans="1:17" hidden="1" x14ac:dyDescent="0.3">
      <c r="A10760" t="s">
        <v>41603</v>
      </c>
      <c r="B10760" t="s">
        <v>41604</v>
      </c>
      <c r="C10760" s="1" t="str">
        <f t="shared" si="1501"/>
        <v>21:0687</v>
      </c>
      <c r="D10760" s="1" t="str">
        <f t="shared" si="1505"/>
        <v>21:0208</v>
      </c>
      <c r="E10760" t="s">
        <v>41605</v>
      </c>
      <c r="F10760" t="s">
        <v>41606</v>
      </c>
      <c r="H10760">
        <v>47.498545800000002</v>
      </c>
      <c r="I10760">
        <v>-65.994865700000005</v>
      </c>
      <c r="J10760" s="1" t="str">
        <f t="shared" si="1506"/>
        <v>Fluid (stream)</v>
      </c>
      <c r="K10760" s="1" t="str">
        <f t="shared" si="1507"/>
        <v>Untreated Water</v>
      </c>
      <c r="O10760">
        <v>2.5000000000000001E-2</v>
      </c>
      <c r="P10760">
        <v>40</v>
      </c>
      <c r="Q10760">
        <v>6.8</v>
      </c>
    </row>
    <row r="10761" spans="1:17" hidden="1" x14ac:dyDescent="0.3">
      <c r="A10761" t="s">
        <v>41607</v>
      </c>
      <c r="B10761" t="s">
        <v>41608</v>
      </c>
      <c r="C10761" s="1" t="str">
        <f t="shared" si="1501"/>
        <v>21:0687</v>
      </c>
      <c r="D10761" s="1" t="str">
        <f t="shared" si="1505"/>
        <v>21:0208</v>
      </c>
      <c r="E10761" t="s">
        <v>41605</v>
      </c>
      <c r="F10761" t="s">
        <v>41609</v>
      </c>
      <c r="H10761">
        <v>47.498545800000002</v>
      </c>
      <c r="I10761">
        <v>-65.994865700000005</v>
      </c>
      <c r="J10761" s="1" t="str">
        <f t="shared" si="1506"/>
        <v>Fluid (stream)</v>
      </c>
      <c r="K10761" s="1" t="str">
        <f t="shared" si="1507"/>
        <v>Untreated Water</v>
      </c>
      <c r="O10761">
        <v>2.5000000000000001E-2</v>
      </c>
      <c r="P10761">
        <v>40</v>
      </c>
      <c r="Q10761">
        <v>6.8</v>
      </c>
    </row>
    <row r="10762" spans="1:17" hidden="1" x14ac:dyDescent="0.3">
      <c r="A10762" t="s">
        <v>41610</v>
      </c>
      <c r="B10762" t="s">
        <v>41611</v>
      </c>
      <c r="C10762" s="1" t="str">
        <f t="shared" si="1501"/>
        <v>21:0687</v>
      </c>
      <c r="D10762" s="1" t="str">
        <f t="shared" si="1505"/>
        <v>21:0208</v>
      </c>
      <c r="E10762" t="s">
        <v>41612</v>
      </c>
      <c r="F10762" t="s">
        <v>41613</v>
      </c>
      <c r="H10762">
        <v>47.493178899999997</v>
      </c>
      <c r="I10762">
        <v>-65.985000200000002</v>
      </c>
      <c r="J10762" s="1" t="str">
        <f t="shared" si="1506"/>
        <v>Fluid (stream)</v>
      </c>
      <c r="K10762" s="1" t="str">
        <f t="shared" si="1507"/>
        <v>Untreated Water</v>
      </c>
      <c r="O10762">
        <v>2.5000000000000001E-2</v>
      </c>
      <c r="P10762">
        <v>40</v>
      </c>
      <c r="Q10762">
        <v>7</v>
      </c>
    </row>
    <row r="10763" spans="1:17" hidden="1" x14ac:dyDescent="0.3">
      <c r="A10763" t="s">
        <v>41614</v>
      </c>
      <c r="B10763" t="s">
        <v>41615</v>
      </c>
      <c r="C10763" s="1" t="str">
        <f t="shared" si="1501"/>
        <v>21:0687</v>
      </c>
      <c r="D10763" s="1" t="str">
        <f t="shared" si="1505"/>
        <v>21:0208</v>
      </c>
      <c r="E10763" t="s">
        <v>41616</v>
      </c>
      <c r="F10763" t="s">
        <v>41617</v>
      </c>
      <c r="H10763">
        <v>47.491330599999998</v>
      </c>
      <c r="I10763">
        <v>-65.984789199999994</v>
      </c>
      <c r="J10763" s="1" t="str">
        <f t="shared" si="1506"/>
        <v>Fluid (stream)</v>
      </c>
      <c r="K10763" s="1" t="str">
        <f t="shared" si="1507"/>
        <v>Untreated Water</v>
      </c>
      <c r="O10763">
        <v>2.5000000000000001E-2</v>
      </c>
      <c r="P10763">
        <v>30</v>
      </c>
      <c r="Q10763">
        <v>6.4</v>
      </c>
    </row>
    <row r="10764" spans="1:17" hidden="1" x14ac:dyDescent="0.3">
      <c r="A10764" t="s">
        <v>41618</v>
      </c>
      <c r="B10764" t="s">
        <v>41619</v>
      </c>
      <c r="C10764" s="1" t="str">
        <f t="shared" si="1501"/>
        <v>21:0687</v>
      </c>
      <c r="D10764" s="1" t="str">
        <f t="shared" si="1505"/>
        <v>21:0208</v>
      </c>
      <c r="E10764" t="s">
        <v>41620</v>
      </c>
      <c r="F10764" t="s">
        <v>41621</v>
      </c>
      <c r="H10764">
        <v>47.463835500000002</v>
      </c>
      <c r="I10764">
        <v>-65.993873800000003</v>
      </c>
      <c r="J10764" s="1" t="str">
        <f t="shared" si="1506"/>
        <v>Fluid (stream)</v>
      </c>
      <c r="K10764" s="1" t="str">
        <f t="shared" si="1507"/>
        <v>Untreated Water</v>
      </c>
      <c r="O10764">
        <v>2.5000000000000001E-2</v>
      </c>
      <c r="P10764">
        <v>30</v>
      </c>
      <c r="Q10764">
        <v>5.4</v>
      </c>
    </row>
    <row r="10765" spans="1:17" hidden="1" x14ac:dyDescent="0.3">
      <c r="A10765" t="s">
        <v>41622</v>
      </c>
      <c r="B10765" t="s">
        <v>41623</v>
      </c>
      <c r="C10765" s="1" t="str">
        <f t="shared" si="1501"/>
        <v>21:0687</v>
      </c>
      <c r="D10765" s="1" t="str">
        <f t="shared" si="1505"/>
        <v>21:0208</v>
      </c>
      <c r="E10765" t="s">
        <v>41624</v>
      </c>
      <c r="F10765" t="s">
        <v>41625</v>
      </c>
      <c r="H10765">
        <v>47.465775700000002</v>
      </c>
      <c r="I10765">
        <v>-65.956241700000007</v>
      </c>
      <c r="J10765" s="1" t="str">
        <f t="shared" si="1506"/>
        <v>Fluid (stream)</v>
      </c>
      <c r="K10765" s="1" t="str">
        <f t="shared" si="1507"/>
        <v>Untreated Water</v>
      </c>
      <c r="O10765">
        <v>2.5000000000000001E-2</v>
      </c>
      <c r="P10765">
        <v>30</v>
      </c>
      <c r="Q10765">
        <v>5.8</v>
      </c>
    </row>
    <row r="10766" spans="1:17" hidden="1" x14ac:dyDescent="0.3">
      <c r="A10766" t="s">
        <v>41626</v>
      </c>
      <c r="B10766" t="s">
        <v>41627</v>
      </c>
      <c r="C10766" s="1" t="str">
        <f t="shared" si="1501"/>
        <v>21:0687</v>
      </c>
      <c r="D10766" s="1" t="str">
        <f t="shared" si="1505"/>
        <v>21:0208</v>
      </c>
      <c r="E10766" t="s">
        <v>41628</v>
      </c>
      <c r="F10766" t="s">
        <v>41629</v>
      </c>
      <c r="H10766">
        <v>47.435848800000002</v>
      </c>
      <c r="I10766">
        <v>-65.862198899999996</v>
      </c>
      <c r="J10766" s="1" t="str">
        <f t="shared" si="1506"/>
        <v>Fluid (stream)</v>
      </c>
      <c r="K10766" s="1" t="str">
        <f t="shared" si="1507"/>
        <v>Untreated Water</v>
      </c>
      <c r="O10766">
        <v>2.5000000000000001E-2</v>
      </c>
      <c r="P10766">
        <v>30</v>
      </c>
      <c r="Q10766">
        <v>6.2</v>
      </c>
    </row>
    <row r="10767" spans="1:17" hidden="1" x14ac:dyDescent="0.3">
      <c r="A10767" t="s">
        <v>41630</v>
      </c>
      <c r="B10767" t="s">
        <v>41631</v>
      </c>
      <c r="C10767" s="1" t="str">
        <f t="shared" si="1501"/>
        <v>21:0687</v>
      </c>
      <c r="D10767" s="1" t="str">
        <f t="shared" si="1505"/>
        <v>21:0208</v>
      </c>
      <c r="E10767" t="s">
        <v>41632</v>
      </c>
      <c r="F10767" t="s">
        <v>41633</v>
      </c>
      <c r="H10767">
        <v>47.436223400000003</v>
      </c>
      <c r="I10767">
        <v>-65.887432599999997</v>
      </c>
      <c r="J10767" s="1" t="str">
        <f t="shared" si="1506"/>
        <v>Fluid (stream)</v>
      </c>
      <c r="K10767" s="1" t="str">
        <f t="shared" si="1507"/>
        <v>Untreated Water</v>
      </c>
      <c r="O10767">
        <v>2.5000000000000001E-2</v>
      </c>
      <c r="P10767">
        <v>20</v>
      </c>
      <c r="Q10767">
        <v>6.1</v>
      </c>
    </row>
    <row r="10768" spans="1:17" hidden="1" x14ac:dyDescent="0.3">
      <c r="A10768" t="s">
        <v>41634</v>
      </c>
      <c r="B10768" t="s">
        <v>41635</v>
      </c>
      <c r="C10768" s="1" t="str">
        <f t="shared" si="1501"/>
        <v>21:0687</v>
      </c>
      <c r="D10768" s="1" t="str">
        <f t="shared" si="1505"/>
        <v>21:0208</v>
      </c>
      <c r="E10768" t="s">
        <v>41632</v>
      </c>
      <c r="F10768" t="s">
        <v>41636</v>
      </c>
      <c r="H10768">
        <v>47.436223400000003</v>
      </c>
      <c r="I10768">
        <v>-65.887432599999997</v>
      </c>
      <c r="J10768" s="1" t="str">
        <f t="shared" si="1506"/>
        <v>Fluid (stream)</v>
      </c>
      <c r="K10768" s="1" t="str">
        <f t="shared" si="1507"/>
        <v>Untreated Water</v>
      </c>
      <c r="O10768">
        <v>2.5000000000000001E-2</v>
      </c>
      <c r="P10768">
        <v>20</v>
      </c>
      <c r="Q10768">
        <v>6.1</v>
      </c>
    </row>
    <row r="10769" spans="1:17" hidden="1" x14ac:dyDescent="0.3">
      <c r="A10769" t="s">
        <v>41637</v>
      </c>
      <c r="B10769" t="s">
        <v>41638</v>
      </c>
      <c r="C10769" s="1" t="str">
        <f t="shared" si="1501"/>
        <v>21:0687</v>
      </c>
      <c r="D10769" s="1" t="str">
        <f>HYPERLINK("http://geochem.nrcan.gc.ca/cdogs/content/svy/svy_e.htm", "")</f>
        <v/>
      </c>
      <c r="G10769" s="1" t="str">
        <f>HYPERLINK("http://geochem.nrcan.gc.ca/cdogs/content/cr_/cr_00086_e.htm", "86")</f>
        <v>86</v>
      </c>
      <c r="J10769" t="s">
        <v>11453</v>
      </c>
      <c r="K10769" t="s">
        <v>11454</v>
      </c>
      <c r="O10769">
        <v>0.9</v>
      </c>
      <c r="P10769">
        <v>100</v>
      </c>
      <c r="Q10769">
        <v>7.2</v>
      </c>
    </row>
    <row r="10770" spans="1:17" hidden="1" x14ac:dyDescent="0.3">
      <c r="A10770" t="s">
        <v>41639</v>
      </c>
      <c r="B10770" t="s">
        <v>41640</v>
      </c>
      <c r="C10770" s="1" t="str">
        <f t="shared" si="1501"/>
        <v>21:0687</v>
      </c>
      <c r="D10770" s="1" t="str">
        <f t="shared" ref="D10770:D10785" si="1508">HYPERLINK("http://geochem.nrcan.gc.ca/cdogs/content/svy/svy210208_e.htm", "21:0208")</f>
        <v>21:0208</v>
      </c>
      <c r="E10770" t="s">
        <v>41641</v>
      </c>
      <c r="F10770" t="s">
        <v>41642</v>
      </c>
      <c r="H10770">
        <v>47.434335500000003</v>
      </c>
      <c r="I10770">
        <v>-65.860817100000006</v>
      </c>
      <c r="J10770" s="1" t="str">
        <f t="shared" ref="J10770:J10785" si="1509">HYPERLINK("http://geochem.nrcan.gc.ca/cdogs/content/kwd/kwd020018_e.htm", "Fluid (stream)")</f>
        <v>Fluid (stream)</v>
      </c>
      <c r="K10770" s="1" t="str">
        <f t="shared" ref="K10770:K10785" si="1510">HYPERLINK("http://geochem.nrcan.gc.ca/cdogs/content/kwd/kwd080007_e.htm", "Untreated Water")</f>
        <v>Untreated Water</v>
      </c>
      <c r="O10770">
        <v>2.5000000000000001E-2</v>
      </c>
      <c r="P10770">
        <v>30</v>
      </c>
      <c r="Q10770">
        <v>6.5</v>
      </c>
    </row>
    <row r="10771" spans="1:17" hidden="1" x14ac:dyDescent="0.3">
      <c r="A10771" t="s">
        <v>41643</v>
      </c>
      <c r="B10771" t="s">
        <v>41644</v>
      </c>
      <c r="C10771" s="1" t="str">
        <f t="shared" si="1501"/>
        <v>21:0687</v>
      </c>
      <c r="D10771" s="1" t="str">
        <f t="shared" si="1508"/>
        <v>21:0208</v>
      </c>
      <c r="E10771" t="s">
        <v>41645</v>
      </c>
      <c r="F10771" t="s">
        <v>41646</v>
      </c>
      <c r="H10771">
        <v>47.437389099999997</v>
      </c>
      <c r="I10771">
        <v>-65.8617785</v>
      </c>
      <c r="J10771" s="1" t="str">
        <f t="shared" si="1509"/>
        <v>Fluid (stream)</v>
      </c>
      <c r="K10771" s="1" t="str">
        <f t="shared" si="1510"/>
        <v>Untreated Water</v>
      </c>
      <c r="O10771">
        <v>2.5000000000000001E-2</v>
      </c>
      <c r="P10771">
        <v>30</v>
      </c>
      <c r="Q10771">
        <v>6.5</v>
      </c>
    </row>
    <row r="10772" spans="1:17" hidden="1" x14ac:dyDescent="0.3">
      <c r="A10772" t="s">
        <v>41647</v>
      </c>
      <c r="B10772" t="s">
        <v>41648</v>
      </c>
      <c r="C10772" s="1" t="str">
        <f t="shared" si="1501"/>
        <v>21:0687</v>
      </c>
      <c r="D10772" s="1" t="str">
        <f t="shared" si="1508"/>
        <v>21:0208</v>
      </c>
      <c r="E10772" t="s">
        <v>41649</v>
      </c>
      <c r="F10772" t="s">
        <v>41650</v>
      </c>
      <c r="H10772">
        <v>47.433846000000003</v>
      </c>
      <c r="I10772">
        <v>-65.859159199999993</v>
      </c>
      <c r="J10772" s="1" t="str">
        <f t="shared" si="1509"/>
        <v>Fluid (stream)</v>
      </c>
      <c r="K10772" s="1" t="str">
        <f t="shared" si="1510"/>
        <v>Untreated Water</v>
      </c>
      <c r="O10772">
        <v>2.5000000000000001E-2</v>
      </c>
      <c r="P10772">
        <v>30</v>
      </c>
      <c r="Q10772">
        <v>6</v>
      </c>
    </row>
    <row r="10773" spans="1:17" hidden="1" x14ac:dyDescent="0.3">
      <c r="A10773" t="s">
        <v>41651</v>
      </c>
      <c r="B10773" t="s">
        <v>41652</v>
      </c>
      <c r="C10773" s="1" t="str">
        <f t="shared" si="1501"/>
        <v>21:0687</v>
      </c>
      <c r="D10773" s="1" t="str">
        <f t="shared" si="1508"/>
        <v>21:0208</v>
      </c>
      <c r="E10773" t="s">
        <v>41653</v>
      </c>
      <c r="F10773" t="s">
        <v>41654</v>
      </c>
      <c r="H10773">
        <v>47.464418799999997</v>
      </c>
      <c r="I10773">
        <v>-65.943585200000001</v>
      </c>
      <c r="J10773" s="1" t="str">
        <f t="shared" si="1509"/>
        <v>Fluid (stream)</v>
      </c>
      <c r="K10773" s="1" t="str">
        <f t="shared" si="1510"/>
        <v>Untreated Water</v>
      </c>
      <c r="O10773">
        <v>2.5000000000000001E-2</v>
      </c>
      <c r="P10773">
        <v>20</v>
      </c>
      <c r="Q10773">
        <v>6.1</v>
      </c>
    </row>
    <row r="10774" spans="1:17" hidden="1" x14ac:dyDescent="0.3">
      <c r="A10774" t="s">
        <v>41655</v>
      </c>
      <c r="B10774" t="s">
        <v>41656</v>
      </c>
      <c r="C10774" s="1" t="str">
        <f t="shared" si="1501"/>
        <v>21:0687</v>
      </c>
      <c r="D10774" s="1" t="str">
        <f t="shared" si="1508"/>
        <v>21:0208</v>
      </c>
      <c r="E10774" t="s">
        <v>41657</v>
      </c>
      <c r="F10774" t="s">
        <v>41658</v>
      </c>
      <c r="H10774">
        <v>47.453198200000003</v>
      </c>
      <c r="I10774">
        <v>-65.959954300000007</v>
      </c>
      <c r="J10774" s="1" t="str">
        <f t="shared" si="1509"/>
        <v>Fluid (stream)</v>
      </c>
      <c r="K10774" s="1" t="str">
        <f t="shared" si="1510"/>
        <v>Untreated Water</v>
      </c>
      <c r="O10774">
        <v>2.5000000000000001E-2</v>
      </c>
      <c r="P10774">
        <v>30</v>
      </c>
      <c r="Q10774">
        <v>6</v>
      </c>
    </row>
    <row r="10775" spans="1:17" hidden="1" x14ac:dyDescent="0.3">
      <c r="A10775" t="s">
        <v>41659</v>
      </c>
      <c r="B10775" t="s">
        <v>41660</v>
      </c>
      <c r="C10775" s="1" t="str">
        <f t="shared" si="1501"/>
        <v>21:0687</v>
      </c>
      <c r="D10775" s="1" t="str">
        <f t="shared" si="1508"/>
        <v>21:0208</v>
      </c>
      <c r="E10775" t="s">
        <v>41661</v>
      </c>
      <c r="F10775" t="s">
        <v>41662</v>
      </c>
      <c r="H10775">
        <v>47.454250399999999</v>
      </c>
      <c r="I10775">
        <v>-65.960676800000002</v>
      </c>
      <c r="J10775" s="1" t="str">
        <f t="shared" si="1509"/>
        <v>Fluid (stream)</v>
      </c>
      <c r="K10775" s="1" t="str">
        <f t="shared" si="1510"/>
        <v>Untreated Water</v>
      </c>
      <c r="O10775">
        <v>2.5000000000000001E-2</v>
      </c>
      <c r="P10775">
        <v>30</v>
      </c>
      <c r="Q10775">
        <v>6</v>
      </c>
    </row>
    <row r="10776" spans="1:17" hidden="1" x14ac:dyDescent="0.3">
      <c r="A10776" t="s">
        <v>41663</v>
      </c>
      <c r="B10776" t="s">
        <v>41664</v>
      </c>
      <c r="C10776" s="1" t="str">
        <f t="shared" si="1501"/>
        <v>21:0687</v>
      </c>
      <c r="D10776" s="1" t="str">
        <f t="shared" si="1508"/>
        <v>21:0208</v>
      </c>
      <c r="E10776" t="s">
        <v>41665</v>
      </c>
      <c r="F10776" t="s">
        <v>41666</v>
      </c>
      <c r="H10776">
        <v>47.434137900000003</v>
      </c>
      <c r="I10776">
        <v>-65.942504700000001</v>
      </c>
      <c r="J10776" s="1" t="str">
        <f t="shared" si="1509"/>
        <v>Fluid (stream)</v>
      </c>
      <c r="K10776" s="1" t="str">
        <f t="shared" si="1510"/>
        <v>Untreated Water</v>
      </c>
      <c r="O10776">
        <v>2.5000000000000001E-2</v>
      </c>
      <c r="P10776">
        <v>30</v>
      </c>
      <c r="Q10776">
        <v>6.1</v>
      </c>
    </row>
    <row r="10777" spans="1:17" hidden="1" x14ac:dyDescent="0.3">
      <c r="A10777" t="s">
        <v>41667</v>
      </c>
      <c r="B10777" t="s">
        <v>41668</v>
      </c>
      <c r="C10777" s="1" t="str">
        <f t="shared" si="1501"/>
        <v>21:0687</v>
      </c>
      <c r="D10777" s="1" t="str">
        <f t="shared" si="1508"/>
        <v>21:0208</v>
      </c>
      <c r="E10777" t="s">
        <v>41669</v>
      </c>
      <c r="F10777" t="s">
        <v>41670</v>
      </c>
      <c r="H10777">
        <v>47.496382699999998</v>
      </c>
      <c r="I10777">
        <v>-65.953047799999993</v>
      </c>
      <c r="J10777" s="1" t="str">
        <f t="shared" si="1509"/>
        <v>Fluid (stream)</v>
      </c>
      <c r="K10777" s="1" t="str">
        <f t="shared" si="1510"/>
        <v>Untreated Water</v>
      </c>
      <c r="O10777">
        <v>2.5000000000000001E-2</v>
      </c>
      <c r="P10777">
        <v>30</v>
      </c>
      <c r="Q10777">
        <v>6.7</v>
      </c>
    </row>
    <row r="10778" spans="1:17" hidden="1" x14ac:dyDescent="0.3">
      <c r="A10778" t="s">
        <v>41671</v>
      </c>
      <c r="B10778" t="s">
        <v>41672</v>
      </c>
      <c r="C10778" s="1" t="str">
        <f t="shared" si="1501"/>
        <v>21:0687</v>
      </c>
      <c r="D10778" s="1" t="str">
        <f t="shared" si="1508"/>
        <v>21:0208</v>
      </c>
      <c r="E10778" t="s">
        <v>41673</v>
      </c>
      <c r="F10778" t="s">
        <v>41674</v>
      </c>
      <c r="H10778">
        <v>47.483512099999999</v>
      </c>
      <c r="I10778">
        <v>-65.950334400000003</v>
      </c>
      <c r="J10778" s="1" t="str">
        <f t="shared" si="1509"/>
        <v>Fluid (stream)</v>
      </c>
      <c r="K10778" s="1" t="str">
        <f t="shared" si="1510"/>
        <v>Untreated Water</v>
      </c>
      <c r="O10778">
        <v>2.5000000000000001E-2</v>
      </c>
      <c r="P10778">
        <v>30</v>
      </c>
      <c r="Q10778">
        <v>5.8</v>
      </c>
    </row>
    <row r="10779" spans="1:17" hidden="1" x14ac:dyDescent="0.3">
      <c r="A10779" t="s">
        <v>41675</v>
      </c>
      <c r="B10779" t="s">
        <v>41676</v>
      </c>
      <c r="C10779" s="1" t="str">
        <f t="shared" si="1501"/>
        <v>21:0687</v>
      </c>
      <c r="D10779" s="1" t="str">
        <f t="shared" si="1508"/>
        <v>21:0208</v>
      </c>
      <c r="E10779" t="s">
        <v>41677</v>
      </c>
      <c r="F10779" t="s">
        <v>41678</v>
      </c>
      <c r="H10779">
        <v>47.483085600000003</v>
      </c>
      <c r="I10779">
        <v>-65.939969199999993</v>
      </c>
      <c r="J10779" s="1" t="str">
        <f t="shared" si="1509"/>
        <v>Fluid (stream)</v>
      </c>
      <c r="K10779" s="1" t="str">
        <f t="shared" si="1510"/>
        <v>Untreated Water</v>
      </c>
      <c r="O10779">
        <v>2.5000000000000001E-2</v>
      </c>
      <c r="P10779">
        <v>20</v>
      </c>
      <c r="Q10779">
        <v>5.8</v>
      </c>
    </row>
    <row r="10780" spans="1:17" hidden="1" x14ac:dyDescent="0.3">
      <c r="A10780" t="s">
        <v>41679</v>
      </c>
      <c r="B10780" t="s">
        <v>41680</v>
      </c>
      <c r="C10780" s="1" t="str">
        <f t="shared" si="1501"/>
        <v>21:0687</v>
      </c>
      <c r="D10780" s="1" t="str">
        <f t="shared" si="1508"/>
        <v>21:0208</v>
      </c>
      <c r="E10780" t="s">
        <v>41681</v>
      </c>
      <c r="F10780" t="s">
        <v>41682</v>
      </c>
      <c r="H10780">
        <v>47.451497400000001</v>
      </c>
      <c r="I10780">
        <v>-65.896945900000006</v>
      </c>
      <c r="J10780" s="1" t="str">
        <f t="shared" si="1509"/>
        <v>Fluid (stream)</v>
      </c>
      <c r="K10780" s="1" t="str">
        <f t="shared" si="1510"/>
        <v>Untreated Water</v>
      </c>
      <c r="O10780">
        <v>2.5000000000000001E-2</v>
      </c>
      <c r="P10780">
        <v>30</v>
      </c>
      <c r="Q10780">
        <v>6.4</v>
      </c>
    </row>
    <row r="10781" spans="1:17" hidden="1" x14ac:dyDescent="0.3">
      <c r="A10781" t="s">
        <v>41683</v>
      </c>
      <c r="B10781" t="s">
        <v>41684</v>
      </c>
      <c r="C10781" s="1" t="str">
        <f t="shared" si="1501"/>
        <v>21:0687</v>
      </c>
      <c r="D10781" s="1" t="str">
        <f t="shared" si="1508"/>
        <v>21:0208</v>
      </c>
      <c r="E10781" t="s">
        <v>41685</v>
      </c>
      <c r="F10781" t="s">
        <v>41686</v>
      </c>
      <c r="H10781">
        <v>47.432803700000001</v>
      </c>
      <c r="I10781">
        <v>-65.912669199999996</v>
      </c>
      <c r="J10781" s="1" t="str">
        <f t="shared" si="1509"/>
        <v>Fluid (stream)</v>
      </c>
      <c r="K10781" s="1" t="str">
        <f t="shared" si="1510"/>
        <v>Untreated Water</v>
      </c>
      <c r="O10781">
        <v>2.5000000000000001E-2</v>
      </c>
      <c r="P10781">
        <v>50</v>
      </c>
      <c r="Q10781">
        <v>6.2</v>
      </c>
    </row>
    <row r="10782" spans="1:17" hidden="1" x14ac:dyDescent="0.3">
      <c r="A10782" t="s">
        <v>41687</v>
      </c>
      <c r="B10782" t="s">
        <v>41688</v>
      </c>
      <c r="C10782" s="1" t="str">
        <f t="shared" si="1501"/>
        <v>21:0687</v>
      </c>
      <c r="D10782" s="1" t="str">
        <f t="shared" si="1508"/>
        <v>21:0208</v>
      </c>
      <c r="E10782" t="s">
        <v>41689</v>
      </c>
      <c r="F10782" t="s">
        <v>41690</v>
      </c>
      <c r="H10782">
        <v>47.321015199999998</v>
      </c>
      <c r="I10782">
        <v>-65.802784500000001</v>
      </c>
      <c r="J10782" s="1" t="str">
        <f t="shared" si="1509"/>
        <v>Fluid (stream)</v>
      </c>
      <c r="K10782" s="1" t="str">
        <f t="shared" si="1510"/>
        <v>Untreated Water</v>
      </c>
      <c r="O10782">
        <v>2.5000000000000001E-2</v>
      </c>
      <c r="P10782">
        <v>40</v>
      </c>
      <c r="Q10782">
        <v>6.5</v>
      </c>
    </row>
    <row r="10783" spans="1:17" hidden="1" x14ac:dyDescent="0.3">
      <c r="A10783" t="s">
        <v>41691</v>
      </c>
      <c r="B10783" t="s">
        <v>41692</v>
      </c>
      <c r="C10783" s="1" t="str">
        <f t="shared" si="1501"/>
        <v>21:0687</v>
      </c>
      <c r="D10783" s="1" t="str">
        <f t="shared" si="1508"/>
        <v>21:0208</v>
      </c>
      <c r="E10783" t="s">
        <v>41693</v>
      </c>
      <c r="F10783" t="s">
        <v>41694</v>
      </c>
      <c r="H10783">
        <v>47.330889499999998</v>
      </c>
      <c r="I10783">
        <v>-65.812228700000006</v>
      </c>
      <c r="J10783" s="1" t="str">
        <f t="shared" si="1509"/>
        <v>Fluid (stream)</v>
      </c>
      <c r="K10783" s="1" t="str">
        <f t="shared" si="1510"/>
        <v>Untreated Water</v>
      </c>
      <c r="O10783">
        <v>2.5000000000000001E-2</v>
      </c>
      <c r="P10783">
        <v>30</v>
      </c>
      <c r="Q10783">
        <v>6.3</v>
      </c>
    </row>
    <row r="10784" spans="1:17" hidden="1" x14ac:dyDescent="0.3">
      <c r="A10784" t="s">
        <v>41695</v>
      </c>
      <c r="B10784" t="s">
        <v>41696</v>
      </c>
      <c r="C10784" s="1" t="str">
        <f t="shared" si="1501"/>
        <v>21:0687</v>
      </c>
      <c r="D10784" s="1" t="str">
        <f t="shared" si="1508"/>
        <v>21:0208</v>
      </c>
      <c r="E10784" t="s">
        <v>41697</v>
      </c>
      <c r="F10784" t="s">
        <v>41698</v>
      </c>
      <c r="H10784">
        <v>47.3259951</v>
      </c>
      <c r="I10784">
        <v>-65.813649699999999</v>
      </c>
      <c r="J10784" s="1" t="str">
        <f t="shared" si="1509"/>
        <v>Fluid (stream)</v>
      </c>
      <c r="K10784" s="1" t="str">
        <f t="shared" si="1510"/>
        <v>Untreated Water</v>
      </c>
      <c r="O10784">
        <v>2.5000000000000001E-2</v>
      </c>
      <c r="P10784">
        <v>30</v>
      </c>
      <c r="Q10784">
        <v>6.4</v>
      </c>
    </row>
    <row r="10785" spans="1:17" hidden="1" x14ac:dyDescent="0.3">
      <c r="A10785" t="s">
        <v>41699</v>
      </c>
      <c r="B10785" t="s">
        <v>41700</v>
      </c>
      <c r="C10785" s="1" t="str">
        <f t="shared" si="1501"/>
        <v>21:0687</v>
      </c>
      <c r="D10785" s="1" t="str">
        <f t="shared" si="1508"/>
        <v>21:0208</v>
      </c>
      <c r="E10785" t="s">
        <v>41701</v>
      </c>
      <c r="F10785" t="s">
        <v>41702</v>
      </c>
      <c r="H10785">
        <v>47.326766800000001</v>
      </c>
      <c r="I10785">
        <v>-65.816668699999994</v>
      </c>
      <c r="J10785" s="1" t="str">
        <f t="shared" si="1509"/>
        <v>Fluid (stream)</v>
      </c>
      <c r="K10785" s="1" t="str">
        <f t="shared" si="1510"/>
        <v>Untreated Water</v>
      </c>
      <c r="O10785">
        <v>2.5000000000000001E-2</v>
      </c>
      <c r="P10785">
        <v>30</v>
      </c>
      <c r="Q10785">
        <v>6.6</v>
      </c>
    </row>
    <row r="10786" spans="1:17" hidden="1" x14ac:dyDescent="0.3">
      <c r="A10786" t="s">
        <v>41703</v>
      </c>
      <c r="B10786" t="s">
        <v>41704</v>
      </c>
      <c r="C10786" s="1" t="str">
        <f t="shared" si="1501"/>
        <v>21:0687</v>
      </c>
      <c r="D10786" s="1" t="str">
        <f>HYPERLINK("http://geochem.nrcan.gc.ca/cdogs/content/svy/svy_e.htm", "")</f>
        <v/>
      </c>
      <c r="G10786" s="1" t="str">
        <f>HYPERLINK("http://geochem.nrcan.gc.ca/cdogs/content/cr_/cr_00086_e.htm", "86")</f>
        <v>86</v>
      </c>
      <c r="J10786" t="s">
        <v>11453</v>
      </c>
      <c r="K10786" t="s">
        <v>11454</v>
      </c>
      <c r="O10786">
        <v>0.89</v>
      </c>
      <c r="P10786">
        <v>110</v>
      </c>
      <c r="Q10786">
        <v>7.4</v>
      </c>
    </row>
    <row r="10787" spans="1:17" hidden="1" x14ac:dyDescent="0.3">
      <c r="A10787" t="s">
        <v>41705</v>
      </c>
      <c r="B10787" t="s">
        <v>41706</v>
      </c>
      <c r="C10787" s="1" t="str">
        <f t="shared" si="1501"/>
        <v>21:0687</v>
      </c>
      <c r="D10787" s="1" t="str">
        <f t="shared" ref="D10787:D10799" si="1511">HYPERLINK("http://geochem.nrcan.gc.ca/cdogs/content/svy/svy210208_e.htm", "21:0208")</f>
        <v>21:0208</v>
      </c>
      <c r="E10787" t="s">
        <v>41707</v>
      </c>
      <c r="F10787" t="s">
        <v>41708</v>
      </c>
      <c r="H10787">
        <v>47.3243188</v>
      </c>
      <c r="I10787">
        <v>-65.894969599999996</v>
      </c>
      <c r="J10787" s="1" t="str">
        <f t="shared" ref="J10787:J10807" si="1512">HYPERLINK("http://geochem.nrcan.gc.ca/cdogs/content/kwd/kwd020018_e.htm", "Fluid (stream)")</f>
        <v>Fluid (stream)</v>
      </c>
      <c r="K10787" s="1" t="str">
        <f t="shared" ref="K10787:K10807" si="1513">HYPERLINK("http://geochem.nrcan.gc.ca/cdogs/content/kwd/kwd080007_e.htm", "Untreated Water")</f>
        <v>Untreated Water</v>
      </c>
      <c r="O10787">
        <v>2.5000000000000001E-2</v>
      </c>
      <c r="P10787">
        <v>60</v>
      </c>
      <c r="Q10787">
        <v>7.8</v>
      </c>
    </row>
    <row r="10788" spans="1:17" hidden="1" x14ac:dyDescent="0.3">
      <c r="A10788" t="s">
        <v>41709</v>
      </c>
      <c r="B10788" t="s">
        <v>41710</v>
      </c>
      <c r="C10788" s="1" t="str">
        <f t="shared" ref="C10788:C10851" si="1514">HYPERLINK("http://geochem.nrcan.gc.ca/cdogs/content/bdl/bdl210687_e.htm", "21:0687")</f>
        <v>21:0687</v>
      </c>
      <c r="D10788" s="1" t="str">
        <f t="shared" si="1511"/>
        <v>21:0208</v>
      </c>
      <c r="E10788" t="s">
        <v>41707</v>
      </c>
      <c r="F10788" t="s">
        <v>41711</v>
      </c>
      <c r="H10788">
        <v>47.3243188</v>
      </c>
      <c r="I10788">
        <v>-65.894969599999996</v>
      </c>
      <c r="J10788" s="1" t="str">
        <f t="shared" si="1512"/>
        <v>Fluid (stream)</v>
      </c>
      <c r="K10788" s="1" t="str">
        <f t="shared" si="1513"/>
        <v>Untreated Water</v>
      </c>
      <c r="O10788">
        <v>2.5000000000000001E-2</v>
      </c>
      <c r="P10788">
        <v>60</v>
      </c>
      <c r="Q10788">
        <v>6.6</v>
      </c>
    </row>
    <row r="10789" spans="1:17" hidden="1" x14ac:dyDescent="0.3">
      <c r="A10789" t="s">
        <v>41712</v>
      </c>
      <c r="B10789" t="s">
        <v>41713</v>
      </c>
      <c r="C10789" s="1" t="str">
        <f t="shared" si="1514"/>
        <v>21:0687</v>
      </c>
      <c r="D10789" s="1" t="str">
        <f t="shared" si="1511"/>
        <v>21:0208</v>
      </c>
      <c r="E10789" t="s">
        <v>41714</v>
      </c>
      <c r="F10789" t="s">
        <v>41715</v>
      </c>
      <c r="H10789">
        <v>47.304954799999997</v>
      </c>
      <c r="I10789">
        <v>-65.886687899999998</v>
      </c>
      <c r="J10789" s="1" t="str">
        <f t="shared" si="1512"/>
        <v>Fluid (stream)</v>
      </c>
      <c r="K10789" s="1" t="str">
        <f t="shared" si="1513"/>
        <v>Untreated Water</v>
      </c>
      <c r="O10789">
        <v>2.5000000000000001E-2</v>
      </c>
      <c r="P10789">
        <v>50</v>
      </c>
      <c r="Q10789">
        <v>7.1</v>
      </c>
    </row>
    <row r="10790" spans="1:17" hidden="1" x14ac:dyDescent="0.3">
      <c r="A10790" t="s">
        <v>41716</v>
      </c>
      <c r="B10790" t="s">
        <v>41717</v>
      </c>
      <c r="C10790" s="1" t="str">
        <f t="shared" si="1514"/>
        <v>21:0687</v>
      </c>
      <c r="D10790" s="1" t="str">
        <f t="shared" si="1511"/>
        <v>21:0208</v>
      </c>
      <c r="E10790" t="s">
        <v>41718</v>
      </c>
      <c r="F10790" t="s">
        <v>41719</v>
      </c>
      <c r="H10790">
        <v>47.306452499999999</v>
      </c>
      <c r="I10790">
        <v>-65.887960300000003</v>
      </c>
      <c r="J10790" s="1" t="str">
        <f t="shared" si="1512"/>
        <v>Fluid (stream)</v>
      </c>
      <c r="K10790" s="1" t="str">
        <f t="shared" si="1513"/>
        <v>Untreated Water</v>
      </c>
      <c r="O10790">
        <v>2.5000000000000001E-2</v>
      </c>
      <c r="P10790">
        <v>50</v>
      </c>
      <c r="Q10790">
        <v>7</v>
      </c>
    </row>
    <row r="10791" spans="1:17" hidden="1" x14ac:dyDescent="0.3">
      <c r="A10791" t="s">
        <v>41720</v>
      </c>
      <c r="B10791" t="s">
        <v>41721</v>
      </c>
      <c r="C10791" s="1" t="str">
        <f t="shared" si="1514"/>
        <v>21:0687</v>
      </c>
      <c r="D10791" s="1" t="str">
        <f t="shared" si="1511"/>
        <v>21:0208</v>
      </c>
      <c r="E10791" t="s">
        <v>41722</v>
      </c>
      <c r="F10791" t="s">
        <v>41723</v>
      </c>
      <c r="H10791">
        <v>47.3071287</v>
      </c>
      <c r="I10791">
        <v>-65.870016399999997</v>
      </c>
      <c r="J10791" s="1" t="str">
        <f t="shared" si="1512"/>
        <v>Fluid (stream)</v>
      </c>
      <c r="K10791" s="1" t="str">
        <f t="shared" si="1513"/>
        <v>Untreated Water</v>
      </c>
      <c r="O10791">
        <v>2.5000000000000001E-2</v>
      </c>
      <c r="P10791">
        <v>50</v>
      </c>
      <c r="Q10791">
        <v>7</v>
      </c>
    </row>
    <row r="10792" spans="1:17" hidden="1" x14ac:dyDescent="0.3">
      <c r="A10792" t="s">
        <v>41724</v>
      </c>
      <c r="B10792" t="s">
        <v>41725</v>
      </c>
      <c r="C10792" s="1" t="str">
        <f t="shared" si="1514"/>
        <v>21:0687</v>
      </c>
      <c r="D10792" s="1" t="str">
        <f t="shared" si="1511"/>
        <v>21:0208</v>
      </c>
      <c r="E10792" t="s">
        <v>41726</v>
      </c>
      <c r="F10792" t="s">
        <v>41727</v>
      </c>
      <c r="H10792">
        <v>47.3028561</v>
      </c>
      <c r="I10792">
        <v>-65.865988099999996</v>
      </c>
      <c r="J10792" s="1" t="str">
        <f t="shared" si="1512"/>
        <v>Fluid (stream)</v>
      </c>
      <c r="K10792" s="1" t="str">
        <f t="shared" si="1513"/>
        <v>Untreated Water</v>
      </c>
      <c r="O10792">
        <v>2.5000000000000001E-2</v>
      </c>
      <c r="P10792">
        <v>50</v>
      </c>
      <c r="Q10792">
        <v>6.3</v>
      </c>
    </row>
    <row r="10793" spans="1:17" hidden="1" x14ac:dyDescent="0.3">
      <c r="A10793" t="s">
        <v>41728</v>
      </c>
      <c r="B10793" t="s">
        <v>41729</v>
      </c>
      <c r="C10793" s="1" t="str">
        <f t="shared" si="1514"/>
        <v>21:0687</v>
      </c>
      <c r="D10793" s="1" t="str">
        <f t="shared" si="1511"/>
        <v>21:0208</v>
      </c>
      <c r="E10793" t="s">
        <v>41730</v>
      </c>
      <c r="F10793" t="s">
        <v>41731</v>
      </c>
      <c r="H10793">
        <v>47.290503800000003</v>
      </c>
      <c r="I10793">
        <v>-65.874817199999995</v>
      </c>
      <c r="J10793" s="1" t="str">
        <f t="shared" si="1512"/>
        <v>Fluid (stream)</v>
      </c>
      <c r="K10793" s="1" t="str">
        <f t="shared" si="1513"/>
        <v>Untreated Water</v>
      </c>
      <c r="O10793">
        <v>2.5000000000000001E-2</v>
      </c>
      <c r="P10793">
        <v>60</v>
      </c>
      <c r="Q10793">
        <v>6.7</v>
      </c>
    </row>
    <row r="10794" spans="1:17" hidden="1" x14ac:dyDescent="0.3">
      <c r="A10794" t="s">
        <v>41732</v>
      </c>
      <c r="B10794" t="s">
        <v>41733</v>
      </c>
      <c r="C10794" s="1" t="str">
        <f t="shared" si="1514"/>
        <v>21:0687</v>
      </c>
      <c r="D10794" s="1" t="str">
        <f t="shared" si="1511"/>
        <v>21:0208</v>
      </c>
      <c r="E10794" t="s">
        <v>41734</v>
      </c>
      <c r="F10794" t="s">
        <v>41735</v>
      </c>
      <c r="H10794">
        <v>47.308346200000003</v>
      </c>
      <c r="I10794">
        <v>-65.869195899999994</v>
      </c>
      <c r="J10794" s="1" t="str">
        <f t="shared" si="1512"/>
        <v>Fluid (stream)</v>
      </c>
      <c r="K10794" s="1" t="str">
        <f t="shared" si="1513"/>
        <v>Untreated Water</v>
      </c>
      <c r="O10794">
        <v>2.5000000000000001E-2</v>
      </c>
      <c r="P10794">
        <v>70</v>
      </c>
      <c r="Q10794">
        <v>6.6</v>
      </c>
    </row>
    <row r="10795" spans="1:17" hidden="1" x14ac:dyDescent="0.3">
      <c r="A10795" t="s">
        <v>41736</v>
      </c>
      <c r="B10795" t="s">
        <v>41737</v>
      </c>
      <c r="C10795" s="1" t="str">
        <f t="shared" si="1514"/>
        <v>21:0687</v>
      </c>
      <c r="D10795" s="1" t="str">
        <f t="shared" si="1511"/>
        <v>21:0208</v>
      </c>
      <c r="E10795" t="s">
        <v>41738</v>
      </c>
      <c r="F10795" t="s">
        <v>41739</v>
      </c>
      <c r="H10795">
        <v>47.379656500000003</v>
      </c>
      <c r="I10795">
        <v>-65.8712898</v>
      </c>
      <c r="J10795" s="1" t="str">
        <f t="shared" si="1512"/>
        <v>Fluid (stream)</v>
      </c>
      <c r="K10795" s="1" t="str">
        <f t="shared" si="1513"/>
        <v>Untreated Water</v>
      </c>
      <c r="O10795">
        <v>2.5000000000000001E-2</v>
      </c>
      <c r="P10795">
        <v>50</v>
      </c>
      <c r="Q10795">
        <v>5.7</v>
      </c>
    </row>
    <row r="10796" spans="1:17" hidden="1" x14ac:dyDescent="0.3">
      <c r="A10796" t="s">
        <v>41740</v>
      </c>
      <c r="B10796" t="s">
        <v>41741</v>
      </c>
      <c r="C10796" s="1" t="str">
        <f t="shared" si="1514"/>
        <v>21:0687</v>
      </c>
      <c r="D10796" s="1" t="str">
        <f t="shared" si="1511"/>
        <v>21:0208</v>
      </c>
      <c r="E10796" t="s">
        <v>41742</v>
      </c>
      <c r="F10796" t="s">
        <v>41743</v>
      </c>
      <c r="H10796">
        <v>47.381838799999997</v>
      </c>
      <c r="I10796">
        <v>-65.875052100000005</v>
      </c>
      <c r="J10796" s="1" t="str">
        <f t="shared" si="1512"/>
        <v>Fluid (stream)</v>
      </c>
      <c r="K10796" s="1" t="str">
        <f t="shared" si="1513"/>
        <v>Untreated Water</v>
      </c>
      <c r="O10796">
        <v>2.5000000000000001E-2</v>
      </c>
      <c r="P10796">
        <v>50</v>
      </c>
      <c r="Q10796">
        <v>6.1</v>
      </c>
    </row>
    <row r="10797" spans="1:17" hidden="1" x14ac:dyDescent="0.3">
      <c r="A10797" t="s">
        <v>41744</v>
      </c>
      <c r="B10797" t="s">
        <v>41745</v>
      </c>
      <c r="C10797" s="1" t="str">
        <f t="shared" si="1514"/>
        <v>21:0687</v>
      </c>
      <c r="D10797" s="1" t="str">
        <f t="shared" si="1511"/>
        <v>21:0208</v>
      </c>
      <c r="E10797" t="s">
        <v>41746</v>
      </c>
      <c r="F10797" t="s">
        <v>41747</v>
      </c>
      <c r="H10797">
        <v>47.349805199999999</v>
      </c>
      <c r="I10797">
        <v>-65.943292099999994</v>
      </c>
      <c r="J10797" s="1" t="str">
        <f t="shared" si="1512"/>
        <v>Fluid (stream)</v>
      </c>
      <c r="K10797" s="1" t="str">
        <f t="shared" si="1513"/>
        <v>Untreated Water</v>
      </c>
      <c r="O10797">
        <v>2.5000000000000001E-2</v>
      </c>
      <c r="P10797">
        <v>40</v>
      </c>
      <c r="Q10797">
        <v>5.4</v>
      </c>
    </row>
    <row r="10798" spans="1:17" hidden="1" x14ac:dyDescent="0.3">
      <c r="A10798" t="s">
        <v>41748</v>
      </c>
      <c r="B10798" t="s">
        <v>41749</v>
      </c>
      <c r="C10798" s="1" t="str">
        <f t="shared" si="1514"/>
        <v>21:0687</v>
      </c>
      <c r="D10798" s="1" t="str">
        <f t="shared" si="1511"/>
        <v>21:0208</v>
      </c>
      <c r="E10798" t="s">
        <v>41750</v>
      </c>
      <c r="F10798" t="s">
        <v>41751</v>
      </c>
      <c r="H10798">
        <v>47.3702124</v>
      </c>
      <c r="I10798">
        <v>-65.986500000000007</v>
      </c>
      <c r="J10798" s="1" t="str">
        <f t="shared" si="1512"/>
        <v>Fluid (stream)</v>
      </c>
      <c r="K10798" s="1" t="str">
        <f t="shared" si="1513"/>
        <v>Untreated Water</v>
      </c>
      <c r="O10798">
        <v>2.5000000000000001E-2</v>
      </c>
      <c r="P10798">
        <v>40</v>
      </c>
      <c r="Q10798">
        <v>6.2</v>
      </c>
    </row>
    <row r="10799" spans="1:17" hidden="1" x14ac:dyDescent="0.3">
      <c r="A10799" t="s">
        <v>41752</v>
      </c>
      <c r="B10799" t="s">
        <v>41753</v>
      </c>
      <c r="C10799" s="1" t="str">
        <f t="shared" si="1514"/>
        <v>21:0687</v>
      </c>
      <c r="D10799" s="1" t="str">
        <f t="shared" si="1511"/>
        <v>21:0208</v>
      </c>
      <c r="E10799" t="s">
        <v>41754</v>
      </c>
      <c r="F10799" t="s">
        <v>41755</v>
      </c>
      <c r="H10799">
        <v>47.4217899</v>
      </c>
      <c r="I10799">
        <v>-65.871288000000007</v>
      </c>
      <c r="J10799" s="1" t="str">
        <f t="shared" si="1512"/>
        <v>Fluid (stream)</v>
      </c>
      <c r="K10799" s="1" t="str">
        <f t="shared" si="1513"/>
        <v>Untreated Water</v>
      </c>
      <c r="O10799">
        <v>2.5000000000000001E-2</v>
      </c>
      <c r="P10799">
        <v>30</v>
      </c>
      <c r="Q10799">
        <v>6.1</v>
      </c>
    </row>
    <row r="10800" spans="1:17" hidden="1" x14ac:dyDescent="0.3">
      <c r="A10800" t="s">
        <v>41756</v>
      </c>
      <c r="B10800" t="s">
        <v>41757</v>
      </c>
      <c r="C10800" s="1" t="str">
        <f t="shared" si="1514"/>
        <v>21:0687</v>
      </c>
      <c r="D10800" s="1" t="str">
        <f t="shared" ref="D10800:D10807" si="1515">HYPERLINK("http://geochem.nrcan.gc.ca/cdogs/content/svy/svy210207_e.htm", "21:0207")</f>
        <v>21:0207</v>
      </c>
      <c r="E10800" t="s">
        <v>41758</v>
      </c>
      <c r="F10800" t="s">
        <v>41759</v>
      </c>
      <c r="H10800">
        <v>47.185358000000001</v>
      </c>
      <c r="I10800">
        <v>-65.844551300000006</v>
      </c>
      <c r="J10800" s="1" t="str">
        <f t="shared" si="1512"/>
        <v>Fluid (stream)</v>
      </c>
      <c r="K10800" s="1" t="str">
        <f t="shared" si="1513"/>
        <v>Untreated Water</v>
      </c>
      <c r="O10800">
        <v>2.5000000000000001E-2</v>
      </c>
      <c r="P10800">
        <v>60</v>
      </c>
      <c r="Q10800">
        <v>6.7</v>
      </c>
    </row>
    <row r="10801" spans="1:17" hidden="1" x14ac:dyDescent="0.3">
      <c r="A10801" t="s">
        <v>41760</v>
      </c>
      <c r="B10801" t="s">
        <v>41761</v>
      </c>
      <c r="C10801" s="1" t="str">
        <f t="shared" si="1514"/>
        <v>21:0687</v>
      </c>
      <c r="D10801" s="1" t="str">
        <f t="shared" si="1515"/>
        <v>21:0207</v>
      </c>
      <c r="E10801" t="s">
        <v>41762</v>
      </c>
      <c r="F10801" t="s">
        <v>41763</v>
      </c>
      <c r="H10801">
        <v>47.194813199999999</v>
      </c>
      <c r="I10801">
        <v>-65.931298999999996</v>
      </c>
      <c r="J10801" s="1" t="str">
        <f t="shared" si="1512"/>
        <v>Fluid (stream)</v>
      </c>
      <c r="K10801" s="1" t="str">
        <f t="shared" si="1513"/>
        <v>Untreated Water</v>
      </c>
      <c r="O10801">
        <v>2.5000000000000001E-2</v>
      </c>
      <c r="P10801">
        <v>50</v>
      </c>
      <c r="Q10801">
        <v>7</v>
      </c>
    </row>
    <row r="10802" spans="1:17" hidden="1" x14ac:dyDescent="0.3">
      <c r="A10802" t="s">
        <v>41764</v>
      </c>
      <c r="B10802" t="s">
        <v>41765</v>
      </c>
      <c r="C10802" s="1" t="str">
        <f t="shared" si="1514"/>
        <v>21:0687</v>
      </c>
      <c r="D10802" s="1" t="str">
        <f t="shared" si="1515"/>
        <v>21:0207</v>
      </c>
      <c r="E10802" t="s">
        <v>41766</v>
      </c>
      <c r="F10802" t="s">
        <v>41767</v>
      </c>
      <c r="H10802">
        <v>47.177633399999998</v>
      </c>
      <c r="I10802">
        <v>-65.881715200000002</v>
      </c>
      <c r="J10802" s="1" t="str">
        <f t="shared" si="1512"/>
        <v>Fluid (stream)</v>
      </c>
      <c r="K10802" s="1" t="str">
        <f t="shared" si="1513"/>
        <v>Untreated Water</v>
      </c>
      <c r="O10802">
        <v>2.5000000000000001E-2</v>
      </c>
      <c r="P10802">
        <v>40</v>
      </c>
      <c r="Q10802">
        <v>6.9</v>
      </c>
    </row>
    <row r="10803" spans="1:17" hidden="1" x14ac:dyDescent="0.3">
      <c r="A10803" t="s">
        <v>41768</v>
      </c>
      <c r="B10803" t="s">
        <v>41769</v>
      </c>
      <c r="C10803" s="1" t="str">
        <f t="shared" si="1514"/>
        <v>21:0687</v>
      </c>
      <c r="D10803" s="1" t="str">
        <f t="shared" si="1515"/>
        <v>21:0207</v>
      </c>
      <c r="E10803" t="s">
        <v>41766</v>
      </c>
      <c r="F10803" t="s">
        <v>41770</v>
      </c>
      <c r="H10803">
        <v>47.177633399999998</v>
      </c>
      <c r="I10803">
        <v>-65.881715200000002</v>
      </c>
      <c r="J10803" s="1" t="str">
        <f t="shared" si="1512"/>
        <v>Fluid (stream)</v>
      </c>
      <c r="K10803" s="1" t="str">
        <f t="shared" si="1513"/>
        <v>Untreated Water</v>
      </c>
      <c r="O10803">
        <v>2.5000000000000001E-2</v>
      </c>
      <c r="P10803">
        <v>40</v>
      </c>
      <c r="Q10803">
        <v>7</v>
      </c>
    </row>
    <row r="10804" spans="1:17" hidden="1" x14ac:dyDescent="0.3">
      <c r="A10804" t="s">
        <v>41771</v>
      </c>
      <c r="B10804" t="s">
        <v>41772</v>
      </c>
      <c r="C10804" s="1" t="str">
        <f t="shared" si="1514"/>
        <v>21:0687</v>
      </c>
      <c r="D10804" s="1" t="str">
        <f t="shared" si="1515"/>
        <v>21:0207</v>
      </c>
      <c r="E10804" t="s">
        <v>41773</v>
      </c>
      <c r="F10804" t="s">
        <v>41774</v>
      </c>
      <c r="H10804">
        <v>47.184333600000002</v>
      </c>
      <c r="I10804">
        <v>-65.905363699999995</v>
      </c>
      <c r="J10804" s="1" t="str">
        <f t="shared" si="1512"/>
        <v>Fluid (stream)</v>
      </c>
      <c r="K10804" s="1" t="str">
        <f t="shared" si="1513"/>
        <v>Untreated Water</v>
      </c>
      <c r="O10804">
        <v>2.5000000000000001E-2</v>
      </c>
      <c r="P10804">
        <v>40</v>
      </c>
      <c r="Q10804">
        <v>7.1</v>
      </c>
    </row>
    <row r="10805" spans="1:17" hidden="1" x14ac:dyDescent="0.3">
      <c r="A10805" t="s">
        <v>41775</v>
      </c>
      <c r="B10805" t="s">
        <v>41776</v>
      </c>
      <c r="C10805" s="1" t="str">
        <f t="shared" si="1514"/>
        <v>21:0687</v>
      </c>
      <c r="D10805" s="1" t="str">
        <f t="shared" si="1515"/>
        <v>21:0207</v>
      </c>
      <c r="E10805" t="s">
        <v>41777</v>
      </c>
      <c r="F10805" t="s">
        <v>41778</v>
      </c>
      <c r="H10805">
        <v>47.190028300000002</v>
      </c>
      <c r="I10805">
        <v>-65.913925899999995</v>
      </c>
      <c r="J10805" s="1" t="str">
        <f t="shared" si="1512"/>
        <v>Fluid (stream)</v>
      </c>
      <c r="K10805" s="1" t="str">
        <f t="shared" si="1513"/>
        <v>Untreated Water</v>
      </c>
      <c r="O10805">
        <v>2.5000000000000001E-2</v>
      </c>
      <c r="P10805">
        <v>40</v>
      </c>
      <c r="Q10805">
        <v>7.1</v>
      </c>
    </row>
    <row r="10806" spans="1:17" hidden="1" x14ac:dyDescent="0.3">
      <c r="A10806" t="s">
        <v>41779</v>
      </c>
      <c r="B10806" t="s">
        <v>41780</v>
      </c>
      <c r="C10806" s="1" t="str">
        <f t="shared" si="1514"/>
        <v>21:0687</v>
      </c>
      <c r="D10806" s="1" t="str">
        <f t="shared" si="1515"/>
        <v>21:0207</v>
      </c>
      <c r="E10806" t="s">
        <v>41781</v>
      </c>
      <c r="F10806" t="s">
        <v>41782</v>
      </c>
      <c r="H10806">
        <v>47.188675799999999</v>
      </c>
      <c r="I10806">
        <v>-65.933403100000007</v>
      </c>
      <c r="J10806" s="1" t="str">
        <f t="shared" si="1512"/>
        <v>Fluid (stream)</v>
      </c>
      <c r="K10806" s="1" t="str">
        <f t="shared" si="1513"/>
        <v>Untreated Water</v>
      </c>
      <c r="O10806">
        <v>2.5000000000000001E-2</v>
      </c>
      <c r="P10806">
        <v>40</v>
      </c>
      <c r="Q10806">
        <v>7.3</v>
      </c>
    </row>
    <row r="10807" spans="1:17" hidden="1" x14ac:dyDescent="0.3">
      <c r="A10807" t="s">
        <v>41783</v>
      </c>
      <c r="B10807" t="s">
        <v>41784</v>
      </c>
      <c r="C10807" s="1" t="str">
        <f t="shared" si="1514"/>
        <v>21:0687</v>
      </c>
      <c r="D10807" s="1" t="str">
        <f t="shared" si="1515"/>
        <v>21:0207</v>
      </c>
      <c r="E10807" t="s">
        <v>41785</v>
      </c>
      <c r="F10807" t="s">
        <v>41786</v>
      </c>
      <c r="H10807">
        <v>47.189492799999996</v>
      </c>
      <c r="I10807">
        <v>-65.934530699999996</v>
      </c>
      <c r="J10807" s="1" t="str">
        <f t="shared" si="1512"/>
        <v>Fluid (stream)</v>
      </c>
      <c r="K10807" s="1" t="str">
        <f t="shared" si="1513"/>
        <v>Untreated Water</v>
      </c>
      <c r="O10807">
        <v>2.5000000000000001E-2</v>
      </c>
      <c r="P10807">
        <v>50</v>
      </c>
      <c r="Q10807">
        <v>7.5</v>
      </c>
    </row>
    <row r="10808" spans="1:17" hidden="1" x14ac:dyDescent="0.3">
      <c r="A10808" t="s">
        <v>41787</v>
      </c>
      <c r="B10808" t="s">
        <v>41788</v>
      </c>
      <c r="C10808" s="1" t="str">
        <f t="shared" si="1514"/>
        <v>21:0687</v>
      </c>
      <c r="D10808" s="1" t="str">
        <f>HYPERLINK("http://geochem.nrcan.gc.ca/cdogs/content/svy/svy_e.htm", "")</f>
        <v/>
      </c>
      <c r="G10808" s="1" t="str">
        <f>HYPERLINK("http://geochem.nrcan.gc.ca/cdogs/content/cr_/cr_00086_e.htm", "86")</f>
        <v>86</v>
      </c>
      <c r="J10808" t="s">
        <v>11453</v>
      </c>
      <c r="K10808" t="s">
        <v>11454</v>
      </c>
      <c r="O10808">
        <v>0.96</v>
      </c>
      <c r="P10808">
        <v>110</v>
      </c>
      <c r="Q10808">
        <v>7.4</v>
      </c>
    </row>
    <row r="10809" spans="1:17" hidden="1" x14ac:dyDescent="0.3">
      <c r="A10809" t="s">
        <v>41789</v>
      </c>
      <c r="B10809" t="s">
        <v>41790</v>
      </c>
      <c r="C10809" s="1" t="str">
        <f t="shared" si="1514"/>
        <v>21:0687</v>
      </c>
      <c r="D10809" s="1" t="str">
        <f t="shared" ref="D10809:D10820" si="1516">HYPERLINK("http://geochem.nrcan.gc.ca/cdogs/content/svy/svy210207_e.htm", "21:0207")</f>
        <v>21:0207</v>
      </c>
      <c r="E10809" t="s">
        <v>41791</v>
      </c>
      <c r="F10809" t="s">
        <v>41792</v>
      </c>
      <c r="H10809">
        <v>47.2163635</v>
      </c>
      <c r="I10809">
        <v>-65.947888199999994</v>
      </c>
      <c r="J10809" s="1" t="str">
        <f t="shared" ref="J10809:J10820" si="1517">HYPERLINK("http://geochem.nrcan.gc.ca/cdogs/content/kwd/kwd020018_e.htm", "Fluid (stream)")</f>
        <v>Fluid (stream)</v>
      </c>
      <c r="K10809" s="1" t="str">
        <f t="shared" ref="K10809:K10820" si="1518">HYPERLINK("http://geochem.nrcan.gc.ca/cdogs/content/kwd/kwd080007_e.htm", "Untreated Water")</f>
        <v>Untreated Water</v>
      </c>
      <c r="O10809">
        <v>2.5000000000000001E-2</v>
      </c>
      <c r="P10809">
        <v>50</v>
      </c>
      <c r="Q10809">
        <v>6.9</v>
      </c>
    </row>
    <row r="10810" spans="1:17" hidden="1" x14ac:dyDescent="0.3">
      <c r="A10810" t="s">
        <v>41793</v>
      </c>
      <c r="B10810" t="s">
        <v>41794</v>
      </c>
      <c r="C10810" s="1" t="str">
        <f t="shared" si="1514"/>
        <v>21:0687</v>
      </c>
      <c r="D10810" s="1" t="str">
        <f t="shared" si="1516"/>
        <v>21:0207</v>
      </c>
      <c r="E10810" t="s">
        <v>41795</v>
      </c>
      <c r="F10810" t="s">
        <v>41796</v>
      </c>
      <c r="H10810">
        <v>47.235998700000003</v>
      </c>
      <c r="I10810">
        <v>-65.987506999999994</v>
      </c>
      <c r="J10810" s="1" t="str">
        <f t="shared" si="1517"/>
        <v>Fluid (stream)</v>
      </c>
      <c r="K10810" s="1" t="str">
        <f t="shared" si="1518"/>
        <v>Untreated Water</v>
      </c>
      <c r="O10810">
        <v>2.5000000000000001E-2</v>
      </c>
      <c r="P10810">
        <v>50</v>
      </c>
      <c r="Q10810">
        <v>7.2</v>
      </c>
    </row>
    <row r="10811" spans="1:17" hidden="1" x14ac:dyDescent="0.3">
      <c r="A10811" t="s">
        <v>41797</v>
      </c>
      <c r="B10811" t="s">
        <v>41798</v>
      </c>
      <c r="C10811" s="1" t="str">
        <f t="shared" si="1514"/>
        <v>21:0687</v>
      </c>
      <c r="D10811" s="1" t="str">
        <f t="shared" si="1516"/>
        <v>21:0207</v>
      </c>
      <c r="E10811" t="s">
        <v>41799</v>
      </c>
      <c r="F10811" t="s">
        <v>41800</v>
      </c>
      <c r="H10811">
        <v>47.246440300000003</v>
      </c>
      <c r="I10811">
        <v>-65.972896500000004</v>
      </c>
      <c r="J10811" s="1" t="str">
        <f t="shared" si="1517"/>
        <v>Fluid (stream)</v>
      </c>
      <c r="K10811" s="1" t="str">
        <f t="shared" si="1518"/>
        <v>Untreated Water</v>
      </c>
      <c r="O10811">
        <v>2.5000000000000001E-2</v>
      </c>
      <c r="P10811">
        <v>50</v>
      </c>
      <c r="Q10811">
        <v>7.4</v>
      </c>
    </row>
    <row r="10812" spans="1:17" hidden="1" x14ac:dyDescent="0.3">
      <c r="A10812" t="s">
        <v>41801</v>
      </c>
      <c r="B10812" t="s">
        <v>41802</v>
      </c>
      <c r="C10812" s="1" t="str">
        <f t="shared" si="1514"/>
        <v>21:0687</v>
      </c>
      <c r="D10812" s="1" t="str">
        <f t="shared" si="1516"/>
        <v>21:0207</v>
      </c>
      <c r="E10812" t="s">
        <v>41803</v>
      </c>
      <c r="F10812" t="s">
        <v>41804</v>
      </c>
      <c r="H10812">
        <v>47.203488800000002</v>
      </c>
      <c r="I10812">
        <v>-65.946012300000007</v>
      </c>
      <c r="J10812" s="1" t="str">
        <f t="shared" si="1517"/>
        <v>Fluid (stream)</v>
      </c>
      <c r="K10812" s="1" t="str">
        <f t="shared" si="1518"/>
        <v>Untreated Water</v>
      </c>
      <c r="O10812">
        <v>2.5000000000000001E-2</v>
      </c>
      <c r="P10812">
        <v>40</v>
      </c>
      <c r="Q10812">
        <v>7.3</v>
      </c>
    </row>
    <row r="10813" spans="1:17" hidden="1" x14ac:dyDescent="0.3">
      <c r="A10813" t="s">
        <v>41805</v>
      </c>
      <c r="B10813" t="s">
        <v>41806</v>
      </c>
      <c r="C10813" s="1" t="str">
        <f t="shared" si="1514"/>
        <v>21:0687</v>
      </c>
      <c r="D10813" s="1" t="str">
        <f t="shared" si="1516"/>
        <v>21:0207</v>
      </c>
      <c r="E10813" t="s">
        <v>41807</v>
      </c>
      <c r="F10813" t="s">
        <v>41808</v>
      </c>
      <c r="H10813">
        <v>47.205063299999999</v>
      </c>
      <c r="I10813">
        <v>-65.943577300000001</v>
      </c>
      <c r="J10813" s="1" t="str">
        <f t="shared" si="1517"/>
        <v>Fluid (stream)</v>
      </c>
      <c r="K10813" s="1" t="str">
        <f t="shared" si="1518"/>
        <v>Untreated Water</v>
      </c>
      <c r="O10813">
        <v>2.5000000000000001E-2</v>
      </c>
      <c r="P10813">
        <v>40</v>
      </c>
      <c r="Q10813">
        <v>7.3</v>
      </c>
    </row>
    <row r="10814" spans="1:17" hidden="1" x14ac:dyDescent="0.3">
      <c r="A10814" t="s">
        <v>41809</v>
      </c>
      <c r="B10814" t="s">
        <v>41810</v>
      </c>
      <c r="C10814" s="1" t="str">
        <f t="shared" si="1514"/>
        <v>21:0687</v>
      </c>
      <c r="D10814" s="1" t="str">
        <f t="shared" si="1516"/>
        <v>21:0207</v>
      </c>
      <c r="E10814" t="s">
        <v>41811</v>
      </c>
      <c r="F10814" t="s">
        <v>41812</v>
      </c>
      <c r="H10814">
        <v>47.206451800000004</v>
      </c>
      <c r="I10814">
        <v>-65.989306600000006</v>
      </c>
      <c r="J10814" s="1" t="str">
        <f t="shared" si="1517"/>
        <v>Fluid (stream)</v>
      </c>
      <c r="K10814" s="1" t="str">
        <f t="shared" si="1518"/>
        <v>Untreated Water</v>
      </c>
      <c r="O10814">
        <v>0.1</v>
      </c>
      <c r="P10814">
        <v>40</v>
      </c>
      <c r="Q10814">
        <v>7.3</v>
      </c>
    </row>
    <row r="10815" spans="1:17" hidden="1" x14ac:dyDescent="0.3">
      <c r="A10815" t="s">
        <v>41813</v>
      </c>
      <c r="B10815" t="s">
        <v>41814</v>
      </c>
      <c r="C10815" s="1" t="str">
        <f t="shared" si="1514"/>
        <v>21:0687</v>
      </c>
      <c r="D10815" s="1" t="str">
        <f t="shared" si="1516"/>
        <v>21:0207</v>
      </c>
      <c r="E10815" t="s">
        <v>41815</v>
      </c>
      <c r="F10815" t="s">
        <v>41816</v>
      </c>
      <c r="H10815">
        <v>47.203658599999997</v>
      </c>
      <c r="I10815">
        <v>-65.967651599999996</v>
      </c>
      <c r="J10815" s="1" t="str">
        <f t="shared" si="1517"/>
        <v>Fluid (stream)</v>
      </c>
      <c r="K10815" s="1" t="str">
        <f t="shared" si="1518"/>
        <v>Untreated Water</v>
      </c>
      <c r="O10815">
        <v>2.5000000000000001E-2</v>
      </c>
      <c r="P10815">
        <v>40</v>
      </c>
      <c r="Q10815">
        <v>7.3</v>
      </c>
    </row>
    <row r="10816" spans="1:17" hidden="1" x14ac:dyDescent="0.3">
      <c r="A10816" t="s">
        <v>41817</v>
      </c>
      <c r="B10816" t="s">
        <v>41818</v>
      </c>
      <c r="C10816" s="1" t="str">
        <f t="shared" si="1514"/>
        <v>21:0687</v>
      </c>
      <c r="D10816" s="1" t="str">
        <f t="shared" si="1516"/>
        <v>21:0207</v>
      </c>
      <c r="E10816" t="s">
        <v>41819</v>
      </c>
      <c r="F10816" t="s">
        <v>41820</v>
      </c>
      <c r="H10816">
        <v>47.206895099999997</v>
      </c>
      <c r="I10816">
        <v>-65.967779399999998</v>
      </c>
      <c r="J10816" s="1" t="str">
        <f t="shared" si="1517"/>
        <v>Fluid (stream)</v>
      </c>
      <c r="K10816" s="1" t="str">
        <f t="shared" si="1518"/>
        <v>Untreated Water</v>
      </c>
      <c r="O10816">
        <v>2.5000000000000001E-2</v>
      </c>
      <c r="P10816">
        <v>50</v>
      </c>
      <c r="Q10816">
        <v>7.5</v>
      </c>
    </row>
    <row r="10817" spans="1:17" hidden="1" x14ac:dyDescent="0.3">
      <c r="A10817" t="s">
        <v>41821</v>
      </c>
      <c r="B10817" t="s">
        <v>41822</v>
      </c>
      <c r="C10817" s="1" t="str">
        <f t="shared" si="1514"/>
        <v>21:0687</v>
      </c>
      <c r="D10817" s="1" t="str">
        <f t="shared" si="1516"/>
        <v>21:0207</v>
      </c>
      <c r="E10817" t="s">
        <v>41823</v>
      </c>
      <c r="F10817" t="s">
        <v>41824</v>
      </c>
      <c r="H10817">
        <v>47.226950100000003</v>
      </c>
      <c r="I10817">
        <v>-65.973153300000007</v>
      </c>
      <c r="J10817" s="1" t="str">
        <f t="shared" si="1517"/>
        <v>Fluid (stream)</v>
      </c>
      <c r="K10817" s="1" t="str">
        <f t="shared" si="1518"/>
        <v>Untreated Water</v>
      </c>
      <c r="O10817">
        <v>2.5000000000000001E-2</v>
      </c>
      <c r="P10817">
        <v>40</v>
      </c>
      <c r="Q10817">
        <v>6.3</v>
      </c>
    </row>
    <row r="10818" spans="1:17" hidden="1" x14ac:dyDescent="0.3">
      <c r="A10818" t="s">
        <v>41825</v>
      </c>
      <c r="B10818" t="s">
        <v>41826</v>
      </c>
      <c r="C10818" s="1" t="str">
        <f t="shared" si="1514"/>
        <v>21:0687</v>
      </c>
      <c r="D10818" s="1" t="str">
        <f t="shared" si="1516"/>
        <v>21:0207</v>
      </c>
      <c r="E10818" t="s">
        <v>41827</v>
      </c>
      <c r="F10818" t="s">
        <v>41828</v>
      </c>
      <c r="H10818">
        <v>47.206977199999997</v>
      </c>
      <c r="I10818">
        <v>-65.905306800000005</v>
      </c>
      <c r="J10818" s="1" t="str">
        <f t="shared" si="1517"/>
        <v>Fluid (stream)</v>
      </c>
      <c r="K10818" s="1" t="str">
        <f t="shared" si="1518"/>
        <v>Untreated Water</v>
      </c>
      <c r="O10818">
        <v>2.5000000000000001E-2</v>
      </c>
      <c r="P10818">
        <v>60</v>
      </c>
      <c r="Q10818">
        <v>7.1</v>
      </c>
    </row>
    <row r="10819" spans="1:17" hidden="1" x14ac:dyDescent="0.3">
      <c r="A10819" t="s">
        <v>41829</v>
      </c>
      <c r="B10819" t="s">
        <v>41830</v>
      </c>
      <c r="C10819" s="1" t="str">
        <f t="shared" si="1514"/>
        <v>21:0687</v>
      </c>
      <c r="D10819" s="1" t="str">
        <f t="shared" si="1516"/>
        <v>21:0207</v>
      </c>
      <c r="E10819" t="s">
        <v>41831</v>
      </c>
      <c r="F10819" t="s">
        <v>41832</v>
      </c>
      <c r="H10819">
        <v>47.1423044</v>
      </c>
      <c r="I10819">
        <v>-65.827914100000001</v>
      </c>
      <c r="J10819" s="1" t="str">
        <f t="shared" si="1517"/>
        <v>Fluid (stream)</v>
      </c>
      <c r="K10819" s="1" t="str">
        <f t="shared" si="1518"/>
        <v>Untreated Water</v>
      </c>
      <c r="O10819">
        <v>2.5000000000000001E-2</v>
      </c>
      <c r="P10819">
        <v>70</v>
      </c>
      <c r="Q10819">
        <v>6.9</v>
      </c>
    </row>
    <row r="10820" spans="1:17" hidden="1" x14ac:dyDescent="0.3">
      <c r="A10820" t="s">
        <v>41833</v>
      </c>
      <c r="B10820" t="s">
        <v>41834</v>
      </c>
      <c r="C10820" s="1" t="str">
        <f t="shared" si="1514"/>
        <v>21:0687</v>
      </c>
      <c r="D10820" s="1" t="str">
        <f t="shared" si="1516"/>
        <v>21:0207</v>
      </c>
      <c r="E10820" t="s">
        <v>41835</v>
      </c>
      <c r="F10820" t="s">
        <v>41836</v>
      </c>
      <c r="H10820">
        <v>47.1518108</v>
      </c>
      <c r="I10820">
        <v>-65.800345899999996</v>
      </c>
      <c r="J10820" s="1" t="str">
        <f t="shared" si="1517"/>
        <v>Fluid (stream)</v>
      </c>
      <c r="K10820" s="1" t="str">
        <f t="shared" si="1518"/>
        <v>Untreated Water</v>
      </c>
      <c r="O10820">
        <v>2.5000000000000001E-2</v>
      </c>
      <c r="P10820">
        <v>70</v>
      </c>
      <c r="Q10820">
        <v>7</v>
      </c>
    </row>
    <row r="10821" spans="1:17" hidden="1" x14ac:dyDescent="0.3">
      <c r="A10821" t="s">
        <v>41837</v>
      </c>
      <c r="B10821" t="s">
        <v>41838</v>
      </c>
      <c r="C10821" s="1" t="str">
        <f t="shared" si="1514"/>
        <v>21:0687</v>
      </c>
      <c r="D10821" s="1" t="str">
        <f>HYPERLINK("http://geochem.nrcan.gc.ca/cdogs/content/svy/svy_e.htm", "")</f>
        <v/>
      </c>
      <c r="G10821" s="1" t="str">
        <f>HYPERLINK("http://geochem.nrcan.gc.ca/cdogs/content/cr_/cr_00086_e.htm", "86")</f>
        <v>86</v>
      </c>
      <c r="J10821" t="s">
        <v>11453</v>
      </c>
      <c r="K10821" t="s">
        <v>11454</v>
      </c>
      <c r="O10821">
        <v>1</v>
      </c>
      <c r="P10821">
        <v>100</v>
      </c>
      <c r="Q10821">
        <v>7.4</v>
      </c>
    </row>
    <row r="10822" spans="1:17" hidden="1" x14ac:dyDescent="0.3">
      <c r="A10822" t="s">
        <v>41839</v>
      </c>
      <c r="B10822" t="s">
        <v>41840</v>
      </c>
      <c r="C10822" s="1" t="str">
        <f t="shared" si="1514"/>
        <v>21:0687</v>
      </c>
      <c r="D10822" s="1" t="str">
        <f t="shared" ref="D10822:D10853" si="1519">HYPERLINK("http://geochem.nrcan.gc.ca/cdogs/content/svy/svy210207_e.htm", "21:0207")</f>
        <v>21:0207</v>
      </c>
      <c r="E10822" t="s">
        <v>41841</v>
      </c>
      <c r="F10822" t="s">
        <v>41842</v>
      </c>
      <c r="H10822">
        <v>47.160170299999997</v>
      </c>
      <c r="I10822">
        <v>-65.829997700000007</v>
      </c>
      <c r="J10822" s="1" t="str">
        <f t="shared" ref="J10822:J10853" si="1520">HYPERLINK("http://geochem.nrcan.gc.ca/cdogs/content/kwd/kwd020018_e.htm", "Fluid (stream)")</f>
        <v>Fluid (stream)</v>
      </c>
      <c r="K10822" s="1" t="str">
        <f t="shared" ref="K10822:K10853" si="1521">HYPERLINK("http://geochem.nrcan.gc.ca/cdogs/content/kwd/kwd080007_e.htm", "Untreated Water")</f>
        <v>Untreated Water</v>
      </c>
      <c r="O10822">
        <v>2.5000000000000001E-2</v>
      </c>
      <c r="P10822">
        <v>60</v>
      </c>
      <c r="Q10822">
        <v>7</v>
      </c>
    </row>
    <row r="10823" spans="1:17" hidden="1" x14ac:dyDescent="0.3">
      <c r="A10823" t="s">
        <v>41843</v>
      </c>
      <c r="B10823" t="s">
        <v>41844</v>
      </c>
      <c r="C10823" s="1" t="str">
        <f t="shared" si="1514"/>
        <v>21:0687</v>
      </c>
      <c r="D10823" s="1" t="str">
        <f t="shared" si="1519"/>
        <v>21:0207</v>
      </c>
      <c r="E10823" t="s">
        <v>41841</v>
      </c>
      <c r="F10823" t="s">
        <v>41845</v>
      </c>
      <c r="H10823">
        <v>47.160170299999997</v>
      </c>
      <c r="I10823">
        <v>-65.829997700000007</v>
      </c>
      <c r="J10823" s="1" t="str">
        <f t="shared" si="1520"/>
        <v>Fluid (stream)</v>
      </c>
      <c r="K10823" s="1" t="str">
        <f t="shared" si="1521"/>
        <v>Untreated Water</v>
      </c>
      <c r="O10823">
        <v>2.5000000000000001E-2</v>
      </c>
      <c r="P10823">
        <v>50</v>
      </c>
      <c r="Q10823">
        <v>6.8</v>
      </c>
    </row>
    <row r="10824" spans="1:17" hidden="1" x14ac:dyDescent="0.3">
      <c r="A10824" t="s">
        <v>41846</v>
      </c>
      <c r="B10824" t="s">
        <v>41847</v>
      </c>
      <c r="C10824" s="1" t="str">
        <f t="shared" si="1514"/>
        <v>21:0687</v>
      </c>
      <c r="D10824" s="1" t="str">
        <f t="shared" si="1519"/>
        <v>21:0207</v>
      </c>
      <c r="E10824" t="s">
        <v>41848</v>
      </c>
      <c r="F10824" t="s">
        <v>41849</v>
      </c>
      <c r="H10824">
        <v>47.192784000000003</v>
      </c>
      <c r="I10824">
        <v>-65.823045699999994</v>
      </c>
      <c r="J10824" s="1" t="str">
        <f t="shared" si="1520"/>
        <v>Fluid (stream)</v>
      </c>
      <c r="K10824" s="1" t="str">
        <f t="shared" si="1521"/>
        <v>Untreated Water</v>
      </c>
      <c r="O10824">
        <v>2.5000000000000001E-2</v>
      </c>
      <c r="P10824">
        <v>40</v>
      </c>
      <c r="Q10824">
        <v>6.6</v>
      </c>
    </row>
    <row r="10825" spans="1:17" hidden="1" x14ac:dyDescent="0.3">
      <c r="A10825" t="s">
        <v>41850</v>
      </c>
      <c r="B10825" t="s">
        <v>41851</v>
      </c>
      <c r="C10825" s="1" t="str">
        <f t="shared" si="1514"/>
        <v>21:0687</v>
      </c>
      <c r="D10825" s="1" t="str">
        <f t="shared" si="1519"/>
        <v>21:0207</v>
      </c>
      <c r="E10825" t="s">
        <v>41852</v>
      </c>
      <c r="F10825" t="s">
        <v>41853</v>
      </c>
      <c r="H10825">
        <v>47.189809500000003</v>
      </c>
      <c r="I10825">
        <v>-65.816300200000001</v>
      </c>
      <c r="J10825" s="1" t="str">
        <f t="shared" si="1520"/>
        <v>Fluid (stream)</v>
      </c>
      <c r="K10825" s="1" t="str">
        <f t="shared" si="1521"/>
        <v>Untreated Water</v>
      </c>
      <c r="O10825">
        <v>2.5000000000000001E-2</v>
      </c>
      <c r="P10825">
        <v>50</v>
      </c>
      <c r="Q10825">
        <v>6.7</v>
      </c>
    </row>
    <row r="10826" spans="1:17" hidden="1" x14ac:dyDescent="0.3">
      <c r="A10826" t="s">
        <v>41854</v>
      </c>
      <c r="B10826" t="s">
        <v>41855</v>
      </c>
      <c r="C10826" s="1" t="str">
        <f t="shared" si="1514"/>
        <v>21:0687</v>
      </c>
      <c r="D10826" s="1" t="str">
        <f t="shared" si="1519"/>
        <v>21:0207</v>
      </c>
      <c r="E10826" t="s">
        <v>41856</v>
      </c>
      <c r="F10826" t="s">
        <v>41857</v>
      </c>
      <c r="H10826">
        <v>47.222586100000001</v>
      </c>
      <c r="I10826">
        <v>-65.809635999999998</v>
      </c>
      <c r="J10826" s="1" t="str">
        <f t="shared" si="1520"/>
        <v>Fluid (stream)</v>
      </c>
      <c r="K10826" s="1" t="str">
        <f t="shared" si="1521"/>
        <v>Untreated Water</v>
      </c>
      <c r="O10826">
        <v>2.5000000000000001E-2</v>
      </c>
      <c r="P10826">
        <v>60</v>
      </c>
      <c r="Q10826">
        <v>6.6</v>
      </c>
    </row>
    <row r="10827" spans="1:17" hidden="1" x14ac:dyDescent="0.3">
      <c r="A10827" t="s">
        <v>41858</v>
      </c>
      <c r="B10827" t="s">
        <v>41859</v>
      </c>
      <c r="C10827" s="1" t="str">
        <f t="shared" si="1514"/>
        <v>21:0687</v>
      </c>
      <c r="D10827" s="1" t="str">
        <f t="shared" si="1519"/>
        <v>21:0207</v>
      </c>
      <c r="E10827" t="s">
        <v>41860</v>
      </c>
      <c r="F10827" t="s">
        <v>41861</v>
      </c>
      <c r="H10827">
        <v>47.234913499999998</v>
      </c>
      <c r="I10827">
        <v>-65.837771000000004</v>
      </c>
      <c r="J10827" s="1" t="str">
        <f t="shared" si="1520"/>
        <v>Fluid (stream)</v>
      </c>
      <c r="K10827" s="1" t="str">
        <f t="shared" si="1521"/>
        <v>Untreated Water</v>
      </c>
      <c r="O10827">
        <v>0.65</v>
      </c>
      <c r="P10827">
        <v>70</v>
      </c>
      <c r="Q10827">
        <v>6.8</v>
      </c>
    </row>
    <row r="10828" spans="1:17" hidden="1" x14ac:dyDescent="0.3">
      <c r="A10828" t="s">
        <v>41862</v>
      </c>
      <c r="B10828" t="s">
        <v>41863</v>
      </c>
      <c r="C10828" s="1" t="str">
        <f t="shared" si="1514"/>
        <v>21:0687</v>
      </c>
      <c r="D10828" s="1" t="str">
        <f t="shared" si="1519"/>
        <v>21:0207</v>
      </c>
      <c r="E10828" t="s">
        <v>41864</v>
      </c>
      <c r="F10828" t="s">
        <v>41865</v>
      </c>
      <c r="H10828">
        <v>47.216273299999997</v>
      </c>
      <c r="I10828">
        <v>-65.852374299999994</v>
      </c>
      <c r="J10828" s="1" t="str">
        <f t="shared" si="1520"/>
        <v>Fluid (stream)</v>
      </c>
      <c r="K10828" s="1" t="str">
        <f t="shared" si="1521"/>
        <v>Untreated Water</v>
      </c>
      <c r="O10828">
        <v>2.5000000000000001E-2</v>
      </c>
      <c r="P10828">
        <v>50</v>
      </c>
      <c r="Q10828">
        <v>7.6</v>
      </c>
    </row>
    <row r="10829" spans="1:17" hidden="1" x14ac:dyDescent="0.3">
      <c r="A10829" t="s">
        <v>41866</v>
      </c>
      <c r="B10829" t="s">
        <v>41867</v>
      </c>
      <c r="C10829" s="1" t="str">
        <f t="shared" si="1514"/>
        <v>21:0687</v>
      </c>
      <c r="D10829" s="1" t="str">
        <f t="shared" si="1519"/>
        <v>21:0207</v>
      </c>
      <c r="E10829" t="s">
        <v>41868</v>
      </c>
      <c r="F10829" t="s">
        <v>41869</v>
      </c>
      <c r="H10829">
        <v>47.248240699999997</v>
      </c>
      <c r="I10829">
        <v>-65.815196599999993</v>
      </c>
      <c r="J10829" s="1" t="str">
        <f t="shared" si="1520"/>
        <v>Fluid (stream)</v>
      </c>
      <c r="K10829" s="1" t="str">
        <f t="shared" si="1521"/>
        <v>Untreated Water</v>
      </c>
      <c r="O10829">
        <v>2.5000000000000001E-2</v>
      </c>
      <c r="P10829">
        <v>50</v>
      </c>
      <c r="Q10829">
        <v>6.8</v>
      </c>
    </row>
    <row r="10830" spans="1:17" hidden="1" x14ac:dyDescent="0.3">
      <c r="A10830" t="s">
        <v>41870</v>
      </c>
      <c r="B10830" t="s">
        <v>41871</v>
      </c>
      <c r="C10830" s="1" t="str">
        <f t="shared" si="1514"/>
        <v>21:0687</v>
      </c>
      <c r="D10830" s="1" t="str">
        <f t="shared" si="1519"/>
        <v>21:0207</v>
      </c>
      <c r="E10830" t="s">
        <v>41872</v>
      </c>
      <c r="F10830" t="s">
        <v>41873</v>
      </c>
      <c r="H10830">
        <v>47.245845699999997</v>
      </c>
      <c r="I10830">
        <v>-65.811223799999993</v>
      </c>
      <c r="J10830" s="1" t="str">
        <f t="shared" si="1520"/>
        <v>Fluid (stream)</v>
      </c>
      <c r="K10830" s="1" t="str">
        <f t="shared" si="1521"/>
        <v>Untreated Water</v>
      </c>
      <c r="O10830">
        <v>2.5000000000000001E-2</v>
      </c>
      <c r="P10830">
        <v>50</v>
      </c>
      <c r="Q10830">
        <v>6.7</v>
      </c>
    </row>
    <row r="10831" spans="1:17" hidden="1" x14ac:dyDescent="0.3">
      <c r="A10831" t="s">
        <v>41874</v>
      </c>
      <c r="B10831" t="s">
        <v>41875</v>
      </c>
      <c r="C10831" s="1" t="str">
        <f t="shared" si="1514"/>
        <v>21:0687</v>
      </c>
      <c r="D10831" s="1" t="str">
        <f t="shared" si="1519"/>
        <v>21:0207</v>
      </c>
      <c r="E10831" t="s">
        <v>41876</v>
      </c>
      <c r="F10831" t="s">
        <v>41877</v>
      </c>
      <c r="H10831">
        <v>47.1405192</v>
      </c>
      <c r="I10831">
        <v>-65.9676422</v>
      </c>
      <c r="J10831" s="1" t="str">
        <f t="shared" si="1520"/>
        <v>Fluid (stream)</v>
      </c>
      <c r="K10831" s="1" t="str">
        <f t="shared" si="1521"/>
        <v>Untreated Water</v>
      </c>
      <c r="O10831">
        <v>2.5000000000000001E-2</v>
      </c>
      <c r="P10831">
        <v>70</v>
      </c>
      <c r="Q10831">
        <v>5.7</v>
      </c>
    </row>
    <row r="10832" spans="1:17" hidden="1" x14ac:dyDescent="0.3">
      <c r="A10832" t="s">
        <v>41878</v>
      </c>
      <c r="B10832" t="s">
        <v>41879</v>
      </c>
      <c r="C10832" s="1" t="str">
        <f t="shared" si="1514"/>
        <v>21:0687</v>
      </c>
      <c r="D10832" s="1" t="str">
        <f t="shared" si="1519"/>
        <v>21:0207</v>
      </c>
      <c r="E10832" t="s">
        <v>41880</v>
      </c>
      <c r="F10832" t="s">
        <v>41881</v>
      </c>
      <c r="H10832">
        <v>47.245207700000002</v>
      </c>
      <c r="I10832">
        <v>-65.815577500000003</v>
      </c>
      <c r="J10832" s="1" t="str">
        <f t="shared" si="1520"/>
        <v>Fluid (stream)</v>
      </c>
      <c r="K10832" s="1" t="str">
        <f t="shared" si="1521"/>
        <v>Untreated Water</v>
      </c>
      <c r="O10832">
        <v>2.5000000000000001E-2</v>
      </c>
      <c r="P10832">
        <v>50</v>
      </c>
      <c r="Q10832">
        <v>6.3</v>
      </c>
    </row>
    <row r="10833" spans="1:17" hidden="1" x14ac:dyDescent="0.3">
      <c r="A10833" t="s">
        <v>41882</v>
      </c>
      <c r="B10833" t="s">
        <v>41883</v>
      </c>
      <c r="C10833" s="1" t="str">
        <f t="shared" si="1514"/>
        <v>21:0687</v>
      </c>
      <c r="D10833" s="1" t="str">
        <f t="shared" si="1519"/>
        <v>21:0207</v>
      </c>
      <c r="E10833" t="s">
        <v>41884</v>
      </c>
      <c r="F10833" t="s">
        <v>41885</v>
      </c>
      <c r="H10833">
        <v>47.161680500000003</v>
      </c>
      <c r="I10833">
        <v>-65.987900999999994</v>
      </c>
      <c r="J10833" s="1" t="str">
        <f t="shared" si="1520"/>
        <v>Fluid (stream)</v>
      </c>
      <c r="K10833" s="1" t="str">
        <f t="shared" si="1521"/>
        <v>Untreated Water</v>
      </c>
      <c r="O10833">
        <v>2.5000000000000001E-2</v>
      </c>
      <c r="P10833">
        <v>40</v>
      </c>
      <c r="Q10833">
        <v>6</v>
      </c>
    </row>
    <row r="10834" spans="1:17" hidden="1" x14ac:dyDescent="0.3">
      <c r="A10834" t="s">
        <v>41886</v>
      </c>
      <c r="B10834" t="s">
        <v>41887</v>
      </c>
      <c r="C10834" s="1" t="str">
        <f t="shared" si="1514"/>
        <v>21:0687</v>
      </c>
      <c r="D10834" s="1" t="str">
        <f t="shared" si="1519"/>
        <v>21:0207</v>
      </c>
      <c r="E10834" t="s">
        <v>41888</v>
      </c>
      <c r="F10834" t="s">
        <v>41889</v>
      </c>
      <c r="H10834">
        <v>47.164128499999997</v>
      </c>
      <c r="I10834">
        <v>-65.9771918</v>
      </c>
      <c r="J10834" s="1" t="str">
        <f t="shared" si="1520"/>
        <v>Fluid (stream)</v>
      </c>
      <c r="K10834" s="1" t="str">
        <f t="shared" si="1521"/>
        <v>Untreated Water</v>
      </c>
      <c r="O10834">
        <v>2.5000000000000001E-2</v>
      </c>
      <c r="P10834">
        <v>30</v>
      </c>
      <c r="Q10834">
        <v>6.8</v>
      </c>
    </row>
    <row r="10835" spans="1:17" hidden="1" x14ac:dyDescent="0.3">
      <c r="A10835" t="s">
        <v>41890</v>
      </c>
      <c r="B10835" t="s">
        <v>41891</v>
      </c>
      <c r="C10835" s="1" t="str">
        <f t="shared" si="1514"/>
        <v>21:0687</v>
      </c>
      <c r="D10835" s="1" t="str">
        <f t="shared" si="1519"/>
        <v>21:0207</v>
      </c>
      <c r="E10835" t="s">
        <v>41892</v>
      </c>
      <c r="F10835" t="s">
        <v>41893</v>
      </c>
      <c r="H10835">
        <v>47.166671700000002</v>
      </c>
      <c r="I10835">
        <v>-65.970406100000005</v>
      </c>
      <c r="J10835" s="1" t="str">
        <f t="shared" si="1520"/>
        <v>Fluid (stream)</v>
      </c>
      <c r="K10835" s="1" t="str">
        <f t="shared" si="1521"/>
        <v>Untreated Water</v>
      </c>
      <c r="O10835">
        <v>2.5000000000000001E-2</v>
      </c>
      <c r="P10835">
        <v>20</v>
      </c>
      <c r="Q10835">
        <v>6.9</v>
      </c>
    </row>
    <row r="10836" spans="1:17" hidden="1" x14ac:dyDescent="0.3">
      <c r="A10836" t="s">
        <v>41894</v>
      </c>
      <c r="B10836" t="s">
        <v>41895</v>
      </c>
      <c r="C10836" s="1" t="str">
        <f t="shared" si="1514"/>
        <v>21:0687</v>
      </c>
      <c r="D10836" s="1" t="str">
        <f t="shared" si="1519"/>
        <v>21:0207</v>
      </c>
      <c r="E10836" t="s">
        <v>41896</v>
      </c>
      <c r="F10836" t="s">
        <v>41897</v>
      </c>
      <c r="H10836">
        <v>47.1772657</v>
      </c>
      <c r="I10836">
        <v>-65.958181400000001</v>
      </c>
      <c r="J10836" s="1" t="str">
        <f t="shared" si="1520"/>
        <v>Fluid (stream)</v>
      </c>
      <c r="K10836" s="1" t="str">
        <f t="shared" si="1521"/>
        <v>Untreated Water</v>
      </c>
      <c r="O10836">
        <v>2.5000000000000001E-2</v>
      </c>
      <c r="P10836">
        <v>20</v>
      </c>
      <c r="Q10836">
        <v>6.8</v>
      </c>
    </row>
    <row r="10837" spans="1:17" hidden="1" x14ac:dyDescent="0.3">
      <c r="A10837" t="s">
        <v>41898</v>
      </c>
      <c r="B10837" t="s">
        <v>41899</v>
      </c>
      <c r="C10837" s="1" t="str">
        <f t="shared" si="1514"/>
        <v>21:0687</v>
      </c>
      <c r="D10837" s="1" t="str">
        <f t="shared" si="1519"/>
        <v>21:0207</v>
      </c>
      <c r="E10837" t="s">
        <v>41900</v>
      </c>
      <c r="F10837" t="s">
        <v>41901</v>
      </c>
      <c r="H10837">
        <v>47.181011499999997</v>
      </c>
      <c r="I10837">
        <v>-65.996153500000005</v>
      </c>
      <c r="J10837" s="1" t="str">
        <f t="shared" si="1520"/>
        <v>Fluid (stream)</v>
      </c>
      <c r="K10837" s="1" t="str">
        <f t="shared" si="1521"/>
        <v>Untreated Water</v>
      </c>
      <c r="O10837">
        <v>2.5000000000000001E-2</v>
      </c>
      <c r="P10837">
        <v>30</v>
      </c>
      <c r="Q10837">
        <v>6.9</v>
      </c>
    </row>
    <row r="10838" spans="1:17" hidden="1" x14ac:dyDescent="0.3">
      <c r="A10838" t="s">
        <v>41902</v>
      </c>
      <c r="B10838" t="s">
        <v>41903</v>
      </c>
      <c r="C10838" s="1" t="str">
        <f t="shared" si="1514"/>
        <v>21:0687</v>
      </c>
      <c r="D10838" s="1" t="str">
        <f t="shared" si="1519"/>
        <v>21:0207</v>
      </c>
      <c r="E10838" t="s">
        <v>41904</v>
      </c>
      <c r="F10838" t="s">
        <v>41905</v>
      </c>
      <c r="H10838">
        <v>47.141630300000003</v>
      </c>
      <c r="I10838">
        <v>-65.908613599999995</v>
      </c>
      <c r="J10838" s="1" t="str">
        <f t="shared" si="1520"/>
        <v>Fluid (stream)</v>
      </c>
      <c r="K10838" s="1" t="str">
        <f t="shared" si="1521"/>
        <v>Untreated Water</v>
      </c>
      <c r="O10838">
        <v>2.5000000000000001E-2</v>
      </c>
      <c r="P10838">
        <v>40</v>
      </c>
      <c r="Q10838">
        <v>6.8</v>
      </c>
    </row>
    <row r="10839" spans="1:17" hidden="1" x14ac:dyDescent="0.3">
      <c r="A10839" t="s">
        <v>41906</v>
      </c>
      <c r="B10839" t="s">
        <v>41907</v>
      </c>
      <c r="C10839" s="1" t="str">
        <f t="shared" si="1514"/>
        <v>21:0687</v>
      </c>
      <c r="D10839" s="1" t="str">
        <f t="shared" si="1519"/>
        <v>21:0207</v>
      </c>
      <c r="E10839" t="s">
        <v>41908</v>
      </c>
      <c r="F10839" t="s">
        <v>41909</v>
      </c>
      <c r="H10839">
        <v>47.171639200000001</v>
      </c>
      <c r="I10839">
        <v>-65.920771400000007</v>
      </c>
      <c r="J10839" s="1" t="str">
        <f t="shared" si="1520"/>
        <v>Fluid (stream)</v>
      </c>
      <c r="K10839" s="1" t="str">
        <f t="shared" si="1521"/>
        <v>Untreated Water</v>
      </c>
      <c r="O10839">
        <v>2.5000000000000001E-2</v>
      </c>
      <c r="P10839">
        <v>40</v>
      </c>
      <c r="Q10839">
        <v>6.7</v>
      </c>
    </row>
    <row r="10840" spans="1:17" hidden="1" x14ac:dyDescent="0.3">
      <c r="A10840" t="s">
        <v>41910</v>
      </c>
      <c r="B10840" t="s">
        <v>41911</v>
      </c>
      <c r="C10840" s="1" t="str">
        <f t="shared" si="1514"/>
        <v>21:0687</v>
      </c>
      <c r="D10840" s="1" t="str">
        <f t="shared" si="1519"/>
        <v>21:0207</v>
      </c>
      <c r="E10840" t="s">
        <v>41912</v>
      </c>
      <c r="F10840" t="s">
        <v>41913</v>
      </c>
      <c r="H10840">
        <v>47.139432900000003</v>
      </c>
      <c r="I10840">
        <v>-65.876298399999996</v>
      </c>
      <c r="J10840" s="1" t="str">
        <f t="shared" si="1520"/>
        <v>Fluid (stream)</v>
      </c>
      <c r="K10840" s="1" t="str">
        <f t="shared" si="1521"/>
        <v>Untreated Water</v>
      </c>
      <c r="O10840">
        <v>2.5000000000000001E-2</v>
      </c>
      <c r="P10840">
        <v>40</v>
      </c>
      <c r="Q10840">
        <v>7</v>
      </c>
    </row>
    <row r="10841" spans="1:17" hidden="1" x14ac:dyDescent="0.3">
      <c r="A10841" t="s">
        <v>41914</v>
      </c>
      <c r="B10841" t="s">
        <v>41915</v>
      </c>
      <c r="C10841" s="1" t="str">
        <f t="shared" si="1514"/>
        <v>21:0687</v>
      </c>
      <c r="D10841" s="1" t="str">
        <f t="shared" si="1519"/>
        <v>21:0207</v>
      </c>
      <c r="E10841" t="s">
        <v>41916</v>
      </c>
      <c r="F10841" t="s">
        <v>41917</v>
      </c>
      <c r="H10841">
        <v>47.137308699999998</v>
      </c>
      <c r="I10841">
        <v>-65.874521900000005</v>
      </c>
      <c r="J10841" s="1" t="str">
        <f t="shared" si="1520"/>
        <v>Fluid (stream)</v>
      </c>
      <c r="K10841" s="1" t="str">
        <f t="shared" si="1521"/>
        <v>Untreated Water</v>
      </c>
      <c r="O10841">
        <v>2.5000000000000001E-2</v>
      </c>
      <c r="P10841">
        <v>40</v>
      </c>
      <c r="Q10841">
        <v>6.2</v>
      </c>
    </row>
    <row r="10842" spans="1:17" hidden="1" x14ac:dyDescent="0.3">
      <c r="A10842" t="s">
        <v>41918</v>
      </c>
      <c r="B10842" t="s">
        <v>41919</v>
      </c>
      <c r="C10842" s="1" t="str">
        <f t="shared" si="1514"/>
        <v>21:0687</v>
      </c>
      <c r="D10842" s="1" t="str">
        <f t="shared" si="1519"/>
        <v>21:0207</v>
      </c>
      <c r="E10842" t="s">
        <v>41920</v>
      </c>
      <c r="F10842" t="s">
        <v>41921</v>
      </c>
      <c r="H10842">
        <v>47.142706400000002</v>
      </c>
      <c r="I10842">
        <v>-65.868864400000007</v>
      </c>
      <c r="J10842" s="1" t="str">
        <f t="shared" si="1520"/>
        <v>Fluid (stream)</v>
      </c>
      <c r="K10842" s="1" t="str">
        <f t="shared" si="1521"/>
        <v>Untreated Water</v>
      </c>
      <c r="O10842">
        <v>2.5000000000000001E-2</v>
      </c>
      <c r="P10842">
        <v>50</v>
      </c>
      <c r="Q10842">
        <v>7</v>
      </c>
    </row>
    <row r="10843" spans="1:17" hidden="1" x14ac:dyDescent="0.3">
      <c r="A10843" t="s">
        <v>41922</v>
      </c>
      <c r="B10843" t="s">
        <v>41923</v>
      </c>
      <c r="C10843" s="1" t="str">
        <f t="shared" si="1514"/>
        <v>21:0687</v>
      </c>
      <c r="D10843" s="1" t="str">
        <f t="shared" si="1519"/>
        <v>21:0207</v>
      </c>
      <c r="E10843" t="s">
        <v>41920</v>
      </c>
      <c r="F10843" t="s">
        <v>41924</v>
      </c>
      <c r="H10843">
        <v>47.142706400000002</v>
      </c>
      <c r="I10843">
        <v>-65.868864400000007</v>
      </c>
      <c r="J10843" s="1" t="str">
        <f t="shared" si="1520"/>
        <v>Fluid (stream)</v>
      </c>
      <c r="K10843" s="1" t="str">
        <f t="shared" si="1521"/>
        <v>Untreated Water</v>
      </c>
      <c r="O10843">
        <v>2.5000000000000001E-2</v>
      </c>
      <c r="P10843">
        <v>50</v>
      </c>
      <c r="Q10843">
        <v>6.9</v>
      </c>
    </row>
    <row r="10844" spans="1:17" hidden="1" x14ac:dyDescent="0.3">
      <c r="A10844" t="s">
        <v>41925</v>
      </c>
      <c r="B10844" t="s">
        <v>41926</v>
      </c>
      <c r="C10844" s="1" t="str">
        <f t="shared" si="1514"/>
        <v>21:0687</v>
      </c>
      <c r="D10844" s="1" t="str">
        <f t="shared" si="1519"/>
        <v>21:0207</v>
      </c>
      <c r="E10844" t="s">
        <v>41927</v>
      </c>
      <c r="F10844" t="s">
        <v>41928</v>
      </c>
      <c r="H10844">
        <v>47.144094699999997</v>
      </c>
      <c r="I10844">
        <v>-65.868767700000006</v>
      </c>
      <c r="J10844" s="1" t="str">
        <f t="shared" si="1520"/>
        <v>Fluid (stream)</v>
      </c>
      <c r="K10844" s="1" t="str">
        <f t="shared" si="1521"/>
        <v>Untreated Water</v>
      </c>
      <c r="O10844">
        <v>2.5000000000000001E-2</v>
      </c>
      <c r="P10844">
        <v>40</v>
      </c>
      <c r="Q10844">
        <v>6.5</v>
      </c>
    </row>
    <row r="10845" spans="1:17" hidden="1" x14ac:dyDescent="0.3">
      <c r="A10845" t="s">
        <v>41929</v>
      </c>
      <c r="B10845" t="s">
        <v>41930</v>
      </c>
      <c r="C10845" s="1" t="str">
        <f t="shared" si="1514"/>
        <v>21:0687</v>
      </c>
      <c r="D10845" s="1" t="str">
        <f t="shared" si="1519"/>
        <v>21:0207</v>
      </c>
      <c r="E10845" t="s">
        <v>41931</v>
      </c>
      <c r="F10845" t="s">
        <v>41932</v>
      </c>
      <c r="H10845">
        <v>47.140737299999998</v>
      </c>
      <c r="I10845">
        <v>-65.942475400000006</v>
      </c>
      <c r="J10845" s="1" t="str">
        <f t="shared" si="1520"/>
        <v>Fluid (stream)</v>
      </c>
      <c r="K10845" s="1" t="str">
        <f t="shared" si="1521"/>
        <v>Untreated Water</v>
      </c>
      <c r="O10845">
        <v>2.5000000000000001E-2</v>
      </c>
      <c r="P10845">
        <v>40</v>
      </c>
      <c r="Q10845">
        <v>6.2</v>
      </c>
    </row>
    <row r="10846" spans="1:17" hidden="1" x14ac:dyDescent="0.3">
      <c r="A10846" t="s">
        <v>41933</v>
      </c>
      <c r="B10846" t="s">
        <v>41934</v>
      </c>
      <c r="C10846" s="1" t="str">
        <f t="shared" si="1514"/>
        <v>21:0687</v>
      </c>
      <c r="D10846" s="1" t="str">
        <f t="shared" si="1519"/>
        <v>21:0207</v>
      </c>
      <c r="E10846" t="s">
        <v>41935</v>
      </c>
      <c r="F10846" t="s">
        <v>41936</v>
      </c>
      <c r="H10846">
        <v>47.142352099999997</v>
      </c>
      <c r="I10846">
        <v>-65.838706000000002</v>
      </c>
      <c r="J10846" s="1" t="str">
        <f t="shared" si="1520"/>
        <v>Fluid (stream)</v>
      </c>
      <c r="K10846" s="1" t="str">
        <f t="shared" si="1521"/>
        <v>Untreated Water</v>
      </c>
      <c r="O10846">
        <v>2.5000000000000001E-2</v>
      </c>
      <c r="P10846">
        <v>40</v>
      </c>
      <c r="Q10846">
        <v>6.7</v>
      </c>
    </row>
    <row r="10847" spans="1:17" hidden="1" x14ac:dyDescent="0.3">
      <c r="A10847" t="s">
        <v>41937</v>
      </c>
      <c r="B10847" t="s">
        <v>41938</v>
      </c>
      <c r="C10847" s="1" t="str">
        <f t="shared" si="1514"/>
        <v>21:0687</v>
      </c>
      <c r="D10847" s="1" t="str">
        <f t="shared" si="1519"/>
        <v>21:0207</v>
      </c>
      <c r="E10847" t="s">
        <v>41939</v>
      </c>
      <c r="F10847" t="s">
        <v>41940</v>
      </c>
      <c r="H10847">
        <v>47.124355399999999</v>
      </c>
      <c r="I10847">
        <v>-65.886442000000002</v>
      </c>
      <c r="J10847" s="1" t="str">
        <f t="shared" si="1520"/>
        <v>Fluid (stream)</v>
      </c>
      <c r="K10847" s="1" t="str">
        <f t="shared" si="1521"/>
        <v>Untreated Water</v>
      </c>
      <c r="O10847">
        <v>2.5000000000000001E-2</v>
      </c>
      <c r="P10847">
        <v>50</v>
      </c>
      <c r="Q10847">
        <v>6.4</v>
      </c>
    </row>
    <row r="10848" spans="1:17" hidden="1" x14ac:dyDescent="0.3">
      <c r="A10848" t="s">
        <v>41941</v>
      </c>
      <c r="B10848" t="s">
        <v>41942</v>
      </c>
      <c r="C10848" s="1" t="str">
        <f t="shared" si="1514"/>
        <v>21:0687</v>
      </c>
      <c r="D10848" s="1" t="str">
        <f t="shared" si="1519"/>
        <v>21:0207</v>
      </c>
      <c r="E10848" t="s">
        <v>41943</v>
      </c>
      <c r="F10848" t="s">
        <v>41944</v>
      </c>
      <c r="H10848">
        <v>47.214047700000002</v>
      </c>
      <c r="I10848">
        <v>-65.906129199999995</v>
      </c>
      <c r="J10848" s="1" t="str">
        <f t="shared" si="1520"/>
        <v>Fluid (stream)</v>
      </c>
      <c r="K10848" s="1" t="str">
        <f t="shared" si="1521"/>
        <v>Untreated Water</v>
      </c>
      <c r="O10848">
        <v>2.5000000000000001E-2</v>
      </c>
      <c r="P10848">
        <v>30</v>
      </c>
      <c r="Q10848">
        <v>7.2</v>
      </c>
    </row>
    <row r="10849" spans="1:17" hidden="1" x14ac:dyDescent="0.3">
      <c r="A10849" t="s">
        <v>41945</v>
      </c>
      <c r="B10849" t="s">
        <v>41946</v>
      </c>
      <c r="C10849" s="1" t="str">
        <f t="shared" si="1514"/>
        <v>21:0687</v>
      </c>
      <c r="D10849" s="1" t="str">
        <f t="shared" si="1519"/>
        <v>21:0207</v>
      </c>
      <c r="E10849" t="s">
        <v>41947</v>
      </c>
      <c r="F10849" t="s">
        <v>41948</v>
      </c>
      <c r="H10849">
        <v>47.212024800000002</v>
      </c>
      <c r="I10849">
        <v>-65.907471400000006</v>
      </c>
      <c r="J10849" s="1" t="str">
        <f t="shared" si="1520"/>
        <v>Fluid (stream)</v>
      </c>
      <c r="K10849" s="1" t="str">
        <f t="shared" si="1521"/>
        <v>Untreated Water</v>
      </c>
      <c r="O10849">
        <v>2.5000000000000001E-2</v>
      </c>
      <c r="P10849">
        <v>40</v>
      </c>
      <c r="Q10849">
        <v>7.3</v>
      </c>
    </row>
    <row r="10850" spans="1:17" hidden="1" x14ac:dyDescent="0.3">
      <c r="A10850" t="s">
        <v>41949</v>
      </c>
      <c r="B10850" t="s">
        <v>41950</v>
      </c>
      <c r="C10850" s="1" t="str">
        <f t="shared" si="1514"/>
        <v>21:0687</v>
      </c>
      <c r="D10850" s="1" t="str">
        <f t="shared" si="1519"/>
        <v>21:0207</v>
      </c>
      <c r="E10850" t="s">
        <v>41951</v>
      </c>
      <c r="F10850" t="s">
        <v>41952</v>
      </c>
      <c r="H10850">
        <v>47.2155159</v>
      </c>
      <c r="I10850">
        <v>-65.920923299999998</v>
      </c>
      <c r="J10850" s="1" t="str">
        <f t="shared" si="1520"/>
        <v>Fluid (stream)</v>
      </c>
      <c r="K10850" s="1" t="str">
        <f t="shared" si="1521"/>
        <v>Untreated Water</v>
      </c>
      <c r="O10850">
        <v>2.5000000000000001E-2</v>
      </c>
      <c r="P10850">
        <v>30</v>
      </c>
      <c r="Q10850">
        <v>7.6</v>
      </c>
    </row>
    <row r="10851" spans="1:17" hidden="1" x14ac:dyDescent="0.3">
      <c r="A10851" t="s">
        <v>41953</v>
      </c>
      <c r="B10851" t="s">
        <v>41954</v>
      </c>
      <c r="C10851" s="1" t="str">
        <f t="shared" si="1514"/>
        <v>21:0687</v>
      </c>
      <c r="D10851" s="1" t="str">
        <f t="shared" si="1519"/>
        <v>21:0207</v>
      </c>
      <c r="E10851" t="s">
        <v>41955</v>
      </c>
      <c r="F10851" t="s">
        <v>41956</v>
      </c>
      <c r="H10851">
        <v>47.223326700000001</v>
      </c>
      <c r="I10851">
        <v>-65.890824300000006</v>
      </c>
      <c r="J10851" s="1" t="str">
        <f t="shared" si="1520"/>
        <v>Fluid (stream)</v>
      </c>
      <c r="K10851" s="1" t="str">
        <f t="shared" si="1521"/>
        <v>Untreated Water</v>
      </c>
      <c r="O10851">
        <v>2.5000000000000001E-2</v>
      </c>
      <c r="P10851">
        <v>40</v>
      </c>
      <c r="Q10851">
        <v>6.9</v>
      </c>
    </row>
    <row r="10852" spans="1:17" hidden="1" x14ac:dyDescent="0.3">
      <c r="A10852" t="s">
        <v>41957</v>
      </c>
      <c r="B10852" t="s">
        <v>41958</v>
      </c>
      <c r="C10852" s="1" t="str">
        <f t="shared" ref="C10852:C10915" si="1522">HYPERLINK("http://geochem.nrcan.gc.ca/cdogs/content/bdl/bdl210687_e.htm", "21:0687")</f>
        <v>21:0687</v>
      </c>
      <c r="D10852" s="1" t="str">
        <f t="shared" si="1519"/>
        <v>21:0207</v>
      </c>
      <c r="E10852" t="s">
        <v>41959</v>
      </c>
      <c r="F10852" t="s">
        <v>41960</v>
      </c>
      <c r="H10852">
        <v>47.243434999999998</v>
      </c>
      <c r="I10852">
        <v>-65.929594899999998</v>
      </c>
      <c r="J10852" s="1" t="str">
        <f t="shared" si="1520"/>
        <v>Fluid (stream)</v>
      </c>
      <c r="K10852" s="1" t="str">
        <f t="shared" si="1521"/>
        <v>Untreated Water</v>
      </c>
      <c r="O10852">
        <v>2.5000000000000001E-2</v>
      </c>
      <c r="P10852">
        <v>40</v>
      </c>
      <c r="Q10852">
        <v>6.6</v>
      </c>
    </row>
    <row r="10853" spans="1:17" hidden="1" x14ac:dyDescent="0.3">
      <c r="A10853" t="s">
        <v>41961</v>
      </c>
      <c r="B10853" t="s">
        <v>41962</v>
      </c>
      <c r="C10853" s="1" t="str">
        <f t="shared" si="1522"/>
        <v>21:0687</v>
      </c>
      <c r="D10853" s="1" t="str">
        <f t="shared" si="1519"/>
        <v>21:0207</v>
      </c>
      <c r="E10853" t="s">
        <v>41963</v>
      </c>
      <c r="F10853" t="s">
        <v>41964</v>
      </c>
      <c r="H10853">
        <v>47.245271199999998</v>
      </c>
      <c r="I10853">
        <v>-65.896340499999994</v>
      </c>
      <c r="J10853" s="1" t="str">
        <f t="shared" si="1520"/>
        <v>Fluid (stream)</v>
      </c>
      <c r="K10853" s="1" t="str">
        <f t="shared" si="1521"/>
        <v>Untreated Water</v>
      </c>
      <c r="O10853">
        <v>2.5000000000000001E-2</v>
      </c>
      <c r="P10853">
        <v>40</v>
      </c>
      <c r="Q10853">
        <v>6.7</v>
      </c>
    </row>
    <row r="10854" spans="1:17" hidden="1" x14ac:dyDescent="0.3">
      <c r="A10854" t="s">
        <v>41965</v>
      </c>
      <c r="B10854" t="s">
        <v>41966</v>
      </c>
      <c r="C10854" s="1" t="str">
        <f t="shared" si="1522"/>
        <v>21:0687</v>
      </c>
      <c r="D10854" s="1" t="str">
        <f>HYPERLINK("http://geochem.nrcan.gc.ca/cdogs/content/svy/svy_e.htm", "")</f>
        <v/>
      </c>
      <c r="G10854" s="1" t="str">
        <f>HYPERLINK("http://geochem.nrcan.gc.ca/cdogs/content/cr_/cr_00085_e.htm", "85")</f>
        <v>85</v>
      </c>
      <c r="J10854" t="s">
        <v>11453</v>
      </c>
      <c r="K10854" t="s">
        <v>11454</v>
      </c>
      <c r="O10854">
        <v>0.28999999999999998</v>
      </c>
      <c r="P10854">
        <v>60</v>
      </c>
      <c r="Q10854">
        <v>8</v>
      </c>
    </row>
    <row r="10855" spans="1:17" hidden="1" x14ac:dyDescent="0.3">
      <c r="A10855" t="s">
        <v>41967</v>
      </c>
      <c r="B10855" t="s">
        <v>41968</v>
      </c>
      <c r="C10855" s="1" t="str">
        <f t="shared" si="1522"/>
        <v>21:0687</v>
      </c>
      <c r="D10855" s="1" t="str">
        <f>HYPERLINK("http://geochem.nrcan.gc.ca/cdogs/content/svy/svy210207_e.htm", "21:0207")</f>
        <v>21:0207</v>
      </c>
      <c r="E10855" t="s">
        <v>41969</v>
      </c>
      <c r="F10855" t="s">
        <v>41970</v>
      </c>
      <c r="H10855">
        <v>47.246577000000002</v>
      </c>
      <c r="I10855">
        <v>-65.895949200000004</v>
      </c>
      <c r="J10855" s="1" t="str">
        <f>HYPERLINK("http://geochem.nrcan.gc.ca/cdogs/content/kwd/kwd020018_e.htm", "Fluid (stream)")</f>
        <v>Fluid (stream)</v>
      </c>
      <c r="K10855" s="1" t="str">
        <f>HYPERLINK("http://geochem.nrcan.gc.ca/cdogs/content/kwd/kwd080007_e.htm", "Untreated Water")</f>
        <v>Untreated Water</v>
      </c>
      <c r="O10855">
        <v>0.94</v>
      </c>
      <c r="P10855">
        <v>70</v>
      </c>
      <c r="Q10855">
        <v>6.7</v>
      </c>
    </row>
    <row r="10856" spans="1:17" hidden="1" x14ac:dyDescent="0.3">
      <c r="A10856" t="s">
        <v>41971</v>
      </c>
      <c r="B10856" t="s">
        <v>41972</v>
      </c>
      <c r="C10856" s="1" t="str">
        <f t="shared" si="1522"/>
        <v>21:0687</v>
      </c>
      <c r="D10856" s="1" t="str">
        <f>HYPERLINK("http://geochem.nrcan.gc.ca/cdogs/content/svy/svy210207_e.htm", "21:0207")</f>
        <v>21:0207</v>
      </c>
      <c r="E10856" t="s">
        <v>41973</v>
      </c>
      <c r="F10856" t="s">
        <v>41974</v>
      </c>
      <c r="H10856">
        <v>47.244995000000003</v>
      </c>
      <c r="I10856">
        <v>-65.871586199999996</v>
      </c>
      <c r="J10856" s="1" t="str">
        <f>HYPERLINK("http://geochem.nrcan.gc.ca/cdogs/content/kwd/kwd020018_e.htm", "Fluid (stream)")</f>
        <v>Fluid (stream)</v>
      </c>
      <c r="K10856" s="1" t="str">
        <f>HYPERLINK("http://geochem.nrcan.gc.ca/cdogs/content/kwd/kwd080007_e.htm", "Untreated Water")</f>
        <v>Untreated Water</v>
      </c>
      <c r="O10856">
        <v>1.1499999999999999</v>
      </c>
      <c r="P10856">
        <v>70</v>
      </c>
      <c r="Q10856">
        <v>7</v>
      </c>
    </row>
    <row r="10857" spans="1:17" hidden="1" x14ac:dyDescent="0.3">
      <c r="A10857" t="s">
        <v>41975</v>
      </c>
      <c r="B10857" t="s">
        <v>41976</v>
      </c>
      <c r="C10857" s="1" t="str">
        <f t="shared" si="1522"/>
        <v>21:0687</v>
      </c>
      <c r="D10857" s="1" t="str">
        <f>HYPERLINK("http://geochem.nrcan.gc.ca/cdogs/content/svy/svy_e.htm", "")</f>
        <v/>
      </c>
      <c r="G10857" s="1" t="str">
        <f>HYPERLINK("http://geochem.nrcan.gc.ca/cdogs/content/cr_/cr_00086_e.htm", "86")</f>
        <v>86</v>
      </c>
      <c r="J10857" t="s">
        <v>11453</v>
      </c>
      <c r="K10857" t="s">
        <v>11454</v>
      </c>
      <c r="O10857">
        <v>0.91</v>
      </c>
      <c r="P10857">
        <v>110</v>
      </c>
      <c r="Q10857">
        <v>7.4</v>
      </c>
    </row>
    <row r="10858" spans="1:17" hidden="1" x14ac:dyDescent="0.3">
      <c r="A10858" t="s">
        <v>41977</v>
      </c>
      <c r="B10858" t="s">
        <v>41978</v>
      </c>
      <c r="C10858" s="1" t="str">
        <f t="shared" si="1522"/>
        <v>21:0687</v>
      </c>
      <c r="D10858" s="1" t="str">
        <f t="shared" ref="D10858:D10871" si="1523">HYPERLINK("http://geochem.nrcan.gc.ca/cdogs/content/svy/svy210207_e.htm", "21:0207")</f>
        <v>21:0207</v>
      </c>
      <c r="E10858" t="s">
        <v>41979</v>
      </c>
      <c r="F10858" t="s">
        <v>41980</v>
      </c>
      <c r="H10858">
        <v>47.221230200000001</v>
      </c>
      <c r="I10858">
        <v>-65.875809899999993</v>
      </c>
      <c r="J10858" s="1" t="str">
        <f t="shared" ref="J10858:J10891" si="1524">HYPERLINK("http://geochem.nrcan.gc.ca/cdogs/content/kwd/kwd020018_e.htm", "Fluid (stream)")</f>
        <v>Fluid (stream)</v>
      </c>
      <c r="K10858" s="1" t="str">
        <f t="shared" ref="K10858:K10891" si="1525">HYPERLINK("http://geochem.nrcan.gc.ca/cdogs/content/kwd/kwd080007_e.htm", "Untreated Water")</f>
        <v>Untreated Water</v>
      </c>
      <c r="O10858">
        <v>2.5000000000000001E-2</v>
      </c>
      <c r="P10858">
        <v>70</v>
      </c>
      <c r="Q10858">
        <v>7.4</v>
      </c>
    </row>
    <row r="10859" spans="1:17" hidden="1" x14ac:dyDescent="0.3">
      <c r="A10859" t="s">
        <v>41981</v>
      </c>
      <c r="B10859" t="s">
        <v>41982</v>
      </c>
      <c r="C10859" s="1" t="str">
        <f t="shared" si="1522"/>
        <v>21:0687</v>
      </c>
      <c r="D10859" s="1" t="str">
        <f t="shared" si="1523"/>
        <v>21:0207</v>
      </c>
      <c r="E10859" t="s">
        <v>41979</v>
      </c>
      <c r="F10859" t="s">
        <v>41983</v>
      </c>
      <c r="H10859">
        <v>47.221230200000001</v>
      </c>
      <c r="I10859">
        <v>-65.875809899999993</v>
      </c>
      <c r="J10859" s="1" t="str">
        <f t="shared" si="1524"/>
        <v>Fluid (stream)</v>
      </c>
      <c r="K10859" s="1" t="str">
        <f t="shared" si="1525"/>
        <v>Untreated Water</v>
      </c>
      <c r="O10859">
        <v>2.5000000000000001E-2</v>
      </c>
      <c r="P10859">
        <v>60</v>
      </c>
      <c r="Q10859">
        <v>7.6</v>
      </c>
    </row>
    <row r="10860" spans="1:17" hidden="1" x14ac:dyDescent="0.3">
      <c r="A10860" t="s">
        <v>41984</v>
      </c>
      <c r="B10860" t="s">
        <v>41985</v>
      </c>
      <c r="C10860" s="1" t="str">
        <f t="shared" si="1522"/>
        <v>21:0687</v>
      </c>
      <c r="D10860" s="1" t="str">
        <f t="shared" si="1523"/>
        <v>21:0207</v>
      </c>
      <c r="E10860" t="s">
        <v>41986</v>
      </c>
      <c r="F10860" t="s">
        <v>41987</v>
      </c>
      <c r="H10860">
        <v>47.238416399999998</v>
      </c>
      <c r="I10860">
        <v>-65.848912400000003</v>
      </c>
      <c r="J10860" s="1" t="str">
        <f t="shared" si="1524"/>
        <v>Fluid (stream)</v>
      </c>
      <c r="K10860" s="1" t="str">
        <f t="shared" si="1525"/>
        <v>Untreated Water</v>
      </c>
      <c r="O10860">
        <v>0.47</v>
      </c>
      <c r="P10860">
        <v>70</v>
      </c>
      <c r="Q10860">
        <v>7.4</v>
      </c>
    </row>
    <row r="10861" spans="1:17" hidden="1" x14ac:dyDescent="0.3">
      <c r="A10861" t="s">
        <v>41988</v>
      </c>
      <c r="B10861" t="s">
        <v>41989</v>
      </c>
      <c r="C10861" s="1" t="str">
        <f t="shared" si="1522"/>
        <v>21:0687</v>
      </c>
      <c r="D10861" s="1" t="str">
        <f t="shared" si="1523"/>
        <v>21:0207</v>
      </c>
      <c r="E10861" t="s">
        <v>41990</v>
      </c>
      <c r="F10861" t="s">
        <v>41991</v>
      </c>
      <c r="H10861">
        <v>47.133794999999999</v>
      </c>
      <c r="I10861">
        <v>-65.769634499999995</v>
      </c>
      <c r="J10861" s="1" t="str">
        <f t="shared" si="1524"/>
        <v>Fluid (stream)</v>
      </c>
      <c r="K10861" s="1" t="str">
        <f t="shared" si="1525"/>
        <v>Untreated Water</v>
      </c>
      <c r="O10861">
        <v>2.5000000000000001E-2</v>
      </c>
      <c r="P10861">
        <v>80</v>
      </c>
      <c r="Q10861">
        <v>7.5</v>
      </c>
    </row>
    <row r="10862" spans="1:17" hidden="1" x14ac:dyDescent="0.3">
      <c r="A10862" t="s">
        <v>41992</v>
      </c>
      <c r="B10862" t="s">
        <v>41993</v>
      </c>
      <c r="C10862" s="1" t="str">
        <f t="shared" si="1522"/>
        <v>21:0687</v>
      </c>
      <c r="D10862" s="1" t="str">
        <f t="shared" si="1523"/>
        <v>21:0207</v>
      </c>
      <c r="E10862" t="s">
        <v>41994</v>
      </c>
      <c r="F10862" t="s">
        <v>41995</v>
      </c>
      <c r="H10862">
        <v>47.134472100000004</v>
      </c>
      <c r="I10862">
        <v>-65.760978899999998</v>
      </c>
      <c r="J10862" s="1" t="str">
        <f t="shared" si="1524"/>
        <v>Fluid (stream)</v>
      </c>
      <c r="K10862" s="1" t="str">
        <f t="shared" si="1525"/>
        <v>Untreated Water</v>
      </c>
      <c r="O10862">
        <v>2.5000000000000001E-2</v>
      </c>
      <c r="P10862">
        <v>90</v>
      </c>
      <c r="Q10862">
        <v>7.6</v>
      </c>
    </row>
    <row r="10863" spans="1:17" hidden="1" x14ac:dyDescent="0.3">
      <c r="A10863" t="s">
        <v>41996</v>
      </c>
      <c r="B10863" t="s">
        <v>41997</v>
      </c>
      <c r="C10863" s="1" t="str">
        <f t="shared" si="1522"/>
        <v>21:0687</v>
      </c>
      <c r="D10863" s="1" t="str">
        <f t="shared" si="1523"/>
        <v>21:0207</v>
      </c>
      <c r="E10863" t="s">
        <v>41998</v>
      </c>
      <c r="F10863" t="s">
        <v>41999</v>
      </c>
      <c r="H10863">
        <v>47.1610333</v>
      </c>
      <c r="I10863">
        <v>-65.772700400000005</v>
      </c>
      <c r="J10863" s="1" t="str">
        <f t="shared" si="1524"/>
        <v>Fluid (stream)</v>
      </c>
      <c r="K10863" s="1" t="str">
        <f t="shared" si="1525"/>
        <v>Untreated Water</v>
      </c>
      <c r="O10863">
        <v>2.5000000000000001E-2</v>
      </c>
      <c r="P10863">
        <v>70</v>
      </c>
      <c r="Q10863">
        <v>7.6</v>
      </c>
    </row>
    <row r="10864" spans="1:17" hidden="1" x14ac:dyDescent="0.3">
      <c r="A10864" t="s">
        <v>42000</v>
      </c>
      <c r="B10864" t="s">
        <v>42001</v>
      </c>
      <c r="C10864" s="1" t="str">
        <f t="shared" si="1522"/>
        <v>21:0687</v>
      </c>
      <c r="D10864" s="1" t="str">
        <f t="shared" si="1523"/>
        <v>21:0207</v>
      </c>
      <c r="E10864" t="s">
        <v>42002</v>
      </c>
      <c r="F10864" t="s">
        <v>42003</v>
      </c>
      <c r="H10864">
        <v>47.182656299999998</v>
      </c>
      <c r="I10864">
        <v>-65.749288699999994</v>
      </c>
      <c r="J10864" s="1" t="str">
        <f t="shared" si="1524"/>
        <v>Fluid (stream)</v>
      </c>
      <c r="K10864" s="1" t="str">
        <f t="shared" si="1525"/>
        <v>Untreated Water</v>
      </c>
      <c r="O10864">
        <v>2.5000000000000001E-2</v>
      </c>
      <c r="P10864">
        <v>70</v>
      </c>
      <c r="Q10864">
        <v>7</v>
      </c>
    </row>
    <row r="10865" spans="1:17" hidden="1" x14ac:dyDescent="0.3">
      <c r="A10865" t="s">
        <v>42004</v>
      </c>
      <c r="B10865" t="s">
        <v>42005</v>
      </c>
      <c r="C10865" s="1" t="str">
        <f t="shared" si="1522"/>
        <v>21:0687</v>
      </c>
      <c r="D10865" s="1" t="str">
        <f t="shared" si="1523"/>
        <v>21:0207</v>
      </c>
      <c r="E10865" t="s">
        <v>42006</v>
      </c>
      <c r="F10865" t="s">
        <v>42007</v>
      </c>
      <c r="H10865">
        <v>47.186005799999997</v>
      </c>
      <c r="I10865">
        <v>-65.749211000000003</v>
      </c>
      <c r="J10865" s="1" t="str">
        <f t="shared" si="1524"/>
        <v>Fluid (stream)</v>
      </c>
      <c r="K10865" s="1" t="str">
        <f t="shared" si="1525"/>
        <v>Untreated Water</v>
      </c>
      <c r="O10865">
        <v>2.5000000000000001E-2</v>
      </c>
      <c r="P10865">
        <v>80</v>
      </c>
      <c r="Q10865">
        <v>7.2</v>
      </c>
    </row>
    <row r="10866" spans="1:17" hidden="1" x14ac:dyDescent="0.3">
      <c r="A10866" t="s">
        <v>42008</v>
      </c>
      <c r="B10866" t="s">
        <v>42009</v>
      </c>
      <c r="C10866" s="1" t="str">
        <f t="shared" si="1522"/>
        <v>21:0687</v>
      </c>
      <c r="D10866" s="1" t="str">
        <f t="shared" si="1523"/>
        <v>21:0207</v>
      </c>
      <c r="E10866" t="s">
        <v>42010</v>
      </c>
      <c r="F10866" t="s">
        <v>42011</v>
      </c>
      <c r="H10866">
        <v>47.177149100000001</v>
      </c>
      <c r="I10866">
        <v>-65.794961200000003</v>
      </c>
      <c r="J10866" s="1" t="str">
        <f t="shared" si="1524"/>
        <v>Fluid (stream)</v>
      </c>
      <c r="K10866" s="1" t="str">
        <f t="shared" si="1525"/>
        <v>Untreated Water</v>
      </c>
      <c r="O10866">
        <v>2.5000000000000001E-2</v>
      </c>
      <c r="P10866">
        <v>60</v>
      </c>
      <c r="Q10866">
        <v>2</v>
      </c>
    </row>
    <row r="10867" spans="1:17" hidden="1" x14ac:dyDescent="0.3">
      <c r="A10867" t="s">
        <v>42012</v>
      </c>
      <c r="B10867" t="s">
        <v>42013</v>
      </c>
      <c r="C10867" s="1" t="str">
        <f t="shared" si="1522"/>
        <v>21:0687</v>
      </c>
      <c r="D10867" s="1" t="str">
        <f t="shared" si="1523"/>
        <v>21:0207</v>
      </c>
      <c r="E10867" t="s">
        <v>42014</v>
      </c>
      <c r="F10867" t="s">
        <v>42015</v>
      </c>
      <c r="H10867">
        <v>47.221355000000003</v>
      </c>
      <c r="I10867">
        <v>-65.764486899999994</v>
      </c>
      <c r="J10867" s="1" t="str">
        <f t="shared" si="1524"/>
        <v>Fluid (stream)</v>
      </c>
      <c r="K10867" s="1" t="str">
        <f t="shared" si="1525"/>
        <v>Untreated Water</v>
      </c>
      <c r="O10867">
        <v>2.5000000000000001E-2</v>
      </c>
      <c r="P10867">
        <v>50</v>
      </c>
      <c r="Q10867">
        <v>6.9</v>
      </c>
    </row>
    <row r="10868" spans="1:17" hidden="1" x14ac:dyDescent="0.3">
      <c r="A10868" t="s">
        <v>42016</v>
      </c>
      <c r="B10868" t="s">
        <v>42017</v>
      </c>
      <c r="C10868" s="1" t="str">
        <f t="shared" si="1522"/>
        <v>21:0687</v>
      </c>
      <c r="D10868" s="1" t="str">
        <f t="shared" si="1523"/>
        <v>21:0207</v>
      </c>
      <c r="E10868" t="s">
        <v>42018</v>
      </c>
      <c r="F10868" t="s">
        <v>42019</v>
      </c>
      <c r="H10868">
        <v>47.205480899999998</v>
      </c>
      <c r="I10868">
        <v>-65.780075699999998</v>
      </c>
      <c r="J10868" s="1" t="str">
        <f t="shared" si="1524"/>
        <v>Fluid (stream)</v>
      </c>
      <c r="K10868" s="1" t="str">
        <f t="shared" si="1525"/>
        <v>Untreated Water</v>
      </c>
      <c r="O10868">
        <v>2.5000000000000001E-2</v>
      </c>
      <c r="P10868">
        <v>70</v>
      </c>
      <c r="Q10868">
        <v>7.2</v>
      </c>
    </row>
    <row r="10869" spans="1:17" hidden="1" x14ac:dyDescent="0.3">
      <c r="A10869" t="s">
        <v>42020</v>
      </c>
      <c r="B10869" t="s">
        <v>42021</v>
      </c>
      <c r="C10869" s="1" t="str">
        <f t="shared" si="1522"/>
        <v>21:0687</v>
      </c>
      <c r="D10869" s="1" t="str">
        <f t="shared" si="1523"/>
        <v>21:0207</v>
      </c>
      <c r="E10869" t="s">
        <v>42022</v>
      </c>
      <c r="F10869" t="s">
        <v>42023</v>
      </c>
      <c r="H10869">
        <v>47.207446699999998</v>
      </c>
      <c r="I10869">
        <v>-65.781023700000006</v>
      </c>
      <c r="J10869" s="1" t="str">
        <f t="shared" si="1524"/>
        <v>Fluid (stream)</v>
      </c>
      <c r="K10869" s="1" t="str">
        <f t="shared" si="1525"/>
        <v>Untreated Water</v>
      </c>
      <c r="O10869">
        <v>2.5000000000000001E-2</v>
      </c>
      <c r="P10869">
        <v>70</v>
      </c>
      <c r="Q10869">
        <v>7.1</v>
      </c>
    </row>
    <row r="10870" spans="1:17" hidden="1" x14ac:dyDescent="0.3">
      <c r="A10870" t="s">
        <v>42024</v>
      </c>
      <c r="B10870" t="s">
        <v>42025</v>
      </c>
      <c r="C10870" s="1" t="str">
        <f t="shared" si="1522"/>
        <v>21:0687</v>
      </c>
      <c r="D10870" s="1" t="str">
        <f t="shared" si="1523"/>
        <v>21:0207</v>
      </c>
      <c r="E10870" t="s">
        <v>42026</v>
      </c>
      <c r="F10870" t="s">
        <v>42027</v>
      </c>
      <c r="H10870">
        <v>47.204065100000001</v>
      </c>
      <c r="I10870">
        <v>-65.787964400000007</v>
      </c>
      <c r="J10870" s="1" t="str">
        <f t="shared" si="1524"/>
        <v>Fluid (stream)</v>
      </c>
      <c r="K10870" s="1" t="str">
        <f t="shared" si="1525"/>
        <v>Untreated Water</v>
      </c>
      <c r="O10870">
        <v>0.14000000000000001</v>
      </c>
      <c r="P10870">
        <v>70</v>
      </c>
      <c r="Q10870">
        <v>6.9</v>
      </c>
    </row>
    <row r="10871" spans="1:17" hidden="1" x14ac:dyDescent="0.3">
      <c r="A10871" t="s">
        <v>42028</v>
      </c>
      <c r="B10871" t="s">
        <v>42029</v>
      </c>
      <c r="C10871" s="1" t="str">
        <f t="shared" si="1522"/>
        <v>21:0687</v>
      </c>
      <c r="D10871" s="1" t="str">
        <f t="shared" si="1523"/>
        <v>21:0207</v>
      </c>
      <c r="E10871" t="s">
        <v>42030</v>
      </c>
      <c r="F10871" t="s">
        <v>42031</v>
      </c>
      <c r="H10871">
        <v>47.246422099999997</v>
      </c>
      <c r="I10871">
        <v>-65.766148999999999</v>
      </c>
      <c r="J10871" s="1" t="str">
        <f t="shared" si="1524"/>
        <v>Fluid (stream)</v>
      </c>
      <c r="K10871" s="1" t="str">
        <f t="shared" si="1525"/>
        <v>Untreated Water</v>
      </c>
      <c r="O10871">
        <v>2.5000000000000001E-2</v>
      </c>
      <c r="P10871">
        <v>60</v>
      </c>
      <c r="Q10871">
        <v>5.5</v>
      </c>
    </row>
    <row r="10872" spans="1:17" hidden="1" x14ac:dyDescent="0.3">
      <c r="A10872" t="s">
        <v>42032</v>
      </c>
      <c r="B10872" t="s">
        <v>42033</v>
      </c>
      <c r="C10872" s="1" t="str">
        <f t="shared" si="1522"/>
        <v>21:0687</v>
      </c>
      <c r="D10872" s="1" t="str">
        <f t="shared" ref="D10872:D10891" si="1526">HYPERLINK("http://geochem.nrcan.gc.ca/cdogs/content/svy/svy210208_e.htm", "21:0208")</f>
        <v>21:0208</v>
      </c>
      <c r="E10872" t="s">
        <v>42034</v>
      </c>
      <c r="F10872" t="s">
        <v>42035</v>
      </c>
      <c r="H10872">
        <v>47.441670500000001</v>
      </c>
      <c r="I10872">
        <v>-65.830719900000005</v>
      </c>
      <c r="J10872" s="1" t="str">
        <f t="shared" si="1524"/>
        <v>Fluid (stream)</v>
      </c>
      <c r="K10872" s="1" t="str">
        <f t="shared" si="1525"/>
        <v>Untreated Water</v>
      </c>
      <c r="O10872">
        <v>2.5000000000000001E-2</v>
      </c>
      <c r="P10872">
        <v>50</v>
      </c>
      <c r="Q10872">
        <v>6.6</v>
      </c>
    </row>
    <row r="10873" spans="1:17" hidden="1" x14ac:dyDescent="0.3">
      <c r="A10873" t="s">
        <v>42036</v>
      </c>
      <c r="B10873" t="s">
        <v>42037</v>
      </c>
      <c r="C10873" s="1" t="str">
        <f t="shared" si="1522"/>
        <v>21:0687</v>
      </c>
      <c r="D10873" s="1" t="str">
        <f t="shared" si="1526"/>
        <v>21:0208</v>
      </c>
      <c r="E10873" t="s">
        <v>42038</v>
      </c>
      <c r="F10873" t="s">
        <v>42039</v>
      </c>
      <c r="H10873">
        <v>47.439377999999998</v>
      </c>
      <c r="I10873">
        <v>-65.834270900000007</v>
      </c>
      <c r="J10873" s="1" t="str">
        <f t="shared" si="1524"/>
        <v>Fluid (stream)</v>
      </c>
      <c r="K10873" s="1" t="str">
        <f t="shared" si="1525"/>
        <v>Untreated Water</v>
      </c>
      <c r="O10873">
        <v>2.5000000000000001E-2</v>
      </c>
      <c r="P10873">
        <v>50</v>
      </c>
      <c r="Q10873">
        <v>6.5</v>
      </c>
    </row>
    <row r="10874" spans="1:17" hidden="1" x14ac:dyDescent="0.3">
      <c r="A10874" t="s">
        <v>42040</v>
      </c>
      <c r="B10874" t="s">
        <v>42041</v>
      </c>
      <c r="C10874" s="1" t="str">
        <f t="shared" si="1522"/>
        <v>21:0687</v>
      </c>
      <c r="D10874" s="1" t="str">
        <f t="shared" si="1526"/>
        <v>21:0208</v>
      </c>
      <c r="E10874" t="s">
        <v>42042</v>
      </c>
      <c r="F10874" t="s">
        <v>42043</v>
      </c>
      <c r="H10874">
        <v>47.433591900000003</v>
      </c>
      <c r="I10874">
        <v>-65.848044700000003</v>
      </c>
      <c r="J10874" s="1" t="str">
        <f t="shared" si="1524"/>
        <v>Fluid (stream)</v>
      </c>
      <c r="K10874" s="1" t="str">
        <f t="shared" si="1525"/>
        <v>Untreated Water</v>
      </c>
      <c r="O10874">
        <v>2.5000000000000001E-2</v>
      </c>
      <c r="P10874">
        <v>40</v>
      </c>
      <c r="Q10874">
        <v>6.7</v>
      </c>
    </row>
    <row r="10875" spans="1:17" hidden="1" x14ac:dyDescent="0.3">
      <c r="A10875" t="s">
        <v>42044</v>
      </c>
      <c r="B10875" t="s">
        <v>42045</v>
      </c>
      <c r="C10875" s="1" t="str">
        <f t="shared" si="1522"/>
        <v>21:0687</v>
      </c>
      <c r="D10875" s="1" t="str">
        <f t="shared" si="1526"/>
        <v>21:0208</v>
      </c>
      <c r="E10875" t="s">
        <v>42046</v>
      </c>
      <c r="F10875" t="s">
        <v>42047</v>
      </c>
      <c r="H10875">
        <v>47.431979499999997</v>
      </c>
      <c r="I10875">
        <v>-65.825584599999999</v>
      </c>
      <c r="J10875" s="1" t="str">
        <f t="shared" si="1524"/>
        <v>Fluid (stream)</v>
      </c>
      <c r="K10875" s="1" t="str">
        <f t="shared" si="1525"/>
        <v>Untreated Water</v>
      </c>
      <c r="O10875">
        <v>2.5000000000000001E-2</v>
      </c>
      <c r="P10875">
        <v>50</v>
      </c>
      <c r="Q10875">
        <v>6.7</v>
      </c>
    </row>
    <row r="10876" spans="1:17" hidden="1" x14ac:dyDescent="0.3">
      <c r="A10876" t="s">
        <v>42048</v>
      </c>
      <c r="B10876" t="s">
        <v>42049</v>
      </c>
      <c r="C10876" s="1" t="str">
        <f t="shared" si="1522"/>
        <v>21:0687</v>
      </c>
      <c r="D10876" s="1" t="str">
        <f t="shared" si="1526"/>
        <v>21:0208</v>
      </c>
      <c r="E10876" t="s">
        <v>42050</v>
      </c>
      <c r="F10876" t="s">
        <v>42051</v>
      </c>
      <c r="H10876">
        <v>47.438534699999998</v>
      </c>
      <c r="I10876">
        <v>-65.820312000000001</v>
      </c>
      <c r="J10876" s="1" t="str">
        <f t="shared" si="1524"/>
        <v>Fluid (stream)</v>
      </c>
      <c r="K10876" s="1" t="str">
        <f t="shared" si="1525"/>
        <v>Untreated Water</v>
      </c>
      <c r="O10876">
        <v>2.5000000000000001E-2</v>
      </c>
      <c r="P10876">
        <v>40</v>
      </c>
      <c r="Q10876">
        <v>7.1</v>
      </c>
    </row>
    <row r="10877" spans="1:17" hidden="1" x14ac:dyDescent="0.3">
      <c r="A10877" t="s">
        <v>42052</v>
      </c>
      <c r="B10877" t="s">
        <v>42053</v>
      </c>
      <c r="C10877" s="1" t="str">
        <f t="shared" si="1522"/>
        <v>21:0687</v>
      </c>
      <c r="D10877" s="1" t="str">
        <f t="shared" si="1526"/>
        <v>21:0208</v>
      </c>
      <c r="E10877" t="s">
        <v>42050</v>
      </c>
      <c r="F10877" t="s">
        <v>42054</v>
      </c>
      <c r="H10877">
        <v>47.438534699999998</v>
      </c>
      <c r="I10877">
        <v>-65.820312000000001</v>
      </c>
      <c r="J10877" s="1" t="str">
        <f t="shared" si="1524"/>
        <v>Fluid (stream)</v>
      </c>
      <c r="K10877" s="1" t="str">
        <f t="shared" si="1525"/>
        <v>Untreated Water</v>
      </c>
      <c r="O10877">
        <v>2.5000000000000001E-2</v>
      </c>
      <c r="P10877">
        <v>50</v>
      </c>
      <c r="Q10877">
        <v>6.9</v>
      </c>
    </row>
    <row r="10878" spans="1:17" hidden="1" x14ac:dyDescent="0.3">
      <c r="A10878" t="s">
        <v>42055</v>
      </c>
      <c r="B10878" t="s">
        <v>42056</v>
      </c>
      <c r="C10878" s="1" t="str">
        <f t="shared" si="1522"/>
        <v>21:0687</v>
      </c>
      <c r="D10878" s="1" t="str">
        <f t="shared" si="1526"/>
        <v>21:0208</v>
      </c>
      <c r="E10878" t="s">
        <v>42057</v>
      </c>
      <c r="F10878" t="s">
        <v>42058</v>
      </c>
      <c r="H10878">
        <v>47.403549900000002</v>
      </c>
      <c r="I10878">
        <v>-65.832214399999998</v>
      </c>
      <c r="J10878" s="1" t="str">
        <f t="shared" si="1524"/>
        <v>Fluid (stream)</v>
      </c>
      <c r="K10878" s="1" t="str">
        <f t="shared" si="1525"/>
        <v>Untreated Water</v>
      </c>
      <c r="O10878">
        <v>2.5000000000000001E-2</v>
      </c>
      <c r="P10878">
        <v>50</v>
      </c>
      <c r="Q10878">
        <v>5.9</v>
      </c>
    </row>
    <row r="10879" spans="1:17" hidden="1" x14ac:dyDescent="0.3">
      <c r="A10879" t="s">
        <v>42059</v>
      </c>
      <c r="B10879" t="s">
        <v>42060</v>
      </c>
      <c r="C10879" s="1" t="str">
        <f t="shared" si="1522"/>
        <v>21:0687</v>
      </c>
      <c r="D10879" s="1" t="str">
        <f t="shared" si="1526"/>
        <v>21:0208</v>
      </c>
      <c r="E10879" t="s">
        <v>42061</v>
      </c>
      <c r="F10879" t="s">
        <v>42062</v>
      </c>
      <c r="H10879">
        <v>47.393867100000001</v>
      </c>
      <c r="I10879">
        <v>-65.851070300000003</v>
      </c>
      <c r="J10879" s="1" t="str">
        <f t="shared" si="1524"/>
        <v>Fluid (stream)</v>
      </c>
      <c r="K10879" s="1" t="str">
        <f t="shared" si="1525"/>
        <v>Untreated Water</v>
      </c>
      <c r="O10879">
        <v>2.5000000000000001E-2</v>
      </c>
      <c r="P10879">
        <v>50</v>
      </c>
      <c r="Q10879">
        <v>6.3</v>
      </c>
    </row>
    <row r="10880" spans="1:17" hidden="1" x14ac:dyDescent="0.3">
      <c r="A10880" t="s">
        <v>42063</v>
      </c>
      <c r="B10880" t="s">
        <v>42064</v>
      </c>
      <c r="C10880" s="1" t="str">
        <f t="shared" si="1522"/>
        <v>21:0687</v>
      </c>
      <c r="D10880" s="1" t="str">
        <f t="shared" si="1526"/>
        <v>21:0208</v>
      </c>
      <c r="E10880" t="s">
        <v>42065</v>
      </c>
      <c r="F10880" t="s">
        <v>42066</v>
      </c>
      <c r="H10880">
        <v>47.457999600000001</v>
      </c>
      <c r="I10880">
        <v>-65.803441100000001</v>
      </c>
      <c r="J10880" s="1" t="str">
        <f t="shared" si="1524"/>
        <v>Fluid (stream)</v>
      </c>
      <c r="K10880" s="1" t="str">
        <f t="shared" si="1525"/>
        <v>Untreated Water</v>
      </c>
      <c r="O10880">
        <v>2.5000000000000001E-2</v>
      </c>
      <c r="P10880">
        <v>50</v>
      </c>
      <c r="Q10880">
        <v>4.0999999999999996</v>
      </c>
    </row>
    <row r="10881" spans="1:17" hidden="1" x14ac:dyDescent="0.3">
      <c r="A10881" t="s">
        <v>42067</v>
      </c>
      <c r="B10881" t="s">
        <v>42068</v>
      </c>
      <c r="C10881" s="1" t="str">
        <f t="shared" si="1522"/>
        <v>21:0687</v>
      </c>
      <c r="D10881" s="1" t="str">
        <f t="shared" si="1526"/>
        <v>21:0208</v>
      </c>
      <c r="E10881" t="s">
        <v>42069</v>
      </c>
      <c r="F10881" t="s">
        <v>42070</v>
      </c>
      <c r="H10881">
        <v>47.444261699999998</v>
      </c>
      <c r="I10881">
        <v>-65.794459599999996</v>
      </c>
      <c r="J10881" s="1" t="str">
        <f t="shared" si="1524"/>
        <v>Fluid (stream)</v>
      </c>
      <c r="K10881" s="1" t="str">
        <f t="shared" si="1525"/>
        <v>Untreated Water</v>
      </c>
      <c r="O10881">
        <v>2.5000000000000001E-2</v>
      </c>
      <c r="P10881">
        <v>50</v>
      </c>
      <c r="Q10881">
        <v>6.2</v>
      </c>
    </row>
    <row r="10882" spans="1:17" hidden="1" x14ac:dyDescent="0.3">
      <c r="A10882" t="s">
        <v>42071</v>
      </c>
      <c r="B10882" t="s">
        <v>42072</v>
      </c>
      <c r="C10882" s="1" t="str">
        <f t="shared" si="1522"/>
        <v>21:0687</v>
      </c>
      <c r="D10882" s="1" t="str">
        <f t="shared" si="1526"/>
        <v>21:0208</v>
      </c>
      <c r="E10882" t="s">
        <v>42073</v>
      </c>
      <c r="F10882" t="s">
        <v>42074</v>
      </c>
      <c r="H10882">
        <v>47.445441299999999</v>
      </c>
      <c r="I10882">
        <v>-65.794429300000004</v>
      </c>
      <c r="J10882" s="1" t="str">
        <f t="shared" si="1524"/>
        <v>Fluid (stream)</v>
      </c>
      <c r="K10882" s="1" t="str">
        <f t="shared" si="1525"/>
        <v>Untreated Water</v>
      </c>
      <c r="O10882">
        <v>2.5000000000000001E-2</v>
      </c>
      <c r="P10882">
        <v>60</v>
      </c>
      <c r="Q10882">
        <v>6.3</v>
      </c>
    </row>
    <row r="10883" spans="1:17" hidden="1" x14ac:dyDescent="0.3">
      <c r="A10883" t="s">
        <v>42075</v>
      </c>
      <c r="B10883" t="s">
        <v>42076</v>
      </c>
      <c r="C10883" s="1" t="str">
        <f t="shared" si="1522"/>
        <v>21:0687</v>
      </c>
      <c r="D10883" s="1" t="str">
        <f t="shared" si="1526"/>
        <v>21:0208</v>
      </c>
      <c r="E10883" t="s">
        <v>42077</v>
      </c>
      <c r="F10883" t="s">
        <v>42078</v>
      </c>
      <c r="H10883">
        <v>47.400224399999999</v>
      </c>
      <c r="I10883">
        <v>-65.832778300000001</v>
      </c>
      <c r="J10883" s="1" t="str">
        <f t="shared" si="1524"/>
        <v>Fluid (stream)</v>
      </c>
      <c r="K10883" s="1" t="str">
        <f t="shared" si="1525"/>
        <v>Untreated Water</v>
      </c>
      <c r="O10883">
        <v>2.5000000000000001E-2</v>
      </c>
      <c r="P10883">
        <v>50</v>
      </c>
      <c r="Q10883">
        <v>6.3</v>
      </c>
    </row>
    <row r="10884" spans="1:17" hidden="1" x14ac:dyDescent="0.3">
      <c r="A10884" t="s">
        <v>42079</v>
      </c>
      <c r="B10884" t="s">
        <v>42080</v>
      </c>
      <c r="C10884" s="1" t="str">
        <f t="shared" si="1522"/>
        <v>21:0687</v>
      </c>
      <c r="D10884" s="1" t="str">
        <f t="shared" si="1526"/>
        <v>21:0208</v>
      </c>
      <c r="E10884" t="s">
        <v>42081</v>
      </c>
      <c r="F10884" t="s">
        <v>42082</v>
      </c>
      <c r="H10884">
        <v>47.398998599999999</v>
      </c>
      <c r="I10884">
        <v>-65.8306714</v>
      </c>
      <c r="J10884" s="1" t="str">
        <f t="shared" si="1524"/>
        <v>Fluid (stream)</v>
      </c>
      <c r="K10884" s="1" t="str">
        <f t="shared" si="1525"/>
        <v>Untreated Water</v>
      </c>
      <c r="O10884">
        <v>2.5000000000000001E-2</v>
      </c>
      <c r="P10884">
        <v>50</v>
      </c>
      <c r="Q10884">
        <v>6.3</v>
      </c>
    </row>
    <row r="10885" spans="1:17" hidden="1" x14ac:dyDescent="0.3">
      <c r="A10885" t="s">
        <v>42083</v>
      </c>
      <c r="B10885" t="s">
        <v>42084</v>
      </c>
      <c r="C10885" s="1" t="str">
        <f t="shared" si="1522"/>
        <v>21:0687</v>
      </c>
      <c r="D10885" s="1" t="str">
        <f t="shared" si="1526"/>
        <v>21:0208</v>
      </c>
      <c r="E10885" t="s">
        <v>42085</v>
      </c>
      <c r="F10885" t="s">
        <v>42086</v>
      </c>
      <c r="H10885">
        <v>47.444410300000001</v>
      </c>
      <c r="I10885">
        <v>-65.8301905</v>
      </c>
      <c r="J10885" s="1" t="str">
        <f t="shared" si="1524"/>
        <v>Fluid (stream)</v>
      </c>
      <c r="K10885" s="1" t="str">
        <f t="shared" si="1525"/>
        <v>Untreated Water</v>
      </c>
      <c r="O10885">
        <v>2.5000000000000001E-2</v>
      </c>
      <c r="P10885">
        <v>40</v>
      </c>
      <c r="Q10885">
        <v>5</v>
      </c>
    </row>
    <row r="10886" spans="1:17" hidden="1" x14ac:dyDescent="0.3">
      <c r="A10886" t="s">
        <v>42087</v>
      </c>
      <c r="B10886" t="s">
        <v>42088</v>
      </c>
      <c r="C10886" s="1" t="str">
        <f t="shared" si="1522"/>
        <v>21:0687</v>
      </c>
      <c r="D10886" s="1" t="str">
        <f t="shared" si="1526"/>
        <v>21:0208</v>
      </c>
      <c r="E10886" t="s">
        <v>42089</v>
      </c>
      <c r="F10886" t="s">
        <v>42090</v>
      </c>
      <c r="H10886">
        <v>47.441617700000002</v>
      </c>
      <c r="I10886">
        <v>-65.753146799999996</v>
      </c>
      <c r="J10886" s="1" t="str">
        <f t="shared" si="1524"/>
        <v>Fluid (stream)</v>
      </c>
      <c r="K10886" s="1" t="str">
        <f t="shared" si="1525"/>
        <v>Untreated Water</v>
      </c>
      <c r="O10886">
        <v>2.5000000000000001E-2</v>
      </c>
      <c r="P10886">
        <v>100</v>
      </c>
      <c r="Q10886">
        <v>6.3</v>
      </c>
    </row>
    <row r="10887" spans="1:17" hidden="1" x14ac:dyDescent="0.3">
      <c r="A10887" t="s">
        <v>42091</v>
      </c>
      <c r="B10887" t="s">
        <v>42092</v>
      </c>
      <c r="C10887" s="1" t="str">
        <f t="shared" si="1522"/>
        <v>21:0687</v>
      </c>
      <c r="D10887" s="1" t="str">
        <f t="shared" si="1526"/>
        <v>21:0208</v>
      </c>
      <c r="E10887" t="s">
        <v>42093</v>
      </c>
      <c r="F10887" t="s">
        <v>42094</v>
      </c>
      <c r="H10887">
        <v>47.446562100000001</v>
      </c>
      <c r="I10887">
        <v>-65.751481499999997</v>
      </c>
      <c r="J10887" s="1" t="str">
        <f t="shared" si="1524"/>
        <v>Fluid (stream)</v>
      </c>
      <c r="K10887" s="1" t="str">
        <f t="shared" si="1525"/>
        <v>Untreated Water</v>
      </c>
      <c r="O10887">
        <v>2.5000000000000001E-2</v>
      </c>
      <c r="P10887">
        <v>70</v>
      </c>
      <c r="Q10887">
        <v>6.5</v>
      </c>
    </row>
    <row r="10888" spans="1:17" hidden="1" x14ac:dyDescent="0.3">
      <c r="A10888" t="s">
        <v>42095</v>
      </c>
      <c r="B10888" t="s">
        <v>42096</v>
      </c>
      <c r="C10888" s="1" t="str">
        <f t="shared" si="1522"/>
        <v>21:0687</v>
      </c>
      <c r="D10888" s="1" t="str">
        <f t="shared" si="1526"/>
        <v>21:0208</v>
      </c>
      <c r="E10888" t="s">
        <v>42097</v>
      </c>
      <c r="F10888" t="s">
        <v>42098</v>
      </c>
      <c r="H10888">
        <v>47.358649900000003</v>
      </c>
      <c r="I10888">
        <v>-65.799441299999998</v>
      </c>
      <c r="J10888" s="1" t="str">
        <f t="shared" si="1524"/>
        <v>Fluid (stream)</v>
      </c>
      <c r="K10888" s="1" t="str">
        <f t="shared" si="1525"/>
        <v>Untreated Water</v>
      </c>
      <c r="O10888">
        <v>2.5000000000000001E-2</v>
      </c>
      <c r="P10888">
        <v>60</v>
      </c>
      <c r="Q10888">
        <v>6.7</v>
      </c>
    </row>
    <row r="10889" spans="1:17" hidden="1" x14ac:dyDescent="0.3">
      <c r="A10889" t="s">
        <v>42099</v>
      </c>
      <c r="B10889" t="s">
        <v>42100</v>
      </c>
      <c r="C10889" s="1" t="str">
        <f t="shared" si="1522"/>
        <v>21:0687</v>
      </c>
      <c r="D10889" s="1" t="str">
        <f t="shared" si="1526"/>
        <v>21:0208</v>
      </c>
      <c r="E10889" t="s">
        <v>42101</v>
      </c>
      <c r="F10889" t="s">
        <v>42102</v>
      </c>
      <c r="H10889">
        <v>47.357295299999997</v>
      </c>
      <c r="I10889">
        <v>-65.801475300000007</v>
      </c>
      <c r="J10889" s="1" t="str">
        <f t="shared" si="1524"/>
        <v>Fluid (stream)</v>
      </c>
      <c r="K10889" s="1" t="str">
        <f t="shared" si="1525"/>
        <v>Untreated Water</v>
      </c>
      <c r="O10889">
        <v>2.5000000000000001E-2</v>
      </c>
      <c r="P10889">
        <v>60</v>
      </c>
      <c r="Q10889">
        <v>6.8</v>
      </c>
    </row>
    <row r="10890" spans="1:17" hidden="1" x14ac:dyDescent="0.3">
      <c r="A10890" t="s">
        <v>42103</v>
      </c>
      <c r="B10890" t="s">
        <v>42104</v>
      </c>
      <c r="C10890" s="1" t="str">
        <f t="shared" si="1522"/>
        <v>21:0687</v>
      </c>
      <c r="D10890" s="1" t="str">
        <f t="shared" si="1526"/>
        <v>21:0208</v>
      </c>
      <c r="E10890" t="s">
        <v>42105</v>
      </c>
      <c r="F10890" t="s">
        <v>42106</v>
      </c>
      <c r="H10890">
        <v>47.356841000000003</v>
      </c>
      <c r="I10890">
        <v>-65.791704300000006</v>
      </c>
      <c r="J10890" s="1" t="str">
        <f t="shared" si="1524"/>
        <v>Fluid (stream)</v>
      </c>
      <c r="K10890" s="1" t="str">
        <f t="shared" si="1525"/>
        <v>Untreated Water</v>
      </c>
      <c r="O10890">
        <v>2.5000000000000001E-2</v>
      </c>
      <c r="P10890">
        <v>50</v>
      </c>
      <c r="Q10890">
        <v>6.5</v>
      </c>
    </row>
    <row r="10891" spans="1:17" hidden="1" x14ac:dyDescent="0.3">
      <c r="A10891" t="s">
        <v>42107</v>
      </c>
      <c r="B10891" t="s">
        <v>42108</v>
      </c>
      <c r="C10891" s="1" t="str">
        <f t="shared" si="1522"/>
        <v>21:0687</v>
      </c>
      <c r="D10891" s="1" t="str">
        <f t="shared" si="1526"/>
        <v>21:0208</v>
      </c>
      <c r="E10891" t="s">
        <v>42109</v>
      </c>
      <c r="F10891" t="s">
        <v>42110</v>
      </c>
      <c r="H10891">
        <v>47.444870100000003</v>
      </c>
      <c r="I10891">
        <v>-65.749615700000007</v>
      </c>
      <c r="J10891" s="1" t="str">
        <f t="shared" si="1524"/>
        <v>Fluid (stream)</v>
      </c>
      <c r="K10891" s="1" t="str">
        <f t="shared" si="1525"/>
        <v>Untreated Water</v>
      </c>
      <c r="O10891">
        <v>2.5000000000000001E-2</v>
      </c>
      <c r="P10891">
        <v>110</v>
      </c>
      <c r="Q10891">
        <v>5.7</v>
      </c>
    </row>
    <row r="10892" spans="1:17" hidden="1" x14ac:dyDescent="0.3">
      <c r="A10892" t="s">
        <v>42111</v>
      </c>
      <c r="B10892" t="s">
        <v>42112</v>
      </c>
      <c r="C10892" s="1" t="str">
        <f t="shared" si="1522"/>
        <v>21:0687</v>
      </c>
      <c r="D10892" s="1" t="str">
        <f>HYPERLINK("http://geochem.nrcan.gc.ca/cdogs/content/svy/svy_e.htm", "")</f>
        <v/>
      </c>
      <c r="G10892" s="1" t="str">
        <f>HYPERLINK("http://geochem.nrcan.gc.ca/cdogs/content/cr_/cr_00086_e.htm", "86")</f>
        <v>86</v>
      </c>
      <c r="J10892" t="s">
        <v>11453</v>
      </c>
      <c r="K10892" t="s">
        <v>11454</v>
      </c>
      <c r="O10892">
        <v>0.9</v>
      </c>
      <c r="P10892">
        <v>110</v>
      </c>
      <c r="Q10892">
        <v>7.3</v>
      </c>
    </row>
    <row r="10893" spans="1:17" hidden="1" x14ac:dyDescent="0.3">
      <c r="A10893" t="s">
        <v>42113</v>
      </c>
      <c r="B10893" t="s">
        <v>42114</v>
      </c>
      <c r="C10893" s="1" t="str">
        <f t="shared" si="1522"/>
        <v>21:0687</v>
      </c>
      <c r="D10893" s="1" t="str">
        <f t="shared" ref="D10893:D10904" si="1527">HYPERLINK("http://geochem.nrcan.gc.ca/cdogs/content/svy/svy210208_e.htm", "21:0208")</f>
        <v>21:0208</v>
      </c>
      <c r="E10893" t="s">
        <v>42115</v>
      </c>
      <c r="F10893" t="s">
        <v>42116</v>
      </c>
      <c r="H10893">
        <v>47.410125700000002</v>
      </c>
      <c r="I10893">
        <v>-65.761936700000007</v>
      </c>
      <c r="J10893" s="1" t="str">
        <f t="shared" ref="J10893:J10904" si="1528">HYPERLINK("http://geochem.nrcan.gc.ca/cdogs/content/kwd/kwd020018_e.htm", "Fluid (stream)")</f>
        <v>Fluid (stream)</v>
      </c>
      <c r="K10893" s="1" t="str">
        <f t="shared" ref="K10893:K10904" si="1529">HYPERLINK("http://geochem.nrcan.gc.ca/cdogs/content/kwd/kwd080007_e.htm", "Untreated Water")</f>
        <v>Untreated Water</v>
      </c>
      <c r="O10893">
        <v>2.5000000000000001E-2</v>
      </c>
      <c r="P10893">
        <v>90</v>
      </c>
      <c r="Q10893">
        <v>6</v>
      </c>
    </row>
    <row r="10894" spans="1:17" hidden="1" x14ac:dyDescent="0.3">
      <c r="A10894" t="s">
        <v>42117</v>
      </c>
      <c r="B10894" t="s">
        <v>42118</v>
      </c>
      <c r="C10894" s="1" t="str">
        <f t="shared" si="1522"/>
        <v>21:0687</v>
      </c>
      <c r="D10894" s="1" t="str">
        <f t="shared" si="1527"/>
        <v>21:0208</v>
      </c>
      <c r="E10894" t="s">
        <v>42119</v>
      </c>
      <c r="F10894" t="s">
        <v>42120</v>
      </c>
      <c r="H10894">
        <v>47.423272699999998</v>
      </c>
      <c r="I10894">
        <v>-65.786479200000002</v>
      </c>
      <c r="J10894" s="1" t="str">
        <f t="shared" si="1528"/>
        <v>Fluid (stream)</v>
      </c>
      <c r="K10894" s="1" t="str">
        <f t="shared" si="1529"/>
        <v>Untreated Water</v>
      </c>
      <c r="O10894">
        <v>2.5000000000000001E-2</v>
      </c>
      <c r="P10894">
        <v>90</v>
      </c>
      <c r="Q10894">
        <v>6.1</v>
      </c>
    </row>
    <row r="10895" spans="1:17" hidden="1" x14ac:dyDescent="0.3">
      <c r="A10895" t="s">
        <v>42121</v>
      </c>
      <c r="B10895" t="s">
        <v>42122</v>
      </c>
      <c r="C10895" s="1" t="str">
        <f t="shared" si="1522"/>
        <v>21:0687</v>
      </c>
      <c r="D10895" s="1" t="str">
        <f t="shared" si="1527"/>
        <v>21:0208</v>
      </c>
      <c r="E10895" t="s">
        <v>42123</v>
      </c>
      <c r="F10895" t="s">
        <v>42124</v>
      </c>
      <c r="H10895">
        <v>47.378210299999999</v>
      </c>
      <c r="I10895">
        <v>-65.839056900000003</v>
      </c>
      <c r="J10895" s="1" t="str">
        <f t="shared" si="1528"/>
        <v>Fluid (stream)</v>
      </c>
      <c r="K10895" s="1" t="str">
        <f t="shared" si="1529"/>
        <v>Untreated Water</v>
      </c>
      <c r="O10895">
        <v>2.5000000000000001E-2</v>
      </c>
      <c r="P10895">
        <v>50</v>
      </c>
      <c r="Q10895">
        <v>7</v>
      </c>
    </row>
    <row r="10896" spans="1:17" hidden="1" x14ac:dyDescent="0.3">
      <c r="A10896" t="s">
        <v>42125</v>
      </c>
      <c r="B10896" t="s">
        <v>42126</v>
      </c>
      <c r="C10896" s="1" t="str">
        <f t="shared" si="1522"/>
        <v>21:0687</v>
      </c>
      <c r="D10896" s="1" t="str">
        <f t="shared" si="1527"/>
        <v>21:0208</v>
      </c>
      <c r="E10896" t="s">
        <v>42127</v>
      </c>
      <c r="F10896" t="s">
        <v>42128</v>
      </c>
      <c r="H10896">
        <v>47.365481199999998</v>
      </c>
      <c r="I10896">
        <v>-65.845764299999999</v>
      </c>
      <c r="J10896" s="1" t="str">
        <f t="shared" si="1528"/>
        <v>Fluid (stream)</v>
      </c>
      <c r="K10896" s="1" t="str">
        <f t="shared" si="1529"/>
        <v>Untreated Water</v>
      </c>
      <c r="O10896">
        <v>2.5000000000000001E-2</v>
      </c>
      <c r="P10896">
        <v>50</v>
      </c>
      <c r="Q10896">
        <v>5.7</v>
      </c>
    </row>
    <row r="10897" spans="1:17" hidden="1" x14ac:dyDescent="0.3">
      <c r="A10897" t="s">
        <v>42129</v>
      </c>
      <c r="B10897" t="s">
        <v>42130</v>
      </c>
      <c r="C10897" s="1" t="str">
        <f t="shared" si="1522"/>
        <v>21:0687</v>
      </c>
      <c r="D10897" s="1" t="str">
        <f t="shared" si="1527"/>
        <v>21:0208</v>
      </c>
      <c r="E10897" t="s">
        <v>42131</v>
      </c>
      <c r="F10897" t="s">
        <v>42132</v>
      </c>
      <c r="H10897">
        <v>47.385665000000003</v>
      </c>
      <c r="I10897">
        <v>-65.834554900000001</v>
      </c>
      <c r="J10897" s="1" t="str">
        <f t="shared" si="1528"/>
        <v>Fluid (stream)</v>
      </c>
      <c r="K10897" s="1" t="str">
        <f t="shared" si="1529"/>
        <v>Untreated Water</v>
      </c>
      <c r="O10897">
        <v>2.5000000000000001E-2</v>
      </c>
      <c r="P10897">
        <v>50</v>
      </c>
      <c r="Q10897">
        <v>6.1</v>
      </c>
    </row>
    <row r="10898" spans="1:17" hidden="1" x14ac:dyDescent="0.3">
      <c r="A10898" t="s">
        <v>42133</v>
      </c>
      <c r="B10898" t="s">
        <v>42134</v>
      </c>
      <c r="C10898" s="1" t="str">
        <f t="shared" si="1522"/>
        <v>21:0687</v>
      </c>
      <c r="D10898" s="1" t="str">
        <f t="shared" si="1527"/>
        <v>21:0208</v>
      </c>
      <c r="E10898" t="s">
        <v>42131</v>
      </c>
      <c r="F10898" t="s">
        <v>42135</v>
      </c>
      <c r="H10898">
        <v>47.385665000000003</v>
      </c>
      <c r="I10898">
        <v>-65.834554900000001</v>
      </c>
      <c r="J10898" s="1" t="str">
        <f t="shared" si="1528"/>
        <v>Fluid (stream)</v>
      </c>
      <c r="K10898" s="1" t="str">
        <f t="shared" si="1529"/>
        <v>Untreated Water</v>
      </c>
      <c r="O10898">
        <v>2.5000000000000001E-2</v>
      </c>
      <c r="P10898">
        <v>40</v>
      </c>
      <c r="Q10898">
        <v>6</v>
      </c>
    </row>
    <row r="10899" spans="1:17" hidden="1" x14ac:dyDescent="0.3">
      <c r="A10899" t="s">
        <v>42136</v>
      </c>
      <c r="B10899" t="s">
        <v>42137</v>
      </c>
      <c r="C10899" s="1" t="str">
        <f t="shared" si="1522"/>
        <v>21:0687</v>
      </c>
      <c r="D10899" s="1" t="str">
        <f t="shared" si="1527"/>
        <v>21:0208</v>
      </c>
      <c r="E10899" t="s">
        <v>42138</v>
      </c>
      <c r="F10899" t="s">
        <v>42139</v>
      </c>
      <c r="H10899">
        <v>47.390282999999997</v>
      </c>
      <c r="I10899">
        <v>-65.775714199999996</v>
      </c>
      <c r="J10899" s="1" t="str">
        <f t="shared" si="1528"/>
        <v>Fluid (stream)</v>
      </c>
      <c r="K10899" s="1" t="str">
        <f t="shared" si="1529"/>
        <v>Untreated Water</v>
      </c>
      <c r="O10899">
        <v>2.5000000000000001E-2</v>
      </c>
      <c r="P10899">
        <v>40</v>
      </c>
      <c r="Q10899">
        <v>5.7</v>
      </c>
    </row>
    <row r="10900" spans="1:17" hidden="1" x14ac:dyDescent="0.3">
      <c r="A10900" t="s">
        <v>42140</v>
      </c>
      <c r="B10900" t="s">
        <v>42141</v>
      </c>
      <c r="C10900" s="1" t="str">
        <f t="shared" si="1522"/>
        <v>21:0687</v>
      </c>
      <c r="D10900" s="1" t="str">
        <f t="shared" si="1527"/>
        <v>21:0208</v>
      </c>
      <c r="E10900" t="s">
        <v>42142</v>
      </c>
      <c r="F10900" t="s">
        <v>42143</v>
      </c>
      <c r="H10900">
        <v>47.376638999999997</v>
      </c>
      <c r="I10900">
        <v>-65.776150099999995</v>
      </c>
      <c r="J10900" s="1" t="str">
        <f t="shared" si="1528"/>
        <v>Fluid (stream)</v>
      </c>
      <c r="K10900" s="1" t="str">
        <f t="shared" si="1529"/>
        <v>Untreated Water</v>
      </c>
      <c r="O10900">
        <v>2.5000000000000001E-2</v>
      </c>
      <c r="P10900">
        <v>40</v>
      </c>
      <c r="Q10900">
        <v>6.4</v>
      </c>
    </row>
    <row r="10901" spans="1:17" hidden="1" x14ac:dyDescent="0.3">
      <c r="A10901" t="s">
        <v>42144</v>
      </c>
      <c r="B10901" t="s">
        <v>42145</v>
      </c>
      <c r="C10901" s="1" t="str">
        <f t="shared" si="1522"/>
        <v>21:0687</v>
      </c>
      <c r="D10901" s="1" t="str">
        <f t="shared" si="1527"/>
        <v>21:0208</v>
      </c>
      <c r="E10901" t="s">
        <v>42146</v>
      </c>
      <c r="F10901" t="s">
        <v>42147</v>
      </c>
      <c r="H10901">
        <v>47.381082499999998</v>
      </c>
      <c r="I10901">
        <v>-65.751620900000006</v>
      </c>
      <c r="J10901" s="1" t="str">
        <f t="shared" si="1528"/>
        <v>Fluid (stream)</v>
      </c>
      <c r="K10901" s="1" t="str">
        <f t="shared" si="1529"/>
        <v>Untreated Water</v>
      </c>
      <c r="O10901">
        <v>2.5000000000000001E-2</v>
      </c>
      <c r="P10901">
        <v>60</v>
      </c>
      <c r="Q10901">
        <v>5.9</v>
      </c>
    </row>
    <row r="10902" spans="1:17" hidden="1" x14ac:dyDescent="0.3">
      <c r="A10902" t="s">
        <v>42148</v>
      </c>
      <c r="B10902" t="s">
        <v>42149</v>
      </c>
      <c r="C10902" s="1" t="str">
        <f t="shared" si="1522"/>
        <v>21:0687</v>
      </c>
      <c r="D10902" s="1" t="str">
        <f t="shared" si="1527"/>
        <v>21:0208</v>
      </c>
      <c r="E10902" t="s">
        <v>42150</v>
      </c>
      <c r="F10902" t="s">
        <v>42151</v>
      </c>
      <c r="H10902">
        <v>47.387728199999998</v>
      </c>
      <c r="I10902">
        <v>-65.752934300000007</v>
      </c>
      <c r="J10902" s="1" t="str">
        <f t="shared" si="1528"/>
        <v>Fluid (stream)</v>
      </c>
      <c r="K10902" s="1" t="str">
        <f t="shared" si="1529"/>
        <v>Untreated Water</v>
      </c>
      <c r="O10902">
        <v>2.5000000000000001E-2</v>
      </c>
      <c r="P10902">
        <v>60</v>
      </c>
      <c r="Q10902">
        <v>5.3</v>
      </c>
    </row>
    <row r="10903" spans="1:17" hidden="1" x14ac:dyDescent="0.3">
      <c r="A10903" t="s">
        <v>42152</v>
      </c>
      <c r="B10903" t="s">
        <v>42153</v>
      </c>
      <c r="C10903" s="1" t="str">
        <f t="shared" si="1522"/>
        <v>21:0687</v>
      </c>
      <c r="D10903" s="1" t="str">
        <f t="shared" si="1527"/>
        <v>21:0208</v>
      </c>
      <c r="E10903" t="s">
        <v>42154</v>
      </c>
      <c r="F10903" t="s">
        <v>42155</v>
      </c>
      <c r="H10903">
        <v>47.3958564</v>
      </c>
      <c r="I10903">
        <v>-65.759573500000002</v>
      </c>
      <c r="J10903" s="1" t="str">
        <f t="shared" si="1528"/>
        <v>Fluid (stream)</v>
      </c>
      <c r="K10903" s="1" t="str">
        <f t="shared" si="1529"/>
        <v>Untreated Water</v>
      </c>
      <c r="O10903">
        <v>2.5000000000000001E-2</v>
      </c>
      <c r="P10903">
        <v>50</v>
      </c>
      <c r="Q10903">
        <v>6.4</v>
      </c>
    </row>
    <row r="10904" spans="1:17" hidden="1" x14ac:dyDescent="0.3">
      <c r="A10904" t="s">
        <v>42156</v>
      </c>
      <c r="B10904" t="s">
        <v>42157</v>
      </c>
      <c r="C10904" s="1" t="str">
        <f t="shared" si="1522"/>
        <v>21:0687</v>
      </c>
      <c r="D10904" s="1" t="str">
        <f t="shared" si="1527"/>
        <v>21:0208</v>
      </c>
      <c r="E10904" t="s">
        <v>42158</v>
      </c>
      <c r="F10904" t="s">
        <v>42159</v>
      </c>
      <c r="H10904">
        <v>47.398840999999997</v>
      </c>
      <c r="I10904">
        <v>-65.762313899999995</v>
      </c>
      <c r="J10904" s="1" t="str">
        <f t="shared" si="1528"/>
        <v>Fluid (stream)</v>
      </c>
      <c r="K10904" s="1" t="str">
        <f t="shared" si="1529"/>
        <v>Untreated Water</v>
      </c>
      <c r="O10904">
        <v>2.5000000000000001E-2</v>
      </c>
      <c r="P10904">
        <v>50</v>
      </c>
      <c r="Q10904">
        <v>5.9</v>
      </c>
    </row>
    <row r="10905" spans="1:17" hidden="1" x14ac:dyDescent="0.3">
      <c r="A10905" t="s">
        <v>42160</v>
      </c>
      <c r="B10905" t="s">
        <v>42161</v>
      </c>
      <c r="C10905" s="1" t="str">
        <f t="shared" si="1522"/>
        <v>21:0687</v>
      </c>
      <c r="D10905" s="1" t="str">
        <f>HYPERLINK("http://geochem.nrcan.gc.ca/cdogs/content/svy/svy_e.htm", "")</f>
        <v/>
      </c>
      <c r="G10905" s="1" t="str">
        <f>HYPERLINK("http://geochem.nrcan.gc.ca/cdogs/content/cr_/cr_00085_e.htm", "85")</f>
        <v>85</v>
      </c>
      <c r="J10905" t="s">
        <v>11453</v>
      </c>
      <c r="K10905" t="s">
        <v>11454</v>
      </c>
      <c r="O10905">
        <v>0.5</v>
      </c>
      <c r="P10905">
        <v>70</v>
      </c>
      <c r="Q10905">
        <v>7.7</v>
      </c>
    </row>
    <row r="10906" spans="1:17" hidden="1" x14ac:dyDescent="0.3">
      <c r="A10906" t="s">
        <v>42162</v>
      </c>
      <c r="B10906" t="s">
        <v>42163</v>
      </c>
      <c r="C10906" s="1" t="str">
        <f t="shared" si="1522"/>
        <v>21:0687</v>
      </c>
      <c r="D10906" s="1" t="str">
        <f t="shared" ref="D10906:D10927" si="1530">HYPERLINK("http://geochem.nrcan.gc.ca/cdogs/content/svy/svy210208_e.htm", "21:0208")</f>
        <v>21:0208</v>
      </c>
      <c r="E10906" t="s">
        <v>42164</v>
      </c>
      <c r="F10906" t="s">
        <v>42165</v>
      </c>
      <c r="H10906">
        <v>47.4010137</v>
      </c>
      <c r="I10906">
        <v>-65.776662599999995</v>
      </c>
      <c r="J10906" s="1" t="str">
        <f t="shared" ref="J10906:J10927" si="1531">HYPERLINK("http://geochem.nrcan.gc.ca/cdogs/content/kwd/kwd020018_e.htm", "Fluid (stream)")</f>
        <v>Fluid (stream)</v>
      </c>
      <c r="K10906" s="1" t="str">
        <f t="shared" ref="K10906:K10927" si="1532">HYPERLINK("http://geochem.nrcan.gc.ca/cdogs/content/kwd/kwd080007_e.htm", "Untreated Water")</f>
        <v>Untreated Water</v>
      </c>
      <c r="O10906">
        <v>2.5000000000000001E-2</v>
      </c>
      <c r="P10906">
        <v>60</v>
      </c>
      <c r="Q10906">
        <v>7.2</v>
      </c>
    </row>
    <row r="10907" spans="1:17" hidden="1" x14ac:dyDescent="0.3">
      <c r="A10907" t="s">
        <v>42166</v>
      </c>
      <c r="B10907" t="s">
        <v>42167</v>
      </c>
      <c r="C10907" s="1" t="str">
        <f t="shared" si="1522"/>
        <v>21:0687</v>
      </c>
      <c r="D10907" s="1" t="str">
        <f t="shared" si="1530"/>
        <v>21:0208</v>
      </c>
      <c r="E10907" t="s">
        <v>42168</v>
      </c>
      <c r="F10907" t="s">
        <v>42169</v>
      </c>
      <c r="H10907">
        <v>47.396291599999998</v>
      </c>
      <c r="I10907">
        <v>-65.802058900000006</v>
      </c>
      <c r="J10907" s="1" t="str">
        <f t="shared" si="1531"/>
        <v>Fluid (stream)</v>
      </c>
      <c r="K10907" s="1" t="str">
        <f t="shared" si="1532"/>
        <v>Untreated Water</v>
      </c>
      <c r="O10907">
        <v>2.5000000000000001E-2</v>
      </c>
      <c r="P10907">
        <v>50</v>
      </c>
      <c r="Q10907">
        <v>6.3</v>
      </c>
    </row>
    <row r="10908" spans="1:17" hidden="1" x14ac:dyDescent="0.3">
      <c r="A10908" t="s">
        <v>42170</v>
      </c>
      <c r="B10908" t="s">
        <v>42171</v>
      </c>
      <c r="C10908" s="1" t="str">
        <f t="shared" si="1522"/>
        <v>21:0687</v>
      </c>
      <c r="D10908" s="1" t="str">
        <f t="shared" si="1530"/>
        <v>21:0208</v>
      </c>
      <c r="E10908" t="s">
        <v>42172</v>
      </c>
      <c r="F10908" t="s">
        <v>42173</v>
      </c>
      <c r="H10908">
        <v>47.383525800000001</v>
      </c>
      <c r="I10908">
        <v>-65.8304519</v>
      </c>
      <c r="J10908" s="1" t="str">
        <f t="shared" si="1531"/>
        <v>Fluid (stream)</v>
      </c>
      <c r="K10908" s="1" t="str">
        <f t="shared" si="1532"/>
        <v>Untreated Water</v>
      </c>
      <c r="O10908">
        <v>2.5000000000000001E-2</v>
      </c>
      <c r="P10908">
        <v>50</v>
      </c>
      <c r="Q10908">
        <v>6.6</v>
      </c>
    </row>
    <row r="10909" spans="1:17" hidden="1" x14ac:dyDescent="0.3">
      <c r="A10909" t="s">
        <v>42174</v>
      </c>
      <c r="B10909" t="s">
        <v>42175</v>
      </c>
      <c r="C10909" s="1" t="str">
        <f t="shared" si="1522"/>
        <v>21:0687</v>
      </c>
      <c r="D10909" s="1" t="str">
        <f t="shared" si="1530"/>
        <v>21:0208</v>
      </c>
      <c r="E10909" t="s">
        <v>42176</v>
      </c>
      <c r="F10909" t="s">
        <v>42177</v>
      </c>
      <c r="H10909">
        <v>47.491999399999997</v>
      </c>
      <c r="I10909">
        <v>-65.754772099999997</v>
      </c>
      <c r="J10909" s="1" t="str">
        <f t="shared" si="1531"/>
        <v>Fluid (stream)</v>
      </c>
      <c r="K10909" s="1" t="str">
        <f t="shared" si="1532"/>
        <v>Untreated Water</v>
      </c>
      <c r="O10909">
        <v>2.5000000000000001E-2</v>
      </c>
      <c r="P10909">
        <v>70</v>
      </c>
      <c r="Q10909">
        <v>3.9</v>
      </c>
    </row>
    <row r="10910" spans="1:17" hidden="1" x14ac:dyDescent="0.3">
      <c r="A10910" t="s">
        <v>42178</v>
      </c>
      <c r="B10910" t="s">
        <v>42179</v>
      </c>
      <c r="C10910" s="1" t="str">
        <f t="shared" si="1522"/>
        <v>21:0687</v>
      </c>
      <c r="D10910" s="1" t="str">
        <f t="shared" si="1530"/>
        <v>21:0208</v>
      </c>
      <c r="E10910" t="s">
        <v>42180</v>
      </c>
      <c r="F10910" t="s">
        <v>42181</v>
      </c>
      <c r="H10910">
        <v>47.491296699999999</v>
      </c>
      <c r="I10910">
        <v>-65.751057599999996</v>
      </c>
      <c r="J10910" s="1" t="str">
        <f t="shared" si="1531"/>
        <v>Fluid (stream)</v>
      </c>
      <c r="K10910" s="1" t="str">
        <f t="shared" si="1532"/>
        <v>Untreated Water</v>
      </c>
      <c r="O10910">
        <v>2.5000000000000001E-2</v>
      </c>
      <c r="P10910">
        <v>180</v>
      </c>
      <c r="Q10910">
        <v>6.1</v>
      </c>
    </row>
    <row r="10911" spans="1:17" hidden="1" x14ac:dyDescent="0.3">
      <c r="A10911" t="s">
        <v>42182</v>
      </c>
      <c r="B10911" t="s">
        <v>42183</v>
      </c>
      <c r="C10911" s="1" t="str">
        <f t="shared" si="1522"/>
        <v>21:0687</v>
      </c>
      <c r="D10911" s="1" t="str">
        <f t="shared" si="1530"/>
        <v>21:0208</v>
      </c>
      <c r="E10911" t="s">
        <v>42184</v>
      </c>
      <c r="F10911" t="s">
        <v>42185</v>
      </c>
      <c r="H10911">
        <v>47.486590999999997</v>
      </c>
      <c r="I10911">
        <v>-65.771933399999995</v>
      </c>
      <c r="J10911" s="1" t="str">
        <f t="shared" si="1531"/>
        <v>Fluid (stream)</v>
      </c>
      <c r="K10911" s="1" t="str">
        <f t="shared" si="1532"/>
        <v>Untreated Water</v>
      </c>
      <c r="O10911">
        <v>2.5000000000000001E-2</v>
      </c>
      <c r="P10911">
        <v>70</v>
      </c>
      <c r="Q10911">
        <v>3.9</v>
      </c>
    </row>
    <row r="10912" spans="1:17" hidden="1" x14ac:dyDescent="0.3">
      <c r="A10912" t="s">
        <v>42186</v>
      </c>
      <c r="B10912" t="s">
        <v>42187</v>
      </c>
      <c r="C10912" s="1" t="str">
        <f t="shared" si="1522"/>
        <v>21:0687</v>
      </c>
      <c r="D10912" s="1" t="str">
        <f t="shared" si="1530"/>
        <v>21:0208</v>
      </c>
      <c r="E10912" t="s">
        <v>42188</v>
      </c>
      <c r="F10912" t="s">
        <v>42189</v>
      </c>
      <c r="H10912">
        <v>47.498408699999999</v>
      </c>
      <c r="I10912">
        <v>-65.833266300000005</v>
      </c>
      <c r="J10912" s="1" t="str">
        <f t="shared" si="1531"/>
        <v>Fluid (stream)</v>
      </c>
      <c r="K10912" s="1" t="str">
        <f t="shared" si="1532"/>
        <v>Untreated Water</v>
      </c>
      <c r="O10912">
        <v>0.45</v>
      </c>
      <c r="P10912">
        <v>780</v>
      </c>
      <c r="Q10912">
        <v>2.5</v>
      </c>
    </row>
    <row r="10913" spans="1:17" hidden="1" x14ac:dyDescent="0.3">
      <c r="A10913" t="s">
        <v>42190</v>
      </c>
      <c r="B10913" t="s">
        <v>42191</v>
      </c>
      <c r="C10913" s="1" t="str">
        <f t="shared" si="1522"/>
        <v>21:0687</v>
      </c>
      <c r="D10913" s="1" t="str">
        <f t="shared" si="1530"/>
        <v>21:0208</v>
      </c>
      <c r="E10913" t="s">
        <v>42192</v>
      </c>
      <c r="F10913" t="s">
        <v>42193</v>
      </c>
      <c r="H10913">
        <v>47.473065599999998</v>
      </c>
      <c r="I10913">
        <v>-65.797845800000005</v>
      </c>
      <c r="J10913" s="1" t="str">
        <f t="shared" si="1531"/>
        <v>Fluid (stream)</v>
      </c>
      <c r="K10913" s="1" t="str">
        <f t="shared" si="1532"/>
        <v>Untreated Water</v>
      </c>
      <c r="O10913">
        <v>0.28999999999999998</v>
      </c>
      <c r="P10913">
        <v>80</v>
      </c>
      <c r="Q10913">
        <v>3.4</v>
      </c>
    </row>
    <row r="10914" spans="1:17" hidden="1" x14ac:dyDescent="0.3">
      <c r="A10914" t="s">
        <v>42194</v>
      </c>
      <c r="B10914" t="s">
        <v>42195</v>
      </c>
      <c r="C10914" s="1" t="str">
        <f t="shared" si="1522"/>
        <v>21:0687</v>
      </c>
      <c r="D10914" s="1" t="str">
        <f t="shared" si="1530"/>
        <v>21:0208</v>
      </c>
      <c r="E10914" t="s">
        <v>42196</v>
      </c>
      <c r="F10914" t="s">
        <v>42197</v>
      </c>
      <c r="H10914">
        <v>47.4712557</v>
      </c>
      <c r="I10914">
        <v>-65.795679199999995</v>
      </c>
      <c r="J10914" s="1" t="str">
        <f t="shared" si="1531"/>
        <v>Fluid (stream)</v>
      </c>
      <c r="K10914" s="1" t="str">
        <f t="shared" si="1532"/>
        <v>Untreated Water</v>
      </c>
      <c r="O10914">
        <v>2.5000000000000001E-2</v>
      </c>
      <c r="P10914">
        <v>60</v>
      </c>
      <c r="Q10914">
        <v>4.2</v>
      </c>
    </row>
    <row r="10915" spans="1:17" hidden="1" x14ac:dyDescent="0.3">
      <c r="A10915" t="s">
        <v>42198</v>
      </c>
      <c r="B10915" t="s">
        <v>42199</v>
      </c>
      <c r="C10915" s="1" t="str">
        <f t="shared" si="1522"/>
        <v>21:0687</v>
      </c>
      <c r="D10915" s="1" t="str">
        <f t="shared" si="1530"/>
        <v>21:0208</v>
      </c>
      <c r="E10915" t="s">
        <v>42196</v>
      </c>
      <c r="F10915" t="s">
        <v>42200</v>
      </c>
      <c r="H10915">
        <v>47.4712557</v>
      </c>
      <c r="I10915">
        <v>-65.795679199999995</v>
      </c>
      <c r="J10915" s="1" t="str">
        <f t="shared" si="1531"/>
        <v>Fluid (stream)</v>
      </c>
      <c r="K10915" s="1" t="str">
        <f t="shared" si="1532"/>
        <v>Untreated Water</v>
      </c>
      <c r="O10915">
        <v>2.5000000000000001E-2</v>
      </c>
      <c r="P10915">
        <v>60</v>
      </c>
      <c r="Q10915">
        <v>4.2</v>
      </c>
    </row>
    <row r="10916" spans="1:17" hidden="1" x14ac:dyDescent="0.3">
      <c r="A10916" t="s">
        <v>42201</v>
      </c>
      <c r="B10916" t="s">
        <v>42202</v>
      </c>
      <c r="C10916" s="1" t="str">
        <f t="shared" ref="C10916:C10928" si="1533">HYPERLINK("http://geochem.nrcan.gc.ca/cdogs/content/bdl/bdl210687_e.htm", "21:0687")</f>
        <v>21:0687</v>
      </c>
      <c r="D10916" s="1" t="str">
        <f t="shared" si="1530"/>
        <v>21:0208</v>
      </c>
      <c r="E10916" t="s">
        <v>42203</v>
      </c>
      <c r="F10916" t="s">
        <v>42204</v>
      </c>
      <c r="H10916">
        <v>47.477314399999997</v>
      </c>
      <c r="I10916">
        <v>-65.814689799999996</v>
      </c>
      <c r="J10916" s="1" t="str">
        <f t="shared" si="1531"/>
        <v>Fluid (stream)</v>
      </c>
      <c r="K10916" s="1" t="str">
        <f t="shared" si="1532"/>
        <v>Untreated Water</v>
      </c>
      <c r="O10916">
        <v>2.5000000000000001E-2</v>
      </c>
      <c r="P10916">
        <v>60</v>
      </c>
      <c r="Q10916">
        <v>3.4</v>
      </c>
    </row>
    <row r="10917" spans="1:17" hidden="1" x14ac:dyDescent="0.3">
      <c r="A10917" t="s">
        <v>42205</v>
      </c>
      <c r="B10917" t="s">
        <v>42206</v>
      </c>
      <c r="C10917" s="1" t="str">
        <f t="shared" si="1533"/>
        <v>21:0687</v>
      </c>
      <c r="D10917" s="1" t="str">
        <f t="shared" si="1530"/>
        <v>21:0208</v>
      </c>
      <c r="E10917" t="s">
        <v>42207</v>
      </c>
      <c r="F10917" t="s">
        <v>42208</v>
      </c>
      <c r="H10917">
        <v>47.494541499999997</v>
      </c>
      <c r="I10917">
        <v>-65.802811300000002</v>
      </c>
      <c r="J10917" s="1" t="str">
        <f t="shared" si="1531"/>
        <v>Fluid (stream)</v>
      </c>
      <c r="K10917" s="1" t="str">
        <f t="shared" si="1532"/>
        <v>Untreated Water</v>
      </c>
      <c r="O10917">
        <v>2.5000000000000001E-2</v>
      </c>
      <c r="P10917">
        <v>70</v>
      </c>
      <c r="Q10917">
        <v>4.8</v>
      </c>
    </row>
    <row r="10918" spans="1:17" hidden="1" x14ac:dyDescent="0.3">
      <c r="A10918" t="s">
        <v>42209</v>
      </c>
      <c r="B10918" t="s">
        <v>42210</v>
      </c>
      <c r="C10918" s="1" t="str">
        <f t="shared" si="1533"/>
        <v>21:0687</v>
      </c>
      <c r="D10918" s="1" t="str">
        <f t="shared" si="1530"/>
        <v>21:0208</v>
      </c>
      <c r="E10918" t="s">
        <v>42211</v>
      </c>
      <c r="F10918" t="s">
        <v>42212</v>
      </c>
      <c r="H10918">
        <v>47.497462900000002</v>
      </c>
      <c r="I10918">
        <v>-65.780791800000003</v>
      </c>
      <c r="J10918" s="1" t="str">
        <f t="shared" si="1531"/>
        <v>Fluid (stream)</v>
      </c>
      <c r="K10918" s="1" t="str">
        <f t="shared" si="1532"/>
        <v>Untreated Water</v>
      </c>
      <c r="O10918">
        <v>2.5000000000000001E-2</v>
      </c>
      <c r="P10918">
        <v>110</v>
      </c>
      <c r="Q10918">
        <v>4.2</v>
      </c>
    </row>
    <row r="10919" spans="1:17" hidden="1" x14ac:dyDescent="0.3">
      <c r="A10919" t="s">
        <v>42213</v>
      </c>
      <c r="B10919" t="s">
        <v>42214</v>
      </c>
      <c r="C10919" s="1" t="str">
        <f t="shared" si="1533"/>
        <v>21:0687</v>
      </c>
      <c r="D10919" s="1" t="str">
        <f t="shared" si="1530"/>
        <v>21:0208</v>
      </c>
      <c r="E10919" t="s">
        <v>42215</v>
      </c>
      <c r="F10919" t="s">
        <v>42216</v>
      </c>
      <c r="H10919">
        <v>47.402630100000003</v>
      </c>
      <c r="I10919">
        <v>-65.850430099999997</v>
      </c>
      <c r="J10919" s="1" t="str">
        <f t="shared" si="1531"/>
        <v>Fluid (stream)</v>
      </c>
      <c r="K10919" s="1" t="str">
        <f t="shared" si="1532"/>
        <v>Untreated Water</v>
      </c>
      <c r="O10919">
        <v>2.5000000000000001E-2</v>
      </c>
      <c r="P10919">
        <v>60</v>
      </c>
      <c r="Q10919">
        <v>6.1</v>
      </c>
    </row>
    <row r="10920" spans="1:17" hidden="1" x14ac:dyDescent="0.3">
      <c r="A10920" t="s">
        <v>42217</v>
      </c>
      <c r="B10920" t="s">
        <v>42218</v>
      </c>
      <c r="C10920" s="1" t="str">
        <f t="shared" si="1533"/>
        <v>21:0687</v>
      </c>
      <c r="D10920" s="1" t="str">
        <f t="shared" si="1530"/>
        <v>21:0208</v>
      </c>
      <c r="E10920" t="s">
        <v>42219</v>
      </c>
      <c r="F10920" t="s">
        <v>42220</v>
      </c>
      <c r="H10920">
        <v>47.354433100000001</v>
      </c>
      <c r="I10920">
        <v>-65.857220499999997</v>
      </c>
      <c r="J10920" s="1" t="str">
        <f t="shared" si="1531"/>
        <v>Fluid (stream)</v>
      </c>
      <c r="K10920" s="1" t="str">
        <f t="shared" si="1532"/>
        <v>Untreated Water</v>
      </c>
      <c r="O10920">
        <v>2.5000000000000001E-2</v>
      </c>
      <c r="P10920">
        <v>60</v>
      </c>
      <c r="Q10920">
        <v>6.6</v>
      </c>
    </row>
    <row r="10921" spans="1:17" hidden="1" x14ac:dyDescent="0.3">
      <c r="A10921" t="s">
        <v>42221</v>
      </c>
      <c r="B10921" t="s">
        <v>42222</v>
      </c>
      <c r="C10921" s="1" t="str">
        <f t="shared" si="1533"/>
        <v>21:0687</v>
      </c>
      <c r="D10921" s="1" t="str">
        <f t="shared" si="1530"/>
        <v>21:0208</v>
      </c>
      <c r="E10921" t="s">
        <v>42223</v>
      </c>
      <c r="F10921" t="s">
        <v>42224</v>
      </c>
      <c r="H10921">
        <v>47.348653300000002</v>
      </c>
      <c r="I10921">
        <v>-65.879590500000006</v>
      </c>
      <c r="J10921" s="1" t="str">
        <f t="shared" si="1531"/>
        <v>Fluid (stream)</v>
      </c>
      <c r="K10921" s="1" t="str">
        <f t="shared" si="1532"/>
        <v>Untreated Water</v>
      </c>
      <c r="O10921">
        <v>2.5000000000000001E-2</v>
      </c>
      <c r="P10921">
        <v>50</v>
      </c>
      <c r="Q10921">
        <v>6.5</v>
      </c>
    </row>
    <row r="10922" spans="1:17" hidden="1" x14ac:dyDescent="0.3">
      <c r="A10922" t="s">
        <v>42225</v>
      </c>
      <c r="B10922" t="s">
        <v>42226</v>
      </c>
      <c r="C10922" s="1" t="str">
        <f t="shared" si="1533"/>
        <v>21:0687</v>
      </c>
      <c r="D10922" s="1" t="str">
        <f t="shared" si="1530"/>
        <v>21:0208</v>
      </c>
      <c r="E10922" t="s">
        <v>42227</v>
      </c>
      <c r="F10922" t="s">
        <v>42228</v>
      </c>
      <c r="H10922">
        <v>47.362993099999997</v>
      </c>
      <c r="I10922">
        <v>-65.894053299999996</v>
      </c>
      <c r="J10922" s="1" t="str">
        <f t="shared" si="1531"/>
        <v>Fluid (stream)</v>
      </c>
      <c r="K10922" s="1" t="str">
        <f t="shared" si="1532"/>
        <v>Untreated Water</v>
      </c>
      <c r="O10922">
        <v>2.5000000000000001E-2</v>
      </c>
      <c r="P10922">
        <v>50</v>
      </c>
      <c r="Q10922">
        <v>6.6</v>
      </c>
    </row>
    <row r="10923" spans="1:17" hidden="1" x14ac:dyDescent="0.3">
      <c r="A10923" t="s">
        <v>42229</v>
      </c>
      <c r="B10923" t="s">
        <v>42230</v>
      </c>
      <c r="C10923" s="1" t="str">
        <f t="shared" si="1533"/>
        <v>21:0687</v>
      </c>
      <c r="D10923" s="1" t="str">
        <f t="shared" si="1530"/>
        <v>21:0208</v>
      </c>
      <c r="E10923" t="s">
        <v>42231</v>
      </c>
      <c r="F10923" t="s">
        <v>42232</v>
      </c>
      <c r="H10923">
        <v>47.366358900000002</v>
      </c>
      <c r="I10923">
        <v>-65.889773700000006</v>
      </c>
      <c r="J10923" s="1" t="str">
        <f t="shared" si="1531"/>
        <v>Fluid (stream)</v>
      </c>
      <c r="K10923" s="1" t="str">
        <f t="shared" si="1532"/>
        <v>Untreated Water</v>
      </c>
      <c r="O10923">
        <v>2.5000000000000001E-2</v>
      </c>
      <c r="P10923">
        <v>50</v>
      </c>
      <c r="Q10923">
        <v>6.6</v>
      </c>
    </row>
    <row r="10924" spans="1:17" hidden="1" x14ac:dyDescent="0.3">
      <c r="A10924" t="s">
        <v>42233</v>
      </c>
      <c r="B10924" t="s">
        <v>42234</v>
      </c>
      <c r="C10924" s="1" t="str">
        <f t="shared" si="1533"/>
        <v>21:0687</v>
      </c>
      <c r="D10924" s="1" t="str">
        <f t="shared" si="1530"/>
        <v>21:0208</v>
      </c>
      <c r="E10924" t="s">
        <v>42235</v>
      </c>
      <c r="F10924" t="s">
        <v>42236</v>
      </c>
      <c r="H10924">
        <v>47.367231199999999</v>
      </c>
      <c r="I10924">
        <v>-65.916419099999999</v>
      </c>
      <c r="J10924" s="1" t="str">
        <f t="shared" si="1531"/>
        <v>Fluid (stream)</v>
      </c>
      <c r="K10924" s="1" t="str">
        <f t="shared" si="1532"/>
        <v>Untreated Water</v>
      </c>
      <c r="O10924">
        <v>0.91</v>
      </c>
      <c r="P10924">
        <v>40</v>
      </c>
      <c r="Q10924">
        <v>6.1</v>
      </c>
    </row>
    <row r="10925" spans="1:17" hidden="1" x14ac:dyDescent="0.3">
      <c r="A10925" t="s">
        <v>42237</v>
      </c>
      <c r="B10925" t="s">
        <v>42238</v>
      </c>
      <c r="C10925" s="1" t="str">
        <f t="shared" si="1533"/>
        <v>21:0687</v>
      </c>
      <c r="D10925" s="1" t="str">
        <f t="shared" si="1530"/>
        <v>21:0208</v>
      </c>
      <c r="E10925" t="s">
        <v>42239</v>
      </c>
      <c r="F10925" t="s">
        <v>42240</v>
      </c>
      <c r="H10925">
        <v>47.376146499999997</v>
      </c>
      <c r="I10925">
        <v>-65.970791700000007</v>
      </c>
      <c r="J10925" s="1" t="str">
        <f t="shared" si="1531"/>
        <v>Fluid (stream)</v>
      </c>
      <c r="K10925" s="1" t="str">
        <f t="shared" si="1532"/>
        <v>Untreated Water</v>
      </c>
      <c r="O10925">
        <v>2.5000000000000001E-2</v>
      </c>
      <c r="P10925">
        <v>50</v>
      </c>
      <c r="Q10925">
        <v>6.7</v>
      </c>
    </row>
    <row r="10926" spans="1:17" hidden="1" x14ac:dyDescent="0.3">
      <c r="A10926" t="s">
        <v>42241</v>
      </c>
      <c r="B10926" t="s">
        <v>42242</v>
      </c>
      <c r="C10926" s="1" t="str">
        <f t="shared" si="1533"/>
        <v>21:0687</v>
      </c>
      <c r="D10926" s="1" t="str">
        <f t="shared" si="1530"/>
        <v>21:0208</v>
      </c>
      <c r="E10926" t="s">
        <v>42243</v>
      </c>
      <c r="F10926" t="s">
        <v>42244</v>
      </c>
      <c r="H10926">
        <v>47.374983700000001</v>
      </c>
      <c r="I10926">
        <v>-65.9314064</v>
      </c>
      <c r="J10926" s="1" t="str">
        <f t="shared" si="1531"/>
        <v>Fluid (stream)</v>
      </c>
      <c r="K10926" s="1" t="str">
        <f t="shared" si="1532"/>
        <v>Untreated Water</v>
      </c>
      <c r="O10926">
        <v>2.5000000000000001E-2</v>
      </c>
      <c r="P10926">
        <v>40</v>
      </c>
      <c r="Q10926">
        <v>6.9</v>
      </c>
    </row>
    <row r="10927" spans="1:17" hidden="1" x14ac:dyDescent="0.3">
      <c r="A10927" t="s">
        <v>42245</v>
      </c>
      <c r="B10927" t="s">
        <v>42246</v>
      </c>
      <c r="C10927" s="1" t="str">
        <f t="shared" si="1533"/>
        <v>21:0687</v>
      </c>
      <c r="D10927" s="1" t="str">
        <f t="shared" si="1530"/>
        <v>21:0208</v>
      </c>
      <c r="E10927" t="s">
        <v>42247</v>
      </c>
      <c r="F10927" t="s">
        <v>42248</v>
      </c>
      <c r="H10927">
        <v>47.381511500000002</v>
      </c>
      <c r="I10927">
        <v>-65.954730100000006</v>
      </c>
      <c r="J10927" s="1" t="str">
        <f t="shared" si="1531"/>
        <v>Fluid (stream)</v>
      </c>
      <c r="K10927" s="1" t="str">
        <f t="shared" si="1532"/>
        <v>Untreated Water</v>
      </c>
      <c r="O10927">
        <v>2.5000000000000001E-2</v>
      </c>
      <c r="P10927">
        <v>30</v>
      </c>
      <c r="Q10927">
        <v>6.9</v>
      </c>
    </row>
    <row r="10928" spans="1:17" hidden="1" x14ac:dyDescent="0.3">
      <c r="A10928" t="s">
        <v>42249</v>
      </c>
      <c r="B10928" t="s">
        <v>42250</v>
      </c>
      <c r="C10928" s="1" t="str">
        <f t="shared" si="1533"/>
        <v>21:0687</v>
      </c>
      <c r="D10928" s="1" t="str">
        <f>HYPERLINK("http://geochem.nrcan.gc.ca/cdogs/content/svy/svy_e.htm", "")</f>
        <v/>
      </c>
      <c r="G10928" s="1" t="str">
        <f>HYPERLINK("http://geochem.nrcan.gc.ca/cdogs/content/cr_/cr_00085_e.htm", "85")</f>
        <v>85</v>
      </c>
      <c r="J10928" t="s">
        <v>11453</v>
      </c>
      <c r="K10928" t="s">
        <v>11454</v>
      </c>
      <c r="O10928">
        <v>0.3</v>
      </c>
      <c r="P10928">
        <v>50</v>
      </c>
      <c r="Q10928">
        <v>8.3000000000000007</v>
      </c>
    </row>
    <row r="10929" spans="1:17" hidden="1" x14ac:dyDescent="0.3">
      <c r="A10929" t="s">
        <v>42251</v>
      </c>
      <c r="B10929" t="s">
        <v>42252</v>
      </c>
      <c r="C10929" s="1" t="str">
        <f t="shared" ref="C10929:C10992" si="1534">HYPERLINK("http://geochem.nrcan.gc.ca/cdogs/content/bdl/bdl210719_e.htm", "21:0719")</f>
        <v>21:0719</v>
      </c>
      <c r="D10929" s="1" t="str">
        <f t="shared" ref="D10929:D10944" si="1535">HYPERLINK("http://geochem.nrcan.gc.ca/cdogs/content/svy/svy210212_e.htm", "21:0212")</f>
        <v>21:0212</v>
      </c>
      <c r="E10929" t="s">
        <v>42253</v>
      </c>
      <c r="F10929" t="s">
        <v>42254</v>
      </c>
      <c r="H10929">
        <v>61.695211100000002</v>
      </c>
      <c r="I10929">
        <v>-134.42975989999999</v>
      </c>
      <c r="J10929" s="1" t="str">
        <f t="shared" ref="J10929:J10944" si="1536">HYPERLINK("http://geochem.nrcan.gc.ca/cdogs/content/kwd/kwd020018_e.htm", "Fluid (stream)")</f>
        <v>Fluid (stream)</v>
      </c>
      <c r="K10929" s="1" t="str">
        <f t="shared" ref="K10929:K10944" si="1537">HYPERLINK("http://geochem.nrcan.gc.ca/cdogs/content/kwd/kwd080007_e.htm", "Untreated Water")</f>
        <v>Untreated Water</v>
      </c>
      <c r="O10929">
        <v>0.26</v>
      </c>
      <c r="P10929">
        <v>50</v>
      </c>
      <c r="Q10929">
        <v>7.9</v>
      </c>
    </row>
    <row r="10930" spans="1:17" hidden="1" x14ac:dyDescent="0.3">
      <c r="A10930" t="s">
        <v>42255</v>
      </c>
      <c r="B10930" t="s">
        <v>42256</v>
      </c>
      <c r="C10930" s="1" t="str">
        <f t="shared" si="1534"/>
        <v>21:0719</v>
      </c>
      <c r="D10930" s="1" t="str">
        <f t="shared" si="1535"/>
        <v>21:0212</v>
      </c>
      <c r="E10930" t="s">
        <v>42257</v>
      </c>
      <c r="F10930" t="s">
        <v>42258</v>
      </c>
      <c r="H10930">
        <v>61.6795671</v>
      </c>
      <c r="I10930">
        <v>-134.45717999999999</v>
      </c>
      <c r="J10930" s="1" t="str">
        <f t="shared" si="1536"/>
        <v>Fluid (stream)</v>
      </c>
      <c r="K10930" s="1" t="str">
        <f t="shared" si="1537"/>
        <v>Untreated Water</v>
      </c>
      <c r="O10930">
        <v>0.12</v>
      </c>
      <c r="P10930">
        <v>50</v>
      </c>
      <c r="Q10930">
        <v>8.1999999999999993</v>
      </c>
    </row>
    <row r="10931" spans="1:17" hidden="1" x14ac:dyDescent="0.3">
      <c r="A10931" t="s">
        <v>42259</v>
      </c>
      <c r="B10931" t="s">
        <v>42260</v>
      </c>
      <c r="C10931" s="1" t="str">
        <f t="shared" si="1534"/>
        <v>21:0719</v>
      </c>
      <c r="D10931" s="1" t="str">
        <f t="shared" si="1535"/>
        <v>21:0212</v>
      </c>
      <c r="E10931" t="s">
        <v>42261</v>
      </c>
      <c r="F10931" t="s">
        <v>42262</v>
      </c>
      <c r="H10931">
        <v>61.6633681</v>
      </c>
      <c r="I10931">
        <v>-134.38993300000001</v>
      </c>
      <c r="J10931" s="1" t="str">
        <f t="shared" si="1536"/>
        <v>Fluid (stream)</v>
      </c>
      <c r="K10931" s="1" t="str">
        <f t="shared" si="1537"/>
        <v>Untreated Water</v>
      </c>
      <c r="O10931">
        <v>0.8</v>
      </c>
      <c r="P10931">
        <v>90</v>
      </c>
      <c r="Q10931">
        <v>8.1</v>
      </c>
    </row>
    <row r="10932" spans="1:17" hidden="1" x14ac:dyDescent="0.3">
      <c r="A10932" t="s">
        <v>42263</v>
      </c>
      <c r="B10932" t="s">
        <v>42264</v>
      </c>
      <c r="C10932" s="1" t="str">
        <f t="shared" si="1534"/>
        <v>21:0719</v>
      </c>
      <c r="D10932" s="1" t="str">
        <f t="shared" si="1535"/>
        <v>21:0212</v>
      </c>
      <c r="E10932" t="s">
        <v>42265</v>
      </c>
      <c r="F10932" t="s">
        <v>42266</v>
      </c>
      <c r="H10932">
        <v>61.661901499999999</v>
      </c>
      <c r="I10932">
        <v>-134.37919819999999</v>
      </c>
      <c r="J10932" s="1" t="str">
        <f t="shared" si="1536"/>
        <v>Fluid (stream)</v>
      </c>
      <c r="K10932" s="1" t="str">
        <f t="shared" si="1537"/>
        <v>Untreated Water</v>
      </c>
      <c r="O10932">
        <v>1.1599999999999999</v>
      </c>
      <c r="P10932">
        <v>40</v>
      </c>
      <c r="Q10932">
        <v>8.4</v>
      </c>
    </row>
    <row r="10933" spans="1:17" hidden="1" x14ac:dyDescent="0.3">
      <c r="A10933" t="s">
        <v>42267</v>
      </c>
      <c r="B10933" t="s">
        <v>42268</v>
      </c>
      <c r="C10933" s="1" t="str">
        <f t="shared" si="1534"/>
        <v>21:0719</v>
      </c>
      <c r="D10933" s="1" t="str">
        <f t="shared" si="1535"/>
        <v>21:0212</v>
      </c>
      <c r="E10933" t="s">
        <v>42269</v>
      </c>
      <c r="F10933" t="s">
        <v>42270</v>
      </c>
      <c r="H10933">
        <v>61.639605699999997</v>
      </c>
      <c r="I10933">
        <v>-134.37224660000001</v>
      </c>
      <c r="J10933" s="1" t="str">
        <f t="shared" si="1536"/>
        <v>Fluid (stream)</v>
      </c>
      <c r="K10933" s="1" t="str">
        <f t="shared" si="1537"/>
        <v>Untreated Water</v>
      </c>
      <c r="O10933">
        <v>2.27</v>
      </c>
      <c r="P10933">
        <v>30</v>
      </c>
      <c r="Q10933">
        <v>8.3000000000000007</v>
      </c>
    </row>
    <row r="10934" spans="1:17" hidden="1" x14ac:dyDescent="0.3">
      <c r="A10934" t="s">
        <v>42271</v>
      </c>
      <c r="B10934" t="s">
        <v>42272</v>
      </c>
      <c r="C10934" s="1" t="str">
        <f t="shared" si="1534"/>
        <v>21:0719</v>
      </c>
      <c r="D10934" s="1" t="str">
        <f t="shared" si="1535"/>
        <v>21:0212</v>
      </c>
      <c r="E10934" t="s">
        <v>42273</v>
      </c>
      <c r="F10934" t="s">
        <v>42274</v>
      </c>
      <c r="H10934">
        <v>61.642372399999999</v>
      </c>
      <c r="I10934">
        <v>-134.3475631</v>
      </c>
      <c r="J10934" s="1" t="str">
        <f t="shared" si="1536"/>
        <v>Fluid (stream)</v>
      </c>
      <c r="K10934" s="1" t="str">
        <f t="shared" si="1537"/>
        <v>Untreated Water</v>
      </c>
      <c r="O10934">
        <v>2.75</v>
      </c>
      <c r="P10934">
        <v>30</v>
      </c>
      <c r="Q10934">
        <v>8</v>
      </c>
    </row>
    <row r="10935" spans="1:17" hidden="1" x14ac:dyDescent="0.3">
      <c r="A10935" t="s">
        <v>42275</v>
      </c>
      <c r="B10935" t="s">
        <v>42276</v>
      </c>
      <c r="C10935" s="1" t="str">
        <f t="shared" si="1534"/>
        <v>21:0719</v>
      </c>
      <c r="D10935" s="1" t="str">
        <f t="shared" si="1535"/>
        <v>21:0212</v>
      </c>
      <c r="E10935" t="s">
        <v>42273</v>
      </c>
      <c r="F10935" t="s">
        <v>42277</v>
      </c>
      <c r="H10935">
        <v>61.642372399999999</v>
      </c>
      <c r="I10935">
        <v>-134.3475631</v>
      </c>
      <c r="J10935" s="1" t="str">
        <f t="shared" si="1536"/>
        <v>Fluid (stream)</v>
      </c>
      <c r="K10935" s="1" t="str">
        <f t="shared" si="1537"/>
        <v>Untreated Water</v>
      </c>
      <c r="O10935">
        <v>2.75</v>
      </c>
      <c r="P10935">
        <v>30</v>
      </c>
      <c r="Q10935">
        <v>7.6</v>
      </c>
    </row>
    <row r="10936" spans="1:17" hidden="1" x14ac:dyDescent="0.3">
      <c r="A10936" t="s">
        <v>42278</v>
      </c>
      <c r="B10936" t="s">
        <v>42279</v>
      </c>
      <c r="C10936" s="1" t="str">
        <f t="shared" si="1534"/>
        <v>21:0719</v>
      </c>
      <c r="D10936" s="1" t="str">
        <f t="shared" si="1535"/>
        <v>21:0212</v>
      </c>
      <c r="E10936" t="s">
        <v>42280</v>
      </c>
      <c r="F10936" t="s">
        <v>42281</v>
      </c>
      <c r="H10936">
        <v>61.628998099999997</v>
      </c>
      <c r="I10936">
        <v>-134.24005510000001</v>
      </c>
      <c r="J10936" s="1" t="str">
        <f t="shared" si="1536"/>
        <v>Fluid (stream)</v>
      </c>
      <c r="K10936" s="1" t="str">
        <f t="shared" si="1537"/>
        <v>Untreated Water</v>
      </c>
      <c r="O10936">
        <v>0.45</v>
      </c>
      <c r="P10936">
        <v>30</v>
      </c>
      <c r="Q10936">
        <v>8</v>
      </c>
    </row>
    <row r="10937" spans="1:17" hidden="1" x14ac:dyDescent="0.3">
      <c r="A10937" t="s">
        <v>42282</v>
      </c>
      <c r="B10937" t="s">
        <v>42283</v>
      </c>
      <c r="C10937" s="1" t="str">
        <f t="shared" si="1534"/>
        <v>21:0719</v>
      </c>
      <c r="D10937" s="1" t="str">
        <f t="shared" si="1535"/>
        <v>21:0212</v>
      </c>
      <c r="E10937" t="s">
        <v>42284</v>
      </c>
      <c r="F10937" t="s">
        <v>42285</v>
      </c>
      <c r="H10937">
        <v>61.613591900000003</v>
      </c>
      <c r="I10937">
        <v>-134.2866635</v>
      </c>
      <c r="J10937" s="1" t="str">
        <f t="shared" si="1536"/>
        <v>Fluid (stream)</v>
      </c>
      <c r="K10937" s="1" t="str">
        <f t="shared" si="1537"/>
        <v>Untreated Water</v>
      </c>
      <c r="O10937">
        <v>1.02</v>
      </c>
      <c r="P10937">
        <v>20</v>
      </c>
      <c r="Q10937">
        <v>7.8</v>
      </c>
    </row>
    <row r="10938" spans="1:17" hidden="1" x14ac:dyDescent="0.3">
      <c r="A10938" t="s">
        <v>42286</v>
      </c>
      <c r="B10938" t="s">
        <v>42287</v>
      </c>
      <c r="C10938" s="1" t="str">
        <f t="shared" si="1534"/>
        <v>21:0719</v>
      </c>
      <c r="D10938" s="1" t="str">
        <f t="shared" si="1535"/>
        <v>21:0212</v>
      </c>
      <c r="E10938" t="s">
        <v>42288</v>
      </c>
      <c r="F10938" t="s">
        <v>42289</v>
      </c>
      <c r="H10938">
        <v>61.605562800000001</v>
      </c>
      <c r="I10938">
        <v>-134.26571709999999</v>
      </c>
      <c r="J10938" s="1" t="str">
        <f t="shared" si="1536"/>
        <v>Fluid (stream)</v>
      </c>
      <c r="K10938" s="1" t="str">
        <f t="shared" si="1537"/>
        <v>Untreated Water</v>
      </c>
    </row>
    <row r="10939" spans="1:17" hidden="1" x14ac:dyDescent="0.3">
      <c r="A10939" t="s">
        <v>42290</v>
      </c>
      <c r="B10939" t="s">
        <v>42291</v>
      </c>
      <c r="C10939" s="1" t="str">
        <f t="shared" si="1534"/>
        <v>21:0719</v>
      </c>
      <c r="D10939" s="1" t="str">
        <f t="shared" si="1535"/>
        <v>21:0212</v>
      </c>
      <c r="E10939" t="s">
        <v>42292</v>
      </c>
      <c r="F10939" t="s">
        <v>42293</v>
      </c>
      <c r="H10939">
        <v>61.592848099999998</v>
      </c>
      <c r="I10939">
        <v>-134.29252779999999</v>
      </c>
      <c r="J10939" s="1" t="str">
        <f t="shared" si="1536"/>
        <v>Fluid (stream)</v>
      </c>
      <c r="K10939" s="1" t="str">
        <f t="shared" si="1537"/>
        <v>Untreated Water</v>
      </c>
      <c r="O10939">
        <v>2.25</v>
      </c>
      <c r="P10939">
        <v>30</v>
      </c>
      <c r="Q10939">
        <v>7.8</v>
      </c>
    </row>
    <row r="10940" spans="1:17" hidden="1" x14ac:dyDescent="0.3">
      <c r="A10940" t="s">
        <v>42294</v>
      </c>
      <c r="B10940" t="s">
        <v>42295</v>
      </c>
      <c r="C10940" s="1" t="str">
        <f t="shared" si="1534"/>
        <v>21:0719</v>
      </c>
      <c r="D10940" s="1" t="str">
        <f t="shared" si="1535"/>
        <v>21:0212</v>
      </c>
      <c r="E10940" t="s">
        <v>42296</v>
      </c>
      <c r="F10940" t="s">
        <v>42297</v>
      </c>
      <c r="H10940">
        <v>61.611058800000002</v>
      </c>
      <c r="I10940">
        <v>-134.2364781</v>
      </c>
      <c r="J10940" s="1" t="str">
        <f t="shared" si="1536"/>
        <v>Fluid (stream)</v>
      </c>
      <c r="K10940" s="1" t="str">
        <f t="shared" si="1537"/>
        <v>Untreated Water</v>
      </c>
      <c r="O10940">
        <v>0.22</v>
      </c>
      <c r="P10940">
        <v>20</v>
      </c>
      <c r="Q10940">
        <v>7.6</v>
      </c>
    </row>
    <row r="10941" spans="1:17" hidden="1" x14ac:dyDescent="0.3">
      <c r="A10941" t="s">
        <v>42298</v>
      </c>
      <c r="B10941" t="s">
        <v>42299</v>
      </c>
      <c r="C10941" s="1" t="str">
        <f t="shared" si="1534"/>
        <v>21:0719</v>
      </c>
      <c r="D10941" s="1" t="str">
        <f t="shared" si="1535"/>
        <v>21:0212</v>
      </c>
      <c r="E10941" t="s">
        <v>42300</v>
      </c>
      <c r="F10941" t="s">
        <v>42301</v>
      </c>
      <c r="H10941">
        <v>61.617513700000003</v>
      </c>
      <c r="I10941">
        <v>-134.20646859999999</v>
      </c>
      <c r="J10941" s="1" t="str">
        <f t="shared" si="1536"/>
        <v>Fluid (stream)</v>
      </c>
      <c r="K10941" s="1" t="str">
        <f t="shared" si="1537"/>
        <v>Untreated Water</v>
      </c>
      <c r="O10941">
        <v>0.22</v>
      </c>
      <c r="P10941">
        <v>30</v>
      </c>
      <c r="Q10941">
        <v>7.6</v>
      </c>
    </row>
    <row r="10942" spans="1:17" hidden="1" x14ac:dyDescent="0.3">
      <c r="A10942" t="s">
        <v>42302</v>
      </c>
      <c r="B10942" t="s">
        <v>42303</v>
      </c>
      <c r="C10942" s="1" t="str">
        <f t="shared" si="1534"/>
        <v>21:0719</v>
      </c>
      <c r="D10942" s="1" t="str">
        <f t="shared" si="1535"/>
        <v>21:0212</v>
      </c>
      <c r="E10942" t="s">
        <v>42304</v>
      </c>
      <c r="F10942" t="s">
        <v>42305</v>
      </c>
      <c r="H10942">
        <v>61.5512193</v>
      </c>
      <c r="I10942">
        <v>-134.1861241</v>
      </c>
      <c r="J10942" s="1" t="str">
        <f t="shared" si="1536"/>
        <v>Fluid (stream)</v>
      </c>
      <c r="K10942" s="1" t="str">
        <f t="shared" si="1537"/>
        <v>Untreated Water</v>
      </c>
      <c r="O10942">
        <v>0.96</v>
      </c>
      <c r="P10942">
        <v>80</v>
      </c>
      <c r="Q10942">
        <v>7.5</v>
      </c>
    </row>
    <row r="10943" spans="1:17" hidden="1" x14ac:dyDescent="0.3">
      <c r="A10943" t="s">
        <v>42306</v>
      </c>
      <c r="B10943" t="s">
        <v>42307</v>
      </c>
      <c r="C10943" s="1" t="str">
        <f t="shared" si="1534"/>
        <v>21:0719</v>
      </c>
      <c r="D10943" s="1" t="str">
        <f t="shared" si="1535"/>
        <v>21:0212</v>
      </c>
      <c r="E10943" t="s">
        <v>42308</v>
      </c>
      <c r="F10943" t="s">
        <v>42309</v>
      </c>
      <c r="H10943">
        <v>61.5411419</v>
      </c>
      <c r="I10943">
        <v>-134.16165119999999</v>
      </c>
      <c r="J10943" s="1" t="str">
        <f t="shared" si="1536"/>
        <v>Fluid (stream)</v>
      </c>
      <c r="K10943" s="1" t="str">
        <f t="shared" si="1537"/>
        <v>Untreated Water</v>
      </c>
      <c r="O10943">
        <v>3.33</v>
      </c>
      <c r="P10943">
        <v>90</v>
      </c>
      <c r="Q10943">
        <v>7.6</v>
      </c>
    </row>
    <row r="10944" spans="1:17" hidden="1" x14ac:dyDescent="0.3">
      <c r="A10944" t="s">
        <v>42310</v>
      </c>
      <c r="B10944" t="s">
        <v>42311</v>
      </c>
      <c r="C10944" s="1" t="str">
        <f t="shared" si="1534"/>
        <v>21:0719</v>
      </c>
      <c r="D10944" s="1" t="str">
        <f t="shared" si="1535"/>
        <v>21:0212</v>
      </c>
      <c r="E10944" t="s">
        <v>42312</v>
      </c>
      <c r="F10944" t="s">
        <v>42313</v>
      </c>
      <c r="H10944">
        <v>61.5448308</v>
      </c>
      <c r="I10944">
        <v>-134.18523759999999</v>
      </c>
      <c r="J10944" s="1" t="str">
        <f t="shared" si="1536"/>
        <v>Fluid (stream)</v>
      </c>
      <c r="K10944" s="1" t="str">
        <f t="shared" si="1537"/>
        <v>Untreated Water</v>
      </c>
      <c r="O10944">
        <v>1.1599999999999999</v>
      </c>
      <c r="P10944">
        <v>70</v>
      </c>
      <c r="Q10944">
        <v>7.9</v>
      </c>
    </row>
    <row r="10945" spans="1:17" hidden="1" x14ac:dyDescent="0.3">
      <c r="A10945" t="s">
        <v>42314</v>
      </c>
      <c r="B10945" t="s">
        <v>42315</v>
      </c>
      <c r="C10945" s="1" t="str">
        <f t="shared" si="1534"/>
        <v>21:0719</v>
      </c>
      <c r="D10945" s="1" t="str">
        <f>HYPERLINK("http://geochem.nrcan.gc.ca/cdogs/content/svy/svy_e.htm", "")</f>
        <v/>
      </c>
      <c r="G10945" s="1" t="str">
        <f>HYPERLINK("http://geochem.nrcan.gc.ca/cdogs/content/cr_/cr_00085_e.htm", "85")</f>
        <v>85</v>
      </c>
      <c r="J10945" t="s">
        <v>11453</v>
      </c>
      <c r="K10945" t="s">
        <v>11454</v>
      </c>
      <c r="O10945">
        <v>0.54</v>
      </c>
      <c r="P10945">
        <v>80</v>
      </c>
      <c r="Q10945">
        <v>7.8</v>
      </c>
    </row>
    <row r="10946" spans="1:17" hidden="1" x14ac:dyDescent="0.3">
      <c r="A10946" t="s">
        <v>42316</v>
      </c>
      <c r="B10946" t="s">
        <v>42317</v>
      </c>
      <c r="C10946" s="1" t="str">
        <f t="shared" si="1534"/>
        <v>21:0719</v>
      </c>
      <c r="D10946" s="1" t="str">
        <f t="shared" ref="D10946:D10963" si="1538">HYPERLINK("http://geochem.nrcan.gc.ca/cdogs/content/svy/svy210212_e.htm", "21:0212")</f>
        <v>21:0212</v>
      </c>
      <c r="E10946" t="s">
        <v>42318</v>
      </c>
      <c r="F10946" t="s">
        <v>42319</v>
      </c>
      <c r="H10946">
        <v>61.542523500000001</v>
      </c>
      <c r="I10946">
        <v>-134.24462940000001</v>
      </c>
      <c r="J10946" s="1" t="str">
        <f t="shared" ref="J10946:J10963" si="1539">HYPERLINK("http://geochem.nrcan.gc.ca/cdogs/content/kwd/kwd020018_e.htm", "Fluid (stream)")</f>
        <v>Fluid (stream)</v>
      </c>
      <c r="K10946" s="1" t="str">
        <f t="shared" ref="K10946:K10963" si="1540">HYPERLINK("http://geochem.nrcan.gc.ca/cdogs/content/kwd/kwd080007_e.htm", "Untreated Water")</f>
        <v>Untreated Water</v>
      </c>
      <c r="O10946">
        <v>1.39</v>
      </c>
      <c r="P10946">
        <v>40</v>
      </c>
      <c r="Q10946">
        <v>8</v>
      </c>
    </row>
    <row r="10947" spans="1:17" hidden="1" x14ac:dyDescent="0.3">
      <c r="A10947" t="s">
        <v>42320</v>
      </c>
      <c r="B10947" t="s">
        <v>42321</v>
      </c>
      <c r="C10947" s="1" t="str">
        <f t="shared" si="1534"/>
        <v>21:0719</v>
      </c>
      <c r="D10947" s="1" t="str">
        <f t="shared" si="1538"/>
        <v>21:0212</v>
      </c>
      <c r="E10947" t="s">
        <v>42322</v>
      </c>
      <c r="F10947" t="s">
        <v>42323</v>
      </c>
      <c r="H10947">
        <v>61.551627400000001</v>
      </c>
      <c r="I10947">
        <v>-134.27455320000001</v>
      </c>
      <c r="J10947" s="1" t="str">
        <f t="shared" si="1539"/>
        <v>Fluid (stream)</v>
      </c>
      <c r="K10947" s="1" t="str">
        <f t="shared" si="1540"/>
        <v>Untreated Water</v>
      </c>
      <c r="O10947">
        <v>1.32</v>
      </c>
      <c r="P10947">
        <v>40</v>
      </c>
      <c r="Q10947">
        <v>7.9</v>
      </c>
    </row>
    <row r="10948" spans="1:17" hidden="1" x14ac:dyDescent="0.3">
      <c r="A10948" t="s">
        <v>42324</v>
      </c>
      <c r="B10948" t="s">
        <v>42325</v>
      </c>
      <c r="C10948" s="1" t="str">
        <f t="shared" si="1534"/>
        <v>21:0719</v>
      </c>
      <c r="D10948" s="1" t="str">
        <f t="shared" si="1538"/>
        <v>21:0212</v>
      </c>
      <c r="E10948" t="s">
        <v>42326</v>
      </c>
      <c r="F10948" t="s">
        <v>42327</v>
      </c>
      <c r="H10948">
        <v>61.570597100000001</v>
      </c>
      <c r="I10948">
        <v>-134.2899457</v>
      </c>
      <c r="J10948" s="1" t="str">
        <f t="shared" si="1539"/>
        <v>Fluid (stream)</v>
      </c>
      <c r="K10948" s="1" t="str">
        <f t="shared" si="1540"/>
        <v>Untreated Water</v>
      </c>
      <c r="O10948">
        <v>0.84</v>
      </c>
      <c r="P10948">
        <v>40</v>
      </c>
      <c r="Q10948">
        <v>8.1</v>
      </c>
    </row>
    <row r="10949" spans="1:17" hidden="1" x14ac:dyDescent="0.3">
      <c r="A10949" t="s">
        <v>42328</v>
      </c>
      <c r="B10949" t="s">
        <v>42329</v>
      </c>
      <c r="C10949" s="1" t="str">
        <f t="shared" si="1534"/>
        <v>21:0719</v>
      </c>
      <c r="D10949" s="1" t="str">
        <f t="shared" si="1538"/>
        <v>21:0212</v>
      </c>
      <c r="E10949" t="s">
        <v>42330</v>
      </c>
      <c r="F10949" t="s">
        <v>42331</v>
      </c>
      <c r="H10949">
        <v>61.568551499999998</v>
      </c>
      <c r="I10949">
        <v>-134.2798822</v>
      </c>
      <c r="J10949" s="1" t="str">
        <f t="shared" si="1539"/>
        <v>Fluid (stream)</v>
      </c>
      <c r="K10949" s="1" t="str">
        <f t="shared" si="1540"/>
        <v>Untreated Water</v>
      </c>
      <c r="O10949">
        <v>0.82</v>
      </c>
      <c r="P10949">
        <v>40</v>
      </c>
      <c r="Q10949">
        <v>7.7</v>
      </c>
    </row>
    <row r="10950" spans="1:17" hidden="1" x14ac:dyDescent="0.3">
      <c r="A10950" t="s">
        <v>42332</v>
      </c>
      <c r="B10950" t="s">
        <v>42333</v>
      </c>
      <c r="C10950" s="1" t="str">
        <f t="shared" si="1534"/>
        <v>21:0719</v>
      </c>
      <c r="D10950" s="1" t="str">
        <f t="shared" si="1538"/>
        <v>21:0212</v>
      </c>
      <c r="E10950" t="s">
        <v>42334</v>
      </c>
      <c r="F10950" t="s">
        <v>42335</v>
      </c>
      <c r="H10950">
        <v>61.576223300000002</v>
      </c>
      <c r="I10950">
        <v>-134.35463609999999</v>
      </c>
      <c r="J10950" s="1" t="str">
        <f t="shared" si="1539"/>
        <v>Fluid (stream)</v>
      </c>
      <c r="K10950" s="1" t="str">
        <f t="shared" si="1540"/>
        <v>Untreated Water</v>
      </c>
      <c r="O10950">
        <v>0.2</v>
      </c>
      <c r="P10950">
        <v>40</v>
      </c>
      <c r="Q10950">
        <v>7.8</v>
      </c>
    </row>
    <row r="10951" spans="1:17" hidden="1" x14ac:dyDescent="0.3">
      <c r="A10951" t="s">
        <v>42336</v>
      </c>
      <c r="B10951" t="s">
        <v>42337</v>
      </c>
      <c r="C10951" s="1" t="str">
        <f t="shared" si="1534"/>
        <v>21:0719</v>
      </c>
      <c r="D10951" s="1" t="str">
        <f t="shared" si="1538"/>
        <v>21:0212</v>
      </c>
      <c r="E10951" t="s">
        <v>42338</v>
      </c>
      <c r="F10951" t="s">
        <v>42339</v>
      </c>
      <c r="H10951">
        <v>61.602866800000001</v>
      </c>
      <c r="I10951">
        <v>-134.34665749999999</v>
      </c>
      <c r="J10951" s="1" t="str">
        <f t="shared" si="1539"/>
        <v>Fluid (stream)</v>
      </c>
      <c r="K10951" s="1" t="str">
        <f t="shared" si="1540"/>
        <v>Untreated Water</v>
      </c>
      <c r="O10951">
        <v>2.5000000000000001E-2</v>
      </c>
      <c r="P10951">
        <v>40</v>
      </c>
      <c r="Q10951">
        <v>8.1</v>
      </c>
    </row>
    <row r="10952" spans="1:17" hidden="1" x14ac:dyDescent="0.3">
      <c r="A10952" t="s">
        <v>42340</v>
      </c>
      <c r="B10952" t="s">
        <v>42341</v>
      </c>
      <c r="C10952" s="1" t="str">
        <f t="shared" si="1534"/>
        <v>21:0719</v>
      </c>
      <c r="D10952" s="1" t="str">
        <f t="shared" si="1538"/>
        <v>21:0212</v>
      </c>
      <c r="E10952" t="s">
        <v>42342</v>
      </c>
      <c r="F10952" t="s">
        <v>42343</v>
      </c>
      <c r="H10952">
        <v>61.607507400000003</v>
      </c>
      <c r="I10952">
        <v>-134.3893132</v>
      </c>
      <c r="J10952" s="1" t="str">
        <f t="shared" si="1539"/>
        <v>Fluid (stream)</v>
      </c>
      <c r="K10952" s="1" t="str">
        <f t="shared" si="1540"/>
        <v>Untreated Water</v>
      </c>
      <c r="O10952">
        <v>2.6</v>
      </c>
      <c r="P10952">
        <v>40</v>
      </c>
      <c r="Q10952">
        <v>8.1</v>
      </c>
    </row>
    <row r="10953" spans="1:17" hidden="1" x14ac:dyDescent="0.3">
      <c r="A10953" t="s">
        <v>42344</v>
      </c>
      <c r="B10953" t="s">
        <v>42345</v>
      </c>
      <c r="C10953" s="1" t="str">
        <f t="shared" si="1534"/>
        <v>21:0719</v>
      </c>
      <c r="D10953" s="1" t="str">
        <f t="shared" si="1538"/>
        <v>21:0212</v>
      </c>
      <c r="E10953" t="s">
        <v>42346</v>
      </c>
      <c r="F10953" t="s">
        <v>42347</v>
      </c>
      <c r="H10953">
        <v>61.611950299999997</v>
      </c>
      <c r="I10953">
        <v>-134.4974996</v>
      </c>
      <c r="J10953" s="1" t="str">
        <f t="shared" si="1539"/>
        <v>Fluid (stream)</v>
      </c>
      <c r="K10953" s="1" t="str">
        <f t="shared" si="1540"/>
        <v>Untreated Water</v>
      </c>
      <c r="O10953">
        <v>0.96</v>
      </c>
      <c r="P10953">
        <v>40</v>
      </c>
      <c r="Q10953">
        <v>7.9</v>
      </c>
    </row>
    <row r="10954" spans="1:17" hidden="1" x14ac:dyDescent="0.3">
      <c r="A10954" t="s">
        <v>42348</v>
      </c>
      <c r="B10954" t="s">
        <v>42349</v>
      </c>
      <c r="C10954" s="1" t="str">
        <f t="shared" si="1534"/>
        <v>21:0719</v>
      </c>
      <c r="D10954" s="1" t="str">
        <f t="shared" si="1538"/>
        <v>21:0212</v>
      </c>
      <c r="E10954" t="s">
        <v>42350</v>
      </c>
      <c r="F10954" t="s">
        <v>42351</v>
      </c>
      <c r="H10954">
        <v>61.7225678</v>
      </c>
      <c r="I10954">
        <v>-134.93853799999999</v>
      </c>
      <c r="J10954" s="1" t="str">
        <f t="shared" si="1539"/>
        <v>Fluid (stream)</v>
      </c>
      <c r="K10954" s="1" t="str">
        <f t="shared" si="1540"/>
        <v>Untreated Water</v>
      </c>
      <c r="O10954">
        <v>0.08</v>
      </c>
      <c r="P10954">
        <v>40</v>
      </c>
      <c r="Q10954">
        <v>8.1</v>
      </c>
    </row>
    <row r="10955" spans="1:17" hidden="1" x14ac:dyDescent="0.3">
      <c r="A10955" t="s">
        <v>42352</v>
      </c>
      <c r="B10955" t="s">
        <v>42353</v>
      </c>
      <c r="C10955" s="1" t="str">
        <f t="shared" si="1534"/>
        <v>21:0719</v>
      </c>
      <c r="D10955" s="1" t="str">
        <f t="shared" si="1538"/>
        <v>21:0212</v>
      </c>
      <c r="E10955" t="s">
        <v>42354</v>
      </c>
      <c r="F10955" t="s">
        <v>42355</v>
      </c>
      <c r="H10955">
        <v>61.7186162</v>
      </c>
      <c r="I10955">
        <v>-134.93491330000001</v>
      </c>
      <c r="J10955" s="1" t="str">
        <f t="shared" si="1539"/>
        <v>Fluid (stream)</v>
      </c>
      <c r="K10955" s="1" t="str">
        <f t="shared" si="1540"/>
        <v>Untreated Water</v>
      </c>
      <c r="O10955">
        <v>2.5000000000000001E-2</v>
      </c>
      <c r="P10955">
        <v>50</v>
      </c>
      <c r="Q10955">
        <v>7.5</v>
      </c>
    </row>
    <row r="10956" spans="1:17" hidden="1" x14ac:dyDescent="0.3">
      <c r="A10956" t="s">
        <v>42356</v>
      </c>
      <c r="B10956" t="s">
        <v>42357</v>
      </c>
      <c r="C10956" s="1" t="str">
        <f t="shared" si="1534"/>
        <v>21:0719</v>
      </c>
      <c r="D10956" s="1" t="str">
        <f t="shared" si="1538"/>
        <v>21:0212</v>
      </c>
      <c r="E10956" t="s">
        <v>42358</v>
      </c>
      <c r="F10956" t="s">
        <v>42359</v>
      </c>
      <c r="H10956">
        <v>61.697764200000002</v>
      </c>
      <c r="I10956">
        <v>-134.9071083</v>
      </c>
      <c r="J10956" s="1" t="str">
        <f t="shared" si="1539"/>
        <v>Fluid (stream)</v>
      </c>
      <c r="K10956" s="1" t="str">
        <f t="shared" si="1540"/>
        <v>Untreated Water</v>
      </c>
      <c r="O10956">
        <v>0.27</v>
      </c>
      <c r="P10956">
        <v>60</v>
      </c>
      <c r="Q10956">
        <v>7.8</v>
      </c>
    </row>
    <row r="10957" spans="1:17" hidden="1" x14ac:dyDescent="0.3">
      <c r="A10957" t="s">
        <v>42360</v>
      </c>
      <c r="B10957" t="s">
        <v>42361</v>
      </c>
      <c r="C10957" s="1" t="str">
        <f t="shared" si="1534"/>
        <v>21:0719</v>
      </c>
      <c r="D10957" s="1" t="str">
        <f t="shared" si="1538"/>
        <v>21:0212</v>
      </c>
      <c r="E10957" t="s">
        <v>42362</v>
      </c>
      <c r="F10957" t="s">
        <v>42363</v>
      </c>
      <c r="H10957">
        <v>61.667870399999998</v>
      </c>
      <c r="I10957">
        <v>-134.87391690000001</v>
      </c>
      <c r="J10957" s="1" t="str">
        <f t="shared" si="1539"/>
        <v>Fluid (stream)</v>
      </c>
      <c r="K10957" s="1" t="str">
        <f t="shared" si="1540"/>
        <v>Untreated Water</v>
      </c>
      <c r="O10957">
        <v>2.5000000000000001E-2</v>
      </c>
      <c r="P10957">
        <v>20</v>
      </c>
      <c r="Q10957">
        <v>7.9</v>
      </c>
    </row>
    <row r="10958" spans="1:17" hidden="1" x14ac:dyDescent="0.3">
      <c r="A10958" t="s">
        <v>42364</v>
      </c>
      <c r="B10958" t="s">
        <v>42365</v>
      </c>
      <c r="C10958" s="1" t="str">
        <f t="shared" si="1534"/>
        <v>21:0719</v>
      </c>
      <c r="D10958" s="1" t="str">
        <f t="shared" si="1538"/>
        <v>21:0212</v>
      </c>
      <c r="E10958" t="s">
        <v>42362</v>
      </c>
      <c r="F10958" t="s">
        <v>42366</v>
      </c>
      <c r="H10958">
        <v>61.667870399999998</v>
      </c>
      <c r="I10958">
        <v>-134.87391690000001</v>
      </c>
      <c r="J10958" s="1" t="str">
        <f t="shared" si="1539"/>
        <v>Fluid (stream)</v>
      </c>
      <c r="K10958" s="1" t="str">
        <f t="shared" si="1540"/>
        <v>Untreated Water</v>
      </c>
      <c r="O10958">
        <v>2.5000000000000001E-2</v>
      </c>
      <c r="P10958">
        <v>40</v>
      </c>
      <c r="Q10958">
        <v>8</v>
      </c>
    </row>
    <row r="10959" spans="1:17" hidden="1" x14ac:dyDescent="0.3">
      <c r="A10959" t="s">
        <v>42367</v>
      </c>
      <c r="B10959" t="s">
        <v>42368</v>
      </c>
      <c r="C10959" s="1" t="str">
        <f t="shared" si="1534"/>
        <v>21:0719</v>
      </c>
      <c r="D10959" s="1" t="str">
        <f t="shared" si="1538"/>
        <v>21:0212</v>
      </c>
      <c r="E10959" t="s">
        <v>42369</v>
      </c>
      <c r="F10959" t="s">
        <v>42370</v>
      </c>
      <c r="H10959">
        <v>61.650446500000001</v>
      </c>
      <c r="I10959">
        <v>-134.87511910000001</v>
      </c>
      <c r="J10959" s="1" t="str">
        <f t="shared" si="1539"/>
        <v>Fluid (stream)</v>
      </c>
      <c r="K10959" s="1" t="str">
        <f t="shared" si="1540"/>
        <v>Untreated Water</v>
      </c>
      <c r="O10959">
        <v>8.65</v>
      </c>
      <c r="P10959">
        <v>50</v>
      </c>
      <c r="Q10959">
        <v>8.1</v>
      </c>
    </row>
    <row r="10960" spans="1:17" hidden="1" x14ac:dyDescent="0.3">
      <c r="A10960" t="s">
        <v>42371</v>
      </c>
      <c r="B10960" t="s">
        <v>42372</v>
      </c>
      <c r="C10960" s="1" t="str">
        <f t="shared" si="1534"/>
        <v>21:0719</v>
      </c>
      <c r="D10960" s="1" t="str">
        <f t="shared" si="1538"/>
        <v>21:0212</v>
      </c>
      <c r="E10960" t="s">
        <v>42373</v>
      </c>
      <c r="F10960" t="s">
        <v>42374</v>
      </c>
      <c r="H10960">
        <v>61.6341751</v>
      </c>
      <c r="I10960">
        <v>-134.87016510000001</v>
      </c>
      <c r="J10960" s="1" t="str">
        <f t="shared" si="1539"/>
        <v>Fluid (stream)</v>
      </c>
      <c r="K10960" s="1" t="str">
        <f t="shared" si="1540"/>
        <v>Untreated Water</v>
      </c>
      <c r="O10960">
        <v>0.62</v>
      </c>
      <c r="P10960">
        <v>60</v>
      </c>
      <c r="Q10960">
        <v>7.5</v>
      </c>
    </row>
    <row r="10961" spans="1:17" hidden="1" x14ac:dyDescent="0.3">
      <c r="A10961" t="s">
        <v>42375</v>
      </c>
      <c r="B10961" t="s">
        <v>42376</v>
      </c>
      <c r="C10961" s="1" t="str">
        <f t="shared" si="1534"/>
        <v>21:0719</v>
      </c>
      <c r="D10961" s="1" t="str">
        <f t="shared" si="1538"/>
        <v>21:0212</v>
      </c>
      <c r="E10961" t="s">
        <v>42377</v>
      </c>
      <c r="F10961" t="s">
        <v>42378</v>
      </c>
      <c r="H10961">
        <v>61.622989500000003</v>
      </c>
      <c r="I10961">
        <v>-134.93406949999999</v>
      </c>
      <c r="J10961" s="1" t="str">
        <f t="shared" si="1539"/>
        <v>Fluid (stream)</v>
      </c>
      <c r="K10961" s="1" t="str">
        <f t="shared" si="1540"/>
        <v>Untreated Water</v>
      </c>
      <c r="O10961">
        <v>0.32</v>
      </c>
      <c r="P10961">
        <v>60</v>
      </c>
      <c r="Q10961">
        <v>7.8</v>
      </c>
    </row>
    <row r="10962" spans="1:17" hidden="1" x14ac:dyDescent="0.3">
      <c r="A10962" t="s">
        <v>42379</v>
      </c>
      <c r="B10962" t="s">
        <v>42380</v>
      </c>
      <c r="C10962" s="1" t="str">
        <f t="shared" si="1534"/>
        <v>21:0719</v>
      </c>
      <c r="D10962" s="1" t="str">
        <f t="shared" si="1538"/>
        <v>21:0212</v>
      </c>
      <c r="E10962" t="s">
        <v>42381</v>
      </c>
      <c r="F10962" t="s">
        <v>42382</v>
      </c>
      <c r="H10962">
        <v>61.592005299999997</v>
      </c>
      <c r="I10962">
        <v>-135.00987219999999</v>
      </c>
      <c r="J10962" s="1" t="str">
        <f t="shared" si="1539"/>
        <v>Fluid (stream)</v>
      </c>
      <c r="K10962" s="1" t="str">
        <f t="shared" si="1540"/>
        <v>Untreated Water</v>
      </c>
      <c r="O10962">
        <v>1.06</v>
      </c>
      <c r="P10962">
        <v>100</v>
      </c>
      <c r="Q10962">
        <v>7.1</v>
      </c>
    </row>
    <row r="10963" spans="1:17" hidden="1" x14ac:dyDescent="0.3">
      <c r="A10963" t="s">
        <v>42383</v>
      </c>
      <c r="B10963" t="s">
        <v>42384</v>
      </c>
      <c r="C10963" s="1" t="str">
        <f t="shared" si="1534"/>
        <v>21:0719</v>
      </c>
      <c r="D10963" s="1" t="str">
        <f t="shared" si="1538"/>
        <v>21:0212</v>
      </c>
      <c r="E10963" t="s">
        <v>42385</v>
      </c>
      <c r="F10963" t="s">
        <v>42386</v>
      </c>
      <c r="H10963">
        <v>61.5805863</v>
      </c>
      <c r="I10963">
        <v>-135.08476970000001</v>
      </c>
      <c r="J10963" s="1" t="str">
        <f t="shared" si="1539"/>
        <v>Fluid (stream)</v>
      </c>
      <c r="K10963" s="1" t="str">
        <f t="shared" si="1540"/>
        <v>Untreated Water</v>
      </c>
      <c r="O10963">
        <v>0.23</v>
      </c>
      <c r="P10963">
        <v>70</v>
      </c>
      <c r="Q10963">
        <v>7.8</v>
      </c>
    </row>
    <row r="10964" spans="1:17" hidden="1" x14ac:dyDescent="0.3">
      <c r="A10964" t="s">
        <v>42387</v>
      </c>
      <c r="B10964" t="s">
        <v>42388</v>
      </c>
      <c r="C10964" s="1" t="str">
        <f t="shared" si="1534"/>
        <v>21:0719</v>
      </c>
      <c r="D10964" s="1" t="str">
        <f>HYPERLINK("http://geochem.nrcan.gc.ca/cdogs/content/svy/svy_e.htm", "")</f>
        <v/>
      </c>
      <c r="G10964" s="1" t="str">
        <f>HYPERLINK("http://geochem.nrcan.gc.ca/cdogs/content/cr_/cr_00084_e.htm", "84")</f>
        <v>84</v>
      </c>
      <c r="J10964" t="s">
        <v>11453</v>
      </c>
      <c r="K10964" t="s">
        <v>11454</v>
      </c>
      <c r="O10964">
        <v>0.26</v>
      </c>
      <c r="P10964">
        <v>60</v>
      </c>
      <c r="Q10964">
        <v>7.4</v>
      </c>
    </row>
    <row r="10965" spans="1:17" hidden="1" x14ac:dyDescent="0.3">
      <c r="A10965" t="s">
        <v>42389</v>
      </c>
      <c r="B10965" t="s">
        <v>42390</v>
      </c>
      <c r="C10965" s="1" t="str">
        <f t="shared" si="1534"/>
        <v>21:0719</v>
      </c>
      <c r="D10965" s="1" t="str">
        <f>HYPERLINK("http://geochem.nrcan.gc.ca/cdogs/content/svy/svy210212_e.htm", "21:0212")</f>
        <v>21:0212</v>
      </c>
      <c r="E10965" t="s">
        <v>42391</v>
      </c>
      <c r="F10965" t="s">
        <v>42392</v>
      </c>
      <c r="H10965">
        <v>61.607782899999997</v>
      </c>
      <c r="I10965">
        <v>-135.22347120000001</v>
      </c>
      <c r="J10965" s="1" t="str">
        <f>HYPERLINK("http://geochem.nrcan.gc.ca/cdogs/content/kwd/kwd020018_e.htm", "Fluid (stream)")</f>
        <v>Fluid (stream)</v>
      </c>
      <c r="K10965" s="1" t="str">
        <f>HYPERLINK("http://geochem.nrcan.gc.ca/cdogs/content/kwd/kwd080007_e.htm", "Untreated Water")</f>
        <v>Untreated Water</v>
      </c>
      <c r="O10965">
        <v>2.5000000000000001E-2</v>
      </c>
      <c r="P10965">
        <v>50</v>
      </c>
      <c r="Q10965">
        <v>7.9</v>
      </c>
    </row>
    <row r="10966" spans="1:17" hidden="1" x14ac:dyDescent="0.3">
      <c r="A10966" t="s">
        <v>42393</v>
      </c>
      <c r="B10966" t="s">
        <v>42394</v>
      </c>
      <c r="C10966" s="1" t="str">
        <f t="shared" si="1534"/>
        <v>21:0719</v>
      </c>
      <c r="D10966" s="1" t="str">
        <f>HYPERLINK("http://geochem.nrcan.gc.ca/cdogs/content/svy/svy210212_e.htm", "21:0212")</f>
        <v>21:0212</v>
      </c>
      <c r="E10966" t="s">
        <v>42395</v>
      </c>
      <c r="F10966" t="s">
        <v>42396</v>
      </c>
      <c r="H10966">
        <v>61.621698000000002</v>
      </c>
      <c r="I10966">
        <v>-135.2588192</v>
      </c>
      <c r="J10966" s="1" t="str">
        <f>HYPERLINK("http://geochem.nrcan.gc.ca/cdogs/content/kwd/kwd020018_e.htm", "Fluid (stream)")</f>
        <v>Fluid (stream)</v>
      </c>
      <c r="K10966" s="1" t="str">
        <f>HYPERLINK("http://geochem.nrcan.gc.ca/cdogs/content/kwd/kwd080007_e.htm", "Untreated Water")</f>
        <v>Untreated Water</v>
      </c>
    </row>
    <row r="10967" spans="1:17" hidden="1" x14ac:dyDescent="0.3">
      <c r="A10967" t="s">
        <v>42397</v>
      </c>
      <c r="B10967" t="s">
        <v>42398</v>
      </c>
      <c r="C10967" s="1" t="str">
        <f t="shared" si="1534"/>
        <v>21:0719</v>
      </c>
      <c r="D10967" s="1" t="str">
        <f>HYPERLINK("http://geochem.nrcan.gc.ca/cdogs/content/svy/svy210212_e.htm", "21:0212")</f>
        <v>21:0212</v>
      </c>
      <c r="E10967" t="s">
        <v>42399</v>
      </c>
      <c r="F10967" t="s">
        <v>42400</v>
      </c>
      <c r="H10967">
        <v>61.636029899999997</v>
      </c>
      <c r="I10967">
        <v>-135.28376919999999</v>
      </c>
      <c r="J10967" s="1" t="str">
        <f>HYPERLINK("http://geochem.nrcan.gc.ca/cdogs/content/kwd/kwd020018_e.htm", "Fluid (stream)")</f>
        <v>Fluid (stream)</v>
      </c>
      <c r="K10967" s="1" t="str">
        <f>HYPERLINK("http://geochem.nrcan.gc.ca/cdogs/content/kwd/kwd080007_e.htm", "Untreated Water")</f>
        <v>Untreated Water</v>
      </c>
      <c r="O10967">
        <v>0.68</v>
      </c>
      <c r="P10967">
        <v>70</v>
      </c>
      <c r="Q10967">
        <v>8.1</v>
      </c>
    </row>
    <row r="10968" spans="1:17" hidden="1" x14ac:dyDescent="0.3">
      <c r="A10968" t="s">
        <v>42401</v>
      </c>
      <c r="B10968" t="s">
        <v>42402</v>
      </c>
      <c r="C10968" s="1" t="str">
        <f t="shared" si="1534"/>
        <v>21:0719</v>
      </c>
      <c r="D10968" s="1" t="str">
        <f>HYPERLINK("http://geochem.nrcan.gc.ca/cdogs/content/svy/svy_e.htm", "")</f>
        <v/>
      </c>
      <c r="G10968" s="1" t="str">
        <f>HYPERLINK("http://geochem.nrcan.gc.ca/cdogs/content/cr_/cr_00085_e.htm", "85")</f>
        <v>85</v>
      </c>
      <c r="J10968" t="s">
        <v>11453</v>
      </c>
      <c r="K10968" t="s">
        <v>11454</v>
      </c>
      <c r="O10968">
        <v>0.47</v>
      </c>
      <c r="P10968">
        <v>70</v>
      </c>
      <c r="Q10968">
        <v>8.1999999999999993</v>
      </c>
    </row>
    <row r="10969" spans="1:17" hidden="1" x14ac:dyDescent="0.3">
      <c r="A10969" t="s">
        <v>42403</v>
      </c>
      <c r="B10969" t="s">
        <v>42404</v>
      </c>
      <c r="C10969" s="1" t="str">
        <f t="shared" si="1534"/>
        <v>21:0719</v>
      </c>
      <c r="D10969" s="1" t="str">
        <f t="shared" ref="D10969:D10990" si="1541">HYPERLINK("http://geochem.nrcan.gc.ca/cdogs/content/svy/svy210212_e.htm", "21:0212")</f>
        <v>21:0212</v>
      </c>
      <c r="E10969" t="s">
        <v>42405</v>
      </c>
      <c r="F10969" t="s">
        <v>42406</v>
      </c>
      <c r="H10969">
        <v>61.646675399999999</v>
      </c>
      <c r="I10969">
        <v>-135.31706639999999</v>
      </c>
      <c r="J10969" s="1" t="str">
        <f t="shared" ref="J10969:J10990" si="1542">HYPERLINK("http://geochem.nrcan.gc.ca/cdogs/content/kwd/kwd020018_e.htm", "Fluid (stream)")</f>
        <v>Fluid (stream)</v>
      </c>
      <c r="K10969" s="1" t="str">
        <f t="shared" ref="K10969:K10990" si="1543">HYPERLINK("http://geochem.nrcan.gc.ca/cdogs/content/kwd/kwd080007_e.htm", "Untreated Water")</f>
        <v>Untreated Water</v>
      </c>
      <c r="O10969">
        <v>2.5000000000000001E-2</v>
      </c>
      <c r="P10969">
        <v>90</v>
      </c>
      <c r="Q10969">
        <v>8.1999999999999993</v>
      </c>
    </row>
    <row r="10970" spans="1:17" hidden="1" x14ac:dyDescent="0.3">
      <c r="A10970" t="s">
        <v>42407</v>
      </c>
      <c r="B10970" t="s">
        <v>42408</v>
      </c>
      <c r="C10970" s="1" t="str">
        <f t="shared" si="1534"/>
        <v>21:0719</v>
      </c>
      <c r="D10970" s="1" t="str">
        <f t="shared" si="1541"/>
        <v>21:0212</v>
      </c>
      <c r="E10970" t="s">
        <v>42405</v>
      </c>
      <c r="F10970" t="s">
        <v>42409</v>
      </c>
      <c r="H10970">
        <v>61.646675399999999</v>
      </c>
      <c r="I10970">
        <v>-135.31706639999999</v>
      </c>
      <c r="J10970" s="1" t="str">
        <f t="shared" si="1542"/>
        <v>Fluid (stream)</v>
      </c>
      <c r="K10970" s="1" t="str">
        <f t="shared" si="1543"/>
        <v>Untreated Water</v>
      </c>
      <c r="O10970">
        <v>2.5000000000000001E-2</v>
      </c>
      <c r="P10970">
        <v>80</v>
      </c>
      <c r="Q10970">
        <v>8.1999999999999993</v>
      </c>
    </row>
    <row r="10971" spans="1:17" hidden="1" x14ac:dyDescent="0.3">
      <c r="A10971" t="s">
        <v>42410</v>
      </c>
      <c r="B10971" t="s">
        <v>42411</v>
      </c>
      <c r="C10971" s="1" t="str">
        <f t="shared" si="1534"/>
        <v>21:0719</v>
      </c>
      <c r="D10971" s="1" t="str">
        <f t="shared" si="1541"/>
        <v>21:0212</v>
      </c>
      <c r="E10971" t="s">
        <v>42412</v>
      </c>
      <c r="F10971" t="s">
        <v>42413</v>
      </c>
      <c r="H10971">
        <v>61.6569985</v>
      </c>
      <c r="I10971">
        <v>-135.30159660000001</v>
      </c>
      <c r="J10971" s="1" t="str">
        <f t="shared" si="1542"/>
        <v>Fluid (stream)</v>
      </c>
      <c r="K10971" s="1" t="str">
        <f t="shared" si="1543"/>
        <v>Untreated Water</v>
      </c>
    </row>
    <row r="10972" spans="1:17" hidden="1" x14ac:dyDescent="0.3">
      <c r="A10972" t="s">
        <v>42414</v>
      </c>
      <c r="B10972" t="s">
        <v>42415</v>
      </c>
      <c r="C10972" s="1" t="str">
        <f t="shared" si="1534"/>
        <v>21:0719</v>
      </c>
      <c r="D10972" s="1" t="str">
        <f t="shared" si="1541"/>
        <v>21:0212</v>
      </c>
      <c r="E10972" t="s">
        <v>42416</v>
      </c>
      <c r="F10972" t="s">
        <v>42417</v>
      </c>
      <c r="H10972">
        <v>61.653146700000001</v>
      </c>
      <c r="I10972">
        <v>-135.37082090000001</v>
      </c>
      <c r="J10972" s="1" t="str">
        <f t="shared" si="1542"/>
        <v>Fluid (stream)</v>
      </c>
      <c r="K10972" s="1" t="str">
        <f t="shared" si="1543"/>
        <v>Untreated Water</v>
      </c>
      <c r="O10972">
        <v>2.5000000000000001E-2</v>
      </c>
      <c r="P10972">
        <v>90</v>
      </c>
      <c r="Q10972">
        <v>7.8</v>
      </c>
    </row>
    <row r="10973" spans="1:17" hidden="1" x14ac:dyDescent="0.3">
      <c r="A10973" t="s">
        <v>42418</v>
      </c>
      <c r="B10973" t="s">
        <v>42419</v>
      </c>
      <c r="C10973" s="1" t="str">
        <f t="shared" si="1534"/>
        <v>21:0719</v>
      </c>
      <c r="D10973" s="1" t="str">
        <f t="shared" si="1541"/>
        <v>21:0212</v>
      </c>
      <c r="E10973" t="s">
        <v>42420</v>
      </c>
      <c r="F10973" t="s">
        <v>42421</v>
      </c>
      <c r="H10973">
        <v>61.638814400000001</v>
      </c>
      <c r="I10973">
        <v>-135.35911970000001</v>
      </c>
      <c r="J10973" s="1" t="str">
        <f t="shared" si="1542"/>
        <v>Fluid (stream)</v>
      </c>
      <c r="K10973" s="1" t="str">
        <f t="shared" si="1543"/>
        <v>Untreated Water</v>
      </c>
      <c r="O10973">
        <v>2.5000000000000001E-2</v>
      </c>
      <c r="P10973">
        <v>110</v>
      </c>
      <c r="Q10973">
        <v>7.2</v>
      </c>
    </row>
    <row r="10974" spans="1:17" hidden="1" x14ac:dyDescent="0.3">
      <c r="A10974" t="s">
        <v>42422</v>
      </c>
      <c r="B10974" t="s">
        <v>42423</v>
      </c>
      <c r="C10974" s="1" t="str">
        <f t="shared" si="1534"/>
        <v>21:0719</v>
      </c>
      <c r="D10974" s="1" t="str">
        <f t="shared" si="1541"/>
        <v>21:0212</v>
      </c>
      <c r="E10974" t="s">
        <v>42424</v>
      </c>
      <c r="F10974" t="s">
        <v>42425</v>
      </c>
      <c r="H10974">
        <v>61.616983400000002</v>
      </c>
      <c r="I10974">
        <v>-135.4001969</v>
      </c>
      <c r="J10974" s="1" t="str">
        <f t="shared" si="1542"/>
        <v>Fluid (stream)</v>
      </c>
      <c r="K10974" s="1" t="str">
        <f t="shared" si="1543"/>
        <v>Untreated Water</v>
      </c>
      <c r="O10974">
        <v>2.5000000000000001E-2</v>
      </c>
      <c r="P10974">
        <v>70</v>
      </c>
      <c r="Q10974">
        <v>7.7</v>
      </c>
    </row>
    <row r="10975" spans="1:17" hidden="1" x14ac:dyDescent="0.3">
      <c r="A10975" t="s">
        <v>42426</v>
      </c>
      <c r="B10975" t="s">
        <v>42427</v>
      </c>
      <c r="C10975" s="1" t="str">
        <f t="shared" si="1534"/>
        <v>21:0719</v>
      </c>
      <c r="D10975" s="1" t="str">
        <f t="shared" si="1541"/>
        <v>21:0212</v>
      </c>
      <c r="E10975" t="s">
        <v>42428</v>
      </c>
      <c r="F10975" t="s">
        <v>42429</v>
      </c>
      <c r="H10975">
        <v>61.616784000000003</v>
      </c>
      <c r="I10975">
        <v>-135.46820589999999</v>
      </c>
      <c r="J10975" s="1" t="str">
        <f t="shared" si="1542"/>
        <v>Fluid (stream)</v>
      </c>
      <c r="K10975" s="1" t="str">
        <f t="shared" si="1543"/>
        <v>Untreated Water</v>
      </c>
      <c r="O10975">
        <v>0.25</v>
      </c>
      <c r="P10975">
        <v>70</v>
      </c>
      <c r="Q10975">
        <v>7.7</v>
      </c>
    </row>
    <row r="10976" spans="1:17" hidden="1" x14ac:dyDescent="0.3">
      <c r="A10976" t="s">
        <v>42430</v>
      </c>
      <c r="B10976" t="s">
        <v>42431</v>
      </c>
      <c r="C10976" s="1" t="str">
        <f t="shared" si="1534"/>
        <v>21:0719</v>
      </c>
      <c r="D10976" s="1" t="str">
        <f t="shared" si="1541"/>
        <v>21:0212</v>
      </c>
      <c r="E10976" t="s">
        <v>42432</v>
      </c>
      <c r="F10976" t="s">
        <v>42433</v>
      </c>
      <c r="H10976">
        <v>61.667443599999999</v>
      </c>
      <c r="I10976">
        <v>-135.50344250000001</v>
      </c>
      <c r="J10976" s="1" t="str">
        <f t="shared" si="1542"/>
        <v>Fluid (stream)</v>
      </c>
      <c r="K10976" s="1" t="str">
        <f t="shared" si="1543"/>
        <v>Untreated Water</v>
      </c>
      <c r="O10976">
        <v>0.46</v>
      </c>
      <c r="P10976">
        <v>70</v>
      </c>
      <c r="Q10976">
        <v>8.3000000000000007</v>
      </c>
    </row>
    <row r="10977" spans="1:17" hidden="1" x14ac:dyDescent="0.3">
      <c r="A10977" t="s">
        <v>42434</v>
      </c>
      <c r="B10977" t="s">
        <v>42435</v>
      </c>
      <c r="C10977" s="1" t="str">
        <f t="shared" si="1534"/>
        <v>21:0719</v>
      </c>
      <c r="D10977" s="1" t="str">
        <f t="shared" si="1541"/>
        <v>21:0212</v>
      </c>
      <c r="E10977" t="s">
        <v>42436</v>
      </c>
      <c r="F10977" t="s">
        <v>42437</v>
      </c>
      <c r="H10977">
        <v>61.648829800000001</v>
      </c>
      <c r="I10977">
        <v>-135.5527037</v>
      </c>
      <c r="J10977" s="1" t="str">
        <f t="shared" si="1542"/>
        <v>Fluid (stream)</v>
      </c>
      <c r="K10977" s="1" t="str">
        <f t="shared" si="1543"/>
        <v>Untreated Water</v>
      </c>
      <c r="O10977">
        <v>2.5000000000000001E-2</v>
      </c>
      <c r="P10977">
        <v>140</v>
      </c>
      <c r="Q10977">
        <v>7.3</v>
      </c>
    </row>
    <row r="10978" spans="1:17" hidden="1" x14ac:dyDescent="0.3">
      <c r="A10978" t="s">
        <v>42438</v>
      </c>
      <c r="B10978" t="s">
        <v>42439</v>
      </c>
      <c r="C10978" s="1" t="str">
        <f t="shared" si="1534"/>
        <v>21:0719</v>
      </c>
      <c r="D10978" s="1" t="str">
        <f t="shared" si="1541"/>
        <v>21:0212</v>
      </c>
      <c r="E10978" t="s">
        <v>42440</v>
      </c>
      <c r="F10978" t="s">
        <v>42441</v>
      </c>
      <c r="H10978">
        <v>61.658622100000002</v>
      </c>
      <c r="I10978">
        <v>-135.5509907</v>
      </c>
      <c r="J10978" s="1" t="str">
        <f t="shared" si="1542"/>
        <v>Fluid (stream)</v>
      </c>
      <c r="K10978" s="1" t="str">
        <f t="shared" si="1543"/>
        <v>Untreated Water</v>
      </c>
    </row>
    <row r="10979" spans="1:17" hidden="1" x14ac:dyDescent="0.3">
      <c r="A10979" t="s">
        <v>42442</v>
      </c>
      <c r="B10979" t="s">
        <v>42443</v>
      </c>
      <c r="C10979" s="1" t="str">
        <f t="shared" si="1534"/>
        <v>21:0719</v>
      </c>
      <c r="D10979" s="1" t="str">
        <f t="shared" si="1541"/>
        <v>21:0212</v>
      </c>
      <c r="E10979" t="s">
        <v>42444</v>
      </c>
      <c r="F10979" t="s">
        <v>42445</v>
      </c>
      <c r="H10979">
        <v>61.670030400000002</v>
      </c>
      <c r="I10979">
        <v>-135.61414679999999</v>
      </c>
      <c r="J10979" s="1" t="str">
        <f t="shared" si="1542"/>
        <v>Fluid (stream)</v>
      </c>
      <c r="K10979" s="1" t="str">
        <f t="shared" si="1543"/>
        <v>Untreated Water</v>
      </c>
    </row>
    <row r="10980" spans="1:17" hidden="1" x14ac:dyDescent="0.3">
      <c r="A10980" t="s">
        <v>42446</v>
      </c>
      <c r="B10980" t="s">
        <v>42447</v>
      </c>
      <c r="C10980" s="1" t="str">
        <f t="shared" si="1534"/>
        <v>21:0719</v>
      </c>
      <c r="D10980" s="1" t="str">
        <f t="shared" si="1541"/>
        <v>21:0212</v>
      </c>
      <c r="E10980" t="s">
        <v>42448</v>
      </c>
      <c r="F10980" t="s">
        <v>42449</v>
      </c>
      <c r="H10980">
        <v>61.664428999999998</v>
      </c>
      <c r="I10980">
        <v>-135.69775100000001</v>
      </c>
      <c r="J10980" s="1" t="str">
        <f t="shared" si="1542"/>
        <v>Fluid (stream)</v>
      </c>
      <c r="K10980" s="1" t="str">
        <f t="shared" si="1543"/>
        <v>Untreated Water</v>
      </c>
      <c r="O10980">
        <v>2.5000000000000001E-2</v>
      </c>
      <c r="P10980">
        <v>80</v>
      </c>
      <c r="Q10980">
        <v>8</v>
      </c>
    </row>
    <row r="10981" spans="1:17" hidden="1" x14ac:dyDescent="0.3">
      <c r="A10981" t="s">
        <v>42450</v>
      </c>
      <c r="B10981" t="s">
        <v>42451</v>
      </c>
      <c r="C10981" s="1" t="str">
        <f t="shared" si="1534"/>
        <v>21:0719</v>
      </c>
      <c r="D10981" s="1" t="str">
        <f t="shared" si="1541"/>
        <v>21:0212</v>
      </c>
      <c r="E10981" t="s">
        <v>42452</v>
      </c>
      <c r="F10981" t="s">
        <v>42453</v>
      </c>
      <c r="H10981">
        <v>61.677652999999999</v>
      </c>
      <c r="I10981">
        <v>-135.71526270000001</v>
      </c>
      <c r="J10981" s="1" t="str">
        <f t="shared" si="1542"/>
        <v>Fluid (stream)</v>
      </c>
      <c r="K10981" s="1" t="str">
        <f t="shared" si="1543"/>
        <v>Untreated Water</v>
      </c>
      <c r="O10981">
        <v>2.5000000000000001E-2</v>
      </c>
      <c r="P10981">
        <v>90</v>
      </c>
      <c r="Q10981">
        <v>6.7</v>
      </c>
    </row>
    <row r="10982" spans="1:17" hidden="1" x14ac:dyDescent="0.3">
      <c r="A10982" t="s">
        <v>42454</v>
      </c>
      <c r="B10982" t="s">
        <v>42455</v>
      </c>
      <c r="C10982" s="1" t="str">
        <f t="shared" si="1534"/>
        <v>21:0719</v>
      </c>
      <c r="D10982" s="1" t="str">
        <f t="shared" si="1541"/>
        <v>21:0212</v>
      </c>
      <c r="E10982" t="s">
        <v>42456</v>
      </c>
      <c r="F10982" t="s">
        <v>42457</v>
      </c>
      <c r="H10982">
        <v>61.678507799999998</v>
      </c>
      <c r="I10982">
        <v>-135.7368596</v>
      </c>
      <c r="J10982" s="1" t="str">
        <f t="shared" si="1542"/>
        <v>Fluid (stream)</v>
      </c>
      <c r="K10982" s="1" t="str">
        <f t="shared" si="1543"/>
        <v>Untreated Water</v>
      </c>
    </row>
    <row r="10983" spans="1:17" hidden="1" x14ac:dyDescent="0.3">
      <c r="A10983" t="s">
        <v>42458</v>
      </c>
      <c r="B10983" t="s">
        <v>42459</v>
      </c>
      <c r="C10983" s="1" t="str">
        <f t="shared" si="1534"/>
        <v>21:0719</v>
      </c>
      <c r="D10983" s="1" t="str">
        <f t="shared" si="1541"/>
        <v>21:0212</v>
      </c>
      <c r="E10983" t="s">
        <v>42460</v>
      </c>
      <c r="F10983" t="s">
        <v>42461</v>
      </c>
      <c r="H10983">
        <v>61.663854200000003</v>
      </c>
      <c r="I10983">
        <v>-135.7681427</v>
      </c>
      <c r="J10983" s="1" t="str">
        <f t="shared" si="1542"/>
        <v>Fluid (stream)</v>
      </c>
      <c r="K10983" s="1" t="str">
        <f t="shared" si="1543"/>
        <v>Untreated Water</v>
      </c>
      <c r="O10983">
        <v>2.5000000000000001E-2</v>
      </c>
      <c r="P10983">
        <v>280</v>
      </c>
      <c r="Q10983">
        <v>6.9</v>
      </c>
    </row>
    <row r="10984" spans="1:17" hidden="1" x14ac:dyDescent="0.3">
      <c r="A10984" t="s">
        <v>42462</v>
      </c>
      <c r="B10984" t="s">
        <v>42463</v>
      </c>
      <c r="C10984" s="1" t="str">
        <f t="shared" si="1534"/>
        <v>21:0719</v>
      </c>
      <c r="D10984" s="1" t="str">
        <f t="shared" si="1541"/>
        <v>21:0212</v>
      </c>
      <c r="E10984" t="s">
        <v>42464</v>
      </c>
      <c r="F10984" t="s">
        <v>42465</v>
      </c>
      <c r="H10984">
        <v>61.689827800000003</v>
      </c>
      <c r="I10984">
        <v>-135.80853819999999</v>
      </c>
      <c r="J10984" s="1" t="str">
        <f t="shared" si="1542"/>
        <v>Fluid (stream)</v>
      </c>
      <c r="K10984" s="1" t="str">
        <f t="shared" si="1543"/>
        <v>Untreated Water</v>
      </c>
      <c r="O10984">
        <v>2.5000000000000001E-2</v>
      </c>
      <c r="P10984">
        <v>70</v>
      </c>
      <c r="Q10984">
        <v>6.3</v>
      </c>
    </row>
    <row r="10985" spans="1:17" hidden="1" x14ac:dyDescent="0.3">
      <c r="A10985" t="s">
        <v>42466</v>
      </c>
      <c r="B10985" t="s">
        <v>42467</v>
      </c>
      <c r="C10985" s="1" t="str">
        <f t="shared" si="1534"/>
        <v>21:0719</v>
      </c>
      <c r="D10985" s="1" t="str">
        <f t="shared" si="1541"/>
        <v>21:0212</v>
      </c>
      <c r="E10985" t="s">
        <v>42468</v>
      </c>
      <c r="F10985" t="s">
        <v>42469</v>
      </c>
      <c r="H10985">
        <v>61.989678599999998</v>
      </c>
      <c r="I10985">
        <v>-135.25124539999999</v>
      </c>
      <c r="J10985" s="1" t="str">
        <f t="shared" si="1542"/>
        <v>Fluid (stream)</v>
      </c>
      <c r="K10985" s="1" t="str">
        <f t="shared" si="1543"/>
        <v>Untreated Water</v>
      </c>
      <c r="O10985">
        <v>0.46</v>
      </c>
      <c r="P10985">
        <v>110</v>
      </c>
      <c r="Q10985">
        <v>8</v>
      </c>
    </row>
    <row r="10986" spans="1:17" hidden="1" x14ac:dyDescent="0.3">
      <c r="A10986" t="s">
        <v>42470</v>
      </c>
      <c r="B10986" t="s">
        <v>42471</v>
      </c>
      <c r="C10986" s="1" t="str">
        <f t="shared" si="1534"/>
        <v>21:0719</v>
      </c>
      <c r="D10986" s="1" t="str">
        <f t="shared" si="1541"/>
        <v>21:0212</v>
      </c>
      <c r="E10986" t="s">
        <v>42472</v>
      </c>
      <c r="F10986" t="s">
        <v>42473</v>
      </c>
      <c r="H10986">
        <v>61.982258399999999</v>
      </c>
      <c r="I10986">
        <v>-135.26371990000001</v>
      </c>
      <c r="J10986" s="1" t="str">
        <f t="shared" si="1542"/>
        <v>Fluid (stream)</v>
      </c>
      <c r="K10986" s="1" t="str">
        <f t="shared" si="1543"/>
        <v>Untreated Water</v>
      </c>
      <c r="O10986">
        <v>2.5000000000000001E-2</v>
      </c>
      <c r="P10986">
        <v>70</v>
      </c>
      <c r="Q10986">
        <v>7.3</v>
      </c>
    </row>
    <row r="10987" spans="1:17" hidden="1" x14ac:dyDescent="0.3">
      <c r="A10987" t="s">
        <v>42474</v>
      </c>
      <c r="B10987" t="s">
        <v>42475</v>
      </c>
      <c r="C10987" s="1" t="str">
        <f t="shared" si="1534"/>
        <v>21:0719</v>
      </c>
      <c r="D10987" s="1" t="str">
        <f t="shared" si="1541"/>
        <v>21:0212</v>
      </c>
      <c r="E10987" t="s">
        <v>42476</v>
      </c>
      <c r="F10987" t="s">
        <v>42477</v>
      </c>
      <c r="H10987">
        <v>61.969214999999998</v>
      </c>
      <c r="I10987">
        <v>-135.3622713</v>
      </c>
      <c r="J10987" s="1" t="str">
        <f t="shared" si="1542"/>
        <v>Fluid (stream)</v>
      </c>
      <c r="K10987" s="1" t="str">
        <f t="shared" si="1543"/>
        <v>Untreated Water</v>
      </c>
      <c r="O10987">
        <v>2.5000000000000001E-2</v>
      </c>
      <c r="P10987">
        <v>70</v>
      </c>
      <c r="Q10987">
        <v>7.7</v>
      </c>
    </row>
    <row r="10988" spans="1:17" hidden="1" x14ac:dyDescent="0.3">
      <c r="A10988" t="s">
        <v>42478</v>
      </c>
      <c r="B10988" t="s">
        <v>42479</v>
      </c>
      <c r="C10988" s="1" t="str">
        <f t="shared" si="1534"/>
        <v>21:0719</v>
      </c>
      <c r="D10988" s="1" t="str">
        <f t="shared" si="1541"/>
        <v>21:0212</v>
      </c>
      <c r="E10988" t="s">
        <v>42480</v>
      </c>
      <c r="F10988" t="s">
        <v>42481</v>
      </c>
      <c r="H10988">
        <v>61.995268199999998</v>
      </c>
      <c r="I10988">
        <v>-135.3645128</v>
      </c>
      <c r="J10988" s="1" t="str">
        <f t="shared" si="1542"/>
        <v>Fluid (stream)</v>
      </c>
      <c r="K10988" s="1" t="str">
        <f t="shared" si="1543"/>
        <v>Untreated Water</v>
      </c>
      <c r="O10988">
        <v>2.5000000000000001E-2</v>
      </c>
      <c r="P10988">
        <v>80</v>
      </c>
      <c r="Q10988">
        <v>7.3</v>
      </c>
    </row>
    <row r="10989" spans="1:17" hidden="1" x14ac:dyDescent="0.3">
      <c r="A10989" t="s">
        <v>42482</v>
      </c>
      <c r="B10989" t="s">
        <v>42483</v>
      </c>
      <c r="C10989" s="1" t="str">
        <f t="shared" si="1534"/>
        <v>21:0719</v>
      </c>
      <c r="D10989" s="1" t="str">
        <f t="shared" si="1541"/>
        <v>21:0212</v>
      </c>
      <c r="E10989" t="s">
        <v>42484</v>
      </c>
      <c r="F10989" t="s">
        <v>42485</v>
      </c>
      <c r="H10989">
        <v>61.960321800000003</v>
      </c>
      <c r="I10989">
        <v>-135.403178</v>
      </c>
      <c r="J10989" s="1" t="str">
        <f t="shared" si="1542"/>
        <v>Fluid (stream)</v>
      </c>
      <c r="K10989" s="1" t="str">
        <f t="shared" si="1543"/>
        <v>Untreated Water</v>
      </c>
      <c r="O10989">
        <v>2.1</v>
      </c>
      <c r="P10989">
        <v>70</v>
      </c>
      <c r="Q10989">
        <v>8</v>
      </c>
    </row>
    <row r="10990" spans="1:17" hidden="1" x14ac:dyDescent="0.3">
      <c r="A10990" t="s">
        <v>42486</v>
      </c>
      <c r="B10990" t="s">
        <v>42487</v>
      </c>
      <c r="C10990" s="1" t="str">
        <f t="shared" si="1534"/>
        <v>21:0719</v>
      </c>
      <c r="D10990" s="1" t="str">
        <f t="shared" si="1541"/>
        <v>21:0212</v>
      </c>
      <c r="E10990" t="s">
        <v>42484</v>
      </c>
      <c r="F10990" t="s">
        <v>42488</v>
      </c>
      <c r="H10990">
        <v>61.960321800000003</v>
      </c>
      <c r="I10990">
        <v>-135.403178</v>
      </c>
      <c r="J10990" s="1" t="str">
        <f t="shared" si="1542"/>
        <v>Fluid (stream)</v>
      </c>
      <c r="K10990" s="1" t="str">
        <f t="shared" si="1543"/>
        <v>Untreated Water</v>
      </c>
      <c r="O10990">
        <v>1</v>
      </c>
      <c r="P10990">
        <v>70</v>
      </c>
      <c r="Q10990">
        <v>8</v>
      </c>
    </row>
    <row r="10991" spans="1:17" hidden="1" x14ac:dyDescent="0.3">
      <c r="A10991" t="s">
        <v>42489</v>
      </c>
      <c r="B10991" t="s">
        <v>42490</v>
      </c>
      <c r="C10991" s="1" t="str">
        <f t="shared" si="1534"/>
        <v>21:0719</v>
      </c>
      <c r="D10991" s="1" t="str">
        <f>HYPERLINK("http://geochem.nrcan.gc.ca/cdogs/content/svy/svy_e.htm", "")</f>
        <v/>
      </c>
      <c r="G10991" s="1" t="str">
        <f>HYPERLINK("http://geochem.nrcan.gc.ca/cdogs/content/cr_/cr_00085_e.htm", "85")</f>
        <v>85</v>
      </c>
      <c r="J10991" t="s">
        <v>11453</v>
      </c>
      <c r="K10991" t="s">
        <v>11454</v>
      </c>
      <c r="O10991">
        <v>0.47</v>
      </c>
      <c r="P10991">
        <v>70</v>
      </c>
      <c r="Q10991">
        <v>8.1</v>
      </c>
    </row>
    <row r="10992" spans="1:17" hidden="1" x14ac:dyDescent="0.3">
      <c r="A10992" t="s">
        <v>42491</v>
      </c>
      <c r="B10992" t="s">
        <v>42492</v>
      </c>
      <c r="C10992" s="1" t="str">
        <f t="shared" si="1534"/>
        <v>21:0719</v>
      </c>
      <c r="D10992" s="1" t="str">
        <f t="shared" ref="D10992:D11010" si="1544">HYPERLINK("http://geochem.nrcan.gc.ca/cdogs/content/svy/svy210212_e.htm", "21:0212")</f>
        <v>21:0212</v>
      </c>
      <c r="E10992" t="s">
        <v>42493</v>
      </c>
      <c r="F10992" t="s">
        <v>42494</v>
      </c>
      <c r="H10992">
        <v>61.954568899999998</v>
      </c>
      <c r="I10992">
        <v>-135.4322876</v>
      </c>
      <c r="J10992" s="1" t="str">
        <f t="shared" ref="J10992:J11010" si="1545">HYPERLINK("http://geochem.nrcan.gc.ca/cdogs/content/kwd/kwd020018_e.htm", "Fluid (stream)")</f>
        <v>Fluid (stream)</v>
      </c>
      <c r="K10992" s="1" t="str">
        <f t="shared" ref="K10992:K11010" si="1546">HYPERLINK("http://geochem.nrcan.gc.ca/cdogs/content/kwd/kwd080007_e.htm", "Untreated Water")</f>
        <v>Untreated Water</v>
      </c>
      <c r="O10992">
        <v>1.4</v>
      </c>
      <c r="P10992">
        <v>50</v>
      </c>
      <c r="Q10992">
        <v>7.6</v>
      </c>
    </row>
    <row r="10993" spans="1:17" hidden="1" x14ac:dyDescent="0.3">
      <c r="A10993" t="s">
        <v>42495</v>
      </c>
      <c r="B10993" t="s">
        <v>42496</v>
      </c>
      <c r="C10993" s="1" t="str">
        <f t="shared" ref="C10993:C11056" si="1547">HYPERLINK("http://geochem.nrcan.gc.ca/cdogs/content/bdl/bdl210719_e.htm", "21:0719")</f>
        <v>21:0719</v>
      </c>
      <c r="D10993" s="1" t="str">
        <f t="shared" si="1544"/>
        <v>21:0212</v>
      </c>
      <c r="E10993" t="s">
        <v>42497</v>
      </c>
      <c r="F10993" t="s">
        <v>42498</v>
      </c>
      <c r="H10993">
        <v>61.988576100000003</v>
      </c>
      <c r="I10993">
        <v>-135.5219228</v>
      </c>
      <c r="J10993" s="1" t="str">
        <f t="shared" si="1545"/>
        <v>Fluid (stream)</v>
      </c>
      <c r="K10993" s="1" t="str">
        <f t="shared" si="1546"/>
        <v>Untreated Water</v>
      </c>
      <c r="O10993">
        <v>1.3</v>
      </c>
      <c r="P10993">
        <v>80</v>
      </c>
      <c r="Q10993">
        <v>8.1</v>
      </c>
    </row>
    <row r="10994" spans="1:17" hidden="1" x14ac:dyDescent="0.3">
      <c r="A10994" t="s">
        <v>42499</v>
      </c>
      <c r="B10994" t="s">
        <v>42500</v>
      </c>
      <c r="C10994" s="1" t="str">
        <f t="shared" si="1547"/>
        <v>21:0719</v>
      </c>
      <c r="D10994" s="1" t="str">
        <f t="shared" si="1544"/>
        <v>21:0212</v>
      </c>
      <c r="E10994" t="s">
        <v>42501</v>
      </c>
      <c r="F10994" t="s">
        <v>42502</v>
      </c>
      <c r="H10994">
        <v>61.987472099999998</v>
      </c>
      <c r="I10994">
        <v>-135.54484389999999</v>
      </c>
      <c r="J10994" s="1" t="str">
        <f t="shared" si="1545"/>
        <v>Fluid (stream)</v>
      </c>
      <c r="K10994" s="1" t="str">
        <f t="shared" si="1546"/>
        <v>Untreated Water</v>
      </c>
      <c r="O10994">
        <v>1.2</v>
      </c>
      <c r="P10994">
        <v>160</v>
      </c>
      <c r="Q10994">
        <v>8</v>
      </c>
    </row>
    <row r="10995" spans="1:17" hidden="1" x14ac:dyDescent="0.3">
      <c r="A10995" t="s">
        <v>42503</v>
      </c>
      <c r="B10995" t="s">
        <v>42504</v>
      </c>
      <c r="C10995" s="1" t="str">
        <f t="shared" si="1547"/>
        <v>21:0719</v>
      </c>
      <c r="D10995" s="1" t="str">
        <f t="shared" si="1544"/>
        <v>21:0212</v>
      </c>
      <c r="E10995" t="s">
        <v>42505</v>
      </c>
      <c r="F10995" t="s">
        <v>42506</v>
      </c>
      <c r="H10995">
        <v>61.952848000000003</v>
      </c>
      <c r="I10995">
        <v>-135.51947480000001</v>
      </c>
      <c r="J10995" s="1" t="str">
        <f t="shared" si="1545"/>
        <v>Fluid (stream)</v>
      </c>
      <c r="K10995" s="1" t="str">
        <f t="shared" si="1546"/>
        <v>Untreated Water</v>
      </c>
      <c r="O10995">
        <v>4.16</v>
      </c>
      <c r="P10995">
        <v>80</v>
      </c>
      <c r="Q10995">
        <v>7.5</v>
      </c>
    </row>
    <row r="10996" spans="1:17" hidden="1" x14ac:dyDescent="0.3">
      <c r="A10996" t="s">
        <v>42507</v>
      </c>
      <c r="B10996" t="s">
        <v>42508</v>
      </c>
      <c r="C10996" s="1" t="str">
        <f t="shared" si="1547"/>
        <v>21:0719</v>
      </c>
      <c r="D10996" s="1" t="str">
        <f t="shared" si="1544"/>
        <v>21:0212</v>
      </c>
      <c r="E10996" t="s">
        <v>42509</v>
      </c>
      <c r="F10996" t="s">
        <v>42510</v>
      </c>
      <c r="H10996">
        <v>61.9677729</v>
      </c>
      <c r="I10996">
        <v>-135.62342960000001</v>
      </c>
      <c r="J10996" s="1" t="str">
        <f t="shared" si="1545"/>
        <v>Fluid (stream)</v>
      </c>
      <c r="K10996" s="1" t="str">
        <f t="shared" si="1546"/>
        <v>Untreated Water</v>
      </c>
      <c r="O10996">
        <v>3.7</v>
      </c>
      <c r="P10996">
        <v>70</v>
      </c>
      <c r="Q10996">
        <v>7.4</v>
      </c>
    </row>
    <row r="10997" spans="1:17" hidden="1" x14ac:dyDescent="0.3">
      <c r="A10997" t="s">
        <v>42511</v>
      </c>
      <c r="B10997" t="s">
        <v>42512</v>
      </c>
      <c r="C10997" s="1" t="str">
        <f t="shared" si="1547"/>
        <v>21:0719</v>
      </c>
      <c r="D10997" s="1" t="str">
        <f t="shared" si="1544"/>
        <v>21:0212</v>
      </c>
      <c r="E10997" t="s">
        <v>42513</v>
      </c>
      <c r="F10997" t="s">
        <v>42514</v>
      </c>
      <c r="H10997">
        <v>61.968882499999999</v>
      </c>
      <c r="I10997">
        <v>-135.65492370000001</v>
      </c>
      <c r="J10997" s="1" t="str">
        <f t="shared" si="1545"/>
        <v>Fluid (stream)</v>
      </c>
      <c r="K10997" s="1" t="str">
        <f t="shared" si="1546"/>
        <v>Untreated Water</v>
      </c>
      <c r="O10997">
        <v>0.27</v>
      </c>
      <c r="P10997">
        <v>140</v>
      </c>
      <c r="Q10997">
        <v>7.3</v>
      </c>
    </row>
    <row r="10998" spans="1:17" hidden="1" x14ac:dyDescent="0.3">
      <c r="A10998" t="s">
        <v>42515</v>
      </c>
      <c r="B10998" t="s">
        <v>42516</v>
      </c>
      <c r="C10998" s="1" t="str">
        <f t="shared" si="1547"/>
        <v>21:0719</v>
      </c>
      <c r="D10998" s="1" t="str">
        <f t="shared" si="1544"/>
        <v>21:0212</v>
      </c>
      <c r="E10998" t="s">
        <v>42517</v>
      </c>
      <c r="F10998" t="s">
        <v>42518</v>
      </c>
      <c r="H10998">
        <v>61.9890021</v>
      </c>
      <c r="I10998">
        <v>-135.6802294</v>
      </c>
      <c r="J10998" s="1" t="str">
        <f t="shared" si="1545"/>
        <v>Fluid (stream)</v>
      </c>
      <c r="K10998" s="1" t="str">
        <f t="shared" si="1546"/>
        <v>Untreated Water</v>
      </c>
      <c r="O10998">
        <v>2.5000000000000001E-2</v>
      </c>
      <c r="P10998">
        <v>80</v>
      </c>
      <c r="Q10998">
        <v>7</v>
      </c>
    </row>
    <row r="10999" spans="1:17" hidden="1" x14ac:dyDescent="0.3">
      <c r="A10999" t="s">
        <v>42519</v>
      </c>
      <c r="B10999" t="s">
        <v>42520</v>
      </c>
      <c r="C10999" s="1" t="str">
        <f t="shared" si="1547"/>
        <v>21:0719</v>
      </c>
      <c r="D10999" s="1" t="str">
        <f t="shared" si="1544"/>
        <v>21:0212</v>
      </c>
      <c r="E10999" t="s">
        <v>42521</v>
      </c>
      <c r="F10999" t="s">
        <v>42522</v>
      </c>
      <c r="H10999">
        <v>61.416057799999997</v>
      </c>
      <c r="I10999">
        <v>-135.70880589999999</v>
      </c>
      <c r="J10999" s="1" t="str">
        <f t="shared" si="1545"/>
        <v>Fluid (stream)</v>
      </c>
      <c r="K10999" s="1" t="str">
        <f t="shared" si="1546"/>
        <v>Untreated Water</v>
      </c>
      <c r="O10999">
        <v>0.89</v>
      </c>
      <c r="P10999">
        <v>160</v>
      </c>
      <c r="Q10999">
        <v>7.5</v>
      </c>
    </row>
    <row r="11000" spans="1:17" hidden="1" x14ac:dyDescent="0.3">
      <c r="A11000" t="s">
        <v>42523</v>
      </c>
      <c r="B11000" t="s">
        <v>42524</v>
      </c>
      <c r="C11000" s="1" t="str">
        <f t="shared" si="1547"/>
        <v>21:0719</v>
      </c>
      <c r="D11000" s="1" t="str">
        <f t="shared" si="1544"/>
        <v>21:0212</v>
      </c>
      <c r="E11000" t="s">
        <v>42525</v>
      </c>
      <c r="F11000" t="s">
        <v>42526</v>
      </c>
      <c r="H11000">
        <v>61.397593299999997</v>
      </c>
      <c r="I11000">
        <v>-135.70833160000001</v>
      </c>
      <c r="J11000" s="1" t="str">
        <f t="shared" si="1545"/>
        <v>Fluid (stream)</v>
      </c>
      <c r="K11000" s="1" t="str">
        <f t="shared" si="1546"/>
        <v>Untreated Water</v>
      </c>
      <c r="O11000">
        <v>2.5000000000000001E-2</v>
      </c>
      <c r="P11000">
        <v>80</v>
      </c>
      <c r="Q11000">
        <v>7</v>
      </c>
    </row>
    <row r="11001" spans="1:17" hidden="1" x14ac:dyDescent="0.3">
      <c r="A11001" t="s">
        <v>42527</v>
      </c>
      <c r="B11001" t="s">
        <v>42528</v>
      </c>
      <c r="C11001" s="1" t="str">
        <f t="shared" si="1547"/>
        <v>21:0719</v>
      </c>
      <c r="D11001" s="1" t="str">
        <f t="shared" si="1544"/>
        <v>21:0212</v>
      </c>
      <c r="E11001" t="s">
        <v>42529</v>
      </c>
      <c r="F11001" t="s">
        <v>42530</v>
      </c>
      <c r="H11001">
        <v>61.394497600000001</v>
      </c>
      <c r="I11001">
        <v>-135.65422899999999</v>
      </c>
      <c r="J11001" s="1" t="str">
        <f t="shared" si="1545"/>
        <v>Fluid (stream)</v>
      </c>
      <c r="K11001" s="1" t="str">
        <f t="shared" si="1546"/>
        <v>Untreated Water</v>
      </c>
      <c r="O11001">
        <v>2.5000000000000001E-2</v>
      </c>
      <c r="P11001">
        <v>60</v>
      </c>
      <c r="Q11001">
        <v>7.1</v>
      </c>
    </row>
    <row r="11002" spans="1:17" hidden="1" x14ac:dyDescent="0.3">
      <c r="A11002" t="s">
        <v>42531</v>
      </c>
      <c r="B11002" t="s">
        <v>42532</v>
      </c>
      <c r="C11002" s="1" t="str">
        <f t="shared" si="1547"/>
        <v>21:0719</v>
      </c>
      <c r="D11002" s="1" t="str">
        <f t="shared" si="1544"/>
        <v>21:0212</v>
      </c>
      <c r="E11002" t="s">
        <v>42533</v>
      </c>
      <c r="F11002" t="s">
        <v>42534</v>
      </c>
      <c r="H11002">
        <v>61.374229399999997</v>
      </c>
      <c r="I11002">
        <v>-135.68636140000001</v>
      </c>
      <c r="J11002" s="1" t="str">
        <f t="shared" si="1545"/>
        <v>Fluid (stream)</v>
      </c>
      <c r="K11002" s="1" t="str">
        <f t="shared" si="1546"/>
        <v>Untreated Water</v>
      </c>
      <c r="O11002">
        <v>0.78</v>
      </c>
      <c r="P11002">
        <v>110</v>
      </c>
      <c r="Q11002">
        <v>8.1999999999999993</v>
      </c>
    </row>
    <row r="11003" spans="1:17" hidden="1" x14ac:dyDescent="0.3">
      <c r="A11003" t="s">
        <v>42535</v>
      </c>
      <c r="B11003" t="s">
        <v>42536</v>
      </c>
      <c r="C11003" s="1" t="str">
        <f t="shared" si="1547"/>
        <v>21:0719</v>
      </c>
      <c r="D11003" s="1" t="str">
        <f t="shared" si="1544"/>
        <v>21:0212</v>
      </c>
      <c r="E11003" t="s">
        <v>42537</v>
      </c>
      <c r="F11003" t="s">
        <v>42538</v>
      </c>
      <c r="H11003">
        <v>61.360875999999998</v>
      </c>
      <c r="I11003">
        <v>-135.6562016</v>
      </c>
      <c r="J11003" s="1" t="str">
        <f t="shared" si="1545"/>
        <v>Fluid (stream)</v>
      </c>
      <c r="K11003" s="1" t="str">
        <f t="shared" si="1546"/>
        <v>Untreated Water</v>
      </c>
      <c r="O11003">
        <v>2.5000000000000001E-2</v>
      </c>
      <c r="P11003">
        <v>60</v>
      </c>
      <c r="Q11003">
        <v>7.8</v>
      </c>
    </row>
    <row r="11004" spans="1:17" hidden="1" x14ac:dyDescent="0.3">
      <c r="A11004" t="s">
        <v>42539</v>
      </c>
      <c r="B11004" t="s">
        <v>42540</v>
      </c>
      <c r="C11004" s="1" t="str">
        <f t="shared" si="1547"/>
        <v>21:0719</v>
      </c>
      <c r="D11004" s="1" t="str">
        <f t="shared" si="1544"/>
        <v>21:0212</v>
      </c>
      <c r="E11004" t="s">
        <v>42541</v>
      </c>
      <c r="F11004" t="s">
        <v>42542</v>
      </c>
      <c r="H11004">
        <v>61.352805699999998</v>
      </c>
      <c r="I11004">
        <v>-135.6905295</v>
      </c>
      <c r="J11004" s="1" t="str">
        <f t="shared" si="1545"/>
        <v>Fluid (stream)</v>
      </c>
      <c r="K11004" s="1" t="str">
        <f t="shared" si="1546"/>
        <v>Untreated Water</v>
      </c>
      <c r="O11004">
        <v>0.69</v>
      </c>
      <c r="P11004">
        <v>80</v>
      </c>
      <c r="Q11004">
        <v>7.7</v>
      </c>
    </row>
    <row r="11005" spans="1:17" hidden="1" x14ac:dyDescent="0.3">
      <c r="A11005" t="s">
        <v>42543</v>
      </c>
      <c r="B11005" t="s">
        <v>42544</v>
      </c>
      <c r="C11005" s="1" t="str">
        <f t="shared" si="1547"/>
        <v>21:0719</v>
      </c>
      <c r="D11005" s="1" t="str">
        <f t="shared" si="1544"/>
        <v>21:0212</v>
      </c>
      <c r="E11005" t="s">
        <v>42545</v>
      </c>
      <c r="F11005" t="s">
        <v>42546</v>
      </c>
      <c r="H11005">
        <v>61.3287567</v>
      </c>
      <c r="I11005">
        <v>-135.74121109999999</v>
      </c>
      <c r="J11005" s="1" t="str">
        <f t="shared" si="1545"/>
        <v>Fluid (stream)</v>
      </c>
      <c r="K11005" s="1" t="str">
        <f t="shared" si="1546"/>
        <v>Untreated Water</v>
      </c>
      <c r="O11005">
        <v>1.8</v>
      </c>
      <c r="P11005">
        <v>80</v>
      </c>
      <c r="Q11005">
        <v>7.2</v>
      </c>
    </row>
    <row r="11006" spans="1:17" hidden="1" x14ac:dyDescent="0.3">
      <c r="A11006" t="s">
        <v>42547</v>
      </c>
      <c r="B11006" t="s">
        <v>42548</v>
      </c>
      <c r="C11006" s="1" t="str">
        <f t="shared" si="1547"/>
        <v>21:0719</v>
      </c>
      <c r="D11006" s="1" t="str">
        <f t="shared" si="1544"/>
        <v>21:0212</v>
      </c>
      <c r="E11006" t="s">
        <v>42549</v>
      </c>
      <c r="F11006" t="s">
        <v>42550</v>
      </c>
      <c r="H11006">
        <v>61.301857499999997</v>
      </c>
      <c r="I11006">
        <v>-135.68334279999999</v>
      </c>
      <c r="J11006" s="1" t="str">
        <f t="shared" si="1545"/>
        <v>Fluid (stream)</v>
      </c>
      <c r="K11006" s="1" t="str">
        <f t="shared" si="1546"/>
        <v>Untreated Water</v>
      </c>
      <c r="O11006">
        <v>2.5000000000000001E-2</v>
      </c>
      <c r="P11006">
        <v>50</v>
      </c>
      <c r="Q11006">
        <v>7.1</v>
      </c>
    </row>
    <row r="11007" spans="1:17" hidden="1" x14ac:dyDescent="0.3">
      <c r="A11007" t="s">
        <v>42551</v>
      </c>
      <c r="B11007" t="s">
        <v>42552</v>
      </c>
      <c r="C11007" s="1" t="str">
        <f t="shared" si="1547"/>
        <v>21:0719</v>
      </c>
      <c r="D11007" s="1" t="str">
        <f t="shared" si="1544"/>
        <v>21:0212</v>
      </c>
      <c r="E11007" t="s">
        <v>42553</v>
      </c>
      <c r="F11007" t="s">
        <v>42554</v>
      </c>
      <c r="H11007">
        <v>61.265948100000003</v>
      </c>
      <c r="I11007">
        <v>-135.66857859999999</v>
      </c>
      <c r="J11007" s="1" t="str">
        <f t="shared" si="1545"/>
        <v>Fluid (stream)</v>
      </c>
      <c r="K11007" s="1" t="str">
        <f t="shared" si="1546"/>
        <v>Untreated Water</v>
      </c>
      <c r="O11007">
        <v>2.5000000000000001E-2</v>
      </c>
      <c r="P11007">
        <v>60</v>
      </c>
      <c r="Q11007">
        <v>6.8</v>
      </c>
    </row>
    <row r="11008" spans="1:17" hidden="1" x14ac:dyDescent="0.3">
      <c r="A11008" t="s">
        <v>42555</v>
      </c>
      <c r="B11008" t="s">
        <v>42556</v>
      </c>
      <c r="C11008" s="1" t="str">
        <f t="shared" si="1547"/>
        <v>21:0719</v>
      </c>
      <c r="D11008" s="1" t="str">
        <f t="shared" si="1544"/>
        <v>21:0212</v>
      </c>
      <c r="E11008" t="s">
        <v>42553</v>
      </c>
      <c r="F11008" t="s">
        <v>42557</v>
      </c>
      <c r="H11008">
        <v>61.265948100000003</v>
      </c>
      <c r="I11008">
        <v>-135.66857859999999</v>
      </c>
      <c r="J11008" s="1" t="str">
        <f t="shared" si="1545"/>
        <v>Fluid (stream)</v>
      </c>
      <c r="K11008" s="1" t="str">
        <f t="shared" si="1546"/>
        <v>Untreated Water</v>
      </c>
      <c r="O11008">
        <v>2.5000000000000001E-2</v>
      </c>
      <c r="P11008">
        <v>60</v>
      </c>
      <c r="Q11008">
        <v>6.8</v>
      </c>
    </row>
    <row r="11009" spans="1:17" hidden="1" x14ac:dyDescent="0.3">
      <c r="A11009" t="s">
        <v>42558</v>
      </c>
      <c r="B11009" t="s">
        <v>42559</v>
      </c>
      <c r="C11009" s="1" t="str">
        <f t="shared" si="1547"/>
        <v>21:0719</v>
      </c>
      <c r="D11009" s="1" t="str">
        <f t="shared" si="1544"/>
        <v>21:0212</v>
      </c>
      <c r="E11009" t="s">
        <v>42560</v>
      </c>
      <c r="F11009" t="s">
        <v>42561</v>
      </c>
      <c r="H11009">
        <v>61.266367600000002</v>
      </c>
      <c r="I11009">
        <v>-135.731686</v>
      </c>
      <c r="J11009" s="1" t="str">
        <f t="shared" si="1545"/>
        <v>Fluid (stream)</v>
      </c>
      <c r="K11009" s="1" t="str">
        <f t="shared" si="1546"/>
        <v>Untreated Water</v>
      </c>
      <c r="O11009">
        <v>2.5000000000000001E-2</v>
      </c>
      <c r="P11009">
        <v>60</v>
      </c>
      <c r="Q11009">
        <v>7.7</v>
      </c>
    </row>
    <row r="11010" spans="1:17" hidden="1" x14ac:dyDescent="0.3">
      <c r="A11010" t="s">
        <v>42562</v>
      </c>
      <c r="B11010" t="s">
        <v>42563</v>
      </c>
      <c r="C11010" s="1" t="str">
        <f t="shared" si="1547"/>
        <v>21:0719</v>
      </c>
      <c r="D11010" s="1" t="str">
        <f t="shared" si="1544"/>
        <v>21:0212</v>
      </c>
      <c r="E11010" t="s">
        <v>42564</v>
      </c>
      <c r="F11010" t="s">
        <v>42565</v>
      </c>
      <c r="H11010">
        <v>61.255478400000001</v>
      </c>
      <c r="I11010">
        <v>-135.768843</v>
      </c>
      <c r="J11010" s="1" t="str">
        <f t="shared" si="1545"/>
        <v>Fluid (stream)</v>
      </c>
      <c r="K11010" s="1" t="str">
        <f t="shared" si="1546"/>
        <v>Untreated Water</v>
      </c>
      <c r="O11010">
        <v>2.5000000000000001E-2</v>
      </c>
      <c r="P11010">
        <v>50</v>
      </c>
      <c r="Q11010">
        <v>7.6</v>
      </c>
    </row>
    <row r="11011" spans="1:17" hidden="1" x14ac:dyDescent="0.3">
      <c r="A11011" t="s">
        <v>42566</v>
      </c>
      <c r="B11011" t="s">
        <v>42567</v>
      </c>
      <c r="C11011" s="1" t="str">
        <f t="shared" si="1547"/>
        <v>21:0719</v>
      </c>
      <c r="D11011" s="1" t="str">
        <f>HYPERLINK("http://geochem.nrcan.gc.ca/cdogs/content/svy/svy_e.htm", "")</f>
        <v/>
      </c>
      <c r="G11011" s="1" t="str">
        <f>HYPERLINK("http://geochem.nrcan.gc.ca/cdogs/content/cr_/cr_00085_e.htm", "85")</f>
        <v>85</v>
      </c>
      <c r="J11011" t="s">
        <v>11453</v>
      </c>
      <c r="K11011" t="s">
        <v>11454</v>
      </c>
      <c r="O11011">
        <v>0.42</v>
      </c>
      <c r="P11011">
        <v>70</v>
      </c>
      <c r="Q11011">
        <v>8</v>
      </c>
    </row>
    <row r="11012" spans="1:17" hidden="1" x14ac:dyDescent="0.3">
      <c r="A11012" t="s">
        <v>42568</v>
      </c>
      <c r="B11012" t="s">
        <v>42569</v>
      </c>
      <c r="C11012" s="1" t="str">
        <f t="shared" si="1547"/>
        <v>21:0719</v>
      </c>
      <c r="D11012" s="1" t="str">
        <f t="shared" ref="D11012:D11037" si="1548">HYPERLINK("http://geochem.nrcan.gc.ca/cdogs/content/svy/svy210212_e.htm", "21:0212")</f>
        <v>21:0212</v>
      </c>
      <c r="E11012" t="s">
        <v>42570</v>
      </c>
      <c r="F11012" t="s">
        <v>42571</v>
      </c>
      <c r="H11012">
        <v>61.255759099999999</v>
      </c>
      <c r="I11012">
        <v>-135.8610625</v>
      </c>
      <c r="J11012" s="1" t="str">
        <f t="shared" ref="J11012:J11037" si="1549">HYPERLINK("http://geochem.nrcan.gc.ca/cdogs/content/kwd/kwd020018_e.htm", "Fluid (stream)")</f>
        <v>Fluid (stream)</v>
      </c>
      <c r="K11012" s="1" t="str">
        <f t="shared" ref="K11012:K11037" si="1550">HYPERLINK("http://geochem.nrcan.gc.ca/cdogs/content/kwd/kwd080007_e.htm", "Untreated Water")</f>
        <v>Untreated Water</v>
      </c>
      <c r="O11012">
        <v>2.5000000000000001E-2</v>
      </c>
      <c r="P11012">
        <v>70</v>
      </c>
      <c r="Q11012">
        <v>7.9</v>
      </c>
    </row>
    <row r="11013" spans="1:17" hidden="1" x14ac:dyDescent="0.3">
      <c r="A11013" t="s">
        <v>42572</v>
      </c>
      <c r="B11013" t="s">
        <v>42573</v>
      </c>
      <c r="C11013" s="1" t="str">
        <f t="shared" si="1547"/>
        <v>21:0719</v>
      </c>
      <c r="D11013" s="1" t="str">
        <f t="shared" si="1548"/>
        <v>21:0212</v>
      </c>
      <c r="E11013" t="s">
        <v>42574</v>
      </c>
      <c r="F11013" t="s">
        <v>42575</v>
      </c>
      <c r="H11013">
        <v>61.235554299999997</v>
      </c>
      <c r="I11013">
        <v>-135.83009010000001</v>
      </c>
      <c r="J11013" s="1" t="str">
        <f t="shared" si="1549"/>
        <v>Fluid (stream)</v>
      </c>
      <c r="K11013" s="1" t="str">
        <f t="shared" si="1550"/>
        <v>Untreated Water</v>
      </c>
      <c r="O11013">
        <v>2.5000000000000001E-2</v>
      </c>
      <c r="P11013">
        <v>70</v>
      </c>
      <c r="Q11013">
        <v>8</v>
      </c>
    </row>
    <row r="11014" spans="1:17" hidden="1" x14ac:dyDescent="0.3">
      <c r="A11014" t="s">
        <v>42576</v>
      </c>
      <c r="B11014" t="s">
        <v>42577</v>
      </c>
      <c r="C11014" s="1" t="str">
        <f t="shared" si="1547"/>
        <v>21:0719</v>
      </c>
      <c r="D11014" s="1" t="str">
        <f t="shared" si="1548"/>
        <v>21:0212</v>
      </c>
      <c r="E11014" t="s">
        <v>42578</v>
      </c>
      <c r="F11014" t="s">
        <v>42579</v>
      </c>
      <c r="H11014">
        <v>61.217198600000003</v>
      </c>
      <c r="I11014">
        <v>-135.84101899999999</v>
      </c>
      <c r="J11014" s="1" t="str">
        <f t="shared" si="1549"/>
        <v>Fluid (stream)</v>
      </c>
      <c r="K11014" s="1" t="str">
        <f t="shared" si="1550"/>
        <v>Untreated Water</v>
      </c>
      <c r="O11014">
        <v>2.5000000000000001E-2</v>
      </c>
      <c r="P11014">
        <v>40</v>
      </c>
      <c r="Q11014">
        <v>7.7</v>
      </c>
    </row>
    <row r="11015" spans="1:17" hidden="1" x14ac:dyDescent="0.3">
      <c r="A11015" t="s">
        <v>42580</v>
      </c>
      <c r="B11015" t="s">
        <v>42581</v>
      </c>
      <c r="C11015" s="1" t="str">
        <f t="shared" si="1547"/>
        <v>21:0719</v>
      </c>
      <c r="D11015" s="1" t="str">
        <f t="shared" si="1548"/>
        <v>21:0212</v>
      </c>
      <c r="E11015" t="s">
        <v>42582</v>
      </c>
      <c r="F11015" t="s">
        <v>42583</v>
      </c>
      <c r="H11015">
        <v>61.223326800000002</v>
      </c>
      <c r="I11015">
        <v>-135.920266</v>
      </c>
      <c r="J11015" s="1" t="str">
        <f t="shared" si="1549"/>
        <v>Fluid (stream)</v>
      </c>
      <c r="K11015" s="1" t="str">
        <f t="shared" si="1550"/>
        <v>Untreated Water</v>
      </c>
      <c r="O11015">
        <v>2.5000000000000001E-2</v>
      </c>
      <c r="P11015">
        <v>100</v>
      </c>
      <c r="Q11015">
        <v>7.8</v>
      </c>
    </row>
    <row r="11016" spans="1:17" hidden="1" x14ac:dyDescent="0.3">
      <c r="A11016" t="s">
        <v>42584</v>
      </c>
      <c r="B11016" t="s">
        <v>42585</v>
      </c>
      <c r="C11016" s="1" t="str">
        <f t="shared" si="1547"/>
        <v>21:0719</v>
      </c>
      <c r="D11016" s="1" t="str">
        <f t="shared" si="1548"/>
        <v>21:0212</v>
      </c>
      <c r="E11016" t="s">
        <v>42586</v>
      </c>
      <c r="F11016" t="s">
        <v>42587</v>
      </c>
      <c r="H11016">
        <v>61.204736799999999</v>
      </c>
      <c r="I11016">
        <v>-135.928898</v>
      </c>
      <c r="J11016" s="1" t="str">
        <f t="shared" si="1549"/>
        <v>Fluid (stream)</v>
      </c>
      <c r="K11016" s="1" t="str">
        <f t="shared" si="1550"/>
        <v>Untreated Water</v>
      </c>
      <c r="O11016">
        <v>0.08</v>
      </c>
      <c r="P11016">
        <v>50</v>
      </c>
      <c r="Q11016">
        <v>7.9</v>
      </c>
    </row>
    <row r="11017" spans="1:17" hidden="1" x14ac:dyDescent="0.3">
      <c r="A11017" t="s">
        <v>42588</v>
      </c>
      <c r="B11017" t="s">
        <v>42589</v>
      </c>
      <c r="C11017" s="1" t="str">
        <f t="shared" si="1547"/>
        <v>21:0719</v>
      </c>
      <c r="D11017" s="1" t="str">
        <f t="shared" si="1548"/>
        <v>21:0212</v>
      </c>
      <c r="E11017" t="s">
        <v>42590</v>
      </c>
      <c r="F11017" t="s">
        <v>42591</v>
      </c>
      <c r="H11017">
        <v>61.252158399999999</v>
      </c>
      <c r="I11017">
        <v>-135.95620510000001</v>
      </c>
      <c r="J11017" s="1" t="str">
        <f t="shared" si="1549"/>
        <v>Fluid (stream)</v>
      </c>
      <c r="K11017" s="1" t="str">
        <f t="shared" si="1550"/>
        <v>Untreated Water</v>
      </c>
      <c r="O11017">
        <v>0.75</v>
      </c>
      <c r="P11017">
        <v>220</v>
      </c>
      <c r="Q11017">
        <v>8</v>
      </c>
    </row>
    <row r="11018" spans="1:17" hidden="1" x14ac:dyDescent="0.3">
      <c r="A11018" t="s">
        <v>42592</v>
      </c>
      <c r="B11018" t="s">
        <v>42593</v>
      </c>
      <c r="C11018" s="1" t="str">
        <f t="shared" si="1547"/>
        <v>21:0719</v>
      </c>
      <c r="D11018" s="1" t="str">
        <f t="shared" si="1548"/>
        <v>21:0212</v>
      </c>
      <c r="E11018" t="s">
        <v>42594</v>
      </c>
      <c r="F11018" t="s">
        <v>42595</v>
      </c>
      <c r="H11018">
        <v>61.167569299999997</v>
      </c>
      <c r="I11018">
        <v>-135.9376187</v>
      </c>
      <c r="J11018" s="1" t="str">
        <f t="shared" si="1549"/>
        <v>Fluid (stream)</v>
      </c>
      <c r="K11018" s="1" t="str">
        <f t="shared" si="1550"/>
        <v>Untreated Water</v>
      </c>
      <c r="O11018">
        <v>2.5000000000000001E-2</v>
      </c>
      <c r="P11018">
        <v>100</v>
      </c>
      <c r="Q11018">
        <v>7.6</v>
      </c>
    </row>
    <row r="11019" spans="1:17" hidden="1" x14ac:dyDescent="0.3">
      <c r="A11019" t="s">
        <v>42596</v>
      </c>
      <c r="B11019" t="s">
        <v>42597</v>
      </c>
      <c r="C11019" s="1" t="str">
        <f t="shared" si="1547"/>
        <v>21:0719</v>
      </c>
      <c r="D11019" s="1" t="str">
        <f t="shared" si="1548"/>
        <v>21:0212</v>
      </c>
      <c r="E11019" t="s">
        <v>42598</v>
      </c>
      <c r="F11019" t="s">
        <v>42599</v>
      </c>
      <c r="H11019">
        <v>61.173629200000001</v>
      </c>
      <c r="I11019">
        <v>-135.9272757</v>
      </c>
      <c r="J11019" s="1" t="str">
        <f t="shared" si="1549"/>
        <v>Fluid (stream)</v>
      </c>
      <c r="K11019" s="1" t="str">
        <f t="shared" si="1550"/>
        <v>Untreated Water</v>
      </c>
      <c r="O11019">
        <v>2.5000000000000001E-2</v>
      </c>
      <c r="P11019">
        <v>60</v>
      </c>
      <c r="Q11019">
        <v>7.4</v>
      </c>
    </row>
    <row r="11020" spans="1:17" hidden="1" x14ac:dyDescent="0.3">
      <c r="A11020" t="s">
        <v>42600</v>
      </c>
      <c r="B11020" t="s">
        <v>42601</v>
      </c>
      <c r="C11020" s="1" t="str">
        <f t="shared" si="1547"/>
        <v>21:0719</v>
      </c>
      <c r="D11020" s="1" t="str">
        <f t="shared" si="1548"/>
        <v>21:0212</v>
      </c>
      <c r="E11020" t="s">
        <v>42602</v>
      </c>
      <c r="F11020" t="s">
        <v>42603</v>
      </c>
      <c r="H11020">
        <v>61.178509699999999</v>
      </c>
      <c r="I11020">
        <v>-135.84569619999999</v>
      </c>
      <c r="J11020" s="1" t="str">
        <f t="shared" si="1549"/>
        <v>Fluid (stream)</v>
      </c>
      <c r="K11020" s="1" t="str">
        <f t="shared" si="1550"/>
        <v>Untreated Water</v>
      </c>
      <c r="O11020">
        <v>2.5000000000000001E-2</v>
      </c>
      <c r="P11020">
        <v>30</v>
      </c>
      <c r="Q11020">
        <v>6.7</v>
      </c>
    </row>
    <row r="11021" spans="1:17" hidden="1" x14ac:dyDescent="0.3">
      <c r="A11021" t="s">
        <v>42604</v>
      </c>
      <c r="B11021" t="s">
        <v>42605</v>
      </c>
      <c r="C11021" s="1" t="str">
        <f t="shared" si="1547"/>
        <v>21:0719</v>
      </c>
      <c r="D11021" s="1" t="str">
        <f t="shared" si="1548"/>
        <v>21:0212</v>
      </c>
      <c r="E11021" t="s">
        <v>42606</v>
      </c>
      <c r="F11021" t="s">
        <v>42607</v>
      </c>
      <c r="H11021">
        <v>61.219811900000003</v>
      </c>
      <c r="I11021">
        <v>-135.71924780000001</v>
      </c>
      <c r="J11021" s="1" t="str">
        <f t="shared" si="1549"/>
        <v>Fluid (stream)</v>
      </c>
      <c r="K11021" s="1" t="str">
        <f t="shared" si="1550"/>
        <v>Untreated Water</v>
      </c>
      <c r="O11021">
        <v>2.5000000000000001E-2</v>
      </c>
      <c r="P11021">
        <v>50</v>
      </c>
      <c r="Q11021">
        <v>7</v>
      </c>
    </row>
    <row r="11022" spans="1:17" hidden="1" x14ac:dyDescent="0.3">
      <c r="A11022" t="s">
        <v>42608</v>
      </c>
      <c r="B11022" t="s">
        <v>42609</v>
      </c>
      <c r="C11022" s="1" t="str">
        <f t="shared" si="1547"/>
        <v>21:0719</v>
      </c>
      <c r="D11022" s="1" t="str">
        <f t="shared" si="1548"/>
        <v>21:0212</v>
      </c>
      <c r="E11022" t="s">
        <v>42610</v>
      </c>
      <c r="F11022" t="s">
        <v>42611</v>
      </c>
      <c r="H11022">
        <v>61.2347933</v>
      </c>
      <c r="I11022">
        <v>-135.71297709999999</v>
      </c>
      <c r="J11022" s="1" t="str">
        <f t="shared" si="1549"/>
        <v>Fluid (stream)</v>
      </c>
      <c r="K11022" s="1" t="str">
        <f t="shared" si="1550"/>
        <v>Untreated Water</v>
      </c>
      <c r="O11022">
        <v>2.5000000000000001E-2</v>
      </c>
      <c r="P11022">
        <v>40</v>
      </c>
      <c r="Q11022">
        <v>7.8</v>
      </c>
    </row>
    <row r="11023" spans="1:17" hidden="1" x14ac:dyDescent="0.3">
      <c r="A11023" t="s">
        <v>42612</v>
      </c>
      <c r="B11023" t="s">
        <v>42613</v>
      </c>
      <c r="C11023" s="1" t="str">
        <f t="shared" si="1547"/>
        <v>21:0719</v>
      </c>
      <c r="D11023" s="1" t="str">
        <f t="shared" si="1548"/>
        <v>21:0212</v>
      </c>
      <c r="E11023" t="s">
        <v>42614</v>
      </c>
      <c r="F11023" t="s">
        <v>42615</v>
      </c>
      <c r="H11023">
        <v>61.2492302</v>
      </c>
      <c r="I11023">
        <v>-135.6236279</v>
      </c>
      <c r="J11023" s="1" t="str">
        <f t="shared" si="1549"/>
        <v>Fluid (stream)</v>
      </c>
      <c r="K11023" s="1" t="str">
        <f t="shared" si="1550"/>
        <v>Untreated Water</v>
      </c>
      <c r="O11023">
        <v>2.5000000000000001E-2</v>
      </c>
      <c r="P11023">
        <v>40</v>
      </c>
      <c r="Q11023">
        <v>7.5</v>
      </c>
    </row>
    <row r="11024" spans="1:17" hidden="1" x14ac:dyDescent="0.3">
      <c r="A11024" t="s">
        <v>42616</v>
      </c>
      <c r="B11024" t="s">
        <v>42617</v>
      </c>
      <c r="C11024" s="1" t="str">
        <f t="shared" si="1547"/>
        <v>21:0719</v>
      </c>
      <c r="D11024" s="1" t="str">
        <f t="shared" si="1548"/>
        <v>21:0212</v>
      </c>
      <c r="E11024" t="s">
        <v>42618</v>
      </c>
      <c r="F11024" t="s">
        <v>42619</v>
      </c>
      <c r="H11024">
        <v>61.225836100000002</v>
      </c>
      <c r="I11024">
        <v>-135.5931836</v>
      </c>
      <c r="J11024" s="1" t="str">
        <f t="shared" si="1549"/>
        <v>Fluid (stream)</v>
      </c>
      <c r="K11024" s="1" t="str">
        <f t="shared" si="1550"/>
        <v>Untreated Water</v>
      </c>
      <c r="O11024">
        <v>2.5000000000000001E-2</v>
      </c>
      <c r="P11024">
        <v>90</v>
      </c>
      <c r="Q11024">
        <v>8</v>
      </c>
    </row>
    <row r="11025" spans="1:17" hidden="1" x14ac:dyDescent="0.3">
      <c r="A11025" t="s">
        <v>42620</v>
      </c>
      <c r="B11025" t="s">
        <v>42621</v>
      </c>
      <c r="C11025" s="1" t="str">
        <f t="shared" si="1547"/>
        <v>21:0719</v>
      </c>
      <c r="D11025" s="1" t="str">
        <f t="shared" si="1548"/>
        <v>21:0212</v>
      </c>
      <c r="E11025" t="s">
        <v>42622</v>
      </c>
      <c r="F11025" t="s">
        <v>42623</v>
      </c>
      <c r="H11025">
        <v>61.2374972</v>
      </c>
      <c r="I11025">
        <v>-135.57253879999999</v>
      </c>
      <c r="J11025" s="1" t="str">
        <f t="shared" si="1549"/>
        <v>Fluid (stream)</v>
      </c>
      <c r="K11025" s="1" t="str">
        <f t="shared" si="1550"/>
        <v>Untreated Water</v>
      </c>
      <c r="O11025">
        <v>2.5000000000000001E-2</v>
      </c>
      <c r="P11025">
        <v>40</v>
      </c>
      <c r="Q11025">
        <v>7.7</v>
      </c>
    </row>
    <row r="11026" spans="1:17" hidden="1" x14ac:dyDescent="0.3">
      <c r="A11026" t="s">
        <v>42624</v>
      </c>
      <c r="B11026" t="s">
        <v>42625</v>
      </c>
      <c r="C11026" s="1" t="str">
        <f t="shared" si="1547"/>
        <v>21:0719</v>
      </c>
      <c r="D11026" s="1" t="str">
        <f t="shared" si="1548"/>
        <v>21:0212</v>
      </c>
      <c r="E11026" t="s">
        <v>42626</v>
      </c>
      <c r="F11026" t="s">
        <v>42627</v>
      </c>
      <c r="H11026">
        <v>61.2679787</v>
      </c>
      <c r="I11026">
        <v>-135.56992339999999</v>
      </c>
      <c r="J11026" s="1" t="str">
        <f t="shared" si="1549"/>
        <v>Fluid (stream)</v>
      </c>
      <c r="K11026" s="1" t="str">
        <f t="shared" si="1550"/>
        <v>Untreated Water</v>
      </c>
      <c r="O11026">
        <v>2.5000000000000001E-2</v>
      </c>
      <c r="P11026">
        <v>50</v>
      </c>
      <c r="Q11026">
        <v>7.4</v>
      </c>
    </row>
    <row r="11027" spans="1:17" hidden="1" x14ac:dyDescent="0.3">
      <c r="A11027" t="s">
        <v>42628</v>
      </c>
      <c r="B11027" t="s">
        <v>42629</v>
      </c>
      <c r="C11027" s="1" t="str">
        <f t="shared" si="1547"/>
        <v>21:0719</v>
      </c>
      <c r="D11027" s="1" t="str">
        <f t="shared" si="1548"/>
        <v>21:0212</v>
      </c>
      <c r="E11027" t="s">
        <v>42626</v>
      </c>
      <c r="F11027" t="s">
        <v>42630</v>
      </c>
      <c r="H11027">
        <v>61.2679787</v>
      </c>
      <c r="I11027">
        <v>-135.56992339999999</v>
      </c>
      <c r="J11027" s="1" t="str">
        <f t="shared" si="1549"/>
        <v>Fluid (stream)</v>
      </c>
      <c r="K11027" s="1" t="str">
        <f t="shared" si="1550"/>
        <v>Untreated Water</v>
      </c>
      <c r="O11027">
        <v>2.5000000000000001E-2</v>
      </c>
      <c r="P11027">
        <v>60</v>
      </c>
      <c r="Q11027">
        <v>7.2</v>
      </c>
    </row>
    <row r="11028" spans="1:17" hidden="1" x14ac:dyDescent="0.3">
      <c r="A11028" t="s">
        <v>42631</v>
      </c>
      <c r="B11028" t="s">
        <v>42632</v>
      </c>
      <c r="C11028" s="1" t="str">
        <f t="shared" si="1547"/>
        <v>21:0719</v>
      </c>
      <c r="D11028" s="1" t="str">
        <f t="shared" si="1548"/>
        <v>21:0212</v>
      </c>
      <c r="E11028" t="s">
        <v>42633</v>
      </c>
      <c r="F11028" t="s">
        <v>42634</v>
      </c>
      <c r="H11028">
        <v>61.287425200000001</v>
      </c>
      <c r="I11028">
        <v>-135.5039457</v>
      </c>
      <c r="J11028" s="1" t="str">
        <f t="shared" si="1549"/>
        <v>Fluid (stream)</v>
      </c>
      <c r="K11028" s="1" t="str">
        <f t="shared" si="1550"/>
        <v>Untreated Water</v>
      </c>
      <c r="O11028">
        <v>2.5000000000000001E-2</v>
      </c>
      <c r="P11028">
        <v>30</v>
      </c>
      <c r="Q11028">
        <v>7.8</v>
      </c>
    </row>
    <row r="11029" spans="1:17" hidden="1" x14ac:dyDescent="0.3">
      <c r="A11029" t="s">
        <v>42635</v>
      </c>
      <c r="B11029" t="s">
        <v>42636</v>
      </c>
      <c r="C11029" s="1" t="str">
        <f t="shared" si="1547"/>
        <v>21:0719</v>
      </c>
      <c r="D11029" s="1" t="str">
        <f t="shared" si="1548"/>
        <v>21:0212</v>
      </c>
      <c r="E11029" t="s">
        <v>42637</v>
      </c>
      <c r="F11029" t="s">
        <v>42638</v>
      </c>
      <c r="H11029">
        <v>61.3066435</v>
      </c>
      <c r="I11029">
        <v>-135.5486319</v>
      </c>
      <c r="J11029" s="1" t="str">
        <f t="shared" si="1549"/>
        <v>Fluid (stream)</v>
      </c>
      <c r="K11029" s="1" t="str">
        <f t="shared" si="1550"/>
        <v>Untreated Water</v>
      </c>
      <c r="O11029">
        <v>2.5000000000000001E-2</v>
      </c>
      <c r="P11029">
        <v>30</v>
      </c>
      <c r="Q11029">
        <v>7.5</v>
      </c>
    </row>
    <row r="11030" spans="1:17" hidden="1" x14ac:dyDescent="0.3">
      <c r="A11030" t="s">
        <v>42639</v>
      </c>
      <c r="B11030" t="s">
        <v>42640</v>
      </c>
      <c r="C11030" s="1" t="str">
        <f t="shared" si="1547"/>
        <v>21:0719</v>
      </c>
      <c r="D11030" s="1" t="str">
        <f t="shared" si="1548"/>
        <v>21:0212</v>
      </c>
      <c r="E11030" t="s">
        <v>42641</v>
      </c>
      <c r="F11030" t="s">
        <v>42642</v>
      </c>
      <c r="H11030">
        <v>61.353550800000001</v>
      </c>
      <c r="I11030">
        <v>-135.5553984</v>
      </c>
      <c r="J11030" s="1" t="str">
        <f t="shared" si="1549"/>
        <v>Fluid (stream)</v>
      </c>
      <c r="K11030" s="1" t="str">
        <f t="shared" si="1550"/>
        <v>Untreated Water</v>
      </c>
      <c r="O11030">
        <v>2.5000000000000001E-2</v>
      </c>
      <c r="P11030">
        <v>20</v>
      </c>
      <c r="Q11030">
        <v>7.1</v>
      </c>
    </row>
    <row r="11031" spans="1:17" hidden="1" x14ac:dyDescent="0.3">
      <c r="A11031" t="s">
        <v>42643</v>
      </c>
      <c r="B11031" t="s">
        <v>42644</v>
      </c>
      <c r="C11031" s="1" t="str">
        <f t="shared" si="1547"/>
        <v>21:0719</v>
      </c>
      <c r="D11031" s="1" t="str">
        <f t="shared" si="1548"/>
        <v>21:0212</v>
      </c>
      <c r="E11031" t="s">
        <v>42645</v>
      </c>
      <c r="F11031" t="s">
        <v>42646</v>
      </c>
      <c r="H11031">
        <v>61.375709399999998</v>
      </c>
      <c r="I11031">
        <v>-135.54826940000001</v>
      </c>
      <c r="J11031" s="1" t="str">
        <f t="shared" si="1549"/>
        <v>Fluid (stream)</v>
      </c>
      <c r="K11031" s="1" t="str">
        <f t="shared" si="1550"/>
        <v>Untreated Water</v>
      </c>
      <c r="O11031">
        <v>2.5000000000000001E-2</v>
      </c>
      <c r="P11031">
        <v>20</v>
      </c>
      <c r="Q11031">
        <v>6.3</v>
      </c>
    </row>
    <row r="11032" spans="1:17" hidden="1" x14ac:dyDescent="0.3">
      <c r="A11032" t="s">
        <v>42647</v>
      </c>
      <c r="B11032" t="s">
        <v>42648</v>
      </c>
      <c r="C11032" s="1" t="str">
        <f t="shared" si="1547"/>
        <v>21:0719</v>
      </c>
      <c r="D11032" s="1" t="str">
        <f t="shared" si="1548"/>
        <v>21:0212</v>
      </c>
      <c r="E11032" t="s">
        <v>42649</v>
      </c>
      <c r="F11032" t="s">
        <v>42650</v>
      </c>
      <c r="H11032">
        <v>61.400457000000003</v>
      </c>
      <c r="I11032">
        <v>-135.620104</v>
      </c>
      <c r="J11032" s="1" t="str">
        <f t="shared" si="1549"/>
        <v>Fluid (stream)</v>
      </c>
      <c r="K11032" s="1" t="str">
        <f t="shared" si="1550"/>
        <v>Untreated Water</v>
      </c>
      <c r="O11032">
        <v>2.5000000000000001E-2</v>
      </c>
      <c r="P11032">
        <v>20</v>
      </c>
      <c r="Q11032">
        <v>7</v>
      </c>
    </row>
    <row r="11033" spans="1:17" hidden="1" x14ac:dyDescent="0.3">
      <c r="A11033" t="s">
        <v>42651</v>
      </c>
      <c r="B11033" t="s">
        <v>42652</v>
      </c>
      <c r="C11033" s="1" t="str">
        <f t="shared" si="1547"/>
        <v>21:0719</v>
      </c>
      <c r="D11033" s="1" t="str">
        <f t="shared" si="1548"/>
        <v>21:0212</v>
      </c>
      <c r="E11033" t="s">
        <v>42653</v>
      </c>
      <c r="F11033" t="s">
        <v>42654</v>
      </c>
      <c r="H11033">
        <v>61.465115699999998</v>
      </c>
      <c r="I11033">
        <v>-135.72667609999999</v>
      </c>
      <c r="J11033" s="1" t="str">
        <f t="shared" si="1549"/>
        <v>Fluid (stream)</v>
      </c>
      <c r="K11033" s="1" t="str">
        <f t="shared" si="1550"/>
        <v>Untreated Water</v>
      </c>
      <c r="O11033">
        <v>2.5000000000000001E-2</v>
      </c>
      <c r="P11033">
        <v>20</v>
      </c>
      <c r="Q11033">
        <v>7.1</v>
      </c>
    </row>
    <row r="11034" spans="1:17" hidden="1" x14ac:dyDescent="0.3">
      <c r="A11034" t="s">
        <v>42655</v>
      </c>
      <c r="B11034" t="s">
        <v>42656</v>
      </c>
      <c r="C11034" s="1" t="str">
        <f t="shared" si="1547"/>
        <v>21:0719</v>
      </c>
      <c r="D11034" s="1" t="str">
        <f t="shared" si="1548"/>
        <v>21:0212</v>
      </c>
      <c r="E11034" t="s">
        <v>42657</v>
      </c>
      <c r="F11034" t="s">
        <v>42658</v>
      </c>
      <c r="H11034">
        <v>61.450407200000001</v>
      </c>
      <c r="I11034">
        <v>-135.66950360000001</v>
      </c>
      <c r="J11034" s="1" t="str">
        <f t="shared" si="1549"/>
        <v>Fluid (stream)</v>
      </c>
      <c r="K11034" s="1" t="str">
        <f t="shared" si="1550"/>
        <v>Untreated Water</v>
      </c>
      <c r="O11034">
        <v>2.5000000000000001E-2</v>
      </c>
      <c r="P11034">
        <v>30</v>
      </c>
      <c r="Q11034">
        <v>7</v>
      </c>
    </row>
    <row r="11035" spans="1:17" hidden="1" x14ac:dyDescent="0.3">
      <c r="A11035" t="s">
        <v>42659</v>
      </c>
      <c r="B11035" t="s">
        <v>42660</v>
      </c>
      <c r="C11035" s="1" t="str">
        <f t="shared" si="1547"/>
        <v>21:0719</v>
      </c>
      <c r="D11035" s="1" t="str">
        <f t="shared" si="1548"/>
        <v>21:0212</v>
      </c>
      <c r="E11035" t="s">
        <v>42661</v>
      </c>
      <c r="F11035" t="s">
        <v>42662</v>
      </c>
      <c r="H11035">
        <v>61.443932400000001</v>
      </c>
      <c r="I11035">
        <v>-135.62068500000001</v>
      </c>
      <c r="J11035" s="1" t="str">
        <f t="shared" si="1549"/>
        <v>Fluid (stream)</v>
      </c>
      <c r="K11035" s="1" t="str">
        <f t="shared" si="1550"/>
        <v>Untreated Water</v>
      </c>
      <c r="O11035">
        <v>2.5000000000000001E-2</v>
      </c>
      <c r="P11035">
        <v>30</v>
      </c>
      <c r="Q11035">
        <v>6.7</v>
      </c>
    </row>
    <row r="11036" spans="1:17" hidden="1" x14ac:dyDescent="0.3">
      <c r="A11036" t="s">
        <v>42663</v>
      </c>
      <c r="B11036" t="s">
        <v>42664</v>
      </c>
      <c r="C11036" s="1" t="str">
        <f t="shared" si="1547"/>
        <v>21:0719</v>
      </c>
      <c r="D11036" s="1" t="str">
        <f t="shared" si="1548"/>
        <v>21:0212</v>
      </c>
      <c r="E11036" t="s">
        <v>42665</v>
      </c>
      <c r="F11036" t="s">
        <v>42666</v>
      </c>
      <c r="H11036">
        <v>61.421375900000001</v>
      </c>
      <c r="I11036">
        <v>-135.63537819999999</v>
      </c>
      <c r="J11036" s="1" t="str">
        <f t="shared" si="1549"/>
        <v>Fluid (stream)</v>
      </c>
      <c r="K11036" s="1" t="str">
        <f t="shared" si="1550"/>
        <v>Untreated Water</v>
      </c>
      <c r="O11036">
        <v>2.5000000000000001E-2</v>
      </c>
      <c r="P11036">
        <v>30</v>
      </c>
      <c r="Q11036">
        <v>7</v>
      </c>
    </row>
    <row r="11037" spans="1:17" hidden="1" x14ac:dyDescent="0.3">
      <c r="A11037" t="s">
        <v>42667</v>
      </c>
      <c r="B11037" t="s">
        <v>42668</v>
      </c>
      <c r="C11037" s="1" t="str">
        <f t="shared" si="1547"/>
        <v>21:0719</v>
      </c>
      <c r="D11037" s="1" t="str">
        <f t="shared" si="1548"/>
        <v>21:0212</v>
      </c>
      <c r="E11037" t="s">
        <v>42669</v>
      </c>
      <c r="F11037" t="s">
        <v>42670</v>
      </c>
      <c r="H11037">
        <v>61.410145200000002</v>
      </c>
      <c r="I11037">
        <v>-135.61780479999999</v>
      </c>
      <c r="J11037" s="1" t="str">
        <f t="shared" si="1549"/>
        <v>Fluid (stream)</v>
      </c>
      <c r="K11037" s="1" t="str">
        <f t="shared" si="1550"/>
        <v>Untreated Water</v>
      </c>
      <c r="O11037">
        <v>2.5000000000000001E-2</v>
      </c>
      <c r="P11037">
        <v>30</v>
      </c>
      <c r="Q11037">
        <v>7.5</v>
      </c>
    </row>
    <row r="11038" spans="1:17" hidden="1" x14ac:dyDescent="0.3">
      <c r="A11038" t="s">
        <v>42671</v>
      </c>
      <c r="B11038" t="s">
        <v>42672</v>
      </c>
      <c r="C11038" s="1" t="str">
        <f t="shared" si="1547"/>
        <v>21:0719</v>
      </c>
      <c r="D11038" s="1" t="str">
        <f>HYPERLINK("http://geochem.nrcan.gc.ca/cdogs/content/svy/svy_e.htm", "")</f>
        <v/>
      </c>
      <c r="G11038" s="1" t="str">
        <f>HYPERLINK("http://geochem.nrcan.gc.ca/cdogs/content/cr_/cr_00085_e.htm", "85")</f>
        <v>85</v>
      </c>
      <c r="J11038" t="s">
        <v>11453</v>
      </c>
      <c r="K11038" t="s">
        <v>11454</v>
      </c>
      <c r="O11038">
        <v>0.38</v>
      </c>
      <c r="P11038">
        <v>30</v>
      </c>
      <c r="Q11038">
        <v>8</v>
      </c>
    </row>
    <row r="11039" spans="1:17" hidden="1" x14ac:dyDescent="0.3">
      <c r="A11039" t="s">
        <v>42673</v>
      </c>
      <c r="B11039" t="s">
        <v>42674</v>
      </c>
      <c r="C11039" s="1" t="str">
        <f t="shared" si="1547"/>
        <v>21:0719</v>
      </c>
      <c r="D11039" s="1" t="str">
        <f t="shared" ref="D11039:D11050" si="1551">HYPERLINK("http://geochem.nrcan.gc.ca/cdogs/content/svy/svy210212_e.htm", "21:0212")</f>
        <v>21:0212</v>
      </c>
      <c r="E11039" t="s">
        <v>42675</v>
      </c>
      <c r="F11039" t="s">
        <v>42676</v>
      </c>
      <c r="H11039">
        <v>61.400391399999997</v>
      </c>
      <c r="I11039">
        <v>-135.56076110000001</v>
      </c>
      <c r="J11039" s="1" t="str">
        <f t="shared" ref="J11039:J11050" si="1552">HYPERLINK("http://geochem.nrcan.gc.ca/cdogs/content/kwd/kwd020018_e.htm", "Fluid (stream)")</f>
        <v>Fluid (stream)</v>
      </c>
      <c r="K11039" s="1" t="str">
        <f t="shared" ref="K11039:K11050" si="1553">HYPERLINK("http://geochem.nrcan.gc.ca/cdogs/content/kwd/kwd080007_e.htm", "Untreated Water")</f>
        <v>Untreated Water</v>
      </c>
      <c r="O11039">
        <v>2.5000000000000001E-2</v>
      </c>
      <c r="P11039">
        <v>30</v>
      </c>
      <c r="Q11039">
        <v>7.4</v>
      </c>
    </row>
    <row r="11040" spans="1:17" hidden="1" x14ac:dyDescent="0.3">
      <c r="A11040" t="s">
        <v>42677</v>
      </c>
      <c r="B11040" t="s">
        <v>42678</v>
      </c>
      <c r="C11040" s="1" t="str">
        <f t="shared" si="1547"/>
        <v>21:0719</v>
      </c>
      <c r="D11040" s="1" t="str">
        <f t="shared" si="1551"/>
        <v>21:0212</v>
      </c>
      <c r="E11040" t="s">
        <v>42679</v>
      </c>
      <c r="F11040" t="s">
        <v>42680</v>
      </c>
      <c r="H11040">
        <v>61.396842800000002</v>
      </c>
      <c r="I11040">
        <v>-135.47670410000001</v>
      </c>
      <c r="J11040" s="1" t="str">
        <f t="shared" si="1552"/>
        <v>Fluid (stream)</v>
      </c>
      <c r="K11040" s="1" t="str">
        <f t="shared" si="1553"/>
        <v>Untreated Water</v>
      </c>
      <c r="O11040">
        <v>2.5000000000000001E-2</v>
      </c>
      <c r="P11040">
        <v>20</v>
      </c>
      <c r="Q11040">
        <v>6.8</v>
      </c>
    </row>
    <row r="11041" spans="1:17" hidden="1" x14ac:dyDescent="0.3">
      <c r="A11041" t="s">
        <v>42681</v>
      </c>
      <c r="B11041" t="s">
        <v>42682</v>
      </c>
      <c r="C11041" s="1" t="str">
        <f t="shared" si="1547"/>
        <v>21:0719</v>
      </c>
      <c r="D11041" s="1" t="str">
        <f t="shared" si="1551"/>
        <v>21:0212</v>
      </c>
      <c r="E11041" t="s">
        <v>42683</v>
      </c>
      <c r="F11041" t="s">
        <v>42684</v>
      </c>
      <c r="H11041">
        <v>61.411755800000002</v>
      </c>
      <c r="I11041">
        <v>-135.43899819999999</v>
      </c>
      <c r="J11041" s="1" t="str">
        <f t="shared" si="1552"/>
        <v>Fluid (stream)</v>
      </c>
      <c r="K11041" s="1" t="str">
        <f t="shared" si="1553"/>
        <v>Untreated Water</v>
      </c>
      <c r="O11041">
        <v>2.5000000000000001E-2</v>
      </c>
      <c r="P11041">
        <v>30</v>
      </c>
      <c r="Q11041">
        <v>7.2</v>
      </c>
    </row>
    <row r="11042" spans="1:17" hidden="1" x14ac:dyDescent="0.3">
      <c r="A11042" t="s">
        <v>42685</v>
      </c>
      <c r="B11042" t="s">
        <v>42686</v>
      </c>
      <c r="C11042" s="1" t="str">
        <f t="shared" si="1547"/>
        <v>21:0719</v>
      </c>
      <c r="D11042" s="1" t="str">
        <f t="shared" si="1551"/>
        <v>21:0212</v>
      </c>
      <c r="E11042" t="s">
        <v>42687</v>
      </c>
      <c r="F11042" t="s">
        <v>42688</v>
      </c>
      <c r="H11042">
        <v>61.408777600000001</v>
      </c>
      <c r="I11042">
        <v>-135.36218</v>
      </c>
      <c r="J11042" s="1" t="str">
        <f t="shared" si="1552"/>
        <v>Fluid (stream)</v>
      </c>
      <c r="K11042" s="1" t="str">
        <f t="shared" si="1553"/>
        <v>Untreated Water</v>
      </c>
      <c r="O11042">
        <v>2.5000000000000001E-2</v>
      </c>
      <c r="P11042">
        <v>50</v>
      </c>
      <c r="Q11042">
        <v>7.6</v>
      </c>
    </row>
    <row r="11043" spans="1:17" hidden="1" x14ac:dyDescent="0.3">
      <c r="A11043" t="s">
        <v>42689</v>
      </c>
      <c r="B11043" t="s">
        <v>42690</v>
      </c>
      <c r="C11043" s="1" t="str">
        <f t="shared" si="1547"/>
        <v>21:0719</v>
      </c>
      <c r="D11043" s="1" t="str">
        <f t="shared" si="1551"/>
        <v>21:0212</v>
      </c>
      <c r="E11043" t="s">
        <v>42691</v>
      </c>
      <c r="F11043" t="s">
        <v>42692</v>
      </c>
      <c r="H11043">
        <v>61.394418799999997</v>
      </c>
      <c r="I11043">
        <v>-135.28480519999999</v>
      </c>
      <c r="J11043" s="1" t="str">
        <f t="shared" si="1552"/>
        <v>Fluid (stream)</v>
      </c>
      <c r="K11043" s="1" t="str">
        <f t="shared" si="1553"/>
        <v>Untreated Water</v>
      </c>
      <c r="O11043">
        <v>1.87</v>
      </c>
      <c r="P11043">
        <v>40</v>
      </c>
      <c r="Q11043">
        <v>7.6</v>
      </c>
    </row>
    <row r="11044" spans="1:17" hidden="1" x14ac:dyDescent="0.3">
      <c r="A11044" t="s">
        <v>42693</v>
      </c>
      <c r="B11044" t="s">
        <v>42694</v>
      </c>
      <c r="C11044" s="1" t="str">
        <f t="shared" si="1547"/>
        <v>21:0719</v>
      </c>
      <c r="D11044" s="1" t="str">
        <f t="shared" si="1551"/>
        <v>21:0212</v>
      </c>
      <c r="E11044" t="s">
        <v>42695</v>
      </c>
      <c r="F11044" t="s">
        <v>42696</v>
      </c>
      <c r="H11044">
        <v>61.431229799999997</v>
      </c>
      <c r="I11044">
        <v>-135.3231151</v>
      </c>
      <c r="J11044" s="1" t="str">
        <f t="shared" si="1552"/>
        <v>Fluid (stream)</v>
      </c>
      <c r="K11044" s="1" t="str">
        <f t="shared" si="1553"/>
        <v>Untreated Water</v>
      </c>
      <c r="O11044">
        <v>0.72</v>
      </c>
      <c r="P11044">
        <v>50</v>
      </c>
      <c r="Q11044">
        <v>7.8</v>
      </c>
    </row>
    <row r="11045" spans="1:17" hidden="1" x14ac:dyDescent="0.3">
      <c r="A11045" t="s">
        <v>42697</v>
      </c>
      <c r="B11045" t="s">
        <v>42698</v>
      </c>
      <c r="C11045" s="1" t="str">
        <f t="shared" si="1547"/>
        <v>21:0719</v>
      </c>
      <c r="D11045" s="1" t="str">
        <f t="shared" si="1551"/>
        <v>21:0212</v>
      </c>
      <c r="E11045" t="s">
        <v>42695</v>
      </c>
      <c r="F11045" t="s">
        <v>42699</v>
      </c>
      <c r="H11045">
        <v>61.431229799999997</v>
      </c>
      <c r="I11045">
        <v>-135.3231151</v>
      </c>
      <c r="J11045" s="1" t="str">
        <f t="shared" si="1552"/>
        <v>Fluid (stream)</v>
      </c>
      <c r="K11045" s="1" t="str">
        <f t="shared" si="1553"/>
        <v>Untreated Water</v>
      </c>
      <c r="O11045">
        <v>0.65</v>
      </c>
      <c r="P11045">
        <v>70</v>
      </c>
      <c r="Q11045">
        <v>7.8</v>
      </c>
    </row>
    <row r="11046" spans="1:17" hidden="1" x14ac:dyDescent="0.3">
      <c r="A11046" t="s">
        <v>42700</v>
      </c>
      <c r="B11046" t="s">
        <v>42701</v>
      </c>
      <c r="C11046" s="1" t="str">
        <f t="shared" si="1547"/>
        <v>21:0719</v>
      </c>
      <c r="D11046" s="1" t="str">
        <f t="shared" si="1551"/>
        <v>21:0212</v>
      </c>
      <c r="E11046" t="s">
        <v>42702</v>
      </c>
      <c r="F11046" t="s">
        <v>42703</v>
      </c>
      <c r="H11046">
        <v>61.447958499999999</v>
      </c>
      <c r="I11046">
        <v>-135.42009580000001</v>
      </c>
      <c r="J11046" s="1" t="str">
        <f t="shared" si="1552"/>
        <v>Fluid (stream)</v>
      </c>
      <c r="K11046" s="1" t="str">
        <f t="shared" si="1553"/>
        <v>Untreated Water</v>
      </c>
      <c r="O11046">
        <v>0.15</v>
      </c>
      <c r="P11046">
        <v>50</v>
      </c>
      <c r="Q11046">
        <v>7.7</v>
      </c>
    </row>
    <row r="11047" spans="1:17" hidden="1" x14ac:dyDescent="0.3">
      <c r="A11047" t="s">
        <v>42704</v>
      </c>
      <c r="B11047" t="s">
        <v>42705</v>
      </c>
      <c r="C11047" s="1" t="str">
        <f t="shared" si="1547"/>
        <v>21:0719</v>
      </c>
      <c r="D11047" s="1" t="str">
        <f t="shared" si="1551"/>
        <v>21:0212</v>
      </c>
      <c r="E11047" t="s">
        <v>42706</v>
      </c>
      <c r="F11047" t="s">
        <v>42707</v>
      </c>
      <c r="H11047">
        <v>61.443944500000001</v>
      </c>
      <c r="I11047">
        <v>-135.46455829999999</v>
      </c>
      <c r="J11047" s="1" t="str">
        <f t="shared" si="1552"/>
        <v>Fluid (stream)</v>
      </c>
      <c r="K11047" s="1" t="str">
        <f t="shared" si="1553"/>
        <v>Untreated Water</v>
      </c>
      <c r="O11047">
        <v>2.5000000000000001E-2</v>
      </c>
      <c r="P11047">
        <v>60</v>
      </c>
      <c r="Q11047">
        <v>7.8</v>
      </c>
    </row>
    <row r="11048" spans="1:17" hidden="1" x14ac:dyDescent="0.3">
      <c r="A11048" t="s">
        <v>42708</v>
      </c>
      <c r="B11048" t="s">
        <v>42709</v>
      </c>
      <c r="C11048" s="1" t="str">
        <f t="shared" si="1547"/>
        <v>21:0719</v>
      </c>
      <c r="D11048" s="1" t="str">
        <f t="shared" si="1551"/>
        <v>21:0212</v>
      </c>
      <c r="E11048" t="s">
        <v>42710</v>
      </c>
      <c r="F11048" t="s">
        <v>42711</v>
      </c>
      <c r="H11048">
        <v>61.4509002</v>
      </c>
      <c r="I11048">
        <v>-135.49558999999999</v>
      </c>
      <c r="J11048" s="1" t="str">
        <f t="shared" si="1552"/>
        <v>Fluid (stream)</v>
      </c>
      <c r="K11048" s="1" t="str">
        <f t="shared" si="1553"/>
        <v>Untreated Water</v>
      </c>
      <c r="O11048">
        <v>0.75</v>
      </c>
      <c r="P11048">
        <v>80</v>
      </c>
      <c r="Q11048">
        <v>8</v>
      </c>
    </row>
    <row r="11049" spans="1:17" hidden="1" x14ac:dyDescent="0.3">
      <c r="A11049" t="s">
        <v>42712</v>
      </c>
      <c r="B11049" t="s">
        <v>42713</v>
      </c>
      <c r="C11049" s="1" t="str">
        <f t="shared" si="1547"/>
        <v>21:0719</v>
      </c>
      <c r="D11049" s="1" t="str">
        <f t="shared" si="1551"/>
        <v>21:0212</v>
      </c>
      <c r="E11049" t="s">
        <v>42714</v>
      </c>
      <c r="F11049" t="s">
        <v>42715</v>
      </c>
      <c r="H11049">
        <v>61.448396700000004</v>
      </c>
      <c r="I11049">
        <v>-135.53324660000001</v>
      </c>
      <c r="J11049" s="1" t="str">
        <f t="shared" si="1552"/>
        <v>Fluid (stream)</v>
      </c>
      <c r="K11049" s="1" t="str">
        <f t="shared" si="1553"/>
        <v>Untreated Water</v>
      </c>
      <c r="O11049">
        <v>2.5000000000000001E-2</v>
      </c>
      <c r="P11049">
        <v>40</v>
      </c>
      <c r="Q11049">
        <v>7.6</v>
      </c>
    </row>
    <row r="11050" spans="1:17" hidden="1" x14ac:dyDescent="0.3">
      <c r="A11050" t="s">
        <v>42716</v>
      </c>
      <c r="B11050" t="s">
        <v>42717</v>
      </c>
      <c r="C11050" s="1" t="str">
        <f t="shared" si="1547"/>
        <v>21:0719</v>
      </c>
      <c r="D11050" s="1" t="str">
        <f t="shared" si="1551"/>
        <v>21:0212</v>
      </c>
      <c r="E11050" t="s">
        <v>42718</v>
      </c>
      <c r="F11050" t="s">
        <v>42719</v>
      </c>
      <c r="H11050">
        <v>61.449460000000002</v>
      </c>
      <c r="I11050">
        <v>-135.56563600000001</v>
      </c>
      <c r="J11050" s="1" t="str">
        <f t="shared" si="1552"/>
        <v>Fluid (stream)</v>
      </c>
      <c r="K11050" s="1" t="str">
        <f t="shared" si="1553"/>
        <v>Untreated Water</v>
      </c>
      <c r="O11050">
        <v>2.5000000000000001E-2</v>
      </c>
      <c r="P11050">
        <v>30</v>
      </c>
      <c r="Q11050">
        <v>7.8</v>
      </c>
    </row>
    <row r="11051" spans="1:17" hidden="1" x14ac:dyDescent="0.3">
      <c r="A11051" t="s">
        <v>42720</v>
      </c>
      <c r="B11051" t="s">
        <v>42721</v>
      </c>
      <c r="C11051" s="1" t="str">
        <f t="shared" si="1547"/>
        <v>21:0719</v>
      </c>
      <c r="D11051" s="1" t="str">
        <f>HYPERLINK("http://geochem.nrcan.gc.ca/cdogs/content/svy/svy_e.htm", "")</f>
        <v/>
      </c>
      <c r="G11051" s="1" t="str">
        <f>HYPERLINK("http://geochem.nrcan.gc.ca/cdogs/content/cr_/cr_00086_e.htm", "86")</f>
        <v>86</v>
      </c>
      <c r="J11051" t="s">
        <v>11453</v>
      </c>
      <c r="K11051" t="s">
        <v>11454</v>
      </c>
      <c r="O11051">
        <v>0.56999999999999995</v>
      </c>
      <c r="P11051">
        <v>50</v>
      </c>
      <c r="Q11051">
        <v>7.6</v>
      </c>
    </row>
    <row r="11052" spans="1:17" hidden="1" x14ac:dyDescent="0.3">
      <c r="A11052" t="s">
        <v>42722</v>
      </c>
      <c r="B11052" t="s">
        <v>42723</v>
      </c>
      <c r="C11052" s="1" t="str">
        <f t="shared" si="1547"/>
        <v>21:0719</v>
      </c>
      <c r="D11052" s="1" t="str">
        <f t="shared" ref="D11052:D11064" si="1554">HYPERLINK("http://geochem.nrcan.gc.ca/cdogs/content/svy/svy210212_e.htm", "21:0212")</f>
        <v>21:0212</v>
      </c>
      <c r="E11052" t="s">
        <v>42724</v>
      </c>
      <c r="F11052" t="s">
        <v>42725</v>
      </c>
      <c r="H11052">
        <v>61.483167899999998</v>
      </c>
      <c r="I11052">
        <v>-135.5956487</v>
      </c>
      <c r="J11052" s="1" t="str">
        <f t="shared" ref="J11052:J11064" si="1555">HYPERLINK("http://geochem.nrcan.gc.ca/cdogs/content/kwd/kwd020018_e.htm", "Fluid (stream)")</f>
        <v>Fluid (stream)</v>
      </c>
      <c r="K11052" s="1" t="str">
        <f t="shared" ref="K11052:K11064" si="1556">HYPERLINK("http://geochem.nrcan.gc.ca/cdogs/content/kwd/kwd080007_e.htm", "Untreated Water")</f>
        <v>Untreated Water</v>
      </c>
      <c r="O11052">
        <v>2.5000000000000001E-2</v>
      </c>
      <c r="P11052">
        <v>30</v>
      </c>
      <c r="Q11052">
        <v>7.8</v>
      </c>
    </row>
    <row r="11053" spans="1:17" hidden="1" x14ac:dyDescent="0.3">
      <c r="A11053" t="s">
        <v>42726</v>
      </c>
      <c r="B11053" t="s">
        <v>42727</v>
      </c>
      <c r="C11053" s="1" t="str">
        <f t="shared" si="1547"/>
        <v>21:0719</v>
      </c>
      <c r="D11053" s="1" t="str">
        <f t="shared" si="1554"/>
        <v>21:0212</v>
      </c>
      <c r="E11053" t="s">
        <v>42728</v>
      </c>
      <c r="F11053" t="s">
        <v>42729</v>
      </c>
      <c r="H11053">
        <v>61.478587400000002</v>
      </c>
      <c r="I11053">
        <v>-135.573128</v>
      </c>
      <c r="J11053" s="1" t="str">
        <f t="shared" si="1555"/>
        <v>Fluid (stream)</v>
      </c>
      <c r="K11053" s="1" t="str">
        <f t="shared" si="1556"/>
        <v>Untreated Water</v>
      </c>
      <c r="O11053">
        <v>2.5000000000000001E-2</v>
      </c>
      <c r="P11053">
        <v>20</v>
      </c>
      <c r="Q11053">
        <v>7.4</v>
      </c>
    </row>
    <row r="11054" spans="1:17" hidden="1" x14ac:dyDescent="0.3">
      <c r="A11054" t="s">
        <v>42730</v>
      </c>
      <c r="B11054" t="s">
        <v>42731</v>
      </c>
      <c r="C11054" s="1" t="str">
        <f t="shared" si="1547"/>
        <v>21:0719</v>
      </c>
      <c r="D11054" s="1" t="str">
        <f t="shared" si="1554"/>
        <v>21:0212</v>
      </c>
      <c r="E11054" t="s">
        <v>42732</v>
      </c>
      <c r="F11054" t="s">
        <v>42733</v>
      </c>
      <c r="H11054">
        <v>61.469185000000003</v>
      </c>
      <c r="I11054">
        <v>-135.63646309999999</v>
      </c>
      <c r="J11054" s="1" t="str">
        <f t="shared" si="1555"/>
        <v>Fluid (stream)</v>
      </c>
      <c r="K11054" s="1" t="str">
        <f t="shared" si="1556"/>
        <v>Untreated Water</v>
      </c>
      <c r="O11054">
        <v>2.5000000000000001E-2</v>
      </c>
      <c r="P11054">
        <v>20</v>
      </c>
      <c r="Q11054">
        <v>7.6</v>
      </c>
    </row>
    <row r="11055" spans="1:17" hidden="1" x14ac:dyDescent="0.3">
      <c r="A11055" t="s">
        <v>42734</v>
      </c>
      <c r="B11055" t="s">
        <v>42735</v>
      </c>
      <c r="C11055" s="1" t="str">
        <f t="shared" si="1547"/>
        <v>21:0719</v>
      </c>
      <c r="D11055" s="1" t="str">
        <f t="shared" si="1554"/>
        <v>21:0212</v>
      </c>
      <c r="E11055" t="s">
        <v>42736</v>
      </c>
      <c r="F11055" t="s">
        <v>42737</v>
      </c>
      <c r="H11055">
        <v>61.493267899999999</v>
      </c>
      <c r="I11055">
        <v>-135.7029531</v>
      </c>
      <c r="J11055" s="1" t="str">
        <f t="shared" si="1555"/>
        <v>Fluid (stream)</v>
      </c>
      <c r="K11055" s="1" t="str">
        <f t="shared" si="1556"/>
        <v>Untreated Water</v>
      </c>
      <c r="O11055">
        <v>2.5000000000000001E-2</v>
      </c>
      <c r="P11055">
        <v>20</v>
      </c>
      <c r="Q11055">
        <v>7.4</v>
      </c>
    </row>
    <row r="11056" spans="1:17" hidden="1" x14ac:dyDescent="0.3">
      <c r="A11056" t="s">
        <v>42738</v>
      </c>
      <c r="B11056" t="s">
        <v>42739</v>
      </c>
      <c r="C11056" s="1" t="str">
        <f t="shared" si="1547"/>
        <v>21:0719</v>
      </c>
      <c r="D11056" s="1" t="str">
        <f t="shared" si="1554"/>
        <v>21:0212</v>
      </c>
      <c r="E11056" t="s">
        <v>42740</v>
      </c>
      <c r="F11056" t="s">
        <v>42741</v>
      </c>
      <c r="H11056">
        <v>61.489326699999999</v>
      </c>
      <c r="I11056">
        <v>-135.9162006</v>
      </c>
      <c r="J11056" s="1" t="str">
        <f t="shared" si="1555"/>
        <v>Fluid (stream)</v>
      </c>
      <c r="K11056" s="1" t="str">
        <f t="shared" si="1556"/>
        <v>Untreated Water</v>
      </c>
      <c r="O11056">
        <v>0.17</v>
      </c>
      <c r="P11056">
        <v>30</v>
      </c>
      <c r="Q11056">
        <v>7.2</v>
      </c>
    </row>
    <row r="11057" spans="1:17" hidden="1" x14ac:dyDescent="0.3">
      <c r="A11057" t="s">
        <v>42742</v>
      </c>
      <c r="B11057" t="s">
        <v>42743</v>
      </c>
      <c r="C11057" s="1" t="str">
        <f t="shared" ref="C11057:C11120" si="1557">HYPERLINK("http://geochem.nrcan.gc.ca/cdogs/content/bdl/bdl210719_e.htm", "21:0719")</f>
        <v>21:0719</v>
      </c>
      <c r="D11057" s="1" t="str">
        <f t="shared" si="1554"/>
        <v>21:0212</v>
      </c>
      <c r="E11057" t="s">
        <v>42744</v>
      </c>
      <c r="F11057" t="s">
        <v>42745</v>
      </c>
      <c r="H11057">
        <v>61.391751300000003</v>
      </c>
      <c r="I11057">
        <v>-134.31792440000001</v>
      </c>
      <c r="J11057" s="1" t="str">
        <f t="shared" si="1555"/>
        <v>Fluid (stream)</v>
      </c>
      <c r="K11057" s="1" t="str">
        <f t="shared" si="1556"/>
        <v>Untreated Water</v>
      </c>
      <c r="O11057">
        <v>0.2</v>
      </c>
      <c r="P11057">
        <v>20</v>
      </c>
      <c r="Q11057">
        <v>8.1</v>
      </c>
    </row>
    <row r="11058" spans="1:17" hidden="1" x14ac:dyDescent="0.3">
      <c r="A11058" t="s">
        <v>42746</v>
      </c>
      <c r="B11058" t="s">
        <v>42747</v>
      </c>
      <c r="C11058" s="1" t="str">
        <f t="shared" si="1557"/>
        <v>21:0719</v>
      </c>
      <c r="D11058" s="1" t="str">
        <f t="shared" si="1554"/>
        <v>21:0212</v>
      </c>
      <c r="E11058" t="s">
        <v>42748</v>
      </c>
      <c r="F11058" t="s">
        <v>42749</v>
      </c>
      <c r="H11058">
        <v>61.375352399999997</v>
      </c>
      <c r="I11058">
        <v>-134.2819447</v>
      </c>
      <c r="J11058" s="1" t="str">
        <f t="shared" si="1555"/>
        <v>Fluid (stream)</v>
      </c>
      <c r="K11058" s="1" t="str">
        <f t="shared" si="1556"/>
        <v>Untreated Water</v>
      </c>
      <c r="O11058">
        <v>2.5000000000000001E-2</v>
      </c>
      <c r="P11058">
        <v>20</v>
      </c>
      <c r="Q11058">
        <v>7.8</v>
      </c>
    </row>
    <row r="11059" spans="1:17" hidden="1" x14ac:dyDescent="0.3">
      <c r="A11059" t="s">
        <v>42750</v>
      </c>
      <c r="B11059" t="s">
        <v>42751</v>
      </c>
      <c r="C11059" s="1" t="str">
        <f t="shared" si="1557"/>
        <v>21:0719</v>
      </c>
      <c r="D11059" s="1" t="str">
        <f t="shared" si="1554"/>
        <v>21:0212</v>
      </c>
      <c r="E11059" t="s">
        <v>42752</v>
      </c>
      <c r="F11059" t="s">
        <v>42753</v>
      </c>
      <c r="H11059">
        <v>61.3991173</v>
      </c>
      <c r="I11059">
        <v>-134.14811359999999</v>
      </c>
      <c r="J11059" s="1" t="str">
        <f t="shared" si="1555"/>
        <v>Fluid (stream)</v>
      </c>
      <c r="K11059" s="1" t="str">
        <f t="shared" si="1556"/>
        <v>Untreated Water</v>
      </c>
      <c r="O11059">
        <v>0.18</v>
      </c>
      <c r="P11059">
        <v>10</v>
      </c>
      <c r="Q11059">
        <v>8</v>
      </c>
    </row>
    <row r="11060" spans="1:17" hidden="1" x14ac:dyDescent="0.3">
      <c r="A11060" t="s">
        <v>42754</v>
      </c>
      <c r="B11060" t="s">
        <v>42755</v>
      </c>
      <c r="C11060" s="1" t="str">
        <f t="shared" si="1557"/>
        <v>21:0719</v>
      </c>
      <c r="D11060" s="1" t="str">
        <f t="shared" si="1554"/>
        <v>21:0212</v>
      </c>
      <c r="E11060" t="s">
        <v>42756</v>
      </c>
      <c r="F11060" t="s">
        <v>42757</v>
      </c>
      <c r="H11060">
        <v>61.399915200000002</v>
      </c>
      <c r="I11060">
        <v>-134.2293056</v>
      </c>
      <c r="J11060" s="1" t="str">
        <f t="shared" si="1555"/>
        <v>Fluid (stream)</v>
      </c>
      <c r="K11060" s="1" t="str">
        <f t="shared" si="1556"/>
        <v>Untreated Water</v>
      </c>
      <c r="O11060">
        <v>1.33</v>
      </c>
      <c r="P11060">
        <v>10</v>
      </c>
      <c r="Q11060">
        <v>7.8</v>
      </c>
    </row>
    <row r="11061" spans="1:17" hidden="1" x14ac:dyDescent="0.3">
      <c r="A11061" t="s">
        <v>42758</v>
      </c>
      <c r="B11061" t="s">
        <v>42759</v>
      </c>
      <c r="C11061" s="1" t="str">
        <f t="shared" si="1557"/>
        <v>21:0719</v>
      </c>
      <c r="D11061" s="1" t="str">
        <f t="shared" si="1554"/>
        <v>21:0212</v>
      </c>
      <c r="E11061" t="s">
        <v>42760</v>
      </c>
      <c r="F11061" t="s">
        <v>42761</v>
      </c>
      <c r="H11061">
        <v>61.4038392</v>
      </c>
      <c r="I11061">
        <v>-134.1922399</v>
      </c>
      <c r="J11061" s="1" t="str">
        <f t="shared" si="1555"/>
        <v>Fluid (stream)</v>
      </c>
      <c r="K11061" s="1" t="str">
        <f t="shared" si="1556"/>
        <v>Untreated Water</v>
      </c>
      <c r="O11061">
        <v>0.23</v>
      </c>
      <c r="P11061">
        <v>10</v>
      </c>
      <c r="Q11061">
        <v>8</v>
      </c>
    </row>
    <row r="11062" spans="1:17" hidden="1" x14ac:dyDescent="0.3">
      <c r="A11062" t="s">
        <v>42762</v>
      </c>
      <c r="B11062" t="s">
        <v>42763</v>
      </c>
      <c r="C11062" s="1" t="str">
        <f t="shared" si="1557"/>
        <v>21:0719</v>
      </c>
      <c r="D11062" s="1" t="str">
        <f t="shared" si="1554"/>
        <v>21:0212</v>
      </c>
      <c r="E11062" t="s">
        <v>42764</v>
      </c>
      <c r="F11062" t="s">
        <v>42765</v>
      </c>
      <c r="H11062">
        <v>61.4181831</v>
      </c>
      <c r="I11062">
        <v>-134.22106149999999</v>
      </c>
      <c r="J11062" s="1" t="str">
        <f t="shared" si="1555"/>
        <v>Fluid (stream)</v>
      </c>
      <c r="K11062" s="1" t="str">
        <f t="shared" si="1556"/>
        <v>Untreated Water</v>
      </c>
      <c r="O11062">
        <v>8.9</v>
      </c>
      <c r="P11062">
        <v>50</v>
      </c>
      <c r="Q11062">
        <v>7.9</v>
      </c>
    </row>
    <row r="11063" spans="1:17" hidden="1" x14ac:dyDescent="0.3">
      <c r="A11063" t="s">
        <v>42766</v>
      </c>
      <c r="B11063" t="s">
        <v>42767</v>
      </c>
      <c r="C11063" s="1" t="str">
        <f t="shared" si="1557"/>
        <v>21:0719</v>
      </c>
      <c r="D11063" s="1" t="str">
        <f t="shared" si="1554"/>
        <v>21:0212</v>
      </c>
      <c r="E11063" t="s">
        <v>42768</v>
      </c>
      <c r="F11063" t="s">
        <v>42769</v>
      </c>
      <c r="H11063">
        <v>61.428137700000001</v>
      </c>
      <c r="I11063">
        <v>-134.2560685</v>
      </c>
      <c r="J11063" s="1" t="str">
        <f t="shared" si="1555"/>
        <v>Fluid (stream)</v>
      </c>
      <c r="K11063" s="1" t="str">
        <f t="shared" si="1556"/>
        <v>Untreated Water</v>
      </c>
      <c r="O11063">
        <v>5.96</v>
      </c>
      <c r="P11063">
        <v>30</v>
      </c>
      <c r="Q11063">
        <v>8</v>
      </c>
    </row>
    <row r="11064" spans="1:17" hidden="1" x14ac:dyDescent="0.3">
      <c r="A11064" t="s">
        <v>42770</v>
      </c>
      <c r="B11064" t="s">
        <v>42771</v>
      </c>
      <c r="C11064" s="1" t="str">
        <f t="shared" si="1557"/>
        <v>21:0719</v>
      </c>
      <c r="D11064" s="1" t="str">
        <f t="shared" si="1554"/>
        <v>21:0212</v>
      </c>
      <c r="E11064" t="s">
        <v>42772</v>
      </c>
      <c r="F11064" t="s">
        <v>42773</v>
      </c>
      <c r="H11064">
        <v>61.447572399999999</v>
      </c>
      <c r="I11064">
        <v>-134.25564399999999</v>
      </c>
      <c r="J11064" s="1" t="str">
        <f t="shared" si="1555"/>
        <v>Fluid (stream)</v>
      </c>
      <c r="K11064" s="1" t="str">
        <f t="shared" si="1556"/>
        <v>Untreated Water</v>
      </c>
      <c r="O11064">
        <v>2.96</v>
      </c>
      <c r="P11064">
        <v>30</v>
      </c>
      <c r="Q11064">
        <v>8.1</v>
      </c>
    </row>
    <row r="11065" spans="1:17" hidden="1" x14ac:dyDescent="0.3">
      <c r="A11065" t="s">
        <v>42774</v>
      </c>
      <c r="B11065" t="s">
        <v>42775</v>
      </c>
      <c r="C11065" s="1" t="str">
        <f t="shared" si="1557"/>
        <v>21:0719</v>
      </c>
      <c r="D11065" s="1" t="str">
        <f>HYPERLINK("http://geochem.nrcan.gc.ca/cdogs/content/svy/svy_e.htm", "")</f>
        <v/>
      </c>
      <c r="G11065" s="1" t="str">
        <f>HYPERLINK("http://geochem.nrcan.gc.ca/cdogs/content/cr_/cr_00085_e.htm", "85")</f>
        <v>85</v>
      </c>
      <c r="J11065" t="s">
        <v>11453</v>
      </c>
      <c r="K11065" t="s">
        <v>11454</v>
      </c>
      <c r="O11065">
        <v>0.54</v>
      </c>
      <c r="P11065">
        <v>40</v>
      </c>
      <c r="Q11065">
        <v>8.1999999999999993</v>
      </c>
    </row>
    <row r="11066" spans="1:17" hidden="1" x14ac:dyDescent="0.3">
      <c r="A11066" t="s">
        <v>42776</v>
      </c>
      <c r="B11066" t="s">
        <v>42777</v>
      </c>
      <c r="C11066" s="1" t="str">
        <f t="shared" si="1557"/>
        <v>21:0719</v>
      </c>
      <c r="D11066" s="1" t="str">
        <f t="shared" ref="D11066:D11091" si="1558">HYPERLINK("http://geochem.nrcan.gc.ca/cdogs/content/svy/svy210212_e.htm", "21:0212")</f>
        <v>21:0212</v>
      </c>
      <c r="E11066" t="s">
        <v>42772</v>
      </c>
      <c r="F11066" t="s">
        <v>42778</v>
      </c>
      <c r="H11066">
        <v>61.447572399999999</v>
      </c>
      <c r="I11066">
        <v>-134.25564399999999</v>
      </c>
      <c r="J11066" s="1" t="str">
        <f t="shared" ref="J11066:J11091" si="1559">HYPERLINK("http://geochem.nrcan.gc.ca/cdogs/content/kwd/kwd020018_e.htm", "Fluid (stream)")</f>
        <v>Fluid (stream)</v>
      </c>
      <c r="K11066" s="1" t="str">
        <f t="shared" ref="K11066:K11091" si="1560">HYPERLINK("http://geochem.nrcan.gc.ca/cdogs/content/kwd/kwd080007_e.htm", "Untreated Water")</f>
        <v>Untreated Water</v>
      </c>
      <c r="O11066">
        <v>2.64</v>
      </c>
      <c r="P11066">
        <v>30</v>
      </c>
      <c r="Q11066">
        <v>7.8</v>
      </c>
    </row>
    <row r="11067" spans="1:17" hidden="1" x14ac:dyDescent="0.3">
      <c r="A11067" t="s">
        <v>42779</v>
      </c>
      <c r="B11067" t="s">
        <v>42780</v>
      </c>
      <c r="C11067" s="1" t="str">
        <f t="shared" si="1557"/>
        <v>21:0719</v>
      </c>
      <c r="D11067" s="1" t="str">
        <f t="shared" si="1558"/>
        <v>21:0212</v>
      </c>
      <c r="E11067" t="s">
        <v>42781</v>
      </c>
      <c r="F11067" t="s">
        <v>42782</v>
      </c>
      <c r="H11067">
        <v>61.457190400000002</v>
      </c>
      <c r="I11067">
        <v>-134.281285</v>
      </c>
      <c r="J11067" s="1" t="str">
        <f t="shared" si="1559"/>
        <v>Fluid (stream)</v>
      </c>
      <c r="K11067" s="1" t="str">
        <f t="shared" si="1560"/>
        <v>Untreated Water</v>
      </c>
      <c r="O11067">
        <v>0.9</v>
      </c>
      <c r="P11067">
        <v>30</v>
      </c>
      <c r="Q11067">
        <v>8</v>
      </c>
    </row>
    <row r="11068" spans="1:17" hidden="1" x14ac:dyDescent="0.3">
      <c r="A11068" t="s">
        <v>42783</v>
      </c>
      <c r="B11068" t="s">
        <v>42784</v>
      </c>
      <c r="C11068" s="1" t="str">
        <f t="shared" si="1557"/>
        <v>21:0719</v>
      </c>
      <c r="D11068" s="1" t="str">
        <f t="shared" si="1558"/>
        <v>21:0212</v>
      </c>
      <c r="E11068" t="s">
        <v>42785</v>
      </c>
      <c r="F11068" t="s">
        <v>42786</v>
      </c>
      <c r="H11068">
        <v>61.4763296</v>
      </c>
      <c r="I11068">
        <v>-134.30175610000001</v>
      </c>
      <c r="J11068" s="1" t="str">
        <f t="shared" si="1559"/>
        <v>Fluid (stream)</v>
      </c>
      <c r="K11068" s="1" t="str">
        <f t="shared" si="1560"/>
        <v>Untreated Water</v>
      </c>
      <c r="O11068">
        <v>2.5000000000000001E-2</v>
      </c>
      <c r="P11068">
        <v>20</v>
      </c>
      <c r="Q11068">
        <v>7.9</v>
      </c>
    </row>
    <row r="11069" spans="1:17" hidden="1" x14ac:dyDescent="0.3">
      <c r="A11069" t="s">
        <v>42787</v>
      </c>
      <c r="B11069" t="s">
        <v>42788</v>
      </c>
      <c r="C11069" s="1" t="str">
        <f t="shared" si="1557"/>
        <v>21:0719</v>
      </c>
      <c r="D11069" s="1" t="str">
        <f t="shared" si="1558"/>
        <v>21:0212</v>
      </c>
      <c r="E11069" t="s">
        <v>42789</v>
      </c>
      <c r="F11069" t="s">
        <v>42790</v>
      </c>
      <c r="H11069">
        <v>61.487711400000002</v>
      </c>
      <c r="I11069">
        <v>-134.26212380000001</v>
      </c>
      <c r="J11069" s="1" t="str">
        <f t="shared" si="1559"/>
        <v>Fluid (stream)</v>
      </c>
      <c r="K11069" s="1" t="str">
        <f t="shared" si="1560"/>
        <v>Untreated Water</v>
      </c>
      <c r="O11069">
        <v>0.53</v>
      </c>
      <c r="P11069">
        <v>20</v>
      </c>
      <c r="Q11069">
        <v>8</v>
      </c>
    </row>
    <row r="11070" spans="1:17" hidden="1" x14ac:dyDescent="0.3">
      <c r="A11070" t="s">
        <v>42791</v>
      </c>
      <c r="B11070" t="s">
        <v>42792</v>
      </c>
      <c r="C11070" s="1" t="str">
        <f t="shared" si="1557"/>
        <v>21:0719</v>
      </c>
      <c r="D11070" s="1" t="str">
        <f t="shared" si="1558"/>
        <v>21:0212</v>
      </c>
      <c r="E11070" t="s">
        <v>42793</v>
      </c>
      <c r="F11070" t="s">
        <v>42794</v>
      </c>
      <c r="H11070">
        <v>61.483133500000001</v>
      </c>
      <c r="I11070">
        <v>-134.17299159999999</v>
      </c>
      <c r="J11070" s="1" t="str">
        <f t="shared" si="1559"/>
        <v>Fluid (stream)</v>
      </c>
      <c r="K11070" s="1" t="str">
        <f t="shared" si="1560"/>
        <v>Untreated Water</v>
      </c>
      <c r="O11070">
        <v>0.18</v>
      </c>
      <c r="P11070">
        <v>10</v>
      </c>
      <c r="Q11070">
        <v>7.8</v>
      </c>
    </row>
    <row r="11071" spans="1:17" hidden="1" x14ac:dyDescent="0.3">
      <c r="A11071" t="s">
        <v>42795</v>
      </c>
      <c r="B11071" t="s">
        <v>42796</v>
      </c>
      <c r="C11071" s="1" t="str">
        <f t="shared" si="1557"/>
        <v>21:0719</v>
      </c>
      <c r="D11071" s="1" t="str">
        <f t="shared" si="1558"/>
        <v>21:0212</v>
      </c>
      <c r="E11071" t="s">
        <v>42797</v>
      </c>
      <c r="F11071" t="s">
        <v>42798</v>
      </c>
      <c r="H11071">
        <v>61.514802000000003</v>
      </c>
      <c r="I11071">
        <v>-134.19615279999999</v>
      </c>
      <c r="J11071" s="1" t="str">
        <f t="shared" si="1559"/>
        <v>Fluid (stream)</v>
      </c>
      <c r="K11071" s="1" t="str">
        <f t="shared" si="1560"/>
        <v>Untreated Water</v>
      </c>
      <c r="O11071">
        <v>1.91</v>
      </c>
      <c r="P11071">
        <v>20</v>
      </c>
      <c r="Q11071">
        <v>7.8</v>
      </c>
    </row>
    <row r="11072" spans="1:17" hidden="1" x14ac:dyDescent="0.3">
      <c r="A11072" t="s">
        <v>42799</v>
      </c>
      <c r="B11072" t="s">
        <v>42800</v>
      </c>
      <c r="C11072" s="1" t="str">
        <f t="shared" si="1557"/>
        <v>21:0719</v>
      </c>
      <c r="D11072" s="1" t="str">
        <f t="shared" si="1558"/>
        <v>21:0212</v>
      </c>
      <c r="E11072" t="s">
        <v>42801</v>
      </c>
      <c r="F11072" t="s">
        <v>42802</v>
      </c>
      <c r="H11072">
        <v>61.526385599999998</v>
      </c>
      <c r="I11072">
        <v>-134.24372320000001</v>
      </c>
      <c r="J11072" s="1" t="str">
        <f t="shared" si="1559"/>
        <v>Fluid (stream)</v>
      </c>
      <c r="K11072" s="1" t="str">
        <f t="shared" si="1560"/>
        <v>Untreated Water</v>
      </c>
      <c r="O11072">
        <v>0.78</v>
      </c>
      <c r="P11072">
        <v>20</v>
      </c>
      <c r="Q11072">
        <v>8</v>
      </c>
    </row>
    <row r="11073" spans="1:17" hidden="1" x14ac:dyDescent="0.3">
      <c r="A11073" t="s">
        <v>42803</v>
      </c>
      <c r="B11073" t="s">
        <v>42804</v>
      </c>
      <c r="C11073" s="1" t="str">
        <f t="shared" si="1557"/>
        <v>21:0719</v>
      </c>
      <c r="D11073" s="1" t="str">
        <f t="shared" si="1558"/>
        <v>21:0212</v>
      </c>
      <c r="E11073" t="s">
        <v>42805</v>
      </c>
      <c r="F11073" t="s">
        <v>42806</v>
      </c>
      <c r="H11073">
        <v>61.507839300000001</v>
      </c>
      <c r="I11073">
        <v>-134.27382410000001</v>
      </c>
      <c r="J11073" s="1" t="str">
        <f t="shared" si="1559"/>
        <v>Fluid (stream)</v>
      </c>
      <c r="K11073" s="1" t="str">
        <f t="shared" si="1560"/>
        <v>Untreated Water</v>
      </c>
      <c r="O11073">
        <v>2.5</v>
      </c>
      <c r="P11073">
        <v>20</v>
      </c>
      <c r="Q11073">
        <v>7.8</v>
      </c>
    </row>
    <row r="11074" spans="1:17" hidden="1" x14ac:dyDescent="0.3">
      <c r="A11074" t="s">
        <v>42807</v>
      </c>
      <c r="B11074" t="s">
        <v>42808</v>
      </c>
      <c r="C11074" s="1" t="str">
        <f t="shared" si="1557"/>
        <v>21:0719</v>
      </c>
      <c r="D11074" s="1" t="str">
        <f t="shared" si="1558"/>
        <v>21:0212</v>
      </c>
      <c r="E11074" t="s">
        <v>42809</v>
      </c>
      <c r="F11074" t="s">
        <v>42810</v>
      </c>
      <c r="H11074">
        <v>61.5313175</v>
      </c>
      <c r="I11074">
        <v>-134.23141810000001</v>
      </c>
      <c r="J11074" s="1" t="str">
        <f t="shared" si="1559"/>
        <v>Fluid (stream)</v>
      </c>
      <c r="K11074" s="1" t="str">
        <f t="shared" si="1560"/>
        <v>Untreated Water</v>
      </c>
      <c r="O11074">
        <v>1.07</v>
      </c>
      <c r="P11074">
        <v>20</v>
      </c>
      <c r="Q11074">
        <v>8.1</v>
      </c>
    </row>
    <row r="11075" spans="1:17" hidden="1" x14ac:dyDescent="0.3">
      <c r="A11075" t="s">
        <v>42811</v>
      </c>
      <c r="B11075" t="s">
        <v>42812</v>
      </c>
      <c r="C11075" s="1" t="str">
        <f t="shared" si="1557"/>
        <v>21:0719</v>
      </c>
      <c r="D11075" s="1" t="str">
        <f t="shared" si="1558"/>
        <v>21:0212</v>
      </c>
      <c r="E11075" t="s">
        <v>42813</v>
      </c>
      <c r="F11075" t="s">
        <v>42814</v>
      </c>
      <c r="H11075">
        <v>61.507341599999997</v>
      </c>
      <c r="I11075">
        <v>-134.37471909999999</v>
      </c>
      <c r="J11075" s="1" t="str">
        <f t="shared" si="1559"/>
        <v>Fluid (stream)</v>
      </c>
      <c r="K11075" s="1" t="str">
        <f t="shared" si="1560"/>
        <v>Untreated Water</v>
      </c>
      <c r="O11075">
        <v>0.9</v>
      </c>
      <c r="P11075">
        <v>10</v>
      </c>
      <c r="Q11075">
        <v>7.5</v>
      </c>
    </row>
    <row r="11076" spans="1:17" hidden="1" x14ac:dyDescent="0.3">
      <c r="A11076" t="s">
        <v>42815</v>
      </c>
      <c r="B11076" t="s">
        <v>42816</v>
      </c>
      <c r="C11076" s="1" t="str">
        <f t="shared" si="1557"/>
        <v>21:0719</v>
      </c>
      <c r="D11076" s="1" t="str">
        <f t="shared" si="1558"/>
        <v>21:0212</v>
      </c>
      <c r="E11076" t="s">
        <v>42817</v>
      </c>
      <c r="F11076" t="s">
        <v>42818</v>
      </c>
      <c r="H11076">
        <v>61.514797199999997</v>
      </c>
      <c r="I11076">
        <v>-134.36782249999999</v>
      </c>
      <c r="J11076" s="1" t="str">
        <f t="shared" si="1559"/>
        <v>Fluid (stream)</v>
      </c>
      <c r="K11076" s="1" t="str">
        <f t="shared" si="1560"/>
        <v>Untreated Water</v>
      </c>
      <c r="O11076">
        <v>0.2</v>
      </c>
      <c r="P11076">
        <v>10</v>
      </c>
      <c r="Q11076">
        <v>7.4</v>
      </c>
    </row>
    <row r="11077" spans="1:17" hidden="1" x14ac:dyDescent="0.3">
      <c r="A11077" t="s">
        <v>42819</v>
      </c>
      <c r="B11077" t="s">
        <v>42820</v>
      </c>
      <c r="C11077" s="1" t="str">
        <f t="shared" si="1557"/>
        <v>21:0719</v>
      </c>
      <c r="D11077" s="1" t="str">
        <f t="shared" si="1558"/>
        <v>21:0212</v>
      </c>
      <c r="E11077" t="s">
        <v>42821</v>
      </c>
      <c r="F11077" t="s">
        <v>42822</v>
      </c>
      <c r="H11077">
        <v>61.548124700000002</v>
      </c>
      <c r="I11077">
        <v>-134.4608053</v>
      </c>
      <c r="J11077" s="1" t="str">
        <f t="shared" si="1559"/>
        <v>Fluid (stream)</v>
      </c>
      <c r="K11077" s="1" t="str">
        <f t="shared" si="1560"/>
        <v>Untreated Water</v>
      </c>
      <c r="O11077">
        <v>0.43</v>
      </c>
      <c r="P11077">
        <v>20</v>
      </c>
      <c r="Q11077">
        <v>8</v>
      </c>
    </row>
    <row r="11078" spans="1:17" hidden="1" x14ac:dyDescent="0.3">
      <c r="A11078" t="s">
        <v>42823</v>
      </c>
      <c r="B11078" t="s">
        <v>42824</v>
      </c>
      <c r="C11078" s="1" t="str">
        <f t="shared" si="1557"/>
        <v>21:0719</v>
      </c>
      <c r="D11078" s="1" t="str">
        <f t="shared" si="1558"/>
        <v>21:0212</v>
      </c>
      <c r="E11078" t="s">
        <v>42825</v>
      </c>
      <c r="F11078" t="s">
        <v>42826</v>
      </c>
      <c r="H11078">
        <v>61.564463000000003</v>
      </c>
      <c r="I11078">
        <v>-134.44710090000001</v>
      </c>
      <c r="J11078" s="1" t="str">
        <f t="shared" si="1559"/>
        <v>Fluid (stream)</v>
      </c>
      <c r="K11078" s="1" t="str">
        <f t="shared" si="1560"/>
        <v>Untreated Water</v>
      </c>
      <c r="O11078">
        <v>0.52</v>
      </c>
      <c r="P11078">
        <v>50</v>
      </c>
      <c r="Q11078">
        <v>7.8</v>
      </c>
    </row>
    <row r="11079" spans="1:17" hidden="1" x14ac:dyDescent="0.3">
      <c r="A11079" t="s">
        <v>42827</v>
      </c>
      <c r="B11079" t="s">
        <v>42828</v>
      </c>
      <c r="C11079" s="1" t="str">
        <f t="shared" si="1557"/>
        <v>21:0719</v>
      </c>
      <c r="D11079" s="1" t="str">
        <f t="shared" si="1558"/>
        <v>21:0212</v>
      </c>
      <c r="E11079" t="s">
        <v>42829</v>
      </c>
      <c r="F11079" t="s">
        <v>42830</v>
      </c>
      <c r="H11079">
        <v>61.514086300000002</v>
      </c>
      <c r="I11079">
        <v>-134.4417535</v>
      </c>
      <c r="J11079" s="1" t="str">
        <f t="shared" si="1559"/>
        <v>Fluid (stream)</v>
      </c>
      <c r="K11079" s="1" t="str">
        <f t="shared" si="1560"/>
        <v>Untreated Water</v>
      </c>
      <c r="O11079">
        <v>1.05</v>
      </c>
      <c r="P11079">
        <v>40</v>
      </c>
      <c r="Q11079">
        <v>8.1</v>
      </c>
    </row>
    <row r="11080" spans="1:17" hidden="1" x14ac:dyDescent="0.3">
      <c r="A11080" t="s">
        <v>42831</v>
      </c>
      <c r="B11080" t="s">
        <v>42832</v>
      </c>
      <c r="C11080" s="1" t="str">
        <f t="shared" si="1557"/>
        <v>21:0719</v>
      </c>
      <c r="D11080" s="1" t="str">
        <f t="shared" si="1558"/>
        <v>21:0212</v>
      </c>
      <c r="E11080" t="s">
        <v>42833</v>
      </c>
      <c r="F11080" t="s">
        <v>42834</v>
      </c>
      <c r="H11080">
        <v>61.508531499999997</v>
      </c>
      <c r="I11080">
        <v>-134.50046019999999</v>
      </c>
      <c r="J11080" s="1" t="str">
        <f t="shared" si="1559"/>
        <v>Fluid (stream)</v>
      </c>
      <c r="K11080" s="1" t="str">
        <f t="shared" si="1560"/>
        <v>Untreated Water</v>
      </c>
      <c r="O11080">
        <v>2.67</v>
      </c>
      <c r="P11080">
        <v>20</v>
      </c>
      <c r="Q11080">
        <v>8.1</v>
      </c>
    </row>
    <row r="11081" spans="1:17" hidden="1" x14ac:dyDescent="0.3">
      <c r="A11081" t="s">
        <v>42835</v>
      </c>
      <c r="B11081" t="s">
        <v>42836</v>
      </c>
      <c r="C11081" s="1" t="str">
        <f t="shared" si="1557"/>
        <v>21:0719</v>
      </c>
      <c r="D11081" s="1" t="str">
        <f t="shared" si="1558"/>
        <v>21:0212</v>
      </c>
      <c r="E11081" t="s">
        <v>42837</v>
      </c>
      <c r="F11081" t="s">
        <v>42838</v>
      </c>
      <c r="H11081">
        <v>61.486720099999999</v>
      </c>
      <c r="I11081">
        <v>-134.40493169999999</v>
      </c>
      <c r="J11081" s="1" t="str">
        <f t="shared" si="1559"/>
        <v>Fluid (stream)</v>
      </c>
      <c r="K11081" s="1" t="str">
        <f t="shared" si="1560"/>
        <v>Untreated Water</v>
      </c>
      <c r="O11081">
        <v>0.75</v>
      </c>
      <c r="P11081">
        <v>40</v>
      </c>
      <c r="Q11081">
        <v>7.6</v>
      </c>
    </row>
    <row r="11082" spans="1:17" hidden="1" x14ac:dyDescent="0.3">
      <c r="A11082" t="s">
        <v>42839</v>
      </c>
      <c r="B11082" t="s">
        <v>42840</v>
      </c>
      <c r="C11082" s="1" t="str">
        <f t="shared" si="1557"/>
        <v>21:0719</v>
      </c>
      <c r="D11082" s="1" t="str">
        <f t="shared" si="1558"/>
        <v>21:0212</v>
      </c>
      <c r="E11082" t="s">
        <v>42837</v>
      </c>
      <c r="F11082" t="s">
        <v>42841</v>
      </c>
      <c r="H11082">
        <v>61.486720099999999</v>
      </c>
      <c r="I11082">
        <v>-134.40493169999999</v>
      </c>
      <c r="J11082" s="1" t="str">
        <f t="shared" si="1559"/>
        <v>Fluid (stream)</v>
      </c>
      <c r="K11082" s="1" t="str">
        <f t="shared" si="1560"/>
        <v>Untreated Water</v>
      </c>
      <c r="O11082">
        <v>0.59</v>
      </c>
      <c r="P11082">
        <v>70</v>
      </c>
      <c r="Q11082">
        <v>7.4</v>
      </c>
    </row>
    <row r="11083" spans="1:17" hidden="1" x14ac:dyDescent="0.3">
      <c r="A11083" t="s">
        <v>42842</v>
      </c>
      <c r="B11083" t="s">
        <v>42843</v>
      </c>
      <c r="C11083" s="1" t="str">
        <f t="shared" si="1557"/>
        <v>21:0719</v>
      </c>
      <c r="D11083" s="1" t="str">
        <f t="shared" si="1558"/>
        <v>21:0212</v>
      </c>
      <c r="E11083" t="s">
        <v>42844</v>
      </c>
      <c r="F11083" t="s">
        <v>42845</v>
      </c>
      <c r="H11083">
        <v>61.477029100000003</v>
      </c>
      <c r="I11083">
        <v>-134.41643550000001</v>
      </c>
      <c r="J11083" s="1" t="str">
        <f t="shared" si="1559"/>
        <v>Fluid (stream)</v>
      </c>
      <c r="K11083" s="1" t="str">
        <f t="shared" si="1560"/>
        <v>Untreated Water</v>
      </c>
      <c r="O11083">
        <v>2.5000000000000001E-2</v>
      </c>
      <c r="P11083">
        <v>50</v>
      </c>
      <c r="Q11083">
        <v>7.1</v>
      </c>
    </row>
    <row r="11084" spans="1:17" hidden="1" x14ac:dyDescent="0.3">
      <c r="A11084" t="s">
        <v>42846</v>
      </c>
      <c r="B11084" t="s">
        <v>42847</v>
      </c>
      <c r="C11084" s="1" t="str">
        <f t="shared" si="1557"/>
        <v>21:0719</v>
      </c>
      <c r="D11084" s="1" t="str">
        <f t="shared" si="1558"/>
        <v>21:0212</v>
      </c>
      <c r="E11084" t="s">
        <v>42848</v>
      </c>
      <c r="F11084" t="s">
        <v>42849</v>
      </c>
      <c r="H11084">
        <v>61.478342900000001</v>
      </c>
      <c r="I11084">
        <v>-134.49626850000001</v>
      </c>
      <c r="J11084" s="1" t="str">
        <f t="shared" si="1559"/>
        <v>Fluid (stream)</v>
      </c>
      <c r="K11084" s="1" t="str">
        <f t="shared" si="1560"/>
        <v>Untreated Water</v>
      </c>
      <c r="O11084">
        <v>2.5000000000000001E-2</v>
      </c>
      <c r="P11084">
        <v>10</v>
      </c>
      <c r="Q11084">
        <v>7.7</v>
      </c>
    </row>
    <row r="11085" spans="1:17" hidden="1" x14ac:dyDescent="0.3">
      <c r="A11085" t="s">
        <v>42850</v>
      </c>
      <c r="B11085" t="s">
        <v>42851</v>
      </c>
      <c r="C11085" s="1" t="str">
        <f t="shared" si="1557"/>
        <v>21:0719</v>
      </c>
      <c r="D11085" s="1" t="str">
        <f t="shared" si="1558"/>
        <v>21:0212</v>
      </c>
      <c r="E11085" t="s">
        <v>42852</v>
      </c>
      <c r="F11085" t="s">
        <v>42853</v>
      </c>
      <c r="H11085">
        <v>61.471388099999999</v>
      </c>
      <c r="I11085">
        <v>-134.48973670000001</v>
      </c>
      <c r="J11085" s="1" t="str">
        <f t="shared" si="1559"/>
        <v>Fluid (stream)</v>
      </c>
      <c r="K11085" s="1" t="str">
        <f t="shared" si="1560"/>
        <v>Untreated Water</v>
      </c>
      <c r="O11085">
        <v>0.1</v>
      </c>
      <c r="P11085">
        <v>30</v>
      </c>
      <c r="Q11085">
        <v>7.5</v>
      </c>
    </row>
    <row r="11086" spans="1:17" hidden="1" x14ac:dyDescent="0.3">
      <c r="A11086" t="s">
        <v>42854</v>
      </c>
      <c r="B11086" t="s">
        <v>42855</v>
      </c>
      <c r="C11086" s="1" t="str">
        <f t="shared" si="1557"/>
        <v>21:0719</v>
      </c>
      <c r="D11086" s="1" t="str">
        <f t="shared" si="1558"/>
        <v>21:0212</v>
      </c>
      <c r="E11086" t="s">
        <v>42856</v>
      </c>
      <c r="F11086" t="s">
        <v>42857</v>
      </c>
      <c r="H11086">
        <v>61.443122000000002</v>
      </c>
      <c r="I11086">
        <v>-134.52824369999999</v>
      </c>
      <c r="J11086" s="1" t="str">
        <f t="shared" si="1559"/>
        <v>Fluid (stream)</v>
      </c>
      <c r="K11086" s="1" t="str">
        <f t="shared" si="1560"/>
        <v>Untreated Water</v>
      </c>
      <c r="O11086">
        <v>2.5000000000000001E-2</v>
      </c>
      <c r="P11086">
        <v>20</v>
      </c>
      <c r="Q11086">
        <v>7.7</v>
      </c>
    </row>
    <row r="11087" spans="1:17" hidden="1" x14ac:dyDescent="0.3">
      <c r="A11087" t="s">
        <v>42858</v>
      </c>
      <c r="B11087" t="s">
        <v>42859</v>
      </c>
      <c r="C11087" s="1" t="str">
        <f t="shared" si="1557"/>
        <v>21:0719</v>
      </c>
      <c r="D11087" s="1" t="str">
        <f t="shared" si="1558"/>
        <v>21:0212</v>
      </c>
      <c r="E11087" t="s">
        <v>42860</v>
      </c>
      <c r="F11087" t="s">
        <v>42861</v>
      </c>
      <c r="H11087">
        <v>61.429309500000002</v>
      </c>
      <c r="I11087">
        <v>-134.426153</v>
      </c>
      <c r="J11087" s="1" t="str">
        <f t="shared" si="1559"/>
        <v>Fluid (stream)</v>
      </c>
      <c r="K11087" s="1" t="str">
        <f t="shared" si="1560"/>
        <v>Untreated Water</v>
      </c>
      <c r="O11087">
        <v>0.26</v>
      </c>
      <c r="P11087">
        <v>40</v>
      </c>
      <c r="Q11087">
        <v>7.6</v>
      </c>
    </row>
    <row r="11088" spans="1:17" hidden="1" x14ac:dyDescent="0.3">
      <c r="A11088" t="s">
        <v>42862</v>
      </c>
      <c r="B11088" t="s">
        <v>42863</v>
      </c>
      <c r="C11088" s="1" t="str">
        <f t="shared" si="1557"/>
        <v>21:0719</v>
      </c>
      <c r="D11088" s="1" t="str">
        <f t="shared" si="1558"/>
        <v>21:0212</v>
      </c>
      <c r="E11088" t="s">
        <v>42864</v>
      </c>
      <c r="F11088" t="s">
        <v>42865</v>
      </c>
      <c r="H11088">
        <v>61.452142199999997</v>
      </c>
      <c r="I11088">
        <v>-134.3835129</v>
      </c>
      <c r="J11088" s="1" t="str">
        <f t="shared" si="1559"/>
        <v>Fluid (stream)</v>
      </c>
      <c r="K11088" s="1" t="str">
        <f t="shared" si="1560"/>
        <v>Untreated Water</v>
      </c>
      <c r="O11088">
        <v>0.81</v>
      </c>
      <c r="P11088">
        <v>60</v>
      </c>
      <c r="Q11088">
        <v>8.3000000000000007</v>
      </c>
    </row>
    <row r="11089" spans="1:17" hidden="1" x14ac:dyDescent="0.3">
      <c r="A11089" t="s">
        <v>42866</v>
      </c>
      <c r="B11089" t="s">
        <v>42867</v>
      </c>
      <c r="C11089" s="1" t="str">
        <f t="shared" si="1557"/>
        <v>21:0719</v>
      </c>
      <c r="D11089" s="1" t="str">
        <f t="shared" si="1558"/>
        <v>21:0212</v>
      </c>
      <c r="E11089" t="s">
        <v>42868</v>
      </c>
      <c r="F11089" t="s">
        <v>42869</v>
      </c>
      <c r="H11089">
        <v>61.394646700000003</v>
      </c>
      <c r="I11089">
        <v>-134.4433946</v>
      </c>
      <c r="J11089" s="1" t="str">
        <f t="shared" si="1559"/>
        <v>Fluid (stream)</v>
      </c>
      <c r="K11089" s="1" t="str">
        <f t="shared" si="1560"/>
        <v>Untreated Water</v>
      </c>
      <c r="O11089">
        <v>2.5000000000000001E-2</v>
      </c>
      <c r="P11089">
        <v>30</v>
      </c>
      <c r="Q11089">
        <v>7.9</v>
      </c>
    </row>
    <row r="11090" spans="1:17" hidden="1" x14ac:dyDescent="0.3">
      <c r="A11090" t="s">
        <v>42870</v>
      </c>
      <c r="B11090" t="s">
        <v>42871</v>
      </c>
      <c r="C11090" s="1" t="str">
        <f t="shared" si="1557"/>
        <v>21:0719</v>
      </c>
      <c r="D11090" s="1" t="str">
        <f t="shared" si="1558"/>
        <v>21:0212</v>
      </c>
      <c r="E11090" t="s">
        <v>42872</v>
      </c>
      <c r="F11090" t="s">
        <v>42873</v>
      </c>
      <c r="H11090">
        <v>61.416722499999999</v>
      </c>
      <c r="I11090">
        <v>-134.3351413</v>
      </c>
      <c r="J11090" s="1" t="str">
        <f t="shared" si="1559"/>
        <v>Fluid (stream)</v>
      </c>
      <c r="K11090" s="1" t="str">
        <f t="shared" si="1560"/>
        <v>Untreated Water</v>
      </c>
      <c r="O11090">
        <v>0.12</v>
      </c>
      <c r="P11090">
        <v>40</v>
      </c>
      <c r="Q11090">
        <v>7.7</v>
      </c>
    </row>
    <row r="11091" spans="1:17" hidden="1" x14ac:dyDescent="0.3">
      <c r="A11091" t="s">
        <v>42874</v>
      </c>
      <c r="B11091" t="s">
        <v>42875</v>
      </c>
      <c r="C11091" s="1" t="str">
        <f t="shared" si="1557"/>
        <v>21:0719</v>
      </c>
      <c r="D11091" s="1" t="str">
        <f t="shared" si="1558"/>
        <v>21:0212</v>
      </c>
      <c r="E11091" t="s">
        <v>42876</v>
      </c>
      <c r="F11091" t="s">
        <v>42877</v>
      </c>
      <c r="H11091">
        <v>61.362414600000001</v>
      </c>
      <c r="I11091">
        <v>-134.398481</v>
      </c>
      <c r="J11091" s="1" t="str">
        <f t="shared" si="1559"/>
        <v>Fluid (stream)</v>
      </c>
      <c r="K11091" s="1" t="str">
        <f t="shared" si="1560"/>
        <v>Untreated Water</v>
      </c>
      <c r="O11091">
        <v>2.5000000000000001E-2</v>
      </c>
      <c r="P11091">
        <v>40</v>
      </c>
      <c r="Q11091">
        <v>8.1</v>
      </c>
    </row>
    <row r="11092" spans="1:17" hidden="1" x14ac:dyDescent="0.3">
      <c r="A11092" t="s">
        <v>42878</v>
      </c>
      <c r="B11092" t="s">
        <v>42879</v>
      </c>
      <c r="C11092" s="1" t="str">
        <f t="shared" si="1557"/>
        <v>21:0719</v>
      </c>
      <c r="D11092" s="1" t="str">
        <f>HYPERLINK("http://geochem.nrcan.gc.ca/cdogs/content/svy/svy_e.htm", "")</f>
        <v/>
      </c>
      <c r="G11092" s="1" t="str">
        <f>HYPERLINK("http://geochem.nrcan.gc.ca/cdogs/content/cr_/cr_00084_e.htm", "84")</f>
        <v>84</v>
      </c>
      <c r="J11092" t="s">
        <v>11453</v>
      </c>
      <c r="K11092" t="s">
        <v>11454</v>
      </c>
      <c r="O11092">
        <v>0.21</v>
      </c>
      <c r="P11092">
        <v>50</v>
      </c>
      <c r="Q11092">
        <v>7.5</v>
      </c>
    </row>
    <row r="11093" spans="1:17" hidden="1" x14ac:dyDescent="0.3">
      <c r="A11093" t="s">
        <v>42880</v>
      </c>
      <c r="B11093" t="s">
        <v>42881</v>
      </c>
      <c r="C11093" s="1" t="str">
        <f t="shared" si="1557"/>
        <v>21:0719</v>
      </c>
      <c r="D11093" s="1" t="str">
        <f t="shared" ref="D11093:D11104" si="1561">HYPERLINK("http://geochem.nrcan.gc.ca/cdogs/content/svy/svy210212_e.htm", "21:0212")</f>
        <v>21:0212</v>
      </c>
      <c r="E11093" t="s">
        <v>42882</v>
      </c>
      <c r="F11093" t="s">
        <v>42883</v>
      </c>
      <c r="H11093">
        <v>61.348061999999999</v>
      </c>
      <c r="I11093">
        <v>-134.41143099999999</v>
      </c>
      <c r="J11093" s="1" t="str">
        <f t="shared" ref="J11093:J11104" si="1562">HYPERLINK("http://geochem.nrcan.gc.ca/cdogs/content/kwd/kwd020018_e.htm", "Fluid (stream)")</f>
        <v>Fluid (stream)</v>
      </c>
      <c r="K11093" s="1" t="str">
        <f t="shared" ref="K11093:K11104" si="1563">HYPERLINK("http://geochem.nrcan.gc.ca/cdogs/content/kwd/kwd080007_e.htm", "Untreated Water")</f>
        <v>Untreated Water</v>
      </c>
      <c r="O11093">
        <v>2.5000000000000001E-2</v>
      </c>
      <c r="P11093">
        <v>40</v>
      </c>
      <c r="Q11093">
        <v>8.1999999999999993</v>
      </c>
    </row>
    <row r="11094" spans="1:17" hidden="1" x14ac:dyDescent="0.3">
      <c r="A11094" t="s">
        <v>42884</v>
      </c>
      <c r="B11094" t="s">
        <v>42885</v>
      </c>
      <c r="C11094" s="1" t="str">
        <f t="shared" si="1557"/>
        <v>21:0719</v>
      </c>
      <c r="D11094" s="1" t="str">
        <f t="shared" si="1561"/>
        <v>21:0212</v>
      </c>
      <c r="E11094" t="s">
        <v>42886</v>
      </c>
      <c r="F11094" t="s">
        <v>42887</v>
      </c>
      <c r="H11094">
        <v>61.311865699999998</v>
      </c>
      <c r="I11094">
        <v>-134.4057043</v>
      </c>
      <c r="J11094" s="1" t="str">
        <f t="shared" si="1562"/>
        <v>Fluid (stream)</v>
      </c>
      <c r="K11094" s="1" t="str">
        <f t="shared" si="1563"/>
        <v>Untreated Water</v>
      </c>
      <c r="O11094">
        <v>0.34</v>
      </c>
      <c r="P11094">
        <v>40</v>
      </c>
      <c r="Q11094">
        <v>8.3000000000000007</v>
      </c>
    </row>
    <row r="11095" spans="1:17" hidden="1" x14ac:dyDescent="0.3">
      <c r="A11095" t="s">
        <v>42888</v>
      </c>
      <c r="B11095" t="s">
        <v>42889</v>
      </c>
      <c r="C11095" s="1" t="str">
        <f t="shared" si="1557"/>
        <v>21:0719</v>
      </c>
      <c r="D11095" s="1" t="str">
        <f t="shared" si="1561"/>
        <v>21:0212</v>
      </c>
      <c r="E11095" t="s">
        <v>42890</v>
      </c>
      <c r="F11095" t="s">
        <v>42891</v>
      </c>
      <c r="H11095">
        <v>61.292082700000002</v>
      </c>
      <c r="I11095">
        <v>-134.43401399999999</v>
      </c>
      <c r="J11095" s="1" t="str">
        <f t="shared" si="1562"/>
        <v>Fluid (stream)</v>
      </c>
      <c r="K11095" s="1" t="str">
        <f t="shared" si="1563"/>
        <v>Untreated Water</v>
      </c>
      <c r="O11095">
        <v>2.5000000000000001E-2</v>
      </c>
      <c r="P11095">
        <v>30</v>
      </c>
      <c r="Q11095">
        <v>8</v>
      </c>
    </row>
    <row r="11096" spans="1:17" hidden="1" x14ac:dyDescent="0.3">
      <c r="A11096" t="s">
        <v>42892</v>
      </c>
      <c r="B11096" t="s">
        <v>42893</v>
      </c>
      <c r="C11096" s="1" t="str">
        <f t="shared" si="1557"/>
        <v>21:0719</v>
      </c>
      <c r="D11096" s="1" t="str">
        <f t="shared" si="1561"/>
        <v>21:0212</v>
      </c>
      <c r="E11096" t="s">
        <v>42894</v>
      </c>
      <c r="F11096" t="s">
        <v>42895</v>
      </c>
      <c r="H11096">
        <v>61.266224600000001</v>
      </c>
      <c r="I11096">
        <v>-134.33830349999999</v>
      </c>
      <c r="J11096" s="1" t="str">
        <f t="shared" si="1562"/>
        <v>Fluid (stream)</v>
      </c>
      <c r="K11096" s="1" t="str">
        <f t="shared" si="1563"/>
        <v>Untreated Water</v>
      </c>
      <c r="O11096">
        <v>2.5000000000000001E-2</v>
      </c>
      <c r="P11096">
        <v>30</v>
      </c>
      <c r="Q11096">
        <v>8.3000000000000007</v>
      </c>
    </row>
    <row r="11097" spans="1:17" hidden="1" x14ac:dyDescent="0.3">
      <c r="A11097" t="s">
        <v>42896</v>
      </c>
      <c r="B11097" t="s">
        <v>42897</v>
      </c>
      <c r="C11097" s="1" t="str">
        <f t="shared" si="1557"/>
        <v>21:0719</v>
      </c>
      <c r="D11097" s="1" t="str">
        <f t="shared" si="1561"/>
        <v>21:0212</v>
      </c>
      <c r="E11097" t="s">
        <v>42898</v>
      </c>
      <c r="F11097" t="s">
        <v>42899</v>
      </c>
      <c r="H11097">
        <v>61.269631599999997</v>
      </c>
      <c r="I11097">
        <v>-134.3209823</v>
      </c>
      <c r="J11097" s="1" t="str">
        <f t="shared" si="1562"/>
        <v>Fluid (stream)</v>
      </c>
      <c r="K11097" s="1" t="str">
        <f t="shared" si="1563"/>
        <v>Untreated Water</v>
      </c>
      <c r="O11097">
        <v>0.09</v>
      </c>
      <c r="P11097">
        <v>30</v>
      </c>
      <c r="Q11097">
        <v>8.1</v>
      </c>
    </row>
    <row r="11098" spans="1:17" hidden="1" x14ac:dyDescent="0.3">
      <c r="A11098" t="s">
        <v>42900</v>
      </c>
      <c r="B11098" t="s">
        <v>42901</v>
      </c>
      <c r="C11098" s="1" t="str">
        <f t="shared" si="1557"/>
        <v>21:0719</v>
      </c>
      <c r="D11098" s="1" t="str">
        <f t="shared" si="1561"/>
        <v>21:0212</v>
      </c>
      <c r="E11098" t="s">
        <v>42902</v>
      </c>
      <c r="F11098" t="s">
        <v>42903</v>
      </c>
      <c r="H11098">
        <v>61.2463245</v>
      </c>
      <c r="I11098">
        <v>-134.30497449999999</v>
      </c>
      <c r="J11098" s="1" t="str">
        <f t="shared" si="1562"/>
        <v>Fluid (stream)</v>
      </c>
      <c r="K11098" s="1" t="str">
        <f t="shared" si="1563"/>
        <v>Untreated Water</v>
      </c>
      <c r="O11098">
        <v>2.5000000000000001E-2</v>
      </c>
      <c r="P11098">
        <v>20</v>
      </c>
      <c r="Q11098">
        <v>7.6</v>
      </c>
    </row>
    <row r="11099" spans="1:17" hidden="1" x14ac:dyDescent="0.3">
      <c r="A11099" t="s">
        <v>42904</v>
      </c>
      <c r="B11099" t="s">
        <v>42905</v>
      </c>
      <c r="C11099" s="1" t="str">
        <f t="shared" si="1557"/>
        <v>21:0719</v>
      </c>
      <c r="D11099" s="1" t="str">
        <f t="shared" si="1561"/>
        <v>21:0212</v>
      </c>
      <c r="E11099" t="s">
        <v>42906</v>
      </c>
      <c r="F11099" t="s">
        <v>42907</v>
      </c>
      <c r="H11099">
        <v>61.203558100000002</v>
      </c>
      <c r="I11099">
        <v>-134.25014390000001</v>
      </c>
      <c r="J11099" s="1" t="str">
        <f t="shared" si="1562"/>
        <v>Fluid (stream)</v>
      </c>
      <c r="K11099" s="1" t="str">
        <f t="shared" si="1563"/>
        <v>Untreated Water</v>
      </c>
      <c r="O11099">
        <v>2.5000000000000001E-2</v>
      </c>
      <c r="P11099">
        <v>20</v>
      </c>
      <c r="Q11099">
        <v>8.1999999999999993</v>
      </c>
    </row>
    <row r="11100" spans="1:17" hidden="1" x14ac:dyDescent="0.3">
      <c r="A11100" t="s">
        <v>42908</v>
      </c>
      <c r="B11100" t="s">
        <v>42909</v>
      </c>
      <c r="C11100" s="1" t="str">
        <f t="shared" si="1557"/>
        <v>21:0719</v>
      </c>
      <c r="D11100" s="1" t="str">
        <f t="shared" si="1561"/>
        <v>21:0212</v>
      </c>
      <c r="E11100" t="s">
        <v>42910</v>
      </c>
      <c r="F11100" t="s">
        <v>42911</v>
      </c>
      <c r="H11100">
        <v>61.1564543</v>
      </c>
      <c r="I11100">
        <v>-134.1870424</v>
      </c>
      <c r="J11100" s="1" t="str">
        <f t="shared" si="1562"/>
        <v>Fluid (stream)</v>
      </c>
      <c r="K11100" s="1" t="str">
        <f t="shared" si="1563"/>
        <v>Untreated Water</v>
      </c>
      <c r="O11100">
        <v>0.09</v>
      </c>
      <c r="P11100">
        <v>30</v>
      </c>
      <c r="Q11100">
        <v>8.1</v>
      </c>
    </row>
    <row r="11101" spans="1:17" hidden="1" x14ac:dyDescent="0.3">
      <c r="A11101" t="s">
        <v>42912</v>
      </c>
      <c r="B11101" t="s">
        <v>42913</v>
      </c>
      <c r="C11101" s="1" t="str">
        <f t="shared" si="1557"/>
        <v>21:0719</v>
      </c>
      <c r="D11101" s="1" t="str">
        <f t="shared" si="1561"/>
        <v>21:0212</v>
      </c>
      <c r="E11101" t="s">
        <v>42914</v>
      </c>
      <c r="F11101" t="s">
        <v>42915</v>
      </c>
      <c r="H11101">
        <v>61.122719799999999</v>
      </c>
      <c r="I11101">
        <v>-134.16296030000001</v>
      </c>
      <c r="J11101" s="1" t="str">
        <f t="shared" si="1562"/>
        <v>Fluid (stream)</v>
      </c>
      <c r="K11101" s="1" t="str">
        <f t="shared" si="1563"/>
        <v>Untreated Water</v>
      </c>
      <c r="O11101">
        <v>0.27</v>
      </c>
      <c r="P11101">
        <v>30</v>
      </c>
      <c r="Q11101">
        <v>8.3000000000000007</v>
      </c>
    </row>
    <row r="11102" spans="1:17" hidden="1" x14ac:dyDescent="0.3">
      <c r="A11102" t="s">
        <v>42916</v>
      </c>
      <c r="B11102" t="s">
        <v>42917</v>
      </c>
      <c r="C11102" s="1" t="str">
        <f t="shared" si="1557"/>
        <v>21:0719</v>
      </c>
      <c r="D11102" s="1" t="str">
        <f t="shared" si="1561"/>
        <v>21:0212</v>
      </c>
      <c r="E11102" t="s">
        <v>42918</v>
      </c>
      <c r="F11102" t="s">
        <v>42919</v>
      </c>
      <c r="H11102">
        <v>61.115556900000001</v>
      </c>
      <c r="I11102">
        <v>-134.16908770000001</v>
      </c>
      <c r="J11102" s="1" t="str">
        <f t="shared" si="1562"/>
        <v>Fluid (stream)</v>
      </c>
      <c r="K11102" s="1" t="str">
        <f t="shared" si="1563"/>
        <v>Untreated Water</v>
      </c>
      <c r="O11102">
        <v>2.5000000000000001E-2</v>
      </c>
      <c r="P11102">
        <v>30</v>
      </c>
      <c r="Q11102">
        <v>8</v>
      </c>
    </row>
    <row r="11103" spans="1:17" hidden="1" x14ac:dyDescent="0.3">
      <c r="A11103" t="s">
        <v>42920</v>
      </c>
      <c r="B11103" t="s">
        <v>42921</v>
      </c>
      <c r="C11103" s="1" t="str">
        <f t="shared" si="1557"/>
        <v>21:0719</v>
      </c>
      <c r="D11103" s="1" t="str">
        <f t="shared" si="1561"/>
        <v>21:0212</v>
      </c>
      <c r="E11103" t="s">
        <v>42922</v>
      </c>
      <c r="F11103" t="s">
        <v>42923</v>
      </c>
      <c r="H11103">
        <v>61.083747500000001</v>
      </c>
      <c r="I11103">
        <v>-134.12093999999999</v>
      </c>
      <c r="J11103" s="1" t="str">
        <f t="shared" si="1562"/>
        <v>Fluid (stream)</v>
      </c>
      <c r="K11103" s="1" t="str">
        <f t="shared" si="1563"/>
        <v>Untreated Water</v>
      </c>
      <c r="O11103">
        <v>2.52</v>
      </c>
      <c r="P11103">
        <v>20</v>
      </c>
      <c r="Q11103">
        <v>7.5</v>
      </c>
    </row>
    <row r="11104" spans="1:17" hidden="1" x14ac:dyDescent="0.3">
      <c r="A11104" t="s">
        <v>42924</v>
      </c>
      <c r="B11104" t="s">
        <v>42925</v>
      </c>
      <c r="C11104" s="1" t="str">
        <f t="shared" si="1557"/>
        <v>21:0719</v>
      </c>
      <c r="D11104" s="1" t="str">
        <f t="shared" si="1561"/>
        <v>21:0212</v>
      </c>
      <c r="E11104" t="s">
        <v>42926</v>
      </c>
      <c r="F11104" t="s">
        <v>42927</v>
      </c>
      <c r="H11104">
        <v>61.063837900000003</v>
      </c>
      <c r="I11104">
        <v>-134.1729042</v>
      </c>
      <c r="J11104" s="1" t="str">
        <f t="shared" si="1562"/>
        <v>Fluid (stream)</v>
      </c>
      <c r="K11104" s="1" t="str">
        <f t="shared" si="1563"/>
        <v>Untreated Water</v>
      </c>
      <c r="O11104">
        <v>2.5000000000000001E-2</v>
      </c>
      <c r="P11104">
        <v>30</v>
      </c>
      <c r="Q11104">
        <v>6.5</v>
      </c>
    </row>
    <row r="11105" spans="1:17" hidden="1" x14ac:dyDescent="0.3">
      <c r="A11105" t="s">
        <v>42928</v>
      </c>
      <c r="B11105" t="s">
        <v>42929</v>
      </c>
      <c r="C11105" s="1" t="str">
        <f t="shared" si="1557"/>
        <v>21:0719</v>
      </c>
      <c r="D11105" s="1" t="str">
        <f>HYPERLINK("http://geochem.nrcan.gc.ca/cdogs/content/svy/svy_e.htm", "")</f>
        <v/>
      </c>
      <c r="G11105" s="1" t="str">
        <f>HYPERLINK("http://geochem.nrcan.gc.ca/cdogs/content/cr_/cr_00084_e.htm", "84")</f>
        <v>84</v>
      </c>
      <c r="J11105" t="s">
        <v>11453</v>
      </c>
      <c r="K11105" t="s">
        <v>11454</v>
      </c>
      <c r="O11105">
        <v>0.21</v>
      </c>
      <c r="P11105">
        <v>60</v>
      </c>
      <c r="Q11105">
        <v>7.2</v>
      </c>
    </row>
    <row r="11106" spans="1:17" hidden="1" x14ac:dyDescent="0.3">
      <c r="A11106" t="s">
        <v>42930</v>
      </c>
      <c r="B11106" t="s">
        <v>42931</v>
      </c>
      <c r="C11106" s="1" t="str">
        <f t="shared" si="1557"/>
        <v>21:0719</v>
      </c>
      <c r="D11106" s="1" t="str">
        <f t="shared" ref="D11106:D11119" si="1564">HYPERLINK("http://geochem.nrcan.gc.ca/cdogs/content/svy/svy210212_e.htm", "21:0212")</f>
        <v>21:0212</v>
      </c>
      <c r="E11106" t="s">
        <v>42932</v>
      </c>
      <c r="F11106" t="s">
        <v>42933</v>
      </c>
      <c r="H11106">
        <v>61.061647999999998</v>
      </c>
      <c r="I11106">
        <v>-134.12735000000001</v>
      </c>
      <c r="J11106" s="1" t="str">
        <f t="shared" ref="J11106:J11119" si="1565">HYPERLINK("http://geochem.nrcan.gc.ca/cdogs/content/kwd/kwd020018_e.htm", "Fluid (stream)")</f>
        <v>Fluid (stream)</v>
      </c>
      <c r="K11106" s="1" t="str">
        <f t="shared" ref="K11106:K11119" si="1566">HYPERLINK("http://geochem.nrcan.gc.ca/cdogs/content/kwd/kwd080007_e.htm", "Untreated Water")</f>
        <v>Untreated Water</v>
      </c>
      <c r="O11106">
        <v>1.23</v>
      </c>
      <c r="P11106">
        <v>40</v>
      </c>
      <c r="Q11106">
        <v>8.1</v>
      </c>
    </row>
    <row r="11107" spans="1:17" hidden="1" x14ac:dyDescent="0.3">
      <c r="A11107" t="s">
        <v>42934</v>
      </c>
      <c r="B11107" t="s">
        <v>42935</v>
      </c>
      <c r="C11107" s="1" t="str">
        <f t="shared" si="1557"/>
        <v>21:0719</v>
      </c>
      <c r="D11107" s="1" t="str">
        <f t="shared" si="1564"/>
        <v>21:0212</v>
      </c>
      <c r="E11107" t="s">
        <v>42936</v>
      </c>
      <c r="F11107" t="s">
        <v>42937</v>
      </c>
      <c r="H11107">
        <v>61.055675399999998</v>
      </c>
      <c r="I11107">
        <v>-134.0665928</v>
      </c>
      <c r="J11107" s="1" t="str">
        <f t="shared" si="1565"/>
        <v>Fluid (stream)</v>
      </c>
      <c r="K11107" s="1" t="str">
        <f t="shared" si="1566"/>
        <v>Untreated Water</v>
      </c>
      <c r="O11107">
        <v>1</v>
      </c>
      <c r="P11107">
        <v>40</v>
      </c>
      <c r="Q11107">
        <v>8.1999999999999993</v>
      </c>
    </row>
    <row r="11108" spans="1:17" hidden="1" x14ac:dyDescent="0.3">
      <c r="A11108" t="s">
        <v>42938</v>
      </c>
      <c r="B11108" t="s">
        <v>42939</v>
      </c>
      <c r="C11108" s="1" t="str">
        <f t="shared" si="1557"/>
        <v>21:0719</v>
      </c>
      <c r="D11108" s="1" t="str">
        <f t="shared" si="1564"/>
        <v>21:0212</v>
      </c>
      <c r="E11108" t="s">
        <v>42936</v>
      </c>
      <c r="F11108" t="s">
        <v>42940</v>
      </c>
      <c r="H11108">
        <v>61.055675399999998</v>
      </c>
      <c r="I11108">
        <v>-134.0665928</v>
      </c>
      <c r="J11108" s="1" t="str">
        <f t="shared" si="1565"/>
        <v>Fluid (stream)</v>
      </c>
      <c r="K11108" s="1" t="str">
        <f t="shared" si="1566"/>
        <v>Untreated Water</v>
      </c>
      <c r="O11108">
        <v>1.0900000000000001</v>
      </c>
      <c r="P11108">
        <v>50</v>
      </c>
      <c r="Q11108">
        <v>8.1999999999999993</v>
      </c>
    </row>
    <row r="11109" spans="1:17" hidden="1" x14ac:dyDescent="0.3">
      <c r="A11109" t="s">
        <v>42941</v>
      </c>
      <c r="B11109" t="s">
        <v>42942</v>
      </c>
      <c r="C11109" s="1" t="str">
        <f t="shared" si="1557"/>
        <v>21:0719</v>
      </c>
      <c r="D11109" s="1" t="str">
        <f t="shared" si="1564"/>
        <v>21:0212</v>
      </c>
      <c r="E11109" t="s">
        <v>42943</v>
      </c>
      <c r="F11109" t="s">
        <v>42944</v>
      </c>
      <c r="H11109">
        <v>61.034630700000001</v>
      </c>
      <c r="I11109">
        <v>-134.029819</v>
      </c>
      <c r="J11109" s="1" t="str">
        <f t="shared" si="1565"/>
        <v>Fluid (stream)</v>
      </c>
      <c r="K11109" s="1" t="str">
        <f t="shared" si="1566"/>
        <v>Untreated Water</v>
      </c>
      <c r="O11109">
        <v>0.25</v>
      </c>
      <c r="P11109">
        <v>60</v>
      </c>
      <c r="Q11109">
        <v>8.1999999999999993</v>
      </c>
    </row>
    <row r="11110" spans="1:17" hidden="1" x14ac:dyDescent="0.3">
      <c r="A11110" t="s">
        <v>42945</v>
      </c>
      <c r="B11110" t="s">
        <v>42946</v>
      </c>
      <c r="C11110" s="1" t="str">
        <f t="shared" si="1557"/>
        <v>21:0719</v>
      </c>
      <c r="D11110" s="1" t="str">
        <f t="shared" si="1564"/>
        <v>21:0212</v>
      </c>
      <c r="E11110" t="s">
        <v>42947</v>
      </c>
      <c r="F11110" t="s">
        <v>42948</v>
      </c>
      <c r="H11110">
        <v>61.073682699999999</v>
      </c>
      <c r="I11110">
        <v>-134.03915319999999</v>
      </c>
      <c r="J11110" s="1" t="str">
        <f t="shared" si="1565"/>
        <v>Fluid (stream)</v>
      </c>
      <c r="K11110" s="1" t="str">
        <f t="shared" si="1566"/>
        <v>Untreated Water</v>
      </c>
      <c r="O11110">
        <v>0.9</v>
      </c>
      <c r="P11110">
        <v>70</v>
      </c>
      <c r="Q11110">
        <v>8.3000000000000007</v>
      </c>
    </row>
    <row r="11111" spans="1:17" hidden="1" x14ac:dyDescent="0.3">
      <c r="A11111" t="s">
        <v>42949</v>
      </c>
      <c r="B11111" t="s">
        <v>42950</v>
      </c>
      <c r="C11111" s="1" t="str">
        <f t="shared" si="1557"/>
        <v>21:0719</v>
      </c>
      <c r="D11111" s="1" t="str">
        <f t="shared" si="1564"/>
        <v>21:0212</v>
      </c>
      <c r="E11111" t="s">
        <v>42951</v>
      </c>
      <c r="F11111" t="s">
        <v>42952</v>
      </c>
      <c r="H11111">
        <v>61.094683000000003</v>
      </c>
      <c r="I11111">
        <v>-134.06338719999999</v>
      </c>
      <c r="J11111" s="1" t="str">
        <f t="shared" si="1565"/>
        <v>Fluid (stream)</v>
      </c>
      <c r="K11111" s="1" t="str">
        <f t="shared" si="1566"/>
        <v>Untreated Water</v>
      </c>
      <c r="O11111">
        <v>0.34</v>
      </c>
      <c r="P11111">
        <v>20</v>
      </c>
      <c r="Q11111">
        <v>8.1</v>
      </c>
    </row>
    <row r="11112" spans="1:17" hidden="1" x14ac:dyDescent="0.3">
      <c r="A11112" t="s">
        <v>42953</v>
      </c>
      <c r="B11112" t="s">
        <v>42954</v>
      </c>
      <c r="C11112" s="1" t="str">
        <f t="shared" si="1557"/>
        <v>21:0719</v>
      </c>
      <c r="D11112" s="1" t="str">
        <f t="shared" si="1564"/>
        <v>21:0212</v>
      </c>
      <c r="E11112" t="s">
        <v>42955</v>
      </c>
      <c r="F11112" t="s">
        <v>42956</v>
      </c>
      <c r="H11112">
        <v>61.116230700000003</v>
      </c>
      <c r="I11112">
        <v>-134.0685038</v>
      </c>
      <c r="J11112" s="1" t="str">
        <f t="shared" si="1565"/>
        <v>Fluid (stream)</v>
      </c>
      <c r="K11112" s="1" t="str">
        <f t="shared" si="1566"/>
        <v>Untreated Water</v>
      </c>
      <c r="O11112">
        <v>0.57999999999999996</v>
      </c>
      <c r="P11112">
        <v>10</v>
      </c>
      <c r="Q11112">
        <v>7.5</v>
      </c>
    </row>
    <row r="11113" spans="1:17" hidden="1" x14ac:dyDescent="0.3">
      <c r="A11113" t="s">
        <v>42957</v>
      </c>
      <c r="B11113" t="s">
        <v>42958</v>
      </c>
      <c r="C11113" s="1" t="str">
        <f t="shared" si="1557"/>
        <v>21:0719</v>
      </c>
      <c r="D11113" s="1" t="str">
        <f t="shared" si="1564"/>
        <v>21:0212</v>
      </c>
      <c r="E11113" t="s">
        <v>42959</v>
      </c>
      <c r="F11113" t="s">
        <v>42960</v>
      </c>
      <c r="H11113">
        <v>61.119980900000002</v>
      </c>
      <c r="I11113">
        <v>-134.04873810000001</v>
      </c>
      <c r="J11113" s="1" t="str">
        <f t="shared" si="1565"/>
        <v>Fluid (stream)</v>
      </c>
      <c r="K11113" s="1" t="str">
        <f t="shared" si="1566"/>
        <v>Untreated Water</v>
      </c>
      <c r="O11113">
        <v>0.63</v>
      </c>
      <c r="P11113">
        <v>10</v>
      </c>
      <c r="Q11113">
        <v>7.2</v>
      </c>
    </row>
    <row r="11114" spans="1:17" hidden="1" x14ac:dyDescent="0.3">
      <c r="A11114" t="s">
        <v>42961</v>
      </c>
      <c r="B11114" t="s">
        <v>42962</v>
      </c>
      <c r="C11114" s="1" t="str">
        <f t="shared" si="1557"/>
        <v>21:0719</v>
      </c>
      <c r="D11114" s="1" t="str">
        <f t="shared" si="1564"/>
        <v>21:0212</v>
      </c>
      <c r="E11114" t="s">
        <v>42963</v>
      </c>
      <c r="F11114" t="s">
        <v>42964</v>
      </c>
      <c r="H11114">
        <v>61.128827999999999</v>
      </c>
      <c r="I11114">
        <v>-134.09639039999999</v>
      </c>
      <c r="J11114" s="1" t="str">
        <f t="shared" si="1565"/>
        <v>Fluid (stream)</v>
      </c>
      <c r="K11114" s="1" t="str">
        <f t="shared" si="1566"/>
        <v>Untreated Water</v>
      </c>
      <c r="O11114">
        <v>0.39</v>
      </c>
      <c r="P11114">
        <v>10</v>
      </c>
      <c r="Q11114">
        <v>7.2</v>
      </c>
    </row>
    <row r="11115" spans="1:17" hidden="1" x14ac:dyDescent="0.3">
      <c r="A11115" t="s">
        <v>42965</v>
      </c>
      <c r="B11115" t="s">
        <v>42966</v>
      </c>
      <c r="C11115" s="1" t="str">
        <f t="shared" si="1557"/>
        <v>21:0719</v>
      </c>
      <c r="D11115" s="1" t="str">
        <f t="shared" si="1564"/>
        <v>21:0212</v>
      </c>
      <c r="E11115" t="s">
        <v>42967</v>
      </c>
      <c r="F11115" t="s">
        <v>42968</v>
      </c>
      <c r="H11115">
        <v>61.1376451</v>
      </c>
      <c r="I11115">
        <v>-134.09912879999999</v>
      </c>
      <c r="J11115" s="1" t="str">
        <f t="shared" si="1565"/>
        <v>Fluid (stream)</v>
      </c>
      <c r="K11115" s="1" t="str">
        <f t="shared" si="1566"/>
        <v>Untreated Water</v>
      </c>
      <c r="O11115">
        <v>0.1</v>
      </c>
      <c r="P11115">
        <v>30</v>
      </c>
      <c r="Q11115">
        <v>7.8</v>
      </c>
    </row>
    <row r="11116" spans="1:17" hidden="1" x14ac:dyDescent="0.3">
      <c r="A11116" t="s">
        <v>42969</v>
      </c>
      <c r="B11116" t="s">
        <v>42970</v>
      </c>
      <c r="C11116" s="1" t="str">
        <f t="shared" si="1557"/>
        <v>21:0719</v>
      </c>
      <c r="D11116" s="1" t="str">
        <f t="shared" si="1564"/>
        <v>21:0212</v>
      </c>
      <c r="E11116" t="s">
        <v>42971</v>
      </c>
      <c r="F11116" t="s">
        <v>42972</v>
      </c>
      <c r="H11116">
        <v>61.146533599999998</v>
      </c>
      <c r="I11116">
        <v>-134.06209559999999</v>
      </c>
      <c r="J11116" s="1" t="str">
        <f t="shared" si="1565"/>
        <v>Fluid (stream)</v>
      </c>
      <c r="K11116" s="1" t="str">
        <f t="shared" si="1566"/>
        <v>Untreated Water</v>
      </c>
      <c r="O11116">
        <v>0.75</v>
      </c>
      <c r="P11116">
        <v>20</v>
      </c>
      <c r="Q11116">
        <v>7.5</v>
      </c>
    </row>
    <row r="11117" spans="1:17" hidden="1" x14ac:dyDescent="0.3">
      <c r="A11117" t="s">
        <v>42973</v>
      </c>
      <c r="B11117" t="s">
        <v>42974</v>
      </c>
      <c r="C11117" s="1" t="str">
        <f t="shared" si="1557"/>
        <v>21:0719</v>
      </c>
      <c r="D11117" s="1" t="str">
        <f t="shared" si="1564"/>
        <v>21:0212</v>
      </c>
      <c r="E11117" t="s">
        <v>42975</v>
      </c>
      <c r="F11117" t="s">
        <v>42976</v>
      </c>
      <c r="H11117">
        <v>61.142705900000003</v>
      </c>
      <c r="I11117">
        <v>-134.0475356</v>
      </c>
      <c r="J11117" s="1" t="str">
        <f t="shared" si="1565"/>
        <v>Fluid (stream)</v>
      </c>
      <c r="K11117" s="1" t="str">
        <f t="shared" si="1566"/>
        <v>Untreated Water</v>
      </c>
      <c r="O11117">
        <v>1.47</v>
      </c>
      <c r="P11117">
        <v>20</v>
      </c>
      <c r="Q11117">
        <v>6.7</v>
      </c>
    </row>
    <row r="11118" spans="1:17" hidden="1" x14ac:dyDescent="0.3">
      <c r="A11118" t="s">
        <v>42977</v>
      </c>
      <c r="B11118" t="s">
        <v>42978</v>
      </c>
      <c r="C11118" s="1" t="str">
        <f t="shared" si="1557"/>
        <v>21:0719</v>
      </c>
      <c r="D11118" s="1" t="str">
        <f t="shared" si="1564"/>
        <v>21:0212</v>
      </c>
      <c r="E11118" t="s">
        <v>42979</v>
      </c>
      <c r="F11118" t="s">
        <v>42980</v>
      </c>
      <c r="H11118">
        <v>61.175159200000003</v>
      </c>
      <c r="I11118">
        <v>-134.07158430000001</v>
      </c>
      <c r="J11118" s="1" t="str">
        <f t="shared" si="1565"/>
        <v>Fluid (stream)</v>
      </c>
      <c r="K11118" s="1" t="str">
        <f t="shared" si="1566"/>
        <v>Untreated Water</v>
      </c>
      <c r="O11118">
        <v>0.09</v>
      </c>
      <c r="P11118">
        <v>10</v>
      </c>
      <c r="Q11118">
        <v>7.4</v>
      </c>
    </row>
    <row r="11119" spans="1:17" hidden="1" x14ac:dyDescent="0.3">
      <c r="A11119" t="s">
        <v>42981</v>
      </c>
      <c r="B11119" t="s">
        <v>42982</v>
      </c>
      <c r="C11119" s="1" t="str">
        <f t="shared" si="1557"/>
        <v>21:0719</v>
      </c>
      <c r="D11119" s="1" t="str">
        <f t="shared" si="1564"/>
        <v>21:0212</v>
      </c>
      <c r="E11119" t="s">
        <v>42983</v>
      </c>
      <c r="F11119" t="s">
        <v>42984</v>
      </c>
      <c r="H11119">
        <v>61.1785037</v>
      </c>
      <c r="I11119">
        <v>-134.04766599999999</v>
      </c>
      <c r="J11119" s="1" t="str">
        <f t="shared" si="1565"/>
        <v>Fluid (stream)</v>
      </c>
      <c r="K11119" s="1" t="str">
        <f t="shared" si="1566"/>
        <v>Untreated Water</v>
      </c>
      <c r="O11119">
        <v>1.25</v>
      </c>
      <c r="P11119">
        <v>20</v>
      </c>
      <c r="Q11119">
        <v>7.1</v>
      </c>
    </row>
    <row r="11120" spans="1:17" hidden="1" x14ac:dyDescent="0.3">
      <c r="A11120" t="s">
        <v>42985</v>
      </c>
      <c r="B11120" t="s">
        <v>42986</v>
      </c>
      <c r="C11120" s="1" t="str">
        <f t="shared" si="1557"/>
        <v>21:0719</v>
      </c>
      <c r="D11120" s="1" t="str">
        <f>HYPERLINK("http://geochem.nrcan.gc.ca/cdogs/content/svy/svy_e.htm", "")</f>
        <v/>
      </c>
      <c r="G11120" s="1" t="str">
        <f>HYPERLINK("http://geochem.nrcan.gc.ca/cdogs/content/cr_/cr_00086_e.htm", "86")</f>
        <v>86</v>
      </c>
      <c r="J11120" t="s">
        <v>11453</v>
      </c>
      <c r="K11120" t="s">
        <v>11454</v>
      </c>
      <c r="O11120">
        <v>0.48</v>
      </c>
      <c r="P11120">
        <v>60</v>
      </c>
      <c r="Q11120">
        <v>7.3</v>
      </c>
    </row>
    <row r="11121" spans="1:17" hidden="1" x14ac:dyDescent="0.3">
      <c r="A11121" t="s">
        <v>42987</v>
      </c>
      <c r="B11121" t="s">
        <v>42988</v>
      </c>
      <c r="C11121" s="1" t="str">
        <f t="shared" ref="C11121:C11184" si="1567">HYPERLINK("http://geochem.nrcan.gc.ca/cdogs/content/bdl/bdl210719_e.htm", "21:0719")</f>
        <v>21:0719</v>
      </c>
      <c r="D11121" s="1" t="str">
        <f t="shared" ref="D11121:D11155" si="1568">HYPERLINK("http://geochem.nrcan.gc.ca/cdogs/content/svy/svy210212_e.htm", "21:0212")</f>
        <v>21:0212</v>
      </c>
      <c r="E11121" t="s">
        <v>42989</v>
      </c>
      <c r="F11121" t="s">
        <v>42990</v>
      </c>
      <c r="H11121">
        <v>61.193391699999999</v>
      </c>
      <c r="I11121">
        <v>-134.10868339999999</v>
      </c>
      <c r="J11121" s="1" t="str">
        <f t="shared" ref="J11121:J11155" si="1569">HYPERLINK("http://geochem.nrcan.gc.ca/cdogs/content/kwd/kwd020018_e.htm", "Fluid (stream)")</f>
        <v>Fluid (stream)</v>
      </c>
      <c r="K11121" s="1" t="str">
        <f t="shared" ref="K11121:K11155" si="1570">HYPERLINK("http://geochem.nrcan.gc.ca/cdogs/content/kwd/kwd080007_e.htm", "Untreated Water")</f>
        <v>Untreated Water</v>
      </c>
      <c r="O11121">
        <v>0.22</v>
      </c>
      <c r="P11121">
        <v>20</v>
      </c>
      <c r="Q11121">
        <v>7.5</v>
      </c>
    </row>
    <row r="11122" spans="1:17" hidden="1" x14ac:dyDescent="0.3">
      <c r="A11122" t="s">
        <v>42991</v>
      </c>
      <c r="B11122" t="s">
        <v>42992</v>
      </c>
      <c r="C11122" s="1" t="str">
        <f t="shared" si="1567"/>
        <v>21:0719</v>
      </c>
      <c r="D11122" s="1" t="str">
        <f t="shared" si="1568"/>
        <v>21:0212</v>
      </c>
      <c r="E11122" t="s">
        <v>42993</v>
      </c>
      <c r="F11122" t="s">
        <v>42994</v>
      </c>
      <c r="H11122">
        <v>61.2002843</v>
      </c>
      <c r="I11122">
        <v>-134.14734139999999</v>
      </c>
      <c r="J11122" s="1" t="str">
        <f t="shared" si="1569"/>
        <v>Fluid (stream)</v>
      </c>
      <c r="K11122" s="1" t="str">
        <f t="shared" si="1570"/>
        <v>Untreated Water</v>
      </c>
      <c r="O11122">
        <v>2.5000000000000001E-2</v>
      </c>
      <c r="P11122">
        <v>10</v>
      </c>
      <c r="Q11122">
        <v>7.6</v>
      </c>
    </row>
    <row r="11123" spans="1:17" hidden="1" x14ac:dyDescent="0.3">
      <c r="A11123" t="s">
        <v>42995</v>
      </c>
      <c r="B11123" t="s">
        <v>42996</v>
      </c>
      <c r="C11123" s="1" t="str">
        <f t="shared" si="1567"/>
        <v>21:0719</v>
      </c>
      <c r="D11123" s="1" t="str">
        <f t="shared" si="1568"/>
        <v>21:0212</v>
      </c>
      <c r="E11123" t="s">
        <v>42997</v>
      </c>
      <c r="F11123" t="s">
        <v>42998</v>
      </c>
      <c r="H11123">
        <v>61.201644399999999</v>
      </c>
      <c r="I11123">
        <v>-134.1756451</v>
      </c>
      <c r="J11123" s="1" t="str">
        <f t="shared" si="1569"/>
        <v>Fluid (stream)</v>
      </c>
      <c r="K11123" s="1" t="str">
        <f t="shared" si="1570"/>
        <v>Untreated Water</v>
      </c>
      <c r="O11123">
        <v>0.21</v>
      </c>
      <c r="P11123">
        <v>10</v>
      </c>
      <c r="Q11123">
        <v>7.5</v>
      </c>
    </row>
    <row r="11124" spans="1:17" hidden="1" x14ac:dyDescent="0.3">
      <c r="A11124" t="s">
        <v>42999</v>
      </c>
      <c r="B11124" t="s">
        <v>43000</v>
      </c>
      <c r="C11124" s="1" t="str">
        <f t="shared" si="1567"/>
        <v>21:0719</v>
      </c>
      <c r="D11124" s="1" t="str">
        <f t="shared" si="1568"/>
        <v>21:0212</v>
      </c>
      <c r="E11124" t="s">
        <v>42997</v>
      </c>
      <c r="F11124" t="s">
        <v>43001</v>
      </c>
      <c r="H11124">
        <v>61.201644399999999</v>
      </c>
      <c r="I11124">
        <v>-134.1756451</v>
      </c>
      <c r="J11124" s="1" t="str">
        <f t="shared" si="1569"/>
        <v>Fluid (stream)</v>
      </c>
      <c r="K11124" s="1" t="str">
        <f t="shared" si="1570"/>
        <v>Untreated Water</v>
      </c>
      <c r="O11124">
        <v>0.23</v>
      </c>
      <c r="P11124">
        <v>10</v>
      </c>
      <c r="Q11124">
        <v>7.6</v>
      </c>
    </row>
    <row r="11125" spans="1:17" hidden="1" x14ac:dyDescent="0.3">
      <c r="A11125" t="s">
        <v>43002</v>
      </c>
      <c r="B11125" t="s">
        <v>43003</v>
      </c>
      <c r="C11125" s="1" t="str">
        <f t="shared" si="1567"/>
        <v>21:0719</v>
      </c>
      <c r="D11125" s="1" t="str">
        <f t="shared" si="1568"/>
        <v>21:0212</v>
      </c>
      <c r="E11125" t="s">
        <v>43004</v>
      </c>
      <c r="F11125" t="s">
        <v>43005</v>
      </c>
      <c r="H11125">
        <v>61.216628399999998</v>
      </c>
      <c r="I11125">
        <v>-134.19500650000001</v>
      </c>
      <c r="J11125" s="1" t="str">
        <f t="shared" si="1569"/>
        <v>Fluid (stream)</v>
      </c>
      <c r="K11125" s="1" t="str">
        <f t="shared" si="1570"/>
        <v>Untreated Water</v>
      </c>
      <c r="O11125">
        <v>0.55000000000000004</v>
      </c>
      <c r="P11125">
        <v>10</v>
      </c>
      <c r="Q11125">
        <v>7.8</v>
      </c>
    </row>
    <row r="11126" spans="1:17" hidden="1" x14ac:dyDescent="0.3">
      <c r="A11126" t="s">
        <v>43006</v>
      </c>
      <c r="B11126" t="s">
        <v>43007</v>
      </c>
      <c r="C11126" s="1" t="str">
        <f t="shared" si="1567"/>
        <v>21:0719</v>
      </c>
      <c r="D11126" s="1" t="str">
        <f t="shared" si="1568"/>
        <v>21:0212</v>
      </c>
      <c r="E11126" t="s">
        <v>43008</v>
      </c>
      <c r="F11126" t="s">
        <v>43009</v>
      </c>
      <c r="H11126">
        <v>61.237042799999998</v>
      </c>
      <c r="I11126">
        <v>-134.2007821</v>
      </c>
      <c r="J11126" s="1" t="str">
        <f t="shared" si="1569"/>
        <v>Fluid (stream)</v>
      </c>
      <c r="K11126" s="1" t="str">
        <f t="shared" si="1570"/>
        <v>Untreated Water</v>
      </c>
      <c r="O11126">
        <v>1.97</v>
      </c>
      <c r="P11126">
        <v>10</v>
      </c>
      <c r="Q11126">
        <v>7.7</v>
      </c>
    </row>
    <row r="11127" spans="1:17" hidden="1" x14ac:dyDescent="0.3">
      <c r="A11127" t="s">
        <v>43010</v>
      </c>
      <c r="B11127" t="s">
        <v>43011</v>
      </c>
      <c r="C11127" s="1" t="str">
        <f t="shared" si="1567"/>
        <v>21:0719</v>
      </c>
      <c r="D11127" s="1" t="str">
        <f t="shared" si="1568"/>
        <v>21:0212</v>
      </c>
      <c r="E11127" t="s">
        <v>43012</v>
      </c>
      <c r="F11127" t="s">
        <v>43013</v>
      </c>
      <c r="H11127">
        <v>61.225767500000003</v>
      </c>
      <c r="I11127">
        <v>-134.22734389999999</v>
      </c>
      <c r="J11127" s="1" t="str">
        <f t="shared" si="1569"/>
        <v>Fluid (stream)</v>
      </c>
      <c r="K11127" s="1" t="str">
        <f t="shared" si="1570"/>
        <v>Untreated Water</v>
      </c>
      <c r="O11127">
        <v>0.13</v>
      </c>
      <c r="P11127">
        <v>10</v>
      </c>
      <c r="Q11127">
        <v>7.7</v>
      </c>
    </row>
    <row r="11128" spans="1:17" hidden="1" x14ac:dyDescent="0.3">
      <c r="A11128" t="s">
        <v>43014</v>
      </c>
      <c r="B11128" t="s">
        <v>43015</v>
      </c>
      <c r="C11128" s="1" t="str">
        <f t="shared" si="1567"/>
        <v>21:0719</v>
      </c>
      <c r="D11128" s="1" t="str">
        <f t="shared" si="1568"/>
        <v>21:0212</v>
      </c>
      <c r="E11128" t="s">
        <v>43016</v>
      </c>
      <c r="F11128" t="s">
        <v>43017</v>
      </c>
      <c r="H11128">
        <v>61.288442699999997</v>
      </c>
      <c r="I11128">
        <v>-134.50920020000001</v>
      </c>
      <c r="J11128" s="1" t="str">
        <f t="shared" si="1569"/>
        <v>Fluid (stream)</v>
      </c>
      <c r="K11128" s="1" t="str">
        <f t="shared" si="1570"/>
        <v>Untreated Water</v>
      </c>
      <c r="O11128">
        <v>2.5000000000000001E-2</v>
      </c>
      <c r="P11128">
        <v>30</v>
      </c>
      <c r="Q11128">
        <v>8.4</v>
      </c>
    </row>
    <row r="11129" spans="1:17" hidden="1" x14ac:dyDescent="0.3">
      <c r="A11129" t="s">
        <v>43018</v>
      </c>
      <c r="B11129" t="s">
        <v>43019</v>
      </c>
      <c r="C11129" s="1" t="str">
        <f t="shared" si="1567"/>
        <v>21:0719</v>
      </c>
      <c r="D11129" s="1" t="str">
        <f t="shared" si="1568"/>
        <v>21:0212</v>
      </c>
      <c r="E11129" t="s">
        <v>43020</v>
      </c>
      <c r="F11129" t="s">
        <v>43021</v>
      </c>
      <c r="H11129">
        <v>61.300948499999997</v>
      </c>
      <c r="I11129">
        <v>-134.51167419999999</v>
      </c>
      <c r="J11129" s="1" t="str">
        <f t="shared" si="1569"/>
        <v>Fluid (stream)</v>
      </c>
      <c r="K11129" s="1" t="str">
        <f t="shared" si="1570"/>
        <v>Untreated Water</v>
      </c>
      <c r="O11129">
        <v>0.6</v>
      </c>
      <c r="P11129">
        <v>60</v>
      </c>
      <c r="Q11129">
        <v>7.5</v>
      </c>
    </row>
    <row r="11130" spans="1:17" hidden="1" x14ac:dyDescent="0.3">
      <c r="A11130" t="s">
        <v>43022</v>
      </c>
      <c r="B11130" t="s">
        <v>43023</v>
      </c>
      <c r="C11130" s="1" t="str">
        <f t="shared" si="1567"/>
        <v>21:0719</v>
      </c>
      <c r="D11130" s="1" t="str">
        <f t="shared" si="1568"/>
        <v>21:0212</v>
      </c>
      <c r="E11130" t="s">
        <v>43024</v>
      </c>
      <c r="F11130" t="s">
        <v>43025</v>
      </c>
      <c r="H11130">
        <v>61.314230899999998</v>
      </c>
      <c r="I11130">
        <v>-134.54401669999999</v>
      </c>
      <c r="J11130" s="1" t="str">
        <f t="shared" si="1569"/>
        <v>Fluid (stream)</v>
      </c>
      <c r="K11130" s="1" t="str">
        <f t="shared" si="1570"/>
        <v>Untreated Water</v>
      </c>
      <c r="O11130">
        <v>0.96</v>
      </c>
      <c r="P11130">
        <v>40</v>
      </c>
      <c r="Q11130">
        <v>8</v>
      </c>
    </row>
    <row r="11131" spans="1:17" hidden="1" x14ac:dyDescent="0.3">
      <c r="A11131" t="s">
        <v>43026</v>
      </c>
      <c r="B11131" t="s">
        <v>43027</v>
      </c>
      <c r="C11131" s="1" t="str">
        <f t="shared" si="1567"/>
        <v>21:0719</v>
      </c>
      <c r="D11131" s="1" t="str">
        <f t="shared" si="1568"/>
        <v>21:0212</v>
      </c>
      <c r="E11131" t="s">
        <v>43028</v>
      </c>
      <c r="F11131" t="s">
        <v>43029</v>
      </c>
      <c r="H11131">
        <v>61.349429299999997</v>
      </c>
      <c r="I11131">
        <v>-134.5095737</v>
      </c>
      <c r="J11131" s="1" t="str">
        <f t="shared" si="1569"/>
        <v>Fluid (stream)</v>
      </c>
      <c r="K11131" s="1" t="str">
        <f t="shared" si="1570"/>
        <v>Untreated Water</v>
      </c>
      <c r="O11131">
        <v>2.69</v>
      </c>
      <c r="P11131">
        <v>90</v>
      </c>
      <c r="Q11131">
        <v>8.4</v>
      </c>
    </row>
    <row r="11132" spans="1:17" hidden="1" x14ac:dyDescent="0.3">
      <c r="A11132" t="s">
        <v>43030</v>
      </c>
      <c r="B11132" t="s">
        <v>43031</v>
      </c>
      <c r="C11132" s="1" t="str">
        <f t="shared" si="1567"/>
        <v>21:0719</v>
      </c>
      <c r="D11132" s="1" t="str">
        <f t="shared" si="1568"/>
        <v>21:0212</v>
      </c>
      <c r="E11132" t="s">
        <v>43032</v>
      </c>
      <c r="F11132" t="s">
        <v>43033</v>
      </c>
      <c r="H11132">
        <v>61.364541000000003</v>
      </c>
      <c r="I11132">
        <v>-134.522898</v>
      </c>
      <c r="J11132" s="1" t="str">
        <f t="shared" si="1569"/>
        <v>Fluid (stream)</v>
      </c>
      <c r="K11132" s="1" t="str">
        <f t="shared" si="1570"/>
        <v>Untreated Water</v>
      </c>
      <c r="O11132">
        <v>0.15</v>
      </c>
      <c r="P11132">
        <v>30</v>
      </c>
      <c r="Q11132">
        <v>8.4</v>
      </c>
    </row>
    <row r="11133" spans="1:17" hidden="1" x14ac:dyDescent="0.3">
      <c r="A11133" t="s">
        <v>43034</v>
      </c>
      <c r="B11133" t="s">
        <v>43035</v>
      </c>
      <c r="C11133" s="1" t="str">
        <f t="shared" si="1567"/>
        <v>21:0719</v>
      </c>
      <c r="D11133" s="1" t="str">
        <f t="shared" si="1568"/>
        <v>21:0212</v>
      </c>
      <c r="E11133" t="s">
        <v>43036</v>
      </c>
      <c r="F11133" t="s">
        <v>43037</v>
      </c>
      <c r="H11133">
        <v>61.354025</v>
      </c>
      <c r="I11133">
        <v>-134.56486609999999</v>
      </c>
      <c r="J11133" s="1" t="str">
        <f t="shared" si="1569"/>
        <v>Fluid (stream)</v>
      </c>
      <c r="K11133" s="1" t="str">
        <f t="shared" si="1570"/>
        <v>Untreated Water</v>
      </c>
      <c r="O11133">
        <v>2.5000000000000001E-2</v>
      </c>
      <c r="P11133">
        <v>90</v>
      </c>
      <c r="Q11133">
        <v>8.4</v>
      </c>
    </row>
    <row r="11134" spans="1:17" hidden="1" x14ac:dyDescent="0.3">
      <c r="A11134" t="s">
        <v>43038</v>
      </c>
      <c r="B11134" t="s">
        <v>43039</v>
      </c>
      <c r="C11134" s="1" t="str">
        <f t="shared" si="1567"/>
        <v>21:0719</v>
      </c>
      <c r="D11134" s="1" t="str">
        <f t="shared" si="1568"/>
        <v>21:0212</v>
      </c>
      <c r="E11134" t="s">
        <v>43040</v>
      </c>
      <c r="F11134" t="s">
        <v>43041</v>
      </c>
      <c r="H11134">
        <v>61.3611048</v>
      </c>
      <c r="I11134">
        <v>-134.5868175</v>
      </c>
      <c r="J11134" s="1" t="str">
        <f t="shared" si="1569"/>
        <v>Fluid (stream)</v>
      </c>
      <c r="K11134" s="1" t="str">
        <f t="shared" si="1570"/>
        <v>Untreated Water</v>
      </c>
      <c r="O11134">
        <v>2.5000000000000001E-2</v>
      </c>
      <c r="P11134">
        <v>40</v>
      </c>
      <c r="Q11134">
        <v>8</v>
      </c>
    </row>
    <row r="11135" spans="1:17" hidden="1" x14ac:dyDescent="0.3">
      <c r="A11135" t="s">
        <v>43042</v>
      </c>
      <c r="B11135" t="s">
        <v>43043</v>
      </c>
      <c r="C11135" s="1" t="str">
        <f t="shared" si="1567"/>
        <v>21:0719</v>
      </c>
      <c r="D11135" s="1" t="str">
        <f t="shared" si="1568"/>
        <v>21:0212</v>
      </c>
      <c r="E11135" t="s">
        <v>43044</v>
      </c>
      <c r="F11135" t="s">
        <v>43045</v>
      </c>
      <c r="H11135">
        <v>61.383316499999999</v>
      </c>
      <c r="I11135">
        <v>-134.5449021</v>
      </c>
      <c r="J11135" s="1" t="str">
        <f t="shared" si="1569"/>
        <v>Fluid (stream)</v>
      </c>
      <c r="K11135" s="1" t="str">
        <f t="shared" si="1570"/>
        <v>Untreated Water</v>
      </c>
      <c r="O11135">
        <v>2.5000000000000001E-2</v>
      </c>
      <c r="P11135">
        <v>30</v>
      </c>
      <c r="Q11135">
        <v>7.4</v>
      </c>
    </row>
    <row r="11136" spans="1:17" hidden="1" x14ac:dyDescent="0.3">
      <c r="A11136" t="s">
        <v>43046</v>
      </c>
      <c r="B11136" t="s">
        <v>43047</v>
      </c>
      <c r="C11136" s="1" t="str">
        <f t="shared" si="1567"/>
        <v>21:0719</v>
      </c>
      <c r="D11136" s="1" t="str">
        <f t="shared" si="1568"/>
        <v>21:0212</v>
      </c>
      <c r="E11136" t="s">
        <v>43048</v>
      </c>
      <c r="F11136" t="s">
        <v>43049</v>
      </c>
      <c r="H11136">
        <v>61.403406400000001</v>
      </c>
      <c r="I11136">
        <v>-134.63038090000001</v>
      </c>
      <c r="J11136" s="1" t="str">
        <f t="shared" si="1569"/>
        <v>Fluid (stream)</v>
      </c>
      <c r="K11136" s="1" t="str">
        <f t="shared" si="1570"/>
        <v>Untreated Water</v>
      </c>
      <c r="O11136">
        <v>2.5000000000000001E-2</v>
      </c>
      <c r="P11136">
        <v>20</v>
      </c>
      <c r="Q11136">
        <v>7.5</v>
      </c>
    </row>
    <row r="11137" spans="1:17" hidden="1" x14ac:dyDescent="0.3">
      <c r="A11137" t="s">
        <v>43050</v>
      </c>
      <c r="B11137" t="s">
        <v>43051</v>
      </c>
      <c r="C11137" s="1" t="str">
        <f t="shared" si="1567"/>
        <v>21:0719</v>
      </c>
      <c r="D11137" s="1" t="str">
        <f t="shared" si="1568"/>
        <v>21:0212</v>
      </c>
      <c r="E11137" t="s">
        <v>43052</v>
      </c>
      <c r="F11137" t="s">
        <v>43053</v>
      </c>
      <c r="H11137">
        <v>61.432430199999999</v>
      </c>
      <c r="I11137">
        <v>-134.61723549999999</v>
      </c>
      <c r="J11137" s="1" t="str">
        <f t="shared" si="1569"/>
        <v>Fluid (stream)</v>
      </c>
      <c r="K11137" s="1" t="str">
        <f t="shared" si="1570"/>
        <v>Untreated Water</v>
      </c>
      <c r="O11137">
        <v>2.5000000000000001E-2</v>
      </c>
      <c r="P11137">
        <v>60</v>
      </c>
      <c r="Q11137">
        <v>8.5</v>
      </c>
    </row>
    <row r="11138" spans="1:17" hidden="1" x14ac:dyDescent="0.3">
      <c r="A11138" t="s">
        <v>43054</v>
      </c>
      <c r="B11138" t="s">
        <v>43055</v>
      </c>
      <c r="C11138" s="1" t="str">
        <f t="shared" si="1567"/>
        <v>21:0719</v>
      </c>
      <c r="D11138" s="1" t="str">
        <f t="shared" si="1568"/>
        <v>21:0212</v>
      </c>
      <c r="E11138" t="s">
        <v>43056</v>
      </c>
      <c r="F11138" t="s">
        <v>43057</v>
      </c>
      <c r="H11138">
        <v>61.4442837</v>
      </c>
      <c r="I11138">
        <v>-134.6249286</v>
      </c>
      <c r="J11138" s="1" t="str">
        <f t="shared" si="1569"/>
        <v>Fluid (stream)</v>
      </c>
      <c r="K11138" s="1" t="str">
        <f t="shared" si="1570"/>
        <v>Untreated Water</v>
      </c>
      <c r="O11138">
        <v>2.5000000000000001E-2</v>
      </c>
      <c r="P11138">
        <v>20</v>
      </c>
      <c r="Q11138">
        <v>7.9</v>
      </c>
    </row>
    <row r="11139" spans="1:17" hidden="1" x14ac:dyDescent="0.3">
      <c r="A11139" t="s">
        <v>43058</v>
      </c>
      <c r="B11139" t="s">
        <v>43059</v>
      </c>
      <c r="C11139" s="1" t="str">
        <f t="shared" si="1567"/>
        <v>21:0719</v>
      </c>
      <c r="D11139" s="1" t="str">
        <f t="shared" si="1568"/>
        <v>21:0212</v>
      </c>
      <c r="E11139" t="s">
        <v>43060</v>
      </c>
      <c r="F11139" t="s">
        <v>43061</v>
      </c>
      <c r="H11139">
        <v>61.480955399999999</v>
      </c>
      <c r="I11139">
        <v>-134.62137179999999</v>
      </c>
      <c r="J11139" s="1" t="str">
        <f t="shared" si="1569"/>
        <v>Fluid (stream)</v>
      </c>
      <c r="K11139" s="1" t="str">
        <f t="shared" si="1570"/>
        <v>Untreated Water</v>
      </c>
      <c r="O11139">
        <v>2.5000000000000001E-2</v>
      </c>
      <c r="P11139">
        <v>30</v>
      </c>
      <c r="Q11139">
        <v>8.1</v>
      </c>
    </row>
    <row r="11140" spans="1:17" hidden="1" x14ac:dyDescent="0.3">
      <c r="A11140" t="s">
        <v>43062</v>
      </c>
      <c r="B11140" t="s">
        <v>43063</v>
      </c>
      <c r="C11140" s="1" t="str">
        <f t="shared" si="1567"/>
        <v>21:0719</v>
      </c>
      <c r="D11140" s="1" t="str">
        <f t="shared" si="1568"/>
        <v>21:0212</v>
      </c>
      <c r="E11140" t="s">
        <v>43064</v>
      </c>
      <c r="F11140" t="s">
        <v>43065</v>
      </c>
      <c r="H11140">
        <v>61.451615500000003</v>
      </c>
      <c r="I11140">
        <v>-134.65098660000001</v>
      </c>
      <c r="J11140" s="1" t="str">
        <f t="shared" si="1569"/>
        <v>Fluid (stream)</v>
      </c>
      <c r="K11140" s="1" t="str">
        <f t="shared" si="1570"/>
        <v>Untreated Water</v>
      </c>
      <c r="O11140">
        <v>0.18</v>
      </c>
      <c r="P11140">
        <v>30</v>
      </c>
      <c r="Q11140">
        <v>8.3000000000000007</v>
      </c>
    </row>
    <row r="11141" spans="1:17" hidden="1" x14ac:dyDescent="0.3">
      <c r="A11141" t="s">
        <v>43066</v>
      </c>
      <c r="B11141" t="s">
        <v>43067</v>
      </c>
      <c r="C11141" s="1" t="str">
        <f t="shared" si="1567"/>
        <v>21:0719</v>
      </c>
      <c r="D11141" s="1" t="str">
        <f t="shared" si="1568"/>
        <v>21:0212</v>
      </c>
      <c r="E11141" t="s">
        <v>43068</v>
      </c>
      <c r="F11141" t="s">
        <v>43069</v>
      </c>
      <c r="H11141">
        <v>61.485076599999999</v>
      </c>
      <c r="I11141">
        <v>-134.60883580000001</v>
      </c>
      <c r="J11141" s="1" t="str">
        <f t="shared" si="1569"/>
        <v>Fluid (stream)</v>
      </c>
      <c r="K11141" s="1" t="str">
        <f t="shared" si="1570"/>
        <v>Untreated Water</v>
      </c>
      <c r="O11141">
        <v>2.5000000000000001E-2</v>
      </c>
      <c r="P11141">
        <v>20</v>
      </c>
      <c r="Q11141">
        <v>8.1</v>
      </c>
    </row>
    <row r="11142" spans="1:17" hidden="1" x14ac:dyDescent="0.3">
      <c r="A11142" t="s">
        <v>43070</v>
      </c>
      <c r="B11142" t="s">
        <v>43071</v>
      </c>
      <c r="C11142" s="1" t="str">
        <f t="shared" si="1567"/>
        <v>21:0719</v>
      </c>
      <c r="D11142" s="1" t="str">
        <f t="shared" si="1568"/>
        <v>21:0212</v>
      </c>
      <c r="E11142" t="s">
        <v>43072</v>
      </c>
      <c r="F11142" t="s">
        <v>43073</v>
      </c>
      <c r="H11142">
        <v>61.4487655</v>
      </c>
      <c r="I11142">
        <v>-134.70242350000001</v>
      </c>
      <c r="J11142" s="1" t="str">
        <f t="shared" si="1569"/>
        <v>Fluid (stream)</v>
      </c>
      <c r="K11142" s="1" t="str">
        <f t="shared" si="1570"/>
        <v>Untreated Water</v>
      </c>
      <c r="O11142">
        <v>2.5000000000000001E-2</v>
      </c>
      <c r="P11142">
        <v>30</v>
      </c>
      <c r="Q11142">
        <v>8.1</v>
      </c>
    </row>
    <row r="11143" spans="1:17" hidden="1" x14ac:dyDescent="0.3">
      <c r="A11143" t="s">
        <v>43074</v>
      </c>
      <c r="B11143" t="s">
        <v>43075</v>
      </c>
      <c r="C11143" s="1" t="str">
        <f t="shared" si="1567"/>
        <v>21:0719</v>
      </c>
      <c r="D11143" s="1" t="str">
        <f t="shared" si="1568"/>
        <v>21:0212</v>
      </c>
      <c r="E11143" t="s">
        <v>43076</v>
      </c>
      <c r="F11143" t="s">
        <v>43077</v>
      </c>
      <c r="H11143">
        <v>61.419804399999997</v>
      </c>
      <c r="I11143">
        <v>-134.72383389999999</v>
      </c>
      <c r="J11143" s="1" t="str">
        <f t="shared" si="1569"/>
        <v>Fluid (stream)</v>
      </c>
      <c r="K11143" s="1" t="str">
        <f t="shared" si="1570"/>
        <v>Untreated Water</v>
      </c>
      <c r="O11143">
        <v>0.17</v>
      </c>
      <c r="P11143">
        <v>40</v>
      </c>
      <c r="Q11143">
        <v>7.6</v>
      </c>
    </row>
    <row r="11144" spans="1:17" hidden="1" x14ac:dyDescent="0.3">
      <c r="A11144" t="s">
        <v>43078</v>
      </c>
      <c r="B11144" t="s">
        <v>43079</v>
      </c>
      <c r="C11144" s="1" t="str">
        <f t="shared" si="1567"/>
        <v>21:0719</v>
      </c>
      <c r="D11144" s="1" t="str">
        <f t="shared" si="1568"/>
        <v>21:0212</v>
      </c>
      <c r="E11144" t="s">
        <v>43080</v>
      </c>
      <c r="F11144" t="s">
        <v>43081</v>
      </c>
      <c r="H11144">
        <v>61.374071899999997</v>
      </c>
      <c r="I11144">
        <v>-134.6897554</v>
      </c>
      <c r="J11144" s="1" t="str">
        <f t="shared" si="1569"/>
        <v>Fluid (stream)</v>
      </c>
      <c r="K11144" s="1" t="str">
        <f t="shared" si="1570"/>
        <v>Untreated Water</v>
      </c>
      <c r="O11144">
        <v>0.34</v>
      </c>
      <c r="P11144">
        <v>40</v>
      </c>
      <c r="Q11144">
        <v>8.5</v>
      </c>
    </row>
    <row r="11145" spans="1:17" hidden="1" x14ac:dyDescent="0.3">
      <c r="A11145" t="s">
        <v>43082</v>
      </c>
      <c r="B11145" t="s">
        <v>43083</v>
      </c>
      <c r="C11145" s="1" t="str">
        <f t="shared" si="1567"/>
        <v>21:0719</v>
      </c>
      <c r="D11145" s="1" t="str">
        <f t="shared" si="1568"/>
        <v>21:0212</v>
      </c>
      <c r="E11145" t="s">
        <v>43084</v>
      </c>
      <c r="F11145" t="s">
        <v>43085</v>
      </c>
      <c r="H11145">
        <v>61.345261800000003</v>
      </c>
      <c r="I11145">
        <v>-134.6348788</v>
      </c>
      <c r="J11145" s="1" t="str">
        <f t="shared" si="1569"/>
        <v>Fluid (stream)</v>
      </c>
      <c r="K11145" s="1" t="str">
        <f t="shared" si="1570"/>
        <v>Untreated Water</v>
      </c>
      <c r="O11145">
        <v>2.5000000000000001E-2</v>
      </c>
      <c r="P11145">
        <v>80</v>
      </c>
      <c r="Q11145">
        <v>8.3000000000000007</v>
      </c>
    </row>
    <row r="11146" spans="1:17" hidden="1" x14ac:dyDescent="0.3">
      <c r="A11146" t="s">
        <v>43086</v>
      </c>
      <c r="B11146" t="s">
        <v>43087</v>
      </c>
      <c r="C11146" s="1" t="str">
        <f t="shared" si="1567"/>
        <v>21:0719</v>
      </c>
      <c r="D11146" s="1" t="str">
        <f t="shared" si="1568"/>
        <v>21:0212</v>
      </c>
      <c r="E11146" t="s">
        <v>43084</v>
      </c>
      <c r="F11146" t="s">
        <v>43088</v>
      </c>
      <c r="H11146">
        <v>61.345261800000003</v>
      </c>
      <c r="I11146">
        <v>-134.6348788</v>
      </c>
      <c r="J11146" s="1" t="str">
        <f t="shared" si="1569"/>
        <v>Fluid (stream)</v>
      </c>
      <c r="K11146" s="1" t="str">
        <f t="shared" si="1570"/>
        <v>Untreated Water</v>
      </c>
      <c r="O11146">
        <v>2.5000000000000001E-2</v>
      </c>
      <c r="P11146">
        <v>60</v>
      </c>
      <c r="Q11146">
        <v>8.3000000000000007</v>
      </c>
    </row>
    <row r="11147" spans="1:17" hidden="1" x14ac:dyDescent="0.3">
      <c r="A11147" t="s">
        <v>43089</v>
      </c>
      <c r="B11147" t="s">
        <v>43090</v>
      </c>
      <c r="C11147" s="1" t="str">
        <f t="shared" si="1567"/>
        <v>21:0719</v>
      </c>
      <c r="D11147" s="1" t="str">
        <f t="shared" si="1568"/>
        <v>21:0212</v>
      </c>
      <c r="E11147" t="s">
        <v>43091</v>
      </c>
      <c r="F11147" t="s">
        <v>43092</v>
      </c>
      <c r="H11147">
        <v>61.057423100000001</v>
      </c>
      <c r="I11147">
        <v>-135.04620399999999</v>
      </c>
      <c r="J11147" s="1" t="str">
        <f t="shared" si="1569"/>
        <v>Fluid (stream)</v>
      </c>
      <c r="K11147" s="1" t="str">
        <f t="shared" si="1570"/>
        <v>Untreated Water</v>
      </c>
      <c r="O11147">
        <v>0.45</v>
      </c>
      <c r="P11147">
        <v>50</v>
      </c>
      <c r="Q11147">
        <v>8.4</v>
      </c>
    </row>
    <row r="11148" spans="1:17" hidden="1" x14ac:dyDescent="0.3">
      <c r="A11148" t="s">
        <v>43093</v>
      </c>
      <c r="B11148" t="s">
        <v>43094</v>
      </c>
      <c r="C11148" s="1" t="str">
        <f t="shared" si="1567"/>
        <v>21:0719</v>
      </c>
      <c r="D11148" s="1" t="str">
        <f t="shared" si="1568"/>
        <v>21:0212</v>
      </c>
      <c r="E11148" t="s">
        <v>43095</v>
      </c>
      <c r="F11148" t="s">
        <v>43096</v>
      </c>
      <c r="H11148">
        <v>61.062848199999998</v>
      </c>
      <c r="I11148">
        <v>-135.0380979</v>
      </c>
      <c r="J11148" s="1" t="str">
        <f t="shared" si="1569"/>
        <v>Fluid (stream)</v>
      </c>
      <c r="K11148" s="1" t="str">
        <f t="shared" si="1570"/>
        <v>Untreated Water</v>
      </c>
      <c r="O11148">
        <v>0.86</v>
      </c>
      <c r="P11148">
        <v>50</v>
      </c>
      <c r="Q11148">
        <v>7.8</v>
      </c>
    </row>
    <row r="11149" spans="1:17" hidden="1" x14ac:dyDescent="0.3">
      <c r="A11149" t="s">
        <v>43097</v>
      </c>
      <c r="B11149" t="s">
        <v>43098</v>
      </c>
      <c r="C11149" s="1" t="str">
        <f t="shared" si="1567"/>
        <v>21:0719</v>
      </c>
      <c r="D11149" s="1" t="str">
        <f t="shared" si="1568"/>
        <v>21:0212</v>
      </c>
      <c r="E11149" t="s">
        <v>43099</v>
      </c>
      <c r="F11149" t="s">
        <v>43100</v>
      </c>
      <c r="H11149">
        <v>61.082676499999998</v>
      </c>
      <c r="I11149">
        <v>-135.04850300000001</v>
      </c>
      <c r="J11149" s="1" t="str">
        <f t="shared" si="1569"/>
        <v>Fluid (stream)</v>
      </c>
      <c r="K11149" s="1" t="str">
        <f t="shared" si="1570"/>
        <v>Untreated Water</v>
      </c>
      <c r="O11149">
        <v>6.5</v>
      </c>
      <c r="P11149">
        <v>80</v>
      </c>
      <c r="Q11149">
        <v>7.1</v>
      </c>
    </row>
    <row r="11150" spans="1:17" hidden="1" x14ac:dyDescent="0.3">
      <c r="A11150" t="s">
        <v>43101</v>
      </c>
      <c r="B11150" t="s">
        <v>43102</v>
      </c>
      <c r="C11150" s="1" t="str">
        <f t="shared" si="1567"/>
        <v>21:0719</v>
      </c>
      <c r="D11150" s="1" t="str">
        <f t="shared" si="1568"/>
        <v>21:0212</v>
      </c>
      <c r="E11150" t="s">
        <v>43103</v>
      </c>
      <c r="F11150" t="s">
        <v>43104</v>
      </c>
      <c r="H11150">
        <v>61.079336599999998</v>
      </c>
      <c r="I11150">
        <v>-134.99760000000001</v>
      </c>
      <c r="J11150" s="1" t="str">
        <f t="shared" si="1569"/>
        <v>Fluid (stream)</v>
      </c>
      <c r="K11150" s="1" t="str">
        <f t="shared" si="1570"/>
        <v>Untreated Water</v>
      </c>
      <c r="O11150">
        <v>1.41</v>
      </c>
      <c r="P11150">
        <v>70</v>
      </c>
      <c r="Q11150">
        <v>7.6</v>
      </c>
    </row>
    <row r="11151" spans="1:17" hidden="1" x14ac:dyDescent="0.3">
      <c r="A11151" t="s">
        <v>43105</v>
      </c>
      <c r="B11151" t="s">
        <v>43106</v>
      </c>
      <c r="C11151" s="1" t="str">
        <f t="shared" si="1567"/>
        <v>21:0719</v>
      </c>
      <c r="D11151" s="1" t="str">
        <f t="shared" si="1568"/>
        <v>21:0212</v>
      </c>
      <c r="E11151" t="s">
        <v>43107</v>
      </c>
      <c r="F11151" t="s">
        <v>43108</v>
      </c>
      <c r="H11151">
        <v>61.103863699999998</v>
      </c>
      <c r="I11151">
        <v>-134.99056849999999</v>
      </c>
      <c r="J11151" s="1" t="str">
        <f t="shared" si="1569"/>
        <v>Fluid (stream)</v>
      </c>
      <c r="K11151" s="1" t="str">
        <f t="shared" si="1570"/>
        <v>Untreated Water</v>
      </c>
      <c r="O11151">
        <v>0.19</v>
      </c>
      <c r="P11151">
        <v>40</v>
      </c>
      <c r="Q11151">
        <v>7.8</v>
      </c>
    </row>
    <row r="11152" spans="1:17" hidden="1" x14ac:dyDescent="0.3">
      <c r="A11152" t="s">
        <v>43109</v>
      </c>
      <c r="B11152" t="s">
        <v>43110</v>
      </c>
      <c r="C11152" s="1" t="str">
        <f t="shared" si="1567"/>
        <v>21:0719</v>
      </c>
      <c r="D11152" s="1" t="str">
        <f t="shared" si="1568"/>
        <v>21:0212</v>
      </c>
      <c r="E11152" t="s">
        <v>43111</v>
      </c>
      <c r="F11152" t="s">
        <v>43112</v>
      </c>
      <c r="H11152">
        <v>61.087751599999997</v>
      </c>
      <c r="I11152">
        <v>-134.9346366</v>
      </c>
      <c r="J11152" s="1" t="str">
        <f t="shared" si="1569"/>
        <v>Fluid (stream)</v>
      </c>
      <c r="K11152" s="1" t="str">
        <f t="shared" si="1570"/>
        <v>Untreated Water</v>
      </c>
      <c r="O11152">
        <v>2.5000000000000001E-2</v>
      </c>
      <c r="P11152">
        <v>40</v>
      </c>
      <c r="Q11152">
        <v>8.1999999999999993</v>
      </c>
    </row>
    <row r="11153" spans="1:17" hidden="1" x14ac:dyDescent="0.3">
      <c r="A11153" t="s">
        <v>43113</v>
      </c>
      <c r="B11153" t="s">
        <v>43114</v>
      </c>
      <c r="C11153" s="1" t="str">
        <f t="shared" si="1567"/>
        <v>21:0719</v>
      </c>
      <c r="D11153" s="1" t="str">
        <f t="shared" si="1568"/>
        <v>21:0212</v>
      </c>
      <c r="E11153" t="s">
        <v>43115</v>
      </c>
      <c r="F11153" t="s">
        <v>43116</v>
      </c>
      <c r="H11153">
        <v>61.119540700000002</v>
      </c>
      <c r="I11153">
        <v>-134.93173229999999</v>
      </c>
      <c r="J11153" s="1" t="str">
        <f t="shared" si="1569"/>
        <v>Fluid (stream)</v>
      </c>
      <c r="K11153" s="1" t="str">
        <f t="shared" si="1570"/>
        <v>Untreated Water</v>
      </c>
      <c r="O11153">
        <v>2.5000000000000001E-2</v>
      </c>
      <c r="P11153">
        <v>30</v>
      </c>
      <c r="Q11153">
        <v>8</v>
      </c>
    </row>
    <row r="11154" spans="1:17" hidden="1" x14ac:dyDescent="0.3">
      <c r="A11154" t="s">
        <v>43117</v>
      </c>
      <c r="B11154" t="s">
        <v>43118</v>
      </c>
      <c r="C11154" s="1" t="str">
        <f t="shared" si="1567"/>
        <v>21:0719</v>
      </c>
      <c r="D11154" s="1" t="str">
        <f t="shared" si="1568"/>
        <v>21:0212</v>
      </c>
      <c r="E11154" t="s">
        <v>43119</v>
      </c>
      <c r="F11154" t="s">
        <v>43120</v>
      </c>
      <c r="H11154">
        <v>61.111054899999999</v>
      </c>
      <c r="I11154">
        <v>-134.86785040000001</v>
      </c>
      <c r="J11154" s="1" t="str">
        <f t="shared" si="1569"/>
        <v>Fluid (stream)</v>
      </c>
      <c r="K11154" s="1" t="str">
        <f t="shared" si="1570"/>
        <v>Untreated Water</v>
      </c>
      <c r="O11154">
        <v>0.33</v>
      </c>
      <c r="P11154">
        <v>30</v>
      </c>
      <c r="Q11154">
        <v>8</v>
      </c>
    </row>
    <row r="11155" spans="1:17" hidden="1" x14ac:dyDescent="0.3">
      <c r="A11155" t="s">
        <v>43121</v>
      </c>
      <c r="B11155" t="s">
        <v>43122</v>
      </c>
      <c r="C11155" s="1" t="str">
        <f t="shared" si="1567"/>
        <v>21:0719</v>
      </c>
      <c r="D11155" s="1" t="str">
        <f t="shared" si="1568"/>
        <v>21:0212</v>
      </c>
      <c r="E11155" t="s">
        <v>43123</v>
      </c>
      <c r="F11155" t="s">
        <v>43124</v>
      </c>
      <c r="H11155">
        <v>61.082176099999998</v>
      </c>
      <c r="I11155">
        <v>-134.86166750000001</v>
      </c>
      <c r="J11155" s="1" t="str">
        <f t="shared" si="1569"/>
        <v>Fluid (stream)</v>
      </c>
      <c r="K11155" s="1" t="str">
        <f t="shared" si="1570"/>
        <v>Untreated Water</v>
      </c>
      <c r="O11155">
        <v>2.5000000000000001E-2</v>
      </c>
      <c r="P11155">
        <v>20</v>
      </c>
      <c r="Q11155">
        <v>8</v>
      </c>
    </row>
    <row r="11156" spans="1:17" hidden="1" x14ac:dyDescent="0.3">
      <c r="A11156" t="s">
        <v>43125</v>
      </c>
      <c r="B11156" t="s">
        <v>43126</v>
      </c>
      <c r="C11156" s="1" t="str">
        <f t="shared" si="1567"/>
        <v>21:0719</v>
      </c>
      <c r="D11156" s="1" t="str">
        <f>HYPERLINK("http://geochem.nrcan.gc.ca/cdogs/content/svy/svy_e.htm", "")</f>
        <v/>
      </c>
      <c r="G11156" s="1" t="str">
        <f>HYPERLINK("http://geochem.nrcan.gc.ca/cdogs/content/cr_/cr_00085_e.htm", "85")</f>
        <v>85</v>
      </c>
      <c r="J11156" t="s">
        <v>11453</v>
      </c>
      <c r="K11156" t="s">
        <v>11454</v>
      </c>
      <c r="O11156">
        <v>0.36</v>
      </c>
      <c r="P11156">
        <v>20</v>
      </c>
      <c r="Q11156">
        <v>7.9</v>
      </c>
    </row>
    <row r="11157" spans="1:17" hidden="1" x14ac:dyDescent="0.3">
      <c r="A11157" t="s">
        <v>43127</v>
      </c>
      <c r="B11157" t="s">
        <v>43128</v>
      </c>
      <c r="C11157" s="1" t="str">
        <f t="shared" si="1567"/>
        <v>21:0719</v>
      </c>
      <c r="D11157" s="1" t="str">
        <f t="shared" ref="D11157:D11163" si="1571">HYPERLINK("http://geochem.nrcan.gc.ca/cdogs/content/svy/svy210212_e.htm", "21:0212")</f>
        <v>21:0212</v>
      </c>
      <c r="E11157" t="s">
        <v>43129</v>
      </c>
      <c r="F11157" t="s">
        <v>43130</v>
      </c>
      <c r="H11157">
        <v>61.090980899999998</v>
      </c>
      <c r="I11157">
        <v>-134.81432799999999</v>
      </c>
      <c r="J11157" s="1" t="str">
        <f t="shared" ref="J11157:J11163" si="1572">HYPERLINK("http://geochem.nrcan.gc.ca/cdogs/content/kwd/kwd020018_e.htm", "Fluid (stream)")</f>
        <v>Fluid (stream)</v>
      </c>
      <c r="K11157" s="1" t="str">
        <f t="shared" ref="K11157:K11163" si="1573">HYPERLINK("http://geochem.nrcan.gc.ca/cdogs/content/kwd/kwd080007_e.htm", "Untreated Water")</f>
        <v>Untreated Water</v>
      </c>
      <c r="O11157">
        <v>2.5000000000000001E-2</v>
      </c>
      <c r="P11157">
        <v>20</v>
      </c>
      <c r="Q11157">
        <v>8.1999999999999993</v>
      </c>
    </row>
    <row r="11158" spans="1:17" hidden="1" x14ac:dyDescent="0.3">
      <c r="A11158" t="s">
        <v>43131</v>
      </c>
      <c r="B11158" t="s">
        <v>43132</v>
      </c>
      <c r="C11158" s="1" t="str">
        <f t="shared" si="1567"/>
        <v>21:0719</v>
      </c>
      <c r="D11158" s="1" t="str">
        <f t="shared" si="1571"/>
        <v>21:0212</v>
      </c>
      <c r="E11158" t="s">
        <v>43133</v>
      </c>
      <c r="F11158" t="s">
        <v>43134</v>
      </c>
      <c r="H11158">
        <v>61.095003499999997</v>
      </c>
      <c r="I11158">
        <v>-134.7383457</v>
      </c>
      <c r="J11158" s="1" t="str">
        <f t="shared" si="1572"/>
        <v>Fluid (stream)</v>
      </c>
      <c r="K11158" s="1" t="str">
        <f t="shared" si="1573"/>
        <v>Untreated Water</v>
      </c>
      <c r="O11158">
        <v>2.5000000000000001E-2</v>
      </c>
      <c r="P11158">
        <v>20</v>
      </c>
      <c r="Q11158">
        <v>7.8</v>
      </c>
    </row>
    <row r="11159" spans="1:17" hidden="1" x14ac:dyDescent="0.3">
      <c r="A11159" t="s">
        <v>43135</v>
      </c>
      <c r="B11159" t="s">
        <v>43136</v>
      </c>
      <c r="C11159" s="1" t="str">
        <f t="shared" si="1567"/>
        <v>21:0719</v>
      </c>
      <c r="D11159" s="1" t="str">
        <f t="shared" si="1571"/>
        <v>21:0212</v>
      </c>
      <c r="E11159" t="s">
        <v>43137</v>
      </c>
      <c r="F11159" t="s">
        <v>43138</v>
      </c>
      <c r="H11159">
        <v>61.097847899999998</v>
      </c>
      <c r="I11159">
        <v>-134.7152878</v>
      </c>
      <c r="J11159" s="1" t="str">
        <f t="shared" si="1572"/>
        <v>Fluid (stream)</v>
      </c>
      <c r="K11159" s="1" t="str">
        <f t="shared" si="1573"/>
        <v>Untreated Water</v>
      </c>
      <c r="O11159">
        <v>0.09</v>
      </c>
      <c r="P11159">
        <v>10</v>
      </c>
      <c r="Q11159">
        <v>8.1</v>
      </c>
    </row>
    <row r="11160" spans="1:17" hidden="1" x14ac:dyDescent="0.3">
      <c r="A11160" t="s">
        <v>43139</v>
      </c>
      <c r="B11160" t="s">
        <v>43140</v>
      </c>
      <c r="C11160" s="1" t="str">
        <f t="shared" si="1567"/>
        <v>21:0719</v>
      </c>
      <c r="D11160" s="1" t="str">
        <f t="shared" si="1571"/>
        <v>21:0212</v>
      </c>
      <c r="E11160" t="s">
        <v>43141</v>
      </c>
      <c r="F11160" t="s">
        <v>43142</v>
      </c>
      <c r="H11160">
        <v>61.1142635</v>
      </c>
      <c r="I11160">
        <v>-134.75414499999999</v>
      </c>
      <c r="J11160" s="1" t="str">
        <f t="shared" si="1572"/>
        <v>Fluid (stream)</v>
      </c>
      <c r="K11160" s="1" t="str">
        <f t="shared" si="1573"/>
        <v>Untreated Water</v>
      </c>
      <c r="O11160">
        <v>0.25</v>
      </c>
      <c r="P11160">
        <v>10</v>
      </c>
      <c r="Q11160">
        <v>7.9</v>
      </c>
    </row>
    <row r="11161" spans="1:17" hidden="1" x14ac:dyDescent="0.3">
      <c r="A11161" t="s">
        <v>43143</v>
      </c>
      <c r="B11161" t="s">
        <v>43144</v>
      </c>
      <c r="C11161" s="1" t="str">
        <f t="shared" si="1567"/>
        <v>21:0719</v>
      </c>
      <c r="D11161" s="1" t="str">
        <f t="shared" si="1571"/>
        <v>21:0212</v>
      </c>
      <c r="E11161" t="s">
        <v>43141</v>
      </c>
      <c r="F11161" t="s">
        <v>43145</v>
      </c>
      <c r="H11161">
        <v>61.1142635</v>
      </c>
      <c r="I11161">
        <v>-134.75414499999999</v>
      </c>
      <c r="J11161" s="1" t="str">
        <f t="shared" si="1572"/>
        <v>Fluid (stream)</v>
      </c>
      <c r="K11161" s="1" t="str">
        <f t="shared" si="1573"/>
        <v>Untreated Water</v>
      </c>
      <c r="O11161">
        <v>1</v>
      </c>
      <c r="P11161">
        <v>10</v>
      </c>
      <c r="Q11161">
        <v>8</v>
      </c>
    </row>
    <row r="11162" spans="1:17" hidden="1" x14ac:dyDescent="0.3">
      <c r="A11162" t="s">
        <v>43146</v>
      </c>
      <c r="B11162" t="s">
        <v>43147</v>
      </c>
      <c r="C11162" s="1" t="str">
        <f t="shared" si="1567"/>
        <v>21:0719</v>
      </c>
      <c r="D11162" s="1" t="str">
        <f t="shared" si="1571"/>
        <v>21:0212</v>
      </c>
      <c r="E11162" t="s">
        <v>43148</v>
      </c>
      <c r="F11162" t="s">
        <v>43149</v>
      </c>
      <c r="H11162">
        <v>61.127746700000003</v>
      </c>
      <c r="I11162">
        <v>-134.75832869999999</v>
      </c>
      <c r="J11162" s="1" t="str">
        <f t="shared" si="1572"/>
        <v>Fluid (stream)</v>
      </c>
      <c r="K11162" s="1" t="str">
        <f t="shared" si="1573"/>
        <v>Untreated Water</v>
      </c>
      <c r="O11162">
        <v>2.5000000000000001E-2</v>
      </c>
      <c r="P11162">
        <v>20</v>
      </c>
      <c r="Q11162">
        <v>8.3000000000000007</v>
      </c>
    </row>
    <row r="11163" spans="1:17" hidden="1" x14ac:dyDescent="0.3">
      <c r="A11163" t="s">
        <v>43150</v>
      </c>
      <c r="B11163" t="s">
        <v>43151</v>
      </c>
      <c r="C11163" s="1" t="str">
        <f t="shared" si="1567"/>
        <v>21:0719</v>
      </c>
      <c r="D11163" s="1" t="str">
        <f t="shared" si="1571"/>
        <v>21:0212</v>
      </c>
      <c r="E11163" t="s">
        <v>43152</v>
      </c>
      <c r="F11163" t="s">
        <v>43153</v>
      </c>
      <c r="H11163">
        <v>61.161803800000001</v>
      </c>
      <c r="I11163">
        <v>-134.73192130000001</v>
      </c>
      <c r="J11163" s="1" t="str">
        <f t="shared" si="1572"/>
        <v>Fluid (stream)</v>
      </c>
      <c r="K11163" s="1" t="str">
        <f t="shared" si="1573"/>
        <v>Untreated Water</v>
      </c>
      <c r="O11163">
        <v>2.5000000000000001E-2</v>
      </c>
      <c r="P11163">
        <v>20</v>
      </c>
      <c r="Q11163">
        <v>8.1999999999999993</v>
      </c>
    </row>
    <row r="11164" spans="1:17" hidden="1" x14ac:dyDescent="0.3">
      <c r="A11164" t="s">
        <v>43154</v>
      </c>
      <c r="B11164" t="s">
        <v>43155</v>
      </c>
      <c r="C11164" s="1" t="str">
        <f t="shared" si="1567"/>
        <v>21:0719</v>
      </c>
      <c r="D11164" s="1" t="str">
        <f>HYPERLINK("http://geochem.nrcan.gc.ca/cdogs/content/svy/svy_e.htm", "")</f>
        <v/>
      </c>
      <c r="G11164" s="1" t="str">
        <f>HYPERLINK("http://geochem.nrcan.gc.ca/cdogs/content/cr_/cr_00086_e.htm", "86")</f>
        <v>86</v>
      </c>
      <c r="J11164" t="s">
        <v>11453</v>
      </c>
      <c r="K11164" t="s">
        <v>11454</v>
      </c>
      <c r="O11164">
        <v>0.5</v>
      </c>
      <c r="P11164">
        <v>30</v>
      </c>
      <c r="Q11164">
        <v>7.4</v>
      </c>
    </row>
    <row r="11165" spans="1:17" hidden="1" x14ac:dyDescent="0.3">
      <c r="A11165" t="s">
        <v>43156</v>
      </c>
      <c r="B11165" t="s">
        <v>43157</v>
      </c>
      <c r="C11165" s="1" t="str">
        <f t="shared" si="1567"/>
        <v>21:0719</v>
      </c>
      <c r="D11165" s="1" t="str">
        <f t="shared" ref="D11165:D11176" si="1574">HYPERLINK("http://geochem.nrcan.gc.ca/cdogs/content/svy/svy210212_e.htm", "21:0212")</f>
        <v>21:0212</v>
      </c>
      <c r="E11165" t="s">
        <v>43158</v>
      </c>
      <c r="F11165" t="s">
        <v>43159</v>
      </c>
      <c r="H11165">
        <v>61.162132100000001</v>
      </c>
      <c r="I11165">
        <v>-134.68421309999999</v>
      </c>
      <c r="J11165" s="1" t="str">
        <f t="shared" ref="J11165:J11176" si="1575">HYPERLINK("http://geochem.nrcan.gc.ca/cdogs/content/kwd/kwd020018_e.htm", "Fluid (stream)")</f>
        <v>Fluid (stream)</v>
      </c>
      <c r="K11165" s="1" t="str">
        <f t="shared" ref="K11165:K11176" si="1576">HYPERLINK("http://geochem.nrcan.gc.ca/cdogs/content/kwd/kwd080007_e.htm", "Untreated Water")</f>
        <v>Untreated Water</v>
      </c>
      <c r="O11165">
        <v>0.23</v>
      </c>
      <c r="P11165">
        <v>20</v>
      </c>
      <c r="Q11165">
        <v>8</v>
      </c>
    </row>
    <row r="11166" spans="1:17" hidden="1" x14ac:dyDescent="0.3">
      <c r="A11166" t="s">
        <v>43160</v>
      </c>
      <c r="B11166" t="s">
        <v>43161</v>
      </c>
      <c r="C11166" s="1" t="str">
        <f t="shared" si="1567"/>
        <v>21:0719</v>
      </c>
      <c r="D11166" s="1" t="str">
        <f t="shared" si="1574"/>
        <v>21:0212</v>
      </c>
      <c r="E11166" t="s">
        <v>43162</v>
      </c>
      <c r="F11166" t="s">
        <v>43163</v>
      </c>
      <c r="H11166">
        <v>61.128867800000002</v>
      </c>
      <c r="I11166">
        <v>-134.6722178</v>
      </c>
      <c r="J11166" s="1" t="str">
        <f t="shared" si="1575"/>
        <v>Fluid (stream)</v>
      </c>
      <c r="K11166" s="1" t="str">
        <f t="shared" si="1576"/>
        <v>Untreated Water</v>
      </c>
      <c r="O11166">
        <v>2.5000000000000001E-2</v>
      </c>
      <c r="P11166">
        <v>20</v>
      </c>
      <c r="Q11166">
        <v>7.9</v>
      </c>
    </row>
    <row r="11167" spans="1:17" hidden="1" x14ac:dyDescent="0.3">
      <c r="A11167" t="s">
        <v>43164</v>
      </c>
      <c r="B11167" t="s">
        <v>43165</v>
      </c>
      <c r="C11167" s="1" t="str">
        <f t="shared" si="1567"/>
        <v>21:0719</v>
      </c>
      <c r="D11167" s="1" t="str">
        <f t="shared" si="1574"/>
        <v>21:0212</v>
      </c>
      <c r="E11167" t="s">
        <v>43166</v>
      </c>
      <c r="F11167" t="s">
        <v>43167</v>
      </c>
      <c r="H11167">
        <v>61.109542300000001</v>
      </c>
      <c r="I11167">
        <v>-134.6284278</v>
      </c>
      <c r="J11167" s="1" t="str">
        <f t="shared" si="1575"/>
        <v>Fluid (stream)</v>
      </c>
      <c r="K11167" s="1" t="str">
        <f t="shared" si="1576"/>
        <v>Untreated Water</v>
      </c>
      <c r="O11167">
        <v>0.18</v>
      </c>
      <c r="P11167">
        <v>20</v>
      </c>
      <c r="Q11167">
        <v>8</v>
      </c>
    </row>
    <row r="11168" spans="1:17" hidden="1" x14ac:dyDescent="0.3">
      <c r="A11168" t="s">
        <v>43168</v>
      </c>
      <c r="B11168" t="s">
        <v>43169</v>
      </c>
      <c r="C11168" s="1" t="str">
        <f t="shared" si="1567"/>
        <v>21:0719</v>
      </c>
      <c r="D11168" s="1" t="str">
        <f t="shared" si="1574"/>
        <v>21:0212</v>
      </c>
      <c r="E11168" t="s">
        <v>43170</v>
      </c>
      <c r="F11168" t="s">
        <v>43171</v>
      </c>
      <c r="H11168">
        <v>61.089721099999998</v>
      </c>
      <c r="I11168">
        <v>-134.61627379999999</v>
      </c>
      <c r="J11168" s="1" t="str">
        <f t="shared" si="1575"/>
        <v>Fluid (stream)</v>
      </c>
      <c r="K11168" s="1" t="str">
        <f t="shared" si="1576"/>
        <v>Untreated Water</v>
      </c>
      <c r="O11168">
        <v>2.5000000000000001E-2</v>
      </c>
      <c r="P11168">
        <v>20</v>
      </c>
      <c r="Q11168">
        <v>7.2</v>
      </c>
    </row>
    <row r="11169" spans="1:17" hidden="1" x14ac:dyDescent="0.3">
      <c r="A11169" t="s">
        <v>43172</v>
      </c>
      <c r="B11169" t="s">
        <v>43173</v>
      </c>
      <c r="C11169" s="1" t="str">
        <f t="shared" si="1567"/>
        <v>21:0719</v>
      </c>
      <c r="D11169" s="1" t="str">
        <f t="shared" si="1574"/>
        <v>21:0212</v>
      </c>
      <c r="E11169" t="s">
        <v>43174</v>
      </c>
      <c r="F11169" t="s">
        <v>43175</v>
      </c>
      <c r="H11169">
        <v>61.192437099999999</v>
      </c>
      <c r="I11169">
        <v>-134.63255179999999</v>
      </c>
      <c r="J11169" s="1" t="str">
        <f t="shared" si="1575"/>
        <v>Fluid (stream)</v>
      </c>
      <c r="K11169" s="1" t="str">
        <f t="shared" si="1576"/>
        <v>Untreated Water</v>
      </c>
      <c r="O11169">
        <v>0.77</v>
      </c>
      <c r="P11169">
        <v>30</v>
      </c>
      <c r="Q11169">
        <v>8.1</v>
      </c>
    </row>
    <row r="11170" spans="1:17" hidden="1" x14ac:dyDescent="0.3">
      <c r="A11170" t="s">
        <v>43176</v>
      </c>
      <c r="B11170" t="s">
        <v>43177</v>
      </c>
      <c r="C11170" s="1" t="str">
        <f t="shared" si="1567"/>
        <v>21:0719</v>
      </c>
      <c r="D11170" s="1" t="str">
        <f t="shared" si="1574"/>
        <v>21:0212</v>
      </c>
      <c r="E11170" t="s">
        <v>43178</v>
      </c>
      <c r="F11170" t="s">
        <v>43179</v>
      </c>
      <c r="H11170">
        <v>61.204665800000001</v>
      </c>
      <c r="I11170">
        <v>-134.66415699999999</v>
      </c>
      <c r="J11170" s="1" t="str">
        <f t="shared" si="1575"/>
        <v>Fluid (stream)</v>
      </c>
      <c r="K11170" s="1" t="str">
        <f t="shared" si="1576"/>
        <v>Untreated Water</v>
      </c>
      <c r="O11170">
        <v>0.31</v>
      </c>
      <c r="P11170">
        <v>20</v>
      </c>
      <c r="Q11170">
        <v>7.5</v>
      </c>
    </row>
    <row r="11171" spans="1:17" hidden="1" x14ac:dyDescent="0.3">
      <c r="A11171" t="s">
        <v>43180</v>
      </c>
      <c r="B11171" t="s">
        <v>43181</v>
      </c>
      <c r="C11171" s="1" t="str">
        <f t="shared" si="1567"/>
        <v>21:0719</v>
      </c>
      <c r="D11171" s="1" t="str">
        <f t="shared" si="1574"/>
        <v>21:0212</v>
      </c>
      <c r="E11171" t="s">
        <v>43182</v>
      </c>
      <c r="F11171" t="s">
        <v>43183</v>
      </c>
      <c r="H11171">
        <v>61.224120999999997</v>
      </c>
      <c r="I11171">
        <v>-134.7198132</v>
      </c>
      <c r="J11171" s="1" t="str">
        <f t="shared" si="1575"/>
        <v>Fluid (stream)</v>
      </c>
      <c r="K11171" s="1" t="str">
        <f t="shared" si="1576"/>
        <v>Untreated Water</v>
      </c>
      <c r="O11171">
        <v>0.35</v>
      </c>
      <c r="P11171">
        <v>40</v>
      </c>
      <c r="Q11171">
        <v>8.1</v>
      </c>
    </row>
    <row r="11172" spans="1:17" hidden="1" x14ac:dyDescent="0.3">
      <c r="A11172" t="s">
        <v>43184</v>
      </c>
      <c r="B11172" t="s">
        <v>43185</v>
      </c>
      <c r="C11172" s="1" t="str">
        <f t="shared" si="1567"/>
        <v>21:0719</v>
      </c>
      <c r="D11172" s="1" t="str">
        <f t="shared" si="1574"/>
        <v>21:0212</v>
      </c>
      <c r="E11172" t="s">
        <v>43186</v>
      </c>
      <c r="F11172" t="s">
        <v>43187</v>
      </c>
      <c r="H11172">
        <v>61.243570300000002</v>
      </c>
      <c r="I11172">
        <v>-134.74440379999999</v>
      </c>
      <c r="J11172" s="1" t="str">
        <f t="shared" si="1575"/>
        <v>Fluid (stream)</v>
      </c>
      <c r="K11172" s="1" t="str">
        <f t="shared" si="1576"/>
        <v>Untreated Water</v>
      </c>
      <c r="O11172">
        <v>0.23</v>
      </c>
      <c r="P11172">
        <v>20</v>
      </c>
      <c r="Q11172">
        <v>7.9</v>
      </c>
    </row>
    <row r="11173" spans="1:17" hidden="1" x14ac:dyDescent="0.3">
      <c r="A11173" t="s">
        <v>43188</v>
      </c>
      <c r="B11173" t="s">
        <v>43189</v>
      </c>
      <c r="C11173" s="1" t="str">
        <f t="shared" si="1567"/>
        <v>21:0719</v>
      </c>
      <c r="D11173" s="1" t="str">
        <f t="shared" si="1574"/>
        <v>21:0212</v>
      </c>
      <c r="E11173" t="s">
        <v>43190</v>
      </c>
      <c r="F11173" t="s">
        <v>43191</v>
      </c>
      <c r="H11173">
        <v>61.210341200000002</v>
      </c>
      <c r="I11173">
        <v>-134.784446</v>
      </c>
      <c r="J11173" s="1" t="str">
        <f t="shared" si="1575"/>
        <v>Fluid (stream)</v>
      </c>
      <c r="K11173" s="1" t="str">
        <f t="shared" si="1576"/>
        <v>Untreated Water</v>
      </c>
      <c r="O11173">
        <v>2.5000000000000001E-2</v>
      </c>
      <c r="P11173">
        <v>20</v>
      </c>
      <c r="Q11173">
        <v>8.1</v>
      </c>
    </row>
    <row r="11174" spans="1:17" hidden="1" x14ac:dyDescent="0.3">
      <c r="A11174" t="s">
        <v>43192</v>
      </c>
      <c r="B11174" t="s">
        <v>43193</v>
      </c>
      <c r="C11174" s="1" t="str">
        <f t="shared" si="1567"/>
        <v>21:0719</v>
      </c>
      <c r="D11174" s="1" t="str">
        <f t="shared" si="1574"/>
        <v>21:0212</v>
      </c>
      <c r="E11174" t="s">
        <v>43194</v>
      </c>
      <c r="F11174" t="s">
        <v>43195</v>
      </c>
      <c r="H11174">
        <v>61.199461900000003</v>
      </c>
      <c r="I11174">
        <v>-134.76903920000001</v>
      </c>
      <c r="J11174" s="1" t="str">
        <f t="shared" si="1575"/>
        <v>Fluid (stream)</v>
      </c>
      <c r="K11174" s="1" t="str">
        <f t="shared" si="1576"/>
        <v>Untreated Water</v>
      </c>
      <c r="O11174">
        <v>2.5000000000000001E-2</v>
      </c>
      <c r="P11174">
        <v>20</v>
      </c>
      <c r="Q11174">
        <v>7.8</v>
      </c>
    </row>
    <row r="11175" spans="1:17" hidden="1" x14ac:dyDescent="0.3">
      <c r="A11175" t="s">
        <v>43196</v>
      </c>
      <c r="B11175" t="s">
        <v>43197</v>
      </c>
      <c r="C11175" s="1" t="str">
        <f t="shared" si="1567"/>
        <v>21:0719</v>
      </c>
      <c r="D11175" s="1" t="str">
        <f t="shared" si="1574"/>
        <v>21:0212</v>
      </c>
      <c r="E11175" t="s">
        <v>43198</v>
      </c>
      <c r="F11175" t="s">
        <v>43199</v>
      </c>
      <c r="H11175">
        <v>61.190323499999998</v>
      </c>
      <c r="I11175">
        <v>-134.79789930000001</v>
      </c>
      <c r="J11175" s="1" t="str">
        <f t="shared" si="1575"/>
        <v>Fluid (stream)</v>
      </c>
      <c r="K11175" s="1" t="str">
        <f t="shared" si="1576"/>
        <v>Untreated Water</v>
      </c>
      <c r="O11175">
        <v>2.5000000000000001E-2</v>
      </c>
      <c r="P11175">
        <v>20</v>
      </c>
      <c r="Q11175">
        <v>7.9</v>
      </c>
    </row>
    <row r="11176" spans="1:17" hidden="1" x14ac:dyDescent="0.3">
      <c r="A11176" t="s">
        <v>43200</v>
      </c>
      <c r="B11176" t="s">
        <v>43201</v>
      </c>
      <c r="C11176" s="1" t="str">
        <f t="shared" si="1567"/>
        <v>21:0719</v>
      </c>
      <c r="D11176" s="1" t="str">
        <f t="shared" si="1574"/>
        <v>21:0212</v>
      </c>
      <c r="E11176" t="s">
        <v>43202</v>
      </c>
      <c r="F11176" t="s">
        <v>43203</v>
      </c>
      <c r="H11176">
        <v>61.189708799999998</v>
      </c>
      <c r="I11176">
        <v>-134.84222779999999</v>
      </c>
      <c r="J11176" s="1" t="str">
        <f t="shared" si="1575"/>
        <v>Fluid (stream)</v>
      </c>
      <c r="K11176" s="1" t="str">
        <f t="shared" si="1576"/>
        <v>Untreated Water</v>
      </c>
      <c r="O11176">
        <v>2.5000000000000001E-2</v>
      </c>
      <c r="P11176">
        <v>30</v>
      </c>
      <c r="Q11176">
        <v>8.1999999999999993</v>
      </c>
    </row>
    <row r="11177" spans="1:17" hidden="1" x14ac:dyDescent="0.3">
      <c r="A11177" t="s">
        <v>43204</v>
      </c>
      <c r="B11177" t="s">
        <v>43205</v>
      </c>
      <c r="C11177" s="1" t="str">
        <f t="shared" si="1567"/>
        <v>21:0719</v>
      </c>
      <c r="D11177" s="1" t="str">
        <f>HYPERLINK("http://geochem.nrcan.gc.ca/cdogs/content/svy/svy_e.htm", "")</f>
        <v/>
      </c>
      <c r="G11177" s="1" t="str">
        <f>HYPERLINK("http://geochem.nrcan.gc.ca/cdogs/content/cr_/cr_00085_e.htm", "85")</f>
        <v>85</v>
      </c>
      <c r="J11177" t="s">
        <v>11453</v>
      </c>
      <c r="K11177" t="s">
        <v>11454</v>
      </c>
      <c r="O11177">
        <v>0.38</v>
      </c>
      <c r="P11177">
        <v>30</v>
      </c>
      <c r="Q11177">
        <v>8.1999999999999993</v>
      </c>
    </row>
    <row r="11178" spans="1:17" hidden="1" x14ac:dyDescent="0.3">
      <c r="A11178" t="s">
        <v>43206</v>
      </c>
      <c r="B11178" t="s">
        <v>43207</v>
      </c>
      <c r="C11178" s="1" t="str">
        <f t="shared" si="1567"/>
        <v>21:0719</v>
      </c>
      <c r="D11178" s="1" t="str">
        <f t="shared" ref="D11178:D11205" si="1577">HYPERLINK("http://geochem.nrcan.gc.ca/cdogs/content/svy/svy210212_e.htm", "21:0212")</f>
        <v>21:0212</v>
      </c>
      <c r="E11178" t="s">
        <v>43202</v>
      </c>
      <c r="F11178" t="s">
        <v>43208</v>
      </c>
      <c r="H11178">
        <v>61.189708799999998</v>
      </c>
      <c r="I11178">
        <v>-134.84222779999999</v>
      </c>
      <c r="J11178" s="1" t="str">
        <f t="shared" ref="J11178:J11205" si="1578">HYPERLINK("http://geochem.nrcan.gc.ca/cdogs/content/kwd/kwd020018_e.htm", "Fluid (stream)")</f>
        <v>Fluid (stream)</v>
      </c>
      <c r="K11178" s="1" t="str">
        <f t="shared" ref="K11178:K11205" si="1579">HYPERLINK("http://geochem.nrcan.gc.ca/cdogs/content/kwd/kwd080007_e.htm", "Untreated Water")</f>
        <v>Untreated Water</v>
      </c>
      <c r="O11178">
        <v>2.5000000000000001E-2</v>
      </c>
      <c r="P11178">
        <v>30</v>
      </c>
      <c r="Q11178">
        <v>8.3000000000000007</v>
      </c>
    </row>
    <row r="11179" spans="1:17" hidden="1" x14ac:dyDescent="0.3">
      <c r="A11179" t="s">
        <v>43209</v>
      </c>
      <c r="B11179" t="s">
        <v>43210</v>
      </c>
      <c r="C11179" s="1" t="str">
        <f t="shared" si="1567"/>
        <v>21:0719</v>
      </c>
      <c r="D11179" s="1" t="str">
        <f t="shared" si="1577"/>
        <v>21:0212</v>
      </c>
      <c r="E11179" t="s">
        <v>43211</v>
      </c>
      <c r="F11179" t="s">
        <v>43212</v>
      </c>
      <c r="H11179">
        <v>61.203862600000001</v>
      </c>
      <c r="I11179">
        <v>-134.8634649</v>
      </c>
      <c r="J11179" s="1" t="str">
        <f t="shared" si="1578"/>
        <v>Fluid (stream)</v>
      </c>
      <c r="K11179" s="1" t="str">
        <f t="shared" si="1579"/>
        <v>Untreated Water</v>
      </c>
      <c r="O11179">
        <v>2.5000000000000001E-2</v>
      </c>
      <c r="P11179">
        <v>70</v>
      </c>
      <c r="Q11179">
        <v>7.2</v>
      </c>
    </row>
    <row r="11180" spans="1:17" hidden="1" x14ac:dyDescent="0.3">
      <c r="A11180" t="s">
        <v>43213</v>
      </c>
      <c r="B11180" t="s">
        <v>43214</v>
      </c>
      <c r="C11180" s="1" t="str">
        <f t="shared" si="1567"/>
        <v>21:0719</v>
      </c>
      <c r="D11180" s="1" t="str">
        <f t="shared" si="1577"/>
        <v>21:0212</v>
      </c>
      <c r="E11180" t="s">
        <v>43215</v>
      </c>
      <c r="F11180" t="s">
        <v>43216</v>
      </c>
      <c r="H11180">
        <v>61.214547099999997</v>
      </c>
      <c r="I11180">
        <v>-134.8949901</v>
      </c>
      <c r="J11180" s="1" t="str">
        <f t="shared" si="1578"/>
        <v>Fluid (stream)</v>
      </c>
      <c r="K11180" s="1" t="str">
        <f t="shared" si="1579"/>
        <v>Untreated Water</v>
      </c>
      <c r="O11180">
        <v>2.5000000000000001E-2</v>
      </c>
      <c r="P11180">
        <v>40</v>
      </c>
      <c r="Q11180">
        <v>7.9</v>
      </c>
    </row>
    <row r="11181" spans="1:17" hidden="1" x14ac:dyDescent="0.3">
      <c r="A11181" t="s">
        <v>43217</v>
      </c>
      <c r="B11181" t="s">
        <v>43218</v>
      </c>
      <c r="C11181" s="1" t="str">
        <f t="shared" si="1567"/>
        <v>21:0719</v>
      </c>
      <c r="D11181" s="1" t="str">
        <f t="shared" si="1577"/>
        <v>21:0212</v>
      </c>
      <c r="E11181" t="s">
        <v>43219</v>
      </c>
      <c r="F11181" t="s">
        <v>43220</v>
      </c>
      <c r="H11181">
        <v>61.214033499999999</v>
      </c>
      <c r="I11181">
        <v>-134.90468989999999</v>
      </c>
      <c r="J11181" s="1" t="str">
        <f t="shared" si="1578"/>
        <v>Fluid (stream)</v>
      </c>
      <c r="K11181" s="1" t="str">
        <f t="shared" si="1579"/>
        <v>Untreated Water</v>
      </c>
      <c r="O11181">
        <v>2.5000000000000001E-2</v>
      </c>
      <c r="P11181">
        <v>30</v>
      </c>
      <c r="Q11181">
        <v>7.2</v>
      </c>
    </row>
    <row r="11182" spans="1:17" hidden="1" x14ac:dyDescent="0.3">
      <c r="A11182" t="s">
        <v>43221</v>
      </c>
      <c r="B11182" t="s">
        <v>43222</v>
      </c>
      <c r="C11182" s="1" t="str">
        <f t="shared" si="1567"/>
        <v>21:0719</v>
      </c>
      <c r="D11182" s="1" t="str">
        <f t="shared" si="1577"/>
        <v>21:0212</v>
      </c>
      <c r="E11182" t="s">
        <v>43223</v>
      </c>
      <c r="F11182" t="s">
        <v>43224</v>
      </c>
      <c r="H11182">
        <v>61.159524699999999</v>
      </c>
      <c r="I11182">
        <v>-134.97819620000001</v>
      </c>
      <c r="J11182" s="1" t="str">
        <f t="shared" si="1578"/>
        <v>Fluid (stream)</v>
      </c>
      <c r="K11182" s="1" t="str">
        <f t="shared" si="1579"/>
        <v>Untreated Water</v>
      </c>
      <c r="O11182">
        <v>0.34</v>
      </c>
      <c r="P11182">
        <v>40</v>
      </c>
      <c r="Q11182">
        <v>7.4</v>
      </c>
    </row>
    <row r="11183" spans="1:17" hidden="1" x14ac:dyDescent="0.3">
      <c r="A11183" t="s">
        <v>43225</v>
      </c>
      <c r="B11183" t="s">
        <v>43226</v>
      </c>
      <c r="C11183" s="1" t="str">
        <f t="shared" si="1567"/>
        <v>21:0719</v>
      </c>
      <c r="D11183" s="1" t="str">
        <f t="shared" si="1577"/>
        <v>21:0212</v>
      </c>
      <c r="E11183" t="s">
        <v>43227</v>
      </c>
      <c r="F11183" t="s">
        <v>43228</v>
      </c>
      <c r="H11183">
        <v>61.218635800000001</v>
      </c>
      <c r="I11183">
        <v>-134.9908925</v>
      </c>
      <c r="J11183" s="1" t="str">
        <f t="shared" si="1578"/>
        <v>Fluid (stream)</v>
      </c>
      <c r="K11183" s="1" t="str">
        <f t="shared" si="1579"/>
        <v>Untreated Water</v>
      </c>
      <c r="O11183">
        <v>2.5000000000000001E-2</v>
      </c>
      <c r="P11183">
        <v>20</v>
      </c>
      <c r="Q11183">
        <v>7.7</v>
      </c>
    </row>
    <row r="11184" spans="1:17" hidden="1" x14ac:dyDescent="0.3">
      <c r="A11184" t="s">
        <v>43229</v>
      </c>
      <c r="B11184" t="s">
        <v>43230</v>
      </c>
      <c r="C11184" s="1" t="str">
        <f t="shared" si="1567"/>
        <v>21:0719</v>
      </c>
      <c r="D11184" s="1" t="str">
        <f t="shared" si="1577"/>
        <v>21:0212</v>
      </c>
      <c r="E11184" t="s">
        <v>43231</v>
      </c>
      <c r="F11184" t="s">
        <v>43232</v>
      </c>
      <c r="H11184">
        <v>61.200375000000001</v>
      </c>
      <c r="I11184">
        <v>-135.0074937</v>
      </c>
      <c r="J11184" s="1" t="str">
        <f t="shared" si="1578"/>
        <v>Fluid (stream)</v>
      </c>
      <c r="K11184" s="1" t="str">
        <f t="shared" si="1579"/>
        <v>Untreated Water</v>
      </c>
      <c r="O11184">
        <v>0.3</v>
      </c>
      <c r="P11184">
        <v>20</v>
      </c>
      <c r="Q11184">
        <v>8.3000000000000007</v>
      </c>
    </row>
    <row r="11185" spans="1:17" hidden="1" x14ac:dyDescent="0.3">
      <c r="A11185" t="s">
        <v>43233</v>
      </c>
      <c r="B11185" t="s">
        <v>43234</v>
      </c>
      <c r="C11185" s="1" t="str">
        <f t="shared" ref="C11185:C11248" si="1580">HYPERLINK("http://geochem.nrcan.gc.ca/cdogs/content/bdl/bdl210719_e.htm", "21:0719")</f>
        <v>21:0719</v>
      </c>
      <c r="D11185" s="1" t="str">
        <f t="shared" si="1577"/>
        <v>21:0212</v>
      </c>
      <c r="E11185" t="s">
        <v>43235</v>
      </c>
      <c r="F11185" t="s">
        <v>43236</v>
      </c>
      <c r="H11185">
        <v>61.188888499999997</v>
      </c>
      <c r="I11185">
        <v>-135.38883770000001</v>
      </c>
      <c r="J11185" s="1" t="str">
        <f t="shared" si="1578"/>
        <v>Fluid (stream)</v>
      </c>
      <c r="K11185" s="1" t="str">
        <f t="shared" si="1579"/>
        <v>Untreated Water</v>
      </c>
      <c r="O11185">
        <v>2.5000000000000001E-2</v>
      </c>
      <c r="P11185">
        <v>30</v>
      </c>
      <c r="Q11185">
        <v>8</v>
      </c>
    </row>
    <row r="11186" spans="1:17" hidden="1" x14ac:dyDescent="0.3">
      <c r="A11186" t="s">
        <v>43237</v>
      </c>
      <c r="B11186" t="s">
        <v>43238</v>
      </c>
      <c r="C11186" s="1" t="str">
        <f t="shared" si="1580"/>
        <v>21:0719</v>
      </c>
      <c r="D11186" s="1" t="str">
        <f t="shared" si="1577"/>
        <v>21:0212</v>
      </c>
      <c r="E11186" t="s">
        <v>43239</v>
      </c>
      <c r="F11186" t="s">
        <v>43240</v>
      </c>
      <c r="H11186">
        <v>61.206216499999996</v>
      </c>
      <c r="I11186">
        <v>-135.3489467</v>
      </c>
      <c r="J11186" s="1" t="str">
        <f t="shared" si="1578"/>
        <v>Fluid (stream)</v>
      </c>
      <c r="K11186" s="1" t="str">
        <f t="shared" si="1579"/>
        <v>Untreated Water</v>
      </c>
      <c r="O11186">
        <v>2.5000000000000001E-2</v>
      </c>
      <c r="P11186">
        <v>60</v>
      </c>
      <c r="Q11186">
        <v>7.8</v>
      </c>
    </row>
    <row r="11187" spans="1:17" hidden="1" x14ac:dyDescent="0.3">
      <c r="A11187" t="s">
        <v>43241</v>
      </c>
      <c r="B11187" t="s">
        <v>43242</v>
      </c>
      <c r="C11187" s="1" t="str">
        <f t="shared" si="1580"/>
        <v>21:0719</v>
      </c>
      <c r="D11187" s="1" t="str">
        <f t="shared" si="1577"/>
        <v>21:0212</v>
      </c>
      <c r="E11187" t="s">
        <v>43243</v>
      </c>
      <c r="F11187" t="s">
        <v>43244</v>
      </c>
      <c r="H11187">
        <v>61.187829100000002</v>
      </c>
      <c r="I11187">
        <v>-135.29683309999999</v>
      </c>
      <c r="J11187" s="1" t="str">
        <f t="shared" si="1578"/>
        <v>Fluid (stream)</v>
      </c>
      <c r="K11187" s="1" t="str">
        <f t="shared" si="1579"/>
        <v>Untreated Water</v>
      </c>
      <c r="O11187">
        <v>1.08</v>
      </c>
      <c r="P11187">
        <v>60</v>
      </c>
      <c r="Q11187">
        <v>8.3000000000000007</v>
      </c>
    </row>
    <row r="11188" spans="1:17" hidden="1" x14ac:dyDescent="0.3">
      <c r="A11188" t="s">
        <v>43245</v>
      </c>
      <c r="B11188" t="s">
        <v>43246</v>
      </c>
      <c r="C11188" s="1" t="str">
        <f t="shared" si="1580"/>
        <v>21:0719</v>
      </c>
      <c r="D11188" s="1" t="str">
        <f t="shared" si="1577"/>
        <v>21:0212</v>
      </c>
      <c r="E11188" t="s">
        <v>43247</v>
      </c>
      <c r="F11188" t="s">
        <v>43248</v>
      </c>
      <c r="H11188">
        <v>61.187830699999999</v>
      </c>
      <c r="I11188">
        <v>-135.23186659999999</v>
      </c>
      <c r="J11188" s="1" t="str">
        <f t="shared" si="1578"/>
        <v>Fluid (stream)</v>
      </c>
      <c r="K11188" s="1" t="str">
        <f t="shared" si="1579"/>
        <v>Untreated Water</v>
      </c>
      <c r="O11188">
        <v>0.52</v>
      </c>
      <c r="P11188">
        <v>70</v>
      </c>
      <c r="Q11188">
        <v>8.4</v>
      </c>
    </row>
    <row r="11189" spans="1:17" hidden="1" x14ac:dyDescent="0.3">
      <c r="A11189" t="s">
        <v>43249</v>
      </c>
      <c r="B11189" t="s">
        <v>43250</v>
      </c>
      <c r="C11189" s="1" t="str">
        <f t="shared" si="1580"/>
        <v>21:0719</v>
      </c>
      <c r="D11189" s="1" t="str">
        <f t="shared" si="1577"/>
        <v>21:0212</v>
      </c>
      <c r="E11189" t="s">
        <v>43251</v>
      </c>
      <c r="F11189" t="s">
        <v>43252</v>
      </c>
      <c r="H11189">
        <v>61.1763063</v>
      </c>
      <c r="I11189">
        <v>-135.24539139999999</v>
      </c>
      <c r="J11189" s="1" t="str">
        <f t="shared" si="1578"/>
        <v>Fluid (stream)</v>
      </c>
      <c r="K11189" s="1" t="str">
        <f t="shared" si="1579"/>
        <v>Untreated Water</v>
      </c>
      <c r="O11189">
        <v>0.21</v>
      </c>
      <c r="P11189">
        <v>50</v>
      </c>
      <c r="Q11189">
        <v>7.2</v>
      </c>
    </row>
    <row r="11190" spans="1:17" hidden="1" x14ac:dyDescent="0.3">
      <c r="A11190" t="s">
        <v>43253</v>
      </c>
      <c r="B11190" t="s">
        <v>43254</v>
      </c>
      <c r="C11190" s="1" t="str">
        <f t="shared" si="1580"/>
        <v>21:0719</v>
      </c>
      <c r="D11190" s="1" t="str">
        <f t="shared" si="1577"/>
        <v>21:0212</v>
      </c>
      <c r="E11190" t="s">
        <v>43255</v>
      </c>
      <c r="F11190" t="s">
        <v>43256</v>
      </c>
      <c r="H11190">
        <v>61.153298300000003</v>
      </c>
      <c r="I11190">
        <v>-135.28123629999999</v>
      </c>
      <c r="J11190" s="1" t="str">
        <f t="shared" si="1578"/>
        <v>Fluid (stream)</v>
      </c>
      <c r="K11190" s="1" t="str">
        <f t="shared" si="1579"/>
        <v>Untreated Water</v>
      </c>
      <c r="O11190">
        <v>2.5000000000000001E-2</v>
      </c>
      <c r="P11190">
        <v>60</v>
      </c>
      <c r="Q11190">
        <v>8.4</v>
      </c>
    </row>
    <row r="11191" spans="1:17" hidden="1" x14ac:dyDescent="0.3">
      <c r="A11191" t="s">
        <v>43257</v>
      </c>
      <c r="B11191" t="s">
        <v>43258</v>
      </c>
      <c r="C11191" s="1" t="str">
        <f t="shared" si="1580"/>
        <v>21:0719</v>
      </c>
      <c r="D11191" s="1" t="str">
        <f t="shared" si="1577"/>
        <v>21:0212</v>
      </c>
      <c r="E11191" t="s">
        <v>43259</v>
      </c>
      <c r="F11191" t="s">
        <v>43260</v>
      </c>
      <c r="H11191">
        <v>61.111019300000002</v>
      </c>
      <c r="I11191">
        <v>-135.21994710000001</v>
      </c>
      <c r="J11191" s="1" t="str">
        <f t="shared" si="1578"/>
        <v>Fluid (stream)</v>
      </c>
      <c r="K11191" s="1" t="str">
        <f t="shared" si="1579"/>
        <v>Untreated Water</v>
      </c>
      <c r="O11191">
        <v>0.27</v>
      </c>
      <c r="P11191">
        <v>40</v>
      </c>
      <c r="Q11191">
        <v>7.7</v>
      </c>
    </row>
    <row r="11192" spans="1:17" hidden="1" x14ac:dyDescent="0.3">
      <c r="A11192" t="s">
        <v>43261</v>
      </c>
      <c r="B11192" t="s">
        <v>43262</v>
      </c>
      <c r="C11192" s="1" t="str">
        <f t="shared" si="1580"/>
        <v>21:0719</v>
      </c>
      <c r="D11192" s="1" t="str">
        <f t="shared" si="1577"/>
        <v>21:0212</v>
      </c>
      <c r="E11192" t="s">
        <v>43263</v>
      </c>
      <c r="F11192" t="s">
        <v>43264</v>
      </c>
      <c r="H11192">
        <v>61.091049300000002</v>
      </c>
      <c r="I11192">
        <v>-135.2924557</v>
      </c>
      <c r="J11192" s="1" t="str">
        <f t="shared" si="1578"/>
        <v>Fluid (stream)</v>
      </c>
      <c r="K11192" s="1" t="str">
        <f t="shared" si="1579"/>
        <v>Untreated Water</v>
      </c>
      <c r="O11192">
        <v>2.5000000000000001E-2</v>
      </c>
      <c r="P11192">
        <v>100</v>
      </c>
      <c r="Q11192">
        <v>8.4</v>
      </c>
    </row>
    <row r="11193" spans="1:17" hidden="1" x14ac:dyDescent="0.3">
      <c r="A11193" t="s">
        <v>43265</v>
      </c>
      <c r="B11193" t="s">
        <v>43266</v>
      </c>
      <c r="C11193" s="1" t="str">
        <f t="shared" si="1580"/>
        <v>21:0719</v>
      </c>
      <c r="D11193" s="1" t="str">
        <f t="shared" si="1577"/>
        <v>21:0212</v>
      </c>
      <c r="E11193" t="s">
        <v>43267</v>
      </c>
      <c r="F11193" t="s">
        <v>43268</v>
      </c>
      <c r="H11193">
        <v>61.069612999999997</v>
      </c>
      <c r="I11193">
        <v>-135.3263886</v>
      </c>
      <c r="J11193" s="1" t="str">
        <f t="shared" si="1578"/>
        <v>Fluid (stream)</v>
      </c>
      <c r="K11193" s="1" t="str">
        <f t="shared" si="1579"/>
        <v>Untreated Water</v>
      </c>
      <c r="O11193">
        <v>0.36</v>
      </c>
      <c r="P11193">
        <v>100</v>
      </c>
      <c r="Q11193">
        <v>8.4</v>
      </c>
    </row>
    <row r="11194" spans="1:17" hidden="1" x14ac:dyDescent="0.3">
      <c r="A11194" t="s">
        <v>43269</v>
      </c>
      <c r="B11194" t="s">
        <v>43270</v>
      </c>
      <c r="C11194" s="1" t="str">
        <f t="shared" si="1580"/>
        <v>21:0719</v>
      </c>
      <c r="D11194" s="1" t="str">
        <f t="shared" si="1577"/>
        <v>21:0212</v>
      </c>
      <c r="E11194" t="s">
        <v>43271</v>
      </c>
      <c r="F11194" t="s">
        <v>43272</v>
      </c>
      <c r="H11194">
        <v>61.046830900000003</v>
      </c>
      <c r="I11194">
        <v>-135.33220850000001</v>
      </c>
      <c r="J11194" s="1" t="str">
        <f t="shared" si="1578"/>
        <v>Fluid (stream)</v>
      </c>
      <c r="K11194" s="1" t="str">
        <f t="shared" si="1579"/>
        <v>Untreated Water</v>
      </c>
      <c r="O11194">
        <v>2.5000000000000001E-2</v>
      </c>
      <c r="P11194">
        <v>120</v>
      </c>
      <c r="Q11194">
        <v>7.1</v>
      </c>
    </row>
    <row r="11195" spans="1:17" hidden="1" x14ac:dyDescent="0.3">
      <c r="A11195" t="s">
        <v>43273</v>
      </c>
      <c r="B11195" t="s">
        <v>43274</v>
      </c>
      <c r="C11195" s="1" t="str">
        <f t="shared" si="1580"/>
        <v>21:0719</v>
      </c>
      <c r="D11195" s="1" t="str">
        <f t="shared" si="1577"/>
        <v>21:0212</v>
      </c>
      <c r="E11195" t="s">
        <v>43275</v>
      </c>
      <c r="F11195" t="s">
        <v>43276</v>
      </c>
      <c r="H11195">
        <v>61.041223600000002</v>
      </c>
      <c r="I11195">
        <v>-135.28758880000001</v>
      </c>
      <c r="J11195" s="1" t="str">
        <f t="shared" si="1578"/>
        <v>Fluid (stream)</v>
      </c>
      <c r="K11195" s="1" t="str">
        <f t="shared" si="1579"/>
        <v>Untreated Water</v>
      </c>
      <c r="O11195">
        <v>0.53</v>
      </c>
      <c r="P11195">
        <v>70</v>
      </c>
      <c r="Q11195">
        <v>7.7</v>
      </c>
    </row>
    <row r="11196" spans="1:17" hidden="1" x14ac:dyDescent="0.3">
      <c r="A11196" t="s">
        <v>43277</v>
      </c>
      <c r="B11196" t="s">
        <v>43278</v>
      </c>
      <c r="C11196" s="1" t="str">
        <f t="shared" si="1580"/>
        <v>21:0719</v>
      </c>
      <c r="D11196" s="1" t="str">
        <f t="shared" si="1577"/>
        <v>21:0212</v>
      </c>
      <c r="E11196" t="s">
        <v>43279</v>
      </c>
      <c r="F11196" t="s">
        <v>43280</v>
      </c>
      <c r="H11196">
        <v>61.054216599999997</v>
      </c>
      <c r="I11196">
        <v>-135.40563059999999</v>
      </c>
      <c r="J11196" s="1" t="str">
        <f t="shared" si="1578"/>
        <v>Fluid (stream)</v>
      </c>
      <c r="K11196" s="1" t="str">
        <f t="shared" si="1579"/>
        <v>Untreated Water</v>
      </c>
      <c r="O11196">
        <v>2.5000000000000001E-2</v>
      </c>
      <c r="P11196">
        <v>40</v>
      </c>
      <c r="Q11196">
        <v>7.7</v>
      </c>
    </row>
    <row r="11197" spans="1:17" hidden="1" x14ac:dyDescent="0.3">
      <c r="A11197" t="s">
        <v>43281</v>
      </c>
      <c r="B11197" t="s">
        <v>43282</v>
      </c>
      <c r="C11197" s="1" t="str">
        <f t="shared" si="1580"/>
        <v>21:0719</v>
      </c>
      <c r="D11197" s="1" t="str">
        <f t="shared" si="1577"/>
        <v>21:0212</v>
      </c>
      <c r="E11197" t="s">
        <v>43279</v>
      </c>
      <c r="F11197" t="s">
        <v>43283</v>
      </c>
      <c r="H11197">
        <v>61.054216599999997</v>
      </c>
      <c r="I11197">
        <v>-135.40563059999999</v>
      </c>
      <c r="J11197" s="1" t="str">
        <f t="shared" si="1578"/>
        <v>Fluid (stream)</v>
      </c>
      <c r="K11197" s="1" t="str">
        <f t="shared" si="1579"/>
        <v>Untreated Water</v>
      </c>
      <c r="O11197">
        <v>2.5000000000000001E-2</v>
      </c>
      <c r="P11197">
        <v>20</v>
      </c>
      <c r="Q11197">
        <v>7.5</v>
      </c>
    </row>
    <row r="11198" spans="1:17" hidden="1" x14ac:dyDescent="0.3">
      <c r="A11198" t="s">
        <v>43284</v>
      </c>
      <c r="B11198" t="s">
        <v>43285</v>
      </c>
      <c r="C11198" s="1" t="str">
        <f t="shared" si="1580"/>
        <v>21:0719</v>
      </c>
      <c r="D11198" s="1" t="str">
        <f t="shared" si="1577"/>
        <v>21:0212</v>
      </c>
      <c r="E11198" t="s">
        <v>43286</v>
      </c>
      <c r="F11198" t="s">
        <v>43287</v>
      </c>
      <c r="H11198">
        <v>61.051181399999997</v>
      </c>
      <c r="I11198">
        <v>-135.42624119999999</v>
      </c>
      <c r="J11198" s="1" t="str">
        <f t="shared" si="1578"/>
        <v>Fluid (stream)</v>
      </c>
      <c r="K11198" s="1" t="str">
        <f t="shared" si="1579"/>
        <v>Untreated Water</v>
      </c>
      <c r="O11198">
        <v>2.5000000000000001E-2</v>
      </c>
      <c r="P11198">
        <v>20</v>
      </c>
      <c r="Q11198">
        <v>7.6</v>
      </c>
    </row>
    <row r="11199" spans="1:17" hidden="1" x14ac:dyDescent="0.3">
      <c r="A11199" t="s">
        <v>43288</v>
      </c>
      <c r="B11199" t="s">
        <v>43289</v>
      </c>
      <c r="C11199" s="1" t="str">
        <f t="shared" si="1580"/>
        <v>21:0719</v>
      </c>
      <c r="D11199" s="1" t="str">
        <f t="shared" si="1577"/>
        <v>21:0212</v>
      </c>
      <c r="E11199" t="s">
        <v>43290</v>
      </c>
      <c r="F11199" t="s">
        <v>43291</v>
      </c>
      <c r="H11199">
        <v>61.077974699999999</v>
      </c>
      <c r="I11199">
        <v>-135.43082799999999</v>
      </c>
      <c r="J11199" s="1" t="str">
        <f t="shared" si="1578"/>
        <v>Fluid (stream)</v>
      </c>
      <c r="K11199" s="1" t="str">
        <f t="shared" si="1579"/>
        <v>Untreated Water</v>
      </c>
      <c r="O11199">
        <v>2.5000000000000001E-2</v>
      </c>
      <c r="P11199">
        <v>10</v>
      </c>
      <c r="Q11199">
        <v>7.4</v>
      </c>
    </row>
    <row r="11200" spans="1:17" hidden="1" x14ac:dyDescent="0.3">
      <c r="A11200" t="s">
        <v>43292</v>
      </c>
      <c r="B11200" t="s">
        <v>43293</v>
      </c>
      <c r="C11200" s="1" t="str">
        <f t="shared" si="1580"/>
        <v>21:0719</v>
      </c>
      <c r="D11200" s="1" t="str">
        <f t="shared" si="1577"/>
        <v>21:0212</v>
      </c>
      <c r="E11200" t="s">
        <v>43294</v>
      </c>
      <c r="F11200" t="s">
        <v>43295</v>
      </c>
      <c r="H11200">
        <v>61.110105900000001</v>
      </c>
      <c r="I11200">
        <v>-135.3802239</v>
      </c>
      <c r="J11200" s="1" t="str">
        <f t="shared" si="1578"/>
        <v>Fluid (stream)</v>
      </c>
      <c r="K11200" s="1" t="str">
        <f t="shared" si="1579"/>
        <v>Untreated Water</v>
      </c>
      <c r="O11200">
        <v>2.5000000000000001E-2</v>
      </c>
      <c r="P11200">
        <v>10</v>
      </c>
      <c r="Q11200">
        <v>7.9</v>
      </c>
    </row>
    <row r="11201" spans="1:17" hidden="1" x14ac:dyDescent="0.3">
      <c r="A11201" t="s">
        <v>43296</v>
      </c>
      <c r="B11201" t="s">
        <v>43297</v>
      </c>
      <c r="C11201" s="1" t="str">
        <f t="shared" si="1580"/>
        <v>21:0719</v>
      </c>
      <c r="D11201" s="1" t="str">
        <f t="shared" si="1577"/>
        <v>21:0212</v>
      </c>
      <c r="E11201" t="s">
        <v>43298</v>
      </c>
      <c r="F11201" t="s">
        <v>43299</v>
      </c>
      <c r="H11201">
        <v>61.129535300000001</v>
      </c>
      <c r="I11201">
        <v>-135.40147379999999</v>
      </c>
      <c r="J11201" s="1" t="str">
        <f t="shared" si="1578"/>
        <v>Fluid (stream)</v>
      </c>
      <c r="K11201" s="1" t="str">
        <f t="shared" si="1579"/>
        <v>Untreated Water</v>
      </c>
      <c r="O11201">
        <v>2.5000000000000001E-2</v>
      </c>
      <c r="P11201">
        <v>30</v>
      </c>
      <c r="Q11201">
        <v>7.2</v>
      </c>
    </row>
    <row r="11202" spans="1:17" hidden="1" x14ac:dyDescent="0.3">
      <c r="A11202" t="s">
        <v>43300</v>
      </c>
      <c r="B11202" t="s">
        <v>43301</v>
      </c>
      <c r="C11202" s="1" t="str">
        <f t="shared" si="1580"/>
        <v>21:0719</v>
      </c>
      <c r="D11202" s="1" t="str">
        <f t="shared" si="1577"/>
        <v>21:0212</v>
      </c>
      <c r="E11202" t="s">
        <v>43302</v>
      </c>
      <c r="F11202" t="s">
        <v>43303</v>
      </c>
      <c r="H11202">
        <v>61.170349100000003</v>
      </c>
      <c r="I11202">
        <v>-135.4042613</v>
      </c>
      <c r="J11202" s="1" t="str">
        <f t="shared" si="1578"/>
        <v>Fluid (stream)</v>
      </c>
      <c r="K11202" s="1" t="str">
        <f t="shared" si="1579"/>
        <v>Untreated Water</v>
      </c>
      <c r="O11202">
        <v>2.5000000000000001E-2</v>
      </c>
      <c r="P11202">
        <v>30</v>
      </c>
      <c r="Q11202">
        <v>8.1999999999999993</v>
      </c>
    </row>
    <row r="11203" spans="1:17" hidden="1" x14ac:dyDescent="0.3">
      <c r="A11203" t="s">
        <v>43304</v>
      </c>
      <c r="B11203" t="s">
        <v>43305</v>
      </c>
      <c r="C11203" s="1" t="str">
        <f t="shared" si="1580"/>
        <v>21:0719</v>
      </c>
      <c r="D11203" s="1" t="str">
        <f t="shared" si="1577"/>
        <v>21:0212</v>
      </c>
      <c r="E11203" t="s">
        <v>43306</v>
      </c>
      <c r="F11203" t="s">
        <v>43307</v>
      </c>
      <c r="H11203">
        <v>61.154642899999999</v>
      </c>
      <c r="I11203">
        <v>-135.4400493</v>
      </c>
      <c r="J11203" s="1" t="str">
        <f t="shared" si="1578"/>
        <v>Fluid (stream)</v>
      </c>
      <c r="K11203" s="1" t="str">
        <f t="shared" si="1579"/>
        <v>Untreated Water</v>
      </c>
      <c r="O11203">
        <v>2.5000000000000001E-2</v>
      </c>
      <c r="P11203">
        <v>30</v>
      </c>
      <c r="Q11203">
        <v>8</v>
      </c>
    </row>
    <row r="11204" spans="1:17" hidden="1" x14ac:dyDescent="0.3">
      <c r="A11204" t="s">
        <v>43308</v>
      </c>
      <c r="B11204" t="s">
        <v>43309</v>
      </c>
      <c r="C11204" s="1" t="str">
        <f t="shared" si="1580"/>
        <v>21:0719</v>
      </c>
      <c r="D11204" s="1" t="str">
        <f t="shared" si="1577"/>
        <v>21:0212</v>
      </c>
      <c r="E11204" t="s">
        <v>43310</v>
      </c>
      <c r="F11204" t="s">
        <v>43311</v>
      </c>
      <c r="H11204">
        <v>61.175317800000002</v>
      </c>
      <c r="I11204">
        <v>-135.49241380000001</v>
      </c>
      <c r="J11204" s="1" t="str">
        <f t="shared" si="1578"/>
        <v>Fluid (stream)</v>
      </c>
      <c r="K11204" s="1" t="str">
        <f t="shared" si="1579"/>
        <v>Untreated Water</v>
      </c>
      <c r="O11204">
        <v>2.5000000000000001E-2</v>
      </c>
      <c r="P11204">
        <v>30</v>
      </c>
      <c r="Q11204">
        <v>7.5</v>
      </c>
    </row>
    <row r="11205" spans="1:17" hidden="1" x14ac:dyDescent="0.3">
      <c r="A11205" t="s">
        <v>43312</v>
      </c>
      <c r="B11205" t="s">
        <v>43313</v>
      </c>
      <c r="C11205" s="1" t="str">
        <f t="shared" si="1580"/>
        <v>21:0719</v>
      </c>
      <c r="D11205" s="1" t="str">
        <f t="shared" si="1577"/>
        <v>21:0212</v>
      </c>
      <c r="E11205" t="s">
        <v>43314</v>
      </c>
      <c r="F11205" t="s">
        <v>43315</v>
      </c>
      <c r="H11205">
        <v>61.199562499999999</v>
      </c>
      <c r="I11205">
        <v>-135.44711369999999</v>
      </c>
      <c r="J11205" s="1" t="str">
        <f t="shared" si="1578"/>
        <v>Fluid (stream)</v>
      </c>
      <c r="K11205" s="1" t="str">
        <f t="shared" si="1579"/>
        <v>Untreated Water</v>
      </c>
      <c r="O11205">
        <v>2.5000000000000001E-2</v>
      </c>
      <c r="P11205">
        <v>70</v>
      </c>
      <c r="Q11205">
        <v>8.6</v>
      </c>
    </row>
    <row r="11206" spans="1:17" hidden="1" x14ac:dyDescent="0.3">
      <c r="A11206" t="s">
        <v>43316</v>
      </c>
      <c r="B11206" t="s">
        <v>43317</v>
      </c>
      <c r="C11206" s="1" t="str">
        <f t="shared" si="1580"/>
        <v>21:0719</v>
      </c>
      <c r="D11206" s="1" t="str">
        <f>HYPERLINK("http://geochem.nrcan.gc.ca/cdogs/content/svy/svy_e.htm", "")</f>
        <v/>
      </c>
      <c r="G11206" s="1" t="str">
        <f>HYPERLINK("http://geochem.nrcan.gc.ca/cdogs/content/cr_/cr_00084_e.htm", "84")</f>
        <v>84</v>
      </c>
      <c r="J11206" t="s">
        <v>11453</v>
      </c>
      <c r="K11206" t="s">
        <v>11454</v>
      </c>
      <c r="O11206">
        <v>0.25</v>
      </c>
      <c r="P11206">
        <v>40</v>
      </c>
      <c r="Q11206">
        <v>7.9</v>
      </c>
    </row>
    <row r="11207" spans="1:17" hidden="1" x14ac:dyDescent="0.3">
      <c r="A11207" t="s">
        <v>43318</v>
      </c>
      <c r="B11207" t="s">
        <v>43319</v>
      </c>
      <c r="C11207" s="1" t="str">
        <f t="shared" si="1580"/>
        <v>21:0719</v>
      </c>
      <c r="D11207" s="1" t="str">
        <f t="shared" ref="D11207:D11218" si="1581">HYPERLINK("http://geochem.nrcan.gc.ca/cdogs/content/svy/svy210212_e.htm", "21:0212")</f>
        <v>21:0212</v>
      </c>
      <c r="E11207" t="s">
        <v>43320</v>
      </c>
      <c r="F11207" t="s">
        <v>43321</v>
      </c>
      <c r="H11207">
        <v>61.221093699999997</v>
      </c>
      <c r="I11207">
        <v>-135.4676206</v>
      </c>
      <c r="J11207" s="1" t="str">
        <f t="shared" ref="J11207:J11218" si="1582">HYPERLINK("http://geochem.nrcan.gc.ca/cdogs/content/kwd/kwd020018_e.htm", "Fluid (stream)")</f>
        <v>Fluid (stream)</v>
      </c>
      <c r="K11207" s="1" t="str">
        <f t="shared" ref="K11207:K11218" si="1583">HYPERLINK("http://geochem.nrcan.gc.ca/cdogs/content/kwd/kwd080007_e.htm", "Untreated Water")</f>
        <v>Untreated Water</v>
      </c>
      <c r="O11207">
        <v>2.5000000000000001E-2</v>
      </c>
      <c r="P11207">
        <v>60</v>
      </c>
      <c r="Q11207">
        <v>7.8</v>
      </c>
    </row>
    <row r="11208" spans="1:17" hidden="1" x14ac:dyDescent="0.3">
      <c r="A11208" t="s">
        <v>43322</v>
      </c>
      <c r="B11208" t="s">
        <v>43323</v>
      </c>
      <c r="C11208" s="1" t="str">
        <f t="shared" si="1580"/>
        <v>21:0719</v>
      </c>
      <c r="D11208" s="1" t="str">
        <f t="shared" si="1581"/>
        <v>21:0212</v>
      </c>
      <c r="E11208" t="s">
        <v>43324</v>
      </c>
      <c r="F11208" t="s">
        <v>43325</v>
      </c>
      <c r="H11208">
        <v>61.230516399999999</v>
      </c>
      <c r="I11208">
        <v>-135.513316</v>
      </c>
      <c r="J11208" s="1" t="str">
        <f t="shared" si="1582"/>
        <v>Fluid (stream)</v>
      </c>
      <c r="K11208" s="1" t="str">
        <f t="shared" si="1583"/>
        <v>Untreated Water</v>
      </c>
      <c r="O11208">
        <v>2.5000000000000001E-2</v>
      </c>
      <c r="P11208">
        <v>50</v>
      </c>
      <c r="Q11208">
        <v>7.7</v>
      </c>
    </row>
    <row r="11209" spans="1:17" hidden="1" x14ac:dyDescent="0.3">
      <c r="A11209" t="s">
        <v>43326</v>
      </c>
      <c r="B11209" t="s">
        <v>43327</v>
      </c>
      <c r="C11209" s="1" t="str">
        <f t="shared" si="1580"/>
        <v>21:0719</v>
      </c>
      <c r="D11209" s="1" t="str">
        <f t="shared" si="1581"/>
        <v>21:0212</v>
      </c>
      <c r="E11209" t="s">
        <v>43328</v>
      </c>
      <c r="F11209" t="s">
        <v>43329</v>
      </c>
      <c r="H11209">
        <v>61.248258900000003</v>
      </c>
      <c r="I11209">
        <v>-135.4933302</v>
      </c>
      <c r="J11209" s="1" t="str">
        <f t="shared" si="1582"/>
        <v>Fluid (stream)</v>
      </c>
      <c r="K11209" s="1" t="str">
        <f t="shared" si="1583"/>
        <v>Untreated Water</v>
      </c>
      <c r="O11209">
        <v>2.5000000000000001E-2</v>
      </c>
      <c r="P11209">
        <v>40</v>
      </c>
      <c r="Q11209">
        <v>8.1999999999999993</v>
      </c>
    </row>
    <row r="11210" spans="1:17" hidden="1" x14ac:dyDescent="0.3">
      <c r="A11210" t="s">
        <v>43330</v>
      </c>
      <c r="B11210" t="s">
        <v>43331</v>
      </c>
      <c r="C11210" s="1" t="str">
        <f t="shared" si="1580"/>
        <v>21:0719</v>
      </c>
      <c r="D11210" s="1" t="str">
        <f t="shared" si="1581"/>
        <v>21:0212</v>
      </c>
      <c r="E11210" t="s">
        <v>43332</v>
      </c>
      <c r="F11210" t="s">
        <v>43333</v>
      </c>
      <c r="H11210">
        <v>61.165804199999997</v>
      </c>
      <c r="I11210">
        <v>-135.12713969999999</v>
      </c>
      <c r="J11210" s="1" t="str">
        <f t="shared" si="1582"/>
        <v>Fluid (stream)</v>
      </c>
      <c r="K11210" s="1" t="str">
        <f t="shared" si="1583"/>
        <v>Untreated Water</v>
      </c>
      <c r="O11210">
        <v>2.5000000000000001E-2</v>
      </c>
      <c r="P11210">
        <v>60</v>
      </c>
      <c r="Q11210">
        <v>7.3</v>
      </c>
    </row>
    <row r="11211" spans="1:17" hidden="1" x14ac:dyDescent="0.3">
      <c r="A11211" t="s">
        <v>43334</v>
      </c>
      <c r="B11211" t="s">
        <v>43335</v>
      </c>
      <c r="C11211" s="1" t="str">
        <f t="shared" si="1580"/>
        <v>21:0719</v>
      </c>
      <c r="D11211" s="1" t="str">
        <f t="shared" si="1581"/>
        <v>21:0212</v>
      </c>
      <c r="E11211" t="s">
        <v>43336</v>
      </c>
      <c r="F11211" t="s">
        <v>43337</v>
      </c>
      <c r="H11211">
        <v>61.199112900000003</v>
      </c>
      <c r="I11211">
        <v>-135.15949950000001</v>
      </c>
      <c r="J11211" s="1" t="str">
        <f t="shared" si="1582"/>
        <v>Fluid (stream)</v>
      </c>
      <c r="K11211" s="1" t="str">
        <f t="shared" si="1583"/>
        <v>Untreated Water</v>
      </c>
      <c r="O11211">
        <v>2.5000000000000001E-2</v>
      </c>
      <c r="P11211">
        <v>110</v>
      </c>
      <c r="Q11211">
        <v>8.3000000000000007</v>
      </c>
    </row>
    <row r="11212" spans="1:17" hidden="1" x14ac:dyDescent="0.3">
      <c r="A11212" t="s">
        <v>43338</v>
      </c>
      <c r="B11212" t="s">
        <v>43339</v>
      </c>
      <c r="C11212" s="1" t="str">
        <f t="shared" si="1580"/>
        <v>21:0719</v>
      </c>
      <c r="D11212" s="1" t="str">
        <f t="shared" si="1581"/>
        <v>21:0212</v>
      </c>
      <c r="E11212" t="s">
        <v>43340</v>
      </c>
      <c r="F11212" t="s">
        <v>43341</v>
      </c>
      <c r="H11212">
        <v>61.213698999999998</v>
      </c>
      <c r="I11212">
        <v>-135.10805010000001</v>
      </c>
      <c r="J11212" s="1" t="str">
        <f t="shared" si="1582"/>
        <v>Fluid (stream)</v>
      </c>
      <c r="K11212" s="1" t="str">
        <f t="shared" si="1583"/>
        <v>Untreated Water</v>
      </c>
      <c r="O11212">
        <v>2.5000000000000001E-2</v>
      </c>
      <c r="P11212">
        <v>50</v>
      </c>
      <c r="Q11212">
        <v>7.9</v>
      </c>
    </row>
    <row r="11213" spans="1:17" hidden="1" x14ac:dyDescent="0.3">
      <c r="A11213" t="s">
        <v>43342</v>
      </c>
      <c r="B11213" t="s">
        <v>43343</v>
      </c>
      <c r="C11213" s="1" t="str">
        <f t="shared" si="1580"/>
        <v>21:0719</v>
      </c>
      <c r="D11213" s="1" t="str">
        <f t="shared" si="1581"/>
        <v>21:0212</v>
      </c>
      <c r="E11213" t="s">
        <v>43344</v>
      </c>
      <c r="F11213" t="s">
        <v>43345</v>
      </c>
      <c r="H11213">
        <v>61.235035699999997</v>
      </c>
      <c r="I11213">
        <v>-135.08800729999999</v>
      </c>
      <c r="J11213" s="1" t="str">
        <f t="shared" si="1582"/>
        <v>Fluid (stream)</v>
      </c>
      <c r="K11213" s="1" t="str">
        <f t="shared" si="1583"/>
        <v>Untreated Water</v>
      </c>
      <c r="O11213">
        <v>2.5000000000000001E-2</v>
      </c>
      <c r="P11213">
        <v>40</v>
      </c>
      <c r="Q11213">
        <v>7.4</v>
      </c>
    </row>
    <row r="11214" spans="1:17" hidden="1" x14ac:dyDescent="0.3">
      <c r="A11214" t="s">
        <v>43346</v>
      </c>
      <c r="B11214" t="s">
        <v>43347</v>
      </c>
      <c r="C11214" s="1" t="str">
        <f t="shared" si="1580"/>
        <v>21:0719</v>
      </c>
      <c r="D11214" s="1" t="str">
        <f t="shared" si="1581"/>
        <v>21:0212</v>
      </c>
      <c r="E11214" t="s">
        <v>43348</v>
      </c>
      <c r="F11214" t="s">
        <v>43349</v>
      </c>
      <c r="H11214">
        <v>61.227083999999998</v>
      </c>
      <c r="I11214">
        <v>-135.0027714</v>
      </c>
      <c r="J11214" s="1" t="str">
        <f t="shared" si="1582"/>
        <v>Fluid (stream)</v>
      </c>
      <c r="K11214" s="1" t="str">
        <f t="shared" si="1583"/>
        <v>Untreated Water</v>
      </c>
      <c r="O11214">
        <v>0.18</v>
      </c>
      <c r="P11214">
        <v>50</v>
      </c>
      <c r="Q11214">
        <v>8.1</v>
      </c>
    </row>
    <row r="11215" spans="1:17" hidden="1" x14ac:dyDescent="0.3">
      <c r="A11215" t="s">
        <v>43350</v>
      </c>
      <c r="B11215" t="s">
        <v>43351</v>
      </c>
      <c r="C11215" s="1" t="str">
        <f t="shared" si="1580"/>
        <v>21:0719</v>
      </c>
      <c r="D11215" s="1" t="str">
        <f t="shared" si="1581"/>
        <v>21:0212</v>
      </c>
      <c r="E11215" t="s">
        <v>43352</v>
      </c>
      <c r="F11215" t="s">
        <v>43353</v>
      </c>
      <c r="H11215">
        <v>61.163886499999997</v>
      </c>
      <c r="I11215">
        <v>-134.83278350000001</v>
      </c>
      <c r="J11215" s="1" t="str">
        <f t="shared" si="1582"/>
        <v>Fluid (stream)</v>
      </c>
      <c r="K11215" s="1" t="str">
        <f t="shared" si="1583"/>
        <v>Untreated Water</v>
      </c>
      <c r="O11215">
        <v>2.5000000000000001E-2</v>
      </c>
      <c r="P11215">
        <v>40</v>
      </c>
      <c r="Q11215">
        <v>8.1</v>
      </c>
    </row>
    <row r="11216" spans="1:17" hidden="1" x14ac:dyDescent="0.3">
      <c r="A11216" t="s">
        <v>43354</v>
      </c>
      <c r="B11216" t="s">
        <v>43355</v>
      </c>
      <c r="C11216" s="1" t="str">
        <f t="shared" si="1580"/>
        <v>21:0719</v>
      </c>
      <c r="D11216" s="1" t="str">
        <f t="shared" si="1581"/>
        <v>21:0212</v>
      </c>
      <c r="E11216" t="s">
        <v>43356</v>
      </c>
      <c r="F11216" t="s">
        <v>43357</v>
      </c>
      <c r="H11216">
        <v>61.159771900000003</v>
      </c>
      <c r="I11216">
        <v>-134.82345810000001</v>
      </c>
      <c r="J11216" s="1" t="str">
        <f t="shared" si="1582"/>
        <v>Fluid (stream)</v>
      </c>
      <c r="K11216" s="1" t="str">
        <f t="shared" si="1583"/>
        <v>Untreated Water</v>
      </c>
      <c r="O11216">
        <v>2.5000000000000001E-2</v>
      </c>
      <c r="P11216">
        <v>30</v>
      </c>
      <c r="Q11216">
        <v>7.7</v>
      </c>
    </row>
    <row r="11217" spans="1:17" hidden="1" x14ac:dyDescent="0.3">
      <c r="A11217" t="s">
        <v>43358</v>
      </c>
      <c r="B11217" t="s">
        <v>43359</v>
      </c>
      <c r="C11217" s="1" t="str">
        <f t="shared" si="1580"/>
        <v>21:0719</v>
      </c>
      <c r="D11217" s="1" t="str">
        <f t="shared" si="1581"/>
        <v>21:0212</v>
      </c>
      <c r="E11217" t="s">
        <v>43360</v>
      </c>
      <c r="F11217" t="s">
        <v>43361</v>
      </c>
      <c r="H11217">
        <v>61.148202499999996</v>
      </c>
      <c r="I11217">
        <v>-134.88500859999999</v>
      </c>
      <c r="J11217" s="1" t="str">
        <f t="shared" si="1582"/>
        <v>Fluid (stream)</v>
      </c>
      <c r="K11217" s="1" t="str">
        <f t="shared" si="1583"/>
        <v>Untreated Water</v>
      </c>
      <c r="O11217">
        <v>2.5000000000000001E-2</v>
      </c>
      <c r="P11217">
        <v>20</v>
      </c>
      <c r="Q11217">
        <v>7.1</v>
      </c>
    </row>
    <row r="11218" spans="1:17" hidden="1" x14ac:dyDescent="0.3">
      <c r="A11218" t="s">
        <v>43362</v>
      </c>
      <c r="B11218" t="s">
        <v>43363</v>
      </c>
      <c r="C11218" s="1" t="str">
        <f t="shared" si="1580"/>
        <v>21:0719</v>
      </c>
      <c r="D11218" s="1" t="str">
        <f t="shared" si="1581"/>
        <v>21:0212</v>
      </c>
      <c r="E11218" t="s">
        <v>43360</v>
      </c>
      <c r="F11218" t="s">
        <v>43364</v>
      </c>
      <c r="H11218">
        <v>61.148202499999996</v>
      </c>
      <c r="I11218">
        <v>-134.88500859999999</v>
      </c>
      <c r="J11218" s="1" t="str">
        <f t="shared" si="1582"/>
        <v>Fluid (stream)</v>
      </c>
      <c r="K11218" s="1" t="str">
        <f t="shared" si="1583"/>
        <v>Untreated Water</v>
      </c>
      <c r="O11218">
        <v>2.5000000000000001E-2</v>
      </c>
      <c r="P11218">
        <v>20</v>
      </c>
      <c r="Q11218">
        <v>8</v>
      </c>
    </row>
    <row r="11219" spans="1:17" hidden="1" x14ac:dyDescent="0.3">
      <c r="A11219" t="s">
        <v>43365</v>
      </c>
      <c r="B11219" t="s">
        <v>43366</v>
      </c>
      <c r="C11219" s="1" t="str">
        <f t="shared" si="1580"/>
        <v>21:0719</v>
      </c>
      <c r="D11219" s="1" t="str">
        <f>HYPERLINK("http://geochem.nrcan.gc.ca/cdogs/content/svy/svy_e.htm", "")</f>
        <v/>
      </c>
      <c r="G11219" s="1" t="str">
        <f>HYPERLINK("http://geochem.nrcan.gc.ca/cdogs/content/cr_/cr_00086_e.htm", "86")</f>
        <v>86</v>
      </c>
      <c r="J11219" t="s">
        <v>11453</v>
      </c>
      <c r="K11219" t="s">
        <v>11454</v>
      </c>
      <c r="O11219">
        <v>0.52</v>
      </c>
      <c r="P11219">
        <v>20</v>
      </c>
      <c r="Q11219">
        <v>8.1999999999999993</v>
      </c>
    </row>
    <row r="11220" spans="1:17" hidden="1" x14ac:dyDescent="0.3">
      <c r="A11220" t="s">
        <v>43367</v>
      </c>
      <c r="B11220" t="s">
        <v>43368</v>
      </c>
      <c r="C11220" s="1" t="str">
        <f t="shared" si="1580"/>
        <v>21:0719</v>
      </c>
      <c r="D11220" s="1" t="str">
        <f t="shared" ref="D11220:D11244" si="1584">HYPERLINK("http://geochem.nrcan.gc.ca/cdogs/content/svy/svy210212_e.htm", "21:0212")</f>
        <v>21:0212</v>
      </c>
      <c r="E11220" t="s">
        <v>43369</v>
      </c>
      <c r="F11220" t="s">
        <v>43370</v>
      </c>
      <c r="H11220">
        <v>61.138164000000003</v>
      </c>
      <c r="I11220">
        <v>-134.9389535</v>
      </c>
      <c r="J11220" s="1" t="str">
        <f t="shared" ref="J11220:J11244" si="1585">HYPERLINK("http://geochem.nrcan.gc.ca/cdogs/content/kwd/kwd020018_e.htm", "Fluid (stream)")</f>
        <v>Fluid (stream)</v>
      </c>
      <c r="K11220" s="1" t="str">
        <f t="shared" ref="K11220:K11244" si="1586">HYPERLINK("http://geochem.nrcan.gc.ca/cdogs/content/kwd/kwd080007_e.htm", "Untreated Water")</f>
        <v>Untreated Water</v>
      </c>
      <c r="O11220">
        <v>2.5000000000000001E-2</v>
      </c>
      <c r="P11220">
        <v>30</v>
      </c>
      <c r="Q11220">
        <v>7.6</v>
      </c>
    </row>
    <row r="11221" spans="1:17" hidden="1" x14ac:dyDescent="0.3">
      <c r="A11221" t="s">
        <v>43371</v>
      </c>
      <c r="B11221" t="s">
        <v>43372</v>
      </c>
      <c r="C11221" s="1" t="str">
        <f t="shared" si="1580"/>
        <v>21:0719</v>
      </c>
      <c r="D11221" s="1" t="str">
        <f t="shared" si="1584"/>
        <v>21:0212</v>
      </c>
      <c r="E11221" t="s">
        <v>43373</v>
      </c>
      <c r="F11221" t="s">
        <v>43374</v>
      </c>
      <c r="H11221">
        <v>61.267786899999997</v>
      </c>
      <c r="I11221">
        <v>-134.72791029999999</v>
      </c>
      <c r="J11221" s="1" t="str">
        <f t="shared" si="1585"/>
        <v>Fluid (stream)</v>
      </c>
      <c r="K11221" s="1" t="str">
        <f t="shared" si="1586"/>
        <v>Untreated Water</v>
      </c>
      <c r="O11221">
        <v>0.25</v>
      </c>
      <c r="P11221">
        <v>30</v>
      </c>
      <c r="Q11221">
        <v>8.1</v>
      </c>
    </row>
    <row r="11222" spans="1:17" hidden="1" x14ac:dyDescent="0.3">
      <c r="A11222" t="s">
        <v>43375</v>
      </c>
      <c r="B11222" t="s">
        <v>43376</v>
      </c>
      <c r="C11222" s="1" t="str">
        <f t="shared" si="1580"/>
        <v>21:0719</v>
      </c>
      <c r="D11222" s="1" t="str">
        <f t="shared" si="1584"/>
        <v>21:0212</v>
      </c>
      <c r="E11222" t="s">
        <v>43377</v>
      </c>
      <c r="F11222" t="s">
        <v>43378</v>
      </c>
      <c r="H11222">
        <v>61.118619299999999</v>
      </c>
      <c r="I11222">
        <v>-135.09148429999999</v>
      </c>
      <c r="J11222" s="1" t="str">
        <f t="shared" si="1585"/>
        <v>Fluid (stream)</v>
      </c>
      <c r="K11222" s="1" t="str">
        <f t="shared" si="1586"/>
        <v>Untreated Water</v>
      </c>
      <c r="O11222">
        <v>0.63</v>
      </c>
      <c r="P11222">
        <v>40</v>
      </c>
      <c r="Q11222">
        <v>7.5</v>
      </c>
    </row>
    <row r="11223" spans="1:17" hidden="1" x14ac:dyDescent="0.3">
      <c r="A11223" t="s">
        <v>43379</v>
      </c>
      <c r="B11223" t="s">
        <v>43380</v>
      </c>
      <c r="C11223" s="1" t="str">
        <f t="shared" si="1580"/>
        <v>21:0719</v>
      </c>
      <c r="D11223" s="1" t="str">
        <f t="shared" si="1584"/>
        <v>21:0212</v>
      </c>
      <c r="E11223" t="s">
        <v>43381</v>
      </c>
      <c r="F11223" t="s">
        <v>43382</v>
      </c>
      <c r="H11223">
        <v>61.144568300000003</v>
      </c>
      <c r="I11223">
        <v>-135.07114780000001</v>
      </c>
      <c r="J11223" s="1" t="str">
        <f t="shared" si="1585"/>
        <v>Fluid (stream)</v>
      </c>
      <c r="K11223" s="1" t="str">
        <f t="shared" si="1586"/>
        <v>Untreated Water</v>
      </c>
      <c r="O11223">
        <v>17.2</v>
      </c>
      <c r="P11223">
        <v>130</v>
      </c>
      <c r="Q11223">
        <v>8.4</v>
      </c>
    </row>
    <row r="11224" spans="1:17" hidden="1" x14ac:dyDescent="0.3">
      <c r="A11224" t="s">
        <v>43383</v>
      </c>
      <c r="B11224" t="s">
        <v>43384</v>
      </c>
      <c r="C11224" s="1" t="str">
        <f t="shared" si="1580"/>
        <v>21:0719</v>
      </c>
      <c r="D11224" s="1" t="str">
        <f t="shared" si="1584"/>
        <v>21:0212</v>
      </c>
      <c r="E11224" t="s">
        <v>43385</v>
      </c>
      <c r="F11224" t="s">
        <v>43386</v>
      </c>
      <c r="H11224">
        <v>61.195841199999997</v>
      </c>
      <c r="I11224">
        <v>-134.9901165</v>
      </c>
      <c r="J11224" s="1" t="str">
        <f t="shared" si="1585"/>
        <v>Fluid (stream)</v>
      </c>
      <c r="K11224" s="1" t="str">
        <f t="shared" si="1586"/>
        <v>Untreated Water</v>
      </c>
      <c r="O11224">
        <v>2.5000000000000001E-2</v>
      </c>
      <c r="P11224">
        <v>80</v>
      </c>
      <c r="Q11224">
        <v>7.6</v>
      </c>
    </row>
    <row r="11225" spans="1:17" hidden="1" x14ac:dyDescent="0.3">
      <c r="A11225" t="s">
        <v>43387</v>
      </c>
      <c r="B11225" t="s">
        <v>43388</v>
      </c>
      <c r="C11225" s="1" t="str">
        <f t="shared" si="1580"/>
        <v>21:0719</v>
      </c>
      <c r="D11225" s="1" t="str">
        <f t="shared" si="1584"/>
        <v>21:0212</v>
      </c>
      <c r="E11225" t="s">
        <v>43389</v>
      </c>
      <c r="F11225" t="s">
        <v>43390</v>
      </c>
      <c r="H11225">
        <v>61.278656599999998</v>
      </c>
      <c r="I11225">
        <v>-134.7817048</v>
      </c>
      <c r="J11225" s="1" t="str">
        <f t="shared" si="1585"/>
        <v>Fluid (stream)</v>
      </c>
      <c r="K11225" s="1" t="str">
        <f t="shared" si="1586"/>
        <v>Untreated Water</v>
      </c>
      <c r="O11225">
        <v>2.5000000000000001E-2</v>
      </c>
      <c r="P11225">
        <v>60</v>
      </c>
      <c r="Q11225">
        <v>7.9</v>
      </c>
    </row>
    <row r="11226" spans="1:17" hidden="1" x14ac:dyDescent="0.3">
      <c r="A11226" t="s">
        <v>43391</v>
      </c>
      <c r="B11226" t="s">
        <v>43392</v>
      </c>
      <c r="C11226" s="1" t="str">
        <f t="shared" si="1580"/>
        <v>21:0719</v>
      </c>
      <c r="D11226" s="1" t="str">
        <f t="shared" si="1584"/>
        <v>21:0212</v>
      </c>
      <c r="E11226" t="s">
        <v>43393</v>
      </c>
      <c r="F11226" t="s">
        <v>43394</v>
      </c>
      <c r="H11226">
        <v>61.279438800000001</v>
      </c>
      <c r="I11226">
        <v>-134.69354290000001</v>
      </c>
      <c r="J11226" s="1" t="str">
        <f t="shared" si="1585"/>
        <v>Fluid (stream)</v>
      </c>
      <c r="K11226" s="1" t="str">
        <f t="shared" si="1586"/>
        <v>Untreated Water</v>
      </c>
      <c r="O11226">
        <v>2.5000000000000001E-2</v>
      </c>
      <c r="P11226">
        <v>60</v>
      </c>
      <c r="Q11226">
        <v>7.9</v>
      </c>
    </row>
    <row r="11227" spans="1:17" hidden="1" x14ac:dyDescent="0.3">
      <c r="A11227" t="s">
        <v>43395</v>
      </c>
      <c r="B11227" t="s">
        <v>43396</v>
      </c>
      <c r="C11227" s="1" t="str">
        <f t="shared" si="1580"/>
        <v>21:0719</v>
      </c>
      <c r="D11227" s="1" t="str">
        <f t="shared" si="1584"/>
        <v>21:0212</v>
      </c>
      <c r="E11227" t="s">
        <v>43397</v>
      </c>
      <c r="F11227" t="s">
        <v>43398</v>
      </c>
      <c r="H11227">
        <v>61.291091999999999</v>
      </c>
      <c r="I11227">
        <v>-134.68971590000001</v>
      </c>
      <c r="J11227" s="1" t="str">
        <f t="shared" si="1585"/>
        <v>Fluid (stream)</v>
      </c>
      <c r="K11227" s="1" t="str">
        <f t="shared" si="1586"/>
        <v>Untreated Water</v>
      </c>
      <c r="O11227">
        <v>1.18</v>
      </c>
      <c r="P11227">
        <v>60</v>
      </c>
      <c r="Q11227">
        <v>8.4</v>
      </c>
    </row>
    <row r="11228" spans="1:17" hidden="1" x14ac:dyDescent="0.3">
      <c r="A11228" t="s">
        <v>43399</v>
      </c>
      <c r="B11228" t="s">
        <v>43400</v>
      </c>
      <c r="C11228" s="1" t="str">
        <f t="shared" si="1580"/>
        <v>21:0719</v>
      </c>
      <c r="D11228" s="1" t="str">
        <f t="shared" si="1584"/>
        <v>21:0212</v>
      </c>
      <c r="E11228" t="s">
        <v>43401</v>
      </c>
      <c r="F11228" t="s">
        <v>43402</v>
      </c>
      <c r="H11228">
        <v>61.305662900000002</v>
      </c>
      <c r="I11228">
        <v>-134.701931</v>
      </c>
      <c r="J11228" s="1" t="str">
        <f t="shared" si="1585"/>
        <v>Fluid (stream)</v>
      </c>
      <c r="K11228" s="1" t="str">
        <f t="shared" si="1586"/>
        <v>Untreated Water</v>
      </c>
      <c r="O11228">
        <v>1.87</v>
      </c>
      <c r="P11228">
        <v>50</v>
      </c>
      <c r="Q11228">
        <v>8</v>
      </c>
    </row>
    <row r="11229" spans="1:17" hidden="1" x14ac:dyDescent="0.3">
      <c r="A11229" t="s">
        <v>43403</v>
      </c>
      <c r="B11229" t="s">
        <v>43404</v>
      </c>
      <c r="C11229" s="1" t="str">
        <f t="shared" si="1580"/>
        <v>21:0719</v>
      </c>
      <c r="D11229" s="1" t="str">
        <f t="shared" si="1584"/>
        <v>21:0212</v>
      </c>
      <c r="E11229" t="s">
        <v>43405</v>
      </c>
      <c r="F11229" t="s">
        <v>43406</v>
      </c>
      <c r="H11229">
        <v>61.307904000000001</v>
      </c>
      <c r="I11229">
        <v>-134.7351803</v>
      </c>
      <c r="J11229" s="1" t="str">
        <f t="shared" si="1585"/>
        <v>Fluid (stream)</v>
      </c>
      <c r="K11229" s="1" t="str">
        <f t="shared" si="1586"/>
        <v>Untreated Water</v>
      </c>
      <c r="O11229">
        <v>1.81</v>
      </c>
      <c r="P11229">
        <v>70</v>
      </c>
      <c r="Q11229">
        <v>8</v>
      </c>
    </row>
    <row r="11230" spans="1:17" hidden="1" x14ac:dyDescent="0.3">
      <c r="A11230" t="s">
        <v>43407</v>
      </c>
      <c r="B11230" t="s">
        <v>43408</v>
      </c>
      <c r="C11230" s="1" t="str">
        <f t="shared" si="1580"/>
        <v>21:0719</v>
      </c>
      <c r="D11230" s="1" t="str">
        <f t="shared" si="1584"/>
        <v>21:0212</v>
      </c>
      <c r="E11230" t="s">
        <v>43409</v>
      </c>
      <c r="F11230" t="s">
        <v>43410</v>
      </c>
      <c r="H11230">
        <v>61.321085500000002</v>
      </c>
      <c r="I11230">
        <v>-134.76099439999999</v>
      </c>
      <c r="J11230" s="1" t="str">
        <f t="shared" si="1585"/>
        <v>Fluid (stream)</v>
      </c>
      <c r="K11230" s="1" t="str">
        <f t="shared" si="1586"/>
        <v>Untreated Water</v>
      </c>
      <c r="O11230">
        <v>0.19</v>
      </c>
      <c r="P11230">
        <v>60</v>
      </c>
      <c r="Q11230">
        <v>7.3</v>
      </c>
    </row>
    <row r="11231" spans="1:17" hidden="1" x14ac:dyDescent="0.3">
      <c r="A11231" t="s">
        <v>43411</v>
      </c>
      <c r="B11231" t="s">
        <v>43412</v>
      </c>
      <c r="C11231" s="1" t="str">
        <f t="shared" si="1580"/>
        <v>21:0719</v>
      </c>
      <c r="D11231" s="1" t="str">
        <f t="shared" si="1584"/>
        <v>21:0212</v>
      </c>
      <c r="E11231" t="s">
        <v>43413</v>
      </c>
      <c r="F11231" t="s">
        <v>43414</v>
      </c>
      <c r="H11231">
        <v>61.334569299999998</v>
      </c>
      <c r="I11231">
        <v>-134.76593679999999</v>
      </c>
      <c r="J11231" s="1" t="str">
        <f t="shared" si="1585"/>
        <v>Fluid (stream)</v>
      </c>
      <c r="K11231" s="1" t="str">
        <f t="shared" si="1586"/>
        <v>Untreated Water</v>
      </c>
      <c r="O11231">
        <v>1.34</v>
      </c>
      <c r="P11231">
        <v>50</v>
      </c>
      <c r="Q11231">
        <v>8.3000000000000007</v>
      </c>
    </row>
    <row r="11232" spans="1:17" hidden="1" x14ac:dyDescent="0.3">
      <c r="A11232" t="s">
        <v>43415</v>
      </c>
      <c r="B11232" t="s">
        <v>43416</v>
      </c>
      <c r="C11232" s="1" t="str">
        <f t="shared" si="1580"/>
        <v>21:0719</v>
      </c>
      <c r="D11232" s="1" t="str">
        <f t="shared" si="1584"/>
        <v>21:0212</v>
      </c>
      <c r="E11232" t="s">
        <v>43417</v>
      </c>
      <c r="F11232" t="s">
        <v>43418</v>
      </c>
      <c r="H11232">
        <v>61.355973599999999</v>
      </c>
      <c r="I11232">
        <v>-134.82086340000001</v>
      </c>
      <c r="J11232" s="1" t="str">
        <f t="shared" si="1585"/>
        <v>Fluid (stream)</v>
      </c>
      <c r="K11232" s="1" t="str">
        <f t="shared" si="1586"/>
        <v>Untreated Water</v>
      </c>
      <c r="O11232">
        <v>0.17</v>
      </c>
      <c r="P11232">
        <v>40</v>
      </c>
      <c r="Q11232">
        <v>8.4</v>
      </c>
    </row>
    <row r="11233" spans="1:17" hidden="1" x14ac:dyDescent="0.3">
      <c r="A11233" t="s">
        <v>43419</v>
      </c>
      <c r="B11233" t="s">
        <v>43420</v>
      </c>
      <c r="C11233" s="1" t="str">
        <f t="shared" si="1580"/>
        <v>21:0719</v>
      </c>
      <c r="D11233" s="1" t="str">
        <f t="shared" si="1584"/>
        <v>21:0212</v>
      </c>
      <c r="E11233" t="s">
        <v>43421</v>
      </c>
      <c r="F11233" t="s">
        <v>43422</v>
      </c>
      <c r="H11233">
        <v>61.369523800000003</v>
      </c>
      <c r="I11233">
        <v>-134.76879940000001</v>
      </c>
      <c r="J11233" s="1" t="str">
        <f t="shared" si="1585"/>
        <v>Fluid (stream)</v>
      </c>
      <c r="K11233" s="1" t="str">
        <f t="shared" si="1586"/>
        <v>Untreated Water</v>
      </c>
      <c r="O11233">
        <v>1</v>
      </c>
      <c r="P11233">
        <v>60</v>
      </c>
      <c r="Q11233">
        <v>8.3000000000000007</v>
      </c>
    </row>
    <row r="11234" spans="1:17" hidden="1" x14ac:dyDescent="0.3">
      <c r="A11234" t="s">
        <v>43423</v>
      </c>
      <c r="B11234" t="s">
        <v>43424</v>
      </c>
      <c r="C11234" s="1" t="str">
        <f t="shared" si="1580"/>
        <v>21:0719</v>
      </c>
      <c r="D11234" s="1" t="str">
        <f t="shared" si="1584"/>
        <v>21:0212</v>
      </c>
      <c r="E11234" t="s">
        <v>43421</v>
      </c>
      <c r="F11234" t="s">
        <v>43425</v>
      </c>
      <c r="H11234">
        <v>61.369523800000003</v>
      </c>
      <c r="I11234">
        <v>-134.76879940000001</v>
      </c>
      <c r="J11234" s="1" t="str">
        <f t="shared" si="1585"/>
        <v>Fluid (stream)</v>
      </c>
      <c r="K11234" s="1" t="str">
        <f t="shared" si="1586"/>
        <v>Untreated Water</v>
      </c>
      <c r="O11234">
        <v>0.9</v>
      </c>
      <c r="P11234">
        <v>40</v>
      </c>
      <c r="Q11234">
        <v>7.9</v>
      </c>
    </row>
    <row r="11235" spans="1:17" hidden="1" x14ac:dyDescent="0.3">
      <c r="A11235" t="s">
        <v>43426</v>
      </c>
      <c r="B11235" t="s">
        <v>43427</v>
      </c>
      <c r="C11235" s="1" t="str">
        <f t="shared" si="1580"/>
        <v>21:0719</v>
      </c>
      <c r="D11235" s="1" t="str">
        <f t="shared" si="1584"/>
        <v>21:0212</v>
      </c>
      <c r="E11235" t="s">
        <v>43428</v>
      </c>
      <c r="F11235" t="s">
        <v>43429</v>
      </c>
      <c r="H11235">
        <v>61.378542899999999</v>
      </c>
      <c r="I11235">
        <v>-134.82069630000001</v>
      </c>
      <c r="J11235" s="1" t="str">
        <f t="shared" si="1585"/>
        <v>Fluid (stream)</v>
      </c>
      <c r="K11235" s="1" t="str">
        <f t="shared" si="1586"/>
        <v>Untreated Water</v>
      </c>
      <c r="O11235">
        <v>2.5000000000000001E-2</v>
      </c>
      <c r="P11235">
        <v>30</v>
      </c>
      <c r="Q11235">
        <v>7.9</v>
      </c>
    </row>
    <row r="11236" spans="1:17" hidden="1" x14ac:dyDescent="0.3">
      <c r="A11236" t="s">
        <v>43430</v>
      </c>
      <c r="B11236" t="s">
        <v>43431</v>
      </c>
      <c r="C11236" s="1" t="str">
        <f t="shared" si="1580"/>
        <v>21:0719</v>
      </c>
      <c r="D11236" s="1" t="str">
        <f t="shared" si="1584"/>
        <v>21:0212</v>
      </c>
      <c r="E11236" t="s">
        <v>43432</v>
      </c>
      <c r="F11236" t="s">
        <v>43433</v>
      </c>
      <c r="H11236">
        <v>61.381774999999998</v>
      </c>
      <c r="I11236">
        <v>-134.8352185</v>
      </c>
      <c r="J11236" s="1" t="str">
        <f t="shared" si="1585"/>
        <v>Fluid (stream)</v>
      </c>
      <c r="K11236" s="1" t="str">
        <f t="shared" si="1586"/>
        <v>Untreated Water</v>
      </c>
      <c r="O11236">
        <v>2.5000000000000001E-2</v>
      </c>
      <c r="P11236">
        <v>40</v>
      </c>
      <c r="Q11236">
        <v>7.7</v>
      </c>
    </row>
    <row r="11237" spans="1:17" hidden="1" x14ac:dyDescent="0.3">
      <c r="A11237" t="s">
        <v>43434</v>
      </c>
      <c r="B11237" t="s">
        <v>43435</v>
      </c>
      <c r="C11237" s="1" t="str">
        <f t="shared" si="1580"/>
        <v>21:0719</v>
      </c>
      <c r="D11237" s="1" t="str">
        <f t="shared" si="1584"/>
        <v>21:0212</v>
      </c>
      <c r="E11237" t="s">
        <v>43436</v>
      </c>
      <c r="F11237" t="s">
        <v>43437</v>
      </c>
      <c r="H11237">
        <v>61.412258299999998</v>
      </c>
      <c r="I11237">
        <v>-134.81759880000001</v>
      </c>
      <c r="J11237" s="1" t="str">
        <f t="shared" si="1585"/>
        <v>Fluid (stream)</v>
      </c>
      <c r="K11237" s="1" t="str">
        <f t="shared" si="1586"/>
        <v>Untreated Water</v>
      </c>
      <c r="O11237">
        <v>2.5000000000000001E-2</v>
      </c>
      <c r="P11237">
        <v>50</v>
      </c>
      <c r="Q11237">
        <v>7.7</v>
      </c>
    </row>
    <row r="11238" spans="1:17" hidden="1" x14ac:dyDescent="0.3">
      <c r="A11238" t="s">
        <v>43438</v>
      </c>
      <c r="B11238" t="s">
        <v>43439</v>
      </c>
      <c r="C11238" s="1" t="str">
        <f t="shared" si="1580"/>
        <v>21:0719</v>
      </c>
      <c r="D11238" s="1" t="str">
        <f t="shared" si="1584"/>
        <v>21:0212</v>
      </c>
      <c r="E11238" t="s">
        <v>43440</v>
      </c>
      <c r="F11238" t="s">
        <v>43441</v>
      </c>
      <c r="H11238">
        <v>61.428589899999999</v>
      </c>
      <c r="I11238">
        <v>-134.8659327</v>
      </c>
      <c r="J11238" s="1" t="str">
        <f t="shared" si="1585"/>
        <v>Fluid (stream)</v>
      </c>
      <c r="K11238" s="1" t="str">
        <f t="shared" si="1586"/>
        <v>Untreated Water</v>
      </c>
      <c r="O11238">
        <v>1.06</v>
      </c>
      <c r="P11238">
        <v>30</v>
      </c>
      <c r="Q11238">
        <v>7.8</v>
      </c>
    </row>
    <row r="11239" spans="1:17" hidden="1" x14ac:dyDescent="0.3">
      <c r="A11239" t="s">
        <v>43442</v>
      </c>
      <c r="B11239" t="s">
        <v>43443</v>
      </c>
      <c r="C11239" s="1" t="str">
        <f t="shared" si="1580"/>
        <v>21:0719</v>
      </c>
      <c r="D11239" s="1" t="str">
        <f t="shared" si="1584"/>
        <v>21:0212</v>
      </c>
      <c r="E11239" t="s">
        <v>43444</v>
      </c>
      <c r="F11239" t="s">
        <v>43445</v>
      </c>
      <c r="H11239">
        <v>61.446809999999999</v>
      </c>
      <c r="I11239">
        <v>-134.88128829999999</v>
      </c>
      <c r="J11239" s="1" t="str">
        <f t="shared" si="1585"/>
        <v>Fluid (stream)</v>
      </c>
      <c r="K11239" s="1" t="str">
        <f t="shared" si="1586"/>
        <v>Untreated Water</v>
      </c>
      <c r="O11239">
        <v>0.45</v>
      </c>
      <c r="P11239">
        <v>50</v>
      </c>
      <c r="Q11239">
        <v>8.1</v>
      </c>
    </row>
    <row r="11240" spans="1:17" hidden="1" x14ac:dyDescent="0.3">
      <c r="A11240" t="s">
        <v>43446</v>
      </c>
      <c r="B11240" t="s">
        <v>43447</v>
      </c>
      <c r="C11240" s="1" t="str">
        <f t="shared" si="1580"/>
        <v>21:0719</v>
      </c>
      <c r="D11240" s="1" t="str">
        <f t="shared" si="1584"/>
        <v>21:0212</v>
      </c>
      <c r="E11240" t="s">
        <v>43448</v>
      </c>
      <c r="F11240" t="s">
        <v>43449</v>
      </c>
      <c r="H11240">
        <v>61.465253199999999</v>
      </c>
      <c r="I11240">
        <v>-134.89735519999999</v>
      </c>
      <c r="J11240" s="1" t="str">
        <f t="shared" si="1585"/>
        <v>Fluid (stream)</v>
      </c>
      <c r="K11240" s="1" t="str">
        <f t="shared" si="1586"/>
        <v>Untreated Water</v>
      </c>
      <c r="O11240">
        <v>2.5000000000000001E-2</v>
      </c>
      <c r="P11240">
        <v>40</v>
      </c>
      <c r="Q11240">
        <v>8.4</v>
      </c>
    </row>
    <row r="11241" spans="1:17" hidden="1" x14ac:dyDescent="0.3">
      <c r="A11241" t="s">
        <v>43450</v>
      </c>
      <c r="B11241" t="s">
        <v>43451</v>
      </c>
      <c r="C11241" s="1" t="str">
        <f t="shared" si="1580"/>
        <v>21:0719</v>
      </c>
      <c r="D11241" s="1" t="str">
        <f t="shared" si="1584"/>
        <v>21:0212</v>
      </c>
      <c r="E11241" t="s">
        <v>43452</v>
      </c>
      <c r="F11241" t="s">
        <v>43453</v>
      </c>
      <c r="H11241">
        <v>61.487176300000002</v>
      </c>
      <c r="I11241">
        <v>-134.84883840000001</v>
      </c>
      <c r="J11241" s="1" t="str">
        <f t="shared" si="1585"/>
        <v>Fluid (stream)</v>
      </c>
      <c r="K11241" s="1" t="str">
        <f t="shared" si="1586"/>
        <v>Untreated Water</v>
      </c>
      <c r="O11241">
        <v>2.5000000000000001E-2</v>
      </c>
      <c r="P11241">
        <v>50</v>
      </c>
      <c r="Q11241">
        <v>7.8</v>
      </c>
    </row>
    <row r="11242" spans="1:17" hidden="1" x14ac:dyDescent="0.3">
      <c r="A11242" t="s">
        <v>43454</v>
      </c>
      <c r="B11242" t="s">
        <v>43455</v>
      </c>
      <c r="C11242" s="1" t="str">
        <f t="shared" si="1580"/>
        <v>21:0719</v>
      </c>
      <c r="D11242" s="1" t="str">
        <f t="shared" si="1584"/>
        <v>21:0212</v>
      </c>
      <c r="E11242" t="s">
        <v>43456</v>
      </c>
      <c r="F11242" t="s">
        <v>43457</v>
      </c>
      <c r="H11242">
        <v>61.472327900000003</v>
      </c>
      <c r="I11242">
        <v>-134.77640869999999</v>
      </c>
      <c r="J11242" s="1" t="str">
        <f t="shared" si="1585"/>
        <v>Fluid (stream)</v>
      </c>
      <c r="K11242" s="1" t="str">
        <f t="shared" si="1586"/>
        <v>Untreated Water</v>
      </c>
      <c r="O11242">
        <v>2.5000000000000001E-2</v>
      </c>
      <c r="P11242">
        <v>40</v>
      </c>
      <c r="Q11242">
        <v>7.9</v>
      </c>
    </row>
    <row r="11243" spans="1:17" hidden="1" x14ac:dyDescent="0.3">
      <c r="A11243" t="s">
        <v>43458</v>
      </c>
      <c r="B11243" t="s">
        <v>43459</v>
      </c>
      <c r="C11243" s="1" t="str">
        <f t="shared" si="1580"/>
        <v>21:0719</v>
      </c>
      <c r="D11243" s="1" t="str">
        <f t="shared" si="1584"/>
        <v>21:0212</v>
      </c>
      <c r="E11243" t="s">
        <v>43460</v>
      </c>
      <c r="F11243" t="s">
        <v>43461</v>
      </c>
      <c r="H11243">
        <v>61.465173900000003</v>
      </c>
      <c r="I11243">
        <v>-134.7558946</v>
      </c>
      <c r="J11243" s="1" t="str">
        <f t="shared" si="1585"/>
        <v>Fluid (stream)</v>
      </c>
      <c r="K11243" s="1" t="str">
        <f t="shared" si="1586"/>
        <v>Untreated Water</v>
      </c>
      <c r="O11243">
        <v>2.5000000000000001E-2</v>
      </c>
      <c r="P11243">
        <v>40</v>
      </c>
      <c r="Q11243">
        <v>7</v>
      </c>
    </row>
    <row r="11244" spans="1:17" hidden="1" x14ac:dyDescent="0.3">
      <c r="A11244" t="s">
        <v>43462</v>
      </c>
      <c r="B11244" t="s">
        <v>43463</v>
      </c>
      <c r="C11244" s="1" t="str">
        <f t="shared" si="1580"/>
        <v>21:0719</v>
      </c>
      <c r="D11244" s="1" t="str">
        <f t="shared" si="1584"/>
        <v>21:0212</v>
      </c>
      <c r="E11244" t="s">
        <v>43464</v>
      </c>
      <c r="F11244" t="s">
        <v>43465</v>
      </c>
      <c r="H11244">
        <v>61.515712600000001</v>
      </c>
      <c r="I11244">
        <v>-134.8547337</v>
      </c>
      <c r="J11244" s="1" t="str">
        <f t="shared" si="1585"/>
        <v>Fluid (stream)</v>
      </c>
      <c r="K11244" s="1" t="str">
        <f t="shared" si="1586"/>
        <v>Untreated Water</v>
      </c>
      <c r="O11244">
        <v>2.5000000000000001E-2</v>
      </c>
      <c r="P11244">
        <v>40</v>
      </c>
      <c r="Q11244">
        <v>8.6</v>
      </c>
    </row>
    <row r="11245" spans="1:17" hidden="1" x14ac:dyDescent="0.3">
      <c r="A11245" t="s">
        <v>43466</v>
      </c>
      <c r="B11245" t="s">
        <v>43467</v>
      </c>
      <c r="C11245" s="1" t="str">
        <f t="shared" si="1580"/>
        <v>21:0719</v>
      </c>
      <c r="D11245" s="1" t="str">
        <f>HYPERLINK("http://geochem.nrcan.gc.ca/cdogs/content/svy/svy_e.htm", "")</f>
        <v/>
      </c>
      <c r="G11245" s="1" t="str">
        <f>HYPERLINK("http://geochem.nrcan.gc.ca/cdogs/content/cr_/cr_00084_e.htm", "84")</f>
        <v>84</v>
      </c>
      <c r="J11245" t="s">
        <v>11453</v>
      </c>
      <c r="K11245" t="s">
        <v>11454</v>
      </c>
      <c r="O11245">
        <v>0.19</v>
      </c>
      <c r="P11245">
        <v>40</v>
      </c>
      <c r="Q11245">
        <v>7.7</v>
      </c>
    </row>
    <row r="11246" spans="1:17" hidden="1" x14ac:dyDescent="0.3">
      <c r="A11246" t="s">
        <v>43468</v>
      </c>
      <c r="B11246" t="s">
        <v>43469</v>
      </c>
      <c r="C11246" s="1" t="str">
        <f t="shared" si="1580"/>
        <v>21:0719</v>
      </c>
      <c r="D11246" s="1" t="str">
        <f t="shared" ref="D11246:D11262" si="1587">HYPERLINK("http://geochem.nrcan.gc.ca/cdogs/content/svy/svy210212_e.htm", "21:0212")</f>
        <v>21:0212</v>
      </c>
      <c r="E11246" t="s">
        <v>43470</v>
      </c>
      <c r="F11246" t="s">
        <v>43471</v>
      </c>
      <c r="H11246">
        <v>61.506298800000003</v>
      </c>
      <c r="I11246">
        <v>-134.89926850000001</v>
      </c>
      <c r="J11246" s="1" t="str">
        <f t="shared" ref="J11246:J11262" si="1588">HYPERLINK("http://geochem.nrcan.gc.ca/cdogs/content/kwd/kwd020018_e.htm", "Fluid (stream)")</f>
        <v>Fluid (stream)</v>
      </c>
      <c r="K11246" s="1" t="str">
        <f t="shared" ref="K11246:K11262" si="1589">HYPERLINK("http://geochem.nrcan.gc.ca/cdogs/content/kwd/kwd080007_e.htm", "Untreated Water")</f>
        <v>Untreated Water</v>
      </c>
      <c r="O11246">
        <v>2.5000000000000001E-2</v>
      </c>
      <c r="P11246">
        <v>40</v>
      </c>
      <c r="Q11246">
        <v>8.4</v>
      </c>
    </row>
    <row r="11247" spans="1:17" hidden="1" x14ac:dyDescent="0.3">
      <c r="A11247" t="s">
        <v>43472</v>
      </c>
      <c r="B11247" t="s">
        <v>43473</v>
      </c>
      <c r="C11247" s="1" t="str">
        <f t="shared" si="1580"/>
        <v>21:0719</v>
      </c>
      <c r="D11247" s="1" t="str">
        <f t="shared" si="1587"/>
        <v>21:0212</v>
      </c>
      <c r="E11247" t="s">
        <v>43474</v>
      </c>
      <c r="F11247" t="s">
        <v>43475</v>
      </c>
      <c r="H11247">
        <v>61.542535299999997</v>
      </c>
      <c r="I11247">
        <v>-134.9360781</v>
      </c>
      <c r="J11247" s="1" t="str">
        <f t="shared" si="1588"/>
        <v>Fluid (stream)</v>
      </c>
      <c r="K11247" s="1" t="str">
        <f t="shared" si="1589"/>
        <v>Untreated Water</v>
      </c>
      <c r="O11247">
        <v>2.5000000000000001E-2</v>
      </c>
      <c r="P11247">
        <v>30</v>
      </c>
      <c r="Q11247">
        <v>8</v>
      </c>
    </row>
    <row r="11248" spans="1:17" hidden="1" x14ac:dyDescent="0.3">
      <c r="A11248" t="s">
        <v>43476</v>
      </c>
      <c r="B11248" t="s">
        <v>43477</v>
      </c>
      <c r="C11248" s="1" t="str">
        <f t="shared" si="1580"/>
        <v>21:0719</v>
      </c>
      <c r="D11248" s="1" t="str">
        <f t="shared" si="1587"/>
        <v>21:0212</v>
      </c>
      <c r="E11248" t="s">
        <v>43478</v>
      </c>
      <c r="F11248" t="s">
        <v>43479</v>
      </c>
      <c r="H11248">
        <v>61.540697999999999</v>
      </c>
      <c r="I11248">
        <v>-134.94339869999999</v>
      </c>
      <c r="J11248" s="1" t="str">
        <f t="shared" si="1588"/>
        <v>Fluid (stream)</v>
      </c>
      <c r="K11248" s="1" t="str">
        <f t="shared" si="1589"/>
        <v>Untreated Water</v>
      </c>
      <c r="O11248">
        <v>2.5000000000000001E-2</v>
      </c>
      <c r="P11248">
        <v>40</v>
      </c>
      <c r="Q11248">
        <v>7.7</v>
      </c>
    </row>
    <row r="11249" spans="1:17" hidden="1" x14ac:dyDescent="0.3">
      <c r="A11249" t="s">
        <v>43480</v>
      </c>
      <c r="B11249" t="s">
        <v>43481</v>
      </c>
      <c r="C11249" s="1" t="str">
        <f t="shared" ref="C11249:C11312" si="1590">HYPERLINK("http://geochem.nrcan.gc.ca/cdogs/content/bdl/bdl210719_e.htm", "21:0719")</f>
        <v>21:0719</v>
      </c>
      <c r="D11249" s="1" t="str">
        <f t="shared" si="1587"/>
        <v>21:0212</v>
      </c>
      <c r="E11249" t="s">
        <v>43482</v>
      </c>
      <c r="F11249" t="s">
        <v>43483</v>
      </c>
      <c r="H11249">
        <v>61.548328599999998</v>
      </c>
      <c r="I11249">
        <v>-134.97345000000001</v>
      </c>
      <c r="J11249" s="1" t="str">
        <f t="shared" si="1588"/>
        <v>Fluid (stream)</v>
      </c>
      <c r="K11249" s="1" t="str">
        <f t="shared" si="1589"/>
        <v>Untreated Water</v>
      </c>
      <c r="O11249">
        <v>2.5000000000000001E-2</v>
      </c>
      <c r="P11249">
        <v>40</v>
      </c>
      <c r="Q11249">
        <v>8.3000000000000007</v>
      </c>
    </row>
    <row r="11250" spans="1:17" hidden="1" x14ac:dyDescent="0.3">
      <c r="A11250" t="s">
        <v>43484</v>
      </c>
      <c r="B11250" t="s">
        <v>43485</v>
      </c>
      <c r="C11250" s="1" t="str">
        <f t="shared" si="1590"/>
        <v>21:0719</v>
      </c>
      <c r="D11250" s="1" t="str">
        <f t="shared" si="1587"/>
        <v>21:0212</v>
      </c>
      <c r="E11250" t="s">
        <v>43486</v>
      </c>
      <c r="F11250" t="s">
        <v>43487</v>
      </c>
      <c r="H11250">
        <v>61.562594300000001</v>
      </c>
      <c r="I11250">
        <v>-135.0186698</v>
      </c>
      <c r="J11250" s="1" t="str">
        <f t="shared" si="1588"/>
        <v>Fluid (stream)</v>
      </c>
      <c r="K11250" s="1" t="str">
        <f t="shared" si="1589"/>
        <v>Untreated Water</v>
      </c>
      <c r="O11250">
        <v>2.5000000000000001E-2</v>
      </c>
      <c r="P11250">
        <v>50</v>
      </c>
      <c r="Q11250">
        <v>7.9</v>
      </c>
    </row>
    <row r="11251" spans="1:17" hidden="1" x14ac:dyDescent="0.3">
      <c r="A11251" t="s">
        <v>43488</v>
      </c>
      <c r="B11251" t="s">
        <v>43489</v>
      </c>
      <c r="C11251" s="1" t="str">
        <f t="shared" si="1590"/>
        <v>21:0719</v>
      </c>
      <c r="D11251" s="1" t="str">
        <f t="shared" si="1587"/>
        <v>21:0212</v>
      </c>
      <c r="E11251" t="s">
        <v>43490</v>
      </c>
      <c r="F11251" t="s">
        <v>43491</v>
      </c>
      <c r="H11251">
        <v>61.5545884</v>
      </c>
      <c r="I11251">
        <v>-135.04704190000001</v>
      </c>
      <c r="J11251" s="1" t="str">
        <f t="shared" si="1588"/>
        <v>Fluid (stream)</v>
      </c>
      <c r="K11251" s="1" t="str">
        <f t="shared" si="1589"/>
        <v>Untreated Water</v>
      </c>
      <c r="O11251">
        <v>2.5000000000000001E-2</v>
      </c>
      <c r="P11251">
        <v>50</v>
      </c>
      <c r="Q11251">
        <v>8.3000000000000007</v>
      </c>
    </row>
    <row r="11252" spans="1:17" hidden="1" x14ac:dyDescent="0.3">
      <c r="A11252" t="s">
        <v>43492</v>
      </c>
      <c r="B11252" t="s">
        <v>43493</v>
      </c>
      <c r="C11252" s="1" t="str">
        <f t="shared" si="1590"/>
        <v>21:0719</v>
      </c>
      <c r="D11252" s="1" t="str">
        <f t="shared" si="1587"/>
        <v>21:0212</v>
      </c>
      <c r="E11252" t="s">
        <v>43494</v>
      </c>
      <c r="F11252" t="s">
        <v>43495</v>
      </c>
      <c r="H11252">
        <v>61.547004200000003</v>
      </c>
      <c r="I11252">
        <v>-135.080781</v>
      </c>
      <c r="J11252" s="1" t="str">
        <f t="shared" si="1588"/>
        <v>Fluid (stream)</v>
      </c>
      <c r="K11252" s="1" t="str">
        <f t="shared" si="1589"/>
        <v>Untreated Water</v>
      </c>
      <c r="O11252">
        <v>2.5000000000000001E-2</v>
      </c>
      <c r="P11252">
        <v>60</v>
      </c>
      <c r="Q11252">
        <v>8.1</v>
      </c>
    </row>
    <row r="11253" spans="1:17" hidden="1" x14ac:dyDescent="0.3">
      <c r="A11253" t="s">
        <v>43496</v>
      </c>
      <c r="B11253" t="s">
        <v>43497</v>
      </c>
      <c r="C11253" s="1" t="str">
        <f t="shared" si="1590"/>
        <v>21:0719</v>
      </c>
      <c r="D11253" s="1" t="str">
        <f t="shared" si="1587"/>
        <v>21:0212</v>
      </c>
      <c r="E11253" t="s">
        <v>43494</v>
      </c>
      <c r="F11253" t="s">
        <v>43498</v>
      </c>
      <c r="H11253">
        <v>61.547004200000003</v>
      </c>
      <c r="I11253">
        <v>-135.080781</v>
      </c>
      <c r="J11253" s="1" t="str">
        <f t="shared" si="1588"/>
        <v>Fluid (stream)</v>
      </c>
      <c r="K11253" s="1" t="str">
        <f t="shared" si="1589"/>
        <v>Untreated Water</v>
      </c>
      <c r="O11253">
        <v>2.5000000000000001E-2</v>
      </c>
      <c r="P11253">
        <v>60</v>
      </c>
      <c r="Q11253">
        <v>8.1</v>
      </c>
    </row>
    <row r="11254" spans="1:17" hidden="1" x14ac:dyDescent="0.3">
      <c r="A11254" t="s">
        <v>43499</v>
      </c>
      <c r="B11254" t="s">
        <v>43500</v>
      </c>
      <c r="C11254" s="1" t="str">
        <f t="shared" si="1590"/>
        <v>21:0719</v>
      </c>
      <c r="D11254" s="1" t="str">
        <f t="shared" si="1587"/>
        <v>21:0212</v>
      </c>
      <c r="E11254" t="s">
        <v>43501</v>
      </c>
      <c r="F11254" t="s">
        <v>43502</v>
      </c>
      <c r="H11254">
        <v>61.513571399999996</v>
      </c>
      <c r="I11254">
        <v>-135.17563369999999</v>
      </c>
      <c r="J11254" s="1" t="str">
        <f t="shared" si="1588"/>
        <v>Fluid (stream)</v>
      </c>
      <c r="K11254" s="1" t="str">
        <f t="shared" si="1589"/>
        <v>Untreated Water</v>
      </c>
      <c r="O11254">
        <v>2.5000000000000001E-2</v>
      </c>
      <c r="P11254">
        <v>80</v>
      </c>
      <c r="Q11254">
        <v>8.1999999999999993</v>
      </c>
    </row>
    <row r="11255" spans="1:17" hidden="1" x14ac:dyDescent="0.3">
      <c r="A11255" t="s">
        <v>43503</v>
      </c>
      <c r="B11255" t="s">
        <v>43504</v>
      </c>
      <c r="C11255" s="1" t="str">
        <f t="shared" si="1590"/>
        <v>21:0719</v>
      </c>
      <c r="D11255" s="1" t="str">
        <f t="shared" si="1587"/>
        <v>21:0212</v>
      </c>
      <c r="E11255" t="s">
        <v>43505</v>
      </c>
      <c r="F11255" t="s">
        <v>43506</v>
      </c>
      <c r="H11255">
        <v>61.546477600000003</v>
      </c>
      <c r="I11255">
        <v>-135.22776590000001</v>
      </c>
      <c r="J11255" s="1" t="str">
        <f t="shared" si="1588"/>
        <v>Fluid (stream)</v>
      </c>
      <c r="K11255" s="1" t="str">
        <f t="shared" si="1589"/>
        <v>Untreated Water</v>
      </c>
      <c r="O11255">
        <v>2.5000000000000001E-2</v>
      </c>
      <c r="P11255">
        <v>70</v>
      </c>
      <c r="Q11255">
        <v>8.4</v>
      </c>
    </row>
    <row r="11256" spans="1:17" hidden="1" x14ac:dyDescent="0.3">
      <c r="A11256" t="s">
        <v>43507</v>
      </c>
      <c r="B11256" t="s">
        <v>43508</v>
      </c>
      <c r="C11256" s="1" t="str">
        <f t="shared" si="1590"/>
        <v>21:0719</v>
      </c>
      <c r="D11256" s="1" t="str">
        <f t="shared" si="1587"/>
        <v>21:0212</v>
      </c>
      <c r="E11256" t="s">
        <v>43509</v>
      </c>
      <c r="F11256" t="s">
        <v>43510</v>
      </c>
      <c r="H11256">
        <v>61.557827099999997</v>
      </c>
      <c r="I11256">
        <v>-135.261651</v>
      </c>
      <c r="J11256" s="1" t="str">
        <f t="shared" si="1588"/>
        <v>Fluid (stream)</v>
      </c>
      <c r="K11256" s="1" t="str">
        <f t="shared" si="1589"/>
        <v>Untreated Water</v>
      </c>
      <c r="O11256">
        <v>2.5000000000000001E-2</v>
      </c>
      <c r="P11256">
        <v>70</v>
      </c>
      <c r="Q11256">
        <v>7.9</v>
      </c>
    </row>
    <row r="11257" spans="1:17" hidden="1" x14ac:dyDescent="0.3">
      <c r="A11257" t="s">
        <v>43511</v>
      </c>
      <c r="B11257" t="s">
        <v>43512</v>
      </c>
      <c r="C11257" s="1" t="str">
        <f t="shared" si="1590"/>
        <v>21:0719</v>
      </c>
      <c r="D11257" s="1" t="str">
        <f t="shared" si="1587"/>
        <v>21:0212</v>
      </c>
      <c r="E11257" t="s">
        <v>43513</v>
      </c>
      <c r="F11257" t="s">
        <v>43514</v>
      </c>
      <c r="H11257">
        <v>61.378581199999999</v>
      </c>
      <c r="I11257">
        <v>-135.20648170000001</v>
      </c>
      <c r="J11257" s="1" t="str">
        <f t="shared" si="1588"/>
        <v>Fluid (stream)</v>
      </c>
      <c r="K11257" s="1" t="str">
        <f t="shared" si="1589"/>
        <v>Untreated Water</v>
      </c>
      <c r="O11257">
        <v>2.5000000000000001E-2</v>
      </c>
      <c r="P11257">
        <v>50</v>
      </c>
      <c r="Q11257">
        <v>7.4</v>
      </c>
    </row>
    <row r="11258" spans="1:17" hidden="1" x14ac:dyDescent="0.3">
      <c r="A11258" t="s">
        <v>43515</v>
      </c>
      <c r="B11258" t="s">
        <v>43516</v>
      </c>
      <c r="C11258" s="1" t="str">
        <f t="shared" si="1590"/>
        <v>21:0719</v>
      </c>
      <c r="D11258" s="1" t="str">
        <f t="shared" si="1587"/>
        <v>21:0212</v>
      </c>
      <c r="E11258" t="s">
        <v>43517</v>
      </c>
      <c r="F11258" t="s">
        <v>43518</v>
      </c>
      <c r="H11258">
        <v>61.363987100000003</v>
      </c>
      <c r="I11258">
        <v>-135.14969590000001</v>
      </c>
      <c r="J11258" s="1" t="str">
        <f t="shared" si="1588"/>
        <v>Fluid (stream)</v>
      </c>
      <c r="K11258" s="1" t="str">
        <f t="shared" si="1589"/>
        <v>Untreated Water</v>
      </c>
      <c r="O11258">
        <v>1.83</v>
      </c>
      <c r="P11258">
        <v>40</v>
      </c>
      <c r="Q11258">
        <v>8.1999999999999993</v>
      </c>
    </row>
    <row r="11259" spans="1:17" hidden="1" x14ac:dyDescent="0.3">
      <c r="A11259" t="s">
        <v>43519</v>
      </c>
      <c r="B11259" t="s">
        <v>43520</v>
      </c>
      <c r="C11259" s="1" t="str">
        <f t="shared" si="1590"/>
        <v>21:0719</v>
      </c>
      <c r="D11259" s="1" t="str">
        <f t="shared" si="1587"/>
        <v>21:0212</v>
      </c>
      <c r="E11259" t="s">
        <v>43521</v>
      </c>
      <c r="F11259" t="s">
        <v>43522</v>
      </c>
      <c r="H11259">
        <v>61.345352300000002</v>
      </c>
      <c r="I11259">
        <v>-135.08579270000001</v>
      </c>
      <c r="J11259" s="1" t="str">
        <f t="shared" si="1588"/>
        <v>Fluid (stream)</v>
      </c>
      <c r="K11259" s="1" t="str">
        <f t="shared" si="1589"/>
        <v>Untreated Water</v>
      </c>
      <c r="O11259">
        <v>1.18</v>
      </c>
      <c r="P11259">
        <v>30</v>
      </c>
      <c r="Q11259">
        <v>7.6</v>
      </c>
    </row>
    <row r="11260" spans="1:17" hidden="1" x14ac:dyDescent="0.3">
      <c r="A11260" t="s">
        <v>43523</v>
      </c>
      <c r="B11260" t="s">
        <v>43524</v>
      </c>
      <c r="C11260" s="1" t="str">
        <f t="shared" si="1590"/>
        <v>21:0719</v>
      </c>
      <c r="D11260" s="1" t="str">
        <f t="shared" si="1587"/>
        <v>21:0212</v>
      </c>
      <c r="E11260" t="s">
        <v>43525</v>
      </c>
      <c r="F11260" t="s">
        <v>43526</v>
      </c>
      <c r="H11260">
        <v>61.3419527</v>
      </c>
      <c r="I11260">
        <v>-135.04302079999999</v>
      </c>
      <c r="J11260" s="1" t="str">
        <f t="shared" si="1588"/>
        <v>Fluid (stream)</v>
      </c>
      <c r="K11260" s="1" t="str">
        <f t="shared" si="1589"/>
        <v>Untreated Water</v>
      </c>
      <c r="O11260">
        <v>0.26</v>
      </c>
      <c r="P11260">
        <v>30</v>
      </c>
      <c r="Q11260">
        <v>7.9</v>
      </c>
    </row>
    <row r="11261" spans="1:17" hidden="1" x14ac:dyDescent="0.3">
      <c r="A11261" t="s">
        <v>43527</v>
      </c>
      <c r="B11261" t="s">
        <v>43528</v>
      </c>
      <c r="C11261" s="1" t="str">
        <f t="shared" si="1590"/>
        <v>21:0719</v>
      </c>
      <c r="D11261" s="1" t="str">
        <f t="shared" si="1587"/>
        <v>21:0212</v>
      </c>
      <c r="E11261" t="s">
        <v>43529</v>
      </c>
      <c r="F11261" t="s">
        <v>43530</v>
      </c>
      <c r="H11261">
        <v>61.377480300000002</v>
      </c>
      <c r="I11261">
        <v>-134.8958288</v>
      </c>
      <c r="J11261" s="1" t="str">
        <f t="shared" si="1588"/>
        <v>Fluid (stream)</v>
      </c>
      <c r="K11261" s="1" t="str">
        <f t="shared" si="1589"/>
        <v>Untreated Water</v>
      </c>
      <c r="O11261">
        <v>1.25</v>
      </c>
      <c r="P11261">
        <v>40</v>
      </c>
      <c r="Q11261">
        <v>7.9</v>
      </c>
    </row>
    <row r="11262" spans="1:17" hidden="1" x14ac:dyDescent="0.3">
      <c r="A11262" t="s">
        <v>43531</v>
      </c>
      <c r="B11262" t="s">
        <v>43532</v>
      </c>
      <c r="C11262" s="1" t="str">
        <f t="shared" si="1590"/>
        <v>21:0719</v>
      </c>
      <c r="D11262" s="1" t="str">
        <f t="shared" si="1587"/>
        <v>21:0212</v>
      </c>
      <c r="E11262" t="s">
        <v>43533</v>
      </c>
      <c r="F11262" t="s">
        <v>43534</v>
      </c>
      <c r="H11262">
        <v>61.3551109</v>
      </c>
      <c r="I11262">
        <v>-134.92754099999999</v>
      </c>
      <c r="J11262" s="1" t="str">
        <f t="shared" si="1588"/>
        <v>Fluid (stream)</v>
      </c>
      <c r="K11262" s="1" t="str">
        <f t="shared" si="1589"/>
        <v>Untreated Water</v>
      </c>
      <c r="O11262">
        <v>2.5000000000000001E-2</v>
      </c>
      <c r="P11262">
        <v>50</v>
      </c>
      <c r="Q11262">
        <v>7.7</v>
      </c>
    </row>
    <row r="11263" spans="1:17" hidden="1" x14ac:dyDescent="0.3">
      <c r="A11263" t="s">
        <v>43535</v>
      </c>
      <c r="B11263" t="s">
        <v>43536</v>
      </c>
      <c r="C11263" s="1" t="str">
        <f t="shared" si="1590"/>
        <v>21:0719</v>
      </c>
      <c r="D11263" s="1" t="str">
        <f>HYPERLINK("http://geochem.nrcan.gc.ca/cdogs/content/svy/svy_e.htm", "")</f>
        <v/>
      </c>
      <c r="G11263" s="1" t="str">
        <f>HYPERLINK("http://geochem.nrcan.gc.ca/cdogs/content/cr_/cr_00085_e.htm", "85")</f>
        <v>85</v>
      </c>
      <c r="J11263" t="s">
        <v>11453</v>
      </c>
      <c r="K11263" t="s">
        <v>11454</v>
      </c>
      <c r="O11263">
        <v>0.41</v>
      </c>
      <c r="P11263">
        <v>50</v>
      </c>
      <c r="Q11263">
        <v>8</v>
      </c>
    </row>
    <row r="11264" spans="1:17" hidden="1" x14ac:dyDescent="0.3">
      <c r="A11264" t="s">
        <v>43537</v>
      </c>
      <c r="B11264" t="s">
        <v>43538</v>
      </c>
      <c r="C11264" s="1" t="str">
        <f t="shared" si="1590"/>
        <v>21:0719</v>
      </c>
      <c r="D11264" s="1" t="str">
        <f t="shared" ref="D11264:D11288" si="1591">HYPERLINK("http://geochem.nrcan.gc.ca/cdogs/content/svy/svy210212_e.htm", "21:0212")</f>
        <v>21:0212</v>
      </c>
      <c r="E11264" t="s">
        <v>43539</v>
      </c>
      <c r="F11264" t="s">
        <v>43540</v>
      </c>
      <c r="H11264">
        <v>61.3453546</v>
      </c>
      <c r="I11264">
        <v>-134.87958080000001</v>
      </c>
      <c r="J11264" s="1" t="str">
        <f t="shared" ref="J11264:J11288" si="1592">HYPERLINK("http://geochem.nrcan.gc.ca/cdogs/content/kwd/kwd020018_e.htm", "Fluid (stream)")</f>
        <v>Fluid (stream)</v>
      </c>
      <c r="K11264" s="1" t="str">
        <f t="shared" ref="K11264:K11288" si="1593">HYPERLINK("http://geochem.nrcan.gc.ca/cdogs/content/kwd/kwd080007_e.htm", "Untreated Water")</f>
        <v>Untreated Water</v>
      </c>
      <c r="O11264">
        <v>0.45</v>
      </c>
      <c r="P11264">
        <v>40</v>
      </c>
      <c r="Q11264">
        <v>8</v>
      </c>
    </row>
    <row r="11265" spans="1:17" hidden="1" x14ac:dyDescent="0.3">
      <c r="A11265" t="s">
        <v>43541</v>
      </c>
      <c r="B11265" t="s">
        <v>43542</v>
      </c>
      <c r="C11265" s="1" t="str">
        <f t="shared" si="1590"/>
        <v>21:0719</v>
      </c>
      <c r="D11265" s="1" t="str">
        <f t="shared" si="1591"/>
        <v>21:0212</v>
      </c>
      <c r="E11265" t="s">
        <v>43543</v>
      </c>
      <c r="F11265" t="s">
        <v>43544</v>
      </c>
      <c r="H11265">
        <v>61.332562199999998</v>
      </c>
      <c r="I11265">
        <v>-134.9028179</v>
      </c>
      <c r="J11265" s="1" t="str">
        <f t="shared" si="1592"/>
        <v>Fluid (stream)</v>
      </c>
      <c r="K11265" s="1" t="str">
        <f t="shared" si="1593"/>
        <v>Untreated Water</v>
      </c>
      <c r="O11265">
        <v>2.5000000000000001E-2</v>
      </c>
      <c r="P11265">
        <v>30</v>
      </c>
      <c r="Q11265">
        <v>7.4</v>
      </c>
    </row>
    <row r="11266" spans="1:17" hidden="1" x14ac:dyDescent="0.3">
      <c r="A11266" t="s">
        <v>43545</v>
      </c>
      <c r="B11266" t="s">
        <v>43546</v>
      </c>
      <c r="C11266" s="1" t="str">
        <f t="shared" si="1590"/>
        <v>21:0719</v>
      </c>
      <c r="D11266" s="1" t="str">
        <f t="shared" si="1591"/>
        <v>21:0212</v>
      </c>
      <c r="E11266" t="s">
        <v>43547</v>
      </c>
      <c r="F11266" t="s">
        <v>43548</v>
      </c>
      <c r="H11266">
        <v>61.299214300000003</v>
      </c>
      <c r="I11266">
        <v>-134.93937389999999</v>
      </c>
      <c r="J11266" s="1" t="str">
        <f t="shared" si="1592"/>
        <v>Fluid (stream)</v>
      </c>
      <c r="K11266" s="1" t="str">
        <f t="shared" si="1593"/>
        <v>Untreated Water</v>
      </c>
      <c r="O11266">
        <v>2.5000000000000001E-2</v>
      </c>
      <c r="P11266">
        <v>30</v>
      </c>
      <c r="Q11266">
        <v>7.5</v>
      </c>
    </row>
    <row r="11267" spans="1:17" hidden="1" x14ac:dyDescent="0.3">
      <c r="A11267" t="s">
        <v>43549</v>
      </c>
      <c r="B11267" t="s">
        <v>43550</v>
      </c>
      <c r="C11267" s="1" t="str">
        <f t="shared" si="1590"/>
        <v>21:0719</v>
      </c>
      <c r="D11267" s="1" t="str">
        <f t="shared" si="1591"/>
        <v>21:0212</v>
      </c>
      <c r="E11267" t="s">
        <v>43551</v>
      </c>
      <c r="F11267" t="s">
        <v>43552</v>
      </c>
      <c r="H11267">
        <v>61.271805999999998</v>
      </c>
      <c r="I11267">
        <v>-134.8734858</v>
      </c>
      <c r="J11267" s="1" t="str">
        <f t="shared" si="1592"/>
        <v>Fluid (stream)</v>
      </c>
      <c r="K11267" s="1" t="str">
        <f t="shared" si="1593"/>
        <v>Untreated Water</v>
      </c>
      <c r="O11267">
        <v>2.5000000000000001E-2</v>
      </c>
      <c r="P11267">
        <v>40</v>
      </c>
      <c r="Q11267">
        <v>7.9</v>
      </c>
    </row>
    <row r="11268" spans="1:17" hidden="1" x14ac:dyDescent="0.3">
      <c r="A11268" t="s">
        <v>43553</v>
      </c>
      <c r="B11268" t="s">
        <v>43554</v>
      </c>
      <c r="C11268" s="1" t="str">
        <f t="shared" si="1590"/>
        <v>21:0719</v>
      </c>
      <c r="D11268" s="1" t="str">
        <f t="shared" si="1591"/>
        <v>21:0212</v>
      </c>
      <c r="E11268" t="s">
        <v>43555</v>
      </c>
      <c r="F11268" t="s">
        <v>43556</v>
      </c>
      <c r="H11268">
        <v>61.285191300000001</v>
      </c>
      <c r="I11268">
        <v>-134.8641222</v>
      </c>
      <c r="J11268" s="1" t="str">
        <f t="shared" si="1592"/>
        <v>Fluid (stream)</v>
      </c>
      <c r="K11268" s="1" t="str">
        <f t="shared" si="1593"/>
        <v>Untreated Water</v>
      </c>
      <c r="O11268">
        <v>2.5000000000000001E-2</v>
      </c>
      <c r="P11268">
        <v>50</v>
      </c>
      <c r="Q11268">
        <v>8.1999999999999993</v>
      </c>
    </row>
    <row r="11269" spans="1:17" hidden="1" x14ac:dyDescent="0.3">
      <c r="A11269" t="s">
        <v>43557</v>
      </c>
      <c r="B11269" t="s">
        <v>43558</v>
      </c>
      <c r="C11269" s="1" t="str">
        <f t="shared" si="1590"/>
        <v>21:0719</v>
      </c>
      <c r="D11269" s="1" t="str">
        <f t="shared" si="1591"/>
        <v>21:0212</v>
      </c>
      <c r="E11269" t="s">
        <v>43559</v>
      </c>
      <c r="F11269" t="s">
        <v>43560</v>
      </c>
      <c r="H11269">
        <v>61.314802499999999</v>
      </c>
      <c r="I11269">
        <v>-134.88798990000001</v>
      </c>
      <c r="J11269" s="1" t="str">
        <f t="shared" si="1592"/>
        <v>Fluid (stream)</v>
      </c>
      <c r="K11269" s="1" t="str">
        <f t="shared" si="1593"/>
        <v>Untreated Water</v>
      </c>
      <c r="O11269">
        <v>2.5000000000000001E-2</v>
      </c>
      <c r="P11269">
        <v>50</v>
      </c>
      <c r="Q11269">
        <v>7.8</v>
      </c>
    </row>
    <row r="11270" spans="1:17" hidden="1" x14ac:dyDescent="0.3">
      <c r="A11270" t="s">
        <v>43561</v>
      </c>
      <c r="B11270" t="s">
        <v>43562</v>
      </c>
      <c r="C11270" s="1" t="str">
        <f t="shared" si="1590"/>
        <v>21:0719</v>
      </c>
      <c r="D11270" s="1" t="str">
        <f t="shared" si="1591"/>
        <v>21:0212</v>
      </c>
      <c r="E11270" t="s">
        <v>43563</v>
      </c>
      <c r="F11270" t="s">
        <v>43564</v>
      </c>
      <c r="H11270">
        <v>61.3090422</v>
      </c>
      <c r="I11270">
        <v>-134.83015</v>
      </c>
      <c r="J11270" s="1" t="str">
        <f t="shared" si="1592"/>
        <v>Fluid (stream)</v>
      </c>
      <c r="K11270" s="1" t="str">
        <f t="shared" si="1593"/>
        <v>Untreated Water</v>
      </c>
      <c r="O11270">
        <v>0.56000000000000005</v>
      </c>
      <c r="P11270">
        <v>30</v>
      </c>
      <c r="Q11270">
        <v>7.7</v>
      </c>
    </row>
    <row r="11271" spans="1:17" hidden="1" x14ac:dyDescent="0.3">
      <c r="A11271" t="s">
        <v>43565</v>
      </c>
      <c r="B11271" t="s">
        <v>43566</v>
      </c>
      <c r="C11271" s="1" t="str">
        <f t="shared" si="1590"/>
        <v>21:0719</v>
      </c>
      <c r="D11271" s="1" t="str">
        <f t="shared" si="1591"/>
        <v>21:0212</v>
      </c>
      <c r="E11271" t="s">
        <v>43567</v>
      </c>
      <c r="F11271" t="s">
        <v>43568</v>
      </c>
      <c r="H11271">
        <v>61.3247681</v>
      </c>
      <c r="I11271">
        <v>-134.84314079999999</v>
      </c>
      <c r="J11271" s="1" t="str">
        <f t="shared" si="1592"/>
        <v>Fluid (stream)</v>
      </c>
      <c r="K11271" s="1" t="str">
        <f t="shared" si="1593"/>
        <v>Untreated Water</v>
      </c>
      <c r="O11271">
        <v>1.06</v>
      </c>
      <c r="P11271">
        <v>50</v>
      </c>
      <c r="Q11271">
        <v>8</v>
      </c>
    </row>
    <row r="11272" spans="1:17" hidden="1" x14ac:dyDescent="0.3">
      <c r="A11272" t="s">
        <v>43569</v>
      </c>
      <c r="B11272" t="s">
        <v>43570</v>
      </c>
      <c r="C11272" s="1" t="str">
        <f t="shared" si="1590"/>
        <v>21:0719</v>
      </c>
      <c r="D11272" s="1" t="str">
        <f t="shared" si="1591"/>
        <v>21:0212</v>
      </c>
      <c r="E11272" t="s">
        <v>43571</v>
      </c>
      <c r="F11272" t="s">
        <v>43572</v>
      </c>
      <c r="H11272">
        <v>61.008145499999998</v>
      </c>
      <c r="I11272">
        <v>-135.1601254</v>
      </c>
      <c r="J11272" s="1" t="str">
        <f t="shared" si="1592"/>
        <v>Fluid (stream)</v>
      </c>
      <c r="K11272" s="1" t="str">
        <f t="shared" si="1593"/>
        <v>Untreated Water</v>
      </c>
      <c r="O11272">
        <v>2.5000000000000001E-2</v>
      </c>
      <c r="P11272">
        <v>60</v>
      </c>
      <c r="Q11272">
        <v>8.3000000000000007</v>
      </c>
    </row>
    <row r="11273" spans="1:17" hidden="1" x14ac:dyDescent="0.3">
      <c r="A11273" t="s">
        <v>43573</v>
      </c>
      <c r="B11273" t="s">
        <v>43574</v>
      </c>
      <c r="C11273" s="1" t="str">
        <f t="shared" si="1590"/>
        <v>21:0719</v>
      </c>
      <c r="D11273" s="1" t="str">
        <f t="shared" si="1591"/>
        <v>21:0212</v>
      </c>
      <c r="E11273" t="s">
        <v>43575</v>
      </c>
      <c r="F11273" t="s">
        <v>43576</v>
      </c>
      <c r="H11273">
        <v>61.028153799999998</v>
      </c>
      <c r="I11273">
        <v>-135.0177922</v>
      </c>
      <c r="J11273" s="1" t="str">
        <f t="shared" si="1592"/>
        <v>Fluid (stream)</v>
      </c>
      <c r="K11273" s="1" t="str">
        <f t="shared" si="1593"/>
        <v>Untreated Water</v>
      </c>
      <c r="O11273">
        <v>2.31</v>
      </c>
      <c r="P11273">
        <v>70</v>
      </c>
      <c r="Q11273">
        <v>8.1999999999999993</v>
      </c>
    </row>
    <row r="11274" spans="1:17" hidden="1" x14ac:dyDescent="0.3">
      <c r="A11274" t="s">
        <v>43577</v>
      </c>
      <c r="B11274" t="s">
        <v>43578</v>
      </c>
      <c r="C11274" s="1" t="str">
        <f t="shared" si="1590"/>
        <v>21:0719</v>
      </c>
      <c r="D11274" s="1" t="str">
        <f t="shared" si="1591"/>
        <v>21:0212</v>
      </c>
      <c r="E11274" t="s">
        <v>43579</v>
      </c>
      <c r="F11274" t="s">
        <v>43580</v>
      </c>
      <c r="H11274">
        <v>61.227739</v>
      </c>
      <c r="I11274">
        <v>-135.3614762</v>
      </c>
      <c r="J11274" s="1" t="str">
        <f t="shared" si="1592"/>
        <v>Fluid (stream)</v>
      </c>
      <c r="K11274" s="1" t="str">
        <f t="shared" si="1593"/>
        <v>Untreated Water</v>
      </c>
      <c r="O11274">
        <v>1.5</v>
      </c>
      <c r="P11274">
        <v>40</v>
      </c>
      <c r="Q11274">
        <v>7.1</v>
      </c>
    </row>
    <row r="11275" spans="1:17" hidden="1" x14ac:dyDescent="0.3">
      <c r="A11275" t="s">
        <v>43581</v>
      </c>
      <c r="B11275" t="s">
        <v>43582</v>
      </c>
      <c r="C11275" s="1" t="str">
        <f t="shared" si="1590"/>
        <v>21:0719</v>
      </c>
      <c r="D11275" s="1" t="str">
        <f t="shared" si="1591"/>
        <v>21:0212</v>
      </c>
      <c r="E11275" t="s">
        <v>43579</v>
      </c>
      <c r="F11275" t="s">
        <v>43583</v>
      </c>
      <c r="H11275">
        <v>61.227739</v>
      </c>
      <c r="I11275">
        <v>-135.3614762</v>
      </c>
      <c r="J11275" s="1" t="str">
        <f t="shared" si="1592"/>
        <v>Fluid (stream)</v>
      </c>
      <c r="K11275" s="1" t="str">
        <f t="shared" si="1593"/>
        <v>Untreated Water</v>
      </c>
      <c r="O11275">
        <v>2.5000000000000001E-2</v>
      </c>
      <c r="P11275">
        <v>30</v>
      </c>
      <c r="Q11275">
        <v>7.2</v>
      </c>
    </row>
    <row r="11276" spans="1:17" hidden="1" x14ac:dyDescent="0.3">
      <c r="A11276" t="s">
        <v>43584</v>
      </c>
      <c r="B11276" t="s">
        <v>43585</v>
      </c>
      <c r="C11276" s="1" t="str">
        <f t="shared" si="1590"/>
        <v>21:0719</v>
      </c>
      <c r="D11276" s="1" t="str">
        <f t="shared" si="1591"/>
        <v>21:0212</v>
      </c>
      <c r="E11276" t="s">
        <v>43586</v>
      </c>
      <c r="F11276" t="s">
        <v>43587</v>
      </c>
      <c r="H11276">
        <v>61.009050199999997</v>
      </c>
      <c r="I11276">
        <v>-134.85129470000001</v>
      </c>
      <c r="J11276" s="1" t="str">
        <f t="shared" si="1592"/>
        <v>Fluid (stream)</v>
      </c>
      <c r="K11276" s="1" t="str">
        <f t="shared" si="1593"/>
        <v>Untreated Water</v>
      </c>
      <c r="O11276">
        <v>0.75</v>
      </c>
      <c r="P11276">
        <v>30</v>
      </c>
      <c r="Q11276">
        <v>7.7</v>
      </c>
    </row>
    <row r="11277" spans="1:17" hidden="1" x14ac:dyDescent="0.3">
      <c r="A11277" t="s">
        <v>43588</v>
      </c>
      <c r="B11277" t="s">
        <v>43589</v>
      </c>
      <c r="C11277" s="1" t="str">
        <f t="shared" si="1590"/>
        <v>21:0719</v>
      </c>
      <c r="D11277" s="1" t="str">
        <f t="shared" si="1591"/>
        <v>21:0212</v>
      </c>
      <c r="E11277" t="s">
        <v>43590</v>
      </c>
      <c r="F11277" t="s">
        <v>43591</v>
      </c>
      <c r="H11277">
        <v>61.027940299999997</v>
      </c>
      <c r="I11277">
        <v>-134.7965969</v>
      </c>
      <c r="J11277" s="1" t="str">
        <f t="shared" si="1592"/>
        <v>Fluid (stream)</v>
      </c>
      <c r="K11277" s="1" t="str">
        <f t="shared" si="1593"/>
        <v>Untreated Water</v>
      </c>
      <c r="O11277">
        <v>1.91</v>
      </c>
      <c r="P11277">
        <v>20</v>
      </c>
      <c r="Q11277">
        <v>7.6</v>
      </c>
    </row>
    <row r="11278" spans="1:17" hidden="1" x14ac:dyDescent="0.3">
      <c r="A11278" t="s">
        <v>43592</v>
      </c>
      <c r="B11278" t="s">
        <v>43593</v>
      </c>
      <c r="C11278" s="1" t="str">
        <f t="shared" si="1590"/>
        <v>21:0719</v>
      </c>
      <c r="D11278" s="1" t="str">
        <f t="shared" si="1591"/>
        <v>21:0212</v>
      </c>
      <c r="E11278" t="s">
        <v>43594</v>
      </c>
      <c r="F11278" t="s">
        <v>43595</v>
      </c>
      <c r="H11278">
        <v>61.003818699999997</v>
      </c>
      <c r="I11278">
        <v>-134.6155886</v>
      </c>
      <c r="J11278" s="1" t="str">
        <f t="shared" si="1592"/>
        <v>Fluid (stream)</v>
      </c>
      <c r="K11278" s="1" t="str">
        <f t="shared" si="1593"/>
        <v>Untreated Water</v>
      </c>
      <c r="O11278">
        <v>0.22</v>
      </c>
      <c r="P11278">
        <v>20</v>
      </c>
      <c r="Q11278">
        <v>7.6</v>
      </c>
    </row>
    <row r="11279" spans="1:17" hidden="1" x14ac:dyDescent="0.3">
      <c r="A11279" t="s">
        <v>43596</v>
      </c>
      <c r="B11279" t="s">
        <v>43597</v>
      </c>
      <c r="C11279" s="1" t="str">
        <f t="shared" si="1590"/>
        <v>21:0719</v>
      </c>
      <c r="D11279" s="1" t="str">
        <f t="shared" si="1591"/>
        <v>21:0212</v>
      </c>
      <c r="E11279" t="s">
        <v>43598</v>
      </c>
      <c r="F11279" t="s">
        <v>43599</v>
      </c>
      <c r="H11279">
        <v>61.0192306</v>
      </c>
      <c r="I11279">
        <v>-134.51916209999999</v>
      </c>
      <c r="J11279" s="1" t="str">
        <f t="shared" si="1592"/>
        <v>Fluid (stream)</v>
      </c>
      <c r="K11279" s="1" t="str">
        <f t="shared" si="1593"/>
        <v>Untreated Water</v>
      </c>
      <c r="O11279">
        <v>2.5000000000000001E-2</v>
      </c>
      <c r="P11279">
        <v>20</v>
      </c>
      <c r="Q11279">
        <v>6.9</v>
      </c>
    </row>
    <row r="11280" spans="1:17" hidden="1" x14ac:dyDescent="0.3">
      <c r="A11280" t="s">
        <v>43600</v>
      </c>
      <c r="B11280" t="s">
        <v>43601</v>
      </c>
      <c r="C11280" s="1" t="str">
        <f t="shared" si="1590"/>
        <v>21:0719</v>
      </c>
      <c r="D11280" s="1" t="str">
        <f t="shared" si="1591"/>
        <v>21:0212</v>
      </c>
      <c r="E11280" t="s">
        <v>43602</v>
      </c>
      <c r="F11280" t="s">
        <v>43603</v>
      </c>
      <c r="H11280">
        <v>61.050393499999998</v>
      </c>
      <c r="I11280">
        <v>-134.54258010000001</v>
      </c>
      <c r="J11280" s="1" t="str">
        <f t="shared" si="1592"/>
        <v>Fluid (stream)</v>
      </c>
      <c r="K11280" s="1" t="str">
        <f t="shared" si="1593"/>
        <v>Untreated Water</v>
      </c>
      <c r="O11280">
        <v>0.5</v>
      </c>
      <c r="P11280">
        <v>20</v>
      </c>
      <c r="Q11280">
        <v>7.4</v>
      </c>
    </row>
    <row r="11281" spans="1:17" hidden="1" x14ac:dyDescent="0.3">
      <c r="A11281" t="s">
        <v>43604</v>
      </c>
      <c r="B11281" t="s">
        <v>43605</v>
      </c>
      <c r="C11281" s="1" t="str">
        <f t="shared" si="1590"/>
        <v>21:0719</v>
      </c>
      <c r="D11281" s="1" t="str">
        <f t="shared" si="1591"/>
        <v>21:0212</v>
      </c>
      <c r="E11281" t="s">
        <v>43606</v>
      </c>
      <c r="F11281" t="s">
        <v>43607</v>
      </c>
      <c r="H11281">
        <v>61.040156000000003</v>
      </c>
      <c r="I11281">
        <v>-134.55800060000001</v>
      </c>
      <c r="J11281" s="1" t="str">
        <f t="shared" si="1592"/>
        <v>Fluid (stream)</v>
      </c>
      <c r="K11281" s="1" t="str">
        <f t="shared" si="1593"/>
        <v>Untreated Water</v>
      </c>
      <c r="O11281">
        <v>2.5000000000000001E-2</v>
      </c>
      <c r="P11281">
        <v>10</v>
      </c>
      <c r="Q11281">
        <v>7</v>
      </c>
    </row>
    <row r="11282" spans="1:17" hidden="1" x14ac:dyDescent="0.3">
      <c r="A11282" t="s">
        <v>43608</v>
      </c>
      <c r="B11282" t="s">
        <v>43609</v>
      </c>
      <c r="C11282" s="1" t="str">
        <f t="shared" si="1590"/>
        <v>21:0719</v>
      </c>
      <c r="D11282" s="1" t="str">
        <f t="shared" si="1591"/>
        <v>21:0212</v>
      </c>
      <c r="E11282" t="s">
        <v>43610</v>
      </c>
      <c r="F11282" t="s">
        <v>43611</v>
      </c>
      <c r="H11282">
        <v>61.041625099999997</v>
      </c>
      <c r="I11282">
        <v>-134.6385148</v>
      </c>
      <c r="J11282" s="1" t="str">
        <f t="shared" si="1592"/>
        <v>Fluid (stream)</v>
      </c>
      <c r="K11282" s="1" t="str">
        <f t="shared" si="1593"/>
        <v>Untreated Water</v>
      </c>
      <c r="O11282">
        <v>2.5000000000000001E-2</v>
      </c>
      <c r="P11282">
        <v>20</v>
      </c>
      <c r="Q11282">
        <v>7.4</v>
      </c>
    </row>
    <row r="11283" spans="1:17" hidden="1" x14ac:dyDescent="0.3">
      <c r="A11283" t="s">
        <v>43612</v>
      </c>
      <c r="B11283" t="s">
        <v>43613</v>
      </c>
      <c r="C11283" s="1" t="str">
        <f t="shared" si="1590"/>
        <v>21:0719</v>
      </c>
      <c r="D11283" s="1" t="str">
        <f t="shared" si="1591"/>
        <v>21:0212</v>
      </c>
      <c r="E11283" t="s">
        <v>43614</v>
      </c>
      <c r="F11283" t="s">
        <v>43615</v>
      </c>
      <c r="H11283">
        <v>61.036446099999999</v>
      </c>
      <c r="I11283">
        <v>-134.63233550000001</v>
      </c>
      <c r="J11283" s="1" t="str">
        <f t="shared" si="1592"/>
        <v>Fluid (stream)</v>
      </c>
      <c r="K11283" s="1" t="str">
        <f t="shared" si="1593"/>
        <v>Untreated Water</v>
      </c>
      <c r="O11283">
        <v>2.5000000000000001E-2</v>
      </c>
      <c r="P11283">
        <v>10</v>
      </c>
      <c r="Q11283">
        <v>7.3</v>
      </c>
    </row>
    <row r="11284" spans="1:17" hidden="1" x14ac:dyDescent="0.3">
      <c r="A11284" t="s">
        <v>43616</v>
      </c>
      <c r="B11284" t="s">
        <v>43617</v>
      </c>
      <c r="C11284" s="1" t="str">
        <f t="shared" si="1590"/>
        <v>21:0719</v>
      </c>
      <c r="D11284" s="1" t="str">
        <f t="shared" si="1591"/>
        <v>21:0212</v>
      </c>
      <c r="E11284" t="s">
        <v>43618</v>
      </c>
      <c r="F11284" t="s">
        <v>43619</v>
      </c>
      <c r="H11284">
        <v>61.0427781</v>
      </c>
      <c r="I11284">
        <v>-134.68304710000001</v>
      </c>
      <c r="J11284" s="1" t="str">
        <f t="shared" si="1592"/>
        <v>Fluid (stream)</v>
      </c>
      <c r="K11284" s="1" t="str">
        <f t="shared" si="1593"/>
        <v>Untreated Water</v>
      </c>
      <c r="O11284">
        <v>0.79</v>
      </c>
      <c r="P11284">
        <v>10</v>
      </c>
      <c r="Q11284">
        <v>7.7</v>
      </c>
    </row>
    <row r="11285" spans="1:17" hidden="1" x14ac:dyDescent="0.3">
      <c r="A11285" t="s">
        <v>43620</v>
      </c>
      <c r="B11285" t="s">
        <v>43621</v>
      </c>
      <c r="C11285" s="1" t="str">
        <f t="shared" si="1590"/>
        <v>21:0719</v>
      </c>
      <c r="D11285" s="1" t="str">
        <f t="shared" si="1591"/>
        <v>21:0212</v>
      </c>
      <c r="E11285" t="s">
        <v>43622</v>
      </c>
      <c r="F11285" t="s">
        <v>43623</v>
      </c>
      <c r="H11285">
        <v>61.053918799999998</v>
      </c>
      <c r="I11285">
        <v>-134.68656630000001</v>
      </c>
      <c r="J11285" s="1" t="str">
        <f t="shared" si="1592"/>
        <v>Fluid (stream)</v>
      </c>
      <c r="K11285" s="1" t="str">
        <f t="shared" si="1593"/>
        <v>Untreated Water</v>
      </c>
      <c r="O11285">
        <v>2.5000000000000001E-2</v>
      </c>
      <c r="P11285">
        <v>10</v>
      </c>
      <c r="Q11285">
        <v>7.8</v>
      </c>
    </row>
    <row r="11286" spans="1:17" hidden="1" x14ac:dyDescent="0.3">
      <c r="A11286" t="s">
        <v>43624</v>
      </c>
      <c r="B11286" t="s">
        <v>43625</v>
      </c>
      <c r="C11286" s="1" t="str">
        <f t="shared" si="1590"/>
        <v>21:0719</v>
      </c>
      <c r="D11286" s="1" t="str">
        <f t="shared" si="1591"/>
        <v>21:0212</v>
      </c>
      <c r="E11286" t="s">
        <v>43626</v>
      </c>
      <c r="F11286" t="s">
        <v>43627</v>
      </c>
      <c r="H11286">
        <v>61.050169099999998</v>
      </c>
      <c r="I11286">
        <v>-134.68786249999999</v>
      </c>
      <c r="J11286" s="1" t="str">
        <f t="shared" si="1592"/>
        <v>Fluid (stream)</v>
      </c>
      <c r="K11286" s="1" t="str">
        <f t="shared" si="1593"/>
        <v>Untreated Water</v>
      </c>
      <c r="O11286">
        <v>2.5000000000000001E-2</v>
      </c>
      <c r="P11286">
        <v>10</v>
      </c>
      <c r="Q11286">
        <v>7.7</v>
      </c>
    </row>
    <row r="11287" spans="1:17" hidden="1" x14ac:dyDescent="0.3">
      <c r="A11287" t="s">
        <v>43628</v>
      </c>
      <c r="B11287" t="s">
        <v>43629</v>
      </c>
      <c r="C11287" s="1" t="str">
        <f t="shared" si="1590"/>
        <v>21:0719</v>
      </c>
      <c r="D11287" s="1" t="str">
        <f t="shared" si="1591"/>
        <v>21:0212</v>
      </c>
      <c r="E11287" t="s">
        <v>43630</v>
      </c>
      <c r="F11287" t="s">
        <v>43631</v>
      </c>
      <c r="H11287">
        <v>61.049980300000001</v>
      </c>
      <c r="I11287">
        <v>-134.70786419999999</v>
      </c>
      <c r="J11287" s="1" t="str">
        <f t="shared" si="1592"/>
        <v>Fluid (stream)</v>
      </c>
      <c r="K11287" s="1" t="str">
        <f t="shared" si="1593"/>
        <v>Untreated Water</v>
      </c>
      <c r="O11287">
        <v>0.26</v>
      </c>
      <c r="P11287">
        <v>10</v>
      </c>
      <c r="Q11287">
        <v>7.7</v>
      </c>
    </row>
    <row r="11288" spans="1:17" hidden="1" x14ac:dyDescent="0.3">
      <c r="A11288" t="s">
        <v>43632</v>
      </c>
      <c r="B11288" t="s">
        <v>43633</v>
      </c>
      <c r="C11288" s="1" t="str">
        <f t="shared" si="1590"/>
        <v>21:0719</v>
      </c>
      <c r="D11288" s="1" t="str">
        <f t="shared" si="1591"/>
        <v>21:0212</v>
      </c>
      <c r="E11288" t="s">
        <v>43634</v>
      </c>
      <c r="F11288" t="s">
        <v>43635</v>
      </c>
      <c r="H11288">
        <v>61.061888500000002</v>
      </c>
      <c r="I11288">
        <v>-134.72242700000001</v>
      </c>
      <c r="J11288" s="1" t="str">
        <f t="shared" si="1592"/>
        <v>Fluid (stream)</v>
      </c>
      <c r="K11288" s="1" t="str">
        <f t="shared" si="1593"/>
        <v>Untreated Water</v>
      </c>
      <c r="O11288">
        <v>2.5000000000000001E-2</v>
      </c>
      <c r="P11288">
        <v>10</v>
      </c>
      <c r="Q11288">
        <v>8</v>
      </c>
    </row>
    <row r="11289" spans="1:17" hidden="1" x14ac:dyDescent="0.3">
      <c r="A11289" t="s">
        <v>43636</v>
      </c>
      <c r="B11289" t="s">
        <v>43637</v>
      </c>
      <c r="C11289" s="1" t="str">
        <f t="shared" si="1590"/>
        <v>21:0719</v>
      </c>
      <c r="D11289" s="1" t="str">
        <f>HYPERLINK("http://geochem.nrcan.gc.ca/cdogs/content/svy/svy_e.htm", "")</f>
        <v/>
      </c>
      <c r="G11289" s="1" t="str">
        <f>HYPERLINK("http://geochem.nrcan.gc.ca/cdogs/content/cr_/cr_00086_e.htm", "86")</f>
        <v>86</v>
      </c>
      <c r="J11289" t="s">
        <v>11453</v>
      </c>
      <c r="K11289" t="s">
        <v>11454</v>
      </c>
      <c r="O11289">
        <v>0.53</v>
      </c>
      <c r="P11289">
        <v>30</v>
      </c>
      <c r="Q11289">
        <v>7.4</v>
      </c>
    </row>
    <row r="11290" spans="1:17" hidden="1" x14ac:dyDescent="0.3">
      <c r="A11290" t="s">
        <v>43638</v>
      </c>
      <c r="B11290" t="s">
        <v>43639</v>
      </c>
      <c r="C11290" s="1" t="str">
        <f t="shared" si="1590"/>
        <v>21:0719</v>
      </c>
      <c r="D11290" s="1" t="str">
        <f t="shared" ref="D11290:D11296" si="1594">HYPERLINK("http://geochem.nrcan.gc.ca/cdogs/content/svy/svy210212_e.htm", "21:0212")</f>
        <v>21:0212</v>
      </c>
      <c r="E11290" t="s">
        <v>43640</v>
      </c>
      <c r="F11290" t="s">
        <v>43641</v>
      </c>
      <c r="H11290">
        <v>61.0545884</v>
      </c>
      <c r="I11290">
        <v>-134.74466039999999</v>
      </c>
      <c r="J11290" s="1" t="str">
        <f t="shared" ref="J11290:J11296" si="1595">HYPERLINK("http://geochem.nrcan.gc.ca/cdogs/content/kwd/kwd020018_e.htm", "Fluid (stream)")</f>
        <v>Fluid (stream)</v>
      </c>
      <c r="K11290" s="1" t="str">
        <f t="shared" ref="K11290:K11296" si="1596">HYPERLINK("http://geochem.nrcan.gc.ca/cdogs/content/kwd/kwd080007_e.htm", "Untreated Water")</f>
        <v>Untreated Water</v>
      </c>
      <c r="O11290">
        <v>0.18</v>
      </c>
      <c r="P11290">
        <v>20</v>
      </c>
      <c r="Q11290">
        <v>7.5</v>
      </c>
    </row>
    <row r="11291" spans="1:17" hidden="1" x14ac:dyDescent="0.3">
      <c r="A11291" t="s">
        <v>43642</v>
      </c>
      <c r="B11291" t="s">
        <v>43643</v>
      </c>
      <c r="C11291" s="1" t="str">
        <f t="shared" si="1590"/>
        <v>21:0719</v>
      </c>
      <c r="D11291" s="1" t="str">
        <f t="shared" si="1594"/>
        <v>21:0212</v>
      </c>
      <c r="E11291" t="s">
        <v>43644</v>
      </c>
      <c r="F11291" t="s">
        <v>43645</v>
      </c>
      <c r="H11291">
        <v>61.0604181</v>
      </c>
      <c r="I11291">
        <v>-134.77152960000001</v>
      </c>
      <c r="J11291" s="1" t="str">
        <f t="shared" si="1595"/>
        <v>Fluid (stream)</v>
      </c>
      <c r="K11291" s="1" t="str">
        <f t="shared" si="1596"/>
        <v>Untreated Water</v>
      </c>
      <c r="O11291">
        <v>0.09</v>
      </c>
      <c r="P11291">
        <v>10</v>
      </c>
      <c r="Q11291">
        <v>7.7</v>
      </c>
    </row>
    <row r="11292" spans="1:17" hidden="1" x14ac:dyDescent="0.3">
      <c r="A11292" t="s">
        <v>43646</v>
      </c>
      <c r="B11292" t="s">
        <v>43647</v>
      </c>
      <c r="C11292" s="1" t="str">
        <f t="shared" si="1590"/>
        <v>21:0719</v>
      </c>
      <c r="D11292" s="1" t="str">
        <f t="shared" si="1594"/>
        <v>21:0212</v>
      </c>
      <c r="E11292" t="s">
        <v>43648</v>
      </c>
      <c r="F11292" t="s">
        <v>43649</v>
      </c>
      <c r="H11292">
        <v>61.0564556</v>
      </c>
      <c r="I11292">
        <v>-134.77494759999999</v>
      </c>
      <c r="J11292" s="1" t="str">
        <f t="shared" si="1595"/>
        <v>Fluid (stream)</v>
      </c>
      <c r="K11292" s="1" t="str">
        <f t="shared" si="1596"/>
        <v>Untreated Water</v>
      </c>
      <c r="O11292">
        <v>2.5000000000000001E-2</v>
      </c>
      <c r="P11292">
        <v>10</v>
      </c>
      <c r="Q11292">
        <v>7.5</v>
      </c>
    </row>
    <row r="11293" spans="1:17" hidden="1" x14ac:dyDescent="0.3">
      <c r="A11293" t="s">
        <v>43650</v>
      </c>
      <c r="B11293" t="s">
        <v>43651</v>
      </c>
      <c r="C11293" s="1" t="str">
        <f t="shared" si="1590"/>
        <v>21:0719</v>
      </c>
      <c r="D11293" s="1" t="str">
        <f t="shared" si="1594"/>
        <v>21:0212</v>
      </c>
      <c r="E11293" t="s">
        <v>43652</v>
      </c>
      <c r="F11293" t="s">
        <v>43653</v>
      </c>
      <c r="H11293">
        <v>61.052159099999997</v>
      </c>
      <c r="I11293">
        <v>-134.81294320000001</v>
      </c>
      <c r="J11293" s="1" t="str">
        <f t="shared" si="1595"/>
        <v>Fluid (stream)</v>
      </c>
      <c r="K11293" s="1" t="str">
        <f t="shared" si="1596"/>
        <v>Untreated Water</v>
      </c>
      <c r="O11293">
        <v>2.14</v>
      </c>
      <c r="P11293">
        <v>10</v>
      </c>
      <c r="Q11293">
        <v>7.8</v>
      </c>
    </row>
    <row r="11294" spans="1:17" hidden="1" x14ac:dyDescent="0.3">
      <c r="A11294" t="s">
        <v>43654</v>
      </c>
      <c r="B11294" t="s">
        <v>43655</v>
      </c>
      <c r="C11294" s="1" t="str">
        <f t="shared" si="1590"/>
        <v>21:0719</v>
      </c>
      <c r="D11294" s="1" t="str">
        <f t="shared" si="1594"/>
        <v>21:0212</v>
      </c>
      <c r="E11294" t="s">
        <v>43652</v>
      </c>
      <c r="F11294" t="s">
        <v>43656</v>
      </c>
      <c r="H11294">
        <v>61.052159099999997</v>
      </c>
      <c r="I11294">
        <v>-134.81294320000001</v>
      </c>
      <c r="J11294" s="1" t="str">
        <f t="shared" si="1595"/>
        <v>Fluid (stream)</v>
      </c>
      <c r="K11294" s="1" t="str">
        <f t="shared" si="1596"/>
        <v>Untreated Water</v>
      </c>
      <c r="O11294">
        <v>2.3199999999999998</v>
      </c>
      <c r="P11294">
        <v>20</v>
      </c>
      <c r="Q11294">
        <v>7.9</v>
      </c>
    </row>
    <row r="11295" spans="1:17" hidden="1" x14ac:dyDescent="0.3">
      <c r="A11295" t="s">
        <v>43657</v>
      </c>
      <c r="B11295" t="s">
        <v>43658</v>
      </c>
      <c r="C11295" s="1" t="str">
        <f t="shared" si="1590"/>
        <v>21:0719</v>
      </c>
      <c r="D11295" s="1" t="str">
        <f t="shared" si="1594"/>
        <v>21:0212</v>
      </c>
      <c r="E11295" t="s">
        <v>43659</v>
      </c>
      <c r="F11295" t="s">
        <v>43660</v>
      </c>
      <c r="H11295">
        <v>61.040543</v>
      </c>
      <c r="I11295">
        <v>-134.91170310000001</v>
      </c>
      <c r="J11295" s="1" t="str">
        <f t="shared" si="1595"/>
        <v>Fluid (stream)</v>
      </c>
      <c r="K11295" s="1" t="str">
        <f t="shared" si="1596"/>
        <v>Untreated Water</v>
      </c>
      <c r="O11295">
        <v>0.28999999999999998</v>
      </c>
      <c r="P11295">
        <v>20</v>
      </c>
      <c r="Q11295">
        <v>8.5</v>
      </c>
    </row>
    <row r="11296" spans="1:17" hidden="1" x14ac:dyDescent="0.3">
      <c r="A11296" t="s">
        <v>43661</v>
      </c>
      <c r="B11296" t="s">
        <v>43662</v>
      </c>
      <c r="C11296" s="1" t="str">
        <f t="shared" si="1590"/>
        <v>21:0719</v>
      </c>
      <c r="D11296" s="1" t="str">
        <f t="shared" si="1594"/>
        <v>21:0212</v>
      </c>
      <c r="E11296" t="s">
        <v>43663</v>
      </c>
      <c r="F11296" t="s">
        <v>43664</v>
      </c>
      <c r="H11296">
        <v>61.268664600000001</v>
      </c>
      <c r="I11296">
        <v>-135.08957480000001</v>
      </c>
      <c r="J11296" s="1" t="str">
        <f t="shared" si="1595"/>
        <v>Fluid (stream)</v>
      </c>
      <c r="K11296" s="1" t="str">
        <f t="shared" si="1596"/>
        <v>Untreated Water</v>
      </c>
      <c r="O11296">
        <v>2.1800000000000002</v>
      </c>
      <c r="P11296">
        <v>30</v>
      </c>
      <c r="Q11296">
        <v>8.3000000000000007</v>
      </c>
    </row>
    <row r="11297" spans="1:17" hidden="1" x14ac:dyDescent="0.3">
      <c r="A11297" t="s">
        <v>43665</v>
      </c>
      <c r="B11297" t="s">
        <v>43666</v>
      </c>
      <c r="C11297" s="1" t="str">
        <f t="shared" si="1590"/>
        <v>21:0719</v>
      </c>
      <c r="D11297" s="1" t="str">
        <f>HYPERLINK("http://geochem.nrcan.gc.ca/cdogs/content/svy/svy_e.htm", "")</f>
        <v/>
      </c>
      <c r="G11297" s="1" t="str">
        <f>HYPERLINK("http://geochem.nrcan.gc.ca/cdogs/content/cr_/cr_00085_e.htm", "85")</f>
        <v>85</v>
      </c>
      <c r="J11297" t="s">
        <v>11453</v>
      </c>
      <c r="K11297" t="s">
        <v>11454</v>
      </c>
      <c r="O11297">
        <v>0.5</v>
      </c>
      <c r="P11297">
        <v>40</v>
      </c>
      <c r="Q11297">
        <v>8</v>
      </c>
    </row>
    <row r="11298" spans="1:17" hidden="1" x14ac:dyDescent="0.3">
      <c r="A11298" t="s">
        <v>43667</v>
      </c>
      <c r="B11298" t="s">
        <v>43668</v>
      </c>
      <c r="C11298" s="1" t="str">
        <f t="shared" si="1590"/>
        <v>21:0719</v>
      </c>
      <c r="D11298" s="1" t="str">
        <f t="shared" ref="D11298:D11310" si="1597">HYPERLINK("http://geochem.nrcan.gc.ca/cdogs/content/svy/svy210212_e.htm", "21:0212")</f>
        <v>21:0212</v>
      </c>
      <c r="E11298" t="s">
        <v>43669</v>
      </c>
      <c r="F11298" t="s">
        <v>43670</v>
      </c>
      <c r="H11298">
        <v>61.297591199999999</v>
      </c>
      <c r="I11298">
        <v>-135.07287840000001</v>
      </c>
      <c r="J11298" s="1" t="str">
        <f t="shared" ref="J11298:J11310" si="1598">HYPERLINK("http://geochem.nrcan.gc.ca/cdogs/content/kwd/kwd020018_e.htm", "Fluid (stream)")</f>
        <v>Fluid (stream)</v>
      </c>
      <c r="K11298" s="1" t="str">
        <f t="shared" ref="K11298:K11310" si="1599">HYPERLINK("http://geochem.nrcan.gc.ca/cdogs/content/kwd/kwd080007_e.htm", "Untreated Water")</f>
        <v>Untreated Water</v>
      </c>
      <c r="O11298">
        <v>2.5000000000000001E-2</v>
      </c>
      <c r="P11298">
        <v>50</v>
      </c>
      <c r="Q11298">
        <v>7.6</v>
      </c>
    </row>
    <row r="11299" spans="1:17" hidden="1" x14ac:dyDescent="0.3">
      <c r="A11299" t="s">
        <v>43671</v>
      </c>
      <c r="B11299" t="s">
        <v>43672</v>
      </c>
      <c r="C11299" s="1" t="str">
        <f t="shared" si="1590"/>
        <v>21:0719</v>
      </c>
      <c r="D11299" s="1" t="str">
        <f t="shared" si="1597"/>
        <v>21:0212</v>
      </c>
      <c r="E11299" t="s">
        <v>43673</v>
      </c>
      <c r="F11299" t="s">
        <v>43674</v>
      </c>
      <c r="H11299">
        <v>61.291855499999997</v>
      </c>
      <c r="I11299">
        <v>-135.0197957</v>
      </c>
      <c r="J11299" s="1" t="str">
        <f t="shared" si="1598"/>
        <v>Fluid (stream)</v>
      </c>
      <c r="K11299" s="1" t="str">
        <f t="shared" si="1599"/>
        <v>Untreated Water</v>
      </c>
      <c r="O11299">
        <v>2.5000000000000001E-2</v>
      </c>
      <c r="P11299">
        <v>80</v>
      </c>
      <c r="Q11299">
        <v>8.6999999999999993</v>
      </c>
    </row>
    <row r="11300" spans="1:17" hidden="1" x14ac:dyDescent="0.3">
      <c r="A11300" t="s">
        <v>43675</v>
      </c>
      <c r="B11300" t="s">
        <v>43676</v>
      </c>
      <c r="C11300" s="1" t="str">
        <f t="shared" si="1590"/>
        <v>21:0719</v>
      </c>
      <c r="D11300" s="1" t="str">
        <f t="shared" si="1597"/>
        <v>21:0212</v>
      </c>
      <c r="E11300" t="s">
        <v>43677</v>
      </c>
      <c r="F11300" t="s">
        <v>43678</v>
      </c>
      <c r="H11300">
        <v>61.305394999999997</v>
      </c>
      <c r="I11300">
        <v>-135.00442150000001</v>
      </c>
      <c r="J11300" s="1" t="str">
        <f t="shared" si="1598"/>
        <v>Fluid (stream)</v>
      </c>
      <c r="K11300" s="1" t="str">
        <f t="shared" si="1599"/>
        <v>Untreated Water</v>
      </c>
      <c r="O11300">
        <v>2.5000000000000001E-2</v>
      </c>
      <c r="P11300">
        <v>80</v>
      </c>
      <c r="Q11300">
        <v>8.6</v>
      </c>
    </row>
    <row r="11301" spans="1:17" hidden="1" x14ac:dyDescent="0.3">
      <c r="A11301" t="s">
        <v>43679</v>
      </c>
      <c r="B11301" t="s">
        <v>43680</v>
      </c>
      <c r="C11301" s="1" t="str">
        <f t="shared" si="1590"/>
        <v>21:0719</v>
      </c>
      <c r="D11301" s="1" t="str">
        <f t="shared" si="1597"/>
        <v>21:0212</v>
      </c>
      <c r="E11301" t="s">
        <v>43681</v>
      </c>
      <c r="F11301" t="s">
        <v>43682</v>
      </c>
      <c r="H11301">
        <v>61.339730600000003</v>
      </c>
      <c r="I11301">
        <v>-135.14098390000001</v>
      </c>
      <c r="J11301" s="1" t="str">
        <f t="shared" si="1598"/>
        <v>Fluid (stream)</v>
      </c>
      <c r="K11301" s="1" t="str">
        <f t="shared" si="1599"/>
        <v>Untreated Water</v>
      </c>
      <c r="O11301">
        <v>3.5</v>
      </c>
      <c r="P11301">
        <v>50</v>
      </c>
      <c r="Q11301">
        <v>8.4</v>
      </c>
    </row>
    <row r="11302" spans="1:17" hidden="1" x14ac:dyDescent="0.3">
      <c r="A11302" t="s">
        <v>43683</v>
      </c>
      <c r="B11302" t="s">
        <v>43684</v>
      </c>
      <c r="C11302" s="1" t="str">
        <f t="shared" si="1590"/>
        <v>21:0719</v>
      </c>
      <c r="D11302" s="1" t="str">
        <f t="shared" si="1597"/>
        <v>21:0212</v>
      </c>
      <c r="E11302" t="s">
        <v>43685</v>
      </c>
      <c r="F11302" t="s">
        <v>43686</v>
      </c>
      <c r="H11302">
        <v>61.3546227</v>
      </c>
      <c r="I11302">
        <v>-135.2165895</v>
      </c>
      <c r="J11302" s="1" t="str">
        <f t="shared" si="1598"/>
        <v>Fluid (stream)</v>
      </c>
      <c r="K11302" s="1" t="str">
        <f t="shared" si="1599"/>
        <v>Untreated Water</v>
      </c>
      <c r="O11302">
        <v>2.5000000000000001E-2</v>
      </c>
      <c r="P11302">
        <v>40</v>
      </c>
      <c r="Q11302">
        <v>7.2</v>
      </c>
    </row>
    <row r="11303" spans="1:17" hidden="1" x14ac:dyDescent="0.3">
      <c r="A11303" t="s">
        <v>43687</v>
      </c>
      <c r="B11303" t="s">
        <v>43688</v>
      </c>
      <c r="C11303" s="1" t="str">
        <f t="shared" si="1590"/>
        <v>21:0719</v>
      </c>
      <c r="D11303" s="1" t="str">
        <f t="shared" si="1597"/>
        <v>21:0212</v>
      </c>
      <c r="E11303" t="s">
        <v>43689</v>
      </c>
      <c r="F11303" t="s">
        <v>43690</v>
      </c>
      <c r="H11303">
        <v>61.333171800000002</v>
      </c>
      <c r="I11303">
        <v>-135.1955706</v>
      </c>
      <c r="J11303" s="1" t="str">
        <f t="shared" si="1598"/>
        <v>Fluid (stream)</v>
      </c>
      <c r="K11303" s="1" t="str">
        <f t="shared" si="1599"/>
        <v>Untreated Water</v>
      </c>
      <c r="O11303">
        <v>7.14</v>
      </c>
      <c r="P11303">
        <v>50</v>
      </c>
      <c r="Q11303">
        <v>7.9</v>
      </c>
    </row>
    <row r="11304" spans="1:17" hidden="1" x14ac:dyDescent="0.3">
      <c r="A11304" t="s">
        <v>43691</v>
      </c>
      <c r="B11304" t="s">
        <v>43692</v>
      </c>
      <c r="C11304" s="1" t="str">
        <f t="shared" si="1590"/>
        <v>21:0719</v>
      </c>
      <c r="D11304" s="1" t="str">
        <f t="shared" si="1597"/>
        <v>21:0212</v>
      </c>
      <c r="E11304" t="s">
        <v>43693</v>
      </c>
      <c r="F11304" t="s">
        <v>43694</v>
      </c>
      <c r="H11304">
        <v>61.309382200000002</v>
      </c>
      <c r="I11304">
        <v>-135.2013039</v>
      </c>
      <c r="J11304" s="1" t="str">
        <f t="shared" si="1598"/>
        <v>Fluid (stream)</v>
      </c>
      <c r="K11304" s="1" t="str">
        <f t="shared" si="1599"/>
        <v>Untreated Water</v>
      </c>
      <c r="O11304">
        <v>2.04</v>
      </c>
      <c r="P11304">
        <v>50</v>
      </c>
      <c r="Q11304">
        <v>8.4</v>
      </c>
    </row>
    <row r="11305" spans="1:17" hidden="1" x14ac:dyDescent="0.3">
      <c r="A11305" t="s">
        <v>43695</v>
      </c>
      <c r="B11305" t="s">
        <v>43696</v>
      </c>
      <c r="C11305" s="1" t="str">
        <f t="shared" si="1590"/>
        <v>21:0719</v>
      </c>
      <c r="D11305" s="1" t="str">
        <f t="shared" si="1597"/>
        <v>21:0212</v>
      </c>
      <c r="E11305" t="s">
        <v>43697</v>
      </c>
      <c r="F11305" t="s">
        <v>43698</v>
      </c>
      <c r="H11305">
        <v>61.301820499999998</v>
      </c>
      <c r="I11305">
        <v>-135.17760519999999</v>
      </c>
      <c r="J11305" s="1" t="str">
        <f t="shared" si="1598"/>
        <v>Fluid (stream)</v>
      </c>
      <c r="K11305" s="1" t="str">
        <f t="shared" si="1599"/>
        <v>Untreated Water</v>
      </c>
      <c r="O11305">
        <v>5.16</v>
      </c>
      <c r="P11305">
        <v>50</v>
      </c>
      <c r="Q11305">
        <v>8.3000000000000007</v>
      </c>
    </row>
    <row r="11306" spans="1:17" hidden="1" x14ac:dyDescent="0.3">
      <c r="A11306" t="s">
        <v>43699</v>
      </c>
      <c r="B11306" t="s">
        <v>43700</v>
      </c>
      <c r="C11306" s="1" t="str">
        <f t="shared" si="1590"/>
        <v>21:0719</v>
      </c>
      <c r="D11306" s="1" t="str">
        <f t="shared" si="1597"/>
        <v>21:0212</v>
      </c>
      <c r="E11306" t="s">
        <v>43701</v>
      </c>
      <c r="F11306" t="s">
        <v>43702</v>
      </c>
      <c r="H11306">
        <v>61.285361600000002</v>
      </c>
      <c r="I11306">
        <v>-135.16603850000001</v>
      </c>
      <c r="J11306" s="1" t="str">
        <f t="shared" si="1598"/>
        <v>Fluid (stream)</v>
      </c>
      <c r="K11306" s="1" t="str">
        <f t="shared" si="1599"/>
        <v>Untreated Water</v>
      </c>
      <c r="O11306">
        <v>2.5000000000000001E-2</v>
      </c>
      <c r="P11306">
        <v>40</v>
      </c>
      <c r="Q11306">
        <v>8.4</v>
      </c>
    </row>
    <row r="11307" spans="1:17" hidden="1" x14ac:dyDescent="0.3">
      <c r="A11307" t="s">
        <v>43703</v>
      </c>
      <c r="B11307" t="s">
        <v>43704</v>
      </c>
      <c r="C11307" s="1" t="str">
        <f t="shared" si="1590"/>
        <v>21:0719</v>
      </c>
      <c r="D11307" s="1" t="str">
        <f t="shared" si="1597"/>
        <v>21:0212</v>
      </c>
      <c r="E11307" t="s">
        <v>43705</v>
      </c>
      <c r="F11307" t="s">
        <v>43706</v>
      </c>
      <c r="H11307">
        <v>61.279254600000002</v>
      </c>
      <c r="I11307">
        <v>-135.20665109999999</v>
      </c>
      <c r="J11307" s="1" t="str">
        <f t="shared" si="1598"/>
        <v>Fluid (stream)</v>
      </c>
      <c r="K11307" s="1" t="str">
        <f t="shared" si="1599"/>
        <v>Untreated Water</v>
      </c>
      <c r="O11307">
        <v>2.5000000000000001E-2</v>
      </c>
      <c r="P11307">
        <v>40</v>
      </c>
      <c r="Q11307">
        <v>8</v>
      </c>
    </row>
    <row r="11308" spans="1:17" hidden="1" x14ac:dyDescent="0.3">
      <c r="A11308" t="s">
        <v>43707</v>
      </c>
      <c r="B11308" t="s">
        <v>43708</v>
      </c>
      <c r="C11308" s="1" t="str">
        <f t="shared" si="1590"/>
        <v>21:0719</v>
      </c>
      <c r="D11308" s="1" t="str">
        <f t="shared" si="1597"/>
        <v>21:0212</v>
      </c>
      <c r="E11308" t="s">
        <v>43709</v>
      </c>
      <c r="F11308" t="s">
        <v>43710</v>
      </c>
      <c r="H11308">
        <v>61.016230399999998</v>
      </c>
      <c r="I11308">
        <v>-134.97375890000001</v>
      </c>
      <c r="J11308" s="1" t="str">
        <f t="shared" si="1598"/>
        <v>Fluid (stream)</v>
      </c>
      <c r="K11308" s="1" t="str">
        <f t="shared" si="1599"/>
        <v>Untreated Water</v>
      </c>
      <c r="O11308">
        <v>2.5000000000000001E-2</v>
      </c>
      <c r="P11308">
        <v>50</v>
      </c>
      <c r="Q11308">
        <v>7.4</v>
      </c>
    </row>
    <row r="11309" spans="1:17" hidden="1" x14ac:dyDescent="0.3">
      <c r="A11309" t="s">
        <v>43711</v>
      </c>
      <c r="B11309" t="s">
        <v>43712</v>
      </c>
      <c r="C11309" s="1" t="str">
        <f t="shared" si="1590"/>
        <v>21:0719</v>
      </c>
      <c r="D11309" s="1" t="str">
        <f t="shared" si="1597"/>
        <v>21:0212</v>
      </c>
      <c r="E11309" t="s">
        <v>43713</v>
      </c>
      <c r="F11309" t="s">
        <v>43714</v>
      </c>
      <c r="H11309">
        <v>61.0094086</v>
      </c>
      <c r="I11309">
        <v>-134.92763890000001</v>
      </c>
      <c r="J11309" s="1" t="str">
        <f t="shared" si="1598"/>
        <v>Fluid (stream)</v>
      </c>
      <c r="K11309" s="1" t="str">
        <f t="shared" si="1599"/>
        <v>Untreated Water</v>
      </c>
      <c r="O11309">
        <v>0.75</v>
      </c>
      <c r="P11309">
        <v>30</v>
      </c>
      <c r="Q11309">
        <v>8.1999999999999993</v>
      </c>
    </row>
    <row r="11310" spans="1:17" hidden="1" x14ac:dyDescent="0.3">
      <c r="A11310" t="s">
        <v>43715</v>
      </c>
      <c r="B11310" t="s">
        <v>43716</v>
      </c>
      <c r="C11310" s="1" t="str">
        <f t="shared" si="1590"/>
        <v>21:0719</v>
      </c>
      <c r="D11310" s="1" t="str">
        <f t="shared" si="1597"/>
        <v>21:0212</v>
      </c>
      <c r="E11310" t="s">
        <v>43717</v>
      </c>
      <c r="F11310" t="s">
        <v>43718</v>
      </c>
      <c r="H11310">
        <v>61.231317099999998</v>
      </c>
      <c r="I11310">
        <v>-135.26656850000001</v>
      </c>
      <c r="J11310" s="1" t="str">
        <f t="shared" si="1598"/>
        <v>Fluid (stream)</v>
      </c>
      <c r="K11310" s="1" t="str">
        <f t="shared" si="1599"/>
        <v>Untreated Water</v>
      </c>
      <c r="O11310">
        <v>2.5000000000000001E-2</v>
      </c>
      <c r="P11310">
        <v>40</v>
      </c>
      <c r="Q11310">
        <v>8</v>
      </c>
    </row>
    <row r="11311" spans="1:17" hidden="1" x14ac:dyDescent="0.3">
      <c r="A11311" t="s">
        <v>43719</v>
      </c>
      <c r="B11311" t="s">
        <v>43720</v>
      </c>
      <c r="C11311" s="1" t="str">
        <f t="shared" si="1590"/>
        <v>21:0719</v>
      </c>
      <c r="D11311" s="1" t="str">
        <f>HYPERLINK("http://geochem.nrcan.gc.ca/cdogs/content/svy/svy_e.htm", "")</f>
        <v/>
      </c>
      <c r="G11311" s="1" t="str">
        <f>HYPERLINK("http://geochem.nrcan.gc.ca/cdogs/content/cr_/cr_00084_e.htm", "84")</f>
        <v>84</v>
      </c>
      <c r="J11311" t="s">
        <v>11453</v>
      </c>
      <c r="K11311" t="s">
        <v>11454</v>
      </c>
      <c r="O11311">
        <v>0.2</v>
      </c>
      <c r="P11311">
        <v>40</v>
      </c>
      <c r="Q11311">
        <v>7.5</v>
      </c>
    </row>
    <row r="11312" spans="1:17" hidden="1" x14ac:dyDescent="0.3">
      <c r="A11312" t="s">
        <v>43721</v>
      </c>
      <c r="B11312" t="s">
        <v>43722</v>
      </c>
      <c r="C11312" s="1" t="str">
        <f t="shared" si="1590"/>
        <v>21:0719</v>
      </c>
      <c r="D11312" s="1" t="str">
        <f t="shared" ref="D11312:D11334" si="1600">HYPERLINK("http://geochem.nrcan.gc.ca/cdogs/content/svy/svy210212_e.htm", "21:0212")</f>
        <v>21:0212</v>
      </c>
      <c r="E11312" t="s">
        <v>43723</v>
      </c>
      <c r="F11312" t="s">
        <v>43724</v>
      </c>
      <c r="H11312">
        <v>61.261305100000001</v>
      </c>
      <c r="I11312">
        <v>-135.28710559999999</v>
      </c>
      <c r="J11312" s="1" t="str">
        <f t="shared" ref="J11312:J11334" si="1601">HYPERLINK("http://geochem.nrcan.gc.ca/cdogs/content/kwd/kwd020018_e.htm", "Fluid (stream)")</f>
        <v>Fluid (stream)</v>
      </c>
      <c r="K11312" s="1" t="str">
        <f t="shared" ref="K11312:K11334" si="1602">HYPERLINK("http://geochem.nrcan.gc.ca/cdogs/content/kwd/kwd080007_e.htm", "Untreated Water")</f>
        <v>Untreated Water</v>
      </c>
      <c r="O11312">
        <v>2.5000000000000001E-2</v>
      </c>
      <c r="P11312">
        <v>30</v>
      </c>
      <c r="Q11312">
        <v>8</v>
      </c>
    </row>
    <row r="11313" spans="1:17" hidden="1" x14ac:dyDescent="0.3">
      <c r="A11313" t="s">
        <v>43725</v>
      </c>
      <c r="B11313" t="s">
        <v>43726</v>
      </c>
      <c r="C11313" s="1" t="str">
        <f t="shared" ref="C11313:C11376" si="1603">HYPERLINK("http://geochem.nrcan.gc.ca/cdogs/content/bdl/bdl210719_e.htm", "21:0719")</f>
        <v>21:0719</v>
      </c>
      <c r="D11313" s="1" t="str">
        <f t="shared" si="1600"/>
        <v>21:0212</v>
      </c>
      <c r="E11313" t="s">
        <v>43727</v>
      </c>
      <c r="F11313" t="s">
        <v>43728</v>
      </c>
      <c r="H11313">
        <v>61.2545182</v>
      </c>
      <c r="I11313">
        <v>-135.32282939999999</v>
      </c>
      <c r="J11313" s="1" t="str">
        <f t="shared" si="1601"/>
        <v>Fluid (stream)</v>
      </c>
      <c r="K11313" s="1" t="str">
        <f t="shared" si="1602"/>
        <v>Untreated Water</v>
      </c>
      <c r="O11313">
        <v>2.5000000000000001E-2</v>
      </c>
      <c r="P11313">
        <v>50</v>
      </c>
      <c r="Q11313">
        <v>7.8</v>
      </c>
    </row>
    <row r="11314" spans="1:17" hidden="1" x14ac:dyDescent="0.3">
      <c r="A11314" t="s">
        <v>43729</v>
      </c>
      <c r="B11314" t="s">
        <v>43730</v>
      </c>
      <c r="C11314" s="1" t="str">
        <f t="shared" si="1603"/>
        <v>21:0719</v>
      </c>
      <c r="D11314" s="1" t="str">
        <f t="shared" si="1600"/>
        <v>21:0212</v>
      </c>
      <c r="E11314" t="s">
        <v>43731</v>
      </c>
      <c r="F11314" t="s">
        <v>43732</v>
      </c>
      <c r="H11314">
        <v>61.274104399999999</v>
      </c>
      <c r="I11314">
        <v>-135.27981840000001</v>
      </c>
      <c r="J11314" s="1" t="str">
        <f t="shared" si="1601"/>
        <v>Fluid (stream)</v>
      </c>
      <c r="K11314" s="1" t="str">
        <f t="shared" si="1602"/>
        <v>Untreated Water</v>
      </c>
      <c r="O11314">
        <v>2.5000000000000001E-2</v>
      </c>
      <c r="P11314">
        <v>60</v>
      </c>
      <c r="Q11314">
        <v>8</v>
      </c>
    </row>
    <row r="11315" spans="1:17" hidden="1" x14ac:dyDescent="0.3">
      <c r="A11315" t="s">
        <v>43733</v>
      </c>
      <c r="B11315" t="s">
        <v>43734</v>
      </c>
      <c r="C11315" s="1" t="str">
        <f t="shared" si="1603"/>
        <v>21:0719</v>
      </c>
      <c r="D11315" s="1" t="str">
        <f t="shared" si="1600"/>
        <v>21:0212</v>
      </c>
      <c r="E11315" t="s">
        <v>43735</v>
      </c>
      <c r="F11315" t="s">
        <v>43736</v>
      </c>
      <c r="H11315">
        <v>61.279146900000001</v>
      </c>
      <c r="I11315">
        <v>-135.32524599999999</v>
      </c>
      <c r="J11315" s="1" t="str">
        <f t="shared" si="1601"/>
        <v>Fluid (stream)</v>
      </c>
      <c r="K11315" s="1" t="str">
        <f t="shared" si="1602"/>
        <v>Untreated Water</v>
      </c>
      <c r="O11315">
        <v>2.5000000000000001E-2</v>
      </c>
      <c r="P11315">
        <v>40</v>
      </c>
      <c r="Q11315">
        <v>8</v>
      </c>
    </row>
    <row r="11316" spans="1:17" hidden="1" x14ac:dyDescent="0.3">
      <c r="A11316" t="s">
        <v>43737</v>
      </c>
      <c r="B11316" t="s">
        <v>43738</v>
      </c>
      <c r="C11316" s="1" t="str">
        <f t="shared" si="1603"/>
        <v>21:0719</v>
      </c>
      <c r="D11316" s="1" t="str">
        <f t="shared" si="1600"/>
        <v>21:0212</v>
      </c>
      <c r="E11316" t="s">
        <v>43739</v>
      </c>
      <c r="F11316" t="s">
        <v>43740</v>
      </c>
      <c r="H11316">
        <v>61.2974411</v>
      </c>
      <c r="I11316">
        <v>-135.3874744</v>
      </c>
      <c r="J11316" s="1" t="str">
        <f t="shared" si="1601"/>
        <v>Fluid (stream)</v>
      </c>
      <c r="K11316" s="1" t="str">
        <f t="shared" si="1602"/>
        <v>Untreated Water</v>
      </c>
      <c r="O11316">
        <v>2.5000000000000001E-2</v>
      </c>
      <c r="P11316">
        <v>30</v>
      </c>
      <c r="Q11316">
        <v>7.7</v>
      </c>
    </row>
    <row r="11317" spans="1:17" hidden="1" x14ac:dyDescent="0.3">
      <c r="A11317" t="s">
        <v>43741</v>
      </c>
      <c r="B11317" t="s">
        <v>43742</v>
      </c>
      <c r="C11317" s="1" t="str">
        <f t="shared" si="1603"/>
        <v>21:0719</v>
      </c>
      <c r="D11317" s="1" t="str">
        <f t="shared" si="1600"/>
        <v>21:0212</v>
      </c>
      <c r="E11317" t="s">
        <v>43743</v>
      </c>
      <c r="F11317" t="s">
        <v>43744</v>
      </c>
      <c r="H11317">
        <v>61.304331699999999</v>
      </c>
      <c r="I11317">
        <v>-135.30476659999999</v>
      </c>
      <c r="J11317" s="1" t="str">
        <f t="shared" si="1601"/>
        <v>Fluid (stream)</v>
      </c>
      <c r="K11317" s="1" t="str">
        <f t="shared" si="1602"/>
        <v>Untreated Water</v>
      </c>
      <c r="O11317">
        <v>0.15</v>
      </c>
      <c r="P11317">
        <v>40</v>
      </c>
      <c r="Q11317">
        <v>8.1</v>
      </c>
    </row>
    <row r="11318" spans="1:17" hidden="1" x14ac:dyDescent="0.3">
      <c r="A11318" t="s">
        <v>43745</v>
      </c>
      <c r="B11318" t="s">
        <v>43746</v>
      </c>
      <c r="C11318" s="1" t="str">
        <f t="shared" si="1603"/>
        <v>21:0719</v>
      </c>
      <c r="D11318" s="1" t="str">
        <f t="shared" si="1600"/>
        <v>21:0212</v>
      </c>
      <c r="E11318" t="s">
        <v>43747</v>
      </c>
      <c r="F11318" t="s">
        <v>43748</v>
      </c>
      <c r="H11318">
        <v>61.327949500000003</v>
      </c>
      <c r="I11318">
        <v>-135.33234640000001</v>
      </c>
      <c r="J11318" s="1" t="str">
        <f t="shared" si="1601"/>
        <v>Fluid (stream)</v>
      </c>
      <c r="K11318" s="1" t="str">
        <f t="shared" si="1602"/>
        <v>Untreated Water</v>
      </c>
      <c r="O11318">
        <v>2.5000000000000001E-2</v>
      </c>
      <c r="P11318">
        <v>50</v>
      </c>
      <c r="Q11318">
        <v>7.8</v>
      </c>
    </row>
    <row r="11319" spans="1:17" hidden="1" x14ac:dyDescent="0.3">
      <c r="A11319" t="s">
        <v>43749</v>
      </c>
      <c r="B11319" t="s">
        <v>43750</v>
      </c>
      <c r="C11319" s="1" t="str">
        <f t="shared" si="1603"/>
        <v>21:0719</v>
      </c>
      <c r="D11319" s="1" t="str">
        <f t="shared" si="1600"/>
        <v>21:0212</v>
      </c>
      <c r="E11319" t="s">
        <v>43747</v>
      </c>
      <c r="F11319" t="s">
        <v>43751</v>
      </c>
      <c r="H11319">
        <v>61.327949500000003</v>
      </c>
      <c r="I11319">
        <v>-135.33234640000001</v>
      </c>
      <c r="J11319" s="1" t="str">
        <f t="shared" si="1601"/>
        <v>Fluid (stream)</v>
      </c>
      <c r="K11319" s="1" t="str">
        <f t="shared" si="1602"/>
        <v>Untreated Water</v>
      </c>
      <c r="O11319">
        <v>2.5000000000000001E-2</v>
      </c>
      <c r="P11319">
        <v>50</v>
      </c>
      <c r="Q11319">
        <v>7.8</v>
      </c>
    </row>
    <row r="11320" spans="1:17" hidden="1" x14ac:dyDescent="0.3">
      <c r="A11320" t="s">
        <v>43752</v>
      </c>
      <c r="B11320" t="s">
        <v>43753</v>
      </c>
      <c r="C11320" s="1" t="str">
        <f t="shared" si="1603"/>
        <v>21:0719</v>
      </c>
      <c r="D11320" s="1" t="str">
        <f t="shared" si="1600"/>
        <v>21:0212</v>
      </c>
      <c r="E11320" t="s">
        <v>43754</v>
      </c>
      <c r="F11320" t="s">
        <v>43755</v>
      </c>
      <c r="H11320">
        <v>61.346870699999997</v>
      </c>
      <c r="I11320">
        <v>-135.33366839999999</v>
      </c>
      <c r="J11320" s="1" t="str">
        <f t="shared" si="1601"/>
        <v>Fluid (stream)</v>
      </c>
      <c r="K11320" s="1" t="str">
        <f t="shared" si="1602"/>
        <v>Untreated Water</v>
      </c>
      <c r="O11320">
        <v>2.5000000000000001E-2</v>
      </c>
      <c r="P11320">
        <v>60</v>
      </c>
      <c r="Q11320">
        <v>8.4</v>
      </c>
    </row>
    <row r="11321" spans="1:17" hidden="1" x14ac:dyDescent="0.3">
      <c r="A11321" t="s">
        <v>43756</v>
      </c>
      <c r="B11321" t="s">
        <v>43757</v>
      </c>
      <c r="C11321" s="1" t="str">
        <f t="shared" si="1603"/>
        <v>21:0719</v>
      </c>
      <c r="D11321" s="1" t="str">
        <f t="shared" si="1600"/>
        <v>21:0212</v>
      </c>
      <c r="E11321" t="s">
        <v>43758</v>
      </c>
      <c r="F11321" t="s">
        <v>43759</v>
      </c>
      <c r="H11321">
        <v>61.379258100000001</v>
      </c>
      <c r="I11321">
        <v>-135.38247910000001</v>
      </c>
      <c r="J11321" s="1" t="str">
        <f t="shared" si="1601"/>
        <v>Fluid (stream)</v>
      </c>
      <c r="K11321" s="1" t="str">
        <f t="shared" si="1602"/>
        <v>Untreated Water</v>
      </c>
      <c r="O11321">
        <v>2.5000000000000001E-2</v>
      </c>
      <c r="P11321">
        <v>60</v>
      </c>
      <c r="Q11321">
        <v>7.9</v>
      </c>
    </row>
    <row r="11322" spans="1:17" hidden="1" x14ac:dyDescent="0.3">
      <c r="A11322" t="s">
        <v>43760</v>
      </c>
      <c r="B11322" t="s">
        <v>43761</v>
      </c>
      <c r="C11322" s="1" t="str">
        <f t="shared" si="1603"/>
        <v>21:0719</v>
      </c>
      <c r="D11322" s="1" t="str">
        <f t="shared" si="1600"/>
        <v>21:0212</v>
      </c>
      <c r="E11322" t="s">
        <v>43762</v>
      </c>
      <c r="F11322" t="s">
        <v>43763</v>
      </c>
      <c r="H11322">
        <v>61.4662449</v>
      </c>
      <c r="I11322">
        <v>-135.07895439999999</v>
      </c>
      <c r="J11322" s="1" t="str">
        <f t="shared" si="1601"/>
        <v>Fluid (stream)</v>
      </c>
      <c r="K11322" s="1" t="str">
        <f t="shared" si="1602"/>
        <v>Untreated Water</v>
      </c>
      <c r="O11322">
        <v>0.13</v>
      </c>
      <c r="P11322">
        <v>60</v>
      </c>
      <c r="Q11322">
        <v>8</v>
      </c>
    </row>
    <row r="11323" spans="1:17" hidden="1" x14ac:dyDescent="0.3">
      <c r="A11323" t="s">
        <v>43764</v>
      </c>
      <c r="B11323" t="s">
        <v>43765</v>
      </c>
      <c r="C11323" s="1" t="str">
        <f t="shared" si="1603"/>
        <v>21:0719</v>
      </c>
      <c r="D11323" s="1" t="str">
        <f t="shared" si="1600"/>
        <v>21:0212</v>
      </c>
      <c r="E11323" t="s">
        <v>43766</v>
      </c>
      <c r="F11323" t="s">
        <v>43767</v>
      </c>
      <c r="H11323">
        <v>61.483282099999997</v>
      </c>
      <c r="I11323">
        <v>-135.0436823</v>
      </c>
      <c r="J11323" s="1" t="str">
        <f t="shared" si="1601"/>
        <v>Fluid (stream)</v>
      </c>
      <c r="K11323" s="1" t="str">
        <f t="shared" si="1602"/>
        <v>Untreated Water</v>
      </c>
      <c r="O11323">
        <v>2.5000000000000001E-2</v>
      </c>
      <c r="P11323">
        <v>40</v>
      </c>
      <c r="Q11323">
        <v>7.8</v>
      </c>
    </row>
    <row r="11324" spans="1:17" hidden="1" x14ac:dyDescent="0.3">
      <c r="A11324" t="s">
        <v>43768</v>
      </c>
      <c r="B11324" t="s">
        <v>43769</v>
      </c>
      <c r="C11324" s="1" t="str">
        <f t="shared" si="1603"/>
        <v>21:0719</v>
      </c>
      <c r="D11324" s="1" t="str">
        <f t="shared" si="1600"/>
        <v>21:0212</v>
      </c>
      <c r="E11324" t="s">
        <v>43770</v>
      </c>
      <c r="F11324" t="s">
        <v>43771</v>
      </c>
      <c r="H11324">
        <v>61.495710299999999</v>
      </c>
      <c r="I11324">
        <v>-135.05737300000001</v>
      </c>
      <c r="J11324" s="1" t="str">
        <f t="shared" si="1601"/>
        <v>Fluid (stream)</v>
      </c>
      <c r="K11324" s="1" t="str">
        <f t="shared" si="1602"/>
        <v>Untreated Water</v>
      </c>
      <c r="O11324">
        <v>2.5000000000000001E-2</v>
      </c>
      <c r="P11324">
        <v>50</v>
      </c>
      <c r="Q11324">
        <v>7.7</v>
      </c>
    </row>
    <row r="11325" spans="1:17" hidden="1" x14ac:dyDescent="0.3">
      <c r="A11325" t="s">
        <v>43772</v>
      </c>
      <c r="B11325" t="s">
        <v>43773</v>
      </c>
      <c r="C11325" s="1" t="str">
        <f t="shared" si="1603"/>
        <v>21:0719</v>
      </c>
      <c r="D11325" s="1" t="str">
        <f t="shared" si="1600"/>
        <v>21:0212</v>
      </c>
      <c r="E11325" t="s">
        <v>43774</v>
      </c>
      <c r="F11325" t="s">
        <v>43775</v>
      </c>
      <c r="H11325">
        <v>61.492442400000002</v>
      </c>
      <c r="I11325">
        <v>-135.07556500000001</v>
      </c>
      <c r="J11325" s="1" t="str">
        <f t="shared" si="1601"/>
        <v>Fluid (stream)</v>
      </c>
      <c r="K11325" s="1" t="str">
        <f t="shared" si="1602"/>
        <v>Untreated Water</v>
      </c>
      <c r="O11325">
        <v>0.12</v>
      </c>
      <c r="P11325">
        <v>40</v>
      </c>
      <c r="Q11325">
        <v>8.1</v>
      </c>
    </row>
    <row r="11326" spans="1:17" hidden="1" x14ac:dyDescent="0.3">
      <c r="A11326" t="s">
        <v>43776</v>
      </c>
      <c r="B11326" t="s">
        <v>43777</v>
      </c>
      <c r="C11326" s="1" t="str">
        <f t="shared" si="1603"/>
        <v>21:0719</v>
      </c>
      <c r="D11326" s="1" t="str">
        <f t="shared" si="1600"/>
        <v>21:0212</v>
      </c>
      <c r="E11326" t="s">
        <v>43778</v>
      </c>
      <c r="F11326" t="s">
        <v>43779</v>
      </c>
      <c r="H11326">
        <v>61.484321700000002</v>
      </c>
      <c r="I11326">
        <v>-135.2305178</v>
      </c>
      <c r="J11326" s="1" t="str">
        <f t="shared" si="1601"/>
        <v>Fluid (stream)</v>
      </c>
      <c r="K11326" s="1" t="str">
        <f t="shared" si="1602"/>
        <v>Untreated Water</v>
      </c>
      <c r="O11326">
        <v>2.5000000000000001E-2</v>
      </c>
      <c r="P11326">
        <v>50</v>
      </c>
      <c r="Q11326">
        <v>7.3</v>
      </c>
    </row>
    <row r="11327" spans="1:17" hidden="1" x14ac:dyDescent="0.3">
      <c r="A11327" t="s">
        <v>43780</v>
      </c>
      <c r="B11327" t="s">
        <v>43781</v>
      </c>
      <c r="C11327" s="1" t="str">
        <f t="shared" si="1603"/>
        <v>21:0719</v>
      </c>
      <c r="D11327" s="1" t="str">
        <f t="shared" si="1600"/>
        <v>21:0212</v>
      </c>
      <c r="E11327" t="s">
        <v>43782</v>
      </c>
      <c r="F11327" t="s">
        <v>43783</v>
      </c>
      <c r="H11327">
        <v>61.527317500000002</v>
      </c>
      <c r="I11327">
        <v>-135.58353869999999</v>
      </c>
      <c r="J11327" s="1" t="str">
        <f t="shared" si="1601"/>
        <v>Fluid (stream)</v>
      </c>
      <c r="K11327" s="1" t="str">
        <f t="shared" si="1602"/>
        <v>Untreated Water</v>
      </c>
      <c r="O11327">
        <v>2.5000000000000001E-2</v>
      </c>
      <c r="P11327">
        <v>50</v>
      </c>
      <c r="Q11327">
        <v>8</v>
      </c>
    </row>
    <row r="11328" spans="1:17" hidden="1" x14ac:dyDescent="0.3">
      <c r="A11328" t="s">
        <v>43784</v>
      </c>
      <c r="B11328" t="s">
        <v>43785</v>
      </c>
      <c r="C11328" s="1" t="str">
        <f t="shared" si="1603"/>
        <v>21:0719</v>
      </c>
      <c r="D11328" s="1" t="str">
        <f t="shared" si="1600"/>
        <v>21:0212</v>
      </c>
      <c r="E11328" t="s">
        <v>43786</v>
      </c>
      <c r="F11328" t="s">
        <v>43787</v>
      </c>
      <c r="H11328">
        <v>61.532950999999997</v>
      </c>
      <c r="I11328">
        <v>-135.53204289999999</v>
      </c>
      <c r="J11328" s="1" t="str">
        <f t="shared" si="1601"/>
        <v>Fluid (stream)</v>
      </c>
      <c r="K11328" s="1" t="str">
        <f t="shared" si="1602"/>
        <v>Untreated Water</v>
      </c>
      <c r="O11328">
        <v>2.5000000000000001E-2</v>
      </c>
      <c r="P11328">
        <v>60</v>
      </c>
      <c r="Q11328">
        <v>8.1999999999999993</v>
      </c>
    </row>
    <row r="11329" spans="1:17" hidden="1" x14ac:dyDescent="0.3">
      <c r="A11329" t="s">
        <v>43788</v>
      </c>
      <c r="B11329" t="s">
        <v>43789</v>
      </c>
      <c r="C11329" s="1" t="str">
        <f t="shared" si="1603"/>
        <v>21:0719</v>
      </c>
      <c r="D11329" s="1" t="str">
        <f t="shared" si="1600"/>
        <v>21:0212</v>
      </c>
      <c r="E11329" t="s">
        <v>43790</v>
      </c>
      <c r="F11329" t="s">
        <v>43791</v>
      </c>
      <c r="H11329">
        <v>61.563497300000002</v>
      </c>
      <c r="I11329">
        <v>-135.63922099999999</v>
      </c>
      <c r="J11329" s="1" t="str">
        <f t="shared" si="1601"/>
        <v>Fluid (stream)</v>
      </c>
      <c r="K11329" s="1" t="str">
        <f t="shared" si="1602"/>
        <v>Untreated Water</v>
      </c>
      <c r="O11329">
        <v>2.5000000000000001E-2</v>
      </c>
      <c r="P11329">
        <v>70</v>
      </c>
      <c r="Q11329">
        <v>7.8</v>
      </c>
    </row>
    <row r="11330" spans="1:17" hidden="1" x14ac:dyDescent="0.3">
      <c r="A11330" t="s">
        <v>43792</v>
      </c>
      <c r="B11330" t="s">
        <v>43793</v>
      </c>
      <c r="C11330" s="1" t="str">
        <f t="shared" si="1603"/>
        <v>21:0719</v>
      </c>
      <c r="D11330" s="1" t="str">
        <f t="shared" si="1600"/>
        <v>21:0212</v>
      </c>
      <c r="E11330" t="s">
        <v>43794</v>
      </c>
      <c r="F11330" t="s">
        <v>43795</v>
      </c>
      <c r="H11330">
        <v>61.574489800000002</v>
      </c>
      <c r="I11330">
        <v>-135.5717526</v>
      </c>
      <c r="J11330" s="1" t="str">
        <f t="shared" si="1601"/>
        <v>Fluid (stream)</v>
      </c>
      <c r="K11330" s="1" t="str">
        <f t="shared" si="1602"/>
        <v>Untreated Water</v>
      </c>
      <c r="O11330">
        <v>2.5000000000000001E-2</v>
      </c>
      <c r="P11330">
        <v>70</v>
      </c>
      <c r="Q11330">
        <v>7.7</v>
      </c>
    </row>
    <row r="11331" spans="1:17" hidden="1" x14ac:dyDescent="0.3">
      <c r="A11331" t="s">
        <v>43796</v>
      </c>
      <c r="B11331" t="s">
        <v>43797</v>
      </c>
      <c r="C11331" s="1" t="str">
        <f t="shared" si="1603"/>
        <v>21:0719</v>
      </c>
      <c r="D11331" s="1" t="str">
        <f t="shared" si="1600"/>
        <v>21:0212</v>
      </c>
      <c r="E11331" t="s">
        <v>43798</v>
      </c>
      <c r="F11331" t="s">
        <v>43799</v>
      </c>
      <c r="H11331">
        <v>61.5994502</v>
      </c>
      <c r="I11331">
        <v>-135.53118720000001</v>
      </c>
      <c r="J11331" s="1" t="str">
        <f t="shared" si="1601"/>
        <v>Fluid (stream)</v>
      </c>
      <c r="K11331" s="1" t="str">
        <f t="shared" si="1602"/>
        <v>Untreated Water</v>
      </c>
      <c r="O11331">
        <v>2.5000000000000001E-2</v>
      </c>
      <c r="P11331">
        <v>60</v>
      </c>
      <c r="Q11331">
        <v>7.3</v>
      </c>
    </row>
    <row r="11332" spans="1:17" hidden="1" x14ac:dyDescent="0.3">
      <c r="A11332" t="s">
        <v>43800</v>
      </c>
      <c r="B11332" t="s">
        <v>43801</v>
      </c>
      <c r="C11332" s="1" t="str">
        <f t="shared" si="1603"/>
        <v>21:0719</v>
      </c>
      <c r="D11332" s="1" t="str">
        <f t="shared" si="1600"/>
        <v>21:0212</v>
      </c>
      <c r="E11332" t="s">
        <v>43802</v>
      </c>
      <c r="F11332" t="s">
        <v>43803</v>
      </c>
      <c r="H11332">
        <v>61.614612000000001</v>
      </c>
      <c r="I11332">
        <v>-135.58389969999999</v>
      </c>
      <c r="J11332" s="1" t="str">
        <f t="shared" si="1601"/>
        <v>Fluid (stream)</v>
      </c>
      <c r="K11332" s="1" t="str">
        <f t="shared" si="1602"/>
        <v>Untreated Water</v>
      </c>
      <c r="O11332">
        <v>2.5000000000000001E-2</v>
      </c>
      <c r="P11332">
        <v>40</v>
      </c>
      <c r="Q11332">
        <v>7.3</v>
      </c>
    </row>
    <row r="11333" spans="1:17" hidden="1" x14ac:dyDescent="0.3">
      <c r="A11333" t="s">
        <v>43804</v>
      </c>
      <c r="B11333" t="s">
        <v>43805</v>
      </c>
      <c r="C11333" s="1" t="str">
        <f t="shared" si="1603"/>
        <v>21:0719</v>
      </c>
      <c r="D11333" s="1" t="str">
        <f t="shared" si="1600"/>
        <v>21:0212</v>
      </c>
      <c r="E11333" t="s">
        <v>43806</v>
      </c>
      <c r="F11333" t="s">
        <v>43807</v>
      </c>
      <c r="H11333">
        <v>61.607303899999998</v>
      </c>
      <c r="I11333">
        <v>-135.62630619999999</v>
      </c>
      <c r="J11333" s="1" t="str">
        <f t="shared" si="1601"/>
        <v>Fluid (stream)</v>
      </c>
      <c r="K11333" s="1" t="str">
        <f t="shared" si="1602"/>
        <v>Untreated Water</v>
      </c>
      <c r="O11333">
        <v>2.5000000000000001E-2</v>
      </c>
      <c r="P11333">
        <v>40</v>
      </c>
      <c r="Q11333">
        <v>7.3</v>
      </c>
    </row>
    <row r="11334" spans="1:17" hidden="1" x14ac:dyDescent="0.3">
      <c r="A11334" t="s">
        <v>43808</v>
      </c>
      <c r="B11334" t="s">
        <v>43809</v>
      </c>
      <c r="C11334" s="1" t="str">
        <f t="shared" si="1603"/>
        <v>21:0719</v>
      </c>
      <c r="D11334" s="1" t="str">
        <f t="shared" si="1600"/>
        <v>21:0212</v>
      </c>
      <c r="E11334" t="s">
        <v>43810</v>
      </c>
      <c r="F11334" t="s">
        <v>43811</v>
      </c>
      <c r="H11334">
        <v>61.602132099999999</v>
      </c>
      <c r="I11334">
        <v>-135.64188239999999</v>
      </c>
      <c r="J11334" s="1" t="str">
        <f t="shared" si="1601"/>
        <v>Fluid (stream)</v>
      </c>
      <c r="K11334" s="1" t="str">
        <f t="shared" si="1602"/>
        <v>Untreated Water</v>
      </c>
      <c r="O11334">
        <v>2.5000000000000001E-2</v>
      </c>
      <c r="P11334">
        <v>40</v>
      </c>
      <c r="Q11334">
        <v>7</v>
      </c>
    </row>
    <row r="11335" spans="1:17" hidden="1" x14ac:dyDescent="0.3">
      <c r="A11335" t="s">
        <v>43812</v>
      </c>
      <c r="B11335" t="s">
        <v>43813</v>
      </c>
      <c r="C11335" s="1" t="str">
        <f t="shared" si="1603"/>
        <v>21:0719</v>
      </c>
      <c r="D11335" s="1" t="str">
        <f>HYPERLINK("http://geochem.nrcan.gc.ca/cdogs/content/svy/svy_e.htm", "")</f>
        <v/>
      </c>
      <c r="G11335" s="1" t="str">
        <f>HYPERLINK("http://geochem.nrcan.gc.ca/cdogs/content/cr_/cr_00084_e.htm", "84")</f>
        <v>84</v>
      </c>
      <c r="J11335" t="s">
        <v>11453</v>
      </c>
      <c r="K11335" t="s">
        <v>11454</v>
      </c>
      <c r="O11335">
        <v>0.28000000000000003</v>
      </c>
      <c r="P11335">
        <v>40</v>
      </c>
      <c r="Q11335">
        <v>7.5</v>
      </c>
    </row>
    <row r="11336" spans="1:17" hidden="1" x14ac:dyDescent="0.3">
      <c r="A11336" t="s">
        <v>43814</v>
      </c>
      <c r="B11336" t="s">
        <v>43815</v>
      </c>
      <c r="C11336" s="1" t="str">
        <f t="shared" si="1603"/>
        <v>21:0719</v>
      </c>
      <c r="D11336" s="1" t="str">
        <f t="shared" ref="D11336:D11364" si="1604">HYPERLINK("http://geochem.nrcan.gc.ca/cdogs/content/svy/svy210212_e.htm", "21:0212")</f>
        <v>21:0212</v>
      </c>
      <c r="E11336" t="s">
        <v>43816</v>
      </c>
      <c r="F11336" t="s">
        <v>43817</v>
      </c>
      <c r="H11336">
        <v>61.7066035</v>
      </c>
      <c r="I11336">
        <v>-135.84628950000001</v>
      </c>
      <c r="J11336" s="1" t="str">
        <f t="shared" ref="J11336:J11364" si="1605">HYPERLINK("http://geochem.nrcan.gc.ca/cdogs/content/kwd/kwd020018_e.htm", "Fluid (stream)")</f>
        <v>Fluid (stream)</v>
      </c>
      <c r="K11336" s="1" t="str">
        <f t="shared" ref="K11336:K11364" si="1606">HYPERLINK("http://geochem.nrcan.gc.ca/cdogs/content/kwd/kwd080007_e.htm", "Untreated Water")</f>
        <v>Untreated Water</v>
      </c>
      <c r="O11336">
        <v>2.5000000000000001E-2</v>
      </c>
      <c r="P11336">
        <v>70</v>
      </c>
      <c r="Q11336">
        <v>7.7</v>
      </c>
    </row>
    <row r="11337" spans="1:17" hidden="1" x14ac:dyDescent="0.3">
      <c r="A11337" t="s">
        <v>43818</v>
      </c>
      <c r="B11337" t="s">
        <v>43819</v>
      </c>
      <c r="C11337" s="1" t="str">
        <f t="shared" si="1603"/>
        <v>21:0719</v>
      </c>
      <c r="D11337" s="1" t="str">
        <f t="shared" si="1604"/>
        <v>21:0212</v>
      </c>
      <c r="E11337" t="s">
        <v>43816</v>
      </c>
      <c r="F11337" t="s">
        <v>43820</v>
      </c>
      <c r="H11337">
        <v>61.7066035</v>
      </c>
      <c r="I11337">
        <v>-135.84628950000001</v>
      </c>
      <c r="J11337" s="1" t="str">
        <f t="shared" si="1605"/>
        <v>Fluid (stream)</v>
      </c>
      <c r="K11337" s="1" t="str">
        <f t="shared" si="1606"/>
        <v>Untreated Water</v>
      </c>
      <c r="O11337">
        <v>2.5000000000000001E-2</v>
      </c>
      <c r="P11337">
        <v>80</v>
      </c>
      <c r="Q11337">
        <v>8.1</v>
      </c>
    </row>
    <row r="11338" spans="1:17" hidden="1" x14ac:dyDescent="0.3">
      <c r="A11338" t="s">
        <v>43821</v>
      </c>
      <c r="B11338" t="s">
        <v>43822</v>
      </c>
      <c r="C11338" s="1" t="str">
        <f t="shared" si="1603"/>
        <v>21:0719</v>
      </c>
      <c r="D11338" s="1" t="str">
        <f t="shared" si="1604"/>
        <v>21:0212</v>
      </c>
      <c r="E11338" t="s">
        <v>43823</v>
      </c>
      <c r="F11338" t="s">
        <v>43824</v>
      </c>
      <c r="H11338">
        <v>61.719664199999997</v>
      </c>
      <c r="I11338">
        <v>-135.8918836</v>
      </c>
      <c r="J11338" s="1" t="str">
        <f t="shared" si="1605"/>
        <v>Fluid (stream)</v>
      </c>
      <c r="K11338" s="1" t="str">
        <f t="shared" si="1606"/>
        <v>Untreated Water</v>
      </c>
      <c r="O11338">
        <v>2.5000000000000001E-2</v>
      </c>
      <c r="P11338">
        <v>70</v>
      </c>
      <c r="Q11338">
        <v>8.1</v>
      </c>
    </row>
    <row r="11339" spans="1:17" hidden="1" x14ac:dyDescent="0.3">
      <c r="A11339" t="s">
        <v>43825</v>
      </c>
      <c r="B11339" t="s">
        <v>43826</v>
      </c>
      <c r="C11339" s="1" t="str">
        <f t="shared" si="1603"/>
        <v>21:0719</v>
      </c>
      <c r="D11339" s="1" t="str">
        <f t="shared" si="1604"/>
        <v>21:0212</v>
      </c>
      <c r="E11339" t="s">
        <v>43827</v>
      </c>
      <c r="F11339" t="s">
        <v>43828</v>
      </c>
      <c r="H11339">
        <v>61.727091000000001</v>
      </c>
      <c r="I11339">
        <v>-135.92004879999999</v>
      </c>
      <c r="J11339" s="1" t="str">
        <f t="shared" si="1605"/>
        <v>Fluid (stream)</v>
      </c>
      <c r="K11339" s="1" t="str">
        <f t="shared" si="1606"/>
        <v>Untreated Water</v>
      </c>
      <c r="O11339">
        <v>2.5000000000000001E-2</v>
      </c>
      <c r="P11339">
        <v>30</v>
      </c>
      <c r="Q11339">
        <v>7.7</v>
      </c>
    </row>
    <row r="11340" spans="1:17" hidden="1" x14ac:dyDescent="0.3">
      <c r="A11340" t="s">
        <v>43829</v>
      </c>
      <c r="B11340" t="s">
        <v>43830</v>
      </c>
      <c r="C11340" s="1" t="str">
        <f t="shared" si="1603"/>
        <v>21:0719</v>
      </c>
      <c r="D11340" s="1" t="str">
        <f t="shared" si="1604"/>
        <v>21:0212</v>
      </c>
      <c r="E11340" t="s">
        <v>43831</v>
      </c>
      <c r="F11340" t="s">
        <v>43832</v>
      </c>
      <c r="H11340">
        <v>61.762617499999998</v>
      </c>
      <c r="I11340">
        <v>-135.90079850000001</v>
      </c>
      <c r="J11340" s="1" t="str">
        <f t="shared" si="1605"/>
        <v>Fluid (stream)</v>
      </c>
      <c r="K11340" s="1" t="str">
        <f t="shared" si="1606"/>
        <v>Untreated Water</v>
      </c>
      <c r="O11340">
        <v>2.5000000000000001E-2</v>
      </c>
      <c r="P11340">
        <v>40</v>
      </c>
      <c r="Q11340">
        <v>7.9</v>
      </c>
    </row>
    <row r="11341" spans="1:17" hidden="1" x14ac:dyDescent="0.3">
      <c r="A11341" t="s">
        <v>43833</v>
      </c>
      <c r="B11341" t="s">
        <v>43834</v>
      </c>
      <c r="C11341" s="1" t="str">
        <f t="shared" si="1603"/>
        <v>21:0719</v>
      </c>
      <c r="D11341" s="1" t="str">
        <f t="shared" si="1604"/>
        <v>21:0212</v>
      </c>
      <c r="E11341" t="s">
        <v>43835</v>
      </c>
      <c r="F11341" t="s">
        <v>43836</v>
      </c>
      <c r="H11341">
        <v>61.766373100000003</v>
      </c>
      <c r="I11341">
        <v>-135.90575870000001</v>
      </c>
      <c r="J11341" s="1" t="str">
        <f t="shared" si="1605"/>
        <v>Fluid (stream)</v>
      </c>
      <c r="K11341" s="1" t="str">
        <f t="shared" si="1606"/>
        <v>Untreated Water</v>
      </c>
      <c r="O11341">
        <v>2.5000000000000001E-2</v>
      </c>
      <c r="P11341">
        <v>50</v>
      </c>
      <c r="Q11341">
        <v>7.1</v>
      </c>
    </row>
    <row r="11342" spans="1:17" hidden="1" x14ac:dyDescent="0.3">
      <c r="A11342" t="s">
        <v>43837</v>
      </c>
      <c r="B11342" t="s">
        <v>43838</v>
      </c>
      <c r="C11342" s="1" t="str">
        <f t="shared" si="1603"/>
        <v>21:0719</v>
      </c>
      <c r="D11342" s="1" t="str">
        <f t="shared" si="1604"/>
        <v>21:0212</v>
      </c>
      <c r="E11342" t="s">
        <v>43839</v>
      </c>
      <c r="F11342" t="s">
        <v>43840</v>
      </c>
      <c r="H11342">
        <v>61.8073482</v>
      </c>
      <c r="I11342">
        <v>-135.84178919999999</v>
      </c>
      <c r="J11342" s="1" t="str">
        <f t="shared" si="1605"/>
        <v>Fluid (stream)</v>
      </c>
      <c r="K11342" s="1" t="str">
        <f t="shared" si="1606"/>
        <v>Untreated Water</v>
      </c>
      <c r="O11342">
        <v>2.5000000000000001E-2</v>
      </c>
      <c r="P11342">
        <v>30</v>
      </c>
      <c r="Q11342">
        <v>7</v>
      </c>
    </row>
    <row r="11343" spans="1:17" hidden="1" x14ac:dyDescent="0.3">
      <c r="A11343" t="s">
        <v>43841</v>
      </c>
      <c r="B11343" t="s">
        <v>43842</v>
      </c>
      <c r="C11343" s="1" t="str">
        <f t="shared" si="1603"/>
        <v>21:0719</v>
      </c>
      <c r="D11343" s="1" t="str">
        <f t="shared" si="1604"/>
        <v>21:0212</v>
      </c>
      <c r="E11343" t="s">
        <v>43843</v>
      </c>
      <c r="F11343" t="s">
        <v>43844</v>
      </c>
      <c r="H11343">
        <v>61.768096300000003</v>
      </c>
      <c r="I11343">
        <v>-135.83224960000001</v>
      </c>
      <c r="J11343" s="1" t="str">
        <f t="shared" si="1605"/>
        <v>Fluid (stream)</v>
      </c>
      <c r="K11343" s="1" t="str">
        <f t="shared" si="1606"/>
        <v>Untreated Water</v>
      </c>
      <c r="O11343">
        <v>2.5000000000000001E-2</v>
      </c>
      <c r="P11343">
        <v>30</v>
      </c>
      <c r="Q11343">
        <v>8</v>
      </c>
    </row>
    <row r="11344" spans="1:17" hidden="1" x14ac:dyDescent="0.3">
      <c r="A11344" t="s">
        <v>43845</v>
      </c>
      <c r="B11344" t="s">
        <v>43846</v>
      </c>
      <c r="C11344" s="1" t="str">
        <f t="shared" si="1603"/>
        <v>21:0719</v>
      </c>
      <c r="D11344" s="1" t="str">
        <f t="shared" si="1604"/>
        <v>21:0212</v>
      </c>
      <c r="E11344" t="s">
        <v>43847</v>
      </c>
      <c r="F11344" t="s">
        <v>43848</v>
      </c>
      <c r="H11344">
        <v>61.754338199999999</v>
      </c>
      <c r="I11344">
        <v>-135.79864019999999</v>
      </c>
      <c r="J11344" s="1" t="str">
        <f t="shared" si="1605"/>
        <v>Fluid (stream)</v>
      </c>
      <c r="K11344" s="1" t="str">
        <f t="shared" si="1606"/>
        <v>Untreated Water</v>
      </c>
      <c r="O11344">
        <v>2.5000000000000001E-2</v>
      </c>
      <c r="P11344">
        <v>40</v>
      </c>
      <c r="Q11344">
        <v>8</v>
      </c>
    </row>
    <row r="11345" spans="1:17" hidden="1" x14ac:dyDescent="0.3">
      <c r="A11345" t="s">
        <v>43849</v>
      </c>
      <c r="B11345" t="s">
        <v>43850</v>
      </c>
      <c r="C11345" s="1" t="str">
        <f t="shared" si="1603"/>
        <v>21:0719</v>
      </c>
      <c r="D11345" s="1" t="str">
        <f t="shared" si="1604"/>
        <v>21:0212</v>
      </c>
      <c r="E11345" t="s">
        <v>43851</v>
      </c>
      <c r="F11345" t="s">
        <v>43852</v>
      </c>
      <c r="H11345">
        <v>61.7414646</v>
      </c>
      <c r="I11345">
        <v>-135.78778059999999</v>
      </c>
      <c r="J11345" s="1" t="str">
        <f t="shared" si="1605"/>
        <v>Fluid (stream)</v>
      </c>
      <c r="K11345" s="1" t="str">
        <f t="shared" si="1606"/>
        <v>Untreated Water</v>
      </c>
      <c r="O11345">
        <v>2.5000000000000001E-2</v>
      </c>
      <c r="P11345">
        <v>70</v>
      </c>
      <c r="Q11345">
        <v>7.3</v>
      </c>
    </row>
    <row r="11346" spans="1:17" hidden="1" x14ac:dyDescent="0.3">
      <c r="A11346" t="s">
        <v>43853</v>
      </c>
      <c r="B11346" t="s">
        <v>43854</v>
      </c>
      <c r="C11346" s="1" t="str">
        <f t="shared" si="1603"/>
        <v>21:0719</v>
      </c>
      <c r="D11346" s="1" t="str">
        <f t="shared" si="1604"/>
        <v>21:0212</v>
      </c>
      <c r="E11346" t="s">
        <v>43855</v>
      </c>
      <c r="F11346" t="s">
        <v>43856</v>
      </c>
      <c r="H11346">
        <v>61.726874299999999</v>
      </c>
      <c r="I11346">
        <v>-135.78642350000001</v>
      </c>
      <c r="J11346" s="1" t="str">
        <f t="shared" si="1605"/>
        <v>Fluid (stream)</v>
      </c>
      <c r="K11346" s="1" t="str">
        <f t="shared" si="1606"/>
        <v>Untreated Water</v>
      </c>
      <c r="O11346">
        <v>2.5000000000000001E-2</v>
      </c>
      <c r="P11346">
        <v>70</v>
      </c>
      <c r="Q11346">
        <v>7.7</v>
      </c>
    </row>
    <row r="11347" spans="1:17" hidden="1" x14ac:dyDescent="0.3">
      <c r="A11347" t="s">
        <v>43857</v>
      </c>
      <c r="B11347" t="s">
        <v>43858</v>
      </c>
      <c r="C11347" s="1" t="str">
        <f t="shared" si="1603"/>
        <v>21:0719</v>
      </c>
      <c r="D11347" s="1" t="str">
        <f t="shared" si="1604"/>
        <v>21:0212</v>
      </c>
      <c r="E11347" t="s">
        <v>43859</v>
      </c>
      <c r="F11347" t="s">
        <v>43860</v>
      </c>
      <c r="H11347">
        <v>61.726260099999998</v>
      </c>
      <c r="I11347">
        <v>-135.74386960000001</v>
      </c>
      <c r="J11347" s="1" t="str">
        <f t="shared" si="1605"/>
        <v>Fluid (stream)</v>
      </c>
      <c r="K11347" s="1" t="str">
        <f t="shared" si="1606"/>
        <v>Untreated Water</v>
      </c>
      <c r="O11347">
        <v>2.5000000000000001E-2</v>
      </c>
      <c r="P11347">
        <v>70</v>
      </c>
      <c r="Q11347">
        <v>7.9</v>
      </c>
    </row>
    <row r="11348" spans="1:17" hidden="1" x14ac:dyDescent="0.3">
      <c r="A11348" t="s">
        <v>43861</v>
      </c>
      <c r="B11348" t="s">
        <v>43862</v>
      </c>
      <c r="C11348" s="1" t="str">
        <f t="shared" si="1603"/>
        <v>21:0719</v>
      </c>
      <c r="D11348" s="1" t="str">
        <f t="shared" si="1604"/>
        <v>21:0212</v>
      </c>
      <c r="E11348" t="s">
        <v>43863</v>
      </c>
      <c r="F11348" t="s">
        <v>43864</v>
      </c>
      <c r="H11348">
        <v>61.736800500000001</v>
      </c>
      <c r="I11348">
        <v>-135.72044460000001</v>
      </c>
      <c r="J11348" s="1" t="str">
        <f t="shared" si="1605"/>
        <v>Fluid (stream)</v>
      </c>
      <c r="K11348" s="1" t="str">
        <f t="shared" si="1606"/>
        <v>Untreated Water</v>
      </c>
      <c r="O11348">
        <v>2.5000000000000001E-2</v>
      </c>
      <c r="P11348">
        <v>50</v>
      </c>
      <c r="Q11348">
        <v>7.4</v>
      </c>
    </row>
    <row r="11349" spans="1:17" hidden="1" x14ac:dyDescent="0.3">
      <c r="A11349" t="s">
        <v>43865</v>
      </c>
      <c r="B11349" t="s">
        <v>43866</v>
      </c>
      <c r="C11349" s="1" t="str">
        <f t="shared" si="1603"/>
        <v>21:0719</v>
      </c>
      <c r="D11349" s="1" t="str">
        <f t="shared" si="1604"/>
        <v>21:0212</v>
      </c>
      <c r="E11349" t="s">
        <v>43863</v>
      </c>
      <c r="F11349" t="s">
        <v>43867</v>
      </c>
      <c r="H11349">
        <v>61.736800500000001</v>
      </c>
      <c r="I11349">
        <v>-135.72044460000001</v>
      </c>
      <c r="J11349" s="1" t="str">
        <f t="shared" si="1605"/>
        <v>Fluid (stream)</v>
      </c>
      <c r="K11349" s="1" t="str">
        <f t="shared" si="1606"/>
        <v>Untreated Water</v>
      </c>
      <c r="O11349">
        <v>2.5000000000000001E-2</v>
      </c>
      <c r="P11349">
        <v>50</v>
      </c>
      <c r="Q11349">
        <v>7.4</v>
      </c>
    </row>
    <row r="11350" spans="1:17" hidden="1" x14ac:dyDescent="0.3">
      <c r="A11350" t="s">
        <v>43868</v>
      </c>
      <c r="B11350" t="s">
        <v>43869</v>
      </c>
      <c r="C11350" s="1" t="str">
        <f t="shared" si="1603"/>
        <v>21:0719</v>
      </c>
      <c r="D11350" s="1" t="str">
        <f t="shared" si="1604"/>
        <v>21:0212</v>
      </c>
      <c r="E11350" t="s">
        <v>43870</v>
      </c>
      <c r="F11350" t="s">
        <v>43871</v>
      </c>
      <c r="H11350">
        <v>61.763698699999999</v>
      </c>
      <c r="I11350">
        <v>-135.7486025</v>
      </c>
      <c r="J11350" s="1" t="str">
        <f t="shared" si="1605"/>
        <v>Fluid (stream)</v>
      </c>
      <c r="K11350" s="1" t="str">
        <f t="shared" si="1606"/>
        <v>Untreated Water</v>
      </c>
      <c r="O11350">
        <v>2.5000000000000001E-2</v>
      </c>
      <c r="P11350">
        <v>60</v>
      </c>
      <c r="Q11350">
        <v>7.7</v>
      </c>
    </row>
    <row r="11351" spans="1:17" hidden="1" x14ac:dyDescent="0.3">
      <c r="A11351" t="s">
        <v>43872</v>
      </c>
      <c r="B11351" t="s">
        <v>43873</v>
      </c>
      <c r="C11351" s="1" t="str">
        <f t="shared" si="1603"/>
        <v>21:0719</v>
      </c>
      <c r="D11351" s="1" t="str">
        <f t="shared" si="1604"/>
        <v>21:0212</v>
      </c>
      <c r="E11351" t="s">
        <v>43874</v>
      </c>
      <c r="F11351" t="s">
        <v>43875</v>
      </c>
      <c r="H11351">
        <v>61.803302000000002</v>
      </c>
      <c r="I11351">
        <v>-135.7315471</v>
      </c>
      <c r="J11351" s="1" t="str">
        <f t="shared" si="1605"/>
        <v>Fluid (stream)</v>
      </c>
      <c r="K11351" s="1" t="str">
        <f t="shared" si="1606"/>
        <v>Untreated Water</v>
      </c>
      <c r="O11351">
        <v>2.5000000000000001E-2</v>
      </c>
      <c r="P11351">
        <v>50</v>
      </c>
      <c r="Q11351">
        <v>7.6</v>
      </c>
    </row>
    <row r="11352" spans="1:17" hidden="1" x14ac:dyDescent="0.3">
      <c r="A11352" t="s">
        <v>43876</v>
      </c>
      <c r="B11352" t="s">
        <v>43877</v>
      </c>
      <c r="C11352" s="1" t="str">
        <f t="shared" si="1603"/>
        <v>21:0719</v>
      </c>
      <c r="D11352" s="1" t="str">
        <f t="shared" si="1604"/>
        <v>21:0212</v>
      </c>
      <c r="E11352" t="s">
        <v>43878</v>
      </c>
      <c r="F11352" t="s">
        <v>43879</v>
      </c>
      <c r="H11352">
        <v>61.828993400000002</v>
      </c>
      <c r="I11352">
        <v>-135.75158010000001</v>
      </c>
      <c r="J11352" s="1" t="str">
        <f t="shared" si="1605"/>
        <v>Fluid (stream)</v>
      </c>
      <c r="K11352" s="1" t="str">
        <f t="shared" si="1606"/>
        <v>Untreated Water</v>
      </c>
      <c r="O11352">
        <v>2.5000000000000001E-2</v>
      </c>
      <c r="P11352">
        <v>60</v>
      </c>
      <c r="Q11352">
        <v>7.4</v>
      </c>
    </row>
    <row r="11353" spans="1:17" hidden="1" x14ac:dyDescent="0.3">
      <c r="A11353" t="s">
        <v>43880</v>
      </c>
      <c r="B11353" t="s">
        <v>43881</v>
      </c>
      <c r="C11353" s="1" t="str">
        <f t="shared" si="1603"/>
        <v>21:0719</v>
      </c>
      <c r="D11353" s="1" t="str">
        <f t="shared" si="1604"/>
        <v>21:0212</v>
      </c>
      <c r="E11353" t="s">
        <v>43882</v>
      </c>
      <c r="F11353" t="s">
        <v>43883</v>
      </c>
      <c r="H11353">
        <v>61.827974500000003</v>
      </c>
      <c r="I11353">
        <v>-135.70071870000001</v>
      </c>
      <c r="J11353" s="1" t="str">
        <f t="shared" si="1605"/>
        <v>Fluid (stream)</v>
      </c>
      <c r="K11353" s="1" t="str">
        <f t="shared" si="1606"/>
        <v>Untreated Water</v>
      </c>
      <c r="O11353">
        <v>2.5000000000000001E-2</v>
      </c>
      <c r="P11353">
        <v>50</v>
      </c>
      <c r="Q11353">
        <v>6.7</v>
      </c>
    </row>
    <row r="11354" spans="1:17" hidden="1" x14ac:dyDescent="0.3">
      <c r="A11354" t="s">
        <v>43884</v>
      </c>
      <c r="B11354" t="s">
        <v>43885</v>
      </c>
      <c r="C11354" s="1" t="str">
        <f t="shared" si="1603"/>
        <v>21:0719</v>
      </c>
      <c r="D11354" s="1" t="str">
        <f t="shared" si="1604"/>
        <v>21:0212</v>
      </c>
      <c r="E11354" t="s">
        <v>43886</v>
      </c>
      <c r="F11354" t="s">
        <v>43887</v>
      </c>
      <c r="H11354">
        <v>61.857882400000001</v>
      </c>
      <c r="I11354">
        <v>-135.6684947</v>
      </c>
      <c r="J11354" s="1" t="str">
        <f t="shared" si="1605"/>
        <v>Fluid (stream)</v>
      </c>
      <c r="K11354" s="1" t="str">
        <f t="shared" si="1606"/>
        <v>Untreated Water</v>
      </c>
      <c r="O11354">
        <v>2.5000000000000001E-2</v>
      </c>
      <c r="P11354">
        <v>100</v>
      </c>
      <c r="Q11354">
        <v>7.6</v>
      </c>
    </row>
    <row r="11355" spans="1:17" hidden="1" x14ac:dyDescent="0.3">
      <c r="A11355" t="s">
        <v>43888</v>
      </c>
      <c r="B11355" t="s">
        <v>43889</v>
      </c>
      <c r="C11355" s="1" t="str">
        <f t="shared" si="1603"/>
        <v>21:0719</v>
      </c>
      <c r="D11355" s="1" t="str">
        <f t="shared" si="1604"/>
        <v>21:0212</v>
      </c>
      <c r="E11355" t="s">
        <v>43890</v>
      </c>
      <c r="F11355" t="s">
        <v>43891</v>
      </c>
      <c r="H11355">
        <v>61.870826999999998</v>
      </c>
      <c r="I11355">
        <v>-135.70590519999999</v>
      </c>
      <c r="J11355" s="1" t="str">
        <f t="shared" si="1605"/>
        <v>Fluid (stream)</v>
      </c>
      <c r="K11355" s="1" t="str">
        <f t="shared" si="1606"/>
        <v>Untreated Water</v>
      </c>
      <c r="O11355">
        <v>2.5000000000000001E-2</v>
      </c>
      <c r="P11355">
        <v>80</v>
      </c>
      <c r="Q11355">
        <v>7.4</v>
      </c>
    </row>
    <row r="11356" spans="1:17" hidden="1" x14ac:dyDescent="0.3">
      <c r="A11356" t="s">
        <v>43892</v>
      </c>
      <c r="B11356" t="s">
        <v>43893</v>
      </c>
      <c r="C11356" s="1" t="str">
        <f t="shared" si="1603"/>
        <v>21:0719</v>
      </c>
      <c r="D11356" s="1" t="str">
        <f t="shared" si="1604"/>
        <v>21:0212</v>
      </c>
      <c r="E11356" t="s">
        <v>43894</v>
      </c>
      <c r="F11356" t="s">
        <v>43895</v>
      </c>
      <c r="H11356">
        <v>61.880172899999998</v>
      </c>
      <c r="I11356">
        <v>-135.73464630000001</v>
      </c>
      <c r="J11356" s="1" t="str">
        <f t="shared" si="1605"/>
        <v>Fluid (stream)</v>
      </c>
      <c r="K11356" s="1" t="str">
        <f t="shared" si="1606"/>
        <v>Untreated Water</v>
      </c>
      <c r="O11356">
        <v>2.5000000000000001E-2</v>
      </c>
      <c r="P11356">
        <v>80</v>
      </c>
      <c r="Q11356">
        <v>7.3</v>
      </c>
    </row>
    <row r="11357" spans="1:17" hidden="1" x14ac:dyDescent="0.3">
      <c r="A11357" t="s">
        <v>43896</v>
      </c>
      <c r="B11357" t="s">
        <v>43897</v>
      </c>
      <c r="C11357" s="1" t="str">
        <f t="shared" si="1603"/>
        <v>21:0719</v>
      </c>
      <c r="D11357" s="1" t="str">
        <f t="shared" si="1604"/>
        <v>21:0212</v>
      </c>
      <c r="E11357" t="s">
        <v>43898</v>
      </c>
      <c r="F11357" t="s">
        <v>43899</v>
      </c>
      <c r="H11357">
        <v>61.889061300000002</v>
      </c>
      <c r="I11357">
        <v>-135.7111027</v>
      </c>
      <c r="J11357" s="1" t="str">
        <f t="shared" si="1605"/>
        <v>Fluid (stream)</v>
      </c>
      <c r="K11357" s="1" t="str">
        <f t="shared" si="1606"/>
        <v>Untreated Water</v>
      </c>
      <c r="O11357">
        <v>2.5000000000000001E-2</v>
      </c>
      <c r="P11357">
        <v>70</v>
      </c>
      <c r="Q11357">
        <v>7.1</v>
      </c>
    </row>
    <row r="11358" spans="1:17" hidden="1" x14ac:dyDescent="0.3">
      <c r="A11358" t="s">
        <v>43900</v>
      </c>
      <c r="B11358" t="s">
        <v>43901</v>
      </c>
      <c r="C11358" s="1" t="str">
        <f t="shared" si="1603"/>
        <v>21:0719</v>
      </c>
      <c r="D11358" s="1" t="str">
        <f t="shared" si="1604"/>
        <v>21:0212</v>
      </c>
      <c r="E11358" t="s">
        <v>43902</v>
      </c>
      <c r="F11358" t="s">
        <v>43903</v>
      </c>
      <c r="H11358">
        <v>61.929750200000001</v>
      </c>
      <c r="I11358">
        <v>-135.73784739999999</v>
      </c>
      <c r="J11358" s="1" t="str">
        <f t="shared" si="1605"/>
        <v>Fluid (stream)</v>
      </c>
      <c r="K11358" s="1" t="str">
        <f t="shared" si="1606"/>
        <v>Untreated Water</v>
      </c>
      <c r="O11358">
        <v>2.5000000000000001E-2</v>
      </c>
      <c r="P11358">
        <v>70</v>
      </c>
      <c r="Q11358">
        <v>7.6</v>
      </c>
    </row>
    <row r="11359" spans="1:17" hidden="1" x14ac:dyDescent="0.3">
      <c r="A11359" t="s">
        <v>43904</v>
      </c>
      <c r="B11359" t="s">
        <v>43905</v>
      </c>
      <c r="C11359" s="1" t="str">
        <f t="shared" si="1603"/>
        <v>21:0719</v>
      </c>
      <c r="D11359" s="1" t="str">
        <f t="shared" si="1604"/>
        <v>21:0212</v>
      </c>
      <c r="E11359" t="s">
        <v>43906</v>
      </c>
      <c r="F11359" t="s">
        <v>43907</v>
      </c>
      <c r="H11359">
        <v>61.916360599999997</v>
      </c>
      <c r="I11359">
        <v>-135.23865760000001</v>
      </c>
      <c r="J11359" s="1" t="str">
        <f t="shared" si="1605"/>
        <v>Fluid (stream)</v>
      </c>
      <c r="K11359" s="1" t="str">
        <f t="shared" si="1606"/>
        <v>Untreated Water</v>
      </c>
    </row>
    <row r="11360" spans="1:17" hidden="1" x14ac:dyDescent="0.3">
      <c r="A11360" t="s">
        <v>43908</v>
      </c>
      <c r="B11360" t="s">
        <v>43909</v>
      </c>
      <c r="C11360" s="1" t="str">
        <f t="shared" si="1603"/>
        <v>21:0719</v>
      </c>
      <c r="D11360" s="1" t="str">
        <f t="shared" si="1604"/>
        <v>21:0212</v>
      </c>
      <c r="E11360" t="s">
        <v>43910</v>
      </c>
      <c r="F11360" t="s">
        <v>43911</v>
      </c>
      <c r="H11360">
        <v>61.894848000000003</v>
      </c>
      <c r="I11360">
        <v>-135.23005929999999</v>
      </c>
      <c r="J11360" s="1" t="str">
        <f t="shared" si="1605"/>
        <v>Fluid (stream)</v>
      </c>
      <c r="K11360" s="1" t="str">
        <f t="shared" si="1606"/>
        <v>Untreated Water</v>
      </c>
      <c r="O11360">
        <v>2.5000000000000001E-2</v>
      </c>
      <c r="P11360">
        <v>40</v>
      </c>
      <c r="Q11360">
        <v>7.9</v>
      </c>
    </row>
    <row r="11361" spans="1:17" hidden="1" x14ac:dyDescent="0.3">
      <c r="A11361" t="s">
        <v>43912</v>
      </c>
      <c r="B11361" t="s">
        <v>43913</v>
      </c>
      <c r="C11361" s="1" t="str">
        <f t="shared" si="1603"/>
        <v>21:0719</v>
      </c>
      <c r="D11361" s="1" t="str">
        <f t="shared" si="1604"/>
        <v>21:0212</v>
      </c>
      <c r="E11361" t="s">
        <v>43914</v>
      </c>
      <c r="F11361" t="s">
        <v>43915</v>
      </c>
      <c r="H11361">
        <v>61.898955399999998</v>
      </c>
      <c r="I11361">
        <v>-135.23252629999999</v>
      </c>
      <c r="J11361" s="1" t="str">
        <f t="shared" si="1605"/>
        <v>Fluid (stream)</v>
      </c>
      <c r="K11361" s="1" t="str">
        <f t="shared" si="1606"/>
        <v>Untreated Water</v>
      </c>
      <c r="O11361">
        <v>2.5000000000000001E-2</v>
      </c>
      <c r="P11361">
        <v>40</v>
      </c>
      <c r="Q11361">
        <v>8.1999999999999993</v>
      </c>
    </row>
    <row r="11362" spans="1:17" hidden="1" x14ac:dyDescent="0.3">
      <c r="A11362" t="s">
        <v>43916</v>
      </c>
      <c r="B11362" t="s">
        <v>43917</v>
      </c>
      <c r="C11362" s="1" t="str">
        <f t="shared" si="1603"/>
        <v>21:0719</v>
      </c>
      <c r="D11362" s="1" t="str">
        <f t="shared" si="1604"/>
        <v>21:0212</v>
      </c>
      <c r="E11362" t="s">
        <v>43918</v>
      </c>
      <c r="F11362" t="s">
        <v>43919</v>
      </c>
      <c r="H11362">
        <v>61.900761199999998</v>
      </c>
      <c r="I11362">
        <v>-135.19697239999999</v>
      </c>
      <c r="J11362" s="1" t="str">
        <f t="shared" si="1605"/>
        <v>Fluid (stream)</v>
      </c>
      <c r="K11362" s="1" t="str">
        <f t="shared" si="1606"/>
        <v>Untreated Water</v>
      </c>
      <c r="O11362">
        <v>2.5000000000000001E-2</v>
      </c>
      <c r="P11362">
        <v>40</v>
      </c>
      <c r="Q11362">
        <v>8</v>
      </c>
    </row>
    <row r="11363" spans="1:17" hidden="1" x14ac:dyDescent="0.3">
      <c r="A11363" t="s">
        <v>43920</v>
      </c>
      <c r="B11363" t="s">
        <v>43921</v>
      </c>
      <c r="C11363" s="1" t="str">
        <f t="shared" si="1603"/>
        <v>21:0719</v>
      </c>
      <c r="D11363" s="1" t="str">
        <f t="shared" si="1604"/>
        <v>21:0212</v>
      </c>
      <c r="E11363" t="s">
        <v>43922</v>
      </c>
      <c r="F11363" t="s">
        <v>43923</v>
      </c>
      <c r="H11363">
        <v>61.898357099999998</v>
      </c>
      <c r="I11363">
        <v>-135.20799349999999</v>
      </c>
      <c r="J11363" s="1" t="str">
        <f t="shared" si="1605"/>
        <v>Fluid (stream)</v>
      </c>
      <c r="K11363" s="1" t="str">
        <f t="shared" si="1606"/>
        <v>Untreated Water</v>
      </c>
      <c r="O11363">
        <v>2.5000000000000001E-2</v>
      </c>
      <c r="P11363">
        <v>40</v>
      </c>
      <c r="Q11363">
        <v>8.1</v>
      </c>
    </row>
    <row r="11364" spans="1:17" hidden="1" x14ac:dyDescent="0.3">
      <c r="A11364" t="s">
        <v>43924</v>
      </c>
      <c r="B11364" t="s">
        <v>43925</v>
      </c>
      <c r="C11364" s="1" t="str">
        <f t="shared" si="1603"/>
        <v>21:0719</v>
      </c>
      <c r="D11364" s="1" t="str">
        <f t="shared" si="1604"/>
        <v>21:0212</v>
      </c>
      <c r="E11364" t="s">
        <v>43926</v>
      </c>
      <c r="F11364" t="s">
        <v>43927</v>
      </c>
      <c r="H11364">
        <v>61.883277900000003</v>
      </c>
      <c r="I11364">
        <v>-135.14253909999999</v>
      </c>
      <c r="J11364" s="1" t="str">
        <f t="shared" si="1605"/>
        <v>Fluid (stream)</v>
      </c>
      <c r="K11364" s="1" t="str">
        <f t="shared" si="1606"/>
        <v>Untreated Water</v>
      </c>
      <c r="O11364">
        <v>2.5000000000000001E-2</v>
      </c>
      <c r="P11364">
        <v>40</v>
      </c>
      <c r="Q11364">
        <v>8.1</v>
      </c>
    </row>
    <row r="11365" spans="1:17" hidden="1" x14ac:dyDescent="0.3">
      <c r="A11365" t="s">
        <v>43928</v>
      </c>
      <c r="B11365" t="s">
        <v>43929</v>
      </c>
      <c r="C11365" s="1" t="str">
        <f t="shared" si="1603"/>
        <v>21:0719</v>
      </c>
      <c r="D11365" s="1" t="str">
        <f>HYPERLINK("http://geochem.nrcan.gc.ca/cdogs/content/svy/svy_e.htm", "")</f>
        <v/>
      </c>
      <c r="G11365" s="1" t="str">
        <f>HYPERLINK("http://geochem.nrcan.gc.ca/cdogs/content/cr_/cr_00086_e.htm", "86")</f>
        <v>86</v>
      </c>
      <c r="J11365" t="s">
        <v>11453</v>
      </c>
      <c r="K11365" t="s">
        <v>11454</v>
      </c>
      <c r="O11365">
        <v>0.57999999999999996</v>
      </c>
      <c r="P11365">
        <v>70</v>
      </c>
      <c r="Q11365">
        <v>7.5</v>
      </c>
    </row>
    <row r="11366" spans="1:17" hidden="1" x14ac:dyDescent="0.3">
      <c r="A11366" t="s">
        <v>43930</v>
      </c>
      <c r="B11366" t="s">
        <v>43931</v>
      </c>
      <c r="C11366" s="1" t="str">
        <f t="shared" si="1603"/>
        <v>21:0719</v>
      </c>
      <c r="D11366" s="1" t="str">
        <f t="shared" ref="D11366:D11373" si="1607">HYPERLINK("http://geochem.nrcan.gc.ca/cdogs/content/svy/svy210212_e.htm", "21:0212")</f>
        <v>21:0212</v>
      </c>
      <c r="E11366" t="s">
        <v>43932</v>
      </c>
      <c r="F11366" t="s">
        <v>43933</v>
      </c>
      <c r="H11366">
        <v>61.869009300000002</v>
      </c>
      <c r="I11366">
        <v>-135.1376051</v>
      </c>
      <c r="J11366" s="1" t="str">
        <f t="shared" ref="J11366:J11373" si="1608">HYPERLINK("http://geochem.nrcan.gc.ca/cdogs/content/kwd/kwd020018_e.htm", "Fluid (stream)")</f>
        <v>Fluid (stream)</v>
      </c>
      <c r="K11366" s="1" t="str">
        <f t="shared" ref="K11366:K11373" si="1609">HYPERLINK("http://geochem.nrcan.gc.ca/cdogs/content/kwd/kwd080007_e.htm", "Untreated Water")</f>
        <v>Untreated Water</v>
      </c>
      <c r="O11366">
        <v>2.5000000000000001E-2</v>
      </c>
      <c r="P11366">
        <v>40</v>
      </c>
      <c r="Q11366">
        <v>7.7</v>
      </c>
    </row>
    <row r="11367" spans="1:17" hidden="1" x14ac:dyDescent="0.3">
      <c r="A11367" t="s">
        <v>43934</v>
      </c>
      <c r="B11367" t="s">
        <v>43935</v>
      </c>
      <c r="C11367" s="1" t="str">
        <f t="shared" si="1603"/>
        <v>21:0719</v>
      </c>
      <c r="D11367" s="1" t="str">
        <f t="shared" si="1607"/>
        <v>21:0212</v>
      </c>
      <c r="E11367" t="s">
        <v>43936</v>
      </c>
      <c r="F11367" t="s">
        <v>43937</v>
      </c>
      <c r="H11367">
        <v>61.848848199999999</v>
      </c>
      <c r="I11367">
        <v>-135.07789690000001</v>
      </c>
      <c r="J11367" s="1" t="str">
        <f t="shared" si="1608"/>
        <v>Fluid (stream)</v>
      </c>
      <c r="K11367" s="1" t="str">
        <f t="shared" si="1609"/>
        <v>Untreated Water</v>
      </c>
      <c r="O11367">
        <v>2.5000000000000001E-2</v>
      </c>
      <c r="P11367">
        <v>50</v>
      </c>
      <c r="Q11367">
        <v>8</v>
      </c>
    </row>
    <row r="11368" spans="1:17" hidden="1" x14ac:dyDescent="0.3">
      <c r="A11368" t="s">
        <v>43938</v>
      </c>
      <c r="B11368" t="s">
        <v>43939</v>
      </c>
      <c r="C11368" s="1" t="str">
        <f t="shared" si="1603"/>
        <v>21:0719</v>
      </c>
      <c r="D11368" s="1" t="str">
        <f t="shared" si="1607"/>
        <v>21:0212</v>
      </c>
      <c r="E11368" t="s">
        <v>43940</v>
      </c>
      <c r="F11368" t="s">
        <v>43941</v>
      </c>
      <c r="H11368">
        <v>61.837159800000002</v>
      </c>
      <c r="I11368">
        <v>-135.1266162</v>
      </c>
      <c r="J11368" s="1" t="str">
        <f t="shared" si="1608"/>
        <v>Fluid (stream)</v>
      </c>
      <c r="K11368" s="1" t="str">
        <f t="shared" si="1609"/>
        <v>Untreated Water</v>
      </c>
      <c r="O11368">
        <v>2.5000000000000001E-2</v>
      </c>
      <c r="P11368">
        <v>50</v>
      </c>
      <c r="Q11368">
        <v>7.3</v>
      </c>
    </row>
    <row r="11369" spans="1:17" hidden="1" x14ac:dyDescent="0.3">
      <c r="A11369" t="s">
        <v>43942</v>
      </c>
      <c r="B11369" t="s">
        <v>43943</v>
      </c>
      <c r="C11369" s="1" t="str">
        <f t="shared" si="1603"/>
        <v>21:0719</v>
      </c>
      <c r="D11369" s="1" t="str">
        <f t="shared" si="1607"/>
        <v>21:0212</v>
      </c>
      <c r="E11369" t="s">
        <v>43944</v>
      </c>
      <c r="F11369" t="s">
        <v>43945</v>
      </c>
      <c r="H11369">
        <v>61.828708599999999</v>
      </c>
      <c r="I11369">
        <v>-135.14824340000001</v>
      </c>
      <c r="J11369" s="1" t="str">
        <f t="shared" si="1608"/>
        <v>Fluid (stream)</v>
      </c>
      <c r="K11369" s="1" t="str">
        <f t="shared" si="1609"/>
        <v>Untreated Water</v>
      </c>
      <c r="O11369">
        <v>2.5000000000000001E-2</v>
      </c>
      <c r="P11369">
        <v>40</v>
      </c>
      <c r="Q11369">
        <v>7.4</v>
      </c>
    </row>
    <row r="11370" spans="1:17" hidden="1" x14ac:dyDescent="0.3">
      <c r="A11370" t="s">
        <v>43946</v>
      </c>
      <c r="B11370" t="s">
        <v>43947</v>
      </c>
      <c r="C11370" s="1" t="str">
        <f t="shared" si="1603"/>
        <v>21:0719</v>
      </c>
      <c r="D11370" s="1" t="str">
        <f t="shared" si="1607"/>
        <v>21:0212</v>
      </c>
      <c r="E11370" t="s">
        <v>43944</v>
      </c>
      <c r="F11370" t="s">
        <v>43948</v>
      </c>
      <c r="H11370">
        <v>61.828708599999999</v>
      </c>
      <c r="I11370">
        <v>-135.14824340000001</v>
      </c>
      <c r="J11370" s="1" t="str">
        <f t="shared" si="1608"/>
        <v>Fluid (stream)</v>
      </c>
      <c r="K11370" s="1" t="str">
        <f t="shared" si="1609"/>
        <v>Untreated Water</v>
      </c>
      <c r="O11370">
        <v>2.5000000000000001E-2</v>
      </c>
      <c r="P11370">
        <v>50</v>
      </c>
      <c r="Q11370">
        <v>7.7</v>
      </c>
    </row>
    <row r="11371" spans="1:17" hidden="1" x14ac:dyDescent="0.3">
      <c r="A11371" t="s">
        <v>43949</v>
      </c>
      <c r="B11371" t="s">
        <v>43950</v>
      </c>
      <c r="C11371" s="1" t="str">
        <f t="shared" si="1603"/>
        <v>21:0719</v>
      </c>
      <c r="D11371" s="1" t="str">
        <f t="shared" si="1607"/>
        <v>21:0212</v>
      </c>
      <c r="E11371" t="s">
        <v>43951</v>
      </c>
      <c r="F11371" t="s">
        <v>43952</v>
      </c>
      <c r="H11371">
        <v>61.826258000000003</v>
      </c>
      <c r="I11371">
        <v>-135.09716370000001</v>
      </c>
      <c r="J11371" s="1" t="str">
        <f t="shared" si="1608"/>
        <v>Fluid (stream)</v>
      </c>
      <c r="K11371" s="1" t="str">
        <f t="shared" si="1609"/>
        <v>Untreated Water</v>
      </c>
      <c r="O11371">
        <v>2.5000000000000001E-2</v>
      </c>
      <c r="P11371">
        <v>40</v>
      </c>
      <c r="Q11371">
        <v>7.9</v>
      </c>
    </row>
    <row r="11372" spans="1:17" hidden="1" x14ac:dyDescent="0.3">
      <c r="A11372" t="s">
        <v>43953</v>
      </c>
      <c r="B11372" t="s">
        <v>43954</v>
      </c>
      <c r="C11372" s="1" t="str">
        <f t="shared" si="1603"/>
        <v>21:0719</v>
      </c>
      <c r="D11372" s="1" t="str">
        <f t="shared" si="1607"/>
        <v>21:0212</v>
      </c>
      <c r="E11372" t="s">
        <v>43955</v>
      </c>
      <c r="F11372" t="s">
        <v>43956</v>
      </c>
      <c r="H11372">
        <v>61.812949099999997</v>
      </c>
      <c r="I11372">
        <v>-135.02100709999999</v>
      </c>
      <c r="J11372" s="1" t="str">
        <f t="shared" si="1608"/>
        <v>Fluid (stream)</v>
      </c>
      <c r="K11372" s="1" t="str">
        <f t="shared" si="1609"/>
        <v>Untreated Water</v>
      </c>
      <c r="O11372">
        <v>2.5000000000000001E-2</v>
      </c>
      <c r="P11372">
        <v>60</v>
      </c>
      <c r="Q11372">
        <v>8.1</v>
      </c>
    </row>
    <row r="11373" spans="1:17" hidden="1" x14ac:dyDescent="0.3">
      <c r="A11373" t="s">
        <v>43957</v>
      </c>
      <c r="B11373" t="s">
        <v>43958</v>
      </c>
      <c r="C11373" s="1" t="str">
        <f t="shared" si="1603"/>
        <v>21:0719</v>
      </c>
      <c r="D11373" s="1" t="str">
        <f t="shared" si="1607"/>
        <v>21:0212</v>
      </c>
      <c r="E11373" t="s">
        <v>43959</v>
      </c>
      <c r="F11373" t="s">
        <v>43960</v>
      </c>
      <c r="H11373">
        <v>61.778241800000004</v>
      </c>
      <c r="I11373">
        <v>-135.00973920000001</v>
      </c>
      <c r="J11373" s="1" t="str">
        <f t="shared" si="1608"/>
        <v>Fluid (stream)</v>
      </c>
      <c r="K11373" s="1" t="str">
        <f t="shared" si="1609"/>
        <v>Untreated Water</v>
      </c>
      <c r="O11373">
        <v>2.5000000000000001E-2</v>
      </c>
      <c r="P11373">
        <v>60</v>
      </c>
      <c r="Q11373">
        <v>7.5</v>
      </c>
    </row>
    <row r="11374" spans="1:17" hidden="1" x14ac:dyDescent="0.3">
      <c r="A11374" t="s">
        <v>43961</v>
      </c>
      <c r="B11374" t="s">
        <v>43962</v>
      </c>
      <c r="C11374" s="1" t="str">
        <f t="shared" si="1603"/>
        <v>21:0719</v>
      </c>
      <c r="D11374" s="1" t="str">
        <f>HYPERLINK("http://geochem.nrcan.gc.ca/cdogs/content/svy/svy_e.htm", "")</f>
        <v/>
      </c>
      <c r="G11374" s="1" t="str">
        <f>HYPERLINK("http://geochem.nrcan.gc.ca/cdogs/content/cr_/cr_00084_e.htm", "84")</f>
        <v>84</v>
      </c>
      <c r="J11374" t="s">
        <v>11453</v>
      </c>
      <c r="K11374" t="s">
        <v>11454</v>
      </c>
      <c r="O11374">
        <v>0.23</v>
      </c>
      <c r="P11374">
        <v>50</v>
      </c>
      <c r="Q11374">
        <v>7.9</v>
      </c>
    </row>
    <row r="11375" spans="1:17" hidden="1" x14ac:dyDescent="0.3">
      <c r="A11375" t="s">
        <v>43963</v>
      </c>
      <c r="B11375" t="s">
        <v>43964</v>
      </c>
      <c r="C11375" s="1" t="str">
        <f t="shared" si="1603"/>
        <v>21:0719</v>
      </c>
      <c r="D11375" s="1" t="str">
        <f t="shared" ref="D11375:D11390" si="1610">HYPERLINK("http://geochem.nrcan.gc.ca/cdogs/content/svy/svy210212_e.htm", "21:0212")</f>
        <v>21:0212</v>
      </c>
      <c r="E11375" t="s">
        <v>43965</v>
      </c>
      <c r="F11375" t="s">
        <v>43966</v>
      </c>
      <c r="H11375">
        <v>61.760393800000003</v>
      </c>
      <c r="I11375">
        <v>-135.00738229999999</v>
      </c>
      <c r="J11375" s="1" t="str">
        <f t="shared" ref="J11375:J11390" si="1611">HYPERLINK("http://geochem.nrcan.gc.ca/cdogs/content/kwd/kwd020018_e.htm", "Fluid (stream)")</f>
        <v>Fluid (stream)</v>
      </c>
      <c r="K11375" s="1" t="str">
        <f t="shared" ref="K11375:K11390" si="1612">HYPERLINK("http://geochem.nrcan.gc.ca/cdogs/content/kwd/kwd080007_e.htm", "Untreated Water")</f>
        <v>Untreated Water</v>
      </c>
      <c r="O11375">
        <v>2.5000000000000001E-2</v>
      </c>
      <c r="P11375">
        <v>50</v>
      </c>
      <c r="Q11375">
        <v>7.7</v>
      </c>
    </row>
    <row r="11376" spans="1:17" hidden="1" x14ac:dyDescent="0.3">
      <c r="A11376" t="s">
        <v>43967</v>
      </c>
      <c r="B11376" t="s">
        <v>43968</v>
      </c>
      <c r="C11376" s="1" t="str">
        <f t="shared" si="1603"/>
        <v>21:0719</v>
      </c>
      <c r="D11376" s="1" t="str">
        <f t="shared" si="1610"/>
        <v>21:0212</v>
      </c>
      <c r="E11376" t="s">
        <v>43969</v>
      </c>
      <c r="F11376" t="s">
        <v>43970</v>
      </c>
      <c r="H11376">
        <v>61.741149</v>
      </c>
      <c r="I11376">
        <v>-134.9587592</v>
      </c>
      <c r="J11376" s="1" t="str">
        <f t="shared" si="1611"/>
        <v>Fluid (stream)</v>
      </c>
      <c r="K11376" s="1" t="str">
        <f t="shared" si="1612"/>
        <v>Untreated Water</v>
      </c>
      <c r="O11376">
        <v>2.5000000000000001E-2</v>
      </c>
      <c r="P11376">
        <v>40</v>
      </c>
      <c r="Q11376">
        <v>7.3</v>
      </c>
    </row>
    <row r="11377" spans="1:17" hidden="1" x14ac:dyDescent="0.3">
      <c r="A11377" t="s">
        <v>43971</v>
      </c>
      <c r="B11377" t="s">
        <v>43972</v>
      </c>
      <c r="C11377" s="1" t="str">
        <f t="shared" ref="C11377:C11440" si="1613">HYPERLINK("http://geochem.nrcan.gc.ca/cdogs/content/bdl/bdl210719_e.htm", "21:0719")</f>
        <v>21:0719</v>
      </c>
      <c r="D11377" s="1" t="str">
        <f t="shared" si="1610"/>
        <v>21:0212</v>
      </c>
      <c r="E11377" t="s">
        <v>43973</v>
      </c>
      <c r="F11377" t="s">
        <v>43974</v>
      </c>
      <c r="H11377">
        <v>61.729852100000002</v>
      </c>
      <c r="I11377">
        <v>-134.9871607</v>
      </c>
      <c r="J11377" s="1" t="str">
        <f t="shared" si="1611"/>
        <v>Fluid (stream)</v>
      </c>
      <c r="K11377" s="1" t="str">
        <f t="shared" si="1612"/>
        <v>Untreated Water</v>
      </c>
      <c r="O11377">
        <v>2.5000000000000001E-2</v>
      </c>
      <c r="P11377">
        <v>50</v>
      </c>
      <c r="Q11377">
        <v>7.5</v>
      </c>
    </row>
    <row r="11378" spans="1:17" hidden="1" x14ac:dyDescent="0.3">
      <c r="A11378" t="s">
        <v>43975</v>
      </c>
      <c r="B11378" t="s">
        <v>43976</v>
      </c>
      <c r="C11378" s="1" t="str">
        <f t="shared" si="1613"/>
        <v>21:0719</v>
      </c>
      <c r="D11378" s="1" t="str">
        <f t="shared" si="1610"/>
        <v>21:0212</v>
      </c>
      <c r="E11378" t="s">
        <v>43977</v>
      </c>
      <c r="F11378" t="s">
        <v>43978</v>
      </c>
      <c r="H11378">
        <v>61.700379400000003</v>
      </c>
      <c r="I11378">
        <v>-135.01738399999999</v>
      </c>
      <c r="J11378" s="1" t="str">
        <f t="shared" si="1611"/>
        <v>Fluid (stream)</v>
      </c>
      <c r="K11378" s="1" t="str">
        <f t="shared" si="1612"/>
        <v>Untreated Water</v>
      </c>
      <c r="O11378">
        <v>2.5000000000000001E-2</v>
      </c>
      <c r="P11378">
        <v>40</v>
      </c>
      <c r="Q11378">
        <v>7.3</v>
      </c>
    </row>
    <row r="11379" spans="1:17" hidden="1" x14ac:dyDescent="0.3">
      <c r="A11379" t="s">
        <v>43979</v>
      </c>
      <c r="B11379" t="s">
        <v>43980</v>
      </c>
      <c r="C11379" s="1" t="str">
        <f t="shared" si="1613"/>
        <v>21:0719</v>
      </c>
      <c r="D11379" s="1" t="str">
        <f t="shared" si="1610"/>
        <v>21:0212</v>
      </c>
      <c r="E11379" t="s">
        <v>43981</v>
      </c>
      <c r="F11379" t="s">
        <v>43982</v>
      </c>
      <c r="H11379">
        <v>61.728743999999999</v>
      </c>
      <c r="I11379">
        <v>-135.0371969</v>
      </c>
      <c r="J11379" s="1" t="str">
        <f t="shared" si="1611"/>
        <v>Fluid (stream)</v>
      </c>
      <c r="K11379" s="1" t="str">
        <f t="shared" si="1612"/>
        <v>Untreated Water</v>
      </c>
      <c r="O11379">
        <v>2.5000000000000001E-2</v>
      </c>
      <c r="P11379">
        <v>40</v>
      </c>
      <c r="Q11379">
        <v>7.5</v>
      </c>
    </row>
    <row r="11380" spans="1:17" hidden="1" x14ac:dyDescent="0.3">
      <c r="A11380" t="s">
        <v>43983</v>
      </c>
      <c r="B11380" t="s">
        <v>43984</v>
      </c>
      <c r="C11380" s="1" t="str">
        <f t="shared" si="1613"/>
        <v>21:0719</v>
      </c>
      <c r="D11380" s="1" t="str">
        <f t="shared" si="1610"/>
        <v>21:0212</v>
      </c>
      <c r="E11380" t="s">
        <v>43985</v>
      </c>
      <c r="F11380" t="s">
        <v>43986</v>
      </c>
      <c r="H11380">
        <v>61.742146499999997</v>
      </c>
      <c r="I11380">
        <v>-135.0967765</v>
      </c>
      <c r="J11380" s="1" t="str">
        <f t="shared" si="1611"/>
        <v>Fluid (stream)</v>
      </c>
      <c r="K11380" s="1" t="str">
        <f t="shared" si="1612"/>
        <v>Untreated Water</v>
      </c>
      <c r="O11380">
        <v>2.5000000000000001E-2</v>
      </c>
      <c r="P11380">
        <v>30</v>
      </c>
      <c r="Q11380">
        <v>7.4</v>
      </c>
    </row>
    <row r="11381" spans="1:17" hidden="1" x14ac:dyDescent="0.3">
      <c r="A11381" t="s">
        <v>43987</v>
      </c>
      <c r="B11381" t="s">
        <v>43988</v>
      </c>
      <c r="C11381" s="1" t="str">
        <f t="shared" si="1613"/>
        <v>21:0719</v>
      </c>
      <c r="D11381" s="1" t="str">
        <f t="shared" si="1610"/>
        <v>21:0212</v>
      </c>
      <c r="E11381" t="s">
        <v>43989</v>
      </c>
      <c r="F11381" t="s">
        <v>43990</v>
      </c>
      <c r="H11381">
        <v>61.745573299999997</v>
      </c>
      <c r="I11381">
        <v>-135.08684679999999</v>
      </c>
      <c r="J11381" s="1" t="str">
        <f t="shared" si="1611"/>
        <v>Fluid (stream)</v>
      </c>
      <c r="K11381" s="1" t="str">
        <f t="shared" si="1612"/>
        <v>Untreated Water</v>
      </c>
      <c r="O11381">
        <v>2.5000000000000001E-2</v>
      </c>
      <c r="P11381">
        <v>30</v>
      </c>
      <c r="Q11381">
        <v>7.3</v>
      </c>
    </row>
    <row r="11382" spans="1:17" hidden="1" x14ac:dyDescent="0.3">
      <c r="A11382" t="s">
        <v>43991</v>
      </c>
      <c r="B11382" t="s">
        <v>43992</v>
      </c>
      <c r="C11382" s="1" t="str">
        <f t="shared" si="1613"/>
        <v>21:0719</v>
      </c>
      <c r="D11382" s="1" t="str">
        <f t="shared" si="1610"/>
        <v>21:0212</v>
      </c>
      <c r="E11382" t="s">
        <v>43993</v>
      </c>
      <c r="F11382" t="s">
        <v>43994</v>
      </c>
      <c r="H11382">
        <v>61.760620199999998</v>
      </c>
      <c r="I11382">
        <v>-135.10015150000001</v>
      </c>
      <c r="J11382" s="1" t="str">
        <f t="shared" si="1611"/>
        <v>Fluid (stream)</v>
      </c>
      <c r="K11382" s="1" t="str">
        <f t="shared" si="1612"/>
        <v>Untreated Water</v>
      </c>
      <c r="O11382">
        <v>2.5000000000000001E-2</v>
      </c>
      <c r="P11382">
        <v>50</v>
      </c>
      <c r="Q11382">
        <v>7</v>
      </c>
    </row>
    <row r="11383" spans="1:17" hidden="1" x14ac:dyDescent="0.3">
      <c r="A11383" t="s">
        <v>43995</v>
      </c>
      <c r="B11383" t="s">
        <v>43996</v>
      </c>
      <c r="C11383" s="1" t="str">
        <f t="shared" si="1613"/>
        <v>21:0719</v>
      </c>
      <c r="D11383" s="1" t="str">
        <f t="shared" si="1610"/>
        <v>21:0212</v>
      </c>
      <c r="E11383" t="s">
        <v>43997</v>
      </c>
      <c r="F11383" t="s">
        <v>43998</v>
      </c>
      <c r="H11383">
        <v>61.784483899999998</v>
      </c>
      <c r="I11383">
        <v>-135.0848561</v>
      </c>
      <c r="J11383" s="1" t="str">
        <f t="shared" si="1611"/>
        <v>Fluid (stream)</v>
      </c>
      <c r="K11383" s="1" t="str">
        <f t="shared" si="1612"/>
        <v>Untreated Water</v>
      </c>
      <c r="O11383">
        <v>2.5000000000000001E-2</v>
      </c>
      <c r="P11383">
        <v>30</v>
      </c>
      <c r="Q11383">
        <v>8.1999999999999993</v>
      </c>
    </row>
    <row r="11384" spans="1:17" hidden="1" x14ac:dyDescent="0.3">
      <c r="A11384" t="s">
        <v>43999</v>
      </c>
      <c r="B11384" t="s">
        <v>44000</v>
      </c>
      <c r="C11384" s="1" t="str">
        <f t="shared" si="1613"/>
        <v>21:0719</v>
      </c>
      <c r="D11384" s="1" t="str">
        <f t="shared" si="1610"/>
        <v>21:0212</v>
      </c>
      <c r="E11384" t="s">
        <v>44001</v>
      </c>
      <c r="F11384" t="s">
        <v>44002</v>
      </c>
      <c r="H11384">
        <v>61.786045199999997</v>
      </c>
      <c r="I11384">
        <v>-135.1661216</v>
      </c>
      <c r="J11384" s="1" t="str">
        <f t="shared" si="1611"/>
        <v>Fluid (stream)</v>
      </c>
      <c r="K11384" s="1" t="str">
        <f t="shared" si="1612"/>
        <v>Untreated Water</v>
      </c>
      <c r="O11384">
        <v>2.5000000000000001E-2</v>
      </c>
      <c r="P11384">
        <v>40</v>
      </c>
      <c r="Q11384">
        <v>8</v>
      </c>
    </row>
    <row r="11385" spans="1:17" hidden="1" x14ac:dyDescent="0.3">
      <c r="A11385" t="s">
        <v>44003</v>
      </c>
      <c r="B11385" t="s">
        <v>44004</v>
      </c>
      <c r="C11385" s="1" t="str">
        <f t="shared" si="1613"/>
        <v>21:0719</v>
      </c>
      <c r="D11385" s="1" t="str">
        <f t="shared" si="1610"/>
        <v>21:0212</v>
      </c>
      <c r="E11385" t="s">
        <v>44005</v>
      </c>
      <c r="F11385" t="s">
        <v>44006</v>
      </c>
      <c r="H11385">
        <v>61.7700423</v>
      </c>
      <c r="I11385">
        <v>-135.17012700000001</v>
      </c>
      <c r="J11385" s="1" t="str">
        <f t="shared" si="1611"/>
        <v>Fluid (stream)</v>
      </c>
      <c r="K11385" s="1" t="str">
        <f t="shared" si="1612"/>
        <v>Untreated Water</v>
      </c>
      <c r="O11385">
        <v>0.56999999999999995</v>
      </c>
      <c r="P11385">
        <v>40</v>
      </c>
      <c r="Q11385">
        <v>7.5</v>
      </c>
    </row>
    <row r="11386" spans="1:17" hidden="1" x14ac:dyDescent="0.3">
      <c r="A11386" t="s">
        <v>44007</v>
      </c>
      <c r="B11386" t="s">
        <v>44008</v>
      </c>
      <c r="C11386" s="1" t="str">
        <f t="shared" si="1613"/>
        <v>21:0719</v>
      </c>
      <c r="D11386" s="1" t="str">
        <f t="shared" si="1610"/>
        <v>21:0212</v>
      </c>
      <c r="E11386" t="s">
        <v>44009</v>
      </c>
      <c r="F11386" t="s">
        <v>44010</v>
      </c>
      <c r="H11386">
        <v>61.754854700000003</v>
      </c>
      <c r="I11386">
        <v>-135.17532600000001</v>
      </c>
      <c r="J11386" s="1" t="str">
        <f t="shared" si="1611"/>
        <v>Fluid (stream)</v>
      </c>
      <c r="K11386" s="1" t="str">
        <f t="shared" si="1612"/>
        <v>Untreated Water</v>
      </c>
      <c r="O11386">
        <v>2.5000000000000001E-2</v>
      </c>
      <c r="P11386">
        <v>50</v>
      </c>
      <c r="Q11386">
        <v>7.2</v>
      </c>
    </row>
    <row r="11387" spans="1:17" hidden="1" x14ac:dyDescent="0.3">
      <c r="A11387" t="s">
        <v>44011</v>
      </c>
      <c r="B11387" t="s">
        <v>44012</v>
      </c>
      <c r="C11387" s="1" t="str">
        <f t="shared" si="1613"/>
        <v>21:0719</v>
      </c>
      <c r="D11387" s="1" t="str">
        <f t="shared" si="1610"/>
        <v>21:0212</v>
      </c>
      <c r="E11387" t="s">
        <v>44009</v>
      </c>
      <c r="F11387" t="s">
        <v>44013</v>
      </c>
      <c r="H11387">
        <v>61.754854700000003</v>
      </c>
      <c r="I11387">
        <v>-135.17532600000001</v>
      </c>
      <c r="J11387" s="1" t="str">
        <f t="shared" si="1611"/>
        <v>Fluid (stream)</v>
      </c>
      <c r="K11387" s="1" t="str">
        <f t="shared" si="1612"/>
        <v>Untreated Water</v>
      </c>
      <c r="O11387">
        <v>2.5000000000000001E-2</v>
      </c>
      <c r="P11387">
        <v>50</v>
      </c>
      <c r="Q11387">
        <v>7.3</v>
      </c>
    </row>
    <row r="11388" spans="1:17" hidden="1" x14ac:dyDescent="0.3">
      <c r="A11388" t="s">
        <v>44014</v>
      </c>
      <c r="B11388" t="s">
        <v>44015</v>
      </c>
      <c r="C11388" s="1" t="str">
        <f t="shared" si="1613"/>
        <v>21:0719</v>
      </c>
      <c r="D11388" s="1" t="str">
        <f t="shared" si="1610"/>
        <v>21:0212</v>
      </c>
      <c r="E11388" t="s">
        <v>44016</v>
      </c>
      <c r="F11388" t="s">
        <v>44017</v>
      </c>
      <c r="H11388">
        <v>61.791375299999999</v>
      </c>
      <c r="I11388">
        <v>-135.218885</v>
      </c>
      <c r="J11388" s="1" t="str">
        <f t="shared" si="1611"/>
        <v>Fluid (stream)</v>
      </c>
      <c r="K11388" s="1" t="str">
        <f t="shared" si="1612"/>
        <v>Untreated Water</v>
      </c>
      <c r="O11388">
        <v>2.5000000000000001E-2</v>
      </c>
      <c r="P11388">
        <v>60</v>
      </c>
      <c r="Q11388">
        <v>7.7</v>
      </c>
    </row>
    <row r="11389" spans="1:17" hidden="1" x14ac:dyDescent="0.3">
      <c r="A11389" t="s">
        <v>44018</v>
      </c>
      <c r="B11389" t="s">
        <v>44019</v>
      </c>
      <c r="C11389" s="1" t="str">
        <f t="shared" si="1613"/>
        <v>21:0719</v>
      </c>
      <c r="D11389" s="1" t="str">
        <f t="shared" si="1610"/>
        <v>21:0212</v>
      </c>
      <c r="E11389" t="s">
        <v>44020</v>
      </c>
      <c r="F11389" t="s">
        <v>44021</v>
      </c>
      <c r="H11389">
        <v>61.832287600000001</v>
      </c>
      <c r="I11389">
        <v>-135.21800289999999</v>
      </c>
      <c r="J11389" s="1" t="str">
        <f t="shared" si="1611"/>
        <v>Fluid (stream)</v>
      </c>
      <c r="K11389" s="1" t="str">
        <f t="shared" si="1612"/>
        <v>Untreated Water</v>
      </c>
      <c r="O11389">
        <v>2.5000000000000001E-2</v>
      </c>
      <c r="P11389">
        <v>50</v>
      </c>
      <c r="Q11389">
        <v>7.9</v>
      </c>
    </row>
    <row r="11390" spans="1:17" hidden="1" x14ac:dyDescent="0.3">
      <c r="A11390" t="s">
        <v>44022</v>
      </c>
      <c r="B11390" t="s">
        <v>44023</v>
      </c>
      <c r="C11390" s="1" t="str">
        <f t="shared" si="1613"/>
        <v>21:0719</v>
      </c>
      <c r="D11390" s="1" t="str">
        <f t="shared" si="1610"/>
        <v>21:0212</v>
      </c>
      <c r="E11390" t="s">
        <v>44024</v>
      </c>
      <c r="F11390" t="s">
        <v>44025</v>
      </c>
      <c r="H11390">
        <v>61.826436800000003</v>
      </c>
      <c r="I11390">
        <v>-135.2219475</v>
      </c>
      <c r="J11390" s="1" t="str">
        <f t="shared" si="1611"/>
        <v>Fluid (stream)</v>
      </c>
      <c r="K11390" s="1" t="str">
        <f t="shared" si="1612"/>
        <v>Untreated Water</v>
      </c>
      <c r="O11390">
        <v>2.5000000000000001E-2</v>
      </c>
      <c r="P11390">
        <v>50</v>
      </c>
      <c r="Q11390">
        <v>8</v>
      </c>
    </row>
    <row r="11391" spans="1:17" hidden="1" x14ac:dyDescent="0.3">
      <c r="A11391" t="s">
        <v>44026</v>
      </c>
      <c r="B11391" t="s">
        <v>44027</v>
      </c>
      <c r="C11391" s="1" t="str">
        <f t="shared" si="1613"/>
        <v>21:0719</v>
      </c>
      <c r="D11391" s="1" t="str">
        <f>HYPERLINK("http://geochem.nrcan.gc.ca/cdogs/content/svy/svy_e.htm", "")</f>
        <v/>
      </c>
      <c r="G11391" s="1" t="str">
        <f>HYPERLINK("http://geochem.nrcan.gc.ca/cdogs/content/cr_/cr_00084_e.htm", "84")</f>
        <v>84</v>
      </c>
      <c r="J11391" t="s">
        <v>11453</v>
      </c>
      <c r="K11391" t="s">
        <v>11454</v>
      </c>
      <c r="O11391">
        <v>0.27</v>
      </c>
      <c r="P11391">
        <v>40</v>
      </c>
      <c r="Q11391">
        <v>7.5</v>
      </c>
    </row>
    <row r="11392" spans="1:17" hidden="1" x14ac:dyDescent="0.3">
      <c r="A11392" t="s">
        <v>44028</v>
      </c>
      <c r="B11392" t="s">
        <v>44029</v>
      </c>
      <c r="C11392" s="1" t="str">
        <f t="shared" si="1613"/>
        <v>21:0719</v>
      </c>
      <c r="D11392" s="1" t="str">
        <f>HYPERLINK("http://geochem.nrcan.gc.ca/cdogs/content/svy/svy210212_e.htm", "21:0212")</f>
        <v>21:0212</v>
      </c>
      <c r="E11392" t="s">
        <v>44030</v>
      </c>
      <c r="F11392" t="s">
        <v>44031</v>
      </c>
      <c r="H11392">
        <v>61.978179699999998</v>
      </c>
      <c r="I11392">
        <v>-134.08257599999999</v>
      </c>
      <c r="J11392" s="1" t="str">
        <f>HYPERLINK("http://geochem.nrcan.gc.ca/cdogs/content/kwd/kwd020018_e.htm", "Fluid (stream)")</f>
        <v>Fluid (stream)</v>
      </c>
      <c r="K11392" s="1" t="str">
        <f>HYPERLINK("http://geochem.nrcan.gc.ca/cdogs/content/kwd/kwd080007_e.htm", "Untreated Water")</f>
        <v>Untreated Water</v>
      </c>
      <c r="O11392">
        <v>1.1100000000000001</v>
      </c>
      <c r="P11392">
        <v>40</v>
      </c>
      <c r="Q11392">
        <v>7.6</v>
      </c>
    </row>
    <row r="11393" spans="1:17" hidden="1" x14ac:dyDescent="0.3">
      <c r="A11393" t="s">
        <v>44032</v>
      </c>
      <c r="B11393" t="s">
        <v>44033</v>
      </c>
      <c r="C11393" s="1" t="str">
        <f t="shared" si="1613"/>
        <v>21:0719</v>
      </c>
      <c r="D11393" s="1" t="str">
        <f>HYPERLINK("http://geochem.nrcan.gc.ca/cdogs/content/svy/svy210212_e.htm", "21:0212")</f>
        <v>21:0212</v>
      </c>
      <c r="E11393" t="s">
        <v>44034</v>
      </c>
      <c r="F11393" t="s">
        <v>44035</v>
      </c>
      <c r="H11393">
        <v>61.991938500000003</v>
      </c>
      <c r="I11393">
        <v>-134.06996559999999</v>
      </c>
      <c r="J11393" s="1" t="str">
        <f>HYPERLINK("http://geochem.nrcan.gc.ca/cdogs/content/kwd/kwd020018_e.htm", "Fluid (stream)")</f>
        <v>Fluid (stream)</v>
      </c>
      <c r="K11393" s="1" t="str">
        <f>HYPERLINK("http://geochem.nrcan.gc.ca/cdogs/content/kwd/kwd080007_e.htm", "Untreated Water")</f>
        <v>Untreated Water</v>
      </c>
    </row>
    <row r="11394" spans="1:17" hidden="1" x14ac:dyDescent="0.3">
      <c r="A11394" t="s">
        <v>44036</v>
      </c>
      <c r="B11394" t="s">
        <v>44037</v>
      </c>
      <c r="C11394" s="1" t="str">
        <f t="shared" si="1613"/>
        <v>21:0719</v>
      </c>
      <c r="D11394" s="1" t="str">
        <f>HYPERLINK("http://geochem.nrcan.gc.ca/cdogs/content/svy/svy_e.htm", "")</f>
        <v/>
      </c>
      <c r="G11394" s="1" t="str">
        <f>HYPERLINK("http://geochem.nrcan.gc.ca/cdogs/content/cr_/cr_00085_e.htm", "85")</f>
        <v>85</v>
      </c>
      <c r="J11394" t="s">
        <v>11453</v>
      </c>
      <c r="K11394" t="s">
        <v>11454</v>
      </c>
      <c r="O11394">
        <v>0.4</v>
      </c>
      <c r="P11394">
        <v>40</v>
      </c>
      <c r="Q11394">
        <v>8.1999999999999993</v>
      </c>
    </row>
    <row r="11395" spans="1:17" hidden="1" x14ac:dyDescent="0.3">
      <c r="A11395" t="s">
        <v>44038</v>
      </c>
      <c r="B11395" t="s">
        <v>44039</v>
      </c>
      <c r="C11395" s="1" t="str">
        <f t="shared" si="1613"/>
        <v>21:0719</v>
      </c>
      <c r="D11395" s="1" t="str">
        <f t="shared" ref="D11395:D11425" si="1614">HYPERLINK("http://geochem.nrcan.gc.ca/cdogs/content/svy/svy210212_e.htm", "21:0212")</f>
        <v>21:0212</v>
      </c>
      <c r="E11395" t="s">
        <v>44040</v>
      </c>
      <c r="F11395" t="s">
        <v>44041</v>
      </c>
      <c r="H11395">
        <v>61.980091299999998</v>
      </c>
      <c r="I11395">
        <v>-134.04672289999999</v>
      </c>
      <c r="J11395" s="1" t="str">
        <f t="shared" ref="J11395:J11425" si="1615">HYPERLINK("http://geochem.nrcan.gc.ca/cdogs/content/kwd/kwd020018_e.htm", "Fluid (stream)")</f>
        <v>Fluid (stream)</v>
      </c>
      <c r="K11395" s="1" t="str">
        <f t="shared" ref="K11395:K11425" si="1616">HYPERLINK("http://geochem.nrcan.gc.ca/cdogs/content/kwd/kwd080007_e.htm", "Untreated Water")</f>
        <v>Untreated Water</v>
      </c>
      <c r="O11395">
        <v>0.75</v>
      </c>
      <c r="P11395">
        <v>40</v>
      </c>
      <c r="Q11395">
        <v>7.6</v>
      </c>
    </row>
    <row r="11396" spans="1:17" hidden="1" x14ac:dyDescent="0.3">
      <c r="A11396" t="s">
        <v>44042</v>
      </c>
      <c r="B11396" t="s">
        <v>44043</v>
      </c>
      <c r="C11396" s="1" t="str">
        <f t="shared" si="1613"/>
        <v>21:0719</v>
      </c>
      <c r="D11396" s="1" t="str">
        <f t="shared" si="1614"/>
        <v>21:0212</v>
      </c>
      <c r="E11396" t="s">
        <v>44044</v>
      </c>
      <c r="F11396" t="s">
        <v>44045</v>
      </c>
      <c r="H11396">
        <v>61.938734799999999</v>
      </c>
      <c r="I11396">
        <v>-134.03032759999999</v>
      </c>
      <c r="J11396" s="1" t="str">
        <f t="shared" si="1615"/>
        <v>Fluid (stream)</v>
      </c>
      <c r="K11396" s="1" t="str">
        <f t="shared" si="1616"/>
        <v>Untreated Water</v>
      </c>
      <c r="O11396">
        <v>0.26</v>
      </c>
      <c r="P11396">
        <v>30</v>
      </c>
      <c r="Q11396">
        <v>7.4</v>
      </c>
    </row>
    <row r="11397" spans="1:17" hidden="1" x14ac:dyDescent="0.3">
      <c r="A11397" t="s">
        <v>44046</v>
      </c>
      <c r="B11397" t="s">
        <v>44047</v>
      </c>
      <c r="C11397" s="1" t="str">
        <f t="shared" si="1613"/>
        <v>21:0719</v>
      </c>
      <c r="D11397" s="1" t="str">
        <f t="shared" si="1614"/>
        <v>21:0212</v>
      </c>
      <c r="E11397" t="s">
        <v>44048</v>
      </c>
      <c r="F11397" t="s">
        <v>44049</v>
      </c>
      <c r="H11397">
        <v>61.933410700000003</v>
      </c>
      <c r="I11397">
        <v>-134.0561587</v>
      </c>
      <c r="J11397" s="1" t="str">
        <f t="shared" si="1615"/>
        <v>Fluid (stream)</v>
      </c>
      <c r="K11397" s="1" t="str">
        <f t="shared" si="1616"/>
        <v>Untreated Water</v>
      </c>
      <c r="O11397">
        <v>1.79</v>
      </c>
      <c r="P11397">
        <v>40</v>
      </c>
      <c r="Q11397">
        <v>8</v>
      </c>
    </row>
    <row r="11398" spans="1:17" hidden="1" x14ac:dyDescent="0.3">
      <c r="A11398" t="s">
        <v>44050</v>
      </c>
      <c r="B11398" t="s">
        <v>44051</v>
      </c>
      <c r="C11398" s="1" t="str">
        <f t="shared" si="1613"/>
        <v>21:0719</v>
      </c>
      <c r="D11398" s="1" t="str">
        <f t="shared" si="1614"/>
        <v>21:0212</v>
      </c>
      <c r="E11398" t="s">
        <v>44052</v>
      </c>
      <c r="F11398" t="s">
        <v>44053</v>
      </c>
      <c r="H11398">
        <v>61.891004100000004</v>
      </c>
      <c r="I11398">
        <v>-134.02822140000001</v>
      </c>
      <c r="J11398" s="1" t="str">
        <f t="shared" si="1615"/>
        <v>Fluid (stream)</v>
      </c>
      <c r="K11398" s="1" t="str">
        <f t="shared" si="1616"/>
        <v>Untreated Water</v>
      </c>
      <c r="O11398">
        <v>0.91</v>
      </c>
      <c r="P11398">
        <v>70</v>
      </c>
      <c r="Q11398">
        <v>7.5</v>
      </c>
    </row>
    <row r="11399" spans="1:17" hidden="1" x14ac:dyDescent="0.3">
      <c r="A11399" t="s">
        <v>44054</v>
      </c>
      <c r="B11399" t="s">
        <v>44055</v>
      </c>
      <c r="C11399" s="1" t="str">
        <f t="shared" si="1613"/>
        <v>21:0719</v>
      </c>
      <c r="D11399" s="1" t="str">
        <f t="shared" si="1614"/>
        <v>21:0212</v>
      </c>
      <c r="E11399" t="s">
        <v>44056</v>
      </c>
      <c r="F11399" t="s">
        <v>44057</v>
      </c>
      <c r="H11399">
        <v>61.851376500000001</v>
      </c>
      <c r="I11399">
        <v>-134.0180929</v>
      </c>
      <c r="J11399" s="1" t="str">
        <f t="shared" si="1615"/>
        <v>Fluid (stream)</v>
      </c>
      <c r="K11399" s="1" t="str">
        <f t="shared" si="1616"/>
        <v>Untreated Water</v>
      </c>
      <c r="O11399">
        <v>0.55000000000000004</v>
      </c>
      <c r="P11399">
        <v>30</v>
      </c>
      <c r="Q11399">
        <v>7.5</v>
      </c>
    </row>
    <row r="11400" spans="1:17" hidden="1" x14ac:dyDescent="0.3">
      <c r="A11400" t="s">
        <v>44058</v>
      </c>
      <c r="B11400" t="s">
        <v>44059</v>
      </c>
      <c r="C11400" s="1" t="str">
        <f t="shared" si="1613"/>
        <v>21:0719</v>
      </c>
      <c r="D11400" s="1" t="str">
        <f t="shared" si="1614"/>
        <v>21:0212</v>
      </c>
      <c r="E11400" t="s">
        <v>44060</v>
      </c>
      <c r="F11400" t="s">
        <v>44061</v>
      </c>
      <c r="H11400">
        <v>61.818789299999999</v>
      </c>
      <c r="I11400">
        <v>-134.01964430000001</v>
      </c>
      <c r="J11400" s="1" t="str">
        <f t="shared" si="1615"/>
        <v>Fluid (stream)</v>
      </c>
      <c r="K11400" s="1" t="str">
        <f t="shared" si="1616"/>
        <v>Untreated Water</v>
      </c>
      <c r="O11400">
        <v>0.14000000000000001</v>
      </c>
      <c r="P11400">
        <v>30</v>
      </c>
      <c r="Q11400">
        <v>5.4</v>
      </c>
    </row>
    <row r="11401" spans="1:17" hidden="1" x14ac:dyDescent="0.3">
      <c r="A11401" t="s">
        <v>44062</v>
      </c>
      <c r="B11401" t="s">
        <v>44063</v>
      </c>
      <c r="C11401" s="1" t="str">
        <f t="shared" si="1613"/>
        <v>21:0719</v>
      </c>
      <c r="D11401" s="1" t="str">
        <f t="shared" si="1614"/>
        <v>21:0212</v>
      </c>
      <c r="E11401" t="s">
        <v>44064</v>
      </c>
      <c r="F11401" t="s">
        <v>44065</v>
      </c>
      <c r="H11401">
        <v>61.813713700000001</v>
      </c>
      <c r="I11401">
        <v>-134.05645100000001</v>
      </c>
      <c r="J11401" s="1" t="str">
        <f t="shared" si="1615"/>
        <v>Fluid (stream)</v>
      </c>
      <c r="K11401" s="1" t="str">
        <f t="shared" si="1616"/>
        <v>Untreated Water</v>
      </c>
      <c r="O11401">
        <v>0.15</v>
      </c>
      <c r="P11401">
        <v>20</v>
      </c>
      <c r="Q11401">
        <v>6.2</v>
      </c>
    </row>
    <row r="11402" spans="1:17" hidden="1" x14ac:dyDescent="0.3">
      <c r="A11402" t="s">
        <v>44066</v>
      </c>
      <c r="B11402" t="s">
        <v>44067</v>
      </c>
      <c r="C11402" s="1" t="str">
        <f t="shared" si="1613"/>
        <v>21:0719</v>
      </c>
      <c r="D11402" s="1" t="str">
        <f t="shared" si="1614"/>
        <v>21:0212</v>
      </c>
      <c r="E11402" t="s">
        <v>44064</v>
      </c>
      <c r="F11402" t="s">
        <v>44068</v>
      </c>
      <c r="H11402">
        <v>61.813713700000001</v>
      </c>
      <c r="I11402">
        <v>-134.05645100000001</v>
      </c>
      <c r="J11402" s="1" t="str">
        <f t="shared" si="1615"/>
        <v>Fluid (stream)</v>
      </c>
      <c r="K11402" s="1" t="str">
        <f t="shared" si="1616"/>
        <v>Untreated Water</v>
      </c>
      <c r="O11402">
        <v>0.14000000000000001</v>
      </c>
      <c r="P11402">
        <v>20</v>
      </c>
      <c r="Q11402">
        <v>6.5</v>
      </c>
    </row>
    <row r="11403" spans="1:17" hidden="1" x14ac:dyDescent="0.3">
      <c r="A11403" t="s">
        <v>44069</v>
      </c>
      <c r="B11403" t="s">
        <v>44070</v>
      </c>
      <c r="C11403" s="1" t="str">
        <f t="shared" si="1613"/>
        <v>21:0719</v>
      </c>
      <c r="D11403" s="1" t="str">
        <f t="shared" si="1614"/>
        <v>21:0212</v>
      </c>
      <c r="E11403" t="s">
        <v>44071</v>
      </c>
      <c r="F11403" t="s">
        <v>44072</v>
      </c>
      <c r="H11403">
        <v>61.8378066</v>
      </c>
      <c r="I11403">
        <v>-134.05466809999999</v>
      </c>
      <c r="J11403" s="1" t="str">
        <f t="shared" si="1615"/>
        <v>Fluid (stream)</v>
      </c>
      <c r="K11403" s="1" t="str">
        <f t="shared" si="1616"/>
        <v>Untreated Water</v>
      </c>
      <c r="O11403">
        <v>0.21</v>
      </c>
      <c r="P11403">
        <v>20</v>
      </c>
      <c r="Q11403">
        <v>6.5</v>
      </c>
    </row>
    <row r="11404" spans="1:17" hidden="1" x14ac:dyDescent="0.3">
      <c r="A11404" t="s">
        <v>44073</v>
      </c>
      <c r="B11404" t="s">
        <v>44074</v>
      </c>
      <c r="C11404" s="1" t="str">
        <f t="shared" si="1613"/>
        <v>21:0719</v>
      </c>
      <c r="D11404" s="1" t="str">
        <f t="shared" si="1614"/>
        <v>21:0212</v>
      </c>
      <c r="E11404" t="s">
        <v>44075</v>
      </c>
      <c r="F11404" t="s">
        <v>44076</v>
      </c>
      <c r="H11404">
        <v>61.857617900000001</v>
      </c>
      <c r="I11404">
        <v>-134.07146689999999</v>
      </c>
      <c r="J11404" s="1" t="str">
        <f t="shared" si="1615"/>
        <v>Fluid (stream)</v>
      </c>
      <c r="K11404" s="1" t="str">
        <f t="shared" si="1616"/>
        <v>Untreated Water</v>
      </c>
      <c r="O11404">
        <v>0.28999999999999998</v>
      </c>
      <c r="P11404">
        <v>20</v>
      </c>
      <c r="Q11404">
        <v>6.7</v>
      </c>
    </row>
    <row r="11405" spans="1:17" hidden="1" x14ac:dyDescent="0.3">
      <c r="A11405" t="s">
        <v>44077</v>
      </c>
      <c r="B11405" t="s">
        <v>44078</v>
      </c>
      <c r="C11405" s="1" t="str">
        <f t="shared" si="1613"/>
        <v>21:0719</v>
      </c>
      <c r="D11405" s="1" t="str">
        <f t="shared" si="1614"/>
        <v>21:0212</v>
      </c>
      <c r="E11405" t="s">
        <v>44079</v>
      </c>
      <c r="F11405" t="s">
        <v>44080</v>
      </c>
      <c r="H11405">
        <v>61.837424800000001</v>
      </c>
      <c r="I11405">
        <v>-134.10365970000001</v>
      </c>
      <c r="J11405" s="1" t="str">
        <f t="shared" si="1615"/>
        <v>Fluid (stream)</v>
      </c>
      <c r="K11405" s="1" t="str">
        <f t="shared" si="1616"/>
        <v>Untreated Water</v>
      </c>
      <c r="O11405">
        <v>0.26</v>
      </c>
      <c r="P11405">
        <v>10</v>
      </c>
      <c r="Q11405">
        <v>7.4</v>
      </c>
    </row>
    <row r="11406" spans="1:17" hidden="1" x14ac:dyDescent="0.3">
      <c r="A11406" t="s">
        <v>44081</v>
      </c>
      <c r="B11406" t="s">
        <v>44082</v>
      </c>
      <c r="C11406" s="1" t="str">
        <f t="shared" si="1613"/>
        <v>21:0719</v>
      </c>
      <c r="D11406" s="1" t="str">
        <f t="shared" si="1614"/>
        <v>21:0212</v>
      </c>
      <c r="E11406" t="s">
        <v>44083</v>
      </c>
      <c r="F11406" t="s">
        <v>44084</v>
      </c>
      <c r="H11406">
        <v>61.890719099999998</v>
      </c>
      <c r="I11406">
        <v>-134.1237161</v>
      </c>
      <c r="J11406" s="1" t="str">
        <f t="shared" si="1615"/>
        <v>Fluid (stream)</v>
      </c>
      <c r="K11406" s="1" t="str">
        <f t="shared" si="1616"/>
        <v>Untreated Water</v>
      </c>
      <c r="O11406">
        <v>0.38</v>
      </c>
      <c r="P11406">
        <v>30</v>
      </c>
      <c r="Q11406">
        <v>7.4</v>
      </c>
    </row>
    <row r="11407" spans="1:17" hidden="1" x14ac:dyDescent="0.3">
      <c r="A11407" t="s">
        <v>44085</v>
      </c>
      <c r="B11407" t="s">
        <v>44086</v>
      </c>
      <c r="C11407" s="1" t="str">
        <f t="shared" si="1613"/>
        <v>21:0719</v>
      </c>
      <c r="D11407" s="1" t="str">
        <f t="shared" si="1614"/>
        <v>21:0212</v>
      </c>
      <c r="E11407" t="s">
        <v>44087</v>
      </c>
      <c r="F11407" t="s">
        <v>44088</v>
      </c>
      <c r="H11407">
        <v>61.906752599999997</v>
      </c>
      <c r="I11407">
        <v>-134.12506640000001</v>
      </c>
      <c r="J11407" s="1" t="str">
        <f t="shared" si="1615"/>
        <v>Fluid (stream)</v>
      </c>
      <c r="K11407" s="1" t="str">
        <f t="shared" si="1616"/>
        <v>Untreated Water</v>
      </c>
      <c r="O11407">
        <v>0.75</v>
      </c>
      <c r="P11407">
        <v>40</v>
      </c>
      <c r="Q11407">
        <v>7.9</v>
      </c>
    </row>
    <row r="11408" spans="1:17" hidden="1" x14ac:dyDescent="0.3">
      <c r="A11408" t="s">
        <v>44089</v>
      </c>
      <c r="B11408" t="s">
        <v>44090</v>
      </c>
      <c r="C11408" s="1" t="str">
        <f t="shared" si="1613"/>
        <v>21:0719</v>
      </c>
      <c r="D11408" s="1" t="str">
        <f t="shared" si="1614"/>
        <v>21:0212</v>
      </c>
      <c r="E11408" t="s">
        <v>44091</v>
      </c>
      <c r="F11408" t="s">
        <v>44092</v>
      </c>
      <c r="H11408">
        <v>61.917407500000003</v>
      </c>
      <c r="I11408">
        <v>-134.0860514</v>
      </c>
      <c r="J11408" s="1" t="str">
        <f t="shared" si="1615"/>
        <v>Fluid (stream)</v>
      </c>
      <c r="K11408" s="1" t="str">
        <f t="shared" si="1616"/>
        <v>Untreated Water</v>
      </c>
      <c r="O11408">
        <v>0.62</v>
      </c>
      <c r="P11408">
        <v>60</v>
      </c>
      <c r="Q11408">
        <v>8</v>
      </c>
    </row>
    <row r="11409" spans="1:17" hidden="1" x14ac:dyDescent="0.3">
      <c r="A11409" t="s">
        <v>44093</v>
      </c>
      <c r="B11409" t="s">
        <v>44094</v>
      </c>
      <c r="C11409" s="1" t="str">
        <f t="shared" si="1613"/>
        <v>21:0719</v>
      </c>
      <c r="D11409" s="1" t="str">
        <f t="shared" si="1614"/>
        <v>21:0212</v>
      </c>
      <c r="E11409" t="s">
        <v>44095</v>
      </c>
      <c r="F11409" t="s">
        <v>44096</v>
      </c>
      <c r="H11409">
        <v>61.971466399999997</v>
      </c>
      <c r="I11409">
        <v>-134.20277960000001</v>
      </c>
      <c r="J11409" s="1" t="str">
        <f t="shared" si="1615"/>
        <v>Fluid (stream)</v>
      </c>
      <c r="K11409" s="1" t="str">
        <f t="shared" si="1616"/>
        <v>Untreated Water</v>
      </c>
      <c r="O11409">
        <v>0.13</v>
      </c>
      <c r="P11409">
        <v>30</v>
      </c>
      <c r="Q11409">
        <v>8.1</v>
      </c>
    </row>
    <row r="11410" spans="1:17" hidden="1" x14ac:dyDescent="0.3">
      <c r="A11410" t="s">
        <v>44097</v>
      </c>
      <c r="B11410" t="s">
        <v>44098</v>
      </c>
      <c r="C11410" s="1" t="str">
        <f t="shared" si="1613"/>
        <v>21:0719</v>
      </c>
      <c r="D11410" s="1" t="str">
        <f t="shared" si="1614"/>
        <v>21:0212</v>
      </c>
      <c r="E11410" t="s">
        <v>44099</v>
      </c>
      <c r="F11410" t="s">
        <v>44100</v>
      </c>
      <c r="H11410">
        <v>61.9683815</v>
      </c>
      <c r="I11410">
        <v>-134.18645699999999</v>
      </c>
      <c r="J11410" s="1" t="str">
        <f t="shared" si="1615"/>
        <v>Fluid (stream)</v>
      </c>
      <c r="K11410" s="1" t="str">
        <f t="shared" si="1616"/>
        <v>Untreated Water</v>
      </c>
      <c r="O11410">
        <v>0.41</v>
      </c>
      <c r="P11410">
        <v>20</v>
      </c>
      <c r="Q11410">
        <v>7.4</v>
      </c>
    </row>
    <row r="11411" spans="1:17" hidden="1" x14ac:dyDescent="0.3">
      <c r="A11411" t="s">
        <v>44101</v>
      </c>
      <c r="B11411" t="s">
        <v>44102</v>
      </c>
      <c r="C11411" s="1" t="str">
        <f t="shared" si="1613"/>
        <v>21:0719</v>
      </c>
      <c r="D11411" s="1" t="str">
        <f t="shared" si="1614"/>
        <v>21:0212</v>
      </c>
      <c r="E11411" t="s">
        <v>44103</v>
      </c>
      <c r="F11411" t="s">
        <v>44104</v>
      </c>
      <c r="H11411">
        <v>61.995829700000002</v>
      </c>
      <c r="I11411">
        <v>-134.34029989999999</v>
      </c>
      <c r="J11411" s="1" t="str">
        <f t="shared" si="1615"/>
        <v>Fluid (stream)</v>
      </c>
      <c r="K11411" s="1" t="str">
        <f t="shared" si="1616"/>
        <v>Untreated Water</v>
      </c>
      <c r="O11411">
        <v>2.5000000000000001E-2</v>
      </c>
      <c r="P11411">
        <v>10</v>
      </c>
      <c r="Q11411">
        <v>7.3</v>
      </c>
    </row>
    <row r="11412" spans="1:17" hidden="1" x14ac:dyDescent="0.3">
      <c r="A11412" t="s">
        <v>44105</v>
      </c>
      <c r="B11412" t="s">
        <v>44106</v>
      </c>
      <c r="C11412" s="1" t="str">
        <f t="shared" si="1613"/>
        <v>21:0719</v>
      </c>
      <c r="D11412" s="1" t="str">
        <f t="shared" si="1614"/>
        <v>21:0212</v>
      </c>
      <c r="E11412" t="s">
        <v>44107</v>
      </c>
      <c r="F11412" t="s">
        <v>44108</v>
      </c>
      <c r="H11412">
        <v>61.9829759</v>
      </c>
      <c r="I11412">
        <v>-134.3202737</v>
      </c>
      <c r="J11412" s="1" t="str">
        <f t="shared" si="1615"/>
        <v>Fluid (stream)</v>
      </c>
      <c r="K11412" s="1" t="str">
        <f t="shared" si="1616"/>
        <v>Untreated Water</v>
      </c>
      <c r="O11412">
        <v>0.14000000000000001</v>
      </c>
      <c r="P11412">
        <v>40</v>
      </c>
      <c r="Q11412">
        <v>7.5</v>
      </c>
    </row>
    <row r="11413" spans="1:17" hidden="1" x14ac:dyDescent="0.3">
      <c r="A11413" t="s">
        <v>44109</v>
      </c>
      <c r="B11413" t="s">
        <v>44110</v>
      </c>
      <c r="C11413" s="1" t="str">
        <f t="shared" si="1613"/>
        <v>21:0719</v>
      </c>
      <c r="D11413" s="1" t="str">
        <f t="shared" si="1614"/>
        <v>21:0212</v>
      </c>
      <c r="E11413" t="s">
        <v>44111</v>
      </c>
      <c r="F11413" t="s">
        <v>44112</v>
      </c>
      <c r="H11413">
        <v>61.983153799999997</v>
      </c>
      <c r="I11413">
        <v>-134.3950533</v>
      </c>
      <c r="J11413" s="1" t="str">
        <f t="shared" si="1615"/>
        <v>Fluid (stream)</v>
      </c>
      <c r="K11413" s="1" t="str">
        <f t="shared" si="1616"/>
        <v>Untreated Water</v>
      </c>
      <c r="O11413">
        <v>2.5000000000000001E-2</v>
      </c>
      <c r="P11413">
        <v>30</v>
      </c>
      <c r="Q11413">
        <v>7.2</v>
      </c>
    </row>
    <row r="11414" spans="1:17" hidden="1" x14ac:dyDescent="0.3">
      <c r="A11414" t="s">
        <v>44113</v>
      </c>
      <c r="B11414" t="s">
        <v>44114</v>
      </c>
      <c r="C11414" s="1" t="str">
        <f t="shared" si="1613"/>
        <v>21:0719</v>
      </c>
      <c r="D11414" s="1" t="str">
        <f t="shared" si="1614"/>
        <v>21:0212</v>
      </c>
      <c r="E11414" t="s">
        <v>44115</v>
      </c>
      <c r="F11414" t="s">
        <v>44116</v>
      </c>
      <c r="H11414">
        <v>61.965381000000001</v>
      </c>
      <c r="I11414">
        <v>-134.344446</v>
      </c>
      <c r="J11414" s="1" t="str">
        <f t="shared" si="1615"/>
        <v>Fluid (stream)</v>
      </c>
      <c r="K11414" s="1" t="str">
        <f t="shared" si="1616"/>
        <v>Untreated Water</v>
      </c>
      <c r="O11414">
        <v>2.5000000000000001E-2</v>
      </c>
      <c r="P11414">
        <v>30</v>
      </c>
      <c r="Q11414">
        <v>7.6</v>
      </c>
    </row>
    <row r="11415" spans="1:17" hidden="1" x14ac:dyDescent="0.3">
      <c r="A11415" t="s">
        <v>44117</v>
      </c>
      <c r="B11415" t="s">
        <v>44118</v>
      </c>
      <c r="C11415" s="1" t="str">
        <f t="shared" si="1613"/>
        <v>21:0719</v>
      </c>
      <c r="D11415" s="1" t="str">
        <f t="shared" si="1614"/>
        <v>21:0212</v>
      </c>
      <c r="E11415" t="s">
        <v>44119</v>
      </c>
      <c r="F11415" t="s">
        <v>44120</v>
      </c>
      <c r="H11415">
        <v>61.941053199999999</v>
      </c>
      <c r="I11415">
        <v>-134.333304</v>
      </c>
      <c r="J11415" s="1" t="str">
        <f t="shared" si="1615"/>
        <v>Fluid (stream)</v>
      </c>
      <c r="K11415" s="1" t="str">
        <f t="shared" si="1616"/>
        <v>Untreated Water</v>
      </c>
      <c r="O11415">
        <v>0.16</v>
      </c>
      <c r="P11415">
        <v>30</v>
      </c>
      <c r="Q11415">
        <v>7.9</v>
      </c>
    </row>
    <row r="11416" spans="1:17" hidden="1" x14ac:dyDescent="0.3">
      <c r="A11416" t="s">
        <v>44121</v>
      </c>
      <c r="B11416" t="s">
        <v>44122</v>
      </c>
      <c r="C11416" s="1" t="str">
        <f t="shared" si="1613"/>
        <v>21:0719</v>
      </c>
      <c r="D11416" s="1" t="str">
        <f t="shared" si="1614"/>
        <v>21:0212</v>
      </c>
      <c r="E11416" t="s">
        <v>44119</v>
      </c>
      <c r="F11416" t="s">
        <v>44123</v>
      </c>
      <c r="H11416">
        <v>61.941053199999999</v>
      </c>
      <c r="I11416">
        <v>-134.333304</v>
      </c>
      <c r="J11416" s="1" t="str">
        <f t="shared" si="1615"/>
        <v>Fluid (stream)</v>
      </c>
      <c r="K11416" s="1" t="str">
        <f t="shared" si="1616"/>
        <v>Untreated Water</v>
      </c>
      <c r="O11416">
        <v>0.14000000000000001</v>
      </c>
      <c r="P11416">
        <v>20</v>
      </c>
      <c r="Q11416">
        <v>7.3</v>
      </c>
    </row>
    <row r="11417" spans="1:17" hidden="1" x14ac:dyDescent="0.3">
      <c r="A11417" t="s">
        <v>44124</v>
      </c>
      <c r="B11417" t="s">
        <v>44125</v>
      </c>
      <c r="C11417" s="1" t="str">
        <f t="shared" si="1613"/>
        <v>21:0719</v>
      </c>
      <c r="D11417" s="1" t="str">
        <f t="shared" si="1614"/>
        <v>21:0212</v>
      </c>
      <c r="E11417" t="s">
        <v>44126</v>
      </c>
      <c r="F11417" t="s">
        <v>44127</v>
      </c>
      <c r="H11417">
        <v>61.952492100000001</v>
      </c>
      <c r="I11417">
        <v>-134.27672380000001</v>
      </c>
      <c r="J11417" s="1" t="str">
        <f t="shared" si="1615"/>
        <v>Fluid (stream)</v>
      </c>
      <c r="K11417" s="1" t="str">
        <f t="shared" si="1616"/>
        <v>Untreated Water</v>
      </c>
      <c r="O11417">
        <v>0.38</v>
      </c>
      <c r="P11417">
        <v>30</v>
      </c>
      <c r="Q11417">
        <v>8.1999999999999993</v>
      </c>
    </row>
    <row r="11418" spans="1:17" hidden="1" x14ac:dyDescent="0.3">
      <c r="A11418" t="s">
        <v>44128</v>
      </c>
      <c r="B11418" t="s">
        <v>44129</v>
      </c>
      <c r="C11418" s="1" t="str">
        <f t="shared" si="1613"/>
        <v>21:0719</v>
      </c>
      <c r="D11418" s="1" t="str">
        <f t="shared" si="1614"/>
        <v>21:0212</v>
      </c>
      <c r="E11418" t="s">
        <v>44130</v>
      </c>
      <c r="F11418" t="s">
        <v>44131</v>
      </c>
      <c r="H11418">
        <v>61.9403766</v>
      </c>
      <c r="I11418">
        <v>-134.2572108</v>
      </c>
      <c r="J11418" s="1" t="str">
        <f t="shared" si="1615"/>
        <v>Fluid (stream)</v>
      </c>
      <c r="K11418" s="1" t="str">
        <f t="shared" si="1616"/>
        <v>Untreated Water</v>
      </c>
      <c r="O11418">
        <v>0.16</v>
      </c>
      <c r="P11418">
        <v>30</v>
      </c>
      <c r="Q11418">
        <v>8.1</v>
      </c>
    </row>
    <row r="11419" spans="1:17" hidden="1" x14ac:dyDescent="0.3">
      <c r="A11419" t="s">
        <v>44132</v>
      </c>
      <c r="B11419" t="s">
        <v>44133</v>
      </c>
      <c r="C11419" s="1" t="str">
        <f t="shared" si="1613"/>
        <v>21:0719</v>
      </c>
      <c r="D11419" s="1" t="str">
        <f t="shared" si="1614"/>
        <v>21:0212</v>
      </c>
      <c r="E11419" t="s">
        <v>44134</v>
      </c>
      <c r="F11419" t="s">
        <v>44135</v>
      </c>
      <c r="H11419">
        <v>61.922089300000003</v>
      </c>
      <c r="I11419">
        <v>-134.2056814</v>
      </c>
      <c r="J11419" s="1" t="str">
        <f t="shared" si="1615"/>
        <v>Fluid (stream)</v>
      </c>
      <c r="K11419" s="1" t="str">
        <f t="shared" si="1616"/>
        <v>Untreated Water</v>
      </c>
      <c r="O11419">
        <v>2.5000000000000001E-2</v>
      </c>
      <c r="P11419">
        <v>30</v>
      </c>
      <c r="Q11419">
        <v>6.4</v>
      </c>
    </row>
    <row r="11420" spans="1:17" hidden="1" x14ac:dyDescent="0.3">
      <c r="A11420" t="s">
        <v>44136</v>
      </c>
      <c r="B11420" t="s">
        <v>44137</v>
      </c>
      <c r="C11420" s="1" t="str">
        <f t="shared" si="1613"/>
        <v>21:0719</v>
      </c>
      <c r="D11420" s="1" t="str">
        <f t="shared" si="1614"/>
        <v>21:0212</v>
      </c>
      <c r="E11420" t="s">
        <v>44138</v>
      </c>
      <c r="F11420" t="s">
        <v>44139</v>
      </c>
      <c r="H11420">
        <v>61.929706600000003</v>
      </c>
      <c r="I11420">
        <v>-134.2095607</v>
      </c>
      <c r="J11420" s="1" t="str">
        <f t="shared" si="1615"/>
        <v>Fluid (stream)</v>
      </c>
      <c r="K11420" s="1" t="str">
        <f t="shared" si="1616"/>
        <v>Untreated Water</v>
      </c>
      <c r="O11420">
        <v>0.11</v>
      </c>
      <c r="P11420">
        <v>40</v>
      </c>
      <c r="Q11420">
        <v>7.6</v>
      </c>
    </row>
    <row r="11421" spans="1:17" hidden="1" x14ac:dyDescent="0.3">
      <c r="A11421" t="s">
        <v>44140</v>
      </c>
      <c r="B11421" t="s">
        <v>44141</v>
      </c>
      <c r="C11421" s="1" t="str">
        <f t="shared" si="1613"/>
        <v>21:0719</v>
      </c>
      <c r="D11421" s="1" t="str">
        <f t="shared" si="1614"/>
        <v>21:0212</v>
      </c>
      <c r="E11421" t="s">
        <v>44142</v>
      </c>
      <c r="F11421" t="s">
        <v>44143</v>
      </c>
      <c r="H11421">
        <v>61.906102300000001</v>
      </c>
      <c r="I11421">
        <v>-134.1982529</v>
      </c>
      <c r="J11421" s="1" t="str">
        <f t="shared" si="1615"/>
        <v>Fluid (stream)</v>
      </c>
      <c r="K11421" s="1" t="str">
        <f t="shared" si="1616"/>
        <v>Untreated Water</v>
      </c>
      <c r="O11421">
        <v>0.63</v>
      </c>
      <c r="P11421">
        <v>50</v>
      </c>
      <c r="Q11421">
        <v>7.8</v>
      </c>
    </row>
    <row r="11422" spans="1:17" hidden="1" x14ac:dyDescent="0.3">
      <c r="A11422" t="s">
        <v>44144</v>
      </c>
      <c r="B11422" t="s">
        <v>44145</v>
      </c>
      <c r="C11422" s="1" t="str">
        <f t="shared" si="1613"/>
        <v>21:0719</v>
      </c>
      <c r="D11422" s="1" t="str">
        <f t="shared" si="1614"/>
        <v>21:0212</v>
      </c>
      <c r="E11422" t="s">
        <v>44146</v>
      </c>
      <c r="F11422" t="s">
        <v>44147</v>
      </c>
      <c r="H11422">
        <v>61.905259899999997</v>
      </c>
      <c r="I11422">
        <v>-134.27288770000001</v>
      </c>
      <c r="J11422" s="1" t="str">
        <f t="shared" si="1615"/>
        <v>Fluid (stream)</v>
      </c>
      <c r="K11422" s="1" t="str">
        <f t="shared" si="1616"/>
        <v>Untreated Water</v>
      </c>
      <c r="O11422">
        <v>0.25</v>
      </c>
      <c r="P11422">
        <v>30</v>
      </c>
      <c r="Q11422">
        <v>7.5</v>
      </c>
    </row>
    <row r="11423" spans="1:17" hidden="1" x14ac:dyDescent="0.3">
      <c r="A11423" t="s">
        <v>44148</v>
      </c>
      <c r="B11423" t="s">
        <v>44149</v>
      </c>
      <c r="C11423" s="1" t="str">
        <f t="shared" si="1613"/>
        <v>21:0719</v>
      </c>
      <c r="D11423" s="1" t="str">
        <f t="shared" si="1614"/>
        <v>21:0212</v>
      </c>
      <c r="E11423" t="s">
        <v>44150</v>
      </c>
      <c r="F11423" t="s">
        <v>44151</v>
      </c>
      <c r="H11423">
        <v>61.894032099999997</v>
      </c>
      <c r="I11423">
        <v>-134.3394045</v>
      </c>
      <c r="J11423" s="1" t="str">
        <f t="shared" si="1615"/>
        <v>Fluid (stream)</v>
      </c>
      <c r="K11423" s="1" t="str">
        <f t="shared" si="1616"/>
        <v>Untreated Water</v>
      </c>
      <c r="O11423">
        <v>0.51</v>
      </c>
      <c r="P11423">
        <v>40</v>
      </c>
      <c r="Q11423">
        <v>7.3</v>
      </c>
    </row>
    <row r="11424" spans="1:17" hidden="1" x14ac:dyDescent="0.3">
      <c r="A11424" t="s">
        <v>44152</v>
      </c>
      <c r="B11424" t="s">
        <v>44153</v>
      </c>
      <c r="C11424" s="1" t="str">
        <f t="shared" si="1613"/>
        <v>21:0719</v>
      </c>
      <c r="D11424" s="1" t="str">
        <f t="shared" si="1614"/>
        <v>21:0212</v>
      </c>
      <c r="E11424" t="s">
        <v>44154</v>
      </c>
      <c r="F11424" t="s">
        <v>44155</v>
      </c>
      <c r="H11424">
        <v>61.918314100000003</v>
      </c>
      <c r="I11424">
        <v>-134.37351960000001</v>
      </c>
      <c r="J11424" s="1" t="str">
        <f t="shared" si="1615"/>
        <v>Fluid (stream)</v>
      </c>
      <c r="K11424" s="1" t="str">
        <f t="shared" si="1616"/>
        <v>Untreated Water</v>
      </c>
      <c r="O11424">
        <v>0.5</v>
      </c>
      <c r="P11424">
        <v>40</v>
      </c>
      <c r="Q11424">
        <v>7.6</v>
      </c>
    </row>
    <row r="11425" spans="1:17" hidden="1" x14ac:dyDescent="0.3">
      <c r="A11425" t="s">
        <v>44156</v>
      </c>
      <c r="B11425" t="s">
        <v>44157</v>
      </c>
      <c r="C11425" s="1" t="str">
        <f t="shared" si="1613"/>
        <v>21:0719</v>
      </c>
      <c r="D11425" s="1" t="str">
        <f t="shared" si="1614"/>
        <v>21:0212</v>
      </c>
      <c r="E11425" t="s">
        <v>44158</v>
      </c>
      <c r="F11425" t="s">
        <v>44159</v>
      </c>
      <c r="H11425">
        <v>61.900438999999999</v>
      </c>
      <c r="I11425">
        <v>-134.43558150000001</v>
      </c>
      <c r="J11425" s="1" t="str">
        <f t="shared" si="1615"/>
        <v>Fluid (stream)</v>
      </c>
      <c r="K11425" s="1" t="str">
        <f t="shared" si="1616"/>
        <v>Untreated Water</v>
      </c>
      <c r="O11425">
        <v>1.1100000000000001</v>
      </c>
      <c r="P11425">
        <v>40</v>
      </c>
      <c r="Q11425">
        <v>8</v>
      </c>
    </row>
    <row r="11426" spans="1:17" hidden="1" x14ac:dyDescent="0.3">
      <c r="A11426" t="s">
        <v>44160</v>
      </c>
      <c r="B11426" t="s">
        <v>44161</v>
      </c>
      <c r="C11426" s="1" t="str">
        <f t="shared" si="1613"/>
        <v>21:0719</v>
      </c>
      <c r="D11426" s="1" t="str">
        <f>HYPERLINK("http://geochem.nrcan.gc.ca/cdogs/content/svy/svy_e.htm", "")</f>
        <v/>
      </c>
      <c r="G11426" s="1" t="str">
        <f>HYPERLINK("http://geochem.nrcan.gc.ca/cdogs/content/cr_/cr_00085_e.htm", "85")</f>
        <v>85</v>
      </c>
      <c r="J11426" t="s">
        <v>11453</v>
      </c>
      <c r="K11426" t="s">
        <v>11454</v>
      </c>
      <c r="O11426">
        <v>0.33</v>
      </c>
      <c r="P11426">
        <v>60</v>
      </c>
      <c r="Q11426">
        <v>7.9</v>
      </c>
    </row>
    <row r="11427" spans="1:17" hidden="1" x14ac:dyDescent="0.3">
      <c r="A11427" t="s">
        <v>44162</v>
      </c>
      <c r="B11427" t="s">
        <v>44163</v>
      </c>
      <c r="C11427" s="1" t="str">
        <f t="shared" si="1613"/>
        <v>21:0719</v>
      </c>
      <c r="D11427" s="1" t="str">
        <f>HYPERLINK("http://geochem.nrcan.gc.ca/cdogs/content/svy/svy210212_e.htm", "21:0212")</f>
        <v>21:0212</v>
      </c>
      <c r="E11427" t="s">
        <v>44164</v>
      </c>
      <c r="F11427" t="s">
        <v>44165</v>
      </c>
      <c r="H11427">
        <v>61.9482043</v>
      </c>
      <c r="I11427">
        <v>-134.44146929999999</v>
      </c>
      <c r="J11427" s="1" t="str">
        <f>HYPERLINK("http://geochem.nrcan.gc.ca/cdogs/content/kwd/kwd020018_e.htm", "Fluid (stream)")</f>
        <v>Fluid (stream)</v>
      </c>
      <c r="K11427" s="1" t="str">
        <f>HYPERLINK("http://geochem.nrcan.gc.ca/cdogs/content/kwd/kwd080007_e.htm", "Untreated Water")</f>
        <v>Untreated Water</v>
      </c>
      <c r="O11427">
        <v>0.16</v>
      </c>
      <c r="P11427">
        <v>50</v>
      </c>
      <c r="Q11427">
        <v>7.5</v>
      </c>
    </row>
    <row r="11428" spans="1:17" hidden="1" x14ac:dyDescent="0.3">
      <c r="A11428" t="s">
        <v>44166</v>
      </c>
      <c r="B11428" t="s">
        <v>44167</v>
      </c>
      <c r="C11428" s="1" t="str">
        <f t="shared" si="1613"/>
        <v>21:0719</v>
      </c>
      <c r="D11428" s="1" t="str">
        <f>HYPERLINK("http://geochem.nrcan.gc.ca/cdogs/content/svy/svy210212_e.htm", "21:0212")</f>
        <v>21:0212</v>
      </c>
      <c r="E11428" t="s">
        <v>44168</v>
      </c>
      <c r="F11428" t="s">
        <v>44169</v>
      </c>
      <c r="H11428">
        <v>61.967192400000002</v>
      </c>
      <c r="I11428">
        <v>-134.4737557</v>
      </c>
      <c r="J11428" s="1" t="str">
        <f>HYPERLINK("http://geochem.nrcan.gc.ca/cdogs/content/kwd/kwd020018_e.htm", "Fluid (stream)")</f>
        <v>Fluid (stream)</v>
      </c>
      <c r="K11428" s="1" t="str">
        <f>HYPERLINK("http://geochem.nrcan.gc.ca/cdogs/content/kwd/kwd080007_e.htm", "Untreated Water")</f>
        <v>Untreated Water</v>
      </c>
      <c r="O11428">
        <v>2.5000000000000001E-2</v>
      </c>
      <c r="P11428">
        <v>90</v>
      </c>
      <c r="Q11428">
        <v>7.5</v>
      </c>
    </row>
    <row r="11429" spans="1:17" hidden="1" x14ac:dyDescent="0.3">
      <c r="A11429" t="s">
        <v>44170</v>
      </c>
      <c r="B11429" t="s">
        <v>44171</v>
      </c>
      <c r="C11429" s="1" t="str">
        <f t="shared" si="1613"/>
        <v>21:0719</v>
      </c>
      <c r="D11429" s="1" t="str">
        <f>HYPERLINK("http://geochem.nrcan.gc.ca/cdogs/content/svy/svy210212_e.htm", "21:0212")</f>
        <v>21:0212</v>
      </c>
      <c r="E11429" t="s">
        <v>44172</v>
      </c>
      <c r="F11429" t="s">
        <v>44173</v>
      </c>
      <c r="H11429">
        <v>61.944921000000001</v>
      </c>
      <c r="I11429">
        <v>-134.27781719999999</v>
      </c>
      <c r="J11429" s="1" t="str">
        <f>HYPERLINK("http://geochem.nrcan.gc.ca/cdogs/content/kwd/kwd020018_e.htm", "Fluid (stream)")</f>
        <v>Fluid (stream)</v>
      </c>
      <c r="K11429" s="1" t="str">
        <f>HYPERLINK("http://geochem.nrcan.gc.ca/cdogs/content/kwd/kwd080007_e.htm", "Untreated Water")</f>
        <v>Untreated Water</v>
      </c>
      <c r="O11429">
        <v>0.26</v>
      </c>
      <c r="P11429">
        <v>90</v>
      </c>
      <c r="Q11429">
        <v>7.6</v>
      </c>
    </row>
    <row r="11430" spans="1:17" hidden="1" x14ac:dyDescent="0.3">
      <c r="A11430" t="s">
        <v>44174</v>
      </c>
      <c r="B11430" t="s">
        <v>44175</v>
      </c>
      <c r="C11430" s="1" t="str">
        <f t="shared" si="1613"/>
        <v>21:0719</v>
      </c>
      <c r="D11430" s="1" t="str">
        <f>HYPERLINK("http://geochem.nrcan.gc.ca/cdogs/content/svy/svy210212_e.htm", "21:0212")</f>
        <v>21:0212</v>
      </c>
      <c r="E11430" t="s">
        <v>44176</v>
      </c>
      <c r="F11430" t="s">
        <v>44177</v>
      </c>
      <c r="H11430">
        <v>61.866180499999999</v>
      </c>
      <c r="I11430">
        <v>-134.24778760000001</v>
      </c>
      <c r="J11430" s="1" t="str">
        <f>HYPERLINK("http://geochem.nrcan.gc.ca/cdogs/content/kwd/kwd020018_e.htm", "Fluid (stream)")</f>
        <v>Fluid (stream)</v>
      </c>
      <c r="K11430" s="1" t="str">
        <f>HYPERLINK("http://geochem.nrcan.gc.ca/cdogs/content/kwd/kwd080007_e.htm", "Untreated Water")</f>
        <v>Untreated Water</v>
      </c>
      <c r="O11430">
        <v>0.3</v>
      </c>
      <c r="P11430">
        <v>40</v>
      </c>
      <c r="Q11430">
        <v>8</v>
      </c>
    </row>
    <row r="11431" spans="1:17" hidden="1" x14ac:dyDescent="0.3">
      <c r="A11431" t="s">
        <v>44178</v>
      </c>
      <c r="B11431" t="s">
        <v>44179</v>
      </c>
      <c r="C11431" s="1" t="str">
        <f t="shared" si="1613"/>
        <v>21:0719</v>
      </c>
      <c r="D11431" s="1" t="str">
        <f>HYPERLINK("http://geochem.nrcan.gc.ca/cdogs/content/svy/svy210212_e.htm", "21:0212")</f>
        <v>21:0212</v>
      </c>
      <c r="E11431" t="s">
        <v>44180</v>
      </c>
      <c r="F11431" t="s">
        <v>44181</v>
      </c>
      <c r="H11431">
        <v>61.849052299999997</v>
      </c>
      <c r="I11431">
        <v>-134.18790369999999</v>
      </c>
      <c r="J11431" s="1" t="str">
        <f>HYPERLINK("http://geochem.nrcan.gc.ca/cdogs/content/kwd/kwd020018_e.htm", "Fluid (stream)")</f>
        <v>Fluid (stream)</v>
      </c>
      <c r="K11431" s="1" t="str">
        <f>HYPERLINK("http://geochem.nrcan.gc.ca/cdogs/content/kwd/kwd080007_e.htm", "Untreated Water")</f>
        <v>Untreated Water</v>
      </c>
      <c r="O11431">
        <v>0.68</v>
      </c>
      <c r="P11431">
        <v>40</v>
      </c>
      <c r="Q11431">
        <v>7.6</v>
      </c>
    </row>
    <row r="11432" spans="1:17" hidden="1" x14ac:dyDescent="0.3">
      <c r="A11432" t="s">
        <v>44182</v>
      </c>
      <c r="B11432" t="s">
        <v>44183</v>
      </c>
      <c r="C11432" s="1" t="str">
        <f t="shared" si="1613"/>
        <v>21:0719</v>
      </c>
      <c r="D11432" s="1" t="str">
        <f>HYPERLINK("http://geochem.nrcan.gc.ca/cdogs/content/svy/svy_e.htm", "")</f>
        <v/>
      </c>
      <c r="G11432" s="1" t="str">
        <f>HYPERLINK("http://geochem.nrcan.gc.ca/cdogs/content/cr_/cr_00086_e.htm", "86")</f>
        <v>86</v>
      </c>
      <c r="J11432" t="s">
        <v>11453</v>
      </c>
      <c r="K11432" t="s">
        <v>11454</v>
      </c>
      <c r="O11432">
        <v>0.5</v>
      </c>
      <c r="P11432">
        <v>100</v>
      </c>
      <c r="Q11432">
        <v>7.4</v>
      </c>
    </row>
    <row r="11433" spans="1:17" hidden="1" x14ac:dyDescent="0.3">
      <c r="A11433" t="s">
        <v>44184</v>
      </c>
      <c r="B11433" t="s">
        <v>44185</v>
      </c>
      <c r="C11433" s="1" t="str">
        <f t="shared" si="1613"/>
        <v>21:0719</v>
      </c>
      <c r="D11433" s="1" t="str">
        <f t="shared" ref="D11433:D11452" si="1617">HYPERLINK("http://geochem.nrcan.gc.ca/cdogs/content/svy/svy210212_e.htm", "21:0212")</f>
        <v>21:0212</v>
      </c>
      <c r="E11433" t="s">
        <v>44186</v>
      </c>
      <c r="F11433" t="s">
        <v>44187</v>
      </c>
      <c r="H11433">
        <v>61.881620900000001</v>
      </c>
      <c r="I11433">
        <v>-134.19522119999999</v>
      </c>
      <c r="J11433" s="1" t="str">
        <f t="shared" ref="J11433:J11452" si="1618">HYPERLINK("http://geochem.nrcan.gc.ca/cdogs/content/kwd/kwd020018_e.htm", "Fluid (stream)")</f>
        <v>Fluid (stream)</v>
      </c>
      <c r="K11433" s="1" t="str">
        <f t="shared" ref="K11433:K11452" si="1619">HYPERLINK("http://geochem.nrcan.gc.ca/cdogs/content/kwd/kwd080007_e.htm", "Untreated Water")</f>
        <v>Untreated Water</v>
      </c>
      <c r="O11433">
        <v>1.3</v>
      </c>
      <c r="P11433">
        <v>60</v>
      </c>
      <c r="Q11433">
        <v>7.6</v>
      </c>
    </row>
    <row r="11434" spans="1:17" hidden="1" x14ac:dyDescent="0.3">
      <c r="A11434" t="s">
        <v>44188</v>
      </c>
      <c r="B11434" t="s">
        <v>44189</v>
      </c>
      <c r="C11434" s="1" t="str">
        <f t="shared" si="1613"/>
        <v>21:0719</v>
      </c>
      <c r="D11434" s="1" t="str">
        <f t="shared" si="1617"/>
        <v>21:0212</v>
      </c>
      <c r="E11434" t="s">
        <v>44186</v>
      </c>
      <c r="F11434" t="s">
        <v>44190</v>
      </c>
      <c r="H11434">
        <v>61.881620900000001</v>
      </c>
      <c r="I11434">
        <v>-134.19522119999999</v>
      </c>
      <c r="J11434" s="1" t="str">
        <f t="shared" si="1618"/>
        <v>Fluid (stream)</v>
      </c>
      <c r="K11434" s="1" t="str">
        <f t="shared" si="1619"/>
        <v>Untreated Water</v>
      </c>
      <c r="O11434">
        <v>1.3</v>
      </c>
      <c r="P11434">
        <v>60</v>
      </c>
      <c r="Q11434">
        <v>7.5</v>
      </c>
    </row>
    <row r="11435" spans="1:17" hidden="1" x14ac:dyDescent="0.3">
      <c r="A11435" t="s">
        <v>44191</v>
      </c>
      <c r="B11435" t="s">
        <v>44192</v>
      </c>
      <c r="C11435" s="1" t="str">
        <f t="shared" si="1613"/>
        <v>21:0719</v>
      </c>
      <c r="D11435" s="1" t="str">
        <f t="shared" si="1617"/>
        <v>21:0212</v>
      </c>
      <c r="E11435" t="s">
        <v>44193</v>
      </c>
      <c r="F11435" t="s">
        <v>44194</v>
      </c>
      <c r="H11435">
        <v>61.8346777</v>
      </c>
      <c r="I11435">
        <v>-134.20767180000001</v>
      </c>
      <c r="J11435" s="1" t="str">
        <f t="shared" si="1618"/>
        <v>Fluid (stream)</v>
      </c>
      <c r="K11435" s="1" t="str">
        <f t="shared" si="1619"/>
        <v>Untreated Water</v>
      </c>
      <c r="O11435">
        <v>0.75</v>
      </c>
      <c r="P11435">
        <v>70</v>
      </c>
      <c r="Q11435">
        <v>8.1</v>
      </c>
    </row>
    <row r="11436" spans="1:17" hidden="1" x14ac:dyDescent="0.3">
      <c r="A11436" t="s">
        <v>44195</v>
      </c>
      <c r="B11436" t="s">
        <v>44196</v>
      </c>
      <c r="C11436" s="1" t="str">
        <f t="shared" si="1613"/>
        <v>21:0719</v>
      </c>
      <c r="D11436" s="1" t="str">
        <f t="shared" si="1617"/>
        <v>21:0212</v>
      </c>
      <c r="E11436" t="s">
        <v>44197</v>
      </c>
      <c r="F11436" t="s">
        <v>44198</v>
      </c>
      <c r="H11436">
        <v>61.821921099999997</v>
      </c>
      <c r="I11436">
        <v>-134.19841410000001</v>
      </c>
      <c r="J11436" s="1" t="str">
        <f t="shared" si="1618"/>
        <v>Fluid (stream)</v>
      </c>
      <c r="K11436" s="1" t="str">
        <f t="shared" si="1619"/>
        <v>Untreated Water</v>
      </c>
      <c r="O11436">
        <v>10.4</v>
      </c>
      <c r="P11436">
        <v>50</v>
      </c>
      <c r="Q11436">
        <v>8.1</v>
      </c>
    </row>
    <row r="11437" spans="1:17" hidden="1" x14ac:dyDescent="0.3">
      <c r="A11437" t="s">
        <v>44199</v>
      </c>
      <c r="B11437" t="s">
        <v>44200</v>
      </c>
      <c r="C11437" s="1" t="str">
        <f t="shared" si="1613"/>
        <v>21:0719</v>
      </c>
      <c r="D11437" s="1" t="str">
        <f t="shared" si="1617"/>
        <v>21:0212</v>
      </c>
      <c r="E11437" t="s">
        <v>44201</v>
      </c>
      <c r="F11437" t="s">
        <v>44202</v>
      </c>
      <c r="H11437">
        <v>61.801282700000002</v>
      </c>
      <c r="I11437">
        <v>-134.2031623</v>
      </c>
      <c r="J11437" s="1" t="str">
        <f t="shared" si="1618"/>
        <v>Fluid (stream)</v>
      </c>
      <c r="K11437" s="1" t="str">
        <f t="shared" si="1619"/>
        <v>Untreated Water</v>
      </c>
      <c r="O11437">
        <v>0.87</v>
      </c>
      <c r="P11437">
        <v>40</v>
      </c>
      <c r="Q11437">
        <v>7.6</v>
      </c>
    </row>
    <row r="11438" spans="1:17" hidden="1" x14ac:dyDescent="0.3">
      <c r="A11438" t="s">
        <v>44203</v>
      </c>
      <c r="B11438" t="s">
        <v>44204</v>
      </c>
      <c r="C11438" s="1" t="str">
        <f t="shared" si="1613"/>
        <v>21:0719</v>
      </c>
      <c r="D11438" s="1" t="str">
        <f t="shared" si="1617"/>
        <v>21:0212</v>
      </c>
      <c r="E11438" t="s">
        <v>44205</v>
      </c>
      <c r="F11438" t="s">
        <v>44206</v>
      </c>
      <c r="H11438">
        <v>61.795021699999999</v>
      </c>
      <c r="I11438">
        <v>-134.16323070000001</v>
      </c>
      <c r="J11438" s="1" t="str">
        <f t="shared" si="1618"/>
        <v>Fluid (stream)</v>
      </c>
      <c r="K11438" s="1" t="str">
        <f t="shared" si="1619"/>
        <v>Untreated Water</v>
      </c>
      <c r="O11438">
        <v>0.67</v>
      </c>
      <c r="P11438">
        <v>30</v>
      </c>
      <c r="Q11438">
        <v>7</v>
      </c>
    </row>
    <row r="11439" spans="1:17" hidden="1" x14ac:dyDescent="0.3">
      <c r="A11439" t="s">
        <v>44207</v>
      </c>
      <c r="B11439" t="s">
        <v>44208</v>
      </c>
      <c r="C11439" s="1" t="str">
        <f t="shared" si="1613"/>
        <v>21:0719</v>
      </c>
      <c r="D11439" s="1" t="str">
        <f t="shared" si="1617"/>
        <v>21:0212</v>
      </c>
      <c r="E11439" t="s">
        <v>44209</v>
      </c>
      <c r="F11439" t="s">
        <v>44210</v>
      </c>
      <c r="H11439">
        <v>61.7796387</v>
      </c>
      <c r="I11439">
        <v>-134.09041999999999</v>
      </c>
      <c r="J11439" s="1" t="str">
        <f t="shared" si="1618"/>
        <v>Fluid (stream)</v>
      </c>
      <c r="K11439" s="1" t="str">
        <f t="shared" si="1619"/>
        <v>Untreated Water</v>
      </c>
      <c r="O11439">
        <v>0.33</v>
      </c>
      <c r="P11439">
        <v>40</v>
      </c>
      <c r="Q11439">
        <v>6.5</v>
      </c>
    </row>
    <row r="11440" spans="1:17" hidden="1" x14ac:dyDescent="0.3">
      <c r="A11440" t="s">
        <v>44211</v>
      </c>
      <c r="B11440" t="s">
        <v>44212</v>
      </c>
      <c r="C11440" s="1" t="str">
        <f t="shared" si="1613"/>
        <v>21:0719</v>
      </c>
      <c r="D11440" s="1" t="str">
        <f t="shared" si="1617"/>
        <v>21:0212</v>
      </c>
      <c r="E11440" t="s">
        <v>44213</v>
      </c>
      <c r="F11440" t="s">
        <v>44214</v>
      </c>
      <c r="H11440">
        <v>61.774898499999999</v>
      </c>
      <c r="I11440">
        <v>-134.0850064</v>
      </c>
      <c r="J11440" s="1" t="str">
        <f t="shared" si="1618"/>
        <v>Fluid (stream)</v>
      </c>
      <c r="K11440" s="1" t="str">
        <f t="shared" si="1619"/>
        <v>Untreated Water</v>
      </c>
      <c r="O11440">
        <v>0.5</v>
      </c>
      <c r="P11440">
        <v>30</v>
      </c>
      <c r="Q11440">
        <v>7</v>
      </c>
    </row>
    <row r="11441" spans="1:17" hidden="1" x14ac:dyDescent="0.3">
      <c r="A11441" t="s">
        <v>44215</v>
      </c>
      <c r="B11441" t="s">
        <v>44216</v>
      </c>
      <c r="C11441" s="1" t="str">
        <f t="shared" ref="C11441:C11504" si="1620">HYPERLINK("http://geochem.nrcan.gc.ca/cdogs/content/bdl/bdl210719_e.htm", "21:0719")</f>
        <v>21:0719</v>
      </c>
      <c r="D11441" s="1" t="str">
        <f t="shared" si="1617"/>
        <v>21:0212</v>
      </c>
      <c r="E11441" t="s">
        <v>44217</v>
      </c>
      <c r="F11441" t="s">
        <v>44218</v>
      </c>
      <c r="H11441">
        <v>61.762897000000002</v>
      </c>
      <c r="I11441">
        <v>-134.0302853</v>
      </c>
      <c r="J11441" s="1" t="str">
        <f t="shared" si="1618"/>
        <v>Fluid (stream)</v>
      </c>
      <c r="K11441" s="1" t="str">
        <f t="shared" si="1619"/>
        <v>Untreated Water</v>
      </c>
      <c r="O11441">
        <v>0.34</v>
      </c>
      <c r="P11441">
        <v>30</v>
      </c>
      <c r="Q11441">
        <v>6.8</v>
      </c>
    </row>
    <row r="11442" spans="1:17" hidden="1" x14ac:dyDescent="0.3">
      <c r="A11442" t="s">
        <v>44219</v>
      </c>
      <c r="B11442" t="s">
        <v>44220</v>
      </c>
      <c r="C11442" s="1" t="str">
        <f t="shared" si="1620"/>
        <v>21:0719</v>
      </c>
      <c r="D11442" s="1" t="str">
        <f t="shared" si="1617"/>
        <v>21:0212</v>
      </c>
      <c r="E11442" t="s">
        <v>44221</v>
      </c>
      <c r="F11442" t="s">
        <v>44222</v>
      </c>
      <c r="H11442">
        <v>61.730142499999999</v>
      </c>
      <c r="I11442">
        <v>-134.05550059999999</v>
      </c>
      <c r="J11442" s="1" t="str">
        <f t="shared" si="1618"/>
        <v>Fluid (stream)</v>
      </c>
      <c r="K11442" s="1" t="str">
        <f t="shared" si="1619"/>
        <v>Untreated Water</v>
      </c>
      <c r="O11442">
        <v>0.62</v>
      </c>
      <c r="P11442">
        <v>30</v>
      </c>
      <c r="Q11442">
        <v>6.8</v>
      </c>
    </row>
    <row r="11443" spans="1:17" hidden="1" x14ac:dyDescent="0.3">
      <c r="A11443" t="s">
        <v>44223</v>
      </c>
      <c r="B11443" t="s">
        <v>44224</v>
      </c>
      <c r="C11443" s="1" t="str">
        <f t="shared" si="1620"/>
        <v>21:0719</v>
      </c>
      <c r="D11443" s="1" t="str">
        <f t="shared" si="1617"/>
        <v>21:0212</v>
      </c>
      <c r="E11443" t="s">
        <v>44225</v>
      </c>
      <c r="F11443" t="s">
        <v>44226</v>
      </c>
      <c r="H11443">
        <v>61.726949699999999</v>
      </c>
      <c r="I11443">
        <v>-134.05989389999999</v>
      </c>
      <c r="J11443" s="1" t="str">
        <f t="shared" si="1618"/>
        <v>Fluid (stream)</v>
      </c>
      <c r="K11443" s="1" t="str">
        <f t="shared" si="1619"/>
        <v>Untreated Water</v>
      </c>
      <c r="O11443">
        <v>2.8</v>
      </c>
      <c r="P11443">
        <v>30</v>
      </c>
      <c r="Q11443">
        <v>6.7</v>
      </c>
    </row>
    <row r="11444" spans="1:17" hidden="1" x14ac:dyDescent="0.3">
      <c r="A11444" t="s">
        <v>44227</v>
      </c>
      <c r="B11444" t="s">
        <v>44228</v>
      </c>
      <c r="C11444" s="1" t="str">
        <f t="shared" si="1620"/>
        <v>21:0719</v>
      </c>
      <c r="D11444" s="1" t="str">
        <f t="shared" si="1617"/>
        <v>21:0212</v>
      </c>
      <c r="E11444" t="s">
        <v>44229</v>
      </c>
      <c r="F11444" t="s">
        <v>44230</v>
      </c>
      <c r="H11444">
        <v>61.752076500000001</v>
      </c>
      <c r="I11444">
        <v>-134.06888290000001</v>
      </c>
      <c r="J11444" s="1" t="str">
        <f t="shared" si="1618"/>
        <v>Fluid (stream)</v>
      </c>
      <c r="K11444" s="1" t="str">
        <f t="shared" si="1619"/>
        <v>Untreated Water</v>
      </c>
      <c r="O11444">
        <v>0.43</v>
      </c>
      <c r="P11444">
        <v>20</v>
      </c>
      <c r="Q11444">
        <v>6.7</v>
      </c>
    </row>
    <row r="11445" spans="1:17" hidden="1" x14ac:dyDescent="0.3">
      <c r="A11445" t="s">
        <v>44231</v>
      </c>
      <c r="B11445" t="s">
        <v>44232</v>
      </c>
      <c r="C11445" s="1" t="str">
        <f t="shared" si="1620"/>
        <v>21:0719</v>
      </c>
      <c r="D11445" s="1" t="str">
        <f t="shared" si="1617"/>
        <v>21:0212</v>
      </c>
      <c r="E11445" t="s">
        <v>44233</v>
      </c>
      <c r="F11445" t="s">
        <v>44234</v>
      </c>
      <c r="H11445">
        <v>61.748070300000002</v>
      </c>
      <c r="I11445">
        <v>-134.11469880000001</v>
      </c>
      <c r="J11445" s="1" t="str">
        <f t="shared" si="1618"/>
        <v>Fluid (stream)</v>
      </c>
      <c r="K11445" s="1" t="str">
        <f t="shared" si="1619"/>
        <v>Untreated Water</v>
      </c>
      <c r="O11445">
        <v>1.38</v>
      </c>
      <c r="P11445">
        <v>40</v>
      </c>
      <c r="Q11445">
        <v>6.9</v>
      </c>
    </row>
    <row r="11446" spans="1:17" hidden="1" x14ac:dyDescent="0.3">
      <c r="A11446" t="s">
        <v>44235</v>
      </c>
      <c r="B11446" t="s">
        <v>44236</v>
      </c>
      <c r="C11446" s="1" t="str">
        <f t="shared" si="1620"/>
        <v>21:0719</v>
      </c>
      <c r="D11446" s="1" t="str">
        <f t="shared" si="1617"/>
        <v>21:0212</v>
      </c>
      <c r="E11446" t="s">
        <v>44237</v>
      </c>
      <c r="F11446" t="s">
        <v>44238</v>
      </c>
      <c r="H11446">
        <v>61.729488600000003</v>
      </c>
      <c r="I11446">
        <v>-134.0956999</v>
      </c>
      <c r="J11446" s="1" t="str">
        <f t="shared" si="1618"/>
        <v>Fluid (stream)</v>
      </c>
      <c r="K11446" s="1" t="str">
        <f t="shared" si="1619"/>
        <v>Untreated Water</v>
      </c>
      <c r="O11446">
        <v>0.15</v>
      </c>
      <c r="P11446">
        <v>30</v>
      </c>
      <c r="Q11446">
        <v>6.6</v>
      </c>
    </row>
    <row r="11447" spans="1:17" hidden="1" x14ac:dyDescent="0.3">
      <c r="A11447" t="s">
        <v>44239</v>
      </c>
      <c r="B11447" t="s">
        <v>44240</v>
      </c>
      <c r="C11447" s="1" t="str">
        <f t="shared" si="1620"/>
        <v>21:0719</v>
      </c>
      <c r="D11447" s="1" t="str">
        <f t="shared" si="1617"/>
        <v>21:0212</v>
      </c>
      <c r="E11447" t="s">
        <v>44241</v>
      </c>
      <c r="F11447" t="s">
        <v>44242</v>
      </c>
      <c r="H11447">
        <v>61.724862600000002</v>
      </c>
      <c r="I11447">
        <v>-134.16325699999999</v>
      </c>
      <c r="J11447" s="1" t="str">
        <f t="shared" si="1618"/>
        <v>Fluid (stream)</v>
      </c>
      <c r="K11447" s="1" t="str">
        <f t="shared" si="1619"/>
        <v>Untreated Water</v>
      </c>
      <c r="O11447">
        <v>0.11</v>
      </c>
      <c r="P11447">
        <v>10</v>
      </c>
      <c r="Q11447">
        <v>6.9</v>
      </c>
    </row>
    <row r="11448" spans="1:17" hidden="1" x14ac:dyDescent="0.3">
      <c r="A11448" t="s">
        <v>44243</v>
      </c>
      <c r="B11448" t="s">
        <v>44244</v>
      </c>
      <c r="C11448" s="1" t="str">
        <f t="shared" si="1620"/>
        <v>21:0719</v>
      </c>
      <c r="D11448" s="1" t="str">
        <f t="shared" si="1617"/>
        <v>21:0212</v>
      </c>
      <c r="E11448" t="s">
        <v>44245</v>
      </c>
      <c r="F11448" t="s">
        <v>44246</v>
      </c>
      <c r="H11448">
        <v>61.743025699999997</v>
      </c>
      <c r="I11448">
        <v>-134.17688960000001</v>
      </c>
      <c r="J11448" s="1" t="str">
        <f t="shared" si="1618"/>
        <v>Fluid (stream)</v>
      </c>
      <c r="K11448" s="1" t="str">
        <f t="shared" si="1619"/>
        <v>Untreated Water</v>
      </c>
      <c r="O11448">
        <v>0.15</v>
      </c>
      <c r="P11448">
        <v>20</v>
      </c>
      <c r="Q11448">
        <v>6.4</v>
      </c>
    </row>
    <row r="11449" spans="1:17" hidden="1" x14ac:dyDescent="0.3">
      <c r="A11449" t="s">
        <v>44247</v>
      </c>
      <c r="B11449" t="s">
        <v>44248</v>
      </c>
      <c r="C11449" s="1" t="str">
        <f t="shared" si="1620"/>
        <v>21:0719</v>
      </c>
      <c r="D11449" s="1" t="str">
        <f t="shared" si="1617"/>
        <v>21:0212</v>
      </c>
      <c r="E11449" t="s">
        <v>44249</v>
      </c>
      <c r="F11449" t="s">
        <v>44250</v>
      </c>
      <c r="H11449">
        <v>61.757041800000003</v>
      </c>
      <c r="I11449">
        <v>-134.18630909999999</v>
      </c>
      <c r="J11449" s="1" t="str">
        <f t="shared" si="1618"/>
        <v>Fluid (stream)</v>
      </c>
      <c r="K11449" s="1" t="str">
        <f t="shared" si="1619"/>
        <v>Untreated Water</v>
      </c>
      <c r="O11449">
        <v>0.3</v>
      </c>
      <c r="P11449">
        <v>40</v>
      </c>
      <c r="Q11449">
        <v>7.4</v>
      </c>
    </row>
    <row r="11450" spans="1:17" hidden="1" x14ac:dyDescent="0.3">
      <c r="A11450" t="s">
        <v>44251</v>
      </c>
      <c r="B11450" t="s">
        <v>44252</v>
      </c>
      <c r="C11450" s="1" t="str">
        <f t="shared" si="1620"/>
        <v>21:0719</v>
      </c>
      <c r="D11450" s="1" t="str">
        <f t="shared" si="1617"/>
        <v>21:0212</v>
      </c>
      <c r="E11450" t="s">
        <v>44253</v>
      </c>
      <c r="F11450" t="s">
        <v>44254</v>
      </c>
      <c r="H11450">
        <v>61.7744906</v>
      </c>
      <c r="I11450">
        <v>-134.20722799999999</v>
      </c>
      <c r="J11450" s="1" t="str">
        <f t="shared" si="1618"/>
        <v>Fluid (stream)</v>
      </c>
      <c r="K11450" s="1" t="str">
        <f t="shared" si="1619"/>
        <v>Untreated Water</v>
      </c>
      <c r="O11450">
        <v>1.07</v>
      </c>
      <c r="P11450">
        <v>50</v>
      </c>
      <c r="Q11450">
        <v>7.2</v>
      </c>
    </row>
    <row r="11451" spans="1:17" hidden="1" x14ac:dyDescent="0.3">
      <c r="A11451" t="s">
        <v>44255</v>
      </c>
      <c r="B11451" t="s">
        <v>44256</v>
      </c>
      <c r="C11451" s="1" t="str">
        <f t="shared" si="1620"/>
        <v>21:0719</v>
      </c>
      <c r="D11451" s="1" t="str">
        <f t="shared" si="1617"/>
        <v>21:0212</v>
      </c>
      <c r="E11451" t="s">
        <v>44257</v>
      </c>
      <c r="F11451" t="s">
        <v>44258</v>
      </c>
      <c r="H11451">
        <v>61.762162199999999</v>
      </c>
      <c r="I11451">
        <v>-134.23696699999999</v>
      </c>
      <c r="J11451" s="1" t="str">
        <f t="shared" si="1618"/>
        <v>Fluid (stream)</v>
      </c>
      <c r="K11451" s="1" t="str">
        <f t="shared" si="1619"/>
        <v>Untreated Water</v>
      </c>
      <c r="O11451">
        <v>0.42</v>
      </c>
      <c r="P11451">
        <v>30</v>
      </c>
      <c r="Q11451">
        <v>7.4</v>
      </c>
    </row>
    <row r="11452" spans="1:17" hidden="1" x14ac:dyDescent="0.3">
      <c r="A11452" t="s">
        <v>44259</v>
      </c>
      <c r="B11452" t="s">
        <v>44260</v>
      </c>
      <c r="C11452" s="1" t="str">
        <f t="shared" si="1620"/>
        <v>21:0719</v>
      </c>
      <c r="D11452" s="1" t="str">
        <f t="shared" si="1617"/>
        <v>21:0212</v>
      </c>
      <c r="E11452" t="s">
        <v>44261</v>
      </c>
      <c r="F11452" t="s">
        <v>44262</v>
      </c>
      <c r="H11452">
        <v>61.812658200000001</v>
      </c>
      <c r="I11452">
        <v>-134.24805079999999</v>
      </c>
      <c r="J11452" s="1" t="str">
        <f t="shared" si="1618"/>
        <v>Fluid (stream)</v>
      </c>
      <c r="K11452" s="1" t="str">
        <f t="shared" si="1619"/>
        <v>Untreated Water</v>
      </c>
      <c r="O11452">
        <v>0.68</v>
      </c>
      <c r="P11452">
        <v>30</v>
      </c>
      <c r="Q11452">
        <v>7.3</v>
      </c>
    </row>
    <row r="11453" spans="1:17" hidden="1" x14ac:dyDescent="0.3">
      <c r="A11453" t="s">
        <v>44263</v>
      </c>
      <c r="B11453" t="s">
        <v>44264</v>
      </c>
      <c r="C11453" s="1" t="str">
        <f t="shared" si="1620"/>
        <v>21:0719</v>
      </c>
      <c r="D11453" s="1" t="str">
        <f>HYPERLINK("http://geochem.nrcan.gc.ca/cdogs/content/svy/svy_e.htm", "")</f>
        <v/>
      </c>
      <c r="G11453" s="1" t="str">
        <f>HYPERLINK("http://geochem.nrcan.gc.ca/cdogs/content/cr_/cr_00086_e.htm", "86")</f>
        <v>86</v>
      </c>
      <c r="J11453" t="s">
        <v>11453</v>
      </c>
      <c r="K11453" t="s">
        <v>11454</v>
      </c>
      <c r="O11453">
        <v>0.55000000000000004</v>
      </c>
      <c r="P11453">
        <v>80</v>
      </c>
      <c r="Q11453">
        <v>7.4</v>
      </c>
    </row>
    <row r="11454" spans="1:17" hidden="1" x14ac:dyDescent="0.3">
      <c r="A11454" t="s">
        <v>44265</v>
      </c>
      <c r="B11454" t="s">
        <v>44266</v>
      </c>
      <c r="C11454" s="1" t="str">
        <f t="shared" si="1620"/>
        <v>21:0719</v>
      </c>
      <c r="D11454" s="1" t="str">
        <f t="shared" ref="D11454:D11471" si="1621">HYPERLINK("http://geochem.nrcan.gc.ca/cdogs/content/svy/svy210212_e.htm", "21:0212")</f>
        <v>21:0212</v>
      </c>
      <c r="E11454" t="s">
        <v>44261</v>
      </c>
      <c r="F11454" t="s">
        <v>44267</v>
      </c>
      <c r="H11454">
        <v>61.812658200000001</v>
      </c>
      <c r="I11454">
        <v>-134.24805079999999</v>
      </c>
      <c r="J11454" s="1" t="str">
        <f t="shared" ref="J11454:J11471" si="1622">HYPERLINK("http://geochem.nrcan.gc.ca/cdogs/content/kwd/kwd020018_e.htm", "Fluid (stream)")</f>
        <v>Fluid (stream)</v>
      </c>
      <c r="K11454" s="1" t="str">
        <f t="shared" ref="K11454:K11471" si="1623">HYPERLINK("http://geochem.nrcan.gc.ca/cdogs/content/kwd/kwd080007_e.htm", "Untreated Water")</f>
        <v>Untreated Water</v>
      </c>
      <c r="O11454">
        <v>0.74</v>
      </c>
      <c r="P11454">
        <v>40</v>
      </c>
      <c r="Q11454">
        <v>7.9</v>
      </c>
    </row>
    <row r="11455" spans="1:17" hidden="1" x14ac:dyDescent="0.3">
      <c r="A11455" t="s">
        <v>44268</v>
      </c>
      <c r="B11455" t="s">
        <v>44269</v>
      </c>
      <c r="C11455" s="1" t="str">
        <f t="shared" si="1620"/>
        <v>21:0719</v>
      </c>
      <c r="D11455" s="1" t="str">
        <f t="shared" si="1621"/>
        <v>21:0212</v>
      </c>
      <c r="E11455" t="s">
        <v>44270</v>
      </c>
      <c r="F11455" t="s">
        <v>44271</v>
      </c>
      <c r="H11455">
        <v>61.826017700000001</v>
      </c>
      <c r="I11455">
        <v>-134.28189649999999</v>
      </c>
      <c r="J11455" s="1" t="str">
        <f t="shared" si="1622"/>
        <v>Fluid (stream)</v>
      </c>
      <c r="K11455" s="1" t="str">
        <f t="shared" si="1623"/>
        <v>Untreated Water</v>
      </c>
      <c r="O11455">
        <v>0.38</v>
      </c>
      <c r="P11455">
        <v>40</v>
      </c>
      <c r="Q11455">
        <v>8</v>
      </c>
    </row>
    <row r="11456" spans="1:17" hidden="1" x14ac:dyDescent="0.3">
      <c r="A11456" t="s">
        <v>44272</v>
      </c>
      <c r="B11456" t="s">
        <v>44273</v>
      </c>
      <c r="C11456" s="1" t="str">
        <f t="shared" si="1620"/>
        <v>21:0719</v>
      </c>
      <c r="D11456" s="1" t="str">
        <f t="shared" si="1621"/>
        <v>21:0212</v>
      </c>
      <c r="E11456" t="s">
        <v>44274</v>
      </c>
      <c r="F11456" t="s">
        <v>44275</v>
      </c>
      <c r="H11456">
        <v>61.808505799999999</v>
      </c>
      <c r="I11456">
        <v>-134.3530959</v>
      </c>
      <c r="J11456" s="1" t="str">
        <f t="shared" si="1622"/>
        <v>Fluid (stream)</v>
      </c>
      <c r="K11456" s="1" t="str">
        <f t="shared" si="1623"/>
        <v>Untreated Water</v>
      </c>
      <c r="O11456">
        <v>0.59</v>
      </c>
      <c r="P11456">
        <v>40</v>
      </c>
      <c r="Q11456">
        <v>8.1</v>
      </c>
    </row>
    <row r="11457" spans="1:17" hidden="1" x14ac:dyDescent="0.3">
      <c r="A11457" t="s">
        <v>44276</v>
      </c>
      <c r="B11457" t="s">
        <v>44277</v>
      </c>
      <c r="C11457" s="1" t="str">
        <f t="shared" si="1620"/>
        <v>21:0719</v>
      </c>
      <c r="D11457" s="1" t="str">
        <f t="shared" si="1621"/>
        <v>21:0212</v>
      </c>
      <c r="E11457" t="s">
        <v>44278</v>
      </c>
      <c r="F11457" t="s">
        <v>44279</v>
      </c>
      <c r="H11457">
        <v>61.773979699999998</v>
      </c>
      <c r="I11457">
        <v>-134.3706316</v>
      </c>
      <c r="J11457" s="1" t="str">
        <f t="shared" si="1622"/>
        <v>Fluid (stream)</v>
      </c>
      <c r="K11457" s="1" t="str">
        <f t="shared" si="1623"/>
        <v>Untreated Water</v>
      </c>
      <c r="O11457">
        <v>2.5</v>
      </c>
      <c r="P11457">
        <v>50</v>
      </c>
      <c r="Q11457">
        <v>7.7</v>
      </c>
    </row>
    <row r="11458" spans="1:17" hidden="1" x14ac:dyDescent="0.3">
      <c r="A11458" t="s">
        <v>44280</v>
      </c>
      <c r="B11458" t="s">
        <v>44281</v>
      </c>
      <c r="C11458" s="1" t="str">
        <f t="shared" si="1620"/>
        <v>21:0719</v>
      </c>
      <c r="D11458" s="1" t="str">
        <f t="shared" si="1621"/>
        <v>21:0212</v>
      </c>
      <c r="E11458" t="s">
        <v>44282</v>
      </c>
      <c r="F11458" t="s">
        <v>44283</v>
      </c>
      <c r="H11458">
        <v>61.849436099999998</v>
      </c>
      <c r="I11458">
        <v>-134.37108240000001</v>
      </c>
      <c r="J11458" s="1" t="str">
        <f t="shared" si="1622"/>
        <v>Fluid (stream)</v>
      </c>
      <c r="K11458" s="1" t="str">
        <f t="shared" si="1623"/>
        <v>Untreated Water</v>
      </c>
      <c r="O11458">
        <v>2.5000000000000001E-2</v>
      </c>
      <c r="P11458">
        <v>40</v>
      </c>
      <c r="Q11458">
        <v>7.5</v>
      </c>
    </row>
    <row r="11459" spans="1:17" hidden="1" x14ac:dyDescent="0.3">
      <c r="A11459" t="s">
        <v>44284</v>
      </c>
      <c r="B11459" t="s">
        <v>44285</v>
      </c>
      <c r="C11459" s="1" t="str">
        <f t="shared" si="1620"/>
        <v>21:0719</v>
      </c>
      <c r="D11459" s="1" t="str">
        <f t="shared" si="1621"/>
        <v>21:0212</v>
      </c>
      <c r="E11459" t="s">
        <v>44286</v>
      </c>
      <c r="F11459" t="s">
        <v>44287</v>
      </c>
      <c r="H11459">
        <v>61.844951299999998</v>
      </c>
      <c r="I11459">
        <v>-134.425465</v>
      </c>
      <c r="J11459" s="1" t="str">
        <f t="shared" si="1622"/>
        <v>Fluid (stream)</v>
      </c>
      <c r="K11459" s="1" t="str">
        <f t="shared" si="1623"/>
        <v>Untreated Water</v>
      </c>
      <c r="O11459">
        <v>0.14000000000000001</v>
      </c>
      <c r="P11459">
        <v>30</v>
      </c>
      <c r="Q11459">
        <v>7.7</v>
      </c>
    </row>
    <row r="11460" spans="1:17" hidden="1" x14ac:dyDescent="0.3">
      <c r="A11460" t="s">
        <v>44288</v>
      </c>
      <c r="B11460" t="s">
        <v>44289</v>
      </c>
      <c r="C11460" s="1" t="str">
        <f t="shared" si="1620"/>
        <v>21:0719</v>
      </c>
      <c r="D11460" s="1" t="str">
        <f t="shared" si="1621"/>
        <v>21:0212</v>
      </c>
      <c r="E11460" t="s">
        <v>44290</v>
      </c>
      <c r="F11460" t="s">
        <v>44291</v>
      </c>
      <c r="H11460">
        <v>61.851923800000002</v>
      </c>
      <c r="I11460">
        <v>-134.40983069999999</v>
      </c>
      <c r="J11460" s="1" t="str">
        <f t="shared" si="1622"/>
        <v>Fluid (stream)</v>
      </c>
      <c r="K11460" s="1" t="str">
        <f t="shared" si="1623"/>
        <v>Untreated Water</v>
      </c>
      <c r="O11460">
        <v>0.48</v>
      </c>
      <c r="P11460">
        <v>30</v>
      </c>
      <c r="Q11460">
        <v>6.8</v>
      </c>
    </row>
    <row r="11461" spans="1:17" hidden="1" x14ac:dyDescent="0.3">
      <c r="A11461" t="s">
        <v>44292</v>
      </c>
      <c r="B11461" t="s">
        <v>44293</v>
      </c>
      <c r="C11461" s="1" t="str">
        <f t="shared" si="1620"/>
        <v>21:0719</v>
      </c>
      <c r="D11461" s="1" t="str">
        <f t="shared" si="1621"/>
        <v>21:0212</v>
      </c>
      <c r="E11461" t="s">
        <v>44294</v>
      </c>
      <c r="F11461" t="s">
        <v>44295</v>
      </c>
      <c r="H11461">
        <v>61.8290103</v>
      </c>
      <c r="I11461">
        <v>-134.42190780000001</v>
      </c>
      <c r="J11461" s="1" t="str">
        <f t="shared" si="1622"/>
        <v>Fluid (stream)</v>
      </c>
      <c r="K11461" s="1" t="str">
        <f t="shared" si="1623"/>
        <v>Untreated Water</v>
      </c>
      <c r="O11461">
        <v>0.13</v>
      </c>
      <c r="P11461">
        <v>40</v>
      </c>
      <c r="Q11461">
        <v>6.6</v>
      </c>
    </row>
    <row r="11462" spans="1:17" hidden="1" x14ac:dyDescent="0.3">
      <c r="A11462" t="s">
        <v>44296</v>
      </c>
      <c r="B11462" t="s">
        <v>44297</v>
      </c>
      <c r="C11462" s="1" t="str">
        <f t="shared" si="1620"/>
        <v>21:0719</v>
      </c>
      <c r="D11462" s="1" t="str">
        <f t="shared" si="1621"/>
        <v>21:0212</v>
      </c>
      <c r="E11462" t="s">
        <v>44298</v>
      </c>
      <c r="F11462" t="s">
        <v>44299</v>
      </c>
      <c r="H11462">
        <v>61.826414800000002</v>
      </c>
      <c r="I11462">
        <v>-134.4546862</v>
      </c>
      <c r="J11462" s="1" t="str">
        <f t="shared" si="1622"/>
        <v>Fluid (stream)</v>
      </c>
      <c r="K11462" s="1" t="str">
        <f t="shared" si="1623"/>
        <v>Untreated Water</v>
      </c>
      <c r="O11462">
        <v>0.57999999999999996</v>
      </c>
      <c r="P11462">
        <v>40</v>
      </c>
      <c r="Q11462">
        <v>6</v>
      </c>
    </row>
    <row r="11463" spans="1:17" hidden="1" x14ac:dyDescent="0.3">
      <c r="A11463" t="s">
        <v>44300</v>
      </c>
      <c r="B11463" t="s">
        <v>44301</v>
      </c>
      <c r="C11463" s="1" t="str">
        <f t="shared" si="1620"/>
        <v>21:0719</v>
      </c>
      <c r="D11463" s="1" t="str">
        <f t="shared" si="1621"/>
        <v>21:0212</v>
      </c>
      <c r="E11463" t="s">
        <v>44302</v>
      </c>
      <c r="F11463" t="s">
        <v>44303</v>
      </c>
      <c r="H11463">
        <v>61.8111253</v>
      </c>
      <c r="I11463">
        <v>-134.4967786</v>
      </c>
      <c r="J11463" s="1" t="str">
        <f t="shared" si="1622"/>
        <v>Fluid (stream)</v>
      </c>
      <c r="K11463" s="1" t="str">
        <f t="shared" si="1623"/>
        <v>Untreated Water</v>
      </c>
      <c r="O11463">
        <v>2.8</v>
      </c>
      <c r="P11463">
        <v>60</v>
      </c>
      <c r="Q11463">
        <v>7.2</v>
      </c>
    </row>
    <row r="11464" spans="1:17" hidden="1" x14ac:dyDescent="0.3">
      <c r="A11464" t="s">
        <v>44304</v>
      </c>
      <c r="B11464" t="s">
        <v>44305</v>
      </c>
      <c r="C11464" s="1" t="str">
        <f t="shared" si="1620"/>
        <v>21:0719</v>
      </c>
      <c r="D11464" s="1" t="str">
        <f t="shared" si="1621"/>
        <v>21:0212</v>
      </c>
      <c r="E11464" t="s">
        <v>44306</v>
      </c>
      <c r="F11464" t="s">
        <v>44307</v>
      </c>
      <c r="H11464">
        <v>61.844577000000001</v>
      </c>
      <c r="I11464">
        <v>-134.5356295</v>
      </c>
      <c r="J11464" s="1" t="str">
        <f t="shared" si="1622"/>
        <v>Fluid (stream)</v>
      </c>
      <c r="K11464" s="1" t="str">
        <f t="shared" si="1623"/>
        <v>Untreated Water</v>
      </c>
      <c r="O11464">
        <v>2.5000000000000001E-2</v>
      </c>
      <c r="P11464">
        <v>70</v>
      </c>
      <c r="Q11464">
        <v>7.5</v>
      </c>
    </row>
    <row r="11465" spans="1:17" hidden="1" x14ac:dyDescent="0.3">
      <c r="A11465" t="s">
        <v>44308</v>
      </c>
      <c r="B11465" t="s">
        <v>44309</v>
      </c>
      <c r="C11465" s="1" t="str">
        <f t="shared" si="1620"/>
        <v>21:0719</v>
      </c>
      <c r="D11465" s="1" t="str">
        <f t="shared" si="1621"/>
        <v>21:0212</v>
      </c>
      <c r="E11465" t="s">
        <v>44310</v>
      </c>
      <c r="F11465" t="s">
        <v>44311</v>
      </c>
      <c r="H11465">
        <v>61.852830099999998</v>
      </c>
      <c r="I11465">
        <v>-134.53375729999999</v>
      </c>
      <c r="J11465" s="1" t="str">
        <f t="shared" si="1622"/>
        <v>Fluid (stream)</v>
      </c>
      <c r="K11465" s="1" t="str">
        <f t="shared" si="1623"/>
        <v>Untreated Water</v>
      </c>
      <c r="O11465">
        <v>0.61</v>
      </c>
      <c r="P11465">
        <v>40</v>
      </c>
      <c r="Q11465">
        <v>7</v>
      </c>
    </row>
    <row r="11466" spans="1:17" hidden="1" x14ac:dyDescent="0.3">
      <c r="A11466" t="s">
        <v>44312</v>
      </c>
      <c r="B11466" t="s">
        <v>44313</v>
      </c>
      <c r="C11466" s="1" t="str">
        <f t="shared" si="1620"/>
        <v>21:0719</v>
      </c>
      <c r="D11466" s="1" t="str">
        <f t="shared" si="1621"/>
        <v>21:0212</v>
      </c>
      <c r="E11466" t="s">
        <v>44314</v>
      </c>
      <c r="F11466" t="s">
        <v>44315</v>
      </c>
      <c r="H11466">
        <v>61.858757599999997</v>
      </c>
      <c r="I11466">
        <v>-134.5533188</v>
      </c>
      <c r="J11466" s="1" t="str">
        <f t="shared" si="1622"/>
        <v>Fluid (stream)</v>
      </c>
      <c r="K11466" s="1" t="str">
        <f t="shared" si="1623"/>
        <v>Untreated Water</v>
      </c>
      <c r="O11466">
        <v>1.0900000000000001</v>
      </c>
      <c r="P11466">
        <v>60</v>
      </c>
      <c r="Q11466">
        <v>7.8</v>
      </c>
    </row>
    <row r="11467" spans="1:17" hidden="1" x14ac:dyDescent="0.3">
      <c r="A11467" t="s">
        <v>44316</v>
      </c>
      <c r="B11467" t="s">
        <v>44317</v>
      </c>
      <c r="C11467" s="1" t="str">
        <f t="shared" si="1620"/>
        <v>21:0719</v>
      </c>
      <c r="D11467" s="1" t="str">
        <f t="shared" si="1621"/>
        <v>21:0212</v>
      </c>
      <c r="E11467" t="s">
        <v>44318</v>
      </c>
      <c r="F11467" t="s">
        <v>44319</v>
      </c>
      <c r="H11467">
        <v>61.878930500000003</v>
      </c>
      <c r="I11467">
        <v>-134.55340720000001</v>
      </c>
      <c r="J11467" s="1" t="str">
        <f t="shared" si="1622"/>
        <v>Fluid (stream)</v>
      </c>
      <c r="K11467" s="1" t="str">
        <f t="shared" si="1623"/>
        <v>Untreated Water</v>
      </c>
      <c r="O11467">
        <v>0.81</v>
      </c>
      <c r="P11467">
        <v>70</v>
      </c>
      <c r="Q11467">
        <v>7.9</v>
      </c>
    </row>
    <row r="11468" spans="1:17" hidden="1" x14ac:dyDescent="0.3">
      <c r="A11468" t="s">
        <v>44320</v>
      </c>
      <c r="B11468" t="s">
        <v>44321</v>
      </c>
      <c r="C11468" s="1" t="str">
        <f t="shared" si="1620"/>
        <v>21:0719</v>
      </c>
      <c r="D11468" s="1" t="str">
        <f t="shared" si="1621"/>
        <v>21:0212</v>
      </c>
      <c r="E11468" t="s">
        <v>44322</v>
      </c>
      <c r="F11468" t="s">
        <v>44323</v>
      </c>
      <c r="H11468">
        <v>61.893661299999998</v>
      </c>
      <c r="I11468">
        <v>-134.5904477</v>
      </c>
      <c r="J11468" s="1" t="str">
        <f t="shared" si="1622"/>
        <v>Fluid (stream)</v>
      </c>
      <c r="K11468" s="1" t="str">
        <f t="shared" si="1623"/>
        <v>Untreated Water</v>
      </c>
      <c r="O11468">
        <v>0.72</v>
      </c>
      <c r="P11468">
        <v>60</v>
      </c>
      <c r="Q11468">
        <v>8.3000000000000007</v>
      </c>
    </row>
    <row r="11469" spans="1:17" hidden="1" x14ac:dyDescent="0.3">
      <c r="A11469" t="s">
        <v>44324</v>
      </c>
      <c r="B11469" t="s">
        <v>44325</v>
      </c>
      <c r="C11469" s="1" t="str">
        <f t="shared" si="1620"/>
        <v>21:0719</v>
      </c>
      <c r="D11469" s="1" t="str">
        <f t="shared" si="1621"/>
        <v>21:0212</v>
      </c>
      <c r="E11469" t="s">
        <v>44326</v>
      </c>
      <c r="F11469" t="s">
        <v>44327</v>
      </c>
      <c r="H11469">
        <v>61.924770799999997</v>
      </c>
      <c r="I11469">
        <v>-134.58241559999999</v>
      </c>
      <c r="J11469" s="1" t="str">
        <f t="shared" si="1622"/>
        <v>Fluid (stream)</v>
      </c>
      <c r="K11469" s="1" t="str">
        <f t="shared" si="1623"/>
        <v>Untreated Water</v>
      </c>
      <c r="O11469">
        <v>2.5000000000000001E-2</v>
      </c>
      <c r="P11469">
        <v>30</v>
      </c>
      <c r="Q11469">
        <v>6.9</v>
      </c>
    </row>
    <row r="11470" spans="1:17" hidden="1" x14ac:dyDescent="0.3">
      <c r="A11470" t="s">
        <v>44328</v>
      </c>
      <c r="B11470" t="s">
        <v>44329</v>
      </c>
      <c r="C11470" s="1" t="str">
        <f t="shared" si="1620"/>
        <v>21:0719</v>
      </c>
      <c r="D11470" s="1" t="str">
        <f t="shared" si="1621"/>
        <v>21:0212</v>
      </c>
      <c r="E11470" t="s">
        <v>44326</v>
      </c>
      <c r="F11470" t="s">
        <v>44330</v>
      </c>
      <c r="H11470">
        <v>61.924770799999997</v>
      </c>
      <c r="I11470">
        <v>-134.58241559999999</v>
      </c>
      <c r="J11470" s="1" t="str">
        <f t="shared" si="1622"/>
        <v>Fluid (stream)</v>
      </c>
      <c r="K11470" s="1" t="str">
        <f t="shared" si="1623"/>
        <v>Untreated Water</v>
      </c>
      <c r="O11470">
        <v>0.44</v>
      </c>
      <c r="P11470">
        <v>30</v>
      </c>
      <c r="Q11470">
        <v>7.6</v>
      </c>
    </row>
    <row r="11471" spans="1:17" hidden="1" x14ac:dyDescent="0.3">
      <c r="A11471" t="s">
        <v>44331</v>
      </c>
      <c r="B11471" t="s">
        <v>44332</v>
      </c>
      <c r="C11471" s="1" t="str">
        <f t="shared" si="1620"/>
        <v>21:0719</v>
      </c>
      <c r="D11471" s="1" t="str">
        <f t="shared" si="1621"/>
        <v>21:0212</v>
      </c>
      <c r="E11471" t="s">
        <v>44333</v>
      </c>
      <c r="F11471" t="s">
        <v>44334</v>
      </c>
      <c r="H11471">
        <v>61.936016000000002</v>
      </c>
      <c r="I11471">
        <v>-134.51822630000001</v>
      </c>
      <c r="J11471" s="1" t="str">
        <f t="shared" si="1622"/>
        <v>Fluid (stream)</v>
      </c>
      <c r="K11471" s="1" t="str">
        <f t="shared" si="1623"/>
        <v>Untreated Water</v>
      </c>
      <c r="O11471">
        <v>0.15</v>
      </c>
      <c r="P11471">
        <v>40</v>
      </c>
      <c r="Q11471">
        <v>7.5</v>
      </c>
    </row>
    <row r="11472" spans="1:17" hidden="1" x14ac:dyDescent="0.3">
      <c r="A11472" t="s">
        <v>44335</v>
      </c>
      <c r="B11472" t="s">
        <v>44336</v>
      </c>
      <c r="C11472" s="1" t="str">
        <f t="shared" si="1620"/>
        <v>21:0719</v>
      </c>
      <c r="D11472" s="1" t="str">
        <f>HYPERLINK("http://geochem.nrcan.gc.ca/cdogs/content/svy/svy_e.htm", "")</f>
        <v/>
      </c>
      <c r="G11472" s="1" t="str">
        <f>HYPERLINK("http://geochem.nrcan.gc.ca/cdogs/content/cr_/cr_00085_e.htm", "85")</f>
        <v>85</v>
      </c>
      <c r="J11472" t="s">
        <v>11453</v>
      </c>
      <c r="K11472" t="s">
        <v>11454</v>
      </c>
      <c r="O11472">
        <v>0.44</v>
      </c>
      <c r="P11472">
        <v>60</v>
      </c>
      <c r="Q11472">
        <v>8.1999999999999993</v>
      </c>
    </row>
    <row r="11473" spans="1:17" hidden="1" x14ac:dyDescent="0.3">
      <c r="A11473" t="s">
        <v>44337</v>
      </c>
      <c r="B11473" t="s">
        <v>44338</v>
      </c>
      <c r="C11473" s="1" t="str">
        <f t="shared" si="1620"/>
        <v>21:0719</v>
      </c>
      <c r="D11473" s="1" t="str">
        <f t="shared" ref="D11473:D11503" si="1624">HYPERLINK("http://geochem.nrcan.gc.ca/cdogs/content/svy/svy210212_e.htm", "21:0212")</f>
        <v>21:0212</v>
      </c>
      <c r="E11473" t="s">
        <v>44339</v>
      </c>
      <c r="F11473" t="s">
        <v>44340</v>
      </c>
      <c r="H11473">
        <v>61.950219199999999</v>
      </c>
      <c r="I11473">
        <v>-134.5263903</v>
      </c>
      <c r="J11473" s="1" t="str">
        <f t="shared" ref="J11473:J11503" si="1625">HYPERLINK("http://geochem.nrcan.gc.ca/cdogs/content/kwd/kwd020018_e.htm", "Fluid (stream)")</f>
        <v>Fluid (stream)</v>
      </c>
      <c r="K11473" s="1" t="str">
        <f t="shared" ref="K11473:K11503" si="1626">HYPERLINK("http://geochem.nrcan.gc.ca/cdogs/content/kwd/kwd080007_e.htm", "Untreated Water")</f>
        <v>Untreated Water</v>
      </c>
      <c r="O11473">
        <v>0.38</v>
      </c>
      <c r="P11473">
        <v>50</v>
      </c>
      <c r="Q11473">
        <v>7.8</v>
      </c>
    </row>
    <row r="11474" spans="1:17" hidden="1" x14ac:dyDescent="0.3">
      <c r="A11474" t="s">
        <v>44341</v>
      </c>
      <c r="B11474" t="s">
        <v>44342</v>
      </c>
      <c r="C11474" s="1" t="str">
        <f t="shared" si="1620"/>
        <v>21:0719</v>
      </c>
      <c r="D11474" s="1" t="str">
        <f t="shared" si="1624"/>
        <v>21:0212</v>
      </c>
      <c r="E11474" t="s">
        <v>44343</v>
      </c>
      <c r="F11474" t="s">
        <v>44344</v>
      </c>
      <c r="H11474">
        <v>61.9809907</v>
      </c>
      <c r="I11474">
        <v>-134.51295859999999</v>
      </c>
      <c r="J11474" s="1" t="str">
        <f t="shared" si="1625"/>
        <v>Fluid (stream)</v>
      </c>
      <c r="K11474" s="1" t="str">
        <f t="shared" si="1626"/>
        <v>Untreated Water</v>
      </c>
      <c r="O11474">
        <v>0.28999999999999998</v>
      </c>
      <c r="P11474">
        <v>200</v>
      </c>
      <c r="Q11474">
        <v>7.8</v>
      </c>
    </row>
    <row r="11475" spans="1:17" hidden="1" x14ac:dyDescent="0.3">
      <c r="A11475" t="s">
        <v>44345</v>
      </c>
      <c r="B11475" t="s">
        <v>44346</v>
      </c>
      <c r="C11475" s="1" t="str">
        <f t="shared" si="1620"/>
        <v>21:0719</v>
      </c>
      <c r="D11475" s="1" t="str">
        <f t="shared" si="1624"/>
        <v>21:0212</v>
      </c>
      <c r="E11475" t="s">
        <v>44347</v>
      </c>
      <c r="F11475" t="s">
        <v>44348</v>
      </c>
      <c r="H11475">
        <v>61.954385500000001</v>
      </c>
      <c r="I11475">
        <v>-134.57333829999999</v>
      </c>
      <c r="J11475" s="1" t="str">
        <f t="shared" si="1625"/>
        <v>Fluid (stream)</v>
      </c>
      <c r="K11475" s="1" t="str">
        <f t="shared" si="1626"/>
        <v>Untreated Water</v>
      </c>
      <c r="O11475">
        <v>0.19</v>
      </c>
      <c r="P11475">
        <v>110</v>
      </c>
      <c r="Q11475">
        <v>7</v>
      </c>
    </row>
    <row r="11476" spans="1:17" hidden="1" x14ac:dyDescent="0.3">
      <c r="A11476" t="s">
        <v>44349</v>
      </c>
      <c r="B11476" t="s">
        <v>44350</v>
      </c>
      <c r="C11476" s="1" t="str">
        <f t="shared" si="1620"/>
        <v>21:0719</v>
      </c>
      <c r="D11476" s="1" t="str">
        <f t="shared" si="1624"/>
        <v>21:0212</v>
      </c>
      <c r="E11476" t="s">
        <v>44351</v>
      </c>
      <c r="F11476" t="s">
        <v>44352</v>
      </c>
      <c r="H11476">
        <v>61.963738300000003</v>
      </c>
      <c r="I11476">
        <v>-134.61550539999999</v>
      </c>
      <c r="J11476" s="1" t="str">
        <f t="shared" si="1625"/>
        <v>Fluid (stream)</v>
      </c>
      <c r="K11476" s="1" t="str">
        <f t="shared" si="1626"/>
        <v>Untreated Water</v>
      </c>
      <c r="O11476">
        <v>2.5000000000000001E-2</v>
      </c>
      <c r="P11476">
        <v>80</v>
      </c>
      <c r="Q11476">
        <v>7.9</v>
      </c>
    </row>
    <row r="11477" spans="1:17" hidden="1" x14ac:dyDescent="0.3">
      <c r="A11477" t="s">
        <v>44353</v>
      </c>
      <c r="B11477" t="s">
        <v>44354</v>
      </c>
      <c r="C11477" s="1" t="str">
        <f t="shared" si="1620"/>
        <v>21:0719</v>
      </c>
      <c r="D11477" s="1" t="str">
        <f t="shared" si="1624"/>
        <v>21:0212</v>
      </c>
      <c r="E11477" t="s">
        <v>44355</v>
      </c>
      <c r="F11477" t="s">
        <v>44356</v>
      </c>
      <c r="H11477">
        <v>61.9897548</v>
      </c>
      <c r="I11477">
        <v>-134.61262139999999</v>
      </c>
      <c r="J11477" s="1" t="str">
        <f t="shared" si="1625"/>
        <v>Fluid (stream)</v>
      </c>
      <c r="K11477" s="1" t="str">
        <f t="shared" si="1626"/>
        <v>Untreated Water</v>
      </c>
      <c r="O11477">
        <v>0.48</v>
      </c>
      <c r="P11477">
        <v>40</v>
      </c>
      <c r="Q11477">
        <v>7.9</v>
      </c>
    </row>
    <row r="11478" spans="1:17" hidden="1" x14ac:dyDescent="0.3">
      <c r="A11478" t="s">
        <v>44357</v>
      </c>
      <c r="B11478" t="s">
        <v>44358</v>
      </c>
      <c r="C11478" s="1" t="str">
        <f t="shared" si="1620"/>
        <v>21:0719</v>
      </c>
      <c r="D11478" s="1" t="str">
        <f t="shared" si="1624"/>
        <v>21:0212</v>
      </c>
      <c r="E11478" t="s">
        <v>44359</v>
      </c>
      <c r="F11478" t="s">
        <v>44360</v>
      </c>
      <c r="H11478">
        <v>61.886486900000001</v>
      </c>
      <c r="I11478">
        <v>-134.7312105</v>
      </c>
      <c r="J11478" s="1" t="str">
        <f t="shared" si="1625"/>
        <v>Fluid (stream)</v>
      </c>
      <c r="K11478" s="1" t="str">
        <f t="shared" si="1626"/>
        <v>Untreated Water</v>
      </c>
      <c r="O11478">
        <v>0.25</v>
      </c>
      <c r="P11478">
        <v>190</v>
      </c>
      <c r="Q11478">
        <v>8</v>
      </c>
    </row>
    <row r="11479" spans="1:17" hidden="1" x14ac:dyDescent="0.3">
      <c r="A11479" t="s">
        <v>44361</v>
      </c>
      <c r="B11479" t="s">
        <v>44362</v>
      </c>
      <c r="C11479" s="1" t="str">
        <f t="shared" si="1620"/>
        <v>21:0719</v>
      </c>
      <c r="D11479" s="1" t="str">
        <f t="shared" si="1624"/>
        <v>21:0212</v>
      </c>
      <c r="E11479" t="s">
        <v>44363</v>
      </c>
      <c r="F11479" t="s">
        <v>44364</v>
      </c>
      <c r="H11479">
        <v>61.868404699999999</v>
      </c>
      <c r="I11479">
        <v>-134.72140569999999</v>
      </c>
      <c r="J11479" s="1" t="str">
        <f t="shared" si="1625"/>
        <v>Fluid (stream)</v>
      </c>
      <c r="K11479" s="1" t="str">
        <f t="shared" si="1626"/>
        <v>Untreated Water</v>
      </c>
      <c r="O11479">
        <v>2.33</v>
      </c>
      <c r="P11479">
        <v>170</v>
      </c>
      <c r="Q11479">
        <v>8</v>
      </c>
    </row>
    <row r="11480" spans="1:17" hidden="1" x14ac:dyDescent="0.3">
      <c r="A11480" t="s">
        <v>44365</v>
      </c>
      <c r="B11480" t="s">
        <v>44366</v>
      </c>
      <c r="C11480" s="1" t="str">
        <f t="shared" si="1620"/>
        <v>21:0719</v>
      </c>
      <c r="D11480" s="1" t="str">
        <f t="shared" si="1624"/>
        <v>21:0212</v>
      </c>
      <c r="E11480" t="s">
        <v>44367</v>
      </c>
      <c r="F11480" t="s">
        <v>44368</v>
      </c>
      <c r="H11480">
        <v>61.817867</v>
      </c>
      <c r="I11480">
        <v>-134.71508410000001</v>
      </c>
      <c r="J11480" s="1" t="str">
        <f t="shared" si="1625"/>
        <v>Fluid (stream)</v>
      </c>
      <c r="K11480" s="1" t="str">
        <f t="shared" si="1626"/>
        <v>Untreated Water</v>
      </c>
      <c r="O11480">
        <v>2.5000000000000001E-2</v>
      </c>
      <c r="P11480">
        <v>50</v>
      </c>
      <c r="Q11480">
        <v>8.1999999999999993</v>
      </c>
    </row>
    <row r="11481" spans="1:17" hidden="1" x14ac:dyDescent="0.3">
      <c r="A11481" t="s">
        <v>44369</v>
      </c>
      <c r="B11481" t="s">
        <v>44370</v>
      </c>
      <c r="C11481" s="1" t="str">
        <f t="shared" si="1620"/>
        <v>21:0719</v>
      </c>
      <c r="D11481" s="1" t="str">
        <f t="shared" si="1624"/>
        <v>21:0212</v>
      </c>
      <c r="E11481" t="s">
        <v>44371</v>
      </c>
      <c r="F11481" t="s">
        <v>44372</v>
      </c>
      <c r="H11481">
        <v>61.785753</v>
      </c>
      <c r="I11481">
        <v>-134.71839370000001</v>
      </c>
      <c r="J11481" s="1" t="str">
        <f t="shared" si="1625"/>
        <v>Fluid (stream)</v>
      </c>
      <c r="K11481" s="1" t="str">
        <f t="shared" si="1626"/>
        <v>Untreated Water</v>
      </c>
      <c r="O11481">
        <v>2.5000000000000001E-2</v>
      </c>
      <c r="P11481">
        <v>40</v>
      </c>
      <c r="Q11481">
        <v>8</v>
      </c>
    </row>
    <row r="11482" spans="1:17" hidden="1" x14ac:dyDescent="0.3">
      <c r="A11482" t="s">
        <v>44373</v>
      </c>
      <c r="B11482" t="s">
        <v>44374</v>
      </c>
      <c r="C11482" s="1" t="str">
        <f t="shared" si="1620"/>
        <v>21:0719</v>
      </c>
      <c r="D11482" s="1" t="str">
        <f t="shared" si="1624"/>
        <v>21:0212</v>
      </c>
      <c r="E11482" t="s">
        <v>44375</v>
      </c>
      <c r="F11482" t="s">
        <v>44376</v>
      </c>
      <c r="H11482">
        <v>61.762371199999997</v>
      </c>
      <c r="I11482">
        <v>-134.71614289999999</v>
      </c>
      <c r="J11482" s="1" t="str">
        <f t="shared" si="1625"/>
        <v>Fluid (stream)</v>
      </c>
      <c r="K11482" s="1" t="str">
        <f t="shared" si="1626"/>
        <v>Untreated Water</v>
      </c>
      <c r="O11482">
        <v>2.5000000000000001E-2</v>
      </c>
      <c r="P11482">
        <v>30</v>
      </c>
      <c r="Q11482">
        <v>7.6</v>
      </c>
    </row>
    <row r="11483" spans="1:17" hidden="1" x14ac:dyDescent="0.3">
      <c r="A11483" t="s">
        <v>44377</v>
      </c>
      <c r="B11483" t="s">
        <v>44378</v>
      </c>
      <c r="C11483" s="1" t="str">
        <f t="shared" si="1620"/>
        <v>21:0719</v>
      </c>
      <c r="D11483" s="1" t="str">
        <f t="shared" si="1624"/>
        <v>21:0212</v>
      </c>
      <c r="E11483" t="s">
        <v>44379</v>
      </c>
      <c r="F11483" t="s">
        <v>44380</v>
      </c>
      <c r="H11483">
        <v>61.737190499999997</v>
      </c>
      <c r="I11483">
        <v>-134.66488459999999</v>
      </c>
      <c r="J11483" s="1" t="str">
        <f t="shared" si="1625"/>
        <v>Fluid (stream)</v>
      </c>
      <c r="K11483" s="1" t="str">
        <f t="shared" si="1626"/>
        <v>Untreated Water</v>
      </c>
      <c r="O11483">
        <v>2.5000000000000001E-2</v>
      </c>
      <c r="P11483">
        <v>30</v>
      </c>
      <c r="Q11483">
        <v>7.7</v>
      </c>
    </row>
    <row r="11484" spans="1:17" hidden="1" x14ac:dyDescent="0.3">
      <c r="A11484" t="s">
        <v>44381</v>
      </c>
      <c r="B11484" t="s">
        <v>44382</v>
      </c>
      <c r="C11484" s="1" t="str">
        <f t="shared" si="1620"/>
        <v>21:0719</v>
      </c>
      <c r="D11484" s="1" t="str">
        <f t="shared" si="1624"/>
        <v>21:0212</v>
      </c>
      <c r="E11484" t="s">
        <v>44383</v>
      </c>
      <c r="F11484" t="s">
        <v>44384</v>
      </c>
      <c r="H11484">
        <v>61.755012899999997</v>
      </c>
      <c r="I11484">
        <v>-134.68486340000001</v>
      </c>
      <c r="J11484" s="1" t="str">
        <f t="shared" si="1625"/>
        <v>Fluid (stream)</v>
      </c>
      <c r="K11484" s="1" t="str">
        <f t="shared" si="1626"/>
        <v>Untreated Water</v>
      </c>
      <c r="O11484">
        <v>2.5000000000000001E-2</v>
      </c>
      <c r="P11484">
        <v>30</v>
      </c>
      <c r="Q11484">
        <v>7.6</v>
      </c>
    </row>
    <row r="11485" spans="1:17" hidden="1" x14ac:dyDescent="0.3">
      <c r="A11485" t="s">
        <v>44385</v>
      </c>
      <c r="B11485" t="s">
        <v>44386</v>
      </c>
      <c r="C11485" s="1" t="str">
        <f t="shared" si="1620"/>
        <v>21:0719</v>
      </c>
      <c r="D11485" s="1" t="str">
        <f t="shared" si="1624"/>
        <v>21:0212</v>
      </c>
      <c r="E11485" t="s">
        <v>44387</v>
      </c>
      <c r="F11485" t="s">
        <v>44388</v>
      </c>
      <c r="H11485">
        <v>61.7393462</v>
      </c>
      <c r="I11485">
        <v>-134.7642486</v>
      </c>
      <c r="J11485" s="1" t="str">
        <f t="shared" si="1625"/>
        <v>Fluid (stream)</v>
      </c>
      <c r="K11485" s="1" t="str">
        <f t="shared" si="1626"/>
        <v>Untreated Water</v>
      </c>
      <c r="O11485">
        <v>2.5000000000000001E-2</v>
      </c>
      <c r="P11485">
        <v>20</v>
      </c>
      <c r="Q11485">
        <v>7.3</v>
      </c>
    </row>
    <row r="11486" spans="1:17" hidden="1" x14ac:dyDescent="0.3">
      <c r="A11486" t="s">
        <v>44389</v>
      </c>
      <c r="B11486" t="s">
        <v>44390</v>
      </c>
      <c r="C11486" s="1" t="str">
        <f t="shared" si="1620"/>
        <v>21:0719</v>
      </c>
      <c r="D11486" s="1" t="str">
        <f t="shared" si="1624"/>
        <v>21:0212</v>
      </c>
      <c r="E11486" t="s">
        <v>44391</v>
      </c>
      <c r="F11486" t="s">
        <v>44392</v>
      </c>
      <c r="H11486">
        <v>61.755184100000001</v>
      </c>
      <c r="I11486">
        <v>-134.78723629999999</v>
      </c>
      <c r="J11486" s="1" t="str">
        <f t="shared" si="1625"/>
        <v>Fluid (stream)</v>
      </c>
      <c r="K11486" s="1" t="str">
        <f t="shared" si="1626"/>
        <v>Untreated Water</v>
      </c>
      <c r="O11486">
        <v>2.5000000000000001E-2</v>
      </c>
      <c r="P11486">
        <v>20</v>
      </c>
      <c r="Q11486">
        <v>7.6</v>
      </c>
    </row>
    <row r="11487" spans="1:17" hidden="1" x14ac:dyDescent="0.3">
      <c r="A11487" t="s">
        <v>44393</v>
      </c>
      <c r="B11487" t="s">
        <v>44394</v>
      </c>
      <c r="C11487" s="1" t="str">
        <f t="shared" si="1620"/>
        <v>21:0719</v>
      </c>
      <c r="D11487" s="1" t="str">
        <f t="shared" si="1624"/>
        <v>21:0212</v>
      </c>
      <c r="E11487" t="s">
        <v>44395</v>
      </c>
      <c r="F11487" t="s">
        <v>44396</v>
      </c>
      <c r="H11487">
        <v>61.765254599999999</v>
      </c>
      <c r="I11487">
        <v>-134.8454102</v>
      </c>
      <c r="J11487" s="1" t="str">
        <f t="shared" si="1625"/>
        <v>Fluid (stream)</v>
      </c>
      <c r="K11487" s="1" t="str">
        <f t="shared" si="1626"/>
        <v>Untreated Water</v>
      </c>
      <c r="O11487">
        <v>2.5000000000000001E-2</v>
      </c>
      <c r="P11487">
        <v>40</v>
      </c>
      <c r="Q11487">
        <v>6.9</v>
      </c>
    </row>
    <row r="11488" spans="1:17" hidden="1" x14ac:dyDescent="0.3">
      <c r="A11488" t="s">
        <v>44397</v>
      </c>
      <c r="B11488" t="s">
        <v>44398</v>
      </c>
      <c r="C11488" s="1" t="str">
        <f t="shared" si="1620"/>
        <v>21:0719</v>
      </c>
      <c r="D11488" s="1" t="str">
        <f t="shared" si="1624"/>
        <v>21:0212</v>
      </c>
      <c r="E11488" t="s">
        <v>44399</v>
      </c>
      <c r="F11488" t="s">
        <v>44400</v>
      </c>
      <c r="H11488">
        <v>61.749187900000003</v>
      </c>
      <c r="I11488">
        <v>-134.9102145</v>
      </c>
      <c r="J11488" s="1" t="str">
        <f t="shared" si="1625"/>
        <v>Fluid (stream)</v>
      </c>
      <c r="K11488" s="1" t="str">
        <f t="shared" si="1626"/>
        <v>Untreated Water</v>
      </c>
      <c r="O11488">
        <v>2.5000000000000001E-2</v>
      </c>
      <c r="P11488">
        <v>40</v>
      </c>
      <c r="Q11488">
        <v>7.4</v>
      </c>
    </row>
    <row r="11489" spans="1:17" hidden="1" x14ac:dyDescent="0.3">
      <c r="A11489" t="s">
        <v>44401</v>
      </c>
      <c r="B11489" t="s">
        <v>44402</v>
      </c>
      <c r="C11489" s="1" t="str">
        <f t="shared" si="1620"/>
        <v>21:0719</v>
      </c>
      <c r="D11489" s="1" t="str">
        <f t="shared" si="1624"/>
        <v>21:0212</v>
      </c>
      <c r="E11489" t="s">
        <v>44403</v>
      </c>
      <c r="F11489" t="s">
        <v>44404</v>
      </c>
      <c r="H11489">
        <v>61.765926100000001</v>
      </c>
      <c r="I11489">
        <v>-134.91615479999999</v>
      </c>
      <c r="J11489" s="1" t="str">
        <f t="shared" si="1625"/>
        <v>Fluid (stream)</v>
      </c>
      <c r="K11489" s="1" t="str">
        <f t="shared" si="1626"/>
        <v>Untreated Water</v>
      </c>
      <c r="O11489">
        <v>2.5000000000000001E-2</v>
      </c>
      <c r="P11489">
        <v>50</v>
      </c>
      <c r="Q11489">
        <v>8</v>
      </c>
    </row>
    <row r="11490" spans="1:17" hidden="1" x14ac:dyDescent="0.3">
      <c r="A11490" t="s">
        <v>44405</v>
      </c>
      <c r="B11490" t="s">
        <v>44406</v>
      </c>
      <c r="C11490" s="1" t="str">
        <f t="shared" si="1620"/>
        <v>21:0719</v>
      </c>
      <c r="D11490" s="1" t="str">
        <f t="shared" si="1624"/>
        <v>21:0212</v>
      </c>
      <c r="E11490" t="s">
        <v>44403</v>
      </c>
      <c r="F11490" t="s">
        <v>44407</v>
      </c>
      <c r="H11490">
        <v>61.765926100000001</v>
      </c>
      <c r="I11490">
        <v>-134.91615479999999</v>
      </c>
      <c r="J11490" s="1" t="str">
        <f t="shared" si="1625"/>
        <v>Fluid (stream)</v>
      </c>
      <c r="K11490" s="1" t="str">
        <f t="shared" si="1626"/>
        <v>Untreated Water</v>
      </c>
      <c r="O11490">
        <v>2.5000000000000001E-2</v>
      </c>
      <c r="P11490">
        <v>40</v>
      </c>
      <c r="Q11490">
        <v>7.9</v>
      </c>
    </row>
    <row r="11491" spans="1:17" hidden="1" x14ac:dyDescent="0.3">
      <c r="A11491" t="s">
        <v>44408</v>
      </c>
      <c r="B11491" t="s">
        <v>44409</v>
      </c>
      <c r="C11491" s="1" t="str">
        <f t="shared" si="1620"/>
        <v>21:0719</v>
      </c>
      <c r="D11491" s="1" t="str">
        <f t="shared" si="1624"/>
        <v>21:0212</v>
      </c>
      <c r="E11491" t="s">
        <v>44410</v>
      </c>
      <c r="F11491" t="s">
        <v>44411</v>
      </c>
      <c r="H11491">
        <v>61.780901700000001</v>
      </c>
      <c r="I11491">
        <v>-134.93406719999999</v>
      </c>
      <c r="J11491" s="1" t="str">
        <f t="shared" si="1625"/>
        <v>Fluid (stream)</v>
      </c>
      <c r="K11491" s="1" t="str">
        <f t="shared" si="1626"/>
        <v>Untreated Water</v>
      </c>
    </row>
    <row r="11492" spans="1:17" hidden="1" x14ac:dyDescent="0.3">
      <c r="A11492" t="s">
        <v>44412</v>
      </c>
      <c r="B11492" t="s">
        <v>44413</v>
      </c>
      <c r="C11492" s="1" t="str">
        <f t="shared" si="1620"/>
        <v>21:0719</v>
      </c>
      <c r="D11492" s="1" t="str">
        <f t="shared" si="1624"/>
        <v>21:0212</v>
      </c>
      <c r="E11492" t="s">
        <v>44414</v>
      </c>
      <c r="F11492" t="s">
        <v>44415</v>
      </c>
      <c r="H11492">
        <v>61.798901600000001</v>
      </c>
      <c r="I11492">
        <v>-134.93313910000001</v>
      </c>
      <c r="J11492" s="1" t="str">
        <f t="shared" si="1625"/>
        <v>Fluid (stream)</v>
      </c>
      <c r="K11492" s="1" t="str">
        <f t="shared" si="1626"/>
        <v>Untreated Water</v>
      </c>
    </row>
    <row r="11493" spans="1:17" hidden="1" x14ac:dyDescent="0.3">
      <c r="A11493" t="s">
        <v>44416</v>
      </c>
      <c r="B11493" t="s">
        <v>44417</v>
      </c>
      <c r="C11493" s="1" t="str">
        <f t="shared" si="1620"/>
        <v>21:0719</v>
      </c>
      <c r="D11493" s="1" t="str">
        <f t="shared" si="1624"/>
        <v>21:0212</v>
      </c>
      <c r="E11493" t="s">
        <v>44418</v>
      </c>
      <c r="F11493" t="s">
        <v>44419</v>
      </c>
      <c r="H11493">
        <v>61.8035839</v>
      </c>
      <c r="I11493">
        <v>-134.9737447</v>
      </c>
      <c r="J11493" s="1" t="str">
        <f t="shared" si="1625"/>
        <v>Fluid (stream)</v>
      </c>
      <c r="K11493" s="1" t="str">
        <f t="shared" si="1626"/>
        <v>Untreated Water</v>
      </c>
      <c r="O11493">
        <v>2.5000000000000001E-2</v>
      </c>
      <c r="P11493">
        <v>40</v>
      </c>
      <c r="Q11493">
        <v>8.3000000000000007</v>
      </c>
    </row>
    <row r="11494" spans="1:17" hidden="1" x14ac:dyDescent="0.3">
      <c r="A11494" t="s">
        <v>44420</v>
      </c>
      <c r="B11494" t="s">
        <v>44421</v>
      </c>
      <c r="C11494" s="1" t="str">
        <f t="shared" si="1620"/>
        <v>21:0719</v>
      </c>
      <c r="D11494" s="1" t="str">
        <f t="shared" si="1624"/>
        <v>21:0212</v>
      </c>
      <c r="E11494" t="s">
        <v>44422</v>
      </c>
      <c r="F11494" t="s">
        <v>44423</v>
      </c>
      <c r="H11494">
        <v>61.830510699999998</v>
      </c>
      <c r="I11494">
        <v>-134.99022450000001</v>
      </c>
      <c r="J11494" s="1" t="str">
        <f t="shared" si="1625"/>
        <v>Fluid (stream)</v>
      </c>
      <c r="K11494" s="1" t="str">
        <f t="shared" si="1626"/>
        <v>Untreated Water</v>
      </c>
    </row>
    <row r="11495" spans="1:17" hidden="1" x14ac:dyDescent="0.3">
      <c r="A11495" t="s">
        <v>44424</v>
      </c>
      <c r="B11495" t="s">
        <v>44425</v>
      </c>
      <c r="C11495" s="1" t="str">
        <f t="shared" si="1620"/>
        <v>21:0719</v>
      </c>
      <c r="D11495" s="1" t="str">
        <f t="shared" si="1624"/>
        <v>21:0212</v>
      </c>
      <c r="E11495" t="s">
        <v>44426</v>
      </c>
      <c r="F11495" t="s">
        <v>44427</v>
      </c>
      <c r="H11495">
        <v>61.844356599999998</v>
      </c>
      <c r="I11495">
        <v>-134.9586698</v>
      </c>
      <c r="J11495" s="1" t="str">
        <f t="shared" si="1625"/>
        <v>Fluid (stream)</v>
      </c>
      <c r="K11495" s="1" t="str">
        <f t="shared" si="1626"/>
        <v>Untreated Water</v>
      </c>
    </row>
    <row r="11496" spans="1:17" hidden="1" x14ac:dyDescent="0.3">
      <c r="A11496" t="s">
        <v>44428</v>
      </c>
      <c r="B11496" t="s">
        <v>44429</v>
      </c>
      <c r="C11496" s="1" t="str">
        <f t="shared" si="1620"/>
        <v>21:0719</v>
      </c>
      <c r="D11496" s="1" t="str">
        <f t="shared" si="1624"/>
        <v>21:0212</v>
      </c>
      <c r="E11496" t="s">
        <v>44430</v>
      </c>
      <c r="F11496" t="s">
        <v>44431</v>
      </c>
      <c r="H11496">
        <v>61.857289199999997</v>
      </c>
      <c r="I11496">
        <v>-134.94820150000001</v>
      </c>
      <c r="J11496" s="1" t="str">
        <f t="shared" si="1625"/>
        <v>Fluid (stream)</v>
      </c>
      <c r="K11496" s="1" t="str">
        <f t="shared" si="1626"/>
        <v>Untreated Water</v>
      </c>
      <c r="O11496">
        <v>0.43</v>
      </c>
      <c r="P11496">
        <v>40</v>
      </c>
      <c r="Q11496">
        <v>8.1999999999999993</v>
      </c>
    </row>
    <row r="11497" spans="1:17" hidden="1" x14ac:dyDescent="0.3">
      <c r="A11497" t="s">
        <v>44432</v>
      </c>
      <c r="B11497" t="s">
        <v>44433</v>
      </c>
      <c r="C11497" s="1" t="str">
        <f t="shared" si="1620"/>
        <v>21:0719</v>
      </c>
      <c r="D11497" s="1" t="str">
        <f t="shared" si="1624"/>
        <v>21:0212</v>
      </c>
      <c r="E11497" t="s">
        <v>44434</v>
      </c>
      <c r="F11497" t="s">
        <v>44435</v>
      </c>
      <c r="H11497">
        <v>61.841721499999998</v>
      </c>
      <c r="I11497">
        <v>-134.92663049999999</v>
      </c>
      <c r="J11497" s="1" t="str">
        <f t="shared" si="1625"/>
        <v>Fluid (stream)</v>
      </c>
      <c r="K11497" s="1" t="str">
        <f t="shared" si="1626"/>
        <v>Untreated Water</v>
      </c>
      <c r="O11497">
        <v>0.11</v>
      </c>
      <c r="P11497">
        <v>40</v>
      </c>
      <c r="Q11497">
        <v>8</v>
      </c>
    </row>
    <row r="11498" spans="1:17" hidden="1" x14ac:dyDescent="0.3">
      <c r="A11498" t="s">
        <v>44436</v>
      </c>
      <c r="B11498" t="s">
        <v>44437</v>
      </c>
      <c r="C11498" s="1" t="str">
        <f t="shared" si="1620"/>
        <v>21:0719</v>
      </c>
      <c r="D11498" s="1" t="str">
        <f t="shared" si="1624"/>
        <v>21:0212</v>
      </c>
      <c r="E11498" t="s">
        <v>44438</v>
      </c>
      <c r="F11498" t="s">
        <v>44439</v>
      </c>
      <c r="H11498">
        <v>61.866112299999998</v>
      </c>
      <c r="I11498">
        <v>-134.89825070000001</v>
      </c>
      <c r="J11498" s="1" t="str">
        <f t="shared" si="1625"/>
        <v>Fluid (stream)</v>
      </c>
      <c r="K11498" s="1" t="str">
        <f t="shared" si="1626"/>
        <v>Untreated Water</v>
      </c>
      <c r="O11498">
        <v>0.5</v>
      </c>
      <c r="P11498">
        <v>50</v>
      </c>
      <c r="Q11498">
        <v>8.1</v>
      </c>
    </row>
    <row r="11499" spans="1:17" hidden="1" x14ac:dyDescent="0.3">
      <c r="A11499" t="s">
        <v>44440</v>
      </c>
      <c r="B11499" t="s">
        <v>44441</v>
      </c>
      <c r="C11499" s="1" t="str">
        <f t="shared" si="1620"/>
        <v>21:0719</v>
      </c>
      <c r="D11499" s="1" t="str">
        <f t="shared" si="1624"/>
        <v>21:0212</v>
      </c>
      <c r="E11499" t="s">
        <v>44442</v>
      </c>
      <c r="F11499" t="s">
        <v>44443</v>
      </c>
      <c r="H11499">
        <v>61.813197000000002</v>
      </c>
      <c r="I11499">
        <v>-134.86456770000001</v>
      </c>
      <c r="J11499" s="1" t="str">
        <f t="shared" si="1625"/>
        <v>Fluid (stream)</v>
      </c>
      <c r="K11499" s="1" t="str">
        <f t="shared" si="1626"/>
        <v>Untreated Water</v>
      </c>
      <c r="O11499">
        <v>0.39</v>
      </c>
      <c r="P11499">
        <v>30</v>
      </c>
      <c r="Q11499">
        <v>8</v>
      </c>
    </row>
    <row r="11500" spans="1:17" hidden="1" x14ac:dyDescent="0.3">
      <c r="A11500" t="s">
        <v>44444</v>
      </c>
      <c r="B11500" t="s">
        <v>44445</v>
      </c>
      <c r="C11500" s="1" t="str">
        <f t="shared" si="1620"/>
        <v>21:0719</v>
      </c>
      <c r="D11500" s="1" t="str">
        <f t="shared" si="1624"/>
        <v>21:0212</v>
      </c>
      <c r="E11500" t="s">
        <v>44446</v>
      </c>
      <c r="F11500" t="s">
        <v>44447</v>
      </c>
      <c r="H11500">
        <v>61.8116585</v>
      </c>
      <c r="I11500">
        <v>-134.82952689999999</v>
      </c>
      <c r="J11500" s="1" t="str">
        <f t="shared" si="1625"/>
        <v>Fluid (stream)</v>
      </c>
      <c r="K11500" s="1" t="str">
        <f t="shared" si="1626"/>
        <v>Untreated Water</v>
      </c>
      <c r="O11500">
        <v>2.5000000000000001E-2</v>
      </c>
      <c r="P11500">
        <v>30</v>
      </c>
      <c r="Q11500">
        <v>7.8</v>
      </c>
    </row>
    <row r="11501" spans="1:17" hidden="1" x14ac:dyDescent="0.3">
      <c r="A11501" t="s">
        <v>44448</v>
      </c>
      <c r="B11501" t="s">
        <v>44449</v>
      </c>
      <c r="C11501" s="1" t="str">
        <f t="shared" si="1620"/>
        <v>21:0719</v>
      </c>
      <c r="D11501" s="1" t="str">
        <f t="shared" si="1624"/>
        <v>21:0212</v>
      </c>
      <c r="E11501" t="s">
        <v>44450</v>
      </c>
      <c r="F11501" t="s">
        <v>44451</v>
      </c>
      <c r="H11501">
        <v>61.784186599999998</v>
      </c>
      <c r="I11501">
        <v>-134.8289939</v>
      </c>
      <c r="J11501" s="1" t="str">
        <f t="shared" si="1625"/>
        <v>Fluid (stream)</v>
      </c>
      <c r="K11501" s="1" t="str">
        <f t="shared" si="1626"/>
        <v>Untreated Water</v>
      </c>
      <c r="O11501">
        <v>0.41</v>
      </c>
      <c r="P11501">
        <v>10</v>
      </c>
      <c r="Q11501">
        <v>8</v>
      </c>
    </row>
    <row r="11502" spans="1:17" hidden="1" x14ac:dyDescent="0.3">
      <c r="A11502" t="s">
        <v>44452</v>
      </c>
      <c r="B11502" t="s">
        <v>44453</v>
      </c>
      <c r="C11502" s="1" t="str">
        <f t="shared" si="1620"/>
        <v>21:0719</v>
      </c>
      <c r="D11502" s="1" t="str">
        <f t="shared" si="1624"/>
        <v>21:0212</v>
      </c>
      <c r="E11502" t="s">
        <v>44454</v>
      </c>
      <c r="F11502" t="s">
        <v>44455</v>
      </c>
      <c r="H11502">
        <v>61.784048200000001</v>
      </c>
      <c r="I11502">
        <v>-134.7662607</v>
      </c>
      <c r="J11502" s="1" t="str">
        <f t="shared" si="1625"/>
        <v>Fluid (stream)</v>
      </c>
      <c r="K11502" s="1" t="str">
        <f t="shared" si="1626"/>
        <v>Untreated Water</v>
      </c>
      <c r="O11502">
        <v>2.5000000000000001E-2</v>
      </c>
      <c r="P11502">
        <v>70</v>
      </c>
      <c r="Q11502">
        <v>8.1999999999999993</v>
      </c>
    </row>
    <row r="11503" spans="1:17" hidden="1" x14ac:dyDescent="0.3">
      <c r="A11503" t="s">
        <v>44456</v>
      </c>
      <c r="B11503" t="s">
        <v>44457</v>
      </c>
      <c r="C11503" s="1" t="str">
        <f t="shared" si="1620"/>
        <v>21:0719</v>
      </c>
      <c r="D11503" s="1" t="str">
        <f t="shared" si="1624"/>
        <v>21:0212</v>
      </c>
      <c r="E11503" t="s">
        <v>44458</v>
      </c>
      <c r="F11503" t="s">
        <v>44459</v>
      </c>
      <c r="H11503">
        <v>61.9946853</v>
      </c>
      <c r="I11503">
        <v>-134.7121286</v>
      </c>
      <c r="J11503" s="1" t="str">
        <f t="shared" si="1625"/>
        <v>Fluid (stream)</v>
      </c>
      <c r="K11503" s="1" t="str">
        <f t="shared" si="1626"/>
        <v>Untreated Water</v>
      </c>
      <c r="O11503">
        <v>1.48</v>
      </c>
      <c r="P11503">
        <v>50</v>
      </c>
      <c r="Q11503">
        <v>7.7</v>
      </c>
    </row>
    <row r="11504" spans="1:17" hidden="1" x14ac:dyDescent="0.3">
      <c r="A11504" t="s">
        <v>44460</v>
      </c>
      <c r="B11504" t="s">
        <v>44461</v>
      </c>
      <c r="C11504" s="1" t="str">
        <f t="shared" si="1620"/>
        <v>21:0719</v>
      </c>
      <c r="D11504" s="1" t="str">
        <f>HYPERLINK("http://geochem.nrcan.gc.ca/cdogs/content/svy/svy_e.htm", "")</f>
        <v/>
      </c>
      <c r="G11504" s="1" t="str">
        <f>HYPERLINK("http://geochem.nrcan.gc.ca/cdogs/content/cr_/cr_00085_e.htm", "85")</f>
        <v>85</v>
      </c>
      <c r="J11504" t="s">
        <v>11453</v>
      </c>
      <c r="K11504" t="s">
        <v>11454</v>
      </c>
      <c r="O11504">
        <v>0.41</v>
      </c>
      <c r="P11504">
        <v>50</v>
      </c>
      <c r="Q11504">
        <v>8.1</v>
      </c>
    </row>
    <row r="11505" spans="1:17" hidden="1" x14ac:dyDescent="0.3">
      <c r="A11505" t="s">
        <v>44462</v>
      </c>
      <c r="B11505" t="s">
        <v>44463</v>
      </c>
      <c r="C11505" s="1" t="str">
        <f t="shared" ref="C11505:C11568" si="1627">HYPERLINK("http://geochem.nrcan.gc.ca/cdogs/content/bdl/bdl210719_e.htm", "21:0719")</f>
        <v>21:0719</v>
      </c>
      <c r="D11505" s="1" t="str">
        <f t="shared" ref="D11505:D11515" si="1628">HYPERLINK("http://geochem.nrcan.gc.ca/cdogs/content/svy/svy210212_e.htm", "21:0212")</f>
        <v>21:0212</v>
      </c>
      <c r="E11505" t="s">
        <v>44464</v>
      </c>
      <c r="F11505" t="s">
        <v>44465</v>
      </c>
      <c r="H11505">
        <v>61.986099400000001</v>
      </c>
      <c r="I11505">
        <v>-134.71457559999999</v>
      </c>
      <c r="J11505" s="1" t="str">
        <f t="shared" ref="J11505:J11515" si="1629">HYPERLINK("http://geochem.nrcan.gc.ca/cdogs/content/kwd/kwd020018_e.htm", "Fluid (stream)")</f>
        <v>Fluid (stream)</v>
      </c>
      <c r="K11505" s="1" t="str">
        <f t="shared" ref="K11505:K11515" si="1630">HYPERLINK("http://geochem.nrcan.gc.ca/cdogs/content/kwd/kwd080007_e.htm", "Untreated Water")</f>
        <v>Untreated Water</v>
      </c>
      <c r="O11505">
        <v>2.5000000000000001E-2</v>
      </c>
      <c r="P11505">
        <v>70</v>
      </c>
      <c r="Q11505">
        <v>7.9</v>
      </c>
    </row>
    <row r="11506" spans="1:17" hidden="1" x14ac:dyDescent="0.3">
      <c r="A11506" t="s">
        <v>44466</v>
      </c>
      <c r="B11506" t="s">
        <v>44467</v>
      </c>
      <c r="C11506" s="1" t="str">
        <f t="shared" si="1627"/>
        <v>21:0719</v>
      </c>
      <c r="D11506" s="1" t="str">
        <f t="shared" si="1628"/>
        <v>21:0212</v>
      </c>
      <c r="E11506" t="s">
        <v>44468</v>
      </c>
      <c r="F11506" t="s">
        <v>44469</v>
      </c>
      <c r="H11506">
        <v>61.964799900000003</v>
      </c>
      <c r="I11506">
        <v>-134.74810909999999</v>
      </c>
      <c r="J11506" s="1" t="str">
        <f t="shared" si="1629"/>
        <v>Fluid (stream)</v>
      </c>
      <c r="K11506" s="1" t="str">
        <f t="shared" si="1630"/>
        <v>Untreated Water</v>
      </c>
      <c r="O11506">
        <v>0.85</v>
      </c>
      <c r="P11506">
        <v>220</v>
      </c>
      <c r="Q11506">
        <v>8</v>
      </c>
    </row>
    <row r="11507" spans="1:17" hidden="1" x14ac:dyDescent="0.3">
      <c r="A11507" t="s">
        <v>44470</v>
      </c>
      <c r="B11507" t="s">
        <v>44471</v>
      </c>
      <c r="C11507" s="1" t="str">
        <f t="shared" si="1627"/>
        <v>21:0719</v>
      </c>
      <c r="D11507" s="1" t="str">
        <f t="shared" si="1628"/>
        <v>21:0212</v>
      </c>
      <c r="E11507" t="s">
        <v>44468</v>
      </c>
      <c r="F11507" t="s">
        <v>44472</v>
      </c>
      <c r="H11507">
        <v>61.964799900000003</v>
      </c>
      <c r="I11507">
        <v>-134.74810909999999</v>
      </c>
      <c r="J11507" s="1" t="str">
        <f t="shared" si="1629"/>
        <v>Fluid (stream)</v>
      </c>
      <c r="K11507" s="1" t="str">
        <f t="shared" si="1630"/>
        <v>Untreated Water</v>
      </c>
      <c r="O11507">
        <v>0.84</v>
      </c>
      <c r="P11507">
        <v>230</v>
      </c>
      <c r="Q11507">
        <v>8</v>
      </c>
    </row>
    <row r="11508" spans="1:17" hidden="1" x14ac:dyDescent="0.3">
      <c r="A11508" t="s">
        <v>44473</v>
      </c>
      <c r="B11508" t="s">
        <v>44474</v>
      </c>
      <c r="C11508" s="1" t="str">
        <f t="shared" si="1627"/>
        <v>21:0719</v>
      </c>
      <c r="D11508" s="1" t="str">
        <f t="shared" si="1628"/>
        <v>21:0212</v>
      </c>
      <c r="E11508" t="s">
        <v>44475</v>
      </c>
      <c r="F11508" t="s">
        <v>44476</v>
      </c>
      <c r="H11508">
        <v>61.9846194</v>
      </c>
      <c r="I11508">
        <v>-134.82130090000001</v>
      </c>
      <c r="J11508" s="1" t="str">
        <f t="shared" si="1629"/>
        <v>Fluid (stream)</v>
      </c>
      <c r="K11508" s="1" t="str">
        <f t="shared" si="1630"/>
        <v>Untreated Water</v>
      </c>
      <c r="O11508">
        <v>0.61</v>
      </c>
      <c r="P11508">
        <v>90</v>
      </c>
      <c r="Q11508">
        <v>7.8</v>
      </c>
    </row>
    <row r="11509" spans="1:17" hidden="1" x14ac:dyDescent="0.3">
      <c r="A11509" t="s">
        <v>44477</v>
      </c>
      <c r="B11509" t="s">
        <v>44478</v>
      </c>
      <c r="C11509" s="1" t="str">
        <f t="shared" si="1627"/>
        <v>21:0719</v>
      </c>
      <c r="D11509" s="1" t="str">
        <f t="shared" si="1628"/>
        <v>21:0212</v>
      </c>
      <c r="E11509" t="s">
        <v>44479</v>
      </c>
      <c r="F11509" t="s">
        <v>44480</v>
      </c>
      <c r="H11509">
        <v>61.991275000000002</v>
      </c>
      <c r="I11509">
        <v>-134.88293250000001</v>
      </c>
      <c r="J11509" s="1" t="str">
        <f t="shared" si="1629"/>
        <v>Fluid (stream)</v>
      </c>
      <c r="K11509" s="1" t="str">
        <f t="shared" si="1630"/>
        <v>Untreated Water</v>
      </c>
      <c r="O11509">
        <v>0.84</v>
      </c>
      <c r="P11509">
        <v>110</v>
      </c>
      <c r="Q11509">
        <v>7.4</v>
      </c>
    </row>
    <row r="11510" spans="1:17" hidden="1" x14ac:dyDescent="0.3">
      <c r="A11510" t="s">
        <v>44481</v>
      </c>
      <c r="B11510" t="s">
        <v>44482</v>
      </c>
      <c r="C11510" s="1" t="str">
        <f t="shared" si="1627"/>
        <v>21:0719</v>
      </c>
      <c r="D11510" s="1" t="str">
        <f t="shared" si="1628"/>
        <v>21:0212</v>
      </c>
      <c r="E11510" t="s">
        <v>44483</v>
      </c>
      <c r="F11510" t="s">
        <v>44484</v>
      </c>
      <c r="H11510">
        <v>61.9751434</v>
      </c>
      <c r="I11510">
        <v>-134.91971710000001</v>
      </c>
      <c r="J11510" s="1" t="str">
        <f t="shared" si="1629"/>
        <v>Fluid (stream)</v>
      </c>
      <c r="K11510" s="1" t="str">
        <f t="shared" si="1630"/>
        <v>Untreated Water</v>
      </c>
      <c r="O11510">
        <v>0.73</v>
      </c>
      <c r="P11510">
        <v>80</v>
      </c>
      <c r="Q11510">
        <v>8</v>
      </c>
    </row>
    <row r="11511" spans="1:17" hidden="1" x14ac:dyDescent="0.3">
      <c r="A11511" t="s">
        <v>44485</v>
      </c>
      <c r="B11511" t="s">
        <v>44486</v>
      </c>
      <c r="C11511" s="1" t="str">
        <f t="shared" si="1627"/>
        <v>21:0719</v>
      </c>
      <c r="D11511" s="1" t="str">
        <f t="shared" si="1628"/>
        <v>21:0212</v>
      </c>
      <c r="E11511" t="s">
        <v>44487</v>
      </c>
      <c r="F11511" t="s">
        <v>44488</v>
      </c>
      <c r="H11511">
        <v>61.736339600000001</v>
      </c>
      <c r="I11511">
        <v>-134.27955309999999</v>
      </c>
      <c r="J11511" s="1" t="str">
        <f t="shared" si="1629"/>
        <v>Fluid (stream)</v>
      </c>
      <c r="K11511" s="1" t="str">
        <f t="shared" si="1630"/>
        <v>Untreated Water</v>
      </c>
    </row>
    <row r="11512" spans="1:17" hidden="1" x14ac:dyDescent="0.3">
      <c r="A11512" t="s">
        <v>44489</v>
      </c>
      <c r="B11512" t="s">
        <v>44490</v>
      </c>
      <c r="C11512" s="1" t="str">
        <f t="shared" si="1627"/>
        <v>21:0719</v>
      </c>
      <c r="D11512" s="1" t="str">
        <f t="shared" si="1628"/>
        <v>21:0212</v>
      </c>
      <c r="E11512" t="s">
        <v>44491</v>
      </c>
      <c r="F11512" t="s">
        <v>44492</v>
      </c>
      <c r="H11512">
        <v>61.729395199999999</v>
      </c>
      <c r="I11512">
        <v>-134.275192</v>
      </c>
      <c r="J11512" s="1" t="str">
        <f t="shared" si="1629"/>
        <v>Fluid (stream)</v>
      </c>
      <c r="K11512" s="1" t="str">
        <f t="shared" si="1630"/>
        <v>Untreated Water</v>
      </c>
      <c r="O11512">
        <v>1.1399999999999999</v>
      </c>
      <c r="P11512">
        <v>40</v>
      </c>
      <c r="Q11512">
        <v>7.9</v>
      </c>
    </row>
    <row r="11513" spans="1:17" hidden="1" x14ac:dyDescent="0.3">
      <c r="A11513" t="s">
        <v>44493</v>
      </c>
      <c r="B11513" t="s">
        <v>44494</v>
      </c>
      <c r="C11513" s="1" t="str">
        <f t="shared" si="1627"/>
        <v>21:0719</v>
      </c>
      <c r="D11513" s="1" t="str">
        <f t="shared" si="1628"/>
        <v>21:0212</v>
      </c>
      <c r="E11513" t="s">
        <v>44495</v>
      </c>
      <c r="F11513" t="s">
        <v>44496</v>
      </c>
      <c r="H11513">
        <v>61.7173771</v>
      </c>
      <c r="I11513">
        <v>-134.25388839999999</v>
      </c>
      <c r="J11513" s="1" t="str">
        <f t="shared" si="1629"/>
        <v>Fluid (stream)</v>
      </c>
      <c r="K11513" s="1" t="str">
        <f t="shared" si="1630"/>
        <v>Untreated Water</v>
      </c>
      <c r="O11513">
        <v>0.28999999999999998</v>
      </c>
      <c r="P11513">
        <v>20</v>
      </c>
      <c r="Q11513">
        <v>7.8</v>
      </c>
    </row>
    <row r="11514" spans="1:17" hidden="1" x14ac:dyDescent="0.3">
      <c r="A11514" t="s">
        <v>44497</v>
      </c>
      <c r="B11514" t="s">
        <v>44498</v>
      </c>
      <c r="C11514" s="1" t="str">
        <f t="shared" si="1627"/>
        <v>21:0719</v>
      </c>
      <c r="D11514" s="1" t="str">
        <f t="shared" si="1628"/>
        <v>21:0212</v>
      </c>
      <c r="E11514" t="s">
        <v>44499</v>
      </c>
      <c r="F11514" t="s">
        <v>44500</v>
      </c>
      <c r="H11514">
        <v>61.718570800000002</v>
      </c>
      <c r="I11514">
        <v>-134.2278652</v>
      </c>
      <c r="J11514" s="1" t="str">
        <f t="shared" si="1629"/>
        <v>Fluid (stream)</v>
      </c>
      <c r="K11514" s="1" t="str">
        <f t="shared" si="1630"/>
        <v>Untreated Water</v>
      </c>
      <c r="O11514">
        <v>0.96</v>
      </c>
      <c r="P11514">
        <v>20</v>
      </c>
      <c r="Q11514">
        <v>7.9</v>
      </c>
    </row>
    <row r="11515" spans="1:17" hidden="1" x14ac:dyDescent="0.3">
      <c r="A11515" t="s">
        <v>44501</v>
      </c>
      <c r="B11515" t="s">
        <v>44502</v>
      </c>
      <c r="C11515" s="1" t="str">
        <f t="shared" si="1627"/>
        <v>21:0719</v>
      </c>
      <c r="D11515" s="1" t="str">
        <f t="shared" si="1628"/>
        <v>21:0212</v>
      </c>
      <c r="E11515" t="s">
        <v>44503</v>
      </c>
      <c r="F11515" t="s">
        <v>44504</v>
      </c>
      <c r="H11515">
        <v>61.7057535</v>
      </c>
      <c r="I11515">
        <v>-134.2078181</v>
      </c>
      <c r="J11515" s="1" t="str">
        <f t="shared" si="1629"/>
        <v>Fluid (stream)</v>
      </c>
      <c r="K11515" s="1" t="str">
        <f t="shared" si="1630"/>
        <v>Untreated Water</v>
      </c>
      <c r="O11515">
        <v>0.5</v>
      </c>
      <c r="P11515">
        <v>30</v>
      </c>
      <c r="Q11515">
        <v>7.8</v>
      </c>
    </row>
    <row r="11516" spans="1:17" hidden="1" x14ac:dyDescent="0.3">
      <c r="A11516" t="s">
        <v>44505</v>
      </c>
      <c r="B11516" t="s">
        <v>44506</v>
      </c>
      <c r="C11516" s="1" t="str">
        <f t="shared" si="1627"/>
        <v>21:0719</v>
      </c>
      <c r="D11516" s="1" t="str">
        <f>HYPERLINK("http://geochem.nrcan.gc.ca/cdogs/content/svy/svy_e.htm", "")</f>
        <v/>
      </c>
      <c r="G11516" s="1" t="str">
        <f>HYPERLINK("http://geochem.nrcan.gc.ca/cdogs/content/cr_/cr_00084_e.htm", "84")</f>
        <v>84</v>
      </c>
      <c r="J11516" t="s">
        <v>11453</v>
      </c>
      <c r="K11516" t="s">
        <v>11454</v>
      </c>
      <c r="O11516">
        <v>0.25</v>
      </c>
      <c r="P11516">
        <v>40</v>
      </c>
      <c r="Q11516">
        <v>7.7</v>
      </c>
    </row>
    <row r="11517" spans="1:17" hidden="1" x14ac:dyDescent="0.3">
      <c r="A11517" t="s">
        <v>44507</v>
      </c>
      <c r="B11517" t="s">
        <v>44508</v>
      </c>
      <c r="C11517" s="1" t="str">
        <f t="shared" si="1627"/>
        <v>21:0719</v>
      </c>
      <c r="D11517" s="1" t="str">
        <f t="shared" ref="D11517:D11524" si="1631">HYPERLINK("http://geochem.nrcan.gc.ca/cdogs/content/svy/svy210212_e.htm", "21:0212")</f>
        <v>21:0212</v>
      </c>
      <c r="E11517" t="s">
        <v>44509</v>
      </c>
      <c r="F11517" t="s">
        <v>44510</v>
      </c>
      <c r="H11517">
        <v>61.702869700000001</v>
      </c>
      <c r="I11517">
        <v>-134.1592004</v>
      </c>
      <c r="J11517" s="1" t="str">
        <f t="shared" ref="J11517:J11524" si="1632">HYPERLINK("http://geochem.nrcan.gc.ca/cdogs/content/kwd/kwd020018_e.htm", "Fluid (stream)")</f>
        <v>Fluid (stream)</v>
      </c>
      <c r="K11517" s="1" t="str">
        <f t="shared" ref="K11517:K11524" si="1633">HYPERLINK("http://geochem.nrcan.gc.ca/cdogs/content/kwd/kwd080007_e.htm", "Untreated Water")</f>
        <v>Untreated Water</v>
      </c>
      <c r="O11517">
        <v>1</v>
      </c>
      <c r="P11517">
        <v>30</v>
      </c>
      <c r="Q11517">
        <v>7.6</v>
      </c>
    </row>
    <row r="11518" spans="1:17" hidden="1" x14ac:dyDescent="0.3">
      <c r="A11518" t="s">
        <v>44511</v>
      </c>
      <c r="B11518" t="s">
        <v>44512</v>
      </c>
      <c r="C11518" s="1" t="str">
        <f t="shared" si="1627"/>
        <v>21:0719</v>
      </c>
      <c r="D11518" s="1" t="str">
        <f t="shared" si="1631"/>
        <v>21:0212</v>
      </c>
      <c r="E11518" t="s">
        <v>44513</v>
      </c>
      <c r="F11518" t="s">
        <v>44514</v>
      </c>
      <c r="H11518">
        <v>61.675859799999998</v>
      </c>
      <c r="I11518">
        <v>-134.1745947</v>
      </c>
      <c r="J11518" s="1" t="str">
        <f t="shared" si="1632"/>
        <v>Fluid (stream)</v>
      </c>
      <c r="K11518" s="1" t="str">
        <f t="shared" si="1633"/>
        <v>Untreated Water</v>
      </c>
      <c r="O11518">
        <v>1.6</v>
      </c>
      <c r="P11518">
        <v>60</v>
      </c>
      <c r="Q11518">
        <v>8.1</v>
      </c>
    </row>
    <row r="11519" spans="1:17" hidden="1" x14ac:dyDescent="0.3">
      <c r="A11519" t="s">
        <v>44515</v>
      </c>
      <c r="B11519" t="s">
        <v>44516</v>
      </c>
      <c r="C11519" s="1" t="str">
        <f t="shared" si="1627"/>
        <v>21:0719</v>
      </c>
      <c r="D11519" s="1" t="str">
        <f t="shared" si="1631"/>
        <v>21:0212</v>
      </c>
      <c r="E11519" t="s">
        <v>44517</v>
      </c>
      <c r="F11519" t="s">
        <v>44518</v>
      </c>
      <c r="H11519">
        <v>61.665853400000003</v>
      </c>
      <c r="I11519">
        <v>-134.11750219999999</v>
      </c>
      <c r="J11519" s="1" t="str">
        <f t="shared" si="1632"/>
        <v>Fluid (stream)</v>
      </c>
      <c r="K11519" s="1" t="str">
        <f t="shared" si="1633"/>
        <v>Untreated Water</v>
      </c>
      <c r="O11519">
        <v>1.29</v>
      </c>
      <c r="P11519">
        <v>30</v>
      </c>
      <c r="Q11519">
        <v>7.8</v>
      </c>
    </row>
    <row r="11520" spans="1:17" hidden="1" x14ac:dyDescent="0.3">
      <c r="A11520" t="s">
        <v>44519</v>
      </c>
      <c r="B11520" t="s">
        <v>44520</v>
      </c>
      <c r="C11520" s="1" t="str">
        <f t="shared" si="1627"/>
        <v>21:0719</v>
      </c>
      <c r="D11520" s="1" t="str">
        <f t="shared" si="1631"/>
        <v>21:0212</v>
      </c>
      <c r="E11520" t="s">
        <v>44521</v>
      </c>
      <c r="F11520" t="s">
        <v>44522</v>
      </c>
      <c r="H11520">
        <v>61.659573899999998</v>
      </c>
      <c r="I11520">
        <v>-134.11826640000001</v>
      </c>
      <c r="J11520" s="1" t="str">
        <f t="shared" si="1632"/>
        <v>Fluid (stream)</v>
      </c>
      <c r="K11520" s="1" t="str">
        <f t="shared" si="1633"/>
        <v>Untreated Water</v>
      </c>
      <c r="O11520">
        <v>1.52</v>
      </c>
      <c r="P11520">
        <v>20</v>
      </c>
      <c r="Q11520">
        <v>8</v>
      </c>
    </row>
    <row r="11521" spans="1:17" hidden="1" x14ac:dyDescent="0.3">
      <c r="A11521" t="s">
        <v>44523</v>
      </c>
      <c r="B11521" t="s">
        <v>44524</v>
      </c>
      <c r="C11521" s="1" t="str">
        <f t="shared" si="1627"/>
        <v>21:0719</v>
      </c>
      <c r="D11521" s="1" t="str">
        <f t="shared" si="1631"/>
        <v>21:0212</v>
      </c>
      <c r="E11521" t="s">
        <v>44525</v>
      </c>
      <c r="F11521" t="s">
        <v>44526</v>
      </c>
      <c r="H11521">
        <v>61.672483999999997</v>
      </c>
      <c r="I11521">
        <v>-134.0759989</v>
      </c>
      <c r="J11521" s="1" t="str">
        <f t="shared" si="1632"/>
        <v>Fluid (stream)</v>
      </c>
      <c r="K11521" s="1" t="str">
        <f t="shared" si="1633"/>
        <v>Untreated Water</v>
      </c>
      <c r="O11521">
        <v>2.5000000000000001E-2</v>
      </c>
      <c r="P11521">
        <v>20</v>
      </c>
      <c r="Q11521">
        <v>6.8</v>
      </c>
    </row>
    <row r="11522" spans="1:17" hidden="1" x14ac:dyDescent="0.3">
      <c r="A11522" t="s">
        <v>44527</v>
      </c>
      <c r="B11522" t="s">
        <v>44528</v>
      </c>
      <c r="C11522" s="1" t="str">
        <f t="shared" si="1627"/>
        <v>21:0719</v>
      </c>
      <c r="D11522" s="1" t="str">
        <f t="shared" si="1631"/>
        <v>21:0212</v>
      </c>
      <c r="E11522" t="s">
        <v>44529</v>
      </c>
      <c r="F11522" t="s">
        <v>44530</v>
      </c>
      <c r="H11522">
        <v>61.680108300000001</v>
      </c>
      <c r="I11522">
        <v>-134.03333180000001</v>
      </c>
      <c r="J11522" s="1" t="str">
        <f t="shared" si="1632"/>
        <v>Fluid (stream)</v>
      </c>
      <c r="K11522" s="1" t="str">
        <f t="shared" si="1633"/>
        <v>Untreated Water</v>
      </c>
      <c r="O11522">
        <v>2.5000000000000001E-2</v>
      </c>
      <c r="P11522">
        <v>10</v>
      </c>
      <c r="Q11522">
        <v>6.8</v>
      </c>
    </row>
    <row r="11523" spans="1:17" hidden="1" x14ac:dyDescent="0.3">
      <c r="A11523" t="s">
        <v>44531</v>
      </c>
      <c r="B11523" t="s">
        <v>44532</v>
      </c>
      <c r="C11523" s="1" t="str">
        <f t="shared" si="1627"/>
        <v>21:0719</v>
      </c>
      <c r="D11523" s="1" t="str">
        <f t="shared" si="1631"/>
        <v>21:0212</v>
      </c>
      <c r="E11523" t="s">
        <v>44533</v>
      </c>
      <c r="F11523" t="s">
        <v>44534</v>
      </c>
      <c r="H11523">
        <v>61.631412300000001</v>
      </c>
      <c r="I11523">
        <v>-134.0359809</v>
      </c>
      <c r="J11523" s="1" t="str">
        <f t="shared" si="1632"/>
        <v>Fluid (stream)</v>
      </c>
      <c r="K11523" s="1" t="str">
        <f t="shared" si="1633"/>
        <v>Untreated Water</v>
      </c>
      <c r="O11523">
        <v>2.83</v>
      </c>
      <c r="P11523">
        <v>20</v>
      </c>
      <c r="Q11523">
        <v>7.8</v>
      </c>
    </row>
    <row r="11524" spans="1:17" hidden="1" x14ac:dyDescent="0.3">
      <c r="A11524" t="s">
        <v>44535</v>
      </c>
      <c r="B11524" t="s">
        <v>44536</v>
      </c>
      <c r="C11524" s="1" t="str">
        <f t="shared" si="1627"/>
        <v>21:0719</v>
      </c>
      <c r="D11524" s="1" t="str">
        <f t="shared" si="1631"/>
        <v>21:0212</v>
      </c>
      <c r="E11524" t="s">
        <v>44537</v>
      </c>
      <c r="F11524" t="s">
        <v>44538</v>
      </c>
      <c r="H11524">
        <v>61.636156700000001</v>
      </c>
      <c r="I11524">
        <v>-134.02385169999999</v>
      </c>
      <c r="J11524" s="1" t="str">
        <f t="shared" si="1632"/>
        <v>Fluid (stream)</v>
      </c>
      <c r="K11524" s="1" t="str">
        <f t="shared" si="1633"/>
        <v>Untreated Water</v>
      </c>
      <c r="O11524">
        <v>0.14000000000000001</v>
      </c>
      <c r="P11524">
        <v>70</v>
      </c>
      <c r="Q11524">
        <v>7.6</v>
      </c>
    </row>
    <row r="11525" spans="1:17" hidden="1" x14ac:dyDescent="0.3">
      <c r="A11525" t="s">
        <v>44539</v>
      </c>
      <c r="B11525" t="s">
        <v>44540</v>
      </c>
      <c r="C11525" s="1" t="str">
        <f t="shared" si="1627"/>
        <v>21:0719</v>
      </c>
      <c r="D11525" s="1" t="str">
        <f>HYPERLINK("http://geochem.nrcan.gc.ca/cdogs/content/svy/svy_e.htm", "")</f>
        <v/>
      </c>
      <c r="G11525" s="1" t="str">
        <f>HYPERLINK("http://geochem.nrcan.gc.ca/cdogs/content/cr_/cr_00086_e.htm", "86")</f>
        <v>86</v>
      </c>
      <c r="J11525" t="s">
        <v>11453</v>
      </c>
      <c r="K11525" t="s">
        <v>11454</v>
      </c>
      <c r="O11525">
        <v>0.57999999999999996</v>
      </c>
      <c r="P11525">
        <v>90</v>
      </c>
      <c r="Q11525">
        <v>7.6</v>
      </c>
    </row>
    <row r="11526" spans="1:17" hidden="1" x14ac:dyDescent="0.3">
      <c r="A11526" t="s">
        <v>44541</v>
      </c>
      <c r="B11526" t="s">
        <v>44542</v>
      </c>
      <c r="C11526" s="1" t="str">
        <f t="shared" si="1627"/>
        <v>21:0719</v>
      </c>
      <c r="D11526" s="1" t="str">
        <f t="shared" ref="D11526:D11559" si="1634">HYPERLINK("http://geochem.nrcan.gc.ca/cdogs/content/svy/svy210212_e.htm", "21:0212")</f>
        <v>21:0212</v>
      </c>
      <c r="E11526" t="s">
        <v>44543</v>
      </c>
      <c r="F11526" t="s">
        <v>44544</v>
      </c>
      <c r="H11526">
        <v>61.6061464</v>
      </c>
      <c r="I11526">
        <v>-134.01685860000001</v>
      </c>
      <c r="J11526" s="1" t="str">
        <f t="shared" ref="J11526:J11559" si="1635">HYPERLINK("http://geochem.nrcan.gc.ca/cdogs/content/kwd/kwd020018_e.htm", "Fluid (stream)")</f>
        <v>Fluid (stream)</v>
      </c>
      <c r="K11526" s="1" t="str">
        <f t="shared" ref="K11526:K11559" si="1636">HYPERLINK("http://geochem.nrcan.gc.ca/cdogs/content/kwd/kwd080007_e.htm", "Untreated Water")</f>
        <v>Untreated Water</v>
      </c>
      <c r="O11526">
        <v>2.5000000000000001E-2</v>
      </c>
      <c r="P11526">
        <v>30</v>
      </c>
      <c r="Q11526">
        <v>7.3</v>
      </c>
    </row>
    <row r="11527" spans="1:17" hidden="1" x14ac:dyDescent="0.3">
      <c r="A11527" t="s">
        <v>44545</v>
      </c>
      <c r="B11527" t="s">
        <v>44546</v>
      </c>
      <c r="C11527" s="1" t="str">
        <f t="shared" si="1627"/>
        <v>21:0719</v>
      </c>
      <c r="D11527" s="1" t="str">
        <f t="shared" si="1634"/>
        <v>21:0212</v>
      </c>
      <c r="E11527" t="s">
        <v>44547</v>
      </c>
      <c r="F11527" t="s">
        <v>44548</v>
      </c>
      <c r="H11527">
        <v>61.583964199999997</v>
      </c>
      <c r="I11527">
        <v>-134.0764642</v>
      </c>
      <c r="J11527" s="1" t="str">
        <f t="shared" si="1635"/>
        <v>Fluid (stream)</v>
      </c>
      <c r="K11527" s="1" t="str">
        <f t="shared" si="1636"/>
        <v>Untreated Water</v>
      </c>
      <c r="O11527">
        <v>2.5000000000000001E-2</v>
      </c>
      <c r="P11527">
        <v>20</v>
      </c>
      <c r="Q11527">
        <v>7.3</v>
      </c>
    </row>
    <row r="11528" spans="1:17" hidden="1" x14ac:dyDescent="0.3">
      <c r="A11528" t="s">
        <v>44549</v>
      </c>
      <c r="B11528" t="s">
        <v>44550</v>
      </c>
      <c r="C11528" s="1" t="str">
        <f t="shared" si="1627"/>
        <v>21:0719</v>
      </c>
      <c r="D11528" s="1" t="str">
        <f t="shared" si="1634"/>
        <v>21:0212</v>
      </c>
      <c r="E11528" t="s">
        <v>44551</v>
      </c>
      <c r="F11528" t="s">
        <v>44552</v>
      </c>
      <c r="H11528">
        <v>61.564956799999997</v>
      </c>
      <c r="I11528">
        <v>-134.1366682</v>
      </c>
      <c r="J11528" s="1" t="str">
        <f t="shared" si="1635"/>
        <v>Fluid (stream)</v>
      </c>
      <c r="K11528" s="1" t="str">
        <f t="shared" si="1636"/>
        <v>Untreated Water</v>
      </c>
      <c r="O11528">
        <v>1.87</v>
      </c>
      <c r="P11528">
        <v>30</v>
      </c>
      <c r="Q11528">
        <v>7.6</v>
      </c>
    </row>
    <row r="11529" spans="1:17" hidden="1" x14ac:dyDescent="0.3">
      <c r="A11529" t="s">
        <v>44553</v>
      </c>
      <c r="B11529" t="s">
        <v>44554</v>
      </c>
      <c r="C11529" s="1" t="str">
        <f t="shared" si="1627"/>
        <v>21:0719</v>
      </c>
      <c r="D11529" s="1" t="str">
        <f t="shared" si="1634"/>
        <v>21:0212</v>
      </c>
      <c r="E11529" t="s">
        <v>44551</v>
      </c>
      <c r="F11529" t="s">
        <v>44555</v>
      </c>
      <c r="H11529">
        <v>61.564956799999997</v>
      </c>
      <c r="I11529">
        <v>-134.1366682</v>
      </c>
      <c r="J11529" s="1" t="str">
        <f t="shared" si="1635"/>
        <v>Fluid (stream)</v>
      </c>
      <c r="K11529" s="1" t="str">
        <f t="shared" si="1636"/>
        <v>Untreated Water</v>
      </c>
      <c r="O11529">
        <v>2.5</v>
      </c>
      <c r="P11529">
        <v>30</v>
      </c>
      <c r="Q11529">
        <v>7.7</v>
      </c>
    </row>
    <row r="11530" spans="1:17" hidden="1" x14ac:dyDescent="0.3">
      <c r="A11530" t="s">
        <v>44556</v>
      </c>
      <c r="B11530" t="s">
        <v>44557</v>
      </c>
      <c r="C11530" s="1" t="str">
        <f t="shared" si="1627"/>
        <v>21:0719</v>
      </c>
      <c r="D11530" s="1" t="str">
        <f t="shared" si="1634"/>
        <v>21:0212</v>
      </c>
      <c r="E11530" t="s">
        <v>44558</v>
      </c>
      <c r="F11530" t="s">
        <v>44559</v>
      </c>
      <c r="H11530">
        <v>61.559485500000001</v>
      </c>
      <c r="I11530">
        <v>-134.12198799999999</v>
      </c>
      <c r="J11530" s="1" t="str">
        <f t="shared" si="1635"/>
        <v>Fluid (stream)</v>
      </c>
      <c r="K11530" s="1" t="str">
        <f t="shared" si="1636"/>
        <v>Untreated Water</v>
      </c>
      <c r="O11530">
        <v>6</v>
      </c>
      <c r="P11530">
        <v>30</v>
      </c>
      <c r="Q11530">
        <v>8.1999999999999993</v>
      </c>
    </row>
    <row r="11531" spans="1:17" hidden="1" x14ac:dyDescent="0.3">
      <c r="A11531" t="s">
        <v>44560</v>
      </c>
      <c r="B11531" t="s">
        <v>44561</v>
      </c>
      <c r="C11531" s="1" t="str">
        <f t="shared" si="1627"/>
        <v>21:0719</v>
      </c>
      <c r="D11531" s="1" t="str">
        <f t="shared" si="1634"/>
        <v>21:0212</v>
      </c>
      <c r="E11531" t="s">
        <v>44562</v>
      </c>
      <c r="F11531" t="s">
        <v>44563</v>
      </c>
      <c r="H11531">
        <v>61.585039799999997</v>
      </c>
      <c r="I11531">
        <v>-134.13803179999999</v>
      </c>
      <c r="J11531" s="1" t="str">
        <f t="shared" si="1635"/>
        <v>Fluid (stream)</v>
      </c>
      <c r="K11531" s="1" t="str">
        <f t="shared" si="1636"/>
        <v>Untreated Water</v>
      </c>
      <c r="O11531">
        <v>6.25</v>
      </c>
      <c r="P11531">
        <v>30</v>
      </c>
      <c r="Q11531">
        <v>8.1999999999999993</v>
      </c>
    </row>
    <row r="11532" spans="1:17" hidden="1" x14ac:dyDescent="0.3">
      <c r="A11532" t="s">
        <v>44564</v>
      </c>
      <c r="B11532" t="s">
        <v>44565</v>
      </c>
      <c r="C11532" s="1" t="str">
        <f t="shared" si="1627"/>
        <v>21:0719</v>
      </c>
      <c r="D11532" s="1" t="str">
        <f t="shared" si="1634"/>
        <v>21:0212</v>
      </c>
      <c r="E11532" t="s">
        <v>44566</v>
      </c>
      <c r="F11532" t="s">
        <v>44567</v>
      </c>
      <c r="H11532">
        <v>61.605387399999998</v>
      </c>
      <c r="I11532">
        <v>-134.157354</v>
      </c>
      <c r="J11532" s="1" t="str">
        <f t="shared" si="1635"/>
        <v>Fluid (stream)</v>
      </c>
      <c r="K11532" s="1" t="str">
        <f t="shared" si="1636"/>
        <v>Untreated Water</v>
      </c>
      <c r="O11532">
        <v>0.47</v>
      </c>
      <c r="P11532">
        <v>20</v>
      </c>
      <c r="Q11532">
        <v>7.7</v>
      </c>
    </row>
    <row r="11533" spans="1:17" hidden="1" x14ac:dyDescent="0.3">
      <c r="A11533" t="s">
        <v>44568</v>
      </c>
      <c r="B11533" t="s">
        <v>44569</v>
      </c>
      <c r="C11533" s="1" t="str">
        <f t="shared" si="1627"/>
        <v>21:0719</v>
      </c>
      <c r="D11533" s="1" t="str">
        <f t="shared" si="1634"/>
        <v>21:0212</v>
      </c>
      <c r="E11533" t="s">
        <v>44570</v>
      </c>
      <c r="F11533" t="s">
        <v>44571</v>
      </c>
      <c r="H11533">
        <v>61.620051400000001</v>
      </c>
      <c r="I11533">
        <v>-134.1291957</v>
      </c>
      <c r="J11533" s="1" t="str">
        <f t="shared" si="1635"/>
        <v>Fluid (stream)</v>
      </c>
      <c r="K11533" s="1" t="str">
        <f t="shared" si="1636"/>
        <v>Untreated Water</v>
      </c>
      <c r="O11533">
        <v>2.5000000000000001E-2</v>
      </c>
      <c r="P11533">
        <v>10</v>
      </c>
      <c r="Q11533">
        <v>6.9</v>
      </c>
    </row>
    <row r="11534" spans="1:17" hidden="1" x14ac:dyDescent="0.3">
      <c r="A11534" t="s">
        <v>44572</v>
      </c>
      <c r="B11534" t="s">
        <v>44573</v>
      </c>
      <c r="C11534" s="1" t="str">
        <f t="shared" si="1627"/>
        <v>21:0719</v>
      </c>
      <c r="D11534" s="1" t="str">
        <f t="shared" si="1634"/>
        <v>21:0212</v>
      </c>
      <c r="E11534" t="s">
        <v>44574</v>
      </c>
      <c r="F11534" t="s">
        <v>44575</v>
      </c>
      <c r="H11534">
        <v>61.633901000000002</v>
      </c>
      <c r="I11534">
        <v>-134.1343541</v>
      </c>
      <c r="J11534" s="1" t="str">
        <f t="shared" si="1635"/>
        <v>Fluid (stream)</v>
      </c>
      <c r="K11534" s="1" t="str">
        <f t="shared" si="1636"/>
        <v>Untreated Water</v>
      </c>
      <c r="O11534">
        <v>0.38</v>
      </c>
      <c r="P11534">
        <v>20</v>
      </c>
      <c r="Q11534">
        <v>7.5</v>
      </c>
    </row>
    <row r="11535" spans="1:17" hidden="1" x14ac:dyDescent="0.3">
      <c r="A11535" t="s">
        <v>44576</v>
      </c>
      <c r="B11535" t="s">
        <v>44577</v>
      </c>
      <c r="C11535" s="1" t="str">
        <f t="shared" si="1627"/>
        <v>21:0719</v>
      </c>
      <c r="D11535" s="1" t="str">
        <f t="shared" si="1634"/>
        <v>21:0212</v>
      </c>
      <c r="E11535" t="s">
        <v>44578</v>
      </c>
      <c r="F11535" t="s">
        <v>44579</v>
      </c>
      <c r="H11535">
        <v>61.667502399999996</v>
      </c>
      <c r="I11535">
        <v>-134.20199700000001</v>
      </c>
      <c r="J11535" s="1" t="str">
        <f t="shared" si="1635"/>
        <v>Fluid (stream)</v>
      </c>
      <c r="K11535" s="1" t="str">
        <f t="shared" si="1636"/>
        <v>Untreated Water</v>
      </c>
      <c r="O11535">
        <v>2.5000000000000001E-2</v>
      </c>
      <c r="P11535">
        <v>60</v>
      </c>
      <c r="Q11535">
        <v>7.4</v>
      </c>
    </row>
    <row r="11536" spans="1:17" hidden="1" x14ac:dyDescent="0.3">
      <c r="A11536" t="s">
        <v>44580</v>
      </c>
      <c r="B11536" t="s">
        <v>44581</v>
      </c>
      <c r="C11536" s="1" t="str">
        <f t="shared" si="1627"/>
        <v>21:0719</v>
      </c>
      <c r="D11536" s="1" t="str">
        <f t="shared" si="1634"/>
        <v>21:0212</v>
      </c>
      <c r="E11536" t="s">
        <v>44582</v>
      </c>
      <c r="F11536" t="s">
        <v>44583</v>
      </c>
      <c r="H11536">
        <v>61.668922500000001</v>
      </c>
      <c r="I11536">
        <v>-134.22736560000001</v>
      </c>
      <c r="J11536" s="1" t="str">
        <f t="shared" si="1635"/>
        <v>Fluid (stream)</v>
      </c>
      <c r="K11536" s="1" t="str">
        <f t="shared" si="1636"/>
        <v>Untreated Water</v>
      </c>
      <c r="O11536">
        <v>0.14000000000000001</v>
      </c>
      <c r="P11536">
        <v>20</v>
      </c>
      <c r="Q11536">
        <v>7.7</v>
      </c>
    </row>
    <row r="11537" spans="1:17" hidden="1" x14ac:dyDescent="0.3">
      <c r="A11537" t="s">
        <v>44584</v>
      </c>
      <c r="B11537" t="s">
        <v>44585</v>
      </c>
      <c r="C11537" s="1" t="str">
        <f t="shared" si="1627"/>
        <v>21:0719</v>
      </c>
      <c r="D11537" s="1" t="str">
        <f t="shared" si="1634"/>
        <v>21:0212</v>
      </c>
      <c r="E11537" t="s">
        <v>44586</v>
      </c>
      <c r="F11537" t="s">
        <v>44587</v>
      </c>
      <c r="H11537">
        <v>61.661642100000002</v>
      </c>
      <c r="I11537">
        <v>-134.2338355</v>
      </c>
      <c r="J11537" s="1" t="str">
        <f t="shared" si="1635"/>
        <v>Fluid (stream)</v>
      </c>
      <c r="K11537" s="1" t="str">
        <f t="shared" si="1636"/>
        <v>Untreated Water</v>
      </c>
      <c r="O11537">
        <v>0.16</v>
      </c>
      <c r="P11537">
        <v>20</v>
      </c>
      <c r="Q11537">
        <v>7.7</v>
      </c>
    </row>
    <row r="11538" spans="1:17" hidden="1" x14ac:dyDescent="0.3">
      <c r="A11538" t="s">
        <v>44588</v>
      </c>
      <c r="B11538" t="s">
        <v>44589</v>
      </c>
      <c r="C11538" s="1" t="str">
        <f t="shared" si="1627"/>
        <v>21:0719</v>
      </c>
      <c r="D11538" s="1" t="str">
        <f t="shared" si="1634"/>
        <v>21:0212</v>
      </c>
      <c r="E11538" t="s">
        <v>44590</v>
      </c>
      <c r="F11538" t="s">
        <v>44591</v>
      </c>
      <c r="H11538">
        <v>61.647319600000003</v>
      </c>
      <c r="I11538">
        <v>-134.2064613</v>
      </c>
      <c r="J11538" s="1" t="str">
        <f t="shared" si="1635"/>
        <v>Fluid (stream)</v>
      </c>
      <c r="K11538" s="1" t="str">
        <f t="shared" si="1636"/>
        <v>Untreated Water</v>
      </c>
      <c r="O11538">
        <v>2.5000000000000001E-2</v>
      </c>
      <c r="P11538">
        <v>20</v>
      </c>
      <c r="Q11538">
        <v>7.5</v>
      </c>
    </row>
    <row r="11539" spans="1:17" hidden="1" x14ac:dyDescent="0.3">
      <c r="A11539" t="s">
        <v>44592</v>
      </c>
      <c r="B11539" t="s">
        <v>44593</v>
      </c>
      <c r="C11539" s="1" t="str">
        <f t="shared" si="1627"/>
        <v>21:0719</v>
      </c>
      <c r="D11539" s="1" t="str">
        <f t="shared" si="1634"/>
        <v>21:0212</v>
      </c>
      <c r="E11539" t="s">
        <v>44594</v>
      </c>
      <c r="F11539" t="s">
        <v>44595</v>
      </c>
      <c r="H11539">
        <v>61.662671899999999</v>
      </c>
      <c r="I11539">
        <v>-134.27120189999999</v>
      </c>
      <c r="J11539" s="1" t="str">
        <f t="shared" si="1635"/>
        <v>Fluid (stream)</v>
      </c>
      <c r="K11539" s="1" t="str">
        <f t="shared" si="1636"/>
        <v>Untreated Water</v>
      </c>
      <c r="O11539">
        <v>0.61</v>
      </c>
      <c r="P11539">
        <v>10</v>
      </c>
      <c r="Q11539">
        <v>8</v>
      </c>
    </row>
    <row r="11540" spans="1:17" hidden="1" x14ac:dyDescent="0.3">
      <c r="A11540" t="s">
        <v>44596</v>
      </c>
      <c r="B11540" t="s">
        <v>44597</v>
      </c>
      <c r="C11540" s="1" t="str">
        <f t="shared" si="1627"/>
        <v>21:0719</v>
      </c>
      <c r="D11540" s="1" t="str">
        <f t="shared" si="1634"/>
        <v>21:0212</v>
      </c>
      <c r="E11540" t="s">
        <v>44598</v>
      </c>
      <c r="F11540" t="s">
        <v>44599</v>
      </c>
      <c r="H11540">
        <v>61.660198800000003</v>
      </c>
      <c r="I11540">
        <v>-134.29614789999999</v>
      </c>
      <c r="J11540" s="1" t="str">
        <f t="shared" si="1635"/>
        <v>Fluid (stream)</v>
      </c>
      <c r="K11540" s="1" t="str">
        <f t="shared" si="1636"/>
        <v>Untreated Water</v>
      </c>
      <c r="O11540">
        <v>1.18</v>
      </c>
      <c r="P11540">
        <v>20</v>
      </c>
      <c r="Q11540">
        <v>8</v>
      </c>
    </row>
    <row r="11541" spans="1:17" hidden="1" x14ac:dyDescent="0.3">
      <c r="A11541" t="s">
        <v>44600</v>
      </c>
      <c r="B11541" t="s">
        <v>44601</v>
      </c>
      <c r="C11541" s="1" t="str">
        <f t="shared" si="1627"/>
        <v>21:0719</v>
      </c>
      <c r="D11541" s="1" t="str">
        <f t="shared" si="1634"/>
        <v>21:0212</v>
      </c>
      <c r="E11541" t="s">
        <v>44602</v>
      </c>
      <c r="F11541" t="s">
        <v>44603</v>
      </c>
      <c r="H11541">
        <v>61.722229200000001</v>
      </c>
      <c r="I11541">
        <v>-134.34258600000001</v>
      </c>
      <c r="J11541" s="1" t="str">
        <f t="shared" si="1635"/>
        <v>Fluid (stream)</v>
      </c>
      <c r="K11541" s="1" t="str">
        <f t="shared" si="1636"/>
        <v>Untreated Water</v>
      </c>
      <c r="O11541">
        <v>0.4</v>
      </c>
      <c r="P11541">
        <v>20</v>
      </c>
      <c r="Q11541">
        <v>8.1</v>
      </c>
    </row>
    <row r="11542" spans="1:17" hidden="1" x14ac:dyDescent="0.3">
      <c r="A11542" t="s">
        <v>44604</v>
      </c>
      <c r="B11542" t="s">
        <v>44605</v>
      </c>
      <c r="C11542" s="1" t="str">
        <f t="shared" si="1627"/>
        <v>21:0719</v>
      </c>
      <c r="D11542" s="1" t="str">
        <f t="shared" si="1634"/>
        <v>21:0212</v>
      </c>
      <c r="E11542" t="s">
        <v>44606</v>
      </c>
      <c r="F11542" t="s">
        <v>44607</v>
      </c>
      <c r="H11542">
        <v>61.722550900000002</v>
      </c>
      <c r="I11542">
        <v>-134.35171800000001</v>
      </c>
      <c r="J11542" s="1" t="str">
        <f t="shared" si="1635"/>
        <v>Fluid (stream)</v>
      </c>
      <c r="K11542" s="1" t="str">
        <f t="shared" si="1636"/>
        <v>Untreated Water</v>
      </c>
      <c r="O11542">
        <v>0.56999999999999995</v>
      </c>
      <c r="P11542">
        <v>30</v>
      </c>
      <c r="Q11542">
        <v>7.8</v>
      </c>
    </row>
    <row r="11543" spans="1:17" hidden="1" x14ac:dyDescent="0.3">
      <c r="A11543" t="s">
        <v>44608</v>
      </c>
      <c r="B11543" t="s">
        <v>44609</v>
      </c>
      <c r="C11543" s="1" t="str">
        <f t="shared" si="1627"/>
        <v>21:0719</v>
      </c>
      <c r="D11543" s="1" t="str">
        <f t="shared" si="1634"/>
        <v>21:0212</v>
      </c>
      <c r="E11543" t="s">
        <v>44610</v>
      </c>
      <c r="F11543" t="s">
        <v>44611</v>
      </c>
      <c r="H11543">
        <v>61.973819399999996</v>
      </c>
      <c r="I11543">
        <v>-135.14316049999999</v>
      </c>
      <c r="J11543" s="1" t="str">
        <f t="shared" si="1635"/>
        <v>Fluid (stream)</v>
      </c>
      <c r="K11543" s="1" t="str">
        <f t="shared" si="1636"/>
        <v>Untreated Water</v>
      </c>
      <c r="O11543">
        <v>2.5000000000000001E-2</v>
      </c>
      <c r="P11543">
        <v>90</v>
      </c>
      <c r="Q11543">
        <v>7</v>
      </c>
    </row>
    <row r="11544" spans="1:17" hidden="1" x14ac:dyDescent="0.3">
      <c r="A11544" t="s">
        <v>44612</v>
      </c>
      <c r="B11544" t="s">
        <v>44613</v>
      </c>
      <c r="C11544" s="1" t="str">
        <f t="shared" si="1627"/>
        <v>21:0719</v>
      </c>
      <c r="D11544" s="1" t="str">
        <f t="shared" si="1634"/>
        <v>21:0212</v>
      </c>
      <c r="E11544" t="s">
        <v>44614</v>
      </c>
      <c r="F11544" t="s">
        <v>44615</v>
      </c>
      <c r="H11544">
        <v>61.975558499999998</v>
      </c>
      <c r="I11544">
        <v>-135.13658710000001</v>
      </c>
      <c r="J11544" s="1" t="str">
        <f t="shared" si="1635"/>
        <v>Fluid (stream)</v>
      </c>
      <c r="K11544" s="1" t="str">
        <f t="shared" si="1636"/>
        <v>Untreated Water</v>
      </c>
      <c r="O11544">
        <v>0.79</v>
      </c>
      <c r="P11544">
        <v>130</v>
      </c>
      <c r="Q11544">
        <v>7.9</v>
      </c>
    </row>
    <row r="11545" spans="1:17" hidden="1" x14ac:dyDescent="0.3">
      <c r="A11545" t="s">
        <v>44616</v>
      </c>
      <c r="B11545" t="s">
        <v>44617</v>
      </c>
      <c r="C11545" s="1" t="str">
        <f t="shared" si="1627"/>
        <v>21:0719</v>
      </c>
      <c r="D11545" s="1" t="str">
        <f t="shared" si="1634"/>
        <v>21:0212</v>
      </c>
      <c r="E11545" t="s">
        <v>44614</v>
      </c>
      <c r="F11545" t="s">
        <v>44618</v>
      </c>
      <c r="H11545">
        <v>61.975558499999998</v>
      </c>
      <c r="I11545">
        <v>-135.13658710000001</v>
      </c>
      <c r="J11545" s="1" t="str">
        <f t="shared" si="1635"/>
        <v>Fluid (stream)</v>
      </c>
      <c r="K11545" s="1" t="str">
        <f t="shared" si="1636"/>
        <v>Untreated Water</v>
      </c>
      <c r="O11545">
        <v>0.79</v>
      </c>
      <c r="P11545">
        <v>110</v>
      </c>
      <c r="Q11545">
        <v>7.8</v>
      </c>
    </row>
    <row r="11546" spans="1:17" hidden="1" x14ac:dyDescent="0.3">
      <c r="A11546" t="s">
        <v>44619</v>
      </c>
      <c r="B11546" t="s">
        <v>44620</v>
      </c>
      <c r="C11546" s="1" t="str">
        <f t="shared" si="1627"/>
        <v>21:0719</v>
      </c>
      <c r="D11546" s="1" t="str">
        <f t="shared" si="1634"/>
        <v>21:0212</v>
      </c>
      <c r="E11546" t="s">
        <v>44621</v>
      </c>
      <c r="F11546" t="s">
        <v>44622</v>
      </c>
      <c r="H11546">
        <v>61.967311199999997</v>
      </c>
      <c r="I11546">
        <v>-135.113968</v>
      </c>
      <c r="J11546" s="1" t="str">
        <f t="shared" si="1635"/>
        <v>Fluid (stream)</v>
      </c>
      <c r="K11546" s="1" t="str">
        <f t="shared" si="1636"/>
        <v>Untreated Water</v>
      </c>
      <c r="O11546">
        <v>1.67</v>
      </c>
      <c r="P11546">
        <v>100</v>
      </c>
      <c r="Q11546">
        <v>8</v>
      </c>
    </row>
    <row r="11547" spans="1:17" hidden="1" x14ac:dyDescent="0.3">
      <c r="A11547" t="s">
        <v>44623</v>
      </c>
      <c r="B11547" t="s">
        <v>44624</v>
      </c>
      <c r="C11547" s="1" t="str">
        <f t="shared" si="1627"/>
        <v>21:0719</v>
      </c>
      <c r="D11547" s="1" t="str">
        <f t="shared" si="1634"/>
        <v>21:0212</v>
      </c>
      <c r="E11547" t="s">
        <v>44625</v>
      </c>
      <c r="F11547" t="s">
        <v>44626</v>
      </c>
      <c r="H11547">
        <v>61.932015300000003</v>
      </c>
      <c r="I11547">
        <v>-135.23394300000001</v>
      </c>
      <c r="J11547" s="1" t="str">
        <f t="shared" si="1635"/>
        <v>Fluid (stream)</v>
      </c>
      <c r="K11547" s="1" t="str">
        <f t="shared" si="1636"/>
        <v>Untreated Water</v>
      </c>
    </row>
    <row r="11548" spans="1:17" hidden="1" x14ac:dyDescent="0.3">
      <c r="A11548" t="s">
        <v>44627</v>
      </c>
      <c r="B11548" t="s">
        <v>44628</v>
      </c>
      <c r="C11548" s="1" t="str">
        <f t="shared" si="1627"/>
        <v>21:0719</v>
      </c>
      <c r="D11548" s="1" t="str">
        <f t="shared" si="1634"/>
        <v>21:0212</v>
      </c>
      <c r="E11548" t="s">
        <v>44629</v>
      </c>
      <c r="F11548" t="s">
        <v>44630</v>
      </c>
      <c r="H11548">
        <v>61.906915400000003</v>
      </c>
      <c r="I11548">
        <v>-135.1012326</v>
      </c>
      <c r="J11548" s="1" t="str">
        <f t="shared" si="1635"/>
        <v>Fluid (stream)</v>
      </c>
      <c r="K11548" s="1" t="str">
        <f t="shared" si="1636"/>
        <v>Untreated Water</v>
      </c>
      <c r="O11548">
        <v>0.33</v>
      </c>
      <c r="P11548">
        <v>70</v>
      </c>
      <c r="Q11548">
        <v>7.8</v>
      </c>
    </row>
    <row r="11549" spans="1:17" hidden="1" x14ac:dyDescent="0.3">
      <c r="A11549" t="s">
        <v>44631</v>
      </c>
      <c r="B11549" t="s">
        <v>44632</v>
      </c>
      <c r="C11549" s="1" t="str">
        <f t="shared" si="1627"/>
        <v>21:0719</v>
      </c>
      <c r="D11549" s="1" t="str">
        <f t="shared" si="1634"/>
        <v>21:0212</v>
      </c>
      <c r="E11549" t="s">
        <v>44633</v>
      </c>
      <c r="F11549" t="s">
        <v>44634</v>
      </c>
      <c r="H11549">
        <v>61.915444800000003</v>
      </c>
      <c r="I11549">
        <v>-135.05063569999999</v>
      </c>
      <c r="J11549" s="1" t="str">
        <f t="shared" si="1635"/>
        <v>Fluid (stream)</v>
      </c>
      <c r="K11549" s="1" t="str">
        <f t="shared" si="1636"/>
        <v>Untreated Water</v>
      </c>
      <c r="O11549">
        <v>0.38</v>
      </c>
      <c r="P11549">
        <v>80</v>
      </c>
      <c r="Q11549">
        <v>8.1999999999999993</v>
      </c>
    </row>
    <row r="11550" spans="1:17" hidden="1" x14ac:dyDescent="0.3">
      <c r="A11550" t="s">
        <v>44635</v>
      </c>
      <c r="B11550" t="s">
        <v>44636</v>
      </c>
      <c r="C11550" s="1" t="str">
        <f t="shared" si="1627"/>
        <v>21:0719</v>
      </c>
      <c r="D11550" s="1" t="str">
        <f t="shared" si="1634"/>
        <v>21:0212</v>
      </c>
      <c r="E11550" t="s">
        <v>44637</v>
      </c>
      <c r="F11550" t="s">
        <v>44638</v>
      </c>
      <c r="H11550">
        <v>61.883753200000001</v>
      </c>
      <c r="I11550">
        <v>-135.02631160000001</v>
      </c>
      <c r="J11550" s="1" t="str">
        <f t="shared" si="1635"/>
        <v>Fluid (stream)</v>
      </c>
      <c r="K11550" s="1" t="str">
        <f t="shared" si="1636"/>
        <v>Untreated Water</v>
      </c>
      <c r="O11550">
        <v>2.5000000000000001E-2</v>
      </c>
      <c r="P11550">
        <v>50</v>
      </c>
      <c r="Q11550">
        <v>7.4</v>
      </c>
    </row>
    <row r="11551" spans="1:17" hidden="1" x14ac:dyDescent="0.3">
      <c r="A11551" t="s">
        <v>44639</v>
      </c>
      <c r="B11551" t="s">
        <v>44640</v>
      </c>
      <c r="C11551" s="1" t="str">
        <f t="shared" si="1627"/>
        <v>21:0719</v>
      </c>
      <c r="D11551" s="1" t="str">
        <f t="shared" si="1634"/>
        <v>21:0212</v>
      </c>
      <c r="E11551" t="s">
        <v>44641</v>
      </c>
      <c r="F11551" t="s">
        <v>44642</v>
      </c>
      <c r="H11551">
        <v>61.889573499999997</v>
      </c>
      <c r="I11551">
        <v>-134.9535712</v>
      </c>
      <c r="J11551" s="1" t="str">
        <f t="shared" si="1635"/>
        <v>Fluid (stream)</v>
      </c>
      <c r="K11551" s="1" t="str">
        <f t="shared" si="1636"/>
        <v>Untreated Water</v>
      </c>
      <c r="O11551">
        <v>2.5000000000000001E-2</v>
      </c>
      <c r="P11551">
        <v>70</v>
      </c>
      <c r="Q11551">
        <v>7.5</v>
      </c>
    </row>
    <row r="11552" spans="1:17" hidden="1" x14ac:dyDescent="0.3">
      <c r="A11552" t="s">
        <v>44643</v>
      </c>
      <c r="B11552" t="s">
        <v>44644</v>
      </c>
      <c r="C11552" s="1" t="str">
        <f t="shared" si="1627"/>
        <v>21:0719</v>
      </c>
      <c r="D11552" s="1" t="str">
        <f t="shared" si="1634"/>
        <v>21:0212</v>
      </c>
      <c r="E11552" t="s">
        <v>44645</v>
      </c>
      <c r="F11552" t="s">
        <v>44646</v>
      </c>
      <c r="H11552">
        <v>61.905136900000002</v>
      </c>
      <c r="I11552">
        <v>-134.87714930000001</v>
      </c>
      <c r="J11552" s="1" t="str">
        <f t="shared" si="1635"/>
        <v>Fluid (stream)</v>
      </c>
      <c r="K11552" s="1" t="str">
        <f t="shared" si="1636"/>
        <v>Untreated Water</v>
      </c>
      <c r="O11552">
        <v>2.69</v>
      </c>
      <c r="P11552">
        <v>110</v>
      </c>
      <c r="Q11552">
        <v>7.6</v>
      </c>
    </row>
    <row r="11553" spans="1:17" hidden="1" x14ac:dyDescent="0.3">
      <c r="A11553" t="s">
        <v>44647</v>
      </c>
      <c r="B11553" t="s">
        <v>44648</v>
      </c>
      <c r="C11553" s="1" t="str">
        <f t="shared" si="1627"/>
        <v>21:0719</v>
      </c>
      <c r="D11553" s="1" t="str">
        <f t="shared" si="1634"/>
        <v>21:0212</v>
      </c>
      <c r="E11553" t="s">
        <v>44649</v>
      </c>
      <c r="F11553" t="s">
        <v>44650</v>
      </c>
      <c r="H11553">
        <v>61.941164499999999</v>
      </c>
      <c r="I11553">
        <v>-134.91660400000001</v>
      </c>
      <c r="J11553" s="1" t="str">
        <f t="shared" si="1635"/>
        <v>Fluid (stream)</v>
      </c>
      <c r="K11553" s="1" t="str">
        <f t="shared" si="1636"/>
        <v>Untreated Water</v>
      </c>
      <c r="O11553">
        <v>1.1299999999999999</v>
      </c>
      <c r="P11553">
        <v>120</v>
      </c>
      <c r="Q11553">
        <v>8.1999999999999993</v>
      </c>
    </row>
    <row r="11554" spans="1:17" hidden="1" x14ac:dyDescent="0.3">
      <c r="A11554" t="s">
        <v>44651</v>
      </c>
      <c r="B11554" t="s">
        <v>44652</v>
      </c>
      <c r="C11554" s="1" t="str">
        <f t="shared" si="1627"/>
        <v>21:0719</v>
      </c>
      <c r="D11554" s="1" t="str">
        <f t="shared" si="1634"/>
        <v>21:0212</v>
      </c>
      <c r="E11554" t="s">
        <v>44653</v>
      </c>
      <c r="F11554" t="s">
        <v>44654</v>
      </c>
      <c r="H11554">
        <v>61.964869200000003</v>
      </c>
      <c r="I11554">
        <v>-134.9773941</v>
      </c>
      <c r="J11554" s="1" t="str">
        <f t="shared" si="1635"/>
        <v>Fluid (stream)</v>
      </c>
      <c r="K11554" s="1" t="str">
        <f t="shared" si="1636"/>
        <v>Untreated Water</v>
      </c>
      <c r="O11554">
        <v>2.5000000000000001E-2</v>
      </c>
      <c r="P11554">
        <v>80</v>
      </c>
      <c r="Q11554">
        <v>6.3</v>
      </c>
    </row>
    <row r="11555" spans="1:17" hidden="1" x14ac:dyDescent="0.3">
      <c r="A11555" t="s">
        <v>44655</v>
      </c>
      <c r="B11555" t="s">
        <v>44656</v>
      </c>
      <c r="C11555" s="1" t="str">
        <f t="shared" si="1627"/>
        <v>21:0719</v>
      </c>
      <c r="D11555" s="1" t="str">
        <f t="shared" si="1634"/>
        <v>21:0212</v>
      </c>
      <c r="E11555" t="s">
        <v>44657</v>
      </c>
      <c r="F11555" t="s">
        <v>44658</v>
      </c>
      <c r="H11555">
        <v>61.9661586</v>
      </c>
      <c r="I11555">
        <v>-134.9629371</v>
      </c>
      <c r="J11555" s="1" t="str">
        <f t="shared" si="1635"/>
        <v>Fluid (stream)</v>
      </c>
      <c r="K11555" s="1" t="str">
        <f t="shared" si="1636"/>
        <v>Untreated Water</v>
      </c>
      <c r="O11555">
        <v>0.92</v>
      </c>
      <c r="P11555">
        <v>90</v>
      </c>
      <c r="Q11555">
        <v>7.9</v>
      </c>
    </row>
    <row r="11556" spans="1:17" hidden="1" x14ac:dyDescent="0.3">
      <c r="A11556" t="s">
        <v>44659</v>
      </c>
      <c r="B11556" t="s">
        <v>44660</v>
      </c>
      <c r="C11556" s="1" t="str">
        <f t="shared" si="1627"/>
        <v>21:0719</v>
      </c>
      <c r="D11556" s="1" t="str">
        <f t="shared" si="1634"/>
        <v>21:0212</v>
      </c>
      <c r="E11556" t="s">
        <v>44661</v>
      </c>
      <c r="F11556" t="s">
        <v>44662</v>
      </c>
      <c r="H11556">
        <v>61.985320100000003</v>
      </c>
      <c r="I11556">
        <v>-134.9970165</v>
      </c>
      <c r="J11556" s="1" t="str">
        <f t="shared" si="1635"/>
        <v>Fluid (stream)</v>
      </c>
      <c r="K11556" s="1" t="str">
        <f t="shared" si="1636"/>
        <v>Untreated Water</v>
      </c>
      <c r="O11556">
        <v>2.5000000000000001E-2</v>
      </c>
      <c r="P11556">
        <v>80</v>
      </c>
      <c r="Q11556">
        <v>6.8</v>
      </c>
    </row>
    <row r="11557" spans="1:17" hidden="1" x14ac:dyDescent="0.3">
      <c r="A11557" t="s">
        <v>44663</v>
      </c>
      <c r="B11557" t="s">
        <v>44664</v>
      </c>
      <c r="C11557" s="1" t="str">
        <f t="shared" si="1627"/>
        <v>21:0719</v>
      </c>
      <c r="D11557" s="1" t="str">
        <f t="shared" si="1634"/>
        <v>21:0212</v>
      </c>
      <c r="E11557" t="s">
        <v>44665</v>
      </c>
      <c r="F11557" t="s">
        <v>44666</v>
      </c>
      <c r="H11557">
        <v>61.989117100000001</v>
      </c>
      <c r="I11557">
        <v>-134.9929319</v>
      </c>
      <c r="J11557" s="1" t="str">
        <f t="shared" si="1635"/>
        <v>Fluid (stream)</v>
      </c>
      <c r="K11557" s="1" t="str">
        <f t="shared" si="1636"/>
        <v>Untreated Water</v>
      </c>
      <c r="O11557">
        <v>0.27</v>
      </c>
      <c r="P11557">
        <v>130</v>
      </c>
      <c r="Q11557">
        <v>7.1</v>
      </c>
    </row>
    <row r="11558" spans="1:17" hidden="1" x14ac:dyDescent="0.3">
      <c r="A11558" t="s">
        <v>44667</v>
      </c>
      <c r="B11558" t="s">
        <v>44668</v>
      </c>
      <c r="C11558" s="1" t="str">
        <f t="shared" si="1627"/>
        <v>21:0719</v>
      </c>
      <c r="D11558" s="1" t="str">
        <f t="shared" si="1634"/>
        <v>21:0212</v>
      </c>
      <c r="E11558" t="s">
        <v>44669</v>
      </c>
      <c r="F11558" t="s">
        <v>44670</v>
      </c>
      <c r="H11558">
        <v>61.982571800000002</v>
      </c>
      <c r="I11558">
        <v>-135.7056709</v>
      </c>
      <c r="J11558" s="1" t="str">
        <f t="shared" si="1635"/>
        <v>Fluid (stream)</v>
      </c>
      <c r="K11558" s="1" t="str">
        <f t="shared" si="1636"/>
        <v>Untreated Water</v>
      </c>
      <c r="O11558">
        <v>2.5000000000000001E-2</v>
      </c>
      <c r="P11558">
        <v>130</v>
      </c>
      <c r="Q11558">
        <v>7.3</v>
      </c>
    </row>
    <row r="11559" spans="1:17" hidden="1" x14ac:dyDescent="0.3">
      <c r="A11559" t="s">
        <v>44671</v>
      </c>
      <c r="B11559" t="s">
        <v>44672</v>
      </c>
      <c r="C11559" s="1" t="str">
        <f t="shared" si="1627"/>
        <v>21:0719</v>
      </c>
      <c r="D11559" s="1" t="str">
        <f t="shared" si="1634"/>
        <v>21:0212</v>
      </c>
      <c r="E11559" t="s">
        <v>44673</v>
      </c>
      <c r="F11559" t="s">
        <v>44674</v>
      </c>
      <c r="H11559">
        <v>61.9963598</v>
      </c>
      <c r="I11559">
        <v>-135.8980688</v>
      </c>
      <c r="J11559" s="1" t="str">
        <f t="shared" si="1635"/>
        <v>Fluid (stream)</v>
      </c>
      <c r="K11559" s="1" t="str">
        <f t="shared" si="1636"/>
        <v>Untreated Water</v>
      </c>
      <c r="O11559">
        <v>2.5000000000000001E-2</v>
      </c>
      <c r="P11559">
        <v>170</v>
      </c>
      <c r="Q11559">
        <v>7.5</v>
      </c>
    </row>
    <row r="11560" spans="1:17" hidden="1" x14ac:dyDescent="0.3">
      <c r="A11560" t="s">
        <v>44675</v>
      </c>
      <c r="B11560" t="s">
        <v>44676</v>
      </c>
      <c r="C11560" s="1" t="str">
        <f t="shared" si="1627"/>
        <v>21:0719</v>
      </c>
      <c r="D11560" s="1" t="str">
        <f>HYPERLINK("http://geochem.nrcan.gc.ca/cdogs/content/svy/svy_e.htm", "")</f>
        <v/>
      </c>
      <c r="G11560" s="1" t="str">
        <f>HYPERLINK("http://geochem.nrcan.gc.ca/cdogs/content/cr_/cr_00086_e.htm", "86")</f>
        <v>86</v>
      </c>
      <c r="J11560" t="s">
        <v>11453</v>
      </c>
      <c r="K11560" t="s">
        <v>11454</v>
      </c>
      <c r="O11560">
        <v>0.6</v>
      </c>
      <c r="P11560">
        <v>130</v>
      </c>
      <c r="Q11560">
        <v>7.3</v>
      </c>
    </row>
    <row r="11561" spans="1:17" hidden="1" x14ac:dyDescent="0.3">
      <c r="A11561" t="s">
        <v>44677</v>
      </c>
      <c r="B11561" t="s">
        <v>44678</v>
      </c>
      <c r="C11561" s="1" t="str">
        <f t="shared" si="1627"/>
        <v>21:0719</v>
      </c>
      <c r="D11561" s="1" t="str">
        <f>HYPERLINK("http://geochem.nrcan.gc.ca/cdogs/content/svy/svy210212_e.htm", "21:0212")</f>
        <v>21:0212</v>
      </c>
      <c r="E11561" t="s">
        <v>44679</v>
      </c>
      <c r="F11561" t="s">
        <v>44680</v>
      </c>
      <c r="H11561">
        <v>61.946698300000001</v>
      </c>
      <c r="I11561">
        <v>-135.88055</v>
      </c>
      <c r="J11561" s="1" t="str">
        <f>HYPERLINK("http://geochem.nrcan.gc.ca/cdogs/content/kwd/kwd020018_e.htm", "Fluid (stream)")</f>
        <v>Fluid (stream)</v>
      </c>
      <c r="K11561" s="1" t="str">
        <f>HYPERLINK("http://geochem.nrcan.gc.ca/cdogs/content/kwd/kwd080007_e.htm", "Untreated Water")</f>
        <v>Untreated Water</v>
      </c>
      <c r="O11561">
        <v>2.5000000000000001E-2</v>
      </c>
      <c r="P11561">
        <v>100</v>
      </c>
      <c r="Q11561">
        <v>7.4</v>
      </c>
    </row>
    <row r="11562" spans="1:17" hidden="1" x14ac:dyDescent="0.3">
      <c r="A11562" t="s">
        <v>44681</v>
      </c>
      <c r="B11562" t="s">
        <v>44682</v>
      </c>
      <c r="C11562" s="1" t="str">
        <f t="shared" si="1627"/>
        <v>21:0719</v>
      </c>
      <c r="D11562" s="1" t="str">
        <f>HYPERLINK("http://geochem.nrcan.gc.ca/cdogs/content/svy/svy210212_e.htm", "21:0212")</f>
        <v>21:0212</v>
      </c>
      <c r="E11562" t="s">
        <v>44683</v>
      </c>
      <c r="F11562" t="s">
        <v>44684</v>
      </c>
      <c r="H11562">
        <v>61.918700200000004</v>
      </c>
      <c r="I11562">
        <v>-135.84278019999999</v>
      </c>
      <c r="J11562" s="1" t="str">
        <f>HYPERLINK("http://geochem.nrcan.gc.ca/cdogs/content/kwd/kwd020018_e.htm", "Fluid (stream)")</f>
        <v>Fluid (stream)</v>
      </c>
      <c r="K11562" s="1" t="str">
        <f>HYPERLINK("http://geochem.nrcan.gc.ca/cdogs/content/kwd/kwd080007_e.htm", "Untreated Water")</f>
        <v>Untreated Water</v>
      </c>
      <c r="O11562">
        <v>2.5000000000000001E-2</v>
      </c>
      <c r="P11562">
        <v>80</v>
      </c>
      <c r="Q11562">
        <v>7.4</v>
      </c>
    </row>
    <row r="11563" spans="1:17" hidden="1" x14ac:dyDescent="0.3">
      <c r="A11563" t="s">
        <v>44685</v>
      </c>
      <c r="B11563" t="s">
        <v>44686</v>
      </c>
      <c r="C11563" s="1" t="str">
        <f t="shared" si="1627"/>
        <v>21:0719</v>
      </c>
      <c r="D11563" s="1" t="str">
        <f>HYPERLINK("http://geochem.nrcan.gc.ca/cdogs/content/svy/svy210212_e.htm", "21:0212")</f>
        <v>21:0212</v>
      </c>
      <c r="E11563" t="s">
        <v>44687</v>
      </c>
      <c r="F11563" t="s">
        <v>44688</v>
      </c>
      <c r="H11563">
        <v>61.906109200000003</v>
      </c>
      <c r="I11563">
        <v>-135.8345123</v>
      </c>
      <c r="J11563" s="1" t="str">
        <f>HYPERLINK("http://geochem.nrcan.gc.ca/cdogs/content/kwd/kwd020018_e.htm", "Fluid (stream)")</f>
        <v>Fluid (stream)</v>
      </c>
      <c r="K11563" s="1" t="str">
        <f>HYPERLINK("http://geochem.nrcan.gc.ca/cdogs/content/kwd/kwd080007_e.htm", "Untreated Water")</f>
        <v>Untreated Water</v>
      </c>
      <c r="O11563">
        <v>2.5000000000000001E-2</v>
      </c>
      <c r="P11563">
        <v>100</v>
      </c>
      <c r="Q11563">
        <v>7.2</v>
      </c>
    </row>
    <row r="11564" spans="1:17" hidden="1" x14ac:dyDescent="0.3">
      <c r="A11564" t="s">
        <v>44689</v>
      </c>
      <c r="B11564" t="s">
        <v>44690</v>
      </c>
      <c r="C11564" s="1" t="str">
        <f t="shared" si="1627"/>
        <v>21:0719</v>
      </c>
      <c r="D11564" s="1" t="str">
        <f>HYPERLINK("http://geochem.nrcan.gc.ca/cdogs/content/svy/svy210212_e.htm", "21:0212")</f>
        <v>21:0212</v>
      </c>
      <c r="E11564" t="s">
        <v>44691</v>
      </c>
      <c r="F11564" t="s">
        <v>44692</v>
      </c>
      <c r="H11564">
        <v>61.905161</v>
      </c>
      <c r="I11564">
        <v>-135.81467319999999</v>
      </c>
      <c r="J11564" s="1" t="str">
        <f>HYPERLINK("http://geochem.nrcan.gc.ca/cdogs/content/kwd/kwd020018_e.htm", "Fluid (stream)")</f>
        <v>Fluid (stream)</v>
      </c>
      <c r="K11564" s="1" t="str">
        <f>HYPERLINK("http://geochem.nrcan.gc.ca/cdogs/content/kwd/kwd080007_e.htm", "Untreated Water")</f>
        <v>Untreated Water</v>
      </c>
      <c r="O11564">
        <v>2.5000000000000001E-2</v>
      </c>
      <c r="P11564">
        <v>90</v>
      </c>
      <c r="Q11564">
        <v>6.9</v>
      </c>
    </row>
    <row r="11565" spans="1:17" hidden="1" x14ac:dyDescent="0.3">
      <c r="A11565" t="s">
        <v>44693</v>
      </c>
      <c r="B11565" t="s">
        <v>44694</v>
      </c>
      <c r="C11565" s="1" t="str">
        <f t="shared" si="1627"/>
        <v>21:0719</v>
      </c>
      <c r="D11565" s="1" t="str">
        <f>HYPERLINK("http://geochem.nrcan.gc.ca/cdogs/content/svy/svy_e.htm", "")</f>
        <v/>
      </c>
      <c r="G11565" s="1" t="str">
        <f>HYPERLINK("http://geochem.nrcan.gc.ca/cdogs/content/cr_/cr_00084_e.htm", "84")</f>
        <v>84</v>
      </c>
      <c r="J11565" t="s">
        <v>11453</v>
      </c>
      <c r="K11565" t="s">
        <v>11454</v>
      </c>
      <c r="O11565">
        <v>0.22</v>
      </c>
      <c r="P11565">
        <v>70</v>
      </c>
      <c r="Q11565">
        <v>7.5</v>
      </c>
    </row>
    <row r="11566" spans="1:17" hidden="1" x14ac:dyDescent="0.3">
      <c r="A11566" t="s">
        <v>44695</v>
      </c>
      <c r="B11566" t="s">
        <v>44696</v>
      </c>
      <c r="C11566" s="1" t="str">
        <f t="shared" si="1627"/>
        <v>21:0719</v>
      </c>
      <c r="D11566" s="1" t="str">
        <f t="shared" ref="D11566:D11585" si="1637">HYPERLINK("http://geochem.nrcan.gc.ca/cdogs/content/svy/svy210212_e.htm", "21:0212")</f>
        <v>21:0212</v>
      </c>
      <c r="E11566" t="s">
        <v>44697</v>
      </c>
      <c r="F11566" t="s">
        <v>44698</v>
      </c>
      <c r="H11566">
        <v>61.867206699999997</v>
      </c>
      <c r="I11566">
        <v>-135.8074191</v>
      </c>
      <c r="J11566" s="1" t="str">
        <f t="shared" ref="J11566:J11585" si="1638">HYPERLINK("http://geochem.nrcan.gc.ca/cdogs/content/kwd/kwd020018_e.htm", "Fluid (stream)")</f>
        <v>Fluid (stream)</v>
      </c>
      <c r="K11566" s="1" t="str">
        <f t="shared" ref="K11566:K11585" si="1639">HYPERLINK("http://geochem.nrcan.gc.ca/cdogs/content/kwd/kwd080007_e.htm", "Untreated Water")</f>
        <v>Untreated Water</v>
      </c>
      <c r="O11566">
        <v>2.5000000000000001E-2</v>
      </c>
      <c r="P11566">
        <v>70</v>
      </c>
      <c r="Q11566">
        <v>7.3</v>
      </c>
    </row>
    <row r="11567" spans="1:17" hidden="1" x14ac:dyDescent="0.3">
      <c r="A11567" t="s">
        <v>44699</v>
      </c>
      <c r="B11567" t="s">
        <v>44700</v>
      </c>
      <c r="C11567" s="1" t="str">
        <f t="shared" si="1627"/>
        <v>21:0719</v>
      </c>
      <c r="D11567" s="1" t="str">
        <f t="shared" si="1637"/>
        <v>21:0212</v>
      </c>
      <c r="E11567" t="s">
        <v>44701</v>
      </c>
      <c r="F11567" t="s">
        <v>44702</v>
      </c>
      <c r="H11567">
        <v>61.863535599999999</v>
      </c>
      <c r="I11567">
        <v>-135.8383011</v>
      </c>
      <c r="J11567" s="1" t="str">
        <f t="shared" si="1638"/>
        <v>Fluid (stream)</v>
      </c>
      <c r="K11567" s="1" t="str">
        <f t="shared" si="1639"/>
        <v>Untreated Water</v>
      </c>
      <c r="O11567">
        <v>2.5000000000000001E-2</v>
      </c>
      <c r="P11567">
        <v>50</v>
      </c>
      <c r="Q11567">
        <v>7.2</v>
      </c>
    </row>
    <row r="11568" spans="1:17" hidden="1" x14ac:dyDescent="0.3">
      <c r="A11568" t="s">
        <v>44703</v>
      </c>
      <c r="B11568" t="s">
        <v>44704</v>
      </c>
      <c r="C11568" s="1" t="str">
        <f t="shared" si="1627"/>
        <v>21:0719</v>
      </c>
      <c r="D11568" s="1" t="str">
        <f t="shared" si="1637"/>
        <v>21:0212</v>
      </c>
      <c r="E11568" t="s">
        <v>44705</v>
      </c>
      <c r="F11568" t="s">
        <v>44706</v>
      </c>
      <c r="H11568">
        <v>61.830268599999997</v>
      </c>
      <c r="I11568">
        <v>-135.82236649999999</v>
      </c>
      <c r="J11568" s="1" t="str">
        <f t="shared" si="1638"/>
        <v>Fluid (stream)</v>
      </c>
      <c r="K11568" s="1" t="str">
        <f t="shared" si="1639"/>
        <v>Untreated Water</v>
      </c>
      <c r="O11568">
        <v>2.5000000000000001E-2</v>
      </c>
      <c r="P11568">
        <v>60</v>
      </c>
      <c r="Q11568">
        <v>7.2</v>
      </c>
    </row>
    <row r="11569" spans="1:17" hidden="1" x14ac:dyDescent="0.3">
      <c r="A11569" t="s">
        <v>44707</v>
      </c>
      <c r="B11569" t="s">
        <v>44708</v>
      </c>
      <c r="C11569" s="1" t="str">
        <f t="shared" ref="C11569:C11632" si="1640">HYPERLINK("http://geochem.nrcan.gc.ca/cdogs/content/bdl/bdl210719_e.htm", "21:0719")</f>
        <v>21:0719</v>
      </c>
      <c r="D11569" s="1" t="str">
        <f t="shared" si="1637"/>
        <v>21:0212</v>
      </c>
      <c r="E11569" t="s">
        <v>44709</v>
      </c>
      <c r="F11569" t="s">
        <v>44710</v>
      </c>
      <c r="H11569">
        <v>61.8134807</v>
      </c>
      <c r="I11569">
        <v>-135.86326779999999</v>
      </c>
      <c r="J11569" s="1" t="str">
        <f t="shared" si="1638"/>
        <v>Fluid (stream)</v>
      </c>
      <c r="K11569" s="1" t="str">
        <f t="shared" si="1639"/>
        <v>Untreated Water</v>
      </c>
      <c r="O11569">
        <v>2.5000000000000001E-2</v>
      </c>
      <c r="P11569">
        <v>40</v>
      </c>
      <c r="Q11569">
        <v>6.5</v>
      </c>
    </row>
    <row r="11570" spans="1:17" hidden="1" x14ac:dyDescent="0.3">
      <c r="A11570" t="s">
        <v>44711</v>
      </c>
      <c r="B11570" t="s">
        <v>44712</v>
      </c>
      <c r="C11570" s="1" t="str">
        <f t="shared" si="1640"/>
        <v>21:0719</v>
      </c>
      <c r="D11570" s="1" t="str">
        <f t="shared" si="1637"/>
        <v>21:0212</v>
      </c>
      <c r="E11570" t="s">
        <v>44709</v>
      </c>
      <c r="F11570" t="s">
        <v>44713</v>
      </c>
      <c r="H11570">
        <v>61.8134807</v>
      </c>
      <c r="I11570">
        <v>-135.86326779999999</v>
      </c>
      <c r="J11570" s="1" t="str">
        <f t="shared" si="1638"/>
        <v>Fluid (stream)</v>
      </c>
      <c r="K11570" s="1" t="str">
        <f t="shared" si="1639"/>
        <v>Untreated Water</v>
      </c>
      <c r="O11570">
        <v>2.5000000000000001E-2</v>
      </c>
      <c r="P11570">
        <v>50</v>
      </c>
      <c r="Q11570">
        <v>6.5</v>
      </c>
    </row>
    <row r="11571" spans="1:17" hidden="1" x14ac:dyDescent="0.3">
      <c r="A11571" t="s">
        <v>44714</v>
      </c>
      <c r="B11571" t="s">
        <v>44715</v>
      </c>
      <c r="C11571" s="1" t="str">
        <f t="shared" si="1640"/>
        <v>21:0719</v>
      </c>
      <c r="D11571" s="1" t="str">
        <f t="shared" si="1637"/>
        <v>21:0212</v>
      </c>
      <c r="E11571" t="s">
        <v>44716</v>
      </c>
      <c r="F11571" t="s">
        <v>44717</v>
      </c>
      <c r="H11571">
        <v>61.936182199999998</v>
      </c>
      <c r="I11571">
        <v>-135.7663915</v>
      </c>
      <c r="J11571" s="1" t="str">
        <f t="shared" si="1638"/>
        <v>Fluid (stream)</v>
      </c>
      <c r="K11571" s="1" t="str">
        <f t="shared" si="1639"/>
        <v>Untreated Water</v>
      </c>
      <c r="O11571">
        <v>2.5000000000000001E-2</v>
      </c>
      <c r="P11571">
        <v>110</v>
      </c>
      <c r="Q11571">
        <v>8.3000000000000007</v>
      </c>
    </row>
    <row r="11572" spans="1:17" hidden="1" x14ac:dyDescent="0.3">
      <c r="A11572" t="s">
        <v>44718</v>
      </c>
      <c r="B11572" t="s">
        <v>44719</v>
      </c>
      <c r="C11572" s="1" t="str">
        <f t="shared" si="1640"/>
        <v>21:0719</v>
      </c>
      <c r="D11572" s="1" t="str">
        <f t="shared" si="1637"/>
        <v>21:0212</v>
      </c>
      <c r="E11572" t="s">
        <v>44720</v>
      </c>
      <c r="F11572" t="s">
        <v>44721</v>
      </c>
      <c r="H11572">
        <v>61.967911399999998</v>
      </c>
      <c r="I11572">
        <v>-135.7834254</v>
      </c>
      <c r="J11572" s="1" t="str">
        <f t="shared" si="1638"/>
        <v>Fluid (stream)</v>
      </c>
      <c r="K11572" s="1" t="str">
        <f t="shared" si="1639"/>
        <v>Untreated Water</v>
      </c>
      <c r="O11572">
        <v>2.5000000000000001E-2</v>
      </c>
      <c r="P11572">
        <v>100</v>
      </c>
      <c r="Q11572">
        <v>7.4</v>
      </c>
    </row>
    <row r="11573" spans="1:17" hidden="1" x14ac:dyDescent="0.3">
      <c r="A11573" t="s">
        <v>44722</v>
      </c>
      <c r="B11573" t="s">
        <v>44723</v>
      </c>
      <c r="C11573" s="1" t="str">
        <f t="shared" si="1640"/>
        <v>21:0719</v>
      </c>
      <c r="D11573" s="1" t="str">
        <f t="shared" si="1637"/>
        <v>21:0212</v>
      </c>
      <c r="E11573" t="s">
        <v>44724</v>
      </c>
      <c r="F11573" t="s">
        <v>44725</v>
      </c>
      <c r="H11573">
        <v>61.9770757</v>
      </c>
      <c r="I11573">
        <v>-135.9854058</v>
      </c>
      <c r="J11573" s="1" t="str">
        <f t="shared" si="1638"/>
        <v>Fluid (stream)</v>
      </c>
      <c r="K11573" s="1" t="str">
        <f t="shared" si="1639"/>
        <v>Untreated Water</v>
      </c>
      <c r="O11573">
        <v>2.5000000000000001E-2</v>
      </c>
      <c r="P11573">
        <v>80</v>
      </c>
      <c r="Q11573">
        <v>7.8</v>
      </c>
    </row>
    <row r="11574" spans="1:17" hidden="1" x14ac:dyDescent="0.3">
      <c r="A11574" t="s">
        <v>44726</v>
      </c>
      <c r="B11574" t="s">
        <v>44727</v>
      </c>
      <c r="C11574" s="1" t="str">
        <f t="shared" si="1640"/>
        <v>21:0719</v>
      </c>
      <c r="D11574" s="1" t="str">
        <f t="shared" si="1637"/>
        <v>21:0212</v>
      </c>
      <c r="E11574" t="s">
        <v>44728</v>
      </c>
      <c r="F11574" t="s">
        <v>44729</v>
      </c>
      <c r="H11574">
        <v>61.953025500000003</v>
      </c>
      <c r="I11574">
        <v>-135.9570971</v>
      </c>
      <c r="J11574" s="1" t="str">
        <f t="shared" si="1638"/>
        <v>Fluid (stream)</v>
      </c>
      <c r="K11574" s="1" t="str">
        <f t="shared" si="1639"/>
        <v>Untreated Water</v>
      </c>
      <c r="O11574">
        <v>2.5000000000000001E-2</v>
      </c>
      <c r="P11574">
        <v>50</v>
      </c>
      <c r="Q11574">
        <v>7.5</v>
      </c>
    </row>
    <row r="11575" spans="1:17" hidden="1" x14ac:dyDescent="0.3">
      <c r="A11575" t="s">
        <v>44730</v>
      </c>
      <c r="B11575" t="s">
        <v>44731</v>
      </c>
      <c r="C11575" s="1" t="str">
        <f t="shared" si="1640"/>
        <v>21:0719</v>
      </c>
      <c r="D11575" s="1" t="str">
        <f t="shared" si="1637"/>
        <v>21:0212</v>
      </c>
      <c r="E11575" t="s">
        <v>44732</v>
      </c>
      <c r="F11575" t="s">
        <v>44733</v>
      </c>
      <c r="H11575">
        <v>61.946871000000002</v>
      </c>
      <c r="I11575">
        <v>-135.91710879999999</v>
      </c>
      <c r="J11575" s="1" t="str">
        <f t="shared" si="1638"/>
        <v>Fluid (stream)</v>
      </c>
      <c r="K11575" s="1" t="str">
        <f t="shared" si="1639"/>
        <v>Untreated Water</v>
      </c>
      <c r="O11575">
        <v>2.5000000000000001E-2</v>
      </c>
      <c r="P11575">
        <v>90</v>
      </c>
      <c r="Q11575">
        <v>7.6</v>
      </c>
    </row>
    <row r="11576" spans="1:17" hidden="1" x14ac:dyDescent="0.3">
      <c r="A11576" t="s">
        <v>44734</v>
      </c>
      <c r="B11576" t="s">
        <v>44735</v>
      </c>
      <c r="C11576" s="1" t="str">
        <f t="shared" si="1640"/>
        <v>21:0719</v>
      </c>
      <c r="D11576" s="1" t="str">
        <f t="shared" si="1637"/>
        <v>21:0212</v>
      </c>
      <c r="E11576" t="s">
        <v>44736</v>
      </c>
      <c r="F11576" t="s">
        <v>44737</v>
      </c>
      <c r="H11576">
        <v>61.917811100000002</v>
      </c>
      <c r="I11576">
        <v>-135.9193148</v>
      </c>
      <c r="J11576" s="1" t="str">
        <f t="shared" si="1638"/>
        <v>Fluid (stream)</v>
      </c>
      <c r="K11576" s="1" t="str">
        <f t="shared" si="1639"/>
        <v>Untreated Water</v>
      </c>
      <c r="O11576">
        <v>2.5000000000000001E-2</v>
      </c>
      <c r="P11576">
        <v>90</v>
      </c>
      <c r="Q11576">
        <v>7.3</v>
      </c>
    </row>
    <row r="11577" spans="1:17" hidden="1" x14ac:dyDescent="0.3">
      <c r="A11577" t="s">
        <v>44738</v>
      </c>
      <c r="B11577" t="s">
        <v>44739</v>
      </c>
      <c r="C11577" s="1" t="str">
        <f t="shared" si="1640"/>
        <v>21:0719</v>
      </c>
      <c r="D11577" s="1" t="str">
        <f t="shared" si="1637"/>
        <v>21:0212</v>
      </c>
      <c r="E11577" t="s">
        <v>44740</v>
      </c>
      <c r="F11577" t="s">
        <v>44741</v>
      </c>
      <c r="H11577">
        <v>61.912659699999999</v>
      </c>
      <c r="I11577">
        <v>-135.89328789999999</v>
      </c>
      <c r="J11577" s="1" t="str">
        <f t="shared" si="1638"/>
        <v>Fluid (stream)</v>
      </c>
      <c r="K11577" s="1" t="str">
        <f t="shared" si="1639"/>
        <v>Untreated Water</v>
      </c>
      <c r="O11577">
        <v>2.5000000000000001E-2</v>
      </c>
      <c r="P11577">
        <v>60</v>
      </c>
      <c r="Q11577">
        <v>7.2</v>
      </c>
    </row>
    <row r="11578" spans="1:17" hidden="1" x14ac:dyDescent="0.3">
      <c r="A11578" t="s">
        <v>44742</v>
      </c>
      <c r="B11578" t="s">
        <v>44743</v>
      </c>
      <c r="C11578" s="1" t="str">
        <f t="shared" si="1640"/>
        <v>21:0719</v>
      </c>
      <c r="D11578" s="1" t="str">
        <f t="shared" si="1637"/>
        <v>21:0212</v>
      </c>
      <c r="E11578" t="s">
        <v>44744</v>
      </c>
      <c r="F11578" t="s">
        <v>44745</v>
      </c>
      <c r="H11578">
        <v>61.864674600000001</v>
      </c>
      <c r="I11578">
        <v>-135.89528060000001</v>
      </c>
      <c r="J11578" s="1" t="str">
        <f t="shared" si="1638"/>
        <v>Fluid (stream)</v>
      </c>
      <c r="K11578" s="1" t="str">
        <f t="shared" si="1639"/>
        <v>Untreated Water</v>
      </c>
      <c r="O11578">
        <v>2.5000000000000001E-2</v>
      </c>
      <c r="P11578">
        <v>50</v>
      </c>
      <c r="Q11578">
        <v>6.8</v>
      </c>
    </row>
    <row r="11579" spans="1:17" hidden="1" x14ac:dyDescent="0.3">
      <c r="A11579" t="s">
        <v>44746</v>
      </c>
      <c r="B11579" t="s">
        <v>44747</v>
      </c>
      <c r="C11579" s="1" t="str">
        <f t="shared" si="1640"/>
        <v>21:0719</v>
      </c>
      <c r="D11579" s="1" t="str">
        <f t="shared" si="1637"/>
        <v>21:0212</v>
      </c>
      <c r="E11579" t="s">
        <v>44748</v>
      </c>
      <c r="F11579" t="s">
        <v>44749</v>
      </c>
      <c r="H11579">
        <v>61.870750399999999</v>
      </c>
      <c r="I11579">
        <v>-135.9477229</v>
      </c>
      <c r="J11579" s="1" t="str">
        <f t="shared" si="1638"/>
        <v>Fluid (stream)</v>
      </c>
      <c r="K11579" s="1" t="str">
        <f t="shared" si="1639"/>
        <v>Untreated Water</v>
      </c>
      <c r="O11579">
        <v>2.5000000000000001E-2</v>
      </c>
      <c r="P11579">
        <v>40</v>
      </c>
      <c r="Q11579">
        <v>7.4</v>
      </c>
    </row>
    <row r="11580" spans="1:17" hidden="1" x14ac:dyDescent="0.3">
      <c r="A11580" t="s">
        <v>44750</v>
      </c>
      <c r="B11580" t="s">
        <v>44751</v>
      </c>
      <c r="C11580" s="1" t="str">
        <f t="shared" si="1640"/>
        <v>21:0719</v>
      </c>
      <c r="D11580" s="1" t="str">
        <f t="shared" si="1637"/>
        <v>21:0212</v>
      </c>
      <c r="E11580" t="s">
        <v>44752</v>
      </c>
      <c r="F11580" t="s">
        <v>44753</v>
      </c>
      <c r="H11580">
        <v>61.837625500000001</v>
      </c>
      <c r="I11580">
        <v>-135.99400399999999</v>
      </c>
      <c r="J11580" s="1" t="str">
        <f t="shared" si="1638"/>
        <v>Fluid (stream)</v>
      </c>
      <c r="K11580" s="1" t="str">
        <f t="shared" si="1639"/>
        <v>Untreated Water</v>
      </c>
      <c r="O11580">
        <v>2.5000000000000001E-2</v>
      </c>
      <c r="P11580">
        <v>60</v>
      </c>
      <c r="Q11580">
        <v>7.3</v>
      </c>
    </row>
    <row r="11581" spans="1:17" hidden="1" x14ac:dyDescent="0.3">
      <c r="A11581" t="s">
        <v>44754</v>
      </c>
      <c r="B11581" t="s">
        <v>44755</v>
      </c>
      <c r="C11581" s="1" t="str">
        <f t="shared" si="1640"/>
        <v>21:0719</v>
      </c>
      <c r="D11581" s="1" t="str">
        <f t="shared" si="1637"/>
        <v>21:0212</v>
      </c>
      <c r="E11581" t="s">
        <v>44756</v>
      </c>
      <c r="F11581" t="s">
        <v>44757</v>
      </c>
      <c r="H11581">
        <v>61.782019099999999</v>
      </c>
      <c r="I11581">
        <v>-135.98783119999999</v>
      </c>
      <c r="J11581" s="1" t="str">
        <f t="shared" si="1638"/>
        <v>Fluid (stream)</v>
      </c>
      <c r="K11581" s="1" t="str">
        <f t="shared" si="1639"/>
        <v>Untreated Water</v>
      </c>
      <c r="O11581">
        <v>2.5000000000000001E-2</v>
      </c>
      <c r="P11581">
        <v>70</v>
      </c>
      <c r="Q11581">
        <v>7.2</v>
      </c>
    </row>
    <row r="11582" spans="1:17" hidden="1" x14ac:dyDescent="0.3">
      <c r="A11582" t="s">
        <v>44758</v>
      </c>
      <c r="B11582" t="s">
        <v>44759</v>
      </c>
      <c r="C11582" s="1" t="str">
        <f t="shared" si="1640"/>
        <v>21:0719</v>
      </c>
      <c r="D11582" s="1" t="str">
        <f t="shared" si="1637"/>
        <v>21:0212</v>
      </c>
      <c r="E11582" t="s">
        <v>44760</v>
      </c>
      <c r="F11582" t="s">
        <v>44761</v>
      </c>
      <c r="H11582">
        <v>61.654616900000001</v>
      </c>
      <c r="I11582">
        <v>-135.9866935</v>
      </c>
      <c r="J11582" s="1" t="str">
        <f t="shared" si="1638"/>
        <v>Fluid (stream)</v>
      </c>
      <c r="K11582" s="1" t="str">
        <f t="shared" si="1639"/>
        <v>Untreated Water</v>
      </c>
      <c r="O11582">
        <v>2.5000000000000001E-2</v>
      </c>
      <c r="P11582">
        <v>180</v>
      </c>
      <c r="Q11582">
        <v>7.8</v>
      </c>
    </row>
    <row r="11583" spans="1:17" hidden="1" x14ac:dyDescent="0.3">
      <c r="A11583" t="s">
        <v>44762</v>
      </c>
      <c r="B11583" t="s">
        <v>44763</v>
      </c>
      <c r="C11583" s="1" t="str">
        <f t="shared" si="1640"/>
        <v>21:0719</v>
      </c>
      <c r="D11583" s="1" t="str">
        <f t="shared" si="1637"/>
        <v>21:0212</v>
      </c>
      <c r="E11583" t="s">
        <v>44764</v>
      </c>
      <c r="F11583" t="s">
        <v>44765</v>
      </c>
      <c r="H11583">
        <v>61.634557100000002</v>
      </c>
      <c r="I11583">
        <v>-135.99096069999999</v>
      </c>
      <c r="J11583" s="1" t="str">
        <f t="shared" si="1638"/>
        <v>Fluid (stream)</v>
      </c>
      <c r="K11583" s="1" t="str">
        <f t="shared" si="1639"/>
        <v>Untreated Water</v>
      </c>
      <c r="O11583">
        <v>2.5000000000000001E-2</v>
      </c>
      <c r="P11583">
        <v>80</v>
      </c>
      <c r="Q11583">
        <v>7.6</v>
      </c>
    </row>
    <row r="11584" spans="1:17" hidden="1" x14ac:dyDescent="0.3">
      <c r="A11584" t="s">
        <v>44766</v>
      </c>
      <c r="B11584" t="s">
        <v>44767</v>
      </c>
      <c r="C11584" s="1" t="str">
        <f t="shared" si="1640"/>
        <v>21:0719</v>
      </c>
      <c r="D11584" s="1" t="str">
        <f t="shared" si="1637"/>
        <v>21:0212</v>
      </c>
      <c r="E11584" t="s">
        <v>44764</v>
      </c>
      <c r="F11584" t="s">
        <v>44768</v>
      </c>
      <c r="H11584">
        <v>61.634557100000002</v>
      </c>
      <c r="I11584">
        <v>-135.99096069999999</v>
      </c>
      <c r="J11584" s="1" t="str">
        <f t="shared" si="1638"/>
        <v>Fluid (stream)</v>
      </c>
      <c r="K11584" s="1" t="str">
        <f t="shared" si="1639"/>
        <v>Untreated Water</v>
      </c>
      <c r="O11584">
        <v>2.5000000000000001E-2</v>
      </c>
      <c r="P11584">
        <v>80</v>
      </c>
      <c r="Q11584">
        <v>7.7</v>
      </c>
    </row>
    <row r="11585" spans="1:17" hidden="1" x14ac:dyDescent="0.3">
      <c r="A11585" t="s">
        <v>44769</v>
      </c>
      <c r="B11585" t="s">
        <v>44770</v>
      </c>
      <c r="C11585" s="1" t="str">
        <f t="shared" si="1640"/>
        <v>21:0719</v>
      </c>
      <c r="D11585" s="1" t="str">
        <f t="shared" si="1637"/>
        <v>21:0212</v>
      </c>
      <c r="E11585" t="s">
        <v>44771</v>
      </c>
      <c r="F11585" t="s">
        <v>44772</v>
      </c>
      <c r="H11585">
        <v>61.596674200000002</v>
      </c>
      <c r="I11585">
        <v>-135.98811219999999</v>
      </c>
      <c r="J11585" s="1" t="str">
        <f t="shared" si="1638"/>
        <v>Fluid (stream)</v>
      </c>
      <c r="K11585" s="1" t="str">
        <f t="shared" si="1639"/>
        <v>Untreated Water</v>
      </c>
      <c r="O11585">
        <v>2.5000000000000001E-2</v>
      </c>
      <c r="P11585">
        <v>90</v>
      </c>
      <c r="Q11585">
        <v>7.7</v>
      </c>
    </row>
    <row r="11586" spans="1:17" hidden="1" x14ac:dyDescent="0.3">
      <c r="A11586" t="s">
        <v>44773</v>
      </c>
      <c r="B11586" t="s">
        <v>44774</v>
      </c>
      <c r="C11586" s="1" t="str">
        <f t="shared" si="1640"/>
        <v>21:0719</v>
      </c>
      <c r="D11586" s="1" t="str">
        <f>HYPERLINK("http://geochem.nrcan.gc.ca/cdogs/content/svy/svy_e.htm", "")</f>
        <v/>
      </c>
      <c r="G11586" s="1" t="str">
        <f>HYPERLINK("http://geochem.nrcan.gc.ca/cdogs/content/cr_/cr_00086_e.htm", "86")</f>
        <v>86</v>
      </c>
      <c r="J11586" t="s">
        <v>11453</v>
      </c>
      <c r="K11586" t="s">
        <v>11454</v>
      </c>
      <c r="O11586">
        <v>0.41</v>
      </c>
      <c r="P11586">
        <v>120</v>
      </c>
      <c r="Q11586">
        <v>7.3</v>
      </c>
    </row>
    <row r="11587" spans="1:17" hidden="1" x14ac:dyDescent="0.3">
      <c r="A11587" t="s">
        <v>44775</v>
      </c>
      <c r="B11587" t="s">
        <v>44776</v>
      </c>
      <c r="C11587" s="1" t="str">
        <f t="shared" si="1640"/>
        <v>21:0719</v>
      </c>
      <c r="D11587" s="1" t="str">
        <f t="shared" ref="D11587:D11615" si="1641">HYPERLINK("http://geochem.nrcan.gc.ca/cdogs/content/svy/svy210212_e.htm", "21:0212")</f>
        <v>21:0212</v>
      </c>
      <c r="E11587" t="s">
        <v>44777</v>
      </c>
      <c r="F11587" t="s">
        <v>44778</v>
      </c>
      <c r="H11587">
        <v>61.555643500000002</v>
      </c>
      <c r="I11587">
        <v>-135.98726020000001</v>
      </c>
      <c r="J11587" s="1" t="str">
        <f t="shared" ref="J11587:J11615" si="1642">HYPERLINK("http://geochem.nrcan.gc.ca/cdogs/content/kwd/kwd020018_e.htm", "Fluid (stream)")</f>
        <v>Fluid (stream)</v>
      </c>
      <c r="K11587" s="1" t="str">
        <f t="shared" ref="K11587:K11615" si="1643">HYPERLINK("http://geochem.nrcan.gc.ca/cdogs/content/kwd/kwd080007_e.htm", "Untreated Water")</f>
        <v>Untreated Water</v>
      </c>
      <c r="O11587">
        <v>2.5000000000000001E-2</v>
      </c>
      <c r="P11587">
        <v>80</v>
      </c>
      <c r="Q11587">
        <v>7.3</v>
      </c>
    </row>
    <row r="11588" spans="1:17" hidden="1" x14ac:dyDescent="0.3">
      <c r="A11588" t="s">
        <v>44779</v>
      </c>
      <c r="B11588" t="s">
        <v>44780</v>
      </c>
      <c r="C11588" s="1" t="str">
        <f t="shared" si="1640"/>
        <v>21:0719</v>
      </c>
      <c r="D11588" s="1" t="str">
        <f t="shared" si="1641"/>
        <v>21:0212</v>
      </c>
      <c r="E11588" t="s">
        <v>44781</v>
      </c>
      <c r="F11588" t="s">
        <v>44782</v>
      </c>
      <c r="H11588">
        <v>61.524681200000003</v>
      </c>
      <c r="I11588">
        <v>-135.93337199999999</v>
      </c>
      <c r="J11588" s="1" t="str">
        <f t="shared" si="1642"/>
        <v>Fluid (stream)</v>
      </c>
      <c r="K11588" s="1" t="str">
        <f t="shared" si="1643"/>
        <v>Untreated Water</v>
      </c>
      <c r="O11588">
        <v>2.5000000000000001E-2</v>
      </c>
      <c r="P11588">
        <v>70</v>
      </c>
      <c r="Q11588">
        <v>7.3</v>
      </c>
    </row>
    <row r="11589" spans="1:17" hidden="1" x14ac:dyDescent="0.3">
      <c r="A11589" t="s">
        <v>44783</v>
      </c>
      <c r="B11589" t="s">
        <v>44784</v>
      </c>
      <c r="C11589" s="1" t="str">
        <f t="shared" si="1640"/>
        <v>21:0719</v>
      </c>
      <c r="D11589" s="1" t="str">
        <f t="shared" si="1641"/>
        <v>21:0212</v>
      </c>
      <c r="E11589" t="s">
        <v>44785</v>
      </c>
      <c r="F11589" t="s">
        <v>44786</v>
      </c>
      <c r="H11589">
        <v>61.5034694</v>
      </c>
      <c r="I11589">
        <v>-135.97916290000001</v>
      </c>
      <c r="J11589" s="1" t="str">
        <f t="shared" si="1642"/>
        <v>Fluid (stream)</v>
      </c>
      <c r="K11589" s="1" t="str">
        <f t="shared" si="1643"/>
        <v>Untreated Water</v>
      </c>
      <c r="O11589">
        <v>2.5000000000000001E-2</v>
      </c>
      <c r="P11589">
        <v>70</v>
      </c>
      <c r="Q11589">
        <v>7.1</v>
      </c>
    </row>
    <row r="11590" spans="1:17" hidden="1" x14ac:dyDescent="0.3">
      <c r="A11590" t="s">
        <v>44787</v>
      </c>
      <c r="B11590" t="s">
        <v>44788</v>
      </c>
      <c r="C11590" s="1" t="str">
        <f t="shared" si="1640"/>
        <v>21:0719</v>
      </c>
      <c r="D11590" s="1" t="str">
        <f t="shared" si="1641"/>
        <v>21:0212</v>
      </c>
      <c r="E11590" t="s">
        <v>44789</v>
      </c>
      <c r="F11590" t="s">
        <v>44790</v>
      </c>
      <c r="H11590">
        <v>61.481033199999999</v>
      </c>
      <c r="I11590">
        <v>-135.9716995</v>
      </c>
      <c r="J11590" s="1" t="str">
        <f t="shared" si="1642"/>
        <v>Fluid (stream)</v>
      </c>
      <c r="K11590" s="1" t="str">
        <f t="shared" si="1643"/>
        <v>Untreated Water</v>
      </c>
      <c r="O11590">
        <v>2.5000000000000001E-2</v>
      </c>
      <c r="P11590">
        <v>110</v>
      </c>
      <c r="Q11590">
        <v>7.2</v>
      </c>
    </row>
    <row r="11591" spans="1:17" hidden="1" x14ac:dyDescent="0.3">
      <c r="A11591" t="s">
        <v>44791</v>
      </c>
      <c r="B11591" t="s">
        <v>44792</v>
      </c>
      <c r="C11591" s="1" t="str">
        <f t="shared" si="1640"/>
        <v>21:0719</v>
      </c>
      <c r="D11591" s="1" t="str">
        <f t="shared" si="1641"/>
        <v>21:0212</v>
      </c>
      <c r="E11591" t="s">
        <v>44793</v>
      </c>
      <c r="F11591" t="s">
        <v>44794</v>
      </c>
      <c r="H11591">
        <v>61.434441499999998</v>
      </c>
      <c r="I11591">
        <v>-135.9597709</v>
      </c>
      <c r="J11591" s="1" t="str">
        <f t="shared" si="1642"/>
        <v>Fluid (stream)</v>
      </c>
      <c r="K11591" s="1" t="str">
        <f t="shared" si="1643"/>
        <v>Untreated Water</v>
      </c>
      <c r="O11591">
        <v>2.5000000000000001E-2</v>
      </c>
      <c r="P11591">
        <v>90</v>
      </c>
      <c r="Q11591">
        <v>7.1</v>
      </c>
    </row>
    <row r="11592" spans="1:17" hidden="1" x14ac:dyDescent="0.3">
      <c r="A11592" t="s">
        <v>44795</v>
      </c>
      <c r="B11592" t="s">
        <v>44796</v>
      </c>
      <c r="C11592" s="1" t="str">
        <f t="shared" si="1640"/>
        <v>21:0719</v>
      </c>
      <c r="D11592" s="1" t="str">
        <f t="shared" si="1641"/>
        <v>21:0212</v>
      </c>
      <c r="E11592" t="s">
        <v>44797</v>
      </c>
      <c r="F11592" t="s">
        <v>44798</v>
      </c>
      <c r="H11592">
        <v>61.464577200000001</v>
      </c>
      <c r="I11592">
        <v>-135.88182860000001</v>
      </c>
      <c r="J11592" s="1" t="str">
        <f t="shared" si="1642"/>
        <v>Fluid (stream)</v>
      </c>
      <c r="K11592" s="1" t="str">
        <f t="shared" si="1643"/>
        <v>Untreated Water</v>
      </c>
      <c r="O11592">
        <v>2.5000000000000001E-2</v>
      </c>
      <c r="P11592">
        <v>70</v>
      </c>
      <c r="Q11592">
        <v>7</v>
      </c>
    </row>
    <row r="11593" spans="1:17" hidden="1" x14ac:dyDescent="0.3">
      <c r="A11593" t="s">
        <v>44799</v>
      </c>
      <c r="B11593" t="s">
        <v>44800</v>
      </c>
      <c r="C11593" s="1" t="str">
        <f t="shared" si="1640"/>
        <v>21:0719</v>
      </c>
      <c r="D11593" s="1" t="str">
        <f t="shared" si="1641"/>
        <v>21:0212</v>
      </c>
      <c r="E11593" t="s">
        <v>44801</v>
      </c>
      <c r="F11593" t="s">
        <v>44802</v>
      </c>
      <c r="H11593">
        <v>61.473163399999997</v>
      </c>
      <c r="I11593">
        <v>-135.9417225</v>
      </c>
      <c r="J11593" s="1" t="str">
        <f t="shared" si="1642"/>
        <v>Fluid (stream)</v>
      </c>
      <c r="K11593" s="1" t="str">
        <f t="shared" si="1643"/>
        <v>Untreated Water</v>
      </c>
      <c r="O11593">
        <v>2.5000000000000001E-2</v>
      </c>
      <c r="P11593">
        <v>80</v>
      </c>
      <c r="Q11593">
        <v>7.8</v>
      </c>
    </row>
    <row r="11594" spans="1:17" hidden="1" x14ac:dyDescent="0.3">
      <c r="A11594" t="s">
        <v>44803</v>
      </c>
      <c r="B11594" t="s">
        <v>44804</v>
      </c>
      <c r="C11594" s="1" t="str">
        <f t="shared" si="1640"/>
        <v>21:0719</v>
      </c>
      <c r="D11594" s="1" t="str">
        <f t="shared" si="1641"/>
        <v>21:0212</v>
      </c>
      <c r="E11594" t="s">
        <v>44805</v>
      </c>
      <c r="F11594" t="s">
        <v>44806</v>
      </c>
      <c r="H11594">
        <v>61.479051599999998</v>
      </c>
      <c r="I11594">
        <v>-135.8786896</v>
      </c>
      <c r="J11594" s="1" t="str">
        <f t="shared" si="1642"/>
        <v>Fluid (stream)</v>
      </c>
      <c r="K11594" s="1" t="str">
        <f t="shared" si="1643"/>
        <v>Untreated Water</v>
      </c>
      <c r="O11594">
        <v>2.5000000000000001E-2</v>
      </c>
      <c r="P11594">
        <v>90</v>
      </c>
      <c r="Q11594">
        <v>7</v>
      </c>
    </row>
    <row r="11595" spans="1:17" hidden="1" x14ac:dyDescent="0.3">
      <c r="A11595" t="s">
        <v>44807</v>
      </c>
      <c r="B11595" t="s">
        <v>44808</v>
      </c>
      <c r="C11595" s="1" t="str">
        <f t="shared" si="1640"/>
        <v>21:0719</v>
      </c>
      <c r="D11595" s="1" t="str">
        <f t="shared" si="1641"/>
        <v>21:0212</v>
      </c>
      <c r="E11595" t="s">
        <v>44809</v>
      </c>
      <c r="F11595" t="s">
        <v>44810</v>
      </c>
      <c r="H11595">
        <v>61.446854899999998</v>
      </c>
      <c r="I11595">
        <v>-135.82600360000001</v>
      </c>
      <c r="J11595" s="1" t="str">
        <f t="shared" si="1642"/>
        <v>Fluid (stream)</v>
      </c>
      <c r="K11595" s="1" t="str">
        <f t="shared" si="1643"/>
        <v>Untreated Water</v>
      </c>
      <c r="O11595">
        <v>2.5000000000000001E-2</v>
      </c>
      <c r="P11595">
        <v>80</v>
      </c>
      <c r="Q11595">
        <v>7.3</v>
      </c>
    </row>
    <row r="11596" spans="1:17" hidden="1" x14ac:dyDescent="0.3">
      <c r="A11596" t="s">
        <v>44811</v>
      </c>
      <c r="B11596" t="s">
        <v>44812</v>
      </c>
      <c r="C11596" s="1" t="str">
        <f t="shared" si="1640"/>
        <v>21:0719</v>
      </c>
      <c r="D11596" s="1" t="str">
        <f t="shared" si="1641"/>
        <v>21:0212</v>
      </c>
      <c r="E11596" t="s">
        <v>44813</v>
      </c>
      <c r="F11596" t="s">
        <v>44814</v>
      </c>
      <c r="H11596">
        <v>61.440170899999998</v>
      </c>
      <c r="I11596">
        <v>-135.8443144</v>
      </c>
      <c r="J11596" s="1" t="str">
        <f t="shared" si="1642"/>
        <v>Fluid (stream)</v>
      </c>
      <c r="K11596" s="1" t="str">
        <f t="shared" si="1643"/>
        <v>Untreated Water</v>
      </c>
      <c r="O11596">
        <v>2.5000000000000001E-2</v>
      </c>
      <c r="P11596">
        <v>80</v>
      </c>
      <c r="Q11596">
        <v>7.5</v>
      </c>
    </row>
    <row r="11597" spans="1:17" hidden="1" x14ac:dyDescent="0.3">
      <c r="A11597" t="s">
        <v>44815</v>
      </c>
      <c r="B11597" t="s">
        <v>44816</v>
      </c>
      <c r="C11597" s="1" t="str">
        <f t="shared" si="1640"/>
        <v>21:0719</v>
      </c>
      <c r="D11597" s="1" t="str">
        <f t="shared" si="1641"/>
        <v>21:0212</v>
      </c>
      <c r="E11597" t="s">
        <v>44817</v>
      </c>
      <c r="F11597" t="s">
        <v>44818</v>
      </c>
      <c r="H11597">
        <v>61.402910300000002</v>
      </c>
      <c r="I11597">
        <v>-135.84046219999999</v>
      </c>
      <c r="J11597" s="1" t="str">
        <f t="shared" si="1642"/>
        <v>Fluid (stream)</v>
      </c>
      <c r="K11597" s="1" t="str">
        <f t="shared" si="1643"/>
        <v>Untreated Water</v>
      </c>
      <c r="O11597">
        <v>2.5000000000000001E-2</v>
      </c>
      <c r="P11597">
        <v>100</v>
      </c>
      <c r="Q11597">
        <v>7.6</v>
      </c>
    </row>
    <row r="11598" spans="1:17" hidden="1" x14ac:dyDescent="0.3">
      <c r="A11598" t="s">
        <v>44819</v>
      </c>
      <c r="B11598" t="s">
        <v>44820</v>
      </c>
      <c r="C11598" s="1" t="str">
        <f t="shared" si="1640"/>
        <v>21:0719</v>
      </c>
      <c r="D11598" s="1" t="str">
        <f t="shared" si="1641"/>
        <v>21:0212</v>
      </c>
      <c r="E11598" t="s">
        <v>44821</v>
      </c>
      <c r="F11598" t="s">
        <v>44822</v>
      </c>
      <c r="H11598">
        <v>61.419007399999998</v>
      </c>
      <c r="I11598">
        <v>-135.87325419999999</v>
      </c>
      <c r="J11598" s="1" t="str">
        <f t="shared" si="1642"/>
        <v>Fluid (stream)</v>
      </c>
      <c r="K11598" s="1" t="str">
        <f t="shared" si="1643"/>
        <v>Untreated Water</v>
      </c>
      <c r="O11598">
        <v>2.5000000000000001E-2</v>
      </c>
      <c r="P11598">
        <v>70</v>
      </c>
      <c r="Q11598">
        <v>6.7</v>
      </c>
    </row>
    <row r="11599" spans="1:17" hidden="1" x14ac:dyDescent="0.3">
      <c r="A11599" t="s">
        <v>44823</v>
      </c>
      <c r="B11599" t="s">
        <v>44824</v>
      </c>
      <c r="C11599" s="1" t="str">
        <f t="shared" si="1640"/>
        <v>21:0719</v>
      </c>
      <c r="D11599" s="1" t="str">
        <f t="shared" si="1641"/>
        <v>21:0212</v>
      </c>
      <c r="E11599" t="s">
        <v>44825</v>
      </c>
      <c r="F11599" t="s">
        <v>44826</v>
      </c>
      <c r="H11599">
        <v>61.3876402</v>
      </c>
      <c r="I11599">
        <v>-135.89650789999999</v>
      </c>
      <c r="J11599" s="1" t="str">
        <f t="shared" si="1642"/>
        <v>Fluid (stream)</v>
      </c>
      <c r="K11599" s="1" t="str">
        <f t="shared" si="1643"/>
        <v>Untreated Water</v>
      </c>
      <c r="O11599">
        <v>2.5000000000000001E-2</v>
      </c>
      <c r="P11599">
        <v>90</v>
      </c>
      <c r="Q11599">
        <v>7.4</v>
      </c>
    </row>
    <row r="11600" spans="1:17" hidden="1" x14ac:dyDescent="0.3">
      <c r="A11600" t="s">
        <v>44827</v>
      </c>
      <c r="B11600" t="s">
        <v>44828</v>
      </c>
      <c r="C11600" s="1" t="str">
        <f t="shared" si="1640"/>
        <v>21:0719</v>
      </c>
      <c r="D11600" s="1" t="str">
        <f t="shared" si="1641"/>
        <v>21:0212</v>
      </c>
      <c r="E11600" t="s">
        <v>44829</v>
      </c>
      <c r="F11600" t="s">
        <v>44830</v>
      </c>
      <c r="H11600">
        <v>61.406102400000002</v>
      </c>
      <c r="I11600">
        <v>-135.96929660000001</v>
      </c>
      <c r="J11600" s="1" t="str">
        <f t="shared" si="1642"/>
        <v>Fluid (stream)</v>
      </c>
      <c r="K11600" s="1" t="str">
        <f t="shared" si="1643"/>
        <v>Untreated Water</v>
      </c>
      <c r="O11600">
        <v>0.23</v>
      </c>
      <c r="P11600">
        <v>90</v>
      </c>
      <c r="Q11600">
        <v>7.3</v>
      </c>
    </row>
    <row r="11601" spans="1:17" hidden="1" x14ac:dyDescent="0.3">
      <c r="A11601" t="s">
        <v>44831</v>
      </c>
      <c r="B11601" t="s">
        <v>44832</v>
      </c>
      <c r="C11601" s="1" t="str">
        <f t="shared" si="1640"/>
        <v>21:0719</v>
      </c>
      <c r="D11601" s="1" t="str">
        <f t="shared" si="1641"/>
        <v>21:0212</v>
      </c>
      <c r="E11601" t="s">
        <v>44833</v>
      </c>
      <c r="F11601" t="s">
        <v>44834</v>
      </c>
      <c r="H11601">
        <v>61.377215100000001</v>
      </c>
      <c r="I11601">
        <v>-135.9315015</v>
      </c>
      <c r="J11601" s="1" t="str">
        <f t="shared" si="1642"/>
        <v>Fluid (stream)</v>
      </c>
      <c r="K11601" s="1" t="str">
        <f t="shared" si="1643"/>
        <v>Untreated Water</v>
      </c>
      <c r="O11601">
        <v>2.5000000000000001E-2</v>
      </c>
      <c r="P11601">
        <v>120</v>
      </c>
      <c r="Q11601">
        <v>7.4</v>
      </c>
    </row>
    <row r="11602" spans="1:17" hidden="1" x14ac:dyDescent="0.3">
      <c r="A11602" t="s">
        <v>44835</v>
      </c>
      <c r="B11602" t="s">
        <v>44836</v>
      </c>
      <c r="C11602" s="1" t="str">
        <f t="shared" si="1640"/>
        <v>21:0719</v>
      </c>
      <c r="D11602" s="1" t="str">
        <f t="shared" si="1641"/>
        <v>21:0212</v>
      </c>
      <c r="E11602" t="s">
        <v>44837</v>
      </c>
      <c r="F11602" t="s">
        <v>44838</v>
      </c>
      <c r="H11602">
        <v>61.358338699999997</v>
      </c>
      <c r="I11602">
        <v>-135.97816180000001</v>
      </c>
      <c r="J11602" s="1" t="str">
        <f t="shared" si="1642"/>
        <v>Fluid (stream)</v>
      </c>
      <c r="K11602" s="1" t="str">
        <f t="shared" si="1643"/>
        <v>Untreated Water</v>
      </c>
      <c r="O11602">
        <v>2.5000000000000001E-2</v>
      </c>
      <c r="P11602">
        <v>140</v>
      </c>
      <c r="Q11602">
        <v>7.6</v>
      </c>
    </row>
    <row r="11603" spans="1:17" hidden="1" x14ac:dyDescent="0.3">
      <c r="A11603" t="s">
        <v>44839</v>
      </c>
      <c r="B11603" t="s">
        <v>44840</v>
      </c>
      <c r="C11603" s="1" t="str">
        <f t="shared" si="1640"/>
        <v>21:0719</v>
      </c>
      <c r="D11603" s="1" t="str">
        <f t="shared" si="1641"/>
        <v>21:0212</v>
      </c>
      <c r="E11603" t="s">
        <v>44837</v>
      </c>
      <c r="F11603" t="s">
        <v>44841</v>
      </c>
      <c r="H11603">
        <v>61.358338699999997</v>
      </c>
      <c r="I11603">
        <v>-135.97816180000001</v>
      </c>
      <c r="J11603" s="1" t="str">
        <f t="shared" si="1642"/>
        <v>Fluid (stream)</v>
      </c>
      <c r="K11603" s="1" t="str">
        <f t="shared" si="1643"/>
        <v>Untreated Water</v>
      </c>
      <c r="O11603">
        <v>2.5000000000000001E-2</v>
      </c>
      <c r="P11603">
        <v>150</v>
      </c>
      <c r="Q11603">
        <v>7.6</v>
      </c>
    </row>
    <row r="11604" spans="1:17" hidden="1" x14ac:dyDescent="0.3">
      <c r="A11604" t="s">
        <v>44842</v>
      </c>
      <c r="B11604" t="s">
        <v>44843</v>
      </c>
      <c r="C11604" s="1" t="str">
        <f t="shared" si="1640"/>
        <v>21:0719</v>
      </c>
      <c r="D11604" s="1" t="str">
        <f t="shared" si="1641"/>
        <v>21:0212</v>
      </c>
      <c r="E11604" t="s">
        <v>44844</v>
      </c>
      <c r="F11604" t="s">
        <v>44845</v>
      </c>
      <c r="H11604">
        <v>61.349290000000003</v>
      </c>
      <c r="I11604">
        <v>-135.93594450000001</v>
      </c>
      <c r="J11604" s="1" t="str">
        <f t="shared" si="1642"/>
        <v>Fluid (stream)</v>
      </c>
      <c r="K11604" s="1" t="str">
        <f t="shared" si="1643"/>
        <v>Untreated Water</v>
      </c>
      <c r="O11604">
        <v>2.5000000000000001E-2</v>
      </c>
      <c r="P11604">
        <v>180</v>
      </c>
      <c r="Q11604">
        <v>7.9</v>
      </c>
    </row>
    <row r="11605" spans="1:17" hidden="1" x14ac:dyDescent="0.3">
      <c r="A11605" t="s">
        <v>44846</v>
      </c>
      <c r="B11605" t="s">
        <v>44847</v>
      </c>
      <c r="C11605" s="1" t="str">
        <f t="shared" si="1640"/>
        <v>21:0719</v>
      </c>
      <c r="D11605" s="1" t="str">
        <f t="shared" si="1641"/>
        <v>21:0212</v>
      </c>
      <c r="E11605" t="s">
        <v>44848</v>
      </c>
      <c r="F11605" t="s">
        <v>44849</v>
      </c>
      <c r="H11605">
        <v>61.3450481</v>
      </c>
      <c r="I11605">
        <v>-135.95206250000001</v>
      </c>
      <c r="J11605" s="1" t="str">
        <f t="shared" si="1642"/>
        <v>Fluid (stream)</v>
      </c>
      <c r="K11605" s="1" t="str">
        <f t="shared" si="1643"/>
        <v>Untreated Water</v>
      </c>
      <c r="O11605">
        <v>2.5000000000000001E-2</v>
      </c>
      <c r="P11605">
        <v>90</v>
      </c>
      <c r="Q11605">
        <v>7.5</v>
      </c>
    </row>
    <row r="11606" spans="1:17" hidden="1" x14ac:dyDescent="0.3">
      <c r="A11606" t="s">
        <v>44850</v>
      </c>
      <c r="B11606" t="s">
        <v>44851</v>
      </c>
      <c r="C11606" s="1" t="str">
        <f t="shared" si="1640"/>
        <v>21:0719</v>
      </c>
      <c r="D11606" s="1" t="str">
        <f t="shared" si="1641"/>
        <v>21:0212</v>
      </c>
      <c r="E11606" t="s">
        <v>44852</v>
      </c>
      <c r="F11606" t="s">
        <v>44853</v>
      </c>
      <c r="H11606">
        <v>61.308508199999999</v>
      </c>
      <c r="I11606">
        <v>-135.99328399999999</v>
      </c>
      <c r="J11606" s="1" t="str">
        <f t="shared" si="1642"/>
        <v>Fluid (stream)</v>
      </c>
      <c r="K11606" s="1" t="str">
        <f t="shared" si="1643"/>
        <v>Untreated Water</v>
      </c>
      <c r="O11606">
        <v>2.5000000000000001E-2</v>
      </c>
      <c r="P11606">
        <v>100</v>
      </c>
      <c r="Q11606">
        <v>7.5</v>
      </c>
    </row>
    <row r="11607" spans="1:17" hidden="1" x14ac:dyDescent="0.3">
      <c r="A11607" t="s">
        <v>44854</v>
      </c>
      <c r="B11607" t="s">
        <v>44855</v>
      </c>
      <c r="C11607" s="1" t="str">
        <f t="shared" si="1640"/>
        <v>21:0719</v>
      </c>
      <c r="D11607" s="1" t="str">
        <f t="shared" si="1641"/>
        <v>21:0212</v>
      </c>
      <c r="E11607" t="s">
        <v>44856</v>
      </c>
      <c r="F11607" t="s">
        <v>44857</v>
      </c>
      <c r="H11607">
        <v>61.287908999999999</v>
      </c>
      <c r="I11607">
        <v>-135.94214059999999</v>
      </c>
      <c r="J11607" s="1" t="str">
        <f t="shared" si="1642"/>
        <v>Fluid (stream)</v>
      </c>
      <c r="K11607" s="1" t="str">
        <f t="shared" si="1643"/>
        <v>Untreated Water</v>
      </c>
      <c r="O11607">
        <v>2.5000000000000001E-2</v>
      </c>
      <c r="P11607">
        <v>80</v>
      </c>
      <c r="Q11607">
        <v>7.5</v>
      </c>
    </row>
    <row r="11608" spans="1:17" hidden="1" x14ac:dyDescent="0.3">
      <c r="A11608" t="s">
        <v>44858</v>
      </c>
      <c r="B11608" t="s">
        <v>44859</v>
      </c>
      <c r="C11608" s="1" t="str">
        <f t="shared" si="1640"/>
        <v>21:0719</v>
      </c>
      <c r="D11608" s="1" t="str">
        <f t="shared" si="1641"/>
        <v>21:0212</v>
      </c>
      <c r="E11608" t="s">
        <v>44860</v>
      </c>
      <c r="F11608" t="s">
        <v>44861</v>
      </c>
      <c r="H11608">
        <v>61.283438599999997</v>
      </c>
      <c r="I11608">
        <v>-135.87920819999999</v>
      </c>
      <c r="J11608" s="1" t="str">
        <f t="shared" si="1642"/>
        <v>Fluid (stream)</v>
      </c>
      <c r="K11608" s="1" t="str">
        <f t="shared" si="1643"/>
        <v>Untreated Water</v>
      </c>
      <c r="O11608">
        <v>2.5000000000000001E-2</v>
      </c>
      <c r="P11608">
        <v>60</v>
      </c>
      <c r="Q11608">
        <v>7.1</v>
      </c>
    </row>
    <row r="11609" spans="1:17" hidden="1" x14ac:dyDescent="0.3">
      <c r="A11609" t="s">
        <v>44862</v>
      </c>
      <c r="B11609" t="s">
        <v>44863</v>
      </c>
      <c r="C11609" s="1" t="str">
        <f t="shared" si="1640"/>
        <v>21:0719</v>
      </c>
      <c r="D11609" s="1" t="str">
        <f t="shared" si="1641"/>
        <v>21:0212</v>
      </c>
      <c r="E11609" t="s">
        <v>44864</v>
      </c>
      <c r="F11609" t="s">
        <v>44865</v>
      </c>
      <c r="H11609">
        <v>61.2835538</v>
      </c>
      <c r="I11609">
        <v>-135.87943530000001</v>
      </c>
      <c r="J11609" s="1" t="str">
        <f t="shared" si="1642"/>
        <v>Fluid (stream)</v>
      </c>
      <c r="K11609" s="1" t="str">
        <f t="shared" si="1643"/>
        <v>Untreated Water</v>
      </c>
      <c r="O11609">
        <v>2.5000000000000001E-2</v>
      </c>
      <c r="P11609">
        <v>70</v>
      </c>
      <c r="Q11609">
        <v>7.3</v>
      </c>
    </row>
    <row r="11610" spans="1:17" hidden="1" x14ac:dyDescent="0.3">
      <c r="A11610" t="s">
        <v>44866</v>
      </c>
      <c r="B11610" t="s">
        <v>44867</v>
      </c>
      <c r="C11610" s="1" t="str">
        <f t="shared" si="1640"/>
        <v>21:0719</v>
      </c>
      <c r="D11610" s="1" t="str">
        <f t="shared" si="1641"/>
        <v>21:0212</v>
      </c>
      <c r="E11610" t="s">
        <v>44868</v>
      </c>
      <c r="F11610" t="s">
        <v>44869</v>
      </c>
      <c r="H11610">
        <v>61.301077200000002</v>
      </c>
      <c r="I11610">
        <v>-135.9015795</v>
      </c>
      <c r="J11610" s="1" t="str">
        <f t="shared" si="1642"/>
        <v>Fluid (stream)</v>
      </c>
      <c r="K11610" s="1" t="str">
        <f t="shared" si="1643"/>
        <v>Untreated Water</v>
      </c>
      <c r="O11610">
        <v>2.5000000000000001E-2</v>
      </c>
      <c r="P11610">
        <v>90</v>
      </c>
      <c r="Q11610">
        <v>7.4</v>
      </c>
    </row>
    <row r="11611" spans="1:17" hidden="1" x14ac:dyDescent="0.3">
      <c r="A11611" t="s">
        <v>44870</v>
      </c>
      <c r="B11611" t="s">
        <v>44871</v>
      </c>
      <c r="C11611" s="1" t="str">
        <f t="shared" si="1640"/>
        <v>21:0719</v>
      </c>
      <c r="D11611" s="1" t="str">
        <f t="shared" si="1641"/>
        <v>21:0212</v>
      </c>
      <c r="E11611" t="s">
        <v>44872</v>
      </c>
      <c r="F11611" t="s">
        <v>44873</v>
      </c>
      <c r="H11611">
        <v>61.300661300000002</v>
      </c>
      <c r="I11611">
        <v>-135.86197519999999</v>
      </c>
      <c r="J11611" s="1" t="str">
        <f t="shared" si="1642"/>
        <v>Fluid (stream)</v>
      </c>
      <c r="K11611" s="1" t="str">
        <f t="shared" si="1643"/>
        <v>Untreated Water</v>
      </c>
      <c r="O11611">
        <v>2.5000000000000001E-2</v>
      </c>
      <c r="P11611">
        <v>80</v>
      </c>
      <c r="Q11611">
        <v>7.3</v>
      </c>
    </row>
    <row r="11612" spans="1:17" hidden="1" x14ac:dyDescent="0.3">
      <c r="A11612" t="s">
        <v>44874</v>
      </c>
      <c r="B11612" t="s">
        <v>44875</v>
      </c>
      <c r="C11612" s="1" t="str">
        <f t="shared" si="1640"/>
        <v>21:0719</v>
      </c>
      <c r="D11612" s="1" t="str">
        <f t="shared" si="1641"/>
        <v>21:0212</v>
      </c>
      <c r="E11612" t="s">
        <v>44876</v>
      </c>
      <c r="F11612" t="s">
        <v>44877</v>
      </c>
      <c r="H11612">
        <v>61.537089299999998</v>
      </c>
      <c r="I11612">
        <v>-134.06053170000001</v>
      </c>
      <c r="J11612" s="1" t="str">
        <f t="shared" si="1642"/>
        <v>Fluid (stream)</v>
      </c>
      <c r="K11612" s="1" t="str">
        <f t="shared" si="1643"/>
        <v>Untreated Water</v>
      </c>
      <c r="O11612">
        <v>1.83</v>
      </c>
      <c r="P11612">
        <v>50</v>
      </c>
      <c r="Q11612">
        <v>8.1</v>
      </c>
    </row>
    <row r="11613" spans="1:17" hidden="1" x14ac:dyDescent="0.3">
      <c r="A11613" t="s">
        <v>44878</v>
      </c>
      <c r="B11613" t="s">
        <v>44879</v>
      </c>
      <c r="C11613" s="1" t="str">
        <f t="shared" si="1640"/>
        <v>21:0719</v>
      </c>
      <c r="D11613" s="1" t="str">
        <f t="shared" si="1641"/>
        <v>21:0212</v>
      </c>
      <c r="E11613" t="s">
        <v>44880</v>
      </c>
      <c r="F11613" t="s">
        <v>44881</v>
      </c>
      <c r="H11613">
        <v>61.534289999999999</v>
      </c>
      <c r="I11613">
        <v>-134.0137296</v>
      </c>
      <c r="J11613" s="1" t="str">
        <f t="shared" si="1642"/>
        <v>Fluid (stream)</v>
      </c>
      <c r="K11613" s="1" t="str">
        <f t="shared" si="1643"/>
        <v>Untreated Water</v>
      </c>
      <c r="O11613">
        <v>1.66</v>
      </c>
      <c r="P11613">
        <v>120</v>
      </c>
      <c r="Q11613">
        <v>8.1</v>
      </c>
    </row>
    <row r="11614" spans="1:17" hidden="1" x14ac:dyDescent="0.3">
      <c r="A11614" t="s">
        <v>44882</v>
      </c>
      <c r="B11614" t="s">
        <v>44883</v>
      </c>
      <c r="C11614" s="1" t="str">
        <f t="shared" si="1640"/>
        <v>21:0719</v>
      </c>
      <c r="D11614" s="1" t="str">
        <f t="shared" si="1641"/>
        <v>21:0212</v>
      </c>
      <c r="E11614" t="s">
        <v>44884</v>
      </c>
      <c r="F11614" t="s">
        <v>44885</v>
      </c>
      <c r="H11614">
        <v>61.525198600000003</v>
      </c>
      <c r="I11614">
        <v>-134.02544889999999</v>
      </c>
      <c r="J11614" s="1" t="str">
        <f t="shared" si="1642"/>
        <v>Fluid (stream)</v>
      </c>
      <c r="K11614" s="1" t="str">
        <f t="shared" si="1643"/>
        <v>Untreated Water</v>
      </c>
      <c r="O11614">
        <v>1</v>
      </c>
      <c r="P11614">
        <v>50</v>
      </c>
      <c r="Q11614">
        <v>7.9</v>
      </c>
    </row>
    <row r="11615" spans="1:17" hidden="1" x14ac:dyDescent="0.3">
      <c r="A11615" t="s">
        <v>44886</v>
      </c>
      <c r="B11615" t="s">
        <v>44887</v>
      </c>
      <c r="C11615" s="1" t="str">
        <f t="shared" si="1640"/>
        <v>21:0719</v>
      </c>
      <c r="D11615" s="1" t="str">
        <f t="shared" si="1641"/>
        <v>21:0212</v>
      </c>
      <c r="E11615" t="s">
        <v>44888</v>
      </c>
      <c r="F11615" t="s">
        <v>44889</v>
      </c>
      <c r="H11615">
        <v>61.506872000000001</v>
      </c>
      <c r="I11615">
        <v>-134.02763770000001</v>
      </c>
      <c r="J11615" s="1" t="str">
        <f t="shared" si="1642"/>
        <v>Fluid (stream)</v>
      </c>
      <c r="K11615" s="1" t="str">
        <f t="shared" si="1643"/>
        <v>Untreated Water</v>
      </c>
      <c r="O11615">
        <v>0.56000000000000005</v>
      </c>
      <c r="P11615">
        <v>40</v>
      </c>
      <c r="Q11615">
        <v>7.7</v>
      </c>
    </row>
    <row r="11616" spans="1:17" hidden="1" x14ac:dyDescent="0.3">
      <c r="A11616" t="s">
        <v>44890</v>
      </c>
      <c r="B11616" t="s">
        <v>44891</v>
      </c>
      <c r="C11616" s="1" t="str">
        <f t="shared" si="1640"/>
        <v>21:0719</v>
      </c>
      <c r="D11616" s="1" t="str">
        <f>HYPERLINK("http://geochem.nrcan.gc.ca/cdogs/content/svy/svy_e.htm", "")</f>
        <v/>
      </c>
      <c r="G11616" s="1" t="str">
        <f>HYPERLINK("http://geochem.nrcan.gc.ca/cdogs/content/cr_/cr_00086_e.htm", "86")</f>
        <v>86</v>
      </c>
      <c r="J11616" t="s">
        <v>11453</v>
      </c>
      <c r="K11616" t="s">
        <v>11454</v>
      </c>
      <c r="O11616">
        <v>0.54</v>
      </c>
      <c r="P11616">
        <v>110</v>
      </c>
      <c r="Q11616">
        <v>7.4</v>
      </c>
    </row>
    <row r="11617" spans="1:17" hidden="1" x14ac:dyDescent="0.3">
      <c r="A11617" t="s">
        <v>44892</v>
      </c>
      <c r="B11617" t="s">
        <v>44893</v>
      </c>
      <c r="C11617" s="1" t="str">
        <f t="shared" si="1640"/>
        <v>21:0719</v>
      </c>
      <c r="D11617" s="1" t="str">
        <f t="shared" ref="D11617:D11627" si="1644">HYPERLINK("http://geochem.nrcan.gc.ca/cdogs/content/svy/svy210212_e.htm", "21:0212")</f>
        <v>21:0212</v>
      </c>
      <c r="E11617" t="s">
        <v>44894</v>
      </c>
      <c r="F11617" t="s">
        <v>44895</v>
      </c>
      <c r="H11617">
        <v>61.520670099999997</v>
      </c>
      <c r="I11617">
        <v>-134.05555620000001</v>
      </c>
      <c r="J11617" s="1" t="str">
        <f t="shared" ref="J11617:J11627" si="1645">HYPERLINK("http://geochem.nrcan.gc.ca/cdogs/content/kwd/kwd020018_e.htm", "Fluid (stream)")</f>
        <v>Fluid (stream)</v>
      </c>
      <c r="K11617" s="1" t="str">
        <f t="shared" ref="K11617:K11627" si="1646">HYPERLINK("http://geochem.nrcan.gc.ca/cdogs/content/kwd/kwd080007_e.htm", "Untreated Water")</f>
        <v>Untreated Water</v>
      </c>
      <c r="O11617">
        <v>0.38</v>
      </c>
      <c r="P11617">
        <v>70</v>
      </c>
      <c r="Q11617">
        <v>8</v>
      </c>
    </row>
    <row r="11618" spans="1:17" hidden="1" x14ac:dyDescent="0.3">
      <c r="A11618" t="s">
        <v>44896</v>
      </c>
      <c r="B11618" t="s">
        <v>44897</v>
      </c>
      <c r="C11618" s="1" t="str">
        <f t="shared" si="1640"/>
        <v>21:0719</v>
      </c>
      <c r="D11618" s="1" t="str">
        <f t="shared" si="1644"/>
        <v>21:0212</v>
      </c>
      <c r="E11618" t="s">
        <v>44898</v>
      </c>
      <c r="F11618" t="s">
        <v>44899</v>
      </c>
      <c r="H11618">
        <v>61.530019799999998</v>
      </c>
      <c r="I11618">
        <v>-134.08372410000001</v>
      </c>
      <c r="J11618" s="1" t="str">
        <f t="shared" si="1645"/>
        <v>Fluid (stream)</v>
      </c>
      <c r="K11618" s="1" t="str">
        <f t="shared" si="1646"/>
        <v>Untreated Water</v>
      </c>
      <c r="O11618">
        <v>1.71</v>
      </c>
      <c r="P11618">
        <v>50</v>
      </c>
      <c r="Q11618">
        <v>7.8</v>
      </c>
    </row>
    <row r="11619" spans="1:17" hidden="1" x14ac:dyDescent="0.3">
      <c r="A11619" t="s">
        <v>44900</v>
      </c>
      <c r="B11619" t="s">
        <v>44901</v>
      </c>
      <c r="C11619" s="1" t="str">
        <f t="shared" si="1640"/>
        <v>21:0719</v>
      </c>
      <c r="D11619" s="1" t="str">
        <f t="shared" si="1644"/>
        <v>21:0212</v>
      </c>
      <c r="E11619" t="s">
        <v>44902</v>
      </c>
      <c r="F11619" t="s">
        <v>44903</v>
      </c>
      <c r="H11619">
        <v>61.527538300000003</v>
      </c>
      <c r="I11619">
        <v>-134.11442719999999</v>
      </c>
      <c r="J11619" s="1" t="str">
        <f t="shared" si="1645"/>
        <v>Fluid (stream)</v>
      </c>
      <c r="K11619" s="1" t="str">
        <f t="shared" si="1646"/>
        <v>Untreated Water</v>
      </c>
      <c r="O11619">
        <v>0.91</v>
      </c>
      <c r="P11619">
        <v>50</v>
      </c>
      <c r="Q11619">
        <v>7.3</v>
      </c>
    </row>
    <row r="11620" spans="1:17" hidden="1" x14ac:dyDescent="0.3">
      <c r="A11620" t="s">
        <v>44904</v>
      </c>
      <c r="B11620" t="s">
        <v>44905</v>
      </c>
      <c r="C11620" s="1" t="str">
        <f t="shared" si="1640"/>
        <v>21:0719</v>
      </c>
      <c r="D11620" s="1" t="str">
        <f t="shared" si="1644"/>
        <v>21:0212</v>
      </c>
      <c r="E11620" t="s">
        <v>44906</v>
      </c>
      <c r="F11620" t="s">
        <v>44907</v>
      </c>
      <c r="H11620">
        <v>61.513560699999999</v>
      </c>
      <c r="I11620">
        <v>-134.09950670000001</v>
      </c>
      <c r="J11620" s="1" t="str">
        <f t="shared" si="1645"/>
        <v>Fluid (stream)</v>
      </c>
      <c r="K11620" s="1" t="str">
        <f t="shared" si="1646"/>
        <v>Untreated Water</v>
      </c>
      <c r="O11620">
        <v>2.5000000000000001E-2</v>
      </c>
      <c r="P11620">
        <v>70</v>
      </c>
      <c r="Q11620">
        <v>7</v>
      </c>
    </row>
    <row r="11621" spans="1:17" hidden="1" x14ac:dyDescent="0.3">
      <c r="A11621" t="s">
        <v>44908</v>
      </c>
      <c r="B11621" t="s">
        <v>44909</v>
      </c>
      <c r="C11621" s="1" t="str">
        <f t="shared" si="1640"/>
        <v>21:0719</v>
      </c>
      <c r="D11621" s="1" t="str">
        <f t="shared" si="1644"/>
        <v>21:0212</v>
      </c>
      <c r="E11621" t="s">
        <v>44910</v>
      </c>
      <c r="F11621" t="s">
        <v>44911</v>
      </c>
      <c r="H11621">
        <v>61.511042199999999</v>
      </c>
      <c r="I11621">
        <v>-134.084</v>
      </c>
      <c r="J11621" s="1" t="str">
        <f t="shared" si="1645"/>
        <v>Fluid (stream)</v>
      </c>
      <c r="K11621" s="1" t="str">
        <f t="shared" si="1646"/>
        <v>Untreated Water</v>
      </c>
      <c r="O11621">
        <v>2.5000000000000001E-2</v>
      </c>
      <c r="P11621">
        <v>50</v>
      </c>
      <c r="Q11621">
        <v>7.2</v>
      </c>
    </row>
    <row r="11622" spans="1:17" hidden="1" x14ac:dyDescent="0.3">
      <c r="A11622" t="s">
        <v>44912</v>
      </c>
      <c r="B11622" t="s">
        <v>44913</v>
      </c>
      <c r="C11622" s="1" t="str">
        <f t="shared" si="1640"/>
        <v>21:0719</v>
      </c>
      <c r="D11622" s="1" t="str">
        <f t="shared" si="1644"/>
        <v>21:0212</v>
      </c>
      <c r="E11622" t="s">
        <v>44914</v>
      </c>
      <c r="F11622" t="s">
        <v>44915</v>
      </c>
      <c r="H11622">
        <v>61.4782285</v>
      </c>
      <c r="I11622">
        <v>-134.0668656</v>
      </c>
      <c r="J11622" s="1" t="str">
        <f t="shared" si="1645"/>
        <v>Fluid (stream)</v>
      </c>
      <c r="K11622" s="1" t="str">
        <f t="shared" si="1646"/>
        <v>Untreated Water</v>
      </c>
      <c r="O11622">
        <v>1.87</v>
      </c>
      <c r="P11622">
        <v>30</v>
      </c>
      <c r="Q11622">
        <v>8</v>
      </c>
    </row>
    <row r="11623" spans="1:17" hidden="1" x14ac:dyDescent="0.3">
      <c r="A11623" t="s">
        <v>44916</v>
      </c>
      <c r="B11623" t="s">
        <v>44917</v>
      </c>
      <c r="C11623" s="1" t="str">
        <f t="shared" si="1640"/>
        <v>21:0719</v>
      </c>
      <c r="D11623" s="1" t="str">
        <f t="shared" si="1644"/>
        <v>21:0212</v>
      </c>
      <c r="E11623" t="s">
        <v>44914</v>
      </c>
      <c r="F11623" t="s">
        <v>44918</v>
      </c>
      <c r="H11623">
        <v>61.4782285</v>
      </c>
      <c r="I11623">
        <v>-134.0668656</v>
      </c>
      <c r="J11623" s="1" t="str">
        <f t="shared" si="1645"/>
        <v>Fluid (stream)</v>
      </c>
      <c r="K11623" s="1" t="str">
        <f t="shared" si="1646"/>
        <v>Untreated Water</v>
      </c>
      <c r="O11623">
        <v>2.0299999999999998</v>
      </c>
      <c r="P11623">
        <v>30</v>
      </c>
      <c r="Q11623">
        <v>7.9</v>
      </c>
    </row>
    <row r="11624" spans="1:17" hidden="1" x14ac:dyDescent="0.3">
      <c r="A11624" t="s">
        <v>44919</v>
      </c>
      <c r="B11624" t="s">
        <v>44920</v>
      </c>
      <c r="C11624" s="1" t="str">
        <f t="shared" si="1640"/>
        <v>21:0719</v>
      </c>
      <c r="D11624" s="1" t="str">
        <f t="shared" si="1644"/>
        <v>21:0212</v>
      </c>
      <c r="E11624" t="s">
        <v>44921</v>
      </c>
      <c r="F11624" t="s">
        <v>44922</v>
      </c>
      <c r="H11624">
        <v>61.474580600000003</v>
      </c>
      <c r="I11624">
        <v>-134.07170489999999</v>
      </c>
      <c r="J11624" s="1" t="str">
        <f t="shared" si="1645"/>
        <v>Fluid (stream)</v>
      </c>
      <c r="K11624" s="1" t="str">
        <f t="shared" si="1646"/>
        <v>Untreated Water</v>
      </c>
      <c r="O11624">
        <v>0.62</v>
      </c>
      <c r="P11624">
        <v>30</v>
      </c>
      <c r="Q11624">
        <v>7.7</v>
      </c>
    </row>
    <row r="11625" spans="1:17" hidden="1" x14ac:dyDescent="0.3">
      <c r="A11625" t="s">
        <v>44923</v>
      </c>
      <c r="B11625" t="s">
        <v>44924</v>
      </c>
      <c r="C11625" s="1" t="str">
        <f t="shared" si="1640"/>
        <v>21:0719</v>
      </c>
      <c r="D11625" s="1" t="str">
        <f t="shared" si="1644"/>
        <v>21:0212</v>
      </c>
      <c r="E11625" t="s">
        <v>44925</v>
      </c>
      <c r="F11625" t="s">
        <v>44926</v>
      </c>
      <c r="H11625">
        <v>61.495308899999998</v>
      </c>
      <c r="I11625">
        <v>-134.0887634</v>
      </c>
      <c r="J11625" s="1" t="str">
        <f t="shared" si="1645"/>
        <v>Fluid (stream)</v>
      </c>
      <c r="K11625" s="1" t="str">
        <f t="shared" si="1646"/>
        <v>Untreated Water</v>
      </c>
      <c r="O11625">
        <v>1.05</v>
      </c>
      <c r="P11625">
        <v>70</v>
      </c>
      <c r="Q11625">
        <v>7.4</v>
      </c>
    </row>
    <row r="11626" spans="1:17" hidden="1" x14ac:dyDescent="0.3">
      <c r="A11626" t="s">
        <v>44927</v>
      </c>
      <c r="B11626" t="s">
        <v>44928</v>
      </c>
      <c r="C11626" s="1" t="str">
        <f t="shared" si="1640"/>
        <v>21:0719</v>
      </c>
      <c r="D11626" s="1" t="str">
        <f t="shared" si="1644"/>
        <v>21:0212</v>
      </c>
      <c r="E11626" t="s">
        <v>44929</v>
      </c>
      <c r="F11626" t="s">
        <v>44930</v>
      </c>
      <c r="H11626">
        <v>61.447727399999998</v>
      </c>
      <c r="I11626">
        <v>-134.09433319999999</v>
      </c>
      <c r="J11626" s="1" t="str">
        <f t="shared" si="1645"/>
        <v>Fluid (stream)</v>
      </c>
      <c r="K11626" s="1" t="str">
        <f t="shared" si="1646"/>
        <v>Untreated Water</v>
      </c>
      <c r="O11626">
        <v>1.28</v>
      </c>
      <c r="P11626">
        <v>40</v>
      </c>
      <c r="Q11626">
        <v>7.7</v>
      </c>
    </row>
    <row r="11627" spans="1:17" hidden="1" x14ac:dyDescent="0.3">
      <c r="A11627" t="s">
        <v>44931</v>
      </c>
      <c r="B11627" t="s">
        <v>44932</v>
      </c>
      <c r="C11627" s="1" t="str">
        <f t="shared" si="1640"/>
        <v>21:0719</v>
      </c>
      <c r="D11627" s="1" t="str">
        <f t="shared" si="1644"/>
        <v>21:0212</v>
      </c>
      <c r="E11627" t="s">
        <v>44933</v>
      </c>
      <c r="F11627" t="s">
        <v>44934</v>
      </c>
      <c r="H11627">
        <v>61.445732</v>
      </c>
      <c r="I11627">
        <v>-134.14254990000001</v>
      </c>
      <c r="J11627" s="1" t="str">
        <f t="shared" si="1645"/>
        <v>Fluid (stream)</v>
      </c>
      <c r="K11627" s="1" t="str">
        <f t="shared" si="1646"/>
        <v>Untreated Water</v>
      </c>
      <c r="O11627">
        <v>0.46</v>
      </c>
      <c r="P11627">
        <v>30</v>
      </c>
      <c r="Q11627">
        <v>7.6</v>
      </c>
    </row>
    <row r="11628" spans="1:17" hidden="1" x14ac:dyDescent="0.3">
      <c r="A11628" t="s">
        <v>44935</v>
      </c>
      <c r="B11628" t="s">
        <v>44936</v>
      </c>
      <c r="C11628" s="1" t="str">
        <f t="shared" si="1640"/>
        <v>21:0719</v>
      </c>
      <c r="D11628" s="1" t="str">
        <f>HYPERLINK("http://geochem.nrcan.gc.ca/cdogs/content/svy/svy_e.htm", "")</f>
        <v/>
      </c>
      <c r="G11628" s="1" t="str">
        <f>HYPERLINK("http://geochem.nrcan.gc.ca/cdogs/content/cr_/cr_00085_e.htm", "85")</f>
        <v>85</v>
      </c>
      <c r="J11628" t="s">
        <v>11453</v>
      </c>
      <c r="K11628" t="s">
        <v>11454</v>
      </c>
      <c r="O11628">
        <v>0.36</v>
      </c>
      <c r="P11628">
        <v>60</v>
      </c>
      <c r="Q11628">
        <v>8</v>
      </c>
    </row>
    <row r="11629" spans="1:17" hidden="1" x14ac:dyDescent="0.3">
      <c r="A11629" t="s">
        <v>44937</v>
      </c>
      <c r="B11629" t="s">
        <v>44938</v>
      </c>
      <c r="C11629" s="1" t="str">
        <f t="shared" si="1640"/>
        <v>21:0719</v>
      </c>
      <c r="D11629" s="1" t="str">
        <f t="shared" ref="D11629:D11656" si="1647">HYPERLINK("http://geochem.nrcan.gc.ca/cdogs/content/svy/svy210212_e.htm", "21:0212")</f>
        <v>21:0212</v>
      </c>
      <c r="E11629" t="s">
        <v>44939</v>
      </c>
      <c r="F11629" t="s">
        <v>44940</v>
      </c>
      <c r="H11629">
        <v>61.437233800000001</v>
      </c>
      <c r="I11629">
        <v>-134.1276154</v>
      </c>
      <c r="J11629" s="1" t="str">
        <f t="shared" ref="J11629:J11656" si="1648">HYPERLINK("http://geochem.nrcan.gc.ca/cdogs/content/kwd/kwd020018_e.htm", "Fluid (stream)")</f>
        <v>Fluid (stream)</v>
      </c>
      <c r="K11629" s="1" t="str">
        <f t="shared" ref="K11629:K11656" si="1649">HYPERLINK("http://geochem.nrcan.gc.ca/cdogs/content/kwd/kwd080007_e.htm", "Untreated Water")</f>
        <v>Untreated Water</v>
      </c>
      <c r="O11629">
        <v>0.6</v>
      </c>
      <c r="P11629">
        <v>30</v>
      </c>
      <c r="Q11629">
        <v>7.8</v>
      </c>
    </row>
    <row r="11630" spans="1:17" hidden="1" x14ac:dyDescent="0.3">
      <c r="A11630" t="s">
        <v>44941</v>
      </c>
      <c r="B11630" t="s">
        <v>44942</v>
      </c>
      <c r="C11630" s="1" t="str">
        <f t="shared" si="1640"/>
        <v>21:0719</v>
      </c>
      <c r="D11630" s="1" t="str">
        <f t="shared" si="1647"/>
        <v>21:0212</v>
      </c>
      <c r="E11630" t="s">
        <v>44943</v>
      </c>
      <c r="F11630" t="s">
        <v>44944</v>
      </c>
      <c r="H11630">
        <v>61.424421500000001</v>
      </c>
      <c r="I11630">
        <v>-134.09041640000001</v>
      </c>
      <c r="J11630" s="1" t="str">
        <f t="shared" si="1648"/>
        <v>Fluid (stream)</v>
      </c>
      <c r="K11630" s="1" t="str">
        <f t="shared" si="1649"/>
        <v>Untreated Water</v>
      </c>
      <c r="O11630">
        <v>0.8</v>
      </c>
      <c r="P11630">
        <v>30</v>
      </c>
      <c r="Q11630">
        <v>7.7</v>
      </c>
    </row>
    <row r="11631" spans="1:17" hidden="1" x14ac:dyDescent="0.3">
      <c r="A11631" t="s">
        <v>44945</v>
      </c>
      <c r="B11631" t="s">
        <v>44946</v>
      </c>
      <c r="C11631" s="1" t="str">
        <f t="shared" si="1640"/>
        <v>21:0719</v>
      </c>
      <c r="D11631" s="1" t="str">
        <f t="shared" si="1647"/>
        <v>21:0212</v>
      </c>
      <c r="E11631" t="s">
        <v>44947</v>
      </c>
      <c r="F11631" t="s">
        <v>44948</v>
      </c>
      <c r="H11631">
        <v>61.431859600000003</v>
      </c>
      <c r="I11631">
        <v>-134.05025409999999</v>
      </c>
      <c r="J11631" s="1" t="str">
        <f t="shared" si="1648"/>
        <v>Fluid (stream)</v>
      </c>
      <c r="K11631" s="1" t="str">
        <f t="shared" si="1649"/>
        <v>Untreated Water</v>
      </c>
      <c r="O11631">
        <v>1.43</v>
      </c>
      <c r="P11631">
        <v>30</v>
      </c>
      <c r="Q11631">
        <v>7.9</v>
      </c>
    </row>
    <row r="11632" spans="1:17" hidden="1" x14ac:dyDescent="0.3">
      <c r="A11632" t="s">
        <v>44949</v>
      </c>
      <c r="B11632" t="s">
        <v>44950</v>
      </c>
      <c r="C11632" s="1" t="str">
        <f t="shared" si="1640"/>
        <v>21:0719</v>
      </c>
      <c r="D11632" s="1" t="str">
        <f t="shared" si="1647"/>
        <v>21:0212</v>
      </c>
      <c r="E11632" t="s">
        <v>44951</v>
      </c>
      <c r="F11632" t="s">
        <v>44952</v>
      </c>
      <c r="H11632">
        <v>61.420588000000002</v>
      </c>
      <c r="I11632">
        <v>-134.0381165</v>
      </c>
      <c r="J11632" s="1" t="str">
        <f t="shared" si="1648"/>
        <v>Fluid (stream)</v>
      </c>
      <c r="K11632" s="1" t="str">
        <f t="shared" si="1649"/>
        <v>Untreated Water</v>
      </c>
      <c r="O11632">
        <v>0.46</v>
      </c>
      <c r="P11632">
        <v>30</v>
      </c>
      <c r="Q11632">
        <v>7.5</v>
      </c>
    </row>
    <row r="11633" spans="1:17" hidden="1" x14ac:dyDescent="0.3">
      <c r="A11633" t="s">
        <v>44953</v>
      </c>
      <c r="B11633" t="s">
        <v>44954</v>
      </c>
      <c r="C11633" s="1" t="str">
        <f t="shared" ref="C11633:C11696" si="1650">HYPERLINK("http://geochem.nrcan.gc.ca/cdogs/content/bdl/bdl210719_e.htm", "21:0719")</f>
        <v>21:0719</v>
      </c>
      <c r="D11633" s="1" t="str">
        <f t="shared" si="1647"/>
        <v>21:0212</v>
      </c>
      <c r="E11633" t="s">
        <v>44955</v>
      </c>
      <c r="F11633" t="s">
        <v>44956</v>
      </c>
      <c r="H11633">
        <v>61.404692699999998</v>
      </c>
      <c r="I11633">
        <v>-134.047763</v>
      </c>
      <c r="J11633" s="1" t="str">
        <f t="shared" si="1648"/>
        <v>Fluid (stream)</v>
      </c>
      <c r="K11633" s="1" t="str">
        <f t="shared" si="1649"/>
        <v>Untreated Water</v>
      </c>
      <c r="O11633">
        <v>1.33</v>
      </c>
      <c r="P11633">
        <v>30</v>
      </c>
      <c r="Q11633">
        <v>7.6</v>
      </c>
    </row>
    <row r="11634" spans="1:17" hidden="1" x14ac:dyDescent="0.3">
      <c r="A11634" t="s">
        <v>44957</v>
      </c>
      <c r="B11634" t="s">
        <v>44958</v>
      </c>
      <c r="C11634" s="1" t="str">
        <f t="shared" si="1650"/>
        <v>21:0719</v>
      </c>
      <c r="D11634" s="1" t="str">
        <f t="shared" si="1647"/>
        <v>21:0212</v>
      </c>
      <c r="E11634" t="s">
        <v>44959</v>
      </c>
      <c r="F11634" t="s">
        <v>44960</v>
      </c>
      <c r="H11634">
        <v>61.404438399999997</v>
      </c>
      <c r="I11634">
        <v>-134.06419579999999</v>
      </c>
      <c r="J11634" s="1" t="str">
        <f t="shared" si="1648"/>
        <v>Fluid (stream)</v>
      </c>
      <c r="K11634" s="1" t="str">
        <f t="shared" si="1649"/>
        <v>Untreated Water</v>
      </c>
      <c r="O11634">
        <v>0.83</v>
      </c>
      <c r="P11634">
        <v>30</v>
      </c>
      <c r="Q11634">
        <v>7.9</v>
      </c>
    </row>
    <row r="11635" spans="1:17" hidden="1" x14ac:dyDescent="0.3">
      <c r="A11635" t="s">
        <v>44961</v>
      </c>
      <c r="B11635" t="s">
        <v>44962</v>
      </c>
      <c r="C11635" s="1" t="str">
        <f t="shared" si="1650"/>
        <v>21:0719</v>
      </c>
      <c r="D11635" s="1" t="str">
        <f t="shared" si="1647"/>
        <v>21:0212</v>
      </c>
      <c r="E11635" t="s">
        <v>44963</v>
      </c>
      <c r="F11635" t="s">
        <v>44964</v>
      </c>
      <c r="H11635">
        <v>61.363380200000002</v>
      </c>
      <c r="I11635">
        <v>-134.31943939999999</v>
      </c>
      <c r="J11635" s="1" t="str">
        <f t="shared" si="1648"/>
        <v>Fluid (stream)</v>
      </c>
      <c r="K11635" s="1" t="str">
        <f t="shared" si="1649"/>
        <v>Untreated Water</v>
      </c>
      <c r="O11635">
        <v>2.5000000000000001E-2</v>
      </c>
      <c r="P11635">
        <v>20</v>
      </c>
      <c r="Q11635">
        <v>7.3</v>
      </c>
    </row>
    <row r="11636" spans="1:17" hidden="1" x14ac:dyDescent="0.3">
      <c r="A11636" t="s">
        <v>44965</v>
      </c>
      <c r="B11636" t="s">
        <v>44966</v>
      </c>
      <c r="C11636" s="1" t="str">
        <f t="shared" si="1650"/>
        <v>21:0719</v>
      </c>
      <c r="D11636" s="1" t="str">
        <f t="shared" si="1647"/>
        <v>21:0212</v>
      </c>
      <c r="E11636" t="s">
        <v>44967</v>
      </c>
      <c r="F11636" t="s">
        <v>44968</v>
      </c>
      <c r="H11636">
        <v>61.349762499999997</v>
      </c>
      <c r="I11636">
        <v>-134.32513789999999</v>
      </c>
      <c r="J11636" s="1" t="str">
        <f t="shared" si="1648"/>
        <v>Fluid (stream)</v>
      </c>
      <c r="K11636" s="1" t="str">
        <f t="shared" si="1649"/>
        <v>Untreated Water</v>
      </c>
      <c r="O11636">
        <v>2.5000000000000001E-2</v>
      </c>
      <c r="P11636">
        <v>20</v>
      </c>
      <c r="Q11636">
        <v>7.3</v>
      </c>
    </row>
    <row r="11637" spans="1:17" hidden="1" x14ac:dyDescent="0.3">
      <c r="A11637" t="s">
        <v>44969</v>
      </c>
      <c r="B11637" t="s">
        <v>44970</v>
      </c>
      <c r="C11637" s="1" t="str">
        <f t="shared" si="1650"/>
        <v>21:0719</v>
      </c>
      <c r="D11637" s="1" t="str">
        <f t="shared" si="1647"/>
        <v>21:0212</v>
      </c>
      <c r="E11637" t="s">
        <v>44971</v>
      </c>
      <c r="F11637" t="s">
        <v>44972</v>
      </c>
      <c r="H11637">
        <v>61.339904900000001</v>
      </c>
      <c r="I11637">
        <v>-134.30907099999999</v>
      </c>
      <c r="J11637" s="1" t="str">
        <f t="shared" si="1648"/>
        <v>Fluid (stream)</v>
      </c>
      <c r="K11637" s="1" t="str">
        <f t="shared" si="1649"/>
        <v>Untreated Water</v>
      </c>
      <c r="O11637">
        <v>0.25</v>
      </c>
      <c r="P11637">
        <v>30</v>
      </c>
      <c r="Q11637">
        <v>7.3</v>
      </c>
    </row>
    <row r="11638" spans="1:17" hidden="1" x14ac:dyDescent="0.3">
      <c r="A11638" t="s">
        <v>44973</v>
      </c>
      <c r="B11638" t="s">
        <v>44974</v>
      </c>
      <c r="C11638" s="1" t="str">
        <f t="shared" si="1650"/>
        <v>21:0719</v>
      </c>
      <c r="D11638" s="1" t="str">
        <f t="shared" si="1647"/>
        <v>21:0212</v>
      </c>
      <c r="E11638" t="s">
        <v>44975</v>
      </c>
      <c r="F11638" t="s">
        <v>44976</v>
      </c>
      <c r="H11638">
        <v>61.330253999999996</v>
      </c>
      <c r="I11638">
        <v>-134.26963549999999</v>
      </c>
      <c r="J11638" s="1" t="str">
        <f t="shared" si="1648"/>
        <v>Fluid (stream)</v>
      </c>
      <c r="K11638" s="1" t="str">
        <f t="shared" si="1649"/>
        <v>Untreated Water</v>
      </c>
      <c r="O11638">
        <v>2.5000000000000001E-2</v>
      </c>
      <c r="P11638">
        <v>10</v>
      </c>
      <c r="Q11638">
        <v>7.3</v>
      </c>
    </row>
    <row r="11639" spans="1:17" hidden="1" x14ac:dyDescent="0.3">
      <c r="A11639" t="s">
        <v>44977</v>
      </c>
      <c r="B11639" t="s">
        <v>44978</v>
      </c>
      <c r="C11639" s="1" t="str">
        <f t="shared" si="1650"/>
        <v>21:0719</v>
      </c>
      <c r="D11639" s="1" t="str">
        <f t="shared" si="1647"/>
        <v>21:0212</v>
      </c>
      <c r="E11639" t="s">
        <v>44979</v>
      </c>
      <c r="F11639" t="s">
        <v>44980</v>
      </c>
      <c r="H11639">
        <v>61.326275099999997</v>
      </c>
      <c r="I11639">
        <v>-134.2709984</v>
      </c>
      <c r="J11639" s="1" t="str">
        <f t="shared" si="1648"/>
        <v>Fluid (stream)</v>
      </c>
      <c r="K11639" s="1" t="str">
        <f t="shared" si="1649"/>
        <v>Untreated Water</v>
      </c>
      <c r="O11639">
        <v>2.5000000000000001E-2</v>
      </c>
      <c r="P11639">
        <v>50</v>
      </c>
      <c r="Q11639">
        <v>7.2</v>
      </c>
    </row>
    <row r="11640" spans="1:17" hidden="1" x14ac:dyDescent="0.3">
      <c r="A11640" t="s">
        <v>44981</v>
      </c>
      <c r="B11640" t="s">
        <v>44982</v>
      </c>
      <c r="C11640" s="1" t="str">
        <f t="shared" si="1650"/>
        <v>21:0719</v>
      </c>
      <c r="D11640" s="1" t="str">
        <f t="shared" si="1647"/>
        <v>21:0212</v>
      </c>
      <c r="E11640" t="s">
        <v>44979</v>
      </c>
      <c r="F11640" t="s">
        <v>44983</v>
      </c>
      <c r="H11640">
        <v>61.326275099999997</v>
      </c>
      <c r="I11640">
        <v>-134.2709984</v>
      </c>
      <c r="J11640" s="1" t="str">
        <f t="shared" si="1648"/>
        <v>Fluid (stream)</v>
      </c>
      <c r="K11640" s="1" t="str">
        <f t="shared" si="1649"/>
        <v>Untreated Water</v>
      </c>
      <c r="O11640">
        <v>2.5000000000000001E-2</v>
      </c>
      <c r="P11640">
        <v>30</v>
      </c>
      <c r="Q11640">
        <v>7.2</v>
      </c>
    </row>
    <row r="11641" spans="1:17" hidden="1" x14ac:dyDescent="0.3">
      <c r="A11641" t="s">
        <v>44984</v>
      </c>
      <c r="B11641" t="s">
        <v>44985</v>
      </c>
      <c r="C11641" s="1" t="str">
        <f t="shared" si="1650"/>
        <v>21:0719</v>
      </c>
      <c r="D11641" s="1" t="str">
        <f t="shared" si="1647"/>
        <v>21:0212</v>
      </c>
      <c r="E11641" t="s">
        <v>44986</v>
      </c>
      <c r="F11641" t="s">
        <v>44987</v>
      </c>
      <c r="H11641">
        <v>61.337818499999997</v>
      </c>
      <c r="I11641">
        <v>-134.19128420000001</v>
      </c>
      <c r="J11641" s="1" t="str">
        <f t="shared" si="1648"/>
        <v>Fluid (stream)</v>
      </c>
      <c r="K11641" s="1" t="str">
        <f t="shared" si="1649"/>
        <v>Untreated Water</v>
      </c>
      <c r="O11641">
        <v>2.5000000000000001E-2</v>
      </c>
      <c r="P11641">
        <v>30</v>
      </c>
      <c r="Q11641">
        <v>7.5</v>
      </c>
    </row>
    <row r="11642" spans="1:17" hidden="1" x14ac:dyDescent="0.3">
      <c r="A11642" t="s">
        <v>44988</v>
      </c>
      <c r="B11642" t="s">
        <v>44989</v>
      </c>
      <c r="C11642" s="1" t="str">
        <f t="shared" si="1650"/>
        <v>21:0719</v>
      </c>
      <c r="D11642" s="1" t="str">
        <f t="shared" si="1647"/>
        <v>21:0212</v>
      </c>
      <c r="E11642" t="s">
        <v>44990</v>
      </c>
      <c r="F11642" t="s">
        <v>44991</v>
      </c>
      <c r="H11642">
        <v>61.302620400000002</v>
      </c>
      <c r="I11642">
        <v>-134.18302370000001</v>
      </c>
      <c r="J11642" s="1" t="str">
        <f t="shared" si="1648"/>
        <v>Fluid (stream)</v>
      </c>
      <c r="K11642" s="1" t="str">
        <f t="shared" si="1649"/>
        <v>Untreated Water</v>
      </c>
      <c r="O11642">
        <v>0.6</v>
      </c>
      <c r="P11642">
        <v>30</v>
      </c>
      <c r="Q11642">
        <v>7.2</v>
      </c>
    </row>
    <row r="11643" spans="1:17" hidden="1" x14ac:dyDescent="0.3">
      <c r="A11643" t="s">
        <v>44992</v>
      </c>
      <c r="B11643" t="s">
        <v>44993</v>
      </c>
      <c r="C11643" s="1" t="str">
        <f t="shared" si="1650"/>
        <v>21:0719</v>
      </c>
      <c r="D11643" s="1" t="str">
        <f t="shared" si="1647"/>
        <v>21:0212</v>
      </c>
      <c r="E11643" t="s">
        <v>44994</v>
      </c>
      <c r="F11643" t="s">
        <v>44995</v>
      </c>
      <c r="H11643">
        <v>61.300382399999997</v>
      </c>
      <c r="I11643">
        <v>-134.1722365</v>
      </c>
      <c r="J11643" s="1" t="str">
        <f t="shared" si="1648"/>
        <v>Fluid (stream)</v>
      </c>
      <c r="K11643" s="1" t="str">
        <f t="shared" si="1649"/>
        <v>Untreated Water</v>
      </c>
      <c r="O11643">
        <v>0.37</v>
      </c>
      <c r="P11643">
        <v>40</v>
      </c>
      <c r="Q11643">
        <v>7.7</v>
      </c>
    </row>
    <row r="11644" spans="1:17" hidden="1" x14ac:dyDescent="0.3">
      <c r="A11644" t="s">
        <v>44996</v>
      </c>
      <c r="B11644" t="s">
        <v>44997</v>
      </c>
      <c r="C11644" s="1" t="str">
        <f t="shared" si="1650"/>
        <v>21:0719</v>
      </c>
      <c r="D11644" s="1" t="str">
        <f t="shared" si="1647"/>
        <v>21:0212</v>
      </c>
      <c r="E11644" t="s">
        <v>44998</v>
      </c>
      <c r="F11644" t="s">
        <v>44999</v>
      </c>
      <c r="H11644">
        <v>61.278113300000001</v>
      </c>
      <c r="I11644">
        <v>-134.18351079999999</v>
      </c>
      <c r="J11644" s="1" t="str">
        <f t="shared" si="1648"/>
        <v>Fluid (stream)</v>
      </c>
      <c r="K11644" s="1" t="str">
        <f t="shared" si="1649"/>
        <v>Untreated Water</v>
      </c>
      <c r="O11644">
        <v>0.23</v>
      </c>
      <c r="P11644">
        <v>40</v>
      </c>
      <c r="Q11644">
        <v>7.5</v>
      </c>
    </row>
    <row r="11645" spans="1:17" hidden="1" x14ac:dyDescent="0.3">
      <c r="A11645" t="s">
        <v>45000</v>
      </c>
      <c r="B11645" t="s">
        <v>45001</v>
      </c>
      <c r="C11645" s="1" t="str">
        <f t="shared" si="1650"/>
        <v>21:0719</v>
      </c>
      <c r="D11645" s="1" t="str">
        <f t="shared" si="1647"/>
        <v>21:0212</v>
      </c>
      <c r="E11645" t="s">
        <v>45002</v>
      </c>
      <c r="F11645" t="s">
        <v>45003</v>
      </c>
      <c r="H11645">
        <v>61.275900900000003</v>
      </c>
      <c r="I11645">
        <v>-134.13503510000001</v>
      </c>
      <c r="J11645" s="1" t="str">
        <f t="shared" si="1648"/>
        <v>Fluid (stream)</v>
      </c>
      <c r="K11645" s="1" t="str">
        <f t="shared" si="1649"/>
        <v>Untreated Water</v>
      </c>
      <c r="O11645">
        <v>0.42</v>
      </c>
      <c r="P11645">
        <v>40</v>
      </c>
      <c r="Q11645">
        <v>7.8</v>
      </c>
    </row>
    <row r="11646" spans="1:17" hidden="1" x14ac:dyDescent="0.3">
      <c r="A11646" t="s">
        <v>45004</v>
      </c>
      <c r="B11646" t="s">
        <v>45005</v>
      </c>
      <c r="C11646" s="1" t="str">
        <f t="shared" si="1650"/>
        <v>21:0719</v>
      </c>
      <c r="D11646" s="1" t="str">
        <f t="shared" si="1647"/>
        <v>21:0212</v>
      </c>
      <c r="E11646" t="s">
        <v>45006</v>
      </c>
      <c r="F11646" t="s">
        <v>45007</v>
      </c>
      <c r="H11646">
        <v>61.285728300000002</v>
      </c>
      <c r="I11646">
        <v>-134.08916450000001</v>
      </c>
      <c r="J11646" s="1" t="str">
        <f t="shared" si="1648"/>
        <v>Fluid (stream)</v>
      </c>
      <c r="K11646" s="1" t="str">
        <f t="shared" si="1649"/>
        <v>Untreated Water</v>
      </c>
      <c r="O11646">
        <v>0.26</v>
      </c>
      <c r="P11646">
        <v>40</v>
      </c>
      <c r="Q11646">
        <v>7.4</v>
      </c>
    </row>
    <row r="11647" spans="1:17" hidden="1" x14ac:dyDescent="0.3">
      <c r="A11647" t="s">
        <v>45008</v>
      </c>
      <c r="B11647" t="s">
        <v>45009</v>
      </c>
      <c r="C11647" s="1" t="str">
        <f t="shared" si="1650"/>
        <v>21:0719</v>
      </c>
      <c r="D11647" s="1" t="str">
        <f t="shared" si="1647"/>
        <v>21:0212</v>
      </c>
      <c r="E11647" t="s">
        <v>45010</v>
      </c>
      <c r="F11647" t="s">
        <v>45011</v>
      </c>
      <c r="H11647">
        <v>61.288879199999997</v>
      </c>
      <c r="I11647">
        <v>-134.03956790000001</v>
      </c>
      <c r="J11647" s="1" t="str">
        <f t="shared" si="1648"/>
        <v>Fluid (stream)</v>
      </c>
      <c r="K11647" s="1" t="str">
        <f t="shared" si="1649"/>
        <v>Untreated Water</v>
      </c>
      <c r="O11647">
        <v>0.47</v>
      </c>
      <c r="P11647">
        <v>50</v>
      </c>
      <c r="Q11647">
        <v>7.2</v>
      </c>
    </row>
    <row r="11648" spans="1:17" hidden="1" x14ac:dyDescent="0.3">
      <c r="A11648" t="s">
        <v>45012</v>
      </c>
      <c r="B11648" t="s">
        <v>45013</v>
      </c>
      <c r="C11648" s="1" t="str">
        <f t="shared" si="1650"/>
        <v>21:0719</v>
      </c>
      <c r="D11648" s="1" t="str">
        <f t="shared" si="1647"/>
        <v>21:0212</v>
      </c>
      <c r="E11648" t="s">
        <v>45014</v>
      </c>
      <c r="F11648" t="s">
        <v>45015</v>
      </c>
      <c r="H11648">
        <v>61.278739299999998</v>
      </c>
      <c r="I11648">
        <v>-134.0403436</v>
      </c>
      <c r="J11648" s="1" t="str">
        <f t="shared" si="1648"/>
        <v>Fluid (stream)</v>
      </c>
      <c r="K11648" s="1" t="str">
        <f t="shared" si="1649"/>
        <v>Untreated Water</v>
      </c>
      <c r="O11648">
        <v>1.53</v>
      </c>
      <c r="P11648">
        <v>40</v>
      </c>
      <c r="Q11648">
        <v>7.2</v>
      </c>
    </row>
    <row r="11649" spans="1:17" hidden="1" x14ac:dyDescent="0.3">
      <c r="A11649" t="s">
        <v>45016</v>
      </c>
      <c r="B11649" t="s">
        <v>45017</v>
      </c>
      <c r="C11649" s="1" t="str">
        <f t="shared" si="1650"/>
        <v>21:0719</v>
      </c>
      <c r="D11649" s="1" t="str">
        <f t="shared" si="1647"/>
        <v>21:0212</v>
      </c>
      <c r="E11649" t="s">
        <v>45018</v>
      </c>
      <c r="F11649" t="s">
        <v>45019</v>
      </c>
      <c r="H11649">
        <v>61.276175500000001</v>
      </c>
      <c r="I11649">
        <v>-134.013338</v>
      </c>
      <c r="J11649" s="1" t="str">
        <f t="shared" si="1648"/>
        <v>Fluid (stream)</v>
      </c>
      <c r="K11649" s="1" t="str">
        <f t="shared" si="1649"/>
        <v>Untreated Water</v>
      </c>
      <c r="O11649">
        <v>1.58</v>
      </c>
      <c r="P11649">
        <v>40</v>
      </c>
      <c r="Q11649">
        <v>7</v>
      </c>
    </row>
    <row r="11650" spans="1:17" hidden="1" x14ac:dyDescent="0.3">
      <c r="A11650" t="s">
        <v>45020</v>
      </c>
      <c r="B11650" t="s">
        <v>45021</v>
      </c>
      <c r="C11650" s="1" t="str">
        <f t="shared" si="1650"/>
        <v>21:0719</v>
      </c>
      <c r="D11650" s="1" t="str">
        <f t="shared" si="1647"/>
        <v>21:0212</v>
      </c>
      <c r="E11650" t="s">
        <v>45022</v>
      </c>
      <c r="F11650" t="s">
        <v>45023</v>
      </c>
      <c r="H11650">
        <v>61.272296599999997</v>
      </c>
      <c r="I11650">
        <v>-134.08641979999999</v>
      </c>
      <c r="J11650" s="1" t="str">
        <f t="shared" si="1648"/>
        <v>Fluid (stream)</v>
      </c>
      <c r="K11650" s="1" t="str">
        <f t="shared" si="1649"/>
        <v>Untreated Water</v>
      </c>
      <c r="O11650">
        <v>0.8</v>
      </c>
      <c r="P11650">
        <v>30</v>
      </c>
      <c r="Q11650">
        <v>6</v>
      </c>
    </row>
    <row r="11651" spans="1:17" hidden="1" x14ac:dyDescent="0.3">
      <c r="A11651" t="s">
        <v>45024</v>
      </c>
      <c r="B11651" t="s">
        <v>45025</v>
      </c>
      <c r="C11651" s="1" t="str">
        <f t="shared" si="1650"/>
        <v>21:0719</v>
      </c>
      <c r="D11651" s="1" t="str">
        <f t="shared" si="1647"/>
        <v>21:0212</v>
      </c>
      <c r="E11651" t="s">
        <v>45026</v>
      </c>
      <c r="F11651" t="s">
        <v>45027</v>
      </c>
      <c r="H11651">
        <v>61.2015466</v>
      </c>
      <c r="I11651">
        <v>-134.011931</v>
      </c>
      <c r="J11651" s="1" t="str">
        <f t="shared" si="1648"/>
        <v>Fluid (stream)</v>
      </c>
      <c r="K11651" s="1" t="str">
        <f t="shared" si="1649"/>
        <v>Untreated Water</v>
      </c>
      <c r="O11651">
        <v>1.38</v>
      </c>
      <c r="P11651">
        <v>30</v>
      </c>
      <c r="Q11651">
        <v>6.7</v>
      </c>
    </row>
    <row r="11652" spans="1:17" hidden="1" x14ac:dyDescent="0.3">
      <c r="A11652" t="s">
        <v>45028</v>
      </c>
      <c r="B11652" t="s">
        <v>45029</v>
      </c>
      <c r="C11652" s="1" t="str">
        <f t="shared" si="1650"/>
        <v>21:0719</v>
      </c>
      <c r="D11652" s="1" t="str">
        <f t="shared" si="1647"/>
        <v>21:0212</v>
      </c>
      <c r="E11652" t="s">
        <v>45030</v>
      </c>
      <c r="F11652" t="s">
        <v>45031</v>
      </c>
      <c r="H11652">
        <v>61.216773199999999</v>
      </c>
      <c r="I11652">
        <v>-134.0304999</v>
      </c>
      <c r="J11652" s="1" t="str">
        <f t="shared" si="1648"/>
        <v>Fluid (stream)</v>
      </c>
      <c r="K11652" s="1" t="str">
        <f t="shared" si="1649"/>
        <v>Untreated Water</v>
      </c>
      <c r="O11652">
        <v>1.71</v>
      </c>
      <c r="P11652">
        <v>30</v>
      </c>
      <c r="Q11652">
        <v>6.6</v>
      </c>
    </row>
    <row r="11653" spans="1:17" hidden="1" x14ac:dyDescent="0.3">
      <c r="A11653" t="s">
        <v>45032</v>
      </c>
      <c r="B11653" t="s">
        <v>45033</v>
      </c>
      <c r="C11653" s="1" t="str">
        <f t="shared" si="1650"/>
        <v>21:0719</v>
      </c>
      <c r="D11653" s="1" t="str">
        <f t="shared" si="1647"/>
        <v>21:0212</v>
      </c>
      <c r="E11653" t="s">
        <v>45034</v>
      </c>
      <c r="F11653" t="s">
        <v>45035</v>
      </c>
      <c r="H11653">
        <v>61.238050700000002</v>
      </c>
      <c r="I11653">
        <v>-134.0780043</v>
      </c>
      <c r="J11653" s="1" t="str">
        <f t="shared" si="1648"/>
        <v>Fluid (stream)</v>
      </c>
      <c r="K11653" s="1" t="str">
        <f t="shared" si="1649"/>
        <v>Untreated Water</v>
      </c>
      <c r="O11653">
        <v>1.07</v>
      </c>
      <c r="P11653">
        <v>30</v>
      </c>
      <c r="Q11653">
        <v>7.1</v>
      </c>
    </row>
    <row r="11654" spans="1:17" hidden="1" x14ac:dyDescent="0.3">
      <c r="A11654" t="s">
        <v>45036</v>
      </c>
      <c r="B11654" t="s">
        <v>45037</v>
      </c>
      <c r="C11654" s="1" t="str">
        <f t="shared" si="1650"/>
        <v>21:0719</v>
      </c>
      <c r="D11654" s="1" t="str">
        <f t="shared" si="1647"/>
        <v>21:0212</v>
      </c>
      <c r="E11654" t="s">
        <v>45038</v>
      </c>
      <c r="F11654" t="s">
        <v>45039</v>
      </c>
      <c r="H11654">
        <v>61.244414399999997</v>
      </c>
      <c r="I11654">
        <v>-134.10453889999999</v>
      </c>
      <c r="J11654" s="1" t="str">
        <f t="shared" si="1648"/>
        <v>Fluid (stream)</v>
      </c>
      <c r="K11654" s="1" t="str">
        <f t="shared" si="1649"/>
        <v>Untreated Water</v>
      </c>
      <c r="O11654">
        <v>2.5000000000000001E-2</v>
      </c>
      <c r="P11654">
        <v>20</v>
      </c>
      <c r="Q11654">
        <v>7.4</v>
      </c>
    </row>
    <row r="11655" spans="1:17" hidden="1" x14ac:dyDescent="0.3">
      <c r="A11655" t="s">
        <v>45040</v>
      </c>
      <c r="B11655" t="s">
        <v>45041</v>
      </c>
      <c r="C11655" s="1" t="str">
        <f t="shared" si="1650"/>
        <v>21:0719</v>
      </c>
      <c r="D11655" s="1" t="str">
        <f t="shared" si="1647"/>
        <v>21:0212</v>
      </c>
      <c r="E11655" t="s">
        <v>45042</v>
      </c>
      <c r="F11655" t="s">
        <v>45043</v>
      </c>
      <c r="H11655">
        <v>61.257178799999998</v>
      </c>
      <c r="I11655">
        <v>-134.18239449999999</v>
      </c>
      <c r="J11655" s="1" t="str">
        <f t="shared" si="1648"/>
        <v>Fluid (stream)</v>
      </c>
      <c r="K11655" s="1" t="str">
        <f t="shared" si="1649"/>
        <v>Untreated Water</v>
      </c>
      <c r="O11655">
        <v>0.2</v>
      </c>
      <c r="P11655">
        <v>20</v>
      </c>
      <c r="Q11655">
        <v>6.9</v>
      </c>
    </row>
    <row r="11656" spans="1:17" hidden="1" x14ac:dyDescent="0.3">
      <c r="A11656" t="s">
        <v>45044</v>
      </c>
      <c r="B11656" t="s">
        <v>45045</v>
      </c>
      <c r="C11656" s="1" t="str">
        <f t="shared" si="1650"/>
        <v>21:0719</v>
      </c>
      <c r="D11656" s="1" t="str">
        <f t="shared" si="1647"/>
        <v>21:0212</v>
      </c>
      <c r="E11656" t="s">
        <v>45046</v>
      </c>
      <c r="F11656" t="s">
        <v>45047</v>
      </c>
      <c r="H11656">
        <v>61.271329199999997</v>
      </c>
      <c r="I11656">
        <v>-134.2397655</v>
      </c>
      <c r="J11656" s="1" t="str">
        <f t="shared" si="1648"/>
        <v>Fluid (stream)</v>
      </c>
      <c r="K11656" s="1" t="str">
        <f t="shared" si="1649"/>
        <v>Untreated Water</v>
      </c>
      <c r="O11656">
        <v>0.23</v>
      </c>
      <c r="P11656">
        <v>20</v>
      </c>
      <c r="Q11656">
        <v>7.4</v>
      </c>
    </row>
    <row r="11657" spans="1:17" hidden="1" x14ac:dyDescent="0.3">
      <c r="A11657" t="s">
        <v>45048</v>
      </c>
      <c r="B11657" t="s">
        <v>45049</v>
      </c>
      <c r="C11657" s="1" t="str">
        <f t="shared" si="1650"/>
        <v>21:0719</v>
      </c>
      <c r="D11657" s="1" t="str">
        <f>HYPERLINK("http://geochem.nrcan.gc.ca/cdogs/content/svy/svy_e.htm", "")</f>
        <v/>
      </c>
      <c r="G11657" s="1" t="str">
        <f>HYPERLINK("http://geochem.nrcan.gc.ca/cdogs/content/cr_/cr_00086_e.htm", "86")</f>
        <v>86</v>
      </c>
      <c r="J11657" t="s">
        <v>11453</v>
      </c>
      <c r="K11657" t="s">
        <v>11454</v>
      </c>
      <c r="O11657">
        <v>0.5</v>
      </c>
      <c r="P11657">
        <v>70</v>
      </c>
      <c r="Q11657">
        <v>7.5</v>
      </c>
    </row>
    <row r="11658" spans="1:17" hidden="1" x14ac:dyDescent="0.3">
      <c r="A11658" t="s">
        <v>45050</v>
      </c>
      <c r="B11658" t="s">
        <v>45051</v>
      </c>
      <c r="C11658" s="1" t="str">
        <f t="shared" si="1650"/>
        <v>21:0719</v>
      </c>
      <c r="D11658" s="1" t="str">
        <f>HYPERLINK("http://geochem.nrcan.gc.ca/cdogs/content/svy/svy210212_e.htm", "21:0212")</f>
        <v>21:0212</v>
      </c>
      <c r="E11658" t="s">
        <v>45052</v>
      </c>
      <c r="F11658" t="s">
        <v>45053</v>
      </c>
      <c r="H11658">
        <v>61.289985600000001</v>
      </c>
      <c r="I11658">
        <v>-134.26756639999999</v>
      </c>
      <c r="J11658" s="1" t="str">
        <f>HYPERLINK("http://geochem.nrcan.gc.ca/cdogs/content/kwd/kwd020018_e.htm", "Fluid (stream)")</f>
        <v>Fluid (stream)</v>
      </c>
      <c r="K11658" s="1" t="str">
        <f>HYPERLINK("http://geochem.nrcan.gc.ca/cdogs/content/kwd/kwd080007_e.htm", "Untreated Water")</f>
        <v>Untreated Water</v>
      </c>
      <c r="O11658">
        <v>0.22</v>
      </c>
      <c r="P11658">
        <v>50</v>
      </c>
      <c r="Q11658">
        <v>7.6</v>
      </c>
    </row>
    <row r="11659" spans="1:17" hidden="1" x14ac:dyDescent="0.3">
      <c r="A11659" t="s">
        <v>45054</v>
      </c>
      <c r="B11659" t="s">
        <v>45055</v>
      </c>
      <c r="C11659" s="1" t="str">
        <f t="shared" si="1650"/>
        <v>21:0719</v>
      </c>
      <c r="D11659" s="1" t="str">
        <f>HYPERLINK("http://geochem.nrcan.gc.ca/cdogs/content/svy/svy210212_e.htm", "21:0212")</f>
        <v>21:0212</v>
      </c>
      <c r="E11659" t="s">
        <v>45056</v>
      </c>
      <c r="F11659" t="s">
        <v>45057</v>
      </c>
      <c r="H11659">
        <v>61.303281599999998</v>
      </c>
      <c r="I11659">
        <v>-134.27418259999999</v>
      </c>
      <c r="J11659" s="1" t="str">
        <f>HYPERLINK("http://geochem.nrcan.gc.ca/cdogs/content/kwd/kwd020018_e.htm", "Fluid (stream)")</f>
        <v>Fluid (stream)</v>
      </c>
      <c r="K11659" s="1" t="str">
        <f>HYPERLINK("http://geochem.nrcan.gc.ca/cdogs/content/kwd/kwd080007_e.htm", "Untreated Water")</f>
        <v>Untreated Water</v>
      </c>
      <c r="O11659">
        <v>2.5000000000000001E-2</v>
      </c>
      <c r="P11659">
        <v>40</v>
      </c>
      <c r="Q11659">
        <v>7.4</v>
      </c>
    </row>
    <row r="11660" spans="1:17" hidden="1" x14ac:dyDescent="0.3">
      <c r="A11660" t="s">
        <v>45058</v>
      </c>
      <c r="B11660" t="s">
        <v>45059</v>
      </c>
      <c r="C11660" s="1" t="str">
        <f t="shared" si="1650"/>
        <v>21:0719</v>
      </c>
      <c r="D11660" s="1" t="str">
        <f>HYPERLINK("http://geochem.nrcan.gc.ca/cdogs/content/svy/svy210212_e.htm", "21:0212")</f>
        <v>21:0212</v>
      </c>
      <c r="E11660" t="s">
        <v>45060</v>
      </c>
      <c r="F11660" t="s">
        <v>45061</v>
      </c>
      <c r="H11660">
        <v>61.315538400000001</v>
      </c>
      <c r="I11660">
        <v>-134.36225250000001</v>
      </c>
      <c r="J11660" s="1" t="str">
        <f>HYPERLINK("http://geochem.nrcan.gc.ca/cdogs/content/kwd/kwd020018_e.htm", "Fluid (stream)")</f>
        <v>Fluid (stream)</v>
      </c>
      <c r="K11660" s="1" t="str">
        <f>HYPERLINK("http://geochem.nrcan.gc.ca/cdogs/content/kwd/kwd080007_e.htm", "Untreated Water")</f>
        <v>Untreated Water</v>
      </c>
      <c r="O11660">
        <v>2.5000000000000001E-2</v>
      </c>
      <c r="P11660">
        <v>50</v>
      </c>
      <c r="Q11660">
        <v>8</v>
      </c>
    </row>
    <row r="11661" spans="1:17" hidden="1" x14ac:dyDescent="0.3">
      <c r="A11661" t="s">
        <v>45062</v>
      </c>
      <c r="B11661" t="s">
        <v>45063</v>
      </c>
      <c r="C11661" s="1" t="str">
        <f t="shared" si="1650"/>
        <v>21:0719</v>
      </c>
      <c r="D11661" s="1" t="str">
        <f>HYPERLINK("http://geochem.nrcan.gc.ca/cdogs/content/svy/svy210212_e.htm", "21:0212")</f>
        <v>21:0212</v>
      </c>
      <c r="E11661" t="s">
        <v>45060</v>
      </c>
      <c r="F11661" t="s">
        <v>45064</v>
      </c>
      <c r="H11661">
        <v>61.315538400000001</v>
      </c>
      <c r="I11661">
        <v>-134.36225250000001</v>
      </c>
      <c r="J11661" s="1" t="str">
        <f>HYPERLINK("http://geochem.nrcan.gc.ca/cdogs/content/kwd/kwd020018_e.htm", "Fluid (stream)")</f>
        <v>Fluid (stream)</v>
      </c>
      <c r="K11661" s="1" t="str">
        <f>HYPERLINK("http://geochem.nrcan.gc.ca/cdogs/content/kwd/kwd080007_e.htm", "Untreated Water")</f>
        <v>Untreated Water</v>
      </c>
      <c r="O11661">
        <v>2.5000000000000001E-2</v>
      </c>
      <c r="P11661">
        <v>60</v>
      </c>
      <c r="Q11661">
        <v>7.9</v>
      </c>
    </row>
    <row r="11662" spans="1:17" hidden="1" x14ac:dyDescent="0.3">
      <c r="A11662" t="s">
        <v>45065</v>
      </c>
      <c r="B11662" t="s">
        <v>45066</v>
      </c>
      <c r="C11662" s="1" t="str">
        <f t="shared" si="1650"/>
        <v>21:0719</v>
      </c>
      <c r="D11662" s="1" t="str">
        <f>HYPERLINK("http://geochem.nrcan.gc.ca/cdogs/content/svy/svy210212_e.htm", "21:0212")</f>
        <v>21:0212</v>
      </c>
      <c r="E11662" t="s">
        <v>45067</v>
      </c>
      <c r="F11662" t="s">
        <v>45068</v>
      </c>
      <c r="H11662">
        <v>61.3310301</v>
      </c>
      <c r="I11662">
        <v>-134.0650924</v>
      </c>
      <c r="J11662" s="1" t="str">
        <f>HYPERLINK("http://geochem.nrcan.gc.ca/cdogs/content/kwd/kwd020018_e.htm", "Fluid (stream)")</f>
        <v>Fluid (stream)</v>
      </c>
      <c r="K11662" s="1" t="str">
        <f>HYPERLINK("http://geochem.nrcan.gc.ca/cdogs/content/kwd/kwd080007_e.htm", "Untreated Water")</f>
        <v>Untreated Water</v>
      </c>
      <c r="O11662">
        <v>2.5000000000000001E-2</v>
      </c>
      <c r="P11662">
        <v>40</v>
      </c>
      <c r="Q11662">
        <v>7.4</v>
      </c>
    </row>
    <row r="11663" spans="1:17" hidden="1" x14ac:dyDescent="0.3">
      <c r="A11663" t="s">
        <v>45069</v>
      </c>
      <c r="B11663" t="s">
        <v>45070</v>
      </c>
      <c r="C11663" s="1" t="str">
        <f t="shared" si="1650"/>
        <v>21:0719</v>
      </c>
      <c r="D11663" s="1" t="str">
        <f>HYPERLINK("http://geochem.nrcan.gc.ca/cdogs/content/svy/svy_e.htm", "")</f>
        <v/>
      </c>
      <c r="G11663" s="1" t="str">
        <f>HYPERLINK("http://geochem.nrcan.gc.ca/cdogs/content/cr_/cr_00086_e.htm", "86")</f>
        <v>86</v>
      </c>
      <c r="J11663" t="s">
        <v>11453</v>
      </c>
      <c r="K11663" t="s">
        <v>11454</v>
      </c>
      <c r="O11663">
        <v>0.5</v>
      </c>
      <c r="P11663">
        <v>80</v>
      </c>
      <c r="Q11663">
        <v>7.4</v>
      </c>
    </row>
    <row r="11664" spans="1:17" hidden="1" x14ac:dyDescent="0.3">
      <c r="A11664" t="s">
        <v>45071</v>
      </c>
      <c r="B11664" t="s">
        <v>45072</v>
      </c>
      <c r="C11664" s="1" t="str">
        <f t="shared" si="1650"/>
        <v>21:0719</v>
      </c>
      <c r="D11664" s="1" t="str">
        <f t="shared" ref="D11664:D11684" si="1651">HYPERLINK("http://geochem.nrcan.gc.ca/cdogs/content/svy/svy210212_e.htm", "21:0212")</f>
        <v>21:0212</v>
      </c>
      <c r="E11664" t="s">
        <v>45073</v>
      </c>
      <c r="F11664" t="s">
        <v>45074</v>
      </c>
      <c r="H11664">
        <v>61.341840300000001</v>
      </c>
      <c r="I11664">
        <v>-134.07699500000001</v>
      </c>
      <c r="J11664" s="1" t="str">
        <f t="shared" ref="J11664:J11684" si="1652">HYPERLINK("http://geochem.nrcan.gc.ca/cdogs/content/kwd/kwd020018_e.htm", "Fluid (stream)")</f>
        <v>Fluid (stream)</v>
      </c>
      <c r="K11664" s="1" t="str">
        <f t="shared" ref="K11664:K11684" si="1653">HYPERLINK("http://geochem.nrcan.gc.ca/cdogs/content/kwd/kwd080007_e.htm", "Untreated Water")</f>
        <v>Untreated Water</v>
      </c>
      <c r="O11664">
        <v>2.5000000000000001E-2</v>
      </c>
      <c r="P11664">
        <v>50</v>
      </c>
      <c r="Q11664">
        <v>7.3</v>
      </c>
    </row>
    <row r="11665" spans="1:17" hidden="1" x14ac:dyDescent="0.3">
      <c r="A11665" t="s">
        <v>45075</v>
      </c>
      <c r="B11665" t="s">
        <v>45076</v>
      </c>
      <c r="C11665" s="1" t="str">
        <f t="shared" si="1650"/>
        <v>21:0719</v>
      </c>
      <c r="D11665" s="1" t="str">
        <f t="shared" si="1651"/>
        <v>21:0212</v>
      </c>
      <c r="E11665" t="s">
        <v>45077</v>
      </c>
      <c r="F11665" t="s">
        <v>45078</v>
      </c>
      <c r="H11665">
        <v>61.341532100000002</v>
      </c>
      <c r="I11665">
        <v>-134.0339017</v>
      </c>
      <c r="J11665" s="1" t="str">
        <f t="shared" si="1652"/>
        <v>Fluid (stream)</v>
      </c>
      <c r="K11665" s="1" t="str">
        <f t="shared" si="1653"/>
        <v>Untreated Water</v>
      </c>
      <c r="O11665">
        <v>0.24</v>
      </c>
      <c r="P11665">
        <v>40</v>
      </c>
      <c r="Q11665">
        <v>7.2</v>
      </c>
    </row>
    <row r="11666" spans="1:17" hidden="1" x14ac:dyDescent="0.3">
      <c r="A11666" t="s">
        <v>45079</v>
      </c>
      <c r="B11666" t="s">
        <v>45080</v>
      </c>
      <c r="C11666" s="1" t="str">
        <f t="shared" si="1650"/>
        <v>21:0719</v>
      </c>
      <c r="D11666" s="1" t="str">
        <f t="shared" si="1651"/>
        <v>21:0212</v>
      </c>
      <c r="E11666" t="s">
        <v>45081</v>
      </c>
      <c r="F11666" t="s">
        <v>45082</v>
      </c>
      <c r="H11666">
        <v>61.326811499999998</v>
      </c>
      <c r="I11666">
        <v>-134.01440099999999</v>
      </c>
      <c r="J11666" s="1" t="str">
        <f t="shared" si="1652"/>
        <v>Fluid (stream)</v>
      </c>
      <c r="K11666" s="1" t="str">
        <f t="shared" si="1653"/>
        <v>Untreated Water</v>
      </c>
      <c r="O11666">
        <v>0.19</v>
      </c>
      <c r="P11666">
        <v>30</v>
      </c>
      <c r="Q11666">
        <v>7.1</v>
      </c>
    </row>
    <row r="11667" spans="1:17" hidden="1" x14ac:dyDescent="0.3">
      <c r="A11667" t="s">
        <v>45083</v>
      </c>
      <c r="B11667" t="s">
        <v>45084</v>
      </c>
      <c r="C11667" s="1" t="str">
        <f t="shared" si="1650"/>
        <v>21:0719</v>
      </c>
      <c r="D11667" s="1" t="str">
        <f t="shared" si="1651"/>
        <v>21:0212</v>
      </c>
      <c r="E11667" t="s">
        <v>45085</v>
      </c>
      <c r="F11667" t="s">
        <v>45086</v>
      </c>
      <c r="H11667">
        <v>61.350094400000003</v>
      </c>
      <c r="I11667">
        <v>-134.0073137</v>
      </c>
      <c r="J11667" s="1" t="str">
        <f t="shared" si="1652"/>
        <v>Fluid (stream)</v>
      </c>
      <c r="K11667" s="1" t="str">
        <f t="shared" si="1653"/>
        <v>Untreated Water</v>
      </c>
      <c r="O11667">
        <v>0.38</v>
      </c>
      <c r="P11667">
        <v>30</v>
      </c>
      <c r="Q11667">
        <v>7.5</v>
      </c>
    </row>
    <row r="11668" spans="1:17" hidden="1" x14ac:dyDescent="0.3">
      <c r="A11668" t="s">
        <v>45087</v>
      </c>
      <c r="B11668" t="s">
        <v>45088</v>
      </c>
      <c r="C11668" s="1" t="str">
        <f t="shared" si="1650"/>
        <v>21:0719</v>
      </c>
      <c r="D11668" s="1" t="str">
        <f t="shared" si="1651"/>
        <v>21:0212</v>
      </c>
      <c r="E11668" t="s">
        <v>45089</v>
      </c>
      <c r="F11668" t="s">
        <v>45090</v>
      </c>
      <c r="H11668">
        <v>61.359793799999998</v>
      </c>
      <c r="I11668">
        <v>-134.0726147</v>
      </c>
      <c r="J11668" s="1" t="str">
        <f t="shared" si="1652"/>
        <v>Fluid (stream)</v>
      </c>
      <c r="K11668" s="1" t="str">
        <f t="shared" si="1653"/>
        <v>Untreated Water</v>
      </c>
      <c r="O11668">
        <v>2.5000000000000001E-2</v>
      </c>
      <c r="P11668">
        <v>30</v>
      </c>
      <c r="Q11668">
        <v>7.7</v>
      </c>
    </row>
    <row r="11669" spans="1:17" hidden="1" x14ac:dyDescent="0.3">
      <c r="A11669" t="s">
        <v>45091</v>
      </c>
      <c r="B11669" t="s">
        <v>45092</v>
      </c>
      <c r="C11669" s="1" t="str">
        <f t="shared" si="1650"/>
        <v>21:0719</v>
      </c>
      <c r="D11669" s="1" t="str">
        <f t="shared" si="1651"/>
        <v>21:0212</v>
      </c>
      <c r="E11669" t="s">
        <v>45093</v>
      </c>
      <c r="F11669" t="s">
        <v>45094</v>
      </c>
      <c r="H11669">
        <v>61.3684437</v>
      </c>
      <c r="I11669">
        <v>-134.11362729999999</v>
      </c>
      <c r="J11669" s="1" t="str">
        <f t="shared" si="1652"/>
        <v>Fluid (stream)</v>
      </c>
      <c r="K11669" s="1" t="str">
        <f t="shared" si="1653"/>
        <v>Untreated Water</v>
      </c>
      <c r="O11669">
        <v>0.19</v>
      </c>
      <c r="P11669">
        <v>30</v>
      </c>
      <c r="Q11669">
        <v>7.6</v>
      </c>
    </row>
    <row r="11670" spans="1:17" hidden="1" x14ac:dyDescent="0.3">
      <c r="A11670" t="s">
        <v>45095</v>
      </c>
      <c r="B11670" t="s">
        <v>45096</v>
      </c>
      <c r="C11670" s="1" t="str">
        <f t="shared" si="1650"/>
        <v>21:0719</v>
      </c>
      <c r="D11670" s="1" t="str">
        <f t="shared" si="1651"/>
        <v>21:0212</v>
      </c>
      <c r="E11670" t="s">
        <v>45097</v>
      </c>
      <c r="F11670" t="s">
        <v>45098</v>
      </c>
      <c r="H11670">
        <v>61.3721192</v>
      </c>
      <c r="I11670">
        <v>-134.14504880000001</v>
      </c>
      <c r="J11670" s="1" t="str">
        <f t="shared" si="1652"/>
        <v>Fluid (stream)</v>
      </c>
      <c r="K11670" s="1" t="str">
        <f t="shared" si="1653"/>
        <v>Untreated Water</v>
      </c>
      <c r="O11670">
        <v>2.5000000000000001E-2</v>
      </c>
      <c r="P11670">
        <v>40</v>
      </c>
      <c r="Q11670">
        <v>6.9</v>
      </c>
    </row>
    <row r="11671" spans="1:17" hidden="1" x14ac:dyDescent="0.3">
      <c r="A11671" t="s">
        <v>45099</v>
      </c>
      <c r="B11671" t="s">
        <v>45100</v>
      </c>
      <c r="C11671" s="1" t="str">
        <f t="shared" si="1650"/>
        <v>21:0719</v>
      </c>
      <c r="D11671" s="1" t="str">
        <f t="shared" si="1651"/>
        <v>21:0212</v>
      </c>
      <c r="E11671" t="s">
        <v>45101</v>
      </c>
      <c r="F11671" t="s">
        <v>45102</v>
      </c>
      <c r="H11671">
        <v>61.3653154</v>
      </c>
      <c r="I11671">
        <v>-134.18780720000001</v>
      </c>
      <c r="J11671" s="1" t="str">
        <f t="shared" si="1652"/>
        <v>Fluid (stream)</v>
      </c>
      <c r="K11671" s="1" t="str">
        <f t="shared" si="1653"/>
        <v>Untreated Water</v>
      </c>
      <c r="O11671">
        <v>2.5000000000000001E-2</v>
      </c>
      <c r="P11671">
        <v>30</v>
      </c>
      <c r="Q11671">
        <v>7</v>
      </c>
    </row>
    <row r="11672" spans="1:17" hidden="1" x14ac:dyDescent="0.3">
      <c r="A11672" t="s">
        <v>45103</v>
      </c>
      <c r="B11672" t="s">
        <v>45104</v>
      </c>
      <c r="C11672" s="1" t="str">
        <f t="shared" si="1650"/>
        <v>21:0719</v>
      </c>
      <c r="D11672" s="1" t="str">
        <f t="shared" si="1651"/>
        <v>21:0212</v>
      </c>
      <c r="E11672" t="s">
        <v>45105</v>
      </c>
      <c r="F11672" t="s">
        <v>45106</v>
      </c>
      <c r="H11672">
        <v>61.696789000000003</v>
      </c>
      <c r="I11672">
        <v>-135.8666652</v>
      </c>
      <c r="J11672" s="1" t="str">
        <f t="shared" si="1652"/>
        <v>Fluid (stream)</v>
      </c>
      <c r="K11672" s="1" t="str">
        <f t="shared" si="1653"/>
        <v>Untreated Water</v>
      </c>
      <c r="O11672">
        <v>2.5000000000000001E-2</v>
      </c>
      <c r="P11672">
        <v>100</v>
      </c>
      <c r="Q11672">
        <v>7.1</v>
      </c>
    </row>
    <row r="11673" spans="1:17" hidden="1" x14ac:dyDescent="0.3">
      <c r="A11673" t="s">
        <v>45107</v>
      </c>
      <c r="B11673" t="s">
        <v>45108</v>
      </c>
      <c r="C11673" s="1" t="str">
        <f t="shared" si="1650"/>
        <v>21:0719</v>
      </c>
      <c r="D11673" s="1" t="str">
        <f t="shared" si="1651"/>
        <v>21:0212</v>
      </c>
      <c r="E11673" t="s">
        <v>45109</v>
      </c>
      <c r="F11673" t="s">
        <v>45110</v>
      </c>
      <c r="H11673">
        <v>61.658971999999999</v>
      </c>
      <c r="I11673">
        <v>-135.897763</v>
      </c>
      <c r="J11673" s="1" t="str">
        <f t="shared" si="1652"/>
        <v>Fluid (stream)</v>
      </c>
      <c r="K11673" s="1" t="str">
        <f t="shared" si="1653"/>
        <v>Untreated Water</v>
      </c>
      <c r="O11673">
        <v>2.5000000000000001E-2</v>
      </c>
      <c r="P11673">
        <v>50</v>
      </c>
      <c r="Q11673">
        <v>7.7</v>
      </c>
    </row>
    <row r="11674" spans="1:17" hidden="1" x14ac:dyDescent="0.3">
      <c r="A11674" t="s">
        <v>45111</v>
      </c>
      <c r="B11674" t="s">
        <v>45112</v>
      </c>
      <c r="C11674" s="1" t="str">
        <f t="shared" si="1650"/>
        <v>21:0719</v>
      </c>
      <c r="D11674" s="1" t="str">
        <f t="shared" si="1651"/>
        <v>21:0212</v>
      </c>
      <c r="E11674" t="s">
        <v>45113</v>
      </c>
      <c r="F11674" t="s">
        <v>45114</v>
      </c>
      <c r="H11674">
        <v>61.639926000000003</v>
      </c>
      <c r="I11674">
        <v>-135.9147802</v>
      </c>
      <c r="J11674" s="1" t="str">
        <f t="shared" si="1652"/>
        <v>Fluid (stream)</v>
      </c>
      <c r="K11674" s="1" t="str">
        <f t="shared" si="1653"/>
        <v>Untreated Water</v>
      </c>
      <c r="O11674">
        <v>2.5000000000000001E-2</v>
      </c>
      <c r="P11674">
        <v>80</v>
      </c>
      <c r="Q11674">
        <v>7.3</v>
      </c>
    </row>
    <row r="11675" spans="1:17" hidden="1" x14ac:dyDescent="0.3">
      <c r="A11675" t="s">
        <v>45115</v>
      </c>
      <c r="B11675" t="s">
        <v>45116</v>
      </c>
      <c r="C11675" s="1" t="str">
        <f t="shared" si="1650"/>
        <v>21:0719</v>
      </c>
      <c r="D11675" s="1" t="str">
        <f t="shared" si="1651"/>
        <v>21:0212</v>
      </c>
      <c r="E11675" t="s">
        <v>45117</v>
      </c>
      <c r="F11675" t="s">
        <v>45118</v>
      </c>
      <c r="H11675">
        <v>61.605825500000002</v>
      </c>
      <c r="I11675">
        <v>-135.88534920000001</v>
      </c>
      <c r="J11675" s="1" t="str">
        <f t="shared" si="1652"/>
        <v>Fluid (stream)</v>
      </c>
      <c r="K11675" s="1" t="str">
        <f t="shared" si="1653"/>
        <v>Untreated Water</v>
      </c>
    </row>
    <row r="11676" spans="1:17" hidden="1" x14ac:dyDescent="0.3">
      <c r="A11676" t="s">
        <v>45119</v>
      </c>
      <c r="B11676" t="s">
        <v>45120</v>
      </c>
      <c r="C11676" s="1" t="str">
        <f t="shared" si="1650"/>
        <v>21:0719</v>
      </c>
      <c r="D11676" s="1" t="str">
        <f t="shared" si="1651"/>
        <v>21:0212</v>
      </c>
      <c r="E11676" t="s">
        <v>45121</v>
      </c>
      <c r="F11676" t="s">
        <v>45122</v>
      </c>
      <c r="H11676">
        <v>61.587266700000001</v>
      </c>
      <c r="I11676">
        <v>-135.8717273</v>
      </c>
      <c r="J11676" s="1" t="str">
        <f t="shared" si="1652"/>
        <v>Fluid (stream)</v>
      </c>
      <c r="K11676" s="1" t="str">
        <f t="shared" si="1653"/>
        <v>Untreated Water</v>
      </c>
      <c r="O11676">
        <v>2.5000000000000001E-2</v>
      </c>
      <c r="P11676">
        <v>90</v>
      </c>
      <c r="Q11676">
        <v>7.4</v>
      </c>
    </row>
    <row r="11677" spans="1:17" hidden="1" x14ac:dyDescent="0.3">
      <c r="A11677" t="s">
        <v>45123</v>
      </c>
      <c r="B11677" t="s">
        <v>45124</v>
      </c>
      <c r="C11677" s="1" t="str">
        <f t="shared" si="1650"/>
        <v>21:0719</v>
      </c>
      <c r="D11677" s="1" t="str">
        <f t="shared" si="1651"/>
        <v>21:0212</v>
      </c>
      <c r="E11677" t="s">
        <v>45125</v>
      </c>
      <c r="F11677" t="s">
        <v>45126</v>
      </c>
      <c r="H11677">
        <v>61.596895400000001</v>
      </c>
      <c r="I11677">
        <v>-135.8004632</v>
      </c>
      <c r="J11677" s="1" t="str">
        <f t="shared" si="1652"/>
        <v>Fluid (stream)</v>
      </c>
      <c r="K11677" s="1" t="str">
        <f t="shared" si="1653"/>
        <v>Untreated Water</v>
      </c>
      <c r="O11677">
        <v>2.5000000000000001E-2</v>
      </c>
      <c r="P11677">
        <v>80</v>
      </c>
      <c r="Q11677">
        <v>7.5</v>
      </c>
    </row>
    <row r="11678" spans="1:17" hidden="1" x14ac:dyDescent="0.3">
      <c r="A11678" t="s">
        <v>45127</v>
      </c>
      <c r="B11678" t="s">
        <v>45128</v>
      </c>
      <c r="C11678" s="1" t="str">
        <f t="shared" si="1650"/>
        <v>21:0719</v>
      </c>
      <c r="D11678" s="1" t="str">
        <f t="shared" si="1651"/>
        <v>21:0212</v>
      </c>
      <c r="E11678" t="s">
        <v>45129</v>
      </c>
      <c r="F11678" t="s">
        <v>45130</v>
      </c>
      <c r="H11678">
        <v>61.5809997</v>
      </c>
      <c r="I11678">
        <v>-135.80448000000001</v>
      </c>
      <c r="J11678" s="1" t="str">
        <f t="shared" si="1652"/>
        <v>Fluid (stream)</v>
      </c>
      <c r="K11678" s="1" t="str">
        <f t="shared" si="1653"/>
        <v>Untreated Water</v>
      </c>
      <c r="O11678">
        <v>2.5000000000000001E-2</v>
      </c>
      <c r="P11678">
        <v>110</v>
      </c>
      <c r="Q11678">
        <v>7.6</v>
      </c>
    </row>
    <row r="11679" spans="1:17" hidden="1" x14ac:dyDescent="0.3">
      <c r="A11679" t="s">
        <v>45131</v>
      </c>
      <c r="B11679" t="s">
        <v>45132</v>
      </c>
      <c r="C11679" s="1" t="str">
        <f t="shared" si="1650"/>
        <v>21:0719</v>
      </c>
      <c r="D11679" s="1" t="str">
        <f t="shared" si="1651"/>
        <v>21:0212</v>
      </c>
      <c r="E11679" t="s">
        <v>45133</v>
      </c>
      <c r="F11679" t="s">
        <v>45134</v>
      </c>
      <c r="H11679">
        <v>61.558399999999999</v>
      </c>
      <c r="I11679">
        <v>-135.8524544</v>
      </c>
      <c r="J11679" s="1" t="str">
        <f t="shared" si="1652"/>
        <v>Fluid (stream)</v>
      </c>
      <c r="K11679" s="1" t="str">
        <f t="shared" si="1653"/>
        <v>Untreated Water</v>
      </c>
      <c r="O11679">
        <v>2.5000000000000001E-2</v>
      </c>
      <c r="P11679">
        <v>120</v>
      </c>
      <c r="Q11679">
        <v>7.8</v>
      </c>
    </row>
    <row r="11680" spans="1:17" hidden="1" x14ac:dyDescent="0.3">
      <c r="A11680" t="s">
        <v>45135</v>
      </c>
      <c r="B11680" t="s">
        <v>45136</v>
      </c>
      <c r="C11680" s="1" t="str">
        <f t="shared" si="1650"/>
        <v>21:0719</v>
      </c>
      <c r="D11680" s="1" t="str">
        <f t="shared" si="1651"/>
        <v>21:0212</v>
      </c>
      <c r="E11680" t="s">
        <v>45133</v>
      </c>
      <c r="F11680" t="s">
        <v>45137</v>
      </c>
      <c r="H11680">
        <v>61.558399999999999</v>
      </c>
      <c r="I11680">
        <v>-135.8524544</v>
      </c>
      <c r="J11680" s="1" t="str">
        <f t="shared" si="1652"/>
        <v>Fluid (stream)</v>
      </c>
      <c r="K11680" s="1" t="str">
        <f t="shared" si="1653"/>
        <v>Untreated Water</v>
      </c>
      <c r="O11680">
        <v>2.5000000000000001E-2</v>
      </c>
      <c r="P11680">
        <v>130</v>
      </c>
      <c r="Q11680">
        <v>7.8</v>
      </c>
    </row>
    <row r="11681" spans="1:17" hidden="1" x14ac:dyDescent="0.3">
      <c r="A11681" t="s">
        <v>45138</v>
      </c>
      <c r="B11681" t="s">
        <v>45139</v>
      </c>
      <c r="C11681" s="1" t="str">
        <f t="shared" si="1650"/>
        <v>21:0719</v>
      </c>
      <c r="D11681" s="1" t="str">
        <f t="shared" si="1651"/>
        <v>21:0212</v>
      </c>
      <c r="E11681" t="s">
        <v>45140</v>
      </c>
      <c r="F11681" t="s">
        <v>45141</v>
      </c>
      <c r="H11681">
        <v>61.549623099999998</v>
      </c>
      <c r="I11681">
        <v>-135.90367570000001</v>
      </c>
      <c r="J11681" s="1" t="str">
        <f t="shared" si="1652"/>
        <v>Fluid (stream)</v>
      </c>
      <c r="K11681" s="1" t="str">
        <f t="shared" si="1653"/>
        <v>Untreated Water</v>
      </c>
      <c r="O11681">
        <v>2.5000000000000001E-2</v>
      </c>
      <c r="P11681">
        <v>60</v>
      </c>
      <c r="Q11681">
        <v>7.5</v>
      </c>
    </row>
    <row r="11682" spans="1:17" hidden="1" x14ac:dyDescent="0.3">
      <c r="A11682" t="s">
        <v>45142</v>
      </c>
      <c r="B11682" t="s">
        <v>45143</v>
      </c>
      <c r="C11682" s="1" t="str">
        <f t="shared" si="1650"/>
        <v>21:0719</v>
      </c>
      <c r="D11682" s="1" t="str">
        <f t="shared" si="1651"/>
        <v>21:0212</v>
      </c>
      <c r="E11682" t="s">
        <v>45144</v>
      </c>
      <c r="F11682" t="s">
        <v>45145</v>
      </c>
      <c r="H11682">
        <v>61.533158299999997</v>
      </c>
      <c r="I11682">
        <v>-135.8534181</v>
      </c>
      <c r="J11682" s="1" t="str">
        <f t="shared" si="1652"/>
        <v>Fluid (stream)</v>
      </c>
      <c r="K11682" s="1" t="str">
        <f t="shared" si="1653"/>
        <v>Untreated Water</v>
      </c>
      <c r="O11682">
        <v>2.5000000000000001E-2</v>
      </c>
      <c r="P11682">
        <v>110</v>
      </c>
      <c r="Q11682">
        <v>8</v>
      </c>
    </row>
    <row r="11683" spans="1:17" hidden="1" x14ac:dyDescent="0.3">
      <c r="A11683" t="s">
        <v>45146</v>
      </c>
      <c r="B11683" t="s">
        <v>45147</v>
      </c>
      <c r="C11683" s="1" t="str">
        <f t="shared" si="1650"/>
        <v>21:0719</v>
      </c>
      <c r="D11683" s="1" t="str">
        <f t="shared" si="1651"/>
        <v>21:0212</v>
      </c>
      <c r="E11683" t="s">
        <v>45148</v>
      </c>
      <c r="F11683" t="s">
        <v>45149</v>
      </c>
      <c r="H11683">
        <v>61.4997021</v>
      </c>
      <c r="I11683">
        <v>-135.9099306</v>
      </c>
      <c r="J11683" s="1" t="str">
        <f t="shared" si="1652"/>
        <v>Fluid (stream)</v>
      </c>
      <c r="K11683" s="1" t="str">
        <f t="shared" si="1653"/>
        <v>Untreated Water</v>
      </c>
      <c r="O11683">
        <v>2.5000000000000001E-2</v>
      </c>
      <c r="P11683">
        <v>30</v>
      </c>
      <c r="Q11683">
        <v>7.3</v>
      </c>
    </row>
    <row r="11684" spans="1:17" hidden="1" x14ac:dyDescent="0.3">
      <c r="A11684" t="s">
        <v>45150</v>
      </c>
      <c r="B11684" t="s">
        <v>45151</v>
      </c>
      <c r="C11684" s="1" t="str">
        <f t="shared" si="1650"/>
        <v>21:0719</v>
      </c>
      <c r="D11684" s="1" t="str">
        <f t="shared" si="1651"/>
        <v>21:0212</v>
      </c>
      <c r="E11684" t="s">
        <v>45152</v>
      </c>
      <c r="F11684" t="s">
        <v>45153</v>
      </c>
      <c r="H11684">
        <v>61.413702899999997</v>
      </c>
      <c r="I11684">
        <v>-135.79541560000001</v>
      </c>
      <c r="J11684" s="1" t="str">
        <f t="shared" si="1652"/>
        <v>Fluid (stream)</v>
      </c>
      <c r="K11684" s="1" t="str">
        <f t="shared" si="1653"/>
        <v>Untreated Water</v>
      </c>
      <c r="O11684">
        <v>2.5000000000000001E-2</v>
      </c>
      <c r="P11684">
        <v>70</v>
      </c>
      <c r="Q11684">
        <v>7.2</v>
      </c>
    </row>
    <row r="11685" spans="1:17" hidden="1" x14ac:dyDescent="0.3">
      <c r="A11685" t="s">
        <v>45154</v>
      </c>
      <c r="B11685" t="s">
        <v>45155</v>
      </c>
      <c r="C11685" s="1" t="str">
        <f t="shared" si="1650"/>
        <v>21:0719</v>
      </c>
      <c r="D11685" s="1" t="str">
        <f>HYPERLINK("http://geochem.nrcan.gc.ca/cdogs/content/svy/svy_e.htm", "")</f>
        <v/>
      </c>
      <c r="G11685" s="1" t="str">
        <f>HYPERLINK("http://geochem.nrcan.gc.ca/cdogs/content/cr_/cr_00086_e.htm", "86")</f>
        <v>86</v>
      </c>
      <c r="J11685" t="s">
        <v>11453</v>
      </c>
      <c r="K11685" t="s">
        <v>11454</v>
      </c>
      <c r="O11685">
        <v>0.52</v>
      </c>
      <c r="P11685">
        <v>90</v>
      </c>
      <c r="Q11685">
        <v>7.4</v>
      </c>
    </row>
    <row r="11686" spans="1:17" hidden="1" x14ac:dyDescent="0.3">
      <c r="A11686" t="s">
        <v>45156</v>
      </c>
      <c r="B11686" t="s">
        <v>45157</v>
      </c>
      <c r="C11686" s="1" t="str">
        <f t="shared" si="1650"/>
        <v>21:0719</v>
      </c>
      <c r="D11686" s="1" t="str">
        <f t="shared" ref="D11686:D11703" si="1654">HYPERLINK("http://geochem.nrcan.gc.ca/cdogs/content/svy/svy210212_e.htm", "21:0212")</f>
        <v>21:0212</v>
      </c>
      <c r="E11686" t="s">
        <v>45158</v>
      </c>
      <c r="F11686" t="s">
        <v>45159</v>
      </c>
      <c r="H11686">
        <v>61.388366099999999</v>
      </c>
      <c r="I11686">
        <v>-135.7514942</v>
      </c>
      <c r="J11686" s="1" t="str">
        <f t="shared" ref="J11686:J11703" si="1655">HYPERLINK("http://geochem.nrcan.gc.ca/cdogs/content/kwd/kwd020018_e.htm", "Fluid (stream)")</f>
        <v>Fluid (stream)</v>
      </c>
      <c r="K11686" s="1" t="str">
        <f t="shared" ref="K11686:K11703" si="1656">HYPERLINK("http://geochem.nrcan.gc.ca/cdogs/content/kwd/kwd080007_e.htm", "Untreated Water")</f>
        <v>Untreated Water</v>
      </c>
      <c r="O11686">
        <v>2.5000000000000001E-2</v>
      </c>
      <c r="P11686">
        <v>70</v>
      </c>
      <c r="Q11686">
        <v>7.3</v>
      </c>
    </row>
    <row r="11687" spans="1:17" hidden="1" x14ac:dyDescent="0.3">
      <c r="A11687" t="s">
        <v>45160</v>
      </c>
      <c r="B11687" t="s">
        <v>45161</v>
      </c>
      <c r="C11687" s="1" t="str">
        <f t="shared" si="1650"/>
        <v>21:0719</v>
      </c>
      <c r="D11687" s="1" t="str">
        <f t="shared" si="1654"/>
        <v>21:0212</v>
      </c>
      <c r="E11687" t="s">
        <v>45162</v>
      </c>
      <c r="F11687" t="s">
        <v>45163</v>
      </c>
      <c r="H11687">
        <v>61.389364899999997</v>
      </c>
      <c r="I11687">
        <v>-135.8090243</v>
      </c>
      <c r="J11687" s="1" t="str">
        <f t="shared" si="1655"/>
        <v>Fluid (stream)</v>
      </c>
      <c r="K11687" s="1" t="str">
        <f t="shared" si="1656"/>
        <v>Untreated Water</v>
      </c>
      <c r="O11687">
        <v>2.5000000000000001E-2</v>
      </c>
      <c r="P11687">
        <v>50</v>
      </c>
      <c r="Q11687">
        <v>6.9</v>
      </c>
    </row>
    <row r="11688" spans="1:17" hidden="1" x14ac:dyDescent="0.3">
      <c r="A11688" t="s">
        <v>45164</v>
      </c>
      <c r="B11688" t="s">
        <v>45165</v>
      </c>
      <c r="C11688" s="1" t="str">
        <f t="shared" si="1650"/>
        <v>21:0719</v>
      </c>
      <c r="D11688" s="1" t="str">
        <f t="shared" si="1654"/>
        <v>21:0212</v>
      </c>
      <c r="E11688" t="s">
        <v>45166</v>
      </c>
      <c r="F11688" t="s">
        <v>45167</v>
      </c>
      <c r="H11688">
        <v>61.379762499999998</v>
      </c>
      <c r="I11688">
        <v>-135.8567774</v>
      </c>
      <c r="J11688" s="1" t="str">
        <f t="shared" si="1655"/>
        <v>Fluid (stream)</v>
      </c>
      <c r="K11688" s="1" t="str">
        <f t="shared" si="1656"/>
        <v>Untreated Water</v>
      </c>
      <c r="O11688">
        <v>2.5000000000000001E-2</v>
      </c>
      <c r="P11688">
        <v>50</v>
      </c>
      <c r="Q11688">
        <v>7.4</v>
      </c>
    </row>
    <row r="11689" spans="1:17" hidden="1" x14ac:dyDescent="0.3">
      <c r="A11689" t="s">
        <v>45168</v>
      </c>
      <c r="B11689" t="s">
        <v>45169</v>
      </c>
      <c r="C11689" s="1" t="str">
        <f t="shared" si="1650"/>
        <v>21:0719</v>
      </c>
      <c r="D11689" s="1" t="str">
        <f t="shared" si="1654"/>
        <v>21:0212</v>
      </c>
      <c r="E11689" t="s">
        <v>45170</v>
      </c>
      <c r="F11689" t="s">
        <v>45171</v>
      </c>
      <c r="H11689">
        <v>61.343638900000002</v>
      </c>
      <c r="I11689">
        <v>-135.85197769999999</v>
      </c>
      <c r="J11689" s="1" t="str">
        <f t="shared" si="1655"/>
        <v>Fluid (stream)</v>
      </c>
      <c r="K11689" s="1" t="str">
        <f t="shared" si="1656"/>
        <v>Untreated Water</v>
      </c>
      <c r="O11689">
        <v>2.5000000000000001E-2</v>
      </c>
      <c r="P11689">
        <v>20</v>
      </c>
      <c r="Q11689">
        <v>7.4</v>
      </c>
    </row>
    <row r="11690" spans="1:17" hidden="1" x14ac:dyDescent="0.3">
      <c r="A11690" t="s">
        <v>45172</v>
      </c>
      <c r="B11690" t="s">
        <v>45173</v>
      </c>
      <c r="C11690" s="1" t="str">
        <f t="shared" si="1650"/>
        <v>21:0719</v>
      </c>
      <c r="D11690" s="1" t="str">
        <f t="shared" si="1654"/>
        <v>21:0212</v>
      </c>
      <c r="E11690" t="s">
        <v>45174</v>
      </c>
      <c r="F11690" t="s">
        <v>45175</v>
      </c>
      <c r="H11690">
        <v>61.331858400000002</v>
      </c>
      <c r="I11690">
        <v>-135.8334212</v>
      </c>
      <c r="J11690" s="1" t="str">
        <f t="shared" si="1655"/>
        <v>Fluid (stream)</v>
      </c>
      <c r="K11690" s="1" t="str">
        <f t="shared" si="1656"/>
        <v>Untreated Water</v>
      </c>
      <c r="O11690">
        <v>2.5000000000000001E-2</v>
      </c>
      <c r="P11690">
        <v>30</v>
      </c>
      <c r="Q11690">
        <v>7.5</v>
      </c>
    </row>
    <row r="11691" spans="1:17" hidden="1" x14ac:dyDescent="0.3">
      <c r="A11691" t="s">
        <v>45176</v>
      </c>
      <c r="B11691" t="s">
        <v>45177</v>
      </c>
      <c r="C11691" s="1" t="str">
        <f t="shared" si="1650"/>
        <v>21:0719</v>
      </c>
      <c r="D11691" s="1" t="str">
        <f t="shared" si="1654"/>
        <v>21:0212</v>
      </c>
      <c r="E11691" t="s">
        <v>45178</v>
      </c>
      <c r="F11691" t="s">
        <v>45179</v>
      </c>
      <c r="H11691">
        <v>61.318086999999998</v>
      </c>
      <c r="I11691">
        <v>-135.79588820000001</v>
      </c>
      <c r="J11691" s="1" t="str">
        <f t="shared" si="1655"/>
        <v>Fluid (stream)</v>
      </c>
      <c r="K11691" s="1" t="str">
        <f t="shared" si="1656"/>
        <v>Untreated Water</v>
      </c>
      <c r="O11691">
        <v>2.5000000000000001E-2</v>
      </c>
      <c r="P11691">
        <v>50</v>
      </c>
      <c r="Q11691">
        <v>7.3</v>
      </c>
    </row>
    <row r="11692" spans="1:17" hidden="1" x14ac:dyDescent="0.3">
      <c r="A11692" t="s">
        <v>45180</v>
      </c>
      <c r="B11692" t="s">
        <v>45181</v>
      </c>
      <c r="C11692" s="1" t="str">
        <f t="shared" si="1650"/>
        <v>21:0719</v>
      </c>
      <c r="D11692" s="1" t="str">
        <f t="shared" si="1654"/>
        <v>21:0212</v>
      </c>
      <c r="E11692" t="s">
        <v>45182</v>
      </c>
      <c r="F11692" t="s">
        <v>45183</v>
      </c>
      <c r="H11692">
        <v>61.311762100000003</v>
      </c>
      <c r="I11692">
        <v>-135.8027491</v>
      </c>
      <c r="J11692" s="1" t="str">
        <f t="shared" si="1655"/>
        <v>Fluid (stream)</v>
      </c>
      <c r="K11692" s="1" t="str">
        <f t="shared" si="1656"/>
        <v>Untreated Water</v>
      </c>
      <c r="O11692">
        <v>2.5000000000000001E-2</v>
      </c>
      <c r="P11692">
        <v>40</v>
      </c>
      <c r="Q11692">
        <v>7.5</v>
      </c>
    </row>
    <row r="11693" spans="1:17" hidden="1" x14ac:dyDescent="0.3">
      <c r="A11693" t="s">
        <v>45184</v>
      </c>
      <c r="B11693" t="s">
        <v>45185</v>
      </c>
      <c r="C11693" s="1" t="str">
        <f t="shared" si="1650"/>
        <v>21:0719</v>
      </c>
      <c r="D11693" s="1" t="str">
        <f t="shared" si="1654"/>
        <v>21:0212</v>
      </c>
      <c r="E11693" t="s">
        <v>45186</v>
      </c>
      <c r="F11693" t="s">
        <v>45187</v>
      </c>
      <c r="H11693">
        <v>61.276020500000001</v>
      </c>
      <c r="I11693">
        <v>-135.8193512</v>
      </c>
      <c r="J11693" s="1" t="str">
        <f t="shared" si="1655"/>
        <v>Fluid (stream)</v>
      </c>
      <c r="K11693" s="1" t="str">
        <f t="shared" si="1656"/>
        <v>Untreated Water</v>
      </c>
      <c r="O11693">
        <v>2.5000000000000001E-2</v>
      </c>
      <c r="P11693">
        <v>30</v>
      </c>
      <c r="Q11693">
        <v>7.2</v>
      </c>
    </row>
    <row r="11694" spans="1:17" hidden="1" x14ac:dyDescent="0.3">
      <c r="A11694" t="s">
        <v>45188</v>
      </c>
      <c r="B11694" t="s">
        <v>45189</v>
      </c>
      <c r="C11694" s="1" t="str">
        <f t="shared" si="1650"/>
        <v>21:0719</v>
      </c>
      <c r="D11694" s="1" t="str">
        <f t="shared" si="1654"/>
        <v>21:0212</v>
      </c>
      <c r="E11694" t="s">
        <v>45190</v>
      </c>
      <c r="F11694" t="s">
        <v>45191</v>
      </c>
      <c r="H11694">
        <v>61.119963599999998</v>
      </c>
      <c r="I11694">
        <v>-135.60253779999999</v>
      </c>
      <c r="J11694" s="1" t="str">
        <f t="shared" si="1655"/>
        <v>Fluid (stream)</v>
      </c>
      <c r="K11694" s="1" t="str">
        <f t="shared" si="1656"/>
        <v>Untreated Water</v>
      </c>
      <c r="O11694">
        <v>0.39</v>
      </c>
      <c r="P11694">
        <v>30</v>
      </c>
      <c r="Q11694">
        <v>7.3</v>
      </c>
    </row>
    <row r="11695" spans="1:17" hidden="1" x14ac:dyDescent="0.3">
      <c r="A11695" t="s">
        <v>45192</v>
      </c>
      <c r="B11695" t="s">
        <v>45193</v>
      </c>
      <c r="C11695" s="1" t="str">
        <f t="shared" si="1650"/>
        <v>21:0719</v>
      </c>
      <c r="D11695" s="1" t="str">
        <f t="shared" si="1654"/>
        <v>21:0212</v>
      </c>
      <c r="E11695" t="s">
        <v>45194</v>
      </c>
      <c r="F11695" t="s">
        <v>45195</v>
      </c>
      <c r="H11695">
        <v>61.098132300000003</v>
      </c>
      <c r="I11695">
        <v>-135.5916618</v>
      </c>
      <c r="J11695" s="1" t="str">
        <f t="shared" si="1655"/>
        <v>Fluid (stream)</v>
      </c>
      <c r="K11695" s="1" t="str">
        <f t="shared" si="1656"/>
        <v>Untreated Water</v>
      </c>
      <c r="O11695">
        <v>2.5000000000000001E-2</v>
      </c>
      <c r="P11695">
        <v>20</v>
      </c>
      <c r="Q11695">
        <v>7</v>
      </c>
    </row>
    <row r="11696" spans="1:17" hidden="1" x14ac:dyDescent="0.3">
      <c r="A11696" t="s">
        <v>45196</v>
      </c>
      <c r="B11696" t="s">
        <v>45197</v>
      </c>
      <c r="C11696" s="1" t="str">
        <f t="shared" si="1650"/>
        <v>21:0719</v>
      </c>
      <c r="D11696" s="1" t="str">
        <f t="shared" si="1654"/>
        <v>21:0212</v>
      </c>
      <c r="E11696" t="s">
        <v>45198</v>
      </c>
      <c r="F11696" t="s">
        <v>45199</v>
      </c>
      <c r="H11696">
        <v>61.1388058</v>
      </c>
      <c r="I11696">
        <v>-135.6439939</v>
      </c>
      <c r="J11696" s="1" t="str">
        <f t="shared" si="1655"/>
        <v>Fluid (stream)</v>
      </c>
      <c r="K11696" s="1" t="str">
        <f t="shared" si="1656"/>
        <v>Untreated Water</v>
      </c>
      <c r="O11696">
        <v>2.5000000000000001E-2</v>
      </c>
      <c r="P11696">
        <v>30</v>
      </c>
      <c r="Q11696">
        <v>7.4</v>
      </c>
    </row>
    <row r="11697" spans="1:17" hidden="1" x14ac:dyDescent="0.3">
      <c r="A11697" t="s">
        <v>45200</v>
      </c>
      <c r="B11697" t="s">
        <v>45201</v>
      </c>
      <c r="C11697" s="1" t="str">
        <f t="shared" ref="C11697:C11760" si="1657">HYPERLINK("http://geochem.nrcan.gc.ca/cdogs/content/bdl/bdl210719_e.htm", "21:0719")</f>
        <v>21:0719</v>
      </c>
      <c r="D11697" s="1" t="str">
        <f t="shared" si="1654"/>
        <v>21:0212</v>
      </c>
      <c r="E11697" t="s">
        <v>45198</v>
      </c>
      <c r="F11697" t="s">
        <v>45202</v>
      </c>
      <c r="H11697">
        <v>61.1388058</v>
      </c>
      <c r="I11697">
        <v>-135.6439939</v>
      </c>
      <c r="J11697" s="1" t="str">
        <f t="shared" si="1655"/>
        <v>Fluid (stream)</v>
      </c>
      <c r="K11697" s="1" t="str">
        <f t="shared" si="1656"/>
        <v>Untreated Water</v>
      </c>
      <c r="O11697">
        <v>2.5000000000000001E-2</v>
      </c>
      <c r="P11697">
        <v>30</v>
      </c>
      <c r="Q11697">
        <v>7.3</v>
      </c>
    </row>
    <row r="11698" spans="1:17" hidden="1" x14ac:dyDescent="0.3">
      <c r="A11698" t="s">
        <v>45203</v>
      </c>
      <c r="B11698" t="s">
        <v>45204</v>
      </c>
      <c r="C11698" s="1" t="str">
        <f t="shared" si="1657"/>
        <v>21:0719</v>
      </c>
      <c r="D11698" s="1" t="str">
        <f t="shared" si="1654"/>
        <v>21:0212</v>
      </c>
      <c r="E11698" t="s">
        <v>45205</v>
      </c>
      <c r="F11698" t="s">
        <v>45206</v>
      </c>
      <c r="H11698">
        <v>61.119331500000001</v>
      </c>
      <c r="I11698">
        <v>-135.6610057</v>
      </c>
      <c r="J11698" s="1" t="str">
        <f t="shared" si="1655"/>
        <v>Fluid (stream)</v>
      </c>
      <c r="K11698" s="1" t="str">
        <f t="shared" si="1656"/>
        <v>Untreated Water</v>
      </c>
      <c r="O11698">
        <v>2.5000000000000001E-2</v>
      </c>
      <c r="P11698">
        <v>30</v>
      </c>
      <c r="Q11698">
        <v>7.3</v>
      </c>
    </row>
    <row r="11699" spans="1:17" hidden="1" x14ac:dyDescent="0.3">
      <c r="A11699" t="s">
        <v>45207</v>
      </c>
      <c r="B11699" t="s">
        <v>45208</v>
      </c>
      <c r="C11699" s="1" t="str">
        <f t="shared" si="1657"/>
        <v>21:0719</v>
      </c>
      <c r="D11699" s="1" t="str">
        <f t="shared" si="1654"/>
        <v>21:0212</v>
      </c>
      <c r="E11699" t="s">
        <v>45209</v>
      </c>
      <c r="F11699" t="s">
        <v>45210</v>
      </c>
      <c r="H11699">
        <v>61.113914299999998</v>
      </c>
      <c r="I11699">
        <v>-135.6561792</v>
      </c>
      <c r="J11699" s="1" t="str">
        <f t="shared" si="1655"/>
        <v>Fluid (stream)</v>
      </c>
      <c r="K11699" s="1" t="str">
        <f t="shared" si="1656"/>
        <v>Untreated Water</v>
      </c>
      <c r="O11699">
        <v>2.5000000000000001E-2</v>
      </c>
      <c r="P11699">
        <v>40</v>
      </c>
      <c r="Q11699">
        <v>7.3</v>
      </c>
    </row>
    <row r="11700" spans="1:17" hidden="1" x14ac:dyDescent="0.3">
      <c r="A11700" t="s">
        <v>45211</v>
      </c>
      <c r="B11700" t="s">
        <v>45212</v>
      </c>
      <c r="C11700" s="1" t="str">
        <f t="shared" si="1657"/>
        <v>21:0719</v>
      </c>
      <c r="D11700" s="1" t="str">
        <f t="shared" si="1654"/>
        <v>21:0212</v>
      </c>
      <c r="E11700" t="s">
        <v>45213</v>
      </c>
      <c r="F11700" t="s">
        <v>45214</v>
      </c>
      <c r="H11700">
        <v>61.096201999999998</v>
      </c>
      <c r="I11700">
        <v>-135.67598939999999</v>
      </c>
      <c r="J11700" s="1" t="str">
        <f t="shared" si="1655"/>
        <v>Fluid (stream)</v>
      </c>
      <c r="K11700" s="1" t="str">
        <f t="shared" si="1656"/>
        <v>Untreated Water</v>
      </c>
      <c r="O11700">
        <v>2.5000000000000001E-2</v>
      </c>
      <c r="P11700">
        <v>60</v>
      </c>
      <c r="Q11700">
        <v>7.2</v>
      </c>
    </row>
    <row r="11701" spans="1:17" hidden="1" x14ac:dyDescent="0.3">
      <c r="A11701" t="s">
        <v>45215</v>
      </c>
      <c r="B11701" t="s">
        <v>45216</v>
      </c>
      <c r="C11701" s="1" t="str">
        <f t="shared" si="1657"/>
        <v>21:0719</v>
      </c>
      <c r="D11701" s="1" t="str">
        <f t="shared" si="1654"/>
        <v>21:0212</v>
      </c>
      <c r="E11701" t="s">
        <v>45217</v>
      </c>
      <c r="F11701" t="s">
        <v>45218</v>
      </c>
      <c r="H11701">
        <v>61.115125599999999</v>
      </c>
      <c r="I11701">
        <v>-135.688827</v>
      </c>
      <c r="J11701" s="1" t="str">
        <f t="shared" si="1655"/>
        <v>Fluid (stream)</v>
      </c>
      <c r="K11701" s="1" t="str">
        <f t="shared" si="1656"/>
        <v>Untreated Water</v>
      </c>
      <c r="O11701">
        <v>2.5000000000000001E-2</v>
      </c>
      <c r="P11701">
        <v>50</v>
      </c>
      <c r="Q11701">
        <v>6.7</v>
      </c>
    </row>
    <row r="11702" spans="1:17" hidden="1" x14ac:dyDescent="0.3">
      <c r="A11702" t="s">
        <v>45219</v>
      </c>
      <c r="B11702" t="s">
        <v>45220</v>
      </c>
      <c r="C11702" s="1" t="str">
        <f t="shared" si="1657"/>
        <v>21:0719</v>
      </c>
      <c r="D11702" s="1" t="str">
        <f t="shared" si="1654"/>
        <v>21:0212</v>
      </c>
      <c r="E11702" t="s">
        <v>45221</v>
      </c>
      <c r="F11702" t="s">
        <v>45222</v>
      </c>
      <c r="H11702">
        <v>61.1338127</v>
      </c>
      <c r="I11702">
        <v>-135.6968287</v>
      </c>
      <c r="J11702" s="1" t="str">
        <f t="shared" si="1655"/>
        <v>Fluid (stream)</v>
      </c>
      <c r="K11702" s="1" t="str">
        <f t="shared" si="1656"/>
        <v>Untreated Water</v>
      </c>
      <c r="O11702">
        <v>2.5000000000000001E-2</v>
      </c>
      <c r="P11702">
        <v>50</v>
      </c>
      <c r="Q11702">
        <v>6.9</v>
      </c>
    </row>
    <row r="11703" spans="1:17" hidden="1" x14ac:dyDescent="0.3">
      <c r="A11703" t="s">
        <v>45223</v>
      </c>
      <c r="B11703" t="s">
        <v>45224</v>
      </c>
      <c r="C11703" s="1" t="str">
        <f t="shared" si="1657"/>
        <v>21:0719</v>
      </c>
      <c r="D11703" s="1" t="str">
        <f t="shared" si="1654"/>
        <v>21:0212</v>
      </c>
      <c r="E11703" t="s">
        <v>45225</v>
      </c>
      <c r="F11703" t="s">
        <v>45226</v>
      </c>
      <c r="H11703">
        <v>61.122935699999999</v>
      </c>
      <c r="I11703">
        <v>-135.77050030000001</v>
      </c>
      <c r="J11703" s="1" t="str">
        <f t="shared" si="1655"/>
        <v>Fluid (stream)</v>
      </c>
      <c r="K11703" s="1" t="str">
        <f t="shared" si="1656"/>
        <v>Untreated Water</v>
      </c>
      <c r="O11703">
        <v>2.5000000000000001E-2</v>
      </c>
      <c r="P11703">
        <v>20</v>
      </c>
      <c r="Q11703">
        <v>7.4</v>
      </c>
    </row>
    <row r="11704" spans="1:17" hidden="1" x14ac:dyDescent="0.3">
      <c r="A11704" t="s">
        <v>45227</v>
      </c>
      <c r="B11704" t="s">
        <v>45228</v>
      </c>
      <c r="C11704" s="1" t="str">
        <f t="shared" si="1657"/>
        <v>21:0719</v>
      </c>
      <c r="D11704" s="1" t="str">
        <f>HYPERLINK("http://geochem.nrcan.gc.ca/cdogs/content/svy/svy_e.htm", "")</f>
        <v/>
      </c>
      <c r="G11704" s="1" t="str">
        <f>HYPERLINK("http://geochem.nrcan.gc.ca/cdogs/content/cr_/cr_00084_e.htm", "84")</f>
        <v>84</v>
      </c>
      <c r="J11704" t="s">
        <v>11453</v>
      </c>
      <c r="K11704" t="s">
        <v>11454</v>
      </c>
      <c r="O11704">
        <v>0.23</v>
      </c>
      <c r="P11704">
        <v>50</v>
      </c>
      <c r="Q11704">
        <v>7.5</v>
      </c>
    </row>
    <row r="11705" spans="1:17" hidden="1" x14ac:dyDescent="0.3">
      <c r="A11705" t="s">
        <v>45229</v>
      </c>
      <c r="B11705" t="s">
        <v>45230</v>
      </c>
      <c r="C11705" s="1" t="str">
        <f t="shared" si="1657"/>
        <v>21:0719</v>
      </c>
      <c r="D11705" s="1" t="str">
        <f t="shared" ref="D11705:D11716" si="1658">HYPERLINK("http://geochem.nrcan.gc.ca/cdogs/content/svy/svy210212_e.htm", "21:0212")</f>
        <v>21:0212</v>
      </c>
      <c r="E11705" t="s">
        <v>45231</v>
      </c>
      <c r="F11705" t="s">
        <v>45232</v>
      </c>
      <c r="H11705">
        <v>61.1132451</v>
      </c>
      <c r="I11705">
        <v>-135.76317570000001</v>
      </c>
      <c r="J11705" s="1" t="str">
        <f t="shared" ref="J11705:J11716" si="1659">HYPERLINK("http://geochem.nrcan.gc.ca/cdogs/content/kwd/kwd020018_e.htm", "Fluid (stream)")</f>
        <v>Fluid (stream)</v>
      </c>
      <c r="K11705" s="1" t="str">
        <f t="shared" ref="K11705:K11716" si="1660">HYPERLINK("http://geochem.nrcan.gc.ca/cdogs/content/kwd/kwd080007_e.htm", "Untreated Water")</f>
        <v>Untreated Water</v>
      </c>
      <c r="O11705">
        <v>0.34</v>
      </c>
      <c r="P11705">
        <v>60</v>
      </c>
      <c r="Q11705">
        <v>7.4</v>
      </c>
    </row>
    <row r="11706" spans="1:17" hidden="1" x14ac:dyDescent="0.3">
      <c r="A11706" t="s">
        <v>45233</v>
      </c>
      <c r="B11706" t="s">
        <v>45234</v>
      </c>
      <c r="C11706" s="1" t="str">
        <f t="shared" si="1657"/>
        <v>21:0719</v>
      </c>
      <c r="D11706" s="1" t="str">
        <f t="shared" si="1658"/>
        <v>21:0212</v>
      </c>
      <c r="E11706" t="s">
        <v>45235</v>
      </c>
      <c r="F11706" t="s">
        <v>45236</v>
      </c>
      <c r="H11706">
        <v>61.092898900000002</v>
      </c>
      <c r="I11706">
        <v>-135.7603111</v>
      </c>
      <c r="J11706" s="1" t="str">
        <f t="shared" si="1659"/>
        <v>Fluid (stream)</v>
      </c>
      <c r="K11706" s="1" t="str">
        <f t="shared" si="1660"/>
        <v>Untreated Water</v>
      </c>
      <c r="O11706">
        <v>2.5000000000000001E-2</v>
      </c>
      <c r="P11706">
        <v>60</v>
      </c>
      <c r="Q11706">
        <v>7.2</v>
      </c>
    </row>
    <row r="11707" spans="1:17" hidden="1" x14ac:dyDescent="0.3">
      <c r="A11707" t="s">
        <v>45237</v>
      </c>
      <c r="B11707" t="s">
        <v>45238</v>
      </c>
      <c r="C11707" s="1" t="str">
        <f t="shared" si="1657"/>
        <v>21:0719</v>
      </c>
      <c r="D11707" s="1" t="str">
        <f t="shared" si="1658"/>
        <v>21:0212</v>
      </c>
      <c r="E11707" t="s">
        <v>45239</v>
      </c>
      <c r="F11707" t="s">
        <v>45240</v>
      </c>
      <c r="H11707">
        <v>61.095239399999997</v>
      </c>
      <c r="I11707">
        <v>-135.77503659999999</v>
      </c>
      <c r="J11707" s="1" t="str">
        <f t="shared" si="1659"/>
        <v>Fluid (stream)</v>
      </c>
      <c r="K11707" s="1" t="str">
        <f t="shared" si="1660"/>
        <v>Untreated Water</v>
      </c>
      <c r="O11707">
        <v>2.5000000000000001E-2</v>
      </c>
      <c r="P11707">
        <v>70</v>
      </c>
      <c r="Q11707">
        <v>7.5</v>
      </c>
    </row>
    <row r="11708" spans="1:17" hidden="1" x14ac:dyDescent="0.3">
      <c r="A11708" t="s">
        <v>45241</v>
      </c>
      <c r="B11708" t="s">
        <v>45242</v>
      </c>
      <c r="C11708" s="1" t="str">
        <f t="shared" si="1657"/>
        <v>21:0719</v>
      </c>
      <c r="D11708" s="1" t="str">
        <f t="shared" si="1658"/>
        <v>21:0212</v>
      </c>
      <c r="E11708" t="s">
        <v>45243</v>
      </c>
      <c r="F11708" t="s">
        <v>45244</v>
      </c>
      <c r="H11708">
        <v>61.089376899999998</v>
      </c>
      <c r="I11708">
        <v>-135.85110019999999</v>
      </c>
      <c r="J11708" s="1" t="str">
        <f t="shared" si="1659"/>
        <v>Fluid (stream)</v>
      </c>
      <c r="K11708" s="1" t="str">
        <f t="shared" si="1660"/>
        <v>Untreated Water</v>
      </c>
      <c r="O11708">
        <v>0.2</v>
      </c>
      <c r="P11708">
        <v>100</v>
      </c>
      <c r="Q11708">
        <v>7.3</v>
      </c>
    </row>
    <row r="11709" spans="1:17" hidden="1" x14ac:dyDescent="0.3">
      <c r="A11709" t="s">
        <v>45245</v>
      </c>
      <c r="B11709" t="s">
        <v>45246</v>
      </c>
      <c r="C11709" s="1" t="str">
        <f t="shared" si="1657"/>
        <v>21:0719</v>
      </c>
      <c r="D11709" s="1" t="str">
        <f t="shared" si="1658"/>
        <v>21:0212</v>
      </c>
      <c r="E11709" t="s">
        <v>45247</v>
      </c>
      <c r="F11709" t="s">
        <v>45248</v>
      </c>
      <c r="H11709">
        <v>61.084118599999996</v>
      </c>
      <c r="I11709">
        <v>-135.92042530000001</v>
      </c>
      <c r="J11709" s="1" t="str">
        <f t="shared" si="1659"/>
        <v>Fluid (stream)</v>
      </c>
      <c r="K11709" s="1" t="str">
        <f t="shared" si="1660"/>
        <v>Untreated Water</v>
      </c>
      <c r="O11709">
        <v>2.5000000000000001E-2</v>
      </c>
      <c r="P11709">
        <v>70</v>
      </c>
      <c r="Q11709">
        <v>7.3</v>
      </c>
    </row>
    <row r="11710" spans="1:17" hidden="1" x14ac:dyDescent="0.3">
      <c r="A11710" t="s">
        <v>45249</v>
      </c>
      <c r="B11710" t="s">
        <v>45250</v>
      </c>
      <c r="C11710" s="1" t="str">
        <f t="shared" si="1657"/>
        <v>21:0719</v>
      </c>
      <c r="D11710" s="1" t="str">
        <f t="shared" si="1658"/>
        <v>21:0212</v>
      </c>
      <c r="E11710" t="s">
        <v>45251</v>
      </c>
      <c r="F11710" t="s">
        <v>45252</v>
      </c>
      <c r="H11710">
        <v>61.108593399999997</v>
      </c>
      <c r="I11710">
        <v>-135.89230549999999</v>
      </c>
      <c r="J11710" s="1" t="str">
        <f t="shared" si="1659"/>
        <v>Fluid (stream)</v>
      </c>
      <c r="K11710" s="1" t="str">
        <f t="shared" si="1660"/>
        <v>Untreated Water</v>
      </c>
      <c r="O11710">
        <v>2.5000000000000001E-2</v>
      </c>
      <c r="P11710">
        <v>30</v>
      </c>
      <c r="Q11710">
        <v>7.6</v>
      </c>
    </row>
    <row r="11711" spans="1:17" hidden="1" x14ac:dyDescent="0.3">
      <c r="A11711" t="s">
        <v>45253</v>
      </c>
      <c r="B11711" t="s">
        <v>45254</v>
      </c>
      <c r="C11711" s="1" t="str">
        <f t="shared" si="1657"/>
        <v>21:0719</v>
      </c>
      <c r="D11711" s="1" t="str">
        <f t="shared" si="1658"/>
        <v>21:0212</v>
      </c>
      <c r="E11711" t="s">
        <v>45255</v>
      </c>
      <c r="F11711" t="s">
        <v>45256</v>
      </c>
      <c r="H11711">
        <v>61.114318300000001</v>
      </c>
      <c r="I11711">
        <v>-135.9208592</v>
      </c>
      <c r="J11711" s="1" t="str">
        <f t="shared" si="1659"/>
        <v>Fluid (stream)</v>
      </c>
      <c r="K11711" s="1" t="str">
        <f t="shared" si="1660"/>
        <v>Untreated Water</v>
      </c>
      <c r="O11711">
        <v>2.5000000000000001E-2</v>
      </c>
      <c r="P11711">
        <v>60</v>
      </c>
      <c r="Q11711">
        <v>7.4</v>
      </c>
    </row>
    <row r="11712" spans="1:17" hidden="1" x14ac:dyDescent="0.3">
      <c r="A11712" t="s">
        <v>45257</v>
      </c>
      <c r="B11712" t="s">
        <v>45258</v>
      </c>
      <c r="C11712" s="1" t="str">
        <f t="shared" si="1657"/>
        <v>21:0719</v>
      </c>
      <c r="D11712" s="1" t="str">
        <f t="shared" si="1658"/>
        <v>21:0212</v>
      </c>
      <c r="E11712" t="s">
        <v>45259</v>
      </c>
      <c r="F11712" t="s">
        <v>45260</v>
      </c>
      <c r="H11712">
        <v>61.133333999999998</v>
      </c>
      <c r="I11712">
        <v>-135.8191042</v>
      </c>
      <c r="J11712" s="1" t="str">
        <f t="shared" si="1659"/>
        <v>Fluid (stream)</v>
      </c>
      <c r="K11712" s="1" t="str">
        <f t="shared" si="1660"/>
        <v>Untreated Water</v>
      </c>
      <c r="O11712">
        <v>2.5000000000000001E-2</v>
      </c>
      <c r="P11712">
        <v>50</v>
      </c>
      <c r="Q11712">
        <v>7.1</v>
      </c>
    </row>
    <row r="11713" spans="1:17" hidden="1" x14ac:dyDescent="0.3">
      <c r="A11713" t="s">
        <v>45261</v>
      </c>
      <c r="B11713" t="s">
        <v>45262</v>
      </c>
      <c r="C11713" s="1" t="str">
        <f t="shared" si="1657"/>
        <v>21:0719</v>
      </c>
      <c r="D11713" s="1" t="str">
        <f t="shared" si="1658"/>
        <v>21:0212</v>
      </c>
      <c r="E11713" t="s">
        <v>45263</v>
      </c>
      <c r="F11713" t="s">
        <v>45264</v>
      </c>
      <c r="H11713">
        <v>61.136590599999998</v>
      </c>
      <c r="I11713">
        <v>-135.81356210000001</v>
      </c>
      <c r="J11713" s="1" t="str">
        <f t="shared" si="1659"/>
        <v>Fluid (stream)</v>
      </c>
      <c r="K11713" s="1" t="str">
        <f t="shared" si="1660"/>
        <v>Untreated Water</v>
      </c>
      <c r="O11713">
        <v>2.5000000000000001E-2</v>
      </c>
      <c r="P11713">
        <v>40</v>
      </c>
      <c r="Q11713">
        <v>7.1</v>
      </c>
    </row>
    <row r="11714" spans="1:17" hidden="1" x14ac:dyDescent="0.3">
      <c r="A11714" t="s">
        <v>45265</v>
      </c>
      <c r="B11714" t="s">
        <v>45266</v>
      </c>
      <c r="C11714" s="1" t="str">
        <f t="shared" si="1657"/>
        <v>21:0719</v>
      </c>
      <c r="D11714" s="1" t="str">
        <f t="shared" si="1658"/>
        <v>21:0212</v>
      </c>
      <c r="E11714" t="s">
        <v>45267</v>
      </c>
      <c r="F11714" t="s">
        <v>45268</v>
      </c>
      <c r="H11714">
        <v>61.1489008</v>
      </c>
      <c r="I11714">
        <v>-135.80735899999999</v>
      </c>
      <c r="J11714" s="1" t="str">
        <f t="shared" si="1659"/>
        <v>Fluid (stream)</v>
      </c>
      <c r="K11714" s="1" t="str">
        <f t="shared" si="1660"/>
        <v>Untreated Water</v>
      </c>
      <c r="O11714">
        <v>2.5000000000000001E-2</v>
      </c>
      <c r="P11714">
        <v>40</v>
      </c>
      <c r="Q11714">
        <v>7.1</v>
      </c>
    </row>
    <row r="11715" spans="1:17" hidden="1" x14ac:dyDescent="0.3">
      <c r="A11715" t="s">
        <v>45269</v>
      </c>
      <c r="B11715" t="s">
        <v>45270</v>
      </c>
      <c r="C11715" s="1" t="str">
        <f t="shared" si="1657"/>
        <v>21:0719</v>
      </c>
      <c r="D11715" s="1" t="str">
        <f t="shared" si="1658"/>
        <v>21:0212</v>
      </c>
      <c r="E11715" t="s">
        <v>45271</v>
      </c>
      <c r="F11715" t="s">
        <v>45272</v>
      </c>
      <c r="H11715">
        <v>61.176727499999998</v>
      </c>
      <c r="I11715">
        <v>-135.75052529999999</v>
      </c>
      <c r="J11715" s="1" t="str">
        <f t="shared" si="1659"/>
        <v>Fluid (stream)</v>
      </c>
      <c r="K11715" s="1" t="str">
        <f t="shared" si="1660"/>
        <v>Untreated Water</v>
      </c>
      <c r="O11715">
        <v>2.5000000000000001E-2</v>
      </c>
      <c r="P11715">
        <v>30</v>
      </c>
      <c r="Q11715">
        <v>7.1</v>
      </c>
    </row>
    <row r="11716" spans="1:17" hidden="1" x14ac:dyDescent="0.3">
      <c r="A11716" t="s">
        <v>45273</v>
      </c>
      <c r="B11716" t="s">
        <v>45274</v>
      </c>
      <c r="C11716" s="1" t="str">
        <f t="shared" si="1657"/>
        <v>21:0719</v>
      </c>
      <c r="D11716" s="1" t="str">
        <f t="shared" si="1658"/>
        <v>21:0212</v>
      </c>
      <c r="E11716" t="s">
        <v>45275</v>
      </c>
      <c r="F11716" t="s">
        <v>45276</v>
      </c>
      <c r="H11716">
        <v>61.156496500000003</v>
      </c>
      <c r="I11716">
        <v>-135.72146649999999</v>
      </c>
      <c r="J11716" s="1" t="str">
        <f t="shared" si="1659"/>
        <v>Fluid (stream)</v>
      </c>
      <c r="K11716" s="1" t="str">
        <f t="shared" si="1660"/>
        <v>Untreated Water</v>
      </c>
      <c r="O11716">
        <v>2.5000000000000001E-2</v>
      </c>
      <c r="P11716">
        <v>10</v>
      </c>
      <c r="Q11716">
        <v>7.1</v>
      </c>
    </row>
    <row r="11717" spans="1:17" hidden="1" x14ac:dyDescent="0.3">
      <c r="A11717" t="s">
        <v>45277</v>
      </c>
      <c r="B11717" t="s">
        <v>45278</v>
      </c>
      <c r="C11717" s="1" t="str">
        <f t="shared" si="1657"/>
        <v>21:0719</v>
      </c>
      <c r="D11717" s="1" t="str">
        <f>HYPERLINK("http://geochem.nrcan.gc.ca/cdogs/content/svy/svy_e.htm", "")</f>
        <v/>
      </c>
      <c r="G11717" s="1" t="str">
        <f>HYPERLINK("http://geochem.nrcan.gc.ca/cdogs/content/cr_/cr_00085_e.htm", "85")</f>
        <v>85</v>
      </c>
      <c r="J11717" t="s">
        <v>11453</v>
      </c>
      <c r="K11717" t="s">
        <v>11454</v>
      </c>
      <c r="O11717">
        <v>0.35</v>
      </c>
      <c r="P11717">
        <v>20</v>
      </c>
      <c r="Q11717">
        <v>7.4</v>
      </c>
    </row>
    <row r="11718" spans="1:17" hidden="1" x14ac:dyDescent="0.3">
      <c r="A11718" t="s">
        <v>45279</v>
      </c>
      <c r="B11718" t="s">
        <v>45280</v>
      </c>
      <c r="C11718" s="1" t="str">
        <f t="shared" si="1657"/>
        <v>21:0719</v>
      </c>
      <c r="D11718" s="1" t="str">
        <f t="shared" ref="D11718:D11742" si="1661">HYPERLINK("http://geochem.nrcan.gc.ca/cdogs/content/svy/svy210212_e.htm", "21:0212")</f>
        <v>21:0212</v>
      </c>
      <c r="E11718" t="s">
        <v>45281</v>
      </c>
      <c r="F11718" t="s">
        <v>45282</v>
      </c>
      <c r="H11718">
        <v>61.168514700000003</v>
      </c>
      <c r="I11718">
        <v>-135.68582900000001</v>
      </c>
      <c r="J11718" s="1" t="str">
        <f t="shared" ref="J11718:J11742" si="1662">HYPERLINK("http://geochem.nrcan.gc.ca/cdogs/content/kwd/kwd020018_e.htm", "Fluid (stream)")</f>
        <v>Fluid (stream)</v>
      </c>
      <c r="K11718" s="1" t="str">
        <f t="shared" ref="K11718:K11742" si="1663">HYPERLINK("http://geochem.nrcan.gc.ca/cdogs/content/kwd/kwd080007_e.htm", "Untreated Water")</f>
        <v>Untreated Water</v>
      </c>
      <c r="O11718">
        <v>2.5000000000000001E-2</v>
      </c>
      <c r="P11718">
        <v>30</v>
      </c>
      <c r="Q11718">
        <v>7.9</v>
      </c>
    </row>
    <row r="11719" spans="1:17" hidden="1" x14ac:dyDescent="0.3">
      <c r="A11719" t="s">
        <v>45283</v>
      </c>
      <c r="B11719" t="s">
        <v>45284</v>
      </c>
      <c r="C11719" s="1" t="str">
        <f t="shared" si="1657"/>
        <v>21:0719</v>
      </c>
      <c r="D11719" s="1" t="str">
        <f t="shared" si="1661"/>
        <v>21:0212</v>
      </c>
      <c r="E11719" t="s">
        <v>45285</v>
      </c>
      <c r="F11719" t="s">
        <v>45286</v>
      </c>
      <c r="H11719">
        <v>61.185419500000002</v>
      </c>
      <c r="I11719">
        <v>-135.6495577</v>
      </c>
      <c r="J11719" s="1" t="str">
        <f t="shared" si="1662"/>
        <v>Fluid (stream)</v>
      </c>
      <c r="K11719" s="1" t="str">
        <f t="shared" si="1663"/>
        <v>Untreated Water</v>
      </c>
      <c r="O11719">
        <v>2.5000000000000001E-2</v>
      </c>
      <c r="P11719">
        <v>30</v>
      </c>
      <c r="Q11719">
        <v>7.2</v>
      </c>
    </row>
    <row r="11720" spans="1:17" hidden="1" x14ac:dyDescent="0.3">
      <c r="A11720" t="s">
        <v>45287</v>
      </c>
      <c r="B11720" t="s">
        <v>45288</v>
      </c>
      <c r="C11720" s="1" t="str">
        <f t="shared" si="1657"/>
        <v>21:0719</v>
      </c>
      <c r="D11720" s="1" t="str">
        <f t="shared" si="1661"/>
        <v>21:0212</v>
      </c>
      <c r="E11720" t="s">
        <v>45285</v>
      </c>
      <c r="F11720" t="s">
        <v>45289</v>
      </c>
      <c r="H11720">
        <v>61.185419500000002</v>
      </c>
      <c r="I11720">
        <v>-135.6495577</v>
      </c>
      <c r="J11720" s="1" t="str">
        <f t="shared" si="1662"/>
        <v>Fluid (stream)</v>
      </c>
      <c r="K11720" s="1" t="str">
        <f t="shared" si="1663"/>
        <v>Untreated Water</v>
      </c>
      <c r="O11720">
        <v>2.5000000000000001E-2</v>
      </c>
      <c r="P11720">
        <v>30</v>
      </c>
      <c r="Q11720">
        <v>6.9</v>
      </c>
    </row>
    <row r="11721" spans="1:17" hidden="1" x14ac:dyDescent="0.3">
      <c r="A11721" t="s">
        <v>45290</v>
      </c>
      <c r="B11721" t="s">
        <v>45291</v>
      </c>
      <c r="C11721" s="1" t="str">
        <f t="shared" si="1657"/>
        <v>21:0719</v>
      </c>
      <c r="D11721" s="1" t="str">
        <f t="shared" si="1661"/>
        <v>21:0212</v>
      </c>
      <c r="E11721" t="s">
        <v>45292</v>
      </c>
      <c r="F11721" t="s">
        <v>45293</v>
      </c>
      <c r="H11721">
        <v>61.176552700000002</v>
      </c>
      <c r="I11721">
        <v>-135.60423170000001</v>
      </c>
      <c r="J11721" s="1" t="str">
        <f t="shared" si="1662"/>
        <v>Fluid (stream)</v>
      </c>
      <c r="K11721" s="1" t="str">
        <f t="shared" si="1663"/>
        <v>Untreated Water</v>
      </c>
      <c r="O11721">
        <v>2.5000000000000001E-2</v>
      </c>
      <c r="P11721">
        <v>30</v>
      </c>
      <c r="Q11721">
        <v>6.7</v>
      </c>
    </row>
    <row r="11722" spans="1:17" hidden="1" x14ac:dyDescent="0.3">
      <c r="A11722" t="s">
        <v>45294</v>
      </c>
      <c r="B11722" t="s">
        <v>45295</v>
      </c>
      <c r="C11722" s="1" t="str">
        <f t="shared" si="1657"/>
        <v>21:0719</v>
      </c>
      <c r="D11722" s="1" t="str">
        <f t="shared" si="1661"/>
        <v>21:0212</v>
      </c>
      <c r="E11722" t="s">
        <v>45296</v>
      </c>
      <c r="F11722" t="s">
        <v>45297</v>
      </c>
      <c r="H11722">
        <v>61.149579899999999</v>
      </c>
      <c r="I11722">
        <v>-135.54805930000001</v>
      </c>
      <c r="J11722" s="1" t="str">
        <f t="shared" si="1662"/>
        <v>Fluid (stream)</v>
      </c>
      <c r="K11722" s="1" t="str">
        <f t="shared" si="1663"/>
        <v>Untreated Water</v>
      </c>
      <c r="O11722">
        <v>2.5000000000000001E-2</v>
      </c>
      <c r="P11722">
        <v>40</v>
      </c>
      <c r="Q11722">
        <v>6.8</v>
      </c>
    </row>
    <row r="11723" spans="1:17" hidden="1" x14ac:dyDescent="0.3">
      <c r="A11723" t="s">
        <v>45298</v>
      </c>
      <c r="B11723" t="s">
        <v>45299</v>
      </c>
      <c r="C11723" s="1" t="str">
        <f t="shared" si="1657"/>
        <v>21:0719</v>
      </c>
      <c r="D11723" s="1" t="str">
        <f t="shared" si="1661"/>
        <v>21:0212</v>
      </c>
      <c r="E11723" t="s">
        <v>45300</v>
      </c>
      <c r="F11723" t="s">
        <v>45301</v>
      </c>
      <c r="H11723">
        <v>61.132596999999997</v>
      </c>
      <c r="I11723">
        <v>-135.52919800000001</v>
      </c>
      <c r="J11723" s="1" t="str">
        <f t="shared" si="1662"/>
        <v>Fluid (stream)</v>
      </c>
      <c r="K11723" s="1" t="str">
        <f t="shared" si="1663"/>
        <v>Untreated Water</v>
      </c>
      <c r="O11723">
        <v>2.5000000000000001E-2</v>
      </c>
      <c r="P11723">
        <v>10</v>
      </c>
      <c r="Q11723">
        <v>7.4</v>
      </c>
    </row>
    <row r="11724" spans="1:17" hidden="1" x14ac:dyDescent="0.3">
      <c r="A11724" t="s">
        <v>45302</v>
      </c>
      <c r="B11724" t="s">
        <v>45303</v>
      </c>
      <c r="C11724" s="1" t="str">
        <f t="shared" si="1657"/>
        <v>21:0719</v>
      </c>
      <c r="D11724" s="1" t="str">
        <f t="shared" si="1661"/>
        <v>21:0212</v>
      </c>
      <c r="E11724" t="s">
        <v>45304</v>
      </c>
      <c r="F11724" t="s">
        <v>45305</v>
      </c>
      <c r="H11724">
        <v>61.6366272</v>
      </c>
      <c r="I11724">
        <v>-135.6958424</v>
      </c>
      <c r="J11724" s="1" t="str">
        <f t="shared" si="1662"/>
        <v>Fluid (stream)</v>
      </c>
      <c r="K11724" s="1" t="str">
        <f t="shared" si="1663"/>
        <v>Untreated Water</v>
      </c>
      <c r="O11724">
        <v>2.5000000000000001E-2</v>
      </c>
      <c r="P11724">
        <v>20</v>
      </c>
      <c r="Q11724">
        <v>7.2</v>
      </c>
    </row>
    <row r="11725" spans="1:17" hidden="1" x14ac:dyDescent="0.3">
      <c r="A11725" t="s">
        <v>45306</v>
      </c>
      <c r="B11725" t="s">
        <v>45307</v>
      </c>
      <c r="C11725" s="1" t="str">
        <f t="shared" si="1657"/>
        <v>21:0719</v>
      </c>
      <c r="D11725" s="1" t="str">
        <f t="shared" si="1661"/>
        <v>21:0212</v>
      </c>
      <c r="E11725" t="s">
        <v>45308</v>
      </c>
      <c r="F11725" t="s">
        <v>45309</v>
      </c>
      <c r="H11725">
        <v>61.6207323</v>
      </c>
      <c r="I11725">
        <v>-135.70734820000001</v>
      </c>
      <c r="J11725" s="1" t="str">
        <f t="shared" si="1662"/>
        <v>Fluid (stream)</v>
      </c>
      <c r="K11725" s="1" t="str">
        <f t="shared" si="1663"/>
        <v>Untreated Water</v>
      </c>
      <c r="O11725">
        <v>2.5000000000000001E-2</v>
      </c>
      <c r="P11725">
        <v>60</v>
      </c>
      <c r="Q11725">
        <v>7.6</v>
      </c>
    </row>
    <row r="11726" spans="1:17" hidden="1" x14ac:dyDescent="0.3">
      <c r="A11726" t="s">
        <v>45310</v>
      </c>
      <c r="B11726" t="s">
        <v>45311</v>
      </c>
      <c r="C11726" s="1" t="str">
        <f t="shared" si="1657"/>
        <v>21:0719</v>
      </c>
      <c r="D11726" s="1" t="str">
        <f t="shared" si="1661"/>
        <v>21:0212</v>
      </c>
      <c r="E11726" t="s">
        <v>45312</v>
      </c>
      <c r="F11726" t="s">
        <v>45313</v>
      </c>
      <c r="H11726">
        <v>61.591098899999999</v>
      </c>
      <c r="I11726">
        <v>-135.7243464</v>
      </c>
      <c r="J11726" s="1" t="str">
        <f t="shared" si="1662"/>
        <v>Fluid (stream)</v>
      </c>
      <c r="K11726" s="1" t="str">
        <f t="shared" si="1663"/>
        <v>Untreated Water</v>
      </c>
      <c r="O11726">
        <v>2.5000000000000001E-2</v>
      </c>
      <c r="P11726">
        <v>80</v>
      </c>
      <c r="Q11726">
        <v>7.1</v>
      </c>
    </row>
    <row r="11727" spans="1:17" hidden="1" x14ac:dyDescent="0.3">
      <c r="A11727" t="s">
        <v>45314</v>
      </c>
      <c r="B11727" t="s">
        <v>45315</v>
      </c>
      <c r="C11727" s="1" t="str">
        <f t="shared" si="1657"/>
        <v>21:0719</v>
      </c>
      <c r="D11727" s="1" t="str">
        <f t="shared" si="1661"/>
        <v>21:0212</v>
      </c>
      <c r="E11727" t="s">
        <v>45316</v>
      </c>
      <c r="F11727" t="s">
        <v>45317</v>
      </c>
      <c r="H11727">
        <v>61.580666800000003</v>
      </c>
      <c r="I11727">
        <v>-135.68438090000001</v>
      </c>
      <c r="J11727" s="1" t="str">
        <f t="shared" si="1662"/>
        <v>Fluid (stream)</v>
      </c>
      <c r="K11727" s="1" t="str">
        <f t="shared" si="1663"/>
        <v>Untreated Water</v>
      </c>
      <c r="O11727">
        <v>2.5000000000000001E-2</v>
      </c>
      <c r="P11727">
        <v>90</v>
      </c>
      <c r="Q11727">
        <v>6.7</v>
      </c>
    </row>
    <row r="11728" spans="1:17" hidden="1" x14ac:dyDescent="0.3">
      <c r="A11728" t="s">
        <v>45318</v>
      </c>
      <c r="B11728" t="s">
        <v>45319</v>
      </c>
      <c r="C11728" s="1" t="str">
        <f t="shared" si="1657"/>
        <v>21:0719</v>
      </c>
      <c r="D11728" s="1" t="str">
        <f t="shared" si="1661"/>
        <v>21:0212</v>
      </c>
      <c r="E11728" t="s">
        <v>45320</v>
      </c>
      <c r="F11728" t="s">
        <v>45321</v>
      </c>
      <c r="H11728">
        <v>61.557535700000003</v>
      </c>
      <c r="I11728">
        <v>-135.70664489999999</v>
      </c>
      <c r="J11728" s="1" t="str">
        <f t="shared" si="1662"/>
        <v>Fluid (stream)</v>
      </c>
      <c r="K11728" s="1" t="str">
        <f t="shared" si="1663"/>
        <v>Untreated Water</v>
      </c>
      <c r="O11728">
        <v>2.5000000000000001E-2</v>
      </c>
      <c r="P11728">
        <v>120</v>
      </c>
      <c r="Q11728">
        <v>7.2</v>
      </c>
    </row>
    <row r="11729" spans="1:17" hidden="1" x14ac:dyDescent="0.3">
      <c r="A11729" t="s">
        <v>45322</v>
      </c>
      <c r="B11729" t="s">
        <v>45323</v>
      </c>
      <c r="C11729" s="1" t="str">
        <f t="shared" si="1657"/>
        <v>21:0719</v>
      </c>
      <c r="D11729" s="1" t="str">
        <f t="shared" si="1661"/>
        <v>21:0212</v>
      </c>
      <c r="E11729" t="s">
        <v>45324</v>
      </c>
      <c r="F11729" t="s">
        <v>45325</v>
      </c>
      <c r="H11729">
        <v>61.535545499999998</v>
      </c>
      <c r="I11729">
        <v>-135.7625491</v>
      </c>
      <c r="J11729" s="1" t="str">
        <f t="shared" si="1662"/>
        <v>Fluid (stream)</v>
      </c>
      <c r="K11729" s="1" t="str">
        <f t="shared" si="1663"/>
        <v>Untreated Water</v>
      </c>
      <c r="O11729">
        <v>2.5000000000000001E-2</v>
      </c>
      <c r="P11729">
        <v>120</v>
      </c>
      <c r="Q11729">
        <v>6.4</v>
      </c>
    </row>
    <row r="11730" spans="1:17" hidden="1" x14ac:dyDescent="0.3">
      <c r="A11730" t="s">
        <v>45326</v>
      </c>
      <c r="B11730" t="s">
        <v>45327</v>
      </c>
      <c r="C11730" s="1" t="str">
        <f t="shared" si="1657"/>
        <v>21:0719</v>
      </c>
      <c r="D11730" s="1" t="str">
        <f t="shared" si="1661"/>
        <v>21:0212</v>
      </c>
      <c r="E11730" t="s">
        <v>45328</v>
      </c>
      <c r="F11730" t="s">
        <v>45329</v>
      </c>
      <c r="H11730">
        <v>61.508361899999997</v>
      </c>
      <c r="I11730">
        <v>-135.71274539999999</v>
      </c>
      <c r="J11730" s="1" t="str">
        <f t="shared" si="1662"/>
        <v>Fluid (stream)</v>
      </c>
      <c r="K11730" s="1" t="str">
        <f t="shared" si="1663"/>
        <v>Untreated Water</v>
      </c>
      <c r="O11730">
        <v>2.5000000000000001E-2</v>
      </c>
      <c r="P11730">
        <v>60</v>
      </c>
      <c r="Q11730">
        <v>7.5</v>
      </c>
    </row>
    <row r="11731" spans="1:17" hidden="1" x14ac:dyDescent="0.3">
      <c r="A11731" t="s">
        <v>45330</v>
      </c>
      <c r="B11731" t="s">
        <v>45331</v>
      </c>
      <c r="C11731" s="1" t="str">
        <f t="shared" si="1657"/>
        <v>21:0719</v>
      </c>
      <c r="D11731" s="1" t="str">
        <f t="shared" si="1661"/>
        <v>21:0212</v>
      </c>
      <c r="E11731" t="s">
        <v>45332</v>
      </c>
      <c r="F11731" t="s">
        <v>45333</v>
      </c>
      <c r="H11731">
        <v>61.504023500000002</v>
      </c>
      <c r="I11731">
        <v>-135.66524340000001</v>
      </c>
      <c r="J11731" s="1" t="str">
        <f t="shared" si="1662"/>
        <v>Fluid (stream)</v>
      </c>
      <c r="K11731" s="1" t="str">
        <f t="shared" si="1663"/>
        <v>Untreated Water</v>
      </c>
      <c r="O11731">
        <v>2.5000000000000001E-2</v>
      </c>
      <c r="P11731">
        <v>60</v>
      </c>
      <c r="Q11731">
        <v>7.8</v>
      </c>
    </row>
    <row r="11732" spans="1:17" hidden="1" x14ac:dyDescent="0.3">
      <c r="A11732" t="s">
        <v>45334</v>
      </c>
      <c r="B11732" t="s">
        <v>45335</v>
      </c>
      <c r="C11732" s="1" t="str">
        <f t="shared" si="1657"/>
        <v>21:0719</v>
      </c>
      <c r="D11732" s="1" t="str">
        <f t="shared" si="1661"/>
        <v>21:0212</v>
      </c>
      <c r="E11732" t="s">
        <v>45336</v>
      </c>
      <c r="F11732" t="s">
        <v>45337</v>
      </c>
      <c r="H11732">
        <v>61.502308200000002</v>
      </c>
      <c r="I11732">
        <v>-135.58936360000001</v>
      </c>
      <c r="J11732" s="1" t="str">
        <f t="shared" si="1662"/>
        <v>Fluid (stream)</v>
      </c>
      <c r="K11732" s="1" t="str">
        <f t="shared" si="1663"/>
        <v>Untreated Water</v>
      </c>
      <c r="O11732">
        <v>2.5000000000000001E-2</v>
      </c>
      <c r="P11732">
        <v>70</v>
      </c>
      <c r="Q11732">
        <v>6.7</v>
      </c>
    </row>
    <row r="11733" spans="1:17" hidden="1" x14ac:dyDescent="0.3">
      <c r="A11733" t="s">
        <v>45338</v>
      </c>
      <c r="B11733" t="s">
        <v>45339</v>
      </c>
      <c r="C11733" s="1" t="str">
        <f t="shared" si="1657"/>
        <v>21:0719</v>
      </c>
      <c r="D11733" s="1" t="str">
        <f t="shared" si="1661"/>
        <v>21:0212</v>
      </c>
      <c r="E11733" t="s">
        <v>45340</v>
      </c>
      <c r="F11733" t="s">
        <v>45341</v>
      </c>
      <c r="H11733">
        <v>61.500866500000001</v>
      </c>
      <c r="I11733">
        <v>-135.52482509999999</v>
      </c>
      <c r="J11733" s="1" t="str">
        <f t="shared" si="1662"/>
        <v>Fluid (stream)</v>
      </c>
      <c r="K11733" s="1" t="str">
        <f t="shared" si="1663"/>
        <v>Untreated Water</v>
      </c>
      <c r="O11733">
        <v>2.5000000000000001E-2</v>
      </c>
      <c r="P11733">
        <v>70</v>
      </c>
      <c r="Q11733">
        <v>8.1</v>
      </c>
    </row>
    <row r="11734" spans="1:17" hidden="1" x14ac:dyDescent="0.3">
      <c r="A11734" t="s">
        <v>45342</v>
      </c>
      <c r="B11734" t="s">
        <v>45343</v>
      </c>
      <c r="C11734" s="1" t="str">
        <f t="shared" si="1657"/>
        <v>21:0719</v>
      </c>
      <c r="D11734" s="1" t="str">
        <f t="shared" si="1661"/>
        <v>21:0212</v>
      </c>
      <c r="E11734" t="s">
        <v>45344</v>
      </c>
      <c r="F11734" t="s">
        <v>45345</v>
      </c>
      <c r="H11734">
        <v>61.462719999999997</v>
      </c>
      <c r="I11734">
        <v>-135.44736889999999</v>
      </c>
      <c r="J11734" s="1" t="str">
        <f t="shared" si="1662"/>
        <v>Fluid (stream)</v>
      </c>
      <c r="K11734" s="1" t="str">
        <f t="shared" si="1663"/>
        <v>Untreated Water</v>
      </c>
      <c r="O11734">
        <v>2.5000000000000001E-2</v>
      </c>
      <c r="P11734">
        <v>80</v>
      </c>
      <c r="Q11734">
        <v>7.8</v>
      </c>
    </row>
    <row r="11735" spans="1:17" hidden="1" x14ac:dyDescent="0.3">
      <c r="A11735" t="s">
        <v>45346</v>
      </c>
      <c r="B11735" t="s">
        <v>45347</v>
      </c>
      <c r="C11735" s="1" t="str">
        <f t="shared" si="1657"/>
        <v>21:0719</v>
      </c>
      <c r="D11735" s="1" t="str">
        <f t="shared" si="1661"/>
        <v>21:0212</v>
      </c>
      <c r="E11735" t="s">
        <v>45348</v>
      </c>
      <c r="F11735" t="s">
        <v>45349</v>
      </c>
      <c r="H11735">
        <v>61.379263399999999</v>
      </c>
      <c r="I11735">
        <v>-135.4344073</v>
      </c>
      <c r="J11735" s="1" t="str">
        <f t="shared" si="1662"/>
        <v>Fluid (stream)</v>
      </c>
      <c r="K11735" s="1" t="str">
        <f t="shared" si="1663"/>
        <v>Untreated Water</v>
      </c>
      <c r="O11735">
        <v>2.5000000000000001E-2</v>
      </c>
      <c r="P11735">
        <v>70</v>
      </c>
      <c r="Q11735">
        <v>6.8</v>
      </c>
    </row>
    <row r="11736" spans="1:17" hidden="1" x14ac:dyDescent="0.3">
      <c r="A11736" t="s">
        <v>45350</v>
      </c>
      <c r="B11736" t="s">
        <v>45351</v>
      </c>
      <c r="C11736" s="1" t="str">
        <f t="shared" si="1657"/>
        <v>21:0719</v>
      </c>
      <c r="D11736" s="1" t="str">
        <f t="shared" si="1661"/>
        <v>21:0212</v>
      </c>
      <c r="E11736" t="s">
        <v>45352</v>
      </c>
      <c r="F11736" t="s">
        <v>45353</v>
      </c>
      <c r="H11736">
        <v>61.364259300000001</v>
      </c>
      <c r="I11736">
        <v>-135.48051029999999</v>
      </c>
      <c r="J11736" s="1" t="str">
        <f t="shared" si="1662"/>
        <v>Fluid (stream)</v>
      </c>
      <c r="K11736" s="1" t="str">
        <f t="shared" si="1663"/>
        <v>Untreated Water</v>
      </c>
      <c r="O11736">
        <v>2.5000000000000001E-2</v>
      </c>
      <c r="P11736">
        <v>60</v>
      </c>
      <c r="Q11736">
        <v>7.5</v>
      </c>
    </row>
    <row r="11737" spans="1:17" hidden="1" x14ac:dyDescent="0.3">
      <c r="A11737" t="s">
        <v>45354</v>
      </c>
      <c r="B11737" t="s">
        <v>45355</v>
      </c>
      <c r="C11737" s="1" t="str">
        <f t="shared" si="1657"/>
        <v>21:0719</v>
      </c>
      <c r="D11737" s="1" t="str">
        <f t="shared" si="1661"/>
        <v>21:0212</v>
      </c>
      <c r="E11737" t="s">
        <v>45356</v>
      </c>
      <c r="F11737" t="s">
        <v>45357</v>
      </c>
      <c r="H11737">
        <v>61.355690699999997</v>
      </c>
      <c r="I11737">
        <v>-135.4421025</v>
      </c>
      <c r="J11737" s="1" t="str">
        <f t="shared" si="1662"/>
        <v>Fluid (stream)</v>
      </c>
      <c r="K11737" s="1" t="str">
        <f t="shared" si="1663"/>
        <v>Untreated Water</v>
      </c>
      <c r="O11737">
        <v>2.5000000000000001E-2</v>
      </c>
      <c r="P11737">
        <v>40</v>
      </c>
      <c r="Q11737">
        <v>6.9</v>
      </c>
    </row>
    <row r="11738" spans="1:17" hidden="1" x14ac:dyDescent="0.3">
      <c r="A11738" t="s">
        <v>45358</v>
      </c>
      <c r="B11738" t="s">
        <v>45359</v>
      </c>
      <c r="C11738" s="1" t="str">
        <f t="shared" si="1657"/>
        <v>21:0719</v>
      </c>
      <c r="D11738" s="1" t="str">
        <f t="shared" si="1661"/>
        <v>21:0212</v>
      </c>
      <c r="E11738" t="s">
        <v>45356</v>
      </c>
      <c r="F11738" t="s">
        <v>45360</v>
      </c>
      <c r="H11738">
        <v>61.355690699999997</v>
      </c>
      <c r="I11738">
        <v>-135.4421025</v>
      </c>
      <c r="J11738" s="1" t="str">
        <f t="shared" si="1662"/>
        <v>Fluid (stream)</v>
      </c>
      <c r="K11738" s="1" t="str">
        <f t="shared" si="1663"/>
        <v>Untreated Water</v>
      </c>
      <c r="O11738">
        <v>2.5000000000000001E-2</v>
      </c>
      <c r="P11738">
        <v>40</v>
      </c>
      <c r="Q11738">
        <v>7</v>
      </c>
    </row>
    <row r="11739" spans="1:17" hidden="1" x14ac:dyDescent="0.3">
      <c r="A11739" t="s">
        <v>45361</v>
      </c>
      <c r="B11739" t="s">
        <v>45362</v>
      </c>
      <c r="C11739" s="1" t="str">
        <f t="shared" si="1657"/>
        <v>21:0719</v>
      </c>
      <c r="D11739" s="1" t="str">
        <f t="shared" si="1661"/>
        <v>21:0212</v>
      </c>
      <c r="E11739" t="s">
        <v>45363</v>
      </c>
      <c r="F11739" t="s">
        <v>45364</v>
      </c>
      <c r="H11739">
        <v>61.309406299999999</v>
      </c>
      <c r="I11739">
        <v>-135.4651447</v>
      </c>
      <c r="J11739" s="1" t="str">
        <f t="shared" si="1662"/>
        <v>Fluid (stream)</v>
      </c>
      <c r="K11739" s="1" t="str">
        <f t="shared" si="1663"/>
        <v>Untreated Water</v>
      </c>
      <c r="O11739">
        <v>2.5000000000000001E-2</v>
      </c>
      <c r="P11739">
        <v>40</v>
      </c>
      <c r="Q11739">
        <v>6.8</v>
      </c>
    </row>
    <row r="11740" spans="1:17" hidden="1" x14ac:dyDescent="0.3">
      <c r="A11740" t="s">
        <v>45365</v>
      </c>
      <c r="B11740" t="s">
        <v>45366</v>
      </c>
      <c r="C11740" s="1" t="str">
        <f t="shared" si="1657"/>
        <v>21:0719</v>
      </c>
      <c r="D11740" s="1" t="str">
        <f t="shared" si="1661"/>
        <v>21:0212</v>
      </c>
      <c r="E11740" t="s">
        <v>45367</v>
      </c>
      <c r="F11740" t="s">
        <v>45368</v>
      </c>
      <c r="H11740">
        <v>61.310089900000001</v>
      </c>
      <c r="I11740">
        <v>-135.43501889999999</v>
      </c>
      <c r="J11740" s="1" t="str">
        <f t="shared" si="1662"/>
        <v>Fluid (stream)</v>
      </c>
      <c r="K11740" s="1" t="str">
        <f t="shared" si="1663"/>
        <v>Untreated Water</v>
      </c>
      <c r="O11740">
        <v>2.5000000000000001E-2</v>
      </c>
      <c r="P11740">
        <v>50</v>
      </c>
      <c r="Q11740">
        <v>6.8</v>
      </c>
    </row>
    <row r="11741" spans="1:17" hidden="1" x14ac:dyDescent="0.3">
      <c r="A11741" t="s">
        <v>45369</v>
      </c>
      <c r="B11741" t="s">
        <v>45370</v>
      </c>
      <c r="C11741" s="1" t="str">
        <f t="shared" si="1657"/>
        <v>21:0719</v>
      </c>
      <c r="D11741" s="1" t="str">
        <f t="shared" si="1661"/>
        <v>21:0212</v>
      </c>
      <c r="E11741" t="s">
        <v>45371</v>
      </c>
      <c r="F11741" t="s">
        <v>45372</v>
      </c>
      <c r="H11741">
        <v>61.263154</v>
      </c>
      <c r="I11741">
        <v>-135.47285049999999</v>
      </c>
      <c r="J11741" s="1" t="str">
        <f t="shared" si="1662"/>
        <v>Fluid (stream)</v>
      </c>
      <c r="K11741" s="1" t="str">
        <f t="shared" si="1663"/>
        <v>Untreated Water</v>
      </c>
      <c r="O11741">
        <v>2.5000000000000001E-2</v>
      </c>
      <c r="P11741">
        <v>120</v>
      </c>
      <c r="Q11741">
        <v>7.7</v>
      </c>
    </row>
    <row r="11742" spans="1:17" hidden="1" x14ac:dyDescent="0.3">
      <c r="A11742" t="s">
        <v>45373</v>
      </c>
      <c r="B11742" t="s">
        <v>45374</v>
      </c>
      <c r="C11742" s="1" t="str">
        <f t="shared" si="1657"/>
        <v>21:0719</v>
      </c>
      <c r="D11742" s="1" t="str">
        <f t="shared" si="1661"/>
        <v>21:0212</v>
      </c>
      <c r="E11742" t="s">
        <v>45375</v>
      </c>
      <c r="F11742" t="s">
        <v>45376</v>
      </c>
      <c r="H11742">
        <v>61.249215599999999</v>
      </c>
      <c r="I11742">
        <v>-135.4533161</v>
      </c>
      <c r="J11742" s="1" t="str">
        <f t="shared" si="1662"/>
        <v>Fluid (stream)</v>
      </c>
      <c r="K11742" s="1" t="str">
        <f t="shared" si="1663"/>
        <v>Untreated Water</v>
      </c>
      <c r="O11742">
        <v>2.5000000000000001E-2</v>
      </c>
      <c r="P11742">
        <v>90</v>
      </c>
      <c r="Q11742">
        <v>7.7</v>
      </c>
    </row>
    <row r="11743" spans="1:17" hidden="1" x14ac:dyDescent="0.3">
      <c r="A11743" t="s">
        <v>45377</v>
      </c>
      <c r="B11743" t="s">
        <v>45378</v>
      </c>
      <c r="C11743" s="1" t="str">
        <f t="shared" si="1657"/>
        <v>21:0719</v>
      </c>
      <c r="D11743" s="1" t="str">
        <f>HYPERLINK("http://geochem.nrcan.gc.ca/cdogs/content/svy/svy_e.htm", "")</f>
        <v/>
      </c>
      <c r="G11743" s="1" t="str">
        <f>HYPERLINK("http://geochem.nrcan.gc.ca/cdogs/content/cr_/cr_00085_e.htm", "85")</f>
        <v>85</v>
      </c>
      <c r="J11743" t="s">
        <v>11453</v>
      </c>
      <c r="K11743" t="s">
        <v>11454</v>
      </c>
      <c r="O11743">
        <v>0.33</v>
      </c>
      <c r="P11743">
        <v>90</v>
      </c>
      <c r="Q11743">
        <v>8.1</v>
      </c>
    </row>
    <row r="11744" spans="1:17" hidden="1" x14ac:dyDescent="0.3">
      <c r="A11744" t="s">
        <v>45379</v>
      </c>
      <c r="B11744" t="s">
        <v>45380</v>
      </c>
      <c r="C11744" s="1" t="str">
        <f t="shared" si="1657"/>
        <v>21:0719</v>
      </c>
      <c r="D11744" s="1" t="str">
        <f t="shared" ref="D11744:D11770" si="1664">HYPERLINK("http://geochem.nrcan.gc.ca/cdogs/content/svy/svy210212_e.htm", "21:0212")</f>
        <v>21:0212</v>
      </c>
      <c r="E11744" t="s">
        <v>45381</v>
      </c>
      <c r="F11744" t="s">
        <v>45382</v>
      </c>
      <c r="H11744">
        <v>61.258888800000001</v>
      </c>
      <c r="I11744">
        <v>-135.42139259999999</v>
      </c>
      <c r="J11744" s="1" t="str">
        <f t="shared" ref="J11744:J11770" si="1665">HYPERLINK("http://geochem.nrcan.gc.ca/cdogs/content/kwd/kwd020018_e.htm", "Fluid (stream)")</f>
        <v>Fluid (stream)</v>
      </c>
      <c r="K11744" s="1" t="str">
        <f t="shared" ref="K11744:K11770" si="1666">HYPERLINK("http://geochem.nrcan.gc.ca/cdogs/content/kwd/kwd080007_e.htm", "Untreated Water")</f>
        <v>Untreated Water</v>
      </c>
      <c r="O11744">
        <v>2.5000000000000001E-2</v>
      </c>
      <c r="P11744">
        <v>80</v>
      </c>
      <c r="Q11744">
        <v>7.4</v>
      </c>
    </row>
    <row r="11745" spans="1:17" hidden="1" x14ac:dyDescent="0.3">
      <c r="A11745" t="s">
        <v>45383</v>
      </c>
      <c r="B11745" t="s">
        <v>45384</v>
      </c>
      <c r="C11745" s="1" t="str">
        <f t="shared" si="1657"/>
        <v>21:0719</v>
      </c>
      <c r="D11745" s="1" t="str">
        <f t="shared" si="1664"/>
        <v>21:0212</v>
      </c>
      <c r="E11745" t="s">
        <v>45385</v>
      </c>
      <c r="F11745" t="s">
        <v>45386</v>
      </c>
      <c r="H11745">
        <v>61.2237711</v>
      </c>
      <c r="I11745">
        <v>-135.4175712</v>
      </c>
      <c r="J11745" s="1" t="str">
        <f t="shared" si="1665"/>
        <v>Fluid (stream)</v>
      </c>
      <c r="K11745" s="1" t="str">
        <f t="shared" si="1666"/>
        <v>Untreated Water</v>
      </c>
      <c r="O11745">
        <v>2.5000000000000001E-2</v>
      </c>
      <c r="P11745">
        <v>80</v>
      </c>
      <c r="Q11745">
        <v>7.8</v>
      </c>
    </row>
    <row r="11746" spans="1:17" hidden="1" x14ac:dyDescent="0.3">
      <c r="A11746" t="s">
        <v>45387</v>
      </c>
      <c r="B11746" t="s">
        <v>45388</v>
      </c>
      <c r="C11746" s="1" t="str">
        <f t="shared" si="1657"/>
        <v>21:0719</v>
      </c>
      <c r="D11746" s="1" t="str">
        <f t="shared" si="1664"/>
        <v>21:0212</v>
      </c>
      <c r="E11746" t="s">
        <v>45389</v>
      </c>
      <c r="F11746" t="s">
        <v>45390</v>
      </c>
      <c r="H11746">
        <v>61.0088729</v>
      </c>
      <c r="I11746">
        <v>-135.228354</v>
      </c>
      <c r="J11746" s="1" t="str">
        <f t="shared" si="1665"/>
        <v>Fluid (stream)</v>
      </c>
      <c r="K11746" s="1" t="str">
        <f t="shared" si="1666"/>
        <v>Untreated Water</v>
      </c>
      <c r="O11746">
        <v>0.21</v>
      </c>
      <c r="P11746">
        <v>60</v>
      </c>
      <c r="Q11746">
        <v>7.6</v>
      </c>
    </row>
    <row r="11747" spans="1:17" hidden="1" x14ac:dyDescent="0.3">
      <c r="A11747" t="s">
        <v>45391</v>
      </c>
      <c r="B11747" t="s">
        <v>45392</v>
      </c>
      <c r="C11747" s="1" t="str">
        <f t="shared" si="1657"/>
        <v>21:0719</v>
      </c>
      <c r="D11747" s="1" t="str">
        <f t="shared" si="1664"/>
        <v>21:0212</v>
      </c>
      <c r="E11747" t="s">
        <v>45393</v>
      </c>
      <c r="F11747" t="s">
        <v>45394</v>
      </c>
      <c r="H11747">
        <v>61.009879699999999</v>
      </c>
      <c r="I11747">
        <v>-135.28846920000001</v>
      </c>
      <c r="J11747" s="1" t="str">
        <f t="shared" si="1665"/>
        <v>Fluid (stream)</v>
      </c>
      <c r="K11747" s="1" t="str">
        <f t="shared" si="1666"/>
        <v>Untreated Water</v>
      </c>
      <c r="O11747">
        <v>0.09</v>
      </c>
      <c r="P11747">
        <v>40</v>
      </c>
      <c r="Q11747">
        <v>7.3</v>
      </c>
    </row>
    <row r="11748" spans="1:17" hidden="1" x14ac:dyDescent="0.3">
      <c r="A11748" t="s">
        <v>45395</v>
      </c>
      <c r="B11748" t="s">
        <v>45396</v>
      </c>
      <c r="C11748" s="1" t="str">
        <f t="shared" si="1657"/>
        <v>21:0719</v>
      </c>
      <c r="D11748" s="1" t="str">
        <f t="shared" si="1664"/>
        <v>21:0212</v>
      </c>
      <c r="E11748" t="s">
        <v>45397</v>
      </c>
      <c r="F11748" t="s">
        <v>45398</v>
      </c>
      <c r="H11748">
        <v>61.020877599999999</v>
      </c>
      <c r="I11748">
        <v>-135.3240547</v>
      </c>
      <c r="J11748" s="1" t="str">
        <f t="shared" si="1665"/>
        <v>Fluid (stream)</v>
      </c>
      <c r="K11748" s="1" t="str">
        <f t="shared" si="1666"/>
        <v>Untreated Water</v>
      </c>
      <c r="O11748">
        <v>0.1</v>
      </c>
      <c r="P11748">
        <v>40</v>
      </c>
      <c r="Q11748">
        <v>7.5</v>
      </c>
    </row>
    <row r="11749" spans="1:17" hidden="1" x14ac:dyDescent="0.3">
      <c r="A11749" t="s">
        <v>45399</v>
      </c>
      <c r="B11749" t="s">
        <v>45400</v>
      </c>
      <c r="C11749" s="1" t="str">
        <f t="shared" si="1657"/>
        <v>21:0719</v>
      </c>
      <c r="D11749" s="1" t="str">
        <f t="shared" si="1664"/>
        <v>21:0212</v>
      </c>
      <c r="E11749" t="s">
        <v>45401</v>
      </c>
      <c r="F11749" t="s">
        <v>45402</v>
      </c>
      <c r="H11749">
        <v>61.017061900000002</v>
      </c>
      <c r="I11749">
        <v>-135.3240897</v>
      </c>
      <c r="J11749" s="1" t="str">
        <f t="shared" si="1665"/>
        <v>Fluid (stream)</v>
      </c>
      <c r="K11749" s="1" t="str">
        <f t="shared" si="1666"/>
        <v>Untreated Water</v>
      </c>
      <c r="O11749">
        <v>2.5000000000000001E-2</v>
      </c>
      <c r="P11749">
        <v>40</v>
      </c>
      <c r="Q11749">
        <v>7.2</v>
      </c>
    </row>
    <row r="11750" spans="1:17" hidden="1" x14ac:dyDescent="0.3">
      <c r="A11750" t="s">
        <v>45403</v>
      </c>
      <c r="B11750" t="s">
        <v>45404</v>
      </c>
      <c r="C11750" s="1" t="str">
        <f t="shared" si="1657"/>
        <v>21:0719</v>
      </c>
      <c r="D11750" s="1" t="str">
        <f t="shared" si="1664"/>
        <v>21:0212</v>
      </c>
      <c r="E11750" t="s">
        <v>45405</v>
      </c>
      <c r="F11750" t="s">
        <v>45406</v>
      </c>
      <c r="H11750">
        <v>61.011021399999997</v>
      </c>
      <c r="I11750">
        <v>-135.42966000000001</v>
      </c>
      <c r="J11750" s="1" t="str">
        <f t="shared" si="1665"/>
        <v>Fluid (stream)</v>
      </c>
      <c r="K11750" s="1" t="str">
        <f t="shared" si="1666"/>
        <v>Untreated Water</v>
      </c>
      <c r="O11750">
        <v>2.5000000000000001E-2</v>
      </c>
      <c r="P11750">
        <v>30</v>
      </c>
      <c r="Q11750">
        <v>7.4</v>
      </c>
    </row>
    <row r="11751" spans="1:17" hidden="1" x14ac:dyDescent="0.3">
      <c r="A11751" t="s">
        <v>45407</v>
      </c>
      <c r="B11751" t="s">
        <v>45408</v>
      </c>
      <c r="C11751" s="1" t="str">
        <f t="shared" si="1657"/>
        <v>21:0719</v>
      </c>
      <c r="D11751" s="1" t="str">
        <f t="shared" si="1664"/>
        <v>21:0212</v>
      </c>
      <c r="E11751" t="s">
        <v>45409</v>
      </c>
      <c r="F11751" t="s">
        <v>45410</v>
      </c>
      <c r="H11751">
        <v>61.038470699999998</v>
      </c>
      <c r="I11751">
        <v>-135.4766831</v>
      </c>
      <c r="J11751" s="1" t="str">
        <f t="shared" si="1665"/>
        <v>Fluid (stream)</v>
      </c>
      <c r="K11751" s="1" t="str">
        <f t="shared" si="1666"/>
        <v>Untreated Water</v>
      </c>
      <c r="O11751">
        <v>2.5000000000000001E-2</v>
      </c>
      <c r="P11751">
        <v>40</v>
      </c>
      <c r="Q11751">
        <v>7.2</v>
      </c>
    </row>
    <row r="11752" spans="1:17" hidden="1" x14ac:dyDescent="0.3">
      <c r="A11752" t="s">
        <v>45411</v>
      </c>
      <c r="B11752" t="s">
        <v>45412</v>
      </c>
      <c r="C11752" s="1" t="str">
        <f t="shared" si="1657"/>
        <v>21:0719</v>
      </c>
      <c r="D11752" s="1" t="str">
        <f t="shared" si="1664"/>
        <v>21:0212</v>
      </c>
      <c r="E11752" t="s">
        <v>45413</v>
      </c>
      <c r="F11752" t="s">
        <v>45414</v>
      </c>
      <c r="H11752">
        <v>61.016687900000001</v>
      </c>
      <c r="I11752">
        <v>-135.47226760000001</v>
      </c>
      <c r="J11752" s="1" t="str">
        <f t="shared" si="1665"/>
        <v>Fluid (stream)</v>
      </c>
      <c r="K11752" s="1" t="str">
        <f t="shared" si="1666"/>
        <v>Untreated Water</v>
      </c>
      <c r="O11752">
        <v>2.5000000000000001E-2</v>
      </c>
      <c r="P11752">
        <v>30</v>
      </c>
      <c r="Q11752">
        <v>7.3</v>
      </c>
    </row>
    <row r="11753" spans="1:17" hidden="1" x14ac:dyDescent="0.3">
      <c r="A11753" t="s">
        <v>45415</v>
      </c>
      <c r="B11753" t="s">
        <v>45416</v>
      </c>
      <c r="C11753" s="1" t="str">
        <f t="shared" si="1657"/>
        <v>21:0719</v>
      </c>
      <c r="D11753" s="1" t="str">
        <f t="shared" si="1664"/>
        <v>21:0212</v>
      </c>
      <c r="E11753" t="s">
        <v>45417</v>
      </c>
      <c r="F11753" t="s">
        <v>45418</v>
      </c>
      <c r="H11753">
        <v>61.003702799999999</v>
      </c>
      <c r="I11753">
        <v>-135.5053604</v>
      </c>
      <c r="J11753" s="1" t="str">
        <f t="shared" si="1665"/>
        <v>Fluid (stream)</v>
      </c>
      <c r="K11753" s="1" t="str">
        <f t="shared" si="1666"/>
        <v>Untreated Water</v>
      </c>
      <c r="O11753">
        <v>2.5000000000000001E-2</v>
      </c>
      <c r="P11753">
        <v>30</v>
      </c>
      <c r="Q11753">
        <v>7</v>
      </c>
    </row>
    <row r="11754" spans="1:17" hidden="1" x14ac:dyDescent="0.3">
      <c r="A11754" t="s">
        <v>45419</v>
      </c>
      <c r="B11754" t="s">
        <v>45420</v>
      </c>
      <c r="C11754" s="1" t="str">
        <f t="shared" si="1657"/>
        <v>21:0719</v>
      </c>
      <c r="D11754" s="1" t="str">
        <f t="shared" si="1664"/>
        <v>21:0212</v>
      </c>
      <c r="E11754" t="s">
        <v>45421</v>
      </c>
      <c r="F11754" t="s">
        <v>45422</v>
      </c>
      <c r="H11754">
        <v>61.017946199999997</v>
      </c>
      <c r="I11754">
        <v>-135.5864492</v>
      </c>
      <c r="J11754" s="1" t="str">
        <f t="shared" si="1665"/>
        <v>Fluid (stream)</v>
      </c>
      <c r="K11754" s="1" t="str">
        <f t="shared" si="1666"/>
        <v>Untreated Water</v>
      </c>
      <c r="O11754">
        <v>2.5000000000000001E-2</v>
      </c>
      <c r="P11754">
        <v>50</v>
      </c>
      <c r="Q11754">
        <v>7</v>
      </c>
    </row>
    <row r="11755" spans="1:17" hidden="1" x14ac:dyDescent="0.3">
      <c r="A11755" t="s">
        <v>45423</v>
      </c>
      <c r="B11755" t="s">
        <v>45424</v>
      </c>
      <c r="C11755" s="1" t="str">
        <f t="shared" si="1657"/>
        <v>21:0719</v>
      </c>
      <c r="D11755" s="1" t="str">
        <f t="shared" si="1664"/>
        <v>21:0212</v>
      </c>
      <c r="E11755" t="s">
        <v>45425</v>
      </c>
      <c r="F11755" t="s">
        <v>45426</v>
      </c>
      <c r="H11755">
        <v>61.013505100000003</v>
      </c>
      <c r="I11755">
        <v>-135.58575680000001</v>
      </c>
      <c r="J11755" s="1" t="str">
        <f t="shared" si="1665"/>
        <v>Fluid (stream)</v>
      </c>
      <c r="K11755" s="1" t="str">
        <f t="shared" si="1666"/>
        <v>Untreated Water</v>
      </c>
      <c r="O11755">
        <v>2.5000000000000001E-2</v>
      </c>
      <c r="P11755">
        <v>40</v>
      </c>
      <c r="Q11755">
        <v>7</v>
      </c>
    </row>
    <row r="11756" spans="1:17" hidden="1" x14ac:dyDescent="0.3">
      <c r="A11756" t="s">
        <v>45427</v>
      </c>
      <c r="B11756" t="s">
        <v>45428</v>
      </c>
      <c r="C11756" s="1" t="str">
        <f t="shared" si="1657"/>
        <v>21:0719</v>
      </c>
      <c r="D11756" s="1" t="str">
        <f t="shared" si="1664"/>
        <v>21:0212</v>
      </c>
      <c r="E11756" t="s">
        <v>45429</v>
      </c>
      <c r="F11756" t="s">
        <v>45430</v>
      </c>
      <c r="H11756">
        <v>61.006747799999999</v>
      </c>
      <c r="I11756">
        <v>-135.6093961</v>
      </c>
      <c r="J11756" s="1" t="str">
        <f t="shared" si="1665"/>
        <v>Fluid (stream)</v>
      </c>
      <c r="K11756" s="1" t="str">
        <f t="shared" si="1666"/>
        <v>Untreated Water</v>
      </c>
      <c r="O11756">
        <v>2.5000000000000001E-2</v>
      </c>
      <c r="P11756">
        <v>40</v>
      </c>
      <c r="Q11756">
        <v>7.1</v>
      </c>
    </row>
    <row r="11757" spans="1:17" hidden="1" x14ac:dyDescent="0.3">
      <c r="A11757" t="s">
        <v>45431</v>
      </c>
      <c r="B11757" t="s">
        <v>45432</v>
      </c>
      <c r="C11757" s="1" t="str">
        <f t="shared" si="1657"/>
        <v>21:0719</v>
      </c>
      <c r="D11757" s="1" t="str">
        <f t="shared" si="1664"/>
        <v>21:0212</v>
      </c>
      <c r="E11757" t="s">
        <v>45433</v>
      </c>
      <c r="F11757" t="s">
        <v>45434</v>
      </c>
      <c r="H11757">
        <v>61.005944399999997</v>
      </c>
      <c r="I11757">
        <v>-135.71462410000001</v>
      </c>
      <c r="J11757" s="1" t="str">
        <f t="shared" si="1665"/>
        <v>Fluid (stream)</v>
      </c>
      <c r="K11757" s="1" t="str">
        <f t="shared" si="1666"/>
        <v>Untreated Water</v>
      </c>
      <c r="O11757">
        <v>2.5000000000000001E-2</v>
      </c>
      <c r="P11757">
        <v>40</v>
      </c>
      <c r="Q11757">
        <v>6.9</v>
      </c>
    </row>
    <row r="11758" spans="1:17" hidden="1" x14ac:dyDescent="0.3">
      <c r="A11758" t="s">
        <v>45435</v>
      </c>
      <c r="B11758" t="s">
        <v>45436</v>
      </c>
      <c r="C11758" s="1" t="str">
        <f t="shared" si="1657"/>
        <v>21:0719</v>
      </c>
      <c r="D11758" s="1" t="str">
        <f t="shared" si="1664"/>
        <v>21:0212</v>
      </c>
      <c r="E11758" t="s">
        <v>45437</v>
      </c>
      <c r="F11758" t="s">
        <v>45438</v>
      </c>
      <c r="H11758">
        <v>61.010155699999999</v>
      </c>
      <c r="I11758">
        <v>-135.7840405</v>
      </c>
      <c r="J11758" s="1" t="str">
        <f t="shared" si="1665"/>
        <v>Fluid (stream)</v>
      </c>
      <c r="K11758" s="1" t="str">
        <f t="shared" si="1666"/>
        <v>Untreated Water</v>
      </c>
      <c r="O11758">
        <v>0.39</v>
      </c>
      <c r="P11758">
        <v>50</v>
      </c>
      <c r="Q11758">
        <v>7.4</v>
      </c>
    </row>
    <row r="11759" spans="1:17" hidden="1" x14ac:dyDescent="0.3">
      <c r="A11759" t="s">
        <v>45439</v>
      </c>
      <c r="B11759" t="s">
        <v>45440</v>
      </c>
      <c r="C11759" s="1" t="str">
        <f t="shared" si="1657"/>
        <v>21:0719</v>
      </c>
      <c r="D11759" s="1" t="str">
        <f t="shared" si="1664"/>
        <v>21:0212</v>
      </c>
      <c r="E11759" t="s">
        <v>45437</v>
      </c>
      <c r="F11759" t="s">
        <v>45441</v>
      </c>
      <c r="H11759">
        <v>61.010155699999999</v>
      </c>
      <c r="I11759">
        <v>-135.7840405</v>
      </c>
      <c r="J11759" s="1" t="str">
        <f t="shared" si="1665"/>
        <v>Fluid (stream)</v>
      </c>
      <c r="K11759" s="1" t="str">
        <f t="shared" si="1666"/>
        <v>Untreated Water</v>
      </c>
      <c r="O11759">
        <v>0.34</v>
      </c>
      <c r="P11759">
        <v>800</v>
      </c>
      <c r="Q11759">
        <v>7.4</v>
      </c>
    </row>
    <row r="11760" spans="1:17" hidden="1" x14ac:dyDescent="0.3">
      <c r="A11760" t="s">
        <v>45442</v>
      </c>
      <c r="B11760" t="s">
        <v>45443</v>
      </c>
      <c r="C11760" s="1" t="str">
        <f t="shared" si="1657"/>
        <v>21:0719</v>
      </c>
      <c r="D11760" s="1" t="str">
        <f t="shared" si="1664"/>
        <v>21:0212</v>
      </c>
      <c r="E11760" t="s">
        <v>45444</v>
      </c>
      <c r="F11760" t="s">
        <v>45445</v>
      </c>
      <c r="H11760">
        <v>61.0248749</v>
      </c>
      <c r="I11760">
        <v>-135.85153740000001</v>
      </c>
      <c r="J11760" s="1" t="str">
        <f t="shared" si="1665"/>
        <v>Fluid (stream)</v>
      </c>
      <c r="K11760" s="1" t="str">
        <f t="shared" si="1666"/>
        <v>Untreated Water</v>
      </c>
      <c r="O11760">
        <v>2.5000000000000001E-2</v>
      </c>
      <c r="P11760">
        <v>510</v>
      </c>
      <c r="Q11760">
        <v>7.3</v>
      </c>
    </row>
    <row r="11761" spans="1:17" hidden="1" x14ac:dyDescent="0.3">
      <c r="A11761" t="s">
        <v>45446</v>
      </c>
      <c r="B11761" t="s">
        <v>45447</v>
      </c>
      <c r="C11761" s="1" t="str">
        <f t="shared" ref="C11761:C11824" si="1667">HYPERLINK("http://geochem.nrcan.gc.ca/cdogs/content/bdl/bdl210719_e.htm", "21:0719")</f>
        <v>21:0719</v>
      </c>
      <c r="D11761" s="1" t="str">
        <f t="shared" si="1664"/>
        <v>21:0212</v>
      </c>
      <c r="E11761" t="s">
        <v>45448</v>
      </c>
      <c r="F11761" t="s">
        <v>45449</v>
      </c>
      <c r="H11761">
        <v>61.012886999999999</v>
      </c>
      <c r="I11761">
        <v>-135.86732799999999</v>
      </c>
      <c r="J11761" s="1" t="str">
        <f t="shared" si="1665"/>
        <v>Fluid (stream)</v>
      </c>
      <c r="K11761" s="1" t="str">
        <f t="shared" si="1666"/>
        <v>Untreated Water</v>
      </c>
      <c r="O11761">
        <v>1.1399999999999999</v>
      </c>
      <c r="P11761">
        <v>490</v>
      </c>
      <c r="Q11761">
        <v>6.6</v>
      </c>
    </row>
    <row r="11762" spans="1:17" hidden="1" x14ac:dyDescent="0.3">
      <c r="A11762" t="s">
        <v>45450</v>
      </c>
      <c r="B11762" t="s">
        <v>45451</v>
      </c>
      <c r="C11762" s="1" t="str">
        <f t="shared" si="1667"/>
        <v>21:0719</v>
      </c>
      <c r="D11762" s="1" t="str">
        <f t="shared" si="1664"/>
        <v>21:0212</v>
      </c>
      <c r="E11762" t="s">
        <v>45452</v>
      </c>
      <c r="F11762" t="s">
        <v>45453</v>
      </c>
      <c r="H11762">
        <v>61.059505100000003</v>
      </c>
      <c r="I11762">
        <v>-135.98460489999999</v>
      </c>
      <c r="J11762" s="1" t="str">
        <f t="shared" si="1665"/>
        <v>Fluid (stream)</v>
      </c>
      <c r="K11762" s="1" t="str">
        <f t="shared" si="1666"/>
        <v>Untreated Water</v>
      </c>
      <c r="O11762">
        <v>2.5000000000000001E-2</v>
      </c>
      <c r="P11762">
        <v>140</v>
      </c>
      <c r="Q11762">
        <v>7.4</v>
      </c>
    </row>
    <row r="11763" spans="1:17" hidden="1" x14ac:dyDescent="0.3">
      <c r="A11763" t="s">
        <v>45454</v>
      </c>
      <c r="B11763" t="s">
        <v>45455</v>
      </c>
      <c r="C11763" s="1" t="str">
        <f t="shared" si="1667"/>
        <v>21:0719</v>
      </c>
      <c r="D11763" s="1" t="str">
        <f t="shared" si="1664"/>
        <v>21:0212</v>
      </c>
      <c r="E11763" t="s">
        <v>45456</v>
      </c>
      <c r="F11763" t="s">
        <v>45457</v>
      </c>
      <c r="H11763">
        <v>61.056051699999998</v>
      </c>
      <c r="I11763">
        <v>-135.84366779999999</v>
      </c>
      <c r="J11763" s="1" t="str">
        <f t="shared" si="1665"/>
        <v>Fluid (stream)</v>
      </c>
      <c r="K11763" s="1" t="str">
        <f t="shared" si="1666"/>
        <v>Untreated Water</v>
      </c>
      <c r="O11763">
        <v>1.75</v>
      </c>
      <c r="P11763">
        <v>590</v>
      </c>
      <c r="Q11763">
        <v>7.3</v>
      </c>
    </row>
    <row r="11764" spans="1:17" hidden="1" x14ac:dyDescent="0.3">
      <c r="A11764" t="s">
        <v>45458</v>
      </c>
      <c r="B11764" t="s">
        <v>45459</v>
      </c>
      <c r="C11764" s="1" t="str">
        <f t="shared" si="1667"/>
        <v>21:0719</v>
      </c>
      <c r="D11764" s="1" t="str">
        <f t="shared" si="1664"/>
        <v>21:0212</v>
      </c>
      <c r="E11764" t="s">
        <v>45460</v>
      </c>
      <c r="F11764" t="s">
        <v>45461</v>
      </c>
      <c r="H11764">
        <v>61.0467418</v>
      </c>
      <c r="I11764">
        <v>-135.7715374</v>
      </c>
      <c r="J11764" s="1" t="str">
        <f t="shared" si="1665"/>
        <v>Fluid (stream)</v>
      </c>
      <c r="K11764" s="1" t="str">
        <f t="shared" si="1666"/>
        <v>Untreated Water</v>
      </c>
      <c r="O11764">
        <v>0.37</v>
      </c>
      <c r="P11764">
        <v>90</v>
      </c>
      <c r="Q11764">
        <v>7.3</v>
      </c>
    </row>
    <row r="11765" spans="1:17" hidden="1" x14ac:dyDescent="0.3">
      <c r="A11765" t="s">
        <v>45462</v>
      </c>
      <c r="B11765" t="s">
        <v>45463</v>
      </c>
      <c r="C11765" s="1" t="str">
        <f t="shared" si="1667"/>
        <v>21:0719</v>
      </c>
      <c r="D11765" s="1" t="str">
        <f t="shared" si="1664"/>
        <v>21:0212</v>
      </c>
      <c r="E11765" t="s">
        <v>45464</v>
      </c>
      <c r="F11765" t="s">
        <v>45465</v>
      </c>
      <c r="H11765">
        <v>61.044066200000003</v>
      </c>
      <c r="I11765">
        <v>-135.7279059</v>
      </c>
      <c r="J11765" s="1" t="str">
        <f t="shared" si="1665"/>
        <v>Fluid (stream)</v>
      </c>
      <c r="K11765" s="1" t="str">
        <f t="shared" si="1666"/>
        <v>Untreated Water</v>
      </c>
      <c r="O11765">
        <v>2.5000000000000001E-2</v>
      </c>
      <c r="P11765">
        <v>50</v>
      </c>
      <c r="Q11765">
        <v>6.6</v>
      </c>
    </row>
    <row r="11766" spans="1:17" hidden="1" x14ac:dyDescent="0.3">
      <c r="A11766" t="s">
        <v>45466</v>
      </c>
      <c r="B11766" t="s">
        <v>45467</v>
      </c>
      <c r="C11766" s="1" t="str">
        <f t="shared" si="1667"/>
        <v>21:0719</v>
      </c>
      <c r="D11766" s="1" t="str">
        <f t="shared" si="1664"/>
        <v>21:0212</v>
      </c>
      <c r="E11766" t="s">
        <v>45468</v>
      </c>
      <c r="F11766" t="s">
        <v>45469</v>
      </c>
      <c r="H11766">
        <v>61.068285400000001</v>
      </c>
      <c r="I11766">
        <v>-135.71851140000001</v>
      </c>
      <c r="J11766" s="1" t="str">
        <f t="shared" si="1665"/>
        <v>Fluid (stream)</v>
      </c>
      <c r="K11766" s="1" t="str">
        <f t="shared" si="1666"/>
        <v>Untreated Water</v>
      </c>
      <c r="O11766">
        <v>0.23</v>
      </c>
      <c r="P11766">
        <v>60</v>
      </c>
      <c r="Q11766">
        <v>7.2</v>
      </c>
    </row>
    <row r="11767" spans="1:17" hidden="1" x14ac:dyDescent="0.3">
      <c r="A11767" t="s">
        <v>45470</v>
      </c>
      <c r="B11767" t="s">
        <v>45471</v>
      </c>
      <c r="C11767" s="1" t="str">
        <f t="shared" si="1667"/>
        <v>21:0719</v>
      </c>
      <c r="D11767" s="1" t="str">
        <f t="shared" si="1664"/>
        <v>21:0212</v>
      </c>
      <c r="E11767" t="s">
        <v>45472</v>
      </c>
      <c r="F11767" t="s">
        <v>45473</v>
      </c>
      <c r="H11767">
        <v>61.055035699999998</v>
      </c>
      <c r="I11767">
        <v>-135.63382730000001</v>
      </c>
      <c r="J11767" s="1" t="str">
        <f t="shared" si="1665"/>
        <v>Fluid (stream)</v>
      </c>
      <c r="K11767" s="1" t="str">
        <f t="shared" si="1666"/>
        <v>Untreated Water</v>
      </c>
      <c r="O11767">
        <v>2.5000000000000001E-2</v>
      </c>
      <c r="P11767">
        <v>40</v>
      </c>
      <c r="Q11767">
        <v>6.2</v>
      </c>
    </row>
    <row r="11768" spans="1:17" hidden="1" x14ac:dyDescent="0.3">
      <c r="A11768" t="s">
        <v>45474</v>
      </c>
      <c r="B11768" t="s">
        <v>45475</v>
      </c>
      <c r="C11768" s="1" t="str">
        <f t="shared" si="1667"/>
        <v>21:0719</v>
      </c>
      <c r="D11768" s="1" t="str">
        <f t="shared" si="1664"/>
        <v>21:0212</v>
      </c>
      <c r="E11768" t="s">
        <v>45476</v>
      </c>
      <c r="F11768" t="s">
        <v>45477</v>
      </c>
      <c r="H11768">
        <v>61.062595199999997</v>
      </c>
      <c r="I11768">
        <v>-135.61039500000001</v>
      </c>
      <c r="J11768" s="1" t="str">
        <f t="shared" si="1665"/>
        <v>Fluid (stream)</v>
      </c>
      <c r="K11768" s="1" t="str">
        <f t="shared" si="1666"/>
        <v>Untreated Water</v>
      </c>
      <c r="O11768">
        <v>2.5000000000000001E-2</v>
      </c>
      <c r="P11768">
        <v>30</v>
      </c>
      <c r="Q11768">
        <v>7.3</v>
      </c>
    </row>
    <row r="11769" spans="1:17" hidden="1" x14ac:dyDescent="0.3">
      <c r="A11769" t="s">
        <v>45478</v>
      </c>
      <c r="B11769" t="s">
        <v>45479</v>
      </c>
      <c r="C11769" s="1" t="str">
        <f t="shared" si="1667"/>
        <v>21:0719</v>
      </c>
      <c r="D11769" s="1" t="str">
        <f t="shared" si="1664"/>
        <v>21:0212</v>
      </c>
      <c r="E11769" t="s">
        <v>45480</v>
      </c>
      <c r="F11769" t="s">
        <v>45481</v>
      </c>
      <c r="H11769">
        <v>61.053322899999998</v>
      </c>
      <c r="I11769">
        <v>-135.5793616</v>
      </c>
      <c r="J11769" s="1" t="str">
        <f t="shared" si="1665"/>
        <v>Fluid (stream)</v>
      </c>
      <c r="K11769" s="1" t="str">
        <f t="shared" si="1666"/>
        <v>Untreated Water</v>
      </c>
      <c r="O11769">
        <v>2.5000000000000001E-2</v>
      </c>
      <c r="P11769">
        <v>30</v>
      </c>
      <c r="Q11769">
        <v>7.2</v>
      </c>
    </row>
    <row r="11770" spans="1:17" hidden="1" x14ac:dyDescent="0.3">
      <c r="A11770" t="s">
        <v>45482</v>
      </c>
      <c r="B11770" t="s">
        <v>45483</v>
      </c>
      <c r="C11770" s="1" t="str">
        <f t="shared" si="1667"/>
        <v>21:0719</v>
      </c>
      <c r="D11770" s="1" t="str">
        <f t="shared" si="1664"/>
        <v>21:0212</v>
      </c>
      <c r="E11770" t="s">
        <v>45484</v>
      </c>
      <c r="F11770" t="s">
        <v>45485</v>
      </c>
      <c r="H11770">
        <v>61.0551861</v>
      </c>
      <c r="I11770">
        <v>-135.56335609999999</v>
      </c>
      <c r="J11770" s="1" t="str">
        <f t="shared" si="1665"/>
        <v>Fluid (stream)</v>
      </c>
      <c r="K11770" s="1" t="str">
        <f t="shared" si="1666"/>
        <v>Untreated Water</v>
      </c>
      <c r="O11770">
        <v>2.5000000000000001E-2</v>
      </c>
      <c r="P11770">
        <v>30</v>
      </c>
      <c r="Q11770">
        <v>7.3</v>
      </c>
    </row>
    <row r="11771" spans="1:17" hidden="1" x14ac:dyDescent="0.3">
      <c r="A11771" t="s">
        <v>45486</v>
      </c>
      <c r="B11771" t="s">
        <v>45487</v>
      </c>
      <c r="C11771" s="1" t="str">
        <f t="shared" si="1667"/>
        <v>21:0719</v>
      </c>
      <c r="D11771" s="1" t="str">
        <f>HYPERLINK("http://geochem.nrcan.gc.ca/cdogs/content/svy/svy_e.htm", "")</f>
        <v/>
      </c>
      <c r="G11771" s="1" t="str">
        <f>HYPERLINK("http://geochem.nrcan.gc.ca/cdogs/content/cr_/cr_00085_e.htm", "85")</f>
        <v>85</v>
      </c>
      <c r="J11771" t="s">
        <v>11453</v>
      </c>
      <c r="K11771" t="s">
        <v>11454</v>
      </c>
      <c r="O11771">
        <v>0.28999999999999998</v>
      </c>
      <c r="P11771">
        <v>60</v>
      </c>
      <c r="Q11771">
        <v>7.9</v>
      </c>
    </row>
    <row r="11772" spans="1:17" hidden="1" x14ac:dyDescent="0.3">
      <c r="A11772" t="s">
        <v>45488</v>
      </c>
      <c r="B11772" t="s">
        <v>45489</v>
      </c>
      <c r="C11772" s="1" t="str">
        <f t="shared" si="1667"/>
        <v>21:0719</v>
      </c>
      <c r="D11772" s="1" t="str">
        <f>HYPERLINK("http://geochem.nrcan.gc.ca/cdogs/content/svy/svy_e.htm", "")</f>
        <v/>
      </c>
      <c r="G11772" s="1" t="str">
        <f>HYPERLINK("http://geochem.nrcan.gc.ca/cdogs/content/cr_/cr_00086_e.htm", "86")</f>
        <v>86</v>
      </c>
      <c r="J11772" t="s">
        <v>11453</v>
      </c>
      <c r="K11772" t="s">
        <v>11454</v>
      </c>
      <c r="O11772">
        <v>0.46</v>
      </c>
      <c r="P11772">
        <v>100</v>
      </c>
      <c r="Q11772">
        <v>7.4</v>
      </c>
    </row>
    <row r="11773" spans="1:17" hidden="1" x14ac:dyDescent="0.3">
      <c r="A11773" t="s">
        <v>45490</v>
      </c>
      <c r="B11773" t="s">
        <v>45491</v>
      </c>
      <c r="C11773" s="1" t="str">
        <f t="shared" si="1667"/>
        <v>21:0719</v>
      </c>
      <c r="D11773" s="1" t="str">
        <f t="shared" ref="D11773:D11806" si="1668">HYPERLINK("http://geochem.nrcan.gc.ca/cdogs/content/svy/svy210212_e.htm", "21:0212")</f>
        <v>21:0212</v>
      </c>
      <c r="E11773" t="s">
        <v>45492</v>
      </c>
      <c r="F11773" t="s">
        <v>45493</v>
      </c>
      <c r="H11773">
        <v>61.048177199999998</v>
      </c>
      <c r="I11773">
        <v>-135.56269459999999</v>
      </c>
      <c r="J11773" s="1" t="str">
        <f t="shared" ref="J11773:J11806" si="1669">HYPERLINK("http://geochem.nrcan.gc.ca/cdogs/content/kwd/kwd020018_e.htm", "Fluid (stream)")</f>
        <v>Fluid (stream)</v>
      </c>
      <c r="K11773" s="1" t="str">
        <f t="shared" ref="K11773:K11806" si="1670">HYPERLINK("http://geochem.nrcan.gc.ca/cdogs/content/kwd/kwd080007_e.htm", "Untreated Water")</f>
        <v>Untreated Water</v>
      </c>
      <c r="O11773">
        <v>2.5000000000000001E-2</v>
      </c>
      <c r="P11773">
        <v>20</v>
      </c>
      <c r="Q11773">
        <v>6.8</v>
      </c>
    </row>
    <row r="11774" spans="1:17" hidden="1" x14ac:dyDescent="0.3">
      <c r="A11774" t="s">
        <v>45494</v>
      </c>
      <c r="B11774" t="s">
        <v>45495</v>
      </c>
      <c r="C11774" s="1" t="str">
        <f t="shared" si="1667"/>
        <v>21:0719</v>
      </c>
      <c r="D11774" s="1" t="str">
        <f t="shared" si="1668"/>
        <v>21:0212</v>
      </c>
      <c r="E11774" t="s">
        <v>45496</v>
      </c>
      <c r="F11774" t="s">
        <v>45497</v>
      </c>
      <c r="H11774">
        <v>61.076934100000003</v>
      </c>
      <c r="I11774">
        <v>-135.50804790000001</v>
      </c>
      <c r="J11774" s="1" t="str">
        <f t="shared" si="1669"/>
        <v>Fluid (stream)</v>
      </c>
      <c r="K11774" s="1" t="str">
        <f t="shared" si="1670"/>
        <v>Untreated Water</v>
      </c>
      <c r="O11774">
        <v>2.5000000000000001E-2</v>
      </c>
      <c r="P11774">
        <v>30</v>
      </c>
      <c r="Q11774">
        <v>6.9</v>
      </c>
    </row>
    <row r="11775" spans="1:17" hidden="1" x14ac:dyDescent="0.3">
      <c r="A11775" t="s">
        <v>45498</v>
      </c>
      <c r="B11775" t="s">
        <v>45499</v>
      </c>
      <c r="C11775" s="1" t="str">
        <f t="shared" si="1667"/>
        <v>21:0719</v>
      </c>
      <c r="D11775" s="1" t="str">
        <f t="shared" si="1668"/>
        <v>21:0212</v>
      </c>
      <c r="E11775" t="s">
        <v>45496</v>
      </c>
      <c r="F11775" t="s">
        <v>45500</v>
      </c>
      <c r="H11775">
        <v>61.076934100000003</v>
      </c>
      <c r="I11775">
        <v>-135.50804790000001</v>
      </c>
      <c r="J11775" s="1" t="str">
        <f t="shared" si="1669"/>
        <v>Fluid (stream)</v>
      </c>
      <c r="K11775" s="1" t="str">
        <f t="shared" si="1670"/>
        <v>Untreated Water</v>
      </c>
      <c r="O11775">
        <v>2.5000000000000001E-2</v>
      </c>
      <c r="P11775">
        <v>40</v>
      </c>
      <c r="Q11775">
        <v>6.5</v>
      </c>
    </row>
    <row r="11776" spans="1:17" hidden="1" x14ac:dyDescent="0.3">
      <c r="A11776" t="s">
        <v>45501</v>
      </c>
      <c r="B11776" t="s">
        <v>45502</v>
      </c>
      <c r="C11776" s="1" t="str">
        <f t="shared" si="1667"/>
        <v>21:0719</v>
      </c>
      <c r="D11776" s="1" t="str">
        <f t="shared" si="1668"/>
        <v>21:0212</v>
      </c>
      <c r="E11776" t="s">
        <v>45503</v>
      </c>
      <c r="F11776" t="s">
        <v>45504</v>
      </c>
      <c r="H11776">
        <v>61.091693300000003</v>
      </c>
      <c r="I11776">
        <v>-135.50819179999999</v>
      </c>
      <c r="J11776" s="1" t="str">
        <f t="shared" si="1669"/>
        <v>Fluid (stream)</v>
      </c>
      <c r="K11776" s="1" t="str">
        <f t="shared" si="1670"/>
        <v>Untreated Water</v>
      </c>
      <c r="O11776">
        <v>2.5000000000000001E-2</v>
      </c>
      <c r="P11776">
        <v>40</v>
      </c>
      <c r="Q11776">
        <v>7.1</v>
      </c>
    </row>
    <row r="11777" spans="1:17" hidden="1" x14ac:dyDescent="0.3">
      <c r="A11777" t="s">
        <v>45505</v>
      </c>
      <c r="B11777" t="s">
        <v>45506</v>
      </c>
      <c r="C11777" s="1" t="str">
        <f t="shared" si="1667"/>
        <v>21:0719</v>
      </c>
      <c r="D11777" s="1" t="str">
        <f t="shared" si="1668"/>
        <v>21:0212</v>
      </c>
      <c r="E11777" t="s">
        <v>45507</v>
      </c>
      <c r="F11777" t="s">
        <v>45508</v>
      </c>
      <c r="H11777">
        <v>61.098762800000003</v>
      </c>
      <c r="I11777">
        <v>-135.4801133</v>
      </c>
      <c r="J11777" s="1" t="str">
        <f t="shared" si="1669"/>
        <v>Fluid (stream)</v>
      </c>
      <c r="K11777" s="1" t="str">
        <f t="shared" si="1670"/>
        <v>Untreated Water</v>
      </c>
      <c r="O11777">
        <v>2.5000000000000001E-2</v>
      </c>
      <c r="P11777">
        <v>30</v>
      </c>
      <c r="Q11777">
        <v>7.3</v>
      </c>
    </row>
    <row r="11778" spans="1:17" hidden="1" x14ac:dyDescent="0.3">
      <c r="A11778" t="s">
        <v>45509</v>
      </c>
      <c r="B11778" t="s">
        <v>45510</v>
      </c>
      <c r="C11778" s="1" t="str">
        <f t="shared" si="1667"/>
        <v>21:0719</v>
      </c>
      <c r="D11778" s="1" t="str">
        <f t="shared" si="1668"/>
        <v>21:0212</v>
      </c>
      <c r="E11778" t="s">
        <v>45511</v>
      </c>
      <c r="F11778" t="s">
        <v>45512</v>
      </c>
      <c r="H11778">
        <v>61.731046900000003</v>
      </c>
      <c r="I11778">
        <v>-134.8881988</v>
      </c>
      <c r="J11778" s="1" t="str">
        <f t="shared" si="1669"/>
        <v>Fluid (stream)</v>
      </c>
      <c r="K11778" s="1" t="str">
        <f t="shared" si="1670"/>
        <v>Untreated Water</v>
      </c>
      <c r="O11778">
        <v>2.5000000000000001E-2</v>
      </c>
      <c r="P11778">
        <v>50</v>
      </c>
      <c r="Q11778">
        <v>7.5</v>
      </c>
    </row>
    <row r="11779" spans="1:17" hidden="1" x14ac:dyDescent="0.3">
      <c r="A11779" t="s">
        <v>45513</v>
      </c>
      <c r="B11779" t="s">
        <v>45514</v>
      </c>
      <c r="C11779" s="1" t="str">
        <f t="shared" si="1667"/>
        <v>21:0719</v>
      </c>
      <c r="D11779" s="1" t="str">
        <f t="shared" si="1668"/>
        <v>21:0212</v>
      </c>
      <c r="E11779" t="s">
        <v>45515</v>
      </c>
      <c r="F11779" t="s">
        <v>45516</v>
      </c>
      <c r="H11779">
        <v>61.727241900000003</v>
      </c>
      <c r="I11779">
        <v>-134.88987750000001</v>
      </c>
      <c r="J11779" s="1" t="str">
        <f t="shared" si="1669"/>
        <v>Fluid (stream)</v>
      </c>
      <c r="K11779" s="1" t="str">
        <f t="shared" si="1670"/>
        <v>Untreated Water</v>
      </c>
      <c r="O11779">
        <v>2.5000000000000001E-2</v>
      </c>
      <c r="P11779">
        <v>50</v>
      </c>
      <c r="Q11779">
        <v>7.5</v>
      </c>
    </row>
    <row r="11780" spans="1:17" hidden="1" x14ac:dyDescent="0.3">
      <c r="A11780" t="s">
        <v>45517</v>
      </c>
      <c r="B11780" t="s">
        <v>45518</v>
      </c>
      <c r="C11780" s="1" t="str">
        <f t="shared" si="1667"/>
        <v>21:0719</v>
      </c>
      <c r="D11780" s="1" t="str">
        <f t="shared" si="1668"/>
        <v>21:0212</v>
      </c>
      <c r="E11780" t="s">
        <v>45519</v>
      </c>
      <c r="F11780" t="s">
        <v>45520</v>
      </c>
      <c r="H11780">
        <v>61.700272400000003</v>
      </c>
      <c r="I11780">
        <v>-134.84183490000001</v>
      </c>
      <c r="J11780" s="1" t="str">
        <f t="shared" si="1669"/>
        <v>Fluid (stream)</v>
      </c>
      <c r="K11780" s="1" t="str">
        <f t="shared" si="1670"/>
        <v>Untreated Water</v>
      </c>
      <c r="O11780">
        <v>2.5000000000000001E-2</v>
      </c>
      <c r="P11780">
        <v>50</v>
      </c>
      <c r="Q11780">
        <v>8</v>
      </c>
    </row>
    <row r="11781" spans="1:17" hidden="1" x14ac:dyDescent="0.3">
      <c r="A11781" t="s">
        <v>45521</v>
      </c>
      <c r="B11781" t="s">
        <v>45522</v>
      </c>
      <c r="C11781" s="1" t="str">
        <f t="shared" si="1667"/>
        <v>21:0719</v>
      </c>
      <c r="D11781" s="1" t="str">
        <f t="shared" si="1668"/>
        <v>21:0212</v>
      </c>
      <c r="E11781" t="s">
        <v>45523</v>
      </c>
      <c r="F11781" t="s">
        <v>45524</v>
      </c>
      <c r="H11781">
        <v>61.721592899999997</v>
      </c>
      <c r="I11781">
        <v>-134.80025520000001</v>
      </c>
      <c r="J11781" s="1" t="str">
        <f t="shared" si="1669"/>
        <v>Fluid (stream)</v>
      </c>
      <c r="K11781" s="1" t="str">
        <f t="shared" si="1670"/>
        <v>Untreated Water</v>
      </c>
      <c r="O11781">
        <v>2.5000000000000001E-2</v>
      </c>
      <c r="P11781">
        <v>60</v>
      </c>
      <c r="Q11781">
        <v>8</v>
      </c>
    </row>
    <row r="11782" spans="1:17" hidden="1" x14ac:dyDescent="0.3">
      <c r="A11782" t="s">
        <v>45525</v>
      </c>
      <c r="B11782" t="s">
        <v>45526</v>
      </c>
      <c r="C11782" s="1" t="str">
        <f t="shared" si="1667"/>
        <v>21:0719</v>
      </c>
      <c r="D11782" s="1" t="str">
        <f t="shared" si="1668"/>
        <v>21:0212</v>
      </c>
      <c r="E11782" t="s">
        <v>45527</v>
      </c>
      <c r="F11782" t="s">
        <v>45528</v>
      </c>
      <c r="H11782">
        <v>61.711622300000002</v>
      </c>
      <c r="I11782">
        <v>-134.66803580000001</v>
      </c>
      <c r="J11782" s="1" t="str">
        <f t="shared" si="1669"/>
        <v>Fluid (stream)</v>
      </c>
      <c r="K11782" s="1" t="str">
        <f t="shared" si="1670"/>
        <v>Untreated Water</v>
      </c>
      <c r="O11782">
        <v>2.5000000000000001E-2</v>
      </c>
      <c r="P11782">
        <v>70</v>
      </c>
      <c r="Q11782">
        <v>7.6</v>
      </c>
    </row>
    <row r="11783" spans="1:17" hidden="1" x14ac:dyDescent="0.3">
      <c r="A11783" t="s">
        <v>45529</v>
      </c>
      <c r="B11783" t="s">
        <v>45530</v>
      </c>
      <c r="C11783" s="1" t="str">
        <f t="shared" si="1667"/>
        <v>21:0719</v>
      </c>
      <c r="D11783" s="1" t="str">
        <f t="shared" si="1668"/>
        <v>21:0212</v>
      </c>
      <c r="E11783" t="s">
        <v>45531</v>
      </c>
      <c r="F11783" t="s">
        <v>45532</v>
      </c>
      <c r="H11783">
        <v>61.715629200000002</v>
      </c>
      <c r="I11783">
        <v>-134.66933589999999</v>
      </c>
      <c r="J11783" s="1" t="str">
        <f t="shared" si="1669"/>
        <v>Fluid (stream)</v>
      </c>
      <c r="K11783" s="1" t="str">
        <f t="shared" si="1670"/>
        <v>Untreated Water</v>
      </c>
      <c r="O11783">
        <v>2.5000000000000001E-2</v>
      </c>
      <c r="P11783">
        <v>60</v>
      </c>
      <c r="Q11783">
        <v>7.7</v>
      </c>
    </row>
    <row r="11784" spans="1:17" hidden="1" x14ac:dyDescent="0.3">
      <c r="A11784" t="s">
        <v>45533</v>
      </c>
      <c r="B11784" t="s">
        <v>45534</v>
      </c>
      <c r="C11784" s="1" t="str">
        <f t="shared" si="1667"/>
        <v>21:0719</v>
      </c>
      <c r="D11784" s="1" t="str">
        <f t="shared" si="1668"/>
        <v>21:0212</v>
      </c>
      <c r="E11784" t="s">
        <v>45535</v>
      </c>
      <c r="F11784" t="s">
        <v>45536</v>
      </c>
      <c r="H11784">
        <v>61.701117699999998</v>
      </c>
      <c r="I11784">
        <v>-134.59393750000001</v>
      </c>
      <c r="J11784" s="1" t="str">
        <f t="shared" si="1669"/>
        <v>Fluid (stream)</v>
      </c>
      <c r="K11784" s="1" t="str">
        <f t="shared" si="1670"/>
        <v>Untreated Water</v>
      </c>
      <c r="O11784">
        <v>2.5000000000000001E-2</v>
      </c>
      <c r="P11784">
        <v>60</v>
      </c>
      <c r="Q11784">
        <v>7.8</v>
      </c>
    </row>
    <row r="11785" spans="1:17" hidden="1" x14ac:dyDescent="0.3">
      <c r="A11785" t="s">
        <v>45537</v>
      </c>
      <c r="B11785" t="s">
        <v>45538</v>
      </c>
      <c r="C11785" s="1" t="str">
        <f t="shared" si="1667"/>
        <v>21:0719</v>
      </c>
      <c r="D11785" s="1" t="str">
        <f t="shared" si="1668"/>
        <v>21:0212</v>
      </c>
      <c r="E11785" t="s">
        <v>45539</v>
      </c>
      <c r="F11785" t="s">
        <v>45540</v>
      </c>
      <c r="H11785">
        <v>61.679676999999998</v>
      </c>
      <c r="I11785">
        <v>-134.6277173</v>
      </c>
      <c r="J11785" s="1" t="str">
        <f t="shared" si="1669"/>
        <v>Fluid (stream)</v>
      </c>
      <c r="K11785" s="1" t="str">
        <f t="shared" si="1670"/>
        <v>Untreated Water</v>
      </c>
      <c r="O11785">
        <v>2.5000000000000001E-2</v>
      </c>
      <c r="P11785">
        <v>60</v>
      </c>
      <c r="Q11785">
        <v>7.2</v>
      </c>
    </row>
    <row r="11786" spans="1:17" hidden="1" x14ac:dyDescent="0.3">
      <c r="A11786" t="s">
        <v>45541</v>
      </c>
      <c r="B11786" t="s">
        <v>45542</v>
      </c>
      <c r="C11786" s="1" t="str">
        <f t="shared" si="1667"/>
        <v>21:0719</v>
      </c>
      <c r="D11786" s="1" t="str">
        <f t="shared" si="1668"/>
        <v>21:0212</v>
      </c>
      <c r="E11786" t="s">
        <v>45543</v>
      </c>
      <c r="F11786" t="s">
        <v>45544</v>
      </c>
      <c r="H11786">
        <v>61.690494299999997</v>
      </c>
      <c r="I11786">
        <v>-134.6551825</v>
      </c>
      <c r="J11786" s="1" t="str">
        <f t="shared" si="1669"/>
        <v>Fluid (stream)</v>
      </c>
      <c r="K11786" s="1" t="str">
        <f t="shared" si="1670"/>
        <v>Untreated Water</v>
      </c>
      <c r="O11786">
        <v>2.5000000000000001E-2</v>
      </c>
      <c r="P11786">
        <v>60</v>
      </c>
      <c r="Q11786">
        <v>7.6</v>
      </c>
    </row>
    <row r="11787" spans="1:17" hidden="1" x14ac:dyDescent="0.3">
      <c r="A11787" t="s">
        <v>45545</v>
      </c>
      <c r="B11787" t="s">
        <v>45546</v>
      </c>
      <c r="C11787" s="1" t="str">
        <f t="shared" si="1667"/>
        <v>21:0719</v>
      </c>
      <c r="D11787" s="1" t="str">
        <f t="shared" si="1668"/>
        <v>21:0212</v>
      </c>
      <c r="E11787" t="s">
        <v>45547</v>
      </c>
      <c r="F11787" t="s">
        <v>45548</v>
      </c>
      <c r="H11787">
        <v>61.662833800000001</v>
      </c>
      <c r="I11787">
        <v>-134.58918829999999</v>
      </c>
      <c r="J11787" s="1" t="str">
        <f t="shared" si="1669"/>
        <v>Fluid (stream)</v>
      </c>
      <c r="K11787" s="1" t="str">
        <f t="shared" si="1670"/>
        <v>Untreated Water</v>
      </c>
      <c r="O11787">
        <v>2.5000000000000001E-2</v>
      </c>
      <c r="P11787">
        <v>100</v>
      </c>
      <c r="Q11787">
        <v>7.8</v>
      </c>
    </row>
    <row r="11788" spans="1:17" hidden="1" x14ac:dyDescent="0.3">
      <c r="A11788" t="s">
        <v>45549</v>
      </c>
      <c r="B11788" t="s">
        <v>45550</v>
      </c>
      <c r="C11788" s="1" t="str">
        <f t="shared" si="1667"/>
        <v>21:0719</v>
      </c>
      <c r="D11788" s="1" t="str">
        <f t="shared" si="1668"/>
        <v>21:0212</v>
      </c>
      <c r="E11788" t="s">
        <v>45551</v>
      </c>
      <c r="F11788" t="s">
        <v>45552</v>
      </c>
      <c r="H11788">
        <v>61.6467004</v>
      </c>
      <c r="I11788">
        <v>-134.5740759</v>
      </c>
      <c r="J11788" s="1" t="str">
        <f t="shared" si="1669"/>
        <v>Fluid (stream)</v>
      </c>
      <c r="K11788" s="1" t="str">
        <f t="shared" si="1670"/>
        <v>Untreated Water</v>
      </c>
      <c r="O11788">
        <v>2.5000000000000001E-2</v>
      </c>
      <c r="P11788">
        <v>60</v>
      </c>
      <c r="Q11788">
        <v>7.9</v>
      </c>
    </row>
    <row r="11789" spans="1:17" hidden="1" x14ac:dyDescent="0.3">
      <c r="A11789" t="s">
        <v>45553</v>
      </c>
      <c r="B11789" t="s">
        <v>45554</v>
      </c>
      <c r="C11789" s="1" t="str">
        <f t="shared" si="1667"/>
        <v>21:0719</v>
      </c>
      <c r="D11789" s="1" t="str">
        <f t="shared" si="1668"/>
        <v>21:0212</v>
      </c>
      <c r="E11789" t="s">
        <v>45555</v>
      </c>
      <c r="F11789" t="s">
        <v>45556</v>
      </c>
      <c r="H11789">
        <v>61.6440597</v>
      </c>
      <c r="I11789">
        <v>-134.56505329999999</v>
      </c>
      <c r="J11789" s="1" t="str">
        <f t="shared" si="1669"/>
        <v>Fluid (stream)</v>
      </c>
      <c r="K11789" s="1" t="str">
        <f t="shared" si="1670"/>
        <v>Untreated Water</v>
      </c>
      <c r="O11789">
        <v>2.5000000000000001E-2</v>
      </c>
      <c r="P11789">
        <v>60</v>
      </c>
      <c r="Q11789">
        <v>7.8</v>
      </c>
    </row>
    <row r="11790" spans="1:17" hidden="1" x14ac:dyDescent="0.3">
      <c r="A11790" t="s">
        <v>45557</v>
      </c>
      <c r="B11790" t="s">
        <v>45558</v>
      </c>
      <c r="C11790" s="1" t="str">
        <f t="shared" si="1667"/>
        <v>21:0719</v>
      </c>
      <c r="D11790" s="1" t="str">
        <f t="shared" si="1668"/>
        <v>21:0212</v>
      </c>
      <c r="E11790" t="s">
        <v>45559</v>
      </c>
      <c r="F11790" t="s">
        <v>45560</v>
      </c>
      <c r="H11790">
        <v>61.624862299999997</v>
      </c>
      <c r="I11790">
        <v>-134.61488779999999</v>
      </c>
      <c r="J11790" s="1" t="str">
        <f t="shared" si="1669"/>
        <v>Fluid (stream)</v>
      </c>
      <c r="K11790" s="1" t="str">
        <f t="shared" si="1670"/>
        <v>Untreated Water</v>
      </c>
      <c r="O11790">
        <v>2.5000000000000001E-2</v>
      </c>
      <c r="P11790">
        <v>50</v>
      </c>
      <c r="Q11790">
        <v>7.9</v>
      </c>
    </row>
    <row r="11791" spans="1:17" hidden="1" x14ac:dyDescent="0.3">
      <c r="A11791" t="s">
        <v>45561</v>
      </c>
      <c r="B11791" t="s">
        <v>45562</v>
      </c>
      <c r="C11791" s="1" t="str">
        <f t="shared" si="1667"/>
        <v>21:0719</v>
      </c>
      <c r="D11791" s="1" t="str">
        <f t="shared" si="1668"/>
        <v>21:0212</v>
      </c>
      <c r="E11791" t="s">
        <v>45563</v>
      </c>
      <c r="F11791" t="s">
        <v>45564</v>
      </c>
      <c r="H11791">
        <v>61.610454699999998</v>
      </c>
      <c r="I11791">
        <v>-134.58150950000001</v>
      </c>
      <c r="J11791" s="1" t="str">
        <f t="shared" si="1669"/>
        <v>Fluid (stream)</v>
      </c>
      <c r="K11791" s="1" t="str">
        <f t="shared" si="1670"/>
        <v>Untreated Water</v>
      </c>
      <c r="O11791">
        <v>2.5000000000000001E-2</v>
      </c>
      <c r="P11791">
        <v>60</v>
      </c>
      <c r="Q11791">
        <v>7.5</v>
      </c>
    </row>
    <row r="11792" spans="1:17" hidden="1" x14ac:dyDescent="0.3">
      <c r="A11792" t="s">
        <v>45565</v>
      </c>
      <c r="B11792" t="s">
        <v>45566</v>
      </c>
      <c r="C11792" s="1" t="str">
        <f t="shared" si="1667"/>
        <v>21:0719</v>
      </c>
      <c r="D11792" s="1" t="str">
        <f t="shared" si="1668"/>
        <v>21:0212</v>
      </c>
      <c r="E11792" t="s">
        <v>45563</v>
      </c>
      <c r="F11792" t="s">
        <v>45567</v>
      </c>
      <c r="H11792">
        <v>61.610454699999998</v>
      </c>
      <c r="I11792">
        <v>-134.58150950000001</v>
      </c>
      <c r="J11792" s="1" t="str">
        <f t="shared" si="1669"/>
        <v>Fluid (stream)</v>
      </c>
      <c r="K11792" s="1" t="str">
        <f t="shared" si="1670"/>
        <v>Untreated Water</v>
      </c>
      <c r="O11792">
        <v>2.5000000000000001E-2</v>
      </c>
      <c r="P11792">
        <v>60</v>
      </c>
      <c r="Q11792">
        <v>7.5</v>
      </c>
    </row>
    <row r="11793" spans="1:17" hidden="1" x14ac:dyDescent="0.3">
      <c r="A11793" t="s">
        <v>45568</v>
      </c>
      <c r="B11793" t="s">
        <v>45569</v>
      </c>
      <c r="C11793" s="1" t="str">
        <f t="shared" si="1667"/>
        <v>21:0719</v>
      </c>
      <c r="D11793" s="1" t="str">
        <f t="shared" si="1668"/>
        <v>21:0212</v>
      </c>
      <c r="E11793" t="s">
        <v>45570</v>
      </c>
      <c r="F11793" t="s">
        <v>45571</v>
      </c>
      <c r="H11793">
        <v>61.579330599999999</v>
      </c>
      <c r="I11793">
        <v>-134.56720010000001</v>
      </c>
      <c r="J11793" s="1" t="str">
        <f t="shared" si="1669"/>
        <v>Fluid (stream)</v>
      </c>
      <c r="K11793" s="1" t="str">
        <f t="shared" si="1670"/>
        <v>Untreated Water</v>
      </c>
      <c r="O11793">
        <v>2.5000000000000001E-2</v>
      </c>
      <c r="P11793">
        <v>60</v>
      </c>
      <c r="Q11793">
        <v>7.7</v>
      </c>
    </row>
    <row r="11794" spans="1:17" hidden="1" x14ac:dyDescent="0.3">
      <c r="A11794" t="s">
        <v>45572</v>
      </c>
      <c r="B11794" t="s">
        <v>45573</v>
      </c>
      <c r="C11794" s="1" t="str">
        <f t="shared" si="1667"/>
        <v>21:0719</v>
      </c>
      <c r="D11794" s="1" t="str">
        <f t="shared" si="1668"/>
        <v>21:0212</v>
      </c>
      <c r="E11794" t="s">
        <v>45574</v>
      </c>
      <c r="F11794" t="s">
        <v>45575</v>
      </c>
      <c r="H11794">
        <v>61.561822900000003</v>
      </c>
      <c r="I11794">
        <v>-134.55266739999999</v>
      </c>
      <c r="J11794" s="1" t="str">
        <f t="shared" si="1669"/>
        <v>Fluid (stream)</v>
      </c>
      <c r="K11794" s="1" t="str">
        <f t="shared" si="1670"/>
        <v>Untreated Water</v>
      </c>
      <c r="O11794">
        <v>2.5000000000000001E-2</v>
      </c>
      <c r="P11794">
        <v>50</v>
      </c>
      <c r="Q11794">
        <v>7.3</v>
      </c>
    </row>
    <row r="11795" spans="1:17" hidden="1" x14ac:dyDescent="0.3">
      <c r="A11795" t="s">
        <v>45576</v>
      </c>
      <c r="B11795" t="s">
        <v>45577</v>
      </c>
      <c r="C11795" s="1" t="str">
        <f t="shared" si="1667"/>
        <v>21:0719</v>
      </c>
      <c r="D11795" s="1" t="str">
        <f t="shared" si="1668"/>
        <v>21:0212</v>
      </c>
      <c r="E11795" t="s">
        <v>45578</v>
      </c>
      <c r="F11795" t="s">
        <v>45579</v>
      </c>
      <c r="H11795">
        <v>61.541202499999997</v>
      </c>
      <c r="I11795">
        <v>-134.5210611</v>
      </c>
      <c r="J11795" s="1" t="str">
        <f t="shared" si="1669"/>
        <v>Fluid (stream)</v>
      </c>
      <c r="K11795" s="1" t="str">
        <f t="shared" si="1670"/>
        <v>Untreated Water</v>
      </c>
      <c r="O11795">
        <v>2.5000000000000001E-2</v>
      </c>
      <c r="P11795">
        <v>40</v>
      </c>
      <c r="Q11795">
        <v>7.7</v>
      </c>
    </row>
    <row r="11796" spans="1:17" hidden="1" x14ac:dyDescent="0.3">
      <c r="A11796" t="s">
        <v>45580</v>
      </c>
      <c r="B11796" t="s">
        <v>45581</v>
      </c>
      <c r="C11796" s="1" t="str">
        <f t="shared" si="1667"/>
        <v>21:0719</v>
      </c>
      <c r="D11796" s="1" t="str">
        <f t="shared" si="1668"/>
        <v>21:0212</v>
      </c>
      <c r="E11796" t="s">
        <v>45582</v>
      </c>
      <c r="F11796" t="s">
        <v>45583</v>
      </c>
      <c r="H11796">
        <v>61.5352867</v>
      </c>
      <c r="I11796">
        <v>-134.52891890000001</v>
      </c>
      <c r="J11796" s="1" t="str">
        <f t="shared" si="1669"/>
        <v>Fluid (stream)</v>
      </c>
      <c r="K11796" s="1" t="str">
        <f t="shared" si="1670"/>
        <v>Untreated Water</v>
      </c>
      <c r="O11796">
        <v>2.5000000000000001E-2</v>
      </c>
      <c r="P11796">
        <v>40</v>
      </c>
      <c r="Q11796">
        <v>7.6</v>
      </c>
    </row>
    <row r="11797" spans="1:17" hidden="1" x14ac:dyDescent="0.3">
      <c r="A11797" t="s">
        <v>45584</v>
      </c>
      <c r="B11797" t="s">
        <v>45585</v>
      </c>
      <c r="C11797" s="1" t="str">
        <f t="shared" si="1667"/>
        <v>21:0719</v>
      </c>
      <c r="D11797" s="1" t="str">
        <f t="shared" si="1668"/>
        <v>21:0212</v>
      </c>
      <c r="E11797" t="s">
        <v>45586</v>
      </c>
      <c r="F11797" t="s">
        <v>45587</v>
      </c>
      <c r="H11797">
        <v>61.534579000000001</v>
      </c>
      <c r="I11797">
        <v>-134.64206619999999</v>
      </c>
      <c r="J11797" s="1" t="str">
        <f t="shared" si="1669"/>
        <v>Fluid (stream)</v>
      </c>
      <c r="K11797" s="1" t="str">
        <f t="shared" si="1670"/>
        <v>Untreated Water</v>
      </c>
      <c r="O11797">
        <v>0.48</v>
      </c>
      <c r="P11797">
        <v>60</v>
      </c>
      <c r="Q11797">
        <v>7.7</v>
      </c>
    </row>
    <row r="11798" spans="1:17" hidden="1" x14ac:dyDescent="0.3">
      <c r="A11798" t="s">
        <v>45588</v>
      </c>
      <c r="B11798" t="s">
        <v>45589</v>
      </c>
      <c r="C11798" s="1" t="str">
        <f t="shared" si="1667"/>
        <v>21:0719</v>
      </c>
      <c r="D11798" s="1" t="str">
        <f t="shared" si="1668"/>
        <v>21:0212</v>
      </c>
      <c r="E11798" t="s">
        <v>45590</v>
      </c>
      <c r="F11798" t="s">
        <v>45591</v>
      </c>
      <c r="H11798">
        <v>61.506778300000001</v>
      </c>
      <c r="I11798">
        <v>-134.63610879999999</v>
      </c>
      <c r="J11798" s="1" t="str">
        <f t="shared" si="1669"/>
        <v>Fluid (stream)</v>
      </c>
      <c r="K11798" s="1" t="str">
        <f t="shared" si="1670"/>
        <v>Untreated Water</v>
      </c>
      <c r="O11798">
        <v>2.5000000000000001E-2</v>
      </c>
      <c r="P11798">
        <v>50</v>
      </c>
      <c r="Q11798">
        <v>7.8</v>
      </c>
    </row>
    <row r="11799" spans="1:17" hidden="1" x14ac:dyDescent="0.3">
      <c r="A11799" t="s">
        <v>45592</v>
      </c>
      <c r="B11799" t="s">
        <v>45593</v>
      </c>
      <c r="C11799" s="1" t="str">
        <f t="shared" si="1667"/>
        <v>21:0719</v>
      </c>
      <c r="D11799" s="1" t="str">
        <f t="shared" si="1668"/>
        <v>21:0212</v>
      </c>
      <c r="E11799" t="s">
        <v>45594</v>
      </c>
      <c r="F11799" t="s">
        <v>45595</v>
      </c>
      <c r="H11799">
        <v>61.509397800000002</v>
      </c>
      <c r="I11799">
        <v>-134.62873110000001</v>
      </c>
      <c r="J11799" s="1" t="str">
        <f t="shared" si="1669"/>
        <v>Fluid (stream)</v>
      </c>
      <c r="K11799" s="1" t="str">
        <f t="shared" si="1670"/>
        <v>Untreated Water</v>
      </c>
      <c r="O11799">
        <v>2.5000000000000001E-2</v>
      </c>
      <c r="P11799">
        <v>70</v>
      </c>
      <c r="Q11799">
        <v>7.7</v>
      </c>
    </row>
    <row r="11800" spans="1:17" hidden="1" x14ac:dyDescent="0.3">
      <c r="A11800" t="s">
        <v>45596</v>
      </c>
      <c r="B11800" t="s">
        <v>45597</v>
      </c>
      <c r="C11800" s="1" t="str">
        <f t="shared" si="1667"/>
        <v>21:0719</v>
      </c>
      <c r="D11800" s="1" t="str">
        <f t="shared" si="1668"/>
        <v>21:0212</v>
      </c>
      <c r="E11800" t="s">
        <v>45598</v>
      </c>
      <c r="F11800" t="s">
        <v>45599</v>
      </c>
      <c r="H11800">
        <v>61.253478000000001</v>
      </c>
      <c r="I11800">
        <v>-134.45595539999999</v>
      </c>
      <c r="J11800" s="1" t="str">
        <f t="shared" si="1669"/>
        <v>Fluid (stream)</v>
      </c>
      <c r="K11800" s="1" t="str">
        <f t="shared" si="1670"/>
        <v>Untreated Water</v>
      </c>
      <c r="O11800">
        <v>2.5000000000000001E-2</v>
      </c>
      <c r="P11800">
        <v>60</v>
      </c>
      <c r="Q11800">
        <v>7.9</v>
      </c>
    </row>
    <row r="11801" spans="1:17" hidden="1" x14ac:dyDescent="0.3">
      <c r="A11801" t="s">
        <v>45600</v>
      </c>
      <c r="B11801" t="s">
        <v>45601</v>
      </c>
      <c r="C11801" s="1" t="str">
        <f t="shared" si="1667"/>
        <v>21:0719</v>
      </c>
      <c r="D11801" s="1" t="str">
        <f t="shared" si="1668"/>
        <v>21:0212</v>
      </c>
      <c r="E11801" t="s">
        <v>45602</v>
      </c>
      <c r="F11801" t="s">
        <v>45603</v>
      </c>
      <c r="H11801">
        <v>61.234543000000002</v>
      </c>
      <c r="I11801">
        <v>-134.449129</v>
      </c>
      <c r="J11801" s="1" t="str">
        <f t="shared" si="1669"/>
        <v>Fluid (stream)</v>
      </c>
      <c r="K11801" s="1" t="str">
        <f t="shared" si="1670"/>
        <v>Untreated Water</v>
      </c>
      <c r="O11801">
        <v>2.5000000000000001E-2</v>
      </c>
      <c r="P11801">
        <v>60</v>
      </c>
      <c r="Q11801">
        <v>7.8</v>
      </c>
    </row>
    <row r="11802" spans="1:17" hidden="1" x14ac:dyDescent="0.3">
      <c r="A11802" t="s">
        <v>45604</v>
      </c>
      <c r="B11802" t="s">
        <v>45605</v>
      </c>
      <c r="C11802" s="1" t="str">
        <f t="shared" si="1667"/>
        <v>21:0719</v>
      </c>
      <c r="D11802" s="1" t="str">
        <f t="shared" si="1668"/>
        <v>21:0212</v>
      </c>
      <c r="E11802" t="s">
        <v>45606</v>
      </c>
      <c r="F11802" t="s">
        <v>45607</v>
      </c>
      <c r="H11802">
        <v>61.234128499999997</v>
      </c>
      <c r="I11802">
        <v>-134.40620139999999</v>
      </c>
      <c r="J11802" s="1" t="str">
        <f t="shared" si="1669"/>
        <v>Fluid (stream)</v>
      </c>
      <c r="K11802" s="1" t="str">
        <f t="shared" si="1670"/>
        <v>Untreated Water</v>
      </c>
      <c r="O11802">
        <v>2.5000000000000001E-2</v>
      </c>
      <c r="P11802">
        <v>50</v>
      </c>
      <c r="Q11802">
        <v>7.5</v>
      </c>
    </row>
    <row r="11803" spans="1:17" hidden="1" x14ac:dyDescent="0.3">
      <c r="A11803" t="s">
        <v>45608</v>
      </c>
      <c r="B11803" t="s">
        <v>45609</v>
      </c>
      <c r="C11803" s="1" t="str">
        <f t="shared" si="1667"/>
        <v>21:0719</v>
      </c>
      <c r="D11803" s="1" t="str">
        <f t="shared" si="1668"/>
        <v>21:0212</v>
      </c>
      <c r="E11803" t="s">
        <v>45610</v>
      </c>
      <c r="F11803" t="s">
        <v>45611</v>
      </c>
      <c r="H11803">
        <v>61.216274300000002</v>
      </c>
      <c r="I11803">
        <v>-134.4048056</v>
      </c>
      <c r="J11803" s="1" t="str">
        <f t="shared" si="1669"/>
        <v>Fluid (stream)</v>
      </c>
      <c r="K11803" s="1" t="str">
        <f t="shared" si="1670"/>
        <v>Untreated Water</v>
      </c>
      <c r="O11803">
        <v>2.5000000000000001E-2</v>
      </c>
      <c r="P11803">
        <v>60</v>
      </c>
      <c r="Q11803">
        <v>7.6</v>
      </c>
    </row>
    <row r="11804" spans="1:17" hidden="1" x14ac:dyDescent="0.3">
      <c r="A11804" t="s">
        <v>45612</v>
      </c>
      <c r="B11804" t="s">
        <v>45613</v>
      </c>
      <c r="C11804" s="1" t="str">
        <f t="shared" si="1667"/>
        <v>21:0719</v>
      </c>
      <c r="D11804" s="1" t="str">
        <f t="shared" si="1668"/>
        <v>21:0212</v>
      </c>
      <c r="E11804" t="s">
        <v>45614</v>
      </c>
      <c r="F11804" t="s">
        <v>45615</v>
      </c>
      <c r="H11804">
        <v>61.193772799999998</v>
      </c>
      <c r="I11804">
        <v>-134.38802129999999</v>
      </c>
      <c r="J11804" s="1" t="str">
        <f t="shared" si="1669"/>
        <v>Fluid (stream)</v>
      </c>
      <c r="K11804" s="1" t="str">
        <f t="shared" si="1670"/>
        <v>Untreated Water</v>
      </c>
      <c r="O11804">
        <v>2.5000000000000001E-2</v>
      </c>
      <c r="P11804">
        <v>40</v>
      </c>
      <c r="Q11804">
        <v>7.9</v>
      </c>
    </row>
    <row r="11805" spans="1:17" hidden="1" x14ac:dyDescent="0.3">
      <c r="A11805" t="s">
        <v>45616</v>
      </c>
      <c r="B11805" t="s">
        <v>45617</v>
      </c>
      <c r="C11805" s="1" t="str">
        <f t="shared" si="1667"/>
        <v>21:0719</v>
      </c>
      <c r="D11805" s="1" t="str">
        <f t="shared" si="1668"/>
        <v>21:0212</v>
      </c>
      <c r="E11805" t="s">
        <v>45618</v>
      </c>
      <c r="F11805" t="s">
        <v>45619</v>
      </c>
      <c r="H11805">
        <v>61.161022099999997</v>
      </c>
      <c r="I11805">
        <v>-134.39623639999999</v>
      </c>
      <c r="J11805" s="1" t="str">
        <f t="shared" si="1669"/>
        <v>Fluid (stream)</v>
      </c>
      <c r="K11805" s="1" t="str">
        <f t="shared" si="1670"/>
        <v>Untreated Water</v>
      </c>
      <c r="O11805">
        <v>2.5000000000000001E-2</v>
      </c>
      <c r="P11805">
        <v>50</v>
      </c>
      <c r="Q11805">
        <v>8</v>
      </c>
    </row>
    <row r="11806" spans="1:17" hidden="1" x14ac:dyDescent="0.3">
      <c r="A11806" t="s">
        <v>45620</v>
      </c>
      <c r="B11806" t="s">
        <v>45621</v>
      </c>
      <c r="C11806" s="1" t="str">
        <f t="shared" si="1667"/>
        <v>21:0719</v>
      </c>
      <c r="D11806" s="1" t="str">
        <f t="shared" si="1668"/>
        <v>21:0212</v>
      </c>
      <c r="E11806" t="s">
        <v>45622</v>
      </c>
      <c r="F11806" t="s">
        <v>45623</v>
      </c>
      <c r="H11806">
        <v>61.161612099999999</v>
      </c>
      <c r="I11806">
        <v>-134.36422339999999</v>
      </c>
      <c r="J11806" s="1" t="str">
        <f t="shared" si="1669"/>
        <v>Fluid (stream)</v>
      </c>
      <c r="K11806" s="1" t="str">
        <f t="shared" si="1670"/>
        <v>Untreated Water</v>
      </c>
      <c r="O11806">
        <v>2.5000000000000001E-2</v>
      </c>
      <c r="P11806">
        <v>50</v>
      </c>
      <c r="Q11806">
        <v>7.6</v>
      </c>
    </row>
    <row r="11807" spans="1:17" hidden="1" x14ac:dyDescent="0.3">
      <c r="A11807" t="s">
        <v>45624</v>
      </c>
      <c r="B11807" t="s">
        <v>45625</v>
      </c>
      <c r="C11807" s="1" t="str">
        <f t="shared" si="1667"/>
        <v>21:0719</v>
      </c>
      <c r="D11807" s="1" t="str">
        <f>HYPERLINK("http://geochem.nrcan.gc.ca/cdogs/content/svy/svy_e.htm", "")</f>
        <v/>
      </c>
      <c r="G11807" s="1" t="str">
        <f>HYPERLINK("http://geochem.nrcan.gc.ca/cdogs/content/cr_/cr_00086_e.htm", "86")</f>
        <v>86</v>
      </c>
      <c r="J11807" t="s">
        <v>11453</v>
      </c>
      <c r="K11807" t="s">
        <v>11454</v>
      </c>
      <c r="O11807">
        <v>0.5</v>
      </c>
      <c r="P11807">
        <v>120</v>
      </c>
      <c r="Q11807">
        <v>7.5</v>
      </c>
    </row>
    <row r="11808" spans="1:17" hidden="1" x14ac:dyDescent="0.3">
      <c r="A11808" t="s">
        <v>45626</v>
      </c>
      <c r="B11808" t="s">
        <v>45627</v>
      </c>
      <c r="C11808" s="1" t="str">
        <f t="shared" si="1667"/>
        <v>21:0719</v>
      </c>
      <c r="D11808" s="1" t="str">
        <f t="shared" ref="D11808:D11825" si="1671">HYPERLINK("http://geochem.nrcan.gc.ca/cdogs/content/svy/svy210212_e.htm", "21:0212")</f>
        <v>21:0212</v>
      </c>
      <c r="E11808" t="s">
        <v>45628</v>
      </c>
      <c r="F11808" t="s">
        <v>45629</v>
      </c>
      <c r="H11808">
        <v>61.178940099999998</v>
      </c>
      <c r="I11808">
        <v>-134.30926349999999</v>
      </c>
      <c r="J11808" s="1" t="str">
        <f t="shared" ref="J11808:J11825" si="1672">HYPERLINK("http://geochem.nrcan.gc.ca/cdogs/content/kwd/kwd020018_e.htm", "Fluid (stream)")</f>
        <v>Fluid (stream)</v>
      </c>
      <c r="K11808" s="1" t="str">
        <f t="shared" ref="K11808:K11825" si="1673">HYPERLINK("http://geochem.nrcan.gc.ca/cdogs/content/kwd/kwd080007_e.htm", "Untreated Water")</f>
        <v>Untreated Water</v>
      </c>
      <c r="O11808">
        <v>2.5000000000000001E-2</v>
      </c>
      <c r="P11808">
        <v>50</v>
      </c>
      <c r="Q11808">
        <v>7.9</v>
      </c>
    </row>
    <row r="11809" spans="1:17" hidden="1" x14ac:dyDescent="0.3">
      <c r="A11809" t="s">
        <v>45630</v>
      </c>
      <c r="B11809" t="s">
        <v>45631</v>
      </c>
      <c r="C11809" s="1" t="str">
        <f t="shared" si="1667"/>
        <v>21:0719</v>
      </c>
      <c r="D11809" s="1" t="str">
        <f t="shared" si="1671"/>
        <v>21:0212</v>
      </c>
      <c r="E11809" t="s">
        <v>45632</v>
      </c>
      <c r="F11809" t="s">
        <v>45633</v>
      </c>
      <c r="H11809">
        <v>61.106514799999999</v>
      </c>
      <c r="I11809">
        <v>-134.24718780000001</v>
      </c>
      <c r="J11809" s="1" t="str">
        <f t="shared" si="1672"/>
        <v>Fluid (stream)</v>
      </c>
      <c r="K11809" s="1" t="str">
        <f t="shared" si="1673"/>
        <v>Untreated Water</v>
      </c>
      <c r="O11809">
        <v>2.5000000000000001E-2</v>
      </c>
      <c r="P11809">
        <v>70</v>
      </c>
      <c r="Q11809">
        <v>7.2</v>
      </c>
    </row>
    <row r="11810" spans="1:17" hidden="1" x14ac:dyDescent="0.3">
      <c r="A11810" t="s">
        <v>45634</v>
      </c>
      <c r="B11810" t="s">
        <v>45635</v>
      </c>
      <c r="C11810" s="1" t="str">
        <f t="shared" si="1667"/>
        <v>21:0719</v>
      </c>
      <c r="D11810" s="1" t="str">
        <f t="shared" si="1671"/>
        <v>21:0212</v>
      </c>
      <c r="E11810" t="s">
        <v>45636</v>
      </c>
      <c r="F11810" t="s">
        <v>45637</v>
      </c>
      <c r="H11810">
        <v>61.056583500000002</v>
      </c>
      <c r="I11810">
        <v>-134.30010480000001</v>
      </c>
      <c r="J11810" s="1" t="str">
        <f t="shared" si="1672"/>
        <v>Fluid (stream)</v>
      </c>
      <c r="K11810" s="1" t="str">
        <f t="shared" si="1673"/>
        <v>Untreated Water</v>
      </c>
      <c r="O11810">
        <v>2.5000000000000001E-2</v>
      </c>
      <c r="P11810">
        <v>70</v>
      </c>
      <c r="Q11810">
        <v>7.8</v>
      </c>
    </row>
    <row r="11811" spans="1:17" hidden="1" x14ac:dyDescent="0.3">
      <c r="A11811" t="s">
        <v>45638</v>
      </c>
      <c r="B11811" t="s">
        <v>45639</v>
      </c>
      <c r="C11811" s="1" t="str">
        <f t="shared" si="1667"/>
        <v>21:0719</v>
      </c>
      <c r="D11811" s="1" t="str">
        <f t="shared" si="1671"/>
        <v>21:0212</v>
      </c>
      <c r="E11811" t="s">
        <v>45636</v>
      </c>
      <c r="F11811" t="s">
        <v>45640</v>
      </c>
      <c r="H11811">
        <v>61.056583500000002</v>
      </c>
      <c r="I11811">
        <v>-134.30010480000001</v>
      </c>
      <c r="J11811" s="1" t="str">
        <f t="shared" si="1672"/>
        <v>Fluid (stream)</v>
      </c>
      <c r="K11811" s="1" t="str">
        <f t="shared" si="1673"/>
        <v>Untreated Water</v>
      </c>
      <c r="O11811">
        <v>2.5000000000000001E-2</v>
      </c>
      <c r="P11811">
        <v>60</v>
      </c>
      <c r="Q11811">
        <v>7.9</v>
      </c>
    </row>
    <row r="11812" spans="1:17" hidden="1" x14ac:dyDescent="0.3">
      <c r="A11812" t="s">
        <v>45641</v>
      </c>
      <c r="B11812" t="s">
        <v>45642</v>
      </c>
      <c r="C11812" s="1" t="str">
        <f t="shared" si="1667"/>
        <v>21:0719</v>
      </c>
      <c r="D11812" s="1" t="str">
        <f t="shared" si="1671"/>
        <v>21:0212</v>
      </c>
      <c r="E11812" t="s">
        <v>45643</v>
      </c>
      <c r="F11812" t="s">
        <v>45644</v>
      </c>
      <c r="H11812">
        <v>61.030544800000001</v>
      </c>
      <c r="I11812">
        <v>-134.24800490000001</v>
      </c>
      <c r="J11812" s="1" t="str">
        <f t="shared" si="1672"/>
        <v>Fluid (stream)</v>
      </c>
      <c r="K11812" s="1" t="str">
        <f t="shared" si="1673"/>
        <v>Untreated Water</v>
      </c>
      <c r="O11812">
        <v>2.5000000000000001E-2</v>
      </c>
      <c r="P11812">
        <v>50</v>
      </c>
      <c r="Q11812">
        <v>8.1</v>
      </c>
    </row>
    <row r="11813" spans="1:17" hidden="1" x14ac:dyDescent="0.3">
      <c r="A11813" t="s">
        <v>45645</v>
      </c>
      <c r="B11813" t="s">
        <v>45646</v>
      </c>
      <c r="C11813" s="1" t="str">
        <f t="shared" si="1667"/>
        <v>21:0719</v>
      </c>
      <c r="D11813" s="1" t="str">
        <f t="shared" si="1671"/>
        <v>21:0212</v>
      </c>
      <c r="E11813" t="s">
        <v>45647</v>
      </c>
      <c r="F11813" t="s">
        <v>45648</v>
      </c>
      <c r="H11813">
        <v>61.0070804</v>
      </c>
      <c r="I11813">
        <v>-134.29725450000001</v>
      </c>
      <c r="J11813" s="1" t="str">
        <f t="shared" si="1672"/>
        <v>Fluid (stream)</v>
      </c>
      <c r="K11813" s="1" t="str">
        <f t="shared" si="1673"/>
        <v>Untreated Water</v>
      </c>
      <c r="O11813">
        <v>2.5000000000000001E-2</v>
      </c>
      <c r="P11813">
        <v>50</v>
      </c>
      <c r="Q11813">
        <v>7.8</v>
      </c>
    </row>
    <row r="11814" spans="1:17" hidden="1" x14ac:dyDescent="0.3">
      <c r="A11814" t="s">
        <v>45649</v>
      </c>
      <c r="B11814" t="s">
        <v>45650</v>
      </c>
      <c r="C11814" s="1" t="str">
        <f t="shared" si="1667"/>
        <v>21:0719</v>
      </c>
      <c r="D11814" s="1" t="str">
        <f t="shared" si="1671"/>
        <v>21:0212</v>
      </c>
      <c r="E11814" t="s">
        <v>45651</v>
      </c>
      <c r="F11814" t="s">
        <v>45652</v>
      </c>
      <c r="H11814">
        <v>61.0157168</v>
      </c>
      <c r="I11814">
        <v>-134.36031180000001</v>
      </c>
      <c r="J11814" s="1" t="str">
        <f t="shared" si="1672"/>
        <v>Fluid (stream)</v>
      </c>
      <c r="K11814" s="1" t="str">
        <f t="shared" si="1673"/>
        <v>Untreated Water</v>
      </c>
      <c r="O11814">
        <v>2.5000000000000001E-2</v>
      </c>
      <c r="P11814">
        <v>40</v>
      </c>
      <c r="Q11814">
        <v>8.1</v>
      </c>
    </row>
    <row r="11815" spans="1:17" hidden="1" x14ac:dyDescent="0.3">
      <c r="A11815" t="s">
        <v>45653</v>
      </c>
      <c r="B11815" t="s">
        <v>45654</v>
      </c>
      <c r="C11815" s="1" t="str">
        <f t="shared" si="1667"/>
        <v>21:0719</v>
      </c>
      <c r="D11815" s="1" t="str">
        <f t="shared" si="1671"/>
        <v>21:0212</v>
      </c>
      <c r="E11815" t="s">
        <v>45655</v>
      </c>
      <c r="F11815" t="s">
        <v>45656</v>
      </c>
      <c r="H11815">
        <v>61.022274799999998</v>
      </c>
      <c r="I11815">
        <v>-134.41257909999999</v>
      </c>
      <c r="J11815" s="1" t="str">
        <f t="shared" si="1672"/>
        <v>Fluid (stream)</v>
      </c>
      <c r="K11815" s="1" t="str">
        <f t="shared" si="1673"/>
        <v>Untreated Water</v>
      </c>
      <c r="O11815">
        <v>0.2</v>
      </c>
      <c r="P11815">
        <v>30</v>
      </c>
      <c r="Q11815">
        <v>7.6</v>
      </c>
    </row>
    <row r="11816" spans="1:17" hidden="1" x14ac:dyDescent="0.3">
      <c r="A11816" t="s">
        <v>45657</v>
      </c>
      <c r="B11816" t="s">
        <v>45658</v>
      </c>
      <c r="C11816" s="1" t="str">
        <f t="shared" si="1667"/>
        <v>21:0719</v>
      </c>
      <c r="D11816" s="1" t="str">
        <f t="shared" si="1671"/>
        <v>21:0212</v>
      </c>
      <c r="E11816" t="s">
        <v>45659</v>
      </c>
      <c r="F11816" t="s">
        <v>45660</v>
      </c>
      <c r="H11816">
        <v>61.0376774</v>
      </c>
      <c r="I11816">
        <v>-134.36220220000001</v>
      </c>
      <c r="J11816" s="1" t="str">
        <f t="shared" si="1672"/>
        <v>Fluid (stream)</v>
      </c>
      <c r="K11816" s="1" t="str">
        <f t="shared" si="1673"/>
        <v>Untreated Water</v>
      </c>
      <c r="O11816">
        <v>0.15</v>
      </c>
      <c r="P11816">
        <v>30</v>
      </c>
      <c r="Q11816">
        <v>8</v>
      </c>
    </row>
    <row r="11817" spans="1:17" hidden="1" x14ac:dyDescent="0.3">
      <c r="A11817" t="s">
        <v>45661</v>
      </c>
      <c r="B11817" t="s">
        <v>45662</v>
      </c>
      <c r="C11817" s="1" t="str">
        <f t="shared" si="1667"/>
        <v>21:0719</v>
      </c>
      <c r="D11817" s="1" t="str">
        <f t="shared" si="1671"/>
        <v>21:0212</v>
      </c>
      <c r="E11817" t="s">
        <v>45663</v>
      </c>
      <c r="F11817" t="s">
        <v>45664</v>
      </c>
      <c r="H11817">
        <v>61.055632600000003</v>
      </c>
      <c r="I11817">
        <v>-134.4135551</v>
      </c>
      <c r="J11817" s="1" t="str">
        <f t="shared" si="1672"/>
        <v>Fluid (stream)</v>
      </c>
      <c r="K11817" s="1" t="str">
        <f t="shared" si="1673"/>
        <v>Untreated Water</v>
      </c>
      <c r="O11817">
        <v>2.5000000000000001E-2</v>
      </c>
      <c r="P11817">
        <v>30</v>
      </c>
      <c r="Q11817">
        <v>7.7</v>
      </c>
    </row>
    <row r="11818" spans="1:17" hidden="1" x14ac:dyDescent="0.3">
      <c r="A11818" t="s">
        <v>45665</v>
      </c>
      <c r="B11818" t="s">
        <v>45666</v>
      </c>
      <c r="C11818" s="1" t="str">
        <f t="shared" si="1667"/>
        <v>21:0719</v>
      </c>
      <c r="D11818" s="1" t="str">
        <f t="shared" si="1671"/>
        <v>21:0212</v>
      </c>
      <c r="E11818" t="s">
        <v>45667</v>
      </c>
      <c r="F11818" t="s">
        <v>45668</v>
      </c>
      <c r="H11818">
        <v>61.093026600000002</v>
      </c>
      <c r="I11818">
        <v>-134.30718229999999</v>
      </c>
      <c r="J11818" s="1" t="str">
        <f t="shared" si="1672"/>
        <v>Fluid (stream)</v>
      </c>
      <c r="K11818" s="1" t="str">
        <f t="shared" si="1673"/>
        <v>Untreated Water</v>
      </c>
      <c r="O11818">
        <v>2.5000000000000001E-2</v>
      </c>
      <c r="P11818">
        <v>30</v>
      </c>
      <c r="Q11818">
        <v>8.1</v>
      </c>
    </row>
    <row r="11819" spans="1:17" hidden="1" x14ac:dyDescent="0.3">
      <c r="A11819" t="s">
        <v>45669</v>
      </c>
      <c r="B11819" t="s">
        <v>45670</v>
      </c>
      <c r="C11819" s="1" t="str">
        <f t="shared" si="1667"/>
        <v>21:0719</v>
      </c>
      <c r="D11819" s="1" t="str">
        <f t="shared" si="1671"/>
        <v>21:0212</v>
      </c>
      <c r="E11819" t="s">
        <v>45671</v>
      </c>
      <c r="F11819" t="s">
        <v>45672</v>
      </c>
      <c r="H11819">
        <v>61.1117043</v>
      </c>
      <c r="I11819">
        <v>-134.3382996</v>
      </c>
      <c r="J11819" s="1" t="str">
        <f t="shared" si="1672"/>
        <v>Fluid (stream)</v>
      </c>
      <c r="K11819" s="1" t="str">
        <f t="shared" si="1673"/>
        <v>Untreated Water</v>
      </c>
      <c r="O11819">
        <v>2.5000000000000001E-2</v>
      </c>
      <c r="P11819">
        <v>40</v>
      </c>
      <c r="Q11819">
        <v>8.1999999999999993</v>
      </c>
    </row>
    <row r="11820" spans="1:17" hidden="1" x14ac:dyDescent="0.3">
      <c r="A11820" t="s">
        <v>45673</v>
      </c>
      <c r="B11820" t="s">
        <v>45674</v>
      </c>
      <c r="C11820" s="1" t="str">
        <f t="shared" si="1667"/>
        <v>21:0719</v>
      </c>
      <c r="D11820" s="1" t="str">
        <f t="shared" si="1671"/>
        <v>21:0212</v>
      </c>
      <c r="E11820" t="s">
        <v>45675</v>
      </c>
      <c r="F11820" t="s">
        <v>45676</v>
      </c>
      <c r="H11820">
        <v>61.117271600000002</v>
      </c>
      <c r="I11820">
        <v>-134.34772240000001</v>
      </c>
      <c r="J11820" s="1" t="str">
        <f t="shared" si="1672"/>
        <v>Fluid (stream)</v>
      </c>
      <c r="K11820" s="1" t="str">
        <f t="shared" si="1673"/>
        <v>Untreated Water</v>
      </c>
      <c r="O11820">
        <v>2.5000000000000001E-2</v>
      </c>
      <c r="P11820">
        <v>40</v>
      </c>
      <c r="Q11820">
        <v>8.1999999999999993</v>
      </c>
    </row>
    <row r="11821" spans="1:17" hidden="1" x14ac:dyDescent="0.3">
      <c r="A11821" t="s">
        <v>45677</v>
      </c>
      <c r="B11821" t="s">
        <v>45678</v>
      </c>
      <c r="C11821" s="1" t="str">
        <f t="shared" si="1667"/>
        <v>21:0719</v>
      </c>
      <c r="D11821" s="1" t="str">
        <f t="shared" si="1671"/>
        <v>21:0212</v>
      </c>
      <c r="E11821" t="s">
        <v>45679</v>
      </c>
      <c r="F11821" t="s">
        <v>45680</v>
      </c>
      <c r="H11821">
        <v>61.138052500000001</v>
      </c>
      <c r="I11821">
        <v>-134.36783389999999</v>
      </c>
      <c r="J11821" s="1" t="str">
        <f t="shared" si="1672"/>
        <v>Fluid (stream)</v>
      </c>
      <c r="K11821" s="1" t="str">
        <f t="shared" si="1673"/>
        <v>Untreated Water</v>
      </c>
      <c r="O11821">
        <v>2.5000000000000001E-2</v>
      </c>
      <c r="P11821">
        <v>40</v>
      </c>
      <c r="Q11821">
        <v>8.3000000000000007</v>
      </c>
    </row>
    <row r="11822" spans="1:17" hidden="1" x14ac:dyDescent="0.3">
      <c r="A11822" t="s">
        <v>45681</v>
      </c>
      <c r="B11822" t="s">
        <v>45682</v>
      </c>
      <c r="C11822" s="1" t="str">
        <f t="shared" si="1667"/>
        <v>21:0719</v>
      </c>
      <c r="D11822" s="1" t="str">
        <f t="shared" si="1671"/>
        <v>21:0212</v>
      </c>
      <c r="E11822" t="s">
        <v>45683</v>
      </c>
      <c r="F11822" t="s">
        <v>45684</v>
      </c>
      <c r="H11822">
        <v>61.125211299999997</v>
      </c>
      <c r="I11822">
        <v>-134.43003340000001</v>
      </c>
      <c r="J11822" s="1" t="str">
        <f t="shared" si="1672"/>
        <v>Fluid (stream)</v>
      </c>
      <c r="K11822" s="1" t="str">
        <f t="shared" si="1673"/>
        <v>Untreated Water</v>
      </c>
      <c r="O11822">
        <v>2.5000000000000001E-2</v>
      </c>
      <c r="P11822">
        <v>40</v>
      </c>
      <c r="Q11822">
        <v>8</v>
      </c>
    </row>
    <row r="11823" spans="1:17" hidden="1" x14ac:dyDescent="0.3">
      <c r="A11823" t="s">
        <v>45685</v>
      </c>
      <c r="B11823" t="s">
        <v>45686</v>
      </c>
      <c r="C11823" s="1" t="str">
        <f t="shared" si="1667"/>
        <v>21:0719</v>
      </c>
      <c r="D11823" s="1" t="str">
        <f t="shared" si="1671"/>
        <v>21:0212</v>
      </c>
      <c r="E11823" t="s">
        <v>45687</v>
      </c>
      <c r="F11823" t="s">
        <v>45688</v>
      </c>
      <c r="H11823">
        <v>61.105562300000003</v>
      </c>
      <c r="I11823">
        <v>-134.4919941</v>
      </c>
      <c r="J11823" s="1" t="str">
        <f t="shared" si="1672"/>
        <v>Fluid (stream)</v>
      </c>
      <c r="K11823" s="1" t="str">
        <f t="shared" si="1673"/>
        <v>Untreated Water</v>
      </c>
      <c r="O11823">
        <v>0.5</v>
      </c>
      <c r="P11823">
        <v>30</v>
      </c>
      <c r="Q11823">
        <v>7.7</v>
      </c>
    </row>
    <row r="11824" spans="1:17" hidden="1" x14ac:dyDescent="0.3">
      <c r="A11824" t="s">
        <v>45689</v>
      </c>
      <c r="B11824" t="s">
        <v>45690</v>
      </c>
      <c r="C11824" s="1" t="str">
        <f t="shared" si="1667"/>
        <v>21:0719</v>
      </c>
      <c r="D11824" s="1" t="str">
        <f t="shared" si="1671"/>
        <v>21:0212</v>
      </c>
      <c r="E11824" t="s">
        <v>45691</v>
      </c>
      <c r="F11824" t="s">
        <v>45692</v>
      </c>
      <c r="H11824">
        <v>61.080406699999997</v>
      </c>
      <c r="I11824">
        <v>-134.5533624</v>
      </c>
      <c r="J11824" s="1" t="str">
        <f t="shared" si="1672"/>
        <v>Fluid (stream)</v>
      </c>
      <c r="K11824" s="1" t="str">
        <f t="shared" si="1673"/>
        <v>Untreated Water</v>
      </c>
      <c r="O11824">
        <v>2.5000000000000001E-2</v>
      </c>
      <c r="P11824">
        <v>20</v>
      </c>
      <c r="Q11824">
        <v>7.6</v>
      </c>
    </row>
    <row r="11825" spans="1:17" hidden="1" x14ac:dyDescent="0.3">
      <c r="A11825" t="s">
        <v>45693</v>
      </c>
      <c r="B11825" t="s">
        <v>45694</v>
      </c>
      <c r="C11825" s="1" t="str">
        <f t="shared" ref="C11825:C11888" si="1674">HYPERLINK("http://geochem.nrcan.gc.ca/cdogs/content/bdl/bdl210719_e.htm", "21:0719")</f>
        <v>21:0719</v>
      </c>
      <c r="D11825" s="1" t="str">
        <f t="shared" si="1671"/>
        <v>21:0212</v>
      </c>
      <c r="E11825" t="s">
        <v>45695</v>
      </c>
      <c r="F11825" t="s">
        <v>45696</v>
      </c>
      <c r="H11825">
        <v>61.068980000000003</v>
      </c>
      <c r="I11825">
        <v>-134.5969753</v>
      </c>
      <c r="J11825" s="1" t="str">
        <f t="shared" si="1672"/>
        <v>Fluid (stream)</v>
      </c>
      <c r="K11825" s="1" t="str">
        <f t="shared" si="1673"/>
        <v>Untreated Water</v>
      </c>
      <c r="O11825">
        <v>2.5000000000000001E-2</v>
      </c>
      <c r="P11825">
        <v>20</v>
      </c>
      <c r="Q11825">
        <v>7.3</v>
      </c>
    </row>
    <row r="11826" spans="1:17" hidden="1" x14ac:dyDescent="0.3">
      <c r="A11826" t="s">
        <v>45697</v>
      </c>
      <c r="B11826" t="s">
        <v>45698</v>
      </c>
      <c r="C11826" s="1" t="str">
        <f t="shared" si="1674"/>
        <v>21:0719</v>
      </c>
      <c r="D11826" s="1" t="str">
        <f>HYPERLINK("http://geochem.nrcan.gc.ca/cdogs/content/svy/svy_e.htm", "")</f>
        <v/>
      </c>
      <c r="G11826" s="1" t="str">
        <f>HYPERLINK("http://geochem.nrcan.gc.ca/cdogs/content/cr_/cr_00084_e.htm", "84")</f>
        <v>84</v>
      </c>
      <c r="J11826" t="s">
        <v>11453</v>
      </c>
      <c r="K11826" t="s">
        <v>11454</v>
      </c>
      <c r="O11826">
        <v>0.26</v>
      </c>
      <c r="P11826">
        <v>40</v>
      </c>
      <c r="Q11826">
        <v>7.3</v>
      </c>
    </row>
    <row r="11827" spans="1:17" hidden="1" x14ac:dyDescent="0.3">
      <c r="A11827" t="s">
        <v>45699</v>
      </c>
      <c r="B11827" t="s">
        <v>45700</v>
      </c>
      <c r="C11827" s="1" t="str">
        <f t="shared" si="1674"/>
        <v>21:0719</v>
      </c>
      <c r="D11827" s="1" t="str">
        <f t="shared" ref="D11827:D11838" si="1675">HYPERLINK("http://geochem.nrcan.gc.ca/cdogs/content/svy/svy210212_e.htm", "21:0212")</f>
        <v>21:0212</v>
      </c>
      <c r="E11827" t="s">
        <v>45701</v>
      </c>
      <c r="F11827" t="s">
        <v>45702</v>
      </c>
      <c r="H11827">
        <v>61.144359799999997</v>
      </c>
      <c r="I11827">
        <v>-134.52777760000001</v>
      </c>
      <c r="J11827" s="1" t="str">
        <f t="shared" ref="J11827:J11838" si="1676">HYPERLINK("http://geochem.nrcan.gc.ca/cdogs/content/kwd/kwd020018_e.htm", "Fluid (stream)")</f>
        <v>Fluid (stream)</v>
      </c>
      <c r="K11827" s="1" t="str">
        <f t="shared" ref="K11827:K11838" si="1677">HYPERLINK("http://geochem.nrcan.gc.ca/cdogs/content/kwd/kwd080007_e.htm", "Untreated Water")</f>
        <v>Untreated Water</v>
      </c>
      <c r="O11827">
        <v>2.5000000000000001E-2</v>
      </c>
      <c r="P11827">
        <v>80</v>
      </c>
      <c r="Q11827">
        <v>7.8</v>
      </c>
    </row>
    <row r="11828" spans="1:17" hidden="1" x14ac:dyDescent="0.3">
      <c r="A11828" t="s">
        <v>45703</v>
      </c>
      <c r="B11828" t="s">
        <v>45704</v>
      </c>
      <c r="C11828" s="1" t="str">
        <f t="shared" si="1674"/>
        <v>21:0719</v>
      </c>
      <c r="D11828" s="1" t="str">
        <f t="shared" si="1675"/>
        <v>21:0212</v>
      </c>
      <c r="E11828" t="s">
        <v>45705</v>
      </c>
      <c r="F11828" t="s">
        <v>45706</v>
      </c>
      <c r="H11828">
        <v>61.1428023</v>
      </c>
      <c r="I11828">
        <v>-134.6616171</v>
      </c>
      <c r="J11828" s="1" t="str">
        <f t="shared" si="1676"/>
        <v>Fluid (stream)</v>
      </c>
      <c r="K11828" s="1" t="str">
        <f t="shared" si="1677"/>
        <v>Untreated Water</v>
      </c>
      <c r="O11828">
        <v>2.5000000000000001E-2</v>
      </c>
      <c r="P11828">
        <v>40</v>
      </c>
      <c r="Q11828">
        <v>6.6</v>
      </c>
    </row>
    <row r="11829" spans="1:17" hidden="1" x14ac:dyDescent="0.3">
      <c r="A11829" t="s">
        <v>45707</v>
      </c>
      <c r="B11829" t="s">
        <v>45708</v>
      </c>
      <c r="C11829" s="1" t="str">
        <f t="shared" si="1674"/>
        <v>21:0719</v>
      </c>
      <c r="D11829" s="1" t="str">
        <f t="shared" si="1675"/>
        <v>21:0212</v>
      </c>
      <c r="E11829" t="s">
        <v>45709</v>
      </c>
      <c r="F11829" t="s">
        <v>45710</v>
      </c>
      <c r="H11829">
        <v>61.176053199999998</v>
      </c>
      <c r="I11829">
        <v>-134.67137589999999</v>
      </c>
      <c r="J11829" s="1" t="str">
        <f t="shared" si="1676"/>
        <v>Fluid (stream)</v>
      </c>
      <c r="K11829" s="1" t="str">
        <f t="shared" si="1677"/>
        <v>Untreated Water</v>
      </c>
      <c r="O11829">
        <v>2.5000000000000001E-2</v>
      </c>
      <c r="P11829">
        <v>50</v>
      </c>
      <c r="Q11829">
        <v>7.7</v>
      </c>
    </row>
    <row r="11830" spans="1:17" hidden="1" x14ac:dyDescent="0.3">
      <c r="A11830" t="s">
        <v>45711</v>
      </c>
      <c r="B11830" t="s">
        <v>45712</v>
      </c>
      <c r="C11830" s="1" t="str">
        <f t="shared" si="1674"/>
        <v>21:0719</v>
      </c>
      <c r="D11830" s="1" t="str">
        <f t="shared" si="1675"/>
        <v>21:0212</v>
      </c>
      <c r="E11830" t="s">
        <v>45713</v>
      </c>
      <c r="F11830" t="s">
        <v>45714</v>
      </c>
      <c r="H11830">
        <v>61.1726393</v>
      </c>
      <c r="I11830">
        <v>-134.56792010000001</v>
      </c>
      <c r="J11830" s="1" t="str">
        <f t="shared" si="1676"/>
        <v>Fluid (stream)</v>
      </c>
      <c r="K11830" s="1" t="str">
        <f t="shared" si="1677"/>
        <v>Untreated Water</v>
      </c>
      <c r="O11830">
        <v>0.14000000000000001</v>
      </c>
      <c r="P11830">
        <v>50</v>
      </c>
      <c r="Q11830">
        <v>7.8</v>
      </c>
    </row>
    <row r="11831" spans="1:17" hidden="1" x14ac:dyDescent="0.3">
      <c r="A11831" t="s">
        <v>45715</v>
      </c>
      <c r="B11831" t="s">
        <v>45716</v>
      </c>
      <c r="C11831" s="1" t="str">
        <f t="shared" si="1674"/>
        <v>21:0719</v>
      </c>
      <c r="D11831" s="1" t="str">
        <f t="shared" si="1675"/>
        <v>21:0212</v>
      </c>
      <c r="E11831" t="s">
        <v>45717</v>
      </c>
      <c r="F11831" t="s">
        <v>45718</v>
      </c>
      <c r="H11831">
        <v>61.203578499999999</v>
      </c>
      <c r="I11831">
        <v>-134.4717756</v>
      </c>
      <c r="J11831" s="1" t="str">
        <f t="shared" si="1676"/>
        <v>Fluid (stream)</v>
      </c>
      <c r="K11831" s="1" t="str">
        <f t="shared" si="1677"/>
        <v>Untreated Water</v>
      </c>
      <c r="O11831">
        <v>2.5000000000000001E-2</v>
      </c>
      <c r="P11831">
        <v>60</v>
      </c>
      <c r="Q11831">
        <v>7.9</v>
      </c>
    </row>
    <row r="11832" spans="1:17" hidden="1" x14ac:dyDescent="0.3">
      <c r="A11832" t="s">
        <v>45719</v>
      </c>
      <c r="B11832" t="s">
        <v>45720</v>
      </c>
      <c r="C11832" s="1" t="str">
        <f t="shared" si="1674"/>
        <v>21:0719</v>
      </c>
      <c r="D11832" s="1" t="str">
        <f t="shared" si="1675"/>
        <v>21:0212</v>
      </c>
      <c r="E11832" t="s">
        <v>45721</v>
      </c>
      <c r="F11832" t="s">
        <v>45722</v>
      </c>
      <c r="H11832">
        <v>61.684118099999999</v>
      </c>
      <c r="I11832">
        <v>-134.83832580000001</v>
      </c>
      <c r="J11832" s="1" t="str">
        <f t="shared" si="1676"/>
        <v>Fluid (stream)</v>
      </c>
      <c r="K11832" s="1" t="str">
        <f t="shared" si="1677"/>
        <v>Untreated Water</v>
      </c>
      <c r="O11832">
        <v>2.5000000000000001E-2</v>
      </c>
      <c r="P11832">
        <v>50</v>
      </c>
      <c r="Q11832">
        <v>7.9</v>
      </c>
    </row>
    <row r="11833" spans="1:17" hidden="1" x14ac:dyDescent="0.3">
      <c r="A11833" t="s">
        <v>45723</v>
      </c>
      <c r="B11833" t="s">
        <v>45724</v>
      </c>
      <c r="C11833" s="1" t="str">
        <f t="shared" si="1674"/>
        <v>21:0719</v>
      </c>
      <c r="D11833" s="1" t="str">
        <f t="shared" si="1675"/>
        <v>21:0212</v>
      </c>
      <c r="E11833" t="s">
        <v>45721</v>
      </c>
      <c r="F11833" t="s">
        <v>45725</v>
      </c>
      <c r="H11833">
        <v>61.684118099999999</v>
      </c>
      <c r="I11833">
        <v>-134.83832580000001</v>
      </c>
      <c r="J11833" s="1" t="str">
        <f t="shared" si="1676"/>
        <v>Fluid (stream)</v>
      </c>
      <c r="K11833" s="1" t="str">
        <f t="shared" si="1677"/>
        <v>Untreated Water</v>
      </c>
      <c r="O11833">
        <v>2.5000000000000001E-2</v>
      </c>
      <c r="P11833">
        <v>50</v>
      </c>
      <c r="Q11833">
        <v>8</v>
      </c>
    </row>
    <row r="11834" spans="1:17" hidden="1" x14ac:dyDescent="0.3">
      <c r="A11834" t="s">
        <v>45726</v>
      </c>
      <c r="B11834" t="s">
        <v>45727</v>
      </c>
      <c r="C11834" s="1" t="str">
        <f t="shared" si="1674"/>
        <v>21:0719</v>
      </c>
      <c r="D11834" s="1" t="str">
        <f t="shared" si="1675"/>
        <v>21:0212</v>
      </c>
      <c r="E11834" t="s">
        <v>45728</v>
      </c>
      <c r="F11834" t="s">
        <v>45729</v>
      </c>
      <c r="H11834">
        <v>61.660128299999997</v>
      </c>
      <c r="I11834">
        <v>-134.7627133</v>
      </c>
      <c r="J11834" s="1" t="str">
        <f t="shared" si="1676"/>
        <v>Fluid (stream)</v>
      </c>
      <c r="K11834" s="1" t="str">
        <f t="shared" si="1677"/>
        <v>Untreated Water</v>
      </c>
      <c r="O11834">
        <v>2.5000000000000001E-2</v>
      </c>
      <c r="P11834">
        <v>50</v>
      </c>
      <c r="Q11834">
        <v>7.8</v>
      </c>
    </row>
    <row r="11835" spans="1:17" hidden="1" x14ac:dyDescent="0.3">
      <c r="A11835" t="s">
        <v>45730</v>
      </c>
      <c r="B11835" t="s">
        <v>45731</v>
      </c>
      <c r="C11835" s="1" t="str">
        <f t="shared" si="1674"/>
        <v>21:0719</v>
      </c>
      <c r="D11835" s="1" t="str">
        <f t="shared" si="1675"/>
        <v>21:0212</v>
      </c>
      <c r="E11835" t="s">
        <v>45732</v>
      </c>
      <c r="F11835" t="s">
        <v>45733</v>
      </c>
      <c r="H11835">
        <v>61.683329999999998</v>
      </c>
      <c r="I11835">
        <v>-134.74040909999999</v>
      </c>
      <c r="J11835" s="1" t="str">
        <f t="shared" si="1676"/>
        <v>Fluid (stream)</v>
      </c>
      <c r="K11835" s="1" t="str">
        <f t="shared" si="1677"/>
        <v>Untreated Water</v>
      </c>
      <c r="O11835">
        <v>2.5000000000000001E-2</v>
      </c>
      <c r="P11835">
        <v>50</v>
      </c>
      <c r="Q11835">
        <v>7.9</v>
      </c>
    </row>
    <row r="11836" spans="1:17" hidden="1" x14ac:dyDescent="0.3">
      <c r="A11836" t="s">
        <v>45734</v>
      </c>
      <c r="B11836" t="s">
        <v>45735</v>
      </c>
      <c r="C11836" s="1" t="str">
        <f t="shared" si="1674"/>
        <v>21:0719</v>
      </c>
      <c r="D11836" s="1" t="str">
        <f t="shared" si="1675"/>
        <v>21:0212</v>
      </c>
      <c r="E11836" t="s">
        <v>45736</v>
      </c>
      <c r="F11836" t="s">
        <v>45737</v>
      </c>
      <c r="H11836">
        <v>61.662265699999999</v>
      </c>
      <c r="I11836">
        <v>-134.72030380000001</v>
      </c>
      <c r="J11836" s="1" t="str">
        <f t="shared" si="1676"/>
        <v>Fluid (stream)</v>
      </c>
      <c r="K11836" s="1" t="str">
        <f t="shared" si="1677"/>
        <v>Untreated Water</v>
      </c>
      <c r="O11836">
        <v>0.33</v>
      </c>
      <c r="P11836">
        <v>60</v>
      </c>
      <c r="Q11836">
        <v>7.7</v>
      </c>
    </row>
    <row r="11837" spans="1:17" hidden="1" x14ac:dyDescent="0.3">
      <c r="A11837" t="s">
        <v>45738</v>
      </c>
      <c r="B11837" t="s">
        <v>45739</v>
      </c>
      <c r="C11837" s="1" t="str">
        <f t="shared" si="1674"/>
        <v>21:0719</v>
      </c>
      <c r="D11837" s="1" t="str">
        <f t="shared" si="1675"/>
        <v>21:0212</v>
      </c>
      <c r="E11837" t="s">
        <v>45740</v>
      </c>
      <c r="F11837" t="s">
        <v>45741</v>
      </c>
      <c r="H11837">
        <v>61.605628699999997</v>
      </c>
      <c r="I11837">
        <v>-134.66835499999999</v>
      </c>
      <c r="J11837" s="1" t="str">
        <f t="shared" si="1676"/>
        <v>Fluid (stream)</v>
      </c>
      <c r="K11837" s="1" t="str">
        <f t="shared" si="1677"/>
        <v>Untreated Water</v>
      </c>
      <c r="O11837">
        <v>0.14000000000000001</v>
      </c>
      <c r="P11837">
        <v>50</v>
      </c>
      <c r="Q11837">
        <v>7.7</v>
      </c>
    </row>
    <row r="11838" spans="1:17" hidden="1" x14ac:dyDescent="0.3">
      <c r="A11838" t="s">
        <v>45742</v>
      </c>
      <c r="B11838" t="s">
        <v>45743</v>
      </c>
      <c r="C11838" s="1" t="str">
        <f t="shared" si="1674"/>
        <v>21:0719</v>
      </c>
      <c r="D11838" s="1" t="str">
        <f t="shared" si="1675"/>
        <v>21:0212</v>
      </c>
      <c r="E11838" t="s">
        <v>45744</v>
      </c>
      <c r="F11838" t="s">
        <v>45745</v>
      </c>
      <c r="H11838">
        <v>61.602928800000001</v>
      </c>
      <c r="I11838">
        <v>-134.66557549999999</v>
      </c>
      <c r="J11838" s="1" t="str">
        <f t="shared" si="1676"/>
        <v>Fluid (stream)</v>
      </c>
      <c r="K11838" s="1" t="str">
        <f t="shared" si="1677"/>
        <v>Untreated Water</v>
      </c>
      <c r="O11838">
        <v>0.16</v>
      </c>
      <c r="P11838">
        <v>50</v>
      </c>
      <c r="Q11838">
        <v>7.4</v>
      </c>
    </row>
    <row r="11839" spans="1:17" hidden="1" x14ac:dyDescent="0.3">
      <c r="A11839" t="s">
        <v>45746</v>
      </c>
      <c r="B11839" t="s">
        <v>45747</v>
      </c>
      <c r="C11839" s="1" t="str">
        <f t="shared" si="1674"/>
        <v>21:0719</v>
      </c>
      <c r="D11839" s="1" t="str">
        <f>HYPERLINK("http://geochem.nrcan.gc.ca/cdogs/content/svy/svy_e.htm", "")</f>
        <v/>
      </c>
      <c r="G11839" s="1" t="str">
        <f>HYPERLINK("http://geochem.nrcan.gc.ca/cdogs/content/cr_/cr_00086_e.htm", "86")</f>
        <v>86</v>
      </c>
      <c r="J11839" t="s">
        <v>11453</v>
      </c>
      <c r="K11839" t="s">
        <v>11454</v>
      </c>
      <c r="O11839">
        <v>0.39</v>
      </c>
      <c r="P11839">
        <v>90</v>
      </c>
      <c r="Q11839">
        <v>7.2</v>
      </c>
    </row>
    <row r="11840" spans="1:17" hidden="1" x14ac:dyDescent="0.3">
      <c r="A11840" t="s">
        <v>45748</v>
      </c>
      <c r="B11840" t="s">
        <v>45749</v>
      </c>
      <c r="C11840" s="1" t="str">
        <f t="shared" si="1674"/>
        <v>21:0719</v>
      </c>
      <c r="D11840" s="1" t="str">
        <f t="shared" ref="D11840:D11848" si="1678">HYPERLINK("http://geochem.nrcan.gc.ca/cdogs/content/svy/svy210212_e.htm", "21:0212")</f>
        <v>21:0212</v>
      </c>
      <c r="E11840" t="s">
        <v>45750</v>
      </c>
      <c r="F11840" t="s">
        <v>45751</v>
      </c>
      <c r="H11840">
        <v>61.576019899999999</v>
      </c>
      <c r="I11840">
        <v>-134.66398079999999</v>
      </c>
      <c r="J11840" s="1" t="str">
        <f t="shared" ref="J11840:J11848" si="1679">HYPERLINK("http://geochem.nrcan.gc.ca/cdogs/content/kwd/kwd020018_e.htm", "Fluid (stream)")</f>
        <v>Fluid (stream)</v>
      </c>
      <c r="K11840" s="1" t="str">
        <f t="shared" ref="K11840:K11848" si="1680">HYPERLINK("http://geochem.nrcan.gc.ca/cdogs/content/kwd/kwd080007_e.htm", "Untreated Water")</f>
        <v>Untreated Water</v>
      </c>
      <c r="O11840">
        <v>0.12</v>
      </c>
      <c r="P11840">
        <v>50</v>
      </c>
      <c r="Q11840">
        <v>7.6</v>
      </c>
    </row>
    <row r="11841" spans="1:17" hidden="1" x14ac:dyDescent="0.3">
      <c r="A11841" t="s">
        <v>45752</v>
      </c>
      <c r="B11841" t="s">
        <v>45753</v>
      </c>
      <c r="C11841" s="1" t="str">
        <f t="shared" si="1674"/>
        <v>21:0719</v>
      </c>
      <c r="D11841" s="1" t="str">
        <f t="shared" si="1678"/>
        <v>21:0212</v>
      </c>
      <c r="E11841" t="s">
        <v>45754</v>
      </c>
      <c r="F11841" t="s">
        <v>45755</v>
      </c>
      <c r="H11841">
        <v>61.565560300000001</v>
      </c>
      <c r="I11841">
        <v>-134.63884959999999</v>
      </c>
      <c r="J11841" s="1" t="str">
        <f t="shared" si="1679"/>
        <v>Fluid (stream)</v>
      </c>
      <c r="K11841" s="1" t="str">
        <f t="shared" si="1680"/>
        <v>Untreated Water</v>
      </c>
      <c r="O11841">
        <v>0.33</v>
      </c>
      <c r="P11841">
        <v>50</v>
      </c>
      <c r="Q11841">
        <v>7.8</v>
      </c>
    </row>
    <row r="11842" spans="1:17" hidden="1" x14ac:dyDescent="0.3">
      <c r="A11842" t="s">
        <v>45756</v>
      </c>
      <c r="B11842" t="s">
        <v>45757</v>
      </c>
      <c r="C11842" s="1" t="str">
        <f t="shared" si="1674"/>
        <v>21:0719</v>
      </c>
      <c r="D11842" s="1" t="str">
        <f t="shared" si="1678"/>
        <v>21:0212</v>
      </c>
      <c r="E11842" t="s">
        <v>45758</v>
      </c>
      <c r="F11842" t="s">
        <v>45759</v>
      </c>
      <c r="H11842">
        <v>61.550120700000001</v>
      </c>
      <c r="I11842">
        <v>-134.63938569999999</v>
      </c>
      <c r="J11842" s="1" t="str">
        <f t="shared" si="1679"/>
        <v>Fluid (stream)</v>
      </c>
      <c r="K11842" s="1" t="str">
        <f t="shared" si="1680"/>
        <v>Untreated Water</v>
      </c>
      <c r="O11842">
        <v>0.23</v>
      </c>
      <c r="P11842">
        <v>70</v>
      </c>
      <c r="Q11842">
        <v>7.9</v>
      </c>
    </row>
    <row r="11843" spans="1:17" hidden="1" x14ac:dyDescent="0.3">
      <c r="A11843" t="s">
        <v>45760</v>
      </c>
      <c r="B11843" t="s">
        <v>45761</v>
      </c>
      <c r="C11843" s="1" t="str">
        <f t="shared" si="1674"/>
        <v>21:0719</v>
      </c>
      <c r="D11843" s="1" t="str">
        <f t="shared" si="1678"/>
        <v>21:0212</v>
      </c>
      <c r="E11843" t="s">
        <v>45762</v>
      </c>
      <c r="F11843" t="s">
        <v>45763</v>
      </c>
      <c r="H11843">
        <v>61.501654899999998</v>
      </c>
      <c r="I11843">
        <v>-134.72589009999999</v>
      </c>
      <c r="J11843" s="1" t="str">
        <f t="shared" si="1679"/>
        <v>Fluid (stream)</v>
      </c>
      <c r="K11843" s="1" t="str">
        <f t="shared" si="1680"/>
        <v>Untreated Water</v>
      </c>
      <c r="O11843">
        <v>2.5000000000000001E-2</v>
      </c>
      <c r="P11843">
        <v>70</v>
      </c>
      <c r="Q11843">
        <v>7.9</v>
      </c>
    </row>
    <row r="11844" spans="1:17" hidden="1" x14ac:dyDescent="0.3">
      <c r="A11844" t="s">
        <v>45764</v>
      </c>
      <c r="B11844" t="s">
        <v>45765</v>
      </c>
      <c r="C11844" s="1" t="str">
        <f t="shared" si="1674"/>
        <v>21:0719</v>
      </c>
      <c r="D11844" s="1" t="str">
        <f t="shared" si="1678"/>
        <v>21:0212</v>
      </c>
      <c r="E11844" t="s">
        <v>45766</v>
      </c>
      <c r="F11844" t="s">
        <v>45767</v>
      </c>
      <c r="H11844">
        <v>61.527367300000002</v>
      </c>
      <c r="I11844">
        <v>-134.72651089999999</v>
      </c>
      <c r="J11844" s="1" t="str">
        <f t="shared" si="1679"/>
        <v>Fluid (stream)</v>
      </c>
      <c r="K11844" s="1" t="str">
        <f t="shared" si="1680"/>
        <v>Untreated Water</v>
      </c>
      <c r="O11844">
        <v>2.5000000000000001E-2</v>
      </c>
      <c r="P11844">
        <v>120</v>
      </c>
      <c r="Q11844">
        <v>7.6</v>
      </c>
    </row>
    <row r="11845" spans="1:17" hidden="1" x14ac:dyDescent="0.3">
      <c r="A11845" t="s">
        <v>45768</v>
      </c>
      <c r="B11845" t="s">
        <v>45769</v>
      </c>
      <c r="C11845" s="1" t="str">
        <f t="shared" si="1674"/>
        <v>21:0719</v>
      </c>
      <c r="D11845" s="1" t="str">
        <f t="shared" si="1678"/>
        <v>21:0212</v>
      </c>
      <c r="E11845" t="s">
        <v>45770</v>
      </c>
      <c r="F11845" t="s">
        <v>45771</v>
      </c>
      <c r="H11845">
        <v>61.512744499999997</v>
      </c>
      <c r="I11845">
        <v>-134.74584469999999</v>
      </c>
      <c r="J11845" s="1" t="str">
        <f t="shared" si="1679"/>
        <v>Fluid (stream)</v>
      </c>
      <c r="K11845" s="1" t="str">
        <f t="shared" si="1680"/>
        <v>Untreated Water</v>
      </c>
      <c r="O11845">
        <v>0.42</v>
      </c>
      <c r="P11845">
        <v>110</v>
      </c>
      <c r="Q11845">
        <v>8.1</v>
      </c>
    </row>
    <row r="11846" spans="1:17" hidden="1" x14ac:dyDescent="0.3">
      <c r="A11846" t="s">
        <v>45772</v>
      </c>
      <c r="B11846" t="s">
        <v>45773</v>
      </c>
      <c r="C11846" s="1" t="str">
        <f t="shared" si="1674"/>
        <v>21:0719</v>
      </c>
      <c r="D11846" s="1" t="str">
        <f t="shared" si="1678"/>
        <v>21:0212</v>
      </c>
      <c r="E11846" t="s">
        <v>45774</v>
      </c>
      <c r="F11846" t="s">
        <v>45775</v>
      </c>
      <c r="H11846">
        <v>61.5242085</v>
      </c>
      <c r="I11846">
        <v>-134.81282809999999</v>
      </c>
      <c r="J11846" s="1" t="str">
        <f t="shared" si="1679"/>
        <v>Fluid (stream)</v>
      </c>
      <c r="K11846" s="1" t="str">
        <f t="shared" si="1680"/>
        <v>Untreated Water</v>
      </c>
      <c r="O11846">
        <v>0.16</v>
      </c>
      <c r="P11846">
        <v>90</v>
      </c>
      <c r="Q11846">
        <v>7.9</v>
      </c>
    </row>
    <row r="11847" spans="1:17" hidden="1" x14ac:dyDescent="0.3">
      <c r="A11847" t="s">
        <v>45776</v>
      </c>
      <c r="B11847" t="s">
        <v>45777</v>
      </c>
      <c r="C11847" s="1" t="str">
        <f t="shared" si="1674"/>
        <v>21:0719</v>
      </c>
      <c r="D11847" s="1" t="str">
        <f t="shared" si="1678"/>
        <v>21:0212</v>
      </c>
      <c r="E11847" t="s">
        <v>45778</v>
      </c>
      <c r="F11847" t="s">
        <v>45779</v>
      </c>
      <c r="H11847">
        <v>61.574936899999997</v>
      </c>
      <c r="I11847">
        <v>-134.764602</v>
      </c>
      <c r="J11847" s="1" t="str">
        <f t="shared" si="1679"/>
        <v>Fluid (stream)</v>
      </c>
      <c r="K11847" s="1" t="str">
        <f t="shared" si="1680"/>
        <v>Untreated Water</v>
      </c>
      <c r="O11847">
        <v>2.5000000000000001E-2</v>
      </c>
      <c r="P11847">
        <v>90</v>
      </c>
      <c r="Q11847">
        <v>7.7</v>
      </c>
    </row>
    <row r="11848" spans="1:17" hidden="1" x14ac:dyDescent="0.3">
      <c r="A11848" t="s">
        <v>45780</v>
      </c>
      <c r="B11848" t="s">
        <v>45781</v>
      </c>
      <c r="C11848" s="1" t="str">
        <f t="shared" si="1674"/>
        <v>21:0719</v>
      </c>
      <c r="D11848" s="1" t="str">
        <f t="shared" si="1678"/>
        <v>21:0212</v>
      </c>
      <c r="E11848" t="s">
        <v>45782</v>
      </c>
      <c r="F11848" t="s">
        <v>45783</v>
      </c>
      <c r="H11848">
        <v>61.574399499999998</v>
      </c>
      <c r="I11848">
        <v>-134.74523020000001</v>
      </c>
      <c r="J11848" s="1" t="str">
        <f t="shared" si="1679"/>
        <v>Fluid (stream)</v>
      </c>
      <c r="K11848" s="1" t="str">
        <f t="shared" si="1680"/>
        <v>Untreated Water</v>
      </c>
      <c r="O11848">
        <v>2.5000000000000001E-2</v>
      </c>
      <c r="P11848">
        <v>70</v>
      </c>
      <c r="Q11848">
        <v>7.9</v>
      </c>
    </row>
    <row r="11849" spans="1:17" hidden="1" x14ac:dyDescent="0.3">
      <c r="A11849" t="s">
        <v>45784</v>
      </c>
      <c r="B11849" t="s">
        <v>45785</v>
      </c>
      <c r="C11849" s="1" t="str">
        <f t="shared" si="1674"/>
        <v>21:0719</v>
      </c>
      <c r="D11849" s="1" t="str">
        <f>HYPERLINK("http://geochem.nrcan.gc.ca/cdogs/content/svy/svy_e.htm", "")</f>
        <v/>
      </c>
      <c r="G11849" s="1" t="str">
        <f>HYPERLINK("http://geochem.nrcan.gc.ca/cdogs/content/cr_/cr_00084_e.htm", "84")</f>
        <v>84</v>
      </c>
      <c r="J11849" t="s">
        <v>11453</v>
      </c>
      <c r="K11849" t="s">
        <v>11454</v>
      </c>
      <c r="O11849">
        <v>0.19</v>
      </c>
      <c r="P11849">
        <v>50</v>
      </c>
      <c r="Q11849">
        <v>7.2</v>
      </c>
    </row>
    <row r="11850" spans="1:17" hidden="1" x14ac:dyDescent="0.3">
      <c r="A11850" t="s">
        <v>45786</v>
      </c>
      <c r="B11850" t="s">
        <v>45787</v>
      </c>
      <c r="C11850" s="1" t="str">
        <f t="shared" si="1674"/>
        <v>21:0719</v>
      </c>
      <c r="D11850" s="1" t="str">
        <f t="shared" ref="D11850:D11873" si="1681">HYPERLINK("http://geochem.nrcan.gc.ca/cdogs/content/svy/svy210212_e.htm", "21:0212")</f>
        <v>21:0212</v>
      </c>
      <c r="E11850" t="s">
        <v>45788</v>
      </c>
      <c r="F11850" t="s">
        <v>45789</v>
      </c>
      <c r="H11850">
        <v>61.606861100000003</v>
      </c>
      <c r="I11850">
        <v>-134.7650591</v>
      </c>
      <c r="J11850" s="1" t="str">
        <f t="shared" ref="J11850:J11873" si="1682">HYPERLINK("http://geochem.nrcan.gc.ca/cdogs/content/kwd/kwd020018_e.htm", "Fluid (stream)")</f>
        <v>Fluid (stream)</v>
      </c>
      <c r="K11850" s="1" t="str">
        <f t="shared" ref="K11850:K11873" si="1683">HYPERLINK("http://geochem.nrcan.gc.ca/cdogs/content/kwd/kwd080007_e.htm", "Untreated Water")</f>
        <v>Untreated Water</v>
      </c>
      <c r="O11850">
        <v>2.5000000000000001E-2</v>
      </c>
      <c r="P11850">
        <v>60</v>
      </c>
      <c r="Q11850">
        <v>7.8</v>
      </c>
    </row>
    <row r="11851" spans="1:17" hidden="1" x14ac:dyDescent="0.3">
      <c r="A11851" t="s">
        <v>45790</v>
      </c>
      <c r="B11851" t="s">
        <v>45791</v>
      </c>
      <c r="C11851" s="1" t="str">
        <f t="shared" si="1674"/>
        <v>21:0719</v>
      </c>
      <c r="D11851" s="1" t="str">
        <f t="shared" si="1681"/>
        <v>21:0212</v>
      </c>
      <c r="E11851" t="s">
        <v>45792</v>
      </c>
      <c r="F11851" t="s">
        <v>45793</v>
      </c>
      <c r="H11851">
        <v>61.604228200000001</v>
      </c>
      <c r="I11851">
        <v>-134.83027379999999</v>
      </c>
      <c r="J11851" s="1" t="str">
        <f t="shared" si="1682"/>
        <v>Fluid (stream)</v>
      </c>
      <c r="K11851" s="1" t="str">
        <f t="shared" si="1683"/>
        <v>Untreated Water</v>
      </c>
      <c r="O11851">
        <v>2.5000000000000001E-2</v>
      </c>
      <c r="P11851">
        <v>50</v>
      </c>
      <c r="Q11851">
        <v>7.8</v>
      </c>
    </row>
    <row r="11852" spans="1:17" hidden="1" x14ac:dyDescent="0.3">
      <c r="A11852" t="s">
        <v>45794</v>
      </c>
      <c r="B11852" t="s">
        <v>45795</v>
      </c>
      <c r="C11852" s="1" t="str">
        <f t="shared" si="1674"/>
        <v>21:0719</v>
      </c>
      <c r="D11852" s="1" t="str">
        <f t="shared" si="1681"/>
        <v>21:0212</v>
      </c>
      <c r="E11852" t="s">
        <v>45792</v>
      </c>
      <c r="F11852" t="s">
        <v>45796</v>
      </c>
      <c r="H11852">
        <v>61.604228200000001</v>
      </c>
      <c r="I11852">
        <v>-134.83027379999999</v>
      </c>
      <c r="J11852" s="1" t="str">
        <f t="shared" si="1682"/>
        <v>Fluid (stream)</v>
      </c>
      <c r="K11852" s="1" t="str">
        <f t="shared" si="1683"/>
        <v>Untreated Water</v>
      </c>
      <c r="O11852">
        <v>0.15</v>
      </c>
      <c r="P11852">
        <v>50</v>
      </c>
      <c r="Q11852">
        <v>7.7</v>
      </c>
    </row>
    <row r="11853" spans="1:17" hidden="1" x14ac:dyDescent="0.3">
      <c r="A11853" t="s">
        <v>45797</v>
      </c>
      <c r="B11853" t="s">
        <v>45798</v>
      </c>
      <c r="C11853" s="1" t="str">
        <f t="shared" si="1674"/>
        <v>21:0719</v>
      </c>
      <c r="D11853" s="1" t="str">
        <f t="shared" si="1681"/>
        <v>21:0212</v>
      </c>
      <c r="E11853" t="s">
        <v>45799</v>
      </c>
      <c r="F11853" t="s">
        <v>45800</v>
      </c>
      <c r="H11853">
        <v>61.578721600000002</v>
      </c>
      <c r="I11853">
        <v>-134.80837769999999</v>
      </c>
      <c r="J11853" s="1" t="str">
        <f t="shared" si="1682"/>
        <v>Fluid (stream)</v>
      </c>
      <c r="K11853" s="1" t="str">
        <f t="shared" si="1683"/>
        <v>Untreated Water</v>
      </c>
      <c r="O11853">
        <v>0.25</v>
      </c>
      <c r="P11853">
        <v>50</v>
      </c>
      <c r="Q11853">
        <v>7.3</v>
      </c>
    </row>
    <row r="11854" spans="1:17" hidden="1" x14ac:dyDescent="0.3">
      <c r="A11854" t="s">
        <v>45801</v>
      </c>
      <c r="B11854" t="s">
        <v>45802</v>
      </c>
      <c r="C11854" s="1" t="str">
        <f t="shared" si="1674"/>
        <v>21:0719</v>
      </c>
      <c r="D11854" s="1" t="str">
        <f t="shared" si="1681"/>
        <v>21:0212</v>
      </c>
      <c r="E11854" t="s">
        <v>45803</v>
      </c>
      <c r="F11854" t="s">
        <v>45804</v>
      </c>
      <c r="H11854">
        <v>61.5652215</v>
      </c>
      <c r="I11854">
        <v>-134.8717853</v>
      </c>
      <c r="J11854" s="1" t="str">
        <f t="shared" si="1682"/>
        <v>Fluid (stream)</v>
      </c>
      <c r="K11854" s="1" t="str">
        <f t="shared" si="1683"/>
        <v>Untreated Water</v>
      </c>
      <c r="O11854">
        <v>2.5000000000000001E-2</v>
      </c>
      <c r="P11854">
        <v>50</v>
      </c>
      <c r="Q11854">
        <v>8.4</v>
      </c>
    </row>
    <row r="11855" spans="1:17" hidden="1" x14ac:dyDescent="0.3">
      <c r="A11855" t="s">
        <v>45805</v>
      </c>
      <c r="B11855" t="s">
        <v>45806</v>
      </c>
      <c r="C11855" s="1" t="str">
        <f t="shared" si="1674"/>
        <v>21:0719</v>
      </c>
      <c r="D11855" s="1" t="str">
        <f t="shared" si="1681"/>
        <v>21:0212</v>
      </c>
      <c r="E11855" t="s">
        <v>45807</v>
      </c>
      <c r="F11855" t="s">
        <v>45808</v>
      </c>
      <c r="H11855">
        <v>61.493402500000002</v>
      </c>
      <c r="I11855">
        <v>-134.96248840000001</v>
      </c>
      <c r="J11855" s="1" t="str">
        <f t="shared" si="1682"/>
        <v>Fluid (stream)</v>
      </c>
      <c r="K11855" s="1" t="str">
        <f t="shared" si="1683"/>
        <v>Untreated Water</v>
      </c>
      <c r="O11855">
        <v>2.5000000000000001E-2</v>
      </c>
      <c r="P11855">
        <v>40</v>
      </c>
      <c r="Q11855">
        <v>7.3</v>
      </c>
    </row>
    <row r="11856" spans="1:17" hidden="1" x14ac:dyDescent="0.3">
      <c r="A11856" t="s">
        <v>45809</v>
      </c>
      <c r="B11856" t="s">
        <v>45810</v>
      </c>
      <c r="C11856" s="1" t="str">
        <f t="shared" si="1674"/>
        <v>21:0719</v>
      </c>
      <c r="D11856" s="1" t="str">
        <f t="shared" si="1681"/>
        <v>21:0212</v>
      </c>
      <c r="E11856" t="s">
        <v>45811</v>
      </c>
      <c r="F11856" t="s">
        <v>45812</v>
      </c>
      <c r="H11856">
        <v>61.473878800000001</v>
      </c>
      <c r="I11856">
        <v>-134.97001950000001</v>
      </c>
      <c r="J11856" s="1" t="str">
        <f t="shared" si="1682"/>
        <v>Fluid (stream)</v>
      </c>
      <c r="K11856" s="1" t="str">
        <f t="shared" si="1683"/>
        <v>Untreated Water</v>
      </c>
      <c r="O11856">
        <v>2.5000000000000001E-2</v>
      </c>
      <c r="P11856">
        <v>40</v>
      </c>
      <c r="Q11856">
        <v>7.7</v>
      </c>
    </row>
    <row r="11857" spans="1:17" hidden="1" x14ac:dyDescent="0.3">
      <c r="A11857" t="s">
        <v>45813</v>
      </c>
      <c r="B11857" t="s">
        <v>45814</v>
      </c>
      <c r="C11857" s="1" t="str">
        <f t="shared" si="1674"/>
        <v>21:0719</v>
      </c>
      <c r="D11857" s="1" t="str">
        <f t="shared" si="1681"/>
        <v>21:0212</v>
      </c>
      <c r="E11857" t="s">
        <v>45815</v>
      </c>
      <c r="F11857" t="s">
        <v>45816</v>
      </c>
      <c r="H11857">
        <v>61.430118399999998</v>
      </c>
      <c r="I11857">
        <v>-135.21325010000001</v>
      </c>
      <c r="J11857" s="1" t="str">
        <f t="shared" si="1682"/>
        <v>Fluid (stream)</v>
      </c>
      <c r="K11857" s="1" t="str">
        <f t="shared" si="1683"/>
        <v>Untreated Water</v>
      </c>
      <c r="O11857">
        <v>1.77</v>
      </c>
      <c r="P11857">
        <v>150</v>
      </c>
      <c r="Q11857">
        <v>7.6</v>
      </c>
    </row>
    <row r="11858" spans="1:17" hidden="1" x14ac:dyDescent="0.3">
      <c r="A11858" t="s">
        <v>45817</v>
      </c>
      <c r="B11858" t="s">
        <v>45818</v>
      </c>
      <c r="C11858" s="1" t="str">
        <f t="shared" si="1674"/>
        <v>21:0719</v>
      </c>
      <c r="D11858" s="1" t="str">
        <f t="shared" si="1681"/>
        <v>21:0212</v>
      </c>
      <c r="E11858" t="s">
        <v>45819</v>
      </c>
      <c r="F11858" t="s">
        <v>45820</v>
      </c>
      <c r="H11858">
        <v>61.399659900000003</v>
      </c>
      <c r="I11858">
        <v>-135.13572859999999</v>
      </c>
      <c r="J11858" s="1" t="str">
        <f t="shared" si="1682"/>
        <v>Fluid (stream)</v>
      </c>
      <c r="K11858" s="1" t="str">
        <f t="shared" si="1683"/>
        <v>Untreated Water</v>
      </c>
      <c r="O11858">
        <v>1.32</v>
      </c>
      <c r="P11858">
        <v>60</v>
      </c>
      <c r="Q11858">
        <v>8</v>
      </c>
    </row>
    <row r="11859" spans="1:17" hidden="1" x14ac:dyDescent="0.3">
      <c r="A11859" t="s">
        <v>45821</v>
      </c>
      <c r="B11859" t="s">
        <v>45822</v>
      </c>
      <c r="C11859" s="1" t="str">
        <f t="shared" si="1674"/>
        <v>21:0719</v>
      </c>
      <c r="D11859" s="1" t="str">
        <f t="shared" si="1681"/>
        <v>21:0212</v>
      </c>
      <c r="E11859" t="s">
        <v>45823</v>
      </c>
      <c r="F11859" t="s">
        <v>45824</v>
      </c>
      <c r="H11859">
        <v>61.3883546</v>
      </c>
      <c r="I11859">
        <v>-135.0688949</v>
      </c>
      <c r="J11859" s="1" t="str">
        <f t="shared" si="1682"/>
        <v>Fluid (stream)</v>
      </c>
      <c r="K11859" s="1" t="str">
        <f t="shared" si="1683"/>
        <v>Untreated Water</v>
      </c>
      <c r="O11859">
        <v>2.5000000000000001E-2</v>
      </c>
      <c r="P11859">
        <v>80</v>
      </c>
      <c r="Q11859">
        <v>7.7</v>
      </c>
    </row>
    <row r="11860" spans="1:17" hidden="1" x14ac:dyDescent="0.3">
      <c r="A11860" t="s">
        <v>45825</v>
      </c>
      <c r="B11860" t="s">
        <v>45826</v>
      </c>
      <c r="C11860" s="1" t="str">
        <f t="shared" si="1674"/>
        <v>21:0719</v>
      </c>
      <c r="D11860" s="1" t="str">
        <f t="shared" si="1681"/>
        <v>21:0212</v>
      </c>
      <c r="E11860" t="s">
        <v>45827</v>
      </c>
      <c r="F11860" t="s">
        <v>45828</v>
      </c>
      <c r="H11860">
        <v>61.376700599999999</v>
      </c>
      <c r="I11860">
        <v>-135.0524977</v>
      </c>
      <c r="J11860" s="1" t="str">
        <f t="shared" si="1682"/>
        <v>Fluid (stream)</v>
      </c>
      <c r="K11860" s="1" t="str">
        <f t="shared" si="1683"/>
        <v>Untreated Water</v>
      </c>
      <c r="O11860">
        <v>2.5000000000000001E-2</v>
      </c>
      <c r="P11860">
        <v>60</v>
      </c>
      <c r="Q11860">
        <v>7.7</v>
      </c>
    </row>
    <row r="11861" spans="1:17" hidden="1" x14ac:dyDescent="0.3">
      <c r="A11861" t="s">
        <v>45829</v>
      </c>
      <c r="B11861" t="s">
        <v>45830</v>
      </c>
      <c r="C11861" s="1" t="str">
        <f t="shared" si="1674"/>
        <v>21:0719</v>
      </c>
      <c r="D11861" s="1" t="str">
        <f t="shared" si="1681"/>
        <v>21:0212</v>
      </c>
      <c r="E11861" t="s">
        <v>45831</v>
      </c>
      <c r="F11861" t="s">
        <v>45832</v>
      </c>
      <c r="H11861">
        <v>61.389083300000003</v>
      </c>
      <c r="I11861">
        <v>-135.04426330000001</v>
      </c>
      <c r="J11861" s="1" t="str">
        <f t="shared" si="1682"/>
        <v>Fluid (stream)</v>
      </c>
      <c r="K11861" s="1" t="str">
        <f t="shared" si="1683"/>
        <v>Untreated Water</v>
      </c>
      <c r="O11861">
        <v>0.54</v>
      </c>
      <c r="P11861">
        <v>60</v>
      </c>
      <c r="Q11861">
        <v>8.1</v>
      </c>
    </row>
    <row r="11862" spans="1:17" hidden="1" x14ac:dyDescent="0.3">
      <c r="A11862" t="s">
        <v>45833</v>
      </c>
      <c r="B11862" t="s">
        <v>45834</v>
      </c>
      <c r="C11862" s="1" t="str">
        <f t="shared" si="1674"/>
        <v>21:0719</v>
      </c>
      <c r="D11862" s="1" t="str">
        <f t="shared" si="1681"/>
        <v>21:0212</v>
      </c>
      <c r="E11862" t="s">
        <v>45835</v>
      </c>
      <c r="F11862" t="s">
        <v>45836</v>
      </c>
      <c r="H11862">
        <v>61.384243099999999</v>
      </c>
      <c r="I11862">
        <v>-134.99039389999999</v>
      </c>
      <c r="J11862" s="1" t="str">
        <f t="shared" si="1682"/>
        <v>Fluid (stream)</v>
      </c>
      <c r="K11862" s="1" t="str">
        <f t="shared" si="1683"/>
        <v>Untreated Water</v>
      </c>
      <c r="O11862">
        <v>0.83</v>
      </c>
      <c r="P11862">
        <v>70</v>
      </c>
      <c r="Q11862">
        <v>7.7</v>
      </c>
    </row>
    <row r="11863" spans="1:17" hidden="1" x14ac:dyDescent="0.3">
      <c r="A11863" t="s">
        <v>45837</v>
      </c>
      <c r="B11863" t="s">
        <v>45838</v>
      </c>
      <c r="C11863" s="1" t="str">
        <f t="shared" si="1674"/>
        <v>21:0719</v>
      </c>
      <c r="D11863" s="1" t="str">
        <f t="shared" si="1681"/>
        <v>21:0212</v>
      </c>
      <c r="E11863" t="s">
        <v>45839</v>
      </c>
      <c r="F11863" t="s">
        <v>45840</v>
      </c>
      <c r="H11863">
        <v>61.407348900000002</v>
      </c>
      <c r="I11863">
        <v>-134.94360040000001</v>
      </c>
      <c r="J11863" s="1" t="str">
        <f t="shared" si="1682"/>
        <v>Fluid (stream)</v>
      </c>
      <c r="K11863" s="1" t="str">
        <f t="shared" si="1683"/>
        <v>Untreated Water</v>
      </c>
      <c r="O11863">
        <v>0.39</v>
      </c>
      <c r="P11863">
        <v>80</v>
      </c>
      <c r="Q11863">
        <v>7.2</v>
      </c>
    </row>
    <row r="11864" spans="1:17" hidden="1" x14ac:dyDescent="0.3">
      <c r="A11864" t="s">
        <v>45841</v>
      </c>
      <c r="B11864" t="s">
        <v>45842</v>
      </c>
      <c r="C11864" s="1" t="str">
        <f t="shared" si="1674"/>
        <v>21:0719</v>
      </c>
      <c r="D11864" s="1" t="str">
        <f t="shared" si="1681"/>
        <v>21:0212</v>
      </c>
      <c r="E11864" t="s">
        <v>45843</v>
      </c>
      <c r="F11864" t="s">
        <v>45844</v>
      </c>
      <c r="H11864">
        <v>61.442897600000002</v>
      </c>
      <c r="I11864">
        <v>-134.94004839999999</v>
      </c>
      <c r="J11864" s="1" t="str">
        <f t="shared" si="1682"/>
        <v>Fluid (stream)</v>
      </c>
      <c r="K11864" s="1" t="str">
        <f t="shared" si="1683"/>
        <v>Untreated Water</v>
      </c>
      <c r="O11864">
        <v>2.2000000000000002</v>
      </c>
      <c r="P11864">
        <v>70</v>
      </c>
      <c r="Q11864">
        <v>7.9</v>
      </c>
    </row>
    <row r="11865" spans="1:17" hidden="1" x14ac:dyDescent="0.3">
      <c r="A11865" t="s">
        <v>45845</v>
      </c>
      <c r="B11865" t="s">
        <v>45846</v>
      </c>
      <c r="C11865" s="1" t="str">
        <f t="shared" si="1674"/>
        <v>21:0719</v>
      </c>
      <c r="D11865" s="1" t="str">
        <f t="shared" si="1681"/>
        <v>21:0212</v>
      </c>
      <c r="E11865" t="s">
        <v>45847</v>
      </c>
      <c r="F11865" t="s">
        <v>45848</v>
      </c>
      <c r="H11865">
        <v>61.444331400000003</v>
      </c>
      <c r="I11865">
        <v>-135.03867769999999</v>
      </c>
      <c r="J11865" s="1" t="str">
        <f t="shared" si="1682"/>
        <v>Fluid (stream)</v>
      </c>
      <c r="K11865" s="1" t="str">
        <f t="shared" si="1683"/>
        <v>Untreated Water</v>
      </c>
      <c r="O11865">
        <v>2.1</v>
      </c>
      <c r="P11865">
        <v>60</v>
      </c>
      <c r="Q11865">
        <v>8.1</v>
      </c>
    </row>
    <row r="11866" spans="1:17" hidden="1" x14ac:dyDescent="0.3">
      <c r="A11866" t="s">
        <v>45849</v>
      </c>
      <c r="B11866" t="s">
        <v>45850</v>
      </c>
      <c r="C11866" s="1" t="str">
        <f t="shared" si="1674"/>
        <v>21:0719</v>
      </c>
      <c r="D11866" s="1" t="str">
        <f t="shared" si="1681"/>
        <v>21:0212</v>
      </c>
      <c r="E11866" t="s">
        <v>45851</v>
      </c>
      <c r="F11866" t="s">
        <v>45852</v>
      </c>
      <c r="H11866">
        <v>61.4325276</v>
      </c>
      <c r="I11866">
        <v>-135.05916930000001</v>
      </c>
      <c r="J11866" s="1" t="str">
        <f t="shared" si="1682"/>
        <v>Fluid (stream)</v>
      </c>
      <c r="K11866" s="1" t="str">
        <f t="shared" si="1683"/>
        <v>Untreated Water</v>
      </c>
      <c r="O11866">
        <v>2.5000000000000001E-2</v>
      </c>
      <c r="P11866">
        <v>40</v>
      </c>
      <c r="Q11866">
        <v>7.9</v>
      </c>
    </row>
    <row r="11867" spans="1:17" hidden="1" x14ac:dyDescent="0.3">
      <c r="A11867" t="s">
        <v>45853</v>
      </c>
      <c r="B11867" t="s">
        <v>45854</v>
      </c>
      <c r="C11867" s="1" t="str">
        <f t="shared" si="1674"/>
        <v>21:0719</v>
      </c>
      <c r="D11867" s="1" t="str">
        <f t="shared" si="1681"/>
        <v>21:0212</v>
      </c>
      <c r="E11867" t="s">
        <v>45855</v>
      </c>
      <c r="F11867" t="s">
        <v>45856</v>
      </c>
      <c r="H11867">
        <v>61.436627999999999</v>
      </c>
      <c r="I11867">
        <v>-135.09421459999999</v>
      </c>
      <c r="J11867" s="1" t="str">
        <f t="shared" si="1682"/>
        <v>Fluid (stream)</v>
      </c>
      <c r="K11867" s="1" t="str">
        <f t="shared" si="1683"/>
        <v>Untreated Water</v>
      </c>
      <c r="O11867">
        <v>1.21</v>
      </c>
      <c r="P11867">
        <v>70</v>
      </c>
      <c r="Q11867">
        <v>7.9</v>
      </c>
    </row>
    <row r="11868" spans="1:17" hidden="1" x14ac:dyDescent="0.3">
      <c r="A11868" t="s">
        <v>45857</v>
      </c>
      <c r="B11868" t="s">
        <v>45858</v>
      </c>
      <c r="C11868" s="1" t="str">
        <f t="shared" si="1674"/>
        <v>21:0719</v>
      </c>
      <c r="D11868" s="1" t="str">
        <f t="shared" si="1681"/>
        <v>21:0212</v>
      </c>
      <c r="E11868" t="s">
        <v>45855</v>
      </c>
      <c r="F11868" t="s">
        <v>45859</v>
      </c>
      <c r="H11868">
        <v>61.436627999999999</v>
      </c>
      <c r="I11868">
        <v>-135.09421459999999</v>
      </c>
      <c r="J11868" s="1" t="str">
        <f t="shared" si="1682"/>
        <v>Fluid (stream)</v>
      </c>
      <c r="K11868" s="1" t="str">
        <f t="shared" si="1683"/>
        <v>Untreated Water</v>
      </c>
      <c r="O11868">
        <v>1.22</v>
      </c>
      <c r="P11868">
        <v>60</v>
      </c>
      <c r="Q11868">
        <v>7.9</v>
      </c>
    </row>
    <row r="11869" spans="1:17" hidden="1" x14ac:dyDescent="0.3">
      <c r="A11869" t="s">
        <v>45860</v>
      </c>
      <c r="B11869" t="s">
        <v>45861</v>
      </c>
      <c r="C11869" s="1" t="str">
        <f t="shared" si="1674"/>
        <v>21:0719</v>
      </c>
      <c r="D11869" s="1" t="str">
        <f t="shared" si="1681"/>
        <v>21:0212</v>
      </c>
      <c r="E11869" t="s">
        <v>45862</v>
      </c>
      <c r="F11869" t="s">
        <v>45863</v>
      </c>
      <c r="H11869">
        <v>61.4282866</v>
      </c>
      <c r="I11869">
        <v>-135.1285244</v>
      </c>
      <c r="J11869" s="1" t="str">
        <f t="shared" si="1682"/>
        <v>Fluid (stream)</v>
      </c>
      <c r="K11869" s="1" t="str">
        <f t="shared" si="1683"/>
        <v>Untreated Water</v>
      </c>
      <c r="O11869">
        <v>1.1100000000000001</v>
      </c>
      <c r="P11869">
        <v>90</v>
      </c>
      <c r="Q11869">
        <v>7.8</v>
      </c>
    </row>
    <row r="11870" spans="1:17" hidden="1" x14ac:dyDescent="0.3">
      <c r="A11870" t="s">
        <v>45864</v>
      </c>
      <c r="B11870" t="s">
        <v>45865</v>
      </c>
      <c r="C11870" s="1" t="str">
        <f t="shared" si="1674"/>
        <v>21:0719</v>
      </c>
      <c r="D11870" s="1" t="str">
        <f t="shared" si="1681"/>
        <v>21:0212</v>
      </c>
      <c r="E11870" t="s">
        <v>45866</v>
      </c>
      <c r="F11870" t="s">
        <v>45867</v>
      </c>
      <c r="H11870">
        <v>61.521444299999999</v>
      </c>
      <c r="I11870">
        <v>-135.25513810000001</v>
      </c>
      <c r="J11870" s="1" t="str">
        <f t="shared" si="1682"/>
        <v>Fluid (stream)</v>
      </c>
      <c r="K11870" s="1" t="str">
        <f t="shared" si="1683"/>
        <v>Untreated Water</v>
      </c>
      <c r="O11870">
        <v>2.5000000000000001E-2</v>
      </c>
      <c r="P11870">
        <v>120</v>
      </c>
      <c r="Q11870">
        <v>7.5</v>
      </c>
    </row>
    <row r="11871" spans="1:17" hidden="1" x14ac:dyDescent="0.3">
      <c r="A11871" t="s">
        <v>45868</v>
      </c>
      <c r="B11871" t="s">
        <v>45869</v>
      </c>
      <c r="C11871" s="1" t="str">
        <f t="shared" si="1674"/>
        <v>21:0719</v>
      </c>
      <c r="D11871" s="1" t="str">
        <f t="shared" si="1681"/>
        <v>21:0212</v>
      </c>
      <c r="E11871" t="s">
        <v>45870</v>
      </c>
      <c r="F11871" t="s">
        <v>45871</v>
      </c>
      <c r="H11871">
        <v>61.520336800000003</v>
      </c>
      <c r="I11871">
        <v>-135.2796218</v>
      </c>
      <c r="J11871" s="1" t="str">
        <f t="shared" si="1682"/>
        <v>Fluid (stream)</v>
      </c>
      <c r="K11871" s="1" t="str">
        <f t="shared" si="1683"/>
        <v>Untreated Water</v>
      </c>
      <c r="O11871">
        <v>2.5000000000000001E-2</v>
      </c>
      <c r="P11871">
        <v>70</v>
      </c>
      <c r="Q11871">
        <v>7.4</v>
      </c>
    </row>
    <row r="11872" spans="1:17" hidden="1" x14ac:dyDescent="0.3">
      <c r="A11872" t="s">
        <v>45872</v>
      </c>
      <c r="B11872" t="s">
        <v>45873</v>
      </c>
      <c r="C11872" s="1" t="str">
        <f t="shared" si="1674"/>
        <v>21:0719</v>
      </c>
      <c r="D11872" s="1" t="str">
        <f t="shared" si="1681"/>
        <v>21:0212</v>
      </c>
      <c r="E11872" t="s">
        <v>45874</v>
      </c>
      <c r="F11872" t="s">
        <v>45875</v>
      </c>
      <c r="H11872">
        <v>61.499906899999999</v>
      </c>
      <c r="I11872">
        <v>-135.32643669999999</v>
      </c>
      <c r="J11872" s="1" t="str">
        <f t="shared" si="1682"/>
        <v>Fluid (stream)</v>
      </c>
      <c r="K11872" s="1" t="str">
        <f t="shared" si="1683"/>
        <v>Untreated Water</v>
      </c>
      <c r="O11872">
        <v>2.5000000000000001E-2</v>
      </c>
      <c r="P11872">
        <v>70</v>
      </c>
      <c r="Q11872">
        <v>6.3</v>
      </c>
    </row>
    <row r="11873" spans="1:17" hidden="1" x14ac:dyDescent="0.3">
      <c r="A11873" t="s">
        <v>45876</v>
      </c>
      <c r="B11873" t="s">
        <v>45877</v>
      </c>
      <c r="C11873" s="1" t="str">
        <f t="shared" si="1674"/>
        <v>21:0719</v>
      </c>
      <c r="D11873" s="1" t="str">
        <f t="shared" si="1681"/>
        <v>21:0212</v>
      </c>
      <c r="E11873" t="s">
        <v>45878</v>
      </c>
      <c r="F11873" t="s">
        <v>45879</v>
      </c>
      <c r="H11873">
        <v>61.518670800000002</v>
      </c>
      <c r="I11873">
        <v>-135.39400140000001</v>
      </c>
      <c r="J11873" s="1" t="str">
        <f t="shared" si="1682"/>
        <v>Fluid (stream)</v>
      </c>
      <c r="K11873" s="1" t="str">
        <f t="shared" si="1683"/>
        <v>Untreated Water</v>
      </c>
      <c r="O11873">
        <v>2.5000000000000001E-2</v>
      </c>
      <c r="P11873">
        <v>70</v>
      </c>
      <c r="Q11873">
        <v>7.4</v>
      </c>
    </row>
    <row r="11874" spans="1:17" hidden="1" x14ac:dyDescent="0.3">
      <c r="A11874" t="s">
        <v>45880</v>
      </c>
      <c r="B11874" t="s">
        <v>45881</v>
      </c>
      <c r="C11874" s="1" t="str">
        <f t="shared" si="1674"/>
        <v>21:0719</v>
      </c>
      <c r="D11874" s="1" t="str">
        <f>HYPERLINK("http://geochem.nrcan.gc.ca/cdogs/content/svy/svy_e.htm", "")</f>
        <v/>
      </c>
      <c r="G11874" s="1" t="str">
        <f>HYPERLINK("http://geochem.nrcan.gc.ca/cdogs/content/cr_/cr_00085_e.htm", "85")</f>
        <v>85</v>
      </c>
      <c r="J11874" t="s">
        <v>11453</v>
      </c>
      <c r="K11874" t="s">
        <v>11454</v>
      </c>
      <c r="O11874">
        <v>0.5</v>
      </c>
      <c r="P11874">
        <v>60</v>
      </c>
      <c r="Q11874">
        <v>8</v>
      </c>
    </row>
    <row r="11875" spans="1:17" hidden="1" x14ac:dyDescent="0.3">
      <c r="A11875" t="s">
        <v>45882</v>
      </c>
      <c r="B11875" t="s">
        <v>45883</v>
      </c>
      <c r="C11875" s="1" t="str">
        <f t="shared" si="1674"/>
        <v>21:0719</v>
      </c>
      <c r="D11875" s="1" t="str">
        <f t="shared" ref="D11875:D11903" si="1684">HYPERLINK("http://geochem.nrcan.gc.ca/cdogs/content/svy/svy210212_e.htm", "21:0212")</f>
        <v>21:0212</v>
      </c>
      <c r="E11875" t="s">
        <v>45884</v>
      </c>
      <c r="F11875" t="s">
        <v>45885</v>
      </c>
      <c r="H11875">
        <v>61.512408200000003</v>
      </c>
      <c r="I11875">
        <v>-135.4478943</v>
      </c>
      <c r="J11875" s="1" t="str">
        <f t="shared" ref="J11875:J11903" si="1685">HYPERLINK("http://geochem.nrcan.gc.ca/cdogs/content/kwd/kwd020018_e.htm", "Fluid (stream)")</f>
        <v>Fluid (stream)</v>
      </c>
      <c r="K11875" s="1" t="str">
        <f t="shared" ref="K11875:K11903" si="1686">HYPERLINK("http://geochem.nrcan.gc.ca/cdogs/content/kwd/kwd080007_e.htm", "Untreated Water")</f>
        <v>Untreated Water</v>
      </c>
      <c r="O11875">
        <v>2.5000000000000001E-2</v>
      </c>
      <c r="P11875">
        <v>90</v>
      </c>
      <c r="Q11875">
        <v>7.4</v>
      </c>
    </row>
    <row r="11876" spans="1:17" hidden="1" x14ac:dyDescent="0.3">
      <c r="A11876" t="s">
        <v>45886</v>
      </c>
      <c r="B11876" t="s">
        <v>45887</v>
      </c>
      <c r="C11876" s="1" t="str">
        <f t="shared" si="1674"/>
        <v>21:0719</v>
      </c>
      <c r="D11876" s="1" t="str">
        <f t="shared" si="1684"/>
        <v>21:0212</v>
      </c>
      <c r="E11876" t="s">
        <v>45888</v>
      </c>
      <c r="F11876" t="s">
        <v>45889</v>
      </c>
      <c r="H11876">
        <v>61.529049399999998</v>
      </c>
      <c r="I11876">
        <v>-135.3748046</v>
      </c>
      <c r="J11876" s="1" t="str">
        <f t="shared" si="1685"/>
        <v>Fluid (stream)</v>
      </c>
      <c r="K11876" s="1" t="str">
        <f t="shared" si="1686"/>
        <v>Untreated Water</v>
      </c>
      <c r="O11876">
        <v>2.5000000000000001E-2</v>
      </c>
      <c r="P11876">
        <v>160</v>
      </c>
      <c r="Q11876">
        <v>7.4</v>
      </c>
    </row>
    <row r="11877" spans="1:17" hidden="1" x14ac:dyDescent="0.3">
      <c r="A11877" t="s">
        <v>45890</v>
      </c>
      <c r="B11877" t="s">
        <v>45891</v>
      </c>
      <c r="C11877" s="1" t="str">
        <f t="shared" si="1674"/>
        <v>21:0719</v>
      </c>
      <c r="D11877" s="1" t="str">
        <f t="shared" si="1684"/>
        <v>21:0212</v>
      </c>
      <c r="E11877" t="s">
        <v>45892</v>
      </c>
      <c r="F11877" t="s">
        <v>45893</v>
      </c>
      <c r="H11877">
        <v>61.556800000000003</v>
      </c>
      <c r="I11877">
        <v>-135.35442159999999</v>
      </c>
      <c r="J11877" s="1" t="str">
        <f t="shared" si="1685"/>
        <v>Fluid (stream)</v>
      </c>
      <c r="K11877" s="1" t="str">
        <f t="shared" si="1686"/>
        <v>Untreated Water</v>
      </c>
      <c r="O11877">
        <v>2.5000000000000001E-2</v>
      </c>
      <c r="P11877">
        <v>70</v>
      </c>
      <c r="Q11877">
        <v>7.4</v>
      </c>
    </row>
    <row r="11878" spans="1:17" hidden="1" x14ac:dyDescent="0.3">
      <c r="A11878" t="s">
        <v>45894</v>
      </c>
      <c r="B11878" t="s">
        <v>45895</v>
      </c>
      <c r="C11878" s="1" t="str">
        <f t="shared" si="1674"/>
        <v>21:0719</v>
      </c>
      <c r="D11878" s="1" t="str">
        <f t="shared" si="1684"/>
        <v>21:0212</v>
      </c>
      <c r="E11878" t="s">
        <v>45896</v>
      </c>
      <c r="F11878" t="s">
        <v>45897</v>
      </c>
      <c r="H11878">
        <v>61.563853799999997</v>
      </c>
      <c r="I11878">
        <v>-135.33054050000001</v>
      </c>
      <c r="J11878" s="1" t="str">
        <f t="shared" si="1685"/>
        <v>Fluid (stream)</v>
      </c>
      <c r="K11878" s="1" t="str">
        <f t="shared" si="1686"/>
        <v>Untreated Water</v>
      </c>
      <c r="O11878">
        <v>2.5000000000000001E-2</v>
      </c>
      <c r="P11878">
        <v>80</v>
      </c>
      <c r="Q11878">
        <v>7.6</v>
      </c>
    </row>
    <row r="11879" spans="1:17" hidden="1" x14ac:dyDescent="0.3">
      <c r="A11879" t="s">
        <v>45898</v>
      </c>
      <c r="B11879" t="s">
        <v>45899</v>
      </c>
      <c r="C11879" s="1" t="str">
        <f t="shared" si="1674"/>
        <v>21:0719</v>
      </c>
      <c r="D11879" s="1" t="str">
        <f t="shared" si="1684"/>
        <v>21:0212</v>
      </c>
      <c r="E11879" t="s">
        <v>45900</v>
      </c>
      <c r="F11879" t="s">
        <v>45901</v>
      </c>
      <c r="H11879">
        <v>61.576585399999999</v>
      </c>
      <c r="I11879">
        <v>-135.33732470000001</v>
      </c>
      <c r="J11879" s="1" t="str">
        <f t="shared" si="1685"/>
        <v>Fluid (stream)</v>
      </c>
      <c r="K11879" s="1" t="str">
        <f t="shared" si="1686"/>
        <v>Untreated Water</v>
      </c>
      <c r="O11879">
        <v>2.5000000000000001E-2</v>
      </c>
      <c r="P11879">
        <v>60</v>
      </c>
      <c r="Q11879">
        <v>7.3</v>
      </c>
    </row>
    <row r="11880" spans="1:17" hidden="1" x14ac:dyDescent="0.3">
      <c r="A11880" t="s">
        <v>45902</v>
      </c>
      <c r="B11880" t="s">
        <v>45903</v>
      </c>
      <c r="C11880" s="1" t="str">
        <f t="shared" si="1674"/>
        <v>21:0719</v>
      </c>
      <c r="D11880" s="1" t="str">
        <f t="shared" si="1684"/>
        <v>21:0212</v>
      </c>
      <c r="E11880" t="s">
        <v>45904</v>
      </c>
      <c r="F11880" t="s">
        <v>45905</v>
      </c>
      <c r="H11880">
        <v>61.585436899999998</v>
      </c>
      <c r="I11880">
        <v>-135.46498130000001</v>
      </c>
      <c r="J11880" s="1" t="str">
        <f t="shared" si="1685"/>
        <v>Fluid (stream)</v>
      </c>
      <c r="K11880" s="1" t="str">
        <f t="shared" si="1686"/>
        <v>Untreated Water</v>
      </c>
      <c r="O11880">
        <v>2.5000000000000001E-2</v>
      </c>
      <c r="P11880">
        <v>60</v>
      </c>
      <c r="Q11880">
        <v>7.5</v>
      </c>
    </row>
    <row r="11881" spans="1:17" hidden="1" x14ac:dyDescent="0.3">
      <c r="A11881" t="s">
        <v>45906</v>
      </c>
      <c r="B11881" t="s">
        <v>45907</v>
      </c>
      <c r="C11881" s="1" t="str">
        <f t="shared" si="1674"/>
        <v>21:0719</v>
      </c>
      <c r="D11881" s="1" t="str">
        <f t="shared" si="1684"/>
        <v>21:0212</v>
      </c>
      <c r="E11881" t="s">
        <v>45908</v>
      </c>
      <c r="F11881" t="s">
        <v>45909</v>
      </c>
      <c r="H11881">
        <v>61.570586599999999</v>
      </c>
      <c r="I11881">
        <v>-135.5080241</v>
      </c>
      <c r="J11881" s="1" t="str">
        <f t="shared" si="1685"/>
        <v>Fluid (stream)</v>
      </c>
      <c r="K11881" s="1" t="str">
        <f t="shared" si="1686"/>
        <v>Untreated Water</v>
      </c>
      <c r="O11881">
        <v>2.5000000000000001E-2</v>
      </c>
      <c r="P11881">
        <v>70</v>
      </c>
      <c r="Q11881">
        <v>8</v>
      </c>
    </row>
    <row r="11882" spans="1:17" hidden="1" x14ac:dyDescent="0.3">
      <c r="A11882" t="s">
        <v>45910</v>
      </c>
      <c r="B11882" t="s">
        <v>45911</v>
      </c>
      <c r="C11882" s="1" t="str">
        <f t="shared" si="1674"/>
        <v>21:0719</v>
      </c>
      <c r="D11882" s="1" t="str">
        <f t="shared" si="1684"/>
        <v>21:0212</v>
      </c>
      <c r="E11882" t="s">
        <v>45912</v>
      </c>
      <c r="F11882" t="s">
        <v>45913</v>
      </c>
      <c r="H11882">
        <v>61.553827900000002</v>
      </c>
      <c r="I11882">
        <v>-135.50742969999999</v>
      </c>
      <c r="J11882" s="1" t="str">
        <f t="shared" si="1685"/>
        <v>Fluid (stream)</v>
      </c>
      <c r="K11882" s="1" t="str">
        <f t="shared" si="1686"/>
        <v>Untreated Water</v>
      </c>
      <c r="O11882">
        <v>2.5000000000000001E-2</v>
      </c>
      <c r="P11882">
        <v>90</v>
      </c>
      <c r="Q11882">
        <v>7.5</v>
      </c>
    </row>
    <row r="11883" spans="1:17" hidden="1" x14ac:dyDescent="0.3">
      <c r="A11883" t="s">
        <v>45914</v>
      </c>
      <c r="B11883" t="s">
        <v>45915</v>
      </c>
      <c r="C11883" s="1" t="str">
        <f t="shared" si="1674"/>
        <v>21:0719</v>
      </c>
      <c r="D11883" s="1" t="str">
        <f t="shared" si="1684"/>
        <v>21:0212</v>
      </c>
      <c r="E11883" t="s">
        <v>45916</v>
      </c>
      <c r="F11883" t="s">
        <v>45917</v>
      </c>
      <c r="H11883">
        <v>61.836396999999998</v>
      </c>
      <c r="I11883">
        <v>-135.30417199999999</v>
      </c>
      <c r="J11883" s="1" t="str">
        <f t="shared" si="1685"/>
        <v>Fluid (stream)</v>
      </c>
      <c r="K11883" s="1" t="str">
        <f t="shared" si="1686"/>
        <v>Untreated Water</v>
      </c>
      <c r="O11883">
        <v>0.25</v>
      </c>
      <c r="P11883">
        <v>50</v>
      </c>
      <c r="Q11883">
        <v>7.7</v>
      </c>
    </row>
    <row r="11884" spans="1:17" hidden="1" x14ac:dyDescent="0.3">
      <c r="A11884" t="s">
        <v>45918</v>
      </c>
      <c r="B11884" t="s">
        <v>45919</v>
      </c>
      <c r="C11884" s="1" t="str">
        <f t="shared" si="1674"/>
        <v>21:0719</v>
      </c>
      <c r="D11884" s="1" t="str">
        <f t="shared" si="1684"/>
        <v>21:0212</v>
      </c>
      <c r="E11884" t="s">
        <v>45920</v>
      </c>
      <c r="F11884" t="s">
        <v>45921</v>
      </c>
      <c r="H11884">
        <v>61.806864500000003</v>
      </c>
      <c r="I11884">
        <v>-135.31816280000001</v>
      </c>
      <c r="J11884" s="1" t="str">
        <f t="shared" si="1685"/>
        <v>Fluid (stream)</v>
      </c>
      <c r="K11884" s="1" t="str">
        <f t="shared" si="1686"/>
        <v>Untreated Water</v>
      </c>
      <c r="O11884">
        <v>0.15</v>
      </c>
      <c r="P11884">
        <v>60</v>
      </c>
      <c r="Q11884">
        <v>7.9</v>
      </c>
    </row>
    <row r="11885" spans="1:17" hidden="1" x14ac:dyDescent="0.3">
      <c r="A11885" t="s">
        <v>45922</v>
      </c>
      <c r="B11885" t="s">
        <v>45923</v>
      </c>
      <c r="C11885" s="1" t="str">
        <f t="shared" si="1674"/>
        <v>21:0719</v>
      </c>
      <c r="D11885" s="1" t="str">
        <f t="shared" si="1684"/>
        <v>21:0212</v>
      </c>
      <c r="E11885" t="s">
        <v>45924</v>
      </c>
      <c r="F11885" t="s">
        <v>45925</v>
      </c>
      <c r="H11885">
        <v>61.785770900000003</v>
      </c>
      <c r="I11885">
        <v>-135.29629159999999</v>
      </c>
      <c r="J11885" s="1" t="str">
        <f t="shared" si="1685"/>
        <v>Fluid (stream)</v>
      </c>
      <c r="K11885" s="1" t="str">
        <f t="shared" si="1686"/>
        <v>Untreated Water</v>
      </c>
      <c r="O11885">
        <v>2.5000000000000001E-2</v>
      </c>
      <c r="P11885">
        <v>60</v>
      </c>
      <c r="Q11885">
        <v>7.5</v>
      </c>
    </row>
    <row r="11886" spans="1:17" hidden="1" x14ac:dyDescent="0.3">
      <c r="A11886" t="s">
        <v>45926</v>
      </c>
      <c r="B11886" t="s">
        <v>45927</v>
      </c>
      <c r="C11886" s="1" t="str">
        <f t="shared" si="1674"/>
        <v>21:0719</v>
      </c>
      <c r="D11886" s="1" t="str">
        <f t="shared" si="1684"/>
        <v>21:0212</v>
      </c>
      <c r="E11886" t="s">
        <v>45928</v>
      </c>
      <c r="F11886" t="s">
        <v>45929</v>
      </c>
      <c r="H11886">
        <v>61.780529000000001</v>
      </c>
      <c r="I11886">
        <v>-135.29574779999999</v>
      </c>
      <c r="J11886" s="1" t="str">
        <f t="shared" si="1685"/>
        <v>Fluid (stream)</v>
      </c>
      <c r="K11886" s="1" t="str">
        <f t="shared" si="1686"/>
        <v>Untreated Water</v>
      </c>
      <c r="O11886">
        <v>2.5000000000000001E-2</v>
      </c>
      <c r="P11886">
        <v>50</v>
      </c>
      <c r="Q11886">
        <v>7.3</v>
      </c>
    </row>
    <row r="11887" spans="1:17" hidden="1" x14ac:dyDescent="0.3">
      <c r="A11887" t="s">
        <v>45930</v>
      </c>
      <c r="B11887" t="s">
        <v>45931</v>
      </c>
      <c r="C11887" s="1" t="str">
        <f t="shared" si="1674"/>
        <v>21:0719</v>
      </c>
      <c r="D11887" s="1" t="str">
        <f t="shared" si="1684"/>
        <v>21:0212</v>
      </c>
      <c r="E11887" t="s">
        <v>45932</v>
      </c>
      <c r="F11887" t="s">
        <v>45933</v>
      </c>
      <c r="H11887">
        <v>61.754071099999997</v>
      </c>
      <c r="I11887">
        <v>-135.27444969999999</v>
      </c>
      <c r="J11887" s="1" t="str">
        <f t="shared" si="1685"/>
        <v>Fluid (stream)</v>
      </c>
      <c r="K11887" s="1" t="str">
        <f t="shared" si="1686"/>
        <v>Untreated Water</v>
      </c>
      <c r="O11887">
        <v>2.5000000000000001E-2</v>
      </c>
      <c r="P11887">
        <v>60</v>
      </c>
      <c r="Q11887">
        <v>7.5</v>
      </c>
    </row>
    <row r="11888" spans="1:17" hidden="1" x14ac:dyDescent="0.3">
      <c r="A11888" t="s">
        <v>45934</v>
      </c>
      <c r="B11888" t="s">
        <v>45935</v>
      </c>
      <c r="C11888" s="1" t="str">
        <f t="shared" si="1674"/>
        <v>21:0719</v>
      </c>
      <c r="D11888" s="1" t="str">
        <f t="shared" si="1684"/>
        <v>21:0212</v>
      </c>
      <c r="E11888" t="s">
        <v>45932</v>
      </c>
      <c r="F11888" t="s">
        <v>45936</v>
      </c>
      <c r="H11888">
        <v>61.754071099999997</v>
      </c>
      <c r="I11888">
        <v>-135.27444969999999</v>
      </c>
      <c r="J11888" s="1" t="str">
        <f t="shared" si="1685"/>
        <v>Fluid (stream)</v>
      </c>
      <c r="K11888" s="1" t="str">
        <f t="shared" si="1686"/>
        <v>Untreated Water</v>
      </c>
      <c r="O11888">
        <v>2.5000000000000001E-2</v>
      </c>
      <c r="P11888">
        <v>70</v>
      </c>
      <c r="Q11888">
        <v>7.5</v>
      </c>
    </row>
    <row r="11889" spans="1:17" hidden="1" x14ac:dyDescent="0.3">
      <c r="A11889" t="s">
        <v>45937</v>
      </c>
      <c r="B11889" t="s">
        <v>45938</v>
      </c>
      <c r="C11889" s="1" t="str">
        <f t="shared" ref="C11889:C11946" si="1687">HYPERLINK("http://geochem.nrcan.gc.ca/cdogs/content/bdl/bdl210719_e.htm", "21:0719")</f>
        <v>21:0719</v>
      </c>
      <c r="D11889" s="1" t="str">
        <f t="shared" si="1684"/>
        <v>21:0212</v>
      </c>
      <c r="E11889" t="s">
        <v>45939</v>
      </c>
      <c r="F11889" t="s">
        <v>45940</v>
      </c>
      <c r="H11889">
        <v>61.731422299999998</v>
      </c>
      <c r="I11889">
        <v>-135.24988880000001</v>
      </c>
      <c r="J11889" s="1" t="str">
        <f t="shared" si="1685"/>
        <v>Fluid (stream)</v>
      </c>
      <c r="K11889" s="1" t="str">
        <f t="shared" si="1686"/>
        <v>Untreated Water</v>
      </c>
      <c r="O11889">
        <v>2.5000000000000001E-2</v>
      </c>
      <c r="P11889">
        <v>60</v>
      </c>
      <c r="Q11889">
        <v>7.4</v>
      </c>
    </row>
    <row r="11890" spans="1:17" hidden="1" x14ac:dyDescent="0.3">
      <c r="A11890" t="s">
        <v>45941</v>
      </c>
      <c r="B11890" t="s">
        <v>45942</v>
      </c>
      <c r="C11890" s="1" t="str">
        <f t="shared" si="1687"/>
        <v>21:0719</v>
      </c>
      <c r="D11890" s="1" t="str">
        <f t="shared" si="1684"/>
        <v>21:0212</v>
      </c>
      <c r="E11890" t="s">
        <v>45943</v>
      </c>
      <c r="F11890" t="s">
        <v>45944</v>
      </c>
      <c r="H11890">
        <v>61.738947699999997</v>
      </c>
      <c r="I11890">
        <v>-135.30208390000001</v>
      </c>
      <c r="J11890" s="1" t="str">
        <f t="shared" si="1685"/>
        <v>Fluid (stream)</v>
      </c>
      <c r="K11890" s="1" t="str">
        <f t="shared" si="1686"/>
        <v>Untreated Water</v>
      </c>
      <c r="O11890">
        <v>2.5000000000000001E-2</v>
      </c>
      <c r="P11890">
        <v>30</v>
      </c>
      <c r="Q11890">
        <v>6.8</v>
      </c>
    </row>
    <row r="11891" spans="1:17" hidden="1" x14ac:dyDescent="0.3">
      <c r="A11891" t="s">
        <v>45945</v>
      </c>
      <c r="B11891" t="s">
        <v>45946</v>
      </c>
      <c r="C11891" s="1" t="str">
        <f t="shared" si="1687"/>
        <v>21:0719</v>
      </c>
      <c r="D11891" s="1" t="str">
        <f t="shared" si="1684"/>
        <v>21:0212</v>
      </c>
      <c r="E11891" t="s">
        <v>45947</v>
      </c>
      <c r="F11891" t="s">
        <v>45948</v>
      </c>
      <c r="H11891">
        <v>61.713455600000003</v>
      </c>
      <c r="I11891">
        <v>-135.16979019999999</v>
      </c>
      <c r="J11891" s="1" t="str">
        <f t="shared" si="1685"/>
        <v>Fluid (stream)</v>
      </c>
      <c r="K11891" s="1" t="str">
        <f t="shared" si="1686"/>
        <v>Untreated Water</v>
      </c>
      <c r="O11891">
        <v>2.5000000000000001E-2</v>
      </c>
      <c r="P11891">
        <v>40</v>
      </c>
      <c r="Q11891">
        <v>7.2</v>
      </c>
    </row>
    <row r="11892" spans="1:17" hidden="1" x14ac:dyDescent="0.3">
      <c r="A11892" t="s">
        <v>45949</v>
      </c>
      <c r="B11892" t="s">
        <v>45950</v>
      </c>
      <c r="C11892" s="1" t="str">
        <f t="shared" si="1687"/>
        <v>21:0719</v>
      </c>
      <c r="D11892" s="1" t="str">
        <f t="shared" si="1684"/>
        <v>21:0212</v>
      </c>
      <c r="E11892" t="s">
        <v>45951</v>
      </c>
      <c r="F11892" t="s">
        <v>45952</v>
      </c>
      <c r="H11892">
        <v>61.693578100000003</v>
      </c>
      <c r="I11892">
        <v>-135.11875470000001</v>
      </c>
      <c r="J11892" s="1" t="str">
        <f t="shared" si="1685"/>
        <v>Fluid (stream)</v>
      </c>
      <c r="K11892" s="1" t="str">
        <f t="shared" si="1686"/>
        <v>Untreated Water</v>
      </c>
      <c r="O11892">
        <v>2.5000000000000001E-2</v>
      </c>
      <c r="P11892">
        <v>40</v>
      </c>
      <c r="Q11892">
        <v>7.5</v>
      </c>
    </row>
    <row r="11893" spans="1:17" hidden="1" x14ac:dyDescent="0.3">
      <c r="A11893" t="s">
        <v>45953</v>
      </c>
      <c r="B11893" t="s">
        <v>45954</v>
      </c>
      <c r="C11893" s="1" t="str">
        <f t="shared" si="1687"/>
        <v>21:0719</v>
      </c>
      <c r="D11893" s="1" t="str">
        <f t="shared" si="1684"/>
        <v>21:0212</v>
      </c>
      <c r="E11893" t="s">
        <v>45955</v>
      </c>
      <c r="F11893" t="s">
        <v>45956</v>
      </c>
      <c r="H11893">
        <v>61.668697199999997</v>
      </c>
      <c r="I11893">
        <v>-135.16493059999999</v>
      </c>
      <c r="J11893" s="1" t="str">
        <f t="shared" si="1685"/>
        <v>Fluid (stream)</v>
      </c>
      <c r="K11893" s="1" t="str">
        <f t="shared" si="1686"/>
        <v>Untreated Water</v>
      </c>
      <c r="O11893">
        <v>2.5000000000000001E-2</v>
      </c>
      <c r="P11893">
        <v>50</v>
      </c>
      <c r="Q11893">
        <v>7</v>
      </c>
    </row>
    <row r="11894" spans="1:17" hidden="1" x14ac:dyDescent="0.3">
      <c r="A11894" t="s">
        <v>45957</v>
      </c>
      <c r="B11894" t="s">
        <v>45958</v>
      </c>
      <c r="C11894" s="1" t="str">
        <f t="shared" si="1687"/>
        <v>21:0719</v>
      </c>
      <c r="D11894" s="1" t="str">
        <f t="shared" si="1684"/>
        <v>21:0212</v>
      </c>
      <c r="E11894" t="s">
        <v>45959</v>
      </c>
      <c r="F11894" t="s">
        <v>45960</v>
      </c>
      <c r="H11894">
        <v>61.6647818</v>
      </c>
      <c r="I11894">
        <v>-135.10251349999999</v>
      </c>
      <c r="J11894" s="1" t="str">
        <f t="shared" si="1685"/>
        <v>Fluid (stream)</v>
      </c>
      <c r="K11894" s="1" t="str">
        <f t="shared" si="1686"/>
        <v>Untreated Water</v>
      </c>
      <c r="O11894">
        <v>2.5000000000000001E-2</v>
      </c>
      <c r="P11894">
        <v>50</v>
      </c>
      <c r="Q11894">
        <v>7.9</v>
      </c>
    </row>
    <row r="11895" spans="1:17" hidden="1" x14ac:dyDescent="0.3">
      <c r="A11895" t="s">
        <v>45961</v>
      </c>
      <c r="B11895" t="s">
        <v>45962</v>
      </c>
      <c r="C11895" s="1" t="str">
        <f t="shared" si="1687"/>
        <v>21:0719</v>
      </c>
      <c r="D11895" s="1" t="str">
        <f t="shared" si="1684"/>
        <v>21:0212</v>
      </c>
      <c r="E11895" t="s">
        <v>45963</v>
      </c>
      <c r="F11895" t="s">
        <v>45964</v>
      </c>
      <c r="H11895">
        <v>61.669848799999997</v>
      </c>
      <c r="I11895">
        <v>-134.99790999999999</v>
      </c>
      <c r="J11895" s="1" t="str">
        <f t="shared" si="1685"/>
        <v>Fluid (stream)</v>
      </c>
      <c r="K11895" s="1" t="str">
        <f t="shared" si="1686"/>
        <v>Untreated Water</v>
      </c>
      <c r="O11895">
        <v>2.5000000000000001E-2</v>
      </c>
      <c r="P11895">
        <v>60</v>
      </c>
      <c r="Q11895">
        <v>7.5</v>
      </c>
    </row>
    <row r="11896" spans="1:17" hidden="1" x14ac:dyDescent="0.3">
      <c r="A11896" t="s">
        <v>45965</v>
      </c>
      <c r="B11896" t="s">
        <v>45966</v>
      </c>
      <c r="C11896" s="1" t="str">
        <f t="shared" si="1687"/>
        <v>21:0719</v>
      </c>
      <c r="D11896" s="1" t="str">
        <f t="shared" si="1684"/>
        <v>21:0212</v>
      </c>
      <c r="E11896" t="s">
        <v>45967</v>
      </c>
      <c r="F11896" t="s">
        <v>45968</v>
      </c>
      <c r="H11896">
        <v>61.671910099999998</v>
      </c>
      <c r="I11896">
        <v>-134.96834799999999</v>
      </c>
      <c r="J11896" s="1" t="str">
        <f t="shared" si="1685"/>
        <v>Fluid (stream)</v>
      </c>
      <c r="K11896" s="1" t="str">
        <f t="shared" si="1686"/>
        <v>Untreated Water</v>
      </c>
      <c r="O11896">
        <v>0.15</v>
      </c>
      <c r="P11896">
        <v>50</v>
      </c>
      <c r="Q11896">
        <v>7.2</v>
      </c>
    </row>
    <row r="11897" spans="1:17" hidden="1" x14ac:dyDescent="0.3">
      <c r="A11897" t="s">
        <v>45969</v>
      </c>
      <c r="B11897" t="s">
        <v>45970</v>
      </c>
      <c r="C11897" s="1" t="str">
        <f t="shared" si="1687"/>
        <v>21:0719</v>
      </c>
      <c r="D11897" s="1" t="str">
        <f t="shared" si="1684"/>
        <v>21:0212</v>
      </c>
      <c r="E11897" t="s">
        <v>45971</v>
      </c>
      <c r="F11897" t="s">
        <v>45972</v>
      </c>
      <c r="H11897">
        <v>61.677253100000001</v>
      </c>
      <c r="I11897">
        <v>-134.97603219999999</v>
      </c>
      <c r="J11897" s="1" t="str">
        <f t="shared" si="1685"/>
        <v>Fluid (stream)</v>
      </c>
      <c r="K11897" s="1" t="str">
        <f t="shared" si="1686"/>
        <v>Untreated Water</v>
      </c>
      <c r="O11897">
        <v>2.5000000000000001E-2</v>
      </c>
      <c r="P11897">
        <v>50</v>
      </c>
      <c r="Q11897">
        <v>7.7</v>
      </c>
    </row>
    <row r="11898" spans="1:17" hidden="1" x14ac:dyDescent="0.3">
      <c r="A11898" t="s">
        <v>45973</v>
      </c>
      <c r="B11898" t="s">
        <v>45974</v>
      </c>
      <c r="C11898" s="1" t="str">
        <f t="shared" si="1687"/>
        <v>21:0719</v>
      </c>
      <c r="D11898" s="1" t="str">
        <f t="shared" si="1684"/>
        <v>21:0212</v>
      </c>
      <c r="E11898" t="s">
        <v>45975</v>
      </c>
      <c r="F11898" t="s">
        <v>45976</v>
      </c>
      <c r="H11898">
        <v>61.641584199999997</v>
      </c>
      <c r="I11898">
        <v>-135.09026320000001</v>
      </c>
      <c r="J11898" s="1" t="str">
        <f t="shared" si="1685"/>
        <v>Fluid (stream)</v>
      </c>
      <c r="K11898" s="1" t="str">
        <f t="shared" si="1686"/>
        <v>Untreated Water</v>
      </c>
      <c r="O11898">
        <v>0.16</v>
      </c>
      <c r="P11898">
        <v>50</v>
      </c>
      <c r="Q11898">
        <v>7.8</v>
      </c>
    </row>
    <row r="11899" spans="1:17" hidden="1" x14ac:dyDescent="0.3">
      <c r="A11899" t="s">
        <v>45977</v>
      </c>
      <c r="B11899" t="s">
        <v>45978</v>
      </c>
      <c r="C11899" s="1" t="str">
        <f t="shared" si="1687"/>
        <v>21:0719</v>
      </c>
      <c r="D11899" s="1" t="str">
        <f t="shared" si="1684"/>
        <v>21:0212</v>
      </c>
      <c r="E11899" t="s">
        <v>45979</v>
      </c>
      <c r="F11899" t="s">
        <v>45980</v>
      </c>
      <c r="H11899">
        <v>61.6132761</v>
      </c>
      <c r="I11899">
        <v>-135.0799221</v>
      </c>
      <c r="J11899" s="1" t="str">
        <f t="shared" si="1685"/>
        <v>Fluid (stream)</v>
      </c>
      <c r="K11899" s="1" t="str">
        <f t="shared" si="1686"/>
        <v>Untreated Water</v>
      </c>
      <c r="O11899">
        <v>2.5000000000000001E-2</v>
      </c>
      <c r="P11899">
        <v>50</v>
      </c>
      <c r="Q11899">
        <v>7.9</v>
      </c>
    </row>
    <row r="11900" spans="1:17" hidden="1" x14ac:dyDescent="0.3">
      <c r="A11900" t="s">
        <v>45981</v>
      </c>
      <c r="B11900" t="s">
        <v>45982</v>
      </c>
      <c r="C11900" s="1" t="str">
        <f t="shared" si="1687"/>
        <v>21:0719</v>
      </c>
      <c r="D11900" s="1" t="str">
        <f t="shared" si="1684"/>
        <v>21:0212</v>
      </c>
      <c r="E11900" t="s">
        <v>45983</v>
      </c>
      <c r="F11900" t="s">
        <v>45984</v>
      </c>
      <c r="H11900">
        <v>61.616207699999997</v>
      </c>
      <c r="I11900">
        <v>-135.1108716</v>
      </c>
      <c r="J11900" s="1" t="str">
        <f t="shared" si="1685"/>
        <v>Fluid (stream)</v>
      </c>
      <c r="K11900" s="1" t="str">
        <f t="shared" si="1686"/>
        <v>Untreated Water</v>
      </c>
      <c r="O11900">
        <v>2.5000000000000001E-2</v>
      </c>
      <c r="P11900">
        <v>50</v>
      </c>
      <c r="Q11900">
        <v>7.5</v>
      </c>
    </row>
    <row r="11901" spans="1:17" hidden="1" x14ac:dyDescent="0.3">
      <c r="A11901" t="s">
        <v>45985</v>
      </c>
      <c r="B11901" t="s">
        <v>45986</v>
      </c>
      <c r="C11901" s="1" t="str">
        <f t="shared" si="1687"/>
        <v>21:0719</v>
      </c>
      <c r="D11901" s="1" t="str">
        <f t="shared" si="1684"/>
        <v>21:0212</v>
      </c>
      <c r="E11901" t="s">
        <v>45987</v>
      </c>
      <c r="F11901" t="s">
        <v>45988</v>
      </c>
      <c r="H11901">
        <v>61.635270400000003</v>
      </c>
      <c r="I11901">
        <v>-135.1171109</v>
      </c>
      <c r="J11901" s="1" t="str">
        <f t="shared" si="1685"/>
        <v>Fluid (stream)</v>
      </c>
      <c r="K11901" s="1" t="str">
        <f t="shared" si="1686"/>
        <v>Untreated Water</v>
      </c>
      <c r="O11901">
        <v>2.5000000000000001E-2</v>
      </c>
      <c r="P11901">
        <v>50</v>
      </c>
      <c r="Q11901">
        <v>7.5</v>
      </c>
    </row>
    <row r="11902" spans="1:17" hidden="1" x14ac:dyDescent="0.3">
      <c r="A11902" t="s">
        <v>45989</v>
      </c>
      <c r="B11902" t="s">
        <v>45990</v>
      </c>
      <c r="C11902" s="1" t="str">
        <f t="shared" si="1687"/>
        <v>21:0719</v>
      </c>
      <c r="D11902" s="1" t="str">
        <f t="shared" si="1684"/>
        <v>21:0212</v>
      </c>
      <c r="E11902" t="s">
        <v>45991</v>
      </c>
      <c r="F11902" t="s">
        <v>45992</v>
      </c>
      <c r="H11902">
        <v>61.703965400000001</v>
      </c>
      <c r="I11902">
        <v>-135.32342639999999</v>
      </c>
      <c r="J11902" s="1" t="str">
        <f t="shared" si="1685"/>
        <v>Fluid (stream)</v>
      </c>
      <c r="K11902" s="1" t="str">
        <f t="shared" si="1686"/>
        <v>Untreated Water</v>
      </c>
      <c r="O11902">
        <v>2.5000000000000001E-2</v>
      </c>
      <c r="P11902">
        <v>60</v>
      </c>
      <c r="Q11902">
        <v>7.6</v>
      </c>
    </row>
    <row r="11903" spans="1:17" hidden="1" x14ac:dyDescent="0.3">
      <c r="A11903" t="s">
        <v>45993</v>
      </c>
      <c r="B11903" t="s">
        <v>45994</v>
      </c>
      <c r="C11903" s="1" t="str">
        <f t="shared" si="1687"/>
        <v>21:0719</v>
      </c>
      <c r="D11903" s="1" t="str">
        <f t="shared" si="1684"/>
        <v>21:0212</v>
      </c>
      <c r="E11903" t="s">
        <v>45995</v>
      </c>
      <c r="F11903" t="s">
        <v>45996</v>
      </c>
      <c r="H11903">
        <v>61.704523899999998</v>
      </c>
      <c r="I11903">
        <v>-135.3618553</v>
      </c>
      <c r="J11903" s="1" t="str">
        <f t="shared" si="1685"/>
        <v>Fluid (stream)</v>
      </c>
      <c r="K11903" s="1" t="str">
        <f t="shared" si="1686"/>
        <v>Untreated Water</v>
      </c>
      <c r="O11903">
        <v>2.5000000000000001E-2</v>
      </c>
      <c r="P11903">
        <v>70</v>
      </c>
      <c r="Q11903">
        <v>7.5</v>
      </c>
    </row>
    <row r="11904" spans="1:17" hidden="1" x14ac:dyDescent="0.3">
      <c r="A11904" t="s">
        <v>45997</v>
      </c>
      <c r="B11904" t="s">
        <v>45998</v>
      </c>
      <c r="C11904" s="1" t="str">
        <f t="shared" si="1687"/>
        <v>21:0719</v>
      </c>
      <c r="D11904" s="1" t="str">
        <f>HYPERLINK("http://geochem.nrcan.gc.ca/cdogs/content/svy/svy_e.htm", "")</f>
        <v/>
      </c>
      <c r="G11904" s="1" t="str">
        <f>HYPERLINK("http://geochem.nrcan.gc.ca/cdogs/content/cr_/cr_00085_e.htm", "85")</f>
        <v>85</v>
      </c>
      <c r="J11904" t="s">
        <v>11453</v>
      </c>
      <c r="K11904" t="s">
        <v>11454</v>
      </c>
      <c r="O11904">
        <v>0.42</v>
      </c>
      <c r="P11904">
        <v>70</v>
      </c>
      <c r="Q11904">
        <v>8</v>
      </c>
    </row>
    <row r="11905" spans="1:17" hidden="1" x14ac:dyDescent="0.3">
      <c r="A11905" t="s">
        <v>45999</v>
      </c>
      <c r="B11905" t="s">
        <v>46000</v>
      </c>
      <c r="C11905" s="1" t="str">
        <f t="shared" si="1687"/>
        <v>21:0719</v>
      </c>
      <c r="D11905" s="1" t="str">
        <f t="shared" ref="D11905:D11910" si="1688">HYPERLINK("http://geochem.nrcan.gc.ca/cdogs/content/svy/svy210212_e.htm", "21:0212")</f>
        <v>21:0212</v>
      </c>
      <c r="E11905" t="s">
        <v>46001</v>
      </c>
      <c r="F11905" t="s">
        <v>46002</v>
      </c>
      <c r="H11905">
        <v>61.912751499999999</v>
      </c>
      <c r="I11905">
        <v>-135.6488334</v>
      </c>
      <c r="J11905" s="1" t="str">
        <f t="shared" ref="J11905:J11910" si="1689">HYPERLINK("http://geochem.nrcan.gc.ca/cdogs/content/kwd/kwd020018_e.htm", "Fluid (stream)")</f>
        <v>Fluid (stream)</v>
      </c>
      <c r="K11905" s="1" t="str">
        <f t="shared" ref="K11905:K11910" si="1690">HYPERLINK("http://geochem.nrcan.gc.ca/cdogs/content/kwd/kwd080007_e.htm", "Untreated Water")</f>
        <v>Untreated Water</v>
      </c>
      <c r="O11905">
        <v>2.5000000000000001E-2</v>
      </c>
      <c r="P11905">
        <v>150</v>
      </c>
      <c r="Q11905">
        <v>6.9</v>
      </c>
    </row>
    <row r="11906" spans="1:17" hidden="1" x14ac:dyDescent="0.3">
      <c r="A11906" t="s">
        <v>46003</v>
      </c>
      <c r="B11906" t="s">
        <v>46004</v>
      </c>
      <c r="C11906" s="1" t="str">
        <f t="shared" si="1687"/>
        <v>21:0719</v>
      </c>
      <c r="D11906" s="1" t="str">
        <f t="shared" si="1688"/>
        <v>21:0212</v>
      </c>
      <c r="E11906" t="s">
        <v>46005</v>
      </c>
      <c r="F11906" t="s">
        <v>46006</v>
      </c>
      <c r="H11906">
        <v>61.895377199999999</v>
      </c>
      <c r="I11906">
        <v>-135.6511653</v>
      </c>
      <c r="J11906" s="1" t="str">
        <f t="shared" si="1689"/>
        <v>Fluid (stream)</v>
      </c>
      <c r="K11906" s="1" t="str">
        <f t="shared" si="1690"/>
        <v>Untreated Water</v>
      </c>
      <c r="O11906">
        <v>2.5000000000000001E-2</v>
      </c>
      <c r="P11906">
        <v>130</v>
      </c>
      <c r="Q11906">
        <v>7.5</v>
      </c>
    </row>
    <row r="11907" spans="1:17" hidden="1" x14ac:dyDescent="0.3">
      <c r="A11907" t="s">
        <v>46007</v>
      </c>
      <c r="B11907" t="s">
        <v>46008</v>
      </c>
      <c r="C11907" s="1" t="str">
        <f t="shared" si="1687"/>
        <v>21:0719</v>
      </c>
      <c r="D11907" s="1" t="str">
        <f t="shared" si="1688"/>
        <v>21:0212</v>
      </c>
      <c r="E11907" t="s">
        <v>46009</v>
      </c>
      <c r="F11907" t="s">
        <v>46010</v>
      </c>
      <c r="H11907">
        <v>61.861130299999999</v>
      </c>
      <c r="I11907">
        <v>-135.65786560000001</v>
      </c>
      <c r="J11907" s="1" t="str">
        <f t="shared" si="1689"/>
        <v>Fluid (stream)</v>
      </c>
      <c r="K11907" s="1" t="str">
        <f t="shared" si="1690"/>
        <v>Untreated Water</v>
      </c>
      <c r="O11907">
        <v>2.5000000000000001E-2</v>
      </c>
      <c r="P11907">
        <v>90</v>
      </c>
      <c r="Q11907">
        <v>7.8</v>
      </c>
    </row>
    <row r="11908" spans="1:17" hidden="1" x14ac:dyDescent="0.3">
      <c r="A11908" t="s">
        <v>46011</v>
      </c>
      <c r="B11908" t="s">
        <v>46012</v>
      </c>
      <c r="C11908" s="1" t="str">
        <f t="shared" si="1687"/>
        <v>21:0719</v>
      </c>
      <c r="D11908" s="1" t="str">
        <f t="shared" si="1688"/>
        <v>21:0212</v>
      </c>
      <c r="E11908" t="s">
        <v>46013</v>
      </c>
      <c r="F11908" t="s">
        <v>46014</v>
      </c>
      <c r="H11908">
        <v>61.8603934</v>
      </c>
      <c r="I11908">
        <v>-135.5831594</v>
      </c>
      <c r="J11908" s="1" t="str">
        <f t="shared" si="1689"/>
        <v>Fluid (stream)</v>
      </c>
      <c r="K11908" s="1" t="str">
        <f t="shared" si="1690"/>
        <v>Untreated Water</v>
      </c>
      <c r="O11908">
        <v>6.81</v>
      </c>
      <c r="P11908">
        <v>60</v>
      </c>
      <c r="Q11908">
        <v>8.1</v>
      </c>
    </row>
    <row r="11909" spans="1:17" hidden="1" x14ac:dyDescent="0.3">
      <c r="A11909" t="s">
        <v>46015</v>
      </c>
      <c r="B11909" t="s">
        <v>46016</v>
      </c>
      <c r="C11909" s="1" t="str">
        <f t="shared" si="1687"/>
        <v>21:0719</v>
      </c>
      <c r="D11909" s="1" t="str">
        <f t="shared" si="1688"/>
        <v>21:0212</v>
      </c>
      <c r="E11909" t="s">
        <v>46017</v>
      </c>
      <c r="F11909" t="s">
        <v>46018</v>
      </c>
      <c r="H11909">
        <v>61.834617799999997</v>
      </c>
      <c r="I11909">
        <v>-135.5642101</v>
      </c>
      <c r="J11909" s="1" t="str">
        <f t="shared" si="1689"/>
        <v>Fluid (stream)</v>
      </c>
      <c r="K11909" s="1" t="str">
        <f t="shared" si="1690"/>
        <v>Untreated Water</v>
      </c>
      <c r="O11909">
        <v>1.32</v>
      </c>
      <c r="P11909">
        <v>80</v>
      </c>
      <c r="Q11909">
        <v>7.9</v>
      </c>
    </row>
    <row r="11910" spans="1:17" hidden="1" x14ac:dyDescent="0.3">
      <c r="A11910" t="s">
        <v>46019</v>
      </c>
      <c r="B11910" t="s">
        <v>46020</v>
      </c>
      <c r="C11910" s="1" t="str">
        <f t="shared" si="1687"/>
        <v>21:0719</v>
      </c>
      <c r="D11910" s="1" t="str">
        <f t="shared" si="1688"/>
        <v>21:0212</v>
      </c>
      <c r="E11910" t="s">
        <v>46021</v>
      </c>
      <c r="F11910" t="s">
        <v>46022</v>
      </c>
      <c r="H11910">
        <v>61.831518000000003</v>
      </c>
      <c r="I11910">
        <v>-135.60641820000001</v>
      </c>
      <c r="J11910" s="1" t="str">
        <f t="shared" si="1689"/>
        <v>Fluid (stream)</v>
      </c>
      <c r="K11910" s="1" t="str">
        <f t="shared" si="1690"/>
        <v>Untreated Water</v>
      </c>
      <c r="O11910">
        <v>2.5000000000000001E-2</v>
      </c>
      <c r="P11910">
        <v>70</v>
      </c>
      <c r="Q11910">
        <v>8.1999999999999993</v>
      </c>
    </row>
    <row r="11911" spans="1:17" hidden="1" x14ac:dyDescent="0.3">
      <c r="A11911" t="s">
        <v>46023</v>
      </c>
      <c r="B11911" t="s">
        <v>46024</v>
      </c>
      <c r="C11911" s="1" t="str">
        <f t="shared" si="1687"/>
        <v>21:0719</v>
      </c>
      <c r="D11911" s="1" t="str">
        <f>HYPERLINK("http://geochem.nrcan.gc.ca/cdogs/content/svy/svy_e.htm", "")</f>
        <v/>
      </c>
      <c r="G11911" s="1" t="str">
        <f>HYPERLINK("http://geochem.nrcan.gc.ca/cdogs/content/cr_/cr_00086_e.htm", "86")</f>
        <v>86</v>
      </c>
      <c r="J11911" t="s">
        <v>11453</v>
      </c>
      <c r="K11911" t="s">
        <v>11454</v>
      </c>
      <c r="O11911">
        <v>0.5</v>
      </c>
      <c r="P11911">
        <v>100</v>
      </c>
      <c r="Q11911">
        <v>7.4</v>
      </c>
    </row>
    <row r="11912" spans="1:17" hidden="1" x14ac:dyDescent="0.3">
      <c r="A11912" t="s">
        <v>46025</v>
      </c>
      <c r="B11912" t="s">
        <v>46026</v>
      </c>
      <c r="C11912" s="1" t="str">
        <f t="shared" si="1687"/>
        <v>21:0719</v>
      </c>
      <c r="D11912" s="1" t="str">
        <f t="shared" ref="D11912:D11928" si="1691">HYPERLINK("http://geochem.nrcan.gc.ca/cdogs/content/svy/svy210212_e.htm", "21:0212")</f>
        <v>21:0212</v>
      </c>
      <c r="E11912" t="s">
        <v>46027</v>
      </c>
      <c r="F11912" t="s">
        <v>46028</v>
      </c>
      <c r="H11912">
        <v>61.796397300000002</v>
      </c>
      <c r="I11912">
        <v>-135.67109550000001</v>
      </c>
      <c r="J11912" s="1" t="str">
        <f t="shared" ref="J11912:J11928" si="1692">HYPERLINK("http://geochem.nrcan.gc.ca/cdogs/content/kwd/kwd020018_e.htm", "Fluid (stream)")</f>
        <v>Fluid (stream)</v>
      </c>
      <c r="K11912" s="1" t="str">
        <f t="shared" ref="K11912:K11928" si="1693">HYPERLINK("http://geochem.nrcan.gc.ca/cdogs/content/kwd/kwd080007_e.htm", "Untreated Water")</f>
        <v>Untreated Water</v>
      </c>
      <c r="O11912">
        <v>2.5000000000000001E-2</v>
      </c>
      <c r="P11912">
        <v>60</v>
      </c>
      <c r="Q11912">
        <v>7.3</v>
      </c>
    </row>
    <row r="11913" spans="1:17" hidden="1" x14ac:dyDescent="0.3">
      <c r="A11913" t="s">
        <v>46029</v>
      </c>
      <c r="B11913" t="s">
        <v>46030</v>
      </c>
      <c r="C11913" s="1" t="str">
        <f t="shared" si="1687"/>
        <v>21:0719</v>
      </c>
      <c r="D11913" s="1" t="str">
        <f t="shared" si="1691"/>
        <v>21:0212</v>
      </c>
      <c r="E11913" t="s">
        <v>46031</v>
      </c>
      <c r="F11913" t="s">
        <v>46032</v>
      </c>
      <c r="H11913">
        <v>61.775378199999999</v>
      </c>
      <c r="I11913">
        <v>-135.69110269999999</v>
      </c>
      <c r="J11913" s="1" t="str">
        <f t="shared" si="1692"/>
        <v>Fluid (stream)</v>
      </c>
      <c r="K11913" s="1" t="str">
        <f t="shared" si="1693"/>
        <v>Untreated Water</v>
      </c>
      <c r="O11913">
        <v>2.5000000000000001E-2</v>
      </c>
      <c r="P11913">
        <v>50</v>
      </c>
      <c r="Q11913">
        <v>7.5</v>
      </c>
    </row>
    <row r="11914" spans="1:17" hidden="1" x14ac:dyDescent="0.3">
      <c r="A11914" t="s">
        <v>46033</v>
      </c>
      <c r="B11914" t="s">
        <v>46034</v>
      </c>
      <c r="C11914" s="1" t="str">
        <f t="shared" si="1687"/>
        <v>21:0719</v>
      </c>
      <c r="D11914" s="1" t="str">
        <f t="shared" si="1691"/>
        <v>21:0212</v>
      </c>
      <c r="E11914" t="s">
        <v>46035</v>
      </c>
      <c r="F11914" t="s">
        <v>46036</v>
      </c>
      <c r="H11914">
        <v>61.744482499999997</v>
      </c>
      <c r="I11914">
        <v>-135.6627264</v>
      </c>
      <c r="J11914" s="1" t="str">
        <f t="shared" si="1692"/>
        <v>Fluid (stream)</v>
      </c>
      <c r="K11914" s="1" t="str">
        <f t="shared" si="1693"/>
        <v>Untreated Water</v>
      </c>
      <c r="O11914">
        <v>2.5000000000000001E-2</v>
      </c>
      <c r="P11914">
        <v>40</v>
      </c>
      <c r="Q11914">
        <v>7.6</v>
      </c>
    </row>
    <row r="11915" spans="1:17" hidden="1" x14ac:dyDescent="0.3">
      <c r="A11915" t="s">
        <v>46037</v>
      </c>
      <c r="B11915" t="s">
        <v>46038</v>
      </c>
      <c r="C11915" s="1" t="str">
        <f t="shared" si="1687"/>
        <v>21:0719</v>
      </c>
      <c r="D11915" s="1" t="str">
        <f t="shared" si="1691"/>
        <v>21:0212</v>
      </c>
      <c r="E11915" t="s">
        <v>46039</v>
      </c>
      <c r="F11915" t="s">
        <v>46040</v>
      </c>
      <c r="H11915">
        <v>61.749101199999998</v>
      </c>
      <c r="I11915">
        <v>-135.38720850000001</v>
      </c>
      <c r="J11915" s="1" t="str">
        <f t="shared" si="1692"/>
        <v>Fluid (stream)</v>
      </c>
      <c r="K11915" s="1" t="str">
        <f t="shared" si="1693"/>
        <v>Untreated Water</v>
      </c>
      <c r="O11915">
        <v>2.5000000000000001E-2</v>
      </c>
      <c r="P11915">
        <v>50</v>
      </c>
      <c r="Q11915">
        <v>7.8</v>
      </c>
    </row>
    <row r="11916" spans="1:17" hidden="1" x14ac:dyDescent="0.3">
      <c r="A11916" t="s">
        <v>46041</v>
      </c>
      <c r="B11916" t="s">
        <v>46042</v>
      </c>
      <c r="C11916" s="1" t="str">
        <f t="shared" si="1687"/>
        <v>21:0719</v>
      </c>
      <c r="D11916" s="1" t="str">
        <f t="shared" si="1691"/>
        <v>21:0212</v>
      </c>
      <c r="E11916" t="s">
        <v>46039</v>
      </c>
      <c r="F11916" t="s">
        <v>46043</v>
      </c>
      <c r="H11916">
        <v>61.749101199999998</v>
      </c>
      <c r="I11916">
        <v>-135.38720850000001</v>
      </c>
      <c r="J11916" s="1" t="str">
        <f t="shared" si="1692"/>
        <v>Fluid (stream)</v>
      </c>
      <c r="K11916" s="1" t="str">
        <f t="shared" si="1693"/>
        <v>Untreated Water</v>
      </c>
      <c r="O11916">
        <v>2.5000000000000001E-2</v>
      </c>
      <c r="P11916">
        <v>50</v>
      </c>
      <c r="Q11916">
        <v>7.7</v>
      </c>
    </row>
    <row r="11917" spans="1:17" hidden="1" x14ac:dyDescent="0.3">
      <c r="A11917" t="s">
        <v>46044</v>
      </c>
      <c r="B11917" t="s">
        <v>46045</v>
      </c>
      <c r="C11917" s="1" t="str">
        <f t="shared" si="1687"/>
        <v>21:0719</v>
      </c>
      <c r="D11917" s="1" t="str">
        <f t="shared" si="1691"/>
        <v>21:0212</v>
      </c>
      <c r="E11917" t="s">
        <v>46046</v>
      </c>
      <c r="F11917" t="s">
        <v>46047</v>
      </c>
      <c r="H11917">
        <v>61.7667815</v>
      </c>
      <c r="I11917">
        <v>-135.34984130000001</v>
      </c>
      <c r="J11917" s="1" t="str">
        <f t="shared" si="1692"/>
        <v>Fluid (stream)</v>
      </c>
      <c r="K11917" s="1" t="str">
        <f t="shared" si="1693"/>
        <v>Untreated Water</v>
      </c>
      <c r="O11917">
        <v>2.5000000000000001E-2</v>
      </c>
      <c r="P11917">
        <v>40</v>
      </c>
      <c r="Q11917">
        <v>7</v>
      </c>
    </row>
    <row r="11918" spans="1:17" hidden="1" x14ac:dyDescent="0.3">
      <c r="A11918" t="s">
        <v>46048</v>
      </c>
      <c r="B11918" t="s">
        <v>46049</v>
      </c>
      <c r="C11918" s="1" t="str">
        <f t="shared" si="1687"/>
        <v>21:0719</v>
      </c>
      <c r="D11918" s="1" t="str">
        <f t="shared" si="1691"/>
        <v>21:0212</v>
      </c>
      <c r="E11918" t="s">
        <v>46050</v>
      </c>
      <c r="F11918" t="s">
        <v>46051</v>
      </c>
      <c r="H11918">
        <v>61.945843500000002</v>
      </c>
      <c r="I11918">
        <v>-135.2799819</v>
      </c>
      <c r="J11918" s="1" t="str">
        <f t="shared" si="1692"/>
        <v>Fluid (stream)</v>
      </c>
      <c r="K11918" s="1" t="str">
        <f t="shared" si="1693"/>
        <v>Untreated Water</v>
      </c>
      <c r="O11918">
        <v>2.5000000000000001E-2</v>
      </c>
      <c r="P11918">
        <v>50</v>
      </c>
      <c r="Q11918">
        <v>7.8</v>
      </c>
    </row>
    <row r="11919" spans="1:17" hidden="1" x14ac:dyDescent="0.3">
      <c r="A11919" t="s">
        <v>46052</v>
      </c>
      <c r="B11919" t="s">
        <v>46053</v>
      </c>
      <c r="C11919" s="1" t="str">
        <f t="shared" si="1687"/>
        <v>21:0719</v>
      </c>
      <c r="D11919" s="1" t="str">
        <f t="shared" si="1691"/>
        <v>21:0212</v>
      </c>
      <c r="E11919" t="s">
        <v>46054</v>
      </c>
      <c r="F11919" t="s">
        <v>46055</v>
      </c>
      <c r="H11919">
        <v>61.932321100000003</v>
      </c>
      <c r="I11919">
        <v>-135.33026319999999</v>
      </c>
      <c r="J11919" s="1" t="str">
        <f t="shared" si="1692"/>
        <v>Fluid (stream)</v>
      </c>
      <c r="K11919" s="1" t="str">
        <f t="shared" si="1693"/>
        <v>Untreated Water</v>
      </c>
      <c r="O11919">
        <v>2.5000000000000001E-2</v>
      </c>
      <c r="P11919">
        <v>40</v>
      </c>
      <c r="Q11919">
        <v>7.9</v>
      </c>
    </row>
    <row r="11920" spans="1:17" hidden="1" x14ac:dyDescent="0.3">
      <c r="A11920" t="s">
        <v>46056</v>
      </c>
      <c r="B11920" t="s">
        <v>46057</v>
      </c>
      <c r="C11920" s="1" t="str">
        <f t="shared" si="1687"/>
        <v>21:0719</v>
      </c>
      <c r="D11920" s="1" t="str">
        <f t="shared" si="1691"/>
        <v>21:0212</v>
      </c>
      <c r="E11920" t="s">
        <v>46058</v>
      </c>
      <c r="F11920" t="s">
        <v>46059</v>
      </c>
      <c r="H11920">
        <v>61.924625900000002</v>
      </c>
      <c r="I11920">
        <v>-135.41658509999999</v>
      </c>
      <c r="J11920" s="1" t="str">
        <f t="shared" si="1692"/>
        <v>Fluid (stream)</v>
      </c>
      <c r="K11920" s="1" t="str">
        <f t="shared" si="1693"/>
        <v>Untreated Water</v>
      </c>
      <c r="O11920">
        <v>2.5000000000000001E-2</v>
      </c>
      <c r="P11920">
        <v>40</v>
      </c>
      <c r="Q11920">
        <v>7.8</v>
      </c>
    </row>
    <row r="11921" spans="1:17" hidden="1" x14ac:dyDescent="0.3">
      <c r="A11921" t="s">
        <v>46060</v>
      </c>
      <c r="B11921" t="s">
        <v>46061</v>
      </c>
      <c r="C11921" s="1" t="str">
        <f t="shared" si="1687"/>
        <v>21:0719</v>
      </c>
      <c r="D11921" s="1" t="str">
        <f t="shared" si="1691"/>
        <v>21:0212</v>
      </c>
      <c r="E11921" t="s">
        <v>46062</v>
      </c>
      <c r="F11921" t="s">
        <v>46063</v>
      </c>
      <c r="H11921">
        <v>61.900021299999999</v>
      </c>
      <c r="I11921">
        <v>-135.45006280000001</v>
      </c>
      <c r="J11921" s="1" t="str">
        <f t="shared" si="1692"/>
        <v>Fluid (stream)</v>
      </c>
      <c r="K11921" s="1" t="str">
        <f t="shared" si="1693"/>
        <v>Untreated Water</v>
      </c>
      <c r="O11921">
        <v>2.5000000000000001E-2</v>
      </c>
      <c r="P11921">
        <v>40</v>
      </c>
      <c r="Q11921">
        <v>7.7</v>
      </c>
    </row>
    <row r="11922" spans="1:17" hidden="1" x14ac:dyDescent="0.3">
      <c r="A11922" t="s">
        <v>46064</v>
      </c>
      <c r="B11922" t="s">
        <v>46065</v>
      </c>
      <c r="C11922" s="1" t="str">
        <f t="shared" si="1687"/>
        <v>21:0719</v>
      </c>
      <c r="D11922" s="1" t="str">
        <f t="shared" si="1691"/>
        <v>21:0212</v>
      </c>
      <c r="E11922" t="s">
        <v>46066</v>
      </c>
      <c r="F11922" t="s">
        <v>46067</v>
      </c>
      <c r="H11922">
        <v>61.869044500000001</v>
      </c>
      <c r="I11922">
        <v>-135.4057675</v>
      </c>
      <c r="J11922" s="1" t="str">
        <f t="shared" si="1692"/>
        <v>Fluid (stream)</v>
      </c>
      <c r="K11922" s="1" t="str">
        <f t="shared" si="1693"/>
        <v>Untreated Water</v>
      </c>
      <c r="O11922">
        <v>0.42</v>
      </c>
      <c r="P11922">
        <v>60</v>
      </c>
      <c r="Q11922">
        <v>7.7</v>
      </c>
    </row>
    <row r="11923" spans="1:17" hidden="1" x14ac:dyDescent="0.3">
      <c r="A11923" t="s">
        <v>46068</v>
      </c>
      <c r="B11923" t="s">
        <v>46069</v>
      </c>
      <c r="C11923" s="1" t="str">
        <f t="shared" si="1687"/>
        <v>21:0719</v>
      </c>
      <c r="D11923" s="1" t="str">
        <f t="shared" si="1691"/>
        <v>21:0212</v>
      </c>
      <c r="E11923" t="s">
        <v>46070</v>
      </c>
      <c r="F11923" t="s">
        <v>46071</v>
      </c>
      <c r="H11923">
        <v>61.863747699999998</v>
      </c>
      <c r="I11923">
        <v>-135.3840859</v>
      </c>
      <c r="J11923" s="1" t="str">
        <f t="shared" si="1692"/>
        <v>Fluid (stream)</v>
      </c>
      <c r="K11923" s="1" t="str">
        <f t="shared" si="1693"/>
        <v>Untreated Water</v>
      </c>
      <c r="O11923">
        <v>0.16</v>
      </c>
      <c r="P11923">
        <v>80</v>
      </c>
      <c r="Q11923">
        <v>7.7</v>
      </c>
    </row>
    <row r="11924" spans="1:17" hidden="1" x14ac:dyDescent="0.3">
      <c r="A11924" t="s">
        <v>46072</v>
      </c>
      <c r="B11924" t="s">
        <v>46073</v>
      </c>
      <c r="C11924" s="1" t="str">
        <f t="shared" si="1687"/>
        <v>21:0719</v>
      </c>
      <c r="D11924" s="1" t="str">
        <f t="shared" si="1691"/>
        <v>21:0212</v>
      </c>
      <c r="E11924" t="s">
        <v>46074</v>
      </c>
      <c r="F11924" t="s">
        <v>46075</v>
      </c>
      <c r="H11924">
        <v>61.836850699999999</v>
      </c>
      <c r="I11924">
        <v>-135.38437339999999</v>
      </c>
      <c r="J11924" s="1" t="str">
        <f t="shared" si="1692"/>
        <v>Fluid (stream)</v>
      </c>
      <c r="K11924" s="1" t="str">
        <f t="shared" si="1693"/>
        <v>Untreated Water</v>
      </c>
      <c r="O11924">
        <v>0.31</v>
      </c>
      <c r="P11924">
        <v>60</v>
      </c>
      <c r="Q11924">
        <v>7.4</v>
      </c>
    </row>
    <row r="11925" spans="1:17" hidden="1" x14ac:dyDescent="0.3">
      <c r="A11925" t="s">
        <v>46076</v>
      </c>
      <c r="B11925" t="s">
        <v>46077</v>
      </c>
      <c r="C11925" s="1" t="str">
        <f t="shared" si="1687"/>
        <v>21:0719</v>
      </c>
      <c r="D11925" s="1" t="str">
        <f t="shared" si="1691"/>
        <v>21:0212</v>
      </c>
      <c r="E11925" t="s">
        <v>46078</v>
      </c>
      <c r="F11925" t="s">
        <v>46079</v>
      </c>
      <c r="H11925">
        <v>61.836632100000003</v>
      </c>
      <c r="I11925">
        <v>-135.43623339999999</v>
      </c>
      <c r="J11925" s="1" t="str">
        <f t="shared" si="1692"/>
        <v>Fluid (stream)</v>
      </c>
      <c r="K11925" s="1" t="str">
        <f t="shared" si="1693"/>
        <v>Untreated Water</v>
      </c>
      <c r="O11925">
        <v>0.15</v>
      </c>
      <c r="P11925">
        <v>60</v>
      </c>
      <c r="Q11925">
        <v>7.6</v>
      </c>
    </row>
    <row r="11926" spans="1:17" hidden="1" x14ac:dyDescent="0.3">
      <c r="A11926" t="s">
        <v>46080</v>
      </c>
      <c r="B11926" t="s">
        <v>46081</v>
      </c>
      <c r="C11926" s="1" t="str">
        <f t="shared" si="1687"/>
        <v>21:0719</v>
      </c>
      <c r="D11926" s="1" t="str">
        <f t="shared" si="1691"/>
        <v>21:0212</v>
      </c>
      <c r="E11926" t="s">
        <v>46078</v>
      </c>
      <c r="F11926" t="s">
        <v>46082</v>
      </c>
      <c r="H11926">
        <v>61.836632100000003</v>
      </c>
      <c r="I11926">
        <v>-135.43623339999999</v>
      </c>
      <c r="J11926" s="1" t="str">
        <f t="shared" si="1692"/>
        <v>Fluid (stream)</v>
      </c>
      <c r="K11926" s="1" t="str">
        <f t="shared" si="1693"/>
        <v>Untreated Water</v>
      </c>
      <c r="O11926">
        <v>0.11</v>
      </c>
      <c r="P11926">
        <v>60</v>
      </c>
      <c r="Q11926">
        <v>7.6</v>
      </c>
    </row>
    <row r="11927" spans="1:17" hidden="1" x14ac:dyDescent="0.3">
      <c r="A11927" t="s">
        <v>46083</v>
      </c>
      <c r="B11927" t="s">
        <v>46084</v>
      </c>
      <c r="C11927" s="1" t="str">
        <f t="shared" si="1687"/>
        <v>21:0719</v>
      </c>
      <c r="D11927" s="1" t="str">
        <f t="shared" si="1691"/>
        <v>21:0212</v>
      </c>
      <c r="E11927" t="s">
        <v>46085</v>
      </c>
      <c r="F11927" t="s">
        <v>46086</v>
      </c>
      <c r="H11927">
        <v>61.790398600000003</v>
      </c>
      <c r="I11927">
        <v>-135.45722749999999</v>
      </c>
      <c r="J11927" s="1" t="str">
        <f t="shared" si="1692"/>
        <v>Fluid (stream)</v>
      </c>
      <c r="K11927" s="1" t="str">
        <f t="shared" si="1693"/>
        <v>Untreated Water</v>
      </c>
      <c r="O11927">
        <v>0.19</v>
      </c>
      <c r="P11927">
        <v>60</v>
      </c>
      <c r="Q11927">
        <v>7.6</v>
      </c>
    </row>
    <row r="11928" spans="1:17" hidden="1" x14ac:dyDescent="0.3">
      <c r="A11928" t="s">
        <v>46087</v>
      </c>
      <c r="B11928" t="s">
        <v>46088</v>
      </c>
      <c r="C11928" s="1" t="str">
        <f t="shared" si="1687"/>
        <v>21:0719</v>
      </c>
      <c r="D11928" s="1" t="str">
        <f t="shared" si="1691"/>
        <v>21:0212</v>
      </c>
      <c r="E11928" t="s">
        <v>46089</v>
      </c>
      <c r="F11928" t="s">
        <v>46090</v>
      </c>
      <c r="H11928">
        <v>61.7583342</v>
      </c>
      <c r="I11928">
        <v>-135.43920779999999</v>
      </c>
      <c r="J11928" s="1" t="str">
        <f t="shared" si="1692"/>
        <v>Fluid (stream)</v>
      </c>
      <c r="K11928" s="1" t="str">
        <f t="shared" si="1693"/>
        <v>Untreated Water</v>
      </c>
      <c r="O11928">
        <v>2.5000000000000001E-2</v>
      </c>
      <c r="P11928">
        <v>60</v>
      </c>
      <c r="Q11928">
        <v>7.9</v>
      </c>
    </row>
    <row r="11929" spans="1:17" hidden="1" x14ac:dyDescent="0.3">
      <c r="A11929" t="s">
        <v>46091</v>
      </c>
      <c r="B11929" t="s">
        <v>46092</v>
      </c>
      <c r="C11929" s="1" t="str">
        <f t="shared" si="1687"/>
        <v>21:0719</v>
      </c>
      <c r="D11929" s="1" t="str">
        <f>HYPERLINK("http://geochem.nrcan.gc.ca/cdogs/content/svy/svy_e.htm", "")</f>
        <v/>
      </c>
      <c r="G11929" s="1" t="str">
        <f>HYPERLINK("http://geochem.nrcan.gc.ca/cdogs/content/cr_/cr_00084_e.htm", "84")</f>
        <v>84</v>
      </c>
      <c r="J11929" t="s">
        <v>11453</v>
      </c>
      <c r="K11929" t="s">
        <v>11454</v>
      </c>
      <c r="O11929">
        <v>0.21</v>
      </c>
      <c r="P11929">
        <v>60</v>
      </c>
      <c r="Q11929">
        <v>7.4</v>
      </c>
    </row>
    <row r="11930" spans="1:17" hidden="1" x14ac:dyDescent="0.3">
      <c r="A11930" t="s">
        <v>46093</v>
      </c>
      <c r="B11930" t="s">
        <v>46094</v>
      </c>
      <c r="C11930" s="1" t="str">
        <f t="shared" si="1687"/>
        <v>21:0719</v>
      </c>
      <c r="D11930" s="1" t="str">
        <f t="shared" ref="D11930:D11945" si="1694">HYPERLINK("http://geochem.nrcan.gc.ca/cdogs/content/svy/svy210212_e.htm", "21:0212")</f>
        <v>21:0212</v>
      </c>
      <c r="E11930" t="s">
        <v>46095</v>
      </c>
      <c r="F11930" t="s">
        <v>46096</v>
      </c>
      <c r="H11930">
        <v>61.776746699999997</v>
      </c>
      <c r="I11930">
        <v>-135.47190169999999</v>
      </c>
      <c r="J11930" s="1" t="str">
        <f t="shared" ref="J11930:J11945" si="1695">HYPERLINK("http://geochem.nrcan.gc.ca/cdogs/content/kwd/kwd020018_e.htm", "Fluid (stream)")</f>
        <v>Fluid (stream)</v>
      </c>
      <c r="K11930" s="1" t="str">
        <f t="shared" ref="K11930:K11945" si="1696">HYPERLINK("http://geochem.nrcan.gc.ca/cdogs/content/kwd/kwd080007_e.htm", "Untreated Water")</f>
        <v>Untreated Water</v>
      </c>
      <c r="O11930">
        <v>0.19</v>
      </c>
      <c r="P11930">
        <v>70</v>
      </c>
      <c r="Q11930">
        <v>7.7</v>
      </c>
    </row>
    <row r="11931" spans="1:17" hidden="1" x14ac:dyDescent="0.3">
      <c r="A11931" t="s">
        <v>46097</v>
      </c>
      <c r="B11931" t="s">
        <v>46098</v>
      </c>
      <c r="C11931" s="1" t="str">
        <f t="shared" si="1687"/>
        <v>21:0719</v>
      </c>
      <c r="D11931" s="1" t="str">
        <f t="shared" si="1694"/>
        <v>21:0212</v>
      </c>
      <c r="E11931" t="s">
        <v>46099</v>
      </c>
      <c r="F11931" t="s">
        <v>46100</v>
      </c>
      <c r="H11931">
        <v>61.725853499999999</v>
      </c>
      <c r="I11931">
        <v>-135.50112820000001</v>
      </c>
      <c r="J11931" s="1" t="str">
        <f t="shared" si="1695"/>
        <v>Fluid (stream)</v>
      </c>
      <c r="K11931" s="1" t="str">
        <f t="shared" si="1696"/>
        <v>Untreated Water</v>
      </c>
      <c r="O11931">
        <v>2.5000000000000001E-2</v>
      </c>
      <c r="P11931">
        <v>60</v>
      </c>
      <c r="Q11931">
        <v>7.4</v>
      </c>
    </row>
    <row r="11932" spans="1:17" hidden="1" x14ac:dyDescent="0.3">
      <c r="A11932" t="s">
        <v>46101</v>
      </c>
      <c r="B11932" t="s">
        <v>46102</v>
      </c>
      <c r="C11932" s="1" t="str">
        <f t="shared" si="1687"/>
        <v>21:0719</v>
      </c>
      <c r="D11932" s="1" t="str">
        <f t="shared" si="1694"/>
        <v>21:0212</v>
      </c>
      <c r="E11932" t="s">
        <v>46103</v>
      </c>
      <c r="F11932" t="s">
        <v>46104</v>
      </c>
      <c r="H11932">
        <v>61.703912000000003</v>
      </c>
      <c r="I11932">
        <v>-135.5882206</v>
      </c>
      <c r="J11932" s="1" t="str">
        <f t="shared" si="1695"/>
        <v>Fluid (stream)</v>
      </c>
      <c r="K11932" s="1" t="str">
        <f t="shared" si="1696"/>
        <v>Untreated Water</v>
      </c>
      <c r="O11932">
        <v>2.5000000000000001E-2</v>
      </c>
      <c r="P11932">
        <v>50</v>
      </c>
      <c r="Q11932">
        <v>7.3</v>
      </c>
    </row>
    <row r="11933" spans="1:17" hidden="1" x14ac:dyDescent="0.3">
      <c r="A11933" t="s">
        <v>46105</v>
      </c>
      <c r="B11933" t="s">
        <v>46106</v>
      </c>
      <c r="C11933" s="1" t="str">
        <f t="shared" si="1687"/>
        <v>21:0719</v>
      </c>
      <c r="D11933" s="1" t="str">
        <f t="shared" si="1694"/>
        <v>21:0212</v>
      </c>
      <c r="E11933" t="s">
        <v>46107</v>
      </c>
      <c r="F11933" t="s">
        <v>46108</v>
      </c>
      <c r="H11933">
        <v>61.772134999999999</v>
      </c>
      <c r="I11933">
        <v>-135.59879839999999</v>
      </c>
      <c r="J11933" s="1" t="str">
        <f t="shared" si="1695"/>
        <v>Fluid (stream)</v>
      </c>
      <c r="K11933" s="1" t="str">
        <f t="shared" si="1696"/>
        <v>Untreated Water</v>
      </c>
      <c r="O11933">
        <v>2.5000000000000001E-2</v>
      </c>
      <c r="P11933">
        <v>60</v>
      </c>
      <c r="Q11933">
        <v>7.5</v>
      </c>
    </row>
    <row r="11934" spans="1:17" hidden="1" x14ac:dyDescent="0.3">
      <c r="A11934" t="s">
        <v>46109</v>
      </c>
      <c r="B11934" t="s">
        <v>46110</v>
      </c>
      <c r="C11934" s="1" t="str">
        <f t="shared" si="1687"/>
        <v>21:0719</v>
      </c>
      <c r="D11934" s="1" t="str">
        <f t="shared" si="1694"/>
        <v>21:0212</v>
      </c>
      <c r="E11934" t="s">
        <v>46111</v>
      </c>
      <c r="F11934" t="s">
        <v>46112</v>
      </c>
      <c r="H11934">
        <v>61.787096499999997</v>
      </c>
      <c r="I11934">
        <v>-135.57501250000001</v>
      </c>
      <c r="J11934" s="1" t="str">
        <f t="shared" si="1695"/>
        <v>Fluid (stream)</v>
      </c>
      <c r="K11934" s="1" t="str">
        <f t="shared" si="1696"/>
        <v>Untreated Water</v>
      </c>
      <c r="O11934">
        <v>2.5000000000000001E-2</v>
      </c>
      <c r="P11934">
        <v>80</v>
      </c>
      <c r="Q11934">
        <v>7.7</v>
      </c>
    </row>
    <row r="11935" spans="1:17" hidden="1" x14ac:dyDescent="0.3">
      <c r="A11935" t="s">
        <v>46113</v>
      </c>
      <c r="B11935" t="s">
        <v>46114</v>
      </c>
      <c r="C11935" s="1" t="str">
        <f t="shared" si="1687"/>
        <v>21:0719</v>
      </c>
      <c r="D11935" s="1" t="str">
        <f t="shared" si="1694"/>
        <v>21:0212</v>
      </c>
      <c r="E11935" t="s">
        <v>46115</v>
      </c>
      <c r="F11935" t="s">
        <v>46116</v>
      </c>
      <c r="H11935">
        <v>61.813056400000001</v>
      </c>
      <c r="I11935">
        <v>-135.51115469999999</v>
      </c>
      <c r="J11935" s="1" t="str">
        <f t="shared" si="1695"/>
        <v>Fluid (stream)</v>
      </c>
      <c r="K11935" s="1" t="str">
        <f t="shared" si="1696"/>
        <v>Untreated Water</v>
      </c>
      <c r="O11935">
        <v>0.25</v>
      </c>
      <c r="P11935">
        <v>60</v>
      </c>
      <c r="Q11935">
        <v>8</v>
      </c>
    </row>
    <row r="11936" spans="1:17" hidden="1" x14ac:dyDescent="0.3">
      <c r="A11936" t="s">
        <v>46117</v>
      </c>
      <c r="B11936" t="s">
        <v>46118</v>
      </c>
      <c r="C11936" s="1" t="str">
        <f t="shared" si="1687"/>
        <v>21:0719</v>
      </c>
      <c r="D11936" s="1" t="str">
        <f t="shared" si="1694"/>
        <v>21:0212</v>
      </c>
      <c r="E11936" t="s">
        <v>46119</v>
      </c>
      <c r="F11936" t="s">
        <v>46120</v>
      </c>
      <c r="H11936">
        <v>61.800731499999998</v>
      </c>
      <c r="I11936">
        <v>-135.5361758</v>
      </c>
      <c r="J11936" s="1" t="str">
        <f t="shared" si="1695"/>
        <v>Fluid (stream)</v>
      </c>
      <c r="K11936" s="1" t="str">
        <f t="shared" si="1696"/>
        <v>Untreated Water</v>
      </c>
      <c r="O11936">
        <v>0.19</v>
      </c>
      <c r="P11936">
        <v>60</v>
      </c>
      <c r="Q11936">
        <v>7.9</v>
      </c>
    </row>
    <row r="11937" spans="1:17" hidden="1" x14ac:dyDescent="0.3">
      <c r="A11937" t="s">
        <v>46121</v>
      </c>
      <c r="B11937" t="s">
        <v>46122</v>
      </c>
      <c r="C11937" s="1" t="str">
        <f t="shared" si="1687"/>
        <v>21:0719</v>
      </c>
      <c r="D11937" s="1" t="str">
        <f t="shared" si="1694"/>
        <v>21:0212</v>
      </c>
      <c r="E11937" t="s">
        <v>46123</v>
      </c>
      <c r="F11937" t="s">
        <v>46124</v>
      </c>
      <c r="H11937">
        <v>61.863033299999998</v>
      </c>
      <c r="I11937">
        <v>-135.4743776</v>
      </c>
      <c r="J11937" s="1" t="str">
        <f t="shared" si="1695"/>
        <v>Fluid (stream)</v>
      </c>
      <c r="K11937" s="1" t="str">
        <f t="shared" si="1696"/>
        <v>Untreated Water</v>
      </c>
      <c r="O11937">
        <v>0.18</v>
      </c>
      <c r="P11937">
        <v>70</v>
      </c>
      <c r="Q11937">
        <v>7.6</v>
      </c>
    </row>
    <row r="11938" spans="1:17" hidden="1" x14ac:dyDescent="0.3">
      <c r="A11938" t="s">
        <v>46125</v>
      </c>
      <c r="B11938" t="s">
        <v>46126</v>
      </c>
      <c r="C11938" s="1" t="str">
        <f t="shared" si="1687"/>
        <v>21:0719</v>
      </c>
      <c r="D11938" s="1" t="str">
        <f t="shared" si="1694"/>
        <v>21:0212</v>
      </c>
      <c r="E11938" t="s">
        <v>46127</v>
      </c>
      <c r="F11938" t="s">
        <v>46128</v>
      </c>
      <c r="H11938">
        <v>61.881230500000001</v>
      </c>
      <c r="I11938">
        <v>-135.52581910000001</v>
      </c>
      <c r="J11938" s="1" t="str">
        <f t="shared" si="1695"/>
        <v>Fluid (stream)</v>
      </c>
      <c r="K11938" s="1" t="str">
        <f t="shared" si="1696"/>
        <v>Untreated Water</v>
      </c>
      <c r="O11938">
        <v>2.5000000000000001E-2</v>
      </c>
      <c r="P11938">
        <v>50</v>
      </c>
      <c r="Q11938">
        <v>7.2</v>
      </c>
    </row>
    <row r="11939" spans="1:17" hidden="1" x14ac:dyDescent="0.3">
      <c r="A11939" t="s">
        <v>46129</v>
      </c>
      <c r="B11939" t="s">
        <v>46130</v>
      </c>
      <c r="C11939" s="1" t="str">
        <f t="shared" si="1687"/>
        <v>21:0719</v>
      </c>
      <c r="D11939" s="1" t="str">
        <f t="shared" si="1694"/>
        <v>21:0212</v>
      </c>
      <c r="E11939" t="s">
        <v>46131</v>
      </c>
      <c r="F11939" t="s">
        <v>46132</v>
      </c>
      <c r="H11939">
        <v>61.895718600000002</v>
      </c>
      <c r="I11939">
        <v>-135.533109</v>
      </c>
      <c r="J11939" s="1" t="str">
        <f t="shared" si="1695"/>
        <v>Fluid (stream)</v>
      </c>
      <c r="K11939" s="1" t="str">
        <f t="shared" si="1696"/>
        <v>Untreated Water</v>
      </c>
    </row>
    <row r="11940" spans="1:17" hidden="1" x14ac:dyDescent="0.3">
      <c r="A11940" t="s">
        <v>46133</v>
      </c>
      <c r="B11940" t="s">
        <v>46134</v>
      </c>
      <c r="C11940" s="1" t="str">
        <f t="shared" si="1687"/>
        <v>21:0719</v>
      </c>
      <c r="D11940" s="1" t="str">
        <f t="shared" si="1694"/>
        <v>21:0212</v>
      </c>
      <c r="E11940" t="s">
        <v>46135</v>
      </c>
      <c r="F11940" t="s">
        <v>46136</v>
      </c>
      <c r="H11940">
        <v>61.895911499999997</v>
      </c>
      <c r="I11940">
        <v>-135.51086960000001</v>
      </c>
      <c r="J11940" s="1" t="str">
        <f t="shared" si="1695"/>
        <v>Fluid (stream)</v>
      </c>
      <c r="K11940" s="1" t="str">
        <f t="shared" si="1696"/>
        <v>Untreated Water</v>
      </c>
      <c r="O11940">
        <v>2.5000000000000001E-2</v>
      </c>
      <c r="P11940">
        <v>40</v>
      </c>
      <c r="Q11940">
        <v>7</v>
      </c>
    </row>
    <row r="11941" spans="1:17" hidden="1" x14ac:dyDescent="0.3">
      <c r="A11941" t="s">
        <v>46137</v>
      </c>
      <c r="B11941" t="s">
        <v>46138</v>
      </c>
      <c r="C11941" s="1" t="str">
        <f t="shared" si="1687"/>
        <v>21:0719</v>
      </c>
      <c r="D11941" s="1" t="str">
        <f t="shared" si="1694"/>
        <v>21:0212</v>
      </c>
      <c r="E11941" t="s">
        <v>46139</v>
      </c>
      <c r="F11941" t="s">
        <v>46140</v>
      </c>
      <c r="H11941">
        <v>61.917279000000001</v>
      </c>
      <c r="I11941">
        <v>-135.51048549999999</v>
      </c>
      <c r="J11941" s="1" t="str">
        <f t="shared" si="1695"/>
        <v>Fluid (stream)</v>
      </c>
      <c r="K11941" s="1" t="str">
        <f t="shared" si="1696"/>
        <v>Untreated Water</v>
      </c>
      <c r="O11941">
        <v>2.5000000000000001E-2</v>
      </c>
      <c r="P11941">
        <v>50</v>
      </c>
      <c r="Q11941">
        <v>7.5</v>
      </c>
    </row>
    <row r="11942" spans="1:17" hidden="1" x14ac:dyDescent="0.3">
      <c r="A11942" t="s">
        <v>46141</v>
      </c>
      <c r="B11942" t="s">
        <v>46142</v>
      </c>
      <c r="C11942" s="1" t="str">
        <f t="shared" si="1687"/>
        <v>21:0719</v>
      </c>
      <c r="D11942" s="1" t="str">
        <f t="shared" si="1694"/>
        <v>21:0212</v>
      </c>
      <c r="E11942" t="s">
        <v>46143</v>
      </c>
      <c r="F11942" t="s">
        <v>46144</v>
      </c>
      <c r="H11942">
        <v>61.9392414</v>
      </c>
      <c r="I11942">
        <v>-135.57061150000001</v>
      </c>
      <c r="J11942" s="1" t="str">
        <f t="shared" si="1695"/>
        <v>Fluid (stream)</v>
      </c>
      <c r="K11942" s="1" t="str">
        <f t="shared" si="1696"/>
        <v>Untreated Water</v>
      </c>
      <c r="O11942">
        <v>2.5000000000000001E-2</v>
      </c>
      <c r="P11942">
        <v>90</v>
      </c>
      <c r="Q11942">
        <v>7.7</v>
      </c>
    </row>
    <row r="11943" spans="1:17" hidden="1" x14ac:dyDescent="0.3">
      <c r="A11943" t="s">
        <v>46145</v>
      </c>
      <c r="B11943" t="s">
        <v>46146</v>
      </c>
      <c r="C11943" s="1" t="str">
        <f t="shared" si="1687"/>
        <v>21:0719</v>
      </c>
      <c r="D11943" s="1" t="str">
        <f t="shared" si="1694"/>
        <v>21:0212</v>
      </c>
      <c r="E11943" t="s">
        <v>46147</v>
      </c>
      <c r="F11943" t="s">
        <v>46148</v>
      </c>
      <c r="H11943">
        <v>61.937488999999999</v>
      </c>
      <c r="I11943">
        <v>-135.5838206</v>
      </c>
      <c r="J11943" s="1" t="str">
        <f t="shared" si="1695"/>
        <v>Fluid (stream)</v>
      </c>
      <c r="K11943" s="1" t="str">
        <f t="shared" si="1696"/>
        <v>Untreated Water</v>
      </c>
      <c r="O11943">
        <v>3.44</v>
      </c>
      <c r="P11943">
        <v>90</v>
      </c>
      <c r="Q11943">
        <v>7.7</v>
      </c>
    </row>
    <row r="11944" spans="1:17" hidden="1" x14ac:dyDescent="0.3">
      <c r="A11944" t="s">
        <v>46149</v>
      </c>
      <c r="B11944" t="s">
        <v>46150</v>
      </c>
      <c r="C11944" s="1" t="str">
        <f t="shared" si="1687"/>
        <v>21:0719</v>
      </c>
      <c r="D11944" s="1" t="str">
        <f t="shared" si="1694"/>
        <v>21:0212</v>
      </c>
      <c r="E11944" t="s">
        <v>46147</v>
      </c>
      <c r="F11944" t="s">
        <v>46151</v>
      </c>
      <c r="H11944">
        <v>61.937488999999999</v>
      </c>
      <c r="I11944">
        <v>-135.5838206</v>
      </c>
      <c r="J11944" s="1" t="str">
        <f t="shared" si="1695"/>
        <v>Fluid (stream)</v>
      </c>
      <c r="K11944" s="1" t="str">
        <f t="shared" si="1696"/>
        <v>Untreated Water</v>
      </c>
      <c r="O11944">
        <v>3</v>
      </c>
      <c r="P11944">
        <v>80</v>
      </c>
      <c r="Q11944">
        <v>7.7</v>
      </c>
    </row>
    <row r="11945" spans="1:17" hidden="1" x14ac:dyDescent="0.3">
      <c r="A11945" t="s">
        <v>46152</v>
      </c>
      <c r="B11945" t="s">
        <v>46153</v>
      </c>
      <c r="C11945" s="1" t="str">
        <f t="shared" si="1687"/>
        <v>21:0719</v>
      </c>
      <c r="D11945" s="1" t="str">
        <f t="shared" si="1694"/>
        <v>21:0212</v>
      </c>
      <c r="E11945" t="s">
        <v>46154</v>
      </c>
      <c r="F11945" t="s">
        <v>46155</v>
      </c>
      <c r="H11945">
        <v>61.938496999999998</v>
      </c>
      <c r="I11945">
        <v>-135.63172309999999</v>
      </c>
      <c r="J11945" s="1" t="str">
        <f t="shared" si="1695"/>
        <v>Fluid (stream)</v>
      </c>
      <c r="K11945" s="1" t="str">
        <f t="shared" si="1696"/>
        <v>Untreated Water</v>
      </c>
      <c r="O11945">
        <v>2.5000000000000001E-2</v>
      </c>
      <c r="P11945">
        <v>120</v>
      </c>
      <c r="Q11945">
        <v>7.1</v>
      </c>
    </row>
    <row r="11946" spans="1:17" hidden="1" x14ac:dyDescent="0.3">
      <c r="A11946" t="s">
        <v>46156</v>
      </c>
      <c r="B11946" t="s">
        <v>46157</v>
      </c>
      <c r="C11946" s="1" t="str">
        <f t="shared" si="1687"/>
        <v>21:0719</v>
      </c>
      <c r="D11946" s="1" t="str">
        <f>HYPERLINK("http://geochem.nrcan.gc.ca/cdogs/content/svy/svy_e.htm", "")</f>
        <v/>
      </c>
      <c r="G11946" s="1" t="str">
        <f>HYPERLINK("http://geochem.nrcan.gc.ca/cdogs/content/cr_/cr_00086_e.htm", "86")</f>
        <v>86</v>
      </c>
      <c r="J11946" t="s">
        <v>11453</v>
      </c>
      <c r="K11946" t="s">
        <v>11454</v>
      </c>
      <c r="O11946">
        <v>0.52</v>
      </c>
      <c r="P11946">
        <v>130</v>
      </c>
      <c r="Q11946">
        <v>7.4</v>
      </c>
    </row>
    <row r="11947" spans="1:17" hidden="1" x14ac:dyDescent="0.3">
      <c r="A11947" t="s">
        <v>46158</v>
      </c>
      <c r="B11947" t="s">
        <v>46159</v>
      </c>
      <c r="C11947" s="1" t="str">
        <f t="shared" ref="C11947:C12010" si="1697">HYPERLINK("http://geochem.nrcan.gc.ca/cdogs/content/bdl/bdl210723_e.htm", "21:0723")</f>
        <v>21:0723</v>
      </c>
      <c r="D11947" s="1" t="str">
        <f>HYPERLINK("http://geochem.nrcan.gc.ca/cdogs/content/svy/svy210213_e.htm", "21:0213")</f>
        <v>21:0213</v>
      </c>
      <c r="E11947" t="s">
        <v>46160</v>
      </c>
      <c r="F11947" t="s">
        <v>46161</v>
      </c>
      <c r="H11947">
        <v>62.208383099999999</v>
      </c>
      <c r="I11947">
        <v>-133.2229652</v>
      </c>
      <c r="J11947" s="1" t="str">
        <f>HYPERLINK("http://geochem.nrcan.gc.ca/cdogs/content/kwd/kwd020018_e.htm", "Fluid (stream)")</f>
        <v>Fluid (stream)</v>
      </c>
      <c r="K11947" s="1" t="str">
        <f>HYPERLINK("http://geochem.nrcan.gc.ca/cdogs/content/kwd/kwd080007_e.htm", "Untreated Water")</f>
        <v>Untreated Water</v>
      </c>
      <c r="O11947">
        <v>0.25</v>
      </c>
      <c r="P11947">
        <v>170</v>
      </c>
      <c r="Q11947">
        <v>7.2</v>
      </c>
    </row>
    <row r="11948" spans="1:17" hidden="1" x14ac:dyDescent="0.3">
      <c r="A11948" t="s">
        <v>46162</v>
      </c>
      <c r="B11948" t="s">
        <v>46163</v>
      </c>
      <c r="C11948" s="1" t="str">
        <f t="shared" si="1697"/>
        <v>21:0723</v>
      </c>
      <c r="D11948" s="1" t="str">
        <f>HYPERLINK("http://geochem.nrcan.gc.ca/cdogs/content/svy/svy_e.htm", "")</f>
        <v/>
      </c>
      <c r="G11948" s="1" t="str">
        <f>HYPERLINK("http://geochem.nrcan.gc.ca/cdogs/content/cr_/cr_00084_e.htm", "84")</f>
        <v>84</v>
      </c>
      <c r="J11948" t="s">
        <v>11453</v>
      </c>
      <c r="K11948" t="s">
        <v>11454</v>
      </c>
      <c r="O11948">
        <v>0.22</v>
      </c>
      <c r="P11948">
        <v>70</v>
      </c>
      <c r="Q11948">
        <v>7.5</v>
      </c>
    </row>
    <row r="11949" spans="1:17" hidden="1" x14ac:dyDescent="0.3">
      <c r="A11949" t="s">
        <v>46164</v>
      </c>
      <c r="B11949" t="s">
        <v>46165</v>
      </c>
      <c r="C11949" s="1" t="str">
        <f t="shared" si="1697"/>
        <v>21:0723</v>
      </c>
      <c r="D11949" s="1" t="str">
        <f t="shared" ref="D11949:D11965" si="1698">HYPERLINK("http://geochem.nrcan.gc.ca/cdogs/content/svy/svy210213_e.htm", "21:0213")</f>
        <v>21:0213</v>
      </c>
      <c r="E11949" t="s">
        <v>46166</v>
      </c>
      <c r="F11949" t="s">
        <v>46167</v>
      </c>
      <c r="H11949">
        <v>62.199386500000003</v>
      </c>
      <c r="I11949">
        <v>-133.17595399999999</v>
      </c>
      <c r="J11949" s="1" t="str">
        <f t="shared" ref="J11949:J11965" si="1699">HYPERLINK("http://geochem.nrcan.gc.ca/cdogs/content/kwd/kwd020018_e.htm", "Fluid (stream)")</f>
        <v>Fluid (stream)</v>
      </c>
      <c r="K11949" s="1" t="str">
        <f t="shared" ref="K11949:K11965" si="1700">HYPERLINK("http://geochem.nrcan.gc.ca/cdogs/content/kwd/kwd080007_e.htm", "Untreated Water")</f>
        <v>Untreated Water</v>
      </c>
      <c r="O11949">
        <v>5.89</v>
      </c>
      <c r="P11949">
        <v>240</v>
      </c>
      <c r="Q11949">
        <v>8</v>
      </c>
    </row>
    <row r="11950" spans="1:17" hidden="1" x14ac:dyDescent="0.3">
      <c r="A11950" t="s">
        <v>46168</v>
      </c>
      <c r="B11950" t="s">
        <v>46169</v>
      </c>
      <c r="C11950" s="1" t="str">
        <f t="shared" si="1697"/>
        <v>21:0723</v>
      </c>
      <c r="D11950" s="1" t="str">
        <f t="shared" si="1698"/>
        <v>21:0213</v>
      </c>
      <c r="E11950" t="s">
        <v>46170</v>
      </c>
      <c r="F11950" t="s">
        <v>46171</v>
      </c>
      <c r="H11950">
        <v>62.212684799999998</v>
      </c>
      <c r="I11950">
        <v>-133.14755410000001</v>
      </c>
      <c r="J11950" s="1" t="str">
        <f t="shared" si="1699"/>
        <v>Fluid (stream)</v>
      </c>
      <c r="K11950" s="1" t="str">
        <f t="shared" si="1700"/>
        <v>Untreated Water</v>
      </c>
      <c r="O11950">
        <v>4.6100000000000003</v>
      </c>
      <c r="P11950">
        <v>140</v>
      </c>
      <c r="Q11950">
        <v>8.1999999999999993</v>
      </c>
    </row>
    <row r="11951" spans="1:17" hidden="1" x14ac:dyDescent="0.3">
      <c r="A11951" t="s">
        <v>46172</v>
      </c>
      <c r="B11951" t="s">
        <v>46173</v>
      </c>
      <c r="C11951" s="1" t="str">
        <f t="shared" si="1697"/>
        <v>21:0723</v>
      </c>
      <c r="D11951" s="1" t="str">
        <f t="shared" si="1698"/>
        <v>21:0213</v>
      </c>
      <c r="E11951" t="s">
        <v>46170</v>
      </c>
      <c r="F11951" t="s">
        <v>46174</v>
      </c>
      <c r="H11951">
        <v>62.212684799999998</v>
      </c>
      <c r="I11951">
        <v>-133.14755410000001</v>
      </c>
      <c r="J11951" s="1" t="str">
        <f t="shared" si="1699"/>
        <v>Fluid (stream)</v>
      </c>
      <c r="K11951" s="1" t="str">
        <f t="shared" si="1700"/>
        <v>Untreated Water</v>
      </c>
      <c r="O11951">
        <v>5</v>
      </c>
      <c r="P11951">
        <v>130</v>
      </c>
      <c r="Q11951">
        <v>8.1999999999999993</v>
      </c>
    </row>
    <row r="11952" spans="1:17" hidden="1" x14ac:dyDescent="0.3">
      <c r="A11952" t="s">
        <v>46175</v>
      </c>
      <c r="B11952" t="s">
        <v>46176</v>
      </c>
      <c r="C11952" s="1" t="str">
        <f t="shared" si="1697"/>
        <v>21:0723</v>
      </c>
      <c r="D11952" s="1" t="str">
        <f t="shared" si="1698"/>
        <v>21:0213</v>
      </c>
      <c r="E11952" t="s">
        <v>46177</v>
      </c>
      <c r="F11952" t="s">
        <v>46178</v>
      </c>
      <c r="H11952">
        <v>62.200087699999997</v>
      </c>
      <c r="I11952">
        <v>-133.13484940000001</v>
      </c>
      <c r="J11952" s="1" t="str">
        <f t="shared" si="1699"/>
        <v>Fluid (stream)</v>
      </c>
      <c r="K11952" s="1" t="str">
        <f t="shared" si="1700"/>
        <v>Untreated Water</v>
      </c>
      <c r="O11952">
        <v>0.24</v>
      </c>
      <c r="P11952">
        <v>100</v>
      </c>
      <c r="Q11952">
        <v>7.7</v>
      </c>
    </row>
    <row r="11953" spans="1:17" hidden="1" x14ac:dyDescent="0.3">
      <c r="A11953" t="s">
        <v>46179</v>
      </c>
      <c r="B11953" t="s">
        <v>46180</v>
      </c>
      <c r="C11953" s="1" t="str">
        <f t="shared" si="1697"/>
        <v>21:0723</v>
      </c>
      <c r="D11953" s="1" t="str">
        <f t="shared" si="1698"/>
        <v>21:0213</v>
      </c>
      <c r="E11953" t="s">
        <v>46181</v>
      </c>
      <c r="F11953" t="s">
        <v>46182</v>
      </c>
      <c r="H11953">
        <v>62.183490200000001</v>
      </c>
      <c r="I11953">
        <v>-133.07154449999999</v>
      </c>
      <c r="J11953" s="1" t="str">
        <f t="shared" si="1699"/>
        <v>Fluid (stream)</v>
      </c>
      <c r="K11953" s="1" t="str">
        <f t="shared" si="1700"/>
        <v>Untreated Water</v>
      </c>
    </row>
    <row r="11954" spans="1:17" hidden="1" x14ac:dyDescent="0.3">
      <c r="A11954" t="s">
        <v>46183</v>
      </c>
      <c r="B11954" t="s">
        <v>46184</v>
      </c>
      <c r="C11954" s="1" t="str">
        <f t="shared" si="1697"/>
        <v>21:0723</v>
      </c>
      <c r="D11954" s="1" t="str">
        <f t="shared" si="1698"/>
        <v>21:0213</v>
      </c>
      <c r="E11954" t="s">
        <v>46185</v>
      </c>
      <c r="F11954" t="s">
        <v>46186</v>
      </c>
      <c r="H11954">
        <v>62.160385499999997</v>
      </c>
      <c r="I11954">
        <v>-133.0407409</v>
      </c>
      <c r="J11954" s="1" t="str">
        <f t="shared" si="1699"/>
        <v>Fluid (stream)</v>
      </c>
      <c r="K11954" s="1" t="str">
        <f t="shared" si="1700"/>
        <v>Untreated Water</v>
      </c>
    </row>
    <row r="11955" spans="1:17" hidden="1" x14ac:dyDescent="0.3">
      <c r="A11955" t="s">
        <v>46187</v>
      </c>
      <c r="B11955" t="s">
        <v>46188</v>
      </c>
      <c r="C11955" s="1" t="str">
        <f t="shared" si="1697"/>
        <v>21:0723</v>
      </c>
      <c r="D11955" s="1" t="str">
        <f t="shared" si="1698"/>
        <v>21:0213</v>
      </c>
      <c r="E11955" t="s">
        <v>46189</v>
      </c>
      <c r="F11955" t="s">
        <v>46190</v>
      </c>
      <c r="H11955">
        <v>62.125586200000001</v>
      </c>
      <c r="I11955">
        <v>-133.2066456</v>
      </c>
      <c r="J11955" s="1" t="str">
        <f t="shared" si="1699"/>
        <v>Fluid (stream)</v>
      </c>
      <c r="K11955" s="1" t="str">
        <f t="shared" si="1700"/>
        <v>Untreated Water</v>
      </c>
      <c r="O11955">
        <v>3.12</v>
      </c>
      <c r="P11955">
        <v>120</v>
      </c>
      <c r="Q11955">
        <v>8.3000000000000007</v>
      </c>
    </row>
    <row r="11956" spans="1:17" hidden="1" x14ac:dyDescent="0.3">
      <c r="A11956" t="s">
        <v>46191</v>
      </c>
      <c r="B11956" t="s">
        <v>46192</v>
      </c>
      <c r="C11956" s="1" t="str">
        <f t="shared" si="1697"/>
        <v>21:0723</v>
      </c>
      <c r="D11956" s="1" t="str">
        <f t="shared" si="1698"/>
        <v>21:0213</v>
      </c>
      <c r="E11956" t="s">
        <v>46193</v>
      </c>
      <c r="F11956" t="s">
        <v>46194</v>
      </c>
      <c r="H11956">
        <v>62.0936843</v>
      </c>
      <c r="I11956">
        <v>-133.16625139999999</v>
      </c>
      <c r="J11956" s="1" t="str">
        <f t="shared" si="1699"/>
        <v>Fluid (stream)</v>
      </c>
      <c r="K11956" s="1" t="str">
        <f t="shared" si="1700"/>
        <v>Untreated Water</v>
      </c>
      <c r="O11956">
        <v>2.88</v>
      </c>
      <c r="P11956">
        <v>150</v>
      </c>
      <c r="Q11956">
        <v>8</v>
      </c>
    </row>
    <row r="11957" spans="1:17" hidden="1" x14ac:dyDescent="0.3">
      <c r="A11957" t="s">
        <v>46195</v>
      </c>
      <c r="B11957" t="s">
        <v>46196</v>
      </c>
      <c r="C11957" s="1" t="str">
        <f t="shared" si="1697"/>
        <v>21:0723</v>
      </c>
      <c r="D11957" s="1" t="str">
        <f t="shared" si="1698"/>
        <v>21:0213</v>
      </c>
      <c r="E11957" t="s">
        <v>46197</v>
      </c>
      <c r="F11957" t="s">
        <v>46198</v>
      </c>
      <c r="H11957">
        <v>62.087180199999999</v>
      </c>
      <c r="I11957">
        <v>-133.1047422</v>
      </c>
      <c r="J11957" s="1" t="str">
        <f t="shared" si="1699"/>
        <v>Fluid (stream)</v>
      </c>
      <c r="K11957" s="1" t="str">
        <f t="shared" si="1700"/>
        <v>Untreated Water</v>
      </c>
      <c r="O11957">
        <v>2.7</v>
      </c>
      <c r="P11957">
        <v>130</v>
      </c>
      <c r="Q11957">
        <v>8</v>
      </c>
    </row>
    <row r="11958" spans="1:17" hidden="1" x14ac:dyDescent="0.3">
      <c r="A11958" t="s">
        <v>46199</v>
      </c>
      <c r="B11958" t="s">
        <v>46200</v>
      </c>
      <c r="C11958" s="1" t="str">
        <f t="shared" si="1697"/>
        <v>21:0723</v>
      </c>
      <c r="D11958" s="1" t="str">
        <f t="shared" si="1698"/>
        <v>21:0213</v>
      </c>
      <c r="E11958" t="s">
        <v>46201</v>
      </c>
      <c r="F11958" t="s">
        <v>46202</v>
      </c>
      <c r="H11958">
        <v>62.079085900000003</v>
      </c>
      <c r="I11958">
        <v>-133.10183860000001</v>
      </c>
      <c r="J11958" s="1" t="str">
        <f t="shared" si="1699"/>
        <v>Fluid (stream)</v>
      </c>
      <c r="K11958" s="1" t="str">
        <f t="shared" si="1700"/>
        <v>Untreated Water</v>
      </c>
      <c r="O11958">
        <v>1.96</v>
      </c>
      <c r="P11958">
        <v>120</v>
      </c>
      <c r="Q11958">
        <v>8</v>
      </c>
    </row>
    <row r="11959" spans="1:17" hidden="1" x14ac:dyDescent="0.3">
      <c r="A11959" t="s">
        <v>46203</v>
      </c>
      <c r="B11959" t="s">
        <v>46204</v>
      </c>
      <c r="C11959" s="1" t="str">
        <f t="shared" si="1697"/>
        <v>21:0723</v>
      </c>
      <c r="D11959" s="1" t="str">
        <f t="shared" si="1698"/>
        <v>21:0213</v>
      </c>
      <c r="E11959" t="s">
        <v>46205</v>
      </c>
      <c r="F11959" t="s">
        <v>46206</v>
      </c>
      <c r="H11959">
        <v>62.087383000000003</v>
      </c>
      <c r="I11959">
        <v>-133.0375396</v>
      </c>
      <c r="J11959" s="1" t="str">
        <f t="shared" si="1699"/>
        <v>Fluid (stream)</v>
      </c>
      <c r="K11959" s="1" t="str">
        <f t="shared" si="1700"/>
        <v>Untreated Water</v>
      </c>
      <c r="O11959">
        <v>4.55</v>
      </c>
      <c r="P11959">
        <v>130</v>
      </c>
      <c r="Q11959">
        <v>7.9</v>
      </c>
    </row>
    <row r="11960" spans="1:17" hidden="1" x14ac:dyDescent="0.3">
      <c r="A11960" t="s">
        <v>46207</v>
      </c>
      <c r="B11960" t="s">
        <v>46208</v>
      </c>
      <c r="C11960" s="1" t="str">
        <f t="shared" si="1697"/>
        <v>21:0723</v>
      </c>
      <c r="D11960" s="1" t="str">
        <f t="shared" si="1698"/>
        <v>21:0213</v>
      </c>
      <c r="E11960" t="s">
        <v>46209</v>
      </c>
      <c r="F11960" t="s">
        <v>46210</v>
      </c>
      <c r="H11960">
        <v>62.080485899999999</v>
      </c>
      <c r="I11960">
        <v>-133.02423590000001</v>
      </c>
      <c r="J11960" s="1" t="str">
        <f t="shared" si="1699"/>
        <v>Fluid (stream)</v>
      </c>
      <c r="K11960" s="1" t="str">
        <f t="shared" si="1700"/>
        <v>Untreated Water</v>
      </c>
      <c r="O11960">
        <v>2.08</v>
      </c>
      <c r="P11960">
        <v>100</v>
      </c>
      <c r="Q11960">
        <v>7.8</v>
      </c>
    </row>
    <row r="11961" spans="1:17" hidden="1" x14ac:dyDescent="0.3">
      <c r="A11961" t="s">
        <v>46211</v>
      </c>
      <c r="B11961" t="s">
        <v>46212</v>
      </c>
      <c r="C11961" s="1" t="str">
        <f t="shared" si="1697"/>
        <v>21:0723</v>
      </c>
      <c r="D11961" s="1" t="str">
        <f t="shared" si="1698"/>
        <v>21:0213</v>
      </c>
      <c r="E11961" t="s">
        <v>46213</v>
      </c>
      <c r="F11961" t="s">
        <v>46214</v>
      </c>
      <c r="H11961">
        <v>62.059785900000001</v>
      </c>
      <c r="I11961">
        <v>-133.0698423</v>
      </c>
      <c r="J11961" s="1" t="str">
        <f t="shared" si="1699"/>
        <v>Fluid (stream)</v>
      </c>
      <c r="K11961" s="1" t="str">
        <f t="shared" si="1700"/>
        <v>Untreated Water</v>
      </c>
      <c r="O11961">
        <v>0.21</v>
      </c>
      <c r="P11961">
        <v>60</v>
      </c>
      <c r="Q11961">
        <v>7.6</v>
      </c>
    </row>
    <row r="11962" spans="1:17" hidden="1" x14ac:dyDescent="0.3">
      <c r="A11962" t="s">
        <v>46215</v>
      </c>
      <c r="B11962" t="s">
        <v>46216</v>
      </c>
      <c r="C11962" s="1" t="str">
        <f t="shared" si="1697"/>
        <v>21:0723</v>
      </c>
      <c r="D11962" s="1" t="str">
        <f t="shared" si="1698"/>
        <v>21:0213</v>
      </c>
      <c r="E11962" t="s">
        <v>46217</v>
      </c>
      <c r="F11962" t="s">
        <v>46218</v>
      </c>
      <c r="H11962">
        <v>62.038682700000003</v>
      </c>
      <c r="I11962">
        <v>-133.0221497</v>
      </c>
      <c r="J11962" s="1" t="str">
        <f t="shared" si="1699"/>
        <v>Fluid (stream)</v>
      </c>
      <c r="K11962" s="1" t="str">
        <f t="shared" si="1700"/>
        <v>Untreated Water</v>
      </c>
      <c r="O11962">
        <v>3.41</v>
      </c>
      <c r="P11962">
        <v>110</v>
      </c>
      <c r="Q11962">
        <v>8</v>
      </c>
    </row>
    <row r="11963" spans="1:17" hidden="1" x14ac:dyDescent="0.3">
      <c r="A11963" t="s">
        <v>46219</v>
      </c>
      <c r="B11963" t="s">
        <v>46220</v>
      </c>
      <c r="C11963" s="1" t="str">
        <f t="shared" si="1697"/>
        <v>21:0723</v>
      </c>
      <c r="D11963" s="1" t="str">
        <f t="shared" si="1698"/>
        <v>21:0213</v>
      </c>
      <c r="E11963" t="s">
        <v>46221</v>
      </c>
      <c r="F11963" t="s">
        <v>46222</v>
      </c>
      <c r="H11963">
        <v>62.023082700000003</v>
      </c>
      <c r="I11963">
        <v>-133.05294050000001</v>
      </c>
      <c r="J11963" s="1" t="str">
        <f t="shared" si="1699"/>
        <v>Fluid (stream)</v>
      </c>
      <c r="K11963" s="1" t="str">
        <f t="shared" si="1700"/>
        <v>Untreated Water</v>
      </c>
      <c r="O11963">
        <v>1.1499999999999999</v>
      </c>
      <c r="P11963">
        <v>120</v>
      </c>
      <c r="Q11963">
        <v>8.1999999999999993</v>
      </c>
    </row>
    <row r="11964" spans="1:17" hidden="1" x14ac:dyDescent="0.3">
      <c r="A11964" t="s">
        <v>46223</v>
      </c>
      <c r="B11964" t="s">
        <v>46224</v>
      </c>
      <c r="C11964" s="1" t="str">
        <f t="shared" si="1697"/>
        <v>21:0723</v>
      </c>
      <c r="D11964" s="1" t="str">
        <f t="shared" si="1698"/>
        <v>21:0213</v>
      </c>
      <c r="E11964" t="s">
        <v>46225</v>
      </c>
      <c r="F11964" t="s">
        <v>46226</v>
      </c>
      <c r="H11964">
        <v>62.013481800000001</v>
      </c>
      <c r="I11964">
        <v>-133.09463299999999</v>
      </c>
      <c r="J11964" s="1" t="str">
        <f t="shared" si="1699"/>
        <v>Fluid (stream)</v>
      </c>
      <c r="K11964" s="1" t="str">
        <f t="shared" si="1700"/>
        <v>Untreated Water</v>
      </c>
      <c r="O11964">
        <v>2.5</v>
      </c>
      <c r="P11964">
        <v>250</v>
      </c>
      <c r="Q11964">
        <v>8</v>
      </c>
    </row>
    <row r="11965" spans="1:17" hidden="1" x14ac:dyDescent="0.3">
      <c r="A11965" t="s">
        <v>46227</v>
      </c>
      <c r="B11965" t="s">
        <v>46228</v>
      </c>
      <c r="C11965" s="1" t="str">
        <f t="shared" si="1697"/>
        <v>21:0723</v>
      </c>
      <c r="D11965" s="1" t="str">
        <f t="shared" si="1698"/>
        <v>21:0213</v>
      </c>
      <c r="E11965" t="s">
        <v>46229</v>
      </c>
      <c r="F11965" t="s">
        <v>46230</v>
      </c>
      <c r="H11965">
        <v>62.006383499999998</v>
      </c>
      <c r="I11965">
        <v>-133.16114970000001</v>
      </c>
      <c r="J11965" s="1" t="str">
        <f t="shared" si="1699"/>
        <v>Fluid (stream)</v>
      </c>
      <c r="K11965" s="1" t="str">
        <f t="shared" si="1700"/>
        <v>Untreated Water</v>
      </c>
      <c r="O11965">
        <v>2.67</v>
      </c>
      <c r="P11965">
        <v>150</v>
      </c>
      <c r="Q11965">
        <v>8.1</v>
      </c>
    </row>
    <row r="11966" spans="1:17" hidden="1" x14ac:dyDescent="0.3">
      <c r="A11966" t="s">
        <v>46231</v>
      </c>
      <c r="B11966" t="s">
        <v>46232</v>
      </c>
      <c r="C11966" s="1" t="str">
        <f t="shared" si="1697"/>
        <v>21:0723</v>
      </c>
      <c r="D11966" s="1" t="str">
        <f>HYPERLINK("http://geochem.nrcan.gc.ca/cdogs/content/svy/svy_e.htm", "")</f>
        <v/>
      </c>
      <c r="G11966" s="1" t="str">
        <f>HYPERLINK("http://geochem.nrcan.gc.ca/cdogs/content/cr_/cr_00084_e.htm", "84")</f>
        <v>84</v>
      </c>
      <c r="J11966" t="s">
        <v>11453</v>
      </c>
      <c r="K11966" t="s">
        <v>11454</v>
      </c>
      <c r="O11966">
        <v>0.32</v>
      </c>
      <c r="P11966">
        <v>70</v>
      </c>
      <c r="Q11966">
        <v>7.5</v>
      </c>
    </row>
    <row r="11967" spans="1:17" hidden="1" x14ac:dyDescent="0.3">
      <c r="A11967" t="s">
        <v>46233</v>
      </c>
      <c r="B11967" t="s">
        <v>46234</v>
      </c>
      <c r="C11967" s="1" t="str">
        <f t="shared" si="1697"/>
        <v>21:0723</v>
      </c>
      <c r="D11967" s="1" t="str">
        <f t="shared" ref="D11967:D11984" si="1701">HYPERLINK("http://geochem.nrcan.gc.ca/cdogs/content/svy/svy210213_e.htm", "21:0213")</f>
        <v>21:0213</v>
      </c>
      <c r="E11967" t="s">
        <v>46235</v>
      </c>
      <c r="F11967" t="s">
        <v>46236</v>
      </c>
      <c r="H11967">
        <v>62.007682799999998</v>
      </c>
      <c r="I11967">
        <v>-133.2025423</v>
      </c>
      <c r="J11967" s="1" t="str">
        <f t="shared" ref="J11967:J11984" si="1702">HYPERLINK("http://geochem.nrcan.gc.ca/cdogs/content/kwd/kwd020018_e.htm", "Fluid (stream)")</f>
        <v>Fluid (stream)</v>
      </c>
      <c r="K11967" s="1" t="str">
        <f t="shared" ref="K11967:K11984" si="1703">HYPERLINK("http://geochem.nrcan.gc.ca/cdogs/content/kwd/kwd080007_e.htm", "Untreated Water")</f>
        <v>Untreated Water</v>
      </c>
      <c r="O11967">
        <v>1.46</v>
      </c>
      <c r="P11967">
        <v>50</v>
      </c>
      <c r="Q11967">
        <v>8.1999999999999993</v>
      </c>
    </row>
    <row r="11968" spans="1:17" hidden="1" x14ac:dyDescent="0.3">
      <c r="A11968" t="s">
        <v>46237</v>
      </c>
      <c r="B11968" t="s">
        <v>46238</v>
      </c>
      <c r="C11968" s="1" t="str">
        <f t="shared" si="1697"/>
        <v>21:0723</v>
      </c>
      <c r="D11968" s="1" t="str">
        <f t="shared" si="1701"/>
        <v>21:0213</v>
      </c>
      <c r="E11968" t="s">
        <v>46239</v>
      </c>
      <c r="F11968" t="s">
        <v>46240</v>
      </c>
      <c r="H11968">
        <v>62.036683699999998</v>
      </c>
      <c r="I11968">
        <v>-133.1453435</v>
      </c>
      <c r="J11968" s="1" t="str">
        <f t="shared" si="1702"/>
        <v>Fluid (stream)</v>
      </c>
      <c r="K11968" s="1" t="str">
        <f t="shared" si="1703"/>
        <v>Untreated Water</v>
      </c>
      <c r="O11968">
        <v>3.57</v>
      </c>
      <c r="P11968">
        <v>50</v>
      </c>
      <c r="Q11968">
        <v>8.1999999999999993</v>
      </c>
    </row>
    <row r="11969" spans="1:17" hidden="1" x14ac:dyDescent="0.3">
      <c r="A11969" t="s">
        <v>46241</v>
      </c>
      <c r="B11969" t="s">
        <v>46242</v>
      </c>
      <c r="C11969" s="1" t="str">
        <f t="shared" si="1697"/>
        <v>21:0723</v>
      </c>
      <c r="D11969" s="1" t="str">
        <f t="shared" si="1701"/>
        <v>21:0213</v>
      </c>
      <c r="E11969" t="s">
        <v>46243</v>
      </c>
      <c r="F11969" t="s">
        <v>46244</v>
      </c>
      <c r="H11969">
        <v>62.036182699999998</v>
      </c>
      <c r="I11969">
        <v>-133.18195119999999</v>
      </c>
      <c r="J11969" s="1" t="str">
        <f t="shared" si="1702"/>
        <v>Fluid (stream)</v>
      </c>
      <c r="K11969" s="1" t="str">
        <f t="shared" si="1703"/>
        <v>Untreated Water</v>
      </c>
      <c r="O11969">
        <v>1.17</v>
      </c>
      <c r="P11969">
        <v>60</v>
      </c>
      <c r="Q11969">
        <v>8.3000000000000007</v>
      </c>
    </row>
    <row r="11970" spans="1:17" hidden="1" x14ac:dyDescent="0.3">
      <c r="A11970" t="s">
        <v>46245</v>
      </c>
      <c r="B11970" t="s">
        <v>46246</v>
      </c>
      <c r="C11970" s="1" t="str">
        <f t="shared" si="1697"/>
        <v>21:0723</v>
      </c>
      <c r="D11970" s="1" t="str">
        <f t="shared" si="1701"/>
        <v>21:0213</v>
      </c>
      <c r="E11970" t="s">
        <v>46243</v>
      </c>
      <c r="F11970" t="s">
        <v>46247</v>
      </c>
      <c r="H11970">
        <v>62.036182699999998</v>
      </c>
      <c r="I11970">
        <v>-133.18195119999999</v>
      </c>
      <c r="J11970" s="1" t="str">
        <f t="shared" si="1702"/>
        <v>Fluid (stream)</v>
      </c>
      <c r="K11970" s="1" t="str">
        <f t="shared" si="1703"/>
        <v>Untreated Water</v>
      </c>
      <c r="O11970">
        <v>1.96</v>
      </c>
      <c r="P11970">
        <v>60</v>
      </c>
      <c r="Q11970">
        <v>8.3000000000000007</v>
      </c>
    </row>
    <row r="11971" spans="1:17" hidden="1" x14ac:dyDescent="0.3">
      <c r="A11971" t="s">
        <v>46248</v>
      </c>
      <c r="B11971" t="s">
        <v>46249</v>
      </c>
      <c r="C11971" s="1" t="str">
        <f t="shared" si="1697"/>
        <v>21:0723</v>
      </c>
      <c r="D11971" s="1" t="str">
        <f t="shared" si="1701"/>
        <v>21:0213</v>
      </c>
      <c r="E11971" t="s">
        <v>46250</v>
      </c>
      <c r="F11971" t="s">
        <v>46251</v>
      </c>
      <c r="H11971">
        <v>62.047380400000002</v>
      </c>
      <c r="I11971">
        <v>-133.17315360000001</v>
      </c>
      <c r="J11971" s="1" t="str">
        <f t="shared" si="1702"/>
        <v>Fluid (stream)</v>
      </c>
      <c r="K11971" s="1" t="str">
        <f t="shared" si="1703"/>
        <v>Untreated Water</v>
      </c>
      <c r="O11971">
        <v>13.3</v>
      </c>
      <c r="P11971">
        <v>80</v>
      </c>
      <c r="Q11971">
        <v>7.6</v>
      </c>
    </row>
    <row r="11972" spans="1:17" hidden="1" x14ac:dyDescent="0.3">
      <c r="A11972" t="s">
        <v>46252</v>
      </c>
      <c r="B11972" t="s">
        <v>46253</v>
      </c>
      <c r="C11972" s="1" t="str">
        <f t="shared" si="1697"/>
        <v>21:0723</v>
      </c>
      <c r="D11972" s="1" t="str">
        <f t="shared" si="1701"/>
        <v>21:0213</v>
      </c>
      <c r="E11972" t="s">
        <v>46254</v>
      </c>
      <c r="F11972" t="s">
        <v>46255</v>
      </c>
      <c r="H11972">
        <v>62.045576699999998</v>
      </c>
      <c r="I11972">
        <v>-133.2396478</v>
      </c>
      <c r="J11972" s="1" t="str">
        <f t="shared" si="1702"/>
        <v>Fluid (stream)</v>
      </c>
      <c r="K11972" s="1" t="str">
        <f t="shared" si="1703"/>
        <v>Untreated Water</v>
      </c>
      <c r="O11972">
        <v>24.5</v>
      </c>
      <c r="P11972">
        <v>100</v>
      </c>
      <c r="Q11972">
        <v>8.1999999999999993</v>
      </c>
    </row>
    <row r="11973" spans="1:17" hidden="1" x14ac:dyDescent="0.3">
      <c r="A11973" t="s">
        <v>46256</v>
      </c>
      <c r="B11973" t="s">
        <v>46257</v>
      </c>
      <c r="C11973" s="1" t="str">
        <f t="shared" si="1697"/>
        <v>21:0723</v>
      </c>
      <c r="D11973" s="1" t="str">
        <f t="shared" si="1701"/>
        <v>21:0213</v>
      </c>
      <c r="E11973" t="s">
        <v>46258</v>
      </c>
      <c r="F11973" t="s">
        <v>46259</v>
      </c>
      <c r="H11973">
        <v>62.025377599999999</v>
      </c>
      <c r="I11973">
        <v>-133.257653</v>
      </c>
      <c r="J11973" s="1" t="str">
        <f t="shared" si="1702"/>
        <v>Fluid (stream)</v>
      </c>
      <c r="K11973" s="1" t="str">
        <f t="shared" si="1703"/>
        <v>Untreated Water</v>
      </c>
      <c r="O11973">
        <v>7.04</v>
      </c>
      <c r="P11973">
        <v>70</v>
      </c>
      <c r="Q11973">
        <v>8.3000000000000007</v>
      </c>
    </row>
    <row r="11974" spans="1:17" hidden="1" x14ac:dyDescent="0.3">
      <c r="A11974" t="s">
        <v>46260</v>
      </c>
      <c r="B11974" t="s">
        <v>46261</v>
      </c>
      <c r="C11974" s="1" t="str">
        <f t="shared" si="1697"/>
        <v>21:0723</v>
      </c>
      <c r="D11974" s="1" t="str">
        <f t="shared" si="1701"/>
        <v>21:0213</v>
      </c>
      <c r="E11974" t="s">
        <v>46262</v>
      </c>
      <c r="F11974" t="s">
        <v>46263</v>
      </c>
      <c r="H11974">
        <v>62.012878899999997</v>
      </c>
      <c r="I11974">
        <v>-133.29434180000001</v>
      </c>
      <c r="J11974" s="1" t="str">
        <f t="shared" si="1702"/>
        <v>Fluid (stream)</v>
      </c>
      <c r="K11974" s="1" t="str">
        <f t="shared" si="1703"/>
        <v>Untreated Water</v>
      </c>
      <c r="O11974">
        <v>1.41</v>
      </c>
      <c r="P11974">
        <v>50</v>
      </c>
      <c r="Q11974">
        <v>8</v>
      </c>
    </row>
    <row r="11975" spans="1:17" hidden="1" x14ac:dyDescent="0.3">
      <c r="A11975" t="s">
        <v>46264</v>
      </c>
      <c r="B11975" t="s">
        <v>46265</v>
      </c>
      <c r="C11975" s="1" t="str">
        <f t="shared" si="1697"/>
        <v>21:0723</v>
      </c>
      <c r="D11975" s="1" t="str">
        <f t="shared" si="1701"/>
        <v>21:0213</v>
      </c>
      <c r="E11975" t="s">
        <v>46266</v>
      </c>
      <c r="F11975" t="s">
        <v>46267</v>
      </c>
      <c r="H11975">
        <v>62.032875599999997</v>
      </c>
      <c r="I11975">
        <v>-133.28135069999999</v>
      </c>
      <c r="J11975" s="1" t="str">
        <f t="shared" si="1702"/>
        <v>Fluid (stream)</v>
      </c>
      <c r="K11975" s="1" t="str">
        <f t="shared" si="1703"/>
        <v>Untreated Water</v>
      </c>
      <c r="O11975">
        <v>1.06</v>
      </c>
      <c r="P11975">
        <v>50</v>
      </c>
      <c r="Q11975">
        <v>7.9</v>
      </c>
    </row>
    <row r="11976" spans="1:17" hidden="1" x14ac:dyDescent="0.3">
      <c r="A11976" t="s">
        <v>46268</v>
      </c>
      <c r="B11976" t="s">
        <v>46269</v>
      </c>
      <c r="C11976" s="1" t="str">
        <f t="shared" si="1697"/>
        <v>21:0723</v>
      </c>
      <c r="D11976" s="1" t="str">
        <f t="shared" si="1701"/>
        <v>21:0213</v>
      </c>
      <c r="E11976" t="s">
        <v>46270</v>
      </c>
      <c r="F11976" t="s">
        <v>46271</v>
      </c>
      <c r="H11976">
        <v>62.051581200000001</v>
      </c>
      <c r="I11976">
        <v>-133.31214499999999</v>
      </c>
      <c r="J11976" s="1" t="str">
        <f t="shared" si="1702"/>
        <v>Fluid (stream)</v>
      </c>
      <c r="K11976" s="1" t="str">
        <f t="shared" si="1703"/>
        <v>Untreated Water</v>
      </c>
      <c r="O11976">
        <v>2.5000000000000001E-2</v>
      </c>
      <c r="P11976">
        <v>50</v>
      </c>
      <c r="Q11976">
        <v>7.6</v>
      </c>
    </row>
    <row r="11977" spans="1:17" hidden="1" x14ac:dyDescent="0.3">
      <c r="A11977" t="s">
        <v>46272</v>
      </c>
      <c r="B11977" t="s">
        <v>46273</v>
      </c>
      <c r="C11977" s="1" t="str">
        <f t="shared" si="1697"/>
        <v>21:0723</v>
      </c>
      <c r="D11977" s="1" t="str">
        <f t="shared" si="1701"/>
        <v>21:0213</v>
      </c>
      <c r="E11977" t="s">
        <v>46274</v>
      </c>
      <c r="F11977" t="s">
        <v>46275</v>
      </c>
      <c r="H11977">
        <v>62.0801807</v>
      </c>
      <c r="I11977">
        <v>-133.3300496</v>
      </c>
      <c r="J11977" s="1" t="str">
        <f t="shared" si="1702"/>
        <v>Fluid (stream)</v>
      </c>
      <c r="K11977" s="1" t="str">
        <f t="shared" si="1703"/>
        <v>Untreated Water</v>
      </c>
      <c r="O11977">
        <v>0.41</v>
      </c>
      <c r="P11977">
        <v>60</v>
      </c>
      <c r="Q11977">
        <v>8.3000000000000007</v>
      </c>
    </row>
    <row r="11978" spans="1:17" hidden="1" x14ac:dyDescent="0.3">
      <c r="A11978" t="s">
        <v>46276</v>
      </c>
      <c r="B11978" t="s">
        <v>46277</v>
      </c>
      <c r="C11978" s="1" t="str">
        <f t="shared" si="1697"/>
        <v>21:0723</v>
      </c>
      <c r="D11978" s="1" t="str">
        <f t="shared" si="1701"/>
        <v>21:0213</v>
      </c>
      <c r="E11978" t="s">
        <v>46278</v>
      </c>
      <c r="F11978" t="s">
        <v>46279</v>
      </c>
      <c r="H11978">
        <v>62.085276399999998</v>
      </c>
      <c r="I11978">
        <v>-133.28784959999999</v>
      </c>
      <c r="J11978" s="1" t="str">
        <f t="shared" si="1702"/>
        <v>Fluid (stream)</v>
      </c>
      <c r="K11978" s="1" t="str">
        <f t="shared" si="1703"/>
        <v>Untreated Water</v>
      </c>
      <c r="O11978">
        <v>6.25</v>
      </c>
      <c r="P11978">
        <v>120</v>
      </c>
      <c r="Q11978">
        <v>7.7</v>
      </c>
    </row>
    <row r="11979" spans="1:17" hidden="1" x14ac:dyDescent="0.3">
      <c r="A11979" t="s">
        <v>46280</v>
      </c>
      <c r="B11979" t="s">
        <v>46281</v>
      </c>
      <c r="C11979" s="1" t="str">
        <f t="shared" si="1697"/>
        <v>21:0723</v>
      </c>
      <c r="D11979" s="1" t="str">
        <f t="shared" si="1701"/>
        <v>21:0213</v>
      </c>
      <c r="E11979" t="s">
        <v>46282</v>
      </c>
      <c r="F11979" t="s">
        <v>46283</v>
      </c>
      <c r="H11979">
        <v>62.306782400000003</v>
      </c>
      <c r="I11979">
        <v>-133.1973677</v>
      </c>
      <c r="J11979" s="1" t="str">
        <f t="shared" si="1702"/>
        <v>Fluid (stream)</v>
      </c>
      <c r="K11979" s="1" t="str">
        <f t="shared" si="1703"/>
        <v>Untreated Water</v>
      </c>
      <c r="O11979">
        <v>0.24</v>
      </c>
      <c r="P11979">
        <v>40</v>
      </c>
      <c r="Q11979">
        <v>7.3</v>
      </c>
    </row>
    <row r="11980" spans="1:17" hidden="1" x14ac:dyDescent="0.3">
      <c r="A11980" t="s">
        <v>46284</v>
      </c>
      <c r="B11980" t="s">
        <v>46285</v>
      </c>
      <c r="C11980" s="1" t="str">
        <f t="shared" si="1697"/>
        <v>21:0723</v>
      </c>
      <c r="D11980" s="1" t="str">
        <f t="shared" si="1701"/>
        <v>21:0213</v>
      </c>
      <c r="E11980" t="s">
        <v>46286</v>
      </c>
      <c r="F11980" t="s">
        <v>46287</v>
      </c>
      <c r="H11980">
        <v>62.319889099999997</v>
      </c>
      <c r="I11980">
        <v>-133.1799651</v>
      </c>
      <c r="J11980" s="1" t="str">
        <f t="shared" si="1702"/>
        <v>Fluid (stream)</v>
      </c>
      <c r="K11980" s="1" t="str">
        <f t="shared" si="1703"/>
        <v>Untreated Water</v>
      </c>
      <c r="O11980">
        <v>0.15</v>
      </c>
      <c r="P11980">
        <v>30</v>
      </c>
      <c r="Q11980">
        <v>7</v>
      </c>
    </row>
    <row r="11981" spans="1:17" hidden="1" x14ac:dyDescent="0.3">
      <c r="A11981" t="s">
        <v>46288</v>
      </c>
      <c r="B11981" t="s">
        <v>46289</v>
      </c>
      <c r="C11981" s="1" t="str">
        <f t="shared" si="1697"/>
        <v>21:0723</v>
      </c>
      <c r="D11981" s="1" t="str">
        <f t="shared" si="1701"/>
        <v>21:0213</v>
      </c>
      <c r="E11981" t="s">
        <v>46290</v>
      </c>
      <c r="F11981" t="s">
        <v>46291</v>
      </c>
      <c r="H11981">
        <v>62.323982600000001</v>
      </c>
      <c r="I11981">
        <v>-133.29616970000001</v>
      </c>
      <c r="J11981" s="1" t="str">
        <f t="shared" si="1702"/>
        <v>Fluid (stream)</v>
      </c>
      <c r="K11981" s="1" t="str">
        <f t="shared" si="1703"/>
        <v>Untreated Water</v>
      </c>
      <c r="O11981">
        <v>0.24</v>
      </c>
      <c r="P11981">
        <v>30</v>
      </c>
      <c r="Q11981">
        <v>7.2</v>
      </c>
    </row>
    <row r="11982" spans="1:17" hidden="1" x14ac:dyDescent="0.3">
      <c r="A11982" t="s">
        <v>46292</v>
      </c>
      <c r="B11982" t="s">
        <v>46293</v>
      </c>
      <c r="C11982" s="1" t="str">
        <f t="shared" si="1697"/>
        <v>21:0723</v>
      </c>
      <c r="D11982" s="1" t="str">
        <f t="shared" si="1701"/>
        <v>21:0213</v>
      </c>
      <c r="E11982" t="s">
        <v>46294</v>
      </c>
      <c r="F11982" t="s">
        <v>46295</v>
      </c>
      <c r="H11982">
        <v>62.362082100000002</v>
      </c>
      <c r="I11982">
        <v>-133.31347</v>
      </c>
      <c r="J11982" s="1" t="str">
        <f t="shared" si="1702"/>
        <v>Fluid (stream)</v>
      </c>
      <c r="K11982" s="1" t="str">
        <f t="shared" si="1703"/>
        <v>Untreated Water</v>
      </c>
      <c r="O11982">
        <v>0.55000000000000004</v>
      </c>
      <c r="P11982">
        <v>50</v>
      </c>
      <c r="Q11982">
        <v>7.5</v>
      </c>
    </row>
    <row r="11983" spans="1:17" hidden="1" x14ac:dyDescent="0.3">
      <c r="A11983" t="s">
        <v>46296</v>
      </c>
      <c r="B11983" t="s">
        <v>46297</v>
      </c>
      <c r="C11983" s="1" t="str">
        <f t="shared" si="1697"/>
        <v>21:0723</v>
      </c>
      <c r="D11983" s="1" t="str">
        <f t="shared" si="1701"/>
        <v>21:0213</v>
      </c>
      <c r="E11983" t="s">
        <v>46298</v>
      </c>
      <c r="F11983" t="s">
        <v>46299</v>
      </c>
      <c r="H11983">
        <v>62.356689000000003</v>
      </c>
      <c r="I11983">
        <v>-133.30927059999999</v>
      </c>
      <c r="J11983" s="1" t="str">
        <f t="shared" si="1702"/>
        <v>Fluid (stream)</v>
      </c>
      <c r="K11983" s="1" t="str">
        <f t="shared" si="1703"/>
        <v>Untreated Water</v>
      </c>
      <c r="O11983">
        <v>0.33</v>
      </c>
      <c r="P11983">
        <v>80</v>
      </c>
      <c r="Q11983">
        <v>7.4</v>
      </c>
    </row>
    <row r="11984" spans="1:17" hidden="1" x14ac:dyDescent="0.3">
      <c r="A11984" t="s">
        <v>46300</v>
      </c>
      <c r="B11984" t="s">
        <v>46301</v>
      </c>
      <c r="C11984" s="1" t="str">
        <f t="shared" si="1697"/>
        <v>21:0723</v>
      </c>
      <c r="D11984" s="1" t="str">
        <f t="shared" si="1701"/>
        <v>21:0213</v>
      </c>
      <c r="E11984" t="s">
        <v>46302</v>
      </c>
      <c r="F11984" t="s">
        <v>46303</v>
      </c>
      <c r="H11984">
        <v>62.352285799999997</v>
      </c>
      <c r="I11984">
        <v>-133.20706139999999</v>
      </c>
      <c r="J11984" s="1" t="str">
        <f t="shared" si="1702"/>
        <v>Fluid (stream)</v>
      </c>
      <c r="K11984" s="1" t="str">
        <f t="shared" si="1703"/>
        <v>Untreated Water</v>
      </c>
      <c r="O11984">
        <v>0.41</v>
      </c>
      <c r="P11984">
        <v>30</v>
      </c>
      <c r="Q11984">
        <v>7</v>
      </c>
    </row>
    <row r="11985" spans="1:17" hidden="1" x14ac:dyDescent="0.3">
      <c r="A11985" t="s">
        <v>46304</v>
      </c>
      <c r="B11985" t="s">
        <v>46305</v>
      </c>
      <c r="C11985" s="1" t="str">
        <f t="shared" si="1697"/>
        <v>21:0723</v>
      </c>
      <c r="D11985" s="1" t="str">
        <f>HYPERLINK("http://geochem.nrcan.gc.ca/cdogs/content/svy/svy_e.htm", "")</f>
        <v/>
      </c>
      <c r="G11985" s="1" t="str">
        <f>HYPERLINK("http://geochem.nrcan.gc.ca/cdogs/content/cr_/cr_00085_e.htm", "85")</f>
        <v>85</v>
      </c>
      <c r="J11985" t="s">
        <v>11453</v>
      </c>
      <c r="K11985" t="s">
        <v>11454</v>
      </c>
      <c r="O11985">
        <v>0.35</v>
      </c>
      <c r="P11985">
        <v>70</v>
      </c>
      <c r="Q11985">
        <v>8</v>
      </c>
    </row>
    <row r="11986" spans="1:17" hidden="1" x14ac:dyDescent="0.3">
      <c r="A11986" t="s">
        <v>46306</v>
      </c>
      <c r="B11986" t="s">
        <v>46307</v>
      </c>
      <c r="C11986" s="1" t="str">
        <f t="shared" si="1697"/>
        <v>21:0723</v>
      </c>
      <c r="D11986" s="1" t="str">
        <f t="shared" ref="D11986:D12019" si="1704">HYPERLINK("http://geochem.nrcan.gc.ca/cdogs/content/svy/svy210213_e.htm", "21:0213")</f>
        <v>21:0213</v>
      </c>
      <c r="E11986" t="s">
        <v>46308</v>
      </c>
      <c r="F11986" t="s">
        <v>46309</v>
      </c>
      <c r="H11986">
        <v>62.387884700000001</v>
      </c>
      <c r="I11986">
        <v>-133.23296239999999</v>
      </c>
      <c r="J11986" s="1" t="str">
        <f t="shared" ref="J11986:J12019" si="1705">HYPERLINK("http://geochem.nrcan.gc.ca/cdogs/content/kwd/kwd020018_e.htm", "Fluid (stream)")</f>
        <v>Fluid (stream)</v>
      </c>
      <c r="K11986" s="1" t="str">
        <f t="shared" ref="K11986:K12019" si="1706">HYPERLINK("http://geochem.nrcan.gc.ca/cdogs/content/kwd/kwd080007_e.htm", "Untreated Water")</f>
        <v>Untreated Water</v>
      </c>
      <c r="O11986">
        <v>0.23</v>
      </c>
      <c r="P11986">
        <v>60</v>
      </c>
      <c r="Q11986">
        <v>8</v>
      </c>
    </row>
    <row r="11987" spans="1:17" hidden="1" x14ac:dyDescent="0.3">
      <c r="A11987" t="s">
        <v>46310</v>
      </c>
      <c r="B11987" t="s">
        <v>46311</v>
      </c>
      <c r="C11987" s="1" t="str">
        <f t="shared" si="1697"/>
        <v>21:0723</v>
      </c>
      <c r="D11987" s="1" t="str">
        <f t="shared" si="1704"/>
        <v>21:0213</v>
      </c>
      <c r="E11987" t="s">
        <v>46312</v>
      </c>
      <c r="F11987" t="s">
        <v>46313</v>
      </c>
      <c r="H11987">
        <v>62.392085799999997</v>
      </c>
      <c r="I11987">
        <v>-133.21317490000001</v>
      </c>
      <c r="J11987" s="1" t="str">
        <f t="shared" si="1705"/>
        <v>Fluid (stream)</v>
      </c>
      <c r="K11987" s="1" t="str">
        <f t="shared" si="1706"/>
        <v>Untreated Water</v>
      </c>
      <c r="O11987">
        <v>0.64</v>
      </c>
      <c r="P11987">
        <v>70</v>
      </c>
      <c r="Q11987">
        <v>7.6</v>
      </c>
    </row>
    <row r="11988" spans="1:17" hidden="1" x14ac:dyDescent="0.3">
      <c r="A11988" t="s">
        <v>46314</v>
      </c>
      <c r="B11988" t="s">
        <v>46315</v>
      </c>
      <c r="C11988" s="1" t="str">
        <f t="shared" si="1697"/>
        <v>21:0723</v>
      </c>
      <c r="D11988" s="1" t="str">
        <f t="shared" si="1704"/>
        <v>21:0213</v>
      </c>
      <c r="E11988" t="s">
        <v>46312</v>
      </c>
      <c r="F11988" t="s">
        <v>46316</v>
      </c>
      <c r="H11988">
        <v>62.392085799999997</v>
      </c>
      <c r="I11988">
        <v>-133.21317490000001</v>
      </c>
      <c r="J11988" s="1" t="str">
        <f t="shared" si="1705"/>
        <v>Fluid (stream)</v>
      </c>
      <c r="K11988" s="1" t="str">
        <f t="shared" si="1706"/>
        <v>Untreated Water</v>
      </c>
      <c r="O11988">
        <v>0.56999999999999995</v>
      </c>
      <c r="P11988">
        <v>50</v>
      </c>
      <c r="Q11988">
        <v>6.8</v>
      </c>
    </row>
    <row r="11989" spans="1:17" hidden="1" x14ac:dyDescent="0.3">
      <c r="A11989" t="s">
        <v>46317</v>
      </c>
      <c r="B11989" t="s">
        <v>46318</v>
      </c>
      <c r="C11989" s="1" t="str">
        <f t="shared" si="1697"/>
        <v>21:0723</v>
      </c>
      <c r="D11989" s="1" t="str">
        <f t="shared" si="1704"/>
        <v>21:0213</v>
      </c>
      <c r="E11989" t="s">
        <v>46319</v>
      </c>
      <c r="F11989" t="s">
        <v>46320</v>
      </c>
      <c r="H11989">
        <v>62.376190000000001</v>
      </c>
      <c r="I11989">
        <v>-133.172065</v>
      </c>
      <c r="J11989" s="1" t="str">
        <f t="shared" si="1705"/>
        <v>Fluid (stream)</v>
      </c>
      <c r="K11989" s="1" t="str">
        <f t="shared" si="1706"/>
        <v>Untreated Water</v>
      </c>
      <c r="O11989">
        <v>0.28999999999999998</v>
      </c>
      <c r="P11989">
        <v>40</v>
      </c>
      <c r="Q11989">
        <v>7</v>
      </c>
    </row>
    <row r="11990" spans="1:17" hidden="1" x14ac:dyDescent="0.3">
      <c r="A11990" t="s">
        <v>46321</v>
      </c>
      <c r="B11990" t="s">
        <v>46322</v>
      </c>
      <c r="C11990" s="1" t="str">
        <f t="shared" si="1697"/>
        <v>21:0723</v>
      </c>
      <c r="D11990" s="1" t="str">
        <f t="shared" si="1704"/>
        <v>21:0213</v>
      </c>
      <c r="E11990" t="s">
        <v>46323</v>
      </c>
      <c r="F11990" t="s">
        <v>46324</v>
      </c>
      <c r="H11990">
        <v>62.405991</v>
      </c>
      <c r="I11990">
        <v>-133.17897669999999</v>
      </c>
      <c r="J11990" s="1" t="str">
        <f t="shared" si="1705"/>
        <v>Fluid (stream)</v>
      </c>
      <c r="K11990" s="1" t="str">
        <f t="shared" si="1706"/>
        <v>Untreated Water</v>
      </c>
      <c r="O11990">
        <v>0.28999999999999998</v>
      </c>
      <c r="P11990">
        <v>30</v>
      </c>
      <c r="Q11990">
        <v>7.8</v>
      </c>
    </row>
    <row r="11991" spans="1:17" hidden="1" x14ac:dyDescent="0.3">
      <c r="A11991" t="s">
        <v>46325</v>
      </c>
      <c r="B11991" t="s">
        <v>46326</v>
      </c>
      <c r="C11991" s="1" t="str">
        <f t="shared" si="1697"/>
        <v>21:0723</v>
      </c>
      <c r="D11991" s="1" t="str">
        <f t="shared" si="1704"/>
        <v>21:0213</v>
      </c>
      <c r="E11991" t="s">
        <v>46327</v>
      </c>
      <c r="F11991" t="s">
        <v>46328</v>
      </c>
      <c r="H11991">
        <v>62.4152919</v>
      </c>
      <c r="I11991">
        <v>-133.1300646</v>
      </c>
      <c r="J11991" s="1" t="str">
        <f t="shared" si="1705"/>
        <v>Fluid (stream)</v>
      </c>
      <c r="K11991" s="1" t="str">
        <f t="shared" si="1706"/>
        <v>Untreated Water</v>
      </c>
      <c r="O11991">
        <v>0.88</v>
      </c>
      <c r="P11991">
        <v>30</v>
      </c>
      <c r="Q11991">
        <v>7.7</v>
      </c>
    </row>
    <row r="11992" spans="1:17" hidden="1" x14ac:dyDescent="0.3">
      <c r="A11992" t="s">
        <v>46329</v>
      </c>
      <c r="B11992" t="s">
        <v>46330</v>
      </c>
      <c r="C11992" s="1" t="str">
        <f t="shared" si="1697"/>
        <v>21:0723</v>
      </c>
      <c r="D11992" s="1" t="str">
        <f t="shared" si="1704"/>
        <v>21:0213</v>
      </c>
      <c r="E11992" t="s">
        <v>46331</v>
      </c>
      <c r="F11992" t="s">
        <v>46332</v>
      </c>
      <c r="H11992">
        <v>62.367087599999998</v>
      </c>
      <c r="I11992">
        <v>-133.1229586</v>
      </c>
      <c r="J11992" s="1" t="str">
        <f t="shared" si="1705"/>
        <v>Fluid (stream)</v>
      </c>
      <c r="K11992" s="1" t="str">
        <f t="shared" si="1706"/>
        <v>Untreated Water</v>
      </c>
      <c r="O11992">
        <v>0.28000000000000003</v>
      </c>
      <c r="P11992">
        <v>40</v>
      </c>
      <c r="Q11992">
        <v>7.2</v>
      </c>
    </row>
    <row r="11993" spans="1:17" hidden="1" x14ac:dyDescent="0.3">
      <c r="A11993" t="s">
        <v>46333</v>
      </c>
      <c r="B11993" t="s">
        <v>46334</v>
      </c>
      <c r="C11993" s="1" t="str">
        <f t="shared" si="1697"/>
        <v>21:0723</v>
      </c>
      <c r="D11993" s="1" t="str">
        <f t="shared" si="1704"/>
        <v>21:0213</v>
      </c>
      <c r="E11993" t="s">
        <v>46335</v>
      </c>
      <c r="F11993" t="s">
        <v>46336</v>
      </c>
      <c r="H11993">
        <v>62.351491099999997</v>
      </c>
      <c r="I11993">
        <v>-133.13496570000001</v>
      </c>
      <c r="J11993" s="1" t="str">
        <f t="shared" si="1705"/>
        <v>Fluid (stream)</v>
      </c>
      <c r="K11993" s="1" t="str">
        <f t="shared" si="1706"/>
        <v>Untreated Water</v>
      </c>
      <c r="O11993">
        <v>0.91</v>
      </c>
      <c r="P11993">
        <v>50</v>
      </c>
      <c r="Q11993">
        <v>7.4</v>
      </c>
    </row>
    <row r="11994" spans="1:17" hidden="1" x14ac:dyDescent="0.3">
      <c r="A11994" t="s">
        <v>46337</v>
      </c>
      <c r="B11994" t="s">
        <v>46338</v>
      </c>
      <c r="C11994" s="1" t="str">
        <f t="shared" si="1697"/>
        <v>21:0723</v>
      </c>
      <c r="D11994" s="1" t="str">
        <f t="shared" si="1704"/>
        <v>21:0213</v>
      </c>
      <c r="E11994" t="s">
        <v>46339</v>
      </c>
      <c r="F11994" t="s">
        <v>46340</v>
      </c>
      <c r="H11994">
        <v>62.371886099999998</v>
      </c>
      <c r="I11994">
        <v>-133.08955829999999</v>
      </c>
      <c r="J11994" s="1" t="str">
        <f t="shared" si="1705"/>
        <v>Fluid (stream)</v>
      </c>
      <c r="K11994" s="1" t="str">
        <f t="shared" si="1706"/>
        <v>Untreated Water</v>
      </c>
      <c r="O11994">
        <v>2.5000000000000001E-2</v>
      </c>
      <c r="P11994">
        <v>50</v>
      </c>
      <c r="Q11994">
        <v>7</v>
      </c>
    </row>
    <row r="11995" spans="1:17" hidden="1" x14ac:dyDescent="0.3">
      <c r="A11995" t="s">
        <v>46341</v>
      </c>
      <c r="B11995" t="s">
        <v>46342</v>
      </c>
      <c r="C11995" s="1" t="str">
        <f t="shared" si="1697"/>
        <v>21:0723</v>
      </c>
      <c r="D11995" s="1" t="str">
        <f t="shared" si="1704"/>
        <v>21:0213</v>
      </c>
      <c r="E11995" t="s">
        <v>46343</v>
      </c>
      <c r="F11995" t="s">
        <v>46344</v>
      </c>
      <c r="H11995">
        <v>62.338889600000002</v>
      </c>
      <c r="I11995">
        <v>-133.0896673</v>
      </c>
      <c r="J11995" s="1" t="str">
        <f t="shared" si="1705"/>
        <v>Fluid (stream)</v>
      </c>
      <c r="K11995" s="1" t="str">
        <f t="shared" si="1706"/>
        <v>Untreated Water</v>
      </c>
      <c r="O11995">
        <v>2.5000000000000001E-2</v>
      </c>
      <c r="P11995">
        <v>50</v>
      </c>
      <c r="Q11995">
        <v>6.9</v>
      </c>
    </row>
    <row r="11996" spans="1:17" hidden="1" x14ac:dyDescent="0.3">
      <c r="A11996" t="s">
        <v>46345</v>
      </c>
      <c r="B11996" t="s">
        <v>46346</v>
      </c>
      <c r="C11996" s="1" t="str">
        <f t="shared" si="1697"/>
        <v>21:0723</v>
      </c>
      <c r="D11996" s="1" t="str">
        <f t="shared" si="1704"/>
        <v>21:0213</v>
      </c>
      <c r="E11996" t="s">
        <v>46347</v>
      </c>
      <c r="F11996" t="s">
        <v>46348</v>
      </c>
      <c r="H11996">
        <v>62.357991499999997</v>
      </c>
      <c r="I11996">
        <v>-133.06586060000001</v>
      </c>
      <c r="J11996" s="1" t="str">
        <f t="shared" si="1705"/>
        <v>Fluid (stream)</v>
      </c>
      <c r="K11996" s="1" t="str">
        <f t="shared" si="1706"/>
        <v>Untreated Water</v>
      </c>
      <c r="O11996">
        <v>0.11</v>
      </c>
      <c r="P11996">
        <v>80</v>
      </c>
      <c r="Q11996">
        <v>6.4</v>
      </c>
    </row>
    <row r="11997" spans="1:17" hidden="1" x14ac:dyDescent="0.3">
      <c r="A11997" t="s">
        <v>46349</v>
      </c>
      <c r="B11997" t="s">
        <v>46350</v>
      </c>
      <c r="C11997" s="1" t="str">
        <f t="shared" si="1697"/>
        <v>21:0723</v>
      </c>
      <c r="D11997" s="1" t="str">
        <f t="shared" si="1704"/>
        <v>21:0213</v>
      </c>
      <c r="E11997" t="s">
        <v>46351</v>
      </c>
      <c r="F11997" t="s">
        <v>46352</v>
      </c>
      <c r="H11997">
        <v>62.4088931</v>
      </c>
      <c r="I11997">
        <v>-133.05676750000001</v>
      </c>
      <c r="J11997" s="1" t="str">
        <f t="shared" si="1705"/>
        <v>Fluid (stream)</v>
      </c>
      <c r="K11997" s="1" t="str">
        <f t="shared" si="1706"/>
        <v>Untreated Water</v>
      </c>
      <c r="O11997">
        <v>0.55000000000000004</v>
      </c>
      <c r="P11997">
        <v>40</v>
      </c>
      <c r="Q11997">
        <v>8.1</v>
      </c>
    </row>
    <row r="11998" spans="1:17" hidden="1" x14ac:dyDescent="0.3">
      <c r="A11998" t="s">
        <v>46353</v>
      </c>
      <c r="B11998" t="s">
        <v>46354</v>
      </c>
      <c r="C11998" s="1" t="str">
        <f t="shared" si="1697"/>
        <v>21:0723</v>
      </c>
      <c r="D11998" s="1" t="str">
        <f t="shared" si="1704"/>
        <v>21:0213</v>
      </c>
      <c r="E11998" t="s">
        <v>46355</v>
      </c>
      <c r="F11998" t="s">
        <v>46356</v>
      </c>
      <c r="H11998">
        <v>62.392588699999997</v>
      </c>
      <c r="I11998">
        <v>-133.04596419999999</v>
      </c>
      <c r="J11998" s="1" t="str">
        <f t="shared" si="1705"/>
        <v>Fluid (stream)</v>
      </c>
      <c r="K11998" s="1" t="str">
        <f t="shared" si="1706"/>
        <v>Untreated Water</v>
      </c>
      <c r="O11998">
        <v>2.5000000000000001E-2</v>
      </c>
      <c r="P11998">
        <v>40</v>
      </c>
      <c r="Q11998">
        <v>7.4</v>
      </c>
    </row>
    <row r="11999" spans="1:17" hidden="1" x14ac:dyDescent="0.3">
      <c r="A11999" t="s">
        <v>46357</v>
      </c>
      <c r="B11999" t="s">
        <v>46358</v>
      </c>
      <c r="C11999" s="1" t="str">
        <f t="shared" si="1697"/>
        <v>21:0723</v>
      </c>
      <c r="D11999" s="1" t="str">
        <f t="shared" si="1704"/>
        <v>21:0213</v>
      </c>
      <c r="E11999" t="s">
        <v>46359</v>
      </c>
      <c r="F11999" t="s">
        <v>46360</v>
      </c>
      <c r="H11999">
        <v>62.417896399999997</v>
      </c>
      <c r="I11999">
        <v>-133.01576990000001</v>
      </c>
      <c r="J11999" s="1" t="str">
        <f t="shared" si="1705"/>
        <v>Fluid (stream)</v>
      </c>
      <c r="K11999" s="1" t="str">
        <f t="shared" si="1706"/>
        <v>Untreated Water</v>
      </c>
      <c r="O11999">
        <v>2.11</v>
      </c>
      <c r="P11999">
        <v>100</v>
      </c>
      <c r="Q11999">
        <v>7.5</v>
      </c>
    </row>
    <row r="12000" spans="1:17" hidden="1" x14ac:dyDescent="0.3">
      <c r="A12000" t="s">
        <v>46361</v>
      </c>
      <c r="B12000" t="s">
        <v>46362</v>
      </c>
      <c r="C12000" s="1" t="str">
        <f t="shared" si="1697"/>
        <v>21:0723</v>
      </c>
      <c r="D12000" s="1" t="str">
        <f t="shared" si="1704"/>
        <v>21:0213</v>
      </c>
      <c r="E12000" t="s">
        <v>46363</v>
      </c>
      <c r="F12000" t="s">
        <v>46364</v>
      </c>
      <c r="H12000">
        <v>62.342890099999998</v>
      </c>
      <c r="I12000">
        <v>-133.02126670000001</v>
      </c>
      <c r="J12000" s="1" t="str">
        <f t="shared" si="1705"/>
        <v>Fluid (stream)</v>
      </c>
      <c r="K12000" s="1" t="str">
        <f t="shared" si="1706"/>
        <v>Untreated Water</v>
      </c>
      <c r="O12000">
        <v>0.56000000000000005</v>
      </c>
      <c r="P12000">
        <v>80</v>
      </c>
      <c r="Q12000">
        <v>7.8</v>
      </c>
    </row>
    <row r="12001" spans="1:17" hidden="1" x14ac:dyDescent="0.3">
      <c r="A12001" t="s">
        <v>46365</v>
      </c>
      <c r="B12001" t="s">
        <v>46366</v>
      </c>
      <c r="C12001" s="1" t="str">
        <f t="shared" si="1697"/>
        <v>21:0723</v>
      </c>
      <c r="D12001" s="1" t="str">
        <f t="shared" si="1704"/>
        <v>21:0213</v>
      </c>
      <c r="E12001" t="s">
        <v>46367</v>
      </c>
      <c r="F12001" t="s">
        <v>46368</v>
      </c>
      <c r="H12001">
        <v>62.3297867</v>
      </c>
      <c r="I12001">
        <v>-133.0375559</v>
      </c>
      <c r="J12001" s="1" t="str">
        <f t="shared" si="1705"/>
        <v>Fluid (stream)</v>
      </c>
      <c r="K12001" s="1" t="str">
        <f t="shared" si="1706"/>
        <v>Untreated Water</v>
      </c>
      <c r="O12001">
        <v>2.5000000000000001E-2</v>
      </c>
      <c r="P12001">
        <v>70</v>
      </c>
      <c r="Q12001">
        <v>6.7</v>
      </c>
    </row>
    <row r="12002" spans="1:17" hidden="1" x14ac:dyDescent="0.3">
      <c r="A12002" t="s">
        <v>46369</v>
      </c>
      <c r="B12002" t="s">
        <v>46370</v>
      </c>
      <c r="C12002" s="1" t="str">
        <f t="shared" si="1697"/>
        <v>21:0723</v>
      </c>
      <c r="D12002" s="1" t="str">
        <f t="shared" si="1704"/>
        <v>21:0213</v>
      </c>
      <c r="E12002" t="s">
        <v>46371</v>
      </c>
      <c r="F12002" t="s">
        <v>46372</v>
      </c>
      <c r="H12002">
        <v>62.474893700000003</v>
      </c>
      <c r="I12002">
        <v>-133.2185648</v>
      </c>
      <c r="J12002" s="1" t="str">
        <f t="shared" si="1705"/>
        <v>Fluid (stream)</v>
      </c>
      <c r="K12002" s="1" t="str">
        <f t="shared" si="1706"/>
        <v>Untreated Water</v>
      </c>
      <c r="O12002">
        <v>0.32</v>
      </c>
      <c r="P12002">
        <v>50</v>
      </c>
      <c r="Q12002">
        <v>7.8</v>
      </c>
    </row>
    <row r="12003" spans="1:17" hidden="1" x14ac:dyDescent="0.3">
      <c r="A12003" t="s">
        <v>46373</v>
      </c>
      <c r="B12003" t="s">
        <v>46374</v>
      </c>
      <c r="C12003" s="1" t="str">
        <f t="shared" si="1697"/>
        <v>21:0723</v>
      </c>
      <c r="D12003" s="1" t="str">
        <f t="shared" si="1704"/>
        <v>21:0213</v>
      </c>
      <c r="E12003" t="s">
        <v>46375</v>
      </c>
      <c r="F12003" t="s">
        <v>46376</v>
      </c>
      <c r="H12003">
        <v>62.505095099999998</v>
      </c>
      <c r="I12003">
        <v>-133.12766289999999</v>
      </c>
      <c r="J12003" s="1" t="str">
        <f t="shared" si="1705"/>
        <v>Fluid (stream)</v>
      </c>
      <c r="K12003" s="1" t="str">
        <f t="shared" si="1706"/>
        <v>Untreated Water</v>
      </c>
      <c r="O12003">
        <v>2.5000000000000001E-2</v>
      </c>
      <c r="P12003">
        <v>30</v>
      </c>
      <c r="Q12003">
        <v>7.7</v>
      </c>
    </row>
    <row r="12004" spans="1:17" hidden="1" x14ac:dyDescent="0.3">
      <c r="A12004" t="s">
        <v>46377</v>
      </c>
      <c r="B12004" t="s">
        <v>46378</v>
      </c>
      <c r="C12004" s="1" t="str">
        <f t="shared" si="1697"/>
        <v>21:0723</v>
      </c>
      <c r="D12004" s="1" t="str">
        <f t="shared" si="1704"/>
        <v>21:0213</v>
      </c>
      <c r="E12004" t="s">
        <v>46379</v>
      </c>
      <c r="F12004" t="s">
        <v>46380</v>
      </c>
      <c r="H12004">
        <v>62.4892933</v>
      </c>
      <c r="I12004">
        <v>-133.24678109999999</v>
      </c>
      <c r="J12004" s="1" t="str">
        <f t="shared" si="1705"/>
        <v>Fluid (stream)</v>
      </c>
      <c r="K12004" s="1" t="str">
        <f t="shared" si="1706"/>
        <v>Untreated Water</v>
      </c>
      <c r="O12004">
        <v>2.5000000000000001E-2</v>
      </c>
      <c r="P12004">
        <v>40</v>
      </c>
      <c r="Q12004">
        <v>8.1</v>
      </c>
    </row>
    <row r="12005" spans="1:17" hidden="1" x14ac:dyDescent="0.3">
      <c r="A12005" t="s">
        <v>46381</v>
      </c>
      <c r="B12005" t="s">
        <v>46382</v>
      </c>
      <c r="C12005" s="1" t="str">
        <f t="shared" si="1697"/>
        <v>21:0723</v>
      </c>
      <c r="D12005" s="1" t="str">
        <f t="shared" si="1704"/>
        <v>21:0213</v>
      </c>
      <c r="E12005" t="s">
        <v>46383</v>
      </c>
      <c r="F12005" t="s">
        <v>46384</v>
      </c>
      <c r="H12005">
        <v>62.5259912</v>
      </c>
      <c r="I12005">
        <v>-133.1891799</v>
      </c>
      <c r="J12005" s="1" t="str">
        <f t="shared" si="1705"/>
        <v>Fluid (stream)</v>
      </c>
      <c r="K12005" s="1" t="str">
        <f t="shared" si="1706"/>
        <v>Untreated Water</v>
      </c>
      <c r="O12005">
        <v>2.5000000000000001E-2</v>
      </c>
      <c r="P12005">
        <v>520</v>
      </c>
      <c r="Q12005">
        <v>8</v>
      </c>
    </row>
    <row r="12006" spans="1:17" hidden="1" x14ac:dyDescent="0.3">
      <c r="A12006" t="s">
        <v>46385</v>
      </c>
      <c r="B12006" t="s">
        <v>46386</v>
      </c>
      <c r="C12006" s="1" t="str">
        <f t="shared" si="1697"/>
        <v>21:0723</v>
      </c>
      <c r="D12006" s="1" t="str">
        <f t="shared" si="1704"/>
        <v>21:0213</v>
      </c>
      <c r="E12006" t="s">
        <v>46387</v>
      </c>
      <c r="F12006" t="s">
        <v>46388</v>
      </c>
      <c r="H12006">
        <v>62.521395599999998</v>
      </c>
      <c r="I12006">
        <v>-133.18306630000001</v>
      </c>
      <c r="J12006" s="1" t="str">
        <f t="shared" si="1705"/>
        <v>Fluid (stream)</v>
      </c>
      <c r="K12006" s="1" t="str">
        <f t="shared" si="1706"/>
        <v>Untreated Water</v>
      </c>
      <c r="O12006">
        <v>0.61</v>
      </c>
      <c r="P12006">
        <v>130</v>
      </c>
      <c r="Q12006">
        <v>7.6</v>
      </c>
    </row>
    <row r="12007" spans="1:17" hidden="1" x14ac:dyDescent="0.3">
      <c r="A12007" t="s">
        <v>46389</v>
      </c>
      <c r="B12007" t="s">
        <v>46390</v>
      </c>
      <c r="C12007" s="1" t="str">
        <f t="shared" si="1697"/>
        <v>21:0723</v>
      </c>
      <c r="D12007" s="1" t="str">
        <f t="shared" si="1704"/>
        <v>21:0213</v>
      </c>
      <c r="E12007" t="s">
        <v>46391</v>
      </c>
      <c r="F12007" t="s">
        <v>46392</v>
      </c>
      <c r="H12007">
        <v>62.539295699999997</v>
      </c>
      <c r="I12007">
        <v>-133.2403788</v>
      </c>
      <c r="J12007" s="1" t="str">
        <f t="shared" si="1705"/>
        <v>Fluid (stream)</v>
      </c>
      <c r="K12007" s="1" t="str">
        <f t="shared" si="1706"/>
        <v>Untreated Water</v>
      </c>
      <c r="O12007">
        <v>0.32</v>
      </c>
      <c r="P12007">
        <v>70</v>
      </c>
      <c r="Q12007">
        <v>7.4</v>
      </c>
    </row>
    <row r="12008" spans="1:17" hidden="1" x14ac:dyDescent="0.3">
      <c r="A12008" t="s">
        <v>46393</v>
      </c>
      <c r="B12008" t="s">
        <v>46394</v>
      </c>
      <c r="C12008" s="1" t="str">
        <f t="shared" si="1697"/>
        <v>21:0723</v>
      </c>
      <c r="D12008" s="1" t="str">
        <f t="shared" si="1704"/>
        <v>21:0213</v>
      </c>
      <c r="E12008" t="s">
        <v>46395</v>
      </c>
      <c r="F12008" t="s">
        <v>46396</v>
      </c>
      <c r="H12008">
        <v>62.539196699999998</v>
      </c>
      <c r="I12008">
        <v>-133.1424743</v>
      </c>
      <c r="J12008" s="1" t="str">
        <f t="shared" si="1705"/>
        <v>Fluid (stream)</v>
      </c>
      <c r="K12008" s="1" t="str">
        <f t="shared" si="1706"/>
        <v>Untreated Water</v>
      </c>
      <c r="O12008">
        <v>1.23</v>
      </c>
      <c r="P12008">
        <v>80</v>
      </c>
      <c r="Q12008">
        <v>7.6</v>
      </c>
    </row>
    <row r="12009" spans="1:17" hidden="1" x14ac:dyDescent="0.3">
      <c r="A12009" t="s">
        <v>46397</v>
      </c>
      <c r="B12009" t="s">
        <v>46398</v>
      </c>
      <c r="C12009" s="1" t="str">
        <f t="shared" si="1697"/>
        <v>21:0723</v>
      </c>
      <c r="D12009" s="1" t="str">
        <f t="shared" si="1704"/>
        <v>21:0213</v>
      </c>
      <c r="E12009" t="s">
        <v>46399</v>
      </c>
      <c r="F12009" t="s">
        <v>46400</v>
      </c>
      <c r="H12009">
        <v>62.5565967</v>
      </c>
      <c r="I12009">
        <v>-133.17928459999999</v>
      </c>
      <c r="J12009" s="1" t="str">
        <f t="shared" si="1705"/>
        <v>Fluid (stream)</v>
      </c>
      <c r="K12009" s="1" t="str">
        <f t="shared" si="1706"/>
        <v>Untreated Water</v>
      </c>
      <c r="O12009">
        <v>0.65</v>
      </c>
      <c r="P12009">
        <v>80</v>
      </c>
      <c r="Q12009">
        <v>7.6</v>
      </c>
    </row>
    <row r="12010" spans="1:17" hidden="1" x14ac:dyDescent="0.3">
      <c r="A12010" t="s">
        <v>46401</v>
      </c>
      <c r="B12010" t="s">
        <v>46402</v>
      </c>
      <c r="C12010" s="1" t="str">
        <f t="shared" si="1697"/>
        <v>21:0723</v>
      </c>
      <c r="D12010" s="1" t="str">
        <f t="shared" si="1704"/>
        <v>21:0213</v>
      </c>
      <c r="E12010" t="s">
        <v>46403</v>
      </c>
      <c r="F12010" t="s">
        <v>46404</v>
      </c>
      <c r="H12010">
        <v>62.565601800000003</v>
      </c>
      <c r="I12010">
        <v>-133.15867109999999</v>
      </c>
      <c r="J12010" s="1" t="str">
        <f t="shared" si="1705"/>
        <v>Fluid (stream)</v>
      </c>
      <c r="K12010" s="1" t="str">
        <f t="shared" si="1706"/>
        <v>Untreated Water</v>
      </c>
      <c r="O12010">
        <v>2.5000000000000001E-2</v>
      </c>
      <c r="P12010">
        <v>60</v>
      </c>
      <c r="Q12010">
        <v>7.8</v>
      </c>
    </row>
    <row r="12011" spans="1:17" hidden="1" x14ac:dyDescent="0.3">
      <c r="A12011" t="s">
        <v>46405</v>
      </c>
      <c r="B12011" t="s">
        <v>46406</v>
      </c>
      <c r="C12011" s="1" t="str">
        <f t="shared" ref="C12011:C12074" si="1707">HYPERLINK("http://geochem.nrcan.gc.ca/cdogs/content/bdl/bdl210723_e.htm", "21:0723")</f>
        <v>21:0723</v>
      </c>
      <c r="D12011" s="1" t="str">
        <f t="shared" si="1704"/>
        <v>21:0213</v>
      </c>
      <c r="E12011" t="s">
        <v>46407</v>
      </c>
      <c r="F12011" t="s">
        <v>46408</v>
      </c>
      <c r="H12011">
        <v>62.576595300000001</v>
      </c>
      <c r="I12011">
        <v>-133.10447640000001</v>
      </c>
      <c r="J12011" s="1" t="str">
        <f t="shared" si="1705"/>
        <v>Fluid (stream)</v>
      </c>
      <c r="K12011" s="1" t="str">
        <f t="shared" si="1706"/>
        <v>Untreated Water</v>
      </c>
      <c r="O12011">
        <v>1.96</v>
      </c>
      <c r="P12011">
        <v>110</v>
      </c>
      <c r="Q12011">
        <v>7.7</v>
      </c>
    </row>
    <row r="12012" spans="1:17" hidden="1" x14ac:dyDescent="0.3">
      <c r="A12012" t="s">
        <v>46409</v>
      </c>
      <c r="B12012" t="s">
        <v>46410</v>
      </c>
      <c r="C12012" s="1" t="str">
        <f t="shared" si="1707"/>
        <v>21:0723</v>
      </c>
      <c r="D12012" s="1" t="str">
        <f t="shared" si="1704"/>
        <v>21:0213</v>
      </c>
      <c r="E12012" t="s">
        <v>46411</v>
      </c>
      <c r="F12012" t="s">
        <v>46412</v>
      </c>
      <c r="H12012">
        <v>62.600095899999999</v>
      </c>
      <c r="I12012">
        <v>-133.11268000000001</v>
      </c>
      <c r="J12012" s="1" t="str">
        <f t="shared" si="1705"/>
        <v>Fluid (stream)</v>
      </c>
      <c r="K12012" s="1" t="str">
        <f t="shared" si="1706"/>
        <v>Untreated Water</v>
      </c>
      <c r="O12012">
        <v>0.54</v>
      </c>
      <c r="P12012">
        <v>150</v>
      </c>
      <c r="Q12012">
        <v>7.9</v>
      </c>
    </row>
    <row r="12013" spans="1:17" hidden="1" x14ac:dyDescent="0.3">
      <c r="A12013" t="s">
        <v>46413</v>
      </c>
      <c r="B12013" t="s">
        <v>46414</v>
      </c>
      <c r="C12013" s="1" t="str">
        <f t="shared" si="1707"/>
        <v>21:0723</v>
      </c>
      <c r="D12013" s="1" t="str">
        <f t="shared" si="1704"/>
        <v>21:0213</v>
      </c>
      <c r="E12013" t="s">
        <v>46415</v>
      </c>
      <c r="F12013" t="s">
        <v>46416</v>
      </c>
      <c r="H12013">
        <v>62.600303500000003</v>
      </c>
      <c r="I12013">
        <v>-133.09156709999999</v>
      </c>
      <c r="J12013" s="1" t="str">
        <f t="shared" si="1705"/>
        <v>Fluid (stream)</v>
      </c>
      <c r="K12013" s="1" t="str">
        <f t="shared" si="1706"/>
        <v>Untreated Water</v>
      </c>
      <c r="O12013">
        <v>2.5000000000000001E-2</v>
      </c>
      <c r="P12013">
        <v>80</v>
      </c>
      <c r="Q12013">
        <v>7.9</v>
      </c>
    </row>
    <row r="12014" spans="1:17" hidden="1" x14ac:dyDescent="0.3">
      <c r="A12014" t="s">
        <v>46417</v>
      </c>
      <c r="B12014" t="s">
        <v>46418</v>
      </c>
      <c r="C12014" s="1" t="str">
        <f t="shared" si="1707"/>
        <v>21:0723</v>
      </c>
      <c r="D12014" s="1" t="str">
        <f t="shared" si="1704"/>
        <v>21:0213</v>
      </c>
      <c r="E12014" t="s">
        <v>46419</v>
      </c>
      <c r="F12014" t="s">
        <v>46420</v>
      </c>
      <c r="H12014">
        <v>62.605604300000003</v>
      </c>
      <c r="I12014">
        <v>-133.0206665</v>
      </c>
      <c r="J12014" s="1" t="str">
        <f t="shared" si="1705"/>
        <v>Fluid (stream)</v>
      </c>
      <c r="K12014" s="1" t="str">
        <f t="shared" si="1706"/>
        <v>Untreated Water</v>
      </c>
      <c r="O12014">
        <v>2.5000000000000001E-2</v>
      </c>
      <c r="P12014">
        <v>120</v>
      </c>
      <c r="Q12014">
        <v>7.9</v>
      </c>
    </row>
    <row r="12015" spans="1:17" hidden="1" x14ac:dyDescent="0.3">
      <c r="A12015" t="s">
        <v>46421</v>
      </c>
      <c r="B12015" t="s">
        <v>46422</v>
      </c>
      <c r="C12015" s="1" t="str">
        <f t="shared" si="1707"/>
        <v>21:0723</v>
      </c>
      <c r="D12015" s="1" t="str">
        <f t="shared" si="1704"/>
        <v>21:0213</v>
      </c>
      <c r="E12015" t="s">
        <v>46419</v>
      </c>
      <c r="F12015" t="s">
        <v>46423</v>
      </c>
      <c r="H12015">
        <v>62.605604300000003</v>
      </c>
      <c r="I12015">
        <v>-133.0206665</v>
      </c>
      <c r="J12015" s="1" t="str">
        <f t="shared" si="1705"/>
        <v>Fluid (stream)</v>
      </c>
      <c r="K12015" s="1" t="str">
        <f t="shared" si="1706"/>
        <v>Untreated Water</v>
      </c>
      <c r="O12015">
        <v>2.5000000000000001E-2</v>
      </c>
      <c r="P12015">
        <v>140</v>
      </c>
      <c r="Q12015">
        <v>7.9</v>
      </c>
    </row>
    <row r="12016" spans="1:17" hidden="1" x14ac:dyDescent="0.3">
      <c r="A12016" t="s">
        <v>46424</v>
      </c>
      <c r="B12016" t="s">
        <v>46425</v>
      </c>
      <c r="C12016" s="1" t="str">
        <f t="shared" si="1707"/>
        <v>21:0723</v>
      </c>
      <c r="D12016" s="1" t="str">
        <f t="shared" si="1704"/>
        <v>21:0213</v>
      </c>
      <c r="E12016" t="s">
        <v>46426</v>
      </c>
      <c r="F12016" t="s">
        <v>46427</v>
      </c>
      <c r="H12016">
        <v>62.583500600000001</v>
      </c>
      <c r="I12016">
        <v>-133.00566449999999</v>
      </c>
      <c r="J12016" s="1" t="str">
        <f t="shared" si="1705"/>
        <v>Fluid (stream)</v>
      </c>
      <c r="K12016" s="1" t="str">
        <f t="shared" si="1706"/>
        <v>Untreated Water</v>
      </c>
      <c r="O12016">
        <v>2.5000000000000001E-2</v>
      </c>
      <c r="P12016">
        <v>80</v>
      </c>
      <c r="Q12016">
        <v>8.1999999999999993</v>
      </c>
    </row>
    <row r="12017" spans="1:17" hidden="1" x14ac:dyDescent="0.3">
      <c r="A12017" t="s">
        <v>46428</v>
      </c>
      <c r="B12017" t="s">
        <v>46429</v>
      </c>
      <c r="C12017" s="1" t="str">
        <f t="shared" si="1707"/>
        <v>21:0723</v>
      </c>
      <c r="D12017" s="1" t="str">
        <f t="shared" si="1704"/>
        <v>21:0213</v>
      </c>
      <c r="E12017" t="s">
        <v>46430</v>
      </c>
      <c r="F12017" t="s">
        <v>46431</v>
      </c>
      <c r="H12017">
        <v>62.581900400000002</v>
      </c>
      <c r="I12017">
        <v>-133.01626669999999</v>
      </c>
      <c r="J12017" s="1" t="str">
        <f t="shared" si="1705"/>
        <v>Fluid (stream)</v>
      </c>
      <c r="K12017" s="1" t="str">
        <f t="shared" si="1706"/>
        <v>Untreated Water</v>
      </c>
      <c r="O12017">
        <v>0.52</v>
      </c>
      <c r="P12017">
        <v>100</v>
      </c>
      <c r="Q12017">
        <v>7.4</v>
      </c>
    </row>
    <row r="12018" spans="1:17" hidden="1" x14ac:dyDescent="0.3">
      <c r="A12018" t="s">
        <v>46432</v>
      </c>
      <c r="B12018" t="s">
        <v>46433</v>
      </c>
      <c r="C12018" s="1" t="str">
        <f t="shared" si="1707"/>
        <v>21:0723</v>
      </c>
      <c r="D12018" s="1" t="str">
        <f t="shared" si="1704"/>
        <v>21:0213</v>
      </c>
      <c r="E12018" t="s">
        <v>46434</v>
      </c>
      <c r="F12018" t="s">
        <v>46435</v>
      </c>
      <c r="H12018">
        <v>62.562901199999999</v>
      </c>
      <c r="I12018">
        <v>-133.06697679999999</v>
      </c>
      <c r="J12018" s="1" t="str">
        <f t="shared" si="1705"/>
        <v>Fluid (stream)</v>
      </c>
      <c r="K12018" s="1" t="str">
        <f t="shared" si="1706"/>
        <v>Untreated Water</v>
      </c>
      <c r="O12018">
        <v>0.94</v>
      </c>
      <c r="P12018">
        <v>90</v>
      </c>
      <c r="Q12018">
        <v>7.8</v>
      </c>
    </row>
    <row r="12019" spans="1:17" hidden="1" x14ac:dyDescent="0.3">
      <c r="A12019" t="s">
        <v>46436</v>
      </c>
      <c r="B12019" t="s">
        <v>46437</v>
      </c>
      <c r="C12019" s="1" t="str">
        <f t="shared" si="1707"/>
        <v>21:0723</v>
      </c>
      <c r="D12019" s="1" t="str">
        <f t="shared" si="1704"/>
        <v>21:0213</v>
      </c>
      <c r="E12019" t="s">
        <v>46438</v>
      </c>
      <c r="F12019" t="s">
        <v>46439</v>
      </c>
      <c r="H12019">
        <v>62.5345133</v>
      </c>
      <c r="I12019">
        <v>-133.02929689999999</v>
      </c>
      <c r="J12019" s="1" t="str">
        <f t="shared" si="1705"/>
        <v>Fluid (stream)</v>
      </c>
      <c r="K12019" s="1" t="str">
        <f t="shared" si="1706"/>
        <v>Untreated Water</v>
      </c>
      <c r="O12019">
        <v>0.91</v>
      </c>
      <c r="P12019">
        <v>80</v>
      </c>
      <c r="Q12019">
        <v>7.8</v>
      </c>
    </row>
    <row r="12020" spans="1:17" hidden="1" x14ac:dyDescent="0.3">
      <c r="A12020" t="s">
        <v>46440</v>
      </c>
      <c r="B12020" t="s">
        <v>46441</v>
      </c>
      <c r="C12020" s="1" t="str">
        <f t="shared" si="1707"/>
        <v>21:0723</v>
      </c>
      <c r="D12020" s="1" t="str">
        <f>HYPERLINK("http://geochem.nrcan.gc.ca/cdogs/content/svy/svy_e.htm", "")</f>
        <v/>
      </c>
      <c r="G12020" s="1" t="str">
        <f>HYPERLINK("http://geochem.nrcan.gc.ca/cdogs/content/cr_/cr_00086_e.htm", "86")</f>
        <v>86</v>
      </c>
      <c r="J12020" t="s">
        <v>11453</v>
      </c>
      <c r="K12020" t="s">
        <v>11454</v>
      </c>
      <c r="O12020">
        <v>0.45</v>
      </c>
      <c r="P12020">
        <v>110</v>
      </c>
      <c r="Q12020">
        <v>7.6</v>
      </c>
    </row>
    <row r="12021" spans="1:17" hidden="1" x14ac:dyDescent="0.3">
      <c r="A12021" t="s">
        <v>46442</v>
      </c>
      <c r="B12021" t="s">
        <v>46443</v>
      </c>
      <c r="C12021" s="1" t="str">
        <f t="shared" si="1707"/>
        <v>21:0723</v>
      </c>
      <c r="D12021" s="1" t="str">
        <f t="shared" ref="D12021:D12038" si="1708">HYPERLINK("http://geochem.nrcan.gc.ca/cdogs/content/svy/svy210213_e.htm", "21:0213")</f>
        <v>21:0213</v>
      </c>
      <c r="E12021" t="s">
        <v>46444</v>
      </c>
      <c r="F12021" t="s">
        <v>46445</v>
      </c>
      <c r="H12021">
        <v>62.533501100000002</v>
      </c>
      <c r="I12021">
        <v>-133.0186721</v>
      </c>
      <c r="J12021" s="1" t="str">
        <f t="shared" ref="J12021:J12038" si="1709">HYPERLINK("http://geochem.nrcan.gc.ca/cdogs/content/kwd/kwd020018_e.htm", "Fluid (stream)")</f>
        <v>Fluid (stream)</v>
      </c>
      <c r="K12021" s="1" t="str">
        <f t="shared" ref="K12021:K12038" si="1710">HYPERLINK("http://geochem.nrcan.gc.ca/cdogs/content/kwd/kwd080007_e.htm", "Untreated Water")</f>
        <v>Untreated Water</v>
      </c>
      <c r="O12021">
        <v>0.28000000000000003</v>
      </c>
      <c r="P12021">
        <v>70</v>
      </c>
      <c r="Q12021">
        <v>7.5</v>
      </c>
    </row>
    <row r="12022" spans="1:17" hidden="1" x14ac:dyDescent="0.3">
      <c r="A12022" t="s">
        <v>46446</v>
      </c>
      <c r="B12022" t="s">
        <v>46447</v>
      </c>
      <c r="C12022" s="1" t="str">
        <f t="shared" si="1707"/>
        <v>21:0723</v>
      </c>
      <c r="D12022" s="1" t="str">
        <f t="shared" si="1708"/>
        <v>21:0213</v>
      </c>
      <c r="E12022" t="s">
        <v>46448</v>
      </c>
      <c r="F12022" t="s">
        <v>46449</v>
      </c>
      <c r="H12022">
        <v>62.498692800000001</v>
      </c>
      <c r="I12022">
        <v>-133.03867149999999</v>
      </c>
      <c r="J12022" s="1" t="str">
        <f t="shared" si="1709"/>
        <v>Fluid (stream)</v>
      </c>
      <c r="K12022" s="1" t="str">
        <f t="shared" si="1710"/>
        <v>Untreated Water</v>
      </c>
      <c r="O12022">
        <v>0.45</v>
      </c>
      <c r="P12022">
        <v>190</v>
      </c>
      <c r="Q12022">
        <v>7.3</v>
      </c>
    </row>
    <row r="12023" spans="1:17" hidden="1" x14ac:dyDescent="0.3">
      <c r="A12023" t="s">
        <v>46450</v>
      </c>
      <c r="B12023" t="s">
        <v>46451</v>
      </c>
      <c r="C12023" s="1" t="str">
        <f t="shared" si="1707"/>
        <v>21:0723</v>
      </c>
      <c r="D12023" s="1" t="str">
        <f t="shared" si="1708"/>
        <v>21:0213</v>
      </c>
      <c r="E12023" t="s">
        <v>46452</v>
      </c>
      <c r="F12023" t="s">
        <v>46453</v>
      </c>
      <c r="H12023">
        <v>62.499496800000003</v>
      </c>
      <c r="I12023">
        <v>-133.0262693</v>
      </c>
      <c r="J12023" s="1" t="str">
        <f t="shared" si="1709"/>
        <v>Fluid (stream)</v>
      </c>
      <c r="K12023" s="1" t="str">
        <f t="shared" si="1710"/>
        <v>Untreated Water</v>
      </c>
      <c r="O12023">
        <v>1</v>
      </c>
      <c r="P12023">
        <v>70</v>
      </c>
      <c r="Q12023">
        <v>7.5</v>
      </c>
    </row>
    <row r="12024" spans="1:17" hidden="1" x14ac:dyDescent="0.3">
      <c r="A12024" t="s">
        <v>46454</v>
      </c>
      <c r="B12024" t="s">
        <v>46455</v>
      </c>
      <c r="C12024" s="1" t="str">
        <f t="shared" si="1707"/>
        <v>21:0723</v>
      </c>
      <c r="D12024" s="1" t="str">
        <f t="shared" si="1708"/>
        <v>21:0213</v>
      </c>
      <c r="E12024" t="s">
        <v>46456</v>
      </c>
      <c r="F12024" t="s">
        <v>46457</v>
      </c>
      <c r="H12024">
        <v>62.475694099999998</v>
      </c>
      <c r="I12024">
        <v>-133.01876179999999</v>
      </c>
      <c r="J12024" s="1" t="str">
        <f t="shared" si="1709"/>
        <v>Fluid (stream)</v>
      </c>
      <c r="K12024" s="1" t="str">
        <f t="shared" si="1710"/>
        <v>Untreated Water</v>
      </c>
      <c r="O12024">
        <v>2.5000000000000001E-2</v>
      </c>
      <c r="P12024">
        <v>110</v>
      </c>
      <c r="Q12024">
        <v>6.8</v>
      </c>
    </row>
    <row r="12025" spans="1:17" hidden="1" x14ac:dyDescent="0.3">
      <c r="A12025" t="s">
        <v>46458</v>
      </c>
      <c r="B12025" t="s">
        <v>46459</v>
      </c>
      <c r="C12025" s="1" t="str">
        <f t="shared" si="1707"/>
        <v>21:0723</v>
      </c>
      <c r="D12025" s="1" t="str">
        <f t="shared" si="1708"/>
        <v>21:0213</v>
      </c>
      <c r="E12025" t="s">
        <v>46460</v>
      </c>
      <c r="F12025" t="s">
        <v>46461</v>
      </c>
      <c r="H12025">
        <v>62.459296000000002</v>
      </c>
      <c r="I12025">
        <v>-133.06987760000001</v>
      </c>
      <c r="J12025" s="1" t="str">
        <f t="shared" si="1709"/>
        <v>Fluid (stream)</v>
      </c>
      <c r="K12025" s="1" t="str">
        <f t="shared" si="1710"/>
        <v>Untreated Water</v>
      </c>
      <c r="O12025">
        <v>2.5000000000000001E-2</v>
      </c>
      <c r="P12025">
        <v>60</v>
      </c>
      <c r="Q12025">
        <v>7.6</v>
      </c>
    </row>
    <row r="12026" spans="1:17" hidden="1" x14ac:dyDescent="0.3">
      <c r="A12026" t="s">
        <v>46462</v>
      </c>
      <c r="B12026" t="s">
        <v>46463</v>
      </c>
      <c r="C12026" s="1" t="str">
        <f t="shared" si="1707"/>
        <v>21:0723</v>
      </c>
      <c r="D12026" s="1" t="str">
        <f t="shared" si="1708"/>
        <v>21:0213</v>
      </c>
      <c r="E12026" t="s">
        <v>46464</v>
      </c>
      <c r="F12026" t="s">
        <v>46465</v>
      </c>
      <c r="H12026">
        <v>62.448789599999998</v>
      </c>
      <c r="I12026">
        <v>-133.07437419999999</v>
      </c>
      <c r="J12026" s="1" t="str">
        <f t="shared" si="1709"/>
        <v>Fluid (stream)</v>
      </c>
      <c r="K12026" s="1" t="str">
        <f t="shared" si="1710"/>
        <v>Untreated Water</v>
      </c>
      <c r="O12026">
        <v>3.75</v>
      </c>
      <c r="P12026">
        <v>100</v>
      </c>
      <c r="Q12026">
        <v>7.8</v>
      </c>
    </row>
    <row r="12027" spans="1:17" hidden="1" x14ac:dyDescent="0.3">
      <c r="A12027" t="s">
        <v>46466</v>
      </c>
      <c r="B12027" t="s">
        <v>46467</v>
      </c>
      <c r="C12027" s="1" t="str">
        <f t="shared" si="1707"/>
        <v>21:0723</v>
      </c>
      <c r="D12027" s="1" t="str">
        <f t="shared" si="1708"/>
        <v>21:0213</v>
      </c>
      <c r="E12027" t="s">
        <v>46468</v>
      </c>
      <c r="F12027" t="s">
        <v>46469</v>
      </c>
      <c r="H12027">
        <v>62.451190199999999</v>
      </c>
      <c r="I12027">
        <v>-133.1120602</v>
      </c>
      <c r="J12027" s="1" t="str">
        <f t="shared" si="1709"/>
        <v>Fluid (stream)</v>
      </c>
      <c r="K12027" s="1" t="str">
        <f t="shared" si="1710"/>
        <v>Untreated Water</v>
      </c>
      <c r="O12027">
        <v>0.25</v>
      </c>
      <c r="P12027">
        <v>60</v>
      </c>
      <c r="Q12027">
        <v>7.6</v>
      </c>
    </row>
    <row r="12028" spans="1:17" hidden="1" x14ac:dyDescent="0.3">
      <c r="A12028" t="s">
        <v>46470</v>
      </c>
      <c r="B12028" t="s">
        <v>46471</v>
      </c>
      <c r="C12028" s="1" t="str">
        <f t="shared" si="1707"/>
        <v>21:0723</v>
      </c>
      <c r="D12028" s="1" t="str">
        <f t="shared" si="1708"/>
        <v>21:0213</v>
      </c>
      <c r="E12028" t="s">
        <v>46472</v>
      </c>
      <c r="F12028" t="s">
        <v>46473</v>
      </c>
      <c r="H12028">
        <v>62.459395100000002</v>
      </c>
      <c r="I12028">
        <v>-133.143362</v>
      </c>
      <c r="J12028" s="1" t="str">
        <f t="shared" si="1709"/>
        <v>Fluid (stream)</v>
      </c>
      <c r="K12028" s="1" t="str">
        <f t="shared" si="1710"/>
        <v>Untreated Water</v>
      </c>
    </row>
    <row r="12029" spans="1:17" hidden="1" x14ac:dyDescent="0.3">
      <c r="A12029" t="s">
        <v>46474</v>
      </c>
      <c r="B12029" t="s">
        <v>46475</v>
      </c>
      <c r="C12029" s="1" t="str">
        <f t="shared" si="1707"/>
        <v>21:0723</v>
      </c>
      <c r="D12029" s="1" t="str">
        <f t="shared" si="1708"/>
        <v>21:0213</v>
      </c>
      <c r="E12029" t="s">
        <v>46476</v>
      </c>
      <c r="F12029" t="s">
        <v>46477</v>
      </c>
      <c r="H12029">
        <v>62.464677700000003</v>
      </c>
      <c r="I12029">
        <v>-133.72168210000001</v>
      </c>
      <c r="J12029" s="1" t="str">
        <f t="shared" si="1709"/>
        <v>Fluid (stream)</v>
      </c>
      <c r="K12029" s="1" t="str">
        <f t="shared" si="1710"/>
        <v>Untreated Water</v>
      </c>
      <c r="O12029">
        <v>2.2799999999999998</v>
      </c>
      <c r="P12029">
        <v>50</v>
      </c>
      <c r="Q12029">
        <v>6.6</v>
      </c>
    </row>
    <row r="12030" spans="1:17" hidden="1" x14ac:dyDescent="0.3">
      <c r="A12030" t="s">
        <v>46478</v>
      </c>
      <c r="B12030" t="s">
        <v>46479</v>
      </c>
      <c r="C12030" s="1" t="str">
        <f t="shared" si="1707"/>
        <v>21:0723</v>
      </c>
      <c r="D12030" s="1" t="str">
        <f t="shared" si="1708"/>
        <v>21:0213</v>
      </c>
      <c r="E12030" t="s">
        <v>46480</v>
      </c>
      <c r="F12030" t="s">
        <v>46481</v>
      </c>
      <c r="H12030">
        <v>62.482186800000001</v>
      </c>
      <c r="I12030">
        <v>-133.66918680000001</v>
      </c>
      <c r="J12030" s="1" t="str">
        <f t="shared" si="1709"/>
        <v>Fluid (stream)</v>
      </c>
      <c r="K12030" s="1" t="str">
        <f t="shared" si="1710"/>
        <v>Untreated Water</v>
      </c>
      <c r="O12030">
        <v>0.26</v>
      </c>
      <c r="P12030">
        <v>50</v>
      </c>
      <c r="Q12030">
        <v>6.5</v>
      </c>
    </row>
    <row r="12031" spans="1:17" hidden="1" x14ac:dyDescent="0.3">
      <c r="A12031" t="s">
        <v>46482</v>
      </c>
      <c r="B12031" t="s">
        <v>46483</v>
      </c>
      <c r="C12031" s="1" t="str">
        <f t="shared" si="1707"/>
        <v>21:0723</v>
      </c>
      <c r="D12031" s="1" t="str">
        <f t="shared" si="1708"/>
        <v>21:0213</v>
      </c>
      <c r="E12031" t="s">
        <v>46480</v>
      </c>
      <c r="F12031" t="s">
        <v>46484</v>
      </c>
      <c r="H12031">
        <v>62.482186800000001</v>
      </c>
      <c r="I12031">
        <v>-133.66918680000001</v>
      </c>
      <c r="J12031" s="1" t="str">
        <f t="shared" si="1709"/>
        <v>Fluid (stream)</v>
      </c>
      <c r="K12031" s="1" t="str">
        <f t="shared" si="1710"/>
        <v>Untreated Water</v>
      </c>
      <c r="O12031">
        <v>0.45</v>
      </c>
      <c r="P12031">
        <v>50</v>
      </c>
      <c r="Q12031">
        <v>7.2</v>
      </c>
    </row>
    <row r="12032" spans="1:17" hidden="1" x14ac:dyDescent="0.3">
      <c r="A12032" t="s">
        <v>46485</v>
      </c>
      <c r="B12032" t="s">
        <v>46486</v>
      </c>
      <c r="C12032" s="1" t="str">
        <f t="shared" si="1707"/>
        <v>21:0723</v>
      </c>
      <c r="D12032" s="1" t="str">
        <f t="shared" si="1708"/>
        <v>21:0213</v>
      </c>
      <c r="E12032" t="s">
        <v>46487</v>
      </c>
      <c r="F12032" t="s">
        <v>46488</v>
      </c>
      <c r="H12032">
        <v>62.494181699999999</v>
      </c>
      <c r="I12032">
        <v>-133.659898</v>
      </c>
      <c r="J12032" s="1" t="str">
        <f t="shared" si="1709"/>
        <v>Fluid (stream)</v>
      </c>
      <c r="K12032" s="1" t="str">
        <f t="shared" si="1710"/>
        <v>Untreated Water</v>
      </c>
    </row>
    <row r="12033" spans="1:17" hidden="1" x14ac:dyDescent="0.3">
      <c r="A12033" t="s">
        <v>46489</v>
      </c>
      <c r="B12033" t="s">
        <v>46490</v>
      </c>
      <c r="C12033" s="1" t="str">
        <f t="shared" si="1707"/>
        <v>21:0723</v>
      </c>
      <c r="D12033" s="1" t="str">
        <f t="shared" si="1708"/>
        <v>21:0213</v>
      </c>
      <c r="E12033" t="s">
        <v>46491</v>
      </c>
      <c r="F12033" t="s">
        <v>46492</v>
      </c>
      <c r="H12033">
        <v>62.497783599999998</v>
      </c>
      <c r="I12033">
        <v>-133.6140968</v>
      </c>
      <c r="J12033" s="1" t="str">
        <f t="shared" si="1709"/>
        <v>Fluid (stream)</v>
      </c>
      <c r="K12033" s="1" t="str">
        <f t="shared" si="1710"/>
        <v>Untreated Water</v>
      </c>
      <c r="O12033">
        <v>0.17</v>
      </c>
      <c r="P12033">
        <v>40</v>
      </c>
      <c r="Q12033">
        <v>7.1</v>
      </c>
    </row>
    <row r="12034" spans="1:17" hidden="1" x14ac:dyDescent="0.3">
      <c r="A12034" t="s">
        <v>46493</v>
      </c>
      <c r="B12034" t="s">
        <v>46494</v>
      </c>
      <c r="C12034" s="1" t="str">
        <f t="shared" si="1707"/>
        <v>21:0723</v>
      </c>
      <c r="D12034" s="1" t="str">
        <f t="shared" si="1708"/>
        <v>21:0213</v>
      </c>
      <c r="E12034" t="s">
        <v>46495</v>
      </c>
      <c r="F12034" t="s">
        <v>46496</v>
      </c>
      <c r="H12034">
        <v>62.5172855</v>
      </c>
      <c r="I12034">
        <v>-133.5953963</v>
      </c>
      <c r="J12034" s="1" t="str">
        <f t="shared" si="1709"/>
        <v>Fluid (stream)</v>
      </c>
      <c r="K12034" s="1" t="str">
        <f t="shared" si="1710"/>
        <v>Untreated Water</v>
      </c>
      <c r="O12034">
        <v>3.19</v>
      </c>
      <c r="P12034">
        <v>40</v>
      </c>
      <c r="Q12034">
        <v>7.6</v>
      </c>
    </row>
    <row r="12035" spans="1:17" hidden="1" x14ac:dyDescent="0.3">
      <c r="A12035" t="s">
        <v>46497</v>
      </c>
      <c r="B12035" t="s">
        <v>46498</v>
      </c>
      <c r="C12035" s="1" t="str">
        <f t="shared" si="1707"/>
        <v>21:0723</v>
      </c>
      <c r="D12035" s="1" t="str">
        <f t="shared" si="1708"/>
        <v>21:0213</v>
      </c>
      <c r="E12035" t="s">
        <v>46499</v>
      </c>
      <c r="F12035" t="s">
        <v>46500</v>
      </c>
      <c r="H12035">
        <v>62.512991100000001</v>
      </c>
      <c r="I12035">
        <v>-133.58798479999999</v>
      </c>
      <c r="J12035" s="1" t="str">
        <f t="shared" si="1709"/>
        <v>Fluid (stream)</v>
      </c>
      <c r="K12035" s="1" t="str">
        <f t="shared" si="1710"/>
        <v>Untreated Water</v>
      </c>
      <c r="O12035">
        <v>0.6</v>
      </c>
      <c r="P12035">
        <v>40</v>
      </c>
      <c r="Q12035">
        <v>8</v>
      </c>
    </row>
    <row r="12036" spans="1:17" hidden="1" x14ac:dyDescent="0.3">
      <c r="A12036" t="s">
        <v>46501</v>
      </c>
      <c r="B12036" t="s">
        <v>46502</v>
      </c>
      <c r="C12036" s="1" t="str">
        <f t="shared" si="1707"/>
        <v>21:0723</v>
      </c>
      <c r="D12036" s="1" t="str">
        <f t="shared" si="1708"/>
        <v>21:0213</v>
      </c>
      <c r="E12036" t="s">
        <v>46503</v>
      </c>
      <c r="F12036" t="s">
        <v>46504</v>
      </c>
      <c r="H12036">
        <v>62.558488400000002</v>
      </c>
      <c r="I12036">
        <v>-133.6218911</v>
      </c>
      <c r="J12036" s="1" t="str">
        <f t="shared" si="1709"/>
        <v>Fluid (stream)</v>
      </c>
      <c r="K12036" s="1" t="str">
        <f t="shared" si="1710"/>
        <v>Untreated Water</v>
      </c>
      <c r="O12036">
        <v>4.2</v>
      </c>
      <c r="P12036">
        <v>120</v>
      </c>
      <c r="Q12036">
        <v>7.5</v>
      </c>
    </row>
    <row r="12037" spans="1:17" hidden="1" x14ac:dyDescent="0.3">
      <c r="A12037" t="s">
        <v>46505</v>
      </c>
      <c r="B12037" t="s">
        <v>46506</v>
      </c>
      <c r="C12037" s="1" t="str">
        <f t="shared" si="1707"/>
        <v>21:0723</v>
      </c>
      <c r="D12037" s="1" t="str">
        <f t="shared" si="1708"/>
        <v>21:0213</v>
      </c>
      <c r="E12037" t="s">
        <v>46507</v>
      </c>
      <c r="F12037" t="s">
        <v>46508</v>
      </c>
      <c r="H12037">
        <v>62.570191600000001</v>
      </c>
      <c r="I12037">
        <v>-133.5988916</v>
      </c>
      <c r="J12037" s="1" t="str">
        <f t="shared" si="1709"/>
        <v>Fluid (stream)</v>
      </c>
      <c r="K12037" s="1" t="str">
        <f t="shared" si="1710"/>
        <v>Untreated Water</v>
      </c>
      <c r="O12037">
        <v>4.26</v>
      </c>
      <c r="P12037">
        <v>70</v>
      </c>
      <c r="Q12037">
        <v>7.6</v>
      </c>
    </row>
    <row r="12038" spans="1:17" hidden="1" x14ac:dyDescent="0.3">
      <c r="A12038" t="s">
        <v>46509</v>
      </c>
      <c r="B12038" t="s">
        <v>46510</v>
      </c>
      <c r="C12038" s="1" t="str">
        <f t="shared" si="1707"/>
        <v>21:0723</v>
      </c>
      <c r="D12038" s="1" t="str">
        <f t="shared" si="1708"/>
        <v>21:0213</v>
      </c>
      <c r="E12038" t="s">
        <v>46511</v>
      </c>
      <c r="F12038" t="s">
        <v>46512</v>
      </c>
      <c r="H12038">
        <v>62.597298199999997</v>
      </c>
      <c r="I12038">
        <v>-133.5471848</v>
      </c>
      <c r="J12038" s="1" t="str">
        <f t="shared" si="1709"/>
        <v>Fluid (stream)</v>
      </c>
      <c r="K12038" s="1" t="str">
        <f t="shared" si="1710"/>
        <v>Untreated Water</v>
      </c>
      <c r="O12038">
        <v>0.86</v>
      </c>
      <c r="P12038">
        <v>170</v>
      </c>
      <c r="Q12038">
        <v>7.6</v>
      </c>
    </row>
    <row r="12039" spans="1:17" hidden="1" x14ac:dyDescent="0.3">
      <c r="A12039" t="s">
        <v>46513</v>
      </c>
      <c r="B12039" t="s">
        <v>46514</v>
      </c>
      <c r="C12039" s="1" t="str">
        <f t="shared" si="1707"/>
        <v>21:0723</v>
      </c>
      <c r="D12039" s="1" t="str">
        <f>HYPERLINK("http://geochem.nrcan.gc.ca/cdogs/content/svy/svy_e.htm", "")</f>
        <v/>
      </c>
      <c r="G12039" s="1" t="str">
        <f>HYPERLINK("http://geochem.nrcan.gc.ca/cdogs/content/cr_/cr_00084_e.htm", "84")</f>
        <v>84</v>
      </c>
      <c r="J12039" t="s">
        <v>11453</v>
      </c>
      <c r="K12039" t="s">
        <v>11454</v>
      </c>
      <c r="O12039">
        <v>0.22</v>
      </c>
      <c r="P12039">
        <v>80</v>
      </c>
      <c r="Q12039">
        <v>7.7</v>
      </c>
    </row>
    <row r="12040" spans="1:17" hidden="1" x14ac:dyDescent="0.3">
      <c r="A12040" t="s">
        <v>46515</v>
      </c>
      <c r="B12040" t="s">
        <v>46516</v>
      </c>
      <c r="C12040" s="1" t="str">
        <f t="shared" si="1707"/>
        <v>21:0723</v>
      </c>
      <c r="D12040" s="1" t="str">
        <f t="shared" ref="D12040:D12059" si="1711">HYPERLINK("http://geochem.nrcan.gc.ca/cdogs/content/svy/svy210213_e.htm", "21:0213")</f>
        <v>21:0213</v>
      </c>
      <c r="E12040" t="s">
        <v>46517</v>
      </c>
      <c r="F12040" t="s">
        <v>46518</v>
      </c>
      <c r="H12040">
        <v>62.602396200000001</v>
      </c>
      <c r="I12040">
        <v>-133.5018939</v>
      </c>
      <c r="J12040" s="1" t="str">
        <f t="shared" ref="J12040:J12059" si="1712">HYPERLINK("http://geochem.nrcan.gc.ca/cdogs/content/kwd/kwd020018_e.htm", "Fluid (stream)")</f>
        <v>Fluid (stream)</v>
      </c>
      <c r="K12040" s="1" t="str">
        <f t="shared" ref="K12040:K12059" si="1713">HYPERLINK("http://geochem.nrcan.gc.ca/cdogs/content/kwd/kwd080007_e.htm", "Untreated Water")</f>
        <v>Untreated Water</v>
      </c>
      <c r="O12040">
        <v>1.22</v>
      </c>
      <c r="P12040">
        <v>150</v>
      </c>
      <c r="Q12040">
        <v>7.7</v>
      </c>
    </row>
    <row r="12041" spans="1:17" hidden="1" x14ac:dyDescent="0.3">
      <c r="A12041" t="s">
        <v>46519</v>
      </c>
      <c r="B12041" t="s">
        <v>46520</v>
      </c>
      <c r="C12041" s="1" t="str">
        <f t="shared" si="1707"/>
        <v>21:0723</v>
      </c>
      <c r="D12041" s="1" t="str">
        <f t="shared" si="1711"/>
        <v>21:0213</v>
      </c>
      <c r="E12041" t="s">
        <v>46521</v>
      </c>
      <c r="F12041" t="s">
        <v>46522</v>
      </c>
      <c r="H12041">
        <v>62.573895999999998</v>
      </c>
      <c r="I12041">
        <v>-133.41667960000001</v>
      </c>
      <c r="J12041" s="1" t="str">
        <f t="shared" si="1712"/>
        <v>Fluid (stream)</v>
      </c>
      <c r="K12041" s="1" t="str">
        <f t="shared" si="1713"/>
        <v>Untreated Water</v>
      </c>
      <c r="O12041">
        <v>1.8</v>
      </c>
      <c r="P12041">
        <v>100</v>
      </c>
      <c r="Q12041">
        <v>7.7</v>
      </c>
    </row>
    <row r="12042" spans="1:17" hidden="1" x14ac:dyDescent="0.3">
      <c r="A12042" t="s">
        <v>46523</v>
      </c>
      <c r="B12042" t="s">
        <v>46524</v>
      </c>
      <c r="C12042" s="1" t="str">
        <f t="shared" si="1707"/>
        <v>21:0723</v>
      </c>
      <c r="D12042" s="1" t="str">
        <f t="shared" si="1711"/>
        <v>21:0213</v>
      </c>
      <c r="E12042" t="s">
        <v>46525</v>
      </c>
      <c r="F12042" t="s">
        <v>46526</v>
      </c>
      <c r="H12042">
        <v>62.575297300000003</v>
      </c>
      <c r="I12042">
        <v>-133.297482</v>
      </c>
      <c r="J12042" s="1" t="str">
        <f t="shared" si="1712"/>
        <v>Fluid (stream)</v>
      </c>
      <c r="K12042" s="1" t="str">
        <f t="shared" si="1713"/>
        <v>Untreated Water</v>
      </c>
      <c r="O12042">
        <v>2.5000000000000001E-2</v>
      </c>
      <c r="P12042">
        <v>90</v>
      </c>
      <c r="Q12042">
        <v>7.4</v>
      </c>
    </row>
    <row r="12043" spans="1:17" hidden="1" x14ac:dyDescent="0.3">
      <c r="A12043" t="s">
        <v>46527</v>
      </c>
      <c r="B12043" t="s">
        <v>46528</v>
      </c>
      <c r="C12043" s="1" t="str">
        <f t="shared" si="1707"/>
        <v>21:0723</v>
      </c>
      <c r="D12043" s="1" t="str">
        <f t="shared" si="1711"/>
        <v>21:0213</v>
      </c>
      <c r="E12043" t="s">
        <v>46529</v>
      </c>
      <c r="F12043" t="s">
        <v>46530</v>
      </c>
      <c r="H12043">
        <v>62.552197499999998</v>
      </c>
      <c r="I12043">
        <v>-133.31768880000001</v>
      </c>
      <c r="J12043" s="1" t="str">
        <f t="shared" si="1712"/>
        <v>Fluid (stream)</v>
      </c>
      <c r="K12043" s="1" t="str">
        <f t="shared" si="1713"/>
        <v>Untreated Water</v>
      </c>
      <c r="O12043">
        <v>2.5000000000000001E-2</v>
      </c>
      <c r="P12043">
        <v>40</v>
      </c>
      <c r="Q12043">
        <v>7.7</v>
      </c>
    </row>
    <row r="12044" spans="1:17" hidden="1" x14ac:dyDescent="0.3">
      <c r="A12044" t="s">
        <v>46531</v>
      </c>
      <c r="B12044" t="s">
        <v>46532</v>
      </c>
      <c r="C12044" s="1" t="str">
        <f t="shared" si="1707"/>
        <v>21:0723</v>
      </c>
      <c r="D12044" s="1" t="str">
        <f t="shared" si="1711"/>
        <v>21:0213</v>
      </c>
      <c r="E12044" t="s">
        <v>46533</v>
      </c>
      <c r="F12044" t="s">
        <v>46534</v>
      </c>
      <c r="H12044">
        <v>62.556093599999997</v>
      </c>
      <c r="I12044">
        <v>-133.30647809999999</v>
      </c>
      <c r="J12044" s="1" t="str">
        <f t="shared" si="1712"/>
        <v>Fluid (stream)</v>
      </c>
      <c r="K12044" s="1" t="str">
        <f t="shared" si="1713"/>
        <v>Untreated Water</v>
      </c>
      <c r="O12044">
        <v>0.73</v>
      </c>
      <c r="P12044">
        <v>40</v>
      </c>
      <c r="Q12044">
        <v>7.9</v>
      </c>
    </row>
    <row r="12045" spans="1:17" hidden="1" x14ac:dyDescent="0.3">
      <c r="A12045" t="s">
        <v>46535</v>
      </c>
      <c r="B12045" t="s">
        <v>46536</v>
      </c>
      <c r="C12045" s="1" t="str">
        <f t="shared" si="1707"/>
        <v>21:0723</v>
      </c>
      <c r="D12045" s="1" t="str">
        <f t="shared" si="1711"/>
        <v>21:0213</v>
      </c>
      <c r="E12045" t="s">
        <v>46537</v>
      </c>
      <c r="F12045" t="s">
        <v>46538</v>
      </c>
      <c r="H12045">
        <v>62.569996500000002</v>
      </c>
      <c r="I12045">
        <v>-133.33598810000001</v>
      </c>
      <c r="J12045" s="1" t="str">
        <f t="shared" si="1712"/>
        <v>Fluid (stream)</v>
      </c>
      <c r="K12045" s="1" t="str">
        <f t="shared" si="1713"/>
        <v>Untreated Water</v>
      </c>
      <c r="O12045">
        <v>1.26</v>
      </c>
    </row>
    <row r="12046" spans="1:17" hidden="1" x14ac:dyDescent="0.3">
      <c r="A12046" t="s">
        <v>46539</v>
      </c>
      <c r="B12046" t="s">
        <v>46540</v>
      </c>
      <c r="C12046" s="1" t="str">
        <f t="shared" si="1707"/>
        <v>21:0723</v>
      </c>
      <c r="D12046" s="1" t="str">
        <f t="shared" si="1711"/>
        <v>21:0213</v>
      </c>
      <c r="E12046" t="s">
        <v>46541</v>
      </c>
      <c r="F12046" t="s">
        <v>46542</v>
      </c>
      <c r="H12046">
        <v>62.530293100000002</v>
      </c>
      <c r="I12046">
        <v>-133.3625773</v>
      </c>
      <c r="J12046" s="1" t="str">
        <f t="shared" si="1712"/>
        <v>Fluid (stream)</v>
      </c>
      <c r="K12046" s="1" t="str">
        <f t="shared" si="1713"/>
        <v>Untreated Water</v>
      </c>
      <c r="O12046">
        <v>1.27</v>
      </c>
      <c r="P12046">
        <v>40</v>
      </c>
      <c r="Q12046">
        <v>7.3</v>
      </c>
    </row>
    <row r="12047" spans="1:17" hidden="1" x14ac:dyDescent="0.3">
      <c r="A12047" t="s">
        <v>46543</v>
      </c>
      <c r="B12047" t="s">
        <v>46544</v>
      </c>
      <c r="C12047" s="1" t="str">
        <f t="shared" si="1707"/>
        <v>21:0723</v>
      </c>
      <c r="D12047" s="1" t="str">
        <f t="shared" si="1711"/>
        <v>21:0213</v>
      </c>
      <c r="E12047" t="s">
        <v>46541</v>
      </c>
      <c r="F12047" t="s">
        <v>46545</v>
      </c>
      <c r="H12047">
        <v>62.530293100000002</v>
      </c>
      <c r="I12047">
        <v>-133.3625773</v>
      </c>
      <c r="J12047" s="1" t="str">
        <f t="shared" si="1712"/>
        <v>Fluid (stream)</v>
      </c>
      <c r="K12047" s="1" t="str">
        <f t="shared" si="1713"/>
        <v>Untreated Water</v>
      </c>
      <c r="O12047">
        <v>0.88</v>
      </c>
      <c r="P12047">
        <v>40</v>
      </c>
      <c r="Q12047">
        <v>7.4</v>
      </c>
    </row>
    <row r="12048" spans="1:17" hidden="1" x14ac:dyDescent="0.3">
      <c r="A12048" t="s">
        <v>46546</v>
      </c>
      <c r="B12048" t="s">
        <v>46547</v>
      </c>
      <c r="C12048" s="1" t="str">
        <f t="shared" si="1707"/>
        <v>21:0723</v>
      </c>
      <c r="D12048" s="1" t="str">
        <f t="shared" si="1711"/>
        <v>21:0213</v>
      </c>
      <c r="E12048" t="s">
        <v>46548</v>
      </c>
      <c r="F12048" t="s">
        <v>46549</v>
      </c>
      <c r="H12048">
        <v>62.5193893</v>
      </c>
      <c r="I12048">
        <v>-133.36148600000001</v>
      </c>
      <c r="J12048" s="1" t="str">
        <f t="shared" si="1712"/>
        <v>Fluid (stream)</v>
      </c>
      <c r="K12048" s="1" t="str">
        <f t="shared" si="1713"/>
        <v>Untreated Water</v>
      </c>
      <c r="O12048">
        <v>10.76</v>
      </c>
      <c r="P12048">
        <v>30</v>
      </c>
      <c r="Q12048">
        <v>7.6</v>
      </c>
    </row>
    <row r="12049" spans="1:17" hidden="1" x14ac:dyDescent="0.3">
      <c r="A12049" t="s">
        <v>46550</v>
      </c>
      <c r="B12049" t="s">
        <v>46551</v>
      </c>
      <c r="C12049" s="1" t="str">
        <f t="shared" si="1707"/>
        <v>21:0723</v>
      </c>
      <c r="D12049" s="1" t="str">
        <f t="shared" si="1711"/>
        <v>21:0213</v>
      </c>
      <c r="E12049" t="s">
        <v>46552</v>
      </c>
      <c r="F12049" t="s">
        <v>46553</v>
      </c>
      <c r="H12049">
        <v>62.511486499999997</v>
      </c>
      <c r="I12049">
        <v>-133.39929000000001</v>
      </c>
      <c r="J12049" s="1" t="str">
        <f t="shared" si="1712"/>
        <v>Fluid (stream)</v>
      </c>
      <c r="K12049" s="1" t="str">
        <f t="shared" si="1713"/>
        <v>Untreated Water</v>
      </c>
      <c r="O12049">
        <v>0.26</v>
      </c>
      <c r="P12049">
        <v>120</v>
      </c>
      <c r="Q12049">
        <v>7.5</v>
      </c>
    </row>
    <row r="12050" spans="1:17" hidden="1" x14ac:dyDescent="0.3">
      <c r="A12050" t="s">
        <v>46554</v>
      </c>
      <c r="B12050" t="s">
        <v>46555</v>
      </c>
      <c r="C12050" s="1" t="str">
        <f t="shared" si="1707"/>
        <v>21:0723</v>
      </c>
      <c r="D12050" s="1" t="str">
        <f t="shared" si="1711"/>
        <v>21:0213</v>
      </c>
      <c r="E12050" t="s">
        <v>46556</v>
      </c>
      <c r="F12050" t="s">
        <v>46557</v>
      </c>
      <c r="H12050">
        <v>62.502584800000001</v>
      </c>
      <c r="I12050">
        <v>-133.42978629999999</v>
      </c>
      <c r="J12050" s="1" t="str">
        <f t="shared" si="1712"/>
        <v>Fluid (stream)</v>
      </c>
      <c r="K12050" s="1" t="str">
        <f t="shared" si="1713"/>
        <v>Untreated Water</v>
      </c>
      <c r="O12050">
        <v>1.6</v>
      </c>
      <c r="P12050">
        <v>30</v>
      </c>
      <c r="Q12050">
        <v>7.7</v>
      </c>
    </row>
    <row r="12051" spans="1:17" hidden="1" x14ac:dyDescent="0.3">
      <c r="A12051" t="s">
        <v>46558</v>
      </c>
      <c r="B12051" t="s">
        <v>46559</v>
      </c>
      <c r="C12051" s="1" t="str">
        <f t="shared" si="1707"/>
        <v>21:0723</v>
      </c>
      <c r="D12051" s="1" t="str">
        <f t="shared" si="1711"/>
        <v>21:0213</v>
      </c>
      <c r="E12051" t="s">
        <v>46560</v>
      </c>
      <c r="F12051" t="s">
        <v>46561</v>
      </c>
      <c r="H12051">
        <v>62.49239</v>
      </c>
      <c r="I12051">
        <v>-133.34388749999999</v>
      </c>
      <c r="J12051" s="1" t="str">
        <f t="shared" si="1712"/>
        <v>Fluid (stream)</v>
      </c>
      <c r="K12051" s="1" t="str">
        <f t="shared" si="1713"/>
        <v>Untreated Water</v>
      </c>
      <c r="O12051">
        <v>0.36</v>
      </c>
      <c r="P12051">
        <v>20</v>
      </c>
      <c r="Q12051">
        <v>7.9</v>
      </c>
    </row>
    <row r="12052" spans="1:17" hidden="1" x14ac:dyDescent="0.3">
      <c r="A12052" t="s">
        <v>46562</v>
      </c>
      <c r="B12052" t="s">
        <v>46563</v>
      </c>
      <c r="C12052" s="1" t="str">
        <f t="shared" si="1707"/>
        <v>21:0723</v>
      </c>
      <c r="D12052" s="1" t="str">
        <f t="shared" si="1711"/>
        <v>21:0213</v>
      </c>
      <c r="E12052" t="s">
        <v>46564</v>
      </c>
      <c r="F12052" t="s">
        <v>46565</v>
      </c>
      <c r="H12052">
        <v>62.485285400000002</v>
      </c>
      <c r="I12052">
        <v>-133.3451742</v>
      </c>
      <c r="J12052" s="1" t="str">
        <f t="shared" si="1712"/>
        <v>Fluid (stream)</v>
      </c>
      <c r="K12052" s="1" t="str">
        <f t="shared" si="1713"/>
        <v>Untreated Water</v>
      </c>
      <c r="O12052">
        <v>2.5000000000000001E-2</v>
      </c>
      <c r="P12052">
        <v>20</v>
      </c>
      <c r="Q12052">
        <v>7.9</v>
      </c>
    </row>
    <row r="12053" spans="1:17" hidden="1" x14ac:dyDescent="0.3">
      <c r="A12053" t="s">
        <v>46566</v>
      </c>
      <c r="B12053" t="s">
        <v>46567</v>
      </c>
      <c r="C12053" s="1" t="str">
        <f t="shared" si="1707"/>
        <v>21:0723</v>
      </c>
      <c r="D12053" s="1" t="str">
        <f t="shared" si="1711"/>
        <v>21:0213</v>
      </c>
      <c r="E12053" t="s">
        <v>46568</v>
      </c>
      <c r="F12053" t="s">
        <v>46569</v>
      </c>
      <c r="H12053">
        <v>62.391689300000003</v>
      </c>
      <c r="I12053">
        <v>-133.34388000000001</v>
      </c>
      <c r="J12053" s="1" t="str">
        <f t="shared" si="1712"/>
        <v>Fluid (stream)</v>
      </c>
      <c r="K12053" s="1" t="str">
        <f t="shared" si="1713"/>
        <v>Untreated Water</v>
      </c>
      <c r="O12053">
        <v>0.17</v>
      </c>
      <c r="P12053">
        <v>40</v>
      </c>
      <c r="Q12053">
        <v>6.9</v>
      </c>
    </row>
    <row r="12054" spans="1:17" hidden="1" x14ac:dyDescent="0.3">
      <c r="A12054" t="s">
        <v>46570</v>
      </c>
      <c r="B12054" t="s">
        <v>46571</v>
      </c>
      <c r="C12054" s="1" t="str">
        <f t="shared" si="1707"/>
        <v>21:0723</v>
      </c>
      <c r="D12054" s="1" t="str">
        <f t="shared" si="1711"/>
        <v>21:0213</v>
      </c>
      <c r="E12054" t="s">
        <v>46572</v>
      </c>
      <c r="F12054" t="s">
        <v>46573</v>
      </c>
      <c r="H12054">
        <v>62.406390299999998</v>
      </c>
      <c r="I12054">
        <v>-133.30238309999999</v>
      </c>
      <c r="J12054" s="1" t="str">
        <f t="shared" si="1712"/>
        <v>Fluid (stream)</v>
      </c>
      <c r="K12054" s="1" t="str">
        <f t="shared" si="1713"/>
        <v>Untreated Water</v>
      </c>
      <c r="O12054">
        <v>0.22</v>
      </c>
      <c r="P12054">
        <v>30</v>
      </c>
      <c r="Q12054">
        <v>6.7</v>
      </c>
    </row>
    <row r="12055" spans="1:17" hidden="1" x14ac:dyDescent="0.3">
      <c r="A12055" t="s">
        <v>46574</v>
      </c>
      <c r="B12055" t="s">
        <v>46575</v>
      </c>
      <c r="C12055" s="1" t="str">
        <f t="shared" si="1707"/>
        <v>21:0723</v>
      </c>
      <c r="D12055" s="1" t="str">
        <f t="shared" si="1711"/>
        <v>21:0213</v>
      </c>
      <c r="E12055" t="s">
        <v>46576</v>
      </c>
      <c r="F12055" t="s">
        <v>46577</v>
      </c>
      <c r="H12055">
        <v>62.4340908</v>
      </c>
      <c r="I12055">
        <v>-133.26677340000001</v>
      </c>
      <c r="J12055" s="1" t="str">
        <f t="shared" si="1712"/>
        <v>Fluid (stream)</v>
      </c>
      <c r="K12055" s="1" t="str">
        <f t="shared" si="1713"/>
        <v>Untreated Water</v>
      </c>
      <c r="O12055">
        <v>0.89</v>
      </c>
      <c r="P12055">
        <v>30</v>
      </c>
      <c r="Q12055">
        <v>8</v>
      </c>
    </row>
    <row r="12056" spans="1:17" hidden="1" x14ac:dyDescent="0.3">
      <c r="A12056" t="s">
        <v>46578</v>
      </c>
      <c r="B12056" t="s">
        <v>46579</v>
      </c>
      <c r="C12056" s="1" t="str">
        <f t="shared" si="1707"/>
        <v>21:0723</v>
      </c>
      <c r="D12056" s="1" t="str">
        <f t="shared" si="1711"/>
        <v>21:0213</v>
      </c>
      <c r="E12056" t="s">
        <v>46580</v>
      </c>
      <c r="F12056" t="s">
        <v>46581</v>
      </c>
      <c r="H12056">
        <v>62.438187399999997</v>
      </c>
      <c r="I12056">
        <v>-133.30127719999999</v>
      </c>
      <c r="J12056" s="1" t="str">
        <f t="shared" si="1712"/>
        <v>Fluid (stream)</v>
      </c>
      <c r="K12056" s="1" t="str">
        <f t="shared" si="1713"/>
        <v>Untreated Water</v>
      </c>
      <c r="O12056">
        <v>0.67</v>
      </c>
      <c r="P12056">
        <v>50</v>
      </c>
      <c r="Q12056">
        <v>7.8</v>
      </c>
    </row>
    <row r="12057" spans="1:17" hidden="1" x14ac:dyDescent="0.3">
      <c r="A12057" t="s">
        <v>46582</v>
      </c>
      <c r="B12057" t="s">
        <v>46583</v>
      </c>
      <c r="C12057" s="1" t="str">
        <f t="shared" si="1707"/>
        <v>21:0723</v>
      </c>
      <c r="D12057" s="1" t="str">
        <f t="shared" si="1711"/>
        <v>21:0213</v>
      </c>
      <c r="E12057" t="s">
        <v>46584</v>
      </c>
      <c r="F12057" t="s">
        <v>46585</v>
      </c>
      <c r="H12057">
        <v>62.450192800000004</v>
      </c>
      <c r="I12057">
        <v>-133.3072828</v>
      </c>
      <c r="J12057" s="1" t="str">
        <f t="shared" si="1712"/>
        <v>Fluid (stream)</v>
      </c>
      <c r="K12057" s="1" t="str">
        <f t="shared" si="1713"/>
        <v>Untreated Water</v>
      </c>
      <c r="O12057">
        <v>2.66</v>
      </c>
      <c r="P12057">
        <v>30</v>
      </c>
      <c r="Q12057">
        <v>8.3000000000000007</v>
      </c>
    </row>
    <row r="12058" spans="1:17" hidden="1" x14ac:dyDescent="0.3">
      <c r="A12058" t="s">
        <v>46586</v>
      </c>
      <c r="B12058" t="s">
        <v>46587</v>
      </c>
      <c r="C12058" s="1" t="str">
        <f t="shared" si="1707"/>
        <v>21:0723</v>
      </c>
      <c r="D12058" s="1" t="str">
        <f t="shared" si="1711"/>
        <v>21:0213</v>
      </c>
      <c r="E12058" t="s">
        <v>46588</v>
      </c>
      <c r="F12058" t="s">
        <v>46589</v>
      </c>
      <c r="H12058">
        <v>62.445989300000001</v>
      </c>
      <c r="I12058">
        <v>-133.32277329999999</v>
      </c>
      <c r="J12058" s="1" t="str">
        <f t="shared" si="1712"/>
        <v>Fluid (stream)</v>
      </c>
      <c r="K12058" s="1" t="str">
        <f t="shared" si="1713"/>
        <v>Untreated Water</v>
      </c>
      <c r="O12058">
        <v>0.16</v>
      </c>
      <c r="P12058">
        <v>30</v>
      </c>
      <c r="Q12058">
        <v>7.4</v>
      </c>
    </row>
    <row r="12059" spans="1:17" hidden="1" x14ac:dyDescent="0.3">
      <c r="A12059" t="s">
        <v>46590</v>
      </c>
      <c r="B12059" t="s">
        <v>46591</v>
      </c>
      <c r="C12059" s="1" t="str">
        <f t="shared" si="1707"/>
        <v>21:0723</v>
      </c>
      <c r="D12059" s="1" t="str">
        <f t="shared" si="1711"/>
        <v>21:0213</v>
      </c>
      <c r="E12059" t="s">
        <v>46592</v>
      </c>
      <c r="F12059" t="s">
        <v>46593</v>
      </c>
      <c r="H12059">
        <v>62.4540857</v>
      </c>
      <c r="I12059">
        <v>-133.36037390000001</v>
      </c>
      <c r="J12059" s="1" t="str">
        <f t="shared" si="1712"/>
        <v>Fluid (stream)</v>
      </c>
      <c r="K12059" s="1" t="str">
        <f t="shared" si="1713"/>
        <v>Untreated Water</v>
      </c>
      <c r="O12059">
        <v>0.7</v>
      </c>
      <c r="P12059">
        <v>30</v>
      </c>
      <c r="Q12059">
        <v>7.9</v>
      </c>
    </row>
    <row r="12060" spans="1:17" hidden="1" x14ac:dyDescent="0.3">
      <c r="A12060" t="s">
        <v>46594</v>
      </c>
      <c r="B12060" t="s">
        <v>46595</v>
      </c>
      <c r="C12060" s="1" t="str">
        <f t="shared" si="1707"/>
        <v>21:0723</v>
      </c>
      <c r="D12060" s="1" t="str">
        <f>HYPERLINK("http://geochem.nrcan.gc.ca/cdogs/content/svy/svy_e.htm", "")</f>
        <v/>
      </c>
      <c r="G12060" s="1" t="str">
        <f>HYPERLINK("http://geochem.nrcan.gc.ca/cdogs/content/cr_/cr_00084_e.htm", "84")</f>
        <v>84</v>
      </c>
      <c r="J12060" t="s">
        <v>11453</v>
      </c>
      <c r="K12060" t="s">
        <v>11454</v>
      </c>
      <c r="O12060">
        <v>0.17</v>
      </c>
      <c r="P12060">
        <v>40</v>
      </c>
      <c r="Q12060">
        <v>7.6</v>
      </c>
    </row>
    <row r="12061" spans="1:17" hidden="1" x14ac:dyDescent="0.3">
      <c r="A12061" t="s">
        <v>46596</v>
      </c>
      <c r="B12061" t="s">
        <v>46597</v>
      </c>
      <c r="C12061" s="1" t="str">
        <f t="shared" si="1707"/>
        <v>21:0723</v>
      </c>
      <c r="D12061" s="1" t="str">
        <f>HYPERLINK("http://geochem.nrcan.gc.ca/cdogs/content/svy/svy210213_e.htm", "21:0213")</f>
        <v>21:0213</v>
      </c>
      <c r="E12061" t="s">
        <v>46598</v>
      </c>
      <c r="F12061" t="s">
        <v>46599</v>
      </c>
      <c r="H12061">
        <v>62.455282699999998</v>
      </c>
      <c r="I12061">
        <v>-133.3813815</v>
      </c>
      <c r="J12061" s="1" t="str">
        <f>HYPERLINK("http://geochem.nrcan.gc.ca/cdogs/content/kwd/kwd020018_e.htm", "Fluid (stream)")</f>
        <v>Fluid (stream)</v>
      </c>
      <c r="K12061" s="1" t="str">
        <f>HYPERLINK("http://geochem.nrcan.gc.ca/cdogs/content/kwd/kwd080007_e.htm", "Untreated Water")</f>
        <v>Untreated Water</v>
      </c>
      <c r="O12061">
        <v>0.19</v>
      </c>
      <c r="P12061">
        <v>50</v>
      </c>
      <c r="Q12061">
        <v>7.2</v>
      </c>
    </row>
    <row r="12062" spans="1:17" hidden="1" x14ac:dyDescent="0.3">
      <c r="A12062" t="s">
        <v>46600</v>
      </c>
      <c r="B12062" t="s">
        <v>46601</v>
      </c>
      <c r="C12062" s="1" t="str">
        <f t="shared" si="1707"/>
        <v>21:0723</v>
      </c>
      <c r="D12062" s="1" t="str">
        <f>HYPERLINK("http://geochem.nrcan.gc.ca/cdogs/content/svy/svy210213_e.htm", "21:0213")</f>
        <v>21:0213</v>
      </c>
      <c r="E12062" t="s">
        <v>46602</v>
      </c>
      <c r="F12062" t="s">
        <v>46603</v>
      </c>
      <c r="H12062">
        <v>62.4333885</v>
      </c>
      <c r="I12062">
        <v>-133.4192759</v>
      </c>
      <c r="J12062" s="1" t="str">
        <f>HYPERLINK("http://geochem.nrcan.gc.ca/cdogs/content/kwd/kwd020018_e.htm", "Fluid (stream)")</f>
        <v>Fluid (stream)</v>
      </c>
      <c r="K12062" s="1" t="str">
        <f>HYPERLINK("http://geochem.nrcan.gc.ca/cdogs/content/kwd/kwd080007_e.htm", "Untreated Water")</f>
        <v>Untreated Water</v>
      </c>
      <c r="O12062">
        <v>0.14000000000000001</v>
      </c>
      <c r="P12062">
        <v>30</v>
      </c>
      <c r="Q12062">
        <v>7.1</v>
      </c>
    </row>
    <row r="12063" spans="1:17" hidden="1" x14ac:dyDescent="0.3">
      <c r="A12063" t="s">
        <v>46604</v>
      </c>
      <c r="B12063" t="s">
        <v>46605</v>
      </c>
      <c r="C12063" s="1" t="str">
        <f t="shared" si="1707"/>
        <v>21:0723</v>
      </c>
      <c r="D12063" s="1" t="str">
        <f>HYPERLINK("http://geochem.nrcan.gc.ca/cdogs/content/svy/svy210213_e.htm", "21:0213")</f>
        <v>21:0213</v>
      </c>
      <c r="E12063" t="s">
        <v>46606</v>
      </c>
      <c r="F12063" t="s">
        <v>46607</v>
      </c>
      <c r="H12063">
        <v>62.467690599999997</v>
      </c>
      <c r="I12063">
        <v>-133.41028610000001</v>
      </c>
      <c r="J12063" s="1" t="str">
        <f>HYPERLINK("http://geochem.nrcan.gc.ca/cdogs/content/kwd/kwd020018_e.htm", "Fluid (stream)")</f>
        <v>Fluid (stream)</v>
      </c>
      <c r="K12063" s="1" t="str">
        <f>HYPERLINK("http://geochem.nrcan.gc.ca/cdogs/content/kwd/kwd080007_e.htm", "Untreated Water")</f>
        <v>Untreated Water</v>
      </c>
      <c r="O12063">
        <v>0.13</v>
      </c>
      <c r="P12063">
        <v>30</v>
      </c>
      <c r="Q12063">
        <v>6.9</v>
      </c>
    </row>
    <row r="12064" spans="1:17" hidden="1" x14ac:dyDescent="0.3">
      <c r="A12064" t="s">
        <v>46608</v>
      </c>
      <c r="B12064" t="s">
        <v>46609</v>
      </c>
      <c r="C12064" s="1" t="str">
        <f t="shared" si="1707"/>
        <v>21:0723</v>
      </c>
      <c r="D12064" s="1" t="str">
        <f>HYPERLINK("http://geochem.nrcan.gc.ca/cdogs/content/svy/svy210213_e.htm", "21:0213")</f>
        <v>21:0213</v>
      </c>
      <c r="E12064" t="s">
        <v>46606</v>
      </c>
      <c r="F12064" t="s">
        <v>46610</v>
      </c>
      <c r="H12064">
        <v>62.467690599999997</v>
      </c>
      <c r="I12064">
        <v>-133.41028610000001</v>
      </c>
      <c r="J12064" s="1" t="str">
        <f>HYPERLINK("http://geochem.nrcan.gc.ca/cdogs/content/kwd/kwd020018_e.htm", "Fluid (stream)")</f>
        <v>Fluid (stream)</v>
      </c>
      <c r="K12064" s="1" t="str">
        <f>HYPERLINK("http://geochem.nrcan.gc.ca/cdogs/content/kwd/kwd080007_e.htm", "Untreated Water")</f>
        <v>Untreated Water</v>
      </c>
      <c r="O12064">
        <v>0.13</v>
      </c>
      <c r="P12064">
        <v>30</v>
      </c>
      <c r="Q12064">
        <v>6.9</v>
      </c>
    </row>
    <row r="12065" spans="1:17" hidden="1" x14ac:dyDescent="0.3">
      <c r="A12065" t="s">
        <v>46611</v>
      </c>
      <c r="B12065" t="s">
        <v>46612</v>
      </c>
      <c r="C12065" s="1" t="str">
        <f t="shared" si="1707"/>
        <v>21:0723</v>
      </c>
      <c r="D12065" s="1" t="str">
        <f>HYPERLINK("http://geochem.nrcan.gc.ca/cdogs/content/svy/svy_e.htm", "")</f>
        <v/>
      </c>
      <c r="G12065" s="1" t="str">
        <f>HYPERLINK("http://geochem.nrcan.gc.ca/cdogs/content/cr_/cr_00084_e.htm", "84")</f>
        <v>84</v>
      </c>
      <c r="J12065" t="s">
        <v>11453</v>
      </c>
      <c r="K12065" t="s">
        <v>11454</v>
      </c>
      <c r="O12065">
        <v>0.22</v>
      </c>
      <c r="P12065">
        <v>20</v>
      </c>
      <c r="Q12065">
        <v>6.9</v>
      </c>
    </row>
    <row r="12066" spans="1:17" hidden="1" x14ac:dyDescent="0.3">
      <c r="A12066" t="s">
        <v>46613</v>
      </c>
      <c r="B12066" t="s">
        <v>46614</v>
      </c>
      <c r="C12066" s="1" t="str">
        <f t="shared" si="1707"/>
        <v>21:0723</v>
      </c>
      <c r="D12066" s="1" t="str">
        <f t="shared" ref="D12066:D12090" si="1714">HYPERLINK("http://geochem.nrcan.gc.ca/cdogs/content/svy/svy210213_e.htm", "21:0213")</f>
        <v>21:0213</v>
      </c>
      <c r="E12066" t="s">
        <v>46615</v>
      </c>
      <c r="F12066" t="s">
        <v>46616</v>
      </c>
      <c r="H12066">
        <v>62.478183799999996</v>
      </c>
      <c r="I12066">
        <v>-133.49848710000001</v>
      </c>
      <c r="J12066" s="1" t="str">
        <f t="shared" ref="J12066:J12090" si="1715">HYPERLINK("http://geochem.nrcan.gc.ca/cdogs/content/kwd/kwd020018_e.htm", "Fluid (stream)")</f>
        <v>Fluid (stream)</v>
      </c>
      <c r="K12066" s="1" t="str">
        <f t="shared" ref="K12066:K12090" si="1716">HYPERLINK("http://geochem.nrcan.gc.ca/cdogs/content/kwd/kwd080007_e.htm", "Untreated Water")</f>
        <v>Untreated Water</v>
      </c>
      <c r="O12066">
        <v>2.16</v>
      </c>
      <c r="P12066">
        <v>30</v>
      </c>
      <c r="Q12066">
        <v>7.4</v>
      </c>
    </row>
    <row r="12067" spans="1:17" hidden="1" x14ac:dyDescent="0.3">
      <c r="A12067" t="s">
        <v>46617</v>
      </c>
      <c r="B12067" t="s">
        <v>46618</v>
      </c>
      <c r="C12067" s="1" t="str">
        <f t="shared" si="1707"/>
        <v>21:0723</v>
      </c>
      <c r="D12067" s="1" t="str">
        <f t="shared" si="1714"/>
        <v>21:0213</v>
      </c>
      <c r="E12067" t="s">
        <v>46619</v>
      </c>
      <c r="F12067" t="s">
        <v>46620</v>
      </c>
      <c r="H12067">
        <v>62.459088399999999</v>
      </c>
      <c r="I12067">
        <v>-133.49188480000001</v>
      </c>
      <c r="J12067" s="1" t="str">
        <f t="shared" si="1715"/>
        <v>Fluid (stream)</v>
      </c>
      <c r="K12067" s="1" t="str">
        <f t="shared" si="1716"/>
        <v>Untreated Water</v>
      </c>
      <c r="O12067">
        <v>0.23</v>
      </c>
      <c r="P12067">
        <v>30</v>
      </c>
      <c r="Q12067">
        <v>7.8</v>
      </c>
    </row>
    <row r="12068" spans="1:17" hidden="1" x14ac:dyDescent="0.3">
      <c r="A12068" t="s">
        <v>46621</v>
      </c>
      <c r="B12068" t="s">
        <v>46622</v>
      </c>
      <c r="C12068" s="1" t="str">
        <f t="shared" si="1707"/>
        <v>21:0723</v>
      </c>
      <c r="D12068" s="1" t="str">
        <f t="shared" si="1714"/>
        <v>21:0213</v>
      </c>
      <c r="E12068" t="s">
        <v>46623</v>
      </c>
      <c r="F12068" t="s">
        <v>46624</v>
      </c>
      <c r="H12068">
        <v>62.457984699999997</v>
      </c>
      <c r="I12068">
        <v>-133.5246861</v>
      </c>
      <c r="J12068" s="1" t="str">
        <f t="shared" si="1715"/>
        <v>Fluid (stream)</v>
      </c>
      <c r="K12068" s="1" t="str">
        <f t="shared" si="1716"/>
        <v>Untreated Water</v>
      </c>
      <c r="O12068">
        <v>0.19</v>
      </c>
      <c r="P12068">
        <v>30</v>
      </c>
      <c r="Q12068">
        <v>6.6</v>
      </c>
    </row>
    <row r="12069" spans="1:17" hidden="1" x14ac:dyDescent="0.3">
      <c r="A12069" t="s">
        <v>46625</v>
      </c>
      <c r="B12069" t="s">
        <v>46626</v>
      </c>
      <c r="C12069" s="1" t="str">
        <f t="shared" si="1707"/>
        <v>21:0723</v>
      </c>
      <c r="D12069" s="1" t="str">
        <f t="shared" si="1714"/>
        <v>21:0213</v>
      </c>
      <c r="E12069" t="s">
        <v>46627</v>
      </c>
      <c r="F12069" t="s">
        <v>46628</v>
      </c>
      <c r="H12069">
        <v>62.471688299999997</v>
      </c>
      <c r="I12069">
        <v>-133.5343866</v>
      </c>
      <c r="J12069" s="1" t="str">
        <f t="shared" si="1715"/>
        <v>Fluid (stream)</v>
      </c>
      <c r="K12069" s="1" t="str">
        <f t="shared" si="1716"/>
        <v>Untreated Water</v>
      </c>
      <c r="O12069">
        <v>0.69</v>
      </c>
      <c r="P12069">
        <v>30</v>
      </c>
      <c r="Q12069">
        <v>7.6</v>
      </c>
    </row>
    <row r="12070" spans="1:17" hidden="1" x14ac:dyDescent="0.3">
      <c r="A12070" t="s">
        <v>46629</v>
      </c>
      <c r="B12070" t="s">
        <v>46630</v>
      </c>
      <c r="C12070" s="1" t="str">
        <f t="shared" si="1707"/>
        <v>21:0723</v>
      </c>
      <c r="D12070" s="1" t="str">
        <f t="shared" si="1714"/>
        <v>21:0213</v>
      </c>
      <c r="E12070" t="s">
        <v>46631</v>
      </c>
      <c r="F12070" t="s">
        <v>46632</v>
      </c>
      <c r="H12070">
        <v>62.449486399999998</v>
      </c>
      <c r="I12070">
        <v>-133.5777851</v>
      </c>
      <c r="J12070" s="1" t="str">
        <f t="shared" si="1715"/>
        <v>Fluid (stream)</v>
      </c>
      <c r="K12070" s="1" t="str">
        <f t="shared" si="1716"/>
        <v>Untreated Water</v>
      </c>
      <c r="O12070">
        <v>0.39</v>
      </c>
      <c r="P12070">
        <v>30</v>
      </c>
      <c r="Q12070">
        <v>6.8</v>
      </c>
    </row>
    <row r="12071" spans="1:17" hidden="1" x14ac:dyDescent="0.3">
      <c r="A12071" t="s">
        <v>46633</v>
      </c>
      <c r="B12071" t="s">
        <v>46634</v>
      </c>
      <c r="C12071" s="1" t="str">
        <f t="shared" si="1707"/>
        <v>21:0723</v>
      </c>
      <c r="D12071" s="1" t="str">
        <f t="shared" si="1714"/>
        <v>21:0213</v>
      </c>
      <c r="E12071" t="s">
        <v>46635</v>
      </c>
      <c r="F12071" t="s">
        <v>46636</v>
      </c>
      <c r="H12071">
        <v>62.443778899999998</v>
      </c>
      <c r="I12071">
        <v>-133.60198819999999</v>
      </c>
      <c r="J12071" s="1" t="str">
        <f t="shared" si="1715"/>
        <v>Fluid (stream)</v>
      </c>
      <c r="K12071" s="1" t="str">
        <f t="shared" si="1716"/>
        <v>Untreated Water</v>
      </c>
      <c r="O12071">
        <v>0.25</v>
      </c>
      <c r="P12071">
        <v>30</v>
      </c>
      <c r="Q12071">
        <v>7.3</v>
      </c>
    </row>
    <row r="12072" spans="1:17" hidden="1" x14ac:dyDescent="0.3">
      <c r="A12072" t="s">
        <v>46637</v>
      </c>
      <c r="B12072" t="s">
        <v>46638</v>
      </c>
      <c r="C12072" s="1" t="str">
        <f t="shared" si="1707"/>
        <v>21:0723</v>
      </c>
      <c r="D12072" s="1" t="str">
        <f t="shared" si="1714"/>
        <v>21:0213</v>
      </c>
      <c r="E12072" t="s">
        <v>46639</v>
      </c>
      <c r="F12072" t="s">
        <v>46640</v>
      </c>
      <c r="H12072">
        <v>62.4168843</v>
      </c>
      <c r="I12072">
        <v>-133.59778399999999</v>
      </c>
      <c r="J12072" s="1" t="str">
        <f t="shared" si="1715"/>
        <v>Fluid (stream)</v>
      </c>
      <c r="K12072" s="1" t="str">
        <f t="shared" si="1716"/>
        <v>Untreated Water</v>
      </c>
      <c r="O12072">
        <v>0.19</v>
      </c>
      <c r="P12072">
        <v>40</v>
      </c>
      <c r="Q12072">
        <v>7.4</v>
      </c>
    </row>
    <row r="12073" spans="1:17" hidden="1" x14ac:dyDescent="0.3">
      <c r="A12073" t="s">
        <v>46641</v>
      </c>
      <c r="B12073" t="s">
        <v>46642</v>
      </c>
      <c r="C12073" s="1" t="str">
        <f t="shared" si="1707"/>
        <v>21:0723</v>
      </c>
      <c r="D12073" s="1" t="str">
        <f t="shared" si="1714"/>
        <v>21:0213</v>
      </c>
      <c r="E12073" t="s">
        <v>46643</v>
      </c>
      <c r="F12073" t="s">
        <v>46644</v>
      </c>
      <c r="H12073">
        <v>62.4253784</v>
      </c>
      <c r="I12073">
        <v>-133.57488290000001</v>
      </c>
      <c r="J12073" s="1" t="str">
        <f t="shared" si="1715"/>
        <v>Fluid (stream)</v>
      </c>
      <c r="K12073" s="1" t="str">
        <f t="shared" si="1716"/>
        <v>Untreated Water</v>
      </c>
      <c r="O12073">
        <v>0.36</v>
      </c>
      <c r="P12073">
        <v>30</v>
      </c>
      <c r="Q12073">
        <v>7.3</v>
      </c>
    </row>
    <row r="12074" spans="1:17" hidden="1" x14ac:dyDescent="0.3">
      <c r="A12074" t="s">
        <v>46645</v>
      </c>
      <c r="B12074" t="s">
        <v>46646</v>
      </c>
      <c r="C12074" s="1" t="str">
        <f t="shared" si="1707"/>
        <v>21:0723</v>
      </c>
      <c r="D12074" s="1" t="str">
        <f t="shared" si="1714"/>
        <v>21:0213</v>
      </c>
      <c r="E12074" t="s">
        <v>46647</v>
      </c>
      <c r="F12074" t="s">
        <v>46648</v>
      </c>
      <c r="H12074">
        <v>62.421287</v>
      </c>
      <c r="I12074">
        <v>-133.51998810000001</v>
      </c>
      <c r="J12074" s="1" t="str">
        <f t="shared" si="1715"/>
        <v>Fluid (stream)</v>
      </c>
      <c r="K12074" s="1" t="str">
        <f t="shared" si="1716"/>
        <v>Untreated Water</v>
      </c>
      <c r="O12074">
        <v>0.17</v>
      </c>
      <c r="P12074">
        <v>20</v>
      </c>
      <c r="Q12074">
        <v>7.3</v>
      </c>
    </row>
    <row r="12075" spans="1:17" hidden="1" x14ac:dyDescent="0.3">
      <c r="A12075" t="s">
        <v>46649</v>
      </c>
      <c r="B12075" t="s">
        <v>46650</v>
      </c>
      <c r="C12075" s="1" t="str">
        <f t="shared" ref="C12075:C12138" si="1717">HYPERLINK("http://geochem.nrcan.gc.ca/cdogs/content/bdl/bdl210723_e.htm", "21:0723")</f>
        <v>21:0723</v>
      </c>
      <c r="D12075" s="1" t="str">
        <f t="shared" si="1714"/>
        <v>21:0213</v>
      </c>
      <c r="E12075" t="s">
        <v>46651</v>
      </c>
      <c r="F12075" t="s">
        <v>46652</v>
      </c>
      <c r="H12075">
        <v>62.401384299999997</v>
      </c>
      <c r="I12075">
        <v>-133.57257970000001</v>
      </c>
      <c r="J12075" s="1" t="str">
        <f t="shared" si="1715"/>
        <v>Fluid (stream)</v>
      </c>
      <c r="K12075" s="1" t="str">
        <f t="shared" si="1716"/>
        <v>Untreated Water</v>
      </c>
      <c r="O12075">
        <v>0.32</v>
      </c>
      <c r="P12075">
        <v>20</v>
      </c>
      <c r="Q12075">
        <v>7.9</v>
      </c>
    </row>
    <row r="12076" spans="1:17" hidden="1" x14ac:dyDescent="0.3">
      <c r="A12076" t="s">
        <v>46653</v>
      </c>
      <c r="B12076" t="s">
        <v>46654</v>
      </c>
      <c r="C12076" s="1" t="str">
        <f t="shared" si="1717"/>
        <v>21:0723</v>
      </c>
      <c r="D12076" s="1" t="str">
        <f t="shared" si="1714"/>
        <v>21:0213</v>
      </c>
      <c r="E12076" t="s">
        <v>46655</v>
      </c>
      <c r="F12076" t="s">
        <v>46656</v>
      </c>
      <c r="H12076">
        <v>62.370978200000003</v>
      </c>
      <c r="I12076">
        <v>-133.5535744</v>
      </c>
      <c r="J12076" s="1" t="str">
        <f t="shared" si="1715"/>
        <v>Fluid (stream)</v>
      </c>
      <c r="K12076" s="1" t="str">
        <f t="shared" si="1716"/>
        <v>Untreated Water</v>
      </c>
      <c r="O12076">
        <v>0.25</v>
      </c>
      <c r="P12076">
        <v>30</v>
      </c>
      <c r="Q12076">
        <v>7.5</v>
      </c>
    </row>
    <row r="12077" spans="1:17" hidden="1" x14ac:dyDescent="0.3">
      <c r="A12077" t="s">
        <v>46657</v>
      </c>
      <c r="B12077" t="s">
        <v>46658</v>
      </c>
      <c r="C12077" s="1" t="str">
        <f t="shared" si="1717"/>
        <v>21:0723</v>
      </c>
      <c r="D12077" s="1" t="str">
        <f t="shared" si="1714"/>
        <v>21:0213</v>
      </c>
      <c r="E12077" t="s">
        <v>46659</v>
      </c>
      <c r="F12077" t="s">
        <v>46660</v>
      </c>
      <c r="H12077">
        <v>62.375483699999997</v>
      </c>
      <c r="I12077">
        <v>-133.50917889999999</v>
      </c>
      <c r="J12077" s="1" t="str">
        <f t="shared" si="1715"/>
        <v>Fluid (stream)</v>
      </c>
      <c r="K12077" s="1" t="str">
        <f t="shared" si="1716"/>
        <v>Untreated Water</v>
      </c>
      <c r="O12077">
        <v>0.19</v>
      </c>
      <c r="P12077">
        <v>30</v>
      </c>
      <c r="Q12077">
        <v>7.8</v>
      </c>
    </row>
    <row r="12078" spans="1:17" hidden="1" x14ac:dyDescent="0.3">
      <c r="A12078" t="s">
        <v>46661</v>
      </c>
      <c r="B12078" t="s">
        <v>46662</v>
      </c>
      <c r="C12078" s="1" t="str">
        <f t="shared" si="1717"/>
        <v>21:0723</v>
      </c>
      <c r="D12078" s="1" t="str">
        <f t="shared" si="1714"/>
        <v>21:0213</v>
      </c>
      <c r="E12078" t="s">
        <v>46663</v>
      </c>
      <c r="F12078" t="s">
        <v>46664</v>
      </c>
      <c r="H12078">
        <v>62.3695801</v>
      </c>
      <c r="I12078">
        <v>-133.43906949999999</v>
      </c>
      <c r="J12078" s="1" t="str">
        <f t="shared" si="1715"/>
        <v>Fluid (stream)</v>
      </c>
      <c r="K12078" s="1" t="str">
        <f t="shared" si="1716"/>
        <v>Untreated Water</v>
      </c>
      <c r="O12078">
        <v>0.1</v>
      </c>
      <c r="P12078">
        <v>40</v>
      </c>
      <c r="Q12078">
        <v>7.6</v>
      </c>
    </row>
    <row r="12079" spans="1:17" hidden="1" x14ac:dyDescent="0.3">
      <c r="A12079" t="s">
        <v>46665</v>
      </c>
      <c r="B12079" t="s">
        <v>46666</v>
      </c>
      <c r="C12079" s="1" t="str">
        <f t="shared" si="1717"/>
        <v>21:0723</v>
      </c>
      <c r="D12079" s="1" t="str">
        <f t="shared" si="1714"/>
        <v>21:0213</v>
      </c>
      <c r="E12079" t="s">
        <v>46667</v>
      </c>
      <c r="F12079" t="s">
        <v>46668</v>
      </c>
      <c r="H12079">
        <v>62.339085400000002</v>
      </c>
      <c r="I12079">
        <v>-133.472576</v>
      </c>
      <c r="J12079" s="1" t="str">
        <f t="shared" si="1715"/>
        <v>Fluid (stream)</v>
      </c>
      <c r="K12079" s="1" t="str">
        <f t="shared" si="1716"/>
        <v>Untreated Water</v>
      </c>
      <c r="O12079">
        <v>0.64</v>
      </c>
      <c r="P12079">
        <v>60</v>
      </c>
      <c r="Q12079">
        <v>7.6</v>
      </c>
    </row>
    <row r="12080" spans="1:17" hidden="1" x14ac:dyDescent="0.3">
      <c r="A12080" t="s">
        <v>46669</v>
      </c>
      <c r="B12080" t="s">
        <v>46670</v>
      </c>
      <c r="C12080" s="1" t="str">
        <f t="shared" si="1717"/>
        <v>21:0723</v>
      </c>
      <c r="D12080" s="1" t="str">
        <f t="shared" si="1714"/>
        <v>21:0213</v>
      </c>
      <c r="E12080" t="s">
        <v>46671</v>
      </c>
      <c r="F12080" t="s">
        <v>46672</v>
      </c>
      <c r="H12080">
        <v>62.328282799999997</v>
      </c>
      <c r="I12080">
        <v>-133.401273</v>
      </c>
      <c r="J12080" s="1" t="str">
        <f t="shared" si="1715"/>
        <v>Fluid (stream)</v>
      </c>
      <c r="K12080" s="1" t="str">
        <f t="shared" si="1716"/>
        <v>Untreated Water</v>
      </c>
      <c r="O12080">
        <v>2.16</v>
      </c>
      <c r="P12080">
        <v>70</v>
      </c>
      <c r="Q12080">
        <v>8.3000000000000007</v>
      </c>
    </row>
    <row r="12081" spans="1:17" hidden="1" x14ac:dyDescent="0.3">
      <c r="A12081" t="s">
        <v>46673</v>
      </c>
      <c r="B12081" t="s">
        <v>46674</v>
      </c>
      <c r="C12081" s="1" t="str">
        <f t="shared" si="1717"/>
        <v>21:0723</v>
      </c>
      <c r="D12081" s="1" t="str">
        <f t="shared" si="1714"/>
        <v>21:0213</v>
      </c>
      <c r="E12081" t="s">
        <v>46675</v>
      </c>
      <c r="F12081" t="s">
        <v>46676</v>
      </c>
      <c r="H12081">
        <v>62.287977900000001</v>
      </c>
      <c r="I12081">
        <v>-133.5092702</v>
      </c>
      <c r="J12081" s="1" t="str">
        <f t="shared" si="1715"/>
        <v>Fluid (stream)</v>
      </c>
      <c r="K12081" s="1" t="str">
        <f t="shared" si="1716"/>
        <v>Untreated Water</v>
      </c>
      <c r="O12081">
        <v>0.1</v>
      </c>
      <c r="P12081">
        <v>120</v>
      </c>
      <c r="Q12081">
        <v>8</v>
      </c>
    </row>
    <row r="12082" spans="1:17" hidden="1" x14ac:dyDescent="0.3">
      <c r="A12082" t="s">
        <v>46677</v>
      </c>
      <c r="B12082" t="s">
        <v>46678</v>
      </c>
      <c r="C12082" s="1" t="str">
        <f t="shared" si="1717"/>
        <v>21:0723</v>
      </c>
      <c r="D12082" s="1" t="str">
        <f t="shared" si="1714"/>
        <v>21:0213</v>
      </c>
      <c r="E12082" t="s">
        <v>46679</v>
      </c>
      <c r="F12082" t="s">
        <v>46680</v>
      </c>
      <c r="H12082">
        <v>62.297978000000001</v>
      </c>
      <c r="I12082">
        <v>-133.4999818</v>
      </c>
      <c r="J12082" s="1" t="str">
        <f t="shared" si="1715"/>
        <v>Fluid (stream)</v>
      </c>
      <c r="K12082" s="1" t="str">
        <f t="shared" si="1716"/>
        <v>Untreated Water</v>
      </c>
      <c r="O12082">
        <v>0.1</v>
      </c>
      <c r="P12082">
        <v>60</v>
      </c>
      <c r="Q12082">
        <v>8.1999999999999993</v>
      </c>
    </row>
    <row r="12083" spans="1:17" hidden="1" x14ac:dyDescent="0.3">
      <c r="A12083" t="s">
        <v>46681</v>
      </c>
      <c r="B12083" t="s">
        <v>46682</v>
      </c>
      <c r="C12083" s="1" t="str">
        <f t="shared" si="1717"/>
        <v>21:0723</v>
      </c>
      <c r="D12083" s="1" t="str">
        <f t="shared" si="1714"/>
        <v>21:0213</v>
      </c>
      <c r="E12083" t="s">
        <v>46683</v>
      </c>
      <c r="F12083" t="s">
        <v>46684</v>
      </c>
      <c r="H12083">
        <v>62.321782599999999</v>
      </c>
      <c r="I12083">
        <v>-133.53237680000001</v>
      </c>
      <c r="J12083" s="1" t="str">
        <f t="shared" si="1715"/>
        <v>Fluid (stream)</v>
      </c>
      <c r="K12083" s="1" t="str">
        <f t="shared" si="1716"/>
        <v>Untreated Water</v>
      </c>
      <c r="O12083">
        <v>2.5000000000000001E-2</v>
      </c>
      <c r="P12083">
        <v>50</v>
      </c>
      <c r="Q12083">
        <v>7.8</v>
      </c>
    </row>
    <row r="12084" spans="1:17" hidden="1" x14ac:dyDescent="0.3">
      <c r="A12084" t="s">
        <v>46685</v>
      </c>
      <c r="B12084" t="s">
        <v>46686</v>
      </c>
      <c r="C12084" s="1" t="str">
        <f t="shared" si="1717"/>
        <v>21:0723</v>
      </c>
      <c r="D12084" s="1" t="str">
        <f t="shared" si="1714"/>
        <v>21:0213</v>
      </c>
      <c r="E12084" t="s">
        <v>46687</v>
      </c>
      <c r="F12084" t="s">
        <v>46688</v>
      </c>
      <c r="H12084">
        <v>62.352080399999998</v>
      </c>
      <c r="I12084">
        <v>-133.53217169999999</v>
      </c>
      <c r="J12084" s="1" t="str">
        <f t="shared" si="1715"/>
        <v>Fluid (stream)</v>
      </c>
      <c r="K12084" s="1" t="str">
        <f t="shared" si="1716"/>
        <v>Untreated Water</v>
      </c>
    </row>
    <row r="12085" spans="1:17" hidden="1" x14ac:dyDescent="0.3">
      <c r="A12085" t="s">
        <v>46689</v>
      </c>
      <c r="B12085" t="s">
        <v>46690</v>
      </c>
      <c r="C12085" s="1" t="str">
        <f t="shared" si="1717"/>
        <v>21:0723</v>
      </c>
      <c r="D12085" s="1" t="str">
        <f t="shared" si="1714"/>
        <v>21:0213</v>
      </c>
      <c r="E12085" t="s">
        <v>46691</v>
      </c>
      <c r="F12085" t="s">
        <v>46692</v>
      </c>
      <c r="H12085">
        <v>62.375983499999997</v>
      </c>
      <c r="I12085">
        <v>-133.61767689999999</v>
      </c>
      <c r="J12085" s="1" t="str">
        <f t="shared" si="1715"/>
        <v>Fluid (stream)</v>
      </c>
      <c r="K12085" s="1" t="str">
        <f t="shared" si="1716"/>
        <v>Untreated Water</v>
      </c>
      <c r="O12085">
        <v>0.13</v>
      </c>
      <c r="P12085">
        <v>50</v>
      </c>
      <c r="Q12085">
        <v>7.6</v>
      </c>
    </row>
    <row r="12086" spans="1:17" hidden="1" x14ac:dyDescent="0.3">
      <c r="A12086" t="s">
        <v>46693</v>
      </c>
      <c r="B12086" t="s">
        <v>46694</v>
      </c>
      <c r="C12086" s="1" t="str">
        <f t="shared" si="1717"/>
        <v>21:0723</v>
      </c>
      <c r="D12086" s="1" t="str">
        <f t="shared" si="1714"/>
        <v>21:0213</v>
      </c>
      <c r="E12086" t="s">
        <v>46695</v>
      </c>
      <c r="F12086" t="s">
        <v>46696</v>
      </c>
      <c r="H12086">
        <v>62.381678200000003</v>
      </c>
      <c r="I12086">
        <v>-133.65278269999999</v>
      </c>
      <c r="J12086" s="1" t="str">
        <f t="shared" si="1715"/>
        <v>Fluid (stream)</v>
      </c>
      <c r="K12086" s="1" t="str">
        <f t="shared" si="1716"/>
        <v>Untreated Water</v>
      </c>
      <c r="O12086">
        <v>2.5000000000000001E-2</v>
      </c>
      <c r="P12086">
        <v>60</v>
      </c>
      <c r="Q12086">
        <v>7.6</v>
      </c>
    </row>
    <row r="12087" spans="1:17" hidden="1" x14ac:dyDescent="0.3">
      <c r="A12087" t="s">
        <v>46697</v>
      </c>
      <c r="B12087" t="s">
        <v>46698</v>
      </c>
      <c r="C12087" s="1" t="str">
        <f t="shared" si="1717"/>
        <v>21:0723</v>
      </c>
      <c r="D12087" s="1" t="str">
        <f t="shared" si="1714"/>
        <v>21:0213</v>
      </c>
      <c r="E12087" t="s">
        <v>46699</v>
      </c>
      <c r="F12087" t="s">
        <v>46700</v>
      </c>
      <c r="H12087">
        <v>62.383378200000003</v>
      </c>
      <c r="I12087">
        <v>-133.67558389999999</v>
      </c>
      <c r="J12087" s="1" t="str">
        <f t="shared" si="1715"/>
        <v>Fluid (stream)</v>
      </c>
      <c r="K12087" s="1" t="str">
        <f t="shared" si="1716"/>
        <v>Untreated Water</v>
      </c>
      <c r="O12087">
        <v>0.22</v>
      </c>
      <c r="P12087">
        <v>50</v>
      </c>
      <c r="Q12087">
        <v>7.7</v>
      </c>
    </row>
    <row r="12088" spans="1:17" hidden="1" x14ac:dyDescent="0.3">
      <c r="A12088" t="s">
        <v>46701</v>
      </c>
      <c r="B12088" t="s">
        <v>46702</v>
      </c>
      <c r="C12088" s="1" t="str">
        <f t="shared" si="1717"/>
        <v>21:0723</v>
      </c>
      <c r="D12088" s="1" t="str">
        <f t="shared" si="1714"/>
        <v>21:0213</v>
      </c>
      <c r="E12088" t="s">
        <v>46703</v>
      </c>
      <c r="F12088" t="s">
        <v>46704</v>
      </c>
      <c r="H12088">
        <v>62.389179400000003</v>
      </c>
      <c r="I12088">
        <v>-133.6995828</v>
      </c>
      <c r="J12088" s="1" t="str">
        <f t="shared" si="1715"/>
        <v>Fluid (stream)</v>
      </c>
      <c r="K12088" s="1" t="str">
        <f t="shared" si="1716"/>
        <v>Untreated Water</v>
      </c>
      <c r="O12088">
        <v>0.83</v>
      </c>
      <c r="P12088">
        <v>80</v>
      </c>
      <c r="Q12088">
        <v>7.6</v>
      </c>
    </row>
    <row r="12089" spans="1:17" hidden="1" x14ac:dyDescent="0.3">
      <c r="A12089" t="s">
        <v>46705</v>
      </c>
      <c r="B12089" t="s">
        <v>46706</v>
      </c>
      <c r="C12089" s="1" t="str">
        <f t="shared" si="1717"/>
        <v>21:0723</v>
      </c>
      <c r="D12089" s="1" t="str">
        <f t="shared" si="1714"/>
        <v>21:0213</v>
      </c>
      <c r="E12089" t="s">
        <v>46703</v>
      </c>
      <c r="F12089" t="s">
        <v>46707</v>
      </c>
      <c r="H12089">
        <v>62.389179400000003</v>
      </c>
      <c r="I12089">
        <v>-133.6995828</v>
      </c>
      <c r="J12089" s="1" t="str">
        <f t="shared" si="1715"/>
        <v>Fluid (stream)</v>
      </c>
      <c r="K12089" s="1" t="str">
        <f t="shared" si="1716"/>
        <v>Untreated Water</v>
      </c>
      <c r="O12089">
        <v>0.79</v>
      </c>
      <c r="P12089">
        <v>90</v>
      </c>
      <c r="Q12089">
        <v>7.8</v>
      </c>
    </row>
    <row r="12090" spans="1:17" hidden="1" x14ac:dyDescent="0.3">
      <c r="A12090" t="s">
        <v>46708</v>
      </c>
      <c r="B12090" t="s">
        <v>46709</v>
      </c>
      <c r="C12090" s="1" t="str">
        <f t="shared" si="1717"/>
        <v>21:0723</v>
      </c>
      <c r="D12090" s="1" t="str">
        <f t="shared" si="1714"/>
        <v>21:0213</v>
      </c>
      <c r="E12090" t="s">
        <v>46710</v>
      </c>
      <c r="F12090" t="s">
        <v>46711</v>
      </c>
      <c r="H12090">
        <v>62.416078300000002</v>
      </c>
      <c r="I12090">
        <v>-133.69218129999999</v>
      </c>
      <c r="J12090" s="1" t="str">
        <f t="shared" si="1715"/>
        <v>Fluid (stream)</v>
      </c>
      <c r="K12090" s="1" t="str">
        <f t="shared" si="1716"/>
        <v>Untreated Water</v>
      </c>
      <c r="O12090">
        <v>0.56000000000000005</v>
      </c>
      <c r="P12090">
        <v>110</v>
      </c>
      <c r="Q12090">
        <v>7.4</v>
      </c>
    </row>
    <row r="12091" spans="1:17" hidden="1" x14ac:dyDescent="0.3">
      <c r="A12091" t="s">
        <v>46712</v>
      </c>
      <c r="B12091" t="s">
        <v>46713</v>
      </c>
      <c r="C12091" s="1" t="str">
        <f t="shared" si="1717"/>
        <v>21:0723</v>
      </c>
      <c r="D12091" s="1" t="str">
        <f>HYPERLINK("http://geochem.nrcan.gc.ca/cdogs/content/svy/svy_e.htm", "")</f>
        <v/>
      </c>
      <c r="G12091" s="1" t="str">
        <f>HYPERLINK("http://geochem.nrcan.gc.ca/cdogs/content/cr_/cr_00086_e.htm", "86")</f>
        <v>86</v>
      </c>
      <c r="J12091" t="s">
        <v>11453</v>
      </c>
      <c r="K12091" t="s">
        <v>11454</v>
      </c>
      <c r="O12091">
        <v>0.53</v>
      </c>
      <c r="P12091">
        <v>100</v>
      </c>
      <c r="Q12091">
        <v>7.3</v>
      </c>
    </row>
    <row r="12092" spans="1:17" hidden="1" x14ac:dyDescent="0.3">
      <c r="A12092" t="s">
        <v>46714</v>
      </c>
      <c r="B12092" t="s">
        <v>46715</v>
      </c>
      <c r="C12092" s="1" t="str">
        <f t="shared" si="1717"/>
        <v>21:0723</v>
      </c>
      <c r="D12092" s="1" t="str">
        <f t="shared" ref="D12092:D12103" si="1718">HYPERLINK("http://geochem.nrcan.gc.ca/cdogs/content/svy/svy210213_e.htm", "21:0213")</f>
        <v>21:0213</v>
      </c>
      <c r="E12092" t="s">
        <v>46716</v>
      </c>
      <c r="F12092" t="s">
        <v>46717</v>
      </c>
      <c r="H12092">
        <v>62.430579700000003</v>
      </c>
      <c r="I12092">
        <v>-133.66499289999999</v>
      </c>
      <c r="J12092" s="1" t="str">
        <f t="shared" ref="J12092:J12103" si="1719">HYPERLINK("http://geochem.nrcan.gc.ca/cdogs/content/kwd/kwd020018_e.htm", "Fluid (stream)")</f>
        <v>Fluid (stream)</v>
      </c>
      <c r="K12092" s="1" t="str">
        <f t="shared" ref="K12092:K12103" si="1720">HYPERLINK("http://geochem.nrcan.gc.ca/cdogs/content/kwd/kwd080007_e.htm", "Untreated Water")</f>
        <v>Untreated Water</v>
      </c>
      <c r="O12092">
        <v>0.34</v>
      </c>
      <c r="P12092">
        <v>70</v>
      </c>
      <c r="Q12092">
        <v>7.7</v>
      </c>
    </row>
    <row r="12093" spans="1:17" hidden="1" x14ac:dyDescent="0.3">
      <c r="A12093" t="s">
        <v>46718</v>
      </c>
      <c r="B12093" t="s">
        <v>46719</v>
      </c>
      <c r="C12093" s="1" t="str">
        <f t="shared" si="1717"/>
        <v>21:0723</v>
      </c>
      <c r="D12093" s="1" t="str">
        <f t="shared" si="1718"/>
        <v>21:0213</v>
      </c>
      <c r="E12093" t="s">
        <v>46720</v>
      </c>
      <c r="F12093" t="s">
        <v>46721</v>
      </c>
      <c r="H12093">
        <v>62.416379900000003</v>
      </c>
      <c r="I12093">
        <v>-133.7414966</v>
      </c>
      <c r="J12093" s="1" t="str">
        <f t="shared" si="1719"/>
        <v>Fluid (stream)</v>
      </c>
      <c r="K12093" s="1" t="str">
        <f t="shared" si="1720"/>
        <v>Untreated Water</v>
      </c>
      <c r="O12093">
        <v>0.6</v>
      </c>
      <c r="P12093">
        <v>70</v>
      </c>
      <c r="Q12093">
        <v>7.1</v>
      </c>
    </row>
    <row r="12094" spans="1:17" hidden="1" x14ac:dyDescent="0.3">
      <c r="A12094" t="s">
        <v>46722</v>
      </c>
      <c r="B12094" t="s">
        <v>46723</v>
      </c>
      <c r="C12094" s="1" t="str">
        <f t="shared" si="1717"/>
        <v>21:0723</v>
      </c>
      <c r="D12094" s="1" t="str">
        <f t="shared" si="1718"/>
        <v>21:0213</v>
      </c>
      <c r="E12094" t="s">
        <v>46724</v>
      </c>
      <c r="F12094" t="s">
        <v>46725</v>
      </c>
      <c r="H12094">
        <v>62.417480500000003</v>
      </c>
      <c r="I12094">
        <v>-133.7661927</v>
      </c>
      <c r="J12094" s="1" t="str">
        <f t="shared" si="1719"/>
        <v>Fluid (stream)</v>
      </c>
      <c r="K12094" s="1" t="str">
        <f t="shared" si="1720"/>
        <v>Untreated Water</v>
      </c>
      <c r="O12094">
        <v>7.69</v>
      </c>
      <c r="P12094">
        <v>110</v>
      </c>
      <c r="Q12094">
        <v>7.1</v>
      </c>
    </row>
    <row r="12095" spans="1:17" hidden="1" x14ac:dyDescent="0.3">
      <c r="A12095" t="s">
        <v>46726</v>
      </c>
      <c r="B12095" t="s">
        <v>46727</v>
      </c>
      <c r="C12095" s="1" t="str">
        <f t="shared" si="1717"/>
        <v>21:0723</v>
      </c>
      <c r="D12095" s="1" t="str">
        <f t="shared" si="1718"/>
        <v>21:0213</v>
      </c>
      <c r="E12095" t="s">
        <v>46728</v>
      </c>
      <c r="F12095" t="s">
        <v>46729</v>
      </c>
      <c r="H12095">
        <v>62.431480999999998</v>
      </c>
      <c r="I12095">
        <v>-133.83778480000001</v>
      </c>
      <c r="J12095" s="1" t="str">
        <f t="shared" si="1719"/>
        <v>Fluid (stream)</v>
      </c>
      <c r="K12095" s="1" t="str">
        <f t="shared" si="1720"/>
        <v>Untreated Water</v>
      </c>
      <c r="O12095">
        <v>1.33</v>
      </c>
      <c r="P12095">
        <v>90</v>
      </c>
      <c r="Q12095">
        <v>7.6</v>
      </c>
    </row>
    <row r="12096" spans="1:17" hidden="1" x14ac:dyDescent="0.3">
      <c r="A12096" t="s">
        <v>46730</v>
      </c>
      <c r="B12096" t="s">
        <v>46731</v>
      </c>
      <c r="C12096" s="1" t="str">
        <f t="shared" si="1717"/>
        <v>21:0723</v>
      </c>
      <c r="D12096" s="1" t="str">
        <f t="shared" si="1718"/>
        <v>21:0213</v>
      </c>
      <c r="E12096" t="s">
        <v>46732</v>
      </c>
      <c r="F12096" t="s">
        <v>46733</v>
      </c>
      <c r="H12096">
        <v>62.441681600000003</v>
      </c>
      <c r="I12096">
        <v>-133.90580310000001</v>
      </c>
      <c r="J12096" s="1" t="str">
        <f t="shared" si="1719"/>
        <v>Fluid (stream)</v>
      </c>
      <c r="K12096" s="1" t="str">
        <f t="shared" si="1720"/>
        <v>Untreated Water</v>
      </c>
      <c r="O12096">
        <v>0.18</v>
      </c>
      <c r="P12096">
        <v>90</v>
      </c>
      <c r="Q12096">
        <v>7.1</v>
      </c>
    </row>
    <row r="12097" spans="1:17" hidden="1" x14ac:dyDescent="0.3">
      <c r="A12097" t="s">
        <v>46734</v>
      </c>
      <c r="B12097" t="s">
        <v>46735</v>
      </c>
      <c r="C12097" s="1" t="str">
        <f t="shared" si="1717"/>
        <v>21:0723</v>
      </c>
      <c r="D12097" s="1" t="str">
        <f t="shared" si="1718"/>
        <v>21:0213</v>
      </c>
      <c r="E12097" t="s">
        <v>46736</v>
      </c>
      <c r="F12097" t="s">
        <v>46737</v>
      </c>
      <c r="H12097">
        <v>62.394675499999998</v>
      </c>
      <c r="I12097">
        <v>-133.98010099999999</v>
      </c>
      <c r="J12097" s="1" t="str">
        <f t="shared" si="1719"/>
        <v>Fluid (stream)</v>
      </c>
      <c r="K12097" s="1" t="str">
        <f t="shared" si="1720"/>
        <v>Untreated Water</v>
      </c>
      <c r="O12097">
        <v>11.36</v>
      </c>
      <c r="P12097">
        <v>860</v>
      </c>
      <c r="Q12097">
        <v>7.9</v>
      </c>
    </row>
    <row r="12098" spans="1:17" hidden="1" x14ac:dyDescent="0.3">
      <c r="A12098" t="s">
        <v>46738</v>
      </c>
      <c r="B12098" t="s">
        <v>46739</v>
      </c>
      <c r="C12098" s="1" t="str">
        <f t="shared" si="1717"/>
        <v>21:0723</v>
      </c>
      <c r="D12098" s="1" t="str">
        <f t="shared" si="1718"/>
        <v>21:0213</v>
      </c>
      <c r="E12098" t="s">
        <v>46740</v>
      </c>
      <c r="F12098" t="s">
        <v>46741</v>
      </c>
      <c r="H12098">
        <v>62.383573800000001</v>
      </c>
      <c r="I12098">
        <v>-133.94549689999999</v>
      </c>
      <c r="J12098" s="1" t="str">
        <f t="shared" si="1719"/>
        <v>Fluid (stream)</v>
      </c>
      <c r="K12098" s="1" t="str">
        <f t="shared" si="1720"/>
        <v>Untreated Water</v>
      </c>
      <c r="O12098">
        <v>3.33</v>
      </c>
      <c r="P12098">
        <v>550</v>
      </c>
      <c r="Q12098">
        <v>8.4</v>
      </c>
    </row>
    <row r="12099" spans="1:17" hidden="1" x14ac:dyDescent="0.3">
      <c r="A12099" t="s">
        <v>46742</v>
      </c>
      <c r="B12099" t="s">
        <v>46743</v>
      </c>
      <c r="C12099" s="1" t="str">
        <f t="shared" si="1717"/>
        <v>21:0723</v>
      </c>
      <c r="D12099" s="1" t="str">
        <f t="shared" si="1718"/>
        <v>21:0213</v>
      </c>
      <c r="E12099" t="s">
        <v>46744</v>
      </c>
      <c r="F12099" t="s">
        <v>46745</v>
      </c>
      <c r="H12099">
        <v>62.377679700000002</v>
      </c>
      <c r="I12099">
        <v>-133.88938429999999</v>
      </c>
      <c r="J12099" s="1" t="str">
        <f t="shared" si="1719"/>
        <v>Fluid (stream)</v>
      </c>
      <c r="K12099" s="1" t="str">
        <f t="shared" si="1720"/>
        <v>Untreated Water</v>
      </c>
      <c r="O12099">
        <v>3.08</v>
      </c>
      <c r="P12099">
        <v>520</v>
      </c>
      <c r="Q12099">
        <v>8.1999999999999993</v>
      </c>
    </row>
    <row r="12100" spans="1:17" hidden="1" x14ac:dyDescent="0.3">
      <c r="A12100" t="s">
        <v>46746</v>
      </c>
      <c r="B12100" t="s">
        <v>46747</v>
      </c>
      <c r="C12100" s="1" t="str">
        <f t="shared" si="1717"/>
        <v>21:0723</v>
      </c>
      <c r="D12100" s="1" t="str">
        <f t="shared" si="1718"/>
        <v>21:0213</v>
      </c>
      <c r="E12100" t="s">
        <v>46748</v>
      </c>
      <c r="F12100" t="s">
        <v>46749</v>
      </c>
      <c r="H12100">
        <v>62.370479000000003</v>
      </c>
      <c r="I12100">
        <v>-133.89488900000001</v>
      </c>
      <c r="J12100" s="1" t="str">
        <f t="shared" si="1719"/>
        <v>Fluid (stream)</v>
      </c>
      <c r="K12100" s="1" t="str">
        <f t="shared" si="1720"/>
        <v>Untreated Water</v>
      </c>
      <c r="O12100">
        <v>2.5000000000000001E-2</v>
      </c>
      <c r="P12100">
        <v>1070</v>
      </c>
      <c r="Q12100">
        <v>8.3000000000000007</v>
      </c>
    </row>
    <row r="12101" spans="1:17" hidden="1" x14ac:dyDescent="0.3">
      <c r="A12101" t="s">
        <v>46750</v>
      </c>
      <c r="B12101" t="s">
        <v>46751</v>
      </c>
      <c r="C12101" s="1" t="str">
        <f t="shared" si="1717"/>
        <v>21:0723</v>
      </c>
      <c r="D12101" s="1" t="str">
        <f t="shared" si="1718"/>
        <v>21:0213</v>
      </c>
      <c r="E12101" t="s">
        <v>46752</v>
      </c>
      <c r="F12101" t="s">
        <v>46753</v>
      </c>
      <c r="H12101">
        <v>62.386579599999997</v>
      </c>
      <c r="I12101">
        <v>-133.84998820000001</v>
      </c>
      <c r="J12101" s="1" t="str">
        <f t="shared" si="1719"/>
        <v>Fluid (stream)</v>
      </c>
      <c r="K12101" s="1" t="str">
        <f t="shared" si="1720"/>
        <v>Untreated Water</v>
      </c>
      <c r="O12101">
        <v>2.5000000000000001E-2</v>
      </c>
      <c r="P12101">
        <v>190</v>
      </c>
      <c r="Q12101">
        <v>7.7</v>
      </c>
    </row>
    <row r="12102" spans="1:17" hidden="1" x14ac:dyDescent="0.3">
      <c r="A12102" t="s">
        <v>46754</v>
      </c>
      <c r="B12102" t="s">
        <v>46755</v>
      </c>
      <c r="C12102" s="1" t="str">
        <f t="shared" si="1717"/>
        <v>21:0723</v>
      </c>
      <c r="D12102" s="1" t="str">
        <f t="shared" si="1718"/>
        <v>21:0213</v>
      </c>
      <c r="E12102" t="s">
        <v>46756</v>
      </c>
      <c r="F12102" t="s">
        <v>46757</v>
      </c>
      <c r="H12102">
        <v>62.378877500000002</v>
      </c>
      <c r="I12102">
        <v>-133.81049189999999</v>
      </c>
      <c r="J12102" s="1" t="str">
        <f t="shared" si="1719"/>
        <v>Fluid (stream)</v>
      </c>
      <c r="K12102" s="1" t="str">
        <f t="shared" si="1720"/>
        <v>Untreated Water</v>
      </c>
      <c r="O12102">
        <v>10.38</v>
      </c>
      <c r="P12102">
        <v>200</v>
      </c>
      <c r="Q12102">
        <v>8.1</v>
      </c>
    </row>
    <row r="12103" spans="1:17" hidden="1" x14ac:dyDescent="0.3">
      <c r="A12103" t="s">
        <v>46758</v>
      </c>
      <c r="B12103" t="s">
        <v>46759</v>
      </c>
      <c r="C12103" s="1" t="str">
        <f t="shared" si="1717"/>
        <v>21:0723</v>
      </c>
      <c r="D12103" s="1" t="str">
        <f t="shared" si="1718"/>
        <v>21:0213</v>
      </c>
      <c r="E12103" t="s">
        <v>46760</v>
      </c>
      <c r="F12103" t="s">
        <v>46761</v>
      </c>
      <c r="H12103">
        <v>62.360275999999999</v>
      </c>
      <c r="I12103">
        <v>-133.75198399999999</v>
      </c>
      <c r="J12103" s="1" t="str">
        <f t="shared" si="1719"/>
        <v>Fluid (stream)</v>
      </c>
      <c r="K12103" s="1" t="str">
        <f t="shared" si="1720"/>
        <v>Untreated Water</v>
      </c>
      <c r="O12103">
        <v>2.5000000000000001E-2</v>
      </c>
      <c r="P12103">
        <v>60</v>
      </c>
      <c r="Q12103">
        <v>7.9</v>
      </c>
    </row>
    <row r="12104" spans="1:17" hidden="1" x14ac:dyDescent="0.3">
      <c r="A12104" t="s">
        <v>46762</v>
      </c>
      <c r="B12104" t="s">
        <v>46763</v>
      </c>
      <c r="C12104" s="1" t="str">
        <f t="shared" si="1717"/>
        <v>21:0723</v>
      </c>
      <c r="D12104" s="1" t="str">
        <f>HYPERLINK("http://geochem.nrcan.gc.ca/cdogs/content/svy/svy_e.htm", "")</f>
        <v/>
      </c>
      <c r="G12104" s="1" t="str">
        <f>HYPERLINK("http://geochem.nrcan.gc.ca/cdogs/content/cr_/cr_00085_e.htm", "85")</f>
        <v>85</v>
      </c>
      <c r="J12104" t="s">
        <v>11453</v>
      </c>
      <c r="K12104" t="s">
        <v>11454</v>
      </c>
      <c r="O12104">
        <v>0.28000000000000003</v>
      </c>
      <c r="P12104">
        <v>80</v>
      </c>
      <c r="Q12104">
        <v>8</v>
      </c>
    </row>
    <row r="12105" spans="1:17" hidden="1" x14ac:dyDescent="0.3">
      <c r="A12105" t="s">
        <v>46764</v>
      </c>
      <c r="B12105" t="s">
        <v>46765</v>
      </c>
      <c r="C12105" s="1" t="str">
        <f t="shared" si="1717"/>
        <v>21:0723</v>
      </c>
      <c r="D12105" s="1" t="str">
        <f t="shared" ref="D12105:D12119" si="1721">HYPERLINK("http://geochem.nrcan.gc.ca/cdogs/content/svy/svy210213_e.htm", "21:0213")</f>
        <v>21:0213</v>
      </c>
      <c r="E12105" t="s">
        <v>46760</v>
      </c>
      <c r="F12105" t="s">
        <v>46766</v>
      </c>
      <c r="H12105">
        <v>62.360275999999999</v>
      </c>
      <c r="I12105">
        <v>-133.75198399999999</v>
      </c>
      <c r="J12105" s="1" t="str">
        <f t="shared" ref="J12105:J12119" si="1722">HYPERLINK("http://geochem.nrcan.gc.ca/cdogs/content/kwd/kwd020018_e.htm", "Fluid (stream)")</f>
        <v>Fluid (stream)</v>
      </c>
      <c r="K12105" s="1" t="str">
        <f t="shared" ref="K12105:K12119" si="1723">HYPERLINK("http://geochem.nrcan.gc.ca/cdogs/content/kwd/kwd080007_e.htm", "Untreated Water")</f>
        <v>Untreated Water</v>
      </c>
      <c r="O12105">
        <v>2.5000000000000001E-2</v>
      </c>
      <c r="P12105">
        <v>70</v>
      </c>
      <c r="Q12105">
        <v>8</v>
      </c>
    </row>
    <row r="12106" spans="1:17" hidden="1" x14ac:dyDescent="0.3">
      <c r="A12106" t="s">
        <v>46767</v>
      </c>
      <c r="B12106" t="s">
        <v>46768</v>
      </c>
      <c r="C12106" s="1" t="str">
        <f t="shared" si="1717"/>
        <v>21:0723</v>
      </c>
      <c r="D12106" s="1" t="str">
        <f t="shared" si="1721"/>
        <v>21:0213</v>
      </c>
      <c r="E12106" t="s">
        <v>46769</v>
      </c>
      <c r="F12106" t="s">
        <v>46770</v>
      </c>
      <c r="H12106">
        <v>62.344776799999998</v>
      </c>
      <c r="I12106">
        <v>-133.694784</v>
      </c>
      <c r="J12106" s="1" t="str">
        <f t="shared" si="1722"/>
        <v>Fluid (stream)</v>
      </c>
      <c r="K12106" s="1" t="str">
        <f t="shared" si="1723"/>
        <v>Untreated Water</v>
      </c>
    </row>
    <row r="12107" spans="1:17" hidden="1" x14ac:dyDescent="0.3">
      <c r="A12107" t="s">
        <v>46771</v>
      </c>
      <c r="B12107" t="s">
        <v>46772</v>
      </c>
      <c r="C12107" s="1" t="str">
        <f t="shared" si="1717"/>
        <v>21:0723</v>
      </c>
      <c r="D12107" s="1" t="str">
        <f t="shared" si="1721"/>
        <v>21:0213</v>
      </c>
      <c r="E12107" t="s">
        <v>46773</v>
      </c>
      <c r="F12107" t="s">
        <v>46774</v>
      </c>
      <c r="H12107">
        <v>62.330181400000001</v>
      </c>
      <c r="I12107">
        <v>-133.67317919999999</v>
      </c>
      <c r="J12107" s="1" t="str">
        <f t="shared" si="1722"/>
        <v>Fluid (stream)</v>
      </c>
      <c r="K12107" s="1" t="str">
        <f t="shared" si="1723"/>
        <v>Untreated Water</v>
      </c>
      <c r="O12107">
        <v>0.68</v>
      </c>
      <c r="P12107">
        <v>60</v>
      </c>
      <c r="Q12107">
        <v>7.9</v>
      </c>
    </row>
    <row r="12108" spans="1:17" hidden="1" x14ac:dyDescent="0.3">
      <c r="A12108" t="s">
        <v>46775</v>
      </c>
      <c r="B12108" t="s">
        <v>46776</v>
      </c>
      <c r="C12108" s="1" t="str">
        <f t="shared" si="1717"/>
        <v>21:0723</v>
      </c>
      <c r="D12108" s="1" t="str">
        <f t="shared" si="1721"/>
        <v>21:0213</v>
      </c>
      <c r="E12108" t="s">
        <v>46777</v>
      </c>
      <c r="F12108" t="s">
        <v>46778</v>
      </c>
      <c r="H12108">
        <v>62.313876899999997</v>
      </c>
      <c r="I12108">
        <v>-133.6258756</v>
      </c>
      <c r="J12108" s="1" t="str">
        <f t="shared" si="1722"/>
        <v>Fluid (stream)</v>
      </c>
      <c r="K12108" s="1" t="str">
        <f t="shared" si="1723"/>
        <v>Untreated Water</v>
      </c>
      <c r="O12108">
        <v>1.39</v>
      </c>
      <c r="P12108">
        <v>70</v>
      </c>
      <c r="Q12108">
        <v>8</v>
      </c>
    </row>
    <row r="12109" spans="1:17" hidden="1" x14ac:dyDescent="0.3">
      <c r="A12109" t="s">
        <v>46779</v>
      </c>
      <c r="B12109" t="s">
        <v>46780</v>
      </c>
      <c r="C12109" s="1" t="str">
        <f t="shared" si="1717"/>
        <v>21:0723</v>
      </c>
      <c r="D12109" s="1" t="str">
        <f t="shared" si="1721"/>
        <v>21:0213</v>
      </c>
      <c r="E12109" t="s">
        <v>46781</v>
      </c>
      <c r="F12109" t="s">
        <v>46782</v>
      </c>
      <c r="H12109">
        <v>62.591395599999998</v>
      </c>
      <c r="I12109">
        <v>-133.235173</v>
      </c>
      <c r="J12109" s="1" t="str">
        <f t="shared" si="1722"/>
        <v>Fluid (stream)</v>
      </c>
      <c r="K12109" s="1" t="str">
        <f t="shared" si="1723"/>
        <v>Untreated Water</v>
      </c>
      <c r="O12109">
        <v>0.92</v>
      </c>
      <c r="P12109">
        <v>100</v>
      </c>
      <c r="Q12109">
        <v>7.8</v>
      </c>
    </row>
    <row r="12110" spans="1:17" hidden="1" x14ac:dyDescent="0.3">
      <c r="A12110" t="s">
        <v>46783</v>
      </c>
      <c r="B12110" t="s">
        <v>46784</v>
      </c>
      <c r="C12110" s="1" t="str">
        <f t="shared" si="1717"/>
        <v>21:0723</v>
      </c>
      <c r="D12110" s="1" t="str">
        <f t="shared" si="1721"/>
        <v>21:0213</v>
      </c>
      <c r="E12110" t="s">
        <v>46785</v>
      </c>
      <c r="F12110" t="s">
        <v>46786</v>
      </c>
      <c r="H12110">
        <v>62.660798200000002</v>
      </c>
      <c r="I12110">
        <v>-133.19918419999999</v>
      </c>
      <c r="J12110" s="1" t="str">
        <f t="shared" si="1722"/>
        <v>Fluid (stream)</v>
      </c>
      <c r="K12110" s="1" t="str">
        <f t="shared" si="1723"/>
        <v>Untreated Water</v>
      </c>
      <c r="O12110">
        <v>2.5000000000000001E-2</v>
      </c>
      <c r="P12110">
        <v>110</v>
      </c>
      <c r="Q12110">
        <v>7.6</v>
      </c>
    </row>
    <row r="12111" spans="1:17" hidden="1" x14ac:dyDescent="0.3">
      <c r="A12111" t="s">
        <v>46787</v>
      </c>
      <c r="B12111" t="s">
        <v>46788</v>
      </c>
      <c r="C12111" s="1" t="str">
        <f t="shared" si="1717"/>
        <v>21:0723</v>
      </c>
      <c r="D12111" s="1" t="str">
        <f t="shared" si="1721"/>
        <v>21:0213</v>
      </c>
      <c r="E12111" t="s">
        <v>46789</v>
      </c>
      <c r="F12111" t="s">
        <v>46790</v>
      </c>
      <c r="H12111">
        <v>62.695000299999997</v>
      </c>
      <c r="I12111">
        <v>-133.17238080000001</v>
      </c>
      <c r="J12111" s="1" t="str">
        <f t="shared" si="1722"/>
        <v>Fluid (stream)</v>
      </c>
      <c r="K12111" s="1" t="str">
        <f t="shared" si="1723"/>
        <v>Untreated Water</v>
      </c>
      <c r="O12111">
        <v>0.53</v>
      </c>
      <c r="P12111">
        <v>90</v>
      </c>
      <c r="Q12111">
        <v>8.1</v>
      </c>
    </row>
    <row r="12112" spans="1:17" hidden="1" x14ac:dyDescent="0.3">
      <c r="A12112" t="s">
        <v>46791</v>
      </c>
      <c r="B12112" t="s">
        <v>46792</v>
      </c>
      <c r="C12112" s="1" t="str">
        <f t="shared" si="1717"/>
        <v>21:0723</v>
      </c>
      <c r="D12112" s="1" t="str">
        <f t="shared" si="1721"/>
        <v>21:0213</v>
      </c>
      <c r="E12112" t="s">
        <v>46793</v>
      </c>
      <c r="F12112" t="s">
        <v>46794</v>
      </c>
      <c r="H12112">
        <v>62.686901400000004</v>
      </c>
      <c r="I12112">
        <v>-133.138882</v>
      </c>
      <c r="J12112" s="1" t="str">
        <f t="shared" si="1722"/>
        <v>Fluid (stream)</v>
      </c>
      <c r="K12112" s="1" t="str">
        <f t="shared" si="1723"/>
        <v>Untreated Water</v>
      </c>
      <c r="O12112">
        <v>2.5000000000000001E-2</v>
      </c>
      <c r="P12112">
        <v>110</v>
      </c>
      <c r="Q12112">
        <v>7.9</v>
      </c>
    </row>
    <row r="12113" spans="1:17" hidden="1" x14ac:dyDescent="0.3">
      <c r="A12113" t="s">
        <v>46795</v>
      </c>
      <c r="B12113" t="s">
        <v>46796</v>
      </c>
      <c r="C12113" s="1" t="str">
        <f t="shared" si="1717"/>
        <v>21:0723</v>
      </c>
      <c r="D12113" s="1" t="str">
        <f t="shared" si="1721"/>
        <v>21:0213</v>
      </c>
      <c r="E12113" t="s">
        <v>46797</v>
      </c>
      <c r="F12113" t="s">
        <v>46798</v>
      </c>
      <c r="H12113">
        <v>62.711700499999999</v>
      </c>
      <c r="I12113">
        <v>-133.12408289999999</v>
      </c>
      <c r="J12113" s="1" t="str">
        <f t="shared" si="1722"/>
        <v>Fluid (stream)</v>
      </c>
      <c r="K12113" s="1" t="str">
        <f t="shared" si="1723"/>
        <v>Untreated Water</v>
      </c>
      <c r="O12113">
        <v>2.5000000000000001E-2</v>
      </c>
      <c r="P12113">
        <v>90</v>
      </c>
      <c r="Q12113">
        <v>7.9</v>
      </c>
    </row>
    <row r="12114" spans="1:17" hidden="1" x14ac:dyDescent="0.3">
      <c r="A12114" t="s">
        <v>46799</v>
      </c>
      <c r="B12114" t="s">
        <v>46800</v>
      </c>
      <c r="C12114" s="1" t="str">
        <f t="shared" si="1717"/>
        <v>21:0723</v>
      </c>
      <c r="D12114" s="1" t="str">
        <f t="shared" si="1721"/>
        <v>21:0213</v>
      </c>
      <c r="E12114" t="s">
        <v>46801</v>
      </c>
      <c r="F12114" t="s">
        <v>46802</v>
      </c>
      <c r="H12114">
        <v>62.741605100000001</v>
      </c>
      <c r="I12114">
        <v>-133.143483</v>
      </c>
      <c r="J12114" s="1" t="str">
        <f t="shared" si="1722"/>
        <v>Fluid (stream)</v>
      </c>
      <c r="K12114" s="1" t="str">
        <f t="shared" si="1723"/>
        <v>Untreated Water</v>
      </c>
      <c r="O12114">
        <v>2.5000000000000001E-2</v>
      </c>
      <c r="P12114">
        <v>80</v>
      </c>
      <c r="Q12114">
        <v>8.1</v>
      </c>
    </row>
    <row r="12115" spans="1:17" hidden="1" x14ac:dyDescent="0.3">
      <c r="A12115" t="s">
        <v>46803</v>
      </c>
      <c r="B12115" t="s">
        <v>46804</v>
      </c>
      <c r="C12115" s="1" t="str">
        <f t="shared" si="1717"/>
        <v>21:0723</v>
      </c>
      <c r="D12115" s="1" t="str">
        <f t="shared" si="1721"/>
        <v>21:0213</v>
      </c>
      <c r="E12115" t="s">
        <v>46805</v>
      </c>
      <c r="F12115" t="s">
        <v>46806</v>
      </c>
      <c r="H12115">
        <v>62.748405900000002</v>
      </c>
      <c r="I12115">
        <v>-133.13769070000001</v>
      </c>
      <c r="J12115" s="1" t="str">
        <f t="shared" si="1722"/>
        <v>Fluid (stream)</v>
      </c>
      <c r="K12115" s="1" t="str">
        <f t="shared" si="1723"/>
        <v>Untreated Water</v>
      </c>
      <c r="O12115">
        <v>2.5000000000000001E-2</v>
      </c>
      <c r="P12115">
        <v>60</v>
      </c>
      <c r="Q12115">
        <v>7.5</v>
      </c>
    </row>
    <row r="12116" spans="1:17" hidden="1" x14ac:dyDescent="0.3">
      <c r="A12116" t="s">
        <v>46807</v>
      </c>
      <c r="B12116" t="s">
        <v>46808</v>
      </c>
      <c r="C12116" s="1" t="str">
        <f t="shared" si="1717"/>
        <v>21:0723</v>
      </c>
      <c r="D12116" s="1" t="str">
        <f t="shared" si="1721"/>
        <v>21:0213</v>
      </c>
      <c r="E12116" t="s">
        <v>46809</v>
      </c>
      <c r="F12116" t="s">
        <v>46810</v>
      </c>
      <c r="H12116">
        <v>62.735202399999999</v>
      </c>
      <c r="I12116">
        <v>-133.1971777</v>
      </c>
      <c r="J12116" s="1" t="str">
        <f t="shared" si="1722"/>
        <v>Fluid (stream)</v>
      </c>
      <c r="K12116" s="1" t="str">
        <f t="shared" si="1723"/>
        <v>Untreated Water</v>
      </c>
      <c r="O12116">
        <v>2.5000000000000001E-2</v>
      </c>
      <c r="P12116">
        <v>60</v>
      </c>
      <c r="Q12116">
        <v>7.8</v>
      </c>
    </row>
    <row r="12117" spans="1:17" hidden="1" x14ac:dyDescent="0.3">
      <c r="A12117" t="s">
        <v>46811</v>
      </c>
      <c r="B12117" t="s">
        <v>46812</v>
      </c>
      <c r="C12117" s="1" t="str">
        <f t="shared" si="1717"/>
        <v>21:0723</v>
      </c>
      <c r="D12117" s="1" t="str">
        <f t="shared" si="1721"/>
        <v>21:0213</v>
      </c>
      <c r="E12117" t="s">
        <v>46813</v>
      </c>
      <c r="F12117" t="s">
        <v>46814</v>
      </c>
      <c r="H12117">
        <v>62.771804600000003</v>
      </c>
      <c r="I12117">
        <v>-133.18098939999999</v>
      </c>
      <c r="J12117" s="1" t="str">
        <f t="shared" si="1722"/>
        <v>Fluid (stream)</v>
      </c>
      <c r="K12117" s="1" t="str">
        <f t="shared" si="1723"/>
        <v>Untreated Water</v>
      </c>
      <c r="O12117">
        <v>0.53</v>
      </c>
      <c r="P12117">
        <v>80</v>
      </c>
      <c r="Q12117">
        <v>8.3000000000000007</v>
      </c>
    </row>
    <row r="12118" spans="1:17" hidden="1" x14ac:dyDescent="0.3">
      <c r="A12118" t="s">
        <v>46815</v>
      </c>
      <c r="B12118" t="s">
        <v>46816</v>
      </c>
      <c r="C12118" s="1" t="str">
        <f t="shared" si="1717"/>
        <v>21:0723</v>
      </c>
      <c r="D12118" s="1" t="str">
        <f t="shared" si="1721"/>
        <v>21:0213</v>
      </c>
      <c r="E12118" t="s">
        <v>46817</v>
      </c>
      <c r="F12118" t="s">
        <v>46818</v>
      </c>
      <c r="H12118">
        <v>62.788904199999998</v>
      </c>
      <c r="I12118">
        <v>-133.179993</v>
      </c>
      <c r="J12118" s="1" t="str">
        <f t="shared" si="1722"/>
        <v>Fluid (stream)</v>
      </c>
      <c r="K12118" s="1" t="str">
        <f t="shared" si="1723"/>
        <v>Untreated Water</v>
      </c>
      <c r="O12118">
        <v>2.5000000000000001E-2</v>
      </c>
      <c r="P12118">
        <v>90</v>
      </c>
      <c r="Q12118">
        <v>7.8</v>
      </c>
    </row>
    <row r="12119" spans="1:17" hidden="1" x14ac:dyDescent="0.3">
      <c r="A12119" t="s">
        <v>46819</v>
      </c>
      <c r="B12119" t="s">
        <v>46820</v>
      </c>
      <c r="C12119" s="1" t="str">
        <f t="shared" si="1717"/>
        <v>21:0723</v>
      </c>
      <c r="D12119" s="1" t="str">
        <f t="shared" si="1721"/>
        <v>21:0213</v>
      </c>
      <c r="E12119" t="s">
        <v>46821</v>
      </c>
      <c r="F12119" t="s">
        <v>46822</v>
      </c>
      <c r="H12119">
        <v>62.801307799999996</v>
      </c>
      <c r="I12119">
        <v>-133.1991946</v>
      </c>
      <c r="J12119" s="1" t="str">
        <f t="shared" si="1722"/>
        <v>Fluid (stream)</v>
      </c>
      <c r="K12119" s="1" t="str">
        <f t="shared" si="1723"/>
        <v>Untreated Water</v>
      </c>
      <c r="O12119">
        <v>2.5000000000000001E-2</v>
      </c>
      <c r="P12119">
        <v>110</v>
      </c>
      <c r="Q12119">
        <v>7.7</v>
      </c>
    </row>
    <row r="12120" spans="1:17" hidden="1" x14ac:dyDescent="0.3">
      <c r="A12120" t="s">
        <v>46823</v>
      </c>
      <c r="B12120" t="s">
        <v>46824</v>
      </c>
      <c r="C12120" s="1" t="str">
        <f t="shared" si="1717"/>
        <v>21:0723</v>
      </c>
      <c r="D12120" s="1" t="str">
        <f>HYPERLINK("http://geochem.nrcan.gc.ca/cdogs/content/svy/svy_e.htm", "")</f>
        <v/>
      </c>
      <c r="G12120" s="1" t="str">
        <f>HYPERLINK("http://geochem.nrcan.gc.ca/cdogs/content/cr_/cr_00086_e.htm", "86")</f>
        <v>86</v>
      </c>
      <c r="J12120" t="s">
        <v>11453</v>
      </c>
      <c r="K12120" t="s">
        <v>11454</v>
      </c>
      <c r="O12120">
        <v>0.51</v>
      </c>
      <c r="P12120">
        <v>160</v>
      </c>
      <c r="Q12120">
        <v>7.5</v>
      </c>
    </row>
    <row r="12121" spans="1:17" hidden="1" x14ac:dyDescent="0.3">
      <c r="A12121" t="s">
        <v>46825</v>
      </c>
      <c r="B12121" t="s">
        <v>46826</v>
      </c>
      <c r="C12121" s="1" t="str">
        <f t="shared" si="1717"/>
        <v>21:0723</v>
      </c>
      <c r="D12121" s="1" t="str">
        <f t="shared" ref="D12121:D12143" si="1724">HYPERLINK("http://geochem.nrcan.gc.ca/cdogs/content/svy/svy210213_e.htm", "21:0213")</f>
        <v>21:0213</v>
      </c>
      <c r="E12121" t="s">
        <v>46821</v>
      </c>
      <c r="F12121" t="s">
        <v>46827</v>
      </c>
      <c r="H12121">
        <v>62.801307799999996</v>
      </c>
      <c r="I12121">
        <v>-133.1991946</v>
      </c>
      <c r="J12121" s="1" t="str">
        <f t="shared" ref="J12121:J12143" si="1725">HYPERLINK("http://geochem.nrcan.gc.ca/cdogs/content/kwd/kwd020018_e.htm", "Fluid (stream)")</f>
        <v>Fluid (stream)</v>
      </c>
      <c r="K12121" s="1" t="str">
        <f t="shared" ref="K12121:K12143" si="1726">HYPERLINK("http://geochem.nrcan.gc.ca/cdogs/content/kwd/kwd080007_e.htm", "Untreated Water")</f>
        <v>Untreated Water</v>
      </c>
      <c r="O12121">
        <v>2.5000000000000001E-2</v>
      </c>
      <c r="P12121">
        <v>130</v>
      </c>
      <c r="Q12121">
        <v>7.3</v>
      </c>
    </row>
    <row r="12122" spans="1:17" hidden="1" x14ac:dyDescent="0.3">
      <c r="A12122" t="s">
        <v>46828</v>
      </c>
      <c r="B12122" t="s">
        <v>46829</v>
      </c>
      <c r="C12122" s="1" t="str">
        <f t="shared" si="1717"/>
        <v>21:0723</v>
      </c>
      <c r="D12122" s="1" t="str">
        <f t="shared" si="1724"/>
        <v>21:0213</v>
      </c>
      <c r="E12122" t="s">
        <v>46830</v>
      </c>
      <c r="F12122" t="s">
        <v>46831</v>
      </c>
      <c r="H12122">
        <v>62.800202800000001</v>
      </c>
      <c r="I12122">
        <v>-133.1309847</v>
      </c>
      <c r="J12122" s="1" t="str">
        <f t="shared" si="1725"/>
        <v>Fluid (stream)</v>
      </c>
      <c r="K12122" s="1" t="str">
        <f t="shared" si="1726"/>
        <v>Untreated Water</v>
      </c>
      <c r="O12122">
        <v>2.5000000000000001E-2</v>
      </c>
      <c r="P12122">
        <v>80</v>
      </c>
      <c r="Q12122">
        <v>7.7</v>
      </c>
    </row>
    <row r="12123" spans="1:17" hidden="1" x14ac:dyDescent="0.3">
      <c r="A12123" t="s">
        <v>46832</v>
      </c>
      <c r="B12123" t="s">
        <v>46833</v>
      </c>
      <c r="C12123" s="1" t="str">
        <f t="shared" si="1717"/>
        <v>21:0723</v>
      </c>
      <c r="D12123" s="1" t="str">
        <f t="shared" si="1724"/>
        <v>21:0213</v>
      </c>
      <c r="E12123" t="s">
        <v>46834</v>
      </c>
      <c r="F12123" t="s">
        <v>46835</v>
      </c>
      <c r="H12123">
        <v>62.815011599999998</v>
      </c>
      <c r="I12123">
        <v>-133.05568700000001</v>
      </c>
      <c r="J12123" s="1" t="str">
        <f t="shared" si="1725"/>
        <v>Fluid (stream)</v>
      </c>
      <c r="K12123" s="1" t="str">
        <f t="shared" si="1726"/>
        <v>Untreated Water</v>
      </c>
      <c r="O12123">
        <v>0.25</v>
      </c>
      <c r="P12123">
        <v>90</v>
      </c>
      <c r="Q12123">
        <v>7.7</v>
      </c>
    </row>
    <row r="12124" spans="1:17" hidden="1" x14ac:dyDescent="0.3">
      <c r="A12124" t="s">
        <v>46836</v>
      </c>
      <c r="B12124" t="s">
        <v>46837</v>
      </c>
      <c r="C12124" s="1" t="str">
        <f t="shared" si="1717"/>
        <v>21:0723</v>
      </c>
      <c r="D12124" s="1" t="str">
        <f t="shared" si="1724"/>
        <v>21:0213</v>
      </c>
      <c r="E12124" t="s">
        <v>46838</v>
      </c>
      <c r="F12124" t="s">
        <v>46839</v>
      </c>
      <c r="H12124">
        <v>62.795580899999997</v>
      </c>
      <c r="I12124">
        <v>-133.01382240000001</v>
      </c>
      <c r="J12124" s="1" t="str">
        <f t="shared" si="1725"/>
        <v>Fluid (stream)</v>
      </c>
      <c r="K12124" s="1" t="str">
        <f t="shared" si="1726"/>
        <v>Untreated Water</v>
      </c>
      <c r="O12124">
        <v>0.09</v>
      </c>
      <c r="P12124">
        <v>70</v>
      </c>
      <c r="Q12124">
        <v>7.9</v>
      </c>
    </row>
    <row r="12125" spans="1:17" hidden="1" x14ac:dyDescent="0.3">
      <c r="A12125" t="s">
        <v>46840</v>
      </c>
      <c r="B12125" t="s">
        <v>46841</v>
      </c>
      <c r="C12125" s="1" t="str">
        <f t="shared" si="1717"/>
        <v>21:0723</v>
      </c>
      <c r="D12125" s="1" t="str">
        <f t="shared" si="1724"/>
        <v>21:0213</v>
      </c>
      <c r="E12125" t="s">
        <v>46842</v>
      </c>
      <c r="F12125" t="s">
        <v>46843</v>
      </c>
      <c r="H12125">
        <v>62.7619021</v>
      </c>
      <c r="I12125">
        <v>-133.07188070000001</v>
      </c>
      <c r="J12125" s="1" t="str">
        <f t="shared" si="1725"/>
        <v>Fluid (stream)</v>
      </c>
      <c r="K12125" s="1" t="str">
        <f t="shared" si="1726"/>
        <v>Untreated Water</v>
      </c>
      <c r="O12125">
        <v>2.5000000000000001E-2</v>
      </c>
      <c r="P12125">
        <v>60</v>
      </c>
      <c r="Q12125">
        <v>7.7</v>
      </c>
    </row>
    <row r="12126" spans="1:17" hidden="1" x14ac:dyDescent="0.3">
      <c r="A12126" t="s">
        <v>46844</v>
      </c>
      <c r="B12126" t="s">
        <v>46845</v>
      </c>
      <c r="C12126" s="1" t="str">
        <f t="shared" si="1717"/>
        <v>21:0723</v>
      </c>
      <c r="D12126" s="1" t="str">
        <f t="shared" si="1724"/>
        <v>21:0213</v>
      </c>
      <c r="E12126" t="s">
        <v>46846</v>
      </c>
      <c r="F12126" t="s">
        <v>46847</v>
      </c>
      <c r="H12126">
        <v>62.757805900000001</v>
      </c>
      <c r="I12126">
        <v>-133.06258990000001</v>
      </c>
      <c r="J12126" s="1" t="str">
        <f t="shared" si="1725"/>
        <v>Fluid (stream)</v>
      </c>
      <c r="K12126" s="1" t="str">
        <f t="shared" si="1726"/>
        <v>Untreated Water</v>
      </c>
      <c r="O12126">
        <v>2.5000000000000001E-2</v>
      </c>
      <c r="P12126">
        <v>40</v>
      </c>
      <c r="Q12126">
        <v>7.5</v>
      </c>
    </row>
    <row r="12127" spans="1:17" hidden="1" x14ac:dyDescent="0.3">
      <c r="A12127" t="s">
        <v>46848</v>
      </c>
      <c r="B12127" t="s">
        <v>46849</v>
      </c>
      <c r="C12127" s="1" t="str">
        <f t="shared" si="1717"/>
        <v>21:0723</v>
      </c>
      <c r="D12127" s="1" t="str">
        <f t="shared" si="1724"/>
        <v>21:0213</v>
      </c>
      <c r="E12127" t="s">
        <v>46850</v>
      </c>
      <c r="F12127" t="s">
        <v>46851</v>
      </c>
      <c r="H12127">
        <v>62.754102699999997</v>
      </c>
      <c r="I12127">
        <v>-133.07078419999999</v>
      </c>
      <c r="J12127" s="1" t="str">
        <f t="shared" si="1725"/>
        <v>Fluid (stream)</v>
      </c>
      <c r="K12127" s="1" t="str">
        <f t="shared" si="1726"/>
        <v>Untreated Water</v>
      </c>
      <c r="O12127">
        <v>2.5000000000000001E-2</v>
      </c>
      <c r="P12127">
        <v>40</v>
      </c>
      <c r="Q12127">
        <v>7.7</v>
      </c>
    </row>
    <row r="12128" spans="1:17" hidden="1" x14ac:dyDescent="0.3">
      <c r="A12128" t="s">
        <v>46852</v>
      </c>
      <c r="B12128" t="s">
        <v>46853</v>
      </c>
      <c r="C12128" s="1" t="str">
        <f t="shared" si="1717"/>
        <v>21:0723</v>
      </c>
      <c r="D12128" s="1" t="str">
        <f t="shared" si="1724"/>
        <v>21:0213</v>
      </c>
      <c r="E12128" t="s">
        <v>46854</v>
      </c>
      <c r="F12128" t="s">
        <v>46855</v>
      </c>
      <c r="H12128">
        <v>62.740602099999997</v>
      </c>
      <c r="I12128">
        <v>-133.05798250000001</v>
      </c>
      <c r="J12128" s="1" t="str">
        <f t="shared" si="1725"/>
        <v>Fluid (stream)</v>
      </c>
      <c r="K12128" s="1" t="str">
        <f t="shared" si="1726"/>
        <v>Untreated Water</v>
      </c>
      <c r="O12128">
        <v>2.5000000000000001E-2</v>
      </c>
      <c r="P12128">
        <v>40</v>
      </c>
      <c r="Q12128">
        <v>7.8</v>
      </c>
    </row>
    <row r="12129" spans="1:17" hidden="1" x14ac:dyDescent="0.3">
      <c r="A12129" t="s">
        <v>46856</v>
      </c>
      <c r="B12129" t="s">
        <v>46857</v>
      </c>
      <c r="C12129" s="1" t="str">
        <f t="shared" si="1717"/>
        <v>21:0723</v>
      </c>
      <c r="D12129" s="1" t="str">
        <f t="shared" si="1724"/>
        <v>21:0213</v>
      </c>
      <c r="E12129" t="s">
        <v>46858</v>
      </c>
      <c r="F12129" t="s">
        <v>46859</v>
      </c>
      <c r="H12129">
        <v>62.690808400000002</v>
      </c>
      <c r="I12129">
        <v>-133.05167309999999</v>
      </c>
      <c r="J12129" s="1" t="str">
        <f t="shared" si="1725"/>
        <v>Fluid (stream)</v>
      </c>
      <c r="K12129" s="1" t="str">
        <f t="shared" si="1726"/>
        <v>Untreated Water</v>
      </c>
      <c r="O12129">
        <v>0.26</v>
      </c>
      <c r="P12129">
        <v>60</v>
      </c>
      <c r="Q12129">
        <v>8.1</v>
      </c>
    </row>
    <row r="12130" spans="1:17" hidden="1" x14ac:dyDescent="0.3">
      <c r="A12130" t="s">
        <v>46860</v>
      </c>
      <c r="B12130" t="s">
        <v>46861</v>
      </c>
      <c r="C12130" s="1" t="str">
        <f t="shared" si="1717"/>
        <v>21:0723</v>
      </c>
      <c r="D12130" s="1" t="str">
        <f t="shared" si="1724"/>
        <v>21:0213</v>
      </c>
      <c r="E12130" t="s">
        <v>46862</v>
      </c>
      <c r="F12130" t="s">
        <v>46863</v>
      </c>
      <c r="H12130">
        <v>62.673606700000001</v>
      </c>
      <c r="I12130">
        <v>-133.04147599999999</v>
      </c>
      <c r="J12130" s="1" t="str">
        <f t="shared" si="1725"/>
        <v>Fluid (stream)</v>
      </c>
      <c r="K12130" s="1" t="str">
        <f t="shared" si="1726"/>
        <v>Untreated Water</v>
      </c>
      <c r="O12130">
        <v>0.34</v>
      </c>
      <c r="P12130">
        <v>60</v>
      </c>
      <c r="Q12130">
        <v>8.1</v>
      </c>
    </row>
    <row r="12131" spans="1:17" hidden="1" x14ac:dyDescent="0.3">
      <c r="A12131" t="s">
        <v>46864</v>
      </c>
      <c r="B12131" t="s">
        <v>46865</v>
      </c>
      <c r="C12131" s="1" t="str">
        <f t="shared" si="1717"/>
        <v>21:0723</v>
      </c>
      <c r="D12131" s="1" t="str">
        <f t="shared" si="1724"/>
        <v>21:0213</v>
      </c>
      <c r="E12131" t="s">
        <v>46866</v>
      </c>
      <c r="F12131" t="s">
        <v>46867</v>
      </c>
      <c r="H12131">
        <v>62.653804000000001</v>
      </c>
      <c r="I12131">
        <v>-133.04567280000001</v>
      </c>
      <c r="J12131" s="1" t="str">
        <f t="shared" si="1725"/>
        <v>Fluid (stream)</v>
      </c>
      <c r="K12131" s="1" t="str">
        <f t="shared" si="1726"/>
        <v>Untreated Water</v>
      </c>
      <c r="O12131">
        <v>0.14000000000000001</v>
      </c>
      <c r="P12131">
        <v>110</v>
      </c>
      <c r="Q12131">
        <v>8.1</v>
      </c>
    </row>
    <row r="12132" spans="1:17" hidden="1" x14ac:dyDescent="0.3">
      <c r="A12132" t="s">
        <v>46868</v>
      </c>
      <c r="B12132" t="s">
        <v>46869</v>
      </c>
      <c r="C12132" s="1" t="str">
        <f t="shared" si="1717"/>
        <v>21:0723</v>
      </c>
      <c r="D12132" s="1" t="str">
        <f t="shared" si="1724"/>
        <v>21:0213</v>
      </c>
      <c r="E12132" t="s">
        <v>46870</v>
      </c>
      <c r="F12132" t="s">
        <v>46871</v>
      </c>
      <c r="H12132">
        <v>62.2992797</v>
      </c>
      <c r="I12132">
        <v>-133.36846410000001</v>
      </c>
      <c r="J12132" s="1" t="str">
        <f t="shared" si="1725"/>
        <v>Fluid (stream)</v>
      </c>
      <c r="K12132" s="1" t="str">
        <f t="shared" si="1726"/>
        <v>Untreated Water</v>
      </c>
      <c r="O12132">
        <v>0.82</v>
      </c>
      <c r="P12132">
        <v>80</v>
      </c>
      <c r="Q12132">
        <v>8</v>
      </c>
    </row>
    <row r="12133" spans="1:17" hidden="1" x14ac:dyDescent="0.3">
      <c r="A12133" t="s">
        <v>46872</v>
      </c>
      <c r="B12133" t="s">
        <v>46873</v>
      </c>
      <c r="C12133" s="1" t="str">
        <f t="shared" si="1717"/>
        <v>21:0723</v>
      </c>
      <c r="D12133" s="1" t="str">
        <f t="shared" si="1724"/>
        <v>21:0213</v>
      </c>
      <c r="E12133" t="s">
        <v>46874</v>
      </c>
      <c r="F12133" t="s">
        <v>46875</v>
      </c>
      <c r="H12133">
        <v>62.2825779</v>
      </c>
      <c r="I12133">
        <v>-133.4361767</v>
      </c>
      <c r="J12133" s="1" t="str">
        <f t="shared" si="1725"/>
        <v>Fluid (stream)</v>
      </c>
      <c r="K12133" s="1" t="str">
        <f t="shared" si="1726"/>
        <v>Untreated Water</v>
      </c>
      <c r="O12133">
        <v>2.5000000000000001E-2</v>
      </c>
      <c r="P12133">
        <v>80</v>
      </c>
      <c r="Q12133">
        <v>7.9</v>
      </c>
    </row>
    <row r="12134" spans="1:17" hidden="1" x14ac:dyDescent="0.3">
      <c r="A12134" t="s">
        <v>46876</v>
      </c>
      <c r="B12134" t="s">
        <v>46877</v>
      </c>
      <c r="C12134" s="1" t="str">
        <f t="shared" si="1717"/>
        <v>21:0723</v>
      </c>
      <c r="D12134" s="1" t="str">
        <f t="shared" si="1724"/>
        <v>21:0213</v>
      </c>
      <c r="E12134" t="s">
        <v>46878</v>
      </c>
      <c r="F12134" t="s">
        <v>46879</v>
      </c>
      <c r="H12134">
        <v>62.264279399999999</v>
      </c>
      <c r="I12134">
        <v>-133.4609734</v>
      </c>
      <c r="J12134" s="1" t="str">
        <f t="shared" si="1725"/>
        <v>Fluid (stream)</v>
      </c>
      <c r="K12134" s="1" t="str">
        <f t="shared" si="1726"/>
        <v>Untreated Water</v>
      </c>
      <c r="O12134">
        <v>1.1100000000000001</v>
      </c>
      <c r="P12134">
        <v>110</v>
      </c>
      <c r="Q12134">
        <v>8</v>
      </c>
    </row>
    <row r="12135" spans="1:17" hidden="1" x14ac:dyDescent="0.3">
      <c r="A12135" t="s">
        <v>46880</v>
      </c>
      <c r="B12135" t="s">
        <v>46881</v>
      </c>
      <c r="C12135" s="1" t="str">
        <f t="shared" si="1717"/>
        <v>21:0723</v>
      </c>
      <c r="D12135" s="1" t="str">
        <f t="shared" si="1724"/>
        <v>21:0213</v>
      </c>
      <c r="E12135" t="s">
        <v>46882</v>
      </c>
      <c r="F12135" t="s">
        <v>46883</v>
      </c>
      <c r="H12135">
        <v>62.255080599999999</v>
      </c>
      <c r="I12135">
        <v>-133.44197320000001</v>
      </c>
      <c r="J12135" s="1" t="str">
        <f t="shared" si="1725"/>
        <v>Fluid (stream)</v>
      </c>
      <c r="K12135" s="1" t="str">
        <f t="shared" si="1726"/>
        <v>Untreated Water</v>
      </c>
      <c r="O12135">
        <v>8.1</v>
      </c>
      <c r="P12135">
        <v>150</v>
      </c>
      <c r="Q12135">
        <v>8</v>
      </c>
    </row>
    <row r="12136" spans="1:17" hidden="1" x14ac:dyDescent="0.3">
      <c r="A12136" t="s">
        <v>46884</v>
      </c>
      <c r="B12136" t="s">
        <v>46885</v>
      </c>
      <c r="C12136" s="1" t="str">
        <f t="shared" si="1717"/>
        <v>21:0723</v>
      </c>
      <c r="D12136" s="1" t="str">
        <f t="shared" si="1724"/>
        <v>21:0213</v>
      </c>
      <c r="E12136" t="s">
        <v>46886</v>
      </c>
      <c r="F12136" t="s">
        <v>46887</v>
      </c>
      <c r="H12136">
        <v>62.246478699999997</v>
      </c>
      <c r="I12136">
        <v>-133.49726559999999</v>
      </c>
      <c r="J12136" s="1" t="str">
        <f t="shared" si="1725"/>
        <v>Fluid (stream)</v>
      </c>
      <c r="K12136" s="1" t="str">
        <f t="shared" si="1726"/>
        <v>Untreated Water</v>
      </c>
      <c r="O12136">
        <v>2.5000000000000001E-2</v>
      </c>
      <c r="P12136">
        <v>200</v>
      </c>
      <c r="Q12136">
        <v>8</v>
      </c>
    </row>
    <row r="12137" spans="1:17" hidden="1" x14ac:dyDescent="0.3">
      <c r="A12137" t="s">
        <v>46888</v>
      </c>
      <c r="B12137" t="s">
        <v>46889</v>
      </c>
      <c r="C12137" s="1" t="str">
        <f t="shared" si="1717"/>
        <v>21:0723</v>
      </c>
      <c r="D12137" s="1" t="str">
        <f t="shared" si="1724"/>
        <v>21:0213</v>
      </c>
      <c r="E12137" t="s">
        <v>46890</v>
      </c>
      <c r="F12137" t="s">
        <v>46891</v>
      </c>
      <c r="H12137">
        <v>62.263273900000002</v>
      </c>
      <c r="I12137">
        <v>-133.63898689999999</v>
      </c>
      <c r="J12137" s="1" t="str">
        <f t="shared" si="1725"/>
        <v>Fluid (stream)</v>
      </c>
      <c r="K12137" s="1" t="str">
        <f t="shared" si="1726"/>
        <v>Untreated Water</v>
      </c>
      <c r="O12137">
        <v>1.53</v>
      </c>
      <c r="P12137">
        <v>110</v>
      </c>
      <c r="Q12137">
        <v>8</v>
      </c>
    </row>
    <row r="12138" spans="1:17" hidden="1" x14ac:dyDescent="0.3">
      <c r="A12138" t="s">
        <v>46892</v>
      </c>
      <c r="B12138" t="s">
        <v>46893</v>
      </c>
      <c r="C12138" s="1" t="str">
        <f t="shared" si="1717"/>
        <v>21:0723</v>
      </c>
      <c r="D12138" s="1" t="str">
        <f t="shared" si="1724"/>
        <v>21:0213</v>
      </c>
      <c r="E12138" t="s">
        <v>46894</v>
      </c>
      <c r="F12138" t="s">
        <v>46895</v>
      </c>
      <c r="H12138">
        <v>62.2781752</v>
      </c>
      <c r="I12138">
        <v>-133.7476771</v>
      </c>
      <c r="J12138" s="1" t="str">
        <f t="shared" si="1725"/>
        <v>Fluid (stream)</v>
      </c>
      <c r="K12138" s="1" t="str">
        <f t="shared" si="1726"/>
        <v>Untreated Water</v>
      </c>
      <c r="O12138">
        <v>2.5000000000000001E-2</v>
      </c>
      <c r="P12138">
        <v>100</v>
      </c>
      <c r="Q12138">
        <v>7.7</v>
      </c>
    </row>
    <row r="12139" spans="1:17" hidden="1" x14ac:dyDescent="0.3">
      <c r="A12139" t="s">
        <v>46896</v>
      </c>
      <c r="B12139" t="s">
        <v>46897</v>
      </c>
      <c r="C12139" s="1" t="str">
        <f t="shared" ref="C12139:C12202" si="1727">HYPERLINK("http://geochem.nrcan.gc.ca/cdogs/content/bdl/bdl210723_e.htm", "21:0723")</f>
        <v>21:0723</v>
      </c>
      <c r="D12139" s="1" t="str">
        <f t="shared" si="1724"/>
        <v>21:0213</v>
      </c>
      <c r="E12139" t="s">
        <v>46894</v>
      </c>
      <c r="F12139" t="s">
        <v>46898</v>
      </c>
      <c r="H12139">
        <v>62.2781752</v>
      </c>
      <c r="I12139">
        <v>-133.7476771</v>
      </c>
      <c r="J12139" s="1" t="str">
        <f t="shared" si="1725"/>
        <v>Fluid (stream)</v>
      </c>
      <c r="K12139" s="1" t="str">
        <f t="shared" si="1726"/>
        <v>Untreated Water</v>
      </c>
      <c r="O12139">
        <v>2.5000000000000001E-2</v>
      </c>
      <c r="P12139">
        <v>90</v>
      </c>
      <c r="Q12139">
        <v>7.7</v>
      </c>
    </row>
    <row r="12140" spans="1:17" hidden="1" x14ac:dyDescent="0.3">
      <c r="A12140" t="s">
        <v>46899</v>
      </c>
      <c r="B12140" t="s">
        <v>46900</v>
      </c>
      <c r="C12140" s="1" t="str">
        <f t="shared" si="1727"/>
        <v>21:0723</v>
      </c>
      <c r="D12140" s="1" t="str">
        <f t="shared" si="1724"/>
        <v>21:0213</v>
      </c>
      <c r="E12140" t="s">
        <v>46901</v>
      </c>
      <c r="F12140" t="s">
        <v>46902</v>
      </c>
      <c r="H12140">
        <v>62.297579800000001</v>
      </c>
      <c r="I12140">
        <v>-133.8115842</v>
      </c>
      <c r="J12140" s="1" t="str">
        <f t="shared" si="1725"/>
        <v>Fluid (stream)</v>
      </c>
      <c r="K12140" s="1" t="str">
        <f t="shared" si="1726"/>
        <v>Untreated Water</v>
      </c>
      <c r="O12140">
        <v>2.5000000000000001E-2</v>
      </c>
      <c r="P12140">
        <v>100</v>
      </c>
      <c r="Q12140">
        <v>7.9</v>
      </c>
    </row>
    <row r="12141" spans="1:17" hidden="1" x14ac:dyDescent="0.3">
      <c r="A12141" t="s">
        <v>46903</v>
      </c>
      <c r="B12141" t="s">
        <v>46904</v>
      </c>
      <c r="C12141" s="1" t="str">
        <f t="shared" si="1727"/>
        <v>21:0723</v>
      </c>
      <c r="D12141" s="1" t="str">
        <f t="shared" si="1724"/>
        <v>21:0213</v>
      </c>
      <c r="E12141" t="s">
        <v>46905</v>
      </c>
      <c r="F12141" t="s">
        <v>46906</v>
      </c>
      <c r="H12141">
        <v>62.270676100000003</v>
      </c>
      <c r="I12141">
        <v>-133.81277990000001</v>
      </c>
      <c r="J12141" s="1" t="str">
        <f t="shared" si="1725"/>
        <v>Fluid (stream)</v>
      </c>
      <c r="K12141" s="1" t="str">
        <f t="shared" si="1726"/>
        <v>Untreated Water</v>
      </c>
      <c r="O12141">
        <v>0.6</v>
      </c>
      <c r="P12141">
        <v>110</v>
      </c>
      <c r="Q12141">
        <v>7.7</v>
      </c>
    </row>
    <row r="12142" spans="1:17" hidden="1" x14ac:dyDescent="0.3">
      <c r="A12142" t="s">
        <v>46907</v>
      </c>
      <c r="B12142" t="s">
        <v>46908</v>
      </c>
      <c r="C12142" s="1" t="str">
        <f t="shared" si="1727"/>
        <v>21:0723</v>
      </c>
      <c r="D12142" s="1" t="str">
        <f t="shared" si="1724"/>
        <v>21:0213</v>
      </c>
      <c r="E12142" t="s">
        <v>46909</v>
      </c>
      <c r="F12142" t="s">
        <v>46910</v>
      </c>
      <c r="H12142">
        <v>62.283277900000002</v>
      </c>
      <c r="I12142">
        <v>-133.8717814</v>
      </c>
      <c r="J12142" s="1" t="str">
        <f t="shared" si="1725"/>
        <v>Fluid (stream)</v>
      </c>
      <c r="K12142" s="1" t="str">
        <f t="shared" si="1726"/>
        <v>Untreated Water</v>
      </c>
      <c r="O12142">
        <v>1.1000000000000001</v>
      </c>
      <c r="P12142">
        <v>140</v>
      </c>
      <c r="Q12142">
        <v>8.1999999999999993</v>
      </c>
    </row>
    <row r="12143" spans="1:17" hidden="1" x14ac:dyDescent="0.3">
      <c r="A12143" t="s">
        <v>46911</v>
      </c>
      <c r="B12143" t="s">
        <v>46912</v>
      </c>
      <c r="C12143" s="1" t="str">
        <f t="shared" si="1727"/>
        <v>21:0723</v>
      </c>
      <c r="D12143" s="1" t="str">
        <f t="shared" si="1724"/>
        <v>21:0213</v>
      </c>
      <c r="E12143" t="s">
        <v>46913</v>
      </c>
      <c r="F12143" t="s">
        <v>46914</v>
      </c>
      <c r="H12143">
        <v>62.282073099999998</v>
      </c>
      <c r="I12143">
        <v>-133.89389399999999</v>
      </c>
      <c r="J12143" s="1" t="str">
        <f t="shared" si="1725"/>
        <v>Fluid (stream)</v>
      </c>
      <c r="K12143" s="1" t="str">
        <f t="shared" si="1726"/>
        <v>Untreated Water</v>
      </c>
      <c r="O12143">
        <v>2.5000000000000001E-2</v>
      </c>
      <c r="P12143">
        <v>110</v>
      </c>
      <c r="Q12143">
        <v>8.3000000000000007</v>
      </c>
    </row>
    <row r="12144" spans="1:17" hidden="1" x14ac:dyDescent="0.3">
      <c r="A12144" t="s">
        <v>46915</v>
      </c>
      <c r="B12144" t="s">
        <v>46916</v>
      </c>
      <c r="C12144" s="1" t="str">
        <f t="shared" si="1727"/>
        <v>21:0723</v>
      </c>
      <c r="D12144" s="1" t="str">
        <f>HYPERLINK("http://geochem.nrcan.gc.ca/cdogs/content/svy/svy_e.htm", "")</f>
        <v/>
      </c>
      <c r="G12144" s="1" t="str">
        <f>HYPERLINK("http://geochem.nrcan.gc.ca/cdogs/content/cr_/cr_00085_e.htm", "85")</f>
        <v>85</v>
      </c>
      <c r="J12144" t="s">
        <v>11453</v>
      </c>
      <c r="K12144" t="s">
        <v>11454</v>
      </c>
      <c r="O12144">
        <v>0.41</v>
      </c>
      <c r="P12144">
        <v>90</v>
      </c>
      <c r="Q12144">
        <v>8</v>
      </c>
    </row>
    <row r="12145" spans="1:17" hidden="1" x14ac:dyDescent="0.3">
      <c r="A12145" t="s">
        <v>46917</v>
      </c>
      <c r="B12145" t="s">
        <v>46918</v>
      </c>
      <c r="C12145" s="1" t="str">
        <f t="shared" si="1727"/>
        <v>21:0723</v>
      </c>
      <c r="D12145" s="1" t="str">
        <f t="shared" ref="D12145:D12172" si="1728">HYPERLINK("http://geochem.nrcan.gc.ca/cdogs/content/svy/svy210213_e.htm", "21:0213")</f>
        <v>21:0213</v>
      </c>
      <c r="E12145" t="s">
        <v>46919</v>
      </c>
      <c r="F12145" t="s">
        <v>46920</v>
      </c>
      <c r="H12145">
        <v>62.252572399999998</v>
      </c>
      <c r="I12145">
        <v>-133.90048289999999</v>
      </c>
      <c r="J12145" s="1" t="str">
        <f t="shared" ref="J12145:J12172" si="1729">HYPERLINK("http://geochem.nrcan.gc.ca/cdogs/content/kwd/kwd020018_e.htm", "Fluid (stream)")</f>
        <v>Fluid (stream)</v>
      </c>
      <c r="K12145" s="1" t="str">
        <f t="shared" ref="K12145:K12172" si="1730">HYPERLINK("http://geochem.nrcan.gc.ca/cdogs/content/kwd/kwd080007_e.htm", "Untreated Water")</f>
        <v>Untreated Water</v>
      </c>
      <c r="O12145">
        <v>0.69</v>
      </c>
      <c r="P12145">
        <v>80</v>
      </c>
      <c r="Q12145">
        <v>8.1</v>
      </c>
    </row>
    <row r="12146" spans="1:17" hidden="1" x14ac:dyDescent="0.3">
      <c r="A12146" t="s">
        <v>46921</v>
      </c>
      <c r="B12146" t="s">
        <v>46922</v>
      </c>
      <c r="C12146" s="1" t="str">
        <f t="shared" si="1727"/>
        <v>21:0723</v>
      </c>
      <c r="D12146" s="1" t="str">
        <f t="shared" si="1728"/>
        <v>21:0213</v>
      </c>
      <c r="E12146" t="s">
        <v>46923</v>
      </c>
      <c r="F12146" t="s">
        <v>46924</v>
      </c>
      <c r="H12146">
        <v>62.255777199999997</v>
      </c>
      <c r="I12146">
        <v>-133.8936842</v>
      </c>
      <c r="J12146" s="1" t="str">
        <f t="shared" si="1729"/>
        <v>Fluid (stream)</v>
      </c>
      <c r="K12146" s="1" t="str">
        <f t="shared" si="1730"/>
        <v>Untreated Water</v>
      </c>
      <c r="O12146">
        <v>0.13</v>
      </c>
      <c r="P12146">
        <v>90</v>
      </c>
      <c r="Q12146">
        <v>8</v>
      </c>
    </row>
    <row r="12147" spans="1:17" hidden="1" x14ac:dyDescent="0.3">
      <c r="A12147" t="s">
        <v>46925</v>
      </c>
      <c r="B12147" t="s">
        <v>46926</v>
      </c>
      <c r="C12147" s="1" t="str">
        <f t="shared" si="1727"/>
        <v>21:0723</v>
      </c>
      <c r="D12147" s="1" t="str">
        <f t="shared" si="1728"/>
        <v>21:0213</v>
      </c>
      <c r="E12147" t="s">
        <v>46927</v>
      </c>
      <c r="F12147" t="s">
        <v>46928</v>
      </c>
      <c r="H12147">
        <v>62.269670499999997</v>
      </c>
      <c r="I12147">
        <v>-133.9594836</v>
      </c>
      <c r="J12147" s="1" t="str">
        <f t="shared" si="1729"/>
        <v>Fluid (stream)</v>
      </c>
      <c r="K12147" s="1" t="str">
        <f t="shared" si="1730"/>
        <v>Untreated Water</v>
      </c>
      <c r="O12147">
        <v>2.5000000000000001E-2</v>
      </c>
      <c r="P12147">
        <v>120</v>
      </c>
      <c r="Q12147">
        <v>8.1</v>
      </c>
    </row>
    <row r="12148" spans="1:17" hidden="1" x14ac:dyDescent="0.3">
      <c r="A12148" t="s">
        <v>46929</v>
      </c>
      <c r="B12148" t="s">
        <v>46930</v>
      </c>
      <c r="C12148" s="1" t="str">
        <f t="shared" si="1727"/>
        <v>21:0723</v>
      </c>
      <c r="D12148" s="1" t="str">
        <f t="shared" si="1728"/>
        <v>21:0213</v>
      </c>
      <c r="E12148" t="s">
        <v>46931</v>
      </c>
      <c r="F12148" t="s">
        <v>46932</v>
      </c>
      <c r="H12148">
        <v>62.279871</v>
      </c>
      <c r="I12148">
        <v>-133.99769269999999</v>
      </c>
      <c r="J12148" s="1" t="str">
        <f t="shared" si="1729"/>
        <v>Fluid (stream)</v>
      </c>
      <c r="K12148" s="1" t="str">
        <f t="shared" si="1730"/>
        <v>Untreated Water</v>
      </c>
      <c r="O12148">
        <v>0.42</v>
      </c>
      <c r="P12148">
        <v>100</v>
      </c>
      <c r="Q12148">
        <v>8.1</v>
      </c>
    </row>
    <row r="12149" spans="1:17" hidden="1" x14ac:dyDescent="0.3">
      <c r="A12149" t="s">
        <v>46933</v>
      </c>
      <c r="B12149" t="s">
        <v>46934</v>
      </c>
      <c r="C12149" s="1" t="str">
        <f t="shared" si="1727"/>
        <v>21:0723</v>
      </c>
      <c r="D12149" s="1" t="str">
        <f t="shared" si="1728"/>
        <v>21:0213</v>
      </c>
      <c r="E12149" t="s">
        <v>46935</v>
      </c>
      <c r="F12149" t="s">
        <v>46936</v>
      </c>
      <c r="H12149">
        <v>62.311177800000003</v>
      </c>
      <c r="I12149">
        <v>-133.9566973</v>
      </c>
      <c r="J12149" s="1" t="str">
        <f t="shared" si="1729"/>
        <v>Fluid (stream)</v>
      </c>
      <c r="K12149" s="1" t="str">
        <f t="shared" si="1730"/>
        <v>Untreated Water</v>
      </c>
      <c r="O12149">
        <v>9.44</v>
      </c>
      <c r="P12149">
        <v>120</v>
      </c>
      <c r="Q12149">
        <v>8.1</v>
      </c>
    </row>
    <row r="12150" spans="1:17" hidden="1" x14ac:dyDescent="0.3">
      <c r="A12150" t="s">
        <v>46937</v>
      </c>
      <c r="B12150" t="s">
        <v>46938</v>
      </c>
      <c r="C12150" s="1" t="str">
        <f t="shared" si="1727"/>
        <v>21:0723</v>
      </c>
      <c r="D12150" s="1" t="str">
        <f t="shared" si="1728"/>
        <v>21:0213</v>
      </c>
      <c r="E12150" t="s">
        <v>46939</v>
      </c>
      <c r="F12150" t="s">
        <v>46940</v>
      </c>
      <c r="H12150">
        <v>62.322071299999998</v>
      </c>
      <c r="I12150">
        <v>-133.9536947</v>
      </c>
      <c r="J12150" s="1" t="str">
        <f t="shared" si="1729"/>
        <v>Fluid (stream)</v>
      </c>
      <c r="K12150" s="1" t="str">
        <f t="shared" si="1730"/>
        <v>Untreated Water</v>
      </c>
      <c r="O12150">
        <v>1.33</v>
      </c>
      <c r="P12150">
        <v>130</v>
      </c>
      <c r="Q12150">
        <v>8.1999999999999993</v>
      </c>
    </row>
    <row r="12151" spans="1:17" hidden="1" x14ac:dyDescent="0.3">
      <c r="A12151" t="s">
        <v>46941</v>
      </c>
      <c r="B12151" t="s">
        <v>46942</v>
      </c>
      <c r="C12151" s="1" t="str">
        <f t="shared" si="1727"/>
        <v>21:0723</v>
      </c>
      <c r="D12151" s="1" t="str">
        <f t="shared" si="1728"/>
        <v>21:0213</v>
      </c>
      <c r="E12151" t="s">
        <v>46943</v>
      </c>
      <c r="F12151" t="s">
        <v>46944</v>
      </c>
      <c r="H12151">
        <v>62.320976600000002</v>
      </c>
      <c r="I12151">
        <v>-133.8866931</v>
      </c>
      <c r="J12151" s="1" t="str">
        <f t="shared" si="1729"/>
        <v>Fluid (stream)</v>
      </c>
      <c r="K12151" s="1" t="str">
        <f t="shared" si="1730"/>
        <v>Untreated Water</v>
      </c>
      <c r="O12151">
        <v>2.5000000000000001E-2</v>
      </c>
      <c r="P12151">
        <v>150</v>
      </c>
      <c r="Q12151">
        <v>8.3000000000000007</v>
      </c>
    </row>
    <row r="12152" spans="1:17" hidden="1" x14ac:dyDescent="0.3">
      <c r="A12152" t="s">
        <v>46945</v>
      </c>
      <c r="B12152" t="s">
        <v>46946</v>
      </c>
      <c r="C12152" s="1" t="str">
        <f t="shared" si="1727"/>
        <v>21:0723</v>
      </c>
      <c r="D12152" s="1" t="str">
        <f t="shared" si="1728"/>
        <v>21:0213</v>
      </c>
      <c r="E12152" t="s">
        <v>46947</v>
      </c>
      <c r="F12152" t="s">
        <v>46948</v>
      </c>
      <c r="H12152">
        <v>62.3513807</v>
      </c>
      <c r="I12152">
        <v>-133.83389249999999</v>
      </c>
      <c r="J12152" s="1" t="str">
        <f t="shared" si="1729"/>
        <v>Fluid (stream)</v>
      </c>
      <c r="K12152" s="1" t="str">
        <f t="shared" si="1730"/>
        <v>Untreated Water</v>
      </c>
      <c r="O12152">
        <v>2.73</v>
      </c>
      <c r="P12152">
        <v>600</v>
      </c>
      <c r="Q12152">
        <v>8.4</v>
      </c>
    </row>
    <row r="12153" spans="1:17" hidden="1" x14ac:dyDescent="0.3">
      <c r="A12153" t="s">
        <v>46949</v>
      </c>
      <c r="B12153" t="s">
        <v>46950</v>
      </c>
      <c r="C12153" s="1" t="str">
        <f t="shared" si="1727"/>
        <v>21:0723</v>
      </c>
      <c r="D12153" s="1" t="str">
        <f t="shared" si="1728"/>
        <v>21:0213</v>
      </c>
      <c r="E12153" t="s">
        <v>46951</v>
      </c>
      <c r="F12153" t="s">
        <v>46952</v>
      </c>
      <c r="H12153">
        <v>62.349680900000003</v>
      </c>
      <c r="I12153">
        <v>-133.81968380000001</v>
      </c>
      <c r="J12153" s="1" t="str">
        <f t="shared" si="1729"/>
        <v>Fluid (stream)</v>
      </c>
      <c r="K12153" s="1" t="str">
        <f t="shared" si="1730"/>
        <v>Untreated Water</v>
      </c>
      <c r="O12153">
        <v>4.09</v>
      </c>
      <c r="P12153">
        <v>830</v>
      </c>
      <c r="Q12153">
        <v>8.4</v>
      </c>
    </row>
    <row r="12154" spans="1:17" hidden="1" x14ac:dyDescent="0.3">
      <c r="A12154" t="s">
        <v>46953</v>
      </c>
      <c r="B12154" t="s">
        <v>46954</v>
      </c>
      <c r="C12154" s="1" t="str">
        <f t="shared" si="1727"/>
        <v>21:0723</v>
      </c>
      <c r="D12154" s="1" t="str">
        <f t="shared" si="1728"/>
        <v>21:0213</v>
      </c>
      <c r="E12154" t="s">
        <v>46955</v>
      </c>
      <c r="F12154" t="s">
        <v>46956</v>
      </c>
      <c r="H12154">
        <v>62.317872600000001</v>
      </c>
      <c r="I12154">
        <v>-133.73967669999999</v>
      </c>
      <c r="J12154" s="1" t="str">
        <f t="shared" si="1729"/>
        <v>Fluid (stream)</v>
      </c>
      <c r="K12154" s="1" t="str">
        <f t="shared" si="1730"/>
        <v>Untreated Water</v>
      </c>
      <c r="O12154">
        <v>3.75</v>
      </c>
      <c r="P12154">
        <v>500</v>
      </c>
      <c r="Q12154">
        <v>8.1999999999999993</v>
      </c>
    </row>
    <row r="12155" spans="1:17" hidden="1" x14ac:dyDescent="0.3">
      <c r="A12155" t="s">
        <v>46957</v>
      </c>
      <c r="B12155" t="s">
        <v>46958</v>
      </c>
      <c r="C12155" s="1" t="str">
        <f t="shared" si="1727"/>
        <v>21:0723</v>
      </c>
      <c r="D12155" s="1" t="str">
        <f t="shared" si="1728"/>
        <v>21:0213</v>
      </c>
      <c r="E12155" t="s">
        <v>46959</v>
      </c>
      <c r="F12155" t="s">
        <v>46960</v>
      </c>
      <c r="H12155">
        <v>62.308081399999999</v>
      </c>
      <c r="I12155">
        <v>-133.5859777</v>
      </c>
      <c r="J12155" s="1" t="str">
        <f t="shared" si="1729"/>
        <v>Fluid (stream)</v>
      </c>
      <c r="K12155" s="1" t="str">
        <f t="shared" si="1730"/>
        <v>Untreated Water</v>
      </c>
      <c r="O12155">
        <v>0.31</v>
      </c>
      <c r="P12155">
        <v>140</v>
      </c>
      <c r="Q12155">
        <v>7.9</v>
      </c>
    </row>
    <row r="12156" spans="1:17" hidden="1" x14ac:dyDescent="0.3">
      <c r="A12156" t="s">
        <v>46961</v>
      </c>
      <c r="B12156" t="s">
        <v>46962</v>
      </c>
      <c r="C12156" s="1" t="str">
        <f t="shared" si="1727"/>
        <v>21:0723</v>
      </c>
      <c r="D12156" s="1" t="str">
        <f t="shared" si="1728"/>
        <v>21:0213</v>
      </c>
      <c r="E12156" t="s">
        <v>46963</v>
      </c>
      <c r="F12156" t="s">
        <v>46964</v>
      </c>
      <c r="H12156">
        <v>62.833808400000002</v>
      </c>
      <c r="I12156">
        <v>-133.09148089999999</v>
      </c>
      <c r="J12156" s="1" t="str">
        <f t="shared" si="1729"/>
        <v>Fluid (stream)</v>
      </c>
      <c r="K12156" s="1" t="str">
        <f t="shared" si="1730"/>
        <v>Untreated Water</v>
      </c>
      <c r="O12156">
        <v>2.5000000000000001E-2</v>
      </c>
      <c r="P12156">
        <v>110</v>
      </c>
      <c r="Q12156">
        <v>7.8</v>
      </c>
    </row>
    <row r="12157" spans="1:17" hidden="1" x14ac:dyDescent="0.3">
      <c r="A12157" t="s">
        <v>46965</v>
      </c>
      <c r="B12157" t="s">
        <v>46966</v>
      </c>
      <c r="C12157" s="1" t="str">
        <f t="shared" si="1727"/>
        <v>21:0723</v>
      </c>
      <c r="D12157" s="1" t="str">
        <f t="shared" si="1728"/>
        <v>21:0213</v>
      </c>
      <c r="E12157" t="s">
        <v>46967</v>
      </c>
      <c r="F12157" t="s">
        <v>46968</v>
      </c>
      <c r="H12157">
        <v>62.844809300000001</v>
      </c>
      <c r="I12157">
        <v>-133.05619250000001</v>
      </c>
      <c r="J12157" s="1" t="str">
        <f t="shared" si="1729"/>
        <v>Fluid (stream)</v>
      </c>
      <c r="K12157" s="1" t="str">
        <f t="shared" si="1730"/>
        <v>Untreated Water</v>
      </c>
      <c r="O12157">
        <v>2.5000000000000001E-2</v>
      </c>
      <c r="P12157">
        <v>160</v>
      </c>
      <c r="Q12157">
        <v>7.4</v>
      </c>
    </row>
    <row r="12158" spans="1:17" hidden="1" x14ac:dyDescent="0.3">
      <c r="A12158" t="s">
        <v>46969</v>
      </c>
      <c r="B12158" t="s">
        <v>46970</v>
      </c>
      <c r="C12158" s="1" t="str">
        <f t="shared" si="1727"/>
        <v>21:0723</v>
      </c>
      <c r="D12158" s="1" t="str">
        <f t="shared" si="1728"/>
        <v>21:0213</v>
      </c>
      <c r="E12158" t="s">
        <v>46971</v>
      </c>
      <c r="F12158" t="s">
        <v>46972</v>
      </c>
      <c r="H12158">
        <v>62.844905099999998</v>
      </c>
      <c r="I12158">
        <v>-133.01988249999999</v>
      </c>
      <c r="J12158" s="1" t="str">
        <f t="shared" si="1729"/>
        <v>Fluid (stream)</v>
      </c>
      <c r="K12158" s="1" t="str">
        <f t="shared" si="1730"/>
        <v>Untreated Water</v>
      </c>
      <c r="O12158">
        <v>0.31</v>
      </c>
      <c r="P12158">
        <v>240</v>
      </c>
      <c r="Q12158">
        <v>7.5</v>
      </c>
    </row>
    <row r="12159" spans="1:17" hidden="1" x14ac:dyDescent="0.3">
      <c r="A12159" t="s">
        <v>46973</v>
      </c>
      <c r="B12159" t="s">
        <v>46974</v>
      </c>
      <c r="C12159" s="1" t="str">
        <f t="shared" si="1727"/>
        <v>21:0723</v>
      </c>
      <c r="D12159" s="1" t="str">
        <f t="shared" si="1728"/>
        <v>21:0213</v>
      </c>
      <c r="E12159" t="s">
        <v>46975</v>
      </c>
      <c r="F12159" t="s">
        <v>46976</v>
      </c>
      <c r="H12159">
        <v>62.8494125</v>
      </c>
      <c r="I12159">
        <v>-133.012879</v>
      </c>
      <c r="J12159" s="1" t="str">
        <f t="shared" si="1729"/>
        <v>Fluid (stream)</v>
      </c>
      <c r="K12159" s="1" t="str">
        <f t="shared" si="1730"/>
        <v>Untreated Water</v>
      </c>
      <c r="O12159">
        <v>2.5000000000000001E-2</v>
      </c>
      <c r="P12159">
        <v>150</v>
      </c>
      <c r="Q12159">
        <v>7.4</v>
      </c>
    </row>
    <row r="12160" spans="1:17" hidden="1" x14ac:dyDescent="0.3">
      <c r="A12160" t="s">
        <v>46977</v>
      </c>
      <c r="B12160" t="s">
        <v>46978</v>
      </c>
      <c r="C12160" s="1" t="str">
        <f t="shared" si="1727"/>
        <v>21:0723</v>
      </c>
      <c r="D12160" s="1" t="str">
        <f t="shared" si="1728"/>
        <v>21:0213</v>
      </c>
      <c r="E12160" t="s">
        <v>46979</v>
      </c>
      <c r="F12160" t="s">
        <v>46980</v>
      </c>
      <c r="H12160">
        <v>62.859407099999999</v>
      </c>
      <c r="I12160">
        <v>-133.0658798</v>
      </c>
      <c r="J12160" s="1" t="str">
        <f t="shared" si="1729"/>
        <v>Fluid (stream)</v>
      </c>
      <c r="K12160" s="1" t="str">
        <f t="shared" si="1730"/>
        <v>Untreated Water</v>
      </c>
      <c r="O12160">
        <v>2.5000000000000001E-2</v>
      </c>
      <c r="P12160">
        <v>170</v>
      </c>
      <c r="Q12160">
        <v>7.1</v>
      </c>
    </row>
    <row r="12161" spans="1:17" hidden="1" x14ac:dyDescent="0.3">
      <c r="A12161" t="s">
        <v>46981</v>
      </c>
      <c r="B12161" t="s">
        <v>46982</v>
      </c>
      <c r="C12161" s="1" t="str">
        <f t="shared" si="1727"/>
        <v>21:0723</v>
      </c>
      <c r="D12161" s="1" t="str">
        <f t="shared" si="1728"/>
        <v>21:0213</v>
      </c>
      <c r="E12161" t="s">
        <v>46983</v>
      </c>
      <c r="F12161" t="s">
        <v>46984</v>
      </c>
      <c r="H12161">
        <v>62.868808899999998</v>
      </c>
      <c r="I12161">
        <v>-133.10829749999999</v>
      </c>
      <c r="J12161" s="1" t="str">
        <f t="shared" si="1729"/>
        <v>Fluid (stream)</v>
      </c>
      <c r="K12161" s="1" t="str">
        <f t="shared" si="1730"/>
        <v>Untreated Water</v>
      </c>
      <c r="O12161">
        <v>2.5000000000000001E-2</v>
      </c>
      <c r="P12161">
        <v>220</v>
      </c>
      <c r="Q12161">
        <v>7.4</v>
      </c>
    </row>
    <row r="12162" spans="1:17" hidden="1" x14ac:dyDescent="0.3">
      <c r="A12162" t="s">
        <v>46985</v>
      </c>
      <c r="B12162" t="s">
        <v>46986</v>
      </c>
      <c r="C12162" s="1" t="str">
        <f t="shared" si="1727"/>
        <v>21:0723</v>
      </c>
      <c r="D12162" s="1" t="str">
        <f t="shared" si="1728"/>
        <v>21:0213</v>
      </c>
      <c r="E12162" t="s">
        <v>46987</v>
      </c>
      <c r="F12162" t="s">
        <v>46988</v>
      </c>
      <c r="H12162">
        <v>62.870608099999998</v>
      </c>
      <c r="I12162">
        <v>-133.06818989999999</v>
      </c>
      <c r="J12162" s="1" t="str">
        <f t="shared" si="1729"/>
        <v>Fluid (stream)</v>
      </c>
      <c r="K12162" s="1" t="str">
        <f t="shared" si="1730"/>
        <v>Untreated Water</v>
      </c>
      <c r="O12162">
        <v>2.5000000000000001E-2</v>
      </c>
      <c r="P12162">
        <v>120</v>
      </c>
      <c r="Q12162">
        <v>6.7</v>
      </c>
    </row>
    <row r="12163" spans="1:17" hidden="1" x14ac:dyDescent="0.3">
      <c r="A12163" t="s">
        <v>46989</v>
      </c>
      <c r="B12163" t="s">
        <v>46990</v>
      </c>
      <c r="C12163" s="1" t="str">
        <f t="shared" si="1727"/>
        <v>21:0723</v>
      </c>
      <c r="D12163" s="1" t="str">
        <f t="shared" si="1728"/>
        <v>21:0213</v>
      </c>
      <c r="E12163" t="s">
        <v>46991</v>
      </c>
      <c r="F12163" t="s">
        <v>46992</v>
      </c>
      <c r="H12163">
        <v>62.890511600000004</v>
      </c>
      <c r="I12163">
        <v>-133.04267970000001</v>
      </c>
      <c r="J12163" s="1" t="str">
        <f t="shared" si="1729"/>
        <v>Fluid (stream)</v>
      </c>
      <c r="K12163" s="1" t="str">
        <f t="shared" si="1730"/>
        <v>Untreated Water</v>
      </c>
      <c r="O12163">
        <v>2.5000000000000001E-2</v>
      </c>
      <c r="P12163">
        <v>100</v>
      </c>
      <c r="Q12163">
        <v>7.5</v>
      </c>
    </row>
    <row r="12164" spans="1:17" hidden="1" x14ac:dyDescent="0.3">
      <c r="A12164" t="s">
        <v>46993</v>
      </c>
      <c r="B12164" t="s">
        <v>46994</v>
      </c>
      <c r="C12164" s="1" t="str">
        <f t="shared" si="1727"/>
        <v>21:0723</v>
      </c>
      <c r="D12164" s="1" t="str">
        <f t="shared" si="1728"/>
        <v>21:0213</v>
      </c>
      <c r="E12164" t="s">
        <v>46991</v>
      </c>
      <c r="F12164" t="s">
        <v>46995</v>
      </c>
      <c r="H12164">
        <v>62.890511600000004</v>
      </c>
      <c r="I12164">
        <v>-133.04267970000001</v>
      </c>
      <c r="J12164" s="1" t="str">
        <f t="shared" si="1729"/>
        <v>Fluid (stream)</v>
      </c>
      <c r="K12164" s="1" t="str">
        <f t="shared" si="1730"/>
        <v>Untreated Water</v>
      </c>
      <c r="O12164">
        <v>2.5000000000000001E-2</v>
      </c>
      <c r="P12164">
        <v>90</v>
      </c>
      <c r="Q12164">
        <v>7.4</v>
      </c>
    </row>
    <row r="12165" spans="1:17" hidden="1" x14ac:dyDescent="0.3">
      <c r="A12165" t="s">
        <v>46996</v>
      </c>
      <c r="B12165" t="s">
        <v>46997</v>
      </c>
      <c r="C12165" s="1" t="str">
        <f t="shared" si="1727"/>
        <v>21:0723</v>
      </c>
      <c r="D12165" s="1" t="str">
        <f t="shared" si="1728"/>
        <v>21:0213</v>
      </c>
      <c r="E12165" t="s">
        <v>46998</v>
      </c>
      <c r="F12165" t="s">
        <v>46999</v>
      </c>
      <c r="H12165">
        <v>62.914313200000002</v>
      </c>
      <c r="I12165">
        <v>-133.0432965</v>
      </c>
      <c r="J12165" s="1" t="str">
        <f t="shared" si="1729"/>
        <v>Fluid (stream)</v>
      </c>
      <c r="K12165" s="1" t="str">
        <f t="shared" si="1730"/>
        <v>Untreated Water</v>
      </c>
      <c r="O12165">
        <v>2.5000000000000001E-2</v>
      </c>
      <c r="P12165">
        <v>140</v>
      </c>
      <c r="Q12165">
        <v>7.5</v>
      </c>
    </row>
    <row r="12166" spans="1:17" hidden="1" x14ac:dyDescent="0.3">
      <c r="A12166" t="s">
        <v>47000</v>
      </c>
      <c r="B12166" t="s">
        <v>47001</v>
      </c>
      <c r="C12166" s="1" t="str">
        <f t="shared" si="1727"/>
        <v>21:0723</v>
      </c>
      <c r="D12166" s="1" t="str">
        <f t="shared" si="1728"/>
        <v>21:0213</v>
      </c>
      <c r="E12166" t="s">
        <v>47002</v>
      </c>
      <c r="F12166" t="s">
        <v>47003</v>
      </c>
      <c r="H12166">
        <v>62.904608199999998</v>
      </c>
      <c r="I12166">
        <v>-133.05047909999999</v>
      </c>
      <c r="J12166" s="1" t="str">
        <f t="shared" si="1729"/>
        <v>Fluid (stream)</v>
      </c>
      <c r="K12166" s="1" t="str">
        <f t="shared" si="1730"/>
        <v>Untreated Water</v>
      </c>
      <c r="O12166">
        <v>2.5000000000000001E-2</v>
      </c>
      <c r="P12166">
        <v>130</v>
      </c>
      <c r="Q12166">
        <v>7.7</v>
      </c>
    </row>
    <row r="12167" spans="1:17" hidden="1" x14ac:dyDescent="0.3">
      <c r="A12167" t="s">
        <v>47004</v>
      </c>
      <c r="B12167" t="s">
        <v>47005</v>
      </c>
      <c r="C12167" s="1" t="str">
        <f t="shared" si="1727"/>
        <v>21:0723</v>
      </c>
      <c r="D12167" s="1" t="str">
        <f t="shared" si="1728"/>
        <v>21:0213</v>
      </c>
      <c r="E12167" t="s">
        <v>47006</v>
      </c>
      <c r="F12167" t="s">
        <v>47007</v>
      </c>
      <c r="H12167">
        <v>62.928407399999998</v>
      </c>
      <c r="I12167">
        <v>-133.07249730000001</v>
      </c>
      <c r="J12167" s="1" t="str">
        <f t="shared" si="1729"/>
        <v>Fluid (stream)</v>
      </c>
      <c r="K12167" s="1" t="str">
        <f t="shared" si="1730"/>
        <v>Untreated Water</v>
      </c>
      <c r="O12167">
        <v>2.5000000000000001E-2</v>
      </c>
      <c r="P12167">
        <v>140</v>
      </c>
      <c r="Q12167">
        <v>7.7</v>
      </c>
    </row>
    <row r="12168" spans="1:17" hidden="1" x14ac:dyDescent="0.3">
      <c r="A12168" t="s">
        <v>47008</v>
      </c>
      <c r="B12168" t="s">
        <v>47009</v>
      </c>
      <c r="C12168" s="1" t="str">
        <f t="shared" si="1727"/>
        <v>21:0723</v>
      </c>
      <c r="D12168" s="1" t="str">
        <f t="shared" si="1728"/>
        <v>21:0213</v>
      </c>
      <c r="E12168" t="s">
        <v>47010</v>
      </c>
      <c r="F12168" t="s">
        <v>47011</v>
      </c>
      <c r="H12168">
        <v>62.933810100000002</v>
      </c>
      <c r="I12168">
        <v>-133.0572851</v>
      </c>
      <c r="J12168" s="1" t="str">
        <f t="shared" si="1729"/>
        <v>Fluid (stream)</v>
      </c>
      <c r="K12168" s="1" t="str">
        <f t="shared" si="1730"/>
        <v>Untreated Water</v>
      </c>
      <c r="O12168">
        <v>2.5000000000000001E-2</v>
      </c>
      <c r="P12168">
        <v>110</v>
      </c>
      <c r="Q12168">
        <v>7.6</v>
      </c>
    </row>
    <row r="12169" spans="1:17" hidden="1" x14ac:dyDescent="0.3">
      <c r="A12169" t="s">
        <v>47012</v>
      </c>
      <c r="B12169" t="s">
        <v>47013</v>
      </c>
      <c r="C12169" s="1" t="str">
        <f t="shared" si="1727"/>
        <v>21:0723</v>
      </c>
      <c r="D12169" s="1" t="str">
        <f t="shared" si="1728"/>
        <v>21:0213</v>
      </c>
      <c r="E12169" t="s">
        <v>47014</v>
      </c>
      <c r="F12169" t="s">
        <v>47015</v>
      </c>
      <c r="H12169">
        <v>62.954815199999999</v>
      </c>
      <c r="I12169">
        <v>-133.08258989999999</v>
      </c>
      <c r="J12169" s="1" t="str">
        <f t="shared" si="1729"/>
        <v>Fluid (stream)</v>
      </c>
      <c r="K12169" s="1" t="str">
        <f t="shared" si="1730"/>
        <v>Untreated Water</v>
      </c>
      <c r="O12169">
        <v>2.5000000000000001E-2</v>
      </c>
      <c r="P12169">
        <v>130</v>
      </c>
      <c r="Q12169">
        <v>7.6</v>
      </c>
    </row>
    <row r="12170" spans="1:17" hidden="1" x14ac:dyDescent="0.3">
      <c r="A12170" t="s">
        <v>47016</v>
      </c>
      <c r="B12170" t="s">
        <v>47017</v>
      </c>
      <c r="C12170" s="1" t="str">
        <f t="shared" si="1727"/>
        <v>21:0723</v>
      </c>
      <c r="D12170" s="1" t="str">
        <f t="shared" si="1728"/>
        <v>21:0213</v>
      </c>
      <c r="E12170" t="s">
        <v>47018</v>
      </c>
      <c r="F12170" t="s">
        <v>47019</v>
      </c>
      <c r="H12170">
        <v>62.962909099999997</v>
      </c>
      <c r="I12170">
        <v>-133.15848740000001</v>
      </c>
      <c r="J12170" s="1" t="str">
        <f t="shared" si="1729"/>
        <v>Fluid (stream)</v>
      </c>
      <c r="K12170" s="1" t="str">
        <f t="shared" si="1730"/>
        <v>Untreated Water</v>
      </c>
      <c r="O12170">
        <v>0.28000000000000003</v>
      </c>
      <c r="P12170">
        <v>180</v>
      </c>
      <c r="Q12170">
        <v>7.4</v>
      </c>
    </row>
    <row r="12171" spans="1:17" hidden="1" x14ac:dyDescent="0.3">
      <c r="A12171" t="s">
        <v>47020</v>
      </c>
      <c r="B12171" t="s">
        <v>47021</v>
      </c>
      <c r="C12171" s="1" t="str">
        <f t="shared" si="1727"/>
        <v>21:0723</v>
      </c>
      <c r="D12171" s="1" t="str">
        <f t="shared" si="1728"/>
        <v>21:0213</v>
      </c>
      <c r="E12171" t="s">
        <v>47022</v>
      </c>
      <c r="F12171" t="s">
        <v>47023</v>
      </c>
      <c r="H12171">
        <v>62.985111000000003</v>
      </c>
      <c r="I12171">
        <v>-133.06309540000001</v>
      </c>
      <c r="J12171" s="1" t="str">
        <f t="shared" si="1729"/>
        <v>Fluid (stream)</v>
      </c>
      <c r="K12171" s="1" t="str">
        <f t="shared" si="1730"/>
        <v>Untreated Water</v>
      </c>
      <c r="O12171">
        <v>1.28</v>
      </c>
      <c r="P12171">
        <v>190</v>
      </c>
      <c r="Q12171">
        <v>8.1</v>
      </c>
    </row>
    <row r="12172" spans="1:17" hidden="1" x14ac:dyDescent="0.3">
      <c r="A12172" t="s">
        <v>47024</v>
      </c>
      <c r="B12172" t="s">
        <v>47025</v>
      </c>
      <c r="C12172" s="1" t="str">
        <f t="shared" si="1727"/>
        <v>21:0723</v>
      </c>
      <c r="D12172" s="1" t="str">
        <f t="shared" si="1728"/>
        <v>21:0213</v>
      </c>
      <c r="E12172" t="s">
        <v>47026</v>
      </c>
      <c r="F12172" t="s">
        <v>47027</v>
      </c>
      <c r="H12172">
        <v>62.995708100000002</v>
      </c>
      <c r="I12172">
        <v>-133.14019089999999</v>
      </c>
      <c r="J12172" s="1" t="str">
        <f t="shared" si="1729"/>
        <v>Fluid (stream)</v>
      </c>
      <c r="K12172" s="1" t="str">
        <f t="shared" si="1730"/>
        <v>Untreated Water</v>
      </c>
      <c r="O12172">
        <v>0.78</v>
      </c>
      <c r="P12172">
        <v>210</v>
      </c>
      <c r="Q12172">
        <v>7.6</v>
      </c>
    </row>
    <row r="12173" spans="1:17" hidden="1" x14ac:dyDescent="0.3">
      <c r="A12173" t="s">
        <v>47028</v>
      </c>
      <c r="B12173" t="s">
        <v>47029</v>
      </c>
      <c r="C12173" s="1" t="str">
        <f t="shared" si="1727"/>
        <v>21:0723</v>
      </c>
      <c r="D12173" s="1" t="str">
        <f>HYPERLINK("http://geochem.nrcan.gc.ca/cdogs/content/svy/svy_e.htm", "")</f>
        <v/>
      </c>
      <c r="G12173" s="1" t="str">
        <f>HYPERLINK("http://geochem.nrcan.gc.ca/cdogs/content/cr_/cr_00086_e.htm", "86")</f>
        <v>86</v>
      </c>
      <c r="J12173" t="s">
        <v>11453</v>
      </c>
      <c r="K12173" t="s">
        <v>11454</v>
      </c>
      <c r="O12173">
        <v>0.33</v>
      </c>
      <c r="P12173">
        <v>170</v>
      </c>
      <c r="Q12173">
        <v>7.5</v>
      </c>
    </row>
    <row r="12174" spans="1:17" hidden="1" x14ac:dyDescent="0.3">
      <c r="A12174" t="s">
        <v>47030</v>
      </c>
      <c r="B12174" t="s">
        <v>47031</v>
      </c>
      <c r="C12174" s="1" t="str">
        <f t="shared" si="1727"/>
        <v>21:0723</v>
      </c>
      <c r="D12174" s="1" t="str">
        <f>HYPERLINK("http://geochem.nrcan.gc.ca/cdogs/content/svy/svy210213_e.htm", "21:0213")</f>
        <v>21:0213</v>
      </c>
      <c r="E12174" t="s">
        <v>47032</v>
      </c>
      <c r="F12174" t="s">
        <v>47033</v>
      </c>
      <c r="H12174">
        <v>62.988605999999997</v>
      </c>
      <c r="I12174">
        <v>-133.22599890000001</v>
      </c>
      <c r="J12174" s="1" t="str">
        <f>HYPERLINK("http://geochem.nrcan.gc.ca/cdogs/content/kwd/kwd020018_e.htm", "Fluid (stream)")</f>
        <v>Fluid (stream)</v>
      </c>
      <c r="K12174" s="1" t="str">
        <f>HYPERLINK("http://geochem.nrcan.gc.ca/cdogs/content/kwd/kwd080007_e.htm", "Untreated Water")</f>
        <v>Untreated Water</v>
      </c>
      <c r="O12174">
        <v>0.43</v>
      </c>
      <c r="P12174">
        <v>270</v>
      </c>
      <c r="Q12174">
        <v>8.1999999999999993</v>
      </c>
    </row>
    <row r="12175" spans="1:17" hidden="1" x14ac:dyDescent="0.3">
      <c r="A12175" t="s">
        <v>47034</v>
      </c>
      <c r="B12175" t="s">
        <v>47035</v>
      </c>
      <c r="C12175" s="1" t="str">
        <f t="shared" si="1727"/>
        <v>21:0723</v>
      </c>
      <c r="D12175" s="1" t="str">
        <f>HYPERLINK("http://geochem.nrcan.gc.ca/cdogs/content/svy/svy210213_e.htm", "21:0213")</f>
        <v>21:0213</v>
      </c>
      <c r="E12175" t="s">
        <v>47036</v>
      </c>
      <c r="F12175" t="s">
        <v>47037</v>
      </c>
      <c r="H12175">
        <v>62.985907099999999</v>
      </c>
      <c r="I12175">
        <v>-133.27629659999999</v>
      </c>
      <c r="J12175" s="1" t="str">
        <f>HYPERLINK("http://geochem.nrcan.gc.ca/cdogs/content/kwd/kwd020018_e.htm", "Fluid (stream)")</f>
        <v>Fluid (stream)</v>
      </c>
      <c r="K12175" s="1" t="str">
        <f>HYPERLINK("http://geochem.nrcan.gc.ca/cdogs/content/kwd/kwd080007_e.htm", "Untreated Water")</f>
        <v>Untreated Water</v>
      </c>
      <c r="O12175">
        <v>0.22</v>
      </c>
      <c r="P12175">
        <v>170</v>
      </c>
      <c r="Q12175">
        <v>8</v>
      </c>
    </row>
    <row r="12176" spans="1:17" hidden="1" x14ac:dyDescent="0.3">
      <c r="A12176" t="s">
        <v>47038</v>
      </c>
      <c r="B12176" t="s">
        <v>47039</v>
      </c>
      <c r="C12176" s="1" t="str">
        <f t="shared" si="1727"/>
        <v>21:0723</v>
      </c>
      <c r="D12176" s="1" t="str">
        <f>HYPERLINK("http://geochem.nrcan.gc.ca/cdogs/content/svy/svy_e.htm", "")</f>
        <v/>
      </c>
      <c r="G12176" s="1" t="str">
        <f>HYPERLINK("http://geochem.nrcan.gc.ca/cdogs/content/cr_/cr_00084_e.htm", "84")</f>
        <v>84</v>
      </c>
      <c r="J12176" t="s">
        <v>11453</v>
      </c>
      <c r="K12176" t="s">
        <v>11454</v>
      </c>
      <c r="O12176">
        <v>0.19</v>
      </c>
      <c r="P12176">
        <v>120</v>
      </c>
      <c r="Q12176">
        <v>7.9</v>
      </c>
    </row>
    <row r="12177" spans="1:17" hidden="1" x14ac:dyDescent="0.3">
      <c r="A12177" t="s">
        <v>47040</v>
      </c>
      <c r="B12177" t="s">
        <v>47041</v>
      </c>
      <c r="C12177" s="1" t="str">
        <f t="shared" si="1727"/>
        <v>21:0723</v>
      </c>
      <c r="D12177" s="1" t="str">
        <f t="shared" ref="D12177:D12201" si="1731">HYPERLINK("http://geochem.nrcan.gc.ca/cdogs/content/svy/svy210213_e.htm", "21:0213")</f>
        <v>21:0213</v>
      </c>
      <c r="E12177" t="s">
        <v>47042</v>
      </c>
      <c r="F12177" t="s">
        <v>47043</v>
      </c>
      <c r="H12177">
        <v>62.989509900000002</v>
      </c>
      <c r="I12177">
        <v>-133.3234994</v>
      </c>
      <c r="J12177" s="1" t="str">
        <f t="shared" ref="J12177:J12201" si="1732">HYPERLINK("http://geochem.nrcan.gc.ca/cdogs/content/kwd/kwd020018_e.htm", "Fluid (stream)")</f>
        <v>Fluid (stream)</v>
      </c>
      <c r="K12177" s="1" t="str">
        <f t="shared" ref="K12177:K12201" si="1733">HYPERLINK("http://geochem.nrcan.gc.ca/cdogs/content/kwd/kwd080007_e.htm", "Untreated Water")</f>
        <v>Untreated Water</v>
      </c>
      <c r="O12177">
        <v>2.5000000000000001E-2</v>
      </c>
      <c r="P12177">
        <v>150</v>
      </c>
      <c r="Q12177">
        <v>8.1999999999999993</v>
      </c>
    </row>
    <row r="12178" spans="1:17" hidden="1" x14ac:dyDescent="0.3">
      <c r="A12178" t="s">
        <v>47044</v>
      </c>
      <c r="B12178" t="s">
        <v>47045</v>
      </c>
      <c r="C12178" s="1" t="str">
        <f t="shared" si="1727"/>
        <v>21:0723</v>
      </c>
      <c r="D12178" s="1" t="str">
        <f t="shared" si="1731"/>
        <v>21:0213</v>
      </c>
      <c r="E12178" t="s">
        <v>47046</v>
      </c>
      <c r="F12178" t="s">
        <v>47047</v>
      </c>
      <c r="H12178">
        <v>62.976613899999997</v>
      </c>
      <c r="I12178">
        <v>-133.42679810000001</v>
      </c>
      <c r="J12178" s="1" t="str">
        <f t="shared" si="1732"/>
        <v>Fluid (stream)</v>
      </c>
      <c r="K12178" s="1" t="str">
        <f t="shared" si="1733"/>
        <v>Untreated Water</v>
      </c>
      <c r="O12178">
        <v>2.5000000000000001E-2</v>
      </c>
      <c r="P12178">
        <v>80</v>
      </c>
      <c r="Q12178">
        <v>8.1</v>
      </c>
    </row>
    <row r="12179" spans="1:17" hidden="1" x14ac:dyDescent="0.3">
      <c r="A12179" t="s">
        <v>47048</v>
      </c>
      <c r="B12179" t="s">
        <v>47049</v>
      </c>
      <c r="C12179" s="1" t="str">
        <f t="shared" si="1727"/>
        <v>21:0723</v>
      </c>
      <c r="D12179" s="1" t="str">
        <f t="shared" si="1731"/>
        <v>21:0213</v>
      </c>
      <c r="E12179" t="s">
        <v>47050</v>
      </c>
      <c r="F12179" t="s">
        <v>47051</v>
      </c>
      <c r="H12179">
        <v>62.960707300000003</v>
      </c>
      <c r="I12179">
        <v>-133.3817066</v>
      </c>
      <c r="J12179" s="1" t="str">
        <f t="shared" si="1732"/>
        <v>Fluid (stream)</v>
      </c>
      <c r="K12179" s="1" t="str">
        <f t="shared" si="1733"/>
        <v>Untreated Water</v>
      </c>
      <c r="O12179">
        <v>2.5000000000000001E-2</v>
      </c>
      <c r="P12179">
        <v>100</v>
      </c>
      <c r="Q12179">
        <v>7.9</v>
      </c>
    </row>
    <row r="12180" spans="1:17" hidden="1" x14ac:dyDescent="0.3">
      <c r="A12180" t="s">
        <v>47052</v>
      </c>
      <c r="B12180" t="s">
        <v>47053</v>
      </c>
      <c r="C12180" s="1" t="str">
        <f t="shared" si="1727"/>
        <v>21:0723</v>
      </c>
      <c r="D12180" s="1" t="str">
        <f t="shared" si="1731"/>
        <v>21:0213</v>
      </c>
      <c r="E12180" t="s">
        <v>47054</v>
      </c>
      <c r="F12180" t="s">
        <v>47055</v>
      </c>
      <c r="H12180">
        <v>62.937911100000001</v>
      </c>
      <c r="I12180">
        <v>-133.5912956</v>
      </c>
      <c r="J12180" s="1" t="str">
        <f t="shared" si="1732"/>
        <v>Fluid (stream)</v>
      </c>
      <c r="K12180" s="1" t="str">
        <f t="shared" si="1733"/>
        <v>Untreated Water</v>
      </c>
      <c r="O12180">
        <v>2.5000000000000001E-2</v>
      </c>
      <c r="P12180">
        <v>200</v>
      </c>
      <c r="Q12180">
        <v>7.6</v>
      </c>
    </row>
    <row r="12181" spans="1:17" hidden="1" x14ac:dyDescent="0.3">
      <c r="A12181" t="s">
        <v>47056</v>
      </c>
      <c r="B12181" t="s">
        <v>47057</v>
      </c>
      <c r="C12181" s="1" t="str">
        <f t="shared" si="1727"/>
        <v>21:0723</v>
      </c>
      <c r="D12181" s="1" t="str">
        <f t="shared" si="1731"/>
        <v>21:0213</v>
      </c>
      <c r="E12181" t="s">
        <v>47058</v>
      </c>
      <c r="F12181" t="s">
        <v>47059</v>
      </c>
      <c r="H12181">
        <v>62.937513899999999</v>
      </c>
      <c r="I12181">
        <v>-133.55299210000001</v>
      </c>
      <c r="J12181" s="1" t="str">
        <f t="shared" si="1732"/>
        <v>Fluid (stream)</v>
      </c>
      <c r="K12181" s="1" t="str">
        <f t="shared" si="1733"/>
        <v>Untreated Water</v>
      </c>
      <c r="O12181">
        <v>0.83</v>
      </c>
      <c r="P12181">
        <v>1030</v>
      </c>
      <c r="Q12181">
        <v>7</v>
      </c>
    </row>
    <row r="12182" spans="1:17" hidden="1" x14ac:dyDescent="0.3">
      <c r="A12182" t="s">
        <v>47060</v>
      </c>
      <c r="B12182" t="s">
        <v>47061</v>
      </c>
      <c r="C12182" s="1" t="str">
        <f t="shared" si="1727"/>
        <v>21:0723</v>
      </c>
      <c r="D12182" s="1" t="str">
        <f t="shared" si="1731"/>
        <v>21:0213</v>
      </c>
      <c r="E12182" t="s">
        <v>47062</v>
      </c>
      <c r="F12182" t="s">
        <v>47063</v>
      </c>
      <c r="H12182">
        <v>62.933613299999998</v>
      </c>
      <c r="I12182">
        <v>-133.4487896</v>
      </c>
      <c r="J12182" s="1" t="str">
        <f t="shared" si="1732"/>
        <v>Fluid (stream)</v>
      </c>
      <c r="K12182" s="1" t="str">
        <f t="shared" si="1733"/>
        <v>Untreated Water</v>
      </c>
      <c r="O12182">
        <v>0.25</v>
      </c>
      <c r="P12182">
        <v>130</v>
      </c>
      <c r="Q12182">
        <v>7.8</v>
      </c>
    </row>
    <row r="12183" spans="1:17" hidden="1" x14ac:dyDescent="0.3">
      <c r="A12183" t="s">
        <v>47064</v>
      </c>
      <c r="B12183" t="s">
        <v>47065</v>
      </c>
      <c r="C12183" s="1" t="str">
        <f t="shared" si="1727"/>
        <v>21:0723</v>
      </c>
      <c r="D12183" s="1" t="str">
        <f t="shared" si="1731"/>
        <v>21:0213</v>
      </c>
      <c r="E12183" t="s">
        <v>47066</v>
      </c>
      <c r="F12183" t="s">
        <v>47067</v>
      </c>
      <c r="H12183">
        <v>62.919107699999998</v>
      </c>
      <c r="I12183">
        <v>-133.42870389999999</v>
      </c>
      <c r="J12183" s="1" t="str">
        <f t="shared" si="1732"/>
        <v>Fluid (stream)</v>
      </c>
      <c r="K12183" s="1" t="str">
        <f t="shared" si="1733"/>
        <v>Untreated Water</v>
      </c>
      <c r="O12183">
        <v>0.17</v>
      </c>
      <c r="P12183">
        <v>220</v>
      </c>
      <c r="Q12183">
        <v>7</v>
      </c>
    </row>
    <row r="12184" spans="1:17" hidden="1" x14ac:dyDescent="0.3">
      <c r="A12184" t="s">
        <v>47068</v>
      </c>
      <c r="B12184" t="s">
        <v>47069</v>
      </c>
      <c r="C12184" s="1" t="str">
        <f t="shared" si="1727"/>
        <v>21:0723</v>
      </c>
      <c r="D12184" s="1" t="str">
        <f t="shared" si="1731"/>
        <v>21:0213</v>
      </c>
      <c r="E12184" t="s">
        <v>47070</v>
      </c>
      <c r="F12184" t="s">
        <v>47071</v>
      </c>
      <c r="H12184">
        <v>62.918405300000003</v>
      </c>
      <c r="I12184">
        <v>-133.39979539999999</v>
      </c>
      <c r="J12184" s="1" t="str">
        <f t="shared" si="1732"/>
        <v>Fluid (stream)</v>
      </c>
      <c r="K12184" s="1" t="str">
        <f t="shared" si="1733"/>
        <v>Untreated Water</v>
      </c>
      <c r="O12184">
        <v>2.5000000000000001E-2</v>
      </c>
      <c r="P12184">
        <v>340</v>
      </c>
      <c r="Q12184">
        <v>7.8</v>
      </c>
    </row>
    <row r="12185" spans="1:17" hidden="1" x14ac:dyDescent="0.3">
      <c r="A12185" t="s">
        <v>47072</v>
      </c>
      <c r="B12185" t="s">
        <v>47073</v>
      </c>
      <c r="C12185" s="1" t="str">
        <f t="shared" si="1727"/>
        <v>21:0723</v>
      </c>
      <c r="D12185" s="1" t="str">
        <f t="shared" si="1731"/>
        <v>21:0213</v>
      </c>
      <c r="E12185" t="s">
        <v>47070</v>
      </c>
      <c r="F12185" t="s">
        <v>47074</v>
      </c>
      <c r="H12185">
        <v>62.918405300000003</v>
      </c>
      <c r="I12185">
        <v>-133.39979539999999</v>
      </c>
      <c r="J12185" s="1" t="str">
        <f t="shared" si="1732"/>
        <v>Fluid (stream)</v>
      </c>
      <c r="K12185" s="1" t="str">
        <f t="shared" si="1733"/>
        <v>Untreated Water</v>
      </c>
      <c r="O12185">
        <v>2.5000000000000001E-2</v>
      </c>
      <c r="P12185">
        <v>350</v>
      </c>
      <c r="Q12185">
        <v>7.8</v>
      </c>
    </row>
    <row r="12186" spans="1:17" hidden="1" x14ac:dyDescent="0.3">
      <c r="A12186" t="s">
        <v>47075</v>
      </c>
      <c r="B12186" t="s">
        <v>47076</v>
      </c>
      <c r="C12186" s="1" t="str">
        <f t="shared" si="1727"/>
        <v>21:0723</v>
      </c>
      <c r="D12186" s="1" t="str">
        <f t="shared" si="1731"/>
        <v>21:0213</v>
      </c>
      <c r="E12186" t="s">
        <v>47077</v>
      </c>
      <c r="F12186" t="s">
        <v>47078</v>
      </c>
      <c r="H12186">
        <v>62.8891043</v>
      </c>
      <c r="I12186">
        <v>-133.36559099999999</v>
      </c>
      <c r="J12186" s="1" t="str">
        <f t="shared" si="1732"/>
        <v>Fluid (stream)</v>
      </c>
      <c r="K12186" s="1" t="str">
        <f t="shared" si="1733"/>
        <v>Untreated Water</v>
      </c>
      <c r="O12186">
        <v>2.5000000000000001E-2</v>
      </c>
      <c r="P12186">
        <v>120</v>
      </c>
      <c r="Q12186">
        <v>7.5</v>
      </c>
    </row>
    <row r="12187" spans="1:17" hidden="1" x14ac:dyDescent="0.3">
      <c r="A12187" t="s">
        <v>47079</v>
      </c>
      <c r="B12187" t="s">
        <v>47080</v>
      </c>
      <c r="C12187" s="1" t="str">
        <f t="shared" si="1727"/>
        <v>21:0723</v>
      </c>
      <c r="D12187" s="1" t="str">
        <f t="shared" si="1731"/>
        <v>21:0213</v>
      </c>
      <c r="E12187" t="s">
        <v>47081</v>
      </c>
      <c r="F12187" t="s">
        <v>47082</v>
      </c>
      <c r="H12187">
        <v>62.889409200000003</v>
      </c>
      <c r="I12187">
        <v>-133.3387018</v>
      </c>
      <c r="J12187" s="1" t="str">
        <f t="shared" si="1732"/>
        <v>Fluid (stream)</v>
      </c>
      <c r="K12187" s="1" t="str">
        <f t="shared" si="1733"/>
        <v>Untreated Water</v>
      </c>
      <c r="O12187">
        <v>0.6</v>
      </c>
      <c r="P12187">
        <v>140</v>
      </c>
      <c r="Q12187">
        <v>7.7</v>
      </c>
    </row>
    <row r="12188" spans="1:17" hidden="1" x14ac:dyDescent="0.3">
      <c r="A12188" t="s">
        <v>47083</v>
      </c>
      <c r="B12188" t="s">
        <v>47084</v>
      </c>
      <c r="C12188" s="1" t="str">
        <f t="shared" si="1727"/>
        <v>21:0723</v>
      </c>
      <c r="D12188" s="1" t="str">
        <f t="shared" si="1731"/>
        <v>21:0213</v>
      </c>
      <c r="E12188" t="s">
        <v>47085</v>
      </c>
      <c r="F12188" t="s">
        <v>47086</v>
      </c>
      <c r="H12188">
        <v>62.905605100000002</v>
      </c>
      <c r="I12188">
        <v>-133.311487</v>
      </c>
      <c r="J12188" s="1" t="str">
        <f t="shared" si="1732"/>
        <v>Fluid (stream)</v>
      </c>
      <c r="K12188" s="1" t="str">
        <f t="shared" si="1733"/>
        <v>Untreated Water</v>
      </c>
      <c r="O12188">
        <v>2.5000000000000001E-2</v>
      </c>
      <c r="P12188">
        <v>260</v>
      </c>
      <c r="Q12188">
        <v>7.6</v>
      </c>
    </row>
    <row r="12189" spans="1:17" hidden="1" x14ac:dyDescent="0.3">
      <c r="A12189" t="s">
        <v>47087</v>
      </c>
      <c r="B12189" t="s">
        <v>47088</v>
      </c>
      <c r="C12189" s="1" t="str">
        <f t="shared" si="1727"/>
        <v>21:0723</v>
      </c>
      <c r="D12189" s="1" t="str">
        <f t="shared" si="1731"/>
        <v>21:0213</v>
      </c>
      <c r="E12189" t="s">
        <v>47089</v>
      </c>
      <c r="F12189" t="s">
        <v>47090</v>
      </c>
      <c r="H12189">
        <v>62.881511099999997</v>
      </c>
      <c r="I12189">
        <v>-133.29678509999999</v>
      </c>
      <c r="J12189" s="1" t="str">
        <f t="shared" si="1732"/>
        <v>Fluid (stream)</v>
      </c>
      <c r="K12189" s="1" t="str">
        <f t="shared" si="1733"/>
        <v>Untreated Water</v>
      </c>
      <c r="O12189">
        <v>2.5000000000000001E-2</v>
      </c>
      <c r="P12189">
        <v>110</v>
      </c>
      <c r="Q12189">
        <v>7.4</v>
      </c>
    </row>
    <row r="12190" spans="1:17" hidden="1" x14ac:dyDescent="0.3">
      <c r="A12190" t="s">
        <v>47091</v>
      </c>
      <c r="B12190" t="s">
        <v>47092</v>
      </c>
      <c r="C12190" s="1" t="str">
        <f t="shared" si="1727"/>
        <v>21:0723</v>
      </c>
      <c r="D12190" s="1" t="str">
        <f t="shared" si="1731"/>
        <v>21:0213</v>
      </c>
      <c r="E12190" t="s">
        <v>47093</v>
      </c>
      <c r="F12190" t="s">
        <v>47094</v>
      </c>
      <c r="H12190">
        <v>62.8736034</v>
      </c>
      <c r="I12190">
        <v>-133.22919189999999</v>
      </c>
      <c r="J12190" s="1" t="str">
        <f t="shared" si="1732"/>
        <v>Fluid (stream)</v>
      </c>
      <c r="K12190" s="1" t="str">
        <f t="shared" si="1733"/>
        <v>Untreated Water</v>
      </c>
      <c r="O12190">
        <v>0.27</v>
      </c>
      <c r="P12190">
        <v>190</v>
      </c>
      <c r="Q12190">
        <v>7.6</v>
      </c>
    </row>
    <row r="12191" spans="1:17" hidden="1" x14ac:dyDescent="0.3">
      <c r="A12191" t="s">
        <v>47095</v>
      </c>
      <c r="B12191" t="s">
        <v>47096</v>
      </c>
      <c r="C12191" s="1" t="str">
        <f t="shared" si="1727"/>
        <v>21:0723</v>
      </c>
      <c r="D12191" s="1" t="str">
        <f t="shared" si="1731"/>
        <v>21:0213</v>
      </c>
      <c r="E12191" t="s">
        <v>47097</v>
      </c>
      <c r="F12191" t="s">
        <v>47098</v>
      </c>
      <c r="H12191">
        <v>62.867610999999997</v>
      </c>
      <c r="I12191">
        <v>-133.25188539999999</v>
      </c>
      <c r="J12191" s="1" t="str">
        <f t="shared" si="1732"/>
        <v>Fluid (stream)</v>
      </c>
      <c r="K12191" s="1" t="str">
        <f t="shared" si="1733"/>
        <v>Untreated Water</v>
      </c>
      <c r="O12191">
        <v>0.25</v>
      </c>
      <c r="P12191">
        <v>100</v>
      </c>
      <c r="Q12191">
        <v>7.6</v>
      </c>
    </row>
    <row r="12192" spans="1:17" hidden="1" x14ac:dyDescent="0.3">
      <c r="A12192" t="s">
        <v>47099</v>
      </c>
      <c r="B12192" t="s">
        <v>47100</v>
      </c>
      <c r="C12192" s="1" t="str">
        <f t="shared" si="1727"/>
        <v>21:0723</v>
      </c>
      <c r="D12192" s="1" t="str">
        <f t="shared" si="1731"/>
        <v>21:0213</v>
      </c>
      <c r="E12192" t="s">
        <v>47101</v>
      </c>
      <c r="F12192" t="s">
        <v>47102</v>
      </c>
      <c r="H12192">
        <v>62.906113499999996</v>
      </c>
      <c r="I12192">
        <v>-133.20789859999999</v>
      </c>
      <c r="J12192" s="1" t="str">
        <f t="shared" si="1732"/>
        <v>Fluid (stream)</v>
      </c>
      <c r="K12192" s="1" t="str">
        <f t="shared" si="1733"/>
        <v>Untreated Water</v>
      </c>
      <c r="O12192">
        <v>2.5000000000000001E-2</v>
      </c>
      <c r="P12192">
        <v>140</v>
      </c>
      <c r="Q12192">
        <v>7.3</v>
      </c>
    </row>
    <row r="12193" spans="1:17" hidden="1" x14ac:dyDescent="0.3">
      <c r="A12193" t="s">
        <v>47103</v>
      </c>
      <c r="B12193" t="s">
        <v>47104</v>
      </c>
      <c r="C12193" s="1" t="str">
        <f t="shared" si="1727"/>
        <v>21:0723</v>
      </c>
      <c r="D12193" s="1" t="str">
        <f t="shared" si="1731"/>
        <v>21:0213</v>
      </c>
      <c r="E12193" t="s">
        <v>47105</v>
      </c>
      <c r="F12193" t="s">
        <v>47106</v>
      </c>
      <c r="H12193">
        <v>62.909107300000002</v>
      </c>
      <c r="I12193">
        <v>-133.23169379999999</v>
      </c>
      <c r="J12193" s="1" t="str">
        <f t="shared" si="1732"/>
        <v>Fluid (stream)</v>
      </c>
      <c r="K12193" s="1" t="str">
        <f t="shared" si="1733"/>
        <v>Untreated Water</v>
      </c>
      <c r="O12193">
        <v>0.94</v>
      </c>
      <c r="P12193">
        <v>160</v>
      </c>
      <c r="Q12193">
        <v>7.6</v>
      </c>
    </row>
    <row r="12194" spans="1:17" hidden="1" x14ac:dyDescent="0.3">
      <c r="A12194" t="s">
        <v>47107</v>
      </c>
      <c r="B12194" t="s">
        <v>47108</v>
      </c>
      <c r="C12194" s="1" t="str">
        <f t="shared" si="1727"/>
        <v>21:0723</v>
      </c>
      <c r="D12194" s="1" t="str">
        <f t="shared" si="1731"/>
        <v>21:0213</v>
      </c>
      <c r="E12194" t="s">
        <v>47109</v>
      </c>
      <c r="F12194" t="s">
        <v>47110</v>
      </c>
      <c r="H12194">
        <v>62.930711700000003</v>
      </c>
      <c r="I12194">
        <v>-133.21628430000001</v>
      </c>
      <c r="J12194" s="1" t="str">
        <f t="shared" si="1732"/>
        <v>Fluid (stream)</v>
      </c>
      <c r="K12194" s="1" t="str">
        <f t="shared" si="1733"/>
        <v>Untreated Water</v>
      </c>
      <c r="O12194">
        <v>1.05</v>
      </c>
      <c r="P12194">
        <v>150</v>
      </c>
      <c r="Q12194">
        <v>7.6</v>
      </c>
    </row>
    <row r="12195" spans="1:17" hidden="1" x14ac:dyDescent="0.3">
      <c r="A12195" t="s">
        <v>47111</v>
      </c>
      <c r="B12195" t="s">
        <v>47112</v>
      </c>
      <c r="C12195" s="1" t="str">
        <f t="shared" si="1727"/>
        <v>21:0723</v>
      </c>
      <c r="D12195" s="1" t="str">
        <f t="shared" si="1731"/>
        <v>21:0213</v>
      </c>
      <c r="E12195" t="s">
        <v>47113</v>
      </c>
      <c r="F12195" t="s">
        <v>47114</v>
      </c>
      <c r="H12195">
        <v>62.953508200000002</v>
      </c>
      <c r="I12195">
        <v>-133.25740390000001</v>
      </c>
      <c r="J12195" s="1" t="str">
        <f t="shared" si="1732"/>
        <v>Fluid (stream)</v>
      </c>
      <c r="K12195" s="1" t="str">
        <f t="shared" si="1733"/>
        <v>Untreated Water</v>
      </c>
      <c r="O12195">
        <v>0.65</v>
      </c>
      <c r="P12195">
        <v>140</v>
      </c>
      <c r="Q12195">
        <v>7.7</v>
      </c>
    </row>
    <row r="12196" spans="1:17" hidden="1" x14ac:dyDescent="0.3">
      <c r="A12196" t="s">
        <v>47115</v>
      </c>
      <c r="B12196" t="s">
        <v>47116</v>
      </c>
      <c r="C12196" s="1" t="str">
        <f t="shared" si="1727"/>
        <v>21:0723</v>
      </c>
      <c r="D12196" s="1" t="str">
        <f t="shared" si="1731"/>
        <v>21:0213</v>
      </c>
      <c r="E12196" t="s">
        <v>47117</v>
      </c>
      <c r="F12196" t="s">
        <v>47118</v>
      </c>
      <c r="H12196">
        <v>62.956211199999998</v>
      </c>
      <c r="I12196">
        <v>-133.31138780000001</v>
      </c>
      <c r="J12196" s="1" t="str">
        <f t="shared" si="1732"/>
        <v>Fluid (stream)</v>
      </c>
      <c r="K12196" s="1" t="str">
        <f t="shared" si="1733"/>
        <v>Untreated Water</v>
      </c>
      <c r="O12196">
        <v>0.93</v>
      </c>
      <c r="P12196">
        <v>110</v>
      </c>
      <c r="Q12196">
        <v>8</v>
      </c>
    </row>
    <row r="12197" spans="1:17" hidden="1" x14ac:dyDescent="0.3">
      <c r="A12197" t="s">
        <v>47119</v>
      </c>
      <c r="B12197" t="s">
        <v>47120</v>
      </c>
      <c r="C12197" s="1" t="str">
        <f t="shared" si="1727"/>
        <v>21:0723</v>
      </c>
      <c r="D12197" s="1" t="str">
        <f t="shared" si="1731"/>
        <v>21:0213</v>
      </c>
      <c r="E12197" t="s">
        <v>47117</v>
      </c>
      <c r="F12197" t="s">
        <v>47121</v>
      </c>
      <c r="H12197">
        <v>62.956211199999998</v>
      </c>
      <c r="I12197">
        <v>-133.31138780000001</v>
      </c>
      <c r="J12197" s="1" t="str">
        <f t="shared" si="1732"/>
        <v>Fluid (stream)</v>
      </c>
      <c r="K12197" s="1" t="str">
        <f t="shared" si="1733"/>
        <v>Untreated Water</v>
      </c>
      <c r="O12197">
        <v>0.94</v>
      </c>
      <c r="P12197">
        <v>130</v>
      </c>
      <c r="Q12197">
        <v>8.1999999999999993</v>
      </c>
    </row>
    <row r="12198" spans="1:17" hidden="1" x14ac:dyDescent="0.3">
      <c r="A12198" t="s">
        <v>47122</v>
      </c>
      <c r="B12198" t="s">
        <v>47123</v>
      </c>
      <c r="C12198" s="1" t="str">
        <f t="shared" si="1727"/>
        <v>21:0723</v>
      </c>
      <c r="D12198" s="1" t="str">
        <f t="shared" si="1731"/>
        <v>21:0213</v>
      </c>
      <c r="E12198" t="s">
        <v>47124</v>
      </c>
      <c r="F12198" t="s">
        <v>47125</v>
      </c>
      <c r="H12198">
        <v>62.948906600000001</v>
      </c>
      <c r="I12198">
        <v>-133.34729129999999</v>
      </c>
      <c r="J12198" s="1" t="str">
        <f t="shared" si="1732"/>
        <v>Fluid (stream)</v>
      </c>
      <c r="K12198" s="1" t="str">
        <f t="shared" si="1733"/>
        <v>Untreated Water</v>
      </c>
      <c r="O12198">
        <v>0.15</v>
      </c>
      <c r="P12198">
        <v>130</v>
      </c>
      <c r="Q12198">
        <v>7.4</v>
      </c>
    </row>
    <row r="12199" spans="1:17" hidden="1" x14ac:dyDescent="0.3">
      <c r="A12199" t="s">
        <v>47126</v>
      </c>
      <c r="B12199" t="s">
        <v>47127</v>
      </c>
      <c r="C12199" s="1" t="str">
        <f t="shared" si="1727"/>
        <v>21:0723</v>
      </c>
      <c r="D12199" s="1" t="str">
        <f t="shared" si="1731"/>
        <v>21:0213</v>
      </c>
      <c r="E12199" t="s">
        <v>47128</v>
      </c>
      <c r="F12199" t="s">
        <v>47129</v>
      </c>
      <c r="H12199">
        <v>62.948110399999997</v>
      </c>
      <c r="I12199">
        <v>-133.36679150000001</v>
      </c>
      <c r="J12199" s="1" t="str">
        <f t="shared" si="1732"/>
        <v>Fluid (stream)</v>
      </c>
      <c r="K12199" s="1" t="str">
        <f t="shared" si="1733"/>
        <v>Untreated Water</v>
      </c>
      <c r="O12199">
        <v>2.5000000000000001E-2</v>
      </c>
      <c r="P12199">
        <v>130</v>
      </c>
      <c r="Q12199">
        <v>7.1</v>
      </c>
    </row>
    <row r="12200" spans="1:17" hidden="1" x14ac:dyDescent="0.3">
      <c r="A12200" t="s">
        <v>47130</v>
      </c>
      <c r="B12200" t="s">
        <v>47131</v>
      </c>
      <c r="C12200" s="1" t="str">
        <f t="shared" si="1727"/>
        <v>21:0723</v>
      </c>
      <c r="D12200" s="1" t="str">
        <f t="shared" si="1731"/>
        <v>21:0213</v>
      </c>
      <c r="E12200" t="s">
        <v>47132</v>
      </c>
      <c r="F12200" t="s">
        <v>47133</v>
      </c>
      <c r="H12200">
        <v>62.992908300000003</v>
      </c>
      <c r="I12200">
        <v>-133.47590510000001</v>
      </c>
      <c r="J12200" s="1" t="str">
        <f t="shared" si="1732"/>
        <v>Fluid (stream)</v>
      </c>
      <c r="K12200" s="1" t="str">
        <f t="shared" si="1733"/>
        <v>Untreated Water</v>
      </c>
      <c r="O12200">
        <v>1.53</v>
      </c>
      <c r="P12200">
        <v>110</v>
      </c>
      <c r="Q12200">
        <v>8.1</v>
      </c>
    </row>
    <row r="12201" spans="1:17" hidden="1" x14ac:dyDescent="0.3">
      <c r="A12201" t="s">
        <v>47134</v>
      </c>
      <c r="B12201" t="s">
        <v>47135</v>
      </c>
      <c r="C12201" s="1" t="str">
        <f t="shared" si="1727"/>
        <v>21:0723</v>
      </c>
      <c r="D12201" s="1" t="str">
        <f t="shared" si="1731"/>
        <v>21:0213</v>
      </c>
      <c r="E12201" t="s">
        <v>47136</v>
      </c>
      <c r="F12201" t="s">
        <v>47137</v>
      </c>
      <c r="H12201">
        <v>62.9821083</v>
      </c>
      <c r="I12201">
        <v>-133.51629059999999</v>
      </c>
      <c r="J12201" s="1" t="str">
        <f t="shared" si="1732"/>
        <v>Fluid (stream)</v>
      </c>
      <c r="K12201" s="1" t="str">
        <f t="shared" si="1733"/>
        <v>Untreated Water</v>
      </c>
      <c r="O12201">
        <v>2.5000000000000001E-2</v>
      </c>
      <c r="P12201">
        <v>110</v>
      </c>
      <c r="Q12201">
        <v>7.3</v>
      </c>
    </row>
    <row r="12202" spans="1:17" hidden="1" x14ac:dyDescent="0.3">
      <c r="A12202" t="s">
        <v>47138</v>
      </c>
      <c r="B12202" t="s">
        <v>47139</v>
      </c>
      <c r="C12202" s="1" t="str">
        <f t="shared" si="1727"/>
        <v>21:0723</v>
      </c>
      <c r="D12202" s="1" t="str">
        <f>HYPERLINK("http://geochem.nrcan.gc.ca/cdogs/content/svy/svy_e.htm", "")</f>
        <v/>
      </c>
      <c r="G12202" s="1" t="str">
        <f>HYPERLINK("http://geochem.nrcan.gc.ca/cdogs/content/cr_/cr_00084_e.htm", "84")</f>
        <v>84</v>
      </c>
      <c r="J12202" t="s">
        <v>11453</v>
      </c>
      <c r="K12202" t="s">
        <v>11454</v>
      </c>
      <c r="O12202">
        <v>0.22</v>
      </c>
      <c r="P12202">
        <v>70</v>
      </c>
      <c r="Q12202">
        <v>7.6</v>
      </c>
    </row>
    <row r="12203" spans="1:17" hidden="1" x14ac:dyDescent="0.3">
      <c r="A12203" t="s">
        <v>47140</v>
      </c>
      <c r="B12203" t="s">
        <v>47141</v>
      </c>
      <c r="C12203" s="1" t="str">
        <f t="shared" ref="C12203:C12266" si="1734">HYPERLINK("http://geochem.nrcan.gc.ca/cdogs/content/bdl/bdl210723_e.htm", "21:0723")</f>
        <v>21:0723</v>
      </c>
      <c r="D12203" s="1" t="str">
        <f t="shared" ref="D12203:D12229" si="1735">HYPERLINK("http://geochem.nrcan.gc.ca/cdogs/content/svy/svy210213_e.htm", "21:0213")</f>
        <v>21:0213</v>
      </c>
      <c r="E12203" t="s">
        <v>47142</v>
      </c>
      <c r="F12203" t="s">
        <v>47143</v>
      </c>
      <c r="H12203">
        <v>62.896712200000003</v>
      </c>
      <c r="I12203">
        <v>-133.68380210000001</v>
      </c>
      <c r="J12203" s="1" t="str">
        <f t="shared" ref="J12203:J12229" si="1736">HYPERLINK("http://geochem.nrcan.gc.ca/cdogs/content/kwd/kwd020018_e.htm", "Fluid (stream)")</f>
        <v>Fluid (stream)</v>
      </c>
      <c r="K12203" s="1" t="str">
        <f t="shared" ref="K12203:K12229" si="1737">HYPERLINK("http://geochem.nrcan.gc.ca/cdogs/content/kwd/kwd080007_e.htm", "Untreated Water")</f>
        <v>Untreated Water</v>
      </c>
      <c r="O12203">
        <v>5.68</v>
      </c>
      <c r="P12203">
        <v>210</v>
      </c>
      <c r="Q12203">
        <v>7.9</v>
      </c>
    </row>
    <row r="12204" spans="1:17" hidden="1" x14ac:dyDescent="0.3">
      <c r="A12204" t="s">
        <v>47144</v>
      </c>
      <c r="B12204" t="s">
        <v>47145</v>
      </c>
      <c r="C12204" s="1" t="str">
        <f t="shared" si="1734"/>
        <v>21:0723</v>
      </c>
      <c r="D12204" s="1" t="str">
        <f t="shared" si="1735"/>
        <v>21:0213</v>
      </c>
      <c r="E12204" t="s">
        <v>47146</v>
      </c>
      <c r="F12204" t="s">
        <v>47147</v>
      </c>
      <c r="H12204">
        <v>62.907007700000001</v>
      </c>
      <c r="I12204">
        <v>-133.64299080000001</v>
      </c>
      <c r="J12204" s="1" t="str">
        <f t="shared" si="1736"/>
        <v>Fluid (stream)</v>
      </c>
      <c r="K12204" s="1" t="str">
        <f t="shared" si="1737"/>
        <v>Untreated Water</v>
      </c>
      <c r="O12204">
        <v>0.55000000000000004</v>
      </c>
      <c r="P12204">
        <v>140</v>
      </c>
      <c r="Q12204">
        <v>7.4</v>
      </c>
    </row>
    <row r="12205" spans="1:17" hidden="1" x14ac:dyDescent="0.3">
      <c r="A12205" t="s">
        <v>47148</v>
      </c>
      <c r="B12205" t="s">
        <v>47149</v>
      </c>
      <c r="C12205" s="1" t="str">
        <f t="shared" si="1734"/>
        <v>21:0723</v>
      </c>
      <c r="D12205" s="1" t="str">
        <f t="shared" si="1735"/>
        <v>21:0213</v>
      </c>
      <c r="E12205" t="s">
        <v>47150</v>
      </c>
      <c r="F12205" t="s">
        <v>47151</v>
      </c>
      <c r="H12205">
        <v>62.975112199999998</v>
      </c>
      <c r="I12205">
        <v>-133.76660050000001</v>
      </c>
      <c r="J12205" s="1" t="str">
        <f t="shared" si="1736"/>
        <v>Fluid (stream)</v>
      </c>
      <c r="K12205" s="1" t="str">
        <f t="shared" si="1737"/>
        <v>Untreated Water</v>
      </c>
      <c r="O12205">
        <v>2.5000000000000001E-2</v>
      </c>
      <c r="P12205">
        <v>200</v>
      </c>
      <c r="Q12205">
        <v>8</v>
      </c>
    </row>
    <row r="12206" spans="1:17" hidden="1" x14ac:dyDescent="0.3">
      <c r="A12206" t="s">
        <v>47152</v>
      </c>
      <c r="B12206" t="s">
        <v>47153</v>
      </c>
      <c r="C12206" s="1" t="str">
        <f t="shared" si="1734"/>
        <v>21:0723</v>
      </c>
      <c r="D12206" s="1" t="str">
        <f t="shared" si="1735"/>
        <v>21:0213</v>
      </c>
      <c r="E12206" t="s">
        <v>47154</v>
      </c>
      <c r="F12206" t="s">
        <v>47155</v>
      </c>
      <c r="H12206">
        <v>62.992916299999997</v>
      </c>
      <c r="I12206">
        <v>-133.83009910000001</v>
      </c>
      <c r="J12206" s="1" t="str">
        <f t="shared" si="1736"/>
        <v>Fluid (stream)</v>
      </c>
      <c r="K12206" s="1" t="str">
        <f t="shared" si="1737"/>
        <v>Untreated Water</v>
      </c>
      <c r="O12206">
        <v>2.5000000000000001E-2</v>
      </c>
      <c r="P12206">
        <v>220</v>
      </c>
      <c r="Q12206">
        <v>8</v>
      </c>
    </row>
    <row r="12207" spans="1:17" hidden="1" x14ac:dyDescent="0.3">
      <c r="A12207" t="s">
        <v>47156</v>
      </c>
      <c r="B12207" t="s">
        <v>47157</v>
      </c>
      <c r="C12207" s="1" t="str">
        <f t="shared" si="1734"/>
        <v>21:0723</v>
      </c>
      <c r="D12207" s="1" t="str">
        <f t="shared" si="1735"/>
        <v>21:0213</v>
      </c>
      <c r="E12207" t="s">
        <v>47158</v>
      </c>
      <c r="F12207" t="s">
        <v>47159</v>
      </c>
      <c r="H12207">
        <v>62.978217000000001</v>
      </c>
      <c r="I12207">
        <v>-133.86148660000001</v>
      </c>
      <c r="J12207" s="1" t="str">
        <f t="shared" si="1736"/>
        <v>Fluid (stream)</v>
      </c>
      <c r="K12207" s="1" t="str">
        <f t="shared" si="1737"/>
        <v>Untreated Water</v>
      </c>
      <c r="O12207">
        <v>1.45</v>
      </c>
      <c r="P12207">
        <v>180</v>
      </c>
      <c r="Q12207">
        <v>7.8</v>
      </c>
    </row>
    <row r="12208" spans="1:17" hidden="1" x14ac:dyDescent="0.3">
      <c r="A12208" t="s">
        <v>47160</v>
      </c>
      <c r="B12208" t="s">
        <v>47161</v>
      </c>
      <c r="C12208" s="1" t="str">
        <f t="shared" si="1734"/>
        <v>21:0723</v>
      </c>
      <c r="D12208" s="1" t="str">
        <f t="shared" si="1735"/>
        <v>21:0213</v>
      </c>
      <c r="E12208" t="s">
        <v>47162</v>
      </c>
      <c r="F12208" t="s">
        <v>47163</v>
      </c>
      <c r="H12208">
        <v>62.978813100000004</v>
      </c>
      <c r="I12208">
        <v>-133.87539279999999</v>
      </c>
      <c r="J12208" s="1" t="str">
        <f t="shared" si="1736"/>
        <v>Fluid (stream)</v>
      </c>
      <c r="K12208" s="1" t="str">
        <f t="shared" si="1737"/>
        <v>Untreated Water</v>
      </c>
      <c r="O12208">
        <v>0.18</v>
      </c>
      <c r="P12208">
        <v>130</v>
      </c>
      <c r="Q12208">
        <v>7.7</v>
      </c>
    </row>
    <row r="12209" spans="1:17" hidden="1" x14ac:dyDescent="0.3">
      <c r="A12209" t="s">
        <v>47164</v>
      </c>
      <c r="B12209" t="s">
        <v>47165</v>
      </c>
      <c r="C12209" s="1" t="str">
        <f t="shared" si="1734"/>
        <v>21:0723</v>
      </c>
      <c r="D12209" s="1" t="str">
        <f t="shared" si="1735"/>
        <v>21:0213</v>
      </c>
      <c r="E12209" t="s">
        <v>47166</v>
      </c>
      <c r="F12209" t="s">
        <v>47167</v>
      </c>
      <c r="H12209">
        <v>62.960016899999999</v>
      </c>
      <c r="I12209">
        <v>-133.82378679999999</v>
      </c>
      <c r="J12209" s="1" t="str">
        <f t="shared" si="1736"/>
        <v>Fluid (stream)</v>
      </c>
      <c r="K12209" s="1" t="str">
        <f t="shared" si="1737"/>
        <v>Untreated Water</v>
      </c>
      <c r="O12209">
        <v>1.5</v>
      </c>
      <c r="P12209">
        <v>180</v>
      </c>
      <c r="Q12209">
        <v>7.8</v>
      </c>
    </row>
    <row r="12210" spans="1:17" hidden="1" x14ac:dyDescent="0.3">
      <c r="A12210" t="s">
        <v>47168</v>
      </c>
      <c r="B12210" t="s">
        <v>47169</v>
      </c>
      <c r="C12210" s="1" t="str">
        <f t="shared" si="1734"/>
        <v>21:0723</v>
      </c>
      <c r="D12210" s="1" t="str">
        <f t="shared" si="1735"/>
        <v>21:0213</v>
      </c>
      <c r="E12210" t="s">
        <v>47170</v>
      </c>
      <c r="F12210" t="s">
        <v>47171</v>
      </c>
      <c r="H12210">
        <v>62.909907199999999</v>
      </c>
      <c r="I12210">
        <v>-133.76090300000001</v>
      </c>
      <c r="J12210" s="1" t="str">
        <f t="shared" si="1736"/>
        <v>Fluid (stream)</v>
      </c>
      <c r="K12210" s="1" t="str">
        <f t="shared" si="1737"/>
        <v>Untreated Water</v>
      </c>
      <c r="O12210">
        <v>1.67</v>
      </c>
      <c r="P12210">
        <v>160</v>
      </c>
      <c r="Q12210">
        <v>8</v>
      </c>
    </row>
    <row r="12211" spans="1:17" hidden="1" x14ac:dyDescent="0.3">
      <c r="A12211" t="s">
        <v>47172</v>
      </c>
      <c r="B12211" t="s">
        <v>47173</v>
      </c>
      <c r="C12211" s="1" t="str">
        <f t="shared" si="1734"/>
        <v>21:0723</v>
      </c>
      <c r="D12211" s="1" t="str">
        <f t="shared" si="1735"/>
        <v>21:0213</v>
      </c>
      <c r="E12211" t="s">
        <v>47174</v>
      </c>
      <c r="F12211" t="s">
        <v>47175</v>
      </c>
      <c r="H12211">
        <v>62.928406299999999</v>
      </c>
      <c r="I12211">
        <v>-133.59328909999999</v>
      </c>
      <c r="J12211" s="1" t="str">
        <f t="shared" si="1736"/>
        <v>Fluid (stream)</v>
      </c>
      <c r="K12211" s="1" t="str">
        <f t="shared" si="1737"/>
        <v>Untreated Water</v>
      </c>
      <c r="O12211">
        <v>2.5000000000000001E-2</v>
      </c>
      <c r="P12211">
        <v>400</v>
      </c>
      <c r="Q12211">
        <v>8</v>
      </c>
    </row>
    <row r="12212" spans="1:17" hidden="1" x14ac:dyDescent="0.3">
      <c r="A12212" t="s">
        <v>47176</v>
      </c>
      <c r="B12212" t="s">
        <v>47177</v>
      </c>
      <c r="C12212" s="1" t="str">
        <f t="shared" si="1734"/>
        <v>21:0723</v>
      </c>
      <c r="D12212" s="1" t="str">
        <f t="shared" si="1735"/>
        <v>21:0213</v>
      </c>
      <c r="E12212" t="s">
        <v>47178</v>
      </c>
      <c r="F12212" t="s">
        <v>47179</v>
      </c>
      <c r="H12212">
        <v>62.964313900000001</v>
      </c>
      <c r="I12212">
        <v>-133.50510410000001</v>
      </c>
      <c r="J12212" s="1" t="str">
        <f t="shared" si="1736"/>
        <v>Fluid (stream)</v>
      </c>
      <c r="K12212" s="1" t="str">
        <f t="shared" si="1737"/>
        <v>Untreated Water</v>
      </c>
      <c r="O12212">
        <v>2.5000000000000001E-2</v>
      </c>
      <c r="P12212">
        <v>180</v>
      </c>
      <c r="Q12212">
        <v>6.9</v>
      </c>
    </row>
    <row r="12213" spans="1:17" hidden="1" x14ac:dyDescent="0.3">
      <c r="A12213" t="s">
        <v>47180</v>
      </c>
      <c r="B12213" t="s">
        <v>47181</v>
      </c>
      <c r="C12213" s="1" t="str">
        <f t="shared" si="1734"/>
        <v>21:0723</v>
      </c>
      <c r="D12213" s="1" t="str">
        <f t="shared" si="1735"/>
        <v>21:0213</v>
      </c>
      <c r="E12213" t="s">
        <v>47182</v>
      </c>
      <c r="F12213" t="s">
        <v>47183</v>
      </c>
      <c r="H12213">
        <v>62.981315100000003</v>
      </c>
      <c r="I12213">
        <v>-133.56720200000001</v>
      </c>
      <c r="J12213" s="1" t="str">
        <f t="shared" si="1736"/>
        <v>Fluid (stream)</v>
      </c>
      <c r="K12213" s="1" t="str">
        <f t="shared" si="1737"/>
        <v>Untreated Water</v>
      </c>
      <c r="O12213">
        <v>2.5000000000000001E-2</v>
      </c>
      <c r="P12213">
        <v>120</v>
      </c>
      <c r="Q12213">
        <v>7.7</v>
      </c>
    </row>
    <row r="12214" spans="1:17" hidden="1" x14ac:dyDescent="0.3">
      <c r="A12214" t="s">
        <v>47184</v>
      </c>
      <c r="B12214" t="s">
        <v>47185</v>
      </c>
      <c r="C12214" s="1" t="str">
        <f t="shared" si="1734"/>
        <v>21:0723</v>
      </c>
      <c r="D12214" s="1" t="str">
        <f t="shared" si="1735"/>
        <v>21:0213</v>
      </c>
      <c r="E12214" t="s">
        <v>47186</v>
      </c>
      <c r="F12214" t="s">
        <v>47187</v>
      </c>
      <c r="H12214">
        <v>62.9771091</v>
      </c>
      <c r="I12214">
        <v>-133.63829670000001</v>
      </c>
      <c r="J12214" s="1" t="str">
        <f t="shared" si="1736"/>
        <v>Fluid (stream)</v>
      </c>
      <c r="K12214" s="1" t="str">
        <f t="shared" si="1737"/>
        <v>Untreated Water</v>
      </c>
      <c r="O12214">
        <v>0.22</v>
      </c>
      <c r="P12214">
        <v>180</v>
      </c>
      <c r="Q12214">
        <v>7.3</v>
      </c>
    </row>
    <row r="12215" spans="1:17" hidden="1" x14ac:dyDescent="0.3">
      <c r="A12215" t="s">
        <v>47188</v>
      </c>
      <c r="B12215" t="s">
        <v>47189</v>
      </c>
      <c r="C12215" s="1" t="str">
        <f t="shared" si="1734"/>
        <v>21:0723</v>
      </c>
      <c r="D12215" s="1" t="str">
        <f t="shared" si="1735"/>
        <v>21:0213</v>
      </c>
      <c r="E12215" t="s">
        <v>47190</v>
      </c>
      <c r="F12215" t="s">
        <v>47191</v>
      </c>
      <c r="H12215">
        <v>62.961906999999997</v>
      </c>
      <c r="I12215">
        <v>-133.5654906</v>
      </c>
      <c r="J12215" s="1" t="str">
        <f t="shared" si="1736"/>
        <v>Fluid (stream)</v>
      </c>
      <c r="K12215" s="1" t="str">
        <f t="shared" si="1737"/>
        <v>Untreated Water</v>
      </c>
      <c r="O12215">
        <v>2.5000000000000001E-2</v>
      </c>
      <c r="P12215">
        <v>890</v>
      </c>
      <c r="Q12215">
        <v>7.4</v>
      </c>
    </row>
    <row r="12216" spans="1:17" hidden="1" x14ac:dyDescent="0.3">
      <c r="A12216" t="s">
        <v>47192</v>
      </c>
      <c r="B12216" t="s">
        <v>47193</v>
      </c>
      <c r="C12216" s="1" t="str">
        <f t="shared" si="1734"/>
        <v>21:0723</v>
      </c>
      <c r="D12216" s="1" t="str">
        <f t="shared" si="1735"/>
        <v>21:0213</v>
      </c>
      <c r="E12216" t="s">
        <v>47194</v>
      </c>
      <c r="F12216" t="s">
        <v>47195</v>
      </c>
      <c r="H12216">
        <v>62.944215200000002</v>
      </c>
      <c r="I12216">
        <v>-133.79168999999999</v>
      </c>
      <c r="J12216" s="1" t="str">
        <f t="shared" si="1736"/>
        <v>Fluid (stream)</v>
      </c>
      <c r="K12216" s="1" t="str">
        <f t="shared" si="1737"/>
        <v>Untreated Water</v>
      </c>
      <c r="O12216">
        <v>2.5000000000000001E-2</v>
      </c>
      <c r="P12216">
        <v>170</v>
      </c>
      <c r="Q12216">
        <v>7.5</v>
      </c>
    </row>
    <row r="12217" spans="1:17" hidden="1" x14ac:dyDescent="0.3">
      <c r="A12217" t="s">
        <v>47196</v>
      </c>
      <c r="B12217" t="s">
        <v>47197</v>
      </c>
      <c r="C12217" s="1" t="str">
        <f t="shared" si="1734"/>
        <v>21:0723</v>
      </c>
      <c r="D12217" s="1" t="str">
        <f t="shared" si="1735"/>
        <v>21:0213</v>
      </c>
      <c r="E12217" t="s">
        <v>47198</v>
      </c>
      <c r="F12217" t="s">
        <v>47199</v>
      </c>
      <c r="H12217">
        <v>62.9428074</v>
      </c>
      <c r="I12217">
        <v>-133.80238929999999</v>
      </c>
      <c r="J12217" s="1" t="str">
        <f t="shared" si="1736"/>
        <v>Fluid (stream)</v>
      </c>
      <c r="K12217" s="1" t="str">
        <f t="shared" si="1737"/>
        <v>Untreated Water</v>
      </c>
      <c r="O12217">
        <v>0.16</v>
      </c>
      <c r="P12217">
        <v>120</v>
      </c>
      <c r="Q12217">
        <v>7.5</v>
      </c>
    </row>
    <row r="12218" spans="1:17" hidden="1" x14ac:dyDescent="0.3">
      <c r="A12218" t="s">
        <v>47200</v>
      </c>
      <c r="B12218" t="s">
        <v>47201</v>
      </c>
      <c r="C12218" s="1" t="str">
        <f t="shared" si="1734"/>
        <v>21:0723</v>
      </c>
      <c r="D12218" s="1" t="str">
        <f t="shared" si="1735"/>
        <v>21:0213</v>
      </c>
      <c r="E12218" t="s">
        <v>47202</v>
      </c>
      <c r="F12218" t="s">
        <v>47203</v>
      </c>
      <c r="H12218">
        <v>62.954512600000001</v>
      </c>
      <c r="I12218">
        <v>-133.87209089999999</v>
      </c>
      <c r="J12218" s="1" t="str">
        <f t="shared" si="1736"/>
        <v>Fluid (stream)</v>
      </c>
      <c r="K12218" s="1" t="str">
        <f t="shared" si="1737"/>
        <v>Untreated Water</v>
      </c>
      <c r="O12218">
        <v>0.18</v>
      </c>
      <c r="P12218">
        <v>110</v>
      </c>
      <c r="Q12218">
        <v>7.5</v>
      </c>
    </row>
    <row r="12219" spans="1:17" hidden="1" x14ac:dyDescent="0.3">
      <c r="A12219" t="s">
        <v>47204</v>
      </c>
      <c r="B12219" t="s">
        <v>47205</v>
      </c>
      <c r="C12219" s="1" t="str">
        <f t="shared" si="1734"/>
        <v>21:0723</v>
      </c>
      <c r="D12219" s="1" t="str">
        <f t="shared" si="1735"/>
        <v>21:0213</v>
      </c>
      <c r="E12219" t="s">
        <v>47202</v>
      </c>
      <c r="F12219" t="s">
        <v>47206</v>
      </c>
      <c r="H12219">
        <v>62.954512600000001</v>
      </c>
      <c r="I12219">
        <v>-133.87209089999999</v>
      </c>
      <c r="J12219" s="1" t="str">
        <f t="shared" si="1736"/>
        <v>Fluid (stream)</v>
      </c>
      <c r="K12219" s="1" t="str">
        <f t="shared" si="1737"/>
        <v>Untreated Water</v>
      </c>
      <c r="O12219">
        <v>2.5000000000000001E-2</v>
      </c>
      <c r="P12219">
        <v>110</v>
      </c>
      <c r="Q12219">
        <v>7.4</v>
      </c>
    </row>
    <row r="12220" spans="1:17" hidden="1" x14ac:dyDescent="0.3">
      <c r="A12220" t="s">
        <v>47207</v>
      </c>
      <c r="B12220" t="s">
        <v>47208</v>
      </c>
      <c r="C12220" s="1" t="str">
        <f t="shared" si="1734"/>
        <v>21:0723</v>
      </c>
      <c r="D12220" s="1" t="str">
        <f t="shared" si="1735"/>
        <v>21:0213</v>
      </c>
      <c r="E12220" t="s">
        <v>47209</v>
      </c>
      <c r="F12220" t="s">
        <v>47210</v>
      </c>
      <c r="H12220">
        <v>62.925303900000003</v>
      </c>
      <c r="I12220">
        <v>-133.87699989999999</v>
      </c>
      <c r="J12220" s="1" t="str">
        <f t="shared" si="1736"/>
        <v>Fluid (stream)</v>
      </c>
      <c r="K12220" s="1" t="str">
        <f t="shared" si="1737"/>
        <v>Untreated Water</v>
      </c>
      <c r="O12220">
        <v>2.5000000000000001E-2</v>
      </c>
      <c r="P12220">
        <v>80</v>
      </c>
      <c r="Q12220">
        <v>7</v>
      </c>
    </row>
    <row r="12221" spans="1:17" hidden="1" x14ac:dyDescent="0.3">
      <c r="A12221" t="s">
        <v>47211</v>
      </c>
      <c r="B12221" t="s">
        <v>47212</v>
      </c>
      <c r="C12221" s="1" t="str">
        <f t="shared" si="1734"/>
        <v>21:0723</v>
      </c>
      <c r="D12221" s="1" t="str">
        <f t="shared" si="1735"/>
        <v>21:0213</v>
      </c>
      <c r="E12221" t="s">
        <v>47213</v>
      </c>
      <c r="F12221" t="s">
        <v>47214</v>
      </c>
      <c r="H12221">
        <v>62.206279100000003</v>
      </c>
      <c r="I12221">
        <v>-133.62936450000001</v>
      </c>
      <c r="J12221" s="1" t="str">
        <f t="shared" si="1736"/>
        <v>Fluid (stream)</v>
      </c>
      <c r="K12221" s="1" t="str">
        <f t="shared" si="1737"/>
        <v>Untreated Water</v>
      </c>
      <c r="O12221">
        <v>2.5000000000000001E-2</v>
      </c>
      <c r="P12221">
        <v>140</v>
      </c>
      <c r="Q12221">
        <v>7.3</v>
      </c>
    </row>
    <row r="12222" spans="1:17" hidden="1" x14ac:dyDescent="0.3">
      <c r="A12222" t="s">
        <v>47215</v>
      </c>
      <c r="B12222" t="s">
        <v>47216</v>
      </c>
      <c r="C12222" s="1" t="str">
        <f t="shared" si="1734"/>
        <v>21:0723</v>
      </c>
      <c r="D12222" s="1" t="str">
        <f t="shared" si="1735"/>
        <v>21:0213</v>
      </c>
      <c r="E12222" t="s">
        <v>47217</v>
      </c>
      <c r="F12222" t="s">
        <v>47218</v>
      </c>
      <c r="H12222">
        <v>62.224579400000003</v>
      </c>
      <c r="I12222">
        <v>-133.6489832</v>
      </c>
      <c r="J12222" s="1" t="str">
        <f t="shared" si="1736"/>
        <v>Fluid (stream)</v>
      </c>
      <c r="K12222" s="1" t="str">
        <f t="shared" si="1737"/>
        <v>Untreated Water</v>
      </c>
      <c r="O12222">
        <v>2.5000000000000001E-2</v>
      </c>
      <c r="P12222">
        <v>130</v>
      </c>
      <c r="Q12222">
        <v>6.9</v>
      </c>
    </row>
    <row r="12223" spans="1:17" hidden="1" x14ac:dyDescent="0.3">
      <c r="A12223" t="s">
        <v>47219</v>
      </c>
      <c r="B12223" t="s">
        <v>47220</v>
      </c>
      <c r="C12223" s="1" t="str">
        <f t="shared" si="1734"/>
        <v>21:0723</v>
      </c>
      <c r="D12223" s="1" t="str">
        <f t="shared" si="1735"/>
        <v>21:0213</v>
      </c>
      <c r="E12223" t="s">
        <v>47221</v>
      </c>
      <c r="F12223" t="s">
        <v>47222</v>
      </c>
      <c r="H12223">
        <v>62.212077999999998</v>
      </c>
      <c r="I12223">
        <v>-133.66427150000001</v>
      </c>
      <c r="J12223" s="1" t="str">
        <f t="shared" si="1736"/>
        <v>Fluid (stream)</v>
      </c>
      <c r="K12223" s="1" t="str">
        <f t="shared" si="1737"/>
        <v>Untreated Water</v>
      </c>
      <c r="O12223">
        <v>2.5000000000000001E-2</v>
      </c>
      <c r="P12223">
        <v>170</v>
      </c>
      <c r="Q12223">
        <v>7.2</v>
      </c>
    </row>
    <row r="12224" spans="1:17" hidden="1" x14ac:dyDescent="0.3">
      <c r="A12224" t="s">
        <v>47223</v>
      </c>
      <c r="B12224" t="s">
        <v>47224</v>
      </c>
      <c r="C12224" s="1" t="str">
        <f t="shared" si="1734"/>
        <v>21:0723</v>
      </c>
      <c r="D12224" s="1" t="str">
        <f t="shared" si="1735"/>
        <v>21:0213</v>
      </c>
      <c r="E12224" t="s">
        <v>47225</v>
      </c>
      <c r="F12224" t="s">
        <v>47226</v>
      </c>
      <c r="H12224">
        <v>62.197178600000001</v>
      </c>
      <c r="I12224">
        <v>-133.79298850000001</v>
      </c>
      <c r="J12224" s="1" t="str">
        <f t="shared" si="1736"/>
        <v>Fluid (stream)</v>
      </c>
      <c r="K12224" s="1" t="str">
        <f t="shared" si="1737"/>
        <v>Untreated Water</v>
      </c>
      <c r="O12224">
        <v>2.5000000000000001E-2</v>
      </c>
      <c r="P12224">
        <v>270</v>
      </c>
      <c r="Q12224">
        <v>7.2</v>
      </c>
    </row>
    <row r="12225" spans="1:17" hidden="1" x14ac:dyDescent="0.3">
      <c r="A12225" t="s">
        <v>47227</v>
      </c>
      <c r="B12225" t="s">
        <v>47228</v>
      </c>
      <c r="C12225" s="1" t="str">
        <f t="shared" si="1734"/>
        <v>21:0723</v>
      </c>
      <c r="D12225" s="1" t="str">
        <f t="shared" si="1735"/>
        <v>21:0213</v>
      </c>
      <c r="E12225" t="s">
        <v>47229</v>
      </c>
      <c r="F12225" t="s">
        <v>47230</v>
      </c>
      <c r="H12225">
        <v>62.226076999999997</v>
      </c>
      <c r="I12225">
        <v>-133.7684792</v>
      </c>
      <c r="J12225" s="1" t="str">
        <f t="shared" si="1736"/>
        <v>Fluid (stream)</v>
      </c>
      <c r="K12225" s="1" t="str">
        <f t="shared" si="1737"/>
        <v>Untreated Water</v>
      </c>
      <c r="O12225">
        <v>2.5000000000000001E-2</v>
      </c>
      <c r="P12225">
        <v>130</v>
      </c>
      <c r="Q12225">
        <v>6.9</v>
      </c>
    </row>
    <row r="12226" spans="1:17" hidden="1" x14ac:dyDescent="0.3">
      <c r="A12226" t="s">
        <v>47231</v>
      </c>
      <c r="B12226" t="s">
        <v>47232</v>
      </c>
      <c r="C12226" s="1" t="str">
        <f t="shared" si="1734"/>
        <v>21:0723</v>
      </c>
      <c r="D12226" s="1" t="str">
        <f t="shared" si="1735"/>
        <v>21:0213</v>
      </c>
      <c r="E12226" t="s">
        <v>47233</v>
      </c>
      <c r="F12226" t="s">
        <v>47234</v>
      </c>
      <c r="H12226">
        <v>62.6736948</v>
      </c>
      <c r="I12226">
        <v>-133.97430679999999</v>
      </c>
      <c r="J12226" s="1" t="str">
        <f t="shared" si="1736"/>
        <v>Fluid (stream)</v>
      </c>
      <c r="K12226" s="1" t="str">
        <f t="shared" si="1737"/>
        <v>Untreated Water</v>
      </c>
      <c r="O12226">
        <v>2.5000000000000001E-2</v>
      </c>
      <c r="P12226">
        <v>200</v>
      </c>
      <c r="Q12226">
        <v>7.4</v>
      </c>
    </row>
    <row r="12227" spans="1:17" hidden="1" x14ac:dyDescent="0.3">
      <c r="A12227" t="s">
        <v>47235</v>
      </c>
      <c r="B12227" t="s">
        <v>47236</v>
      </c>
      <c r="C12227" s="1" t="str">
        <f t="shared" si="1734"/>
        <v>21:0723</v>
      </c>
      <c r="D12227" s="1" t="str">
        <f t="shared" si="1735"/>
        <v>21:0213</v>
      </c>
      <c r="E12227" t="s">
        <v>47237</v>
      </c>
      <c r="F12227" t="s">
        <v>47238</v>
      </c>
      <c r="H12227">
        <v>62.820208000000001</v>
      </c>
      <c r="I12227">
        <v>-133.18879380000001</v>
      </c>
      <c r="J12227" s="1" t="str">
        <f t="shared" si="1736"/>
        <v>Fluid (stream)</v>
      </c>
      <c r="K12227" s="1" t="str">
        <f t="shared" si="1737"/>
        <v>Untreated Water</v>
      </c>
      <c r="O12227">
        <v>2.5000000000000001E-2</v>
      </c>
      <c r="P12227">
        <v>80</v>
      </c>
      <c r="Q12227">
        <v>7.5</v>
      </c>
    </row>
    <row r="12228" spans="1:17" hidden="1" x14ac:dyDescent="0.3">
      <c r="A12228" t="s">
        <v>47239</v>
      </c>
      <c r="B12228" t="s">
        <v>47240</v>
      </c>
      <c r="C12228" s="1" t="str">
        <f t="shared" si="1734"/>
        <v>21:0723</v>
      </c>
      <c r="D12228" s="1" t="str">
        <f t="shared" si="1735"/>
        <v>21:0213</v>
      </c>
      <c r="E12228" t="s">
        <v>47241</v>
      </c>
      <c r="F12228" t="s">
        <v>47242</v>
      </c>
      <c r="H12228">
        <v>62.8240056</v>
      </c>
      <c r="I12228">
        <v>-133.13989699999999</v>
      </c>
      <c r="J12228" s="1" t="str">
        <f t="shared" si="1736"/>
        <v>Fluid (stream)</v>
      </c>
      <c r="K12228" s="1" t="str">
        <f t="shared" si="1737"/>
        <v>Untreated Water</v>
      </c>
      <c r="O12228">
        <v>2.5000000000000001E-2</v>
      </c>
      <c r="P12228">
        <v>70</v>
      </c>
      <c r="Q12228">
        <v>8</v>
      </c>
    </row>
    <row r="12229" spans="1:17" hidden="1" x14ac:dyDescent="0.3">
      <c r="A12229" t="s">
        <v>47243</v>
      </c>
      <c r="B12229" t="s">
        <v>47244</v>
      </c>
      <c r="C12229" s="1" t="str">
        <f t="shared" si="1734"/>
        <v>21:0723</v>
      </c>
      <c r="D12229" s="1" t="str">
        <f t="shared" si="1735"/>
        <v>21:0213</v>
      </c>
      <c r="E12229" t="s">
        <v>47245</v>
      </c>
      <c r="F12229" t="s">
        <v>47246</v>
      </c>
      <c r="H12229">
        <v>62.827303800000003</v>
      </c>
      <c r="I12229">
        <v>-133.17928699999999</v>
      </c>
      <c r="J12229" s="1" t="str">
        <f t="shared" si="1736"/>
        <v>Fluid (stream)</v>
      </c>
      <c r="K12229" s="1" t="str">
        <f t="shared" si="1737"/>
        <v>Untreated Water</v>
      </c>
      <c r="O12229">
        <v>0.25</v>
      </c>
      <c r="P12229">
        <v>70</v>
      </c>
      <c r="Q12229">
        <v>8</v>
      </c>
    </row>
    <row r="12230" spans="1:17" hidden="1" x14ac:dyDescent="0.3">
      <c r="A12230" t="s">
        <v>47247</v>
      </c>
      <c r="B12230" t="s">
        <v>47248</v>
      </c>
      <c r="C12230" s="1" t="str">
        <f t="shared" si="1734"/>
        <v>21:0723</v>
      </c>
      <c r="D12230" s="1" t="str">
        <f>HYPERLINK("http://geochem.nrcan.gc.ca/cdogs/content/svy/svy_e.htm", "")</f>
        <v/>
      </c>
      <c r="G12230" s="1" t="str">
        <f>HYPERLINK("http://geochem.nrcan.gc.ca/cdogs/content/cr_/cr_00086_e.htm", "86")</f>
        <v>86</v>
      </c>
      <c r="J12230" t="s">
        <v>11453</v>
      </c>
      <c r="K12230" t="s">
        <v>11454</v>
      </c>
      <c r="O12230">
        <v>0.5</v>
      </c>
      <c r="P12230">
        <v>120</v>
      </c>
      <c r="Q12230">
        <v>7.5</v>
      </c>
    </row>
    <row r="12231" spans="1:17" hidden="1" x14ac:dyDescent="0.3">
      <c r="A12231" t="s">
        <v>47249</v>
      </c>
      <c r="B12231" t="s">
        <v>47250</v>
      </c>
      <c r="C12231" s="1" t="str">
        <f t="shared" si="1734"/>
        <v>21:0723</v>
      </c>
      <c r="D12231" s="1" t="str">
        <f t="shared" ref="D12231:D12245" si="1738">HYPERLINK("http://geochem.nrcan.gc.ca/cdogs/content/svy/svy210213_e.htm", "21:0213")</f>
        <v>21:0213</v>
      </c>
      <c r="E12231" t="s">
        <v>47251</v>
      </c>
      <c r="F12231" t="s">
        <v>47252</v>
      </c>
      <c r="H12231">
        <v>62.840505899999997</v>
      </c>
      <c r="I12231">
        <v>-133.18029619999999</v>
      </c>
      <c r="J12231" s="1" t="str">
        <f t="shared" ref="J12231:J12245" si="1739">HYPERLINK("http://geochem.nrcan.gc.ca/cdogs/content/kwd/kwd020018_e.htm", "Fluid (stream)")</f>
        <v>Fluid (stream)</v>
      </c>
      <c r="K12231" s="1" t="str">
        <f t="shared" ref="K12231:K12245" si="1740">HYPERLINK("http://geochem.nrcan.gc.ca/cdogs/content/kwd/kwd080007_e.htm", "Untreated Water")</f>
        <v>Untreated Water</v>
      </c>
      <c r="O12231">
        <v>2.5000000000000001E-2</v>
      </c>
      <c r="P12231">
        <v>70</v>
      </c>
      <c r="Q12231">
        <v>8</v>
      </c>
    </row>
    <row r="12232" spans="1:17" hidden="1" x14ac:dyDescent="0.3">
      <c r="A12232" t="s">
        <v>47253</v>
      </c>
      <c r="B12232" t="s">
        <v>47254</v>
      </c>
      <c r="C12232" s="1" t="str">
        <f t="shared" si="1734"/>
        <v>21:0723</v>
      </c>
      <c r="D12232" s="1" t="str">
        <f t="shared" si="1738"/>
        <v>21:0213</v>
      </c>
      <c r="E12232" t="s">
        <v>47255</v>
      </c>
      <c r="F12232" t="s">
        <v>47256</v>
      </c>
      <c r="H12232">
        <v>62.2580849</v>
      </c>
      <c r="I12232">
        <v>-133.2724662</v>
      </c>
      <c r="J12232" s="1" t="str">
        <f t="shared" si="1739"/>
        <v>Fluid (stream)</v>
      </c>
      <c r="K12232" s="1" t="str">
        <f t="shared" si="1740"/>
        <v>Untreated Water</v>
      </c>
      <c r="O12232">
        <v>3.53</v>
      </c>
      <c r="P12232">
        <v>180</v>
      </c>
      <c r="Q12232">
        <v>8.1</v>
      </c>
    </row>
    <row r="12233" spans="1:17" hidden="1" x14ac:dyDescent="0.3">
      <c r="A12233" t="s">
        <v>47257</v>
      </c>
      <c r="B12233" t="s">
        <v>47258</v>
      </c>
      <c r="C12233" s="1" t="str">
        <f t="shared" si="1734"/>
        <v>21:0723</v>
      </c>
      <c r="D12233" s="1" t="str">
        <f t="shared" si="1738"/>
        <v>21:0213</v>
      </c>
      <c r="E12233" t="s">
        <v>47259</v>
      </c>
      <c r="F12233" t="s">
        <v>47260</v>
      </c>
      <c r="H12233">
        <v>62.237182699999998</v>
      </c>
      <c r="I12233">
        <v>-133.2623639</v>
      </c>
      <c r="J12233" s="1" t="str">
        <f t="shared" si="1739"/>
        <v>Fluid (stream)</v>
      </c>
      <c r="K12233" s="1" t="str">
        <f t="shared" si="1740"/>
        <v>Untreated Water</v>
      </c>
      <c r="O12233">
        <v>0.86</v>
      </c>
      <c r="P12233">
        <v>100</v>
      </c>
      <c r="Q12233">
        <v>7.6</v>
      </c>
    </row>
    <row r="12234" spans="1:17" hidden="1" x14ac:dyDescent="0.3">
      <c r="A12234" t="s">
        <v>47261</v>
      </c>
      <c r="B12234" t="s">
        <v>47262</v>
      </c>
      <c r="C12234" s="1" t="str">
        <f t="shared" si="1734"/>
        <v>21:0723</v>
      </c>
      <c r="D12234" s="1" t="str">
        <f t="shared" si="1738"/>
        <v>21:0213</v>
      </c>
      <c r="E12234" t="s">
        <v>47263</v>
      </c>
      <c r="F12234" t="s">
        <v>47264</v>
      </c>
      <c r="H12234">
        <v>62.267682600000001</v>
      </c>
      <c r="I12234">
        <v>-133.1673558</v>
      </c>
      <c r="J12234" s="1" t="str">
        <f t="shared" si="1739"/>
        <v>Fluid (stream)</v>
      </c>
      <c r="K12234" s="1" t="str">
        <f t="shared" si="1740"/>
        <v>Untreated Water</v>
      </c>
      <c r="O12234">
        <v>0.24</v>
      </c>
      <c r="P12234">
        <v>80</v>
      </c>
      <c r="Q12234">
        <v>7</v>
      </c>
    </row>
    <row r="12235" spans="1:17" hidden="1" x14ac:dyDescent="0.3">
      <c r="A12235" t="s">
        <v>47265</v>
      </c>
      <c r="B12235" t="s">
        <v>47266</v>
      </c>
      <c r="C12235" s="1" t="str">
        <f t="shared" si="1734"/>
        <v>21:0723</v>
      </c>
      <c r="D12235" s="1" t="str">
        <f t="shared" si="1738"/>
        <v>21:0213</v>
      </c>
      <c r="E12235" t="s">
        <v>47267</v>
      </c>
      <c r="F12235" t="s">
        <v>47268</v>
      </c>
      <c r="H12235">
        <v>62.305285900000001</v>
      </c>
      <c r="I12235">
        <v>-133.1229553</v>
      </c>
      <c r="J12235" s="1" t="str">
        <f t="shared" si="1739"/>
        <v>Fluid (stream)</v>
      </c>
      <c r="K12235" s="1" t="str">
        <f t="shared" si="1740"/>
        <v>Untreated Water</v>
      </c>
      <c r="O12235">
        <v>0.19</v>
      </c>
      <c r="P12235">
        <v>60</v>
      </c>
      <c r="Q12235">
        <v>6</v>
      </c>
    </row>
    <row r="12236" spans="1:17" hidden="1" x14ac:dyDescent="0.3">
      <c r="A12236" t="s">
        <v>47269</v>
      </c>
      <c r="B12236" t="s">
        <v>47270</v>
      </c>
      <c r="C12236" s="1" t="str">
        <f t="shared" si="1734"/>
        <v>21:0723</v>
      </c>
      <c r="D12236" s="1" t="str">
        <f t="shared" si="1738"/>
        <v>21:0213</v>
      </c>
      <c r="E12236" t="s">
        <v>47271</v>
      </c>
      <c r="F12236" t="s">
        <v>47272</v>
      </c>
      <c r="H12236">
        <v>62.274787099999998</v>
      </c>
      <c r="I12236">
        <v>-133.0713556</v>
      </c>
      <c r="J12236" s="1" t="str">
        <f t="shared" si="1739"/>
        <v>Fluid (stream)</v>
      </c>
      <c r="K12236" s="1" t="str">
        <f t="shared" si="1740"/>
        <v>Untreated Water</v>
      </c>
      <c r="O12236">
        <v>0.22</v>
      </c>
      <c r="P12236">
        <v>100</v>
      </c>
      <c r="Q12236">
        <v>6.8</v>
      </c>
    </row>
    <row r="12237" spans="1:17" hidden="1" x14ac:dyDescent="0.3">
      <c r="A12237" t="s">
        <v>47273</v>
      </c>
      <c r="B12237" t="s">
        <v>47274</v>
      </c>
      <c r="C12237" s="1" t="str">
        <f t="shared" si="1734"/>
        <v>21:0723</v>
      </c>
      <c r="D12237" s="1" t="str">
        <f t="shared" si="1738"/>
        <v>21:0213</v>
      </c>
      <c r="E12237" t="s">
        <v>47275</v>
      </c>
      <c r="F12237" t="s">
        <v>47276</v>
      </c>
      <c r="H12237">
        <v>62.248489599999999</v>
      </c>
      <c r="I12237">
        <v>-133.03754860000001</v>
      </c>
      <c r="J12237" s="1" t="str">
        <f t="shared" si="1739"/>
        <v>Fluid (stream)</v>
      </c>
      <c r="K12237" s="1" t="str">
        <f t="shared" si="1740"/>
        <v>Untreated Water</v>
      </c>
      <c r="O12237">
        <v>0.34</v>
      </c>
      <c r="P12237">
        <v>100</v>
      </c>
      <c r="Q12237">
        <v>7.1</v>
      </c>
    </row>
    <row r="12238" spans="1:17" hidden="1" x14ac:dyDescent="0.3">
      <c r="A12238" t="s">
        <v>47277</v>
      </c>
      <c r="B12238" t="s">
        <v>47278</v>
      </c>
      <c r="C12238" s="1" t="str">
        <f t="shared" si="1734"/>
        <v>21:0723</v>
      </c>
      <c r="D12238" s="1" t="str">
        <f t="shared" si="1738"/>
        <v>21:0213</v>
      </c>
      <c r="E12238" t="s">
        <v>47279</v>
      </c>
      <c r="F12238" t="s">
        <v>47280</v>
      </c>
      <c r="H12238">
        <v>62.223688600000003</v>
      </c>
      <c r="I12238">
        <v>-133.05345399999999</v>
      </c>
      <c r="J12238" s="1" t="str">
        <f t="shared" si="1739"/>
        <v>Fluid (stream)</v>
      </c>
      <c r="K12238" s="1" t="str">
        <f t="shared" si="1740"/>
        <v>Untreated Water</v>
      </c>
      <c r="O12238">
        <v>1</v>
      </c>
      <c r="P12238">
        <v>170</v>
      </c>
      <c r="Q12238">
        <v>7.8</v>
      </c>
    </row>
    <row r="12239" spans="1:17" hidden="1" x14ac:dyDescent="0.3">
      <c r="A12239" t="s">
        <v>47281</v>
      </c>
      <c r="B12239" t="s">
        <v>47282</v>
      </c>
      <c r="C12239" s="1" t="str">
        <f t="shared" si="1734"/>
        <v>21:0723</v>
      </c>
      <c r="D12239" s="1" t="str">
        <f t="shared" si="1738"/>
        <v>21:0213</v>
      </c>
      <c r="E12239" t="s">
        <v>47279</v>
      </c>
      <c r="F12239" t="s">
        <v>47283</v>
      </c>
      <c r="H12239">
        <v>62.223688600000003</v>
      </c>
      <c r="I12239">
        <v>-133.05345399999999</v>
      </c>
      <c r="J12239" s="1" t="str">
        <f t="shared" si="1739"/>
        <v>Fluid (stream)</v>
      </c>
      <c r="K12239" s="1" t="str">
        <f t="shared" si="1740"/>
        <v>Untreated Water</v>
      </c>
      <c r="O12239">
        <v>1.08</v>
      </c>
      <c r="P12239">
        <v>210</v>
      </c>
      <c r="Q12239">
        <v>7.8</v>
      </c>
    </row>
    <row r="12240" spans="1:17" hidden="1" x14ac:dyDescent="0.3">
      <c r="A12240" t="s">
        <v>47284</v>
      </c>
      <c r="B12240" t="s">
        <v>47285</v>
      </c>
      <c r="C12240" s="1" t="str">
        <f t="shared" si="1734"/>
        <v>21:0723</v>
      </c>
      <c r="D12240" s="1" t="str">
        <f t="shared" si="1738"/>
        <v>21:0213</v>
      </c>
      <c r="E12240" t="s">
        <v>47286</v>
      </c>
      <c r="F12240" t="s">
        <v>47287</v>
      </c>
      <c r="H12240">
        <v>62.243385000000004</v>
      </c>
      <c r="I12240">
        <v>-133.34147440000001</v>
      </c>
      <c r="J12240" s="1" t="str">
        <f t="shared" si="1739"/>
        <v>Fluid (stream)</v>
      </c>
      <c r="K12240" s="1" t="str">
        <f t="shared" si="1740"/>
        <v>Untreated Water</v>
      </c>
      <c r="O12240">
        <v>1.76</v>
      </c>
      <c r="P12240">
        <v>190</v>
      </c>
      <c r="Q12240">
        <v>8.1</v>
      </c>
    </row>
    <row r="12241" spans="1:17" hidden="1" x14ac:dyDescent="0.3">
      <c r="A12241" t="s">
        <v>47288</v>
      </c>
      <c r="B12241" t="s">
        <v>47289</v>
      </c>
      <c r="C12241" s="1" t="str">
        <f t="shared" si="1734"/>
        <v>21:0723</v>
      </c>
      <c r="D12241" s="1" t="str">
        <f t="shared" si="1738"/>
        <v>21:0213</v>
      </c>
      <c r="E12241" t="s">
        <v>47290</v>
      </c>
      <c r="F12241" t="s">
        <v>47291</v>
      </c>
      <c r="H12241">
        <v>62.069978399999997</v>
      </c>
      <c r="I12241">
        <v>-133.26495679999999</v>
      </c>
      <c r="J12241" s="1" t="str">
        <f t="shared" si="1739"/>
        <v>Fluid (stream)</v>
      </c>
      <c r="K12241" s="1" t="str">
        <f t="shared" si="1740"/>
        <v>Untreated Water</v>
      </c>
      <c r="O12241">
        <v>2.5000000000000001E-2</v>
      </c>
      <c r="P12241">
        <v>80</v>
      </c>
      <c r="Q12241">
        <v>7.8</v>
      </c>
    </row>
    <row r="12242" spans="1:17" hidden="1" x14ac:dyDescent="0.3">
      <c r="A12242" t="s">
        <v>47292</v>
      </c>
      <c r="B12242" t="s">
        <v>47293</v>
      </c>
      <c r="C12242" s="1" t="str">
        <f t="shared" si="1734"/>
        <v>21:0723</v>
      </c>
      <c r="D12242" s="1" t="str">
        <f t="shared" si="1738"/>
        <v>21:0213</v>
      </c>
      <c r="E12242" t="s">
        <v>47294</v>
      </c>
      <c r="F12242" t="s">
        <v>47295</v>
      </c>
      <c r="H12242">
        <v>62.0814813</v>
      </c>
      <c r="I12242">
        <v>-133.38745969999999</v>
      </c>
      <c r="J12242" s="1" t="str">
        <f t="shared" si="1739"/>
        <v>Fluid (stream)</v>
      </c>
      <c r="K12242" s="1" t="str">
        <f t="shared" si="1740"/>
        <v>Untreated Water</v>
      </c>
      <c r="O12242">
        <v>1.53</v>
      </c>
      <c r="P12242">
        <v>80</v>
      </c>
      <c r="Q12242">
        <v>8.3000000000000007</v>
      </c>
    </row>
    <row r="12243" spans="1:17" hidden="1" x14ac:dyDescent="0.3">
      <c r="A12243" t="s">
        <v>47296</v>
      </c>
      <c r="B12243" t="s">
        <v>47297</v>
      </c>
      <c r="C12243" s="1" t="str">
        <f t="shared" si="1734"/>
        <v>21:0723</v>
      </c>
      <c r="D12243" s="1" t="str">
        <f t="shared" si="1738"/>
        <v>21:0213</v>
      </c>
      <c r="E12243" t="s">
        <v>47298</v>
      </c>
      <c r="F12243" t="s">
        <v>47299</v>
      </c>
      <c r="H12243">
        <v>62.0482753</v>
      </c>
      <c r="I12243">
        <v>-133.38414979999999</v>
      </c>
      <c r="J12243" s="1" t="str">
        <f t="shared" si="1739"/>
        <v>Fluid (stream)</v>
      </c>
      <c r="K12243" s="1" t="str">
        <f t="shared" si="1740"/>
        <v>Untreated Water</v>
      </c>
      <c r="O12243">
        <v>0.31</v>
      </c>
      <c r="P12243">
        <v>50</v>
      </c>
      <c r="Q12243">
        <v>8.1999999999999993</v>
      </c>
    </row>
    <row r="12244" spans="1:17" hidden="1" x14ac:dyDescent="0.3">
      <c r="A12244" t="s">
        <v>47300</v>
      </c>
      <c r="B12244" t="s">
        <v>47301</v>
      </c>
      <c r="C12244" s="1" t="str">
        <f t="shared" si="1734"/>
        <v>21:0723</v>
      </c>
      <c r="D12244" s="1" t="str">
        <f t="shared" si="1738"/>
        <v>21:0213</v>
      </c>
      <c r="E12244" t="s">
        <v>47302</v>
      </c>
      <c r="F12244" t="s">
        <v>47303</v>
      </c>
      <c r="H12244">
        <v>62.048076100000003</v>
      </c>
      <c r="I12244">
        <v>-133.396344</v>
      </c>
      <c r="J12244" s="1" t="str">
        <f t="shared" si="1739"/>
        <v>Fluid (stream)</v>
      </c>
      <c r="K12244" s="1" t="str">
        <f t="shared" si="1740"/>
        <v>Untreated Water</v>
      </c>
      <c r="O12244">
        <v>0.44</v>
      </c>
      <c r="P12244">
        <v>50</v>
      </c>
      <c r="Q12244">
        <v>7.3</v>
      </c>
    </row>
    <row r="12245" spans="1:17" hidden="1" x14ac:dyDescent="0.3">
      <c r="A12245" t="s">
        <v>47304</v>
      </c>
      <c r="B12245" t="s">
        <v>47305</v>
      </c>
      <c r="C12245" s="1" t="str">
        <f t="shared" si="1734"/>
        <v>21:0723</v>
      </c>
      <c r="D12245" s="1" t="str">
        <f t="shared" si="1738"/>
        <v>21:0213</v>
      </c>
      <c r="E12245" t="s">
        <v>47306</v>
      </c>
      <c r="F12245" t="s">
        <v>47307</v>
      </c>
      <c r="H12245">
        <v>62.028871600000002</v>
      </c>
      <c r="I12245">
        <v>-133.41354469999999</v>
      </c>
      <c r="J12245" s="1" t="str">
        <f t="shared" si="1739"/>
        <v>Fluid (stream)</v>
      </c>
      <c r="K12245" s="1" t="str">
        <f t="shared" si="1740"/>
        <v>Untreated Water</v>
      </c>
      <c r="O12245">
        <v>2.5000000000000001E-2</v>
      </c>
      <c r="P12245">
        <v>60</v>
      </c>
      <c r="Q12245">
        <v>7</v>
      </c>
    </row>
    <row r="12246" spans="1:17" hidden="1" x14ac:dyDescent="0.3">
      <c r="A12246" t="s">
        <v>47308</v>
      </c>
      <c r="B12246" t="s">
        <v>47309</v>
      </c>
      <c r="C12246" s="1" t="str">
        <f t="shared" si="1734"/>
        <v>21:0723</v>
      </c>
      <c r="D12246" s="1" t="str">
        <f>HYPERLINK("http://geochem.nrcan.gc.ca/cdogs/content/svy/svy_e.htm", "")</f>
        <v/>
      </c>
      <c r="G12246" s="1" t="str">
        <f>HYPERLINK("http://geochem.nrcan.gc.ca/cdogs/content/cr_/cr_00085_e.htm", "85")</f>
        <v>85</v>
      </c>
      <c r="J12246" t="s">
        <v>11453</v>
      </c>
      <c r="K12246" t="s">
        <v>11454</v>
      </c>
      <c r="O12246">
        <v>0.41</v>
      </c>
      <c r="P12246">
        <v>80</v>
      </c>
      <c r="Q12246">
        <v>7.8</v>
      </c>
    </row>
    <row r="12247" spans="1:17" hidden="1" x14ac:dyDescent="0.3">
      <c r="A12247" t="s">
        <v>47310</v>
      </c>
      <c r="B12247" t="s">
        <v>47311</v>
      </c>
      <c r="C12247" s="1" t="str">
        <f t="shared" si="1734"/>
        <v>21:0723</v>
      </c>
      <c r="D12247" s="1" t="str">
        <f t="shared" ref="D12247:D12258" si="1741">HYPERLINK("http://geochem.nrcan.gc.ca/cdogs/content/svy/svy210213_e.htm", "21:0213")</f>
        <v>21:0213</v>
      </c>
      <c r="E12247" t="s">
        <v>47312</v>
      </c>
      <c r="F12247" t="s">
        <v>47313</v>
      </c>
      <c r="H12247">
        <v>62.012871199999999</v>
      </c>
      <c r="I12247">
        <v>-133.3948523</v>
      </c>
      <c r="J12247" s="1" t="str">
        <f t="shared" ref="J12247:J12258" si="1742">HYPERLINK("http://geochem.nrcan.gc.ca/cdogs/content/kwd/kwd020018_e.htm", "Fluid (stream)")</f>
        <v>Fluid (stream)</v>
      </c>
      <c r="K12247" s="1" t="str">
        <f t="shared" ref="K12247:K12258" si="1743">HYPERLINK("http://geochem.nrcan.gc.ca/cdogs/content/kwd/kwd080007_e.htm", "Untreated Water")</f>
        <v>Untreated Water</v>
      </c>
      <c r="O12247">
        <v>1.87</v>
      </c>
      <c r="P12247">
        <v>70</v>
      </c>
      <c r="Q12247">
        <v>7.3</v>
      </c>
    </row>
    <row r="12248" spans="1:17" hidden="1" x14ac:dyDescent="0.3">
      <c r="A12248" t="s">
        <v>47314</v>
      </c>
      <c r="B12248" t="s">
        <v>47315</v>
      </c>
      <c r="C12248" s="1" t="str">
        <f t="shared" si="1734"/>
        <v>21:0723</v>
      </c>
      <c r="D12248" s="1" t="str">
        <f t="shared" si="1741"/>
        <v>21:0213</v>
      </c>
      <c r="E12248" t="s">
        <v>47316</v>
      </c>
      <c r="F12248" t="s">
        <v>47317</v>
      </c>
      <c r="H12248">
        <v>62.011977999999999</v>
      </c>
      <c r="I12248">
        <v>-133.3760436</v>
      </c>
      <c r="J12248" s="1" t="str">
        <f t="shared" si="1742"/>
        <v>Fluid (stream)</v>
      </c>
      <c r="K12248" s="1" t="str">
        <f t="shared" si="1743"/>
        <v>Untreated Water</v>
      </c>
      <c r="O12248">
        <v>2.5000000000000001E-2</v>
      </c>
      <c r="P12248">
        <v>50</v>
      </c>
      <c r="Q12248">
        <v>7.7</v>
      </c>
    </row>
    <row r="12249" spans="1:17" hidden="1" x14ac:dyDescent="0.3">
      <c r="A12249" t="s">
        <v>47318</v>
      </c>
      <c r="B12249" t="s">
        <v>47319</v>
      </c>
      <c r="C12249" s="1" t="str">
        <f t="shared" si="1734"/>
        <v>21:0723</v>
      </c>
      <c r="D12249" s="1" t="str">
        <f t="shared" si="1741"/>
        <v>21:0213</v>
      </c>
      <c r="E12249" t="s">
        <v>47320</v>
      </c>
      <c r="F12249" t="s">
        <v>47321</v>
      </c>
      <c r="H12249">
        <v>62.012671900000001</v>
      </c>
      <c r="I12249">
        <v>-133.43144770000001</v>
      </c>
      <c r="J12249" s="1" t="str">
        <f t="shared" si="1742"/>
        <v>Fluid (stream)</v>
      </c>
      <c r="K12249" s="1" t="str">
        <f t="shared" si="1743"/>
        <v>Untreated Water</v>
      </c>
      <c r="O12249">
        <v>2.5000000000000001E-2</v>
      </c>
      <c r="P12249">
        <v>50</v>
      </c>
      <c r="Q12249">
        <v>7</v>
      </c>
    </row>
    <row r="12250" spans="1:17" hidden="1" x14ac:dyDescent="0.3">
      <c r="A12250" t="s">
        <v>47322</v>
      </c>
      <c r="B12250" t="s">
        <v>47323</v>
      </c>
      <c r="C12250" s="1" t="str">
        <f t="shared" si="1734"/>
        <v>21:0723</v>
      </c>
      <c r="D12250" s="1" t="str">
        <f t="shared" si="1741"/>
        <v>21:0213</v>
      </c>
      <c r="E12250" t="s">
        <v>47324</v>
      </c>
      <c r="F12250" t="s">
        <v>47325</v>
      </c>
      <c r="H12250">
        <v>62.012075500000002</v>
      </c>
      <c r="I12250">
        <v>-133.46064989999999</v>
      </c>
      <c r="J12250" s="1" t="str">
        <f t="shared" si="1742"/>
        <v>Fluid (stream)</v>
      </c>
      <c r="K12250" s="1" t="str">
        <f t="shared" si="1743"/>
        <v>Untreated Water</v>
      </c>
      <c r="O12250">
        <v>2.5000000000000001E-2</v>
      </c>
      <c r="P12250">
        <v>60</v>
      </c>
      <c r="Q12250">
        <v>6.9</v>
      </c>
    </row>
    <row r="12251" spans="1:17" hidden="1" x14ac:dyDescent="0.3">
      <c r="A12251" t="s">
        <v>47326</v>
      </c>
      <c r="B12251" t="s">
        <v>47327</v>
      </c>
      <c r="C12251" s="1" t="str">
        <f t="shared" si="1734"/>
        <v>21:0723</v>
      </c>
      <c r="D12251" s="1" t="str">
        <f t="shared" si="1741"/>
        <v>21:0213</v>
      </c>
      <c r="E12251" t="s">
        <v>47328</v>
      </c>
      <c r="F12251" t="s">
        <v>47329</v>
      </c>
      <c r="H12251">
        <v>62.019875599999999</v>
      </c>
      <c r="I12251">
        <v>-133.4709569</v>
      </c>
      <c r="J12251" s="1" t="str">
        <f t="shared" si="1742"/>
        <v>Fluid (stream)</v>
      </c>
      <c r="K12251" s="1" t="str">
        <f t="shared" si="1743"/>
        <v>Untreated Water</v>
      </c>
      <c r="O12251">
        <v>0.69</v>
      </c>
      <c r="P12251">
        <v>80</v>
      </c>
      <c r="Q12251">
        <v>7.8</v>
      </c>
    </row>
    <row r="12252" spans="1:17" hidden="1" x14ac:dyDescent="0.3">
      <c r="A12252" t="s">
        <v>47330</v>
      </c>
      <c r="B12252" t="s">
        <v>47331</v>
      </c>
      <c r="C12252" s="1" t="str">
        <f t="shared" si="1734"/>
        <v>21:0723</v>
      </c>
      <c r="D12252" s="1" t="str">
        <f t="shared" si="1741"/>
        <v>21:0213</v>
      </c>
      <c r="E12252" t="s">
        <v>47332</v>
      </c>
      <c r="F12252" t="s">
        <v>47333</v>
      </c>
      <c r="H12252">
        <v>62.0347735</v>
      </c>
      <c r="I12252">
        <v>-133.5081581</v>
      </c>
      <c r="J12252" s="1" t="str">
        <f t="shared" si="1742"/>
        <v>Fluid (stream)</v>
      </c>
      <c r="K12252" s="1" t="str">
        <f t="shared" si="1743"/>
        <v>Untreated Water</v>
      </c>
      <c r="O12252">
        <v>2.5000000000000001E-2</v>
      </c>
      <c r="P12252">
        <v>60</v>
      </c>
      <c r="Q12252">
        <v>7.7</v>
      </c>
    </row>
    <row r="12253" spans="1:17" hidden="1" x14ac:dyDescent="0.3">
      <c r="A12253" t="s">
        <v>47334</v>
      </c>
      <c r="B12253" t="s">
        <v>47335</v>
      </c>
      <c r="C12253" s="1" t="str">
        <f t="shared" si="1734"/>
        <v>21:0723</v>
      </c>
      <c r="D12253" s="1" t="str">
        <f t="shared" si="1741"/>
        <v>21:0213</v>
      </c>
      <c r="E12253" t="s">
        <v>47336</v>
      </c>
      <c r="F12253" t="s">
        <v>47337</v>
      </c>
      <c r="H12253">
        <v>62.035576800000001</v>
      </c>
      <c r="I12253">
        <v>-133.51605280000001</v>
      </c>
      <c r="J12253" s="1" t="str">
        <f t="shared" si="1742"/>
        <v>Fluid (stream)</v>
      </c>
      <c r="K12253" s="1" t="str">
        <f t="shared" si="1743"/>
        <v>Untreated Water</v>
      </c>
      <c r="O12253">
        <v>2.5000000000000001E-2</v>
      </c>
      <c r="P12253">
        <v>50</v>
      </c>
      <c r="Q12253">
        <v>7.8</v>
      </c>
    </row>
    <row r="12254" spans="1:17" hidden="1" x14ac:dyDescent="0.3">
      <c r="A12254" t="s">
        <v>47338</v>
      </c>
      <c r="B12254" t="s">
        <v>47339</v>
      </c>
      <c r="C12254" s="1" t="str">
        <f t="shared" si="1734"/>
        <v>21:0723</v>
      </c>
      <c r="D12254" s="1" t="str">
        <f t="shared" si="1741"/>
        <v>21:0213</v>
      </c>
      <c r="E12254" t="s">
        <v>47340</v>
      </c>
      <c r="F12254" t="s">
        <v>47341</v>
      </c>
      <c r="H12254">
        <v>62.040019999999998</v>
      </c>
      <c r="I12254">
        <v>-133.47633210000001</v>
      </c>
      <c r="J12254" s="1" t="str">
        <f t="shared" si="1742"/>
        <v>Fluid (stream)</v>
      </c>
      <c r="K12254" s="1" t="str">
        <f t="shared" si="1743"/>
        <v>Untreated Water</v>
      </c>
      <c r="O12254">
        <v>2.5000000000000001E-2</v>
      </c>
      <c r="P12254">
        <v>50</v>
      </c>
      <c r="Q12254">
        <v>7</v>
      </c>
    </row>
    <row r="12255" spans="1:17" hidden="1" x14ac:dyDescent="0.3">
      <c r="A12255" t="s">
        <v>47342</v>
      </c>
      <c r="B12255" t="s">
        <v>47343</v>
      </c>
      <c r="C12255" s="1" t="str">
        <f t="shared" si="1734"/>
        <v>21:0723</v>
      </c>
      <c r="D12255" s="1" t="str">
        <f t="shared" si="1741"/>
        <v>21:0213</v>
      </c>
      <c r="E12255" t="s">
        <v>47344</v>
      </c>
      <c r="F12255" t="s">
        <v>47345</v>
      </c>
      <c r="H12255">
        <v>62.069574699999997</v>
      </c>
      <c r="I12255">
        <v>-133.48836449999999</v>
      </c>
      <c r="J12255" s="1" t="str">
        <f t="shared" si="1742"/>
        <v>Fluid (stream)</v>
      </c>
      <c r="K12255" s="1" t="str">
        <f t="shared" si="1743"/>
        <v>Untreated Water</v>
      </c>
      <c r="O12255">
        <v>2.5000000000000001E-2</v>
      </c>
      <c r="P12255">
        <v>70</v>
      </c>
      <c r="Q12255">
        <v>8.1</v>
      </c>
    </row>
    <row r="12256" spans="1:17" hidden="1" x14ac:dyDescent="0.3">
      <c r="A12256" t="s">
        <v>47346</v>
      </c>
      <c r="B12256" t="s">
        <v>47347</v>
      </c>
      <c r="C12256" s="1" t="str">
        <f t="shared" si="1734"/>
        <v>21:0723</v>
      </c>
      <c r="D12256" s="1" t="str">
        <f t="shared" si="1741"/>
        <v>21:0213</v>
      </c>
      <c r="E12256" t="s">
        <v>47348</v>
      </c>
      <c r="F12256" t="s">
        <v>47349</v>
      </c>
      <c r="H12256">
        <v>62.062475300000003</v>
      </c>
      <c r="I12256">
        <v>-133.51095240000001</v>
      </c>
      <c r="J12256" s="1" t="str">
        <f t="shared" si="1742"/>
        <v>Fluid (stream)</v>
      </c>
      <c r="K12256" s="1" t="str">
        <f t="shared" si="1743"/>
        <v>Untreated Water</v>
      </c>
      <c r="O12256">
        <v>2.16</v>
      </c>
      <c r="P12256">
        <v>70</v>
      </c>
      <c r="Q12256">
        <v>8.1</v>
      </c>
    </row>
    <row r="12257" spans="1:17" hidden="1" x14ac:dyDescent="0.3">
      <c r="A12257" t="s">
        <v>47350</v>
      </c>
      <c r="B12257" t="s">
        <v>47351</v>
      </c>
      <c r="C12257" s="1" t="str">
        <f t="shared" si="1734"/>
        <v>21:0723</v>
      </c>
      <c r="D12257" s="1" t="str">
        <f t="shared" si="1741"/>
        <v>21:0213</v>
      </c>
      <c r="E12257" t="s">
        <v>47352</v>
      </c>
      <c r="F12257" t="s">
        <v>47353</v>
      </c>
      <c r="H12257">
        <v>62.081179499999998</v>
      </c>
      <c r="I12257">
        <v>-133.4789609</v>
      </c>
      <c r="J12257" s="1" t="str">
        <f t="shared" si="1742"/>
        <v>Fluid (stream)</v>
      </c>
      <c r="K12257" s="1" t="str">
        <f t="shared" si="1743"/>
        <v>Untreated Water</v>
      </c>
      <c r="O12257">
        <v>1.46</v>
      </c>
      <c r="P12257">
        <v>70</v>
      </c>
      <c r="Q12257">
        <v>7.8</v>
      </c>
    </row>
    <row r="12258" spans="1:17" hidden="1" x14ac:dyDescent="0.3">
      <c r="A12258" t="s">
        <v>47354</v>
      </c>
      <c r="B12258" t="s">
        <v>47355</v>
      </c>
      <c r="C12258" s="1" t="str">
        <f t="shared" si="1734"/>
        <v>21:0723</v>
      </c>
      <c r="D12258" s="1" t="str">
        <f t="shared" si="1741"/>
        <v>21:0213</v>
      </c>
      <c r="E12258" t="s">
        <v>47352</v>
      </c>
      <c r="F12258" t="s">
        <v>47356</v>
      </c>
      <c r="H12258">
        <v>62.081179499999998</v>
      </c>
      <c r="I12258">
        <v>-133.4789609</v>
      </c>
      <c r="J12258" s="1" t="str">
        <f t="shared" si="1742"/>
        <v>Fluid (stream)</v>
      </c>
      <c r="K12258" s="1" t="str">
        <f t="shared" si="1743"/>
        <v>Untreated Water</v>
      </c>
      <c r="O12258">
        <v>1.47</v>
      </c>
      <c r="P12258">
        <v>70</v>
      </c>
      <c r="Q12258">
        <v>8</v>
      </c>
    </row>
    <row r="12259" spans="1:17" hidden="1" x14ac:dyDescent="0.3">
      <c r="A12259" t="s">
        <v>47357</v>
      </c>
      <c r="B12259" t="s">
        <v>47358</v>
      </c>
      <c r="C12259" s="1" t="str">
        <f t="shared" si="1734"/>
        <v>21:0723</v>
      </c>
      <c r="D12259" s="1" t="str">
        <f>HYPERLINK("http://geochem.nrcan.gc.ca/cdogs/content/svy/svy_e.htm", "")</f>
        <v/>
      </c>
      <c r="G12259" s="1" t="str">
        <f>HYPERLINK("http://geochem.nrcan.gc.ca/cdogs/content/cr_/cr_00085_e.htm", "85")</f>
        <v>85</v>
      </c>
      <c r="J12259" t="s">
        <v>11453</v>
      </c>
      <c r="K12259" t="s">
        <v>11454</v>
      </c>
      <c r="O12259">
        <v>0.43</v>
      </c>
      <c r="P12259">
        <v>90</v>
      </c>
      <c r="Q12259">
        <v>7.9</v>
      </c>
    </row>
    <row r="12260" spans="1:17" hidden="1" x14ac:dyDescent="0.3">
      <c r="A12260" t="s">
        <v>47359</v>
      </c>
      <c r="B12260" t="s">
        <v>47360</v>
      </c>
      <c r="C12260" s="1" t="str">
        <f t="shared" si="1734"/>
        <v>21:0723</v>
      </c>
      <c r="D12260" s="1" t="str">
        <f t="shared" ref="D12260:D12277" si="1744">HYPERLINK("http://geochem.nrcan.gc.ca/cdogs/content/svy/svy210213_e.htm", "21:0213")</f>
        <v>21:0213</v>
      </c>
      <c r="E12260" t="s">
        <v>47361</v>
      </c>
      <c r="F12260" t="s">
        <v>47362</v>
      </c>
      <c r="H12260">
        <v>62.080272100000002</v>
      </c>
      <c r="I12260">
        <v>-133.5077641</v>
      </c>
      <c r="J12260" s="1" t="str">
        <f t="shared" ref="J12260:J12277" si="1745">HYPERLINK("http://geochem.nrcan.gc.ca/cdogs/content/kwd/kwd020018_e.htm", "Fluid (stream)")</f>
        <v>Fluid (stream)</v>
      </c>
      <c r="K12260" s="1" t="str">
        <f t="shared" ref="K12260:K12277" si="1746">HYPERLINK("http://geochem.nrcan.gc.ca/cdogs/content/kwd/kwd080007_e.htm", "Untreated Water")</f>
        <v>Untreated Water</v>
      </c>
      <c r="O12260">
        <v>2.5</v>
      </c>
      <c r="P12260">
        <v>80</v>
      </c>
      <c r="Q12260">
        <v>8.1</v>
      </c>
    </row>
    <row r="12261" spans="1:17" hidden="1" x14ac:dyDescent="0.3">
      <c r="A12261" t="s">
        <v>47363</v>
      </c>
      <c r="B12261" t="s">
        <v>47364</v>
      </c>
      <c r="C12261" s="1" t="str">
        <f t="shared" si="1734"/>
        <v>21:0723</v>
      </c>
      <c r="D12261" s="1" t="str">
        <f t="shared" si="1744"/>
        <v>21:0213</v>
      </c>
      <c r="E12261" t="s">
        <v>47365</v>
      </c>
      <c r="F12261" t="s">
        <v>47366</v>
      </c>
      <c r="H12261">
        <v>62.086877999999999</v>
      </c>
      <c r="I12261">
        <v>-133.51506180000001</v>
      </c>
      <c r="J12261" s="1" t="str">
        <f t="shared" si="1745"/>
        <v>Fluid (stream)</v>
      </c>
      <c r="K12261" s="1" t="str">
        <f t="shared" si="1746"/>
        <v>Untreated Water</v>
      </c>
      <c r="O12261">
        <v>0.52</v>
      </c>
      <c r="P12261">
        <v>60</v>
      </c>
      <c r="Q12261">
        <v>7.7</v>
      </c>
    </row>
    <row r="12262" spans="1:17" hidden="1" x14ac:dyDescent="0.3">
      <c r="A12262" t="s">
        <v>47367</v>
      </c>
      <c r="B12262" t="s">
        <v>47368</v>
      </c>
      <c r="C12262" s="1" t="str">
        <f t="shared" si="1734"/>
        <v>21:0723</v>
      </c>
      <c r="D12262" s="1" t="str">
        <f t="shared" si="1744"/>
        <v>21:0213</v>
      </c>
      <c r="E12262" t="s">
        <v>47369</v>
      </c>
      <c r="F12262" t="s">
        <v>47370</v>
      </c>
      <c r="H12262">
        <v>62.107275899999998</v>
      </c>
      <c r="I12262">
        <v>-133.58086829999999</v>
      </c>
      <c r="J12262" s="1" t="str">
        <f t="shared" si="1745"/>
        <v>Fluid (stream)</v>
      </c>
      <c r="K12262" s="1" t="str">
        <f t="shared" si="1746"/>
        <v>Untreated Water</v>
      </c>
      <c r="O12262">
        <v>3.5</v>
      </c>
      <c r="P12262">
        <v>90</v>
      </c>
      <c r="Q12262">
        <v>7.9</v>
      </c>
    </row>
    <row r="12263" spans="1:17" hidden="1" x14ac:dyDescent="0.3">
      <c r="A12263" t="s">
        <v>47371</v>
      </c>
      <c r="B12263" t="s">
        <v>47372</v>
      </c>
      <c r="C12263" s="1" t="str">
        <f t="shared" si="1734"/>
        <v>21:0723</v>
      </c>
      <c r="D12263" s="1" t="str">
        <f t="shared" si="1744"/>
        <v>21:0213</v>
      </c>
      <c r="E12263" t="s">
        <v>47373</v>
      </c>
      <c r="F12263" t="s">
        <v>47374</v>
      </c>
      <c r="H12263">
        <v>62.074575299999999</v>
      </c>
      <c r="I12263">
        <v>-133.5615669</v>
      </c>
      <c r="J12263" s="1" t="str">
        <f t="shared" si="1745"/>
        <v>Fluid (stream)</v>
      </c>
      <c r="K12263" s="1" t="str">
        <f t="shared" si="1746"/>
        <v>Untreated Water</v>
      </c>
      <c r="O12263">
        <v>2.2200000000000002</v>
      </c>
      <c r="P12263">
        <v>90</v>
      </c>
      <c r="Q12263">
        <v>7.9</v>
      </c>
    </row>
    <row r="12264" spans="1:17" hidden="1" x14ac:dyDescent="0.3">
      <c r="A12264" t="s">
        <v>47375</v>
      </c>
      <c r="B12264" t="s">
        <v>47376</v>
      </c>
      <c r="C12264" s="1" t="str">
        <f t="shared" si="1734"/>
        <v>21:0723</v>
      </c>
      <c r="D12264" s="1" t="str">
        <f t="shared" si="1744"/>
        <v>21:0213</v>
      </c>
      <c r="E12264" t="s">
        <v>47377</v>
      </c>
      <c r="F12264" t="s">
        <v>47378</v>
      </c>
      <c r="H12264">
        <v>62.079176199999999</v>
      </c>
      <c r="I12264">
        <v>-133.57496180000001</v>
      </c>
      <c r="J12264" s="1" t="str">
        <f t="shared" si="1745"/>
        <v>Fluid (stream)</v>
      </c>
      <c r="K12264" s="1" t="str">
        <f t="shared" si="1746"/>
        <v>Untreated Water</v>
      </c>
      <c r="O12264">
        <v>0.6</v>
      </c>
      <c r="P12264">
        <v>60</v>
      </c>
      <c r="Q12264">
        <v>7.6</v>
      </c>
    </row>
    <row r="12265" spans="1:17" hidden="1" x14ac:dyDescent="0.3">
      <c r="A12265" t="s">
        <v>47379</v>
      </c>
      <c r="B12265" t="s">
        <v>47380</v>
      </c>
      <c r="C12265" s="1" t="str">
        <f t="shared" si="1734"/>
        <v>21:0723</v>
      </c>
      <c r="D12265" s="1" t="str">
        <f t="shared" si="1744"/>
        <v>21:0213</v>
      </c>
      <c r="E12265" t="s">
        <v>47381</v>
      </c>
      <c r="F12265" t="s">
        <v>47382</v>
      </c>
      <c r="H12265">
        <v>62.049976100000002</v>
      </c>
      <c r="I12265">
        <v>-133.5445584</v>
      </c>
      <c r="J12265" s="1" t="str">
        <f t="shared" si="1745"/>
        <v>Fluid (stream)</v>
      </c>
      <c r="K12265" s="1" t="str">
        <f t="shared" si="1746"/>
        <v>Untreated Water</v>
      </c>
      <c r="O12265">
        <v>0.88</v>
      </c>
      <c r="P12265">
        <v>40</v>
      </c>
      <c r="Q12265">
        <v>7.6</v>
      </c>
    </row>
    <row r="12266" spans="1:17" hidden="1" x14ac:dyDescent="0.3">
      <c r="A12266" t="s">
        <v>47383</v>
      </c>
      <c r="B12266" t="s">
        <v>47384</v>
      </c>
      <c r="C12266" s="1" t="str">
        <f t="shared" si="1734"/>
        <v>21:0723</v>
      </c>
      <c r="D12266" s="1" t="str">
        <f t="shared" si="1744"/>
        <v>21:0213</v>
      </c>
      <c r="E12266" t="s">
        <v>47385</v>
      </c>
      <c r="F12266" t="s">
        <v>47386</v>
      </c>
      <c r="H12266">
        <v>62.024769900000003</v>
      </c>
      <c r="I12266">
        <v>-133.56305810000001</v>
      </c>
      <c r="J12266" s="1" t="str">
        <f t="shared" si="1745"/>
        <v>Fluid (stream)</v>
      </c>
      <c r="K12266" s="1" t="str">
        <f t="shared" si="1746"/>
        <v>Untreated Water</v>
      </c>
      <c r="O12266">
        <v>0.63</v>
      </c>
      <c r="P12266">
        <v>30</v>
      </c>
      <c r="Q12266">
        <v>8</v>
      </c>
    </row>
    <row r="12267" spans="1:17" hidden="1" x14ac:dyDescent="0.3">
      <c r="A12267" t="s">
        <v>47387</v>
      </c>
      <c r="B12267" t="s">
        <v>47388</v>
      </c>
      <c r="C12267" s="1" t="str">
        <f t="shared" ref="C12267:C12330" si="1747">HYPERLINK("http://geochem.nrcan.gc.ca/cdogs/content/bdl/bdl210723_e.htm", "21:0723")</f>
        <v>21:0723</v>
      </c>
      <c r="D12267" s="1" t="str">
        <f t="shared" si="1744"/>
        <v>21:0213</v>
      </c>
      <c r="E12267" t="s">
        <v>47389</v>
      </c>
      <c r="F12267" t="s">
        <v>47390</v>
      </c>
      <c r="H12267">
        <v>62.010568499999998</v>
      </c>
      <c r="I12267">
        <v>-133.6349596</v>
      </c>
      <c r="J12267" s="1" t="str">
        <f t="shared" si="1745"/>
        <v>Fluid (stream)</v>
      </c>
      <c r="K12267" s="1" t="str">
        <f t="shared" si="1746"/>
        <v>Untreated Water</v>
      </c>
      <c r="O12267">
        <v>0.26</v>
      </c>
      <c r="P12267">
        <v>60</v>
      </c>
      <c r="Q12267">
        <v>7.9</v>
      </c>
    </row>
    <row r="12268" spans="1:17" hidden="1" x14ac:dyDescent="0.3">
      <c r="A12268" t="s">
        <v>47391</v>
      </c>
      <c r="B12268" t="s">
        <v>47392</v>
      </c>
      <c r="C12268" s="1" t="str">
        <f t="shared" si="1747"/>
        <v>21:0723</v>
      </c>
      <c r="D12268" s="1" t="str">
        <f t="shared" si="1744"/>
        <v>21:0213</v>
      </c>
      <c r="E12268" t="s">
        <v>47393</v>
      </c>
      <c r="F12268" t="s">
        <v>47394</v>
      </c>
      <c r="H12268">
        <v>62.046567899999999</v>
      </c>
      <c r="I12268">
        <v>-133.61837149999999</v>
      </c>
      <c r="J12268" s="1" t="str">
        <f t="shared" si="1745"/>
        <v>Fluid (stream)</v>
      </c>
      <c r="K12268" s="1" t="str">
        <f t="shared" si="1746"/>
        <v>Untreated Water</v>
      </c>
      <c r="O12268">
        <v>0.3</v>
      </c>
      <c r="P12268">
        <v>40</v>
      </c>
      <c r="Q12268">
        <v>7.5</v>
      </c>
    </row>
    <row r="12269" spans="1:17" hidden="1" x14ac:dyDescent="0.3">
      <c r="A12269" t="s">
        <v>47395</v>
      </c>
      <c r="B12269" t="s">
        <v>47396</v>
      </c>
      <c r="C12269" s="1" t="str">
        <f t="shared" si="1747"/>
        <v>21:0723</v>
      </c>
      <c r="D12269" s="1" t="str">
        <f t="shared" si="1744"/>
        <v>21:0213</v>
      </c>
      <c r="E12269" t="s">
        <v>47397</v>
      </c>
      <c r="F12269" t="s">
        <v>47398</v>
      </c>
      <c r="H12269">
        <v>62.071775600000002</v>
      </c>
      <c r="I12269">
        <v>-133.6243662</v>
      </c>
      <c r="J12269" s="1" t="str">
        <f t="shared" si="1745"/>
        <v>Fluid (stream)</v>
      </c>
      <c r="K12269" s="1" t="str">
        <f t="shared" si="1746"/>
        <v>Untreated Water</v>
      </c>
      <c r="O12269">
        <v>1.06</v>
      </c>
      <c r="P12269">
        <v>50</v>
      </c>
      <c r="Q12269">
        <v>8.1999999999999993</v>
      </c>
    </row>
    <row r="12270" spans="1:17" hidden="1" x14ac:dyDescent="0.3">
      <c r="A12270" t="s">
        <v>47399</v>
      </c>
      <c r="B12270" t="s">
        <v>47400</v>
      </c>
      <c r="C12270" s="1" t="str">
        <f t="shared" si="1747"/>
        <v>21:0723</v>
      </c>
      <c r="D12270" s="1" t="str">
        <f t="shared" si="1744"/>
        <v>21:0213</v>
      </c>
      <c r="E12270" t="s">
        <v>47401</v>
      </c>
      <c r="F12270" t="s">
        <v>47402</v>
      </c>
      <c r="H12270">
        <v>62.0903712</v>
      </c>
      <c r="I12270">
        <v>-133.6676707</v>
      </c>
      <c r="J12270" s="1" t="str">
        <f t="shared" si="1745"/>
        <v>Fluid (stream)</v>
      </c>
      <c r="K12270" s="1" t="str">
        <f t="shared" si="1746"/>
        <v>Untreated Water</v>
      </c>
      <c r="O12270">
        <v>1.27</v>
      </c>
      <c r="P12270">
        <v>60</v>
      </c>
      <c r="Q12270">
        <v>7.5</v>
      </c>
    </row>
    <row r="12271" spans="1:17" hidden="1" x14ac:dyDescent="0.3">
      <c r="A12271" t="s">
        <v>47403</v>
      </c>
      <c r="B12271" t="s">
        <v>47404</v>
      </c>
      <c r="C12271" s="1" t="str">
        <f t="shared" si="1747"/>
        <v>21:0723</v>
      </c>
      <c r="D12271" s="1" t="str">
        <f t="shared" si="1744"/>
        <v>21:0213</v>
      </c>
      <c r="E12271" t="s">
        <v>47401</v>
      </c>
      <c r="F12271" t="s">
        <v>47405</v>
      </c>
      <c r="H12271">
        <v>62.0903712</v>
      </c>
      <c r="I12271">
        <v>-133.6676707</v>
      </c>
      <c r="J12271" s="1" t="str">
        <f t="shared" si="1745"/>
        <v>Fluid (stream)</v>
      </c>
      <c r="K12271" s="1" t="str">
        <f t="shared" si="1746"/>
        <v>Untreated Water</v>
      </c>
      <c r="O12271">
        <v>2.5</v>
      </c>
      <c r="P12271">
        <v>50</v>
      </c>
      <c r="Q12271">
        <v>7.3</v>
      </c>
    </row>
    <row r="12272" spans="1:17" hidden="1" x14ac:dyDescent="0.3">
      <c r="A12272" t="s">
        <v>47406</v>
      </c>
      <c r="B12272" t="s">
        <v>47407</v>
      </c>
      <c r="C12272" s="1" t="str">
        <f t="shared" si="1747"/>
        <v>21:0723</v>
      </c>
      <c r="D12272" s="1" t="str">
        <f t="shared" si="1744"/>
        <v>21:0213</v>
      </c>
      <c r="E12272" t="s">
        <v>47408</v>
      </c>
      <c r="F12272" t="s">
        <v>47409</v>
      </c>
      <c r="H12272">
        <v>62.156785499999998</v>
      </c>
      <c r="I12272">
        <v>-133.37986530000001</v>
      </c>
      <c r="J12272" s="1" t="str">
        <f t="shared" si="1745"/>
        <v>Fluid (stream)</v>
      </c>
      <c r="K12272" s="1" t="str">
        <f t="shared" si="1746"/>
        <v>Untreated Water</v>
      </c>
      <c r="O12272">
        <v>1.63</v>
      </c>
      <c r="P12272">
        <v>110</v>
      </c>
      <c r="Q12272">
        <v>7.3</v>
      </c>
    </row>
    <row r="12273" spans="1:17" hidden="1" x14ac:dyDescent="0.3">
      <c r="A12273" t="s">
        <v>47410</v>
      </c>
      <c r="B12273" t="s">
        <v>47411</v>
      </c>
      <c r="C12273" s="1" t="str">
        <f t="shared" si="1747"/>
        <v>21:0723</v>
      </c>
      <c r="D12273" s="1" t="str">
        <f t="shared" si="1744"/>
        <v>21:0213</v>
      </c>
      <c r="E12273" t="s">
        <v>47412</v>
      </c>
      <c r="F12273" t="s">
        <v>47413</v>
      </c>
      <c r="H12273">
        <v>62.1595795</v>
      </c>
      <c r="I12273">
        <v>-133.27155730000001</v>
      </c>
      <c r="J12273" s="1" t="str">
        <f t="shared" si="1745"/>
        <v>Fluid (stream)</v>
      </c>
      <c r="K12273" s="1" t="str">
        <f t="shared" si="1746"/>
        <v>Untreated Water</v>
      </c>
      <c r="O12273">
        <v>1.4</v>
      </c>
      <c r="P12273">
        <v>120</v>
      </c>
      <c r="Q12273">
        <v>7.6</v>
      </c>
    </row>
    <row r="12274" spans="1:17" hidden="1" x14ac:dyDescent="0.3">
      <c r="A12274" t="s">
        <v>47414</v>
      </c>
      <c r="B12274" t="s">
        <v>47415</v>
      </c>
      <c r="C12274" s="1" t="str">
        <f t="shared" si="1747"/>
        <v>21:0723</v>
      </c>
      <c r="D12274" s="1" t="str">
        <f t="shared" si="1744"/>
        <v>21:0213</v>
      </c>
      <c r="E12274" t="s">
        <v>47416</v>
      </c>
      <c r="F12274" t="s">
        <v>47417</v>
      </c>
      <c r="H12274">
        <v>62.133984699999999</v>
      </c>
      <c r="I12274">
        <v>-133.30305430000001</v>
      </c>
      <c r="J12274" s="1" t="str">
        <f t="shared" si="1745"/>
        <v>Fluid (stream)</v>
      </c>
      <c r="K12274" s="1" t="str">
        <f t="shared" si="1746"/>
        <v>Untreated Water</v>
      </c>
      <c r="O12274">
        <v>0.56999999999999995</v>
      </c>
      <c r="P12274">
        <v>110</v>
      </c>
      <c r="Q12274">
        <v>7.3</v>
      </c>
    </row>
    <row r="12275" spans="1:17" hidden="1" x14ac:dyDescent="0.3">
      <c r="A12275" t="s">
        <v>47418</v>
      </c>
      <c r="B12275" t="s">
        <v>47419</v>
      </c>
      <c r="C12275" s="1" t="str">
        <f t="shared" si="1747"/>
        <v>21:0723</v>
      </c>
      <c r="D12275" s="1" t="str">
        <f t="shared" si="1744"/>
        <v>21:0213</v>
      </c>
      <c r="E12275" t="s">
        <v>47420</v>
      </c>
      <c r="F12275" t="s">
        <v>47421</v>
      </c>
      <c r="H12275">
        <v>62.119182500000001</v>
      </c>
      <c r="I12275">
        <v>-133.25924950000001</v>
      </c>
      <c r="J12275" s="1" t="str">
        <f t="shared" si="1745"/>
        <v>Fluid (stream)</v>
      </c>
      <c r="K12275" s="1" t="str">
        <f t="shared" si="1746"/>
        <v>Untreated Water</v>
      </c>
      <c r="O12275">
        <v>2.5000000000000001E-2</v>
      </c>
      <c r="P12275">
        <v>130</v>
      </c>
      <c r="Q12275">
        <v>6.4</v>
      </c>
    </row>
    <row r="12276" spans="1:17" hidden="1" x14ac:dyDescent="0.3">
      <c r="A12276" t="s">
        <v>47422</v>
      </c>
      <c r="B12276" t="s">
        <v>47423</v>
      </c>
      <c r="C12276" s="1" t="str">
        <f t="shared" si="1747"/>
        <v>21:0723</v>
      </c>
      <c r="D12276" s="1" t="str">
        <f t="shared" si="1744"/>
        <v>21:0213</v>
      </c>
      <c r="E12276" t="s">
        <v>47424</v>
      </c>
      <c r="F12276" t="s">
        <v>47425</v>
      </c>
      <c r="H12276">
        <v>62.114983700000003</v>
      </c>
      <c r="I12276">
        <v>-133.37546380000001</v>
      </c>
      <c r="J12276" s="1" t="str">
        <f t="shared" si="1745"/>
        <v>Fluid (stream)</v>
      </c>
      <c r="K12276" s="1" t="str">
        <f t="shared" si="1746"/>
        <v>Untreated Water</v>
      </c>
      <c r="O12276">
        <v>2.5000000000000001E-2</v>
      </c>
      <c r="P12276">
        <v>70</v>
      </c>
      <c r="Q12276">
        <v>7.7</v>
      </c>
    </row>
    <row r="12277" spans="1:17" hidden="1" x14ac:dyDescent="0.3">
      <c r="A12277" t="s">
        <v>47426</v>
      </c>
      <c r="B12277" t="s">
        <v>47427</v>
      </c>
      <c r="C12277" s="1" t="str">
        <f t="shared" si="1747"/>
        <v>21:0723</v>
      </c>
      <c r="D12277" s="1" t="str">
        <f t="shared" si="1744"/>
        <v>21:0213</v>
      </c>
      <c r="E12277" t="s">
        <v>47428</v>
      </c>
      <c r="F12277" t="s">
        <v>47429</v>
      </c>
      <c r="H12277">
        <v>62.1300825</v>
      </c>
      <c r="I12277">
        <v>-133.3599648</v>
      </c>
      <c r="J12277" s="1" t="str">
        <f t="shared" si="1745"/>
        <v>Fluid (stream)</v>
      </c>
      <c r="K12277" s="1" t="str">
        <f t="shared" si="1746"/>
        <v>Untreated Water</v>
      </c>
      <c r="O12277">
        <v>0.44</v>
      </c>
      <c r="P12277">
        <v>130</v>
      </c>
      <c r="Q12277">
        <v>7.3</v>
      </c>
    </row>
    <row r="12278" spans="1:17" hidden="1" x14ac:dyDescent="0.3">
      <c r="A12278" t="s">
        <v>47430</v>
      </c>
      <c r="B12278" t="s">
        <v>47431</v>
      </c>
      <c r="C12278" s="1" t="str">
        <f t="shared" si="1747"/>
        <v>21:0723</v>
      </c>
      <c r="D12278" s="1" t="str">
        <f>HYPERLINK("http://geochem.nrcan.gc.ca/cdogs/content/svy/svy_e.htm", "")</f>
        <v/>
      </c>
      <c r="G12278" s="1" t="str">
        <f>HYPERLINK("http://geochem.nrcan.gc.ca/cdogs/content/cr_/cr_00085_e.htm", "85")</f>
        <v>85</v>
      </c>
      <c r="J12278" t="s">
        <v>11453</v>
      </c>
      <c r="K12278" t="s">
        <v>11454</v>
      </c>
      <c r="O12278">
        <v>0.44</v>
      </c>
      <c r="P12278">
        <v>100</v>
      </c>
      <c r="Q12278">
        <v>8.1</v>
      </c>
    </row>
    <row r="12279" spans="1:17" hidden="1" x14ac:dyDescent="0.3">
      <c r="A12279" t="s">
        <v>47432</v>
      </c>
      <c r="B12279" t="s">
        <v>47433</v>
      </c>
      <c r="C12279" s="1" t="str">
        <f t="shared" si="1747"/>
        <v>21:0723</v>
      </c>
      <c r="D12279" s="1" t="str">
        <f t="shared" ref="D12279:D12296" si="1748">HYPERLINK("http://geochem.nrcan.gc.ca/cdogs/content/svy/svy210213_e.htm", "21:0213")</f>
        <v>21:0213</v>
      </c>
      <c r="E12279" t="s">
        <v>47434</v>
      </c>
      <c r="F12279" t="s">
        <v>47435</v>
      </c>
      <c r="H12279">
        <v>62.128880500000001</v>
      </c>
      <c r="I12279">
        <v>-133.34346009999999</v>
      </c>
      <c r="J12279" s="1" t="str">
        <f t="shared" ref="J12279:J12296" si="1749">HYPERLINK("http://geochem.nrcan.gc.ca/cdogs/content/kwd/kwd020018_e.htm", "Fluid (stream)")</f>
        <v>Fluid (stream)</v>
      </c>
      <c r="K12279" s="1" t="str">
        <f t="shared" ref="K12279:K12296" si="1750">HYPERLINK("http://geochem.nrcan.gc.ca/cdogs/content/kwd/kwd080007_e.htm", "Untreated Water")</f>
        <v>Untreated Water</v>
      </c>
      <c r="O12279">
        <v>2</v>
      </c>
      <c r="P12279">
        <v>90</v>
      </c>
      <c r="Q12279">
        <v>7.5</v>
      </c>
    </row>
    <row r="12280" spans="1:17" hidden="1" x14ac:dyDescent="0.3">
      <c r="A12280" t="s">
        <v>47436</v>
      </c>
      <c r="B12280" t="s">
        <v>47437</v>
      </c>
      <c r="C12280" s="1" t="str">
        <f t="shared" si="1747"/>
        <v>21:0723</v>
      </c>
      <c r="D12280" s="1" t="str">
        <f t="shared" si="1748"/>
        <v>21:0213</v>
      </c>
      <c r="E12280" t="s">
        <v>47438</v>
      </c>
      <c r="F12280" t="s">
        <v>47439</v>
      </c>
      <c r="H12280">
        <v>62.113979299999997</v>
      </c>
      <c r="I12280">
        <v>-133.445155</v>
      </c>
      <c r="J12280" s="1" t="str">
        <f t="shared" si="1749"/>
        <v>Fluid (stream)</v>
      </c>
      <c r="K12280" s="1" t="str">
        <f t="shared" si="1750"/>
        <v>Untreated Water</v>
      </c>
      <c r="O12280">
        <v>0.92</v>
      </c>
      <c r="P12280">
        <v>70</v>
      </c>
      <c r="Q12280">
        <v>7.5</v>
      </c>
    </row>
    <row r="12281" spans="1:17" hidden="1" x14ac:dyDescent="0.3">
      <c r="A12281" t="s">
        <v>47440</v>
      </c>
      <c r="B12281" t="s">
        <v>47441</v>
      </c>
      <c r="C12281" s="1" t="str">
        <f t="shared" si="1747"/>
        <v>21:0723</v>
      </c>
      <c r="D12281" s="1" t="str">
        <f t="shared" si="1748"/>
        <v>21:0213</v>
      </c>
      <c r="E12281" t="s">
        <v>47442</v>
      </c>
      <c r="F12281" t="s">
        <v>47443</v>
      </c>
      <c r="H12281">
        <v>62.118082000000001</v>
      </c>
      <c r="I12281">
        <v>-133.4676619</v>
      </c>
      <c r="J12281" s="1" t="str">
        <f t="shared" si="1749"/>
        <v>Fluid (stream)</v>
      </c>
      <c r="K12281" s="1" t="str">
        <f t="shared" si="1750"/>
        <v>Untreated Water</v>
      </c>
      <c r="O12281">
        <v>1.47</v>
      </c>
      <c r="P12281">
        <v>100</v>
      </c>
      <c r="Q12281">
        <v>7.9</v>
      </c>
    </row>
    <row r="12282" spans="1:17" hidden="1" x14ac:dyDescent="0.3">
      <c r="A12282" t="s">
        <v>47444</v>
      </c>
      <c r="B12282" t="s">
        <v>47445</v>
      </c>
      <c r="C12282" s="1" t="str">
        <f t="shared" si="1747"/>
        <v>21:0723</v>
      </c>
      <c r="D12282" s="1" t="str">
        <f t="shared" si="1748"/>
        <v>21:0213</v>
      </c>
      <c r="E12282" t="s">
        <v>47446</v>
      </c>
      <c r="F12282" t="s">
        <v>47447</v>
      </c>
      <c r="H12282">
        <v>62.122880700000003</v>
      </c>
      <c r="I12282">
        <v>-133.4688577</v>
      </c>
      <c r="J12282" s="1" t="str">
        <f t="shared" si="1749"/>
        <v>Fluid (stream)</v>
      </c>
      <c r="K12282" s="1" t="str">
        <f t="shared" si="1750"/>
        <v>Untreated Water</v>
      </c>
      <c r="O12282">
        <v>0.31</v>
      </c>
      <c r="P12282">
        <v>110</v>
      </c>
      <c r="Q12282">
        <v>8</v>
      </c>
    </row>
    <row r="12283" spans="1:17" hidden="1" x14ac:dyDescent="0.3">
      <c r="A12283" t="s">
        <v>47448</v>
      </c>
      <c r="B12283" t="s">
        <v>47449</v>
      </c>
      <c r="C12283" s="1" t="str">
        <f t="shared" si="1747"/>
        <v>21:0723</v>
      </c>
      <c r="D12283" s="1" t="str">
        <f t="shared" si="1748"/>
        <v>21:0213</v>
      </c>
      <c r="E12283" t="s">
        <v>47450</v>
      </c>
      <c r="F12283" t="s">
        <v>47451</v>
      </c>
      <c r="H12283">
        <v>62.1114788</v>
      </c>
      <c r="I12283">
        <v>-133.51675349999999</v>
      </c>
      <c r="J12283" s="1" t="str">
        <f t="shared" si="1749"/>
        <v>Fluid (stream)</v>
      </c>
      <c r="K12283" s="1" t="str">
        <f t="shared" si="1750"/>
        <v>Untreated Water</v>
      </c>
      <c r="O12283">
        <v>2.5000000000000001E-2</v>
      </c>
      <c r="P12283">
        <v>70</v>
      </c>
      <c r="Q12283">
        <v>7.1</v>
      </c>
    </row>
    <row r="12284" spans="1:17" hidden="1" x14ac:dyDescent="0.3">
      <c r="A12284" t="s">
        <v>47452</v>
      </c>
      <c r="B12284" t="s">
        <v>47453</v>
      </c>
      <c r="C12284" s="1" t="str">
        <f t="shared" si="1747"/>
        <v>21:0723</v>
      </c>
      <c r="D12284" s="1" t="str">
        <f t="shared" si="1748"/>
        <v>21:0213</v>
      </c>
      <c r="E12284" t="s">
        <v>47454</v>
      </c>
      <c r="F12284" t="s">
        <v>47455</v>
      </c>
      <c r="H12284">
        <v>62.106876900000003</v>
      </c>
      <c r="I12284">
        <v>-133.5112675</v>
      </c>
      <c r="J12284" s="1" t="str">
        <f t="shared" si="1749"/>
        <v>Fluid (stream)</v>
      </c>
      <c r="K12284" s="1" t="str">
        <f t="shared" si="1750"/>
        <v>Untreated Water</v>
      </c>
      <c r="O12284">
        <v>2.5000000000000001E-2</v>
      </c>
      <c r="P12284">
        <v>70</v>
      </c>
      <c r="Q12284">
        <v>7.4</v>
      </c>
    </row>
    <row r="12285" spans="1:17" hidden="1" x14ac:dyDescent="0.3">
      <c r="A12285" t="s">
        <v>47456</v>
      </c>
      <c r="B12285" t="s">
        <v>47457</v>
      </c>
      <c r="C12285" s="1" t="str">
        <f t="shared" si="1747"/>
        <v>21:0723</v>
      </c>
      <c r="D12285" s="1" t="str">
        <f t="shared" si="1748"/>
        <v>21:0213</v>
      </c>
      <c r="E12285" t="s">
        <v>47458</v>
      </c>
      <c r="F12285" t="s">
        <v>47459</v>
      </c>
      <c r="H12285">
        <v>62.139778200000002</v>
      </c>
      <c r="I12285">
        <v>-133.4975676</v>
      </c>
      <c r="J12285" s="1" t="str">
        <f t="shared" si="1749"/>
        <v>Fluid (stream)</v>
      </c>
      <c r="K12285" s="1" t="str">
        <f t="shared" si="1750"/>
        <v>Untreated Water</v>
      </c>
      <c r="O12285">
        <v>2.5000000000000001E-2</v>
      </c>
      <c r="P12285">
        <v>110</v>
      </c>
      <c r="Q12285">
        <v>7</v>
      </c>
    </row>
    <row r="12286" spans="1:17" hidden="1" x14ac:dyDescent="0.3">
      <c r="A12286" t="s">
        <v>47460</v>
      </c>
      <c r="B12286" t="s">
        <v>47461</v>
      </c>
      <c r="C12286" s="1" t="str">
        <f t="shared" si="1747"/>
        <v>21:0723</v>
      </c>
      <c r="D12286" s="1" t="str">
        <f t="shared" si="1748"/>
        <v>21:0213</v>
      </c>
      <c r="E12286" t="s">
        <v>47462</v>
      </c>
      <c r="F12286" t="s">
        <v>47463</v>
      </c>
      <c r="H12286">
        <v>62.158282300000003</v>
      </c>
      <c r="I12286">
        <v>-133.48025749999999</v>
      </c>
      <c r="J12286" s="1" t="str">
        <f t="shared" si="1749"/>
        <v>Fluid (stream)</v>
      </c>
      <c r="K12286" s="1" t="str">
        <f t="shared" si="1750"/>
        <v>Untreated Water</v>
      </c>
      <c r="O12286">
        <v>1.1299999999999999</v>
      </c>
      <c r="P12286">
        <v>100</v>
      </c>
      <c r="Q12286">
        <v>8</v>
      </c>
    </row>
    <row r="12287" spans="1:17" hidden="1" x14ac:dyDescent="0.3">
      <c r="A12287" t="s">
        <v>47464</v>
      </c>
      <c r="B12287" t="s">
        <v>47465</v>
      </c>
      <c r="C12287" s="1" t="str">
        <f t="shared" si="1747"/>
        <v>21:0723</v>
      </c>
      <c r="D12287" s="1" t="str">
        <f t="shared" si="1748"/>
        <v>21:0213</v>
      </c>
      <c r="E12287" t="s">
        <v>47466</v>
      </c>
      <c r="F12287" t="s">
        <v>47467</v>
      </c>
      <c r="H12287">
        <v>62.181283800000003</v>
      </c>
      <c r="I12287">
        <v>-133.46717330000001</v>
      </c>
      <c r="J12287" s="1" t="str">
        <f t="shared" si="1749"/>
        <v>Fluid (stream)</v>
      </c>
      <c r="K12287" s="1" t="str">
        <f t="shared" si="1750"/>
        <v>Untreated Water</v>
      </c>
      <c r="O12287">
        <v>0.96</v>
      </c>
      <c r="P12287">
        <v>160</v>
      </c>
      <c r="Q12287">
        <v>8.1</v>
      </c>
    </row>
    <row r="12288" spans="1:17" hidden="1" x14ac:dyDescent="0.3">
      <c r="A12288" t="s">
        <v>47468</v>
      </c>
      <c r="B12288" t="s">
        <v>47469</v>
      </c>
      <c r="C12288" s="1" t="str">
        <f t="shared" si="1747"/>
        <v>21:0723</v>
      </c>
      <c r="D12288" s="1" t="str">
        <f t="shared" si="1748"/>
        <v>21:0213</v>
      </c>
      <c r="E12288" t="s">
        <v>47470</v>
      </c>
      <c r="F12288" t="s">
        <v>47471</v>
      </c>
      <c r="H12288">
        <v>62.0400657</v>
      </c>
      <c r="I12288">
        <v>-133.67876229999999</v>
      </c>
      <c r="J12288" s="1" t="str">
        <f t="shared" si="1749"/>
        <v>Fluid (stream)</v>
      </c>
      <c r="K12288" s="1" t="str">
        <f t="shared" si="1750"/>
        <v>Untreated Water</v>
      </c>
      <c r="O12288">
        <v>2.5000000000000001E-2</v>
      </c>
      <c r="P12288">
        <v>70</v>
      </c>
      <c r="Q12288">
        <v>7.3</v>
      </c>
    </row>
    <row r="12289" spans="1:17" hidden="1" x14ac:dyDescent="0.3">
      <c r="A12289" t="s">
        <v>47472</v>
      </c>
      <c r="B12289" t="s">
        <v>47473</v>
      </c>
      <c r="C12289" s="1" t="str">
        <f t="shared" si="1747"/>
        <v>21:0723</v>
      </c>
      <c r="D12289" s="1" t="str">
        <f t="shared" si="1748"/>
        <v>21:0213</v>
      </c>
      <c r="E12289" t="s">
        <v>47474</v>
      </c>
      <c r="F12289" t="s">
        <v>47475</v>
      </c>
      <c r="H12289">
        <v>62.0369691</v>
      </c>
      <c r="I12289">
        <v>-133.69396190000001</v>
      </c>
      <c r="J12289" s="1" t="str">
        <f t="shared" si="1749"/>
        <v>Fluid (stream)</v>
      </c>
      <c r="K12289" s="1" t="str">
        <f t="shared" si="1750"/>
        <v>Untreated Water</v>
      </c>
      <c r="O12289">
        <v>0.08</v>
      </c>
      <c r="P12289">
        <v>60</v>
      </c>
      <c r="Q12289">
        <v>7.5</v>
      </c>
    </row>
    <row r="12290" spans="1:17" hidden="1" x14ac:dyDescent="0.3">
      <c r="A12290" t="s">
        <v>47476</v>
      </c>
      <c r="B12290" t="s">
        <v>47477</v>
      </c>
      <c r="C12290" s="1" t="str">
        <f t="shared" si="1747"/>
        <v>21:0723</v>
      </c>
      <c r="D12290" s="1" t="str">
        <f t="shared" si="1748"/>
        <v>21:0213</v>
      </c>
      <c r="E12290" t="s">
        <v>47478</v>
      </c>
      <c r="F12290" t="s">
        <v>47479</v>
      </c>
      <c r="H12290">
        <v>62.018566900000003</v>
      </c>
      <c r="I12290">
        <v>-133.7201623</v>
      </c>
      <c r="J12290" s="1" t="str">
        <f t="shared" si="1749"/>
        <v>Fluid (stream)</v>
      </c>
      <c r="K12290" s="1" t="str">
        <f t="shared" si="1750"/>
        <v>Untreated Water</v>
      </c>
      <c r="O12290">
        <v>2.5000000000000001E-2</v>
      </c>
      <c r="P12290">
        <v>50</v>
      </c>
      <c r="Q12290">
        <v>7</v>
      </c>
    </row>
    <row r="12291" spans="1:17" hidden="1" x14ac:dyDescent="0.3">
      <c r="A12291" t="s">
        <v>47480</v>
      </c>
      <c r="B12291" t="s">
        <v>47481</v>
      </c>
      <c r="C12291" s="1" t="str">
        <f t="shared" si="1747"/>
        <v>21:0723</v>
      </c>
      <c r="D12291" s="1" t="str">
        <f t="shared" si="1748"/>
        <v>21:0213</v>
      </c>
      <c r="E12291" t="s">
        <v>47482</v>
      </c>
      <c r="F12291" t="s">
        <v>47483</v>
      </c>
      <c r="H12291">
        <v>62.045766399999998</v>
      </c>
      <c r="I12291">
        <v>-133.748164</v>
      </c>
      <c r="J12291" s="1" t="str">
        <f t="shared" si="1749"/>
        <v>Fluid (stream)</v>
      </c>
      <c r="K12291" s="1" t="str">
        <f t="shared" si="1750"/>
        <v>Untreated Water</v>
      </c>
      <c r="O12291">
        <v>2.5000000000000001E-2</v>
      </c>
      <c r="P12291">
        <v>100</v>
      </c>
      <c r="Q12291">
        <v>7.3</v>
      </c>
    </row>
    <row r="12292" spans="1:17" hidden="1" x14ac:dyDescent="0.3">
      <c r="A12292" t="s">
        <v>47484</v>
      </c>
      <c r="B12292" t="s">
        <v>47485</v>
      </c>
      <c r="C12292" s="1" t="str">
        <f t="shared" si="1747"/>
        <v>21:0723</v>
      </c>
      <c r="D12292" s="1" t="str">
        <f t="shared" si="1748"/>
        <v>21:0213</v>
      </c>
      <c r="E12292" t="s">
        <v>47486</v>
      </c>
      <c r="F12292" t="s">
        <v>47487</v>
      </c>
      <c r="H12292">
        <v>62.034367500000002</v>
      </c>
      <c r="I12292">
        <v>-133.75247469999999</v>
      </c>
      <c r="J12292" s="1" t="str">
        <f t="shared" si="1749"/>
        <v>Fluid (stream)</v>
      </c>
      <c r="K12292" s="1" t="str">
        <f t="shared" si="1750"/>
        <v>Untreated Water</v>
      </c>
      <c r="O12292">
        <v>2.5000000000000001E-2</v>
      </c>
      <c r="P12292">
        <v>70</v>
      </c>
      <c r="Q12292">
        <v>7.4</v>
      </c>
    </row>
    <row r="12293" spans="1:17" hidden="1" x14ac:dyDescent="0.3">
      <c r="A12293" t="s">
        <v>47488</v>
      </c>
      <c r="B12293" t="s">
        <v>47489</v>
      </c>
      <c r="C12293" s="1" t="str">
        <f t="shared" si="1747"/>
        <v>21:0723</v>
      </c>
      <c r="D12293" s="1" t="str">
        <f t="shared" si="1748"/>
        <v>21:0213</v>
      </c>
      <c r="E12293" t="s">
        <v>47490</v>
      </c>
      <c r="F12293" t="s">
        <v>47491</v>
      </c>
      <c r="H12293">
        <v>62.034669000000001</v>
      </c>
      <c r="I12293">
        <v>-133.79146019999999</v>
      </c>
      <c r="J12293" s="1" t="str">
        <f t="shared" si="1749"/>
        <v>Fluid (stream)</v>
      </c>
      <c r="K12293" s="1" t="str">
        <f t="shared" si="1750"/>
        <v>Untreated Water</v>
      </c>
      <c r="O12293">
        <v>2.5000000000000001E-2</v>
      </c>
      <c r="P12293">
        <v>50</v>
      </c>
      <c r="Q12293">
        <v>7.5</v>
      </c>
    </row>
    <row r="12294" spans="1:17" hidden="1" x14ac:dyDescent="0.3">
      <c r="A12294" t="s">
        <v>47492</v>
      </c>
      <c r="B12294" t="s">
        <v>47493</v>
      </c>
      <c r="C12294" s="1" t="str">
        <f t="shared" si="1747"/>
        <v>21:0723</v>
      </c>
      <c r="D12294" s="1" t="str">
        <f t="shared" si="1748"/>
        <v>21:0213</v>
      </c>
      <c r="E12294" t="s">
        <v>47494</v>
      </c>
      <c r="F12294" t="s">
        <v>47495</v>
      </c>
      <c r="H12294">
        <v>62.017161899999998</v>
      </c>
      <c r="I12294">
        <v>-133.8742695</v>
      </c>
      <c r="J12294" s="1" t="str">
        <f t="shared" si="1749"/>
        <v>Fluid (stream)</v>
      </c>
      <c r="K12294" s="1" t="str">
        <f t="shared" si="1750"/>
        <v>Untreated Water</v>
      </c>
      <c r="O12294">
        <v>0.08</v>
      </c>
      <c r="P12294">
        <v>40</v>
      </c>
      <c r="Q12294">
        <v>7.2</v>
      </c>
    </row>
    <row r="12295" spans="1:17" hidden="1" x14ac:dyDescent="0.3">
      <c r="A12295" t="s">
        <v>47496</v>
      </c>
      <c r="B12295" t="s">
        <v>47497</v>
      </c>
      <c r="C12295" s="1" t="str">
        <f t="shared" si="1747"/>
        <v>21:0723</v>
      </c>
      <c r="D12295" s="1" t="str">
        <f t="shared" si="1748"/>
        <v>21:0213</v>
      </c>
      <c r="E12295" t="s">
        <v>47498</v>
      </c>
      <c r="F12295" t="s">
        <v>47499</v>
      </c>
      <c r="H12295">
        <v>62.056869599999999</v>
      </c>
      <c r="I12295">
        <v>-133.8512796</v>
      </c>
      <c r="J12295" s="1" t="str">
        <f t="shared" si="1749"/>
        <v>Fluid (stream)</v>
      </c>
      <c r="K12295" s="1" t="str">
        <f t="shared" si="1750"/>
        <v>Untreated Water</v>
      </c>
      <c r="O12295">
        <v>0.08</v>
      </c>
      <c r="P12295">
        <v>60</v>
      </c>
      <c r="Q12295">
        <v>7.1</v>
      </c>
    </row>
    <row r="12296" spans="1:17" hidden="1" x14ac:dyDescent="0.3">
      <c r="A12296" t="s">
        <v>47500</v>
      </c>
      <c r="B12296" t="s">
        <v>47501</v>
      </c>
      <c r="C12296" s="1" t="str">
        <f t="shared" si="1747"/>
        <v>21:0723</v>
      </c>
      <c r="D12296" s="1" t="str">
        <f t="shared" si="1748"/>
        <v>21:0213</v>
      </c>
      <c r="E12296" t="s">
        <v>47502</v>
      </c>
      <c r="F12296" t="s">
        <v>47503</v>
      </c>
      <c r="H12296">
        <v>62.0525655</v>
      </c>
      <c r="I12296">
        <v>-133.86276559999999</v>
      </c>
      <c r="J12296" s="1" t="str">
        <f t="shared" si="1749"/>
        <v>Fluid (stream)</v>
      </c>
      <c r="K12296" s="1" t="str">
        <f t="shared" si="1750"/>
        <v>Untreated Water</v>
      </c>
      <c r="O12296">
        <v>1.25</v>
      </c>
      <c r="P12296">
        <v>70</v>
      </c>
      <c r="Q12296">
        <v>7.7</v>
      </c>
    </row>
    <row r="12297" spans="1:17" hidden="1" x14ac:dyDescent="0.3">
      <c r="A12297" t="s">
        <v>47504</v>
      </c>
      <c r="B12297" t="s">
        <v>47505</v>
      </c>
      <c r="C12297" s="1" t="str">
        <f t="shared" si="1747"/>
        <v>21:0723</v>
      </c>
      <c r="D12297" s="1" t="str">
        <f>HYPERLINK("http://geochem.nrcan.gc.ca/cdogs/content/svy/svy_e.htm", "")</f>
        <v/>
      </c>
      <c r="G12297" s="1" t="str">
        <f>HYPERLINK("http://geochem.nrcan.gc.ca/cdogs/content/cr_/cr_00086_e.htm", "86")</f>
        <v>86</v>
      </c>
      <c r="J12297" t="s">
        <v>11453</v>
      </c>
      <c r="K12297" t="s">
        <v>11454</v>
      </c>
      <c r="O12297">
        <v>0.72</v>
      </c>
      <c r="P12297">
        <v>110</v>
      </c>
      <c r="Q12297">
        <v>7.5</v>
      </c>
    </row>
    <row r="12298" spans="1:17" hidden="1" x14ac:dyDescent="0.3">
      <c r="A12298" t="s">
        <v>47506</v>
      </c>
      <c r="B12298" t="s">
        <v>47507</v>
      </c>
      <c r="C12298" s="1" t="str">
        <f t="shared" si="1747"/>
        <v>21:0723</v>
      </c>
      <c r="D12298" s="1" t="str">
        <f t="shared" ref="D12298:D12312" si="1751">HYPERLINK("http://geochem.nrcan.gc.ca/cdogs/content/svy/svy210213_e.htm", "21:0213")</f>
        <v>21:0213</v>
      </c>
      <c r="E12298" t="s">
        <v>47508</v>
      </c>
      <c r="F12298" t="s">
        <v>47509</v>
      </c>
      <c r="H12298">
        <v>62.072372199999997</v>
      </c>
      <c r="I12298">
        <v>-133.8695664</v>
      </c>
      <c r="J12298" s="1" t="str">
        <f t="shared" ref="J12298:J12312" si="1752">HYPERLINK("http://geochem.nrcan.gc.ca/cdogs/content/kwd/kwd020018_e.htm", "Fluid (stream)")</f>
        <v>Fluid (stream)</v>
      </c>
      <c r="K12298" s="1" t="str">
        <f t="shared" ref="K12298:K12312" si="1753">HYPERLINK("http://geochem.nrcan.gc.ca/cdogs/content/kwd/kwd080007_e.htm", "Untreated Water")</f>
        <v>Untreated Water</v>
      </c>
      <c r="O12298">
        <v>2.2999999999999998</v>
      </c>
      <c r="P12298">
        <v>640</v>
      </c>
      <c r="Q12298">
        <v>7.2</v>
      </c>
    </row>
    <row r="12299" spans="1:17" hidden="1" x14ac:dyDescent="0.3">
      <c r="A12299" t="s">
        <v>47510</v>
      </c>
      <c r="B12299" t="s">
        <v>47511</v>
      </c>
      <c r="C12299" s="1" t="str">
        <f t="shared" si="1747"/>
        <v>21:0723</v>
      </c>
      <c r="D12299" s="1" t="str">
        <f t="shared" si="1751"/>
        <v>21:0213</v>
      </c>
      <c r="E12299" t="s">
        <v>47512</v>
      </c>
      <c r="F12299" t="s">
        <v>47513</v>
      </c>
      <c r="H12299">
        <v>62.084667799999998</v>
      </c>
      <c r="I12299">
        <v>-133.8592673</v>
      </c>
      <c r="J12299" s="1" t="str">
        <f t="shared" si="1752"/>
        <v>Fluid (stream)</v>
      </c>
      <c r="K12299" s="1" t="str">
        <f t="shared" si="1753"/>
        <v>Untreated Water</v>
      </c>
      <c r="O12299">
        <v>2.2999999999999998</v>
      </c>
      <c r="P12299">
        <v>120</v>
      </c>
      <c r="Q12299">
        <v>7.4</v>
      </c>
    </row>
    <row r="12300" spans="1:17" hidden="1" x14ac:dyDescent="0.3">
      <c r="A12300" t="s">
        <v>47514</v>
      </c>
      <c r="B12300" t="s">
        <v>47515</v>
      </c>
      <c r="C12300" s="1" t="str">
        <f t="shared" si="1747"/>
        <v>21:0723</v>
      </c>
      <c r="D12300" s="1" t="str">
        <f t="shared" si="1751"/>
        <v>21:0213</v>
      </c>
      <c r="E12300" t="s">
        <v>47516</v>
      </c>
      <c r="F12300" t="s">
        <v>47517</v>
      </c>
      <c r="H12300">
        <v>62.095264499999999</v>
      </c>
      <c r="I12300">
        <v>-133.8916811</v>
      </c>
      <c r="J12300" s="1" t="str">
        <f t="shared" si="1752"/>
        <v>Fluid (stream)</v>
      </c>
      <c r="K12300" s="1" t="str">
        <f t="shared" si="1753"/>
        <v>Untreated Water</v>
      </c>
      <c r="O12300">
        <v>0.52</v>
      </c>
      <c r="P12300">
        <v>120</v>
      </c>
      <c r="Q12300">
        <v>7.6</v>
      </c>
    </row>
    <row r="12301" spans="1:17" hidden="1" x14ac:dyDescent="0.3">
      <c r="A12301" t="s">
        <v>47518</v>
      </c>
      <c r="B12301" t="s">
        <v>47519</v>
      </c>
      <c r="C12301" s="1" t="str">
        <f t="shared" si="1747"/>
        <v>21:0723</v>
      </c>
      <c r="D12301" s="1" t="str">
        <f t="shared" si="1751"/>
        <v>21:0213</v>
      </c>
      <c r="E12301" t="s">
        <v>47516</v>
      </c>
      <c r="F12301" t="s">
        <v>47520</v>
      </c>
      <c r="H12301">
        <v>62.095264499999999</v>
      </c>
      <c r="I12301">
        <v>-133.8916811</v>
      </c>
      <c r="J12301" s="1" t="str">
        <f t="shared" si="1752"/>
        <v>Fluid (stream)</v>
      </c>
      <c r="K12301" s="1" t="str">
        <f t="shared" si="1753"/>
        <v>Untreated Water</v>
      </c>
      <c r="O12301">
        <v>0.26</v>
      </c>
      <c r="P12301">
        <v>170</v>
      </c>
      <c r="Q12301">
        <v>7.8</v>
      </c>
    </row>
    <row r="12302" spans="1:17" hidden="1" x14ac:dyDescent="0.3">
      <c r="A12302" t="s">
        <v>47521</v>
      </c>
      <c r="B12302" t="s">
        <v>47522</v>
      </c>
      <c r="C12302" s="1" t="str">
        <f t="shared" si="1747"/>
        <v>21:0723</v>
      </c>
      <c r="D12302" s="1" t="str">
        <f t="shared" si="1751"/>
        <v>21:0213</v>
      </c>
      <c r="E12302" t="s">
        <v>47523</v>
      </c>
      <c r="F12302" t="s">
        <v>47524</v>
      </c>
      <c r="H12302">
        <v>62.092669700000002</v>
      </c>
      <c r="I12302">
        <v>-133.79706490000001</v>
      </c>
      <c r="J12302" s="1" t="str">
        <f t="shared" si="1752"/>
        <v>Fluid (stream)</v>
      </c>
      <c r="K12302" s="1" t="str">
        <f t="shared" si="1753"/>
        <v>Untreated Water</v>
      </c>
      <c r="O12302">
        <v>2.5000000000000001E-2</v>
      </c>
      <c r="P12302">
        <v>110</v>
      </c>
      <c r="Q12302">
        <v>7.6</v>
      </c>
    </row>
    <row r="12303" spans="1:17" hidden="1" x14ac:dyDescent="0.3">
      <c r="A12303" t="s">
        <v>47525</v>
      </c>
      <c r="B12303" t="s">
        <v>47526</v>
      </c>
      <c r="C12303" s="1" t="str">
        <f t="shared" si="1747"/>
        <v>21:0723</v>
      </c>
      <c r="D12303" s="1" t="str">
        <f t="shared" si="1751"/>
        <v>21:0213</v>
      </c>
      <c r="E12303" t="s">
        <v>47527</v>
      </c>
      <c r="F12303" t="s">
        <v>47528</v>
      </c>
      <c r="H12303">
        <v>62.090466300000003</v>
      </c>
      <c r="I12303">
        <v>-133.77817279999999</v>
      </c>
      <c r="J12303" s="1" t="str">
        <f t="shared" si="1752"/>
        <v>Fluid (stream)</v>
      </c>
      <c r="K12303" s="1" t="str">
        <f t="shared" si="1753"/>
        <v>Untreated Water</v>
      </c>
      <c r="O12303">
        <v>2.5000000000000001E-2</v>
      </c>
      <c r="P12303">
        <v>80</v>
      </c>
      <c r="Q12303">
        <v>7.1</v>
      </c>
    </row>
    <row r="12304" spans="1:17" hidden="1" x14ac:dyDescent="0.3">
      <c r="A12304" t="s">
        <v>47529</v>
      </c>
      <c r="B12304" t="s">
        <v>47530</v>
      </c>
      <c r="C12304" s="1" t="str">
        <f t="shared" si="1747"/>
        <v>21:0723</v>
      </c>
      <c r="D12304" s="1" t="str">
        <f t="shared" si="1751"/>
        <v>21:0213</v>
      </c>
      <c r="E12304" t="s">
        <v>47531</v>
      </c>
      <c r="F12304" t="s">
        <v>47532</v>
      </c>
      <c r="H12304">
        <v>62.108366699999998</v>
      </c>
      <c r="I12304">
        <v>-133.92287880000001</v>
      </c>
      <c r="J12304" s="1" t="str">
        <f t="shared" si="1752"/>
        <v>Fluid (stream)</v>
      </c>
      <c r="K12304" s="1" t="str">
        <f t="shared" si="1753"/>
        <v>Untreated Water</v>
      </c>
      <c r="O12304">
        <v>3.38</v>
      </c>
      <c r="P12304">
        <v>70</v>
      </c>
      <c r="Q12304">
        <v>7.8</v>
      </c>
    </row>
    <row r="12305" spans="1:17" hidden="1" x14ac:dyDescent="0.3">
      <c r="A12305" t="s">
        <v>47533</v>
      </c>
      <c r="B12305" t="s">
        <v>47534</v>
      </c>
      <c r="C12305" s="1" t="str">
        <f t="shared" si="1747"/>
        <v>21:0723</v>
      </c>
      <c r="D12305" s="1" t="str">
        <f t="shared" si="1751"/>
        <v>21:0213</v>
      </c>
      <c r="E12305" t="s">
        <v>47535</v>
      </c>
      <c r="F12305" t="s">
        <v>47536</v>
      </c>
      <c r="H12305">
        <v>62.117570499999999</v>
      </c>
      <c r="I12305">
        <v>-133.9070835</v>
      </c>
      <c r="J12305" s="1" t="str">
        <f t="shared" si="1752"/>
        <v>Fluid (stream)</v>
      </c>
      <c r="K12305" s="1" t="str">
        <f t="shared" si="1753"/>
        <v>Untreated Water</v>
      </c>
      <c r="O12305">
        <v>1.1599999999999999</v>
      </c>
      <c r="P12305">
        <v>380</v>
      </c>
      <c r="Q12305">
        <v>7.6</v>
      </c>
    </row>
    <row r="12306" spans="1:17" hidden="1" x14ac:dyDescent="0.3">
      <c r="A12306" t="s">
        <v>47537</v>
      </c>
      <c r="B12306" t="s">
        <v>47538</v>
      </c>
      <c r="C12306" s="1" t="str">
        <f t="shared" si="1747"/>
        <v>21:0723</v>
      </c>
      <c r="D12306" s="1" t="str">
        <f t="shared" si="1751"/>
        <v>21:0213</v>
      </c>
      <c r="E12306" t="s">
        <v>47539</v>
      </c>
      <c r="F12306" t="s">
        <v>47540</v>
      </c>
      <c r="H12306">
        <v>62.129068599999997</v>
      </c>
      <c r="I12306">
        <v>-133.84597840000001</v>
      </c>
      <c r="J12306" s="1" t="str">
        <f t="shared" si="1752"/>
        <v>Fluid (stream)</v>
      </c>
      <c r="K12306" s="1" t="str">
        <f t="shared" si="1753"/>
        <v>Untreated Water</v>
      </c>
      <c r="O12306">
        <v>1.51</v>
      </c>
      <c r="P12306">
        <v>110</v>
      </c>
      <c r="Q12306">
        <v>8.1</v>
      </c>
    </row>
    <row r="12307" spans="1:17" hidden="1" x14ac:dyDescent="0.3">
      <c r="A12307" t="s">
        <v>47541</v>
      </c>
      <c r="B12307" t="s">
        <v>47542</v>
      </c>
      <c r="C12307" s="1" t="str">
        <f t="shared" si="1747"/>
        <v>21:0723</v>
      </c>
      <c r="D12307" s="1" t="str">
        <f t="shared" si="1751"/>
        <v>21:0213</v>
      </c>
      <c r="E12307" t="s">
        <v>47543</v>
      </c>
      <c r="F12307" t="s">
        <v>47544</v>
      </c>
      <c r="H12307">
        <v>62.131876499999997</v>
      </c>
      <c r="I12307">
        <v>-133.7971795</v>
      </c>
      <c r="J12307" s="1" t="str">
        <f t="shared" si="1752"/>
        <v>Fluid (stream)</v>
      </c>
      <c r="K12307" s="1" t="str">
        <f t="shared" si="1753"/>
        <v>Untreated Water</v>
      </c>
      <c r="O12307">
        <v>1.1100000000000001</v>
      </c>
      <c r="P12307">
        <v>90</v>
      </c>
      <c r="Q12307">
        <v>8.1</v>
      </c>
    </row>
    <row r="12308" spans="1:17" hidden="1" x14ac:dyDescent="0.3">
      <c r="A12308" t="s">
        <v>47545</v>
      </c>
      <c r="B12308" t="s">
        <v>47546</v>
      </c>
      <c r="C12308" s="1" t="str">
        <f t="shared" si="1747"/>
        <v>21:0723</v>
      </c>
      <c r="D12308" s="1" t="str">
        <f t="shared" si="1751"/>
        <v>21:0213</v>
      </c>
      <c r="E12308" t="s">
        <v>47547</v>
      </c>
      <c r="F12308" t="s">
        <v>47548</v>
      </c>
      <c r="H12308">
        <v>62.135575299999999</v>
      </c>
      <c r="I12308">
        <v>-133.83928639999999</v>
      </c>
      <c r="J12308" s="1" t="str">
        <f t="shared" si="1752"/>
        <v>Fluid (stream)</v>
      </c>
      <c r="K12308" s="1" t="str">
        <f t="shared" si="1753"/>
        <v>Untreated Water</v>
      </c>
      <c r="O12308">
        <v>3.09</v>
      </c>
      <c r="P12308">
        <v>110</v>
      </c>
      <c r="Q12308">
        <v>8.1</v>
      </c>
    </row>
    <row r="12309" spans="1:17" hidden="1" x14ac:dyDescent="0.3">
      <c r="A12309" t="s">
        <v>47549</v>
      </c>
      <c r="B12309" t="s">
        <v>47550</v>
      </c>
      <c r="C12309" s="1" t="str">
        <f t="shared" si="1747"/>
        <v>21:0723</v>
      </c>
      <c r="D12309" s="1" t="str">
        <f t="shared" si="1751"/>
        <v>21:0213</v>
      </c>
      <c r="E12309" t="s">
        <v>47547</v>
      </c>
      <c r="F12309" t="s">
        <v>47551</v>
      </c>
      <c r="H12309">
        <v>62.135575299999999</v>
      </c>
      <c r="I12309">
        <v>-133.83928639999999</v>
      </c>
      <c r="J12309" s="1" t="str">
        <f t="shared" si="1752"/>
        <v>Fluid (stream)</v>
      </c>
      <c r="K12309" s="1" t="str">
        <f t="shared" si="1753"/>
        <v>Untreated Water</v>
      </c>
      <c r="O12309">
        <v>3.13</v>
      </c>
      <c r="P12309">
        <v>100</v>
      </c>
      <c r="Q12309">
        <v>8</v>
      </c>
    </row>
    <row r="12310" spans="1:17" hidden="1" x14ac:dyDescent="0.3">
      <c r="A12310" t="s">
        <v>47552</v>
      </c>
      <c r="B12310" t="s">
        <v>47553</v>
      </c>
      <c r="C12310" s="1" t="str">
        <f t="shared" si="1747"/>
        <v>21:0723</v>
      </c>
      <c r="D12310" s="1" t="str">
        <f t="shared" si="1751"/>
        <v>21:0213</v>
      </c>
      <c r="E12310" t="s">
        <v>47554</v>
      </c>
      <c r="F12310" t="s">
        <v>47555</v>
      </c>
      <c r="H12310">
        <v>62.131076999999998</v>
      </c>
      <c r="I12310">
        <v>-133.74947879999999</v>
      </c>
      <c r="J12310" s="1" t="str">
        <f t="shared" si="1752"/>
        <v>Fluid (stream)</v>
      </c>
      <c r="K12310" s="1" t="str">
        <f t="shared" si="1753"/>
        <v>Untreated Water</v>
      </c>
      <c r="O12310">
        <v>2.08</v>
      </c>
      <c r="P12310">
        <v>90</v>
      </c>
      <c r="Q12310">
        <v>8.3000000000000007</v>
      </c>
    </row>
    <row r="12311" spans="1:17" hidden="1" x14ac:dyDescent="0.3">
      <c r="A12311" t="s">
        <v>47556</v>
      </c>
      <c r="B12311" t="s">
        <v>47557</v>
      </c>
      <c r="C12311" s="1" t="str">
        <f t="shared" si="1747"/>
        <v>21:0723</v>
      </c>
      <c r="D12311" s="1" t="str">
        <f t="shared" si="1751"/>
        <v>21:0213</v>
      </c>
      <c r="E12311" t="s">
        <v>47558</v>
      </c>
      <c r="F12311" t="s">
        <v>47559</v>
      </c>
      <c r="H12311">
        <v>62.119873200000001</v>
      </c>
      <c r="I12311">
        <v>-133.7103726</v>
      </c>
      <c r="J12311" s="1" t="str">
        <f t="shared" si="1752"/>
        <v>Fluid (stream)</v>
      </c>
      <c r="K12311" s="1" t="str">
        <f t="shared" si="1753"/>
        <v>Untreated Water</v>
      </c>
      <c r="O12311">
        <v>1.06</v>
      </c>
      <c r="P12311">
        <v>90</v>
      </c>
      <c r="Q12311">
        <v>8</v>
      </c>
    </row>
    <row r="12312" spans="1:17" hidden="1" x14ac:dyDescent="0.3">
      <c r="A12312" t="s">
        <v>47560</v>
      </c>
      <c r="B12312" t="s">
        <v>47561</v>
      </c>
      <c r="C12312" s="1" t="str">
        <f t="shared" si="1747"/>
        <v>21:0723</v>
      </c>
      <c r="D12312" s="1" t="str">
        <f t="shared" si="1751"/>
        <v>21:0213</v>
      </c>
      <c r="E12312" t="s">
        <v>47562</v>
      </c>
      <c r="F12312" t="s">
        <v>47563</v>
      </c>
      <c r="H12312">
        <v>62.121877400000002</v>
      </c>
      <c r="I12312">
        <v>-133.67917159999999</v>
      </c>
      <c r="J12312" s="1" t="str">
        <f t="shared" si="1752"/>
        <v>Fluid (stream)</v>
      </c>
      <c r="K12312" s="1" t="str">
        <f t="shared" si="1753"/>
        <v>Untreated Water</v>
      </c>
      <c r="O12312">
        <v>5.58</v>
      </c>
      <c r="P12312">
        <v>80</v>
      </c>
      <c r="Q12312">
        <v>8</v>
      </c>
    </row>
    <row r="12313" spans="1:17" hidden="1" x14ac:dyDescent="0.3">
      <c r="A12313" t="s">
        <v>47564</v>
      </c>
      <c r="B12313" t="s">
        <v>47565</v>
      </c>
      <c r="C12313" s="1" t="str">
        <f t="shared" si="1747"/>
        <v>21:0723</v>
      </c>
      <c r="D12313" s="1" t="str">
        <f>HYPERLINK("http://geochem.nrcan.gc.ca/cdogs/content/svy/svy_e.htm", "")</f>
        <v/>
      </c>
      <c r="G12313" s="1" t="str">
        <f>HYPERLINK("http://geochem.nrcan.gc.ca/cdogs/content/cr_/cr_00086_e.htm", "86")</f>
        <v>86</v>
      </c>
      <c r="J12313" t="s">
        <v>11453</v>
      </c>
      <c r="K12313" t="s">
        <v>11454</v>
      </c>
      <c r="O12313">
        <v>0.57999999999999996</v>
      </c>
      <c r="P12313">
        <v>130</v>
      </c>
      <c r="Q12313">
        <v>7.4</v>
      </c>
    </row>
    <row r="12314" spans="1:17" hidden="1" x14ac:dyDescent="0.3">
      <c r="A12314" t="s">
        <v>47566</v>
      </c>
      <c r="B12314" t="s">
        <v>47567</v>
      </c>
      <c r="C12314" s="1" t="str">
        <f t="shared" si="1747"/>
        <v>21:0723</v>
      </c>
      <c r="D12314" s="1" t="str">
        <f t="shared" ref="D12314:D12338" si="1754">HYPERLINK("http://geochem.nrcan.gc.ca/cdogs/content/svy/svy210213_e.htm", "21:0213")</f>
        <v>21:0213</v>
      </c>
      <c r="E12314" t="s">
        <v>47568</v>
      </c>
      <c r="F12314" t="s">
        <v>47569</v>
      </c>
      <c r="H12314">
        <v>62.127074100000002</v>
      </c>
      <c r="I12314">
        <v>-133.65106460000001</v>
      </c>
      <c r="J12314" s="1" t="str">
        <f t="shared" ref="J12314:J12338" si="1755">HYPERLINK("http://geochem.nrcan.gc.ca/cdogs/content/kwd/kwd020018_e.htm", "Fluid (stream)")</f>
        <v>Fluid (stream)</v>
      </c>
      <c r="K12314" s="1" t="str">
        <f t="shared" ref="K12314:K12338" si="1756">HYPERLINK("http://geochem.nrcan.gc.ca/cdogs/content/kwd/kwd080007_e.htm", "Untreated Water")</f>
        <v>Untreated Water</v>
      </c>
      <c r="O12314">
        <v>2.14</v>
      </c>
      <c r="P12314">
        <v>90</v>
      </c>
      <c r="Q12314">
        <v>8</v>
      </c>
    </row>
    <row r="12315" spans="1:17" hidden="1" x14ac:dyDescent="0.3">
      <c r="A12315" t="s">
        <v>47570</v>
      </c>
      <c r="B12315" t="s">
        <v>47571</v>
      </c>
      <c r="C12315" s="1" t="str">
        <f t="shared" si="1747"/>
        <v>21:0723</v>
      </c>
      <c r="D12315" s="1" t="str">
        <f t="shared" si="1754"/>
        <v>21:0213</v>
      </c>
      <c r="E12315" t="s">
        <v>47572</v>
      </c>
      <c r="F12315" t="s">
        <v>47573</v>
      </c>
      <c r="H12315">
        <v>62.125275000000002</v>
      </c>
      <c r="I12315">
        <v>-133.61076360000001</v>
      </c>
      <c r="J12315" s="1" t="str">
        <f t="shared" si="1755"/>
        <v>Fluid (stream)</v>
      </c>
      <c r="K12315" s="1" t="str">
        <f t="shared" si="1756"/>
        <v>Untreated Water</v>
      </c>
      <c r="O12315">
        <v>1.88</v>
      </c>
      <c r="P12315">
        <v>100</v>
      </c>
      <c r="Q12315">
        <v>8</v>
      </c>
    </row>
    <row r="12316" spans="1:17" hidden="1" x14ac:dyDescent="0.3">
      <c r="A12316" t="s">
        <v>47574</v>
      </c>
      <c r="B12316" t="s">
        <v>47575</v>
      </c>
      <c r="C12316" s="1" t="str">
        <f t="shared" si="1747"/>
        <v>21:0723</v>
      </c>
      <c r="D12316" s="1" t="str">
        <f t="shared" si="1754"/>
        <v>21:0213</v>
      </c>
      <c r="E12316" t="s">
        <v>47576</v>
      </c>
      <c r="F12316" t="s">
        <v>47577</v>
      </c>
      <c r="H12316">
        <v>62.181376700000001</v>
      </c>
      <c r="I12316">
        <v>-133.61237779999999</v>
      </c>
      <c r="J12316" s="1" t="str">
        <f t="shared" si="1755"/>
        <v>Fluid (stream)</v>
      </c>
      <c r="K12316" s="1" t="str">
        <f t="shared" si="1756"/>
        <v>Untreated Water</v>
      </c>
      <c r="O12316">
        <v>8.44</v>
      </c>
      <c r="P12316">
        <v>100</v>
      </c>
      <c r="Q12316">
        <v>8.1999999999999993</v>
      </c>
    </row>
    <row r="12317" spans="1:17" hidden="1" x14ac:dyDescent="0.3">
      <c r="A12317" t="s">
        <v>47578</v>
      </c>
      <c r="B12317" t="s">
        <v>47579</v>
      </c>
      <c r="C12317" s="1" t="str">
        <f t="shared" si="1747"/>
        <v>21:0723</v>
      </c>
      <c r="D12317" s="1" t="str">
        <f t="shared" si="1754"/>
        <v>21:0213</v>
      </c>
      <c r="E12317" t="s">
        <v>47580</v>
      </c>
      <c r="F12317" t="s">
        <v>47581</v>
      </c>
      <c r="H12317">
        <v>62.159679400000002</v>
      </c>
      <c r="I12317">
        <v>-133.61797870000001</v>
      </c>
      <c r="J12317" s="1" t="str">
        <f t="shared" si="1755"/>
        <v>Fluid (stream)</v>
      </c>
      <c r="K12317" s="1" t="str">
        <f t="shared" si="1756"/>
        <v>Untreated Water</v>
      </c>
      <c r="O12317">
        <v>1.55</v>
      </c>
      <c r="P12317">
        <v>100</v>
      </c>
      <c r="Q12317">
        <v>8.1</v>
      </c>
    </row>
    <row r="12318" spans="1:17" hidden="1" x14ac:dyDescent="0.3">
      <c r="A12318" t="s">
        <v>47582</v>
      </c>
      <c r="B12318" t="s">
        <v>47583</v>
      </c>
      <c r="C12318" s="1" t="str">
        <f t="shared" si="1747"/>
        <v>21:0723</v>
      </c>
      <c r="D12318" s="1" t="str">
        <f t="shared" si="1754"/>
        <v>21:0213</v>
      </c>
      <c r="E12318" t="s">
        <v>47584</v>
      </c>
      <c r="F12318" t="s">
        <v>47585</v>
      </c>
      <c r="H12318">
        <v>62.155876499999998</v>
      </c>
      <c r="I12318">
        <v>-133.62467789999999</v>
      </c>
      <c r="J12318" s="1" t="str">
        <f t="shared" si="1755"/>
        <v>Fluid (stream)</v>
      </c>
      <c r="K12318" s="1" t="str">
        <f t="shared" si="1756"/>
        <v>Untreated Water</v>
      </c>
      <c r="O12318">
        <v>2.5000000000000001E-2</v>
      </c>
      <c r="P12318">
        <v>90</v>
      </c>
      <c r="Q12318">
        <v>7.3</v>
      </c>
    </row>
    <row r="12319" spans="1:17" hidden="1" x14ac:dyDescent="0.3">
      <c r="A12319" t="s">
        <v>47586</v>
      </c>
      <c r="B12319" t="s">
        <v>47587</v>
      </c>
      <c r="C12319" s="1" t="str">
        <f t="shared" si="1747"/>
        <v>21:0723</v>
      </c>
      <c r="D12319" s="1" t="str">
        <f t="shared" si="1754"/>
        <v>21:0213</v>
      </c>
      <c r="E12319" t="s">
        <v>47588</v>
      </c>
      <c r="F12319" t="s">
        <v>47589</v>
      </c>
      <c r="H12319">
        <v>62.1608734</v>
      </c>
      <c r="I12319">
        <v>-133.69866529999999</v>
      </c>
      <c r="J12319" s="1" t="str">
        <f t="shared" si="1755"/>
        <v>Fluid (stream)</v>
      </c>
      <c r="K12319" s="1" t="str">
        <f t="shared" si="1756"/>
        <v>Untreated Water</v>
      </c>
      <c r="O12319">
        <v>8</v>
      </c>
      <c r="P12319">
        <v>130</v>
      </c>
      <c r="Q12319">
        <v>7.9</v>
      </c>
    </row>
    <row r="12320" spans="1:17" hidden="1" x14ac:dyDescent="0.3">
      <c r="A12320" t="s">
        <v>47590</v>
      </c>
      <c r="B12320" t="s">
        <v>47591</v>
      </c>
      <c r="C12320" s="1" t="str">
        <f t="shared" si="1747"/>
        <v>21:0723</v>
      </c>
      <c r="D12320" s="1" t="str">
        <f t="shared" si="1754"/>
        <v>21:0213</v>
      </c>
      <c r="E12320" t="s">
        <v>47592</v>
      </c>
      <c r="F12320" t="s">
        <v>47593</v>
      </c>
      <c r="H12320">
        <v>62.173379500000003</v>
      </c>
      <c r="I12320">
        <v>-133.72868199999999</v>
      </c>
      <c r="J12320" s="1" t="str">
        <f t="shared" si="1755"/>
        <v>Fluid (stream)</v>
      </c>
      <c r="K12320" s="1" t="str">
        <f t="shared" si="1756"/>
        <v>Untreated Water</v>
      </c>
      <c r="O12320">
        <v>1.08</v>
      </c>
      <c r="P12320">
        <v>120</v>
      </c>
      <c r="Q12320">
        <v>8</v>
      </c>
    </row>
    <row r="12321" spans="1:17" hidden="1" x14ac:dyDescent="0.3">
      <c r="A12321" t="s">
        <v>47594</v>
      </c>
      <c r="B12321" t="s">
        <v>47595</v>
      </c>
      <c r="C12321" s="1" t="str">
        <f t="shared" si="1747"/>
        <v>21:0723</v>
      </c>
      <c r="D12321" s="1" t="str">
        <f t="shared" si="1754"/>
        <v>21:0213</v>
      </c>
      <c r="E12321" t="s">
        <v>47596</v>
      </c>
      <c r="F12321" t="s">
        <v>47597</v>
      </c>
      <c r="H12321">
        <v>62.170269900000001</v>
      </c>
      <c r="I12321">
        <v>-133.77518599999999</v>
      </c>
      <c r="J12321" s="1" t="str">
        <f t="shared" si="1755"/>
        <v>Fluid (stream)</v>
      </c>
      <c r="K12321" s="1" t="str">
        <f t="shared" si="1756"/>
        <v>Untreated Water</v>
      </c>
      <c r="O12321">
        <v>2.5000000000000001E-2</v>
      </c>
      <c r="P12321">
        <v>60</v>
      </c>
      <c r="Q12321">
        <v>7.2</v>
      </c>
    </row>
    <row r="12322" spans="1:17" hidden="1" x14ac:dyDescent="0.3">
      <c r="A12322" t="s">
        <v>47598</v>
      </c>
      <c r="B12322" t="s">
        <v>47599</v>
      </c>
      <c r="C12322" s="1" t="str">
        <f t="shared" si="1747"/>
        <v>21:0723</v>
      </c>
      <c r="D12322" s="1" t="str">
        <f t="shared" si="1754"/>
        <v>21:0213</v>
      </c>
      <c r="E12322" t="s">
        <v>47600</v>
      </c>
      <c r="F12322" t="s">
        <v>47601</v>
      </c>
      <c r="H12322">
        <v>62.147473499999997</v>
      </c>
      <c r="I12322">
        <v>-133.99098549999999</v>
      </c>
      <c r="J12322" s="1" t="str">
        <f t="shared" si="1755"/>
        <v>Fluid (stream)</v>
      </c>
      <c r="K12322" s="1" t="str">
        <f t="shared" si="1756"/>
        <v>Untreated Water</v>
      </c>
      <c r="O12322">
        <v>7.67</v>
      </c>
      <c r="P12322">
        <v>110</v>
      </c>
      <c r="Q12322">
        <v>7.7</v>
      </c>
    </row>
    <row r="12323" spans="1:17" hidden="1" x14ac:dyDescent="0.3">
      <c r="A12323" t="s">
        <v>47602</v>
      </c>
      <c r="B12323" t="s">
        <v>47603</v>
      </c>
      <c r="C12323" s="1" t="str">
        <f t="shared" si="1747"/>
        <v>21:0723</v>
      </c>
      <c r="D12323" s="1" t="str">
        <f t="shared" si="1754"/>
        <v>21:0213</v>
      </c>
      <c r="E12323" t="s">
        <v>47604</v>
      </c>
      <c r="F12323" t="s">
        <v>47605</v>
      </c>
      <c r="H12323">
        <v>62.152965700000003</v>
      </c>
      <c r="I12323">
        <v>-133.95677800000001</v>
      </c>
      <c r="J12323" s="1" t="str">
        <f t="shared" si="1755"/>
        <v>Fluid (stream)</v>
      </c>
      <c r="K12323" s="1" t="str">
        <f t="shared" si="1756"/>
        <v>Untreated Water</v>
      </c>
      <c r="O12323">
        <v>1.66</v>
      </c>
      <c r="P12323">
        <v>90</v>
      </c>
      <c r="Q12323">
        <v>6.5</v>
      </c>
    </row>
    <row r="12324" spans="1:17" hidden="1" x14ac:dyDescent="0.3">
      <c r="A12324" t="s">
        <v>47606</v>
      </c>
      <c r="B12324" t="s">
        <v>47607</v>
      </c>
      <c r="C12324" s="1" t="str">
        <f t="shared" si="1747"/>
        <v>21:0723</v>
      </c>
      <c r="D12324" s="1" t="str">
        <f t="shared" si="1754"/>
        <v>21:0213</v>
      </c>
      <c r="E12324" t="s">
        <v>47608</v>
      </c>
      <c r="F12324" t="s">
        <v>47609</v>
      </c>
      <c r="H12324">
        <v>62.181571900000002</v>
      </c>
      <c r="I12324">
        <v>-133.95027930000001</v>
      </c>
      <c r="J12324" s="1" t="str">
        <f t="shared" si="1755"/>
        <v>Fluid (stream)</v>
      </c>
      <c r="K12324" s="1" t="str">
        <f t="shared" si="1756"/>
        <v>Untreated Water</v>
      </c>
      <c r="O12324">
        <v>5.2</v>
      </c>
      <c r="P12324">
        <v>120</v>
      </c>
      <c r="Q12324">
        <v>7.3</v>
      </c>
    </row>
    <row r="12325" spans="1:17" hidden="1" x14ac:dyDescent="0.3">
      <c r="A12325" t="s">
        <v>47610</v>
      </c>
      <c r="B12325" t="s">
        <v>47611</v>
      </c>
      <c r="C12325" s="1" t="str">
        <f t="shared" si="1747"/>
        <v>21:0723</v>
      </c>
      <c r="D12325" s="1" t="str">
        <f t="shared" si="1754"/>
        <v>21:0213</v>
      </c>
      <c r="E12325" t="s">
        <v>47612</v>
      </c>
      <c r="F12325" t="s">
        <v>47613</v>
      </c>
      <c r="H12325">
        <v>62.049061299999998</v>
      </c>
      <c r="I12325">
        <v>-133.96517829999999</v>
      </c>
      <c r="J12325" s="1" t="str">
        <f t="shared" si="1755"/>
        <v>Fluid (stream)</v>
      </c>
      <c r="K12325" s="1" t="str">
        <f t="shared" si="1756"/>
        <v>Untreated Water</v>
      </c>
      <c r="O12325">
        <v>2.5000000000000001E-2</v>
      </c>
      <c r="P12325">
        <v>100</v>
      </c>
      <c r="Q12325">
        <v>6.1</v>
      </c>
    </row>
    <row r="12326" spans="1:17" hidden="1" x14ac:dyDescent="0.3">
      <c r="A12326" t="s">
        <v>47614</v>
      </c>
      <c r="B12326" t="s">
        <v>47615</v>
      </c>
      <c r="C12326" s="1" t="str">
        <f t="shared" si="1747"/>
        <v>21:0723</v>
      </c>
      <c r="D12326" s="1" t="str">
        <f t="shared" si="1754"/>
        <v>21:0213</v>
      </c>
      <c r="E12326" t="s">
        <v>47616</v>
      </c>
      <c r="F12326" t="s">
        <v>47617</v>
      </c>
      <c r="H12326">
        <v>62.029664799999999</v>
      </c>
      <c r="I12326">
        <v>-133.94316910000001</v>
      </c>
      <c r="J12326" s="1" t="str">
        <f t="shared" si="1755"/>
        <v>Fluid (stream)</v>
      </c>
      <c r="K12326" s="1" t="str">
        <f t="shared" si="1756"/>
        <v>Untreated Water</v>
      </c>
      <c r="O12326">
        <v>2.5000000000000001E-2</v>
      </c>
      <c r="P12326">
        <v>90</v>
      </c>
      <c r="Q12326">
        <v>6.1</v>
      </c>
    </row>
    <row r="12327" spans="1:17" hidden="1" x14ac:dyDescent="0.3">
      <c r="A12327" t="s">
        <v>47618</v>
      </c>
      <c r="B12327" t="s">
        <v>47619</v>
      </c>
      <c r="C12327" s="1" t="str">
        <f t="shared" si="1747"/>
        <v>21:0723</v>
      </c>
      <c r="D12327" s="1" t="str">
        <f t="shared" si="1754"/>
        <v>21:0213</v>
      </c>
      <c r="E12327" t="s">
        <v>47620</v>
      </c>
      <c r="F12327" t="s">
        <v>47621</v>
      </c>
      <c r="H12327">
        <v>62.013367500000001</v>
      </c>
      <c r="I12327">
        <v>-133.93576820000001</v>
      </c>
      <c r="J12327" s="1" t="str">
        <f t="shared" si="1755"/>
        <v>Fluid (stream)</v>
      </c>
      <c r="K12327" s="1" t="str">
        <f t="shared" si="1756"/>
        <v>Untreated Water</v>
      </c>
      <c r="O12327">
        <v>0.08</v>
      </c>
      <c r="P12327">
        <v>90</v>
      </c>
      <c r="Q12327">
        <v>6.3</v>
      </c>
    </row>
    <row r="12328" spans="1:17" hidden="1" x14ac:dyDescent="0.3">
      <c r="A12328" t="s">
        <v>47622</v>
      </c>
      <c r="B12328" t="s">
        <v>47623</v>
      </c>
      <c r="C12328" s="1" t="str">
        <f t="shared" si="1747"/>
        <v>21:0723</v>
      </c>
      <c r="D12328" s="1" t="str">
        <f t="shared" si="1754"/>
        <v>21:0213</v>
      </c>
      <c r="E12328" t="s">
        <v>47620</v>
      </c>
      <c r="F12328" t="s">
        <v>47624</v>
      </c>
      <c r="H12328">
        <v>62.013367500000001</v>
      </c>
      <c r="I12328">
        <v>-133.93576820000001</v>
      </c>
      <c r="J12328" s="1" t="str">
        <f t="shared" si="1755"/>
        <v>Fluid (stream)</v>
      </c>
      <c r="K12328" s="1" t="str">
        <f t="shared" si="1756"/>
        <v>Untreated Water</v>
      </c>
      <c r="O12328">
        <v>0.27</v>
      </c>
      <c r="P12328">
        <v>100</v>
      </c>
      <c r="Q12328">
        <v>6.5</v>
      </c>
    </row>
    <row r="12329" spans="1:17" hidden="1" x14ac:dyDescent="0.3">
      <c r="A12329" t="s">
        <v>47625</v>
      </c>
      <c r="B12329" t="s">
        <v>47626</v>
      </c>
      <c r="C12329" s="1" t="str">
        <f t="shared" si="1747"/>
        <v>21:0723</v>
      </c>
      <c r="D12329" s="1" t="str">
        <f t="shared" si="1754"/>
        <v>21:0213</v>
      </c>
      <c r="E12329" t="s">
        <v>47627</v>
      </c>
      <c r="F12329" t="s">
        <v>47628</v>
      </c>
      <c r="H12329">
        <v>62.005067599999997</v>
      </c>
      <c r="I12329">
        <v>-133.9064755</v>
      </c>
      <c r="J12329" s="1" t="str">
        <f t="shared" si="1755"/>
        <v>Fluid (stream)</v>
      </c>
      <c r="K12329" s="1" t="str">
        <f t="shared" si="1756"/>
        <v>Untreated Water</v>
      </c>
      <c r="O12329">
        <v>2.5000000000000001E-2</v>
      </c>
      <c r="P12329">
        <v>90</v>
      </c>
      <c r="Q12329">
        <v>6</v>
      </c>
    </row>
    <row r="12330" spans="1:17" hidden="1" x14ac:dyDescent="0.3">
      <c r="A12330" t="s">
        <v>47629</v>
      </c>
      <c r="B12330" t="s">
        <v>47630</v>
      </c>
      <c r="C12330" s="1" t="str">
        <f t="shared" si="1747"/>
        <v>21:0723</v>
      </c>
      <c r="D12330" s="1" t="str">
        <f t="shared" si="1754"/>
        <v>21:0213</v>
      </c>
      <c r="E12330" t="s">
        <v>47631</v>
      </c>
      <c r="F12330" t="s">
        <v>47632</v>
      </c>
      <c r="H12330">
        <v>62.094167599999999</v>
      </c>
      <c r="I12330">
        <v>-133.9948818</v>
      </c>
      <c r="J12330" s="1" t="str">
        <f t="shared" si="1755"/>
        <v>Fluid (stream)</v>
      </c>
      <c r="K12330" s="1" t="str">
        <f t="shared" si="1756"/>
        <v>Untreated Water</v>
      </c>
      <c r="O12330">
        <v>0.25</v>
      </c>
      <c r="P12330">
        <v>90</v>
      </c>
      <c r="Q12330">
        <v>6.6</v>
      </c>
    </row>
    <row r="12331" spans="1:17" hidden="1" x14ac:dyDescent="0.3">
      <c r="A12331" t="s">
        <v>47633</v>
      </c>
      <c r="B12331" t="s">
        <v>47634</v>
      </c>
      <c r="C12331" s="1" t="str">
        <f t="shared" ref="C12331:C12394" si="1757">HYPERLINK("http://geochem.nrcan.gc.ca/cdogs/content/bdl/bdl210723_e.htm", "21:0723")</f>
        <v>21:0723</v>
      </c>
      <c r="D12331" s="1" t="str">
        <f t="shared" si="1754"/>
        <v>21:0213</v>
      </c>
      <c r="E12331" t="s">
        <v>47635</v>
      </c>
      <c r="F12331" t="s">
        <v>47636</v>
      </c>
      <c r="H12331">
        <v>62.215267799999999</v>
      </c>
      <c r="I12331">
        <v>-133.96889630000001</v>
      </c>
      <c r="J12331" s="1" t="str">
        <f t="shared" si="1755"/>
        <v>Fluid (stream)</v>
      </c>
      <c r="K12331" s="1" t="str">
        <f t="shared" si="1756"/>
        <v>Untreated Water</v>
      </c>
      <c r="O12331">
        <v>2.83</v>
      </c>
      <c r="P12331">
        <v>90</v>
      </c>
      <c r="Q12331">
        <v>7</v>
      </c>
    </row>
    <row r="12332" spans="1:17" hidden="1" x14ac:dyDescent="0.3">
      <c r="A12332" t="s">
        <v>47637</v>
      </c>
      <c r="B12332" t="s">
        <v>47638</v>
      </c>
      <c r="C12332" s="1" t="str">
        <f t="shared" si="1757"/>
        <v>21:0723</v>
      </c>
      <c r="D12332" s="1" t="str">
        <f t="shared" si="1754"/>
        <v>21:0213</v>
      </c>
      <c r="E12332" t="s">
        <v>47639</v>
      </c>
      <c r="F12332" t="s">
        <v>47640</v>
      </c>
      <c r="H12332">
        <v>62.221172500000002</v>
      </c>
      <c r="I12332">
        <v>-133.8573878</v>
      </c>
      <c r="J12332" s="1" t="str">
        <f t="shared" si="1755"/>
        <v>Fluid (stream)</v>
      </c>
      <c r="K12332" s="1" t="str">
        <f t="shared" si="1756"/>
        <v>Untreated Water</v>
      </c>
      <c r="O12332">
        <v>0.79</v>
      </c>
      <c r="P12332">
        <v>100</v>
      </c>
      <c r="Q12332">
        <v>7.5</v>
      </c>
    </row>
    <row r="12333" spans="1:17" hidden="1" x14ac:dyDescent="0.3">
      <c r="A12333" t="s">
        <v>47641</v>
      </c>
      <c r="B12333" t="s">
        <v>47642</v>
      </c>
      <c r="C12333" s="1" t="str">
        <f t="shared" si="1757"/>
        <v>21:0723</v>
      </c>
      <c r="D12333" s="1" t="str">
        <f t="shared" si="1754"/>
        <v>21:0213</v>
      </c>
      <c r="E12333" t="s">
        <v>47643</v>
      </c>
      <c r="F12333" t="s">
        <v>47644</v>
      </c>
      <c r="H12333">
        <v>62.200575800000003</v>
      </c>
      <c r="I12333">
        <v>-133.88238490000001</v>
      </c>
      <c r="J12333" s="1" t="str">
        <f t="shared" si="1755"/>
        <v>Fluid (stream)</v>
      </c>
      <c r="K12333" s="1" t="str">
        <f t="shared" si="1756"/>
        <v>Untreated Water</v>
      </c>
      <c r="O12333">
        <v>0.31</v>
      </c>
      <c r="P12333">
        <v>130</v>
      </c>
      <c r="Q12333">
        <v>7.7</v>
      </c>
    </row>
    <row r="12334" spans="1:17" hidden="1" x14ac:dyDescent="0.3">
      <c r="A12334" t="s">
        <v>47645</v>
      </c>
      <c r="B12334" t="s">
        <v>47646</v>
      </c>
      <c r="C12334" s="1" t="str">
        <f t="shared" si="1757"/>
        <v>21:0723</v>
      </c>
      <c r="D12334" s="1" t="str">
        <f t="shared" si="1754"/>
        <v>21:0213</v>
      </c>
      <c r="E12334" t="s">
        <v>47647</v>
      </c>
      <c r="F12334" t="s">
        <v>47648</v>
      </c>
      <c r="H12334">
        <v>62.1690757</v>
      </c>
      <c r="I12334">
        <v>-133.8571852</v>
      </c>
      <c r="J12334" s="1" t="str">
        <f t="shared" si="1755"/>
        <v>Fluid (stream)</v>
      </c>
      <c r="K12334" s="1" t="str">
        <f t="shared" si="1756"/>
        <v>Untreated Water</v>
      </c>
      <c r="O12334">
        <v>2.65</v>
      </c>
      <c r="P12334">
        <v>110</v>
      </c>
      <c r="Q12334">
        <v>8</v>
      </c>
    </row>
    <row r="12335" spans="1:17" hidden="1" x14ac:dyDescent="0.3">
      <c r="A12335" t="s">
        <v>47649</v>
      </c>
      <c r="B12335" t="s">
        <v>47650</v>
      </c>
      <c r="C12335" s="1" t="str">
        <f t="shared" si="1757"/>
        <v>21:0723</v>
      </c>
      <c r="D12335" s="1" t="str">
        <f t="shared" si="1754"/>
        <v>21:0213</v>
      </c>
      <c r="E12335" t="s">
        <v>47651</v>
      </c>
      <c r="F12335" t="s">
        <v>47652</v>
      </c>
      <c r="H12335">
        <v>62.181377500000004</v>
      </c>
      <c r="I12335">
        <v>-133.80637379999999</v>
      </c>
      <c r="J12335" s="1" t="str">
        <f t="shared" si="1755"/>
        <v>Fluid (stream)</v>
      </c>
      <c r="K12335" s="1" t="str">
        <f t="shared" si="1756"/>
        <v>Untreated Water</v>
      </c>
      <c r="O12335">
        <v>3.33</v>
      </c>
      <c r="P12335">
        <v>90</v>
      </c>
      <c r="Q12335">
        <v>7.4</v>
      </c>
    </row>
    <row r="12336" spans="1:17" hidden="1" x14ac:dyDescent="0.3">
      <c r="A12336" t="s">
        <v>47653</v>
      </c>
      <c r="B12336" t="s">
        <v>47654</v>
      </c>
      <c r="C12336" s="1" t="str">
        <f t="shared" si="1757"/>
        <v>21:0723</v>
      </c>
      <c r="D12336" s="1" t="str">
        <f t="shared" si="1754"/>
        <v>21:0213</v>
      </c>
      <c r="E12336" t="s">
        <v>47655</v>
      </c>
      <c r="F12336" t="s">
        <v>47656</v>
      </c>
      <c r="H12336">
        <v>62.478479200000002</v>
      </c>
      <c r="I12336">
        <v>-133.75079260000001</v>
      </c>
      <c r="J12336" s="1" t="str">
        <f t="shared" si="1755"/>
        <v>Fluid (stream)</v>
      </c>
      <c r="K12336" s="1" t="str">
        <f t="shared" si="1756"/>
        <v>Untreated Water</v>
      </c>
      <c r="O12336">
        <v>6.25</v>
      </c>
      <c r="P12336">
        <v>90</v>
      </c>
      <c r="Q12336">
        <v>7.3</v>
      </c>
    </row>
    <row r="12337" spans="1:17" hidden="1" x14ac:dyDescent="0.3">
      <c r="A12337" t="s">
        <v>47657</v>
      </c>
      <c r="B12337" t="s">
        <v>47658</v>
      </c>
      <c r="C12337" s="1" t="str">
        <f t="shared" si="1757"/>
        <v>21:0723</v>
      </c>
      <c r="D12337" s="1" t="str">
        <f t="shared" si="1754"/>
        <v>21:0213</v>
      </c>
      <c r="E12337" t="s">
        <v>47659</v>
      </c>
      <c r="F12337" t="s">
        <v>47660</v>
      </c>
      <c r="H12337">
        <v>62.495880499999998</v>
      </c>
      <c r="I12337">
        <v>-133.72729530000001</v>
      </c>
      <c r="J12337" s="1" t="str">
        <f t="shared" si="1755"/>
        <v>Fluid (stream)</v>
      </c>
      <c r="K12337" s="1" t="str">
        <f t="shared" si="1756"/>
        <v>Untreated Water</v>
      </c>
      <c r="O12337">
        <v>0.45</v>
      </c>
      <c r="P12337">
        <v>110</v>
      </c>
      <c r="Q12337">
        <v>7.1</v>
      </c>
    </row>
    <row r="12338" spans="1:17" hidden="1" x14ac:dyDescent="0.3">
      <c r="A12338" t="s">
        <v>47661</v>
      </c>
      <c r="B12338" t="s">
        <v>47662</v>
      </c>
      <c r="C12338" s="1" t="str">
        <f t="shared" si="1757"/>
        <v>21:0723</v>
      </c>
      <c r="D12338" s="1" t="str">
        <f t="shared" si="1754"/>
        <v>21:0213</v>
      </c>
      <c r="E12338" t="s">
        <v>47663</v>
      </c>
      <c r="F12338" t="s">
        <v>47664</v>
      </c>
      <c r="H12338">
        <v>62.521684299999997</v>
      </c>
      <c r="I12338">
        <v>-133.7235901</v>
      </c>
      <c r="J12338" s="1" t="str">
        <f t="shared" si="1755"/>
        <v>Fluid (stream)</v>
      </c>
      <c r="K12338" s="1" t="str">
        <f t="shared" si="1756"/>
        <v>Untreated Water</v>
      </c>
    </row>
    <row r="12339" spans="1:17" hidden="1" x14ac:dyDescent="0.3">
      <c r="A12339" t="s">
        <v>47665</v>
      </c>
      <c r="B12339" t="s">
        <v>47666</v>
      </c>
      <c r="C12339" s="1" t="str">
        <f t="shared" si="1757"/>
        <v>21:0723</v>
      </c>
      <c r="D12339" s="1" t="str">
        <f>HYPERLINK("http://geochem.nrcan.gc.ca/cdogs/content/svy/svy_e.htm", "")</f>
        <v/>
      </c>
      <c r="G12339" s="1" t="str">
        <f>HYPERLINK("http://geochem.nrcan.gc.ca/cdogs/content/cr_/cr_00085_e.htm", "85")</f>
        <v>85</v>
      </c>
      <c r="J12339" t="s">
        <v>11453</v>
      </c>
      <c r="K12339" t="s">
        <v>11454</v>
      </c>
      <c r="O12339">
        <v>0.41</v>
      </c>
      <c r="P12339">
        <v>60</v>
      </c>
      <c r="Q12339">
        <v>7.7</v>
      </c>
    </row>
    <row r="12340" spans="1:17" hidden="1" x14ac:dyDescent="0.3">
      <c r="A12340" t="s">
        <v>47667</v>
      </c>
      <c r="B12340" t="s">
        <v>47668</v>
      </c>
      <c r="C12340" s="1" t="str">
        <f t="shared" si="1757"/>
        <v>21:0723</v>
      </c>
      <c r="D12340" s="1" t="str">
        <f t="shared" ref="D12340:D12357" si="1758">HYPERLINK("http://geochem.nrcan.gc.ca/cdogs/content/svy/svy210213_e.htm", "21:0213")</f>
        <v>21:0213</v>
      </c>
      <c r="E12340" t="s">
        <v>47669</v>
      </c>
      <c r="F12340" t="s">
        <v>47670</v>
      </c>
      <c r="H12340">
        <v>62.549387099999997</v>
      </c>
      <c r="I12340">
        <v>-133.70869289999999</v>
      </c>
      <c r="J12340" s="1" t="str">
        <f t="shared" ref="J12340:J12357" si="1759">HYPERLINK("http://geochem.nrcan.gc.ca/cdogs/content/kwd/kwd020018_e.htm", "Fluid (stream)")</f>
        <v>Fluid (stream)</v>
      </c>
      <c r="K12340" s="1" t="str">
        <f t="shared" ref="K12340:K12357" si="1760">HYPERLINK("http://geochem.nrcan.gc.ca/cdogs/content/kwd/kwd080007_e.htm", "Untreated Water")</f>
        <v>Untreated Water</v>
      </c>
      <c r="O12340">
        <v>0.27</v>
      </c>
      <c r="P12340">
        <v>100</v>
      </c>
      <c r="Q12340">
        <v>5.9</v>
      </c>
    </row>
    <row r="12341" spans="1:17" hidden="1" x14ac:dyDescent="0.3">
      <c r="A12341" t="s">
        <v>47671</v>
      </c>
      <c r="B12341" t="s">
        <v>47672</v>
      </c>
      <c r="C12341" s="1" t="str">
        <f t="shared" si="1757"/>
        <v>21:0723</v>
      </c>
      <c r="D12341" s="1" t="str">
        <f t="shared" si="1758"/>
        <v>21:0213</v>
      </c>
      <c r="E12341" t="s">
        <v>47673</v>
      </c>
      <c r="F12341" t="s">
        <v>47674</v>
      </c>
      <c r="H12341">
        <v>62.580287900000002</v>
      </c>
      <c r="I12341">
        <v>-133.81098739999999</v>
      </c>
      <c r="J12341" s="1" t="str">
        <f t="shared" si="1759"/>
        <v>Fluid (stream)</v>
      </c>
      <c r="K12341" s="1" t="str">
        <f t="shared" si="1760"/>
        <v>Untreated Water</v>
      </c>
      <c r="O12341">
        <v>0.21</v>
      </c>
      <c r="P12341">
        <v>50</v>
      </c>
      <c r="Q12341">
        <v>6.3</v>
      </c>
    </row>
    <row r="12342" spans="1:17" hidden="1" x14ac:dyDescent="0.3">
      <c r="A12342" t="s">
        <v>47675</v>
      </c>
      <c r="B12342" t="s">
        <v>47676</v>
      </c>
      <c r="C12342" s="1" t="str">
        <f t="shared" si="1757"/>
        <v>21:0723</v>
      </c>
      <c r="D12342" s="1" t="str">
        <f t="shared" si="1758"/>
        <v>21:0213</v>
      </c>
      <c r="E12342" t="s">
        <v>47677</v>
      </c>
      <c r="F12342" t="s">
        <v>47678</v>
      </c>
      <c r="H12342">
        <v>62.615194000000002</v>
      </c>
      <c r="I12342">
        <v>-133.83468999999999</v>
      </c>
      <c r="J12342" s="1" t="str">
        <f t="shared" si="1759"/>
        <v>Fluid (stream)</v>
      </c>
      <c r="K12342" s="1" t="str">
        <f t="shared" si="1760"/>
        <v>Untreated Water</v>
      </c>
      <c r="O12342">
        <v>0.21</v>
      </c>
      <c r="P12342">
        <v>70</v>
      </c>
      <c r="Q12342">
        <v>6.4</v>
      </c>
    </row>
    <row r="12343" spans="1:17" hidden="1" x14ac:dyDescent="0.3">
      <c r="A12343" t="s">
        <v>47679</v>
      </c>
      <c r="B12343" t="s">
        <v>47680</v>
      </c>
      <c r="C12343" s="1" t="str">
        <f t="shared" si="1757"/>
        <v>21:0723</v>
      </c>
      <c r="D12343" s="1" t="str">
        <f t="shared" si="1758"/>
        <v>21:0213</v>
      </c>
      <c r="E12343" t="s">
        <v>47681</v>
      </c>
      <c r="F12343" t="s">
        <v>47682</v>
      </c>
      <c r="H12343">
        <v>62.613994400000003</v>
      </c>
      <c r="I12343">
        <v>-133.8426881</v>
      </c>
      <c r="J12343" s="1" t="str">
        <f t="shared" si="1759"/>
        <v>Fluid (stream)</v>
      </c>
      <c r="K12343" s="1" t="str">
        <f t="shared" si="1760"/>
        <v>Untreated Water</v>
      </c>
      <c r="O12343">
        <v>0.08</v>
      </c>
      <c r="P12343">
        <v>70</v>
      </c>
      <c r="Q12343">
        <v>6.4</v>
      </c>
    </row>
    <row r="12344" spans="1:17" hidden="1" x14ac:dyDescent="0.3">
      <c r="A12344" t="s">
        <v>47683</v>
      </c>
      <c r="B12344" t="s">
        <v>47684</v>
      </c>
      <c r="C12344" s="1" t="str">
        <f t="shared" si="1757"/>
        <v>21:0723</v>
      </c>
      <c r="D12344" s="1" t="str">
        <f t="shared" si="1758"/>
        <v>21:0213</v>
      </c>
      <c r="E12344" t="s">
        <v>47685</v>
      </c>
      <c r="F12344" t="s">
        <v>47686</v>
      </c>
      <c r="H12344">
        <v>62.628587699999997</v>
      </c>
      <c r="I12344">
        <v>-133.87639469999999</v>
      </c>
      <c r="J12344" s="1" t="str">
        <f t="shared" si="1759"/>
        <v>Fluid (stream)</v>
      </c>
      <c r="K12344" s="1" t="str">
        <f t="shared" si="1760"/>
        <v>Untreated Water</v>
      </c>
      <c r="O12344">
        <v>0.37</v>
      </c>
      <c r="P12344">
        <v>70</v>
      </c>
      <c r="Q12344">
        <v>7.3</v>
      </c>
    </row>
    <row r="12345" spans="1:17" hidden="1" x14ac:dyDescent="0.3">
      <c r="A12345" t="s">
        <v>47687</v>
      </c>
      <c r="B12345" t="s">
        <v>47688</v>
      </c>
      <c r="C12345" s="1" t="str">
        <f t="shared" si="1757"/>
        <v>21:0723</v>
      </c>
      <c r="D12345" s="1" t="str">
        <f t="shared" si="1758"/>
        <v>21:0213</v>
      </c>
      <c r="E12345" t="s">
        <v>47689</v>
      </c>
      <c r="F12345" t="s">
        <v>47690</v>
      </c>
      <c r="H12345">
        <v>62.654293500000001</v>
      </c>
      <c r="I12345">
        <v>-133.89949970000001</v>
      </c>
      <c r="J12345" s="1" t="str">
        <f t="shared" si="1759"/>
        <v>Fluid (stream)</v>
      </c>
      <c r="K12345" s="1" t="str">
        <f t="shared" si="1760"/>
        <v>Untreated Water</v>
      </c>
      <c r="O12345">
        <v>0.28999999999999998</v>
      </c>
      <c r="P12345">
        <v>80</v>
      </c>
      <c r="Q12345">
        <v>7.1</v>
      </c>
    </row>
    <row r="12346" spans="1:17" hidden="1" x14ac:dyDescent="0.3">
      <c r="A12346" t="s">
        <v>47691</v>
      </c>
      <c r="B12346" t="s">
        <v>47692</v>
      </c>
      <c r="C12346" s="1" t="str">
        <f t="shared" si="1757"/>
        <v>21:0723</v>
      </c>
      <c r="D12346" s="1" t="str">
        <f t="shared" si="1758"/>
        <v>21:0213</v>
      </c>
      <c r="E12346" t="s">
        <v>47693</v>
      </c>
      <c r="F12346" t="s">
        <v>47694</v>
      </c>
      <c r="H12346">
        <v>62.622988700000001</v>
      </c>
      <c r="I12346">
        <v>-133.9999996</v>
      </c>
      <c r="J12346" s="1" t="str">
        <f t="shared" si="1759"/>
        <v>Fluid (stream)</v>
      </c>
      <c r="K12346" s="1" t="str">
        <f t="shared" si="1760"/>
        <v>Untreated Water</v>
      </c>
      <c r="O12346">
        <v>0.32</v>
      </c>
      <c r="P12346">
        <v>100</v>
      </c>
      <c r="Q12346">
        <v>7.1</v>
      </c>
    </row>
    <row r="12347" spans="1:17" hidden="1" x14ac:dyDescent="0.3">
      <c r="A12347" t="s">
        <v>47695</v>
      </c>
      <c r="B12347" t="s">
        <v>47696</v>
      </c>
      <c r="C12347" s="1" t="str">
        <f t="shared" si="1757"/>
        <v>21:0723</v>
      </c>
      <c r="D12347" s="1" t="str">
        <f t="shared" si="1758"/>
        <v>21:0213</v>
      </c>
      <c r="E12347" t="s">
        <v>47697</v>
      </c>
      <c r="F12347" t="s">
        <v>47698</v>
      </c>
      <c r="H12347">
        <v>62.577888100000003</v>
      </c>
      <c r="I12347">
        <v>-133.89160649999999</v>
      </c>
      <c r="J12347" s="1" t="str">
        <f t="shared" si="1759"/>
        <v>Fluid (stream)</v>
      </c>
      <c r="K12347" s="1" t="str">
        <f t="shared" si="1760"/>
        <v>Untreated Water</v>
      </c>
      <c r="O12347">
        <v>0.38</v>
      </c>
      <c r="P12347">
        <v>70</v>
      </c>
      <c r="Q12347">
        <v>6.9</v>
      </c>
    </row>
    <row r="12348" spans="1:17" hidden="1" x14ac:dyDescent="0.3">
      <c r="A12348" t="s">
        <v>47699</v>
      </c>
      <c r="B12348" t="s">
        <v>47700</v>
      </c>
      <c r="C12348" s="1" t="str">
        <f t="shared" si="1757"/>
        <v>21:0723</v>
      </c>
      <c r="D12348" s="1" t="str">
        <f t="shared" si="1758"/>
        <v>21:0213</v>
      </c>
      <c r="E12348" t="s">
        <v>47701</v>
      </c>
      <c r="F12348" t="s">
        <v>47702</v>
      </c>
      <c r="H12348">
        <v>62.603088999999997</v>
      </c>
      <c r="I12348">
        <v>-133.93580159999999</v>
      </c>
      <c r="J12348" s="1" t="str">
        <f t="shared" si="1759"/>
        <v>Fluid (stream)</v>
      </c>
      <c r="K12348" s="1" t="str">
        <f t="shared" si="1760"/>
        <v>Untreated Water</v>
      </c>
    </row>
    <row r="12349" spans="1:17" hidden="1" x14ac:dyDescent="0.3">
      <c r="A12349" t="s">
        <v>47703</v>
      </c>
      <c r="B12349" t="s">
        <v>47704</v>
      </c>
      <c r="C12349" s="1" t="str">
        <f t="shared" si="1757"/>
        <v>21:0723</v>
      </c>
      <c r="D12349" s="1" t="str">
        <f t="shared" si="1758"/>
        <v>21:0213</v>
      </c>
      <c r="E12349" t="s">
        <v>47705</v>
      </c>
      <c r="F12349" t="s">
        <v>47706</v>
      </c>
      <c r="H12349">
        <v>62.597286199999999</v>
      </c>
      <c r="I12349">
        <v>-133.9388922</v>
      </c>
      <c r="J12349" s="1" t="str">
        <f t="shared" si="1759"/>
        <v>Fluid (stream)</v>
      </c>
      <c r="K12349" s="1" t="str">
        <f t="shared" si="1760"/>
        <v>Untreated Water</v>
      </c>
      <c r="O12349">
        <v>0.19</v>
      </c>
      <c r="P12349">
        <v>70</v>
      </c>
      <c r="Q12349">
        <v>7.1</v>
      </c>
    </row>
    <row r="12350" spans="1:17" hidden="1" x14ac:dyDescent="0.3">
      <c r="A12350" t="s">
        <v>47707</v>
      </c>
      <c r="B12350" t="s">
        <v>47708</v>
      </c>
      <c r="C12350" s="1" t="str">
        <f t="shared" si="1757"/>
        <v>21:0723</v>
      </c>
      <c r="D12350" s="1" t="str">
        <f t="shared" si="1758"/>
        <v>21:0213</v>
      </c>
      <c r="E12350" t="s">
        <v>47709</v>
      </c>
      <c r="F12350" t="s">
        <v>47710</v>
      </c>
      <c r="H12350">
        <v>62.5772841</v>
      </c>
      <c r="I12350">
        <v>-133.9387892</v>
      </c>
      <c r="J12350" s="1" t="str">
        <f t="shared" si="1759"/>
        <v>Fluid (stream)</v>
      </c>
      <c r="K12350" s="1" t="str">
        <f t="shared" si="1760"/>
        <v>Untreated Water</v>
      </c>
      <c r="O12350">
        <v>2.5000000000000001E-2</v>
      </c>
      <c r="P12350">
        <v>80</v>
      </c>
      <c r="Q12350">
        <v>7.7</v>
      </c>
    </row>
    <row r="12351" spans="1:17" hidden="1" x14ac:dyDescent="0.3">
      <c r="A12351" t="s">
        <v>47711</v>
      </c>
      <c r="B12351" t="s">
        <v>47712</v>
      </c>
      <c r="C12351" s="1" t="str">
        <f t="shared" si="1757"/>
        <v>21:0723</v>
      </c>
      <c r="D12351" s="1" t="str">
        <f t="shared" si="1758"/>
        <v>21:0213</v>
      </c>
      <c r="E12351" t="s">
        <v>47713</v>
      </c>
      <c r="F12351" t="s">
        <v>47714</v>
      </c>
      <c r="H12351">
        <v>62.576685900000001</v>
      </c>
      <c r="I12351">
        <v>-133.9864949</v>
      </c>
      <c r="J12351" s="1" t="str">
        <f t="shared" si="1759"/>
        <v>Fluid (stream)</v>
      </c>
      <c r="K12351" s="1" t="str">
        <f t="shared" si="1760"/>
        <v>Untreated Water</v>
      </c>
      <c r="O12351">
        <v>0.26</v>
      </c>
      <c r="P12351">
        <v>100</v>
      </c>
      <c r="Q12351">
        <v>7.5</v>
      </c>
    </row>
    <row r="12352" spans="1:17" hidden="1" x14ac:dyDescent="0.3">
      <c r="A12352" t="s">
        <v>47715</v>
      </c>
      <c r="B12352" t="s">
        <v>47716</v>
      </c>
      <c r="C12352" s="1" t="str">
        <f t="shared" si="1757"/>
        <v>21:0723</v>
      </c>
      <c r="D12352" s="1" t="str">
        <f t="shared" si="1758"/>
        <v>21:0213</v>
      </c>
      <c r="E12352" t="s">
        <v>47717</v>
      </c>
      <c r="F12352" t="s">
        <v>47718</v>
      </c>
      <c r="H12352">
        <v>62.536884299999997</v>
      </c>
      <c r="I12352">
        <v>-133.9893074</v>
      </c>
      <c r="J12352" s="1" t="str">
        <f t="shared" si="1759"/>
        <v>Fluid (stream)</v>
      </c>
      <c r="K12352" s="1" t="str">
        <f t="shared" si="1760"/>
        <v>Untreated Water</v>
      </c>
      <c r="O12352">
        <v>2.5000000000000001E-2</v>
      </c>
      <c r="P12352">
        <v>90</v>
      </c>
      <c r="Q12352">
        <v>7.3</v>
      </c>
    </row>
    <row r="12353" spans="1:17" hidden="1" x14ac:dyDescent="0.3">
      <c r="A12353" t="s">
        <v>47719</v>
      </c>
      <c r="B12353" t="s">
        <v>47720</v>
      </c>
      <c r="C12353" s="1" t="str">
        <f t="shared" si="1757"/>
        <v>21:0723</v>
      </c>
      <c r="D12353" s="1" t="str">
        <f t="shared" si="1758"/>
        <v>21:0213</v>
      </c>
      <c r="E12353" t="s">
        <v>47717</v>
      </c>
      <c r="F12353" t="s">
        <v>47721</v>
      </c>
      <c r="H12353">
        <v>62.536884299999997</v>
      </c>
      <c r="I12353">
        <v>-133.9893074</v>
      </c>
      <c r="J12353" s="1" t="str">
        <f t="shared" si="1759"/>
        <v>Fluid (stream)</v>
      </c>
      <c r="K12353" s="1" t="str">
        <f t="shared" si="1760"/>
        <v>Untreated Water</v>
      </c>
      <c r="O12353">
        <v>2.5000000000000001E-2</v>
      </c>
      <c r="P12353">
        <v>90</v>
      </c>
      <c r="Q12353">
        <v>7</v>
      </c>
    </row>
    <row r="12354" spans="1:17" hidden="1" x14ac:dyDescent="0.3">
      <c r="A12354" t="s">
        <v>47722</v>
      </c>
      <c r="B12354" t="s">
        <v>47723</v>
      </c>
      <c r="C12354" s="1" t="str">
        <f t="shared" si="1757"/>
        <v>21:0723</v>
      </c>
      <c r="D12354" s="1" t="str">
        <f t="shared" si="1758"/>
        <v>21:0213</v>
      </c>
      <c r="E12354" t="s">
        <v>47724</v>
      </c>
      <c r="F12354" t="s">
        <v>47725</v>
      </c>
      <c r="H12354">
        <v>62.536679399999997</v>
      </c>
      <c r="I12354">
        <v>-133.94099449999999</v>
      </c>
      <c r="J12354" s="1" t="str">
        <f t="shared" si="1759"/>
        <v>Fluid (stream)</v>
      </c>
      <c r="K12354" s="1" t="str">
        <f t="shared" si="1760"/>
        <v>Untreated Water</v>
      </c>
      <c r="O12354">
        <v>2.5000000000000001E-2</v>
      </c>
      <c r="P12354">
        <v>60</v>
      </c>
      <c r="Q12354">
        <v>6.6</v>
      </c>
    </row>
    <row r="12355" spans="1:17" hidden="1" x14ac:dyDescent="0.3">
      <c r="A12355" t="s">
        <v>47726</v>
      </c>
      <c r="B12355" t="s">
        <v>47727</v>
      </c>
      <c r="C12355" s="1" t="str">
        <f t="shared" si="1757"/>
        <v>21:0723</v>
      </c>
      <c r="D12355" s="1" t="str">
        <f t="shared" si="1758"/>
        <v>21:0213</v>
      </c>
      <c r="E12355" t="s">
        <v>47728</v>
      </c>
      <c r="F12355" t="s">
        <v>47729</v>
      </c>
      <c r="H12355">
        <v>62.552184799999999</v>
      </c>
      <c r="I12355">
        <v>-133.90508800000001</v>
      </c>
      <c r="J12355" s="1" t="str">
        <f t="shared" si="1759"/>
        <v>Fluid (stream)</v>
      </c>
      <c r="K12355" s="1" t="str">
        <f t="shared" si="1760"/>
        <v>Untreated Water</v>
      </c>
      <c r="O12355">
        <v>2.5000000000000001E-2</v>
      </c>
      <c r="P12355">
        <v>90</v>
      </c>
      <c r="Q12355">
        <v>6.4</v>
      </c>
    </row>
    <row r="12356" spans="1:17" hidden="1" x14ac:dyDescent="0.3">
      <c r="A12356" t="s">
        <v>47730</v>
      </c>
      <c r="B12356" t="s">
        <v>47731</v>
      </c>
      <c r="C12356" s="1" t="str">
        <f t="shared" si="1757"/>
        <v>21:0723</v>
      </c>
      <c r="D12356" s="1" t="str">
        <f t="shared" si="1758"/>
        <v>21:0213</v>
      </c>
      <c r="E12356" t="s">
        <v>47732</v>
      </c>
      <c r="F12356" t="s">
        <v>47733</v>
      </c>
      <c r="H12356">
        <v>62.526082600000002</v>
      </c>
      <c r="I12356">
        <v>-133.9043959</v>
      </c>
      <c r="J12356" s="1" t="str">
        <f t="shared" si="1759"/>
        <v>Fluid (stream)</v>
      </c>
      <c r="K12356" s="1" t="str">
        <f t="shared" si="1760"/>
        <v>Untreated Water</v>
      </c>
      <c r="O12356">
        <v>2.5000000000000001E-2</v>
      </c>
      <c r="P12356">
        <v>100</v>
      </c>
      <c r="Q12356">
        <v>6.5</v>
      </c>
    </row>
    <row r="12357" spans="1:17" hidden="1" x14ac:dyDescent="0.3">
      <c r="A12357" t="s">
        <v>47734</v>
      </c>
      <c r="B12357" t="s">
        <v>47735</v>
      </c>
      <c r="C12357" s="1" t="str">
        <f t="shared" si="1757"/>
        <v>21:0723</v>
      </c>
      <c r="D12357" s="1" t="str">
        <f t="shared" si="1758"/>
        <v>21:0213</v>
      </c>
      <c r="E12357" t="s">
        <v>47736</v>
      </c>
      <c r="F12357" t="s">
        <v>47737</v>
      </c>
      <c r="H12357">
        <v>62.515983800000001</v>
      </c>
      <c r="I12357">
        <v>-133.9717972</v>
      </c>
      <c r="J12357" s="1" t="str">
        <f t="shared" si="1759"/>
        <v>Fluid (stream)</v>
      </c>
      <c r="K12357" s="1" t="str">
        <f t="shared" si="1760"/>
        <v>Untreated Water</v>
      </c>
      <c r="O12357">
        <v>0.21</v>
      </c>
      <c r="P12357">
        <v>100</v>
      </c>
      <c r="Q12357">
        <v>6.7</v>
      </c>
    </row>
    <row r="12358" spans="1:17" hidden="1" x14ac:dyDescent="0.3">
      <c r="A12358" t="s">
        <v>47738</v>
      </c>
      <c r="B12358" t="s">
        <v>47739</v>
      </c>
      <c r="C12358" s="1" t="str">
        <f t="shared" si="1757"/>
        <v>21:0723</v>
      </c>
      <c r="D12358" s="1" t="str">
        <f>HYPERLINK("http://geochem.nrcan.gc.ca/cdogs/content/svy/svy_e.htm", "")</f>
        <v/>
      </c>
      <c r="G12358" s="1" t="str">
        <f>HYPERLINK("http://geochem.nrcan.gc.ca/cdogs/content/cr_/cr_00085_e.htm", "85")</f>
        <v>85</v>
      </c>
      <c r="J12358" t="s">
        <v>11453</v>
      </c>
      <c r="K12358" t="s">
        <v>11454</v>
      </c>
      <c r="O12358">
        <v>0.44</v>
      </c>
      <c r="P12358">
        <v>110</v>
      </c>
      <c r="Q12358">
        <v>6.7</v>
      </c>
    </row>
    <row r="12359" spans="1:17" hidden="1" x14ac:dyDescent="0.3">
      <c r="A12359" t="s">
        <v>47740</v>
      </c>
      <c r="B12359" t="s">
        <v>47741</v>
      </c>
      <c r="C12359" s="1" t="str">
        <f t="shared" si="1757"/>
        <v>21:0723</v>
      </c>
      <c r="D12359" s="1" t="str">
        <f t="shared" ref="D12359:D12380" si="1761">HYPERLINK("http://geochem.nrcan.gc.ca/cdogs/content/svy/svy210213_e.htm", "21:0213")</f>
        <v>21:0213</v>
      </c>
      <c r="E12359" t="s">
        <v>47742</v>
      </c>
      <c r="F12359" t="s">
        <v>47743</v>
      </c>
      <c r="H12359">
        <v>62.503978600000003</v>
      </c>
      <c r="I12359">
        <v>-133.95929989999999</v>
      </c>
      <c r="J12359" s="1" t="str">
        <f t="shared" ref="J12359:J12380" si="1762">HYPERLINK("http://geochem.nrcan.gc.ca/cdogs/content/kwd/kwd020018_e.htm", "Fluid (stream)")</f>
        <v>Fluid (stream)</v>
      </c>
      <c r="K12359" s="1" t="str">
        <f t="shared" ref="K12359:K12380" si="1763">HYPERLINK("http://geochem.nrcan.gc.ca/cdogs/content/kwd/kwd080007_e.htm", "Untreated Water")</f>
        <v>Untreated Water</v>
      </c>
      <c r="O12359">
        <v>0.47</v>
      </c>
      <c r="P12359">
        <v>70</v>
      </c>
      <c r="Q12359">
        <v>6.8</v>
      </c>
    </row>
    <row r="12360" spans="1:17" hidden="1" x14ac:dyDescent="0.3">
      <c r="A12360" t="s">
        <v>47744</v>
      </c>
      <c r="B12360" t="s">
        <v>47745</v>
      </c>
      <c r="C12360" s="1" t="str">
        <f t="shared" si="1757"/>
        <v>21:0723</v>
      </c>
      <c r="D12360" s="1" t="str">
        <f t="shared" si="1761"/>
        <v>21:0213</v>
      </c>
      <c r="E12360" t="s">
        <v>47746</v>
      </c>
      <c r="F12360" t="s">
        <v>47747</v>
      </c>
      <c r="H12360">
        <v>62.480182399999997</v>
      </c>
      <c r="I12360">
        <v>-133.98639679999999</v>
      </c>
      <c r="J12360" s="1" t="str">
        <f t="shared" si="1762"/>
        <v>Fluid (stream)</v>
      </c>
      <c r="K12360" s="1" t="str">
        <f t="shared" si="1763"/>
        <v>Untreated Water</v>
      </c>
      <c r="O12360">
        <v>2.5000000000000001E-2</v>
      </c>
      <c r="P12360">
        <v>100</v>
      </c>
      <c r="Q12360">
        <v>7.2</v>
      </c>
    </row>
    <row r="12361" spans="1:17" hidden="1" x14ac:dyDescent="0.3">
      <c r="A12361" t="s">
        <v>47748</v>
      </c>
      <c r="B12361" t="s">
        <v>47749</v>
      </c>
      <c r="C12361" s="1" t="str">
        <f t="shared" si="1757"/>
        <v>21:0723</v>
      </c>
      <c r="D12361" s="1" t="str">
        <f t="shared" si="1761"/>
        <v>21:0213</v>
      </c>
      <c r="E12361" t="s">
        <v>47750</v>
      </c>
      <c r="F12361" t="s">
        <v>47751</v>
      </c>
      <c r="H12361">
        <v>62.475979799999998</v>
      </c>
      <c r="I12361">
        <v>-133.94739580000001</v>
      </c>
      <c r="J12361" s="1" t="str">
        <f t="shared" si="1762"/>
        <v>Fluid (stream)</v>
      </c>
      <c r="K12361" s="1" t="str">
        <f t="shared" si="1763"/>
        <v>Untreated Water</v>
      </c>
      <c r="O12361">
        <v>0.71</v>
      </c>
      <c r="P12361">
        <v>90</v>
      </c>
      <c r="Q12361">
        <v>7.3</v>
      </c>
    </row>
    <row r="12362" spans="1:17" hidden="1" x14ac:dyDescent="0.3">
      <c r="A12362" t="s">
        <v>47752</v>
      </c>
      <c r="B12362" t="s">
        <v>47753</v>
      </c>
      <c r="C12362" s="1" t="str">
        <f t="shared" si="1757"/>
        <v>21:0723</v>
      </c>
      <c r="D12362" s="1" t="str">
        <f t="shared" si="1761"/>
        <v>21:0213</v>
      </c>
      <c r="E12362" t="s">
        <v>47754</v>
      </c>
      <c r="F12362" t="s">
        <v>47755</v>
      </c>
      <c r="H12362">
        <v>62.466079000000001</v>
      </c>
      <c r="I12362">
        <v>-133.9077992</v>
      </c>
      <c r="J12362" s="1" t="str">
        <f t="shared" si="1762"/>
        <v>Fluid (stream)</v>
      </c>
      <c r="K12362" s="1" t="str">
        <f t="shared" si="1763"/>
        <v>Untreated Water</v>
      </c>
      <c r="O12362">
        <v>0.26</v>
      </c>
      <c r="P12362">
        <v>90</v>
      </c>
      <c r="Q12362">
        <v>7.5</v>
      </c>
    </row>
    <row r="12363" spans="1:17" hidden="1" x14ac:dyDescent="0.3">
      <c r="A12363" t="s">
        <v>47756</v>
      </c>
      <c r="B12363" t="s">
        <v>47757</v>
      </c>
      <c r="C12363" s="1" t="str">
        <f t="shared" si="1757"/>
        <v>21:0723</v>
      </c>
      <c r="D12363" s="1" t="str">
        <f t="shared" si="1761"/>
        <v>21:0213</v>
      </c>
      <c r="E12363" t="s">
        <v>47758</v>
      </c>
      <c r="F12363" t="s">
        <v>47759</v>
      </c>
      <c r="H12363">
        <v>62.4903786</v>
      </c>
      <c r="I12363">
        <v>-133.8837967</v>
      </c>
      <c r="J12363" s="1" t="str">
        <f t="shared" si="1762"/>
        <v>Fluid (stream)</v>
      </c>
      <c r="K12363" s="1" t="str">
        <f t="shared" si="1763"/>
        <v>Untreated Water</v>
      </c>
      <c r="O12363">
        <v>0.26</v>
      </c>
      <c r="P12363">
        <v>80</v>
      </c>
      <c r="Q12363">
        <v>7.6</v>
      </c>
    </row>
    <row r="12364" spans="1:17" hidden="1" x14ac:dyDescent="0.3">
      <c r="A12364" t="s">
        <v>47760</v>
      </c>
      <c r="B12364" t="s">
        <v>47761</v>
      </c>
      <c r="C12364" s="1" t="str">
        <f t="shared" si="1757"/>
        <v>21:0723</v>
      </c>
      <c r="D12364" s="1" t="str">
        <f t="shared" si="1761"/>
        <v>21:0213</v>
      </c>
      <c r="E12364" t="s">
        <v>47762</v>
      </c>
      <c r="F12364" t="s">
        <v>47763</v>
      </c>
      <c r="H12364">
        <v>62.488379399999999</v>
      </c>
      <c r="I12364">
        <v>-133.81760080000001</v>
      </c>
      <c r="J12364" s="1" t="str">
        <f t="shared" si="1762"/>
        <v>Fluid (stream)</v>
      </c>
      <c r="K12364" s="1" t="str">
        <f t="shared" si="1763"/>
        <v>Untreated Water</v>
      </c>
      <c r="O12364">
        <v>2.5000000000000001E-2</v>
      </c>
      <c r="P12364">
        <v>80</v>
      </c>
      <c r="Q12364">
        <v>7.6</v>
      </c>
    </row>
    <row r="12365" spans="1:17" hidden="1" x14ac:dyDescent="0.3">
      <c r="A12365" t="s">
        <v>47764</v>
      </c>
      <c r="B12365" t="s">
        <v>47765</v>
      </c>
      <c r="C12365" s="1" t="str">
        <f t="shared" si="1757"/>
        <v>21:0723</v>
      </c>
      <c r="D12365" s="1" t="str">
        <f t="shared" si="1761"/>
        <v>21:0213</v>
      </c>
      <c r="E12365" t="s">
        <v>47766</v>
      </c>
      <c r="F12365" t="s">
        <v>47767</v>
      </c>
      <c r="H12365">
        <v>62.456385099999999</v>
      </c>
      <c r="I12365">
        <v>-133.79769769999999</v>
      </c>
      <c r="J12365" s="1" t="str">
        <f t="shared" si="1762"/>
        <v>Fluid (stream)</v>
      </c>
      <c r="K12365" s="1" t="str">
        <f t="shared" si="1763"/>
        <v>Untreated Water</v>
      </c>
      <c r="O12365">
        <v>0.83</v>
      </c>
      <c r="P12365">
        <v>80</v>
      </c>
      <c r="Q12365">
        <v>7.8</v>
      </c>
    </row>
    <row r="12366" spans="1:17" hidden="1" x14ac:dyDescent="0.3">
      <c r="A12366" t="s">
        <v>47768</v>
      </c>
      <c r="B12366" t="s">
        <v>47769</v>
      </c>
      <c r="C12366" s="1" t="str">
        <f t="shared" si="1757"/>
        <v>21:0723</v>
      </c>
      <c r="D12366" s="1" t="str">
        <f t="shared" si="1761"/>
        <v>21:0213</v>
      </c>
      <c r="E12366" t="s">
        <v>47766</v>
      </c>
      <c r="F12366" t="s">
        <v>47770</v>
      </c>
      <c r="H12366">
        <v>62.456385099999999</v>
      </c>
      <c r="I12366">
        <v>-133.79769769999999</v>
      </c>
      <c r="J12366" s="1" t="str">
        <f t="shared" si="1762"/>
        <v>Fluid (stream)</v>
      </c>
      <c r="K12366" s="1" t="str">
        <f t="shared" si="1763"/>
        <v>Untreated Water</v>
      </c>
      <c r="O12366">
        <v>0.84</v>
      </c>
      <c r="P12366">
        <v>80</v>
      </c>
      <c r="Q12366">
        <v>7.7</v>
      </c>
    </row>
    <row r="12367" spans="1:17" hidden="1" x14ac:dyDescent="0.3">
      <c r="A12367" t="s">
        <v>47771</v>
      </c>
      <c r="B12367" t="s">
        <v>47772</v>
      </c>
      <c r="C12367" s="1" t="str">
        <f t="shared" si="1757"/>
        <v>21:0723</v>
      </c>
      <c r="D12367" s="1" t="str">
        <f t="shared" si="1761"/>
        <v>21:0213</v>
      </c>
      <c r="E12367" t="s">
        <v>47773</v>
      </c>
      <c r="F12367" t="s">
        <v>47774</v>
      </c>
      <c r="H12367">
        <v>62.525883700000001</v>
      </c>
      <c r="I12367">
        <v>-133.6609986</v>
      </c>
      <c r="J12367" s="1" t="str">
        <f t="shared" si="1762"/>
        <v>Fluid (stream)</v>
      </c>
      <c r="K12367" s="1" t="str">
        <f t="shared" si="1763"/>
        <v>Untreated Water</v>
      </c>
      <c r="O12367">
        <v>2.5000000000000001E-2</v>
      </c>
      <c r="P12367">
        <v>80</v>
      </c>
      <c r="Q12367">
        <v>7.4</v>
      </c>
    </row>
    <row r="12368" spans="1:17" hidden="1" x14ac:dyDescent="0.3">
      <c r="A12368" t="s">
        <v>47775</v>
      </c>
      <c r="B12368" t="s">
        <v>47776</v>
      </c>
      <c r="C12368" s="1" t="str">
        <f t="shared" si="1757"/>
        <v>21:0723</v>
      </c>
      <c r="D12368" s="1" t="str">
        <f t="shared" si="1761"/>
        <v>21:0213</v>
      </c>
      <c r="E12368" t="s">
        <v>47777</v>
      </c>
      <c r="F12368" t="s">
        <v>47778</v>
      </c>
      <c r="H12368">
        <v>62.554490399999999</v>
      </c>
      <c r="I12368">
        <v>-133.6726845</v>
      </c>
      <c r="J12368" s="1" t="str">
        <f t="shared" si="1762"/>
        <v>Fluid (stream)</v>
      </c>
      <c r="K12368" s="1" t="str">
        <f t="shared" si="1763"/>
        <v>Untreated Water</v>
      </c>
      <c r="O12368">
        <v>0.26</v>
      </c>
      <c r="P12368">
        <v>120</v>
      </c>
      <c r="Q12368">
        <v>7.5</v>
      </c>
    </row>
    <row r="12369" spans="1:17" hidden="1" x14ac:dyDescent="0.3">
      <c r="A12369" t="s">
        <v>47779</v>
      </c>
      <c r="B12369" t="s">
        <v>47780</v>
      </c>
      <c r="C12369" s="1" t="str">
        <f t="shared" si="1757"/>
        <v>21:0723</v>
      </c>
      <c r="D12369" s="1" t="str">
        <f t="shared" si="1761"/>
        <v>21:0213</v>
      </c>
      <c r="E12369" t="s">
        <v>47781</v>
      </c>
      <c r="F12369" t="s">
        <v>47782</v>
      </c>
      <c r="H12369">
        <v>62.591692299999998</v>
      </c>
      <c r="I12369">
        <v>-133.6527954</v>
      </c>
      <c r="J12369" s="1" t="str">
        <f t="shared" si="1762"/>
        <v>Fluid (stream)</v>
      </c>
      <c r="K12369" s="1" t="str">
        <f t="shared" si="1763"/>
        <v>Untreated Water</v>
      </c>
      <c r="O12369">
        <v>0.69</v>
      </c>
      <c r="P12369">
        <v>120</v>
      </c>
      <c r="Q12369">
        <v>7.5</v>
      </c>
    </row>
    <row r="12370" spans="1:17" hidden="1" x14ac:dyDescent="0.3">
      <c r="A12370" t="s">
        <v>47783</v>
      </c>
      <c r="B12370" t="s">
        <v>47784</v>
      </c>
      <c r="C12370" s="1" t="str">
        <f t="shared" si="1757"/>
        <v>21:0723</v>
      </c>
      <c r="D12370" s="1" t="str">
        <f t="shared" si="1761"/>
        <v>21:0213</v>
      </c>
      <c r="E12370" t="s">
        <v>47785</v>
      </c>
      <c r="F12370" t="s">
        <v>47786</v>
      </c>
      <c r="H12370">
        <v>62.615794399999999</v>
      </c>
      <c r="I12370">
        <v>-133.66758630000001</v>
      </c>
      <c r="J12370" s="1" t="str">
        <f t="shared" si="1762"/>
        <v>Fluid (stream)</v>
      </c>
      <c r="K12370" s="1" t="str">
        <f t="shared" si="1763"/>
        <v>Untreated Water</v>
      </c>
      <c r="O12370">
        <v>0.76</v>
      </c>
      <c r="P12370">
        <v>120</v>
      </c>
      <c r="Q12370">
        <v>7.4</v>
      </c>
    </row>
    <row r="12371" spans="1:17" hidden="1" x14ac:dyDescent="0.3">
      <c r="A12371" t="s">
        <v>47787</v>
      </c>
      <c r="B12371" t="s">
        <v>47788</v>
      </c>
      <c r="C12371" s="1" t="str">
        <f t="shared" si="1757"/>
        <v>21:0723</v>
      </c>
      <c r="D12371" s="1" t="str">
        <f t="shared" si="1761"/>
        <v>21:0213</v>
      </c>
      <c r="E12371" t="s">
        <v>47789</v>
      </c>
      <c r="F12371" t="s">
        <v>47790</v>
      </c>
      <c r="H12371">
        <v>62.616890499999997</v>
      </c>
      <c r="I12371">
        <v>-133.63779450000001</v>
      </c>
      <c r="J12371" s="1" t="str">
        <f t="shared" si="1762"/>
        <v>Fluid (stream)</v>
      </c>
      <c r="K12371" s="1" t="str">
        <f t="shared" si="1763"/>
        <v>Untreated Water</v>
      </c>
      <c r="O12371">
        <v>6.92</v>
      </c>
      <c r="P12371">
        <v>290</v>
      </c>
      <c r="Q12371">
        <v>7.1</v>
      </c>
    </row>
    <row r="12372" spans="1:17" hidden="1" x14ac:dyDescent="0.3">
      <c r="A12372" t="s">
        <v>47791</v>
      </c>
      <c r="B12372" t="s">
        <v>47792</v>
      </c>
      <c r="C12372" s="1" t="str">
        <f t="shared" si="1757"/>
        <v>21:0723</v>
      </c>
      <c r="D12372" s="1" t="str">
        <f t="shared" si="1761"/>
        <v>21:0213</v>
      </c>
      <c r="E12372" t="s">
        <v>47793</v>
      </c>
      <c r="F12372" t="s">
        <v>47794</v>
      </c>
      <c r="H12372">
        <v>62.638094000000002</v>
      </c>
      <c r="I12372">
        <v>-133.68560120000001</v>
      </c>
      <c r="J12372" s="1" t="str">
        <f t="shared" si="1762"/>
        <v>Fluid (stream)</v>
      </c>
      <c r="K12372" s="1" t="str">
        <f t="shared" si="1763"/>
        <v>Untreated Water</v>
      </c>
      <c r="O12372">
        <v>0.25</v>
      </c>
      <c r="P12372">
        <v>150</v>
      </c>
      <c r="Q12372">
        <v>7.2</v>
      </c>
    </row>
    <row r="12373" spans="1:17" hidden="1" x14ac:dyDescent="0.3">
      <c r="A12373" t="s">
        <v>47795</v>
      </c>
      <c r="B12373" t="s">
        <v>47796</v>
      </c>
      <c r="C12373" s="1" t="str">
        <f t="shared" si="1757"/>
        <v>21:0723</v>
      </c>
      <c r="D12373" s="1" t="str">
        <f t="shared" si="1761"/>
        <v>21:0213</v>
      </c>
      <c r="E12373" t="s">
        <v>47797</v>
      </c>
      <c r="F12373" t="s">
        <v>47798</v>
      </c>
      <c r="H12373">
        <v>62.668695</v>
      </c>
      <c r="I12373">
        <v>-133.6929906</v>
      </c>
      <c r="J12373" s="1" t="str">
        <f t="shared" si="1762"/>
        <v>Fluid (stream)</v>
      </c>
      <c r="K12373" s="1" t="str">
        <f t="shared" si="1763"/>
        <v>Untreated Water</v>
      </c>
      <c r="O12373">
        <v>0.17</v>
      </c>
      <c r="P12373">
        <v>100</v>
      </c>
      <c r="Q12373">
        <v>6.8</v>
      </c>
    </row>
    <row r="12374" spans="1:17" hidden="1" x14ac:dyDescent="0.3">
      <c r="A12374" t="s">
        <v>47799</v>
      </c>
      <c r="B12374" t="s">
        <v>47800</v>
      </c>
      <c r="C12374" s="1" t="str">
        <f t="shared" si="1757"/>
        <v>21:0723</v>
      </c>
      <c r="D12374" s="1" t="str">
        <f t="shared" si="1761"/>
        <v>21:0213</v>
      </c>
      <c r="E12374" t="s">
        <v>47801</v>
      </c>
      <c r="F12374" t="s">
        <v>47802</v>
      </c>
      <c r="H12374">
        <v>62.651794000000002</v>
      </c>
      <c r="I12374">
        <v>-133.75639100000001</v>
      </c>
      <c r="J12374" s="1" t="str">
        <f t="shared" si="1762"/>
        <v>Fluid (stream)</v>
      </c>
      <c r="K12374" s="1" t="str">
        <f t="shared" si="1763"/>
        <v>Untreated Water</v>
      </c>
      <c r="O12374">
        <v>0.16</v>
      </c>
      <c r="P12374">
        <v>70</v>
      </c>
      <c r="Q12374">
        <v>6.7</v>
      </c>
    </row>
    <row r="12375" spans="1:17" hidden="1" x14ac:dyDescent="0.3">
      <c r="A12375" t="s">
        <v>47803</v>
      </c>
      <c r="B12375" t="s">
        <v>47804</v>
      </c>
      <c r="C12375" s="1" t="str">
        <f t="shared" si="1757"/>
        <v>21:0723</v>
      </c>
      <c r="D12375" s="1" t="str">
        <f t="shared" si="1761"/>
        <v>21:0213</v>
      </c>
      <c r="E12375" t="s">
        <v>47805</v>
      </c>
      <c r="F12375" t="s">
        <v>47806</v>
      </c>
      <c r="H12375">
        <v>62.669297800000002</v>
      </c>
      <c r="I12375">
        <v>-133.8161996</v>
      </c>
      <c r="J12375" s="1" t="str">
        <f t="shared" si="1762"/>
        <v>Fluid (stream)</v>
      </c>
      <c r="K12375" s="1" t="str">
        <f t="shared" si="1763"/>
        <v>Untreated Water</v>
      </c>
      <c r="O12375">
        <v>1</v>
      </c>
      <c r="P12375">
        <v>100</v>
      </c>
      <c r="Q12375">
        <v>7</v>
      </c>
    </row>
    <row r="12376" spans="1:17" hidden="1" x14ac:dyDescent="0.3">
      <c r="A12376" t="s">
        <v>47807</v>
      </c>
      <c r="B12376" t="s">
        <v>47808</v>
      </c>
      <c r="C12376" s="1" t="str">
        <f t="shared" si="1757"/>
        <v>21:0723</v>
      </c>
      <c r="D12376" s="1" t="str">
        <f t="shared" si="1761"/>
        <v>21:0213</v>
      </c>
      <c r="E12376" t="s">
        <v>47809</v>
      </c>
      <c r="F12376" t="s">
        <v>47810</v>
      </c>
      <c r="H12376">
        <v>62.713597399999998</v>
      </c>
      <c r="I12376">
        <v>-133.77019780000001</v>
      </c>
      <c r="J12376" s="1" t="str">
        <f t="shared" si="1762"/>
        <v>Fluid (stream)</v>
      </c>
      <c r="K12376" s="1" t="str">
        <f t="shared" si="1763"/>
        <v>Untreated Water</v>
      </c>
      <c r="O12376">
        <v>0.28999999999999998</v>
      </c>
      <c r="P12376">
        <v>110</v>
      </c>
      <c r="Q12376">
        <v>6.9</v>
      </c>
    </row>
    <row r="12377" spans="1:17" hidden="1" x14ac:dyDescent="0.3">
      <c r="A12377" t="s">
        <v>47811</v>
      </c>
      <c r="B12377" t="s">
        <v>47812</v>
      </c>
      <c r="C12377" s="1" t="str">
        <f t="shared" si="1757"/>
        <v>21:0723</v>
      </c>
      <c r="D12377" s="1" t="str">
        <f t="shared" si="1761"/>
        <v>21:0213</v>
      </c>
      <c r="E12377" t="s">
        <v>47813</v>
      </c>
      <c r="F12377" t="s">
        <v>47814</v>
      </c>
      <c r="H12377">
        <v>62.7201995</v>
      </c>
      <c r="I12377">
        <v>-133.70599060000001</v>
      </c>
      <c r="J12377" s="1" t="str">
        <f t="shared" si="1762"/>
        <v>Fluid (stream)</v>
      </c>
      <c r="K12377" s="1" t="str">
        <f t="shared" si="1763"/>
        <v>Untreated Water</v>
      </c>
      <c r="O12377">
        <v>0.21</v>
      </c>
      <c r="P12377">
        <v>90</v>
      </c>
      <c r="Q12377">
        <v>6.7</v>
      </c>
    </row>
    <row r="12378" spans="1:17" hidden="1" x14ac:dyDescent="0.3">
      <c r="A12378" t="s">
        <v>47815</v>
      </c>
      <c r="B12378" t="s">
        <v>47816</v>
      </c>
      <c r="C12378" s="1" t="str">
        <f t="shared" si="1757"/>
        <v>21:0723</v>
      </c>
      <c r="D12378" s="1" t="str">
        <f t="shared" si="1761"/>
        <v>21:0213</v>
      </c>
      <c r="E12378" t="s">
        <v>47817</v>
      </c>
      <c r="F12378" t="s">
        <v>47818</v>
      </c>
      <c r="H12378">
        <v>62.729899199999998</v>
      </c>
      <c r="I12378">
        <v>-133.69779940000001</v>
      </c>
      <c r="J12378" s="1" t="str">
        <f t="shared" si="1762"/>
        <v>Fluid (stream)</v>
      </c>
      <c r="K12378" s="1" t="str">
        <f t="shared" si="1763"/>
        <v>Untreated Water</v>
      </c>
      <c r="O12378">
        <v>2.5000000000000001E-2</v>
      </c>
      <c r="P12378">
        <v>80</v>
      </c>
      <c r="Q12378">
        <v>6.7</v>
      </c>
    </row>
    <row r="12379" spans="1:17" hidden="1" x14ac:dyDescent="0.3">
      <c r="A12379" t="s">
        <v>47819</v>
      </c>
      <c r="B12379" t="s">
        <v>47820</v>
      </c>
      <c r="C12379" s="1" t="str">
        <f t="shared" si="1757"/>
        <v>21:0723</v>
      </c>
      <c r="D12379" s="1" t="str">
        <f t="shared" si="1761"/>
        <v>21:0213</v>
      </c>
      <c r="E12379" t="s">
        <v>47821</v>
      </c>
      <c r="F12379" t="s">
        <v>47822</v>
      </c>
      <c r="H12379">
        <v>62.710991700000001</v>
      </c>
      <c r="I12379">
        <v>-133.66799399999999</v>
      </c>
      <c r="J12379" s="1" t="str">
        <f t="shared" si="1762"/>
        <v>Fluid (stream)</v>
      </c>
      <c r="K12379" s="1" t="str">
        <f t="shared" si="1763"/>
        <v>Untreated Water</v>
      </c>
      <c r="O12379">
        <v>2.5000000000000001E-2</v>
      </c>
      <c r="P12379">
        <v>80</v>
      </c>
      <c r="Q12379">
        <v>6.5</v>
      </c>
    </row>
    <row r="12380" spans="1:17" hidden="1" x14ac:dyDescent="0.3">
      <c r="A12380" t="s">
        <v>47823</v>
      </c>
      <c r="B12380" t="s">
        <v>47824</v>
      </c>
      <c r="C12380" s="1" t="str">
        <f t="shared" si="1757"/>
        <v>21:0723</v>
      </c>
      <c r="D12380" s="1" t="str">
        <f t="shared" si="1761"/>
        <v>21:0213</v>
      </c>
      <c r="E12380" t="s">
        <v>47825</v>
      </c>
      <c r="F12380" t="s">
        <v>47826</v>
      </c>
      <c r="H12380">
        <v>62.7478956</v>
      </c>
      <c r="I12380">
        <v>-133.59609029999999</v>
      </c>
      <c r="J12380" s="1" t="str">
        <f t="shared" si="1762"/>
        <v>Fluid (stream)</v>
      </c>
      <c r="K12380" s="1" t="str">
        <f t="shared" si="1763"/>
        <v>Untreated Water</v>
      </c>
      <c r="O12380">
        <v>2.5000000000000001E-2</v>
      </c>
      <c r="P12380">
        <v>80</v>
      </c>
      <c r="Q12380">
        <v>6.8</v>
      </c>
    </row>
    <row r="12381" spans="1:17" hidden="1" x14ac:dyDescent="0.3">
      <c r="A12381" t="s">
        <v>47827</v>
      </c>
      <c r="B12381" t="s">
        <v>47828</v>
      </c>
      <c r="C12381" s="1" t="str">
        <f t="shared" si="1757"/>
        <v>21:0723</v>
      </c>
      <c r="D12381" s="1" t="str">
        <f>HYPERLINK("http://geochem.nrcan.gc.ca/cdogs/content/svy/svy_e.htm", "")</f>
        <v/>
      </c>
      <c r="G12381" s="1" t="str">
        <f>HYPERLINK("http://geochem.nrcan.gc.ca/cdogs/content/cr_/cr_00084_e.htm", "84")</f>
        <v>84</v>
      </c>
      <c r="J12381" t="s">
        <v>11453</v>
      </c>
      <c r="K12381" t="s">
        <v>11454</v>
      </c>
      <c r="O12381">
        <v>0.25</v>
      </c>
      <c r="P12381">
        <v>90</v>
      </c>
      <c r="Q12381">
        <v>7</v>
      </c>
    </row>
    <row r="12382" spans="1:17" hidden="1" x14ac:dyDescent="0.3">
      <c r="A12382" t="s">
        <v>47829</v>
      </c>
      <c r="B12382" t="s">
        <v>47830</v>
      </c>
      <c r="C12382" s="1" t="str">
        <f t="shared" si="1757"/>
        <v>21:0723</v>
      </c>
      <c r="D12382" s="1" t="str">
        <f t="shared" ref="D12382:D12396" si="1764">HYPERLINK("http://geochem.nrcan.gc.ca/cdogs/content/svy/svy210213_e.htm", "21:0213")</f>
        <v>21:0213</v>
      </c>
      <c r="E12382" t="s">
        <v>47831</v>
      </c>
      <c r="F12382" t="s">
        <v>47832</v>
      </c>
      <c r="H12382">
        <v>62.7206914</v>
      </c>
      <c r="I12382">
        <v>-133.59749819999999</v>
      </c>
      <c r="J12382" s="1" t="str">
        <f t="shared" ref="J12382:J12396" si="1765">HYPERLINK("http://geochem.nrcan.gc.ca/cdogs/content/kwd/kwd020018_e.htm", "Fluid (stream)")</f>
        <v>Fluid (stream)</v>
      </c>
      <c r="K12382" s="1" t="str">
        <f t="shared" ref="K12382:K12396" si="1766">HYPERLINK("http://geochem.nrcan.gc.ca/cdogs/content/kwd/kwd080007_e.htm", "Untreated Water")</f>
        <v>Untreated Water</v>
      </c>
      <c r="O12382">
        <v>0.57999999999999996</v>
      </c>
      <c r="P12382">
        <v>110</v>
      </c>
      <c r="Q12382">
        <v>7</v>
      </c>
    </row>
    <row r="12383" spans="1:17" hidden="1" x14ac:dyDescent="0.3">
      <c r="A12383" t="s">
        <v>47833</v>
      </c>
      <c r="B12383" t="s">
        <v>47834</v>
      </c>
      <c r="C12383" s="1" t="str">
        <f t="shared" si="1757"/>
        <v>21:0723</v>
      </c>
      <c r="D12383" s="1" t="str">
        <f t="shared" si="1764"/>
        <v>21:0213</v>
      </c>
      <c r="E12383" t="s">
        <v>47835</v>
      </c>
      <c r="F12383" t="s">
        <v>47836</v>
      </c>
      <c r="H12383">
        <v>62.718393300000002</v>
      </c>
      <c r="I12383">
        <v>-133.58319320000001</v>
      </c>
      <c r="J12383" s="1" t="str">
        <f t="shared" si="1765"/>
        <v>Fluid (stream)</v>
      </c>
      <c r="K12383" s="1" t="str">
        <f t="shared" si="1766"/>
        <v>Untreated Water</v>
      </c>
      <c r="O12383">
        <v>2.5000000000000001E-2</v>
      </c>
      <c r="P12383">
        <v>110</v>
      </c>
      <c r="Q12383">
        <v>6.9</v>
      </c>
    </row>
    <row r="12384" spans="1:17" hidden="1" x14ac:dyDescent="0.3">
      <c r="A12384" t="s">
        <v>47837</v>
      </c>
      <c r="B12384" t="s">
        <v>47838</v>
      </c>
      <c r="C12384" s="1" t="str">
        <f t="shared" si="1757"/>
        <v>21:0723</v>
      </c>
      <c r="D12384" s="1" t="str">
        <f t="shared" si="1764"/>
        <v>21:0213</v>
      </c>
      <c r="E12384" t="s">
        <v>47839</v>
      </c>
      <c r="F12384" t="s">
        <v>47840</v>
      </c>
      <c r="H12384">
        <v>62.701791399999998</v>
      </c>
      <c r="I12384">
        <v>-133.56520309999999</v>
      </c>
      <c r="J12384" s="1" t="str">
        <f t="shared" si="1765"/>
        <v>Fluid (stream)</v>
      </c>
      <c r="K12384" s="1" t="str">
        <f t="shared" si="1766"/>
        <v>Untreated Water</v>
      </c>
      <c r="O12384">
        <v>2.5000000000000001E-2</v>
      </c>
      <c r="P12384">
        <v>90</v>
      </c>
      <c r="Q12384">
        <v>7.1</v>
      </c>
    </row>
    <row r="12385" spans="1:17" hidden="1" x14ac:dyDescent="0.3">
      <c r="A12385" t="s">
        <v>47841</v>
      </c>
      <c r="B12385" t="s">
        <v>47842</v>
      </c>
      <c r="C12385" s="1" t="str">
        <f t="shared" si="1757"/>
        <v>21:0723</v>
      </c>
      <c r="D12385" s="1" t="str">
        <f t="shared" si="1764"/>
        <v>21:0213</v>
      </c>
      <c r="E12385" t="s">
        <v>47843</v>
      </c>
      <c r="F12385" t="s">
        <v>47844</v>
      </c>
      <c r="H12385">
        <v>62.687197900000001</v>
      </c>
      <c r="I12385">
        <v>-133.53170009999999</v>
      </c>
      <c r="J12385" s="1" t="str">
        <f t="shared" si="1765"/>
        <v>Fluid (stream)</v>
      </c>
      <c r="K12385" s="1" t="str">
        <f t="shared" si="1766"/>
        <v>Untreated Water</v>
      </c>
      <c r="O12385">
        <v>0.18</v>
      </c>
      <c r="P12385">
        <v>100</v>
      </c>
      <c r="Q12385">
        <v>7</v>
      </c>
    </row>
    <row r="12386" spans="1:17" hidden="1" x14ac:dyDescent="0.3">
      <c r="A12386" t="s">
        <v>47845</v>
      </c>
      <c r="B12386" t="s">
        <v>47846</v>
      </c>
      <c r="C12386" s="1" t="str">
        <f t="shared" si="1757"/>
        <v>21:0723</v>
      </c>
      <c r="D12386" s="1" t="str">
        <f t="shared" si="1764"/>
        <v>21:0213</v>
      </c>
      <c r="E12386" t="s">
        <v>47847</v>
      </c>
      <c r="F12386" t="s">
        <v>47848</v>
      </c>
      <c r="H12386">
        <v>62.675496899999999</v>
      </c>
      <c r="I12386">
        <v>-133.57838810000001</v>
      </c>
      <c r="J12386" s="1" t="str">
        <f t="shared" si="1765"/>
        <v>Fluid (stream)</v>
      </c>
      <c r="K12386" s="1" t="str">
        <f t="shared" si="1766"/>
        <v>Untreated Water</v>
      </c>
      <c r="O12386">
        <v>0.31</v>
      </c>
      <c r="P12386">
        <v>120</v>
      </c>
      <c r="Q12386">
        <v>7</v>
      </c>
    </row>
    <row r="12387" spans="1:17" hidden="1" x14ac:dyDescent="0.3">
      <c r="A12387" t="s">
        <v>47849</v>
      </c>
      <c r="B12387" t="s">
        <v>47850</v>
      </c>
      <c r="C12387" s="1" t="str">
        <f t="shared" si="1757"/>
        <v>21:0723</v>
      </c>
      <c r="D12387" s="1" t="str">
        <f t="shared" si="1764"/>
        <v>21:0213</v>
      </c>
      <c r="E12387" t="s">
        <v>47851</v>
      </c>
      <c r="F12387" t="s">
        <v>47852</v>
      </c>
      <c r="H12387">
        <v>62.653793999999998</v>
      </c>
      <c r="I12387">
        <v>-133.60470000000001</v>
      </c>
      <c r="J12387" s="1" t="str">
        <f t="shared" si="1765"/>
        <v>Fluid (stream)</v>
      </c>
      <c r="K12387" s="1" t="str">
        <f t="shared" si="1766"/>
        <v>Untreated Water</v>
      </c>
      <c r="O12387">
        <v>0.18</v>
      </c>
      <c r="P12387">
        <v>120</v>
      </c>
      <c r="Q12387">
        <v>7</v>
      </c>
    </row>
    <row r="12388" spans="1:17" hidden="1" x14ac:dyDescent="0.3">
      <c r="A12388" t="s">
        <v>47853</v>
      </c>
      <c r="B12388" t="s">
        <v>47854</v>
      </c>
      <c r="C12388" s="1" t="str">
        <f t="shared" si="1757"/>
        <v>21:0723</v>
      </c>
      <c r="D12388" s="1" t="str">
        <f t="shared" si="1764"/>
        <v>21:0213</v>
      </c>
      <c r="E12388" t="s">
        <v>47855</v>
      </c>
      <c r="F12388" t="s">
        <v>47856</v>
      </c>
      <c r="H12388">
        <v>62.671197900000003</v>
      </c>
      <c r="I12388">
        <v>-133.61889650000001</v>
      </c>
      <c r="J12388" s="1" t="str">
        <f t="shared" si="1765"/>
        <v>Fluid (stream)</v>
      </c>
      <c r="K12388" s="1" t="str">
        <f t="shared" si="1766"/>
        <v>Untreated Water</v>
      </c>
      <c r="O12388">
        <v>2.5000000000000001E-2</v>
      </c>
      <c r="P12388">
        <v>110</v>
      </c>
      <c r="Q12388">
        <v>6.8</v>
      </c>
    </row>
    <row r="12389" spans="1:17" hidden="1" x14ac:dyDescent="0.3">
      <c r="A12389" t="s">
        <v>47857</v>
      </c>
      <c r="B12389" t="s">
        <v>47858</v>
      </c>
      <c r="C12389" s="1" t="str">
        <f t="shared" si="1757"/>
        <v>21:0723</v>
      </c>
      <c r="D12389" s="1" t="str">
        <f t="shared" si="1764"/>
        <v>21:0213</v>
      </c>
      <c r="E12389" t="s">
        <v>47859</v>
      </c>
      <c r="F12389" t="s">
        <v>47860</v>
      </c>
      <c r="H12389">
        <v>62.643096900000003</v>
      </c>
      <c r="I12389">
        <v>-133.5493907</v>
      </c>
      <c r="J12389" s="1" t="str">
        <f t="shared" si="1765"/>
        <v>Fluid (stream)</v>
      </c>
      <c r="K12389" s="1" t="str">
        <f t="shared" si="1766"/>
        <v>Untreated Water</v>
      </c>
      <c r="O12389">
        <v>2.5000000000000001E-2</v>
      </c>
      <c r="P12389">
        <v>110</v>
      </c>
      <c r="Q12389">
        <v>6.5</v>
      </c>
    </row>
    <row r="12390" spans="1:17" hidden="1" x14ac:dyDescent="0.3">
      <c r="A12390" t="s">
        <v>47861</v>
      </c>
      <c r="B12390" t="s">
        <v>47862</v>
      </c>
      <c r="C12390" s="1" t="str">
        <f t="shared" si="1757"/>
        <v>21:0723</v>
      </c>
      <c r="D12390" s="1" t="str">
        <f t="shared" si="1764"/>
        <v>21:0213</v>
      </c>
      <c r="E12390" t="s">
        <v>47863</v>
      </c>
      <c r="F12390" t="s">
        <v>47864</v>
      </c>
      <c r="H12390">
        <v>62.625593799999997</v>
      </c>
      <c r="I12390">
        <v>-133.52899439999999</v>
      </c>
      <c r="J12390" s="1" t="str">
        <f t="shared" si="1765"/>
        <v>Fluid (stream)</v>
      </c>
      <c r="K12390" s="1" t="str">
        <f t="shared" si="1766"/>
        <v>Untreated Water</v>
      </c>
      <c r="O12390">
        <v>2.5000000000000001E-2</v>
      </c>
      <c r="P12390">
        <v>370</v>
      </c>
      <c r="Q12390">
        <v>7</v>
      </c>
    </row>
    <row r="12391" spans="1:17" hidden="1" x14ac:dyDescent="0.3">
      <c r="A12391" t="s">
        <v>47865</v>
      </c>
      <c r="B12391" t="s">
        <v>47866</v>
      </c>
      <c r="C12391" s="1" t="str">
        <f t="shared" si="1757"/>
        <v>21:0723</v>
      </c>
      <c r="D12391" s="1" t="str">
        <f t="shared" si="1764"/>
        <v>21:0213</v>
      </c>
      <c r="E12391" t="s">
        <v>47867</v>
      </c>
      <c r="F12391" t="s">
        <v>47868</v>
      </c>
      <c r="H12391">
        <v>62.546790100000003</v>
      </c>
      <c r="I12391">
        <v>-133.4551845</v>
      </c>
      <c r="J12391" s="1" t="str">
        <f t="shared" si="1765"/>
        <v>Fluid (stream)</v>
      </c>
      <c r="K12391" s="1" t="str">
        <f t="shared" si="1766"/>
        <v>Untreated Water</v>
      </c>
      <c r="O12391">
        <v>0.57999999999999996</v>
      </c>
      <c r="P12391">
        <v>120</v>
      </c>
      <c r="Q12391">
        <v>7.4</v>
      </c>
    </row>
    <row r="12392" spans="1:17" hidden="1" x14ac:dyDescent="0.3">
      <c r="A12392" t="s">
        <v>47869</v>
      </c>
      <c r="B12392" t="s">
        <v>47870</v>
      </c>
      <c r="C12392" s="1" t="str">
        <f t="shared" si="1757"/>
        <v>21:0723</v>
      </c>
      <c r="D12392" s="1" t="str">
        <f t="shared" si="1764"/>
        <v>21:0213</v>
      </c>
      <c r="E12392" t="s">
        <v>47871</v>
      </c>
      <c r="F12392" t="s">
        <v>47872</v>
      </c>
      <c r="H12392">
        <v>62.550593900000003</v>
      </c>
      <c r="I12392">
        <v>-133.49108229999999</v>
      </c>
      <c r="J12392" s="1" t="str">
        <f t="shared" si="1765"/>
        <v>Fluid (stream)</v>
      </c>
      <c r="K12392" s="1" t="str">
        <f t="shared" si="1766"/>
        <v>Untreated Water</v>
      </c>
      <c r="O12392">
        <v>1.47</v>
      </c>
      <c r="P12392">
        <v>100</v>
      </c>
      <c r="Q12392">
        <v>7.3</v>
      </c>
    </row>
    <row r="12393" spans="1:17" hidden="1" x14ac:dyDescent="0.3">
      <c r="A12393" t="s">
        <v>47873</v>
      </c>
      <c r="B12393" t="s">
        <v>47874</v>
      </c>
      <c r="C12393" s="1" t="str">
        <f t="shared" si="1757"/>
        <v>21:0723</v>
      </c>
      <c r="D12393" s="1" t="str">
        <f t="shared" si="1764"/>
        <v>21:0213</v>
      </c>
      <c r="E12393" t="s">
        <v>47875</v>
      </c>
      <c r="F12393" t="s">
        <v>47876</v>
      </c>
      <c r="H12393">
        <v>62.558891600000003</v>
      </c>
      <c r="I12393">
        <v>-133.47058569999999</v>
      </c>
      <c r="J12393" s="1" t="str">
        <f t="shared" si="1765"/>
        <v>Fluid (stream)</v>
      </c>
      <c r="K12393" s="1" t="str">
        <f t="shared" si="1766"/>
        <v>Untreated Water</v>
      </c>
      <c r="O12393">
        <v>1.1299999999999999</v>
      </c>
      <c r="P12393">
        <v>70</v>
      </c>
      <c r="Q12393">
        <v>7.2</v>
      </c>
    </row>
    <row r="12394" spans="1:17" hidden="1" x14ac:dyDescent="0.3">
      <c r="A12394" t="s">
        <v>47877</v>
      </c>
      <c r="B12394" t="s">
        <v>47878</v>
      </c>
      <c r="C12394" s="1" t="str">
        <f t="shared" si="1757"/>
        <v>21:0723</v>
      </c>
      <c r="D12394" s="1" t="str">
        <f t="shared" si="1764"/>
        <v>21:0213</v>
      </c>
      <c r="E12394" t="s">
        <v>47875</v>
      </c>
      <c r="F12394" t="s">
        <v>47879</v>
      </c>
      <c r="H12394">
        <v>62.558891600000003</v>
      </c>
      <c r="I12394">
        <v>-133.47058569999999</v>
      </c>
      <c r="J12394" s="1" t="str">
        <f t="shared" si="1765"/>
        <v>Fluid (stream)</v>
      </c>
      <c r="K12394" s="1" t="str">
        <f t="shared" si="1766"/>
        <v>Untreated Water</v>
      </c>
      <c r="O12394">
        <v>1.1000000000000001</v>
      </c>
      <c r="P12394">
        <v>80</v>
      </c>
      <c r="Q12394">
        <v>6.8</v>
      </c>
    </row>
    <row r="12395" spans="1:17" hidden="1" x14ac:dyDescent="0.3">
      <c r="A12395" t="s">
        <v>47880</v>
      </c>
      <c r="B12395" t="s">
        <v>47881</v>
      </c>
      <c r="C12395" s="1" t="str">
        <f t="shared" ref="C12395:C12458" si="1767">HYPERLINK("http://geochem.nrcan.gc.ca/cdogs/content/bdl/bdl210723_e.htm", "21:0723")</f>
        <v>21:0723</v>
      </c>
      <c r="D12395" s="1" t="str">
        <f t="shared" si="1764"/>
        <v>21:0213</v>
      </c>
      <c r="E12395" t="s">
        <v>47882</v>
      </c>
      <c r="F12395" t="s">
        <v>47883</v>
      </c>
      <c r="H12395">
        <v>62.502886799999999</v>
      </c>
      <c r="I12395">
        <v>-133.5131854</v>
      </c>
      <c r="J12395" s="1" t="str">
        <f t="shared" si="1765"/>
        <v>Fluid (stream)</v>
      </c>
      <c r="K12395" s="1" t="str">
        <f t="shared" si="1766"/>
        <v>Untreated Water</v>
      </c>
      <c r="O12395">
        <v>0.5</v>
      </c>
      <c r="P12395">
        <v>70</v>
      </c>
      <c r="Q12395">
        <v>6.8</v>
      </c>
    </row>
    <row r="12396" spans="1:17" hidden="1" x14ac:dyDescent="0.3">
      <c r="A12396" t="s">
        <v>47884</v>
      </c>
      <c r="B12396" t="s">
        <v>47885</v>
      </c>
      <c r="C12396" s="1" t="str">
        <f t="shared" si="1767"/>
        <v>21:0723</v>
      </c>
      <c r="D12396" s="1" t="str">
        <f t="shared" si="1764"/>
        <v>21:0213</v>
      </c>
      <c r="E12396" t="s">
        <v>47886</v>
      </c>
      <c r="F12396" t="s">
        <v>47887</v>
      </c>
      <c r="H12396">
        <v>62.588492799999997</v>
      </c>
      <c r="I12396">
        <v>-133.33078570000001</v>
      </c>
      <c r="J12396" s="1" t="str">
        <f t="shared" si="1765"/>
        <v>Fluid (stream)</v>
      </c>
      <c r="K12396" s="1" t="str">
        <f t="shared" si="1766"/>
        <v>Untreated Water</v>
      </c>
      <c r="O12396">
        <v>2.5000000000000001E-2</v>
      </c>
      <c r="P12396">
        <v>100</v>
      </c>
      <c r="Q12396">
        <v>6.8</v>
      </c>
    </row>
    <row r="12397" spans="1:17" hidden="1" x14ac:dyDescent="0.3">
      <c r="A12397" t="s">
        <v>47888</v>
      </c>
      <c r="B12397" t="s">
        <v>47889</v>
      </c>
      <c r="C12397" s="1" t="str">
        <f t="shared" si="1767"/>
        <v>21:0723</v>
      </c>
      <c r="D12397" s="1" t="str">
        <f>HYPERLINK("http://geochem.nrcan.gc.ca/cdogs/content/svy/svy_e.htm", "")</f>
        <v/>
      </c>
      <c r="G12397" s="1" t="str">
        <f>HYPERLINK("http://geochem.nrcan.gc.ca/cdogs/content/cr_/cr_00086_e.htm", "86")</f>
        <v>86</v>
      </c>
      <c r="J12397" t="s">
        <v>11453</v>
      </c>
      <c r="K12397" t="s">
        <v>11454</v>
      </c>
      <c r="O12397">
        <v>0.51</v>
      </c>
      <c r="P12397">
        <v>120</v>
      </c>
      <c r="Q12397">
        <v>6.7</v>
      </c>
    </row>
    <row r="12398" spans="1:17" hidden="1" x14ac:dyDescent="0.3">
      <c r="A12398" t="s">
        <v>47890</v>
      </c>
      <c r="B12398" t="s">
        <v>47891</v>
      </c>
      <c r="C12398" s="1" t="str">
        <f t="shared" si="1767"/>
        <v>21:0723</v>
      </c>
      <c r="D12398" s="1" t="str">
        <f t="shared" ref="D12398:D12406" si="1768">HYPERLINK("http://geochem.nrcan.gc.ca/cdogs/content/svy/svy210213_e.htm", "21:0213")</f>
        <v>21:0213</v>
      </c>
      <c r="E12398" t="s">
        <v>47892</v>
      </c>
      <c r="F12398" t="s">
        <v>47893</v>
      </c>
      <c r="H12398">
        <v>62.590592200000003</v>
      </c>
      <c r="I12398">
        <v>-133.35187569999999</v>
      </c>
      <c r="J12398" s="1" t="str">
        <f t="shared" ref="J12398:J12406" si="1769">HYPERLINK("http://geochem.nrcan.gc.ca/cdogs/content/kwd/kwd020018_e.htm", "Fluid (stream)")</f>
        <v>Fluid (stream)</v>
      </c>
      <c r="K12398" s="1" t="str">
        <f t="shared" ref="K12398:K12406" si="1770">HYPERLINK("http://geochem.nrcan.gc.ca/cdogs/content/kwd/kwd080007_e.htm", "Untreated Water")</f>
        <v>Untreated Water</v>
      </c>
      <c r="O12398">
        <v>2.5000000000000001E-2</v>
      </c>
      <c r="P12398">
        <v>100</v>
      </c>
      <c r="Q12398">
        <v>6</v>
      </c>
    </row>
    <row r="12399" spans="1:17" hidden="1" x14ac:dyDescent="0.3">
      <c r="A12399" t="s">
        <v>47894</v>
      </c>
      <c r="B12399" t="s">
        <v>47895</v>
      </c>
      <c r="C12399" s="1" t="str">
        <f t="shared" si="1767"/>
        <v>21:0723</v>
      </c>
      <c r="D12399" s="1" t="str">
        <f t="shared" si="1768"/>
        <v>21:0213</v>
      </c>
      <c r="E12399" t="s">
        <v>47896</v>
      </c>
      <c r="F12399" t="s">
        <v>47897</v>
      </c>
      <c r="H12399">
        <v>62.577296699999998</v>
      </c>
      <c r="I12399">
        <v>-133.4085761</v>
      </c>
      <c r="J12399" s="1" t="str">
        <f t="shared" si="1769"/>
        <v>Fluid (stream)</v>
      </c>
      <c r="K12399" s="1" t="str">
        <f t="shared" si="1770"/>
        <v>Untreated Water</v>
      </c>
      <c r="O12399">
        <v>2.5000000000000001E-2</v>
      </c>
      <c r="P12399">
        <v>110</v>
      </c>
      <c r="Q12399">
        <v>6.4</v>
      </c>
    </row>
    <row r="12400" spans="1:17" hidden="1" x14ac:dyDescent="0.3">
      <c r="A12400" t="s">
        <v>47898</v>
      </c>
      <c r="B12400" t="s">
        <v>47899</v>
      </c>
      <c r="C12400" s="1" t="str">
        <f t="shared" si="1767"/>
        <v>21:0723</v>
      </c>
      <c r="D12400" s="1" t="str">
        <f t="shared" si="1768"/>
        <v>21:0213</v>
      </c>
      <c r="E12400" t="s">
        <v>47900</v>
      </c>
      <c r="F12400" t="s">
        <v>47901</v>
      </c>
      <c r="H12400">
        <v>62.617894700000001</v>
      </c>
      <c r="I12400">
        <v>-133.4093838</v>
      </c>
      <c r="J12400" s="1" t="str">
        <f t="shared" si="1769"/>
        <v>Fluid (stream)</v>
      </c>
      <c r="K12400" s="1" t="str">
        <f t="shared" si="1770"/>
        <v>Untreated Water</v>
      </c>
      <c r="O12400">
        <v>2.5000000000000001E-2</v>
      </c>
      <c r="P12400">
        <v>230</v>
      </c>
      <c r="Q12400">
        <v>6.7</v>
      </c>
    </row>
    <row r="12401" spans="1:17" hidden="1" x14ac:dyDescent="0.3">
      <c r="A12401" t="s">
        <v>47902</v>
      </c>
      <c r="B12401" t="s">
        <v>47903</v>
      </c>
      <c r="C12401" s="1" t="str">
        <f t="shared" si="1767"/>
        <v>21:0723</v>
      </c>
      <c r="D12401" s="1" t="str">
        <f t="shared" si="1768"/>
        <v>21:0213</v>
      </c>
      <c r="E12401" t="s">
        <v>47904</v>
      </c>
      <c r="F12401" t="s">
        <v>47905</v>
      </c>
      <c r="H12401">
        <v>62.631297600000003</v>
      </c>
      <c r="I12401">
        <v>-133.48298299999999</v>
      </c>
      <c r="J12401" s="1" t="str">
        <f t="shared" si="1769"/>
        <v>Fluid (stream)</v>
      </c>
      <c r="K12401" s="1" t="str">
        <f t="shared" si="1770"/>
        <v>Untreated Water</v>
      </c>
      <c r="O12401">
        <v>2.5000000000000001E-2</v>
      </c>
      <c r="P12401">
        <v>190</v>
      </c>
      <c r="Q12401">
        <v>6</v>
      </c>
    </row>
    <row r="12402" spans="1:17" hidden="1" x14ac:dyDescent="0.3">
      <c r="A12402" t="s">
        <v>47906</v>
      </c>
      <c r="B12402" t="s">
        <v>47907</v>
      </c>
      <c r="C12402" s="1" t="str">
        <f t="shared" si="1767"/>
        <v>21:0723</v>
      </c>
      <c r="D12402" s="1" t="str">
        <f t="shared" si="1768"/>
        <v>21:0213</v>
      </c>
      <c r="E12402" t="s">
        <v>47908</v>
      </c>
      <c r="F12402" t="s">
        <v>47909</v>
      </c>
      <c r="H12402">
        <v>62.636692400000001</v>
      </c>
      <c r="I12402">
        <v>-133.47299430000001</v>
      </c>
      <c r="J12402" s="1" t="str">
        <f t="shared" si="1769"/>
        <v>Fluid (stream)</v>
      </c>
      <c r="K12402" s="1" t="str">
        <f t="shared" si="1770"/>
        <v>Untreated Water</v>
      </c>
      <c r="O12402">
        <v>2.5000000000000001E-2</v>
      </c>
      <c r="P12402">
        <v>170</v>
      </c>
      <c r="Q12402">
        <v>6.8</v>
      </c>
    </row>
    <row r="12403" spans="1:17" hidden="1" x14ac:dyDescent="0.3">
      <c r="A12403" t="s">
        <v>47910</v>
      </c>
      <c r="B12403" t="s">
        <v>47911</v>
      </c>
      <c r="C12403" s="1" t="str">
        <f t="shared" si="1767"/>
        <v>21:0723</v>
      </c>
      <c r="D12403" s="1" t="str">
        <f t="shared" si="1768"/>
        <v>21:0213</v>
      </c>
      <c r="E12403" t="s">
        <v>47912</v>
      </c>
      <c r="F12403" t="s">
        <v>47913</v>
      </c>
      <c r="H12403">
        <v>62.647200099999999</v>
      </c>
      <c r="I12403">
        <v>-133.4214905</v>
      </c>
      <c r="J12403" s="1" t="str">
        <f t="shared" si="1769"/>
        <v>Fluid (stream)</v>
      </c>
      <c r="K12403" s="1" t="str">
        <f t="shared" si="1770"/>
        <v>Untreated Water</v>
      </c>
      <c r="O12403">
        <v>2.5000000000000001E-2</v>
      </c>
      <c r="P12403">
        <v>140</v>
      </c>
      <c r="Q12403">
        <v>6.6</v>
      </c>
    </row>
    <row r="12404" spans="1:17" hidden="1" x14ac:dyDescent="0.3">
      <c r="A12404" t="s">
        <v>47914</v>
      </c>
      <c r="B12404" t="s">
        <v>47915</v>
      </c>
      <c r="C12404" s="1" t="str">
        <f t="shared" si="1767"/>
        <v>21:0723</v>
      </c>
      <c r="D12404" s="1" t="str">
        <f t="shared" si="1768"/>
        <v>21:0213</v>
      </c>
      <c r="E12404" t="s">
        <v>47916</v>
      </c>
      <c r="F12404" t="s">
        <v>47917</v>
      </c>
      <c r="H12404">
        <v>62.672993300000002</v>
      </c>
      <c r="I12404">
        <v>-133.45458439999999</v>
      </c>
      <c r="J12404" s="1" t="str">
        <f t="shared" si="1769"/>
        <v>Fluid (stream)</v>
      </c>
      <c r="K12404" s="1" t="str">
        <f t="shared" si="1770"/>
        <v>Untreated Water</v>
      </c>
      <c r="O12404">
        <v>0.66</v>
      </c>
      <c r="P12404">
        <v>140</v>
      </c>
      <c r="Q12404">
        <v>7</v>
      </c>
    </row>
    <row r="12405" spans="1:17" hidden="1" x14ac:dyDescent="0.3">
      <c r="A12405" t="s">
        <v>47918</v>
      </c>
      <c r="B12405" t="s">
        <v>47919</v>
      </c>
      <c r="C12405" s="1" t="str">
        <f t="shared" si="1767"/>
        <v>21:0723</v>
      </c>
      <c r="D12405" s="1" t="str">
        <f t="shared" si="1768"/>
        <v>21:0213</v>
      </c>
      <c r="E12405" t="s">
        <v>47920</v>
      </c>
      <c r="F12405" t="s">
        <v>47921</v>
      </c>
      <c r="H12405">
        <v>62.671399399999999</v>
      </c>
      <c r="I12405">
        <v>-133.38638090000001</v>
      </c>
      <c r="J12405" s="1" t="str">
        <f t="shared" si="1769"/>
        <v>Fluid (stream)</v>
      </c>
      <c r="K12405" s="1" t="str">
        <f t="shared" si="1770"/>
        <v>Untreated Water</v>
      </c>
      <c r="O12405">
        <v>2.5000000000000001E-2</v>
      </c>
      <c r="P12405">
        <v>100</v>
      </c>
      <c r="Q12405">
        <v>6.9</v>
      </c>
    </row>
    <row r="12406" spans="1:17" hidden="1" x14ac:dyDescent="0.3">
      <c r="A12406" t="s">
        <v>47922</v>
      </c>
      <c r="B12406" t="s">
        <v>47923</v>
      </c>
      <c r="C12406" s="1" t="str">
        <f t="shared" si="1767"/>
        <v>21:0723</v>
      </c>
      <c r="D12406" s="1" t="str">
        <f t="shared" si="1768"/>
        <v>21:0213</v>
      </c>
      <c r="E12406" t="s">
        <v>47924</v>
      </c>
      <c r="F12406" t="s">
        <v>47925</v>
      </c>
      <c r="H12406">
        <v>62.700600799999997</v>
      </c>
      <c r="I12406">
        <v>-133.39159269999999</v>
      </c>
      <c r="J12406" s="1" t="str">
        <f t="shared" si="1769"/>
        <v>Fluid (stream)</v>
      </c>
      <c r="K12406" s="1" t="str">
        <f t="shared" si="1770"/>
        <v>Untreated Water</v>
      </c>
      <c r="O12406">
        <v>2.5000000000000001E-2</v>
      </c>
      <c r="P12406">
        <v>140</v>
      </c>
      <c r="Q12406">
        <v>7</v>
      </c>
    </row>
    <row r="12407" spans="1:17" hidden="1" x14ac:dyDescent="0.3">
      <c r="A12407" t="s">
        <v>47926</v>
      </c>
      <c r="B12407" t="s">
        <v>47927</v>
      </c>
      <c r="C12407" s="1" t="str">
        <f t="shared" si="1767"/>
        <v>21:0723</v>
      </c>
      <c r="D12407" s="1" t="str">
        <f>HYPERLINK("http://geochem.nrcan.gc.ca/cdogs/content/svy/svy_e.htm", "")</f>
        <v/>
      </c>
      <c r="G12407" s="1" t="str">
        <f>HYPERLINK("http://geochem.nrcan.gc.ca/cdogs/content/cr_/cr_00084_e.htm", "84")</f>
        <v>84</v>
      </c>
      <c r="J12407" t="s">
        <v>11453</v>
      </c>
      <c r="K12407" t="s">
        <v>11454</v>
      </c>
      <c r="O12407">
        <v>0.31</v>
      </c>
      <c r="P12407">
        <v>90</v>
      </c>
      <c r="Q12407">
        <v>6.8</v>
      </c>
    </row>
    <row r="12408" spans="1:17" hidden="1" x14ac:dyDescent="0.3">
      <c r="A12408" t="s">
        <v>47928</v>
      </c>
      <c r="B12408" t="s">
        <v>47929</v>
      </c>
      <c r="C12408" s="1" t="str">
        <f t="shared" si="1767"/>
        <v>21:0723</v>
      </c>
      <c r="D12408" s="1" t="str">
        <f t="shared" ref="D12408:D12438" si="1771">HYPERLINK("http://geochem.nrcan.gc.ca/cdogs/content/svy/svy210213_e.htm", "21:0213")</f>
        <v>21:0213</v>
      </c>
      <c r="E12408" t="s">
        <v>47930</v>
      </c>
      <c r="F12408" t="s">
        <v>47931</v>
      </c>
      <c r="H12408">
        <v>62.715692300000001</v>
      </c>
      <c r="I12408">
        <v>-133.49530150000001</v>
      </c>
      <c r="J12408" s="1" t="str">
        <f t="shared" ref="J12408:J12438" si="1772">HYPERLINK("http://geochem.nrcan.gc.ca/cdogs/content/kwd/kwd020018_e.htm", "Fluid (stream)")</f>
        <v>Fluid (stream)</v>
      </c>
      <c r="K12408" s="1" t="str">
        <f t="shared" ref="K12408:K12438" si="1773">HYPERLINK("http://geochem.nrcan.gc.ca/cdogs/content/kwd/kwd080007_e.htm", "Untreated Water")</f>
        <v>Untreated Water</v>
      </c>
      <c r="O12408">
        <v>2.5000000000000001E-2</v>
      </c>
      <c r="P12408">
        <v>120</v>
      </c>
      <c r="Q12408">
        <v>6.8</v>
      </c>
    </row>
    <row r="12409" spans="1:17" hidden="1" x14ac:dyDescent="0.3">
      <c r="A12409" t="s">
        <v>47932</v>
      </c>
      <c r="B12409" t="s">
        <v>47933</v>
      </c>
      <c r="C12409" s="1" t="str">
        <f t="shared" si="1767"/>
        <v>21:0723</v>
      </c>
      <c r="D12409" s="1" t="str">
        <f t="shared" si="1771"/>
        <v>21:0213</v>
      </c>
      <c r="E12409" t="s">
        <v>47930</v>
      </c>
      <c r="F12409" t="s">
        <v>47934</v>
      </c>
      <c r="H12409">
        <v>62.715692300000001</v>
      </c>
      <c r="I12409">
        <v>-133.49530150000001</v>
      </c>
      <c r="J12409" s="1" t="str">
        <f t="shared" si="1772"/>
        <v>Fluid (stream)</v>
      </c>
      <c r="K12409" s="1" t="str">
        <f t="shared" si="1773"/>
        <v>Untreated Water</v>
      </c>
      <c r="O12409">
        <v>2.5000000000000001E-2</v>
      </c>
      <c r="P12409">
        <v>180</v>
      </c>
      <c r="Q12409">
        <v>6.8</v>
      </c>
    </row>
    <row r="12410" spans="1:17" hidden="1" x14ac:dyDescent="0.3">
      <c r="A12410" t="s">
        <v>47935</v>
      </c>
      <c r="B12410" t="s">
        <v>47936</v>
      </c>
      <c r="C12410" s="1" t="str">
        <f t="shared" si="1767"/>
        <v>21:0723</v>
      </c>
      <c r="D12410" s="1" t="str">
        <f t="shared" si="1771"/>
        <v>21:0213</v>
      </c>
      <c r="E12410" t="s">
        <v>47937</v>
      </c>
      <c r="F12410" t="s">
        <v>47938</v>
      </c>
      <c r="H12410">
        <v>62.741198300000001</v>
      </c>
      <c r="I12410">
        <v>-133.51569079999999</v>
      </c>
      <c r="J12410" s="1" t="str">
        <f t="shared" si="1772"/>
        <v>Fluid (stream)</v>
      </c>
      <c r="K12410" s="1" t="str">
        <f t="shared" si="1773"/>
        <v>Untreated Water</v>
      </c>
      <c r="O12410">
        <v>2.5000000000000001E-2</v>
      </c>
      <c r="P12410">
        <v>130</v>
      </c>
      <c r="Q12410">
        <v>7</v>
      </c>
    </row>
    <row r="12411" spans="1:17" hidden="1" x14ac:dyDescent="0.3">
      <c r="A12411" t="s">
        <v>47939</v>
      </c>
      <c r="B12411" t="s">
        <v>47940</v>
      </c>
      <c r="C12411" s="1" t="str">
        <f t="shared" si="1767"/>
        <v>21:0723</v>
      </c>
      <c r="D12411" s="1" t="str">
        <f t="shared" si="1771"/>
        <v>21:0213</v>
      </c>
      <c r="E12411" t="s">
        <v>47941</v>
      </c>
      <c r="F12411" t="s">
        <v>47942</v>
      </c>
      <c r="H12411">
        <v>62.771802000000001</v>
      </c>
      <c r="I12411">
        <v>-133.48360460000001</v>
      </c>
      <c r="J12411" s="1" t="str">
        <f t="shared" si="1772"/>
        <v>Fluid (stream)</v>
      </c>
      <c r="K12411" s="1" t="str">
        <f t="shared" si="1773"/>
        <v>Untreated Water</v>
      </c>
      <c r="O12411">
        <v>0.8</v>
      </c>
      <c r="P12411">
        <v>90</v>
      </c>
      <c r="Q12411">
        <v>7.3</v>
      </c>
    </row>
    <row r="12412" spans="1:17" hidden="1" x14ac:dyDescent="0.3">
      <c r="A12412" t="s">
        <v>47943</v>
      </c>
      <c r="B12412" t="s">
        <v>47944</v>
      </c>
      <c r="C12412" s="1" t="str">
        <f t="shared" si="1767"/>
        <v>21:0723</v>
      </c>
      <c r="D12412" s="1" t="str">
        <f t="shared" si="1771"/>
        <v>21:0213</v>
      </c>
      <c r="E12412" t="s">
        <v>47945</v>
      </c>
      <c r="F12412" t="s">
        <v>47946</v>
      </c>
      <c r="H12412">
        <v>62.787702699999997</v>
      </c>
      <c r="I12412">
        <v>-133.44099019999999</v>
      </c>
      <c r="J12412" s="1" t="str">
        <f t="shared" si="1772"/>
        <v>Fluid (stream)</v>
      </c>
      <c r="K12412" s="1" t="str">
        <f t="shared" si="1773"/>
        <v>Untreated Water</v>
      </c>
      <c r="O12412">
        <v>2.5000000000000001E-2</v>
      </c>
      <c r="P12412">
        <v>90</v>
      </c>
      <c r="Q12412">
        <v>6.4</v>
      </c>
    </row>
    <row r="12413" spans="1:17" hidden="1" x14ac:dyDescent="0.3">
      <c r="A12413" t="s">
        <v>47947</v>
      </c>
      <c r="B12413" t="s">
        <v>47948</v>
      </c>
      <c r="C12413" s="1" t="str">
        <f t="shared" si="1767"/>
        <v>21:0723</v>
      </c>
      <c r="D12413" s="1" t="str">
        <f t="shared" si="1771"/>
        <v>21:0213</v>
      </c>
      <c r="E12413" t="s">
        <v>47949</v>
      </c>
      <c r="F12413" t="s">
        <v>47950</v>
      </c>
      <c r="H12413">
        <v>62.805703899999997</v>
      </c>
      <c r="I12413">
        <v>-133.4450975</v>
      </c>
      <c r="J12413" s="1" t="str">
        <f t="shared" si="1772"/>
        <v>Fluid (stream)</v>
      </c>
      <c r="K12413" s="1" t="str">
        <f t="shared" si="1773"/>
        <v>Untreated Water</v>
      </c>
      <c r="O12413">
        <v>2.5000000000000001E-2</v>
      </c>
      <c r="P12413">
        <v>90</v>
      </c>
      <c r="Q12413">
        <v>6.8</v>
      </c>
    </row>
    <row r="12414" spans="1:17" hidden="1" x14ac:dyDescent="0.3">
      <c r="A12414" t="s">
        <v>47951</v>
      </c>
      <c r="B12414" t="s">
        <v>47952</v>
      </c>
      <c r="C12414" s="1" t="str">
        <f t="shared" si="1767"/>
        <v>21:0723</v>
      </c>
      <c r="D12414" s="1" t="str">
        <f t="shared" si="1771"/>
        <v>21:0213</v>
      </c>
      <c r="E12414" t="s">
        <v>47953</v>
      </c>
      <c r="F12414" t="s">
        <v>47954</v>
      </c>
      <c r="H12414">
        <v>62.757400599999997</v>
      </c>
      <c r="I12414">
        <v>-133.3472956</v>
      </c>
      <c r="J12414" s="1" t="str">
        <f t="shared" si="1772"/>
        <v>Fluid (stream)</v>
      </c>
      <c r="K12414" s="1" t="str">
        <f t="shared" si="1773"/>
        <v>Untreated Water</v>
      </c>
      <c r="O12414">
        <v>0.91</v>
      </c>
      <c r="P12414">
        <v>110</v>
      </c>
      <c r="Q12414">
        <v>7.2</v>
      </c>
    </row>
    <row r="12415" spans="1:17" hidden="1" x14ac:dyDescent="0.3">
      <c r="A12415" t="s">
        <v>47955</v>
      </c>
      <c r="B12415" t="s">
        <v>47956</v>
      </c>
      <c r="C12415" s="1" t="str">
        <f t="shared" si="1767"/>
        <v>21:0723</v>
      </c>
      <c r="D12415" s="1" t="str">
        <f t="shared" si="1771"/>
        <v>21:0213</v>
      </c>
      <c r="E12415" t="s">
        <v>47957</v>
      </c>
      <c r="F12415" t="s">
        <v>47958</v>
      </c>
      <c r="H12415">
        <v>62.763803099999997</v>
      </c>
      <c r="I12415">
        <v>-133.356594</v>
      </c>
      <c r="J12415" s="1" t="str">
        <f t="shared" si="1772"/>
        <v>Fluid (stream)</v>
      </c>
      <c r="K12415" s="1" t="str">
        <f t="shared" si="1773"/>
        <v>Untreated Water</v>
      </c>
      <c r="O12415">
        <v>0.5</v>
      </c>
      <c r="P12415">
        <v>100</v>
      </c>
      <c r="Q12415">
        <v>7.2</v>
      </c>
    </row>
    <row r="12416" spans="1:17" hidden="1" x14ac:dyDescent="0.3">
      <c r="A12416" t="s">
        <v>47959</v>
      </c>
      <c r="B12416" t="s">
        <v>47960</v>
      </c>
      <c r="C12416" s="1" t="str">
        <f t="shared" si="1767"/>
        <v>21:0723</v>
      </c>
      <c r="D12416" s="1" t="str">
        <f t="shared" si="1771"/>
        <v>21:0213</v>
      </c>
      <c r="E12416" t="s">
        <v>47961</v>
      </c>
      <c r="F12416" t="s">
        <v>47962</v>
      </c>
      <c r="H12416">
        <v>62.732697799999997</v>
      </c>
      <c r="I12416">
        <v>-133.2920843</v>
      </c>
      <c r="J12416" s="1" t="str">
        <f t="shared" si="1772"/>
        <v>Fluid (stream)</v>
      </c>
      <c r="K12416" s="1" t="str">
        <f t="shared" si="1773"/>
        <v>Untreated Water</v>
      </c>
      <c r="O12416">
        <v>2.5000000000000001E-2</v>
      </c>
      <c r="P12416">
        <v>90</v>
      </c>
      <c r="Q12416">
        <v>7.2</v>
      </c>
    </row>
    <row r="12417" spans="1:17" hidden="1" x14ac:dyDescent="0.3">
      <c r="A12417" t="s">
        <v>47963</v>
      </c>
      <c r="B12417" t="s">
        <v>47964</v>
      </c>
      <c r="C12417" s="1" t="str">
        <f t="shared" si="1767"/>
        <v>21:0723</v>
      </c>
      <c r="D12417" s="1" t="str">
        <f t="shared" si="1771"/>
        <v>21:0213</v>
      </c>
      <c r="E12417" t="s">
        <v>47965</v>
      </c>
      <c r="F12417" t="s">
        <v>47966</v>
      </c>
      <c r="H12417">
        <v>62.732204000000003</v>
      </c>
      <c r="I12417">
        <v>-133.31888240000001</v>
      </c>
      <c r="J12417" s="1" t="str">
        <f t="shared" si="1772"/>
        <v>Fluid (stream)</v>
      </c>
      <c r="K12417" s="1" t="str">
        <f t="shared" si="1773"/>
        <v>Untreated Water</v>
      </c>
      <c r="O12417">
        <v>0.27</v>
      </c>
      <c r="P12417">
        <v>90</v>
      </c>
      <c r="Q12417">
        <v>7.1</v>
      </c>
    </row>
    <row r="12418" spans="1:17" hidden="1" x14ac:dyDescent="0.3">
      <c r="A12418" t="s">
        <v>47967</v>
      </c>
      <c r="B12418" t="s">
        <v>47968</v>
      </c>
      <c r="C12418" s="1" t="str">
        <f t="shared" si="1767"/>
        <v>21:0723</v>
      </c>
      <c r="D12418" s="1" t="str">
        <f t="shared" si="1771"/>
        <v>21:0213</v>
      </c>
      <c r="E12418" t="s">
        <v>47969</v>
      </c>
      <c r="F12418" t="s">
        <v>47970</v>
      </c>
      <c r="H12418">
        <v>62.690797799999999</v>
      </c>
      <c r="I12418">
        <v>-133.26718170000001</v>
      </c>
      <c r="J12418" s="1" t="str">
        <f t="shared" si="1772"/>
        <v>Fluid (stream)</v>
      </c>
      <c r="K12418" s="1" t="str">
        <f t="shared" si="1773"/>
        <v>Untreated Water</v>
      </c>
      <c r="O12418">
        <v>1.06</v>
      </c>
      <c r="P12418">
        <v>200</v>
      </c>
      <c r="Q12418">
        <v>7.2</v>
      </c>
    </row>
    <row r="12419" spans="1:17" hidden="1" x14ac:dyDescent="0.3">
      <c r="A12419" t="s">
        <v>47971</v>
      </c>
      <c r="B12419" t="s">
        <v>47972</v>
      </c>
      <c r="C12419" s="1" t="str">
        <f t="shared" si="1767"/>
        <v>21:0723</v>
      </c>
      <c r="D12419" s="1" t="str">
        <f t="shared" si="1771"/>
        <v>21:0213</v>
      </c>
      <c r="E12419" t="s">
        <v>47973</v>
      </c>
      <c r="F12419" t="s">
        <v>47974</v>
      </c>
      <c r="H12419">
        <v>62.6502038</v>
      </c>
      <c r="I12419">
        <v>-133.2777878</v>
      </c>
      <c r="J12419" s="1" t="str">
        <f t="shared" si="1772"/>
        <v>Fluid (stream)</v>
      </c>
      <c r="K12419" s="1" t="str">
        <f t="shared" si="1773"/>
        <v>Untreated Water</v>
      </c>
      <c r="O12419">
        <v>0.18</v>
      </c>
      <c r="P12419">
        <v>100</v>
      </c>
      <c r="Q12419">
        <v>6.9</v>
      </c>
    </row>
    <row r="12420" spans="1:17" hidden="1" x14ac:dyDescent="0.3">
      <c r="A12420" t="s">
        <v>47975</v>
      </c>
      <c r="B12420" t="s">
        <v>47976</v>
      </c>
      <c r="C12420" s="1" t="str">
        <f t="shared" si="1767"/>
        <v>21:0723</v>
      </c>
      <c r="D12420" s="1" t="str">
        <f t="shared" si="1771"/>
        <v>21:0213</v>
      </c>
      <c r="E12420" t="s">
        <v>47977</v>
      </c>
      <c r="F12420" t="s">
        <v>47978</v>
      </c>
      <c r="H12420">
        <v>62.621802000000002</v>
      </c>
      <c r="I12420">
        <v>-133.33538659999999</v>
      </c>
      <c r="J12420" s="1" t="str">
        <f t="shared" si="1772"/>
        <v>Fluid (stream)</v>
      </c>
      <c r="K12420" s="1" t="str">
        <f t="shared" si="1773"/>
        <v>Untreated Water</v>
      </c>
      <c r="O12420">
        <v>0.68</v>
      </c>
      <c r="P12420">
        <v>140</v>
      </c>
      <c r="Q12420">
        <v>7.1</v>
      </c>
    </row>
    <row r="12421" spans="1:17" hidden="1" x14ac:dyDescent="0.3">
      <c r="A12421" t="s">
        <v>47979</v>
      </c>
      <c r="B12421" t="s">
        <v>47980</v>
      </c>
      <c r="C12421" s="1" t="str">
        <f t="shared" si="1767"/>
        <v>21:0723</v>
      </c>
      <c r="D12421" s="1" t="str">
        <f t="shared" si="1771"/>
        <v>21:0213</v>
      </c>
      <c r="E12421" t="s">
        <v>47981</v>
      </c>
      <c r="F12421" t="s">
        <v>47982</v>
      </c>
      <c r="H12421">
        <v>62.894705899999998</v>
      </c>
      <c r="I12421">
        <v>-133.62420090000001</v>
      </c>
      <c r="J12421" s="1" t="str">
        <f t="shared" si="1772"/>
        <v>Fluid (stream)</v>
      </c>
      <c r="K12421" s="1" t="str">
        <f t="shared" si="1773"/>
        <v>Untreated Water</v>
      </c>
      <c r="O12421">
        <v>1.83</v>
      </c>
      <c r="P12421">
        <v>150</v>
      </c>
      <c r="Q12421">
        <v>7.3</v>
      </c>
    </row>
    <row r="12422" spans="1:17" hidden="1" x14ac:dyDescent="0.3">
      <c r="A12422" t="s">
        <v>47983</v>
      </c>
      <c r="B12422" t="s">
        <v>47984</v>
      </c>
      <c r="C12422" s="1" t="str">
        <f t="shared" si="1767"/>
        <v>21:0723</v>
      </c>
      <c r="D12422" s="1" t="str">
        <f t="shared" si="1771"/>
        <v>21:0213</v>
      </c>
      <c r="E12422" t="s">
        <v>47985</v>
      </c>
      <c r="F12422" t="s">
        <v>47986</v>
      </c>
      <c r="H12422">
        <v>62.911806599999998</v>
      </c>
      <c r="I12422">
        <v>-133.59589700000001</v>
      </c>
      <c r="J12422" s="1" t="str">
        <f t="shared" si="1772"/>
        <v>Fluid (stream)</v>
      </c>
      <c r="K12422" s="1" t="str">
        <f t="shared" si="1773"/>
        <v>Untreated Water</v>
      </c>
      <c r="O12422">
        <v>2.5000000000000001E-2</v>
      </c>
      <c r="P12422">
        <v>90</v>
      </c>
      <c r="Q12422">
        <v>7.1</v>
      </c>
    </row>
    <row r="12423" spans="1:17" hidden="1" x14ac:dyDescent="0.3">
      <c r="A12423" t="s">
        <v>47987</v>
      </c>
      <c r="B12423" t="s">
        <v>47988</v>
      </c>
      <c r="C12423" s="1" t="str">
        <f t="shared" si="1767"/>
        <v>21:0723</v>
      </c>
      <c r="D12423" s="1" t="str">
        <f t="shared" si="1771"/>
        <v>21:0213</v>
      </c>
      <c r="E12423" t="s">
        <v>47989</v>
      </c>
      <c r="F12423" t="s">
        <v>47990</v>
      </c>
      <c r="H12423">
        <v>62.8976051</v>
      </c>
      <c r="I12423">
        <v>-133.4868017</v>
      </c>
      <c r="J12423" s="1" t="str">
        <f t="shared" si="1772"/>
        <v>Fluid (stream)</v>
      </c>
      <c r="K12423" s="1" t="str">
        <f t="shared" si="1773"/>
        <v>Untreated Water</v>
      </c>
      <c r="O12423">
        <v>2.5000000000000001E-2</v>
      </c>
      <c r="P12423">
        <v>90</v>
      </c>
      <c r="Q12423">
        <v>6.6</v>
      </c>
    </row>
    <row r="12424" spans="1:17" hidden="1" x14ac:dyDescent="0.3">
      <c r="A12424" t="s">
        <v>47991</v>
      </c>
      <c r="B12424" t="s">
        <v>47992</v>
      </c>
      <c r="C12424" s="1" t="str">
        <f t="shared" si="1767"/>
        <v>21:0723</v>
      </c>
      <c r="D12424" s="1" t="str">
        <f t="shared" si="1771"/>
        <v>21:0213</v>
      </c>
      <c r="E12424" t="s">
        <v>47993</v>
      </c>
      <c r="F12424" t="s">
        <v>47994</v>
      </c>
      <c r="H12424">
        <v>62.888109700000001</v>
      </c>
      <c r="I12424">
        <v>-133.45810019999999</v>
      </c>
      <c r="J12424" s="1" t="str">
        <f t="shared" si="1772"/>
        <v>Fluid (stream)</v>
      </c>
      <c r="K12424" s="1" t="str">
        <f t="shared" si="1773"/>
        <v>Untreated Water</v>
      </c>
      <c r="O12424">
        <v>2.5000000000000001E-2</v>
      </c>
      <c r="P12424">
        <v>80</v>
      </c>
      <c r="Q12424">
        <v>6.5</v>
      </c>
    </row>
    <row r="12425" spans="1:17" hidden="1" x14ac:dyDescent="0.3">
      <c r="A12425" t="s">
        <v>47995</v>
      </c>
      <c r="B12425" t="s">
        <v>47996</v>
      </c>
      <c r="C12425" s="1" t="str">
        <f t="shared" si="1767"/>
        <v>21:0723</v>
      </c>
      <c r="D12425" s="1" t="str">
        <f t="shared" si="1771"/>
        <v>21:0213</v>
      </c>
      <c r="E12425" t="s">
        <v>47997</v>
      </c>
      <c r="F12425" t="s">
        <v>47998</v>
      </c>
      <c r="H12425">
        <v>62.865605299999999</v>
      </c>
      <c r="I12425">
        <v>-133.46079549999999</v>
      </c>
      <c r="J12425" s="1" t="str">
        <f t="shared" si="1772"/>
        <v>Fluid (stream)</v>
      </c>
      <c r="K12425" s="1" t="str">
        <f t="shared" si="1773"/>
        <v>Untreated Water</v>
      </c>
      <c r="O12425">
        <v>2.5000000000000001E-2</v>
      </c>
      <c r="P12425">
        <v>100</v>
      </c>
      <c r="Q12425">
        <v>6.7</v>
      </c>
    </row>
    <row r="12426" spans="1:17" hidden="1" x14ac:dyDescent="0.3">
      <c r="A12426" t="s">
        <v>47999</v>
      </c>
      <c r="B12426" t="s">
        <v>48000</v>
      </c>
      <c r="C12426" s="1" t="str">
        <f t="shared" si="1767"/>
        <v>21:0723</v>
      </c>
      <c r="D12426" s="1" t="str">
        <f t="shared" si="1771"/>
        <v>21:0213</v>
      </c>
      <c r="E12426" t="s">
        <v>47997</v>
      </c>
      <c r="F12426" t="s">
        <v>48001</v>
      </c>
      <c r="H12426">
        <v>62.865605299999999</v>
      </c>
      <c r="I12426">
        <v>-133.46079549999999</v>
      </c>
      <c r="J12426" s="1" t="str">
        <f t="shared" si="1772"/>
        <v>Fluid (stream)</v>
      </c>
      <c r="K12426" s="1" t="str">
        <f t="shared" si="1773"/>
        <v>Untreated Water</v>
      </c>
      <c r="O12426">
        <v>2.5000000000000001E-2</v>
      </c>
      <c r="P12426">
        <v>100</v>
      </c>
      <c r="Q12426">
        <v>6.9</v>
      </c>
    </row>
    <row r="12427" spans="1:17" hidden="1" x14ac:dyDescent="0.3">
      <c r="A12427" t="s">
        <v>48002</v>
      </c>
      <c r="B12427" t="s">
        <v>48003</v>
      </c>
      <c r="C12427" s="1" t="str">
        <f t="shared" si="1767"/>
        <v>21:0723</v>
      </c>
      <c r="D12427" s="1" t="str">
        <f t="shared" si="1771"/>
        <v>21:0213</v>
      </c>
      <c r="E12427" t="s">
        <v>48004</v>
      </c>
      <c r="F12427" t="s">
        <v>48005</v>
      </c>
      <c r="H12427">
        <v>62.860105599999997</v>
      </c>
      <c r="I12427">
        <v>-133.42299779999999</v>
      </c>
      <c r="J12427" s="1" t="str">
        <f t="shared" si="1772"/>
        <v>Fluid (stream)</v>
      </c>
      <c r="K12427" s="1" t="str">
        <f t="shared" si="1773"/>
        <v>Untreated Water</v>
      </c>
      <c r="O12427">
        <v>2.5000000000000001E-2</v>
      </c>
      <c r="P12427">
        <v>120</v>
      </c>
      <c r="Q12427">
        <v>6.9</v>
      </c>
    </row>
    <row r="12428" spans="1:17" hidden="1" x14ac:dyDescent="0.3">
      <c r="A12428" t="s">
        <v>48006</v>
      </c>
      <c r="B12428" t="s">
        <v>48007</v>
      </c>
      <c r="C12428" s="1" t="str">
        <f t="shared" si="1767"/>
        <v>21:0723</v>
      </c>
      <c r="D12428" s="1" t="str">
        <f t="shared" si="1771"/>
        <v>21:0213</v>
      </c>
      <c r="E12428" t="s">
        <v>48008</v>
      </c>
      <c r="F12428" t="s">
        <v>48009</v>
      </c>
      <c r="H12428">
        <v>62.834604599999999</v>
      </c>
      <c r="I12428">
        <v>-133.40510330000001</v>
      </c>
      <c r="J12428" s="1" t="str">
        <f t="shared" si="1772"/>
        <v>Fluid (stream)</v>
      </c>
      <c r="K12428" s="1" t="str">
        <f t="shared" si="1773"/>
        <v>Untreated Water</v>
      </c>
      <c r="O12428">
        <v>2.5000000000000001E-2</v>
      </c>
      <c r="P12428">
        <v>110</v>
      </c>
      <c r="Q12428">
        <v>6.7</v>
      </c>
    </row>
    <row r="12429" spans="1:17" hidden="1" x14ac:dyDescent="0.3">
      <c r="A12429" t="s">
        <v>48010</v>
      </c>
      <c r="B12429" t="s">
        <v>48011</v>
      </c>
      <c r="C12429" s="1" t="str">
        <f t="shared" si="1767"/>
        <v>21:0723</v>
      </c>
      <c r="D12429" s="1" t="str">
        <f t="shared" si="1771"/>
        <v>21:0213</v>
      </c>
      <c r="E12429" t="s">
        <v>48012</v>
      </c>
      <c r="F12429" t="s">
        <v>48013</v>
      </c>
      <c r="H12429">
        <v>62.829500299999999</v>
      </c>
      <c r="I12429">
        <v>-133.41578509999999</v>
      </c>
      <c r="J12429" s="1" t="str">
        <f t="shared" si="1772"/>
        <v>Fluid (stream)</v>
      </c>
      <c r="K12429" s="1" t="str">
        <f t="shared" si="1773"/>
        <v>Untreated Water</v>
      </c>
      <c r="O12429">
        <v>2.5000000000000001E-2</v>
      </c>
      <c r="P12429">
        <v>90</v>
      </c>
      <c r="Q12429">
        <v>6.5</v>
      </c>
    </row>
    <row r="12430" spans="1:17" hidden="1" x14ac:dyDescent="0.3">
      <c r="A12430" t="s">
        <v>48014</v>
      </c>
      <c r="B12430" t="s">
        <v>48015</v>
      </c>
      <c r="C12430" s="1" t="str">
        <f t="shared" si="1767"/>
        <v>21:0723</v>
      </c>
      <c r="D12430" s="1" t="str">
        <f t="shared" si="1771"/>
        <v>21:0213</v>
      </c>
      <c r="E12430" t="s">
        <v>48016</v>
      </c>
      <c r="F12430" t="s">
        <v>48017</v>
      </c>
      <c r="H12430">
        <v>62.818701599999997</v>
      </c>
      <c r="I12430">
        <v>-133.34650199999999</v>
      </c>
      <c r="J12430" s="1" t="str">
        <f t="shared" si="1772"/>
        <v>Fluid (stream)</v>
      </c>
      <c r="K12430" s="1" t="str">
        <f t="shared" si="1773"/>
        <v>Untreated Water</v>
      </c>
      <c r="O12430">
        <v>0.21</v>
      </c>
      <c r="P12430">
        <v>80</v>
      </c>
      <c r="Q12430">
        <v>6.8</v>
      </c>
    </row>
    <row r="12431" spans="1:17" hidden="1" x14ac:dyDescent="0.3">
      <c r="A12431" t="s">
        <v>48018</v>
      </c>
      <c r="B12431" t="s">
        <v>48019</v>
      </c>
      <c r="C12431" s="1" t="str">
        <f t="shared" si="1767"/>
        <v>21:0723</v>
      </c>
      <c r="D12431" s="1" t="str">
        <f t="shared" si="1771"/>
        <v>21:0213</v>
      </c>
      <c r="E12431" t="s">
        <v>48020</v>
      </c>
      <c r="F12431" t="s">
        <v>48021</v>
      </c>
      <c r="H12431">
        <v>62.827801000000001</v>
      </c>
      <c r="I12431">
        <v>-133.3263982</v>
      </c>
      <c r="J12431" s="1" t="str">
        <f t="shared" si="1772"/>
        <v>Fluid (stream)</v>
      </c>
      <c r="K12431" s="1" t="str">
        <f t="shared" si="1773"/>
        <v>Untreated Water</v>
      </c>
      <c r="O12431">
        <v>2.5000000000000001E-2</v>
      </c>
      <c r="P12431">
        <v>70</v>
      </c>
      <c r="Q12431">
        <v>7.1</v>
      </c>
    </row>
    <row r="12432" spans="1:17" hidden="1" x14ac:dyDescent="0.3">
      <c r="A12432" t="s">
        <v>48022</v>
      </c>
      <c r="B12432" t="s">
        <v>48023</v>
      </c>
      <c r="C12432" s="1" t="str">
        <f t="shared" si="1767"/>
        <v>21:0723</v>
      </c>
      <c r="D12432" s="1" t="str">
        <f t="shared" si="1771"/>
        <v>21:0213</v>
      </c>
      <c r="E12432" t="s">
        <v>48024</v>
      </c>
      <c r="F12432" t="s">
        <v>48025</v>
      </c>
      <c r="H12432">
        <v>62.775201799999998</v>
      </c>
      <c r="I12432">
        <v>-133.26148209999999</v>
      </c>
      <c r="J12432" s="1" t="str">
        <f t="shared" si="1772"/>
        <v>Fluid (stream)</v>
      </c>
      <c r="K12432" s="1" t="str">
        <f t="shared" si="1773"/>
        <v>Untreated Water</v>
      </c>
      <c r="O12432">
        <v>2.5000000000000001E-2</v>
      </c>
      <c r="P12432">
        <v>70</v>
      </c>
      <c r="Q12432">
        <v>7.2</v>
      </c>
    </row>
    <row r="12433" spans="1:17" hidden="1" x14ac:dyDescent="0.3">
      <c r="A12433" t="s">
        <v>48026</v>
      </c>
      <c r="B12433" t="s">
        <v>48027</v>
      </c>
      <c r="C12433" s="1" t="str">
        <f t="shared" si="1767"/>
        <v>21:0723</v>
      </c>
      <c r="D12433" s="1" t="str">
        <f t="shared" si="1771"/>
        <v>21:0213</v>
      </c>
      <c r="E12433" t="s">
        <v>48028</v>
      </c>
      <c r="F12433" t="s">
        <v>48029</v>
      </c>
      <c r="H12433">
        <v>62.780400999999998</v>
      </c>
      <c r="I12433">
        <v>-133.26009740000001</v>
      </c>
      <c r="J12433" s="1" t="str">
        <f t="shared" si="1772"/>
        <v>Fluid (stream)</v>
      </c>
      <c r="K12433" s="1" t="str">
        <f t="shared" si="1773"/>
        <v>Untreated Water</v>
      </c>
      <c r="O12433">
        <v>2.5000000000000001E-2</v>
      </c>
      <c r="P12433">
        <v>70</v>
      </c>
      <c r="Q12433">
        <v>7.1</v>
      </c>
    </row>
    <row r="12434" spans="1:17" hidden="1" x14ac:dyDescent="0.3">
      <c r="A12434" t="s">
        <v>48030</v>
      </c>
      <c r="B12434" t="s">
        <v>48031</v>
      </c>
      <c r="C12434" s="1" t="str">
        <f t="shared" si="1767"/>
        <v>21:0723</v>
      </c>
      <c r="D12434" s="1" t="str">
        <f t="shared" si="1771"/>
        <v>21:0213</v>
      </c>
      <c r="E12434" t="s">
        <v>48032</v>
      </c>
      <c r="F12434" t="s">
        <v>48033</v>
      </c>
      <c r="H12434">
        <v>62.789701100000002</v>
      </c>
      <c r="I12434">
        <v>-133.32058359999999</v>
      </c>
      <c r="J12434" s="1" t="str">
        <f t="shared" si="1772"/>
        <v>Fluid (stream)</v>
      </c>
      <c r="K12434" s="1" t="str">
        <f t="shared" si="1773"/>
        <v>Untreated Water</v>
      </c>
      <c r="O12434">
        <v>0.41</v>
      </c>
      <c r="P12434">
        <v>70</v>
      </c>
      <c r="Q12434">
        <v>7.1</v>
      </c>
    </row>
    <row r="12435" spans="1:17" hidden="1" x14ac:dyDescent="0.3">
      <c r="A12435" t="s">
        <v>48034</v>
      </c>
      <c r="B12435" t="s">
        <v>48035</v>
      </c>
      <c r="C12435" s="1" t="str">
        <f t="shared" si="1767"/>
        <v>21:0723</v>
      </c>
      <c r="D12435" s="1" t="str">
        <f t="shared" si="1771"/>
        <v>21:0213</v>
      </c>
      <c r="E12435" t="s">
        <v>48036</v>
      </c>
      <c r="F12435" t="s">
        <v>48037</v>
      </c>
      <c r="H12435">
        <v>62.781397599999998</v>
      </c>
      <c r="I12435">
        <v>-133.3319941</v>
      </c>
      <c r="J12435" s="1" t="str">
        <f t="shared" si="1772"/>
        <v>Fluid (stream)</v>
      </c>
      <c r="K12435" s="1" t="str">
        <f t="shared" si="1773"/>
        <v>Untreated Water</v>
      </c>
      <c r="O12435">
        <v>2.5000000000000001E-2</v>
      </c>
      <c r="P12435">
        <v>100</v>
      </c>
      <c r="Q12435">
        <v>7.5</v>
      </c>
    </row>
    <row r="12436" spans="1:17" hidden="1" x14ac:dyDescent="0.3">
      <c r="A12436" t="s">
        <v>48038</v>
      </c>
      <c r="B12436" t="s">
        <v>48039</v>
      </c>
      <c r="C12436" s="1" t="str">
        <f t="shared" si="1767"/>
        <v>21:0723</v>
      </c>
      <c r="D12436" s="1" t="str">
        <f t="shared" si="1771"/>
        <v>21:0213</v>
      </c>
      <c r="E12436" t="s">
        <v>48040</v>
      </c>
      <c r="F12436" t="s">
        <v>48041</v>
      </c>
      <c r="H12436">
        <v>62.809097600000001</v>
      </c>
      <c r="I12436">
        <v>-133.54579340000001</v>
      </c>
      <c r="J12436" s="1" t="str">
        <f t="shared" si="1772"/>
        <v>Fluid (stream)</v>
      </c>
      <c r="K12436" s="1" t="str">
        <f t="shared" si="1773"/>
        <v>Untreated Water</v>
      </c>
      <c r="O12436">
        <v>2.5000000000000001E-2</v>
      </c>
      <c r="P12436">
        <v>100</v>
      </c>
      <c r="Q12436">
        <v>7.3</v>
      </c>
    </row>
    <row r="12437" spans="1:17" hidden="1" x14ac:dyDescent="0.3">
      <c r="A12437" t="s">
        <v>48042</v>
      </c>
      <c r="B12437" t="s">
        <v>48043</v>
      </c>
      <c r="C12437" s="1" t="str">
        <f t="shared" si="1767"/>
        <v>21:0723</v>
      </c>
      <c r="D12437" s="1" t="str">
        <f t="shared" si="1771"/>
        <v>21:0213</v>
      </c>
      <c r="E12437" t="s">
        <v>48044</v>
      </c>
      <c r="F12437" t="s">
        <v>48045</v>
      </c>
      <c r="H12437">
        <v>62.818503</v>
      </c>
      <c r="I12437">
        <v>-133.53510420000001</v>
      </c>
      <c r="J12437" s="1" t="str">
        <f t="shared" si="1772"/>
        <v>Fluid (stream)</v>
      </c>
      <c r="K12437" s="1" t="str">
        <f t="shared" si="1773"/>
        <v>Untreated Water</v>
      </c>
      <c r="O12437">
        <v>2.5000000000000001E-2</v>
      </c>
      <c r="P12437">
        <v>100</v>
      </c>
      <c r="Q12437">
        <v>7.2</v>
      </c>
    </row>
    <row r="12438" spans="1:17" hidden="1" x14ac:dyDescent="0.3">
      <c r="A12438" t="s">
        <v>48046</v>
      </c>
      <c r="B12438" t="s">
        <v>48047</v>
      </c>
      <c r="C12438" s="1" t="str">
        <f t="shared" si="1767"/>
        <v>21:0723</v>
      </c>
      <c r="D12438" s="1" t="str">
        <f t="shared" si="1771"/>
        <v>21:0213</v>
      </c>
      <c r="E12438" t="s">
        <v>48048</v>
      </c>
      <c r="F12438" t="s">
        <v>48049</v>
      </c>
      <c r="H12438">
        <v>62.823101299999998</v>
      </c>
      <c r="I12438">
        <v>-133.55259810000001</v>
      </c>
      <c r="J12438" s="1" t="str">
        <f t="shared" si="1772"/>
        <v>Fluid (stream)</v>
      </c>
      <c r="K12438" s="1" t="str">
        <f t="shared" si="1773"/>
        <v>Untreated Water</v>
      </c>
      <c r="O12438">
        <v>2.5000000000000001E-2</v>
      </c>
      <c r="P12438">
        <v>140</v>
      </c>
      <c r="Q12438">
        <v>7.3</v>
      </c>
    </row>
    <row r="12439" spans="1:17" hidden="1" x14ac:dyDescent="0.3">
      <c r="A12439" t="s">
        <v>48050</v>
      </c>
      <c r="B12439" t="s">
        <v>48051</v>
      </c>
      <c r="C12439" s="1" t="str">
        <f t="shared" si="1767"/>
        <v>21:0723</v>
      </c>
      <c r="D12439" s="1" t="str">
        <f>HYPERLINK("http://geochem.nrcan.gc.ca/cdogs/content/svy/svy_e.htm", "")</f>
        <v/>
      </c>
      <c r="G12439" s="1" t="str">
        <f>HYPERLINK("http://geochem.nrcan.gc.ca/cdogs/content/cr_/cr_00086_e.htm", "86")</f>
        <v>86</v>
      </c>
      <c r="J12439" t="s">
        <v>11453</v>
      </c>
      <c r="K12439" t="s">
        <v>11454</v>
      </c>
      <c r="O12439">
        <v>0.43</v>
      </c>
      <c r="P12439">
        <v>150</v>
      </c>
      <c r="Q12439">
        <v>7.2</v>
      </c>
    </row>
    <row r="12440" spans="1:17" hidden="1" x14ac:dyDescent="0.3">
      <c r="A12440" t="s">
        <v>48052</v>
      </c>
      <c r="B12440" t="s">
        <v>48053</v>
      </c>
      <c r="C12440" s="1" t="str">
        <f t="shared" si="1767"/>
        <v>21:0723</v>
      </c>
      <c r="D12440" s="1" t="str">
        <f t="shared" ref="D12440:D12453" si="1774">HYPERLINK("http://geochem.nrcan.gc.ca/cdogs/content/svy/svy210213_e.htm", "21:0213")</f>
        <v>21:0213</v>
      </c>
      <c r="E12440" t="s">
        <v>48054</v>
      </c>
      <c r="F12440" t="s">
        <v>48055</v>
      </c>
      <c r="H12440">
        <v>62.827100299999998</v>
      </c>
      <c r="I12440">
        <v>-133.57760519999999</v>
      </c>
      <c r="J12440" s="1" t="str">
        <f t="shared" ref="J12440:J12453" si="1775">HYPERLINK("http://geochem.nrcan.gc.ca/cdogs/content/kwd/kwd020018_e.htm", "Fluid (stream)")</f>
        <v>Fluid (stream)</v>
      </c>
      <c r="K12440" s="1" t="str">
        <f t="shared" ref="K12440:K12453" si="1776">HYPERLINK("http://geochem.nrcan.gc.ca/cdogs/content/kwd/kwd080007_e.htm", "Untreated Water")</f>
        <v>Untreated Water</v>
      </c>
      <c r="O12440">
        <v>2.5000000000000001E-2</v>
      </c>
      <c r="P12440">
        <v>170</v>
      </c>
      <c r="Q12440">
        <v>7.3</v>
      </c>
    </row>
    <row r="12441" spans="1:17" hidden="1" x14ac:dyDescent="0.3">
      <c r="A12441" t="s">
        <v>48056</v>
      </c>
      <c r="B12441" t="s">
        <v>48057</v>
      </c>
      <c r="C12441" s="1" t="str">
        <f t="shared" si="1767"/>
        <v>21:0723</v>
      </c>
      <c r="D12441" s="1" t="str">
        <f t="shared" si="1774"/>
        <v>21:0213</v>
      </c>
      <c r="E12441" t="s">
        <v>48058</v>
      </c>
      <c r="F12441" t="s">
        <v>48059</v>
      </c>
      <c r="H12441">
        <v>62.8358001</v>
      </c>
      <c r="I12441">
        <v>-133.4698961</v>
      </c>
      <c r="J12441" s="1" t="str">
        <f t="shared" si="1775"/>
        <v>Fluid (stream)</v>
      </c>
      <c r="K12441" s="1" t="str">
        <f t="shared" si="1776"/>
        <v>Untreated Water</v>
      </c>
      <c r="O12441">
        <v>2.5000000000000001E-2</v>
      </c>
      <c r="P12441">
        <v>110</v>
      </c>
      <c r="Q12441">
        <v>7.3</v>
      </c>
    </row>
    <row r="12442" spans="1:17" hidden="1" x14ac:dyDescent="0.3">
      <c r="A12442" t="s">
        <v>48060</v>
      </c>
      <c r="B12442" t="s">
        <v>48061</v>
      </c>
      <c r="C12442" s="1" t="str">
        <f t="shared" si="1767"/>
        <v>21:0723</v>
      </c>
      <c r="D12442" s="1" t="str">
        <f t="shared" si="1774"/>
        <v>21:0213</v>
      </c>
      <c r="E12442" t="s">
        <v>48062</v>
      </c>
      <c r="F12442" t="s">
        <v>48063</v>
      </c>
      <c r="H12442">
        <v>62.853404599999998</v>
      </c>
      <c r="I12442">
        <v>-133.5184907</v>
      </c>
      <c r="J12442" s="1" t="str">
        <f t="shared" si="1775"/>
        <v>Fluid (stream)</v>
      </c>
      <c r="K12442" s="1" t="str">
        <f t="shared" si="1776"/>
        <v>Untreated Water</v>
      </c>
      <c r="O12442">
        <v>2.5000000000000001E-2</v>
      </c>
      <c r="P12442">
        <v>100</v>
      </c>
      <c r="Q12442">
        <v>7.1</v>
      </c>
    </row>
    <row r="12443" spans="1:17" hidden="1" x14ac:dyDescent="0.3">
      <c r="A12443" t="s">
        <v>48064</v>
      </c>
      <c r="B12443" t="s">
        <v>48065</v>
      </c>
      <c r="C12443" s="1" t="str">
        <f t="shared" si="1767"/>
        <v>21:0723</v>
      </c>
      <c r="D12443" s="1" t="str">
        <f t="shared" si="1774"/>
        <v>21:0213</v>
      </c>
      <c r="E12443" t="s">
        <v>48066</v>
      </c>
      <c r="F12443" t="s">
        <v>48067</v>
      </c>
      <c r="H12443">
        <v>62.870309300000002</v>
      </c>
      <c r="I12443">
        <v>-133.5679039</v>
      </c>
      <c r="J12443" s="1" t="str">
        <f t="shared" si="1775"/>
        <v>Fluid (stream)</v>
      </c>
      <c r="K12443" s="1" t="str">
        <f t="shared" si="1776"/>
        <v>Untreated Water</v>
      </c>
      <c r="O12443">
        <v>0.24</v>
      </c>
      <c r="P12443">
        <v>130</v>
      </c>
      <c r="Q12443">
        <v>7.2</v>
      </c>
    </row>
    <row r="12444" spans="1:17" hidden="1" x14ac:dyDescent="0.3">
      <c r="A12444" t="s">
        <v>48068</v>
      </c>
      <c r="B12444" t="s">
        <v>48069</v>
      </c>
      <c r="C12444" s="1" t="str">
        <f t="shared" si="1767"/>
        <v>21:0723</v>
      </c>
      <c r="D12444" s="1" t="str">
        <f t="shared" si="1774"/>
        <v>21:0213</v>
      </c>
      <c r="E12444" t="s">
        <v>48070</v>
      </c>
      <c r="F12444" t="s">
        <v>48071</v>
      </c>
      <c r="H12444">
        <v>62.860704499999997</v>
      </c>
      <c r="I12444">
        <v>-133.6525006</v>
      </c>
      <c r="J12444" s="1" t="str">
        <f t="shared" si="1775"/>
        <v>Fluid (stream)</v>
      </c>
      <c r="K12444" s="1" t="str">
        <f t="shared" si="1776"/>
        <v>Untreated Water</v>
      </c>
      <c r="O12444">
        <v>2.5000000000000001E-2</v>
      </c>
      <c r="P12444">
        <v>100</v>
      </c>
      <c r="Q12444">
        <v>6.6</v>
      </c>
    </row>
    <row r="12445" spans="1:17" hidden="1" x14ac:dyDescent="0.3">
      <c r="A12445" t="s">
        <v>48072</v>
      </c>
      <c r="B12445" t="s">
        <v>48073</v>
      </c>
      <c r="C12445" s="1" t="str">
        <f t="shared" si="1767"/>
        <v>21:0723</v>
      </c>
      <c r="D12445" s="1" t="str">
        <f t="shared" si="1774"/>
        <v>21:0213</v>
      </c>
      <c r="E12445" t="s">
        <v>48074</v>
      </c>
      <c r="F12445" t="s">
        <v>48075</v>
      </c>
      <c r="H12445">
        <v>62.880704999999999</v>
      </c>
      <c r="I12445">
        <v>-133.6674907</v>
      </c>
      <c r="J12445" s="1" t="str">
        <f t="shared" si="1775"/>
        <v>Fluid (stream)</v>
      </c>
      <c r="K12445" s="1" t="str">
        <f t="shared" si="1776"/>
        <v>Untreated Water</v>
      </c>
      <c r="O12445">
        <v>2.5000000000000001E-2</v>
      </c>
      <c r="P12445">
        <v>100</v>
      </c>
      <c r="Q12445">
        <v>6.9</v>
      </c>
    </row>
    <row r="12446" spans="1:17" hidden="1" x14ac:dyDescent="0.3">
      <c r="A12446" t="s">
        <v>48076</v>
      </c>
      <c r="B12446" t="s">
        <v>48077</v>
      </c>
      <c r="C12446" s="1" t="str">
        <f t="shared" si="1767"/>
        <v>21:0723</v>
      </c>
      <c r="D12446" s="1" t="str">
        <f t="shared" si="1774"/>
        <v>21:0213</v>
      </c>
      <c r="E12446" t="s">
        <v>48078</v>
      </c>
      <c r="F12446" t="s">
        <v>48079</v>
      </c>
      <c r="H12446">
        <v>62.844104999999999</v>
      </c>
      <c r="I12446">
        <v>-133.68949810000001</v>
      </c>
      <c r="J12446" s="1" t="str">
        <f t="shared" si="1775"/>
        <v>Fluid (stream)</v>
      </c>
      <c r="K12446" s="1" t="str">
        <f t="shared" si="1776"/>
        <v>Untreated Water</v>
      </c>
      <c r="O12446">
        <v>2.5000000000000001E-2</v>
      </c>
      <c r="P12446">
        <v>130</v>
      </c>
      <c r="Q12446">
        <v>7</v>
      </c>
    </row>
    <row r="12447" spans="1:17" hidden="1" x14ac:dyDescent="0.3">
      <c r="A12447" t="s">
        <v>48080</v>
      </c>
      <c r="B12447" t="s">
        <v>48081</v>
      </c>
      <c r="C12447" s="1" t="str">
        <f t="shared" si="1767"/>
        <v>21:0723</v>
      </c>
      <c r="D12447" s="1" t="str">
        <f t="shared" si="1774"/>
        <v>21:0213</v>
      </c>
      <c r="E12447" t="s">
        <v>48078</v>
      </c>
      <c r="F12447" t="s">
        <v>48082</v>
      </c>
      <c r="H12447">
        <v>62.844104999999999</v>
      </c>
      <c r="I12447">
        <v>-133.68949810000001</v>
      </c>
      <c r="J12447" s="1" t="str">
        <f t="shared" si="1775"/>
        <v>Fluid (stream)</v>
      </c>
      <c r="K12447" s="1" t="str">
        <f t="shared" si="1776"/>
        <v>Untreated Water</v>
      </c>
      <c r="O12447">
        <v>2.5000000000000001E-2</v>
      </c>
      <c r="P12447">
        <v>150</v>
      </c>
      <c r="Q12447">
        <v>6.8</v>
      </c>
    </row>
    <row r="12448" spans="1:17" hidden="1" x14ac:dyDescent="0.3">
      <c r="A12448" t="s">
        <v>48083</v>
      </c>
      <c r="B12448" t="s">
        <v>48084</v>
      </c>
      <c r="C12448" s="1" t="str">
        <f t="shared" si="1767"/>
        <v>21:0723</v>
      </c>
      <c r="D12448" s="1" t="str">
        <f t="shared" si="1774"/>
        <v>21:0213</v>
      </c>
      <c r="E12448" t="s">
        <v>48085</v>
      </c>
      <c r="F12448" t="s">
        <v>48086</v>
      </c>
      <c r="H12448">
        <v>62.845804700000002</v>
      </c>
      <c r="I12448">
        <v>-133.6764001</v>
      </c>
      <c r="J12448" s="1" t="str">
        <f t="shared" si="1775"/>
        <v>Fluid (stream)</v>
      </c>
      <c r="K12448" s="1" t="str">
        <f t="shared" si="1776"/>
        <v>Untreated Water</v>
      </c>
      <c r="O12448">
        <v>0.88</v>
      </c>
      <c r="P12448">
        <v>160</v>
      </c>
      <c r="Q12448">
        <v>7</v>
      </c>
    </row>
    <row r="12449" spans="1:17" hidden="1" x14ac:dyDescent="0.3">
      <c r="A12449" t="s">
        <v>48087</v>
      </c>
      <c r="B12449" t="s">
        <v>48088</v>
      </c>
      <c r="C12449" s="1" t="str">
        <f t="shared" si="1767"/>
        <v>21:0723</v>
      </c>
      <c r="D12449" s="1" t="str">
        <f t="shared" si="1774"/>
        <v>21:0213</v>
      </c>
      <c r="E12449" t="s">
        <v>48089</v>
      </c>
      <c r="F12449" t="s">
        <v>48090</v>
      </c>
      <c r="H12449">
        <v>62.813999099999997</v>
      </c>
      <c r="I12449">
        <v>-133.6851896</v>
      </c>
      <c r="J12449" s="1" t="str">
        <f t="shared" si="1775"/>
        <v>Fluid (stream)</v>
      </c>
      <c r="K12449" s="1" t="str">
        <f t="shared" si="1776"/>
        <v>Untreated Water</v>
      </c>
      <c r="O12449">
        <v>0.19</v>
      </c>
      <c r="P12449">
        <v>110</v>
      </c>
      <c r="Q12449">
        <v>7</v>
      </c>
    </row>
    <row r="12450" spans="1:17" hidden="1" x14ac:dyDescent="0.3">
      <c r="A12450" t="s">
        <v>48091</v>
      </c>
      <c r="B12450" t="s">
        <v>48092</v>
      </c>
      <c r="C12450" s="1" t="str">
        <f t="shared" si="1767"/>
        <v>21:0723</v>
      </c>
      <c r="D12450" s="1" t="str">
        <f t="shared" si="1774"/>
        <v>21:0213</v>
      </c>
      <c r="E12450" t="s">
        <v>48093</v>
      </c>
      <c r="F12450" t="s">
        <v>48094</v>
      </c>
      <c r="H12450">
        <v>62.963806400000003</v>
      </c>
      <c r="I12450">
        <v>-133.9652045</v>
      </c>
      <c r="J12450" s="1" t="str">
        <f t="shared" si="1775"/>
        <v>Fluid (stream)</v>
      </c>
      <c r="K12450" s="1" t="str">
        <f t="shared" si="1776"/>
        <v>Untreated Water</v>
      </c>
      <c r="O12450">
        <v>2.5000000000000001E-2</v>
      </c>
      <c r="P12450">
        <v>100</v>
      </c>
      <c r="Q12450">
        <v>6.5</v>
      </c>
    </row>
    <row r="12451" spans="1:17" hidden="1" x14ac:dyDescent="0.3">
      <c r="A12451" t="s">
        <v>48095</v>
      </c>
      <c r="B12451" t="s">
        <v>48096</v>
      </c>
      <c r="C12451" s="1" t="str">
        <f t="shared" si="1767"/>
        <v>21:0723</v>
      </c>
      <c r="D12451" s="1" t="str">
        <f t="shared" si="1774"/>
        <v>21:0213</v>
      </c>
      <c r="E12451" t="s">
        <v>48097</v>
      </c>
      <c r="F12451" t="s">
        <v>48098</v>
      </c>
      <c r="H12451">
        <v>62.920906899999999</v>
      </c>
      <c r="I12451">
        <v>-133.95231290000001</v>
      </c>
      <c r="J12451" s="1" t="str">
        <f t="shared" si="1775"/>
        <v>Fluid (stream)</v>
      </c>
      <c r="K12451" s="1" t="str">
        <f t="shared" si="1776"/>
        <v>Untreated Water</v>
      </c>
      <c r="O12451">
        <v>0.17</v>
      </c>
      <c r="P12451">
        <v>100</v>
      </c>
      <c r="Q12451">
        <v>6.7</v>
      </c>
    </row>
    <row r="12452" spans="1:17" hidden="1" x14ac:dyDescent="0.3">
      <c r="A12452" t="s">
        <v>48099</v>
      </c>
      <c r="B12452" t="s">
        <v>48100</v>
      </c>
      <c r="C12452" s="1" t="str">
        <f t="shared" si="1767"/>
        <v>21:0723</v>
      </c>
      <c r="D12452" s="1" t="str">
        <f t="shared" si="1774"/>
        <v>21:0213</v>
      </c>
      <c r="E12452" t="s">
        <v>48101</v>
      </c>
      <c r="F12452" t="s">
        <v>48102</v>
      </c>
      <c r="H12452">
        <v>62.906300700000003</v>
      </c>
      <c r="I12452">
        <v>-133.99300579999999</v>
      </c>
      <c r="J12452" s="1" t="str">
        <f t="shared" si="1775"/>
        <v>Fluid (stream)</v>
      </c>
      <c r="K12452" s="1" t="str">
        <f t="shared" si="1776"/>
        <v>Untreated Water</v>
      </c>
      <c r="O12452">
        <v>0.25</v>
      </c>
      <c r="P12452">
        <v>170</v>
      </c>
      <c r="Q12452">
        <v>6.8</v>
      </c>
    </row>
    <row r="12453" spans="1:17" hidden="1" x14ac:dyDescent="0.3">
      <c r="A12453" t="s">
        <v>48103</v>
      </c>
      <c r="B12453" t="s">
        <v>48104</v>
      </c>
      <c r="C12453" s="1" t="str">
        <f t="shared" si="1767"/>
        <v>21:0723</v>
      </c>
      <c r="D12453" s="1" t="str">
        <f t="shared" si="1774"/>
        <v>21:0213</v>
      </c>
      <c r="E12453" t="s">
        <v>48105</v>
      </c>
      <c r="F12453" t="s">
        <v>48106</v>
      </c>
      <c r="H12453">
        <v>62.891698499999997</v>
      </c>
      <c r="I12453">
        <v>-133.96091000000001</v>
      </c>
      <c r="J12453" s="1" t="str">
        <f t="shared" si="1775"/>
        <v>Fluid (stream)</v>
      </c>
      <c r="K12453" s="1" t="str">
        <f t="shared" si="1776"/>
        <v>Untreated Water</v>
      </c>
      <c r="O12453">
        <v>2.5000000000000001E-2</v>
      </c>
      <c r="P12453">
        <v>160</v>
      </c>
      <c r="Q12453">
        <v>7</v>
      </c>
    </row>
    <row r="12454" spans="1:17" hidden="1" x14ac:dyDescent="0.3">
      <c r="A12454" t="s">
        <v>48107</v>
      </c>
      <c r="B12454" t="s">
        <v>48108</v>
      </c>
      <c r="C12454" s="1" t="str">
        <f t="shared" si="1767"/>
        <v>21:0723</v>
      </c>
      <c r="D12454" s="1" t="str">
        <f>HYPERLINK("http://geochem.nrcan.gc.ca/cdogs/content/svy/svy_e.htm", "")</f>
        <v/>
      </c>
      <c r="G12454" s="1" t="str">
        <f>HYPERLINK("http://geochem.nrcan.gc.ca/cdogs/content/cr_/cr_00086_e.htm", "86")</f>
        <v>86</v>
      </c>
      <c r="J12454" t="s">
        <v>11453</v>
      </c>
      <c r="K12454" t="s">
        <v>11454</v>
      </c>
      <c r="O12454">
        <v>0.53</v>
      </c>
      <c r="P12454">
        <v>140</v>
      </c>
      <c r="Q12454">
        <v>7.2</v>
      </c>
    </row>
    <row r="12455" spans="1:17" hidden="1" x14ac:dyDescent="0.3">
      <c r="A12455" t="s">
        <v>48109</v>
      </c>
      <c r="B12455" t="s">
        <v>48110</v>
      </c>
      <c r="C12455" s="1" t="str">
        <f t="shared" si="1767"/>
        <v>21:0723</v>
      </c>
      <c r="D12455" s="1" t="str">
        <f t="shared" ref="D12455:D12463" si="1777">HYPERLINK("http://geochem.nrcan.gc.ca/cdogs/content/svy/svy210213_e.htm", "21:0213")</f>
        <v>21:0213</v>
      </c>
      <c r="E12455" t="s">
        <v>48111</v>
      </c>
      <c r="F12455" t="s">
        <v>48112</v>
      </c>
      <c r="H12455">
        <v>62.8639005</v>
      </c>
      <c r="I12455">
        <v>-133.99200099999999</v>
      </c>
      <c r="J12455" s="1" t="str">
        <f t="shared" ref="J12455:J12463" si="1778">HYPERLINK("http://geochem.nrcan.gc.ca/cdogs/content/kwd/kwd020018_e.htm", "Fluid (stream)")</f>
        <v>Fluid (stream)</v>
      </c>
      <c r="K12455" s="1" t="str">
        <f t="shared" ref="K12455:K12463" si="1779">HYPERLINK("http://geochem.nrcan.gc.ca/cdogs/content/kwd/kwd080007_e.htm", "Untreated Water")</f>
        <v>Untreated Water</v>
      </c>
      <c r="O12455">
        <v>0.55000000000000004</v>
      </c>
      <c r="P12455">
        <v>140</v>
      </c>
      <c r="Q12455">
        <v>7</v>
      </c>
    </row>
    <row r="12456" spans="1:17" hidden="1" x14ac:dyDescent="0.3">
      <c r="A12456" t="s">
        <v>48113</v>
      </c>
      <c r="B12456" t="s">
        <v>48114</v>
      </c>
      <c r="C12456" s="1" t="str">
        <f t="shared" si="1767"/>
        <v>21:0723</v>
      </c>
      <c r="D12456" s="1" t="str">
        <f t="shared" si="1777"/>
        <v>21:0213</v>
      </c>
      <c r="E12456" t="s">
        <v>48115</v>
      </c>
      <c r="F12456" t="s">
        <v>48116</v>
      </c>
      <c r="H12456">
        <v>62.863805599999999</v>
      </c>
      <c r="I12456">
        <v>-133.87929360000001</v>
      </c>
      <c r="J12456" s="1" t="str">
        <f t="shared" si="1778"/>
        <v>Fluid (stream)</v>
      </c>
      <c r="K12456" s="1" t="str">
        <f t="shared" si="1779"/>
        <v>Untreated Water</v>
      </c>
      <c r="O12456">
        <v>2.5000000000000001E-2</v>
      </c>
      <c r="P12456">
        <v>240</v>
      </c>
      <c r="Q12456">
        <v>7.4</v>
      </c>
    </row>
    <row r="12457" spans="1:17" hidden="1" x14ac:dyDescent="0.3">
      <c r="A12457" t="s">
        <v>48117</v>
      </c>
      <c r="B12457" t="s">
        <v>48118</v>
      </c>
      <c r="C12457" s="1" t="str">
        <f t="shared" si="1767"/>
        <v>21:0723</v>
      </c>
      <c r="D12457" s="1" t="str">
        <f t="shared" si="1777"/>
        <v>21:0213</v>
      </c>
      <c r="E12457" t="s">
        <v>48119</v>
      </c>
      <c r="F12457" t="s">
        <v>48120</v>
      </c>
      <c r="H12457">
        <v>62.851202899999997</v>
      </c>
      <c r="I12457">
        <v>-133.8209971</v>
      </c>
      <c r="J12457" s="1" t="str">
        <f t="shared" si="1778"/>
        <v>Fluid (stream)</v>
      </c>
      <c r="K12457" s="1" t="str">
        <f t="shared" si="1779"/>
        <v>Untreated Water</v>
      </c>
      <c r="O12457">
        <v>0.06</v>
      </c>
      <c r="P12457">
        <v>130</v>
      </c>
      <c r="Q12457">
        <v>7.4</v>
      </c>
    </row>
    <row r="12458" spans="1:17" hidden="1" x14ac:dyDescent="0.3">
      <c r="A12458" t="s">
        <v>48121</v>
      </c>
      <c r="B12458" t="s">
        <v>48122</v>
      </c>
      <c r="C12458" s="1" t="str">
        <f t="shared" si="1767"/>
        <v>21:0723</v>
      </c>
      <c r="D12458" s="1" t="str">
        <f t="shared" si="1777"/>
        <v>21:0213</v>
      </c>
      <c r="E12458" t="s">
        <v>48123</v>
      </c>
      <c r="F12458" t="s">
        <v>48124</v>
      </c>
      <c r="H12458">
        <v>62.8509089</v>
      </c>
      <c r="I12458">
        <v>-133.8472931</v>
      </c>
      <c r="J12458" s="1" t="str">
        <f t="shared" si="1778"/>
        <v>Fluid (stream)</v>
      </c>
      <c r="K12458" s="1" t="str">
        <f t="shared" si="1779"/>
        <v>Untreated Water</v>
      </c>
      <c r="O12458">
        <v>0.13</v>
      </c>
      <c r="P12458">
        <v>180</v>
      </c>
      <c r="Q12458">
        <v>6.8</v>
      </c>
    </row>
    <row r="12459" spans="1:17" hidden="1" x14ac:dyDescent="0.3">
      <c r="A12459" t="s">
        <v>48125</v>
      </c>
      <c r="B12459" t="s">
        <v>48126</v>
      </c>
      <c r="C12459" s="1" t="str">
        <f t="shared" ref="C12459:C12522" si="1780">HYPERLINK("http://geochem.nrcan.gc.ca/cdogs/content/bdl/bdl210723_e.htm", "21:0723")</f>
        <v>21:0723</v>
      </c>
      <c r="D12459" s="1" t="str">
        <f t="shared" si="1777"/>
        <v>21:0213</v>
      </c>
      <c r="E12459" t="s">
        <v>48127</v>
      </c>
      <c r="F12459" t="s">
        <v>48128</v>
      </c>
      <c r="H12459">
        <v>62.840904700000003</v>
      </c>
      <c r="I12459">
        <v>-133.90420320000001</v>
      </c>
      <c r="J12459" s="1" t="str">
        <f t="shared" si="1778"/>
        <v>Fluid (stream)</v>
      </c>
      <c r="K12459" s="1" t="str">
        <f t="shared" si="1779"/>
        <v>Untreated Water</v>
      </c>
      <c r="O12459">
        <v>2.5000000000000001E-2</v>
      </c>
      <c r="P12459">
        <v>170</v>
      </c>
      <c r="Q12459">
        <v>7</v>
      </c>
    </row>
    <row r="12460" spans="1:17" hidden="1" x14ac:dyDescent="0.3">
      <c r="A12460" t="s">
        <v>48129</v>
      </c>
      <c r="B12460" t="s">
        <v>48130</v>
      </c>
      <c r="C12460" s="1" t="str">
        <f t="shared" si="1780"/>
        <v>21:0723</v>
      </c>
      <c r="D12460" s="1" t="str">
        <f t="shared" si="1777"/>
        <v>21:0213</v>
      </c>
      <c r="E12460" t="s">
        <v>48131</v>
      </c>
      <c r="F12460" t="s">
        <v>48132</v>
      </c>
      <c r="H12460">
        <v>62.7898985</v>
      </c>
      <c r="I12460">
        <v>-133.96200909999999</v>
      </c>
      <c r="J12460" s="1" t="str">
        <f t="shared" si="1778"/>
        <v>Fluid (stream)</v>
      </c>
      <c r="K12460" s="1" t="str">
        <f t="shared" si="1779"/>
        <v>Untreated Water</v>
      </c>
      <c r="O12460">
        <v>2.5000000000000001E-2</v>
      </c>
      <c r="P12460">
        <v>180</v>
      </c>
      <c r="Q12460">
        <v>7.1</v>
      </c>
    </row>
    <row r="12461" spans="1:17" hidden="1" x14ac:dyDescent="0.3">
      <c r="A12461" t="s">
        <v>48133</v>
      </c>
      <c r="B12461" t="s">
        <v>48134</v>
      </c>
      <c r="C12461" s="1" t="str">
        <f t="shared" si="1780"/>
        <v>21:0723</v>
      </c>
      <c r="D12461" s="1" t="str">
        <f t="shared" si="1777"/>
        <v>21:0213</v>
      </c>
      <c r="E12461" t="s">
        <v>48135</v>
      </c>
      <c r="F12461" t="s">
        <v>48136</v>
      </c>
      <c r="H12461">
        <v>62.801097300000002</v>
      </c>
      <c r="I12461">
        <v>-133.93270820000001</v>
      </c>
      <c r="J12461" s="1" t="str">
        <f t="shared" si="1778"/>
        <v>Fluid (stream)</v>
      </c>
      <c r="K12461" s="1" t="str">
        <f t="shared" si="1779"/>
        <v>Untreated Water</v>
      </c>
      <c r="O12461">
        <v>2.5000000000000001E-2</v>
      </c>
      <c r="P12461">
        <v>110</v>
      </c>
      <c r="Q12461">
        <v>7.2</v>
      </c>
    </row>
    <row r="12462" spans="1:17" hidden="1" x14ac:dyDescent="0.3">
      <c r="A12462" t="s">
        <v>48137</v>
      </c>
      <c r="B12462" t="s">
        <v>48138</v>
      </c>
      <c r="C12462" s="1" t="str">
        <f t="shared" si="1780"/>
        <v>21:0723</v>
      </c>
      <c r="D12462" s="1" t="str">
        <f t="shared" si="1777"/>
        <v>21:0213</v>
      </c>
      <c r="E12462" t="s">
        <v>48139</v>
      </c>
      <c r="F12462" t="s">
        <v>48140</v>
      </c>
      <c r="H12462">
        <v>62.781700200000003</v>
      </c>
      <c r="I12462">
        <v>-133.8563901</v>
      </c>
      <c r="J12462" s="1" t="str">
        <f t="shared" si="1778"/>
        <v>Fluid (stream)</v>
      </c>
      <c r="K12462" s="1" t="str">
        <f t="shared" si="1779"/>
        <v>Untreated Water</v>
      </c>
      <c r="O12462">
        <v>2.5000000000000001E-2</v>
      </c>
      <c r="P12462">
        <v>80</v>
      </c>
      <c r="Q12462">
        <v>6.8</v>
      </c>
    </row>
    <row r="12463" spans="1:17" hidden="1" x14ac:dyDescent="0.3">
      <c r="A12463" t="s">
        <v>48141</v>
      </c>
      <c r="B12463" t="s">
        <v>48142</v>
      </c>
      <c r="C12463" s="1" t="str">
        <f t="shared" si="1780"/>
        <v>21:0723</v>
      </c>
      <c r="D12463" s="1" t="str">
        <f t="shared" si="1777"/>
        <v>21:0213</v>
      </c>
      <c r="E12463" t="s">
        <v>48143</v>
      </c>
      <c r="F12463" t="s">
        <v>48144</v>
      </c>
      <c r="H12463">
        <v>62.772902899999998</v>
      </c>
      <c r="I12463">
        <v>-133.7995032</v>
      </c>
      <c r="J12463" s="1" t="str">
        <f t="shared" si="1778"/>
        <v>Fluid (stream)</v>
      </c>
      <c r="K12463" s="1" t="str">
        <f t="shared" si="1779"/>
        <v>Untreated Water</v>
      </c>
      <c r="O12463">
        <v>0.08</v>
      </c>
      <c r="P12463">
        <v>90</v>
      </c>
      <c r="Q12463">
        <v>6.8</v>
      </c>
    </row>
    <row r="12464" spans="1:17" hidden="1" x14ac:dyDescent="0.3">
      <c r="A12464" t="s">
        <v>48145</v>
      </c>
      <c r="B12464" t="s">
        <v>48146</v>
      </c>
      <c r="C12464" s="1" t="str">
        <f t="shared" si="1780"/>
        <v>21:0723</v>
      </c>
      <c r="D12464" s="1" t="str">
        <f>HYPERLINK("http://geochem.nrcan.gc.ca/cdogs/content/svy/svy_e.htm", "")</f>
        <v/>
      </c>
      <c r="G12464" s="1" t="str">
        <f>HYPERLINK("http://geochem.nrcan.gc.ca/cdogs/content/cr_/cr_00084_e.htm", "84")</f>
        <v>84</v>
      </c>
      <c r="J12464" t="s">
        <v>11453</v>
      </c>
      <c r="K12464" t="s">
        <v>11454</v>
      </c>
      <c r="O12464">
        <v>0.26</v>
      </c>
      <c r="P12464">
        <v>80</v>
      </c>
      <c r="Q12464">
        <v>7.2</v>
      </c>
    </row>
    <row r="12465" spans="1:17" hidden="1" x14ac:dyDescent="0.3">
      <c r="A12465" t="s">
        <v>48147</v>
      </c>
      <c r="B12465" t="s">
        <v>48148</v>
      </c>
      <c r="C12465" s="1" t="str">
        <f t="shared" si="1780"/>
        <v>21:0723</v>
      </c>
      <c r="D12465" s="1" t="str">
        <f t="shared" ref="D12465:D12490" si="1781">HYPERLINK("http://geochem.nrcan.gc.ca/cdogs/content/svy/svy210213_e.htm", "21:0213")</f>
        <v>21:0213</v>
      </c>
      <c r="E12465" t="s">
        <v>48149</v>
      </c>
      <c r="F12465" t="s">
        <v>48150</v>
      </c>
      <c r="H12465">
        <v>62.759199000000002</v>
      </c>
      <c r="I12465">
        <v>-133.96929660000001</v>
      </c>
      <c r="J12465" s="1" t="str">
        <f t="shared" ref="J12465:J12490" si="1782">HYPERLINK("http://geochem.nrcan.gc.ca/cdogs/content/kwd/kwd020018_e.htm", "Fluid (stream)")</f>
        <v>Fluid (stream)</v>
      </c>
      <c r="K12465" s="1" t="str">
        <f t="shared" ref="K12465:K12490" si="1783">HYPERLINK("http://geochem.nrcan.gc.ca/cdogs/content/kwd/kwd080007_e.htm", "Untreated Water")</f>
        <v>Untreated Water</v>
      </c>
      <c r="O12465">
        <v>2.5000000000000001E-2</v>
      </c>
      <c r="P12465">
        <v>120</v>
      </c>
      <c r="Q12465">
        <v>6.8</v>
      </c>
    </row>
    <row r="12466" spans="1:17" hidden="1" x14ac:dyDescent="0.3">
      <c r="A12466" t="s">
        <v>48151</v>
      </c>
      <c r="B12466" t="s">
        <v>48152</v>
      </c>
      <c r="C12466" s="1" t="str">
        <f t="shared" si="1780"/>
        <v>21:0723</v>
      </c>
      <c r="D12466" s="1" t="str">
        <f t="shared" si="1781"/>
        <v>21:0213</v>
      </c>
      <c r="E12466" t="s">
        <v>48149</v>
      </c>
      <c r="F12466" t="s">
        <v>48153</v>
      </c>
      <c r="H12466">
        <v>62.759199000000002</v>
      </c>
      <c r="I12466">
        <v>-133.96929660000001</v>
      </c>
      <c r="J12466" s="1" t="str">
        <f t="shared" si="1782"/>
        <v>Fluid (stream)</v>
      </c>
      <c r="K12466" s="1" t="str">
        <f t="shared" si="1783"/>
        <v>Untreated Water</v>
      </c>
      <c r="O12466">
        <v>2.5000000000000001E-2</v>
      </c>
      <c r="P12466">
        <v>140</v>
      </c>
      <c r="Q12466">
        <v>7</v>
      </c>
    </row>
    <row r="12467" spans="1:17" hidden="1" x14ac:dyDescent="0.3">
      <c r="A12467" t="s">
        <v>48154</v>
      </c>
      <c r="B12467" t="s">
        <v>48155</v>
      </c>
      <c r="C12467" s="1" t="str">
        <f t="shared" si="1780"/>
        <v>21:0723</v>
      </c>
      <c r="D12467" s="1" t="str">
        <f t="shared" si="1781"/>
        <v>21:0213</v>
      </c>
      <c r="E12467" t="s">
        <v>48156</v>
      </c>
      <c r="F12467" t="s">
        <v>48157</v>
      </c>
      <c r="H12467">
        <v>62.736901000000003</v>
      </c>
      <c r="I12467">
        <v>-133.9878037</v>
      </c>
      <c r="J12467" s="1" t="str">
        <f t="shared" si="1782"/>
        <v>Fluid (stream)</v>
      </c>
      <c r="K12467" s="1" t="str">
        <f t="shared" si="1783"/>
        <v>Untreated Water</v>
      </c>
      <c r="O12467">
        <v>2.5000000000000001E-2</v>
      </c>
      <c r="P12467">
        <v>110</v>
      </c>
      <c r="Q12467">
        <v>7</v>
      </c>
    </row>
    <row r="12468" spans="1:17" hidden="1" x14ac:dyDescent="0.3">
      <c r="A12468" t="s">
        <v>48158</v>
      </c>
      <c r="B12468" t="s">
        <v>48159</v>
      </c>
      <c r="C12468" s="1" t="str">
        <f t="shared" si="1780"/>
        <v>21:0723</v>
      </c>
      <c r="D12468" s="1" t="str">
        <f t="shared" si="1781"/>
        <v>21:0213</v>
      </c>
      <c r="E12468" t="s">
        <v>48160</v>
      </c>
      <c r="F12468" t="s">
        <v>48161</v>
      </c>
      <c r="H12468">
        <v>62.719695799999997</v>
      </c>
      <c r="I12468">
        <v>-133.99580549999999</v>
      </c>
      <c r="J12468" s="1" t="str">
        <f t="shared" si="1782"/>
        <v>Fluid (stream)</v>
      </c>
      <c r="K12468" s="1" t="str">
        <f t="shared" si="1783"/>
        <v>Untreated Water</v>
      </c>
      <c r="O12468">
        <v>2.5000000000000001E-2</v>
      </c>
      <c r="P12468">
        <v>90</v>
      </c>
      <c r="Q12468">
        <v>6.8</v>
      </c>
    </row>
    <row r="12469" spans="1:17" hidden="1" x14ac:dyDescent="0.3">
      <c r="A12469" t="s">
        <v>48162</v>
      </c>
      <c r="B12469" t="s">
        <v>48163</v>
      </c>
      <c r="C12469" s="1" t="str">
        <f t="shared" si="1780"/>
        <v>21:0723</v>
      </c>
      <c r="D12469" s="1" t="str">
        <f t="shared" si="1781"/>
        <v>21:0213</v>
      </c>
      <c r="E12469" t="s">
        <v>48164</v>
      </c>
      <c r="F12469" t="s">
        <v>48165</v>
      </c>
      <c r="H12469">
        <v>62.701098500000001</v>
      </c>
      <c r="I12469">
        <v>-133.9999947</v>
      </c>
      <c r="J12469" s="1" t="str">
        <f t="shared" si="1782"/>
        <v>Fluid (stream)</v>
      </c>
      <c r="K12469" s="1" t="str">
        <f t="shared" si="1783"/>
        <v>Untreated Water</v>
      </c>
      <c r="O12469">
        <v>2.5000000000000001E-2</v>
      </c>
      <c r="P12469">
        <v>90</v>
      </c>
      <c r="Q12469">
        <v>6.7</v>
      </c>
    </row>
    <row r="12470" spans="1:17" hidden="1" x14ac:dyDescent="0.3">
      <c r="A12470" t="s">
        <v>48166</v>
      </c>
      <c r="B12470" t="s">
        <v>48167</v>
      </c>
      <c r="C12470" s="1" t="str">
        <f t="shared" si="1780"/>
        <v>21:0723</v>
      </c>
      <c r="D12470" s="1" t="str">
        <f t="shared" si="1781"/>
        <v>21:0213</v>
      </c>
      <c r="E12470" t="s">
        <v>48168</v>
      </c>
      <c r="F12470" t="s">
        <v>48169</v>
      </c>
      <c r="H12470">
        <v>62.6846988</v>
      </c>
      <c r="I12470">
        <v>-133.9052054</v>
      </c>
      <c r="J12470" s="1" t="str">
        <f t="shared" si="1782"/>
        <v>Fluid (stream)</v>
      </c>
      <c r="K12470" s="1" t="str">
        <f t="shared" si="1783"/>
        <v>Untreated Water</v>
      </c>
      <c r="O12470">
        <v>0.71</v>
      </c>
      <c r="P12470">
        <v>110</v>
      </c>
      <c r="Q12470">
        <v>7</v>
      </c>
    </row>
    <row r="12471" spans="1:17" hidden="1" x14ac:dyDescent="0.3">
      <c r="A12471" t="s">
        <v>48170</v>
      </c>
      <c r="B12471" t="s">
        <v>48171</v>
      </c>
      <c r="C12471" s="1" t="str">
        <f t="shared" si="1780"/>
        <v>21:0723</v>
      </c>
      <c r="D12471" s="1" t="str">
        <f t="shared" si="1781"/>
        <v>21:0213</v>
      </c>
      <c r="E12471" t="s">
        <v>48172</v>
      </c>
      <c r="F12471" t="s">
        <v>48173</v>
      </c>
      <c r="H12471">
        <v>62.699292499999999</v>
      </c>
      <c r="I12471">
        <v>-133.8990952</v>
      </c>
      <c r="J12471" s="1" t="str">
        <f t="shared" si="1782"/>
        <v>Fluid (stream)</v>
      </c>
      <c r="K12471" s="1" t="str">
        <f t="shared" si="1783"/>
        <v>Untreated Water</v>
      </c>
      <c r="O12471">
        <v>2.5</v>
      </c>
      <c r="P12471">
        <v>190</v>
      </c>
      <c r="Q12471">
        <v>7</v>
      </c>
    </row>
    <row r="12472" spans="1:17" hidden="1" x14ac:dyDescent="0.3">
      <c r="A12472" t="s">
        <v>48174</v>
      </c>
      <c r="B12472" t="s">
        <v>48175</v>
      </c>
      <c r="C12472" s="1" t="str">
        <f t="shared" si="1780"/>
        <v>21:0723</v>
      </c>
      <c r="D12472" s="1" t="str">
        <f t="shared" si="1781"/>
        <v>21:0213</v>
      </c>
      <c r="E12472" t="s">
        <v>48176</v>
      </c>
      <c r="F12472" t="s">
        <v>48177</v>
      </c>
      <c r="H12472">
        <v>62.728499499999998</v>
      </c>
      <c r="I12472">
        <v>-133.83630529999999</v>
      </c>
      <c r="J12472" s="1" t="str">
        <f t="shared" si="1782"/>
        <v>Fluid (stream)</v>
      </c>
      <c r="K12472" s="1" t="str">
        <f t="shared" si="1783"/>
        <v>Untreated Water</v>
      </c>
      <c r="O12472">
        <v>2.5000000000000001E-2</v>
      </c>
      <c r="P12472">
        <v>110</v>
      </c>
      <c r="Q12472">
        <v>7</v>
      </c>
    </row>
    <row r="12473" spans="1:17" hidden="1" x14ac:dyDescent="0.3">
      <c r="A12473" t="s">
        <v>48178</v>
      </c>
      <c r="B12473" t="s">
        <v>48179</v>
      </c>
      <c r="C12473" s="1" t="str">
        <f t="shared" si="1780"/>
        <v>21:0723</v>
      </c>
      <c r="D12473" s="1" t="str">
        <f t="shared" si="1781"/>
        <v>21:0213</v>
      </c>
      <c r="E12473" t="s">
        <v>48180</v>
      </c>
      <c r="F12473" t="s">
        <v>48181</v>
      </c>
      <c r="H12473">
        <v>62.741599100000002</v>
      </c>
      <c r="I12473">
        <v>-133.89428799999999</v>
      </c>
      <c r="J12473" s="1" t="str">
        <f t="shared" si="1782"/>
        <v>Fluid (stream)</v>
      </c>
      <c r="K12473" s="1" t="str">
        <f t="shared" si="1783"/>
        <v>Untreated Water</v>
      </c>
      <c r="O12473">
        <v>0.11</v>
      </c>
      <c r="P12473">
        <v>100</v>
      </c>
      <c r="Q12473">
        <v>7.2</v>
      </c>
    </row>
    <row r="12474" spans="1:17" hidden="1" x14ac:dyDescent="0.3">
      <c r="A12474" t="s">
        <v>48182</v>
      </c>
      <c r="B12474" t="s">
        <v>48183</v>
      </c>
      <c r="C12474" s="1" t="str">
        <f t="shared" si="1780"/>
        <v>21:0723</v>
      </c>
      <c r="D12474" s="1" t="str">
        <f t="shared" si="1781"/>
        <v>21:0213</v>
      </c>
      <c r="E12474" t="s">
        <v>48184</v>
      </c>
      <c r="F12474" t="s">
        <v>48185</v>
      </c>
      <c r="H12474">
        <v>62.772495800000002</v>
      </c>
      <c r="I12474">
        <v>-133.6391002</v>
      </c>
      <c r="J12474" s="1" t="str">
        <f t="shared" si="1782"/>
        <v>Fluid (stream)</v>
      </c>
      <c r="K12474" s="1" t="str">
        <f t="shared" si="1783"/>
        <v>Untreated Water</v>
      </c>
      <c r="O12474">
        <v>0.11</v>
      </c>
      <c r="P12474">
        <v>90</v>
      </c>
      <c r="Q12474">
        <v>7</v>
      </c>
    </row>
    <row r="12475" spans="1:17" hidden="1" x14ac:dyDescent="0.3">
      <c r="A12475" t="s">
        <v>48186</v>
      </c>
      <c r="B12475" t="s">
        <v>48187</v>
      </c>
      <c r="C12475" s="1" t="str">
        <f t="shared" si="1780"/>
        <v>21:0723</v>
      </c>
      <c r="D12475" s="1" t="str">
        <f t="shared" si="1781"/>
        <v>21:0213</v>
      </c>
      <c r="E12475" t="s">
        <v>48188</v>
      </c>
      <c r="F12475" t="s">
        <v>48189</v>
      </c>
      <c r="H12475">
        <v>62.758493799999997</v>
      </c>
      <c r="I12475">
        <v>-133.64969550000001</v>
      </c>
      <c r="J12475" s="1" t="str">
        <f t="shared" si="1782"/>
        <v>Fluid (stream)</v>
      </c>
      <c r="K12475" s="1" t="str">
        <f t="shared" si="1783"/>
        <v>Untreated Water</v>
      </c>
      <c r="O12475">
        <v>0.17</v>
      </c>
      <c r="P12475">
        <v>100</v>
      </c>
      <c r="Q12475">
        <v>6.7</v>
      </c>
    </row>
    <row r="12476" spans="1:17" hidden="1" x14ac:dyDescent="0.3">
      <c r="A12476" t="s">
        <v>48190</v>
      </c>
      <c r="B12476" t="s">
        <v>48191</v>
      </c>
      <c r="C12476" s="1" t="str">
        <f t="shared" si="1780"/>
        <v>21:0723</v>
      </c>
      <c r="D12476" s="1" t="str">
        <f t="shared" si="1781"/>
        <v>21:0213</v>
      </c>
      <c r="E12476" t="s">
        <v>48192</v>
      </c>
      <c r="F12476" t="s">
        <v>48193</v>
      </c>
      <c r="H12476">
        <v>62.375971800000002</v>
      </c>
      <c r="I12476">
        <v>-134.00550200000001</v>
      </c>
      <c r="J12476" s="1" t="str">
        <f t="shared" si="1782"/>
        <v>Fluid (stream)</v>
      </c>
      <c r="K12476" s="1" t="str">
        <f t="shared" si="1783"/>
        <v>Untreated Water</v>
      </c>
      <c r="O12476">
        <v>2.5000000000000001E-2</v>
      </c>
      <c r="P12476">
        <v>260</v>
      </c>
      <c r="Q12476">
        <v>7.1</v>
      </c>
    </row>
    <row r="12477" spans="1:17" hidden="1" x14ac:dyDescent="0.3">
      <c r="A12477" t="s">
        <v>48194</v>
      </c>
      <c r="B12477" t="s">
        <v>48195</v>
      </c>
      <c r="C12477" s="1" t="str">
        <f t="shared" si="1780"/>
        <v>21:0723</v>
      </c>
      <c r="D12477" s="1" t="str">
        <f t="shared" si="1781"/>
        <v>21:0213</v>
      </c>
      <c r="E12477" t="s">
        <v>48196</v>
      </c>
      <c r="F12477" t="s">
        <v>48197</v>
      </c>
      <c r="H12477">
        <v>62.409677899999998</v>
      </c>
      <c r="I12477">
        <v>-134.02170530000001</v>
      </c>
      <c r="J12477" s="1" t="str">
        <f t="shared" si="1782"/>
        <v>Fluid (stream)</v>
      </c>
      <c r="K12477" s="1" t="str">
        <f t="shared" si="1783"/>
        <v>Untreated Water</v>
      </c>
      <c r="O12477">
        <v>2.08</v>
      </c>
      <c r="P12477">
        <v>1180</v>
      </c>
      <c r="Q12477">
        <v>7.3</v>
      </c>
    </row>
    <row r="12478" spans="1:17" hidden="1" x14ac:dyDescent="0.3">
      <c r="A12478" t="s">
        <v>48198</v>
      </c>
      <c r="B12478" t="s">
        <v>48199</v>
      </c>
      <c r="C12478" s="1" t="str">
        <f t="shared" si="1780"/>
        <v>21:0723</v>
      </c>
      <c r="D12478" s="1" t="str">
        <f t="shared" si="1781"/>
        <v>21:0213</v>
      </c>
      <c r="E12478" t="s">
        <v>48200</v>
      </c>
      <c r="F12478" t="s">
        <v>48201</v>
      </c>
      <c r="H12478">
        <v>62.418174700000002</v>
      </c>
      <c r="I12478">
        <v>-134.06690370000001</v>
      </c>
      <c r="J12478" s="1" t="str">
        <f t="shared" si="1782"/>
        <v>Fluid (stream)</v>
      </c>
      <c r="K12478" s="1" t="str">
        <f t="shared" si="1783"/>
        <v>Untreated Water</v>
      </c>
    </row>
    <row r="12479" spans="1:17" hidden="1" x14ac:dyDescent="0.3">
      <c r="A12479" t="s">
        <v>48202</v>
      </c>
      <c r="B12479" t="s">
        <v>48203</v>
      </c>
      <c r="C12479" s="1" t="str">
        <f t="shared" si="1780"/>
        <v>21:0723</v>
      </c>
      <c r="D12479" s="1" t="str">
        <f t="shared" si="1781"/>
        <v>21:0213</v>
      </c>
      <c r="E12479" t="s">
        <v>48204</v>
      </c>
      <c r="F12479" t="s">
        <v>48205</v>
      </c>
      <c r="H12479">
        <v>62.435577600000002</v>
      </c>
      <c r="I12479">
        <v>-134.011696</v>
      </c>
      <c r="J12479" s="1" t="str">
        <f t="shared" si="1782"/>
        <v>Fluid (stream)</v>
      </c>
      <c r="K12479" s="1" t="str">
        <f t="shared" si="1783"/>
        <v>Untreated Water</v>
      </c>
      <c r="O12479">
        <v>2.29</v>
      </c>
      <c r="P12479">
        <v>150</v>
      </c>
      <c r="Q12479">
        <v>7.7</v>
      </c>
    </row>
    <row r="12480" spans="1:17" hidden="1" x14ac:dyDescent="0.3">
      <c r="A12480" t="s">
        <v>48206</v>
      </c>
      <c r="B12480" t="s">
        <v>48207</v>
      </c>
      <c r="C12480" s="1" t="str">
        <f t="shared" si="1780"/>
        <v>21:0723</v>
      </c>
      <c r="D12480" s="1" t="str">
        <f t="shared" si="1781"/>
        <v>21:0213</v>
      </c>
      <c r="E12480" t="s">
        <v>48208</v>
      </c>
      <c r="F12480" t="s">
        <v>48209</v>
      </c>
      <c r="H12480">
        <v>62.420976899999999</v>
      </c>
      <c r="I12480">
        <v>-134.0902049</v>
      </c>
      <c r="J12480" s="1" t="str">
        <f t="shared" si="1782"/>
        <v>Fluid (stream)</v>
      </c>
      <c r="K12480" s="1" t="str">
        <f t="shared" si="1783"/>
        <v>Untreated Water</v>
      </c>
      <c r="O12480">
        <v>2.5000000000000001E-2</v>
      </c>
      <c r="P12480">
        <v>840</v>
      </c>
      <c r="Q12480">
        <v>7.6</v>
      </c>
    </row>
    <row r="12481" spans="1:17" hidden="1" x14ac:dyDescent="0.3">
      <c r="A12481" t="s">
        <v>48210</v>
      </c>
      <c r="B12481" t="s">
        <v>48211</v>
      </c>
      <c r="C12481" s="1" t="str">
        <f t="shared" si="1780"/>
        <v>21:0723</v>
      </c>
      <c r="D12481" s="1" t="str">
        <f t="shared" si="1781"/>
        <v>21:0213</v>
      </c>
      <c r="E12481" t="s">
        <v>48212</v>
      </c>
      <c r="F12481" t="s">
        <v>48213</v>
      </c>
      <c r="H12481">
        <v>62.438178100000002</v>
      </c>
      <c r="I12481">
        <v>-134.1487094</v>
      </c>
      <c r="J12481" s="1" t="str">
        <f t="shared" si="1782"/>
        <v>Fluid (stream)</v>
      </c>
      <c r="K12481" s="1" t="str">
        <f t="shared" si="1783"/>
        <v>Untreated Water</v>
      </c>
      <c r="O12481">
        <v>1.48</v>
      </c>
      <c r="P12481">
        <v>450</v>
      </c>
      <c r="Q12481">
        <v>7.6</v>
      </c>
    </row>
    <row r="12482" spans="1:17" hidden="1" x14ac:dyDescent="0.3">
      <c r="A12482" t="s">
        <v>48214</v>
      </c>
      <c r="B12482" t="s">
        <v>48215</v>
      </c>
      <c r="C12482" s="1" t="str">
        <f t="shared" si="1780"/>
        <v>21:0723</v>
      </c>
      <c r="D12482" s="1" t="str">
        <f t="shared" si="1781"/>
        <v>21:0213</v>
      </c>
      <c r="E12482" t="s">
        <v>48216</v>
      </c>
      <c r="F12482" t="s">
        <v>48217</v>
      </c>
      <c r="H12482">
        <v>62.443979300000002</v>
      </c>
      <c r="I12482">
        <v>-134.2423038</v>
      </c>
      <c r="J12482" s="1" t="str">
        <f t="shared" si="1782"/>
        <v>Fluid (stream)</v>
      </c>
      <c r="K12482" s="1" t="str">
        <f t="shared" si="1783"/>
        <v>Untreated Water</v>
      </c>
      <c r="O12482">
        <v>0.37</v>
      </c>
      <c r="P12482">
        <v>110</v>
      </c>
      <c r="Q12482">
        <v>7.6</v>
      </c>
    </row>
    <row r="12483" spans="1:17" hidden="1" x14ac:dyDescent="0.3">
      <c r="A12483" t="s">
        <v>48218</v>
      </c>
      <c r="B12483" t="s">
        <v>48219</v>
      </c>
      <c r="C12483" s="1" t="str">
        <f t="shared" si="1780"/>
        <v>21:0723</v>
      </c>
      <c r="D12483" s="1" t="str">
        <f t="shared" si="1781"/>
        <v>21:0213</v>
      </c>
      <c r="E12483" t="s">
        <v>48220</v>
      </c>
      <c r="F12483" t="s">
        <v>48221</v>
      </c>
      <c r="H12483">
        <v>62.447777700000003</v>
      </c>
      <c r="I12483">
        <v>-134.25081130000001</v>
      </c>
      <c r="J12483" s="1" t="str">
        <f t="shared" si="1782"/>
        <v>Fluid (stream)</v>
      </c>
      <c r="K12483" s="1" t="str">
        <f t="shared" si="1783"/>
        <v>Untreated Water</v>
      </c>
      <c r="O12483">
        <v>0.4</v>
      </c>
      <c r="P12483">
        <v>120</v>
      </c>
      <c r="Q12483">
        <v>7.2</v>
      </c>
    </row>
    <row r="12484" spans="1:17" hidden="1" x14ac:dyDescent="0.3">
      <c r="A12484" t="s">
        <v>48222</v>
      </c>
      <c r="B12484" t="s">
        <v>48223</v>
      </c>
      <c r="C12484" s="1" t="str">
        <f t="shared" si="1780"/>
        <v>21:0723</v>
      </c>
      <c r="D12484" s="1" t="str">
        <f t="shared" si="1781"/>
        <v>21:0213</v>
      </c>
      <c r="E12484" t="s">
        <v>48224</v>
      </c>
      <c r="F12484" t="s">
        <v>48225</v>
      </c>
      <c r="H12484">
        <v>62.401174900000001</v>
      </c>
      <c r="I12484">
        <v>-134.3557989</v>
      </c>
      <c r="J12484" s="1" t="str">
        <f t="shared" si="1782"/>
        <v>Fluid (stream)</v>
      </c>
      <c r="K12484" s="1" t="str">
        <f t="shared" si="1783"/>
        <v>Untreated Water</v>
      </c>
      <c r="O12484">
        <v>0.1</v>
      </c>
      <c r="P12484">
        <v>70</v>
      </c>
      <c r="Q12484">
        <v>6.9</v>
      </c>
    </row>
    <row r="12485" spans="1:17" hidden="1" x14ac:dyDescent="0.3">
      <c r="A12485" t="s">
        <v>48226</v>
      </c>
      <c r="B12485" t="s">
        <v>48227</v>
      </c>
      <c r="C12485" s="1" t="str">
        <f t="shared" si="1780"/>
        <v>21:0723</v>
      </c>
      <c r="D12485" s="1" t="str">
        <f t="shared" si="1781"/>
        <v>21:0213</v>
      </c>
      <c r="E12485" t="s">
        <v>48228</v>
      </c>
      <c r="F12485" t="s">
        <v>48229</v>
      </c>
      <c r="H12485">
        <v>62.427674199999998</v>
      </c>
      <c r="I12485">
        <v>-134.3072027</v>
      </c>
      <c r="J12485" s="1" t="str">
        <f t="shared" si="1782"/>
        <v>Fluid (stream)</v>
      </c>
      <c r="K12485" s="1" t="str">
        <f t="shared" si="1783"/>
        <v>Untreated Water</v>
      </c>
      <c r="O12485">
        <v>0.84</v>
      </c>
      <c r="P12485">
        <v>130</v>
      </c>
      <c r="Q12485">
        <v>6</v>
      </c>
    </row>
    <row r="12486" spans="1:17" hidden="1" x14ac:dyDescent="0.3">
      <c r="A12486" t="s">
        <v>48230</v>
      </c>
      <c r="B12486" t="s">
        <v>48231</v>
      </c>
      <c r="C12486" s="1" t="str">
        <f t="shared" si="1780"/>
        <v>21:0723</v>
      </c>
      <c r="D12486" s="1" t="str">
        <f t="shared" si="1781"/>
        <v>21:0213</v>
      </c>
      <c r="E12486" t="s">
        <v>48232</v>
      </c>
      <c r="F12486" t="s">
        <v>48233</v>
      </c>
      <c r="H12486">
        <v>62.418267800000002</v>
      </c>
      <c r="I12486">
        <v>-134.34650629999999</v>
      </c>
      <c r="J12486" s="1" t="str">
        <f t="shared" si="1782"/>
        <v>Fluid (stream)</v>
      </c>
      <c r="K12486" s="1" t="str">
        <f t="shared" si="1783"/>
        <v>Untreated Water</v>
      </c>
      <c r="O12486">
        <v>0.28000000000000003</v>
      </c>
      <c r="P12486">
        <v>100</v>
      </c>
      <c r="Q12486">
        <v>5.9</v>
      </c>
    </row>
    <row r="12487" spans="1:17" hidden="1" x14ac:dyDescent="0.3">
      <c r="A12487" t="s">
        <v>48234</v>
      </c>
      <c r="B12487" t="s">
        <v>48235</v>
      </c>
      <c r="C12487" s="1" t="str">
        <f t="shared" si="1780"/>
        <v>21:0723</v>
      </c>
      <c r="D12487" s="1" t="str">
        <f t="shared" si="1781"/>
        <v>21:0213</v>
      </c>
      <c r="E12487" t="s">
        <v>48236</v>
      </c>
      <c r="F12487" t="s">
        <v>48237</v>
      </c>
      <c r="H12487">
        <v>62.404569000000002</v>
      </c>
      <c r="I12487">
        <v>-134.3797003</v>
      </c>
      <c r="J12487" s="1" t="str">
        <f t="shared" si="1782"/>
        <v>Fluid (stream)</v>
      </c>
      <c r="K12487" s="1" t="str">
        <f t="shared" si="1783"/>
        <v>Untreated Water</v>
      </c>
      <c r="O12487">
        <v>0.35</v>
      </c>
      <c r="P12487">
        <v>80</v>
      </c>
      <c r="Q12487">
        <v>5.8</v>
      </c>
    </row>
    <row r="12488" spans="1:17" hidden="1" x14ac:dyDescent="0.3">
      <c r="A12488" t="s">
        <v>48238</v>
      </c>
      <c r="B12488" t="s">
        <v>48239</v>
      </c>
      <c r="C12488" s="1" t="str">
        <f t="shared" si="1780"/>
        <v>21:0723</v>
      </c>
      <c r="D12488" s="1" t="str">
        <f t="shared" si="1781"/>
        <v>21:0213</v>
      </c>
      <c r="E12488" t="s">
        <v>48240</v>
      </c>
      <c r="F12488" t="s">
        <v>48241</v>
      </c>
      <c r="H12488">
        <v>62.383367399999997</v>
      </c>
      <c r="I12488">
        <v>-134.41511850000001</v>
      </c>
      <c r="J12488" s="1" t="str">
        <f t="shared" si="1782"/>
        <v>Fluid (stream)</v>
      </c>
      <c r="K12488" s="1" t="str">
        <f t="shared" si="1783"/>
        <v>Untreated Water</v>
      </c>
      <c r="O12488">
        <v>0.22</v>
      </c>
      <c r="P12488">
        <v>80</v>
      </c>
      <c r="Q12488">
        <v>5.9</v>
      </c>
    </row>
    <row r="12489" spans="1:17" hidden="1" x14ac:dyDescent="0.3">
      <c r="A12489" t="s">
        <v>48242</v>
      </c>
      <c r="B12489" t="s">
        <v>48243</v>
      </c>
      <c r="C12489" s="1" t="str">
        <f t="shared" si="1780"/>
        <v>21:0723</v>
      </c>
      <c r="D12489" s="1" t="str">
        <f t="shared" si="1781"/>
        <v>21:0213</v>
      </c>
      <c r="E12489" t="s">
        <v>48240</v>
      </c>
      <c r="F12489" t="s">
        <v>48244</v>
      </c>
      <c r="H12489">
        <v>62.383367399999997</v>
      </c>
      <c r="I12489">
        <v>-134.41511850000001</v>
      </c>
      <c r="J12489" s="1" t="str">
        <f t="shared" si="1782"/>
        <v>Fluid (stream)</v>
      </c>
      <c r="K12489" s="1" t="str">
        <f t="shared" si="1783"/>
        <v>Untreated Water</v>
      </c>
      <c r="O12489">
        <v>0.21</v>
      </c>
      <c r="P12489">
        <v>80</v>
      </c>
      <c r="Q12489">
        <v>5.9</v>
      </c>
    </row>
    <row r="12490" spans="1:17" hidden="1" x14ac:dyDescent="0.3">
      <c r="A12490" t="s">
        <v>48245</v>
      </c>
      <c r="B12490" t="s">
        <v>48246</v>
      </c>
      <c r="C12490" s="1" t="str">
        <f t="shared" si="1780"/>
        <v>21:0723</v>
      </c>
      <c r="D12490" s="1" t="str">
        <f t="shared" si="1781"/>
        <v>21:0213</v>
      </c>
      <c r="E12490" t="s">
        <v>48247</v>
      </c>
      <c r="F12490" t="s">
        <v>48248</v>
      </c>
      <c r="H12490">
        <v>62.426976199999999</v>
      </c>
      <c r="I12490">
        <v>-134.41951280000001</v>
      </c>
      <c r="J12490" s="1" t="str">
        <f t="shared" si="1782"/>
        <v>Fluid (stream)</v>
      </c>
      <c r="K12490" s="1" t="str">
        <f t="shared" si="1783"/>
        <v>Untreated Water</v>
      </c>
      <c r="O12490">
        <v>0.28999999999999998</v>
      </c>
      <c r="P12490">
        <v>70</v>
      </c>
      <c r="Q12490">
        <v>5.8</v>
      </c>
    </row>
    <row r="12491" spans="1:17" hidden="1" x14ac:dyDescent="0.3">
      <c r="A12491" t="s">
        <v>48249</v>
      </c>
      <c r="B12491" t="s">
        <v>48250</v>
      </c>
      <c r="C12491" s="1" t="str">
        <f t="shared" si="1780"/>
        <v>21:0723</v>
      </c>
      <c r="D12491" s="1" t="str">
        <f>HYPERLINK("http://geochem.nrcan.gc.ca/cdogs/content/svy/svy_e.htm", "")</f>
        <v/>
      </c>
      <c r="G12491" s="1" t="str">
        <f>HYPERLINK("http://geochem.nrcan.gc.ca/cdogs/content/cr_/cr_00085_e.htm", "85")</f>
        <v>85</v>
      </c>
      <c r="J12491" t="s">
        <v>11453</v>
      </c>
      <c r="K12491" t="s">
        <v>11454</v>
      </c>
      <c r="O12491">
        <v>0.44</v>
      </c>
      <c r="P12491">
        <v>80</v>
      </c>
      <c r="Q12491">
        <v>6.6</v>
      </c>
    </row>
    <row r="12492" spans="1:17" hidden="1" x14ac:dyDescent="0.3">
      <c r="A12492" t="s">
        <v>48251</v>
      </c>
      <c r="B12492" t="s">
        <v>48252</v>
      </c>
      <c r="C12492" s="1" t="str">
        <f t="shared" si="1780"/>
        <v>21:0723</v>
      </c>
      <c r="D12492" s="1" t="str">
        <f t="shared" ref="D12492:D12497" si="1784">HYPERLINK("http://geochem.nrcan.gc.ca/cdogs/content/svy/svy210213_e.htm", "21:0213")</f>
        <v>21:0213</v>
      </c>
      <c r="E12492" t="s">
        <v>48253</v>
      </c>
      <c r="F12492" t="s">
        <v>48254</v>
      </c>
      <c r="H12492">
        <v>62.390974300000003</v>
      </c>
      <c r="I12492">
        <v>-134.472103</v>
      </c>
      <c r="J12492" s="1" t="str">
        <f t="shared" ref="J12492:J12497" si="1785">HYPERLINK("http://geochem.nrcan.gc.ca/cdogs/content/kwd/kwd020018_e.htm", "Fluid (stream)")</f>
        <v>Fluid (stream)</v>
      </c>
      <c r="K12492" s="1" t="str">
        <f t="shared" ref="K12492:K12497" si="1786">HYPERLINK("http://geochem.nrcan.gc.ca/cdogs/content/kwd/kwd080007_e.htm", "Untreated Water")</f>
        <v>Untreated Water</v>
      </c>
      <c r="O12492">
        <v>0.06</v>
      </c>
      <c r="P12492">
        <v>70</v>
      </c>
      <c r="Q12492">
        <v>5.6</v>
      </c>
    </row>
    <row r="12493" spans="1:17" hidden="1" x14ac:dyDescent="0.3">
      <c r="A12493" t="s">
        <v>48255</v>
      </c>
      <c r="B12493" t="s">
        <v>48256</v>
      </c>
      <c r="C12493" s="1" t="str">
        <f t="shared" si="1780"/>
        <v>21:0723</v>
      </c>
      <c r="D12493" s="1" t="str">
        <f t="shared" si="1784"/>
        <v>21:0213</v>
      </c>
      <c r="E12493" t="s">
        <v>48257</v>
      </c>
      <c r="F12493" t="s">
        <v>48258</v>
      </c>
      <c r="H12493">
        <v>62.451378800000001</v>
      </c>
      <c r="I12493">
        <v>-134.5351038</v>
      </c>
      <c r="J12493" s="1" t="str">
        <f t="shared" si="1785"/>
        <v>Fluid (stream)</v>
      </c>
      <c r="K12493" s="1" t="str">
        <f t="shared" si="1786"/>
        <v>Untreated Water</v>
      </c>
      <c r="O12493">
        <v>2.5000000000000001E-2</v>
      </c>
      <c r="P12493">
        <v>60</v>
      </c>
      <c r="Q12493">
        <v>6.1</v>
      </c>
    </row>
    <row r="12494" spans="1:17" hidden="1" x14ac:dyDescent="0.3">
      <c r="A12494" t="s">
        <v>48259</v>
      </c>
      <c r="B12494" t="s">
        <v>48260</v>
      </c>
      <c r="C12494" s="1" t="str">
        <f t="shared" si="1780"/>
        <v>21:0723</v>
      </c>
      <c r="D12494" s="1" t="str">
        <f t="shared" si="1784"/>
        <v>21:0213</v>
      </c>
      <c r="E12494" t="s">
        <v>48261</v>
      </c>
      <c r="F12494" t="s">
        <v>48262</v>
      </c>
      <c r="H12494">
        <v>62.443075399999998</v>
      </c>
      <c r="I12494">
        <v>-134.44911389999999</v>
      </c>
      <c r="J12494" s="1" t="str">
        <f t="shared" si="1785"/>
        <v>Fluid (stream)</v>
      </c>
      <c r="K12494" s="1" t="str">
        <f t="shared" si="1786"/>
        <v>Untreated Water</v>
      </c>
      <c r="O12494">
        <v>0.28999999999999998</v>
      </c>
      <c r="P12494">
        <v>60</v>
      </c>
      <c r="Q12494">
        <v>6.3</v>
      </c>
    </row>
    <row r="12495" spans="1:17" hidden="1" x14ac:dyDescent="0.3">
      <c r="A12495" t="s">
        <v>48263</v>
      </c>
      <c r="B12495" t="s">
        <v>48264</v>
      </c>
      <c r="C12495" s="1" t="str">
        <f t="shared" si="1780"/>
        <v>21:0723</v>
      </c>
      <c r="D12495" s="1" t="str">
        <f t="shared" si="1784"/>
        <v>21:0213</v>
      </c>
      <c r="E12495" t="s">
        <v>48265</v>
      </c>
      <c r="F12495" t="s">
        <v>48266</v>
      </c>
      <c r="H12495">
        <v>62.418271900000001</v>
      </c>
      <c r="I12495">
        <v>-134.5139193</v>
      </c>
      <c r="J12495" s="1" t="str">
        <f t="shared" si="1785"/>
        <v>Fluid (stream)</v>
      </c>
      <c r="K12495" s="1" t="str">
        <f t="shared" si="1786"/>
        <v>Untreated Water</v>
      </c>
      <c r="O12495">
        <v>0.1</v>
      </c>
      <c r="P12495">
        <v>60</v>
      </c>
      <c r="Q12495">
        <v>7.5</v>
      </c>
    </row>
    <row r="12496" spans="1:17" hidden="1" x14ac:dyDescent="0.3">
      <c r="A12496" t="s">
        <v>48267</v>
      </c>
      <c r="B12496" t="s">
        <v>48268</v>
      </c>
      <c r="C12496" s="1" t="str">
        <f t="shared" si="1780"/>
        <v>21:0723</v>
      </c>
      <c r="D12496" s="1" t="str">
        <f t="shared" si="1784"/>
        <v>21:0213</v>
      </c>
      <c r="E12496" t="s">
        <v>48269</v>
      </c>
      <c r="F12496" t="s">
        <v>48270</v>
      </c>
      <c r="H12496">
        <v>62.4133742</v>
      </c>
      <c r="I12496">
        <v>-134.50981830000001</v>
      </c>
      <c r="J12496" s="1" t="str">
        <f t="shared" si="1785"/>
        <v>Fluid (stream)</v>
      </c>
      <c r="K12496" s="1" t="str">
        <f t="shared" si="1786"/>
        <v>Untreated Water</v>
      </c>
      <c r="O12496">
        <v>0.2</v>
      </c>
      <c r="P12496">
        <v>60</v>
      </c>
      <c r="Q12496">
        <v>7.4</v>
      </c>
    </row>
    <row r="12497" spans="1:17" hidden="1" x14ac:dyDescent="0.3">
      <c r="A12497" t="s">
        <v>48271</v>
      </c>
      <c r="B12497" t="s">
        <v>48272</v>
      </c>
      <c r="C12497" s="1" t="str">
        <f t="shared" si="1780"/>
        <v>21:0723</v>
      </c>
      <c r="D12497" s="1" t="str">
        <f t="shared" si="1784"/>
        <v>21:0213</v>
      </c>
      <c r="E12497" t="s">
        <v>48273</v>
      </c>
      <c r="F12497" t="s">
        <v>48274</v>
      </c>
      <c r="H12497">
        <v>62.195467100000002</v>
      </c>
      <c r="I12497">
        <v>-134.06688740000001</v>
      </c>
      <c r="J12497" s="1" t="str">
        <f t="shared" si="1785"/>
        <v>Fluid (stream)</v>
      </c>
      <c r="K12497" s="1" t="str">
        <f t="shared" si="1786"/>
        <v>Untreated Water</v>
      </c>
      <c r="O12497">
        <v>0.95</v>
      </c>
      <c r="P12497">
        <v>60</v>
      </c>
      <c r="Q12497">
        <v>7.1</v>
      </c>
    </row>
    <row r="12498" spans="1:17" hidden="1" x14ac:dyDescent="0.3">
      <c r="A12498" t="s">
        <v>48275</v>
      </c>
      <c r="B12498" t="s">
        <v>48276</v>
      </c>
      <c r="C12498" s="1" t="str">
        <f t="shared" si="1780"/>
        <v>21:0723</v>
      </c>
      <c r="D12498" s="1" t="str">
        <f>HYPERLINK("http://geochem.nrcan.gc.ca/cdogs/content/svy/svy_e.htm", "")</f>
        <v/>
      </c>
      <c r="G12498" s="1" t="str">
        <f>HYPERLINK("http://geochem.nrcan.gc.ca/cdogs/content/cr_/cr_00086_e.htm", "86")</f>
        <v>86</v>
      </c>
      <c r="J12498" t="s">
        <v>11453</v>
      </c>
      <c r="K12498" t="s">
        <v>11454</v>
      </c>
      <c r="O12498">
        <v>0.57999999999999996</v>
      </c>
      <c r="P12498">
        <v>120</v>
      </c>
      <c r="Q12498">
        <v>7</v>
      </c>
    </row>
    <row r="12499" spans="1:17" hidden="1" x14ac:dyDescent="0.3">
      <c r="A12499" t="s">
        <v>48277</v>
      </c>
      <c r="B12499" t="s">
        <v>48278</v>
      </c>
      <c r="C12499" s="1" t="str">
        <f t="shared" si="1780"/>
        <v>21:0723</v>
      </c>
      <c r="D12499" s="1" t="str">
        <f t="shared" ref="D12499:D12526" si="1787">HYPERLINK("http://geochem.nrcan.gc.ca/cdogs/content/svy/svy210213_e.htm", "21:0213")</f>
        <v>21:0213</v>
      </c>
      <c r="E12499" t="s">
        <v>48273</v>
      </c>
      <c r="F12499" t="s">
        <v>48279</v>
      </c>
      <c r="H12499">
        <v>62.195467100000002</v>
      </c>
      <c r="I12499">
        <v>-134.06688740000001</v>
      </c>
      <c r="J12499" s="1" t="str">
        <f t="shared" ref="J12499:J12526" si="1788">HYPERLINK("http://geochem.nrcan.gc.ca/cdogs/content/kwd/kwd020018_e.htm", "Fluid (stream)")</f>
        <v>Fluid (stream)</v>
      </c>
      <c r="K12499" s="1" t="str">
        <f t="shared" ref="K12499:K12526" si="1789">HYPERLINK("http://geochem.nrcan.gc.ca/cdogs/content/kwd/kwd080007_e.htm", "Untreated Water")</f>
        <v>Untreated Water</v>
      </c>
      <c r="O12499">
        <v>1.03</v>
      </c>
      <c r="P12499">
        <v>70</v>
      </c>
      <c r="Q12499">
        <v>7</v>
      </c>
    </row>
    <row r="12500" spans="1:17" hidden="1" x14ac:dyDescent="0.3">
      <c r="A12500" t="s">
        <v>48280</v>
      </c>
      <c r="B12500" t="s">
        <v>48281</v>
      </c>
      <c r="C12500" s="1" t="str">
        <f t="shared" si="1780"/>
        <v>21:0723</v>
      </c>
      <c r="D12500" s="1" t="str">
        <f t="shared" si="1787"/>
        <v>21:0213</v>
      </c>
      <c r="E12500" t="s">
        <v>48282</v>
      </c>
      <c r="F12500" t="s">
        <v>48283</v>
      </c>
      <c r="H12500">
        <v>62.194770699999999</v>
      </c>
      <c r="I12500">
        <v>-134.0754987</v>
      </c>
      <c r="J12500" s="1" t="str">
        <f t="shared" si="1788"/>
        <v>Fluid (stream)</v>
      </c>
      <c r="K12500" s="1" t="str">
        <f t="shared" si="1789"/>
        <v>Untreated Water</v>
      </c>
      <c r="O12500">
        <v>0.55000000000000004</v>
      </c>
      <c r="P12500">
        <v>70</v>
      </c>
      <c r="Q12500">
        <v>7</v>
      </c>
    </row>
    <row r="12501" spans="1:17" hidden="1" x14ac:dyDescent="0.3">
      <c r="A12501" t="s">
        <v>48284</v>
      </c>
      <c r="B12501" t="s">
        <v>48285</v>
      </c>
      <c r="C12501" s="1" t="str">
        <f t="shared" si="1780"/>
        <v>21:0723</v>
      </c>
      <c r="D12501" s="1" t="str">
        <f t="shared" si="1787"/>
        <v>21:0213</v>
      </c>
      <c r="E12501" t="s">
        <v>48286</v>
      </c>
      <c r="F12501" t="s">
        <v>48287</v>
      </c>
      <c r="H12501">
        <v>62.211266700000003</v>
      </c>
      <c r="I12501">
        <v>-134.07228309999999</v>
      </c>
      <c r="J12501" s="1" t="str">
        <f t="shared" si="1788"/>
        <v>Fluid (stream)</v>
      </c>
      <c r="K12501" s="1" t="str">
        <f t="shared" si="1789"/>
        <v>Untreated Water</v>
      </c>
      <c r="O12501">
        <v>0.53</v>
      </c>
      <c r="P12501">
        <v>60</v>
      </c>
      <c r="Q12501">
        <v>6.9</v>
      </c>
    </row>
    <row r="12502" spans="1:17" hidden="1" x14ac:dyDescent="0.3">
      <c r="A12502" t="s">
        <v>48288</v>
      </c>
      <c r="B12502" t="s">
        <v>48289</v>
      </c>
      <c r="C12502" s="1" t="str">
        <f t="shared" si="1780"/>
        <v>21:0723</v>
      </c>
      <c r="D12502" s="1" t="str">
        <f t="shared" si="1787"/>
        <v>21:0213</v>
      </c>
      <c r="E12502" t="s">
        <v>48290</v>
      </c>
      <c r="F12502" t="s">
        <v>48291</v>
      </c>
      <c r="H12502">
        <v>62.213567699999999</v>
      </c>
      <c r="I12502">
        <v>-134.1266866</v>
      </c>
      <c r="J12502" s="1" t="str">
        <f t="shared" si="1788"/>
        <v>Fluid (stream)</v>
      </c>
      <c r="K12502" s="1" t="str">
        <f t="shared" si="1789"/>
        <v>Untreated Water</v>
      </c>
      <c r="O12502">
        <v>0.32</v>
      </c>
      <c r="P12502">
        <v>70</v>
      </c>
      <c r="Q12502">
        <v>6.8</v>
      </c>
    </row>
    <row r="12503" spans="1:17" hidden="1" x14ac:dyDescent="0.3">
      <c r="A12503" t="s">
        <v>48292</v>
      </c>
      <c r="B12503" t="s">
        <v>48293</v>
      </c>
      <c r="C12503" s="1" t="str">
        <f t="shared" si="1780"/>
        <v>21:0723</v>
      </c>
      <c r="D12503" s="1" t="str">
        <f t="shared" si="1787"/>
        <v>21:0213</v>
      </c>
      <c r="E12503" t="s">
        <v>48294</v>
      </c>
      <c r="F12503" t="s">
        <v>48295</v>
      </c>
      <c r="H12503">
        <v>62.2108694</v>
      </c>
      <c r="I12503">
        <v>-134.16669809999999</v>
      </c>
      <c r="J12503" s="1" t="str">
        <f t="shared" si="1788"/>
        <v>Fluid (stream)</v>
      </c>
      <c r="K12503" s="1" t="str">
        <f t="shared" si="1789"/>
        <v>Untreated Water</v>
      </c>
      <c r="O12503">
        <v>0.47</v>
      </c>
      <c r="P12503">
        <v>80</v>
      </c>
      <c r="Q12503">
        <v>7.2</v>
      </c>
    </row>
    <row r="12504" spans="1:17" hidden="1" x14ac:dyDescent="0.3">
      <c r="A12504" t="s">
        <v>48296</v>
      </c>
      <c r="B12504" t="s">
        <v>48297</v>
      </c>
      <c r="C12504" s="1" t="str">
        <f t="shared" si="1780"/>
        <v>21:0723</v>
      </c>
      <c r="D12504" s="1" t="str">
        <f t="shared" si="1787"/>
        <v>21:0213</v>
      </c>
      <c r="E12504" t="s">
        <v>48298</v>
      </c>
      <c r="F12504" t="s">
        <v>48299</v>
      </c>
      <c r="H12504">
        <v>62.238571</v>
      </c>
      <c r="I12504">
        <v>-134.13289140000001</v>
      </c>
      <c r="J12504" s="1" t="str">
        <f t="shared" si="1788"/>
        <v>Fluid (stream)</v>
      </c>
      <c r="K12504" s="1" t="str">
        <f t="shared" si="1789"/>
        <v>Untreated Water</v>
      </c>
      <c r="O12504">
        <v>0.39</v>
      </c>
      <c r="P12504">
        <v>70</v>
      </c>
      <c r="Q12504">
        <v>7.5</v>
      </c>
    </row>
    <row r="12505" spans="1:17" hidden="1" x14ac:dyDescent="0.3">
      <c r="A12505" t="s">
        <v>48300</v>
      </c>
      <c r="B12505" t="s">
        <v>48301</v>
      </c>
      <c r="C12505" s="1" t="str">
        <f t="shared" si="1780"/>
        <v>21:0723</v>
      </c>
      <c r="D12505" s="1" t="str">
        <f t="shared" si="1787"/>
        <v>21:0213</v>
      </c>
      <c r="E12505" t="s">
        <v>48302</v>
      </c>
      <c r="F12505" t="s">
        <v>48303</v>
      </c>
      <c r="H12505">
        <v>62.2158704</v>
      </c>
      <c r="I12505">
        <v>-134.205096</v>
      </c>
      <c r="J12505" s="1" t="str">
        <f t="shared" si="1788"/>
        <v>Fluid (stream)</v>
      </c>
      <c r="K12505" s="1" t="str">
        <f t="shared" si="1789"/>
        <v>Untreated Water</v>
      </c>
      <c r="O12505">
        <v>2.5000000000000001E-2</v>
      </c>
      <c r="P12505">
        <v>70</v>
      </c>
      <c r="Q12505">
        <v>7.2</v>
      </c>
    </row>
    <row r="12506" spans="1:17" hidden="1" x14ac:dyDescent="0.3">
      <c r="A12506" t="s">
        <v>48304</v>
      </c>
      <c r="B12506" t="s">
        <v>48305</v>
      </c>
      <c r="C12506" s="1" t="str">
        <f t="shared" si="1780"/>
        <v>21:0723</v>
      </c>
      <c r="D12506" s="1" t="str">
        <f t="shared" si="1787"/>
        <v>21:0213</v>
      </c>
      <c r="E12506" t="s">
        <v>48306</v>
      </c>
      <c r="F12506" t="s">
        <v>48307</v>
      </c>
      <c r="H12506">
        <v>62.225268200000002</v>
      </c>
      <c r="I12506">
        <v>-134.20340619999999</v>
      </c>
      <c r="J12506" s="1" t="str">
        <f t="shared" si="1788"/>
        <v>Fluid (stream)</v>
      </c>
      <c r="K12506" s="1" t="str">
        <f t="shared" si="1789"/>
        <v>Untreated Water</v>
      </c>
      <c r="O12506">
        <v>0.25</v>
      </c>
      <c r="P12506">
        <v>60</v>
      </c>
      <c r="Q12506">
        <v>7.2</v>
      </c>
    </row>
    <row r="12507" spans="1:17" hidden="1" x14ac:dyDescent="0.3">
      <c r="A12507" t="s">
        <v>48308</v>
      </c>
      <c r="B12507" t="s">
        <v>48309</v>
      </c>
      <c r="C12507" s="1" t="str">
        <f t="shared" si="1780"/>
        <v>21:0723</v>
      </c>
      <c r="D12507" s="1" t="str">
        <f t="shared" si="1787"/>
        <v>21:0213</v>
      </c>
      <c r="E12507" t="s">
        <v>48310</v>
      </c>
      <c r="F12507" t="s">
        <v>48311</v>
      </c>
      <c r="H12507">
        <v>62.232069600000003</v>
      </c>
      <c r="I12507">
        <v>-134.2529036</v>
      </c>
      <c r="J12507" s="1" t="str">
        <f t="shared" si="1788"/>
        <v>Fluid (stream)</v>
      </c>
      <c r="K12507" s="1" t="str">
        <f t="shared" si="1789"/>
        <v>Untreated Water</v>
      </c>
      <c r="O12507">
        <v>2.5000000000000001E-2</v>
      </c>
      <c r="P12507">
        <v>60</v>
      </c>
      <c r="Q12507">
        <v>6.9</v>
      </c>
    </row>
    <row r="12508" spans="1:17" hidden="1" x14ac:dyDescent="0.3">
      <c r="A12508" t="s">
        <v>48312</v>
      </c>
      <c r="B12508" t="s">
        <v>48313</v>
      </c>
      <c r="C12508" s="1" t="str">
        <f t="shared" si="1780"/>
        <v>21:0723</v>
      </c>
      <c r="D12508" s="1" t="str">
        <f t="shared" si="1787"/>
        <v>21:0213</v>
      </c>
      <c r="E12508" t="s">
        <v>48314</v>
      </c>
      <c r="F12508" t="s">
        <v>48315</v>
      </c>
      <c r="H12508">
        <v>62.230070599999998</v>
      </c>
      <c r="I12508">
        <v>-134.2805984</v>
      </c>
      <c r="J12508" s="1" t="str">
        <f t="shared" si="1788"/>
        <v>Fluid (stream)</v>
      </c>
      <c r="K12508" s="1" t="str">
        <f t="shared" si="1789"/>
        <v>Untreated Water</v>
      </c>
      <c r="O12508">
        <v>0.08</v>
      </c>
      <c r="P12508">
        <v>70</v>
      </c>
      <c r="Q12508">
        <v>6.8</v>
      </c>
    </row>
    <row r="12509" spans="1:17" hidden="1" x14ac:dyDescent="0.3">
      <c r="A12509" t="s">
        <v>48316</v>
      </c>
      <c r="B12509" t="s">
        <v>48317</v>
      </c>
      <c r="C12509" s="1" t="str">
        <f t="shared" si="1780"/>
        <v>21:0723</v>
      </c>
      <c r="D12509" s="1" t="str">
        <f t="shared" si="1787"/>
        <v>21:0213</v>
      </c>
      <c r="E12509" t="s">
        <v>48318</v>
      </c>
      <c r="F12509" t="s">
        <v>48319</v>
      </c>
      <c r="H12509">
        <v>62.254970999999998</v>
      </c>
      <c r="I12509">
        <v>-134.2770012</v>
      </c>
      <c r="J12509" s="1" t="str">
        <f t="shared" si="1788"/>
        <v>Fluid (stream)</v>
      </c>
      <c r="K12509" s="1" t="str">
        <f t="shared" si="1789"/>
        <v>Untreated Water</v>
      </c>
      <c r="O12509">
        <v>0.44</v>
      </c>
      <c r="P12509">
        <v>60</v>
      </c>
      <c r="Q12509">
        <v>6.8</v>
      </c>
    </row>
    <row r="12510" spans="1:17" hidden="1" x14ac:dyDescent="0.3">
      <c r="A12510" t="s">
        <v>48320</v>
      </c>
      <c r="B12510" t="s">
        <v>48321</v>
      </c>
      <c r="C12510" s="1" t="str">
        <f t="shared" si="1780"/>
        <v>21:0723</v>
      </c>
      <c r="D12510" s="1" t="str">
        <f t="shared" si="1787"/>
        <v>21:0213</v>
      </c>
      <c r="E12510" t="s">
        <v>48322</v>
      </c>
      <c r="F12510" t="s">
        <v>48323</v>
      </c>
      <c r="H12510">
        <v>62.233867099999998</v>
      </c>
      <c r="I12510">
        <v>-134.32329910000001</v>
      </c>
      <c r="J12510" s="1" t="str">
        <f t="shared" si="1788"/>
        <v>Fluid (stream)</v>
      </c>
      <c r="K12510" s="1" t="str">
        <f t="shared" si="1789"/>
        <v>Untreated Water</v>
      </c>
      <c r="O12510">
        <v>0.61</v>
      </c>
      <c r="P12510">
        <v>60</v>
      </c>
      <c r="Q12510">
        <v>6.8</v>
      </c>
    </row>
    <row r="12511" spans="1:17" hidden="1" x14ac:dyDescent="0.3">
      <c r="A12511" t="s">
        <v>48324</v>
      </c>
      <c r="B12511" t="s">
        <v>48325</v>
      </c>
      <c r="C12511" s="1" t="str">
        <f t="shared" si="1780"/>
        <v>21:0723</v>
      </c>
      <c r="D12511" s="1" t="str">
        <f t="shared" si="1787"/>
        <v>21:0213</v>
      </c>
      <c r="E12511" t="s">
        <v>48326</v>
      </c>
      <c r="F12511" t="s">
        <v>48327</v>
      </c>
      <c r="H12511">
        <v>62.243562599999997</v>
      </c>
      <c r="I12511">
        <v>-134.3536071</v>
      </c>
      <c r="J12511" s="1" t="str">
        <f t="shared" si="1788"/>
        <v>Fluid (stream)</v>
      </c>
      <c r="K12511" s="1" t="str">
        <f t="shared" si="1789"/>
        <v>Untreated Water</v>
      </c>
      <c r="O12511">
        <v>0.42</v>
      </c>
      <c r="P12511">
        <v>60</v>
      </c>
      <c r="Q12511">
        <v>6.8</v>
      </c>
    </row>
    <row r="12512" spans="1:17" hidden="1" x14ac:dyDescent="0.3">
      <c r="A12512" t="s">
        <v>48328</v>
      </c>
      <c r="B12512" t="s">
        <v>48329</v>
      </c>
      <c r="C12512" s="1" t="str">
        <f t="shared" si="1780"/>
        <v>21:0723</v>
      </c>
      <c r="D12512" s="1" t="str">
        <f t="shared" si="1787"/>
        <v>21:0213</v>
      </c>
      <c r="E12512" t="s">
        <v>48330</v>
      </c>
      <c r="F12512" t="s">
        <v>48331</v>
      </c>
      <c r="H12512">
        <v>62.2462637</v>
      </c>
      <c r="I12512">
        <v>-134.36509820000001</v>
      </c>
      <c r="J12512" s="1" t="str">
        <f t="shared" si="1788"/>
        <v>Fluid (stream)</v>
      </c>
      <c r="K12512" s="1" t="str">
        <f t="shared" si="1789"/>
        <v>Untreated Water</v>
      </c>
      <c r="O12512">
        <v>0.39</v>
      </c>
      <c r="P12512">
        <v>60</v>
      </c>
      <c r="Q12512">
        <v>6.8</v>
      </c>
    </row>
    <row r="12513" spans="1:17" hidden="1" x14ac:dyDescent="0.3">
      <c r="A12513" t="s">
        <v>48332</v>
      </c>
      <c r="B12513" t="s">
        <v>48333</v>
      </c>
      <c r="C12513" s="1" t="str">
        <f t="shared" si="1780"/>
        <v>21:0723</v>
      </c>
      <c r="D12513" s="1" t="str">
        <f t="shared" si="1787"/>
        <v>21:0213</v>
      </c>
      <c r="E12513" t="s">
        <v>48334</v>
      </c>
      <c r="F12513" t="s">
        <v>48335</v>
      </c>
      <c r="H12513">
        <v>62.205462799999999</v>
      </c>
      <c r="I12513">
        <v>-134.4373076</v>
      </c>
      <c r="J12513" s="1" t="str">
        <f t="shared" si="1788"/>
        <v>Fluid (stream)</v>
      </c>
      <c r="K12513" s="1" t="str">
        <f t="shared" si="1789"/>
        <v>Untreated Water</v>
      </c>
    </row>
    <row r="12514" spans="1:17" hidden="1" x14ac:dyDescent="0.3">
      <c r="A12514" t="s">
        <v>48336</v>
      </c>
      <c r="B12514" t="s">
        <v>48337</v>
      </c>
      <c r="C12514" s="1" t="str">
        <f t="shared" si="1780"/>
        <v>21:0723</v>
      </c>
      <c r="D12514" s="1" t="str">
        <f t="shared" si="1787"/>
        <v>21:0213</v>
      </c>
      <c r="E12514" t="s">
        <v>48338</v>
      </c>
      <c r="F12514" t="s">
        <v>48339</v>
      </c>
      <c r="H12514">
        <v>62.334271899999997</v>
      </c>
      <c r="I12514">
        <v>-134.00769310000001</v>
      </c>
      <c r="J12514" s="1" t="str">
        <f t="shared" si="1788"/>
        <v>Fluid (stream)</v>
      </c>
      <c r="K12514" s="1" t="str">
        <f t="shared" si="1789"/>
        <v>Untreated Water</v>
      </c>
      <c r="O12514">
        <v>2.14</v>
      </c>
      <c r="P12514">
        <v>150</v>
      </c>
      <c r="Q12514">
        <v>7.8</v>
      </c>
    </row>
    <row r="12515" spans="1:17" hidden="1" x14ac:dyDescent="0.3">
      <c r="A12515" t="s">
        <v>48340</v>
      </c>
      <c r="B12515" t="s">
        <v>48341</v>
      </c>
      <c r="C12515" s="1" t="str">
        <f t="shared" si="1780"/>
        <v>21:0723</v>
      </c>
      <c r="D12515" s="1" t="str">
        <f t="shared" si="1787"/>
        <v>21:0213</v>
      </c>
      <c r="E12515" t="s">
        <v>48342</v>
      </c>
      <c r="F12515" t="s">
        <v>48343</v>
      </c>
      <c r="H12515">
        <v>62.356870200000003</v>
      </c>
      <c r="I12515">
        <v>-134.06258869999999</v>
      </c>
      <c r="J12515" s="1" t="str">
        <f t="shared" si="1788"/>
        <v>Fluid (stream)</v>
      </c>
      <c r="K12515" s="1" t="str">
        <f t="shared" si="1789"/>
        <v>Untreated Water</v>
      </c>
      <c r="O12515">
        <v>0.19</v>
      </c>
      <c r="P12515">
        <v>110</v>
      </c>
      <c r="Q12515">
        <v>8.1</v>
      </c>
    </row>
    <row r="12516" spans="1:17" hidden="1" x14ac:dyDescent="0.3">
      <c r="A12516" t="s">
        <v>48344</v>
      </c>
      <c r="B12516" t="s">
        <v>48345</v>
      </c>
      <c r="C12516" s="1" t="str">
        <f t="shared" si="1780"/>
        <v>21:0723</v>
      </c>
      <c r="D12516" s="1" t="str">
        <f t="shared" si="1787"/>
        <v>21:0213</v>
      </c>
      <c r="E12516" t="s">
        <v>48346</v>
      </c>
      <c r="F12516" t="s">
        <v>48347</v>
      </c>
      <c r="H12516">
        <v>62.379270300000002</v>
      </c>
      <c r="I12516">
        <v>-134.09839220000001</v>
      </c>
      <c r="J12516" s="1" t="str">
        <f t="shared" si="1788"/>
        <v>Fluid (stream)</v>
      </c>
      <c r="K12516" s="1" t="str">
        <f t="shared" si="1789"/>
        <v>Untreated Water</v>
      </c>
      <c r="O12516">
        <v>0.38</v>
      </c>
      <c r="P12516">
        <v>260</v>
      </c>
      <c r="Q12516">
        <v>7.8</v>
      </c>
    </row>
    <row r="12517" spans="1:17" hidden="1" x14ac:dyDescent="0.3">
      <c r="A12517" t="s">
        <v>48348</v>
      </c>
      <c r="B12517" t="s">
        <v>48349</v>
      </c>
      <c r="C12517" s="1" t="str">
        <f t="shared" si="1780"/>
        <v>21:0723</v>
      </c>
      <c r="D12517" s="1" t="str">
        <f t="shared" si="1787"/>
        <v>21:0213</v>
      </c>
      <c r="E12517" t="s">
        <v>48350</v>
      </c>
      <c r="F12517" t="s">
        <v>48351</v>
      </c>
      <c r="H12517">
        <v>62.399874699999998</v>
      </c>
      <c r="I12517">
        <v>-134.12700659999999</v>
      </c>
      <c r="J12517" s="1" t="str">
        <f t="shared" si="1788"/>
        <v>Fluid (stream)</v>
      </c>
      <c r="K12517" s="1" t="str">
        <f t="shared" si="1789"/>
        <v>Untreated Water</v>
      </c>
      <c r="O12517">
        <v>1.03</v>
      </c>
      <c r="P12517">
        <v>630</v>
      </c>
      <c r="Q12517">
        <v>7.8</v>
      </c>
    </row>
    <row r="12518" spans="1:17" hidden="1" x14ac:dyDescent="0.3">
      <c r="A12518" t="s">
        <v>48352</v>
      </c>
      <c r="B12518" t="s">
        <v>48353</v>
      </c>
      <c r="C12518" s="1" t="str">
        <f t="shared" si="1780"/>
        <v>21:0723</v>
      </c>
      <c r="D12518" s="1" t="str">
        <f t="shared" si="1787"/>
        <v>21:0213</v>
      </c>
      <c r="E12518" t="s">
        <v>48354</v>
      </c>
      <c r="F12518" t="s">
        <v>48355</v>
      </c>
      <c r="H12518">
        <v>62.3922691</v>
      </c>
      <c r="I12518">
        <v>-134.1632056</v>
      </c>
      <c r="J12518" s="1" t="str">
        <f t="shared" si="1788"/>
        <v>Fluid (stream)</v>
      </c>
      <c r="K12518" s="1" t="str">
        <f t="shared" si="1789"/>
        <v>Untreated Water</v>
      </c>
      <c r="O12518">
        <v>0.84</v>
      </c>
      <c r="P12518">
        <v>100</v>
      </c>
      <c r="Q12518">
        <v>7.4</v>
      </c>
    </row>
    <row r="12519" spans="1:17" hidden="1" x14ac:dyDescent="0.3">
      <c r="A12519" t="s">
        <v>48356</v>
      </c>
      <c r="B12519" t="s">
        <v>48357</v>
      </c>
      <c r="C12519" s="1" t="str">
        <f t="shared" si="1780"/>
        <v>21:0723</v>
      </c>
      <c r="D12519" s="1" t="str">
        <f t="shared" si="1787"/>
        <v>21:0213</v>
      </c>
      <c r="E12519" t="s">
        <v>48354</v>
      </c>
      <c r="F12519" t="s">
        <v>48358</v>
      </c>
      <c r="H12519">
        <v>62.3922691</v>
      </c>
      <c r="I12519">
        <v>-134.1632056</v>
      </c>
      <c r="J12519" s="1" t="str">
        <f t="shared" si="1788"/>
        <v>Fluid (stream)</v>
      </c>
      <c r="K12519" s="1" t="str">
        <f t="shared" si="1789"/>
        <v>Untreated Water</v>
      </c>
      <c r="O12519">
        <v>0.69</v>
      </c>
      <c r="P12519">
        <v>90</v>
      </c>
      <c r="Q12519">
        <v>7.1</v>
      </c>
    </row>
    <row r="12520" spans="1:17" hidden="1" x14ac:dyDescent="0.3">
      <c r="A12520" t="s">
        <v>48359</v>
      </c>
      <c r="B12520" t="s">
        <v>48360</v>
      </c>
      <c r="C12520" s="1" t="str">
        <f t="shared" si="1780"/>
        <v>21:0723</v>
      </c>
      <c r="D12520" s="1" t="str">
        <f t="shared" si="1787"/>
        <v>21:0213</v>
      </c>
      <c r="E12520" t="s">
        <v>48361</v>
      </c>
      <c r="F12520" t="s">
        <v>48362</v>
      </c>
      <c r="H12520">
        <v>62.431678400000003</v>
      </c>
      <c r="I12520">
        <v>-134.21749560000001</v>
      </c>
      <c r="J12520" s="1" t="str">
        <f t="shared" si="1788"/>
        <v>Fluid (stream)</v>
      </c>
      <c r="K12520" s="1" t="str">
        <f t="shared" si="1789"/>
        <v>Untreated Water</v>
      </c>
      <c r="O12520">
        <v>0.17</v>
      </c>
      <c r="P12520">
        <v>90</v>
      </c>
      <c r="Q12520">
        <v>7.1</v>
      </c>
    </row>
    <row r="12521" spans="1:17" hidden="1" x14ac:dyDescent="0.3">
      <c r="A12521" t="s">
        <v>48363</v>
      </c>
      <c r="B12521" t="s">
        <v>48364</v>
      </c>
      <c r="C12521" s="1" t="str">
        <f t="shared" si="1780"/>
        <v>21:0723</v>
      </c>
      <c r="D12521" s="1" t="str">
        <f t="shared" si="1787"/>
        <v>21:0213</v>
      </c>
      <c r="E12521" t="s">
        <v>48365</v>
      </c>
      <c r="F12521" t="s">
        <v>48366</v>
      </c>
      <c r="H12521">
        <v>62.398870500000001</v>
      </c>
      <c r="I12521">
        <v>-134.25050709999999</v>
      </c>
      <c r="J12521" s="1" t="str">
        <f t="shared" si="1788"/>
        <v>Fluid (stream)</v>
      </c>
      <c r="K12521" s="1" t="str">
        <f t="shared" si="1789"/>
        <v>Untreated Water</v>
      </c>
      <c r="O12521">
        <v>2.5000000000000001E-2</v>
      </c>
      <c r="P12521">
        <v>70</v>
      </c>
      <c r="Q12521">
        <v>6.9</v>
      </c>
    </row>
    <row r="12522" spans="1:17" hidden="1" x14ac:dyDescent="0.3">
      <c r="A12522" t="s">
        <v>48367</v>
      </c>
      <c r="B12522" t="s">
        <v>48368</v>
      </c>
      <c r="C12522" s="1" t="str">
        <f t="shared" si="1780"/>
        <v>21:0723</v>
      </c>
      <c r="D12522" s="1" t="str">
        <f t="shared" si="1787"/>
        <v>21:0213</v>
      </c>
      <c r="E12522" t="s">
        <v>48369</v>
      </c>
      <c r="F12522" t="s">
        <v>48370</v>
      </c>
      <c r="H12522">
        <v>62.397172400000002</v>
      </c>
      <c r="I12522">
        <v>-134.28260499999999</v>
      </c>
      <c r="J12522" s="1" t="str">
        <f t="shared" si="1788"/>
        <v>Fluid (stream)</v>
      </c>
      <c r="K12522" s="1" t="str">
        <f t="shared" si="1789"/>
        <v>Untreated Water</v>
      </c>
      <c r="O12522">
        <v>0.47</v>
      </c>
      <c r="P12522">
        <v>70</v>
      </c>
      <c r="Q12522">
        <v>6.8</v>
      </c>
    </row>
    <row r="12523" spans="1:17" hidden="1" x14ac:dyDescent="0.3">
      <c r="A12523" t="s">
        <v>48371</v>
      </c>
      <c r="B12523" t="s">
        <v>48372</v>
      </c>
      <c r="C12523" s="1" t="str">
        <f t="shared" ref="C12523:C12586" si="1790">HYPERLINK("http://geochem.nrcan.gc.ca/cdogs/content/bdl/bdl210723_e.htm", "21:0723")</f>
        <v>21:0723</v>
      </c>
      <c r="D12523" s="1" t="str">
        <f t="shared" si="1787"/>
        <v>21:0213</v>
      </c>
      <c r="E12523" t="s">
        <v>48373</v>
      </c>
      <c r="F12523" t="s">
        <v>48374</v>
      </c>
      <c r="H12523">
        <v>62.384771700000002</v>
      </c>
      <c r="I12523">
        <v>-134.2800981</v>
      </c>
      <c r="J12523" s="1" t="str">
        <f t="shared" si="1788"/>
        <v>Fluid (stream)</v>
      </c>
      <c r="K12523" s="1" t="str">
        <f t="shared" si="1789"/>
        <v>Untreated Water</v>
      </c>
      <c r="O12523">
        <v>2.5000000000000001E-2</v>
      </c>
      <c r="P12523">
        <v>60</v>
      </c>
      <c r="Q12523">
        <v>6.5</v>
      </c>
    </row>
    <row r="12524" spans="1:17" hidden="1" x14ac:dyDescent="0.3">
      <c r="A12524" t="s">
        <v>48375</v>
      </c>
      <c r="B12524" t="s">
        <v>48376</v>
      </c>
      <c r="C12524" s="1" t="str">
        <f t="shared" si="1790"/>
        <v>21:0723</v>
      </c>
      <c r="D12524" s="1" t="str">
        <f t="shared" si="1787"/>
        <v>21:0213</v>
      </c>
      <c r="E12524" t="s">
        <v>48377</v>
      </c>
      <c r="F12524" t="s">
        <v>48378</v>
      </c>
      <c r="H12524">
        <v>62.377567900000003</v>
      </c>
      <c r="I12524">
        <v>-134.30751100000001</v>
      </c>
      <c r="J12524" s="1" t="str">
        <f t="shared" si="1788"/>
        <v>Fluid (stream)</v>
      </c>
      <c r="K12524" s="1" t="str">
        <f t="shared" si="1789"/>
        <v>Untreated Water</v>
      </c>
      <c r="O12524">
        <v>2.5000000000000001E-2</v>
      </c>
      <c r="P12524">
        <v>50</v>
      </c>
      <c r="Q12524">
        <v>6.2</v>
      </c>
    </row>
    <row r="12525" spans="1:17" hidden="1" x14ac:dyDescent="0.3">
      <c r="A12525" t="s">
        <v>48379</v>
      </c>
      <c r="B12525" t="s">
        <v>48380</v>
      </c>
      <c r="C12525" s="1" t="str">
        <f t="shared" si="1790"/>
        <v>21:0723</v>
      </c>
      <c r="D12525" s="1" t="str">
        <f t="shared" si="1787"/>
        <v>21:0213</v>
      </c>
      <c r="E12525" t="s">
        <v>48381</v>
      </c>
      <c r="F12525" t="s">
        <v>48382</v>
      </c>
      <c r="H12525">
        <v>62.354365899999998</v>
      </c>
      <c r="I12525">
        <v>-134.29550950000001</v>
      </c>
      <c r="J12525" s="1" t="str">
        <f t="shared" si="1788"/>
        <v>Fluid (stream)</v>
      </c>
      <c r="K12525" s="1" t="str">
        <f t="shared" si="1789"/>
        <v>Untreated Water</v>
      </c>
      <c r="O12525">
        <v>0.19</v>
      </c>
      <c r="P12525">
        <v>60</v>
      </c>
      <c r="Q12525">
        <v>6.4</v>
      </c>
    </row>
    <row r="12526" spans="1:17" hidden="1" x14ac:dyDescent="0.3">
      <c r="A12526" t="s">
        <v>48383</v>
      </c>
      <c r="B12526" t="s">
        <v>48384</v>
      </c>
      <c r="C12526" s="1" t="str">
        <f t="shared" si="1790"/>
        <v>21:0723</v>
      </c>
      <c r="D12526" s="1" t="str">
        <f t="shared" si="1787"/>
        <v>21:0213</v>
      </c>
      <c r="E12526" t="s">
        <v>48385</v>
      </c>
      <c r="F12526" t="s">
        <v>48386</v>
      </c>
      <c r="H12526">
        <v>62.357066600000003</v>
      </c>
      <c r="I12526">
        <v>-134.3114041</v>
      </c>
      <c r="J12526" s="1" t="str">
        <f t="shared" si="1788"/>
        <v>Fluid (stream)</v>
      </c>
      <c r="K12526" s="1" t="str">
        <f t="shared" si="1789"/>
        <v>Untreated Water</v>
      </c>
      <c r="O12526">
        <v>0.19</v>
      </c>
      <c r="P12526">
        <v>60</v>
      </c>
      <c r="Q12526">
        <v>6.2</v>
      </c>
    </row>
    <row r="12527" spans="1:17" hidden="1" x14ac:dyDescent="0.3">
      <c r="A12527" t="s">
        <v>48387</v>
      </c>
      <c r="B12527" t="s">
        <v>48388</v>
      </c>
      <c r="C12527" s="1" t="str">
        <f t="shared" si="1790"/>
        <v>21:0723</v>
      </c>
      <c r="D12527" s="1" t="str">
        <f>HYPERLINK("http://geochem.nrcan.gc.ca/cdogs/content/svy/svy_e.htm", "")</f>
        <v/>
      </c>
      <c r="G12527" s="1" t="str">
        <f>HYPERLINK("http://geochem.nrcan.gc.ca/cdogs/content/cr_/cr_00084_e.htm", "84")</f>
        <v>84</v>
      </c>
      <c r="J12527" t="s">
        <v>11453</v>
      </c>
      <c r="K12527" t="s">
        <v>11454</v>
      </c>
      <c r="O12527">
        <v>0.24</v>
      </c>
      <c r="P12527">
        <v>70</v>
      </c>
      <c r="Q12527">
        <v>6.5</v>
      </c>
    </row>
    <row r="12528" spans="1:17" hidden="1" x14ac:dyDescent="0.3">
      <c r="A12528" t="s">
        <v>48389</v>
      </c>
      <c r="B12528" t="s">
        <v>48390</v>
      </c>
      <c r="C12528" s="1" t="str">
        <f t="shared" si="1790"/>
        <v>21:0723</v>
      </c>
      <c r="D12528" s="1" t="str">
        <f t="shared" ref="D12528:D12534" si="1791">HYPERLINK("http://geochem.nrcan.gc.ca/cdogs/content/svy/svy210213_e.htm", "21:0213")</f>
        <v>21:0213</v>
      </c>
      <c r="E12528" t="s">
        <v>48391</v>
      </c>
      <c r="F12528" t="s">
        <v>48392</v>
      </c>
      <c r="H12528">
        <v>62.345067800000002</v>
      </c>
      <c r="I12528">
        <v>-134.3193077</v>
      </c>
      <c r="J12528" s="1" t="str">
        <f t="shared" ref="J12528:J12534" si="1792">HYPERLINK("http://geochem.nrcan.gc.ca/cdogs/content/kwd/kwd020018_e.htm", "Fluid (stream)")</f>
        <v>Fluid (stream)</v>
      </c>
      <c r="K12528" s="1" t="str">
        <f t="shared" ref="K12528:K12534" si="1793">HYPERLINK("http://geochem.nrcan.gc.ca/cdogs/content/kwd/kwd080007_e.htm", "Untreated Water")</f>
        <v>Untreated Water</v>
      </c>
      <c r="O12528">
        <v>2.5000000000000001E-2</v>
      </c>
      <c r="P12528">
        <v>60</v>
      </c>
      <c r="Q12528">
        <v>6.1</v>
      </c>
    </row>
    <row r="12529" spans="1:17" hidden="1" x14ac:dyDescent="0.3">
      <c r="A12529" t="s">
        <v>48393</v>
      </c>
      <c r="B12529" t="s">
        <v>48394</v>
      </c>
      <c r="C12529" s="1" t="str">
        <f t="shared" si="1790"/>
        <v>21:0723</v>
      </c>
      <c r="D12529" s="1" t="str">
        <f t="shared" si="1791"/>
        <v>21:0213</v>
      </c>
      <c r="E12529" t="s">
        <v>48395</v>
      </c>
      <c r="F12529" t="s">
        <v>48396</v>
      </c>
      <c r="H12529">
        <v>62.315968699999999</v>
      </c>
      <c r="I12529">
        <v>-134.32361320000001</v>
      </c>
      <c r="J12529" s="1" t="str">
        <f t="shared" si="1792"/>
        <v>Fluid (stream)</v>
      </c>
      <c r="K12529" s="1" t="str">
        <f t="shared" si="1793"/>
        <v>Untreated Water</v>
      </c>
      <c r="O12529">
        <v>1.47</v>
      </c>
      <c r="P12529">
        <v>60</v>
      </c>
      <c r="Q12529">
        <v>6</v>
      </c>
    </row>
    <row r="12530" spans="1:17" hidden="1" x14ac:dyDescent="0.3">
      <c r="A12530" t="s">
        <v>48397</v>
      </c>
      <c r="B12530" t="s">
        <v>48398</v>
      </c>
      <c r="C12530" s="1" t="str">
        <f t="shared" si="1790"/>
        <v>21:0723</v>
      </c>
      <c r="D12530" s="1" t="str">
        <f t="shared" si="1791"/>
        <v>21:0213</v>
      </c>
      <c r="E12530" t="s">
        <v>48399</v>
      </c>
      <c r="F12530" t="s">
        <v>48400</v>
      </c>
      <c r="H12530">
        <v>62.347564800000001</v>
      </c>
      <c r="I12530">
        <v>-134.3420022</v>
      </c>
      <c r="J12530" s="1" t="str">
        <f t="shared" si="1792"/>
        <v>Fluid (stream)</v>
      </c>
      <c r="K12530" s="1" t="str">
        <f t="shared" si="1793"/>
        <v>Untreated Water</v>
      </c>
      <c r="O12530">
        <v>0.17</v>
      </c>
      <c r="P12530">
        <v>60</v>
      </c>
      <c r="Q12530">
        <v>6.4</v>
      </c>
    </row>
    <row r="12531" spans="1:17" hidden="1" x14ac:dyDescent="0.3">
      <c r="A12531" t="s">
        <v>48401</v>
      </c>
      <c r="B12531" t="s">
        <v>48402</v>
      </c>
      <c r="C12531" s="1" t="str">
        <f t="shared" si="1790"/>
        <v>21:0723</v>
      </c>
      <c r="D12531" s="1" t="str">
        <f t="shared" si="1791"/>
        <v>21:0213</v>
      </c>
      <c r="E12531" t="s">
        <v>48403</v>
      </c>
      <c r="F12531" t="s">
        <v>48404</v>
      </c>
      <c r="H12531">
        <v>62.336066799999998</v>
      </c>
      <c r="I12531">
        <v>-134.36341340000001</v>
      </c>
      <c r="J12531" s="1" t="str">
        <f t="shared" si="1792"/>
        <v>Fluid (stream)</v>
      </c>
      <c r="K12531" s="1" t="str">
        <f t="shared" si="1793"/>
        <v>Untreated Water</v>
      </c>
      <c r="O12531">
        <v>0.15</v>
      </c>
      <c r="P12531">
        <v>60</v>
      </c>
      <c r="Q12531">
        <v>6.3</v>
      </c>
    </row>
    <row r="12532" spans="1:17" hidden="1" x14ac:dyDescent="0.3">
      <c r="A12532" t="s">
        <v>48405</v>
      </c>
      <c r="B12532" t="s">
        <v>48406</v>
      </c>
      <c r="C12532" s="1" t="str">
        <f t="shared" si="1790"/>
        <v>21:0723</v>
      </c>
      <c r="D12532" s="1" t="str">
        <f t="shared" si="1791"/>
        <v>21:0213</v>
      </c>
      <c r="E12532" t="s">
        <v>48407</v>
      </c>
      <c r="F12532" t="s">
        <v>48408</v>
      </c>
      <c r="H12532">
        <v>62.337364399999998</v>
      </c>
      <c r="I12532">
        <v>-134.43731030000001</v>
      </c>
      <c r="J12532" s="1" t="str">
        <f t="shared" si="1792"/>
        <v>Fluid (stream)</v>
      </c>
      <c r="K12532" s="1" t="str">
        <f t="shared" si="1793"/>
        <v>Untreated Water</v>
      </c>
      <c r="O12532">
        <v>7.0000000000000007E-2</v>
      </c>
      <c r="P12532">
        <v>60</v>
      </c>
      <c r="Q12532">
        <v>6.4</v>
      </c>
    </row>
    <row r="12533" spans="1:17" hidden="1" x14ac:dyDescent="0.3">
      <c r="A12533" t="s">
        <v>48409</v>
      </c>
      <c r="B12533" t="s">
        <v>48410</v>
      </c>
      <c r="C12533" s="1" t="str">
        <f t="shared" si="1790"/>
        <v>21:0723</v>
      </c>
      <c r="D12533" s="1" t="str">
        <f t="shared" si="1791"/>
        <v>21:0213</v>
      </c>
      <c r="E12533" t="s">
        <v>48411</v>
      </c>
      <c r="F12533" t="s">
        <v>48412</v>
      </c>
      <c r="H12533">
        <v>62.359166600000002</v>
      </c>
      <c r="I12533">
        <v>-134.49520999999999</v>
      </c>
      <c r="J12533" s="1" t="str">
        <f t="shared" si="1792"/>
        <v>Fluid (stream)</v>
      </c>
      <c r="K12533" s="1" t="str">
        <f t="shared" si="1793"/>
        <v>Untreated Water</v>
      </c>
      <c r="O12533">
        <v>0.1</v>
      </c>
      <c r="P12533">
        <v>80</v>
      </c>
      <c r="Q12533">
        <v>6.7</v>
      </c>
    </row>
    <row r="12534" spans="1:17" hidden="1" x14ac:dyDescent="0.3">
      <c r="A12534" t="s">
        <v>48413</v>
      </c>
      <c r="B12534" t="s">
        <v>48414</v>
      </c>
      <c r="C12534" s="1" t="str">
        <f t="shared" si="1790"/>
        <v>21:0723</v>
      </c>
      <c r="D12534" s="1" t="str">
        <f t="shared" si="1791"/>
        <v>21:0213</v>
      </c>
      <c r="E12534" t="s">
        <v>48411</v>
      </c>
      <c r="F12534" t="s">
        <v>48415</v>
      </c>
      <c r="H12534">
        <v>62.359166600000002</v>
      </c>
      <c r="I12534">
        <v>-134.49520999999999</v>
      </c>
      <c r="J12534" s="1" t="str">
        <f t="shared" si="1792"/>
        <v>Fluid (stream)</v>
      </c>
      <c r="K12534" s="1" t="str">
        <f t="shared" si="1793"/>
        <v>Untreated Water</v>
      </c>
      <c r="O12534">
        <v>0.13</v>
      </c>
      <c r="P12534">
        <v>70</v>
      </c>
      <c r="Q12534">
        <v>6.3</v>
      </c>
    </row>
    <row r="12535" spans="1:17" hidden="1" x14ac:dyDescent="0.3">
      <c r="A12535" t="s">
        <v>48416</v>
      </c>
      <c r="B12535" t="s">
        <v>48417</v>
      </c>
      <c r="C12535" s="1" t="str">
        <f t="shared" si="1790"/>
        <v>21:0723</v>
      </c>
      <c r="D12535" s="1" t="str">
        <f>HYPERLINK("http://geochem.nrcan.gc.ca/cdogs/content/svy/svy_e.htm", "")</f>
        <v/>
      </c>
      <c r="G12535" s="1" t="str">
        <f>HYPERLINK("http://geochem.nrcan.gc.ca/cdogs/content/cr_/cr_00085_e.htm", "85")</f>
        <v>85</v>
      </c>
      <c r="J12535" t="s">
        <v>11453</v>
      </c>
      <c r="K12535" t="s">
        <v>11454</v>
      </c>
      <c r="O12535">
        <v>0.46</v>
      </c>
      <c r="P12535">
        <v>80</v>
      </c>
      <c r="Q12535">
        <v>6.6</v>
      </c>
    </row>
    <row r="12536" spans="1:17" hidden="1" x14ac:dyDescent="0.3">
      <c r="A12536" t="s">
        <v>48418</v>
      </c>
      <c r="B12536" t="s">
        <v>48419</v>
      </c>
      <c r="C12536" s="1" t="str">
        <f t="shared" si="1790"/>
        <v>21:0723</v>
      </c>
      <c r="D12536" s="1" t="str">
        <f t="shared" ref="D12536:D12557" si="1794">HYPERLINK("http://geochem.nrcan.gc.ca/cdogs/content/svy/svy210213_e.htm", "21:0213")</f>
        <v>21:0213</v>
      </c>
      <c r="E12536" t="s">
        <v>48420</v>
      </c>
      <c r="F12536" t="s">
        <v>48421</v>
      </c>
      <c r="H12536">
        <v>62.358068400000001</v>
      </c>
      <c r="I12536">
        <v>-134.4750009</v>
      </c>
      <c r="J12536" s="1" t="str">
        <f t="shared" ref="J12536:J12557" si="1795">HYPERLINK("http://geochem.nrcan.gc.ca/cdogs/content/kwd/kwd020018_e.htm", "Fluid (stream)")</f>
        <v>Fluid (stream)</v>
      </c>
      <c r="K12536" s="1" t="str">
        <f t="shared" ref="K12536:K12557" si="1796">HYPERLINK("http://geochem.nrcan.gc.ca/cdogs/content/kwd/kwd080007_e.htm", "Untreated Water")</f>
        <v>Untreated Water</v>
      </c>
      <c r="O12536">
        <v>0.14000000000000001</v>
      </c>
      <c r="P12536">
        <v>80</v>
      </c>
      <c r="Q12536">
        <v>6.5</v>
      </c>
    </row>
    <row r="12537" spans="1:17" hidden="1" x14ac:dyDescent="0.3">
      <c r="A12537" t="s">
        <v>48422</v>
      </c>
      <c r="B12537" t="s">
        <v>48423</v>
      </c>
      <c r="C12537" s="1" t="str">
        <f t="shared" si="1790"/>
        <v>21:0723</v>
      </c>
      <c r="D12537" s="1" t="str">
        <f t="shared" si="1794"/>
        <v>21:0213</v>
      </c>
      <c r="E12537" t="s">
        <v>48424</v>
      </c>
      <c r="F12537" t="s">
        <v>48425</v>
      </c>
      <c r="H12537">
        <v>62.341270399999999</v>
      </c>
      <c r="I12537">
        <v>-134.48141580000001</v>
      </c>
      <c r="J12537" s="1" t="str">
        <f t="shared" si="1795"/>
        <v>Fluid (stream)</v>
      </c>
      <c r="K12537" s="1" t="str">
        <f t="shared" si="1796"/>
        <v>Untreated Water</v>
      </c>
      <c r="O12537">
        <v>0.19</v>
      </c>
      <c r="P12537">
        <v>70</v>
      </c>
      <c r="Q12537">
        <v>6.5</v>
      </c>
    </row>
    <row r="12538" spans="1:17" hidden="1" x14ac:dyDescent="0.3">
      <c r="A12538" t="s">
        <v>48426</v>
      </c>
      <c r="B12538" t="s">
        <v>48427</v>
      </c>
      <c r="C12538" s="1" t="str">
        <f t="shared" si="1790"/>
        <v>21:0723</v>
      </c>
      <c r="D12538" s="1" t="str">
        <f t="shared" si="1794"/>
        <v>21:0213</v>
      </c>
      <c r="E12538" t="s">
        <v>48428</v>
      </c>
      <c r="F12538" t="s">
        <v>48429</v>
      </c>
      <c r="H12538">
        <v>62.326258199999998</v>
      </c>
      <c r="I12538">
        <v>-134.50506559999999</v>
      </c>
      <c r="J12538" s="1" t="str">
        <f t="shared" si="1795"/>
        <v>Fluid (stream)</v>
      </c>
      <c r="K12538" s="1" t="str">
        <f t="shared" si="1796"/>
        <v>Untreated Water</v>
      </c>
      <c r="O12538">
        <v>0.3</v>
      </c>
      <c r="P12538">
        <v>70</v>
      </c>
      <c r="Q12538">
        <v>6.5</v>
      </c>
    </row>
    <row r="12539" spans="1:17" hidden="1" x14ac:dyDescent="0.3">
      <c r="A12539" t="s">
        <v>48430</v>
      </c>
      <c r="B12539" t="s">
        <v>48431</v>
      </c>
      <c r="C12539" s="1" t="str">
        <f t="shared" si="1790"/>
        <v>21:0723</v>
      </c>
      <c r="D12539" s="1" t="str">
        <f t="shared" si="1794"/>
        <v>21:0213</v>
      </c>
      <c r="E12539" t="s">
        <v>48432</v>
      </c>
      <c r="F12539" t="s">
        <v>48433</v>
      </c>
      <c r="H12539">
        <v>62.311668500000003</v>
      </c>
      <c r="I12539">
        <v>-134.46560740000001</v>
      </c>
      <c r="J12539" s="1" t="str">
        <f t="shared" si="1795"/>
        <v>Fluid (stream)</v>
      </c>
      <c r="K12539" s="1" t="str">
        <f t="shared" si="1796"/>
        <v>Untreated Water</v>
      </c>
      <c r="O12539">
        <v>0.05</v>
      </c>
      <c r="P12539">
        <v>70</v>
      </c>
      <c r="Q12539">
        <v>6.5</v>
      </c>
    </row>
    <row r="12540" spans="1:17" hidden="1" x14ac:dyDescent="0.3">
      <c r="A12540" t="s">
        <v>48434</v>
      </c>
      <c r="B12540" t="s">
        <v>48435</v>
      </c>
      <c r="C12540" s="1" t="str">
        <f t="shared" si="1790"/>
        <v>21:0723</v>
      </c>
      <c r="D12540" s="1" t="str">
        <f t="shared" si="1794"/>
        <v>21:0213</v>
      </c>
      <c r="E12540" t="s">
        <v>48436</v>
      </c>
      <c r="F12540" t="s">
        <v>48437</v>
      </c>
      <c r="H12540">
        <v>62.299961500000002</v>
      </c>
      <c r="I12540">
        <v>-134.55410950000001</v>
      </c>
      <c r="J12540" s="1" t="str">
        <f t="shared" si="1795"/>
        <v>Fluid (stream)</v>
      </c>
      <c r="K12540" s="1" t="str">
        <f t="shared" si="1796"/>
        <v>Untreated Water</v>
      </c>
      <c r="O12540">
        <v>0.59</v>
      </c>
      <c r="P12540">
        <v>70</v>
      </c>
      <c r="Q12540">
        <v>6.6</v>
      </c>
    </row>
    <row r="12541" spans="1:17" hidden="1" x14ac:dyDescent="0.3">
      <c r="A12541" t="s">
        <v>48438</v>
      </c>
      <c r="B12541" t="s">
        <v>48439</v>
      </c>
      <c r="C12541" s="1" t="str">
        <f t="shared" si="1790"/>
        <v>21:0723</v>
      </c>
      <c r="D12541" s="1" t="str">
        <f t="shared" si="1794"/>
        <v>21:0213</v>
      </c>
      <c r="E12541" t="s">
        <v>48440</v>
      </c>
      <c r="F12541" t="s">
        <v>48441</v>
      </c>
      <c r="H12541">
        <v>62.288662199999997</v>
      </c>
      <c r="I12541">
        <v>-134.5927117</v>
      </c>
      <c r="J12541" s="1" t="str">
        <f t="shared" si="1795"/>
        <v>Fluid (stream)</v>
      </c>
      <c r="K12541" s="1" t="str">
        <f t="shared" si="1796"/>
        <v>Untreated Water</v>
      </c>
      <c r="O12541">
        <v>0.49</v>
      </c>
      <c r="P12541">
        <v>60</v>
      </c>
      <c r="Q12541">
        <v>6.8</v>
      </c>
    </row>
    <row r="12542" spans="1:17" hidden="1" x14ac:dyDescent="0.3">
      <c r="A12542" t="s">
        <v>48442</v>
      </c>
      <c r="B12542" t="s">
        <v>48443</v>
      </c>
      <c r="C12542" s="1" t="str">
        <f t="shared" si="1790"/>
        <v>21:0723</v>
      </c>
      <c r="D12542" s="1" t="str">
        <f t="shared" si="1794"/>
        <v>21:0213</v>
      </c>
      <c r="E12542" t="s">
        <v>48440</v>
      </c>
      <c r="F12542" t="s">
        <v>48444</v>
      </c>
      <c r="H12542">
        <v>62.288662199999997</v>
      </c>
      <c r="I12542">
        <v>-134.5927117</v>
      </c>
      <c r="J12542" s="1" t="str">
        <f t="shared" si="1795"/>
        <v>Fluid (stream)</v>
      </c>
      <c r="K12542" s="1" t="str">
        <f t="shared" si="1796"/>
        <v>Untreated Water</v>
      </c>
      <c r="O12542">
        <v>0.5</v>
      </c>
      <c r="P12542">
        <v>80</v>
      </c>
      <c r="Q12542">
        <v>7.1</v>
      </c>
    </row>
    <row r="12543" spans="1:17" hidden="1" x14ac:dyDescent="0.3">
      <c r="A12543" t="s">
        <v>48445</v>
      </c>
      <c r="B12543" t="s">
        <v>48446</v>
      </c>
      <c r="C12543" s="1" t="str">
        <f t="shared" si="1790"/>
        <v>21:0723</v>
      </c>
      <c r="D12543" s="1" t="str">
        <f t="shared" si="1794"/>
        <v>21:0213</v>
      </c>
      <c r="E12543" t="s">
        <v>48447</v>
      </c>
      <c r="F12543" t="s">
        <v>48448</v>
      </c>
      <c r="H12543">
        <v>62.285064300000002</v>
      </c>
      <c r="I12543">
        <v>-134.58121600000001</v>
      </c>
      <c r="J12543" s="1" t="str">
        <f t="shared" si="1795"/>
        <v>Fluid (stream)</v>
      </c>
      <c r="K12543" s="1" t="str">
        <f t="shared" si="1796"/>
        <v>Untreated Water</v>
      </c>
      <c r="O12543">
        <v>2.5000000000000001E-2</v>
      </c>
      <c r="P12543">
        <v>90</v>
      </c>
      <c r="Q12543">
        <v>7.3</v>
      </c>
    </row>
    <row r="12544" spans="1:17" hidden="1" x14ac:dyDescent="0.3">
      <c r="A12544" t="s">
        <v>48449</v>
      </c>
      <c r="B12544" t="s">
        <v>48450</v>
      </c>
      <c r="C12544" s="1" t="str">
        <f t="shared" si="1790"/>
        <v>21:0723</v>
      </c>
      <c r="D12544" s="1" t="str">
        <f t="shared" si="1794"/>
        <v>21:0213</v>
      </c>
      <c r="E12544" t="s">
        <v>48451</v>
      </c>
      <c r="F12544" t="s">
        <v>48452</v>
      </c>
      <c r="H12544">
        <v>62.315665600000003</v>
      </c>
      <c r="I12544">
        <v>-134.63882100000001</v>
      </c>
      <c r="J12544" s="1" t="str">
        <f t="shared" si="1795"/>
        <v>Fluid (stream)</v>
      </c>
      <c r="K12544" s="1" t="str">
        <f t="shared" si="1796"/>
        <v>Untreated Water</v>
      </c>
      <c r="O12544">
        <v>0.85</v>
      </c>
      <c r="P12544">
        <v>90</v>
      </c>
      <c r="Q12544">
        <v>7.4</v>
      </c>
    </row>
    <row r="12545" spans="1:17" hidden="1" x14ac:dyDescent="0.3">
      <c r="A12545" t="s">
        <v>48453</v>
      </c>
      <c r="B12545" t="s">
        <v>48454</v>
      </c>
      <c r="C12545" s="1" t="str">
        <f t="shared" si="1790"/>
        <v>21:0723</v>
      </c>
      <c r="D12545" s="1" t="str">
        <f t="shared" si="1794"/>
        <v>21:0213</v>
      </c>
      <c r="E12545" t="s">
        <v>48455</v>
      </c>
      <c r="F12545" t="s">
        <v>48456</v>
      </c>
      <c r="H12545">
        <v>62.323167699999999</v>
      </c>
      <c r="I12545">
        <v>-134.67041660000001</v>
      </c>
      <c r="J12545" s="1" t="str">
        <f t="shared" si="1795"/>
        <v>Fluid (stream)</v>
      </c>
      <c r="K12545" s="1" t="str">
        <f t="shared" si="1796"/>
        <v>Untreated Water</v>
      </c>
      <c r="O12545">
        <v>1.21</v>
      </c>
      <c r="P12545">
        <v>80</v>
      </c>
      <c r="Q12545">
        <v>7.5</v>
      </c>
    </row>
    <row r="12546" spans="1:17" hidden="1" x14ac:dyDescent="0.3">
      <c r="A12546" t="s">
        <v>48457</v>
      </c>
      <c r="B12546" t="s">
        <v>48458</v>
      </c>
      <c r="C12546" s="1" t="str">
        <f t="shared" si="1790"/>
        <v>21:0723</v>
      </c>
      <c r="D12546" s="1" t="str">
        <f t="shared" si="1794"/>
        <v>21:0213</v>
      </c>
      <c r="E12546" t="s">
        <v>48459</v>
      </c>
      <c r="F12546" t="s">
        <v>48460</v>
      </c>
      <c r="H12546">
        <v>62.3337644</v>
      </c>
      <c r="I12546">
        <v>-134.70012489999999</v>
      </c>
      <c r="J12546" s="1" t="str">
        <f t="shared" si="1795"/>
        <v>Fluid (stream)</v>
      </c>
      <c r="K12546" s="1" t="str">
        <f t="shared" si="1796"/>
        <v>Untreated Water</v>
      </c>
      <c r="O12546">
        <v>0.98</v>
      </c>
      <c r="P12546">
        <v>60</v>
      </c>
      <c r="Q12546">
        <v>7.6</v>
      </c>
    </row>
    <row r="12547" spans="1:17" hidden="1" x14ac:dyDescent="0.3">
      <c r="A12547" t="s">
        <v>48461</v>
      </c>
      <c r="B12547" t="s">
        <v>48462</v>
      </c>
      <c r="C12547" s="1" t="str">
        <f t="shared" si="1790"/>
        <v>21:0723</v>
      </c>
      <c r="D12547" s="1" t="str">
        <f t="shared" si="1794"/>
        <v>21:0213</v>
      </c>
      <c r="E12547" t="s">
        <v>48463</v>
      </c>
      <c r="F12547" t="s">
        <v>48464</v>
      </c>
      <c r="H12547">
        <v>62.276964999999997</v>
      </c>
      <c r="I12547">
        <v>-134.5435062</v>
      </c>
      <c r="J12547" s="1" t="str">
        <f t="shared" si="1795"/>
        <v>Fluid (stream)</v>
      </c>
      <c r="K12547" s="1" t="str">
        <f t="shared" si="1796"/>
        <v>Untreated Water</v>
      </c>
      <c r="O12547">
        <v>0.42</v>
      </c>
      <c r="P12547">
        <v>80</v>
      </c>
      <c r="Q12547">
        <v>7.4</v>
      </c>
    </row>
    <row r="12548" spans="1:17" hidden="1" x14ac:dyDescent="0.3">
      <c r="A12548" t="s">
        <v>48465</v>
      </c>
      <c r="B12548" t="s">
        <v>48466</v>
      </c>
      <c r="C12548" s="1" t="str">
        <f t="shared" si="1790"/>
        <v>21:0723</v>
      </c>
      <c r="D12548" s="1" t="str">
        <f t="shared" si="1794"/>
        <v>21:0213</v>
      </c>
      <c r="E12548" t="s">
        <v>48467</v>
      </c>
      <c r="F12548" t="s">
        <v>48468</v>
      </c>
      <c r="H12548">
        <v>62.258265999999999</v>
      </c>
      <c r="I12548">
        <v>-134.58311</v>
      </c>
      <c r="J12548" s="1" t="str">
        <f t="shared" si="1795"/>
        <v>Fluid (stream)</v>
      </c>
      <c r="K12548" s="1" t="str">
        <f t="shared" si="1796"/>
        <v>Untreated Water</v>
      </c>
      <c r="O12548">
        <v>0.9</v>
      </c>
      <c r="P12548">
        <v>70</v>
      </c>
      <c r="Q12548">
        <v>7.5</v>
      </c>
    </row>
    <row r="12549" spans="1:17" hidden="1" x14ac:dyDescent="0.3">
      <c r="A12549" t="s">
        <v>48469</v>
      </c>
      <c r="B12549" t="s">
        <v>48470</v>
      </c>
      <c r="C12549" s="1" t="str">
        <f t="shared" si="1790"/>
        <v>21:0723</v>
      </c>
      <c r="D12549" s="1" t="str">
        <f t="shared" si="1794"/>
        <v>21:0213</v>
      </c>
      <c r="E12549" t="s">
        <v>48471</v>
      </c>
      <c r="F12549" t="s">
        <v>48472</v>
      </c>
      <c r="H12549">
        <v>62.269962200000002</v>
      </c>
      <c r="I12549">
        <v>-134.52980059999999</v>
      </c>
      <c r="J12549" s="1" t="str">
        <f t="shared" si="1795"/>
        <v>Fluid (stream)</v>
      </c>
      <c r="K12549" s="1" t="str">
        <f t="shared" si="1796"/>
        <v>Untreated Water</v>
      </c>
      <c r="O12549">
        <v>0.89</v>
      </c>
      <c r="P12549">
        <v>70</v>
      </c>
      <c r="Q12549">
        <v>7.5</v>
      </c>
    </row>
    <row r="12550" spans="1:17" hidden="1" x14ac:dyDescent="0.3">
      <c r="A12550" t="s">
        <v>48473</v>
      </c>
      <c r="B12550" t="s">
        <v>48474</v>
      </c>
      <c r="C12550" s="1" t="str">
        <f t="shared" si="1790"/>
        <v>21:0723</v>
      </c>
      <c r="D12550" s="1" t="str">
        <f t="shared" si="1794"/>
        <v>21:0213</v>
      </c>
      <c r="E12550" t="s">
        <v>48475</v>
      </c>
      <c r="F12550" t="s">
        <v>48476</v>
      </c>
      <c r="H12550">
        <v>62.262362600000003</v>
      </c>
      <c r="I12550">
        <v>-134.4902084</v>
      </c>
      <c r="J12550" s="1" t="str">
        <f t="shared" si="1795"/>
        <v>Fluid (stream)</v>
      </c>
      <c r="K12550" s="1" t="str">
        <f t="shared" si="1796"/>
        <v>Untreated Water</v>
      </c>
      <c r="O12550">
        <v>1.17</v>
      </c>
      <c r="P12550">
        <v>70</v>
      </c>
      <c r="Q12550">
        <v>7.5</v>
      </c>
    </row>
    <row r="12551" spans="1:17" hidden="1" x14ac:dyDescent="0.3">
      <c r="A12551" t="s">
        <v>48477</v>
      </c>
      <c r="B12551" t="s">
        <v>48478</v>
      </c>
      <c r="C12551" s="1" t="str">
        <f t="shared" si="1790"/>
        <v>21:0723</v>
      </c>
      <c r="D12551" s="1" t="str">
        <f t="shared" si="1794"/>
        <v>21:0213</v>
      </c>
      <c r="E12551" t="s">
        <v>48479</v>
      </c>
      <c r="F12551" t="s">
        <v>48480</v>
      </c>
      <c r="H12551">
        <v>62.364969799999997</v>
      </c>
      <c r="I12551">
        <v>-134.73691360000001</v>
      </c>
      <c r="J12551" s="1" t="str">
        <f t="shared" si="1795"/>
        <v>Fluid (stream)</v>
      </c>
      <c r="K12551" s="1" t="str">
        <f t="shared" si="1796"/>
        <v>Untreated Water</v>
      </c>
      <c r="O12551">
        <v>0.13</v>
      </c>
      <c r="P12551">
        <v>60</v>
      </c>
      <c r="Q12551">
        <v>7.2</v>
      </c>
    </row>
    <row r="12552" spans="1:17" hidden="1" x14ac:dyDescent="0.3">
      <c r="A12552" t="s">
        <v>48481</v>
      </c>
      <c r="B12552" t="s">
        <v>48482</v>
      </c>
      <c r="C12552" s="1" t="str">
        <f t="shared" si="1790"/>
        <v>21:0723</v>
      </c>
      <c r="D12552" s="1" t="str">
        <f t="shared" si="1794"/>
        <v>21:0213</v>
      </c>
      <c r="E12552" t="s">
        <v>48483</v>
      </c>
      <c r="F12552" t="s">
        <v>48484</v>
      </c>
      <c r="H12552">
        <v>62.3676715</v>
      </c>
      <c r="I12552">
        <v>-134.71841430000001</v>
      </c>
      <c r="J12552" s="1" t="str">
        <f t="shared" si="1795"/>
        <v>Fluid (stream)</v>
      </c>
      <c r="K12552" s="1" t="str">
        <f t="shared" si="1796"/>
        <v>Untreated Water</v>
      </c>
      <c r="O12552">
        <v>0.21</v>
      </c>
      <c r="P12552">
        <v>80</v>
      </c>
      <c r="Q12552">
        <v>7.4</v>
      </c>
    </row>
    <row r="12553" spans="1:17" hidden="1" x14ac:dyDescent="0.3">
      <c r="A12553" t="s">
        <v>48485</v>
      </c>
      <c r="B12553" t="s">
        <v>48486</v>
      </c>
      <c r="C12553" s="1" t="str">
        <f t="shared" si="1790"/>
        <v>21:0723</v>
      </c>
      <c r="D12553" s="1" t="str">
        <f t="shared" si="1794"/>
        <v>21:0213</v>
      </c>
      <c r="E12553" t="s">
        <v>48487</v>
      </c>
      <c r="F12553" t="s">
        <v>48488</v>
      </c>
      <c r="H12553">
        <v>62.4186719</v>
      </c>
      <c r="I12553">
        <v>-134.72981830000001</v>
      </c>
      <c r="J12553" s="1" t="str">
        <f t="shared" si="1795"/>
        <v>Fluid (stream)</v>
      </c>
      <c r="K12553" s="1" t="str">
        <f t="shared" si="1796"/>
        <v>Untreated Water</v>
      </c>
      <c r="O12553">
        <v>2.5000000000000001E-2</v>
      </c>
      <c r="P12553">
        <v>70</v>
      </c>
      <c r="Q12553">
        <v>7</v>
      </c>
    </row>
    <row r="12554" spans="1:17" hidden="1" x14ac:dyDescent="0.3">
      <c r="A12554" t="s">
        <v>48489</v>
      </c>
      <c r="B12554" t="s">
        <v>48490</v>
      </c>
      <c r="C12554" s="1" t="str">
        <f t="shared" si="1790"/>
        <v>21:0723</v>
      </c>
      <c r="D12554" s="1" t="str">
        <f t="shared" si="1794"/>
        <v>21:0213</v>
      </c>
      <c r="E12554" t="s">
        <v>48491</v>
      </c>
      <c r="F12554" t="s">
        <v>48492</v>
      </c>
      <c r="H12554">
        <v>62.432274</v>
      </c>
      <c r="I12554">
        <v>-134.74092809999999</v>
      </c>
      <c r="J12554" s="1" t="str">
        <f t="shared" si="1795"/>
        <v>Fluid (stream)</v>
      </c>
      <c r="K12554" s="1" t="str">
        <f t="shared" si="1796"/>
        <v>Untreated Water</v>
      </c>
      <c r="O12554">
        <v>2.5000000000000001E-2</v>
      </c>
      <c r="P12554">
        <v>60</v>
      </c>
      <c r="Q12554">
        <v>6.5</v>
      </c>
    </row>
    <row r="12555" spans="1:17" hidden="1" x14ac:dyDescent="0.3">
      <c r="A12555" t="s">
        <v>48493</v>
      </c>
      <c r="B12555" t="s">
        <v>48494</v>
      </c>
      <c r="C12555" s="1" t="str">
        <f t="shared" si="1790"/>
        <v>21:0723</v>
      </c>
      <c r="D12555" s="1" t="str">
        <f t="shared" si="1794"/>
        <v>21:0213</v>
      </c>
      <c r="E12555" t="s">
        <v>48491</v>
      </c>
      <c r="F12555" t="s">
        <v>48495</v>
      </c>
      <c r="H12555">
        <v>62.432274</v>
      </c>
      <c r="I12555">
        <v>-134.74092809999999</v>
      </c>
      <c r="J12555" s="1" t="str">
        <f t="shared" si="1795"/>
        <v>Fluid (stream)</v>
      </c>
      <c r="K12555" s="1" t="str">
        <f t="shared" si="1796"/>
        <v>Untreated Water</v>
      </c>
      <c r="O12555">
        <v>2.5000000000000001E-2</v>
      </c>
      <c r="P12555">
        <v>50</v>
      </c>
      <c r="Q12555">
        <v>6.2</v>
      </c>
    </row>
    <row r="12556" spans="1:17" hidden="1" x14ac:dyDescent="0.3">
      <c r="A12556" t="s">
        <v>48496</v>
      </c>
      <c r="B12556" t="s">
        <v>48497</v>
      </c>
      <c r="C12556" s="1" t="str">
        <f t="shared" si="1790"/>
        <v>21:0723</v>
      </c>
      <c r="D12556" s="1" t="str">
        <f t="shared" si="1794"/>
        <v>21:0213</v>
      </c>
      <c r="E12556" t="s">
        <v>48498</v>
      </c>
      <c r="F12556" t="s">
        <v>48499</v>
      </c>
      <c r="H12556">
        <v>62.461776899999997</v>
      </c>
      <c r="I12556">
        <v>-134.7496275</v>
      </c>
      <c r="J12556" s="1" t="str">
        <f t="shared" si="1795"/>
        <v>Fluid (stream)</v>
      </c>
      <c r="K12556" s="1" t="str">
        <f t="shared" si="1796"/>
        <v>Untreated Water</v>
      </c>
      <c r="O12556">
        <v>2.5000000000000001E-2</v>
      </c>
      <c r="P12556">
        <v>70</v>
      </c>
      <c r="Q12556">
        <v>6.4</v>
      </c>
    </row>
    <row r="12557" spans="1:17" hidden="1" x14ac:dyDescent="0.3">
      <c r="A12557" t="s">
        <v>48500</v>
      </c>
      <c r="B12557" t="s">
        <v>48501</v>
      </c>
      <c r="C12557" s="1" t="str">
        <f t="shared" si="1790"/>
        <v>21:0723</v>
      </c>
      <c r="D12557" s="1" t="str">
        <f t="shared" si="1794"/>
        <v>21:0213</v>
      </c>
      <c r="E12557" t="s">
        <v>48502</v>
      </c>
      <c r="F12557" t="s">
        <v>48503</v>
      </c>
      <c r="H12557">
        <v>62.447271299999997</v>
      </c>
      <c r="I12557">
        <v>-134.6390093</v>
      </c>
      <c r="J12557" s="1" t="str">
        <f t="shared" si="1795"/>
        <v>Fluid (stream)</v>
      </c>
      <c r="K12557" s="1" t="str">
        <f t="shared" si="1796"/>
        <v>Untreated Water</v>
      </c>
      <c r="O12557">
        <v>2.5000000000000001E-2</v>
      </c>
      <c r="P12557">
        <v>50</v>
      </c>
      <c r="Q12557">
        <v>6.1</v>
      </c>
    </row>
    <row r="12558" spans="1:17" hidden="1" x14ac:dyDescent="0.3">
      <c r="A12558" t="s">
        <v>48504</v>
      </c>
      <c r="B12558" t="s">
        <v>48505</v>
      </c>
      <c r="C12558" s="1" t="str">
        <f t="shared" si="1790"/>
        <v>21:0723</v>
      </c>
      <c r="D12558" s="1" t="str">
        <f>HYPERLINK("http://geochem.nrcan.gc.ca/cdogs/content/svy/svy_e.htm", "")</f>
        <v/>
      </c>
      <c r="G12558" s="1" t="str">
        <f>HYPERLINK("http://geochem.nrcan.gc.ca/cdogs/content/cr_/cr_00085_e.htm", "85")</f>
        <v>85</v>
      </c>
      <c r="J12558" t="s">
        <v>11453</v>
      </c>
      <c r="K12558" t="s">
        <v>11454</v>
      </c>
      <c r="O12558">
        <v>0.38</v>
      </c>
      <c r="P12558">
        <v>70</v>
      </c>
      <c r="Q12558">
        <v>6.5</v>
      </c>
    </row>
    <row r="12559" spans="1:17" hidden="1" x14ac:dyDescent="0.3">
      <c r="A12559" t="s">
        <v>48506</v>
      </c>
      <c r="B12559" t="s">
        <v>48507</v>
      </c>
      <c r="C12559" s="1" t="str">
        <f t="shared" si="1790"/>
        <v>21:0723</v>
      </c>
      <c r="D12559" s="1" t="str">
        <f t="shared" ref="D12559:D12574" si="1797">HYPERLINK("http://geochem.nrcan.gc.ca/cdogs/content/svy/svy210213_e.htm", "21:0213")</f>
        <v>21:0213</v>
      </c>
      <c r="E12559" t="s">
        <v>48508</v>
      </c>
      <c r="F12559" t="s">
        <v>48509</v>
      </c>
      <c r="H12559">
        <v>62.443874800000003</v>
      </c>
      <c r="I12559">
        <v>-134.6663107</v>
      </c>
      <c r="J12559" s="1" t="str">
        <f t="shared" ref="J12559:J12574" si="1798">HYPERLINK("http://geochem.nrcan.gc.ca/cdogs/content/kwd/kwd020018_e.htm", "Fluid (stream)")</f>
        <v>Fluid (stream)</v>
      </c>
      <c r="K12559" s="1" t="str">
        <f t="shared" ref="K12559:K12574" si="1799">HYPERLINK("http://geochem.nrcan.gc.ca/cdogs/content/kwd/kwd080007_e.htm", "Untreated Water")</f>
        <v>Untreated Water</v>
      </c>
      <c r="O12559">
        <v>2.5000000000000001E-2</v>
      </c>
      <c r="P12559">
        <v>60</v>
      </c>
      <c r="Q12559">
        <v>6.5</v>
      </c>
    </row>
    <row r="12560" spans="1:17" hidden="1" x14ac:dyDescent="0.3">
      <c r="A12560" t="s">
        <v>48510</v>
      </c>
      <c r="B12560" t="s">
        <v>48511</v>
      </c>
      <c r="C12560" s="1" t="str">
        <f t="shared" si="1790"/>
        <v>21:0723</v>
      </c>
      <c r="D12560" s="1" t="str">
        <f t="shared" si="1797"/>
        <v>21:0213</v>
      </c>
      <c r="E12560" t="s">
        <v>48512</v>
      </c>
      <c r="F12560" t="s">
        <v>48513</v>
      </c>
      <c r="H12560">
        <v>62.438873600000001</v>
      </c>
      <c r="I12560">
        <v>-134.59502140000001</v>
      </c>
      <c r="J12560" s="1" t="str">
        <f t="shared" si="1798"/>
        <v>Fluid (stream)</v>
      </c>
      <c r="K12560" s="1" t="str">
        <f t="shared" si="1799"/>
        <v>Untreated Water</v>
      </c>
      <c r="O12560">
        <v>2.5000000000000001E-2</v>
      </c>
      <c r="P12560">
        <v>50</v>
      </c>
      <c r="Q12560">
        <v>6.1</v>
      </c>
    </row>
    <row r="12561" spans="1:17" hidden="1" x14ac:dyDescent="0.3">
      <c r="A12561" t="s">
        <v>48514</v>
      </c>
      <c r="B12561" t="s">
        <v>48515</v>
      </c>
      <c r="C12561" s="1" t="str">
        <f t="shared" si="1790"/>
        <v>21:0723</v>
      </c>
      <c r="D12561" s="1" t="str">
        <f t="shared" si="1797"/>
        <v>21:0213</v>
      </c>
      <c r="E12561" t="s">
        <v>48516</v>
      </c>
      <c r="F12561" t="s">
        <v>48517</v>
      </c>
      <c r="H12561">
        <v>62.458678200000001</v>
      </c>
      <c r="I12561">
        <v>-134.6021183</v>
      </c>
      <c r="J12561" s="1" t="str">
        <f t="shared" si="1798"/>
        <v>Fluid (stream)</v>
      </c>
      <c r="K12561" s="1" t="str">
        <f t="shared" si="1799"/>
        <v>Untreated Water</v>
      </c>
      <c r="O12561">
        <v>2.5000000000000001E-2</v>
      </c>
      <c r="P12561">
        <v>70</v>
      </c>
      <c r="Q12561">
        <v>6</v>
      </c>
    </row>
    <row r="12562" spans="1:17" hidden="1" x14ac:dyDescent="0.3">
      <c r="A12562" t="s">
        <v>48518</v>
      </c>
      <c r="B12562" t="s">
        <v>48519</v>
      </c>
      <c r="C12562" s="1" t="str">
        <f t="shared" si="1790"/>
        <v>21:0723</v>
      </c>
      <c r="D12562" s="1" t="str">
        <f t="shared" si="1797"/>
        <v>21:0213</v>
      </c>
      <c r="E12562" t="s">
        <v>48520</v>
      </c>
      <c r="F12562" t="s">
        <v>48521</v>
      </c>
      <c r="H12562">
        <v>62.4724723</v>
      </c>
      <c r="I12562">
        <v>-134.63730749999999</v>
      </c>
      <c r="J12562" s="1" t="str">
        <f t="shared" si="1798"/>
        <v>Fluid (stream)</v>
      </c>
      <c r="K12562" s="1" t="str">
        <f t="shared" si="1799"/>
        <v>Untreated Water</v>
      </c>
      <c r="O12562">
        <v>0.17</v>
      </c>
      <c r="P12562">
        <v>60</v>
      </c>
      <c r="Q12562">
        <v>6.4</v>
      </c>
    </row>
    <row r="12563" spans="1:17" hidden="1" x14ac:dyDescent="0.3">
      <c r="A12563" t="s">
        <v>48522</v>
      </c>
      <c r="B12563" t="s">
        <v>48523</v>
      </c>
      <c r="C12563" s="1" t="str">
        <f t="shared" si="1790"/>
        <v>21:0723</v>
      </c>
      <c r="D12563" s="1" t="str">
        <f t="shared" si="1797"/>
        <v>21:0213</v>
      </c>
      <c r="E12563" t="s">
        <v>48524</v>
      </c>
      <c r="F12563" t="s">
        <v>48525</v>
      </c>
      <c r="H12563">
        <v>62.497274599999997</v>
      </c>
      <c r="I12563">
        <v>-134.60771600000001</v>
      </c>
      <c r="J12563" s="1" t="str">
        <f t="shared" si="1798"/>
        <v>Fluid (stream)</v>
      </c>
      <c r="K12563" s="1" t="str">
        <f t="shared" si="1799"/>
        <v>Untreated Water</v>
      </c>
      <c r="O12563">
        <v>2.5000000000000001E-2</v>
      </c>
      <c r="P12563">
        <v>50</v>
      </c>
      <c r="Q12563">
        <v>6.3</v>
      </c>
    </row>
    <row r="12564" spans="1:17" hidden="1" x14ac:dyDescent="0.3">
      <c r="A12564" t="s">
        <v>48526</v>
      </c>
      <c r="B12564" t="s">
        <v>48527</v>
      </c>
      <c r="C12564" s="1" t="str">
        <f t="shared" si="1790"/>
        <v>21:0723</v>
      </c>
      <c r="D12564" s="1" t="str">
        <f t="shared" si="1797"/>
        <v>21:0213</v>
      </c>
      <c r="E12564" t="s">
        <v>48528</v>
      </c>
      <c r="F12564" t="s">
        <v>48529</v>
      </c>
      <c r="H12564">
        <v>62.528679699999998</v>
      </c>
      <c r="I12564">
        <v>-134.54491229999999</v>
      </c>
      <c r="J12564" s="1" t="str">
        <f t="shared" si="1798"/>
        <v>Fluid (stream)</v>
      </c>
      <c r="K12564" s="1" t="str">
        <f t="shared" si="1799"/>
        <v>Untreated Water</v>
      </c>
      <c r="O12564">
        <v>0.47</v>
      </c>
      <c r="P12564">
        <v>60</v>
      </c>
      <c r="Q12564">
        <v>6.5</v>
      </c>
    </row>
    <row r="12565" spans="1:17" hidden="1" x14ac:dyDescent="0.3">
      <c r="A12565" t="s">
        <v>48530</v>
      </c>
      <c r="B12565" t="s">
        <v>48531</v>
      </c>
      <c r="C12565" s="1" t="str">
        <f t="shared" si="1790"/>
        <v>21:0723</v>
      </c>
      <c r="D12565" s="1" t="str">
        <f t="shared" si="1797"/>
        <v>21:0213</v>
      </c>
      <c r="E12565" t="s">
        <v>48532</v>
      </c>
      <c r="F12565" t="s">
        <v>48533</v>
      </c>
      <c r="H12565">
        <v>62.524878200000003</v>
      </c>
      <c r="I12565">
        <v>-134.56311579999999</v>
      </c>
      <c r="J12565" s="1" t="str">
        <f t="shared" si="1798"/>
        <v>Fluid (stream)</v>
      </c>
      <c r="K12565" s="1" t="str">
        <f t="shared" si="1799"/>
        <v>Untreated Water</v>
      </c>
      <c r="O12565">
        <v>0.28000000000000003</v>
      </c>
      <c r="P12565">
        <v>50</v>
      </c>
      <c r="Q12565">
        <v>6.6</v>
      </c>
    </row>
    <row r="12566" spans="1:17" hidden="1" x14ac:dyDescent="0.3">
      <c r="A12566" t="s">
        <v>48534</v>
      </c>
      <c r="B12566" t="s">
        <v>48535</v>
      </c>
      <c r="C12566" s="1" t="str">
        <f t="shared" si="1790"/>
        <v>21:0723</v>
      </c>
      <c r="D12566" s="1" t="str">
        <f t="shared" si="1797"/>
        <v>21:0213</v>
      </c>
      <c r="E12566" t="s">
        <v>48536</v>
      </c>
      <c r="F12566" t="s">
        <v>48537</v>
      </c>
      <c r="H12566">
        <v>62.518080099999999</v>
      </c>
      <c r="I12566">
        <v>-134.53431370000001</v>
      </c>
      <c r="J12566" s="1" t="str">
        <f t="shared" si="1798"/>
        <v>Fluid (stream)</v>
      </c>
      <c r="K12566" s="1" t="str">
        <f t="shared" si="1799"/>
        <v>Untreated Water</v>
      </c>
      <c r="O12566">
        <v>2.5000000000000001E-2</v>
      </c>
      <c r="P12566">
        <v>50</v>
      </c>
      <c r="Q12566">
        <v>6</v>
      </c>
    </row>
    <row r="12567" spans="1:17" hidden="1" x14ac:dyDescent="0.3">
      <c r="A12567" t="s">
        <v>48538</v>
      </c>
      <c r="B12567" t="s">
        <v>48539</v>
      </c>
      <c r="C12567" s="1" t="str">
        <f t="shared" si="1790"/>
        <v>21:0723</v>
      </c>
      <c r="D12567" s="1" t="str">
        <f t="shared" si="1797"/>
        <v>21:0213</v>
      </c>
      <c r="E12567" t="s">
        <v>48540</v>
      </c>
      <c r="F12567" t="s">
        <v>48541</v>
      </c>
      <c r="H12567">
        <v>62.496575300000003</v>
      </c>
      <c r="I12567">
        <v>-134.51120309999999</v>
      </c>
      <c r="J12567" s="1" t="str">
        <f t="shared" si="1798"/>
        <v>Fluid (stream)</v>
      </c>
      <c r="K12567" s="1" t="str">
        <f t="shared" si="1799"/>
        <v>Untreated Water</v>
      </c>
      <c r="O12567">
        <v>2.5000000000000001E-2</v>
      </c>
      <c r="P12567">
        <v>50</v>
      </c>
      <c r="Q12567">
        <v>6.2</v>
      </c>
    </row>
    <row r="12568" spans="1:17" hidden="1" x14ac:dyDescent="0.3">
      <c r="A12568" t="s">
        <v>48542</v>
      </c>
      <c r="B12568" t="s">
        <v>48543</v>
      </c>
      <c r="C12568" s="1" t="str">
        <f t="shared" si="1790"/>
        <v>21:0723</v>
      </c>
      <c r="D12568" s="1" t="str">
        <f t="shared" si="1797"/>
        <v>21:0213</v>
      </c>
      <c r="E12568" t="s">
        <v>48544</v>
      </c>
      <c r="F12568" t="s">
        <v>48545</v>
      </c>
      <c r="H12568">
        <v>62.477374400000002</v>
      </c>
      <c r="I12568">
        <v>-134.52951880000001</v>
      </c>
      <c r="J12568" s="1" t="str">
        <f t="shared" si="1798"/>
        <v>Fluid (stream)</v>
      </c>
      <c r="K12568" s="1" t="str">
        <f t="shared" si="1799"/>
        <v>Untreated Water</v>
      </c>
      <c r="O12568">
        <v>2.5000000000000001E-2</v>
      </c>
      <c r="P12568">
        <v>50</v>
      </c>
      <c r="Q12568">
        <v>6</v>
      </c>
    </row>
    <row r="12569" spans="1:17" hidden="1" x14ac:dyDescent="0.3">
      <c r="A12569" t="s">
        <v>48546</v>
      </c>
      <c r="B12569" t="s">
        <v>48547</v>
      </c>
      <c r="C12569" s="1" t="str">
        <f t="shared" si="1790"/>
        <v>21:0723</v>
      </c>
      <c r="D12569" s="1" t="str">
        <f t="shared" si="1797"/>
        <v>21:0213</v>
      </c>
      <c r="E12569" t="s">
        <v>48548</v>
      </c>
      <c r="F12569" t="s">
        <v>48549</v>
      </c>
      <c r="H12569">
        <v>62.489277399999999</v>
      </c>
      <c r="I12569">
        <v>-134.48871689999999</v>
      </c>
      <c r="J12569" s="1" t="str">
        <f t="shared" si="1798"/>
        <v>Fluid (stream)</v>
      </c>
      <c r="K12569" s="1" t="str">
        <f t="shared" si="1799"/>
        <v>Untreated Water</v>
      </c>
      <c r="O12569">
        <v>2.5000000000000001E-2</v>
      </c>
      <c r="P12569">
        <v>40</v>
      </c>
      <c r="Q12569">
        <v>6.3</v>
      </c>
    </row>
    <row r="12570" spans="1:17" hidden="1" x14ac:dyDescent="0.3">
      <c r="A12570" t="s">
        <v>48550</v>
      </c>
      <c r="B12570" t="s">
        <v>48551</v>
      </c>
      <c r="C12570" s="1" t="str">
        <f t="shared" si="1790"/>
        <v>21:0723</v>
      </c>
      <c r="D12570" s="1" t="str">
        <f t="shared" si="1797"/>
        <v>21:0213</v>
      </c>
      <c r="E12570" t="s">
        <v>48552</v>
      </c>
      <c r="F12570" t="s">
        <v>48553</v>
      </c>
      <c r="H12570">
        <v>62.495681599999998</v>
      </c>
      <c r="I12570">
        <v>-134.4519052</v>
      </c>
      <c r="J12570" s="1" t="str">
        <f t="shared" si="1798"/>
        <v>Fluid (stream)</v>
      </c>
      <c r="K12570" s="1" t="str">
        <f t="shared" si="1799"/>
        <v>Untreated Water</v>
      </c>
      <c r="O12570">
        <v>2.5000000000000001E-2</v>
      </c>
      <c r="P12570">
        <v>50</v>
      </c>
      <c r="Q12570">
        <v>6.3</v>
      </c>
    </row>
    <row r="12571" spans="1:17" hidden="1" x14ac:dyDescent="0.3">
      <c r="A12571" t="s">
        <v>48554</v>
      </c>
      <c r="B12571" t="s">
        <v>48555</v>
      </c>
      <c r="C12571" s="1" t="str">
        <f t="shared" si="1790"/>
        <v>21:0723</v>
      </c>
      <c r="D12571" s="1" t="str">
        <f t="shared" si="1797"/>
        <v>21:0213</v>
      </c>
      <c r="E12571" t="s">
        <v>48556</v>
      </c>
      <c r="F12571" t="s">
        <v>48557</v>
      </c>
      <c r="H12571">
        <v>62.483181700000003</v>
      </c>
      <c r="I12571">
        <v>-134.46001200000001</v>
      </c>
      <c r="J12571" s="1" t="str">
        <f t="shared" si="1798"/>
        <v>Fluid (stream)</v>
      </c>
      <c r="K12571" s="1" t="str">
        <f t="shared" si="1799"/>
        <v>Untreated Water</v>
      </c>
      <c r="O12571">
        <v>0.28999999999999998</v>
      </c>
      <c r="P12571">
        <v>70</v>
      </c>
      <c r="Q12571">
        <v>6.2</v>
      </c>
    </row>
    <row r="12572" spans="1:17" hidden="1" x14ac:dyDescent="0.3">
      <c r="A12572" t="s">
        <v>48558</v>
      </c>
      <c r="B12572" t="s">
        <v>48559</v>
      </c>
      <c r="C12572" s="1" t="str">
        <f t="shared" si="1790"/>
        <v>21:0723</v>
      </c>
      <c r="D12572" s="1" t="str">
        <f t="shared" si="1797"/>
        <v>21:0213</v>
      </c>
      <c r="E12572" t="s">
        <v>48560</v>
      </c>
      <c r="F12572" t="s">
        <v>48561</v>
      </c>
      <c r="H12572">
        <v>62.471278900000001</v>
      </c>
      <c r="I12572">
        <v>-134.44640079999999</v>
      </c>
      <c r="J12572" s="1" t="str">
        <f t="shared" si="1798"/>
        <v>Fluid (stream)</v>
      </c>
      <c r="K12572" s="1" t="str">
        <f t="shared" si="1799"/>
        <v>Untreated Water</v>
      </c>
      <c r="O12572">
        <v>0.5</v>
      </c>
      <c r="P12572">
        <v>60</v>
      </c>
      <c r="Q12572">
        <v>6.8</v>
      </c>
    </row>
    <row r="12573" spans="1:17" hidden="1" x14ac:dyDescent="0.3">
      <c r="A12573" t="s">
        <v>48562</v>
      </c>
      <c r="B12573" t="s">
        <v>48563</v>
      </c>
      <c r="C12573" s="1" t="str">
        <f t="shared" si="1790"/>
        <v>21:0723</v>
      </c>
      <c r="D12573" s="1" t="str">
        <f t="shared" si="1797"/>
        <v>21:0213</v>
      </c>
      <c r="E12573" t="s">
        <v>48564</v>
      </c>
      <c r="F12573" t="s">
        <v>48565</v>
      </c>
      <c r="H12573">
        <v>62.483981399999998</v>
      </c>
      <c r="I12573">
        <v>-134.3988066</v>
      </c>
      <c r="J12573" s="1" t="str">
        <f t="shared" si="1798"/>
        <v>Fluid (stream)</v>
      </c>
      <c r="K12573" s="1" t="str">
        <f t="shared" si="1799"/>
        <v>Untreated Water</v>
      </c>
      <c r="O12573">
        <v>34</v>
      </c>
      <c r="P12573">
        <v>80</v>
      </c>
      <c r="Q12573">
        <v>6.7</v>
      </c>
    </row>
    <row r="12574" spans="1:17" hidden="1" x14ac:dyDescent="0.3">
      <c r="A12574" t="s">
        <v>48566</v>
      </c>
      <c r="B12574" t="s">
        <v>48567</v>
      </c>
      <c r="C12574" s="1" t="str">
        <f t="shared" si="1790"/>
        <v>21:0723</v>
      </c>
      <c r="D12574" s="1" t="str">
        <f t="shared" si="1797"/>
        <v>21:0213</v>
      </c>
      <c r="E12574" t="s">
        <v>48568</v>
      </c>
      <c r="F12574" t="s">
        <v>48569</v>
      </c>
      <c r="H12574">
        <v>62.4745761</v>
      </c>
      <c r="I12574">
        <v>-134.37690549999999</v>
      </c>
      <c r="J12574" s="1" t="str">
        <f t="shared" si="1798"/>
        <v>Fluid (stream)</v>
      </c>
      <c r="K12574" s="1" t="str">
        <f t="shared" si="1799"/>
        <v>Untreated Water</v>
      </c>
      <c r="O12574">
        <v>2.5000000000000001E-2</v>
      </c>
      <c r="P12574">
        <v>80</v>
      </c>
      <c r="Q12574">
        <v>6.2</v>
      </c>
    </row>
    <row r="12575" spans="1:17" hidden="1" x14ac:dyDescent="0.3">
      <c r="A12575" t="s">
        <v>48570</v>
      </c>
      <c r="B12575" t="s">
        <v>48571</v>
      </c>
      <c r="C12575" s="1" t="str">
        <f t="shared" si="1790"/>
        <v>21:0723</v>
      </c>
      <c r="D12575" s="1" t="str">
        <f>HYPERLINK("http://geochem.nrcan.gc.ca/cdogs/content/svy/svy_e.htm", "")</f>
        <v/>
      </c>
      <c r="G12575" s="1" t="str">
        <f>HYPERLINK("http://geochem.nrcan.gc.ca/cdogs/content/cr_/cr_00086_e.htm", "86")</f>
        <v>86</v>
      </c>
      <c r="J12575" t="s">
        <v>11453</v>
      </c>
      <c r="K12575" t="s">
        <v>11454</v>
      </c>
      <c r="O12575">
        <v>0.43</v>
      </c>
      <c r="P12575">
        <v>110</v>
      </c>
      <c r="Q12575">
        <v>6.7</v>
      </c>
    </row>
    <row r="12576" spans="1:17" hidden="1" x14ac:dyDescent="0.3">
      <c r="A12576" t="s">
        <v>48572</v>
      </c>
      <c r="B12576" t="s">
        <v>48573</v>
      </c>
      <c r="C12576" s="1" t="str">
        <f t="shared" si="1790"/>
        <v>21:0723</v>
      </c>
      <c r="D12576" s="1" t="str">
        <f t="shared" ref="D12576:D12597" si="1800">HYPERLINK("http://geochem.nrcan.gc.ca/cdogs/content/svy/svy210213_e.htm", "21:0213")</f>
        <v>21:0213</v>
      </c>
      <c r="E12576" t="s">
        <v>48574</v>
      </c>
      <c r="F12576" t="s">
        <v>48575</v>
      </c>
      <c r="H12576">
        <v>62.4590782</v>
      </c>
      <c r="I12576">
        <v>-134.3985141</v>
      </c>
      <c r="J12576" s="1" t="str">
        <f t="shared" ref="J12576:J12597" si="1801">HYPERLINK("http://geochem.nrcan.gc.ca/cdogs/content/kwd/kwd020018_e.htm", "Fluid (stream)")</f>
        <v>Fluid (stream)</v>
      </c>
      <c r="K12576" s="1" t="str">
        <f t="shared" ref="K12576:K12597" si="1802">HYPERLINK("http://geochem.nrcan.gc.ca/cdogs/content/kwd/kwd080007_e.htm", "Untreated Water")</f>
        <v>Untreated Water</v>
      </c>
      <c r="O12576">
        <v>2.5000000000000001E-2</v>
      </c>
      <c r="P12576">
        <v>60</v>
      </c>
      <c r="Q12576">
        <v>7</v>
      </c>
    </row>
    <row r="12577" spans="1:17" hidden="1" x14ac:dyDescent="0.3">
      <c r="A12577" t="s">
        <v>48576</v>
      </c>
      <c r="B12577" t="s">
        <v>48577</v>
      </c>
      <c r="C12577" s="1" t="str">
        <f t="shared" si="1790"/>
        <v>21:0723</v>
      </c>
      <c r="D12577" s="1" t="str">
        <f t="shared" si="1800"/>
        <v>21:0213</v>
      </c>
      <c r="E12577" t="s">
        <v>48574</v>
      </c>
      <c r="F12577" t="s">
        <v>48578</v>
      </c>
      <c r="H12577">
        <v>62.4590782</v>
      </c>
      <c r="I12577">
        <v>-134.3985141</v>
      </c>
      <c r="J12577" s="1" t="str">
        <f t="shared" si="1801"/>
        <v>Fluid (stream)</v>
      </c>
      <c r="K12577" s="1" t="str">
        <f t="shared" si="1802"/>
        <v>Untreated Water</v>
      </c>
      <c r="O12577">
        <v>2.5000000000000001E-2</v>
      </c>
      <c r="P12577">
        <v>50</v>
      </c>
      <c r="Q12577">
        <v>6.9</v>
      </c>
    </row>
    <row r="12578" spans="1:17" hidden="1" x14ac:dyDescent="0.3">
      <c r="A12578" t="s">
        <v>48579</v>
      </c>
      <c r="B12578" t="s">
        <v>48580</v>
      </c>
      <c r="C12578" s="1" t="str">
        <f t="shared" si="1790"/>
        <v>21:0723</v>
      </c>
      <c r="D12578" s="1" t="str">
        <f t="shared" si="1800"/>
        <v>21:0213</v>
      </c>
      <c r="E12578" t="s">
        <v>48581</v>
      </c>
      <c r="F12578" t="s">
        <v>48582</v>
      </c>
      <c r="H12578">
        <v>62.447479000000001</v>
      </c>
      <c r="I12578">
        <v>-134.3465061</v>
      </c>
      <c r="J12578" s="1" t="str">
        <f t="shared" si="1801"/>
        <v>Fluid (stream)</v>
      </c>
      <c r="K12578" s="1" t="str">
        <f t="shared" si="1802"/>
        <v>Untreated Water</v>
      </c>
      <c r="O12578">
        <v>2.5000000000000001E-2</v>
      </c>
      <c r="P12578">
        <v>40</v>
      </c>
      <c r="Q12578">
        <v>5.6</v>
      </c>
    </row>
    <row r="12579" spans="1:17" hidden="1" x14ac:dyDescent="0.3">
      <c r="A12579" t="s">
        <v>48583</v>
      </c>
      <c r="B12579" t="s">
        <v>48584</v>
      </c>
      <c r="C12579" s="1" t="str">
        <f t="shared" si="1790"/>
        <v>21:0723</v>
      </c>
      <c r="D12579" s="1" t="str">
        <f t="shared" si="1800"/>
        <v>21:0213</v>
      </c>
      <c r="E12579" t="s">
        <v>48585</v>
      </c>
      <c r="F12579" t="s">
        <v>48586</v>
      </c>
      <c r="H12579">
        <v>62.463180299999998</v>
      </c>
      <c r="I12579">
        <v>-134.34090800000001</v>
      </c>
      <c r="J12579" s="1" t="str">
        <f t="shared" si="1801"/>
        <v>Fluid (stream)</v>
      </c>
      <c r="K12579" s="1" t="str">
        <f t="shared" si="1802"/>
        <v>Untreated Water</v>
      </c>
      <c r="O12579">
        <v>2.5000000000000001E-2</v>
      </c>
      <c r="P12579">
        <v>110</v>
      </c>
      <c r="Q12579">
        <v>6.9</v>
      </c>
    </row>
    <row r="12580" spans="1:17" hidden="1" x14ac:dyDescent="0.3">
      <c r="A12580" t="s">
        <v>48587</v>
      </c>
      <c r="B12580" t="s">
        <v>48588</v>
      </c>
      <c r="C12580" s="1" t="str">
        <f t="shared" si="1790"/>
        <v>21:0723</v>
      </c>
      <c r="D12580" s="1" t="str">
        <f t="shared" si="1800"/>
        <v>21:0213</v>
      </c>
      <c r="E12580" t="s">
        <v>48589</v>
      </c>
      <c r="F12580" t="s">
        <v>48590</v>
      </c>
      <c r="H12580">
        <v>62.385773399999998</v>
      </c>
      <c r="I12580">
        <v>-134.60610600000001</v>
      </c>
      <c r="J12580" s="1" t="str">
        <f t="shared" si="1801"/>
        <v>Fluid (stream)</v>
      </c>
      <c r="K12580" s="1" t="str">
        <f t="shared" si="1802"/>
        <v>Untreated Water</v>
      </c>
      <c r="O12580">
        <v>2.5000000000000001E-2</v>
      </c>
      <c r="P12580">
        <v>60</v>
      </c>
      <c r="Q12580">
        <v>6.2</v>
      </c>
    </row>
    <row r="12581" spans="1:17" hidden="1" x14ac:dyDescent="0.3">
      <c r="A12581" t="s">
        <v>48591</v>
      </c>
      <c r="B12581" t="s">
        <v>48592</v>
      </c>
      <c r="C12581" s="1" t="str">
        <f t="shared" si="1790"/>
        <v>21:0723</v>
      </c>
      <c r="D12581" s="1" t="str">
        <f t="shared" si="1800"/>
        <v>21:0213</v>
      </c>
      <c r="E12581" t="s">
        <v>48593</v>
      </c>
      <c r="F12581" t="s">
        <v>48594</v>
      </c>
      <c r="H12581">
        <v>62.404473400000001</v>
      </c>
      <c r="I12581">
        <v>-134.61630790000001</v>
      </c>
      <c r="J12581" s="1" t="str">
        <f t="shared" si="1801"/>
        <v>Fluid (stream)</v>
      </c>
      <c r="K12581" s="1" t="str">
        <f t="shared" si="1802"/>
        <v>Untreated Water</v>
      </c>
      <c r="O12581">
        <v>0.26</v>
      </c>
      <c r="P12581">
        <v>50</v>
      </c>
      <c r="Q12581">
        <v>6.4</v>
      </c>
    </row>
    <row r="12582" spans="1:17" hidden="1" x14ac:dyDescent="0.3">
      <c r="A12582" t="s">
        <v>48595</v>
      </c>
      <c r="B12582" t="s">
        <v>48596</v>
      </c>
      <c r="C12582" s="1" t="str">
        <f t="shared" si="1790"/>
        <v>21:0723</v>
      </c>
      <c r="D12582" s="1" t="str">
        <f t="shared" si="1800"/>
        <v>21:0213</v>
      </c>
      <c r="E12582" t="s">
        <v>48597</v>
      </c>
      <c r="F12582" t="s">
        <v>48598</v>
      </c>
      <c r="H12582">
        <v>62.395774000000003</v>
      </c>
      <c r="I12582">
        <v>-134.66052310000001</v>
      </c>
      <c r="J12582" s="1" t="str">
        <f t="shared" si="1801"/>
        <v>Fluid (stream)</v>
      </c>
      <c r="K12582" s="1" t="str">
        <f t="shared" si="1802"/>
        <v>Untreated Water</v>
      </c>
      <c r="O12582">
        <v>0.17</v>
      </c>
      <c r="P12582">
        <v>50</v>
      </c>
      <c r="Q12582">
        <v>6.1</v>
      </c>
    </row>
    <row r="12583" spans="1:17" hidden="1" x14ac:dyDescent="0.3">
      <c r="A12583" t="s">
        <v>48599</v>
      </c>
      <c r="B12583" t="s">
        <v>48600</v>
      </c>
      <c r="C12583" s="1" t="str">
        <f t="shared" si="1790"/>
        <v>21:0723</v>
      </c>
      <c r="D12583" s="1" t="str">
        <f t="shared" si="1800"/>
        <v>21:0213</v>
      </c>
      <c r="E12583" t="s">
        <v>48597</v>
      </c>
      <c r="F12583" t="s">
        <v>48601</v>
      </c>
      <c r="H12583">
        <v>62.395774000000003</v>
      </c>
      <c r="I12583">
        <v>-134.66052310000001</v>
      </c>
      <c r="J12583" s="1" t="str">
        <f t="shared" si="1801"/>
        <v>Fluid (stream)</v>
      </c>
      <c r="K12583" s="1" t="str">
        <f t="shared" si="1802"/>
        <v>Untreated Water</v>
      </c>
      <c r="O12583">
        <v>0.22</v>
      </c>
      <c r="P12583">
        <v>50</v>
      </c>
      <c r="Q12583">
        <v>6.5</v>
      </c>
    </row>
    <row r="12584" spans="1:17" hidden="1" x14ac:dyDescent="0.3">
      <c r="A12584" t="s">
        <v>48602</v>
      </c>
      <c r="B12584" t="s">
        <v>48603</v>
      </c>
      <c r="C12584" s="1" t="str">
        <f t="shared" si="1790"/>
        <v>21:0723</v>
      </c>
      <c r="D12584" s="1" t="str">
        <f t="shared" si="1800"/>
        <v>21:0213</v>
      </c>
      <c r="E12584" t="s">
        <v>48604</v>
      </c>
      <c r="F12584" t="s">
        <v>48605</v>
      </c>
      <c r="H12584">
        <v>62.382366099999999</v>
      </c>
      <c r="I12584">
        <v>-134.70112510000001</v>
      </c>
      <c r="J12584" s="1" t="str">
        <f t="shared" si="1801"/>
        <v>Fluid (stream)</v>
      </c>
      <c r="K12584" s="1" t="str">
        <f t="shared" si="1802"/>
        <v>Untreated Water</v>
      </c>
      <c r="O12584">
        <v>1.62</v>
      </c>
      <c r="P12584">
        <v>60</v>
      </c>
      <c r="Q12584">
        <v>6.5</v>
      </c>
    </row>
    <row r="12585" spans="1:17" hidden="1" x14ac:dyDescent="0.3">
      <c r="A12585" t="s">
        <v>48606</v>
      </c>
      <c r="B12585" t="s">
        <v>48607</v>
      </c>
      <c r="C12585" s="1" t="str">
        <f t="shared" si="1790"/>
        <v>21:0723</v>
      </c>
      <c r="D12585" s="1" t="str">
        <f t="shared" si="1800"/>
        <v>21:0213</v>
      </c>
      <c r="E12585" t="s">
        <v>48608</v>
      </c>
      <c r="F12585" t="s">
        <v>48609</v>
      </c>
      <c r="H12585">
        <v>62.351864300000003</v>
      </c>
      <c r="I12585">
        <v>-134.6852246</v>
      </c>
      <c r="J12585" s="1" t="str">
        <f t="shared" si="1801"/>
        <v>Fluid (stream)</v>
      </c>
      <c r="K12585" s="1" t="str">
        <f t="shared" si="1802"/>
        <v>Untreated Water</v>
      </c>
      <c r="O12585">
        <v>0.22</v>
      </c>
      <c r="P12585">
        <v>70</v>
      </c>
      <c r="Q12585">
        <v>6.6</v>
      </c>
    </row>
    <row r="12586" spans="1:17" hidden="1" x14ac:dyDescent="0.3">
      <c r="A12586" t="s">
        <v>48610</v>
      </c>
      <c r="B12586" t="s">
        <v>48611</v>
      </c>
      <c r="C12586" s="1" t="str">
        <f t="shared" si="1790"/>
        <v>21:0723</v>
      </c>
      <c r="D12586" s="1" t="str">
        <f t="shared" si="1800"/>
        <v>21:0213</v>
      </c>
      <c r="E12586" t="s">
        <v>48612</v>
      </c>
      <c r="F12586" t="s">
        <v>48613</v>
      </c>
      <c r="H12586">
        <v>62.3383623</v>
      </c>
      <c r="I12586">
        <v>-134.6439149</v>
      </c>
      <c r="J12586" s="1" t="str">
        <f t="shared" si="1801"/>
        <v>Fluid (stream)</v>
      </c>
      <c r="K12586" s="1" t="str">
        <f t="shared" si="1802"/>
        <v>Untreated Water</v>
      </c>
      <c r="O12586">
        <v>2.5000000000000001E-2</v>
      </c>
      <c r="P12586">
        <v>70</v>
      </c>
      <c r="Q12586">
        <v>6.4</v>
      </c>
    </row>
    <row r="12587" spans="1:17" hidden="1" x14ac:dyDescent="0.3">
      <c r="A12587" t="s">
        <v>48614</v>
      </c>
      <c r="B12587" t="s">
        <v>48615</v>
      </c>
      <c r="C12587" s="1" t="str">
        <f t="shared" ref="C12587:C12650" si="1803">HYPERLINK("http://geochem.nrcan.gc.ca/cdogs/content/bdl/bdl210723_e.htm", "21:0723")</f>
        <v>21:0723</v>
      </c>
      <c r="D12587" s="1" t="str">
        <f t="shared" si="1800"/>
        <v>21:0213</v>
      </c>
      <c r="E12587" t="s">
        <v>48616</v>
      </c>
      <c r="F12587" t="s">
        <v>48617</v>
      </c>
      <c r="H12587">
        <v>62.340667000000003</v>
      </c>
      <c r="I12587">
        <v>-134.61612199999999</v>
      </c>
      <c r="J12587" s="1" t="str">
        <f t="shared" si="1801"/>
        <v>Fluid (stream)</v>
      </c>
      <c r="K12587" s="1" t="str">
        <f t="shared" si="1802"/>
        <v>Untreated Water</v>
      </c>
      <c r="O12587">
        <v>0.2</v>
      </c>
      <c r="P12587">
        <v>70</v>
      </c>
      <c r="Q12587">
        <v>6.5</v>
      </c>
    </row>
    <row r="12588" spans="1:17" hidden="1" x14ac:dyDescent="0.3">
      <c r="A12588" t="s">
        <v>48618</v>
      </c>
      <c r="B12588" t="s">
        <v>48619</v>
      </c>
      <c r="C12588" s="1" t="str">
        <f t="shared" si="1803"/>
        <v>21:0723</v>
      </c>
      <c r="D12588" s="1" t="str">
        <f t="shared" si="1800"/>
        <v>21:0213</v>
      </c>
      <c r="E12588" t="s">
        <v>48620</v>
      </c>
      <c r="F12588" t="s">
        <v>48621</v>
      </c>
      <c r="H12588">
        <v>62.335363899999997</v>
      </c>
      <c r="I12588">
        <v>-134.6041051</v>
      </c>
      <c r="J12588" s="1" t="str">
        <f t="shared" si="1801"/>
        <v>Fluid (stream)</v>
      </c>
      <c r="K12588" s="1" t="str">
        <f t="shared" si="1802"/>
        <v>Untreated Water</v>
      </c>
      <c r="O12588">
        <v>1.62</v>
      </c>
      <c r="P12588">
        <v>140</v>
      </c>
      <c r="Q12588">
        <v>7.2</v>
      </c>
    </row>
    <row r="12589" spans="1:17" hidden="1" x14ac:dyDescent="0.3">
      <c r="A12589" t="s">
        <v>48622</v>
      </c>
      <c r="B12589" t="s">
        <v>48623</v>
      </c>
      <c r="C12589" s="1" t="str">
        <f t="shared" si="1803"/>
        <v>21:0723</v>
      </c>
      <c r="D12589" s="1" t="str">
        <f t="shared" si="1800"/>
        <v>21:0213</v>
      </c>
      <c r="E12589" t="s">
        <v>48624</v>
      </c>
      <c r="F12589" t="s">
        <v>48625</v>
      </c>
      <c r="H12589">
        <v>62.250367799999999</v>
      </c>
      <c r="I12589">
        <v>-134.00708700000001</v>
      </c>
      <c r="J12589" s="1" t="str">
        <f t="shared" si="1801"/>
        <v>Fluid (stream)</v>
      </c>
      <c r="K12589" s="1" t="str">
        <f t="shared" si="1802"/>
        <v>Untreated Water</v>
      </c>
      <c r="O12589">
        <v>1.1100000000000001</v>
      </c>
      <c r="P12589">
        <v>90</v>
      </c>
      <c r="Q12589">
        <v>7.3</v>
      </c>
    </row>
    <row r="12590" spans="1:17" hidden="1" x14ac:dyDescent="0.3">
      <c r="A12590" t="s">
        <v>48626</v>
      </c>
      <c r="B12590" t="s">
        <v>48627</v>
      </c>
      <c r="C12590" s="1" t="str">
        <f t="shared" si="1803"/>
        <v>21:0723</v>
      </c>
      <c r="D12590" s="1" t="str">
        <f t="shared" si="1800"/>
        <v>21:0213</v>
      </c>
      <c r="E12590" t="s">
        <v>48628</v>
      </c>
      <c r="F12590" t="s">
        <v>48629</v>
      </c>
      <c r="H12590">
        <v>62.27937</v>
      </c>
      <c r="I12590">
        <v>-134.04249440000001</v>
      </c>
      <c r="J12590" s="1" t="str">
        <f t="shared" si="1801"/>
        <v>Fluid (stream)</v>
      </c>
      <c r="K12590" s="1" t="str">
        <f t="shared" si="1802"/>
        <v>Untreated Water</v>
      </c>
      <c r="O12590">
        <v>0.17</v>
      </c>
      <c r="P12590">
        <v>50</v>
      </c>
      <c r="Q12590">
        <v>6.4</v>
      </c>
    </row>
    <row r="12591" spans="1:17" hidden="1" x14ac:dyDescent="0.3">
      <c r="A12591" t="s">
        <v>48630</v>
      </c>
      <c r="B12591" t="s">
        <v>48631</v>
      </c>
      <c r="C12591" s="1" t="str">
        <f t="shared" si="1803"/>
        <v>21:0723</v>
      </c>
      <c r="D12591" s="1" t="str">
        <f t="shared" si="1800"/>
        <v>21:0213</v>
      </c>
      <c r="E12591" t="s">
        <v>48632</v>
      </c>
      <c r="F12591" t="s">
        <v>48633</v>
      </c>
      <c r="H12591">
        <v>62.301168699999998</v>
      </c>
      <c r="I12591">
        <v>-134.04808729999999</v>
      </c>
      <c r="J12591" s="1" t="str">
        <f t="shared" si="1801"/>
        <v>Fluid (stream)</v>
      </c>
      <c r="K12591" s="1" t="str">
        <f t="shared" si="1802"/>
        <v>Untreated Water</v>
      </c>
      <c r="O12591">
        <v>0.64</v>
      </c>
      <c r="P12591">
        <v>60</v>
      </c>
      <c r="Q12591">
        <v>6.9</v>
      </c>
    </row>
    <row r="12592" spans="1:17" hidden="1" x14ac:dyDescent="0.3">
      <c r="A12592" t="s">
        <v>48634</v>
      </c>
      <c r="B12592" t="s">
        <v>48635</v>
      </c>
      <c r="C12592" s="1" t="str">
        <f t="shared" si="1803"/>
        <v>21:0723</v>
      </c>
      <c r="D12592" s="1" t="str">
        <f t="shared" si="1800"/>
        <v>21:0213</v>
      </c>
      <c r="E12592" t="s">
        <v>48632</v>
      </c>
      <c r="F12592" t="s">
        <v>48636</v>
      </c>
      <c r="H12592">
        <v>62.301168699999998</v>
      </c>
      <c r="I12592">
        <v>-134.04808729999999</v>
      </c>
      <c r="J12592" s="1" t="str">
        <f t="shared" si="1801"/>
        <v>Fluid (stream)</v>
      </c>
      <c r="K12592" s="1" t="str">
        <f t="shared" si="1802"/>
        <v>Untreated Water</v>
      </c>
      <c r="O12592">
        <v>0.66</v>
      </c>
      <c r="P12592">
        <v>60</v>
      </c>
      <c r="Q12592">
        <v>7</v>
      </c>
    </row>
    <row r="12593" spans="1:17" hidden="1" x14ac:dyDescent="0.3">
      <c r="A12593" t="s">
        <v>48637</v>
      </c>
      <c r="B12593" t="s">
        <v>48638</v>
      </c>
      <c r="C12593" s="1" t="str">
        <f t="shared" si="1803"/>
        <v>21:0723</v>
      </c>
      <c r="D12593" s="1" t="str">
        <f t="shared" si="1800"/>
        <v>21:0213</v>
      </c>
      <c r="E12593" t="s">
        <v>48639</v>
      </c>
      <c r="F12593" t="s">
        <v>48640</v>
      </c>
      <c r="H12593">
        <v>62.282074399999999</v>
      </c>
      <c r="I12593">
        <v>-134.1061996</v>
      </c>
      <c r="J12593" s="1" t="str">
        <f t="shared" si="1801"/>
        <v>Fluid (stream)</v>
      </c>
      <c r="K12593" s="1" t="str">
        <f t="shared" si="1802"/>
        <v>Untreated Water</v>
      </c>
      <c r="O12593">
        <v>0.08</v>
      </c>
      <c r="P12593">
        <v>50</v>
      </c>
      <c r="Q12593">
        <v>7.2</v>
      </c>
    </row>
    <row r="12594" spans="1:17" hidden="1" x14ac:dyDescent="0.3">
      <c r="A12594" t="s">
        <v>48641</v>
      </c>
      <c r="B12594" t="s">
        <v>48642</v>
      </c>
      <c r="C12594" s="1" t="str">
        <f t="shared" si="1803"/>
        <v>21:0723</v>
      </c>
      <c r="D12594" s="1" t="str">
        <f t="shared" si="1800"/>
        <v>21:0213</v>
      </c>
      <c r="E12594" t="s">
        <v>48643</v>
      </c>
      <c r="F12594" t="s">
        <v>48644</v>
      </c>
      <c r="H12594">
        <v>62.326372300000003</v>
      </c>
      <c r="I12594">
        <v>-134.0781892</v>
      </c>
      <c r="J12594" s="1" t="str">
        <f t="shared" si="1801"/>
        <v>Fluid (stream)</v>
      </c>
      <c r="K12594" s="1" t="str">
        <f t="shared" si="1802"/>
        <v>Untreated Water</v>
      </c>
      <c r="O12594">
        <v>0.24</v>
      </c>
      <c r="P12594">
        <v>50</v>
      </c>
      <c r="Q12594">
        <v>7</v>
      </c>
    </row>
    <row r="12595" spans="1:17" hidden="1" x14ac:dyDescent="0.3">
      <c r="A12595" t="s">
        <v>48645</v>
      </c>
      <c r="B12595" t="s">
        <v>48646</v>
      </c>
      <c r="C12595" s="1" t="str">
        <f t="shared" si="1803"/>
        <v>21:0723</v>
      </c>
      <c r="D12595" s="1" t="str">
        <f t="shared" si="1800"/>
        <v>21:0213</v>
      </c>
      <c r="E12595" t="s">
        <v>48647</v>
      </c>
      <c r="F12595" t="s">
        <v>48648</v>
      </c>
      <c r="H12595">
        <v>62.305869800000004</v>
      </c>
      <c r="I12595">
        <v>-134.16350850000001</v>
      </c>
      <c r="J12595" s="1" t="str">
        <f t="shared" si="1801"/>
        <v>Fluid (stream)</v>
      </c>
      <c r="K12595" s="1" t="str">
        <f t="shared" si="1802"/>
        <v>Untreated Water</v>
      </c>
      <c r="O12595">
        <v>0.21</v>
      </c>
      <c r="P12595">
        <v>70</v>
      </c>
      <c r="Q12595">
        <v>7.1</v>
      </c>
    </row>
    <row r="12596" spans="1:17" hidden="1" x14ac:dyDescent="0.3">
      <c r="A12596" t="s">
        <v>48649</v>
      </c>
      <c r="B12596" t="s">
        <v>48650</v>
      </c>
      <c r="C12596" s="1" t="str">
        <f t="shared" si="1803"/>
        <v>21:0723</v>
      </c>
      <c r="D12596" s="1" t="str">
        <f t="shared" si="1800"/>
        <v>21:0213</v>
      </c>
      <c r="E12596" t="s">
        <v>48651</v>
      </c>
      <c r="F12596" t="s">
        <v>48652</v>
      </c>
      <c r="H12596">
        <v>62.3295727</v>
      </c>
      <c r="I12596">
        <v>-134.16120770000001</v>
      </c>
      <c r="J12596" s="1" t="str">
        <f t="shared" si="1801"/>
        <v>Fluid (stream)</v>
      </c>
      <c r="K12596" s="1" t="str">
        <f t="shared" si="1802"/>
        <v>Untreated Water</v>
      </c>
      <c r="O12596">
        <v>2.5000000000000001E-2</v>
      </c>
      <c r="P12596">
        <v>70</v>
      </c>
      <c r="Q12596">
        <v>6.5</v>
      </c>
    </row>
    <row r="12597" spans="1:17" hidden="1" x14ac:dyDescent="0.3">
      <c r="A12597" t="s">
        <v>48653</v>
      </c>
      <c r="B12597" t="s">
        <v>48654</v>
      </c>
      <c r="C12597" s="1" t="str">
        <f t="shared" si="1803"/>
        <v>21:0723</v>
      </c>
      <c r="D12597" s="1" t="str">
        <f t="shared" si="1800"/>
        <v>21:0213</v>
      </c>
      <c r="E12597" t="s">
        <v>48655</v>
      </c>
      <c r="F12597" t="s">
        <v>48656</v>
      </c>
      <c r="H12597">
        <v>62.354568299999997</v>
      </c>
      <c r="I12597">
        <v>-134.11690730000001</v>
      </c>
      <c r="J12597" s="1" t="str">
        <f t="shared" si="1801"/>
        <v>Fluid (stream)</v>
      </c>
      <c r="K12597" s="1" t="str">
        <f t="shared" si="1802"/>
        <v>Untreated Water</v>
      </c>
      <c r="O12597">
        <v>0.18</v>
      </c>
      <c r="P12597">
        <v>70</v>
      </c>
      <c r="Q12597">
        <v>6.5</v>
      </c>
    </row>
    <row r="12598" spans="1:17" hidden="1" x14ac:dyDescent="0.3">
      <c r="A12598" t="s">
        <v>48657</v>
      </c>
      <c r="B12598" t="s">
        <v>48658</v>
      </c>
      <c r="C12598" s="1" t="str">
        <f t="shared" si="1803"/>
        <v>21:0723</v>
      </c>
      <c r="D12598" s="1" t="str">
        <f>HYPERLINK("http://geochem.nrcan.gc.ca/cdogs/content/svy/svy_e.htm", "")</f>
        <v/>
      </c>
      <c r="G12598" s="1" t="str">
        <f>HYPERLINK("http://geochem.nrcan.gc.ca/cdogs/content/cr_/cr_00084_e.htm", "84")</f>
        <v>84</v>
      </c>
      <c r="J12598" t="s">
        <v>11453</v>
      </c>
      <c r="K12598" t="s">
        <v>11454</v>
      </c>
      <c r="O12598">
        <v>0.16</v>
      </c>
      <c r="P12598">
        <v>60</v>
      </c>
      <c r="Q12598">
        <v>6.4</v>
      </c>
    </row>
    <row r="12599" spans="1:17" hidden="1" x14ac:dyDescent="0.3">
      <c r="A12599" t="s">
        <v>48659</v>
      </c>
      <c r="B12599" t="s">
        <v>48660</v>
      </c>
      <c r="C12599" s="1" t="str">
        <f t="shared" si="1803"/>
        <v>21:0723</v>
      </c>
      <c r="D12599" s="1" t="str">
        <f t="shared" ref="D12599:D12613" si="1804">HYPERLINK("http://geochem.nrcan.gc.ca/cdogs/content/svy/svy210213_e.htm", "21:0213")</f>
        <v>21:0213</v>
      </c>
      <c r="E12599" t="s">
        <v>48661</v>
      </c>
      <c r="F12599" t="s">
        <v>48662</v>
      </c>
      <c r="H12599">
        <v>62.347973799999998</v>
      </c>
      <c r="I12599">
        <v>-134.11039919999999</v>
      </c>
      <c r="J12599" s="1" t="str">
        <f t="shared" ref="J12599:J12613" si="1805">HYPERLINK("http://geochem.nrcan.gc.ca/cdogs/content/kwd/kwd020018_e.htm", "Fluid (stream)")</f>
        <v>Fluid (stream)</v>
      </c>
      <c r="K12599" s="1" t="str">
        <f t="shared" ref="K12599:K12613" si="1806">HYPERLINK("http://geochem.nrcan.gc.ca/cdogs/content/kwd/kwd080007_e.htm", "Untreated Water")</f>
        <v>Untreated Water</v>
      </c>
      <c r="O12599">
        <v>0.21</v>
      </c>
      <c r="P12599">
        <v>60</v>
      </c>
      <c r="Q12599">
        <v>6.4</v>
      </c>
    </row>
    <row r="12600" spans="1:17" hidden="1" x14ac:dyDescent="0.3">
      <c r="A12600" t="s">
        <v>48663</v>
      </c>
      <c r="B12600" t="s">
        <v>48664</v>
      </c>
      <c r="C12600" s="1" t="str">
        <f t="shared" si="1803"/>
        <v>21:0723</v>
      </c>
      <c r="D12600" s="1" t="str">
        <f t="shared" si="1804"/>
        <v>21:0213</v>
      </c>
      <c r="E12600" t="s">
        <v>48665</v>
      </c>
      <c r="F12600" t="s">
        <v>48666</v>
      </c>
      <c r="H12600">
        <v>62.374774600000002</v>
      </c>
      <c r="I12600">
        <v>-134.1369005</v>
      </c>
      <c r="J12600" s="1" t="str">
        <f t="shared" si="1805"/>
        <v>Fluid (stream)</v>
      </c>
      <c r="K12600" s="1" t="str">
        <f t="shared" si="1806"/>
        <v>Untreated Water</v>
      </c>
      <c r="O12600">
        <v>0.17</v>
      </c>
      <c r="P12600">
        <v>70</v>
      </c>
      <c r="Q12600">
        <v>6.4</v>
      </c>
    </row>
    <row r="12601" spans="1:17" hidden="1" x14ac:dyDescent="0.3">
      <c r="A12601" t="s">
        <v>48667</v>
      </c>
      <c r="B12601" t="s">
        <v>48668</v>
      </c>
      <c r="C12601" s="1" t="str">
        <f t="shared" si="1803"/>
        <v>21:0723</v>
      </c>
      <c r="D12601" s="1" t="str">
        <f t="shared" si="1804"/>
        <v>21:0213</v>
      </c>
      <c r="E12601" t="s">
        <v>48669</v>
      </c>
      <c r="F12601" t="s">
        <v>48670</v>
      </c>
      <c r="H12601">
        <v>62.352274600000001</v>
      </c>
      <c r="I12601">
        <v>-134.19770030000001</v>
      </c>
      <c r="J12601" s="1" t="str">
        <f t="shared" si="1805"/>
        <v>Fluid (stream)</v>
      </c>
      <c r="K12601" s="1" t="str">
        <f t="shared" si="1806"/>
        <v>Untreated Water</v>
      </c>
      <c r="O12601">
        <v>0.21</v>
      </c>
      <c r="P12601">
        <v>60</v>
      </c>
      <c r="Q12601">
        <v>6.4</v>
      </c>
    </row>
    <row r="12602" spans="1:17" hidden="1" x14ac:dyDescent="0.3">
      <c r="A12602" t="s">
        <v>48671</v>
      </c>
      <c r="B12602" t="s">
        <v>48672</v>
      </c>
      <c r="C12602" s="1" t="str">
        <f t="shared" si="1803"/>
        <v>21:0723</v>
      </c>
      <c r="D12602" s="1" t="str">
        <f t="shared" si="1804"/>
        <v>21:0213</v>
      </c>
      <c r="E12602" t="s">
        <v>48673</v>
      </c>
      <c r="F12602" t="s">
        <v>48674</v>
      </c>
      <c r="H12602">
        <v>62.323371999999999</v>
      </c>
      <c r="I12602">
        <v>-134.2563088</v>
      </c>
      <c r="J12602" s="1" t="str">
        <f t="shared" si="1805"/>
        <v>Fluid (stream)</v>
      </c>
      <c r="K12602" s="1" t="str">
        <f t="shared" si="1806"/>
        <v>Untreated Water</v>
      </c>
      <c r="O12602">
        <v>7.0000000000000007E-2</v>
      </c>
      <c r="P12602">
        <v>40</v>
      </c>
      <c r="Q12602">
        <v>5.7</v>
      </c>
    </row>
    <row r="12603" spans="1:17" hidden="1" x14ac:dyDescent="0.3">
      <c r="A12603" t="s">
        <v>48675</v>
      </c>
      <c r="B12603" t="s">
        <v>48676</v>
      </c>
      <c r="C12603" s="1" t="str">
        <f t="shared" si="1803"/>
        <v>21:0723</v>
      </c>
      <c r="D12603" s="1" t="str">
        <f t="shared" si="1804"/>
        <v>21:0213</v>
      </c>
      <c r="E12603" t="s">
        <v>48677</v>
      </c>
      <c r="F12603" t="s">
        <v>48678</v>
      </c>
      <c r="H12603">
        <v>62.3069694</v>
      </c>
      <c r="I12603">
        <v>-134.24589420000001</v>
      </c>
      <c r="J12603" s="1" t="str">
        <f t="shared" si="1805"/>
        <v>Fluid (stream)</v>
      </c>
      <c r="K12603" s="1" t="str">
        <f t="shared" si="1806"/>
        <v>Untreated Water</v>
      </c>
      <c r="O12603">
        <v>0.17</v>
      </c>
      <c r="P12603">
        <v>40</v>
      </c>
      <c r="Q12603">
        <v>5.7</v>
      </c>
    </row>
    <row r="12604" spans="1:17" hidden="1" x14ac:dyDescent="0.3">
      <c r="A12604" t="s">
        <v>48679</v>
      </c>
      <c r="B12604" t="s">
        <v>48680</v>
      </c>
      <c r="C12604" s="1" t="str">
        <f t="shared" si="1803"/>
        <v>21:0723</v>
      </c>
      <c r="D12604" s="1" t="str">
        <f t="shared" si="1804"/>
        <v>21:0213</v>
      </c>
      <c r="E12604" t="s">
        <v>48681</v>
      </c>
      <c r="F12604" t="s">
        <v>48682</v>
      </c>
      <c r="H12604">
        <v>62.271670100000001</v>
      </c>
      <c r="I12604">
        <v>-134.18349280000001</v>
      </c>
      <c r="J12604" s="1" t="str">
        <f t="shared" si="1805"/>
        <v>Fluid (stream)</v>
      </c>
      <c r="K12604" s="1" t="str">
        <f t="shared" si="1806"/>
        <v>Untreated Water</v>
      </c>
      <c r="O12604">
        <v>0.13</v>
      </c>
      <c r="P12604">
        <v>40</v>
      </c>
      <c r="Q12604">
        <v>5.9</v>
      </c>
    </row>
    <row r="12605" spans="1:17" hidden="1" x14ac:dyDescent="0.3">
      <c r="A12605" t="s">
        <v>48683</v>
      </c>
      <c r="B12605" t="s">
        <v>48684</v>
      </c>
      <c r="C12605" s="1" t="str">
        <f t="shared" si="1803"/>
        <v>21:0723</v>
      </c>
      <c r="D12605" s="1" t="str">
        <f t="shared" si="1804"/>
        <v>21:0213</v>
      </c>
      <c r="E12605" t="s">
        <v>48685</v>
      </c>
      <c r="F12605" t="s">
        <v>48686</v>
      </c>
      <c r="H12605">
        <v>62.285272599999999</v>
      </c>
      <c r="I12605">
        <v>-134.2542052</v>
      </c>
      <c r="J12605" s="1" t="str">
        <f t="shared" si="1805"/>
        <v>Fluid (stream)</v>
      </c>
      <c r="K12605" s="1" t="str">
        <f t="shared" si="1806"/>
        <v>Untreated Water</v>
      </c>
      <c r="O12605">
        <v>0.11</v>
      </c>
      <c r="P12605">
        <v>80</v>
      </c>
      <c r="Q12605">
        <v>5.6</v>
      </c>
    </row>
    <row r="12606" spans="1:17" hidden="1" x14ac:dyDescent="0.3">
      <c r="A12606" t="s">
        <v>48687</v>
      </c>
      <c r="B12606" t="s">
        <v>48688</v>
      </c>
      <c r="C12606" s="1" t="str">
        <f t="shared" si="1803"/>
        <v>21:0723</v>
      </c>
      <c r="D12606" s="1" t="str">
        <f t="shared" si="1804"/>
        <v>21:0213</v>
      </c>
      <c r="E12606" t="s">
        <v>48689</v>
      </c>
      <c r="F12606" t="s">
        <v>48690</v>
      </c>
      <c r="H12606">
        <v>62.274765500000001</v>
      </c>
      <c r="I12606">
        <v>-134.32349840000001</v>
      </c>
      <c r="J12606" s="1" t="str">
        <f t="shared" si="1805"/>
        <v>Fluid (stream)</v>
      </c>
      <c r="K12606" s="1" t="str">
        <f t="shared" si="1806"/>
        <v>Untreated Water</v>
      </c>
      <c r="O12606">
        <v>0.08</v>
      </c>
      <c r="P12606">
        <v>60</v>
      </c>
      <c r="Q12606">
        <v>5.7</v>
      </c>
    </row>
    <row r="12607" spans="1:17" hidden="1" x14ac:dyDescent="0.3">
      <c r="A12607" t="s">
        <v>48691</v>
      </c>
      <c r="B12607" t="s">
        <v>48692</v>
      </c>
      <c r="C12607" s="1" t="str">
        <f t="shared" si="1803"/>
        <v>21:0723</v>
      </c>
      <c r="D12607" s="1" t="str">
        <f t="shared" si="1804"/>
        <v>21:0213</v>
      </c>
      <c r="E12607" t="s">
        <v>48693</v>
      </c>
      <c r="F12607" t="s">
        <v>48694</v>
      </c>
      <c r="H12607">
        <v>62.287069500000001</v>
      </c>
      <c r="I12607">
        <v>-134.38869690000001</v>
      </c>
      <c r="J12607" s="1" t="str">
        <f t="shared" si="1805"/>
        <v>Fluid (stream)</v>
      </c>
      <c r="K12607" s="1" t="str">
        <f t="shared" si="1806"/>
        <v>Untreated Water</v>
      </c>
      <c r="O12607">
        <v>0.35</v>
      </c>
      <c r="P12607">
        <v>70</v>
      </c>
      <c r="Q12607">
        <v>6.2</v>
      </c>
    </row>
    <row r="12608" spans="1:17" hidden="1" x14ac:dyDescent="0.3">
      <c r="A12608" t="s">
        <v>48695</v>
      </c>
      <c r="B12608" t="s">
        <v>48696</v>
      </c>
      <c r="C12608" s="1" t="str">
        <f t="shared" si="1803"/>
        <v>21:0723</v>
      </c>
      <c r="D12608" s="1" t="str">
        <f t="shared" si="1804"/>
        <v>21:0213</v>
      </c>
      <c r="E12608" t="s">
        <v>48697</v>
      </c>
      <c r="F12608" t="s">
        <v>48698</v>
      </c>
      <c r="H12608">
        <v>62.283265299999997</v>
      </c>
      <c r="I12608">
        <v>-134.37900329999999</v>
      </c>
      <c r="J12608" s="1" t="str">
        <f t="shared" si="1805"/>
        <v>Fluid (stream)</v>
      </c>
      <c r="K12608" s="1" t="str">
        <f t="shared" si="1806"/>
        <v>Untreated Water</v>
      </c>
      <c r="O12608">
        <v>0.23</v>
      </c>
      <c r="P12608">
        <v>70</v>
      </c>
      <c r="Q12608">
        <v>6.2</v>
      </c>
    </row>
    <row r="12609" spans="1:17" hidden="1" x14ac:dyDescent="0.3">
      <c r="A12609" t="s">
        <v>48699</v>
      </c>
      <c r="B12609" t="s">
        <v>48700</v>
      </c>
      <c r="C12609" s="1" t="str">
        <f t="shared" si="1803"/>
        <v>21:0723</v>
      </c>
      <c r="D12609" s="1" t="str">
        <f t="shared" si="1804"/>
        <v>21:0213</v>
      </c>
      <c r="E12609" t="s">
        <v>48701</v>
      </c>
      <c r="F12609" t="s">
        <v>48702</v>
      </c>
      <c r="H12609">
        <v>62.308765000000001</v>
      </c>
      <c r="I12609">
        <v>-134.35091399999999</v>
      </c>
      <c r="J12609" s="1" t="str">
        <f t="shared" si="1805"/>
        <v>Fluid (stream)</v>
      </c>
      <c r="K12609" s="1" t="str">
        <f t="shared" si="1806"/>
        <v>Untreated Water</v>
      </c>
      <c r="O12609">
        <v>0.18</v>
      </c>
      <c r="P12609">
        <v>70</v>
      </c>
      <c r="Q12609">
        <v>6.3</v>
      </c>
    </row>
    <row r="12610" spans="1:17" hidden="1" x14ac:dyDescent="0.3">
      <c r="A12610" t="s">
        <v>48703</v>
      </c>
      <c r="B12610" t="s">
        <v>48704</v>
      </c>
      <c r="C12610" s="1" t="str">
        <f t="shared" si="1803"/>
        <v>21:0723</v>
      </c>
      <c r="D12610" s="1" t="str">
        <f t="shared" si="1804"/>
        <v>21:0213</v>
      </c>
      <c r="E12610" t="s">
        <v>48701</v>
      </c>
      <c r="F12610" t="s">
        <v>48705</v>
      </c>
      <c r="H12610">
        <v>62.308765000000001</v>
      </c>
      <c r="I12610">
        <v>-134.35091399999999</v>
      </c>
      <c r="J12610" s="1" t="str">
        <f t="shared" si="1805"/>
        <v>Fluid (stream)</v>
      </c>
      <c r="K12610" s="1" t="str">
        <f t="shared" si="1806"/>
        <v>Untreated Water</v>
      </c>
      <c r="O12610">
        <v>0.16</v>
      </c>
      <c r="P12610">
        <v>60</v>
      </c>
      <c r="Q12610">
        <v>6.3</v>
      </c>
    </row>
    <row r="12611" spans="1:17" hidden="1" x14ac:dyDescent="0.3">
      <c r="A12611" t="s">
        <v>48706</v>
      </c>
      <c r="B12611" t="s">
        <v>48707</v>
      </c>
      <c r="C12611" s="1" t="str">
        <f t="shared" si="1803"/>
        <v>21:0723</v>
      </c>
      <c r="D12611" s="1" t="str">
        <f t="shared" si="1804"/>
        <v>21:0213</v>
      </c>
      <c r="E12611" t="s">
        <v>48708</v>
      </c>
      <c r="F12611" t="s">
        <v>48709</v>
      </c>
      <c r="H12611">
        <v>62.283569300000003</v>
      </c>
      <c r="I12611">
        <v>-134.43330549999999</v>
      </c>
      <c r="J12611" s="1" t="str">
        <f t="shared" si="1805"/>
        <v>Fluid (stream)</v>
      </c>
      <c r="K12611" s="1" t="str">
        <f t="shared" si="1806"/>
        <v>Untreated Water</v>
      </c>
      <c r="O12611">
        <v>0.13</v>
      </c>
      <c r="P12611">
        <v>60</v>
      </c>
      <c r="Q12611">
        <v>6.2</v>
      </c>
    </row>
    <row r="12612" spans="1:17" hidden="1" x14ac:dyDescent="0.3">
      <c r="A12612" t="s">
        <v>48710</v>
      </c>
      <c r="B12612" t="s">
        <v>48711</v>
      </c>
      <c r="C12612" s="1" t="str">
        <f t="shared" si="1803"/>
        <v>21:0723</v>
      </c>
      <c r="D12612" s="1" t="str">
        <f t="shared" si="1804"/>
        <v>21:0213</v>
      </c>
      <c r="E12612" t="s">
        <v>48712</v>
      </c>
      <c r="F12612" t="s">
        <v>48713</v>
      </c>
      <c r="H12612">
        <v>62.283368699999997</v>
      </c>
      <c r="I12612">
        <v>-134.4953065</v>
      </c>
      <c r="J12612" s="1" t="str">
        <f t="shared" si="1805"/>
        <v>Fluid (stream)</v>
      </c>
      <c r="K12612" s="1" t="str">
        <f t="shared" si="1806"/>
        <v>Untreated Water</v>
      </c>
      <c r="O12612">
        <v>0.27</v>
      </c>
      <c r="P12612">
        <v>70</v>
      </c>
      <c r="Q12612">
        <v>6.3</v>
      </c>
    </row>
    <row r="12613" spans="1:17" hidden="1" x14ac:dyDescent="0.3">
      <c r="A12613" t="s">
        <v>48714</v>
      </c>
      <c r="B12613" t="s">
        <v>48715</v>
      </c>
      <c r="C12613" s="1" t="str">
        <f t="shared" si="1803"/>
        <v>21:0723</v>
      </c>
      <c r="D12613" s="1" t="str">
        <f t="shared" si="1804"/>
        <v>21:0213</v>
      </c>
      <c r="E12613" t="s">
        <v>48716</v>
      </c>
      <c r="F12613" t="s">
        <v>48717</v>
      </c>
      <c r="H12613">
        <v>62.298666599999997</v>
      </c>
      <c r="I12613">
        <v>-134.68381629999999</v>
      </c>
      <c r="J12613" s="1" t="str">
        <f t="shared" si="1805"/>
        <v>Fluid (stream)</v>
      </c>
      <c r="K12613" s="1" t="str">
        <f t="shared" si="1806"/>
        <v>Untreated Water</v>
      </c>
      <c r="O12613">
        <v>0.49</v>
      </c>
      <c r="P12613">
        <v>50</v>
      </c>
      <c r="Q12613">
        <v>6.6</v>
      </c>
    </row>
    <row r="12614" spans="1:17" hidden="1" x14ac:dyDescent="0.3">
      <c r="A12614" t="s">
        <v>48718</v>
      </c>
      <c r="B12614" t="s">
        <v>48719</v>
      </c>
      <c r="C12614" s="1" t="str">
        <f t="shared" si="1803"/>
        <v>21:0723</v>
      </c>
      <c r="D12614" s="1" t="str">
        <f>HYPERLINK("http://geochem.nrcan.gc.ca/cdogs/content/svy/svy_e.htm", "")</f>
        <v/>
      </c>
      <c r="G12614" s="1" t="str">
        <f>HYPERLINK("http://geochem.nrcan.gc.ca/cdogs/content/cr_/cr_00085_e.htm", "85")</f>
        <v>85</v>
      </c>
      <c r="J12614" t="s">
        <v>11453</v>
      </c>
      <c r="K12614" t="s">
        <v>11454</v>
      </c>
      <c r="O12614">
        <v>0.36</v>
      </c>
      <c r="P12614">
        <v>90</v>
      </c>
      <c r="Q12614">
        <v>7</v>
      </c>
    </row>
    <row r="12615" spans="1:17" hidden="1" x14ac:dyDescent="0.3">
      <c r="A12615" t="s">
        <v>48720</v>
      </c>
      <c r="B12615" t="s">
        <v>48721</v>
      </c>
      <c r="C12615" s="1" t="str">
        <f t="shared" si="1803"/>
        <v>21:0723</v>
      </c>
      <c r="D12615" s="1" t="str">
        <f t="shared" ref="D12615:D12633" si="1807">HYPERLINK("http://geochem.nrcan.gc.ca/cdogs/content/svy/svy210213_e.htm", "21:0213")</f>
        <v>21:0213</v>
      </c>
      <c r="E12615" t="s">
        <v>48722</v>
      </c>
      <c r="F12615" t="s">
        <v>48723</v>
      </c>
      <c r="H12615">
        <v>62.280964699999998</v>
      </c>
      <c r="I12615">
        <v>-134.7122143</v>
      </c>
      <c r="J12615" s="1" t="str">
        <f t="shared" ref="J12615:J12633" si="1808">HYPERLINK("http://geochem.nrcan.gc.ca/cdogs/content/kwd/kwd020018_e.htm", "Fluid (stream)")</f>
        <v>Fluid (stream)</v>
      </c>
      <c r="K12615" s="1" t="str">
        <f t="shared" ref="K12615:K12633" si="1809">HYPERLINK("http://geochem.nrcan.gc.ca/cdogs/content/kwd/kwd080007_e.htm", "Untreated Water")</f>
        <v>Untreated Water</v>
      </c>
      <c r="O12615">
        <v>2.5000000000000001E-2</v>
      </c>
      <c r="P12615">
        <v>90</v>
      </c>
      <c r="Q12615">
        <v>7.4</v>
      </c>
    </row>
    <row r="12616" spans="1:17" hidden="1" x14ac:dyDescent="0.3">
      <c r="A12616" t="s">
        <v>48724</v>
      </c>
      <c r="B12616" t="s">
        <v>48725</v>
      </c>
      <c r="C12616" s="1" t="str">
        <f t="shared" si="1803"/>
        <v>21:0723</v>
      </c>
      <c r="D12616" s="1" t="str">
        <f t="shared" si="1807"/>
        <v>21:0213</v>
      </c>
      <c r="E12616" t="s">
        <v>48726</v>
      </c>
      <c r="F12616" t="s">
        <v>48727</v>
      </c>
      <c r="H12616">
        <v>62.267962900000001</v>
      </c>
      <c r="I12616">
        <v>-134.67040539999999</v>
      </c>
      <c r="J12616" s="1" t="str">
        <f t="shared" si="1808"/>
        <v>Fluid (stream)</v>
      </c>
      <c r="K12616" s="1" t="str">
        <f t="shared" si="1809"/>
        <v>Untreated Water</v>
      </c>
      <c r="O12616">
        <v>2.5000000000000001E-2</v>
      </c>
      <c r="P12616">
        <v>70</v>
      </c>
      <c r="Q12616">
        <v>7</v>
      </c>
    </row>
    <row r="12617" spans="1:17" hidden="1" x14ac:dyDescent="0.3">
      <c r="A12617" t="s">
        <v>48728</v>
      </c>
      <c r="B12617" t="s">
        <v>48729</v>
      </c>
      <c r="C12617" s="1" t="str">
        <f t="shared" si="1803"/>
        <v>21:0723</v>
      </c>
      <c r="D12617" s="1" t="str">
        <f t="shared" si="1807"/>
        <v>21:0213</v>
      </c>
      <c r="E12617" t="s">
        <v>48730</v>
      </c>
      <c r="F12617" t="s">
        <v>48731</v>
      </c>
      <c r="H12617">
        <v>62.237363600000002</v>
      </c>
      <c r="I12617">
        <v>-134.6386052</v>
      </c>
      <c r="J12617" s="1" t="str">
        <f t="shared" si="1808"/>
        <v>Fluid (stream)</v>
      </c>
      <c r="K12617" s="1" t="str">
        <f t="shared" si="1809"/>
        <v>Untreated Water</v>
      </c>
      <c r="O12617">
        <v>2.5000000000000001E-2</v>
      </c>
      <c r="P12617">
        <v>70</v>
      </c>
      <c r="Q12617">
        <v>6.6</v>
      </c>
    </row>
    <row r="12618" spans="1:17" hidden="1" x14ac:dyDescent="0.3">
      <c r="A12618" t="s">
        <v>48732</v>
      </c>
      <c r="B12618" t="s">
        <v>48733</v>
      </c>
      <c r="C12618" s="1" t="str">
        <f t="shared" si="1803"/>
        <v>21:0723</v>
      </c>
      <c r="D12618" s="1" t="str">
        <f t="shared" si="1807"/>
        <v>21:0213</v>
      </c>
      <c r="E12618" t="s">
        <v>48734</v>
      </c>
      <c r="F12618" t="s">
        <v>48735</v>
      </c>
      <c r="H12618">
        <v>62.233063600000001</v>
      </c>
      <c r="I12618">
        <v>-134.64190809999999</v>
      </c>
      <c r="J12618" s="1" t="str">
        <f t="shared" si="1808"/>
        <v>Fluid (stream)</v>
      </c>
      <c r="K12618" s="1" t="str">
        <f t="shared" si="1809"/>
        <v>Untreated Water</v>
      </c>
      <c r="O12618">
        <v>2.5000000000000001E-2</v>
      </c>
      <c r="P12618">
        <v>70</v>
      </c>
      <c r="Q12618">
        <v>6.6</v>
      </c>
    </row>
    <row r="12619" spans="1:17" hidden="1" x14ac:dyDescent="0.3">
      <c r="A12619" t="s">
        <v>48736</v>
      </c>
      <c r="B12619" t="s">
        <v>48737</v>
      </c>
      <c r="C12619" s="1" t="str">
        <f t="shared" si="1803"/>
        <v>21:0723</v>
      </c>
      <c r="D12619" s="1" t="str">
        <f t="shared" si="1807"/>
        <v>21:0213</v>
      </c>
      <c r="E12619" t="s">
        <v>48738</v>
      </c>
      <c r="F12619" t="s">
        <v>48739</v>
      </c>
      <c r="H12619">
        <v>62.236160099999999</v>
      </c>
      <c r="I12619">
        <v>-134.69392010000001</v>
      </c>
      <c r="J12619" s="1" t="str">
        <f t="shared" si="1808"/>
        <v>Fluid (stream)</v>
      </c>
      <c r="K12619" s="1" t="str">
        <f t="shared" si="1809"/>
        <v>Untreated Water</v>
      </c>
      <c r="O12619">
        <v>2.5000000000000001E-2</v>
      </c>
      <c r="P12619">
        <v>70</v>
      </c>
      <c r="Q12619">
        <v>6.6</v>
      </c>
    </row>
    <row r="12620" spans="1:17" hidden="1" x14ac:dyDescent="0.3">
      <c r="A12620" t="s">
        <v>48740</v>
      </c>
      <c r="B12620" t="s">
        <v>48741</v>
      </c>
      <c r="C12620" s="1" t="str">
        <f t="shared" si="1803"/>
        <v>21:0723</v>
      </c>
      <c r="D12620" s="1" t="str">
        <f t="shared" si="1807"/>
        <v>21:0213</v>
      </c>
      <c r="E12620" t="s">
        <v>48742</v>
      </c>
      <c r="F12620" t="s">
        <v>48743</v>
      </c>
      <c r="H12620">
        <v>62.225462299999997</v>
      </c>
      <c r="I12620">
        <v>-134.59691179999999</v>
      </c>
      <c r="J12620" s="1" t="str">
        <f t="shared" si="1808"/>
        <v>Fluid (stream)</v>
      </c>
      <c r="K12620" s="1" t="str">
        <f t="shared" si="1809"/>
        <v>Untreated Water</v>
      </c>
      <c r="O12620">
        <v>1.18</v>
      </c>
      <c r="P12620">
        <v>60</v>
      </c>
      <c r="Q12620">
        <v>7</v>
      </c>
    </row>
    <row r="12621" spans="1:17" hidden="1" x14ac:dyDescent="0.3">
      <c r="A12621" t="s">
        <v>48744</v>
      </c>
      <c r="B12621" t="s">
        <v>48745</v>
      </c>
      <c r="C12621" s="1" t="str">
        <f t="shared" si="1803"/>
        <v>21:0723</v>
      </c>
      <c r="D12621" s="1" t="str">
        <f t="shared" si="1807"/>
        <v>21:0213</v>
      </c>
      <c r="E12621" t="s">
        <v>48746</v>
      </c>
      <c r="F12621" t="s">
        <v>48747</v>
      </c>
      <c r="H12621">
        <v>62.472871099999999</v>
      </c>
      <c r="I12621">
        <v>-134.84122730000001</v>
      </c>
      <c r="J12621" s="1" t="str">
        <f t="shared" si="1808"/>
        <v>Fluid (stream)</v>
      </c>
      <c r="K12621" s="1" t="str">
        <f t="shared" si="1809"/>
        <v>Untreated Water</v>
      </c>
      <c r="O12621">
        <v>0.1</v>
      </c>
      <c r="P12621">
        <v>60</v>
      </c>
      <c r="Q12621">
        <v>6.8</v>
      </c>
    </row>
    <row r="12622" spans="1:17" hidden="1" x14ac:dyDescent="0.3">
      <c r="A12622" t="s">
        <v>48748</v>
      </c>
      <c r="B12622" t="s">
        <v>48749</v>
      </c>
      <c r="C12622" s="1" t="str">
        <f t="shared" si="1803"/>
        <v>21:0723</v>
      </c>
      <c r="D12622" s="1" t="str">
        <f t="shared" si="1807"/>
        <v>21:0213</v>
      </c>
      <c r="E12622" t="s">
        <v>48750</v>
      </c>
      <c r="F12622" t="s">
        <v>48751</v>
      </c>
      <c r="H12622">
        <v>62.505671</v>
      </c>
      <c r="I12622">
        <v>-134.83431390000001</v>
      </c>
      <c r="J12622" s="1" t="str">
        <f t="shared" si="1808"/>
        <v>Fluid (stream)</v>
      </c>
      <c r="K12622" s="1" t="str">
        <f t="shared" si="1809"/>
        <v>Untreated Water</v>
      </c>
      <c r="O12622">
        <v>0.28999999999999998</v>
      </c>
      <c r="P12622">
        <v>60</v>
      </c>
      <c r="Q12622">
        <v>6.6</v>
      </c>
    </row>
    <row r="12623" spans="1:17" hidden="1" x14ac:dyDescent="0.3">
      <c r="A12623" t="s">
        <v>48752</v>
      </c>
      <c r="B12623" t="s">
        <v>48753</v>
      </c>
      <c r="C12623" s="1" t="str">
        <f t="shared" si="1803"/>
        <v>21:0723</v>
      </c>
      <c r="D12623" s="1" t="str">
        <f t="shared" si="1807"/>
        <v>21:0213</v>
      </c>
      <c r="E12623" t="s">
        <v>48754</v>
      </c>
      <c r="F12623" t="s">
        <v>48755</v>
      </c>
      <c r="H12623">
        <v>62.5075711</v>
      </c>
      <c r="I12623">
        <v>-134.8176248</v>
      </c>
      <c r="J12623" s="1" t="str">
        <f t="shared" si="1808"/>
        <v>Fluid (stream)</v>
      </c>
      <c r="K12623" s="1" t="str">
        <f t="shared" si="1809"/>
        <v>Untreated Water</v>
      </c>
      <c r="O12623">
        <v>2.5000000000000001E-2</v>
      </c>
      <c r="P12623">
        <v>60</v>
      </c>
      <c r="Q12623">
        <v>6.5</v>
      </c>
    </row>
    <row r="12624" spans="1:17" hidden="1" x14ac:dyDescent="0.3">
      <c r="A12624" t="s">
        <v>48756</v>
      </c>
      <c r="B12624" t="s">
        <v>48757</v>
      </c>
      <c r="C12624" s="1" t="str">
        <f t="shared" si="1803"/>
        <v>21:0723</v>
      </c>
      <c r="D12624" s="1" t="str">
        <f t="shared" si="1807"/>
        <v>21:0213</v>
      </c>
      <c r="E12624" t="s">
        <v>48758</v>
      </c>
      <c r="F12624" t="s">
        <v>48759</v>
      </c>
      <c r="H12624">
        <v>62.538878799999999</v>
      </c>
      <c r="I12624">
        <v>-134.76372929999999</v>
      </c>
      <c r="J12624" s="1" t="str">
        <f t="shared" si="1808"/>
        <v>Fluid (stream)</v>
      </c>
      <c r="K12624" s="1" t="str">
        <f t="shared" si="1809"/>
        <v>Untreated Water</v>
      </c>
      <c r="O12624">
        <v>0.65</v>
      </c>
      <c r="P12624">
        <v>90</v>
      </c>
      <c r="Q12624">
        <v>6.8</v>
      </c>
    </row>
    <row r="12625" spans="1:17" hidden="1" x14ac:dyDescent="0.3">
      <c r="A12625" t="s">
        <v>48760</v>
      </c>
      <c r="B12625" t="s">
        <v>48761</v>
      </c>
      <c r="C12625" s="1" t="str">
        <f t="shared" si="1803"/>
        <v>21:0723</v>
      </c>
      <c r="D12625" s="1" t="str">
        <f t="shared" si="1807"/>
        <v>21:0213</v>
      </c>
      <c r="E12625" t="s">
        <v>48762</v>
      </c>
      <c r="F12625" t="s">
        <v>48763</v>
      </c>
      <c r="H12625">
        <v>62.5145768</v>
      </c>
      <c r="I12625">
        <v>-134.8012296</v>
      </c>
      <c r="J12625" s="1" t="str">
        <f t="shared" si="1808"/>
        <v>Fluid (stream)</v>
      </c>
      <c r="K12625" s="1" t="str">
        <f t="shared" si="1809"/>
        <v>Untreated Water</v>
      </c>
      <c r="O12625">
        <v>0.51</v>
      </c>
      <c r="P12625">
        <v>70</v>
      </c>
      <c r="Q12625">
        <v>7.1</v>
      </c>
    </row>
    <row r="12626" spans="1:17" hidden="1" x14ac:dyDescent="0.3">
      <c r="A12626" t="s">
        <v>48764</v>
      </c>
      <c r="B12626" t="s">
        <v>48765</v>
      </c>
      <c r="C12626" s="1" t="str">
        <f t="shared" si="1803"/>
        <v>21:0723</v>
      </c>
      <c r="D12626" s="1" t="str">
        <f t="shared" si="1807"/>
        <v>21:0213</v>
      </c>
      <c r="E12626" t="s">
        <v>48766</v>
      </c>
      <c r="F12626" t="s">
        <v>48767</v>
      </c>
      <c r="H12626">
        <v>62.533071200000002</v>
      </c>
      <c r="I12626">
        <v>-134.79181689999999</v>
      </c>
      <c r="J12626" s="1" t="str">
        <f t="shared" si="1808"/>
        <v>Fluid (stream)</v>
      </c>
      <c r="K12626" s="1" t="str">
        <f t="shared" si="1809"/>
        <v>Untreated Water</v>
      </c>
    </row>
    <row r="12627" spans="1:17" hidden="1" x14ac:dyDescent="0.3">
      <c r="A12627" t="s">
        <v>48768</v>
      </c>
      <c r="B12627" t="s">
        <v>48769</v>
      </c>
      <c r="C12627" s="1" t="str">
        <f t="shared" si="1803"/>
        <v>21:0723</v>
      </c>
      <c r="D12627" s="1" t="str">
        <f t="shared" si="1807"/>
        <v>21:0213</v>
      </c>
      <c r="E12627" t="s">
        <v>48770</v>
      </c>
      <c r="F12627" t="s">
        <v>48771</v>
      </c>
      <c r="H12627">
        <v>62.506376199999998</v>
      </c>
      <c r="I12627">
        <v>-134.7477174</v>
      </c>
      <c r="J12627" s="1" t="str">
        <f t="shared" si="1808"/>
        <v>Fluid (stream)</v>
      </c>
      <c r="K12627" s="1" t="str">
        <f t="shared" si="1809"/>
        <v>Untreated Water</v>
      </c>
      <c r="O12627">
        <v>0.09</v>
      </c>
      <c r="P12627">
        <v>60</v>
      </c>
      <c r="Q12627">
        <v>6.7</v>
      </c>
    </row>
    <row r="12628" spans="1:17" hidden="1" x14ac:dyDescent="0.3">
      <c r="A12628" t="s">
        <v>48772</v>
      </c>
      <c r="B12628" t="s">
        <v>48773</v>
      </c>
      <c r="C12628" s="1" t="str">
        <f t="shared" si="1803"/>
        <v>21:0723</v>
      </c>
      <c r="D12628" s="1" t="str">
        <f t="shared" si="1807"/>
        <v>21:0213</v>
      </c>
      <c r="E12628" t="s">
        <v>48774</v>
      </c>
      <c r="F12628" t="s">
        <v>48775</v>
      </c>
      <c r="H12628">
        <v>62.529677999999997</v>
      </c>
      <c r="I12628">
        <v>-134.7634138</v>
      </c>
      <c r="J12628" s="1" t="str">
        <f t="shared" si="1808"/>
        <v>Fluid (stream)</v>
      </c>
      <c r="K12628" s="1" t="str">
        <f t="shared" si="1809"/>
        <v>Untreated Water</v>
      </c>
      <c r="O12628">
        <v>0.08</v>
      </c>
      <c r="P12628">
        <v>60</v>
      </c>
      <c r="Q12628">
        <v>6.4</v>
      </c>
    </row>
    <row r="12629" spans="1:17" hidden="1" x14ac:dyDescent="0.3">
      <c r="A12629" t="s">
        <v>48776</v>
      </c>
      <c r="B12629" t="s">
        <v>48777</v>
      </c>
      <c r="C12629" s="1" t="str">
        <f t="shared" si="1803"/>
        <v>21:0723</v>
      </c>
      <c r="D12629" s="1" t="str">
        <f t="shared" si="1807"/>
        <v>21:0213</v>
      </c>
      <c r="E12629" t="s">
        <v>48778</v>
      </c>
      <c r="F12629" t="s">
        <v>48779</v>
      </c>
      <c r="H12629">
        <v>62.530779899999999</v>
      </c>
      <c r="I12629">
        <v>-134.72312400000001</v>
      </c>
      <c r="J12629" s="1" t="str">
        <f t="shared" si="1808"/>
        <v>Fluid (stream)</v>
      </c>
      <c r="K12629" s="1" t="str">
        <f t="shared" si="1809"/>
        <v>Untreated Water</v>
      </c>
      <c r="O12629">
        <v>0.08</v>
      </c>
      <c r="P12629">
        <v>80</v>
      </c>
      <c r="Q12629">
        <v>6.3</v>
      </c>
    </row>
    <row r="12630" spans="1:17" hidden="1" x14ac:dyDescent="0.3">
      <c r="A12630" t="s">
        <v>48780</v>
      </c>
      <c r="B12630" t="s">
        <v>48781</v>
      </c>
      <c r="C12630" s="1" t="str">
        <f t="shared" si="1803"/>
        <v>21:0723</v>
      </c>
      <c r="D12630" s="1" t="str">
        <f t="shared" si="1807"/>
        <v>21:0213</v>
      </c>
      <c r="E12630" t="s">
        <v>48782</v>
      </c>
      <c r="F12630" t="s">
        <v>48783</v>
      </c>
      <c r="H12630">
        <v>62.5421798</v>
      </c>
      <c r="I12630">
        <v>-134.6892139</v>
      </c>
      <c r="J12630" s="1" t="str">
        <f t="shared" si="1808"/>
        <v>Fluid (stream)</v>
      </c>
      <c r="K12630" s="1" t="str">
        <f t="shared" si="1809"/>
        <v>Untreated Water</v>
      </c>
      <c r="O12630">
        <v>2.5000000000000001E-2</v>
      </c>
      <c r="P12630">
        <v>60</v>
      </c>
      <c r="Q12630">
        <v>7.3</v>
      </c>
    </row>
    <row r="12631" spans="1:17" hidden="1" x14ac:dyDescent="0.3">
      <c r="A12631" t="s">
        <v>48784</v>
      </c>
      <c r="B12631" t="s">
        <v>48785</v>
      </c>
      <c r="C12631" s="1" t="str">
        <f t="shared" si="1803"/>
        <v>21:0723</v>
      </c>
      <c r="D12631" s="1" t="str">
        <f t="shared" si="1807"/>
        <v>21:0213</v>
      </c>
      <c r="E12631" t="s">
        <v>48786</v>
      </c>
      <c r="F12631" t="s">
        <v>48787</v>
      </c>
      <c r="H12631">
        <v>62.579679499999997</v>
      </c>
      <c r="I12631">
        <v>-134.66902719999999</v>
      </c>
      <c r="J12631" s="1" t="str">
        <f t="shared" si="1808"/>
        <v>Fluid (stream)</v>
      </c>
      <c r="K12631" s="1" t="str">
        <f t="shared" si="1809"/>
        <v>Untreated Water</v>
      </c>
      <c r="O12631">
        <v>0.57999999999999996</v>
      </c>
      <c r="P12631">
        <v>50</v>
      </c>
      <c r="Q12631">
        <v>7</v>
      </c>
    </row>
    <row r="12632" spans="1:17" hidden="1" x14ac:dyDescent="0.3">
      <c r="A12632" t="s">
        <v>48788</v>
      </c>
      <c r="B12632" t="s">
        <v>48789</v>
      </c>
      <c r="C12632" s="1" t="str">
        <f t="shared" si="1803"/>
        <v>21:0723</v>
      </c>
      <c r="D12632" s="1" t="str">
        <f t="shared" si="1807"/>
        <v>21:0213</v>
      </c>
      <c r="E12632" t="s">
        <v>48786</v>
      </c>
      <c r="F12632" t="s">
        <v>48790</v>
      </c>
      <c r="H12632">
        <v>62.579679499999997</v>
      </c>
      <c r="I12632">
        <v>-134.66902719999999</v>
      </c>
      <c r="J12632" s="1" t="str">
        <f t="shared" si="1808"/>
        <v>Fluid (stream)</v>
      </c>
      <c r="K12632" s="1" t="str">
        <f t="shared" si="1809"/>
        <v>Untreated Water</v>
      </c>
      <c r="O12632">
        <v>0.63</v>
      </c>
      <c r="P12632">
        <v>70</v>
      </c>
      <c r="Q12632">
        <v>7.1</v>
      </c>
    </row>
    <row r="12633" spans="1:17" hidden="1" x14ac:dyDescent="0.3">
      <c r="A12633" t="s">
        <v>48791</v>
      </c>
      <c r="B12633" t="s">
        <v>48792</v>
      </c>
      <c r="C12633" s="1" t="str">
        <f t="shared" si="1803"/>
        <v>21:0723</v>
      </c>
      <c r="D12633" s="1" t="str">
        <f t="shared" si="1807"/>
        <v>21:0213</v>
      </c>
      <c r="E12633" t="s">
        <v>48793</v>
      </c>
      <c r="F12633" t="s">
        <v>48794</v>
      </c>
      <c r="H12633">
        <v>62.581977600000002</v>
      </c>
      <c r="I12633">
        <v>-134.63661239999999</v>
      </c>
      <c r="J12633" s="1" t="str">
        <f t="shared" si="1808"/>
        <v>Fluid (stream)</v>
      </c>
      <c r="K12633" s="1" t="str">
        <f t="shared" si="1809"/>
        <v>Untreated Water</v>
      </c>
      <c r="O12633">
        <v>0.88</v>
      </c>
      <c r="P12633">
        <v>120</v>
      </c>
      <c r="Q12633">
        <v>7.2</v>
      </c>
    </row>
    <row r="12634" spans="1:17" hidden="1" x14ac:dyDescent="0.3">
      <c r="A12634" t="s">
        <v>48795</v>
      </c>
      <c r="B12634" t="s">
        <v>48796</v>
      </c>
      <c r="C12634" s="1" t="str">
        <f t="shared" si="1803"/>
        <v>21:0723</v>
      </c>
      <c r="D12634" s="1" t="str">
        <f>HYPERLINK("http://geochem.nrcan.gc.ca/cdogs/content/svy/svy_e.htm", "")</f>
        <v/>
      </c>
      <c r="G12634" s="1" t="str">
        <f>HYPERLINK("http://geochem.nrcan.gc.ca/cdogs/content/cr_/cr_00084_e.htm", "84")</f>
        <v>84</v>
      </c>
      <c r="J12634" t="s">
        <v>11453</v>
      </c>
      <c r="K12634" t="s">
        <v>11454</v>
      </c>
      <c r="O12634">
        <v>0.18</v>
      </c>
      <c r="P12634">
        <v>80</v>
      </c>
      <c r="Q12634">
        <v>7.2</v>
      </c>
    </row>
    <row r="12635" spans="1:17" hidden="1" x14ac:dyDescent="0.3">
      <c r="A12635" t="s">
        <v>48797</v>
      </c>
      <c r="B12635" t="s">
        <v>48798</v>
      </c>
      <c r="C12635" s="1" t="str">
        <f t="shared" si="1803"/>
        <v>21:0723</v>
      </c>
      <c r="D12635" s="1" t="str">
        <f t="shared" ref="D12635:D12659" si="1810">HYPERLINK("http://geochem.nrcan.gc.ca/cdogs/content/svy/svy210213_e.htm", "21:0213")</f>
        <v>21:0213</v>
      </c>
      <c r="E12635" t="s">
        <v>48799</v>
      </c>
      <c r="F12635" t="s">
        <v>48800</v>
      </c>
      <c r="H12635">
        <v>62.615080499999998</v>
      </c>
      <c r="I12635">
        <v>-134.59411650000001</v>
      </c>
      <c r="J12635" s="1" t="str">
        <f t="shared" ref="J12635:J12659" si="1811">HYPERLINK("http://geochem.nrcan.gc.ca/cdogs/content/kwd/kwd020018_e.htm", "Fluid (stream)")</f>
        <v>Fluid (stream)</v>
      </c>
      <c r="K12635" s="1" t="str">
        <f t="shared" ref="K12635:K12659" si="1812">HYPERLINK("http://geochem.nrcan.gc.ca/cdogs/content/kwd/kwd080007_e.htm", "Untreated Water")</f>
        <v>Untreated Water</v>
      </c>
      <c r="O12635">
        <v>2.08</v>
      </c>
      <c r="P12635">
        <v>130</v>
      </c>
      <c r="Q12635">
        <v>6.9</v>
      </c>
    </row>
    <row r="12636" spans="1:17" hidden="1" x14ac:dyDescent="0.3">
      <c r="A12636" t="s">
        <v>48801</v>
      </c>
      <c r="B12636" t="s">
        <v>48802</v>
      </c>
      <c r="C12636" s="1" t="str">
        <f t="shared" si="1803"/>
        <v>21:0723</v>
      </c>
      <c r="D12636" s="1" t="str">
        <f t="shared" si="1810"/>
        <v>21:0213</v>
      </c>
      <c r="E12636" t="s">
        <v>48803</v>
      </c>
      <c r="F12636" t="s">
        <v>48804</v>
      </c>
      <c r="H12636">
        <v>62.590181600000001</v>
      </c>
      <c r="I12636">
        <v>-134.56431699999999</v>
      </c>
      <c r="J12636" s="1" t="str">
        <f t="shared" si="1811"/>
        <v>Fluid (stream)</v>
      </c>
      <c r="K12636" s="1" t="str">
        <f t="shared" si="1812"/>
        <v>Untreated Water</v>
      </c>
      <c r="O12636">
        <v>0.99</v>
      </c>
      <c r="P12636">
        <v>90</v>
      </c>
      <c r="Q12636">
        <v>7.1</v>
      </c>
    </row>
    <row r="12637" spans="1:17" hidden="1" x14ac:dyDescent="0.3">
      <c r="A12637" t="s">
        <v>48805</v>
      </c>
      <c r="B12637" t="s">
        <v>48806</v>
      </c>
      <c r="C12637" s="1" t="str">
        <f t="shared" si="1803"/>
        <v>21:0723</v>
      </c>
      <c r="D12637" s="1" t="str">
        <f t="shared" si="1810"/>
        <v>21:0213</v>
      </c>
      <c r="E12637" t="s">
        <v>48807</v>
      </c>
      <c r="F12637" t="s">
        <v>48808</v>
      </c>
      <c r="H12637">
        <v>62.607975500000002</v>
      </c>
      <c r="I12637">
        <v>-134.54291810000001</v>
      </c>
      <c r="J12637" s="1" t="str">
        <f t="shared" si="1811"/>
        <v>Fluid (stream)</v>
      </c>
      <c r="K12637" s="1" t="str">
        <f t="shared" si="1812"/>
        <v>Untreated Water</v>
      </c>
      <c r="O12637">
        <v>2.38</v>
      </c>
      <c r="P12637">
        <v>90</v>
      </c>
      <c r="Q12637">
        <v>7</v>
      </c>
    </row>
    <row r="12638" spans="1:17" hidden="1" x14ac:dyDescent="0.3">
      <c r="A12638" t="s">
        <v>48809</v>
      </c>
      <c r="B12638" t="s">
        <v>48810</v>
      </c>
      <c r="C12638" s="1" t="str">
        <f t="shared" si="1803"/>
        <v>21:0723</v>
      </c>
      <c r="D12638" s="1" t="str">
        <f t="shared" si="1810"/>
        <v>21:0213</v>
      </c>
      <c r="E12638" t="s">
        <v>48811</v>
      </c>
      <c r="F12638" t="s">
        <v>48812</v>
      </c>
      <c r="H12638">
        <v>62.590279299999999</v>
      </c>
      <c r="I12638">
        <v>-134.52270759999999</v>
      </c>
      <c r="J12638" s="1" t="str">
        <f t="shared" si="1811"/>
        <v>Fluid (stream)</v>
      </c>
      <c r="K12638" s="1" t="str">
        <f t="shared" si="1812"/>
        <v>Untreated Water</v>
      </c>
      <c r="O12638">
        <v>0.18</v>
      </c>
      <c r="P12638">
        <v>70</v>
      </c>
      <c r="Q12638">
        <v>6.8</v>
      </c>
    </row>
    <row r="12639" spans="1:17" hidden="1" x14ac:dyDescent="0.3">
      <c r="A12639" t="s">
        <v>48813</v>
      </c>
      <c r="B12639" t="s">
        <v>48814</v>
      </c>
      <c r="C12639" s="1" t="str">
        <f t="shared" si="1803"/>
        <v>21:0723</v>
      </c>
      <c r="D12639" s="1" t="str">
        <f t="shared" si="1810"/>
        <v>21:0213</v>
      </c>
      <c r="E12639" t="s">
        <v>48815</v>
      </c>
      <c r="F12639" t="s">
        <v>48816</v>
      </c>
      <c r="H12639">
        <v>62.581379599999998</v>
      </c>
      <c r="I12639">
        <v>-134.4958144</v>
      </c>
      <c r="J12639" s="1" t="str">
        <f t="shared" si="1811"/>
        <v>Fluid (stream)</v>
      </c>
      <c r="K12639" s="1" t="str">
        <f t="shared" si="1812"/>
        <v>Untreated Water</v>
      </c>
      <c r="O12639">
        <v>0.2</v>
      </c>
      <c r="P12639">
        <v>70</v>
      </c>
      <c r="Q12639">
        <v>6.6</v>
      </c>
    </row>
    <row r="12640" spans="1:17" hidden="1" x14ac:dyDescent="0.3">
      <c r="A12640" t="s">
        <v>48817</v>
      </c>
      <c r="B12640" t="s">
        <v>48818</v>
      </c>
      <c r="C12640" s="1" t="str">
        <f t="shared" si="1803"/>
        <v>21:0723</v>
      </c>
      <c r="D12640" s="1" t="str">
        <f t="shared" si="1810"/>
        <v>21:0213</v>
      </c>
      <c r="E12640" t="s">
        <v>48819</v>
      </c>
      <c r="F12640" t="s">
        <v>48820</v>
      </c>
      <c r="H12640">
        <v>62.568077199999998</v>
      </c>
      <c r="I12640">
        <v>-134.50331629999999</v>
      </c>
      <c r="J12640" s="1" t="str">
        <f t="shared" si="1811"/>
        <v>Fluid (stream)</v>
      </c>
      <c r="K12640" s="1" t="str">
        <f t="shared" si="1812"/>
        <v>Untreated Water</v>
      </c>
      <c r="O12640">
        <v>0.67</v>
      </c>
      <c r="P12640">
        <v>50</v>
      </c>
      <c r="Q12640">
        <v>6.8</v>
      </c>
    </row>
    <row r="12641" spans="1:17" hidden="1" x14ac:dyDescent="0.3">
      <c r="A12641" t="s">
        <v>48821</v>
      </c>
      <c r="B12641" t="s">
        <v>48822</v>
      </c>
      <c r="C12641" s="1" t="str">
        <f t="shared" si="1803"/>
        <v>21:0723</v>
      </c>
      <c r="D12641" s="1" t="str">
        <f t="shared" si="1810"/>
        <v>21:0213</v>
      </c>
      <c r="E12641" t="s">
        <v>48823</v>
      </c>
      <c r="F12641" t="s">
        <v>48824</v>
      </c>
      <c r="H12641">
        <v>62.552375900000001</v>
      </c>
      <c r="I12641">
        <v>-134.53391329999999</v>
      </c>
      <c r="J12641" s="1" t="str">
        <f t="shared" si="1811"/>
        <v>Fluid (stream)</v>
      </c>
      <c r="K12641" s="1" t="str">
        <f t="shared" si="1812"/>
        <v>Untreated Water</v>
      </c>
      <c r="O12641">
        <v>2.5000000000000001E-2</v>
      </c>
      <c r="P12641">
        <v>60</v>
      </c>
      <c r="Q12641">
        <v>6.7</v>
      </c>
    </row>
    <row r="12642" spans="1:17" hidden="1" x14ac:dyDescent="0.3">
      <c r="A12642" t="s">
        <v>48825</v>
      </c>
      <c r="B12642" t="s">
        <v>48826</v>
      </c>
      <c r="C12642" s="1" t="str">
        <f t="shared" si="1803"/>
        <v>21:0723</v>
      </c>
      <c r="D12642" s="1" t="str">
        <f t="shared" si="1810"/>
        <v>21:0213</v>
      </c>
      <c r="E12642" t="s">
        <v>48827</v>
      </c>
      <c r="F12642" t="s">
        <v>48828</v>
      </c>
      <c r="H12642">
        <v>62.544975000000001</v>
      </c>
      <c r="I12642">
        <v>-134.65631070000001</v>
      </c>
      <c r="J12642" s="1" t="str">
        <f t="shared" si="1811"/>
        <v>Fluid (stream)</v>
      </c>
      <c r="K12642" s="1" t="str">
        <f t="shared" si="1812"/>
        <v>Untreated Water</v>
      </c>
      <c r="O12642">
        <v>0.08</v>
      </c>
      <c r="P12642">
        <v>50</v>
      </c>
      <c r="Q12642">
        <v>6.8</v>
      </c>
    </row>
    <row r="12643" spans="1:17" hidden="1" x14ac:dyDescent="0.3">
      <c r="A12643" t="s">
        <v>48829</v>
      </c>
      <c r="B12643" t="s">
        <v>48830</v>
      </c>
      <c r="C12643" s="1" t="str">
        <f t="shared" si="1803"/>
        <v>21:0723</v>
      </c>
      <c r="D12643" s="1" t="str">
        <f t="shared" si="1810"/>
        <v>21:0213</v>
      </c>
      <c r="E12643" t="s">
        <v>48831</v>
      </c>
      <c r="F12643" t="s">
        <v>48832</v>
      </c>
      <c r="H12643">
        <v>62.5168812</v>
      </c>
      <c r="I12643">
        <v>-134.64581680000001</v>
      </c>
      <c r="J12643" s="1" t="str">
        <f t="shared" si="1811"/>
        <v>Fluid (stream)</v>
      </c>
      <c r="K12643" s="1" t="str">
        <f t="shared" si="1812"/>
        <v>Untreated Water</v>
      </c>
      <c r="O12643">
        <v>2.5000000000000001E-2</v>
      </c>
      <c r="P12643">
        <v>50</v>
      </c>
      <c r="Q12643">
        <v>6.6</v>
      </c>
    </row>
    <row r="12644" spans="1:17" hidden="1" x14ac:dyDescent="0.3">
      <c r="A12644" t="s">
        <v>48833</v>
      </c>
      <c r="B12644" t="s">
        <v>48834</v>
      </c>
      <c r="C12644" s="1" t="str">
        <f t="shared" si="1803"/>
        <v>21:0723</v>
      </c>
      <c r="D12644" s="1" t="str">
        <f t="shared" si="1810"/>
        <v>21:0213</v>
      </c>
      <c r="E12644" t="s">
        <v>48835</v>
      </c>
      <c r="F12644" t="s">
        <v>48836</v>
      </c>
      <c r="H12644">
        <v>62.510479199999999</v>
      </c>
      <c r="I12644">
        <v>-134.69432169999999</v>
      </c>
      <c r="J12644" s="1" t="str">
        <f t="shared" si="1811"/>
        <v>Fluid (stream)</v>
      </c>
      <c r="K12644" s="1" t="str">
        <f t="shared" si="1812"/>
        <v>Untreated Water</v>
      </c>
      <c r="O12644">
        <v>0.08</v>
      </c>
      <c r="P12644">
        <v>50</v>
      </c>
      <c r="Q12644">
        <v>6.1</v>
      </c>
    </row>
    <row r="12645" spans="1:17" hidden="1" x14ac:dyDescent="0.3">
      <c r="A12645" t="s">
        <v>48837</v>
      </c>
      <c r="B12645" t="s">
        <v>48838</v>
      </c>
      <c r="C12645" s="1" t="str">
        <f t="shared" si="1803"/>
        <v>21:0723</v>
      </c>
      <c r="D12645" s="1" t="str">
        <f t="shared" si="1810"/>
        <v>21:0213</v>
      </c>
      <c r="E12645" t="s">
        <v>48839</v>
      </c>
      <c r="F12645" t="s">
        <v>48840</v>
      </c>
      <c r="H12645">
        <v>62.498573200000003</v>
      </c>
      <c r="I12645">
        <v>-134.7412229</v>
      </c>
      <c r="J12645" s="1" t="str">
        <f t="shared" si="1811"/>
        <v>Fluid (stream)</v>
      </c>
      <c r="K12645" s="1" t="str">
        <f t="shared" si="1812"/>
        <v>Untreated Water</v>
      </c>
      <c r="O12645">
        <v>2.5000000000000001E-2</v>
      </c>
      <c r="P12645">
        <v>40</v>
      </c>
      <c r="Q12645">
        <v>5.7</v>
      </c>
    </row>
    <row r="12646" spans="1:17" hidden="1" x14ac:dyDescent="0.3">
      <c r="A12646" t="s">
        <v>48841</v>
      </c>
      <c r="B12646" t="s">
        <v>48842</v>
      </c>
      <c r="C12646" s="1" t="str">
        <f t="shared" si="1803"/>
        <v>21:0723</v>
      </c>
      <c r="D12646" s="1" t="str">
        <f t="shared" si="1810"/>
        <v>21:0213</v>
      </c>
      <c r="E12646" t="s">
        <v>48843</v>
      </c>
      <c r="F12646" t="s">
        <v>48844</v>
      </c>
      <c r="H12646">
        <v>62.487270899999999</v>
      </c>
      <c r="I12646">
        <v>-134.72191839999999</v>
      </c>
      <c r="J12646" s="1" t="str">
        <f t="shared" si="1811"/>
        <v>Fluid (stream)</v>
      </c>
      <c r="K12646" s="1" t="str">
        <f t="shared" si="1812"/>
        <v>Untreated Water</v>
      </c>
      <c r="O12646">
        <v>2.5000000000000001E-2</v>
      </c>
      <c r="P12646">
        <v>30</v>
      </c>
      <c r="Q12646">
        <v>6.2</v>
      </c>
    </row>
    <row r="12647" spans="1:17" hidden="1" x14ac:dyDescent="0.3">
      <c r="A12647" t="s">
        <v>48845</v>
      </c>
      <c r="B12647" t="s">
        <v>48846</v>
      </c>
      <c r="C12647" s="1" t="str">
        <f t="shared" si="1803"/>
        <v>21:0723</v>
      </c>
      <c r="D12647" s="1" t="str">
        <f t="shared" si="1810"/>
        <v>21:0213</v>
      </c>
      <c r="E12647" t="s">
        <v>48847</v>
      </c>
      <c r="F12647" t="s">
        <v>48848</v>
      </c>
      <c r="H12647">
        <v>62.404965199999999</v>
      </c>
      <c r="I12647">
        <v>-134.79942819999999</v>
      </c>
      <c r="J12647" s="1" t="str">
        <f t="shared" si="1811"/>
        <v>Fluid (stream)</v>
      </c>
      <c r="K12647" s="1" t="str">
        <f t="shared" si="1812"/>
        <v>Untreated Water</v>
      </c>
      <c r="O12647">
        <v>0.08</v>
      </c>
      <c r="P12647">
        <v>60</v>
      </c>
      <c r="Q12647">
        <v>6.7</v>
      </c>
    </row>
    <row r="12648" spans="1:17" hidden="1" x14ac:dyDescent="0.3">
      <c r="A12648" t="s">
        <v>48849</v>
      </c>
      <c r="B12648" t="s">
        <v>48850</v>
      </c>
      <c r="C12648" s="1" t="str">
        <f t="shared" si="1803"/>
        <v>21:0723</v>
      </c>
      <c r="D12648" s="1" t="str">
        <f t="shared" si="1810"/>
        <v>21:0213</v>
      </c>
      <c r="E12648" t="s">
        <v>48847</v>
      </c>
      <c r="F12648" t="s">
        <v>48851</v>
      </c>
      <c r="H12648">
        <v>62.404965199999999</v>
      </c>
      <c r="I12648">
        <v>-134.79942819999999</v>
      </c>
      <c r="J12648" s="1" t="str">
        <f t="shared" si="1811"/>
        <v>Fluid (stream)</v>
      </c>
      <c r="K12648" s="1" t="str">
        <f t="shared" si="1812"/>
        <v>Untreated Water</v>
      </c>
      <c r="O12648">
        <v>2.5000000000000001E-2</v>
      </c>
      <c r="P12648">
        <v>70</v>
      </c>
      <c r="Q12648">
        <v>6.5</v>
      </c>
    </row>
    <row r="12649" spans="1:17" hidden="1" x14ac:dyDescent="0.3">
      <c r="A12649" t="s">
        <v>48852</v>
      </c>
      <c r="B12649" t="s">
        <v>48853</v>
      </c>
      <c r="C12649" s="1" t="str">
        <f t="shared" si="1803"/>
        <v>21:0723</v>
      </c>
      <c r="D12649" s="1" t="str">
        <f t="shared" si="1810"/>
        <v>21:0213</v>
      </c>
      <c r="E12649" t="s">
        <v>48854</v>
      </c>
      <c r="F12649" t="s">
        <v>48855</v>
      </c>
      <c r="H12649">
        <v>62.398870500000001</v>
      </c>
      <c r="I12649">
        <v>-134.84961369999999</v>
      </c>
      <c r="J12649" s="1" t="str">
        <f t="shared" si="1811"/>
        <v>Fluid (stream)</v>
      </c>
      <c r="K12649" s="1" t="str">
        <f t="shared" si="1812"/>
        <v>Untreated Water</v>
      </c>
      <c r="O12649">
        <v>0.17</v>
      </c>
      <c r="P12649">
        <v>80</v>
      </c>
      <c r="Q12649">
        <v>6.9</v>
      </c>
    </row>
    <row r="12650" spans="1:17" hidden="1" x14ac:dyDescent="0.3">
      <c r="A12650" t="s">
        <v>48856</v>
      </c>
      <c r="B12650" t="s">
        <v>48857</v>
      </c>
      <c r="C12650" s="1" t="str">
        <f t="shared" si="1803"/>
        <v>21:0723</v>
      </c>
      <c r="D12650" s="1" t="str">
        <f t="shared" si="1810"/>
        <v>21:0213</v>
      </c>
      <c r="E12650" t="s">
        <v>48858</v>
      </c>
      <c r="F12650" t="s">
        <v>48859</v>
      </c>
      <c r="H12650">
        <v>62.3694682</v>
      </c>
      <c r="I12650">
        <v>-134.7965169</v>
      </c>
      <c r="J12650" s="1" t="str">
        <f t="shared" si="1811"/>
        <v>Fluid (stream)</v>
      </c>
      <c r="K12650" s="1" t="str">
        <f t="shared" si="1812"/>
        <v>Untreated Water</v>
      </c>
      <c r="O12650">
        <v>0.51</v>
      </c>
      <c r="P12650">
        <v>80</v>
      </c>
      <c r="Q12650">
        <v>6.9</v>
      </c>
    </row>
    <row r="12651" spans="1:17" hidden="1" x14ac:dyDescent="0.3">
      <c r="A12651" t="s">
        <v>48860</v>
      </c>
      <c r="B12651" t="s">
        <v>48861</v>
      </c>
      <c r="C12651" s="1" t="str">
        <f t="shared" ref="C12651:C12714" si="1813">HYPERLINK("http://geochem.nrcan.gc.ca/cdogs/content/bdl/bdl210723_e.htm", "21:0723")</f>
        <v>21:0723</v>
      </c>
      <c r="D12651" s="1" t="str">
        <f t="shared" si="1810"/>
        <v>21:0213</v>
      </c>
      <c r="E12651" t="s">
        <v>48862</v>
      </c>
      <c r="F12651" t="s">
        <v>48863</v>
      </c>
      <c r="H12651">
        <v>62.3625653</v>
      </c>
      <c r="I12651">
        <v>-134.8158286</v>
      </c>
      <c r="J12651" s="1" t="str">
        <f t="shared" si="1811"/>
        <v>Fluid (stream)</v>
      </c>
      <c r="K12651" s="1" t="str">
        <f t="shared" si="1812"/>
        <v>Untreated Water</v>
      </c>
      <c r="O12651">
        <v>1.25</v>
      </c>
      <c r="P12651">
        <v>80</v>
      </c>
      <c r="Q12651">
        <v>6.9</v>
      </c>
    </row>
    <row r="12652" spans="1:17" hidden="1" x14ac:dyDescent="0.3">
      <c r="A12652" t="s">
        <v>48864</v>
      </c>
      <c r="B12652" t="s">
        <v>48865</v>
      </c>
      <c r="C12652" s="1" t="str">
        <f t="shared" si="1813"/>
        <v>21:0723</v>
      </c>
      <c r="D12652" s="1" t="str">
        <f t="shared" si="1810"/>
        <v>21:0213</v>
      </c>
      <c r="E12652" t="s">
        <v>48866</v>
      </c>
      <c r="F12652" t="s">
        <v>48867</v>
      </c>
      <c r="H12652">
        <v>62.491975099999998</v>
      </c>
      <c r="I12652">
        <v>-134.30700830000001</v>
      </c>
      <c r="J12652" s="1" t="str">
        <f t="shared" si="1811"/>
        <v>Fluid (stream)</v>
      </c>
      <c r="K12652" s="1" t="str">
        <f t="shared" si="1812"/>
        <v>Untreated Water</v>
      </c>
      <c r="O12652">
        <v>0.16</v>
      </c>
      <c r="P12652">
        <v>60</v>
      </c>
      <c r="Q12652">
        <v>7</v>
      </c>
    </row>
    <row r="12653" spans="1:17" hidden="1" x14ac:dyDescent="0.3">
      <c r="A12653" t="s">
        <v>48868</v>
      </c>
      <c r="B12653" t="s">
        <v>48869</v>
      </c>
      <c r="C12653" s="1" t="str">
        <f t="shared" si="1813"/>
        <v>21:0723</v>
      </c>
      <c r="D12653" s="1" t="str">
        <f t="shared" si="1810"/>
        <v>21:0213</v>
      </c>
      <c r="E12653" t="s">
        <v>48870</v>
      </c>
      <c r="F12653" t="s">
        <v>48871</v>
      </c>
      <c r="H12653">
        <v>62.480879600000002</v>
      </c>
      <c r="I12653">
        <v>-134.2753156</v>
      </c>
      <c r="J12653" s="1" t="str">
        <f t="shared" si="1811"/>
        <v>Fluid (stream)</v>
      </c>
      <c r="K12653" s="1" t="str">
        <f t="shared" si="1812"/>
        <v>Untreated Water</v>
      </c>
      <c r="O12653">
        <v>0.36</v>
      </c>
      <c r="P12653">
        <v>130</v>
      </c>
      <c r="Q12653">
        <v>7</v>
      </c>
    </row>
    <row r="12654" spans="1:17" hidden="1" x14ac:dyDescent="0.3">
      <c r="A12654" t="s">
        <v>48872</v>
      </c>
      <c r="B12654" t="s">
        <v>48873</v>
      </c>
      <c r="C12654" s="1" t="str">
        <f t="shared" si="1813"/>
        <v>21:0723</v>
      </c>
      <c r="D12654" s="1" t="str">
        <f t="shared" si="1810"/>
        <v>21:0213</v>
      </c>
      <c r="E12654" t="s">
        <v>48874</v>
      </c>
      <c r="F12654" t="s">
        <v>48875</v>
      </c>
      <c r="H12654">
        <v>62.511480599999999</v>
      </c>
      <c r="I12654">
        <v>-134.3123027</v>
      </c>
      <c r="J12654" s="1" t="str">
        <f t="shared" si="1811"/>
        <v>Fluid (stream)</v>
      </c>
      <c r="K12654" s="1" t="str">
        <f t="shared" si="1812"/>
        <v>Untreated Water</v>
      </c>
      <c r="O12654">
        <v>0.49</v>
      </c>
      <c r="P12654">
        <v>80</v>
      </c>
      <c r="Q12654">
        <v>6.8</v>
      </c>
    </row>
    <row r="12655" spans="1:17" hidden="1" x14ac:dyDescent="0.3">
      <c r="A12655" t="s">
        <v>48876</v>
      </c>
      <c r="B12655" t="s">
        <v>48877</v>
      </c>
      <c r="C12655" s="1" t="str">
        <f t="shared" si="1813"/>
        <v>21:0723</v>
      </c>
      <c r="D12655" s="1" t="str">
        <f t="shared" si="1810"/>
        <v>21:0213</v>
      </c>
      <c r="E12655" t="s">
        <v>48878</v>
      </c>
      <c r="F12655" t="s">
        <v>48879</v>
      </c>
      <c r="H12655">
        <v>62.524578300000002</v>
      </c>
      <c r="I12655">
        <v>-134.33280740000001</v>
      </c>
      <c r="J12655" s="1" t="str">
        <f t="shared" si="1811"/>
        <v>Fluid (stream)</v>
      </c>
      <c r="K12655" s="1" t="str">
        <f t="shared" si="1812"/>
        <v>Untreated Water</v>
      </c>
      <c r="O12655">
        <v>0.2</v>
      </c>
      <c r="P12655">
        <v>70</v>
      </c>
      <c r="Q12655">
        <v>6.5</v>
      </c>
    </row>
    <row r="12656" spans="1:17" hidden="1" x14ac:dyDescent="0.3">
      <c r="A12656" t="s">
        <v>48880</v>
      </c>
      <c r="B12656" t="s">
        <v>48881</v>
      </c>
      <c r="C12656" s="1" t="str">
        <f t="shared" si="1813"/>
        <v>21:0723</v>
      </c>
      <c r="D12656" s="1" t="str">
        <f t="shared" si="1810"/>
        <v>21:0213</v>
      </c>
      <c r="E12656" t="s">
        <v>48882</v>
      </c>
      <c r="F12656" t="s">
        <v>48883</v>
      </c>
      <c r="H12656">
        <v>62.5101838</v>
      </c>
      <c r="I12656">
        <v>-134.38231590000001</v>
      </c>
      <c r="J12656" s="1" t="str">
        <f t="shared" si="1811"/>
        <v>Fluid (stream)</v>
      </c>
      <c r="K12656" s="1" t="str">
        <f t="shared" si="1812"/>
        <v>Untreated Water</v>
      </c>
      <c r="O12656">
        <v>0.84</v>
      </c>
      <c r="P12656">
        <v>60</v>
      </c>
      <c r="Q12656">
        <v>6.4</v>
      </c>
    </row>
    <row r="12657" spans="1:17" hidden="1" x14ac:dyDescent="0.3">
      <c r="A12657" t="s">
        <v>48884</v>
      </c>
      <c r="B12657" t="s">
        <v>48885</v>
      </c>
      <c r="C12657" s="1" t="str">
        <f t="shared" si="1813"/>
        <v>21:0723</v>
      </c>
      <c r="D12657" s="1" t="str">
        <f t="shared" si="1810"/>
        <v>21:0213</v>
      </c>
      <c r="E12657" t="s">
        <v>48886</v>
      </c>
      <c r="F12657" t="s">
        <v>48887</v>
      </c>
      <c r="H12657">
        <v>62.535579200000001</v>
      </c>
      <c r="I12657">
        <v>-134.35100460000001</v>
      </c>
      <c r="J12657" s="1" t="str">
        <f t="shared" si="1811"/>
        <v>Fluid (stream)</v>
      </c>
      <c r="K12657" s="1" t="str">
        <f t="shared" si="1812"/>
        <v>Untreated Water</v>
      </c>
      <c r="O12657">
        <v>1.42</v>
      </c>
      <c r="P12657">
        <v>70</v>
      </c>
      <c r="Q12657">
        <v>6.6</v>
      </c>
    </row>
    <row r="12658" spans="1:17" hidden="1" x14ac:dyDescent="0.3">
      <c r="A12658" t="s">
        <v>48888</v>
      </c>
      <c r="B12658" t="s">
        <v>48889</v>
      </c>
      <c r="C12658" s="1" t="str">
        <f t="shared" si="1813"/>
        <v>21:0723</v>
      </c>
      <c r="D12658" s="1" t="str">
        <f t="shared" si="1810"/>
        <v>21:0213</v>
      </c>
      <c r="E12658" t="s">
        <v>48890</v>
      </c>
      <c r="F12658" t="s">
        <v>48891</v>
      </c>
      <c r="H12658">
        <v>62.547784299999996</v>
      </c>
      <c r="I12658">
        <v>-134.36411509999999</v>
      </c>
      <c r="J12658" s="1" t="str">
        <f t="shared" si="1811"/>
        <v>Fluid (stream)</v>
      </c>
      <c r="K12658" s="1" t="str">
        <f t="shared" si="1812"/>
        <v>Untreated Water</v>
      </c>
      <c r="O12658">
        <v>2.92</v>
      </c>
      <c r="P12658">
        <v>60</v>
      </c>
      <c r="Q12658">
        <v>6.7</v>
      </c>
    </row>
    <row r="12659" spans="1:17" hidden="1" x14ac:dyDescent="0.3">
      <c r="A12659" t="s">
        <v>48892</v>
      </c>
      <c r="B12659" t="s">
        <v>48893</v>
      </c>
      <c r="C12659" s="1" t="str">
        <f t="shared" si="1813"/>
        <v>21:0723</v>
      </c>
      <c r="D12659" s="1" t="str">
        <f t="shared" si="1810"/>
        <v>21:0213</v>
      </c>
      <c r="E12659" t="s">
        <v>48894</v>
      </c>
      <c r="F12659" t="s">
        <v>48895</v>
      </c>
      <c r="H12659">
        <v>62.553884500000002</v>
      </c>
      <c r="I12659">
        <v>-134.37930879999999</v>
      </c>
      <c r="J12659" s="1" t="str">
        <f t="shared" si="1811"/>
        <v>Fluid (stream)</v>
      </c>
      <c r="K12659" s="1" t="str">
        <f t="shared" si="1812"/>
        <v>Untreated Water</v>
      </c>
      <c r="O12659">
        <v>1.06</v>
      </c>
      <c r="P12659">
        <v>60</v>
      </c>
      <c r="Q12659">
        <v>7.1</v>
      </c>
    </row>
    <row r="12660" spans="1:17" hidden="1" x14ac:dyDescent="0.3">
      <c r="A12660" t="s">
        <v>48896</v>
      </c>
      <c r="B12660" t="s">
        <v>48897</v>
      </c>
      <c r="C12660" s="1" t="str">
        <f t="shared" si="1813"/>
        <v>21:0723</v>
      </c>
      <c r="D12660" s="1" t="str">
        <f>HYPERLINK("http://geochem.nrcan.gc.ca/cdogs/content/svy/svy_e.htm", "")</f>
        <v/>
      </c>
      <c r="G12660" s="1" t="str">
        <f>HYPERLINK("http://geochem.nrcan.gc.ca/cdogs/content/cr_/cr_00084_e.htm", "84")</f>
        <v>84</v>
      </c>
      <c r="J12660" t="s">
        <v>11453</v>
      </c>
      <c r="K12660" t="s">
        <v>11454</v>
      </c>
      <c r="O12660">
        <v>0.2</v>
      </c>
      <c r="P12660">
        <v>70</v>
      </c>
      <c r="Q12660">
        <v>7</v>
      </c>
    </row>
    <row r="12661" spans="1:17" hidden="1" x14ac:dyDescent="0.3">
      <c r="A12661" t="s">
        <v>48898</v>
      </c>
      <c r="B12661" t="s">
        <v>48899</v>
      </c>
      <c r="C12661" s="1" t="str">
        <f t="shared" si="1813"/>
        <v>21:0723</v>
      </c>
      <c r="D12661" s="1" t="str">
        <f t="shared" ref="D12661:D12679" si="1814">HYPERLINK("http://geochem.nrcan.gc.ca/cdogs/content/svy/svy210213_e.htm", "21:0213")</f>
        <v>21:0213</v>
      </c>
      <c r="E12661" t="s">
        <v>48900</v>
      </c>
      <c r="F12661" t="s">
        <v>48901</v>
      </c>
      <c r="H12661">
        <v>62.521775900000002</v>
      </c>
      <c r="I12661">
        <v>-134.45431959999999</v>
      </c>
      <c r="J12661" s="1" t="str">
        <f t="shared" ref="J12661:J12679" si="1815">HYPERLINK("http://geochem.nrcan.gc.ca/cdogs/content/kwd/kwd020018_e.htm", "Fluid (stream)")</f>
        <v>Fluid (stream)</v>
      </c>
      <c r="K12661" s="1" t="str">
        <f t="shared" ref="K12661:K12679" si="1816">HYPERLINK("http://geochem.nrcan.gc.ca/cdogs/content/kwd/kwd080007_e.htm", "Untreated Water")</f>
        <v>Untreated Water</v>
      </c>
      <c r="O12661">
        <v>2.5000000000000001E-2</v>
      </c>
      <c r="P12661">
        <v>50</v>
      </c>
      <c r="Q12661">
        <v>6.4</v>
      </c>
    </row>
    <row r="12662" spans="1:17" hidden="1" x14ac:dyDescent="0.3">
      <c r="A12662" t="s">
        <v>48902</v>
      </c>
      <c r="B12662" t="s">
        <v>48903</v>
      </c>
      <c r="C12662" s="1" t="str">
        <f t="shared" si="1813"/>
        <v>21:0723</v>
      </c>
      <c r="D12662" s="1" t="str">
        <f t="shared" si="1814"/>
        <v>21:0213</v>
      </c>
      <c r="E12662" t="s">
        <v>48904</v>
      </c>
      <c r="F12662" t="s">
        <v>48905</v>
      </c>
      <c r="H12662">
        <v>62.560078599999997</v>
      </c>
      <c r="I12662">
        <v>-134.40631339999999</v>
      </c>
      <c r="J12662" s="1" t="str">
        <f t="shared" si="1815"/>
        <v>Fluid (stream)</v>
      </c>
      <c r="K12662" s="1" t="str">
        <f t="shared" si="1816"/>
        <v>Untreated Water</v>
      </c>
      <c r="O12662">
        <v>1.1000000000000001</v>
      </c>
      <c r="P12662">
        <v>70</v>
      </c>
      <c r="Q12662">
        <v>6.5</v>
      </c>
    </row>
    <row r="12663" spans="1:17" hidden="1" x14ac:dyDescent="0.3">
      <c r="A12663" t="s">
        <v>48906</v>
      </c>
      <c r="B12663" t="s">
        <v>48907</v>
      </c>
      <c r="C12663" s="1" t="str">
        <f t="shared" si="1813"/>
        <v>21:0723</v>
      </c>
      <c r="D12663" s="1" t="str">
        <f t="shared" si="1814"/>
        <v>21:0213</v>
      </c>
      <c r="E12663" t="s">
        <v>48908</v>
      </c>
      <c r="F12663" t="s">
        <v>48909</v>
      </c>
      <c r="H12663">
        <v>62.563083599999999</v>
      </c>
      <c r="I12663">
        <v>-134.46830729999999</v>
      </c>
      <c r="J12663" s="1" t="str">
        <f t="shared" si="1815"/>
        <v>Fluid (stream)</v>
      </c>
      <c r="K12663" s="1" t="str">
        <f t="shared" si="1816"/>
        <v>Untreated Water</v>
      </c>
      <c r="O12663">
        <v>0.11</v>
      </c>
      <c r="P12663">
        <v>70</v>
      </c>
      <c r="Q12663">
        <v>6.5</v>
      </c>
    </row>
    <row r="12664" spans="1:17" hidden="1" x14ac:dyDescent="0.3">
      <c r="A12664" t="s">
        <v>48910</v>
      </c>
      <c r="B12664" t="s">
        <v>48911</v>
      </c>
      <c r="C12664" s="1" t="str">
        <f t="shared" si="1813"/>
        <v>21:0723</v>
      </c>
      <c r="D12664" s="1" t="str">
        <f t="shared" si="1814"/>
        <v>21:0213</v>
      </c>
      <c r="E12664" t="s">
        <v>48912</v>
      </c>
      <c r="F12664" t="s">
        <v>48913</v>
      </c>
      <c r="H12664">
        <v>62.568679099999997</v>
      </c>
      <c r="I12664">
        <v>-134.43262179999999</v>
      </c>
      <c r="J12664" s="1" t="str">
        <f t="shared" si="1815"/>
        <v>Fluid (stream)</v>
      </c>
      <c r="K12664" s="1" t="str">
        <f t="shared" si="1816"/>
        <v>Untreated Water</v>
      </c>
      <c r="O12664">
        <v>0.34</v>
      </c>
      <c r="P12664">
        <v>60</v>
      </c>
      <c r="Q12664">
        <v>6</v>
      </c>
    </row>
    <row r="12665" spans="1:17" hidden="1" x14ac:dyDescent="0.3">
      <c r="A12665" t="s">
        <v>48914</v>
      </c>
      <c r="B12665" t="s">
        <v>48915</v>
      </c>
      <c r="C12665" s="1" t="str">
        <f t="shared" si="1813"/>
        <v>21:0723</v>
      </c>
      <c r="D12665" s="1" t="str">
        <f t="shared" si="1814"/>
        <v>21:0213</v>
      </c>
      <c r="E12665" t="s">
        <v>48916</v>
      </c>
      <c r="F12665" t="s">
        <v>48917</v>
      </c>
      <c r="H12665">
        <v>62.619980099999999</v>
      </c>
      <c r="I12665">
        <v>-134.62932570000001</v>
      </c>
      <c r="J12665" s="1" t="str">
        <f t="shared" si="1815"/>
        <v>Fluid (stream)</v>
      </c>
      <c r="K12665" s="1" t="str">
        <f t="shared" si="1816"/>
        <v>Untreated Water</v>
      </c>
    </row>
    <row r="12666" spans="1:17" hidden="1" x14ac:dyDescent="0.3">
      <c r="A12666" t="s">
        <v>48918</v>
      </c>
      <c r="B12666" t="s">
        <v>48919</v>
      </c>
      <c r="C12666" s="1" t="str">
        <f t="shared" si="1813"/>
        <v>21:0723</v>
      </c>
      <c r="D12666" s="1" t="str">
        <f t="shared" si="1814"/>
        <v>21:0213</v>
      </c>
      <c r="E12666" t="s">
        <v>48920</v>
      </c>
      <c r="F12666" t="s">
        <v>48921</v>
      </c>
      <c r="H12666">
        <v>62.622580599999999</v>
      </c>
      <c r="I12666">
        <v>-134.6602259</v>
      </c>
      <c r="J12666" s="1" t="str">
        <f t="shared" si="1815"/>
        <v>Fluid (stream)</v>
      </c>
      <c r="K12666" s="1" t="str">
        <f t="shared" si="1816"/>
        <v>Untreated Water</v>
      </c>
      <c r="O12666">
        <v>46.8</v>
      </c>
      <c r="P12666">
        <v>120</v>
      </c>
      <c r="Q12666">
        <v>7</v>
      </c>
    </row>
    <row r="12667" spans="1:17" hidden="1" x14ac:dyDescent="0.3">
      <c r="A12667" t="s">
        <v>48922</v>
      </c>
      <c r="B12667" t="s">
        <v>48923</v>
      </c>
      <c r="C12667" s="1" t="str">
        <f t="shared" si="1813"/>
        <v>21:0723</v>
      </c>
      <c r="D12667" s="1" t="str">
        <f t="shared" si="1814"/>
        <v>21:0213</v>
      </c>
      <c r="E12667" t="s">
        <v>48924</v>
      </c>
      <c r="F12667" t="s">
        <v>48925</v>
      </c>
      <c r="H12667">
        <v>62.629479099999998</v>
      </c>
      <c r="I12667">
        <v>-134.69352359999999</v>
      </c>
      <c r="J12667" s="1" t="str">
        <f t="shared" si="1815"/>
        <v>Fluid (stream)</v>
      </c>
      <c r="K12667" s="1" t="str">
        <f t="shared" si="1816"/>
        <v>Untreated Water</v>
      </c>
      <c r="O12667">
        <v>3.91</v>
      </c>
      <c r="P12667">
        <v>150</v>
      </c>
      <c r="Q12667">
        <v>7</v>
      </c>
    </row>
    <row r="12668" spans="1:17" hidden="1" x14ac:dyDescent="0.3">
      <c r="A12668" t="s">
        <v>48926</v>
      </c>
      <c r="B12668" t="s">
        <v>48927</v>
      </c>
      <c r="C12668" s="1" t="str">
        <f t="shared" si="1813"/>
        <v>21:0723</v>
      </c>
      <c r="D12668" s="1" t="str">
        <f t="shared" si="1814"/>
        <v>21:0213</v>
      </c>
      <c r="E12668" t="s">
        <v>48928</v>
      </c>
      <c r="F12668" t="s">
        <v>48929</v>
      </c>
      <c r="H12668">
        <v>62.639582300000001</v>
      </c>
      <c r="I12668">
        <v>-134.7086309</v>
      </c>
      <c r="J12668" s="1" t="str">
        <f t="shared" si="1815"/>
        <v>Fluid (stream)</v>
      </c>
      <c r="K12668" s="1" t="str">
        <f t="shared" si="1816"/>
        <v>Untreated Water</v>
      </c>
      <c r="O12668">
        <v>2</v>
      </c>
      <c r="P12668">
        <v>230</v>
      </c>
      <c r="Q12668">
        <v>7</v>
      </c>
    </row>
    <row r="12669" spans="1:17" hidden="1" x14ac:dyDescent="0.3">
      <c r="A12669" t="s">
        <v>48930</v>
      </c>
      <c r="B12669" t="s">
        <v>48931</v>
      </c>
      <c r="C12669" s="1" t="str">
        <f t="shared" si="1813"/>
        <v>21:0723</v>
      </c>
      <c r="D12669" s="1" t="str">
        <f t="shared" si="1814"/>
        <v>21:0213</v>
      </c>
      <c r="E12669" t="s">
        <v>48928</v>
      </c>
      <c r="F12669" t="s">
        <v>48932</v>
      </c>
      <c r="H12669">
        <v>62.639582300000001</v>
      </c>
      <c r="I12669">
        <v>-134.7086309</v>
      </c>
      <c r="J12669" s="1" t="str">
        <f t="shared" si="1815"/>
        <v>Fluid (stream)</v>
      </c>
      <c r="K12669" s="1" t="str">
        <f t="shared" si="1816"/>
        <v>Untreated Water</v>
      </c>
      <c r="O12669">
        <v>2.33</v>
      </c>
      <c r="P12669">
        <v>270</v>
      </c>
      <c r="Q12669">
        <v>7.2</v>
      </c>
    </row>
    <row r="12670" spans="1:17" hidden="1" x14ac:dyDescent="0.3">
      <c r="A12670" t="s">
        <v>48933</v>
      </c>
      <c r="B12670" t="s">
        <v>48934</v>
      </c>
      <c r="C12670" s="1" t="str">
        <f t="shared" si="1813"/>
        <v>21:0723</v>
      </c>
      <c r="D12670" s="1" t="str">
        <f t="shared" si="1814"/>
        <v>21:0213</v>
      </c>
      <c r="E12670" t="s">
        <v>48935</v>
      </c>
      <c r="F12670" t="s">
        <v>48936</v>
      </c>
      <c r="H12670">
        <v>62.634477699999998</v>
      </c>
      <c r="I12670">
        <v>-134.77283270000001</v>
      </c>
      <c r="J12670" s="1" t="str">
        <f t="shared" si="1815"/>
        <v>Fluid (stream)</v>
      </c>
      <c r="K12670" s="1" t="str">
        <f t="shared" si="1816"/>
        <v>Untreated Water</v>
      </c>
      <c r="O12670">
        <v>6.54</v>
      </c>
      <c r="P12670">
        <v>170</v>
      </c>
      <c r="Q12670">
        <v>7.3</v>
      </c>
    </row>
    <row r="12671" spans="1:17" hidden="1" x14ac:dyDescent="0.3">
      <c r="A12671" t="s">
        <v>48937</v>
      </c>
      <c r="B12671" t="s">
        <v>48938</v>
      </c>
      <c r="C12671" s="1" t="str">
        <f t="shared" si="1813"/>
        <v>21:0723</v>
      </c>
      <c r="D12671" s="1" t="str">
        <f t="shared" si="1814"/>
        <v>21:0213</v>
      </c>
      <c r="E12671" t="s">
        <v>48939</v>
      </c>
      <c r="F12671" t="s">
        <v>48940</v>
      </c>
      <c r="H12671">
        <v>62.609374699999996</v>
      </c>
      <c r="I12671">
        <v>-134.71981840000001</v>
      </c>
      <c r="J12671" s="1" t="str">
        <f t="shared" si="1815"/>
        <v>Fluid (stream)</v>
      </c>
      <c r="K12671" s="1" t="str">
        <f t="shared" si="1816"/>
        <v>Untreated Water</v>
      </c>
    </row>
    <row r="12672" spans="1:17" hidden="1" x14ac:dyDescent="0.3">
      <c r="A12672" t="s">
        <v>48941</v>
      </c>
      <c r="B12672" t="s">
        <v>48942</v>
      </c>
      <c r="C12672" s="1" t="str">
        <f t="shared" si="1813"/>
        <v>21:0723</v>
      </c>
      <c r="D12672" s="1" t="str">
        <f t="shared" si="1814"/>
        <v>21:0213</v>
      </c>
      <c r="E12672" t="s">
        <v>48943</v>
      </c>
      <c r="F12672" t="s">
        <v>48944</v>
      </c>
      <c r="H12672">
        <v>62.601180200000002</v>
      </c>
      <c r="I12672">
        <v>-134.733822</v>
      </c>
      <c r="J12672" s="1" t="str">
        <f t="shared" si="1815"/>
        <v>Fluid (stream)</v>
      </c>
      <c r="K12672" s="1" t="str">
        <f t="shared" si="1816"/>
        <v>Untreated Water</v>
      </c>
      <c r="O12672">
        <v>10.7</v>
      </c>
      <c r="P12672">
        <v>170</v>
      </c>
      <c r="Q12672">
        <v>7.2</v>
      </c>
    </row>
    <row r="12673" spans="1:17" hidden="1" x14ac:dyDescent="0.3">
      <c r="A12673" t="s">
        <v>48945</v>
      </c>
      <c r="B12673" t="s">
        <v>48946</v>
      </c>
      <c r="C12673" s="1" t="str">
        <f t="shared" si="1813"/>
        <v>21:0723</v>
      </c>
      <c r="D12673" s="1" t="str">
        <f t="shared" si="1814"/>
        <v>21:0213</v>
      </c>
      <c r="E12673" t="s">
        <v>48947</v>
      </c>
      <c r="F12673" t="s">
        <v>48948</v>
      </c>
      <c r="H12673">
        <v>62.606073799999997</v>
      </c>
      <c r="I12673">
        <v>-134.77022590000001</v>
      </c>
      <c r="J12673" s="1" t="str">
        <f t="shared" si="1815"/>
        <v>Fluid (stream)</v>
      </c>
      <c r="K12673" s="1" t="str">
        <f t="shared" si="1816"/>
        <v>Untreated Water</v>
      </c>
      <c r="O12673">
        <v>2.5000000000000001E-2</v>
      </c>
      <c r="P12673">
        <v>120</v>
      </c>
      <c r="Q12673">
        <v>6.8</v>
      </c>
    </row>
    <row r="12674" spans="1:17" hidden="1" x14ac:dyDescent="0.3">
      <c r="A12674" t="s">
        <v>48949</v>
      </c>
      <c r="B12674" t="s">
        <v>48950</v>
      </c>
      <c r="C12674" s="1" t="str">
        <f t="shared" si="1813"/>
        <v>21:0723</v>
      </c>
      <c r="D12674" s="1" t="str">
        <f t="shared" si="1814"/>
        <v>21:0213</v>
      </c>
      <c r="E12674" t="s">
        <v>48951</v>
      </c>
      <c r="F12674" t="s">
        <v>48952</v>
      </c>
      <c r="H12674">
        <v>62.584076199999998</v>
      </c>
      <c r="I12674">
        <v>-134.74073010000001</v>
      </c>
      <c r="J12674" s="1" t="str">
        <f t="shared" si="1815"/>
        <v>Fluid (stream)</v>
      </c>
      <c r="K12674" s="1" t="str">
        <f t="shared" si="1816"/>
        <v>Untreated Water</v>
      </c>
      <c r="O12674">
        <v>1.05</v>
      </c>
      <c r="P12674">
        <v>160</v>
      </c>
      <c r="Q12674">
        <v>7.4</v>
      </c>
    </row>
    <row r="12675" spans="1:17" hidden="1" x14ac:dyDescent="0.3">
      <c r="A12675" t="s">
        <v>48953</v>
      </c>
      <c r="B12675" t="s">
        <v>48954</v>
      </c>
      <c r="C12675" s="1" t="str">
        <f t="shared" si="1813"/>
        <v>21:0723</v>
      </c>
      <c r="D12675" s="1" t="str">
        <f t="shared" si="1814"/>
        <v>21:0213</v>
      </c>
      <c r="E12675" t="s">
        <v>48955</v>
      </c>
      <c r="F12675" t="s">
        <v>48956</v>
      </c>
      <c r="H12675">
        <v>62.572278099999998</v>
      </c>
      <c r="I12675">
        <v>-134.75861810000001</v>
      </c>
      <c r="J12675" s="1" t="str">
        <f t="shared" si="1815"/>
        <v>Fluid (stream)</v>
      </c>
      <c r="K12675" s="1" t="str">
        <f t="shared" si="1816"/>
        <v>Untreated Water</v>
      </c>
    </row>
    <row r="12676" spans="1:17" hidden="1" x14ac:dyDescent="0.3">
      <c r="A12676" t="s">
        <v>48957</v>
      </c>
      <c r="B12676" t="s">
        <v>48958</v>
      </c>
      <c r="C12676" s="1" t="str">
        <f t="shared" si="1813"/>
        <v>21:0723</v>
      </c>
      <c r="D12676" s="1" t="str">
        <f t="shared" si="1814"/>
        <v>21:0213</v>
      </c>
      <c r="E12676" t="s">
        <v>48959</v>
      </c>
      <c r="F12676" t="s">
        <v>48960</v>
      </c>
      <c r="H12676">
        <v>62.575175600000001</v>
      </c>
      <c r="I12676">
        <v>-134.83102539999999</v>
      </c>
      <c r="J12676" s="1" t="str">
        <f t="shared" si="1815"/>
        <v>Fluid (stream)</v>
      </c>
      <c r="K12676" s="1" t="str">
        <f t="shared" si="1816"/>
        <v>Untreated Water</v>
      </c>
      <c r="O12676">
        <v>2.17</v>
      </c>
      <c r="P12676">
        <v>160</v>
      </c>
      <c r="Q12676">
        <v>7.4</v>
      </c>
    </row>
    <row r="12677" spans="1:17" hidden="1" x14ac:dyDescent="0.3">
      <c r="A12677" t="s">
        <v>48961</v>
      </c>
      <c r="B12677" t="s">
        <v>48962</v>
      </c>
      <c r="C12677" s="1" t="str">
        <f t="shared" si="1813"/>
        <v>21:0723</v>
      </c>
      <c r="D12677" s="1" t="str">
        <f t="shared" si="1814"/>
        <v>21:0213</v>
      </c>
      <c r="E12677" t="s">
        <v>48963</v>
      </c>
      <c r="F12677" t="s">
        <v>48964</v>
      </c>
      <c r="H12677">
        <v>62.475581900000002</v>
      </c>
      <c r="I12677">
        <v>-134.0313017</v>
      </c>
      <c r="J12677" s="1" t="str">
        <f t="shared" si="1815"/>
        <v>Fluid (stream)</v>
      </c>
      <c r="K12677" s="1" t="str">
        <f t="shared" si="1816"/>
        <v>Untreated Water</v>
      </c>
      <c r="O12677">
        <v>0.72</v>
      </c>
      <c r="P12677">
        <v>140</v>
      </c>
      <c r="Q12677">
        <v>7.2</v>
      </c>
    </row>
    <row r="12678" spans="1:17" hidden="1" x14ac:dyDescent="0.3">
      <c r="A12678" t="s">
        <v>48965</v>
      </c>
      <c r="B12678" t="s">
        <v>48966</v>
      </c>
      <c r="C12678" s="1" t="str">
        <f t="shared" si="1813"/>
        <v>21:0723</v>
      </c>
      <c r="D12678" s="1" t="str">
        <f t="shared" si="1814"/>
        <v>21:0213</v>
      </c>
      <c r="E12678" t="s">
        <v>48967</v>
      </c>
      <c r="F12678" t="s">
        <v>48968</v>
      </c>
      <c r="H12678">
        <v>62.478076399999999</v>
      </c>
      <c r="I12678">
        <v>-134.0775055</v>
      </c>
      <c r="J12678" s="1" t="str">
        <f t="shared" si="1815"/>
        <v>Fluid (stream)</v>
      </c>
      <c r="K12678" s="1" t="str">
        <f t="shared" si="1816"/>
        <v>Untreated Water</v>
      </c>
      <c r="O12678">
        <v>0.14000000000000001</v>
      </c>
      <c r="P12678">
        <v>140</v>
      </c>
      <c r="Q12678">
        <v>7.1</v>
      </c>
    </row>
    <row r="12679" spans="1:17" hidden="1" x14ac:dyDescent="0.3">
      <c r="A12679" t="s">
        <v>48969</v>
      </c>
      <c r="B12679" t="s">
        <v>48970</v>
      </c>
      <c r="C12679" s="1" t="str">
        <f t="shared" si="1813"/>
        <v>21:0723</v>
      </c>
      <c r="D12679" s="1" t="str">
        <f t="shared" si="1814"/>
        <v>21:0213</v>
      </c>
      <c r="E12679" t="s">
        <v>48971</v>
      </c>
      <c r="F12679" t="s">
        <v>48972</v>
      </c>
      <c r="H12679">
        <v>62.504276400000002</v>
      </c>
      <c r="I12679">
        <v>-134.09480970000001</v>
      </c>
      <c r="J12679" s="1" t="str">
        <f t="shared" si="1815"/>
        <v>Fluid (stream)</v>
      </c>
      <c r="K12679" s="1" t="str">
        <f t="shared" si="1816"/>
        <v>Untreated Water</v>
      </c>
      <c r="O12679">
        <v>2.5000000000000001E-2</v>
      </c>
      <c r="P12679">
        <v>110</v>
      </c>
      <c r="Q12679">
        <v>6.8</v>
      </c>
    </row>
    <row r="12680" spans="1:17" hidden="1" x14ac:dyDescent="0.3">
      <c r="A12680" t="s">
        <v>48973</v>
      </c>
      <c r="B12680" t="s">
        <v>48974</v>
      </c>
      <c r="C12680" s="1" t="str">
        <f t="shared" si="1813"/>
        <v>21:0723</v>
      </c>
      <c r="D12680" s="1" t="str">
        <f>HYPERLINK("http://geochem.nrcan.gc.ca/cdogs/content/svy/svy_e.htm", "")</f>
        <v/>
      </c>
      <c r="G12680" s="1" t="str">
        <f>HYPERLINK("http://geochem.nrcan.gc.ca/cdogs/content/cr_/cr_00086_e.htm", "86")</f>
        <v>86</v>
      </c>
      <c r="J12680" t="s">
        <v>11453</v>
      </c>
      <c r="K12680" t="s">
        <v>11454</v>
      </c>
      <c r="O12680">
        <v>0.57999999999999996</v>
      </c>
      <c r="P12680">
        <v>120</v>
      </c>
      <c r="Q12680">
        <v>6.8</v>
      </c>
    </row>
    <row r="12681" spans="1:17" hidden="1" x14ac:dyDescent="0.3">
      <c r="A12681" t="s">
        <v>48975</v>
      </c>
      <c r="B12681" t="s">
        <v>48976</v>
      </c>
      <c r="C12681" s="1" t="str">
        <f t="shared" si="1813"/>
        <v>21:0723</v>
      </c>
      <c r="D12681" s="1" t="str">
        <f t="shared" ref="D12681:D12687" si="1817">HYPERLINK("http://geochem.nrcan.gc.ca/cdogs/content/svy/svy210213_e.htm", "21:0213")</f>
        <v>21:0213</v>
      </c>
      <c r="E12681" t="s">
        <v>48977</v>
      </c>
      <c r="F12681" t="s">
        <v>48978</v>
      </c>
      <c r="H12681">
        <v>62.515680000000003</v>
      </c>
      <c r="I12681">
        <v>-134.08560660000001</v>
      </c>
      <c r="J12681" s="1" t="str">
        <f t="shared" ref="J12681:J12687" si="1818">HYPERLINK("http://geochem.nrcan.gc.ca/cdogs/content/kwd/kwd020018_e.htm", "Fluid (stream)")</f>
        <v>Fluid (stream)</v>
      </c>
      <c r="K12681" s="1" t="str">
        <f t="shared" ref="K12681:K12687" si="1819">HYPERLINK("http://geochem.nrcan.gc.ca/cdogs/content/kwd/kwd080007_e.htm", "Untreated Water")</f>
        <v>Untreated Water</v>
      </c>
      <c r="O12681">
        <v>2.5000000000000001E-2</v>
      </c>
      <c r="P12681">
        <v>90</v>
      </c>
      <c r="Q12681">
        <v>5.6</v>
      </c>
    </row>
    <row r="12682" spans="1:17" hidden="1" x14ac:dyDescent="0.3">
      <c r="A12682" t="s">
        <v>48979</v>
      </c>
      <c r="B12682" t="s">
        <v>48980</v>
      </c>
      <c r="C12682" s="1" t="str">
        <f t="shared" si="1813"/>
        <v>21:0723</v>
      </c>
      <c r="D12682" s="1" t="str">
        <f t="shared" si="1817"/>
        <v>21:0213</v>
      </c>
      <c r="E12682" t="s">
        <v>48981</v>
      </c>
      <c r="F12682" t="s">
        <v>48982</v>
      </c>
      <c r="H12682">
        <v>62.494680099999997</v>
      </c>
      <c r="I12682">
        <v>-134.16390580000001</v>
      </c>
      <c r="J12682" s="1" t="str">
        <f t="shared" si="1818"/>
        <v>Fluid (stream)</v>
      </c>
      <c r="K12682" s="1" t="str">
        <f t="shared" si="1819"/>
        <v>Untreated Water</v>
      </c>
      <c r="O12682">
        <v>2.5000000000000001E-2</v>
      </c>
      <c r="P12682">
        <v>120</v>
      </c>
      <c r="Q12682">
        <v>6.5</v>
      </c>
    </row>
    <row r="12683" spans="1:17" hidden="1" x14ac:dyDescent="0.3">
      <c r="A12683" t="s">
        <v>48983</v>
      </c>
      <c r="B12683" t="s">
        <v>48984</v>
      </c>
      <c r="C12683" s="1" t="str">
        <f t="shared" si="1813"/>
        <v>21:0723</v>
      </c>
      <c r="D12683" s="1" t="str">
        <f t="shared" si="1817"/>
        <v>21:0213</v>
      </c>
      <c r="E12683" t="s">
        <v>48985</v>
      </c>
      <c r="F12683" t="s">
        <v>48986</v>
      </c>
      <c r="H12683">
        <v>62.516879500000002</v>
      </c>
      <c r="I12683">
        <v>-134.20680970000001</v>
      </c>
      <c r="J12683" s="1" t="str">
        <f t="shared" si="1818"/>
        <v>Fluid (stream)</v>
      </c>
      <c r="K12683" s="1" t="str">
        <f t="shared" si="1819"/>
        <v>Untreated Water</v>
      </c>
      <c r="O12683">
        <v>0.73</v>
      </c>
      <c r="P12683">
        <v>120</v>
      </c>
      <c r="Q12683">
        <v>7.3</v>
      </c>
    </row>
    <row r="12684" spans="1:17" hidden="1" x14ac:dyDescent="0.3">
      <c r="A12684" t="s">
        <v>48987</v>
      </c>
      <c r="B12684" t="s">
        <v>48988</v>
      </c>
      <c r="C12684" s="1" t="str">
        <f t="shared" si="1813"/>
        <v>21:0723</v>
      </c>
      <c r="D12684" s="1" t="str">
        <f t="shared" si="1817"/>
        <v>21:0213</v>
      </c>
      <c r="E12684" t="s">
        <v>48989</v>
      </c>
      <c r="F12684" t="s">
        <v>48990</v>
      </c>
      <c r="H12684">
        <v>62.534778699999997</v>
      </c>
      <c r="I12684">
        <v>-134.22590339999999</v>
      </c>
      <c r="J12684" s="1" t="str">
        <f t="shared" si="1818"/>
        <v>Fluid (stream)</v>
      </c>
      <c r="K12684" s="1" t="str">
        <f t="shared" si="1819"/>
        <v>Untreated Water</v>
      </c>
      <c r="O12684">
        <v>0.2</v>
      </c>
      <c r="P12684">
        <v>100</v>
      </c>
      <c r="Q12684">
        <v>6.3</v>
      </c>
    </row>
    <row r="12685" spans="1:17" hidden="1" x14ac:dyDescent="0.3">
      <c r="A12685" t="s">
        <v>48991</v>
      </c>
      <c r="B12685" t="s">
        <v>48992</v>
      </c>
      <c r="C12685" s="1" t="str">
        <f t="shared" si="1813"/>
        <v>21:0723</v>
      </c>
      <c r="D12685" s="1" t="str">
        <f t="shared" si="1817"/>
        <v>21:0213</v>
      </c>
      <c r="E12685" t="s">
        <v>48993</v>
      </c>
      <c r="F12685" t="s">
        <v>48994</v>
      </c>
      <c r="H12685">
        <v>62.541583000000003</v>
      </c>
      <c r="I12685">
        <v>-134.1864984</v>
      </c>
      <c r="J12685" s="1" t="str">
        <f t="shared" si="1818"/>
        <v>Fluid (stream)</v>
      </c>
      <c r="K12685" s="1" t="str">
        <f t="shared" si="1819"/>
        <v>Untreated Water</v>
      </c>
      <c r="O12685">
        <v>0.25</v>
      </c>
      <c r="P12685">
        <v>110</v>
      </c>
      <c r="Q12685">
        <v>6.7</v>
      </c>
    </row>
    <row r="12686" spans="1:17" hidden="1" x14ac:dyDescent="0.3">
      <c r="A12686" t="s">
        <v>48995</v>
      </c>
      <c r="B12686" t="s">
        <v>48996</v>
      </c>
      <c r="C12686" s="1" t="str">
        <f t="shared" si="1813"/>
        <v>21:0723</v>
      </c>
      <c r="D12686" s="1" t="str">
        <f t="shared" si="1817"/>
        <v>21:0213</v>
      </c>
      <c r="E12686" t="s">
        <v>48997</v>
      </c>
      <c r="F12686" t="s">
        <v>48998</v>
      </c>
      <c r="H12686">
        <v>62.548285100000001</v>
      </c>
      <c r="I12686">
        <v>-134.10939579999999</v>
      </c>
      <c r="J12686" s="1" t="str">
        <f t="shared" si="1818"/>
        <v>Fluid (stream)</v>
      </c>
      <c r="K12686" s="1" t="str">
        <f t="shared" si="1819"/>
        <v>Untreated Water</v>
      </c>
      <c r="O12686">
        <v>2.5000000000000001E-2</v>
      </c>
      <c r="P12686">
        <v>100</v>
      </c>
      <c r="Q12686">
        <v>6.2</v>
      </c>
    </row>
    <row r="12687" spans="1:17" hidden="1" x14ac:dyDescent="0.3">
      <c r="A12687" t="s">
        <v>48999</v>
      </c>
      <c r="B12687" t="s">
        <v>49000</v>
      </c>
      <c r="C12687" s="1" t="str">
        <f t="shared" si="1813"/>
        <v>21:0723</v>
      </c>
      <c r="D12687" s="1" t="str">
        <f t="shared" si="1817"/>
        <v>21:0213</v>
      </c>
      <c r="E12687" t="s">
        <v>49001</v>
      </c>
      <c r="F12687" t="s">
        <v>49002</v>
      </c>
      <c r="H12687">
        <v>62.578384499999999</v>
      </c>
      <c r="I12687">
        <v>-134.08990610000001</v>
      </c>
      <c r="J12687" s="1" t="str">
        <f t="shared" si="1818"/>
        <v>Fluid (stream)</v>
      </c>
      <c r="K12687" s="1" t="str">
        <f t="shared" si="1819"/>
        <v>Untreated Water</v>
      </c>
      <c r="O12687">
        <v>2.5000000000000001E-2</v>
      </c>
      <c r="P12687">
        <v>70</v>
      </c>
      <c r="Q12687">
        <v>6.2</v>
      </c>
    </row>
    <row r="12688" spans="1:17" hidden="1" x14ac:dyDescent="0.3">
      <c r="A12688" t="s">
        <v>49003</v>
      </c>
      <c r="B12688" t="s">
        <v>49004</v>
      </c>
      <c r="C12688" s="1" t="str">
        <f t="shared" si="1813"/>
        <v>21:0723</v>
      </c>
      <c r="D12688" s="1" t="str">
        <f>HYPERLINK("http://geochem.nrcan.gc.ca/cdogs/content/svy/svy_e.htm", "")</f>
        <v/>
      </c>
      <c r="G12688" s="1" t="str">
        <f>HYPERLINK("http://geochem.nrcan.gc.ca/cdogs/content/cr_/cr_00086_e.htm", "86")</f>
        <v>86</v>
      </c>
      <c r="J12688" t="s">
        <v>11453</v>
      </c>
      <c r="K12688" t="s">
        <v>11454</v>
      </c>
      <c r="O12688">
        <v>0.42</v>
      </c>
      <c r="P12688">
        <v>100</v>
      </c>
      <c r="Q12688">
        <v>6.4</v>
      </c>
    </row>
    <row r="12689" spans="1:17" hidden="1" x14ac:dyDescent="0.3">
      <c r="A12689" t="s">
        <v>49005</v>
      </c>
      <c r="B12689" t="s">
        <v>49006</v>
      </c>
      <c r="C12689" s="1" t="str">
        <f t="shared" si="1813"/>
        <v>21:0723</v>
      </c>
      <c r="D12689" s="1" t="str">
        <f t="shared" ref="D12689:D12711" si="1820">HYPERLINK("http://geochem.nrcan.gc.ca/cdogs/content/svy/svy210213_e.htm", "21:0213")</f>
        <v>21:0213</v>
      </c>
      <c r="E12689" t="s">
        <v>49007</v>
      </c>
      <c r="F12689" t="s">
        <v>49008</v>
      </c>
      <c r="H12689">
        <v>62.5871815</v>
      </c>
      <c r="I12689">
        <v>-134.08570370000001</v>
      </c>
      <c r="J12689" s="1" t="str">
        <f t="shared" ref="J12689:J12711" si="1821">HYPERLINK("http://geochem.nrcan.gc.ca/cdogs/content/kwd/kwd020018_e.htm", "Fluid (stream)")</f>
        <v>Fluid (stream)</v>
      </c>
      <c r="K12689" s="1" t="str">
        <f t="shared" ref="K12689:K12711" si="1822">HYPERLINK("http://geochem.nrcan.gc.ca/cdogs/content/kwd/kwd080007_e.htm", "Untreated Water")</f>
        <v>Untreated Water</v>
      </c>
      <c r="O12689">
        <v>2.5000000000000001E-2</v>
      </c>
      <c r="P12689">
        <v>90</v>
      </c>
      <c r="Q12689">
        <v>6.5</v>
      </c>
    </row>
    <row r="12690" spans="1:17" hidden="1" x14ac:dyDescent="0.3">
      <c r="A12690" t="s">
        <v>49009</v>
      </c>
      <c r="B12690" t="s">
        <v>49010</v>
      </c>
      <c r="C12690" s="1" t="str">
        <f t="shared" si="1813"/>
        <v>21:0723</v>
      </c>
      <c r="D12690" s="1" t="str">
        <f t="shared" si="1820"/>
        <v>21:0213</v>
      </c>
      <c r="E12690" t="s">
        <v>49007</v>
      </c>
      <c r="F12690" t="s">
        <v>49011</v>
      </c>
      <c r="H12690">
        <v>62.5871815</v>
      </c>
      <c r="I12690">
        <v>-134.08570370000001</v>
      </c>
      <c r="J12690" s="1" t="str">
        <f t="shared" si="1821"/>
        <v>Fluid (stream)</v>
      </c>
      <c r="K12690" s="1" t="str">
        <f t="shared" si="1822"/>
        <v>Untreated Water</v>
      </c>
      <c r="O12690">
        <v>2.5000000000000001E-2</v>
      </c>
      <c r="P12690">
        <v>70</v>
      </c>
      <c r="Q12690">
        <v>6.6</v>
      </c>
    </row>
    <row r="12691" spans="1:17" hidden="1" x14ac:dyDescent="0.3">
      <c r="A12691" t="s">
        <v>49012</v>
      </c>
      <c r="B12691" t="s">
        <v>49013</v>
      </c>
      <c r="C12691" s="1" t="str">
        <f t="shared" si="1813"/>
        <v>21:0723</v>
      </c>
      <c r="D12691" s="1" t="str">
        <f t="shared" si="1820"/>
        <v>21:0213</v>
      </c>
      <c r="E12691" t="s">
        <v>49014</v>
      </c>
      <c r="F12691" t="s">
        <v>49015</v>
      </c>
      <c r="H12691">
        <v>62.591980800000002</v>
      </c>
      <c r="I12691">
        <v>-134.13020599999999</v>
      </c>
      <c r="J12691" s="1" t="str">
        <f t="shared" si="1821"/>
        <v>Fluid (stream)</v>
      </c>
      <c r="K12691" s="1" t="str">
        <f t="shared" si="1822"/>
        <v>Untreated Water</v>
      </c>
      <c r="O12691">
        <v>2.5000000000000001E-2</v>
      </c>
      <c r="P12691">
        <v>70</v>
      </c>
      <c r="Q12691">
        <v>6.4</v>
      </c>
    </row>
    <row r="12692" spans="1:17" hidden="1" x14ac:dyDescent="0.3">
      <c r="A12692" t="s">
        <v>49016</v>
      </c>
      <c r="B12692" t="s">
        <v>49017</v>
      </c>
      <c r="C12692" s="1" t="str">
        <f t="shared" si="1813"/>
        <v>21:0723</v>
      </c>
      <c r="D12692" s="1" t="str">
        <f t="shared" si="1820"/>
        <v>21:0213</v>
      </c>
      <c r="E12692" t="s">
        <v>49018</v>
      </c>
      <c r="F12692" t="s">
        <v>49019</v>
      </c>
      <c r="H12692">
        <v>62.5892804</v>
      </c>
      <c r="I12692">
        <v>-134.14650409999999</v>
      </c>
      <c r="J12692" s="1" t="str">
        <f t="shared" si="1821"/>
        <v>Fluid (stream)</v>
      </c>
      <c r="K12692" s="1" t="str">
        <f t="shared" si="1822"/>
        <v>Untreated Water</v>
      </c>
      <c r="O12692">
        <v>2.5000000000000001E-2</v>
      </c>
      <c r="P12692">
        <v>80</v>
      </c>
      <c r="Q12692">
        <v>6.5</v>
      </c>
    </row>
    <row r="12693" spans="1:17" hidden="1" x14ac:dyDescent="0.3">
      <c r="A12693" t="s">
        <v>49020</v>
      </c>
      <c r="B12693" t="s">
        <v>49021</v>
      </c>
      <c r="C12693" s="1" t="str">
        <f t="shared" si="1813"/>
        <v>21:0723</v>
      </c>
      <c r="D12693" s="1" t="str">
        <f t="shared" si="1820"/>
        <v>21:0213</v>
      </c>
      <c r="E12693" t="s">
        <v>49022</v>
      </c>
      <c r="F12693" t="s">
        <v>49023</v>
      </c>
      <c r="H12693">
        <v>62.623290300000001</v>
      </c>
      <c r="I12693">
        <v>-134.11129510000001</v>
      </c>
      <c r="J12693" s="1" t="str">
        <f t="shared" si="1821"/>
        <v>Fluid (stream)</v>
      </c>
      <c r="K12693" s="1" t="str">
        <f t="shared" si="1822"/>
        <v>Untreated Water</v>
      </c>
      <c r="O12693">
        <v>2.5000000000000001E-2</v>
      </c>
      <c r="P12693">
        <v>80</v>
      </c>
      <c r="Q12693">
        <v>6.4</v>
      </c>
    </row>
    <row r="12694" spans="1:17" hidden="1" x14ac:dyDescent="0.3">
      <c r="A12694" t="s">
        <v>49024</v>
      </c>
      <c r="B12694" t="s">
        <v>49025</v>
      </c>
      <c r="C12694" s="1" t="str">
        <f t="shared" si="1813"/>
        <v>21:0723</v>
      </c>
      <c r="D12694" s="1" t="str">
        <f t="shared" si="1820"/>
        <v>21:0213</v>
      </c>
      <c r="E12694" t="s">
        <v>49026</v>
      </c>
      <c r="F12694" t="s">
        <v>49027</v>
      </c>
      <c r="H12694">
        <v>62.606889799999998</v>
      </c>
      <c r="I12694">
        <v>-134.07669920000001</v>
      </c>
      <c r="J12694" s="1" t="str">
        <f t="shared" si="1821"/>
        <v>Fluid (stream)</v>
      </c>
      <c r="K12694" s="1" t="str">
        <f t="shared" si="1822"/>
        <v>Untreated Water</v>
      </c>
      <c r="O12694">
        <v>2.5000000000000001E-2</v>
      </c>
      <c r="P12694">
        <v>70</v>
      </c>
      <c r="Q12694">
        <v>5.8</v>
      </c>
    </row>
    <row r="12695" spans="1:17" hidden="1" x14ac:dyDescent="0.3">
      <c r="A12695" t="s">
        <v>49028</v>
      </c>
      <c r="B12695" t="s">
        <v>49029</v>
      </c>
      <c r="C12695" s="1" t="str">
        <f t="shared" si="1813"/>
        <v>21:0723</v>
      </c>
      <c r="D12695" s="1" t="str">
        <f t="shared" si="1820"/>
        <v>21:0213</v>
      </c>
      <c r="E12695" t="s">
        <v>49030</v>
      </c>
      <c r="F12695" t="s">
        <v>49031</v>
      </c>
      <c r="H12695">
        <v>62.629290400000002</v>
      </c>
      <c r="I12695">
        <v>-134.0867049</v>
      </c>
      <c r="J12695" s="1" t="str">
        <f t="shared" si="1821"/>
        <v>Fluid (stream)</v>
      </c>
      <c r="K12695" s="1" t="str">
        <f t="shared" si="1822"/>
        <v>Untreated Water</v>
      </c>
      <c r="O12695">
        <v>2.5000000000000001E-2</v>
      </c>
      <c r="P12695">
        <v>150</v>
      </c>
      <c r="Q12695">
        <v>6.4</v>
      </c>
    </row>
    <row r="12696" spans="1:17" hidden="1" x14ac:dyDescent="0.3">
      <c r="A12696" t="s">
        <v>49032</v>
      </c>
      <c r="B12696" t="s">
        <v>49033</v>
      </c>
      <c r="C12696" s="1" t="str">
        <f t="shared" si="1813"/>
        <v>21:0723</v>
      </c>
      <c r="D12696" s="1" t="str">
        <f t="shared" si="1820"/>
        <v>21:0213</v>
      </c>
      <c r="E12696" t="s">
        <v>49034</v>
      </c>
      <c r="F12696" t="s">
        <v>49035</v>
      </c>
      <c r="H12696">
        <v>62.640891699999997</v>
      </c>
      <c r="I12696">
        <v>-134.05069259999999</v>
      </c>
      <c r="J12696" s="1" t="str">
        <f t="shared" si="1821"/>
        <v>Fluid (stream)</v>
      </c>
      <c r="K12696" s="1" t="str">
        <f t="shared" si="1822"/>
        <v>Untreated Water</v>
      </c>
      <c r="O12696">
        <v>0.33</v>
      </c>
      <c r="P12696">
        <v>100</v>
      </c>
      <c r="Q12696">
        <v>6.6</v>
      </c>
    </row>
    <row r="12697" spans="1:17" hidden="1" x14ac:dyDescent="0.3">
      <c r="A12697" t="s">
        <v>49036</v>
      </c>
      <c r="B12697" t="s">
        <v>49037</v>
      </c>
      <c r="C12697" s="1" t="str">
        <f t="shared" si="1813"/>
        <v>21:0723</v>
      </c>
      <c r="D12697" s="1" t="str">
        <f t="shared" si="1820"/>
        <v>21:0213</v>
      </c>
      <c r="E12697" t="s">
        <v>49038</v>
      </c>
      <c r="F12697" t="s">
        <v>49039</v>
      </c>
      <c r="H12697">
        <v>62.664394299999998</v>
      </c>
      <c r="I12697">
        <v>-134.02460110000001</v>
      </c>
      <c r="J12697" s="1" t="str">
        <f t="shared" si="1821"/>
        <v>Fluid (stream)</v>
      </c>
      <c r="K12697" s="1" t="str">
        <f t="shared" si="1822"/>
        <v>Untreated Water</v>
      </c>
      <c r="O12697">
        <v>2.5000000000000001E-2</v>
      </c>
      <c r="P12697">
        <v>150</v>
      </c>
      <c r="Q12697">
        <v>6.8</v>
      </c>
    </row>
    <row r="12698" spans="1:17" hidden="1" x14ac:dyDescent="0.3">
      <c r="A12698" t="s">
        <v>49040</v>
      </c>
      <c r="B12698" t="s">
        <v>49041</v>
      </c>
      <c r="C12698" s="1" t="str">
        <f t="shared" si="1813"/>
        <v>21:0723</v>
      </c>
      <c r="D12698" s="1" t="str">
        <f t="shared" si="1820"/>
        <v>21:0213</v>
      </c>
      <c r="E12698" t="s">
        <v>49042</v>
      </c>
      <c r="F12698" t="s">
        <v>49043</v>
      </c>
      <c r="H12698">
        <v>62.983014400000002</v>
      </c>
      <c r="I12698">
        <v>-134.00980749999999</v>
      </c>
      <c r="J12698" s="1" t="str">
        <f t="shared" si="1821"/>
        <v>Fluid (stream)</v>
      </c>
      <c r="K12698" s="1" t="str">
        <f t="shared" si="1822"/>
        <v>Untreated Water</v>
      </c>
      <c r="O12698">
        <v>2.5000000000000001E-2</v>
      </c>
      <c r="P12698">
        <v>100</v>
      </c>
      <c r="Q12698">
        <v>7</v>
      </c>
    </row>
    <row r="12699" spans="1:17" hidden="1" x14ac:dyDescent="0.3">
      <c r="A12699" t="s">
        <v>49044</v>
      </c>
      <c r="B12699" t="s">
        <v>49045</v>
      </c>
      <c r="C12699" s="1" t="str">
        <f t="shared" si="1813"/>
        <v>21:0723</v>
      </c>
      <c r="D12699" s="1" t="str">
        <f t="shared" si="1820"/>
        <v>21:0213</v>
      </c>
      <c r="E12699" t="s">
        <v>49046</v>
      </c>
      <c r="F12699" t="s">
        <v>49047</v>
      </c>
      <c r="H12699">
        <v>62.629883399999997</v>
      </c>
      <c r="I12699">
        <v>-134.14510050000001</v>
      </c>
      <c r="J12699" s="1" t="str">
        <f t="shared" si="1821"/>
        <v>Fluid (stream)</v>
      </c>
      <c r="K12699" s="1" t="str">
        <f t="shared" si="1822"/>
        <v>Untreated Water</v>
      </c>
      <c r="O12699">
        <v>0.64</v>
      </c>
      <c r="P12699">
        <v>80</v>
      </c>
      <c r="Q12699">
        <v>7.2</v>
      </c>
    </row>
    <row r="12700" spans="1:17" hidden="1" x14ac:dyDescent="0.3">
      <c r="A12700" t="s">
        <v>49048</v>
      </c>
      <c r="B12700" t="s">
        <v>49049</v>
      </c>
      <c r="C12700" s="1" t="str">
        <f t="shared" si="1813"/>
        <v>21:0723</v>
      </c>
      <c r="D12700" s="1" t="str">
        <f t="shared" si="1820"/>
        <v>21:0213</v>
      </c>
      <c r="E12700" t="s">
        <v>49050</v>
      </c>
      <c r="F12700" t="s">
        <v>49051</v>
      </c>
      <c r="H12700">
        <v>62.658592499999997</v>
      </c>
      <c r="I12700">
        <v>-134.15119920000001</v>
      </c>
      <c r="J12700" s="1" t="str">
        <f t="shared" si="1821"/>
        <v>Fluid (stream)</v>
      </c>
      <c r="K12700" s="1" t="str">
        <f t="shared" si="1822"/>
        <v>Untreated Water</v>
      </c>
      <c r="O12700">
        <v>0.26</v>
      </c>
      <c r="P12700">
        <v>70</v>
      </c>
      <c r="Q12700">
        <v>7.3</v>
      </c>
    </row>
    <row r="12701" spans="1:17" hidden="1" x14ac:dyDescent="0.3">
      <c r="A12701" t="s">
        <v>49052</v>
      </c>
      <c r="B12701" t="s">
        <v>49053</v>
      </c>
      <c r="C12701" s="1" t="str">
        <f t="shared" si="1813"/>
        <v>21:0723</v>
      </c>
      <c r="D12701" s="1" t="str">
        <f t="shared" si="1820"/>
        <v>21:0213</v>
      </c>
      <c r="E12701" t="s">
        <v>49054</v>
      </c>
      <c r="F12701" t="s">
        <v>49055</v>
      </c>
      <c r="H12701">
        <v>62.597584699999999</v>
      </c>
      <c r="I12701">
        <v>-134.18270459999999</v>
      </c>
      <c r="J12701" s="1" t="str">
        <f t="shared" si="1821"/>
        <v>Fluid (stream)</v>
      </c>
      <c r="K12701" s="1" t="str">
        <f t="shared" si="1822"/>
        <v>Untreated Water</v>
      </c>
      <c r="O12701">
        <v>2.21</v>
      </c>
      <c r="P12701">
        <v>90</v>
      </c>
      <c r="Q12701">
        <v>7.6</v>
      </c>
    </row>
    <row r="12702" spans="1:17" hidden="1" x14ac:dyDescent="0.3">
      <c r="A12702" t="s">
        <v>49056</v>
      </c>
      <c r="B12702" t="s">
        <v>49057</v>
      </c>
      <c r="C12702" s="1" t="str">
        <f t="shared" si="1813"/>
        <v>21:0723</v>
      </c>
      <c r="D12702" s="1" t="str">
        <f t="shared" si="1820"/>
        <v>21:0213</v>
      </c>
      <c r="E12702" t="s">
        <v>49058</v>
      </c>
      <c r="F12702" t="s">
        <v>49059</v>
      </c>
      <c r="H12702">
        <v>62.563279799999997</v>
      </c>
      <c r="I12702">
        <v>-134.21471510000001</v>
      </c>
      <c r="J12702" s="1" t="str">
        <f t="shared" si="1821"/>
        <v>Fluid (stream)</v>
      </c>
      <c r="K12702" s="1" t="str">
        <f t="shared" si="1822"/>
        <v>Untreated Water</v>
      </c>
      <c r="O12702">
        <v>2.5000000000000001E-2</v>
      </c>
      <c r="P12702">
        <v>90</v>
      </c>
      <c r="Q12702">
        <v>7.5</v>
      </c>
    </row>
    <row r="12703" spans="1:17" hidden="1" x14ac:dyDescent="0.3">
      <c r="A12703" t="s">
        <v>49060</v>
      </c>
      <c r="B12703" t="s">
        <v>49061</v>
      </c>
      <c r="C12703" s="1" t="str">
        <f t="shared" si="1813"/>
        <v>21:0723</v>
      </c>
      <c r="D12703" s="1" t="str">
        <f t="shared" si="1820"/>
        <v>21:0213</v>
      </c>
      <c r="E12703" t="s">
        <v>49062</v>
      </c>
      <c r="F12703" t="s">
        <v>49063</v>
      </c>
      <c r="H12703">
        <v>62.803694499999999</v>
      </c>
      <c r="I12703">
        <v>-134.46772669999999</v>
      </c>
      <c r="J12703" s="1" t="str">
        <f t="shared" si="1821"/>
        <v>Fluid (stream)</v>
      </c>
      <c r="K12703" s="1" t="str">
        <f t="shared" si="1822"/>
        <v>Untreated Water</v>
      </c>
      <c r="O12703">
        <v>2.5000000000000001E-2</v>
      </c>
      <c r="P12703">
        <v>110</v>
      </c>
      <c r="Q12703">
        <v>7.4</v>
      </c>
    </row>
    <row r="12704" spans="1:17" hidden="1" x14ac:dyDescent="0.3">
      <c r="A12704" t="s">
        <v>49064</v>
      </c>
      <c r="B12704" t="s">
        <v>49065</v>
      </c>
      <c r="C12704" s="1" t="str">
        <f t="shared" si="1813"/>
        <v>21:0723</v>
      </c>
      <c r="D12704" s="1" t="str">
        <f t="shared" si="1820"/>
        <v>21:0213</v>
      </c>
      <c r="E12704" t="s">
        <v>49066</v>
      </c>
      <c r="F12704" t="s">
        <v>49067</v>
      </c>
      <c r="H12704">
        <v>62.177059100000001</v>
      </c>
      <c r="I12704">
        <v>-134.40459279999999</v>
      </c>
      <c r="J12704" s="1" t="str">
        <f t="shared" si="1821"/>
        <v>Fluid (stream)</v>
      </c>
      <c r="K12704" s="1" t="str">
        <f t="shared" si="1822"/>
        <v>Untreated Water</v>
      </c>
      <c r="O12704">
        <v>0.76</v>
      </c>
      <c r="P12704">
        <v>90</v>
      </c>
      <c r="Q12704">
        <v>7</v>
      </c>
    </row>
    <row r="12705" spans="1:17" hidden="1" x14ac:dyDescent="0.3">
      <c r="A12705" t="s">
        <v>49068</v>
      </c>
      <c r="B12705" t="s">
        <v>49069</v>
      </c>
      <c r="C12705" s="1" t="str">
        <f t="shared" si="1813"/>
        <v>21:0723</v>
      </c>
      <c r="D12705" s="1" t="str">
        <f t="shared" si="1820"/>
        <v>21:0213</v>
      </c>
      <c r="E12705" t="s">
        <v>49070</v>
      </c>
      <c r="F12705" t="s">
        <v>49071</v>
      </c>
      <c r="H12705">
        <v>62.137262399999997</v>
      </c>
      <c r="I12705">
        <v>-134.39758710000001</v>
      </c>
      <c r="J12705" s="1" t="str">
        <f t="shared" si="1821"/>
        <v>Fluid (stream)</v>
      </c>
      <c r="K12705" s="1" t="str">
        <f t="shared" si="1822"/>
        <v>Untreated Water</v>
      </c>
      <c r="O12705">
        <v>2.5000000000000001E-2</v>
      </c>
      <c r="P12705">
        <v>60</v>
      </c>
      <c r="Q12705">
        <v>5.5</v>
      </c>
    </row>
    <row r="12706" spans="1:17" hidden="1" x14ac:dyDescent="0.3">
      <c r="A12706" t="s">
        <v>49072</v>
      </c>
      <c r="B12706" t="s">
        <v>49073</v>
      </c>
      <c r="C12706" s="1" t="str">
        <f t="shared" si="1813"/>
        <v>21:0723</v>
      </c>
      <c r="D12706" s="1" t="str">
        <f t="shared" si="1820"/>
        <v>21:0213</v>
      </c>
      <c r="E12706" t="s">
        <v>49074</v>
      </c>
      <c r="F12706" t="s">
        <v>49075</v>
      </c>
      <c r="H12706">
        <v>62.098863199999997</v>
      </c>
      <c r="I12706">
        <v>-134.35448339999999</v>
      </c>
      <c r="J12706" s="1" t="str">
        <f t="shared" si="1821"/>
        <v>Fluid (stream)</v>
      </c>
      <c r="K12706" s="1" t="str">
        <f t="shared" si="1822"/>
        <v>Untreated Water</v>
      </c>
      <c r="O12706">
        <v>2.5000000000000001E-2</v>
      </c>
      <c r="P12706">
        <v>60</v>
      </c>
      <c r="Q12706">
        <v>6.4</v>
      </c>
    </row>
    <row r="12707" spans="1:17" hidden="1" x14ac:dyDescent="0.3">
      <c r="A12707" t="s">
        <v>49076</v>
      </c>
      <c r="B12707" t="s">
        <v>49077</v>
      </c>
      <c r="C12707" s="1" t="str">
        <f t="shared" si="1813"/>
        <v>21:0723</v>
      </c>
      <c r="D12707" s="1" t="str">
        <f t="shared" si="1820"/>
        <v>21:0213</v>
      </c>
      <c r="E12707" t="s">
        <v>49074</v>
      </c>
      <c r="F12707" t="s">
        <v>49078</v>
      </c>
      <c r="H12707">
        <v>62.098863199999997</v>
      </c>
      <c r="I12707">
        <v>-134.35448339999999</v>
      </c>
      <c r="J12707" s="1" t="str">
        <f t="shared" si="1821"/>
        <v>Fluid (stream)</v>
      </c>
      <c r="K12707" s="1" t="str">
        <f t="shared" si="1822"/>
        <v>Untreated Water</v>
      </c>
      <c r="O12707">
        <v>2.5000000000000001E-2</v>
      </c>
      <c r="P12707">
        <v>60</v>
      </c>
      <c r="Q12707">
        <v>6.6</v>
      </c>
    </row>
    <row r="12708" spans="1:17" hidden="1" x14ac:dyDescent="0.3">
      <c r="A12708" t="s">
        <v>49079</v>
      </c>
      <c r="B12708" t="s">
        <v>49080</v>
      </c>
      <c r="C12708" s="1" t="str">
        <f t="shared" si="1813"/>
        <v>21:0723</v>
      </c>
      <c r="D12708" s="1" t="str">
        <f t="shared" si="1820"/>
        <v>21:0213</v>
      </c>
      <c r="E12708" t="s">
        <v>49081</v>
      </c>
      <c r="F12708" t="s">
        <v>49082</v>
      </c>
      <c r="H12708">
        <v>62.102564700000002</v>
      </c>
      <c r="I12708">
        <v>-134.3213968</v>
      </c>
      <c r="J12708" s="1" t="str">
        <f t="shared" si="1821"/>
        <v>Fluid (stream)</v>
      </c>
      <c r="K12708" s="1" t="str">
        <f t="shared" si="1822"/>
        <v>Untreated Water</v>
      </c>
      <c r="O12708">
        <v>2.5000000000000001E-2</v>
      </c>
      <c r="P12708">
        <v>80</v>
      </c>
      <c r="Q12708">
        <v>6.7</v>
      </c>
    </row>
    <row r="12709" spans="1:17" hidden="1" x14ac:dyDescent="0.3">
      <c r="A12709" t="s">
        <v>49083</v>
      </c>
      <c r="B12709" t="s">
        <v>49084</v>
      </c>
      <c r="C12709" s="1" t="str">
        <f t="shared" si="1813"/>
        <v>21:0723</v>
      </c>
      <c r="D12709" s="1" t="str">
        <f t="shared" si="1820"/>
        <v>21:0213</v>
      </c>
      <c r="E12709" t="s">
        <v>49085</v>
      </c>
      <c r="F12709" t="s">
        <v>49086</v>
      </c>
      <c r="H12709">
        <v>62.115761800000001</v>
      </c>
      <c r="I12709">
        <v>-134.35929909999999</v>
      </c>
      <c r="J12709" s="1" t="str">
        <f t="shared" si="1821"/>
        <v>Fluid (stream)</v>
      </c>
      <c r="K12709" s="1" t="str">
        <f t="shared" si="1822"/>
        <v>Untreated Water</v>
      </c>
      <c r="O12709">
        <v>2.5000000000000001E-2</v>
      </c>
      <c r="P12709">
        <v>60</v>
      </c>
      <c r="Q12709">
        <v>7</v>
      </c>
    </row>
    <row r="12710" spans="1:17" hidden="1" x14ac:dyDescent="0.3">
      <c r="A12710" t="s">
        <v>49087</v>
      </c>
      <c r="B12710" t="s">
        <v>49088</v>
      </c>
      <c r="C12710" s="1" t="str">
        <f t="shared" si="1813"/>
        <v>21:0723</v>
      </c>
      <c r="D12710" s="1" t="str">
        <f t="shared" si="1820"/>
        <v>21:0213</v>
      </c>
      <c r="E12710" t="s">
        <v>49089</v>
      </c>
      <c r="F12710" t="s">
        <v>49090</v>
      </c>
      <c r="H12710">
        <v>62.994604500000001</v>
      </c>
      <c r="I12710">
        <v>-134.1942051</v>
      </c>
      <c r="J12710" s="1" t="str">
        <f t="shared" si="1821"/>
        <v>Fluid (stream)</v>
      </c>
      <c r="K12710" s="1" t="str">
        <f t="shared" si="1822"/>
        <v>Untreated Water</v>
      </c>
      <c r="O12710">
        <v>0.56000000000000005</v>
      </c>
      <c r="P12710">
        <v>80</v>
      </c>
      <c r="Q12710">
        <v>7</v>
      </c>
    </row>
    <row r="12711" spans="1:17" hidden="1" x14ac:dyDescent="0.3">
      <c r="A12711" t="s">
        <v>49091</v>
      </c>
      <c r="B12711" t="s">
        <v>49092</v>
      </c>
      <c r="C12711" s="1" t="str">
        <f t="shared" si="1813"/>
        <v>21:0723</v>
      </c>
      <c r="D12711" s="1" t="str">
        <f t="shared" si="1820"/>
        <v>21:0213</v>
      </c>
      <c r="E12711" t="s">
        <v>49093</v>
      </c>
      <c r="F12711" t="s">
        <v>49094</v>
      </c>
      <c r="H12711">
        <v>62.978209300000003</v>
      </c>
      <c r="I12711">
        <v>-134.14910449999999</v>
      </c>
      <c r="J12711" s="1" t="str">
        <f t="shared" si="1821"/>
        <v>Fluid (stream)</v>
      </c>
      <c r="K12711" s="1" t="str">
        <f t="shared" si="1822"/>
        <v>Untreated Water</v>
      </c>
      <c r="O12711">
        <v>0.87</v>
      </c>
      <c r="P12711">
        <v>150</v>
      </c>
      <c r="Q12711">
        <v>7</v>
      </c>
    </row>
    <row r="12712" spans="1:17" hidden="1" x14ac:dyDescent="0.3">
      <c r="A12712" t="s">
        <v>49095</v>
      </c>
      <c r="B12712" t="s">
        <v>49096</v>
      </c>
      <c r="C12712" s="1" t="str">
        <f t="shared" si="1813"/>
        <v>21:0723</v>
      </c>
      <c r="D12712" s="1" t="str">
        <f>HYPERLINK("http://geochem.nrcan.gc.ca/cdogs/content/svy/svy_e.htm", "")</f>
        <v/>
      </c>
      <c r="G12712" s="1" t="str">
        <f>HYPERLINK("http://geochem.nrcan.gc.ca/cdogs/content/cr_/cr_00084_e.htm", "84")</f>
        <v>84</v>
      </c>
      <c r="J12712" t="s">
        <v>11453</v>
      </c>
      <c r="K12712" t="s">
        <v>11454</v>
      </c>
      <c r="O12712">
        <v>0.18</v>
      </c>
      <c r="P12712">
        <v>80</v>
      </c>
      <c r="Q12712">
        <v>6.8</v>
      </c>
    </row>
    <row r="12713" spans="1:17" hidden="1" x14ac:dyDescent="0.3">
      <c r="A12713" t="s">
        <v>49097</v>
      </c>
      <c r="B12713" t="s">
        <v>49098</v>
      </c>
      <c r="C12713" s="1" t="str">
        <f t="shared" si="1813"/>
        <v>21:0723</v>
      </c>
      <c r="D12713" s="1" t="str">
        <f t="shared" ref="D12713:D12735" si="1823">HYPERLINK("http://geochem.nrcan.gc.ca/cdogs/content/svy/svy210213_e.htm", "21:0213")</f>
        <v>21:0213</v>
      </c>
      <c r="E12713" t="s">
        <v>49099</v>
      </c>
      <c r="F12713" t="s">
        <v>49100</v>
      </c>
      <c r="H12713">
        <v>62.9691051</v>
      </c>
      <c r="I12713">
        <v>-134.10231099999999</v>
      </c>
      <c r="J12713" s="1" t="str">
        <f t="shared" ref="J12713:J12735" si="1824">HYPERLINK("http://geochem.nrcan.gc.ca/cdogs/content/kwd/kwd020018_e.htm", "Fluid (stream)")</f>
        <v>Fluid (stream)</v>
      </c>
      <c r="K12713" s="1" t="str">
        <f t="shared" ref="K12713:K12735" si="1825">HYPERLINK("http://geochem.nrcan.gc.ca/cdogs/content/kwd/kwd080007_e.htm", "Untreated Water")</f>
        <v>Untreated Water</v>
      </c>
      <c r="O12713">
        <v>2.5000000000000001E-2</v>
      </c>
      <c r="P12713">
        <v>80</v>
      </c>
      <c r="Q12713">
        <v>6.8</v>
      </c>
    </row>
    <row r="12714" spans="1:17" hidden="1" x14ac:dyDescent="0.3">
      <c r="A12714" t="s">
        <v>49101</v>
      </c>
      <c r="B12714" t="s">
        <v>49102</v>
      </c>
      <c r="C12714" s="1" t="str">
        <f t="shared" si="1813"/>
        <v>21:0723</v>
      </c>
      <c r="D12714" s="1" t="str">
        <f t="shared" si="1823"/>
        <v>21:0213</v>
      </c>
      <c r="E12714" t="s">
        <v>49103</v>
      </c>
      <c r="F12714" t="s">
        <v>49104</v>
      </c>
      <c r="H12714">
        <v>62.950907800000003</v>
      </c>
      <c r="I12714">
        <v>-134.0882072</v>
      </c>
      <c r="J12714" s="1" t="str">
        <f t="shared" si="1824"/>
        <v>Fluid (stream)</v>
      </c>
      <c r="K12714" s="1" t="str">
        <f t="shared" si="1825"/>
        <v>Untreated Water</v>
      </c>
      <c r="O12714">
        <v>0.2</v>
      </c>
      <c r="P12714">
        <v>90</v>
      </c>
      <c r="Q12714">
        <v>7</v>
      </c>
    </row>
    <row r="12715" spans="1:17" hidden="1" x14ac:dyDescent="0.3">
      <c r="A12715" t="s">
        <v>49105</v>
      </c>
      <c r="B12715" t="s">
        <v>49106</v>
      </c>
      <c r="C12715" s="1" t="str">
        <f t="shared" ref="C12715:C12778" si="1826">HYPERLINK("http://geochem.nrcan.gc.ca/cdogs/content/bdl/bdl210723_e.htm", "21:0723")</f>
        <v>21:0723</v>
      </c>
      <c r="D12715" s="1" t="str">
        <f t="shared" si="1823"/>
        <v>21:0213</v>
      </c>
      <c r="E12715" t="s">
        <v>49107</v>
      </c>
      <c r="F12715" t="s">
        <v>49108</v>
      </c>
      <c r="H12715">
        <v>62.946200400000002</v>
      </c>
      <c r="I12715">
        <v>-134.1003173</v>
      </c>
      <c r="J12715" s="1" t="str">
        <f t="shared" si="1824"/>
        <v>Fluid (stream)</v>
      </c>
      <c r="K12715" s="1" t="str">
        <f t="shared" si="1825"/>
        <v>Untreated Water</v>
      </c>
      <c r="O12715">
        <v>2.5000000000000001E-2</v>
      </c>
      <c r="P12715">
        <v>90</v>
      </c>
      <c r="Q12715">
        <v>6.8</v>
      </c>
    </row>
    <row r="12716" spans="1:17" hidden="1" x14ac:dyDescent="0.3">
      <c r="A12716" t="s">
        <v>49109</v>
      </c>
      <c r="B12716" t="s">
        <v>49110</v>
      </c>
      <c r="C12716" s="1" t="str">
        <f t="shared" si="1826"/>
        <v>21:0723</v>
      </c>
      <c r="D12716" s="1" t="str">
        <f t="shared" si="1823"/>
        <v>21:0213</v>
      </c>
      <c r="E12716" t="s">
        <v>49111</v>
      </c>
      <c r="F12716" t="s">
        <v>49112</v>
      </c>
      <c r="H12716">
        <v>62.928499100000003</v>
      </c>
      <c r="I12716">
        <v>-134.1307224</v>
      </c>
      <c r="J12716" s="1" t="str">
        <f t="shared" si="1824"/>
        <v>Fluid (stream)</v>
      </c>
      <c r="K12716" s="1" t="str">
        <f t="shared" si="1825"/>
        <v>Untreated Water</v>
      </c>
      <c r="O12716">
        <v>2.5000000000000001E-2</v>
      </c>
      <c r="P12716">
        <v>140</v>
      </c>
      <c r="Q12716">
        <v>6.8</v>
      </c>
    </row>
    <row r="12717" spans="1:17" hidden="1" x14ac:dyDescent="0.3">
      <c r="A12717" t="s">
        <v>49113</v>
      </c>
      <c r="B12717" t="s">
        <v>49114</v>
      </c>
      <c r="C12717" s="1" t="str">
        <f t="shared" si="1826"/>
        <v>21:0723</v>
      </c>
      <c r="D12717" s="1" t="str">
        <f t="shared" si="1823"/>
        <v>21:0213</v>
      </c>
      <c r="E12717" t="s">
        <v>49115</v>
      </c>
      <c r="F12717" t="s">
        <v>49116</v>
      </c>
      <c r="H12717">
        <v>62.895901100000003</v>
      </c>
      <c r="I12717">
        <v>-134.10540510000001</v>
      </c>
      <c r="J12717" s="1" t="str">
        <f t="shared" si="1824"/>
        <v>Fluid (stream)</v>
      </c>
      <c r="K12717" s="1" t="str">
        <f t="shared" si="1825"/>
        <v>Untreated Water</v>
      </c>
      <c r="O12717">
        <v>2.5000000000000001E-2</v>
      </c>
      <c r="P12717">
        <v>80</v>
      </c>
      <c r="Q12717">
        <v>6.7</v>
      </c>
    </row>
    <row r="12718" spans="1:17" hidden="1" x14ac:dyDescent="0.3">
      <c r="A12718" t="s">
        <v>49117</v>
      </c>
      <c r="B12718" t="s">
        <v>49118</v>
      </c>
      <c r="C12718" s="1" t="str">
        <f t="shared" si="1826"/>
        <v>21:0723</v>
      </c>
      <c r="D12718" s="1" t="str">
        <f t="shared" si="1823"/>
        <v>21:0213</v>
      </c>
      <c r="E12718" t="s">
        <v>49119</v>
      </c>
      <c r="F12718" t="s">
        <v>49120</v>
      </c>
      <c r="H12718">
        <v>62.883398700000001</v>
      </c>
      <c r="I12718">
        <v>-134.08590380000001</v>
      </c>
      <c r="J12718" s="1" t="str">
        <f t="shared" si="1824"/>
        <v>Fluid (stream)</v>
      </c>
      <c r="K12718" s="1" t="str">
        <f t="shared" si="1825"/>
        <v>Untreated Water</v>
      </c>
      <c r="O12718">
        <v>2.5000000000000001E-2</v>
      </c>
      <c r="P12718">
        <v>120</v>
      </c>
      <c r="Q12718">
        <v>6.6</v>
      </c>
    </row>
    <row r="12719" spans="1:17" hidden="1" x14ac:dyDescent="0.3">
      <c r="A12719" t="s">
        <v>49121</v>
      </c>
      <c r="B12719" t="s">
        <v>49122</v>
      </c>
      <c r="C12719" s="1" t="str">
        <f t="shared" si="1826"/>
        <v>21:0723</v>
      </c>
      <c r="D12719" s="1" t="str">
        <f t="shared" si="1823"/>
        <v>21:0213</v>
      </c>
      <c r="E12719" t="s">
        <v>49123</v>
      </c>
      <c r="F12719" t="s">
        <v>49124</v>
      </c>
      <c r="H12719">
        <v>62.865799600000003</v>
      </c>
      <c r="I12719">
        <v>-134.12440129999999</v>
      </c>
      <c r="J12719" s="1" t="str">
        <f t="shared" si="1824"/>
        <v>Fluid (stream)</v>
      </c>
      <c r="K12719" s="1" t="str">
        <f t="shared" si="1825"/>
        <v>Untreated Water</v>
      </c>
      <c r="O12719">
        <v>0.27</v>
      </c>
      <c r="P12719">
        <v>120</v>
      </c>
      <c r="Q12719">
        <v>7</v>
      </c>
    </row>
    <row r="12720" spans="1:17" hidden="1" x14ac:dyDescent="0.3">
      <c r="A12720" t="s">
        <v>49125</v>
      </c>
      <c r="B12720" t="s">
        <v>49126</v>
      </c>
      <c r="C12720" s="1" t="str">
        <f t="shared" si="1826"/>
        <v>21:0723</v>
      </c>
      <c r="D12720" s="1" t="str">
        <f t="shared" si="1823"/>
        <v>21:0213</v>
      </c>
      <c r="E12720" t="s">
        <v>49127</v>
      </c>
      <c r="F12720" t="s">
        <v>49128</v>
      </c>
      <c r="H12720">
        <v>62.864203500000002</v>
      </c>
      <c r="I12720">
        <v>-134.14510329999999</v>
      </c>
      <c r="J12720" s="1" t="str">
        <f t="shared" si="1824"/>
        <v>Fluid (stream)</v>
      </c>
      <c r="K12720" s="1" t="str">
        <f t="shared" si="1825"/>
        <v>Untreated Water</v>
      </c>
      <c r="O12720">
        <v>0.25</v>
      </c>
      <c r="P12720">
        <v>110</v>
      </c>
      <c r="Q12720">
        <v>7.3</v>
      </c>
    </row>
    <row r="12721" spans="1:17" hidden="1" x14ac:dyDescent="0.3">
      <c r="A12721" t="s">
        <v>49129</v>
      </c>
      <c r="B12721" t="s">
        <v>49130</v>
      </c>
      <c r="C12721" s="1" t="str">
        <f t="shared" si="1826"/>
        <v>21:0723</v>
      </c>
      <c r="D12721" s="1" t="str">
        <f t="shared" si="1823"/>
        <v>21:0213</v>
      </c>
      <c r="E12721" t="s">
        <v>49131</v>
      </c>
      <c r="F12721" t="s">
        <v>49132</v>
      </c>
      <c r="H12721">
        <v>62.854195799999999</v>
      </c>
      <c r="I12721">
        <v>-134.2001066</v>
      </c>
      <c r="J12721" s="1" t="str">
        <f t="shared" si="1824"/>
        <v>Fluid (stream)</v>
      </c>
      <c r="K12721" s="1" t="str">
        <f t="shared" si="1825"/>
        <v>Untreated Water</v>
      </c>
      <c r="O12721">
        <v>0.54</v>
      </c>
      <c r="P12721">
        <v>140</v>
      </c>
      <c r="Q12721">
        <v>7.4</v>
      </c>
    </row>
    <row r="12722" spans="1:17" hidden="1" x14ac:dyDescent="0.3">
      <c r="A12722" t="s">
        <v>49133</v>
      </c>
      <c r="B12722" t="s">
        <v>49134</v>
      </c>
      <c r="C12722" s="1" t="str">
        <f t="shared" si="1826"/>
        <v>21:0723</v>
      </c>
      <c r="D12722" s="1" t="str">
        <f t="shared" si="1823"/>
        <v>21:0213</v>
      </c>
      <c r="E12722" t="s">
        <v>49135</v>
      </c>
      <c r="F12722" t="s">
        <v>49136</v>
      </c>
      <c r="H12722">
        <v>62.8876007</v>
      </c>
      <c r="I12722">
        <v>-134.2173118</v>
      </c>
      <c r="J12722" s="1" t="str">
        <f t="shared" si="1824"/>
        <v>Fluid (stream)</v>
      </c>
      <c r="K12722" s="1" t="str">
        <f t="shared" si="1825"/>
        <v>Untreated Water</v>
      </c>
      <c r="O12722">
        <v>0.68</v>
      </c>
      <c r="P12722">
        <v>150</v>
      </c>
      <c r="Q12722">
        <v>7.3</v>
      </c>
    </row>
    <row r="12723" spans="1:17" hidden="1" x14ac:dyDescent="0.3">
      <c r="A12723" t="s">
        <v>49137</v>
      </c>
      <c r="B12723" t="s">
        <v>49138</v>
      </c>
      <c r="C12723" s="1" t="str">
        <f t="shared" si="1826"/>
        <v>21:0723</v>
      </c>
      <c r="D12723" s="1" t="str">
        <f t="shared" si="1823"/>
        <v>21:0213</v>
      </c>
      <c r="E12723" t="s">
        <v>49139</v>
      </c>
      <c r="F12723" t="s">
        <v>49140</v>
      </c>
      <c r="H12723">
        <v>62.8521942</v>
      </c>
      <c r="I12723">
        <v>-134.2490158</v>
      </c>
      <c r="J12723" s="1" t="str">
        <f t="shared" si="1824"/>
        <v>Fluid (stream)</v>
      </c>
      <c r="K12723" s="1" t="str">
        <f t="shared" si="1825"/>
        <v>Untreated Water</v>
      </c>
      <c r="O12723">
        <v>0.31</v>
      </c>
      <c r="P12723">
        <v>140</v>
      </c>
      <c r="Q12723">
        <v>7.2</v>
      </c>
    </row>
    <row r="12724" spans="1:17" hidden="1" x14ac:dyDescent="0.3">
      <c r="A12724" t="s">
        <v>49141</v>
      </c>
      <c r="B12724" t="s">
        <v>49142</v>
      </c>
      <c r="C12724" s="1" t="str">
        <f t="shared" si="1826"/>
        <v>21:0723</v>
      </c>
      <c r="D12724" s="1" t="str">
        <f t="shared" si="1823"/>
        <v>21:0213</v>
      </c>
      <c r="E12724" t="s">
        <v>49139</v>
      </c>
      <c r="F12724" t="s">
        <v>49143</v>
      </c>
      <c r="H12724">
        <v>62.8521942</v>
      </c>
      <c r="I12724">
        <v>-134.2490158</v>
      </c>
      <c r="J12724" s="1" t="str">
        <f t="shared" si="1824"/>
        <v>Fluid (stream)</v>
      </c>
      <c r="K12724" s="1" t="str">
        <f t="shared" si="1825"/>
        <v>Untreated Water</v>
      </c>
      <c r="O12724">
        <v>0.45</v>
      </c>
      <c r="P12724">
        <v>150</v>
      </c>
      <c r="Q12724">
        <v>7.2</v>
      </c>
    </row>
    <row r="12725" spans="1:17" hidden="1" x14ac:dyDescent="0.3">
      <c r="A12725" t="s">
        <v>49144</v>
      </c>
      <c r="B12725" t="s">
        <v>49145</v>
      </c>
      <c r="C12725" s="1" t="str">
        <f t="shared" si="1826"/>
        <v>21:0723</v>
      </c>
      <c r="D12725" s="1" t="str">
        <f t="shared" si="1823"/>
        <v>21:0213</v>
      </c>
      <c r="E12725" t="s">
        <v>49146</v>
      </c>
      <c r="F12725" t="s">
        <v>49147</v>
      </c>
      <c r="H12725">
        <v>62.847801599999997</v>
      </c>
      <c r="I12725">
        <v>-134.2723043</v>
      </c>
      <c r="J12725" s="1" t="str">
        <f t="shared" si="1824"/>
        <v>Fluid (stream)</v>
      </c>
      <c r="K12725" s="1" t="str">
        <f t="shared" si="1825"/>
        <v>Untreated Water</v>
      </c>
      <c r="O12725">
        <v>4.79</v>
      </c>
      <c r="P12725">
        <v>200</v>
      </c>
      <c r="Q12725">
        <v>7.6</v>
      </c>
    </row>
    <row r="12726" spans="1:17" hidden="1" x14ac:dyDescent="0.3">
      <c r="A12726" t="s">
        <v>49148</v>
      </c>
      <c r="B12726" t="s">
        <v>49149</v>
      </c>
      <c r="C12726" s="1" t="str">
        <f t="shared" si="1826"/>
        <v>21:0723</v>
      </c>
      <c r="D12726" s="1" t="str">
        <f t="shared" si="1823"/>
        <v>21:0213</v>
      </c>
      <c r="E12726" t="s">
        <v>49150</v>
      </c>
      <c r="F12726" t="s">
        <v>49151</v>
      </c>
      <c r="H12726">
        <v>62.843396900000002</v>
      </c>
      <c r="I12726">
        <v>-134.32321690000001</v>
      </c>
      <c r="J12726" s="1" t="str">
        <f t="shared" si="1824"/>
        <v>Fluid (stream)</v>
      </c>
      <c r="K12726" s="1" t="str">
        <f t="shared" si="1825"/>
        <v>Untreated Water</v>
      </c>
      <c r="O12726">
        <v>0.32</v>
      </c>
      <c r="P12726">
        <v>180</v>
      </c>
      <c r="Q12726">
        <v>7.5</v>
      </c>
    </row>
    <row r="12727" spans="1:17" hidden="1" x14ac:dyDescent="0.3">
      <c r="A12727" t="s">
        <v>49152</v>
      </c>
      <c r="B12727" t="s">
        <v>49153</v>
      </c>
      <c r="C12727" s="1" t="str">
        <f t="shared" si="1826"/>
        <v>21:0723</v>
      </c>
      <c r="D12727" s="1" t="str">
        <f t="shared" si="1823"/>
        <v>21:0213</v>
      </c>
      <c r="E12727" t="s">
        <v>49154</v>
      </c>
      <c r="F12727" t="s">
        <v>49155</v>
      </c>
      <c r="H12727">
        <v>62.876800699999997</v>
      </c>
      <c r="I12727">
        <v>-134.3168048</v>
      </c>
      <c r="J12727" s="1" t="str">
        <f t="shared" si="1824"/>
        <v>Fluid (stream)</v>
      </c>
      <c r="K12727" s="1" t="str">
        <f t="shared" si="1825"/>
        <v>Untreated Water</v>
      </c>
      <c r="O12727">
        <v>0.25</v>
      </c>
      <c r="P12727">
        <v>90</v>
      </c>
      <c r="Q12727">
        <v>7.4</v>
      </c>
    </row>
    <row r="12728" spans="1:17" hidden="1" x14ac:dyDescent="0.3">
      <c r="A12728" t="s">
        <v>49156</v>
      </c>
      <c r="B12728" t="s">
        <v>49157</v>
      </c>
      <c r="C12728" s="1" t="str">
        <f t="shared" si="1826"/>
        <v>21:0723</v>
      </c>
      <c r="D12728" s="1" t="str">
        <f t="shared" si="1823"/>
        <v>21:0213</v>
      </c>
      <c r="E12728" t="s">
        <v>49158</v>
      </c>
      <c r="F12728" t="s">
        <v>49159</v>
      </c>
      <c r="H12728">
        <v>62.891799499999998</v>
      </c>
      <c r="I12728">
        <v>-134.331818</v>
      </c>
      <c r="J12728" s="1" t="str">
        <f t="shared" si="1824"/>
        <v>Fluid (stream)</v>
      </c>
      <c r="K12728" s="1" t="str">
        <f t="shared" si="1825"/>
        <v>Untreated Water</v>
      </c>
      <c r="O12728">
        <v>1.07</v>
      </c>
      <c r="P12728">
        <v>110</v>
      </c>
      <c r="Q12728">
        <v>7.4</v>
      </c>
    </row>
    <row r="12729" spans="1:17" hidden="1" x14ac:dyDescent="0.3">
      <c r="A12729" t="s">
        <v>49160</v>
      </c>
      <c r="B12729" t="s">
        <v>49161</v>
      </c>
      <c r="C12729" s="1" t="str">
        <f t="shared" si="1826"/>
        <v>21:0723</v>
      </c>
      <c r="D12729" s="1" t="str">
        <f t="shared" si="1823"/>
        <v>21:0213</v>
      </c>
      <c r="E12729" t="s">
        <v>49162</v>
      </c>
      <c r="F12729" t="s">
        <v>49163</v>
      </c>
      <c r="H12729">
        <v>62.894097000000002</v>
      </c>
      <c r="I12729">
        <v>-134.32612</v>
      </c>
      <c r="J12729" s="1" t="str">
        <f t="shared" si="1824"/>
        <v>Fluid (stream)</v>
      </c>
      <c r="K12729" s="1" t="str">
        <f t="shared" si="1825"/>
        <v>Untreated Water</v>
      </c>
      <c r="O12729">
        <v>0.81</v>
      </c>
      <c r="P12729">
        <v>130</v>
      </c>
      <c r="Q12729">
        <v>7.4</v>
      </c>
    </row>
    <row r="12730" spans="1:17" hidden="1" x14ac:dyDescent="0.3">
      <c r="A12730" t="s">
        <v>49164</v>
      </c>
      <c r="B12730" t="s">
        <v>49165</v>
      </c>
      <c r="C12730" s="1" t="str">
        <f t="shared" si="1826"/>
        <v>21:0723</v>
      </c>
      <c r="D12730" s="1" t="str">
        <f t="shared" si="1823"/>
        <v>21:0213</v>
      </c>
      <c r="E12730" t="s">
        <v>49166</v>
      </c>
      <c r="F12730" t="s">
        <v>49167</v>
      </c>
      <c r="H12730">
        <v>62.905699400000003</v>
      </c>
      <c r="I12730">
        <v>-134.31432140000001</v>
      </c>
      <c r="J12730" s="1" t="str">
        <f t="shared" si="1824"/>
        <v>Fluid (stream)</v>
      </c>
      <c r="K12730" s="1" t="str">
        <f t="shared" si="1825"/>
        <v>Untreated Water</v>
      </c>
      <c r="O12730">
        <v>0.36</v>
      </c>
      <c r="P12730">
        <v>110</v>
      </c>
      <c r="Q12730">
        <v>7.4</v>
      </c>
    </row>
    <row r="12731" spans="1:17" hidden="1" x14ac:dyDescent="0.3">
      <c r="A12731" t="s">
        <v>49168</v>
      </c>
      <c r="B12731" t="s">
        <v>49169</v>
      </c>
      <c r="C12731" s="1" t="str">
        <f t="shared" si="1826"/>
        <v>21:0723</v>
      </c>
      <c r="D12731" s="1" t="str">
        <f t="shared" si="1823"/>
        <v>21:0213</v>
      </c>
      <c r="E12731" t="s">
        <v>49170</v>
      </c>
      <c r="F12731" t="s">
        <v>49171</v>
      </c>
      <c r="H12731">
        <v>62.947500900000001</v>
      </c>
      <c r="I12731">
        <v>-134.20331210000001</v>
      </c>
      <c r="J12731" s="1" t="str">
        <f t="shared" si="1824"/>
        <v>Fluid (stream)</v>
      </c>
      <c r="K12731" s="1" t="str">
        <f t="shared" si="1825"/>
        <v>Untreated Water</v>
      </c>
      <c r="O12731">
        <v>0.5</v>
      </c>
      <c r="P12731">
        <v>100</v>
      </c>
      <c r="Q12731">
        <v>7.3</v>
      </c>
    </row>
    <row r="12732" spans="1:17" hidden="1" x14ac:dyDescent="0.3">
      <c r="A12732" t="s">
        <v>49172</v>
      </c>
      <c r="B12732" t="s">
        <v>49173</v>
      </c>
      <c r="C12732" s="1" t="str">
        <f t="shared" si="1826"/>
        <v>21:0723</v>
      </c>
      <c r="D12732" s="1" t="str">
        <f t="shared" si="1823"/>
        <v>21:0213</v>
      </c>
      <c r="E12732" t="s">
        <v>49174</v>
      </c>
      <c r="F12732" t="s">
        <v>49175</v>
      </c>
      <c r="H12732">
        <v>62.942403400000003</v>
      </c>
      <c r="I12732">
        <v>-134.20672239999999</v>
      </c>
      <c r="J12732" s="1" t="str">
        <f t="shared" si="1824"/>
        <v>Fluid (stream)</v>
      </c>
      <c r="K12732" s="1" t="str">
        <f t="shared" si="1825"/>
        <v>Untreated Water</v>
      </c>
      <c r="O12732">
        <v>2.5000000000000001E-2</v>
      </c>
      <c r="P12732">
        <v>80</v>
      </c>
      <c r="Q12732">
        <v>7.2</v>
      </c>
    </row>
    <row r="12733" spans="1:17" hidden="1" x14ac:dyDescent="0.3">
      <c r="A12733" t="s">
        <v>49176</v>
      </c>
      <c r="B12733" t="s">
        <v>49177</v>
      </c>
      <c r="C12733" s="1" t="str">
        <f t="shared" si="1826"/>
        <v>21:0723</v>
      </c>
      <c r="D12733" s="1" t="str">
        <f t="shared" si="1823"/>
        <v>21:0213</v>
      </c>
      <c r="E12733" t="s">
        <v>49178</v>
      </c>
      <c r="F12733" t="s">
        <v>49179</v>
      </c>
      <c r="H12733">
        <v>62.965603999999999</v>
      </c>
      <c r="I12733">
        <v>-134.2319042</v>
      </c>
      <c r="J12733" s="1" t="str">
        <f t="shared" si="1824"/>
        <v>Fluid (stream)</v>
      </c>
      <c r="K12733" s="1" t="str">
        <f t="shared" si="1825"/>
        <v>Untreated Water</v>
      </c>
      <c r="O12733">
        <v>0.33</v>
      </c>
      <c r="P12733">
        <v>90</v>
      </c>
      <c r="Q12733">
        <v>7</v>
      </c>
    </row>
    <row r="12734" spans="1:17" hidden="1" x14ac:dyDescent="0.3">
      <c r="A12734" t="s">
        <v>49180</v>
      </c>
      <c r="B12734" t="s">
        <v>49181</v>
      </c>
      <c r="C12734" s="1" t="str">
        <f t="shared" si="1826"/>
        <v>21:0723</v>
      </c>
      <c r="D12734" s="1" t="str">
        <f t="shared" si="1823"/>
        <v>21:0213</v>
      </c>
      <c r="E12734" t="s">
        <v>49182</v>
      </c>
      <c r="F12734" t="s">
        <v>49183</v>
      </c>
      <c r="H12734">
        <v>62.965307299999999</v>
      </c>
      <c r="I12734">
        <v>-134.2401155</v>
      </c>
      <c r="J12734" s="1" t="str">
        <f t="shared" si="1824"/>
        <v>Fluid (stream)</v>
      </c>
      <c r="K12734" s="1" t="str">
        <f t="shared" si="1825"/>
        <v>Untreated Water</v>
      </c>
      <c r="O12734">
        <v>2.5000000000000001E-2</v>
      </c>
      <c r="P12734">
        <v>90</v>
      </c>
      <c r="Q12734">
        <v>6.9</v>
      </c>
    </row>
    <row r="12735" spans="1:17" hidden="1" x14ac:dyDescent="0.3">
      <c r="A12735" t="s">
        <v>49184</v>
      </c>
      <c r="B12735" t="s">
        <v>49185</v>
      </c>
      <c r="C12735" s="1" t="str">
        <f t="shared" si="1826"/>
        <v>21:0723</v>
      </c>
      <c r="D12735" s="1" t="str">
        <f t="shared" si="1823"/>
        <v>21:0213</v>
      </c>
      <c r="E12735" t="s">
        <v>49186</v>
      </c>
      <c r="F12735" t="s">
        <v>49187</v>
      </c>
      <c r="H12735">
        <v>62.983702999999998</v>
      </c>
      <c r="I12735">
        <v>-134.28010660000001</v>
      </c>
      <c r="J12735" s="1" t="str">
        <f t="shared" si="1824"/>
        <v>Fluid (stream)</v>
      </c>
      <c r="K12735" s="1" t="str">
        <f t="shared" si="1825"/>
        <v>Untreated Water</v>
      </c>
      <c r="O12735">
        <v>2.5000000000000001E-2</v>
      </c>
      <c r="P12735">
        <v>90</v>
      </c>
      <c r="Q12735">
        <v>7</v>
      </c>
    </row>
    <row r="12736" spans="1:17" hidden="1" x14ac:dyDescent="0.3">
      <c r="A12736" t="s">
        <v>49188</v>
      </c>
      <c r="B12736" t="s">
        <v>49189</v>
      </c>
      <c r="C12736" s="1" t="str">
        <f t="shared" si="1826"/>
        <v>21:0723</v>
      </c>
      <c r="D12736" s="1" t="str">
        <f>HYPERLINK("http://geochem.nrcan.gc.ca/cdogs/content/svy/svy_e.htm", "")</f>
        <v/>
      </c>
      <c r="G12736" s="1" t="str">
        <f>HYPERLINK("http://geochem.nrcan.gc.ca/cdogs/content/cr_/cr_00086_e.htm", "86")</f>
        <v>86</v>
      </c>
      <c r="J12736" t="s">
        <v>11453</v>
      </c>
      <c r="K12736" t="s">
        <v>11454</v>
      </c>
      <c r="O12736">
        <v>0.55000000000000004</v>
      </c>
      <c r="P12736">
        <v>110</v>
      </c>
      <c r="Q12736">
        <v>6.6</v>
      </c>
    </row>
    <row r="12737" spans="1:17" hidden="1" x14ac:dyDescent="0.3">
      <c r="A12737" t="s">
        <v>49190</v>
      </c>
      <c r="B12737" t="s">
        <v>49191</v>
      </c>
      <c r="C12737" s="1" t="str">
        <f t="shared" si="1826"/>
        <v>21:0723</v>
      </c>
      <c r="D12737" s="1" t="str">
        <f t="shared" ref="D12737:D12750" si="1827">HYPERLINK("http://geochem.nrcan.gc.ca/cdogs/content/svy/svy210213_e.htm", "21:0213")</f>
        <v>21:0213</v>
      </c>
      <c r="E12737" t="s">
        <v>49192</v>
      </c>
      <c r="F12737" t="s">
        <v>49193</v>
      </c>
      <c r="H12737">
        <v>62.986606000000002</v>
      </c>
      <c r="I12737">
        <v>-134.31151120000001</v>
      </c>
      <c r="J12737" s="1" t="str">
        <f t="shared" ref="J12737:J12750" si="1828">HYPERLINK("http://geochem.nrcan.gc.ca/cdogs/content/kwd/kwd020018_e.htm", "Fluid (stream)")</f>
        <v>Fluid (stream)</v>
      </c>
      <c r="K12737" s="1" t="str">
        <f t="shared" ref="K12737:K12750" si="1829">HYPERLINK("http://geochem.nrcan.gc.ca/cdogs/content/kwd/kwd080007_e.htm", "Untreated Water")</f>
        <v>Untreated Water</v>
      </c>
      <c r="O12737">
        <v>2.5000000000000001E-2</v>
      </c>
      <c r="P12737">
        <v>100</v>
      </c>
      <c r="Q12737">
        <v>6.9</v>
      </c>
    </row>
    <row r="12738" spans="1:17" hidden="1" x14ac:dyDescent="0.3">
      <c r="A12738" t="s">
        <v>49194</v>
      </c>
      <c r="B12738" t="s">
        <v>49195</v>
      </c>
      <c r="C12738" s="1" t="str">
        <f t="shared" si="1826"/>
        <v>21:0723</v>
      </c>
      <c r="D12738" s="1" t="str">
        <f t="shared" si="1827"/>
        <v>21:0213</v>
      </c>
      <c r="E12738" t="s">
        <v>49196</v>
      </c>
      <c r="F12738" t="s">
        <v>49197</v>
      </c>
      <c r="H12738">
        <v>62.966198400000003</v>
      </c>
      <c r="I12738">
        <v>-134.33490800000001</v>
      </c>
      <c r="J12738" s="1" t="str">
        <f t="shared" si="1828"/>
        <v>Fluid (stream)</v>
      </c>
      <c r="K12738" s="1" t="str">
        <f t="shared" si="1829"/>
        <v>Untreated Water</v>
      </c>
      <c r="O12738">
        <v>2.5000000000000001E-2</v>
      </c>
      <c r="P12738">
        <v>80</v>
      </c>
      <c r="Q12738">
        <v>7</v>
      </c>
    </row>
    <row r="12739" spans="1:17" hidden="1" x14ac:dyDescent="0.3">
      <c r="A12739" t="s">
        <v>49198</v>
      </c>
      <c r="B12739" t="s">
        <v>49199</v>
      </c>
      <c r="C12739" s="1" t="str">
        <f t="shared" si="1826"/>
        <v>21:0723</v>
      </c>
      <c r="D12739" s="1" t="str">
        <f t="shared" si="1827"/>
        <v>21:0213</v>
      </c>
      <c r="E12739" t="s">
        <v>49200</v>
      </c>
      <c r="F12739" t="s">
        <v>49201</v>
      </c>
      <c r="H12739">
        <v>62.963501399999998</v>
      </c>
      <c r="I12739">
        <v>-134.38781549999999</v>
      </c>
      <c r="J12739" s="1" t="str">
        <f t="shared" si="1828"/>
        <v>Fluid (stream)</v>
      </c>
      <c r="K12739" s="1" t="str">
        <f t="shared" si="1829"/>
        <v>Untreated Water</v>
      </c>
      <c r="O12739">
        <v>2.5000000000000001E-2</v>
      </c>
      <c r="P12739">
        <v>100</v>
      </c>
      <c r="Q12739">
        <v>6.9</v>
      </c>
    </row>
    <row r="12740" spans="1:17" hidden="1" x14ac:dyDescent="0.3">
      <c r="A12740" t="s">
        <v>49202</v>
      </c>
      <c r="B12740" t="s">
        <v>49203</v>
      </c>
      <c r="C12740" s="1" t="str">
        <f t="shared" si="1826"/>
        <v>21:0723</v>
      </c>
      <c r="D12740" s="1" t="str">
        <f t="shared" si="1827"/>
        <v>21:0213</v>
      </c>
      <c r="E12740" t="s">
        <v>49204</v>
      </c>
      <c r="F12740" t="s">
        <v>49205</v>
      </c>
      <c r="H12740">
        <v>62.952096900000001</v>
      </c>
      <c r="I12740">
        <v>-134.41421070000001</v>
      </c>
      <c r="J12740" s="1" t="str">
        <f t="shared" si="1828"/>
        <v>Fluid (stream)</v>
      </c>
      <c r="K12740" s="1" t="str">
        <f t="shared" si="1829"/>
        <v>Untreated Water</v>
      </c>
      <c r="O12740">
        <v>2.5000000000000001E-2</v>
      </c>
      <c r="P12740">
        <v>130</v>
      </c>
      <c r="Q12740">
        <v>6.8</v>
      </c>
    </row>
    <row r="12741" spans="1:17" hidden="1" x14ac:dyDescent="0.3">
      <c r="A12741" t="s">
        <v>49206</v>
      </c>
      <c r="B12741" t="s">
        <v>49207</v>
      </c>
      <c r="C12741" s="1" t="str">
        <f t="shared" si="1826"/>
        <v>21:0723</v>
      </c>
      <c r="D12741" s="1" t="str">
        <f t="shared" si="1827"/>
        <v>21:0213</v>
      </c>
      <c r="E12741" t="s">
        <v>49208</v>
      </c>
      <c r="F12741" t="s">
        <v>49209</v>
      </c>
      <c r="H12741">
        <v>62.949299500000002</v>
      </c>
      <c r="I12741">
        <v>-134.3978099</v>
      </c>
      <c r="J12741" s="1" t="str">
        <f t="shared" si="1828"/>
        <v>Fluid (stream)</v>
      </c>
      <c r="K12741" s="1" t="str">
        <f t="shared" si="1829"/>
        <v>Untreated Water</v>
      </c>
      <c r="O12741">
        <v>0.37</v>
      </c>
      <c r="P12741">
        <v>100</v>
      </c>
      <c r="Q12741">
        <v>6.8</v>
      </c>
    </row>
    <row r="12742" spans="1:17" hidden="1" x14ac:dyDescent="0.3">
      <c r="A12742" t="s">
        <v>49210</v>
      </c>
      <c r="B12742" t="s">
        <v>49211</v>
      </c>
      <c r="C12742" s="1" t="str">
        <f t="shared" si="1826"/>
        <v>21:0723</v>
      </c>
      <c r="D12742" s="1" t="str">
        <f t="shared" si="1827"/>
        <v>21:0213</v>
      </c>
      <c r="E12742" t="s">
        <v>49212</v>
      </c>
      <c r="F12742" t="s">
        <v>49213</v>
      </c>
      <c r="H12742">
        <v>62.922693799999998</v>
      </c>
      <c r="I12742">
        <v>-134.41891480000001</v>
      </c>
      <c r="J12742" s="1" t="str">
        <f t="shared" si="1828"/>
        <v>Fluid (stream)</v>
      </c>
      <c r="K12742" s="1" t="str">
        <f t="shared" si="1829"/>
        <v>Untreated Water</v>
      </c>
      <c r="O12742">
        <v>1.45</v>
      </c>
      <c r="P12742">
        <v>90</v>
      </c>
      <c r="Q12742">
        <v>7</v>
      </c>
    </row>
    <row r="12743" spans="1:17" hidden="1" x14ac:dyDescent="0.3">
      <c r="A12743" t="s">
        <v>49214</v>
      </c>
      <c r="B12743" t="s">
        <v>49215</v>
      </c>
      <c r="C12743" s="1" t="str">
        <f t="shared" si="1826"/>
        <v>21:0723</v>
      </c>
      <c r="D12743" s="1" t="str">
        <f t="shared" si="1827"/>
        <v>21:0213</v>
      </c>
      <c r="E12743" t="s">
        <v>49216</v>
      </c>
      <c r="F12743" t="s">
        <v>49217</v>
      </c>
      <c r="H12743">
        <v>62.881899799999999</v>
      </c>
      <c r="I12743">
        <v>-134.40621429999999</v>
      </c>
      <c r="J12743" s="1" t="str">
        <f t="shared" si="1828"/>
        <v>Fluid (stream)</v>
      </c>
      <c r="K12743" s="1" t="str">
        <f t="shared" si="1829"/>
        <v>Untreated Water</v>
      </c>
      <c r="O12743">
        <v>1</v>
      </c>
      <c r="P12743">
        <v>100</v>
      </c>
      <c r="Q12743">
        <v>7</v>
      </c>
    </row>
    <row r="12744" spans="1:17" hidden="1" x14ac:dyDescent="0.3">
      <c r="A12744" t="s">
        <v>49218</v>
      </c>
      <c r="B12744" t="s">
        <v>49219</v>
      </c>
      <c r="C12744" s="1" t="str">
        <f t="shared" si="1826"/>
        <v>21:0723</v>
      </c>
      <c r="D12744" s="1" t="str">
        <f t="shared" si="1827"/>
        <v>21:0213</v>
      </c>
      <c r="E12744" t="s">
        <v>49220</v>
      </c>
      <c r="F12744" t="s">
        <v>49221</v>
      </c>
      <c r="H12744">
        <v>62.868591199999997</v>
      </c>
      <c r="I12744">
        <v>-134.4443187</v>
      </c>
      <c r="J12744" s="1" t="str">
        <f t="shared" si="1828"/>
        <v>Fluid (stream)</v>
      </c>
      <c r="K12744" s="1" t="str">
        <f t="shared" si="1829"/>
        <v>Untreated Water</v>
      </c>
      <c r="O12744">
        <v>0.86</v>
      </c>
      <c r="P12744">
        <v>110</v>
      </c>
      <c r="Q12744">
        <v>7</v>
      </c>
    </row>
    <row r="12745" spans="1:17" hidden="1" x14ac:dyDescent="0.3">
      <c r="A12745" t="s">
        <v>49222</v>
      </c>
      <c r="B12745" t="s">
        <v>49223</v>
      </c>
      <c r="C12745" s="1" t="str">
        <f t="shared" si="1826"/>
        <v>21:0723</v>
      </c>
      <c r="D12745" s="1" t="str">
        <f t="shared" si="1827"/>
        <v>21:0213</v>
      </c>
      <c r="E12745" t="s">
        <v>49220</v>
      </c>
      <c r="F12745" t="s">
        <v>49224</v>
      </c>
      <c r="H12745">
        <v>62.868591199999997</v>
      </c>
      <c r="I12745">
        <v>-134.4443187</v>
      </c>
      <c r="J12745" s="1" t="str">
        <f t="shared" si="1828"/>
        <v>Fluid (stream)</v>
      </c>
      <c r="K12745" s="1" t="str">
        <f t="shared" si="1829"/>
        <v>Untreated Water</v>
      </c>
      <c r="O12745">
        <v>0.73</v>
      </c>
      <c r="P12745">
        <v>110</v>
      </c>
      <c r="Q12745">
        <v>7</v>
      </c>
    </row>
    <row r="12746" spans="1:17" hidden="1" x14ac:dyDescent="0.3">
      <c r="A12746" t="s">
        <v>49225</v>
      </c>
      <c r="B12746" t="s">
        <v>49226</v>
      </c>
      <c r="C12746" s="1" t="str">
        <f t="shared" si="1826"/>
        <v>21:0723</v>
      </c>
      <c r="D12746" s="1" t="str">
        <f t="shared" si="1827"/>
        <v>21:0213</v>
      </c>
      <c r="E12746" t="s">
        <v>49227</v>
      </c>
      <c r="F12746" t="s">
        <v>49228</v>
      </c>
      <c r="H12746">
        <v>62.893400200000002</v>
      </c>
      <c r="I12746">
        <v>-134.45810990000001</v>
      </c>
      <c r="J12746" s="1" t="str">
        <f t="shared" si="1828"/>
        <v>Fluid (stream)</v>
      </c>
      <c r="K12746" s="1" t="str">
        <f t="shared" si="1829"/>
        <v>Untreated Water</v>
      </c>
      <c r="O12746">
        <v>2.5000000000000001E-2</v>
      </c>
      <c r="P12746">
        <v>80</v>
      </c>
      <c r="Q12746">
        <v>6.8</v>
      </c>
    </row>
    <row r="12747" spans="1:17" hidden="1" x14ac:dyDescent="0.3">
      <c r="A12747" t="s">
        <v>49229</v>
      </c>
      <c r="B12747" t="s">
        <v>49230</v>
      </c>
      <c r="C12747" s="1" t="str">
        <f t="shared" si="1826"/>
        <v>21:0723</v>
      </c>
      <c r="D12747" s="1" t="str">
        <f t="shared" si="1827"/>
        <v>21:0213</v>
      </c>
      <c r="E12747" t="s">
        <v>49231</v>
      </c>
      <c r="F12747" t="s">
        <v>49232</v>
      </c>
      <c r="H12747">
        <v>62.875494400000001</v>
      </c>
      <c r="I12747">
        <v>-134.49972489999999</v>
      </c>
      <c r="J12747" s="1" t="str">
        <f t="shared" si="1828"/>
        <v>Fluid (stream)</v>
      </c>
      <c r="K12747" s="1" t="str">
        <f t="shared" si="1829"/>
        <v>Untreated Water</v>
      </c>
      <c r="O12747">
        <v>0.89</v>
      </c>
      <c r="P12747">
        <v>90</v>
      </c>
      <c r="Q12747">
        <v>6.8</v>
      </c>
    </row>
    <row r="12748" spans="1:17" hidden="1" x14ac:dyDescent="0.3">
      <c r="A12748" t="s">
        <v>49233</v>
      </c>
      <c r="B12748" t="s">
        <v>49234</v>
      </c>
      <c r="C12748" s="1" t="str">
        <f t="shared" si="1826"/>
        <v>21:0723</v>
      </c>
      <c r="D12748" s="1" t="str">
        <f t="shared" si="1827"/>
        <v>21:0213</v>
      </c>
      <c r="E12748" t="s">
        <v>49235</v>
      </c>
      <c r="F12748" t="s">
        <v>49236</v>
      </c>
      <c r="H12748">
        <v>62.881298399999999</v>
      </c>
      <c r="I12748">
        <v>-134.53261979999999</v>
      </c>
      <c r="J12748" s="1" t="str">
        <f t="shared" si="1828"/>
        <v>Fluid (stream)</v>
      </c>
      <c r="K12748" s="1" t="str">
        <f t="shared" si="1829"/>
        <v>Untreated Water</v>
      </c>
      <c r="O12748">
        <v>1.92</v>
      </c>
      <c r="P12748">
        <v>100</v>
      </c>
      <c r="Q12748">
        <v>7.2</v>
      </c>
    </row>
    <row r="12749" spans="1:17" hidden="1" x14ac:dyDescent="0.3">
      <c r="A12749" t="s">
        <v>49237</v>
      </c>
      <c r="B12749" t="s">
        <v>49238</v>
      </c>
      <c r="C12749" s="1" t="str">
        <f t="shared" si="1826"/>
        <v>21:0723</v>
      </c>
      <c r="D12749" s="1" t="str">
        <f t="shared" si="1827"/>
        <v>21:0213</v>
      </c>
      <c r="E12749" t="s">
        <v>49239</v>
      </c>
      <c r="F12749" t="s">
        <v>49240</v>
      </c>
      <c r="H12749">
        <v>62.889196400000003</v>
      </c>
      <c r="I12749">
        <v>-134.55731460000001</v>
      </c>
      <c r="J12749" s="1" t="str">
        <f t="shared" si="1828"/>
        <v>Fluid (stream)</v>
      </c>
      <c r="K12749" s="1" t="str">
        <f t="shared" si="1829"/>
        <v>Untreated Water</v>
      </c>
      <c r="O12749">
        <v>2.08</v>
      </c>
      <c r="P12749">
        <v>100</v>
      </c>
      <c r="Q12749">
        <v>7.2</v>
      </c>
    </row>
    <row r="12750" spans="1:17" hidden="1" x14ac:dyDescent="0.3">
      <c r="A12750" t="s">
        <v>49241</v>
      </c>
      <c r="B12750" t="s">
        <v>49242</v>
      </c>
      <c r="C12750" s="1" t="str">
        <f t="shared" si="1826"/>
        <v>21:0723</v>
      </c>
      <c r="D12750" s="1" t="str">
        <f t="shared" si="1827"/>
        <v>21:0213</v>
      </c>
      <c r="E12750" t="s">
        <v>49243</v>
      </c>
      <c r="F12750" t="s">
        <v>49244</v>
      </c>
      <c r="H12750">
        <v>62.863495800000003</v>
      </c>
      <c r="I12750">
        <v>-134.5592159</v>
      </c>
      <c r="J12750" s="1" t="str">
        <f t="shared" si="1828"/>
        <v>Fluid (stream)</v>
      </c>
      <c r="K12750" s="1" t="str">
        <f t="shared" si="1829"/>
        <v>Untreated Water</v>
      </c>
      <c r="O12750">
        <v>1.1599999999999999</v>
      </c>
      <c r="P12750">
        <v>110</v>
      </c>
      <c r="Q12750">
        <v>7.1</v>
      </c>
    </row>
    <row r="12751" spans="1:17" hidden="1" x14ac:dyDescent="0.3">
      <c r="A12751" t="s">
        <v>49245</v>
      </c>
      <c r="B12751" t="s">
        <v>49246</v>
      </c>
      <c r="C12751" s="1" t="str">
        <f t="shared" si="1826"/>
        <v>21:0723</v>
      </c>
      <c r="D12751" s="1" t="str">
        <f>HYPERLINK("http://geochem.nrcan.gc.ca/cdogs/content/svy/svy_e.htm", "")</f>
        <v/>
      </c>
      <c r="G12751" s="1" t="str">
        <f>HYPERLINK("http://geochem.nrcan.gc.ca/cdogs/content/cr_/cr_00084_e.htm", "84")</f>
        <v>84</v>
      </c>
      <c r="J12751" t="s">
        <v>11453</v>
      </c>
      <c r="K12751" t="s">
        <v>11454</v>
      </c>
      <c r="O12751">
        <v>0.22</v>
      </c>
      <c r="P12751">
        <v>70</v>
      </c>
      <c r="Q12751">
        <v>6.8</v>
      </c>
    </row>
    <row r="12752" spans="1:17" hidden="1" x14ac:dyDescent="0.3">
      <c r="A12752" t="s">
        <v>49247</v>
      </c>
      <c r="B12752" t="s">
        <v>49248</v>
      </c>
      <c r="C12752" s="1" t="str">
        <f t="shared" si="1826"/>
        <v>21:0723</v>
      </c>
      <c r="D12752" s="1" t="str">
        <f t="shared" ref="D12752:D12774" si="1830">HYPERLINK("http://geochem.nrcan.gc.ca/cdogs/content/svy/svy210213_e.htm", "21:0213")</f>
        <v>21:0213</v>
      </c>
      <c r="E12752" t="s">
        <v>49249</v>
      </c>
      <c r="F12752" t="s">
        <v>49250</v>
      </c>
      <c r="H12752">
        <v>62.858397400000001</v>
      </c>
      <c r="I12752">
        <v>-134.53691430000001</v>
      </c>
      <c r="J12752" s="1" t="str">
        <f t="shared" ref="J12752:J12774" si="1831">HYPERLINK("http://geochem.nrcan.gc.ca/cdogs/content/kwd/kwd020018_e.htm", "Fluid (stream)")</f>
        <v>Fluid (stream)</v>
      </c>
      <c r="K12752" s="1" t="str">
        <f t="shared" ref="K12752:K12774" si="1832">HYPERLINK("http://geochem.nrcan.gc.ca/cdogs/content/kwd/kwd080007_e.htm", "Untreated Water")</f>
        <v>Untreated Water</v>
      </c>
      <c r="O12752">
        <v>0.48</v>
      </c>
      <c r="P12752">
        <v>80</v>
      </c>
      <c r="Q12752">
        <v>7</v>
      </c>
    </row>
    <row r="12753" spans="1:17" hidden="1" x14ac:dyDescent="0.3">
      <c r="A12753" t="s">
        <v>49251</v>
      </c>
      <c r="B12753" t="s">
        <v>49252</v>
      </c>
      <c r="C12753" s="1" t="str">
        <f t="shared" si="1826"/>
        <v>21:0723</v>
      </c>
      <c r="D12753" s="1" t="str">
        <f t="shared" si="1830"/>
        <v>21:0213</v>
      </c>
      <c r="E12753" t="s">
        <v>49253</v>
      </c>
      <c r="F12753" t="s">
        <v>49254</v>
      </c>
      <c r="H12753">
        <v>62.852795200000003</v>
      </c>
      <c r="I12753">
        <v>-134.51272320000001</v>
      </c>
      <c r="J12753" s="1" t="str">
        <f t="shared" si="1831"/>
        <v>Fluid (stream)</v>
      </c>
      <c r="K12753" s="1" t="str">
        <f t="shared" si="1832"/>
        <v>Untreated Water</v>
      </c>
      <c r="O12753">
        <v>2.5000000000000001E-2</v>
      </c>
      <c r="P12753">
        <v>100</v>
      </c>
      <c r="Q12753">
        <v>7.4</v>
      </c>
    </row>
    <row r="12754" spans="1:17" hidden="1" x14ac:dyDescent="0.3">
      <c r="A12754" t="s">
        <v>49255</v>
      </c>
      <c r="B12754" t="s">
        <v>49256</v>
      </c>
      <c r="C12754" s="1" t="str">
        <f t="shared" si="1826"/>
        <v>21:0723</v>
      </c>
      <c r="D12754" s="1" t="str">
        <f t="shared" si="1830"/>
        <v>21:0213</v>
      </c>
      <c r="E12754" t="s">
        <v>49257</v>
      </c>
      <c r="F12754" t="s">
        <v>49258</v>
      </c>
      <c r="H12754">
        <v>62.846498699999998</v>
      </c>
      <c r="I12754">
        <v>-134.4323243</v>
      </c>
      <c r="J12754" s="1" t="str">
        <f t="shared" si="1831"/>
        <v>Fluid (stream)</v>
      </c>
      <c r="K12754" s="1" t="str">
        <f t="shared" si="1832"/>
        <v>Untreated Water</v>
      </c>
      <c r="O12754">
        <v>0.64</v>
      </c>
      <c r="P12754">
        <v>110</v>
      </c>
      <c r="Q12754">
        <v>7.3</v>
      </c>
    </row>
    <row r="12755" spans="1:17" hidden="1" x14ac:dyDescent="0.3">
      <c r="A12755" t="s">
        <v>49259</v>
      </c>
      <c r="B12755" t="s">
        <v>49260</v>
      </c>
      <c r="C12755" s="1" t="str">
        <f t="shared" si="1826"/>
        <v>21:0723</v>
      </c>
      <c r="D12755" s="1" t="str">
        <f t="shared" si="1830"/>
        <v>21:0213</v>
      </c>
      <c r="E12755" t="s">
        <v>49261</v>
      </c>
      <c r="F12755" t="s">
        <v>49262</v>
      </c>
      <c r="H12755">
        <v>62.826788399999998</v>
      </c>
      <c r="I12755">
        <v>-134.4890145</v>
      </c>
      <c r="J12755" s="1" t="str">
        <f t="shared" si="1831"/>
        <v>Fluid (stream)</v>
      </c>
      <c r="K12755" s="1" t="str">
        <f t="shared" si="1832"/>
        <v>Untreated Water</v>
      </c>
      <c r="O12755">
        <v>0.82</v>
      </c>
      <c r="P12755">
        <v>90</v>
      </c>
      <c r="Q12755">
        <v>7.3</v>
      </c>
    </row>
    <row r="12756" spans="1:17" hidden="1" x14ac:dyDescent="0.3">
      <c r="A12756" t="s">
        <v>49263</v>
      </c>
      <c r="B12756" t="s">
        <v>49264</v>
      </c>
      <c r="C12756" s="1" t="str">
        <f t="shared" si="1826"/>
        <v>21:0723</v>
      </c>
      <c r="D12756" s="1" t="str">
        <f t="shared" si="1830"/>
        <v>21:0213</v>
      </c>
      <c r="E12756" t="s">
        <v>49265</v>
      </c>
      <c r="F12756" t="s">
        <v>49266</v>
      </c>
      <c r="H12756">
        <v>62.0577538</v>
      </c>
      <c r="I12756">
        <v>-135.15252989999999</v>
      </c>
      <c r="J12756" s="1" t="str">
        <f t="shared" si="1831"/>
        <v>Fluid (stream)</v>
      </c>
      <c r="K12756" s="1" t="str">
        <f t="shared" si="1832"/>
        <v>Untreated Water</v>
      </c>
      <c r="O12756">
        <v>2.5000000000000001E-2</v>
      </c>
      <c r="P12756">
        <v>160</v>
      </c>
      <c r="Q12756">
        <v>7.4</v>
      </c>
    </row>
    <row r="12757" spans="1:17" hidden="1" x14ac:dyDescent="0.3">
      <c r="A12757" t="s">
        <v>49267</v>
      </c>
      <c r="B12757" t="s">
        <v>49268</v>
      </c>
      <c r="C12757" s="1" t="str">
        <f t="shared" si="1826"/>
        <v>21:0723</v>
      </c>
      <c r="D12757" s="1" t="str">
        <f t="shared" si="1830"/>
        <v>21:0213</v>
      </c>
      <c r="E12757" t="s">
        <v>49269</v>
      </c>
      <c r="F12757" t="s">
        <v>49270</v>
      </c>
      <c r="H12757">
        <v>62.014730700000001</v>
      </c>
      <c r="I12757">
        <v>-135.91943449999999</v>
      </c>
      <c r="J12757" s="1" t="str">
        <f t="shared" si="1831"/>
        <v>Fluid (stream)</v>
      </c>
      <c r="K12757" s="1" t="str">
        <f t="shared" si="1832"/>
        <v>Untreated Water</v>
      </c>
      <c r="O12757">
        <v>2.5000000000000001E-2</v>
      </c>
      <c r="P12757">
        <v>160</v>
      </c>
      <c r="Q12757">
        <v>7</v>
      </c>
    </row>
    <row r="12758" spans="1:17" hidden="1" x14ac:dyDescent="0.3">
      <c r="A12758" t="s">
        <v>49271</v>
      </c>
      <c r="B12758" t="s">
        <v>49272</v>
      </c>
      <c r="C12758" s="1" t="str">
        <f t="shared" si="1826"/>
        <v>21:0723</v>
      </c>
      <c r="D12758" s="1" t="str">
        <f t="shared" si="1830"/>
        <v>21:0213</v>
      </c>
      <c r="E12758" t="s">
        <v>49273</v>
      </c>
      <c r="F12758" t="s">
        <v>49274</v>
      </c>
      <c r="H12758">
        <v>62.003430199999997</v>
      </c>
      <c r="I12758">
        <v>-135.78913829999999</v>
      </c>
      <c r="J12758" s="1" t="str">
        <f t="shared" si="1831"/>
        <v>Fluid (stream)</v>
      </c>
      <c r="K12758" s="1" t="str">
        <f t="shared" si="1832"/>
        <v>Untreated Water</v>
      </c>
      <c r="O12758">
        <v>2.5000000000000001E-2</v>
      </c>
      <c r="P12758">
        <v>120</v>
      </c>
      <c r="Q12758">
        <v>7.8</v>
      </c>
    </row>
    <row r="12759" spans="1:17" hidden="1" x14ac:dyDescent="0.3">
      <c r="A12759" t="s">
        <v>49275</v>
      </c>
      <c r="B12759" t="s">
        <v>49276</v>
      </c>
      <c r="C12759" s="1" t="str">
        <f t="shared" si="1826"/>
        <v>21:0723</v>
      </c>
      <c r="D12759" s="1" t="str">
        <f t="shared" si="1830"/>
        <v>21:0213</v>
      </c>
      <c r="E12759" t="s">
        <v>49277</v>
      </c>
      <c r="F12759" t="s">
        <v>49278</v>
      </c>
      <c r="H12759">
        <v>62.036330499999998</v>
      </c>
      <c r="I12759">
        <v>-135.7831324</v>
      </c>
      <c r="J12759" s="1" t="str">
        <f t="shared" si="1831"/>
        <v>Fluid (stream)</v>
      </c>
      <c r="K12759" s="1" t="str">
        <f t="shared" si="1832"/>
        <v>Untreated Water</v>
      </c>
      <c r="O12759">
        <v>2.5000000000000001E-2</v>
      </c>
      <c r="P12759">
        <v>130</v>
      </c>
      <c r="Q12759">
        <v>7.5</v>
      </c>
    </row>
    <row r="12760" spans="1:17" hidden="1" x14ac:dyDescent="0.3">
      <c r="A12760" t="s">
        <v>49279</v>
      </c>
      <c r="B12760" t="s">
        <v>49280</v>
      </c>
      <c r="C12760" s="1" t="str">
        <f t="shared" si="1826"/>
        <v>21:0723</v>
      </c>
      <c r="D12760" s="1" t="str">
        <f t="shared" si="1830"/>
        <v>21:0213</v>
      </c>
      <c r="E12760" t="s">
        <v>49281</v>
      </c>
      <c r="F12760" t="s">
        <v>49282</v>
      </c>
      <c r="H12760">
        <v>62.035740599999997</v>
      </c>
      <c r="I12760">
        <v>-135.64004510000001</v>
      </c>
      <c r="J12760" s="1" t="str">
        <f t="shared" si="1831"/>
        <v>Fluid (stream)</v>
      </c>
      <c r="K12760" s="1" t="str">
        <f t="shared" si="1832"/>
        <v>Untreated Water</v>
      </c>
      <c r="O12760">
        <v>0.5</v>
      </c>
      <c r="P12760">
        <v>120</v>
      </c>
      <c r="Q12760">
        <v>7.6</v>
      </c>
    </row>
    <row r="12761" spans="1:17" hidden="1" x14ac:dyDescent="0.3">
      <c r="A12761" t="s">
        <v>49283</v>
      </c>
      <c r="B12761" t="s">
        <v>49284</v>
      </c>
      <c r="C12761" s="1" t="str">
        <f t="shared" si="1826"/>
        <v>21:0723</v>
      </c>
      <c r="D12761" s="1" t="str">
        <f t="shared" si="1830"/>
        <v>21:0213</v>
      </c>
      <c r="E12761" t="s">
        <v>49285</v>
      </c>
      <c r="F12761" t="s">
        <v>49286</v>
      </c>
      <c r="H12761">
        <v>62.028535599999998</v>
      </c>
      <c r="I12761">
        <v>-135.6217383</v>
      </c>
      <c r="J12761" s="1" t="str">
        <f t="shared" si="1831"/>
        <v>Fluid (stream)</v>
      </c>
      <c r="K12761" s="1" t="str">
        <f t="shared" si="1832"/>
        <v>Untreated Water</v>
      </c>
      <c r="O12761">
        <v>2.5000000000000001E-2</v>
      </c>
      <c r="P12761">
        <v>90</v>
      </c>
      <c r="Q12761">
        <v>6.9</v>
      </c>
    </row>
    <row r="12762" spans="1:17" hidden="1" x14ac:dyDescent="0.3">
      <c r="A12762" t="s">
        <v>49287</v>
      </c>
      <c r="B12762" t="s">
        <v>49288</v>
      </c>
      <c r="C12762" s="1" t="str">
        <f t="shared" si="1826"/>
        <v>21:0723</v>
      </c>
      <c r="D12762" s="1" t="str">
        <f t="shared" si="1830"/>
        <v>21:0213</v>
      </c>
      <c r="E12762" t="s">
        <v>49289</v>
      </c>
      <c r="F12762" t="s">
        <v>49290</v>
      </c>
      <c r="H12762">
        <v>62.026536499999999</v>
      </c>
      <c r="I12762">
        <v>-135.65773849999999</v>
      </c>
      <c r="J12762" s="1" t="str">
        <f t="shared" si="1831"/>
        <v>Fluid (stream)</v>
      </c>
      <c r="K12762" s="1" t="str">
        <f t="shared" si="1832"/>
        <v>Untreated Water</v>
      </c>
      <c r="O12762">
        <v>2.5000000000000001E-2</v>
      </c>
      <c r="P12762">
        <v>110</v>
      </c>
      <c r="Q12762">
        <v>7</v>
      </c>
    </row>
    <row r="12763" spans="1:17" hidden="1" x14ac:dyDescent="0.3">
      <c r="A12763" t="s">
        <v>49291</v>
      </c>
      <c r="B12763" t="s">
        <v>49292</v>
      </c>
      <c r="C12763" s="1" t="str">
        <f t="shared" si="1826"/>
        <v>21:0723</v>
      </c>
      <c r="D12763" s="1" t="str">
        <f t="shared" si="1830"/>
        <v>21:0213</v>
      </c>
      <c r="E12763" t="s">
        <v>49289</v>
      </c>
      <c r="F12763" t="s">
        <v>49293</v>
      </c>
      <c r="H12763">
        <v>62.026536499999999</v>
      </c>
      <c r="I12763">
        <v>-135.65773849999999</v>
      </c>
      <c r="J12763" s="1" t="str">
        <f t="shared" si="1831"/>
        <v>Fluid (stream)</v>
      </c>
      <c r="K12763" s="1" t="str">
        <f t="shared" si="1832"/>
        <v>Untreated Water</v>
      </c>
      <c r="O12763">
        <v>2.5000000000000001E-2</v>
      </c>
      <c r="P12763">
        <v>150</v>
      </c>
      <c r="Q12763">
        <v>6.9</v>
      </c>
    </row>
    <row r="12764" spans="1:17" hidden="1" x14ac:dyDescent="0.3">
      <c r="A12764" t="s">
        <v>49294</v>
      </c>
      <c r="B12764" t="s">
        <v>49295</v>
      </c>
      <c r="C12764" s="1" t="str">
        <f t="shared" si="1826"/>
        <v>21:0723</v>
      </c>
      <c r="D12764" s="1" t="str">
        <f t="shared" si="1830"/>
        <v>21:0213</v>
      </c>
      <c r="E12764" t="s">
        <v>49296</v>
      </c>
      <c r="F12764" t="s">
        <v>49297</v>
      </c>
      <c r="H12764">
        <v>62.012033299999999</v>
      </c>
      <c r="I12764">
        <v>-135.72834080000001</v>
      </c>
      <c r="J12764" s="1" t="str">
        <f t="shared" si="1831"/>
        <v>Fluid (stream)</v>
      </c>
      <c r="K12764" s="1" t="str">
        <f t="shared" si="1832"/>
        <v>Untreated Water</v>
      </c>
      <c r="O12764">
        <v>1.27</v>
      </c>
      <c r="P12764">
        <v>120</v>
      </c>
      <c r="Q12764">
        <v>7.1</v>
      </c>
    </row>
    <row r="12765" spans="1:17" hidden="1" x14ac:dyDescent="0.3">
      <c r="A12765" t="s">
        <v>49298</v>
      </c>
      <c r="B12765" t="s">
        <v>49299</v>
      </c>
      <c r="C12765" s="1" t="str">
        <f t="shared" si="1826"/>
        <v>21:0723</v>
      </c>
      <c r="D12765" s="1" t="str">
        <f t="shared" si="1830"/>
        <v>21:0213</v>
      </c>
      <c r="E12765" t="s">
        <v>49300</v>
      </c>
      <c r="F12765" t="s">
        <v>49301</v>
      </c>
      <c r="H12765">
        <v>62.0570363</v>
      </c>
      <c r="I12765">
        <v>-135.54553799999999</v>
      </c>
      <c r="J12765" s="1" t="str">
        <f t="shared" si="1831"/>
        <v>Fluid (stream)</v>
      </c>
      <c r="K12765" s="1" t="str">
        <f t="shared" si="1832"/>
        <v>Untreated Water</v>
      </c>
      <c r="O12765">
        <v>2.5000000000000001E-2</v>
      </c>
      <c r="P12765">
        <v>90</v>
      </c>
      <c r="Q12765">
        <v>6.2</v>
      </c>
    </row>
    <row r="12766" spans="1:17" hidden="1" x14ac:dyDescent="0.3">
      <c r="A12766" t="s">
        <v>49302</v>
      </c>
      <c r="B12766" t="s">
        <v>49303</v>
      </c>
      <c r="C12766" s="1" t="str">
        <f t="shared" si="1826"/>
        <v>21:0723</v>
      </c>
      <c r="D12766" s="1" t="str">
        <f t="shared" si="1830"/>
        <v>21:0213</v>
      </c>
      <c r="E12766" t="s">
        <v>49304</v>
      </c>
      <c r="F12766" t="s">
        <v>49305</v>
      </c>
      <c r="H12766">
        <v>62.080743900000002</v>
      </c>
      <c r="I12766">
        <v>-135.5313381</v>
      </c>
      <c r="J12766" s="1" t="str">
        <f t="shared" si="1831"/>
        <v>Fluid (stream)</v>
      </c>
      <c r="K12766" s="1" t="str">
        <f t="shared" si="1832"/>
        <v>Untreated Water</v>
      </c>
      <c r="O12766">
        <v>2.5000000000000001E-2</v>
      </c>
      <c r="P12766">
        <v>90</v>
      </c>
      <c r="Q12766">
        <v>6.7</v>
      </c>
    </row>
    <row r="12767" spans="1:17" hidden="1" x14ac:dyDescent="0.3">
      <c r="A12767" t="s">
        <v>49306</v>
      </c>
      <c r="B12767" t="s">
        <v>49307</v>
      </c>
      <c r="C12767" s="1" t="str">
        <f t="shared" si="1826"/>
        <v>21:0723</v>
      </c>
      <c r="D12767" s="1" t="str">
        <f t="shared" si="1830"/>
        <v>21:0213</v>
      </c>
      <c r="E12767" t="s">
        <v>49308</v>
      </c>
      <c r="F12767" t="s">
        <v>49309</v>
      </c>
      <c r="H12767">
        <v>62.0285437</v>
      </c>
      <c r="I12767">
        <v>-135.44093219999999</v>
      </c>
      <c r="J12767" s="1" t="str">
        <f t="shared" si="1831"/>
        <v>Fluid (stream)</v>
      </c>
      <c r="K12767" s="1" t="str">
        <f t="shared" si="1832"/>
        <v>Untreated Water</v>
      </c>
      <c r="O12767">
        <v>2.5000000000000001E-2</v>
      </c>
      <c r="P12767">
        <v>100</v>
      </c>
      <c r="Q12767">
        <v>7.2</v>
      </c>
    </row>
    <row r="12768" spans="1:17" hidden="1" x14ac:dyDescent="0.3">
      <c r="A12768" t="s">
        <v>49310</v>
      </c>
      <c r="B12768" t="s">
        <v>49311</v>
      </c>
      <c r="C12768" s="1" t="str">
        <f t="shared" si="1826"/>
        <v>21:0723</v>
      </c>
      <c r="D12768" s="1" t="str">
        <f t="shared" si="1830"/>
        <v>21:0213</v>
      </c>
      <c r="E12768" t="s">
        <v>49312</v>
      </c>
      <c r="F12768" t="s">
        <v>49313</v>
      </c>
      <c r="H12768">
        <v>62.043844200000002</v>
      </c>
      <c r="I12768">
        <v>-135.38503679999999</v>
      </c>
      <c r="J12768" s="1" t="str">
        <f t="shared" si="1831"/>
        <v>Fluid (stream)</v>
      </c>
      <c r="K12768" s="1" t="str">
        <f t="shared" si="1832"/>
        <v>Untreated Water</v>
      </c>
      <c r="O12768">
        <v>2.5000000000000001E-2</v>
      </c>
      <c r="P12768">
        <v>90</v>
      </c>
      <c r="Q12768">
        <v>7</v>
      </c>
    </row>
    <row r="12769" spans="1:17" hidden="1" x14ac:dyDescent="0.3">
      <c r="A12769" t="s">
        <v>49314</v>
      </c>
      <c r="B12769" t="s">
        <v>49315</v>
      </c>
      <c r="C12769" s="1" t="str">
        <f t="shared" si="1826"/>
        <v>21:0723</v>
      </c>
      <c r="D12769" s="1" t="str">
        <f t="shared" si="1830"/>
        <v>21:0213</v>
      </c>
      <c r="E12769" t="s">
        <v>49316</v>
      </c>
      <c r="F12769" t="s">
        <v>49317</v>
      </c>
      <c r="H12769">
        <v>62.088139099999999</v>
      </c>
      <c r="I12769">
        <v>-135.37933609999999</v>
      </c>
      <c r="J12769" s="1" t="str">
        <f t="shared" si="1831"/>
        <v>Fluid (stream)</v>
      </c>
      <c r="K12769" s="1" t="str">
        <f t="shared" si="1832"/>
        <v>Untreated Water</v>
      </c>
      <c r="O12769">
        <v>2.5000000000000001E-2</v>
      </c>
      <c r="P12769">
        <v>100</v>
      </c>
      <c r="Q12769">
        <v>7</v>
      </c>
    </row>
    <row r="12770" spans="1:17" hidden="1" x14ac:dyDescent="0.3">
      <c r="A12770" t="s">
        <v>49318</v>
      </c>
      <c r="B12770" t="s">
        <v>49319</v>
      </c>
      <c r="C12770" s="1" t="str">
        <f t="shared" si="1826"/>
        <v>21:0723</v>
      </c>
      <c r="D12770" s="1" t="str">
        <f t="shared" si="1830"/>
        <v>21:0213</v>
      </c>
      <c r="E12770" t="s">
        <v>49320</v>
      </c>
      <c r="F12770" t="s">
        <v>49321</v>
      </c>
      <c r="H12770">
        <v>62.080844300000003</v>
      </c>
      <c r="I12770">
        <v>-135.23182259999999</v>
      </c>
      <c r="J12770" s="1" t="str">
        <f t="shared" si="1831"/>
        <v>Fluid (stream)</v>
      </c>
      <c r="K12770" s="1" t="str">
        <f t="shared" si="1832"/>
        <v>Untreated Water</v>
      </c>
      <c r="O12770">
        <v>0.34</v>
      </c>
      <c r="P12770">
        <v>100</v>
      </c>
      <c r="Q12770">
        <v>7</v>
      </c>
    </row>
    <row r="12771" spans="1:17" hidden="1" x14ac:dyDescent="0.3">
      <c r="A12771" t="s">
        <v>49322</v>
      </c>
      <c r="B12771" t="s">
        <v>49323</v>
      </c>
      <c r="C12771" s="1" t="str">
        <f t="shared" si="1826"/>
        <v>21:0723</v>
      </c>
      <c r="D12771" s="1" t="str">
        <f t="shared" si="1830"/>
        <v>21:0213</v>
      </c>
      <c r="E12771" t="s">
        <v>49324</v>
      </c>
      <c r="F12771" t="s">
        <v>49325</v>
      </c>
      <c r="H12771">
        <v>62.109038599999998</v>
      </c>
      <c r="I12771">
        <v>-135.9767397</v>
      </c>
      <c r="J12771" s="1" t="str">
        <f t="shared" si="1831"/>
        <v>Fluid (stream)</v>
      </c>
      <c r="K12771" s="1" t="str">
        <f t="shared" si="1832"/>
        <v>Untreated Water</v>
      </c>
    </row>
    <row r="12772" spans="1:17" hidden="1" x14ac:dyDescent="0.3">
      <c r="A12772" t="s">
        <v>49326</v>
      </c>
      <c r="B12772" t="s">
        <v>49327</v>
      </c>
      <c r="C12772" s="1" t="str">
        <f t="shared" si="1826"/>
        <v>21:0723</v>
      </c>
      <c r="D12772" s="1" t="str">
        <f t="shared" si="1830"/>
        <v>21:0213</v>
      </c>
      <c r="E12772" t="s">
        <v>49328</v>
      </c>
      <c r="F12772" t="s">
        <v>49329</v>
      </c>
      <c r="H12772">
        <v>62.055842599999998</v>
      </c>
      <c r="I12772">
        <v>-135.26412999999999</v>
      </c>
      <c r="J12772" s="1" t="str">
        <f t="shared" si="1831"/>
        <v>Fluid (stream)</v>
      </c>
      <c r="K12772" s="1" t="str">
        <f t="shared" si="1832"/>
        <v>Untreated Water</v>
      </c>
      <c r="O12772">
        <v>1.25</v>
      </c>
      <c r="P12772">
        <v>170</v>
      </c>
      <c r="Q12772">
        <v>7</v>
      </c>
    </row>
    <row r="12773" spans="1:17" hidden="1" x14ac:dyDescent="0.3">
      <c r="A12773" t="s">
        <v>49330</v>
      </c>
      <c r="B12773" t="s">
        <v>49331</v>
      </c>
      <c r="C12773" s="1" t="str">
        <f t="shared" si="1826"/>
        <v>21:0723</v>
      </c>
      <c r="D12773" s="1" t="str">
        <f t="shared" si="1830"/>
        <v>21:0213</v>
      </c>
      <c r="E12773" t="s">
        <v>49332</v>
      </c>
      <c r="F12773" t="s">
        <v>49333</v>
      </c>
      <c r="H12773">
        <v>62.047443399999999</v>
      </c>
      <c r="I12773">
        <v>-135.24363450000001</v>
      </c>
      <c r="J12773" s="1" t="str">
        <f t="shared" si="1831"/>
        <v>Fluid (stream)</v>
      </c>
      <c r="K12773" s="1" t="str">
        <f t="shared" si="1832"/>
        <v>Untreated Water</v>
      </c>
      <c r="O12773">
        <v>2.5000000000000001E-2</v>
      </c>
      <c r="P12773">
        <v>90</v>
      </c>
      <c r="Q12773">
        <v>7.2</v>
      </c>
    </row>
    <row r="12774" spans="1:17" hidden="1" x14ac:dyDescent="0.3">
      <c r="A12774" t="s">
        <v>49334</v>
      </c>
      <c r="B12774" t="s">
        <v>49335</v>
      </c>
      <c r="C12774" s="1" t="str">
        <f t="shared" si="1826"/>
        <v>21:0723</v>
      </c>
      <c r="D12774" s="1" t="str">
        <f t="shared" si="1830"/>
        <v>21:0213</v>
      </c>
      <c r="E12774" t="s">
        <v>49336</v>
      </c>
      <c r="F12774" t="s">
        <v>49337</v>
      </c>
      <c r="H12774">
        <v>62.074340100000001</v>
      </c>
      <c r="I12774">
        <v>-135.30392800000001</v>
      </c>
      <c r="J12774" s="1" t="str">
        <f t="shared" si="1831"/>
        <v>Fluid (stream)</v>
      </c>
      <c r="K12774" s="1" t="str">
        <f t="shared" si="1832"/>
        <v>Untreated Water</v>
      </c>
    </row>
    <row r="12775" spans="1:17" hidden="1" x14ac:dyDescent="0.3">
      <c r="A12775" t="s">
        <v>49338</v>
      </c>
      <c r="B12775" t="s">
        <v>49339</v>
      </c>
      <c r="C12775" s="1" t="str">
        <f t="shared" si="1826"/>
        <v>21:0723</v>
      </c>
      <c r="D12775" s="1" t="str">
        <f>HYPERLINK("http://geochem.nrcan.gc.ca/cdogs/content/svy/svy_e.htm", "")</f>
        <v/>
      </c>
      <c r="G12775" s="1" t="str">
        <f>HYPERLINK("http://geochem.nrcan.gc.ca/cdogs/content/cr_/cr_00085_e.htm", "85")</f>
        <v>85</v>
      </c>
      <c r="J12775" t="s">
        <v>11453</v>
      </c>
      <c r="K12775" t="s">
        <v>11454</v>
      </c>
      <c r="O12775">
        <v>0.23</v>
      </c>
      <c r="P12775">
        <v>70</v>
      </c>
      <c r="Q12775">
        <v>7</v>
      </c>
    </row>
    <row r="12776" spans="1:17" hidden="1" x14ac:dyDescent="0.3">
      <c r="A12776" t="s">
        <v>49340</v>
      </c>
      <c r="B12776" t="s">
        <v>49341</v>
      </c>
      <c r="C12776" s="1" t="str">
        <f t="shared" si="1826"/>
        <v>21:0723</v>
      </c>
      <c r="D12776" s="1" t="str">
        <f t="shared" ref="D12776:D12787" si="1833">HYPERLINK("http://geochem.nrcan.gc.ca/cdogs/content/svy/svy210213_e.htm", "21:0213")</f>
        <v>21:0213</v>
      </c>
      <c r="E12776" t="s">
        <v>49342</v>
      </c>
      <c r="F12776" t="s">
        <v>49343</v>
      </c>
      <c r="H12776">
        <v>62.006852299999998</v>
      </c>
      <c r="I12776">
        <v>-135.2452199</v>
      </c>
      <c r="J12776" s="1" t="str">
        <f t="shared" ref="J12776:J12787" si="1834">HYPERLINK("http://geochem.nrcan.gc.ca/cdogs/content/kwd/kwd020018_e.htm", "Fluid (stream)")</f>
        <v>Fluid (stream)</v>
      </c>
      <c r="K12776" s="1" t="str">
        <f t="shared" ref="K12776:K12787" si="1835">HYPERLINK("http://geochem.nrcan.gc.ca/cdogs/content/kwd/kwd080007_e.htm", "Untreated Water")</f>
        <v>Untreated Water</v>
      </c>
      <c r="O12776">
        <v>2.5000000000000001E-2</v>
      </c>
      <c r="P12776">
        <v>80</v>
      </c>
      <c r="Q12776">
        <v>7</v>
      </c>
    </row>
    <row r="12777" spans="1:17" hidden="1" x14ac:dyDescent="0.3">
      <c r="A12777" t="s">
        <v>49344</v>
      </c>
      <c r="B12777" t="s">
        <v>49345</v>
      </c>
      <c r="C12777" s="1" t="str">
        <f t="shared" si="1826"/>
        <v>21:0723</v>
      </c>
      <c r="D12777" s="1" t="str">
        <f t="shared" si="1833"/>
        <v>21:0213</v>
      </c>
      <c r="E12777" t="s">
        <v>49346</v>
      </c>
      <c r="F12777" t="s">
        <v>49347</v>
      </c>
      <c r="H12777">
        <v>62.005846900000002</v>
      </c>
      <c r="I12777">
        <v>-135.3231251</v>
      </c>
      <c r="J12777" s="1" t="str">
        <f t="shared" si="1834"/>
        <v>Fluid (stream)</v>
      </c>
      <c r="K12777" s="1" t="str">
        <f t="shared" si="1835"/>
        <v>Untreated Water</v>
      </c>
      <c r="O12777">
        <v>2.5000000000000001E-2</v>
      </c>
      <c r="P12777">
        <v>100</v>
      </c>
      <c r="Q12777">
        <v>7.5</v>
      </c>
    </row>
    <row r="12778" spans="1:17" hidden="1" x14ac:dyDescent="0.3">
      <c r="A12778" t="s">
        <v>49348</v>
      </c>
      <c r="B12778" t="s">
        <v>49349</v>
      </c>
      <c r="C12778" s="1" t="str">
        <f t="shared" si="1826"/>
        <v>21:0723</v>
      </c>
      <c r="D12778" s="1" t="str">
        <f t="shared" si="1833"/>
        <v>21:0213</v>
      </c>
      <c r="E12778" t="s">
        <v>49350</v>
      </c>
      <c r="F12778" t="s">
        <v>49351</v>
      </c>
      <c r="H12778">
        <v>62.120546599999997</v>
      </c>
      <c r="I12778">
        <v>-135.9157491</v>
      </c>
      <c r="J12778" s="1" t="str">
        <f t="shared" si="1834"/>
        <v>Fluid (stream)</v>
      </c>
      <c r="K12778" s="1" t="str">
        <f t="shared" si="1835"/>
        <v>Untreated Water</v>
      </c>
      <c r="O12778">
        <v>2.5000000000000001E-2</v>
      </c>
      <c r="P12778">
        <v>100</v>
      </c>
      <c r="Q12778">
        <v>7.5</v>
      </c>
    </row>
    <row r="12779" spans="1:17" hidden="1" x14ac:dyDescent="0.3">
      <c r="A12779" t="s">
        <v>49352</v>
      </c>
      <c r="B12779" t="s">
        <v>49353</v>
      </c>
      <c r="C12779" s="1" t="str">
        <f t="shared" ref="C12779:C12842" si="1836">HYPERLINK("http://geochem.nrcan.gc.ca/cdogs/content/bdl/bdl210723_e.htm", "21:0723")</f>
        <v>21:0723</v>
      </c>
      <c r="D12779" s="1" t="str">
        <f t="shared" si="1833"/>
        <v>21:0213</v>
      </c>
      <c r="E12779" t="s">
        <v>49354</v>
      </c>
      <c r="F12779" t="s">
        <v>49355</v>
      </c>
      <c r="H12779">
        <v>62.142245199999998</v>
      </c>
      <c r="I12779">
        <v>-135.94824449999999</v>
      </c>
      <c r="J12779" s="1" t="str">
        <f t="shared" si="1834"/>
        <v>Fluid (stream)</v>
      </c>
      <c r="K12779" s="1" t="str">
        <f t="shared" si="1835"/>
        <v>Untreated Water</v>
      </c>
      <c r="O12779">
        <v>1.03</v>
      </c>
      <c r="P12779">
        <v>100</v>
      </c>
      <c r="Q12779">
        <v>7.9</v>
      </c>
    </row>
    <row r="12780" spans="1:17" hidden="1" x14ac:dyDescent="0.3">
      <c r="A12780" t="s">
        <v>49356</v>
      </c>
      <c r="B12780" t="s">
        <v>49357</v>
      </c>
      <c r="C12780" s="1" t="str">
        <f t="shared" si="1836"/>
        <v>21:0723</v>
      </c>
      <c r="D12780" s="1" t="str">
        <f t="shared" si="1833"/>
        <v>21:0213</v>
      </c>
      <c r="E12780" t="s">
        <v>49358</v>
      </c>
      <c r="F12780" t="s">
        <v>49359</v>
      </c>
      <c r="H12780">
        <v>62.166747600000001</v>
      </c>
      <c r="I12780">
        <v>-135.99064870000001</v>
      </c>
      <c r="J12780" s="1" t="str">
        <f t="shared" si="1834"/>
        <v>Fluid (stream)</v>
      </c>
      <c r="K12780" s="1" t="str">
        <f t="shared" si="1835"/>
        <v>Untreated Water</v>
      </c>
      <c r="O12780">
        <v>2.5000000000000001E-2</v>
      </c>
      <c r="P12780">
        <v>90</v>
      </c>
      <c r="Q12780">
        <v>7.3</v>
      </c>
    </row>
    <row r="12781" spans="1:17" hidden="1" x14ac:dyDescent="0.3">
      <c r="A12781" t="s">
        <v>49360</v>
      </c>
      <c r="B12781" t="s">
        <v>49361</v>
      </c>
      <c r="C12781" s="1" t="str">
        <f t="shared" si="1836"/>
        <v>21:0723</v>
      </c>
      <c r="D12781" s="1" t="str">
        <f t="shared" si="1833"/>
        <v>21:0213</v>
      </c>
      <c r="E12781" t="s">
        <v>49362</v>
      </c>
      <c r="F12781" t="s">
        <v>49363</v>
      </c>
      <c r="H12781">
        <v>62.1811607</v>
      </c>
      <c r="I12781">
        <v>-135.9614469</v>
      </c>
      <c r="J12781" s="1" t="str">
        <f t="shared" si="1834"/>
        <v>Fluid (stream)</v>
      </c>
      <c r="K12781" s="1" t="str">
        <f t="shared" si="1835"/>
        <v>Untreated Water</v>
      </c>
      <c r="O12781">
        <v>5.28</v>
      </c>
      <c r="P12781">
        <v>180</v>
      </c>
      <c r="Q12781">
        <v>8</v>
      </c>
    </row>
    <row r="12782" spans="1:17" hidden="1" x14ac:dyDescent="0.3">
      <c r="A12782" t="s">
        <v>49364</v>
      </c>
      <c r="B12782" t="s">
        <v>49365</v>
      </c>
      <c r="C12782" s="1" t="str">
        <f t="shared" si="1836"/>
        <v>21:0723</v>
      </c>
      <c r="D12782" s="1" t="str">
        <f t="shared" si="1833"/>
        <v>21:0213</v>
      </c>
      <c r="E12782" t="s">
        <v>49362</v>
      </c>
      <c r="F12782" t="s">
        <v>49366</v>
      </c>
      <c r="H12782">
        <v>62.1811607</v>
      </c>
      <c r="I12782">
        <v>-135.9614469</v>
      </c>
      <c r="J12782" s="1" t="str">
        <f t="shared" si="1834"/>
        <v>Fluid (stream)</v>
      </c>
      <c r="K12782" s="1" t="str">
        <f t="shared" si="1835"/>
        <v>Untreated Water</v>
      </c>
      <c r="O12782">
        <v>2.5000000000000001E-2</v>
      </c>
      <c r="P12782">
        <v>200</v>
      </c>
      <c r="Q12782">
        <v>7.8</v>
      </c>
    </row>
    <row r="12783" spans="1:17" hidden="1" x14ac:dyDescent="0.3">
      <c r="A12783" t="s">
        <v>49367</v>
      </c>
      <c r="B12783" t="s">
        <v>49368</v>
      </c>
      <c r="C12783" s="1" t="str">
        <f t="shared" si="1836"/>
        <v>21:0723</v>
      </c>
      <c r="D12783" s="1" t="str">
        <f t="shared" si="1833"/>
        <v>21:0213</v>
      </c>
      <c r="E12783" t="s">
        <v>49369</v>
      </c>
      <c r="F12783" t="s">
        <v>49370</v>
      </c>
      <c r="H12783">
        <v>62.2211699</v>
      </c>
      <c r="I12783">
        <v>-135.94395230000001</v>
      </c>
      <c r="J12783" s="1" t="str">
        <f t="shared" si="1834"/>
        <v>Fluid (stream)</v>
      </c>
      <c r="K12783" s="1" t="str">
        <f t="shared" si="1835"/>
        <v>Untreated Water</v>
      </c>
      <c r="O12783">
        <v>2.5000000000000001E-2</v>
      </c>
      <c r="P12783">
        <v>100</v>
      </c>
      <c r="Q12783">
        <v>7.6</v>
      </c>
    </row>
    <row r="12784" spans="1:17" hidden="1" x14ac:dyDescent="0.3">
      <c r="A12784" t="s">
        <v>49371</v>
      </c>
      <c r="B12784" t="s">
        <v>49372</v>
      </c>
      <c r="C12784" s="1" t="str">
        <f t="shared" si="1836"/>
        <v>21:0723</v>
      </c>
      <c r="D12784" s="1" t="str">
        <f t="shared" si="1833"/>
        <v>21:0213</v>
      </c>
      <c r="E12784" t="s">
        <v>49373</v>
      </c>
      <c r="F12784" t="s">
        <v>49374</v>
      </c>
      <c r="H12784">
        <v>62.210768999999999</v>
      </c>
      <c r="I12784">
        <v>-135.87164440000001</v>
      </c>
      <c r="J12784" s="1" t="str">
        <f t="shared" si="1834"/>
        <v>Fluid (stream)</v>
      </c>
      <c r="K12784" s="1" t="str">
        <f t="shared" si="1835"/>
        <v>Untreated Water</v>
      </c>
      <c r="O12784">
        <v>2.5000000000000001E-2</v>
      </c>
      <c r="P12784">
        <v>100</v>
      </c>
      <c r="Q12784">
        <v>7.6</v>
      </c>
    </row>
    <row r="12785" spans="1:17" hidden="1" x14ac:dyDescent="0.3">
      <c r="A12785" t="s">
        <v>49375</v>
      </c>
      <c r="B12785" t="s">
        <v>49376</v>
      </c>
      <c r="C12785" s="1" t="str">
        <f t="shared" si="1836"/>
        <v>21:0723</v>
      </c>
      <c r="D12785" s="1" t="str">
        <f t="shared" si="1833"/>
        <v>21:0213</v>
      </c>
      <c r="E12785" t="s">
        <v>49377</v>
      </c>
      <c r="F12785" t="s">
        <v>49378</v>
      </c>
      <c r="H12785">
        <v>62.189562899999999</v>
      </c>
      <c r="I12785">
        <v>-135.86113789999999</v>
      </c>
      <c r="J12785" s="1" t="str">
        <f t="shared" si="1834"/>
        <v>Fluid (stream)</v>
      </c>
      <c r="K12785" s="1" t="str">
        <f t="shared" si="1835"/>
        <v>Untreated Water</v>
      </c>
      <c r="O12785">
        <v>2.5000000000000001E-2</v>
      </c>
      <c r="P12785">
        <v>110</v>
      </c>
      <c r="Q12785">
        <v>7.9</v>
      </c>
    </row>
    <row r="12786" spans="1:17" hidden="1" x14ac:dyDescent="0.3">
      <c r="A12786" t="s">
        <v>49379</v>
      </c>
      <c r="B12786" t="s">
        <v>49380</v>
      </c>
      <c r="C12786" s="1" t="str">
        <f t="shared" si="1836"/>
        <v>21:0723</v>
      </c>
      <c r="D12786" s="1" t="str">
        <f t="shared" si="1833"/>
        <v>21:0213</v>
      </c>
      <c r="E12786" t="s">
        <v>49381</v>
      </c>
      <c r="F12786" t="s">
        <v>49382</v>
      </c>
      <c r="H12786">
        <v>62.206165900000002</v>
      </c>
      <c r="I12786">
        <v>-135.8011553</v>
      </c>
      <c r="J12786" s="1" t="str">
        <f t="shared" si="1834"/>
        <v>Fluid (stream)</v>
      </c>
      <c r="K12786" s="1" t="str">
        <f t="shared" si="1835"/>
        <v>Untreated Water</v>
      </c>
      <c r="O12786">
        <v>2.5000000000000001E-2</v>
      </c>
      <c r="P12786">
        <v>90</v>
      </c>
      <c r="Q12786">
        <v>7.5</v>
      </c>
    </row>
    <row r="12787" spans="1:17" hidden="1" x14ac:dyDescent="0.3">
      <c r="A12787" t="s">
        <v>49383</v>
      </c>
      <c r="B12787" t="s">
        <v>49384</v>
      </c>
      <c r="C12787" s="1" t="str">
        <f t="shared" si="1836"/>
        <v>21:0723</v>
      </c>
      <c r="D12787" s="1" t="str">
        <f t="shared" si="1833"/>
        <v>21:0213</v>
      </c>
      <c r="E12787" t="s">
        <v>49385</v>
      </c>
      <c r="F12787" t="s">
        <v>49386</v>
      </c>
      <c r="H12787">
        <v>62.169451899999999</v>
      </c>
      <c r="I12787">
        <v>-135.91914220000001</v>
      </c>
      <c r="J12787" s="1" t="str">
        <f t="shared" si="1834"/>
        <v>Fluid (stream)</v>
      </c>
      <c r="K12787" s="1" t="str">
        <f t="shared" si="1835"/>
        <v>Untreated Water</v>
      </c>
    </row>
    <row r="12788" spans="1:17" hidden="1" x14ac:dyDescent="0.3">
      <c r="A12788" t="s">
        <v>49387</v>
      </c>
      <c r="B12788" t="s">
        <v>49388</v>
      </c>
      <c r="C12788" s="1" t="str">
        <f t="shared" si="1836"/>
        <v>21:0723</v>
      </c>
      <c r="D12788" s="1" t="str">
        <f>HYPERLINK("http://geochem.nrcan.gc.ca/cdogs/content/svy/svy_e.htm", "")</f>
        <v/>
      </c>
      <c r="G12788" s="1" t="str">
        <f>HYPERLINK("http://geochem.nrcan.gc.ca/cdogs/content/cr_/cr_00086_e.htm", "86")</f>
        <v>86</v>
      </c>
      <c r="J12788" t="s">
        <v>11453</v>
      </c>
      <c r="K12788" t="s">
        <v>11454</v>
      </c>
      <c r="O12788">
        <v>0.26</v>
      </c>
      <c r="P12788">
        <v>100</v>
      </c>
      <c r="Q12788">
        <v>7.4</v>
      </c>
    </row>
    <row r="12789" spans="1:17" hidden="1" x14ac:dyDescent="0.3">
      <c r="A12789" t="s">
        <v>49389</v>
      </c>
      <c r="B12789" t="s">
        <v>49390</v>
      </c>
      <c r="C12789" s="1" t="str">
        <f t="shared" si="1836"/>
        <v>21:0723</v>
      </c>
      <c r="D12789" s="1" t="str">
        <f t="shared" ref="D12789:D12802" si="1837">HYPERLINK("http://geochem.nrcan.gc.ca/cdogs/content/svy/svy210213_e.htm", "21:0213")</f>
        <v>21:0213</v>
      </c>
      <c r="E12789" t="s">
        <v>49391</v>
      </c>
      <c r="F12789" t="s">
        <v>49392</v>
      </c>
      <c r="H12789">
        <v>62.1626525</v>
      </c>
      <c r="I12789">
        <v>-135.90313850000001</v>
      </c>
      <c r="J12789" s="1" t="str">
        <f t="shared" ref="J12789:J12802" si="1838">HYPERLINK("http://geochem.nrcan.gc.ca/cdogs/content/kwd/kwd020018_e.htm", "Fluid (stream)")</f>
        <v>Fluid (stream)</v>
      </c>
      <c r="K12789" s="1" t="str">
        <f t="shared" ref="K12789:K12802" si="1839">HYPERLINK("http://geochem.nrcan.gc.ca/cdogs/content/kwd/kwd080007_e.htm", "Untreated Water")</f>
        <v>Untreated Water</v>
      </c>
      <c r="O12789">
        <v>2.5000000000000001E-2</v>
      </c>
      <c r="P12789">
        <v>90</v>
      </c>
      <c r="Q12789">
        <v>7.2</v>
      </c>
    </row>
    <row r="12790" spans="1:17" hidden="1" x14ac:dyDescent="0.3">
      <c r="A12790" t="s">
        <v>49393</v>
      </c>
      <c r="B12790" t="s">
        <v>49394</v>
      </c>
      <c r="C12790" s="1" t="str">
        <f t="shared" si="1836"/>
        <v>21:0723</v>
      </c>
      <c r="D12790" s="1" t="str">
        <f t="shared" si="1837"/>
        <v>21:0213</v>
      </c>
      <c r="E12790" t="s">
        <v>49395</v>
      </c>
      <c r="F12790" t="s">
        <v>49396</v>
      </c>
      <c r="H12790">
        <v>62.158355899999997</v>
      </c>
      <c r="I12790">
        <v>-135.86464549999999</v>
      </c>
      <c r="J12790" s="1" t="str">
        <f t="shared" si="1838"/>
        <v>Fluid (stream)</v>
      </c>
      <c r="K12790" s="1" t="str">
        <f t="shared" si="1839"/>
        <v>Untreated Water</v>
      </c>
      <c r="O12790">
        <v>0.28000000000000003</v>
      </c>
      <c r="P12790">
        <v>80</v>
      </c>
      <c r="Q12790">
        <v>7.7</v>
      </c>
    </row>
    <row r="12791" spans="1:17" hidden="1" x14ac:dyDescent="0.3">
      <c r="A12791" t="s">
        <v>49397</v>
      </c>
      <c r="B12791" t="s">
        <v>49398</v>
      </c>
      <c r="C12791" s="1" t="str">
        <f t="shared" si="1836"/>
        <v>21:0723</v>
      </c>
      <c r="D12791" s="1" t="str">
        <f t="shared" si="1837"/>
        <v>21:0213</v>
      </c>
      <c r="E12791" t="s">
        <v>49399</v>
      </c>
      <c r="F12791" t="s">
        <v>49400</v>
      </c>
      <c r="H12791">
        <v>62.130648399999998</v>
      </c>
      <c r="I12791">
        <v>-135.84984170000001</v>
      </c>
      <c r="J12791" s="1" t="str">
        <f t="shared" si="1838"/>
        <v>Fluid (stream)</v>
      </c>
      <c r="K12791" s="1" t="str">
        <f t="shared" si="1839"/>
        <v>Untreated Water</v>
      </c>
      <c r="O12791">
        <v>0.18</v>
      </c>
      <c r="P12791">
        <v>100</v>
      </c>
      <c r="Q12791">
        <v>7.6</v>
      </c>
    </row>
    <row r="12792" spans="1:17" hidden="1" x14ac:dyDescent="0.3">
      <c r="A12792" t="s">
        <v>49401</v>
      </c>
      <c r="B12792" t="s">
        <v>49402</v>
      </c>
      <c r="C12792" s="1" t="str">
        <f t="shared" si="1836"/>
        <v>21:0723</v>
      </c>
      <c r="D12792" s="1" t="str">
        <f t="shared" si="1837"/>
        <v>21:0213</v>
      </c>
      <c r="E12792" t="s">
        <v>49403</v>
      </c>
      <c r="F12792" t="s">
        <v>49404</v>
      </c>
      <c r="H12792">
        <v>62.146454800000001</v>
      </c>
      <c r="I12792">
        <v>-135.80893950000001</v>
      </c>
      <c r="J12792" s="1" t="str">
        <f t="shared" si="1838"/>
        <v>Fluid (stream)</v>
      </c>
      <c r="K12792" s="1" t="str">
        <f t="shared" si="1839"/>
        <v>Untreated Water</v>
      </c>
      <c r="O12792">
        <v>0.21</v>
      </c>
      <c r="P12792">
        <v>80</v>
      </c>
      <c r="Q12792">
        <v>7.4</v>
      </c>
    </row>
    <row r="12793" spans="1:17" hidden="1" x14ac:dyDescent="0.3">
      <c r="A12793" t="s">
        <v>49405</v>
      </c>
      <c r="B12793" t="s">
        <v>49406</v>
      </c>
      <c r="C12793" s="1" t="str">
        <f t="shared" si="1836"/>
        <v>21:0723</v>
      </c>
      <c r="D12793" s="1" t="str">
        <f t="shared" si="1837"/>
        <v>21:0213</v>
      </c>
      <c r="E12793" t="s">
        <v>49407</v>
      </c>
      <c r="F12793" t="s">
        <v>49408</v>
      </c>
      <c r="H12793">
        <v>62.178463499999999</v>
      </c>
      <c r="I12793">
        <v>-135.79373759999999</v>
      </c>
      <c r="J12793" s="1" t="str">
        <f t="shared" si="1838"/>
        <v>Fluid (stream)</v>
      </c>
      <c r="K12793" s="1" t="str">
        <f t="shared" si="1839"/>
        <v>Untreated Water</v>
      </c>
    </row>
    <row r="12794" spans="1:17" hidden="1" x14ac:dyDescent="0.3">
      <c r="A12794" t="s">
        <v>49409</v>
      </c>
      <c r="B12794" t="s">
        <v>49410</v>
      </c>
      <c r="C12794" s="1" t="str">
        <f t="shared" si="1836"/>
        <v>21:0723</v>
      </c>
      <c r="D12794" s="1" t="str">
        <f t="shared" si="1837"/>
        <v>21:0213</v>
      </c>
      <c r="E12794" t="s">
        <v>49411</v>
      </c>
      <c r="F12794" t="s">
        <v>49412</v>
      </c>
      <c r="H12794">
        <v>62.125550699999998</v>
      </c>
      <c r="I12794">
        <v>-135.75334190000001</v>
      </c>
      <c r="J12794" s="1" t="str">
        <f t="shared" si="1838"/>
        <v>Fluid (stream)</v>
      </c>
      <c r="K12794" s="1" t="str">
        <f t="shared" si="1839"/>
        <v>Untreated Water</v>
      </c>
      <c r="O12794">
        <v>2.5000000000000001E-2</v>
      </c>
      <c r="P12794">
        <v>100</v>
      </c>
      <c r="Q12794">
        <v>7.7</v>
      </c>
    </row>
    <row r="12795" spans="1:17" hidden="1" x14ac:dyDescent="0.3">
      <c r="A12795" t="s">
        <v>49413</v>
      </c>
      <c r="B12795" t="s">
        <v>49414</v>
      </c>
      <c r="C12795" s="1" t="str">
        <f t="shared" si="1836"/>
        <v>21:0723</v>
      </c>
      <c r="D12795" s="1" t="str">
        <f t="shared" si="1837"/>
        <v>21:0213</v>
      </c>
      <c r="E12795" t="s">
        <v>49415</v>
      </c>
      <c r="F12795" t="s">
        <v>49416</v>
      </c>
      <c r="H12795">
        <v>62.1300515</v>
      </c>
      <c r="I12795">
        <v>-135.65014099999999</v>
      </c>
      <c r="J12795" s="1" t="str">
        <f t="shared" si="1838"/>
        <v>Fluid (stream)</v>
      </c>
      <c r="K12795" s="1" t="str">
        <f t="shared" si="1839"/>
        <v>Untreated Water</v>
      </c>
      <c r="O12795">
        <v>0.31</v>
      </c>
      <c r="P12795">
        <v>80</v>
      </c>
      <c r="Q12795">
        <v>7.5</v>
      </c>
    </row>
    <row r="12796" spans="1:17" hidden="1" x14ac:dyDescent="0.3">
      <c r="A12796" t="s">
        <v>49417</v>
      </c>
      <c r="B12796" t="s">
        <v>49418</v>
      </c>
      <c r="C12796" s="1" t="str">
        <f t="shared" si="1836"/>
        <v>21:0723</v>
      </c>
      <c r="D12796" s="1" t="str">
        <f t="shared" si="1837"/>
        <v>21:0213</v>
      </c>
      <c r="E12796" t="s">
        <v>49419</v>
      </c>
      <c r="F12796" t="s">
        <v>49420</v>
      </c>
      <c r="H12796">
        <v>62.124346899999999</v>
      </c>
      <c r="I12796">
        <v>-135.6507478</v>
      </c>
      <c r="J12796" s="1" t="str">
        <f t="shared" si="1838"/>
        <v>Fluid (stream)</v>
      </c>
      <c r="K12796" s="1" t="str">
        <f t="shared" si="1839"/>
        <v>Untreated Water</v>
      </c>
      <c r="O12796">
        <v>0.28000000000000003</v>
      </c>
      <c r="P12796">
        <v>90</v>
      </c>
      <c r="Q12796">
        <v>7.9</v>
      </c>
    </row>
    <row r="12797" spans="1:17" hidden="1" x14ac:dyDescent="0.3">
      <c r="A12797" t="s">
        <v>49421</v>
      </c>
      <c r="B12797" t="s">
        <v>49422</v>
      </c>
      <c r="C12797" s="1" t="str">
        <f t="shared" si="1836"/>
        <v>21:0723</v>
      </c>
      <c r="D12797" s="1" t="str">
        <f t="shared" si="1837"/>
        <v>21:0213</v>
      </c>
      <c r="E12797" t="s">
        <v>49423</v>
      </c>
      <c r="F12797" t="s">
        <v>49424</v>
      </c>
      <c r="H12797">
        <v>62.116047399999999</v>
      </c>
      <c r="I12797">
        <v>-135.6513372</v>
      </c>
      <c r="J12797" s="1" t="str">
        <f t="shared" si="1838"/>
        <v>Fluid (stream)</v>
      </c>
      <c r="K12797" s="1" t="str">
        <f t="shared" si="1839"/>
        <v>Untreated Water</v>
      </c>
      <c r="O12797">
        <v>2.5000000000000001E-2</v>
      </c>
      <c r="P12797">
        <v>90</v>
      </c>
      <c r="Q12797">
        <v>7.5</v>
      </c>
    </row>
    <row r="12798" spans="1:17" hidden="1" x14ac:dyDescent="0.3">
      <c r="A12798" t="s">
        <v>49425</v>
      </c>
      <c r="B12798" t="s">
        <v>49426</v>
      </c>
      <c r="C12798" s="1" t="str">
        <f t="shared" si="1836"/>
        <v>21:0723</v>
      </c>
      <c r="D12798" s="1" t="str">
        <f t="shared" si="1837"/>
        <v>21:0213</v>
      </c>
      <c r="E12798" t="s">
        <v>49427</v>
      </c>
      <c r="F12798" t="s">
        <v>49428</v>
      </c>
      <c r="H12798">
        <v>62.099542300000003</v>
      </c>
      <c r="I12798">
        <v>-135.7307472</v>
      </c>
      <c r="J12798" s="1" t="str">
        <f t="shared" si="1838"/>
        <v>Fluid (stream)</v>
      </c>
      <c r="K12798" s="1" t="str">
        <f t="shared" si="1839"/>
        <v>Untreated Water</v>
      </c>
      <c r="O12798">
        <v>2.5000000000000001E-2</v>
      </c>
      <c r="P12798">
        <v>90</v>
      </c>
      <c r="Q12798">
        <v>7.5</v>
      </c>
    </row>
    <row r="12799" spans="1:17" hidden="1" x14ac:dyDescent="0.3">
      <c r="A12799" t="s">
        <v>49429</v>
      </c>
      <c r="B12799" t="s">
        <v>49430</v>
      </c>
      <c r="C12799" s="1" t="str">
        <f t="shared" si="1836"/>
        <v>21:0723</v>
      </c>
      <c r="D12799" s="1" t="str">
        <f t="shared" si="1837"/>
        <v>21:0213</v>
      </c>
      <c r="E12799" t="s">
        <v>49431</v>
      </c>
      <c r="F12799" t="s">
        <v>49432</v>
      </c>
      <c r="H12799">
        <v>62.082338800000002</v>
      </c>
      <c r="I12799">
        <v>-135.72893759999999</v>
      </c>
      <c r="J12799" s="1" t="str">
        <f t="shared" si="1838"/>
        <v>Fluid (stream)</v>
      </c>
      <c r="K12799" s="1" t="str">
        <f t="shared" si="1839"/>
        <v>Untreated Water</v>
      </c>
      <c r="O12799">
        <v>2.5000000000000001E-2</v>
      </c>
      <c r="P12799">
        <v>90</v>
      </c>
      <c r="Q12799">
        <v>7.2</v>
      </c>
    </row>
    <row r="12800" spans="1:17" hidden="1" x14ac:dyDescent="0.3">
      <c r="A12800" t="s">
        <v>49433</v>
      </c>
      <c r="B12800" t="s">
        <v>49434</v>
      </c>
      <c r="C12800" s="1" t="str">
        <f t="shared" si="1836"/>
        <v>21:0723</v>
      </c>
      <c r="D12800" s="1" t="str">
        <f t="shared" si="1837"/>
        <v>21:0213</v>
      </c>
      <c r="E12800" t="s">
        <v>49435</v>
      </c>
      <c r="F12800" t="s">
        <v>49436</v>
      </c>
      <c r="H12800">
        <v>62.090036099999999</v>
      </c>
      <c r="I12800">
        <v>-135.75694559999999</v>
      </c>
      <c r="J12800" s="1" t="str">
        <f t="shared" si="1838"/>
        <v>Fluid (stream)</v>
      </c>
      <c r="K12800" s="1" t="str">
        <f t="shared" si="1839"/>
        <v>Untreated Water</v>
      </c>
      <c r="O12800">
        <v>2.3199999999999998</v>
      </c>
      <c r="P12800">
        <v>110</v>
      </c>
      <c r="Q12800">
        <v>7.5</v>
      </c>
    </row>
    <row r="12801" spans="1:17" hidden="1" x14ac:dyDescent="0.3">
      <c r="A12801" t="s">
        <v>49437</v>
      </c>
      <c r="B12801" t="s">
        <v>49438</v>
      </c>
      <c r="C12801" s="1" t="str">
        <f t="shared" si="1836"/>
        <v>21:0723</v>
      </c>
      <c r="D12801" s="1" t="str">
        <f t="shared" si="1837"/>
        <v>21:0213</v>
      </c>
      <c r="E12801" t="s">
        <v>49439</v>
      </c>
      <c r="F12801" t="s">
        <v>49440</v>
      </c>
      <c r="H12801">
        <v>62.096041900000003</v>
      </c>
      <c r="I12801">
        <v>-135.82775100000001</v>
      </c>
      <c r="J12801" s="1" t="str">
        <f t="shared" si="1838"/>
        <v>Fluid (stream)</v>
      </c>
      <c r="K12801" s="1" t="str">
        <f t="shared" si="1839"/>
        <v>Untreated Water</v>
      </c>
      <c r="O12801">
        <v>2.5000000000000001E-2</v>
      </c>
      <c r="P12801">
        <v>100</v>
      </c>
      <c r="Q12801">
        <v>7.3</v>
      </c>
    </row>
    <row r="12802" spans="1:17" hidden="1" x14ac:dyDescent="0.3">
      <c r="A12802" t="s">
        <v>49441</v>
      </c>
      <c r="B12802" t="s">
        <v>49442</v>
      </c>
      <c r="C12802" s="1" t="str">
        <f t="shared" si="1836"/>
        <v>21:0723</v>
      </c>
      <c r="D12802" s="1" t="str">
        <f t="shared" si="1837"/>
        <v>21:0213</v>
      </c>
      <c r="E12802" t="s">
        <v>49443</v>
      </c>
      <c r="F12802" t="s">
        <v>49444</v>
      </c>
      <c r="H12802">
        <v>62.089137600000001</v>
      </c>
      <c r="I12802">
        <v>-135.882655</v>
      </c>
      <c r="J12802" s="1" t="str">
        <f t="shared" si="1838"/>
        <v>Fluid (stream)</v>
      </c>
      <c r="K12802" s="1" t="str">
        <f t="shared" si="1839"/>
        <v>Untreated Water</v>
      </c>
      <c r="O12802">
        <v>2.5000000000000001E-2</v>
      </c>
      <c r="P12802">
        <v>100</v>
      </c>
      <c r="Q12802">
        <v>7.3</v>
      </c>
    </row>
    <row r="12803" spans="1:17" hidden="1" x14ac:dyDescent="0.3">
      <c r="A12803" t="s">
        <v>49445</v>
      </c>
      <c r="B12803" t="s">
        <v>49446</v>
      </c>
      <c r="C12803" s="1" t="str">
        <f t="shared" si="1836"/>
        <v>21:0723</v>
      </c>
      <c r="D12803" s="1" t="str">
        <f>HYPERLINK("http://geochem.nrcan.gc.ca/cdogs/content/svy/svy_e.htm", "")</f>
        <v/>
      </c>
      <c r="G12803" s="1" t="str">
        <f>HYPERLINK("http://geochem.nrcan.gc.ca/cdogs/content/cr_/cr_00085_e.htm", "85")</f>
        <v>85</v>
      </c>
      <c r="J12803" t="s">
        <v>11453</v>
      </c>
      <c r="K12803" t="s">
        <v>11454</v>
      </c>
      <c r="O12803">
        <v>0.45</v>
      </c>
      <c r="P12803">
        <v>80</v>
      </c>
      <c r="Q12803">
        <v>7.3</v>
      </c>
    </row>
    <row r="12804" spans="1:17" hidden="1" x14ac:dyDescent="0.3">
      <c r="A12804" t="s">
        <v>49447</v>
      </c>
      <c r="B12804" t="s">
        <v>49448</v>
      </c>
      <c r="C12804" s="1" t="str">
        <f t="shared" si="1836"/>
        <v>21:0723</v>
      </c>
      <c r="D12804" s="1" t="str">
        <f t="shared" ref="D12804:D12830" si="1840">HYPERLINK("http://geochem.nrcan.gc.ca/cdogs/content/svy/svy210213_e.htm", "21:0213")</f>
        <v>21:0213</v>
      </c>
      <c r="E12804" t="s">
        <v>49449</v>
      </c>
      <c r="F12804" t="s">
        <v>49450</v>
      </c>
      <c r="H12804">
        <v>62.088732700000001</v>
      </c>
      <c r="I12804">
        <v>-135.94244499999999</v>
      </c>
      <c r="J12804" s="1" t="str">
        <f t="shared" ref="J12804:J12830" si="1841">HYPERLINK("http://geochem.nrcan.gc.ca/cdogs/content/kwd/kwd020018_e.htm", "Fluid (stream)")</f>
        <v>Fluid (stream)</v>
      </c>
      <c r="K12804" s="1" t="str">
        <f t="shared" ref="K12804:K12830" si="1842">HYPERLINK("http://geochem.nrcan.gc.ca/cdogs/content/kwd/kwd080007_e.htm", "Untreated Water")</f>
        <v>Untreated Water</v>
      </c>
      <c r="O12804">
        <v>2.5000000000000001E-2</v>
      </c>
      <c r="P12804">
        <v>100</v>
      </c>
      <c r="Q12804">
        <v>7.3</v>
      </c>
    </row>
    <row r="12805" spans="1:17" hidden="1" x14ac:dyDescent="0.3">
      <c r="A12805" t="s">
        <v>49451</v>
      </c>
      <c r="B12805" t="s">
        <v>49452</v>
      </c>
      <c r="C12805" s="1" t="str">
        <f t="shared" si="1836"/>
        <v>21:0723</v>
      </c>
      <c r="D12805" s="1" t="str">
        <f t="shared" si="1840"/>
        <v>21:0213</v>
      </c>
      <c r="E12805" t="s">
        <v>49453</v>
      </c>
      <c r="F12805" t="s">
        <v>49454</v>
      </c>
      <c r="H12805">
        <v>62.545376900000001</v>
      </c>
      <c r="I12805">
        <v>-135.14003</v>
      </c>
      <c r="J12805" s="1" t="str">
        <f t="shared" si="1841"/>
        <v>Fluid (stream)</v>
      </c>
      <c r="K12805" s="1" t="str">
        <f t="shared" si="1842"/>
        <v>Untreated Water</v>
      </c>
      <c r="O12805">
        <v>0.45</v>
      </c>
      <c r="P12805">
        <v>90</v>
      </c>
      <c r="Q12805">
        <v>7.4</v>
      </c>
    </row>
    <row r="12806" spans="1:17" hidden="1" x14ac:dyDescent="0.3">
      <c r="A12806" t="s">
        <v>49455</v>
      </c>
      <c r="B12806" t="s">
        <v>49456</v>
      </c>
      <c r="C12806" s="1" t="str">
        <f t="shared" si="1836"/>
        <v>21:0723</v>
      </c>
      <c r="D12806" s="1" t="str">
        <f t="shared" si="1840"/>
        <v>21:0213</v>
      </c>
      <c r="E12806" t="s">
        <v>49453</v>
      </c>
      <c r="F12806" t="s">
        <v>49457</v>
      </c>
      <c r="H12806">
        <v>62.545376900000001</v>
      </c>
      <c r="I12806">
        <v>-135.14003</v>
      </c>
      <c r="J12806" s="1" t="str">
        <f t="shared" si="1841"/>
        <v>Fluid (stream)</v>
      </c>
      <c r="K12806" s="1" t="str">
        <f t="shared" si="1842"/>
        <v>Untreated Water</v>
      </c>
      <c r="O12806">
        <v>0.36</v>
      </c>
      <c r="P12806">
        <v>80</v>
      </c>
      <c r="Q12806">
        <v>6.8</v>
      </c>
    </row>
    <row r="12807" spans="1:17" hidden="1" x14ac:dyDescent="0.3">
      <c r="A12807" t="s">
        <v>49458</v>
      </c>
      <c r="B12807" t="s">
        <v>49459</v>
      </c>
      <c r="C12807" s="1" t="str">
        <f t="shared" si="1836"/>
        <v>21:0723</v>
      </c>
      <c r="D12807" s="1" t="str">
        <f t="shared" si="1840"/>
        <v>21:0213</v>
      </c>
      <c r="E12807" t="s">
        <v>49460</v>
      </c>
      <c r="F12807" t="s">
        <v>49461</v>
      </c>
      <c r="H12807">
        <v>62.551971399999999</v>
      </c>
      <c r="I12807">
        <v>-135.15163039999999</v>
      </c>
      <c r="J12807" s="1" t="str">
        <f t="shared" si="1841"/>
        <v>Fluid (stream)</v>
      </c>
      <c r="K12807" s="1" t="str">
        <f t="shared" si="1842"/>
        <v>Untreated Water</v>
      </c>
      <c r="O12807">
        <v>1.38</v>
      </c>
      <c r="P12807">
        <v>80</v>
      </c>
      <c r="Q12807">
        <v>7.3</v>
      </c>
    </row>
    <row r="12808" spans="1:17" hidden="1" x14ac:dyDescent="0.3">
      <c r="A12808" t="s">
        <v>49462</v>
      </c>
      <c r="B12808" t="s">
        <v>49463</v>
      </c>
      <c r="C12808" s="1" t="str">
        <f t="shared" si="1836"/>
        <v>21:0723</v>
      </c>
      <c r="D12808" s="1" t="str">
        <f t="shared" si="1840"/>
        <v>21:0213</v>
      </c>
      <c r="E12808" t="s">
        <v>49464</v>
      </c>
      <c r="F12808" t="s">
        <v>49465</v>
      </c>
      <c r="H12808">
        <v>62.557874099999999</v>
      </c>
      <c r="I12808">
        <v>-135.13722920000001</v>
      </c>
      <c r="J12808" s="1" t="str">
        <f t="shared" si="1841"/>
        <v>Fluid (stream)</v>
      </c>
      <c r="K12808" s="1" t="str">
        <f t="shared" si="1842"/>
        <v>Untreated Water</v>
      </c>
      <c r="O12808">
        <v>1.5</v>
      </c>
      <c r="P12808">
        <v>90</v>
      </c>
      <c r="Q12808">
        <v>7.2</v>
      </c>
    </row>
    <row r="12809" spans="1:17" hidden="1" x14ac:dyDescent="0.3">
      <c r="A12809" t="s">
        <v>49466</v>
      </c>
      <c r="B12809" t="s">
        <v>49467</v>
      </c>
      <c r="C12809" s="1" t="str">
        <f t="shared" si="1836"/>
        <v>21:0723</v>
      </c>
      <c r="D12809" s="1" t="str">
        <f t="shared" si="1840"/>
        <v>21:0213</v>
      </c>
      <c r="E12809" t="s">
        <v>49468</v>
      </c>
      <c r="F12809" t="s">
        <v>49469</v>
      </c>
      <c r="H12809">
        <v>62.629277700000003</v>
      </c>
      <c r="I12809">
        <v>-135.06742779999999</v>
      </c>
      <c r="J12809" s="1" t="str">
        <f t="shared" si="1841"/>
        <v>Fluid (stream)</v>
      </c>
      <c r="K12809" s="1" t="str">
        <f t="shared" si="1842"/>
        <v>Untreated Water</v>
      </c>
      <c r="O12809">
        <v>11</v>
      </c>
      <c r="P12809">
        <v>80</v>
      </c>
      <c r="Q12809">
        <v>7.4</v>
      </c>
    </row>
    <row r="12810" spans="1:17" hidden="1" x14ac:dyDescent="0.3">
      <c r="A12810" t="s">
        <v>49470</v>
      </c>
      <c r="B12810" t="s">
        <v>49471</v>
      </c>
      <c r="C12810" s="1" t="str">
        <f t="shared" si="1836"/>
        <v>21:0723</v>
      </c>
      <c r="D12810" s="1" t="str">
        <f t="shared" si="1840"/>
        <v>21:0213</v>
      </c>
      <c r="E12810" t="s">
        <v>49472</v>
      </c>
      <c r="F12810" t="s">
        <v>49473</v>
      </c>
      <c r="H12810">
        <v>62.6240825</v>
      </c>
      <c r="I12810">
        <v>-135.06203679999999</v>
      </c>
      <c r="J12810" s="1" t="str">
        <f t="shared" si="1841"/>
        <v>Fluid (stream)</v>
      </c>
      <c r="K12810" s="1" t="str">
        <f t="shared" si="1842"/>
        <v>Untreated Water</v>
      </c>
      <c r="O12810">
        <v>2.89</v>
      </c>
      <c r="P12810">
        <v>80</v>
      </c>
      <c r="Q12810">
        <v>7.4</v>
      </c>
    </row>
    <row r="12811" spans="1:17" hidden="1" x14ac:dyDescent="0.3">
      <c r="A12811" t="s">
        <v>49474</v>
      </c>
      <c r="B12811" t="s">
        <v>49475</v>
      </c>
      <c r="C12811" s="1" t="str">
        <f t="shared" si="1836"/>
        <v>21:0723</v>
      </c>
      <c r="D12811" s="1" t="str">
        <f t="shared" si="1840"/>
        <v>21:0213</v>
      </c>
      <c r="E12811" t="s">
        <v>49476</v>
      </c>
      <c r="F12811" t="s">
        <v>49477</v>
      </c>
      <c r="H12811">
        <v>62.631584799999999</v>
      </c>
      <c r="I12811">
        <v>-135.11083249999999</v>
      </c>
      <c r="J12811" s="1" t="str">
        <f t="shared" si="1841"/>
        <v>Fluid (stream)</v>
      </c>
      <c r="K12811" s="1" t="str">
        <f t="shared" si="1842"/>
        <v>Untreated Water</v>
      </c>
      <c r="O12811">
        <v>4.54</v>
      </c>
      <c r="P12811">
        <v>90</v>
      </c>
      <c r="Q12811">
        <v>7.5</v>
      </c>
    </row>
    <row r="12812" spans="1:17" hidden="1" x14ac:dyDescent="0.3">
      <c r="A12812" t="s">
        <v>49478</v>
      </c>
      <c r="B12812" t="s">
        <v>49479</v>
      </c>
      <c r="C12812" s="1" t="str">
        <f t="shared" si="1836"/>
        <v>21:0723</v>
      </c>
      <c r="D12812" s="1" t="str">
        <f t="shared" si="1840"/>
        <v>21:0213</v>
      </c>
      <c r="E12812" t="s">
        <v>49480</v>
      </c>
      <c r="F12812" t="s">
        <v>49481</v>
      </c>
      <c r="H12812">
        <v>62.650682699999997</v>
      </c>
      <c r="I12812">
        <v>-135.1544265</v>
      </c>
      <c r="J12812" s="1" t="str">
        <f t="shared" si="1841"/>
        <v>Fluid (stream)</v>
      </c>
      <c r="K12812" s="1" t="str">
        <f t="shared" si="1842"/>
        <v>Untreated Water</v>
      </c>
      <c r="O12812">
        <v>5.45</v>
      </c>
      <c r="P12812">
        <v>80</v>
      </c>
      <c r="Q12812">
        <v>7.6</v>
      </c>
    </row>
    <row r="12813" spans="1:17" hidden="1" x14ac:dyDescent="0.3">
      <c r="A12813" t="s">
        <v>49482</v>
      </c>
      <c r="B12813" t="s">
        <v>49483</v>
      </c>
      <c r="C12813" s="1" t="str">
        <f t="shared" si="1836"/>
        <v>21:0723</v>
      </c>
      <c r="D12813" s="1" t="str">
        <f t="shared" si="1840"/>
        <v>21:0213</v>
      </c>
      <c r="E12813" t="s">
        <v>49484</v>
      </c>
      <c r="F12813" t="s">
        <v>49485</v>
      </c>
      <c r="H12813">
        <v>62.665589199999999</v>
      </c>
      <c r="I12813">
        <v>-135.12102730000001</v>
      </c>
      <c r="J12813" s="1" t="str">
        <f t="shared" si="1841"/>
        <v>Fluid (stream)</v>
      </c>
      <c r="K12813" s="1" t="str">
        <f t="shared" si="1842"/>
        <v>Untreated Water</v>
      </c>
      <c r="O12813">
        <v>0.65</v>
      </c>
      <c r="P12813">
        <v>70</v>
      </c>
      <c r="Q12813">
        <v>7.5</v>
      </c>
    </row>
    <row r="12814" spans="1:17" hidden="1" x14ac:dyDescent="0.3">
      <c r="A12814" t="s">
        <v>49486</v>
      </c>
      <c r="B12814" t="s">
        <v>49487</v>
      </c>
      <c r="C12814" s="1" t="str">
        <f t="shared" si="1836"/>
        <v>21:0723</v>
      </c>
      <c r="D12814" s="1" t="str">
        <f t="shared" si="1840"/>
        <v>21:0213</v>
      </c>
      <c r="E12814" t="s">
        <v>49488</v>
      </c>
      <c r="F12814" t="s">
        <v>49489</v>
      </c>
      <c r="H12814">
        <v>62.676389200000003</v>
      </c>
      <c r="I12814">
        <v>-135.06282419999999</v>
      </c>
      <c r="J12814" s="1" t="str">
        <f t="shared" si="1841"/>
        <v>Fluid (stream)</v>
      </c>
      <c r="K12814" s="1" t="str">
        <f t="shared" si="1842"/>
        <v>Untreated Water</v>
      </c>
      <c r="O12814">
        <v>0.36</v>
      </c>
      <c r="P12814">
        <v>60</v>
      </c>
      <c r="Q12814">
        <v>7.4</v>
      </c>
    </row>
    <row r="12815" spans="1:17" hidden="1" x14ac:dyDescent="0.3">
      <c r="A12815" t="s">
        <v>49490</v>
      </c>
      <c r="B12815" t="s">
        <v>49491</v>
      </c>
      <c r="C12815" s="1" t="str">
        <f t="shared" si="1836"/>
        <v>21:0723</v>
      </c>
      <c r="D12815" s="1" t="str">
        <f t="shared" si="1840"/>
        <v>21:0213</v>
      </c>
      <c r="E12815" t="s">
        <v>49492</v>
      </c>
      <c r="F12815" t="s">
        <v>49493</v>
      </c>
      <c r="H12815">
        <v>62.673987400000001</v>
      </c>
      <c r="I12815">
        <v>-135.00133719999999</v>
      </c>
      <c r="J12815" s="1" t="str">
        <f t="shared" si="1841"/>
        <v>Fluid (stream)</v>
      </c>
      <c r="K12815" s="1" t="str">
        <f t="shared" si="1842"/>
        <v>Untreated Water</v>
      </c>
      <c r="O12815">
        <v>2.5000000000000001E-2</v>
      </c>
      <c r="P12815">
        <v>50</v>
      </c>
      <c r="Q12815">
        <v>7.3</v>
      </c>
    </row>
    <row r="12816" spans="1:17" hidden="1" x14ac:dyDescent="0.3">
      <c r="A12816" t="s">
        <v>49494</v>
      </c>
      <c r="B12816" t="s">
        <v>49495</v>
      </c>
      <c r="C12816" s="1" t="str">
        <f t="shared" si="1836"/>
        <v>21:0723</v>
      </c>
      <c r="D12816" s="1" t="str">
        <f t="shared" si="1840"/>
        <v>21:0213</v>
      </c>
      <c r="E12816" t="s">
        <v>49496</v>
      </c>
      <c r="F12816" t="s">
        <v>49497</v>
      </c>
      <c r="H12816">
        <v>62.666881400000001</v>
      </c>
      <c r="I12816">
        <v>-134.96862239999999</v>
      </c>
      <c r="J12816" s="1" t="str">
        <f t="shared" si="1841"/>
        <v>Fluid (stream)</v>
      </c>
      <c r="K12816" s="1" t="str">
        <f t="shared" si="1842"/>
        <v>Untreated Water</v>
      </c>
      <c r="O12816">
        <v>2.95</v>
      </c>
      <c r="P12816">
        <v>80</v>
      </c>
      <c r="Q12816">
        <v>7.3</v>
      </c>
    </row>
    <row r="12817" spans="1:17" hidden="1" x14ac:dyDescent="0.3">
      <c r="A12817" t="s">
        <v>49498</v>
      </c>
      <c r="B12817" t="s">
        <v>49499</v>
      </c>
      <c r="C12817" s="1" t="str">
        <f t="shared" si="1836"/>
        <v>21:0723</v>
      </c>
      <c r="D12817" s="1" t="str">
        <f t="shared" si="1840"/>
        <v>21:0213</v>
      </c>
      <c r="E12817" t="s">
        <v>49500</v>
      </c>
      <c r="F12817" t="s">
        <v>49501</v>
      </c>
      <c r="H12817">
        <v>62.6573809</v>
      </c>
      <c r="I12817">
        <v>-134.92113699999999</v>
      </c>
      <c r="J12817" s="1" t="str">
        <f t="shared" si="1841"/>
        <v>Fluid (stream)</v>
      </c>
      <c r="K12817" s="1" t="str">
        <f t="shared" si="1842"/>
        <v>Untreated Water</v>
      </c>
      <c r="O12817">
        <v>2.5000000000000001E-2</v>
      </c>
      <c r="P12817">
        <v>80</v>
      </c>
      <c r="Q12817">
        <v>7.1</v>
      </c>
    </row>
    <row r="12818" spans="1:17" hidden="1" x14ac:dyDescent="0.3">
      <c r="A12818" t="s">
        <v>49502</v>
      </c>
      <c r="B12818" t="s">
        <v>49503</v>
      </c>
      <c r="C12818" s="1" t="str">
        <f t="shared" si="1836"/>
        <v>21:0723</v>
      </c>
      <c r="D12818" s="1" t="str">
        <f t="shared" si="1840"/>
        <v>21:0213</v>
      </c>
      <c r="E12818" t="s">
        <v>49504</v>
      </c>
      <c r="F12818" t="s">
        <v>49505</v>
      </c>
      <c r="H12818">
        <v>62.665578799999999</v>
      </c>
      <c r="I12818">
        <v>-134.9114333</v>
      </c>
      <c r="J12818" s="1" t="str">
        <f t="shared" si="1841"/>
        <v>Fluid (stream)</v>
      </c>
      <c r="K12818" s="1" t="str">
        <f t="shared" si="1842"/>
        <v>Untreated Water</v>
      </c>
      <c r="O12818">
        <v>3.27</v>
      </c>
      <c r="P12818">
        <v>80</v>
      </c>
      <c r="Q12818">
        <v>6.8</v>
      </c>
    </row>
    <row r="12819" spans="1:17" hidden="1" x14ac:dyDescent="0.3">
      <c r="A12819" t="s">
        <v>49506</v>
      </c>
      <c r="B12819" t="s">
        <v>49507</v>
      </c>
      <c r="C12819" s="1" t="str">
        <f t="shared" si="1836"/>
        <v>21:0723</v>
      </c>
      <c r="D12819" s="1" t="str">
        <f t="shared" si="1840"/>
        <v>21:0213</v>
      </c>
      <c r="E12819" t="s">
        <v>49508</v>
      </c>
      <c r="F12819" t="s">
        <v>49509</v>
      </c>
      <c r="H12819">
        <v>62.689486899999999</v>
      </c>
      <c r="I12819">
        <v>-134.8913359</v>
      </c>
      <c r="J12819" s="1" t="str">
        <f t="shared" si="1841"/>
        <v>Fluid (stream)</v>
      </c>
      <c r="K12819" s="1" t="str">
        <f t="shared" si="1842"/>
        <v>Untreated Water</v>
      </c>
      <c r="O12819">
        <v>1</v>
      </c>
      <c r="P12819">
        <v>90</v>
      </c>
      <c r="Q12819">
        <v>7.1</v>
      </c>
    </row>
    <row r="12820" spans="1:17" hidden="1" x14ac:dyDescent="0.3">
      <c r="A12820" t="s">
        <v>49510</v>
      </c>
      <c r="B12820" t="s">
        <v>49511</v>
      </c>
      <c r="C12820" s="1" t="str">
        <f t="shared" si="1836"/>
        <v>21:0723</v>
      </c>
      <c r="D12820" s="1" t="str">
        <f t="shared" si="1840"/>
        <v>21:0213</v>
      </c>
      <c r="E12820" t="s">
        <v>49512</v>
      </c>
      <c r="F12820" t="s">
        <v>49513</v>
      </c>
      <c r="H12820">
        <v>62.728290899999998</v>
      </c>
      <c r="I12820">
        <v>-134.9116295</v>
      </c>
      <c r="J12820" s="1" t="str">
        <f t="shared" si="1841"/>
        <v>Fluid (stream)</v>
      </c>
      <c r="K12820" s="1" t="str">
        <f t="shared" si="1842"/>
        <v>Untreated Water</v>
      </c>
    </row>
    <row r="12821" spans="1:17" hidden="1" x14ac:dyDescent="0.3">
      <c r="A12821" t="s">
        <v>49514</v>
      </c>
      <c r="B12821" t="s">
        <v>49515</v>
      </c>
      <c r="C12821" s="1" t="str">
        <f t="shared" si="1836"/>
        <v>21:0723</v>
      </c>
      <c r="D12821" s="1" t="str">
        <f t="shared" si="1840"/>
        <v>21:0213</v>
      </c>
      <c r="E12821" t="s">
        <v>49516</v>
      </c>
      <c r="F12821" t="s">
        <v>49517</v>
      </c>
      <c r="H12821">
        <v>62.740693899999997</v>
      </c>
      <c r="I12821">
        <v>-135.0465355</v>
      </c>
      <c r="J12821" s="1" t="str">
        <f t="shared" si="1841"/>
        <v>Fluid (stream)</v>
      </c>
      <c r="K12821" s="1" t="str">
        <f t="shared" si="1842"/>
        <v>Untreated Water</v>
      </c>
      <c r="O12821">
        <v>0.59</v>
      </c>
      <c r="P12821">
        <v>310</v>
      </c>
      <c r="Q12821">
        <v>8</v>
      </c>
    </row>
    <row r="12822" spans="1:17" hidden="1" x14ac:dyDescent="0.3">
      <c r="A12822" t="s">
        <v>49518</v>
      </c>
      <c r="B12822" t="s">
        <v>49519</v>
      </c>
      <c r="C12822" s="1" t="str">
        <f t="shared" si="1836"/>
        <v>21:0723</v>
      </c>
      <c r="D12822" s="1" t="str">
        <f t="shared" si="1840"/>
        <v>21:0213</v>
      </c>
      <c r="E12822" t="s">
        <v>49520</v>
      </c>
      <c r="F12822" t="s">
        <v>49521</v>
      </c>
      <c r="H12822">
        <v>62.725896499999998</v>
      </c>
      <c r="I12822">
        <v>-134.9809338</v>
      </c>
      <c r="J12822" s="1" t="str">
        <f t="shared" si="1841"/>
        <v>Fluid (stream)</v>
      </c>
      <c r="K12822" s="1" t="str">
        <f t="shared" si="1842"/>
        <v>Untreated Water</v>
      </c>
      <c r="O12822">
        <v>2.89</v>
      </c>
      <c r="P12822">
        <v>390</v>
      </c>
      <c r="Q12822">
        <v>7.4</v>
      </c>
    </row>
    <row r="12823" spans="1:17" hidden="1" x14ac:dyDescent="0.3">
      <c r="A12823" t="s">
        <v>49522</v>
      </c>
      <c r="B12823" t="s">
        <v>49523</v>
      </c>
      <c r="C12823" s="1" t="str">
        <f t="shared" si="1836"/>
        <v>21:0723</v>
      </c>
      <c r="D12823" s="1" t="str">
        <f t="shared" si="1840"/>
        <v>21:0213</v>
      </c>
      <c r="E12823" t="s">
        <v>49524</v>
      </c>
      <c r="F12823" t="s">
        <v>49525</v>
      </c>
      <c r="H12823">
        <v>62.771101100000003</v>
      </c>
      <c r="I12823">
        <v>-135.0193338</v>
      </c>
      <c r="J12823" s="1" t="str">
        <f t="shared" si="1841"/>
        <v>Fluid (stream)</v>
      </c>
      <c r="K12823" s="1" t="str">
        <f t="shared" si="1842"/>
        <v>Untreated Water</v>
      </c>
      <c r="O12823">
        <v>0.62</v>
      </c>
      <c r="P12823">
        <v>110</v>
      </c>
      <c r="Q12823">
        <v>7.3</v>
      </c>
    </row>
    <row r="12824" spans="1:17" hidden="1" x14ac:dyDescent="0.3">
      <c r="A12824" t="s">
        <v>49526</v>
      </c>
      <c r="B12824" t="s">
        <v>49527</v>
      </c>
      <c r="C12824" s="1" t="str">
        <f t="shared" si="1836"/>
        <v>21:0723</v>
      </c>
      <c r="D12824" s="1" t="str">
        <f t="shared" si="1840"/>
        <v>21:0213</v>
      </c>
      <c r="E12824" t="s">
        <v>49524</v>
      </c>
      <c r="F12824" t="s">
        <v>49528</v>
      </c>
      <c r="H12824">
        <v>62.771101100000003</v>
      </c>
      <c r="I12824">
        <v>-135.0193338</v>
      </c>
      <c r="J12824" s="1" t="str">
        <f t="shared" si="1841"/>
        <v>Fluid (stream)</v>
      </c>
      <c r="K12824" s="1" t="str">
        <f t="shared" si="1842"/>
        <v>Untreated Water</v>
      </c>
      <c r="O12824">
        <v>0.54</v>
      </c>
      <c r="P12824">
        <v>110</v>
      </c>
      <c r="Q12824">
        <v>7.3</v>
      </c>
    </row>
    <row r="12825" spans="1:17" hidden="1" x14ac:dyDescent="0.3">
      <c r="A12825" t="s">
        <v>49529</v>
      </c>
      <c r="B12825" t="s">
        <v>49530</v>
      </c>
      <c r="C12825" s="1" t="str">
        <f t="shared" si="1836"/>
        <v>21:0723</v>
      </c>
      <c r="D12825" s="1" t="str">
        <f t="shared" si="1840"/>
        <v>21:0213</v>
      </c>
      <c r="E12825" t="s">
        <v>49531</v>
      </c>
      <c r="F12825" t="s">
        <v>49532</v>
      </c>
      <c r="H12825">
        <v>62.802497600000002</v>
      </c>
      <c r="I12825">
        <v>-135.02013740000001</v>
      </c>
      <c r="J12825" s="1" t="str">
        <f t="shared" si="1841"/>
        <v>Fluid (stream)</v>
      </c>
      <c r="K12825" s="1" t="str">
        <f t="shared" si="1842"/>
        <v>Untreated Water</v>
      </c>
      <c r="O12825">
        <v>1.17</v>
      </c>
      <c r="P12825">
        <v>100</v>
      </c>
      <c r="Q12825">
        <v>7.4</v>
      </c>
    </row>
    <row r="12826" spans="1:17" hidden="1" x14ac:dyDescent="0.3">
      <c r="A12826" t="s">
        <v>49533</v>
      </c>
      <c r="B12826" t="s">
        <v>49534</v>
      </c>
      <c r="C12826" s="1" t="str">
        <f t="shared" si="1836"/>
        <v>21:0723</v>
      </c>
      <c r="D12826" s="1" t="str">
        <f t="shared" si="1840"/>
        <v>21:0213</v>
      </c>
      <c r="E12826" t="s">
        <v>49535</v>
      </c>
      <c r="F12826" t="s">
        <v>49536</v>
      </c>
      <c r="H12826">
        <v>62.835295299999999</v>
      </c>
      <c r="I12826">
        <v>-134.9953242</v>
      </c>
      <c r="J12826" s="1" t="str">
        <f t="shared" si="1841"/>
        <v>Fluid (stream)</v>
      </c>
      <c r="K12826" s="1" t="str">
        <f t="shared" si="1842"/>
        <v>Untreated Water</v>
      </c>
      <c r="O12826">
        <v>2.5000000000000001E-2</v>
      </c>
      <c r="P12826">
        <v>90</v>
      </c>
      <c r="Q12826">
        <v>7.4</v>
      </c>
    </row>
    <row r="12827" spans="1:17" hidden="1" x14ac:dyDescent="0.3">
      <c r="A12827" t="s">
        <v>49537</v>
      </c>
      <c r="B12827" t="s">
        <v>49538</v>
      </c>
      <c r="C12827" s="1" t="str">
        <f t="shared" si="1836"/>
        <v>21:0723</v>
      </c>
      <c r="D12827" s="1" t="str">
        <f t="shared" si="1840"/>
        <v>21:0213</v>
      </c>
      <c r="E12827" t="s">
        <v>49539</v>
      </c>
      <c r="F12827" t="s">
        <v>49540</v>
      </c>
      <c r="H12827">
        <v>62.807799199999998</v>
      </c>
      <c r="I12827">
        <v>-135.22992360000001</v>
      </c>
      <c r="J12827" s="1" t="str">
        <f t="shared" si="1841"/>
        <v>Fluid (stream)</v>
      </c>
      <c r="K12827" s="1" t="str">
        <f t="shared" si="1842"/>
        <v>Untreated Water</v>
      </c>
      <c r="O12827">
        <v>2.5000000000000001E-2</v>
      </c>
      <c r="P12827">
        <v>120</v>
      </c>
      <c r="Q12827">
        <v>7.4</v>
      </c>
    </row>
    <row r="12828" spans="1:17" hidden="1" x14ac:dyDescent="0.3">
      <c r="A12828" t="s">
        <v>49541</v>
      </c>
      <c r="B12828" t="s">
        <v>49542</v>
      </c>
      <c r="C12828" s="1" t="str">
        <f t="shared" si="1836"/>
        <v>21:0723</v>
      </c>
      <c r="D12828" s="1" t="str">
        <f t="shared" si="1840"/>
        <v>21:0213</v>
      </c>
      <c r="E12828" t="s">
        <v>49543</v>
      </c>
      <c r="F12828" t="s">
        <v>49544</v>
      </c>
      <c r="H12828">
        <v>62.794296699999997</v>
      </c>
      <c r="I12828">
        <v>-135.26273330000001</v>
      </c>
      <c r="J12828" s="1" t="str">
        <f t="shared" si="1841"/>
        <v>Fluid (stream)</v>
      </c>
      <c r="K12828" s="1" t="str">
        <f t="shared" si="1842"/>
        <v>Untreated Water</v>
      </c>
      <c r="O12828">
        <v>2.5000000000000001E-2</v>
      </c>
      <c r="P12828">
        <v>110</v>
      </c>
      <c r="Q12828">
        <v>7.2</v>
      </c>
    </row>
    <row r="12829" spans="1:17" hidden="1" x14ac:dyDescent="0.3">
      <c r="A12829" t="s">
        <v>49545</v>
      </c>
      <c r="B12829" t="s">
        <v>49546</v>
      </c>
      <c r="C12829" s="1" t="str">
        <f t="shared" si="1836"/>
        <v>21:0723</v>
      </c>
      <c r="D12829" s="1" t="str">
        <f t="shared" si="1840"/>
        <v>21:0213</v>
      </c>
      <c r="E12829" t="s">
        <v>49547</v>
      </c>
      <c r="F12829" t="s">
        <v>49548</v>
      </c>
      <c r="H12829">
        <v>62.736295599999998</v>
      </c>
      <c r="I12829">
        <v>-135.28043360000001</v>
      </c>
      <c r="J12829" s="1" t="str">
        <f t="shared" si="1841"/>
        <v>Fluid (stream)</v>
      </c>
      <c r="K12829" s="1" t="str">
        <f t="shared" si="1842"/>
        <v>Untreated Water</v>
      </c>
      <c r="O12829">
        <v>0.67</v>
      </c>
      <c r="P12829">
        <v>270</v>
      </c>
      <c r="Q12829">
        <v>7.5</v>
      </c>
    </row>
    <row r="12830" spans="1:17" hidden="1" x14ac:dyDescent="0.3">
      <c r="A12830" t="s">
        <v>49549</v>
      </c>
      <c r="B12830" t="s">
        <v>49550</v>
      </c>
      <c r="C12830" s="1" t="str">
        <f t="shared" si="1836"/>
        <v>21:0723</v>
      </c>
      <c r="D12830" s="1" t="str">
        <f t="shared" si="1840"/>
        <v>21:0213</v>
      </c>
      <c r="E12830" t="s">
        <v>49551</v>
      </c>
      <c r="F12830" t="s">
        <v>49552</v>
      </c>
      <c r="H12830">
        <v>62.699490599999997</v>
      </c>
      <c r="I12830">
        <v>-135.30312810000001</v>
      </c>
      <c r="J12830" s="1" t="str">
        <f t="shared" si="1841"/>
        <v>Fluid (stream)</v>
      </c>
      <c r="K12830" s="1" t="str">
        <f t="shared" si="1842"/>
        <v>Untreated Water</v>
      </c>
      <c r="O12830">
        <v>2.5000000000000001E-2</v>
      </c>
      <c r="P12830">
        <v>140</v>
      </c>
      <c r="Q12830">
        <v>7.4</v>
      </c>
    </row>
    <row r="12831" spans="1:17" hidden="1" x14ac:dyDescent="0.3">
      <c r="A12831" t="s">
        <v>49553</v>
      </c>
      <c r="B12831" t="s">
        <v>49554</v>
      </c>
      <c r="C12831" s="1" t="str">
        <f t="shared" si="1836"/>
        <v>21:0723</v>
      </c>
      <c r="D12831" s="1" t="str">
        <f>HYPERLINK("http://geochem.nrcan.gc.ca/cdogs/content/svy/svy_e.htm", "")</f>
        <v/>
      </c>
      <c r="G12831" s="1" t="str">
        <f>HYPERLINK("http://geochem.nrcan.gc.ca/cdogs/content/cr_/cr_00084_e.htm", "84")</f>
        <v>84</v>
      </c>
      <c r="J12831" t="s">
        <v>11453</v>
      </c>
      <c r="K12831" t="s">
        <v>11454</v>
      </c>
      <c r="O12831">
        <v>0.26</v>
      </c>
      <c r="P12831">
        <v>80</v>
      </c>
      <c r="Q12831">
        <v>7.6</v>
      </c>
    </row>
    <row r="12832" spans="1:17" hidden="1" x14ac:dyDescent="0.3">
      <c r="A12832" t="s">
        <v>49555</v>
      </c>
      <c r="B12832" t="s">
        <v>49556</v>
      </c>
      <c r="C12832" s="1" t="str">
        <f t="shared" si="1836"/>
        <v>21:0723</v>
      </c>
      <c r="D12832" s="1" t="str">
        <f t="shared" ref="D12832:D12850" si="1843">HYPERLINK("http://geochem.nrcan.gc.ca/cdogs/content/svy/svy210213_e.htm", "21:0213")</f>
        <v>21:0213</v>
      </c>
      <c r="E12832" t="s">
        <v>49557</v>
      </c>
      <c r="F12832" t="s">
        <v>49558</v>
      </c>
      <c r="H12832">
        <v>62.692289899999999</v>
      </c>
      <c r="I12832">
        <v>-135.22733260000001</v>
      </c>
      <c r="J12832" s="1" t="str">
        <f t="shared" ref="J12832:J12850" si="1844">HYPERLINK("http://geochem.nrcan.gc.ca/cdogs/content/kwd/kwd020018_e.htm", "Fluid (stream)")</f>
        <v>Fluid (stream)</v>
      </c>
      <c r="K12832" s="1" t="str">
        <f t="shared" ref="K12832:K12850" si="1845">HYPERLINK("http://geochem.nrcan.gc.ca/cdogs/content/kwd/kwd080007_e.htm", "Untreated Water")</f>
        <v>Untreated Water</v>
      </c>
      <c r="O12832">
        <v>2.5000000000000001E-2</v>
      </c>
      <c r="P12832">
        <v>150</v>
      </c>
      <c r="Q12832">
        <v>7</v>
      </c>
    </row>
    <row r="12833" spans="1:17" hidden="1" x14ac:dyDescent="0.3">
      <c r="A12833" t="s">
        <v>49559</v>
      </c>
      <c r="B12833" t="s">
        <v>49560</v>
      </c>
      <c r="C12833" s="1" t="str">
        <f t="shared" si="1836"/>
        <v>21:0723</v>
      </c>
      <c r="D12833" s="1" t="str">
        <f t="shared" si="1843"/>
        <v>21:0213</v>
      </c>
      <c r="E12833" t="s">
        <v>49561</v>
      </c>
      <c r="F12833" t="s">
        <v>49562</v>
      </c>
      <c r="H12833">
        <v>62.686590299999999</v>
      </c>
      <c r="I12833">
        <v>-135.29092650000001</v>
      </c>
      <c r="J12833" s="1" t="str">
        <f t="shared" si="1844"/>
        <v>Fluid (stream)</v>
      </c>
      <c r="K12833" s="1" t="str">
        <f t="shared" si="1845"/>
        <v>Untreated Water</v>
      </c>
      <c r="O12833">
        <v>2.5000000000000001E-2</v>
      </c>
      <c r="P12833">
        <v>120</v>
      </c>
      <c r="Q12833">
        <v>5.5</v>
      </c>
    </row>
    <row r="12834" spans="1:17" hidden="1" x14ac:dyDescent="0.3">
      <c r="A12834" t="s">
        <v>49563</v>
      </c>
      <c r="B12834" t="s">
        <v>49564</v>
      </c>
      <c r="C12834" s="1" t="str">
        <f t="shared" si="1836"/>
        <v>21:0723</v>
      </c>
      <c r="D12834" s="1" t="str">
        <f t="shared" si="1843"/>
        <v>21:0213</v>
      </c>
      <c r="E12834" t="s">
        <v>49565</v>
      </c>
      <c r="F12834" t="s">
        <v>49566</v>
      </c>
      <c r="H12834">
        <v>62.675293099999998</v>
      </c>
      <c r="I12834">
        <v>-135.31422749999999</v>
      </c>
      <c r="J12834" s="1" t="str">
        <f t="shared" si="1844"/>
        <v>Fluid (stream)</v>
      </c>
      <c r="K12834" s="1" t="str">
        <f t="shared" si="1845"/>
        <v>Untreated Water</v>
      </c>
      <c r="O12834">
        <v>1.41</v>
      </c>
      <c r="P12834">
        <v>200</v>
      </c>
      <c r="Q12834">
        <v>6.7</v>
      </c>
    </row>
    <row r="12835" spans="1:17" hidden="1" x14ac:dyDescent="0.3">
      <c r="A12835" t="s">
        <v>49567</v>
      </c>
      <c r="B12835" t="s">
        <v>49568</v>
      </c>
      <c r="C12835" s="1" t="str">
        <f t="shared" si="1836"/>
        <v>21:0723</v>
      </c>
      <c r="D12835" s="1" t="str">
        <f t="shared" si="1843"/>
        <v>21:0213</v>
      </c>
      <c r="E12835" t="s">
        <v>49569</v>
      </c>
      <c r="F12835" t="s">
        <v>49570</v>
      </c>
      <c r="H12835">
        <v>62.665588</v>
      </c>
      <c r="I12835">
        <v>-135.32683249999999</v>
      </c>
      <c r="J12835" s="1" t="str">
        <f t="shared" si="1844"/>
        <v>Fluid (stream)</v>
      </c>
      <c r="K12835" s="1" t="str">
        <f t="shared" si="1845"/>
        <v>Untreated Water</v>
      </c>
      <c r="O12835">
        <v>2.5000000000000001E-2</v>
      </c>
      <c r="P12835">
        <v>120</v>
      </c>
      <c r="Q12835">
        <v>6.6</v>
      </c>
    </row>
    <row r="12836" spans="1:17" hidden="1" x14ac:dyDescent="0.3">
      <c r="A12836" t="s">
        <v>49571</v>
      </c>
      <c r="B12836" t="s">
        <v>49572</v>
      </c>
      <c r="C12836" s="1" t="str">
        <f t="shared" si="1836"/>
        <v>21:0723</v>
      </c>
      <c r="D12836" s="1" t="str">
        <f t="shared" si="1843"/>
        <v>21:0213</v>
      </c>
      <c r="E12836" t="s">
        <v>49573</v>
      </c>
      <c r="F12836" t="s">
        <v>49574</v>
      </c>
      <c r="H12836">
        <v>62.924102400000002</v>
      </c>
      <c r="I12836">
        <v>-135.3875376</v>
      </c>
      <c r="J12836" s="1" t="str">
        <f t="shared" si="1844"/>
        <v>Fluid (stream)</v>
      </c>
      <c r="K12836" s="1" t="str">
        <f t="shared" si="1845"/>
        <v>Untreated Water</v>
      </c>
      <c r="O12836">
        <v>2.29</v>
      </c>
      <c r="P12836">
        <v>110</v>
      </c>
      <c r="Q12836">
        <v>7</v>
      </c>
    </row>
    <row r="12837" spans="1:17" hidden="1" x14ac:dyDescent="0.3">
      <c r="A12837" t="s">
        <v>49575</v>
      </c>
      <c r="B12837" t="s">
        <v>49576</v>
      </c>
      <c r="C12837" s="1" t="str">
        <f t="shared" si="1836"/>
        <v>21:0723</v>
      </c>
      <c r="D12837" s="1" t="str">
        <f t="shared" si="1843"/>
        <v>21:0213</v>
      </c>
      <c r="E12837" t="s">
        <v>49577</v>
      </c>
      <c r="F12837" t="s">
        <v>49578</v>
      </c>
      <c r="H12837">
        <v>62.9080023</v>
      </c>
      <c r="I12837">
        <v>-135.3665426</v>
      </c>
      <c r="J12837" s="1" t="str">
        <f t="shared" si="1844"/>
        <v>Fluid (stream)</v>
      </c>
      <c r="K12837" s="1" t="str">
        <f t="shared" si="1845"/>
        <v>Untreated Water</v>
      </c>
      <c r="O12837">
        <v>2.5</v>
      </c>
      <c r="P12837">
        <v>130</v>
      </c>
      <c r="Q12837">
        <v>6.5</v>
      </c>
    </row>
    <row r="12838" spans="1:17" hidden="1" x14ac:dyDescent="0.3">
      <c r="A12838" t="s">
        <v>49579</v>
      </c>
      <c r="B12838" t="s">
        <v>49580</v>
      </c>
      <c r="C12838" s="1" t="str">
        <f t="shared" si="1836"/>
        <v>21:0723</v>
      </c>
      <c r="D12838" s="1" t="str">
        <f t="shared" si="1843"/>
        <v>21:0213</v>
      </c>
      <c r="E12838" t="s">
        <v>49581</v>
      </c>
      <c r="F12838" t="s">
        <v>49582</v>
      </c>
      <c r="H12838">
        <v>62.926904299999997</v>
      </c>
      <c r="I12838">
        <v>-135.30974839999999</v>
      </c>
      <c r="J12838" s="1" t="str">
        <f t="shared" si="1844"/>
        <v>Fluid (stream)</v>
      </c>
      <c r="K12838" s="1" t="str">
        <f t="shared" si="1845"/>
        <v>Untreated Water</v>
      </c>
      <c r="O12838">
        <v>2.5000000000000001E-2</v>
      </c>
      <c r="P12838">
        <v>180</v>
      </c>
      <c r="Q12838">
        <v>5.8</v>
      </c>
    </row>
    <row r="12839" spans="1:17" hidden="1" x14ac:dyDescent="0.3">
      <c r="A12839" t="s">
        <v>49583</v>
      </c>
      <c r="B12839" t="s">
        <v>49584</v>
      </c>
      <c r="C12839" s="1" t="str">
        <f t="shared" si="1836"/>
        <v>21:0723</v>
      </c>
      <c r="D12839" s="1" t="str">
        <f t="shared" si="1843"/>
        <v>21:0213</v>
      </c>
      <c r="E12839" t="s">
        <v>49585</v>
      </c>
      <c r="F12839" t="s">
        <v>49586</v>
      </c>
      <c r="H12839">
        <v>62.922503800000001</v>
      </c>
      <c r="I12839">
        <v>-135.29414679999999</v>
      </c>
      <c r="J12839" s="1" t="str">
        <f t="shared" si="1844"/>
        <v>Fluid (stream)</v>
      </c>
      <c r="K12839" s="1" t="str">
        <f t="shared" si="1845"/>
        <v>Untreated Water</v>
      </c>
      <c r="O12839">
        <v>0.15</v>
      </c>
      <c r="P12839">
        <v>150</v>
      </c>
      <c r="Q12839">
        <v>6.4</v>
      </c>
    </row>
    <row r="12840" spans="1:17" hidden="1" x14ac:dyDescent="0.3">
      <c r="A12840" t="s">
        <v>49587</v>
      </c>
      <c r="B12840" t="s">
        <v>49588</v>
      </c>
      <c r="C12840" s="1" t="str">
        <f t="shared" si="1836"/>
        <v>21:0723</v>
      </c>
      <c r="D12840" s="1" t="str">
        <f t="shared" si="1843"/>
        <v>21:0213</v>
      </c>
      <c r="E12840" t="s">
        <v>49589</v>
      </c>
      <c r="F12840" t="s">
        <v>49590</v>
      </c>
      <c r="H12840">
        <v>62.908600200000002</v>
      </c>
      <c r="I12840">
        <v>-135.24244400000001</v>
      </c>
      <c r="J12840" s="1" t="str">
        <f t="shared" si="1844"/>
        <v>Fluid (stream)</v>
      </c>
      <c r="K12840" s="1" t="str">
        <f t="shared" si="1845"/>
        <v>Untreated Water</v>
      </c>
      <c r="O12840">
        <v>0.42</v>
      </c>
      <c r="P12840">
        <v>160</v>
      </c>
      <c r="Q12840">
        <v>6.5</v>
      </c>
    </row>
    <row r="12841" spans="1:17" hidden="1" x14ac:dyDescent="0.3">
      <c r="A12841" t="s">
        <v>49591</v>
      </c>
      <c r="B12841" t="s">
        <v>49592</v>
      </c>
      <c r="C12841" s="1" t="str">
        <f t="shared" si="1836"/>
        <v>21:0723</v>
      </c>
      <c r="D12841" s="1" t="str">
        <f t="shared" si="1843"/>
        <v>21:0213</v>
      </c>
      <c r="E12841" t="s">
        <v>49593</v>
      </c>
      <c r="F12841" t="s">
        <v>49594</v>
      </c>
      <c r="H12841">
        <v>62.941205699999998</v>
      </c>
      <c r="I12841">
        <v>-135.19073760000001</v>
      </c>
      <c r="J12841" s="1" t="str">
        <f t="shared" si="1844"/>
        <v>Fluid (stream)</v>
      </c>
      <c r="K12841" s="1" t="str">
        <f t="shared" si="1845"/>
        <v>Untreated Water</v>
      </c>
      <c r="O12841">
        <v>0.63</v>
      </c>
      <c r="P12841">
        <v>130</v>
      </c>
      <c r="Q12841">
        <v>6.9</v>
      </c>
    </row>
    <row r="12842" spans="1:17" hidden="1" x14ac:dyDescent="0.3">
      <c r="A12842" t="s">
        <v>49595</v>
      </c>
      <c r="B12842" t="s">
        <v>49596</v>
      </c>
      <c r="C12842" s="1" t="str">
        <f t="shared" si="1836"/>
        <v>21:0723</v>
      </c>
      <c r="D12842" s="1" t="str">
        <f t="shared" si="1843"/>
        <v>21:0213</v>
      </c>
      <c r="E12842" t="s">
        <v>49597</v>
      </c>
      <c r="F12842" t="s">
        <v>49598</v>
      </c>
      <c r="H12842">
        <v>62.948800200000001</v>
      </c>
      <c r="I12842">
        <v>-135.23193660000001</v>
      </c>
      <c r="J12842" s="1" t="str">
        <f t="shared" si="1844"/>
        <v>Fluid (stream)</v>
      </c>
      <c r="K12842" s="1" t="str">
        <f t="shared" si="1845"/>
        <v>Untreated Water</v>
      </c>
      <c r="O12842">
        <v>2.5000000000000001E-2</v>
      </c>
      <c r="P12842">
        <v>90</v>
      </c>
      <c r="Q12842">
        <v>7</v>
      </c>
    </row>
    <row r="12843" spans="1:17" hidden="1" x14ac:dyDescent="0.3">
      <c r="A12843" t="s">
        <v>49599</v>
      </c>
      <c r="B12843" t="s">
        <v>49600</v>
      </c>
      <c r="C12843" s="1" t="str">
        <f t="shared" ref="C12843:C12906" si="1846">HYPERLINK("http://geochem.nrcan.gc.ca/cdogs/content/bdl/bdl210723_e.htm", "21:0723")</f>
        <v>21:0723</v>
      </c>
      <c r="D12843" s="1" t="str">
        <f t="shared" si="1843"/>
        <v>21:0213</v>
      </c>
      <c r="E12843" t="s">
        <v>49601</v>
      </c>
      <c r="F12843" t="s">
        <v>49602</v>
      </c>
      <c r="H12843">
        <v>62.893297400000002</v>
      </c>
      <c r="I12843">
        <v>-135.22024730000001</v>
      </c>
      <c r="J12843" s="1" t="str">
        <f t="shared" si="1844"/>
        <v>Fluid (stream)</v>
      </c>
      <c r="K12843" s="1" t="str">
        <f t="shared" si="1845"/>
        <v>Untreated Water</v>
      </c>
      <c r="O12843">
        <v>0.77</v>
      </c>
      <c r="P12843">
        <v>110</v>
      </c>
      <c r="Q12843">
        <v>6.8</v>
      </c>
    </row>
    <row r="12844" spans="1:17" hidden="1" x14ac:dyDescent="0.3">
      <c r="A12844" t="s">
        <v>49603</v>
      </c>
      <c r="B12844" t="s">
        <v>49604</v>
      </c>
      <c r="C12844" s="1" t="str">
        <f t="shared" si="1846"/>
        <v>21:0723</v>
      </c>
      <c r="D12844" s="1" t="str">
        <f t="shared" si="1843"/>
        <v>21:0213</v>
      </c>
      <c r="E12844" t="s">
        <v>49601</v>
      </c>
      <c r="F12844" t="s">
        <v>49605</v>
      </c>
      <c r="H12844">
        <v>62.893297400000002</v>
      </c>
      <c r="I12844">
        <v>-135.22024730000001</v>
      </c>
      <c r="J12844" s="1" t="str">
        <f t="shared" si="1844"/>
        <v>Fluid (stream)</v>
      </c>
      <c r="K12844" s="1" t="str">
        <f t="shared" si="1845"/>
        <v>Untreated Water</v>
      </c>
      <c r="O12844">
        <v>0.69</v>
      </c>
      <c r="P12844">
        <v>120</v>
      </c>
      <c r="Q12844">
        <v>6.7</v>
      </c>
    </row>
    <row r="12845" spans="1:17" hidden="1" x14ac:dyDescent="0.3">
      <c r="A12845" t="s">
        <v>49606</v>
      </c>
      <c r="B12845" t="s">
        <v>49607</v>
      </c>
      <c r="C12845" s="1" t="str">
        <f t="shared" si="1846"/>
        <v>21:0723</v>
      </c>
      <c r="D12845" s="1" t="str">
        <f t="shared" si="1843"/>
        <v>21:0213</v>
      </c>
      <c r="E12845" t="s">
        <v>49608</v>
      </c>
      <c r="F12845" t="s">
        <v>49609</v>
      </c>
      <c r="H12845">
        <v>62.903399299999997</v>
      </c>
      <c r="I12845">
        <v>-135.19234230000001</v>
      </c>
      <c r="J12845" s="1" t="str">
        <f t="shared" si="1844"/>
        <v>Fluid (stream)</v>
      </c>
      <c r="K12845" s="1" t="str">
        <f t="shared" si="1845"/>
        <v>Untreated Water</v>
      </c>
      <c r="O12845">
        <v>2.0699999999999998</v>
      </c>
      <c r="P12845">
        <v>290</v>
      </c>
      <c r="Q12845">
        <v>6.7</v>
      </c>
    </row>
    <row r="12846" spans="1:17" hidden="1" x14ac:dyDescent="0.3">
      <c r="A12846" t="s">
        <v>49610</v>
      </c>
      <c r="B12846" t="s">
        <v>49611</v>
      </c>
      <c r="C12846" s="1" t="str">
        <f t="shared" si="1846"/>
        <v>21:0723</v>
      </c>
      <c r="D12846" s="1" t="str">
        <f t="shared" si="1843"/>
        <v>21:0213</v>
      </c>
      <c r="E12846" t="s">
        <v>49612</v>
      </c>
      <c r="F12846" t="s">
        <v>49613</v>
      </c>
      <c r="H12846">
        <v>62.900700999999998</v>
      </c>
      <c r="I12846">
        <v>-135.1134448</v>
      </c>
      <c r="J12846" s="1" t="str">
        <f t="shared" si="1844"/>
        <v>Fluid (stream)</v>
      </c>
      <c r="K12846" s="1" t="str">
        <f t="shared" si="1845"/>
        <v>Untreated Water</v>
      </c>
      <c r="O12846">
        <v>1.75</v>
      </c>
      <c r="P12846">
        <v>180</v>
      </c>
      <c r="Q12846">
        <v>7.2</v>
      </c>
    </row>
    <row r="12847" spans="1:17" hidden="1" x14ac:dyDescent="0.3">
      <c r="A12847" t="s">
        <v>49614</v>
      </c>
      <c r="B12847" t="s">
        <v>49615</v>
      </c>
      <c r="C12847" s="1" t="str">
        <f t="shared" si="1846"/>
        <v>21:0723</v>
      </c>
      <c r="D12847" s="1" t="str">
        <f t="shared" si="1843"/>
        <v>21:0213</v>
      </c>
      <c r="E12847" t="s">
        <v>49616</v>
      </c>
      <c r="F12847" t="s">
        <v>49617</v>
      </c>
      <c r="H12847">
        <v>62.930006200000001</v>
      </c>
      <c r="I12847">
        <v>-135.1339423</v>
      </c>
      <c r="J12847" s="1" t="str">
        <f t="shared" si="1844"/>
        <v>Fluid (stream)</v>
      </c>
      <c r="K12847" s="1" t="str">
        <f t="shared" si="1845"/>
        <v>Untreated Water</v>
      </c>
      <c r="O12847">
        <v>1.6</v>
      </c>
      <c r="P12847">
        <v>180</v>
      </c>
      <c r="Q12847">
        <v>7.2</v>
      </c>
    </row>
    <row r="12848" spans="1:17" hidden="1" x14ac:dyDescent="0.3">
      <c r="A12848" t="s">
        <v>49618</v>
      </c>
      <c r="B12848" t="s">
        <v>49619</v>
      </c>
      <c r="C12848" s="1" t="str">
        <f t="shared" si="1846"/>
        <v>21:0723</v>
      </c>
      <c r="D12848" s="1" t="str">
        <f t="shared" si="1843"/>
        <v>21:0213</v>
      </c>
      <c r="E12848" t="s">
        <v>49620</v>
      </c>
      <c r="F12848" t="s">
        <v>49621</v>
      </c>
      <c r="H12848">
        <v>62.940403000000003</v>
      </c>
      <c r="I12848">
        <v>-135.06272469999999</v>
      </c>
      <c r="J12848" s="1" t="str">
        <f t="shared" si="1844"/>
        <v>Fluid (stream)</v>
      </c>
      <c r="K12848" s="1" t="str">
        <f t="shared" si="1845"/>
        <v>Untreated Water</v>
      </c>
      <c r="O12848">
        <v>2.5000000000000001E-2</v>
      </c>
      <c r="P12848">
        <v>100</v>
      </c>
      <c r="Q12848">
        <v>7.3</v>
      </c>
    </row>
    <row r="12849" spans="1:17" hidden="1" x14ac:dyDescent="0.3">
      <c r="A12849" t="s">
        <v>49622</v>
      </c>
      <c r="B12849" t="s">
        <v>49623</v>
      </c>
      <c r="C12849" s="1" t="str">
        <f t="shared" si="1846"/>
        <v>21:0723</v>
      </c>
      <c r="D12849" s="1" t="str">
        <f t="shared" si="1843"/>
        <v>21:0213</v>
      </c>
      <c r="E12849" t="s">
        <v>49624</v>
      </c>
      <c r="F12849" t="s">
        <v>49625</v>
      </c>
      <c r="H12849">
        <v>62.907497300000003</v>
      </c>
      <c r="I12849">
        <v>-135.06682839999999</v>
      </c>
      <c r="J12849" s="1" t="str">
        <f t="shared" si="1844"/>
        <v>Fluid (stream)</v>
      </c>
      <c r="K12849" s="1" t="str">
        <f t="shared" si="1845"/>
        <v>Untreated Water</v>
      </c>
      <c r="O12849">
        <v>1.02</v>
      </c>
      <c r="P12849">
        <v>110</v>
      </c>
      <c r="Q12849">
        <v>7</v>
      </c>
    </row>
    <row r="12850" spans="1:17" hidden="1" x14ac:dyDescent="0.3">
      <c r="A12850" t="s">
        <v>49626</v>
      </c>
      <c r="B12850" t="s">
        <v>49627</v>
      </c>
      <c r="C12850" s="1" t="str">
        <f t="shared" si="1846"/>
        <v>21:0723</v>
      </c>
      <c r="D12850" s="1" t="str">
        <f t="shared" si="1843"/>
        <v>21:0213</v>
      </c>
      <c r="E12850" t="s">
        <v>49628</v>
      </c>
      <c r="F12850" t="s">
        <v>49629</v>
      </c>
      <c r="H12850">
        <v>62.952505600000002</v>
      </c>
      <c r="I12850">
        <v>-135.00012860000001</v>
      </c>
      <c r="J12850" s="1" t="str">
        <f t="shared" si="1844"/>
        <v>Fluid (stream)</v>
      </c>
      <c r="K12850" s="1" t="str">
        <f t="shared" si="1845"/>
        <v>Untreated Water</v>
      </c>
      <c r="O12850">
        <v>2.5000000000000001E-2</v>
      </c>
      <c r="P12850">
        <v>60</v>
      </c>
      <c r="Q12850">
        <v>5.8</v>
      </c>
    </row>
    <row r="12851" spans="1:17" hidden="1" x14ac:dyDescent="0.3">
      <c r="A12851" t="s">
        <v>49630</v>
      </c>
      <c r="B12851" t="s">
        <v>49631</v>
      </c>
      <c r="C12851" s="1" t="str">
        <f t="shared" si="1846"/>
        <v>21:0723</v>
      </c>
      <c r="D12851" s="1" t="str">
        <f>HYPERLINK("http://geochem.nrcan.gc.ca/cdogs/content/svy/svy_e.htm", "")</f>
        <v/>
      </c>
      <c r="G12851" s="1" t="str">
        <f>HYPERLINK("http://geochem.nrcan.gc.ca/cdogs/content/cr_/cr_00084_e.htm", "84")</f>
        <v>84</v>
      </c>
      <c r="J12851" t="s">
        <v>11453</v>
      </c>
      <c r="K12851" t="s">
        <v>11454</v>
      </c>
      <c r="O12851">
        <v>0.21</v>
      </c>
      <c r="P12851">
        <v>60</v>
      </c>
      <c r="Q12851">
        <v>6.3</v>
      </c>
    </row>
    <row r="12852" spans="1:17" hidden="1" x14ac:dyDescent="0.3">
      <c r="A12852" t="s">
        <v>49632</v>
      </c>
      <c r="B12852" t="s">
        <v>49633</v>
      </c>
      <c r="C12852" s="1" t="str">
        <f t="shared" si="1846"/>
        <v>21:0723</v>
      </c>
      <c r="D12852" s="1" t="str">
        <f t="shared" ref="D12852:D12866" si="1847">HYPERLINK("http://geochem.nrcan.gc.ca/cdogs/content/svy/svy210213_e.htm", "21:0213")</f>
        <v>21:0213</v>
      </c>
      <c r="E12852" t="s">
        <v>49634</v>
      </c>
      <c r="F12852" t="s">
        <v>49635</v>
      </c>
      <c r="H12852">
        <v>62.9832015</v>
      </c>
      <c r="I12852">
        <v>-135.00413169999999</v>
      </c>
      <c r="J12852" s="1" t="str">
        <f t="shared" ref="J12852:J12866" si="1848">HYPERLINK("http://geochem.nrcan.gc.ca/cdogs/content/kwd/kwd020018_e.htm", "Fluid (stream)")</f>
        <v>Fluid (stream)</v>
      </c>
      <c r="K12852" s="1" t="str">
        <f t="shared" ref="K12852:K12866" si="1849">HYPERLINK("http://geochem.nrcan.gc.ca/cdogs/content/kwd/kwd080007_e.htm", "Untreated Water")</f>
        <v>Untreated Water</v>
      </c>
      <c r="O12852">
        <v>2.5000000000000001E-2</v>
      </c>
      <c r="P12852">
        <v>70</v>
      </c>
      <c r="Q12852">
        <v>6.4</v>
      </c>
    </row>
    <row r="12853" spans="1:17" hidden="1" x14ac:dyDescent="0.3">
      <c r="A12853" t="s">
        <v>49636</v>
      </c>
      <c r="B12853" t="s">
        <v>49637</v>
      </c>
      <c r="C12853" s="1" t="str">
        <f t="shared" si="1846"/>
        <v>21:0723</v>
      </c>
      <c r="D12853" s="1" t="str">
        <f t="shared" si="1847"/>
        <v>21:0213</v>
      </c>
      <c r="E12853" t="s">
        <v>49638</v>
      </c>
      <c r="F12853" t="s">
        <v>49639</v>
      </c>
      <c r="H12853">
        <v>62.989999300000001</v>
      </c>
      <c r="I12853">
        <v>-135.04163109999999</v>
      </c>
      <c r="J12853" s="1" t="str">
        <f t="shared" si="1848"/>
        <v>Fluid (stream)</v>
      </c>
      <c r="K12853" s="1" t="str">
        <f t="shared" si="1849"/>
        <v>Untreated Water</v>
      </c>
      <c r="O12853">
        <v>1.5</v>
      </c>
      <c r="P12853">
        <v>100</v>
      </c>
      <c r="Q12853">
        <v>6.7</v>
      </c>
    </row>
    <row r="12854" spans="1:17" hidden="1" x14ac:dyDescent="0.3">
      <c r="A12854" t="s">
        <v>49640</v>
      </c>
      <c r="B12854" t="s">
        <v>49641</v>
      </c>
      <c r="C12854" s="1" t="str">
        <f t="shared" si="1846"/>
        <v>21:0723</v>
      </c>
      <c r="D12854" s="1" t="str">
        <f t="shared" si="1847"/>
        <v>21:0213</v>
      </c>
      <c r="E12854" t="s">
        <v>49642</v>
      </c>
      <c r="F12854" t="s">
        <v>49643</v>
      </c>
      <c r="H12854">
        <v>62.989101300000002</v>
      </c>
      <c r="I12854">
        <v>-135.08443650000001</v>
      </c>
      <c r="J12854" s="1" t="str">
        <f t="shared" si="1848"/>
        <v>Fluid (stream)</v>
      </c>
      <c r="K12854" s="1" t="str">
        <f t="shared" si="1849"/>
        <v>Untreated Water</v>
      </c>
      <c r="O12854">
        <v>2.5000000000000001E-2</v>
      </c>
      <c r="P12854">
        <v>110</v>
      </c>
      <c r="Q12854">
        <v>6.6</v>
      </c>
    </row>
    <row r="12855" spans="1:17" hidden="1" x14ac:dyDescent="0.3">
      <c r="A12855" t="s">
        <v>49644</v>
      </c>
      <c r="B12855" t="s">
        <v>49645</v>
      </c>
      <c r="C12855" s="1" t="str">
        <f t="shared" si="1846"/>
        <v>21:0723</v>
      </c>
      <c r="D12855" s="1" t="str">
        <f t="shared" si="1847"/>
        <v>21:0213</v>
      </c>
      <c r="E12855" t="s">
        <v>49646</v>
      </c>
      <c r="F12855" t="s">
        <v>49647</v>
      </c>
      <c r="H12855">
        <v>62.987400399999999</v>
      </c>
      <c r="I12855">
        <v>-135.12723589999999</v>
      </c>
      <c r="J12855" s="1" t="str">
        <f t="shared" si="1848"/>
        <v>Fluid (stream)</v>
      </c>
      <c r="K12855" s="1" t="str">
        <f t="shared" si="1849"/>
        <v>Untreated Water</v>
      </c>
      <c r="O12855">
        <v>1.0900000000000001</v>
      </c>
      <c r="P12855">
        <v>90</v>
      </c>
      <c r="Q12855">
        <v>6.8</v>
      </c>
    </row>
    <row r="12856" spans="1:17" hidden="1" x14ac:dyDescent="0.3">
      <c r="A12856" t="s">
        <v>49648</v>
      </c>
      <c r="B12856" t="s">
        <v>49649</v>
      </c>
      <c r="C12856" s="1" t="str">
        <f t="shared" si="1846"/>
        <v>21:0723</v>
      </c>
      <c r="D12856" s="1" t="str">
        <f t="shared" si="1847"/>
        <v>21:0213</v>
      </c>
      <c r="E12856" t="s">
        <v>49650</v>
      </c>
      <c r="F12856" t="s">
        <v>49651</v>
      </c>
      <c r="H12856">
        <v>62.986399800000001</v>
      </c>
      <c r="I12856">
        <v>-135.15864790000001</v>
      </c>
      <c r="J12856" s="1" t="str">
        <f t="shared" si="1848"/>
        <v>Fluid (stream)</v>
      </c>
      <c r="K12856" s="1" t="str">
        <f t="shared" si="1849"/>
        <v>Untreated Water</v>
      </c>
      <c r="O12856">
        <v>0.61</v>
      </c>
      <c r="P12856">
        <v>100</v>
      </c>
      <c r="Q12856">
        <v>6.8</v>
      </c>
    </row>
    <row r="12857" spans="1:17" hidden="1" x14ac:dyDescent="0.3">
      <c r="A12857" t="s">
        <v>49652</v>
      </c>
      <c r="B12857" t="s">
        <v>49653</v>
      </c>
      <c r="C12857" s="1" t="str">
        <f t="shared" si="1846"/>
        <v>21:0723</v>
      </c>
      <c r="D12857" s="1" t="str">
        <f t="shared" si="1847"/>
        <v>21:0213</v>
      </c>
      <c r="E12857" t="s">
        <v>49650</v>
      </c>
      <c r="F12857" t="s">
        <v>49654</v>
      </c>
      <c r="H12857">
        <v>62.986399800000001</v>
      </c>
      <c r="I12857">
        <v>-135.15864790000001</v>
      </c>
      <c r="J12857" s="1" t="str">
        <f t="shared" si="1848"/>
        <v>Fluid (stream)</v>
      </c>
      <c r="K12857" s="1" t="str">
        <f t="shared" si="1849"/>
        <v>Untreated Water</v>
      </c>
      <c r="O12857">
        <v>0.67</v>
      </c>
      <c r="P12857">
        <v>100</v>
      </c>
      <c r="Q12857">
        <v>6.9</v>
      </c>
    </row>
    <row r="12858" spans="1:17" hidden="1" x14ac:dyDescent="0.3">
      <c r="A12858" t="s">
        <v>49655</v>
      </c>
      <c r="B12858" t="s">
        <v>49656</v>
      </c>
      <c r="C12858" s="1" t="str">
        <f t="shared" si="1846"/>
        <v>21:0723</v>
      </c>
      <c r="D12858" s="1" t="str">
        <f t="shared" si="1847"/>
        <v>21:0213</v>
      </c>
      <c r="E12858" t="s">
        <v>49657</v>
      </c>
      <c r="F12858" t="s">
        <v>49658</v>
      </c>
      <c r="H12858">
        <v>62.993304999999999</v>
      </c>
      <c r="I12858">
        <v>-135.20504990000001</v>
      </c>
      <c r="J12858" s="1" t="str">
        <f t="shared" si="1848"/>
        <v>Fluid (stream)</v>
      </c>
      <c r="K12858" s="1" t="str">
        <f t="shared" si="1849"/>
        <v>Untreated Water</v>
      </c>
      <c r="O12858">
        <v>2.88</v>
      </c>
      <c r="P12858">
        <v>120</v>
      </c>
      <c r="Q12858">
        <v>7</v>
      </c>
    </row>
    <row r="12859" spans="1:17" hidden="1" x14ac:dyDescent="0.3">
      <c r="A12859" t="s">
        <v>49659</v>
      </c>
      <c r="B12859" t="s">
        <v>49660</v>
      </c>
      <c r="C12859" s="1" t="str">
        <f t="shared" si="1846"/>
        <v>21:0723</v>
      </c>
      <c r="D12859" s="1" t="str">
        <f t="shared" si="1847"/>
        <v>21:0213</v>
      </c>
      <c r="E12859" t="s">
        <v>49661</v>
      </c>
      <c r="F12859" t="s">
        <v>49662</v>
      </c>
      <c r="H12859">
        <v>62.995198899999998</v>
      </c>
      <c r="I12859">
        <v>-135.2496543</v>
      </c>
      <c r="J12859" s="1" t="str">
        <f t="shared" si="1848"/>
        <v>Fluid (stream)</v>
      </c>
      <c r="K12859" s="1" t="str">
        <f t="shared" si="1849"/>
        <v>Untreated Water</v>
      </c>
      <c r="O12859">
        <v>2.5000000000000001E-2</v>
      </c>
      <c r="P12859">
        <v>80</v>
      </c>
      <c r="Q12859">
        <v>7.2</v>
      </c>
    </row>
    <row r="12860" spans="1:17" hidden="1" x14ac:dyDescent="0.3">
      <c r="A12860" t="s">
        <v>49663</v>
      </c>
      <c r="B12860" t="s">
        <v>49664</v>
      </c>
      <c r="C12860" s="1" t="str">
        <f t="shared" si="1846"/>
        <v>21:0723</v>
      </c>
      <c r="D12860" s="1" t="str">
        <f t="shared" si="1847"/>
        <v>21:0213</v>
      </c>
      <c r="E12860" t="s">
        <v>49665</v>
      </c>
      <c r="F12860" t="s">
        <v>49666</v>
      </c>
      <c r="H12860">
        <v>62.996504199999997</v>
      </c>
      <c r="I12860">
        <v>-135.28105239999999</v>
      </c>
      <c r="J12860" s="1" t="str">
        <f t="shared" si="1848"/>
        <v>Fluid (stream)</v>
      </c>
      <c r="K12860" s="1" t="str">
        <f t="shared" si="1849"/>
        <v>Untreated Water</v>
      </c>
      <c r="O12860">
        <v>0.18</v>
      </c>
      <c r="P12860">
        <v>80</v>
      </c>
      <c r="Q12860">
        <v>7.1</v>
      </c>
    </row>
    <row r="12861" spans="1:17" hidden="1" x14ac:dyDescent="0.3">
      <c r="A12861" t="s">
        <v>49667</v>
      </c>
      <c r="B12861" t="s">
        <v>49668</v>
      </c>
      <c r="C12861" s="1" t="str">
        <f t="shared" si="1846"/>
        <v>21:0723</v>
      </c>
      <c r="D12861" s="1" t="str">
        <f t="shared" si="1847"/>
        <v>21:0213</v>
      </c>
      <c r="E12861" t="s">
        <v>49669</v>
      </c>
      <c r="F12861" t="s">
        <v>49670</v>
      </c>
      <c r="H12861">
        <v>62.966098700000003</v>
      </c>
      <c r="I12861">
        <v>-135.26104129999999</v>
      </c>
      <c r="J12861" s="1" t="str">
        <f t="shared" si="1848"/>
        <v>Fluid (stream)</v>
      </c>
      <c r="K12861" s="1" t="str">
        <f t="shared" si="1849"/>
        <v>Untreated Water</v>
      </c>
      <c r="O12861">
        <v>0.28000000000000003</v>
      </c>
      <c r="P12861">
        <v>50</v>
      </c>
      <c r="Q12861">
        <v>7.2</v>
      </c>
    </row>
    <row r="12862" spans="1:17" hidden="1" x14ac:dyDescent="0.3">
      <c r="A12862" t="s">
        <v>49671</v>
      </c>
      <c r="B12862" t="s">
        <v>49672</v>
      </c>
      <c r="C12862" s="1" t="str">
        <f t="shared" si="1846"/>
        <v>21:0723</v>
      </c>
      <c r="D12862" s="1" t="str">
        <f t="shared" si="1847"/>
        <v>21:0213</v>
      </c>
      <c r="E12862" t="s">
        <v>49673</v>
      </c>
      <c r="F12862" t="s">
        <v>49674</v>
      </c>
      <c r="H12862">
        <v>62.980803100000003</v>
      </c>
      <c r="I12862">
        <v>-135.33614460000001</v>
      </c>
      <c r="J12862" s="1" t="str">
        <f t="shared" si="1848"/>
        <v>Fluid (stream)</v>
      </c>
      <c r="K12862" s="1" t="str">
        <f t="shared" si="1849"/>
        <v>Untreated Water</v>
      </c>
      <c r="O12862">
        <v>0.42</v>
      </c>
      <c r="P12862">
        <v>70</v>
      </c>
      <c r="Q12862">
        <v>7.1</v>
      </c>
    </row>
    <row r="12863" spans="1:17" hidden="1" x14ac:dyDescent="0.3">
      <c r="A12863" t="s">
        <v>49675</v>
      </c>
      <c r="B12863" t="s">
        <v>49676</v>
      </c>
      <c r="C12863" s="1" t="str">
        <f t="shared" si="1846"/>
        <v>21:0723</v>
      </c>
      <c r="D12863" s="1" t="str">
        <f t="shared" si="1847"/>
        <v>21:0213</v>
      </c>
      <c r="E12863" t="s">
        <v>49677</v>
      </c>
      <c r="F12863" t="s">
        <v>49678</v>
      </c>
      <c r="H12863">
        <v>62.983003600000004</v>
      </c>
      <c r="I12863">
        <v>-135.3718423</v>
      </c>
      <c r="J12863" s="1" t="str">
        <f t="shared" si="1848"/>
        <v>Fluid (stream)</v>
      </c>
      <c r="K12863" s="1" t="str">
        <f t="shared" si="1849"/>
        <v>Untreated Water</v>
      </c>
      <c r="O12863">
        <v>2.5000000000000001E-2</v>
      </c>
      <c r="P12863">
        <v>130</v>
      </c>
      <c r="Q12863">
        <v>6.9</v>
      </c>
    </row>
    <row r="12864" spans="1:17" hidden="1" x14ac:dyDescent="0.3">
      <c r="A12864" t="s">
        <v>49679</v>
      </c>
      <c r="B12864" t="s">
        <v>49680</v>
      </c>
      <c r="C12864" s="1" t="str">
        <f t="shared" si="1846"/>
        <v>21:0723</v>
      </c>
      <c r="D12864" s="1" t="str">
        <f t="shared" si="1847"/>
        <v>21:0213</v>
      </c>
      <c r="E12864" t="s">
        <v>49681</v>
      </c>
      <c r="F12864" t="s">
        <v>49682</v>
      </c>
      <c r="H12864">
        <v>62.963605800000003</v>
      </c>
      <c r="I12864">
        <v>-135.3829533</v>
      </c>
      <c r="J12864" s="1" t="str">
        <f t="shared" si="1848"/>
        <v>Fluid (stream)</v>
      </c>
      <c r="K12864" s="1" t="str">
        <f t="shared" si="1849"/>
        <v>Untreated Water</v>
      </c>
      <c r="O12864">
        <v>0.55000000000000004</v>
      </c>
      <c r="P12864">
        <v>100</v>
      </c>
      <c r="Q12864">
        <v>7.1</v>
      </c>
    </row>
    <row r="12865" spans="1:17" hidden="1" x14ac:dyDescent="0.3">
      <c r="A12865" t="s">
        <v>49683</v>
      </c>
      <c r="B12865" t="s">
        <v>49684</v>
      </c>
      <c r="C12865" s="1" t="str">
        <f t="shared" si="1846"/>
        <v>21:0723</v>
      </c>
      <c r="D12865" s="1" t="str">
        <f t="shared" si="1847"/>
        <v>21:0213</v>
      </c>
      <c r="E12865" t="s">
        <v>49685</v>
      </c>
      <c r="F12865" t="s">
        <v>49686</v>
      </c>
      <c r="H12865">
        <v>62.913805199999999</v>
      </c>
      <c r="I12865">
        <v>-135.96086460000001</v>
      </c>
      <c r="J12865" s="1" t="str">
        <f t="shared" si="1848"/>
        <v>Fluid (stream)</v>
      </c>
      <c r="K12865" s="1" t="str">
        <f t="shared" si="1849"/>
        <v>Untreated Water</v>
      </c>
      <c r="O12865">
        <v>1.25</v>
      </c>
      <c r="P12865">
        <v>700</v>
      </c>
      <c r="Q12865">
        <v>7</v>
      </c>
    </row>
    <row r="12866" spans="1:17" hidden="1" x14ac:dyDescent="0.3">
      <c r="A12866" t="s">
        <v>49687</v>
      </c>
      <c r="B12866" t="s">
        <v>49688</v>
      </c>
      <c r="C12866" s="1" t="str">
        <f t="shared" si="1846"/>
        <v>21:0723</v>
      </c>
      <c r="D12866" s="1" t="str">
        <f t="shared" si="1847"/>
        <v>21:0213</v>
      </c>
      <c r="E12866" t="s">
        <v>49689</v>
      </c>
      <c r="F12866" t="s">
        <v>49690</v>
      </c>
      <c r="H12866">
        <v>62.933002899999998</v>
      </c>
      <c r="I12866">
        <v>-135.95595850000001</v>
      </c>
      <c r="J12866" s="1" t="str">
        <f t="shared" si="1848"/>
        <v>Fluid (stream)</v>
      </c>
      <c r="K12866" s="1" t="str">
        <f t="shared" si="1849"/>
        <v>Untreated Water</v>
      </c>
      <c r="O12866">
        <v>2.5000000000000001E-2</v>
      </c>
      <c r="P12866">
        <v>300</v>
      </c>
      <c r="Q12866">
        <v>6.6</v>
      </c>
    </row>
    <row r="12867" spans="1:17" hidden="1" x14ac:dyDescent="0.3">
      <c r="A12867" t="s">
        <v>49691</v>
      </c>
      <c r="B12867" t="s">
        <v>49692</v>
      </c>
      <c r="C12867" s="1" t="str">
        <f t="shared" si="1846"/>
        <v>21:0723</v>
      </c>
      <c r="D12867" s="1" t="str">
        <f>HYPERLINK("http://geochem.nrcan.gc.ca/cdogs/content/svy/svy_e.htm", "")</f>
        <v/>
      </c>
      <c r="G12867" s="1" t="str">
        <f>HYPERLINK("http://geochem.nrcan.gc.ca/cdogs/content/cr_/cr_00086_e.htm", "86")</f>
        <v>86</v>
      </c>
      <c r="J12867" t="s">
        <v>11453</v>
      </c>
      <c r="K12867" t="s">
        <v>11454</v>
      </c>
      <c r="O12867">
        <v>0.5</v>
      </c>
      <c r="P12867">
        <v>140</v>
      </c>
      <c r="Q12867">
        <v>6.6</v>
      </c>
    </row>
    <row r="12868" spans="1:17" hidden="1" x14ac:dyDescent="0.3">
      <c r="A12868" t="s">
        <v>49693</v>
      </c>
      <c r="B12868" t="s">
        <v>49694</v>
      </c>
      <c r="C12868" s="1" t="str">
        <f t="shared" si="1846"/>
        <v>21:0723</v>
      </c>
      <c r="D12868" s="1" t="str">
        <f t="shared" ref="D12868:D12878" si="1850">HYPERLINK("http://geochem.nrcan.gc.ca/cdogs/content/svy/svy210213_e.htm", "21:0213")</f>
        <v>21:0213</v>
      </c>
      <c r="E12868" t="s">
        <v>49695</v>
      </c>
      <c r="F12868" t="s">
        <v>49696</v>
      </c>
      <c r="H12868">
        <v>62.827491000000002</v>
      </c>
      <c r="I12868">
        <v>-135.94322600000001</v>
      </c>
      <c r="J12868" s="1" t="str">
        <f t="shared" ref="J12868:J12878" si="1851">HYPERLINK("http://geochem.nrcan.gc.ca/cdogs/content/kwd/kwd020018_e.htm", "Fluid (stream)")</f>
        <v>Fluid (stream)</v>
      </c>
      <c r="K12868" s="1" t="str">
        <f t="shared" ref="K12868:K12878" si="1852">HYPERLINK("http://geochem.nrcan.gc.ca/cdogs/content/kwd/kwd080007_e.htm", "Untreated Water")</f>
        <v>Untreated Water</v>
      </c>
      <c r="O12868">
        <v>0.55000000000000004</v>
      </c>
      <c r="P12868">
        <v>110</v>
      </c>
      <c r="Q12868">
        <v>6.9</v>
      </c>
    </row>
    <row r="12869" spans="1:17" hidden="1" x14ac:dyDescent="0.3">
      <c r="A12869" t="s">
        <v>49697</v>
      </c>
      <c r="B12869" t="s">
        <v>49698</v>
      </c>
      <c r="C12869" s="1" t="str">
        <f t="shared" si="1846"/>
        <v>21:0723</v>
      </c>
      <c r="D12869" s="1" t="str">
        <f t="shared" si="1850"/>
        <v>21:0213</v>
      </c>
      <c r="E12869" t="s">
        <v>49699</v>
      </c>
      <c r="F12869" t="s">
        <v>49700</v>
      </c>
      <c r="H12869">
        <v>62.787082300000002</v>
      </c>
      <c r="I12869">
        <v>-135.9598316</v>
      </c>
      <c r="J12869" s="1" t="str">
        <f t="shared" si="1851"/>
        <v>Fluid (stream)</v>
      </c>
      <c r="K12869" s="1" t="str">
        <f t="shared" si="1852"/>
        <v>Untreated Water</v>
      </c>
    </row>
    <row r="12870" spans="1:17" hidden="1" x14ac:dyDescent="0.3">
      <c r="A12870" t="s">
        <v>49701</v>
      </c>
      <c r="B12870" t="s">
        <v>49702</v>
      </c>
      <c r="C12870" s="1" t="str">
        <f t="shared" si="1846"/>
        <v>21:0723</v>
      </c>
      <c r="D12870" s="1" t="str">
        <f t="shared" si="1850"/>
        <v>21:0213</v>
      </c>
      <c r="E12870" t="s">
        <v>49703</v>
      </c>
      <c r="F12870" t="s">
        <v>49704</v>
      </c>
      <c r="H12870">
        <v>62.732888500000001</v>
      </c>
      <c r="I12870">
        <v>-135.92012149999999</v>
      </c>
      <c r="J12870" s="1" t="str">
        <f t="shared" si="1851"/>
        <v>Fluid (stream)</v>
      </c>
      <c r="K12870" s="1" t="str">
        <f t="shared" si="1852"/>
        <v>Untreated Water</v>
      </c>
      <c r="O12870">
        <v>2.95</v>
      </c>
      <c r="P12870">
        <v>90</v>
      </c>
      <c r="Q12870">
        <v>6.9</v>
      </c>
    </row>
    <row r="12871" spans="1:17" hidden="1" x14ac:dyDescent="0.3">
      <c r="A12871" t="s">
        <v>49705</v>
      </c>
      <c r="B12871" t="s">
        <v>49706</v>
      </c>
      <c r="C12871" s="1" t="str">
        <f t="shared" si="1846"/>
        <v>21:0723</v>
      </c>
      <c r="D12871" s="1" t="str">
        <f t="shared" si="1850"/>
        <v>21:0213</v>
      </c>
      <c r="E12871" t="s">
        <v>49707</v>
      </c>
      <c r="F12871" t="s">
        <v>49708</v>
      </c>
      <c r="H12871">
        <v>62.699578899999999</v>
      </c>
      <c r="I12871">
        <v>-135.98592579999999</v>
      </c>
      <c r="J12871" s="1" t="str">
        <f t="shared" si="1851"/>
        <v>Fluid (stream)</v>
      </c>
      <c r="K12871" s="1" t="str">
        <f t="shared" si="1852"/>
        <v>Untreated Water</v>
      </c>
      <c r="O12871">
        <v>0.2</v>
      </c>
      <c r="P12871">
        <v>70</v>
      </c>
      <c r="Q12871">
        <v>7.1</v>
      </c>
    </row>
    <row r="12872" spans="1:17" hidden="1" x14ac:dyDescent="0.3">
      <c r="A12872" t="s">
        <v>49709</v>
      </c>
      <c r="B12872" t="s">
        <v>49710</v>
      </c>
      <c r="C12872" s="1" t="str">
        <f t="shared" si="1846"/>
        <v>21:0723</v>
      </c>
      <c r="D12872" s="1" t="str">
        <f t="shared" si="1850"/>
        <v>21:0213</v>
      </c>
      <c r="E12872" t="s">
        <v>49711</v>
      </c>
      <c r="F12872" t="s">
        <v>49712</v>
      </c>
      <c r="H12872">
        <v>62.708289899999997</v>
      </c>
      <c r="I12872">
        <v>-135.87453669999999</v>
      </c>
      <c r="J12872" s="1" t="str">
        <f t="shared" si="1851"/>
        <v>Fluid (stream)</v>
      </c>
      <c r="K12872" s="1" t="str">
        <f t="shared" si="1852"/>
        <v>Untreated Water</v>
      </c>
      <c r="O12872">
        <v>1.3</v>
      </c>
      <c r="P12872">
        <v>100</v>
      </c>
      <c r="Q12872">
        <v>6.9</v>
      </c>
    </row>
    <row r="12873" spans="1:17" hidden="1" x14ac:dyDescent="0.3">
      <c r="A12873" t="s">
        <v>49713</v>
      </c>
      <c r="B12873" t="s">
        <v>49714</v>
      </c>
      <c r="C12873" s="1" t="str">
        <f t="shared" si="1846"/>
        <v>21:0723</v>
      </c>
      <c r="D12873" s="1" t="str">
        <f t="shared" si="1850"/>
        <v>21:0213</v>
      </c>
      <c r="E12873" t="s">
        <v>49715</v>
      </c>
      <c r="F12873" t="s">
        <v>49716</v>
      </c>
      <c r="H12873">
        <v>62.695682099999999</v>
      </c>
      <c r="I12873">
        <v>-135.87252509999999</v>
      </c>
      <c r="J12873" s="1" t="str">
        <f t="shared" si="1851"/>
        <v>Fluid (stream)</v>
      </c>
      <c r="K12873" s="1" t="str">
        <f t="shared" si="1852"/>
        <v>Untreated Water</v>
      </c>
      <c r="O12873">
        <v>0.68</v>
      </c>
      <c r="P12873">
        <v>90</v>
      </c>
      <c r="Q12873">
        <v>7</v>
      </c>
    </row>
    <row r="12874" spans="1:17" hidden="1" x14ac:dyDescent="0.3">
      <c r="A12874" t="s">
        <v>49717</v>
      </c>
      <c r="B12874" t="s">
        <v>49718</v>
      </c>
      <c r="C12874" s="1" t="str">
        <f t="shared" si="1846"/>
        <v>21:0723</v>
      </c>
      <c r="D12874" s="1" t="str">
        <f t="shared" si="1850"/>
        <v>21:0213</v>
      </c>
      <c r="E12874" t="s">
        <v>49719</v>
      </c>
      <c r="F12874" t="s">
        <v>49720</v>
      </c>
      <c r="H12874">
        <v>62.669384399999998</v>
      </c>
      <c r="I12874">
        <v>-135.90603590000001</v>
      </c>
      <c r="J12874" s="1" t="str">
        <f t="shared" si="1851"/>
        <v>Fluid (stream)</v>
      </c>
      <c r="K12874" s="1" t="str">
        <f t="shared" si="1852"/>
        <v>Untreated Water</v>
      </c>
      <c r="O12874">
        <v>0.97</v>
      </c>
      <c r="P12874">
        <v>90</v>
      </c>
      <c r="Q12874">
        <v>7.1</v>
      </c>
    </row>
    <row r="12875" spans="1:17" hidden="1" x14ac:dyDescent="0.3">
      <c r="A12875" t="s">
        <v>49721</v>
      </c>
      <c r="B12875" t="s">
        <v>49722</v>
      </c>
      <c r="C12875" s="1" t="str">
        <f t="shared" si="1846"/>
        <v>21:0723</v>
      </c>
      <c r="D12875" s="1" t="str">
        <f t="shared" si="1850"/>
        <v>21:0213</v>
      </c>
      <c r="E12875" t="s">
        <v>49723</v>
      </c>
      <c r="F12875" t="s">
        <v>49724</v>
      </c>
      <c r="H12875">
        <v>62.643682300000002</v>
      </c>
      <c r="I12875">
        <v>-135.89532610000001</v>
      </c>
      <c r="J12875" s="1" t="str">
        <f t="shared" si="1851"/>
        <v>Fluid (stream)</v>
      </c>
      <c r="K12875" s="1" t="str">
        <f t="shared" si="1852"/>
        <v>Untreated Water</v>
      </c>
      <c r="O12875">
        <v>2.5000000000000001E-2</v>
      </c>
      <c r="P12875">
        <v>110</v>
      </c>
      <c r="Q12875">
        <v>7.1</v>
      </c>
    </row>
    <row r="12876" spans="1:17" hidden="1" x14ac:dyDescent="0.3">
      <c r="A12876" t="s">
        <v>49725</v>
      </c>
      <c r="B12876" t="s">
        <v>49726</v>
      </c>
      <c r="C12876" s="1" t="str">
        <f t="shared" si="1846"/>
        <v>21:0723</v>
      </c>
      <c r="D12876" s="1" t="str">
        <f t="shared" si="1850"/>
        <v>21:0213</v>
      </c>
      <c r="E12876" t="s">
        <v>49727</v>
      </c>
      <c r="F12876" t="s">
        <v>49728</v>
      </c>
      <c r="H12876">
        <v>62.628985299999997</v>
      </c>
      <c r="I12876">
        <v>-135.95793330000001</v>
      </c>
      <c r="J12876" s="1" t="str">
        <f t="shared" si="1851"/>
        <v>Fluid (stream)</v>
      </c>
      <c r="K12876" s="1" t="str">
        <f t="shared" si="1852"/>
        <v>Untreated Water</v>
      </c>
      <c r="O12876">
        <v>2.5000000000000001E-2</v>
      </c>
      <c r="P12876">
        <v>90</v>
      </c>
      <c r="Q12876">
        <v>7.3</v>
      </c>
    </row>
    <row r="12877" spans="1:17" hidden="1" x14ac:dyDescent="0.3">
      <c r="A12877" t="s">
        <v>49729</v>
      </c>
      <c r="B12877" t="s">
        <v>49730</v>
      </c>
      <c r="C12877" s="1" t="str">
        <f t="shared" si="1846"/>
        <v>21:0723</v>
      </c>
      <c r="D12877" s="1" t="str">
        <f t="shared" si="1850"/>
        <v>21:0213</v>
      </c>
      <c r="E12877" t="s">
        <v>49731</v>
      </c>
      <c r="F12877" t="s">
        <v>49732</v>
      </c>
      <c r="H12877">
        <v>62.623581000000001</v>
      </c>
      <c r="I12877">
        <v>-135.94614240000001</v>
      </c>
      <c r="J12877" s="1" t="str">
        <f t="shared" si="1851"/>
        <v>Fluid (stream)</v>
      </c>
      <c r="K12877" s="1" t="str">
        <f t="shared" si="1852"/>
        <v>Untreated Water</v>
      </c>
      <c r="O12877">
        <v>0.15</v>
      </c>
      <c r="P12877">
        <v>100</v>
      </c>
      <c r="Q12877">
        <v>7.6</v>
      </c>
    </row>
    <row r="12878" spans="1:17" hidden="1" x14ac:dyDescent="0.3">
      <c r="A12878" t="s">
        <v>49733</v>
      </c>
      <c r="B12878" t="s">
        <v>49734</v>
      </c>
      <c r="C12878" s="1" t="str">
        <f t="shared" si="1846"/>
        <v>21:0723</v>
      </c>
      <c r="D12878" s="1" t="str">
        <f t="shared" si="1850"/>
        <v>21:0213</v>
      </c>
      <c r="E12878" t="s">
        <v>49731</v>
      </c>
      <c r="F12878" t="s">
        <v>49735</v>
      </c>
      <c r="H12878">
        <v>62.623581000000001</v>
      </c>
      <c r="I12878">
        <v>-135.94614240000001</v>
      </c>
      <c r="J12878" s="1" t="str">
        <f t="shared" si="1851"/>
        <v>Fluid (stream)</v>
      </c>
      <c r="K12878" s="1" t="str">
        <f t="shared" si="1852"/>
        <v>Untreated Water</v>
      </c>
      <c r="O12878">
        <v>2.5000000000000001E-2</v>
      </c>
      <c r="P12878">
        <v>100</v>
      </c>
      <c r="Q12878">
        <v>7.8</v>
      </c>
    </row>
    <row r="12879" spans="1:17" hidden="1" x14ac:dyDescent="0.3">
      <c r="A12879" t="s">
        <v>49736</v>
      </c>
      <c r="B12879" t="s">
        <v>49737</v>
      </c>
      <c r="C12879" s="1" t="str">
        <f t="shared" si="1846"/>
        <v>21:0723</v>
      </c>
      <c r="D12879" s="1" t="str">
        <f>HYPERLINK("http://geochem.nrcan.gc.ca/cdogs/content/svy/svy_e.htm", "")</f>
        <v/>
      </c>
      <c r="G12879" s="1" t="str">
        <f>HYPERLINK("http://geochem.nrcan.gc.ca/cdogs/content/cr_/cr_00085_e.htm", "85")</f>
        <v>85</v>
      </c>
      <c r="J12879" t="s">
        <v>11453</v>
      </c>
      <c r="K12879" t="s">
        <v>11454</v>
      </c>
      <c r="O12879">
        <v>0.28999999999999998</v>
      </c>
      <c r="P12879">
        <v>70</v>
      </c>
      <c r="Q12879">
        <v>7.8</v>
      </c>
    </row>
    <row r="12880" spans="1:17" hidden="1" x14ac:dyDescent="0.3">
      <c r="A12880" t="s">
        <v>49738</v>
      </c>
      <c r="B12880" t="s">
        <v>49739</v>
      </c>
      <c r="C12880" s="1" t="str">
        <f t="shared" si="1846"/>
        <v>21:0723</v>
      </c>
      <c r="D12880" s="1" t="str">
        <f t="shared" ref="D12880:D12904" si="1853">HYPERLINK("http://geochem.nrcan.gc.ca/cdogs/content/svy/svy210213_e.htm", "21:0213")</f>
        <v>21:0213</v>
      </c>
      <c r="E12880" t="s">
        <v>49740</v>
      </c>
      <c r="F12880" t="s">
        <v>49741</v>
      </c>
      <c r="H12880">
        <v>62.612185500000002</v>
      </c>
      <c r="I12880">
        <v>-135.89514059999999</v>
      </c>
      <c r="J12880" s="1" t="str">
        <f t="shared" ref="J12880:J12904" si="1854">HYPERLINK("http://geochem.nrcan.gc.ca/cdogs/content/kwd/kwd020018_e.htm", "Fluid (stream)")</f>
        <v>Fluid (stream)</v>
      </c>
      <c r="K12880" s="1" t="str">
        <f t="shared" ref="K12880:K12904" si="1855">HYPERLINK("http://geochem.nrcan.gc.ca/cdogs/content/kwd/kwd080007_e.htm", "Untreated Water")</f>
        <v>Untreated Water</v>
      </c>
      <c r="O12880">
        <v>2.5000000000000001E-2</v>
      </c>
      <c r="P12880">
        <v>100</v>
      </c>
      <c r="Q12880">
        <v>7.3</v>
      </c>
    </row>
    <row r="12881" spans="1:17" hidden="1" x14ac:dyDescent="0.3">
      <c r="A12881" t="s">
        <v>49742</v>
      </c>
      <c r="B12881" t="s">
        <v>49743</v>
      </c>
      <c r="C12881" s="1" t="str">
        <f t="shared" si="1846"/>
        <v>21:0723</v>
      </c>
      <c r="D12881" s="1" t="str">
        <f t="shared" si="1853"/>
        <v>21:0213</v>
      </c>
      <c r="E12881" t="s">
        <v>49744</v>
      </c>
      <c r="F12881" t="s">
        <v>49745</v>
      </c>
      <c r="H12881">
        <v>62.588383800000003</v>
      </c>
      <c r="I12881">
        <v>-135.93283930000001</v>
      </c>
      <c r="J12881" s="1" t="str">
        <f t="shared" si="1854"/>
        <v>Fluid (stream)</v>
      </c>
      <c r="K12881" s="1" t="str">
        <f t="shared" si="1855"/>
        <v>Untreated Water</v>
      </c>
      <c r="O12881">
        <v>2.5000000000000001E-2</v>
      </c>
      <c r="P12881">
        <v>100</v>
      </c>
      <c r="Q12881">
        <v>7.1</v>
      </c>
    </row>
    <row r="12882" spans="1:17" hidden="1" x14ac:dyDescent="0.3">
      <c r="A12882" t="s">
        <v>49746</v>
      </c>
      <c r="B12882" t="s">
        <v>49747</v>
      </c>
      <c r="C12882" s="1" t="str">
        <f t="shared" si="1846"/>
        <v>21:0723</v>
      </c>
      <c r="D12882" s="1" t="str">
        <f t="shared" si="1853"/>
        <v>21:0213</v>
      </c>
      <c r="E12882" t="s">
        <v>49748</v>
      </c>
      <c r="F12882" t="s">
        <v>49749</v>
      </c>
      <c r="H12882">
        <v>62.5884778</v>
      </c>
      <c r="I12882">
        <v>-135.92413959999999</v>
      </c>
      <c r="J12882" s="1" t="str">
        <f t="shared" si="1854"/>
        <v>Fluid (stream)</v>
      </c>
      <c r="K12882" s="1" t="str">
        <f t="shared" si="1855"/>
        <v>Untreated Water</v>
      </c>
      <c r="O12882">
        <v>2.5000000000000001E-2</v>
      </c>
      <c r="P12882">
        <v>110</v>
      </c>
      <c r="Q12882">
        <v>7.3</v>
      </c>
    </row>
    <row r="12883" spans="1:17" hidden="1" x14ac:dyDescent="0.3">
      <c r="A12883" t="s">
        <v>49750</v>
      </c>
      <c r="B12883" t="s">
        <v>49751</v>
      </c>
      <c r="C12883" s="1" t="str">
        <f t="shared" si="1846"/>
        <v>21:0723</v>
      </c>
      <c r="D12883" s="1" t="str">
        <f t="shared" si="1853"/>
        <v>21:0213</v>
      </c>
      <c r="E12883" t="s">
        <v>49752</v>
      </c>
      <c r="F12883" t="s">
        <v>49753</v>
      </c>
      <c r="H12883">
        <v>62.548578900000003</v>
      </c>
      <c r="I12883">
        <v>-135.97163430000001</v>
      </c>
      <c r="J12883" s="1" t="str">
        <f t="shared" si="1854"/>
        <v>Fluid (stream)</v>
      </c>
      <c r="K12883" s="1" t="str">
        <f t="shared" si="1855"/>
        <v>Untreated Water</v>
      </c>
      <c r="O12883">
        <v>2.5000000000000001E-2</v>
      </c>
      <c r="P12883">
        <v>150</v>
      </c>
      <c r="Q12883">
        <v>7.2</v>
      </c>
    </row>
    <row r="12884" spans="1:17" hidden="1" x14ac:dyDescent="0.3">
      <c r="A12884" t="s">
        <v>49754</v>
      </c>
      <c r="B12884" t="s">
        <v>49755</v>
      </c>
      <c r="C12884" s="1" t="str">
        <f t="shared" si="1846"/>
        <v>21:0723</v>
      </c>
      <c r="D12884" s="1" t="str">
        <f t="shared" si="1853"/>
        <v>21:0213</v>
      </c>
      <c r="E12884" t="s">
        <v>49756</v>
      </c>
      <c r="F12884" t="s">
        <v>49757</v>
      </c>
      <c r="H12884">
        <v>62.504882899999998</v>
      </c>
      <c r="I12884">
        <v>-135.94284500000001</v>
      </c>
      <c r="J12884" s="1" t="str">
        <f t="shared" si="1854"/>
        <v>Fluid (stream)</v>
      </c>
      <c r="K12884" s="1" t="str">
        <f t="shared" si="1855"/>
        <v>Untreated Water</v>
      </c>
      <c r="O12884">
        <v>2.5000000000000001E-2</v>
      </c>
      <c r="P12884">
        <v>120</v>
      </c>
      <c r="Q12884">
        <v>7.4</v>
      </c>
    </row>
    <row r="12885" spans="1:17" hidden="1" x14ac:dyDescent="0.3">
      <c r="A12885" t="s">
        <v>49758</v>
      </c>
      <c r="B12885" t="s">
        <v>49759</v>
      </c>
      <c r="C12885" s="1" t="str">
        <f t="shared" si="1846"/>
        <v>21:0723</v>
      </c>
      <c r="D12885" s="1" t="str">
        <f t="shared" si="1853"/>
        <v>21:0213</v>
      </c>
      <c r="E12885" t="s">
        <v>49760</v>
      </c>
      <c r="F12885" t="s">
        <v>49761</v>
      </c>
      <c r="H12885">
        <v>62.496385500000002</v>
      </c>
      <c r="I12885">
        <v>-135.9180437</v>
      </c>
      <c r="J12885" s="1" t="str">
        <f t="shared" si="1854"/>
        <v>Fluid (stream)</v>
      </c>
      <c r="K12885" s="1" t="str">
        <f t="shared" si="1855"/>
        <v>Untreated Water</v>
      </c>
      <c r="O12885">
        <v>2.5000000000000001E-2</v>
      </c>
      <c r="P12885">
        <v>100</v>
      </c>
      <c r="Q12885">
        <v>7.6</v>
      </c>
    </row>
    <row r="12886" spans="1:17" hidden="1" x14ac:dyDescent="0.3">
      <c r="A12886" t="s">
        <v>49762</v>
      </c>
      <c r="B12886" t="s">
        <v>49763</v>
      </c>
      <c r="C12886" s="1" t="str">
        <f t="shared" si="1846"/>
        <v>21:0723</v>
      </c>
      <c r="D12886" s="1" t="str">
        <f t="shared" si="1853"/>
        <v>21:0213</v>
      </c>
      <c r="E12886" t="s">
        <v>49764</v>
      </c>
      <c r="F12886" t="s">
        <v>49765</v>
      </c>
      <c r="H12886">
        <v>62.492285099999997</v>
      </c>
      <c r="I12886">
        <v>-135.97365679999999</v>
      </c>
      <c r="J12886" s="1" t="str">
        <f t="shared" si="1854"/>
        <v>Fluid (stream)</v>
      </c>
      <c r="K12886" s="1" t="str">
        <f t="shared" si="1855"/>
        <v>Untreated Water</v>
      </c>
      <c r="O12886">
        <v>0.37</v>
      </c>
      <c r="P12886">
        <v>110</v>
      </c>
      <c r="Q12886">
        <v>7.2</v>
      </c>
    </row>
    <row r="12887" spans="1:17" hidden="1" x14ac:dyDescent="0.3">
      <c r="A12887" t="s">
        <v>49766</v>
      </c>
      <c r="B12887" t="s">
        <v>49767</v>
      </c>
      <c r="C12887" s="1" t="str">
        <f t="shared" si="1846"/>
        <v>21:0723</v>
      </c>
      <c r="D12887" s="1" t="str">
        <f t="shared" si="1853"/>
        <v>21:0213</v>
      </c>
      <c r="E12887" t="s">
        <v>49768</v>
      </c>
      <c r="F12887" t="s">
        <v>49769</v>
      </c>
      <c r="H12887">
        <v>62.461987299999997</v>
      </c>
      <c r="I12887">
        <v>-135.98944460000001</v>
      </c>
      <c r="J12887" s="1" t="str">
        <f t="shared" si="1854"/>
        <v>Fluid (stream)</v>
      </c>
      <c r="K12887" s="1" t="str">
        <f t="shared" si="1855"/>
        <v>Untreated Water</v>
      </c>
      <c r="O12887">
        <v>2.5000000000000001E-2</v>
      </c>
      <c r="P12887">
        <v>90</v>
      </c>
      <c r="Q12887">
        <v>7</v>
      </c>
    </row>
    <row r="12888" spans="1:17" hidden="1" x14ac:dyDescent="0.3">
      <c r="A12888" t="s">
        <v>49770</v>
      </c>
      <c r="B12888" t="s">
        <v>49771</v>
      </c>
      <c r="C12888" s="1" t="str">
        <f t="shared" si="1846"/>
        <v>21:0723</v>
      </c>
      <c r="D12888" s="1" t="str">
        <f t="shared" si="1853"/>
        <v>21:0213</v>
      </c>
      <c r="E12888" t="s">
        <v>49772</v>
      </c>
      <c r="F12888" t="s">
        <v>49773</v>
      </c>
      <c r="H12888">
        <v>62.458286399999999</v>
      </c>
      <c r="I12888">
        <v>-135.96414110000001</v>
      </c>
      <c r="J12888" s="1" t="str">
        <f t="shared" si="1854"/>
        <v>Fluid (stream)</v>
      </c>
      <c r="K12888" s="1" t="str">
        <f t="shared" si="1855"/>
        <v>Untreated Water</v>
      </c>
      <c r="O12888">
        <v>2.5000000000000001E-2</v>
      </c>
      <c r="P12888">
        <v>90</v>
      </c>
      <c r="Q12888">
        <v>7.2</v>
      </c>
    </row>
    <row r="12889" spans="1:17" hidden="1" x14ac:dyDescent="0.3">
      <c r="A12889" t="s">
        <v>49774</v>
      </c>
      <c r="B12889" t="s">
        <v>49775</v>
      </c>
      <c r="C12889" s="1" t="str">
        <f t="shared" si="1846"/>
        <v>21:0723</v>
      </c>
      <c r="D12889" s="1" t="str">
        <f t="shared" si="1853"/>
        <v>21:0213</v>
      </c>
      <c r="E12889" t="s">
        <v>49776</v>
      </c>
      <c r="F12889" t="s">
        <v>49777</v>
      </c>
      <c r="H12889">
        <v>62.4603842</v>
      </c>
      <c r="I12889">
        <v>-135.89994200000001</v>
      </c>
      <c r="J12889" s="1" t="str">
        <f t="shared" si="1854"/>
        <v>Fluid (stream)</v>
      </c>
      <c r="K12889" s="1" t="str">
        <f t="shared" si="1855"/>
        <v>Untreated Water</v>
      </c>
      <c r="O12889">
        <v>2.5000000000000001E-2</v>
      </c>
      <c r="P12889">
        <v>150</v>
      </c>
      <c r="Q12889">
        <v>7.2</v>
      </c>
    </row>
    <row r="12890" spans="1:17" hidden="1" x14ac:dyDescent="0.3">
      <c r="A12890" t="s">
        <v>49778</v>
      </c>
      <c r="B12890" t="s">
        <v>49779</v>
      </c>
      <c r="C12890" s="1" t="str">
        <f t="shared" si="1846"/>
        <v>21:0723</v>
      </c>
      <c r="D12890" s="1" t="str">
        <f t="shared" si="1853"/>
        <v>21:0213</v>
      </c>
      <c r="E12890" t="s">
        <v>49780</v>
      </c>
      <c r="F12890" t="s">
        <v>49781</v>
      </c>
      <c r="H12890">
        <v>62.427989099999998</v>
      </c>
      <c r="I12890">
        <v>-135.93555470000001</v>
      </c>
      <c r="J12890" s="1" t="str">
        <f t="shared" si="1854"/>
        <v>Fluid (stream)</v>
      </c>
      <c r="K12890" s="1" t="str">
        <f t="shared" si="1855"/>
        <v>Untreated Water</v>
      </c>
      <c r="O12890">
        <v>2.5000000000000001E-2</v>
      </c>
      <c r="P12890">
        <v>110</v>
      </c>
      <c r="Q12890">
        <v>7.4</v>
      </c>
    </row>
    <row r="12891" spans="1:17" hidden="1" x14ac:dyDescent="0.3">
      <c r="A12891" t="s">
        <v>49782</v>
      </c>
      <c r="B12891" t="s">
        <v>49783</v>
      </c>
      <c r="C12891" s="1" t="str">
        <f t="shared" si="1846"/>
        <v>21:0723</v>
      </c>
      <c r="D12891" s="1" t="str">
        <f t="shared" si="1853"/>
        <v>21:0213</v>
      </c>
      <c r="E12891" t="s">
        <v>49784</v>
      </c>
      <c r="F12891" t="s">
        <v>49785</v>
      </c>
      <c r="H12891">
        <v>62.419981300000003</v>
      </c>
      <c r="I12891">
        <v>-135.94105579999999</v>
      </c>
      <c r="J12891" s="1" t="str">
        <f t="shared" si="1854"/>
        <v>Fluid (stream)</v>
      </c>
      <c r="K12891" s="1" t="str">
        <f t="shared" si="1855"/>
        <v>Untreated Water</v>
      </c>
      <c r="O12891">
        <v>2.5000000000000001E-2</v>
      </c>
      <c r="P12891">
        <v>100</v>
      </c>
      <c r="Q12891">
        <v>7.3</v>
      </c>
    </row>
    <row r="12892" spans="1:17" hidden="1" x14ac:dyDescent="0.3">
      <c r="A12892" t="s">
        <v>49786</v>
      </c>
      <c r="B12892" t="s">
        <v>49787</v>
      </c>
      <c r="C12892" s="1" t="str">
        <f t="shared" si="1846"/>
        <v>21:0723</v>
      </c>
      <c r="D12892" s="1" t="str">
        <f t="shared" si="1853"/>
        <v>21:0213</v>
      </c>
      <c r="E12892" t="s">
        <v>49788</v>
      </c>
      <c r="F12892" t="s">
        <v>49789</v>
      </c>
      <c r="H12892">
        <v>62.395985000000003</v>
      </c>
      <c r="I12892">
        <v>-135.92355169999999</v>
      </c>
      <c r="J12892" s="1" t="str">
        <f t="shared" si="1854"/>
        <v>Fluid (stream)</v>
      </c>
      <c r="K12892" s="1" t="str">
        <f t="shared" si="1855"/>
        <v>Untreated Water</v>
      </c>
      <c r="O12892">
        <v>2.5000000000000001E-2</v>
      </c>
      <c r="P12892">
        <v>90</v>
      </c>
      <c r="Q12892">
        <v>6.9</v>
      </c>
    </row>
    <row r="12893" spans="1:17" hidden="1" x14ac:dyDescent="0.3">
      <c r="A12893" t="s">
        <v>49790</v>
      </c>
      <c r="B12893" t="s">
        <v>49791</v>
      </c>
      <c r="C12893" s="1" t="str">
        <f t="shared" si="1846"/>
        <v>21:0723</v>
      </c>
      <c r="D12893" s="1" t="str">
        <f t="shared" si="1853"/>
        <v>21:0213</v>
      </c>
      <c r="E12893" t="s">
        <v>49792</v>
      </c>
      <c r="F12893" t="s">
        <v>49793</v>
      </c>
      <c r="H12893">
        <v>62.3950867</v>
      </c>
      <c r="I12893">
        <v>-135.94635</v>
      </c>
      <c r="J12893" s="1" t="str">
        <f t="shared" si="1854"/>
        <v>Fluid (stream)</v>
      </c>
      <c r="K12893" s="1" t="str">
        <f t="shared" si="1855"/>
        <v>Untreated Water</v>
      </c>
      <c r="O12893">
        <v>2.5000000000000001E-2</v>
      </c>
      <c r="P12893">
        <v>90</v>
      </c>
      <c r="Q12893">
        <v>6.7</v>
      </c>
    </row>
    <row r="12894" spans="1:17" hidden="1" x14ac:dyDescent="0.3">
      <c r="A12894" t="s">
        <v>49794</v>
      </c>
      <c r="B12894" t="s">
        <v>49795</v>
      </c>
      <c r="C12894" s="1" t="str">
        <f t="shared" si="1846"/>
        <v>21:0723</v>
      </c>
      <c r="D12894" s="1" t="str">
        <f t="shared" si="1853"/>
        <v>21:0213</v>
      </c>
      <c r="E12894" t="s">
        <v>49796</v>
      </c>
      <c r="F12894" t="s">
        <v>49797</v>
      </c>
      <c r="H12894">
        <v>62.370682299999999</v>
      </c>
      <c r="I12894">
        <v>-135.98684779999999</v>
      </c>
      <c r="J12894" s="1" t="str">
        <f t="shared" si="1854"/>
        <v>Fluid (stream)</v>
      </c>
      <c r="K12894" s="1" t="str">
        <f t="shared" si="1855"/>
        <v>Untreated Water</v>
      </c>
      <c r="O12894">
        <v>5.83</v>
      </c>
      <c r="P12894">
        <v>120</v>
      </c>
      <c r="Q12894">
        <v>6.9</v>
      </c>
    </row>
    <row r="12895" spans="1:17" hidden="1" x14ac:dyDescent="0.3">
      <c r="A12895" t="s">
        <v>49798</v>
      </c>
      <c r="B12895" t="s">
        <v>49799</v>
      </c>
      <c r="C12895" s="1" t="str">
        <f t="shared" si="1846"/>
        <v>21:0723</v>
      </c>
      <c r="D12895" s="1" t="str">
        <f t="shared" si="1853"/>
        <v>21:0213</v>
      </c>
      <c r="E12895" t="s">
        <v>49800</v>
      </c>
      <c r="F12895" t="s">
        <v>49801</v>
      </c>
      <c r="H12895">
        <v>62.465583299999999</v>
      </c>
      <c r="I12895">
        <v>-135.75044790000001</v>
      </c>
      <c r="J12895" s="1" t="str">
        <f t="shared" si="1854"/>
        <v>Fluid (stream)</v>
      </c>
      <c r="K12895" s="1" t="str">
        <f t="shared" si="1855"/>
        <v>Untreated Water</v>
      </c>
      <c r="O12895">
        <v>2.5000000000000001E-2</v>
      </c>
      <c r="P12895">
        <v>110</v>
      </c>
      <c r="Q12895">
        <v>6.4</v>
      </c>
    </row>
    <row r="12896" spans="1:17" hidden="1" x14ac:dyDescent="0.3">
      <c r="A12896" t="s">
        <v>49802</v>
      </c>
      <c r="B12896" t="s">
        <v>49803</v>
      </c>
      <c r="C12896" s="1" t="str">
        <f t="shared" si="1846"/>
        <v>21:0723</v>
      </c>
      <c r="D12896" s="1" t="str">
        <f t="shared" si="1853"/>
        <v>21:0213</v>
      </c>
      <c r="E12896" t="s">
        <v>49800</v>
      </c>
      <c r="F12896" t="s">
        <v>49804</v>
      </c>
      <c r="H12896">
        <v>62.465583299999999</v>
      </c>
      <c r="I12896">
        <v>-135.75044790000001</v>
      </c>
      <c r="J12896" s="1" t="str">
        <f t="shared" si="1854"/>
        <v>Fluid (stream)</v>
      </c>
      <c r="K12896" s="1" t="str">
        <f t="shared" si="1855"/>
        <v>Untreated Water</v>
      </c>
      <c r="O12896">
        <v>2.5000000000000001E-2</v>
      </c>
      <c r="P12896">
        <v>110</v>
      </c>
      <c r="Q12896">
        <v>6.6</v>
      </c>
    </row>
    <row r="12897" spans="1:17" hidden="1" x14ac:dyDescent="0.3">
      <c r="A12897" t="s">
        <v>49805</v>
      </c>
      <c r="B12897" t="s">
        <v>49806</v>
      </c>
      <c r="C12897" s="1" t="str">
        <f t="shared" si="1846"/>
        <v>21:0723</v>
      </c>
      <c r="D12897" s="1" t="str">
        <f t="shared" si="1853"/>
        <v>21:0213</v>
      </c>
      <c r="E12897" t="s">
        <v>49807</v>
      </c>
      <c r="F12897" t="s">
        <v>49808</v>
      </c>
      <c r="H12897">
        <v>62.465588400000001</v>
      </c>
      <c r="I12897">
        <v>-135.7578355</v>
      </c>
      <c r="J12897" s="1" t="str">
        <f t="shared" si="1854"/>
        <v>Fluid (stream)</v>
      </c>
      <c r="K12897" s="1" t="str">
        <f t="shared" si="1855"/>
        <v>Untreated Water</v>
      </c>
      <c r="O12897">
        <v>2.5000000000000001E-2</v>
      </c>
      <c r="P12897">
        <v>100</v>
      </c>
      <c r="Q12897">
        <v>6.7</v>
      </c>
    </row>
    <row r="12898" spans="1:17" hidden="1" x14ac:dyDescent="0.3">
      <c r="A12898" t="s">
        <v>49809</v>
      </c>
      <c r="B12898" t="s">
        <v>49810</v>
      </c>
      <c r="C12898" s="1" t="str">
        <f t="shared" si="1846"/>
        <v>21:0723</v>
      </c>
      <c r="D12898" s="1" t="str">
        <f t="shared" si="1853"/>
        <v>21:0213</v>
      </c>
      <c r="E12898" t="s">
        <v>49811</v>
      </c>
      <c r="F12898" t="s">
        <v>49812</v>
      </c>
      <c r="H12898">
        <v>62.501683300000003</v>
      </c>
      <c r="I12898">
        <v>-135.71834799999999</v>
      </c>
      <c r="J12898" s="1" t="str">
        <f t="shared" si="1854"/>
        <v>Fluid (stream)</v>
      </c>
      <c r="K12898" s="1" t="str">
        <f t="shared" si="1855"/>
        <v>Untreated Water</v>
      </c>
      <c r="O12898">
        <v>0.4</v>
      </c>
      <c r="P12898">
        <v>90</v>
      </c>
      <c r="Q12898">
        <v>7.1</v>
      </c>
    </row>
    <row r="12899" spans="1:17" hidden="1" x14ac:dyDescent="0.3">
      <c r="A12899" t="s">
        <v>49813</v>
      </c>
      <c r="B12899" t="s">
        <v>49814</v>
      </c>
      <c r="C12899" s="1" t="str">
        <f t="shared" si="1846"/>
        <v>21:0723</v>
      </c>
      <c r="D12899" s="1" t="str">
        <f t="shared" si="1853"/>
        <v>21:0213</v>
      </c>
      <c r="E12899" t="s">
        <v>49815</v>
      </c>
      <c r="F12899" t="s">
        <v>49816</v>
      </c>
      <c r="H12899">
        <v>62.513886399999997</v>
      </c>
      <c r="I12899">
        <v>-135.70343449999999</v>
      </c>
      <c r="J12899" s="1" t="str">
        <f t="shared" si="1854"/>
        <v>Fluid (stream)</v>
      </c>
      <c r="K12899" s="1" t="str">
        <f t="shared" si="1855"/>
        <v>Untreated Water</v>
      </c>
      <c r="O12899">
        <v>2.5000000000000001E-2</v>
      </c>
      <c r="P12899">
        <v>80</v>
      </c>
      <c r="Q12899">
        <v>7.2</v>
      </c>
    </row>
    <row r="12900" spans="1:17" hidden="1" x14ac:dyDescent="0.3">
      <c r="A12900" t="s">
        <v>49817</v>
      </c>
      <c r="B12900" t="s">
        <v>49818</v>
      </c>
      <c r="C12900" s="1" t="str">
        <f t="shared" si="1846"/>
        <v>21:0723</v>
      </c>
      <c r="D12900" s="1" t="str">
        <f t="shared" si="1853"/>
        <v>21:0213</v>
      </c>
      <c r="E12900" t="s">
        <v>49819</v>
      </c>
      <c r="F12900" t="s">
        <v>49820</v>
      </c>
      <c r="H12900">
        <v>62.510781100000003</v>
      </c>
      <c r="I12900">
        <v>-135.71394459999999</v>
      </c>
      <c r="J12900" s="1" t="str">
        <f t="shared" si="1854"/>
        <v>Fluid (stream)</v>
      </c>
      <c r="K12900" s="1" t="str">
        <f t="shared" si="1855"/>
        <v>Untreated Water</v>
      </c>
      <c r="O12900">
        <v>4.0599999999999996</v>
      </c>
      <c r="P12900">
        <v>150</v>
      </c>
      <c r="Q12900">
        <v>7.3</v>
      </c>
    </row>
    <row r="12901" spans="1:17" hidden="1" x14ac:dyDescent="0.3">
      <c r="A12901" t="s">
        <v>49821</v>
      </c>
      <c r="B12901" t="s">
        <v>49822</v>
      </c>
      <c r="C12901" s="1" t="str">
        <f t="shared" si="1846"/>
        <v>21:0723</v>
      </c>
      <c r="D12901" s="1" t="str">
        <f t="shared" si="1853"/>
        <v>21:0213</v>
      </c>
      <c r="E12901" t="s">
        <v>49823</v>
      </c>
      <c r="F12901" t="s">
        <v>49824</v>
      </c>
      <c r="H12901">
        <v>62.516183900000001</v>
      </c>
      <c r="I12901">
        <v>-135.66883970000001</v>
      </c>
      <c r="J12901" s="1" t="str">
        <f t="shared" si="1854"/>
        <v>Fluid (stream)</v>
      </c>
      <c r="K12901" s="1" t="str">
        <f t="shared" si="1855"/>
        <v>Untreated Water</v>
      </c>
      <c r="O12901">
        <v>3.75</v>
      </c>
      <c r="P12901">
        <v>130</v>
      </c>
      <c r="Q12901">
        <v>7.4</v>
      </c>
    </row>
    <row r="12902" spans="1:17" hidden="1" x14ac:dyDescent="0.3">
      <c r="A12902" t="s">
        <v>49825</v>
      </c>
      <c r="B12902" t="s">
        <v>49826</v>
      </c>
      <c r="C12902" s="1" t="str">
        <f t="shared" si="1846"/>
        <v>21:0723</v>
      </c>
      <c r="D12902" s="1" t="str">
        <f t="shared" si="1853"/>
        <v>21:0213</v>
      </c>
      <c r="E12902" t="s">
        <v>49827</v>
      </c>
      <c r="F12902" t="s">
        <v>49828</v>
      </c>
      <c r="H12902">
        <v>62.5376878</v>
      </c>
      <c r="I12902">
        <v>-135.66193480000001</v>
      </c>
      <c r="J12902" s="1" t="str">
        <f t="shared" si="1854"/>
        <v>Fluid (stream)</v>
      </c>
      <c r="K12902" s="1" t="str">
        <f t="shared" si="1855"/>
        <v>Untreated Water</v>
      </c>
      <c r="O12902">
        <v>1.72</v>
      </c>
      <c r="P12902">
        <v>110</v>
      </c>
      <c r="Q12902">
        <v>7.4</v>
      </c>
    </row>
    <row r="12903" spans="1:17" hidden="1" x14ac:dyDescent="0.3">
      <c r="A12903" t="s">
        <v>49829</v>
      </c>
      <c r="B12903" t="s">
        <v>49830</v>
      </c>
      <c r="C12903" s="1" t="str">
        <f t="shared" si="1846"/>
        <v>21:0723</v>
      </c>
      <c r="D12903" s="1" t="str">
        <f t="shared" si="1853"/>
        <v>21:0213</v>
      </c>
      <c r="E12903" t="s">
        <v>49831</v>
      </c>
      <c r="F12903" t="s">
        <v>49832</v>
      </c>
      <c r="H12903">
        <v>62.5587807</v>
      </c>
      <c r="I12903">
        <v>-135.58073289999999</v>
      </c>
      <c r="J12903" s="1" t="str">
        <f t="shared" si="1854"/>
        <v>Fluid (stream)</v>
      </c>
      <c r="K12903" s="1" t="str">
        <f t="shared" si="1855"/>
        <v>Untreated Water</v>
      </c>
      <c r="O12903">
        <v>2.5000000000000001E-2</v>
      </c>
      <c r="P12903">
        <v>100</v>
      </c>
      <c r="Q12903">
        <v>6.5</v>
      </c>
    </row>
    <row r="12904" spans="1:17" hidden="1" x14ac:dyDescent="0.3">
      <c r="A12904" t="s">
        <v>49833</v>
      </c>
      <c r="B12904" t="s">
        <v>49834</v>
      </c>
      <c r="C12904" s="1" t="str">
        <f t="shared" si="1846"/>
        <v>21:0723</v>
      </c>
      <c r="D12904" s="1" t="str">
        <f t="shared" si="1853"/>
        <v>21:0213</v>
      </c>
      <c r="E12904" t="s">
        <v>49835</v>
      </c>
      <c r="F12904" t="s">
        <v>49836</v>
      </c>
      <c r="H12904">
        <v>62.606089599999997</v>
      </c>
      <c r="I12904">
        <v>-135.51473669999999</v>
      </c>
      <c r="J12904" s="1" t="str">
        <f t="shared" si="1854"/>
        <v>Fluid (stream)</v>
      </c>
      <c r="K12904" s="1" t="str">
        <f t="shared" si="1855"/>
        <v>Untreated Water</v>
      </c>
      <c r="O12904">
        <v>0.61</v>
      </c>
      <c r="P12904">
        <v>90</v>
      </c>
      <c r="Q12904">
        <v>6.7</v>
      </c>
    </row>
    <row r="12905" spans="1:17" hidden="1" x14ac:dyDescent="0.3">
      <c r="A12905" t="s">
        <v>49837</v>
      </c>
      <c r="B12905" t="s">
        <v>49838</v>
      </c>
      <c r="C12905" s="1" t="str">
        <f t="shared" si="1846"/>
        <v>21:0723</v>
      </c>
      <c r="D12905" s="1" t="str">
        <f>HYPERLINK("http://geochem.nrcan.gc.ca/cdogs/content/svy/svy_e.htm", "")</f>
        <v/>
      </c>
      <c r="G12905" s="1" t="str">
        <f>HYPERLINK("http://geochem.nrcan.gc.ca/cdogs/content/cr_/cr_00085_e.htm", "85")</f>
        <v>85</v>
      </c>
      <c r="J12905" t="s">
        <v>11453</v>
      </c>
      <c r="K12905" t="s">
        <v>11454</v>
      </c>
      <c r="O12905">
        <v>0.28000000000000003</v>
      </c>
      <c r="P12905">
        <v>80</v>
      </c>
      <c r="Q12905">
        <v>6.9</v>
      </c>
    </row>
    <row r="12906" spans="1:17" hidden="1" x14ac:dyDescent="0.3">
      <c r="A12906" t="s">
        <v>49839</v>
      </c>
      <c r="B12906" t="s">
        <v>49840</v>
      </c>
      <c r="C12906" s="1" t="str">
        <f t="shared" si="1846"/>
        <v>21:0723</v>
      </c>
      <c r="D12906" s="1" t="str">
        <f t="shared" ref="D12906:D12920" si="1856">HYPERLINK("http://geochem.nrcan.gc.ca/cdogs/content/svy/svy210213_e.htm", "21:0213")</f>
        <v>21:0213</v>
      </c>
      <c r="E12906" t="s">
        <v>49841</v>
      </c>
      <c r="F12906" t="s">
        <v>49842</v>
      </c>
      <c r="H12906">
        <v>62.584582599999997</v>
      </c>
      <c r="I12906">
        <v>-135.437341</v>
      </c>
      <c r="J12906" s="1" t="str">
        <f t="shared" ref="J12906:J12920" si="1857">HYPERLINK("http://geochem.nrcan.gc.ca/cdogs/content/kwd/kwd020018_e.htm", "Fluid (stream)")</f>
        <v>Fluid (stream)</v>
      </c>
      <c r="K12906" s="1" t="str">
        <f t="shared" ref="K12906:K12920" si="1858">HYPERLINK("http://geochem.nrcan.gc.ca/cdogs/content/kwd/kwd080007_e.htm", "Untreated Water")</f>
        <v>Untreated Water</v>
      </c>
      <c r="O12906">
        <v>0.25</v>
      </c>
      <c r="P12906">
        <v>100</v>
      </c>
      <c r="Q12906">
        <v>6.9</v>
      </c>
    </row>
    <row r="12907" spans="1:17" hidden="1" x14ac:dyDescent="0.3">
      <c r="A12907" t="s">
        <v>49843</v>
      </c>
      <c r="B12907" t="s">
        <v>49844</v>
      </c>
      <c r="C12907" s="1" t="str">
        <f t="shared" ref="C12907:C12970" si="1859">HYPERLINK("http://geochem.nrcan.gc.ca/cdogs/content/bdl/bdl210723_e.htm", "21:0723")</f>
        <v>21:0723</v>
      </c>
      <c r="D12907" s="1" t="str">
        <f t="shared" si="1856"/>
        <v>21:0213</v>
      </c>
      <c r="E12907" t="s">
        <v>49845</v>
      </c>
      <c r="F12907" t="s">
        <v>49846</v>
      </c>
      <c r="H12907">
        <v>62.602782599999998</v>
      </c>
      <c r="I12907">
        <v>-135.417933</v>
      </c>
      <c r="J12907" s="1" t="str">
        <f t="shared" si="1857"/>
        <v>Fluid (stream)</v>
      </c>
      <c r="K12907" s="1" t="str">
        <f t="shared" si="1858"/>
        <v>Untreated Water</v>
      </c>
      <c r="O12907">
        <v>2.5000000000000001E-2</v>
      </c>
      <c r="P12907">
        <v>110</v>
      </c>
      <c r="Q12907">
        <v>7.2</v>
      </c>
    </row>
    <row r="12908" spans="1:17" hidden="1" x14ac:dyDescent="0.3">
      <c r="A12908" t="s">
        <v>49847</v>
      </c>
      <c r="B12908" t="s">
        <v>49848</v>
      </c>
      <c r="C12908" s="1" t="str">
        <f t="shared" si="1859"/>
        <v>21:0723</v>
      </c>
      <c r="D12908" s="1" t="str">
        <f t="shared" si="1856"/>
        <v>21:0213</v>
      </c>
      <c r="E12908" t="s">
        <v>49849</v>
      </c>
      <c r="F12908" t="s">
        <v>49850</v>
      </c>
      <c r="H12908">
        <v>62.621986700000001</v>
      </c>
      <c r="I12908">
        <v>-135.4257427</v>
      </c>
      <c r="J12908" s="1" t="str">
        <f t="shared" si="1857"/>
        <v>Fluid (stream)</v>
      </c>
      <c r="K12908" s="1" t="str">
        <f t="shared" si="1858"/>
        <v>Untreated Water</v>
      </c>
      <c r="O12908">
        <v>2.5000000000000001E-2</v>
      </c>
      <c r="P12908">
        <v>80</v>
      </c>
      <c r="Q12908">
        <v>7.2</v>
      </c>
    </row>
    <row r="12909" spans="1:17" hidden="1" x14ac:dyDescent="0.3">
      <c r="A12909" t="s">
        <v>49851</v>
      </c>
      <c r="B12909" t="s">
        <v>49852</v>
      </c>
      <c r="C12909" s="1" t="str">
        <f t="shared" si="1859"/>
        <v>21:0723</v>
      </c>
      <c r="D12909" s="1" t="str">
        <f t="shared" si="1856"/>
        <v>21:0213</v>
      </c>
      <c r="E12909" t="s">
        <v>49853</v>
      </c>
      <c r="F12909" t="s">
        <v>49854</v>
      </c>
      <c r="H12909">
        <v>62.628580499999998</v>
      </c>
      <c r="I12909">
        <v>-135.35563529999999</v>
      </c>
      <c r="J12909" s="1" t="str">
        <f t="shared" si="1857"/>
        <v>Fluid (stream)</v>
      </c>
      <c r="K12909" s="1" t="str">
        <f t="shared" si="1858"/>
        <v>Untreated Water</v>
      </c>
      <c r="O12909">
        <v>0.59</v>
      </c>
      <c r="P12909">
        <v>120</v>
      </c>
      <c r="Q12909">
        <v>7</v>
      </c>
    </row>
    <row r="12910" spans="1:17" hidden="1" x14ac:dyDescent="0.3">
      <c r="A12910" t="s">
        <v>49855</v>
      </c>
      <c r="B12910" t="s">
        <v>49856</v>
      </c>
      <c r="C12910" s="1" t="str">
        <f t="shared" si="1859"/>
        <v>21:0723</v>
      </c>
      <c r="D12910" s="1" t="str">
        <f t="shared" si="1856"/>
        <v>21:0213</v>
      </c>
      <c r="E12910" t="s">
        <v>49857</v>
      </c>
      <c r="F12910" t="s">
        <v>49858</v>
      </c>
      <c r="H12910">
        <v>62.608378299999998</v>
      </c>
      <c r="I12910">
        <v>-135.3201359</v>
      </c>
      <c r="J12910" s="1" t="str">
        <f t="shared" si="1857"/>
        <v>Fluid (stream)</v>
      </c>
      <c r="K12910" s="1" t="str">
        <f t="shared" si="1858"/>
        <v>Untreated Water</v>
      </c>
      <c r="O12910">
        <v>2.5000000000000001E-2</v>
      </c>
      <c r="P12910">
        <v>160</v>
      </c>
      <c r="Q12910">
        <v>7.2</v>
      </c>
    </row>
    <row r="12911" spans="1:17" hidden="1" x14ac:dyDescent="0.3">
      <c r="A12911" t="s">
        <v>49859</v>
      </c>
      <c r="B12911" t="s">
        <v>49860</v>
      </c>
      <c r="C12911" s="1" t="str">
        <f t="shared" si="1859"/>
        <v>21:0723</v>
      </c>
      <c r="D12911" s="1" t="str">
        <f t="shared" si="1856"/>
        <v>21:0213</v>
      </c>
      <c r="E12911" t="s">
        <v>49861</v>
      </c>
      <c r="F12911" t="s">
        <v>49862</v>
      </c>
      <c r="H12911">
        <v>62.633182900000001</v>
      </c>
      <c r="I12911">
        <v>-135.29403790000001</v>
      </c>
      <c r="J12911" s="1" t="str">
        <f t="shared" si="1857"/>
        <v>Fluid (stream)</v>
      </c>
      <c r="K12911" s="1" t="str">
        <f t="shared" si="1858"/>
        <v>Untreated Water</v>
      </c>
      <c r="O12911">
        <v>0.19</v>
      </c>
      <c r="P12911">
        <v>170</v>
      </c>
      <c r="Q12911">
        <v>7.2</v>
      </c>
    </row>
    <row r="12912" spans="1:17" hidden="1" x14ac:dyDescent="0.3">
      <c r="A12912" t="s">
        <v>49863</v>
      </c>
      <c r="B12912" t="s">
        <v>49864</v>
      </c>
      <c r="C12912" s="1" t="str">
        <f t="shared" si="1859"/>
        <v>21:0723</v>
      </c>
      <c r="D12912" s="1" t="str">
        <f t="shared" si="1856"/>
        <v>21:0213</v>
      </c>
      <c r="E12912" t="s">
        <v>49865</v>
      </c>
      <c r="F12912" t="s">
        <v>49866</v>
      </c>
      <c r="H12912">
        <v>62.687789199999997</v>
      </c>
      <c r="I12912">
        <v>-135.43253820000001</v>
      </c>
      <c r="J12912" s="1" t="str">
        <f t="shared" si="1857"/>
        <v>Fluid (stream)</v>
      </c>
      <c r="K12912" s="1" t="str">
        <f t="shared" si="1858"/>
        <v>Untreated Water</v>
      </c>
      <c r="O12912">
        <v>0.21</v>
      </c>
      <c r="P12912">
        <v>250</v>
      </c>
      <c r="Q12912">
        <v>6.9</v>
      </c>
    </row>
    <row r="12913" spans="1:17" hidden="1" x14ac:dyDescent="0.3">
      <c r="A12913" t="s">
        <v>49867</v>
      </c>
      <c r="B12913" t="s">
        <v>49868</v>
      </c>
      <c r="C12913" s="1" t="str">
        <f t="shared" si="1859"/>
        <v>21:0723</v>
      </c>
      <c r="D12913" s="1" t="str">
        <f t="shared" si="1856"/>
        <v>21:0213</v>
      </c>
      <c r="E12913" t="s">
        <v>49869</v>
      </c>
      <c r="F12913" t="s">
        <v>49870</v>
      </c>
      <c r="H12913">
        <v>62.724395899999998</v>
      </c>
      <c r="I12913">
        <v>-135.36541779999999</v>
      </c>
      <c r="J12913" s="1" t="str">
        <f t="shared" si="1857"/>
        <v>Fluid (stream)</v>
      </c>
      <c r="K12913" s="1" t="str">
        <f t="shared" si="1858"/>
        <v>Untreated Water</v>
      </c>
      <c r="O12913">
        <v>2.5000000000000001E-2</v>
      </c>
      <c r="P12913">
        <v>140</v>
      </c>
      <c r="Q12913">
        <v>6.4</v>
      </c>
    </row>
    <row r="12914" spans="1:17" hidden="1" x14ac:dyDescent="0.3">
      <c r="A12914" t="s">
        <v>49871</v>
      </c>
      <c r="B12914" t="s">
        <v>49872</v>
      </c>
      <c r="C12914" s="1" t="str">
        <f t="shared" si="1859"/>
        <v>21:0723</v>
      </c>
      <c r="D12914" s="1" t="str">
        <f t="shared" si="1856"/>
        <v>21:0213</v>
      </c>
      <c r="E12914" t="s">
        <v>49873</v>
      </c>
      <c r="F12914" t="s">
        <v>49874</v>
      </c>
      <c r="H12914">
        <v>62.795797399999998</v>
      </c>
      <c r="I12914">
        <v>-135.34202980000001</v>
      </c>
      <c r="J12914" s="1" t="str">
        <f t="shared" si="1857"/>
        <v>Fluid (stream)</v>
      </c>
      <c r="K12914" s="1" t="str">
        <f t="shared" si="1858"/>
        <v>Untreated Water</v>
      </c>
      <c r="O12914">
        <v>2.5000000000000001E-2</v>
      </c>
      <c r="P12914">
        <v>130</v>
      </c>
      <c r="Q12914">
        <v>6.6</v>
      </c>
    </row>
    <row r="12915" spans="1:17" hidden="1" x14ac:dyDescent="0.3">
      <c r="A12915" t="s">
        <v>49875</v>
      </c>
      <c r="B12915" t="s">
        <v>49876</v>
      </c>
      <c r="C12915" s="1" t="str">
        <f t="shared" si="1859"/>
        <v>21:0723</v>
      </c>
      <c r="D12915" s="1" t="str">
        <f t="shared" si="1856"/>
        <v>21:0213</v>
      </c>
      <c r="E12915" t="s">
        <v>49877</v>
      </c>
      <c r="F12915" t="s">
        <v>49878</v>
      </c>
      <c r="H12915">
        <v>62.843100999999997</v>
      </c>
      <c r="I12915">
        <v>-135.29782890000001</v>
      </c>
      <c r="J12915" s="1" t="str">
        <f t="shared" si="1857"/>
        <v>Fluid (stream)</v>
      </c>
      <c r="K12915" s="1" t="str">
        <f t="shared" si="1858"/>
        <v>Untreated Water</v>
      </c>
      <c r="O12915">
        <v>2.5000000000000001E-2</v>
      </c>
      <c r="P12915">
        <v>120</v>
      </c>
      <c r="Q12915">
        <v>7.2</v>
      </c>
    </row>
    <row r="12916" spans="1:17" hidden="1" x14ac:dyDescent="0.3">
      <c r="A12916" t="s">
        <v>49879</v>
      </c>
      <c r="B12916" t="s">
        <v>49880</v>
      </c>
      <c r="C12916" s="1" t="str">
        <f t="shared" si="1859"/>
        <v>21:0723</v>
      </c>
      <c r="D12916" s="1" t="str">
        <f t="shared" si="1856"/>
        <v>21:0213</v>
      </c>
      <c r="E12916" t="s">
        <v>49881</v>
      </c>
      <c r="F12916" t="s">
        <v>49882</v>
      </c>
      <c r="H12916">
        <v>62.8579054</v>
      </c>
      <c r="I12916">
        <v>-135.3400426</v>
      </c>
      <c r="J12916" s="1" t="str">
        <f t="shared" si="1857"/>
        <v>Fluid (stream)</v>
      </c>
      <c r="K12916" s="1" t="str">
        <f t="shared" si="1858"/>
        <v>Untreated Water</v>
      </c>
      <c r="O12916">
        <v>2.5000000000000001E-2</v>
      </c>
      <c r="P12916">
        <v>110</v>
      </c>
      <c r="Q12916">
        <v>7.3</v>
      </c>
    </row>
    <row r="12917" spans="1:17" hidden="1" x14ac:dyDescent="0.3">
      <c r="A12917" t="s">
        <v>49883</v>
      </c>
      <c r="B12917" t="s">
        <v>49884</v>
      </c>
      <c r="C12917" s="1" t="str">
        <f t="shared" si="1859"/>
        <v>21:0723</v>
      </c>
      <c r="D12917" s="1" t="str">
        <f t="shared" si="1856"/>
        <v>21:0213</v>
      </c>
      <c r="E12917" t="s">
        <v>49881</v>
      </c>
      <c r="F12917" t="s">
        <v>49885</v>
      </c>
      <c r="H12917">
        <v>62.8579054</v>
      </c>
      <c r="I12917">
        <v>-135.3400426</v>
      </c>
      <c r="J12917" s="1" t="str">
        <f t="shared" si="1857"/>
        <v>Fluid (stream)</v>
      </c>
      <c r="K12917" s="1" t="str">
        <f t="shared" si="1858"/>
        <v>Untreated Water</v>
      </c>
      <c r="O12917">
        <v>2.5000000000000001E-2</v>
      </c>
      <c r="P12917">
        <v>110</v>
      </c>
      <c r="Q12917">
        <v>7.3</v>
      </c>
    </row>
    <row r="12918" spans="1:17" hidden="1" x14ac:dyDescent="0.3">
      <c r="A12918" t="s">
        <v>49886</v>
      </c>
      <c r="B12918" t="s">
        <v>49887</v>
      </c>
      <c r="C12918" s="1" t="str">
        <f t="shared" si="1859"/>
        <v>21:0723</v>
      </c>
      <c r="D12918" s="1" t="str">
        <f t="shared" si="1856"/>
        <v>21:0213</v>
      </c>
      <c r="E12918" t="s">
        <v>49888</v>
      </c>
      <c r="F12918" t="s">
        <v>49889</v>
      </c>
      <c r="H12918">
        <v>62.864304199999999</v>
      </c>
      <c r="I12918">
        <v>-135.2641462</v>
      </c>
      <c r="J12918" s="1" t="str">
        <f t="shared" si="1857"/>
        <v>Fluid (stream)</v>
      </c>
      <c r="K12918" s="1" t="str">
        <f t="shared" si="1858"/>
        <v>Untreated Water</v>
      </c>
      <c r="O12918">
        <v>0.22</v>
      </c>
      <c r="P12918">
        <v>110</v>
      </c>
      <c r="Q12918">
        <v>7.5</v>
      </c>
    </row>
    <row r="12919" spans="1:17" hidden="1" x14ac:dyDescent="0.3">
      <c r="A12919" t="s">
        <v>49890</v>
      </c>
      <c r="B12919" t="s">
        <v>49891</v>
      </c>
      <c r="C12919" s="1" t="str">
        <f t="shared" si="1859"/>
        <v>21:0723</v>
      </c>
      <c r="D12919" s="1" t="str">
        <f t="shared" si="1856"/>
        <v>21:0213</v>
      </c>
      <c r="E12919" t="s">
        <v>49892</v>
      </c>
      <c r="F12919" t="s">
        <v>49893</v>
      </c>
      <c r="H12919">
        <v>62.8704964</v>
      </c>
      <c r="I12919">
        <v>-135.19143890000001</v>
      </c>
      <c r="J12919" s="1" t="str">
        <f t="shared" si="1857"/>
        <v>Fluid (stream)</v>
      </c>
      <c r="K12919" s="1" t="str">
        <f t="shared" si="1858"/>
        <v>Untreated Water</v>
      </c>
      <c r="O12919">
        <v>0.44</v>
      </c>
      <c r="P12919">
        <v>100</v>
      </c>
      <c r="Q12919">
        <v>7.6</v>
      </c>
    </row>
    <row r="12920" spans="1:17" hidden="1" x14ac:dyDescent="0.3">
      <c r="A12920" t="s">
        <v>49894</v>
      </c>
      <c r="B12920" t="s">
        <v>49895</v>
      </c>
      <c r="C12920" s="1" t="str">
        <f t="shared" si="1859"/>
        <v>21:0723</v>
      </c>
      <c r="D12920" s="1" t="str">
        <f t="shared" si="1856"/>
        <v>21:0213</v>
      </c>
      <c r="E12920" t="s">
        <v>49896</v>
      </c>
      <c r="F12920" t="s">
        <v>49897</v>
      </c>
      <c r="H12920">
        <v>62.850200999999998</v>
      </c>
      <c r="I12920">
        <v>-135.4390425</v>
      </c>
      <c r="J12920" s="1" t="str">
        <f t="shared" si="1857"/>
        <v>Fluid (stream)</v>
      </c>
      <c r="K12920" s="1" t="str">
        <f t="shared" si="1858"/>
        <v>Untreated Water</v>
      </c>
      <c r="O12920">
        <v>1.88</v>
      </c>
      <c r="P12920">
        <v>90</v>
      </c>
      <c r="Q12920">
        <v>7.5</v>
      </c>
    </row>
    <row r="12921" spans="1:17" hidden="1" x14ac:dyDescent="0.3">
      <c r="A12921" t="s">
        <v>49898</v>
      </c>
      <c r="B12921" t="s">
        <v>49899</v>
      </c>
      <c r="C12921" s="1" t="str">
        <f t="shared" si="1859"/>
        <v>21:0723</v>
      </c>
      <c r="D12921" s="1" t="str">
        <f>HYPERLINK("http://geochem.nrcan.gc.ca/cdogs/content/svy/svy_e.htm", "")</f>
        <v/>
      </c>
      <c r="G12921" s="1" t="str">
        <f>HYPERLINK("http://geochem.nrcan.gc.ca/cdogs/content/cr_/cr_00085_e.htm", "85")</f>
        <v>85</v>
      </c>
      <c r="J12921" t="s">
        <v>11453</v>
      </c>
      <c r="K12921" t="s">
        <v>11454</v>
      </c>
      <c r="O12921">
        <v>0.41</v>
      </c>
      <c r="P12921">
        <v>80</v>
      </c>
      <c r="Q12921">
        <v>7.5</v>
      </c>
    </row>
    <row r="12922" spans="1:17" hidden="1" x14ac:dyDescent="0.3">
      <c r="A12922" t="s">
        <v>49900</v>
      </c>
      <c r="B12922" t="s">
        <v>49901</v>
      </c>
      <c r="C12922" s="1" t="str">
        <f t="shared" si="1859"/>
        <v>21:0723</v>
      </c>
      <c r="D12922" s="1" t="str">
        <f t="shared" ref="D12922:D12932" si="1860">HYPERLINK("http://geochem.nrcan.gc.ca/cdogs/content/svy/svy210213_e.htm", "21:0213")</f>
        <v>21:0213</v>
      </c>
      <c r="E12922" t="s">
        <v>49902</v>
      </c>
      <c r="F12922" t="s">
        <v>49903</v>
      </c>
      <c r="H12922">
        <v>62.871103599999998</v>
      </c>
      <c r="I12922">
        <v>-135.46763970000001</v>
      </c>
      <c r="J12922" s="1" t="str">
        <f t="shared" ref="J12922:J12932" si="1861">HYPERLINK("http://geochem.nrcan.gc.ca/cdogs/content/kwd/kwd020018_e.htm", "Fluid (stream)")</f>
        <v>Fluid (stream)</v>
      </c>
      <c r="K12922" s="1" t="str">
        <f t="shared" ref="K12922:K12932" si="1862">HYPERLINK("http://geochem.nrcan.gc.ca/cdogs/content/kwd/kwd080007_e.htm", "Untreated Water")</f>
        <v>Untreated Water</v>
      </c>
      <c r="O12922">
        <v>4.58</v>
      </c>
      <c r="P12922">
        <v>100</v>
      </c>
      <c r="Q12922">
        <v>7.3</v>
      </c>
    </row>
    <row r="12923" spans="1:17" hidden="1" x14ac:dyDescent="0.3">
      <c r="A12923" t="s">
        <v>49904</v>
      </c>
      <c r="B12923" t="s">
        <v>49905</v>
      </c>
      <c r="C12923" s="1" t="str">
        <f t="shared" si="1859"/>
        <v>21:0723</v>
      </c>
      <c r="D12923" s="1" t="str">
        <f t="shared" si="1860"/>
        <v>21:0213</v>
      </c>
      <c r="E12923" t="s">
        <v>49906</v>
      </c>
      <c r="F12923" t="s">
        <v>49907</v>
      </c>
      <c r="H12923">
        <v>62.903002899999997</v>
      </c>
      <c r="I12923">
        <v>-135.55954969999999</v>
      </c>
      <c r="J12923" s="1" t="str">
        <f t="shared" si="1861"/>
        <v>Fluid (stream)</v>
      </c>
      <c r="K12923" s="1" t="str">
        <f t="shared" si="1862"/>
        <v>Untreated Water</v>
      </c>
      <c r="O12923">
        <v>2.5000000000000001E-2</v>
      </c>
      <c r="P12923">
        <v>80</v>
      </c>
      <c r="Q12923">
        <v>6.9</v>
      </c>
    </row>
    <row r="12924" spans="1:17" hidden="1" x14ac:dyDescent="0.3">
      <c r="A12924" t="s">
        <v>49908</v>
      </c>
      <c r="B12924" t="s">
        <v>49909</v>
      </c>
      <c r="C12924" s="1" t="str">
        <f t="shared" si="1859"/>
        <v>21:0723</v>
      </c>
      <c r="D12924" s="1" t="str">
        <f t="shared" si="1860"/>
        <v>21:0213</v>
      </c>
      <c r="E12924" t="s">
        <v>49910</v>
      </c>
      <c r="F12924" t="s">
        <v>49911</v>
      </c>
      <c r="H12924">
        <v>62.8906986</v>
      </c>
      <c r="I12924">
        <v>-135.5658444</v>
      </c>
      <c r="J12924" s="1" t="str">
        <f t="shared" si="1861"/>
        <v>Fluid (stream)</v>
      </c>
      <c r="K12924" s="1" t="str">
        <f t="shared" si="1862"/>
        <v>Untreated Water</v>
      </c>
      <c r="O12924">
        <v>0.5</v>
      </c>
      <c r="P12924">
        <v>60</v>
      </c>
      <c r="Q12924">
        <v>7</v>
      </c>
    </row>
    <row r="12925" spans="1:17" hidden="1" x14ac:dyDescent="0.3">
      <c r="A12925" t="s">
        <v>49912</v>
      </c>
      <c r="B12925" t="s">
        <v>49913</v>
      </c>
      <c r="C12925" s="1" t="str">
        <f t="shared" si="1859"/>
        <v>21:0723</v>
      </c>
      <c r="D12925" s="1" t="str">
        <f t="shared" si="1860"/>
        <v>21:0213</v>
      </c>
      <c r="E12925" t="s">
        <v>49914</v>
      </c>
      <c r="F12925" t="s">
        <v>49915</v>
      </c>
      <c r="H12925">
        <v>62.883400100000003</v>
      </c>
      <c r="I12925">
        <v>-135.65545030000001</v>
      </c>
      <c r="J12925" s="1" t="str">
        <f t="shared" si="1861"/>
        <v>Fluid (stream)</v>
      </c>
      <c r="K12925" s="1" t="str">
        <f t="shared" si="1862"/>
        <v>Untreated Water</v>
      </c>
      <c r="O12925">
        <v>2.5000000000000001E-2</v>
      </c>
      <c r="P12925">
        <v>60</v>
      </c>
      <c r="Q12925">
        <v>7.2</v>
      </c>
    </row>
    <row r="12926" spans="1:17" hidden="1" x14ac:dyDescent="0.3">
      <c r="A12926" t="s">
        <v>49916</v>
      </c>
      <c r="B12926" t="s">
        <v>49917</v>
      </c>
      <c r="C12926" s="1" t="str">
        <f t="shared" si="1859"/>
        <v>21:0723</v>
      </c>
      <c r="D12926" s="1" t="str">
        <f t="shared" si="1860"/>
        <v>21:0213</v>
      </c>
      <c r="E12926" t="s">
        <v>49918</v>
      </c>
      <c r="F12926" t="s">
        <v>49919</v>
      </c>
      <c r="H12926">
        <v>62.8584928</v>
      </c>
      <c r="I12926">
        <v>-135.8258295</v>
      </c>
      <c r="J12926" s="1" t="str">
        <f t="shared" si="1861"/>
        <v>Fluid (stream)</v>
      </c>
      <c r="K12926" s="1" t="str">
        <f t="shared" si="1862"/>
        <v>Untreated Water</v>
      </c>
      <c r="O12926">
        <v>1.34</v>
      </c>
      <c r="P12926">
        <v>70</v>
      </c>
      <c r="Q12926">
        <v>7.1</v>
      </c>
    </row>
    <row r="12927" spans="1:17" hidden="1" x14ac:dyDescent="0.3">
      <c r="A12927" t="s">
        <v>49920</v>
      </c>
      <c r="B12927" t="s">
        <v>49921</v>
      </c>
      <c r="C12927" s="1" t="str">
        <f t="shared" si="1859"/>
        <v>21:0723</v>
      </c>
      <c r="D12927" s="1" t="str">
        <f t="shared" si="1860"/>
        <v>21:0213</v>
      </c>
      <c r="E12927" t="s">
        <v>49922</v>
      </c>
      <c r="F12927" t="s">
        <v>49923</v>
      </c>
      <c r="H12927">
        <v>62.862196300000001</v>
      </c>
      <c r="I12927">
        <v>-135.76943869999999</v>
      </c>
      <c r="J12927" s="1" t="str">
        <f t="shared" si="1861"/>
        <v>Fluid (stream)</v>
      </c>
      <c r="K12927" s="1" t="str">
        <f t="shared" si="1862"/>
        <v>Untreated Water</v>
      </c>
      <c r="O12927">
        <v>1.39</v>
      </c>
      <c r="P12927">
        <v>80</v>
      </c>
      <c r="Q12927">
        <v>7.2</v>
      </c>
    </row>
    <row r="12928" spans="1:17" hidden="1" x14ac:dyDescent="0.3">
      <c r="A12928" t="s">
        <v>49924</v>
      </c>
      <c r="B12928" t="s">
        <v>49925</v>
      </c>
      <c r="C12928" s="1" t="str">
        <f t="shared" si="1859"/>
        <v>21:0723</v>
      </c>
      <c r="D12928" s="1" t="str">
        <f t="shared" si="1860"/>
        <v>21:0213</v>
      </c>
      <c r="E12928" t="s">
        <v>49926</v>
      </c>
      <c r="F12928" t="s">
        <v>49927</v>
      </c>
      <c r="H12928">
        <v>62.8471002</v>
      </c>
      <c r="I12928">
        <v>-135.75063840000001</v>
      </c>
      <c r="J12928" s="1" t="str">
        <f t="shared" si="1861"/>
        <v>Fluid (stream)</v>
      </c>
      <c r="K12928" s="1" t="str">
        <f t="shared" si="1862"/>
        <v>Untreated Water</v>
      </c>
      <c r="O12928">
        <v>0.33</v>
      </c>
      <c r="P12928">
        <v>90</v>
      </c>
      <c r="Q12928">
        <v>7.2</v>
      </c>
    </row>
    <row r="12929" spans="1:17" hidden="1" x14ac:dyDescent="0.3">
      <c r="A12929" t="s">
        <v>49928</v>
      </c>
      <c r="B12929" t="s">
        <v>49929</v>
      </c>
      <c r="C12929" s="1" t="str">
        <f t="shared" si="1859"/>
        <v>21:0723</v>
      </c>
      <c r="D12929" s="1" t="str">
        <f t="shared" si="1860"/>
        <v>21:0213</v>
      </c>
      <c r="E12929" t="s">
        <v>49930</v>
      </c>
      <c r="F12929" t="s">
        <v>49931</v>
      </c>
      <c r="H12929">
        <v>62.840798800000002</v>
      </c>
      <c r="I12929">
        <v>-135.6649233</v>
      </c>
      <c r="J12929" s="1" t="str">
        <f t="shared" si="1861"/>
        <v>Fluid (stream)</v>
      </c>
      <c r="K12929" s="1" t="str">
        <f t="shared" si="1862"/>
        <v>Untreated Water</v>
      </c>
      <c r="O12929">
        <v>2.5000000000000001E-2</v>
      </c>
      <c r="P12929">
        <v>80</v>
      </c>
      <c r="Q12929">
        <v>7.2</v>
      </c>
    </row>
    <row r="12930" spans="1:17" hidden="1" x14ac:dyDescent="0.3">
      <c r="A12930" t="s">
        <v>49932</v>
      </c>
      <c r="B12930" t="s">
        <v>49933</v>
      </c>
      <c r="C12930" s="1" t="str">
        <f t="shared" si="1859"/>
        <v>21:0723</v>
      </c>
      <c r="D12930" s="1" t="str">
        <f t="shared" si="1860"/>
        <v>21:0213</v>
      </c>
      <c r="E12930" t="s">
        <v>49934</v>
      </c>
      <c r="F12930" t="s">
        <v>49935</v>
      </c>
      <c r="H12930">
        <v>62.865098400000001</v>
      </c>
      <c r="I12930">
        <v>-135.67614660000001</v>
      </c>
      <c r="J12930" s="1" t="str">
        <f t="shared" si="1861"/>
        <v>Fluid (stream)</v>
      </c>
      <c r="K12930" s="1" t="str">
        <f t="shared" si="1862"/>
        <v>Untreated Water</v>
      </c>
      <c r="O12930">
        <v>2.08</v>
      </c>
      <c r="P12930">
        <v>90</v>
      </c>
      <c r="Q12930">
        <v>7.4</v>
      </c>
    </row>
    <row r="12931" spans="1:17" hidden="1" x14ac:dyDescent="0.3">
      <c r="A12931" t="s">
        <v>49936</v>
      </c>
      <c r="B12931" t="s">
        <v>49937</v>
      </c>
      <c r="C12931" s="1" t="str">
        <f t="shared" si="1859"/>
        <v>21:0723</v>
      </c>
      <c r="D12931" s="1" t="str">
        <f t="shared" si="1860"/>
        <v>21:0213</v>
      </c>
      <c r="E12931" t="s">
        <v>49938</v>
      </c>
      <c r="F12931" t="s">
        <v>49939</v>
      </c>
      <c r="H12931">
        <v>62.868497099999999</v>
      </c>
      <c r="I12931">
        <v>-135.682436</v>
      </c>
      <c r="J12931" s="1" t="str">
        <f t="shared" si="1861"/>
        <v>Fluid (stream)</v>
      </c>
      <c r="K12931" s="1" t="str">
        <f t="shared" si="1862"/>
        <v>Untreated Water</v>
      </c>
      <c r="O12931">
        <v>1.61</v>
      </c>
      <c r="P12931">
        <v>100</v>
      </c>
      <c r="Q12931">
        <v>7.5</v>
      </c>
    </row>
    <row r="12932" spans="1:17" hidden="1" x14ac:dyDescent="0.3">
      <c r="A12932" t="s">
        <v>49940</v>
      </c>
      <c r="B12932" t="s">
        <v>49941</v>
      </c>
      <c r="C12932" s="1" t="str">
        <f t="shared" si="1859"/>
        <v>21:0723</v>
      </c>
      <c r="D12932" s="1" t="str">
        <f t="shared" si="1860"/>
        <v>21:0213</v>
      </c>
      <c r="E12932" t="s">
        <v>49942</v>
      </c>
      <c r="F12932" t="s">
        <v>49943</v>
      </c>
      <c r="H12932">
        <v>62.840696399999999</v>
      </c>
      <c r="I12932">
        <v>-135.54673550000001</v>
      </c>
      <c r="J12932" s="1" t="str">
        <f t="shared" si="1861"/>
        <v>Fluid (stream)</v>
      </c>
      <c r="K12932" s="1" t="str">
        <f t="shared" si="1862"/>
        <v>Untreated Water</v>
      </c>
      <c r="O12932">
        <v>0.32</v>
      </c>
      <c r="P12932">
        <v>80</v>
      </c>
      <c r="Q12932">
        <v>6.8</v>
      </c>
    </row>
    <row r="12933" spans="1:17" hidden="1" x14ac:dyDescent="0.3">
      <c r="A12933" t="s">
        <v>49944</v>
      </c>
      <c r="B12933" t="s">
        <v>49945</v>
      </c>
      <c r="C12933" s="1" t="str">
        <f t="shared" si="1859"/>
        <v>21:0723</v>
      </c>
      <c r="D12933" s="1" t="str">
        <f>HYPERLINK("http://geochem.nrcan.gc.ca/cdogs/content/svy/svy_e.htm", "")</f>
        <v/>
      </c>
      <c r="G12933" s="1" t="str">
        <f>HYPERLINK("http://geochem.nrcan.gc.ca/cdogs/content/cr_/cr_00084_e.htm", "84")</f>
        <v>84</v>
      </c>
      <c r="J12933" t="s">
        <v>11453</v>
      </c>
      <c r="K12933" t="s">
        <v>11454</v>
      </c>
      <c r="O12933">
        <v>0.24</v>
      </c>
      <c r="P12933">
        <v>70</v>
      </c>
      <c r="Q12933">
        <v>7.3</v>
      </c>
    </row>
    <row r="12934" spans="1:17" hidden="1" x14ac:dyDescent="0.3">
      <c r="A12934" t="s">
        <v>49946</v>
      </c>
      <c r="B12934" t="s">
        <v>49947</v>
      </c>
      <c r="C12934" s="1" t="str">
        <f t="shared" si="1859"/>
        <v>21:0723</v>
      </c>
      <c r="D12934" s="1" t="str">
        <f t="shared" ref="D12934:D12956" si="1863">HYPERLINK("http://geochem.nrcan.gc.ca/cdogs/content/svy/svy210213_e.htm", "21:0213")</f>
        <v>21:0213</v>
      </c>
      <c r="E12934" t="s">
        <v>49948</v>
      </c>
      <c r="F12934" t="s">
        <v>49949</v>
      </c>
      <c r="H12934">
        <v>62.857601099999997</v>
      </c>
      <c r="I12934">
        <v>-135.60544110000001</v>
      </c>
      <c r="J12934" s="1" t="str">
        <f t="shared" ref="J12934:J12956" si="1864">HYPERLINK("http://geochem.nrcan.gc.ca/cdogs/content/kwd/kwd020018_e.htm", "Fluid (stream)")</f>
        <v>Fluid (stream)</v>
      </c>
      <c r="K12934" s="1" t="str">
        <f t="shared" ref="K12934:K12956" si="1865">HYPERLINK("http://geochem.nrcan.gc.ca/cdogs/content/kwd/kwd080007_e.htm", "Untreated Water")</f>
        <v>Untreated Water</v>
      </c>
      <c r="O12934">
        <v>0.83</v>
      </c>
      <c r="P12934">
        <v>70</v>
      </c>
      <c r="Q12934">
        <v>7.6</v>
      </c>
    </row>
    <row r="12935" spans="1:17" hidden="1" x14ac:dyDescent="0.3">
      <c r="A12935" t="s">
        <v>49950</v>
      </c>
      <c r="B12935" t="s">
        <v>49951</v>
      </c>
      <c r="C12935" s="1" t="str">
        <f t="shared" si="1859"/>
        <v>21:0723</v>
      </c>
      <c r="D12935" s="1" t="str">
        <f t="shared" si="1863"/>
        <v>21:0213</v>
      </c>
      <c r="E12935" t="s">
        <v>49952</v>
      </c>
      <c r="F12935" t="s">
        <v>49953</v>
      </c>
      <c r="H12935">
        <v>62.950904000000001</v>
      </c>
      <c r="I12935">
        <v>-135.47074810000001</v>
      </c>
      <c r="J12935" s="1" t="str">
        <f t="shared" si="1864"/>
        <v>Fluid (stream)</v>
      </c>
      <c r="K12935" s="1" t="str">
        <f t="shared" si="1865"/>
        <v>Untreated Water</v>
      </c>
      <c r="O12935">
        <v>0.52</v>
      </c>
      <c r="P12935">
        <v>100</v>
      </c>
      <c r="Q12935">
        <v>7.4</v>
      </c>
    </row>
    <row r="12936" spans="1:17" hidden="1" x14ac:dyDescent="0.3">
      <c r="A12936" t="s">
        <v>49954</v>
      </c>
      <c r="B12936" t="s">
        <v>49955</v>
      </c>
      <c r="C12936" s="1" t="str">
        <f t="shared" si="1859"/>
        <v>21:0723</v>
      </c>
      <c r="D12936" s="1" t="str">
        <f t="shared" si="1863"/>
        <v>21:0213</v>
      </c>
      <c r="E12936" t="s">
        <v>49956</v>
      </c>
      <c r="F12936" t="s">
        <v>49957</v>
      </c>
      <c r="H12936">
        <v>62.978401400000003</v>
      </c>
      <c r="I12936">
        <v>-135.48235550000001</v>
      </c>
      <c r="J12936" s="1" t="str">
        <f t="shared" si="1864"/>
        <v>Fluid (stream)</v>
      </c>
      <c r="K12936" s="1" t="str">
        <f t="shared" si="1865"/>
        <v>Untreated Water</v>
      </c>
      <c r="O12936">
        <v>0.18</v>
      </c>
      <c r="P12936">
        <v>80</v>
      </c>
      <c r="Q12936">
        <v>7.4</v>
      </c>
    </row>
    <row r="12937" spans="1:17" hidden="1" x14ac:dyDescent="0.3">
      <c r="A12937" t="s">
        <v>49958</v>
      </c>
      <c r="B12937" t="s">
        <v>49959</v>
      </c>
      <c r="C12937" s="1" t="str">
        <f t="shared" si="1859"/>
        <v>21:0723</v>
      </c>
      <c r="D12937" s="1" t="str">
        <f t="shared" si="1863"/>
        <v>21:0213</v>
      </c>
      <c r="E12937" t="s">
        <v>49960</v>
      </c>
      <c r="F12937" t="s">
        <v>49961</v>
      </c>
      <c r="H12937">
        <v>62.9945047</v>
      </c>
      <c r="I12937">
        <v>-135.52503859999999</v>
      </c>
      <c r="J12937" s="1" t="str">
        <f t="shared" si="1864"/>
        <v>Fluid (stream)</v>
      </c>
      <c r="K12937" s="1" t="str">
        <f t="shared" si="1865"/>
        <v>Untreated Water</v>
      </c>
      <c r="O12937">
        <v>0.56000000000000005</v>
      </c>
      <c r="P12937">
        <v>100</v>
      </c>
      <c r="Q12937">
        <v>7.2</v>
      </c>
    </row>
    <row r="12938" spans="1:17" hidden="1" x14ac:dyDescent="0.3">
      <c r="A12938" t="s">
        <v>49962</v>
      </c>
      <c r="B12938" t="s">
        <v>49963</v>
      </c>
      <c r="C12938" s="1" t="str">
        <f t="shared" si="1859"/>
        <v>21:0723</v>
      </c>
      <c r="D12938" s="1" t="str">
        <f t="shared" si="1863"/>
        <v>21:0213</v>
      </c>
      <c r="E12938" t="s">
        <v>49960</v>
      </c>
      <c r="F12938" t="s">
        <v>49964</v>
      </c>
      <c r="H12938">
        <v>62.9945047</v>
      </c>
      <c r="I12938">
        <v>-135.52503859999999</v>
      </c>
      <c r="J12938" s="1" t="str">
        <f t="shared" si="1864"/>
        <v>Fluid (stream)</v>
      </c>
      <c r="K12938" s="1" t="str">
        <f t="shared" si="1865"/>
        <v>Untreated Water</v>
      </c>
      <c r="O12938">
        <v>0.5</v>
      </c>
      <c r="P12938">
        <v>120</v>
      </c>
      <c r="Q12938">
        <v>7.2</v>
      </c>
    </row>
    <row r="12939" spans="1:17" hidden="1" x14ac:dyDescent="0.3">
      <c r="A12939" t="s">
        <v>49965</v>
      </c>
      <c r="B12939" t="s">
        <v>49966</v>
      </c>
      <c r="C12939" s="1" t="str">
        <f t="shared" si="1859"/>
        <v>21:0723</v>
      </c>
      <c r="D12939" s="1" t="str">
        <f t="shared" si="1863"/>
        <v>21:0213</v>
      </c>
      <c r="E12939" t="s">
        <v>49967</v>
      </c>
      <c r="F12939" t="s">
        <v>49968</v>
      </c>
      <c r="H12939">
        <v>62.998202200000001</v>
      </c>
      <c r="I12939">
        <v>-135.5275528</v>
      </c>
      <c r="J12939" s="1" t="str">
        <f t="shared" si="1864"/>
        <v>Fluid (stream)</v>
      </c>
      <c r="K12939" s="1" t="str">
        <f t="shared" si="1865"/>
        <v>Untreated Water</v>
      </c>
      <c r="O12939">
        <v>2.5000000000000001E-2</v>
      </c>
      <c r="P12939">
        <v>80</v>
      </c>
      <c r="Q12939">
        <v>7</v>
      </c>
    </row>
    <row r="12940" spans="1:17" hidden="1" x14ac:dyDescent="0.3">
      <c r="A12940" t="s">
        <v>49969</v>
      </c>
      <c r="B12940" t="s">
        <v>49970</v>
      </c>
      <c r="C12940" s="1" t="str">
        <f t="shared" si="1859"/>
        <v>21:0723</v>
      </c>
      <c r="D12940" s="1" t="str">
        <f t="shared" si="1863"/>
        <v>21:0213</v>
      </c>
      <c r="E12940" t="s">
        <v>49971</v>
      </c>
      <c r="F12940" t="s">
        <v>49972</v>
      </c>
      <c r="H12940">
        <v>62.872699599999997</v>
      </c>
      <c r="I12940">
        <v>-134.83873149999999</v>
      </c>
      <c r="J12940" s="1" t="str">
        <f t="shared" si="1864"/>
        <v>Fluid (stream)</v>
      </c>
      <c r="K12940" s="1" t="str">
        <f t="shared" si="1865"/>
        <v>Untreated Water</v>
      </c>
      <c r="O12940">
        <v>2.5000000000000001E-2</v>
      </c>
      <c r="P12940">
        <v>80</v>
      </c>
      <c r="Q12940">
        <v>6.7</v>
      </c>
    </row>
    <row r="12941" spans="1:17" hidden="1" x14ac:dyDescent="0.3">
      <c r="A12941" t="s">
        <v>49973</v>
      </c>
      <c r="B12941" t="s">
        <v>49974</v>
      </c>
      <c r="C12941" s="1" t="str">
        <f t="shared" si="1859"/>
        <v>21:0723</v>
      </c>
      <c r="D12941" s="1" t="str">
        <f t="shared" si="1863"/>
        <v>21:0213</v>
      </c>
      <c r="E12941" t="s">
        <v>49975</v>
      </c>
      <c r="F12941" t="s">
        <v>49976</v>
      </c>
      <c r="H12941">
        <v>62.882902600000001</v>
      </c>
      <c r="I12941">
        <v>-134.83702339999999</v>
      </c>
      <c r="J12941" s="1" t="str">
        <f t="shared" si="1864"/>
        <v>Fluid (stream)</v>
      </c>
      <c r="K12941" s="1" t="str">
        <f t="shared" si="1865"/>
        <v>Untreated Water</v>
      </c>
      <c r="O12941">
        <v>3.18</v>
      </c>
      <c r="P12941">
        <v>110</v>
      </c>
      <c r="Q12941">
        <v>6.9</v>
      </c>
    </row>
    <row r="12942" spans="1:17" hidden="1" x14ac:dyDescent="0.3">
      <c r="A12942" t="s">
        <v>49977</v>
      </c>
      <c r="B12942" t="s">
        <v>49978</v>
      </c>
      <c r="C12942" s="1" t="str">
        <f t="shared" si="1859"/>
        <v>21:0723</v>
      </c>
      <c r="D12942" s="1" t="str">
        <f t="shared" si="1863"/>
        <v>21:0213</v>
      </c>
      <c r="E12942" t="s">
        <v>49979</v>
      </c>
      <c r="F12942" t="s">
        <v>49980</v>
      </c>
      <c r="H12942">
        <v>62.914098299999999</v>
      </c>
      <c r="I12942">
        <v>-134.98322239999999</v>
      </c>
      <c r="J12942" s="1" t="str">
        <f t="shared" si="1864"/>
        <v>Fluid (stream)</v>
      </c>
      <c r="K12942" s="1" t="str">
        <f t="shared" si="1865"/>
        <v>Untreated Water</v>
      </c>
      <c r="O12942">
        <v>1.35</v>
      </c>
      <c r="P12942">
        <v>110</v>
      </c>
      <c r="Q12942">
        <v>7</v>
      </c>
    </row>
    <row r="12943" spans="1:17" hidden="1" x14ac:dyDescent="0.3">
      <c r="A12943" t="s">
        <v>49981</v>
      </c>
      <c r="B12943" t="s">
        <v>49982</v>
      </c>
      <c r="C12943" s="1" t="str">
        <f t="shared" si="1859"/>
        <v>21:0723</v>
      </c>
      <c r="D12943" s="1" t="str">
        <f t="shared" si="1863"/>
        <v>21:0213</v>
      </c>
      <c r="E12943" t="s">
        <v>49983</v>
      </c>
      <c r="F12943" t="s">
        <v>49984</v>
      </c>
      <c r="H12943">
        <v>62.915803500000003</v>
      </c>
      <c r="I12943">
        <v>-134.94863380000001</v>
      </c>
      <c r="J12943" s="1" t="str">
        <f t="shared" si="1864"/>
        <v>Fluid (stream)</v>
      </c>
      <c r="K12943" s="1" t="str">
        <f t="shared" si="1865"/>
        <v>Untreated Water</v>
      </c>
      <c r="O12943">
        <v>1.54</v>
      </c>
      <c r="P12943">
        <v>110</v>
      </c>
      <c r="Q12943">
        <v>7</v>
      </c>
    </row>
    <row r="12944" spans="1:17" hidden="1" x14ac:dyDescent="0.3">
      <c r="A12944" t="s">
        <v>49985</v>
      </c>
      <c r="B12944" t="s">
        <v>49986</v>
      </c>
      <c r="C12944" s="1" t="str">
        <f t="shared" si="1859"/>
        <v>21:0723</v>
      </c>
      <c r="D12944" s="1" t="str">
        <f t="shared" si="1863"/>
        <v>21:0213</v>
      </c>
      <c r="E12944" t="s">
        <v>49987</v>
      </c>
      <c r="F12944" t="s">
        <v>49988</v>
      </c>
      <c r="H12944">
        <v>62.924200999999996</v>
      </c>
      <c r="I12944">
        <v>-134.9226262</v>
      </c>
      <c r="J12944" s="1" t="str">
        <f t="shared" si="1864"/>
        <v>Fluid (stream)</v>
      </c>
      <c r="K12944" s="1" t="str">
        <f t="shared" si="1865"/>
        <v>Untreated Water</v>
      </c>
      <c r="O12944">
        <v>2.5000000000000001E-2</v>
      </c>
      <c r="P12944">
        <v>60</v>
      </c>
      <c r="Q12944">
        <v>6.9</v>
      </c>
    </row>
    <row r="12945" spans="1:17" hidden="1" x14ac:dyDescent="0.3">
      <c r="A12945" t="s">
        <v>49989</v>
      </c>
      <c r="B12945" t="s">
        <v>49990</v>
      </c>
      <c r="C12945" s="1" t="str">
        <f t="shared" si="1859"/>
        <v>21:0723</v>
      </c>
      <c r="D12945" s="1" t="str">
        <f t="shared" si="1863"/>
        <v>21:0213</v>
      </c>
      <c r="E12945" t="s">
        <v>49991</v>
      </c>
      <c r="F12945" t="s">
        <v>49992</v>
      </c>
      <c r="H12945">
        <v>62.937702199999997</v>
      </c>
      <c r="I12945">
        <v>-134.88703090000001</v>
      </c>
      <c r="J12945" s="1" t="str">
        <f t="shared" si="1864"/>
        <v>Fluid (stream)</v>
      </c>
      <c r="K12945" s="1" t="str">
        <f t="shared" si="1865"/>
        <v>Untreated Water</v>
      </c>
      <c r="O12945">
        <v>2.5000000000000001E-2</v>
      </c>
      <c r="P12945">
        <v>60</v>
      </c>
      <c r="Q12945">
        <v>6.7</v>
      </c>
    </row>
    <row r="12946" spans="1:17" hidden="1" x14ac:dyDescent="0.3">
      <c r="A12946" t="s">
        <v>49993</v>
      </c>
      <c r="B12946" t="s">
        <v>49994</v>
      </c>
      <c r="C12946" s="1" t="str">
        <f t="shared" si="1859"/>
        <v>21:0723</v>
      </c>
      <c r="D12946" s="1" t="str">
        <f t="shared" si="1863"/>
        <v>21:0213</v>
      </c>
      <c r="E12946" t="s">
        <v>49995</v>
      </c>
      <c r="F12946" t="s">
        <v>49996</v>
      </c>
      <c r="H12946">
        <v>62.946002</v>
      </c>
      <c r="I12946">
        <v>-134.82453129999999</v>
      </c>
      <c r="J12946" s="1" t="str">
        <f t="shared" si="1864"/>
        <v>Fluid (stream)</v>
      </c>
      <c r="K12946" s="1" t="str">
        <f t="shared" si="1865"/>
        <v>Untreated Water</v>
      </c>
      <c r="O12946">
        <v>2.5000000000000001E-2</v>
      </c>
      <c r="P12946">
        <v>80</v>
      </c>
      <c r="Q12946">
        <v>6.8</v>
      </c>
    </row>
    <row r="12947" spans="1:17" hidden="1" x14ac:dyDescent="0.3">
      <c r="A12947" t="s">
        <v>49997</v>
      </c>
      <c r="B12947" t="s">
        <v>49998</v>
      </c>
      <c r="C12947" s="1" t="str">
        <f t="shared" si="1859"/>
        <v>21:0723</v>
      </c>
      <c r="D12947" s="1" t="str">
        <f t="shared" si="1863"/>
        <v>21:0213</v>
      </c>
      <c r="E12947" t="s">
        <v>49999</v>
      </c>
      <c r="F12947" t="s">
        <v>50000</v>
      </c>
      <c r="H12947">
        <v>62.982102300000001</v>
      </c>
      <c r="I12947">
        <v>-134.86582519999999</v>
      </c>
      <c r="J12947" s="1" t="str">
        <f t="shared" si="1864"/>
        <v>Fluid (stream)</v>
      </c>
      <c r="K12947" s="1" t="str">
        <f t="shared" si="1865"/>
        <v>Untreated Water</v>
      </c>
      <c r="O12947">
        <v>0.59</v>
      </c>
      <c r="P12947">
        <v>100</v>
      </c>
      <c r="Q12947">
        <v>6.9</v>
      </c>
    </row>
    <row r="12948" spans="1:17" hidden="1" x14ac:dyDescent="0.3">
      <c r="A12948" t="s">
        <v>50001</v>
      </c>
      <c r="B12948" t="s">
        <v>50002</v>
      </c>
      <c r="C12948" s="1" t="str">
        <f t="shared" si="1859"/>
        <v>21:0723</v>
      </c>
      <c r="D12948" s="1" t="str">
        <f t="shared" si="1863"/>
        <v>21:0213</v>
      </c>
      <c r="E12948" t="s">
        <v>50003</v>
      </c>
      <c r="F12948" t="s">
        <v>50004</v>
      </c>
      <c r="H12948">
        <v>62.962602799999999</v>
      </c>
      <c r="I12948">
        <v>-134.93192740000001</v>
      </c>
      <c r="J12948" s="1" t="str">
        <f t="shared" si="1864"/>
        <v>Fluid (stream)</v>
      </c>
      <c r="K12948" s="1" t="str">
        <f t="shared" si="1865"/>
        <v>Untreated Water</v>
      </c>
      <c r="O12948">
        <v>2.5000000000000001E-2</v>
      </c>
      <c r="P12948">
        <v>60</v>
      </c>
      <c r="Q12948">
        <v>5.5</v>
      </c>
    </row>
    <row r="12949" spans="1:17" hidden="1" x14ac:dyDescent="0.3">
      <c r="A12949" t="s">
        <v>50005</v>
      </c>
      <c r="B12949" t="s">
        <v>50006</v>
      </c>
      <c r="C12949" s="1" t="str">
        <f t="shared" si="1859"/>
        <v>21:0723</v>
      </c>
      <c r="D12949" s="1" t="str">
        <f t="shared" si="1863"/>
        <v>21:0213</v>
      </c>
      <c r="E12949" t="s">
        <v>50007</v>
      </c>
      <c r="F12949" t="s">
        <v>50008</v>
      </c>
      <c r="H12949">
        <v>62.919499999999999</v>
      </c>
      <c r="I12949">
        <v>-134.8337277</v>
      </c>
      <c r="J12949" s="1" t="str">
        <f t="shared" si="1864"/>
        <v>Fluid (stream)</v>
      </c>
      <c r="K12949" s="1" t="str">
        <f t="shared" si="1865"/>
        <v>Untreated Water</v>
      </c>
      <c r="O12949">
        <v>2.5000000000000001E-2</v>
      </c>
      <c r="P12949">
        <v>90</v>
      </c>
      <c r="Q12949">
        <v>6.6</v>
      </c>
    </row>
    <row r="12950" spans="1:17" hidden="1" x14ac:dyDescent="0.3">
      <c r="A12950" t="s">
        <v>50009</v>
      </c>
      <c r="B12950" t="s">
        <v>50010</v>
      </c>
      <c r="C12950" s="1" t="str">
        <f t="shared" si="1859"/>
        <v>21:0723</v>
      </c>
      <c r="D12950" s="1" t="str">
        <f t="shared" si="1863"/>
        <v>21:0213</v>
      </c>
      <c r="E12950" t="s">
        <v>50011</v>
      </c>
      <c r="F12950" t="s">
        <v>50012</v>
      </c>
      <c r="H12950">
        <v>62.924499400000002</v>
      </c>
      <c r="I12950">
        <v>-134.8128265</v>
      </c>
      <c r="J12950" s="1" t="str">
        <f t="shared" si="1864"/>
        <v>Fluid (stream)</v>
      </c>
      <c r="K12950" s="1" t="str">
        <f t="shared" si="1865"/>
        <v>Untreated Water</v>
      </c>
      <c r="O12950">
        <v>0.68</v>
      </c>
      <c r="P12950">
        <v>120</v>
      </c>
      <c r="Q12950">
        <v>6.9</v>
      </c>
    </row>
    <row r="12951" spans="1:17" hidden="1" x14ac:dyDescent="0.3">
      <c r="A12951" t="s">
        <v>50013</v>
      </c>
      <c r="B12951" t="s">
        <v>50014</v>
      </c>
      <c r="C12951" s="1" t="str">
        <f t="shared" si="1859"/>
        <v>21:0723</v>
      </c>
      <c r="D12951" s="1" t="str">
        <f t="shared" si="1863"/>
        <v>21:0213</v>
      </c>
      <c r="E12951" t="s">
        <v>50015</v>
      </c>
      <c r="F12951" t="s">
        <v>50016</v>
      </c>
      <c r="H12951">
        <v>62.893093999999998</v>
      </c>
      <c r="I12951">
        <v>-134.750123</v>
      </c>
      <c r="J12951" s="1" t="str">
        <f t="shared" si="1864"/>
        <v>Fluid (stream)</v>
      </c>
      <c r="K12951" s="1" t="str">
        <f t="shared" si="1865"/>
        <v>Untreated Water</v>
      </c>
      <c r="O12951">
        <v>0.63</v>
      </c>
      <c r="P12951">
        <v>60</v>
      </c>
      <c r="Q12951">
        <v>6.7</v>
      </c>
    </row>
    <row r="12952" spans="1:17" hidden="1" x14ac:dyDescent="0.3">
      <c r="A12952" t="s">
        <v>50017</v>
      </c>
      <c r="B12952" t="s">
        <v>50018</v>
      </c>
      <c r="C12952" s="1" t="str">
        <f t="shared" si="1859"/>
        <v>21:0723</v>
      </c>
      <c r="D12952" s="1" t="str">
        <f t="shared" si="1863"/>
        <v>21:0213</v>
      </c>
      <c r="E12952" t="s">
        <v>50019</v>
      </c>
      <c r="F12952" t="s">
        <v>50020</v>
      </c>
      <c r="H12952">
        <v>62.879993200000001</v>
      </c>
      <c r="I12952">
        <v>-134.7570182</v>
      </c>
      <c r="J12952" s="1" t="str">
        <f t="shared" si="1864"/>
        <v>Fluid (stream)</v>
      </c>
      <c r="K12952" s="1" t="str">
        <f t="shared" si="1865"/>
        <v>Untreated Water</v>
      </c>
      <c r="O12952">
        <v>1.5</v>
      </c>
      <c r="P12952">
        <v>50</v>
      </c>
      <c r="Q12952">
        <v>6.8</v>
      </c>
    </row>
    <row r="12953" spans="1:17" hidden="1" x14ac:dyDescent="0.3">
      <c r="A12953" t="s">
        <v>50021</v>
      </c>
      <c r="B12953" t="s">
        <v>50022</v>
      </c>
      <c r="C12953" s="1" t="str">
        <f t="shared" si="1859"/>
        <v>21:0723</v>
      </c>
      <c r="D12953" s="1" t="str">
        <f t="shared" si="1863"/>
        <v>21:0213</v>
      </c>
      <c r="E12953" t="s">
        <v>50023</v>
      </c>
      <c r="F12953" t="s">
        <v>50024</v>
      </c>
      <c r="H12953">
        <v>62.912695599999999</v>
      </c>
      <c r="I12953">
        <v>-134.67592629999999</v>
      </c>
      <c r="J12953" s="1" t="str">
        <f t="shared" si="1864"/>
        <v>Fluid (stream)</v>
      </c>
      <c r="K12953" s="1" t="str">
        <f t="shared" si="1865"/>
        <v>Untreated Water</v>
      </c>
      <c r="O12953">
        <v>0.22</v>
      </c>
      <c r="P12953">
        <v>70</v>
      </c>
      <c r="Q12953">
        <v>6.4</v>
      </c>
    </row>
    <row r="12954" spans="1:17" hidden="1" x14ac:dyDescent="0.3">
      <c r="A12954" t="s">
        <v>50025</v>
      </c>
      <c r="B12954" t="s">
        <v>50026</v>
      </c>
      <c r="C12954" s="1" t="str">
        <f t="shared" si="1859"/>
        <v>21:0723</v>
      </c>
      <c r="D12954" s="1" t="str">
        <f t="shared" si="1863"/>
        <v>21:0213</v>
      </c>
      <c r="E12954" t="s">
        <v>50027</v>
      </c>
      <c r="F12954" t="s">
        <v>50028</v>
      </c>
      <c r="H12954">
        <v>62.919700400000004</v>
      </c>
      <c r="I12954">
        <v>-134.71892589999999</v>
      </c>
      <c r="J12954" s="1" t="str">
        <f t="shared" si="1864"/>
        <v>Fluid (stream)</v>
      </c>
      <c r="K12954" s="1" t="str">
        <f t="shared" si="1865"/>
        <v>Untreated Water</v>
      </c>
      <c r="O12954">
        <v>1.62</v>
      </c>
      <c r="P12954">
        <v>100</v>
      </c>
      <c r="Q12954">
        <v>6.7</v>
      </c>
    </row>
    <row r="12955" spans="1:17" hidden="1" x14ac:dyDescent="0.3">
      <c r="A12955" t="s">
        <v>50029</v>
      </c>
      <c r="B12955" t="s">
        <v>50030</v>
      </c>
      <c r="C12955" s="1" t="str">
        <f t="shared" si="1859"/>
        <v>21:0723</v>
      </c>
      <c r="D12955" s="1" t="str">
        <f t="shared" si="1863"/>
        <v>21:0213</v>
      </c>
      <c r="E12955" t="s">
        <v>50031</v>
      </c>
      <c r="F12955" t="s">
        <v>50032</v>
      </c>
      <c r="H12955">
        <v>62.924499300000001</v>
      </c>
      <c r="I12955">
        <v>-134.78212790000001</v>
      </c>
      <c r="J12955" s="1" t="str">
        <f t="shared" si="1864"/>
        <v>Fluid (stream)</v>
      </c>
      <c r="K12955" s="1" t="str">
        <f t="shared" si="1865"/>
        <v>Untreated Water</v>
      </c>
      <c r="O12955">
        <v>1.88</v>
      </c>
      <c r="P12955">
        <v>100</v>
      </c>
      <c r="Q12955">
        <v>7</v>
      </c>
    </row>
    <row r="12956" spans="1:17" hidden="1" x14ac:dyDescent="0.3">
      <c r="A12956" t="s">
        <v>50033</v>
      </c>
      <c r="B12956" t="s">
        <v>50034</v>
      </c>
      <c r="C12956" s="1" t="str">
        <f t="shared" si="1859"/>
        <v>21:0723</v>
      </c>
      <c r="D12956" s="1" t="str">
        <f t="shared" si="1863"/>
        <v>21:0213</v>
      </c>
      <c r="E12956" t="s">
        <v>50035</v>
      </c>
      <c r="F12956" t="s">
        <v>50036</v>
      </c>
      <c r="H12956">
        <v>62.955502600000003</v>
      </c>
      <c r="I12956">
        <v>-134.69662109999999</v>
      </c>
      <c r="J12956" s="1" t="str">
        <f t="shared" si="1864"/>
        <v>Fluid (stream)</v>
      </c>
      <c r="K12956" s="1" t="str">
        <f t="shared" si="1865"/>
        <v>Untreated Water</v>
      </c>
      <c r="O12956">
        <v>2.5000000000000001E-2</v>
      </c>
      <c r="P12956">
        <v>350</v>
      </c>
      <c r="Q12956">
        <v>7</v>
      </c>
    </row>
    <row r="12957" spans="1:17" hidden="1" x14ac:dyDescent="0.3">
      <c r="A12957" t="s">
        <v>50037</v>
      </c>
      <c r="B12957" t="s">
        <v>50038</v>
      </c>
      <c r="C12957" s="1" t="str">
        <f t="shared" si="1859"/>
        <v>21:0723</v>
      </c>
      <c r="D12957" s="1" t="str">
        <f>HYPERLINK("http://geochem.nrcan.gc.ca/cdogs/content/svy/svy_e.htm", "")</f>
        <v/>
      </c>
      <c r="G12957" s="1" t="str">
        <f>HYPERLINK("http://geochem.nrcan.gc.ca/cdogs/content/cr_/cr_00086_e.htm", "86")</f>
        <v>86</v>
      </c>
      <c r="J12957" t="s">
        <v>11453</v>
      </c>
      <c r="K12957" t="s">
        <v>11454</v>
      </c>
      <c r="O12957">
        <v>0.26</v>
      </c>
      <c r="P12957">
        <v>140</v>
      </c>
      <c r="Q12957">
        <v>7.1</v>
      </c>
    </row>
    <row r="12958" spans="1:17" hidden="1" x14ac:dyDescent="0.3">
      <c r="A12958" t="s">
        <v>50039</v>
      </c>
      <c r="B12958" t="s">
        <v>50040</v>
      </c>
      <c r="C12958" s="1" t="str">
        <f t="shared" si="1859"/>
        <v>21:0723</v>
      </c>
      <c r="D12958" s="1" t="str">
        <f t="shared" ref="D12958:D12974" si="1866">HYPERLINK("http://geochem.nrcan.gc.ca/cdogs/content/svy/svy210213_e.htm", "21:0213")</f>
        <v>21:0213</v>
      </c>
      <c r="E12958" t="s">
        <v>50035</v>
      </c>
      <c r="F12958" t="s">
        <v>50041</v>
      </c>
      <c r="H12958">
        <v>62.955502600000003</v>
      </c>
      <c r="I12958">
        <v>-134.69662109999999</v>
      </c>
      <c r="J12958" s="1" t="str">
        <f t="shared" ref="J12958:J12974" si="1867">HYPERLINK("http://geochem.nrcan.gc.ca/cdogs/content/kwd/kwd020018_e.htm", "Fluid (stream)")</f>
        <v>Fluid (stream)</v>
      </c>
      <c r="K12958" s="1" t="str">
        <f t="shared" ref="K12958:K12974" si="1868">HYPERLINK("http://geochem.nrcan.gc.ca/cdogs/content/kwd/kwd080007_e.htm", "Untreated Water")</f>
        <v>Untreated Water</v>
      </c>
      <c r="O12958">
        <v>2.5000000000000001E-2</v>
      </c>
      <c r="P12958">
        <v>410</v>
      </c>
      <c r="Q12958">
        <v>6.8</v>
      </c>
    </row>
    <row r="12959" spans="1:17" hidden="1" x14ac:dyDescent="0.3">
      <c r="A12959" t="s">
        <v>50042</v>
      </c>
      <c r="B12959" t="s">
        <v>50043</v>
      </c>
      <c r="C12959" s="1" t="str">
        <f t="shared" si="1859"/>
        <v>21:0723</v>
      </c>
      <c r="D12959" s="1" t="str">
        <f t="shared" si="1866"/>
        <v>21:0213</v>
      </c>
      <c r="E12959" t="s">
        <v>50044</v>
      </c>
      <c r="F12959" t="s">
        <v>50045</v>
      </c>
      <c r="H12959">
        <v>62.940598799999997</v>
      </c>
      <c r="I12959">
        <v>-134.72493059999999</v>
      </c>
      <c r="J12959" s="1" t="str">
        <f t="shared" si="1867"/>
        <v>Fluid (stream)</v>
      </c>
      <c r="K12959" s="1" t="str">
        <f t="shared" si="1868"/>
        <v>Untreated Water</v>
      </c>
      <c r="O12959">
        <v>2.5000000000000001E-2</v>
      </c>
      <c r="P12959">
        <v>200</v>
      </c>
      <c r="Q12959">
        <v>6.8</v>
      </c>
    </row>
    <row r="12960" spans="1:17" hidden="1" x14ac:dyDescent="0.3">
      <c r="A12960" t="s">
        <v>50046</v>
      </c>
      <c r="B12960" t="s">
        <v>50047</v>
      </c>
      <c r="C12960" s="1" t="str">
        <f t="shared" si="1859"/>
        <v>21:0723</v>
      </c>
      <c r="D12960" s="1" t="str">
        <f t="shared" si="1866"/>
        <v>21:0213</v>
      </c>
      <c r="E12960" t="s">
        <v>50048</v>
      </c>
      <c r="F12960" t="s">
        <v>50049</v>
      </c>
      <c r="H12960">
        <v>62.989602400000003</v>
      </c>
      <c r="I12960">
        <v>-134.4423123</v>
      </c>
      <c r="J12960" s="1" t="str">
        <f t="shared" si="1867"/>
        <v>Fluid (stream)</v>
      </c>
      <c r="K12960" s="1" t="str">
        <f t="shared" si="1868"/>
        <v>Untreated Water</v>
      </c>
      <c r="O12960">
        <v>2.5000000000000001E-2</v>
      </c>
      <c r="P12960">
        <v>80</v>
      </c>
      <c r="Q12960">
        <v>7</v>
      </c>
    </row>
    <row r="12961" spans="1:17" hidden="1" x14ac:dyDescent="0.3">
      <c r="A12961" t="s">
        <v>50050</v>
      </c>
      <c r="B12961" t="s">
        <v>50051</v>
      </c>
      <c r="C12961" s="1" t="str">
        <f t="shared" si="1859"/>
        <v>21:0723</v>
      </c>
      <c r="D12961" s="1" t="str">
        <f t="shared" si="1866"/>
        <v>21:0213</v>
      </c>
      <c r="E12961" t="s">
        <v>50052</v>
      </c>
      <c r="F12961" t="s">
        <v>50053</v>
      </c>
      <c r="H12961">
        <v>62.979393799999997</v>
      </c>
      <c r="I12961">
        <v>-134.50952720000001</v>
      </c>
      <c r="J12961" s="1" t="str">
        <f t="shared" si="1867"/>
        <v>Fluid (stream)</v>
      </c>
      <c r="K12961" s="1" t="str">
        <f t="shared" si="1868"/>
        <v>Untreated Water</v>
      </c>
      <c r="O12961">
        <v>2.5000000000000001E-2</v>
      </c>
      <c r="P12961">
        <v>120</v>
      </c>
      <c r="Q12961">
        <v>6.8</v>
      </c>
    </row>
    <row r="12962" spans="1:17" hidden="1" x14ac:dyDescent="0.3">
      <c r="A12962" t="s">
        <v>50054</v>
      </c>
      <c r="B12962" t="s">
        <v>50055</v>
      </c>
      <c r="C12962" s="1" t="str">
        <f t="shared" si="1859"/>
        <v>21:0723</v>
      </c>
      <c r="D12962" s="1" t="str">
        <f t="shared" si="1866"/>
        <v>21:0213</v>
      </c>
      <c r="E12962" t="s">
        <v>50056</v>
      </c>
      <c r="F12962" t="s">
        <v>50057</v>
      </c>
      <c r="H12962">
        <v>62.994500899999998</v>
      </c>
      <c r="I12962">
        <v>-134.55842179999999</v>
      </c>
      <c r="J12962" s="1" t="str">
        <f t="shared" si="1867"/>
        <v>Fluid (stream)</v>
      </c>
      <c r="K12962" s="1" t="str">
        <f t="shared" si="1868"/>
        <v>Untreated Water</v>
      </c>
      <c r="O12962">
        <v>2.5000000000000001E-2</v>
      </c>
      <c r="P12962">
        <v>150</v>
      </c>
      <c r="Q12962">
        <v>6.9</v>
      </c>
    </row>
    <row r="12963" spans="1:17" hidden="1" x14ac:dyDescent="0.3">
      <c r="A12963" t="s">
        <v>50058</v>
      </c>
      <c r="B12963" t="s">
        <v>50059</v>
      </c>
      <c r="C12963" s="1" t="str">
        <f t="shared" si="1859"/>
        <v>21:0723</v>
      </c>
      <c r="D12963" s="1" t="str">
        <f t="shared" si="1866"/>
        <v>21:0213</v>
      </c>
      <c r="E12963" t="s">
        <v>50060</v>
      </c>
      <c r="F12963" t="s">
        <v>50061</v>
      </c>
      <c r="H12963">
        <v>62.980499600000002</v>
      </c>
      <c r="I12963">
        <v>-134.6195166</v>
      </c>
      <c r="J12963" s="1" t="str">
        <f t="shared" si="1867"/>
        <v>Fluid (stream)</v>
      </c>
      <c r="K12963" s="1" t="str">
        <f t="shared" si="1868"/>
        <v>Untreated Water</v>
      </c>
      <c r="O12963">
        <v>2.5000000000000001E-2</v>
      </c>
      <c r="P12963">
        <v>110</v>
      </c>
      <c r="Q12963">
        <v>6.9</v>
      </c>
    </row>
    <row r="12964" spans="1:17" hidden="1" x14ac:dyDescent="0.3">
      <c r="A12964" t="s">
        <v>50062</v>
      </c>
      <c r="B12964" t="s">
        <v>50063</v>
      </c>
      <c r="C12964" s="1" t="str">
        <f t="shared" si="1859"/>
        <v>21:0723</v>
      </c>
      <c r="D12964" s="1" t="str">
        <f t="shared" si="1866"/>
        <v>21:0213</v>
      </c>
      <c r="E12964" t="s">
        <v>50064</v>
      </c>
      <c r="F12964" t="s">
        <v>50065</v>
      </c>
      <c r="H12964">
        <v>62.986302100000003</v>
      </c>
      <c r="I12964">
        <v>-134.68213159999999</v>
      </c>
      <c r="J12964" s="1" t="str">
        <f t="shared" si="1867"/>
        <v>Fluid (stream)</v>
      </c>
      <c r="K12964" s="1" t="str">
        <f t="shared" si="1868"/>
        <v>Untreated Water</v>
      </c>
      <c r="O12964">
        <v>2.5000000000000001E-2</v>
      </c>
      <c r="P12964">
        <v>100</v>
      </c>
      <c r="Q12964">
        <v>6.8</v>
      </c>
    </row>
    <row r="12965" spans="1:17" hidden="1" x14ac:dyDescent="0.3">
      <c r="A12965" t="s">
        <v>50066</v>
      </c>
      <c r="B12965" t="s">
        <v>50067</v>
      </c>
      <c r="C12965" s="1" t="str">
        <f t="shared" si="1859"/>
        <v>21:0723</v>
      </c>
      <c r="D12965" s="1" t="str">
        <f t="shared" si="1866"/>
        <v>21:0213</v>
      </c>
      <c r="E12965" t="s">
        <v>50068</v>
      </c>
      <c r="F12965" t="s">
        <v>50069</v>
      </c>
      <c r="H12965">
        <v>62.1765683</v>
      </c>
      <c r="I12965">
        <v>-134.01338870000001</v>
      </c>
      <c r="J12965" s="1" t="str">
        <f t="shared" si="1867"/>
        <v>Fluid (stream)</v>
      </c>
      <c r="K12965" s="1" t="str">
        <f t="shared" si="1868"/>
        <v>Untreated Water</v>
      </c>
      <c r="O12965">
        <v>11.6</v>
      </c>
      <c r="P12965">
        <v>120</v>
      </c>
      <c r="Q12965">
        <v>7.1</v>
      </c>
    </row>
    <row r="12966" spans="1:17" hidden="1" x14ac:dyDescent="0.3">
      <c r="A12966" t="s">
        <v>50070</v>
      </c>
      <c r="B12966" t="s">
        <v>50071</v>
      </c>
      <c r="C12966" s="1" t="str">
        <f t="shared" si="1859"/>
        <v>21:0723</v>
      </c>
      <c r="D12966" s="1" t="str">
        <f t="shared" si="1866"/>
        <v>21:0213</v>
      </c>
      <c r="E12966" t="s">
        <v>50072</v>
      </c>
      <c r="F12966" t="s">
        <v>50073</v>
      </c>
      <c r="H12966">
        <v>62.136862800000003</v>
      </c>
      <c r="I12966">
        <v>-134.151681</v>
      </c>
      <c r="J12966" s="1" t="str">
        <f t="shared" si="1867"/>
        <v>Fluid (stream)</v>
      </c>
      <c r="K12966" s="1" t="str">
        <f t="shared" si="1868"/>
        <v>Untreated Water</v>
      </c>
      <c r="O12966">
        <v>1.22</v>
      </c>
      <c r="P12966">
        <v>150</v>
      </c>
      <c r="Q12966">
        <v>7.3</v>
      </c>
    </row>
    <row r="12967" spans="1:17" hidden="1" x14ac:dyDescent="0.3">
      <c r="A12967" t="s">
        <v>50074</v>
      </c>
      <c r="B12967" t="s">
        <v>50075</v>
      </c>
      <c r="C12967" s="1" t="str">
        <f t="shared" si="1859"/>
        <v>21:0723</v>
      </c>
      <c r="D12967" s="1" t="str">
        <f t="shared" si="1866"/>
        <v>21:0213</v>
      </c>
      <c r="E12967" t="s">
        <v>50072</v>
      </c>
      <c r="F12967" t="s">
        <v>50076</v>
      </c>
      <c r="H12967">
        <v>62.136862800000003</v>
      </c>
      <c r="I12967">
        <v>-134.151681</v>
      </c>
      <c r="J12967" s="1" t="str">
        <f t="shared" si="1867"/>
        <v>Fluid (stream)</v>
      </c>
      <c r="K12967" s="1" t="str">
        <f t="shared" si="1868"/>
        <v>Untreated Water</v>
      </c>
      <c r="O12967">
        <v>1.56</v>
      </c>
      <c r="P12967">
        <v>100</v>
      </c>
      <c r="Q12967">
        <v>7.2</v>
      </c>
    </row>
    <row r="12968" spans="1:17" hidden="1" x14ac:dyDescent="0.3">
      <c r="A12968" t="s">
        <v>50077</v>
      </c>
      <c r="B12968" t="s">
        <v>50078</v>
      </c>
      <c r="C12968" s="1" t="str">
        <f t="shared" si="1859"/>
        <v>21:0723</v>
      </c>
      <c r="D12968" s="1" t="str">
        <f t="shared" si="1866"/>
        <v>21:0213</v>
      </c>
      <c r="E12968" t="s">
        <v>50079</v>
      </c>
      <c r="F12968" t="s">
        <v>50080</v>
      </c>
      <c r="H12968">
        <v>62.145471499999999</v>
      </c>
      <c r="I12968">
        <v>-134.1213966</v>
      </c>
      <c r="J12968" s="1" t="str">
        <f t="shared" si="1867"/>
        <v>Fluid (stream)</v>
      </c>
      <c r="K12968" s="1" t="str">
        <f t="shared" si="1868"/>
        <v>Untreated Water</v>
      </c>
      <c r="O12968">
        <v>1.47</v>
      </c>
      <c r="P12968">
        <v>100</v>
      </c>
      <c r="Q12968">
        <v>7.3</v>
      </c>
    </row>
    <row r="12969" spans="1:17" hidden="1" x14ac:dyDescent="0.3">
      <c r="A12969" t="s">
        <v>50081</v>
      </c>
      <c r="B12969" t="s">
        <v>50082</v>
      </c>
      <c r="C12969" s="1" t="str">
        <f t="shared" si="1859"/>
        <v>21:0723</v>
      </c>
      <c r="D12969" s="1" t="str">
        <f t="shared" si="1866"/>
        <v>21:0213</v>
      </c>
      <c r="E12969" t="s">
        <v>50083</v>
      </c>
      <c r="F12969" t="s">
        <v>50084</v>
      </c>
      <c r="H12969">
        <v>62.118266400000003</v>
      </c>
      <c r="I12969">
        <v>-134.0914961</v>
      </c>
      <c r="J12969" s="1" t="str">
        <f t="shared" si="1867"/>
        <v>Fluid (stream)</v>
      </c>
      <c r="K12969" s="1" t="str">
        <f t="shared" si="1868"/>
        <v>Untreated Water</v>
      </c>
      <c r="O12969">
        <v>0.17</v>
      </c>
      <c r="P12969">
        <v>70</v>
      </c>
      <c r="Q12969">
        <v>6.6</v>
      </c>
    </row>
    <row r="12970" spans="1:17" hidden="1" x14ac:dyDescent="0.3">
      <c r="A12970" t="s">
        <v>50085</v>
      </c>
      <c r="B12970" t="s">
        <v>50086</v>
      </c>
      <c r="C12970" s="1" t="str">
        <f t="shared" si="1859"/>
        <v>21:0723</v>
      </c>
      <c r="D12970" s="1" t="str">
        <f t="shared" si="1866"/>
        <v>21:0213</v>
      </c>
      <c r="E12970" t="s">
        <v>50087</v>
      </c>
      <c r="F12970" t="s">
        <v>50088</v>
      </c>
      <c r="H12970">
        <v>62.1082666</v>
      </c>
      <c r="I12970">
        <v>-134.06998920000001</v>
      </c>
      <c r="J12970" s="1" t="str">
        <f t="shared" si="1867"/>
        <v>Fluid (stream)</v>
      </c>
      <c r="K12970" s="1" t="str">
        <f t="shared" si="1868"/>
        <v>Untreated Water</v>
      </c>
      <c r="O12970">
        <v>2.19</v>
      </c>
      <c r="P12970">
        <v>70</v>
      </c>
      <c r="Q12970">
        <v>6.6</v>
      </c>
    </row>
    <row r="12971" spans="1:17" hidden="1" x14ac:dyDescent="0.3">
      <c r="A12971" t="s">
        <v>50089</v>
      </c>
      <c r="B12971" t="s">
        <v>50090</v>
      </c>
      <c r="C12971" s="1" t="str">
        <f t="shared" ref="C12971:C13034" si="1869">HYPERLINK("http://geochem.nrcan.gc.ca/cdogs/content/bdl/bdl210723_e.htm", "21:0723")</f>
        <v>21:0723</v>
      </c>
      <c r="D12971" s="1" t="str">
        <f t="shared" si="1866"/>
        <v>21:0213</v>
      </c>
      <c r="E12971" t="s">
        <v>50091</v>
      </c>
      <c r="F12971" t="s">
        <v>50092</v>
      </c>
      <c r="H12971">
        <v>62.094270399999999</v>
      </c>
      <c r="I12971">
        <v>-134.02427829999999</v>
      </c>
      <c r="J12971" s="1" t="str">
        <f t="shared" si="1867"/>
        <v>Fluid (stream)</v>
      </c>
      <c r="K12971" s="1" t="str">
        <f t="shared" si="1868"/>
        <v>Untreated Water</v>
      </c>
      <c r="O12971">
        <v>0.78</v>
      </c>
      <c r="P12971">
        <v>60</v>
      </c>
      <c r="Q12971">
        <v>6.8</v>
      </c>
    </row>
    <row r="12972" spans="1:17" hidden="1" x14ac:dyDescent="0.3">
      <c r="A12972" t="s">
        <v>50093</v>
      </c>
      <c r="B12972" t="s">
        <v>50094</v>
      </c>
      <c r="C12972" s="1" t="str">
        <f t="shared" si="1869"/>
        <v>21:0723</v>
      </c>
      <c r="D12972" s="1" t="str">
        <f t="shared" si="1866"/>
        <v>21:0213</v>
      </c>
      <c r="E12972" t="s">
        <v>50095</v>
      </c>
      <c r="F12972" t="s">
        <v>50096</v>
      </c>
      <c r="H12972">
        <v>62.088268100000001</v>
      </c>
      <c r="I12972">
        <v>-134.07709249999999</v>
      </c>
      <c r="J12972" s="1" t="str">
        <f t="shared" si="1867"/>
        <v>Fluid (stream)</v>
      </c>
      <c r="K12972" s="1" t="str">
        <f t="shared" si="1868"/>
        <v>Untreated Water</v>
      </c>
      <c r="O12972">
        <v>0.64</v>
      </c>
      <c r="P12972">
        <v>70</v>
      </c>
      <c r="Q12972">
        <v>6.8</v>
      </c>
    </row>
    <row r="12973" spans="1:17" hidden="1" x14ac:dyDescent="0.3">
      <c r="A12973" t="s">
        <v>50097</v>
      </c>
      <c r="B12973" t="s">
        <v>50098</v>
      </c>
      <c r="C12973" s="1" t="str">
        <f t="shared" si="1869"/>
        <v>21:0723</v>
      </c>
      <c r="D12973" s="1" t="str">
        <f t="shared" si="1866"/>
        <v>21:0213</v>
      </c>
      <c r="E12973" t="s">
        <v>50099</v>
      </c>
      <c r="F12973" t="s">
        <v>50100</v>
      </c>
      <c r="H12973">
        <v>62.074768400000004</v>
      </c>
      <c r="I12973">
        <v>-134.0404844</v>
      </c>
      <c r="J12973" s="1" t="str">
        <f t="shared" si="1867"/>
        <v>Fluid (stream)</v>
      </c>
      <c r="K12973" s="1" t="str">
        <f t="shared" si="1868"/>
        <v>Untreated Water</v>
      </c>
      <c r="O12973">
        <v>0.31</v>
      </c>
      <c r="P12973">
        <v>140</v>
      </c>
      <c r="Q12973">
        <v>6.8</v>
      </c>
    </row>
    <row r="12974" spans="1:17" hidden="1" x14ac:dyDescent="0.3">
      <c r="A12974" t="s">
        <v>50101</v>
      </c>
      <c r="B12974" t="s">
        <v>50102</v>
      </c>
      <c r="C12974" s="1" t="str">
        <f t="shared" si="1869"/>
        <v>21:0723</v>
      </c>
      <c r="D12974" s="1" t="str">
        <f t="shared" si="1866"/>
        <v>21:0213</v>
      </c>
      <c r="E12974" t="s">
        <v>50103</v>
      </c>
      <c r="F12974" t="s">
        <v>50104</v>
      </c>
      <c r="H12974">
        <v>62.081068999999999</v>
      </c>
      <c r="I12974">
        <v>-134.03898369999999</v>
      </c>
      <c r="J12974" s="1" t="str">
        <f t="shared" si="1867"/>
        <v>Fluid (stream)</v>
      </c>
      <c r="K12974" s="1" t="str">
        <f t="shared" si="1868"/>
        <v>Untreated Water</v>
      </c>
      <c r="O12974">
        <v>0.59</v>
      </c>
      <c r="P12974">
        <v>90</v>
      </c>
      <c r="Q12974">
        <v>6.8</v>
      </c>
    </row>
    <row r="12975" spans="1:17" hidden="1" x14ac:dyDescent="0.3">
      <c r="A12975" t="s">
        <v>50105</v>
      </c>
      <c r="B12975" t="s">
        <v>50106</v>
      </c>
      <c r="C12975" s="1" t="str">
        <f t="shared" si="1869"/>
        <v>21:0723</v>
      </c>
      <c r="D12975" s="1" t="str">
        <f>HYPERLINK("http://geochem.nrcan.gc.ca/cdogs/content/svy/svy_e.htm", "")</f>
        <v/>
      </c>
      <c r="G12975" s="1" t="str">
        <f>HYPERLINK("http://geochem.nrcan.gc.ca/cdogs/content/cr_/cr_00086_e.htm", "86")</f>
        <v>86</v>
      </c>
      <c r="J12975" t="s">
        <v>11453</v>
      </c>
      <c r="K12975" t="s">
        <v>11454</v>
      </c>
      <c r="O12975">
        <v>0.47</v>
      </c>
      <c r="P12975">
        <v>100</v>
      </c>
      <c r="Q12975">
        <v>6.7</v>
      </c>
    </row>
    <row r="12976" spans="1:17" hidden="1" x14ac:dyDescent="0.3">
      <c r="A12976" t="s">
        <v>50107</v>
      </c>
      <c r="B12976" t="s">
        <v>50108</v>
      </c>
      <c r="C12976" s="1" t="str">
        <f t="shared" si="1869"/>
        <v>21:0723</v>
      </c>
      <c r="D12976" s="1" t="str">
        <f t="shared" ref="D12976:D12988" si="1870">HYPERLINK("http://geochem.nrcan.gc.ca/cdogs/content/svy/svy210213_e.htm", "21:0213")</f>
        <v>21:0213</v>
      </c>
      <c r="E12976" t="s">
        <v>50109</v>
      </c>
      <c r="F12976" t="s">
        <v>50110</v>
      </c>
      <c r="H12976">
        <v>62.049961000000003</v>
      </c>
      <c r="I12976">
        <v>-134.0032841</v>
      </c>
      <c r="J12976" s="1" t="str">
        <f t="shared" ref="J12976:J12988" si="1871">HYPERLINK("http://geochem.nrcan.gc.ca/cdogs/content/kwd/kwd020018_e.htm", "Fluid (stream)")</f>
        <v>Fluid (stream)</v>
      </c>
      <c r="K12976" s="1" t="str">
        <f t="shared" ref="K12976:K12988" si="1872">HYPERLINK("http://geochem.nrcan.gc.ca/cdogs/content/kwd/kwd080007_e.htm", "Untreated Water")</f>
        <v>Untreated Water</v>
      </c>
      <c r="O12976">
        <v>0.39</v>
      </c>
      <c r="P12976">
        <v>70</v>
      </c>
      <c r="Q12976">
        <v>6.8</v>
      </c>
    </row>
    <row r="12977" spans="1:17" hidden="1" x14ac:dyDescent="0.3">
      <c r="A12977" t="s">
        <v>50111</v>
      </c>
      <c r="B12977" t="s">
        <v>50112</v>
      </c>
      <c r="C12977" s="1" t="str">
        <f t="shared" si="1869"/>
        <v>21:0723</v>
      </c>
      <c r="D12977" s="1" t="str">
        <f t="shared" si="1870"/>
        <v>21:0213</v>
      </c>
      <c r="E12977" t="s">
        <v>50113</v>
      </c>
      <c r="F12977" t="s">
        <v>50114</v>
      </c>
      <c r="H12977">
        <v>62.596190200000002</v>
      </c>
      <c r="I12977">
        <v>-134.02010580000001</v>
      </c>
      <c r="J12977" s="1" t="str">
        <f t="shared" si="1871"/>
        <v>Fluid (stream)</v>
      </c>
      <c r="K12977" s="1" t="str">
        <f t="shared" si="1872"/>
        <v>Untreated Water</v>
      </c>
      <c r="O12977">
        <v>2.5000000000000001E-2</v>
      </c>
      <c r="P12977">
        <v>90</v>
      </c>
      <c r="Q12977">
        <v>6.7</v>
      </c>
    </row>
    <row r="12978" spans="1:17" hidden="1" x14ac:dyDescent="0.3">
      <c r="A12978" t="s">
        <v>50115</v>
      </c>
      <c r="B12978" t="s">
        <v>50116</v>
      </c>
      <c r="C12978" s="1" t="str">
        <f t="shared" si="1869"/>
        <v>21:0723</v>
      </c>
      <c r="D12978" s="1" t="str">
        <f t="shared" si="1870"/>
        <v>21:0213</v>
      </c>
      <c r="E12978" t="s">
        <v>50117</v>
      </c>
      <c r="F12978" t="s">
        <v>50118</v>
      </c>
      <c r="H12978">
        <v>62.572481799999998</v>
      </c>
      <c r="I12978">
        <v>-134.0201094</v>
      </c>
      <c r="J12978" s="1" t="str">
        <f t="shared" si="1871"/>
        <v>Fluid (stream)</v>
      </c>
      <c r="K12978" s="1" t="str">
        <f t="shared" si="1872"/>
        <v>Untreated Water</v>
      </c>
      <c r="O12978">
        <v>2.5000000000000001E-2</v>
      </c>
      <c r="P12978">
        <v>60</v>
      </c>
      <c r="Q12978">
        <v>5.6</v>
      </c>
    </row>
    <row r="12979" spans="1:17" hidden="1" x14ac:dyDescent="0.3">
      <c r="A12979" t="s">
        <v>50119</v>
      </c>
      <c r="B12979" t="s">
        <v>50120</v>
      </c>
      <c r="C12979" s="1" t="str">
        <f t="shared" si="1869"/>
        <v>21:0723</v>
      </c>
      <c r="D12979" s="1" t="str">
        <f t="shared" si="1870"/>
        <v>21:0213</v>
      </c>
      <c r="E12979" t="s">
        <v>50121</v>
      </c>
      <c r="F12979" t="s">
        <v>50122</v>
      </c>
      <c r="H12979">
        <v>62.531478800000002</v>
      </c>
      <c r="I12979">
        <v>-134.01170310000001</v>
      </c>
      <c r="J12979" s="1" t="str">
        <f t="shared" si="1871"/>
        <v>Fluid (stream)</v>
      </c>
      <c r="K12979" s="1" t="str">
        <f t="shared" si="1872"/>
        <v>Untreated Water</v>
      </c>
      <c r="O12979">
        <v>2.5000000000000001E-2</v>
      </c>
      <c r="P12979">
        <v>60</v>
      </c>
      <c r="Q12979">
        <v>6.1</v>
      </c>
    </row>
    <row r="12980" spans="1:17" hidden="1" x14ac:dyDescent="0.3">
      <c r="A12980" t="s">
        <v>50123</v>
      </c>
      <c r="B12980" t="s">
        <v>50124</v>
      </c>
      <c r="C12980" s="1" t="str">
        <f t="shared" si="1869"/>
        <v>21:0723</v>
      </c>
      <c r="D12980" s="1" t="str">
        <f t="shared" si="1870"/>
        <v>21:0213</v>
      </c>
      <c r="E12980" t="s">
        <v>50125</v>
      </c>
      <c r="F12980" t="s">
        <v>50126</v>
      </c>
      <c r="H12980">
        <v>62.508882999999997</v>
      </c>
      <c r="I12980">
        <v>-134.01159770000001</v>
      </c>
      <c r="J12980" s="1" t="str">
        <f t="shared" si="1871"/>
        <v>Fluid (stream)</v>
      </c>
      <c r="K12980" s="1" t="str">
        <f t="shared" si="1872"/>
        <v>Untreated Water</v>
      </c>
      <c r="O12980">
        <v>2.5000000000000001E-2</v>
      </c>
      <c r="P12980">
        <v>60</v>
      </c>
      <c r="Q12980">
        <v>6.2</v>
      </c>
    </row>
    <row r="12981" spans="1:17" hidden="1" x14ac:dyDescent="0.3">
      <c r="A12981" t="s">
        <v>50127</v>
      </c>
      <c r="B12981" t="s">
        <v>50128</v>
      </c>
      <c r="C12981" s="1" t="str">
        <f t="shared" si="1869"/>
        <v>21:0723</v>
      </c>
      <c r="D12981" s="1" t="str">
        <f t="shared" si="1870"/>
        <v>21:0213</v>
      </c>
      <c r="E12981" t="s">
        <v>50129</v>
      </c>
      <c r="F12981" t="s">
        <v>50130</v>
      </c>
      <c r="H12981">
        <v>62.201963999999997</v>
      </c>
      <c r="I12981">
        <v>-134.53729709999999</v>
      </c>
      <c r="J12981" s="1" t="str">
        <f t="shared" si="1871"/>
        <v>Fluid (stream)</v>
      </c>
      <c r="K12981" s="1" t="str">
        <f t="shared" si="1872"/>
        <v>Untreated Water</v>
      </c>
      <c r="O12981">
        <v>0.55000000000000004</v>
      </c>
      <c r="P12981">
        <v>50</v>
      </c>
      <c r="Q12981">
        <v>6.6</v>
      </c>
    </row>
    <row r="12982" spans="1:17" hidden="1" x14ac:dyDescent="0.3">
      <c r="A12982" t="s">
        <v>50131</v>
      </c>
      <c r="B12982" t="s">
        <v>50132</v>
      </c>
      <c r="C12982" s="1" t="str">
        <f t="shared" si="1869"/>
        <v>21:0723</v>
      </c>
      <c r="D12982" s="1" t="str">
        <f t="shared" si="1870"/>
        <v>21:0213</v>
      </c>
      <c r="E12982" t="s">
        <v>50133</v>
      </c>
      <c r="F12982" t="s">
        <v>50134</v>
      </c>
      <c r="H12982">
        <v>62.196060500000002</v>
      </c>
      <c r="I12982">
        <v>-134.63070110000001</v>
      </c>
      <c r="J12982" s="1" t="str">
        <f t="shared" si="1871"/>
        <v>Fluid (stream)</v>
      </c>
      <c r="K12982" s="1" t="str">
        <f t="shared" si="1872"/>
        <v>Untreated Water</v>
      </c>
      <c r="O12982">
        <v>1.53</v>
      </c>
      <c r="P12982">
        <v>60</v>
      </c>
      <c r="Q12982">
        <v>6.9</v>
      </c>
    </row>
    <row r="12983" spans="1:17" hidden="1" x14ac:dyDescent="0.3">
      <c r="A12983" t="s">
        <v>50135</v>
      </c>
      <c r="B12983" t="s">
        <v>50136</v>
      </c>
      <c r="C12983" s="1" t="str">
        <f t="shared" si="1869"/>
        <v>21:0723</v>
      </c>
      <c r="D12983" s="1" t="str">
        <f t="shared" si="1870"/>
        <v>21:0213</v>
      </c>
      <c r="E12983" t="s">
        <v>50137</v>
      </c>
      <c r="F12983" t="s">
        <v>50138</v>
      </c>
      <c r="H12983">
        <v>62.204659599999999</v>
      </c>
      <c r="I12983">
        <v>-134.7271073</v>
      </c>
      <c r="J12983" s="1" t="str">
        <f t="shared" si="1871"/>
        <v>Fluid (stream)</v>
      </c>
      <c r="K12983" s="1" t="str">
        <f t="shared" si="1872"/>
        <v>Untreated Water</v>
      </c>
      <c r="O12983">
        <v>3.09</v>
      </c>
      <c r="P12983">
        <v>70</v>
      </c>
      <c r="Q12983">
        <v>7.2</v>
      </c>
    </row>
    <row r="12984" spans="1:17" hidden="1" x14ac:dyDescent="0.3">
      <c r="A12984" t="s">
        <v>50139</v>
      </c>
      <c r="B12984" t="s">
        <v>50140</v>
      </c>
      <c r="C12984" s="1" t="str">
        <f t="shared" si="1869"/>
        <v>21:0723</v>
      </c>
      <c r="D12984" s="1" t="str">
        <f t="shared" si="1870"/>
        <v>21:0213</v>
      </c>
      <c r="E12984" t="s">
        <v>50141</v>
      </c>
      <c r="F12984" t="s">
        <v>50142</v>
      </c>
      <c r="H12984">
        <v>62.199960300000001</v>
      </c>
      <c r="I12984">
        <v>-134.67520210000001</v>
      </c>
      <c r="J12984" s="1" t="str">
        <f t="shared" si="1871"/>
        <v>Fluid (stream)</v>
      </c>
      <c r="K12984" s="1" t="str">
        <f t="shared" si="1872"/>
        <v>Untreated Water</v>
      </c>
      <c r="O12984">
        <v>2.0299999999999998</v>
      </c>
      <c r="P12984">
        <v>80</v>
      </c>
      <c r="Q12984">
        <v>7.4</v>
      </c>
    </row>
    <row r="12985" spans="1:17" hidden="1" x14ac:dyDescent="0.3">
      <c r="A12985" t="s">
        <v>50143</v>
      </c>
      <c r="B12985" t="s">
        <v>50144</v>
      </c>
      <c r="C12985" s="1" t="str">
        <f t="shared" si="1869"/>
        <v>21:0723</v>
      </c>
      <c r="D12985" s="1" t="str">
        <f t="shared" si="1870"/>
        <v>21:0213</v>
      </c>
      <c r="E12985" t="s">
        <v>50145</v>
      </c>
      <c r="F12985" t="s">
        <v>50146</v>
      </c>
      <c r="H12985">
        <v>62.208065300000001</v>
      </c>
      <c r="I12985">
        <v>-134.7478189</v>
      </c>
      <c r="J12985" s="1" t="str">
        <f t="shared" si="1871"/>
        <v>Fluid (stream)</v>
      </c>
      <c r="K12985" s="1" t="str">
        <f t="shared" si="1872"/>
        <v>Untreated Water</v>
      </c>
      <c r="O12985">
        <v>2.5</v>
      </c>
      <c r="P12985">
        <v>70</v>
      </c>
      <c r="Q12985">
        <v>7.6</v>
      </c>
    </row>
    <row r="12986" spans="1:17" hidden="1" x14ac:dyDescent="0.3">
      <c r="A12986" t="s">
        <v>50147</v>
      </c>
      <c r="B12986" t="s">
        <v>50148</v>
      </c>
      <c r="C12986" s="1" t="str">
        <f t="shared" si="1869"/>
        <v>21:0723</v>
      </c>
      <c r="D12986" s="1" t="str">
        <f t="shared" si="1870"/>
        <v>21:0213</v>
      </c>
      <c r="E12986" t="s">
        <v>50145</v>
      </c>
      <c r="F12986" t="s">
        <v>50149</v>
      </c>
      <c r="H12986">
        <v>62.208065300000001</v>
      </c>
      <c r="I12986">
        <v>-134.7478189</v>
      </c>
      <c r="J12986" s="1" t="str">
        <f t="shared" si="1871"/>
        <v>Fluid (stream)</v>
      </c>
      <c r="K12986" s="1" t="str">
        <f t="shared" si="1872"/>
        <v>Untreated Water</v>
      </c>
      <c r="O12986">
        <v>2.5</v>
      </c>
      <c r="P12986">
        <v>60</v>
      </c>
      <c r="Q12986">
        <v>7.4</v>
      </c>
    </row>
    <row r="12987" spans="1:17" hidden="1" x14ac:dyDescent="0.3">
      <c r="A12987" t="s">
        <v>50150</v>
      </c>
      <c r="B12987" t="s">
        <v>50151</v>
      </c>
      <c r="C12987" s="1" t="str">
        <f t="shared" si="1869"/>
        <v>21:0723</v>
      </c>
      <c r="D12987" s="1" t="str">
        <f t="shared" si="1870"/>
        <v>21:0213</v>
      </c>
      <c r="E12987" t="s">
        <v>50152</v>
      </c>
      <c r="F12987" t="s">
        <v>50153</v>
      </c>
      <c r="H12987">
        <v>62.209964800000002</v>
      </c>
      <c r="I12987">
        <v>-134.83412240000001</v>
      </c>
      <c r="J12987" s="1" t="str">
        <f t="shared" si="1871"/>
        <v>Fluid (stream)</v>
      </c>
      <c r="K12987" s="1" t="str">
        <f t="shared" si="1872"/>
        <v>Untreated Water</v>
      </c>
      <c r="O12987">
        <v>1.72</v>
      </c>
      <c r="P12987">
        <v>60</v>
      </c>
      <c r="Q12987">
        <v>7.5</v>
      </c>
    </row>
    <row r="12988" spans="1:17" hidden="1" x14ac:dyDescent="0.3">
      <c r="A12988" t="s">
        <v>50154</v>
      </c>
      <c r="B12988" t="s">
        <v>50155</v>
      </c>
      <c r="C12988" s="1" t="str">
        <f t="shared" si="1869"/>
        <v>21:0723</v>
      </c>
      <c r="D12988" s="1" t="str">
        <f t="shared" si="1870"/>
        <v>21:0213</v>
      </c>
      <c r="E12988" t="s">
        <v>50156</v>
      </c>
      <c r="F12988" t="s">
        <v>50157</v>
      </c>
      <c r="H12988">
        <v>62.207258600000003</v>
      </c>
      <c r="I12988">
        <v>-134.85441739999999</v>
      </c>
      <c r="J12988" s="1" t="str">
        <f t="shared" si="1871"/>
        <v>Fluid (stream)</v>
      </c>
      <c r="K12988" s="1" t="str">
        <f t="shared" si="1872"/>
        <v>Untreated Water</v>
      </c>
      <c r="O12988">
        <v>1.56</v>
      </c>
      <c r="P12988">
        <v>60</v>
      </c>
      <c r="Q12988">
        <v>7.5</v>
      </c>
    </row>
    <row r="12989" spans="1:17" hidden="1" x14ac:dyDescent="0.3">
      <c r="A12989" t="s">
        <v>50158</v>
      </c>
      <c r="B12989" t="s">
        <v>50159</v>
      </c>
      <c r="C12989" s="1" t="str">
        <f t="shared" si="1869"/>
        <v>21:0723</v>
      </c>
      <c r="D12989" s="1" t="str">
        <f>HYPERLINK("http://geochem.nrcan.gc.ca/cdogs/content/svy/svy_e.htm", "")</f>
        <v/>
      </c>
      <c r="G12989" s="1" t="str">
        <f>HYPERLINK("http://geochem.nrcan.gc.ca/cdogs/content/cr_/cr_00085_e.htm", "85")</f>
        <v>85</v>
      </c>
      <c r="J12989" t="s">
        <v>11453</v>
      </c>
      <c r="K12989" t="s">
        <v>11454</v>
      </c>
      <c r="O12989">
        <v>0.39</v>
      </c>
      <c r="P12989">
        <v>70</v>
      </c>
      <c r="Q12989">
        <v>7.5</v>
      </c>
    </row>
    <row r="12990" spans="1:17" hidden="1" x14ac:dyDescent="0.3">
      <c r="A12990" t="s">
        <v>50160</v>
      </c>
      <c r="B12990" t="s">
        <v>50161</v>
      </c>
      <c r="C12990" s="1" t="str">
        <f t="shared" si="1869"/>
        <v>21:0723</v>
      </c>
      <c r="D12990" s="1" t="str">
        <f t="shared" ref="D12990:D13005" si="1873">HYPERLINK("http://geochem.nrcan.gc.ca/cdogs/content/svy/svy210213_e.htm", "21:0213")</f>
        <v>21:0213</v>
      </c>
      <c r="E12990" t="s">
        <v>50162</v>
      </c>
      <c r="F12990" t="s">
        <v>50163</v>
      </c>
      <c r="H12990">
        <v>62.188360600000003</v>
      </c>
      <c r="I12990">
        <v>-134.95972570000001</v>
      </c>
      <c r="J12990" s="1" t="str">
        <f t="shared" ref="J12990:J13005" si="1874">HYPERLINK("http://geochem.nrcan.gc.ca/cdogs/content/kwd/kwd020018_e.htm", "Fluid (stream)")</f>
        <v>Fluid (stream)</v>
      </c>
      <c r="K12990" s="1" t="str">
        <f t="shared" ref="K12990:K13005" si="1875">HYPERLINK("http://geochem.nrcan.gc.ca/cdogs/content/kwd/kwd080007_e.htm", "Untreated Water")</f>
        <v>Untreated Water</v>
      </c>
      <c r="O12990">
        <v>2.35</v>
      </c>
      <c r="P12990">
        <v>110</v>
      </c>
      <c r="Q12990">
        <v>7.5</v>
      </c>
    </row>
    <row r="12991" spans="1:17" hidden="1" x14ac:dyDescent="0.3">
      <c r="A12991" t="s">
        <v>50164</v>
      </c>
      <c r="B12991" t="s">
        <v>50165</v>
      </c>
      <c r="C12991" s="1" t="str">
        <f t="shared" si="1869"/>
        <v>21:0723</v>
      </c>
      <c r="D12991" s="1" t="str">
        <f t="shared" si="1873"/>
        <v>21:0213</v>
      </c>
      <c r="E12991" t="s">
        <v>50166</v>
      </c>
      <c r="F12991" t="s">
        <v>50167</v>
      </c>
      <c r="H12991">
        <v>62.195861999999998</v>
      </c>
      <c r="I12991">
        <v>-135.0060258</v>
      </c>
      <c r="J12991" s="1" t="str">
        <f t="shared" si="1874"/>
        <v>Fluid (stream)</v>
      </c>
      <c r="K12991" s="1" t="str">
        <f t="shared" si="1875"/>
        <v>Untreated Water</v>
      </c>
      <c r="O12991">
        <v>1.17</v>
      </c>
      <c r="P12991">
        <v>120</v>
      </c>
      <c r="Q12991">
        <v>7.4</v>
      </c>
    </row>
    <row r="12992" spans="1:17" hidden="1" x14ac:dyDescent="0.3">
      <c r="A12992" t="s">
        <v>50168</v>
      </c>
      <c r="B12992" t="s">
        <v>50169</v>
      </c>
      <c r="C12992" s="1" t="str">
        <f t="shared" si="1869"/>
        <v>21:0723</v>
      </c>
      <c r="D12992" s="1" t="str">
        <f t="shared" si="1873"/>
        <v>21:0213</v>
      </c>
      <c r="E12992" t="s">
        <v>50170</v>
      </c>
      <c r="F12992" t="s">
        <v>50171</v>
      </c>
      <c r="H12992">
        <v>62.189860099999997</v>
      </c>
      <c r="I12992">
        <v>-134.93641980000001</v>
      </c>
      <c r="J12992" s="1" t="str">
        <f t="shared" si="1874"/>
        <v>Fluid (stream)</v>
      </c>
      <c r="K12992" s="1" t="str">
        <f t="shared" si="1875"/>
        <v>Untreated Water</v>
      </c>
      <c r="O12992">
        <v>3.75</v>
      </c>
      <c r="P12992">
        <v>170</v>
      </c>
      <c r="Q12992">
        <v>7.7</v>
      </c>
    </row>
    <row r="12993" spans="1:17" hidden="1" x14ac:dyDescent="0.3">
      <c r="A12993" t="s">
        <v>50172</v>
      </c>
      <c r="B12993" t="s">
        <v>50173</v>
      </c>
      <c r="C12993" s="1" t="str">
        <f t="shared" si="1869"/>
        <v>21:0723</v>
      </c>
      <c r="D12993" s="1" t="str">
        <f t="shared" si="1873"/>
        <v>21:0213</v>
      </c>
      <c r="E12993" t="s">
        <v>50174</v>
      </c>
      <c r="F12993" t="s">
        <v>50175</v>
      </c>
      <c r="H12993">
        <v>62.196760699999999</v>
      </c>
      <c r="I12993">
        <v>-134.6111109</v>
      </c>
      <c r="J12993" s="1" t="str">
        <f t="shared" si="1874"/>
        <v>Fluid (stream)</v>
      </c>
      <c r="K12993" s="1" t="str">
        <f t="shared" si="1875"/>
        <v>Untreated Water</v>
      </c>
      <c r="O12993">
        <v>0.75</v>
      </c>
      <c r="P12993">
        <v>90</v>
      </c>
      <c r="Q12993">
        <v>7.6</v>
      </c>
    </row>
    <row r="12994" spans="1:17" hidden="1" x14ac:dyDescent="0.3">
      <c r="A12994" t="s">
        <v>50176</v>
      </c>
      <c r="B12994" t="s">
        <v>50177</v>
      </c>
      <c r="C12994" s="1" t="str">
        <f t="shared" si="1869"/>
        <v>21:0723</v>
      </c>
      <c r="D12994" s="1" t="str">
        <f t="shared" si="1873"/>
        <v>21:0213</v>
      </c>
      <c r="E12994" t="s">
        <v>50178</v>
      </c>
      <c r="F12994" t="s">
        <v>50179</v>
      </c>
      <c r="H12994">
        <v>62.2044639</v>
      </c>
      <c r="I12994">
        <v>-134.4974125</v>
      </c>
      <c r="J12994" s="1" t="str">
        <f t="shared" si="1874"/>
        <v>Fluid (stream)</v>
      </c>
      <c r="K12994" s="1" t="str">
        <f t="shared" si="1875"/>
        <v>Untreated Water</v>
      </c>
      <c r="O12994">
        <v>0.51</v>
      </c>
      <c r="P12994">
        <v>60</v>
      </c>
      <c r="Q12994">
        <v>7.4</v>
      </c>
    </row>
    <row r="12995" spans="1:17" hidden="1" x14ac:dyDescent="0.3">
      <c r="A12995" t="s">
        <v>50180</v>
      </c>
      <c r="B12995" t="s">
        <v>50181</v>
      </c>
      <c r="C12995" s="1" t="str">
        <f t="shared" si="1869"/>
        <v>21:0723</v>
      </c>
      <c r="D12995" s="1" t="str">
        <f t="shared" si="1873"/>
        <v>21:0213</v>
      </c>
      <c r="E12995" t="s">
        <v>50182</v>
      </c>
      <c r="F12995" t="s">
        <v>50183</v>
      </c>
      <c r="H12995">
        <v>62.2026653</v>
      </c>
      <c r="I12995">
        <v>-134.38519529999999</v>
      </c>
      <c r="J12995" s="1" t="str">
        <f t="shared" si="1874"/>
        <v>Fluid (stream)</v>
      </c>
      <c r="K12995" s="1" t="str">
        <f t="shared" si="1875"/>
        <v>Untreated Water</v>
      </c>
      <c r="O12995">
        <v>1.26</v>
      </c>
      <c r="P12995">
        <v>60</v>
      </c>
      <c r="Q12995">
        <v>7.3</v>
      </c>
    </row>
    <row r="12996" spans="1:17" hidden="1" x14ac:dyDescent="0.3">
      <c r="A12996" t="s">
        <v>50184</v>
      </c>
      <c r="B12996" t="s">
        <v>50185</v>
      </c>
      <c r="C12996" s="1" t="str">
        <f t="shared" si="1869"/>
        <v>21:0723</v>
      </c>
      <c r="D12996" s="1" t="str">
        <f t="shared" si="1873"/>
        <v>21:0213</v>
      </c>
      <c r="E12996" t="s">
        <v>50186</v>
      </c>
      <c r="F12996" t="s">
        <v>50187</v>
      </c>
      <c r="H12996">
        <v>62.953507600000002</v>
      </c>
      <c r="I12996">
        <v>-134.0088997</v>
      </c>
      <c r="J12996" s="1" t="str">
        <f t="shared" si="1874"/>
        <v>Fluid (stream)</v>
      </c>
      <c r="K12996" s="1" t="str">
        <f t="shared" si="1875"/>
        <v>Untreated Water</v>
      </c>
      <c r="O12996">
        <v>0.18</v>
      </c>
      <c r="P12996">
        <v>90</v>
      </c>
      <c r="Q12996">
        <v>7.2</v>
      </c>
    </row>
    <row r="12997" spans="1:17" hidden="1" x14ac:dyDescent="0.3">
      <c r="A12997" t="s">
        <v>50188</v>
      </c>
      <c r="B12997" t="s">
        <v>50189</v>
      </c>
      <c r="C12997" s="1" t="str">
        <f t="shared" si="1869"/>
        <v>21:0723</v>
      </c>
      <c r="D12997" s="1" t="str">
        <f t="shared" si="1873"/>
        <v>21:0213</v>
      </c>
      <c r="E12997" t="s">
        <v>50190</v>
      </c>
      <c r="F12997" t="s">
        <v>50191</v>
      </c>
      <c r="H12997">
        <v>62.964111899999999</v>
      </c>
      <c r="I12997">
        <v>-134.0391046</v>
      </c>
      <c r="J12997" s="1" t="str">
        <f t="shared" si="1874"/>
        <v>Fluid (stream)</v>
      </c>
      <c r="K12997" s="1" t="str">
        <f t="shared" si="1875"/>
        <v>Untreated Water</v>
      </c>
      <c r="O12997">
        <v>2.5000000000000001E-2</v>
      </c>
      <c r="P12997">
        <v>70</v>
      </c>
      <c r="Q12997">
        <v>7.4</v>
      </c>
    </row>
    <row r="12998" spans="1:17" hidden="1" x14ac:dyDescent="0.3">
      <c r="A12998" t="s">
        <v>50192</v>
      </c>
      <c r="B12998" t="s">
        <v>50193</v>
      </c>
      <c r="C12998" s="1" t="str">
        <f t="shared" si="1869"/>
        <v>21:0723</v>
      </c>
      <c r="D12998" s="1" t="str">
        <f t="shared" si="1873"/>
        <v>21:0213</v>
      </c>
      <c r="E12998" t="s">
        <v>50194</v>
      </c>
      <c r="F12998" t="s">
        <v>50195</v>
      </c>
      <c r="H12998">
        <v>62.914802100000003</v>
      </c>
      <c r="I12998">
        <v>-134.03041440000001</v>
      </c>
      <c r="J12998" s="1" t="str">
        <f t="shared" si="1874"/>
        <v>Fluid (stream)</v>
      </c>
      <c r="K12998" s="1" t="str">
        <f t="shared" si="1875"/>
        <v>Untreated Water</v>
      </c>
      <c r="O12998">
        <v>0.39</v>
      </c>
      <c r="P12998">
        <v>230</v>
      </c>
      <c r="Q12998">
        <v>7.3</v>
      </c>
    </row>
    <row r="12999" spans="1:17" hidden="1" x14ac:dyDescent="0.3">
      <c r="A12999" t="s">
        <v>50196</v>
      </c>
      <c r="B12999" t="s">
        <v>50197</v>
      </c>
      <c r="C12999" s="1" t="str">
        <f t="shared" si="1869"/>
        <v>21:0723</v>
      </c>
      <c r="D12999" s="1" t="str">
        <f t="shared" si="1873"/>
        <v>21:0213</v>
      </c>
      <c r="E12999" t="s">
        <v>50198</v>
      </c>
      <c r="F12999" t="s">
        <v>50199</v>
      </c>
      <c r="H12999">
        <v>62.826404799999999</v>
      </c>
      <c r="I12999">
        <v>-134.03120440000001</v>
      </c>
      <c r="J12999" s="1" t="str">
        <f t="shared" si="1874"/>
        <v>Fluid (stream)</v>
      </c>
      <c r="K12999" s="1" t="str">
        <f t="shared" si="1875"/>
        <v>Untreated Water</v>
      </c>
      <c r="O12999">
        <v>2.5000000000000001E-2</v>
      </c>
      <c r="P12999">
        <v>100</v>
      </c>
      <c r="Q12999">
        <v>7.1</v>
      </c>
    </row>
    <row r="13000" spans="1:17" hidden="1" x14ac:dyDescent="0.3">
      <c r="A13000" t="s">
        <v>50200</v>
      </c>
      <c r="B13000" t="s">
        <v>50201</v>
      </c>
      <c r="C13000" s="1" t="str">
        <f t="shared" si="1869"/>
        <v>21:0723</v>
      </c>
      <c r="D13000" s="1" t="str">
        <f t="shared" si="1873"/>
        <v>21:0213</v>
      </c>
      <c r="E13000" t="s">
        <v>50202</v>
      </c>
      <c r="F13000" t="s">
        <v>50203</v>
      </c>
      <c r="H13000">
        <v>62.162065599999998</v>
      </c>
      <c r="I13000">
        <v>-134.32200409999999</v>
      </c>
      <c r="J13000" s="1" t="str">
        <f t="shared" si="1874"/>
        <v>Fluid (stream)</v>
      </c>
      <c r="K13000" s="1" t="str">
        <f t="shared" si="1875"/>
        <v>Untreated Water</v>
      </c>
      <c r="O13000">
        <v>0.37</v>
      </c>
      <c r="P13000">
        <v>100</v>
      </c>
      <c r="Q13000">
        <v>6.6</v>
      </c>
    </row>
    <row r="13001" spans="1:17" hidden="1" x14ac:dyDescent="0.3">
      <c r="A13001" t="s">
        <v>50204</v>
      </c>
      <c r="B13001" t="s">
        <v>50205</v>
      </c>
      <c r="C13001" s="1" t="str">
        <f t="shared" si="1869"/>
        <v>21:0723</v>
      </c>
      <c r="D13001" s="1" t="str">
        <f t="shared" si="1873"/>
        <v>21:0213</v>
      </c>
      <c r="E13001" t="s">
        <v>50206</v>
      </c>
      <c r="F13001" t="s">
        <v>50207</v>
      </c>
      <c r="H13001">
        <v>62.144167799999998</v>
      </c>
      <c r="I13001">
        <v>-134.22479770000001</v>
      </c>
      <c r="J13001" s="1" t="str">
        <f t="shared" si="1874"/>
        <v>Fluid (stream)</v>
      </c>
      <c r="K13001" s="1" t="str">
        <f t="shared" si="1875"/>
        <v>Untreated Water</v>
      </c>
      <c r="O13001">
        <v>1.08</v>
      </c>
      <c r="P13001">
        <v>80</v>
      </c>
      <c r="Q13001">
        <v>6.7</v>
      </c>
    </row>
    <row r="13002" spans="1:17" hidden="1" x14ac:dyDescent="0.3">
      <c r="A13002" t="s">
        <v>50208</v>
      </c>
      <c r="B13002" t="s">
        <v>50209</v>
      </c>
      <c r="C13002" s="1" t="str">
        <f t="shared" si="1869"/>
        <v>21:0723</v>
      </c>
      <c r="D13002" s="1" t="str">
        <f t="shared" si="1873"/>
        <v>21:0213</v>
      </c>
      <c r="E13002" t="s">
        <v>50210</v>
      </c>
      <c r="F13002" t="s">
        <v>50211</v>
      </c>
      <c r="H13002">
        <v>62.113867800000001</v>
      </c>
      <c r="I13002">
        <v>-134.22428690000001</v>
      </c>
      <c r="J13002" s="1" t="str">
        <f t="shared" si="1874"/>
        <v>Fluid (stream)</v>
      </c>
      <c r="K13002" s="1" t="str">
        <f t="shared" si="1875"/>
        <v>Untreated Water</v>
      </c>
      <c r="O13002">
        <v>2.5000000000000001E-2</v>
      </c>
      <c r="P13002">
        <v>80</v>
      </c>
      <c r="Q13002">
        <v>6.7</v>
      </c>
    </row>
    <row r="13003" spans="1:17" hidden="1" x14ac:dyDescent="0.3">
      <c r="A13003" t="s">
        <v>50212</v>
      </c>
      <c r="B13003" t="s">
        <v>50213</v>
      </c>
      <c r="C13003" s="1" t="str">
        <f t="shared" si="1869"/>
        <v>21:0723</v>
      </c>
      <c r="D13003" s="1" t="str">
        <f t="shared" si="1873"/>
        <v>21:0213</v>
      </c>
      <c r="E13003" t="s">
        <v>50214</v>
      </c>
      <c r="F13003" t="s">
        <v>50215</v>
      </c>
      <c r="H13003">
        <v>62.1024691</v>
      </c>
      <c r="I13003">
        <v>-134.17348469999999</v>
      </c>
      <c r="J13003" s="1" t="str">
        <f t="shared" si="1874"/>
        <v>Fluid (stream)</v>
      </c>
      <c r="K13003" s="1" t="str">
        <f t="shared" si="1875"/>
        <v>Untreated Water</v>
      </c>
      <c r="O13003">
        <v>2.5000000000000001E-2</v>
      </c>
      <c r="P13003">
        <v>70</v>
      </c>
      <c r="Q13003">
        <v>6.7</v>
      </c>
    </row>
    <row r="13004" spans="1:17" hidden="1" x14ac:dyDescent="0.3">
      <c r="A13004" t="s">
        <v>50216</v>
      </c>
      <c r="B13004" t="s">
        <v>50217</v>
      </c>
      <c r="C13004" s="1" t="str">
        <f t="shared" si="1869"/>
        <v>21:0723</v>
      </c>
      <c r="D13004" s="1" t="str">
        <f t="shared" si="1873"/>
        <v>21:0213</v>
      </c>
      <c r="E13004" t="s">
        <v>50218</v>
      </c>
      <c r="F13004" t="s">
        <v>50219</v>
      </c>
      <c r="H13004">
        <v>62.087968099999998</v>
      </c>
      <c r="I13004">
        <v>-134.21139049999999</v>
      </c>
      <c r="J13004" s="1" t="str">
        <f t="shared" si="1874"/>
        <v>Fluid (stream)</v>
      </c>
      <c r="K13004" s="1" t="str">
        <f t="shared" si="1875"/>
        <v>Untreated Water</v>
      </c>
      <c r="O13004">
        <v>2.5000000000000001E-2</v>
      </c>
      <c r="P13004">
        <v>60</v>
      </c>
      <c r="Q13004">
        <v>6.8</v>
      </c>
    </row>
    <row r="13005" spans="1:17" hidden="1" x14ac:dyDescent="0.3">
      <c r="A13005" t="s">
        <v>50220</v>
      </c>
      <c r="B13005" t="s">
        <v>50221</v>
      </c>
      <c r="C13005" s="1" t="str">
        <f t="shared" si="1869"/>
        <v>21:0723</v>
      </c>
      <c r="D13005" s="1" t="str">
        <f t="shared" si="1873"/>
        <v>21:0213</v>
      </c>
      <c r="E13005" t="s">
        <v>50222</v>
      </c>
      <c r="F13005" t="s">
        <v>50223</v>
      </c>
      <c r="H13005">
        <v>62.0756619</v>
      </c>
      <c r="I13005">
        <v>-134.13078250000001</v>
      </c>
      <c r="J13005" s="1" t="str">
        <f t="shared" si="1874"/>
        <v>Fluid (stream)</v>
      </c>
      <c r="K13005" s="1" t="str">
        <f t="shared" si="1875"/>
        <v>Untreated Water</v>
      </c>
      <c r="O13005">
        <v>0.3</v>
      </c>
      <c r="P13005">
        <v>50</v>
      </c>
      <c r="Q13005">
        <v>6.8</v>
      </c>
    </row>
    <row r="13006" spans="1:17" hidden="1" x14ac:dyDescent="0.3">
      <c r="A13006" t="s">
        <v>50224</v>
      </c>
      <c r="B13006" t="s">
        <v>50225</v>
      </c>
      <c r="C13006" s="1" t="str">
        <f t="shared" si="1869"/>
        <v>21:0723</v>
      </c>
      <c r="D13006" s="1" t="str">
        <f>HYPERLINK("http://geochem.nrcan.gc.ca/cdogs/content/svy/svy_e.htm", "")</f>
        <v/>
      </c>
      <c r="G13006" s="1" t="str">
        <f>HYPERLINK("http://geochem.nrcan.gc.ca/cdogs/content/cr_/cr_00085_e.htm", "85")</f>
        <v>85</v>
      </c>
      <c r="J13006" t="s">
        <v>11453</v>
      </c>
      <c r="K13006" t="s">
        <v>11454</v>
      </c>
      <c r="O13006">
        <v>0.35</v>
      </c>
      <c r="P13006">
        <v>70</v>
      </c>
      <c r="Q13006">
        <v>6.8</v>
      </c>
    </row>
    <row r="13007" spans="1:17" hidden="1" x14ac:dyDescent="0.3">
      <c r="A13007" t="s">
        <v>50226</v>
      </c>
      <c r="B13007" t="s">
        <v>50227</v>
      </c>
      <c r="C13007" s="1" t="str">
        <f t="shared" si="1869"/>
        <v>21:0723</v>
      </c>
      <c r="D13007" s="1" t="str">
        <f t="shared" ref="D13007:D13038" si="1876">HYPERLINK("http://geochem.nrcan.gc.ca/cdogs/content/svy/svy210213_e.htm", "21:0213")</f>
        <v>21:0213</v>
      </c>
      <c r="E13007" t="s">
        <v>50222</v>
      </c>
      <c r="F13007" t="s">
        <v>50228</v>
      </c>
      <c r="H13007">
        <v>62.0756619</v>
      </c>
      <c r="I13007">
        <v>-134.13078250000001</v>
      </c>
      <c r="J13007" s="1" t="str">
        <f t="shared" ref="J13007:J13038" si="1877">HYPERLINK("http://geochem.nrcan.gc.ca/cdogs/content/kwd/kwd020018_e.htm", "Fluid (stream)")</f>
        <v>Fluid (stream)</v>
      </c>
      <c r="K13007" s="1" t="str">
        <f t="shared" ref="K13007:K13038" si="1878">HYPERLINK("http://geochem.nrcan.gc.ca/cdogs/content/kwd/kwd080007_e.htm", "Untreated Water")</f>
        <v>Untreated Water</v>
      </c>
      <c r="O13007">
        <v>0.12</v>
      </c>
      <c r="P13007">
        <v>70</v>
      </c>
      <c r="Q13007">
        <v>6.9</v>
      </c>
    </row>
    <row r="13008" spans="1:17" hidden="1" x14ac:dyDescent="0.3">
      <c r="A13008" t="s">
        <v>50229</v>
      </c>
      <c r="B13008" t="s">
        <v>50230</v>
      </c>
      <c r="C13008" s="1" t="str">
        <f t="shared" si="1869"/>
        <v>21:0723</v>
      </c>
      <c r="D13008" s="1" t="str">
        <f t="shared" si="1876"/>
        <v>21:0213</v>
      </c>
      <c r="E13008" t="s">
        <v>50231</v>
      </c>
      <c r="F13008" t="s">
        <v>50232</v>
      </c>
      <c r="H13008">
        <v>62.063367</v>
      </c>
      <c r="I13008">
        <v>-134.1874803</v>
      </c>
      <c r="J13008" s="1" t="str">
        <f t="shared" si="1877"/>
        <v>Fluid (stream)</v>
      </c>
      <c r="K13008" s="1" t="str">
        <f t="shared" si="1878"/>
        <v>Untreated Water</v>
      </c>
      <c r="O13008">
        <v>0.89</v>
      </c>
      <c r="P13008">
        <v>70</v>
      </c>
      <c r="Q13008">
        <v>6.9</v>
      </c>
    </row>
    <row r="13009" spans="1:17" hidden="1" x14ac:dyDescent="0.3">
      <c r="A13009" t="s">
        <v>50233</v>
      </c>
      <c r="B13009" t="s">
        <v>50234</v>
      </c>
      <c r="C13009" s="1" t="str">
        <f t="shared" si="1869"/>
        <v>21:0723</v>
      </c>
      <c r="D13009" s="1" t="str">
        <f t="shared" si="1876"/>
        <v>21:0213</v>
      </c>
      <c r="E13009" t="s">
        <v>50235</v>
      </c>
      <c r="F13009" t="s">
        <v>50236</v>
      </c>
      <c r="H13009">
        <v>62.049765499999999</v>
      </c>
      <c r="I13009">
        <v>-134.22157820000001</v>
      </c>
      <c r="J13009" s="1" t="str">
        <f t="shared" si="1877"/>
        <v>Fluid (stream)</v>
      </c>
      <c r="K13009" s="1" t="str">
        <f t="shared" si="1878"/>
        <v>Untreated Water</v>
      </c>
      <c r="O13009">
        <v>2.5000000000000001E-2</v>
      </c>
      <c r="P13009">
        <v>70</v>
      </c>
      <c r="Q13009">
        <v>7.2</v>
      </c>
    </row>
    <row r="13010" spans="1:17" hidden="1" x14ac:dyDescent="0.3">
      <c r="A13010" t="s">
        <v>50237</v>
      </c>
      <c r="B13010" t="s">
        <v>50238</v>
      </c>
      <c r="C13010" s="1" t="str">
        <f t="shared" si="1869"/>
        <v>21:0723</v>
      </c>
      <c r="D13010" s="1" t="str">
        <f t="shared" si="1876"/>
        <v>21:0213</v>
      </c>
      <c r="E13010" t="s">
        <v>50239</v>
      </c>
      <c r="F13010" t="s">
        <v>50240</v>
      </c>
      <c r="H13010">
        <v>62.023558000000001</v>
      </c>
      <c r="I13010">
        <v>-134.18068790000001</v>
      </c>
      <c r="J13010" s="1" t="str">
        <f t="shared" si="1877"/>
        <v>Fluid (stream)</v>
      </c>
      <c r="K13010" s="1" t="str">
        <f t="shared" si="1878"/>
        <v>Untreated Water</v>
      </c>
      <c r="O13010">
        <v>2.5000000000000001E-2</v>
      </c>
      <c r="P13010">
        <v>50</v>
      </c>
      <c r="Q13010">
        <v>7.1</v>
      </c>
    </row>
    <row r="13011" spans="1:17" hidden="1" x14ac:dyDescent="0.3">
      <c r="A13011" t="s">
        <v>50241</v>
      </c>
      <c r="B13011" t="s">
        <v>50242</v>
      </c>
      <c r="C13011" s="1" t="str">
        <f t="shared" si="1869"/>
        <v>21:0723</v>
      </c>
      <c r="D13011" s="1" t="str">
        <f t="shared" si="1876"/>
        <v>21:0213</v>
      </c>
      <c r="E13011" t="s">
        <v>50243</v>
      </c>
      <c r="F13011" t="s">
        <v>50244</v>
      </c>
      <c r="H13011">
        <v>62.017463399999997</v>
      </c>
      <c r="I13011">
        <v>-134.1139871</v>
      </c>
      <c r="J13011" s="1" t="str">
        <f t="shared" si="1877"/>
        <v>Fluid (stream)</v>
      </c>
      <c r="K13011" s="1" t="str">
        <f t="shared" si="1878"/>
        <v>Untreated Water</v>
      </c>
      <c r="O13011">
        <v>0.44</v>
      </c>
      <c r="P13011">
        <v>50</v>
      </c>
      <c r="Q13011">
        <v>7</v>
      </c>
    </row>
    <row r="13012" spans="1:17" hidden="1" x14ac:dyDescent="0.3">
      <c r="A13012" t="s">
        <v>50245</v>
      </c>
      <c r="B13012" t="s">
        <v>50246</v>
      </c>
      <c r="C13012" s="1" t="str">
        <f t="shared" si="1869"/>
        <v>21:0723</v>
      </c>
      <c r="D13012" s="1" t="str">
        <f t="shared" si="1876"/>
        <v>21:0213</v>
      </c>
      <c r="E13012" t="s">
        <v>50247</v>
      </c>
      <c r="F13012" t="s">
        <v>50248</v>
      </c>
      <c r="H13012">
        <v>62.042066900000002</v>
      </c>
      <c r="I13012">
        <v>-134.11348190000001</v>
      </c>
      <c r="J13012" s="1" t="str">
        <f t="shared" si="1877"/>
        <v>Fluid (stream)</v>
      </c>
      <c r="K13012" s="1" t="str">
        <f t="shared" si="1878"/>
        <v>Untreated Water</v>
      </c>
      <c r="O13012">
        <v>0.68</v>
      </c>
      <c r="P13012">
        <v>50</v>
      </c>
      <c r="Q13012">
        <v>7.1</v>
      </c>
    </row>
    <row r="13013" spans="1:17" hidden="1" x14ac:dyDescent="0.3">
      <c r="A13013" t="s">
        <v>50249</v>
      </c>
      <c r="B13013" t="s">
        <v>50250</v>
      </c>
      <c r="C13013" s="1" t="str">
        <f t="shared" si="1869"/>
        <v>21:0723</v>
      </c>
      <c r="D13013" s="1" t="str">
        <f t="shared" si="1876"/>
        <v>21:0213</v>
      </c>
      <c r="E13013" t="s">
        <v>50251</v>
      </c>
      <c r="F13013" t="s">
        <v>50252</v>
      </c>
      <c r="H13013">
        <v>62.040966900000001</v>
      </c>
      <c r="I13013">
        <v>-134.09338149999999</v>
      </c>
      <c r="J13013" s="1" t="str">
        <f t="shared" si="1877"/>
        <v>Fluid (stream)</v>
      </c>
      <c r="K13013" s="1" t="str">
        <f t="shared" si="1878"/>
        <v>Untreated Water</v>
      </c>
      <c r="O13013">
        <v>6.43</v>
      </c>
      <c r="P13013">
        <v>90</v>
      </c>
      <c r="Q13013">
        <v>7</v>
      </c>
    </row>
    <row r="13014" spans="1:17" hidden="1" x14ac:dyDescent="0.3">
      <c r="A13014" t="s">
        <v>50253</v>
      </c>
      <c r="B13014" t="s">
        <v>50254</v>
      </c>
      <c r="C13014" s="1" t="str">
        <f t="shared" si="1869"/>
        <v>21:0723</v>
      </c>
      <c r="D13014" s="1" t="str">
        <f t="shared" si="1876"/>
        <v>21:0213</v>
      </c>
      <c r="E13014" t="s">
        <v>50255</v>
      </c>
      <c r="F13014" t="s">
        <v>50256</v>
      </c>
      <c r="H13014">
        <v>62.008359400000003</v>
      </c>
      <c r="I13014">
        <v>-134.09857160000001</v>
      </c>
      <c r="J13014" s="1" t="str">
        <f t="shared" si="1877"/>
        <v>Fluid (stream)</v>
      </c>
      <c r="K13014" s="1" t="str">
        <f t="shared" si="1878"/>
        <v>Untreated Water</v>
      </c>
      <c r="O13014">
        <v>1.04</v>
      </c>
      <c r="P13014">
        <v>80</v>
      </c>
      <c r="Q13014">
        <v>6.9</v>
      </c>
    </row>
    <row r="13015" spans="1:17" hidden="1" x14ac:dyDescent="0.3">
      <c r="A13015" t="s">
        <v>50257</v>
      </c>
      <c r="B13015" t="s">
        <v>50258</v>
      </c>
      <c r="C13015" s="1" t="str">
        <f t="shared" si="1869"/>
        <v>21:0723</v>
      </c>
      <c r="D13015" s="1" t="str">
        <f t="shared" si="1876"/>
        <v>21:0213</v>
      </c>
      <c r="E13015" t="s">
        <v>50259</v>
      </c>
      <c r="F13015" t="s">
        <v>50260</v>
      </c>
      <c r="H13015">
        <v>62.006962399999999</v>
      </c>
      <c r="I13015">
        <v>-134.07067280000001</v>
      </c>
      <c r="J13015" s="1" t="str">
        <f t="shared" si="1877"/>
        <v>Fluid (stream)</v>
      </c>
      <c r="K13015" s="1" t="str">
        <f t="shared" si="1878"/>
        <v>Untreated Water</v>
      </c>
      <c r="O13015">
        <v>0.43</v>
      </c>
      <c r="P13015">
        <v>80</v>
      </c>
      <c r="Q13015">
        <v>6.8</v>
      </c>
    </row>
    <row r="13016" spans="1:17" hidden="1" x14ac:dyDescent="0.3">
      <c r="A13016" t="s">
        <v>50261</v>
      </c>
      <c r="B13016" t="s">
        <v>50262</v>
      </c>
      <c r="C13016" s="1" t="str">
        <f t="shared" si="1869"/>
        <v>21:0723</v>
      </c>
      <c r="D13016" s="1" t="str">
        <f t="shared" si="1876"/>
        <v>21:0213</v>
      </c>
      <c r="E13016" t="s">
        <v>50263</v>
      </c>
      <c r="F13016" t="s">
        <v>50264</v>
      </c>
      <c r="H13016">
        <v>62.007964399999999</v>
      </c>
      <c r="I13016">
        <v>-134.2209829</v>
      </c>
      <c r="J13016" s="1" t="str">
        <f t="shared" si="1877"/>
        <v>Fluid (stream)</v>
      </c>
      <c r="K13016" s="1" t="str">
        <f t="shared" si="1878"/>
        <v>Untreated Water</v>
      </c>
      <c r="O13016">
        <v>0.28999999999999998</v>
      </c>
      <c r="P13016">
        <v>60</v>
      </c>
      <c r="Q13016">
        <v>6.9</v>
      </c>
    </row>
    <row r="13017" spans="1:17" hidden="1" x14ac:dyDescent="0.3">
      <c r="A13017" t="s">
        <v>50265</v>
      </c>
      <c r="B13017" t="s">
        <v>50266</v>
      </c>
      <c r="C13017" s="1" t="str">
        <f t="shared" si="1869"/>
        <v>21:0723</v>
      </c>
      <c r="D13017" s="1" t="str">
        <f t="shared" si="1876"/>
        <v>21:0213</v>
      </c>
      <c r="E13017" t="s">
        <v>50267</v>
      </c>
      <c r="F13017" t="s">
        <v>50268</v>
      </c>
      <c r="H13017">
        <v>62.047657700000002</v>
      </c>
      <c r="I13017">
        <v>-134.2577933</v>
      </c>
      <c r="J13017" s="1" t="str">
        <f t="shared" si="1877"/>
        <v>Fluid (stream)</v>
      </c>
      <c r="K13017" s="1" t="str">
        <f t="shared" si="1878"/>
        <v>Untreated Water</v>
      </c>
      <c r="O13017">
        <v>2.5000000000000001E-2</v>
      </c>
      <c r="P13017">
        <v>50</v>
      </c>
      <c r="Q13017">
        <v>7</v>
      </c>
    </row>
    <row r="13018" spans="1:17" hidden="1" x14ac:dyDescent="0.3">
      <c r="A13018" t="s">
        <v>50269</v>
      </c>
      <c r="B13018" t="s">
        <v>50270</v>
      </c>
      <c r="C13018" s="1" t="str">
        <f t="shared" si="1869"/>
        <v>21:0723</v>
      </c>
      <c r="D13018" s="1" t="str">
        <f t="shared" si="1876"/>
        <v>21:0213</v>
      </c>
      <c r="E13018" t="s">
        <v>50271</v>
      </c>
      <c r="F13018" t="s">
        <v>50272</v>
      </c>
      <c r="H13018">
        <v>62.073266799999999</v>
      </c>
      <c r="I13018">
        <v>-134.27079599999999</v>
      </c>
      <c r="J13018" s="1" t="str">
        <f t="shared" si="1877"/>
        <v>Fluid (stream)</v>
      </c>
      <c r="K13018" s="1" t="str">
        <f t="shared" si="1878"/>
        <v>Untreated Water</v>
      </c>
      <c r="O13018">
        <v>2.5000000000000001E-2</v>
      </c>
      <c r="P13018">
        <v>90</v>
      </c>
      <c r="Q13018">
        <v>6.8</v>
      </c>
    </row>
    <row r="13019" spans="1:17" hidden="1" x14ac:dyDescent="0.3">
      <c r="A13019" t="s">
        <v>50273</v>
      </c>
      <c r="B13019" t="s">
        <v>50274</v>
      </c>
      <c r="C13019" s="1" t="str">
        <f t="shared" si="1869"/>
        <v>21:0723</v>
      </c>
      <c r="D13019" s="1" t="str">
        <f t="shared" si="1876"/>
        <v>21:0213</v>
      </c>
      <c r="E13019" t="s">
        <v>50275</v>
      </c>
      <c r="F13019" t="s">
        <v>50276</v>
      </c>
      <c r="H13019">
        <v>62.0640584</v>
      </c>
      <c r="I13019">
        <v>-134.32969739999999</v>
      </c>
      <c r="J13019" s="1" t="str">
        <f t="shared" si="1877"/>
        <v>Fluid (stream)</v>
      </c>
      <c r="K13019" s="1" t="str">
        <f t="shared" si="1878"/>
        <v>Untreated Water</v>
      </c>
      <c r="O13019">
        <v>2.5000000000000001E-2</v>
      </c>
      <c r="P13019">
        <v>50</v>
      </c>
      <c r="Q13019">
        <v>7</v>
      </c>
    </row>
    <row r="13020" spans="1:17" hidden="1" x14ac:dyDescent="0.3">
      <c r="A13020" t="s">
        <v>50277</v>
      </c>
      <c r="B13020" t="s">
        <v>50278</v>
      </c>
      <c r="C13020" s="1" t="str">
        <f t="shared" si="1869"/>
        <v>21:0723</v>
      </c>
      <c r="D13020" s="1" t="str">
        <f t="shared" si="1876"/>
        <v>21:0213</v>
      </c>
      <c r="E13020" t="s">
        <v>50279</v>
      </c>
      <c r="F13020" t="s">
        <v>50280</v>
      </c>
      <c r="H13020">
        <v>62.009156699999998</v>
      </c>
      <c r="I13020">
        <v>-134.32828570000001</v>
      </c>
      <c r="J13020" s="1" t="str">
        <f t="shared" si="1877"/>
        <v>Fluid (stream)</v>
      </c>
      <c r="K13020" s="1" t="str">
        <f t="shared" si="1878"/>
        <v>Untreated Water</v>
      </c>
      <c r="O13020">
        <v>2.5000000000000001E-2</v>
      </c>
      <c r="P13020">
        <v>40</v>
      </c>
      <c r="Q13020">
        <v>6.6</v>
      </c>
    </row>
    <row r="13021" spans="1:17" hidden="1" x14ac:dyDescent="0.3">
      <c r="A13021" t="s">
        <v>50281</v>
      </c>
      <c r="B13021" t="s">
        <v>50282</v>
      </c>
      <c r="C13021" s="1" t="str">
        <f t="shared" si="1869"/>
        <v>21:0723</v>
      </c>
      <c r="D13021" s="1" t="str">
        <f t="shared" si="1876"/>
        <v>21:0213</v>
      </c>
      <c r="E13021" t="s">
        <v>50283</v>
      </c>
      <c r="F13021" t="s">
        <v>50284</v>
      </c>
      <c r="H13021">
        <v>62.009659200000002</v>
      </c>
      <c r="I13021">
        <v>-134.36228980000001</v>
      </c>
      <c r="J13021" s="1" t="str">
        <f t="shared" si="1877"/>
        <v>Fluid (stream)</v>
      </c>
      <c r="K13021" s="1" t="str">
        <f t="shared" si="1878"/>
        <v>Untreated Water</v>
      </c>
      <c r="O13021">
        <v>2.5000000000000001E-2</v>
      </c>
      <c r="P13021">
        <v>40</v>
      </c>
      <c r="Q13021">
        <v>6.8</v>
      </c>
    </row>
    <row r="13022" spans="1:17" hidden="1" x14ac:dyDescent="0.3">
      <c r="A13022" t="s">
        <v>50285</v>
      </c>
      <c r="B13022" t="s">
        <v>50286</v>
      </c>
      <c r="C13022" s="1" t="str">
        <f t="shared" si="1869"/>
        <v>21:0723</v>
      </c>
      <c r="D13022" s="1" t="str">
        <f t="shared" si="1876"/>
        <v>21:0213</v>
      </c>
      <c r="E13022" t="s">
        <v>50287</v>
      </c>
      <c r="F13022" t="s">
        <v>50288</v>
      </c>
      <c r="H13022">
        <v>62.042463300000001</v>
      </c>
      <c r="I13022">
        <v>-134.4663979</v>
      </c>
      <c r="J13022" s="1" t="str">
        <f t="shared" si="1877"/>
        <v>Fluid (stream)</v>
      </c>
      <c r="K13022" s="1" t="str">
        <f t="shared" si="1878"/>
        <v>Untreated Water</v>
      </c>
      <c r="O13022">
        <v>0.69</v>
      </c>
      <c r="P13022">
        <v>50</v>
      </c>
      <c r="Q13022">
        <v>6.9</v>
      </c>
    </row>
    <row r="13023" spans="1:17" hidden="1" x14ac:dyDescent="0.3">
      <c r="A13023" t="s">
        <v>50289</v>
      </c>
      <c r="B13023" t="s">
        <v>50290</v>
      </c>
      <c r="C13023" s="1" t="str">
        <f t="shared" si="1869"/>
        <v>21:0723</v>
      </c>
      <c r="D13023" s="1" t="str">
        <f t="shared" si="1876"/>
        <v>21:0213</v>
      </c>
      <c r="E13023" t="s">
        <v>50291</v>
      </c>
      <c r="F13023" t="s">
        <v>50292</v>
      </c>
      <c r="H13023">
        <v>62.035660300000004</v>
      </c>
      <c r="I13023">
        <v>-134.42648980000001</v>
      </c>
      <c r="J13023" s="1" t="str">
        <f t="shared" si="1877"/>
        <v>Fluid (stream)</v>
      </c>
      <c r="K13023" s="1" t="str">
        <f t="shared" si="1878"/>
        <v>Untreated Water</v>
      </c>
      <c r="O13023">
        <v>2.5000000000000001E-2</v>
      </c>
      <c r="P13023">
        <v>50</v>
      </c>
      <c r="Q13023">
        <v>6.4</v>
      </c>
    </row>
    <row r="13024" spans="1:17" hidden="1" x14ac:dyDescent="0.3">
      <c r="A13024" t="s">
        <v>50293</v>
      </c>
      <c r="B13024" t="s">
        <v>50294</v>
      </c>
      <c r="C13024" s="1" t="str">
        <f t="shared" si="1869"/>
        <v>21:0723</v>
      </c>
      <c r="D13024" s="1" t="str">
        <f t="shared" si="1876"/>
        <v>21:0213</v>
      </c>
      <c r="E13024" t="s">
        <v>50295</v>
      </c>
      <c r="F13024" t="s">
        <v>50296</v>
      </c>
      <c r="H13024">
        <v>62.039464199999998</v>
      </c>
      <c r="I13024">
        <v>-134.39648030000001</v>
      </c>
      <c r="J13024" s="1" t="str">
        <f t="shared" si="1877"/>
        <v>Fluid (stream)</v>
      </c>
      <c r="K13024" s="1" t="str">
        <f t="shared" si="1878"/>
        <v>Untreated Water</v>
      </c>
      <c r="O13024">
        <v>2.5000000000000001E-2</v>
      </c>
      <c r="P13024">
        <v>40</v>
      </c>
      <c r="Q13024">
        <v>6.5</v>
      </c>
    </row>
    <row r="13025" spans="1:17" hidden="1" x14ac:dyDescent="0.3">
      <c r="A13025" t="s">
        <v>50297</v>
      </c>
      <c r="B13025" t="s">
        <v>50298</v>
      </c>
      <c r="C13025" s="1" t="str">
        <f t="shared" si="1869"/>
        <v>21:0723</v>
      </c>
      <c r="D13025" s="1" t="str">
        <f t="shared" si="1876"/>
        <v>21:0213</v>
      </c>
      <c r="E13025" t="s">
        <v>50299</v>
      </c>
      <c r="F13025" t="s">
        <v>50300</v>
      </c>
      <c r="H13025">
        <v>62.051061099999998</v>
      </c>
      <c r="I13025">
        <v>-134.41918150000001</v>
      </c>
      <c r="J13025" s="1" t="str">
        <f t="shared" si="1877"/>
        <v>Fluid (stream)</v>
      </c>
      <c r="K13025" s="1" t="str">
        <f t="shared" si="1878"/>
        <v>Untreated Water</v>
      </c>
      <c r="O13025">
        <v>0.91</v>
      </c>
      <c r="P13025">
        <v>40</v>
      </c>
      <c r="Q13025">
        <v>6.6</v>
      </c>
    </row>
    <row r="13026" spans="1:17" hidden="1" x14ac:dyDescent="0.3">
      <c r="A13026" t="s">
        <v>50301</v>
      </c>
      <c r="B13026" t="s">
        <v>50302</v>
      </c>
      <c r="C13026" s="1" t="str">
        <f t="shared" si="1869"/>
        <v>21:0723</v>
      </c>
      <c r="D13026" s="1" t="str">
        <f t="shared" si="1876"/>
        <v>21:0213</v>
      </c>
      <c r="E13026" t="s">
        <v>50299</v>
      </c>
      <c r="F13026" t="s">
        <v>50303</v>
      </c>
      <c r="H13026">
        <v>62.051061099999998</v>
      </c>
      <c r="I13026">
        <v>-134.41918150000001</v>
      </c>
      <c r="J13026" s="1" t="str">
        <f t="shared" si="1877"/>
        <v>Fluid (stream)</v>
      </c>
      <c r="K13026" s="1" t="str">
        <f t="shared" si="1878"/>
        <v>Untreated Water</v>
      </c>
      <c r="O13026">
        <v>0.98</v>
      </c>
      <c r="P13026">
        <v>40</v>
      </c>
      <c r="Q13026">
        <v>6.9</v>
      </c>
    </row>
    <row r="13027" spans="1:17" hidden="1" x14ac:dyDescent="0.3">
      <c r="A13027" t="s">
        <v>50304</v>
      </c>
      <c r="B13027" t="s">
        <v>50305</v>
      </c>
      <c r="C13027" s="1" t="str">
        <f t="shared" si="1869"/>
        <v>21:0723</v>
      </c>
      <c r="D13027" s="1" t="str">
        <f t="shared" si="1876"/>
        <v>21:0213</v>
      </c>
      <c r="E13027" t="s">
        <v>50306</v>
      </c>
      <c r="F13027" t="s">
        <v>50307</v>
      </c>
      <c r="H13027">
        <v>62.085662900000003</v>
      </c>
      <c r="I13027">
        <v>-134.37699280000001</v>
      </c>
      <c r="J13027" s="1" t="str">
        <f t="shared" si="1877"/>
        <v>Fluid (stream)</v>
      </c>
      <c r="K13027" s="1" t="str">
        <f t="shared" si="1878"/>
        <v>Untreated Water</v>
      </c>
      <c r="O13027">
        <v>0.36</v>
      </c>
      <c r="P13027">
        <v>250</v>
      </c>
      <c r="Q13027">
        <v>7</v>
      </c>
    </row>
    <row r="13028" spans="1:17" hidden="1" x14ac:dyDescent="0.3">
      <c r="A13028" t="s">
        <v>50308</v>
      </c>
      <c r="B13028" t="s">
        <v>50309</v>
      </c>
      <c r="C13028" s="1" t="str">
        <f t="shared" si="1869"/>
        <v>21:0723</v>
      </c>
      <c r="D13028" s="1" t="str">
        <f t="shared" si="1876"/>
        <v>21:0213</v>
      </c>
      <c r="E13028" t="s">
        <v>50310</v>
      </c>
      <c r="F13028" t="s">
        <v>50311</v>
      </c>
      <c r="H13028">
        <v>62.108159999999998</v>
      </c>
      <c r="I13028">
        <v>-134.40168969999999</v>
      </c>
      <c r="J13028" s="1" t="str">
        <f t="shared" si="1877"/>
        <v>Fluid (stream)</v>
      </c>
      <c r="K13028" s="1" t="str">
        <f t="shared" si="1878"/>
        <v>Untreated Water</v>
      </c>
      <c r="O13028">
        <v>0.47</v>
      </c>
      <c r="P13028">
        <v>60</v>
      </c>
      <c r="Q13028">
        <v>7.2</v>
      </c>
    </row>
    <row r="13029" spans="1:17" hidden="1" x14ac:dyDescent="0.3">
      <c r="A13029" t="s">
        <v>50312</v>
      </c>
      <c r="B13029" t="s">
        <v>50313</v>
      </c>
      <c r="C13029" s="1" t="str">
        <f t="shared" si="1869"/>
        <v>21:0723</v>
      </c>
      <c r="D13029" s="1" t="str">
        <f t="shared" si="1876"/>
        <v>21:0213</v>
      </c>
      <c r="E13029" t="s">
        <v>50314</v>
      </c>
      <c r="F13029" t="s">
        <v>50315</v>
      </c>
      <c r="H13029">
        <v>62.004455399999998</v>
      </c>
      <c r="I13029">
        <v>-134.57779619999999</v>
      </c>
      <c r="J13029" s="1" t="str">
        <f t="shared" si="1877"/>
        <v>Fluid (stream)</v>
      </c>
      <c r="K13029" s="1" t="str">
        <f t="shared" si="1878"/>
        <v>Untreated Water</v>
      </c>
      <c r="O13029">
        <v>1.2</v>
      </c>
      <c r="P13029">
        <v>60</v>
      </c>
      <c r="Q13029">
        <v>7.2</v>
      </c>
    </row>
    <row r="13030" spans="1:17" hidden="1" x14ac:dyDescent="0.3">
      <c r="A13030" t="s">
        <v>50316</v>
      </c>
      <c r="B13030" t="s">
        <v>50317</v>
      </c>
      <c r="C13030" s="1" t="str">
        <f t="shared" si="1869"/>
        <v>21:0723</v>
      </c>
      <c r="D13030" s="1" t="str">
        <f t="shared" si="1876"/>
        <v>21:0213</v>
      </c>
      <c r="E13030" t="s">
        <v>50318</v>
      </c>
      <c r="F13030" t="s">
        <v>50319</v>
      </c>
      <c r="H13030">
        <v>62.030960100000001</v>
      </c>
      <c r="I13030">
        <v>-134.540085</v>
      </c>
      <c r="J13030" s="1" t="str">
        <f t="shared" si="1877"/>
        <v>Fluid (stream)</v>
      </c>
      <c r="K13030" s="1" t="str">
        <f t="shared" si="1878"/>
        <v>Untreated Water</v>
      </c>
      <c r="O13030">
        <v>0.59</v>
      </c>
      <c r="P13030">
        <v>60</v>
      </c>
      <c r="Q13030">
        <v>7.1</v>
      </c>
    </row>
    <row r="13031" spans="1:17" hidden="1" x14ac:dyDescent="0.3">
      <c r="A13031" t="s">
        <v>50320</v>
      </c>
      <c r="B13031" t="s">
        <v>50321</v>
      </c>
      <c r="C13031" s="1" t="str">
        <f t="shared" si="1869"/>
        <v>21:0723</v>
      </c>
      <c r="D13031" s="1" t="str">
        <f t="shared" si="1876"/>
        <v>21:0213</v>
      </c>
      <c r="E13031" t="s">
        <v>50322</v>
      </c>
      <c r="F13031" t="s">
        <v>50323</v>
      </c>
      <c r="H13031">
        <v>62.019859599999997</v>
      </c>
      <c r="I13031">
        <v>-134.54669050000001</v>
      </c>
      <c r="J13031" s="1" t="str">
        <f t="shared" si="1877"/>
        <v>Fluid (stream)</v>
      </c>
      <c r="K13031" s="1" t="str">
        <f t="shared" si="1878"/>
        <v>Untreated Water</v>
      </c>
      <c r="O13031">
        <v>0.83</v>
      </c>
      <c r="P13031">
        <v>140</v>
      </c>
      <c r="Q13031">
        <v>7.1</v>
      </c>
    </row>
    <row r="13032" spans="1:17" hidden="1" x14ac:dyDescent="0.3">
      <c r="A13032" t="s">
        <v>50324</v>
      </c>
      <c r="B13032" t="s">
        <v>50325</v>
      </c>
      <c r="C13032" s="1" t="str">
        <f t="shared" si="1869"/>
        <v>21:0723</v>
      </c>
      <c r="D13032" s="1" t="str">
        <f t="shared" si="1876"/>
        <v>21:0213</v>
      </c>
      <c r="E13032" t="s">
        <v>50326</v>
      </c>
      <c r="F13032" t="s">
        <v>50327</v>
      </c>
      <c r="H13032">
        <v>62.039661299999999</v>
      </c>
      <c r="I13032">
        <v>-134.54630090000001</v>
      </c>
      <c r="J13032" s="1" t="str">
        <f t="shared" si="1877"/>
        <v>Fluid (stream)</v>
      </c>
      <c r="K13032" s="1" t="str">
        <f t="shared" si="1878"/>
        <v>Untreated Water</v>
      </c>
      <c r="O13032">
        <v>0.66</v>
      </c>
      <c r="P13032">
        <v>60</v>
      </c>
      <c r="Q13032">
        <v>7</v>
      </c>
    </row>
    <row r="13033" spans="1:17" hidden="1" x14ac:dyDescent="0.3">
      <c r="A13033" t="s">
        <v>50328</v>
      </c>
      <c r="B13033" t="s">
        <v>50329</v>
      </c>
      <c r="C13033" s="1" t="str">
        <f t="shared" si="1869"/>
        <v>21:0723</v>
      </c>
      <c r="D13033" s="1" t="str">
        <f t="shared" si="1876"/>
        <v>21:0213</v>
      </c>
      <c r="E13033" t="s">
        <v>50330</v>
      </c>
      <c r="F13033" t="s">
        <v>50331</v>
      </c>
      <c r="H13033">
        <v>62.070757499999999</v>
      </c>
      <c r="I13033">
        <v>-134.51988850000001</v>
      </c>
      <c r="J13033" s="1" t="str">
        <f t="shared" si="1877"/>
        <v>Fluid (stream)</v>
      </c>
      <c r="K13033" s="1" t="str">
        <f t="shared" si="1878"/>
        <v>Untreated Water</v>
      </c>
      <c r="O13033">
        <v>0.47</v>
      </c>
      <c r="P13033">
        <v>60</v>
      </c>
      <c r="Q13033">
        <v>7.2</v>
      </c>
    </row>
    <row r="13034" spans="1:17" hidden="1" x14ac:dyDescent="0.3">
      <c r="A13034" t="s">
        <v>50332</v>
      </c>
      <c r="B13034" t="s">
        <v>50333</v>
      </c>
      <c r="C13034" s="1" t="str">
        <f t="shared" si="1869"/>
        <v>21:0723</v>
      </c>
      <c r="D13034" s="1" t="str">
        <f t="shared" si="1876"/>
        <v>21:0213</v>
      </c>
      <c r="E13034" t="s">
        <v>50334</v>
      </c>
      <c r="F13034" t="s">
        <v>50335</v>
      </c>
      <c r="H13034">
        <v>62.086558799999999</v>
      </c>
      <c r="I13034">
        <v>-134.49289099999999</v>
      </c>
      <c r="J13034" s="1" t="str">
        <f t="shared" si="1877"/>
        <v>Fluid (stream)</v>
      </c>
      <c r="K13034" s="1" t="str">
        <f t="shared" si="1878"/>
        <v>Untreated Water</v>
      </c>
      <c r="O13034">
        <v>2</v>
      </c>
      <c r="P13034">
        <v>60</v>
      </c>
      <c r="Q13034">
        <v>7.4</v>
      </c>
    </row>
    <row r="13035" spans="1:17" hidden="1" x14ac:dyDescent="0.3">
      <c r="A13035" t="s">
        <v>50336</v>
      </c>
      <c r="B13035" t="s">
        <v>50337</v>
      </c>
      <c r="C13035" s="1" t="str">
        <f t="shared" ref="C13035:C13098" si="1879">HYPERLINK("http://geochem.nrcan.gc.ca/cdogs/content/bdl/bdl210723_e.htm", "21:0723")</f>
        <v>21:0723</v>
      </c>
      <c r="D13035" s="1" t="str">
        <f t="shared" si="1876"/>
        <v>21:0213</v>
      </c>
      <c r="E13035" t="s">
        <v>50338</v>
      </c>
      <c r="F13035" t="s">
        <v>50339</v>
      </c>
      <c r="H13035">
        <v>62.090364800000003</v>
      </c>
      <c r="I13035">
        <v>-134.4506031</v>
      </c>
      <c r="J13035" s="1" t="str">
        <f t="shared" si="1877"/>
        <v>Fluid (stream)</v>
      </c>
      <c r="K13035" s="1" t="str">
        <f t="shared" si="1878"/>
        <v>Untreated Water</v>
      </c>
      <c r="O13035">
        <v>1.1599999999999999</v>
      </c>
      <c r="P13035">
        <v>50</v>
      </c>
      <c r="Q13035">
        <v>7.5</v>
      </c>
    </row>
    <row r="13036" spans="1:17" hidden="1" x14ac:dyDescent="0.3">
      <c r="A13036" t="s">
        <v>50340</v>
      </c>
      <c r="B13036" t="s">
        <v>50341</v>
      </c>
      <c r="C13036" s="1" t="str">
        <f t="shared" si="1879"/>
        <v>21:0723</v>
      </c>
      <c r="D13036" s="1" t="str">
        <f t="shared" si="1876"/>
        <v>21:0213</v>
      </c>
      <c r="E13036" t="s">
        <v>50342</v>
      </c>
      <c r="F13036" t="s">
        <v>50343</v>
      </c>
      <c r="H13036">
        <v>62.102763899999999</v>
      </c>
      <c r="I13036">
        <v>-134.43338639999999</v>
      </c>
      <c r="J13036" s="1" t="str">
        <f t="shared" si="1877"/>
        <v>Fluid (stream)</v>
      </c>
      <c r="K13036" s="1" t="str">
        <f t="shared" si="1878"/>
        <v>Untreated Water</v>
      </c>
      <c r="O13036">
        <v>2.5000000000000001E-2</v>
      </c>
      <c r="P13036">
        <v>50</v>
      </c>
      <c r="Q13036">
        <v>7.4</v>
      </c>
    </row>
    <row r="13037" spans="1:17" hidden="1" x14ac:dyDescent="0.3">
      <c r="A13037" t="s">
        <v>50344</v>
      </c>
      <c r="B13037" t="s">
        <v>50345</v>
      </c>
      <c r="C13037" s="1" t="str">
        <f t="shared" si="1879"/>
        <v>21:0723</v>
      </c>
      <c r="D13037" s="1" t="str">
        <f t="shared" si="1876"/>
        <v>21:0213</v>
      </c>
      <c r="E13037" t="s">
        <v>50346</v>
      </c>
      <c r="F13037" t="s">
        <v>50347</v>
      </c>
      <c r="H13037">
        <v>62.116664800000002</v>
      </c>
      <c r="I13037">
        <v>-134.4803904</v>
      </c>
      <c r="J13037" s="1" t="str">
        <f t="shared" si="1877"/>
        <v>Fluid (stream)</v>
      </c>
      <c r="K13037" s="1" t="str">
        <f t="shared" si="1878"/>
        <v>Untreated Water</v>
      </c>
      <c r="O13037">
        <v>2.5000000000000001E-2</v>
      </c>
      <c r="P13037">
        <v>50</v>
      </c>
      <c r="Q13037">
        <v>6.8</v>
      </c>
    </row>
    <row r="13038" spans="1:17" hidden="1" x14ac:dyDescent="0.3">
      <c r="A13038" t="s">
        <v>50348</v>
      </c>
      <c r="B13038" t="s">
        <v>50349</v>
      </c>
      <c r="C13038" s="1" t="str">
        <f t="shared" si="1879"/>
        <v>21:0723</v>
      </c>
      <c r="D13038" s="1" t="str">
        <f t="shared" si="1876"/>
        <v>21:0213</v>
      </c>
      <c r="E13038" t="s">
        <v>50350</v>
      </c>
      <c r="F13038" t="s">
        <v>50351</v>
      </c>
      <c r="H13038">
        <v>62.137765000000002</v>
      </c>
      <c r="I13038">
        <v>-134.49640819999999</v>
      </c>
      <c r="J13038" s="1" t="str">
        <f t="shared" si="1877"/>
        <v>Fluid (stream)</v>
      </c>
      <c r="K13038" s="1" t="str">
        <f t="shared" si="1878"/>
        <v>Untreated Water</v>
      </c>
      <c r="O13038">
        <v>2.5000000000000001E-2</v>
      </c>
      <c r="P13038">
        <v>40</v>
      </c>
      <c r="Q13038">
        <v>6.7</v>
      </c>
    </row>
    <row r="13039" spans="1:17" hidden="1" x14ac:dyDescent="0.3">
      <c r="A13039" t="s">
        <v>50352</v>
      </c>
      <c r="B13039" t="s">
        <v>50353</v>
      </c>
      <c r="C13039" s="1" t="str">
        <f t="shared" si="1879"/>
        <v>21:0723</v>
      </c>
      <c r="D13039" s="1" t="str">
        <f>HYPERLINK("http://geochem.nrcan.gc.ca/cdogs/content/svy/svy_e.htm", "")</f>
        <v/>
      </c>
      <c r="G13039" s="1" t="str">
        <f>HYPERLINK("http://geochem.nrcan.gc.ca/cdogs/content/cr_/cr_00086_e.htm", "86")</f>
        <v>86</v>
      </c>
      <c r="J13039" t="s">
        <v>11453</v>
      </c>
      <c r="K13039" t="s">
        <v>11454</v>
      </c>
      <c r="O13039">
        <v>0.47</v>
      </c>
      <c r="P13039">
        <v>70</v>
      </c>
      <c r="Q13039">
        <v>6.6</v>
      </c>
    </row>
    <row r="13040" spans="1:17" hidden="1" x14ac:dyDescent="0.3">
      <c r="A13040" t="s">
        <v>50354</v>
      </c>
      <c r="B13040" t="s">
        <v>50355</v>
      </c>
      <c r="C13040" s="1" t="str">
        <f t="shared" si="1879"/>
        <v>21:0723</v>
      </c>
      <c r="D13040" s="1" t="str">
        <f t="shared" ref="D13040:D13057" si="1880">HYPERLINK("http://geochem.nrcan.gc.ca/cdogs/content/svy/svy210213_e.htm", "21:0213")</f>
        <v>21:0213</v>
      </c>
      <c r="E13040" t="s">
        <v>50356</v>
      </c>
      <c r="F13040" t="s">
        <v>50357</v>
      </c>
      <c r="H13040">
        <v>62.145861600000003</v>
      </c>
      <c r="I13040">
        <v>-134.4745954</v>
      </c>
      <c r="J13040" s="1" t="str">
        <f t="shared" ref="J13040:J13057" si="1881">HYPERLINK("http://geochem.nrcan.gc.ca/cdogs/content/kwd/kwd020018_e.htm", "Fluid (stream)")</f>
        <v>Fluid (stream)</v>
      </c>
      <c r="K13040" s="1" t="str">
        <f t="shared" ref="K13040:K13057" si="1882">HYPERLINK("http://geochem.nrcan.gc.ca/cdogs/content/kwd/kwd080007_e.htm", "Untreated Water")</f>
        <v>Untreated Water</v>
      </c>
      <c r="O13040">
        <v>2.5000000000000001E-2</v>
      </c>
      <c r="P13040">
        <v>50</v>
      </c>
      <c r="Q13040">
        <v>6.7</v>
      </c>
    </row>
    <row r="13041" spans="1:17" hidden="1" x14ac:dyDescent="0.3">
      <c r="A13041" t="s">
        <v>50358</v>
      </c>
      <c r="B13041" t="s">
        <v>50359</v>
      </c>
      <c r="C13041" s="1" t="str">
        <f t="shared" si="1879"/>
        <v>21:0723</v>
      </c>
      <c r="D13041" s="1" t="str">
        <f t="shared" si="1880"/>
        <v>21:0213</v>
      </c>
      <c r="E13041" t="s">
        <v>50360</v>
      </c>
      <c r="F13041" t="s">
        <v>50361</v>
      </c>
      <c r="H13041">
        <v>62.1488607</v>
      </c>
      <c r="I13041">
        <v>-134.44269420000001</v>
      </c>
      <c r="J13041" s="1" t="str">
        <f t="shared" si="1881"/>
        <v>Fluid (stream)</v>
      </c>
      <c r="K13041" s="1" t="str">
        <f t="shared" si="1882"/>
        <v>Untreated Water</v>
      </c>
      <c r="O13041">
        <v>2.5000000000000001E-2</v>
      </c>
      <c r="P13041">
        <v>50</v>
      </c>
      <c r="Q13041">
        <v>6.6</v>
      </c>
    </row>
    <row r="13042" spans="1:17" hidden="1" x14ac:dyDescent="0.3">
      <c r="A13042" t="s">
        <v>50362</v>
      </c>
      <c r="B13042" t="s">
        <v>50363</v>
      </c>
      <c r="C13042" s="1" t="str">
        <f t="shared" si="1879"/>
        <v>21:0723</v>
      </c>
      <c r="D13042" s="1" t="str">
        <f t="shared" si="1880"/>
        <v>21:0213</v>
      </c>
      <c r="E13042" t="s">
        <v>50364</v>
      </c>
      <c r="F13042" t="s">
        <v>50365</v>
      </c>
      <c r="H13042">
        <v>62.176958900000002</v>
      </c>
      <c r="I13042">
        <v>-134.44309910000001</v>
      </c>
      <c r="J13042" s="1" t="str">
        <f t="shared" si="1881"/>
        <v>Fluid (stream)</v>
      </c>
      <c r="K13042" s="1" t="str">
        <f t="shared" si="1882"/>
        <v>Untreated Water</v>
      </c>
      <c r="O13042">
        <v>2.5000000000000001E-2</v>
      </c>
      <c r="P13042">
        <v>50</v>
      </c>
      <c r="Q13042">
        <v>6.8</v>
      </c>
    </row>
    <row r="13043" spans="1:17" hidden="1" x14ac:dyDescent="0.3">
      <c r="A13043" t="s">
        <v>50366</v>
      </c>
      <c r="B13043" t="s">
        <v>50367</v>
      </c>
      <c r="C13043" s="1" t="str">
        <f t="shared" si="1879"/>
        <v>21:0723</v>
      </c>
      <c r="D13043" s="1" t="str">
        <f t="shared" si="1880"/>
        <v>21:0213</v>
      </c>
      <c r="E13043" t="s">
        <v>50368</v>
      </c>
      <c r="F13043" t="s">
        <v>50369</v>
      </c>
      <c r="H13043">
        <v>62.178564799999997</v>
      </c>
      <c r="I13043">
        <v>-134.543397</v>
      </c>
      <c r="J13043" s="1" t="str">
        <f t="shared" si="1881"/>
        <v>Fluid (stream)</v>
      </c>
      <c r="K13043" s="1" t="str">
        <f t="shared" si="1882"/>
        <v>Untreated Water</v>
      </c>
      <c r="O13043">
        <v>2.5000000000000001E-2</v>
      </c>
      <c r="P13043">
        <v>40</v>
      </c>
      <c r="Q13043">
        <v>6.9</v>
      </c>
    </row>
    <row r="13044" spans="1:17" hidden="1" x14ac:dyDescent="0.3">
      <c r="A13044" t="s">
        <v>50370</v>
      </c>
      <c r="B13044" t="s">
        <v>50371</v>
      </c>
      <c r="C13044" s="1" t="str">
        <f t="shared" si="1879"/>
        <v>21:0723</v>
      </c>
      <c r="D13044" s="1" t="str">
        <f t="shared" si="1880"/>
        <v>21:0213</v>
      </c>
      <c r="E13044" t="s">
        <v>50372</v>
      </c>
      <c r="F13044" t="s">
        <v>50373</v>
      </c>
      <c r="H13044">
        <v>62.1777649</v>
      </c>
      <c r="I13044">
        <v>-134.57400200000001</v>
      </c>
      <c r="J13044" s="1" t="str">
        <f t="shared" si="1881"/>
        <v>Fluid (stream)</v>
      </c>
      <c r="K13044" s="1" t="str">
        <f t="shared" si="1882"/>
        <v>Untreated Water</v>
      </c>
      <c r="O13044">
        <v>0.11</v>
      </c>
      <c r="P13044">
        <v>40</v>
      </c>
      <c r="Q13044">
        <v>6.9</v>
      </c>
    </row>
    <row r="13045" spans="1:17" hidden="1" x14ac:dyDescent="0.3">
      <c r="A13045" t="s">
        <v>50374</v>
      </c>
      <c r="B13045" t="s">
        <v>50375</v>
      </c>
      <c r="C13045" s="1" t="str">
        <f t="shared" si="1879"/>
        <v>21:0723</v>
      </c>
      <c r="D13045" s="1" t="str">
        <f t="shared" si="1880"/>
        <v>21:0213</v>
      </c>
      <c r="E13045" t="s">
        <v>50376</v>
      </c>
      <c r="F13045" t="s">
        <v>50377</v>
      </c>
      <c r="H13045">
        <v>62.175357200000001</v>
      </c>
      <c r="I13045">
        <v>-134.6194126</v>
      </c>
      <c r="J13045" s="1" t="str">
        <f t="shared" si="1881"/>
        <v>Fluid (stream)</v>
      </c>
      <c r="K13045" s="1" t="str">
        <f t="shared" si="1882"/>
        <v>Untreated Water</v>
      </c>
      <c r="O13045">
        <v>0.41</v>
      </c>
      <c r="P13045">
        <v>40</v>
      </c>
      <c r="Q13045">
        <v>7</v>
      </c>
    </row>
    <row r="13046" spans="1:17" hidden="1" x14ac:dyDescent="0.3">
      <c r="A13046" t="s">
        <v>50378</v>
      </c>
      <c r="B13046" t="s">
        <v>50379</v>
      </c>
      <c r="C13046" s="1" t="str">
        <f t="shared" si="1879"/>
        <v>21:0723</v>
      </c>
      <c r="D13046" s="1" t="str">
        <f t="shared" si="1880"/>
        <v>21:0213</v>
      </c>
      <c r="E13046" t="s">
        <v>50376</v>
      </c>
      <c r="F13046" t="s">
        <v>50380</v>
      </c>
      <c r="H13046">
        <v>62.175357200000001</v>
      </c>
      <c r="I13046">
        <v>-134.6194126</v>
      </c>
      <c r="J13046" s="1" t="str">
        <f t="shared" si="1881"/>
        <v>Fluid (stream)</v>
      </c>
      <c r="K13046" s="1" t="str">
        <f t="shared" si="1882"/>
        <v>Untreated Water</v>
      </c>
      <c r="O13046">
        <v>0.2</v>
      </c>
      <c r="P13046">
        <v>50</v>
      </c>
      <c r="Q13046">
        <v>6.9</v>
      </c>
    </row>
    <row r="13047" spans="1:17" hidden="1" x14ac:dyDescent="0.3">
      <c r="A13047" t="s">
        <v>50381</v>
      </c>
      <c r="B13047" t="s">
        <v>50382</v>
      </c>
      <c r="C13047" s="1" t="str">
        <f t="shared" si="1879"/>
        <v>21:0723</v>
      </c>
      <c r="D13047" s="1" t="str">
        <f t="shared" si="1880"/>
        <v>21:0213</v>
      </c>
      <c r="E13047" t="s">
        <v>50383</v>
      </c>
      <c r="F13047" t="s">
        <v>50384</v>
      </c>
      <c r="H13047">
        <v>62.148656899999999</v>
      </c>
      <c r="I13047">
        <v>-134.61140180000001</v>
      </c>
      <c r="J13047" s="1" t="str">
        <f t="shared" si="1881"/>
        <v>Fluid (stream)</v>
      </c>
      <c r="K13047" s="1" t="str">
        <f t="shared" si="1882"/>
        <v>Untreated Water</v>
      </c>
      <c r="O13047">
        <v>0.19</v>
      </c>
      <c r="P13047">
        <v>40</v>
      </c>
      <c r="Q13047">
        <v>6.7</v>
      </c>
    </row>
    <row r="13048" spans="1:17" hidden="1" x14ac:dyDescent="0.3">
      <c r="A13048" t="s">
        <v>50385</v>
      </c>
      <c r="B13048" t="s">
        <v>50386</v>
      </c>
      <c r="C13048" s="1" t="str">
        <f t="shared" si="1879"/>
        <v>21:0723</v>
      </c>
      <c r="D13048" s="1" t="str">
        <f t="shared" si="1880"/>
        <v>21:0213</v>
      </c>
      <c r="E13048" t="s">
        <v>50387</v>
      </c>
      <c r="F13048" t="s">
        <v>50388</v>
      </c>
      <c r="H13048">
        <v>62.1336595</v>
      </c>
      <c r="I13048">
        <v>-134.62191100000001</v>
      </c>
      <c r="J13048" s="1" t="str">
        <f t="shared" si="1881"/>
        <v>Fluid (stream)</v>
      </c>
      <c r="K13048" s="1" t="str">
        <f t="shared" si="1882"/>
        <v>Untreated Water</v>
      </c>
      <c r="O13048">
        <v>2.5000000000000001E-2</v>
      </c>
      <c r="P13048">
        <v>40</v>
      </c>
      <c r="Q13048">
        <v>6.7</v>
      </c>
    </row>
    <row r="13049" spans="1:17" hidden="1" x14ac:dyDescent="0.3">
      <c r="A13049" t="s">
        <v>50389</v>
      </c>
      <c r="B13049" t="s">
        <v>50390</v>
      </c>
      <c r="C13049" s="1" t="str">
        <f t="shared" si="1879"/>
        <v>21:0723</v>
      </c>
      <c r="D13049" s="1" t="str">
        <f t="shared" si="1880"/>
        <v>21:0213</v>
      </c>
      <c r="E13049" t="s">
        <v>50391</v>
      </c>
      <c r="F13049" t="s">
        <v>50392</v>
      </c>
      <c r="H13049">
        <v>62.116558499999996</v>
      </c>
      <c r="I13049">
        <v>-134.605603</v>
      </c>
      <c r="J13049" s="1" t="str">
        <f t="shared" si="1881"/>
        <v>Fluid (stream)</v>
      </c>
      <c r="K13049" s="1" t="str">
        <f t="shared" si="1882"/>
        <v>Untreated Water</v>
      </c>
      <c r="O13049">
        <v>0.24</v>
      </c>
      <c r="P13049">
        <v>30</v>
      </c>
      <c r="Q13049">
        <v>6.7</v>
      </c>
    </row>
    <row r="13050" spans="1:17" hidden="1" x14ac:dyDescent="0.3">
      <c r="A13050" t="s">
        <v>50393</v>
      </c>
      <c r="B13050" t="s">
        <v>50394</v>
      </c>
      <c r="C13050" s="1" t="str">
        <f t="shared" si="1879"/>
        <v>21:0723</v>
      </c>
      <c r="D13050" s="1" t="str">
        <f t="shared" si="1880"/>
        <v>21:0213</v>
      </c>
      <c r="E13050" t="s">
        <v>50395</v>
      </c>
      <c r="F13050" t="s">
        <v>50396</v>
      </c>
      <c r="H13050">
        <v>62.111356600000001</v>
      </c>
      <c r="I13050">
        <v>-134.57100550000001</v>
      </c>
      <c r="J13050" s="1" t="str">
        <f t="shared" si="1881"/>
        <v>Fluid (stream)</v>
      </c>
      <c r="K13050" s="1" t="str">
        <f t="shared" si="1882"/>
        <v>Untreated Water</v>
      </c>
      <c r="O13050">
        <v>2.5000000000000001E-2</v>
      </c>
      <c r="P13050">
        <v>30</v>
      </c>
      <c r="Q13050">
        <v>6.4</v>
      </c>
    </row>
    <row r="13051" spans="1:17" hidden="1" x14ac:dyDescent="0.3">
      <c r="A13051" t="s">
        <v>50397</v>
      </c>
      <c r="B13051" t="s">
        <v>50398</v>
      </c>
      <c r="C13051" s="1" t="str">
        <f t="shared" si="1879"/>
        <v>21:0723</v>
      </c>
      <c r="D13051" s="1" t="str">
        <f t="shared" si="1880"/>
        <v>21:0213</v>
      </c>
      <c r="E13051" t="s">
        <v>50399</v>
      </c>
      <c r="F13051" t="s">
        <v>50400</v>
      </c>
      <c r="H13051">
        <v>62.095863700000002</v>
      </c>
      <c r="I13051">
        <v>-134.5919093</v>
      </c>
      <c r="J13051" s="1" t="str">
        <f t="shared" si="1881"/>
        <v>Fluid (stream)</v>
      </c>
      <c r="K13051" s="1" t="str">
        <f t="shared" si="1882"/>
        <v>Untreated Water</v>
      </c>
      <c r="O13051">
        <v>2.5000000000000001E-2</v>
      </c>
      <c r="P13051">
        <v>50</v>
      </c>
      <c r="Q13051">
        <v>6.5</v>
      </c>
    </row>
    <row r="13052" spans="1:17" hidden="1" x14ac:dyDescent="0.3">
      <c r="A13052" t="s">
        <v>50401</v>
      </c>
      <c r="B13052" t="s">
        <v>50402</v>
      </c>
      <c r="C13052" s="1" t="str">
        <f t="shared" si="1879"/>
        <v>21:0723</v>
      </c>
      <c r="D13052" s="1" t="str">
        <f t="shared" si="1880"/>
        <v>21:0213</v>
      </c>
      <c r="E13052" t="s">
        <v>50403</v>
      </c>
      <c r="F13052" t="s">
        <v>50404</v>
      </c>
      <c r="H13052">
        <v>62.062856799999999</v>
      </c>
      <c r="I13052">
        <v>-134.63359990000001</v>
      </c>
      <c r="J13052" s="1" t="str">
        <f t="shared" si="1881"/>
        <v>Fluid (stream)</v>
      </c>
      <c r="K13052" s="1" t="str">
        <f t="shared" si="1882"/>
        <v>Untreated Water</v>
      </c>
      <c r="O13052">
        <v>0.09</v>
      </c>
      <c r="P13052">
        <v>80</v>
      </c>
      <c r="Q13052">
        <v>6.8</v>
      </c>
    </row>
    <row r="13053" spans="1:17" hidden="1" x14ac:dyDescent="0.3">
      <c r="A13053" t="s">
        <v>50405</v>
      </c>
      <c r="B13053" t="s">
        <v>50406</v>
      </c>
      <c r="C13053" s="1" t="str">
        <f t="shared" si="1879"/>
        <v>21:0723</v>
      </c>
      <c r="D13053" s="1" t="str">
        <f t="shared" si="1880"/>
        <v>21:0213</v>
      </c>
      <c r="E13053" t="s">
        <v>50407</v>
      </c>
      <c r="F13053" t="s">
        <v>50408</v>
      </c>
      <c r="H13053">
        <v>62.050460600000001</v>
      </c>
      <c r="I13053">
        <v>-134.63049760000001</v>
      </c>
      <c r="J13053" s="1" t="str">
        <f t="shared" si="1881"/>
        <v>Fluid (stream)</v>
      </c>
      <c r="K13053" s="1" t="str">
        <f t="shared" si="1882"/>
        <v>Untreated Water</v>
      </c>
      <c r="O13053">
        <v>2.5000000000000001E-2</v>
      </c>
      <c r="P13053">
        <v>50</v>
      </c>
      <c r="Q13053">
        <v>6.8</v>
      </c>
    </row>
    <row r="13054" spans="1:17" hidden="1" x14ac:dyDescent="0.3">
      <c r="A13054" t="s">
        <v>50409</v>
      </c>
      <c r="B13054" t="s">
        <v>50410</v>
      </c>
      <c r="C13054" s="1" t="str">
        <f t="shared" si="1879"/>
        <v>21:0723</v>
      </c>
      <c r="D13054" s="1" t="str">
        <f t="shared" si="1880"/>
        <v>21:0213</v>
      </c>
      <c r="E13054" t="s">
        <v>50411</v>
      </c>
      <c r="F13054" t="s">
        <v>50412</v>
      </c>
      <c r="H13054">
        <v>62.046258999999999</v>
      </c>
      <c r="I13054">
        <v>-134.66540699999999</v>
      </c>
      <c r="J13054" s="1" t="str">
        <f t="shared" si="1881"/>
        <v>Fluid (stream)</v>
      </c>
      <c r="K13054" s="1" t="str">
        <f t="shared" si="1882"/>
        <v>Untreated Water</v>
      </c>
      <c r="O13054">
        <v>0.8</v>
      </c>
      <c r="P13054">
        <v>80</v>
      </c>
      <c r="Q13054">
        <v>6.8</v>
      </c>
    </row>
    <row r="13055" spans="1:17" hidden="1" x14ac:dyDescent="0.3">
      <c r="A13055" t="s">
        <v>50413</v>
      </c>
      <c r="B13055" t="s">
        <v>50414</v>
      </c>
      <c r="C13055" s="1" t="str">
        <f t="shared" si="1879"/>
        <v>21:0723</v>
      </c>
      <c r="D13055" s="1" t="str">
        <f t="shared" si="1880"/>
        <v>21:0213</v>
      </c>
      <c r="E13055" t="s">
        <v>50415</v>
      </c>
      <c r="F13055" t="s">
        <v>50416</v>
      </c>
      <c r="H13055">
        <v>62.041157599999998</v>
      </c>
      <c r="I13055">
        <v>-134.67179110000001</v>
      </c>
      <c r="J13055" s="1" t="str">
        <f t="shared" si="1881"/>
        <v>Fluid (stream)</v>
      </c>
      <c r="K13055" s="1" t="str">
        <f t="shared" si="1882"/>
        <v>Untreated Water</v>
      </c>
      <c r="O13055">
        <v>0.47</v>
      </c>
      <c r="P13055">
        <v>90</v>
      </c>
      <c r="Q13055">
        <v>6.9</v>
      </c>
    </row>
    <row r="13056" spans="1:17" hidden="1" x14ac:dyDescent="0.3">
      <c r="A13056" t="s">
        <v>50417</v>
      </c>
      <c r="B13056" t="s">
        <v>50418</v>
      </c>
      <c r="C13056" s="1" t="str">
        <f t="shared" si="1879"/>
        <v>21:0723</v>
      </c>
      <c r="D13056" s="1" t="str">
        <f t="shared" si="1880"/>
        <v>21:0213</v>
      </c>
      <c r="E13056" t="s">
        <v>50419</v>
      </c>
      <c r="F13056" t="s">
        <v>50420</v>
      </c>
      <c r="H13056">
        <v>62.032953900000003</v>
      </c>
      <c r="I13056">
        <v>-134.70809869999999</v>
      </c>
      <c r="J13056" s="1" t="str">
        <f t="shared" si="1881"/>
        <v>Fluid (stream)</v>
      </c>
      <c r="K13056" s="1" t="str">
        <f t="shared" si="1882"/>
        <v>Untreated Water</v>
      </c>
      <c r="O13056">
        <v>0.73</v>
      </c>
      <c r="P13056">
        <v>60</v>
      </c>
      <c r="Q13056">
        <v>7.3</v>
      </c>
    </row>
    <row r="13057" spans="1:17" hidden="1" x14ac:dyDescent="0.3">
      <c r="A13057" t="s">
        <v>50421</v>
      </c>
      <c r="B13057" t="s">
        <v>50422</v>
      </c>
      <c r="C13057" s="1" t="str">
        <f t="shared" si="1879"/>
        <v>21:0723</v>
      </c>
      <c r="D13057" s="1" t="str">
        <f t="shared" si="1880"/>
        <v>21:0213</v>
      </c>
      <c r="E13057" t="s">
        <v>50423</v>
      </c>
      <c r="F13057" t="s">
        <v>50424</v>
      </c>
      <c r="H13057">
        <v>62.013559000000001</v>
      </c>
      <c r="I13057">
        <v>-134.68939280000001</v>
      </c>
      <c r="J13057" s="1" t="str">
        <f t="shared" si="1881"/>
        <v>Fluid (stream)</v>
      </c>
      <c r="K13057" s="1" t="str">
        <f t="shared" si="1882"/>
        <v>Untreated Water</v>
      </c>
      <c r="O13057">
        <v>2.17</v>
      </c>
      <c r="P13057">
        <v>80</v>
      </c>
      <c r="Q13057">
        <v>7.5</v>
      </c>
    </row>
    <row r="13058" spans="1:17" hidden="1" x14ac:dyDescent="0.3">
      <c r="A13058" t="s">
        <v>50425</v>
      </c>
      <c r="B13058" t="s">
        <v>50426</v>
      </c>
      <c r="C13058" s="1" t="str">
        <f t="shared" si="1879"/>
        <v>21:0723</v>
      </c>
      <c r="D13058" s="1" t="str">
        <f>HYPERLINK("http://geochem.nrcan.gc.ca/cdogs/content/svy/svy_e.htm", "")</f>
        <v/>
      </c>
      <c r="G13058" s="1" t="str">
        <f>HYPERLINK("http://geochem.nrcan.gc.ca/cdogs/content/cr_/cr_00084_e.htm", "84")</f>
        <v>84</v>
      </c>
      <c r="J13058" t="s">
        <v>11453</v>
      </c>
      <c r="K13058" t="s">
        <v>11454</v>
      </c>
      <c r="O13058">
        <v>0.25</v>
      </c>
      <c r="P13058">
        <v>70</v>
      </c>
      <c r="Q13058">
        <v>7.8</v>
      </c>
    </row>
    <row r="13059" spans="1:17" hidden="1" x14ac:dyDescent="0.3">
      <c r="A13059" t="s">
        <v>50427</v>
      </c>
      <c r="B13059" t="s">
        <v>50428</v>
      </c>
      <c r="C13059" s="1" t="str">
        <f t="shared" si="1879"/>
        <v>21:0723</v>
      </c>
      <c r="D13059" s="1" t="str">
        <f t="shared" ref="D13059:D13076" si="1883">HYPERLINK("http://geochem.nrcan.gc.ca/cdogs/content/svy/svy210213_e.htm", "21:0213")</f>
        <v>21:0213</v>
      </c>
      <c r="E13059" t="s">
        <v>50429</v>
      </c>
      <c r="F13059" t="s">
        <v>50430</v>
      </c>
      <c r="H13059">
        <v>62.013053399999997</v>
      </c>
      <c r="I13059">
        <v>-134.92191059999999</v>
      </c>
      <c r="J13059" s="1" t="str">
        <f t="shared" ref="J13059:J13076" si="1884">HYPERLINK("http://geochem.nrcan.gc.ca/cdogs/content/kwd/kwd020018_e.htm", "Fluid (stream)")</f>
        <v>Fluid (stream)</v>
      </c>
      <c r="K13059" s="1" t="str">
        <f t="shared" ref="K13059:K13076" si="1885">HYPERLINK("http://geochem.nrcan.gc.ca/cdogs/content/kwd/kwd080007_e.htm", "Untreated Water")</f>
        <v>Untreated Water</v>
      </c>
      <c r="O13059">
        <v>0.28000000000000003</v>
      </c>
      <c r="P13059">
        <v>80</v>
      </c>
      <c r="Q13059">
        <v>8</v>
      </c>
    </row>
    <row r="13060" spans="1:17" hidden="1" x14ac:dyDescent="0.3">
      <c r="A13060" t="s">
        <v>50431</v>
      </c>
      <c r="B13060" t="s">
        <v>50432</v>
      </c>
      <c r="C13060" s="1" t="str">
        <f t="shared" si="1879"/>
        <v>21:0723</v>
      </c>
      <c r="D13060" s="1" t="str">
        <f t="shared" si="1883"/>
        <v>21:0213</v>
      </c>
      <c r="E13060" t="s">
        <v>50433</v>
      </c>
      <c r="F13060" t="s">
        <v>50434</v>
      </c>
      <c r="H13060">
        <v>62.017258599999998</v>
      </c>
      <c r="I13060">
        <v>-134.85110280000001</v>
      </c>
      <c r="J13060" s="1" t="str">
        <f t="shared" si="1884"/>
        <v>Fluid (stream)</v>
      </c>
      <c r="K13060" s="1" t="str">
        <f t="shared" si="1885"/>
        <v>Untreated Water</v>
      </c>
      <c r="O13060">
        <v>0.64</v>
      </c>
      <c r="P13060">
        <v>110</v>
      </c>
      <c r="Q13060">
        <v>7.6</v>
      </c>
    </row>
    <row r="13061" spans="1:17" hidden="1" x14ac:dyDescent="0.3">
      <c r="A13061" t="s">
        <v>50435</v>
      </c>
      <c r="B13061" t="s">
        <v>50436</v>
      </c>
      <c r="C13061" s="1" t="str">
        <f t="shared" si="1879"/>
        <v>21:0723</v>
      </c>
      <c r="D13061" s="1" t="str">
        <f t="shared" si="1883"/>
        <v>21:0213</v>
      </c>
      <c r="E13061" t="s">
        <v>50437</v>
      </c>
      <c r="F13061" t="s">
        <v>50438</v>
      </c>
      <c r="H13061">
        <v>62.0499619</v>
      </c>
      <c r="I13061">
        <v>-134.79020689999999</v>
      </c>
      <c r="J13061" s="1" t="str">
        <f t="shared" si="1884"/>
        <v>Fluid (stream)</v>
      </c>
      <c r="K13061" s="1" t="str">
        <f t="shared" si="1885"/>
        <v>Untreated Water</v>
      </c>
      <c r="O13061">
        <v>0.55000000000000004</v>
      </c>
      <c r="P13061">
        <v>80</v>
      </c>
      <c r="Q13061">
        <v>7.6</v>
      </c>
    </row>
    <row r="13062" spans="1:17" hidden="1" x14ac:dyDescent="0.3">
      <c r="A13062" t="s">
        <v>50439</v>
      </c>
      <c r="B13062" t="s">
        <v>50440</v>
      </c>
      <c r="C13062" s="1" t="str">
        <f t="shared" si="1879"/>
        <v>21:0723</v>
      </c>
      <c r="D13062" s="1" t="str">
        <f t="shared" si="1883"/>
        <v>21:0213</v>
      </c>
      <c r="E13062" t="s">
        <v>50437</v>
      </c>
      <c r="F13062" t="s">
        <v>50441</v>
      </c>
      <c r="H13062">
        <v>62.0499619</v>
      </c>
      <c r="I13062">
        <v>-134.79020689999999</v>
      </c>
      <c r="J13062" s="1" t="str">
        <f t="shared" si="1884"/>
        <v>Fluid (stream)</v>
      </c>
      <c r="K13062" s="1" t="str">
        <f t="shared" si="1885"/>
        <v>Untreated Water</v>
      </c>
      <c r="O13062">
        <v>0.59</v>
      </c>
      <c r="P13062">
        <v>80</v>
      </c>
      <c r="Q13062">
        <v>7.5</v>
      </c>
    </row>
    <row r="13063" spans="1:17" hidden="1" x14ac:dyDescent="0.3">
      <c r="A13063" t="s">
        <v>50442</v>
      </c>
      <c r="B13063" t="s">
        <v>50443</v>
      </c>
      <c r="C13063" s="1" t="str">
        <f t="shared" si="1879"/>
        <v>21:0723</v>
      </c>
      <c r="D13063" s="1" t="str">
        <f t="shared" si="1883"/>
        <v>21:0213</v>
      </c>
      <c r="E13063" t="s">
        <v>50444</v>
      </c>
      <c r="F13063" t="s">
        <v>50445</v>
      </c>
      <c r="H13063">
        <v>62.070555499999998</v>
      </c>
      <c r="I13063">
        <v>-134.78510919999999</v>
      </c>
      <c r="J13063" s="1" t="str">
        <f t="shared" si="1884"/>
        <v>Fluid (stream)</v>
      </c>
      <c r="K13063" s="1" t="str">
        <f t="shared" si="1885"/>
        <v>Untreated Water</v>
      </c>
      <c r="O13063">
        <v>0.6</v>
      </c>
      <c r="P13063">
        <v>80</v>
      </c>
      <c r="Q13063">
        <v>7.5</v>
      </c>
    </row>
    <row r="13064" spans="1:17" hidden="1" x14ac:dyDescent="0.3">
      <c r="A13064" t="s">
        <v>50446</v>
      </c>
      <c r="B13064" t="s">
        <v>50447</v>
      </c>
      <c r="C13064" s="1" t="str">
        <f t="shared" si="1879"/>
        <v>21:0723</v>
      </c>
      <c r="D13064" s="1" t="str">
        <f t="shared" si="1883"/>
        <v>21:0213</v>
      </c>
      <c r="E13064" t="s">
        <v>50448</v>
      </c>
      <c r="F13064" t="s">
        <v>50449</v>
      </c>
      <c r="H13064">
        <v>62.082762000000002</v>
      </c>
      <c r="I13064">
        <v>-134.68210260000001</v>
      </c>
      <c r="J13064" s="1" t="str">
        <f t="shared" si="1884"/>
        <v>Fluid (stream)</v>
      </c>
      <c r="K13064" s="1" t="str">
        <f t="shared" si="1885"/>
        <v>Untreated Water</v>
      </c>
      <c r="O13064">
        <v>2.5000000000000001E-2</v>
      </c>
      <c r="P13064">
        <v>50</v>
      </c>
      <c r="Q13064">
        <v>7.4</v>
      </c>
    </row>
    <row r="13065" spans="1:17" hidden="1" x14ac:dyDescent="0.3">
      <c r="A13065" t="s">
        <v>50450</v>
      </c>
      <c r="B13065" t="s">
        <v>50451</v>
      </c>
      <c r="C13065" s="1" t="str">
        <f t="shared" si="1879"/>
        <v>21:0723</v>
      </c>
      <c r="D13065" s="1" t="str">
        <f t="shared" si="1883"/>
        <v>21:0213</v>
      </c>
      <c r="E13065" t="s">
        <v>50452</v>
      </c>
      <c r="F13065" t="s">
        <v>50453</v>
      </c>
      <c r="H13065">
        <v>62.061855000000001</v>
      </c>
      <c r="I13065">
        <v>-134.71050080000001</v>
      </c>
      <c r="J13065" s="1" t="str">
        <f t="shared" si="1884"/>
        <v>Fluid (stream)</v>
      </c>
      <c r="K13065" s="1" t="str">
        <f t="shared" si="1885"/>
        <v>Untreated Water</v>
      </c>
      <c r="O13065">
        <v>2.5000000000000001E-2</v>
      </c>
      <c r="P13065">
        <v>50</v>
      </c>
      <c r="Q13065">
        <v>7.2</v>
      </c>
    </row>
    <row r="13066" spans="1:17" hidden="1" x14ac:dyDescent="0.3">
      <c r="A13066" t="s">
        <v>50454</v>
      </c>
      <c r="B13066" t="s">
        <v>50455</v>
      </c>
      <c r="C13066" s="1" t="str">
        <f t="shared" si="1879"/>
        <v>21:0723</v>
      </c>
      <c r="D13066" s="1" t="str">
        <f t="shared" si="1883"/>
        <v>21:0213</v>
      </c>
      <c r="E13066" t="s">
        <v>50456</v>
      </c>
      <c r="F13066" t="s">
        <v>50457</v>
      </c>
      <c r="H13066">
        <v>62.0647588</v>
      </c>
      <c r="I13066">
        <v>-134.7213027</v>
      </c>
      <c r="J13066" s="1" t="str">
        <f t="shared" si="1884"/>
        <v>Fluid (stream)</v>
      </c>
      <c r="K13066" s="1" t="str">
        <f t="shared" si="1885"/>
        <v>Untreated Water</v>
      </c>
      <c r="O13066">
        <v>0.14000000000000001</v>
      </c>
      <c r="P13066">
        <v>50</v>
      </c>
      <c r="Q13066">
        <v>6.8</v>
      </c>
    </row>
    <row r="13067" spans="1:17" hidden="1" x14ac:dyDescent="0.3">
      <c r="A13067" t="s">
        <v>50458</v>
      </c>
      <c r="B13067" t="s">
        <v>50459</v>
      </c>
      <c r="C13067" s="1" t="str">
        <f t="shared" si="1879"/>
        <v>21:0723</v>
      </c>
      <c r="D13067" s="1" t="str">
        <f t="shared" si="1883"/>
        <v>21:0213</v>
      </c>
      <c r="E13067" t="s">
        <v>50460</v>
      </c>
      <c r="F13067" t="s">
        <v>50461</v>
      </c>
      <c r="H13067">
        <v>62.087059000000004</v>
      </c>
      <c r="I13067">
        <v>-134.7179969</v>
      </c>
      <c r="J13067" s="1" t="str">
        <f t="shared" si="1884"/>
        <v>Fluid (stream)</v>
      </c>
      <c r="K13067" s="1" t="str">
        <f t="shared" si="1885"/>
        <v>Untreated Water</v>
      </c>
      <c r="O13067">
        <v>2.5000000000000001E-2</v>
      </c>
      <c r="P13067">
        <v>40</v>
      </c>
      <c r="Q13067">
        <v>6.6</v>
      </c>
    </row>
    <row r="13068" spans="1:17" hidden="1" x14ac:dyDescent="0.3">
      <c r="A13068" t="s">
        <v>50462</v>
      </c>
      <c r="B13068" t="s">
        <v>50463</v>
      </c>
      <c r="C13068" s="1" t="str">
        <f t="shared" si="1879"/>
        <v>21:0723</v>
      </c>
      <c r="D13068" s="1" t="str">
        <f t="shared" si="1883"/>
        <v>21:0213</v>
      </c>
      <c r="E13068" t="s">
        <v>50464</v>
      </c>
      <c r="F13068" t="s">
        <v>50465</v>
      </c>
      <c r="H13068">
        <v>62.111961999999998</v>
      </c>
      <c r="I13068">
        <v>-134.7236101</v>
      </c>
      <c r="J13068" s="1" t="str">
        <f t="shared" si="1884"/>
        <v>Fluid (stream)</v>
      </c>
      <c r="K13068" s="1" t="str">
        <f t="shared" si="1885"/>
        <v>Untreated Water</v>
      </c>
      <c r="O13068">
        <v>2.5000000000000001E-2</v>
      </c>
      <c r="P13068">
        <v>40</v>
      </c>
      <c r="Q13068">
        <v>6.7</v>
      </c>
    </row>
    <row r="13069" spans="1:17" hidden="1" x14ac:dyDescent="0.3">
      <c r="A13069" t="s">
        <v>50466</v>
      </c>
      <c r="B13069" t="s">
        <v>50467</v>
      </c>
      <c r="C13069" s="1" t="str">
        <f t="shared" si="1879"/>
        <v>21:0723</v>
      </c>
      <c r="D13069" s="1" t="str">
        <f t="shared" si="1883"/>
        <v>21:0213</v>
      </c>
      <c r="E13069" t="s">
        <v>50468</v>
      </c>
      <c r="F13069" t="s">
        <v>50469</v>
      </c>
      <c r="H13069">
        <v>62.136663400000003</v>
      </c>
      <c r="I13069">
        <v>-134.70121459999999</v>
      </c>
      <c r="J13069" s="1" t="str">
        <f t="shared" si="1884"/>
        <v>Fluid (stream)</v>
      </c>
      <c r="K13069" s="1" t="str">
        <f t="shared" si="1885"/>
        <v>Untreated Water</v>
      </c>
      <c r="O13069">
        <v>2.5000000000000001E-2</v>
      </c>
      <c r="P13069">
        <v>40</v>
      </c>
      <c r="Q13069">
        <v>6.8</v>
      </c>
    </row>
    <row r="13070" spans="1:17" hidden="1" x14ac:dyDescent="0.3">
      <c r="A13070" t="s">
        <v>50470</v>
      </c>
      <c r="B13070" t="s">
        <v>50471</v>
      </c>
      <c r="C13070" s="1" t="str">
        <f t="shared" si="1879"/>
        <v>21:0723</v>
      </c>
      <c r="D13070" s="1" t="str">
        <f t="shared" si="1883"/>
        <v>21:0213</v>
      </c>
      <c r="E13070" t="s">
        <v>50472</v>
      </c>
      <c r="F13070" t="s">
        <v>50473</v>
      </c>
      <c r="H13070">
        <v>62.154359800000002</v>
      </c>
      <c r="I13070">
        <v>-134.66010879999999</v>
      </c>
      <c r="J13070" s="1" t="str">
        <f t="shared" si="1884"/>
        <v>Fluid (stream)</v>
      </c>
      <c r="K13070" s="1" t="str">
        <f t="shared" si="1885"/>
        <v>Untreated Water</v>
      </c>
      <c r="O13070">
        <v>2.5000000000000001E-2</v>
      </c>
      <c r="P13070">
        <v>40</v>
      </c>
      <c r="Q13070">
        <v>6.9</v>
      </c>
    </row>
    <row r="13071" spans="1:17" hidden="1" x14ac:dyDescent="0.3">
      <c r="A13071" t="s">
        <v>50474</v>
      </c>
      <c r="B13071" t="s">
        <v>50475</v>
      </c>
      <c r="C13071" s="1" t="str">
        <f t="shared" si="1879"/>
        <v>21:0723</v>
      </c>
      <c r="D13071" s="1" t="str">
        <f t="shared" si="1883"/>
        <v>21:0213</v>
      </c>
      <c r="E13071" t="s">
        <v>50476</v>
      </c>
      <c r="F13071" t="s">
        <v>50477</v>
      </c>
      <c r="H13071">
        <v>62.175861599999998</v>
      </c>
      <c r="I13071">
        <v>-134.67259920000001</v>
      </c>
      <c r="J13071" s="1" t="str">
        <f t="shared" si="1884"/>
        <v>Fluid (stream)</v>
      </c>
      <c r="K13071" s="1" t="str">
        <f t="shared" si="1885"/>
        <v>Untreated Water</v>
      </c>
      <c r="O13071">
        <v>0.25</v>
      </c>
      <c r="P13071">
        <v>40</v>
      </c>
      <c r="Q13071">
        <v>6.9</v>
      </c>
    </row>
    <row r="13072" spans="1:17" hidden="1" x14ac:dyDescent="0.3">
      <c r="A13072" t="s">
        <v>50478</v>
      </c>
      <c r="B13072" t="s">
        <v>50479</v>
      </c>
      <c r="C13072" s="1" t="str">
        <f t="shared" si="1879"/>
        <v>21:0723</v>
      </c>
      <c r="D13072" s="1" t="str">
        <f t="shared" si="1883"/>
        <v>21:0213</v>
      </c>
      <c r="E13072" t="s">
        <v>50480</v>
      </c>
      <c r="F13072" t="s">
        <v>50481</v>
      </c>
      <c r="H13072">
        <v>62.177765100000002</v>
      </c>
      <c r="I13072">
        <v>-134.68840299999999</v>
      </c>
      <c r="J13072" s="1" t="str">
        <f t="shared" si="1884"/>
        <v>Fluid (stream)</v>
      </c>
      <c r="K13072" s="1" t="str">
        <f t="shared" si="1885"/>
        <v>Untreated Water</v>
      </c>
      <c r="O13072">
        <v>2.5000000000000001E-2</v>
      </c>
      <c r="P13072">
        <v>40</v>
      </c>
      <c r="Q13072">
        <v>7</v>
      </c>
    </row>
    <row r="13073" spans="1:17" hidden="1" x14ac:dyDescent="0.3">
      <c r="A13073" t="s">
        <v>50482</v>
      </c>
      <c r="B13073" t="s">
        <v>50483</v>
      </c>
      <c r="C13073" s="1" t="str">
        <f t="shared" si="1879"/>
        <v>21:0723</v>
      </c>
      <c r="D13073" s="1" t="str">
        <f t="shared" si="1883"/>
        <v>21:0213</v>
      </c>
      <c r="E13073" t="s">
        <v>50484</v>
      </c>
      <c r="F13073" t="s">
        <v>50485</v>
      </c>
      <c r="H13073">
        <v>62.2921665</v>
      </c>
      <c r="I13073">
        <v>-134.74861820000001</v>
      </c>
      <c r="J13073" s="1" t="str">
        <f t="shared" si="1884"/>
        <v>Fluid (stream)</v>
      </c>
      <c r="K13073" s="1" t="str">
        <f t="shared" si="1885"/>
        <v>Untreated Water</v>
      </c>
      <c r="O13073">
        <v>2.5000000000000001E-2</v>
      </c>
      <c r="P13073">
        <v>30</v>
      </c>
      <c r="Q13073">
        <v>6.8</v>
      </c>
    </row>
    <row r="13074" spans="1:17" hidden="1" x14ac:dyDescent="0.3">
      <c r="A13074" t="s">
        <v>50486</v>
      </c>
      <c r="B13074" t="s">
        <v>50487</v>
      </c>
      <c r="C13074" s="1" t="str">
        <f t="shared" si="1879"/>
        <v>21:0723</v>
      </c>
      <c r="D13074" s="1" t="str">
        <f t="shared" si="1883"/>
        <v>21:0213</v>
      </c>
      <c r="E13074" t="s">
        <v>50488</v>
      </c>
      <c r="F13074" t="s">
        <v>50489</v>
      </c>
      <c r="H13074">
        <v>62.282764899999997</v>
      </c>
      <c r="I13074">
        <v>-134.783424</v>
      </c>
      <c r="J13074" s="1" t="str">
        <f t="shared" si="1884"/>
        <v>Fluid (stream)</v>
      </c>
      <c r="K13074" s="1" t="str">
        <f t="shared" si="1885"/>
        <v>Untreated Water</v>
      </c>
      <c r="O13074">
        <v>2.5000000000000001E-2</v>
      </c>
      <c r="P13074">
        <v>30</v>
      </c>
      <c r="Q13074">
        <v>7</v>
      </c>
    </row>
    <row r="13075" spans="1:17" hidden="1" x14ac:dyDescent="0.3">
      <c r="A13075" t="s">
        <v>50490</v>
      </c>
      <c r="B13075" t="s">
        <v>50491</v>
      </c>
      <c r="C13075" s="1" t="str">
        <f t="shared" si="1879"/>
        <v>21:0723</v>
      </c>
      <c r="D13075" s="1" t="str">
        <f t="shared" si="1883"/>
        <v>21:0213</v>
      </c>
      <c r="E13075" t="s">
        <v>50492</v>
      </c>
      <c r="F13075" t="s">
        <v>50493</v>
      </c>
      <c r="H13075">
        <v>62.268565600000002</v>
      </c>
      <c r="I13075">
        <v>-134.80171010000001</v>
      </c>
      <c r="J13075" s="1" t="str">
        <f t="shared" si="1884"/>
        <v>Fluid (stream)</v>
      </c>
      <c r="K13075" s="1" t="str">
        <f t="shared" si="1885"/>
        <v>Untreated Water</v>
      </c>
      <c r="O13075">
        <v>2.5000000000000001E-2</v>
      </c>
      <c r="P13075">
        <v>40</v>
      </c>
      <c r="Q13075">
        <v>6.8</v>
      </c>
    </row>
    <row r="13076" spans="1:17" hidden="1" x14ac:dyDescent="0.3">
      <c r="A13076" t="s">
        <v>50494</v>
      </c>
      <c r="B13076" t="s">
        <v>50495</v>
      </c>
      <c r="C13076" s="1" t="str">
        <f t="shared" si="1879"/>
        <v>21:0723</v>
      </c>
      <c r="D13076" s="1" t="str">
        <f t="shared" si="1883"/>
        <v>21:0213</v>
      </c>
      <c r="E13076" t="s">
        <v>50496</v>
      </c>
      <c r="F13076" t="s">
        <v>50497</v>
      </c>
      <c r="H13076">
        <v>62.265266099999998</v>
      </c>
      <c r="I13076">
        <v>-134.81721719999999</v>
      </c>
      <c r="J13076" s="1" t="str">
        <f t="shared" si="1884"/>
        <v>Fluid (stream)</v>
      </c>
      <c r="K13076" s="1" t="str">
        <f t="shared" si="1885"/>
        <v>Untreated Water</v>
      </c>
      <c r="O13076">
        <v>2.5000000000000001E-2</v>
      </c>
      <c r="P13076">
        <v>30</v>
      </c>
      <c r="Q13076">
        <v>6.9</v>
      </c>
    </row>
    <row r="13077" spans="1:17" hidden="1" x14ac:dyDescent="0.3">
      <c r="A13077" t="s">
        <v>50498</v>
      </c>
      <c r="B13077" t="s">
        <v>50499</v>
      </c>
      <c r="C13077" s="1" t="str">
        <f t="shared" si="1879"/>
        <v>21:0723</v>
      </c>
      <c r="D13077" s="1" t="str">
        <f>HYPERLINK("http://geochem.nrcan.gc.ca/cdogs/content/svy/svy_e.htm", "")</f>
        <v/>
      </c>
      <c r="G13077" s="1" t="str">
        <f>HYPERLINK("http://geochem.nrcan.gc.ca/cdogs/content/cr_/cr_00084_e.htm", "84")</f>
        <v>84</v>
      </c>
      <c r="J13077" t="s">
        <v>11453</v>
      </c>
      <c r="K13077" t="s">
        <v>11454</v>
      </c>
      <c r="O13077">
        <v>0.21</v>
      </c>
      <c r="P13077">
        <v>50</v>
      </c>
      <c r="Q13077">
        <v>6.9</v>
      </c>
    </row>
    <row r="13078" spans="1:17" hidden="1" x14ac:dyDescent="0.3">
      <c r="A13078" t="s">
        <v>50500</v>
      </c>
      <c r="B13078" t="s">
        <v>50501</v>
      </c>
      <c r="C13078" s="1" t="str">
        <f t="shared" si="1879"/>
        <v>21:0723</v>
      </c>
      <c r="D13078" s="1" t="str">
        <f t="shared" ref="D13078:D13096" si="1886">HYPERLINK("http://geochem.nrcan.gc.ca/cdogs/content/svy/svy210213_e.htm", "21:0213")</f>
        <v>21:0213</v>
      </c>
      <c r="E13078" t="s">
        <v>50502</v>
      </c>
      <c r="F13078" t="s">
        <v>50503</v>
      </c>
      <c r="H13078">
        <v>62.273265000000002</v>
      </c>
      <c r="I13078">
        <v>-134.84762649999999</v>
      </c>
      <c r="J13078" s="1" t="str">
        <f t="shared" ref="J13078:J13096" si="1887">HYPERLINK("http://geochem.nrcan.gc.ca/cdogs/content/kwd/kwd020018_e.htm", "Fluid (stream)")</f>
        <v>Fluid (stream)</v>
      </c>
      <c r="K13078" s="1" t="str">
        <f t="shared" ref="K13078:K13096" si="1888">HYPERLINK("http://geochem.nrcan.gc.ca/cdogs/content/kwd/kwd080007_e.htm", "Untreated Water")</f>
        <v>Untreated Water</v>
      </c>
      <c r="O13078">
        <v>0.26</v>
      </c>
      <c r="P13078">
        <v>40</v>
      </c>
      <c r="Q13078">
        <v>6.8</v>
      </c>
    </row>
    <row r="13079" spans="1:17" hidden="1" x14ac:dyDescent="0.3">
      <c r="A13079" t="s">
        <v>50504</v>
      </c>
      <c r="B13079" t="s">
        <v>50505</v>
      </c>
      <c r="C13079" s="1" t="str">
        <f t="shared" si="1879"/>
        <v>21:0723</v>
      </c>
      <c r="D13079" s="1" t="str">
        <f t="shared" si="1886"/>
        <v>21:0213</v>
      </c>
      <c r="E13079" t="s">
        <v>50506</v>
      </c>
      <c r="F13079" t="s">
        <v>50507</v>
      </c>
      <c r="H13079">
        <v>62.273264699999999</v>
      </c>
      <c r="I13079">
        <v>-134.88442259999999</v>
      </c>
      <c r="J13079" s="1" t="str">
        <f t="shared" si="1887"/>
        <v>Fluid (stream)</v>
      </c>
      <c r="K13079" s="1" t="str">
        <f t="shared" si="1888"/>
        <v>Untreated Water</v>
      </c>
      <c r="O13079">
        <v>0.5</v>
      </c>
      <c r="P13079">
        <v>40</v>
      </c>
      <c r="Q13079">
        <v>7.3</v>
      </c>
    </row>
    <row r="13080" spans="1:17" hidden="1" x14ac:dyDescent="0.3">
      <c r="A13080" t="s">
        <v>50508</v>
      </c>
      <c r="B13080" t="s">
        <v>50509</v>
      </c>
      <c r="C13080" s="1" t="str">
        <f t="shared" si="1879"/>
        <v>21:0723</v>
      </c>
      <c r="D13080" s="1" t="str">
        <f t="shared" si="1886"/>
        <v>21:0213</v>
      </c>
      <c r="E13080" t="s">
        <v>50510</v>
      </c>
      <c r="F13080" t="s">
        <v>50511</v>
      </c>
      <c r="H13080">
        <v>62.270066999999997</v>
      </c>
      <c r="I13080">
        <v>-134.91891559999999</v>
      </c>
      <c r="J13080" s="1" t="str">
        <f t="shared" si="1887"/>
        <v>Fluid (stream)</v>
      </c>
      <c r="K13080" s="1" t="str">
        <f t="shared" si="1888"/>
        <v>Untreated Water</v>
      </c>
      <c r="O13080">
        <v>0.19</v>
      </c>
      <c r="P13080">
        <v>40</v>
      </c>
      <c r="Q13080">
        <v>7.2</v>
      </c>
    </row>
    <row r="13081" spans="1:17" hidden="1" x14ac:dyDescent="0.3">
      <c r="A13081" t="s">
        <v>50512</v>
      </c>
      <c r="B13081" t="s">
        <v>50513</v>
      </c>
      <c r="C13081" s="1" t="str">
        <f t="shared" si="1879"/>
        <v>21:0723</v>
      </c>
      <c r="D13081" s="1" t="str">
        <f t="shared" si="1886"/>
        <v>21:0213</v>
      </c>
      <c r="E13081" t="s">
        <v>50514</v>
      </c>
      <c r="F13081" t="s">
        <v>50515</v>
      </c>
      <c r="H13081">
        <v>62.280467399999999</v>
      </c>
      <c r="I13081">
        <v>-134.93021780000001</v>
      </c>
      <c r="J13081" s="1" t="str">
        <f t="shared" si="1887"/>
        <v>Fluid (stream)</v>
      </c>
      <c r="K13081" s="1" t="str">
        <f t="shared" si="1888"/>
        <v>Untreated Water</v>
      </c>
      <c r="O13081">
        <v>0.44</v>
      </c>
      <c r="P13081">
        <v>40</v>
      </c>
      <c r="Q13081">
        <v>7.1</v>
      </c>
    </row>
    <row r="13082" spans="1:17" hidden="1" x14ac:dyDescent="0.3">
      <c r="A13082" t="s">
        <v>50516</v>
      </c>
      <c r="B13082" t="s">
        <v>50517</v>
      </c>
      <c r="C13082" s="1" t="str">
        <f t="shared" si="1879"/>
        <v>21:0723</v>
      </c>
      <c r="D13082" s="1" t="str">
        <f t="shared" si="1886"/>
        <v>21:0213</v>
      </c>
      <c r="E13082" t="s">
        <v>50518</v>
      </c>
      <c r="F13082" t="s">
        <v>50519</v>
      </c>
      <c r="H13082">
        <v>62.270868399999998</v>
      </c>
      <c r="I13082">
        <v>-134.94162499999999</v>
      </c>
      <c r="J13082" s="1" t="str">
        <f t="shared" si="1887"/>
        <v>Fluid (stream)</v>
      </c>
      <c r="K13082" s="1" t="str">
        <f t="shared" si="1888"/>
        <v>Untreated Water</v>
      </c>
      <c r="O13082">
        <v>0.25</v>
      </c>
      <c r="P13082">
        <v>30</v>
      </c>
      <c r="Q13082">
        <v>7.2</v>
      </c>
    </row>
    <row r="13083" spans="1:17" hidden="1" x14ac:dyDescent="0.3">
      <c r="A13083" t="s">
        <v>50520</v>
      </c>
      <c r="B13083" t="s">
        <v>50521</v>
      </c>
      <c r="C13083" s="1" t="str">
        <f t="shared" si="1879"/>
        <v>21:0723</v>
      </c>
      <c r="D13083" s="1" t="str">
        <f t="shared" si="1886"/>
        <v>21:0213</v>
      </c>
      <c r="E13083" t="s">
        <v>50522</v>
      </c>
      <c r="F13083" t="s">
        <v>50523</v>
      </c>
      <c r="H13083">
        <v>62.283364200000001</v>
      </c>
      <c r="I13083">
        <v>-134.97492059999999</v>
      </c>
      <c r="J13083" s="1" t="str">
        <f t="shared" si="1887"/>
        <v>Fluid (stream)</v>
      </c>
      <c r="K13083" s="1" t="str">
        <f t="shared" si="1888"/>
        <v>Untreated Water</v>
      </c>
      <c r="O13083">
        <v>2.5000000000000001E-2</v>
      </c>
      <c r="P13083">
        <v>30</v>
      </c>
      <c r="Q13083">
        <v>7.1</v>
      </c>
    </row>
    <row r="13084" spans="1:17" hidden="1" x14ac:dyDescent="0.3">
      <c r="A13084" t="s">
        <v>50524</v>
      </c>
      <c r="B13084" t="s">
        <v>50525</v>
      </c>
      <c r="C13084" s="1" t="str">
        <f t="shared" si="1879"/>
        <v>21:0723</v>
      </c>
      <c r="D13084" s="1" t="str">
        <f t="shared" si="1886"/>
        <v>21:0213</v>
      </c>
      <c r="E13084" t="s">
        <v>50526</v>
      </c>
      <c r="F13084" t="s">
        <v>50527</v>
      </c>
      <c r="H13084">
        <v>62.308163499999999</v>
      </c>
      <c r="I13084">
        <v>-134.92313189999999</v>
      </c>
      <c r="J13084" s="1" t="str">
        <f t="shared" si="1887"/>
        <v>Fluid (stream)</v>
      </c>
      <c r="K13084" s="1" t="str">
        <f t="shared" si="1888"/>
        <v>Untreated Water</v>
      </c>
      <c r="O13084">
        <v>2.5000000000000001E-2</v>
      </c>
      <c r="P13084">
        <v>40</v>
      </c>
      <c r="Q13084">
        <v>7.2</v>
      </c>
    </row>
    <row r="13085" spans="1:17" hidden="1" x14ac:dyDescent="0.3">
      <c r="A13085" t="s">
        <v>50528</v>
      </c>
      <c r="B13085" t="s">
        <v>50529</v>
      </c>
      <c r="C13085" s="1" t="str">
        <f t="shared" si="1879"/>
        <v>21:0723</v>
      </c>
      <c r="D13085" s="1" t="str">
        <f t="shared" si="1886"/>
        <v>21:0213</v>
      </c>
      <c r="E13085" t="s">
        <v>50530</v>
      </c>
      <c r="F13085" t="s">
        <v>50531</v>
      </c>
      <c r="H13085">
        <v>62.304566800000003</v>
      </c>
      <c r="I13085">
        <v>-135.0553204</v>
      </c>
      <c r="J13085" s="1" t="str">
        <f t="shared" si="1887"/>
        <v>Fluid (stream)</v>
      </c>
      <c r="K13085" s="1" t="str">
        <f t="shared" si="1888"/>
        <v>Untreated Water</v>
      </c>
      <c r="O13085">
        <v>0.19</v>
      </c>
      <c r="P13085">
        <v>40</v>
      </c>
      <c r="Q13085">
        <v>7.2</v>
      </c>
    </row>
    <row r="13086" spans="1:17" hidden="1" x14ac:dyDescent="0.3">
      <c r="A13086" t="s">
        <v>50532</v>
      </c>
      <c r="B13086" t="s">
        <v>50533</v>
      </c>
      <c r="C13086" s="1" t="str">
        <f t="shared" si="1879"/>
        <v>21:0723</v>
      </c>
      <c r="D13086" s="1" t="str">
        <f t="shared" si="1886"/>
        <v>21:0213</v>
      </c>
      <c r="E13086" t="s">
        <v>50530</v>
      </c>
      <c r="F13086" t="s">
        <v>50534</v>
      </c>
      <c r="H13086">
        <v>62.304566800000003</v>
      </c>
      <c r="I13086">
        <v>-135.0553204</v>
      </c>
      <c r="J13086" s="1" t="str">
        <f t="shared" si="1887"/>
        <v>Fluid (stream)</v>
      </c>
      <c r="K13086" s="1" t="str">
        <f t="shared" si="1888"/>
        <v>Untreated Water</v>
      </c>
      <c r="O13086">
        <v>0.23</v>
      </c>
      <c r="P13086">
        <v>30</v>
      </c>
      <c r="Q13086">
        <v>7.1</v>
      </c>
    </row>
    <row r="13087" spans="1:17" hidden="1" x14ac:dyDescent="0.3">
      <c r="A13087" t="s">
        <v>50535</v>
      </c>
      <c r="B13087" t="s">
        <v>50536</v>
      </c>
      <c r="C13087" s="1" t="str">
        <f t="shared" si="1879"/>
        <v>21:0723</v>
      </c>
      <c r="D13087" s="1" t="str">
        <f t="shared" si="1886"/>
        <v>21:0213</v>
      </c>
      <c r="E13087" t="s">
        <v>50537</v>
      </c>
      <c r="F13087" t="s">
        <v>50538</v>
      </c>
      <c r="H13087">
        <v>62.2752658</v>
      </c>
      <c r="I13087">
        <v>-135.0359244</v>
      </c>
      <c r="J13087" s="1" t="str">
        <f t="shared" si="1887"/>
        <v>Fluid (stream)</v>
      </c>
      <c r="K13087" s="1" t="str">
        <f t="shared" si="1888"/>
        <v>Untreated Water</v>
      </c>
      <c r="O13087">
        <v>0.43</v>
      </c>
      <c r="P13087">
        <v>40</v>
      </c>
      <c r="Q13087">
        <v>7</v>
      </c>
    </row>
    <row r="13088" spans="1:17" hidden="1" x14ac:dyDescent="0.3">
      <c r="A13088" t="s">
        <v>50539</v>
      </c>
      <c r="B13088" t="s">
        <v>50540</v>
      </c>
      <c r="C13088" s="1" t="str">
        <f t="shared" si="1879"/>
        <v>21:0723</v>
      </c>
      <c r="D13088" s="1" t="str">
        <f t="shared" si="1886"/>
        <v>21:0213</v>
      </c>
      <c r="E13088" t="s">
        <v>50541</v>
      </c>
      <c r="F13088" t="s">
        <v>50542</v>
      </c>
      <c r="H13088">
        <v>62.2600646</v>
      </c>
      <c r="I13088">
        <v>-134.99292639999999</v>
      </c>
      <c r="J13088" s="1" t="str">
        <f t="shared" si="1887"/>
        <v>Fluid (stream)</v>
      </c>
      <c r="K13088" s="1" t="str">
        <f t="shared" si="1888"/>
        <v>Untreated Water</v>
      </c>
      <c r="O13088">
        <v>0.38</v>
      </c>
      <c r="P13088">
        <v>40</v>
      </c>
      <c r="Q13088">
        <v>7.1</v>
      </c>
    </row>
    <row r="13089" spans="1:17" hidden="1" x14ac:dyDescent="0.3">
      <c r="A13089" t="s">
        <v>50543</v>
      </c>
      <c r="B13089" t="s">
        <v>50544</v>
      </c>
      <c r="C13089" s="1" t="str">
        <f t="shared" si="1879"/>
        <v>21:0723</v>
      </c>
      <c r="D13089" s="1" t="str">
        <f t="shared" si="1886"/>
        <v>21:0213</v>
      </c>
      <c r="E13089" t="s">
        <v>50545</v>
      </c>
      <c r="F13089" t="s">
        <v>50546</v>
      </c>
      <c r="H13089">
        <v>62.2459621</v>
      </c>
      <c r="I13089">
        <v>-135.0154302</v>
      </c>
      <c r="J13089" s="1" t="str">
        <f t="shared" si="1887"/>
        <v>Fluid (stream)</v>
      </c>
      <c r="K13089" s="1" t="str">
        <f t="shared" si="1888"/>
        <v>Untreated Water</v>
      </c>
      <c r="O13089">
        <v>0.68</v>
      </c>
      <c r="P13089">
        <v>50</v>
      </c>
      <c r="Q13089">
        <v>7.2</v>
      </c>
    </row>
    <row r="13090" spans="1:17" hidden="1" x14ac:dyDescent="0.3">
      <c r="A13090" t="s">
        <v>50547</v>
      </c>
      <c r="B13090" t="s">
        <v>50548</v>
      </c>
      <c r="C13090" s="1" t="str">
        <f t="shared" si="1879"/>
        <v>21:0723</v>
      </c>
      <c r="D13090" s="1" t="str">
        <f t="shared" si="1886"/>
        <v>21:0213</v>
      </c>
      <c r="E13090" t="s">
        <v>50549</v>
      </c>
      <c r="F13090" t="s">
        <v>50550</v>
      </c>
      <c r="H13090">
        <v>62.231464799999998</v>
      </c>
      <c r="I13090">
        <v>-134.9920286</v>
      </c>
      <c r="J13090" s="1" t="str">
        <f t="shared" si="1887"/>
        <v>Fluid (stream)</v>
      </c>
      <c r="K13090" s="1" t="str">
        <f t="shared" si="1888"/>
        <v>Untreated Water</v>
      </c>
      <c r="O13090">
        <v>0.82</v>
      </c>
      <c r="P13090">
        <v>50</v>
      </c>
      <c r="Q13090">
        <v>7.4</v>
      </c>
    </row>
    <row r="13091" spans="1:17" hidden="1" x14ac:dyDescent="0.3">
      <c r="A13091" t="s">
        <v>50551</v>
      </c>
      <c r="B13091" t="s">
        <v>50552</v>
      </c>
      <c r="C13091" s="1" t="str">
        <f t="shared" si="1879"/>
        <v>21:0723</v>
      </c>
      <c r="D13091" s="1" t="str">
        <f t="shared" si="1886"/>
        <v>21:0213</v>
      </c>
      <c r="E13091" t="s">
        <v>50553</v>
      </c>
      <c r="F13091" t="s">
        <v>50554</v>
      </c>
      <c r="H13091">
        <v>62.236963199999998</v>
      </c>
      <c r="I13091">
        <v>-134.9636265</v>
      </c>
      <c r="J13091" s="1" t="str">
        <f t="shared" si="1887"/>
        <v>Fluid (stream)</v>
      </c>
      <c r="K13091" s="1" t="str">
        <f t="shared" si="1888"/>
        <v>Untreated Water</v>
      </c>
      <c r="O13091">
        <v>0.5</v>
      </c>
      <c r="P13091">
        <v>40</v>
      </c>
      <c r="Q13091">
        <v>7.5</v>
      </c>
    </row>
    <row r="13092" spans="1:17" hidden="1" x14ac:dyDescent="0.3">
      <c r="A13092" t="s">
        <v>50555</v>
      </c>
      <c r="B13092" t="s">
        <v>50556</v>
      </c>
      <c r="C13092" s="1" t="str">
        <f t="shared" si="1879"/>
        <v>21:0723</v>
      </c>
      <c r="D13092" s="1" t="str">
        <f t="shared" si="1886"/>
        <v>21:0213</v>
      </c>
      <c r="E13092" t="s">
        <v>50557</v>
      </c>
      <c r="F13092" t="s">
        <v>50558</v>
      </c>
      <c r="H13092">
        <v>62.222758399999996</v>
      </c>
      <c r="I13092">
        <v>-134.90161749999999</v>
      </c>
      <c r="J13092" s="1" t="str">
        <f t="shared" si="1887"/>
        <v>Fluid (stream)</v>
      </c>
      <c r="K13092" s="1" t="str">
        <f t="shared" si="1888"/>
        <v>Untreated Water</v>
      </c>
      <c r="O13092">
        <v>0.85</v>
      </c>
      <c r="P13092">
        <v>40</v>
      </c>
      <c r="Q13092">
        <v>7.4</v>
      </c>
    </row>
    <row r="13093" spans="1:17" hidden="1" x14ac:dyDescent="0.3">
      <c r="A13093" t="s">
        <v>50559</v>
      </c>
      <c r="B13093" t="s">
        <v>50560</v>
      </c>
      <c r="C13093" s="1" t="str">
        <f t="shared" si="1879"/>
        <v>21:0723</v>
      </c>
      <c r="D13093" s="1" t="str">
        <f t="shared" si="1886"/>
        <v>21:0213</v>
      </c>
      <c r="E13093" t="s">
        <v>50561</v>
      </c>
      <c r="F13093" t="s">
        <v>50562</v>
      </c>
      <c r="H13093">
        <v>62.1029634</v>
      </c>
      <c r="I13093">
        <v>-134.76489900000001</v>
      </c>
      <c r="J13093" s="1" t="str">
        <f t="shared" si="1887"/>
        <v>Fluid (stream)</v>
      </c>
      <c r="K13093" s="1" t="str">
        <f t="shared" si="1888"/>
        <v>Untreated Water</v>
      </c>
      <c r="O13093">
        <v>2.5000000000000001E-2</v>
      </c>
      <c r="P13093">
        <v>40</v>
      </c>
      <c r="Q13093">
        <v>7.4</v>
      </c>
    </row>
    <row r="13094" spans="1:17" hidden="1" x14ac:dyDescent="0.3">
      <c r="A13094" t="s">
        <v>50563</v>
      </c>
      <c r="B13094" t="s">
        <v>50564</v>
      </c>
      <c r="C13094" s="1" t="str">
        <f t="shared" si="1879"/>
        <v>21:0723</v>
      </c>
      <c r="D13094" s="1" t="str">
        <f t="shared" si="1886"/>
        <v>21:0213</v>
      </c>
      <c r="E13094" t="s">
        <v>50565</v>
      </c>
      <c r="F13094" t="s">
        <v>50566</v>
      </c>
      <c r="H13094">
        <v>62.114060100000003</v>
      </c>
      <c r="I13094">
        <v>-134.788308</v>
      </c>
      <c r="J13094" s="1" t="str">
        <f t="shared" si="1887"/>
        <v>Fluid (stream)</v>
      </c>
      <c r="K13094" s="1" t="str">
        <f t="shared" si="1888"/>
        <v>Untreated Water</v>
      </c>
      <c r="O13094">
        <v>2.5000000000000001E-2</v>
      </c>
      <c r="P13094">
        <v>60</v>
      </c>
      <c r="Q13094">
        <v>7.3</v>
      </c>
    </row>
    <row r="13095" spans="1:17" hidden="1" x14ac:dyDescent="0.3">
      <c r="A13095" t="s">
        <v>50567</v>
      </c>
      <c r="B13095" t="s">
        <v>50568</v>
      </c>
      <c r="C13095" s="1" t="str">
        <f t="shared" si="1879"/>
        <v>21:0723</v>
      </c>
      <c r="D13095" s="1" t="str">
        <f t="shared" si="1886"/>
        <v>21:0213</v>
      </c>
      <c r="E13095" t="s">
        <v>50569</v>
      </c>
      <c r="F13095" t="s">
        <v>50570</v>
      </c>
      <c r="H13095">
        <v>62.118361399999998</v>
      </c>
      <c r="I13095">
        <v>-134.82841300000001</v>
      </c>
      <c r="J13095" s="1" t="str">
        <f t="shared" si="1887"/>
        <v>Fluid (stream)</v>
      </c>
      <c r="K13095" s="1" t="str">
        <f t="shared" si="1888"/>
        <v>Untreated Water</v>
      </c>
      <c r="O13095">
        <v>0.37</v>
      </c>
      <c r="P13095">
        <v>50</v>
      </c>
      <c r="Q13095">
        <v>7.1</v>
      </c>
    </row>
    <row r="13096" spans="1:17" hidden="1" x14ac:dyDescent="0.3">
      <c r="A13096" t="s">
        <v>50571</v>
      </c>
      <c r="B13096" t="s">
        <v>50572</v>
      </c>
      <c r="C13096" s="1" t="str">
        <f t="shared" si="1879"/>
        <v>21:0723</v>
      </c>
      <c r="D13096" s="1" t="str">
        <f t="shared" si="1886"/>
        <v>21:0213</v>
      </c>
      <c r="E13096" t="s">
        <v>50573</v>
      </c>
      <c r="F13096" t="s">
        <v>50574</v>
      </c>
      <c r="H13096">
        <v>62.1098584</v>
      </c>
      <c r="I13096">
        <v>-134.8763075</v>
      </c>
      <c r="J13096" s="1" t="str">
        <f t="shared" si="1887"/>
        <v>Fluid (stream)</v>
      </c>
      <c r="K13096" s="1" t="str">
        <f t="shared" si="1888"/>
        <v>Untreated Water</v>
      </c>
      <c r="O13096">
        <v>0.2</v>
      </c>
      <c r="P13096">
        <v>70</v>
      </c>
      <c r="Q13096">
        <v>7</v>
      </c>
    </row>
    <row r="13097" spans="1:17" hidden="1" x14ac:dyDescent="0.3">
      <c r="A13097" t="s">
        <v>50575</v>
      </c>
      <c r="B13097" t="s">
        <v>50576</v>
      </c>
      <c r="C13097" s="1" t="str">
        <f t="shared" si="1879"/>
        <v>21:0723</v>
      </c>
      <c r="D13097" s="1" t="str">
        <f>HYPERLINK("http://geochem.nrcan.gc.ca/cdogs/content/svy/svy_e.htm", "")</f>
        <v/>
      </c>
      <c r="G13097" s="1" t="str">
        <f>HYPERLINK("http://geochem.nrcan.gc.ca/cdogs/content/cr_/cr_00086_e.htm", "86")</f>
        <v>86</v>
      </c>
      <c r="J13097" t="s">
        <v>11453</v>
      </c>
      <c r="K13097" t="s">
        <v>11454</v>
      </c>
      <c r="O13097">
        <v>0.47</v>
      </c>
      <c r="P13097">
        <v>100</v>
      </c>
      <c r="Q13097">
        <v>7.2</v>
      </c>
    </row>
    <row r="13098" spans="1:17" hidden="1" x14ac:dyDescent="0.3">
      <c r="A13098" t="s">
        <v>50577</v>
      </c>
      <c r="B13098" t="s">
        <v>50578</v>
      </c>
      <c r="C13098" s="1" t="str">
        <f t="shared" si="1879"/>
        <v>21:0723</v>
      </c>
      <c r="D13098" s="1" t="str">
        <f>HYPERLINK("http://geochem.nrcan.gc.ca/cdogs/content/svy/svy_e.htm", "")</f>
        <v/>
      </c>
      <c r="G13098" s="1" t="str">
        <f>HYPERLINK("http://geochem.nrcan.gc.ca/cdogs/content/cr_/cr_00086_e.htm", "86")</f>
        <v>86</v>
      </c>
      <c r="J13098" t="s">
        <v>11453</v>
      </c>
      <c r="K13098" t="s">
        <v>11454</v>
      </c>
      <c r="O13098">
        <v>0.47</v>
      </c>
      <c r="P13098">
        <v>110</v>
      </c>
      <c r="Q13098">
        <v>6.8</v>
      </c>
    </row>
    <row r="13099" spans="1:17" hidden="1" x14ac:dyDescent="0.3">
      <c r="A13099" t="s">
        <v>50579</v>
      </c>
      <c r="B13099" t="s">
        <v>50580</v>
      </c>
      <c r="C13099" s="1" t="str">
        <f t="shared" ref="C13099:C13162" si="1889">HYPERLINK("http://geochem.nrcan.gc.ca/cdogs/content/bdl/bdl210723_e.htm", "21:0723")</f>
        <v>21:0723</v>
      </c>
      <c r="D13099" s="1" t="str">
        <f t="shared" ref="D13099:D13128" si="1890">HYPERLINK("http://geochem.nrcan.gc.ca/cdogs/content/svy/svy210213_e.htm", "21:0213")</f>
        <v>21:0213</v>
      </c>
      <c r="E13099" t="s">
        <v>50581</v>
      </c>
      <c r="F13099" t="s">
        <v>50582</v>
      </c>
      <c r="H13099">
        <v>62.095055600000002</v>
      </c>
      <c r="I13099">
        <v>-134.8751044</v>
      </c>
      <c r="J13099" s="1" t="str">
        <f t="shared" ref="J13099:J13128" si="1891">HYPERLINK("http://geochem.nrcan.gc.ca/cdogs/content/kwd/kwd020018_e.htm", "Fluid (stream)")</f>
        <v>Fluid (stream)</v>
      </c>
      <c r="K13099" s="1" t="str">
        <f t="shared" ref="K13099:K13128" si="1892">HYPERLINK("http://geochem.nrcan.gc.ca/cdogs/content/kwd/kwd080007_e.htm", "Untreated Water")</f>
        <v>Untreated Water</v>
      </c>
      <c r="O13099">
        <v>0.44</v>
      </c>
      <c r="P13099">
        <v>90</v>
      </c>
      <c r="Q13099">
        <v>6.7</v>
      </c>
    </row>
    <row r="13100" spans="1:17" hidden="1" x14ac:dyDescent="0.3">
      <c r="A13100" t="s">
        <v>50583</v>
      </c>
      <c r="B13100" t="s">
        <v>50584</v>
      </c>
      <c r="C13100" s="1" t="str">
        <f t="shared" si="1889"/>
        <v>21:0723</v>
      </c>
      <c r="D13100" s="1" t="str">
        <f t="shared" si="1890"/>
        <v>21:0213</v>
      </c>
      <c r="E13100" t="s">
        <v>50585</v>
      </c>
      <c r="F13100" t="s">
        <v>50586</v>
      </c>
      <c r="H13100">
        <v>62.051152999999999</v>
      </c>
      <c r="I13100">
        <v>-134.898616</v>
      </c>
      <c r="J13100" s="1" t="str">
        <f t="shared" si="1891"/>
        <v>Fluid (stream)</v>
      </c>
      <c r="K13100" s="1" t="str">
        <f t="shared" si="1892"/>
        <v>Untreated Water</v>
      </c>
      <c r="O13100">
        <v>0.35</v>
      </c>
      <c r="P13100">
        <v>80</v>
      </c>
      <c r="Q13100">
        <v>6.9</v>
      </c>
    </row>
    <row r="13101" spans="1:17" hidden="1" x14ac:dyDescent="0.3">
      <c r="A13101" t="s">
        <v>50587</v>
      </c>
      <c r="B13101" t="s">
        <v>50588</v>
      </c>
      <c r="C13101" s="1" t="str">
        <f t="shared" si="1889"/>
        <v>21:0723</v>
      </c>
      <c r="D13101" s="1" t="str">
        <f t="shared" si="1890"/>
        <v>21:0213</v>
      </c>
      <c r="E13101" t="s">
        <v>50589</v>
      </c>
      <c r="F13101" t="s">
        <v>50590</v>
      </c>
      <c r="H13101">
        <v>62.041456500000002</v>
      </c>
      <c r="I13101">
        <v>-134.94160719999999</v>
      </c>
      <c r="J13101" s="1" t="str">
        <f t="shared" si="1891"/>
        <v>Fluid (stream)</v>
      </c>
      <c r="K13101" s="1" t="str">
        <f t="shared" si="1892"/>
        <v>Untreated Water</v>
      </c>
      <c r="O13101">
        <v>0.86</v>
      </c>
      <c r="P13101">
        <v>90</v>
      </c>
      <c r="Q13101">
        <v>7.1</v>
      </c>
    </row>
    <row r="13102" spans="1:17" hidden="1" x14ac:dyDescent="0.3">
      <c r="A13102" t="s">
        <v>50591</v>
      </c>
      <c r="B13102" t="s">
        <v>50592</v>
      </c>
      <c r="C13102" s="1" t="str">
        <f t="shared" si="1889"/>
        <v>21:0723</v>
      </c>
      <c r="D13102" s="1" t="str">
        <f t="shared" si="1890"/>
        <v>21:0213</v>
      </c>
      <c r="E13102" t="s">
        <v>50589</v>
      </c>
      <c r="F13102" t="s">
        <v>50593</v>
      </c>
      <c r="H13102">
        <v>62.041456500000002</v>
      </c>
      <c r="I13102">
        <v>-134.94160719999999</v>
      </c>
      <c r="J13102" s="1" t="str">
        <f t="shared" si="1891"/>
        <v>Fluid (stream)</v>
      </c>
      <c r="K13102" s="1" t="str">
        <f t="shared" si="1892"/>
        <v>Untreated Water</v>
      </c>
      <c r="O13102">
        <v>0.79</v>
      </c>
      <c r="P13102">
        <v>100</v>
      </c>
      <c r="Q13102">
        <v>7.3</v>
      </c>
    </row>
    <row r="13103" spans="1:17" hidden="1" x14ac:dyDescent="0.3">
      <c r="A13103" t="s">
        <v>50594</v>
      </c>
      <c r="B13103" t="s">
        <v>50595</v>
      </c>
      <c r="C13103" s="1" t="str">
        <f t="shared" si="1889"/>
        <v>21:0723</v>
      </c>
      <c r="D13103" s="1" t="str">
        <f t="shared" si="1890"/>
        <v>21:0213</v>
      </c>
      <c r="E13103" t="s">
        <v>50596</v>
      </c>
      <c r="F13103" t="s">
        <v>50597</v>
      </c>
      <c r="H13103">
        <v>62.048353300000002</v>
      </c>
      <c r="I13103">
        <v>-134.9840087</v>
      </c>
      <c r="J13103" s="1" t="str">
        <f t="shared" si="1891"/>
        <v>Fluid (stream)</v>
      </c>
      <c r="K13103" s="1" t="str">
        <f t="shared" si="1892"/>
        <v>Untreated Water</v>
      </c>
      <c r="O13103">
        <v>1.53</v>
      </c>
      <c r="P13103">
        <v>90</v>
      </c>
      <c r="Q13103">
        <v>7.4</v>
      </c>
    </row>
    <row r="13104" spans="1:17" hidden="1" x14ac:dyDescent="0.3">
      <c r="A13104" t="s">
        <v>50598</v>
      </c>
      <c r="B13104" t="s">
        <v>50599</v>
      </c>
      <c r="C13104" s="1" t="str">
        <f t="shared" si="1889"/>
        <v>21:0723</v>
      </c>
      <c r="D13104" s="1" t="str">
        <f t="shared" si="1890"/>
        <v>21:0213</v>
      </c>
      <c r="E13104" t="s">
        <v>50600</v>
      </c>
      <c r="F13104" t="s">
        <v>50601</v>
      </c>
      <c r="H13104">
        <v>62.069058599999998</v>
      </c>
      <c r="I13104">
        <v>-134.96442239999999</v>
      </c>
      <c r="J13104" s="1" t="str">
        <f t="shared" si="1891"/>
        <v>Fluid (stream)</v>
      </c>
      <c r="K13104" s="1" t="str">
        <f t="shared" si="1892"/>
        <v>Untreated Water</v>
      </c>
      <c r="O13104">
        <v>1.41</v>
      </c>
      <c r="P13104">
        <v>30</v>
      </c>
      <c r="Q13104">
        <v>7.1</v>
      </c>
    </row>
    <row r="13105" spans="1:17" hidden="1" x14ac:dyDescent="0.3">
      <c r="A13105" t="s">
        <v>50602</v>
      </c>
      <c r="B13105" t="s">
        <v>50603</v>
      </c>
      <c r="C13105" s="1" t="str">
        <f t="shared" si="1889"/>
        <v>21:0723</v>
      </c>
      <c r="D13105" s="1" t="str">
        <f t="shared" si="1890"/>
        <v>21:0213</v>
      </c>
      <c r="E13105" t="s">
        <v>50604</v>
      </c>
      <c r="F13105" t="s">
        <v>50605</v>
      </c>
      <c r="H13105">
        <v>62.092760300000002</v>
      </c>
      <c r="I13105">
        <v>-134.98681999999999</v>
      </c>
      <c r="J13105" s="1" t="str">
        <f t="shared" si="1891"/>
        <v>Fluid (stream)</v>
      </c>
      <c r="K13105" s="1" t="str">
        <f t="shared" si="1892"/>
        <v>Untreated Water</v>
      </c>
      <c r="O13105">
        <v>1.19</v>
      </c>
      <c r="P13105">
        <v>60</v>
      </c>
      <c r="Q13105">
        <v>7.5</v>
      </c>
    </row>
    <row r="13106" spans="1:17" hidden="1" x14ac:dyDescent="0.3">
      <c r="A13106" t="s">
        <v>50606</v>
      </c>
      <c r="B13106" t="s">
        <v>50607</v>
      </c>
      <c r="C13106" s="1" t="str">
        <f t="shared" si="1889"/>
        <v>21:0723</v>
      </c>
      <c r="D13106" s="1" t="str">
        <f t="shared" si="1890"/>
        <v>21:0213</v>
      </c>
      <c r="E13106" t="s">
        <v>50608</v>
      </c>
      <c r="F13106" t="s">
        <v>50609</v>
      </c>
      <c r="H13106">
        <v>62.129158199999999</v>
      </c>
      <c r="I13106">
        <v>-135.00641659999999</v>
      </c>
      <c r="J13106" s="1" t="str">
        <f t="shared" si="1891"/>
        <v>Fluid (stream)</v>
      </c>
      <c r="K13106" s="1" t="str">
        <f t="shared" si="1892"/>
        <v>Untreated Water</v>
      </c>
      <c r="O13106">
        <v>1</v>
      </c>
      <c r="P13106">
        <v>100</v>
      </c>
      <c r="Q13106">
        <v>7.5</v>
      </c>
    </row>
    <row r="13107" spans="1:17" hidden="1" x14ac:dyDescent="0.3">
      <c r="A13107" t="s">
        <v>50610</v>
      </c>
      <c r="B13107" t="s">
        <v>50611</v>
      </c>
      <c r="C13107" s="1" t="str">
        <f t="shared" si="1889"/>
        <v>21:0723</v>
      </c>
      <c r="D13107" s="1" t="str">
        <f t="shared" si="1890"/>
        <v>21:0213</v>
      </c>
      <c r="E13107" t="s">
        <v>50612</v>
      </c>
      <c r="F13107" t="s">
        <v>50613</v>
      </c>
      <c r="H13107">
        <v>62.134552900000003</v>
      </c>
      <c r="I13107">
        <v>-135.0031189</v>
      </c>
      <c r="J13107" s="1" t="str">
        <f t="shared" si="1891"/>
        <v>Fluid (stream)</v>
      </c>
      <c r="K13107" s="1" t="str">
        <f t="shared" si="1892"/>
        <v>Untreated Water</v>
      </c>
      <c r="O13107">
        <v>0.63</v>
      </c>
      <c r="P13107">
        <v>70</v>
      </c>
      <c r="Q13107">
        <v>7.6</v>
      </c>
    </row>
    <row r="13108" spans="1:17" hidden="1" x14ac:dyDescent="0.3">
      <c r="A13108" t="s">
        <v>50614</v>
      </c>
      <c r="B13108" t="s">
        <v>50615</v>
      </c>
      <c r="C13108" s="1" t="str">
        <f t="shared" si="1889"/>
        <v>21:0723</v>
      </c>
      <c r="D13108" s="1" t="str">
        <f t="shared" si="1890"/>
        <v>21:0213</v>
      </c>
      <c r="E13108" t="s">
        <v>50616</v>
      </c>
      <c r="F13108" t="s">
        <v>50617</v>
      </c>
      <c r="H13108">
        <v>62.164357299999999</v>
      </c>
      <c r="I13108">
        <v>-134.96361529999999</v>
      </c>
      <c r="J13108" s="1" t="str">
        <f t="shared" si="1891"/>
        <v>Fluid (stream)</v>
      </c>
      <c r="K13108" s="1" t="str">
        <f t="shared" si="1892"/>
        <v>Untreated Water</v>
      </c>
      <c r="O13108">
        <v>1.56</v>
      </c>
      <c r="P13108">
        <v>140</v>
      </c>
      <c r="Q13108">
        <v>7.9</v>
      </c>
    </row>
    <row r="13109" spans="1:17" hidden="1" x14ac:dyDescent="0.3">
      <c r="A13109" t="s">
        <v>50618</v>
      </c>
      <c r="B13109" t="s">
        <v>50619</v>
      </c>
      <c r="C13109" s="1" t="str">
        <f t="shared" si="1889"/>
        <v>21:0723</v>
      </c>
      <c r="D13109" s="1" t="str">
        <f t="shared" si="1890"/>
        <v>21:0213</v>
      </c>
      <c r="E13109" t="s">
        <v>50620</v>
      </c>
      <c r="F13109" t="s">
        <v>50621</v>
      </c>
      <c r="H13109">
        <v>62.170460300000002</v>
      </c>
      <c r="I13109">
        <v>-134.90410850000001</v>
      </c>
      <c r="J13109" s="1" t="str">
        <f t="shared" si="1891"/>
        <v>Fluid (stream)</v>
      </c>
      <c r="K13109" s="1" t="str">
        <f t="shared" si="1892"/>
        <v>Untreated Water</v>
      </c>
      <c r="O13109">
        <v>2.5000000000000001E-2</v>
      </c>
      <c r="P13109">
        <v>40</v>
      </c>
      <c r="Q13109">
        <v>7.6</v>
      </c>
    </row>
    <row r="13110" spans="1:17" hidden="1" x14ac:dyDescent="0.3">
      <c r="A13110" t="s">
        <v>50622</v>
      </c>
      <c r="B13110" t="s">
        <v>50623</v>
      </c>
      <c r="C13110" s="1" t="str">
        <f t="shared" si="1889"/>
        <v>21:0723</v>
      </c>
      <c r="D13110" s="1" t="str">
        <f t="shared" si="1890"/>
        <v>21:0213</v>
      </c>
      <c r="E13110" t="s">
        <v>50624</v>
      </c>
      <c r="F13110" t="s">
        <v>50625</v>
      </c>
      <c r="H13110">
        <v>62.150353600000003</v>
      </c>
      <c r="I13110">
        <v>-134.85280929999999</v>
      </c>
      <c r="J13110" s="1" t="str">
        <f t="shared" si="1891"/>
        <v>Fluid (stream)</v>
      </c>
      <c r="K13110" s="1" t="str">
        <f t="shared" si="1892"/>
        <v>Untreated Water</v>
      </c>
      <c r="O13110">
        <v>2.5000000000000001E-2</v>
      </c>
      <c r="P13110">
        <v>30</v>
      </c>
      <c r="Q13110">
        <v>7.6</v>
      </c>
    </row>
    <row r="13111" spans="1:17" hidden="1" x14ac:dyDescent="0.3">
      <c r="A13111" t="s">
        <v>50626</v>
      </c>
      <c r="B13111" t="s">
        <v>50627</v>
      </c>
      <c r="C13111" s="1" t="str">
        <f t="shared" si="1889"/>
        <v>21:0723</v>
      </c>
      <c r="D13111" s="1" t="str">
        <f t="shared" si="1890"/>
        <v>21:0213</v>
      </c>
      <c r="E13111" t="s">
        <v>50628</v>
      </c>
      <c r="F13111" t="s">
        <v>50629</v>
      </c>
      <c r="H13111">
        <v>62.172753499999999</v>
      </c>
      <c r="I13111">
        <v>-134.87520369999999</v>
      </c>
      <c r="J13111" s="1" t="str">
        <f t="shared" si="1891"/>
        <v>Fluid (stream)</v>
      </c>
      <c r="K13111" s="1" t="str">
        <f t="shared" si="1892"/>
        <v>Untreated Water</v>
      </c>
      <c r="O13111">
        <v>0.85</v>
      </c>
      <c r="P13111">
        <v>40</v>
      </c>
      <c r="Q13111">
        <v>7.2</v>
      </c>
    </row>
    <row r="13112" spans="1:17" hidden="1" x14ac:dyDescent="0.3">
      <c r="A13112" t="s">
        <v>50630</v>
      </c>
      <c r="B13112" t="s">
        <v>50631</v>
      </c>
      <c r="C13112" s="1" t="str">
        <f t="shared" si="1889"/>
        <v>21:0723</v>
      </c>
      <c r="D13112" s="1" t="str">
        <f t="shared" si="1890"/>
        <v>21:0213</v>
      </c>
      <c r="E13112" t="s">
        <v>50632</v>
      </c>
      <c r="F13112" t="s">
        <v>50633</v>
      </c>
      <c r="H13112">
        <v>62.181363400000002</v>
      </c>
      <c r="I13112">
        <v>-134.83331759999999</v>
      </c>
      <c r="J13112" s="1" t="str">
        <f t="shared" si="1891"/>
        <v>Fluid (stream)</v>
      </c>
      <c r="K13112" s="1" t="str">
        <f t="shared" si="1892"/>
        <v>Untreated Water</v>
      </c>
      <c r="O13112">
        <v>0.79</v>
      </c>
      <c r="P13112">
        <v>100</v>
      </c>
      <c r="Q13112">
        <v>7.4</v>
      </c>
    </row>
    <row r="13113" spans="1:17" hidden="1" x14ac:dyDescent="0.3">
      <c r="A13113" t="s">
        <v>50634</v>
      </c>
      <c r="B13113" t="s">
        <v>50635</v>
      </c>
      <c r="C13113" s="1" t="str">
        <f t="shared" si="1889"/>
        <v>21:0723</v>
      </c>
      <c r="D13113" s="1" t="str">
        <f t="shared" si="1890"/>
        <v>21:0213</v>
      </c>
      <c r="E13113" t="s">
        <v>50636</v>
      </c>
      <c r="F13113" t="s">
        <v>50637</v>
      </c>
      <c r="H13113">
        <v>62.184858800000001</v>
      </c>
      <c r="I13113">
        <v>-134.77261820000001</v>
      </c>
      <c r="J13113" s="1" t="str">
        <f t="shared" si="1891"/>
        <v>Fluid (stream)</v>
      </c>
      <c r="K13113" s="1" t="str">
        <f t="shared" si="1892"/>
        <v>Untreated Water</v>
      </c>
      <c r="O13113">
        <v>2.5000000000000001E-2</v>
      </c>
      <c r="P13113">
        <v>30</v>
      </c>
      <c r="Q13113">
        <v>7.4</v>
      </c>
    </row>
    <row r="13114" spans="1:17" hidden="1" x14ac:dyDescent="0.3">
      <c r="A13114" t="s">
        <v>50638</v>
      </c>
      <c r="B13114" t="s">
        <v>50639</v>
      </c>
      <c r="C13114" s="1" t="str">
        <f t="shared" si="1889"/>
        <v>21:0723</v>
      </c>
      <c r="D13114" s="1" t="str">
        <f t="shared" si="1890"/>
        <v>21:0213</v>
      </c>
      <c r="E13114" t="s">
        <v>50640</v>
      </c>
      <c r="F13114" t="s">
        <v>50641</v>
      </c>
      <c r="H13114">
        <v>62.162657299999999</v>
      </c>
      <c r="I13114">
        <v>-134.760615</v>
      </c>
      <c r="J13114" s="1" t="str">
        <f t="shared" si="1891"/>
        <v>Fluid (stream)</v>
      </c>
      <c r="K13114" s="1" t="str">
        <f t="shared" si="1892"/>
        <v>Untreated Water</v>
      </c>
      <c r="O13114">
        <v>2.5000000000000001E-2</v>
      </c>
      <c r="P13114">
        <v>20</v>
      </c>
      <c r="Q13114">
        <v>7.4</v>
      </c>
    </row>
    <row r="13115" spans="1:17" hidden="1" x14ac:dyDescent="0.3">
      <c r="A13115" t="s">
        <v>50642</v>
      </c>
      <c r="B13115" t="s">
        <v>50643</v>
      </c>
      <c r="C13115" s="1" t="str">
        <f t="shared" si="1889"/>
        <v>21:0723</v>
      </c>
      <c r="D13115" s="1" t="str">
        <f t="shared" si="1890"/>
        <v>21:0213</v>
      </c>
      <c r="E13115" t="s">
        <v>50644</v>
      </c>
      <c r="F13115" t="s">
        <v>50645</v>
      </c>
      <c r="H13115">
        <v>62.184458599999999</v>
      </c>
      <c r="I13115">
        <v>-135.14413440000001</v>
      </c>
      <c r="J13115" s="1" t="str">
        <f t="shared" si="1891"/>
        <v>Fluid (stream)</v>
      </c>
      <c r="K13115" s="1" t="str">
        <f t="shared" si="1892"/>
        <v>Untreated Water</v>
      </c>
      <c r="O13115">
        <v>2.5000000000000001E-2</v>
      </c>
      <c r="P13115">
        <v>300</v>
      </c>
      <c r="Q13115">
        <v>7.4</v>
      </c>
    </row>
    <row r="13116" spans="1:17" hidden="1" x14ac:dyDescent="0.3">
      <c r="A13116" t="s">
        <v>50646</v>
      </c>
      <c r="B13116" t="s">
        <v>50647</v>
      </c>
      <c r="C13116" s="1" t="str">
        <f t="shared" si="1889"/>
        <v>21:0723</v>
      </c>
      <c r="D13116" s="1" t="str">
        <f t="shared" si="1890"/>
        <v>21:0213</v>
      </c>
      <c r="E13116" t="s">
        <v>50648</v>
      </c>
      <c r="F13116" t="s">
        <v>50649</v>
      </c>
      <c r="H13116">
        <v>62.198654900000001</v>
      </c>
      <c r="I13116">
        <v>-135.13142199999999</v>
      </c>
      <c r="J13116" s="1" t="str">
        <f t="shared" si="1891"/>
        <v>Fluid (stream)</v>
      </c>
      <c r="K13116" s="1" t="str">
        <f t="shared" si="1892"/>
        <v>Untreated Water</v>
      </c>
      <c r="O13116">
        <v>0.38</v>
      </c>
      <c r="P13116">
        <v>90</v>
      </c>
      <c r="Q13116">
        <v>7.7</v>
      </c>
    </row>
    <row r="13117" spans="1:17" hidden="1" x14ac:dyDescent="0.3">
      <c r="A13117" t="s">
        <v>50650</v>
      </c>
      <c r="B13117" t="s">
        <v>50651</v>
      </c>
      <c r="C13117" s="1" t="str">
        <f t="shared" si="1889"/>
        <v>21:0723</v>
      </c>
      <c r="D13117" s="1" t="str">
        <f t="shared" si="1890"/>
        <v>21:0213</v>
      </c>
      <c r="E13117" t="s">
        <v>50652</v>
      </c>
      <c r="F13117" t="s">
        <v>50653</v>
      </c>
      <c r="H13117">
        <v>62.210053100000003</v>
      </c>
      <c r="I13117">
        <v>-135.17463140000001</v>
      </c>
      <c r="J13117" s="1" t="str">
        <f t="shared" si="1891"/>
        <v>Fluid (stream)</v>
      </c>
      <c r="K13117" s="1" t="str">
        <f t="shared" si="1892"/>
        <v>Untreated Water</v>
      </c>
      <c r="O13117">
        <v>2.5000000000000001E-2</v>
      </c>
      <c r="P13117">
        <v>60</v>
      </c>
      <c r="Q13117">
        <v>7.3</v>
      </c>
    </row>
    <row r="13118" spans="1:17" hidden="1" x14ac:dyDescent="0.3">
      <c r="A13118" t="s">
        <v>50654</v>
      </c>
      <c r="B13118" t="s">
        <v>50655</v>
      </c>
      <c r="C13118" s="1" t="str">
        <f t="shared" si="1889"/>
        <v>21:0723</v>
      </c>
      <c r="D13118" s="1" t="str">
        <f t="shared" si="1890"/>
        <v>21:0213</v>
      </c>
      <c r="E13118" t="s">
        <v>50652</v>
      </c>
      <c r="F13118" t="s">
        <v>50656</v>
      </c>
      <c r="H13118">
        <v>62.210053100000003</v>
      </c>
      <c r="I13118">
        <v>-135.17463140000001</v>
      </c>
      <c r="J13118" s="1" t="str">
        <f t="shared" si="1891"/>
        <v>Fluid (stream)</v>
      </c>
      <c r="K13118" s="1" t="str">
        <f t="shared" si="1892"/>
        <v>Untreated Water</v>
      </c>
      <c r="O13118">
        <v>2.5000000000000001E-2</v>
      </c>
      <c r="P13118">
        <v>60</v>
      </c>
      <c r="Q13118">
        <v>7.4</v>
      </c>
    </row>
    <row r="13119" spans="1:17" hidden="1" x14ac:dyDescent="0.3">
      <c r="A13119" t="s">
        <v>50657</v>
      </c>
      <c r="B13119" t="s">
        <v>50658</v>
      </c>
      <c r="C13119" s="1" t="str">
        <f t="shared" si="1889"/>
        <v>21:0723</v>
      </c>
      <c r="D13119" s="1" t="str">
        <f t="shared" si="1890"/>
        <v>21:0213</v>
      </c>
      <c r="E13119" t="s">
        <v>50659</v>
      </c>
      <c r="F13119" t="s">
        <v>50660</v>
      </c>
      <c r="H13119">
        <v>62.214657299999999</v>
      </c>
      <c r="I13119">
        <v>-135.12553080000001</v>
      </c>
      <c r="J13119" s="1" t="str">
        <f t="shared" si="1891"/>
        <v>Fluid (stream)</v>
      </c>
      <c r="K13119" s="1" t="str">
        <f t="shared" si="1892"/>
        <v>Untreated Water</v>
      </c>
      <c r="O13119">
        <v>2.5000000000000001E-2</v>
      </c>
      <c r="P13119">
        <v>60</v>
      </c>
      <c r="Q13119">
        <v>7.6</v>
      </c>
    </row>
    <row r="13120" spans="1:17" hidden="1" x14ac:dyDescent="0.3">
      <c r="A13120" t="s">
        <v>50661</v>
      </c>
      <c r="B13120" t="s">
        <v>50662</v>
      </c>
      <c r="C13120" s="1" t="str">
        <f t="shared" si="1889"/>
        <v>21:0723</v>
      </c>
      <c r="D13120" s="1" t="str">
        <f t="shared" si="1890"/>
        <v>21:0213</v>
      </c>
      <c r="E13120" t="s">
        <v>50663</v>
      </c>
      <c r="F13120" t="s">
        <v>50664</v>
      </c>
      <c r="H13120">
        <v>62.228961200000001</v>
      </c>
      <c r="I13120">
        <v>-135.0852313</v>
      </c>
      <c r="J13120" s="1" t="str">
        <f t="shared" si="1891"/>
        <v>Fluid (stream)</v>
      </c>
      <c r="K13120" s="1" t="str">
        <f t="shared" si="1892"/>
        <v>Untreated Water</v>
      </c>
      <c r="O13120">
        <v>0.81</v>
      </c>
      <c r="P13120">
        <v>50</v>
      </c>
      <c r="Q13120">
        <v>8.1</v>
      </c>
    </row>
    <row r="13121" spans="1:17" hidden="1" x14ac:dyDescent="0.3">
      <c r="A13121" t="s">
        <v>50665</v>
      </c>
      <c r="B13121" t="s">
        <v>50666</v>
      </c>
      <c r="C13121" s="1" t="str">
        <f t="shared" si="1889"/>
        <v>21:0723</v>
      </c>
      <c r="D13121" s="1" t="str">
        <f t="shared" si="1890"/>
        <v>21:0213</v>
      </c>
      <c r="E13121" t="s">
        <v>50667</v>
      </c>
      <c r="F13121" t="s">
        <v>50668</v>
      </c>
      <c r="H13121">
        <v>62.240863099999999</v>
      </c>
      <c r="I13121">
        <v>-135.1125341</v>
      </c>
      <c r="J13121" s="1" t="str">
        <f t="shared" si="1891"/>
        <v>Fluid (stream)</v>
      </c>
      <c r="K13121" s="1" t="str">
        <f t="shared" si="1892"/>
        <v>Untreated Water</v>
      </c>
      <c r="O13121">
        <v>0.7</v>
      </c>
      <c r="P13121">
        <v>50</v>
      </c>
      <c r="Q13121">
        <v>8.1</v>
      </c>
    </row>
    <row r="13122" spans="1:17" hidden="1" x14ac:dyDescent="0.3">
      <c r="A13122" t="s">
        <v>50669</v>
      </c>
      <c r="B13122" t="s">
        <v>50670</v>
      </c>
      <c r="C13122" s="1" t="str">
        <f t="shared" si="1889"/>
        <v>21:0723</v>
      </c>
      <c r="D13122" s="1" t="str">
        <f t="shared" si="1890"/>
        <v>21:0213</v>
      </c>
      <c r="E13122" t="s">
        <v>50671</v>
      </c>
      <c r="F13122" t="s">
        <v>50672</v>
      </c>
      <c r="H13122">
        <v>62.263858999999997</v>
      </c>
      <c r="I13122">
        <v>-135.135133</v>
      </c>
      <c r="J13122" s="1" t="str">
        <f t="shared" si="1891"/>
        <v>Fluid (stream)</v>
      </c>
      <c r="K13122" s="1" t="str">
        <f t="shared" si="1892"/>
        <v>Untreated Water</v>
      </c>
      <c r="O13122">
        <v>1.37</v>
      </c>
      <c r="P13122">
        <v>50</v>
      </c>
      <c r="Q13122">
        <v>8.1999999999999993</v>
      </c>
    </row>
    <row r="13123" spans="1:17" hidden="1" x14ac:dyDescent="0.3">
      <c r="A13123" t="s">
        <v>50673</v>
      </c>
      <c r="B13123" t="s">
        <v>50674</v>
      </c>
      <c r="C13123" s="1" t="str">
        <f t="shared" si="1889"/>
        <v>21:0723</v>
      </c>
      <c r="D13123" s="1" t="str">
        <f t="shared" si="1890"/>
        <v>21:0213</v>
      </c>
      <c r="E13123" t="s">
        <v>50675</v>
      </c>
      <c r="F13123" t="s">
        <v>50676</v>
      </c>
      <c r="H13123">
        <v>62.275063099999997</v>
      </c>
      <c r="I13123">
        <v>-135.13362230000001</v>
      </c>
      <c r="J13123" s="1" t="str">
        <f t="shared" si="1891"/>
        <v>Fluid (stream)</v>
      </c>
      <c r="K13123" s="1" t="str">
        <f t="shared" si="1892"/>
        <v>Untreated Water</v>
      </c>
      <c r="O13123">
        <v>0.66</v>
      </c>
      <c r="P13123">
        <v>60</v>
      </c>
      <c r="Q13123">
        <v>7.8</v>
      </c>
    </row>
    <row r="13124" spans="1:17" hidden="1" x14ac:dyDescent="0.3">
      <c r="A13124" t="s">
        <v>50677</v>
      </c>
      <c r="B13124" t="s">
        <v>50678</v>
      </c>
      <c r="C13124" s="1" t="str">
        <f t="shared" si="1889"/>
        <v>21:0723</v>
      </c>
      <c r="D13124" s="1" t="str">
        <f t="shared" si="1890"/>
        <v>21:0213</v>
      </c>
      <c r="E13124" t="s">
        <v>50679</v>
      </c>
      <c r="F13124" t="s">
        <v>50680</v>
      </c>
      <c r="H13124">
        <v>62.2635589</v>
      </c>
      <c r="I13124">
        <v>-135.17133810000001</v>
      </c>
      <c r="J13124" s="1" t="str">
        <f t="shared" si="1891"/>
        <v>Fluid (stream)</v>
      </c>
      <c r="K13124" s="1" t="str">
        <f t="shared" si="1892"/>
        <v>Untreated Water</v>
      </c>
      <c r="O13124">
        <v>2.5000000000000001E-2</v>
      </c>
      <c r="P13124">
        <v>50</v>
      </c>
      <c r="Q13124">
        <v>7.7</v>
      </c>
    </row>
    <row r="13125" spans="1:17" hidden="1" x14ac:dyDescent="0.3">
      <c r="A13125" t="s">
        <v>50681</v>
      </c>
      <c r="B13125" t="s">
        <v>50682</v>
      </c>
      <c r="C13125" s="1" t="str">
        <f t="shared" si="1889"/>
        <v>21:0723</v>
      </c>
      <c r="D13125" s="1" t="str">
        <f t="shared" si="1890"/>
        <v>21:0213</v>
      </c>
      <c r="E13125" t="s">
        <v>50683</v>
      </c>
      <c r="F13125" t="s">
        <v>50684</v>
      </c>
      <c r="H13125">
        <v>62.298765400000001</v>
      </c>
      <c r="I13125">
        <v>-135.18513039999999</v>
      </c>
      <c r="J13125" s="1" t="str">
        <f t="shared" si="1891"/>
        <v>Fluid (stream)</v>
      </c>
      <c r="K13125" s="1" t="str">
        <f t="shared" si="1892"/>
        <v>Untreated Water</v>
      </c>
      <c r="O13125">
        <v>0.27</v>
      </c>
      <c r="P13125">
        <v>50</v>
      </c>
      <c r="Q13125">
        <v>7.8</v>
      </c>
    </row>
    <row r="13126" spans="1:17" hidden="1" x14ac:dyDescent="0.3">
      <c r="A13126" t="s">
        <v>50685</v>
      </c>
      <c r="B13126" t="s">
        <v>50686</v>
      </c>
      <c r="C13126" s="1" t="str">
        <f t="shared" si="1889"/>
        <v>21:0723</v>
      </c>
      <c r="D13126" s="1" t="str">
        <f t="shared" si="1890"/>
        <v>21:0213</v>
      </c>
      <c r="E13126" t="s">
        <v>50687</v>
      </c>
      <c r="F13126" t="s">
        <v>50688</v>
      </c>
      <c r="H13126">
        <v>62.320068800000001</v>
      </c>
      <c r="I13126">
        <v>-135.15323100000001</v>
      </c>
      <c r="J13126" s="1" t="str">
        <f t="shared" si="1891"/>
        <v>Fluid (stream)</v>
      </c>
      <c r="K13126" s="1" t="str">
        <f t="shared" si="1892"/>
        <v>Untreated Water</v>
      </c>
      <c r="O13126">
        <v>1.23</v>
      </c>
      <c r="P13126">
        <v>40</v>
      </c>
      <c r="Q13126">
        <v>7.8</v>
      </c>
    </row>
    <row r="13127" spans="1:17" hidden="1" x14ac:dyDescent="0.3">
      <c r="A13127" t="s">
        <v>50689</v>
      </c>
      <c r="B13127" t="s">
        <v>50690</v>
      </c>
      <c r="C13127" s="1" t="str">
        <f t="shared" si="1889"/>
        <v>21:0723</v>
      </c>
      <c r="D13127" s="1" t="str">
        <f t="shared" si="1890"/>
        <v>21:0213</v>
      </c>
      <c r="E13127" t="s">
        <v>50691</v>
      </c>
      <c r="F13127" t="s">
        <v>50692</v>
      </c>
      <c r="H13127">
        <v>62.338366200000003</v>
      </c>
      <c r="I13127">
        <v>-135.15822729999999</v>
      </c>
      <c r="J13127" s="1" t="str">
        <f t="shared" si="1891"/>
        <v>Fluid (stream)</v>
      </c>
      <c r="K13127" s="1" t="str">
        <f t="shared" si="1892"/>
        <v>Untreated Water</v>
      </c>
    </row>
    <row r="13128" spans="1:17" hidden="1" x14ac:dyDescent="0.3">
      <c r="A13128" t="s">
        <v>50693</v>
      </c>
      <c r="B13128" t="s">
        <v>50694</v>
      </c>
      <c r="C13128" s="1" t="str">
        <f t="shared" si="1889"/>
        <v>21:0723</v>
      </c>
      <c r="D13128" s="1" t="str">
        <f t="shared" si="1890"/>
        <v>21:0213</v>
      </c>
      <c r="E13128" t="s">
        <v>50695</v>
      </c>
      <c r="F13128" t="s">
        <v>50696</v>
      </c>
      <c r="H13128">
        <v>62.350963</v>
      </c>
      <c r="I13128">
        <v>-135.10683879999999</v>
      </c>
      <c r="J13128" s="1" t="str">
        <f t="shared" si="1891"/>
        <v>Fluid (stream)</v>
      </c>
      <c r="K13128" s="1" t="str">
        <f t="shared" si="1892"/>
        <v>Untreated Water</v>
      </c>
      <c r="O13128">
        <v>2.5000000000000001E-2</v>
      </c>
      <c r="P13128">
        <v>40</v>
      </c>
      <c r="Q13128">
        <v>7.3</v>
      </c>
    </row>
    <row r="13129" spans="1:17" hidden="1" x14ac:dyDescent="0.3">
      <c r="A13129" t="s">
        <v>50697</v>
      </c>
      <c r="B13129" t="s">
        <v>50698</v>
      </c>
      <c r="C13129" s="1" t="str">
        <f t="shared" si="1889"/>
        <v>21:0723</v>
      </c>
      <c r="D13129" s="1" t="str">
        <f>HYPERLINK("http://geochem.nrcan.gc.ca/cdogs/content/svy/svy_e.htm", "")</f>
        <v/>
      </c>
      <c r="G13129" s="1" t="str">
        <f>HYPERLINK("http://geochem.nrcan.gc.ca/cdogs/content/cr_/cr_00085_e.htm", "85")</f>
        <v>85</v>
      </c>
      <c r="J13129" t="s">
        <v>11453</v>
      </c>
      <c r="K13129" t="s">
        <v>11454</v>
      </c>
      <c r="O13129">
        <v>0.44</v>
      </c>
      <c r="P13129">
        <v>40</v>
      </c>
      <c r="Q13129">
        <v>7.6</v>
      </c>
    </row>
    <row r="13130" spans="1:17" hidden="1" x14ac:dyDescent="0.3">
      <c r="A13130" t="s">
        <v>50699</v>
      </c>
      <c r="B13130" t="s">
        <v>50700</v>
      </c>
      <c r="C13130" s="1" t="str">
        <f t="shared" si="1889"/>
        <v>21:0723</v>
      </c>
      <c r="D13130" s="1" t="str">
        <f t="shared" ref="D13130:D13139" si="1893">HYPERLINK("http://geochem.nrcan.gc.ca/cdogs/content/svy/svy210213_e.htm", "21:0213")</f>
        <v>21:0213</v>
      </c>
      <c r="E13130" t="s">
        <v>50701</v>
      </c>
      <c r="F13130" t="s">
        <v>50702</v>
      </c>
      <c r="H13130">
        <v>62.369168799999997</v>
      </c>
      <c r="I13130">
        <v>-135.13643329999999</v>
      </c>
      <c r="J13130" s="1" t="str">
        <f t="shared" ref="J13130:J13139" si="1894">HYPERLINK("http://geochem.nrcan.gc.ca/cdogs/content/kwd/kwd020018_e.htm", "Fluid (stream)")</f>
        <v>Fluid (stream)</v>
      </c>
      <c r="K13130" s="1" t="str">
        <f t="shared" ref="K13130:K13139" si="1895">HYPERLINK("http://geochem.nrcan.gc.ca/cdogs/content/kwd/kwd080007_e.htm", "Untreated Water")</f>
        <v>Untreated Water</v>
      </c>
      <c r="O13130">
        <v>1.8</v>
      </c>
      <c r="P13130">
        <v>30</v>
      </c>
      <c r="Q13130">
        <v>7.9</v>
      </c>
    </row>
    <row r="13131" spans="1:17" hidden="1" x14ac:dyDescent="0.3">
      <c r="A13131" t="s">
        <v>50703</v>
      </c>
      <c r="B13131" t="s">
        <v>50704</v>
      </c>
      <c r="C13131" s="1" t="str">
        <f t="shared" si="1889"/>
        <v>21:0723</v>
      </c>
      <c r="D13131" s="1" t="str">
        <f t="shared" si="1893"/>
        <v>21:0213</v>
      </c>
      <c r="E13131" t="s">
        <v>50705</v>
      </c>
      <c r="F13131" t="s">
        <v>50706</v>
      </c>
      <c r="H13131">
        <v>62.385164799999998</v>
      </c>
      <c r="I13131">
        <v>-135.18403480000001</v>
      </c>
      <c r="J13131" s="1" t="str">
        <f t="shared" si="1894"/>
        <v>Fluid (stream)</v>
      </c>
      <c r="K13131" s="1" t="str">
        <f t="shared" si="1895"/>
        <v>Untreated Water</v>
      </c>
      <c r="O13131">
        <v>0.22</v>
      </c>
      <c r="P13131">
        <v>90</v>
      </c>
      <c r="Q13131">
        <v>7.7</v>
      </c>
    </row>
    <row r="13132" spans="1:17" hidden="1" x14ac:dyDescent="0.3">
      <c r="A13132" t="s">
        <v>50707</v>
      </c>
      <c r="B13132" t="s">
        <v>50708</v>
      </c>
      <c r="C13132" s="1" t="str">
        <f t="shared" si="1889"/>
        <v>21:0723</v>
      </c>
      <c r="D13132" s="1" t="str">
        <f t="shared" si="1893"/>
        <v>21:0213</v>
      </c>
      <c r="E13132" t="s">
        <v>50709</v>
      </c>
      <c r="F13132" t="s">
        <v>50710</v>
      </c>
      <c r="H13132">
        <v>62.394064499999999</v>
      </c>
      <c r="I13132">
        <v>-135.1499302</v>
      </c>
      <c r="J13132" s="1" t="str">
        <f t="shared" si="1894"/>
        <v>Fluid (stream)</v>
      </c>
      <c r="K13132" s="1" t="str">
        <f t="shared" si="1895"/>
        <v>Untreated Water</v>
      </c>
      <c r="O13132">
        <v>2.83</v>
      </c>
      <c r="P13132">
        <v>120</v>
      </c>
      <c r="Q13132">
        <v>7.6</v>
      </c>
    </row>
    <row r="13133" spans="1:17" hidden="1" x14ac:dyDescent="0.3">
      <c r="A13133" t="s">
        <v>50711</v>
      </c>
      <c r="B13133" t="s">
        <v>50712</v>
      </c>
      <c r="C13133" s="1" t="str">
        <f t="shared" si="1889"/>
        <v>21:0723</v>
      </c>
      <c r="D13133" s="1" t="str">
        <f t="shared" si="1893"/>
        <v>21:0213</v>
      </c>
      <c r="E13133" t="s">
        <v>50713</v>
      </c>
      <c r="F13133" t="s">
        <v>50714</v>
      </c>
      <c r="H13133">
        <v>62.398243399999998</v>
      </c>
      <c r="I13133">
        <v>-135.1040643</v>
      </c>
      <c r="J13133" s="1" t="str">
        <f t="shared" si="1894"/>
        <v>Fluid (stream)</v>
      </c>
      <c r="K13133" s="1" t="str">
        <f t="shared" si="1895"/>
        <v>Untreated Water</v>
      </c>
    </row>
    <row r="13134" spans="1:17" hidden="1" x14ac:dyDescent="0.3">
      <c r="A13134" t="s">
        <v>50715</v>
      </c>
      <c r="B13134" t="s">
        <v>50716</v>
      </c>
      <c r="C13134" s="1" t="str">
        <f t="shared" si="1889"/>
        <v>21:0723</v>
      </c>
      <c r="D13134" s="1" t="str">
        <f t="shared" si="1893"/>
        <v>21:0213</v>
      </c>
      <c r="E13134" t="s">
        <v>50717</v>
      </c>
      <c r="F13134" t="s">
        <v>50718</v>
      </c>
      <c r="H13134">
        <v>62.397668299999999</v>
      </c>
      <c r="I13134">
        <v>-135.1165397</v>
      </c>
      <c r="J13134" s="1" t="str">
        <f t="shared" si="1894"/>
        <v>Fluid (stream)</v>
      </c>
      <c r="K13134" s="1" t="str">
        <f t="shared" si="1895"/>
        <v>Untreated Water</v>
      </c>
      <c r="O13134">
        <v>0.74</v>
      </c>
      <c r="P13134">
        <v>40</v>
      </c>
      <c r="Q13134">
        <v>7.5</v>
      </c>
    </row>
    <row r="13135" spans="1:17" hidden="1" x14ac:dyDescent="0.3">
      <c r="A13135" t="s">
        <v>50719</v>
      </c>
      <c r="B13135" t="s">
        <v>50720</v>
      </c>
      <c r="C13135" s="1" t="str">
        <f t="shared" si="1889"/>
        <v>21:0723</v>
      </c>
      <c r="D13135" s="1" t="str">
        <f t="shared" si="1893"/>
        <v>21:0213</v>
      </c>
      <c r="E13135" t="s">
        <v>50721</v>
      </c>
      <c r="F13135" t="s">
        <v>50722</v>
      </c>
      <c r="H13135">
        <v>62.411270600000002</v>
      </c>
      <c r="I13135">
        <v>-135.14264170000001</v>
      </c>
      <c r="J13135" s="1" t="str">
        <f t="shared" si="1894"/>
        <v>Fluid (stream)</v>
      </c>
      <c r="K13135" s="1" t="str">
        <f t="shared" si="1895"/>
        <v>Untreated Water</v>
      </c>
      <c r="O13135">
        <v>1.47</v>
      </c>
      <c r="P13135">
        <v>120</v>
      </c>
      <c r="Q13135">
        <v>7.4</v>
      </c>
    </row>
    <row r="13136" spans="1:17" hidden="1" x14ac:dyDescent="0.3">
      <c r="A13136" t="s">
        <v>50723</v>
      </c>
      <c r="B13136" t="s">
        <v>50724</v>
      </c>
      <c r="C13136" s="1" t="str">
        <f t="shared" si="1889"/>
        <v>21:0723</v>
      </c>
      <c r="D13136" s="1" t="str">
        <f t="shared" si="1893"/>
        <v>21:0213</v>
      </c>
      <c r="E13136" t="s">
        <v>50725</v>
      </c>
      <c r="F13136" t="s">
        <v>50726</v>
      </c>
      <c r="H13136">
        <v>62.428369199999999</v>
      </c>
      <c r="I13136">
        <v>-135.13472469999999</v>
      </c>
      <c r="J13136" s="1" t="str">
        <f t="shared" si="1894"/>
        <v>Fluid (stream)</v>
      </c>
      <c r="K13136" s="1" t="str">
        <f t="shared" si="1895"/>
        <v>Untreated Water</v>
      </c>
      <c r="O13136">
        <v>2.5000000000000001E-2</v>
      </c>
      <c r="P13136">
        <v>20</v>
      </c>
      <c r="Q13136">
        <v>7.3</v>
      </c>
    </row>
    <row r="13137" spans="1:17" hidden="1" x14ac:dyDescent="0.3">
      <c r="A13137" t="s">
        <v>50727</v>
      </c>
      <c r="B13137" t="s">
        <v>50728</v>
      </c>
      <c r="C13137" s="1" t="str">
        <f t="shared" si="1889"/>
        <v>21:0723</v>
      </c>
      <c r="D13137" s="1" t="str">
        <f t="shared" si="1893"/>
        <v>21:0213</v>
      </c>
      <c r="E13137" t="s">
        <v>50729</v>
      </c>
      <c r="F13137" t="s">
        <v>50730</v>
      </c>
      <c r="H13137">
        <v>62.4251705</v>
      </c>
      <c r="I13137">
        <v>-135.18544019999999</v>
      </c>
      <c r="J13137" s="1" t="str">
        <f t="shared" si="1894"/>
        <v>Fluid (stream)</v>
      </c>
      <c r="K13137" s="1" t="str">
        <f t="shared" si="1895"/>
        <v>Untreated Water</v>
      </c>
      <c r="O13137">
        <v>0.97</v>
      </c>
      <c r="P13137">
        <v>60</v>
      </c>
      <c r="Q13137">
        <v>7.2</v>
      </c>
    </row>
    <row r="13138" spans="1:17" hidden="1" x14ac:dyDescent="0.3">
      <c r="A13138" t="s">
        <v>50731</v>
      </c>
      <c r="B13138" t="s">
        <v>50732</v>
      </c>
      <c r="C13138" s="1" t="str">
        <f t="shared" si="1889"/>
        <v>21:0723</v>
      </c>
      <c r="D13138" s="1" t="str">
        <f t="shared" si="1893"/>
        <v>21:0213</v>
      </c>
      <c r="E13138" t="s">
        <v>50729</v>
      </c>
      <c r="F13138" t="s">
        <v>50733</v>
      </c>
      <c r="H13138">
        <v>62.4251705</v>
      </c>
      <c r="I13138">
        <v>-135.18544019999999</v>
      </c>
      <c r="J13138" s="1" t="str">
        <f t="shared" si="1894"/>
        <v>Fluid (stream)</v>
      </c>
      <c r="K13138" s="1" t="str">
        <f t="shared" si="1895"/>
        <v>Untreated Water</v>
      </c>
      <c r="O13138">
        <v>1</v>
      </c>
      <c r="P13138">
        <v>100</v>
      </c>
      <c r="Q13138">
        <v>7.3</v>
      </c>
    </row>
    <row r="13139" spans="1:17" hidden="1" x14ac:dyDescent="0.3">
      <c r="A13139" t="s">
        <v>50734</v>
      </c>
      <c r="B13139" t="s">
        <v>50735</v>
      </c>
      <c r="C13139" s="1" t="str">
        <f t="shared" si="1889"/>
        <v>21:0723</v>
      </c>
      <c r="D13139" s="1" t="str">
        <f t="shared" si="1893"/>
        <v>21:0213</v>
      </c>
      <c r="E13139" t="s">
        <v>50736</v>
      </c>
      <c r="F13139" t="s">
        <v>50737</v>
      </c>
      <c r="H13139">
        <v>62.470667599999999</v>
      </c>
      <c r="I13139">
        <v>-135.13233389999999</v>
      </c>
      <c r="J13139" s="1" t="str">
        <f t="shared" si="1894"/>
        <v>Fluid (stream)</v>
      </c>
      <c r="K13139" s="1" t="str">
        <f t="shared" si="1895"/>
        <v>Untreated Water</v>
      </c>
    </row>
    <row r="13140" spans="1:17" hidden="1" x14ac:dyDescent="0.3">
      <c r="A13140" t="s">
        <v>50738</v>
      </c>
      <c r="B13140" t="s">
        <v>50739</v>
      </c>
      <c r="C13140" s="1" t="str">
        <f t="shared" si="1889"/>
        <v>21:0723</v>
      </c>
      <c r="D13140" s="1" t="str">
        <f>HYPERLINK("http://geochem.nrcan.gc.ca/cdogs/content/svy/svy_e.htm", "")</f>
        <v/>
      </c>
      <c r="G13140" s="1" t="str">
        <f>HYPERLINK("http://geochem.nrcan.gc.ca/cdogs/content/cr_/cr_00084_e.htm", "84")</f>
        <v>84</v>
      </c>
      <c r="J13140" t="s">
        <v>11453</v>
      </c>
      <c r="K13140" t="s">
        <v>11454</v>
      </c>
      <c r="O13140">
        <v>0.22</v>
      </c>
      <c r="P13140">
        <v>60</v>
      </c>
      <c r="Q13140">
        <v>7.4</v>
      </c>
    </row>
    <row r="13141" spans="1:17" hidden="1" x14ac:dyDescent="0.3">
      <c r="A13141" t="s">
        <v>50740</v>
      </c>
      <c r="B13141" t="s">
        <v>50741</v>
      </c>
      <c r="C13141" s="1" t="str">
        <f t="shared" si="1889"/>
        <v>21:0723</v>
      </c>
      <c r="D13141" s="1" t="str">
        <f t="shared" ref="D13141:D13155" si="1896">HYPERLINK("http://geochem.nrcan.gc.ca/cdogs/content/svy/svy210213_e.htm", "21:0213")</f>
        <v>21:0213</v>
      </c>
      <c r="E13141" t="s">
        <v>50742</v>
      </c>
      <c r="F13141" t="s">
        <v>50743</v>
      </c>
      <c r="H13141">
        <v>62.499876200000003</v>
      </c>
      <c r="I13141">
        <v>-135.09862849999999</v>
      </c>
      <c r="J13141" s="1" t="str">
        <f t="shared" ref="J13141:J13155" si="1897">HYPERLINK("http://geochem.nrcan.gc.ca/cdogs/content/kwd/kwd020018_e.htm", "Fluid (stream)")</f>
        <v>Fluid (stream)</v>
      </c>
      <c r="K13141" s="1" t="str">
        <f t="shared" ref="K13141:K13155" si="1898">HYPERLINK("http://geochem.nrcan.gc.ca/cdogs/content/kwd/kwd080007_e.htm", "Untreated Water")</f>
        <v>Untreated Water</v>
      </c>
      <c r="O13141">
        <v>1.47</v>
      </c>
      <c r="P13141">
        <v>40</v>
      </c>
      <c r="Q13141">
        <v>7.4</v>
      </c>
    </row>
    <row r="13142" spans="1:17" hidden="1" x14ac:dyDescent="0.3">
      <c r="A13142" t="s">
        <v>50744</v>
      </c>
      <c r="B13142" t="s">
        <v>50745</v>
      </c>
      <c r="C13142" s="1" t="str">
        <f t="shared" si="1889"/>
        <v>21:0723</v>
      </c>
      <c r="D13142" s="1" t="str">
        <f t="shared" si="1896"/>
        <v>21:0213</v>
      </c>
      <c r="E13142" t="s">
        <v>50746</v>
      </c>
      <c r="F13142" t="s">
        <v>50747</v>
      </c>
      <c r="H13142">
        <v>62.512870700000001</v>
      </c>
      <c r="I13142">
        <v>-135.07294020000001</v>
      </c>
      <c r="J13142" s="1" t="str">
        <f t="shared" si="1897"/>
        <v>Fluid (stream)</v>
      </c>
      <c r="K13142" s="1" t="str">
        <f t="shared" si="1898"/>
        <v>Untreated Water</v>
      </c>
      <c r="O13142">
        <v>2.5000000000000001E-2</v>
      </c>
      <c r="P13142">
        <v>40</v>
      </c>
      <c r="Q13142">
        <v>6.6</v>
      </c>
    </row>
    <row r="13143" spans="1:17" hidden="1" x14ac:dyDescent="0.3">
      <c r="A13143" t="s">
        <v>50748</v>
      </c>
      <c r="B13143" t="s">
        <v>50749</v>
      </c>
      <c r="C13143" s="1" t="str">
        <f t="shared" si="1889"/>
        <v>21:0723</v>
      </c>
      <c r="D13143" s="1" t="str">
        <f t="shared" si="1896"/>
        <v>21:0213</v>
      </c>
      <c r="E13143" t="s">
        <v>50750</v>
      </c>
      <c r="F13143" t="s">
        <v>50751</v>
      </c>
      <c r="H13143">
        <v>62.476267300000004</v>
      </c>
      <c r="I13143">
        <v>-135.07033129999999</v>
      </c>
      <c r="J13143" s="1" t="str">
        <f t="shared" si="1897"/>
        <v>Fluid (stream)</v>
      </c>
      <c r="K13143" s="1" t="str">
        <f t="shared" si="1898"/>
        <v>Untreated Water</v>
      </c>
      <c r="O13143">
        <v>0.44</v>
      </c>
      <c r="P13143">
        <v>40</v>
      </c>
      <c r="Q13143">
        <v>7.5</v>
      </c>
    </row>
    <row r="13144" spans="1:17" hidden="1" x14ac:dyDescent="0.3">
      <c r="A13144" t="s">
        <v>50752</v>
      </c>
      <c r="B13144" t="s">
        <v>50753</v>
      </c>
      <c r="C13144" s="1" t="str">
        <f t="shared" si="1889"/>
        <v>21:0723</v>
      </c>
      <c r="D13144" s="1" t="str">
        <f t="shared" si="1896"/>
        <v>21:0213</v>
      </c>
      <c r="E13144" t="s">
        <v>50754</v>
      </c>
      <c r="F13144" t="s">
        <v>50755</v>
      </c>
      <c r="H13144">
        <v>62.477768300000001</v>
      </c>
      <c r="I13144">
        <v>-135.04123989999999</v>
      </c>
      <c r="J13144" s="1" t="str">
        <f t="shared" si="1897"/>
        <v>Fluid (stream)</v>
      </c>
      <c r="K13144" s="1" t="str">
        <f t="shared" si="1898"/>
        <v>Untreated Water</v>
      </c>
      <c r="O13144">
        <v>0.27</v>
      </c>
      <c r="P13144">
        <v>30</v>
      </c>
      <c r="Q13144">
        <v>7.9</v>
      </c>
    </row>
    <row r="13145" spans="1:17" hidden="1" x14ac:dyDescent="0.3">
      <c r="A13145" t="s">
        <v>50756</v>
      </c>
      <c r="B13145" t="s">
        <v>50757</v>
      </c>
      <c r="C13145" s="1" t="str">
        <f t="shared" si="1889"/>
        <v>21:0723</v>
      </c>
      <c r="D13145" s="1" t="str">
        <f t="shared" si="1896"/>
        <v>21:0213</v>
      </c>
      <c r="E13145" t="s">
        <v>50758</v>
      </c>
      <c r="F13145" t="s">
        <v>50759</v>
      </c>
      <c r="H13145">
        <v>62.3676666</v>
      </c>
      <c r="I13145">
        <v>-134.60261460000001</v>
      </c>
      <c r="J13145" s="1" t="str">
        <f t="shared" si="1897"/>
        <v>Fluid (stream)</v>
      </c>
      <c r="K13145" s="1" t="str">
        <f t="shared" si="1898"/>
        <v>Untreated Water</v>
      </c>
      <c r="O13145">
        <v>2.5000000000000001E-2</v>
      </c>
      <c r="P13145">
        <v>30</v>
      </c>
      <c r="Q13145">
        <v>7.9</v>
      </c>
    </row>
    <row r="13146" spans="1:17" hidden="1" x14ac:dyDescent="0.3">
      <c r="A13146" t="s">
        <v>50760</v>
      </c>
      <c r="B13146" t="s">
        <v>50761</v>
      </c>
      <c r="C13146" s="1" t="str">
        <f t="shared" si="1889"/>
        <v>21:0723</v>
      </c>
      <c r="D13146" s="1" t="str">
        <f t="shared" si="1896"/>
        <v>21:0213</v>
      </c>
      <c r="E13146" t="s">
        <v>50762</v>
      </c>
      <c r="F13146" t="s">
        <v>50763</v>
      </c>
      <c r="H13146">
        <v>62.322363299999999</v>
      </c>
      <c r="I13146">
        <v>-134.76451610000001</v>
      </c>
      <c r="J13146" s="1" t="str">
        <f t="shared" si="1897"/>
        <v>Fluid (stream)</v>
      </c>
      <c r="K13146" s="1" t="str">
        <f t="shared" si="1898"/>
        <v>Untreated Water</v>
      </c>
      <c r="O13146">
        <v>2.5000000000000001E-2</v>
      </c>
      <c r="P13146">
        <v>20</v>
      </c>
      <c r="Q13146">
        <v>7.3</v>
      </c>
    </row>
    <row r="13147" spans="1:17" hidden="1" x14ac:dyDescent="0.3">
      <c r="A13147" t="s">
        <v>50764</v>
      </c>
      <c r="B13147" t="s">
        <v>50765</v>
      </c>
      <c r="C13147" s="1" t="str">
        <f t="shared" si="1889"/>
        <v>21:0723</v>
      </c>
      <c r="D13147" s="1" t="str">
        <f t="shared" si="1896"/>
        <v>21:0213</v>
      </c>
      <c r="E13147" t="s">
        <v>50766</v>
      </c>
      <c r="F13147" t="s">
        <v>50767</v>
      </c>
      <c r="H13147">
        <v>62.343268999999999</v>
      </c>
      <c r="I13147">
        <v>-134.80492179999999</v>
      </c>
      <c r="J13147" s="1" t="str">
        <f t="shared" si="1897"/>
        <v>Fluid (stream)</v>
      </c>
      <c r="K13147" s="1" t="str">
        <f t="shared" si="1898"/>
        <v>Untreated Water</v>
      </c>
      <c r="O13147">
        <v>2.5000000000000001E-2</v>
      </c>
      <c r="P13147">
        <v>30</v>
      </c>
      <c r="Q13147">
        <v>7.4</v>
      </c>
    </row>
    <row r="13148" spans="1:17" hidden="1" x14ac:dyDescent="0.3">
      <c r="A13148" t="s">
        <v>50768</v>
      </c>
      <c r="B13148" t="s">
        <v>50769</v>
      </c>
      <c r="C13148" s="1" t="str">
        <f t="shared" si="1889"/>
        <v>21:0723</v>
      </c>
      <c r="D13148" s="1" t="str">
        <f t="shared" si="1896"/>
        <v>21:0213</v>
      </c>
      <c r="E13148" t="s">
        <v>50770</v>
      </c>
      <c r="F13148" t="s">
        <v>50771</v>
      </c>
      <c r="H13148">
        <v>62.3421661</v>
      </c>
      <c r="I13148">
        <v>-134.81232449999999</v>
      </c>
      <c r="J13148" s="1" t="str">
        <f t="shared" si="1897"/>
        <v>Fluid (stream)</v>
      </c>
      <c r="K13148" s="1" t="str">
        <f t="shared" si="1898"/>
        <v>Untreated Water</v>
      </c>
      <c r="O13148">
        <v>2.5000000000000001E-2</v>
      </c>
      <c r="P13148">
        <v>20</v>
      </c>
      <c r="Q13148">
        <v>7.4</v>
      </c>
    </row>
    <row r="13149" spans="1:17" hidden="1" x14ac:dyDescent="0.3">
      <c r="A13149" t="s">
        <v>50772</v>
      </c>
      <c r="B13149" t="s">
        <v>50773</v>
      </c>
      <c r="C13149" s="1" t="str">
        <f t="shared" si="1889"/>
        <v>21:0723</v>
      </c>
      <c r="D13149" s="1" t="str">
        <f t="shared" si="1896"/>
        <v>21:0213</v>
      </c>
      <c r="E13149" t="s">
        <v>50774</v>
      </c>
      <c r="F13149" t="s">
        <v>50775</v>
      </c>
      <c r="H13149">
        <v>62.316266900000002</v>
      </c>
      <c r="I13149">
        <v>-134.79741960000001</v>
      </c>
      <c r="J13149" s="1" t="str">
        <f t="shared" si="1897"/>
        <v>Fluid (stream)</v>
      </c>
      <c r="K13149" s="1" t="str">
        <f t="shared" si="1898"/>
        <v>Untreated Water</v>
      </c>
      <c r="O13149">
        <v>2.5000000000000001E-2</v>
      </c>
      <c r="P13149">
        <v>20</v>
      </c>
      <c r="Q13149">
        <v>7.3</v>
      </c>
    </row>
    <row r="13150" spans="1:17" hidden="1" x14ac:dyDescent="0.3">
      <c r="A13150" t="s">
        <v>50776</v>
      </c>
      <c r="B13150" t="s">
        <v>50777</v>
      </c>
      <c r="C13150" s="1" t="str">
        <f t="shared" si="1889"/>
        <v>21:0723</v>
      </c>
      <c r="D13150" s="1" t="str">
        <f t="shared" si="1896"/>
        <v>21:0213</v>
      </c>
      <c r="E13150" t="s">
        <v>50778</v>
      </c>
      <c r="F13150" t="s">
        <v>50779</v>
      </c>
      <c r="H13150">
        <v>62.325361100000002</v>
      </c>
      <c r="I13150">
        <v>-134.81793020000001</v>
      </c>
      <c r="J13150" s="1" t="str">
        <f t="shared" si="1897"/>
        <v>Fluid (stream)</v>
      </c>
      <c r="K13150" s="1" t="str">
        <f t="shared" si="1898"/>
        <v>Untreated Water</v>
      </c>
      <c r="O13150">
        <v>2.5000000000000001E-2</v>
      </c>
      <c r="P13150">
        <v>10</v>
      </c>
      <c r="Q13150">
        <v>7.2</v>
      </c>
    </row>
    <row r="13151" spans="1:17" hidden="1" x14ac:dyDescent="0.3">
      <c r="A13151" t="s">
        <v>50780</v>
      </c>
      <c r="B13151" t="s">
        <v>50781</v>
      </c>
      <c r="C13151" s="1" t="str">
        <f t="shared" si="1889"/>
        <v>21:0723</v>
      </c>
      <c r="D13151" s="1" t="str">
        <f t="shared" si="1896"/>
        <v>21:0213</v>
      </c>
      <c r="E13151" t="s">
        <v>50782</v>
      </c>
      <c r="F13151" t="s">
        <v>50783</v>
      </c>
      <c r="H13151">
        <v>62.3409683</v>
      </c>
      <c r="I13151">
        <v>-134.83762619999999</v>
      </c>
      <c r="J13151" s="1" t="str">
        <f t="shared" si="1897"/>
        <v>Fluid (stream)</v>
      </c>
      <c r="K13151" s="1" t="str">
        <f t="shared" si="1898"/>
        <v>Untreated Water</v>
      </c>
    </row>
    <row r="13152" spans="1:17" hidden="1" x14ac:dyDescent="0.3">
      <c r="A13152" t="s">
        <v>50784</v>
      </c>
      <c r="B13152" t="s">
        <v>50785</v>
      </c>
      <c r="C13152" s="1" t="str">
        <f t="shared" si="1889"/>
        <v>21:0723</v>
      </c>
      <c r="D13152" s="1" t="str">
        <f t="shared" si="1896"/>
        <v>21:0213</v>
      </c>
      <c r="E13152" t="s">
        <v>50786</v>
      </c>
      <c r="F13152" t="s">
        <v>50787</v>
      </c>
      <c r="H13152">
        <v>62.344161700000001</v>
      </c>
      <c r="I13152">
        <v>-134.91502449999999</v>
      </c>
      <c r="J13152" s="1" t="str">
        <f t="shared" si="1897"/>
        <v>Fluid (stream)</v>
      </c>
      <c r="K13152" s="1" t="str">
        <f t="shared" si="1898"/>
        <v>Untreated Water</v>
      </c>
      <c r="O13152">
        <v>2.5000000000000001E-2</v>
      </c>
      <c r="P13152">
        <v>20</v>
      </c>
      <c r="Q13152">
        <v>7.3</v>
      </c>
    </row>
    <row r="13153" spans="1:17" hidden="1" x14ac:dyDescent="0.3">
      <c r="A13153" t="s">
        <v>50788</v>
      </c>
      <c r="B13153" t="s">
        <v>50789</v>
      </c>
      <c r="C13153" s="1" t="str">
        <f t="shared" si="1889"/>
        <v>21:0723</v>
      </c>
      <c r="D13153" s="1" t="str">
        <f t="shared" si="1896"/>
        <v>21:0213</v>
      </c>
      <c r="E13153" t="s">
        <v>50790</v>
      </c>
      <c r="F13153" t="s">
        <v>50791</v>
      </c>
      <c r="H13153">
        <v>62.374567599999999</v>
      </c>
      <c r="I13153">
        <v>-134.9607297</v>
      </c>
      <c r="J13153" s="1" t="str">
        <f t="shared" si="1897"/>
        <v>Fluid (stream)</v>
      </c>
      <c r="K13153" s="1" t="str">
        <f t="shared" si="1898"/>
        <v>Untreated Water</v>
      </c>
      <c r="O13153">
        <v>1</v>
      </c>
      <c r="P13153">
        <v>50</v>
      </c>
      <c r="Q13153">
        <v>7.9</v>
      </c>
    </row>
    <row r="13154" spans="1:17" hidden="1" x14ac:dyDescent="0.3">
      <c r="A13154" t="s">
        <v>50792</v>
      </c>
      <c r="B13154" t="s">
        <v>50793</v>
      </c>
      <c r="C13154" s="1" t="str">
        <f t="shared" si="1889"/>
        <v>21:0723</v>
      </c>
      <c r="D13154" s="1" t="str">
        <f t="shared" si="1896"/>
        <v>21:0213</v>
      </c>
      <c r="E13154" t="s">
        <v>50794</v>
      </c>
      <c r="F13154" t="s">
        <v>50795</v>
      </c>
      <c r="H13154">
        <v>62.375365500000001</v>
      </c>
      <c r="I13154">
        <v>-134.9182208</v>
      </c>
      <c r="J13154" s="1" t="str">
        <f t="shared" si="1897"/>
        <v>Fluid (stream)</v>
      </c>
      <c r="K13154" s="1" t="str">
        <f t="shared" si="1898"/>
        <v>Untreated Water</v>
      </c>
      <c r="O13154">
        <v>2.5000000000000001E-2</v>
      </c>
      <c r="P13154">
        <v>30</v>
      </c>
      <c r="Q13154">
        <v>7.4</v>
      </c>
    </row>
    <row r="13155" spans="1:17" hidden="1" x14ac:dyDescent="0.3">
      <c r="A13155" t="s">
        <v>50796</v>
      </c>
      <c r="B13155" t="s">
        <v>50797</v>
      </c>
      <c r="C13155" s="1" t="str">
        <f t="shared" si="1889"/>
        <v>21:0723</v>
      </c>
      <c r="D13155" s="1" t="str">
        <f t="shared" si="1896"/>
        <v>21:0213</v>
      </c>
      <c r="E13155" t="s">
        <v>50798</v>
      </c>
      <c r="F13155" t="s">
        <v>50799</v>
      </c>
      <c r="H13155">
        <v>62.408867999999998</v>
      </c>
      <c r="I13155">
        <v>-134.9232173</v>
      </c>
      <c r="J13155" s="1" t="str">
        <f t="shared" si="1897"/>
        <v>Fluid (stream)</v>
      </c>
      <c r="K13155" s="1" t="str">
        <f t="shared" si="1898"/>
        <v>Untreated Water</v>
      </c>
      <c r="O13155">
        <v>0.38</v>
      </c>
      <c r="P13155">
        <v>40</v>
      </c>
      <c r="Q13155">
        <v>7.6</v>
      </c>
    </row>
    <row r="13156" spans="1:17" hidden="1" x14ac:dyDescent="0.3">
      <c r="A13156" t="s">
        <v>50800</v>
      </c>
      <c r="B13156" t="s">
        <v>50801</v>
      </c>
      <c r="C13156" s="1" t="str">
        <f t="shared" si="1889"/>
        <v>21:0723</v>
      </c>
      <c r="D13156" s="1" t="str">
        <f>HYPERLINK("http://geochem.nrcan.gc.ca/cdogs/content/svy/svy_e.htm", "")</f>
        <v/>
      </c>
      <c r="G13156" s="1" t="str">
        <f>HYPERLINK("http://geochem.nrcan.gc.ca/cdogs/content/cr_/cr_00086_e.htm", "86")</f>
        <v>86</v>
      </c>
      <c r="J13156" t="s">
        <v>11453</v>
      </c>
      <c r="K13156" t="s">
        <v>11454</v>
      </c>
      <c r="O13156">
        <v>0.47</v>
      </c>
      <c r="P13156">
        <v>80</v>
      </c>
      <c r="Q13156">
        <v>7.7</v>
      </c>
    </row>
    <row r="13157" spans="1:17" hidden="1" x14ac:dyDescent="0.3">
      <c r="A13157" t="s">
        <v>50802</v>
      </c>
      <c r="B13157" t="s">
        <v>50803</v>
      </c>
      <c r="C13157" s="1" t="str">
        <f t="shared" si="1889"/>
        <v>21:0723</v>
      </c>
      <c r="D13157" s="1" t="str">
        <f t="shared" ref="D13157:D13181" si="1899">HYPERLINK("http://geochem.nrcan.gc.ca/cdogs/content/svy/svy210213_e.htm", "21:0213")</f>
        <v>21:0213</v>
      </c>
      <c r="E13157" t="s">
        <v>50804</v>
      </c>
      <c r="F13157" t="s">
        <v>50805</v>
      </c>
      <c r="H13157">
        <v>62.437467599999998</v>
      </c>
      <c r="I13157">
        <v>-134.9252343</v>
      </c>
      <c r="J13157" s="1" t="str">
        <f t="shared" ref="J13157:J13181" si="1900">HYPERLINK("http://geochem.nrcan.gc.ca/cdogs/content/kwd/kwd020018_e.htm", "Fluid (stream)")</f>
        <v>Fluid (stream)</v>
      </c>
      <c r="K13157" s="1" t="str">
        <f t="shared" ref="K13157:K13181" si="1901">HYPERLINK("http://geochem.nrcan.gc.ca/cdogs/content/kwd/kwd080007_e.htm", "Untreated Water")</f>
        <v>Untreated Water</v>
      </c>
      <c r="O13157">
        <v>0.56000000000000005</v>
      </c>
      <c r="P13157">
        <v>60</v>
      </c>
      <c r="Q13157">
        <v>7.5</v>
      </c>
    </row>
    <row r="13158" spans="1:17" hidden="1" x14ac:dyDescent="0.3">
      <c r="A13158" t="s">
        <v>50806</v>
      </c>
      <c r="B13158" t="s">
        <v>50807</v>
      </c>
      <c r="C13158" s="1" t="str">
        <f t="shared" si="1889"/>
        <v>21:0723</v>
      </c>
      <c r="D13158" s="1" t="str">
        <f t="shared" si="1899"/>
        <v>21:0213</v>
      </c>
      <c r="E13158" t="s">
        <v>50804</v>
      </c>
      <c r="F13158" t="s">
        <v>50808</v>
      </c>
      <c r="H13158">
        <v>62.437467599999998</v>
      </c>
      <c r="I13158">
        <v>-134.9252343</v>
      </c>
      <c r="J13158" s="1" t="str">
        <f t="shared" si="1900"/>
        <v>Fluid (stream)</v>
      </c>
      <c r="K13158" s="1" t="str">
        <f t="shared" si="1901"/>
        <v>Untreated Water</v>
      </c>
      <c r="O13158">
        <v>0.56000000000000005</v>
      </c>
      <c r="P13158">
        <v>20</v>
      </c>
      <c r="Q13158">
        <v>7.4</v>
      </c>
    </row>
    <row r="13159" spans="1:17" hidden="1" x14ac:dyDescent="0.3">
      <c r="A13159" t="s">
        <v>50809</v>
      </c>
      <c r="B13159" t="s">
        <v>50810</v>
      </c>
      <c r="C13159" s="1" t="str">
        <f t="shared" si="1889"/>
        <v>21:0723</v>
      </c>
      <c r="D13159" s="1" t="str">
        <f t="shared" si="1899"/>
        <v>21:0213</v>
      </c>
      <c r="E13159" t="s">
        <v>50811</v>
      </c>
      <c r="F13159" t="s">
        <v>50812</v>
      </c>
      <c r="H13159">
        <v>62.446669800000002</v>
      </c>
      <c r="I13159">
        <v>-134.92802040000001</v>
      </c>
      <c r="J13159" s="1" t="str">
        <f t="shared" si="1900"/>
        <v>Fluid (stream)</v>
      </c>
      <c r="K13159" s="1" t="str">
        <f t="shared" si="1901"/>
        <v>Untreated Water</v>
      </c>
      <c r="O13159">
        <v>0.78</v>
      </c>
      <c r="P13159">
        <v>60</v>
      </c>
      <c r="Q13159">
        <v>7.4</v>
      </c>
    </row>
    <row r="13160" spans="1:17" hidden="1" x14ac:dyDescent="0.3">
      <c r="A13160" t="s">
        <v>50813</v>
      </c>
      <c r="B13160" t="s">
        <v>50814</v>
      </c>
      <c r="C13160" s="1" t="str">
        <f t="shared" si="1889"/>
        <v>21:0723</v>
      </c>
      <c r="D13160" s="1" t="str">
        <f t="shared" si="1899"/>
        <v>21:0213</v>
      </c>
      <c r="E13160" t="s">
        <v>50815</v>
      </c>
      <c r="F13160" t="s">
        <v>50816</v>
      </c>
      <c r="H13160">
        <v>62.456370700000001</v>
      </c>
      <c r="I13160">
        <v>-134.9696309</v>
      </c>
      <c r="J13160" s="1" t="str">
        <f t="shared" si="1900"/>
        <v>Fluid (stream)</v>
      </c>
      <c r="K13160" s="1" t="str">
        <f t="shared" si="1901"/>
        <v>Untreated Water</v>
      </c>
    </row>
    <row r="13161" spans="1:17" hidden="1" x14ac:dyDescent="0.3">
      <c r="A13161" t="s">
        <v>50817</v>
      </c>
      <c r="B13161" t="s">
        <v>50818</v>
      </c>
      <c r="C13161" s="1" t="str">
        <f t="shared" si="1889"/>
        <v>21:0723</v>
      </c>
      <c r="D13161" s="1" t="str">
        <f t="shared" si="1899"/>
        <v>21:0213</v>
      </c>
      <c r="E13161" t="s">
        <v>50819</v>
      </c>
      <c r="F13161" t="s">
        <v>50820</v>
      </c>
      <c r="H13161">
        <v>62.480268700000003</v>
      </c>
      <c r="I13161">
        <v>-134.95032330000001</v>
      </c>
      <c r="J13161" s="1" t="str">
        <f t="shared" si="1900"/>
        <v>Fluid (stream)</v>
      </c>
      <c r="K13161" s="1" t="str">
        <f t="shared" si="1901"/>
        <v>Untreated Water</v>
      </c>
      <c r="O13161">
        <v>1.67</v>
      </c>
      <c r="P13161">
        <v>40</v>
      </c>
      <c r="Q13161">
        <v>7.6</v>
      </c>
    </row>
    <row r="13162" spans="1:17" hidden="1" x14ac:dyDescent="0.3">
      <c r="A13162" t="s">
        <v>50821</v>
      </c>
      <c r="B13162" t="s">
        <v>50822</v>
      </c>
      <c r="C13162" s="1" t="str">
        <f t="shared" si="1889"/>
        <v>21:0723</v>
      </c>
      <c r="D13162" s="1" t="str">
        <f t="shared" si="1899"/>
        <v>21:0213</v>
      </c>
      <c r="E13162" t="s">
        <v>50823</v>
      </c>
      <c r="F13162" t="s">
        <v>50824</v>
      </c>
      <c r="H13162">
        <v>62.485771200000002</v>
      </c>
      <c r="I13162">
        <v>-134.9964324</v>
      </c>
      <c r="J13162" s="1" t="str">
        <f t="shared" si="1900"/>
        <v>Fluid (stream)</v>
      </c>
      <c r="K13162" s="1" t="str">
        <f t="shared" si="1901"/>
        <v>Untreated Water</v>
      </c>
      <c r="O13162">
        <v>1.67</v>
      </c>
      <c r="P13162">
        <v>40</v>
      </c>
      <c r="Q13162">
        <v>7.9</v>
      </c>
    </row>
    <row r="13163" spans="1:17" hidden="1" x14ac:dyDescent="0.3">
      <c r="A13163" t="s">
        <v>50825</v>
      </c>
      <c r="B13163" t="s">
        <v>50826</v>
      </c>
      <c r="C13163" s="1" t="str">
        <f t="shared" ref="C13163:C13226" si="1902">HYPERLINK("http://geochem.nrcan.gc.ca/cdogs/content/bdl/bdl210723_e.htm", "21:0723")</f>
        <v>21:0723</v>
      </c>
      <c r="D13163" s="1" t="str">
        <f t="shared" si="1899"/>
        <v>21:0213</v>
      </c>
      <c r="E13163" t="s">
        <v>50827</v>
      </c>
      <c r="F13163" t="s">
        <v>50828</v>
      </c>
      <c r="H13163">
        <v>62.470169900000002</v>
      </c>
      <c r="I13163">
        <v>-135.0180374</v>
      </c>
      <c r="J13163" s="1" t="str">
        <f t="shared" si="1900"/>
        <v>Fluid (stream)</v>
      </c>
      <c r="K13163" s="1" t="str">
        <f t="shared" si="1901"/>
        <v>Untreated Water</v>
      </c>
      <c r="O13163">
        <v>0.3</v>
      </c>
      <c r="P13163">
        <v>30</v>
      </c>
      <c r="Q13163">
        <v>7.8</v>
      </c>
    </row>
    <row r="13164" spans="1:17" hidden="1" x14ac:dyDescent="0.3">
      <c r="A13164" t="s">
        <v>50829</v>
      </c>
      <c r="B13164" t="s">
        <v>50830</v>
      </c>
      <c r="C13164" s="1" t="str">
        <f t="shared" si="1902"/>
        <v>21:0723</v>
      </c>
      <c r="D13164" s="1" t="str">
        <f t="shared" si="1899"/>
        <v>21:0213</v>
      </c>
      <c r="E13164" t="s">
        <v>50831</v>
      </c>
      <c r="F13164" t="s">
        <v>50832</v>
      </c>
      <c r="H13164">
        <v>62.4561663</v>
      </c>
      <c r="I13164">
        <v>-135.0234375</v>
      </c>
      <c r="J13164" s="1" t="str">
        <f t="shared" si="1900"/>
        <v>Fluid (stream)</v>
      </c>
      <c r="K13164" s="1" t="str">
        <f t="shared" si="1901"/>
        <v>Untreated Water</v>
      </c>
      <c r="O13164">
        <v>0.28999999999999998</v>
      </c>
      <c r="P13164">
        <v>20</v>
      </c>
      <c r="Q13164">
        <v>7.9</v>
      </c>
    </row>
    <row r="13165" spans="1:17" hidden="1" x14ac:dyDescent="0.3">
      <c r="A13165" t="s">
        <v>50833</v>
      </c>
      <c r="B13165" t="s">
        <v>50834</v>
      </c>
      <c r="C13165" s="1" t="str">
        <f t="shared" si="1902"/>
        <v>21:0723</v>
      </c>
      <c r="D13165" s="1" t="str">
        <f t="shared" si="1899"/>
        <v>21:0213</v>
      </c>
      <c r="E13165" t="s">
        <v>50835</v>
      </c>
      <c r="F13165" t="s">
        <v>50836</v>
      </c>
      <c r="H13165">
        <v>62.399365500000002</v>
      </c>
      <c r="I13165">
        <v>-134.98882499999999</v>
      </c>
      <c r="J13165" s="1" t="str">
        <f t="shared" si="1900"/>
        <v>Fluid (stream)</v>
      </c>
      <c r="K13165" s="1" t="str">
        <f t="shared" si="1901"/>
        <v>Untreated Water</v>
      </c>
      <c r="O13165">
        <v>0.42</v>
      </c>
      <c r="P13165">
        <v>20</v>
      </c>
      <c r="Q13165">
        <v>7.4</v>
      </c>
    </row>
    <row r="13166" spans="1:17" hidden="1" x14ac:dyDescent="0.3">
      <c r="A13166" t="s">
        <v>50837</v>
      </c>
      <c r="B13166" t="s">
        <v>50838</v>
      </c>
      <c r="C13166" s="1" t="str">
        <f t="shared" si="1902"/>
        <v>21:0723</v>
      </c>
      <c r="D13166" s="1" t="str">
        <f t="shared" si="1899"/>
        <v>21:0213</v>
      </c>
      <c r="E13166" t="s">
        <v>50839</v>
      </c>
      <c r="F13166" t="s">
        <v>50840</v>
      </c>
      <c r="H13166">
        <v>62.3649682</v>
      </c>
      <c r="I13166">
        <v>-134.9875256</v>
      </c>
      <c r="J13166" s="1" t="str">
        <f t="shared" si="1900"/>
        <v>Fluid (stream)</v>
      </c>
      <c r="K13166" s="1" t="str">
        <f t="shared" si="1901"/>
        <v>Untreated Water</v>
      </c>
      <c r="O13166">
        <v>0.72</v>
      </c>
      <c r="P13166">
        <v>30</v>
      </c>
      <c r="Q13166">
        <v>8.1</v>
      </c>
    </row>
    <row r="13167" spans="1:17" hidden="1" x14ac:dyDescent="0.3">
      <c r="A13167" t="s">
        <v>50841</v>
      </c>
      <c r="B13167" t="s">
        <v>50842</v>
      </c>
      <c r="C13167" s="1" t="str">
        <f t="shared" si="1902"/>
        <v>21:0723</v>
      </c>
      <c r="D13167" s="1" t="str">
        <f t="shared" si="1899"/>
        <v>21:0213</v>
      </c>
      <c r="E13167" t="s">
        <v>50843</v>
      </c>
      <c r="F13167" t="s">
        <v>50844</v>
      </c>
      <c r="H13167">
        <v>62.3486659</v>
      </c>
      <c r="I13167">
        <v>-134.97822410000001</v>
      </c>
      <c r="J13167" s="1" t="str">
        <f t="shared" si="1900"/>
        <v>Fluid (stream)</v>
      </c>
      <c r="K13167" s="1" t="str">
        <f t="shared" si="1901"/>
        <v>Untreated Water</v>
      </c>
      <c r="O13167">
        <v>2.5000000000000001E-2</v>
      </c>
      <c r="P13167">
        <v>10</v>
      </c>
      <c r="Q13167">
        <v>8</v>
      </c>
    </row>
    <row r="13168" spans="1:17" hidden="1" x14ac:dyDescent="0.3">
      <c r="A13168" t="s">
        <v>50845</v>
      </c>
      <c r="B13168" t="s">
        <v>50846</v>
      </c>
      <c r="C13168" s="1" t="str">
        <f t="shared" si="1902"/>
        <v>21:0723</v>
      </c>
      <c r="D13168" s="1" t="str">
        <f t="shared" si="1899"/>
        <v>21:0213</v>
      </c>
      <c r="E13168" t="s">
        <v>50847</v>
      </c>
      <c r="F13168" t="s">
        <v>50848</v>
      </c>
      <c r="H13168">
        <v>62.343964100000001</v>
      </c>
      <c r="I13168">
        <v>-135.007927</v>
      </c>
      <c r="J13168" s="1" t="str">
        <f t="shared" si="1900"/>
        <v>Fluid (stream)</v>
      </c>
      <c r="K13168" s="1" t="str">
        <f t="shared" si="1901"/>
        <v>Untreated Water</v>
      </c>
      <c r="O13168">
        <v>0.81</v>
      </c>
      <c r="P13168">
        <v>10</v>
      </c>
      <c r="Q13168">
        <v>7.5</v>
      </c>
    </row>
    <row r="13169" spans="1:17" hidden="1" x14ac:dyDescent="0.3">
      <c r="A13169" t="s">
        <v>50849</v>
      </c>
      <c r="B13169" t="s">
        <v>50850</v>
      </c>
      <c r="C13169" s="1" t="str">
        <f t="shared" si="1902"/>
        <v>21:0723</v>
      </c>
      <c r="D13169" s="1" t="str">
        <f t="shared" si="1899"/>
        <v>21:0213</v>
      </c>
      <c r="E13169" t="s">
        <v>50851</v>
      </c>
      <c r="F13169" t="s">
        <v>50852</v>
      </c>
      <c r="H13169">
        <v>62.3345658</v>
      </c>
      <c r="I13169">
        <v>-135.00883229999999</v>
      </c>
      <c r="J13169" s="1" t="str">
        <f t="shared" si="1900"/>
        <v>Fluid (stream)</v>
      </c>
      <c r="K13169" s="1" t="str">
        <f t="shared" si="1901"/>
        <v>Untreated Water</v>
      </c>
      <c r="O13169">
        <v>2.5000000000000001E-2</v>
      </c>
      <c r="P13169">
        <v>10</v>
      </c>
      <c r="Q13169">
        <v>7.8</v>
      </c>
    </row>
    <row r="13170" spans="1:17" hidden="1" x14ac:dyDescent="0.3">
      <c r="A13170" t="s">
        <v>50853</v>
      </c>
      <c r="B13170" t="s">
        <v>50854</v>
      </c>
      <c r="C13170" s="1" t="str">
        <f t="shared" si="1902"/>
        <v>21:0723</v>
      </c>
      <c r="D13170" s="1" t="str">
        <f t="shared" si="1899"/>
        <v>21:0213</v>
      </c>
      <c r="E13170" t="s">
        <v>50855</v>
      </c>
      <c r="F13170" t="s">
        <v>50856</v>
      </c>
      <c r="H13170">
        <v>62.324266999999999</v>
      </c>
      <c r="I13170">
        <v>-134.97042740000001</v>
      </c>
      <c r="J13170" s="1" t="str">
        <f t="shared" si="1900"/>
        <v>Fluid (stream)</v>
      </c>
      <c r="K13170" s="1" t="str">
        <f t="shared" si="1901"/>
        <v>Untreated Water</v>
      </c>
      <c r="O13170">
        <v>2.5000000000000001E-2</v>
      </c>
      <c r="P13170">
        <v>10</v>
      </c>
      <c r="Q13170">
        <v>8</v>
      </c>
    </row>
    <row r="13171" spans="1:17" hidden="1" x14ac:dyDescent="0.3">
      <c r="A13171" t="s">
        <v>50857</v>
      </c>
      <c r="B13171" t="s">
        <v>50858</v>
      </c>
      <c r="C13171" s="1" t="str">
        <f t="shared" si="1902"/>
        <v>21:0723</v>
      </c>
      <c r="D13171" s="1" t="str">
        <f t="shared" si="1899"/>
        <v>21:0213</v>
      </c>
      <c r="E13171" t="s">
        <v>50859</v>
      </c>
      <c r="F13171" t="s">
        <v>50860</v>
      </c>
      <c r="H13171">
        <v>62.797197400000002</v>
      </c>
      <c r="I13171">
        <v>-134.1952034</v>
      </c>
      <c r="J13171" s="1" t="str">
        <f t="shared" si="1900"/>
        <v>Fluid (stream)</v>
      </c>
      <c r="K13171" s="1" t="str">
        <f t="shared" si="1901"/>
        <v>Untreated Water</v>
      </c>
      <c r="O13171">
        <v>0.22</v>
      </c>
      <c r="P13171">
        <v>20</v>
      </c>
      <c r="Q13171">
        <v>7.6</v>
      </c>
    </row>
    <row r="13172" spans="1:17" hidden="1" x14ac:dyDescent="0.3">
      <c r="A13172" t="s">
        <v>50861</v>
      </c>
      <c r="B13172" t="s">
        <v>50862</v>
      </c>
      <c r="C13172" s="1" t="str">
        <f t="shared" si="1902"/>
        <v>21:0723</v>
      </c>
      <c r="D13172" s="1" t="str">
        <f t="shared" si="1899"/>
        <v>21:0213</v>
      </c>
      <c r="E13172" t="s">
        <v>50863</v>
      </c>
      <c r="F13172" t="s">
        <v>50864</v>
      </c>
      <c r="H13172">
        <v>62.771999100000002</v>
      </c>
      <c r="I13172">
        <v>-134.16701409999999</v>
      </c>
      <c r="J13172" s="1" t="str">
        <f t="shared" si="1900"/>
        <v>Fluid (stream)</v>
      </c>
      <c r="K13172" s="1" t="str">
        <f t="shared" si="1901"/>
        <v>Untreated Water</v>
      </c>
      <c r="O13172">
        <v>0.33</v>
      </c>
      <c r="P13172">
        <v>40</v>
      </c>
      <c r="Q13172">
        <v>7.6</v>
      </c>
    </row>
    <row r="13173" spans="1:17" hidden="1" x14ac:dyDescent="0.3">
      <c r="A13173" t="s">
        <v>50865</v>
      </c>
      <c r="B13173" t="s">
        <v>50866</v>
      </c>
      <c r="C13173" s="1" t="str">
        <f t="shared" si="1902"/>
        <v>21:0723</v>
      </c>
      <c r="D13173" s="1" t="str">
        <f t="shared" si="1899"/>
        <v>21:0213</v>
      </c>
      <c r="E13173" t="s">
        <v>50867</v>
      </c>
      <c r="F13173" t="s">
        <v>50868</v>
      </c>
      <c r="H13173">
        <v>62.752493200000004</v>
      </c>
      <c r="I13173">
        <v>-134.16239630000001</v>
      </c>
      <c r="J13173" s="1" t="str">
        <f t="shared" si="1900"/>
        <v>Fluid (stream)</v>
      </c>
      <c r="K13173" s="1" t="str">
        <f t="shared" si="1901"/>
        <v>Untreated Water</v>
      </c>
      <c r="O13173">
        <v>0.79</v>
      </c>
      <c r="P13173">
        <v>40</v>
      </c>
      <c r="Q13173">
        <v>7.7</v>
      </c>
    </row>
    <row r="13174" spans="1:17" hidden="1" x14ac:dyDescent="0.3">
      <c r="A13174" t="s">
        <v>50869</v>
      </c>
      <c r="B13174" t="s">
        <v>50870</v>
      </c>
      <c r="C13174" s="1" t="str">
        <f t="shared" si="1902"/>
        <v>21:0723</v>
      </c>
      <c r="D13174" s="1" t="str">
        <f t="shared" si="1899"/>
        <v>21:0213</v>
      </c>
      <c r="E13174" t="s">
        <v>50871</v>
      </c>
      <c r="F13174" t="s">
        <v>50872</v>
      </c>
      <c r="H13174">
        <v>62.779903400000002</v>
      </c>
      <c r="I13174">
        <v>-134.0980079</v>
      </c>
      <c r="J13174" s="1" t="str">
        <f t="shared" si="1900"/>
        <v>Fluid (stream)</v>
      </c>
      <c r="K13174" s="1" t="str">
        <f t="shared" si="1901"/>
        <v>Untreated Water</v>
      </c>
      <c r="O13174">
        <v>0.38</v>
      </c>
      <c r="P13174">
        <v>40</v>
      </c>
      <c r="Q13174">
        <v>7.7</v>
      </c>
    </row>
    <row r="13175" spans="1:17" hidden="1" x14ac:dyDescent="0.3">
      <c r="A13175" t="s">
        <v>50873</v>
      </c>
      <c r="B13175" t="s">
        <v>50874</v>
      </c>
      <c r="C13175" s="1" t="str">
        <f t="shared" si="1902"/>
        <v>21:0723</v>
      </c>
      <c r="D13175" s="1" t="str">
        <f t="shared" si="1899"/>
        <v>21:0213</v>
      </c>
      <c r="E13175" t="s">
        <v>50875</v>
      </c>
      <c r="F13175" t="s">
        <v>50876</v>
      </c>
      <c r="H13175">
        <v>62.807202099999998</v>
      </c>
      <c r="I13175">
        <v>-134.11099999999999</v>
      </c>
      <c r="J13175" s="1" t="str">
        <f t="shared" si="1900"/>
        <v>Fluid (stream)</v>
      </c>
      <c r="K13175" s="1" t="str">
        <f t="shared" si="1901"/>
        <v>Untreated Water</v>
      </c>
      <c r="O13175">
        <v>2.5000000000000001E-2</v>
      </c>
      <c r="P13175">
        <v>30</v>
      </c>
      <c r="Q13175">
        <v>7.4</v>
      </c>
    </row>
    <row r="13176" spans="1:17" hidden="1" x14ac:dyDescent="0.3">
      <c r="A13176" t="s">
        <v>50877</v>
      </c>
      <c r="B13176" t="s">
        <v>50878</v>
      </c>
      <c r="C13176" s="1" t="str">
        <f t="shared" si="1902"/>
        <v>21:0723</v>
      </c>
      <c r="D13176" s="1" t="str">
        <f t="shared" si="1899"/>
        <v>21:0213</v>
      </c>
      <c r="E13176" t="s">
        <v>50875</v>
      </c>
      <c r="F13176" t="s">
        <v>50879</v>
      </c>
      <c r="H13176">
        <v>62.807202099999998</v>
      </c>
      <c r="I13176">
        <v>-134.11099999999999</v>
      </c>
      <c r="J13176" s="1" t="str">
        <f t="shared" si="1900"/>
        <v>Fluid (stream)</v>
      </c>
      <c r="K13176" s="1" t="str">
        <f t="shared" si="1901"/>
        <v>Untreated Water</v>
      </c>
      <c r="O13176">
        <v>2.5000000000000001E-2</v>
      </c>
      <c r="P13176">
        <v>30</v>
      </c>
      <c r="Q13176">
        <v>7.4</v>
      </c>
    </row>
    <row r="13177" spans="1:17" hidden="1" x14ac:dyDescent="0.3">
      <c r="A13177" t="s">
        <v>50880</v>
      </c>
      <c r="B13177" t="s">
        <v>50881</v>
      </c>
      <c r="C13177" s="1" t="str">
        <f t="shared" si="1902"/>
        <v>21:0723</v>
      </c>
      <c r="D13177" s="1" t="str">
        <f t="shared" si="1899"/>
        <v>21:0213</v>
      </c>
      <c r="E13177" t="s">
        <v>50882</v>
      </c>
      <c r="F13177" t="s">
        <v>50883</v>
      </c>
      <c r="H13177">
        <v>62.813703599999997</v>
      </c>
      <c r="I13177">
        <v>-134.07250790000001</v>
      </c>
      <c r="J13177" s="1" t="str">
        <f t="shared" si="1900"/>
        <v>Fluid (stream)</v>
      </c>
      <c r="K13177" s="1" t="str">
        <f t="shared" si="1901"/>
        <v>Untreated Water</v>
      </c>
      <c r="O13177">
        <v>2.5000000000000001E-2</v>
      </c>
      <c r="P13177">
        <v>30</v>
      </c>
      <c r="Q13177">
        <v>7.1</v>
      </c>
    </row>
    <row r="13178" spans="1:17" hidden="1" x14ac:dyDescent="0.3">
      <c r="A13178" t="s">
        <v>50884</v>
      </c>
      <c r="B13178" t="s">
        <v>50885</v>
      </c>
      <c r="C13178" s="1" t="str">
        <f t="shared" si="1902"/>
        <v>21:0723</v>
      </c>
      <c r="D13178" s="1" t="str">
        <f t="shared" si="1899"/>
        <v>21:0213</v>
      </c>
      <c r="E13178" t="s">
        <v>50886</v>
      </c>
      <c r="F13178" t="s">
        <v>50887</v>
      </c>
      <c r="H13178">
        <v>62.790795899999999</v>
      </c>
      <c r="I13178">
        <v>-134.0456073</v>
      </c>
      <c r="J13178" s="1" t="str">
        <f t="shared" si="1900"/>
        <v>Fluid (stream)</v>
      </c>
      <c r="K13178" s="1" t="str">
        <f t="shared" si="1901"/>
        <v>Untreated Water</v>
      </c>
      <c r="O13178">
        <v>2.5000000000000001E-2</v>
      </c>
      <c r="P13178">
        <v>40</v>
      </c>
      <c r="Q13178">
        <v>7.2</v>
      </c>
    </row>
    <row r="13179" spans="1:17" hidden="1" x14ac:dyDescent="0.3">
      <c r="A13179" t="s">
        <v>50888</v>
      </c>
      <c r="B13179" t="s">
        <v>50889</v>
      </c>
      <c r="C13179" s="1" t="str">
        <f t="shared" si="1902"/>
        <v>21:0723</v>
      </c>
      <c r="D13179" s="1" t="str">
        <f t="shared" si="1899"/>
        <v>21:0213</v>
      </c>
      <c r="E13179" t="s">
        <v>50890</v>
      </c>
      <c r="F13179" t="s">
        <v>50891</v>
      </c>
      <c r="H13179">
        <v>62.754799400000003</v>
      </c>
      <c r="I13179">
        <v>-134.04800470000001</v>
      </c>
      <c r="J13179" s="1" t="str">
        <f t="shared" si="1900"/>
        <v>Fluid (stream)</v>
      </c>
      <c r="K13179" s="1" t="str">
        <f t="shared" si="1901"/>
        <v>Untreated Water</v>
      </c>
      <c r="O13179">
        <v>2.5000000000000001E-2</v>
      </c>
      <c r="P13179">
        <v>40</v>
      </c>
      <c r="Q13179">
        <v>7.4</v>
      </c>
    </row>
    <row r="13180" spans="1:17" hidden="1" x14ac:dyDescent="0.3">
      <c r="A13180" t="s">
        <v>50892</v>
      </c>
      <c r="B13180" t="s">
        <v>50893</v>
      </c>
      <c r="C13180" s="1" t="str">
        <f t="shared" si="1902"/>
        <v>21:0723</v>
      </c>
      <c r="D13180" s="1" t="str">
        <f t="shared" si="1899"/>
        <v>21:0213</v>
      </c>
      <c r="E13180" t="s">
        <v>50894</v>
      </c>
      <c r="F13180" t="s">
        <v>50895</v>
      </c>
      <c r="H13180">
        <v>62.7314984</v>
      </c>
      <c r="I13180">
        <v>-134.06039720000001</v>
      </c>
      <c r="J13180" s="1" t="str">
        <f t="shared" si="1900"/>
        <v>Fluid (stream)</v>
      </c>
      <c r="K13180" s="1" t="str">
        <f t="shared" si="1901"/>
        <v>Untreated Water</v>
      </c>
      <c r="O13180">
        <v>2.5000000000000001E-2</v>
      </c>
      <c r="P13180">
        <v>30</v>
      </c>
      <c r="Q13180">
        <v>7.3</v>
      </c>
    </row>
    <row r="13181" spans="1:17" hidden="1" x14ac:dyDescent="0.3">
      <c r="A13181" t="s">
        <v>50896</v>
      </c>
      <c r="B13181" t="s">
        <v>50897</v>
      </c>
      <c r="C13181" s="1" t="str">
        <f t="shared" si="1902"/>
        <v>21:0723</v>
      </c>
      <c r="D13181" s="1" t="str">
        <f t="shared" si="1899"/>
        <v>21:0213</v>
      </c>
      <c r="E13181" t="s">
        <v>50898</v>
      </c>
      <c r="F13181" t="s">
        <v>50899</v>
      </c>
      <c r="H13181">
        <v>62.727299299999999</v>
      </c>
      <c r="I13181">
        <v>-134.0755934</v>
      </c>
      <c r="J13181" s="1" t="str">
        <f t="shared" si="1900"/>
        <v>Fluid (stream)</v>
      </c>
      <c r="K13181" s="1" t="str">
        <f t="shared" si="1901"/>
        <v>Untreated Water</v>
      </c>
      <c r="O13181">
        <v>0.37</v>
      </c>
      <c r="P13181">
        <v>50</v>
      </c>
      <c r="Q13181">
        <v>7.4</v>
      </c>
    </row>
    <row r="13182" spans="1:17" hidden="1" x14ac:dyDescent="0.3">
      <c r="A13182" t="s">
        <v>50900</v>
      </c>
      <c r="B13182" t="s">
        <v>50901</v>
      </c>
      <c r="C13182" s="1" t="str">
        <f t="shared" si="1902"/>
        <v>21:0723</v>
      </c>
      <c r="D13182" s="1" t="str">
        <f>HYPERLINK("http://geochem.nrcan.gc.ca/cdogs/content/svy/svy_e.htm", "")</f>
        <v/>
      </c>
      <c r="G13182" s="1" t="str">
        <f>HYPERLINK("http://geochem.nrcan.gc.ca/cdogs/content/cr_/cr_00085_e.htm", "85")</f>
        <v>85</v>
      </c>
      <c r="J13182" t="s">
        <v>11453</v>
      </c>
      <c r="K13182" t="s">
        <v>11454</v>
      </c>
      <c r="O13182">
        <v>0.34</v>
      </c>
      <c r="P13182">
        <v>50</v>
      </c>
      <c r="Q13182">
        <v>7.6</v>
      </c>
    </row>
    <row r="13183" spans="1:17" hidden="1" x14ac:dyDescent="0.3">
      <c r="A13183" t="s">
        <v>50902</v>
      </c>
      <c r="B13183" t="s">
        <v>50903</v>
      </c>
      <c r="C13183" s="1" t="str">
        <f t="shared" si="1902"/>
        <v>21:0723</v>
      </c>
      <c r="D13183" s="1" t="str">
        <f t="shared" ref="D13183:D13197" si="1903">HYPERLINK("http://geochem.nrcan.gc.ca/cdogs/content/svy/svy210213_e.htm", "21:0213")</f>
        <v>21:0213</v>
      </c>
      <c r="E13183" t="s">
        <v>50904</v>
      </c>
      <c r="F13183" t="s">
        <v>50905</v>
      </c>
      <c r="H13183">
        <v>62.713993299999998</v>
      </c>
      <c r="I13183">
        <v>-134.06439570000001</v>
      </c>
      <c r="J13183" s="1" t="str">
        <f t="shared" ref="J13183:J13197" si="1904">HYPERLINK("http://geochem.nrcan.gc.ca/cdogs/content/kwd/kwd020018_e.htm", "Fluid (stream)")</f>
        <v>Fluid (stream)</v>
      </c>
      <c r="K13183" s="1" t="str">
        <f t="shared" ref="K13183:K13197" si="1905">HYPERLINK("http://geochem.nrcan.gc.ca/cdogs/content/kwd/kwd080007_e.htm", "Untreated Water")</f>
        <v>Untreated Water</v>
      </c>
      <c r="O13183">
        <v>0.33</v>
      </c>
      <c r="P13183">
        <v>50</v>
      </c>
      <c r="Q13183">
        <v>7.6</v>
      </c>
    </row>
    <row r="13184" spans="1:17" hidden="1" x14ac:dyDescent="0.3">
      <c r="A13184" t="s">
        <v>50906</v>
      </c>
      <c r="B13184" t="s">
        <v>50907</v>
      </c>
      <c r="C13184" s="1" t="str">
        <f t="shared" si="1902"/>
        <v>21:0723</v>
      </c>
      <c r="D13184" s="1" t="str">
        <f t="shared" si="1903"/>
        <v>21:0213</v>
      </c>
      <c r="E13184" t="s">
        <v>50908</v>
      </c>
      <c r="F13184" t="s">
        <v>50909</v>
      </c>
      <c r="H13184">
        <v>62.704498899999997</v>
      </c>
      <c r="I13184">
        <v>-134.1048059</v>
      </c>
      <c r="J13184" s="1" t="str">
        <f t="shared" si="1904"/>
        <v>Fluid (stream)</v>
      </c>
      <c r="K13184" s="1" t="str">
        <f t="shared" si="1905"/>
        <v>Untreated Water</v>
      </c>
      <c r="O13184">
        <v>2.5000000000000001E-2</v>
      </c>
      <c r="P13184">
        <v>90</v>
      </c>
      <c r="Q13184">
        <v>7.3</v>
      </c>
    </row>
    <row r="13185" spans="1:17" hidden="1" x14ac:dyDescent="0.3">
      <c r="A13185" t="s">
        <v>50910</v>
      </c>
      <c r="B13185" t="s">
        <v>50911</v>
      </c>
      <c r="C13185" s="1" t="str">
        <f t="shared" si="1902"/>
        <v>21:0723</v>
      </c>
      <c r="D13185" s="1" t="str">
        <f t="shared" si="1903"/>
        <v>21:0213</v>
      </c>
      <c r="E13185" t="s">
        <v>50912</v>
      </c>
      <c r="F13185" t="s">
        <v>50913</v>
      </c>
      <c r="H13185">
        <v>62.710695100000002</v>
      </c>
      <c r="I13185">
        <v>-134.12510700000001</v>
      </c>
      <c r="J13185" s="1" t="str">
        <f t="shared" si="1904"/>
        <v>Fluid (stream)</v>
      </c>
      <c r="K13185" s="1" t="str">
        <f t="shared" si="1905"/>
        <v>Untreated Water</v>
      </c>
    </row>
    <row r="13186" spans="1:17" hidden="1" x14ac:dyDescent="0.3">
      <c r="A13186" t="s">
        <v>50914</v>
      </c>
      <c r="B13186" t="s">
        <v>50915</v>
      </c>
      <c r="C13186" s="1" t="str">
        <f t="shared" si="1902"/>
        <v>21:0723</v>
      </c>
      <c r="D13186" s="1" t="str">
        <f t="shared" si="1903"/>
        <v>21:0213</v>
      </c>
      <c r="E13186" t="s">
        <v>50916</v>
      </c>
      <c r="F13186" t="s">
        <v>50917</v>
      </c>
      <c r="H13186">
        <v>62.6956925</v>
      </c>
      <c r="I13186">
        <v>-134.1406953</v>
      </c>
      <c r="J13186" s="1" t="str">
        <f t="shared" si="1904"/>
        <v>Fluid (stream)</v>
      </c>
      <c r="K13186" s="1" t="str">
        <f t="shared" si="1905"/>
        <v>Untreated Water</v>
      </c>
      <c r="O13186">
        <v>0.36</v>
      </c>
      <c r="P13186">
        <v>70</v>
      </c>
      <c r="Q13186">
        <v>7.5</v>
      </c>
    </row>
    <row r="13187" spans="1:17" hidden="1" x14ac:dyDescent="0.3">
      <c r="A13187" t="s">
        <v>50918</v>
      </c>
      <c r="B13187" t="s">
        <v>50919</v>
      </c>
      <c r="C13187" s="1" t="str">
        <f t="shared" si="1902"/>
        <v>21:0723</v>
      </c>
      <c r="D13187" s="1" t="str">
        <f t="shared" si="1903"/>
        <v>21:0213</v>
      </c>
      <c r="E13187" t="s">
        <v>50920</v>
      </c>
      <c r="F13187" t="s">
        <v>50921</v>
      </c>
      <c r="H13187">
        <v>62.685696499999999</v>
      </c>
      <c r="I13187">
        <v>-134.1225068</v>
      </c>
      <c r="J13187" s="1" t="str">
        <f t="shared" si="1904"/>
        <v>Fluid (stream)</v>
      </c>
      <c r="K13187" s="1" t="str">
        <f t="shared" si="1905"/>
        <v>Untreated Water</v>
      </c>
      <c r="O13187">
        <v>2.5000000000000001E-2</v>
      </c>
      <c r="P13187">
        <v>50</v>
      </c>
      <c r="Q13187">
        <v>7.6</v>
      </c>
    </row>
    <row r="13188" spans="1:17" hidden="1" x14ac:dyDescent="0.3">
      <c r="A13188" t="s">
        <v>50922</v>
      </c>
      <c r="B13188" t="s">
        <v>50923</v>
      </c>
      <c r="C13188" s="1" t="str">
        <f t="shared" si="1902"/>
        <v>21:0723</v>
      </c>
      <c r="D13188" s="1" t="str">
        <f t="shared" si="1903"/>
        <v>21:0213</v>
      </c>
      <c r="E13188" t="s">
        <v>50924</v>
      </c>
      <c r="F13188" t="s">
        <v>50925</v>
      </c>
      <c r="H13188">
        <v>62.715092300000002</v>
      </c>
      <c r="I13188">
        <v>-134.2003163</v>
      </c>
      <c r="J13188" s="1" t="str">
        <f t="shared" si="1904"/>
        <v>Fluid (stream)</v>
      </c>
      <c r="K13188" s="1" t="str">
        <f t="shared" si="1905"/>
        <v>Untreated Water</v>
      </c>
      <c r="O13188">
        <v>0.61</v>
      </c>
      <c r="P13188">
        <v>80</v>
      </c>
      <c r="Q13188">
        <v>7.4</v>
      </c>
    </row>
    <row r="13189" spans="1:17" hidden="1" x14ac:dyDescent="0.3">
      <c r="A13189" t="s">
        <v>50926</v>
      </c>
      <c r="B13189" t="s">
        <v>50927</v>
      </c>
      <c r="C13189" s="1" t="str">
        <f t="shared" si="1902"/>
        <v>21:0723</v>
      </c>
      <c r="D13189" s="1" t="str">
        <f t="shared" si="1903"/>
        <v>21:0213</v>
      </c>
      <c r="E13189" t="s">
        <v>50928</v>
      </c>
      <c r="F13189" t="s">
        <v>50929</v>
      </c>
      <c r="H13189">
        <v>62.695892700000002</v>
      </c>
      <c r="I13189">
        <v>-134.1973969</v>
      </c>
      <c r="J13189" s="1" t="str">
        <f t="shared" si="1904"/>
        <v>Fluid (stream)</v>
      </c>
      <c r="K13189" s="1" t="str">
        <f t="shared" si="1905"/>
        <v>Untreated Water</v>
      </c>
      <c r="O13189">
        <v>0.35</v>
      </c>
      <c r="P13189">
        <v>50</v>
      </c>
      <c r="Q13189">
        <v>7.9</v>
      </c>
    </row>
    <row r="13190" spans="1:17" hidden="1" x14ac:dyDescent="0.3">
      <c r="A13190" t="s">
        <v>50930</v>
      </c>
      <c r="B13190" t="s">
        <v>50931</v>
      </c>
      <c r="C13190" s="1" t="str">
        <f t="shared" si="1902"/>
        <v>21:0723</v>
      </c>
      <c r="D13190" s="1" t="str">
        <f t="shared" si="1903"/>
        <v>21:0213</v>
      </c>
      <c r="E13190" t="s">
        <v>50932</v>
      </c>
      <c r="F13190" t="s">
        <v>50933</v>
      </c>
      <c r="H13190">
        <v>62.703590599999998</v>
      </c>
      <c r="I13190">
        <v>-134.21581499999999</v>
      </c>
      <c r="J13190" s="1" t="str">
        <f t="shared" si="1904"/>
        <v>Fluid (stream)</v>
      </c>
      <c r="K13190" s="1" t="str">
        <f t="shared" si="1905"/>
        <v>Untreated Water</v>
      </c>
      <c r="O13190">
        <v>0.28000000000000003</v>
      </c>
      <c r="P13190">
        <v>30</v>
      </c>
      <c r="Q13190">
        <v>7.6</v>
      </c>
    </row>
    <row r="13191" spans="1:17" hidden="1" x14ac:dyDescent="0.3">
      <c r="A13191" t="s">
        <v>50934</v>
      </c>
      <c r="B13191" t="s">
        <v>50935</v>
      </c>
      <c r="C13191" s="1" t="str">
        <f t="shared" si="1902"/>
        <v>21:0723</v>
      </c>
      <c r="D13191" s="1" t="str">
        <f t="shared" si="1903"/>
        <v>21:0213</v>
      </c>
      <c r="E13191" t="s">
        <v>50936</v>
      </c>
      <c r="F13191" t="s">
        <v>50937</v>
      </c>
      <c r="H13191">
        <v>62.709287199999999</v>
      </c>
      <c r="I13191">
        <v>-134.23480280000001</v>
      </c>
      <c r="J13191" s="1" t="str">
        <f t="shared" si="1904"/>
        <v>Fluid (stream)</v>
      </c>
      <c r="K13191" s="1" t="str">
        <f t="shared" si="1905"/>
        <v>Untreated Water</v>
      </c>
      <c r="O13191">
        <v>0.35</v>
      </c>
      <c r="P13191">
        <v>40</v>
      </c>
      <c r="Q13191">
        <v>7.6</v>
      </c>
    </row>
    <row r="13192" spans="1:17" hidden="1" x14ac:dyDescent="0.3">
      <c r="A13192" t="s">
        <v>50938</v>
      </c>
      <c r="B13192" t="s">
        <v>50939</v>
      </c>
      <c r="C13192" s="1" t="str">
        <f t="shared" si="1902"/>
        <v>21:0723</v>
      </c>
      <c r="D13192" s="1" t="str">
        <f t="shared" si="1903"/>
        <v>21:0213</v>
      </c>
      <c r="E13192" t="s">
        <v>50940</v>
      </c>
      <c r="F13192" t="s">
        <v>50941</v>
      </c>
      <c r="H13192">
        <v>62.706690299999998</v>
      </c>
      <c r="I13192">
        <v>-134.2561187</v>
      </c>
      <c r="J13192" s="1" t="str">
        <f t="shared" si="1904"/>
        <v>Fluid (stream)</v>
      </c>
      <c r="K13192" s="1" t="str">
        <f t="shared" si="1905"/>
        <v>Untreated Water</v>
      </c>
      <c r="O13192">
        <v>2.5000000000000001E-2</v>
      </c>
      <c r="P13192">
        <v>50</v>
      </c>
      <c r="Q13192">
        <v>7.9</v>
      </c>
    </row>
    <row r="13193" spans="1:17" hidden="1" x14ac:dyDescent="0.3">
      <c r="A13193" t="s">
        <v>50942</v>
      </c>
      <c r="B13193" t="s">
        <v>50943</v>
      </c>
      <c r="C13193" s="1" t="str">
        <f t="shared" si="1902"/>
        <v>21:0723</v>
      </c>
      <c r="D13193" s="1" t="str">
        <f t="shared" si="1903"/>
        <v>21:0213</v>
      </c>
      <c r="E13193" t="s">
        <v>50944</v>
      </c>
      <c r="F13193" t="s">
        <v>50945</v>
      </c>
      <c r="H13193">
        <v>62.691786200000003</v>
      </c>
      <c r="I13193">
        <v>-134.25551709999999</v>
      </c>
      <c r="J13193" s="1" t="str">
        <f t="shared" si="1904"/>
        <v>Fluid (stream)</v>
      </c>
      <c r="K13193" s="1" t="str">
        <f t="shared" si="1905"/>
        <v>Untreated Water</v>
      </c>
      <c r="O13193">
        <v>0.22</v>
      </c>
      <c r="P13193">
        <v>30</v>
      </c>
      <c r="Q13193">
        <v>7.9</v>
      </c>
    </row>
    <row r="13194" spans="1:17" hidden="1" x14ac:dyDescent="0.3">
      <c r="A13194" t="s">
        <v>50946</v>
      </c>
      <c r="B13194" t="s">
        <v>50947</v>
      </c>
      <c r="C13194" s="1" t="str">
        <f t="shared" si="1902"/>
        <v>21:0723</v>
      </c>
      <c r="D13194" s="1" t="str">
        <f t="shared" si="1903"/>
        <v>21:0213</v>
      </c>
      <c r="E13194" t="s">
        <v>50948</v>
      </c>
      <c r="F13194" t="s">
        <v>50949</v>
      </c>
      <c r="H13194">
        <v>62.687790399999997</v>
      </c>
      <c r="I13194">
        <v>-134.3229169</v>
      </c>
      <c r="J13194" s="1" t="str">
        <f t="shared" si="1904"/>
        <v>Fluid (stream)</v>
      </c>
      <c r="K13194" s="1" t="str">
        <f t="shared" si="1905"/>
        <v>Untreated Water</v>
      </c>
      <c r="O13194">
        <v>1.23</v>
      </c>
      <c r="P13194">
        <v>40</v>
      </c>
      <c r="Q13194">
        <v>8</v>
      </c>
    </row>
    <row r="13195" spans="1:17" hidden="1" x14ac:dyDescent="0.3">
      <c r="A13195" t="s">
        <v>50950</v>
      </c>
      <c r="B13195" t="s">
        <v>50951</v>
      </c>
      <c r="C13195" s="1" t="str">
        <f t="shared" si="1902"/>
        <v>21:0723</v>
      </c>
      <c r="D13195" s="1" t="str">
        <f t="shared" si="1903"/>
        <v>21:0213</v>
      </c>
      <c r="E13195" t="s">
        <v>50952</v>
      </c>
      <c r="F13195" t="s">
        <v>50953</v>
      </c>
      <c r="H13195">
        <v>62.662283500000001</v>
      </c>
      <c r="I13195">
        <v>-134.28731350000001</v>
      </c>
      <c r="J13195" s="1" t="str">
        <f t="shared" si="1904"/>
        <v>Fluid (stream)</v>
      </c>
      <c r="K13195" s="1" t="str">
        <f t="shared" si="1905"/>
        <v>Untreated Water</v>
      </c>
      <c r="O13195">
        <v>1.1299999999999999</v>
      </c>
      <c r="P13195">
        <v>30</v>
      </c>
      <c r="Q13195">
        <v>8.3000000000000007</v>
      </c>
    </row>
    <row r="13196" spans="1:17" hidden="1" x14ac:dyDescent="0.3">
      <c r="A13196" t="s">
        <v>50954</v>
      </c>
      <c r="B13196" t="s">
        <v>50955</v>
      </c>
      <c r="C13196" s="1" t="str">
        <f t="shared" si="1902"/>
        <v>21:0723</v>
      </c>
      <c r="D13196" s="1" t="str">
        <f t="shared" si="1903"/>
        <v>21:0213</v>
      </c>
      <c r="E13196" t="s">
        <v>50952</v>
      </c>
      <c r="F13196" t="s">
        <v>50956</v>
      </c>
      <c r="H13196">
        <v>62.662283500000001</v>
      </c>
      <c r="I13196">
        <v>-134.28731350000001</v>
      </c>
      <c r="J13196" s="1" t="str">
        <f t="shared" si="1904"/>
        <v>Fluid (stream)</v>
      </c>
      <c r="K13196" s="1" t="str">
        <f t="shared" si="1905"/>
        <v>Untreated Water</v>
      </c>
      <c r="O13196">
        <v>0.75</v>
      </c>
      <c r="P13196">
        <v>30</v>
      </c>
      <c r="Q13196">
        <v>8</v>
      </c>
    </row>
    <row r="13197" spans="1:17" hidden="1" x14ac:dyDescent="0.3">
      <c r="A13197" t="s">
        <v>50957</v>
      </c>
      <c r="B13197" t="s">
        <v>50958</v>
      </c>
      <c r="C13197" s="1" t="str">
        <f t="shared" si="1902"/>
        <v>21:0723</v>
      </c>
      <c r="D13197" s="1" t="str">
        <f t="shared" si="1903"/>
        <v>21:0213</v>
      </c>
      <c r="E13197" t="s">
        <v>50959</v>
      </c>
      <c r="F13197" t="s">
        <v>50960</v>
      </c>
      <c r="H13197">
        <v>62.655786200000001</v>
      </c>
      <c r="I13197">
        <v>-134.2297078</v>
      </c>
      <c r="J13197" s="1" t="str">
        <f t="shared" si="1904"/>
        <v>Fluid (stream)</v>
      </c>
      <c r="K13197" s="1" t="str">
        <f t="shared" si="1905"/>
        <v>Untreated Water</v>
      </c>
      <c r="O13197">
        <v>2.5000000000000001E-2</v>
      </c>
      <c r="P13197">
        <v>30</v>
      </c>
      <c r="Q13197">
        <v>8.1</v>
      </c>
    </row>
    <row r="13198" spans="1:17" hidden="1" x14ac:dyDescent="0.3">
      <c r="A13198" t="s">
        <v>50961</v>
      </c>
      <c r="B13198" t="s">
        <v>50962</v>
      </c>
      <c r="C13198" s="1" t="str">
        <f t="shared" si="1902"/>
        <v>21:0723</v>
      </c>
      <c r="D13198" s="1" t="str">
        <f>HYPERLINK("http://geochem.nrcan.gc.ca/cdogs/content/svy/svy_e.htm", "")</f>
        <v/>
      </c>
      <c r="G13198" s="1" t="str">
        <f>HYPERLINK("http://geochem.nrcan.gc.ca/cdogs/content/cr_/cr_00084_e.htm", "84")</f>
        <v>84</v>
      </c>
      <c r="J13198" t="s">
        <v>11453</v>
      </c>
      <c r="K13198" t="s">
        <v>11454</v>
      </c>
      <c r="O13198">
        <v>0.23</v>
      </c>
      <c r="P13198">
        <v>40</v>
      </c>
      <c r="Q13198">
        <v>8.1</v>
      </c>
    </row>
    <row r="13199" spans="1:17" hidden="1" x14ac:dyDescent="0.3">
      <c r="A13199" t="s">
        <v>50963</v>
      </c>
      <c r="B13199" t="s">
        <v>50964</v>
      </c>
      <c r="C13199" s="1" t="str">
        <f t="shared" si="1902"/>
        <v>21:0723</v>
      </c>
      <c r="D13199" s="1" t="str">
        <f t="shared" ref="D13199:D13213" si="1906">HYPERLINK("http://geochem.nrcan.gc.ca/cdogs/content/svy/svy210213_e.htm", "21:0213")</f>
        <v>21:0213</v>
      </c>
      <c r="E13199" t="s">
        <v>50965</v>
      </c>
      <c r="F13199" t="s">
        <v>50966</v>
      </c>
      <c r="H13199">
        <v>62.630188799999999</v>
      </c>
      <c r="I13199">
        <v>-134.2794088</v>
      </c>
      <c r="J13199" s="1" t="str">
        <f t="shared" ref="J13199:J13213" si="1907">HYPERLINK("http://geochem.nrcan.gc.ca/cdogs/content/kwd/kwd020018_e.htm", "Fluid (stream)")</f>
        <v>Fluid (stream)</v>
      </c>
      <c r="K13199" s="1" t="str">
        <f t="shared" ref="K13199:K13213" si="1908">HYPERLINK("http://geochem.nrcan.gc.ca/cdogs/content/kwd/kwd080007_e.htm", "Untreated Water")</f>
        <v>Untreated Water</v>
      </c>
      <c r="O13199">
        <v>1.2</v>
      </c>
      <c r="P13199">
        <v>30</v>
      </c>
      <c r="Q13199">
        <v>7.7</v>
      </c>
    </row>
    <row r="13200" spans="1:17" hidden="1" x14ac:dyDescent="0.3">
      <c r="A13200" t="s">
        <v>50967</v>
      </c>
      <c r="B13200" t="s">
        <v>50968</v>
      </c>
      <c r="C13200" s="1" t="str">
        <f t="shared" si="1902"/>
        <v>21:0723</v>
      </c>
      <c r="D13200" s="1" t="str">
        <f t="shared" si="1906"/>
        <v>21:0213</v>
      </c>
      <c r="E13200" t="s">
        <v>50969</v>
      </c>
      <c r="F13200" t="s">
        <v>50970</v>
      </c>
      <c r="H13200">
        <v>62.5960842</v>
      </c>
      <c r="I13200">
        <v>-134.31264250000001</v>
      </c>
      <c r="J13200" s="1" t="str">
        <f t="shared" si="1907"/>
        <v>Fluid (stream)</v>
      </c>
      <c r="K13200" s="1" t="str">
        <f t="shared" si="1908"/>
        <v>Untreated Water</v>
      </c>
      <c r="O13200">
        <v>2.97</v>
      </c>
      <c r="P13200">
        <v>60</v>
      </c>
      <c r="Q13200">
        <v>7.8</v>
      </c>
    </row>
    <row r="13201" spans="1:17" hidden="1" x14ac:dyDescent="0.3">
      <c r="A13201" t="s">
        <v>50971</v>
      </c>
      <c r="B13201" t="s">
        <v>50972</v>
      </c>
      <c r="C13201" s="1" t="str">
        <f t="shared" si="1902"/>
        <v>21:0723</v>
      </c>
      <c r="D13201" s="1" t="str">
        <f t="shared" si="1906"/>
        <v>21:0213</v>
      </c>
      <c r="E13201" t="s">
        <v>50973</v>
      </c>
      <c r="F13201" t="s">
        <v>50974</v>
      </c>
      <c r="H13201">
        <v>62.6043825</v>
      </c>
      <c r="I13201">
        <v>-134.32830709999999</v>
      </c>
      <c r="J13201" s="1" t="str">
        <f t="shared" si="1907"/>
        <v>Fluid (stream)</v>
      </c>
      <c r="K13201" s="1" t="str">
        <f t="shared" si="1908"/>
        <v>Untreated Water</v>
      </c>
      <c r="O13201">
        <v>1.62</v>
      </c>
      <c r="P13201">
        <v>40</v>
      </c>
      <c r="Q13201">
        <v>8.1</v>
      </c>
    </row>
    <row r="13202" spans="1:17" hidden="1" x14ac:dyDescent="0.3">
      <c r="A13202" t="s">
        <v>50975</v>
      </c>
      <c r="B13202" t="s">
        <v>50976</v>
      </c>
      <c r="C13202" s="1" t="str">
        <f t="shared" si="1902"/>
        <v>21:0723</v>
      </c>
      <c r="D13202" s="1" t="str">
        <f t="shared" si="1906"/>
        <v>21:0213</v>
      </c>
      <c r="E13202" t="s">
        <v>50977</v>
      </c>
      <c r="F13202" t="s">
        <v>50978</v>
      </c>
      <c r="H13202">
        <v>62.612378</v>
      </c>
      <c r="I13202">
        <v>-134.39690859999999</v>
      </c>
      <c r="J13202" s="1" t="str">
        <f t="shared" si="1907"/>
        <v>Fluid (stream)</v>
      </c>
      <c r="K13202" s="1" t="str">
        <f t="shared" si="1908"/>
        <v>Untreated Water</v>
      </c>
      <c r="O13202">
        <v>0.72</v>
      </c>
      <c r="P13202">
        <v>40</v>
      </c>
      <c r="Q13202">
        <v>8.1</v>
      </c>
    </row>
    <row r="13203" spans="1:17" hidden="1" x14ac:dyDescent="0.3">
      <c r="A13203" t="s">
        <v>50979</v>
      </c>
      <c r="B13203" t="s">
        <v>50980</v>
      </c>
      <c r="C13203" s="1" t="str">
        <f t="shared" si="1902"/>
        <v>21:0723</v>
      </c>
      <c r="D13203" s="1" t="str">
        <f t="shared" si="1906"/>
        <v>21:0213</v>
      </c>
      <c r="E13203" t="s">
        <v>50981</v>
      </c>
      <c r="F13203" t="s">
        <v>50982</v>
      </c>
      <c r="H13203">
        <v>62.606280400000003</v>
      </c>
      <c r="I13203">
        <v>-134.3921038</v>
      </c>
      <c r="J13203" s="1" t="str">
        <f t="shared" si="1907"/>
        <v>Fluid (stream)</v>
      </c>
      <c r="K13203" s="1" t="str">
        <f t="shared" si="1908"/>
        <v>Untreated Water</v>
      </c>
      <c r="O13203">
        <v>0.85</v>
      </c>
      <c r="P13203">
        <v>80</v>
      </c>
      <c r="Q13203">
        <v>7.7</v>
      </c>
    </row>
    <row r="13204" spans="1:17" hidden="1" x14ac:dyDescent="0.3">
      <c r="A13204" t="s">
        <v>50983</v>
      </c>
      <c r="B13204" t="s">
        <v>50984</v>
      </c>
      <c r="C13204" s="1" t="str">
        <f t="shared" si="1902"/>
        <v>21:0723</v>
      </c>
      <c r="D13204" s="1" t="str">
        <f t="shared" si="1906"/>
        <v>21:0213</v>
      </c>
      <c r="E13204" t="s">
        <v>50985</v>
      </c>
      <c r="F13204" t="s">
        <v>50986</v>
      </c>
      <c r="H13204">
        <v>62.639584800000002</v>
      </c>
      <c r="I13204">
        <v>-134.48242110000001</v>
      </c>
      <c r="J13204" s="1" t="str">
        <f t="shared" si="1907"/>
        <v>Fluid (stream)</v>
      </c>
      <c r="K13204" s="1" t="str">
        <f t="shared" si="1908"/>
        <v>Untreated Water</v>
      </c>
      <c r="O13204">
        <v>1.4</v>
      </c>
      <c r="P13204">
        <v>60</v>
      </c>
      <c r="Q13204">
        <v>8.4</v>
      </c>
    </row>
    <row r="13205" spans="1:17" hidden="1" x14ac:dyDescent="0.3">
      <c r="A13205" t="s">
        <v>50987</v>
      </c>
      <c r="B13205" t="s">
        <v>50988</v>
      </c>
      <c r="C13205" s="1" t="str">
        <f t="shared" si="1902"/>
        <v>21:0723</v>
      </c>
      <c r="D13205" s="1" t="str">
        <f t="shared" si="1906"/>
        <v>21:0213</v>
      </c>
      <c r="E13205" t="s">
        <v>50989</v>
      </c>
      <c r="F13205" t="s">
        <v>50990</v>
      </c>
      <c r="H13205">
        <v>62.663483599999999</v>
      </c>
      <c r="I13205">
        <v>-134.60551559999999</v>
      </c>
      <c r="J13205" s="1" t="str">
        <f t="shared" si="1907"/>
        <v>Fluid (stream)</v>
      </c>
      <c r="K13205" s="1" t="str">
        <f t="shared" si="1908"/>
        <v>Untreated Water</v>
      </c>
      <c r="O13205">
        <v>4.79</v>
      </c>
      <c r="P13205">
        <v>60</v>
      </c>
      <c r="Q13205">
        <v>8</v>
      </c>
    </row>
    <row r="13206" spans="1:17" hidden="1" x14ac:dyDescent="0.3">
      <c r="A13206" t="s">
        <v>50991</v>
      </c>
      <c r="B13206" t="s">
        <v>50992</v>
      </c>
      <c r="C13206" s="1" t="str">
        <f t="shared" si="1902"/>
        <v>21:0723</v>
      </c>
      <c r="D13206" s="1" t="str">
        <f t="shared" si="1906"/>
        <v>21:0213</v>
      </c>
      <c r="E13206" t="s">
        <v>50993</v>
      </c>
      <c r="F13206" t="s">
        <v>50994</v>
      </c>
      <c r="H13206">
        <v>62.661881800000003</v>
      </c>
      <c r="I13206">
        <v>-134.76791850000001</v>
      </c>
      <c r="J13206" s="1" t="str">
        <f t="shared" si="1907"/>
        <v>Fluid (stream)</v>
      </c>
      <c r="K13206" s="1" t="str">
        <f t="shared" si="1908"/>
        <v>Untreated Water</v>
      </c>
      <c r="O13206">
        <v>8.57</v>
      </c>
      <c r="P13206">
        <v>120</v>
      </c>
      <c r="Q13206">
        <v>8</v>
      </c>
    </row>
    <row r="13207" spans="1:17" hidden="1" x14ac:dyDescent="0.3">
      <c r="A13207" t="s">
        <v>50995</v>
      </c>
      <c r="B13207" t="s">
        <v>50996</v>
      </c>
      <c r="C13207" s="1" t="str">
        <f t="shared" si="1902"/>
        <v>21:0723</v>
      </c>
      <c r="D13207" s="1" t="str">
        <f t="shared" si="1906"/>
        <v>21:0213</v>
      </c>
      <c r="E13207" t="s">
        <v>50997</v>
      </c>
      <c r="F13207" t="s">
        <v>50998</v>
      </c>
      <c r="H13207">
        <v>62.6159769</v>
      </c>
      <c r="I13207">
        <v>-134.92752400000001</v>
      </c>
      <c r="J13207" s="1" t="str">
        <f t="shared" si="1907"/>
        <v>Fluid (stream)</v>
      </c>
      <c r="K13207" s="1" t="str">
        <f t="shared" si="1908"/>
        <v>Untreated Water</v>
      </c>
      <c r="O13207">
        <v>0.11</v>
      </c>
      <c r="P13207">
        <v>90</v>
      </c>
      <c r="Q13207">
        <v>7.9</v>
      </c>
    </row>
    <row r="13208" spans="1:17" hidden="1" x14ac:dyDescent="0.3">
      <c r="A13208" t="s">
        <v>50999</v>
      </c>
      <c r="B13208" t="s">
        <v>51000</v>
      </c>
      <c r="C13208" s="1" t="str">
        <f t="shared" si="1902"/>
        <v>21:0723</v>
      </c>
      <c r="D13208" s="1" t="str">
        <f t="shared" si="1906"/>
        <v>21:0213</v>
      </c>
      <c r="E13208" t="s">
        <v>51001</v>
      </c>
      <c r="F13208" t="s">
        <v>51002</v>
      </c>
      <c r="H13208">
        <v>62.564374000000001</v>
      </c>
      <c r="I13208">
        <v>-134.95043200000001</v>
      </c>
      <c r="J13208" s="1" t="str">
        <f t="shared" si="1907"/>
        <v>Fluid (stream)</v>
      </c>
      <c r="K13208" s="1" t="str">
        <f t="shared" si="1908"/>
        <v>Untreated Water</v>
      </c>
      <c r="O13208">
        <v>0.9</v>
      </c>
      <c r="P13208">
        <v>90</v>
      </c>
      <c r="Q13208">
        <v>7.8</v>
      </c>
    </row>
    <row r="13209" spans="1:17" hidden="1" x14ac:dyDescent="0.3">
      <c r="A13209" t="s">
        <v>51003</v>
      </c>
      <c r="B13209" t="s">
        <v>51004</v>
      </c>
      <c r="C13209" s="1" t="str">
        <f t="shared" si="1902"/>
        <v>21:0723</v>
      </c>
      <c r="D13209" s="1" t="str">
        <f t="shared" si="1906"/>
        <v>21:0213</v>
      </c>
      <c r="E13209" t="s">
        <v>51005</v>
      </c>
      <c r="F13209" t="s">
        <v>51006</v>
      </c>
      <c r="H13209">
        <v>62.566075900000001</v>
      </c>
      <c r="I13209">
        <v>-134.90883600000001</v>
      </c>
      <c r="J13209" s="1" t="str">
        <f t="shared" si="1907"/>
        <v>Fluid (stream)</v>
      </c>
      <c r="K13209" s="1" t="str">
        <f t="shared" si="1908"/>
        <v>Untreated Water</v>
      </c>
      <c r="O13209">
        <v>1.26</v>
      </c>
      <c r="P13209">
        <v>190</v>
      </c>
      <c r="Q13209">
        <v>7.8</v>
      </c>
    </row>
    <row r="13210" spans="1:17" hidden="1" x14ac:dyDescent="0.3">
      <c r="A13210" t="s">
        <v>51007</v>
      </c>
      <c r="B13210" t="s">
        <v>51008</v>
      </c>
      <c r="C13210" s="1" t="str">
        <f t="shared" si="1902"/>
        <v>21:0723</v>
      </c>
      <c r="D13210" s="1" t="str">
        <f t="shared" si="1906"/>
        <v>21:0213</v>
      </c>
      <c r="E13210" t="s">
        <v>51009</v>
      </c>
      <c r="F13210" t="s">
        <v>51010</v>
      </c>
      <c r="H13210">
        <v>62.5571725</v>
      </c>
      <c r="I13210">
        <v>-134.8658241</v>
      </c>
      <c r="J13210" s="1" t="str">
        <f t="shared" si="1907"/>
        <v>Fluid (stream)</v>
      </c>
      <c r="K13210" s="1" t="str">
        <f t="shared" si="1908"/>
        <v>Untreated Water</v>
      </c>
      <c r="O13210">
        <v>0.3</v>
      </c>
      <c r="P13210">
        <v>70</v>
      </c>
      <c r="Q13210">
        <v>7.8</v>
      </c>
    </row>
    <row r="13211" spans="1:17" hidden="1" x14ac:dyDescent="0.3">
      <c r="A13211" t="s">
        <v>51011</v>
      </c>
      <c r="B13211" t="s">
        <v>51012</v>
      </c>
      <c r="C13211" s="1" t="str">
        <f t="shared" si="1902"/>
        <v>21:0723</v>
      </c>
      <c r="D13211" s="1" t="str">
        <f t="shared" si="1906"/>
        <v>21:0213</v>
      </c>
      <c r="E13211" t="s">
        <v>51013</v>
      </c>
      <c r="F13211" t="s">
        <v>51014</v>
      </c>
      <c r="H13211">
        <v>62.536175</v>
      </c>
      <c r="I13211">
        <v>-134.89322519999999</v>
      </c>
      <c r="J13211" s="1" t="str">
        <f t="shared" si="1907"/>
        <v>Fluid (stream)</v>
      </c>
      <c r="K13211" s="1" t="str">
        <f t="shared" si="1908"/>
        <v>Untreated Water</v>
      </c>
      <c r="O13211">
        <v>2.06</v>
      </c>
      <c r="P13211">
        <v>80</v>
      </c>
      <c r="Q13211">
        <v>7.8</v>
      </c>
    </row>
    <row r="13212" spans="1:17" hidden="1" x14ac:dyDescent="0.3">
      <c r="A13212" t="s">
        <v>51015</v>
      </c>
      <c r="B13212" t="s">
        <v>51016</v>
      </c>
      <c r="C13212" s="1" t="str">
        <f t="shared" si="1902"/>
        <v>21:0723</v>
      </c>
      <c r="D13212" s="1" t="str">
        <f t="shared" si="1906"/>
        <v>21:0213</v>
      </c>
      <c r="E13212" t="s">
        <v>51017</v>
      </c>
      <c r="F13212" t="s">
        <v>51018</v>
      </c>
      <c r="H13212">
        <v>62.5138757</v>
      </c>
      <c r="I13212">
        <v>-134.88913049999999</v>
      </c>
      <c r="J13212" s="1" t="str">
        <f t="shared" si="1907"/>
        <v>Fluid (stream)</v>
      </c>
      <c r="K13212" s="1" t="str">
        <f t="shared" si="1908"/>
        <v>Untreated Water</v>
      </c>
      <c r="O13212">
        <v>0.49</v>
      </c>
      <c r="P13212">
        <v>40</v>
      </c>
      <c r="Q13212">
        <v>7.4</v>
      </c>
    </row>
    <row r="13213" spans="1:17" hidden="1" x14ac:dyDescent="0.3">
      <c r="A13213" t="s">
        <v>51019</v>
      </c>
      <c r="B13213" t="s">
        <v>51020</v>
      </c>
      <c r="C13213" s="1" t="str">
        <f t="shared" si="1902"/>
        <v>21:0723</v>
      </c>
      <c r="D13213" s="1" t="str">
        <f t="shared" si="1906"/>
        <v>21:0213</v>
      </c>
      <c r="E13213" t="s">
        <v>51021</v>
      </c>
      <c r="F13213" t="s">
        <v>51022</v>
      </c>
      <c r="H13213">
        <v>62.528469999999999</v>
      </c>
      <c r="I13213">
        <v>-134.9294314</v>
      </c>
      <c r="J13213" s="1" t="str">
        <f t="shared" si="1907"/>
        <v>Fluid (stream)</v>
      </c>
      <c r="K13213" s="1" t="str">
        <f t="shared" si="1908"/>
        <v>Untreated Water</v>
      </c>
      <c r="O13213">
        <v>2.19</v>
      </c>
      <c r="P13213">
        <v>100</v>
      </c>
      <c r="Q13213">
        <v>7.8</v>
      </c>
    </row>
    <row r="13214" spans="1:17" hidden="1" x14ac:dyDescent="0.3">
      <c r="A13214" t="s">
        <v>51023</v>
      </c>
      <c r="B13214" t="s">
        <v>51024</v>
      </c>
      <c r="C13214" s="1" t="str">
        <f t="shared" si="1902"/>
        <v>21:0723</v>
      </c>
      <c r="D13214" s="1" t="str">
        <f>HYPERLINK("http://geochem.nrcan.gc.ca/cdogs/content/svy/svy_e.htm", "")</f>
        <v/>
      </c>
      <c r="G13214" s="1" t="str">
        <f>HYPERLINK("http://geochem.nrcan.gc.ca/cdogs/content/cr_/cr_00085_e.htm", "85")</f>
        <v>85</v>
      </c>
      <c r="J13214" t="s">
        <v>11453</v>
      </c>
      <c r="K13214" t="s">
        <v>11454</v>
      </c>
      <c r="O13214">
        <v>0.36</v>
      </c>
      <c r="P13214">
        <v>60</v>
      </c>
      <c r="Q13214">
        <v>7.9</v>
      </c>
    </row>
    <row r="13215" spans="1:17" hidden="1" x14ac:dyDescent="0.3">
      <c r="A13215" t="s">
        <v>51025</v>
      </c>
      <c r="B13215" t="s">
        <v>51026</v>
      </c>
      <c r="C13215" s="1" t="str">
        <f t="shared" si="1902"/>
        <v>21:0723</v>
      </c>
      <c r="D13215" s="1" t="str">
        <f t="shared" ref="D13215:D13245" si="1909">HYPERLINK("http://geochem.nrcan.gc.ca/cdogs/content/svy/svy210213_e.htm", "21:0213")</f>
        <v>21:0213</v>
      </c>
      <c r="E13215" t="s">
        <v>51027</v>
      </c>
      <c r="F13215" t="s">
        <v>51028</v>
      </c>
      <c r="H13215">
        <v>62.553073400000002</v>
      </c>
      <c r="I13215">
        <v>-135.01283319999999</v>
      </c>
      <c r="J13215" s="1" t="str">
        <f t="shared" ref="J13215:J13245" si="1910">HYPERLINK("http://geochem.nrcan.gc.ca/cdogs/content/kwd/kwd020018_e.htm", "Fluid (stream)")</f>
        <v>Fluid (stream)</v>
      </c>
      <c r="K13215" s="1" t="str">
        <f t="shared" ref="K13215:K13245" si="1911">HYPERLINK("http://geochem.nrcan.gc.ca/cdogs/content/kwd/kwd080007_e.htm", "Untreated Water")</f>
        <v>Untreated Water</v>
      </c>
      <c r="O13215">
        <v>2.2200000000000002</v>
      </c>
      <c r="P13215">
        <v>70</v>
      </c>
      <c r="Q13215">
        <v>7.7</v>
      </c>
    </row>
    <row r="13216" spans="1:17" hidden="1" x14ac:dyDescent="0.3">
      <c r="A13216" t="s">
        <v>51029</v>
      </c>
      <c r="B13216" t="s">
        <v>51030</v>
      </c>
      <c r="C13216" s="1" t="str">
        <f t="shared" si="1902"/>
        <v>21:0723</v>
      </c>
      <c r="D13216" s="1" t="str">
        <f t="shared" si="1909"/>
        <v>21:0213</v>
      </c>
      <c r="E13216" t="s">
        <v>51027</v>
      </c>
      <c r="F13216" t="s">
        <v>51031</v>
      </c>
      <c r="H13216">
        <v>62.553073400000002</v>
      </c>
      <c r="I13216">
        <v>-135.01283319999999</v>
      </c>
      <c r="J13216" s="1" t="str">
        <f t="shared" si="1910"/>
        <v>Fluid (stream)</v>
      </c>
      <c r="K13216" s="1" t="str">
        <f t="shared" si="1911"/>
        <v>Untreated Water</v>
      </c>
      <c r="O13216">
        <v>2.37</v>
      </c>
      <c r="P13216">
        <v>70</v>
      </c>
      <c r="Q13216">
        <v>7.9</v>
      </c>
    </row>
    <row r="13217" spans="1:17" hidden="1" x14ac:dyDescent="0.3">
      <c r="A13217" t="s">
        <v>51032</v>
      </c>
      <c r="B13217" t="s">
        <v>51033</v>
      </c>
      <c r="C13217" s="1" t="str">
        <f t="shared" si="1902"/>
        <v>21:0723</v>
      </c>
      <c r="D13217" s="1" t="str">
        <f t="shared" si="1909"/>
        <v>21:0213</v>
      </c>
      <c r="E13217" t="s">
        <v>51034</v>
      </c>
      <c r="F13217" t="s">
        <v>51035</v>
      </c>
      <c r="H13217">
        <v>62.549575099999998</v>
      </c>
      <c r="I13217">
        <v>-135.04703269999999</v>
      </c>
      <c r="J13217" s="1" t="str">
        <f t="shared" si="1910"/>
        <v>Fluid (stream)</v>
      </c>
      <c r="K13217" s="1" t="str">
        <f t="shared" si="1911"/>
        <v>Untreated Water</v>
      </c>
      <c r="O13217">
        <v>1.62</v>
      </c>
      <c r="P13217">
        <v>90</v>
      </c>
      <c r="Q13217">
        <v>7.6</v>
      </c>
    </row>
    <row r="13218" spans="1:17" hidden="1" x14ac:dyDescent="0.3">
      <c r="A13218" t="s">
        <v>51036</v>
      </c>
      <c r="B13218" t="s">
        <v>51037</v>
      </c>
      <c r="C13218" s="1" t="str">
        <f t="shared" si="1902"/>
        <v>21:0723</v>
      </c>
      <c r="D13218" s="1" t="str">
        <f t="shared" si="1909"/>
        <v>21:0213</v>
      </c>
      <c r="E13218" t="s">
        <v>51038</v>
      </c>
      <c r="F13218" t="s">
        <v>51039</v>
      </c>
      <c r="H13218">
        <v>62.476869100000002</v>
      </c>
      <c r="I13218">
        <v>-135.22043790000001</v>
      </c>
      <c r="J13218" s="1" t="str">
        <f t="shared" si="1910"/>
        <v>Fluid (stream)</v>
      </c>
      <c r="K13218" s="1" t="str">
        <f t="shared" si="1911"/>
        <v>Untreated Water</v>
      </c>
    </row>
    <row r="13219" spans="1:17" hidden="1" x14ac:dyDescent="0.3">
      <c r="A13219" t="s">
        <v>51040</v>
      </c>
      <c r="B13219" t="s">
        <v>51041</v>
      </c>
      <c r="C13219" s="1" t="str">
        <f t="shared" si="1902"/>
        <v>21:0723</v>
      </c>
      <c r="D13219" s="1" t="str">
        <f t="shared" si="1909"/>
        <v>21:0213</v>
      </c>
      <c r="E13219" t="s">
        <v>51042</v>
      </c>
      <c r="F13219" t="s">
        <v>51043</v>
      </c>
      <c r="H13219">
        <v>62.436873599999998</v>
      </c>
      <c r="I13219">
        <v>-135.27523410000001</v>
      </c>
      <c r="J13219" s="1" t="str">
        <f t="shared" si="1910"/>
        <v>Fluid (stream)</v>
      </c>
      <c r="K13219" s="1" t="str">
        <f t="shared" si="1911"/>
        <v>Untreated Water</v>
      </c>
    </row>
    <row r="13220" spans="1:17" hidden="1" x14ac:dyDescent="0.3">
      <c r="A13220" t="s">
        <v>51044</v>
      </c>
      <c r="B13220" t="s">
        <v>51045</v>
      </c>
      <c r="C13220" s="1" t="str">
        <f t="shared" si="1902"/>
        <v>21:0723</v>
      </c>
      <c r="D13220" s="1" t="str">
        <f t="shared" si="1909"/>
        <v>21:0213</v>
      </c>
      <c r="E13220" t="s">
        <v>51046</v>
      </c>
      <c r="F13220" t="s">
        <v>51047</v>
      </c>
      <c r="H13220">
        <v>62.409567099999997</v>
      </c>
      <c r="I13220">
        <v>-135.30173020000001</v>
      </c>
      <c r="J13220" s="1" t="str">
        <f t="shared" si="1910"/>
        <v>Fluid (stream)</v>
      </c>
      <c r="K13220" s="1" t="str">
        <f t="shared" si="1911"/>
        <v>Untreated Water</v>
      </c>
      <c r="O13220">
        <v>0.11</v>
      </c>
      <c r="P13220">
        <v>60</v>
      </c>
      <c r="Q13220">
        <v>6.1</v>
      </c>
    </row>
    <row r="13221" spans="1:17" hidden="1" x14ac:dyDescent="0.3">
      <c r="A13221" t="s">
        <v>51048</v>
      </c>
      <c r="B13221" t="s">
        <v>51049</v>
      </c>
      <c r="C13221" s="1" t="str">
        <f t="shared" si="1902"/>
        <v>21:0723</v>
      </c>
      <c r="D13221" s="1" t="str">
        <f t="shared" si="1909"/>
        <v>21:0213</v>
      </c>
      <c r="E13221" t="s">
        <v>51050</v>
      </c>
      <c r="F13221" t="s">
        <v>51051</v>
      </c>
      <c r="H13221">
        <v>62.382665899999999</v>
      </c>
      <c r="I13221">
        <v>-135.30544449999999</v>
      </c>
      <c r="J13221" s="1" t="str">
        <f t="shared" si="1910"/>
        <v>Fluid (stream)</v>
      </c>
      <c r="K13221" s="1" t="str">
        <f t="shared" si="1911"/>
        <v>Untreated Water</v>
      </c>
      <c r="O13221">
        <v>0.69</v>
      </c>
      <c r="P13221">
        <v>70</v>
      </c>
      <c r="Q13221">
        <v>7.6</v>
      </c>
    </row>
    <row r="13222" spans="1:17" hidden="1" x14ac:dyDescent="0.3">
      <c r="A13222" t="s">
        <v>51052</v>
      </c>
      <c r="B13222" t="s">
        <v>51053</v>
      </c>
      <c r="C13222" s="1" t="str">
        <f t="shared" si="1902"/>
        <v>21:0723</v>
      </c>
      <c r="D13222" s="1" t="str">
        <f t="shared" si="1909"/>
        <v>21:0213</v>
      </c>
      <c r="E13222" t="s">
        <v>51054</v>
      </c>
      <c r="F13222" t="s">
        <v>51055</v>
      </c>
      <c r="H13222">
        <v>62.387468699999999</v>
      </c>
      <c r="I13222">
        <v>-135.3010453</v>
      </c>
      <c r="J13222" s="1" t="str">
        <f t="shared" si="1910"/>
        <v>Fluid (stream)</v>
      </c>
      <c r="K13222" s="1" t="str">
        <f t="shared" si="1911"/>
        <v>Untreated Water</v>
      </c>
      <c r="O13222">
        <v>1.33</v>
      </c>
      <c r="P13222">
        <v>100</v>
      </c>
      <c r="Q13222">
        <v>7.4</v>
      </c>
    </row>
    <row r="13223" spans="1:17" hidden="1" x14ac:dyDescent="0.3">
      <c r="A13223" t="s">
        <v>51056</v>
      </c>
      <c r="B13223" t="s">
        <v>51057</v>
      </c>
      <c r="C13223" s="1" t="str">
        <f t="shared" si="1902"/>
        <v>21:0723</v>
      </c>
      <c r="D13223" s="1" t="str">
        <f t="shared" si="1909"/>
        <v>21:0213</v>
      </c>
      <c r="E13223" t="s">
        <v>51058</v>
      </c>
      <c r="F13223" t="s">
        <v>51059</v>
      </c>
      <c r="H13223">
        <v>62.339662500000003</v>
      </c>
      <c r="I13223">
        <v>-135.27813409999999</v>
      </c>
      <c r="J13223" s="1" t="str">
        <f t="shared" si="1910"/>
        <v>Fluid (stream)</v>
      </c>
      <c r="K13223" s="1" t="str">
        <f t="shared" si="1911"/>
        <v>Untreated Water</v>
      </c>
      <c r="O13223">
        <v>0.85</v>
      </c>
      <c r="P13223">
        <v>60</v>
      </c>
      <c r="Q13223">
        <v>7.7</v>
      </c>
    </row>
    <row r="13224" spans="1:17" hidden="1" x14ac:dyDescent="0.3">
      <c r="A13224" t="s">
        <v>51060</v>
      </c>
      <c r="B13224" t="s">
        <v>51061</v>
      </c>
      <c r="C13224" s="1" t="str">
        <f t="shared" si="1902"/>
        <v>21:0723</v>
      </c>
      <c r="D13224" s="1" t="str">
        <f t="shared" si="1909"/>
        <v>21:0213</v>
      </c>
      <c r="E13224" t="s">
        <v>51062</v>
      </c>
      <c r="F13224" t="s">
        <v>51063</v>
      </c>
      <c r="H13224">
        <v>62.156155599999998</v>
      </c>
      <c r="I13224">
        <v>-135.10272090000001</v>
      </c>
      <c r="J13224" s="1" t="str">
        <f t="shared" si="1910"/>
        <v>Fluid (stream)</v>
      </c>
      <c r="K13224" s="1" t="str">
        <f t="shared" si="1911"/>
        <v>Untreated Water</v>
      </c>
      <c r="O13224">
        <v>2.5000000000000001E-2</v>
      </c>
      <c r="P13224">
        <v>110</v>
      </c>
      <c r="Q13224">
        <v>7.6</v>
      </c>
    </row>
    <row r="13225" spans="1:17" hidden="1" x14ac:dyDescent="0.3">
      <c r="A13225" t="s">
        <v>51064</v>
      </c>
      <c r="B13225" t="s">
        <v>51065</v>
      </c>
      <c r="C13225" s="1" t="str">
        <f t="shared" si="1902"/>
        <v>21:0723</v>
      </c>
      <c r="D13225" s="1" t="str">
        <f t="shared" si="1909"/>
        <v>21:0213</v>
      </c>
      <c r="E13225" t="s">
        <v>51066</v>
      </c>
      <c r="F13225" t="s">
        <v>51067</v>
      </c>
      <c r="H13225">
        <v>62.1231504</v>
      </c>
      <c r="I13225">
        <v>-135.1721221</v>
      </c>
      <c r="J13225" s="1" t="str">
        <f t="shared" si="1910"/>
        <v>Fluid (stream)</v>
      </c>
      <c r="K13225" s="1" t="str">
        <f t="shared" si="1911"/>
        <v>Untreated Water</v>
      </c>
      <c r="O13225">
        <v>0.27</v>
      </c>
      <c r="P13225">
        <v>170</v>
      </c>
      <c r="Q13225">
        <v>7.7</v>
      </c>
    </row>
    <row r="13226" spans="1:17" hidden="1" x14ac:dyDescent="0.3">
      <c r="A13226" t="s">
        <v>51068</v>
      </c>
      <c r="B13226" t="s">
        <v>51069</v>
      </c>
      <c r="C13226" s="1" t="str">
        <f t="shared" si="1902"/>
        <v>21:0723</v>
      </c>
      <c r="D13226" s="1" t="str">
        <f t="shared" si="1909"/>
        <v>21:0213</v>
      </c>
      <c r="E13226" t="s">
        <v>51070</v>
      </c>
      <c r="F13226" t="s">
        <v>51071</v>
      </c>
      <c r="H13226">
        <v>62.069046700000001</v>
      </c>
      <c r="I13226">
        <v>-135.1735214</v>
      </c>
      <c r="J13226" s="1" t="str">
        <f t="shared" si="1910"/>
        <v>Fluid (stream)</v>
      </c>
      <c r="K13226" s="1" t="str">
        <f t="shared" si="1911"/>
        <v>Untreated Water</v>
      </c>
      <c r="O13226">
        <v>2.5000000000000001E-2</v>
      </c>
      <c r="P13226">
        <v>90</v>
      </c>
      <c r="Q13226">
        <v>7.7</v>
      </c>
    </row>
    <row r="13227" spans="1:17" hidden="1" x14ac:dyDescent="0.3">
      <c r="A13227" t="s">
        <v>51072</v>
      </c>
      <c r="B13227" t="s">
        <v>51073</v>
      </c>
      <c r="C13227" s="1" t="str">
        <f t="shared" ref="C13227:C13290" si="1912">HYPERLINK("http://geochem.nrcan.gc.ca/cdogs/content/bdl/bdl210723_e.htm", "21:0723")</f>
        <v>21:0723</v>
      </c>
      <c r="D13227" s="1" t="str">
        <f t="shared" si="1909"/>
        <v>21:0213</v>
      </c>
      <c r="E13227" t="s">
        <v>51074</v>
      </c>
      <c r="F13227" t="s">
        <v>51075</v>
      </c>
      <c r="H13227">
        <v>62.069547200000002</v>
      </c>
      <c r="I13227">
        <v>-135.16072209999999</v>
      </c>
      <c r="J13227" s="1" t="str">
        <f t="shared" si="1910"/>
        <v>Fluid (stream)</v>
      </c>
      <c r="K13227" s="1" t="str">
        <f t="shared" si="1911"/>
        <v>Untreated Water</v>
      </c>
      <c r="O13227">
        <v>1.67</v>
      </c>
      <c r="P13227">
        <v>290</v>
      </c>
      <c r="Q13227">
        <v>7.7</v>
      </c>
    </row>
    <row r="13228" spans="1:17" hidden="1" x14ac:dyDescent="0.3">
      <c r="A13228" t="s">
        <v>51076</v>
      </c>
      <c r="B13228" t="s">
        <v>51077</v>
      </c>
      <c r="C13228" s="1" t="str">
        <f t="shared" si="1912"/>
        <v>21:0723</v>
      </c>
      <c r="D13228" s="1" t="str">
        <f t="shared" si="1909"/>
        <v>21:0213</v>
      </c>
      <c r="E13228" t="s">
        <v>51078</v>
      </c>
      <c r="F13228" t="s">
        <v>51079</v>
      </c>
      <c r="H13228">
        <v>62.062848199999998</v>
      </c>
      <c r="I13228">
        <v>-135.1396221</v>
      </c>
      <c r="J13228" s="1" t="str">
        <f t="shared" si="1910"/>
        <v>Fluid (stream)</v>
      </c>
      <c r="K13228" s="1" t="str">
        <f t="shared" si="1911"/>
        <v>Untreated Water</v>
      </c>
      <c r="O13228">
        <v>1.25</v>
      </c>
      <c r="P13228">
        <v>210</v>
      </c>
      <c r="Q13228">
        <v>7.6</v>
      </c>
    </row>
    <row r="13229" spans="1:17" hidden="1" x14ac:dyDescent="0.3">
      <c r="A13229" t="s">
        <v>51080</v>
      </c>
      <c r="B13229" t="s">
        <v>51081</v>
      </c>
      <c r="C13229" s="1" t="str">
        <f t="shared" si="1912"/>
        <v>21:0723</v>
      </c>
      <c r="D13229" s="1" t="str">
        <f t="shared" si="1909"/>
        <v>21:0213</v>
      </c>
      <c r="E13229" t="s">
        <v>51082</v>
      </c>
      <c r="F13229" t="s">
        <v>51083</v>
      </c>
      <c r="H13229">
        <v>62.026752100000003</v>
      </c>
      <c r="I13229">
        <v>-135.1747134</v>
      </c>
      <c r="J13229" s="1" t="str">
        <f t="shared" si="1910"/>
        <v>Fluid (stream)</v>
      </c>
      <c r="K13229" s="1" t="str">
        <f t="shared" si="1911"/>
        <v>Untreated Water</v>
      </c>
      <c r="O13229">
        <v>2.5000000000000001E-2</v>
      </c>
      <c r="P13229">
        <v>100</v>
      </c>
      <c r="Q13229">
        <v>7.4</v>
      </c>
    </row>
    <row r="13230" spans="1:17" hidden="1" x14ac:dyDescent="0.3">
      <c r="A13230" t="s">
        <v>51084</v>
      </c>
      <c r="B13230" t="s">
        <v>51085</v>
      </c>
      <c r="C13230" s="1" t="str">
        <f t="shared" si="1912"/>
        <v>21:0723</v>
      </c>
      <c r="D13230" s="1" t="str">
        <f t="shared" si="1909"/>
        <v>21:0213</v>
      </c>
      <c r="E13230" t="s">
        <v>51086</v>
      </c>
      <c r="F13230" t="s">
        <v>51087</v>
      </c>
      <c r="H13230">
        <v>62.015649600000003</v>
      </c>
      <c r="I13230">
        <v>-135.14332139999999</v>
      </c>
      <c r="J13230" s="1" t="str">
        <f t="shared" si="1910"/>
        <v>Fluid (stream)</v>
      </c>
      <c r="K13230" s="1" t="str">
        <f t="shared" si="1911"/>
        <v>Untreated Water</v>
      </c>
      <c r="O13230">
        <v>2.5000000000000001E-2</v>
      </c>
      <c r="P13230">
        <v>100</v>
      </c>
      <c r="Q13230">
        <v>7.7</v>
      </c>
    </row>
    <row r="13231" spans="1:17" hidden="1" x14ac:dyDescent="0.3">
      <c r="A13231" t="s">
        <v>51088</v>
      </c>
      <c r="B13231" t="s">
        <v>51089</v>
      </c>
      <c r="C13231" s="1" t="str">
        <f t="shared" si="1912"/>
        <v>21:0723</v>
      </c>
      <c r="D13231" s="1" t="str">
        <f t="shared" si="1909"/>
        <v>21:0213</v>
      </c>
      <c r="E13231" t="s">
        <v>51090</v>
      </c>
      <c r="F13231" t="s">
        <v>51091</v>
      </c>
      <c r="H13231">
        <v>62.021848499999997</v>
      </c>
      <c r="I13231">
        <v>-135.12861950000001</v>
      </c>
      <c r="J13231" s="1" t="str">
        <f t="shared" si="1910"/>
        <v>Fluid (stream)</v>
      </c>
      <c r="K13231" s="1" t="str">
        <f t="shared" si="1911"/>
        <v>Untreated Water</v>
      </c>
      <c r="O13231">
        <v>2.5000000000000001E-2</v>
      </c>
      <c r="P13231">
        <v>120</v>
      </c>
      <c r="Q13231">
        <v>7.2</v>
      </c>
    </row>
    <row r="13232" spans="1:17" hidden="1" x14ac:dyDescent="0.3">
      <c r="A13232" t="s">
        <v>51092</v>
      </c>
      <c r="B13232" t="s">
        <v>51093</v>
      </c>
      <c r="C13232" s="1" t="str">
        <f t="shared" si="1912"/>
        <v>21:0723</v>
      </c>
      <c r="D13232" s="1" t="str">
        <f t="shared" si="1909"/>
        <v>21:0213</v>
      </c>
      <c r="E13232" t="s">
        <v>51090</v>
      </c>
      <c r="F13232" t="s">
        <v>51094</v>
      </c>
      <c r="H13232">
        <v>62.021848499999997</v>
      </c>
      <c r="I13232">
        <v>-135.12861950000001</v>
      </c>
      <c r="J13232" s="1" t="str">
        <f t="shared" si="1910"/>
        <v>Fluid (stream)</v>
      </c>
      <c r="K13232" s="1" t="str">
        <f t="shared" si="1911"/>
        <v>Untreated Water</v>
      </c>
      <c r="O13232">
        <v>2.5000000000000001E-2</v>
      </c>
      <c r="P13232">
        <v>50</v>
      </c>
      <c r="Q13232">
        <v>7.2</v>
      </c>
    </row>
    <row r="13233" spans="1:17" hidden="1" x14ac:dyDescent="0.3">
      <c r="A13233" t="s">
        <v>51095</v>
      </c>
      <c r="B13233" t="s">
        <v>51096</v>
      </c>
      <c r="C13233" s="1" t="str">
        <f t="shared" si="1912"/>
        <v>21:0723</v>
      </c>
      <c r="D13233" s="1" t="str">
        <f t="shared" si="1909"/>
        <v>21:0213</v>
      </c>
      <c r="E13233" t="s">
        <v>51097</v>
      </c>
      <c r="F13233" t="s">
        <v>51098</v>
      </c>
      <c r="H13233">
        <v>62.117354300000002</v>
      </c>
      <c r="I13233">
        <v>-135.06841829999999</v>
      </c>
      <c r="J13233" s="1" t="str">
        <f t="shared" si="1910"/>
        <v>Fluid (stream)</v>
      </c>
      <c r="K13233" s="1" t="str">
        <f t="shared" si="1911"/>
        <v>Untreated Water</v>
      </c>
      <c r="O13233">
        <v>2.5000000000000001E-2</v>
      </c>
      <c r="P13233">
        <v>50</v>
      </c>
      <c r="Q13233">
        <v>7.1</v>
      </c>
    </row>
    <row r="13234" spans="1:17" hidden="1" x14ac:dyDescent="0.3">
      <c r="A13234" t="s">
        <v>51099</v>
      </c>
      <c r="B13234" t="s">
        <v>51100</v>
      </c>
      <c r="C13234" s="1" t="str">
        <f t="shared" si="1912"/>
        <v>21:0723</v>
      </c>
      <c r="D13234" s="1" t="str">
        <f t="shared" si="1909"/>
        <v>21:0213</v>
      </c>
      <c r="E13234" t="s">
        <v>51101</v>
      </c>
      <c r="F13234" t="s">
        <v>51102</v>
      </c>
      <c r="H13234">
        <v>62.150553700000003</v>
      </c>
      <c r="I13234">
        <v>-135.02952149999999</v>
      </c>
      <c r="J13234" s="1" t="str">
        <f t="shared" si="1910"/>
        <v>Fluid (stream)</v>
      </c>
      <c r="K13234" s="1" t="str">
        <f t="shared" si="1911"/>
        <v>Untreated Water</v>
      </c>
      <c r="O13234">
        <v>2.5000000000000001E-2</v>
      </c>
      <c r="P13234">
        <v>50</v>
      </c>
      <c r="Q13234">
        <v>7</v>
      </c>
    </row>
    <row r="13235" spans="1:17" hidden="1" x14ac:dyDescent="0.3">
      <c r="A13235" t="s">
        <v>51103</v>
      </c>
      <c r="B13235" t="s">
        <v>51104</v>
      </c>
      <c r="C13235" s="1" t="str">
        <f t="shared" si="1912"/>
        <v>21:0723</v>
      </c>
      <c r="D13235" s="1" t="str">
        <f t="shared" si="1909"/>
        <v>21:0213</v>
      </c>
      <c r="E13235" t="s">
        <v>51105</v>
      </c>
      <c r="F13235" t="s">
        <v>51106</v>
      </c>
      <c r="H13235">
        <v>62.158857900000001</v>
      </c>
      <c r="I13235">
        <v>-135.0739217</v>
      </c>
      <c r="J13235" s="1" t="str">
        <f t="shared" si="1910"/>
        <v>Fluid (stream)</v>
      </c>
      <c r="K13235" s="1" t="str">
        <f t="shared" si="1911"/>
        <v>Untreated Water</v>
      </c>
      <c r="O13235">
        <v>2.5000000000000001E-2</v>
      </c>
      <c r="P13235">
        <v>90</v>
      </c>
      <c r="Q13235">
        <v>7.3</v>
      </c>
    </row>
    <row r="13236" spans="1:17" hidden="1" x14ac:dyDescent="0.3">
      <c r="A13236" t="s">
        <v>51107</v>
      </c>
      <c r="B13236" t="s">
        <v>51108</v>
      </c>
      <c r="C13236" s="1" t="str">
        <f t="shared" si="1912"/>
        <v>21:0723</v>
      </c>
      <c r="D13236" s="1" t="str">
        <f t="shared" si="1909"/>
        <v>21:0213</v>
      </c>
      <c r="E13236" t="s">
        <v>51109</v>
      </c>
      <c r="F13236" t="s">
        <v>51110</v>
      </c>
      <c r="H13236">
        <v>62.237174000000003</v>
      </c>
      <c r="I13236">
        <v>-135.9863465</v>
      </c>
      <c r="J13236" s="1" t="str">
        <f t="shared" si="1910"/>
        <v>Fluid (stream)</v>
      </c>
      <c r="K13236" s="1" t="str">
        <f t="shared" si="1911"/>
        <v>Untreated Water</v>
      </c>
      <c r="O13236">
        <v>8.33</v>
      </c>
      <c r="P13236">
        <v>120</v>
      </c>
      <c r="Q13236">
        <v>7.9</v>
      </c>
    </row>
    <row r="13237" spans="1:17" hidden="1" x14ac:dyDescent="0.3">
      <c r="A13237" t="s">
        <v>51111</v>
      </c>
      <c r="B13237" t="s">
        <v>51112</v>
      </c>
      <c r="C13237" s="1" t="str">
        <f t="shared" si="1912"/>
        <v>21:0723</v>
      </c>
      <c r="D13237" s="1" t="str">
        <f t="shared" si="1909"/>
        <v>21:0213</v>
      </c>
      <c r="E13237" t="s">
        <v>51113</v>
      </c>
      <c r="F13237" t="s">
        <v>51114</v>
      </c>
      <c r="H13237">
        <v>62.241880299999998</v>
      </c>
      <c r="I13237">
        <v>-135.84725520000001</v>
      </c>
      <c r="J13237" s="1" t="str">
        <f t="shared" si="1910"/>
        <v>Fluid (stream)</v>
      </c>
      <c r="K13237" s="1" t="str">
        <f t="shared" si="1911"/>
        <v>Untreated Water</v>
      </c>
      <c r="O13237">
        <v>1.33</v>
      </c>
      <c r="P13237">
        <v>90</v>
      </c>
      <c r="Q13237">
        <v>8.1</v>
      </c>
    </row>
    <row r="13238" spans="1:17" hidden="1" x14ac:dyDescent="0.3">
      <c r="A13238" t="s">
        <v>51115</v>
      </c>
      <c r="B13238" t="s">
        <v>51116</v>
      </c>
      <c r="C13238" s="1" t="str">
        <f t="shared" si="1912"/>
        <v>21:0723</v>
      </c>
      <c r="D13238" s="1" t="str">
        <f t="shared" si="1909"/>
        <v>21:0213</v>
      </c>
      <c r="E13238" t="s">
        <v>51117</v>
      </c>
      <c r="F13238" t="s">
        <v>51118</v>
      </c>
      <c r="H13238">
        <v>62.2307773</v>
      </c>
      <c r="I13238">
        <v>-135.8073497</v>
      </c>
      <c r="J13238" s="1" t="str">
        <f t="shared" si="1910"/>
        <v>Fluid (stream)</v>
      </c>
      <c r="K13238" s="1" t="str">
        <f t="shared" si="1911"/>
        <v>Untreated Water</v>
      </c>
      <c r="O13238">
        <v>2.5000000000000001E-2</v>
      </c>
      <c r="P13238">
        <v>140</v>
      </c>
      <c r="Q13238">
        <v>8.1</v>
      </c>
    </row>
    <row r="13239" spans="1:17" hidden="1" x14ac:dyDescent="0.3">
      <c r="A13239" t="s">
        <v>51119</v>
      </c>
      <c r="B13239" t="s">
        <v>51120</v>
      </c>
      <c r="C13239" s="1" t="str">
        <f t="shared" si="1912"/>
        <v>21:0723</v>
      </c>
      <c r="D13239" s="1" t="str">
        <f t="shared" si="1909"/>
        <v>21:0213</v>
      </c>
      <c r="E13239" t="s">
        <v>51121</v>
      </c>
      <c r="F13239" t="s">
        <v>51122</v>
      </c>
      <c r="H13239">
        <v>62.214474199999998</v>
      </c>
      <c r="I13239">
        <v>-135.7374418</v>
      </c>
      <c r="J13239" s="1" t="str">
        <f t="shared" si="1910"/>
        <v>Fluid (stream)</v>
      </c>
      <c r="K13239" s="1" t="str">
        <f t="shared" si="1911"/>
        <v>Untreated Water</v>
      </c>
      <c r="O13239">
        <v>0.69</v>
      </c>
      <c r="P13239">
        <v>80</v>
      </c>
      <c r="Q13239">
        <v>7.6</v>
      </c>
    </row>
    <row r="13240" spans="1:17" hidden="1" x14ac:dyDescent="0.3">
      <c r="A13240" t="s">
        <v>51123</v>
      </c>
      <c r="B13240" t="s">
        <v>51124</v>
      </c>
      <c r="C13240" s="1" t="str">
        <f t="shared" si="1912"/>
        <v>21:0723</v>
      </c>
      <c r="D13240" s="1" t="str">
        <f t="shared" si="1909"/>
        <v>21:0213</v>
      </c>
      <c r="E13240" t="s">
        <v>51125</v>
      </c>
      <c r="F13240" t="s">
        <v>51126</v>
      </c>
      <c r="H13240">
        <v>62.185365500000003</v>
      </c>
      <c r="I13240">
        <v>-135.70805179999999</v>
      </c>
      <c r="J13240" s="1" t="str">
        <f t="shared" si="1910"/>
        <v>Fluid (stream)</v>
      </c>
      <c r="K13240" s="1" t="str">
        <f t="shared" si="1911"/>
        <v>Untreated Water</v>
      </c>
      <c r="O13240">
        <v>2.5000000000000001E-2</v>
      </c>
      <c r="P13240">
        <v>80</v>
      </c>
      <c r="Q13240">
        <v>7.7</v>
      </c>
    </row>
    <row r="13241" spans="1:17" hidden="1" x14ac:dyDescent="0.3">
      <c r="A13241" t="s">
        <v>51127</v>
      </c>
      <c r="B13241" t="s">
        <v>51128</v>
      </c>
      <c r="C13241" s="1" t="str">
        <f t="shared" si="1912"/>
        <v>21:0723</v>
      </c>
      <c r="D13241" s="1" t="str">
        <f t="shared" si="1909"/>
        <v>21:0213</v>
      </c>
      <c r="E13241" t="s">
        <v>51129</v>
      </c>
      <c r="F13241" t="s">
        <v>51130</v>
      </c>
      <c r="H13241">
        <v>62.219373099999999</v>
      </c>
      <c r="I13241">
        <v>-135.71054150000001</v>
      </c>
      <c r="J13241" s="1" t="str">
        <f t="shared" si="1910"/>
        <v>Fluid (stream)</v>
      </c>
      <c r="K13241" s="1" t="str">
        <f t="shared" si="1911"/>
        <v>Untreated Water</v>
      </c>
      <c r="O13241">
        <v>0.17</v>
      </c>
      <c r="P13241">
        <v>70</v>
      </c>
      <c r="Q13241">
        <v>7.8</v>
      </c>
    </row>
    <row r="13242" spans="1:17" hidden="1" x14ac:dyDescent="0.3">
      <c r="A13242" t="s">
        <v>51131</v>
      </c>
      <c r="B13242" t="s">
        <v>51132</v>
      </c>
      <c r="C13242" s="1" t="str">
        <f t="shared" si="1912"/>
        <v>21:0723</v>
      </c>
      <c r="D13242" s="1" t="str">
        <f t="shared" si="1909"/>
        <v>21:0213</v>
      </c>
      <c r="E13242" t="s">
        <v>51133</v>
      </c>
      <c r="F13242" t="s">
        <v>51134</v>
      </c>
      <c r="H13242">
        <v>62.238480000000003</v>
      </c>
      <c r="I13242">
        <v>-135.6534533</v>
      </c>
      <c r="J13242" s="1" t="str">
        <f t="shared" si="1910"/>
        <v>Fluid (stream)</v>
      </c>
      <c r="K13242" s="1" t="str">
        <f t="shared" si="1911"/>
        <v>Untreated Water</v>
      </c>
      <c r="O13242">
        <v>2.2000000000000002</v>
      </c>
      <c r="P13242">
        <v>70</v>
      </c>
      <c r="Q13242">
        <v>7.6</v>
      </c>
    </row>
    <row r="13243" spans="1:17" hidden="1" x14ac:dyDescent="0.3">
      <c r="A13243" t="s">
        <v>51135</v>
      </c>
      <c r="B13243" t="s">
        <v>51136</v>
      </c>
      <c r="C13243" s="1" t="str">
        <f t="shared" si="1912"/>
        <v>21:0723</v>
      </c>
      <c r="D13243" s="1" t="str">
        <f t="shared" si="1909"/>
        <v>21:0213</v>
      </c>
      <c r="E13243" t="s">
        <v>51137</v>
      </c>
      <c r="F13243" t="s">
        <v>51138</v>
      </c>
      <c r="H13243">
        <v>62.205570299999998</v>
      </c>
      <c r="I13243">
        <v>-135.62475370000001</v>
      </c>
      <c r="J13243" s="1" t="str">
        <f t="shared" si="1910"/>
        <v>Fluid (stream)</v>
      </c>
      <c r="K13243" s="1" t="str">
        <f t="shared" si="1911"/>
        <v>Untreated Water</v>
      </c>
      <c r="O13243">
        <v>0.28000000000000003</v>
      </c>
      <c r="P13243">
        <v>110</v>
      </c>
      <c r="Q13243">
        <v>7.8</v>
      </c>
    </row>
    <row r="13244" spans="1:17" hidden="1" x14ac:dyDescent="0.3">
      <c r="A13244" t="s">
        <v>51139</v>
      </c>
      <c r="B13244" t="s">
        <v>51140</v>
      </c>
      <c r="C13244" s="1" t="str">
        <f t="shared" si="1912"/>
        <v>21:0723</v>
      </c>
      <c r="D13244" s="1" t="str">
        <f t="shared" si="1909"/>
        <v>21:0213</v>
      </c>
      <c r="E13244" t="s">
        <v>51141</v>
      </c>
      <c r="F13244" t="s">
        <v>51142</v>
      </c>
      <c r="H13244">
        <v>62.1992665</v>
      </c>
      <c r="I13244">
        <v>-135.60035060000001</v>
      </c>
      <c r="J13244" s="1" t="str">
        <f t="shared" si="1910"/>
        <v>Fluid (stream)</v>
      </c>
      <c r="K13244" s="1" t="str">
        <f t="shared" si="1911"/>
        <v>Untreated Water</v>
      </c>
      <c r="O13244">
        <v>0.87</v>
      </c>
      <c r="P13244">
        <v>60</v>
      </c>
      <c r="Q13244">
        <v>7.9</v>
      </c>
    </row>
    <row r="13245" spans="1:17" hidden="1" x14ac:dyDescent="0.3">
      <c r="A13245" t="s">
        <v>51143</v>
      </c>
      <c r="B13245" t="s">
        <v>51144</v>
      </c>
      <c r="C13245" s="1" t="str">
        <f t="shared" si="1912"/>
        <v>21:0723</v>
      </c>
      <c r="D13245" s="1" t="str">
        <f t="shared" si="1909"/>
        <v>21:0213</v>
      </c>
      <c r="E13245" t="s">
        <v>51145</v>
      </c>
      <c r="F13245" t="s">
        <v>51146</v>
      </c>
      <c r="H13245">
        <v>62.174660699999997</v>
      </c>
      <c r="I13245">
        <v>-135.6059501</v>
      </c>
      <c r="J13245" s="1" t="str">
        <f t="shared" si="1910"/>
        <v>Fluid (stream)</v>
      </c>
      <c r="K13245" s="1" t="str">
        <f t="shared" si="1911"/>
        <v>Untreated Water</v>
      </c>
      <c r="O13245">
        <v>0.32</v>
      </c>
      <c r="P13245">
        <v>60</v>
      </c>
      <c r="Q13245">
        <v>7.8</v>
      </c>
    </row>
    <row r="13246" spans="1:17" hidden="1" x14ac:dyDescent="0.3">
      <c r="A13246" t="s">
        <v>51147</v>
      </c>
      <c r="B13246" t="s">
        <v>51148</v>
      </c>
      <c r="C13246" s="1" t="str">
        <f t="shared" si="1912"/>
        <v>21:0723</v>
      </c>
      <c r="D13246" s="1" t="str">
        <f>HYPERLINK("http://geochem.nrcan.gc.ca/cdogs/content/svy/svy_e.htm", "")</f>
        <v/>
      </c>
      <c r="G13246" s="1" t="str">
        <f>HYPERLINK("http://geochem.nrcan.gc.ca/cdogs/content/cr_/cr_00085_e.htm", "85")</f>
        <v>85</v>
      </c>
      <c r="J13246" t="s">
        <v>11453</v>
      </c>
      <c r="K13246" t="s">
        <v>11454</v>
      </c>
      <c r="O13246">
        <v>0.33</v>
      </c>
      <c r="P13246">
        <v>50</v>
      </c>
      <c r="Q13246">
        <v>7.8</v>
      </c>
    </row>
    <row r="13247" spans="1:17" hidden="1" x14ac:dyDescent="0.3">
      <c r="A13247" t="s">
        <v>51149</v>
      </c>
      <c r="B13247" t="s">
        <v>51150</v>
      </c>
      <c r="C13247" s="1" t="str">
        <f t="shared" si="1912"/>
        <v>21:0723</v>
      </c>
      <c r="D13247" s="1" t="str">
        <f t="shared" ref="D13247:D13258" si="1913">HYPERLINK("http://geochem.nrcan.gc.ca/cdogs/content/svy/svy210213_e.htm", "21:0213")</f>
        <v>21:0213</v>
      </c>
      <c r="E13247" t="s">
        <v>51151</v>
      </c>
      <c r="F13247" t="s">
        <v>51152</v>
      </c>
      <c r="H13247">
        <v>62.191864099999997</v>
      </c>
      <c r="I13247">
        <v>-135.5887524</v>
      </c>
      <c r="J13247" s="1" t="str">
        <f t="shared" ref="J13247:J13258" si="1914">HYPERLINK("http://geochem.nrcan.gc.ca/cdogs/content/kwd/kwd020018_e.htm", "Fluid (stream)")</f>
        <v>Fluid (stream)</v>
      </c>
      <c r="K13247" s="1" t="str">
        <f t="shared" ref="K13247:K13258" si="1915">HYPERLINK("http://geochem.nrcan.gc.ca/cdogs/content/kwd/kwd080007_e.htm", "Untreated Water")</f>
        <v>Untreated Water</v>
      </c>
      <c r="O13247">
        <v>0.43</v>
      </c>
      <c r="P13247">
        <v>50</v>
      </c>
      <c r="Q13247">
        <v>8.1</v>
      </c>
    </row>
    <row r="13248" spans="1:17" hidden="1" x14ac:dyDescent="0.3">
      <c r="A13248" t="s">
        <v>51153</v>
      </c>
      <c r="B13248" t="s">
        <v>51154</v>
      </c>
      <c r="C13248" s="1" t="str">
        <f t="shared" si="1912"/>
        <v>21:0723</v>
      </c>
      <c r="D13248" s="1" t="str">
        <f t="shared" si="1913"/>
        <v>21:0213</v>
      </c>
      <c r="E13248" t="s">
        <v>51155</v>
      </c>
      <c r="F13248" t="s">
        <v>51156</v>
      </c>
      <c r="H13248">
        <v>62.208362899999997</v>
      </c>
      <c r="I13248">
        <v>-135.54943320000001</v>
      </c>
      <c r="J13248" s="1" t="str">
        <f t="shared" si="1914"/>
        <v>Fluid (stream)</v>
      </c>
      <c r="K13248" s="1" t="str">
        <f t="shared" si="1915"/>
        <v>Untreated Water</v>
      </c>
      <c r="O13248">
        <v>0.25</v>
      </c>
      <c r="P13248">
        <v>50</v>
      </c>
      <c r="Q13248">
        <v>7.8</v>
      </c>
    </row>
    <row r="13249" spans="1:17" hidden="1" x14ac:dyDescent="0.3">
      <c r="A13249" t="s">
        <v>51157</v>
      </c>
      <c r="B13249" t="s">
        <v>51158</v>
      </c>
      <c r="C13249" s="1" t="str">
        <f t="shared" si="1912"/>
        <v>21:0723</v>
      </c>
      <c r="D13249" s="1" t="str">
        <f t="shared" si="1913"/>
        <v>21:0213</v>
      </c>
      <c r="E13249" t="s">
        <v>51159</v>
      </c>
      <c r="F13249" t="s">
        <v>51160</v>
      </c>
      <c r="H13249">
        <v>62.178061100000001</v>
      </c>
      <c r="I13249">
        <v>-135.53864780000001</v>
      </c>
      <c r="J13249" s="1" t="str">
        <f t="shared" si="1914"/>
        <v>Fluid (stream)</v>
      </c>
      <c r="K13249" s="1" t="str">
        <f t="shared" si="1915"/>
        <v>Untreated Water</v>
      </c>
      <c r="O13249">
        <v>2.5000000000000001E-2</v>
      </c>
      <c r="P13249">
        <v>100</v>
      </c>
      <c r="Q13249">
        <v>7.6</v>
      </c>
    </row>
    <row r="13250" spans="1:17" hidden="1" x14ac:dyDescent="0.3">
      <c r="A13250" t="s">
        <v>51161</v>
      </c>
      <c r="B13250" t="s">
        <v>51162</v>
      </c>
      <c r="C13250" s="1" t="str">
        <f t="shared" si="1912"/>
        <v>21:0723</v>
      </c>
      <c r="D13250" s="1" t="str">
        <f t="shared" si="1913"/>
        <v>21:0213</v>
      </c>
      <c r="E13250" t="s">
        <v>51163</v>
      </c>
      <c r="F13250" t="s">
        <v>51164</v>
      </c>
      <c r="H13250">
        <v>62.185763899999998</v>
      </c>
      <c r="I13250">
        <v>-135.51473419999999</v>
      </c>
      <c r="J13250" s="1" t="str">
        <f t="shared" si="1914"/>
        <v>Fluid (stream)</v>
      </c>
      <c r="K13250" s="1" t="str">
        <f t="shared" si="1915"/>
        <v>Untreated Water</v>
      </c>
      <c r="O13250">
        <v>0.76</v>
      </c>
      <c r="P13250">
        <v>80</v>
      </c>
      <c r="Q13250">
        <v>7.7</v>
      </c>
    </row>
    <row r="13251" spans="1:17" hidden="1" x14ac:dyDescent="0.3">
      <c r="A13251" t="s">
        <v>51165</v>
      </c>
      <c r="B13251" t="s">
        <v>51166</v>
      </c>
      <c r="C13251" s="1" t="str">
        <f t="shared" si="1912"/>
        <v>21:0723</v>
      </c>
      <c r="D13251" s="1" t="str">
        <f t="shared" si="1913"/>
        <v>21:0213</v>
      </c>
      <c r="E13251" t="s">
        <v>51163</v>
      </c>
      <c r="F13251" t="s">
        <v>51167</v>
      </c>
      <c r="H13251">
        <v>62.185763899999998</v>
      </c>
      <c r="I13251">
        <v>-135.51473419999999</v>
      </c>
      <c r="J13251" s="1" t="str">
        <f t="shared" si="1914"/>
        <v>Fluid (stream)</v>
      </c>
      <c r="K13251" s="1" t="str">
        <f t="shared" si="1915"/>
        <v>Untreated Water</v>
      </c>
      <c r="O13251">
        <v>0.81</v>
      </c>
      <c r="P13251">
        <v>80</v>
      </c>
      <c r="Q13251">
        <v>7.7</v>
      </c>
    </row>
    <row r="13252" spans="1:17" hidden="1" x14ac:dyDescent="0.3">
      <c r="A13252" t="s">
        <v>51168</v>
      </c>
      <c r="B13252" t="s">
        <v>51169</v>
      </c>
      <c r="C13252" s="1" t="str">
        <f t="shared" si="1912"/>
        <v>21:0723</v>
      </c>
      <c r="D13252" s="1" t="str">
        <f t="shared" si="1913"/>
        <v>21:0213</v>
      </c>
      <c r="E13252" t="s">
        <v>51170</v>
      </c>
      <c r="F13252" t="s">
        <v>51171</v>
      </c>
      <c r="H13252">
        <v>62.166562599999999</v>
      </c>
      <c r="I13252">
        <v>-135.4946352</v>
      </c>
      <c r="J13252" s="1" t="str">
        <f t="shared" si="1914"/>
        <v>Fluid (stream)</v>
      </c>
      <c r="K13252" s="1" t="str">
        <f t="shared" si="1915"/>
        <v>Untreated Water</v>
      </c>
      <c r="O13252">
        <v>0.18</v>
      </c>
      <c r="P13252">
        <v>50</v>
      </c>
      <c r="Q13252">
        <v>7.6</v>
      </c>
    </row>
    <row r="13253" spans="1:17" hidden="1" x14ac:dyDescent="0.3">
      <c r="A13253" t="s">
        <v>51172</v>
      </c>
      <c r="B13253" t="s">
        <v>51173</v>
      </c>
      <c r="C13253" s="1" t="str">
        <f t="shared" si="1912"/>
        <v>21:0723</v>
      </c>
      <c r="D13253" s="1" t="str">
        <f t="shared" si="1913"/>
        <v>21:0213</v>
      </c>
      <c r="E13253" t="s">
        <v>51174</v>
      </c>
      <c r="F13253" t="s">
        <v>51175</v>
      </c>
      <c r="H13253">
        <v>62.14846</v>
      </c>
      <c r="I13253">
        <v>-135.4691301</v>
      </c>
      <c r="J13253" s="1" t="str">
        <f t="shared" si="1914"/>
        <v>Fluid (stream)</v>
      </c>
      <c r="K13253" s="1" t="str">
        <f t="shared" si="1915"/>
        <v>Untreated Water</v>
      </c>
      <c r="O13253">
        <v>0.16</v>
      </c>
      <c r="P13253">
        <v>40</v>
      </c>
      <c r="Q13253">
        <v>7.7</v>
      </c>
    </row>
    <row r="13254" spans="1:17" hidden="1" x14ac:dyDescent="0.3">
      <c r="A13254" t="s">
        <v>51176</v>
      </c>
      <c r="B13254" t="s">
        <v>51177</v>
      </c>
      <c r="C13254" s="1" t="str">
        <f t="shared" si="1912"/>
        <v>21:0723</v>
      </c>
      <c r="D13254" s="1" t="str">
        <f t="shared" si="1913"/>
        <v>21:0213</v>
      </c>
      <c r="E13254" t="s">
        <v>51178</v>
      </c>
      <c r="F13254" t="s">
        <v>51179</v>
      </c>
      <c r="H13254">
        <v>62.141751399999997</v>
      </c>
      <c r="I13254">
        <v>-135.43064380000001</v>
      </c>
      <c r="J13254" s="1" t="str">
        <f t="shared" si="1914"/>
        <v>Fluid (stream)</v>
      </c>
      <c r="K13254" s="1" t="str">
        <f t="shared" si="1915"/>
        <v>Untreated Water</v>
      </c>
      <c r="O13254">
        <v>2.5000000000000001E-2</v>
      </c>
      <c r="P13254">
        <v>50</v>
      </c>
      <c r="Q13254">
        <v>7.6</v>
      </c>
    </row>
    <row r="13255" spans="1:17" hidden="1" x14ac:dyDescent="0.3">
      <c r="A13255" t="s">
        <v>51180</v>
      </c>
      <c r="B13255" t="s">
        <v>51181</v>
      </c>
      <c r="C13255" s="1" t="str">
        <f t="shared" si="1912"/>
        <v>21:0723</v>
      </c>
      <c r="D13255" s="1" t="str">
        <f t="shared" si="1913"/>
        <v>21:0213</v>
      </c>
      <c r="E13255" t="s">
        <v>51182</v>
      </c>
      <c r="F13255" t="s">
        <v>51183</v>
      </c>
      <c r="H13255">
        <v>62.163755000000002</v>
      </c>
      <c r="I13255">
        <v>-135.40114439999999</v>
      </c>
      <c r="J13255" s="1" t="str">
        <f t="shared" si="1914"/>
        <v>Fluid (stream)</v>
      </c>
      <c r="K13255" s="1" t="str">
        <f t="shared" si="1915"/>
        <v>Untreated Water</v>
      </c>
      <c r="O13255">
        <v>2.5000000000000001E-2</v>
      </c>
      <c r="P13255">
        <v>60</v>
      </c>
      <c r="Q13255">
        <v>7.5</v>
      </c>
    </row>
    <row r="13256" spans="1:17" hidden="1" x14ac:dyDescent="0.3">
      <c r="A13256" t="s">
        <v>51184</v>
      </c>
      <c r="B13256" t="s">
        <v>51185</v>
      </c>
      <c r="C13256" s="1" t="str">
        <f t="shared" si="1912"/>
        <v>21:0723</v>
      </c>
      <c r="D13256" s="1" t="str">
        <f t="shared" si="1913"/>
        <v>21:0213</v>
      </c>
      <c r="E13256" t="s">
        <v>51186</v>
      </c>
      <c r="F13256" t="s">
        <v>51187</v>
      </c>
      <c r="H13256">
        <v>62.179063200000002</v>
      </c>
      <c r="I13256">
        <v>-135.3743437</v>
      </c>
      <c r="J13256" s="1" t="str">
        <f t="shared" si="1914"/>
        <v>Fluid (stream)</v>
      </c>
      <c r="K13256" s="1" t="str">
        <f t="shared" si="1915"/>
        <v>Untreated Water</v>
      </c>
      <c r="O13256">
        <v>2.5000000000000001E-2</v>
      </c>
      <c r="P13256">
        <v>50</v>
      </c>
      <c r="Q13256">
        <v>7.5</v>
      </c>
    </row>
    <row r="13257" spans="1:17" hidden="1" x14ac:dyDescent="0.3">
      <c r="A13257" t="s">
        <v>51188</v>
      </c>
      <c r="B13257" t="s">
        <v>51189</v>
      </c>
      <c r="C13257" s="1" t="str">
        <f t="shared" si="1912"/>
        <v>21:0723</v>
      </c>
      <c r="D13257" s="1" t="str">
        <f t="shared" si="1913"/>
        <v>21:0213</v>
      </c>
      <c r="E13257" t="s">
        <v>51190</v>
      </c>
      <c r="F13257" t="s">
        <v>51191</v>
      </c>
      <c r="H13257">
        <v>62.253458899999998</v>
      </c>
      <c r="I13257">
        <v>-135.26053619999999</v>
      </c>
      <c r="J13257" s="1" t="str">
        <f t="shared" si="1914"/>
        <v>Fluid (stream)</v>
      </c>
      <c r="K13257" s="1" t="str">
        <f t="shared" si="1915"/>
        <v>Untreated Water</v>
      </c>
      <c r="O13257">
        <v>2.5000000000000001E-2</v>
      </c>
      <c r="P13257">
        <v>60</v>
      </c>
      <c r="Q13257">
        <v>7.4</v>
      </c>
    </row>
    <row r="13258" spans="1:17" hidden="1" x14ac:dyDescent="0.3">
      <c r="A13258" t="s">
        <v>51192</v>
      </c>
      <c r="B13258" t="s">
        <v>51193</v>
      </c>
      <c r="C13258" s="1" t="str">
        <f t="shared" si="1912"/>
        <v>21:0723</v>
      </c>
      <c r="D13258" s="1" t="str">
        <f t="shared" si="1913"/>
        <v>21:0213</v>
      </c>
      <c r="E13258" t="s">
        <v>51194</v>
      </c>
      <c r="F13258" t="s">
        <v>51195</v>
      </c>
      <c r="H13258">
        <v>62.253265499999998</v>
      </c>
      <c r="I13258">
        <v>-135.26792750000001</v>
      </c>
      <c r="J13258" s="1" t="str">
        <f t="shared" si="1914"/>
        <v>Fluid (stream)</v>
      </c>
      <c r="K13258" s="1" t="str">
        <f t="shared" si="1915"/>
        <v>Untreated Water</v>
      </c>
      <c r="O13258">
        <v>2.5000000000000001E-2</v>
      </c>
      <c r="P13258">
        <v>50</v>
      </c>
      <c r="Q13258">
        <v>7.5</v>
      </c>
    </row>
    <row r="13259" spans="1:17" hidden="1" x14ac:dyDescent="0.3">
      <c r="A13259" t="s">
        <v>51196</v>
      </c>
      <c r="B13259" t="s">
        <v>51197</v>
      </c>
      <c r="C13259" s="1" t="str">
        <f t="shared" si="1912"/>
        <v>21:0723</v>
      </c>
      <c r="D13259" s="1" t="str">
        <f>HYPERLINK("http://geochem.nrcan.gc.ca/cdogs/content/svy/svy_e.htm", "")</f>
        <v/>
      </c>
      <c r="G13259" s="1" t="str">
        <f>HYPERLINK("http://geochem.nrcan.gc.ca/cdogs/content/cr_/cr_00086_e.htm", "86")</f>
        <v>86</v>
      </c>
      <c r="J13259" t="s">
        <v>11453</v>
      </c>
      <c r="K13259" t="s">
        <v>11454</v>
      </c>
      <c r="O13259">
        <v>0.46</v>
      </c>
      <c r="P13259">
        <v>80</v>
      </c>
      <c r="Q13259">
        <v>7.3</v>
      </c>
    </row>
    <row r="13260" spans="1:17" hidden="1" x14ac:dyDescent="0.3">
      <c r="A13260" t="s">
        <v>51198</v>
      </c>
      <c r="B13260" t="s">
        <v>51199</v>
      </c>
      <c r="C13260" s="1" t="str">
        <f t="shared" si="1912"/>
        <v>21:0723</v>
      </c>
      <c r="D13260" s="1" t="str">
        <f t="shared" ref="D13260:D13274" si="1916">HYPERLINK("http://geochem.nrcan.gc.ca/cdogs/content/svy/svy210213_e.htm", "21:0213")</f>
        <v>21:0213</v>
      </c>
      <c r="E13260" t="s">
        <v>51200</v>
      </c>
      <c r="F13260" t="s">
        <v>51201</v>
      </c>
      <c r="H13260">
        <v>62.289268399999997</v>
      </c>
      <c r="I13260">
        <v>-135.2689397</v>
      </c>
      <c r="J13260" s="1" t="str">
        <f t="shared" ref="J13260:J13274" si="1917">HYPERLINK("http://geochem.nrcan.gc.ca/cdogs/content/kwd/kwd020018_e.htm", "Fluid (stream)")</f>
        <v>Fluid (stream)</v>
      </c>
      <c r="K13260" s="1" t="str">
        <f t="shared" ref="K13260:K13274" si="1918">HYPERLINK("http://geochem.nrcan.gc.ca/cdogs/content/kwd/kwd080007_e.htm", "Untreated Water")</f>
        <v>Untreated Water</v>
      </c>
      <c r="O13260">
        <v>2.5000000000000001E-2</v>
      </c>
      <c r="P13260">
        <v>50</v>
      </c>
      <c r="Q13260">
        <v>7.4</v>
      </c>
    </row>
    <row r="13261" spans="1:17" hidden="1" x14ac:dyDescent="0.3">
      <c r="A13261" t="s">
        <v>51202</v>
      </c>
      <c r="B13261" t="s">
        <v>51203</v>
      </c>
      <c r="C13261" s="1" t="str">
        <f t="shared" si="1912"/>
        <v>21:0723</v>
      </c>
      <c r="D13261" s="1" t="str">
        <f t="shared" si="1916"/>
        <v>21:0213</v>
      </c>
      <c r="E13261" t="s">
        <v>51204</v>
      </c>
      <c r="F13261" t="s">
        <v>51205</v>
      </c>
      <c r="H13261">
        <v>62.289165500000003</v>
      </c>
      <c r="I13261">
        <v>-135.30203460000001</v>
      </c>
      <c r="J13261" s="1" t="str">
        <f t="shared" si="1917"/>
        <v>Fluid (stream)</v>
      </c>
      <c r="K13261" s="1" t="str">
        <f t="shared" si="1918"/>
        <v>Untreated Water</v>
      </c>
      <c r="O13261">
        <v>2.5000000000000001E-2</v>
      </c>
      <c r="P13261">
        <v>40</v>
      </c>
      <c r="Q13261">
        <v>7.3</v>
      </c>
    </row>
    <row r="13262" spans="1:17" hidden="1" x14ac:dyDescent="0.3">
      <c r="A13262" t="s">
        <v>51206</v>
      </c>
      <c r="B13262" t="s">
        <v>51207</v>
      </c>
      <c r="C13262" s="1" t="str">
        <f t="shared" si="1912"/>
        <v>21:0723</v>
      </c>
      <c r="D13262" s="1" t="str">
        <f t="shared" si="1916"/>
        <v>21:0213</v>
      </c>
      <c r="E13262" t="s">
        <v>51208</v>
      </c>
      <c r="F13262" t="s">
        <v>51209</v>
      </c>
      <c r="H13262">
        <v>62.308769900000001</v>
      </c>
      <c r="I13262">
        <v>-135.28932660000001</v>
      </c>
      <c r="J13262" s="1" t="str">
        <f t="shared" si="1917"/>
        <v>Fluid (stream)</v>
      </c>
      <c r="K13262" s="1" t="str">
        <f t="shared" si="1918"/>
        <v>Untreated Water</v>
      </c>
      <c r="O13262">
        <v>0.14000000000000001</v>
      </c>
      <c r="P13262">
        <v>40</v>
      </c>
      <c r="Q13262">
        <v>7.3</v>
      </c>
    </row>
    <row r="13263" spans="1:17" hidden="1" x14ac:dyDescent="0.3">
      <c r="A13263" t="s">
        <v>51210</v>
      </c>
      <c r="B13263" t="s">
        <v>51211</v>
      </c>
      <c r="C13263" s="1" t="str">
        <f t="shared" si="1912"/>
        <v>21:0723</v>
      </c>
      <c r="D13263" s="1" t="str">
        <f t="shared" si="1916"/>
        <v>21:0213</v>
      </c>
      <c r="E13263" t="s">
        <v>51212</v>
      </c>
      <c r="F13263" t="s">
        <v>51213</v>
      </c>
      <c r="H13263">
        <v>62.326063099999999</v>
      </c>
      <c r="I13263">
        <v>-135.30002920000001</v>
      </c>
      <c r="J13263" s="1" t="str">
        <f t="shared" si="1917"/>
        <v>Fluid (stream)</v>
      </c>
      <c r="K13263" s="1" t="str">
        <f t="shared" si="1918"/>
        <v>Untreated Water</v>
      </c>
      <c r="O13263">
        <v>2.5000000000000001E-2</v>
      </c>
      <c r="P13263">
        <v>40</v>
      </c>
      <c r="Q13263">
        <v>7.2</v>
      </c>
    </row>
    <row r="13264" spans="1:17" hidden="1" x14ac:dyDescent="0.3">
      <c r="A13264" t="s">
        <v>51214</v>
      </c>
      <c r="B13264" t="s">
        <v>51215</v>
      </c>
      <c r="C13264" s="1" t="str">
        <f t="shared" si="1912"/>
        <v>21:0723</v>
      </c>
      <c r="D13264" s="1" t="str">
        <f t="shared" si="1916"/>
        <v>21:0213</v>
      </c>
      <c r="E13264" t="s">
        <v>51216</v>
      </c>
      <c r="F13264" t="s">
        <v>51217</v>
      </c>
      <c r="H13264">
        <v>62.323263099999998</v>
      </c>
      <c r="I13264">
        <v>-135.3240457</v>
      </c>
      <c r="J13264" s="1" t="str">
        <f t="shared" si="1917"/>
        <v>Fluid (stream)</v>
      </c>
      <c r="K13264" s="1" t="str">
        <f t="shared" si="1918"/>
        <v>Untreated Water</v>
      </c>
      <c r="O13264">
        <v>0.2</v>
      </c>
      <c r="P13264">
        <v>30</v>
      </c>
      <c r="Q13264">
        <v>7.7</v>
      </c>
    </row>
    <row r="13265" spans="1:17" hidden="1" x14ac:dyDescent="0.3">
      <c r="A13265" t="s">
        <v>51218</v>
      </c>
      <c r="B13265" t="s">
        <v>51219</v>
      </c>
      <c r="C13265" s="1" t="str">
        <f t="shared" si="1912"/>
        <v>21:0723</v>
      </c>
      <c r="D13265" s="1" t="str">
        <f t="shared" si="1916"/>
        <v>21:0213</v>
      </c>
      <c r="E13265" t="s">
        <v>51220</v>
      </c>
      <c r="F13265" t="s">
        <v>51221</v>
      </c>
      <c r="H13265">
        <v>62.332568000000002</v>
      </c>
      <c r="I13265">
        <v>-135.3625395</v>
      </c>
      <c r="J13265" s="1" t="str">
        <f t="shared" si="1917"/>
        <v>Fluid (stream)</v>
      </c>
      <c r="K13265" s="1" t="str">
        <f t="shared" si="1918"/>
        <v>Untreated Water</v>
      </c>
      <c r="O13265">
        <v>2.5000000000000001E-2</v>
      </c>
      <c r="P13265">
        <v>40</v>
      </c>
      <c r="Q13265">
        <v>7.6</v>
      </c>
    </row>
    <row r="13266" spans="1:17" hidden="1" x14ac:dyDescent="0.3">
      <c r="A13266" t="s">
        <v>51222</v>
      </c>
      <c r="B13266" t="s">
        <v>51223</v>
      </c>
      <c r="C13266" s="1" t="str">
        <f t="shared" si="1912"/>
        <v>21:0723</v>
      </c>
      <c r="D13266" s="1" t="str">
        <f t="shared" si="1916"/>
        <v>21:0213</v>
      </c>
      <c r="E13266" t="s">
        <v>51224</v>
      </c>
      <c r="F13266" t="s">
        <v>51225</v>
      </c>
      <c r="H13266">
        <v>62.360772599999997</v>
      </c>
      <c r="I13266">
        <v>-135.3958399</v>
      </c>
      <c r="J13266" s="1" t="str">
        <f t="shared" si="1917"/>
        <v>Fluid (stream)</v>
      </c>
      <c r="K13266" s="1" t="str">
        <f t="shared" si="1918"/>
        <v>Untreated Water</v>
      </c>
      <c r="O13266">
        <v>0.3</v>
      </c>
      <c r="P13266">
        <v>40</v>
      </c>
      <c r="Q13266">
        <v>7.7</v>
      </c>
    </row>
    <row r="13267" spans="1:17" hidden="1" x14ac:dyDescent="0.3">
      <c r="A13267" t="s">
        <v>51226</v>
      </c>
      <c r="B13267" t="s">
        <v>51227</v>
      </c>
      <c r="C13267" s="1" t="str">
        <f t="shared" si="1912"/>
        <v>21:0723</v>
      </c>
      <c r="D13267" s="1" t="str">
        <f t="shared" si="1916"/>
        <v>21:0213</v>
      </c>
      <c r="E13267" t="s">
        <v>51228</v>
      </c>
      <c r="F13267" t="s">
        <v>51229</v>
      </c>
      <c r="H13267">
        <v>62.384577100000001</v>
      </c>
      <c r="I13267">
        <v>-135.43002960000001</v>
      </c>
      <c r="J13267" s="1" t="str">
        <f t="shared" si="1917"/>
        <v>Fluid (stream)</v>
      </c>
      <c r="K13267" s="1" t="str">
        <f t="shared" si="1918"/>
        <v>Untreated Water</v>
      </c>
      <c r="O13267">
        <v>0.26</v>
      </c>
      <c r="P13267">
        <v>40</v>
      </c>
      <c r="Q13267">
        <v>7.6</v>
      </c>
    </row>
    <row r="13268" spans="1:17" hidden="1" x14ac:dyDescent="0.3">
      <c r="A13268" t="s">
        <v>51230</v>
      </c>
      <c r="B13268" t="s">
        <v>51231</v>
      </c>
      <c r="C13268" s="1" t="str">
        <f t="shared" si="1912"/>
        <v>21:0723</v>
      </c>
      <c r="D13268" s="1" t="str">
        <f t="shared" si="1916"/>
        <v>21:0213</v>
      </c>
      <c r="E13268" t="s">
        <v>51232</v>
      </c>
      <c r="F13268" t="s">
        <v>51233</v>
      </c>
      <c r="H13268">
        <v>62.385171300000003</v>
      </c>
      <c r="I13268">
        <v>-135.4411375</v>
      </c>
      <c r="J13268" s="1" t="str">
        <f t="shared" si="1917"/>
        <v>Fluid (stream)</v>
      </c>
      <c r="K13268" s="1" t="str">
        <f t="shared" si="1918"/>
        <v>Untreated Water</v>
      </c>
      <c r="O13268">
        <v>0.36</v>
      </c>
      <c r="P13268">
        <v>50</v>
      </c>
      <c r="Q13268">
        <v>7.6</v>
      </c>
    </row>
    <row r="13269" spans="1:17" hidden="1" x14ac:dyDescent="0.3">
      <c r="A13269" t="s">
        <v>51234</v>
      </c>
      <c r="B13269" t="s">
        <v>51235</v>
      </c>
      <c r="C13269" s="1" t="str">
        <f t="shared" si="1912"/>
        <v>21:0723</v>
      </c>
      <c r="D13269" s="1" t="str">
        <f t="shared" si="1916"/>
        <v>21:0213</v>
      </c>
      <c r="E13269" t="s">
        <v>51236</v>
      </c>
      <c r="F13269" t="s">
        <v>51237</v>
      </c>
      <c r="H13269">
        <v>62.418574800000002</v>
      </c>
      <c r="I13269">
        <v>-135.41063349999999</v>
      </c>
      <c r="J13269" s="1" t="str">
        <f t="shared" si="1917"/>
        <v>Fluid (stream)</v>
      </c>
      <c r="K13269" s="1" t="str">
        <f t="shared" si="1918"/>
        <v>Untreated Water</v>
      </c>
      <c r="O13269">
        <v>6.09</v>
      </c>
      <c r="P13269">
        <v>70</v>
      </c>
      <c r="Q13269">
        <v>7.2</v>
      </c>
    </row>
    <row r="13270" spans="1:17" hidden="1" x14ac:dyDescent="0.3">
      <c r="A13270" t="s">
        <v>51238</v>
      </c>
      <c r="B13270" t="s">
        <v>51239</v>
      </c>
      <c r="C13270" s="1" t="str">
        <f t="shared" si="1912"/>
        <v>21:0723</v>
      </c>
      <c r="D13270" s="1" t="str">
        <f t="shared" si="1916"/>
        <v>21:0213</v>
      </c>
      <c r="E13270" t="s">
        <v>51236</v>
      </c>
      <c r="F13270" t="s">
        <v>51240</v>
      </c>
      <c r="H13270">
        <v>62.418574800000002</v>
      </c>
      <c r="I13270">
        <v>-135.41063349999999</v>
      </c>
      <c r="J13270" s="1" t="str">
        <f t="shared" si="1917"/>
        <v>Fluid (stream)</v>
      </c>
      <c r="K13270" s="1" t="str">
        <f t="shared" si="1918"/>
        <v>Untreated Water</v>
      </c>
      <c r="O13270">
        <v>6.41</v>
      </c>
      <c r="P13270">
        <v>90</v>
      </c>
      <c r="Q13270">
        <v>6.8</v>
      </c>
    </row>
    <row r="13271" spans="1:17" hidden="1" x14ac:dyDescent="0.3">
      <c r="A13271" t="s">
        <v>51241</v>
      </c>
      <c r="B13271" t="s">
        <v>51242</v>
      </c>
      <c r="C13271" s="1" t="str">
        <f t="shared" si="1912"/>
        <v>21:0723</v>
      </c>
      <c r="D13271" s="1" t="str">
        <f t="shared" si="1916"/>
        <v>21:0213</v>
      </c>
      <c r="E13271" t="s">
        <v>51243</v>
      </c>
      <c r="F13271" t="s">
        <v>51244</v>
      </c>
      <c r="H13271">
        <v>62.407172199999998</v>
      </c>
      <c r="I13271">
        <v>-135.40213790000001</v>
      </c>
      <c r="J13271" s="1" t="str">
        <f t="shared" si="1917"/>
        <v>Fluid (stream)</v>
      </c>
      <c r="K13271" s="1" t="str">
        <f t="shared" si="1918"/>
        <v>Untreated Water</v>
      </c>
      <c r="O13271">
        <v>2.29</v>
      </c>
      <c r="P13271">
        <v>110</v>
      </c>
      <c r="Q13271">
        <v>7.5</v>
      </c>
    </row>
    <row r="13272" spans="1:17" hidden="1" x14ac:dyDescent="0.3">
      <c r="A13272" t="s">
        <v>51245</v>
      </c>
      <c r="B13272" t="s">
        <v>51246</v>
      </c>
      <c r="C13272" s="1" t="str">
        <f t="shared" si="1912"/>
        <v>21:0723</v>
      </c>
      <c r="D13272" s="1" t="str">
        <f t="shared" si="1916"/>
        <v>21:0213</v>
      </c>
      <c r="E13272" t="s">
        <v>51247</v>
      </c>
      <c r="F13272" t="s">
        <v>51248</v>
      </c>
      <c r="H13272">
        <v>62.441378499999999</v>
      </c>
      <c r="I13272">
        <v>-135.38384149999999</v>
      </c>
      <c r="J13272" s="1" t="str">
        <f t="shared" si="1917"/>
        <v>Fluid (stream)</v>
      </c>
      <c r="K13272" s="1" t="str">
        <f t="shared" si="1918"/>
        <v>Untreated Water</v>
      </c>
      <c r="O13272">
        <v>1.07</v>
      </c>
      <c r="P13272">
        <v>70</v>
      </c>
      <c r="Q13272">
        <v>7.7</v>
      </c>
    </row>
    <row r="13273" spans="1:17" hidden="1" x14ac:dyDescent="0.3">
      <c r="A13273" t="s">
        <v>51249</v>
      </c>
      <c r="B13273" t="s">
        <v>51250</v>
      </c>
      <c r="C13273" s="1" t="str">
        <f t="shared" si="1912"/>
        <v>21:0723</v>
      </c>
      <c r="D13273" s="1" t="str">
        <f t="shared" si="1916"/>
        <v>21:0213</v>
      </c>
      <c r="E13273" t="s">
        <v>51251</v>
      </c>
      <c r="F13273" t="s">
        <v>51252</v>
      </c>
      <c r="H13273">
        <v>62.440371300000002</v>
      </c>
      <c r="I13273">
        <v>-135.34983030000001</v>
      </c>
      <c r="J13273" s="1" t="str">
        <f t="shared" si="1917"/>
        <v>Fluid (stream)</v>
      </c>
      <c r="K13273" s="1" t="str">
        <f t="shared" si="1918"/>
        <v>Untreated Water</v>
      </c>
      <c r="O13273">
        <v>0.82</v>
      </c>
      <c r="P13273">
        <v>70</v>
      </c>
      <c r="Q13273">
        <v>6.7</v>
      </c>
    </row>
    <row r="13274" spans="1:17" hidden="1" x14ac:dyDescent="0.3">
      <c r="A13274" t="s">
        <v>51253</v>
      </c>
      <c r="B13274" t="s">
        <v>51254</v>
      </c>
      <c r="C13274" s="1" t="str">
        <f t="shared" si="1912"/>
        <v>21:0723</v>
      </c>
      <c r="D13274" s="1" t="str">
        <f t="shared" si="1916"/>
        <v>21:0213</v>
      </c>
      <c r="E13274" t="s">
        <v>51255</v>
      </c>
      <c r="F13274" t="s">
        <v>51256</v>
      </c>
      <c r="H13274">
        <v>62.454274699999999</v>
      </c>
      <c r="I13274">
        <v>-135.33163780000001</v>
      </c>
      <c r="J13274" s="1" t="str">
        <f t="shared" si="1917"/>
        <v>Fluid (stream)</v>
      </c>
      <c r="K13274" s="1" t="str">
        <f t="shared" si="1918"/>
        <v>Untreated Water</v>
      </c>
      <c r="O13274">
        <v>0.76</v>
      </c>
      <c r="P13274">
        <v>60</v>
      </c>
      <c r="Q13274">
        <v>7.3</v>
      </c>
    </row>
    <row r="13275" spans="1:17" hidden="1" x14ac:dyDescent="0.3">
      <c r="A13275" t="s">
        <v>51257</v>
      </c>
      <c r="B13275" t="s">
        <v>51258</v>
      </c>
      <c r="C13275" s="1" t="str">
        <f t="shared" si="1912"/>
        <v>21:0723</v>
      </c>
      <c r="D13275" s="1" t="str">
        <f>HYPERLINK("http://geochem.nrcan.gc.ca/cdogs/content/svy/svy_e.htm", "")</f>
        <v/>
      </c>
      <c r="G13275" s="1" t="str">
        <f>HYPERLINK("http://geochem.nrcan.gc.ca/cdogs/content/cr_/cr_00086_e.htm", "86")</f>
        <v>86</v>
      </c>
      <c r="J13275" t="s">
        <v>11453</v>
      </c>
      <c r="K13275" t="s">
        <v>11454</v>
      </c>
      <c r="O13275">
        <v>0.49</v>
      </c>
      <c r="P13275">
        <v>80</v>
      </c>
      <c r="Q13275">
        <v>6.4</v>
      </c>
    </row>
    <row r="13276" spans="1:17" hidden="1" x14ac:dyDescent="0.3">
      <c r="A13276" t="s">
        <v>51259</v>
      </c>
      <c r="B13276" t="s">
        <v>51260</v>
      </c>
      <c r="C13276" s="1" t="str">
        <f t="shared" si="1912"/>
        <v>21:0723</v>
      </c>
      <c r="D13276" s="1" t="str">
        <f t="shared" ref="D13276:D13294" si="1919">HYPERLINK("http://geochem.nrcan.gc.ca/cdogs/content/svy/svy210213_e.htm", "21:0213")</f>
        <v>21:0213</v>
      </c>
      <c r="E13276" t="s">
        <v>51261</v>
      </c>
      <c r="F13276" t="s">
        <v>51262</v>
      </c>
      <c r="H13276">
        <v>62.464275100000002</v>
      </c>
      <c r="I13276">
        <v>-135.33134079999999</v>
      </c>
      <c r="J13276" s="1" t="str">
        <f t="shared" ref="J13276:J13294" si="1920">HYPERLINK("http://geochem.nrcan.gc.ca/cdogs/content/kwd/kwd020018_e.htm", "Fluid (stream)")</f>
        <v>Fluid (stream)</v>
      </c>
      <c r="K13276" s="1" t="str">
        <f t="shared" ref="K13276:K13294" si="1921">HYPERLINK("http://geochem.nrcan.gc.ca/cdogs/content/kwd/kwd080007_e.htm", "Untreated Water")</f>
        <v>Untreated Water</v>
      </c>
      <c r="O13276">
        <v>0.72</v>
      </c>
      <c r="P13276">
        <v>50</v>
      </c>
      <c r="Q13276">
        <v>7.5</v>
      </c>
    </row>
    <row r="13277" spans="1:17" hidden="1" x14ac:dyDescent="0.3">
      <c r="A13277" t="s">
        <v>51263</v>
      </c>
      <c r="B13277" t="s">
        <v>51264</v>
      </c>
      <c r="C13277" s="1" t="str">
        <f t="shared" si="1912"/>
        <v>21:0723</v>
      </c>
      <c r="D13277" s="1" t="str">
        <f t="shared" si="1919"/>
        <v>21:0213</v>
      </c>
      <c r="E13277" t="s">
        <v>51265</v>
      </c>
      <c r="F13277" t="s">
        <v>51266</v>
      </c>
      <c r="H13277">
        <v>62.484774000000002</v>
      </c>
      <c r="I13277">
        <v>-135.30064139999999</v>
      </c>
      <c r="J13277" s="1" t="str">
        <f t="shared" si="1920"/>
        <v>Fluid (stream)</v>
      </c>
      <c r="K13277" s="1" t="str">
        <f t="shared" si="1921"/>
        <v>Untreated Water</v>
      </c>
      <c r="O13277">
        <v>1.53</v>
      </c>
      <c r="P13277">
        <v>30</v>
      </c>
      <c r="Q13277">
        <v>7.2</v>
      </c>
    </row>
    <row r="13278" spans="1:17" hidden="1" x14ac:dyDescent="0.3">
      <c r="A13278" t="s">
        <v>51267</v>
      </c>
      <c r="B13278" t="s">
        <v>51268</v>
      </c>
      <c r="C13278" s="1" t="str">
        <f t="shared" si="1912"/>
        <v>21:0723</v>
      </c>
      <c r="D13278" s="1" t="str">
        <f t="shared" si="1919"/>
        <v>21:0213</v>
      </c>
      <c r="E13278" t="s">
        <v>51269</v>
      </c>
      <c r="F13278" t="s">
        <v>51270</v>
      </c>
      <c r="H13278">
        <v>62.439277799999999</v>
      </c>
      <c r="I13278">
        <v>-135.47023189999999</v>
      </c>
      <c r="J13278" s="1" t="str">
        <f t="shared" si="1920"/>
        <v>Fluid (stream)</v>
      </c>
      <c r="K13278" s="1" t="str">
        <f t="shared" si="1921"/>
        <v>Untreated Water</v>
      </c>
      <c r="O13278">
        <v>0.78</v>
      </c>
      <c r="P13278">
        <v>70</v>
      </c>
      <c r="Q13278">
        <v>7</v>
      </c>
    </row>
    <row r="13279" spans="1:17" hidden="1" x14ac:dyDescent="0.3">
      <c r="A13279" t="s">
        <v>51271</v>
      </c>
      <c r="B13279" t="s">
        <v>51272</v>
      </c>
      <c r="C13279" s="1" t="str">
        <f t="shared" si="1912"/>
        <v>21:0723</v>
      </c>
      <c r="D13279" s="1" t="str">
        <f t="shared" si="1919"/>
        <v>21:0213</v>
      </c>
      <c r="E13279" t="s">
        <v>51273</v>
      </c>
      <c r="F13279" t="s">
        <v>51274</v>
      </c>
      <c r="H13279">
        <v>62.401276500000002</v>
      </c>
      <c r="I13279">
        <v>-135.4631387</v>
      </c>
      <c r="J13279" s="1" t="str">
        <f t="shared" si="1920"/>
        <v>Fluid (stream)</v>
      </c>
      <c r="K13279" s="1" t="str">
        <f t="shared" si="1921"/>
        <v>Untreated Water</v>
      </c>
      <c r="O13279">
        <v>2.5000000000000001E-2</v>
      </c>
      <c r="P13279">
        <v>70</v>
      </c>
      <c r="Q13279">
        <v>6.7</v>
      </c>
    </row>
    <row r="13280" spans="1:17" hidden="1" x14ac:dyDescent="0.3">
      <c r="A13280" t="s">
        <v>51275</v>
      </c>
      <c r="B13280" t="s">
        <v>51276</v>
      </c>
      <c r="C13280" s="1" t="str">
        <f t="shared" si="1912"/>
        <v>21:0723</v>
      </c>
      <c r="D13280" s="1" t="str">
        <f t="shared" si="1919"/>
        <v>21:0213</v>
      </c>
      <c r="E13280" t="s">
        <v>51277</v>
      </c>
      <c r="F13280" t="s">
        <v>51278</v>
      </c>
      <c r="H13280">
        <v>62.127146799999998</v>
      </c>
      <c r="I13280">
        <v>-135.22762979999999</v>
      </c>
      <c r="J13280" s="1" t="str">
        <f t="shared" si="1920"/>
        <v>Fluid (stream)</v>
      </c>
      <c r="K13280" s="1" t="str">
        <f t="shared" si="1921"/>
        <v>Untreated Water</v>
      </c>
      <c r="O13280">
        <v>2.5000000000000001E-2</v>
      </c>
      <c r="P13280">
        <v>60</v>
      </c>
      <c r="Q13280">
        <v>6.5</v>
      </c>
    </row>
    <row r="13281" spans="1:17" hidden="1" x14ac:dyDescent="0.3">
      <c r="A13281" t="s">
        <v>51279</v>
      </c>
      <c r="B13281" t="s">
        <v>51280</v>
      </c>
      <c r="C13281" s="1" t="str">
        <f t="shared" si="1912"/>
        <v>21:0723</v>
      </c>
      <c r="D13281" s="1" t="str">
        <f t="shared" si="1919"/>
        <v>21:0213</v>
      </c>
      <c r="E13281" t="s">
        <v>51281</v>
      </c>
      <c r="F13281" t="s">
        <v>51282</v>
      </c>
      <c r="H13281">
        <v>62.118252599999998</v>
      </c>
      <c r="I13281">
        <v>-135.27603680000001</v>
      </c>
      <c r="J13281" s="1" t="str">
        <f t="shared" si="1920"/>
        <v>Fluid (stream)</v>
      </c>
      <c r="K13281" s="1" t="str">
        <f t="shared" si="1921"/>
        <v>Untreated Water</v>
      </c>
      <c r="O13281">
        <v>2.5000000000000001E-2</v>
      </c>
      <c r="P13281">
        <v>100</v>
      </c>
      <c r="Q13281">
        <v>6.8</v>
      </c>
    </row>
    <row r="13282" spans="1:17" hidden="1" x14ac:dyDescent="0.3">
      <c r="A13282" t="s">
        <v>51283</v>
      </c>
      <c r="B13282" t="s">
        <v>51284</v>
      </c>
      <c r="C13282" s="1" t="str">
        <f t="shared" si="1912"/>
        <v>21:0723</v>
      </c>
      <c r="D13282" s="1" t="str">
        <f t="shared" si="1919"/>
        <v>21:0213</v>
      </c>
      <c r="E13282" t="s">
        <v>51285</v>
      </c>
      <c r="F13282" t="s">
        <v>51286</v>
      </c>
      <c r="H13282">
        <v>62.120552699999998</v>
      </c>
      <c r="I13282">
        <v>-135.27053710000001</v>
      </c>
      <c r="J13282" s="1" t="str">
        <f t="shared" si="1920"/>
        <v>Fluid (stream)</v>
      </c>
      <c r="K13282" s="1" t="str">
        <f t="shared" si="1921"/>
        <v>Untreated Water</v>
      </c>
      <c r="O13282">
        <v>2.5000000000000001E-2</v>
      </c>
      <c r="P13282">
        <v>90</v>
      </c>
      <c r="Q13282">
        <v>6.7</v>
      </c>
    </row>
    <row r="13283" spans="1:17" hidden="1" x14ac:dyDescent="0.3">
      <c r="A13283" t="s">
        <v>51287</v>
      </c>
      <c r="B13283" t="s">
        <v>51288</v>
      </c>
      <c r="C13283" s="1" t="str">
        <f t="shared" si="1912"/>
        <v>21:0723</v>
      </c>
      <c r="D13283" s="1" t="str">
        <f t="shared" si="1919"/>
        <v>21:0213</v>
      </c>
      <c r="E13283" t="s">
        <v>51289</v>
      </c>
      <c r="F13283" t="s">
        <v>51290</v>
      </c>
      <c r="H13283">
        <v>62.096741199999997</v>
      </c>
      <c r="I13283">
        <v>-135.32602439999999</v>
      </c>
      <c r="J13283" s="1" t="str">
        <f t="shared" si="1920"/>
        <v>Fluid (stream)</v>
      </c>
      <c r="K13283" s="1" t="str">
        <f t="shared" si="1921"/>
        <v>Untreated Water</v>
      </c>
      <c r="O13283">
        <v>1.17</v>
      </c>
      <c r="P13283">
        <v>210</v>
      </c>
      <c r="Q13283">
        <v>7.7</v>
      </c>
    </row>
    <row r="13284" spans="1:17" hidden="1" x14ac:dyDescent="0.3">
      <c r="A13284" t="s">
        <v>51291</v>
      </c>
      <c r="B13284" t="s">
        <v>51292</v>
      </c>
      <c r="C13284" s="1" t="str">
        <f t="shared" si="1912"/>
        <v>21:0723</v>
      </c>
      <c r="D13284" s="1" t="str">
        <f t="shared" si="1919"/>
        <v>21:0213</v>
      </c>
      <c r="E13284" t="s">
        <v>51293</v>
      </c>
      <c r="F13284" t="s">
        <v>51294</v>
      </c>
      <c r="H13284">
        <v>62.084944999999998</v>
      </c>
      <c r="I13284">
        <v>-135.44774319999999</v>
      </c>
      <c r="J13284" s="1" t="str">
        <f t="shared" si="1920"/>
        <v>Fluid (stream)</v>
      </c>
      <c r="K13284" s="1" t="str">
        <f t="shared" si="1921"/>
        <v>Untreated Water</v>
      </c>
      <c r="O13284">
        <v>2.5000000000000001E-2</v>
      </c>
      <c r="P13284">
        <v>190</v>
      </c>
      <c r="Q13284">
        <v>7.5</v>
      </c>
    </row>
    <row r="13285" spans="1:17" hidden="1" x14ac:dyDescent="0.3">
      <c r="A13285" t="s">
        <v>51295</v>
      </c>
      <c r="B13285" t="s">
        <v>51296</v>
      </c>
      <c r="C13285" s="1" t="str">
        <f t="shared" si="1912"/>
        <v>21:0723</v>
      </c>
      <c r="D13285" s="1" t="str">
        <f t="shared" si="1919"/>
        <v>21:0213</v>
      </c>
      <c r="E13285" t="s">
        <v>51297</v>
      </c>
      <c r="F13285" t="s">
        <v>51298</v>
      </c>
      <c r="H13285">
        <v>62.086045400000003</v>
      </c>
      <c r="I13285">
        <v>-135.4544416</v>
      </c>
      <c r="J13285" s="1" t="str">
        <f t="shared" si="1920"/>
        <v>Fluid (stream)</v>
      </c>
      <c r="K13285" s="1" t="str">
        <f t="shared" si="1921"/>
        <v>Untreated Water</v>
      </c>
      <c r="O13285">
        <v>2.5000000000000001E-2</v>
      </c>
      <c r="P13285">
        <v>110</v>
      </c>
      <c r="Q13285">
        <v>6.8</v>
      </c>
    </row>
    <row r="13286" spans="1:17" hidden="1" x14ac:dyDescent="0.3">
      <c r="A13286" t="s">
        <v>51299</v>
      </c>
      <c r="B13286" t="s">
        <v>51300</v>
      </c>
      <c r="C13286" s="1" t="str">
        <f t="shared" si="1912"/>
        <v>21:0723</v>
      </c>
      <c r="D13286" s="1" t="str">
        <f t="shared" si="1919"/>
        <v>21:0213</v>
      </c>
      <c r="E13286" t="s">
        <v>51301</v>
      </c>
      <c r="F13286" t="s">
        <v>51302</v>
      </c>
      <c r="H13286">
        <v>62.090845600000002</v>
      </c>
      <c r="I13286">
        <v>-135.54714060000001</v>
      </c>
      <c r="J13286" s="1" t="str">
        <f t="shared" si="1920"/>
        <v>Fluid (stream)</v>
      </c>
      <c r="K13286" s="1" t="str">
        <f t="shared" si="1921"/>
        <v>Untreated Water</v>
      </c>
      <c r="O13286">
        <v>2.5000000000000001E-2</v>
      </c>
      <c r="P13286">
        <v>190</v>
      </c>
      <c r="Q13286">
        <v>7.2</v>
      </c>
    </row>
    <row r="13287" spans="1:17" hidden="1" x14ac:dyDescent="0.3">
      <c r="A13287" t="s">
        <v>51303</v>
      </c>
      <c r="B13287" t="s">
        <v>51304</v>
      </c>
      <c r="C13287" s="1" t="str">
        <f t="shared" si="1912"/>
        <v>21:0723</v>
      </c>
      <c r="D13287" s="1" t="str">
        <f t="shared" si="1919"/>
        <v>21:0213</v>
      </c>
      <c r="E13287" t="s">
        <v>51305</v>
      </c>
      <c r="F13287" t="s">
        <v>51306</v>
      </c>
      <c r="H13287">
        <v>62.028035500000001</v>
      </c>
      <c r="I13287">
        <v>-135.80802800000001</v>
      </c>
      <c r="J13287" s="1" t="str">
        <f t="shared" si="1920"/>
        <v>Fluid (stream)</v>
      </c>
      <c r="K13287" s="1" t="str">
        <f t="shared" si="1921"/>
        <v>Untreated Water</v>
      </c>
    </row>
    <row r="13288" spans="1:17" hidden="1" x14ac:dyDescent="0.3">
      <c r="A13288" t="s">
        <v>51307</v>
      </c>
      <c r="B13288" t="s">
        <v>51308</v>
      </c>
      <c r="C13288" s="1" t="str">
        <f t="shared" si="1912"/>
        <v>21:0723</v>
      </c>
      <c r="D13288" s="1" t="str">
        <f t="shared" si="1919"/>
        <v>21:0213</v>
      </c>
      <c r="E13288" t="s">
        <v>51309</v>
      </c>
      <c r="F13288" t="s">
        <v>51310</v>
      </c>
      <c r="H13288">
        <v>62.039931899999999</v>
      </c>
      <c r="I13288">
        <v>-135.8611281</v>
      </c>
      <c r="J13288" s="1" t="str">
        <f t="shared" si="1920"/>
        <v>Fluid (stream)</v>
      </c>
      <c r="K13288" s="1" t="str">
        <f t="shared" si="1921"/>
        <v>Untreated Water</v>
      </c>
      <c r="O13288">
        <v>2.5000000000000001E-2</v>
      </c>
      <c r="P13288">
        <v>170</v>
      </c>
      <c r="Q13288">
        <v>7.9</v>
      </c>
    </row>
    <row r="13289" spans="1:17" hidden="1" x14ac:dyDescent="0.3">
      <c r="A13289" t="s">
        <v>51311</v>
      </c>
      <c r="B13289" t="s">
        <v>51312</v>
      </c>
      <c r="C13289" s="1" t="str">
        <f t="shared" si="1912"/>
        <v>21:0723</v>
      </c>
      <c r="D13289" s="1" t="str">
        <f t="shared" si="1919"/>
        <v>21:0213</v>
      </c>
      <c r="E13289" t="s">
        <v>51313</v>
      </c>
      <c r="F13289" t="s">
        <v>51314</v>
      </c>
      <c r="H13289">
        <v>62.082127300000003</v>
      </c>
      <c r="I13289">
        <v>-135.9881499</v>
      </c>
      <c r="J13289" s="1" t="str">
        <f t="shared" si="1920"/>
        <v>Fluid (stream)</v>
      </c>
      <c r="K13289" s="1" t="str">
        <f t="shared" si="1921"/>
        <v>Untreated Water</v>
      </c>
      <c r="O13289">
        <v>13.8</v>
      </c>
      <c r="P13289">
        <v>100</v>
      </c>
      <c r="Q13289">
        <v>7.8</v>
      </c>
    </row>
    <row r="13290" spans="1:17" hidden="1" x14ac:dyDescent="0.3">
      <c r="A13290" t="s">
        <v>51315</v>
      </c>
      <c r="B13290" t="s">
        <v>51316</v>
      </c>
      <c r="C13290" s="1" t="str">
        <f t="shared" si="1912"/>
        <v>21:0723</v>
      </c>
      <c r="D13290" s="1" t="str">
        <f t="shared" si="1919"/>
        <v>21:0213</v>
      </c>
      <c r="E13290" t="s">
        <v>51313</v>
      </c>
      <c r="F13290" t="s">
        <v>51317</v>
      </c>
      <c r="H13290">
        <v>62.082127300000003</v>
      </c>
      <c r="I13290">
        <v>-135.9881499</v>
      </c>
      <c r="J13290" s="1" t="str">
        <f t="shared" si="1920"/>
        <v>Fluid (stream)</v>
      </c>
      <c r="K13290" s="1" t="str">
        <f t="shared" si="1921"/>
        <v>Untreated Water</v>
      </c>
      <c r="O13290">
        <v>15.4</v>
      </c>
      <c r="P13290">
        <v>100</v>
      </c>
      <c r="Q13290">
        <v>7.8</v>
      </c>
    </row>
    <row r="13291" spans="1:17" hidden="1" x14ac:dyDescent="0.3">
      <c r="A13291" t="s">
        <v>51318</v>
      </c>
      <c r="B13291" t="s">
        <v>51319</v>
      </c>
      <c r="C13291" s="1" t="str">
        <f t="shared" ref="C13291:C13354" si="1922">HYPERLINK("http://geochem.nrcan.gc.ca/cdogs/content/bdl/bdl210723_e.htm", "21:0723")</f>
        <v>21:0723</v>
      </c>
      <c r="D13291" s="1" t="str">
        <f t="shared" si="1919"/>
        <v>21:0213</v>
      </c>
      <c r="E13291" t="s">
        <v>51320</v>
      </c>
      <c r="F13291" t="s">
        <v>51321</v>
      </c>
      <c r="H13291">
        <v>62.024429900000001</v>
      </c>
      <c r="I13291">
        <v>-135.94802780000001</v>
      </c>
      <c r="J13291" s="1" t="str">
        <f t="shared" si="1920"/>
        <v>Fluid (stream)</v>
      </c>
      <c r="K13291" s="1" t="str">
        <f t="shared" si="1921"/>
        <v>Untreated Water</v>
      </c>
      <c r="O13291">
        <v>2.5000000000000001E-2</v>
      </c>
      <c r="P13291">
        <v>130</v>
      </c>
      <c r="Q13291">
        <v>7</v>
      </c>
    </row>
    <row r="13292" spans="1:17" hidden="1" x14ac:dyDescent="0.3">
      <c r="A13292" t="s">
        <v>51322</v>
      </c>
      <c r="B13292" t="s">
        <v>51323</v>
      </c>
      <c r="C13292" s="1" t="str">
        <f t="shared" si="1922"/>
        <v>21:0723</v>
      </c>
      <c r="D13292" s="1" t="str">
        <f t="shared" si="1919"/>
        <v>21:0213</v>
      </c>
      <c r="E13292" t="s">
        <v>51324</v>
      </c>
      <c r="F13292" t="s">
        <v>51325</v>
      </c>
      <c r="H13292">
        <v>62.1896621</v>
      </c>
      <c r="I13292">
        <v>-135.46263909999999</v>
      </c>
      <c r="J13292" s="1" t="str">
        <f t="shared" si="1920"/>
        <v>Fluid (stream)</v>
      </c>
      <c r="K13292" s="1" t="str">
        <f t="shared" si="1921"/>
        <v>Untreated Water</v>
      </c>
      <c r="O13292">
        <v>2.5000000000000001E-2</v>
      </c>
      <c r="P13292">
        <v>80</v>
      </c>
      <c r="Q13292">
        <v>6.4</v>
      </c>
    </row>
    <row r="13293" spans="1:17" hidden="1" x14ac:dyDescent="0.3">
      <c r="A13293" t="s">
        <v>51326</v>
      </c>
      <c r="B13293" t="s">
        <v>51327</v>
      </c>
      <c r="C13293" s="1" t="str">
        <f t="shared" si="1922"/>
        <v>21:0723</v>
      </c>
      <c r="D13293" s="1" t="str">
        <f t="shared" si="1919"/>
        <v>21:0213</v>
      </c>
      <c r="E13293" t="s">
        <v>51328</v>
      </c>
      <c r="F13293" t="s">
        <v>51329</v>
      </c>
      <c r="H13293">
        <v>62.226459800000001</v>
      </c>
      <c r="I13293">
        <v>-135.41324610000001</v>
      </c>
      <c r="J13293" s="1" t="str">
        <f t="shared" si="1920"/>
        <v>Fluid (stream)</v>
      </c>
      <c r="K13293" s="1" t="str">
        <f t="shared" si="1921"/>
        <v>Untreated Water</v>
      </c>
      <c r="O13293">
        <v>2.5000000000000001E-2</v>
      </c>
      <c r="P13293">
        <v>40</v>
      </c>
      <c r="Q13293">
        <v>6.1</v>
      </c>
    </row>
    <row r="13294" spans="1:17" hidden="1" x14ac:dyDescent="0.3">
      <c r="A13294" t="s">
        <v>51330</v>
      </c>
      <c r="B13294" t="s">
        <v>51331</v>
      </c>
      <c r="C13294" s="1" t="str">
        <f t="shared" si="1922"/>
        <v>21:0723</v>
      </c>
      <c r="D13294" s="1" t="str">
        <f t="shared" si="1919"/>
        <v>21:0213</v>
      </c>
      <c r="E13294" t="s">
        <v>51332</v>
      </c>
      <c r="F13294" t="s">
        <v>51333</v>
      </c>
      <c r="H13294">
        <v>62.2693656</v>
      </c>
      <c r="I13294">
        <v>-135.42633330000001</v>
      </c>
      <c r="J13294" s="1" t="str">
        <f t="shared" si="1920"/>
        <v>Fluid (stream)</v>
      </c>
      <c r="K13294" s="1" t="str">
        <f t="shared" si="1921"/>
        <v>Untreated Water</v>
      </c>
      <c r="O13294">
        <v>2.5000000000000001E-2</v>
      </c>
      <c r="P13294">
        <v>30</v>
      </c>
      <c r="Q13294">
        <v>5.7</v>
      </c>
    </row>
    <row r="13295" spans="1:17" hidden="1" x14ac:dyDescent="0.3">
      <c r="A13295" t="s">
        <v>51334</v>
      </c>
      <c r="B13295" t="s">
        <v>51335</v>
      </c>
      <c r="C13295" s="1" t="str">
        <f t="shared" si="1922"/>
        <v>21:0723</v>
      </c>
      <c r="D13295" s="1" t="str">
        <f>HYPERLINK("http://geochem.nrcan.gc.ca/cdogs/content/svy/svy_e.htm", "")</f>
        <v/>
      </c>
      <c r="G13295" s="1" t="str">
        <f>HYPERLINK("http://geochem.nrcan.gc.ca/cdogs/content/cr_/cr_00086_e.htm", "86")</f>
        <v>86</v>
      </c>
      <c r="J13295" t="s">
        <v>11453</v>
      </c>
      <c r="K13295" t="s">
        <v>11454</v>
      </c>
      <c r="O13295">
        <v>0.44</v>
      </c>
      <c r="P13295">
        <v>70</v>
      </c>
      <c r="Q13295">
        <v>6.2</v>
      </c>
    </row>
    <row r="13296" spans="1:17" hidden="1" x14ac:dyDescent="0.3">
      <c r="A13296" t="s">
        <v>51336</v>
      </c>
      <c r="B13296" t="s">
        <v>51337</v>
      </c>
      <c r="C13296" s="1" t="str">
        <f t="shared" si="1922"/>
        <v>21:0723</v>
      </c>
      <c r="D13296" s="1" t="str">
        <f t="shared" ref="D13296:D13317" si="1923">HYPERLINK("http://geochem.nrcan.gc.ca/cdogs/content/svy/svy210213_e.htm", "21:0213")</f>
        <v>21:0213</v>
      </c>
      <c r="E13296" t="s">
        <v>51338</v>
      </c>
      <c r="F13296" t="s">
        <v>51339</v>
      </c>
      <c r="H13296">
        <v>62.255464000000003</v>
      </c>
      <c r="I13296">
        <v>-135.4914479</v>
      </c>
      <c r="J13296" s="1" t="str">
        <f t="shared" ref="J13296:J13317" si="1924">HYPERLINK("http://geochem.nrcan.gc.ca/cdogs/content/kwd/kwd020018_e.htm", "Fluid (stream)")</f>
        <v>Fluid (stream)</v>
      </c>
      <c r="K13296" s="1" t="str">
        <f t="shared" ref="K13296:K13317" si="1925">HYPERLINK("http://geochem.nrcan.gc.ca/cdogs/content/kwd/kwd080007_e.htm", "Untreated Water")</f>
        <v>Untreated Water</v>
      </c>
      <c r="O13296">
        <v>2.5000000000000001E-2</v>
      </c>
      <c r="P13296">
        <v>40</v>
      </c>
      <c r="Q13296">
        <v>5.6</v>
      </c>
    </row>
    <row r="13297" spans="1:17" hidden="1" x14ac:dyDescent="0.3">
      <c r="A13297" t="s">
        <v>51340</v>
      </c>
      <c r="B13297" t="s">
        <v>51341</v>
      </c>
      <c r="C13297" s="1" t="str">
        <f t="shared" si="1922"/>
        <v>21:0723</v>
      </c>
      <c r="D13297" s="1" t="str">
        <f t="shared" si="1923"/>
        <v>21:0213</v>
      </c>
      <c r="E13297" t="s">
        <v>51342</v>
      </c>
      <c r="F13297" t="s">
        <v>51343</v>
      </c>
      <c r="H13297">
        <v>62.259167099999999</v>
      </c>
      <c r="I13297">
        <v>-135.49264410000001</v>
      </c>
      <c r="J13297" s="1" t="str">
        <f t="shared" si="1924"/>
        <v>Fluid (stream)</v>
      </c>
      <c r="K13297" s="1" t="str">
        <f t="shared" si="1925"/>
        <v>Untreated Water</v>
      </c>
      <c r="O13297">
        <v>2.5000000000000001E-2</v>
      </c>
      <c r="P13297">
        <v>30</v>
      </c>
      <c r="Q13297">
        <v>5.7</v>
      </c>
    </row>
    <row r="13298" spans="1:17" hidden="1" x14ac:dyDescent="0.3">
      <c r="A13298" t="s">
        <v>51344</v>
      </c>
      <c r="B13298" t="s">
        <v>51345</v>
      </c>
      <c r="C13298" s="1" t="str">
        <f t="shared" si="1922"/>
        <v>21:0723</v>
      </c>
      <c r="D13298" s="1" t="str">
        <f t="shared" si="1923"/>
        <v>21:0213</v>
      </c>
      <c r="E13298" t="s">
        <v>51346</v>
      </c>
      <c r="F13298" t="s">
        <v>51347</v>
      </c>
      <c r="H13298">
        <v>62.230668799999997</v>
      </c>
      <c r="I13298">
        <v>-135.50943760000001</v>
      </c>
      <c r="J13298" s="1" t="str">
        <f t="shared" si="1924"/>
        <v>Fluid (stream)</v>
      </c>
      <c r="K13298" s="1" t="str">
        <f t="shared" si="1925"/>
        <v>Untreated Water</v>
      </c>
      <c r="O13298">
        <v>2.5000000000000001E-2</v>
      </c>
      <c r="P13298">
        <v>30</v>
      </c>
      <c r="Q13298">
        <v>6</v>
      </c>
    </row>
    <row r="13299" spans="1:17" hidden="1" x14ac:dyDescent="0.3">
      <c r="A13299" t="s">
        <v>51348</v>
      </c>
      <c r="B13299" t="s">
        <v>51349</v>
      </c>
      <c r="C13299" s="1" t="str">
        <f t="shared" si="1922"/>
        <v>21:0723</v>
      </c>
      <c r="D13299" s="1" t="str">
        <f t="shared" si="1923"/>
        <v>21:0213</v>
      </c>
      <c r="E13299" t="s">
        <v>51350</v>
      </c>
      <c r="F13299" t="s">
        <v>51351</v>
      </c>
      <c r="H13299">
        <v>62.243275099999998</v>
      </c>
      <c r="I13299">
        <v>-135.57683969999999</v>
      </c>
      <c r="J13299" s="1" t="str">
        <f t="shared" si="1924"/>
        <v>Fluid (stream)</v>
      </c>
      <c r="K13299" s="1" t="str">
        <f t="shared" si="1925"/>
        <v>Untreated Water</v>
      </c>
      <c r="O13299">
        <v>2.5000000000000001E-2</v>
      </c>
      <c r="P13299">
        <v>30</v>
      </c>
      <c r="Q13299">
        <v>5.2</v>
      </c>
    </row>
    <row r="13300" spans="1:17" hidden="1" x14ac:dyDescent="0.3">
      <c r="A13300" t="s">
        <v>51352</v>
      </c>
      <c r="B13300" t="s">
        <v>51353</v>
      </c>
      <c r="C13300" s="1" t="str">
        <f t="shared" si="1922"/>
        <v>21:0723</v>
      </c>
      <c r="D13300" s="1" t="str">
        <f t="shared" si="1923"/>
        <v>21:0213</v>
      </c>
      <c r="E13300" t="s">
        <v>51354</v>
      </c>
      <c r="F13300" t="s">
        <v>51355</v>
      </c>
      <c r="H13300">
        <v>62.261876100000002</v>
      </c>
      <c r="I13300">
        <v>-135.59394900000001</v>
      </c>
      <c r="J13300" s="1" t="str">
        <f t="shared" si="1924"/>
        <v>Fluid (stream)</v>
      </c>
      <c r="K13300" s="1" t="str">
        <f t="shared" si="1925"/>
        <v>Untreated Water</v>
      </c>
      <c r="O13300">
        <v>2.5000000000000001E-2</v>
      </c>
      <c r="P13300">
        <v>30</v>
      </c>
      <c r="Q13300">
        <v>6.1</v>
      </c>
    </row>
    <row r="13301" spans="1:17" hidden="1" x14ac:dyDescent="0.3">
      <c r="A13301" t="s">
        <v>51356</v>
      </c>
      <c r="B13301" t="s">
        <v>51357</v>
      </c>
      <c r="C13301" s="1" t="str">
        <f t="shared" si="1922"/>
        <v>21:0723</v>
      </c>
      <c r="D13301" s="1" t="str">
        <f t="shared" si="1923"/>
        <v>21:0213</v>
      </c>
      <c r="E13301" t="s">
        <v>51358</v>
      </c>
      <c r="F13301" t="s">
        <v>51359</v>
      </c>
      <c r="H13301">
        <v>62.279874499999998</v>
      </c>
      <c r="I13301">
        <v>-135.56063739999999</v>
      </c>
      <c r="J13301" s="1" t="str">
        <f t="shared" si="1924"/>
        <v>Fluid (stream)</v>
      </c>
      <c r="K13301" s="1" t="str">
        <f t="shared" si="1925"/>
        <v>Untreated Water</v>
      </c>
      <c r="O13301">
        <v>2.5000000000000001E-2</v>
      </c>
      <c r="P13301">
        <v>20</v>
      </c>
      <c r="Q13301">
        <v>5.9</v>
      </c>
    </row>
    <row r="13302" spans="1:17" hidden="1" x14ac:dyDescent="0.3">
      <c r="A13302" t="s">
        <v>51360</v>
      </c>
      <c r="B13302" t="s">
        <v>51361</v>
      </c>
      <c r="C13302" s="1" t="str">
        <f t="shared" si="1922"/>
        <v>21:0723</v>
      </c>
      <c r="D13302" s="1" t="str">
        <f t="shared" si="1923"/>
        <v>21:0213</v>
      </c>
      <c r="E13302" t="s">
        <v>51362</v>
      </c>
      <c r="F13302" t="s">
        <v>51363</v>
      </c>
      <c r="H13302">
        <v>62.2878708</v>
      </c>
      <c r="I13302">
        <v>-135.5379446</v>
      </c>
      <c r="J13302" s="1" t="str">
        <f t="shared" si="1924"/>
        <v>Fluid (stream)</v>
      </c>
      <c r="K13302" s="1" t="str">
        <f t="shared" si="1925"/>
        <v>Untreated Water</v>
      </c>
      <c r="O13302">
        <v>2.5000000000000001E-2</v>
      </c>
      <c r="P13302">
        <v>20</v>
      </c>
      <c r="Q13302">
        <v>5.7</v>
      </c>
    </row>
    <row r="13303" spans="1:17" hidden="1" x14ac:dyDescent="0.3">
      <c r="A13303" t="s">
        <v>51364</v>
      </c>
      <c r="B13303" t="s">
        <v>51365</v>
      </c>
      <c r="C13303" s="1" t="str">
        <f t="shared" si="1922"/>
        <v>21:0723</v>
      </c>
      <c r="D13303" s="1" t="str">
        <f t="shared" si="1923"/>
        <v>21:0213</v>
      </c>
      <c r="E13303" t="s">
        <v>51366</v>
      </c>
      <c r="F13303" t="s">
        <v>51367</v>
      </c>
      <c r="H13303">
        <v>62.310971700000003</v>
      </c>
      <c r="I13303">
        <v>-135.5076464</v>
      </c>
      <c r="J13303" s="1" t="str">
        <f t="shared" si="1924"/>
        <v>Fluid (stream)</v>
      </c>
      <c r="K13303" s="1" t="str">
        <f t="shared" si="1925"/>
        <v>Untreated Water</v>
      </c>
      <c r="O13303">
        <v>2.5000000000000001E-2</v>
      </c>
      <c r="P13303">
        <v>20</v>
      </c>
      <c r="Q13303">
        <v>6.2</v>
      </c>
    </row>
    <row r="13304" spans="1:17" hidden="1" x14ac:dyDescent="0.3">
      <c r="A13304" t="s">
        <v>51368</v>
      </c>
      <c r="B13304" t="s">
        <v>51369</v>
      </c>
      <c r="C13304" s="1" t="str">
        <f t="shared" si="1922"/>
        <v>21:0723</v>
      </c>
      <c r="D13304" s="1" t="str">
        <f t="shared" si="1923"/>
        <v>21:0213</v>
      </c>
      <c r="E13304" t="s">
        <v>51370</v>
      </c>
      <c r="F13304" t="s">
        <v>51371</v>
      </c>
      <c r="H13304">
        <v>62.318972100000003</v>
      </c>
      <c r="I13304">
        <v>-135.48663379999999</v>
      </c>
      <c r="J13304" s="1" t="str">
        <f t="shared" si="1924"/>
        <v>Fluid (stream)</v>
      </c>
      <c r="K13304" s="1" t="str">
        <f t="shared" si="1925"/>
        <v>Untreated Water</v>
      </c>
      <c r="O13304">
        <v>2.5000000000000001E-2</v>
      </c>
      <c r="P13304">
        <v>20</v>
      </c>
      <c r="Q13304">
        <v>6.1</v>
      </c>
    </row>
    <row r="13305" spans="1:17" hidden="1" x14ac:dyDescent="0.3">
      <c r="A13305" t="s">
        <v>51372</v>
      </c>
      <c r="B13305" t="s">
        <v>51373</v>
      </c>
      <c r="C13305" s="1" t="str">
        <f t="shared" si="1922"/>
        <v>21:0723</v>
      </c>
      <c r="D13305" s="1" t="str">
        <f t="shared" si="1923"/>
        <v>21:0213</v>
      </c>
      <c r="E13305" t="s">
        <v>51374</v>
      </c>
      <c r="F13305" t="s">
        <v>51375</v>
      </c>
      <c r="H13305">
        <v>62.317771299999997</v>
      </c>
      <c r="I13305">
        <v>-135.45653519999999</v>
      </c>
      <c r="J13305" s="1" t="str">
        <f t="shared" si="1924"/>
        <v>Fluid (stream)</v>
      </c>
      <c r="K13305" s="1" t="str">
        <f t="shared" si="1925"/>
        <v>Untreated Water</v>
      </c>
      <c r="O13305">
        <v>2.5000000000000001E-2</v>
      </c>
      <c r="P13305">
        <v>20</v>
      </c>
      <c r="Q13305">
        <v>6.1</v>
      </c>
    </row>
    <row r="13306" spans="1:17" hidden="1" x14ac:dyDescent="0.3">
      <c r="A13306" t="s">
        <v>51376</v>
      </c>
      <c r="B13306" t="s">
        <v>51377</v>
      </c>
      <c r="C13306" s="1" t="str">
        <f t="shared" si="1922"/>
        <v>21:0723</v>
      </c>
      <c r="D13306" s="1" t="str">
        <f t="shared" si="1923"/>
        <v>21:0213</v>
      </c>
      <c r="E13306" t="s">
        <v>51378</v>
      </c>
      <c r="F13306" t="s">
        <v>51379</v>
      </c>
      <c r="H13306">
        <v>62.339065900000001</v>
      </c>
      <c r="I13306">
        <v>-135.4151335</v>
      </c>
      <c r="J13306" s="1" t="str">
        <f t="shared" si="1924"/>
        <v>Fluid (stream)</v>
      </c>
      <c r="K13306" s="1" t="str">
        <f t="shared" si="1925"/>
        <v>Untreated Water</v>
      </c>
      <c r="O13306">
        <v>2.5000000000000001E-2</v>
      </c>
      <c r="P13306">
        <v>20</v>
      </c>
      <c r="Q13306">
        <v>6.1</v>
      </c>
    </row>
    <row r="13307" spans="1:17" hidden="1" x14ac:dyDescent="0.3">
      <c r="A13307" t="s">
        <v>51380</v>
      </c>
      <c r="B13307" t="s">
        <v>51381</v>
      </c>
      <c r="C13307" s="1" t="str">
        <f t="shared" si="1922"/>
        <v>21:0723</v>
      </c>
      <c r="D13307" s="1" t="str">
        <f t="shared" si="1923"/>
        <v>21:0213</v>
      </c>
      <c r="E13307" t="s">
        <v>51382</v>
      </c>
      <c r="F13307" t="s">
        <v>51383</v>
      </c>
      <c r="H13307">
        <v>62.337276000000003</v>
      </c>
      <c r="I13307">
        <v>-135.51664099999999</v>
      </c>
      <c r="J13307" s="1" t="str">
        <f t="shared" si="1924"/>
        <v>Fluid (stream)</v>
      </c>
      <c r="K13307" s="1" t="str">
        <f t="shared" si="1925"/>
        <v>Untreated Water</v>
      </c>
      <c r="O13307">
        <v>2.5000000000000001E-2</v>
      </c>
      <c r="P13307">
        <v>40</v>
      </c>
      <c r="Q13307">
        <v>6.4</v>
      </c>
    </row>
    <row r="13308" spans="1:17" hidden="1" x14ac:dyDescent="0.3">
      <c r="A13308" t="s">
        <v>51384</v>
      </c>
      <c r="B13308" t="s">
        <v>51385</v>
      </c>
      <c r="C13308" s="1" t="str">
        <f t="shared" si="1922"/>
        <v>21:0723</v>
      </c>
      <c r="D13308" s="1" t="str">
        <f t="shared" si="1923"/>
        <v>21:0213</v>
      </c>
      <c r="E13308" t="s">
        <v>51382</v>
      </c>
      <c r="F13308" t="s">
        <v>51386</v>
      </c>
      <c r="H13308">
        <v>62.337276000000003</v>
      </c>
      <c r="I13308">
        <v>-135.51664099999999</v>
      </c>
      <c r="J13308" s="1" t="str">
        <f t="shared" si="1924"/>
        <v>Fluid (stream)</v>
      </c>
      <c r="K13308" s="1" t="str">
        <f t="shared" si="1925"/>
        <v>Untreated Water</v>
      </c>
      <c r="O13308">
        <v>2.5000000000000001E-2</v>
      </c>
      <c r="P13308">
        <v>40</v>
      </c>
      <c r="Q13308">
        <v>6.2</v>
      </c>
    </row>
    <row r="13309" spans="1:17" hidden="1" x14ac:dyDescent="0.3">
      <c r="A13309" t="s">
        <v>51387</v>
      </c>
      <c r="B13309" t="s">
        <v>51388</v>
      </c>
      <c r="C13309" s="1" t="str">
        <f t="shared" si="1922"/>
        <v>21:0723</v>
      </c>
      <c r="D13309" s="1" t="str">
        <f t="shared" si="1923"/>
        <v>21:0213</v>
      </c>
      <c r="E13309" t="s">
        <v>51389</v>
      </c>
      <c r="F13309" t="s">
        <v>51390</v>
      </c>
      <c r="H13309">
        <v>62.336870599999997</v>
      </c>
      <c r="I13309">
        <v>-135.43174519999999</v>
      </c>
      <c r="J13309" s="1" t="str">
        <f t="shared" si="1924"/>
        <v>Fluid (stream)</v>
      </c>
      <c r="K13309" s="1" t="str">
        <f t="shared" si="1925"/>
        <v>Untreated Water</v>
      </c>
      <c r="O13309">
        <v>2.5000000000000001E-2</v>
      </c>
      <c r="P13309">
        <v>30</v>
      </c>
      <c r="Q13309">
        <v>6.2</v>
      </c>
    </row>
    <row r="13310" spans="1:17" hidden="1" x14ac:dyDescent="0.3">
      <c r="A13310" t="s">
        <v>51391</v>
      </c>
      <c r="B13310" t="s">
        <v>51392</v>
      </c>
      <c r="C13310" s="1" t="str">
        <f t="shared" si="1922"/>
        <v>21:0723</v>
      </c>
      <c r="D13310" s="1" t="str">
        <f t="shared" si="1923"/>
        <v>21:0213</v>
      </c>
      <c r="E13310" t="s">
        <v>51393</v>
      </c>
      <c r="F13310" t="s">
        <v>51394</v>
      </c>
      <c r="H13310">
        <v>62.317270000000001</v>
      </c>
      <c r="I13310">
        <v>-135.38373329999999</v>
      </c>
      <c r="J13310" s="1" t="str">
        <f t="shared" si="1924"/>
        <v>Fluid (stream)</v>
      </c>
      <c r="K13310" s="1" t="str">
        <f t="shared" si="1925"/>
        <v>Untreated Water</v>
      </c>
      <c r="O13310">
        <v>2.5000000000000001E-2</v>
      </c>
      <c r="P13310">
        <v>20</v>
      </c>
      <c r="Q13310">
        <v>6.2</v>
      </c>
    </row>
    <row r="13311" spans="1:17" hidden="1" x14ac:dyDescent="0.3">
      <c r="A13311" t="s">
        <v>51395</v>
      </c>
      <c r="B13311" t="s">
        <v>51396</v>
      </c>
      <c r="C13311" s="1" t="str">
        <f t="shared" si="1922"/>
        <v>21:0723</v>
      </c>
      <c r="D13311" s="1" t="str">
        <f t="shared" si="1923"/>
        <v>21:0213</v>
      </c>
      <c r="E13311" t="s">
        <v>51397</v>
      </c>
      <c r="F13311" t="s">
        <v>51398</v>
      </c>
      <c r="H13311">
        <v>62.286467500000001</v>
      </c>
      <c r="I13311">
        <v>-135.39174629999999</v>
      </c>
      <c r="J13311" s="1" t="str">
        <f t="shared" si="1924"/>
        <v>Fluid (stream)</v>
      </c>
      <c r="K13311" s="1" t="str">
        <f t="shared" si="1925"/>
        <v>Untreated Water</v>
      </c>
      <c r="O13311">
        <v>2.5000000000000001E-2</v>
      </c>
      <c r="P13311">
        <v>10</v>
      </c>
      <c r="Q13311">
        <v>5.9</v>
      </c>
    </row>
    <row r="13312" spans="1:17" hidden="1" x14ac:dyDescent="0.3">
      <c r="A13312" t="s">
        <v>51399</v>
      </c>
      <c r="B13312" t="s">
        <v>51400</v>
      </c>
      <c r="C13312" s="1" t="str">
        <f t="shared" si="1922"/>
        <v>21:0723</v>
      </c>
      <c r="D13312" s="1" t="str">
        <f t="shared" si="1923"/>
        <v>21:0213</v>
      </c>
      <c r="E13312" t="s">
        <v>51401</v>
      </c>
      <c r="F13312" t="s">
        <v>51402</v>
      </c>
      <c r="H13312">
        <v>62.124253899999999</v>
      </c>
      <c r="I13312">
        <v>-135.556636</v>
      </c>
      <c r="J13312" s="1" t="str">
        <f t="shared" si="1924"/>
        <v>Fluid (stream)</v>
      </c>
      <c r="K13312" s="1" t="str">
        <f t="shared" si="1925"/>
        <v>Untreated Water</v>
      </c>
      <c r="O13312">
        <v>2.5000000000000001E-2</v>
      </c>
      <c r="P13312">
        <v>30</v>
      </c>
      <c r="Q13312">
        <v>5.6</v>
      </c>
    </row>
    <row r="13313" spans="1:17" hidden="1" x14ac:dyDescent="0.3">
      <c r="A13313" t="s">
        <v>51403</v>
      </c>
      <c r="B13313" t="s">
        <v>51404</v>
      </c>
      <c r="C13313" s="1" t="str">
        <f t="shared" si="1922"/>
        <v>21:0723</v>
      </c>
      <c r="D13313" s="1" t="str">
        <f t="shared" si="1923"/>
        <v>21:0213</v>
      </c>
      <c r="E13313" t="s">
        <v>51405</v>
      </c>
      <c r="F13313" t="s">
        <v>51406</v>
      </c>
      <c r="H13313">
        <v>62.107945100000002</v>
      </c>
      <c r="I13313">
        <v>-135.5323491</v>
      </c>
      <c r="J13313" s="1" t="str">
        <f t="shared" si="1924"/>
        <v>Fluid (stream)</v>
      </c>
      <c r="K13313" s="1" t="str">
        <f t="shared" si="1925"/>
        <v>Untreated Water</v>
      </c>
      <c r="O13313">
        <v>2.5000000000000001E-2</v>
      </c>
      <c r="P13313">
        <v>50</v>
      </c>
      <c r="Q13313">
        <v>5.7</v>
      </c>
    </row>
    <row r="13314" spans="1:17" hidden="1" x14ac:dyDescent="0.3">
      <c r="A13314" t="s">
        <v>51407</v>
      </c>
      <c r="B13314" t="s">
        <v>51408</v>
      </c>
      <c r="C13314" s="1" t="str">
        <f t="shared" si="1922"/>
        <v>21:0723</v>
      </c>
      <c r="D13314" s="1" t="str">
        <f t="shared" si="1923"/>
        <v>21:0213</v>
      </c>
      <c r="E13314" t="s">
        <v>51409</v>
      </c>
      <c r="F13314" t="s">
        <v>51410</v>
      </c>
      <c r="H13314">
        <v>62.113244100000003</v>
      </c>
      <c r="I13314">
        <v>-135.44804400000001</v>
      </c>
      <c r="J13314" s="1" t="str">
        <f t="shared" si="1924"/>
        <v>Fluid (stream)</v>
      </c>
      <c r="K13314" s="1" t="str">
        <f t="shared" si="1925"/>
        <v>Untreated Water</v>
      </c>
      <c r="O13314">
        <v>2.5000000000000001E-2</v>
      </c>
      <c r="P13314">
        <v>40</v>
      </c>
      <c r="Q13314">
        <v>7.7</v>
      </c>
    </row>
    <row r="13315" spans="1:17" hidden="1" x14ac:dyDescent="0.3">
      <c r="A13315" t="s">
        <v>51411</v>
      </c>
      <c r="B13315" t="s">
        <v>51412</v>
      </c>
      <c r="C13315" s="1" t="str">
        <f t="shared" si="1922"/>
        <v>21:0723</v>
      </c>
      <c r="D13315" s="1" t="str">
        <f t="shared" si="1923"/>
        <v>21:0213</v>
      </c>
      <c r="E13315" t="s">
        <v>51413</v>
      </c>
      <c r="F13315" t="s">
        <v>51414</v>
      </c>
      <c r="H13315">
        <v>62.126748999999997</v>
      </c>
      <c r="I13315">
        <v>-135.3045271</v>
      </c>
      <c r="J13315" s="1" t="str">
        <f t="shared" si="1924"/>
        <v>Fluid (stream)</v>
      </c>
      <c r="K13315" s="1" t="str">
        <f t="shared" si="1925"/>
        <v>Untreated Water</v>
      </c>
      <c r="O13315">
        <v>2.5000000000000001E-2</v>
      </c>
      <c r="P13315">
        <v>60</v>
      </c>
      <c r="Q13315">
        <v>6.6</v>
      </c>
    </row>
    <row r="13316" spans="1:17" hidden="1" x14ac:dyDescent="0.3">
      <c r="A13316" t="s">
        <v>51415</v>
      </c>
      <c r="B13316" t="s">
        <v>51416</v>
      </c>
      <c r="C13316" s="1" t="str">
        <f t="shared" si="1922"/>
        <v>21:0723</v>
      </c>
      <c r="D13316" s="1" t="str">
        <f t="shared" si="1923"/>
        <v>21:0213</v>
      </c>
      <c r="E13316" t="s">
        <v>51417</v>
      </c>
      <c r="F13316" t="s">
        <v>51418</v>
      </c>
      <c r="H13316">
        <v>62.141850699999999</v>
      </c>
      <c r="I13316">
        <v>-135.31213969999999</v>
      </c>
      <c r="J13316" s="1" t="str">
        <f t="shared" si="1924"/>
        <v>Fluid (stream)</v>
      </c>
      <c r="K13316" s="1" t="str">
        <f t="shared" si="1925"/>
        <v>Untreated Water</v>
      </c>
      <c r="O13316">
        <v>2.5000000000000001E-2</v>
      </c>
      <c r="P13316">
        <v>90</v>
      </c>
      <c r="Q13316">
        <v>6.7</v>
      </c>
    </row>
    <row r="13317" spans="1:17" hidden="1" x14ac:dyDescent="0.3">
      <c r="A13317" t="s">
        <v>51419</v>
      </c>
      <c r="B13317" t="s">
        <v>51420</v>
      </c>
      <c r="C13317" s="1" t="str">
        <f t="shared" si="1922"/>
        <v>21:0723</v>
      </c>
      <c r="D13317" s="1" t="str">
        <f t="shared" si="1923"/>
        <v>21:0213</v>
      </c>
      <c r="E13317" t="s">
        <v>51421</v>
      </c>
      <c r="F13317" t="s">
        <v>51422</v>
      </c>
      <c r="H13317">
        <v>62.177461600000001</v>
      </c>
      <c r="I13317">
        <v>-135.3291361</v>
      </c>
      <c r="J13317" s="1" t="str">
        <f t="shared" si="1924"/>
        <v>Fluid (stream)</v>
      </c>
      <c r="K13317" s="1" t="str">
        <f t="shared" si="1925"/>
        <v>Untreated Water</v>
      </c>
      <c r="O13317">
        <v>2.5000000000000001E-2</v>
      </c>
      <c r="P13317">
        <v>50</v>
      </c>
      <c r="Q13317">
        <v>6.4</v>
      </c>
    </row>
    <row r="13318" spans="1:17" hidden="1" x14ac:dyDescent="0.3">
      <c r="A13318" t="s">
        <v>51423</v>
      </c>
      <c r="B13318" t="s">
        <v>51424</v>
      </c>
      <c r="C13318" s="1" t="str">
        <f t="shared" si="1922"/>
        <v>21:0723</v>
      </c>
      <c r="D13318" s="1" t="str">
        <f>HYPERLINK("http://geochem.nrcan.gc.ca/cdogs/content/svy/svy_e.htm", "")</f>
        <v/>
      </c>
      <c r="G13318" s="1" t="str">
        <f>HYPERLINK("http://geochem.nrcan.gc.ca/cdogs/content/cr_/cr_00085_e.htm", "85")</f>
        <v>85</v>
      </c>
      <c r="J13318" t="s">
        <v>11453</v>
      </c>
      <c r="K13318" t="s">
        <v>11454</v>
      </c>
      <c r="O13318">
        <v>0.42</v>
      </c>
      <c r="P13318">
        <v>50</v>
      </c>
      <c r="Q13318">
        <v>6.3</v>
      </c>
    </row>
    <row r="13319" spans="1:17" hidden="1" x14ac:dyDescent="0.3">
      <c r="A13319" t="s">
        <v>51425</v>
      </c>
      <c r="B13319" t="s">
        <v>51426</v>
      </c>
      <c r="C13319" s="1" t="str">
        <f t="shared" si="1922"/>
        <v>21:0723</v>
      </c>
      <c r="D13319" s="1" t="str">
        <f t="shared" ref="D13319:D13339" si="1926">HYPERLINK("http://geochem.nrcan.gc.ca/cdogs/content/svy/svy210213_e.htm", "21:0213")</f>
        <v>21:0213</v>
      </c>
      <c r="E13319" t="s">
        <v>51427</v>
      </c>
      <c r="F13319" t="s">
        <v>51428</v>
      </c>
      <c r="H13319">
        <v>62.175850500000003</v>
      </c>
      <c r="I13319">
        <v>-135.19573149999999</v>
      </c>
      <c r="J13319" s="1" t="str">
        <f t="shared" ref="J13319:J13339" si="1927">HYPERLINK("http://geochem.nrcan.gc.ca/cdogs/content/kwd/kwd020018_e.htm", "Fluid (stream)")</f>
        <v>Fluid (stream)</v>
      </c>
      <c r="K13319" s="1" t="str">
        <f t="shared" ref="K13319:K13339" si="1928">HYPERLINK("http://geochem.nrcan.gc.ca/cdogs/content/kwd/kwd080007_e.htm", "Untreated Water")</f>
        <v>Untreated Water</v>
      </c>
      <c r="O13319">
        <v>0.15</v>
      </c>
      <c r="P13319">
        <v>220</v>
      </c>
      <c r="Q13319">
        <v>7.2</v>
      </c>
    </row>
    <row r="13320" spans="1:17" hidden="1" x14ac:dyDescent="0.3">
      <c r="A13320" t="s">
        <v>51429</v>
      </c>
      <c r="B13320" t="s">
        <v>51430</v>
      </c>
      <c r="C13320" s="1" t="str">
        <f t="shared" si="1922"/>
        <v>21:0723</v>
      </c>
      <c r="D13320" s="1" t="str">
        <f t="shared" si="1926"/>
        <v>21:0213</v>
      </c>
      <c r="E13320" t="s">
        <v>51431</v>
      </c>
      <c r="F13320" t="s">
        <v>51432</v>
      </c>
      <c r="H13320">
        <v>62.175653199999999</v>
      </c>
      <c r="I13320">
        <v>-135.26242329999999</v>
      </c>
      <c r="J13320" s="1" t="str">
        <f t="shared" si="1927"/>
        <v>Fluid (stream)</v>
      </c>
      <c r="K13320" s="1" t="str">
        <f t="shared" si="1928"/>
        <v>Untreated Water</v>
      </c>
      <c r="O13320">
        <v>2.5000000000000001E-2</v>
      </c>
      <c r="P13320">
        <v>60</v>
      </c>
      <c r="Q13320">
        <v>7.1</v>
      </c>
    </row>
    <row r="13321" spans="1:17" hidden="1" x14ac:dyDescent="0.3">
      <c r="A13321" t="s">
        <v>51433</v>
      </c>
      <c r="B13321" t="s">
        <v>51434</v>
      </c>
      <c r="C13321" s="1" t="str">
        <f t="shared" si="1922"/>
        <v>21:0723</v>
      </c>
      <c r="D13321" s="1" t="str">
        <f t="shared" si="1926"/>
        <v>21:0213</v>
      </c>
      <c r="E13321" t="s">
        <v>51435</v>
      </c>
      <c r="F13321" t="s">
        <v>51436</v>
      </c>
      <c r="H13321">
        <v>62.190657299999998</v>
      </c>
      <c r="I13321">
        <v>-135.27922960000001</v>
      </c>
      <c r="J13321" s="1" t="str">
        <f t="shared" si="1927"/>
        <v>Fluid (stream)</v>
      </c>
      <c r="K13321" s="1" t="str">
        <f t="shared" si="1928"/>
        <v>Untreated Water</v>
      </c>
      <c r="O13321">
        <v>2.5000000000000001E-2</v>
      </c>
      <c r="P13321">
        <v>40</v>
      </c>
      <c r="Q13321">
        <v>6.5</v>
      </c>
    </row>
    <row r="13322" spans="1:17" hidden="1" x14ac:dyDescent="0.3">
      <c r="A13322" t="s">
        <v>51437</v>
      </c>
      <c r="B13322" t="s">
        <v>51438</v>
      </c>
      <c r="C13322" s="1" t="str">
        <f t="shared" si="1922"/>
        <v>21:0723</v>
      </c>
      <c r="D13322" s="1" t="str">
        <f t="shared" si="1926"/>
        <v>21:0213</v>
      </c>
      <c r="E13322" t="s">
        <v>51439</v>
      </c>
      <c r="F13322" t="s">
        <v>51440</v>
      </c>
      <c r="H13322">
        <v>62.208759899999997</v>
      </c>
      <c r="I13322">
        <v>-135.30692529999999</v>
      </c>
      <c r="J13322" s="1" t="str">
        <f t="shared" si="1927"/>
        <v>Fluid (stream)</v>
      </c>
      <c r="K13322" s="1" t="str">
        <f t="shared" si="1928"/>
        <v>Untreated Water</v>
      </c>
      <c r="O13322">
        <v>2.5000000000000001E-2</v>
      </c>
      <c r="P13322">
        <v>30</v>
      </c>
      <c r="Q13322">
        <v>6.3</v>
      </c>
    </row>
    <row r="13323" spans="1:17" hidden="1" x14ac:dyDescent="0.3">
      <c r="A13323" t="s">
        <v>51441</v>
      </c>
      <c r="B13323" t="s">
        <v>51442</v>
      </c>
      <c r="C13323" s="1" t="str">
        <f t="shared" si="1922"/>
        <v>21:0723</v>
      </c>
      <c r="D13323" s="1" t="str">
        <f t="shared" si="1926"/>
        <v>21:0213</v>
      </c>
      <c r="E13323" t="s">
        <v>51443</v>
      </c>
      <c r="F13323" t="s">
        <v>51444</v>
      </c>
      <c r="H13323">
        <v>62.238263500000002</v>
      </c>
      <c r="I13323">
        <v>-135.3124387</v>
      </c>
      <c r="J13323" s="1" t="str">
        <f t="shared" si="1927"/>
        <v>Fluid (stream)</v>
      </c>
      <c r="K13323" s="1" t="str">
        <f t="shared" si="1928"/>
        <v>Untreated Water</v>
      </c>
      <c r="O13323">
        <v>2.5000000000000001E-2</v>
      </c>
      <c r="P13323">
        <v>30</v>
      </c>
      <c r="Q13323">
        <v>6.2</v>
      </c>
    </row>
    <row r="13324" spans="1:17" hidden="1" x14ac:dyDescent="0.3">
      <c r="A13324" t="s">
        <v>51445</v>
      </c>
      <c r="B13324" t="s">
        <v>51446</v>
      </c>
      <c r="C13324" s="1" t="str">
        <f t="shared" si="1922"/>
        <v>21:0723</v>
      </c>
      <c r="D13324" s="1" t="str">
        <f t="shared" si="1926"/>
        <v>21:0213</v>
      </c>
      <c r="E13324" t="s">
        <v>51447</v>
      </c>
      <c r="F13324" t="s">
        <v>51448</v>
      </c>
      <c r="H13324">
        <v>62.283975300000002</v>
      </c>
      <c r="I13324">
        <v>-135.6509475</v>
      </c>
      <c r="J13324" s="1" t="str">
        <f t="shared" si="1927"/>
        <v>Fluid (stream)</v>
      </c>
      <c r="K13324" s="1" t="str">
        <f t="shared" si="1928"/>
        <v>Untreated Water</v>
      </c>
      <c r="O13324">
        <v>0.42</v>
      </c>
      <c r="P13324">
        <v>40</v>
      </c>
      <c r="Q13324">
        <v>6.2</v>
      </c>
    </row>
    <row r="13325" spans="1:17" hidden="1" x14ac:dyDescent="0.3">
      <c r="A13325" t="s">
        <v>51449</v>
      </c>
      <c r="B13325" t="s">
        <v>51450</v>
      </c>
      <c r="C13325" s="1" t="str">
        <f t="shared" si="1922"/>
        <v>21:0723</v>
      </c>
      <c r="D13325" s="1" t="str">
        <f t="shared" si="1926"/>
        <v>21:0213</v>
      </c>
      <c r="E13325" t="s">
        <v>51451</v>
      </c>
      <c r="F13325" t="s">
        <v>51452</v>
      </c>
      <c r="H13325">
        <v>62.310877400000003</v>
      </c>
      <c r="I13325">
        <v>-135.60845230000001</v>
      </c>
      <c r="J13325" s="1" t="str">
        <f t="shared" si="1927"/>
        <v>Fluid (stream)</v>
      </c>
      <c r="K13325" s="1" t="str">
        <f t="shared" si="1928"/>
        <v>Untreated Water</v>
      </c>
      <c r="O13325">
        <v>0.42</v>
      </c>
      <c r="P13325">
        <v>40</v>
      </c>
      <c r="Q13325">
        <v>6.3</v>
      </c>
    </row>
    <row r="13326" spans="1:17" hidden="1" x14ac:dyDescent="0.3">
      <c r="A13326" t="s">
        <v>51453</v>
      </c>
      <c r="B13326" t="s">
        <v>51454</v>
      </c>
      <c r="C13326" s="1" t="str">
        <f t="shared" si="1922"/>
        <v>21:0723</v>
      </c>
      <c r="D13326" s="1" t="str">
        <f t="shared" si="1926"/>
        <v>21:0213</v>
      </c>
      <c r="E13326" t="s">
        <v>51455</v>
      </c>
      <c r="F13326" t="s">
        <v>51456</v>
      </c>
      <c r="H13326">
        <v>62.3188788</v>
      </c>
      <c r="I13326">
        <v>-135.66124959999999</v>
      </c>
      <c r="J13326" s="1" t="str">
        <f t="shared" si="1927"/>
        <v>Fluid (stream)</v>
      </c>
      <c r="K13326" s="1" t="str">
        <f t="shared" si="1928"/>
        <v>Untreated Water</v>
      </c>
      <c r="O13326">
        <v>2.5000000000000001E-2</v>
      </c>
      <c r="P13326">
        <v>30</v>
      </c>
      <c r="Q13326">
        <v>6.7</v>
      </c>
    </row>
    <row r="13327" spans="1:17" hidden="1" x14ac:dyDescent="0.3">
      <c r="A13327" t="s">
        <v>51457</v>
      </c>
      <c r="B13327" t="s">
        <v>51458</v>
      </c>
      <c r="C13327" s="1" t="str">
        <f t="shared" si="1922"/>
        <v>21:0723</v>
      </c>
      <c r="D13327" s="1" t="str">
        <f t="shared" si="1926"/>
        <v>21:0213</v>
      </c>
      <c r="E13327" t="s">
        <v>51459</v>
      </c>
      <c r="F13327" t="s">
        <v>51460</v>
      </c>
      <c r="H13327">
        <v>62.3671802</v>
      </c>
      <c r="I13327">
        <v>-135.64023779999999</v>
      </c>
      <c r="J13327" s="1" t="str">
        <f t="shared" si="1927"/>
        <v>Fluid (stream)</v>
      </c>
      <c r="K13327" s="1" t="str">
        <f t="shared" si="1928"/>
        <v>Untreated Water</v>
      </c>
      <c r="O13327">
        <v>2.5000000000000001E-2</v>
      </c>
      <c r="P13327">
        <v>30</v>
      </c>
      <c r="Q13327">
        <v>6.3</v>
      </c>
    </row>
    <row r="13328" spans="1:17" hidden="1" x14ac:dyDescent="0.3">
      <c r="A13328" t="s">
        <v>51461</v>
      </c>
      <c r="B13328" t="s">
        <v>51462</v>
      </c>
      <c r="C13328" s="1" t="str">
        <f t="shared" si="1922"/>
        <v>21:0723</v>
      </c>
      <c r="D13328" s="1" t="str">
        <f t="shared" si="1926"/>
        <v>21:0213</v>
      </c>
      <c r="E13328" t="s">
        <v>51459</v>
      </c>
      <c r="F13328" t="s">
        <v>51463</v>
      </c>
      <c r="H13328">
        <v>62.3671802</v>
      </c>
      <c r="I13328">
        <v>-135.64023779999999</v>
      </c>
      <c r="J13328" s="1" t="str">
        <f t="shared" si="1927"/>
        <v>Fluid (stream)</v>
      </c>
      <c r="K13328" s="1" t="str">
        <f t="shared" si="1928"/>
        <v>Untreated Water</v>
      </c>
      <c r="O13328">
        <v>2.5000000000000001E-2</v>
      </c>
      <c r="P13328">
        <v>30</v>
      </c>
      <c r="Q13328">
        <v>6.3</v>
      </c>
    </row>
    <row r="13329" spans="1:17" hidden="1" x14ac:dyDescent="0.3">
      <c r="A13329" t="s">
        <v>51464</v>
      </c>
      <c r="B13329" t="s">
        <v>51465</v>
      </c>
      <c r="C13329" s="1" t="str">
        <f t="shared" si="1922"/>
        <v>21:0723</v>
      </c>
      <c r="D13329" s="1" t="str">
        <f t="shared" si="1926"/>
        <v>21:0213</v>
      </c>
      <c r="E13329" t="s">
        <v>51466</v>
      </c>
      <c r="F13329" t="s">
        <v>51467</v>
      </c>
      <c r="H13329">
        <v>62.386580700000003</v>
      </c>
      <c r="I13329">
        <v>-135.5508432</v>
      </c>
      <c r="J13329" s="1" t="str">
        <f t="shared" si="1927"/>
        <v>Fluid (stream)</v>
      </c>
      <c r="K13329" s="1" t="str">
        <f t="shared" si="1928"/>
        <v>Untreated Water</v>
      </c>
      <c r="O13329">
        <v>2.5000000000000001E-2</v>
      </c>
      <c r="P13329">
        <v>10</v>
      </c>
      <c r="Q13329">
        <v>6.6</v>
      </c>
    </row>
    <row r="13330" spans="1:17" hidden="1" x14ac:dyDescent="0.3">
      <c r="A13330" t="s">
        <v>51468</v>
      </c>
      <c r="B13330" t="s">
        <v>51469</v>
      </c>
      <c r="C13330" s="1" t="str">
        <f t="shared" si="1922"/>
        <v>21:0723</v>
      </c>
      <c r="D13330" s="1" t="str">
        <f t="shared" si="1926"/>
        <v>21:0213</v>
      </c>
      <c r="E13330" t="s">
        <v>51470</v>
      </c>
      <c r="F13330" t="s">
        <v>51471</v>
      </c>
      <c r="H13330">
        <v>62.402876599999999</v>
      </c>
      <c r="I13330">
        <v>-135.55684880000001</v>
      </c>
      <c r="J13330" s="1" t="str">
        <f t="shared" si="1927"/>
        <v>Fluid (stream)</v>
      </c>
      <c r="K13330" s="1" t="str">
        <f t="shared" si="1928"/>
        <v>Untreated Water</v>
      </c>
      <c r="O13330">
        <v>2.5000000000000001E-2</v>
      </c>
      <c r="P13330">
        <v>20</v>
      </c>
      <c r="Q13330">
        <v>6.5</v>
      </c>
    </row>
    <row r="13331" spans="1:17" hidden="1" x14ac:dyDescent="0.3">
      <c r="A13331" t="s">
        <v>51472</v>
      </c>
      <c r="B13331" t="s">
        <v>51473</v>
      </c>
      <c r="C13331" s="1" t="str">
        <f t="shared" si="1922"/>
        <v>21:0723</v>
      </c>
      <c r="D13331" s="1" t="str">
        <f t="shared" si="1926"/>
        <v>21:0213</v>
      </c>
      <c r="E13331" t="s">
        <v>51474</v>
      </c>
      <c r="F13331" t="s">
        <v>51475</v>
      </c>
      <c r="H13331">
        <v>62.453484899999999</v>
      </c>
      <c r="I13331">
        <v>-135.57073170000001</v>
      </c>
      <c r="J13331" s="1" t="str">
        <f t="shared" si="1927"/>
        <v>Fluid (stream)</v>
      </c>
      <c r="K13331" s="1" t="str">
        <f t="shared" si="1928"/>
        <v>Untreated Water</v>
      </c>
      <c r="O13331">
        <v>0.75</v>
      </c>
      <c r="P13331">
        <v>60</v>
      </c>
      <c r="Q13331">
        <v>6.6</v>
      </c>
    </row>
    <row r="13332" spans="1:17" hidden="1" x14ac:dyDescent="0.3">
      <c r="A13332" t="s">
        <v>51476</v>
      </c>
      <c r="B13332" t="s">
        <v>51477</v>
      </c>
      <c r="C13332" s="1" t="str">
        <f t="shared" si="1922"/>
        <v>21:0723</v>
      </c>
      <c r="D13332" s="1" t="str">
        <f t="shared" si="1926"/>
        <v>21:0213</v>
      </c>
      <c r="E13332" t="s">
        <v>51478</v>
      </c>
      <c r="F13332" t="s">
        <v>51479</v>
      </c>
      <c r="H13332">
        <v>62.445287399999998</v>
      </c>
      <c r="I13332">
        <v>-135.6930529</v>
      </c>
      <c r="J13332" s="1" t="str">
        <f t="shared" si="1927"/>
        <v>Fluid (stream)</v>
      </c>
      <c r="K13332" s="1" t="str">
        <f t="shared" si="1928"/>
        <v>Untreated Water</v>
      </c>
      <c r="O13332">
        <v>2.5000000000000001E-2</v>
      </c>
      <c r="P13332">
        <v>100</v>
      </c>
      <c r="Q13332">
        <v>6.4</v>
      </c>
    </row>
    <row r="13333" spans="1:17" hidden="1" x14ac:dyDescent="0.3">
      <c r="A13333" t="s">
        <v>51480</v>
      </c>
      <c r="B13333" t="s">
        <v>51481</v>
      </c>
      <c r="C13333" s="1" t="str">
        <f t="shared" si="1922"/>
        <v>21:0723</v>
      </c>
      <c r="D13333" s="1" t="str">
        <f t="shared" si="1926"/>
        <v>21:0213</v>
      </c>
      <c r="E13333" t="s">
        <v>51482</v>
      </c>
      <c r="F13333" t="s">
        <v>51483</v>
      </c>
      <c r="H13333">
        <v>62.406681599999999</v>
      </c>
      <c r="I13333">
        <v>-135.66844</v>
      </c>
      <c r="J13333" s="1" t="str">
        <f t="shared" si="1927"/>
        <v>Fluid (stream)</v>
      </c>
      <c r="K13333" s="1" t="str">
        <f t="shared" si="1928"/>
        <v>Untreated Water</v>
      </c>
      <c r="O13333">
        <v>2.5000000000000001E-2</v>
      </c>
      <c r="P13333">
        <v>40</v>
      </c>
      <c r="Q13333">
        <v>6.5</v>
      </c>
    </row>
    <row r="13334" spans="1:17" hidden="1" x14ac:dyDescent="0.3">
      <c r="A13334" t="s">
        <v>51484</v>
      </c>
      <c r="B13334" t="s">
        <v>51485</v>
      </c>
      <c r="C13334" s="1" t="str">
        <f t="shared" si="1922"/>
        <v>21:0723</v>
      </c>
      <c r="D13334" s="1" t="str">
        <f t="shared" si="1926"/>
        <v>21:0213</v>
      </c>
      <c r="E13334" t="s">
        <v>51486</v>
      </c>
      <c r="F13334" t="s">
        <v>51487</v>
      </c>
      <c r="H13334">
        <v>62.403285699999998</v>
      </c>
      <c r="I13334">
        <v>-135.71464829999999</v>
      </c>
      <c r="J13334" s="1" t="str">
        <f t="shared" si="1927"/>
        <v>Fluid (stream)</v>
      </c>
      <c r="K13334" s="1" t="str">
        <f t="shared" si="1928"/>
        <v>Untreated Water</v>
      </c>
      <c r="O13334">
        <v>2.5000000000000001E-2</v>
      </c>
      <c r="P13334">
        <v>40</v>
      </c>
      <c r="Q13334">
        <v>6.4</v>
      </c>
    </row>
    <row r="13335" spans="1:17" hidden="1" x14ac:dyDescent="0.3">
      <c r="A13335" t="s">
        <v>51488</v>
      </c>
      <c r="B13335" t="s">
        <v>51489</v>
      </c>
      <c r="C13335" s="1" t="str">
        <f t="shared" si="1922"/>
        <v>21:0723</v>
      </c>
      <c r="D13335" s="1" t="str">
        <f t="shared" si="1926"/>
        <v>21:0213</v>
      </c>
      <c r="E13335" t="s">
        <v>51490</v>
      </c>
      <c r="F13335" t="s">
        <v>51491</v>
      </c>
      <c r="H13335">
        <v>62.377482299999997</v>
      </c>
      <c r="I13335">
        <v>-135.69924660000001</v>
      </c>
      <c r="J13335" s="1" t="str">
        <f t="shared" si="1927"/>
        <v>Fluid (stream)</v>
      </c>
      <c r="K13335" s="1" t="str">
        <f t="shared" si="1928"/>
        <v>Untreated Water</v>
      </c>
      <c r="O13335">
        <v>2.5000000000000001E-2</v>
      </c>
      <c r="P13335">
        <v>10</v>
      </c>
      <c r="Q13335">
        <v>6.5</v>
      </c>
    </row>
    <row r="13336" spans="1:17" hidden="1" x14ac:dyDescent="0.3">
      <c r="A13336" t="s">
        <v>51492</v>
      </c>
      <c r="B13336" t="s">
        <v>51493</v>
      </c>
      <c r="C13336" s="1" t="str">
        <f t="shared" si="1922"/>
        <v>21:0723</v>
      </c>
      <c r="D13336" s="1" t="str">
        <f t="shared" si="1926"/>
        <v>21:0213</v>
      </c>
      <c r="E13336" t="s">
        <v>51494</v>
      </c>
      <c r="F13336" t="s">
        <v>51495</v>
      </c>
      <c r="H13336">
        <v>62.350679200000002</v>
      </c>
      <c r="I13336">
        <v>-135.773742</v>
      </c>
      <c r="J13336" s="1" t="str">
        <f t="shared" si="1927"/>
        <v>Fluid (stream)</v>
      </c>
      <c r="K13336" s="1" t="str">
        <f t="shared" si="1928"/>
        <v>Untreated Water</v>
      </c>
      <c r="O13336">
        <v>0.67</v>
      </c>
      <c r="P13336">
        <v>40</v>
      </c>
      <c r="Q13336">
        <v>7.6</v>
      </c>
    </row>
    <row r="13337" spans="1:17" hidden="1" x14ac:dyDescent="0.3">
      <c r="A13337" t="s">
        <v>51496</v>
      </c>
      <c r="B13337" t="s">
        <v>51497</v>
      </c>
      <c r="C13337" s="1" t="str">
        <f t="shared" si="1922"/>
        <v>21:0723</v>
      </c>
      <c r="D13337" s="1" t="str">
        <f t="shared" si="1926"/>
        <v>21:0213</v>
      </c>
      <c r="E13337" t="s">
        <v>51498</v>
      </c>
      <c r="F13337" t="s">
        <v>51499</v>
      </c>
      <c r="H13337">
        <v>62.325479399999999</v>
      </c>
      <c r="I13337">
        <v>-135.71164809999999</v>
      </c>
      <c r="J13337" s="1" t="str">
        <f t="shared" si="1927"/>
        <v>Fluid (stream)</v>
      </c>
      <c r="K13337" s="1" t="str">
        <f t="shared" si="1928"/>
        <v>Untreated Water</v>
      </c>
      <c r="O13337">
        <v>2.5000000000000001E-2</v>
      </c>
      <c r="P13337">
        <v>10</v>
      </c>
      <c r="Q13337">
        <v>6.4</v>
      </c>
    </row>
    <row r="13338" spans="1:17" hidden="1" x14ac:dyDescent="0.3">
      <c r="A13338" t="s">
        <v>51500</v>
      </c>
      <c r="B13338" t="s">
        <v>51501</v>
      </c>
      <c r="C13338" s="1" t="str">
        <f t="shared" si="1922"/>
        <v>21:0723</v>
      </c>
      <c r="D13338" s="1" t="str">
        <f t="shared" si="1926"/>
        <v>21:0213</v>
      </c>
      <c r="E13338" t="s">
        <v>51502</v>
      </c>
      <c r="F13338" t="s">
        <v>51503</v>
      </c>
      <c r="H13338">
        <v>62.320079100000001</v>
      </c>
      <c r="I13338">
        <v>-135.71103869999999</v>
      </c>
      <c r="J13338" s="1" t="str">
        <f t="shared" si="1927"/>
        <v>Fluid (stream)</v>
      </c>
      <c r="K13338" s="1" t="str">
        <f t="shared" si="1928"/>
        <v>Untreated Water</v>
      </c>
      <c r="O13338">
        <v>2.5000000000000001E-2</v>
      </c>
      <c r="P13338">
        <v>10</v>
      </c>
      <c r="Q13338">
        <v>6.2</v>
      </c>
    </row>
    <row r="13339" spans="1:17" hidden="1" x14ac:dyDescent="0.3">
      <c r="A13339" t="s">
        <v>51504</v>
      </c>
      <c r="B13339" t="s">
        <v>51505</v>
      </c>
      <c r="C13339" s="1" t="str">
        <f t="shared" si="1922"/>
        <v>21:0723</v>
      </c>
      <c r="D13339" s="1" t="str">
        <f t="shared" si="1926"/>
        <v>21:0213</v>
      </c>
      <c r="E13339" t="s">
        <v>51506</v>
      </c>
      <c r="F13339" t="s">
        <v>51507</v>
      </c>
      <c r="H13339">
        <v>62.301981499999997</v>
      </c>
      <c r="I13339">
        <v>-135.67175660000001</v>
      </c>
      <c r="J13339" s="1" t="str">
        <f t="shared" si="1927"/>
        <v>Fluid (stream)</v>
      </c>
      <c r="K13339" s="1" t="str">
        <f t="shared" si="1928"/>
        <v>Untreated Water</v>
      </c>
      <c r="O13339">
        <v>2.5000000000000001E-2</v>
      </c>
      <c r="P13339">
        <v>10</v>
      </c>
      <c r="Q13339">
        <v>6.1</v>
      </c>
    </row>
    <row r="13340" spans="1:17" hidden="1" x14ac:dyDescent="0.3">
      <c r="A13340" t="s">
        <v>51508</v>
      </c>
      <c r="B13340" t="s">
        <v>51509</v>
      </c>
      <c r="C13340" s="1" t="str">
        <f t="shared" si="1922"/>
        <v>21:0723</v>
      </c>
      <c r="D13340" s="1" t="str">
        <f>HYPERLINK("http://geochem.nrcan.gc.ca/cdogs/content/svy/svy_e.htm", "")</f>
        <v/>
      </c>
      <c r="G13340" s="1" t="str">
        <f>HYPERLINK("http://geochem.nrcan.gc.ca/cdogs/content/cr_/cr_00084_e.htm", "84")</f>
        <v>84</v>
      </c>
      <c r="J13340" t="s">
        <v>11453</v>
      </c>
      <c r="K13340" t="s">
        <v>11454</v>
      </c>
      <c r="O13340">
        <v>0.24</v>
      </c>
      <c r="P13340">
        <v>20</v>
      </c>
      <c r="Q13340">
        <v>6.1</v>
      </c>
    </row>
    <row r="13341" spans="1:17" hidden="1" x14ac:dyDescent="0.3">
      <c r="A13341" t="s">
        <v>51510</v>
      </c>
      <c r="B13341" t="s">
        <v>51511</v>
      </c>
      <c r="C13341" s="1" t="str">
        <f t="shared" si="1922"/>
        <v>21:0723</v>
      </c>
      <c r="D13341" s="1" t="str">
        <f t="shared" ref="D13341:D13355" si="1929">HYPERLINK("http://geochem.nrcan.gc.ca/cdogs/content/svy/svy210213_e.htm", "21:0213")</f>
        <v>21:0213</v>
      </c>
      <c r="E13341" t="s">
        <v>51512</v>
      </c>
      <c r="F13341" t="s">
        <v>51513</v>
      </c>
      <c r="H13341">
        <v>62.282582300000001</v>
      </c>
      <c r="I13341">
        <v>-135.7362522</v>
      </c>
      <c r="J13341" s="1" t="str">
        <f t="shared" ref="J13341:J13355" si="1930">HYPERLINK("http://geochem.nrcan.gc.ca/cdogs/content/kwd/kwd020018_e.htm", "Fluid (stream)")</f>
        <v>Fluid (stream)</v>
      </c>
      <c r="K13341" s="1" t="str">
        <f t="shared" ref="K13341:K13355" si="1931">HYPERLINK("http://geochem.nrcan.gc.ca/cdogs/content/kwd/kwd080007_e.htm", "Untreated Water")</f>
        <v>Untreated Water</v>
      </c>
      <c r="O13341">
        <v>2.5000000000000001E-2</v>
      </c>
      <c r="P13341">
        <v>10</v>
      </c>
      <c r="Q13341">
        <v>6.4</v>
      </c>
    </row>
    <row r="13342" spans="1:17" hidden="1" x14ac:dyDescent="0.3">
      <c r="A13342" t="s">
        <v>51514</v>
      </c>
      <c r="B13342" t="s">
        <v>51515</v>
      </c>
      <c r="C13342" s="1" t="str">
        <f t="shared" si="1922"/>
        <v>21:0723</v>
      </c>
      <c r="D13342" s="1" t="str">
        <f t="shared" si="1929"/>
        <v>21:0213</v>
      </c>
      <c r="E13342" t="s">
        <v>51516</v>
      </c>
      <c r="F13342" t="s">
        <v>51517</v>
      </c>
      <c r="H13342">
        <v>62.287677000000002</v>
      </c>
      <c r="I13342">
        <v>-135.8050527</v>
      </c>
      <c r="J13342" s="1" t="str">
        <f t="shared" si="1930"/>
        <v>Fluid (stream)</v>
      </c>
      <c r="K13342" s="1" t="str">
        <f t="shared" si="1931"/>
        <v>Untreated Water</v>
      </c>
      <c r="O13342">
        <v>2.5000000000000001E-2</v>
      </c>
      <c r="P13342">
        <v>10</v>
      </c>
      <c r="Q13342">
        <v>6.3</v>
      </c>
    </row>
    <row r="13343" spans="1:17" hidden="1" x14ac:dyDescent="0.3">
      <c r="A13343" t="s">
        <v>51518</v>
      </c>
      <c r="B13343" t="s">
        <v>51519</v>
      </c>
      <c r="C13343" s="1" t="str">
        <f t="shared" si="1922"/>
        <v>21:0723</v>
      </c>
      <c r="D13343" s="1" t="str">
        <f t="shared" si="1929"/>
        <v>21:0213</v>
      </c>
      <c r="E13343" t="s">
        <v>51520</v>
      </c>
      <c r="F13343" t="s">
        <v>51521</v>
      </c>
      <c r="H13343">
        <v>62.263984299999997</v>
      </c>
      <c r="I13343">
        <v>-135.8319463</v>
      </c>
      <c r="J13343" s="1" t="str">
        <f t="shared" si="1930"/>
        <v>Fluid (stream)</v>
      </c>
      <c r="K13343" s="1" t="str">
        <f t="shared" si="1931"/>
        <v>Untreated Water</v>
      </c>
      <c r="O13343">
        <v>2.5000000000000001E-2</v>
      </c>
      <c r="P13343">
        <v>40</v>
      </c>
      <c r="Q13343">
        <v>6.8</v>
      </c>
    </row>
    <row r="13344" spans="1:17" hidden="1" x14ac:dyDescent="0.3">
      <c r="A13344" t="s">
        <v>51522</v>
      </c>
      <c r="B13344" t="s">
        <v>51523</v>
      </c>
      <c r="C13344" s="1" t="str">
        <f t="shared" si="1922"/>
        <v>21:0723</v>
      </c>
      <c r="D13344" s="1" t="str">
        <f t="shared" si="1929"/>
        <v>21:0213</v>
      </c>
      <c r="E13344" t="s">
        <v>51524</v>
      </c>
      <c r="F13344" t="s">
        <v>51525</v>
      </c>
      <c r="H13344">
        <v>62.302379899999998</v>
      </c>
      <c r="I13344">
        <v>-135.981357</v>
      </c>
      <c r="J13344" s="1" t="str">
        <f t="shared" si="1930"/>
        <v>Fluid (stream)</v>
      </c>
      <c r="K13344" s="1" t="str">
        <f t="shared" si="1931"/>
        <v>Untreated Water</v>
      </c>
      <c r="O13344">
        <v>2.5000000000000001E-2</v>
      </c>
      <c r="P13344">
        <v>40</v>
      </c>
      <c r="Q13344">
        <v>6.6</v>
      </c>
    </row>
    <row r="13345" spans="1:17" hidden="1" x14ac:dyDescent="0.3">
      <c r="A13345" t="s">
        <v>51526</v>
      </c>
      <c r="B13345" t="s">
        <v>51527</v>
      </c>
      <c r="C13345" s="1" t="str">
        <f t="shared" si="1922"/>
        <v>21:0723</v>
      </c>
      <c r="D13345" s="1" t="str">
        <f t="shared" si="1929"/>
        <v>21:0213</v>
      </c>
      <c r="E13345" t="s">
        <v>51528</v>
      </c>
      <c r="F13345" t="s">
        <v>51529</v>
      </c>
      <c r="H13345">
        <v>62.288677499999999</v>
      </c>
      <c r="I13345">
        <v>-135.9431515</v>
      </c>
      <c r="J13345" s="1" t="str">
        <f t="shared" si="1930"/>
        <v>Fluid (stream)</v>
      </c>
      <c r="K13345" s="1" t="str">
        <f t="shared" si="1931"/>
        <v>Untreated Water</v>
      </c>
      <c r="O13345">
        <v>255</v>
      </c>
      <c r="P13345">
        <v>10</v>
      </c>
      <c r="Q13345">
        <v>6.5</v>
      </c>
    </row>
    <row r="13346" spans="1:17" hidden="1" x14ac:dyDescent="0.3">
      <c r="A13346" t="s">
        <v>51530</v>
      </c>
      <c r="B13346" t="s">
        <v>51531</v>
      </c>
      <c r="C13346" s="1" t="str">
        <f t="shared" si="1922"/>
        <v>21:0723</v>
      </c>
      <c r="D13346" s="1" t="str">
        <f t="shared" si="1929"/>
        <v>21:0213</v>
      </c>
      <c r="E13346" t="s">
        <v>51532</v>
      </c>
      <c r="F13346" t="s">
        <v>51533</v>
      </c>
      <c r="H13346">
        <v>62.307972700000001</v>
      </c>
      <c r="I13346">
        <v>-135.90155010000001</v>
      </c>
      <c r="J13346" s="1" t="str">
        <f t="shared" si="1930"/>
        <v>Fluid (stream)</v>
      </c>
      <c r="K13346" s="1" t="str">
        <f t="shared" si="1931"/>
        <v>Untreated Water</v>
      </c>
      <c r="O13346">
        <v>2.5000000000000001E-2</v>
      </c>
      <c r="P13346">
        <v>110</v>
      </c>
      <c r="Q13346">
        <v>7.1</v>
      </c>
    </row>
    <row r="13347" spans="1:17" hidden="1" x14ac:dyDescent="0.3">
      <c r="A13347" t="s">
        <v>51534</v>
      </c>
      <c r="B13347" t="s">
        <v>51535</v>
      </c>
      <c r="C13347" s="1" t="str">
        <f t="shared" si="1922"/>
        <v>21:0723</v>
      </c>
      <c r="D13347" s="1" t="str">
        <f t="shared" si="1929"/>
        <v>21:0213</v>
      </c>
      <c r="E13347" t="s">
        <v>51536</v>
      </c>
      <c r="F13347" t="s">
        <v>51537</v>
      </c>
      <c r="H13347">
        <v>62.328272200000001</v>
      </c>
      <c r="I13347">
        <v>-135.8653482</v>
      </c>
      <c r="J13347" s="1" t="str">
        <f t="shared" si="1930"/>
        <v>Fluid (stream)</v>
      </c>
      <c r="K13347" s="1" t="str">
        <f t="shared" si="1931"/>
        <v>Untreated Water</v>
      </c>
      <c r="O13347">
        <v>2.5000000000000001E-2</v>
      </c>
      <c r="P13347">
        <v>60</v>
      </c>
      <c r="Q13347">
        <v>6.5</v>
      </c>
    </row>
    <row r="13348" spans="1:17" hidden="1" x14ac:dyDescent="0.3">
      <c r="A13348" t="s">
        <v>51538</v>
      </c>
      <c r="B13348" t="s">
        <v>51539</v>
      </c>
      <c r="C13348" s="1" t="str">
        <f t="shared" si="1922"/>
        <v>21:0723</v>
      </c>
      <c r="D13348" s="1" t="str">
        <f t="shared" si="1929"/>
        <v>21:0213</v>
      </c>
      <c r="E13348" t="s">
        <v>51540</v>
      </c>
      <c r="F13348" t="s">
        <v>51541</v>
      </c>
      <c r="H13348">
        <v>62.345379600000001</v>
      </c>
      <c r="I13348">
        <v>-135.9177498</v>
      </c>
      <c r="J13348" s="1" t="str">
        <f t="shared" si="1930"/>
        <v>Fluid (stream)</v>
      </c>
      <c r="K13348" s="1" t="str">
        <f t="shared" si="1931"/>
        <v>Untreated Water</v>
      </c>
      <c r="O13348">
        <v>2.5000000000000001E-2</v>
      </c>
      <c r="P13348">
        <v>50</v>
      </c>
      <c r="Q13348">
        <v>7.1</v>
      </c>
    </row>
    <row r="13349" spans="1:17" hidden="1" x14ac:dyDescent="0.3">
      <c r="A13349" t="s">
        <v>51542</v>
      </c>
      <c r="B13349" t="s">
        <v>51543</v>
      </c>
      <c r="C13349" s="1" t="str">
        <f t="shared" si="1922"/>
        <v>21:0723</v>
      </c>
      <c r="D13349" s="1" t="str">
        <f t="shared" si="1929"/>
        <v>21:0213</v>
      </c>
      <c r="E13349" t="s">
        <v>51540</v>
      </c>
      <c r="F13349" t="s">
        <v>51544</v>
      </c>
      <c r="H13349">
        <v>62.345379600000001</v>
      </c>
      <c r="I13349">
        <v>-135.9177498</v>
      </c>
      <c r="J13349" s="1" t="str">
        <f t="shared" si="1930"/>
        <v>Fluid (stream)</v>
      </c>
      <c r="K13349" s="1" t="str">
        <f t="shared" si="1931"/>
        <v>Untreated Water</v>
      </c>
      <c r="O13349">
        <v>2.5000000000000001E-2</v>
      </c>
      <c r="P13349">
        <v>40</v>
      </c>
      <c r="Q13349">
        <v>6.3</v>
      </c>
    </row>
    <row r="13350" spans="1:17" hidden="1" x14ac:dyDescent="0.3">
      <c r="A13350" t="s">
        <v>51545</v>
      </c>
      <c r="B13350" t="s">
        <v>51546</v>
      </c>
      <c r="C13350" s="1" t="str">
        <f t="shared" si="1922"/>
        <v>21:0723</v>
      </c>
      <c r="D13350" s="1" t="str">
        <f t="shared" si="1929"/>
        <v>21:0213</v>
      </c>
      <c r="E13350" t="s">
        <v>51547</v>
      </c>
      <c r="F13350" t="s">
        <v>51548</v>
      </c>
      <c r="H13350">
        <v>62.372879900000001</v>
      </c>
      <c r="I13350">
        <v>-135.8828489</v>
      </c>
      <c r="J13350" s="1" t="str">
        <f t="shared" si="1930"/>
        <v>Fluid (stream)</v>
      </c>
      <c r="K13350" s="1" t="str">
        <f t="shared" si="1931"/>
        <v>Untreated Water</v>
      </c>
      <c r="O13350">
        <v>1.0900000000000001</v>
      </c>
      <c r="P13350">
        <v>310</v>
      </c>
      <c r="Q13350">
        <v>6.9</v>
      </c>
    </row>
    <row r="13351" spans="1:17" hidden="1" x14ac:dyDescent="0.3">
      <c r="A13351" t="s">
        <v>51549</v>
      </c>
      <c r="B13351" t="s">
        <v>51550</v>
      </c>
      <c r="C13351" s="1" t="str">
        <f t="shared" si="1922"/>
        <v>21:0723</v>
      </c>
      <c r="D13351" s="1" t="str">
        <f t="shared" si="1929"/>
        <v>21:0213</v>
      </c>
      <c r="E13351" t="s">
        <v>51551</v>
      </c>
      <c r="F13351" t="s">
        <v>51552</v>
      </c>
      <c r="H13351">
        <v>62.374680400000003</v>
      </c>
      <c r="I13351">
        <v>-135.78425659999999</v>
      </c>
      <c r="J13351" s="1" t="str">
        <f t="shared" si="1930"/>
        <v>Fluid (stream)</v>
      </c>
      <c r="K13351" s="1" t="str">
        <f t="shared" si="1931"/>
        <v>Untreated Water</v>
      </c>
      <c r="O13351">
        <v>0.93</v>
      </c>
      <c r="P13351">
        <v>520</v>
      </c>
      <c r="Q13351">
        <v>6.8</v>
      </c>
    </row>
    <row r="13352" spans="1:17" hidden="1" x14ac:dyDescent="0.3">
      <c r="A13352" t="s">
        <v>51553</v>
      </c>
      <c r="B13352" t="s">
        <v>51554</v>
      </c>
      <c r="C13352" s="1" t="str">
        <f t="shared" si="1922"/>
        <v>21:0723</v>
      </c>
      <c r="D13352" s="1" t="str">
        <f t="shared" si="1929"/>
        <v>21:0213</v>
      </c>
      <c r="E13352" t="s">
        <v>51555</v>
      </c>
      <c r="F13352" t="s">
        <v>51556</v>
      </c>
      <c r="H13352">
        <v>62.397279699999999</v>
      </c>
      <c r="I13352">
        <v>-135.78374350000001</v>
      </c>
      <c r="J13352" s="1" t="str">
        <f t="shared" si="1930"/>
        <v>Fluid (stream)</v>
      </c>
      <c r="K13352" s="1" t="str">
        <f t="shared" si="1931"/>
        <v>Untreated Water</v>
      </c>
      <c r="O13352">
        <v>2.5000000000000001E-2</v>
      </c>
      <c r="P13352">
        <v>100</v>
      </c>
      <c r="Q13352">
        <v>7.2</v>
      </c>
    </row>
    <row r="13353" spans="1:17" hidden="1" x14ac:dyDescent="0.3">
      <c r="A13353" t="s">
        <v>51557</v>
      </c>
      <c r="B13353" t="s">
        <v>51558</v>
      </c>
      <c r="C13353" s="1" t="str">
        <f t="shared" si="1922"/>
        <v>21:0723</v>
      </c>
      <c r="D13353" s="1" t="str">
        <f t="shared" si="1929"/>
        <v>21:0213</v>
      </c>
      <c r="E13353" t="s">
        <v>51559</v>
      </c>
      <c r="F13353" t="s">
        <v>51560</v>
      </c>
      <c r="H13353">
        <v>62.439883799999997</v>
      </c>
      <c r="I13353">
        <v>-135.82885020000001</v>
      </c>
      <c r="J13353" s="1" t="str">
        <f t="shared" si="1930"/>
        <v>Fluid (stream)</v>
      </c>
      <c r="K13353" s="1" t="str">
        <f t="shared" si="1931"/>
        <v>Untreated Water</v>
      </c>
      <c r="O13353">
        <v>2.5000000000000001E-2</v>
      </c>
      <c r="P13353">
        <v>50</v>
      </c>
      <c r="Q13353">
        <v>7</v>
      </c>
    </row>
    <row r="13354" spans="1:17" hidden="1" x14ac:dyDescent="0.3">
      <c r="A13354" t="s">
        <v>51561</v>
      </c>
      <c r="B13354" t="s">
        <v>51562</v>
      </c>
      <c r="C13354" s="1" t="str">
        <f t="shared" si="1922"/>
        <v>21:0723</v>
      </c>
      <c r="D13354" s="1" t="str">
        <f t="shared" si="1929"/>
        <v>21:0213</v>
      </c>
      <c r="E13354" t="s">
        <v>51563</v>
      </c>
      <c r="F13354" t="s">
        <v>51564</v>
      </c>
      <c r="H13354">
        <v>62.470982599999999</v>
      </c>
      <c r="I13354">
        <v>-135.81843900000001</v>
      </c>
      <c r="J13354" s="1" t="str">
        <f t="shared" si="1930"/>
        <v>Fluid (stream)</v>
      </c>
      <c r="K13354" s="1" t="str">
        <f t="shared" si="1931"/>
        <v>Untreated Water</v>
      </c>
      <c r="O13354">
        <v>2.5000000000000001E-2</v>
      </c>
      <c r="P13354">
        <v>40</v>
      </c>
      <c r="Q13354">
        <v>6.9</v>
      </c>
    </row>
    <row r="13355" spans="1:17" hidden="1" x14ac:dyDescent="0.3">
      <c r="A13355" t="s">
        <v>51565</v>
      </c>
      <c r="B13355" t="s">
        <v>51566</v>
      </c>
      <c r="C13355" s="1" t="str">
        <f t="shared" ref="C13355:C13418" si="1932">HYPERLINK("http://geochem.nrcan.gc.ca/cdogs/content/bdl/bdl210723_e.htm", "21:0723")</f>
        <v>21:0723</v>
      </c>
      <c r="D13355" s="1" t="str">
        <f t="shared" si="1929"/>
        <v>21:0213</v>
      </c>
      <c r="E13355" t="s">
        <v>51567</v>
      </c>
      <c r="F13355" t="s">
        <v>51568</v>
      </c>
      <c r="H13355">
        <v>62.517885</v>
      </c>
      <c r="I13355">
        <v>-135.82103889999999</v>
      </c>
      <c r="J13355" s="1" t="str">
        <f t="shared" si="1930"/>
        <v>Fluid (stream)</v>
      </c>
      <c r="K13355" s="1" t="str">
        <f t="shared" si="1931"/>
        <v>Untreated Water</v>
      </c>
      <c r="O13355">
        <v>2.5000000000000001E-2</v>
      </c>
      <c r="P13355">
        <v>30</v>
      </c>
      <c r="Q13355">
        <v>7</v>
      </c>
    </row>
    <row r="13356" spans="1:17" hidden="1" x14ac:dyDescent="0.3">
      <c r="A13356" t="s">
        <v>51569</v>
      </c>
      <c r="B13356" t="s">
        <v>51570</v>
      </c>
      <c r="C13356" s="1" t="str">
        <f t="shared" si="1932"/>
        <v>21:0723</v>
      </c>
      <c r="D13356" s="1" t="str">
        <f>HYPERLINK("http://geochem.nrcan.gc.ca/cdogs/content/svy/svy_e.htm", "")</f>
        <v/>
      </c>
      <c r="G13356" s="1" t="str">
        <f>HYPERLINK("http://geochem.nrcan.gc.ca/cdogs/content/cr_/cr_00084_e.htm", "84")</f>
        <v>84</v>
      </c>
      <c r="J13356" t="s">
        <v>11453</v>
      </c>
      <c r="K13356" t="s">
        <v>11454</v>
      </c>
      <c r="O13356">
        <v>0.19</v>
      </c>
      <c r="P13356">
        <v>10</v>
      </c>
      <c r="Q13356">
        <v>7.1</v>
      </c>
    </row>
    <row r="13357" spans="1:17" hidden="1" x14ac:dyDescent="0.3">
      <c r="A13357" t="s">
        <v>51571</v>
      </c>
      <c r="B13357" t="s">
        <v>51572</v>
      </c>
      <c r="C13357" s="1" t="str">
        <f t="shared" si="1932"/>
        <v>21:0723</v>
      </c>
      <c r="D13357" s="1" t="str">
        <f t="shared" ref="D13357:D13379" si="1933">HYPERLINK("http://geochem.nrcan.gc.ca/cdogs/content/svy/svy210213_e.htm", "21:0213")</f>
        <v>21:0213</v>
      </c>
      <c r="E13357" t="s">
        <v>51573</v>
      </c>
      <c r="F13357" t="s">
        <v>51574</v>
      </c>
      <c r="H13357">
        <v>62.541380699999998</v>
      </c>
      <c r="I13357">
        <v>-135.78764649999999</v>
      </c>
      <c r="J13357" s="1" t="str">
        <f t="shared" ref="J13357:J13379" si="1934">HYPERLINK("http://geochem.nrcan.gc.ca/cdogs/content/kwd/kwd020018_e.htm", "Fluid (stream)")</f>
        <v>Fluid (stream)</v>
      </c>
      <c r="K13357" s="1" t="str">
        <f t="shared" ref="K13357:K13379" si="1935">HYPERLINK("http://geochem.nrcan.gc.ca/cdogs/content/kwd/kwd080007_e.htm", "Untreated Water")</f>
        <v>Untreated Water</v>
      </c>
      <c r="O13357">
        <v>2.5000000000000001E-2</v>
      </c>
      <c r="P13357">
        <v>10</v>
      </c>
      <c r="Q13357">
        <v>7.6</v>
      </c>
    </row>
    <row r="13358" spans="1:17" hidden="1" x14ac:dyDescent="0.3">
      <c r="A13358" t="s">
        <v>51575</v>
      </c>
      <c r="B13358" t="s">
        <v>51576</v>
      </c>
      <c r="C13358" s="1" t="str">
        <f t="shared" si="1932"/>
        <v>21:0723</v>
      </c>
      <c r="D13358" s="1" t="str">
        <f t="shared" si="1933"/>
        <v>21:0213</v>
      </c>
      <c r="E13358" t="s">
        <v>51577</v>
      </c>
      <c r="F13358" t="s">
        <v>51578</v>
      </c>
      <c r="H13358">
        <v>62.576284800000003</v>
      </c>
      <c r="I13358">
        <v>-135.77093479999999</v>
      </c>
      <c r="J13358" s="1" t="str">
        <f t="shared" si="1934"/>
        <v>Fluid (stream)</v>
      </c>
      <c r="K13358" s="1" t="str">
        <f t="shared" si="1935"/>
        <v>Untreated Water</v>
      </c>
      <c r="O13358">
        <v>2.5000000000000001E-2</v>
      </c>
      <c r="P13358">
        <v>30</v>
      </c>
      <c r="Q13358">
        <v>7.5</v>
      </c>
    </row>
    <row r="13359" spans="1:17" hidden="1" x14ac:dyDescent="0.3">
      <c r="A13359" t="s">
        <v>51579</v>
      </c>
      <c r="B13359" t="s">
        <v>51580</v>
      </c>
      <c r="C13359" s="1" t="str">
        <f t="shared" si="1932"/>
        <v>21:0723</v>
      </c>
      <c r="D13359" s="1" t="str">
        <f t="shared" si="1933"/>
        <v>21:0213</v>
      </c>
      <c r="E13359" t="s">
        <v>51581</v>
      </c>
      <c r="F13359" t="s">
        <v>51582</v>
      </c>
      <c r="H13359">
        <v>62.607990700000002</v>
      </c>
      <c r="I13359">
        <v>-135.70584779999999</v>
      </c>
      <c r="J13359" s="1" t="str">
        <f t="shared" si="1934"/>
        <v>Fluid (stream)</v>
      </c>
      <c r="K13359" s="1" t="str">
        <f t="shared" si="1935"/>
        <v>Untreated Water</v>
      </c>
      <c r="O13359">
        <v>0.28999999999999998</v>
      </c>
      <c r="P13359">
        <v>40</v>
      </c>
      <c r="Q13359">
        <v>7.6</v>
      </c>
    </row>
    <row r="13360" spans="1:17" hidden="1" x14ac:dyDescent="0.3">
      <c r="A13360" t="s">
        <v>51583</v>
      </c>
      <c r="B13360" t="s">
        <v>51584</v>
      </c>
      <c r="C13360" s="1" t="str">
        <f t="shared" si="1932"/>
        <v>21:0723</v>
      </c>
      <c r="D13360" s="1" t="str">
        <f t="shared" si="1933"/>
        <v>21:0213</v>
      </c>
      <c r="E13360" t="s">
        <v>51585</v>
      </c>
      <c r="F13360" t="s">
        <v>51586</v>
      </c>
      <c r="H13360">
        <v>62.599986899999998</v>
      </c>
      <c r="I13360">
        <v>-135.67424320000001</v>
      </c>
      <c r="J13360" s="1" t="str">
        <f t="shared" si="1934"/>
        <v>Fluid (stream)</v>
      </c>
      <c r="K13360" s="1" t="str">
        <f t="shared" si="1935"/>
        <v>Untreated Water</v>
      </c>
      <c r="O13360">
        <v>0.19</v>
      </c>
      <c r="P13360">
        <v>110</v>
      </c>
      <c r="Q13360">
        <v>7.7</v>
      </c>
    </row>
    <row r="13361" spans="1:17" hidden="1" x14ac:dyDescent="0.3">
      <c r="A13361" t="s">
        <v>51587</v>
      </c>
      <c r="B13361" t="s">
        <v>51588</v>
      </c>
      <c r="C13361" s="1" t="str">
        <f t="shared" si="1932"/>
        <v>21:0723</v>
      </c>
      <c r="D13361" s="1" t="str">
        <f t="shared" si="1933"/>
        <v>21:0213</v>
      </c>
      <c r="E13361" t="s">
        <v>51589</v>
      </c>
      <c r="F13361" t="s">
        <v>51590</v>
      </c>
      <c r="H13361">
        <v>62.601183499999998</v>
      </c>
      <c r="I13361">
        <v>-135.66423950000001</v>
      </c>
      <c r="J13361" s="1" t="str">
        <f t="shared" si="1934"/>
        <v>Fluid (stream)</v>
      </c>
      <c r="K13361" s="1" t="str">
        <f t="shared" si="1935"/>
        <v>Untreated Water</v>
      </c>
      <c r="O13361">
        <v>2.5000000000000001E-2</v>
      </c>
      <c r="P13361">
        <v>80</v>
      </c>
      <c r="Q13361">
        <v>7</v>
      </c>
    </row>
    <row r="13362" spans="1:17" hidden="1" x14ac:dyDescent="0.3">
      <c r="A13362" t="s">
        <v>51591</v>
      </c>
      <c r="B13362" t="s">
        <v>51592</v>
      </c>
      <c r="C13362" s="1" t="str">
        <f t="shared" si="1932"/>
        <v>21:0723</v>
      </c>
      <c r="D13362" s="1" t="str">
        <f t="shared" si="1933"/>
        <v>21:0213</v>
      </c>
      <c r="E13362" t="s">
        <v>51593</v>
      </c>
      <c r="F13362" t="s">
        <v>51594</v>
      </c>
      <c r="H13362">
        <v>62.619483000000002</v>
      </c>
      <c r="I13362">
        <v>-135.7989465</v>
      </c>
      <c r="J13362" s="1" t="str">
        <f t="shared" si="1934"/>
        <v>Fluid (stream)</v>
      </c>
      <c r="K13362" s="1" t="str">
        <f t="shared" si="1935"/>
        <v>Untreated Water</v>
      </c>
      <c r="O13362">
        <v>2.5000000000000001E-2</v>
      </c>
      <c r="P13362">
        <v>110</v>
      </c>
      <c r="Q13362">
        <v>7.2</v>
      </c>
    </row>
    <row r="13363" spans="1:17" hidden="1" x14ac:dyDescent="0.3">
      <c r="A13363" t="s">
        <v>51595</v>
      </c>
      <c r="B13363" t="s">
        <v>51596</v>
      </c>
      <c r="C13363" s="1" t="str">
        <f t="shared" si="1932"/>
        <v>21:0723</v>
      </c>
      <c r="D13363" s="1" t="str">
        <f t="shared" si="1933"/>
        <v>21:0213</v>
      </c>
      <c r="E13363" t="s">
        <v>51597</v>
      </c>
      <c r="F13363" t="s">
        <v>51598</v>
      </c>
      <c r="H13363">
        <v>62.646082700000001</v>
      </c>
      <c r="I13363">
        <v>-135.7872342</v>
      </c>
      <c r="J13363" s="1" t="str">
        <f t="shared" si="1934"/>
        <v>Fluid (stream)</v>
      </c>
      <c r="K13363" s="1" t="str">
        <f t="shared" si="1935"/>
        <v>Untreated Water</v>
      </c>
      <c r="O13363">
        <v>0.34</v>
      </c>
      <c r="P13363">
        <v>60</v>
      </c>
      <c r="Q13363">
        <v>7.1</v>
      </c>
    </row>
    <row r="13364" spans="1:17" hidden="1" x14ac:dyDescent="0.3">
      <c r="A13364" t="s">
        <v>51599</v>
      </c>
      <c r="B13364" t="s">
        <v>51600</v>
      </c>
      <c r="C13364" s="1" t="str">
        <f t="shared" si="1932"/>
        <v>21:0723</v>
      </c>
      <c r="D13364" s="1" t="str">
        <f t="shared" si="1933"/>
        <v>21:0213</v>
      </c>
      <c r="E13364" t="s">
        <v>51601</v>
      </c>
      <c r="F13364" t="s">
        <v>51602</v>
      </c>
      <c r="H13364">
        <v>62.657490000000003</v>
      </c>
      <c r="I13364">
        <v>-135.79223870000001</v>
      </c>
      <c r="J13364" s="1" t="str">
        <f t="shared" si="1934"/>
        <v>Fluid (stream)</v>
      </c>
      <c r="K13364" s="1" t="str">
        <f t="shared" si="1935"/>
        <v>Untreated Water</v>
      </c>
      <c r="O13364">
        <v>2.5000000000000001E-2</v>
      </c>
      <c r="P13364">
        <v>1360</v>
      </c>
      <c r="Q13364">
        <v>6.8</v>
      </c>
    </row>
    <row r="13365" spans="1:17" hidden="1" x14ac:dyDescent="0.3">
      <c r="A13365" t="s">
        <v>51603</v>
      </c>
      <c r="B13365" t="s">
        <v>51604</v>
      </c>
      <c r="C13365" s="1" t="str">
        <f t="shared" si="1932"/>
        <v>21:0723</v>
      </c>
      <c r="D13365" s="1" t="str">
        <f t="shared" si="1933"/>
        <v>21:0213</v>
      </c>
      <c r="E13365" t="s">
        <v>51605</v>
      </c>
      <c r="F13365" t="s">
        <v>51606</v>
      </c>
      <c r="H13365">
        <v>62.710388899999998</v>
      </c>
      <c r="I13365">
        <v>-135.7773416</v>
      </c>
      <c r="J13365" s="1" t="str">
        <f t="shared" si="1934"/>
        <v>Fluid (stream)</v>
      </c>
      <c r="K13365" s="1" t="str">
        <f t="shared" si="1935"/>
        <v>Untreated Water</v>
      </c>
      <c r="O13365">
        <v>2.5000000000000001E-2</v>
      </c>
      <c r="P13365">
        <v>820</v>
      </c>
      <c r="Q13365">
        <v>7</v>
      </c>
    </row>
    <row r="13366" spans="1:17" hidden="1" x14ac:dyDescent="0.3">
      <c r="A13366" t="s">
        <v>51607</v>
      </c>
      <c r="B13366" t="s">
        <v>51608</v>
      </c>
      <c r="C13366" s="1" t="str">
        <f t="shared" si="1932"/>
        <v>21:0723</v>
      </c>
      <c r="D13366" s="1" t="str">
        <f t="shared" si="1933"/>
        <v>21:0213</v>
      </c>
      <c r="E13366" t="s">
        <v>51609</v>
      </c>
      <c r="F13366" t="s">
        <v>51610</v>
      </c>
      <c r="H13366">
        <v>62.734689299999999</v>
      </c>
      <c r="I13366">
        <v>-135.8347345</v>
      </c>
      <c r="J13366" s="1" t="str">
        <f t="shared" si="1934"/>
        <v>Fluid (stream)</v>
      </c>
      <c r="K13366" s="1" t="str">
        <f t="shared" si="1935"/>
        <v>Untreated Water</v>
      </c>
      <c r="O13366">
        <v>0.47</v>
      </c>
      <c r="P13366">
        <v>80</v>
      </c>
      <c r="Q13366">
        <v>7.5</v>
      </c>
    </row>
    <row r="13367" spans="1:17" hidden="1" x14ac:dyDescent="0.3">
      <c r="A13367" t="s">
        <v>51611</v>
      </c>
      <c r="B13367" t="s">
        <v>51612</v>
      </c>
      <c r="C13367" s="1" t="str">
        <f t="shared" si="1932"/>
        <v>21:0723</v>
      </c>
      <c r="D13367" s="1" t="str">
        <f t="shared" si="1933"/>
        <v>21:0213</v>
      </c>
      <c r="E13367" t="s">
        <v>51613</v>
      </c>
      <c r="F13367" t="s">
        <v>51614</v>
      </c>
      <c r="H13367">
        <v>62.755890200000003</v>
      </c>
      <c r="I13367">
        <v>-135.75243209999999</v>
      </c>
      <c r="J13367" s="1" t="str">
        <f t="shared" si="1934"/>
        <v>Fluid (stream)</v>
      </c>
      <c r="K13367" s="1" t="str">
        <f t="shared" si="1935"/>
        <v>Untreated Water</v>
      </c>
      <c r="O13367">
        <v>2.5000000000000001E-2</v>
      </c>
      <c r="P13367">
        <v>220</v>
      </c>
      <c r="Q13367">
        <v>7.1</v>
      </c>
    </row>
    <row r="13368" spans="1:17" hidden="1" x14ac:dyDescent="0.3">
      <c r="A13368" t="s">
        <v>51615</v>
      </c>
      <c r="B13368" t="s">
        <v>51616</v>
      </c>
      <c r="C13368" s="1" t="str">
        <f t="shared" si="1932"/>
        <v>21:0723</v>
      </c>
      <c r="D13368" s="1" t="str">
        <f t="shared" si="1933"/>
        <v>21:0213</v>
      </c>
      <c r="E13368" t="s">
        <v>51617</v>
      </c>
      <c r="F13368" t="s">
        <v>51618</v>
      </c>
      <c r="H13368">
        <v>62.746392</v>
      </c>
      <c r="I13368">
        <v>-135.67513339999999</v>
      </c>
      <c r="J13368" s="1" t="str">
        <f t="shared" si="1934"/>
        <v>Fluid (stream)</v>
      </c>
      <c r="K13368" s="1" t="str">
        <f t="shared" si="1935"/>
        <v>Untreated Water</v>
      </c>
      <c r="O13368">
        <v>2.5000000000000001E-2</v>
      </c>
      <c r="P13368">
        <v>430</v>
      </c>
      <c r="Q13368">
        <v>6.5</v>
      </c>
    </row>
    <row r="13369" spans="1:17" hidden="1" x14ac:dyDescent="0.3">
      <c r="A13369" t="s">
        <v>51619</v>
      </c>
      <c r="B13369" t="s">
        <v>51620</v>
      </c>
      <c r="C13369" s="1" t="str">
        <f t="shared" si="1932"/>
        <v>21:0723</v>
      </c>
      <c r="D13369" s="1" t="str">
        <f t="shared" si="1933"/>
        <v>21:0213</v>
      </c>
      <c r="E13369" t="s">
        <v>51621</v>
      </c>
      <c r="F13369" t="s">
        <v>51622</v>
      </c>
      <c r="H13369">
        <v>62.758394600000003</v>
      </c>
      <c r="I13369">
        <v>-135.69322489999999</v>
      </c>
      <c r="J13369" s="1" t="str">
        <f t="shared" si="1934"/>
        <v>Fluid (stream)</v>
      </c>
      <c r="K13369" s="1" t="str">
        <f t="shared" si="1935"/>
        <v>Untreated Water</v>
      </c>
      <c r="O13369">
        <v>2.5000000000000001E-2</v>
      </c>
      <c r="P13369">
        <v>100</v>
      </c>
      <c r="Q13369">
        <v>6</v>
      </c>
    </row>
    <row r="13370" spans="1:17" hidden="1" x14ac:dyDescent="0.3">
      <c r="A13370" t="s">
        <v>51623</v>
      </c>
      <c r="B13370" t="s">
        <v>51624</v>
      </c>
      <c r="C13370" s="1" t="str">
        <f t="shared" si="1932"/>
        <v>21:0723</v>
      </c>
      <c r="D13370" s="1" t="str">
        <f t="shared" si="1933"/>
        <v>21:0213</v>
      </c>
      <c r="E13370" t="s">
        <v>51625</v>
      </c>
      <c r="F13370" t="s">
        <v>51626</v>
      </c>
      <c r="H13370">
        <v>62.780897199999998</v>
      </c>
      <c r="I13370">
        <v>-135.530226</v>
      </c>
      <c r="J13370" s="1" t="str">
        <f t="shared" si="1934"/>
        <v>Fluid (stream)</v>
      </c>
      <c r="K13370" s="1" t="str">
        <f t="shared" si="1935"/>
        <v>Untreated Water</v>
      </c>
      <c r="O13370">
        <v>2.5000000000000001E-2</v>
      </c>
      <c r="P13370">
        <v>50</v>
      </c>
      <c r="Q13370">
        <v>7.9</v>
      </c>
    </row>
    <row r="13371" spans="1:17" hidden="1" x14ac:dyDescent="0.3">
      <c r="A13371" t="s">
        <v>51627</v>
      </c>
      <c r="B13371" t="s">
        <v>51628</v>
      </c>
      <c r="C13371" s="1" t="str">
        <f t="shared" si="1932"/>
        <v>21:0723</v>
      </c>
      <c r="D13371" s="1" t="str">
        <f t="shared" si="1933"/>
        <v>21:0213</v>
      </c>
      <c r="E13371" t="s">
        <v>51629</v>
      </c>
      <c r="F13371" t="s">
        <v>51630</v>
      </c>
      <c r="H13371">
        <v>62.9584039</v>
      </c>
      <c r="I13371">
        <v>-135.99006739999999</v>
      </c>
      <c r="J13371" s="1" t="str">
        <f t="shared" si="1934"/>
        <v>Fluid (stream)</v>
      </c>
      <c r="K13371" s="1" t="str">
        <f t="shared" si="1935"/>
        <v>Untreated Water</v>
      </c>
      <c r="O13371">
        <v>0.88</v>
      </c>
      <c r="P13371">
        <v>10</v>
      </c>
      <c r="Q13371">
        <v>7.8</v>
      </c>
    </row>
    <row r="13372" spans="1:17" hidden="1" x14ac:dyDescent="0.3">
      <c r="A13372" t="s">
        <v>51631</v>
      </c>
      <c r="B13372" t="s">
        <v>51632</v>
      </c>
      <c r="C13372" s="1" t="str">
        <f t="shared" si="1932"/>
        <v>21:0723</v>
      </c>
      <c r="D13372" s="1" t="str">
        <f t="shared" si="1933"/>
        <v>21:0213</v>
      </c>
      <c r="E13372" t="s">
        <v>51633</v>
      </c>
      <c r="F13372" t="s">
        <v>51634</v>
      </c>
      <c r="H13372">
        <v>62.985003900000002</v>
      </c>
      <c r="I13372">
        <v>-135.9959599</v>
      </c>
      <c r="J13372" s="1" t="str">
        <f t="shared" si="1934"/>
        <v>Fluid (stream)</v>
      </c>
      <c r="K13372" s="1" t="str">
        <f t="shared" si="1935"/>
        <v>Untreated Water</v>
      </c>
      <c r="O13372">
        <v>2.5000000000000001E-2</v>
      </c>
      <c r="P13372">
        <v>30</v>
      </c>
      <c r="Q13372">
        <v>5.7</v>
      </c>
    </row>
    <row r="13373" spans="1:17" hidden="1" x14ac:dyDescent="0.3">
      <c r="A13373" t="s">
        <v>51635</v>
      </c>
      <c r="B13373" t="s">
        <v>51636</v>
      </c>
      <c r="C13373" s="1" t="str">
        <f t="shared" si="1932"/>
        <v>21:0723</v>
      </c>
      <c r="D13373" s="1" t="str">
        <f t="shared" si="1933"/>
        <v>21:0213</v>
      </c>
      <c r="E13373" t="s">
        <v>51633</v>
      </c>
      <c r="F13373" t="s">
        <v>51637</v>
      </c>
      <c r="H13373">
        <v>62.985003900000002</v>
      </c>
      <c r="I13373">
        <v>-135.9959599</v>
      </c>
      <c r="J13373" s="1" t="str">
        <f t="shared" si="1934"/>
        <v>Fluid (stream)</v>
      </c>
      <c r="K13373" s="1" t="str">
        <f t="shared" si="1935"/>
        <v>Untreated Water</v>
      </c>
      <c r="O13373">
        <v>2.5000000000000001E-2</v>
      </c>
      <c r="P13373">
        <v>10</v>
      </c>
      <c r="Q13373">
        <v>5.9</v>
      </c>
    </row>
    <row r="13374" spans="1:17" hidden="1" x14ac:dyDescent="0.3">
      <c r="A13374" t="s">
        <v>51638</v>
      </c>
      <c r="B13374" t="s">
        <v>51639</v>
      </c>
      <c r="C13374" s="1" t="str">
        <f t="shared" si="1932"/>
        <v>21:0723</v>
      </c>
      <c r="D13374" s="1" t="str">
        <f t="shared" si="1933"/>
        <v>21:0213</v>
      </c>
      <c r="E13374" t="s">
        <v>51640</v>
      </c>
      <c r="F13374" t="s">
        <v>51641</v>
      </c>
      <c r="H13374">
        <v>62.997407899999999</v>
      </c>
      <c r="I13374">
        <v>-135.92185219999999</v>
      </c>
      <c r="J13374" s="1" t="str">
        <f t="shared" si="1934"/>
        <v>Fluid (stream)</v>
      </c>
      <c r="K13374" s="1" t="str">
        <f t="shared" si="1935"/>
        <v>Untreated Water</v>
      </c>
      <c r="O13374">
        <v>2.5000000000000001E-2</v>
      </c>
      <c r="P13374">
        <v>20</v>
      </c>
      <c r="Q13374">
        <v>6</v>
      </c>
    </row>
    <row r="13375" spans="1:17" hidden="1" x14ac:dyDescent="0.3">
      <c r="A13375" t="s">
        <v>51642</v>
      </c>
      <c r="B13375" t="s">
        <v>51643</v>
      </c>
      <c r="C13375" s="1" t="str">
        <f t="shared" si="1932"/>
        <v>21:0723</v>
      </c>
      <c r="D13375" s="1" t="str">
        <f t="shared" si="1933"/>
        <v>21:0213</v>
      </c>
      <c r="E13375" t="s">
        <v>51644</v>
      </c>
      <c r="F13375" t="s">
        <v>51645</v>
      </c>
      <c r="H13375">
        <v>62.960800800000001</v>
      </c>
      <c r="I13375">
        <v>-135.92095850000001</v>
      </c>
      <c r="J13375" s="1" t="str">
        <f t="shared" si="1934"/>
        <v>Fluid (stream)</v>
      </c>
      <c r="K13375" s="1" t="str">
        <f t="shared" si="1935"/>
        <v>Untreated Water</v>
      </c>
      <c r="O13375">
        <v>2.5000000000000001E-2</v>
      </c>
      <c r="P13375">
        <v>10</v>
      </c>
      <c r="Q13375">
        <v>6.7</v>
      </c>
    </row>
    <row r="13376" spans="1:17" hidden="1" x14ac:dyDescent="0.3">
      <c r="A13376" t="s">
        <v>51646</v>
      </c>
      <c r="B13376" t="s">
        <v>51647</v>
      </c>
      <c r="C13376" s="1" t="str">
        <f t="shared" si="1932"/>
        <v>21:0723</v>
      </c>
      <c r="D13376" s="1" t="str">
        <f t="shared" si="1933"/>
        <v>21:0213</v>
      </c>
      <c r="E13376" t="s">
        <v>51648</v>
      </c>
      <c r="F13376" t="s">
        <v>51649</v>
      </c>
      <c r="H13376">
        <v>62.967401099999996</v>
      </c>
      <c r="I13376">
        <v>-135.84874590000001</v>
      </c>
      <c r="J13376" s="1" t="str">
        <f t="shared" si="1934"/>
        <v>Fluid (stream)</v>
      </c>
      <c r="K13376" s="1" t="str">
        <f t="shared" si="1935"/>
        <v>Untreated Water</v>
      </c>
      <c r="O13376">
        <v>2.5000000000000001E-2</v>
      </c>
      <c r="P13376">
        <v>20</v>
      </c>
      <c r="Q13376">
        <v>6.1</v>
      </c>
    </row>
    <row r="13377" spans="1:17" hidden="1" x14ac:dyDescent="0.3">
      <c r="A13377" t="s">
        <v>51650</v>
      </c>
      <c r="B13377" t="s">
        <v>51651</v>
      </c>
      <c r="C13377" s="1" t="str">
        <f t="shared" si="1932"/>
        <v>21:0723</v>
      </c>
      <c r="D13377" s="1" t="str">
        <f t="shared" si="1933"/>
        <v>21:0213</v>
      </c>
      <c r="E13377" t="s">
        <v>51652</v>
      </c>
      <c r="F13377" t="s">
        <v>51653</v>
      </c>
      <c r="H13377">
        <v>62.974300300000003</v>
      </c>
      <c r="I13377">
        <v>-135.84626230000001</v>
      </c>
      <c r="J13377" s="1" t="str">
        <f t="shared" si="1934"/>
        <v>Fluid (stream)</v>
      </c>
      <c r="K13377" s="1" t="str">
        <f t="shared" si="1935"/>
        <v>Untreated Water</v>
      </c>
      <c r="O13377">
        <v>2.5000000000000001E-2</v>
      </c>
      <c r="P13377">
        <v>20</v>
      </c>
      <c r="Q13377">
        <v>6.1</v>
      </c>
    </row>
    <row r="13378" spans="1:17" hidden="1" x14ac:dyDescent="0.3">
      <c r="A13378" t="s">
        <v>51654</v>
      </c>
      <c r="B13378" t="s">
        <v>51655</v>
      </c>
      <c r="C13378" s="1" t="str">
        <f t="shared" si="1932"/>
        <v>21:0723</v>
      </c>
      <c r="D13378" s="1" t="str">
        <f t="shared" si="1933"/>
        <v>21:0213</v>
      </c>
      <c r="E13378" t="s">
        <v>51656</v>
      </c>
      <c r="F13378" t="s">
        <v>51657</v>
      </c>
      <c r="H13378">
        <v>62.977806000000001</v>
      </c>
      <c r="I13378">
        <v>-135.78784870000001</v>
      </c>
      <c r="J13378" s="1" t="str">
        <f t="shared" si="1934"/>
        <v>Fluid (stream)</v>
      </c>
      <c r="K13378" s="1" t="str">
        <f t="shared" si="1935"/>
        <v>Untreated Water</v>
      </c>
      <c r="O13378">
        <v>0.16</v>
      </c>
      <c r="P13378">
        <v>30</v>
      </c>
      <c r="Q13378">
        <v>7.2</v>
      </c>
    </row>
    <row r="13379" spans="1:17" hidden="1" x14ac:dyDescent="0.3">
      <c r="A13379" t="s">
        <v>51658</v>
      </c>
      <c r="B13379" t="s">
        <v>51659</v>
      </c>
      <c r="C13379" s="1" t="str">
        <f t="shared" si="1932"/>
        <v>21:0723</v>
      </c>
      <c r="D13379" s="1" t="str">
        <f t="shared" si="1933"/>
        <v>21:0213</v>
      </c>
      <c r="E13379" t="s">
        <v>51660</v>
      </c>
      <c r="F13379" t="s">
        <v>51661</v>
      </c>
      <c r="H13379">
        <v>62.975205199999998</v>
      </c>
      <c r="I13379">
        <v>-135.75955039999999</v>
      </c>
      <c r="J13379" s="1" t="str">
        <f t="shared" si="1934"/>
        <v>Fluid (stream)</v>
      </c>
      <c r="K13379" s="1" t="str">
        <f t="shared" si="1935"/>
        <v>Untreated Water</v>
      </c>
      <c r="O13379">
        <v>0.75</v>
      </c>
      <c r="P13379">
        <v>40</v>
      </c>
      <c r="Q13379">
        <v>6.8</v>
      </c>
    </row>
    <row r="13380" spans="1:17" hidden="1" x14ac:dyDescent="0.3">
      <c r="A13380" t="s">
        <v>51662</v>
      </c>
      <c r="B13380" t="s">
        <v>51663</v>
      </c>
      <c r="C13380" s="1" t="str">
        <f t="shared" si="1932"/>
        <v>21:0723</v>
      </c>
      <c r="D13380" s="1" t="str">
        <f>HYPERLINK("http://geochem.nrcan.gc.ca/cdogs/content/svy/svy_e.htm", "")</f>
        <v/>
      </c>
      <c r="G13380" s="1" t="str">
        <f>HYPERLINK("http://geochem.nrcan.gc.ca/cdogs/content/cr_/cr_00085_e.htm", "85")</f>
        <v>85</v>
      </c>
      <c r="J13380" t="s">
        <v>11453</v>
      </c>
      <c r="K13380" t="s">
        <v>11454</v>
      </c>
      <c r="O13380">
        <v>0.28000000000000003</v>
      </c>
      <c r="P13380">
        <v>20</v>
      </c>
      <c r="Q13380">
        <v>7.5</v>
      </c>
    </row>
    <row r="13381" spans="1:17" hidden="1" x14ac:dyDescent="0.3">
      <c r="A13381" t="s">
        <v>51664</v>
      </c>
      <c r="B13381" t="s">
        <v>51665</v>
      </c>
      <c r="C13381" s="1" t="str">
        <f t="shared" si="1932"/>
        <v>21:0723</v>
      </c>
      <c r="D13381" s="1" t="str">
        <f t="shared" ref="D13381:D13398" si="1936">HYPERLINK("http://geochem.nrcan.gc.ca/cdogs/content/svy/svy210213_e.htm", "21:0213")</f>
        <v>21:0213</v>
      </c>
      <c r="E13381" t="s">
        <v>51666</v>
      </c>
      <c r="F13381" t="s">
        <v>51667</v>
      </c>
      <c r="H13381">
        <v>62.9686047</v>
      </c>
      <c r="I13381">
        <v>-135.75515920000001</v>
      </c>
      <c r="J13381" s="1" t="str">
        <f t="shared" ref="J13381:J13398" si="1937">HYPERLINK("http://geochem.nrcan.gc.ca/cdogs/content/kwd/kwd020018_e.htm", "Fluid (stream)")</f>
        <v>Fluid (stream)</v>
      </c>
      <c r="K13381" s="1" t="str">
        <f t="shared" ref="K13381:K13398" si="1938">HYPERLINK("http://geochem.nrcan.gc.ca/cdogs/content/kwd/kwd080007_e.htm", "Untreated Water")</f>
        <v>Untreated Water</v>
      </c>
      <c r="O13381">
        <v>0.81</v>
      </c>
      <c r="P13381">
        <v>30</v>
      </c>
      <c r="Q13381">
        <v>7.5</v>
      </c>
    </row>
    <row r="13382" spans="1:17" hidden="1" x14ac:dyDescent="0.3">
      <c r="A13382" t="s">
        <v>51668</v>
      </c>
      <c r="B13382" t="s">
        <v>51669</v>
      </c>
      <c r="C13382" s="1" t="str">
        <f t="shared" si="1932"/>
        <v>21:0723</v>
      </c>
      <c r="D13382" s="1" t="str">
        <f t="shared" si="1936"/>
        <v>21:0213</v>
      </c>
      <c r="E13382" t="s">
        <v>51670</v>
      </c>
      <c r="F13382" t="s">
        <v>51671</v>
      </c>
      <c r="H13382">
        <v>62.979202700000002</v>
      </c>
      <c r="I13382">
        <v>-135.69604749999999</v>
      </c>
      <c r="J13382" s="1" t="str">
        <f t="shared" si="1937"/>
        <v>Fluid (stream)</v>
      </c>
      <c r="K13382" s="1" t="str">
        <f t="shared" si="1938"/>
        <v>Untreated Water</v>
      </c>
      <c r="O13382">
        <v>0.11</v>
      </c>
      <c r="P13382">
        <v>60</v>
      </c>
      <c r="Q13382">
        <v>6</v>
      </c>
    </row>
    <row r="13383" spans="1:17" hidden="1" x14ac:dyDescent="0.3">
      <c r="A13383" t="s">
        <v>51672</v>
      </c>
      <c r="B13383" t="s">
        <v>51673</v>
      </c>
      <c r="C13383" s="1" t="str">
        <f t="shared" si="1932"/>
        <v>21:0723</v>
      </c>
      <c r="D13383" s="1" t="str">
        <f t="shared" si="1936"/>
        <v>21:0213</v>
      </c>
      <c r="E13383" t="s">
        <v>51674</v>
      </c>
      <c r="F13383" t="s">
        <v>51675</v>
      </c>
      <c r="H13383">
        <v>62.9875027</v>
      </c>
      <c r="I13383">
        <v>-135.69105429999999</v>
      </c>
      <c r="J13383" s="1" t="str">
        <f t="shared" si="1937"/>
        <v>Fluid (stream)</v>
      </c>
      <c r="K13383" s="1" t="str">
        <f t="shared" si="1938"/>
        <v>Untreated Water</v>
      </c>
      <c r="O13383">
        <v>0.12</v>
      </c>
      <c r="P13383">
        <v>100</v>
      </c>
      <c r="Q13383">
        <v>6</v>
      </c>
    </row>
    <row r="13384" spans="1:17" hidden="1" x14ac:dyDescent="0.3">
      <c r="A13384" t="s">
        <v>51676</v>
      </c>
      <c r="B13384" t="s">
        <v>51677</v>
      </c>
      <c r="C13384" s="1" t="str">
        <f t="shared" si="1932"/>
        <v>21:0723</v>
      </c>
      <c r="D13384" s="1" t="str">
        <f t="shared" si="1936"/>
        <v>21:0213</v>
      </c>
      <c r="E13384" t="s">
        <v>51674</v>
      </c>
      <c r="F13384" t="s">
        <v>51678</v>
      </c>
      <c r="H13384">
        <v>62.9875027</v>
      </c>
      <c r="I13384">
        <v>-135.69105429999999</v>
      </c>
      <c r="J13384" s="1" t="str">
        <f t="shared" si="1937"/>
        <v>Fluid (stream)</v>
      </c>
      <c r="K13384" s="1" t="str">
        <f t="shared" si="1938"/>
        <v>Untreated Water</v>
      </c>
      <c r="O13384">
        <v>2.5000000000000001E-2</v>
      </c>
      <c r="P13384">
        <v>110</v>
      </c>
      <c r="Q13384">
        <v>6.2</v>
      </c>
    </row>
    <row r="13385" spans="1:17" hidden="1" x14ac:dyDescent="0.3">
      <c r="A13385" t="s">
        <v>51679</v>
      </c>
      <c r="B13385" t="s">
        <v>51680</v>
      </c>
      <c r="C13385" s="1" t="str">
        <f t="shared" si="1932"/>
        <v>21:0723</v>
      </c>
      <c r="D13385" s="1" t="str">
        <f t="shared" si="1936"/>
        <v>21:0213</v>
      </c>
      <c r="E13385" t="s">
        <v>51681</v>
      </c>
      <c r="F13385" t="s">
        <v>51682</v>
      </c>
      <c r="H13385">
        <v>62.982905899999999</v>
      </c>
      <c r="I13385">
        <v>-135.64955</v>
      </c>
      <c r="J13385" s="1" t="str">
        <f t="shared" si="1937"/>
        <v>Fluid (stream)</v>
      </c>
      <c r="K13385" s="1" t="str">
        <f t="shared" si="1938"/>
        <v>Untreated Water</v>
      </c>
      <c r="O13385">
        <v>2.5000000000000001E-2</v>
      </c>
      <c r="P13385">
        <v>30</v>
      </c>
      <c r="Q13385">
        <v>6.6</v>
      </c>
    </row>
    <row r="13386" spans="1:17" hidden="1" x14ac:dyDescent="0.3">
      <c r="A13386" t="s">
        <v>51683</v>
      </c>
      <c r="B13386" t="s">
        <v>51684</v>
      </c>
      <c r="C13386" s="1" t="str">
        <f t="shared" si="1932"/>
        <v>21:0723</v>
      </c>
      <c r="D13386" s="1" t="str">
        <f t="shared" si="1936"/>
        <v>21:0213</v>
      </c>
      <c r="E13386" t="s">
        <v>51685</v>
      </c>
      <c r="F13386" t="s">
        <v>51686</v>
      </c>
      <c r="H13386">
        <v>62.988003300000003</v>
      </c>
      <c r="I13386">
        <v>-135.6049447</v>
      </c>
      <c r="J13386" s="1" t="str">
        <f t="shared" si="1937"/>
        <v>Fluid (stream)</v>
      </c>
      <c r="K13386" s="1" t="str">
        <f t="shared" si="1938"/>
        <v>Untreated Water</v>
      </c>
      <c r="O13386">
        <v>0.87</v>
      </c>
      <c r="P13386">
        <v>680</v>
      </c>
      <c r="Q13386">
        <v>7.1</v>
      </c>
    </row>
    <row r="13387" spans="1:17" hidden="1" x14ac:dyDescent="0.3">
      <c r="A13387" t="s">
        <v>51687</v>
      </c>
      <c r="B13387" t="s">
        <v>51688</v>
      </c>
      <c r="C13387" s="1" t="str">
        <f t="shared" si="1932"/>
        <v>21:0723</v>
      </c>
      <c r="D13387" s="1" t="str">
        <f t="shared" si="1936"/>
        <v>21:0213</v>
      </c>
      <c r="E13387" t="s">
        <v>51689</v>
      </c>
      <c r="F13387" t="s">
        <v>51690</v>
      </c>
      <c r="H13387">
        <v>62.9560076</v>
      </c>
      <c r="I13387">
        <v>-135.64335610000001</v>
      </c>
      <c r="J13387" s="1" t="str">
        <f t="shared" si="1937"/>
        <v>Fluid (stream)</v>
      </c>
      <c r="K13387" s="1" t="str">
        <f t="shared" si="1938"/>
        <v>Untreated Water</v>
      </c>
      <c r="O13387">
        <v>3.17</v>
      </c>
      <c r="P13387">
        <v>20</v>
      </c>
      <c r="Q13387">
        <v>7.5</v>
      </c>
    </row>
    <row r="13388" spans="1:17" hidden="1" x14ac:dyDescent="0.3">
      <c r="A13388" t="s">
        <v>51691</v>
      </c>
      <c r="B13388" t="s">
        <v>51692</v>
      </c>
      <c r="C13388" s="1" t="str">
        <f t="shared" si="1932"/>
        <v>21:0723</v>
      </c>
      <c r="D13388" s="1" t="str">
        <f t="shared" si="1936"/>
        <v>21:0213</v>
      </c>
      <c r="E13388" t="s">
        <v>51693</v>
      </c>
      <c r="F13388" t="s">
        <v>51694</v>
      </c>
      <c r="H13388">
        <v>62.942600900000002</v>
      </c>
      <c r="I13388">
        <v>-135.66225410000001</v>
      </c>
      <c r="J13388" s="1" t="str">
        <f t="shared" si="1937"/>
        <v>Fluid (stream)</v>
      </c>
      <c r="K13388" s="1" t="str">
        <f t="shared" si="1938"/>
        <v>Untreated Water</v>
      </c>
      <c r="O13388">
        <v>0.81</v>
      </c>
      <c r="P13388">
        <v>20</v>
      </c>
      <c r="Q13388">
        <v>7.5</v>
      </c>
    </row>
    <row r="13389" spans="1:17" hidden="1" x14ac:dyDescent="0.3">
      <c r="A13389" t="s">
        <v>51695</v>
      </c>
      <c r="B13389" t="s">
        <v>51696</v>
      </c>
      <c r="C13389" s="1" t="str">
        <f t="shared" si="1932"/>
        <v>21:0723</v>
      </c>
      <c r="D13389" s="1" t="str">
        <f t="shared" si="1936"/>
        <v>21:0213</v>
      </c>
      <c r="E13389" t="s">
        <v>51697</v>
      </c>
      <c r="F13389" t="s">
        <v>51698</v>
      </c>
      <c r="H13389">
        <v>62.944504299999998</v>
      </c>
      <c r="I13389">
        <v>-135.59315129999999</v>
      </c>
      <c r="J13389" s="1" t="str">
        <f t="shared" si="1937"/>
        <v>Fluid (stream)</v>
      </c>
      <c r="K13389" s="1" t="str">
        <f t="shared" si="1938"/>
        <v>Untreated Water</v>
      </c>
      <c r="O13389">
        <v>3.5</v>
      </c>
      <c r="P13389">
        <v>20</v>
      </c>
      <c r="Q13389">
        <v>7.4</v>
      </c>
    </row>
    <row r="13390" spans="1:17" hidden="1" x14ac:dyDescent="0.3">
      <c r="A13390" t="s">
        <v>51699</v>
      </c>
      <c r="B13390" t="s">
        <v>51700</v>
      </c>
      <c r="C13390" s="1" t="str">
        <f t="shared" si="1932"/>
        <v>21:0723</v>
      </c>
      <c r="D13390" s="1" t="str">
        <f t="shared" si="1936"/>
        <v>21:0213</v>
      </c>
      <c r="E13390" t="s">
        <v>51701</v>
      </c>
      <c r="F13390" t="s">
        <v>51702</v>
      </c>
      <c r="H13390">
        <v>62.955100999999999</v>
      </c>
      <c r="I13390">
        <v>-135.56984879999999</v>
      </c>
      <c r="J13390" s="1" t="str">
        <f t="shared" si="1937"/>
        <v>Fluid (stream)</v>
      </c>
      <c r="K13390" s="1" t="str">
        <f t="shared" si="1938"/>
        <v>Untreated Water</v>
      </c>
      <c r="O13390">
        <v>0.18</v>
      </c>
      <c r="P13390">
        <v>40</v>
      </c>
      <c r="Q13390">
        <v>7.1</v>
      </c>
    </row>
    <row r="13391" spans="1:17" hidden="1" x14ac:dyDescent="0.3">
      <c r="A13391" t="s">
        <v>51703</v>
      </c>
      <c r="B13391" t="s">
        <v>51704</v>
      </c>
      <c r="C13391" s="1" t="str">
        <f t="shared" si="1932"/>
        <v>21:0723</v>
      </c>
      <c r="D13391" s="1" t="str">
        <f t="shared" si="1936"/>
        <v>21:0213</v>
      </c>
      <c r="E13391" t="s">
        <v>51705</v>
      </c>
      <c r="F13391" t="s">
        <v>51706</v>
      </c>
      <c r="H13391">
        <v>62.942207799999998</v>
      </c>
      <c r="I13391">
        <v>-135.54355039999999</v>
      </c>
      <c r="J13391" s="1" t="str">
        <f t="shared" si="1937"/>
        <v>Fluid (stream)</v>
      </c>
      <c r="K13391" s="1" t="str">
        <f t="shared" si="1938"/>
        <v>Untreated Water</v>
      </c>
      <c r="O13391">
        <v>0.54</v>
      </c>
      <c r="P13391">
        <v>30</v>
      </c>
      <c r="Q13391">
        <v>7.7</v>
      </c>
    </row>
    <row r="13392" spans="1:17" hidden="1" x14ac:dyDescent="0.3">
      <c r="A13392" t="s">
        <v>51707</v>
      </c>
      <c r="B13392" t="s">
        <v>51708</v>
      </c>
      <c r="C13392" s="1" t="str">
        <f t="shared" si="1932"/>
        <v>21:0723</v>
      </c>
      <c r="D13392" s="1" t="str">
        <f t="shared" si="1936"/>
        <v>21:0213</v>
      </c>
      <c r="E13392" t="s">
        <v>51709</v>
      </c>
      <c r="F13392" t="s">
        <v>51710</v>
      </c>
      <c r="H13392">
        <v>62.907403700000003</v>
      </c>
      <c r="I13392">
        <v>-135.62343749999999</v>
      </c>
      <c r="J13392" s="1" t="str">
        <f t="shared" si="1937"/>
        <v>Fluid (stream)</v>
      </c>
      <c r="K13392" s="1" t="str">
        <f t="shared" si="1938"/>
        <v>Untreated Water</v>
      </c>
      <c r="O13392">
        <v>2.5000000000000001E-2</v>
      </c>
      <c r="P13392">
        <v>20</v>
      </c>
      <c r="Q13392">
        <v>7.9</v>
      </c>
    </row>
    <row r="13393" spans="1:17" hidden="1" x14ac:dyDescent="0.3">
      <c r="A13393" t="s">
        <v>51711</v>
      </c>
      <c r="B13393" t="s">
        <v>51712</v>
      </c>
      <c r="C13393" s="1" t="str">
        <f t="shared" si="1932"/>
        <v>21:0723</v>
      </c>
      <c r="D13393" s="1" t="str">
        <f t="shared" si="1936"/>
        <v>21:0213</v>
      </c>
      <c r="E13393" t="s">
        <v>51713</v>
      </c>
      <c r="F13393" t="s">
        <v>51714</v>
      </c>
      <c r="H13393">
        <v>62.904306800000001</v>
      </c>
      <c r="I13393">
        <v>-135.72684219999999</v>
      </c>
      <c r="J13393" s="1" t="str">
        <f t="shared" si="1937"/>
        <v>Fluid (stream)</v>
      </c>
      <c r="K13393" s="1" t="str">
        <f t="shared" si="1938"/>
        <v>Untreated Water</v>
      </c>
      <c r="O13393">
        <v>2.06</v>
      </c>
      <c r="P13393">
        <v>50</v>
      </c>
      <c r="Q13393">
        <v>7.7</v>
      </c>
    </row>
    <row r="13394" spans="1:17" hidden="1" x14ac:dyDescent="0.3">
      <c r="A13394" t="s">
        <v>51715</v>
      </c>
      <c r="B13394" t="s">
        <v>51716</v>
      </c>
      <c r="C13394" s="1" t="str">
        <f t="shared" si="1932"/>
        <v>21:0723</v>
      </c>
      <c r="D13394" s="1" t="str">
        <f t="shared" si="1936"/>
        <v>21:0213</v>
      </c>
      <c r="E13394" t="s">
        <v>51717</v>
      </c>
      <c r="F13394" t="s">
        <v>51718</v>
      </c>
      <c r="H13394">
        <v>62.918907799999999</v>
      </c>
      <c r="I13394">
        <v>-135.71875900000001</v>
      </c>
      <c r="J13394" s="1" t="str">
        <f t="shared" si="1937"/>
        <v>Fluid (stream)</v>
      </c>
      <c r="K13394" s="1" t="str">
        <f t="shared" si="1938"/>
        <v>Untreated Water</v>
      </c>
      <c r="O13394">
        <v>0.25</v>
      </c>
      <c r="P13394">
        <v>40</v>
      </c>
      <c r="Q13394">
        <v>7.8</v>
      </c>
    </row>
    <row r="13395" spans="1:17" hidden="1" x14ac:dyDescent="0.3">
      <c r="A13395" t="s">
        <v>51719</v>
      </c>
      <c r="B13395" t="s">
        <v>51720</v>
      </c>
      <c r="C13395" s="1" t="str">
        <f t="shared" si="1932"/>
        <v>21:0723</v>
      </c>
      <c r="D13395" s="1" t="str">
        <f t="shared" si="1936"/>
        <v>21:0213</v>
      </c>
      <c r="E13395" t="s">
        <v>51721</v>
      </c>
      <c r="F13395" t="s">
        <v>51722</v>
      </c>
      <c r="H13395">
        <v>62.926307100000002</v>
      </c>
      <c r="I13395">
        <v>-135.76266029999999</v>
      </c>
      <c r="J13395" s="1" t="str">
        <f t="shared" si="1937"/>
        <v>Fluid (stream)</v>
      </c>
      <c r="K13395" s="1" t="str">
        <f t="shared" si="1938"/>
        <v>Untreated Water</v>
      </c>
      <c r="O13395">
        <v>1.84</v>
      </c>
      <c r="P13395">
        <v>50</v>
      </c>
      <c r="Q13395">
        <v>7.7</v>
      </c>
    </row>
    <row r="13396" spans="1:17" hidden="1" x14ac:dyDescent="0.3">
      <c r="A13396" t="s">
        <v>51723</v>
      </c>
      <c r="B13396" t="s">
        <v>51724</v>
      </c>
      <c r="C13396" s="1" t="str">
        <f t="shared" si="1932"/>
        <v>21:0723</v>
      </c>
      <c r="D13396" s="1" t="str">
        <f t="shared" si="1936"/>
        <v>21:0213</v>
      </c>
      <c r="E13396" t="s">
        <v>51725</v>
      </c>
      <c r="F13396" t="s">
        <v>51726</v>
      </c>
      <c r="H13396">
        <v>62.887100699999998</v>
      </c>
      <c r="I13396">
        <v>-135.77703790000001</v>
      </c>
      <c r="J13396" s="1" t="str">
        <f t="shared" si="1937"/>
        <v>Fluid (stream)</v>
      </c>
      <c r="K13396" s="1" t="str">
        <f t="shared" si="1938"/>
        <v>Untreated Water</v>
      </c>
      <c r="O13396">
        <v>2.14</v>
      </c>
      <c r="P13396">
        <v>420</v>
      </c>
      <c r="Q13396">
        <v>7.6</v>
      </c>
    </row>
    <row r="13397" spans="1:17" hidden="1" x14ac:dyDescent="0.3">
      <c r="A13397" t="s">
        <v>51727</v>
      </c>
      <c r="B13397" t="s">
        <v>51728</v>
      </c>
      <c r="C13397" s="1" t="str">
        <f t="shared" si="1932"/>
        <v>21:0723</v>
      </c>
      <c r="D13397" s="1" t="str">
        <f t="shared" si="1936"/>
        <v>21:0213</v>
      </c>
      <c r="E13397" t="s">
        <v>51729</v>
      </c>
      <c r="F13397" t="s">
        <v>51730</v>
      </c>
      <c r="H13397">
        <v>62.903400300000001</v>
      </c>
      <c r="I13397">
        <v>-135.80464850000001</v>
      </c>
      <c r="J13397" s="1" t="str">
        <f t="shared" si="1937"/>
        <v>Fluid (stream)</v>
      </c>
      <c r="K13397" s="1" t="str">
        <f t="shared" si="1938"/>
        <v>Untreated Water</v>
      </c>
      <c r="O13397">
        <v>0.97</v>
      </c>
      <c r="P13397">
        <v>700</v>
      </c>
      <c r="Q13397">
        <v>7.8</v>
      </c>
    </row>
    <row r="13398" spans="1:17" hidden="1" x14ac:dyDescent="0.3">
      <c r="A13398" t="s">
        <v>51731</v>
      </c>
      <c r="B13398" t="s">
        <v>51732</v>
      </c>
      <c r="C13398" s="1" t="str">
        <f t="shared" si="1932"/>
        <v>21:0723</v>
      </c>
      <c r="D13398" s="1" t="str">
        <f t="shared" si="1936"/>
        <v>21:0213</v>
      </c>
      <c r="E13398" t="s">
        <v>51733</v>
      </c>
      <c r="F13398" t="s">
        <v>51734</v>
      </c>
      <c r="H13398">
        <v>62.921705299999999</v>
      </c>
      <c r="I13398">
        <v>-135.85176100000001</v>
      </c>
      <c r="J13398" s="1" t="str">
        <f t="shared" si="1937"/>
        <v>Fluid (stream)</v>
      </c>
      <c r="K13398" s="1" t="str">
        <f t="shared" si="1938"/>
        <v>Untreated Water</v>
      </c>
      <c r="O13398">
        <v>0.68</v>
      </c>
      <c r="P13398">
        <v>140</v>
      </c>
      <c r="Q13398">
        <v>7.7</v>
      </c>
    </row>
    <row r="13399" spans="1:17" hidden="1" x14ac:dyDescent="0.3">
      <c r="A13399" t="s">
        <v>51735</v>
      </c>
      <c r="B13399" t="s">
        <v>51736</v>
      </c>
      <c r="C13399" s="1" t="str">
        <f t="shared" si="1932"/>
        <v>21:0723</v>
      </c>
      <c r="D13399" s="1" t="str">
        <f>HYPERLINK("http://geochem.nrcan.gc.ca/cdogs/content/svy/svy_e.htm", "")</f>
        <v/>
      </c>
      <c r="G13399" s="1" t="str">
        <f>HYPERLINK("http://geochem.nrcan.gc.ca/cdogs/content/cr_/cr_00084_e.htm", "84")</f>
        <v>84</v>
      </c>
      <c r="J13399" t="s">
        <v>11453</v>
      </c>
      <c r="K13399" t="s">
        <v>11454</v>
      </c>
      <c r="O13399">
        <v>0.19</v>
      </c>
      <c r="P13399">
        <v>20</v>
      </c>
      <c r="Q13399">
        <v>7.6</v>
      </c>
    </row>
    <row r="13400" spans="1:17" hidden="1" x14ac:dyDescent="0.3">
      <c r="A13400" t="s">
        <v>51737</v>
      </c>
      <c r="B13400" t="s">
        <v>51738</v>
      </c>
      <c r="C13400" s="1" t="str">
        <f t="shared" si="1932"/>
        <v>21:0723</v>
      </c>
      <c r="D13400" s="1" t="str">
        <f>HYPERLINK("http://geochem.nrcan.gc.ca/cdogs/content/svy/svy210213_e.htm", "21:0213")</f>
        <v>21:0213</v>
      </c>
      <c r="E13400" t="s">
        <v>51739</v>
      </c>
      <c r="F13400" t="s">
        <v>51740</v>
      </c>
      <c r="H13400">
        <v>62.893401400000002</v>
      </c>
      <c r="I13400">
        <v>-135.8353558</v>
      </c>
      <c r="J13400" s="1" t="str">
        <f>HYPERLINK("http://geochem.nrcan.gc.ca/cdogs/content/kwd/kwd020018_e.htm", "Fluid (stream)")</f>
        <v>Fluid (stream)</v>
      </c>
      <c r="K13400" s="1" t="str">
        <f>HYPERLINK("http://geochem.nrcan.gc.ca/cdogs/content/kwd/kwd080007_e.htm", "Untreated Water")</f>
        <v>Untreated Water</v>
      </c>
      <c r="O13400">
        <v>0.93</v>
      </c>
      <c r="P13400">
        <v>200</v>
      </c>
      <c r="Q13400">
        <v>6.4</v>
      </c>
    </row>
    <row r="13401" spans="1:17" hidden="1" x14ac:dyDescent="0.3">
      <c r="A13401" t="s">
        <v>51741</v>
      </c>
      <c r="B13401" t="s">
        <v>51742</v>
      </c>
      <c r="C13401" s="1" t="str">
        <f t="shared" si="1932"/>
        <v>21:0723</v>
      </c>
      <c r="D13401" s="1" t="str">
        <f>HYPERLINK("http://geochem.nrcan.gc.ca/cdogs/content/svy/svy210213_e.htm", "21:0213")</f>
        <v>21:0213</v>
      </c>
      <c r="E13401" t="s">
        <v>51743</v>
      </c>
      <c r="F13401" t="s">
        <v>51744</v>
      </c>
      <c r="H13401">
        <v>62.901898099999997</v>
      </c>
      <c r="I13401">
        <v>-135.92375340000001</v>
      </c>
      <c r="J13401" s="1" t="str">
        <f>HYPERLINK("http://geochem.nrcan.gc.ca/cdogs/content/kwd/kwd020018_e.htm", "Fluid (stream)")</f>
        <v>Fluid (stream)</v>
      </c>
      <c r="K13401" s="1" t="str">
        <f>HYPERLINK("http://geochem.nrcan.gc.ca/cdogs/content/kwd/kwd080007_e.htm", "Untreated Water")</f>
        <v>Untreated Water</v>
      </c>
      <c r="O13401">
        <v>2.5000000000000001E-2</v>
      </c>
      <c r="P13401">
        <v>450</v>
      </c>
      <c r="Q13401">
        <v>7.2</v>
      </c>
    </row>
    <row r="13402" spans="1:17" hidden="1" x14ac:dyDescent="0.3">
      <c r="A13402" t="s">
        <v>51745</v>
      </c>
      <c r="B13402" t="s">
        <v>51746</v>
      </c>
      <c r="C13402" s="1" t="str">
        <f t="shared" si="1932"/>
        <v>21:0723</v>
      </c>
      <c r="D13402" s="1" t="str">
        <f>HYPERLINK("http://geochem.nrcan.gc.ca/cdogs/content/svy/svy210213_e.htm", "21:0213")</f>
        <v>21:0213</v>
      </c>
      <c r="E13402" t="s">
        <v>51747</v>
      </c>
      <c r="F13402" t="s">
        <v>51748</v>
      </c>
      <c r="H13402">
        <v>62.918698499999998</v>
      </c>
      <c r="I13402">
        <v>-135.91066140000001</v>
      </c>
      <c r="J13402" s="1" t="str">
        <f>HYPERLINK("http://geochem.nrcan.gc.ca/cdogs/content/kwd/kwd020018_e.htm", "Fluid (stream)")</f>
        <v>Fluid (stream)</v>
      </c>
      <c r="K13402" s="1" t="str">
        <f>HYPERLINK("http://geochem.nrcan.gc.ca/cdogs/content/kwd/kwd080007_e.htm", "Untreated Water")</f>
        <v>Untreated Water</v>
      </c>
      <c r="O13402">
        <v>0.38</v>
      </c>
      <c r="P13402">
        <v>250</v>
      </c>
      <c r="Q13402">
        <v>6.2</v>
      </c>
    </row>
    <row r="13403" spans="1:17" hidden="1" x14ac:dyDescent="0.3">
      <c r="A13403" t="s">
        <v>51749</v>
      </c>
      <c r="B13403" t="s">
        <v>51750</v>
      </c>
      <c r="C13403" s="1" t="str">
        <f t="shared" si="1932"/>
        <v>21:0723</v>
      </c>
      <c r="D13403" s="1" t="str">
        <f>HYPERLINK("http://geochem.nrcan.gc.ca/cdogs/content/svy/svy_e.htm", "")</f>
        <v/>
      </c>
      <c r="G13403" s="1" t="str">
        <f>HYPERLINK("http://geochem.nrcan.gc.ca/cdogs/content/cr_/cr_00084_e.htm", "84")</f>
        <v>84</v>
      </c>
      <c r="J13403" t="s">
        <v>11453</v>
      </c>
      <c r="K13403" t="s">
        <v>11454</v>
      </c>
      <c r="O13403">
        <v>0.2</v>
      </c>
      <c r="P13403">
        <v>40</v>
      </c>
      <c r="Q13403">
        <v>6.2</v>
      </c>
    </row>
    <row r="13404" spans="1:17" hidden="1" x14ac:dyDescent="0.3">
      <c r="A13404" t="s">
        <v>51751</v>
      </c>
      <c r="B13404" t="s">
        <v>51752</v>
      </c>
      <c r="C13404" s="1" t="str">
        <f t="shared" si="1932"/>
        <v>21:0723</v>
      </c>
      <c r="D13404" s="1" t="str">
        <f t="shared" ref="D13404:D13437" si="1939">HYPERLINK("http://geochem.nrcan.gc.ca/cdogs/content/svy/svy210213_e.htm", "21:0213")</f>
        <v>21:0213</v>
      </c>
      <c r="E13404" t="s">
        <v>51753</v>
      </c>
      <c r="F13404" t="s">
        <v>51754</v>
      </c>
      <c r="H13404">
        <v>62.885200500000003</v>
      </c>
      <c r="I13404">
        <v>-135.94804239999999</v>
      </c>
      <c r="J13404" s="1" t="str">
        <f t="shared" ref="J13404:J13437" si="1940">HYPERLINK("http://geochem.nrcan.gc.ca/cdogs/content/kwd/kwd020018_e.htm", "Fluid (stream)")</f>
        <v>Fluid (stream)</v>
      </c>
      <c r="K13404" s="1" t="str">
        <f t="shared" ref="K13404:K13437" si="1941">HYPERLINK("http://geochem.nrcan.gc.ca/cdogs/content/kwd/kwd080007_e.htm", "Untreated Water")</f>
        <v>Untreated Water</v>
      </c>
      <c r="O13404">
        <v>0.85</v>
      </c>
      <c r="P13404">
        <v>3170</v>
      </c>
      <c r="Q13404">
        <v>7</v>
      </c>
    </row>
    <row r="13405" spans="1:17" hidden="1" x14ac:dyDescent="0.3">
      <c r="A13405" t="s">
        <v>51755</v>
      </c>
      <c r="B13405" t="s">
        <v>51756</v>
      </c>
      <c r="C13405" s="1" t="str">
        <f t="shared" si="1932"/>
        <v>21:0723</v>
      </c>
      <c r="D13405" s="1" t="str">
        <f t="shared" si="1939"/>
        <v>21:0213</v>
      </c>
      <c r="E13405" t="s">
        <v>51753</v>
      </c>
      <c r="F13405" t="s">
        <v>51757</v>
      </c>
      <c r="H13405">
        <v>62.885200500000003</v>
      </c>
      <c r="I13405">
        <v>-135.94804239999999</v>
      </c>
      <c r="J13405" s="1" t="str">
        <f t="shared" si="1940"/>
        <v>Fluid (stream)</v>
      </c>
      <c r="K13405" s="1" t="str">
        <f t="shared" si="1941"/>
        <v>Untreated Water</v>
      </c>
      <c r="O13405">
        <v>0.93</v>
      </c>
      <c r="P13405">
        <v>3440</v>
      </c>
      <c r="Q13405">
        <v>7.1</v>
      </c>
    </row>
    <row r="13406" spans="1:17" hidden="1" x14ac:dyDescent="0.3">
      <c r="A13406" t="s">
        <v>51758</v>
      </c>
      <c r="B13406" t="s">
        <v>51759</v>
      </c>
      <c r="C13406" s="1" t="str">
        <f t="shared" si="1932"/>
        <v>21:0723</v>
      </c>
      <c r="D13406" s="1" t="str">
        <f t="shared" si="1939"/>
        <v>21:0213</v>
      </c>
      <c r="E13406" t="s">
        <v>51760</v>
      </c>
      <c r="F13406" t="s">
        <v>51761</v>
      </c>
      <c r="H13406">
        <v>62.559076500000003</v>
      </c>
      <c r="I13406">
        <v>-135.09314259999999</v>
      </c>
      <c r="J13406" s="1" t="str">
        <f t="shared" si="1940"/>
        <v>Fluid (stream)</v>
      </c>
      <c r="K13406" s="1" t="str">
        <f t="shared" si="1941"/>
        <v>Untreated Water</v>
      </c>
      <c r="O13406">
        <v>0.9</v>
      </c>
      <c r="P13406">
        <v>80</v>
      </c>
      <c r="Q13406">
        <v>7.7</v>
      </c>
    </row>
    <row r="13407" spans="1:17" hidden="1" x14ac:dyDescent="0.3">
      <c r="A13407" t="s">
        <v>51762</v>
      </c>
      <c r="B13407" t="s">
        <v>51763</v>
      </c>
      <c r="C13407" s="1" t="str">
        <f t="shared" si="1932"/>
        <v>21:0723</v>
      </c>
      <c r="D13407" s="1" t="str">
        <f t="shared" si="1939"/>
        <v>21:0213</v>
      </c>
      <c r="E13407" t="s">
        <v>51764</v>
      </c>
      <c r="F13407" t="s">
        <v>51765</v>
      </c>
      <c r="H13407">
        <v>62.593575199999997</v>
      </c>
      <c r="I13407">
        <v>-135.07163439999999</v>
      </c>
      <c r="J13407" s="1" t="str">
        <f t="shared" si="1940"/>
        <v>Fluid (stream)</v>
      </c>
      <c r="K13407" s="1" t="str">
        <f t="shared" si="1941"/>
        <v>Untreated Water</v>
      </c>
      <c r="O13407">
        <v>2.5000000000000001E-2</v>
      </c>
      <c r="P13407">
        <v>50</v>
      </c>
      <c r="Q13407">
        <v>6.7</v>
      </c>
    </row>
    <row r="13408" spans="1:17" hidden="1" x14ac:dyDescent="0.3">
      <c r="A13408" t="s">
        <v>51766</v>
      </c>
      <c r="B13408" t="s">
        <v>51767</v>
      </c>
      <c r="C13408" s="1" t="str">
        <f t="shared" si="1932"/>
        <v>21:0723</v>
      </c>
      <c r="D13408" s="1" t="str">
        <f t="shared" si="1939"/>
        <v>21:0213</v>
      </c>
      <c r="E13408" t="s">
        <v>51768</v>
      </c>
      <c r="F13408" t="s">
        <v>51769</v>
      </c>
      <c r="H13408">
        <v>62.618383700000003</v>
      </c>
      <c r="I13408">
        <v>-135.0280382</v>
      </c>
      <c r="J13408" s="1" t="str">
        <f t="shared" si="1940"/>
        <v>Fluid (stream)</v>
      </c>
      <c r="K13408" s="1" t="str">
        <f t="shared" si="1941"/>
        <v>Untreated Water</v>
      </c>
      <c r="O13408">
        <v>3.33</v>
      </c>
      <c r="P13408">
        <v>40</v>
      </c>
      <c r="Q13408">
        <v>7.9</v>
      </c>
    </row>
    <row r="13409" spans="1:17" hidden="1" x14ac:dyDescent="0.3">
      <c r="A13409" t="s">
        <v>51770</v>
      </c>
      <c r="B13409" t="s">
        <v>51771</v>
      </c>
      <c r="C13409" s="1" t="str">
        <f t="shared" si="1932"/>
        <v>21:0723</v>
      </c>
      <c r="D13409" s="1" t="str">
        <f t="shared" si="1939"/>
        <v>21:0213</v>
      </c>
      <c r="E13409" t="s">
        <v>51772</v>
      </c>
      <c r="F13409" t="s">
        <v>51773</v>
      </c>
      <c r="H13409">
        <v>62.613875299999997</v>
      </c>
      <c r="I13409">
        <v>-135.03752370000001</v>
      </c>
      <c r="J13409" s="1" t="str">
        <f t="shared" si="1940"/>
        <v>Fluid (stream)</v>
      </c>
      <c r="K13409" s="1" t="str">
        <f t="shared" si="1941"/>
        <v>Untreated Water</v>
      </c>
      <c r="O13409">
        <v>1.01</v>
      </c>
      <c r="P13409">
        <v>30</v>
      </c>
      <c r="Q13409">
        <v>7.5</v>
      </c>
    </row>
    <row r="13410" spans="1:17" hidden="1" x14ac:dyDescent="0.3">
      <c r="A13410" t="s">
        <v>51774</v>
      </c>
      <c r="B13410" t="s">
        <v>51775</v>
      </c>
      <c r="C13410" s="1" t="str">
        <f t="shared" si="1932"/>
        <v>21:0723</v>
      </c>
      <c r="D13410" s="1" t="str">
        <f t="shared" si="1939"/>
        <v>21:0213</v>
      </c>
      <c r="E13410" t="s">
        <v>51776</v>
      </c>
      <c r="F13410" t="s">
        <v>51777</v>
      </c>
      <c r="H13410">
        <v>62.488678299999997</v>
      </c>
      <c r="I13410">
        <v>-135.40864160000001</v>
      </c>
      <c r="J13410" s="1" t="str">
        <f t="shared" si="1940"/>
        <v>Fluid (stream)</v>
      </c>
      <c r="K13410" s="1" t="str">
        <f t="shared" si="1941"/>
        <v>Untreated Water</v>
      </c>
      <c r="O13410">
        <v>0.87</v>
      </c>
      <c r="P13410">
        <v>60</v>
      </c>
      <c r="Q13410">
        <v>7.4</v>
      </c>
    </row>
    <row r="13411" spans="1:17" hidden="1" x14ac:dyDescent="0.3">
      <c r="A13411" t="s">
        <v>51778</v>
      </c>
      <c r="B13411" t="s">
        <v>51779</v>
      </c>
      <c r="C13411" s="1" t="str">
        <f t="shared" si="1932"/>
        <v>21:0723</v>
      </c>
      <c r="D13411" s="1" t="str">
        <f t="shared" si="1939"/>
        <v>21:0213</v>
      </c>
      <c r="E13411" t="s">
        <v>51780</v>
      </c>
      <c r="F13411" t="s">
        <v>51781</v>
      </c>
      <c r="H13411">
        <v>62.510179999999998</v>
      </c>
      <c r="I13411">
        <v>-135.42874019999999</v>
      </c>
      <c r="J13411" s="1" t="str">
        <f t="shared" si="1940"/>
        <v>Fluid (stream)</v>
      </c>
      <c r="K13411" s="1" t="str">
        <f t="shared" si="1941"/>
        <v>Untreated Water</v>
      </c>
      <c r="O13411">
        <v>2.5000000000000001E-2</v>
      </c>
      <c r="P13411">
        <v>50</v>
      </c>
      <c r="Q13411">
        <v>7.8</v>
      </c>
    </row>
    <row r="13412" spans="1:17" hidden="1" x14ac:dyDescent="0.3">
      <c r="A13412" t="s">
        <v>51782</v>
      </c>
      <c r="B13412" t="s">
        <v>51783</v>
      </c>
      <c r="C13412" s="1" t="str">
        <f t="shared" si="1932"/>
        <v>21:0723</v>
      </c>
      <c r="D13412" s="1" t="str">
        <f t="shared" si="1939"/>
        <v>21:0213</v>
      </c>
      <c r="E13412" t="s">
        <v>51784</v>
      </c>
      <c r="F13412" t="s">
        <v>51785</v>
      </c>
      <c r="H13412">
        <v>62.544375199999998</v>
      </c>
      <c r="I13412">
        <v>-135.32524770000001</v>
      </c>
      <c r="J13412" s="1" t="str">
        <f t="shared" si="1940"/>
        <v>Fluid (stream)</v>
      </c>
      <c r="K13412" s="1" t="str">
        <f t="shared" si="1941"/>
        <v>Untreated Water</v>
      </c>
      <c r="O13412">
        <v>1.72</v>
      </c>
      <c r="P13412">
        <v>50</v>
      </c>
      <c r="Q13412">
        <v>7.1</v>
      </c>
    </row>
    <row r="13413" spans="1:17" hidden="1" x14ac:dyDescent="0.3">
      <c r="A13413" t="s">
        <v>51786</v>
      </c>
      <c r="B13413" t="s">
        <v>51787</v>
      </c>
      <c r="C13413" s="1" t="str">
        <f t="shared" si="1932"/>
        <v>21:0723</v>
      </c>
      <c r="D13413" s="1" t="str">
        <f t="shared" si="1939"/>
        <v>21:0213</v>
      </c>
      <c r="E13413" t="s">
        <v>51788</v>
      </c>
      <c r="F13413" t="s">
        <v>51789</v>
      </c>
      <c r="H13413">
        <v>62.529873199999997</v>
      </c>
      <c r="I13413">
        <v>-135.28164390000001</v>
      </c>
      <c r="J13413" s="1" t="str">
        <f t="shared" si="1940"/>
        <v>Fluid (stream)</v>
      </c>
      <c r="K13413" s="1" t="str">
        <f t="shared" si="1941"/>
        <v>Untreated Water</v>
      </c>
      <c r="O13413">
        <v>1.92</v>
      </c>
      <c r="P13413">
        <v>20</v>
      </c>
      <c r="Q13413">
        <v>6.9</v>
      </c>
    </row>
    <row r="13414" spans="1:17" hidden="1" x14ac:dyDescent="0.3">
      <c r="A13414" t="s">
        <v>51790</v>
      </c>
      <c r="B13414" t="s">
        <v>51791</v>
      </c>
      <c r="C13414" s="1" t="str">
        <f t="shared" si="1932"/>
        <v>21:0723</v>
      </c>
      <c r="D13414" s="1" t="str">
        <f t="shared" si="1939"/>
        <v>21:0213</v>
      </c>
      <c r="E13414" t="s">
        <v>51792</v>
      </c>
      <c r="F13414" t="s">
        <v>51793</v>
      </c>
      <c r="H13414">
        <v>62.523372100000003</v>
      </c>
      <c r="I13414">
        <v>-135.2440321</v>
      </c>
      <c r="J13414" s="1" t="str">
        <f t="shared" si="1940"/>
        <v>Fluid (stream)</v>
      </c>
      <c r="K13414" s="1" t="str">
        <f t="shared" si="1941"/>
        <v>Untreated Water</v>
      </c>
      <c r="O13414">
        <v>2.14</v>
      </c>
      <c r="P13414">
        <v>30</v>
      </c>
      <c r="Q13414">
        <v>7.2</v>
      </c>
    </row>
    <row r="13415" spans="1:17" hidden="1" x14ac:dyDescent="0.3">
      <c r="A13415" t="s">
        <v>51794</v>
      </c>
      <c r="B13415" t="s">
        <v>51795</v>
      </c>
      <c r="C13415" s="1" t="str">
        <f t="shared" si="1932"/>
        <v>21:0723</v>
      </c>
      <c r="D13415" s="1" t="str">
        <f t="shared" si="1939"/>
        <v>21:0213</v>
      </c>
      <c r="E13415" t="s">
        <v>51796</v>
      </c>
      <c r="F13415" t="s">
        <v>51797</v>
      </c>
      <c r="H13415">
        <v>62.515276</v>
      </c>
      <c r="I13415">
        <v>-135.23312949999999</v>
      </c>
      <c r="J13415" s="1" t="str">
        <f t="shared" si="1940"/>
        <v>Fluid (stream)</v>
      </c>
      <c r="K13415" s="1" t="str">
        <f t="shared" si="1941"/>
        <v>Untreated Water</v>
      </c>
      <c r="O13415">
        <v>0.56999999999999995</v>
      </c>
      <c r="P13415">
        <v>30</v>
      </c>
      <c r="Q13415">
        <v>7.6</v>
      </c>
    </row>
    <row r="13416" spans="1:17" hidden="1" x14ac:dyDescent="0.3">
      <c r="A13416" t="s">
        <v>51798</v>
      </c>
      <c r="B13416" t="s">
        <v>51799</v>
      </c>
      <c r="C13416" s="1" t="str">
        <f t="shared" si="1932"/>
        <v>21:0723</v>
      </c>
      <c r="D13416" s="1" t="str">
        <f t="shared" si="1939"/>
        <v>21:0213</v>
      </c>
      <c r="E13416" t="s">
        <v>51800</v>
      </c>
      <c r="F13416" t="s">
        <v>51801</v>
      </c>
      <c r="H13416">
        <v>62.6493818</v>
      </c>
      <c r="I13416">
        <v>-134.95492780000001</v>
      </c>
      <c r="J13416" s="1" t="str">
        <f t="shared" si="1940"/>
        <v>Fluid (stream)</v>
      </c>
      <c r="K13416" s="1" t="str">
        <f t="shared" si="1941"/>
        <v>Untreated Water</v>
      </c>
      <c r="O13416">
        <v>4.16</v>
      </c>
      <c r="P13416">
        <v>40</v>
      </c>
      <c r="Q13416">
        <v>6.8</v>
      </c>
    </row>
    <row r="13417" spans="1:17" hidden="1" x14ac:dyDescent="0.3">
      <c r="A13417" t="s">
        <v>51802</v>
      </c>
      <c r="B13417" t="s">
        <v>51803</v>
      </c>
      <c r="C13417" s="1" t="str">
        <f t="shared" si="1932"/>
        <v>21:0723</v>
      </c>
      <c r="D13417" s="1" t="str">
        <f t="shared" si="1939"/>
        <v>21:0213</v>
      </c>
      <c r="E13417" t="s">
        <v>51804</v>
      </c>
      <c r="F13417" t="s">
        <v>51805</v>
      </c>
      <c r="H13417">
        <v>62.666382300000002</v>
      </c>
      <c r="I13417">
        <v>-134.82562279999999</v>
      </c>
      <c r="J13417" s="1" t="str">
        <f t="shared" si="1940"/>
        <v>Fluid (stream)</v>
      </c>
      <c r="K13417" s="1" t="str">
        <f t="shared" si="1941"/>
        <v>Untreated Water</v>
      </c>
      <c r="O13417">
        <v>2.5000000000000001E-2</v>
      </c>
      <c r="P13417">
        <v>180</v>
      </c>
      <c r="Q13417">
        <v>6.5</v>
      </c>
    </row>
    <row r="13418" spans="1:17" hidden="1" x14ac:dyDescent="0.3">
      <c r="A13418" t="s">
        <v>51806</v>
      </c>
      <c r="B13418" t="s">
        <v>51807</v>
      </c>
      <c r="C13418" s="1" t="str">
        <f t="shared" si="1932"/>
        <v>21:0723</v>
      </c>
      <c r="D13418" s="1" t="str">
        <f t="shared" si="1939"/>
        <v>21:0213</v>
      </c>
      <c r="E13418" t="s">
        <v>51808</v>
      </c>
      <c r="F13418" t="s">
        <v>51809</v>
      </c>
      <c r="H13418">
        <v>62.673878999999999</v>
      </c>
      <c r="I13418">
        <v>-134.80603360000001</v>
      </c>
      <c r="J13418" s="1" t="str">
        <f t="shared" si="1940"/>
        <v>Fluid (stream)</v>
      </c>
      <c r="K13418" s="1" t="str">
        <f t="shared" si="1941"/>
        <v>Untreated Water</v>
      </c>
      <c r="O13418">
        <v>2.5000000000000001E-2</v>
      </c>
      <c r="P13418">
        <v>190</v>
      </c>
      <c r="Q13418">
        <v>6.8</v>
      </c>
    </row>
    <row r="13419" spans="1:17" hidden="1" x14ac:dyDescent="0.3">
      <c r="A13419" t="s">
        <v>51810</v>
      </c>
      <c r="B13419" t="s">
        <v>51811</v>
      </c>
      <c r="C13419" s="1" t="str">
        <f t="shared" ref="C13419:C13482" si="1942">HYPERLINK("http://geochem.nrcan.gc.ca/cdogs/content/bdl/bdl210723_e.htm", "21:0723")</f>
        <v>21:0723</v>
      </c>
      <c r="D13419" s="1" t="str">
        <f t="shared" si="1939"/>
        <v>21:0213</v>
      </c>
      <c r="E13419" t="s">
        <v>51812</v>
      </c>
      <c r="F13419" t="s">
        <v>51813</v>
      </c>
      <c r="H13419">
        <v>62.676581400000003</v>
      </c>
      <c r="I13419">
        <v>-134.48421500000001</v>
      </c>
      <c r="J13419" s="1" t="str">
        <f t="shared" si="1940"/>
        <v>Fluid (stream)</v>
      </c>
      <c r="K13419" s="1" t="str">
        <f t="shared" si="1941"/>
        <v>Untreated Water</v>
      </c>
      <c r="O13419">
        <v>2.5000000000000001E-2</v>
      </c>
      <c r="P13419">
        <v>60</v>
      </c>
      <c r="Q13419">
        <v>7.2</v>
      </c>
    </row>
    <row r="13420" spans="1:17" hidden="1" x14ac:dyDescent="0.3">
      <c r="A13420" t="s">
        <v>51814</v>
      </c>
      <c r="B13420" t="s">
        <v>51815</v>
      </c>
      <c r="C13420" s="1" t="str">
        <f t="shared" si="1942"/>
        <v>21:0723</v>
      </c>
      <c r="D13420" s="1" t="str">
        <f t="shared" si="1939"/>
        <v>21:0213</v>
      </c>
      <c r="E13420" t="s">
        <v>51816</v>
      </c>
      <c r="F13420" t="s">
        <v>51817</v>
      </c>
      <c r="H13420">
        <v>62.691183600000002</v>
      </c>
      <c r="I13420">
        <v>-134.45981269999999</v>
      </c>
      <c r="J13420" s="1" t="str">
        <f t="shared" si="1940"/>
        <v>Fluid (stream)</v>
      </c>
      <c r="K13420" s="1" t="str">
        <f t="shared" si="1941"/>
        <v>Untreated Water</v>
      </c>
      <c r="O13420">
        <v>1.47</v>
      </c>
      <c r="P13420">
        <v>70</v>
      </c>
      <c r="Q13420">
        <v>7.4</v>
      </c>
    </row>
    <row r="13421" spans="1:17" hidden="1" x14ac:dyDescent="0.3">
      <c r="A13421" t="s">
        <v>51818</v>
      </c>
      <c r="B13421" t="s">
        <v>51819</v>
      </c>
      <c r="C13421" s="1" t="str">
        <f t="shared" si="1942"/>
        <v>21:0723</v>
      </c>
      <c r="D13421" s="1" t="str">
        <f t="shared" si="1939"/>
        <v>21:0213</v>
      </c>
      <c r="E13421" t="s">
        <v>51820</v>
      </c>
      <c r="F13421" t="s">
        <v>51821</v>
      </c>
      <c r="H13421">
        <v>62.694084699999998</v>
      </c>
      <c r="I13421">
        <v>-134.38181950000001</v>
      </c>
      <c r="J13421" s="1" t="str">
        <f t="shared" si="1940"/>
        <v>Fluid (stream)</v>
      </c>
      <c r="K13421" s="1" t="str">
        <f t="shared" si="1941"/>
        <v>Untreated Water</v>
      </c>
      <c r="O13421">
        <v>0.25</v>
      </c>
      <c r="P13421">
        <v>20</v>
      </c>
      <c r="Q13421">
        <v>7.2</v>
      </c>
    </row>
    <row r="13422" spans="1:17" hidden="1" x14ac:dyDescent="0.3">
      <c r="A13422" t="s">
        <v>51822</v>
      </c>
      <c r="B13422" t="s">
        <v>51823</v>
      </c>
      <c r="C13422" s="1" t="str">
        <f t="shared" si="1942"/>
        <v>21:0723</v>
      </c>
      <c r="D13422" s="1" t="str">
        <f t="shared" si="1939"/>
        <v>21:0213</v>
      </c>
      <c r="E13422" t="s">
        <v>51820</v>
      </c>
      <c r="F13422" t="s">
        <v>51824</v>
      </c>
      <c r="H13422">
        <v>62.694084699999998</v>
      </c>
      <c r="I13422">
        <v>-134.38181950000001</v>
      </c>
      <c r="J13422" s="1" t="str">
        <f t="shared" si="1940"/>
        <v>Fluid (stream)</v>
      </c>
      <c r="K13422" s="1" t="str">
        <f t="shared" si="1941"/>
        <v>Untreated Water</v>
      </c>
      <c r="O13422">
        <v>0.25</v>
      </c>
      <c r="P13422">
        <v>20</v>
      </c>
      <c r="Q13422">
        <v>7.6</v>
      </c>
    </row>
    <row r="13423" spans="1:17" hidden="1" x14ac:dyDescent="0.3">
      <c r="A13423" t="s">
        <v>51825</v>
      </c>
      <c r="B13423" t="s">
        <v>51826</v>
      </c>
      <c r="C13423" s="1" t="str">
        <f t="shared" si="1942"/>
        <v>21:0723</v>
      </c>
      <c r="D13423" s="1" t="str">
        <f t="shared" si="1939"/>
        <v>21:0213</v>
      </c>
      <c r="E13423" t="s">
        <v>51827</v>
      </c>
      <c r="F13423" t="s">
        <v>51828</v>
      </c>
      <c r="H13423">
        <v>62.724989100000002</v>
      </c>
      <c r="I13423">
        <v>-134.3899151</v>
      </c>
      <c r="J13423" s="1" t="str">
        <f t="shared" si="1940"/>
        <v>Fluid (stream)</v>
      </c>
      <c r="K13423" s="1" t="str">
        <f t="shared" si="1941"/>
        <v>Untreated Water</v>
      </c>
      <c r="O13423">
        <v>2.5000000000000001E-2</v>
      </c>
      <c r="P13423">
        <v>50</v>
      </c>
      <c r="Q13423">
        <v>7.3</v>
      </c>
    </row>
    <row r="13424" spans="1:17" hidden="1" x14ac:dyDescent="0.3">
      <c r="A13424" t="s">
        <v>51829</v>
      </c>
      <c r="B13424" t="s">
        <v>51830</v>
      </c>
      <c r="C13424" s="1" t="str">
        <f t="shared" si="1942"/>
        <v>21:0723</v>
      </c>
      <c r="D13424" s="1" t="str">
        <f t="shared" si="1939"/>
        <v>21:0213</v>
      </c>
      <c r="E13424" t="s">
        <v>51831</v>
      </c>
      <c r="F13424" t="s">
        <v>51832</v>
      </c>
      <c r="H13424">
        <v>62.714888999999999</v>
      </c>
      <c r="I13424">
        <v>-134.34360810000001</v>
      </c>
      <c r="J13424" s="1" t="str">
        <f t="shared" si="1940"/>
        <v>Fluid (stream)</v>
      </c>
      <c r="K13424" s="1" t="str">
        <f t="shared" si="1941"/>
        <v>Untreated Water</v>
      </c>
      <c r="O13424">
        <v>2.5000000000000001E-2</v>
      </c>
      <c r="P13424">
        <v>40</v>
      </c>
      <c r="Q13424">
        <v>7.6</v>
      </c>
    </row>
    <row r="13425" spans="1:17" hidden="1" x14ac:dyDescent="0.3">
      <c r="A13425" t="s">
        <v>51833</v>
      </c>
      <c r="B13425" t="s">
        <v>51834</v>
      </c>
      <c r="C13425" s="1" t="str">
        <f t="shared" si="1942"/>
        <v>21:0723</v>
      </c>
      <c r="D13425" s="1" t="str">
        <f t="shared" si="1939"/>
        <v>21:0213</v>
      </c>
      <c r="E13425" t="s">
        <v>51835</v>
      </c>
      <c r="F13425" t="s">
        <v>51836</v>
      </c>
      <c r="H13425">
        <v>62.733490799999998</v>
      </c>
      <c r="I13425">
        <v>-134.27800199999999</v>
      </c>
      <c r="J13425" s="1" t="str">
        <f t="shared" si="1940"/>
        <v>Fluid (stream)</v>
      </c>
      <c r="K13425" s="1" t="str">
        <f t="shared" si="1941"/>
        <v>Untreated Water</v>
      </c>
      <c r="O13425">
        <v>0.14000000000000001</v>
      </c>
      <c r="P13425">
        <v>30</v>
      </c>
      <c r="Q13425">
        <v>6.8</v>
      </c>
    </row>
    <row r="13426" spans="1:17" hidden="1" x14ac:dyDescent="0.3">
      <c r="A13426" t="s">
        <v>51837</v>
      </c>
      <c r="B13426" t="s">
        <v>51838</v>
      </c>
      <c r="C13426" s="1" t="str">
        <f t="shared" si="1942"/>
        <v>21:0723</v>
      </c>
      <c r="D13426" s="1" t="str">
        <f t="shared" si="1939"/>
        <v>21:0213</v>
      </c>
      <c r="E13426" t="s">
        <v>51839</v>
      </c>
      <c r="F13426" t="s">
        <v>51840</v>
      </c>
      <c r="H13426">
        <v>62.769393000000001</v>
      </c>
      <c r="I13426">
        <v>-134.29330250000001</v>
      </c>
      <c r="J13426" s="1" t="str">
        <f t="shared" si="1940"/>
        <v>Fluid (stream)</v>
      </c>
      <c r="K13426" s="1" t="str">
        <f t="shared" si="1941"/>
        <v>Untreated Water</v>
      </c>
      <c r="O13426">
        <v>0.34</v>
      </c>
      <c r="P13426">
        <v>40</v>
      </c>
      <c r="Q13426">
        <v>6.9</v>
      </c>
    </row>
    <row r="13427" spans="1:17" hidden="1" x14ac:dyDescent="0.3">
      <c r="A13427" t="s">
        <v>51841</v>
      </c>
      <c r="B13427" t="s">
        <v>51842</v>
      </c>
      <c r="C13427" s="1" t="str">
        <f t="shared" si="1942"/>
        <v>21:0723</v>
      </c>
      <c r="D13427" s="1" t="str">
        <f t="shared" si="1939"/>
        <v>21:0213</v>
      </c>
      <c r="E13427" t="s">
        <v>51843</v>
      </c>
      <c r="F13427" t="s">
        <v>51844</v>
      </c>
      <c r="H13427">
        <v>62.775691399999999</v>
      </c>
      <c r="I13427">
        <v>-134.26801280000001</v>
      </c>
      <c r="J13427" s="1" t="str">
        <f t="shared" si="1940"/>
        <v>Fluid (stream)</v>
      </c>
      <c r="K13427" s="1" t="str">
        <f t="shared" si="1941"/>
        <v>Untreated Water</v>
      </c>
      <c r="O13427">
        <v>2.5000000000000001E-2</v>
      </c>
      <c r="P13427">
        <v>20</v>
      </c>
      <c r="Q13427">
        <v>6.6</v>
      </c>
    </row>
    <row r="13428" spans="1:17" hidden="1" x14ac:dyDescent="0.3">
      <c r="A13428" t="s">
        <v>51845</v>
      </c>
      <c r="B13428" t="s">
        <v>51846</v>
      </c>
      <c r="C13428" s="1" t="str">
        <f t="shared" si="1942"/>
        <v>21:0723</v>
      </c>
      <c r="D13428" s="1" t="str">
        <f t="shared" si="1939"/>
        <v>21:0213</v>
      </c>
      <c r="E13428" t="s">
        <v>51847</v>
      </c>
      <c r="F13428" t="s">
        <v>51848</v>
      </c>
      <c r="H13428">
        <v>62.787791599999998</v>
      </c>
      <c r="I13428">
        <v>-134.24250420000001</v>
      </c>
      <c r="J13428" s="1" t="str">
        <f t="shared" si="1940"/>
        <v>Fluid (stream)</v>
      </c>
      <c r="K13428" s="1" t="str">
        <f t="shared" si="1941"/>
        <v>Untreated Water</v>
      </c>
      <c r="O13428">
        <v>0.15</v>
      </c>
      <c r="P13428">
        <v>30</v>
      </c>
      <c r="Q13428">
        <v>6.9</v>
      </c>
    </row>
    <row r="13429" spans="1:17" hidden="1" x14ac:dyDescent="0.3">
      <c r="A13429" t="s">
        <v>51849</v>
      </c>
      <c r="B13429" t="s">
        <v>51850</v>
      </c>
      <c r="C13429" s="1" t="str">
        <f t="shared" si="1942"/>
        <v>21:0723</v>
      </c>
      <c r="D13429" s="1" t="str">
        <f t="shared" si="1939"/>
        <v>21:0213</v>
      </c>
      <c r="E13429" t="s">
        <v>51851</v>
      </c>
      <c r="F13429" t="s">
        <v>51852</v>
      </c>
      <c r="H13429">
        <v>62.795595900000002</v>
      </c>
      <c r="I13429">
        <v>-134.38141089999999</v>
      </c>
      <c r="J13429" s="1" t="str">
        <f t="shared" si="1940"/>
        <v>Fluid (stream)</v>
      </c>
      <c r="K13429" s="1" t="str">
        <f t="shared" si="1941"/>
        <v>Untreated Water</v>
      </c>
      <c r="O13429">
        <v>2.5000000000000001E-2</v>
      </c>
      <c r="P13429">
        <v>30</v>
      </c>
      <c r="Q13429">
        <v>6.9</v>
      </c>
    </row>
    <row r="13430" spans="1:17" hidden="1" x14ac:dyDescent="0.3">
      <c r="A13430" t="s">
        <v>51853</v>
      </c>
      <c r="B13430" t="s">
        <v>51854</v>
      </c>
      <c r="C13430" s="1" t="str">
        <f t="shared" si="1942"/>
        <v>21:0723</v>
      </c>
      <c r="D13430" s="1" t="str">
        <f t="shared" si="1939"/>
        <v>21:0213</v>
      </c>
      <c r="E13430" t="s">
        <v>51855</v>
      </c>
      <c r="F13430" t="s">
        <v>51856</v>
      </c>
      <c r="H13430">
        <v>62.773090699999997</v>
      </c>
      <c r="I13430">
        <v>-134.39981040000001</v>
      </c>
      <c r="J13430" s="1" t="str">
        <f t="shared" si="1940"/>
        <v>Fluid (stream)</v>
      </c>
      <c r="K13430" s="1" t="str">
        <f t="shared" si="1941"/>
        <v>Untreated Water</v>
      </c>
      <c r="O13430">
        <v>2.5000000000000001E-2</v>
      </c>
      <c r="P13430">
        <v>20</v>
      </c>
      <c r="Q13430">
        <v>6.7</v>
      </c>
    </row>
    <row r="13431" spans="1:17" hidden="1" x14ac:dyDescent="0.3">
      <c r="A13431" t="s">
        <v>51857</v>
      </c>
      <c r="B13431" t="s">
        <v>51858</v>
      </c>
      <c r="C13431" s="1" t="str">
        <f t="shared" si="1942"/>
        <v>21:0723</v>
      </c>
      <c r="D13431" s="1" t="str">
        <f t="shared" si="1939"/>
        <v>21:0213</v>
      </c>
      <c r="E13431" t="s">
        <v>51859</v>
      </c>
      <c r="F13431" t="s">
        <v>51860</v>
      </c>
      <c r="H13431">
        <v>62.7615871</v>
      </c>
      <c r="I13431">
        <v>-134.3841238</v>
      </c>
      <c r="J13431" s="1" t="str">
        <f t="shared" si="1940"/>
        <v>Fluid (stream)</v>
      </c>
      <c r="K13431" s="1" t="str">
        <f t="shared" si="1941"/>
        <v>Untreated Water</v>
      </c>
      <c r="O13431">
        <v>2.5000000000000001E-2</v>
      </c>
      <c r="P13431">
        <v>20</v>
      </c>
      <c r="Q13431">
        <v>7.1</v>
      </c>
    </row>
    <row r="13432" spans="1:17" hidden="1" x14ac:dyDescent="0.3">
      <c r="A13432" t="s">
        <v>51861</v>
      </c>
      <c r="B13432" t="s">
        <v>51862</v>
      </c>
      <c r="C13432" s="1" t="str">
        <f t="shared" si="1942"/>
        <v>21:0723</v>
      </c>
      <c r="D13432" s="1" t="str">
        <f t="shared" si="1939"/>
        <v>21:0213</v>
      </c>
      <c r="E13432" t="s">
        <v>51863</v>
      </c>
      <c r="F13432" t="s">
        <v>51864</v>
      </c>
      <c r="H13432">
        <v>62.744081799999996</v>
      </c>
      <c r="I13432">
        <v>-134.4465132</v>
      </c>
      <c r="J13432" s="1" t="str">
        <f t="shared" si="1940"/>
        <v>Fluid (stream)</v>
      </c>
      <c r="K13432" s="1" t="str">
        <f t="shared" si="1941"/>
        <v>Untreated Water</v>
      </c>
      <c r="O13432">
        <v>0.62</v>
      </c>
      <c r="P13432">
        <v>100</v>
      </c>
      <c r="Q13432">
        <v>7.7</v>
      </c>
    </row>
    <row r="13433" spans="1:17" hidden="1" x14ac:dyDescent="0.3">
      <c r="A13433" t="s">
        <v>51865</v>
      </c>
      <c r="B13433" t="s">
        <v>51866</v>
      </c>
      <c r="C13433" s="1" t="str">
        <f t="shared" si="1942"/>
        <v>21:0723</v>
      </c>
      <c r="D13433" s="1" t="str">
        <f t="shared" si="1939"/>
        <v>21:0213</v>
      </c>
      <c r="E13433" t="s">
        <v>51867</v>
      </c>
      <c r="F13433" t="s">
        <v>51868</v>
      </c>
      <c r="H13433">
        <v>62.737389200000003</v>
      </c>
      <c r="I13433">
        <v>-134.45430930000001</v>
      </c>
      <c r="J13433" s="1" t="str">
        <f t="shared" si="1940"/>
        <v>Fluid (stream)</v>
      </c>
      <c r="K13433" s="1" t="str">
        <f t="shared" si="1941"/>
        <v>Untreated Water</v>
      </c>
      <c r="O13433">
        <v>2.5000000000000001E-2</v>
      </c>
      <c r="P13433">
        <v>10</v>
      </c>
      <c r="Q13433">
        <v>6.7</v>
      </c>
    </row>
    <row r="13434" spans="1:17" hidden="1" x14ac:dyDescent="0.3">
      <c r="A13434" t="s">
        <v>51869</v>
      </c>
      <c r="B13434" t="s">
        <v>51870</v>
      </c>
      <c r="C13434" s="1" t="str">
        <f t="shared" si="1942"/>
        <v>21:0723</v>
      </c>
      <c r="D13434" s="1" t="str">
        <f t="shared" si="1939"/>
        <v>21:0213</v>
      </c>
      <c r="E13434" t="s">
        <v>51871</v>
      </c>
      <c r="F13434" t="s">
        <v>51872</v>
      </c>
      <c r="H13434">
        <v>62.810589299999997</v>
      </c>
      <c r="I13434">
        <v>-134.55861809999999</v>
      </c>
      <c r="J13434" s="1" t="str">
        <f t="shared" si="1940"/>
        <v>Fluid (stream)</v>
      </c>
      <c r="K13434" s="1" t="str">
        <f t="shared" si="1941"/>
        <v>Untreated Water</v>
      </c>
      <c r="O13434">
        <v>2.5000000000000001E-2</v>
      </c>
      <c r="P13434">
        <v>40</v>
      </c>
      <c r="Q13434">
        <v>7.7</v>
      </c>
    </row>
    <row r="13435" spans="1:17" hidden="1" x14ac:dyDescent="0.3">
      <c r="A13435" t="s">
        <v>51873</v>
      </c>
      <c r="B13435" t="s">
        <v>51874</v>
      </c>
      <c r="C13435" s="1" t="str">
        <f t="shared" si="1942"/>
        <v>21:0723</v>
      </c>
      <c r="D13435" s="1" t="str">
        <f t="shared" si="1939"/>
        <v>21:0213</v>
      </c>
      <c r="E13435" t="s">
        <v>51875</v>
      </c>
      <c r="F13435" t="s">
        <v>51876</v>
      </c>
      <c r="H13435">
        <v>62.8157949</v>
      </c>
      <c r="I13435">
        <v>-134.55842200000001</v>
      </c>
      <c r="J13435" s="1" t="str">
        <f t="shared" si="1940"/>
        <v>Fluid (stream)</v>
      </c>
      <c r="K13435" s="1" t="str">
        <f t="shared" si="1941"/>
        <v>Untreated Water</v>
      </c>
      <c r="O13435">
        <v>2.5000000000000001E-2</v>
      </c>
      <c r="P13435">
        <v>50</v>
      </c>
      <c r="Q13435">
        <v>6.8</v>
      </c>
    </row>
    <row r="13436" spans="1:17" hidden="1" x14ac:dyDescent="0.3">
      <c r="A13436" t="s">
        <v>51877</v>
      </c>
      <c r="B13436" t="s">
        <v>51878</v>
      </c>
      <c r="C13436" s="1" t="str">
        <f t="shared" si="1942"/>
        <v>21:0723</v>
      </c>
      <c r="D13436" s="1" t="str">
        <f t="shared" si="1939"/>
        <v>21:0213</v>
      </c>
      <c r="E13436" t="s">
        <v>51879</v>
      </c>
      <c r="F13436" t="s">
        <v>51880</v>
      </c>
      <c r="H13436">
        <v>62.798188500000002</v>
      </c>
      <c r="I13436">
        <v>-134.52172759999999</v>
      </c>
      <c r="J13436" s="1" t="str">
        <f t="shared" si="1940"/>
        <v>Fluid (stream)</v>
      </c>
      <c r="K13436" s="1" t="str">
        <f t="shared" si="1941"/>
        <v>Untreated Water</v>
      </c>
      <c r="O13436">
        <v>0.65</v>
      </c>
      <c r="P13436">
        <v>70</v>
      </c>
      <c r="Q13436">
        <v>7.8</v>
      </c>
    </row>
    <row r="13437" spans="1:17" hidden="1" x14ac:dyDescent="0.3">
      <c r="A13437" t="s">
        <v>51881</v>
      </c>
      <c r="B13437" t="s">
        <v>51882</v>
      </c>
      <c r="C13437" s="1" t="str">
        <f t="shared" si="1942"/>
        <v>21:0723</v>
      </c>
      <c r="D13437" s="1" t="str">
        <f t="shared" si="1939"/>
        <v>21:0213</v>
      </c>
      <c r="E13437" t="s">
        <v>51883</v>
      </c>
      <c r="F13437" t="s">
        <v>51884</v>
      </c>
      <c r="H13437">
        <v>62.783186000000001</v>
      </c>
      <c r="I13437">
        <v>-134.53682689999999</v>
      </c>
      <c r="J13437" s="1" t="str">
        <f t="shared" si="1940"/>
        <v>Fluid (stream)</v>
      </c>
      <c r="K13437" s="1" t="str">
        <f t="shared" si="1941"/>
        <v>Untreated Water</v>
      </c>
      <c r="O13437">
        <v>2.5000000000000001E-2</v>
      </c>
      <c r="P13437">
        <v>80</v>
      </c>
      <c r="Q13437">
        <v>7.9</v>
      </c>
    </row>
    <row r="13438" spans="1:17" hidden="1" x14ac:dyDescent="0.3">
      <c r="A13438" t="s">
        <v>51885</v>
      </c>
      <c r="B13438" t="s">
        <v>51886</v>
      </c>
      <c r="C13438" s="1" t="str">
        <f t="shared" si="1942"/>
        <v>21:0723</v>
      </c>
      <c r="D13438" s="1" t="str">
        <f>HYPERLINK("http://geochem.nrcan.gc.ca/cdogs/content/svy/svy_e.htm", "")</f>
        <v/>
      </c>
      <c r="G13438" s="1" t="str">
        <f>HYPERLINK("http://geochem.nrcan.gc.ca/cdogs/content/cr_/cr_00084_e.htm", "84")</f>
        <v>84</v>
      </c>
      <c r="J13438" t="s">
        <v>11453</v>
      </c>
      <c r="K13438" t="s">
        <v>11454</v>
      </c>
      <c r="O13438">
        <v>0.25</v>
      </c>
      <c r="P13438">
        <v>20</v>
      </c>
      <c r="Q13438">
        <v>7.5</v>
      </c>
    </row>
    <row r="13439" spans="1:17" hidden="1" x14ac:dyDescent="0.3">
      <c r="A13439" t="s">
        <v>51887</v>
      </c>
      <c r="B13439" t="s">
        <v>51888</v>
      </c>
      <c r="C13439" s="1" t="str">
        <f t="shared" si="1942"/>
        <v>21:0723</v>
      </c>
      <c r="D13439" s="1" t="str">
        <f>HYPERLINK("http://geochem.nrcan.gc.ca/cdogs/content/svy/svy210213_e.htm", "21:0213")</f>
        <v>21:0213</v>
      </c>
      <c r="E13439" t="s">
        <v>51889</v>
      </c>
      <c r="F13439" t="s">
        <v>51890</v>
      </c>
      <c r="H13439">
        <v>62.767289400000003</v>
      </c>
      <c r="I13439">
        <v>-134.55072960000001</v>
      </c>
      <c r="J13439" s="1" t="str">
        <f>HYPERLINK("http://geochem.nrcan.gc.ca/cdogs/content/kwd/kwd020018_e.htm", "Fluid (stream)")</f>
        <v>Fluid (stream)</v>
      </c>
      <c r="K13439" s="1" t="str">
        <f>HYPERLINK("http://geochem.nrcan.gc.ca/cdogs/content/kwd/kwd080007_e.htm", "Untreated Water")</f>
        <v>Untreated Water</v>
      </c>
      <c r="O13439">
        <v>2.5000000000000001E-2</v>
      </c>
      <c r="P13439">
        <v>20</v>
      </c>
      <c r="Q13439">
        <v>7.7</v>
      </c>
    </row>
    <row r="13440" spans="1:17" hidden="1" x14ac:dyDescent="0.3">
      <c r="A13440" t="s">
        <v>51891</v>
      </c>
      <c r="B13440" t="s">
        <v>51892</v>
      </c>
      <c r="C13440" s="1" t="str">
        <f t="shared" si="1942"/>
        <v>21:0723</v>
      </c>
      <c r="D13440" s="1" t="str">
        <f>HYPERLINK("http://geochem.nrcan.gc.ca/cdogs/content/svy/svy210213_e.htm", "21:0213")</f>
        <v>21:0213</v>
      </c>
      <c r="E13440" t="s">
        <v>51893</v>
      </c>
      <c r="F13440" t="s">
        <v>51894</v>
      </c>
      <c r="H13440">
        <v>62.746588600000003</v>
      </c>
      <c r="I13440">
        <v>-134.61661549999999</v>
      </c>
      <c r="J13440" s="1" t="str">
        <f>HYPERLINK("http://geochem.nrcan.gc.ca/cdogs/content/kwd/kwd020018_e.htm", "Fluid (stream)")</f>
        <v>Fluid (stream)</v>
      </c>
      <c r="K13440" s="1" t="str">
        <f>HYPERLINK("http://geochem.nrcan.gc.ca/cdogs/content/kwd/kwd080007_e.htm", "Untreated Water")</f>
        <v>Untreated Water</v>
      </c>
      <c r="O13440">
        <v>3.5</v>
      </c>
      <c r="P13440">
        <v>400</v>
      </c>
      <c r="Q13440">
        <v>7.9</v>
      </c>
    </row>
    <row r="13441" spans="1:17" hidden="1" x14ac:dyDescent="0.3">
      <c r="A13441" t="s">
        <v>51895</v>
      </c>
      <c r="B13441" t="s">
        <v>51896</v>
      </c>
      <c r="C13441" s="1" t="str">
        <f t="shared" si="1942"/>
        <v>21:0723</v>
      </c>
      <c r="D13441" s="1" t="str">
        <f>HYPERLINK("http://geochem.nrcan.gc.ca/cdogs/content/svy/svy210213_e.htm", "21:0213")</f>
        <v>21:0213</v>
      </c>
      <c r="E13441" t="s">
        <v>51897</v>
      </c>
      <c r="F13441" t="s">
        <v>51898</v>
      </c>
      <c r="H13441">
        <v>62.782890399999999</v>
      </c>
      <c r="I13441">
        <v>-134.64432110000001</v>
      </c>
      <c r="J13441" s="1" t="str">
        <f>HYPERLINK("http://geochem.nrcan.gc.ca/cdogs/content/kwd/kwd020018_e.htm", "Fluid (stream)")</f>
        <v>Fluid (stream)</v>
      </c>
      <c r="K13441" s="1" t="str">
        <f>HYPERLINK("http://geochem.nrcan.gc.ca/cdogs/content/kwd/kwd080007_e.htm", "Untreated Water")</f>
        <v>Untreated Water</v>
      </c>
      <c r="O13441">
        <v>0.23</v>
      </c>
      <c r="P13441">
        <v>40</v>
      </c>
      <c r="Q13441">
        <v>7.6</v>
      </c>
    </row>
    <row r="13442" spans="1:17" hidden="1" x14ac:dyDescent="0.3">
      <c r="A13442" t="s">
        <v>51899</v>
      </c>
      <c r="B13442" t="s">
        <v>51900</v>
      </c>
      <c r="C13442" s="1" t="str">
        <f t="shared" si="1942"/>
        <v>21:0723</v>
      </c>
      <c r="D13442" s="1" t="str">
        <f>HYPERLINK("http://geochem.nrcan.gc.ca/cdogs/content/svy/svy210213_e.htm", "21:0213")</f>
        <v>21:0213</v>
      </c>
      <c r="E13442" t="s">
        <v>51901</v>
      </c>
      <c r="F13442" t="s">
        <v>51902</v>
      </c>
      <c r="H13442">
        <v>62.764592399999998</v>
      </c>
      <c r="I13442">
        <v>-134.7075269</v>
      </c>
      <c r="J13442" s="1" t="str">
        <f>HYPERLINK("http://geochem.nrcan.gc.ca/cdogs/content/kwd/kwd020018_e.htm", "Fluid (stream)")</f>
        <v>Fluid (stream)</v>
      </c>
      <c r="K13442" s="1" t="str">
        <f>HYPERLINK("http://geochem.nrcan.gc.ca/cdogs/content/kwd/kwd080007_e.htm", "Untreated Water")</f>
        <v>Untreated Water</v>
      </c>
      <c r="O13442">
        <v>2.5000000000000001E-2</v>
      </c>
      <c r="P13442">
        <v>30</v>
      </c>
      <c r="Q13442">
        <v>7.4</v>
      </c>
    </row>
    <row r="13443" spans="1:17" hidden="1" x14ac:dyDescent="0.3">
      <c r="A13443" t="s">
        <v>51903</v>
      </c>
      <c r="B13443" t="s">
        <v>51904</v>
      </c>
      <c r="C13443" s="1" t="str">
        <f t="shared" si="1942"/>
        <v>21:0723</v>
      </c>
      <c r="D13443" s="1" t="str">
        <f>HYPERLINK("http://geochem.nrcan.gc.ca/cdogs/content/svy/svy_e.htm", "")</f>
        <v/>
      </c>
      <c r="G13443" s="1" t="str">
        <f>HYPERLINK("http://geochem.nrcan.gc.ca/cdogs/content/cr_/cr_00086_e.htm", "86")</f>
        <v>86</v>
      </c>
      <c r="J13443" t="s">
        <v>11453</v>
      </c>
      <c r="K13443" t="s">
        <v>11454</v>
      </c>
      <c r="O13443">
        <v>0.5</v>
      </c>
      <c r="P13443">
        <v>50</v>
      </c>
      <c r="Q13443">
        <v>7</v>
      </c>
    </row>
    <row r="13444" spans="1:17" hidden="1" x14ac:dyDescent="0.3">
      <c r="A13444" t="s">
        <v>51905</v>
      </c>
      <c r="B13444" t="s">
        <v>51906</v>
      </c>
      <c r="C13444" s="1" t="str">
        <f t="shared" si="1942"/>
        <v>21:0723</v>
      </c>
      <c r="D13444" s="1" t="str">
        <f t="shared" ref="D13444:D13475" si="1943">HYPERLINK("http://geochem.nrcan.gc.ca/cdogs/content/svy/svy210213_e.htm", "21:0213")</f>
        <v>21:0213</v>
      </c>
      <c r="E13444" t="s">
        <v>51901</v>
      </c>
      <c r="F13444" t="s">
        <v>51907</v>
      </c>
      <c r="H13444">
        <v>62.764592399999998</v>
      </c>
      <c r="I13444">
        <v>-134.7075269</v>
      </c>
      <c r="J13444" s="1" t="str">
        <f t="shared" ref="J13444:J13475" si="1944">HYPERLINK("http://geochem.nrcan.gc.ca/cdogs/content/kwd/kwd020018_e.htm", "Fluid (stream)")</f>
        <v>Fluid (stream)</v>
      </c>
      <c r="K13444" s="1" t="str">
        <f t="shared" ref="K13444:K13475" si="1945">HYPERLINK("http://geochem.nrcan.gc.ca/cdogs/content/kwd/kwd080007_e.htm", "Untreated Water")</f>
        <v>Untreated Water</v>
      </c>
      <c r="O13444">
        <v>2.5000000000000001E-2</v>
      </c>
      <c r="P13444">
        <v>30</v>
      </c>
      <c r="Q13444">
        <v>7.2</v>
      </c>
    </row>
    <row r="13445" spans="1:17" hidden="1" x14ac:dyDescent="0.3">
      <c r="A13445" t="s">
        <v>51908</v>
      </c>
      <c r="B13445" t="s">
        <v>51909</v>
      </c>
      <c r="C13445" s="1" t="str">
        <f t="shared" si="1942"/>
        <v>21:0723</v>
      </c>
      <c r="D13445" s="1" t="str">
        <f t="shared" si="1943"/>
        <v>21:0213</v>
      </c>
      <c r="E13445" t="s">
        <v>51910</v>
      </c>
      <c r="F13445" t="s">
        <v>51911</v>
      </c>
      <c r="H13445">
        <v>62.769990499999999</v>
      </c>
      <c r="I13445">
        <v>-134.7403218</v>
      </c>
      <c r="J13445" s="1" t="str">
        <f t="shared" si="1944"/>
        <v>Fluid (stream)</v>
      </c>
      <c r="K13445" s="1" t="str">
        <f t="shared" si="1945"/>
        <v>Untreated Water</v>
      </c>
      <c r="O13445">
        <v>2.5000000000000001E-2</v>
      </c>
      <c r="P13445">
        <v>20</v>
      </c>
      <c r="Q13445">
        <v>8</v>
      </c>
    </row>
    <row r="13446" spans="1:17" hidden="1" x14ac:dyDescent="0.3">
      <c r="A13446" t="s">
        <v>51912</v>
      </c>
      <c r="B13446" t="s">
        <v>51913</v>
      </c>
      <c r="C13446" s="1" t="str">
        <f t="shared" si="1942"/>
        <v>21:0723</v>
      </c>
      <c r="D13446" s="1" t="str">
        <f t="shared" si="1943"/>
        <v>21:0213</v>
      </c>
      <c r="E13446" t="s">
        <v>51914</v>
      </c>
      <c r="F13446" t="s">
        <v>51915</v>
      </c>
      <c r="H13446">
        <v>62.820289299999999</v>
      </c>
      <c r="I13446">
        <v>-134.6676281</v>
      </c>
      <c r="J13446" s="1" t="str">
        <f t="shared" si="1944"/>
        <v>Fluid (stream)</v>
      </c>
      <c r="K13446" s="1" t="str">
        <f t="shared" si="1945"/>
        <v>Untreated Water</v>
      </c>
      <c r="O13446">
        <v>0.39</v>
      </c>
      <c r="P13446">
        <v>50</v>
      </c>
      <c r="Q13446">
        <v>8</v>
      </c>
    </row>
    <row r="13447" spans="1:17" hidden="1" x14ac:dyDescent="0.3">
      <c r="A13447" t="s">
        <v>51916</v>
      </c>
      <c r="B13447" t="s">
        <v>51917</v>
      </c>
      <c r="C13447" s="1" t="str">
        <f t="shared" si="1942"/>
        <v>21:0723</v>
      </c>
      <c r="D13447" s="1" t="str">
        <f t="shared" si="1943"/>
        <v>21:0213</v>
      </c>
      <c r="E13447" t="s">
        <v>51918</v>
      </c>
      <c r="F13447" t="s">
        <v>51919</v>
      </c>
      <c r="H13447">
        <v>62.826296399999997</v>
      </c>
      <c r="I13447">
        <v>-134.67601830000001</v>
      </c>
      <c r="J13447" s="1" t="str">
        <f t="shared" si="1944"/>
        <v>Fluid (stream)</v>
      </c>
      <c r="K13447" s="1" t="str">
        <f t="shared" si="1945"/>
        <v>Untreated Water</v>
      </c>
      <c r="O13447">
        <v>0.5</v>
      </c>
      <c r="P13447">
        <v>30</v>
      </c>
      <c r="Q13447">
        <v>7.3</v>
      </c>
    </row>
    <row r="13448" spans="1:17" hidden="1" x14ac:dyDescent="0.3">
      <c r="A13448" t="s">
        <v>51920</v>
      </c>
      <c r="B13448" t="s">
        <v>51921</v>
      </c>
      <c r="C13448" s="1" t="str">
        <f t="shared" si="1942"/>
        <v>21:0723</v>
      </c>
      <c r="D13448" s="1" t="str">
        <f t="shared" si="1943"/>
        <v>21:0213</v>
      </c>
      <c r="E13448" t="s">
        <v>51922</v>
      </c>
      <c r="F13448" t="s">
        <v>51923</v>
      </c>
      <c r="H13448">
        <v>62.807895199999997</v>
      </c>
      <c r="I13448">
        <v>-134.72121490000001</v>
      </c>
      <c r="J13448" s="1" t="str">
        <f t="shared" si="1944"/>
        <v>Fluid (stream)</v>
      </c>
      <c r="K13448" s="1" t="str">
        <f t="shared" si="1945"/>
        <v>Untreated Water</v>
      </c>
      <c r="O13448">
        <v>0.61</v>
      </c>
      <c r="P13448">
        <v>20</v>
      </c>
      <c r="Q13448">
        <v>7.3</v>
      </c>
    </row>
    <row r="13449" spans="1:17" hidden="1" x14ac:dyDescent="0.3">
      <c r="A13449" t="s">
        <v>51924</v>
      </c>
      <c r="B13449" t="s">
        <v>51925</v>
      </c>
      <c r="C13449" s="1" t="str">
        <f t="shared" si="1942"/>
        <v>21:0723</v>
      </c>
      <c r="D13449" s="1" t="str">
        <f t="shared" si="1943"/>
        <v>21:0213</v>
      </c>
      <c r="E13449" t="s">
        <v>51926</v>
      </c>
      <c r="F13449" t="s">
        <v>51927</v>
      </c>
      <c r="H13449">
        <v>62.807093600000002</v>
      </c>
      <c r="I13449">
        <v>-134.75752550000001</v>
      </c>
      <c r="J13449" s="1" t="str">
        <f t="shared" si="1944"/>
        <v>Fluid (stream)</v>
      </c>
      <c r="K13449" s="1" t="str">
        <f t="shared" si="1945"/>
        <v>Untreated Water</v>
      </c>
      <c r="O13449">
        <v>1.1200000000000001</v>
      </c>
      <c r="P13449">
        <v>30</v>
      </c>
      <c r="Q13449">
        <v>7.3</v>
      </c>
    </row>
    <row r="13450" spans="1:17" hidden="1" x14ac:dyDescent="0.3">
      <c r="A13450" t="s">
        <v>51928</v>
      </c>
      <c r="B13450" t="s">
        <v>51929</v>
      </c>
      <c r="C13450" s="1" t="str">
        <f t="shared" si="1942"/>
        <v>21:0723</v>
      </c>
      <c r="D13450" s="1" t="str">
        <f t="shared" si="1943"/>
        <v>21:0213</v>
      </c>
      <c r="E13450" t="s">
        <v>51930</v>
      </c>
      <c r="F13450" t="s">
        <v>51931</v>
      </c>
      <c r="H13450">
        <v>62.804393699999999</v>
      </c>
      <c r="I13450">
        <v>-134.91763169999999</v>
      </c>
      <c r="J13450" s="1" t="str">
        <f t="shared" si="1944"/>
        <v>Fluid (stream)</v>
      </c>
      <c r="K13450" s="1" t="str">
        <f t="shared" si="1945"/>
        <v>Untreated Water</v>
      </c>
      <c r="O13450">
        <v>2.5000000000000001E-2</v>
      </c>
      <c r="P13450">
        <v>30</v>
      </c>
      <c r="Q13450">
        <v>7.5</v>
      </c>
    </row>
    <row r="13451" spans="1:17" hidden="1" x14ac:dyDescent="0.3">
      <c r="A13451" t="s">
        <v>51932</v>
      </c>
      <c r="B13451" t="s">
        <v>51933</v>
      </c>
      <c r="C13451" s="1" t="str">
        <f t="shared" si="1942"/>
        <v>21:0723</v>
      </c>
      <c r="D13451" s="1" t="str">
        <f t="shared" si="1943"/>
        <v>21:0213</v>
      </c>
      <c r="E13451" t="s">
        <v>51934</v>
      </c>
      <c r="F13451" t="s">
        <v>51935</v>
      </c>
      <c r="H13451">
        <v>62.816694400000003</v>
      </c>
      <c r="I13451">
        <v>-134.92462029999999</v>
      </c>
      <c r="J13451" s="1" t="str">
        <f t="shared" si="1944"/>
        <v>Fluid (stream)</v>
      </c>
      <c r="K13451" s="1" t="str">
        <f t="shared" si="1945"/>
        <v>Untreated Water</v>
      </c>
      <c r="O13451">
        <v>0.96</v>
      </c>
      <c r="P13451">
        <v>30</v>
      </c>
      <c r="Q13451">
        <v>7.5</v>
      </c>
    </row>
    <row r="13452" spans="1:17" hidden="1" x14ac:dyDescent="0.3">
      <c r="A13452" t="s">
        <v>51936</v>
      </c>
      <c r="B13452" t="s">
        <v>51937</v>
      </c>
      <c r="C13452" s="1" t="str">
        <f t="shared" si="1942"/>
        <v>21:0723</v>
      </c>
      <c r="D13452" s="1" t="str">
        <f t="shared" si="1943"/>
        <v>21:0213</v>
      </c>
      <c r="E13452" t="s">
        <v>51938</v>
      </c>
      <c r="F13452" t="s">
        <v>51939</v>
      </c>
      <c r="H13452">
        <v>62.851799300000003</v>
      </c>
      <c r="I13452">
        <v>-134.91213400000001</v>
      </c>
      <c r="J13452" s="1" t="str">
        <f t="shared" si="1944"/>
        <v>Fluid (stream)</v>
      </c>
      <c r="K13452" s="1" t="str">
        <f t="shared" si="1945"/>
        <v>Untreated Water</v>
      </c>
      <c r="O13452">
        <v>2.5000000000000001E-2</v>
      </c>
      <c r="P13452">
        <v>20</v>
      </c>
      <c r="Q13452">
        <v>6.6</v>
      </c>
    </row>
    <row r="13453" spans="1:17" hidden="1" x14ac:dyDescent="0.3">
      <c r="A13453" t="s">
        <v>51940</v>
      </c>
      <c r="B13453" t="s">
        <v>51941</v>
      </c>
      <c r="C13453" s="1" t="str">
        <f t="shared" si="1942"/>
        <v>21:0723</v>
      </c>
      <c r="D13453" s="1" t="str">
        <f t="shared" si="1943"/>
        <v>21:0213</v>
      </c>
      <c r="E13453" t="s">
        <v>51942</v>
      </c>
      <c r="F13453" t="s">
        <v>51943</v>
      </c>
      <c r="H13453">
        <v>62.855397600000003</v>
      </c>
      <c r="I13453">
        <v>-134.86633029999999</v>
      </c>
      <c r="J13453" s="1" t="str">
        <f t="shared" si="1944"/>
        <v>Fluid (stream)</v>
      </c>
      <c r="K13453" s="1" t="str">
        <f t="shared" si="1945"/>
        <v>Untreated Water</v>
      </c>
      <c r="O13453">
        <v>0.71</v>
      </c>
      <c r="P13453">
        <v>20</v>
      </c>
      <c r="Q13453">
        <v>7.1</v>
      </c>
    </row>
    <row r="13454" spans="1:17" hidden="1" x14ac:dyDescent="0.3">
      <c r="A13454" t="s">
        <v>51944</v>
      </c>
      <c r="B13454" t="s">
        <v>51945</v>
      </c>
      <c r="C13454" s="1" t="str">
        <f t="shared" si="1942"/>
        <v>21:0723</v>
      </c>
      <c r="D13454" s="1" t="str">
        <f t="shared" si="1943"/>
        <v>21:0213</v>
      </c>
      <c r="E13454" t="s">
        <v>51946</v>
      </c>
      <c r="F13454" t="s">
        <v>51947</v>
      </c>
      <c r="H13454">
        <v>62.840995300000003</v>
      </c>
      <c r="I13454">
        <v>-134.7842225</v>
      </c>
      <c r="J13454" s="1" t="str">
        <f t="shared" si="1944"/>
        <v>Fluid (stream)</v>
      </c>
      <c r="K13454" s="1" t="str">
        <f t="shared" si="1945"/>
        <v>Untreated Water</v>
      </c>
      <c r="O13454">
        <v>2.5000000000000001E-2</v>
      </c>
      <c r="P13454">
        <v>10</v>
      </c>
      <c r="Q13454">
        <v>8</v>
      </c>
    </row>
    <row r="13455" spans="1:17" hidden="1" x14ac:dyDescent="0.3">
      <c r="A13455" t="s">
        <v>51948</v>
      </c>
      <c r="B13455" t="s">
        <v>51949</v>
      </c>
      <c r="C13455" s="1" t="str">
        <f t="shared" si="1942"/>
        <v>21:0723</v>
      </c>
      <c r="D13455" s="1" t="str">
        <f t="shared" si="1943"/>
        <v>21:0213</v>
      </c>
      <c r="E13455" t="s">
        <v>51950</v>
      </c>
      <c r="F13455" t="s">
        <v>51951</v>
      </c>
      <c r="H13455">
        <v>62.849494300000003</v>
      </c>
      <c r="I13455">
        <v>-134.77263060000001</v>
      </c>
      <c r="J13455" s="1" t="str">
        <f t="shared" si="1944"/>
        <v>Fluid (stream)</v>
      </c>
      <c r="K13455" s="1" t="str">
        <f t="shared" si="1945"/>
        <v>Untreated Water</v>
      </c>
      <c r="O13455">
        <v>0.36</v>
      </c>
      <c r="P13455">
        <v>20</v>
      </c>
      <c r="Q13455">
        <v>6.8</v>
      </c>
    </row>
    <row r="13456" spans="1:17" hidden="1" x14ac:dyDescent="0.3">
      <c r="A13456" t="s">
        <v>51952</v>
      </c>
      <c r="B13456" t="s">
        <v>51953</v>
      </c>
      <c r="C13456" s="1" t="str">
        <f t="shared" si="1942"/>
        <v>21:0723</v>
      </c>
      <c r="D13456" s="1" t="str">
        <f t="shared" si="1943"/>
        <v>21:0213</v>
      </c>
      <c r="E13456" t="s">
        <v>51954</v>
      </c>
      <c r="F13456" t="s">
        <v>51955</v>
      </c>
      <c r="H13456">
        <v>62.850695000000002</v>
      </c>
      <c r="I13456">
        <v>-134.7094142</v>
      </c>
      <c r="J13456" s="1" t="str">
        <f t="shared" si="1944"/>
        <v>Fluid (stream)</v>
      </c>
      <c r="K13456" s="1" t="str">
        <f t="shared" si="1945"/>
        <v>Untreated Water</v>
      </c>
      <c r="O13456">
        <v>2.5000000000000001E-2</v>
      </c>
      <c r="P13456">
        <v>20</v>
      </c>
      <c r="Q13456">
        <v>6.4</v>
      </c>
    </row>
    <row r="13457" spans="1:17" hidden="1" x14ac:dyDescent="0.3">
      <c r="A13457" t="s">
        <v>51956</v>
      </c>
      <c r="B13457" t="s">
        <v>51957</v>
      </c>
      <c r="C13457" s="1" t="str">
        <f t="shared" si="1942"/>
        <v>21:0723</v>
      </c>
      <c r="D13457" s="1" t="str">
        <f t="shared" si="1943"/>
        <v>21:0213</v>
      </c>
      <c r="E13457" t="s">
        <v>51958</v>
      </c>
      <c r="F13457" t="s">
        <v>51959</v>
      </c>
      <c r="H13457">
        <v>62.8688948</v>
      </c>
      <c r="I13457">
        <v>-134.69981920000001</v>
      </c>
      <c r="J13457" s="1" t="str">
        <f t="shared" si="1944"/>
        <v>Fluid (stream)</v>
      </c>
      <c r="K13457" s="1" t="str">
        <f t="shared" si="1945"/>
        <v>Untreated Water</v>
      </c>
      <c r="O13457">
        <v>2.5000000000000001E-2</v>
      </c>
      <c r="P13457">
        <v>10</v>
      </c>
      <c r="Q13457">
        <v>6.9</v>
      </c>
    </row>
    <row r="13458" spans="1:17" hidden="1" x14ac:dyDescent="0.3">
      <c r="A13458" t="s">
        <v>51960</v>
      </c>
      <c r="B13458" t="s">
        <v>51961</v>
      </c>
      <c r="C13458" s="1" t="str">
        <f t="shared" si="1942"/>
        <v>21:0723</v>
      </c>
      <c r="D13458" s="1" t="str">
        <f t="shared" si="1943"/>
        <v>21:0213</v>
      </c>
      <c r="E13458" t="s">
        <v>51962</v>
      </c>
      <c r="F13458" t="s">
        <v>51963</v>
      </c>
      <c r="H13458">
        <v>62.875693800000001</v>
      </c>
      <c r="I13458">
        <v>-134.63062969999999</v>
      </c>
      <c r="J13458" s="1" t="str">
        <f t="shared" si="1944"/>
        <v>Fluid (stream)</v>
      </c>
      <c r="K13458" s="1" t="str">
        <f t="shared" si="1945"/>
        <v>Untreated Water</v>
      </c>
      <c r="O13458">
        <v>2.5000000000000001E-2</v>
      </c>
      <c r="P13458">
        <v>10</v>
      </c>
      <c r="Q13458">
        <v>7</v>
      </c>
    </row>
    <row r="13459" spans="1:17" hidden="1" x14ac:dyDescent="0.3">
      <c r="A13459" t="s">
        <v>51964</v>
      </c>
      <c r="B13459" t="s">
        <v>51965</v>
      </c>
      <c r="C13459" s="1" t="str">
        <f t="shared" si="1942"/>
        <v>21:0723</v>
      </c>
      <c r="D13459" s="1" t="str">
        <f t="shared" si="1943"/>
        <v>21:0213</v>
      </c>
      <c r="E13459" t="s">
        <v>51966</v>
      </c>
      <c r="F13459" t="s">
        <v>51967</v>
      </c>
      <c r="H13459">
        <v>62.883998599999998</v>
      </c>
      <c r="I13459">
        <v>-134.63152779999999</v>
      </c>
      <c r="J13459" s="1" t="str">
        <f t="shared" si="1944"/>
        <v>Fluid (stream)</v>
      </c>
      <c r="K13459" s="1" t="str">
        <f t="shared" si="1945"/>
        <v>Untreated Water</v>
      </c>
      <c r="O13459">
        <v>0.76</v>
      </c>
      <c r="P13459">
        <v>60</v>
      </c>
      <c r="Q13459">
        <v>7.4</v>
      </c>
    </row>
    <row r="13460" spans="1:17" hidden="1" x14ac:dyDescent="0.3">
      <c r="A13460" t="s">
        <v>51968</v>
      </c>
      <c r="B13460" t="s">
        <v>51969</v>
      </c>
      <c r="C13460" s="1" t="str">
        <f t="shared" si="1942"/>
        <v>21:0723</v>
      </c>
      <c r="D13460" s="1" t="str">
        <f t="shared" si="1943"/>
        <v>21:0213</v>
      </c>
      <c r="E13460" t="s">
        <v>51970</v>
      </c>
      <c r="F13460" t="s">
        <v>51971</v>
      </c>
      <c r="H13460">
        <v>62.8862983</v>
      </c>
      <c r="I13460">
        <v>-134.60262929999999</v>
      </c>
      <c r="J13460" s="1" t="str">
        <f t="shared" si="1944"/>
        <v>Fluid (stream)</v>
      </c>
      <c r="K13460" s="1" t="str">
        <f t="shared" si="1945"/>
        <v>Untreated Water</v>
      </c>
      <c r="O13460">
        <v>0.56999999999999995</v>
      </c>
      <c r="P13460">
        <v>60</v>
      </c>
      <c r="Q13460">
        <v>7.8</v>
      </c>
    </row>
    <row r="13461" spans="1:17" hidden="1" x14ac:dyDescent="0.3">
      <c r="A13461" t="s">
        <v>51972</v>
      </c>
      <c r="B13461" t="s">
        <v>51973</v>
      </c>
      <c r="C13461" s="1" t="str">
        <f t="shared" si="1942"/>
        <v>21:0723</v>
      </c>
      <c r="D13461" s="1" t="str">
        <f t="shared" si="1943"/>
        <v>21:0213</v>
      </c>
      <c r="E13461" t="s">
        <v>51974</v>
      </c>
      <c r="F13461" t="s">
        <v>51975</v>
      </c>
      <c r="H13461">
        <v>62.907297999999997</v>
      </c>
      <c r="I13461">
        <v>-134.58593089999999</v>
      </c>
      <c r="J13461" s="1" t="str">
        <f t="shared" si="1944"/>
        <v>Fluid (stream)</v>
      </c>
      <c r="K13461" s="1" t="str">
        <f t="shared" si="1945"/>
        <v>Untreated Water</v>
      </c>
      <c r="O13461">
        <v>0.61</v>
      </c>
      <c r="P13461">
        <v>50</v>
      </c>
      <c r="Q13461">
        <v>7.7</v>
      </c>
    </row>
    <row r="13462" spans="1:17" hidden="1" x14ac:dyDescent="0.3">
      <c r="A13462" t="s">
        <v>51976</v>
      </c>
      <c r="B13462" t="s">
        <v>51977</v>
      </c>
      <c r="C13462" s="1" t="str">
        <f t="shared" si="1942"/>
        <v>21:0723</v>
      </c>
      <c r="D13462" s="1" t="str">
        <f t="shared" si="1943"/>
        <v>21:0213</v>
      </c>
      <c r="E13462" t="s">
        <v>51978</v>
      </c>
      <c r="F13462" t="s">
        <v>51979</v>
      </c>
      <c r="H13462">
        <v>62.930093800000002</v>
      </c>
      <c r="I13462">
        <v>-134.5791284</v>
      </c>
      <c r="J13462" s="1" t="str">
        <f t="shared" si="1944"/>
        <v>Fluid (stream)</v>
      </c>
      <c r="K13462" s="1" t="str">
        <f t="shared" si="1945"/>
        <v>Untreated Water</v>
      </c>
      <c r="O13462">
        <v>2.5000000000000001E-2</v>
      </c>
      <c r="P13462">
        <v>10</v>
      </c>
      <c r="Q13462">
        <v>7.3</v>
      </c>
    </row>
    <row r="13463" spans="1:17" hidden="1" x14ac:dyDescent="0.3">
      <c r="A13463" t="s">
        <v>51980</v>
      </c>
      <c r="B13463" t="s">
        <v>51981</v>
      </c>
      <c r="C13463" s="1" t="str">
        <f t="shared" si="1942"/>
        <v>21:0723</v>
      </c>
      <c r="D13463" s="1" t="str">
        <f t="shared" si="1943"/>
        <v>21:0213</v>
      </c>
      <c r="E13463" t="s">
        <v>51978</v>
      </c>
      <c r="F13463" t="s">
        <v>51982</v>
      </c>
      <c r="H13463">
        <v>62.930093800000002</v>
      </c>
      <c r="I13463">
        <v>-134.5791284</v>
      </c>
      <c r="J13463" s="1" t="str">
        <f t="shared" si="1944"/>
        <v>Fluid (stream)</v>
      </c>
      <c r="K13463" s="1" t="str">
        <f t="shared" si="1945"/>
        <v>Untreated Water</v>
      </c>
      <c r="O13463">
        <v>0.3</v>
      </c>
      <c r="P13463">
        <v>10</v>
      </c>
      <c r="Q13463">
        <v>6.7</v>
      </c>
    </row>
    <row r="13464" spans="1:17" hidden="1" x14ac:dyDescent="0.3">
      <c r="A13464" t="s">
        <v>51983</v>
      </c>
      <c r="B13464" t="s">
        <v>51984</v>
      </c>
      <c r="C13464" s="1" t="str">
        <f t="shared" si="1942"/>
        <v>21:0723</v>
      </c>
      <c r="D13464" s="1" t="str">
        <f t="shared" si="1943"/>
        <v>21:0213</v>
      </c>
      <c r="E13464" t="s">
        <v>51985</v>
      </c>
      <c r="F13464" t="s">
        <v>51986</v>
      </c>
      <c r="H13464">
        <v>62.958997099999998</v>
      </c>
      <c r="I13464">
        <v>-134.5828324</v>
      </c>
      <c r="J13464" s="1" t="str">
        <f t="shared" si="1944"/>
        <v>Fluid (stream)</v>
      </c>
      <c r="K13464" s="1" t="str">
        <f t="shared" si="1945"/>
        <v>Untreated Water</v>
      </c>
      <c r="O13464">
        <v>2.5000000000000001E-2</v>
      </c>
      <c r="P13464">
        <v>20</v>
      </c>
      <c r="Q13464">
        <v>7.1</v>
      </c>
    </row>
    <row r="13465" spans="1:17" hidden="1" x14ac:dyDescent="0.3">
      <c r="A13465" t="s">
        <v>51987</v>
      </c>
      <c r="B13465" t="s">
        <v>51988</v>
      </c>
      <c r="C13465" s="1" t="str">
        <f t="shared" si="1942"/>
        <v>21:0723</v>
      </c>
      <c r="D13465" s="1" t="str">
        <f t="shared" si="1943"/>
        <v>21:0213</v>
      </c>
      <c r="E13465" t="s">
        <v>51989</v>
      </c>
      <c r="F13465" t="s">
        <v>51990</v>
      </c>
      <c r="H13465">
        <v>62.961494700000003</v>
      </c>
      <c r="I13465">
        <v>-134.57763120000001</v>
      </c>
      <c r="J13465" s="1" t="str">
        <f t="shared" si="1944"/>
        <v>Fluid (stream)</v>
      </c>
      <c r="K13465" s="1" t="str">
        <f t="shared" si="1945"/>
        <v>Untreated Water</v>
      </c>
      <c r="O13465">
        <v>2.5000000000000001E-2</v>
      </c>
      <c r="P13465">
        <v>10</v>
      </c>
      <c r="Q13465">
        <v>7.4</v>
      </c>
    </row>
    <row r="13466" spans="1:17" hidden="1" x14ac:dyDescent="0.3">
      <c r="A13466" t="s">
        <v>51991</v>
      </c>
      <c r="B13466" t="s">
        <v>51992</v>
      </c>
      <c r="C13466" s="1" t="str">
        <f t="shared" si="1942"/>
        <v>21:0723</v>
      </c>
      <c r="D13466" s="1" t="str">
        <f t="shared" si="1943"/>
        <v>21:0213</v>
      </c>
      <c r="E13466" t="s">
        <v>51993</v>
      </c>
      <c r="F13466" t="s">
        <v>51994</v>
      </c>
      <c r="H13466">
        <v>62.9248969</v>
      </c>
      <c r="I13466">
        <v>-134.52292410000001</v>
      </c>
      <c r="J13466" s="1" t="str">
        <f t="shared" si="1944"/>
        <v>Fluid (stream)</v>
      </c>
      <c r="K13466" s="1" t="str">
        <f t="shared" si="1945"/>
        <v>Untreated Water</v>
      </c>
      <c r="O13466">
        <v>2.5000000000000001E-2</v>
      </c>
      <c r="P13466">
        <v>10</v>
      </c>
      <c r="Q13466">
        <v>7.2</v>
      </c>
    </row>
    <row r="13467" spans="1:17" hidden="1" x14ac:dyDescent="0.3">
      <c r="A13467" t="s">
        <v>51995</v>
      </c>
      <c r="B13467" t="s">
        <v>51996</v>
      </c>
      <c r="C13467" s="1" t="str">
        <f t="shared" si="1942"/>
        <v>21:0723</v>
      </c>
      <c r="D13467" s="1" t="str">
        <f t="shared" si="1943"/>
        <v>21:0213</v>
      </c>
      <c r="E13467" t="s">
        <v>51997</v>
      </c>
      <c r="F13467" t="s">
        <v>51998</v>
      </c>
      <c r="H13467">
        <v>62.926195999999997</v>
      </c>
      <c r="I13467">
        <v>-134.5329265</v>
      </c>
      <c r="J13467" s="1" t="str">
        <f t="shared" si="1944"/>
        <v>Fluid (stream)</v>
      </c>
      <c r="K13467" s="1" t="str">
        <f t="shared" si="1945"/>
        <v>Untreated Water</v>
      </c>
      <c r="O13467">
        <v>2.5000000000000001E-2</v>
      </c>
      <c r="P13467">
        <v>10</v>
      </c>
      <c r="Q13467">
        <v>7</v>
      </c>
    </row>
    <row r="13468" spans="1:17" hidden="1" x14ac:dyDescent="0.3">
      <c r="A13468" t="s">
        <v>51999</v>
      </c>
      <c r="B13468" t="s">
        <v>52000</v>
      </c>
      <c r="C13468" s="1" t="str">
        <f t="shared" si="1942"/>
        <v>21:0723</v>
      </c>
      <c r="D13468" s="1" t="str">
        <f t="shared" si="1943"/>
        <v>21:0213</v>
      </c>
      <c r="E13468" t="s">
        <v>52001</v>
      </c>
      <c r="F13468" t="s">
        <v>52002</v>
      </c>
      <c r="H13468">
        <v>62.842888299999998</v>
      </c>
      <c r="I13468">
        <v>-135.9496326</v>
      </c>
      <c r="J13468" s="1" t="str">
        <f t="shared" si="1944"/>
        <v>Fluid (stream)</v>
      </c>
      <c r="K13468" s="1" t="str">
        <f t="shared" si="1945"/>
        <v>Untreated Water</v>
      </c>
      <c r="O13468">
        <v>2.5000000000000001E-2</v>
      </c>
      <c r="P13468">
        <v>20</v>
      </c>
      <c r="Q13468">
        <v>7.6</v>
      </c>
    </row>
    <row r="13469" spans="1:17" hidden="1" x14ac:dyDescent="0.3">
      <c r="A13469" t="s">
        <v>52003</v>
      </c>
      <c r="B13469" t="s">
        <v>52004</v>
      </c>
      <c r="C13469" s="1" t="str">
        <f t="shared" si="1942"/>
        <v>21:0723</v>
      </c>
      <c r="D13469" s="1" t="str">
        <f t="shared" si="1943"/>
        <v>21:0213</v>
      </c>
      <c r="E13469" t="s">
        <v>52005</v>
      </c>
      <c r="F13469" t="s">
        <v>52006</v>
      </c>
      <c r="H13469">
        <v>62.832391200000004</v>
      </c>
      <c r="I13469">
        <v>-135.88133210000001</v>
      </c>
      <c r="J13469" s="1" t="str">
        <f t="shared" si="1944"/>
        <v>Fluid (stream)</v>
      </c>
      <c r="K13469" s="1" t="str">
        <f t="shared" si="1945"/>
        <v>Untreated Water</v>
      </c>
      <c r="O13469">
        <v>10</v>
      </c>
      <c r="P13469">
        <v>1600</v>
      </c>
      <c r="Q13469">
        <v>7.9</v>
      </c>
    </row>
    <row r="13470" spans="1:17" hidden="1" x14ac:dyDescent="0.3">
      <c r="A13470" t="s">
        <v>52007</v>
      </c>
      <c r="B13470" t="s">
        <v>52008</v>
      </c>
      <c r="C13470" s="1" t="str">
        <f t="shared" si="1942"/>
        <v>21:0723</v>
      </c>
      <c r="D13470" s="1" t="str">
        <f t="shared" si="1943"/>
        <v>21:0213</v>
      </c>
      <c r="E13470" t="s">
        <v>52009</v>
      </c>
      <c r="F13470" t="s">
        <v>52010</v>
      </c>
      <c r="H13470">
        <v>62.813289300000001</v>
      </c>
      <c r="I13470">
        <v>-135.89123720000001</v>
      </c>
      <c r="J13470" s="1" t="str">
        <f t="shared" si="1944"/>
        <v>Fluid (stream)</v>
      </c>
      <c r="K13470" s="1" t="str">
        <f t="shared" si="1945"/>
        <v>Untreated Water</v>
      </c>
      <c r="O13470">
        <v>2.5000000000000001E-2</v>
      </c>
      <c r="P13470">
        <v>70</v>
      </c>
      <c r="Q13470">
        <v>7.3</v>
      </c>
    </row>
    <row r="13471" spans="1:17" hidden="1" x14ac:dyDescent="0.3">
      <c r="A13471" t="s">
        <v>52011</v>
      </c>
      <c r="B13471" t="s">
        <v>52012</v>
      </c>
      <c r="C13471" s="1" t="str">
        <f t="shared" si="1942"/>
        <v>21:0723</v>
      </c>
      <c r="D13471" s="1" t="str">
        <f t="shared" si="1943"/>
        <v>21:0213</v>
      </c>
      <c r="E13471" t="s">
        <v>52013</v>
      </c>
      <c r="F13471" t="s">
        <v>52014</v>
      </c>
      <c r="H13471">
        <v>62.773893700000002</v>
      </c>
      <c r="I13471">
        <v>-135.79373799999999</v>
      </c>
      <c r="J13471" s="1" t="str">
        <f t="shared" si="1944"/>
        <v>Fluid (stream)</v>
      </c>
      <c r="K13471" s="1" t="str">
        <f t="shared" si="1945"/>
        <v>Untreated Water</v>
      </c>
      <c r="O13471">
        <v>2.5000000000000001E-2</v>
      </c>
      <c r="P13471">
        <v>70</v>
      </c>
      <c r="Q13471">
        <v>7.2</v>
      </c>
    </row>
    <row r="13472" spans="1:17" hidden="1" x14ac:dyDescent="0.3">
      <c r="A13472" t="s">
        <v>52015</v>
      </c>
      <c r="B13472" t="s">
        <v>52016</v>
      </c>
      <c r="C13472" s="1" t="str">
        <f t="shared" si="1942"/>
        <v>21:0723</v>
      </c>
      <c r="D13472" s="1" t="str">
        <f t="shared" si="1943"/>
        <v>21:0213</v>
      </c>
      <c r="E13472" t="s">
        <v>52017</v>
      </c>
      <c r="F13472" t="s">
        <v>52018</v>
      </c>
      <c r="H13472">
        <v>62.808198699999998</v>
      </c>
      <c r="I13472">
        <v>-135.74003529999999</v>
      </c>
      <c r="J13472" s="1" t="str">
        <f t="shared" si="1944"/>
        <v>Fluid (stream)</v>
      </c>
      <c r="K13472" s="1" t="str">
        <f t="shared" si="1945"/>
        <v>Untreated Water</v>
      </c>
      <c r="O13472">
        <v>1.71</v>
      </c>
      <c r="P13472">
        <v>40</v>
      </c>
      <c r="Q13472">
        <v>8</v>
      </c>
    </row>
    <row r="13473" spans="1:17" hidden="1" x14ac:dyDescent="0.3">
      <c r="A13473" t="s">
        <v>52019</v>
      </c>
      <c r="B13473" t="s">
        <v>52020</v>
      </c>
      <c r="C13473" s="1" t="str">
        <f t="shared" si="1942"/>
        <v>21:0723</v>
      </c>
      <c r="D13473" s="1" t="str">
        <f t="shared" si="1943"/>
        <v>21:0213</v>
      </c>
      <c r="E13473" t="s">
        <v>52021</v>
      </c>
      <c r="F13473" t="s">
        <v>52022</v>
      </c>
      <c r="H13473">
        <v>62.797296099999997</v>
      </c>
      <c r="I13473">
        <v>-135.68443210000001</v>
      </c>
      <c r="J13473" s="1" t="str">
        <f t="shared" si="1944"/>
        <v>Fluid (stream)</v>
      </c>
      <c r="K13473" s="1" t="str">
        <f t="shared" si="1945"/>
        <v>Untreated Water</v>
      </c>
      <c r="O13473">
        <v>1.2</v>
      </c>
      <c r="P13473">
        <v>40</v>
      </c>
      <c r="Q13473">
        <v>8.1999999999999993</v>
      </c>
    </row>
    <row r="13474" spans="1:17" hidden="1" x14ac:dyDescent="0.3">
      <c r="A13474" t="s">
        <v>52023</v>
      </c>
      <c r="B13474" t="s">
        <v>52024</v>
      </c>
      <c r="C13474" s="1" t="str">
        <f t="shared" si="1942"/>
        <v>21:0723</v>
      </c>
      <c r="D13474" s="1" t="str">
        <f t="shared" si="1943"/>
        <v>21:0213</v>
      </c>
      <c r="E13474" t="s">
        <v>52025</v>
      </c>
      <c r="F13474" t="s">
        <v>52026</v>
      </c>
      <c r="H13474">
        <v>62.789591799999997</v>
      </c>
      <c r="I13474">
        <v>-135.66443659999999</v>
      </c>
      <c r="J13474" s="1" t="str">
        <f t="shared" si="1944"/>
        <v>Fluid (stream)</v>
      </c>
      <c r="K13474" s="1" t="str">
        <f t="shared" si="1945"/>
        <v>Untreated Water</v>
      </c>
      <c r="O13474">
        <v>0.86</v>
      </c>
      <c r="P13474">
        <v>30</v>
      </c>
      <c r="Q13474">
        <v>8.1</v>
      </c>
    </row>
    <row r="13475" spans="1:17" hidden="1" x14ac:dyDescent="0.3">
      <c r="A13475" t="s">
        <v>52027</v>
      </c>
      <c r="B13475" t="s">
        <v>52028</v>
      </c>
      <c r="C13475" s="1" t="str">
        <f t="shared" si="1942"/>
        <v>21:0723</v>
      </c>
      <c r="D13475" s="1" t="str">
        <f t="shared" si="1943"/>
        <v>21:0213</v>
      </c>
      <c r="E13475" t="s">
        <v>52029</v>
      </c>
      <c r="F13475" t="s">
        <v>52030</v>
      </c>
      <c r="H13475">
        <v>62.789496700000001</v>
      </c>
      <c r="I13475">
        <v>-135.59322230000001</v>
      </c>
      <c r="J13475" s="1" t="str">
        <f t="shared" si="1944"/>
        <v>Fluid (stream)</v>
      </c>
      <c r="K13475" s="1" t="str">
        <f t="shared" si="1945"/>
        <v>Untreated Water</v>
      </c>
      <c r="O13475">
        <v>1.1399999999999999</v>
      </c>
      <c r="P13475">
        <v>30</v>
      </c>
      <c r="Q13475">
        <v>8.1999999999999993</v>
      </c>
    </row>
    <row r="13476" spans="1:17" hidden="1" x14ac:dyDescent="0.3">
      <c r="A13476" t="s">
        <v>52031</v>
      </c>
      <c r="B13476" t="s">
        <v>52032</v>
      </c>
      <c r="C13476" s="1" t="str">
        <f t="shared" si="1942"/>
        <v>21:0723</v>
      </c>
      <c r="D13476" s="1" t="str">
        <f>HYPERLINK("http://geochem.nrcan.gc.ca/cdogs/content/svy/svy_e.htm", "")</f>
        <v/>
      </c>
      <c r="G13476" s="1" t="str">
        <f>HYPERLINK("http://geochem.nrcan.gc.ca/cdogs/content/cr_/cr_00086_e.htm", "86")</f>
        <v>86</v>
      </c>
      <c r="J13476" t="s">
        <v>11453</v>
      </c>
      <c r="K13476" t="s">
        <v>11454</v>
      </c>
      <c r="O13476">
        <v>0.56999999999999995</v>
      </c>
      <c r="P13476">
        <v>60</v>
      </c>
      <c r="Q13476">
        <v>8</v>
      </c>
    </row>
    <row r="13477" spans="1:17" hidden="1" x14ac:dyDescent="0.3">
      <c r="A13477" t="s">
        <v>52033</v>
      </c>
      <c r="B13477" t="s">
        <v>52034</v>
      </c>
      <c r="C13477" s="1" t="str">
        <f t="shared" si="1942"/>
        <v>21:0723</v>
      </c>
      <c r="D13477" s="1" t="str">
        <f t="shared" ref="D13477:D13483" si="1946">HYPERLINK("http://geochem.nrcan.gc.ca/cdogs/content/svy/svy210213_e.htm", "21:0213")</f>
        <v>21:0213</v>
      </c>
      <c r="E13477" t="s">
        <v>52035</v>
      </c>
      <c r="F13477" t="s">
        <v>52036</v>
      </c>
      <c r="H13477">
        <v>62.776097900000003</v>
      </c>
      <c r="I13477">
        <v>-135.60523800000001</v>
      </c>
      <c r="J13477" s="1" t="str">
        <f t="shared" ref="J13477:J13483" si="1947">HYPERLINK("http://geochem.nrcan.gc.ca/cdogs/content/kwd/kwd020018_e.htm", "Fluid (stream)")</f>
        <v>Fluid (stream)</v>
      </c>
      <c r="K13477" s="1" t="str">
        <f t="shared" ref="K13477:K13483" si="1948">HYPERLINK("http://geochem.nrcan.gc.ca/cdogs/content/kwd/kwd080007_e.htm", "Untreated Water")</f>
        <v>Untreated Water</v>
      </c>
      <c r="O13477">
        <v>1.28</v>
      </c>
      <c r="P13477">
        <v>40</v>
      </c>
      <c r="Q13477">
        <v>8.1</v>
      </c>
    </row>
    <row r="13478" spans="1:17" hidden="1" x14ac:dyDescent="0.3">
      <c r="A13478" t="s">
        <v>52037</v>
      </c>
      <c r="B13478" t="s">
        <v>52038</v>
      </c>
      <c r="C13478" s="1" t="str">
        <f t="shared" si="1942"/>
        <v>21:0723</v>
      </c>
      <c r="D13478" s="1" t="str">
        <f t="shared" si="1946"/>
        <v>21:0213</v>
      </c>
      <c r="E13478" t="s">
        <v>52039</v>
      </c>
      <c r="F13478" t="s">
        <v>52040</v>
      </c>
      <c r="H13478">
        <v>62.7903004</v>
      </c>
      <c r="I13478">
        <v>-135.4839388</v>
      </c>
      <c r="J13478" s="1" t="str">
        <f t="shared" si="1947"/>
        <v>Fluid (stream)</v>
      </c>
      <c r="K13478" s="1" t="str">
        <f t="shared" si="1948"/>
        <v>Untreated Water</v>
      </c>
      <c r="O13478">
        <v>2.5000000000000001E-2</v>
      </c>
      <c r="P13478">
        <v>20</v>
      </c>
      <c r="Q13478">
        <v>8.1</v>
      </c>
    </row>
    <row r="13479" spans="1:17" hidden="1" x14ac:dyDescent="0.3">
      <c r="A13479" t="s">
        <v>52041</v>
      </c>
      <c r="B13479" t="s">
        <v>52042</v>
      </c>
      <c r="C13479" s="1" t="str">
        <f t="shared" si="1942"/>
        <v>21:0723</v>
      </c>
      <c r="D13479" s="1" t="str">
        <f t="shared" si="1946"/>
        <v>21:0213</v>
      </c>
      <c r="E13479" t="s">
        <v>52043</v>
      </c>
      <c r="F13479" t="s">
        <v>52044</v>
      </c>
      <c r="H13479">
        <v>62.814702799999999</v>
      </c>
      <c r="I13479">
        <v>-135.40563370000001</v>
      </c>
      <c r="J13479" s="1" t="str">
        <f t="shared" si="1947"/>
        <v>Fluid (stream)</v>
      </c>
      <c r="K13479" s="1" t="str">
        <f t="shared" si="1948"/>
        <v>Untreated Water</v>
      </c>
      <c r="O13479">
        <v>2.5000000000000001E-2</v>
      </c>
      <c r="P13479">
        <v>20</v>
      </c>
      <c r="Q13479">
        <v>7.9</v>
      </c>
    </row>
    <row r="13480" spans="1:17" hidden="1" x14ac:dyDescent="0.3">
      <c r="A13480" t="s">
        <v>52045</v>
      </c>
      <c r="B13480" t="s">
        <v>52046</v>
      </c>
      <c r="C13480" s="1" t="str">
        <f t="shared" si="1942"/>
        <v>21:0723</v>
      </c>
      <c r="D13480" s="1" t="str">
        <f t="shared" si="1946"/>
        <v>21:0213</v>
      </c>
      <c r="E13480" t="s">
        <v>52043</v>
      </c>
      <c r="F13480" t="s">
        <v>52047</v>
      </c>
      <c r="H13480">
        <v>62.814702799999999</v>
      </c>
      <c r="I13480">
        <v>-135.40563370000001</v>
      </c>
      <c r="J13480" s="1" t="str">
        <f t="shared" si="1947"/>
        <v>Fluid (stream)</v>
      </c>
      <c r="K13480" s="1" t="str">
        <f t="shared" si="1948"/>
        <v>Untreated Water</v>
      </c>
      <c r="O13480">
        <v>2.5000000000000001E-2</v>
      </c>
      <c r="P13480">
        <v>30</v>
      </c>
      <c r="Q13480">
        <v>8</v>
      </c>
    </row>
    <row r="13481" spans="1:17" hidden="1" x14ac:dyDescent="0.3">
      <c r="A13481" t="s">
        <v>52048</v>
      </c>
      <c r="B13481" t="s">
        <v>52049</v>
      </c>
      <c r="C13481" s="1" t="str">
        <f t="shared" si="1942"/>
        <v>21:0723</v>
      </c>
      <c r="D13481" s="1" t="str">
        <f t="shared" si="1946"/>
        <v>21:0213</v>
      </c>
      <c r="E13481" t="s">
        <v>52050</v>
      </c>
      <c r="F13481" t="s">
        <v>52051</v>
      </c>
      <c r="H13481">
        <v>62.8206986</v>
      </c>
      <c r="I13481">
        <v>-135.41493840000001</v>
      </c>
      <c r="J13481" s="1" t="str">
        <f t="shared" si="1947"/>
        <v>Fluid (stream)</v>
      </c>
      <c r="K13481" s="1" t="str">
        <f t="shared" si="1948"/>
        <v>Untreated Water</v>
      </c>
      <c r="O13481">
        <v>2.5000000000000001E-2</v>
      </c>
      <c r="P13481">
        <v>20</v>
      </c>
      <c r="Q13481">
        <v>8</v>
      </c>
    </row>
    <row r="13482" spans="1:17" hidden="1" x14ac:dyDescent="0.3">
      <c r="A13482" t="s">
        <v>52052</v>
      </c>
      <c r="B13482" t="s">
        <v>52053</v>
      </c>
      <c r="C13482" s="1" t="str">
        <f t="shared" si="1942"/>
        <v>21:0723</v>
      </c>
      <c r="D13482" s="1" t="str">
        <f t="shared" si="1946"/>
        <v>21:0213</v>
      </c>
      <c r="E13482" t="s">
        <v>52054</v>
      </c>
      <c r="F13482" t="s">
        <v>52055</v>
      </c>
      <c r="H13482">
        <v>62.758494599999999</v>
      </c>
      <c r="I13482">
        <v>-135.458022</v>
      </c>
      <c r="J13482" s="1" t="str">
        <f t="shared" si="1947"/>
        <v>Fluid (stream)</v>
      </c>
      <c r="K13482" s="1" t="str">
        <f t="shared" si="1948"/>
        <v>Untreated Water</v>
      </c>
      <c r="O13482">
        <v>0.75</v>
      </c>
      <c r="P13482">
        <v>30</v>
      </c>
      <c r="Q13482">
        <v>8</v>
      </c>
    </row>
    <row r="13483" spans="1:17" hidden="1" x14ac:dyDescent="0.3">
      <c r="A13483" t="s">
        <v>52056</v>
      </c>
      <c r="B13483" t="s">
        <v>52057</v>
      </c>
      <c r="C13483" s="1" t="str">
        <f t="shared" ref="C13483:C13489" si="1949">HYPERLINK("http://geochem.nrcan.gc.ca/cdogs/content/bdl/bdl210723_e.htm", "21:0723")</f>
        <v>21:0723</v>
      </c>
      <c r="D13483" s="1" t="str">
        <f t="shared" si="1946"/>
        <v>21:0213</v>
      </c>
      <c r="E13483" t="s">
        <v>52058</v>
      </c>
      <c r="F13483" t="s">
        <v>52059</v>
      </c>
      <c r="H13483">
        <v>62.741893900000001</v>
      </c>
      <c r="I13483">
        <v>-135.4700359</v>
      </c>
      <c r="J13483" s="1" t="str">
        <f t="shared" si="1947"/>
        <v>Fluid (stream)</v>
      </c>
      <c r="K13483" s="1" t="str">
        <f t="shared" si="1948"/>
        <v>Untreated Water</v>
      </c>
      <c r="O13483">
        <v>2.5000000000000001E-2</v>
      </c>
      <c r="P13483">
        <v>20</v>
      </c>
      <c r="Q13483">
        <v>7.5</v>
      </c>
    </row>
    <row r="13484" spans="1:17" hidden="1" x14ac:dyDescent="0.3">
      <c r="A13484" t="s">
        <v>52060</v>
      </c>
      <c r="B13484" t="s">
        <v>52061</v>
      </c>
      <c r="C13484" s="1" t="str">
        <f t="shared" si="1949"/>
        <v>21:0723</v>
      </c>
      <c r="D13484" s="1" t="str">
        <f>HYPERLINK("http://geochem.nrcan.gc.ca/cdogs/content/svy/svy_e.htm", "")</f>
        <v/>
      </c>
      <c r="G13484" s="1" t="str">
        <f>HYPERLINK("http://geochem.nrcan.gc.ca/cdogs/content/cr_/cr_00084_e.htm", "84")</f>
        <v>84</v>
      </c>
      <c r="J13484" t="s">
        <v>11453</v>
      </c>
      <c r="K13484" t="s">
        <v>11454</v>
      </c>
      <c r="O13484">
        <v>0.22</v>
      </c>
      <c r="P13484">
        <v>10</v>
      </c>
      <c r="Q13484">
        <v>6.8</v>
      </c>
    </row>
    <row r="13485" spans="1:17" hidden="1" x14ac:dyDescent="0.3">
      <c r="A13485" t="s">
        <v>52062</v>
      </c>
      <c r="B13485" t="s">
        <v>52063</v>
      </c>
      <c r="C13485" s="1" t="str">
        <f t="shared" si="1949"/>
        <v>21:0723</v>
      </c>
      <c r="D13485" s="1" t="str">
        <f>HYPERLINK("http://geochem.nrcan.gc.ca/cdogs/content/svy/svy210213_e.htm", "21:0213")</f>
        <v>21:0213</v>
      </c>
      <c r="E13485" t="s">
        <v>52064</v>
      </c>
      <c r="F13485" t="s">
        <v>52065</v>
      </c>
      <c r="H13485">
        <v>62.710487200000003</v>
      </c>
      <c r="I13485">
        <v>-135.4778297</v>
      </c>
      <c r="J13485" s="1" t="str">
        <f t="shared" ref="J13485:J13502" si="1950">HYPERLINK("http://geochem.nrcan.gc.ca/cdogs/content/kwd/kwd020018_e.htm", "Fluid (stream)")</f>
        <v>Fluid (stream)</v>
      </c>
      <c r="K13485" s="1" t="str">
        <f t="shared" ref="K13485:K13502" si="1951">HYPERLINK("http://geochem.nrcan.gc.ca/cdogs/content/kwd/kwd080007_e.htm", "Untreated Water")</f>
        <v>Untreated Water</v>
      </c>
      <c r="O13485">
        <v>2.5000000000000001E-2</v>
      </c>
      <c r="P13485">
        <v>60</v>
      </c>
      <c r="Q13485">
        <v>6.9</v>
      </c>
    </row>
    <row r="13486" spans="1:17" hidden="1" x14ac:dyDescent="0.3">
      <c r="A13486" t="s">
        <v>52066</v>
      </c>
      <c r="B13486" t="s">
        <v>52067</v>
      </c>
      <c r="C13486" s="1" t="str">
        <f t="shared" si="1949"/>
        <v>21:0723</v>
      </c>
      <c r="D13486" s="1" t="str">
        <f>HYPERLINK("http://geochem.nrcan.gc.ca/cdogs/content/svy/svy210213_e.htm", "21:0213")</f>
        <v>21:0213</v>
      </c>
      <c r="E13486" t="s">
        <v>52068</v>
      </c>
      <c r="F13486" t="s">
        <v>52069</v>
      </c>
      <c r="H13486">
        <v>62.683291500000003</v>
      </c>
      <c r="I13486">
        <v>-135.49542170000001</v>
      </c>
      <c r="J13486" s="1" t="str">
        <f t="shared" si="1950"/>
        <v>Fluid (stream)</v>
      </c>
      <c r="K13486" s="1" t="str">
        <f t="shared" si="1951"/>
        <v>Untreated Water</v>
      </c>
      <c r="O13486">
        <v>2.5000000000000001E-2</v>
      </c>
      <c r="P13486">
        <v>170</v>
      </c>
      <c r="Q13486">
        <v>7.3</v>
      </c>
    </row>
    <row r="13487" spans="1:17" hidden="1" x14ac:dyDescent="0.3">
      <c r="A13487" t="s">
        <v>52070</v>
      </c>
      <c r="B13487" t="s">
        <v>52071</v>
      </c>
      <c r="C13487" s="1" t="str">
        <f t="shared" si="1949"/>
        <v>21:0723</v>
      </c>
      <c r="D13487" s="1" t="str">
        <f>HYPERLINK("http://geochem.nrcan.gc.ca/cdogs/content/svy/svy210213_e.htm", "21:0213")</f>
        <v>21:0213</v>
      </c>
      <c r="E13487" t="s">
        <v>52072</v>
      </c>
      <c r="F13487" t="s">
        <v>52073</v>
      </c>
      <c r="H13487">
        <v>62.703490600000002</v>
      </c>
      <c r="I13487">
        <v>-135.61543090000001</v>
      </c>
      <c r="J13487" s="1" t="str">
        <f t="shared" si="1950"/>
        <v>Fluid (stream)</v>
      </c>
      <c r="K13487" s="1" t="str">
        <f t="shared" si="1951"/>
        <v>Untreated Water</v>
      </c>
      <c r="O13487">
        <v>0.16</v>
      </c>
      <c r="P13487">
        <v>220</v>
      </c>
      <c r="Q13487">
        <v>7.6</v>
      </c>
    </row>
    <row r="13488" spans="1:17" hidden="1" x14ac:dyDescent="0.3">
      <c r="A13488" t="s">
        <v>52074</v>
      </c>
      <c r="B13488" t="s">
        <v>52075</v>
      </c>
      <c r="C13488" s="1" t="str">
        <f t="shared" si="1949"/>
        <v>21:0723</v>
      </c>
      <c r="D13488" s="1" t="str">
        <f>HYPERLINK("http://geochem.nrcan.gc.ca/cdogs/content/svy/svy210213_e.htm", "21:0213")</f>
        <v>21:0213</v>
      </c>
      <c r="E13488" t="s">
        <v>52076</v>
      </c>
      <c r="F13488" t="s">
        <v>52077</v>
      </c>
      <c r="H13488">
        <v>62.713788299999997</v>
      </c>
      <c r="I13488">
        <v>-135.71193410000001</v>
      </c>
      <c r="J13488" s="1" t="str">
        <f t="shared" si="1950"/>
        <v>Fluid (stream)</v>
      </c>
      <c r="K13488" s="1" t="str">
        <f t="shared" si="1951"/>
        <v>Untreated Water</v>
      </c>
      <c r="O13488">
        <v>2.5000000000000001E-2</v>
      </c>
      <c r="P13488">
        <v>240</v>
      </c>
      <c r="Q13488">
        <v>7.4</v>
      </c>
    </row>
    <row r="13489" spans="1:17" hidden="1" x14ac:dyDescent="0.3">
      <c r="A13489" t="s">
        <v>52078</v>
      </c>
      <c r="B13489" t="s">
        <v>52079</v>
      </c>
      <c r="C13489" s="1" t="str">
        <f t="shared" si="1949"/>
        <v>21:0723</v>
      </c>
      <c r="D13489" s="1" t="str">
        <f>HYPERLINK("http://geochem.nrcan.gc.ca/cdogs/content/svy/svy210213_e.htm", "21:0213")</f>
        <v>21:0213</v>
      </c>
      <c r="E13489" t="s">
        <v>52080</v>
      </c>
      <c r="F13489" t="s">
        <v>52081</v>
      </c>
      <c r="H13489">
        <v>62.661992900000001</v>
      </c>
      <c r="I13489">
        <v>-135.6398332</v>
      </c>
      <c r="J13489" s="1" t="str">
        <f t="shared" si="1950"/>
        <v>Fluid (stream)</v>
      </c>
      <c r="K13489" s="1" t="str">
        <f t="shared" si="1951"/>
        <v>Untreated Water</v>
      </c>
      <c r="O13489">
        <v>0.45</v>
      </c>
      <c r="P13489">
        <v>60</v>
      </c>
      <c r="Q13489">
        <v>7.8</v>
      </c>
    </row>
    <row r="13490" spans="1:17" hidden="1" x14ac:dyDescent="0.3">
      <c r="A13490" t="s">
        <v>52082</v>
      </c>
      <c r="B13490" t="s">
        <v>52083</v>
      </c>
      <c r="C13490" s="1" t="str">
        <f t="shared" ref="C13490:C13553" si="1952">HYPERLINK("http://geochem.nrcan.gc.ca/cdogs/content/bdl/bdl210727_e.htm", "21:0727")</f>
        <v>21:0727</v>
      </c>
      <c r="D13490" s="1" t="str">
        <f t="shared" ref="D13490:D13502" si="1953">HYPERLINK("http://geochem.nrcan.gc.ca/cdogs/content/svy/svy210214_e.htm", "21:0214")</f>
        <v>21:0214</v>
      </c>
      <c r="E13490" t="s">
        <v>52084</v>
      </c>
      <c r="F13490" t="s">
        <v>52085</v>
      </c>
      <c r="H13490">
        <v>63.033785000000002</v>
      </c>
      <c r="I13490">
        <v>-135.3686534</v>
      </c>
      <c r="J13490" s="1" t="str">
        <f t="shared" si="1950"/>
        <v>Fluid (stream)</v>
      </c>
      <c r="K13490" s="1" t="str">
        <f t="shared" si="1951"/>
        <v>Untreated Water</v>
      </c>
      <c r="O13490">
        <v>2.5000000000000001E-2</v>
      </c>
      <c r="P13490">
        <v>90</v>
      </c>
      <c r="Q13490">
        <v>7.6</v>
      </c>
    </row>
    <row r="13491" spans="1:17" hidden="1" x14ac:dyDescent="0.3">
      <c r="A13491" t="s">
        <v>52086</v>
      </c>
      <c r="B13491" t="s">
        <v>52087</v>
      </c>
      <c r="C13491" s="1" t="str">
        <f t="shared" si="1952"/>
        <v>21:0727</v>
      </c>
      <c r="D13491" s="1" t="str">
        <f t="shared" si="1953"/>
        <v>21:0214</v>
      </c>
      <c r="E13491" t="s">
        <v>52084</v>
      </c>
      <c r="F13491" t="s">
        <v>52088</v>
      </c>
      <c r="H13491">
        <v>63.033785000000002</v>
      </c>
      <c r="I13491">
        <v>-135.3686534</v>
      </c>
      <c r="J13491" s="1" t="str">
        <f t="shared" si="1950"/>
        <v>Fluid (stream)</v>
      </c>
      <c r="K13491" s="1" t="str">
        <f t="shared" si="1951"/>
        <v>Untreated Water</v>
      </c>
      <c r="O13491">
        <v>2.5000000000000001E-2</v>
      </c>
      <c r="P13491">
        <v>100</v>
      </c>
      <c r="Q13491">
        <v>7.1</v>
      </c>
    </row>
    <row r="13492" spans="1:17" hidden="1" x14ac:dyDescent="0.3">
      <c r="A13492" t="s">
        <v>52089</v>
      </c>
      <c r="B13492" t="s">
        <v>52090</v>
      </c>
      <c r="C13492" s="1" t="str">
        <f t="shared" si="1952"/>
        <v>21:0727</v>
      </c>
      <c r="D13492" s="1" t="str">
        <f t="shared" si="1953"/>
        <v>21:0214</v>
      </c>
      <c r="E13492" t="s">
        <v>52091</v>
      </c>
      <c r="F13492" t="s">
        <v>52092</v>
      </c>
      <c r="H13492">
        <v>63.050178099999997</v>
      </c>
      <c r="I13492">
        <v>-135.42254980000001</v>
      </c>
      <c r="J13492" s="1" t="str">
        <f t="shared" si="1950"/>
        <v>Fluid (stream)</v>
      </c>
      <c r="K13492" s="1" t="str">
        <f t="shared" si="1951"/>
        <v>Untreated Water</v>
      </c>
      <c r="O13492">
        <v>2.5000000000000001E-2</v>
      </c>
      <c r="P13492">
        <v>120</v>
      </c>
      <c r="Q13492">
        <v>7.1</v>
      </c>
    </row>
    <row r="13493" spans="1:17" hidden="1" x14ac:dyDescent="0.3">
      <c r="A13493" t="s">
        <v>52093</v>
      </c>
      <c r="B13493" t="s">
        <v>52094</v>
      </c>
      <c r="C13493" s="1" t="str">
        <f t="shared" si="1952"/>
        <v>21:0727</v>
      </c>
      <c r="D13493" s="1" t="str">
        <f t="shared" si="1953"/>
        <v>21:0214</v>
      </c>
      <c r="E13493" t="s">
        <v>52095</v>
      </c>
      <c r="F13493" t="s">
        <v>52096</v>
      </c>
      <c r="H13493">
        <v>63.055881399999997</v>
      </c>
      <c r="I13493">
        <v>-135.45075800000001</v>
      </c>
      <c r="J13493" s="1" t="str">
        <f t="shared" si="1950"/>
        <v>Fluid (stream)</v>
      </c>
      <c r="K13493" s="1" t="str">
        <f t="shared" si="1951"/>
        <v>Untreated Water</v>
      </c>
      <c r="O13493">
        <v>2.5000000000000001E-2</v>
      </c>
      <c r="P13493">
        <v>40</v>
      </c>
      <c r="Q13493">
        <v>6.7</v>
      </c>
    </row>
    <row r="13494" spans="1:17" hidden="1" x14ac:dyDescent="0.3">
      <c r="A13494" t="s">
        <v>52097</v>
      </c>
      <c r="B13494" t="s">
        <v>52098</v>
      </c>
      <c r="C13494" s="1" t="str">
        <f t="shared" si="1952"/>
        <v>21:0727</v>
      </c>
      <c r="D13494" s="1" t="str">
        <f t="shared" si="1953"/>
        <v>21:0214</v>
      </c>
      <c r="E13494" t="s">
        <v>52099</v>
      </c>
      <c r="F13494" t="s">
        <v>52100</v>
      </c>
      <c r="H13494">
        <v>63.089963500000003</v>
      </c>
      <c r="I13494">
        <v>-135.4989065</v>
      </c>
      <c r="J13494" s="1" t="str">
        <f t="shared" si="1950"/>
        <v>Fluid (stream)</v>
      </c>
      <c r="K13494" s="1" t="str">
        <f t="shared" si="1951"/>
        <v>Untreated Water</v>
      </c>
      <c r="O13494">
        <v>2.5000000000000001E-2</v>
      </c>
      <c r="P13494">
        <v>30</v>
      </c>
      <c r="Q13494">
        <v>6.2</v>
      </c>
    </row>
    <row r="13495" spans="1:17" hidden="1" x14ac:dyDescent="0.3">
      <c r="A13495" t="s">
        <v>52101</v>
      </c>
      <c r="B13495" t="s">
        <v>52102</v>
      </c>
      <c r="C13495" s="1" t="str">
        <f t="shared" si="1952"/>
        <v>21:0727</v>
      </c>
      <c r="D13495" s="1" t="str">
        <f t="shared" si="1953"/>
        <v>21:0214</v>
      </c>
      <c r="E13495" t="s">
        <v>52103</v>
      </c>
      <c r="F13495" t="s">
        <v>52104</v>
      </c>
      <c r="H13495">
        <v>63.112814299999997</v>
      </c>
      <c r="I13495">
        <v>-135.52161050000001</v>
      </c>
      <c r="J13495" s="1" t="str">
        <f t="shared" si="1950"/>
        <v>Fluid (stream)</v>
      </c>
      <c r="K13495" s="1" t="str">
        <f t="shared" si="1951"/>
        <v>Untreated Water</v>
      </c>
      <c r="O13495">
        <v>2.5000000000000001E-2</v>
      </c>
      <c r="P13495">
        <v>10</v>
      </c>
      <c r="Q13495">
        <v>6.4</v>
      </c>
    </row>
    <row r="13496" spans="1:17" hidden="1" x14ac:dyDescent="0.3">
      <c r="A13496" t="s">
        <v>52105</v>
      </c>
      <c r="B13496" t="s">
        <v>52106</v>
      </c>
      <c r="C13496" s="1" t="str">
        <f t="shared" si="1952"/>
        <v>21:0727</v>
      </c>
      <c r="D13496" s="1" t="str">
        <f t="shared" si="1953"/>
        <v>21:0214</v>
      </c>
      <c r="E13496" t="s">
        <v>52107</v>
      </c>
      <c r="F13496" t="s">
        <v>52108</v>
      </c>
      <c r="H13496">
        <v>63.102331399999997</v>
      </c>
      <c r="I13496">
        <v>-135.52635699999999</v>
      </c>
      <c r="J13496" s="1" t="str">
        <f t="shared" si="1950"/>
        <v>Fluid (stream)</v>
      </c>
      <c r="K13496" s="1" t="str">
        <f t="shared" si="1951"/>
        <v>Untreated Water</v>
      </c>
      <c r="O13496">
        <v>0.12</v>
      </c>
      <c r="P13496">
        <v>10</v>
      </c>
      <c r="Q13496">
        <v>6.9</v>
      </c>
    </row>
    <row r="13497" spans="1:17" hidden="1" x14ac:dyDescent="0.3">
      <c r="A13497" t="s">
        <v>52109</v>
      </c>
      <c r="B13497" t="s">
        <v>52110</v>
      </c>
      <c r="C13497" s="1" t="str">
        <f t="shared" si="1952"/>
        <v>21:0727</v>
      </c>
      <c r="D13497" s="1" t="str">
        <f t="shared" si="1953"/>
        <v>21:0214</v>
      </c>
      <c r="E13497" t="s">
        <v>52111</v>
      </c>
      <c r="F13497" t="s">
        <v>52112</v>
      </c>
      <c r="H13497">
        <v>63.087730899999997</v>
      </c>
      <c r="I13497">
        <v>-135.55864840000001</v>
      </c>
      <c r="J13497" s="1" t="str">
        <f t="shared" si="1950"/>
        <v>Fluid (stream)</v>
      </c>
      <c r="K13497" s="1" t="str">
        <f t="shared" si="1951"/>
        <v>Untreated Water</v>
      </c>
      <c r="O13497">
        <v>0.19</v>
      </c>
      <c r="P13497">
        <v>10</v>
      </c>
      <c r="Q13497">
        <v>6.7</v>
      </c>
    </row>
    <row r="13498" spans="1:17" hidden="1" x14ac:dyDescent="0.3">
      <c r="A13498" t="s">
        <v>52113</v>
      </c>
      <c r="B13498" t="s">
        <v>52114</v>
      </c>
      <c r="C13498" s="1" t="str">
        <f t="shared" si="1952"/>
        <v>21:0727</v>
      </c>
      <c r="D13498" s="1" t="str">
        <f t="shared" si="1953"/>
        <v>21:0214</v>
      </c>
      <c r="E13498" t="s">
        <v>52115</v>
      </c>
      <c r="F13498" t="s">
        <v>52116</v>
      </c>
      <c r="H13498">
        <v>63.0969768</v>
      </c>
      <c r="I13498">
        <v>-135.56740139999999</v>
      </c>
      <c r="J13498" s="1" t="str">
        <f t="shared" si="1950"/>
        <v>Fluid (stream)</v>
      </c>
      <c r="K13498" s="1" t="str">
        <f t="shared" si="1951"/>
        <v>Untreated Water</v>
      </c>
      <c r="O13498">
        <v>0.13</v>
      </c>
      <c r="P13498">
        <v>20</v>
      </c>
      <c r="Q13498">
        <v>6.6</v>
      </c>
    </row>
    <row r="13499" spans="1:17" hidden="1" x14ac:dyDescent="0.3">
      <c r="A13499" t="s">
        <v>52117</v>
      </c>
      <c r="B13499" t="s">
        <v>52118</v>
      </c>
      <c r="C13499" s="1" t="str">
        <f t="shared" si="1952"/>
        <v>21:0727</v>
      </c>
      <c r="D13499" s="1" t="str">
        <f t="shared" si="1953"/>
        <v>21:0214</v>
      </c>
      <c r="E13499" t="s">
        <v>52119</v>
      </c>
      <c r="F13499" t="s">
        <v>52120</v>
      </c>
      <c r="H13499">
        <v>63.114267300000002</v>
      </c>
      <c r="I13499">
        <v>-135.62428199999999</v>
      </c>
      <c r="J13499" s="1" t="str">
        <f t="shared" si="1950"/>
        <v>Fluid (stream)</v>
      </c>
      <c r="K13499" s="1" t="str">
        <f t="shared" si="1951"/>
        <v>Untreated Water</v>
      </c>
      <c r="O13499">
        <v>0.12</v>
      </c>
      <c r="P13499">
        <v>10</v>
      </c>
      <c r="Q13499">
        <v>6.5</v>
      </c>
    </row>
    <row r="13500" spans="1:17" hidden="1" x14ac:dyDescent="0.3">
      <c r="A13500" t="s">
        <v>52121</v>
      </c>
      <c r="B13500" t="s">
        <v>52122</v>
      </c>
      <c r="C13500" s="1" t="str">
        <f t="shared" si="1952"/>
        <v>21:0727</v>
      </c>
      <c r="D13500" s="1" t="str">
        <f t="shared" si="1953"/>
        <v>21:0214</v>
      </c>
      <c r="E13500" t="s">
        <v>52123</v>
      </c>
      <c r="F13500" t="s">
        <v>52124</v>
      </c>
      <c r="H13500">
        <v>63.151174400000002</v>
      </c>
      <c r="I13500">
        <v>-135.5884374</v>
      </c>
      <c r="J13500" s="1" t="str">
        <f t="shared" si="1950"/>
        <v>Fluid (stream)</v>
      </c>
      <c r="K13500" s="1" t="str">
        <f t="shared" si="1951"/>
        <v>Untreated Water</v>
      </c>
      <c r="O13500">
        <v>2.5000000000000001E-2</v>
      </c>
      <c r="P13500">
        <v>10</v>
      </c>
      <c r="Q13500">
        <v>6.6</v>
      </c>
    </row>
    <row r="13501" spans="1:17" hidden="1" x14ac:dyDescent="0.3">
      <c r="A13501" t="s">
        <v>52125</v>
      </c>
      <c r="B13501" t="s">
        <v>52126</v>
      </c>
      <c r="C13501" s="1" t="str">
        <f t="shared" si="1952"/>
        <v>21:0727</v>
      </c>
      <c r="D13501" s="1" t="str">
        <f t="shared" si="1953"/>
        <v>21:0214</v>
      </c>
      <c r="E13501" t="s">
        <v>52127</v>
      </c>
      <c r="F13501" t="s">
        <v>52128</v>
      </c>
      <c r="H13501">
        <v>63.151528300000003</v>
      </c>
      <c r="I13501">
        <v>-135.60041129999999</v>
      </c>
      <c r="J13501" s="1" t="str">
        <f t="shared" si="1950"/>
        <v>Fluid (stream)</v>
      </c>
      <c r="K13501" s="1" t="str">
        <f t="shared" si="1951"/>
        <v>Untreated Water</v>
      </c>
      <c r="O13501">
        <v>0.19</v>
      </c>
      <c r="P13501">
        <v>10</v>
      </c>
      <c r="Q13501">
        <v>6.5</v>
      </c>
    </row>
    <row r="13502" spans="1:17" hidden="1" x14ac:dyDescent="0.3">
      <c r="A13502" t="s">
        <v>52129</v>
      </c>
      <c r="B13502" t="s">
        <v>52130</v>
      </c>
      <c r="C13502" s="1" t="str">
        <f t="shared" si="1952"/>
        <v>21:0727</v>
      </c>
      <c r="D13502" s="1" t="str">
        <f t="shared" si="1953"/>
        <v>21:0214</v>
      </c>
      <c r="E13502" t="s">
        <v>52131</v>
      </c>
      <c r="F13502" t="s">
        <v>52132</v>
      </c>
      <c r="H13502">
        <v>63.189330699999999</v>
      </c>
      <c r="I13502">
        <v>-135.55439290000001</v>
      </c>
      <c r="J13502" s="1" t="str">
        <f t="shared" si="1950"/>
        <v>Fluid (stream)</v>
      </c>
      <c r="K13502" s="1" t="str">
        <f t="shared" si="1951"/>
        <v>Untreated Water</v>
      </c>
      <c r="O13502">
        <v>2.5000000000000001E-2</v>
      </c>
      <c r="P13502">
        <v>20</v>
      </c>
      <c r="Q13502">
        <v>6.8</v>
      </c>
    </row>
    <row r="13503" spans="1:17" hidden="1" x14ac:dyDescent="0.3">
      <c r="A13503" t="s">
        <v>52133</v>
      </c>
      <c r="B13503" t="s">
        <v>52134</v>
      </c>
      <c r="C13503" s="1" t="str">
        <f t="shared" si="1952"/>
        <v>21:0727</v>
      </c>
      <c r="D13503" s="1" t="str">
        <f>HYPERLINK("http://geochem.nrcan.gc.ca/cdogs/content/svy/svy_e.htm", "")</f>
        <v/>
      </c>
      <c r="G13503" s="1" t="str">
        <f>HYPERLINK("http://geochem.nrcan.gc.ca/cdogs/content/cr_/cr_00085_e.htm", "85")</f>
        <v>85</v>
      </c>
      <c r="J13503" t="s">
        <v>11453</v>
      </c>
      <c r="K13503" t="s">
        <v>11454</v>
      </c>
      <c r="O13503">
        <v>0.35</v>
      </c>
      <c r="P13503">
        <v>20</v>
      </c>
      <c r="Q13503">
        <v>7.8</v>
      </c>
    </row>
    <row r="13504" spans="1:17" hidden="1" x14ac:dyDescent="0.3">
      <c r="A13504" t="s">
        <v>52135</v>
      </c>
      <c r="B13504" t="s">
        <v>52136</v>
      </c>
      <c r="C13504" s="1" t="str">
        <f t="shared" si="1952"/>
        <v>21:0727</v>
      </c>
      <c r="D13504" s="1" t="str">
        <f t="shared" ref="D13504:D13515" si="1954">HYPERLINK("http://geochem.nrcan.gc.ca/cdogs/content/svy/svy210214_e.htm", "21:0214")</f>
        <v>21:0214</v>
      </c>
      <c r="E13504" t="s">
        <v>52137</v>
      </c>
      <c r="F13504" t="s">
        <v>52138</v>
      </c>
      <c r="H13504">
        <v>63.205085400000002</v>
      </c>
      <c r="I13504">
        <v>-135.53242470000001</v>
      </c>
      <c r="J13504" s="1" t="str">
        <f t="shared" ref="J13504:J13515" si="1955">HYPERLINK("http://geochem.nrcan.gc.ca/cdogs/content/kwd/kwd020018_e.htm", "Fluid (stream)")</f>
        <v>Fluid (stream)</v>
      </c>
      <c r="K13504" s="1" t="str">
        <f t="shared" ref="K13504:K13515" si="1956">HYPERLINK("http://geochem.nrcan.gc.ca/cdogs/content/kwd/kwd080007_e.htm", "Untreated Water")</f>
        <v>Untreated Water</v>
      </c>
      <c r="O13504">
        <v>2.5000000000000001E-2</v>
      </c>
      <c r="P13504">
        <v>10</v>
      </c>
      <c r="Q13504">
        <v>7.8</v>
      </c>
    </row>
    <row r="13505" spans="1:17" hidden="1" x14ac:dyDescent="0.3">
      <c r="A13505" t="s">
        <v>52139</v>
      </c>
      <c r="B13505" t="s">
        <v>52140</v>
      </c>
      <c r="C13505" s="1" t="str">
        <f t="shared" si="1952"/>
        <v>21:0727</v>
      </c>
      <c r="D13505" s="1" t="str">
        <f t="shared" si="1954"/>
        <v>21:0214</v>
      </c>
      <c r="E13505" t="s">
        <v>52141</v>
      </c>
      <c r="F13505" t="s">
        <v>52142</v>
      </c>
      <c r="H13505">
        <v>63.198644799999997</v>
      </c>
      <c r="I13505">
        <v>-135.53147229999999</v>
      </c>
      <c r="J13505" s="1" t="str">
        <f t="shared" si="1955"/>
        <v>Fluid (stream)</v>
      </c>
      <c r="K13505" s="1" t="str">
        <f t="shared" si="1956"/>
        <v>Untreated Water</v>
      </c>
      <c r="O13505">
        <v>2.5000000000000001E-2</v>
      </c>
      <c r="P13505">
        <v>10</v>
      </c>
      <c r="Q13505">
        <v>7.2</v>
      </c>
    </row>
    <row r="13506" spans="1:17" hidden="1" x14ac:dyDescent="0.3">
      <c r="A13506" t="s">
        <v>52143</v>
      </c>
      <c r="B13506" t="s">
        <v>52144</v>
      </c>
      <c r="C13506" s="1" t="str">
        <f t="shared" si="1952"/>
        <v>21:0727</v>
      </c>
      <c r="D13506" s="1" t="str">
        <f t="shared" si="1954"/>
        <v>21:0214</v>
      </c>
      <c r="E13506" t="s">
        <v>52145</v>
      </c>
      <c r="F13506" t="s">
        <v>52146</v>
      </c>
      <c r="H13506">
        <v>63.184349599999997</v>
      </c>
      <c r="I13506">
        <v>-135.58570940000001</v>
      </c>
      <c r="J13506" s="1" t="str">
        <f t="shared" si="1955"/>
        <v>Fluid (stream)</v>
      </c>
      <c r="K13506" s="1" t="str">
        <f t="shared" si="1956"/>
        <v>Untreated Water</v>
      </c>
      <c r="O13506">
        <v>2.5000000000000001E-2</v>
      </c>
      <c r="P13506">
        <v>10</v>
      </c>
      <c r="Q13506">
        <v>7.1</v>
      </c>
    </row>
    <row r="13507" spans="1:17" hidden="1" x14ac:dyDescent="0.3">
      <c r="A13507" t="s">
        <v>52147</v>
      </c>
      <c r="B13507" t="s">
        <v>52148</v>
      </c>
      <c r="C13507" s="1" t="str">
        <f t="shared" si="1952"/>
        <v>21:0727</v>
      </c>
      <c r="D13507" s="1" t="str">
        <f t="shared" si="1954"/>
        <v>21:0214</v>
      </c>
      <c r="E13507" t="s">
        <v>52149</v>
      </c>
      <c r="F13507" t="s">
        <v>52150</v>
      </c>
      <c r="H13507">
        <v>63.203563199999998</v>
      </c>
      <c r="I13507">
        <v>-135.6304106</v>
      </c>
      <c r="J13507" s="1" t="str">
        <f t="shared" si="1955"/>
        <v>Fluid (stream)</v>
      </c>
      <c r="K13507" s="1" t="str">
        <f t="shared" si="1956"/>
        <v>Untreated Water</v>
      </c>
      <c r="O13507">
        <v>0.26</v>
      </c>
      <c r="P13507">
        <v>20</v>
      </c>
      <c r="Q13507">
        <v>7</v>
      </c>
    </row>
    <row r="13508" spans="1:17" hidden="1" x14ac:dyDescent="0.3">
      <c r="A13508" t="s">
        <v>52151</v>
      </c>
      <c r="B13508" t="s">
        <v>52152</v>
      </c>
      <c r="C13508" s="1" t="str">
        <f t="shared" si="1952"/>
        <v>21:0727</v>
      </c>
      <c r="D13508" s="1" t="str">
        <f t="shared" si="1954"/>
        <v>21:0214</v>
      </c>
      <c r="E13508" t="s">
        <v>52153</v>
      </c>
      <c r="F13508" t="s">
        <v>52154</v>
      </c>
      <c r="H13508">
        <v>63.206304500000002</v>
      </c>
      <c r="I13508">
        <v>-135.63961620000001</v>
      </c>
      <c r="J13508" s="1" t="str">
        <f t="shared" si="1955"/>
        <v>Fluid (stream)</v>
      </c>
      <c r="K13508" s="1" t="str">
        <f t="shared" si="1956"/>
        <v>Untreated Water</v>
      </c>
      <c r="O13508">
        <v>0.19</v>
      </c>
      <c r="P13508">
        <v>20</v>
      </c>
      <c r="Q13508">
        <v>7.2</v>
      </c>
    </row>
    <row r="13509" spans="1:17" hidden="1" x14ac:dyDescent="0.3">
      <c r="A13509" t="s">
        <v>52155</v>
      </c>
      <c r="B13509" t="s">
        <v>52156</v>
      </c>
      <c r="C13509" s="1" t="str">
        <f t="shared" si="1952"/>
        <v>21:0727</v>
      </c>
      <c r="D13509" s="1" t="str">
        <f t="shared" si="1954"/>
        <v>21:0214</v>
      </c>
      <c r="E13509" t="s">
        <v>52157</v>
      </c>
      <c r="F13509" t="s">
        <v>52158</v>
      </c>
      <c r="H13509">
        <v>63.2255751</v>
      </c>
      <c r="I13509">
        <v>-135.6374931</v>
      </c>
      <c r="J13509" s="1" t="str">
        <f t="shared" si="1955"/>
        <v>Fluid (stream)</v>
      </c>
      <c r="K13509" s="1" t="str">
        <f t="shared" si="1956"/>
        <v>Untreated Water</v>
      </c>
      <c r="O13509">
        <v>2.5000000000000001E-2</v>
      </c>
      <c r="P13509">
        <v>10</v>
      </c>
      <c r="Q13509">
        <v>7</v>
      </c>
    </row>
    <row r="13510" spans="1:17" hidden="1" x14ac:dyDescent="0.3">
      <c r="A13510" t="s">
        <v>52159</v>
      </c>
      <c r="B13510" t="s">
        <v>52160</v>
      </c>
      <c r="C13510" s="1" t="str">
        <f t="shared" si="1952"/>
        <v>21:0727</v>
      </c>
      <c r="D13510" s="1" t="str">
        <f t="shared" si="1954"/>
        <v>21:0214</v>
      </c>
      <c r="E13510" t="s">
        <v>52161</v>
      </c>
      <c r="F13510" t="s">
        <v>52162</v>
      </c>
      <c r="H13510">
        <v>63.226134899999998</v>
      </c>
      <c r="I13510">
        <v>-135.62664179999999</v>
      </c>
      <c r="J13510" s="1" t="str">
        <f t="shared" si="1955"/>
        <v>Fluid (stream)</v>
      </c>
      <c r="K13510" s="1" t="str">
        <f t="shared" si="1956"/>
        <v>Untreated Water</v>
      </c>
      <c r="O13510">
        <v>2.5000000000000001E-2</v>
      </c>
      <c r="P13510">
        <v>20</v>
      </c>
      <c r="Q13510">
        <v>7.3</v>
      </c>
    </row>
    <row r="13511" spans="1:17" hidden="1" x14ac:dyDescent="0.3">
      <c r="A13511" t="s">
        <v>52163</v>
      </c>
      <c r="B13511" t="s">
        <v>52164</v>
      </c>
      <c r="C13511" s="1" t="str">
        <f t="shared" si="1952"/>
        <v>21:0727</v>
      </c>
      <c r="D13511" s="1" t="str">
        <f t="shared" si="1954"/>
        <v>21:0214</v>
      </c>
      <c r="E13511" t="s">
        <v>52165</v>
      </c>
      <c r="F13511" t="s">
        <v>52166</v>
      </c>
      <c r="H13511">
        <v>63.233445400000001</v>
      </c>
      <c r="I13511">
        <v>-135.589822</v>
      </c>
      <c r="J13511" s="1" t="str">
        <f t="shared" si="1955"/>
        <v>Fluid (stream)</v>
      </c>
      <c r="K13511" s="1" t="str">
        <f t="shared" si="1956"/>
        <v>Untreated Water</v>
      </c>
      <c r="O13511">
        <v>2.5000000000000001E-2</v>
      </c>
      <c r="P13511">
        <v>10</v>
      </c>
      <c r="Q13511">
        <v>7.1</v>
      </c>
    </row>
    <row r="13512" spans="1:17" hidden="1" x14ac:dyDescent="0.3">
      <c r="A13512" t="s">
        <v>52167</v>
      </c>
      <c r="B13512" t="s">
        <v>52168</v>
      </c>
      <c r="C13512" s="1" t="str">
        <f t="shared" si="1952"/>
        <v>21:0727</v>
      </c>
      <c r="D13512" s="1" t="str">
        <f t="shared" si="1954"/>
        <v>21:0214</v>
      </c>
      <c r="E13512" t="s">
        <v>52169</v>
      </c>
      <c r="F13512" t="s">
        <v>52170</v>
      </c>
      <c r="H13512">
        <v>63.252363500000001</v>
      </c>
      <c r="I13512">
        <v>-135.62802379999999</v>
      </c>
      <c r="J13512" s="1" t="str">
        <f t="shared" si="1955"/>
        <v>Fluid (stream)</v>
      </c>
      <c r="K13512" s="1" t="str">
        <f t="shared" si="1956"/>
        <v>Untreated Water</v>
      </c>
      <c r="O13512">
        <v>1.78</v>
      </c>
      <c r="P13512">
        <v>30</v>
      </c>
      <c r="Q13512">
        <v>7.5</v>
      </c>
    </row>
    <row r="13513" spans="1:17" hidden="1" x14ac:dyDescent="0.3">
      <c r="A13513" t="s">
        <v>52171</v>
      </c>
      <c r="B13513" t="s">
        <v>52172</v>
      </c>
      <c r="C13513" s="1" t="str">
        <f t="shared" si="1952"/>
        <v>21:0727</v>
      </c>
      <c r="D13513" s="1" t="str">
        <f t="shared" si="1954"/>
        <v>21:0214</v>
      </c>
      <c r="E13513" t="s">
        <v>52169</v>
      </c>
      <c r="F13513" t="s">
        <v>52173</v>
      </c>
      <c r="H13513">
        <v>63.252363500000001</v>
      </c>
      <c r="I13513">
        <v>-135.62802379999999</v>
      </c>
      <c r="J13513" s="1" t="str">
        <f t="shared" si="1955"/>
        <v>Fluid (stream)</v>
      </c>
      <c r="K13513" s="1" t="str">
        <f t="shared" si="1956"/>
        <v>Untreated Water</v>
      </c>
      <c r="O13513">
        <v>1.42</v>
      </c>
      <c r="P13513">
        <v>30</v>
      </c>
      <c r="Q13513">
        <v>7.7</v>
      </c>
    </row>
    <row r="13514" spans="1:17" hidden="1" x14ac:dyDescent="0.3">
      <c r="A13514" t="s">
        <v>52174</v>
      </c>
      <c r="B13514" t="s">
        <v>52175</v>
      </c>
      <c r="C13514" s="1" t="str">
        <f t="shared" si="1952"/>
        <v>21:0727</v>
      </c>
      <c r="D13514" s="1" t="str">
        <f t="shared" si="1954"/>
        <v>21:0214</v>
      </c>
      <c r="E13514" t="s">
        <v>52176</v>
      </c>
      <c r="F13514" t="s">
        <v>52177</v>
      </c>
      <c r="H13514">
        <v>63.267611799999997</v>
      </c>
      <c r="I13514">
        <v>-135.59683190000001</v>
      </c>
      <c r="J13514" s="1" t="str">
        <f t="shared" si="1955"/>
        <v>Fluid (stream)</v>
      </c>
      <c r="K13514" s="1" t="str">
        <f t="shared" si="1956"/>
        <v>Untreated Water</v>
      </c>
      <c r="O13514">
        <v>0.19</v>
      </c>
      <c r="P13514">
        <v>10</v>
      </c>
      <c r="Q13514">
        <v>7.6</v>
      </c>
    </row>
    <row r="13515" spans="1:17" hidden="1" x14ac:dyDescent="0.3">
      <c r="A13515" t="s">
        <v>52178</v>
      </c>
      <c r="B13515" t="s">
        <v>52179</v>
      </c>
      <c r="C13515" s="1" t="str">
        <f t="shared" si="1952"/>
        <v>21:0727</v>
      </c>
      <c r="D13515" s="1" t="str">
        <f t="shared" si="1954"/>
        <v>21:0214</v>
      </c>
      <c r="E13515" t="s">
        <v>52180</v>
      </c>
      <c r="F13515" t="s">
        <v>52181</v>
      </c>
      <c r="H13515">
        <v>63.265762600000002</v>
      </c>
      <c r="I13515">
        <v>-135.62821400000001</v>
      </c>
      <c r="J13515" s="1" t="str">
        <f t="shared" si="1955"/>
        <v>Fluid (stream)</v>
      </c>
      <c r="K13515" s="1" t="str">
        <f t="shared" si="1956"/>
        <v>Untreated Water</v>
      </c>
      <c r="O13515">
        <v>2.11</v>
      </c>
      <c r="P13515">
        <v>10</v>
      </c>
      <c r="Q13515">
        <v>7.8</v>
      </c>
    </row>
    <row r="13516" spans="1:17" hidden="1" x14ac:dyDescent="0.3">
      <c r="A13516" t="s">
        <v>52182</v>
      </c>
      <c r="B13516" t="s">
        <v>52183</v>
      </c>
      <c r="C13516" s="1" t="str">
        <f t="shared" si="1952"/>
        <v>21:0727</v>
      </c>
      <c r="D13516" s="1" t="str">
        <f>HYPERLINK("http://geochem.nrcan.gc.ca/cdogs/content/svy/svy_e.htm", "")</f>
        <v/>
      </c>
      <c r="G13516" s="1" t="str">
        <f>HYPERLINK("http://geochem.nrcan.gc.ca/cdogs/content/cr_/cr_00086_e.htm", "86")</f>
        <v>86</v>
      </c>
      <c r="J13516" t="s">
        <v>11453</v>
      </c>
      <c r="K13516" t="s">
        <v>11454</v>
      </c>
      <c r="O13516">
        <v>0.53</v>
      </c>
      <c r="P13516">
        <v>40</v>
      </c>
      <c r="Q13516">
        <v>7.8</v>
      </c>
    </row>
    <row r="13517" spans="1:17" hidden="1" x14ac:dyDescent="0.3">
      <c r="A13517" t="s">
        <v>52184</v>
      </c>
      <c r="B13517" t="s">
        <v>52185</v>
      </c>
      <c r="C13517" s="1" t="str">
        <f t="shared" si="1952"/>
        <v>21:0727</v>
      </c>
      <c r="D13517" s="1" t="str">
        <f t="shared" ref="D13517:D13533" si="1957">HYPERLINK("http://geochem.nrcan.gc.ca/cdogs/content/svy/svy210214_e.htm", "21:0214")</f>
        <v>21:0214</v>
      </c>
      <c r="E13517" t="s">
        <v>52186</v>
      </c>
      <c r="F13517" t="s">
        <v>52187</v>
      </c>
      <c r="H13517">
        <v>63.268825700000001</v>
      </c>
      <c r="I13517">
        <v>-135.6111239</v>
      </c>
      <c r="J13517" s="1" t="str">
        <f t="shared" ref="J13517:J13533" si="1958">HYPERLINK("http://geochem.nrcan.gc.ca/cdogs/content/kwd/kwd020018_e.htm", "Fluid (stream)")</f>
        <v>Fluid (stream)</v>
      </c>
      <c r="K13517" s="1" t="str">
        <f t="shared" ref="K13517:K13533" si="1959">HYPERLINK("http://geochem.nrcan.gc.ca/cdogs/content/kwd/kwd080007_e.htm", "Untreated Water")</f>
        <v>Untreated Water</v>
      </c>
      <c r="O13517">
        <v>2.5000000000000001E-2</v>
      </c>
      <c r="P13517">
        <v>20</v>
      </c>
      <c r="Q13517">
        <v>7.2</v>
      </c>
    </row>
    <row r="13518" spans="1:17" hidden="1" x14ac:dyDescent="0.3">
      <c r="A13518" t="s">
        <v>52188</v>
      </c>
      <c r="B13518" t="s">
        <v>52189</v>
      </c>
      <c r="C13518" s="1" t="str">
        <f t="shared" si="1952"/>
        <v>21:0727</v>
      </c>
      <c r="D13518" s="1" t="str">
        <f t="shared" si="1957"/>
        <v>21:0214</v>
      </c>
      <c r="E13518" t="s">
        <v>52190</v>
      </c>
      <c r="F13518" t="s">
        <v>52191</v>
      </c>
      <c r="H13518">
        <v>63.298098500000002</v>
      </c>
      <c r="I13518">
        <v>-135.58208060000001</v>
      </c>
      <c r="J13518" s="1" t="str">
        <f t="shared" si="1958"/>
        <v>Fluid (stream)</v>
      </c>
      <c r="K13518" s="1" t="str">
        <f t="shared" si="1959"/>
        <v>Untreated Water</v>
      </c>
      <c r="O13518">
        <v>2.5000000000000001E-2</v>
      </c>
      <c r="P13518">
        <v>10</v>
      </c>
      <c r="Q13518">
        <v>7</v>
      </c>
    </row>
    <row r="13519" spans="1:17" hidden="1" x14ac:dyDescent="0.3">
      <c r="A13519" t="s">
        <v>52192</v>
      </c>
      <c r="B13519" t="s">
        <v>52193</v>
      </c>
      <c r="C13519" s="1" t="str">
        <f t="shared" si="1952"/>
        <v>21:0727</v>
      </c>
      <c r="D13519" s="1" t="str">
        <f t="shared" si="1957"/>
        <v>21:0214</v>
      </c>
      <c r="E13519" t="s">
        <v>52194</v>
      </c>
      <c r="F13519" t="s">
        <v>52195</v>
      </c>
      <c r="H13519">
        <v>63.361403299999999</v>
      </c>
      <c r="I13519">
        <v>-135.5965272</v>
      </c>
      <c r="J13519" s="1" t="str">
        <f t="shared" si="1958"/>
        <v>Fluid (stream)</v>
      </c>
      <c r="K13519" s="1" t="str">
        <f t="shared" si="1959"/>
        <v>Untreated Water</v>
      </c>
      <c r="O13519">
        <v>2.5000000000000001E-2</v>
      </c>
      <c r="P13519">
        <v>30</v>
      </c>
      <c r="Q13519">
        <v>7</v>
      </c>
    </row>
    <row r="13520" spans="1:17" hidden="1" x14ac:dyDescent="0.3">
      <c r="A13520" t="s">
        <v>52196</v>
      </c>
      <c r="B13520" t="s">
        <v>52197</v>
      </c>
      <c r="C13520" s="1" t="str">
        <f t="shared" si="1952"/>
        <v>21:0727</v>
      </c>
      <c r="D13520" s="1" t="str">
        <f t="shared" si="1957"/>
        <v>21:0214</v>
      </c>
      <c r="E13520" t="s">
        <v>52198</v>
      </c>
      <c r="F13520" t="s">
        <v>52199</v>
      </c>
      <c r="H13520">
        <v>63.406671600000003</v>
      </c>
      <c r="I13520">
        <v>-135.59714149999999</v>
      </c>
      <c r="J13520" s="1" t="str">
        <f t="shared" si="1958"/>
        <v>Fluid (stream)</v>
      </c>
      <c r="K13520" s="1" t="str">
        <f t="shared" si="1959"/>
        <v>Untreated Water</v>
      </c>
      <c r="O13520">
        <v>2.5000000000000001E-2</v>
      </c>
      <c r="P13520">
        <v>20</v>
      </c>
      <c r="Q13520">
        <v>7.3</v>
      </c>
    </row>
    <row r="13521" spans="1:17" hidden="1" x14ac:dyDescent="0.3">
      <c r="A13521" t="s">
        <v>52200</v>
      </c>
      <c r="B13521" t="s">
        <v>52201</v>
      </c>
      <c r="C13521" s="1" t="str">
        <f t="shared" si="1952"/>
        <v>21:0727</v>
      </c>
      <c r="D13521" s="1" t="str">
        <f t="shared" si="1957"/>
        <v>21:0214</v>
      </c>
      <c r="E13521" t="s">
        <v>52202</v>
      </c>
      <c r="F13521" t="s">
        <v>52203</v>
      </c>
      <c r="H13521">
        <v>63.455160900000003</v>
      </c>
      <c r="I13521">
        <v>-135.56934659999999</v>
      </c>
      <c r="J13521" s="1" t="str">
        <f t="shared" si="1958"/>
        <v>Fluid (stream)</v>
      </c>
      <c r="K13521" s="1" t="str">
        <f t="shared" si="1959"/>
        <v>Untreated Water</v>
      </c>
      <c r="O13521">
        <v>2.5000000000000001E-2</v>
      </c>
      <c r="P13521">
        <v>10</v>
      </c>
      <c r="Q13521">
        <v>7.6</v>
      </c>
    </row>
    <row r="13522" spans="1:17" hidden="1" x14ac:dyDescent="0.3">
      <c r="A13522" t="s">
        <v>52204</v>
      </c>
      <c r="B13522" t="s">
        <v>52205</v>
      </c>
      <c r="C13522" s="1" t="str">
        <f t="shared" si="1952"/>
        <v>21:0727</v>
      </c>
      <c r="D13522" s="1" t="str">
        <f t="shared" si="1957"/>
        <v>21:0214</v>
      </c>
      <c r="E13522" t="s">
        <v>52206</v>
      </c>
      <c r="F13522" t="s">
        <v>52207</v>
      </c>
      <c r="H13522">
        <v>63.459870299999999</v>
      </c>
      <c r="I13522">
        <v>-135.60065180000001</v>
      </c>
      <c r="J13522" s="1" t="str">
        <f t="shared" si="1958"/>
        <v>Fluid (stream)</v>
      </c>
      <c r="K13522" s="1" t="str">
        <f t="shared" si="1959"/>
        <v>Untreated Water</v>
      </c>
      <c r="O13522">
        <v>2.5000000000000001E-2</v>
      </c>
      <c r="P13522">
        <v>20</v>
      </c>
      <c r="Q13522">
        <v>7.1</v>
      </c>
    </row>
    <row r="13523" spans="1:17" hidden="1" x14ac:dyDescent="0.3">
      <c r="A13523" t="s">
        <v>52208</v>
      </c>
      <c r="B13523" t="s">
        <v>52209</v>
      </c>
      <c r="C13523" s="1" t="str">
        <f t="shared" si="1952"/>
        <v>21:0727</v>
      </c>
      <c r="D13523" s="1" t="str">
        <f t="shared" si="1957"/>
        <v>21:0214</v>
      </c>
      <c r="E13523" t="s">
        <v>52210</v>
      </c>
      <c r="F13523" t="s">
        <v>52211</v>
      </c>
      <c r="H13523">
        <v>63.488632099999997</v>
      </c>
      <c r="I13523">
        <v>-135.57525000000001</v>
      </c>
      <c r="J13523" s="1" t="str">
        <f t="shared" si="1958"/>
        <v>Fluid (stream)</v>
      </c>
      <c r="K13523" s="1" t="str">
        <f t="shared" si="1959"/>
        <v>Untreated Water</v>
      </c>
      <c r="O13523">
        <v>2.5000000000000001E-2</v>
      </c>
      <c r="P13523">
        <v>20</v>
      </c>
      <c r="Q13523">
        <v>7.3</v>
      </c>
    </row>
    <row r="13524" spans="1:17" hidden="1" x14ac:dyDescent="0.3">
      <c r="A13524" t="s">
        <v>52212</v>
      </c>
      <c r="B13524" t="s">
        <v>52213</v>
      </c>
      <c r="C13524" s="1" t="str">
        <f t="shared" si="1952"/>
        <v>21:0727</v>
      </c>
      <c r="D13524" s="1" t="str">
        <f t="shared" si="1957"/>
        <v>21:0214</v>
      </c>
      <c r="E13524" t="s">
        <v>52214</v>
      </c>
      <c r="F13524" t="s">
        <v>52215</v>
      </c>
      <c r="H13524">
        <v>63.343579200000001</v>
      </c>
      <c r="I13524">
        <v>-135.16038019999999</v>
      </c>
      <c r="J13524" s="1" t="str">
        <f t="shared" si="1958"/>
        <v>Fluid (stream)</v>
      </c>
      <c r="K13524" s="1" t="str">
        <f t="shared" si="1959"/>
        <v>Untreated Water</v>
      </c>
      <c r="O13524">
        <v>2.5000000000000001E-2</v>
      </c>
      <c r="P13524">
        <v>50</v>
      </c>
      <c r="Q13524">
        <v>7</v>
      </c>
    </row>
    <row r="13525" spans="1:17" hidden="1" x14ac:dyDescent="0.3">
      <c r="A13525" t="s">
        <v>52216</v>
      </c>
      <c r="B13525" t="s">
        <v>52217</v>
      </c>
      <c r="C13525" s="1" t="str">
        <f t="shared" si="1952"/>
        <v>21:0727</v>
      </c>
      <c r="D13525" s="1" t="str">
        <f t="shared" si="1957"/>
        <v>21:0214</v>
      </c>
      <c r="E13525" t="s">
        <v>52218</v>
      </c>
      <c r="F13525" t="s">
        <v>52219</v>
      </c>
      <c r="H13525">
        <v>63.3367571</v>
      </c>
      <c r="I13525">
        <v>-135.1768782</v>
      </c>
      <c r="J13525" s="1" t="str">
        <f t="shared" si="1958"/>
        <v>Fluid (stream)</v>
      </c>
      <c r="K13525" s="1" t="str">
        <f t="shared" si="1959"/>
        <v>Untreated Water</v>
      </c>
      <c r="O13525">
        <v>0.23</v>
      </c>
      <c r="P13525">
        <v>20</v>
      </c>
      <c r="Q13525">
        <v>7.3</v>
      </c>
    </row>
    <row r="13526" spans="1:17" hidden="1" x14ac:dyDescent="0.3">
      <c r="A13526" t="s">
        <v>52220</v>
      </c>
      <c r="B13526" t="s">
        <v>52221</v>
      </c>
      <c r="C13526" s="1" t="str">
        <f t="shared" si="1952"/>
        <v>21:0727</v>
      </c>
      <c r="D13526" s="1" t="str">
        <f t="shared" si="1957"/>
        <v>21:0214</v>
      </c>
      <c r="E13526" t="s">
        <v>52222</v>
      </c>
      <c r="F13526" t="s">
        <v>52223</v>
      </c>
      <c r="H13526">
        <v>63.328898299999999</v>
      </c>
      <c r="I13526">
        <v>-135.19504090000001</v>
      </c>
      <c r="J13526" s="1" t="str">
        <f t="shared" si="1958"/>
        <v>Fluid (stream)</v>
      </c>
      <c r="K13526" s="1" t="str">
        <f t="shared" si="1959"/>
        <v>Untreated Water</v>
      </c>
      <c r="O13526">
        <v>2.5000000000000001E-2</v>
      </c>
      <c r="P13526">
        <v>10</v>
      </c>
      <c r="Q13526">
        <v>7.4</v>
      </c>
    </row>
    <row r="13527" spans="1:17" hidden="1" x14ac:dyDescent="0.3">
      <c r="A13527" t="s">
        <v>52224</v>
      </c>
      <c r="B13527" t="s">
        <v>52225</v>
      </c>
      <c r="C13527" s="1" t="str">
        <f t="shared" si="1952"/>
        <v>21:0727</v>
      </c>
      <c r="D13527" s="1" t="str">
        <f t="shared" si="1957"/>
        <v>21:0214</v>
      </c>
      <c r="E13527" t="s">
        <v>52226</v>
      </c>
      <c r="F13527" t="s">
        <v>52227</v>
      </c>
      <c r="H13527">
        <v>63.313502499999998</v>
      </c>
      <c r="I13527">
        <v>-135.1537692</v>
      </c>
      <c r="J13527" s="1" t="str">
        <f t="shared" si="1958"/>
        <v>Fluid (stream)</v>
      </c>
      <c r="K13527" s="1" t="str">
        <f t="shared" si="1959"/>
        <v>Untreated Water</v>
      </c>
      <c r="O13527">
        <v>2.5000000000000001E-2</v>
      </c>
      <c r="P13527">
        <v>10</v>
      </c>
      <c r="Q13527">
        <v>7.2</v>
      </c>
    </row>
    <row r="13528" spans="1:17" hidden="1" x14ac:dyDescent="0.3">
      <c r="A13528" t="s">
        <v>52228</v>
      </c>
      <c r="B13528" t="s">
        <v>52229</v>
      </c>
      <c r="C13528" s="1" t="str">
        <f t="shared" si="1952"/>
        <v>21:0727</v>
      </c>
      <c r="D13528" s="1" t="str">
        <f t="shared" si="1957"/>
        <v>21:0214</v>
      </c>
      <c r="E13528" t="s">
        <v>52230</v>
      </c>
      <c r="F13528" t="s">
        <v>52231</v>
      </c>
      <c r="H13528">
        <v>63.305403699999999</v>
      </c>
      <c r="I13528">
        <v>-135.16509790000001</v>
      </c>
      <c r="J13528" s="1" t="str">
        <f t="shared" si="1958"/>
        <v>Fluid (stream)</v>
      </c>
      <c r="K13528" s="1" t="str">
        <f t="shared" si="1959"/>
        <v>Untreated Water</v>
      </c>
      <c r="O13528">
        <v>2.5000000000000001E-2</v>
      </c>
      <c r="P13528">
        <v>10</v>
      </c>
      <c r="Q13528">
        <v>7</v>
      </c>
    </row>
    <row r="13529" spans="1:17" hidden="1" x14ac:dyDescent="0.3">
      <c r="A13529" t="s">
        <v>52232</v>
      </c>
      <c r="B13529" t="s">
        <v>52233</v>
      </c>
      <c r="C13529" s="1" t="str">
        <f t="shared" si="1952"/>
        <v>21:0727</v>
      </c>
      <c r="D13529" s="1" t="str">
        <f t="shared" si="1957"/>
        <v>21:0214</v>
      </c>
      <c r="E13529" t="s">
        <v>52234</v>
      </c>
      <c r="F13529" t="s">
        <v>52235</v>
      </c>
      <c r="H13529">
        <v>63.296393399999999</v>
      </c>
      <c r="I13529">
        <v>-135.16452899999999</v>
      </c>
      <c r="J13529" s="1" t="str">
        <f t="shared" si="1958"/>
        <v>Fluid (stream)</v>
      </c>
      <c r="K13529" s="1" t="str">
        <f t="shared" si="1959"/>
        <v>Untreated Water</v>
      </c>
      <c r="O13529">
        <v>2.5000000000000001E-2</v>
      </c>
      <c r="P13529">
        <v>10</v>
      </c>
      <c r="Q13529">
        <v>7</v>
      </c>
    </row>
    <row r="13530" spans="1:17" hidden="1" x14ac:dyDescent="0.3">
      <c r="A13530" t="s">
        <v>52236</v>
      </c>
      <c r="B13530" t="s">
        <v>52237</v>
      </c>
      <c r="C13530" s="1" t="str">
        <f t="shared" si="1952"/>
        <v>21:0727</v>
      </c>
      <c r="D13530" s="1" t="str">
        <f t="shared" si="1957"/>
        <v>21:0214</v>
      </c>
      <c r="E13530" t="s">
        <v>52238</v>
      </c>
      <c r="F13530" t="s">
        <v>52239</v>
      </c>
      <c r="H13530">
        <v>63.295278400000001</v>
      </c>
      <c r="I13530">
        <v>-135.12009230000001</v>
      </c>
      <c r="J13530" s="1" t="str">
        <f t="shared" si="1958"/>
        <v>Fluid (stream)</v>
      </c>
      <c r="K13530" s="1" t="str">
        <f t="shared" si="1959"/>
        <v>Untreated Water</v>
      </c>
      <c r="O13530">
        <v>2.5000000000000001E-2</v>
      </c>
      <c r="P13530">
        <v>10</v>
      </c>
      <c r="Q13530">
        <v>6.8</v>
      </c>
    </row>
    <row r="13531" spans="1:17" hidden="1" x14ac:dyDescent="0.3">
      <c r="A13531" t="s">
        <v>52240</v>
      </c>
      <c r="B13531" t="s">
        <v>52241</v>
      </c>
      <c r="C13531" s="1" t="str">
        <f t="shared" si="1952"/>
        <v>21:0727</v>
      </c>
      <c r="D13531" s="1" t="str">
        <f t="shared" si="1957"/>
        <v>21:0214</v>
      </c>
      <c r="E13531" t="s">
        <v>52238</v>
      </c>
      <c r="F13531" t="s">
        <v>52242</v>
      </c>
      <c r="H13531">
        <v>63.295278400000001</v>
      </c>
      <c r="I13531">
        <v>-135.12009230000001</v>
      </c>
      <c r="J13531" s="1" t="str">
        <f t="shared" si="1958"/>
        <v>Fluid (stream)</v>
      </c>
      <c r="K13531" s="1" t="str">
        <f t="shared" si="1959"/>
        <v>Untreated Water</v>
      </c>
      <c r="O13531">
        <v>2.5000000000000001E-2</v>
      </c>
      <c r="P13531">
        <v>20</v>
      </c>
      <c r="Q13531">
        <v>6.8</v>
      </c>
    </row>
    <row r="13532" spans="1:17" hidden="1" x14ac:dyDescent="0.3">
      <c r="A13532" t="s">
        <v>52243</v>
      </c>
      <c r="B13532" t="s">
        <v>52244</v>
      </c>
      <c r="C13532" s="1" t="str">
        <f t="shared" si="1952"/>
        <v>21:0727</v>
      </c>
      <c r="D13532" s="1" t="str">
        <f t="shared" si="1957"/>
        <v>21:0214</v>
      </c>
      <c r="E13532" t="s">
        <v>52245</v>
      </c>
      <c r="F13532" t="s">
        <v>52246</v>
      </c>
      <c r="H13532">
        <v>63.289132700000003</v>
      </c>
      <c r="I13532">
        <v>-135.2178677</v>
      </c>
      <c r="J13532" s="1" t="str">
        <f t="shared" si="1958"/>
        <v>Fluid (stream)</v>
      </c>
      <c r="K13532" s="1" t="str">
        <f t="shared" si="1959"/>
        <v>Untreated Water</v>
      </c>
      <c r="O13532">
        <v>2.5000000000000001E-2</v>
      </c>
      <c r="P13532">
        <v>20</v>
      </c>
      <c r="Q13532">
        <v>6.8</v>
      </c>
    </row>
    <row r="13533" spans="1:17" hidden="1" x14ac:dyDescent="0.3">
      <c r="A13533" t="s">
        <v>52247</v>
      </c>
      <c r="B13533" t="s">
        <v>52248</v>
      </c>
      <c r="C13533" s="1" t="str">
        <f t="shared" si="1952"/>
        <v>21:0727</v>
      </c>
      <c r="D13533" s="1" t="str">
        <f t="shared" si="1957"/>
        <v>21:0214</v>
      </c>
      <c r="E13533" t="s">
        <v>52249</v>
      </c>
      <c r="F13533" t="s">
        <v>52250</v>
      </c>
      <c r="H13533">
        <v>63.284300899999998</v>
      </c>
      <c r="I13533">
        <v>-135.23669200000001</v>
      </c>
      <c r="J13533" s="1" t="str">
        <f t="shared" si="1958"/>
        <v>Fluid (stream)</v>
      </c>
      <c r="K13533" s="1" t="str">
        <f t="shared" si="1959"/>
        <v>Untreated Water</v>
      </c>
      <c r="O13533">
        <v>2.5000000000000001E-2</v>
      </c>
      <c r="P13533">
        <v>20</v>
      </c>
      <c r="Q13533">
        <v>7.2</v>
      </c>
    </row>
    <row r="13534" spans="1:17" hidden="1" x14ac:dyDescent="0.3">
      <c r="A13534" t="s">
        <v>52251</v>
      </c>
      <c r="B13534" t="s">
        <v>52252</v>
      </c>
      <c r="C13534" s="1" t="str">
        <f t="shared" si="1952"/>
        <v>21:0727</v>
      </c>
      <c r="D13534" s="1" t="str">
        <f>HYPERLINK("http://geochem.nrcan.gc.ca/cdogs/content/svy/svy_e.htm", "")</f>
        <v/>
      </c>
      <c r="G13534" s="1" t="str">
        <f>HYPERLINK("http://geochem.nrcan.gc.ca/cdogs/content/cr_/cr_00086_e.htm", "86")</f>
        <v>86</v>
      </c>
      <c r="J13534" t="s">
        <v>11453</v>
      </c>
      <c r="K13534" t="s">
        <v>11454</v>
      </c>
      <c r="O13534">
        <v>0.53</v>
      </c>
      <c r="P13534">
        <v>50</v>
      </c>
      <c r="Q13534">
        <v>7.4</v>
      </c>
    </row>
    <row r="13535" spans="1:17" hidden="1" x14ac:dyDescent="0.3">
      <c r="A13535" t="s">
        <v>52253</v>
      </c>
      <c r="B13535" t="s">
        <v>52254</v>
      </c>
      <c r="C13535" s="1" t="str">
        <f t="shared" si="1952"/>
        <v>21:0727</v>
      </c>
      <c r="D13535" s="1" t="str">
        <f t="shared" ref="D13535:D13560" si="1960">HYPERLINK("http://geochem.nrcan.gc.ca/cdogs/content/svy/svy210214_e.htm", "21:0214")</f>
        <v>21:0214</v>
      </c>
      <c r="E13535" t="s">
        <v>52255</v>
      </c>
      <c r="F13535" t="s">
        <v>52256</v>
      </c>
      <c r="H13535">
        <v>63.318866</v>
      </c>
      <c r="I13535">
        <v>-135.22425670000001</v>
      </c>
      <c r="J13535" s="1" t="str">
        <f t="shared" ref="J13535:J13560" si="1961">HYPERLINK("http://geochem.nrcan.gc.ca/cdogs/content/kwd/kwd020018_e.htm", "Fluid (stream)")</f>
        <v>Fluid (stream)</v>
      </c>
      <c r="K13535" s="1" t="str">
        <f t="shared" ref="K13535:K13560" si="1962">HYPERLINK("http://geochem.nrcan.gc.ca/cdogs/content/kwd/kwd080007_e.htm", "Untreated Water")</f>
        <v>Untreated Water</v>
      </c>
      <c r="O13535">
        <v>0.16</v>
      </c>
      <c r="P13535">
        <v>10</v>
      </c>
      <c r="Q13535">
        <v>7.3</v>
      </c>
    </row>
    <row r="13536" spans="1:17" hidden="1" x14ac:dyDescent="0.3">
      <c r="A13536" t="s">
        <v>52257</v>
      </c>
      <c r="B13536" t="s">
        <v>52258</v>
      </c>
      <c r="C13536" s="1" t="str">
        <f t="shared" si="1952"/>
        <v>21:0727</v>
      </c>
      <c r="D13536" s="1" t="str">
        <f t="shared" si="1960"/>
        <v>21:0214</v>
      </c>
      <c r="E13536" t="s">
        <v>52259</v>
      </c>
      <c r="F13536" t="s">
        <v>52260</v>
      </c>
      <c r="H13536">
        <v>63.320617300000002</v>
      </c>
      <c r="I13536">
        <v>-135.23463050000001</v>
      </c>
      <c r="J13536" s="1" t="str">
        <f t="shared" si="1961"/>
        <v>Fluid (stream)</v>
      </c>
      <c r="K13536" s="1" t="str">
        <f t="shared" si="1962"/>
        <v>Untreated Water</v>
      </c>
      <c r="O13536">
        <v>2.5000000000000001E-2</v>
      </c>
      <c r="P13536">
        <v>20</v>
      </c>
      <c r="Q13536">
        <v>7.2</v>
      </c>
    </row>
    <row r="13537" spans="1:17" hidden="1" x14ac:dyDescent="0.3">
      <c r="A13537" t="s">
        <v>52261</v>
      </c>
      <c r="B13537" t="s">
        <v>52262</v>
      </c>
      <c r="C13537" s="1" t="str">
        <f t="shared" si="1952"/>
        <v>21:0727</v>
      </c>
      <c r="D13537" s="1" t="str">
        <f t="shared" si="1960"/>
        <v>21:0214</v>
      </c>
      <c r="E13537" t="s">
        <v>52263</v>
      </c>
      <c r="F13537" t="s">
        <v>52264</v>
      </c>
      <c r="H13537">
        <v>63.332212699999999</v>
      </c>
      <c r="I13537">
        <v>-135.24023529999999</v>
      </c>
      <c r="J13537" s="1" t="str">
        <f t="shared" si="1961"/>
        <v>Fluid (stream)</v>
      </c>
      <c r="K13537" s="1" t="str">
        <f t="shared" si="1962"/>
        <v>Untreated Water</v>
      </c>
      <c r="O13537">
        <v>0.22</v>
      </c>
      <c r="P13537">
        <v>20</v>
      </c>
      <c r="Q13537">
        <v>7.3</v>
      </c>
    </row>
    <row r="13538" spans="1:17" hidden="1" x14ac:dyDescent="0.3">
      <c r="A13538" t="s">
        <v>52265</v>
      </c>
      <c r="B13538" t="s">
        <v>52266</v>
      </c>
      <c r="C13538" s="1" t="str">
        <f t="shared" si="1952"/>
        <v>21:0727</v>
      </c>
      <c r="D13538" s="1" t="str">
        <f t="shared" si="1960"/>
        <v>21:0214</v>
      </c>
      <c r="E13538" t="s">
        <v>52267</v>
      </c>
      <c r="F13538" t="s">
        <v>52268</v>
      </c>
      <c r="H13538">
        <v>63.3398842</v>
      </c>
      <c r="I13538">
        <v>-135.21918550000001</v>
      </c>
      <c r="J13538" s="1" t="str">
        <f t="shared" si="1961"/>
        <v>Fluid (stream)</v>
      </c>
      <c r="K13538" s="1" t="str">
        <f t="shared" si="1962"/>
        <v>Untreated Water</v>
      </c>
      <c r="O13538">
        <v>0.2</v>
      </c>
      <c r="P13538">
        <v>40</v>
      </c>
      <c r="Q13538">
        <v>7.4</v>
      </c>
    </row>
    <row r="13539" spans="1:17" hidden="1" x14ac:dyDescent="0.3">
      <c r="A13539" t="s">
        <v>52269</v>
      </c>
      <c r="B13539" t="s">
        <v>52270</v>
      </c>
      <c r="C13539" s="1" t="str">
        <f t="shared" si="1952"/>
        <v>21:0727</v>
      </c>
      <c r="D13539" s="1" t="str">
        <f t="shared" si="1960"/>
        <v>21:0214</v>
      </c>
      <c r="E13539" t="s">
        <v>52271</v>
      </c>
      <c r="F13539" t="s">
        <v>52272</v>
      </c>
      <c r="H13539">
        <v>63.346622199999999</v>
      </c>
      <c r="I13539">
        <v>-135.30341279999999</v>
      </c>
      <c r="J13539" s="1" t="str">
        <f t="shared" si="1961"/>
        <v>Fluid (stream)</v>
      </c>
      <c r="K13539" s="1" t="str">
        <f t="shared" si="1962"/>
        <v>Untreated Water</v>
      </c>
      <c r="O13539">
        <v>0.23</v>
      </c>
      <c r="P13539">
        <v>20</v>
      </c>
      <c r="Q13539">
        <v>7.4</v>
      </c>
    </row>
    <row r="13540" spans="1:17" hidden="1" x14ac:dyDescent="0.3">
      <c r="A13540" t="s">
        <v>52273</v>
      </c>
      <c r="B13540" t="s">
        <v>52274</v>
      </c>
      <c r="C13540" s="1" t="str">
        <f t="shared" si="1952"/>
        <v>21:0727</v>
      </c>
      <c r="D13540" s="1" t="str">
        <f t="shared" si="1960"/>
        <v>21:0214</v>
      </c>
      <c r="E13540" t="s">
        <v>52275</v>
      </c>
      <c r="F13540" t="s">
        <v>52276</v>
      </c>
      <c r="H13540">
        <v>63.342408800000001</v>
      </c>
      <c r="I13540">
        <v>-135.31363669999999</v>
      </c>
      <c r="J13540" s="1" t="str">
        <f t="shared" si="1961"/>
        <v>Fluid (stream)</v>
      </c>
      <c r="K13540" s="1" t="str">
        <f t="shared" si="1962"/>
        <v>Untreated Water</v>
      </c>
      <c r="O13540">
        <v>0.17</v>
      </c>
      <c r="P13540">
        <v>20</v>
      </c>
      <c r="Q13540">
        <v>7.6</v>
      </c>
    </row>
    <row r="13541" spans="1:17" hidden="1" x14ac:dyDescent="0.3">
      <c r="A13541" t="s">
        <v>52277</v>
      </c>
      <c r="B13541" t="s">
        <v>52278</v>
      </c>
      <c r="C13541" s="1" t="str">
        <f t="shared" si="1952"/>
        <v>21:0727</v>
      </c>
      <c r="D13541" s="1" t="str">
        <f t="shared" si="1960"/>
        <v>21:0214</v>
      </c>
      <c r="E13541" t="s">
        <v>52279</v>
      </c>
      <c r="F13541" t="s">
        <v>52280</v>
      </c>
      <c r="H13541">
        <v>63.307559599999998</v>
      </c>
      <c r="I13541">
        <v>-135.30086940000001</v>
      </c>
      <c r="J13541" s="1" t="str">
        <f t="shared" si="1961"/>
        <v>Fluid (stream)</v>
      </c>
      <c r="K13541" s="1" t="str">
        <f t="shared" si="1962"/>
        <v>Untreated Water</v>
      </c>
      <c r="O13541">
        <v>2.5000000000000001E-2</v>
      </c>
      <c r="P13541">
        <v>30</v>
      </c>
      <c r="Q13541">
        <v>7.7</v>
      </c>
    </row>
    <row r="13542" spans="1:17" hidden="1" x14ac:dyDescent="0.3">
      <c r="A13542" t="s">
        <v>52281</v>
      </c>
      <c r="B13542" t="s">
        <v>52282</v>
      </c>
      <c r="C13542" s="1" t="str">
        <f t="shared" si="1952"/>
        <v>21:0727</v>
      </c>
      <c r="D13542" s="1" t="str">
        <f t="shared" si="1960"/>
        <v>21:0214</v>
      </c>
      <c r="E13542" t="s">
        <v>52283</v>
      </c>
      <c r="F13542" t="s">
        <v>52284</v>
      </c>
      <c r="H13542">
        <v>63.305729499999998</v>
      </c>
      <c r="I13542">
        <v>-135.31699140000001</v>
      </c>
      <c r="J13542" s="1" t="str">
        <f t="shared" si="1961"/>
        <v>Fluid (stream)</v>
      </c>
      <c r="K13542" s="1" t="str">
        <f t="shared" si="1962"/>
        <v>Untreated Water</v>
      </c>
      <c r="O13542">
        <v>0.25</v>
      </c>
      <c r="P13542">
        <v>20</v>
      </c>
      <c r="Q13542">
        <v>7.4</v>
      </c>
    </row>
    <row r="13543" spans="1:17" hidden="1" x14ac:dyDescent="0.3">
      <c r="A13543" t="s">
        <v>52285</v>
      </c>
      <c r="B13543" t="s">
        <v>52286</v>
      </c>
      <c r="C13543" s="1" t="str">
        <f t="shared" si="1952"/>
        <v>21:0727</v>
      </c>
      <c r="D13543" s="1" t="str">
        <f t="shared" si="1960"/>
        <v>21:0214</v>
      </c>
      <c r="E13543" t="s">
        <v>52287</v>
      </c>
      <c r="F13543" t="s">
        <v>52288</v>
      </c>
      <c r="H13543">
        <v>63.292423499999998</v>
      </c>
      <c r="I13543">
        <v>-135.33100569999999</v>
      </c>
      <c r="J13543" s="1" t="str">
        <f t="shared" si="1961"/>
        <v>Fluid (stream)</v>
      </c>
      <c r="K13543" s="1" t="str">
        <f t="shared" si="1962"/>
        <v>Untreated Water</v>
      </c>
      <c r="O13543">
        <v>2.5000000000000001E-2</v>
      </c>
      <c r="P13543">
        <v>20</v>
      </c>
      <c r="Q13543">
        <v>7.2</v>
      </c>
    </row>
    <row r="13544" spans="1:17" hidden="1" x14ac:dyDescent="0.3">
      <c r="A13544" t="s">
        <v>52289</v>
      </c>
      <c r="B13544" t="s">
        <v>52290</v>
      </c>
      <c r="C13544" s="1" t="str">
        <f t="shared" si="1952"/>
        <v>21:0727</v>
      </c>
      <c r="D13544" s="1" t="str">
        <f t="shared" si="1960"/>
        <v>21:0214</v>
      </c>
      <c r="E13544" t="s">
        <v>52291</v>
      </c>
      <c r="F13544" t="s">
        <v>52292</v>
      </c>
      <c r="H13544">
        <v>63.305114699999997</v>
      </c>
      <c r="I13544">
        <v>-135.38098980000001</v>
      </c>
      <c r="J13544" s="1" t="str">
        <f t="shared" si="1961"/>
        <v>Fluid (stream)</v>
      </c>
      <c r="K13544" s="1" t="str">
        <f t="shared" si="1962"/>
        <v>Untreated Water</v>
      </c>
      <c r="O13544">
        <v>2.5000000000000001E-2</v>
      </c>
      <c r="P13544">
        <v>10</v>
      </c>
      <c r="Q13544">
        <v>7.3</v>
      </c>
    </row>
    <row r="13545" spans="1:17" hidden="1" x14ac:dyDescent="0.3">
      <c r="A13545" t="s">
        <v>52293</v>
      </c>
      <c r="B13545" t="s">
        <v>52294</v>
      </c>
      <c r="C13545" s="1" t="str">
        <f t="shared" si="1952"/>
        <v>21:0727</v>
      </c>
      <c r="D13545" s="1" t="str">
        <f t="shared" si="1960"/>
        <v>21:0214</v>
      </c>
      <c r="E13545" t="s">
        <v>52295</v>
      </c>
      <c r="F13545" t="s">
        <v>52296</v>
      </c>
      <c r="H13545">
        <v>63.339657600000002</v>
      </c>
      <c r="I13545">
        <v>-135.3783674</v>
      </c>
      <c r="J13545" s="1" t="str">
        <f t="shared" si="1961"/>
        <v>Fluid (stream)</v>
      </c>
      <c r="K13545" s="1" t="str">
        <f t="shared" si="1962"/>
        <v>Untreated Water</v>
      </c>
      <c r="O13545">
        <v>2.5000000000000001E-2</v>
      </c>
      <c r="P13545">
        <v>10</v>
      </c>
      <c r="Q13545">
        <v>7.1</v>
      </c>
    </row>
    <row r="13546" spans="1:17" hidden="1" x14ac:dyDescent="0.3">
      <c r="A13546" t="s">
        <v>52297</v>
      </c>
      <c r="B13546" t="s">
        <v>52298</v>
      </c>
      <c r="C13546" s="1" t="str">
        <f t="shared" si="1952"/>
        <v>21:0727</v>
      </c>
      <c r="D13546" s="1" t="str">
        <f t="shared" si="1960"/>
        <v>21:0214</v>
      </c>
      <c r="E13546" t="s">
        <v>52299</v>
      </c>
      <c r="F13546" t="s">
        <v>52300</v>
      </c>
      <c r="H13546">
        <v>63.3323064</v>
      </c>
      <c r="I13546">
        <v>-135.42322540000001</v>
      </c>
      <c r="J13546" s="1" t="str">
        <f t="shared" si="1961"/>
        <v>Fluid (stream)</v>
      </c>
      <c r="K13546" s="1" t="str">
        <f t="shared" si="1962"/>
        <v>Untreated Water</v>
      </c>
      <c r="O13546">
        <v>2.5000000000000001E-2</v>
      </c>
      <c r="P13546">
        <v>10</v>
      </c>
      <c r="Q13546">
        <v>6.9</v>
      </c>
    </row>
    <row r="13547" spans="1:17" hidden="1" x14ac:dyDescent="0.3">
      <c r="A13547" t="s">
        <v>52301</v>
      </c>
      <c r="B13547" t="s">
        <v>52302</v>
      </c>
      <c r="C13547" s="1" t="str">
        <f t="shared" si="1952"/>
        <v>21:0727</v>
      </c>
      <c r="D13547" s="1" t="str">
        <f t="shared" si="1960"/>
        <v>21:0214</v>
      </c>
      <c r="E13547" t="s">
        <v>52303</v>
      </c>
      <c r="F13547" t="s">
        <v>52304</v>
      </c>
      <c r="H13547">
        <v>63.349400099999997</v>
      </c>
      <c r="I13547">
        <v>-135.4214968</v>
      </c>
      <c r="J13547" s="1" t="str">
        <f t="shared" si="1961"/>
        <v>Fluid (stream)</v>
      </c>
      <c r="K13547" s="1" t="str">
        <f t="shared" si="1962"/>
        <v>Untreated Water</v>
      </c>
      <c r="O13547">
        <v>2.5000000000000001E-2</v>
      </c>
      <c r="P13547">
        <v>30</v>
      </c>
      <c r="Q13547">
        <v>7.2</v>
      </c>
    </row>
    <row r="13548" spans="1:17" hidden="1" x14ac:dyDescent="0.3">
      <c r="A13548" t="s">
        <v>52305</v>
      </c>
      <c r="B13548" t="s">
        <v>52306</v>
      </c>
      <c r="C13548" s="1" t="str">
        <f t="shared" si="1952"/>
        <v>21:0727</v>
      </c>
      <c r="D13548" s="1" t="str">
        <f t="shared" si="1960"/>
        <v>21:0214</v>
      </c>
      <c r="E13548" t="s">
        <v>52307</v>
      </c>
      <c r="F13548" t="s">
        <v>52308</v>
      </c>
      <c r="H13548">
        <v>63.346634999999999</v>
      </c>
      <c r="I13548">
        <v>-135.45668219999999</v>
      </c>
      <c r="J13548" s="1" t="str">
        <f t="shared" si="1961"/>
        <v>Fluid (stream)</v>
      </c>
      <c r="K13548" s="1" t="str">
        <f t="shared" si="1962"/>
        <v>Untreated Water</v>
      </c>
      <c r="O13548">
        <v>1.6</v>
      </c>
      <c r="P13548">
        <v>20</v>
      </c>
      <c r="Q13548">
        <v>7.4</v>
      </c>
    </row>
    <row r="13549" spans="1:17" hidden="1" x14ac:dyDescent="0.3">
      <c r="A13549" t="s">
        <v>52309</v>
      </c>
      <c r="B13549" t="s">
        <v>52310</v>
      </c>
      <c r="C13549" s="1" t="str">
        <f t="shared" si="1952"/>
        <v>21:0727</v>
      </c>
      <c r="D13549" s="1" t="str">
        <f t="shared" si="1960"/>
        <v>21:0214</v>
      </c>
      <c r="E13549" t="s">
        <v>52307</v>
      </c>
      <c r="F13549" t="s">
        <v>52311</v>
      </c>
      <c r="H13549">
        <v>63.346634999999999</v>
      </c>
      <c r="I13549">
        <v>-135.45668219999999</v>
      </c>
      <c r="J13549" s="1" t="str">
        <f t="shared" si="1961"/>
        <v>Fluid (stream)</v>
      </c>
      <c r="K13549" s="1" t="str">
        <f t="shared" si="1962"/>
        <v>Untreated Water</v>
      </c>
      <c r="O13549">
        <v>1.62</v>
      </c>
      <c r="P13549">
        <v>20</v>
      </c>
      <c r="Q13549">
        <v>7.4</v>
      </c>
    </row>
    <row r="13550" spans="1:17" hidden="1" x14ac:dyDescent="0.3">
      <c r="A13550" t="s">
        <v>52312</v>
      </c>
      <c r="B13550" t="s">
        <v>52313</v>
      </c>
      <c r="C13550" s="1" t="str">
        <f t="shared" si="1952"/>
        <v>21:0727</v>
      </c>
      <c r="D13550" s="1" t="str">
        <f t="shared" si="1960"/>
        <v>21:0214</v>
      </c>
      <c r="E13550" t="s">
        <v>52314</v>
      </c>
      <c r="F13550" t="s">
        <v>52315</v>
      </c>
      <c r="H13550">
        <v>63.347550400000003</v>
      </c>
      <c r="I13550">
        <v>-135.48914600000001</v>
      </c>
      <c r="J13550" s="1" t="str">
        <f t="shared" si="1961"/>
        <v>Fluid (stream)</v>
      </c>
      <c r="K13550" s="1" t="str">
        <f t="shared" si="1962"/>
        <v>Untreated Water</v>
      </c>
      <c r="O13550">
        <v>2.5000000000000001E-2</v>
      </c>
      <c r="P13550">
        <v>20</v>
      </c>
      <c r="Q13550">
        <v>7.5</v>
      </c>
    </row>
    <row r="13551" spans="1:17" hidden="1" x14ac:dyDescent="0.3">
      <c r="A13551" t="s">
        <v>52316</v>
      </c>
      <c r="B13551" t="s">
        <v>52317</v>
      </c>
      <c r="C13551" s="1" t="str">
        <f t="shared" si="1952"/>
        <v>21:0727</v>
      </c>
      <c r="D13551" s="1" t="str">
        <f t="shared" si="1960"/>
        <v>21:0214</v>
      </c>
      <c r="E13551" t="s">
        <v>52318</v>
      </c>
      <c r="F13551" t="s">
        <v>52319</v>
      </c>
      <c r="H13551">
        <v>63.378810799999997</v>
      </c>
      <c r="I13551">
        <v>-135.46777069999999</v>
      </c>
      <c r="J13551" s="1" t="str">
        <f t="shared" si="1961"/>
        <v>Fluid (stream)</v>
      </c>
      <c r="K13551" s="1" t="str">
        <f t="shared" si="1962"/>
        <v>Untreated Water</v>
      </c>
      <c r="O13551">
        <v>2.5000000000000001E-2</v>
      </c>
      <c r="P13551">
        <v>20</v>
      </c>
      <c r="Q13551">
        <v>7.7</v>
      </c>
    </row>
    <row r="13552" spans="1:17" hidden="1" x14ac:dyDescent="0.3">
      <c r="A13552" t="s">
        <v>52320</v>
      </c>
      <c r="B13552" t="s">
        <v>52321</v>
      </c>
      <c r="C13552" s="1" t="str">
        <f t="shared" si="1952"/>
        <v>21:0727</v>
      </c>
      <c r="D13552" s="1" t="str">
        <f t="shared" si="1960"/>
        <v>21:0214</v>
      </c>
      <c r="E13552" t="s">
        <v>52322</v>
      </c>
      <c r="F13552" t="s">
        <v>52323</v>
      </c>
      <c r="H13552">
        <v>63.3930212</v>
      </c>
      <c r="I13552">
        <v>-135.47510449999999</v>
      </c>
      <c r="J13552" s="1" t="str">
        <f t="shared" si="1961"/>
        <v>Fluid (stream)</v>
      </c>
      <c r="K13552" s="1" t="str">
        <f t="shared" si="1962"/>
        <v>Untreated Water</v>
      </c>
      <c r="O13552">
        <v>2.5000000000000001E-2</v>
      </c>
      <c r="P13552">
        <v>30</v>
      </c>
      <c r="Q13552">
        <v>7.8</v>
      </c>
    </row>
    <row r="13553" spans="1:17" hidden="1" x14ac:dyDescent="0.3">
      <c r="A13553" t="s">
        <v>52324</v>
      </c>
      <c r="B13553" t="s">
        <v>52325</v>
      </c>
      <c r="C13553" s="1" t="str">
        <f t="shared" si="1952"/>
        <v>21:0727</v>
      </c>
      <c r="D13553" s="1" t="str">
        <f t="shared" si="1960"/>
        <v>21:0214</v>
      </c>
      <c r="E13553" t="s">
        <v>52326</v>
      </c>
      <c r="F13553" t="s">
        <v>52327</v>
      </c>
      <c r="H13553">
        <v>63.4186567</v>
      </c>
      <c r="I13553">
        <v>-135.5256005</v>
      </c>
      <c r="J13553" s="1" t="str">
        <f t="shared" si="1961"/>
        <v>Fluid (stream)</v>
      </c>
      <c r="K13553" s="1" t="str">
        <f t="shared" si="1962"/>
        <v>Untreated Water</v>
      </c>
      <c r="O13553">
        <v>0.65</v>
      </c>
      <c r="P13553">
        <v>10</v>
      </c>
      <c r="Q13553">
        <v>7.2</v>
      </c>
    </row>
    <row r="13554" spans="1:17" hidden="1" x14ac:dyDescent="0.3">
      <c r="A13554" t="s">
        <v>52328</v>
      </c>
      <c r="B13554" t="s">
        <v>52329</v>
      </c>
      <c r="C13554" s="1" t="str">
        <f t="shared" ref="C13554:C13617" si="1963">HYPERLINK("http://geochem.nrcan.gc.ca/cdogs/content/bdl/bdl210727_e.htm", "21:0727")</f>
        <v>21:0727</v>
      </c>
      <c r="D13554" s="1" t="str">
        <f t="shared" si="1960"/>
        <v>21:0214</v>
      </c>
      <c r="E13554" t="s">
        <v>52330</v>
      </c>
      <c r="F13554" t="s">
        <v>52331</v>
      </c>
      <c r="H13554">
        <v>63.424495100000001</v>
      </c>
      <c r="I13554">
        <v>-135.53878940000001</v>
      </c>
      <c r="J13554" s="1" t="str">
        <f t="shared" si="1961"/>
        <v>Fluid (stream)</v>
      </c>
      <c r="K13554" s="1" t="str">
        <f t="shared" si="1962"/>
        <v>Untreated Water</v>
      </c>
      <c r="O13554">
        <v>2.5000000000000001E-2</v>
      </c>
      <c r="P13554">
        <v>10</v>
      </c>
      <c r="Q13554">
        <v>7.1</v>
      </c>
    </row>
    <row r="13555" spans="1:17" hidden="1" x14ac:dyDescent="0.3">
      <c r="A13555" t="s">
        <v>52332</v>
      </c>
      <c r="B13555" t="s">
        <v>52333</v>
      </c>
      <c r="C13555" s="1" t="str">
        <f t="shared" si="1963"/>
        <v>21:0727</v>
      </c>
      <c r="D13555" s="1" t="str">
        <f t="shared" si="1960"/>
        <v>21:0214</v>
      </c>
      <c r="E13555" t="s">
        <v>52334</v>
      </c>
      <c r="F13555" t="s">
        <v>52335</v>
      </c>
      <c r="H13555">
        <v>63.437871999999999</v>
      </c>
      <c r="I13555">
        <v>-135.43774060000001</v>
      </c>
      <c r="J13555" s="1" t="str">
        <f t="shared" si="1961"/>
        <v>Fluid (stream)</v>
      </c>
      <c r="K13555" s="1" t="str">
        <f t="shared" si="1962"/>
        <v>Untreated Water</v>
      </c>
      <c r="O13555">
        <v>2.5000000000000001E-2</v>
      </c>
      <c r="P13555">
        <v>10</v>
      </c>
      <c r="Q13555">
        <v>7</v>
      </c>
    </row>
    <row r="13556" spans="1:17" hidden="1" x14ac:dyDescent="0.3">
      <c r="A13556" t="s">
        <v>52336</v>
      </c>
      <c r="B13556" t="s">
        <v>52337</v>
      </c>
      <c r="C13556" s="1" t="str">
        <f t="shared" si="1963"/>
        <v>21:0727</v>
      </c>
      <c r="D13556" s="1" t="str">
        <f t="shared" si="1960"/>
        <v>21:0214</v>
      </c>
      <c r="E13556" t="s">
        <v>52338</v>
      </c>
      <c r="F13556" t="s">
        <v>52339</v>
      </c>
      <c r="H13556">
        <v>63.456817200000003</v>
      </c>
      <c r="I13556">
        <v>-135.39486740000001</v>
      </c>
      <c r="J13556" s="1" t="str">
        <f t="shared" si="1961"/>
        <v>Fluid (stream)</v>
      </c>
      <c r="K13556" s="1" t="str">
        <f t="shared" si="1962"/>
        <v>Untreated Water</v>
      </c>
      <c r="O13556">
        <v>2.5000000000000001E-2</v>
      </c>
      <c r="P13556">
        <v>20</v>
      </c>
      <c r="Q13556">
        <v>6.8</v>
      </c>
    </row>
    <row r="13557" spans="1:17" hidden="1" x14ac:dyDescent="0.3">
      <c r="A13557" t="s">
        <v>52340</v>
      </c>
      <c r="B13557" t="s">
        <v>52341</v>
      </c>
      <c r="C13557" s="1" t="str">
        <f t="shared" si="1963"/>
        <v>21:0727</v>
      </c>
      <c r="D13557" s="1" t="str">
        <f t="shared" si="1960"/>
        <v>21:0214</v>
      </c>
      <c r="E13557" t="s">
        <v>52342</v>
      </c>
      <c r="F13557" t="s">
        <v>52343</v>
      </c>
      <c r="H13557">
        <v>63.462023100000003</v>
      </c>
      <c r="I13557">
        <v>-135.42601139999999</v>
      </c>
      <c r="J13557" s="1" t="str">
        <f t="shared" si="1961"/>
        <v>Fluid (stream)</v>
      </c>
      <c r="K13557" s="1" t="str">
        <f t="shared" si="1962"/>
        <v>Untreated Water</v>
      </c>
      <c r="O13557">
        <v>2.5000000000000001E-2</v>
      </c>
      <c r="P13557">
        <v>10</v>
      </c>
      <c r="Q13557">
        <v>6.9</v>
      </c>
    </row>
    <row r="13558" spans="1:17" hidden="1" x14ac:dyDescent="0.3">
      <c r="A13558" t="s">
        <v>52344</v>
      </c>
      <c r="B13558" t="s">
        <v>52345</v>
      </c>
      <c r="C13558" s="1" t="str">
        <f t="shared" si="1963"/>
        <v>21:0727</v>
      </c>
      <c r="D13558" s="1" t="str">
        <f t="shared" si="1960"/>
        <v>21:0214</v>
      </c>
      <c r="E13558" t="s">
        <v>52346</v>
      </c>
      <c r="F13558" t="s">
        <v>52347</v>
      </c>
      <c r="H13558">
        <v>63.476835000000001</v>
      </c>
      <c r="I13558">
        <v>-135.44559839999999</v>
      </c>
      <c r="J13558" s="1" t="str">
        <f t="shared" si="1961"/>
        <v>Fluid (stream)</v>
      </c>
      <c r="K13558" s="1" t="str">
        <f t="shared" si="1962"/>
        <v>Untreated Water</v>
      </c>
      <c r="O13558">
        <v>2.5000000000000001E-2</v>
      </c>
      <c r="P13558">
        <v>20</v>
      </c>
      <c r="Q13558">
        <v>7</v>
      </c>
    </row>
    <row r="13559" spans="1:17" hidden="1" x14ac:dyDescent="0.3">
      <c r="A13559" t="s">
        <v>52348</v>
      </c>
      <c r="B13559" t="s">
        <v>52349</v>
      </c>
      <c r="C13559" s="1" t="str">
        <f t="shared" si="1963"/>
        <v>21:0727</v>
      </c>
      <c r="D13559" s="1" t="str">
        <f t="shared" si="1960"/>
        <v>21:0214</v>
      </c>
      <c r="E13559" t="s">
        <v>52350</v>
      </c>
      <c r="F13559" t="s">
        <v>52351</v>
      </c>
      <c r="H13559">
        <v>63.467455100000002</v>
      </c>
      <c r="I13559">
        <v>-135.4898944</v>
      </c>
      <c r="J13559" s="1" t="str">
        <f t="shared" si="1961"/>
        <v>Fluid (stream)</v>
      </c>
      <c r="K13559" s="1" t="str">
        <f t="shared" si="1962"/>
        <v>Untreated Water</v>
      </c>
      <c r="O13559">
        <v>2.5000000000000001E-2</v>
      </c>
      <c r="P13559">
        <v>10</v>
      </c>
      <c r="Q13559">
        <v>7</v>
      </c>
    </row>
    <row r="13560" spans="1:17" hidden="1" x14ac:dyDescent="0.3">
      <c r="A13560" t="s">
        <v>52352</v>
      </c>
      <c r="B13560" t="s">
        <v>52353</v>
      </c>
      <c r="C13560" s="1" t="str">
        <f t="shared" si="1963"/>
        <v>21:0727</v>
      </c>
      <c r="D13560" s="1" t="str">
        <f t="shared" si="1960"/>
        <v>21:0214</v>
      </c>
      <c r="E13560" t="s">
        <v>52354</v>
      </c>
      <c r="F13560" t="s">
        <v>52355</v>
      </c>
      <c r="H13560">
        <v>63.311412400000002</v>
      </c>
      <c r="I13560">
        <v>-135.56095579999999</v>
      </c>
      <c r="J13560" s="1" t="str">
        <f t="shared" si="1961"/>
        <v>Fluid (stream)</v>
      </c>
      <c r="K13560" s="1" t="str">
        <f t="shared" si="1962"/>
        <v>Untreated Water</v>
      </c>
      <c r="O13560">
        <v>2.5000000000000001E-2</v>
      </c>
      <c r="P13560">
        <v>10</v>
      </c>
      <c r="Q13560">
        <v>7</v>
      </c>
    </row>
    <row r="13561" spans="1:17" hidden="1" x14ac:dyDescent="0.3">
      <c r="A13561" t="s">
        <v>52356</v>
      </c>
      <c r="B13561" t="s">
        <v>52357</v>
      </c>
      <c r="C13561" s="1" t="str">
        <f t="shared" si="1963"/>
        <v>21:0727</v>
      </c>
      <c r="D13561" s="1" t="str">
        <f>HYPERLINK("http://geochem.nrcan.gc.ca/cdogs/content/svy/svy_e.htm", "")</f>
        <v/>
      </c>
      <c r="G13561" s="1" t="str">
        <f>HYPERLINK("http://geochem.nrcan.gc.ca/cdogs/content/cr_/cr_00084_e.htm", "84")</f>
        <v>84</v>
      </c>
      <c r="J13561" t="s">
        <v>11453</v>
      </c>
      <c r="K13561" t="s">
        <v>11454</v>
      </c>
      <c r="O13561">
        <v>0.23</v>
      </c>
      <c r="P13561">
        <v>10</v>
      </c>
      <c r="Q13561">
        <v>6.9</v>
      </c>
    </row>
    <row r="13562" spans="1:17" hidden="1" x14ac:dyDescent="0.3">
      <c r="A13562" t="s">
        <v>52358</v>
      </c>
      <c r="B13562" t="s">
        <v>52359</v>
      </c>
      <c r="C13562" s="1" t="str">
        <f t="shared" si="1963"/>
        <v>21:0727</v>
      </c>
      <c r="D13562" s="1" t="str">
        <f>HYPERLINK("http://geochem.nrcan.gc.ca/cdogs/content/svy/svy210214_e.htm", "21:0214")</f>
        <v>21:0214</v>
      </c>
      <c r="E13562" t="s">
        <v>52360</v>
      </c>
      <c r="F13562" t="s">
        <v>52361</v>
      </c>
      <c r="H13562">
        <v>63.303665500000001</v>
      </c>
      <c r="I13562">
        <v>-135.46677990000001</v>
      </c>
      <c r="J13562" s="1" t="str">
        <f>HYPERLINK("http://geochem.nrcan.gc.ca/cdogs/content/kwd/kwd020018_e.htm", "Fluid (stream)")</f>
        <v>Fluid (stream)</v>
      </c>
      <c r="K13562" s="1" t="str">
        <f>HYPERLINK("http://geochem.nrcan.gc.ca/cdogs/content/kwd/kwd080007_e.htm", "Untreated Water")</f>
        <v>Untreated Water</v>
      </c>
      <c r="O13562">
        <v>2.5000000000000001E-2</v>
      </c>
      <c r="P13562">
        <v>30</v>
      </c>
      <c r="Q13562">
        <v>7</v>
      </c>
    </row>
    <row r="13563" spans="1:17" hidden="1" x14ac:dyDescent="0.3">
      <c r="A13563" t="s">
        <v>52362</v>
      </c>
      <c r="B13563" t="s">
        <v>52363</v>
      </c>
      <c r="C13563" s="1" t="str">
        <f t="shared" si="1963"/>
        <v>21:0727</v>
      </c>
      <c r="D13563" s="1" t="str">
        <f>HYPERLINK("http://geochem.nrcan.gc.ca/cdogs/content/svy/svy210214_e.htm", "21:0214")</f>
        <v>21:0214</v>
      </c>
      <c r="E13563" t="s">
        <v>52364</v>
      </c>
      <c r="F13563" t="s">
        <v>52365</v>
      </c>
      <c r="H13563">
        <v>63.274301199999996</v>
      </c>
      <c r="I13563">
        <v>-135.46883940000001</v>
      </c>
      <c r="J13563" s="1" t="str">
        <f>HYPERLINK("http://geochem.nrcan.gc.ca/cdogs/content/kwd/kwd020018_e.htm", "Fluid (stream)")</f>
        <v>Fluid (stream)</v>
      </c>
      <c r="K13563" s="1" t="str">
        <f>HYPERLINK("http://geochem.nrcan.gc.ca/cdogs/content/kwd/kwd080007_e.htm", "Untreated Water")</f>
        <v>Untreated Water</v>
      </c>
      <c r="O13563">
        <v>2.5000000000000001E-2</v>
      </c>
      <c r="P13563">
        <v>10</v>
      </c>
      <c r="Q13563">
        <v>6.9</v>
      </c>
    </row>
    <row r="13564" spans="1:17" hidden="1" x14ac:dyDescent="0.3">
      <c r="A13564" t="s">
        <v>52366</v>
      </c>
      <c r="B13564" t="s">
        <v>52367</v>
      </c>
      <c r="C13564" s="1" t="str">
        <f t="shared" si="1963"/>
        <v>21:0727</v>
      </c>
      <c r="D13564" s="1" t="str">
        <f>HYPERLINK("http://geochem.nrcan.gc.ca/cdogs/content/svy/svy210214_e.htm", "21:0214")</f>
        <v>21:0214</v>
      </c>
      <c r="E13564" t="s">
        <v>52368</v>
      </c>
      <c r="F13564" t="s">
        <v>52369</v>
      </c>
      <c r="H13564">
        <v>63.268836</v>
      </c>
      <c r="I13564">
        <v>-135.4740917</v>
      </c>
      <c r="J13564" s="1" t="str">
        <f>HYPERLINK("http://geochem.nrcan.gc.ca/cdogs/content/kwd/kwd020018_e.htm", "Fluid (stream)")</f>
        <v>Fluid (stream)</v>
      </c>
      <c r="K13564" s="1" t="str">
        <f>HYPERLINK("http://geochem.nrcan.gc.ca/cdogs/content/kwd/kwd080007_e.htm", "Untreated Water")</f>
        <v>Untreated Water</v>
      </c>
      <c r="O13564">
        <v>2.5000000000000001E-2</v>
      </c>
      <c r="P13564">
        <v>20</v>
      </c>
      <c r="Q13564">
        <v>7</v>
      </c>
    </row>
    <row r="13565" spans="1:17" hidden="1" x14ac:dyDescent="0.3">
      <c r="A13565" t="s">
        <v>52370</v>
      </c>
      <c r="B13565" t="s">
        <v>52371</v>
      </c>
      <c r="C13565" s="1" t="str">
        <f t="shared" si="1963"/>
        <v>21:0727</v>
      </c>
      <c r="D13565" s="1" t="str">
        <f>HYPERLINK("http://geochem.nrcan.gc.ca/cdogs/content/svy/svy210214_e.htm", "21:0214")</f>
        <v>21:0214</v>
      </c>
      <c r="E13565" t="s">
        <v>52372</v>
      </c>
      <c r="F13565" t="s">
        <v>52373</v>
      </c>
      <c r="H13565">
        <v>63.251316899999999</v>
      </c>
      <c r="I13565">
        <v>-135.49248650000001</v>
      </c>
      <c r="J13565" s="1" t="str">
        <f>HYPERLINK("http://geochem.nrcan.gc.ca/cdogs/content/kwd/kwd020018_e.htm", "Fluid (stream)")</f>
        <v>Fluid (stream)</v>
      </c>
      <c r="K13565" s="1" t="str">
        <f>HYPERLINK("http://geochem.nrcan.gc.ca/cdogs/content/kwd/kwd080007_e.htm", "Untreated Water")</f>
        <v>Untreated Water</v>
      </c>
      <c r="O13565">
        <v>2.5000000000000001E-2</v>
      </c>
      <c r="P13565">
        <v>10</v>
      </c>
      <c r="Q13565">
        <v>7</v>
      </c>
    </row>
    <row r="13566" spans="1:17" hidden="1" x14ac:dyDescent="0.3">
      <c r="A13566" t="s">
        <v>52374</v>
      </c>
      <c r="B13566" t="s">
        <v>52375</v>
      </c>
      <c r="C13566" s="1" t="str">
        <f t="shared" si="1963"/>
        <v>21:0727</v>
      </c>
      <c r="D13566" s="1" t="str">
        <f>HYPERLINK("http://geochem.nrcan.gc.ca/cdogs/content/svy/svy_e.htm", "")</f>
        <v/>
      </c>
      <c r="G13566" s="1" t="str">
        <f>HYPERLINK("http://geochem.nrcan.gc.ca/cdogs/content/cr_/cr_00086_e.htm", "86")</f>
        <v>86</v>
      </c>
      <c r="J13566" t="s">
        <v>11453</v>
      </c>
      <c r="K13566" t="s">
        <v>11454</v>
      </c>
      <c r="O13566">
        <v>0.5</v>
      </c>
      <c r="P13566">
        <v>60</v>
      </c>
      <c r="Q13566">
        <v>6.1</v>
      </c>
    </row>
    <row r="13567" spans="1:17" hidden="1" x14ac:dyDescent="0.3">
      <c r="A13567" t="s">
        <v>52376</v>
      </c>
      <c r="B13567" t="s">
        <v>52377</v>
      </c>
      <c r="C13567" s="1" t="str">
        <f t="shared" si="1963"/>
        <v>21:0727</v>
      </c>
      <c r="D13567" s="1" t="str">
        <f t="shared" ref="D13567:D13602" si="1964">HYPERLINK("http://geochem.nrcan.gc.ca/cdogs/content/svy/svy210214_e.htm", "21:0214")</f>
        <v>21:0214</v>
      </c>
      <c r="E13567" t="s">
        <v>52378</v>
      </c>
      <c r="F13567" t="s">
        <v>52379</v>
      </c>
      <c r="H13567">
        <v>63.2539783</v>
      </c>
      <c r="I13567">
        <v>-135.43011229999999</v>
      </c>
      <c r="J13567" s="1" t="str">
        <f t="shared" ref="J13567:J13602" si="1965">HYPERLINK("http://geochem.nrcan.gc.ca/cdogs/content/kwd/kwd020018_e.htm", "Fluid (stream)")</f>
        <v>Fluid (stream)</v>
      </c>
      <c r="K13567" s="1" t="str">
        <f t="shared" ref="K13567:K13602" si="1966">HYPERLINK("http://geochem.nrcan.gc.ca/cdogs/content/kwd/kwd080007_e.htm", "Untreated Water")</f>
        <v>Untreated Water</v>
      </c>
      <c r="O13567">
        <v>2.5000000000000001E-2</v>
      </c>
      <c r="P13567">
        <v>10</v>
      </c>
      <c r="Q13567">
        <v>7.1</v>
      </c>
    </row>
    <row r="13568" spans="1:17" hidden="1" x14ac:dyDescent="0.3">
      <c r="A13568" t="s">
        <v>52380</v>
      </c>
      <c r="B13568" t="s">
        <v>52381</v>
      </c>
      <c r="C13568" s="1" t="str">
        <f t="shared" si="1963"/>
        <v>21:0727</v>
      </c>
      <c r="D13568" s="1" t="str">
        <f t="shared" si="1964"/>
        <v>21:0214</v>
      </c>
      <c r="E13568" t="s">
        <v>52382</v>
      </c>
      <c r="F13568" t="s">
        <v>52383</v>
      </c>
      <c r="H13568">
        <v>63.282233099999999</v>
      </c>
      <c r="I13568">
        <v>-135.44432620000001</v>
      </c>
      <c r="J13568" s="1" t="str">
        <f t="shared" si="1965"/>
        <v>Fluid (stream)</v>
      </c>
      <c r="K13568" s="1" t="str">
        <f t="shared" si="1966"/>
        <v>Untreated Water</v>
      </c>
      <c r="O13568">
        <v>2.5000000000000001E-2</v>
      </c>
      <c r="P13568">
        <v>20</v>
      </c>
      <c r="Q13568">
        <v>7</v>
      </c>
    </row>
    <row r="13569" spans="1:17" hidden="1" x14ac:dyDescent="0.3">
      <c r="A13569" t="s">
        <v>52384</v>
      </c>
      <c r="B13569" t="s">
        <v>52385</v>
      </c>
      <c r="C13569" s="1" t="str">
        <f t="shared" si="1963"/>
        <v>21:0727</v>
      </c>
      <c r="D13569" s="1" t="str">
        <f t="shared" si="1964"/>
        <v>21:0214</v>
      </c>
      <c r="E13569" t="s">
        <v>52382</v>
      </c>
      <c r="F13569" t="s">
        <v>52386</v>
      </c>
      <c r="H13569">
        <v>63.282233099999999</v>
      </c>
      <c r="I13569">
        <v>-135.44432620000001</v>
      </c>
      <c r="J13569" s="1" t="str">
        <f t="shared" si="1965"/>
        <v>Fluid (stream)</v>
      </c>
      <c r="K13569" s="1" t="str">
        <f t="shared" si="1966"/>
        <v>Untreated Water</v>
      </c>
      <c r="O13569">
        <v>2.5000000000000001E-2</v>
      </c>
      <c r="P13569">
        <v>10</v>
      </c>
      <c r="Q13569">
        <v>6.7</v>
      </c>
    </row>
    <row r="13570" spans="1:17" hidden="1" x14ac:dyDescent="0.3">
      <c r="A13570" t="s">
        <v>52387</v>
      </c>
      <c r="B13570" t="s">
        <v>52388</v>
      </c>
      <c r="C13570" s="1" t="str">
        <f t="shared" si="1963"/>
        <v>21:0727</v>
      </c>
      <c r="D13570" s="1" t="str">
        <f t="shared" si="1964"/>
        <v>21:0214</v>
      </c>
      <c r="E13570" t="s">
        <v>52389</v>
      </c>
      <c r="F13570" t="s">
        <v>52390</v>
      </c>
      <c r="H13570">
        <v>63.275797599999997</v>
      </c>
      <c r="I13570">
        <v>-135.44731730000001</v>
      </c>
      <c r="J13570" s="1" t="str">
        <f t="shared" si="1965"/>
        <v>Fluid (stream)</v>
      </c>
      <c r="K13570" s="1" t="str">
        <f t="shared" si="1966"/>
        <v>Untreated Water</v>
      </c>
      <c r="O13570">
        <v>2.5000000000000001E-2</v>
      </c>
      <c r="P13570">
        <v>10</v>
      </c>
      <c r="Q13570">
        <v>6.8</v>
      </c>
    </row>
    <row r="13571" spans="1:17" hidden="1" x14ac:dyDescent="0.3">
      <c r="A13571" t="s">
        <v>52391</v>
      </c>
      <c r="B13571" t="s">
        <v>52392</v>
      </c>
      <c r="C13571" s="1" t="str">
        <f t="shared" si="1963"/>
        <v>21:0727</v>
      </c>
      <c r="D13571" s="1" t="str">
        <f t="shared" si="1964"/>
        <v>21:0214</v>
      </c>
      <c r="E13571" t="s">
        <v>52393</v>
      </c>
      <c r="F13571" t="s">
        <v>52394</v>
      </c>
      <c r="H13571">
        <v>63.269232000000002</v>
      </c>
      <c r="I13571">
        <v>-135.39753759999999</v>
      </c>
      <c r="J13571" s="1" t="str">
        <f t="shared" si="1965"/>
        <v>Fluid (stream)</v>
      </c>
      <c r="K13571" s="1" t="str">
        <f t="shared" si="1966"/>
        <v>Untreated Water</v>
      </c>
      <c r="O13571">
        <v>2.5000000000000001E-2</v>
      </c>
      <c r="P13571">
        <v>10</v>
      </c>
      <c r="Q13571">
        <v>7</v>
      </c>
    </row>
    <row r="13572" spans="1:17" hidden="1" x14ac:dyDescent="0.3">
      <c r="A13572" t="s">
        <v>52395</v>
      </c>
      <c r="B13572" t="s">
        <v>52396</v>
      </c>
      <c r="C13572" s="1" t="str">
        <f t="shared" si="1963"/>
        <v>21:0727</v>
      </c>
      <c r="D13572" s="1" t="str">
        <f t="shared" si="1964"/>
        <v>21:0214</v>
      </c>
      <c r="E13572" t="s">
        <v>52397</v>
      </c>
      <c r="F13572" t="s">
        <v>52398</v>
      </c>
      <c r="H13572">
        <v>63.275773600000001</v>
      </c>
      <c r="I13572">
        <v>-135.39150799999999</v>
      </c>
      <c r="J13572" s="1" t="str">
        <f t="shared" si="1965"/>
        <v>Fluid (stream)</v>
      </c>
      <c r="K13572" s="1" t="str">
        <f t="shared" si="1966"/>
        <v>Untreated Water</v>
      </c>
      <c r="O13572">
        <v>2.5000000000000001E-2</v>
      </c>
      <c r="P13572">
        <v>10</v>
      </c>
      <c r="Q13572">
        <v>6.7</v>
      </c>
    </row>
    <row r="13573" spans="1:17" hidden="1" x14ac:dyDescent="0.3">
      <c r="A13573" t="s">
        <v>52399</v>
      </c>
      <c r="B13573" t="s">
        <v>52400</v>
      </c>
      <c r="C13573" s="1" t="str">
        <f t="shared" si="1963"/>
        <v>21:0727</v>
      </c>
      <c r="D13573" s="1" t="str">
        <f t="shared" si="1964"/>
        <v>21:0214</v>
      </c>
      <c r="E13573" t="s">
        <v>52401</v>
      </c>
      <c r="F13573" t="s">
        <v>52402</v>
      </c>
      <c r="H13573">
        <v>63.240548500000003</v>
      </c>
      <c r="I13573">
        <v>-135.29791109999999</v>
      </c>
      <c r="J13573" s="1" t="str">
        <f t="shared" si="1965"/>
        <v>Fluid (stream)</v>
      </c>
      <c r="K13573" s="1" t="str">
        <f t="shared" si="1966"/>
        <v>Untreated Water</v>
      </c>
      <c r="O13573">
        <v>2.5000000000000001E-2</v>
      </c>
      <c r="P13573">
        <v>20</v>
      </c>
      <c r="Q13573">
        <v>6.9</v>
      </c>
    </row>
    <row r="13574" spans="1:17" hidden="1" x14ac:dyDescent="0.3">
      <c r="A13574" t="s">
        <v>52403</v>
      </c>
      <c r="B13574" t="s">
        <v>52404</v>
      </c>
      <c r="C13574" s="1" t="str">
        <f t="shared" si="1963"/>
        <v>21:0727</v>
      </c>
      <c r="D13574" s="1" t="str">
        <f t="shared" si="1964"/>
        <v>21:0214</v>
      </c>
      <c r="E13574" t="s">
        <v>52405</v>
      </c>
      <c r="F13574" t="s">
        <v>52406</v>
      </c>
      <c r="H13574">
        <v>63.235323299999997</v>
      </c>
      <c r="I13574">
        <v>-135.28547929999999</v>
      </c>
      <c r="J13574" s="1" t="str">
        <f t="shared" si="1965"/>
        <v>Fluid (stream)</v>
      </c>
      <c r="K13574" s="1" t="str">
        <f t="shared" si="1966"/>
        <v>Untreated Water</v>
      </c>
      <c r="O13574">
        <v>2.5000000000000001E-2</v>
      </c>
      <c r="P13574">
        <v>10</v>
      </c>
      <c r="Q13574">
        <v>6.7</v>
      </c>
    </row>
    <row r="13575" spans="1:17" hidden="1" x14ac:dyDescent="0.3">
      <c r="A13575" t="s">
        <v>52407</v>
      </c>
      <c r="B13575" t="s">
        <v>52408</v>
      </c>
      <c r="C13575" s="1" t="str">
        <f t="shared" si="1963"/>
        <v>21:0727</v>
      </c>
      <c r="D13575" s="1" t="str">
        <f t="shared" si="1964"/>
        <v>21:0214</v>
      </c>
      <c r="E13575" t="s">
        <v>52409</v>
      </c>
      <c r="F13575" t="s">
        <v>52410</v>
      </c>
      <c r="H13575">
        <v>63.199967100000002</v>
      </c>
      <c r="I13575">
        <v>-135.33923089999999</v>
      </c>
      <c r="J13575" s="1" t="str">
        <f t="shared" si="1965"/>
        <v>Fluid (stream)</v>
      </c>
      <c r="K13575" s="1" t="str">
        <f t="shared" si="1966"/>
        <v>Untreated Water</v>
      </c>
      <c r="O13575">
        <v>2.5000000000000001E-2</v>
      </c>
      <c r="P13575">
        <v>10</v>
      </c>
      <c r="Q13575">
        <v>6.9</v>
      </c>
    </row>
    <row r="13576" spans="1:17" hidden="1" x14ac:dyDescent="0.3">
      <c r="A13576" t="s">
        <v>52411</v>
      </c>
      <c r="B13576" t="s">
        <v>52412</v>
      </c>
      <c r="C13576" s="1" t="str">
        <f t="shared" si="1963"/>
        <v>21:0727</v>
      </c>
      <c r="D13576" s="1" t="str">
        <f t="shared" si="1964"/>
        <v>21:0214</v>
      </c>
      <c r="E13576" t="s">
        <v>52413</v>
      </c>
      <c r="F13576" t="s">
        <v>52414</v>
      </c>
      <c r="H13576">
        <v>63.178224999999998</v>
      </c>
      <c r="I13576">
        <v>-135.3329842</v>
      </c>
      <c r="J13576" s="1" t="str">
        <f t="shared" si="1965"/>
        <v>Fluid (stream)</v>
      </c>
      <c r="K13576" s="1" t="str">
        <f t="shared" si="1966"/>
        <v>Untreated Water</v>
      </c>
      <c r="O13576">
        <v>2.5000000000000001E-2</v>
      </c>
      <c r="P13576">
        <v>10</v>
      </c>
      <c r="Q13576">
        <v>7.1</v>
      </c>
    </row>
    <row r="13577" spans="1:17" hidden="1" x14ac:dyDescent="0.3">
      <c r="A13577" t="s">
        <v>52415</v>
      </c>
      <c r="B13577" t="s">
        <v>52416</v>
      </c>
      <c r="C13577" s="1" t="str">
        <f t="shared" si="1963"/>
        <v>21:0727</v>
      </c>
      <c r="D13577" s="1" t="str">
        <f t="shared" si="1964"/>
        <v>21:0214</v>
      </c>
      <c r="E13577" t="s">
        <v>52417</v>
      </c>
      <c r="F13577" t="s">
        <v>52418</v>
      </c>
      <c r="H13577">
        <v>63.162087999999997</v>
      </c>
      <c r="I13577">
        <v>-135.3324858</v>
      </c>
      <c r="J13577" s="1" t="str">
        <f t="shared" si="1965"/>
        <v>Fluid (stream)</v>
      </c>
      <c r="K13577" s="1" t="str">
        <f t="shared" si="1966"/>
        <v>Untreated Water</v>
      </c>
      <c r="O13577">
        <v>0.51</v>
      </c>
      <c r="P13577">
        <v>90</v>
      </c>
      <c r="Q13577">
        <v>7.1</v>
      </c>
    </row>
    <row r="13578" spans="1:17" hidden="1" x14ac:dyDescent="0.3">
      <c r="A13578" t="s">
        <v>52419</v>
      </c>
      <c r="B13578" t="s">
        <v>52420</v>
      </c>
      <c r="C13578" s="1" t="str">
        <f t="shared" si="1963"/>
        <v>21:0727</v>
      </c>
      <c r="D13578" s="1" t="str">
        <f t="shared" si="1964"/>
        <v>21:0214</v>
      </c>
      <c r="E13578" t="s">
        <v>52421</v>
      </c>
      <c r="F13578" t="s">
        <v>52422</v>
      </c>
      <c r="H13578">
        <v>63.195225000000001</v>
      </c>
      <c r="I13578">
        <v>-135.39621840000001</v>
      </c>
      <c r="J13578" s="1" t="str">
        <f t="shared" si="1965"/>
        <v>Fluid (stream)</v>
      </c>
      <c r="K13578" s="1" t="str">
        <f t="shared" si="1966"/>
        <v>Untreated Water</v>
      </c>
      <c r="O13578">
        <v>0.19</v>
      </c>
      <c r="P13578">
        <v>20</v>
      </c>
      <c r="Q13578">
        <v>7.4</v>
      </c>
    </row>
    <row r="13579" spans="1:17" hidden="1" x14ac:dyDescent="0.3">
      <c r="A13579" t="s">
        <v>52423</v>
      </c>
      <c r="B13579" t="s">
        <v>52424</v>
      </c>
      <c r="C13579" s="1" t="str">
        <f t="shared" si="1963"/>
        <v>21:0727</v>
      </c>
      <c r="D13579" s="1" t="str">
        <f t="shared" si="1964"/>
        <v>21:0214</v>
      </c>
      <c r="E13579" t="s">
        <v>52425</v>
      </c>
      <c r="F13579" t="s">
        <v>52426</v>
      </c>
      <c r="H13579">
        <v>63.187712699999999</v>
      </c>
      <c r="I13579">
        <v>-135.42735300000001</v>
      </c>
      <c r="J13579" s="1" t="str">
        <f t="shared" si="1965"/>
        <v>Fluid (stream)</v>
      </c>
      <c r="K13579" s="1" t="str">
        <f t="shared" si="1966"/>
        <v>Untreated Water</v>
      </c>
      <c r="O13579">
        <v>2.5000000000000001E-2</v>
      </c>
      <c r="P13579">
        <v>10</v>
      </c>
      <c r="Q13579">
        <v>7.4</v>
      </c>
    </row>
    <row r="13580" spans="1:17" hidden="1" x14ac:dyDescent="0.3">
      <c r="A13580" t="s">
        <v>52427</v>
      </c>
      <c r="B13580" t="s">
        <v>52428</v>
      </c>
      <c r="C13580" s="1" t="str">
        <f t="shared" si="1963"/>
        <v>21:0727</v>
      </c>
      <c r="D13580" s="1" t="str">
        <f t="shared" si="1964"/>
        <v>21:0214</v>
      </c>
      <c r="E13580" t="s">
        <v>52429</v>
      </c>
      <c r="F13580" t="s">
        <v>52430</v>
      </c>
      <c r="H13580">
        <v>63.222642999999998</v>
      </c>
      <c r="I13580">
        <v>-135.41582550000001</v>
      </c>
      <c r="J13580" s="1" t="str">
        <f t="shared" si="1965"/>
        <v>Fluid (stream)</v>
      </c>
      <c r="K13580" s="1" t="str">
        <f t="shared" si="1966"/>
        <v>Untreated Water</v>
      </c>
      <c r="O13580">
        <v>2.5000000000000001E-2</v>
      </c>
      <c r="P13580">
        <v>20</v>
      </c>
      <c r="Q13580">
        <v>7.3</v>
      </c>
    </row>
    <row r="13581" spans="1:17" hidden="1" x14ac:dyDescent="0.3">
      <c r="A13581" t="s">
        <v>52431</v>
      </c>
      <c r="B13581" t="s">
        <v>52432</v>
      </c>
      <c r="C13581" s="1" t="str">
        <f t="shared" si="1963"/>
        <v>21:0727</v>
      </c>
      <c r="D13581" s="1" t="str">
        <f t="shared" si="1964"/>
        <v>21:0214</v>
      </c>
      <c r="E13581" t="s">
        <v>52433</v>
      </c>
      <c r="F13581" t="s">
        <v>52434</v>
      </c>
      <c r="H13581">
        <v>63.183201599999997</v>
      </c>
      <c r="I13581">
        <v>-135.4495977</v>
      </c>
      <c r="J13581" s="1" t="str">
        <f t="shared" si="1965"/>
        <v>Fluid (stream)</v>
      </c>
      <c r="K13581" s="1" t="str">
        <f t="shared" si="1966"/>
        <v>Untreated Water</v>
      </c>
      <c r="O13581">
        <v>0.12</v>
      </c>
      <c r="P13581">
        <v>10</v>
      </c>
      <c r="Q13581">
        <v>7.2</v>
      </c>
    </row>
    <row r="13582" spans="1:17" hidden="1" x14ac:dyDescent="0.3">
      <c r="A13582" t="s">
        <v>52435</v>
      </c>
      <c r="B13582" t="s">
        <v>52436</v>
      </c>
      <c r="C13582" s="1" t="str">
        <f t="shared" si="1963"/>
        <v>21:0727</v>
      </c>
      <c r="D13582" s="1" t="str">
        <f t="shared" si="1964"/>
        <v>21:0214</v>
      </c>
      <c r="E13582" t="s">
        <v>52437</v>
      </c>
      <c r="F13582" t="s">
        <v>52438</v>
      </c>
      <c r="H13582">
        <v>63.176507600000001</v>
      </c>
      <c r="I13582">
        <v>-135.4926753</v>
      </c>
      <c r="J13582" s="1" t="str">
        <f t="shared" si="1965"/>
        <v>Fluid (stream)</v>
      </c>
      <c r="K13582" s="1" t="str">
        <f t="shared" si="1966"/>
        <v>Untreated Water</v>
      </c>
      <c r="O13582">
        <v>2.5000000000000001E-2</v>
      </c>
      <c r="P13582">
        <v>10</v>
      </c>
      <c r="Q13582">
        <v>7.3</v>
      </c>
    </row>
    <row r="13583" spans="1:17" hidden="1" x14ac:dyDescent="0.3">
      <c r="A13583" t="s">
        <v>52439</v>
      </c>
      <c r="B13583" t="s">
        <v>52440</v>
      </c>
      <c r="C13583" s="1" t="str">
        <f t="shared" si="1963"/>
        <v>21:0727</v>
      </c>
      <c r="D13583" s="1" t="str">
        <f t="shared" si="1964"/>
        <v>21:0214</v>
      </c>
      <c r="E13583" t="s">
        <v>52441</v>
      </c>
      <c r="F13583" t="s">
        <v>52442</v>
      </c>
      <c r="H13583">
        <v>63.174795400000001</v>
      </c>
      <c r="I13583">
        <v>-135.5223388</v>
      </c>
      <c r="J13583" s="1" t="str">
        <f t="shared" si="1965"/>
        <v>Fluid (stream)</v>
      </c>
      <c r="K13583" s="1" t="str">
        <f t="shared" si="1966"/>
        <v>Untreated Water</v>
      </c>
      <c r="O13583">
        <v>2.5000000000000001E-2</v>
      </c>
      <c r="P13583">
        <v>20</v>
      </c>
      <c r="Q13583">
        <v>7.2</v>
      </c>
    </row>
    <row r="13584" spans="1:17" hidden="1" x14ac:dyDescent="0.3">
      <c r="A13584" t="s">
        <v>52443</v>
      </c>
      <c r="B13584" t="s">
        <v>52444</v>
      </c>
      <c r="C13584" s="1" t="str">
        <f t="shared" si="1963"/>
        <v>21:0727</v>
      </c>
      <c r="D13584" s="1" t="str">
        <f t="shared" si="1964"/>
        <v>21:0214</v>
      </c>
      <c r="E13584" t="s">
        <v>52445</v>
      </c>
      <c r="F13584" t="s">
        <v>52446</v>
      </c>
      <c r="H13584">
        <v>63.144882000000003</v>
      </c>
      <c r="I13584">
        <v>-135.53404639999999</v>
      </c>
      <c r="J13584" s="1" t="str">
        <f t="shared" si="1965"/>
        <v>Fluid (stream)</v>
      </c>
      <c r="K13584" s="1" t="str">
        <f t="shared" si="1966"/>
        <v>Untreated Water</v>
      </c>
      <c r="O13584">
        <v>2.5000000000000001E-2</v>
      </c>
      <c r="P13584">
        <v>20</v>
      </c>
      <c r="Q13584">
        <v>7.1</v>
      </c>
    </row>
    <row r="13585" spans="1:17" hidden="1" x14ac:dyDescent="0.3">
      <c r="A13585" t="s">
        <v>52447</v>
      </c>
      <c r="B13585" t="s">
        <v>52448</v>
      </c>
      <c r="C13585" s="1" t="str">
        <f t="shared" si="1963"/>
        <v>21:0727</v>
      </c>
      <c r="D13585" s="1" t="str">
        <f t="shared" si="1964"/>
        <v>21:0214</v>
      </c>
      <c r="E13585" t="s">
        <v>52449</v>
      </c>
      <c r="F13585" t="s">
        <v>52450</v>
      </c>
      <c r="H13585">
        <v>63.154731300000002</v>
      </c>
      <c r="I13585">
        <v>-135.49592089999999</v>
      </c>
      <c r="J13585" s="1" t="str">
        <f t="shared" si="1965"/>
        <v>Fluid (stream)</v>
      </c>
      <c r="K13585" s="1" t="str">
        <f t="shared" si="1966"/>
        <v>Untreated Water</v>
      </c>
      <c r="O13585">
        <v>0.1</v>
      </c>
      <c r="P13585">
        <v>20</v>
      </c>
      <c r="Q13585">
        <v>7</v>
      </c>
    </row>
    <row r="13586" spans="1:17" hidden="1" x14ac:dyDescent="0.3">
      <c r="A13586" t="s">
        <v>52451</v>
      </c>
      <c r="B13586" t="s">
        <v>52452</v>
      </c>
      <c r="C13586" s="1" t="str">
        <f t="shared" si="1963"/>
        <v>21:0727</v>
      </c>
      <c r="D13586" s="1" t="str">
        <f t="shared" si="1964"/>
        <v>21:0214</v>
      </c>
      <c r="E13586" t="s">
        <v>52453</v>
      </c>
      <c r="F13586" t="s">
        <v>52454</v>
      </c>
      <c r="H13586">
        <v>63.146687700000001</v>
      </c>
      <c r="I13586">
        <v>-135.43866170000001</v>
      </c>
      <c r="J13586" s="1" t="str">
        <f t="shared" si="1965"/>
        <v>Fluid (stream)</v>
      </c>
      <c r="K13586" s="1" t="str">
        <f t="shared" si="1966"/>
        <v>Untreated Water</v>
      </c>
      <c r="O13586">
        <v>0.17</v>
      </c>
      <c r="P13586">
        <v>30</v>
      </c>
      <c r="Q13586">
        <v>7.3</v>
      </c>
    </row>
    <row r="13587" spans="1:17" hidden="1" x14ac:dyDescent="0.3">
      <c r="A13587" t="s">
        <v>52455</v>
      </c>
      <c r="B13587" t="s">
        <v>52456</v>
      </c>
      <c r="C13587" s="1" t="str">
        <f t="shared" si="1963"/>
        <v>21:0727</v>
      </c>
      <c r="D13587" s="1" t="str">
        <f t="shared" si="1964"/>
        <v>21:0214</v>
      </c>
      <c r="E13587" t="s">
        <v>52453</v>
      </c>
      <c r="F13587" t="s">
        <v>52457</v>
      </c>
      <c r="H13587">
        <v>63.146687700000001</v>
      </c>
      <c r="I13587">
        <v>-135.43866170000001</v>
      </c>
      <c r="J13587" s="1" t="str">
        <f t="shared" si="1965"/>
        <v>Fluid (stream)</v>
      </c>
      <c r="K13587" s="1" t="str">
        <f t="shared" si="1966"/>
        <v>Untreated Water</v>
      </c>
      <c r="O13587">
        <v>0.15</v>
      </c>
      <c r="P13587">
        <v>20</v>
      </c>
      <c r="Q13587">
        <v>7.4</v>
      </c>
    </row>
    <row r="13588" spans="1:17" hidden="1" x14ac:dyDescent="0.3">
      <c r="A13588" t="s">
        <v>52458</v>
      </c>
      <c r="B13588" t="s">
        <v>52459</v>
      </c>
      <c r="C13588" s="1" t="str">
        <f t="shared" si="1963"/>
        <v>21:0727</v>
      </c>
      <c r="D13588" s="1" t="str">
        <f t="shared" si="1964"/>
        <v>21:0214</v>
      </c>
      <c r="E13588" t="s">
        <v>52460</v>
      </c>
      <c r="F13588" t="s">
        <v>52461</v>
      </c>
      <c r="H13588">
        <v>63.1542928</v>
      </c>
      <c r="I13588">
        <v>-135.4009082</v>
      </c>
      <c r="J13588" s="1" t="str">
        <f t="shared" si="1965"/>
        <v>Fluid (stream)</v>
      </c>
      <c r="K13588" s="1" t="str">
        <f t="shared" si="1966"/>
        <v>Untreated Water</v>
      </c>
      <c r="O13588">
        <v>1.23</v>
      </c>
      <c r="P13588">
        <v>60</v>
      </c>
      <c r="Q13588">
        <v>7.3</v>
      </c>
    </row>
    <row r="13589" spans="1:17" hidden="1" x14ac:dyDescent="0.3">
      <c r="A13589" t="s">
        <v>52462</v>
      </c>
      <c r="B13589" t="s">
        <v>52463</v>
      </c>
      <c r="C13589" s="1" t="str">
        <f t="shared" si="1963"/>
        <v>21:0727</v>
      </c>
      <c r="D13589" s="1" t="str">
        <f t="shared" si="1964"/>
        <v>21:0214</v>
      </c>
      <c r="E13589" t="s">
        <v>52464</v>
      </c>
      <c r="F13589" t="s">
        <v>52465</v>
      </c>
      <c r="H13589">
        <v>63.127569299999998</v>
      </c>
      <c r="I13589">
        <v>-135.4561425</v>
      </c>
      <c r="J13589" s="1" t="str">
        <f t="shared" si="1965"/>
        <v>Fluid (stream)</v>
      </c>
      <c r="K13589" s="1" t="str">
        <f t="shared" si="1966"/>
        <v>Untreated Water</v>
      </c>
      <c r="O13589">
        <v>0.3</v>
      </c>
      <c r="P13589">
        <v>30</v>
      </c>
      <c r="Q13589">
        <v>7.4</v>
      </c>
    </row>
    <row r="13590" spans="1:17" hidden="1" x14ac:dyDescent="0.3">
      <c r="A13590" t="s">
        <v>52466</v>
      </c>
      <c r="B13590" t="s">
        <v>52467</v>
      </c>
      <c r="C13590" s="1" t="str">
        <f t="shared" si="1963"/>
        <v>21:0727</v>
      </c>
      <c r="D13590" s="1" t="str">
        <f t="shared" si="1964"/>
        <v>21:0214</v>
      </c>
      <c r="E13590" t="s">
        <v>52468</v>
      </c>
      <c r="F13590" t="s">
        <v>52469</v>
      </c>
      <c r="H13590">
        <v>63.126071899999999</v>
      </c>
      <c r="I13590">
        <v>-135.47503420000001</v>
      </c>
      <c r="J13590" s="1" t="str">
        <f t="shared" si="1965"/>
        <v>Fluid (stream)</v>
      </c>
      <c r="K13590" s="1" t="str">
        <f t="shared" si="1966"/>
        <v>Untreated Water</v>
      </c>
      <c r="O13590">
        <v>2.5000000000000001E-2</v>
      </c>
      <c r="P13590">
        <v>10</v>
      </c>
      <c r="Q13590">
        <v>7.4</v>
      </c>
    </row>
    <row r="13591" spans="1:17" hidden="1" x14ac:dyDescent="0.3">
      <c r="A13591" t="s">
        <v>52470</v>
      </c>
      <c r="B13591" t="s">
        <v>52471</v>
      </c>
      <c r="C13591" s="1" t="str">
        <f t="shared" si="1963"/>
        <v>21:0727</v>
      </c>
      <c r="D13591" s="1" t="str">
        <f t="shared" si="1964"/>
        <v>21:0214</v>
      </c>
      <c r="E13591" t="s">
        <v>52472</v>
      </c>
      <c r="F13591" t="s">
        <v>52473</v>
      </c>
      <c r="H13591">
        <v>63.106825499999999</v>
      </c>
      <c r="I13591">
        <v>-135.38954390000001</v>
      </c>
      <c r="J13591" s="1" t="str">
        <f t="shared" si="1965"/>
        <v>Fluid (stream)</v>
      </c>
      <c r="K13591" s="1" t="str">
        <f t="shared" si="1966"/>
        <v>Untreated Water</v>
      </c>
      <c r="O13591">
        <v>0.25</v>
      </c>
      <c r="P13591">
        <v>40</v>
      </c>
      <c r="Q13591">
        <v>7.2</v>
      </c>
    </row>
    <row r="13592" spans="1:17" hidden="1" x14ac:dyDescent="0.3">
      <c r="A13592" t="s">
        <v>52474</v>
      </c>
      <c r="B13592" t="s">
        <v>52475</v>
      </c>
      <c r="C13592" s="1" t="str">
        <f t="shared" si="1963"/>
        <v>21:0727</v>
      </c>
      <c r="D13592" s="1" t="str">
        <f t="shared" si="1964"/>
        <v>21:0214</v>
      </c>
      <c r="E13592" t="s">
        <v>52476</v>
      </c>
      <c r="F13592" t="s">
        <v>52477</v>
      </c>
      <c r="H13592">
        <v>63.076071200000001</v>
      </c>
      <c r="I13592">
        <v>-135.36368440000001</v>
      </c>
      <c r="J13592" s="1" t="str">
        <f t="shared" si="1965"/>
        <v>Fluid (stream)</v>
      </c>
      <c r="K13592" s="1" t="str">
        <f t="shared" si="1966"/>
        <v>Untreated Water</v>
      </c>
      <c r="O13592">
        <v>2.5000000000000001E-2</v>
      </c>
      <c r="P13592">
        <v>300</v>
      </c>
      <c r="Q13592">
        <v>7.2</v>
      </c>
    </row>
    <row r="13593" spans="1:17" hidden="1" x14ac:dyDescent="0.3">
      <c r="A13593" t="s">
        <v>52478</v>
      </c>
      <c r="B13593" t="s">
        <v>52479</v>
      </c>
      <c r="C13593" s="1" t="str">
        <f t="shared" si="1963"/>
        <v>21:0727</v>
      </c>
      <c r="D13593" s="1" t="str">
        <f t="shared" si="1964"/>
        <v>21:0214</v>
      </c>
      <c r="E13593" t="s">
        <v>52480</v>
      </c>
      <c r="F13593" t="s">
        <v>52481</v>
      </c>
      <c r="H13593">
        <v>63.0872308</v>
      </c>
      <c r="I13593">
        <v>-135.3364985</v>
      </c>
      <c r="J13593" s="1" t="str">
        <f t="shared" si="1965"/>
        <v>Fluid (stream)</v>
      </c>
      <c r="K13593" s="1" t="str">
        <f t="shared" si="1966"/>
        <v>Untreated Water</v>
      </c>
      <c r="O13593">
        <v>0.82</v>
      </c>
      <c r="P13593">
        <v>170</v>
      </c>
      <c r="Q13593">
        <v>7.5</v>
      </c>
    </row>
    <row r="13594" spans="1:17" hidden="1" x14ac:dyDescent="0.3">
      <c r="A13594" t="s">
        <v>52482</v>
      </c>
      <c r="B13594" t="s">
        <v>52483</v>
      </c>
      <c r="C13594" s="1" t="str">
        <f t="shared" si="1963"/>
        <v>21:0727</v>
      </c>
      <c r="D13594" s="1" t="str">
        <f t="shared" si="1964"/>
        <v>21:0214</v>
      </c>
      <c r="E13594" t="s">
        <v>52484</v>
      </c>
      <c r="F13594" t="s">
        <v>52485</v>
      </c>
      <c r="H13594">
        <v>63.070170300000001</v>
      </c>
      <c r="I13594">
        <v>-135.26386919999999</v>
      </c>
      <c r="J13594" s="1" t="str">
        <f t="shared" si="1965"/>
        <v>Fluid (stream)</v>
      </c>
      <c r="K13594" s="1" t="str">
        <f t="shared" si="1966"/>
        <v>Untreated Water</v>
      </c>
      <c r="O13594">
        <v>0.93</v>
      </c>
      <c r="P13594">
        <v>80</v>
      </c>
      <c r="Q13594">
        <v>7.7</v>
      </c>
    </row>
    <row r="13595" spans="1:17" hidden="1" x14ac:dyDescent="0.3">
      <c r="A13595" t="s">
        <v>52486</v>
      </c>
      <c r="B13595" t="s">
        <v>52487</v>
      </c>
      <c r="C13595" s="1" t="str">
        <f t="shared" si="1963"/>
        <v>21:0727</v>
      </c>
      <c r="D13595" s="1" t="str">
        <f t="shared" si="1964"/>
        <v>21:0214</v>
      </c>
      <c r="E13595" t="s">
        <v>52488</v>
      </c>
      <c r="F13595" t="s">
        <v>52489</v>
      </c>
      <c r="H13595">
        <v>63.013135300000002</v>
      </c>
      <c r="I13595">
        <v>-135.5517988</v>
      </c>
      <c r="J13595" s="1" t="str">
        <f t="shared" si="1965"/>
        <v>Fluid (stream)</v>
      </c>
      <c r="K13595" s="1" t="str">
        <f t="shared" si="1966"/>
        <v>Untreated Water</v>
      </c>
      <c r="O13595">
        <v>2.5000000000000001E-2</v>
      </c>
      <c r="P13595">
        <v>30</v>
      </c>
      <c r="Q13595">
        <v>7.7</v>
      </c>
    </row>
    <row r="13596" spans="1:17" hidden="1" x14ac:dyDescent="0.3">
      <c r="A13596" t="s">
        <v>52490</v>
      </c>
      <c r="B13596" t="s">
        <v>52491</v>
      </c>
      <c r="C13596" s="1" t="str">
        <f t="shared" si="1963"/>
        <v>21:0727</v>
      </c>
      <c r="D13596" s="1" t="str">
        <f t="shared" si="1964"/>
        <v>21:0214</v>
      </c>
      <c r="E13596" t="s">
        <v>52492</v>
      </c>
      <c r="F13596" t="s">
        <v>52493</v>
      </c>
      <c r="H13596">
        <v>63.012948799999997</v>
      </c>
      <c r="I13596">
        <v>-135.58063179999999</v>
      </c>
      <c r="J13596" s="1" t="str">
        <f t="shared" si="1965"/>
        <v>Fluid (stream)</v>
      </c>
      <c r="K13596" s="1" t="str">
        <f t="shared" si="1966"/>
        <v>Untreated Water</v>
      </c>
      <c r="O13596">
        <v>0.12</v>
      </c>
      <c r="P13596">
        <v>30</v>
      </c>
      <c r="Q13596">
        <v>6.8</v>
      </c>
    </row>
    <row r="13597" spans="1:17" hidden="1" x14ac:dyDescent="0.3">
      <c r="A13597" t="s">
        <v>52494</v>
      </c>
      <c r="B13597" t="s">
        <v>52495</v>
      </c>
      <c r="C13597" s="1" t="str">
        <f t="shared" si="1963"/>
        <v>21:0727</v>
      </c>
      <c r="D13597" s="1" t="str">
        <f t="shared" si="1964"/>
        <v>21:0214</v>
      </c>
      <c r="E13597" t="s">
        <v>52496</v>
      </c>
      <c r="F13597" t="s">
        <v>52497</v>
      </c>
      <c r="H13597">
        <v>63.039141600000001</v>
      </c>
      <c r="I13597">
        <v>-135.59741919999999</v>
      </c>
      <c r="J13597" s="1" t="str">
        <f t="shared" si="1965"/>
        <v>Fluid (stream)</v>
      </c>
      <c r="K13597" s="1" t="str">
        <f t="shared" si="1966"/>
        <v>Untreated Water</v>
      </c>
      <c r="O13597">
        <v>2.5000000000000001E-2</v>
      </c>
      <c r="P13597">
        <v>20</v>
      </c>
      <c r="Q13597">
        <v>6.6</v>
      </c>
    </row>
    <row r="13598" spans="1:17" hidden="1" x14ac:dyDescent="0.3">
      <c r="A13598" t="s">
        <v>52498</v>
      </c>
      <c r="B13598" t="s">
        <v>52499</v>
      </c>
      <c r="C13598" s="1" t="str">
        <f t="shared" si="1963"/>
        <v>21:0727</v>
      </c>
      <c r="D13598" s="1" t="str">
        <f t="shared" si="1964"/>
        <v>21:0214</v>
      </c>
      <c r="E13598" t="s">
        <v>52500</v>
      </c>
      <c r="F13598" t="s">
        <v>52501</v>
      </c>
      <c r="H13598">
        <v>63.0421166</v>
      </c>
      <c r="I13598">
        <v>-135.6049333</v>
      </c>
      <c r="J13598" s="1" t="str">
        <f t="shared" si="1965"/>
        <v>Fluid (stream)</v>
      </c>
      <c r="K13598" s="1" t="str">
        <f t="shared" si="1966"/>
        <v>Untreated Water</v>
      </c>
      <c r="O13598">
        <v>0.24</v>
      </c>
      <c r="P13598">
        <v>20</v>
      </c>
      <c r="Q13598">
        <v>6.6</v>
      </c>
    </row>
    <row r="13599" spans="1:17" hidden="1" x14ac:dyDescent="0.3">
      <c r="A13599" t="s">
        <v>52502</v>
      </c>
      <c r="B13599" t="s">
        <v>52503</v>
      </c>
      <c r="C13599" s="1" t="str">
        <f t="shared" si="1963"/>
        <v>21:0727</v>
      </c>
      <c r="D13599" s="1" t="str">
        <f t="shared" si="1964"/>
        <v>21:0214</v>
      </c>
      <c r="E13599" t="s">
        <v>52504</v>
      </c>
      <c r="F13599" t="s">
        <v>52505</v>
      </c>
      <c r="H13599">
        <v>63.0058966</v>
      </c>
      <c r="I13599">
        <v>-135.64462889999999</v>
      </c>
      <c r="J13599" s="1" t="str">
        <f t="shared" si="1965"/>
        <v>Fluid (stream)</v>
      </c>
      <c r="K13599" s="1" t="str">
        <f t="shared" si="1966"/>
        <v>Untreated Water</v>
      </c>
      <c r="O13599">
        <v>2.5000000000000001E-2</v>
      </c>
      <c r="P13599">
        <v>20</v>
      </c>
      <c r="Q13599">
        <v>6.6</v>
      </c>
    </row>
    <row r="13600" spans="1:17" hidden="1" x14ac:dyDescent="0.3">
      <c r="A13600" t="s">
        <v>52506</v>
      </c>
      <c r="B13600" t="s">
        <v>52507</v>
      </c>
      <c r="C13600" s="1" t="str">
        <f t="shared" si="1963"/>
        <v>21:0727</v>
      </c>
      <c r="D13600" s="1" t="str">
        <f t="shared" si="1964"/>
        <v>21:0214</v>
      </c>
      <c r="E13600" t="s">
        <v>52508</v>
      </c>
      <c r="F13600" t="s">
        <v>52509</v>
      </c>
      <c r="H13600">
        <v>63.021274699999999</v>
      </c>
      <c r="I13600">
        <v>-135.7169413</v>
      </c>
      <c r="J13600" s="1" t="str">
        <f t="shared" si="1965"/>
        <v>Fluid (stream)</v>
      </c>
      <c r="K13600" s="1" t="str">
        <f t="shared" si="1966"/>
        <v>Untreated Water</v>
      </c>
      <c r="O13600">
        <v>0.21</v>
      </c>
      <c r="P13600">
        <v>40</v>
      </c>
      <c r="Q13600">
        <v>6.8</v>
      </c>
    </row>
    <row r="13601" spans="1:17" hidden="1" x14ac:dyDescent="0.3">
      <c r="A13601" t="s">
        <v>52510</v>
      </c>
      <c r="B13601" t="s">
        <v>52511</v>
      </c>
      <c r="C13601" s="1" t="str">
        <f t="shared" si="1963"/>
        <v>21:0727</v>
      </c>
      <c r="D13601" s="1" t="str">
        <f t="shared" si="1964"/>
        <v>21:0214</v>
      </c>
      <c r="E13601" t="s">
        <v>52512</v>
      </c>
      <c r="F13601" t="s">
        <v>52513</v>
      </c>
      <c r="H13601">
        <v>63.017736300000003</v>
      </c>
      <c r="I13601">
        <v>-135.70841960000001</v>
      </c>
      <c r="J13601" s="1" t="str">
        <f t="shared" si="1965"/>
        <v>Fluid (stream)</v>
      </c>
      <c r="K13601" s="1" t="str">
        <f t="shared" si="1966"/>
        <v>Untreated Water</v>
      </c>
      <c r="O13601">
        <v>0.54</v>
      </c>
      <c r="P13601">
        <v>80</v>
      </c>
      <c r="Q13601">
        <v>7.1</v>
      </c>
    </row>
    <row r="13602" spans="1:17" hidden="1" x14ac:dyDescent="0.3">
      <c r="A13602" t="s">
        <v>52514</v>
      </c>
      <c r="B13602" t="s">
        <v>52515</v>
      </c>
      <c r="C13602" s="1" t="str">
        <f t="shared" si="1963"/>
        <v>21:0727</v>
      </c>
      <c r="D13602" s="1" t="str">
        <f t="shared" si="1964"/>
        <v>21:0214</v>
      </c>
      <c r="E13602" t="s">
        <v>52516</v>
      </c>
      <c r="F13602" t="s">
        <v>52517</v>
      </c>
      <c r="H13602">
        <v>63.035875500000003</v>
      </c>
      <c r="I13602">
        <v>-135.75544919999999</v>
      </c>
      <c r="J13602" s="1" t="str">
        <f t="shared" si="1965"/>
        <v>Fluid (stream)</v>
      </c>
      <c r="K13602" s="1" t="str">
        <f t="shared" si="1966"/>
        <v>Untreated Water</v>
      </c>
      <c r="O13602">
        <v>0.12</v>
      </c>
      <c r="P13602">
        <v>70</v>
      </c>
      <c r="Q13602">
        <v>7.4</v>
      </c>
    </row>
    <row r="13603" spans="1:17" hidden="1" x14ac:dyDescent="0.3">
      <c r="A13603" t="s">
        <v>52518</v>
      </c>
      <c r="B13603" t="s">
        <v>52519</v>
      </c>
      <c r="C13603" s="1" t="str">
        <f t="shared" si="1963"/>
        <v>21:0727</v>
      </c>
      <c r="D13603" s="1" t="str">
        <f>HYPERLINK("http://geochem.nrcan.gc.ca/cdogs/content/svy/svy_e.htm", "")</f>
        <v/>
      </c>
      <c r="G13603" s="1" t="str">
        <f>HYPERLINK("http://geochem.nrcan.gc.ca/cdogs/content/cr_/cr_00086_e.htm", "86")</f>
        <v>86</v>
      </c>
      <c r="J13603" t="s">
        <v>11453</v>
      </c>
      <c r="K13603" t="s">
        <v>11454</v>
      </c>
      <c r="O13603">
        <v>0.5</v>
      </c>
      <c r="P13603">
        <v>70</v>
      </c>
      <c r="Q13603">
        <v>7.5</v>
      </c>
    </row>
    <row r="13604" spans="1:17" hidden="1" x14ac:dyDescent="0.3">
      <c r="A13604" t="s">
        <v>52520</v>
      </c>
      <c r="B13604" t="s">
        <v>52521</v>
      </c>
      <c r="C13604" s="1" t="str">
        <f t="shared" si="1963"/>
        <v>21:0727</v>
      </c>
      <c r="D13604" s="1" t="str">
        <f t="shared" ref="D13604:D13609" si="1967">HYPERLINK("http://geochem.nrcan.gc.ca/cdogs/content/svy/svy210214_e.htm", "21:0214")</f>
        <v>21:0214</v>
      </c>
      <c r="E13604" t="s">
        <v>52522</v>
      </c>
      <c r="F13604" t="s">
        <v>52523</v>
      </c>
      <c r="H13604">
        <v>63.030009499999998</v>
      </c>
      <c r="I13604">
        <v>-135.7811882</v>
      </c>
      <c r="J13604" s="1" t="str">
        <f t="shared" ref="J13604:J13609" si="1968">HYPERLINK("http://geochem.nrcan.gc.ca/cdogs/content/kwd/kwd020018_e.htm", "Fluid (stream)")</f>
        <v>Fluid (stream)</v>
      </c>
      <c r="K13604" s="1" t="str">
        <f t="shared" ref="K13604:K13609" si="1969">HYPERLINK("http://geochem.nrcan.gc.ca/cdogs/content/kwd/kwd080007_e.htm", "Untreated Water")</f>
        <v>Untreated Water</v>
      </c>
      <c r="O13604">
        <v>0.32</v>
      </c>
      <c r="P13604">
        <v>80</v>
      </c>
      <c r="Q13604">
        <v>7.6</v>
      </c>
    </row>
    <row r="13605" spans="1:17" hidden="1" x14ac:dyDescent="0.3">
      <c r="A13605" t="s">
        <v>52524</v>
      </c>
      <c r="B13605" t="s">
        <v>52525</v>
      </c>
      <c r="C13605" s="1" t="str">
        <f t="shared" si="1963"/>
        <v>21:0727</v>
      </c>
      <c r="D13605" s="1" t="str">
        <f t="shared" si="1967"/>
        <v>21:0214</v>
      </c>
      <c r="E13605" t="s">
        <v>52526</v>
      </c>
      <c r="F13605" t="s">
        <v>52527</v>
      </c>
      <c r="H13605">
        <v>63.008625799999997</v>
      </c>
      <c r="I13605">
        <v>-135.7963388</v>
      </c>
      <c r="J13605" s="1" t="str">
        <f t="shared" si="1968"/>
        <v>Fluid (stream)</v>
      </c>
      <c r="K13605" s="1" t="str">
        <f t="shared" si="1969"/>
        <v>Untreated Water</v>
      </c>
      <c r="O13605">
        <v>2.95</v>
      </c>
      <c r="P13605">
        <v>60</v>
      </c>
      <c r="Q13605">
        <v>7.5</v>
      </c>
    </row>
    <row r="13606" spans="1:17" hidden="1" x14ac:dyDescent="0.3">
      <c r="A13606" t="s">
        <v>52528</v>
      </c>
      <c r="B13606" t="s">
        <v>52529</v>
      </c>
      <c r="C13606" s="1" t="str">
        <f t="shared" si="1963"/>
        <v>21:0727</v>
      </c>
      <c r="D13606" s="1" t="str">
        <f t="shared" si="1967"/>
        <v>21:0214</v>
      </c>
      <c r="E13606" t="s">
        <v>52530</v>
      </c>
      <c r="F13606" t="s">
        <v>52531</v>
      </c>
      <c r="H13606">
        <v>63.012468300000002</v>
      </c>
      <c r="I13606">
        <v>-135.85917570000001</v>
      </c>
      <c r="J13606" s="1" t="str">
        <f t="shared" si="1968"/>
        <v>Fluid (stream)</v>
      </c>
      <c r="K13606" s="1" t="str">
        <f t="shared" si="1969"/>
        <v>Untreated Water</v>
      </c>
      <c r="O13606">
        <v>0.15</v>
      </c>
      <c r="P13606">
        <v>70</v>
      </c>
      <c r="Q13606">
        <v>7.6</v>
      </c>
    </row>
    <row r="13607" spans="1:17" hidden="1" x14ac:dyDescent="0.3">
      <c r="A13607" t="s">
        <v>52532</v>
      </c>
      <c r="B13607" t="s">
        <v>52533</v>
      </c>
      <c r="C13607" s="1" t="str">
        <f t="shared" si="1963"/>
        <v>21:0727</v>
      </c>
      <c r="D13607" s="1" t="str">
        <f t="shared" si="1967"/>
        <v>21:0214</v>
      </c>
      <c r="E13607" t="s">
        <v>52530</v>
      </c>
      <c r="F13607" t="s">
        <v>52534</v>
      </c>
      <c r="H13607">
        <v>63.012468300000002</v>
      </c>
      <c r="I13607">
        <v>-135.85917570000001</v>
      </c>
      <c r="J13607" s="1" t="str">
        <f t="shared" si="1968"/>
        <v>Fluid (stream)</v>
      </c>
      <c r="K13607" s="1" t="str">
        <f t="shared" si="1969"/>
        <v>Untreated Water</v>
      </c>
      <c r="O13607">
        <v>0.15</v>
      </c>
      <c r="P13607">
        <v>80</v>
      </c>
      <c r="Q13607">
        <v>7.1</v>
      </c>
    </row>
    <row r="13608" spans="1:17" hidden="1" x14ac:dyDescent="0.3">
      <c r="A13608" t="s">
        <v>52535</v>
      </c>
      <c r="B13608" t="s">
        <v>52536</v>
      </c>
      <c r="C13608" s="1" t="str">
        <f t="shared" si="1963"/>
        <v>21:0727</v>
      </c>
      <c r="D13608" s="1" t="str">
        <f t="shared" si="1967"/>
        <v>21:0214</v>
      </c>
      <c r="E13608" t="s">
        <v>52537</v>
      </c>
      <c r="F13608" t="s">
        <v>52538</v>
      </c>
      <c r="H13608">
        <v>63.012301200000003</v>
      </c>
      <c r="I13608">
        <v>-135.92012800000001</v>
      </c>
      <c r="J13608" s="1" t="str">
        <f t="shared" si="1968"/>
        <v>Fluid (stream)</v>
      </c>
      <c r="K13608" s="1" t="str">
        <f t="shared" si="1969"/>
        <v>Untreated Water</v>
      </c>
      <c r="O13608">
        <v>2.5000000000000001E-2</v>
      </c>
      <c r="P13608">
        <v>70</v>
      </c>
      <c r="Q13608">
        <v>7</v>
      </c>
    </row>
    <row r="13609" spans="1:17" hidden="1" x14ac:dyDescent="0.3">
      <c r="A13609" t="s">
        <v>52539</v>
      </c>
      <c r="B13609" t="s">
        <v>52540</v>
      </c>
      <c r="C13609" s="1" t="str">
        <f t="shared" si="1963"/>
        <v>21:0727</v>
      </c>
      <c r="D13609" s="1" t="str">
        <f t="shared" si="1967"/>
        <v>21:0214</v>
      </c>
      <c r="E13609" t="s">
        <v>52541</v>
      </c>
      <c r="F13609" t="s">
        <v>52542</v>
      </c>
      <c r="H13609">
        <v>63.020185099999999</v>
      </c>
      <c r="I13609">
        <v>-135.95894369999999</v>
      </c>
      <c r="J13609" s="1" t="str">
        <f t="shared" si="1968"/>
        <v>Fluid (stream)</v>
      </c>
      <c r="K13609" s="1" t="str">
        <f t="shared" si="1969"/>
        <v>Untreated Water</v>
      </c>
      <c r="O13609">
        <v>2.5000000000000001E-2</v>
      </c>
      <c r="P13609">
        <v>50</v>
      </c>
      <c r="Q13609">
        <v>7.2</v>
      </c>
    </row>
    <row r="13610" spans="1:17" hidden="1" x14ac:dyDescent="0.3">
      <c r="A13610" t="s">
        <v>52543</v>
      </c>
      <c r="B13610" t="s">
        <v>52544</v>
      </c>
      <c r="C13610" s="1" t="str">
        <f t="shared" si="1963"/>
        <v>21:0727</v>
      </c>
      <c r="D13610" s="1" t="str">
        <f>HYPERLINK("http://geochem.nrcan.gc.ca/cdogs/content/svy/svy_e.htm", "")</f>
        <v/>
      </c>
      <c r="G13610" s="1" t="str">
        <f>HYPERLINK("http://geochem.nrcan.gc.ca/cdogs/content/cr_/cr_00084_e.htm", "84")</f>
        <v>84</v>
      </c>
      <c r="J13610" t="s">
        <v>11453</v>
      </c>
      <c r="K13610" t="s">
        <v>11454</v>
      </c>
      <c r="O13610">
        <v>0.21</v>
      </c>
      <c r="P13610">
        <v>30</v>
      </c>
      <c r="Q13610">
        <v>7.3</v>
      </c>
    </row>
    <row r="13611" spans="1:17" hidden="1" x14ac:dyDescent="0.3">
      <c r="A13611" t="s">
        <v>52545</v>
      </c>
      <c r="B13611" t="s">
        <v>52546</v>
      </c>
      <c r="C13611" s="1" t="str">
        <f t="shared" si="1963"/>
        <v>21:0727</v>
      </c>
      <c r="D13611" s="1" t="str">
        <f t="shared" ref="D13611:D13637" si="1970">HYPERLINK("http://geochem.nrcan.gc.ca/cdogs/content/svy/svy210214_e.htm", "21:0214")</f>
        <v>21:0214</v>
      </c>
      <c r="E13611" t="s">
        <v>52547</v>
      </c>
      <c r="F13611" t="s">
        <v>52548</v>
      </c>
      <c r="H13611">
        <v>63.031049600000003</v>
      </c>
      <c r="I13611">
        <v>-135.97683140000001</v>
      </c>
      <c r="J13611" s="1" t="str">
        <f t="shared" ref="J13611:J13637" si="1971">HYPERLINK("http://geochem.nrcan.gc.ca/cdogs/content/kwd/kwd020018_e.htm", "Fluid (stream)")</f>
        <v>Fluid (stream)</v>
      </c>
      <c r="K13611" s="1" t="str">
        <f t="shared" ref="K13611:K13637" si="1972">HYPERLINK("http://geochem.nrcan.gc.ca/cdogs/content/kwd/kwd080007_e.htm", "Untreated Water")</f>
        <v>Untreated Water</v>
      </c>
      <c r="O13611">
        <v>2.5000000000000001E-2</v>
      </c>
      <c r="P13611">
        <v>20</v>
      </c>
      <c r="Q13611">
        <v>6.4</v>
      </c>
    </row>
    <row r="13612" spans="1:17" hidden="1" x14ac:dyDescent="0.3">
      <c r="A13612" t="s">
        <v>52549</v>
      </c>
      <c r="B13612" t="s">
        <v>52550</v>
      </c>
      <c r="C13612" s="1" t="str">
        <f t="shared" si="1963"/>
        <v>21:0727</v>
      </c>
      <c r="D13612" s="1" t="str">
        <f t="shared" si="1970"/>
        <v>21:0214</v>
      </c>
      <c r="E13612" t="s">
        <v>52551</v>
      </c>
      <c r="F13612" t="s">
        <v>52552</v>
      </c>
      <c r="H13612">
        <v>63.259661800000003</v>
      </c>
      <c r="I13612">
        <v>-134.46830159999999</v>
      </c>
      <c r="J13612" s="1" t="str">
        <f t="shared" si="1971"/>
        <v>Fluid (stream)</v>
      </c>
      <c r="K13612" s="1" t="str">
        <f t="shared" si="1972"/>
        <v>Untreated Water</v>
      </c>
      <c r="O13612">
        <v>2.5000000000000001E-2</v>
      </c>
      <c r="P13612">
        <v>20</v>
      </c>
      <c r="Q13612">
        <v>6.6</v>
      </c>
    </row>
    <row r="13613" spans="1:17" hidden="1" x14ac:dyDescent="0.3">
      <c r="A13613" t="s">
        <v>52553</v>
      </c>
      <c r="B13613" t="s">
        <v>52554</v>
      </c>
      <c r="C13613" s="1" t="str">
        <f t="shared" si="1963"/>
        <v>21:0727</v>
      </c>
      <c r="D13613" s="1" t="str">
        <f t="shared" si="1970"/>
        <v>21:0214</v>
      </c>
      <c r="E13613" t="s">
        <v>52555</v>
      </c>
      <c r="F13613" t="s">
        <v>52556</v>
      </c>
      <c r="H13613">
        <v>63.208342999999999</v>
      </c>
      <c r="I13613">
        <v>-134.37260739999999</v>
      </c>
      <c r="J13613" s="1" t="str">
        <f t="shared" si="1971"/>
        <v>Fluid (stream)</v>
      </c>
      <c r="K13613" s="1" t="str">
        <f t="shared" si="1972"/>
        <v>Untreated Water</v>
      </c>
      <c r="O13613">
        <v>2.5000000000000001E-2</v>
      </c>
      <c r="P13613">
        <v>30</v>
      </c>
      <c r="Q13613">
        <v>7</v>
      </c>
    </row>
    <row r="13614" spans="1:17" hidden="1" x14ac:dyDescent="0.3">
      <c r="A13614" t="s">
        <v>52557</v>
      </c>
      <c r="B13614" t="s">
        <v>52558</v>
      </c>
      <c r="C13614" s="1" t="str">
        <f t="shared" si="1963"/>
        <v>21:0727</v>
      </c>
      <c r="D13614" s="1" t="str">
        <f t="shared" si="1970"/>
        <v>21:0214</v>
      </c>
      <c r="E13614" t="s">
        <v>52559</v>
      </c>
      <c r="F13614" t="s">
        <v>52560</v>
      </c>
      <c r="H13614">
        <v>63.193981800000003</v>
      </c>
      <c r="I13614">
        <v>-134.3624451</v>
      </c>
      <c r="J13614" s="1" t="str">
        <f t="shared" si="1971"/>
        <v>Fluid (stream)</v>
      </c>
      <c r="K13614" s="1" t="str">
        <f t="shared" si="1972"/>
        <v>Untreated Water</v>
      </c>
      <c r="O13614">
        <v>2.5000000000000001E-2</v>
      </c>
      <c r="P13614">
        <v>40</v>
      </c>
      <c r="Q13614">
        <v>7</v>
      </c>
    </row>
    <row r="13615" spans="1:17" hidden="1" x14ac:dyDescent="0.3">
      <c r="A13615" t="s">
        <v>52561</v>
      </c>
      <c r="B13615" t="s">
        <v>52562</v>
      </c>
      <c r="C13615" s="1" t="str">
        <f t="shared" si="1963"/>
        <v>21:0727</v>
      </c>
      <c r="D13615" s="1" t="str">
        <f t="shared" si="1970"/>
        <v>21:0214</v>
      </c>
      <c r="E13615" t="s">
        <v>52563</v>
      </c>
      <c r="F13615" t="s">
        <v>52564</v>
      </c>
      <c r="H13615">
        <v>63.177407600000002</v>
      </c>
      <c r="I13615">
        <v>-134.34155609999999</v>
      </c>
      <c r="J13615" s="1" t="str">
        <f t="shared" si="1971"/>
        <v>Fluid (stream)</v>
      </c>
      <c r="K13615" s="1" t="str">
        <f t="shared" si="1972"/>
        <v>Untreated Water</v>
      </c>
      <c r="O13615">
        <v>0.38</v>
      </c>
      <c r="P13615">
        <v>30</v>
      </c>
      <c r="Q13615">
        <v>7.6</v>
      </c>
    </row>
    <row r="13616" spans="1:17" hidden="1" x14ac:dyDescent="0.3">
      <c r="A13616" t="s">
        <v>52565</v>
      </c>
      <c r="B13616" t="s">
        <v>52566</v>
      </c>
      <c r="C13616" s="1" t="str">
        <f t="shared" si="1963"/>
        <v>21:0727</v>
      </c>
      <c r="D13616" s="1" t="str">
        <f t="shared" si="1970"/>
        <v>21:0214</v>
      </c>
      <c r="E13616" t="s">
        <v>52567</v>
      </c>
      <c r="F13616" t="s">
        <v>52568</v>
      </c>
      <c r="H13616">
        <v>63.1343149</v>
      </c>
      <c r="I13616">
        <v>-134.23419709999999</v>
      </c>
      <c r="J13616" s="1" t="str">
        <f t="shared" si="1971"/>
        <v>Fluid (stream)</v>
      </c>
      <c r="K13616" s="1" t="str">
        <f t="shared" si="1972"/>
        <v>Untreated Water</v>
      </c>
      <c r="O13616">
        <v>2.5000000000000001E-2</v>
      </c>
      <c r="P13616">
        <v>20</v>
      </c>
      <c r="Q13616">
        <v>7.4</v>
      </c>
    </row>
    <row r="13617" spans="1:17" hidden="1" x14ac:dyDescent="0.3">
      <c r="A13617" t="s">
        <v>52569</v>
      </c>
      <c r="B13617" t="s">
        <v>52570</v>
      </c>
      <c r="C13617" s="1" t="str">
        <f t="shared" si="1963"/>
        <v>21:0727</v>
      </c>
      <c r="D13617" s="1" t="str">
        <f t="shared" si="1970"/>
        <v>21:0214</v>
      </c>
      <c r="E13617" t="s">
        <v>52571</v>
      </c>
      <c r="F13617" t="s">
        <v>52572</v>
      </c>
      <c r="H13617">
        <v>63.156583500000004</v>
      </c>
      <c r="I13617">
        <v>-134.20476640000001</v>
      </c>
      <c r="J13617" s="1" t="str">
        <f t="shared" si="1971"/>
        <v>Fluid (stream)</v>
      </c>
      <c r="K13617" s="1" t="str">
        <f t="shared" si="1972"/>
        <v>Untreated Water</v>
      </c>
      <c r="O13617">
        <v>2.5000000000000001E-2</v>
      </c>
      <c r="P13617">
        <v>20</v>
      </c>
      <c r="Q13617">
        <v>5.8</v>
      </c>
    </row>
    <row r="13618" spans="1:17" hidden="1" x14ac:dyDescent="0.3">
      <c r="A13618" t="s">
        <v>52573</v>
      </c>
      <c r="B13618" t="s">
        <v>52574</v>
      </c>
      <c r="C13618" s="1" t="str">
        <f t="shared" ref="C13618:C13681" si="1973">HYPERLINK("http://geochem.nrcan.gc.ca/cdogs/content/bdl/bdl210727_e.htm", "21:0727")</f>
        <v>21:0727</v>
      </c>
      <c r="D13618" s="1" t="str">
        <f t="shared" si="1970"/>
        <v>21:0214</v>
      </c>
      <c r="E13618" t="s">
        <v>52575</v>
      </c>
      <c r="F13618" t="s">
        <v>52576</v>
      </c>
      <c r="H13618">
        <v>63.137114099999998</v>
      </c>
      <c r="I13618">
        <v>-134.12670639999999</v>
      </c>
      <c r="J13618" s="1" t="str">
        <f t="shared" si="1971"/>
        <v>Fluid (stream)</v>
      </c>
      <c r="K13618" s="1" t="str">
        <f t="shared" si="1972"/>
        <v>Untreated Water</v>
      </c>
      <c r="O13618">
        <v>2.5000000000000001E-2</v>
      </c>
      <c r="P13618">
        <v>30</v>
      </c>
      <c r="Q13618">
        <v>6.6</v>
      </c>
    </row>
    <row r="13619" spans="1:17" hidden="1" x14ac:dyDescent="0.3">
      <c r="A13619" t="s">
        <v>52577</v>
      </c>
      <c r="B13619" t="s">
        <v>52578</v>
      </c>
      <c r="C13619" s="1" t="str">
        <f t="shared" si="1973"/>
        <v>21:0727</v>
      </c>
      <c r="D13619" s="1" t="str">
        <f t="shared" si="1970"/>
        <v>21:0214</v>
      </c>
      <c r="E13619" t="s">
        <v>52579</v>
      </c>
      <c r="F13619" t="s">
        <v>52580</v>
      </c>
      <c r="H13619">
        <v>63.109706299999999</v>
      </c>
      <c r="I13619">
        <v>-134.1143907</v>
      </c>
      <c r="J13619" s="1" t="str">
        <f t="shared" si="1971"/>
        <v>Fluid (stream)</v>
      </c>
      <c r="K13619" s="1" t="str">
        <f t="shared" si="1972"/>
        <v>Untreated Water</v>
      </c>
      <c r="O13619">
        <v>0.12</v>
      </c>
      <c r="P13619">
        <v>20</v>
      </c>
      <c r="Q13619">
        <v>7.4</v>
      </c>
    </row>
    <row r="13620" spans="1:17" hidden="1" x14ac:dyDescent="0.3">
      <c r="A13620" t="s">
        <v>52581</v>
      </c>
      <c r="B13620" t="s">
        <v>52582</v>
      </c>
      <c r="C13620" s="1" t="str">
        <f t="shared" si="1973"/>
        <v>21:0727</v>
      </c>
      <c r="D13620" s="1" t="str">
        <f t="shared" si="1970"/>
        <v>21:0214</v>
      </c>
      <c r="E13620" t="s">
        <v>52583</v>
      </c>
      <c r="F13620" t="s">
        <v>52584</v>
      </c>
      <c r="H13620">
        <v>63.113636</v>
      </c>
      <c r="I13620">
        <v>-134.05161680000001</v>
      </c>
      <c r="J13620" s="1" t="str">
        <f t="shared" si="1971"/>
        <v>Fluid (stream)</v>
      </c>
      <c r="K13620" s="1" t="str">
        <f t="shared" si="1972"/>
        <v>Untreated Water</v>
      </c>
      <c r="O13620">
        <v>2.5000000000000001E-2</v>
      </c>
      <c r="P13620">
        <v>20</v>
      </c>
      <c r="Q13620">
        <v>7.3</v>
      </c>
    </row>
    <row r="13621" spans="1:17" hidden="1" x14ac:dyDescent="0.3">
      <c r="A13621" t="s">
        <v>52585</v>
      </c>
      <c r="B13621" t="s">
        <v>52586</v>
      </c>
      <c r="C13621" s="1" t="str">
        <f t="shared" si="1973"/>
        <v>21:0727</v>
      </c>
      <c r="D13621" s="1" t="str">
        <f t="shared" si="1970"/>
        <v>21:0214</v>
      </c>
      <c r="E13621" t="s">
        <v>52587</v>
      </c>
      <c r="F13621" t="s">
        <v>52588</v>
      </c>
      <c r="H13621">
        <v>63.117367199999997</v>
      </c>
      <c r="I13621">
        <v>-134.0579377</v>
      </c>
      <c r="J13621" s="1" t="str">
        <f t="shared" si="1971"/>
        <v>Fluid (stream)</v>
      </c>
      <c r="K13621" s="1" t="str">
        <f t="shared" si="1972"/>
        <v>Untreated Water</v>
      </c>
      <c r="O13621">
        <v>0.28000000000000003</v>
      </c>
      <c r="P13621">
        <v>40</v>
      </c>
      <c r="Q13621">
        <v>7.3</v>
      </c>
    </row>
    <row r="13622" spans="1:17" hidden="1" x14ac:dyDescent="0.3">
      <c r="A13622" t="s">
        <v>52589</v>
      </c>
      <c r="B13622" t="s">
        <v>52590</v>
      </c>
      <c r="C13622" s="1" t="str">
        <f t="shared" si="1973"/>
        <v>21:0727</v>
      </c>
      <c r="D13622" s="1" t="str">
        <f t="shared" si="1970"/>
        <v>21:0214</v>
      </c>
      <c r="E13622" t="s">
        <v>52591</v>
      </c>
      <c r="F13622" t="s">
        <v>52592</v>
      </c>
      <c r="H13622">
        <v>63.053317200000002</v>
      </c>
      <c r="I13622">
        <v>-134.01607820000001</v>
      </c>
      <c r="J13622" s="1" t="str">
        <f t="shared" si="1971"/>
        <v>Fluid (stream)</v>
      </c>
      <c r="K13622" s="1" t="str">
        <f t="shared" si="1972"/>
        <v>Untreated Water</v>
      </c>
      <c r="O13622">
        <v>2.5000000000000001E-2</v>
      </c>
      <c r="P13622">
        <v>30</v>
      </c>
      <c r="Q13622">
        <v>7.3</v>
      </c>
    </row>
    <row r="13623" spans="1:17" hidden="1" x14ac:dyDescent="0.3">
      <c r="A13623" t="s">
        <v>52593</v>
      </c>
      <c r="B13623" t="s">
        <v>52594</v>
      </c>
      <c r="C13623" s="1" t="str">
        <f t="shared" si="1973"/>
        <v>21:0727</v>
      </c>
      <c r="D13623" s="1" t="str">
        <f t="shared" si="1970"/>
        <v>21:0214</v>
      </c>
      <c r="E13623" t="s">
        <v>52595</v>
      </c>
      <c r="F13623" t="s">
        <v>52596</v>
      </c>
      <c r="H13623">
        <v>63.048432699999999</v>
      </c>
      <c r="I13623">
        <v>-134.07454609999999</v>
      </c>
      <c r="J13623" s="1" t="str">
        <f t="shared" si="1971"/>
        <v>Fluid (stream)</v>
      </c>
      <c r="K13623" s="1" t="str">
        <f t="shared" si="1972"/>
        <v>Untreated Water</v>
      </c>
      <c r="O13623">
        <v>2.5000000000000001E-2</v>
      </c>
      <c r="P13623">
        <v>20</v>
      </c>
      <c r="Q13623">
        <v>7.7</v>
      </c>
    </row>
    <row r="13624" spans="1:17" hidden="1" x14ac:dyDescent="0.3">
      <c r="A13624" t="s">
        <v>52597</v>
      </c>
      <c r="B13624" t="s">
        <v>52598</v>
      </c>
      <c r="C13624" s="1" t="str">
        <f t="shared" si="1973"/>
        <v>21:0727</v>
      </c>
      <c r="D13624" s="1" t="str">
        <f t="shared" si="1970"/>
        <v>21:0214</v>
      </c>
      <c r="E13624" t="s">
        <v>52595</v>
      </c>
      <c r="F13624" t="s">
        <v>52599</v>
      </c>
      <c r="H13624">
        <v>63.048432699999999</v>
      </c>
      <c r="I13624">
        <v>-134.07454609999999</v>
      </c>
      <c r="J13624" s="1" t="str">
        <f t="shared" si="1971"/>
        <v>Fluid (stream)</v>
      </c>
      <c r="K13624" s="1" t="str">
        <f t="shared" si="1972"/>
        <v>Untreated Water</v>
      </c>
      <c r="O13624">
        <v>2.5000000000000001E-2</v>
      </c>
      <c r="P13624">
        <v>20</v>
      </c>
      <c r="Q13624">
        <v>7.6</v>
      </c>
    </row>
    <row r="13625" spans="1:17" hidden="1" x14ac:dyDescent="0.3">
      <c r="A13625" t="s">
        <v>52600</v>
      </c>
      <c r="B13625" t="s">
        <v>52601</v>
      </c>
      <c r="C13625" s="1" t="str">
        <f t="shared" si="1973"/>
        <v>21:0727</v>
      </c>
      <c r="D13625" s="1" t="str">
        <f t="shared" si="1970"/>
        <v>21:0214</v>
      </c>
      <c r="E13625" t="s">
        <v>52602</v>
      </c>
      <c r="F13625" t="s">
        <v>52603</v>
      </c>
      <c r="H13625">
        <v>63.045184900000002</v>
      </c>
      <c r="I13625">
        <v>-134.0886697</v>
      </c>
      <c r="J13625" s="1" t="str">
        <f t="shared" si="1971"/>
        <v>Fluid (stream)</v>
      </c>
      <c r="K13625" s="1" t="str">
        <f t="shared" si="1972"/>
        <v>Untreated Water</v>
      </c>
      <c r="O13625">
        <v>2.5000000000000001E-2</v>
      </c>
      <c r="P13625">
        <v>50</v>
      </c>
      <c r="Q13625">
        <v>7.7</v>
      </c>
    </row>
    <row r="13626" spans="1:17" hidden="1" x14ac:dyDescent="0.3">
      <c r="A13626" t="s">
        <v>52604</v>
      </c>
      <c r="B13626" t="s">
        <v>52605</v>
      </c>
      <c r="C13626" s="1" t="str">
        <f t="shared" si="1973"/>
        <v>21:0727</v>
      </c>
      <c r="D13626" s="1" t="str">
        <f t="shared" si="1970"/>
        <v>21:0214</v>
      </c>
      <c r="E13626" t="s">
        <v>52606</v>
      </c>
      <c r="F13626" t="s">
        <v>52607</v>
      </c>
      <c r="H13626">
        <v>63.017855099999998</v>
      </c>
      <c r="I13626">
        <v>-134.1424323</v>
      </c>
      <c r="J13626" s="1" t="str">
        <f t="shared" si="1971"/>
        <v>Fluid (stream)</v>
      </c>
      <c r="K13626" s="1" t="str">
        <f t="shared" si="1972"/>
        <v>Untreated Water</v>
      </c>
      <c r="O13626">
        <v>2.5000000000000001E-2</v>
      </c>
      <c r="P13626">
        <v>40</v>
      </c>
      <c r="Q13626">
        <v>7.7</v>
      </c>
    </row>
    <row r="13627" spans="1:17" hidden="1" x14ac:dyDescent="0.3">
      <c r="A13627" t="s">
        <v>52608</v>
      </c>
      <c r="B13627" t="s">
        <v>52609</v>
      </c>
      <c r="C13627" s="1" t="str">
        <f t="shared" si="1973"/>
        <v>21:0727</v>
      </c>
      <c r="D13627" s="1" t="str">
        <f t="shared" si="1970"/>
        <v>21:0214</v>
      </c>
      <c r="E13627" t="s">
        <v>52610</v>
      </c>
      <c r="F13627" t="s">
        <v>52611</v>
      </c>
      <c r="H13627">
        <v>63.0164373</v>
      </c>
      <c r="I13627">
        <v>-134.23510529999999</v>
      </c>
      <c r="J13627" s="1" t="str">
        <f t="shared" si="1971"/>
        <v>Fluid (stream)</v>
      </c>
      <c r="K13627" s="1" t="str">
        <f t="shared" si="1972"/>
        <v>Untreated Water</v>
      </c>
      <c r="O13627">
        <v>2.5000000000000001E-2</v>
      </c>
      <c r="P13627">
        <v>30</v>
      </c>
      <c r="Q13627">
        <v>7.5</v>
      </c>
    </row>
    <row r="13628" spans="1:17" hidden="1" x14ac:dyDescent="0.3">
      <c r="A13628" t="s">
        <v>52612</v>
      </c>
      <c r="B13628" t="s">
        <v>52613</v>
      </c>
      <c r="C13628" s="1" t="str">
        <f t="shared" si="1973"/>
        <v>21:0727</v>
      </c>
      <c r="D13628" s="1" t="str">
        <f t="shared" si="1970"/>
        <v>21:0214</v>
      </c>
      <c r="E13628" t="s">
        <v>52614</v>
      </c>
      <c r="F13628" t="s">
        <v>52615</v>
      </c>
      <c r="H13628">
        <v>63.047317</v>
      </c>
      <c r="I13628">
        <v>-134.22709420000001</v>
      </c>
      <c r="J13628" s="1" t="str">
        <f t="shared" si="1971"/>
        <v>Fluid (stream)</v>
      </c>
      <c r="K13628" s="1" t="str">
        <f t="shared" si="1972"/>
        <v>Untreated Water</v>
      </c>
      <c r="O13628">
        <v>2.5000000000000001E-2</v>
      </c>
      <c r="P13628">
        <v>40</v>
      </c>
      <c r="Q13628">
        <v>7.5</v>
      </c>
    </row>
    <row r="13629" spans="1:17" hidden="1" x14ac:dyDescent="0.3">
      <c r="A13629" t="s">
        <v>52616</v>
      </c>
      <c r="B13629" t="s">
        <v>52617</v>
      </c>
      <c r="C13629" s="1" t="str">
        <f t="shared" si="1973"/>
        <v>21:0727</v>
      </c>
      <c r="D13629" s="1" t="str">
        <f t="shared" si="1970"/>
        <v>21:0214</v>
      </c>
      <c r="E13629" t="s">
        <v>52618</v>
      </c>
      <c r="F13629" t="s">
        <v>52619</v>
      </c>
      <c r="H13629">
        <v>63.057724700000001</v>
      </c>
      <c r="I13629">
        <v>-134.17213709999999</v>
      </c>
      <c r="J13629" s="1" t="str">
        <f t="shared" si="1971"/>
        <v>Fluid (stream)</v>
      </c>
      <c r="K13629" s="1" t="str">
        <f t="shared" si="1972"/>
        <v>Untreated Water</v>
      </c>
      <c r="O13629">
        <v>2.5000000000000001E-2</v>
      </c>
      <c r="P13629">
        <v>40</v>
      </c>
      <c r="Q13629">
        <v>7.5</v>
      </c>
    </row>
    <row r="13630" spans="1:17" hidden="1" x14ac:dyDescent="0.3">
      <c r="A13630" t="s">
        <v>52620</v>
      </c>
      <c r="B13630" t="s">
        <v>52621</v>
      </c>
      <c r="C13630" s="1" t="str">
        <f t="shared" si="1973"/>
        <v>21:0727</v>
      </c>
      <c r="D13630" s="1" t="str">
        <f t="shared" si="1970"/>
        <v>21:0214</v>
      </c>
      <c r="E13630" t="s">
        <v>52622</v>
      </c>
      <c r="F13630" t="s">
        <v>52623</v>
      </c>
      <c r="H13630">
        <v>63.096248099999997</v>
      </c>
      <c r="I13630">
        <v>-134.2160648</v>
      </c>
      <c r="J13630" s="1" t="str">
        <f t="shared" si="1971"/>
        <v>Fluid (stream)</v>
      </c>
      <c r="K13630" s="1" t="str">
        <f t="shared" si="1972"/>
        <v>Untreated Water</v>
      </c>
      <c r="O13630">
        <v>2.5000000000000001E-2</v>
      </c>
      <c r="P13630">
        <v>30</v>
      </c>
      <c r="Q13630">
        <v>7.2</v>
      </c>
    </row>
    <row r="13631" spans="1:17" hidden="1" x14ac:dyDescent="0.3">
      <c r="A13631" t="s">
        <v>52624</v>
      </c>
      <c r="B13631" t="s">
        <v>52625</v>
      </c>
      <c r="C13631" s="1" t="str">
        <f t="shared" si="1973"/>
        <v>21:0727</v>
      </c>
      <c r="D13631" s="1" t="str">
        <f t="shared" si="1970"/>
        <v>21:0214</v>
      </c>
      <c r="E13631" t="s">
        <v>52626</v>
      </c>
      <c r="F13631" t="s">
        <v>52627</v>
      </c>
      <c r="H13631">
        <v>63.050701099999998</v>
      </c>
      <c r="I13631">
        <v>-134.39561079999999</v>
      </c>
      <c r="J13631" s="1" t="str">
        <f t="shared" si="1971"/>
        <v>Fluid (stream)</v>
      </c>
      <c r="K13631" s="1" t="str">
        <f t="shared" si="1972"/>
        <v>Untreated Water</v>
      </c>
      <c r="O13631">
        <v>2.5000000000000001E-2</v>
      </c>
      <c r="P13631">
        <v>50</v>
      </c>
      <c r="Q13631">
        <v>7.4</v>
      </c>
    </row>
    <row r="13632" spans="1:17" hidden="1" x14ac:dyDescent="0.3">
      <c r="A13632" t="s">
        <v>52628</v>
      </c>
      <c r="B13632" t="s">
        <v>52629</v>
      </c>
      <c r="C13632" s="1" t="str">
        <f t="shared" si="1973"/>
        <v>21:0727</v>
      </c>
      <c r="D13632" s="1" t="str">
        <f t="shared" si="1970"/>
        <v>21:0214</v>
      </c>
      <c r="E13632" t="s">
        <v>52630</v>
      </c>
      <c r="F13632" t="s">
        <v>52631</v>
      </c>
      <c r="H13632">
        <v>63.029863499999998</v>
      </c>
      <c r="I13632">
        <v>-134.40537259999999</v>
      </c>
      <c r="J13632" s="1" t="str">
        <f t="shared" si="1971"/>
        <v>Fluid (stream)</v>
      </c>
      <c r="K13632" s="1" t="str">
        <f t="shared" si="1972"/>
        <v>Untreated Water</v>
      </c>
      <c r="O13632">
        <v>2.5000000000000001E-2</v>
      </c>
      <c r="P13632">
        <v>70</v>
      </c>
      <c r="Q13632">
        <v>7.5</v>
      </c>
    </row>
    <row r="13633" spans="1:17" hidden="1" x14ac:dyDescent="0.3">
      <c r="A13633" t="s">
        <v>52632</v>
      </c>
      <c r="B13633" t="s">
        <v>52633</v>
      </c>
      <c r="C13633" s="1" t="str">
        <f t="shared" si="1973"/>
        <v>21:0727</v>
      </c>
      <c r="D13633" s="1" t="str">
        <f t="shared" si="1970"/>
        <v>21:0214</v>
      </c>
      <c r="E13633" t="s">
        <v>52634</v>
      </c>
      <c r="F13633" t="s">
        <v>52635</v>
      </c>
      <c r="H13633">
        <v>63.035204499999999</v>
      </c>
      <c r="I13633">
        <v>-134.3801392</v>
      </c>
      <c r="J13633" s="1" t="str">
        <f t="shared" si="1971"/>
        <v>Fluid (stream)</v>
      </c>
      <c r="K13633" s="1" t="str">
        <f t="shared" si="1972"/>
        <v>Untreated Water</v>
      </c>
      <c r="O13633">
        <v>2.5000000000000001E-2</v>
      </c>
      <c r="P13633">
        <v>50</v>
      </c>
      <c r="Q13633">
        <v>7.5</v>
      </c>
    </row>
    <row r="13634" spans="1:17" hidden="1" x14ac:dyDescent="0.3">
      <c r="A13634" t="s">
        <v>52636</v>
      </c>
      <c r="B13634" t="s">
        <v>52637</v>
      </c>
      <c r="C13634" s="1" t="str">
        <f t="shared" si="1973"/>
        <v>21:0727</v>
      </c>
      <c r="D13634" s="1" t="str">
        <f t="shared" si="1970"/>
        <v>21:0214</v>
      </c>
      <c r="E13634" t="s">
        <v>52638</v>
      </c>
      <c r="F13634" t="s">
        <v>52639</v>
      </c>
      <c r="H13634">
        <v>63.021296999999997</v>
      </c>
      <c r="I13634">
        <v>-134.50301260000001</v>
      </c>
      <c r="J13634" s="1" t="str">
        <f t="shared" si="1971"/>
        <v>Fluid (stream)</v>
      </c>
      <c r="K13634" s="1" t="str">
        <f t="shared" si="1972"/>
        <v>Untreated Water</v>
      </c>
      <c r="O13634">
        <v>2.5000000000000001E-2</v>
      </c>
      <c r="P13634">
        <v>40</v>
      </c>
      <c r="Q13634">
        <v>7.3</v>
      </c>
    </row>
    <row r="13635" spans="1:17" hidden="1" x14ac:dyDescent="0.3">
      <c r="A13635" t="s">
        <v>52640</v>
      </c>
      <c r="B13635" t="s">
        <v>52641</v>
      </c>
      <c r="C13635" s="1" t="str">
        <f t="shared" si="1973"/>
        <v>21:0727</v>
      </c>
      <c r="D13635" s="1" t="str">
        <f t="shared" si="1970"/>
        <v>21:0214</v>
      </c>
      <c r="E13635" t="s">
        <v>52642</v>
      </c>
      <c r="F13635" t="s">
        <v>52643</v>
      </c>
      <c r="H13635">
        <v>63.3295314</v>
      </c>
      <c r="I13635">
        <v>-134.76101489999999</v>
      </c>
      <c r="J13635" s="1" t="str">
        <f t="shared" si="1971"/>
        <v>Fluid (stream)</v>
      </c>
      <c r="K13635" s="1" t="str">
        <f t="shared" si="1972"/>
        <v>Untreated Water</v>
      </c>
      <c r="O13635">
        <v>2.5000000000000001E-2</v>
      </c>
      <c r="P13635">
        <v>20</v>
      </c>
      <c r="Q13635">
        <v>7.4</v>
      </c>
    </row>
    <row r="13636" spans="1:17" hidden="1" x14ac:dyDescent="0.3">
      <c r="A13636" t="s">
        <v>52644</v>
      </c>
      <c r="B13636" t="s">
        <v>52645</v>
      </c>
      <c r="C13636" s="1" t="str">
        <f t="shared" si="1973"/>
        <v>21:0727</v>
      </c>
      <c r="D13636" s="1" t="str">
        <f t="shared" si="1970"/>
        <v>21:0214</v>
      </c>
      <c r="E13636" t="s">
        <v>52646</v>
      </c>
      <c r="F13636" t="s">
        <v>52647</v>
      </c>
      <c r="H13636">
        <v>63.289764300000002</v>
      </c>
      <c r="I13636">
        <v>-134.7265524</v>
      </c>
      <c r="J13636" s="1" t="str">
        <f t="shared" si="1971"/>
        <v>Fluid (stream)</v>
      </c>
      <c r="K13636" s="1" t="str">
        <f t="shared" si="1972"/>
        <v>Untreated Water</v>
      </c>
      <c r="O13636">
        <v>2.5000000000000001E-2</v>
      </c>
      <c r="P13636">
        <v>20</v>
      </c>
      <c r="Q13636">
        <v>7.1</v>
      </c>
    </row>
    <row r="13637" spans="1:17" hidden="1" x14ac:dyDescent="0.3">
      <c r="A13637" t="s">
        <v>52648</v>
      </c>
      <c r="B13637" t="s">
        <v>52649</v>
      </c>
      <c r="C13637" s="1" t="str">
        <f t="shared" si="1973"/>
        <v>21:0727</v>
      </c>
      <c r="D13637" s="1" t="str">
        <f t="shared" si="1970"/>
        <v>21:0214</v>
      </c>
      <c r="E13637" t="s">
        <v>52650</v>
      </c>
      <c r="F13637" t="s">
        <v>52651</v>
      </c>
      <c r="H13637">
        <v>63.273387200000002</v>
      </c>
      <c r="I13637">
        <v>-134.70955029999999</v>
      </c>
      <c r="J13637" s="1" t="str">
        <f t="shared" si="1971"/>
        <v>Fluid (stream)</v>
      </c>
      <c r="K13637" s="1" t="str">
        <f t="shared" si="1972"/>
        <v>Untreated Water</v>
      </c>
      <c r="O13637">
        <v>2.5000000000000001E-2</v>
      </c>
      <c r="P13637">
        <v>70</v>
      </c>
      <c r="Q13637">
        <v>5.2</v>
      </c>
    </row>
    <row r="13638" spans="1:17" hidden="1" x14ac:dyDescent="0.3">
      <c r="A13638" t="s">
        <v>52652</v>
      </c>
      <c r="B13638" t="s">
        <v>52653</v>
      </c>
      <c r="C13638" s="1" t="str">
        <f t="shared" si="1973"/>
        <v>21:0727</v>
      </c>
      <c r="D13638" s="1" t="str">
        <f>HYPERLINK("http://geochem.nrcan.gc.ca/cdogs/content/svy/svy_e.htm", "")</f>
        <v/>
      </c>
      <c r="G13638" s="1" t="str">
        <f>HYPERLINK("http://geochem.nrcan.gc.ca/cdogs/content/cr_/cr_00086_e.htm", "86")</f>
        <v>86</v>
      </c>
      <c r="J13638" t="s">
        <v>11453</v>
      </c>
      <c r="K13638" t="s">
        <v>11454</v>
      </c>
      <c r="O13638">
        <v>0.5</v>
      </c>
      <c r="P13638">
        <v>70</v>
      </c>
      <c r="Q13638">
        <v>6.2</v>
      </c>
    </row>
    <row r="13639" spans="1:17" hidden="1" x14ac:dyDescent="0.3">
      <c r="A13639" t="s">
        <v>52654</v>
      </c>
      <c r="B13639" t="s">
        <v>52655</v>
      </c>
      <c r="C13639" s="1" t="str">
        <f t="shared" si="1973"/>
        <v>21:0727</v>
      </c>
      <c r="D13639" s="1" t="str">
        <f t="shared" ref="D13639:D13650" si="1974">HYPERLINK("http://geochem.nrcan.gc.ca/cdogs/content/svy/svy210214_e.htm", "21:0214")</f>
        <v>21:0214</v>
      </c>
      <c r="E13639" t="s">
        <v>52656</v>
      </c>
      <c r="F13639" t="s">
        <v>52657</v>
      </c>
      <c r="H13639">
        <v>63.258682499999999</v>
      </c>
      <c r="I13639">
        <v>-134.81558440000001</v>
      </c>
      <c r="J13639" s="1" t="str">
        <f t="shared" ref="J13639:J13650" si="1975">HYPERLINK("http://geochem.nrcan.gc.ca/cdogs/content/kwd/kwd020018_e.htm", "Fluid (stream)")</f>
        <v>Fluid (stream)</v>
      </c>
      <c r="K13639" s="1" t="str">
        <f t="shared" ref="K13639:K13650" si="1976">HYPERLINK("http://geochem.nrcan.gc.ca/cdogs/content/kwd/kwd080007_e.htm", "Untreated Water")</f>
        <v>Untreated Water</v>
      </c>
      <c r="O13639">
        <v>0.12</v>
      </c>
      <c r="P13639">
        <v>50</v>
      </c>
      <c r="Q13639">
        <v>6.9</v>
      </c>
    </row>
    <row r="13640" spans="1:17" hidden="1" x14ac:dyDescent="0.3">
      <c r="A13640" t="s">
        <v>52658</v>
      </c>
      <c r="B13640" t="s">
        <v>52659</v>
      </c>
      <c r="C13640" s="1" t="str">
        <f t="shared" si="1973"/>
        <v>21:0727</v>
      </c>
      <c r="D13640" s="1" t="str">
        <f t="shared" si="1974"/>
        <v>21:0214</v>
      </c>
      <c r="E13640" t="s">
        <v>52660</v>
      </c>
      <c r="F13640" t="s">
        <v>52661</v>
      </c>
      <c r="H13640">
        <v>63.259924900000001</v>
      </c>
      <c r="I13640">
        <v>-134.8049197</v>
      </c>
      <c r="J13640" s="1" t="str">
        <f t="shared" si="1975"/>
        <v>Fluid (stream)</v>
      </c>
      <c r="K13640" s="1" t="str">
        <f t="shared" si="1976"/>
        <v>Untreated Water</v>
      </c>
      <c r="O13640">
        <v>2.5000000000000001E-2</v>
      </c>
      <c r="P13640">
        <v>30</v>
      </c>
      <c r="Q13640">
        <v>7.3</v>
      </c>
    </row>
    <row r="13641" spans="1:17" hidden="1" x14ac:dyDescent="0.3">
      <c r="A13641" t="s">
        <v>52662</v>
      </c>
      <c r="B13641" t="s">
        <v>52663</v>
      </c>
      <c r="C13641" s="1" t="str">
        <f t="shared" si="1973"/>
        <v>21:0727</v>
      </c>
      <c r="D13641" s="1" t="str">
        <f t="shared" si="1974"/>
        <v>21:0214</v>
      </c>
      <c r="E13641" t="s">
        <v>52664</v>
      </c>
      <c r="F13641" t="s">
        <v>52665</v>
      </c>
      <c r="H13641">
        <v>63.292549200000003</v>
      </c>
      <c r="I13641">
        <v>-134.8410705</v>
      </c>
      <c r="J13641" s="1" t="str">
        <f t="shared" si="1975"/>
        <v>Fluid (stream)</v>
      </c>
      <c r="K13641" s="1" t="str">
        <f t="shared" si="1976"/>
        <v>Untreated Water</v>
      </c>
      <c r="O13641">
        <v>2.5000000000000001E-2</v>
      </c>
      <c r="P13641">
        <v>30</v>
      </c>
      <c r="Q13641">
        <v>7</v>
      </c>
    </row>
    <row r="13642" spans="1:17" hidden="1" x14ac:dyDescent="0.3">
      <c r="A13642" t="s">
        <v>52666</v>
      </c>
      <c r="B13642" t="s">
        <v>52667</v>
      </c>
      <c r="C13642" s="1" t="str">
        <f t="shared" si="1973"/>
        <v>21:0727</v>
      </c>
      <c r="D13642" s="1" t="str">
        <f t="shared" si="1974"/>
        <v>21:0214</v>
      </c>
      <c r="E13642" t="s">
        <v>52668</v>
      </c>
      <c r="F13642" t="s">
        <v>52669</v>
      </c>
      <c r="H13642">
        <v>63.309262199999999</v>
      </c>
      <c r="I13642">
        <v>-134.8591543</v>
      </c>
      <c r="J13642" s="1" t="str">
        <f t="shared" si="1975"/>
        <v>Fluid (stream)</v>
      </c>
      <c r="K13642" s="1" t="str">
        <f t="shared" si="1976"/>
        <v>Untreated Water</v>
      </c>
      <c r="O13642">
        <v>2.5000000000000001E-2</v>
      </c>
      <c r="P13642">
        <v>20</v>
      </c>
      <c r="Q13642">
        <v>7</v>
      </c>
    </row>
    <row r="13643" spans="1:17" hidden="1" x14ac:dyDescent="0.3">
      <c r="A13643" t="s">
        <v>52670</v>
      </c>
      <c r="B13643" t="s">
        <v>52671</v>
      </c>
      <c r="C13643" s="1" t="str">
        <f t="shared" si="1973"/>
        <v>21:0727</v>
      </c>
      <c r="D13643" s="1" t="str">
        <f t="shared" si="1974"/>
        <v>21:0214</v>
      </c>
      <c r="E13643" t="s">
        <v>52672</v>
      </c>
      <c r="F13643" t="s">
        <v>52673</v>
      </c>
      <c r="H13643">
        <v>63.242006699999997</v>
      </c>
      <c r="I13643">
        <v>-134.83774840000001</v>
      </c>
      <c r="J13643" s="1" t="str">
        <f t="shared" si="1975"/>
        <v>Fluid (stream)</v>
      </c>
      <c r="K13643" s="1" t="str">
        <f t="shared" si="1976"/>
        <v>Untreated Water</v>
      </c>
      <c r="O13643">
        <v>2.5000000000000001E-2</v>
      </c>
      <c r="P13643">
        <v>30</v>
      </c>
      <c r="Q13643">
        <v>6.9</v>
      </c>
    </row>
    <row r="13644" spans="1:17" hidden="1" x14ac:dyDescent="0.3">
      <c r="A13644" t="s">
        <v>52674</v>
      </c>
      <c r="B13644" t="s">
        <v>52675</v>
      </c>
      <c r="C13644" s="1" t="str">
        <f t="shared" si="1973"/>
        <v>21:0727</v>
      </c>
      <c r="D13644" s="1" t="str">
        <f t="shared" si="1974"/>
        <v>21:0214</v>
      </c>
      <c r="E13644" t="s">
        <v>52672</v>
      </c>
      <c r="F13644" t="s">
        <v>52676</v>
      </c>
      <c r="H13644">
        <v>63.242006699999997</v>
      </c>
      <c r="I13644">
        <v>-134.83774840000001</v>
      </c>
      <c r="J13644" s="1" t="str">
        <f t="shared" si="1975"/>
        <v>Fluid (stream)</v>
      </c>
      <c r="K13644" s="1" t="str">
        <f t="shared" si="1976"/>
        <v>Untreated Water</v>
      </c>
      <c r="O13644">
        <v>2.5000000000000001E-2</v>
      </c>
      <c r="P13644">
        <v>30</v>
      </c>
      <c r="Q13644">
        <v>7.5</v>
      </c>
    </row>
    <row r="13645" spans="1:17" hidden="1" x14ac:dyDescent="0.3">
      <c r="A13645" t="s">
        <v>52677</v>
      </c>
      <c r="B13645" t="s">
        <v>52678</v>
      </c>
      <c r="C13645" s="1" t="str">
        <f t="shared" si="1973"/>
        <v>21:0727</v>
      </c>
      <c r="D13645" s="1" t="str">
        <f t="shared" si="1974"/>
        <v>21:0214</v>
      </c>
      <c r="E13645" t="s">
        <v>52679</v>
      </c>
      <c r="F13645" t="s">
        <v>52680</v>
      </c>
      <c r="H13645">
        <v>63.251763699999998</v>
      </c>
      <c r="I13645">
        <v>-134.8838523</v>
      </c>
      <c r="J13645" s="1" t="str">
        <f t="shared" si="1975"/>
        <v>Fluid (stream)</v>
      </c>
      <c r="K13645" s="1" t="str">
        <f t="shared" si="1976"/>
        <v>Untreated Water</v>
      </c>
      <c r="O13645">
        <v>0.26</v>
      </c>
      <c r="P13645">
        <v>30</v>
      </c>
      <c r="Q13645">
        <v>7.3</v>
      </c>
    </row>
    <row r="13646" spans="1:17" hidden="1" x14ac:dyDescent="0.3">
      <c r="A13646" t="s">
        <v>52681</v>
      </c>
      <c r="B13646" t="s">
        <v>52682</v>
      </c>
      <c r="C13646" s="1" t="str">
        <f t="shared" si="1973"/>
        <v>21:0727</v>
      </c>
      <c r="D13646" s="1" t="str">
        <f t="shared" si="1974"/>
        <v>21:0214</v>
      </c>
      <c r="E13646" t="s">
        <v>52683</v>
      </c>
      <c r="F13646" t="s">
        <v>52684</v>
      </c>
      <c r="H13646">
        <v>63.254473699999998</v>
      </c>
      <c r="I13646">
        <v>-134.90704239999999</v>
      </c>
      <c r="J13646" s="1" t="str">
        <f t="shared" si="1975"/>
        <v>Fluid (stream)</v>
      </c>
      <c r="K13646" s="1" t="str">
        <f t="shared" si="1976"/>
        <v>Untreated Water</v>
      </c>
      <c r="O13646">
        <v>2.5000000000000001E-2</v>
      </c>
      <c r="P13646">
        <v>20</v>
      </c>
      <c r="Q13646">
        <v>7.2</v>
      </c>
    </row>
    <row r="13647" spans="1:17" hidden="1" x14ac:dyDescent="0.3">
      <c r="A13647" t="s">
        <v>52685</v>
      </c>
      <c r="B13647" t="s">
        <v>52686</v>
      </c>
      <c r="C13647" s="1" t="str">
        <f t="shared" si="1973"/>
        <v>21:0727</v>
      </c>
      <c r="D13647" s="1" t="str">
        <f t="shared" si="1974"/>
        <v>21:0214</v>
      </c>
      <c r="E13647" t="s">
        <v>52687</v>
      </c>
      <c r="F13647" t="s">
        <v>52688</v>
      </c>
      <c r="H13647">
        <v>63.275874899999998</v>
      </c>
      <c r="I13647">
        <v>-134.92981140000001</v>
      </c>
      <c r="J13647" s="1" t="str">
        <f t="shared" si="1975"/>
        <v>Fluid (stream)</v>
      </c>
      <c r="K13647" s="1" t="str">
        <f t="shared" si="1976"/>
        <v>Untreated Water</v>
      </c>
      <c r="O13647">
        <v>2.5000000000000001E-2</v>
      </c>
      <c r="P13647">
        <v>10</v>
      </c>
      <c r="Q13647">
        <v>6.8</v>
      </c>
    </row>
    <row r="13648" spans="1:17" hidden="1" x14ac:dyDescent="0.3">
      <c r="A13648" t="s">
        <v>52689</v>
      </c>
      <c r="B13648" t="s">
        <v>52690</v>
      </c>
      <c r="C13648" s="1" t="str">
        <f t="shared" si="1973"/>
        <v>21:0727</v>
      </c>
      <c r="D13648" s="1" t="str">
        <f t="shared" si="1974"/>
        <v>21:0214</v>
      </c>
      <c r="E13648" t="s">
        <v>52691</v>
      </c>
      <c r="F13648" t="s">
        <v>52692</v>
      </c>
      <c r="H13648">
        <v>63.279973099999999</v>
      </c>
      <c r="I13648">
        <v>-134.96805190000001</v>
      </c>
      <c r="J13648" s="1" t="str">
        <f t="shared" si="1975"/>
        <v>Fluid (stream)</v>
      </c>
      <c r="K13648" s="1" t="str">
        <f t="shared" si="1976"/>
        <v>Untreated Water</v>
      </c>
      <c r="O13648">
        <v>2.5000000000000001E-2</v>
      </c>
      <c r="P13648">
        <v>10</v>
      </c>
      <c r="Q13648">
        <v>6.9</v>
      </c>
    </row>
    <row r="13649" spans="1:17" hidden="1" x14ac:dyDescent="0.3">
      <c r="A13649" t="s">
        <v>52693</v>
      </c>
      <c r="B13649" t="s">
        <v>52694</v>
      </c>
      <c r="C13649" s="1" t="str">
        <f t="shared" si="1973"/>
        <v>21:0727</v>
      </c>
      <c r="D13649" s="1" t="str">
        <f t="shared" si="1974"/>
        <v>21:0214</v>
      </c>
      <c r="E13649" t="s">
        <v>52695</v>
      </c>
      <c r="F13649" t="s">
        <v>52696</v>
      </c>
      <c r="H13649">
        <v>63.263772500000002</v>
      </c>
      <c r="I13649">
        <v>-135.0417386</v>
      </c>
      <c r="J13649" s="1" t="str">
        <f t="shared" si="1975"/>
        <v>Fluid (stream)</v>
      </c>
      <c r="K13649" s="1" t="str">
        <f t="shared" si="1976"/>
        <v>Untreated Water</v>
      </c>
      <c r="O13649">
        <v>2.5000000000000001E-2</v>
      </c>
      <c r="P13649">
        <v>10</v>
      </c>
      <c r="Q13649">
        <v>7.1</v>
      </c>
    </row>
    <row r="13650" spans="1:17" hidden="1" x14ac:dyDescent="0.3">
      <c r="A13650" t="s">
        <v>52697</v>
      </c>
      <c r="B13650" t="s">
        <v>52698</v>
      </c>
      <c r="C13650" s="1" t="str">
        <f t="shared" si="1973"/>
        <v>21:0727</v>
      </c>
      <c r="D13650" s="1" t="str">
        <f t="shared" si="1974"/>
        <v>21:0214</v>
      </c>
      <c r="E13650" t="s">
        <v>52699</v>
      </c>
      <c r="F13650" t="s">
        <v>52700</v>
      </c>
      <c r="H13650">
        <v>63.263111700000003</v>
      </c>
      <c r="I13650">
        <v>-135.02404899999999</v>
      </c>
      <c r="J13650" s="1" t="str">
        <f t="shared" si="1975"/>
        <v>Fluid (stream)</v>
      </c>
      <c r="K13650" s="1" t="str">
        <f t="shared" si="1976"/>
        <v>Untreated Water</v>
      </c>
      <c r="O13650">
        <v>2.5000000000000001E-2</v>
      </c>
      <c r="P13650">
        <v>10</v>
      </c>
      <c r="Q13650">
        <v>7.2</v>
      </c>
    </row>
    <row r="13651" spans="1:17" hidden="1" x14ac:dyDescent="0.3">
      <c r="A13651" t="s">
        <v>52701</v>
      </c>
      <c r="B13651" t="s">
        <v>52702</v>
      </c>
      <c r="C13651" s="1" t="str">
        <f t="shared" si="1973"/>
        <v>21:0727</v>
      </c>
      <c r="D13651" s="1" t="str">
        <f>HYPERLINK("http://geochem.nrcan.gc.ca/cdogs/content/svy/svy_e.htm", "")</f>
        <v/>
      </c>
      <c r="G13651" s="1" t="str">
        <f>HYPERLINK("http://geochem.nrcan.gc.ca/cdogs/content/cr_/cr_00085_e.htm", "85")</f>
        <v>85</v>
      </c>
      <c r="J13651" t="s">
        <v>11453</v>
      </c>
      <c r="K13651" t="s">
        <v>11454</v>
      </c>
      <c r="O13651">
        <v>0.32</v>
      </c>
      <c r="P13651">
        <v>10</v>
      </c>
      <c r="Q13651">
        <v>7.1</v>
      </c>
    </row>
    <row r="13652" spans="1:17" hidden="1" x14ac:dyDescent="0.3">
      <c r="A13652" t="s">
        <v>52703</v>
      </c>
      <c r="B13652" t="s">
        <v>52704</v>
      </c>
      <c r="C13652" s="1" t="str">
        <f t="shared" si="1973"/>
        <v>21:0727</v>
      </c>
      <c r="D13652" s="1" t="str">
        <f t="shared" ref="D13652:D13672" si="1977">HYPERLINK("http://geochem.nrcan.gc.ca/cdogs/content/svy/svy210214_e.htm", "21:0214")</f>
        <v>21:0214</v>
      </c>
      <c r="E13652" t="s">
        <v>52705</v>
      </c>
      <c r="F13652" t="s">
        <v>52706</v>
      </c>
      <c r="H13652">
        <v>63.278241000000001</v>
      </c>
      <c r="I13652">
        <v>-135.08466749999999</v>
      </c>
      <c r="J13652" s="1" t="str">
        <f t="shared" ref="J13652:J13672" si="1978">HYPERLINK("http://geochem.nrcan.gc.ca/cdogs/content/kwd/kwd020018_e.htm", "Fluid (stream)")</f>
        <v>Fluid (stream)</v>
      </c>
      <c r="K13652" s="1" t="str">
        <f t="shared" ref="K13652:K13672" si="1979">HYPERLINK("http://geochem.nrcan.gc.ca/cdogs/content/kwd/kwd080007_e.htm", "Untreated Water")</f>
        <v>Untreated Water</v>
      </c>
      <c r="O13652">
        <v>2.5000000000000001E-2</v>
      </c>
      <c r="P13652">
        <v>20</v>
      </c>
      <c r="Q13652">
        <v>7.9</v>
      </c>
    </row>
    <row r="13653" spans="1:17" hidden="1" x14ac:dyDescent="0.3">
      <c r="A13653" t="s">
        <v>52707</v>
      </c>
      <c r="B13653" t="s">
        <v>52708</v>
      </c>
      <c r="C13653" s="1" t="str">
        <f t="shared" si="1973"/>
        <v>21:0727</v>
      </c>
      <c r="D13653" s="1" t="str">
        <f t="shared" si="1977"/>
        <v>21:0214</v>
      </c>
      <c r="E13653" t="s">
        <v>52709</v>
      </c>
      <c r="F13653" t="s">
        <v>52710</v>
      </c>
      <c r="H13653">
        <v>63.308408300000004</v>
      </c>
      <c r="I13653">
        <v>-135.0619087</v>
      </c>
      <c r="J13653" s="1" t="str">
        <f t="shared" si="1978"/>
        <v>Fluid (stream)</v>
      </c>
      <c r="K13653" s="1" t="str">
        <f t="shared" si="1979"/>
        <v>Untreated Water</v>
      </c>
      <c r="O13653">
        <v>2.5000000000000001E-2</v>
      </c>
      <c r="P13653">
        <v>10</v>
      </c>
      <c r="Q13653">
        <v>7.7</v>
      </c>
    </row>
    <row r="13654" spans="1:17" hidden="1" x14ac:dyDescent="0.3">
      <c r="A13654" t="s">
        <v>52711</v>
      </c>
      <c r="B13654" t="s">
        <v>52712</v>
      </c>
      <c r="C13654" s="1" t="str">
        <f t="shared" si="1973"/>
        <v>21:0727</v>
      </c>
      <c r="D13654" s="1" t="str">
        <f t="shared" si="1977"/>
        <v>21:0214</v>
      </c>
      <c r="E13654" t="s">
        <v>52713</v>
      </c>
      <c r="F13654" t="s">
        <v>52714</v>
      </c>
      <c r="H13654">
        <v>63.353744499999998</v>
      </c>
      <c r="I13654">
        <v>-135.05141280000001</v>
      </c>
      <c r="J13654" s="1" t="str">
        <f t="shared" si="1978"/>
        <v>Fluid (stream)</v>
      </c>
      <c r="K13654" s="1" t="str">
        <f t="shared" si="1979"/>
        <v>Untreated Water</v>
      </c>
      <c r="O13654">
        <v>0.22</v>
      </c>
      <c r="P13654">
        <v>10</v>
      </c>
      <c r="Q13654">
        <v>7.2</v>
      </c>
    </row>
    <row r="13655" spans="1:17" hidden="1" x14ac:dyDescent="0.3">
      <c r="A13655" t="s">
        <v>52715</v>
      </c>
      <c r="B13655" t="s">
        <v>52716</v>
      </c>
      <c r="C13655" s="1" t="str">
        <f t="shared" si="1973"/>
        <v>21:0727</v>
      </c>
      <c r="D13655" s="1" t="str">
        <f t="shared" si="1977"/>
        <v>21:0214</v>
      </c>
      <c r="E13655" t="s">
        <v>52717</v>
      </c>
      <c r="F13655" t="s">
        <v>52718</v>
      </c>
      <c r="H13655">
        <v>63.363220699999999</v>
      </c>
      <c r="I13655">
        <v>-135.00903260000001</v>
      </c>
      <c r="J13655" s="1" t="str">
        <f t="shared" si="1978"/>
        <v>Fluid (stream)</v>
      </c>
      <c r="K13655" s="1" t="str">
        <f t="shared" si="1979"/>
        <v>Untreated Water</v>
      </c>
      <c r="O13655">
        <v>2.5000000000000001E-2</v>
      </c>
      <c r="P13655">
        <v>10</v>
      </c>
      <c r="Q13655">
        <v>7.1</v>
      </c>
    </row>
    <row r="13656" spans="1:17" hidden="1" x14ac:dyDescent="0.3">
      <c r="A13656" t="s">
        <v>52719</v>
      </c>
      <c r="B13656" t="s">
        <v>52720</v>
      </c>
      <c r="C13656" s="1" t="str">
        <f t="shared" si="1973"/>
        <v>21:0727</v>
      </c>
      <c r="D13656" s="1" t="str">
        <f t="shared" si="1977"/>
        <v>21:0214</v>
      </c>
      <c r="E13656" t="s">
        <v>52721</v>
      </c>
      <c r="F13656" t="s">
        <v>52722</v>
      </c>
      <c r="H13656">
        <v>63.351111099999997</v>
      </c>
      <c r="I13656">
        <v>-135.10895249999999</v>
      </c>
      <c r="J13656" s="1" t="str">
        <f t="shared" si="1978"/>
        <v>Fluid (stream)</v>
      </c>
      <c r="K13656" s="1" t="str">
        <f t="shared" si="1979"/>
        <v>Untreated Water</v>
      </c>
      <c r="O13656">
        <v>0.26</v>
      </c>
      <c r="P13656">
        <v>10</v>
      </c>
      <c r="Q13656">
        <v>7.5</v>
      </c>
    </row>
    <row r="13657" spans="1:17" hidden="1" x14ac:dyDescent="0.3">
      <c r="A13657" t="s">
        <v>52723</v>
      </c>
      <c r="B13657" t="s">
        <v>52724</v>
      </c>
      <c r="C13657" s="1" t="str">
        <f t="shared" si="1973"/>
        <v>21:0727</v>
      </c>
      <c r="D13657" s="1" t="str">
        <f t="shared" si="1977"/>
        <v>21:0214</v>
      </c>
      <c r="E13657" t="s">
        <v>52725</v>
      </c>
      <c r="F13657" t="s">
        <v>52726</v>
      </c>
      <c r="H13657">
        <v>63.3622765</v>
      </c>
      <c r="I13657">
        <v>-135.0943637</v>
      </c>
      <c r="J13657" s="1" t="str">
        <f t="shared" si="1978"/>
        <v>Fluid (stream)</v>
      </c>
      <c r="K13657" s="1" t="str">
        <f t="shared" si="1979"/>
        <v>Untreated Water</v>
      </c>
      <c r="O13657">
        <v>0.92</v>
      </c>
      <c r="P13657">
        <v>30</v>
      </c>
      <c r="Q13657">
        <v>7.6</v>
      </c>
    </row>
    <row r="13658" spans="1:17" hidden="1" x14ac:dyDescent="0.3">
      <c r="A13658" t="s">
        <v>52727</v>
      </c>
      <c r="B13658" t="s">
        <v>52728</v>
      </c>
      <c r="C13658" s="1" t="str">
        <f t="shared" si="1973"/>
        <v>21:0727</v>
      </c>
      <c r="D13658" s="1" t="str">
        <f t="shared" si="1977"/>
        <v>21:0214</v>
      </c>
      <c r="E13658" t="s">
        <v>52729</v>
      </c>
      <c r="F13658" t="s">
        <v>52730</v>
      </c>
      <c r="H13658">
        <v>63.402632500000003</v>
      </c>
      <c r="I13658">
        <v>-135.14223939999999</v>
      </c>
      <c r="J13658" s="1" t="str">
        <f t="shared" si="1978"/>
        <v>Fluid (stream)</v>
      </c>
      <c r="K13658" s="1" t="str">
        <f t="shared" si="1979"/>
        <v>Untreated Water</v>
      </c>
      <c r="O13658">
        <v>1.73</v>
      </c>
      <c r="P13658">
        <v>50</v>
      </c>
      <c r="Q13658">
        <v>7.4</v>
      </c>
    </row>
    <row r="13659" spans="1:17" hidden="1" x14ac:dyDescent="0.3">
      <c r="A13659" t="s">
        <v>52731</v>
      </c>
      <c r="B13659" t="s">
        <v>52732</v>
      </c>
      <c r="C13659" s="1" t="str">
        <f t="shared" si="1973"/>
        <v>21:0727</v>
      </c>
      <c r="D13659" s="1" t="str">
        <f t="shared" si="1977"/>
        <v>21:0214</v>
      </c>
      <c r="E13659" t="s">
        <v>52733</v>
      </c>
      <c r="F13659" t="s">
        <v>52734</v>
      </c>
      <c r="H13659">
        <v>63.409250700000001</v>
      </c>
      <c r="I13659">
        <v>-135.1058525</v>
      </c>
      <c r="J13659" s="1" t="str">
        <f t="shared" si="1978"/>
        <v>Fluid (stream)</v>
      </c>
      <c r="K13659" s="1" t="str">
        <f t="shared" si="1979"/>
        <v>Untreated Water</v>
      </c>
      <c r="O13659">
        <v>0.23</v>
      </c>
      <c r="P13659">
        <v>20</v>
      </c>
      <c r="Q13659">
        <v>7.5</v>
      </c>
    </row>
    <row r="13660" spans="1:17" hidden="1" x14ac:dyDescent="0.3">
      <c r="A13660" t="s">
        <v>52735</v>
      </c>
      <c r="B13660" t="s">
        <v>52736</v>
      </c>
      <c r="C13660" s="1" t="str">
        <f t="shared" si="1973"/>
        <v>21:0727</v>
      </c>
      <c r="D13660" s="1" t="str">
        <f t="shared" si="1977"/>
        <v>21:0214</v>
      </c>
      <c r="E13660" t="s">
        <v>52737</v>
      </c>
      <c r="F13660" t="s">
        <v>52738</v>
      </c>
      <c r="H13660">
        <v>63.488166300000003</v>
      </c>
      <c r="I13660">
        <v>-135.1301694</v>
      </c>
      <c r="J13660" s="1" t="str">
        <f t="shared" si="1978"/>
        <v>Fluid (stream)</v>
      </c>
      <c r="K13660" s="1" t="str">
        <f t="shared" si="1979"/>
        <v>Untreated Water</v>
      </c>
    </row>
    <row r="13661" spans="1:17" hidden="1" x14ac:dyDescent="0.3">
      <c r="A13661" t="s">
        <v>52739</v>
      </c>
      <c r="B13661" t="s">
        <v>52740</v>
      </c>
      <c r="C13661" s="1" t="str">
        <f t="shared" si="1973"/>
        <v>21:0727</v>
      </c>
      <c r="D13661" s="1" t="str">
        <f t="shared" si="1977"/>
        <v>21:0214</v>
      </c>
      <c r="E13661" t="s">
        <v>52741</v>
      </c>
      <c r="F13661" t="s">
        <v>52742</v>
      </c>
      <c r="H13661">
        <v>63.478275500000002</v>
      </c>
      <c r="I13661">
        <v>-135.06347070000001</v>
      </c>
      <c r="J13661" s="1" t="str">
        <f t="shared" si="1978"/>
        <v>Fluid (stream)</v>
      </c>
      <c r="K13661" s="1" t="str">
        <f t="shared" si="1979"/>
        <v>Untreated Water</v>
      </c>
      <c r="O13661">
        <v>2.5000000000000001E-2</v>
      </c>
      <c r="P13661">
        <v>20</v>
      </c>
      <c r="Q13661">
        <v>7.7</v>
      </c>
    </row>
    <row r="13662" spans="1:17" hidden="1" x14ac:dyDescent="0.3">
      <c r="A13662" t="s">
        <v>52743</v>
      </c>
      <c r="B13662" t="s">
        <v>52744</v>
      </c>
      <c r="C13662" s="1" t="str">
        <f t="shared" si="1973"/>
        <v>21:0727</v>
      </c>
      <c r="D13662" s="1" t="str">
        <f t="shared" si="1977"/>
        <v>21:0214</v>
      </c>
      <c r="E13662" t="s">
        <v>52741</v>
      </c>
      <c r="F13662" t="s">
        <v>52745</v>
      </c>
      <c r="H13662">
        <v>63.478275500000002</v>
      </c>
      <c r="I13662">
        <v>-135.06347070000001</v>
      </c>
      <c r="J13662" s="1" t="str">
        <f t="shared" si="1978"/>
        <v>Fluid (stream)</v>
      </c>
      <c r="K13662" s="1" t="str">
        <f t="shared" si="1979"/>
        <v>Untreated Water</v>
      </c>
      <c r="O13662">
        <v>2.5000000000000001E-2</v>
      </c>
      <c r="P13662">
        <v>20</v>
      </c>
      <c r="Q13662">
        <v>7.2</v>
      </c>
    </row>
    <row r="13663" spans="1:17" hidden="1" x14ac:dyDescent="0.3">
      <c r="A13663" t="s">
        <v>52746</v>
      </c>
      <c r="B13663" t="s">
        <v>52747</v>
      </c>
      <c r="C13663" s="1" t="str">
        <f t="shared" si="1973"/>
        <v>21:0727</v>
      </c>
      <c r="D13663" s="1" t="str">
        <f t="shared" si="1977"/>
        <v>21:0214</v>
      </c>
      <c r="E13663" t="s">
        <v>52748</v>
      </c>
      <c r="F13663" t="s">
        <v>52749</v>
      </c>
      <c r="H13663">
        <v>63.488509999999998</v>
      </c>
      <c r="I13663">
        <v>-135.18510430000001</v>
      </c>
      <c r="J13663" s="1" t="str">
        <f t="shared" si="1978"/>
        <v>Fluid (stream)</v>
      </c>
      <c r="K13663" s="1" t="str">
        <f t="shared" si="1979"/>
        <v>Untreated Water</v>
      </c>
      <c r="O13663">
        <v>2.5000000000000001E-2</v>
      </c>
      <c r="P13663">
        <v>30</v>
      </c>
      <c r="Q13663">
        <v>6.9</v>
      </c>
    </row>
    <row r="13664" spans="1:17" hidden="1" x14ac:dyDescent="0.3">
      <c r="A13664" t="s">
        <v>52750</v>
      </c>
      <c r="B13664" t="s">
        <v>52751</v>
      </c>
      <c r="C13664" s="1" t="str">
        <f t="shared" si="1973"/>
        <v>21:0727</v>
      </c>
      <c r="D13664" s="1" t="str">
        <f t="shared" si="1977"/>
        <v>21:0214</v>
      </c>
      <c r="E13664" t="s">
        <v>52752</v>
      </c>
      <c r="F13664" t="s">
        <v>52753</v>
      </c>
      <c r="H13664">
        <v>63.495123300000003</v>
      </c>
      <c r="I13664">
        <v>-135.22948890000001</v>
      </c>
      <c r="J13664" s="1" t="str">
        <f t="shared" si="1978"/>
        <v>Fluid (stream)</v>
      </c>
      <c r="K13664" s="1" t="str">
        <f t="shared" si="1979"/>
        <v>Untreated Water</v>
      </c>
      <c r="O13664">
        <v>0.52</v>
      </c>
      <c r="P13664">
        <v>20</v>
      </c>
      <c r="Q13664">
        <v>6.8</v>
      </c>
    </row>
    <row r="13665" spans="1:17" hidden="1" x14ac:dyDescent="0.3">
      <c r="A13665" t="s">
        <v>52754</v>
      </c>
      <c r="B13665" t="s">
        <v>52755</v>
      </c>
      <c r="C13665" s="1" t="str">
        <f t="shared" si="1973"/>
        <v>21:0727</v>
      </c>
      <c r="D13665" s="1" t="str">
        <f t="shared" si="1977"/>
        <v>21:0214</v>
      </c>
      <c r="E13665" t="s">
        <v>52756</v>
      </c>
      <c r="F13665" t="s">
        <v>52757</v>
      </c>
      <c r="H13665">
        <v>63.421591900000003</v>
      </c>
      <c r="I13665">
        <v>-135.1989212</v>
      </c>
      <c r="J13665" s="1" t="str">
        <f t="shared" si="1978"/>
        <v>Fluid (stream)</v>
      </c>
      <c r="K13665" s="1" t="str">
        <f t="shared" si="1979"/>
        <v>Untreated Water</v>
      </c>
      <c r="O13665">
        <v>2.5000000000000001E-2</v>
      </c>
      <c r="P13665">
        <v>70</v>
      </c>
      <c r="Q13665">
        <v>7.3</v>
      </c>
    </row>
    <row r="13666" spans="1:17" hidden="1" x14ac:dyDescent="0.3">
      <c r="A13666" t="s">
        <v>52758</v>
      </c>
      <c r="B13666" t="s">
        <v>52759</v>
      </c>
      <c r="C13666" s="1" t="str">
        <f t="shared" si="1973"/>
        <v>21:0727</v>
      </c>
      <c r="D13666" s="1" t="str">
        <f t="shared" si="1977"/>
        <v>21:0214</v>
      </c>
      <c r="E13666" t="s">
        <v>52760</v>
      </c>
      <c r="F13666" t="s">
        <v>52761</v>
      </c>
      <c r="H13666">
        <v>63.4103627</v>
      </c>
      <c r="I13666">
        <v>-135.20653229999999</v>
      </c>
      <c r="J13666" s="1" t="str">
        <f t="shared" si="1978"/>
        <v>Fluid (stream)</v>
      </c>
      <c r="K13666" s="1" t="str">
        <f t="shared" si="1979"/>
        <v>Untreated Water</v>
      </c>
      <c r="O13666">
        <v>6.8</v>
      </c>
      <c r="P13666">
        <v>60</v>
      </c>
      <c r="Q13666">
        <v>7.7</v>
      </c>
    </row>
    <row r="13667" spans="1:17" hidden="1" x14ac:dyDescent="0.3">
      <c r="A13667" t="s">
        <v>52762</v>
      </c>
      <c r="B13667" t="s">
        <v>52763</v>
      </c>
      <c r="C13667" s="1" t="str">
        <f t="shared" si="1973"/>
        <v>21:0727</v>
      </c>
      <c r="D13667" s="1" t="str">
        <f t="shared" si="1977"/>
        <v>21:0214</v>
      </c>
      <c r="E13667" t="s">
        <v>52764</v>
      </c>
      <c r="F13667" t="s">
        <v>52765</v>
      </c>
      <c r="H13667">
        <v>63.390257900000002</v>
      </c>
      <c r="I13667">
        <v>-135.22559559999999</v>
      </c>
      <c r="J13667" s="1" t="str">
        <f t="shared" si="1978"/>
        <v>Fluid (stream)</v>
      </c>
      <c r="K13667" s="1" t="str">
        <f t="shared" si="1979"/>
        <v>Untreated Water</v>
      </c>
      <c r="O13667">
        <v>0.6</v>
      </c>
      <c r="P13667">
        <v>40</v>
      </c>
      <c r="Q13667">
        <v>7.6</v>
      </c>
    </row>
    <row r="13668" spans="1:17" hidden="1" x14ac:dyDescent="0.3">
      <c r="A13668" t="s">
        <v>52766</v>
      </c>
      <c r="B13668" t="s">
        <v>52767</v>
      </c>
      <c r="C13668" s="1" t="str">
        <f t="shared" si="1973"/>
        <v>21:0727</v>
      </c>
      <c r="D13668" s="1" t="str">
        <f t="shared" si="1977"/>
        <v>21:0214</v>
      </c>
      <c r="E13668" t="s">
        <v>52768</v>
      </c>
      <c r="F13668" t="s">
        <v>52769</v>
      </c>
      <c r="H13668">
        <v>63.412187699999997</v>
      </c>
      <c r="I13668">
        <v>-135.28368</v>
      </c>
      <c r="J13668" s="1" t="str">
        <f t="shared" si="1978"/>
        <v>Fluid (stream)</v>
      </c>
      <c r="K13668" s="1" t="str">
        <f t="shared" si="1979"/>
        <v>Untreated Water</v>
      </c>
      <c r="O13668">
        <v>0.41</v>
      </c>
      <c r="P13668">
        <v>30</v>
      </c>
      <c r="Q13668">
        <v>7.5</v>
      </c>
    </row>
    <row r="13669" spans="1:17" hidden="1" x14ac:dyDescent="0.3">
      <c r="A13669" t="s">
        <v>52770</v>
      </c>
      <c r="B13669" t="s">
        <v>52771</v>
      </c>
      <c r="C13669" s="1" t="str">
        <f t="shared" si="1973"/>
        <v>21:0727</v>
      </c>
      <c r="D13669" s="1" t="str">
        <f t="shared" si="1977"/>
        <v>21:0214</v>
      </c>
      <c r="E13669" t="s">
        <v>52772</v>
      </c>
      <c r="F13669" t="s">
        <v>52773</v>
      </c>
      <c r="H13669">
        <v>63.404972100000002</v>
      </c>
      <c r="I13669">
        <v>-135.2925774</v>
      </c>
      <c r="J13669" s="1" t="str">
        <f t="shared" si="1978"/>
        <v>Fluid (stream)</v>
      </c>
      <c r="K13669" s="1" t="str">
        <f t="shared" si="1979"/>
        <v>Untreated Water</v>
      </c>
      <c r="O13669">
        <v>1.32</v>
      </c>
      <c r="P13669">
        <v>30</v>
      </c>
      <c r="Q13669">
        <v>7.5</v>
      </c>
    </row>
    <row r="13670" spans="1:17" hidden="1" x14ac:dyDescent="0.3">
      <c r="A13670" t="s">
        <v>52774</v>
      </c>
      <c r="B13670" t="s">
        <v>52775</v>
      </c>
      <c r="C13670" s="1" t="str">
        <f t="shared" si="1973"/>
        <v>21:0727</v>
      </c>
      <c r="D13670" s="1" t="str">
        <f t="shared" si="1977"/>
        <v>21:0214</v>
      </c>
      <c r="E13670" t="s">
        <v>52776</v>
      </c>
      <c r="F13670" t="s">
        <v>52777</v>
      </c>
      <c r="H13670">
        <v>63.408141100000002</v>
      </c>
      <c r="I13670">
        <v>-135.38010610000001</v>
      </c>
      <c r="J13670" s="1" t="str">
        <f t="shared" si="1978"/>
        <v>Fluid (stream)</v>
      </c>
      <c r="K13670" s="1" t="str">
        <f t="shared" si="1979"/>
        <v>Untreated Water</v>
      </c>
      <c r="O13670">
        <v>2.5000000000000001E-2</v>
      </c>
      <c r="P13670">
        <v>20</v>
      </c>
      <c r="Q13670">
        <v>7.5</v>
      </c>
    </row>
    <row r="13671" spans="1:17" hidden="1" x14ac:dyDescent="0.3">
      <c r="A13671" t="s">
        <v>52778</v>
      </c>
      <c r="B13671" t="s">
        <v>52779</v>
      </c>
      <c r="C13671" s="1" t="str">
        <f t="shared" si="1973"/>
        <v>21:0727</v>
      </c>
      <c r="D13671" s="1" t="str">
        <f t="shared" si="1977"/>
        <v>21:0214</v>
      </c>
      <c r="E13671" t="s">
        <v>52780</v>
      </c>
      <c r="F13671" t="s">
        <v>52781</v>
      </c>
      <c r="H13671">
        <v>63.411078600000003</v>
      </c>
      <c r="I13671">
        <v>-135.3923997</v>
      </c>
      <c r="J13671" s="1" t="str">
        <f t="shared" si="1978"/>
        <v>Fluid (stream)</v>
      </c>
      <c r="K13671" s="1" t="str">
        <f t="shared" si="1979"/>
        <v>Untreated Water</v>
      </c>
      <c r="O13671">
        <v>2.5000000000000001E-2</v>
      </c>
      <c r="P13671">
        <v>10</v>
      </c>
      <c r="Q13671">
        <v>7.5</v>
      </c>
    </row>
    <row r="13672" spans="1:17" hidden="1" x14ac:dyDescent="0.3">
      <c r="A13672" t="s">
        <v>52782</v>
      </c>
      <c r="B13672" t="s">
        <v>52783</v>
      </c>
      <c r="C13672" s="1" t="str">
        <f t="shared" si="1973"/>
        <v>21:0727</v>
      </c>
      <c r="D13672" s="1" t="str">
        <f t="shared" si="1977"/>
        <v>21:0214</v>
      </c>
      <c r="E13672" t="s">
        <v>52784</v>
      </c>
      <c r="F13672" t="s">
        <v>52785</v>
      </c>
      <c r="H13672">
        <v>63.487274999999997</v>
      </c>
      <c r="I13672">
        <v>-135.35852320000001</v>
      </c>
      <c r="J13672" s="1" t="str">
        <f t="shared" si="1978"/>
        <v>Fluid (stream)</v>
      </c>
      <c r="K13672" s="1" t="str">
        <f t="shared" si="1979"/>
        <v>Untreated Water</v>
      </c>
      <c r="O13672">
        <v>2.5000000000000001E-2</v>
      </c>
      <c r="P13672">
        <v>20</v>
      </c>
      <c r="Q13672">
        <v>7.3</v>
      </c>
    </row>
    <row r="13673" spans="1:17" hidden="1" x14ac:dyDescent="0.3">
      <c r="A13673" t="s">
        <v>52786</v>
      </c>
      <c r="B13673" t="s">
        <v>52787</v>
      </c>
      <c r="C13673" s="1" t="str">
        <f t="shared" si="1973"/>
        <v>21:0727</v>
      </c>
      <c r="D13673" s="1" t="str">
        <f>HYPERLINK("http://geochem.nrcan.gc.ca/cdogs/content/svy/svy_e.htm", "")</f>
        <v/>
      </c>
      <c r="G13673" s="1" t="str">
        <f>HYPERLINK("http://geochem.nrcan.gc.ca/cdogs/content/cr_/cr_00086_e.htm", "86")</f>
        <v>86</v>
      </c>
      <c r="J13673" t="s">
        <v>11453</v>
      </c>
      <c r="K13673" t="s">
        <v>11454</v>
      </c>
      <c r="O13673">
        <v>0.52</v>
      </c>
      <c r="P13673">
        <v>30</v>
      </c>
      <c r="Q13673">
        <v>7.1</v>
      </c>
    </row>
    <row r="13674" spans="1:17" hidden="1" x14ac:dyDescent="0.3">
      <c r="A13674" t="s">
        <v>52788</v>
      </c>
      <c r="B13674" t="s">
        <v>52789</v>
      </c>
      <c r="C13674" s="1" t="str">
        <f t="shared" si="1973"/>
        <v>21:0727</v>
      </c>
      <c r="D13674" s="1" t="str">
        <f t="shared" ref="D13674:D13683" si="1980">HYPERLINK("http://geochem.nrcan.gc.ca/cdogs/content/svy/svy210214_e.htm", "21:0214")</f>
        <v>21:0214</v>
      </c>
      <c r="E13674" t="s">
        <v>52790</v>
      </c>
      <c r="F13674" t="s">
        <v>52791</v>
      </c>
      <c r="H13674">
        <v>63.457037999999997</v>
      </c>
      <c r="I13674">
        <v>-135.3127202</v>
      </c>
      <c r="J13674" s="1" t="str">
        <f t="shared" ref="J13674:J13683" si="1981">HYPERLINK("http://geochem.nrcan.gc.ca/cdogs/content/kwd/kwd020018_e.htm", "Fluid (stream)")</f>
        <v>Fluid (stream)</v>
      </c>
      <c r="K13674" s="1" t="str">
        <f t="shared" ref="K13674:K13683" si="1982">HYPERLINK("http://geochem.nrcan.gc.ca/cdogs/content/kwd/kwd080007_e.htm", "Untreated Water")</f>
        <v>Untreated Water</v>
      </c>
      <c r="O13674">
        <v>2.5000000000000001E-2</v>
      </c>
      <c r="P13674">
        <v>40</v>
      </c>
      <c r="Q13674">
        <v>6.9</v>
      </c>
    </row>
    <row r="13675" spans="1:17" hidden="1" x14ac:dyDescent="0.3">
      <c r="A13675" t="s">
        <v>52792</v>
      </c>
      <c r="B13675" t="s">
        <v>52793</v>
      </c>
      <c r="C13675" s="1" t="str">
        <f t="shared" si="1973"/>
        <v>21:0727</v>
      </c>
      <c r="D13675" s="1" t="str">
        <f t="shared" si="1980"/>
        <v>21:0214</v>
      </c>
      <c r="E13675" t="s">
        <v>52794</v>
      </c>
      <c r="F13675" t="s">
        <v>52795</v>
      </c>
      <c r="H13675">
        <v>63.4385531</v>
      </c>
      <c r="I13675">
        <v>-135.3463529</v>
      </c>
      <c r="J13675" s="1" t="str">
        <f t="shared" si="1981"/>
        <v>Fluid (stream)</v>
      </c>
      <c r="K13675" s="1" t="str">
        <f t="shared" si="1982"/>
        <v>Untreated Water</v>
      </c>
      <c r="O13675">
        <v>2.5000000000000001E-2</v>
      </c>
      <c r="P13675">
        <v>20</v>
      </c>
      <c r="Q13675">
        <v>6.7</v>
      </c>
    </row>
    <row r="13676" spans="1:17" hidden="1" x14ac:dyDescent="0.3">
      <c r="A13676" t="s">
        <v>52796</v>
      </c>
      <c r="B13676" t="s">
        <v>52797</v>
      </c>
      <c r="C13676" s="1" t="str">
        <f t="shared" si="1973"/>
        <v>21:0727</v>
      </c>
      <c r="D13676" s="1" t="str">
        <f t="shared" si="1980"/>
        <v>21:0214</v>
      </c>
      <c r="E13676" t="s">
        <v>52798</v>
      </c>
      <c r="F13676" t="s">
        <v>52799</v>
      </c>
      <c r="H13676">
        <v>63.427646699999997</v>
      </c>
      <c r="I13676">
        <v>-135.40516740000001</v>
      </c>
      <c r="J13676" s="1" t="str">
        <f t="shared" si="1981"/>
        <v>Fluid (stream)</v>
      </c>
      <c r="K13676" s="1" t="str">
        <f t="shared" si="1982"/>
        <v>Untreated Water</v>
      </c>
      <c r="O13676">
        <v>2.5000000000000001E-2</v>
      </c>
      <c r="P13676">
        <v>20</v>
      </c>
      <c r="Q13676">
        <v>6.4</v>
      </c>
    </row>
    <row r="13677" spans="1:17" hidden="1" x14ac:dyDescent="0.3">
      <c r="A13677" t="s">
        <v>52800</v>
      </c>
      <c r="B13677" t="s">
        <v>52801</v>
      </c>
      <c r="C13677" s="1" t="str">
        <f t="shared" si="1973"/>
        <v>21:0727</v>
      </c>
      <c r="D13677" s="1" t="str">
        <f t="shared" si="1980"/>
        <v>21:0214</v>
      </c>
      <c r="E13677" t="s">
        <v>52802</v>
      </c>
      <c r="F13677" t="s">
        <v>52803</v>
      </c>
      <c r="H13677">
        <v>63.426619600000002</v>
      </c>
      <c r="I13677">
        <v>-135.38381559999999</v>
      </c>
      <c r="J13677" s="1" t="str">
        <f t="shared" si="1981"/>
        <v>Fluid (stream)</v>
      </c>
      <c r="K13677" s="1" t="str">
        <f t="shared" si="1982"/>
        <v>Untreated Water</v>
      </c>
      <c r="O13677">
        <v>0.83</v>
      </c>
      <c r="P13677">
        <v>20</v>
      </c>
      <c r="Q13677">
        <v>7</v>
      </c>
    </row>
    <row r="13678" spans="1:17" hidden="1" x14ac:dyDescent="0.3">
      <c r="A13678" t="s">
        <v>52804</v>
      </c>
      <c r="B13678" t="s">
        <v>52805</v>
      </c>
      <c r="C13678" s="1" t="str">
        <f t="shared" si="1973"/>
        <v>21:0727</v>
      </c>
      <c r="D13678" s="1" t="str">
        <f t="shared" si="1980"/>
        <v>21:0214</v>
      </c>
      <c r="E13678" t="s">
        <v>52806</v>
      </c>
      <c r="F13678" t="s">
        <v>52807</v>
      </c>
      <c r="H13678">
        <v>63.231423999999997</v>
      </c>
      <c r="I13678">
        <v>-135.0487598</v>
      </c>
      <c r="J13678" s="1" t="str">
        <f t="shared" si="1981"/>
        <v>Fluid (stream)</v>
      </c>
      <c r="K13678" s="1" t="str">
        <f t="shared" si="1982"/>
        <v>Untreated Water</v>
      </c>
      <c r="O13678">
        <v>2.5000000000000001E-2</v>
      </c>
      <c r="P13678">
        <v>30</v>
      </c>
      <c r="Q13678">
        <v>7.7</v>
      </c>
    </row>
    <row r="13679" spans="1:17" hidden="1" x14ac:dyDescent="0.3">
      <c r="A13679" t="s">
        <v>52808</v>
      </c>
      <c r="B13679" t="s">
        <v>52809</v>
      </c>
      <c r="C13679" s="1" t="str">
        <f t="shared" si="1973"/>
        <v>21:0727</v>
      </c>
      <c r="D13679" s="1" t="str">
        <f t="shared" si="1980"/>
        <v>21:0214</v>
      </c>
      <c r="E13679" t="s">
        <v>52810</v>
      </c>
      <c r="F13679" t="s">
        <v>52811</v>
      </c>
      <c r="H13679">
        <v>63.208908999999998</v>
      </c>
      <c r="I13679">
        <v>-135.06331950000001</v>
      </c>
      <c r="J13679" s="1" t="str">
        <f t="shared" si="1981"/>
        <v>Fluid (stream)</v>
      </c>
      <c r="K13679" s="1" t="str">
        <f t="shared" si="1982"/>
        <v>Untreated Water</v>
      </c>
      <c r="O13679">
        <v>2.5000000000000001E-2</v>
      </c>
      <c r="P13679">
        <v>20</v>
      </c>
      <c r="Q13679">
        <v>7.6</v>
      </c>
    </row>
    <row r="13680" spans="1:17" hidden="1" x14ac:dyDescent="0.3">
      <c r="A13680" t="s">
        <v>52812</v>
      </c>
      <c r="B13680" t="s">
        <v>52813</v>
      </c>
      <c r="C13680" s="1" t="str">
        <f t="shared" si="1973"/>
        <v>21:0727</v>
      </c>
      <c r="D13680" s="1" t="str">
        <f t="shared" si="1980"/>
        <v>21:0214</v>
      </c>
      <c r="E13680" t="s">
        <v>52814</v>
      </c>
      <c r="F13680" t="s">
        <v>52815</v>
      </c>
      <c r="H13680">
        <v>63.224803199999997</v>
      </c>
      <c r="I13680">
        <v>-135.1328024</v>
      </c>
      <c r="J13680" s="1" t="str">
        <f t="shared" si="1981"/>
        <v>Fluid (stream)</v>
      </c>
      <c r="K13680" s="1" t="str">
        <f t="shared" si="1982"/>
        <v>Untreated Water</v>
      </c>
      <c r="O13680">
        <v>2.5000000000000001E-2</v>
      </c>
      <c r="P13680">
        <v>20</v>
      </c>
      <c r="Q13680">
        <v>7.1</v>
      </c>
    </row>
    <row r="13681" spans="1:17" hidden="1" x14ac:dyDescent="0.3">
      <c r="A13681" t="s">
        <v>52816</v>
      </c>
      <c r="B13681" t="s">
        <v>52817</v>
      </c>
      <c r="C13681" s="1" t="str">
        <f t="shared" si="1973"/>
        <v>21:0727</v>
      </c>
      <c r="D13681" s="1" t="str">
        <f t="shared" si="1980"/>
        <v>21:0214</v>
      </c>
      <c r="E13681" t="s">
        <v>52814</v>
      </c>
      <c r="F13681" t="s">
        <v>52818</v>
      </c>
      <c r="H13681">
        <v>63.224803199999997</v>
      </c>
      <c r="I13681">
        <v>-135.1328024</v>
      </c>
      <c r="J13681" s="1" t="str">
        <f t="shared" si="1981"/>
        <v>Fluid (stream)</v>
      </c>
      <c r="K13681" s="1" t="str">
        <f t="shared" si="1982"/>
        <v>Untreated Water</v>
      </c>
      <c r="O13681">
        <v>2.5000000000000001E-2</v>
      </c>
      <c r="P13681">
        <v>20</v>
      </c>
      <c r="Q13681">
        <v>7.2</v>
      </c>
    </row>
    <row r="13682" spans="1:17" hidden="1" x14ac:dyDescent="0.3">
      <c r="A13682" t="s">
        <v>52819</v>
      </c>
      <c r="B13682" t="s">
        <v>52820</v>
      </c>
      <c r="C13682" s="1" t="str">
        <f t="shared" ref="C13682:C13745" si="1983">HYPERLINK("http://geochem.nrcan.gc.ca/cdogs/content/bdl/bdl210727_e.htm", "21:0727")</f>
        <v>21:0727</v>
      </c>
      <c r="D13682" s="1" t="str">
        <f t="shared" si="1980"/>
        <v>21:0214</v>
      </c>
      <c r="E13682" t="s">
        <v>52821</v>
      </c>
      <c r="F13682" t="s">
        <v>52822</v>
      </c>
      <c r="H13682">
        <v>63.204650999999998</v>
      </c>
      <c r="I13682">
        <v>-135.20987439999999</v>
      </c>
      <c r="J13682" s="1" t="str">
        <f t="shared" si="1981"/>
        <v>Fluid (stream)</v>
      </c>
      <c r="K13682" s="1" t="str">
        <f t="shared" si="1982"/>
        <v>Untreated Water</v>
      </c>
      <c r="O13682">
        <v>2.5000000000000001E-2</v>
      </c>
      <c r="P13682">
        <v>10</v>
      </c>
      <c r="Q13682">
        <v>7.4</v>
      </c>
    </row>
    <row r="13683" spans="1:17" hidden="1" x14ac:dyDescent="0.3">
      <c r="A13683" t="s">
        <v>52823</v>
      </c>
      <c r="B13683" t="s">
        <v>52824</v>
      </c>
      <c r="C13683" s="1" t="str">
        <f t="shared" si="1983"/>
        <v>21:0727</v>
      </c>
      <c r="D13683" s="1" t="str">
        <f t="shared" si="1980"/>
        <v>21:0214</v>
      </c>
      <c r="E13683" t="s">
        <v>52825</v>
      </c>
      <c r="F13683" t="s">
        <v>52826</v>
      </c>
      <c r="H13683">
        <v>63.211766300000001</v>
      </c>
      <c r="I13683">
        <v>-135.20531020000001</v>
      </c>
      <c r="J13683" s="1" t="str">
        <f t="shared" si="1981"/>
        <v>Fluid (stream)</v>
      </c>
      <c r="K13683" s="1" t="str">
        <f t="shared" si="1982"/>
        <v>Untreated Water</v>
      </c>
      <c r="O13683">
        <v>2.5000000000000001E-2</v>
      </c>
      <c r="P13683">
        <v>20</v>
      </c>
      <c r="Q13683">
        <v>7.5</v>
      </c>
    </row>
    <row r="13684" spans="1:17" hidden="1" x14ac:dyDescent="0.3">
      <c r="A13684" t="s">
        <v>52827</v>
      </c>
      <c r="B13684" t="s">
        <v>52828</v>
      </c>
      <c r="C13684" s="1" t="str">
        <f t="shared" si="1983"/>
        <v>21:0727</v>
      </c>
      <c r="D13684" s="1" t="str">
        <f>HYPERLINK("http://geochem.nrcan.gc.ca/cdogs/content/svy/svy_e.htm", "")</f>
        <v/>
      </c>
      <c r="G13684" s="1" t="str">
        <f>HYPERLINK("http://geochem.nrcan.gc.ca/cdogs/content/cr_/cr_00085_e.htm", "85")</f>
        <v>85</v>
      </c>
      <c r="J13684" t="s">
        <v>11453</v>
      </c>
      <c r="K13684" t="s">
        <v>11454</v>
      </c>
      <c r="O13684">
        <v>0.32</v>
      </c>
      <c r="P13684">
        <v>10</v>
      </c>
      <c r="Q13684">
        <v>7.3</v>
      </c>
    </row>
    <row r="13685" spans="1:17" hidden="1" x14ac:dyDescent="0.3">
      <c r="A13685" t="s">
        <v>52829</v>
      </c>
      <c r="B13685" t="s">
        <v>52830</v>
      </c>
      <c r="C13685" s="1" t="str">
        <f t="shared" si="1983"/>
        <v>21:0727</v>
      </c>
      <c r="D13685" s="1" t="str">
        <f t="shared" ref="D13685:D13712" si="1984">HYPERLINK("http://geochem.nrcan.gc.ca/cdogs/content/svy/svy210214_e.htm", "21:0214")</f>
        <v>21:0214</v>
      </c>
      <c r="E13685" t="s">
        <v>52831</v>
      </c>
      <c r="F13685" t="s">
        <v>52832</v>
      </c>
      <c r="H13685">
        <v>63.186031499999999</v>
      </c>
      <c r="I13685">
        <v>-135.2299122</v>
      </c>
      <c r="J13685" s="1" t="str">
        <f t="shared" ref="J13685:J13712" si="1985">HYPERLINK("http://geochem.nrcan.gc.ca/cdogs/content/kwd/kwd020018_e.htm", "Fluid (stream)")</f>
        <v>Fluid (stream)</v>
      </c>
      <c r="K13685" s="1" t="str">
        <f t="shared" ref="K13685:K13712" si="1986">HYPERLINK("http://geochem.nrcan.gc.ca/cdogs/content/kwd/kwd080007_e.htm", "Untreated Water")</f>
        <v>Untreated Water</v>
      </c>
      <c r="O13685">
        <v>2.5000000000000001E-2</v>
      </c>
      <c r="P13685">
        <v>20</v>
      </c>
      <c r="Q13685">
        <v>7.8</v>
      </c>
    </row>
    <row r="13686" spans="1:17" hidden="1" x14ac:dyDescent="0.3">
      <c r="A13686" t="s">
        <v>52833</v>
      </c>
      <c r="B13686" t="s">
        <v>52834</v>
      </c>
      <c r="C13686" s="1" t="str">
        <f t="shared" si="1983"/>
        <v>21:0727</v>
      </c>
      <c r="D13686" s="1" t="str">
        <f t="shared" si="1984"/>
        <v>21:0214</v>
      </c>
      <c r="E13686" t="s">
        <v>52835</v>
      </c>
      <c r="F13686" t="s">
        <v>52836</v>
      </c>
      <c r="H13686">
        <v>63.179212399999997</v>
      </c>
      <c r="I13686">
        <v>-135.22284819999999</v>
      </c>
      <c r="J13686" s="1" t="str">
        <f t="shared" si="1985"/>
        <v>Fluid (stream)</v>
      </c>
      <c r="K13686" s="1" t="str">
        <f t="shared" si="1986"/>
        <v>Untreated Water</v>
      </c>
      <c r="O13686">
        <v>2.5000000000000001E-2</v>
      </c>
      <c r="P13686">
        <v>20</v>
      </c>
      <c r="Q13686">
        <v>7.6</v>
      </c>
    </row>
    <row r="13687" spans="1:17" hidden="1" x14ac:dyDescent="0.3">
      <c r="A13687" t="s">
        <v>52837</v>
      </c>
      <c r="B13687" t="s">
        <v>52838</v>
      </c>
      <c r="C13687" s="1" t="str">
        <f t="shared" si="1983"/>
        <v>21:0727</v>
      </c>
      <c r="D13687" s="1" t="str">
        <f t="shared" si="1984"/>
        <v>21:0214</v>
      </c>
      <c r="E13687" t="s">
        <v>52839</v>
      </c>
      <c r="F13687" t="s">
        <v>52840</v>
      </c>
      <c r="H13687">
        <v>63.145683300000002</v>
      </c>
      <c r="I13687">
        <v>-135.11337040000001</v>
      </c>
      <c r="J13687" s="1" t="str">
        <f t="shared" si="1985"/>
        <v>Fluid (stream)</v>
      </c>
      <c r="K13687" s="1" t="str">
        <f t="shared" si="1986"/>
        <v>Untreated Water</v>
      </c>
      <c r="O13687">
        <v>0.14000000000000001</v>
      </c>
      <c r="P13687">
        <v>30</v>
      </c>
      <c r="Q13687">
        <v>7.2</v>
      </c>
    </row>
    <row r="13688" spans="1:17" hidden="1" x14ac:dyDescent="0.3">
      <c r="A13688" t="s">
        <v>52841</v>
      </c>
      <c r="B13688" t="s">
        <v>52842</v>
      </c>
      <c r="C13688" s="1" t="str">
        <f t="shared" si="1983"/>
        <v>21:0727</v>
      </c>
      <c r="D13688" s="1" t="str">
        <f t="shared" si="1984"/>
        <v>21:0214</v>
      </c>
      <c r="E13688" t="s">
        <v>52843</v>
      </c>
      <c r="F13688" t="s">
        <v>52844</v>
      </c>
      <c r="H13688">
        <v>63.127396300000001</v>
      </c>
      <c r="I13688">
        <v>-135.12876829999999</v>
      </c>
      <c r="J13688" s="1" t="str">
        <f t="shared" si="1985"/>
        <v>Fluid (stream)</v>
      </c>
      <c r="K13688" s="1" t="str">
        <f t="shared" si="1986"/>
        <v>Untreated Water</v>
      </c>
      <c r="O13688">
        <v>0.65</v>
      </c>
      <c r="P13688">
        <v>60</v>
      </c>
      <c r="Q13688">
        <v>7.2</v>
      </c>
    </row>
    <row r="13689" spans="1:17" hidden="1" x14ac:dyDescent="0.3">
      <c r="A13689" t="s">
        <v>52845</v>
      </c>
      <c r="B13689" t="s">
        <v>52846</v>
      </c>
      <c r="C13689" s="1" t="str">
        <f t="shared" si="1983"/>
        <v>21:0727</v>
      </c>
      <c r="D13689" s="1" t="str">
        <f t="shared" si="1984"/>
        <v>21:0214</v>
      </c>
      <c r="E13689" t="s">
        <v>52847</v>
      </c>
      <c r="F13689" t="s">
        <v>52848</v>
      </c>
      <c r="H13689">
        <v>63.136290199999998</v>
      </c>
      <c r="I13689">
        <v>-135.03435089999999</v>
      </c>
      <c r="J13689" s="1" t="str">
        <f t="shared" si="1985"/>
        <v>Fluid (stream)</v>
      </c>
      <c r="K13689" s="1" t="str">
        <f t="shared" si="1986"/>
        <v>Untreated Water</v>
      </c>
      <c r="O13689">
        <v>2.5000000000000001E-2</v>
      </c>
      <c r="P13689">
        <v>40</v>
      </c>
      <c r="Q13689">
        <v>7.6</v>
      </c>
    </row>
    <row r="13690" spans="1:17" hidden="1" x14ac:dyDescent="0.3">
      <c r="A13690" t="s">
        <v>52849</v>
      </c>
      <c r="B13690" t="s">
        <v>52850</v>
      </c>
      <c r="C13690" s="1" t="str">
        <f t="shared" si="1983"/>
        <v>21:0727</v>
      </c>
      <c r="D13690" s="1" t="str">
        <f t="shared" si="1984"/>
        <v>21:0214</v>
      </c>
      <c r="E13690" t="s">
        <v>52851</v>
      </c>
      <c r="F13690" t="s">
        <v>52852</v>
      </c>
      <c r="H13690">
        <v>63.111941600000002</v>
      </c>
      <c r="I13690">
        <v>-135.0573742</v>
      </c>
      <c r="J13690" s="1" t="str">
        <f t="shared" si="1985"/>
        <v>Fluid (stream)</v>
      </c>
      <c r="K13690" s="1" t="str">
        <f t="shared" si="1986"/>
        <v>Untreated Water</v>
      </c>
      <c r="O13690">
        <v>1.5</v>
      </c>
      <c r="P13690">
        <v>80</v>
      </c>
      <c r="Q13690">
        <v>7.9</v>
      </c>
    </row>
    <row r="13691" spans="1:17" hidden="1" x14ac:dyDescent="0.3">
      <c r="A13691" t="s">
        <v>52853</v>
      </c>
      <c r="B13691" t="s">
        <v>52854</v>
      </c>
      <c r="C13691" s="1" t="str">
        <f t="shared" si="1983"/>
        <v>21:0727</v>
      </c>
      <c r="D13691" s="1" t="str">
        <f t="shared" si="1984"/>
        <v>21:0214</v>
      </c>
      <c r="E13691" t="s">
        <v>52855</v>
      </c>
      <c r="F13691" t="s">
        <v>52856</v>
      </c>
      <c r="H13691">
        <v>63.104997900000001</v>
      </c>
      <c r="I13691">
        <v>-135.04796949999999</v>
      </c>
      <c r="J13691" s="1" t="str">
        <f t="shared" si="1985"/>
        <v>Fluid (stream)</v>
      </c>
      <c r="K13691" s="1" t="str">
        <f t="shared" si="1986"/>
        <v>Untreated Water</v>
      </c>
      <c r="O13691">
        <v>2.5000000000000001E-2</v>
      </c>
      <c r="P13691">
        <v>100</v>
      </c>
      <c r="Q13691">
        <v>7</v>
      </c>
    </row>
    <row r="13692" spans="1:17" hidden="1" x14ac:dyDescent="0.3">
      <c r="A13692" t="s">
        <v>52857</v>
      </c>
      <c r="B13692" t="s">
        <v>52858</v>
      </c>
      <c r="C13692" s="1" t="str">
        <f t="shared" si="1983"/>
        <v>21:0727</v>
      </c>
      <c r="D13692" s="1" t="str">
        <f t="shared" si="1984"/>
        <v>21:0214</v>
      </c>
      <c r="E13692" t="s">
        <v>52859</v>
      </c>
      <c r="F13692" t="s">
        <v>52860</v>
      </c>
      <c r="H13692">
        <v>63.0978438</v>
      </c>
      <c r="I13692">
        <v>-135.1136855</v>
      </c>
      <c r="J13692" s="1" t="str">
        <f t="shared" si="1985"/>
        <v>Fluid (stream)</v>
      </c>
      <c r="K13692" s="1" t="str">
        <f t="shared" si="1986"/>
        <v>Untreated Water</v>
      </c>
      <c r="O13692">
        <v>1.58</v>
      </c>
      <c r="P13692">
        <v>110</v>
      </c>
      <c r="Q13692">
        <v>6.3</v>
      </c>
    </row>
    <row r="13693" spans="1:17" hidden="1" x14ac:dyDescent="0.3">
      <c r="A13693" t="s">
        <v>52861</v>
      </c>
      <c r="B13693" t="s">
        <v>52862</v>
      </c>
      <c r="C13693" s="1" t="str">
        <f t="shared" si="1983"/>
        <v>21:0727</v>
      </c>
      <c r="D13693" s="1" t="str">
        <f t="shared" si="1984"/>
        <v>21:0214</v>
      </c>
      <c r="E13693" t="s">
        <v>52863</v>
      </c>
      <c r="F13693" t="s">
        <v>52864</v>
      </c>
      <c r="H13693">
        <v>63.092516199999999</v>
      </c>
      <c r="I13693">
        <v>-135.1199833</v>
      </c>
      <c r="J13693" s="1" t="str">
        <f t="shared" si="1985"/>
        <v>Fluid (stream)</v>
      </c>
      <c r="K13693" s="1" t="str">
        <f t="shared" si="1986"/>
        <v>Untreated Water</v>
      </c>
      <c r="O13693">
        <v>0.57999999999999996</v>
      </c>
      <c r="P13693">
        <v>90</v>
      </c>
      <c r="Q13693">
        <v>7</v>
      </c>
    </row>
    <row r="13694" spans="1:17" hidden="1" x14ac:dyDescent="0.3">
      <c r="A13694" t="s">
        <v>52865</v>
      </c>
      <c r="B13694" t="s">
        <v>52866</v>
      </c>
      <c r="C13694" s="1" t="str">
        <f t="shared" si="1983"/>
        <v>21:0727</v>
      </c>
      <c r="D13694" s="1" t="str">
        <f t="shared" si="1984"/>
        <v>21:0214</v>
      </c>
      <c r="E13694" t="s">
        <v>52867</v>
      </c>
      <c r="F13694" t="s">
        <v>52868</v>
      </c>
      <c r="H13694">
        <v>63.077851299999999</v>
      </c>
      <c r="I13694">
        <v>-135.09452669999999</v>
      </c>
      <c r="J13694" s="1" t="str">
        <f t="shared" si="1985"/>
        <v>Fluid (stream)</v>
      </c>
      <c r="K13694" s="1" t="str">
        <f t="shared" si="1986"/>
        <v>Untreated Water</v>
      </c>
      <c r="O13694">
        <v>2.5000000000000001E-2</v>
      </c>
      <c r="P13694">
        <v>80</v>
      </c>
      <c r="Q13694">
        <v>7</v>
      </c>
    </row>
    <row r="13695" spans="1:17" hidden="1" x14ac:dyDescent="0.3">
      <c r="A13695" t="s">
        <v>52869</v>
      </c>
      <c r="B13695" t="s">
        <v>52870</v>
      </c>
      <c r="C13695" s="1" t="str">
        <f t="shared" si="1983"/>
        <v>21:0727</v>
      </c>
      <c r="D13695" s="1" t="str">
        <f t="shared" si="1984"/>
        <v>21:0214</v>
      </c>
      <c r="E13695" t="s">
        <v>52871</v>
      </c>
      <c r="F13695" t="s">
        <v>52872</v>
      </c>
      <c r="H13695">
        <v>63.055219999999998</v>
      </c>
      <c r="I13695">
        <v>-135.07145019999999</v>
      </c>
      <c r="J13695" s="1" t="str">
        <f t="shared" si="1985"/>
        <v>Fluid (stream)</v>
      </c>
      <c r="K13695" s="1" t="str">
        <f t="shared" si="1986"/>
        <v>Untreated Water</v>
      </c>
      <c r="O13695">
        <v>0.21</v>
      </c>
      <c r="P13695">
        <v>70</v>
      </c>
      <c r="Q13695">
        <v>6.8</v>
      </c>
    </row>
    <row r="13696" spans="1:17" hidden="1" x14ac:dyDescent="0.3">
      <c r="A13696" t="s">
        <v>52873</v>
      </c>
      <c r="B13696" t="s">
        <v>52874</v>
      </c>
      <c r="C13696" s="1" t="str">
        <f t="shared" si="1983"/>
        <v>21:0727</v>
      </c>
      <c r="D13696" s="1" t="str">
        <f t="shared" si="1984"/>
        <v>21:0214</v>
      </c>
      <c r="E13696" t="s">
        <v>52875</v>
      </c>
      <c r="F13696" t="s">
        <v>52876</v>
      </c>
      <c r="H13696">
        <v>63.014423499999999</v>
      </c>
      <c r="I13696">
        <v>-135.032025</v>
      </c>
      <c r="J13696" s="1" t="str">
        <f t="shared" si="1985"/>
        <v>Fluid (stream)</v>
      </c>
      <c r="K13696" s="1" t="str">
        <f t="shared" si="1986"/>
        <v>Untreated Water</v>
      </c>
      <c r="O13696">
        <v>2.5000000000000001E-2</v>
      </c>
      <c r="P13696">
        <v>120</v>
      </c>
      <c r="Q13696">
        <v>6.5</v>
      </c>
    </row>
    <row r="13697" spans="1:17" hidden="1" x14ac:dyDescent="0.3">
      <c r="A13697" t="s">
        <v>52877</v>
      </c>
      <c r="B13697" t="s">
        <v>52878</v>
      </c>
      <c r="C13697" s="1" t="str">
        <f t="shared" si="1983"/>
        <v>21:0727</v>
      </c>
      <c r="D13697" s="1" t="str">
        <f t="shared" si="1984"/>
        <v>21:0214</v>
      </c>
      <c r="E13697" t="s">
        <v>52879</v>
      </c>
      <c r="F13697" t="s">
        <v>52880</v>
      </c>
      <c r="H13697">
        <v>63.014791899999999</v>
      </c>
      <c r="I13697">
        <v>-135.0594821</v>
      </c>
      <c r="J13697" s="1" t="str">
        <f t="shared" si="1985"/>
        <v>Fluid (stream)</v>
      </c>
      <c r="K13697" s="1" t="str">
        <f t="shared" si="1986"/>
        <v>Untreated Water</v>
      </c>
      <c r="O13697">
        <v>1.54</v>
      </c>
      <c r="P13697">
        <v>120</v>
      </c>
      <c r="Q13697">
        <v>6.3</v>
      </c>
    </row>
    <row r="13698" spans="1:17" hidden="1" x14ac:dyDescent="0.3">
      <c r="A13698" t="s">
        <v>52881</v>
      </c>
      <c r="B13698" t="s">
        <v>52882</v>
      </c>
      <c r="C13698" s="1" t="str">
        <f t="shared" si="1983"/>
        <v>21:0727</v>
      </c>
      <c r="D13698" s="1" t="str">
        <f t="shared" si="1984"/>
        <v>21:0214</v>
      </c>
      <c r="E13698" t="s">
        <v>52883</v>
      </c>
      <c r="F13698" t="s">
        <v>52884</v>
      </c>
      <c r="H13698">
        <v>63.018892000000001</v>
      </c>
      <c r="I13698">
        <v>-135.21218210000001</v>
      </c>
      <c r="J13698" s="1" t="str">
        <f t="shared" si="1985"/>
        <v>Fluid (stream)</v>
      </c>
      <c r="K13698" s="1" t="str">
        <f t="shared" si="1986"/>
        <v>Untreated Water</v>
      </c>
      <c r="O13698">
        <v>2.5000000000000001E-2</v>
      </c>
      <c r="P13698">
        <v>160</v>
      </c>
      <c r="Q13698">
        <v>7.4</v>
      </c>
    </row>
    <row r="13699" spans="1:17" hidden="1" x14ac:dyDescent="0.3">
      <c r="A13699" t="s">
        <v>52885</v>
      </c>
      <c r="B13699" t="s">
        <v>52886</v>
      </c>
      <c r="C13699" s="1" t="str">
        <f t="shared" si="1983"/>
        <v>21:0727</v>
      </c>
      <c r="D13699" s="1" t="str">
        <f t="shared" si="1984"/>
        <v>21:0214</v>
      </c>
      <c r="E13699" t="s">
        <v>52887</v>
      </c>
      <c r="F13699" t="s">
        <v>52888</v>
      </c>
      <c r="H13699">
        <v>63.0373327</v>
      </c>
      <c r="I13699">
        <v>-135.29856319999999</v>
      </c>
      <c r="J13699" s="1" t="str">
        <f t="shared" si="1985"/>
        <v>Fluid (stream)</v>
      </c>
      <c r="K13699" s="1" t="str">
        <f t="shared" si="1986"/>
        <v>Untreated Water</v>
      </c>
      <c r="O13699">
        <v>2.5000000000000001E-2</v>
      </c>
      <c r="P13699">
        <v>110</v>
      </c>
      <c r="Q13699">
        <v>6.5</v>
      </c>
    </row>
    <row r="13700" spans="1:17" hidden="1" x14ac:dyDescent="0.3">
      <c r="A13700" t="s">
        <v>52889</v>
      </c>
      <c r="B13700" t="s">
        <v>52890</v>
      </c>
      <c r="C13700" s="1" t="str">
        <f t="shared" si="1983"/>
        <v>21:0727</v>
      </c>
      <c r="D13700" s="1" t="str">
        <f t="shared" si="1984"/>
        <v>21:0214</v>
      </c>
      <c r="E13700" t="s">
        <v>52891</v>
      </c>
      <c r="F13700" t="s">
        <v>52892</v>
      </c>
      <c r="H13700">
        <v>63.039462299999997</v>
      </c>
      <c r="I13700">
        <v>-135.3058206</v>
      </c>
      <c r="J13700" s="1" t="str">
        <f t="shared" si="1985"/>
        <v>Fluid (stream)</v>
      </c>
      <c r="K13700" s="1" t="str">
        <f t="shared" si="1986"/>
        <v>Untreated Water</v>
      </c>
      <c r="O13700">
        <v>1.1499999999999999</v>
      </c>
      <c r="P13700">
        <v>90</v>
      </c>
      <c r="Q13700">
        <v>6.8</v>
      </c>
    </row>
    <row r="13701" spans="1:17" hidden="1" x14ac:dyDescent="0.3">
      <c r="A13701" t="s">
        <v>52893</v>
      </c>
      <c r="B13701" t="s">
        <v>52894</v>
      </c>
      <c r="C13701" s="1" t="str">
        <f t="shared" si="1983"/>
        <v>21:0727</v>
      </c>
      <c r="D13701" s="1" t="str">
        <f t="shared" si="1984"/>
        <v>21:0214</v>
      </c>
      <c r="E13701" t="s">
        <v>52895</v>
      </c>
      <c r="F13701" t="s">
        <v>52896</v>
      </c>
      <c r="H13701">
        <v>63.074604000000001</v>
      </c>
      <c r="I13701">
        <v>-135.22784530000001</v>
      </c>
      <c r="J13701" s="1" t="str">
        <f t="shared" si="1985"/>
        <v>Fluid (stream)</v>
      </c>
      <c r="K13701" s="1" t="str">
        <f t="shared" si="1986"/>
        <v>Untreated Water</v>
      </c>
      <c r="O13701">
        <v>0.63</v>
      </c>
      <c r="P13701">
        <v>50</v>
      </c>
      <c r="Q13701">
        <v>6.9</v>
      </c>
    </row>
    <row r="13702" spans="1:17" hidden="1" x14ac:dyDescent="0.3">
      <c r="A13702" t="s">
        <v>52897</v>
      </c>
      <c r="B13702" t="s">
        <v>52898</v>
      </c>
      <c r="C13702" s="1" t="str">
        <f t="shared" si="1983"/>
        <v>21:0727</v>
      </c>
      <c r="D13702" s="1" t="str">
        <f t="shared" si="1984"/>
        <v>21:0214</v>
      </c>
      <c r="E13702" t="s">
        <v>52899</v>
      </c>
      <c r="F13702" t="s">
        <v>52900</v>
      </c>
      <c r="H13702">
        <v>63.091940000000001</v>
      </c>
      <c r="I13702">
        <v>-135.21344199999999</v>
      </c>
      <c r="J13702" s="1" t="str">
        <f t="shared" si="1985"/>
        <v>Fluid (stream)</v>
      </c>
      <c r="K13702" s="1" t="str">
        <f t="shared" si="1986"/>
        <v>Untreated Water</v>
      </c>
      <c r="O13702">
        <v>2.5000000000000001E-2</v>
      </c>
      <c r="P13702">
        <v>40</v>
      </c>
      <c r="Q13702">
        <v>7.4</v>
      </c>
    </row>
    <row r="13703" spans="1:17" hidden="1" x14ac:dyDescent="0.3">
      <c r="A13703" t="s">
        <v>52901</v>
      </c>
      <c r="B13703" t="s">
        <v>52902</v>
      </c>
      <c r="C13703" s="1" t="str">
        <f t="shared" si="1983"/>
        <v>21:0727</v>
      </c>
      <c r="D13703" s="1" t="str">
        <f t="shared" si="1984"/>
        <v>21:0214</v>
      </c>
      <c r="E13703" t="s">
        <v>52903</v>
      </c>
      <c r="F13703" t="s">
        <v>52904</v>
      </c>
      <c r="H13703">
        <v>63.101811499999997</v>
      </c>
      <c r="I13703">
        <v>-135.2474704</v>
      </c>
      <c r="J13703" s="1" t="str">
        <f t="shared" si="1985"/>
        <v>Fluid (stream)</v>
      </c>
      <c r="K13703" s="1" t="str">
        <f t="shared" si="1986"/>
        <v>Untreated Water</v>
      </c>
      <c r="O13703">
        <v>1.03</v>
      </c>
      <c r="P13703">
        <v>60</v>
      </c>
      <c r="Q13703">
        <v>7.2</v>
      </c>
    </row>
    <row r="13704" spans="1:17" hidden="1" x14ac:dyDescent="0.3">
      <c r="A13704" t="s">
        <v>52905</v>
      </c>
      <c r="B13704" t="s">
        <v>52906</v>
      </c>
      <c r="C13704" s="1" t="str">
        <f t="shared" si="1983"/>
        <v>21:0727</v>
      </c>
      <c r="D13704" s="1" t="str">
        <f t="shared" si="1984"/>
        <v>21:0214</v>
      </c>
      <c r="E13704" t="s">
        <v>52907</v>
      </c>
      <c r="F13704" t="s">
        <v>52908</v>
      </c>
      <c r="H13704">
        <v>63.107829500000001</v>
      </c>
      <c r="I13704">
        <v>-135.23967339999999</v>
      </c>
      <c r="J13704" s="1" t="str">
        <f t="shared" si="1985"/>
        <v>Fluid (stream)</v>
      </c>
      <c r="K13704" s="1" t="str">
        <f t="shared" si="1986"/>
        <v>Untreated Water</v>
      </c>
      <c r="O13704">
        <v>0.94</v>
      </c>
      <c r="P13704">
        <v>120</v>
      </c>
      <c r="Q13704">
        <v>7.4</v>
      </c>
    </row>
    <row r="13705" spans="1:17" hidden="1" x14ac:dyDescent="0.3">
      <c r="A13705" t="s">
        <v>52909</v>
      </c>
      <c r="B13705" t="s">
        <v>52910</v>
      </c>
      <c r="C13705" s="1" t="str">
        <f t="shared" si="1983"/>
        <v>21:0727</v>
      </c>
      <c r="D13705" s="1" t="str">
        <f t="shared" si="1984"/>
        <v>21:0214</v>
      </c>
      <c r="E13705" t="s">
        <v>52907</v>
      </c>
      <c r="F13705" t="s">
        <v>52911</v>
      </c>
      <c r="H13705">
        <v>63.107829500000001</v>
      </c>
      <c r="I13705">
        <v>-135.23967339999999</v>
      </c>
      <c r="J13705" s="1" t="str">
        <f t="shared" si="1985"/>
        <v>Fluid (stream)</v>
      </c>
      <c r="K13705" s="1" t="str">
        <f t="shared" si="1986"/>
        <v>Untreated Water</v>
      </c>
      <c r="O13705">
        <v>1.1499999999999999</v>
      </c>
      <c r="P13705">
        <v>100</v>
      </c>
      <c r="Q13705">
        <v>7.4</v>
      </c>
    </row>
    <row r="13706" spans="1:17" hidden="1" x14ac:dyDescent="0.3">
      <c r="A13706" t="s">
        <v>52912</v>
      </c>
      <c r="B13706" t="s">
        <v>52913</v>
      </c>
      <c r="C13706" s="1" t="str">
        <f t="shared" si="1983"/>
        <v>21:0727</v>
      </c>
      <c r="D13706" s="1" t="str">
        <f t="shared" si="1984"/>
        <v>21:0214</v>
      </c>
      <c r="E13706" t="s">
        <v>52914</v>
      </c>
      <c r="F13706" t="s">
        <v>52915</v>
      </c>
      <c r="H13706">
        <v>63.115746199999997</v>
      </c>
      <c r="I13706">
        <v>-135.3211039</v>
      </c>
      <c r="J13706" s="1" t="str">
        <f t="shared" si="1985"/>
        <v>Fluid (stream)</v>
      </c>
      <c r="K13706" s="1" t="str">
        <f t="shared" si="1986"/>
        <v>Untreated Water</v>
      </c>
      <c r="O13706">
        <v>0.67</v>
      </c>
      <c r="P13706">
        <v>90</v>
      </c>
      <c r="Q13706">
        <v>7.5</v>
      </c>
    </row>
    <row r="13707" spans="1:17" hidden="1" x14ac:dyDescent="0.3">
      <c r="A13707" t="s">
        <v>52916</v>
      </c>
      <c r="B13707" t="s">
        <v>52917</v>
      </c>
      <c r="C13707" s="1" t="str">
        <f t="shared" si="1983"/>
        <v>21:0727</v>
      </c>
      <c r="D13707" s="1" t="str">
        <f t="shared" si="1984"/>
        <v>21:0214</v>
      </c>
      <c r="E13707" t="s">
        <v>52918</v>
      </c>
      <c r="F13707" t="s">
        <v>52919</v>
      </c>
      <c r="H13707">
        <v>63.119082499999998</v>
      </c>
      <c r="I13707">
        <v>-135.31021720000001</v>
      </c>
      <c r="J13707" s="1" t="str">
        <f t="shared" si="1985"/>
        <v>Fluid (stream)</v>
      </c>
      <c r="K13707" s="1" t="str">
        <f t="shared" si="1986"/>
        <v>Untreated Water</v>
      </c>
      <c r="O13707">
        <v>0.39</v>
      </c>
      <c r="P13707">
        <v>60</v>
      </c>
      <c r="Q13707">
        <v>7.4</v>
      </c>
    </row>
    <row r="13708" spans="1:17" hidden="1" x14ac:dyDescent="0.3">
      <c r="A13708" t="s">
        <v>52920</v>
      </c>
      <c r="B13708" t="s">
        <v>52921</v>
      </c>
      <c r="C13708" s="1" t="str">
        <f t="shared" si="1983"/>
        <v>21:0727</v>
      </c>
      <c r="D13708" s="1" t="str">
        <f t="shared" si="1984"/>
        <v>21:0214</v>
      </c>
      <c r="E13708" t="s">
        <v>52922</v>
      </c>
      <c r="F13708" t="s">
        <v>52923</v>
      </c>
      <c r="H13708">
        <v>63.156096300000002</v>
      </c>
      <c r="I13708">
        <v>-135.26199600000001</v>
      </c>
      <c r="J13708" s="1" t="str">
        <f t="shared" si="1985"/>
        <v>Fluid (stream)</v>
      </c>
      <c r="K13708" s="1" t="str">
        <f t="shared" si="1986"/>
        <v>Untreated Water</v>
      </c>
      <c r="O13708">
        <v>2.5000000000000001E-2</v>
      </c>
      <c r="P13708">
        <v>110</v>
      </c>
      <c r="Q13708">
        <v>7.2</v>
      </c>
    </row>
    <row r="13709" spans="1:17" hidden="1" x14ac:dyDescent="0.3">
      <c r="A13709" t="s">
        <v>52924</v>
      </c>
      <c r="B13709" t="s">
        <v>52925</v>
      </c>
      <c r="C13709" s="1" t="str">
        <f t="shared" si="1983"/>
        <v>21:0727</v>
      </c>
      <c r="D13709" s="1" t="str">
        <f t="shared" si="1984"/>
        <v>21:0214</v>
      </c>
      <c r="E13709" t="s">
        <v>52926</v>
      </c>
      <c r="F13709" t="s">
        <v>52927</v>
      </c>
      <c r="H13709">
        <v>63.061476499999998</v>
      </c>
      <c r="I13709">
        <v>-135.7815137</v>
      </c>
      <c r="J13709" s="1" t="str">
        <f t="shared" si="1985"/>
        <v>Fluid (stream)</v>
      </c>
      <c r="K13709" s="1" t="str">
        <f t="shared" si="1986"/>
        <v>Untreated Water</v>
      </c>
      <c r="O13709">
        <v>0.2</v>
      </c>
      <c r="P13709">
        <v>50</v>
      </c>
      <c r="Q13709">
        <v>6.8</v>
      </c>
    </row>
    <row r="13710" spans="1:17" hidden="1" x14ac:dyDescent="0.3">
      <c r="A13710" t="s">
        <v>52928</v>
      </c>
      <c r="B13710" t="s">
        <v>52929</v>
      </c>
      <c r="C13710" s="1" t="str">
        <f t="shared" si="1983"/>
        <v>21:0727</v>
      </c>
      <c r="D13710" s="1" t="str">
        <f t="shared" si="1984"/>
        <v>21:0214</v>
      </c>
      <c r="E13710" t="s">
        <v>52930</v>
      </c>
      <c r="F13710" t="s">
        <v>52931</v>
      </c>
      <c r="H13710">
        <v>63.058344400000003</v>
      </c>
      <c r="I13710">
        <v>-135.7765436</v>
      </c>
      <c r="J13710" s="1" t="str">
        <f t="shared" si="1985"/>
        <v>Fluid (stream)</v>
      </c>
      <c r="K13710" s="1" t="str">
        <f t="shared" si="1986"/>
        <v>Untreated Water</v>
      </c>
      <c r="O13710">
        <v>0.21</v>
      </c>
      <c r="P13710">
        <v>80</v>
      </c>
      <c r="Q13710">
        <v>6.8</v>
      </c>
    </row>
    <row r="13711" spans="1:17" hidden="1" x14ac:dyDescent="0.3">
      <c r="A13711" t="s">
        <v>52932</v>
      </c>
      <c r="B13711" t="s">
        <v>52933</v>
      </c>
      <c r="C13711" s="1" t="str">
        <f t="shared" si="1983"/>
        <v>21:0727</v>
      </c>
      <c r="D13711" s="1" t="str">
        <f t="shared" si="1984"/>
        <v>21:0214</v>
      </c>
      <c r="E13711" t="s">
        <v>52934</v>
      </c>
      <c r="F13711" t="s">
        <v>52935</v>
      </c>
      <c r="H13711">
        <v>63.075024499999998</v>
      </c>
      <c r="I13711">
        <v>-135.6833</v>
      </c>
      <c r="J13711" s="1" t="str">
        <f t="shared" si="1985"/>
        <v>Fluid (stream)</v>
      </c>
      <c r="K13711" s="1" t="str">
        <f t="shared" si="1986"/>
        <v>Untreated Water</v>
      </c>
      <c r="O13711">
        <v>0.19</v>
      </c>
      <c r="P13711">
        <v>30</v>
      </c>
      <c r="Q13711">
        <v>6.6</v>
      </c>
    </row>
    <row r="13712" spans="1:17" hidden="1" x14ac:dyDescent="0.3">
      <c r="A13712" t="s">
        <v>52936</v>
      </c>
      <c r="B13712" t="s">
        <v>52937</v>
      </c>
      <c r="C13712" s="1" t="str">
        <f t="shared" si="1983"/>
        <v>21:0727</v>
      </c>
      <c r="D13712" s="1" t="str">
        <f t="shared" si="1984"/>
        <v>21:0214</v>
      </c>
      <c r="E13712" t="s">
        <v>52938</v>
      </c>
      <c r="F13712" t="s">
        <v>52939</v>
      </c>
      <c r="H13712">
        <v>63.068692599999999</v>
      </c>
      <c r="I13712">
        <v>-135.67100149999999</v>
      </c>
      <c r="J13712" s="1" t="str">
        <f t="shared" si="1985"/>
        <v>Fluid (stream)</v>
      </c>
      <c r="K13712" s="1" t="str">
        <f t="shared" si="1986"/>
        <v>Untreated Water</v>
      </c>
      <c r="O13712">
        <v>0.23</v>
      </c>
      <c r="P13712">
        <v>20</v>
      </c>
      <c r="Q13712">
        <v>6.6</v>
      </c>
    </row>
    <row r="13713" spans="1:17" hidden="1" x14ac:dyDescent="0.3">
      <c r="A13713" t="s">
        <v>52940</v>
      </c>
      <c r="B13713" t="s">
        <v>52941</v>
      </c>
      <c r="C13713" s="1" t="str">
        <f t="shared" si="1983"/>
        <v>21:0727</v>
      </c>
      <c r="D13713" s="1" t="str">
        <f>HYPERLINK("http://geochem.nrcan.gc.ca/cdogs/content/svy/svy_e.htm", "")</f>
        <v/>
      </c>
      <c r="G13713" s="1" t="str">
        <f>HYPERLINK("http://geochem.nrcan.gc.ca/cdogs/content/cr_/cr_00084_e.htm", "84")</f>
        <v>84</v>
      </c>
      <c r="J13713" t="s">
        <v>11453</v>
      </c>
      <c r="K13713" t="s">
        <v>11454</v>
      </c>
      <c r="O13713">
        <v>0.22</v>
      </c>
      <c r="P13713">
        <v>30</v>
      </c>
      <c r="Q13713">
        <v>6.6</v>
      </c>
    </row>
    <row r="13714" spans="1:17" hidden="1" x14ac:dyDescent="0.3">
      <c r="A13714" t="s">
        <v>52942</v>
      </c>
      <c r="B13714" t="s">
        <v>52943</v>
      </c>
      <c r="C13714" s="1" t="str">
        <f t="shared" si="1983"/>
        <v>21:0727</v>
      </c>
      <c r="D13714" s="1" t="str">
        <f t="shared" ref="D13714:D13721" si="1987">HYPERLINK("http://geochem.nrcan.gc.ca/cdogs/content/svy/svy210214_e.htm", "21:0214")</f>
        <v>21:0214</v>
      </c>
      <c r="E13714" t="s">
        <v>52944</v>
      </c>
      <c r="F13714" t="s">
        <v>52945</v>
      </c>
      <c r="H13714">
        <v>63.089032400000001</v>
      </c>
      <c r="I13714">
        <v>-135.65722930000001</v>
      </c>
      <c r="J13714" s="1" t="str">
        <f t="shared" ref="J13714:J13721" si="1988">HYPERLINK("http://geochem.nrcan.gc.ca/cdogs/content/kwd/kwd020018_e.htm", "Fluid (stream)")</f>
        <v>Fluid (stream)</v>
      </c>
      <c r="K13714" s="1" t="str">
        <f t="shared" ref="K13714:K13721" si="1989">HYPERLINK("http://geochem.nrcan.gc.ca/cdogs/content/kwd/kwd080007_e.htm", "Untreated Water")</f>
        <v>Untreated Water</v>
      </c>
      <c r="O13714">
        <v>0.2</v>
      </c>
      <c r="P13714">
        <v>20</v>
      </c>
      <c r="Q13714">
        <v>6.8</v>
      </c>
    </row>
    <row r="13715" spans="1:17" hidden="1" x14ac:dyDescent="0.3">
      <c r="A13715" t="s">
        <v>52946</v>
      </c>
      <c r="B13715" t="s">
        <v>52947</v>
      </c>
      <c r="C13715" s="1" t="str">
        <f t="shared" si="1983"/>
        <v>21:0727</v>
      </c>
      <c r="D13715" s="1" t="str">
        <f t="shared" si="1987"/>
        <v>21:0214</v>
      </c>
      <c r="E13715" t="s">
        <v>52948</v>
      </c>
      <c r="F13715" t="s">
        <v>52949</v>
      </c>
      <c r="H13715">
        <v>63.0894142</v>
      </c>
      <c r="I13715">
        <v>-135.7505342</v>
      </c>
      <c r="J13715" s="1" t="str">
        <f t="shared" si="1988"/>
        <v>Fluid (stream)</v>
      </c>
      <c r="K13715" s="1" t="str">
        <f t="shared" si="1989"/>
        <v>Untreated Water</v>
      </c>
      <c r="O13715">
        <v>0.24</v>
      </c>
      <c r="P13715">
        <v>20</v>
      </c>
      <c r="Q13715">
        <v>7.3</v>
      </c>
    </row>
    <row r="13716" spans="1:17" hidden="1" x14ac:dyDescent="0.3">
      <c r="A13716" t="s">
        <v>52950</v>
      </c>
      <c r="B13716" t="s">
        <v>52951</v>
      </c>
      <c r="C13716" s="1" t="str">
        <f t="shared" si="1983"/>
        <v>21:0727</v>
      </c>
      <c r="D13716" s="1" t="str">
        <f t="shared" si="1987"/>
        <v>21:0214</v>
      </c>
      <c r="E13716" t="s">
        <v>52952</v>
      </c>
      <c r="F13716" t="s">
        <v>52953</v>
      </c>
      <c r="H13716">
        <v>63.111875699999999</v>
      </c>
      <c r="I13716">
        <v>-135.81808150000001</v>
      </c>
      <c r="J13716" s="1" t="str">
        <f t="shared" si="1988"/>
        <v>Fluid (stream)</v>
      </c>
      <c r="K13716" s="1" t="str">
        <f t="shared" si="1989"/>
        <v>Untreated Water</v>
      </c>
      <c r="O13716">
        <v>2.5000000000000001E-2</v>
      </c>
      <c r="P13716">
        <v>10</v>
      </c>
      <c r="Q13716">
        <v>6.6</v>
      </c>
    </row>
    <row r="13717" spans="1:17" hidden="1" x14ac:dyDescent="0.3">
      <c r="A13717" t="s">
        <v>52954</v>
      </c>
      <c r="B13717" t="s">
        <v>52955</v>
      </c>
      <c r="C13717" s="1" t="str">
        <f t="shared" si="1983"/>
        <v>21:0727</v>
      </c>
      <c r="D13717" s="1" t="str">
        <f t="shared" si="1987"/>
        <v>21:0214</v>
      </c>
      <c r="E13717" t="s">
        <v>52956</v>
      </c>
      <c r="F13717" t="s">
        <v>52957</v>
      </c>
      <c r="H13717">
        <v>63.117231199999999</v>
      </c>
      <c r="I13717">
        <v>-135.82326660000001</v>
      </c>
      <c r="J13717" s="1" t="str">
        <f t="shared" si="1988"/>
        <v>Fluid (stream)</v>
      </c>
      <c r="K13717" s="1" t="str">
        <f t="shared" si="1989"/>
        <v>Untreated Water</v>
      </c>
      <c r="O13717">
        <v>0.1</v>
      </c>
      <c r="P13717">
        <v>10</v>
      </c>
      <c r="Q13717">
        <v>6.5</v>
      </c>
    </row>
    <row r="13718" spans="1:17" hidden="1" x14ac:dyDescent="0.3">
      <c r="A13718" t="s">
        <v>52958</v>
      </c>
      <c r="B13718" t="s">
        <v>52959</v>
      </c>
      <c r="C13718" s="1" t="str">
        <f t="shared" si="1983"/>
        <v>21:0727</v>
      </c>
      <c r="D13718" s="1" t="str">
        <f t="shared" si="1987"/>
        <v>21:0214</v>
      </c>
      <c r="E13718" t="s">
        <v>52960</v>
      </c>
      <c r="F13718" t="s">
        <v>52961</v>
      </c>
      <c r="H13718">
        <v>63.124595599999999</v>
      </c>
      <c r="I13718">
        <v>-135.77945579999999</v>
      </c>
      <c r="J13718" s="1" t="str">
        <f t="shared" si="1988"/>
        <v>Fluid (stream)</v>
      </c>
      <c r="K13718" s="1" t="str">
        <f t="shared" si="1989"/>
        <v>Untreated Water</v>
      </c>
      <c r="O13718">
        <v>2.5000000000000001E-2</v>
      </c>
      <c r="P13718">
        <v>10</v>
      </c>
      <c r="Q13718">
        <v>6.8</v>
      </c>
    </row>
    <row r="13719" spans="1:17" hidden="1" x14ac:dyDescent="0.3">
      <c r="A13719" t="s">
        <v>52962</v>
      </c>
      <c r="B13719" t="s">
        <v>52963</v>
      </c>
      <c r="C13719" s="1" t="str">
        <f t="shared" si="1983"/>
        <v>21:0727</v>
      </c>
      <c r="D13719" s="1" t="str">
        <f t="shared" si="1987"/>
        <v>21:0214</v>
      </c>
      <c r="E13719" t="s">
        <v>52964</v>
      </c>
      <c r="F13719" t="s">
        <v>52965</v>
      </c>
      <c r="H13719">
        <v>63.094929</v>
      </c>
      <c r="I13719">
        <v>-135.83668230000001</v>
      </c>
      <c r="J13719" s="1" t="str">
        <f t="shared" si="1988"/>
        <v>Fluid (stream)</v>
      </c>
      <c r="K13719" s="1" t="str">
        <f t="shared" si="1989"/>
        <v>Untreated Water</v>
      </c>
      <c r="O13719">
        <v>2.5000000000000001E-2</v>
      </c>
      <c r="P13719">
        <v>10</v>
      </c>
      <c r="Q13719">
        <v>6.7</v>
      </c>
    </row>
    <row r="13720" spans="1:17" hidden="1" x14ac:dyDescent="0.3">
      <c r="A13720" t="s">
        <v>52966</v>
      </c>
      <c r="B13720" t="s">
        <v>52967</v>
      </c>
      <c r="C13720" s="1" t="str">
        <f t="shared" si="1983"/>
        <v>21:0727</v>
      </c>
      <c r="D13720" s="1" t="str">
        <f t="shared" si="1987"/>
        <v>21:0214</v>
      </c>
      <c r="E13720" t="s">
        <v>52968</v>
      </c>
      <c r="F13720" t="s">
        <v>52969</v>
      </c>
      <c r="H13720">
        <v>63.096521299999999</v>
      </c>
      <c r="I13720">
        <v>-135.8541601</v>
      </c>
      <c r="J13720" s="1" t="str">
        <f t="shared" si="1988"/>
        <v>Fluid (stream)</v>
      </c>
      <c r="K13720" s="1" t="str">
        <f t="shared" si="1989"/>
        <v>Untreated Water</v>
      </c>
      <c r="O13720">
        <v>0.45</v>
      </c>
      <c r="P13720">
        <v>150</v>
      </c>
      <c r="Q13720">
        <v>6.5</v>
      </c>
    </row>
    <row r="13721" spans="1:17" hidden="1" x14ac:dyDescent="0.3">
      <c r="A13721" t="s">
        <v>52970</v>
      </c>
      <c r="B13721" t="s">
        <v>52971</v>
      </c>
      <c r="C13721" s="1" t="str">
        <f t="shared" si="1983"/>
        <v>21:0727</v>
      </c>
      <c r="D13721" s="1" t="str">
        <f t="shared" si="1987"/>
        <v>21:0214</v>
      </c>
      <c r="E13721" t="s">
        <v>52972</v>
      </c>
      <c r="F13721" t="s">
        <v>52973</v>
      </c>
      <c r="H13721">
        <v>63.04954</v>
      </c>
      <c r="I13721">
        <v>-135.8409613</v>
      </c>
      <c r="J13721" s="1" t="str">
        <f t="shared" si="1988"/>
        <v>Fluid (stream)</v>
      </c>
      <c r="K13721" s="1" t="str">
        <f t="shared" si="1989"/>
        <v>Untreated Water</v>
      </c>
      <c r="O13721">
        <v>2.5000000000000001E-2</v>
      </c>
      <c r="P13721">
        <v>80</v>
      </c>
      <c r="Q13721">
        <v>6.8</v>
      </c>
    </row>
    <row r="13722" spans="1:17" hidden="1" x14ac:dyDescent="0.3">
      <c r="A13722" t="s">
        <v>52974</v>
      </c>
      <c r="B13722" t="s">
        <v>52975</v>
      </c>
      <c r="C13722" s="1" t="str">
        <f t="shared" si="1983"/>
        <v>21:0727</v>
      </c>
      <c r="D13722" s="1" t="str">
        <f>HYPERLINK("http://geochem.nrcan.gc.ca/cdogs/content/svy/svy_e.htm", "")</f>
        <v/>
      </c>
      <c r="G13722" s="1" t="str">
        <f>HYPERLINK("http://geochem.nrcan.gc.ca/cdogs/content/cr_/cr_00084_e.htm", "84")</f>
        <v>84</v>
      </c>
      <c r="J13722" t="s">
        <v>11453</v>
      </c>
      <c r="K13722" t="s">
        <v>11454</v>
      </c>
      <c r="O13722">
        <v>0.22</v>
      </c>
      <c r="P13722">
        <v>40</v>
      </c>
      <c r="Q13722">
        <v>7</v>
      </c>
    </row>
    <row r="13723" spans="1:17" hidden="1" x14ac:dyDescent="0.3">
      <c r="A13723" t="s">
        <v>52976</v>
      </c>
      <c r="B13723" t="s">
        <v>52977</v>
      </c>
      <c r="C13723" s="1" t="str">
        <f t="shared" si="1983"/>
        <v>21:0727</v>
      </c>
      <c r="D13723" s="1" t="str">
        <f t="shared" ref="D13723:D13747" si="1990">HYPERLINK("http://geochem.nrcan.gc.ca/cdogs/content/svy/svy210214_e.htm", "21:0214")</f>
        <v>21:0214</v>
      </c>
      <c r="E13723" t="s">
        <v>52972</v>
      </c>
      <c r="F13723" t="s">
        <v>52978</v>
      </c>
      <c r="H13723">
        <v>63.04954</v>
      </c>
      <c r="I13723">
        <v>-135.8409613</v>
      </c>
      <c r="J13723" s="1" t="str">
        <f t="shared" ref="J13723:J13747" si="1991">HYPERLINK("http://geochem.nrcan.gc.ca/cdogs/content/kwd/kwd020018_e.htm", "Fluid (stream)")</f>
        <v>Fluid (stream)</v>
      </c>
      <c r="K13723" s="1" t="str">
        <f t="shared" ref="K13723:K13747" si="1992">HYPERLINK("http://geochem.nrcan.gc.ca/cdogs/content/kwd/kwd080007_e.htm", "Untreated Water")</f>
        <v>Untreated Water</v>
      </c>
      <c r="O13723">
        <v>2.5000000000000001E-2</v>
      </c>
      <c r="P13723">
        <v>80</v>
      </c>
      <c r="Q13723">
        <v>6.9</v>
      </c>
    </row>
    <row r="13724" spans="1:17" hidden="1" x14ac:dyDescent="0.3">
      <c r="A13724" t="s">
        <v>52979</v>
      </c>
      <c r="B13724" t="s">
        <v>52980</v>
      </c>
      <c r="C13724" s="1" t="str">
        <f t="shared" si="1983"/>
        <v>21:0727</v>
      </c>
      <c r="D13724" s="1" t="str">
        <f t="shared" si="1990"/>
        <v>21:0214</v>
      </c>
      <c r="E13724" t="s">
        <v>52981</v>
      </c>
      <c r="F13724" t="s">
        <v>52982</v>
      </c>
      <c r="H13724">
        <v>63.052217599999999</v>
      </c>
      <c r="I13724">
        <v>-135.85253019999999</v>
      </c>
      <c r="J13724" s="1" t="str">
        <f t="shared" si="1991"/>
        <v>Fluid (stream)</v>
      </c>
      <c r="K13724" s="1" t="str">
        <f t="shared" si="1992"/>
        <v>Untreated Water</v>
      </c>
      <c r="O13724">
        <v>2.5000000000000001E-2</v>
      </c>
      <c r="P13724">
        <v>50</v>
      </c>
      <c r="Q13724">
        <v>7</v>
      </c>
    </row>
    <row r="13725" spans="1:17" hidden="1" x14ac:dyDescent="0.3">
      <c r="A13725" t="s">
        <v>52983</v>
      </c>
      <c r="B13725" t="s">
        <v>52984</v>
      </c>
      <c r="C13725" s="1" t="str">
        <f t="shared" si="1983"/>
        <v>21:0727</v>
      </c>
      <c r="D13725" s="1" t="str">
        <f t="shared" si="1990"/>
        <v>21:0214</v>
      </c>
      <c r="E13725" t="s">
        <v>52985</v>
      </c>
      <c r="F13725" t="s">
        <v>52986</v>
      </c>
      <c r="H13725">
        <v>63.068439099999999</v>
      </c>
      <c r="I13725">
        <v>-135.88587509999999</v>
      </c>
      <c r="J13725" s="1" t="str">
        <f t="shared" si="1991"/>
        <v>Fluid (stream)</v>
      </c>
      <c r="K13725" s="1" t="str">
        <f t="shared" si="1992"/>
        <v>Untreated Water</v>
      </c>
      <c r="O13725">
        <v>2.5000000000000001E-2</v>
      </c>
      <c r="P13725">
        <v>60</v>
      </c>
      <c r="Q13725">
        <v>6.7</v>
      </c>
    </row>
    <row r="13726" spans="1:17" hidden="1" x14ac:dyDescent="0.3">
      <c r="A13726" t="s">
        <v>52987</v>
      </c>
      <c r="B13726" t="s">
        <v>52988</v>
      </c>
      <c r="C13726" s="1" t="str">
        <f t="shared" si="1983"/>
        <v>21:0727</v>
      </c>
      <c r="D13726" s="1" t="str">
        <f t="shared" si="1990"/>
        <v>21:0214</v>
      </c>
      <c r="E13726" t="s">
        <v>52989</v>
      </c>
      <c r="F13726" t="s">
        <v>52990</v>
      </c>
      <c r="H13726">
        <v>63.1071405</v>
      </c>
      <c r="I13726">
        <v>-135.9061524</v>
      </c>
      <c r="J13726" s="1" t="str">
        <f t="shared" si="1991"/>
        <v>Fluid (stream)</v>
      </c>
      <c r="K13726" s="1" t="str">
        <f t="shared" si="1992"/>
        <v>Untreated Water</v>
      </c>
      <c r="O13726">
        <v>2.5000000000000001E-2</v>
      </c>
      <c r="P13726">
        <v>50</v>
      </c>
      <c r="Q13726">
        <v>6.9</v>
      </c>
    </row>
    <row r="13727" spans="1:17" hidden="1" x14ac:dyDescent="0.3">
      <c r="A13727" t="s">
        <v>52991</v>
      </c>
      <c r="B13727" t="s">
        <v>52992</v>
      </c>
      <c r="C13727" s="1" t="str">
        <f t="shared" si="1983"/>
        <v>21:0727</v>
      </c>
      <c r="D13727" s="1" t="str">
        <f t="shared" si="1990"/>
        <v>21:0214</v>
      </c>
      <c r="E13727" t="s">
        <v>52993</v>
      </c>
      <c r="F13727" t="s">
        <v>52994</v>
      </c>
      <c r="H13727">
        <v>63.106315500000001</v>
      </c>
      <c r="I13727">
        <v>-135.92413970000001</v>
      </c>
      <c r="J13727" s="1" t="str">
        <f t="shared" si="1991"/>
        <v>Fluid (stream)</v>
      </c>
      <c r="K13727" s="1" t="str">
        <f t="shared" si="1992"/>
        <v>Untreated Water</v>
      </c>
      <c r="O13727">
        <v>2.5000000000000001E-2</v>
      </c>
      <c r="P13727">
        <v>50</v>
      </c>
      <c r="Q13727">
        <v>7.1</v>
      </c>
    </row>
    <row r="13728" spans="1:17" hidden="1" x14ac:dyDescent="0.3">
      <c r="A13728" t="s">
        <v>52995</v>
      </c>
      <c r="B13728" t="s">
        <v>52996</v>
      </c>
      <c r="C13728" s="1" t="str">
        <f t="shared" si="1983"/>
        <v>21:0727</v>
      </c>
      <c r="D13728" s="1" t="str">
        <f t="shared" si="1990"/>
        <v>21:0214</v>
      </c>
      <c r="E13728" t="s">
        <v>52997</v>
      </c>
      <c r="F13728" t="s">
        <v>52998</v>
      </c>
      <c r="H13728">
        <v>63.066721600000001</v>
      </c>
      <c r="I13728">
        <v>-135.9447955</v>
      </c>
      <c r="J13728" s="1" t="str">
        <f t="shared" si="1991"/>
        <v>Fluid (stream)</v>
      </c>
      <c r="K13728" s="1" t="str">
        <f t="shared" si="1992"/>
        <v>Untreated Water</v>
      </c>
      <c r="O13728">
        <v>2.5000000000000001E-2</v>
      </c>
      <c r="P13728">
        <v>10</v>
      </c>
      <c r="Q13728">
        <v>7</v>
      </c>
    </row>
    <row r="13729" spans="1:17" hidden="1" x14ac:dyDescent="0.3">
      <c r="A13729" t="s">
        <v>52999</v>
      </c>
      <c r="B13729" t="s">
        <v>53000</v>
      </c>
      <c r="C13729" s="1" t="str">
        <f t="shared" si="1983"/>
        <v>21:0727</v>
      </c>
      <c r="D13729" s="1" t="str">
        <f t="shared" si="1990"/>
        <v>21:0214</v>
      </c>
      <c r="E13729" t="s">
        <v>53001</v>
      </c>
      <c r="F13729" t="s">
        <v>53002</v>
      </c>
      <c r="H13729">
        <v>63.098584000000002</v>
      </c>
      <c r="I13729">
        <v>-135.99115370000001</v>
      </c>
      <c r="J13729" s="1" t="str">
        <f t="shared" si="1991"/>
        <v>Fluid (stream)</v>
      </c>
      <c r="K13729" s="1" t="str">
        <f t="shared" si="1992"/>
        <v>Untreated Water</v>
      </c>
      <c r="O13729">
        <v>1.05</v>
      </c>
      <c r="P13729">
        <v>50</v>
      </c>
      <c r="Q13729">
        <v>7.1</v>
      </c>
    </row>
    <row r="13730" spans="1:17" hidden="1" x14ac:dyDescent="0.3">
      <c r="A13730" t="s">
        <v>53003</v>
      </c>
      <c r="B13730" t="s">
        <v>53004</v>
      </c>
      <c r="C13730" s="1" t="str">
        <f t="shared" si="1983"/>
        <v>21:0727</v>
      </c>
      <c r="D13730" s="1" t="str">
        <f t="shared" si="1990"/>
        <v>21:0214</v>
      </c>
      <c r="E13730" t="s">
        <v>53005</v>
      </c>
      <c r="F13730" t="s">
        <v>53006</v>
      </c>
      <c r="H13730">
        <v>63.1506671</v>
      </c>
      <c r="I13730">
        <v>-135.9735149</v>
      </c>
      <c r="J13730" s="1" t="str">
        <f t="shared" si="1991"/>
        <v>Fluid (stream)</v>
      </c>
      <c r="K13730" s="1" t="str">
        <f t="shared" si="1992"/>
        <v>Untreated Water</v>
      </c>
      <c r="O13730">
        <v>2.5000000000000001E-2</v>
      </c>
      <c r="P13730">
        <v>20</v>
      </c>
      <c r="Q13730">
        <v>7.2</v>
      </c>
    </row>
    <row r="13731" spans="1:17" hidden="1" x14ac:dyDescent="0.3">
      <c r="A13731" t="s">
        <v>53007</v>
      </c>
      <c r="B13731" t="s">
        <v>53008</v>
      </c>
      <c r="C13731" s="1" t="str">
        <f t="shared" si="1983"/>
        <v>21:0727</v>
      </c>
      <c r="D13731" s="1" t="str">
        <f t="shared" si="1990"/>
        <v>21:0214</v>
      </c>
      <c r="E13731" t="s">
        <v>53009</v>
      </c>
      <c r="F13731" t="s">
        <v>53010</v>
      </c>
      <c r="H13731">
        <v>63.223465599999997</v>
      </c>
      <c r="I13731">
        <v>-135.89344270000001</v>
      </c>
      <c r="J13731" s="1" t="str">
        <f t="shared" si="1991"/>
        <v>Fluid (stream)</v>
      </c>
      <c r="K13731" s="1" t="str">
        <f t="shared" si="1992"/>
        <v>Untreated Water</v>
      </c>
      <c r="O13731">
        <v>2.5000000000000001E-2</v>
      </c>
      <c r="P13731">
        <v>20</v>
      </c>
      <c r="Q13731">
        <v>7.3</v>
      </c>
    </row>
    <row r="13732" spans="1:17" hidden="1" x14ac:dyDescent="0.3">
      <c r="A13732" t="s">
        <v>53011</v>
      </c>
      <c r="B13732" t="s">
        <v>53012</v>
      </c>
      <c r="C13732" s="1" t="str">
        <f t="shared" si="1983"/>
        <v>21:0727</v>
      </c>
      <c r="D13732" s="1" t="str">
        <f t="shared" si="1990"/>
        <v>21:0214</v>
      </c>
      <c r="E13732" t="s">
        <v>53013</v>
      </c>
      <c r="F13732" t="s">
        <v>53014</v>
      </c>
      <c r="H13732">
        <v>63.212979300000001</v>
      </c>
      <c r="I13732">
        <v>-135.88669640000001</v>
      </c>
      <c r="J13732" s="1" t="str">
        <f t="shared" si="1991"/>
        <v>Fluid (stream)</v>
      </c>
      <c r="K13732" s="1" t="str">
        <f t="shared" si="1992"/>
        <v>Untreated Water</v>
      </c>
      <c r="O13732">
        <v>2.5000000000000001E-2</v>
      </c>
      <c r="P13732">
        <v>20</v>
      </c>
      <c r="Q13732">
        <v>7</v>
      </c>
    </row>
    <row r="13733" spans="1:17" hidden="1" x14ac:dyDescent="0.3">
      <c r="A13733" t="s">
        <v>53015</v>
      </c>
      <c r="B13733" t="s">
        <v>53016</v>
      </c>
      <c r="C13733" s="1" t="str">
        <f t="shared" si="1983"/>
        <v>21:0727</v>
      </c>
      <c r="D13733" s="1" t="str">
        <f t="shared" si="1990"/>
        <v>21:0214</v>
      </c>
      <c r="E13733" t="s">
        <v>53017</v>
      </c>
      <c r="F13733" t="s">
        <v>53018</v>
      </c>
      <c r="H13733">
        <v>63.203977000000002</v>
      </c>
      <c r="I13733">
        <v>-135.87214610000001</v>
      </c>
      <c r="J13733" s="1" t="str">
        <f t="shared" si="1991"/>
        <v>Fluid (stream)</v>
      </c>
      <c r="K13733" s="1" t="str">
        <f t="shared" si="1992"/>
        <v>Untreated Water</v>
      </c>
      <c r="O13733">
        <v>2.5000000000000001E-2</v>
      </c>
      <c r="P13733">
        <v>10</v>
      </c>
      <c r="Q13733">
        <v>7.4</v>
      </c>
    </row>
    <row r="13734" spans="1:17" hidden="1" x14ac:dyDescent="0.3">
      <c r="A13734" t="s">
        <v>53019</v>
      </c>
      <c r="B13734" t="s">
        <v>53020</v>
      </c>
      <c r="C13734" s="1" t="str">
        <f t="shared" si="1983"/>
        <v>21:0727</v>
      </c>
      <c r="D13734" s="1" t="str">
        <f t="shared" si="1990"/>
        <v>21:0214</v>
      </c>
      <c r="E13734" t="s">
        <v>53021</v>
      </c>
      <c r="F13734" t="s">
        <v>53022</v>
      </c>
      <c r="H13734">
        <v>63.199854899999998</v>
      </c>
      <c r="I13734">
        <v>-135.89132609999999</v>
      </c>
      <c r="J13734" s="1" t="str">
        <f t="shared" si="1991"/>
        <v>Fluid (stream)</v>
      </c>
      <c r="K13734" s="1" t="str">
        <f t="shared" si="1992"/>
        <v>Untreated Water</v>
      </c>
      <c r="O13734">
        <v>2.5000000000000001E-2</v>
      </c>
      <c r="P13734">
        <v>10</v>
      </c>
      <c r="Q13734">
        <v>7.1</v>
      </c>
    </row>
    <row r="13735" spans="1:17" hidden="1" x14ac:dyDescent="0.3">
      <c r="A13735" t="s">
        <v>53023</v>
      </c>
      <c r="B13735" t="s">
        <v>53024</v>
      </c>
      <c r="C13735" s="1" t="str">
        <f t="shared" si="1983"/>
        <v>21:0727</v>
      </c>
      <c r="D13735" s="1" t="str">
        <f t="shared" si="1990"/>
        <v>21:0214</v>
      </c>
      <c r="E13735" t="s">
        <v>53025</v>
      </c>
      <c r="F13735" t="s">
        <v>53026</v>
      </c>
      <c r="H13735">
        <v>63.491264399999999</v>
      </c>
      <c r="I13735">
        <v>-134.55486479999999</v>
      </c>
      <c r="J13735" s="1" t="str">
        <f t="shared" si="1991"/>
        <v>Fluid (stream)</v>
      </c>
      <c r="K13735" s="1" t="str">
        <f t="shared" si="1992"/>
        <v>Untreated Water</v>
      </c>
      <c r="O13735">
        <v>2.5000000000000001E-2</v>
      </c>
      <c r="P13735">
        <v>70</v>
      </c>
      <c r="Q13735">
        <v>8</v>
      </c>
    </row>
    <row r="13736" spans="1:17" hidden="1" x14ac:dyDescent="0.3">
      <c r="A13736" t="s">
        <v>53027</v>
      </c>
      <c r="B13736" t="s">
        <v>53028</v>
      </c>
      <c r="C13736" s="1" t="str">
        <f t="shared" si="1983"/>
        <v>21:0727</v>
      </c>
      <c r="D13736" s="1" t="str">
        <f t="shared" si="1990"/>
        <v>21:0214</v>
      </c>
      <c r="E13736" t="s">
        <v>53029</v>
      </c>
      <c r="F13736" t="s">
        <v>53030</v>
      </c>
      <c r="H13736">
        <v>63.4852968</v>
      </c>
      <c r="I13736">
        <v>-134.4854933</v>
      </c>
      <c r="J13736" s="1" t="str">
        <f t="shared" si="1991"/>
        <v>Fluid (stream)</v>
      </c>
      <c r="K13736" s="1" t="str">
        <f t="shared" si="1992"/>
        <v>Untreated Water</v>
      </c>
      <c r="O13736">
        <v>1.1299999999999999</v>
      </c>
      <c r="P13736">
        <v>50</v>
      </c>
      <c r="Q13736">
        <v>7.4</v>
      </c>
    </row>
    <row r="13737" spans="1:17" hidden="1" x14ac:dyDescent="0.3">
      <c r="A13737" t="s">
        <v>53031</v>
      </c>
      <c r="B13737" t="s">
        <v>53032</v>
      </c>
      <c r="C13737" s="1" t="str">
        <f t="shared" si="1983"/>
        <v>21:0727</v>
      </c>
      <c r="D13737" s="1" t="str">
        <f t="shared" si="1990"/>
        <v>21:0214</v>
      </c>
      <c r="E13737" t="s">
        <v>53029</v>
      </c>
      <c r="F13737" t="s">
        <v>53033</v>
      </c>
      <c r="H13737">
        <v>63.4852968</v>
      </c>
      <c r="I13737">
        <v>-134.4854933</v>
      </c>
      <c r="J13737" s="1" t="str">
        <f t="shared" si="1991"/>
        <v>Fluid (stream)</v>
      </c>
      <c r="K13737" s="1" t="str">
        <f t="shared" si="1992"/>
        <v>Untreated Water</v>
      </c>
      <c r="O13737">
        <v>1.04</v>
      </c>
      <c r="P13737">
        <v>40</v>
      </c>
      <c r="Q13737">
        <v>7.2</v>
      </c>
    </row>
    <row r="13738" spans="1:17" hidden="1" x14ac:dyDescent="0.3">
      <c r="A13738" t="s">
        <v>53034</v>
      </c>
      <c r="B13738" t="s">
        <v>53035</v>
      </c>
      <c r="C13738" s="1" t="str">
        <f t="shared" si="1983"/>
        <v>21:0727</v>
      </c>
      <c r="D13738" s="1" t="str">
        <f t="shared" si="1990"/>
        <v>21:0214</v>
      </c>
      <c r="E13738" t="s">
        <v>53036</v>
      </c>
      <c r="F13738" t="s">
        <v>53037</v>
      </c>
      <c r="H13738">
        <v>63.4885363</v>
      </c>
      <c r="I13738">
        <v>-134.54924539999999</v>
      </c>
      <c r="J13738" s="1" t="str">
        <f t="shared" si="1991"/>
        <v>Fluid (stream)</v>
      </c>
      <c r="K13738" s="1" t="str">
        <f t="shared" si="1992"/>
        <v>Untreated Water</v>
      </c>
      <c r="O13738">
        <v>0.64</v>
      </c>
      <c r="P13738">
        <v>50</v>
      </c>
      <c r="Q13738">
        <v>7.7</v>
      </c>
    </row>
    <row r="13739" spans="1:17" hidden="1" x14ac:dyDescent="0.3">
      <c r="A13739" t="s">
        <v>53038</v>
      </c>
      <c r="B13739" t="s">
        <v>53039</v>
      </c>
      <c r="C13739" s="1" t="str">
        <f t="shared" si="1983"/>
        <v>21:0727</v>
      </c>
      <c r="D13739" s="1" t="str">
        <f t="shared" si="1990"/>
        <v>21:0214</v>
      </c>
      <c r="E13739" t="s">
        <v>53040</v>
      </c>
      <c r="F13739" t="s">
        <v>53041</v>
      </c>
      <c r="H13739">
        <v>63.488301800000002</v>
      </c>
      <c r="I13739">
        <v>-134.4395787</v>
      </c>
      <c r="J13739" s="1" t="str">
        <f t="shared" si="1991"/>
        <v>Fluid (stream)</v>
      </c>
      <c r="K13739" s="1" t="str">
        <f t="shared" si="1992"/>
        <v>Untreated Water</v>
      </c>
      <c r="O13739">
        <v>2.5000000000000001E-2</v>
      </c>
      <c r="P13739">
        <v>30</v>
      </c>
      <c r="Q13739">
        <v>7</v>
      </c>
    </row>
    <row r="13740" spans="1:17" hidden="1" x14ac:dyDescent="0.3">
      <c r="A13740" t="s">
        <v>53042</v>
      </c>
      <c r="B13740" t="s">
        <v>53043</v>
      </c>
      <c r="C13740" s="1" t="str">
        <f t="shared" si="1983"/>
        <v>21:0727</v>
      </c>
      <c r="D13740" s="1" t="str">
        <f t="shared" si="1990"/>
        <v>21:0214</v>
      </c>
      <c r="E13740" t="s">
        <v>53044</v>
      </c>
      <c r="F13740" t="s">
        <v>53045</v>
      </c>
      <c r="H13740">
        <v>63.493338899999998</v>
      </c>
      <c r="I13740">
        <v>-134.3566994</v>
      </c>
      <c r="J13740" s="1" t="str">
        <f t="shared" si="1991"/>
        <v>Fluid (stream)</v>
      </c>
      <c r="K13740" s="1" t="str">
        <f t="shared" si="1992"/>
        <v>Untreated Water</v>
      </c>
      <c r="O13740">
        <v>2.5000000000000001E-2</v>
      </c>
      <c r="P13740">
        <v>30</v>
      </c>
      <c r="Q13740">
        <v>7</v>
      </c>
    </row>
    <row r="13741" spans="1:17" hidden="1" x14ac:dyDescent="0.3">
      <c r="A13741" t="s">
        <v>53046</v>
      </c>
      <c r="B13741" t="s">
        <v>53047</v>
      </c>
      <c r="C13741" s="1" t="str">
        <f t="shared" si="1983"/>
        <v>21:0727</v>
      </c>
      <c r="D13741" s="1" t="str">
        <f t="shared" si="1990"/>
        <v>21:0214</v>
      </c>
      <c r="E13741" t="s">
        <v>53048</v>
      </c>
      <c r="F13741" t="s">
        <v>53049</v>
      </c>
      <c r="H13741">
        <v>63.465167899999997</v>
      </c>
      <c r="I13741">
        <v>-134.27818640000001</v>
      </c>
      <c r="J13741" s="1" t="str">
        <f t="shared" si="1991"/>
        <v>Fluid (stream)</v>
      </c>
      <c r="K13741" s="1" t="str">
        <f t="shared" si="1992"/>
        <v>Untreated Water</v>
      </c>
      <c r="O13741">
        <v>0.56000000000000005</v>
      </c>
      <c r="P13741">
        <v>50</v>
      </c>
      <c r="Q13741">
        <v>7.6</v>
      </c>
    </row>
    <row r="13742" spans="1:17" hidden="1" x14ac:dyDescent="0.3">
      <c r="A13742" t="s">
        <v>53050</v>
      </c>
      <c r="B13742" t="s">
        <v>53051</v>
      </c>
      <c r="C13742" s="1" t="str">
        <f t="shared" si="1983"/>
        <v>21:0727</v>
      </c>
      <c r="D13742" s="1" t="str">
        <f t="shared" si="1990"/>
        <v>21:0214</v>
      </c>
      <c r="E13742" t="s">
        <v>53052</v>
      </c>
      <c r="F13742" t="s">
        <v>53053</v>
      </c>
      <c r="H13742">
        <v>63.469687499999999</v>
      </c>
      <c r="I13742">
        <v>-134.26330340000001</v>
      </c>
      <c r="J13742" s="1" t="str">
        <f t="shared" si="1991"/>
        <v>Fluid (stream)</v>
      </c>
      <c r="K13742" s="1" t="str">
        <f t="shared" si="1992"/>
        <v>Untreated Water</v>
      </c>
      <c r="O13742">
        <v>0.13</v>
      </c>
      <c r="P13742">
        <v>40</v>
      </c>
      <c r="Q13742">
        <v>7.5</v>
      </c>
    </row>
    <row r="13743" spans="1:17" hidden="1" x14ac:dyDescent="0.3">
      <c r="A13743" t="s">
        <v>53054</v>
      </c>
      <c r="B13743" t="s">
        <v>53055</v>
      </c>
      <c r="C13743" s="1" t="str">
        <f t="shared" si="1983"/>
        <v>21:0727</v>
      </c>
      <c r="D13743" s="1" t="str">
        <f t="shared" si="1990"/>
        <v>21:0214</v>
      </c>
      <c r="E13743" t="s">
        <v>53056</v>
      </c>
      <c r="F13743" t="s">
        <v>53057</v>
      </c>
      <c r="H13743">
        <v>63.430542699999997</v>
      </c>
      <c r="I13743">
        <v>-134.2559364</v>
      </c>
      <c r="J13743" s="1" t="str">
        <f t="shared" si="1991"/>
        <v>Fluid (stream)</v>
      </c>
      <c r="K13743" s="1" t="str">
        <f t="shared" si="1992"/>
        <v>Untreated Water</v>
      </c>
      <c r="O13743">
        <v>2.5000000000000001E-2</v>
      </c>
      <c r="P13743">
        <v>40</v>
      </c>
      <c r="Q13743">
        <v>6.7</v>
      </c>
    </row>
    <row r="13744" spans="1:17" hidden="1" x14ac:dyDescent="0.3">
      <c r="A13744" t="s">
        <v>53058</v>
      </c>
      <c r="B13744" t="s">
        <v>53059</v>
      </c>
      <c r="C13744" s="1" t="str">
        <f t="shared" si="1983"/>
        <v>21:0727</v>
      </c>
      <c r="D13744" s="1" t="str">
        <f t="shared" si="1990"/>
        <v>21:0214</v>
      </c>
      <c r="E13744" t="s">
        <v>53060</v>
      </c>
      <c r="F13744" t="s">
        <v>53061</v>
      </c>
      <c r="H13744">
        <v>63.443425099999999</v>
      </c>
      <c r="I13744">
        <v>-134.2226623</v>
      </c>
      <c r="J13744" s="1" t="str">
        <f t="shared" si="1991"/>
        <v>Fluid (stream)</v>
      </c>
      <c r="K13744" s="1" t="str">
        <f t="shared" si="1992"/>
        <v>Untreated Water</v>
      </c>
      <c r="O13744">
        <v>2.5000000000000001E-2</v>
      </c>
      <c r="P13744">
        <v>40</v>
      </c>
      <c r="Q13744">
        <v>7</v>
      </c>
    </row>
    <row r="13745" spans="1:17" hidden="1" x14ac:dyDescent="0.3">
      <c r="A13745" t="s">
        <v>53062</v>
      </c>
      <c r="B13745" t="s">
        <v>53063</v>
      </c>
      <c r="C13745" s="1" t="str">
        <f t="shared" si="1983"/>
        <v>21:0727</v>
      </c>
      <c r="D13745" s="1" t="str">
        <f t="shared" si="1990"/>
        <v>21:0214</v>
      </c>
      <c r="E13745" t="s">
        <v>53064</v>
      </c>
      <c r="F13745" t="s">
        <v>53065</v>
      </c>
      <c r="H13745">
        <v>63.479346399999997</v>
      </c>
      <c r="I13745">
        <v>-134.19038929999999</v>
      </c>
      <c r="J13745" s="1" t="str">
        <f t="shared" si="1991"/>
        <v>Fluid (stream)</v>
      </c>
      <c r="K13745" s="1" t="str">
        <f t="shared" si="1992"/>
        <v>Untreated Water</v>
      </c>
      <c r="O13745">
        <v>2.5000000000000001E-2</v>
      </c>
      <c r="P13745">
        <v>30</v>
      </c>
      <c r="Q13745">
        <v>7.2</v>
      </c>
    </row>
    <row r="13746" spans="1:17" hidden="1" x14ac:dyDescent="0.3">
      <c r="A13746" t="s">
        <v>53066</v>
      </c>
      <c r="B13746" t="s">
        <v>53067</v>
      </c>
      <c r="C13746" s="1" t="str">
        <f t="shared" ref="C13746:C13809" si="1993">HYPERLINK("http://geochem.nrcan.gc.ca/cdogs/content/bdl/bdl210727_e.htm", "21:0727")</f>
        <v>21:0727</v>
      </c>
      <c r="D13746" s="1" t="str">
        <f t="shared" si="1990"/>
        <v>21:0214</v>
      </c>
      <c r="E13746" t="s">
        <v>53068</v>
      </c>
      <c r="F13746" t="s">
        <v>53069</v>
      </c>
      <c r="H13746">
        <v>63.481586399999998</v>
      </c>
      <c r="I13746">
        <v>-134.17087319999999</v>
      </c>
      <c r="J13746" s="1" t="str">
        <f t="shared" si="1991"/>
        <v>Fluid (stream)</v>
      </c>
      <c r="K13746" s="1" t="str">
        <f t="shared" si="1992"/>
        <v>Untreated Water</v>
      </c>
      <c r="O13746">
        <v>2.5000000000000001E-2</v>
      </c>
      <c r="P13746">
        <v>30</v>
      </c>
      <c r="Q13746">
        <v>7.3</v>
      </c>
    </row>
    <row r="13747" spans="1:17" hidden="1" x14ac:dyDescent="0.3">
      <c r="A13747" t="s">
        <v>53070</v>
      </c>
      <c r="B13747" t="s">
        <v>53071</v>
      </c>
      <c r="C13747" s="1" t="str">
        <f t="shared" si="1993"/>
        <v>21:0727</v>
      </c>
      <c r="D13747" s="1" t="str">
        <f t="shared" si="1990"/>
        <v>21:0214</v>
      </c>
      <c r="E13747" t="s">
        <v>53072</v>
      </c>
      <c r="F13747" t="s">
        <v>53073</v>
      </c>
      <c r="H13747">
        <v>63.464836400000003</v>
      </c>
      <c r="I13747">
        <v>-134.1268393</v>
      </c>
      <c r="J13747" s="1" t="str">
        <f t="shared" si="1991"/>
        <v>Fluid (stream)</v>
      </c>
      <c r="K13747" s="1" t="str">
        <f t="shared" si="1992"/>
        <v>Untreated Water</v>
      </c>
      <c r="O13747">
        <v>2.5000000000000001E-2</v>
      </c>
      <c r="P13747">
        <v>20</v>
      </c>
      <c r="Q13747">
        <v>6.4</v>
      </c>
    </row>
    <row r="13748" spans="1:17" hidden="1" x14ac:dyDescent="0.3">
      <c r="A13748" t="s">
        <v>53074</v>
      </c>
      <c r="B13748" t="s">
        <v>53075</v>
      </c>
      <c r="C13748" s="1" t="str">
        <f t="shared" si="1993"/>
        <v>21:0727</v>
      </c>
      <c r="D13748" s="1" t="str">
        <f>HYPERLINK("http://geochem.nrcan.gc.ca/cdogs/content/svy/svy_e.htm", "")</f>
        <v/>
      </c>
      <c r="G13748" s="1" t="str">
        <f>HYPERLINK("http://geochem.nrcan.gc.ca/cdogs/content/cr_/cr_00086_e.htm", "86")</f>
        <v>86</v>
      </c>
      <c r="J13748" t="s">
        <v>11453</v>
      </c>
      <c r="K13748" t="s">
        <v>11454</v>
      </c>
      <c r="O13748">
        <v>0.5</v>
      </c>
      <c r="P13748">
        <v>80</v>
      </c>
      <c r="Q13748">
        <v>7.5</v>
      </c>
    </row>
    <row r="13749" spans="1:17" hidden="1" x14ac:dyDescent="0.3">
      <c r="A13749" t="s">
        <v>53076</v>
      </c>
      <c r="B13749" t="s">
        <v>53077</v>
      </c>
      <c r="C13749" s="1" t="str">
        <f t="shared" si="1993"/>
        <v>21:0727</v>
      </c>
      <c r="D13749" s="1" t="str">
        <f t="shared" ref="D13749:D13771" si="1994">HYPERLINK("http://geochem.nrcan.gc.ca/cdogs/content/svy/svy210214_e.htm", "21:0214")</f>
        <v>21:0214</v>
      </c>
      <c r="E13749" t="s">
        <v>53078</v>
      </c>
      <c r="F13749" t="s">
        <v>53079</v>
      </c>
      <c r="H13749">
        <v>63.478554799999998</v>
      </c>
      <c r="I13749">
        <v>-134.0416505</v>
      </c>
      <c r="J13749" s="1" t="str">
        <f t="shared" ref="J13749:J13771" si="1995">HYPERLINK("http://geochem.nrcan.gc.ca/cdogs/content/kwd/kwd020018_e.htm", "Fluid (stream)")</f>
        <v>Fluid (stream)</v>
      </c>
      <c r="K13749" s="1" t="str">
        <f t="shared" ref="K13749:K13771" si="1996">HYPERLINK("http://geochem.nrcan.gc.ca/cdogs/content/kwd/kwd080007_e.htm", "Untreated Water")</f>
        <v>Untreated Water</v>
      </c>
      <c r="O13749">
        <v>2.5000000000000001E-2</v>
      </c>
      <c r="P13749">
        <v>40</v>
      </c>
      <c r="Q13749">
        <v>7.5</v>
      </c>
    </row>
    <row r="13750" spans="1:17" hidden="1" x14ac:dyDescent="0.3">
      <c r="A13750" t="s">
        <v>53080</v>
      </c>
      <c r="B13750" t="s">
        <v>53081</v>
      </c>
      <c r="C13750" s="1" t="str">
        <f t="shared" si="1993"/>
        <v>21:0727</v>
      </c>
      <c r="D13750" s="1" t="str">
        <f t="shared" si="1994"/>
        <v>21:0214</v>
      </c>
      <c r="E13750" t="s">
        <v>53082</v>
      </c>
      <c r="F13750" t="s">
        <v>53083</v>
      </c>
      <c r="H13750">
        <v>63.4636505</v>
      </c>
      <c r="I13750">
        <v>-134.02636100000001</v>
      </c>
      <c r="J13750" s="1" t="str">
        <f t="shared" si="1995"/>
        <v>Fluid (stream)</v>
      </c>
      <c r="K13750" s="1" t="str">
        <f t="shared" si="1996"/>
        <v>Untreated Water</v>
      </c>
      <c r="O13750">
        <v>7.5</v>
      </c>
      <c r="P13750">
        <v>50</v>
      </c>
      <c r="Q13750">
        <v>7.6</v>
      </c>
    </row>
    <row r="13751" spans="1:17" hidden="1" x14ac:dyDescent="0.3">
      <c r="A13751" t="s">
        <v>53084</v>
      </c>
      <c r="B13751" t="s">
        <v>53085</v>
      </c>
      <c r="C13751" s="1" t="str">
        <f t="shared" si="1993"/>
        <v>21:0727</v>
      </c>
      <c r="D13751" s="1" t="str">
        <f t="shared" si="1994"/>
        <v>21:0214</v>
      </c>
      <c r="E13751" t="s">
        <v>53086</v>
      </c>
      <c r="F13751" t="s">
        <v>53087</v>
      </c>
      <c r="H13751">
        <v>63.414772499999998</v>
      </c>
      <c r="I13751">
        <v>-134.0984047</v>
      </c>
      <c r="J13751" s="1" t="str">
        <f t="shared" si="1995"/>
        <v>Fluid (stream)</v>
      </c>
      <c r="K13751" s="1" t="str">
        <f t="shared" si="1996"/>
        <v>Untreated Water</v>
      </c>
      <c r="O13751">
        <v>2.5000000000000001E-2</v>
      </c>
      <c r="P13751">
        <v>50</v>
      </c>
      <c r="Q13751">
        <v>7.2</v>
      </c>
    </row>
    <row r="13752" spans="1:17" hidden="1" x14ac:dyDescent="0.3">
      <c r="A13752" t="s">
        <v>53088</v>
      </c>
      <c r="B13752" t="s">
        <v>53089</v>
      </c>
      <c r="C13752" s="1" t="str">
        <f t="shared" si="1993"/>
        <v>21:0727</v>
      </c>
      <c r="D13752" s="1" t="str">
        <f t="shared" si="1994"/>
        <v>21:0214</v>
      </c>
      <c r="E13752" t="s">
        <v>53090</v>
      </c>
      <c r="F13752" t="s">
        <v>53091</v>
      </c>
      <c r="H13752">
        <v>63.367941899999998</v>
      </c>
      <c r="I13752">
        <v>-134.0120723</v>
      </c>
      <c r="J13752" s="1" t="str">
        <f t="shared" si="1995"/>
        <v>Fluid (stream)</v>
      </c>
      <c r="K13752" s="1" t="str">
        <f t="shared" si="1996"/>
        <v>Untreated Water</v>
      </c>
      <c r="O13752">
        <v>2.5000000000000001E-2</v>
      </c>
      <c r="P13752">
        <v>20</v>
      </c>
      <c r="Q13752">
        <v>7.5</v>
      </c>
    </row>
    <row r="13753" spans="1:17" hidden="1" x14ac:dyDescent="0.3">
      <c r="A13753" t="s">
        <v>53092</v>
      </c>
      <c r="B13753" t="s">
        <v>53093</v>
      </c>
      <c r="C13753" s="1" t="str">
        <f t="shared" si="1993"/>
        <v>21:0727</v>
      </c>
      <c r="D13753" s="1" t="str">
        <f t="shared" si="1994"/>
        <v>21:0214</v>
      </c>
      <c r="E13753" t="s">
        <v>53094</v>
      </c>
      <c r="F13753" t="s">
        <v>53095</v>
      </c>
      <c r="H13753">
        <v>63.370322000000002</v>
      </c>
      <c r="I13753">
        <v>-134.02932849999999</v>
      </c>
      <c r="J13753" s="1" t="str">
        <f t="shared" si="1995"/>
        <v>Fluid (stream)</v>
      </c>
      <c r="K13753" s="1" t="str">
        <f t="shared" si="1996"/>
        <v>Untreated Water</v>
      </c>
      <c r="O13753">
        <v>2.5000000000000001E-2</v>
      </c>
      <c r="P13753">
        <v>20</v>
      </c>
      <c r="Q13753">
        <v>7.1</v>
      </c>
    </row>
    <row r="13754" spans="1:17" hidden="1" x14ac:dyDescent="0.3">
      <c r="A13754" t="s">
        <v>53096</v>
      </c>
      <c r="B13754" t="s">
        <v>53097</v>
      </c>
      <c r="C13754" s="1" t="str">
        <f t="shared" si="1993"/>
        <v>21:0727</v>
      </c>
      <c r="D13754" s="1" t="str">
        <f t="shared" si="1994"/>
        <v>21:0214</v>
      </c>
      <c r="E13754" t="s">
        <v>53098</v>
      </c>
      <c r="F13754" t="s">
        <v>53099</v>
      </c>
      <c r="H13754">
        <v>63.362444600000003</v>
      </c>
      <c r="I13754">
        <v>-134.07171840000001</v>
      </c>
      <c r="J13754" s="1" t="str">
        <f t="shared" si="1995"/>
        <v>Fluid (stream)</v>
      </c>
      <c r="K13754" s="1" t="str">
        <f t="shared" si="1996"/>
        <v>Untreated Water</v>
      </c>
      <c r="O13754">
        <v>2.5000000000000001E-2</v>
      </c>
      <c r="P13754">
        <v>30</v>
      </c>
      <c r="Q13754">
        <v>7.2</v>
      </c>
    </row>
    <row r="13755" spans="1:17" hidden="1" x14ac:dyDescent="0.3">
      <c r="A13755" t="s">
        <v>53100</v>
      </c>
      <c r="B13755" t="s">
        <v>53101</v>
      </c>
      <c r="C13755" s="1" t="str">
        <f t="shared" si="1993"/>
        <v>21:0727</v>
      </c>
      <c r="D13755" s="1" t="str">
        <f t="shared" si="1994"/>
        <v>21:0214</v>
      </c>
      <c r="E13755" t="s">
        <v>53102</v>
      </c>
      <c r="F13755" t="s">
        <v>53103</v>
      </c>
      <c r="H13755">
        <v>63.380856999999999</v>
      </c>
      <c r="I13755">
        <v>-134.1147138</v>
      </c>
      <c r="J13755" s="1" t="str">
        <f t="shared" si="1995"/>
        <v>Fluid (stream)</v>
      </c>
      <c r="K13755" s="1" t="str">
        <f t="shared" si="1996"/>
        <v>Untreated Water</v>
      </c>
      <c r="O13755">
        <v>2.5000000000000001E-2</v>
      </c>
      <c r="P13755">
        <v>40</v>
      </c>
      <c r="Q13755">
        <v>7.5</v>
      </c>
    </row>
    <row r="13756" spans="1:17" hidden="1" x14ac:dyDescent="0.3">
      <c r="A13756" t="s">
        <v>53104</v>
      </c>
      <c r="B13756" t="s">
        <v>53105</v>
      </c>
      <c r="C13756" s="1" t="str">
        <f t="shared" si="1993"/>
        <v>21:0727</v>
      </c>
      <c r="D13756" s="1" t="str">
        <f t="shared" si="1994"/>
        <v>21:0214</v>
      </c>
      <c r="E13756" t="s">
        <v>53102</v>
      </c>
      <c r="F13756" t="s">
        <v>53106</v>
      </c>
      <c r="H13756">
        <v>63.380856999999999</v>
      </c>
      <c r="I13756">
        <v>-134.1147138</v>
      </c>
      <c r="J13756" s="1" t="str">
        <f t="shared" si="1995"/>
        <v>Fluid (stream)</v>
      </c>
      <c r="K13756" s="1" t="str">
        <f t="shared" si="1996"/>
        <v>Untreated Water</v>
      </c>
      <c r="O13756">
        <v>2.5000000000000001E-2</v>
      </c>
      <c r="P13756">
        <v>40</v>
      </c>
      <c r="Q13756">
        <v>7.2</v>
      </c>
    </row>
    <row r="13757" spans="1:17" hidden="1" x14ac:dyDescent="0.3">
      <c r="A13757" t="s">
        <v>53107</v>
      </c>
      <c r="B13757" t="s">
        <v>53108</v>
      </c>
      <c r="C13757" s="1" t="str">
        <f t="shared" si="1993"/>
        <v>21:0727</v>
      </c>
      <c r="D13757" s="1" t="str">
        <f t="shared" si="1994"/>
        <v>21:0214</v>
      </c>
      <c r="E13757" t="s">
        <v>53109</v>
      </c>
      <c r="F13757" t="s">
        <v>53110</v>
      </c>
      <c r="H13757">
        <v>63.3999436</v>
      </c>
      <c r="I13757">
        <v>-134.1944771</v>
      </c>
      <c r="J13757" s="1" t="str">
        <f t="shared" si="1995"/>
        <v>Fluid (stream)</v>
      </c>
      <c r="K13757" s="1" t="str">
        <f t="shared" si="1996"/>
        <v>Untreated Water</v>
      </c>
      <c r="O13757">
        <v>2.5000000000000001E-2</v>
      </c>
      <c r="P13757">
        <v>40</v>
      </c>
      <c r="Q13757">
        <v>7.3</v>
      </c>
    </row>
    <row r="13758" spans="1:17" hidden="1" x14ac:dyDescent="0.3">
      <c r="A13758" t="s">
        <v>53111</v>
      </c>
      <c r="B13758" t="s">
        <v>53112</v>
      </c>
      <c r="C13758" s="1" t="str">
        <f t="shared" si="1993"/>
        <v>21:0727</v>
      </c>
      <c r="D13758" s="1" t="str">
        <f t="shared" si="1994"/>
        <v>21:0214</v>
      </c>
      <c r="E13758" t="s">
        <v>53113</v>
      </c>
      <c r="F13758" t="s">
        <v>53114</v>
      </c>
      <c r="H13758">
        <v>63.4016144</v>
      </c>
      <c r="I13758">
        <v>-134.18524160000001</v>
      </c>
      <c r="J13758" s="1" t="str">
        <f t="shared" si="1995"/>
        <v>Fluid (stream)</v>
      </c>
      <c r="K13758" s="1" t="str">
        <f t="shared" si="1996"/>
        <v>Untreated Water</v>
      </c>
      <c r="O13758">
        <v>0.17</v>
      </c>
      <c r="P13758">
        <v>50</v>
      </c>
      <c r="Q13758">
        <v>7.8</v>
      </c>
    </row>
    <row r="13759" spans="1:17" hidden="1" x14ac:dyDescent="0.3">
      <c r="A13759" t="s">
        <v>53115</v>
      </c>
      <c r="B13759" t="s">
        <v>53116</v>
      </c>
      <c r="C13759" s="1" t="str">
        <f t="shared" si="1993"/>
        <v>21:0727</v>
      </c>
      <c r="D13759" s="1" t="str">
        <f t="shared" si="1994"/>
        <v>21:0214</v>
      </c>
      <c r="E13759" t="s">
        <v>53117</v>
      </c>
      <c r="F13759" t="s">
        <v>53118</v>
      </c>
      <c r="H13759">
        <v>63.3734903</v>
      </c>
      <c r="I13759">
        <v>-134.22145860000001</v>
      </c>
      <c r="J13759" s="1" t="str">
        <f t="shared" si="1995"/>
        <v>Fluid (stream)</v>
      </c>
      <c r="K13759" s="1" t="str">
        <f t="shared" si="1996"/>
        <v>Untreated Water</v>
      </c>
      <c r="O13759">
        <v>2.5000000000000001E-2</v>
      </c>
      <c r="P13759">
        <v>50</v>
      </c>
      <c r="Q13759">
        <v>7.1</v>
      </c>
    </row>
    <row r="13760" spans="1:17" hidden="1" x14ac:dyDescent="0.3">
      <c r="A13760" t="s">
        <v>53119</v>
      </c>
      <c r="B13760" t="s">
        <v>53120</v>
      </c>
      <c r="C13760" s="1" t="str">
        <f t="shared" si="1993"/>
        <v>21:0727</v>
      </c>
      <c r="D13760" s="1" t="str">
        <f t="shared" si="1994"/>
        <v>21:0214</v>
      </c>
      <c r="E13760" t="s">
        <v>53121</v>
      </c>
      <c r="F13760" t="s">
        <v>53122</v>
      </c>
      <c r="H13760">
        <v>63.360619999999997</v>
      </c>
      <c r="I13760">
        <v>-134.2551718</v>
      </c>
      <c r="J13760" s="1" t="str">
        <f t="shared" si="1995"/>
        <v>Fluid (stream)</v>
      </c>
      <c r="K13760" s="1" t="str">
        <f t="shared" si="1996"/>
        <v>Untreated Water</v>
      </c>
      <c r="O13760">
        <v>2.5000000000000001E-2</v>
      </c>
      <c r="P13760">
        <v>50</v>
      </c>
      <c r="Q13760">
        <v>7.2</v>
      </c>
    </row>
    <row r="13761" spans="1:17" hidden="1" x14ac:dyDescent="0.3">
      <c r="A13761" t="s">
        <v>53123</v>
      </c>
      <c r="B13761" t="s">
        <v>53124</v>
      </c>
      <c r="C13761" s="1" t="str">
        <f t="shared" si="1993"/>
        <v>21:0727</v>
      </c>
      <c r="D13761" s="1" t="str">
        <f t="shared" si="1994"/>
        <v>21:0214</v>
      </c>
      <c r="E13761" t="s">
        <v>53125</v>
      </c>
      <c r="F13761" t="s">
        <v>53126</v>
      </c>
      <c r="H13761">
        <v>63.327387299999998</v>
      </c>
      <c r="I13761">
        <v>-134.28390830000001</v>
      </c>
      <c r="J13761" s="1" t="str">
        <f t="shared" si="1995"/>
        <v>Fluid (stream)</v>
      </c>
      <c r="K13761" s="1" t="str">
        <f t="shared" si="1996"/>
        <v>Untreated Water</v>
      </c>
      <c r="O13761">
        <v>2.5000000000000001E-2</v>
      </c>
      <c r="P13761">
        <v>50</v>
      </c>
      <c r="Q13761">
        <v>6.7</v>
      </c>
    </row>
    <row r="13762" spans="1:17" hidden="1" x14ac:dyDescent="0.3">
      <c r="A13762" t="s">
        <v>53127</v>
      </c>
      <c r="B13762" t="s">
        <v>53128</v>
      </c>
      <c r="C13762" s="1" t="str">
        <f t="shared" si="1993"/>
        <v>21:0727</v>
      </c>
      <c r="D13762" s="1" t="str">
        <f t="shared" si="1994"/>
        <v>21:0214</v>
      </c>
      <c r="E13762" t="s">
        <v>53129</v>
      </c>
      <c r="F13762" t="s">
        <v>53130</v>
      </c>
      <c r="H13762">
        <v>63.321016399999998</v>
      </c>
      <c r="I13762">
        <v>-134.23745289999999</v>
      </c>
      <c r="J13762" s="1" t="str">
        <f t="shared" si="1995"/>
        <v>Fluid (stream)</v>
      </c>
      <c r="K13762" s="1" t="str">
        <f t="shared" si="1996"/>
        <v>Untreated Water</v>
      </c>
      <c r="O13762">
        <v>2.5000000000000001E-2</v>
      </c>
      <c r="P13762">
        <v>50</v>
      </c>
      <c r="Q13762">
        <v>7.3</v>
      </c>
    </row>
    <row r="13763" spans="1:17" hidden="1" x14ac:dyDescent="0.3">
      <c r="A13763" t="s">
        <v>53131</v>
      </c>
      <c r="B13763" t="s">
        <v>53132</v>
      </c>
      <c r="C13763" s="1" t="str">
        <f t="shared" si="1993"/>
        <v>21:0727</v>
      </c>
      <c r="D13763" s="1" t="str">
        <f t="shared" si="1994"/>
        <v>21:0214</v>
      </c>
      <c r="E13763" t="s">
        <v>53133</v>
      </c>
      <c r="F13763" t="s">
        <v>53134</v>
      </c>
      <c r="H13763">
        <v>63.3064921</v>
      </c>
      <c r="I13763">
        <v>-134.19146670000001</v>
      </c>
      <c r="J13763" s="1" t="str">
        <f t="shared" si="1995"/>
        <v>Fluid (stream)</v>
      </c>
      <c r="K13763" s="1" t="str">
        <f t="shared" si="1996"/>
        <v>Untreated Water</v>
      </c>
      <c r="O13763">
        <v>2.5000000000000001E-2</v>
      </c>
      <c r="P13763">
        <v>40</v>
      </c>
      <c r="Q13763">
        <v>7.4</v>
      </c>
    </row>
    <row r="13764" spans="1:17" hidden="1" x14ac:dyDescent="0.3">
      <c r="A13764" t="s">
        <v>53135</v>
      </c>
      <c r="B13764" t="s">
        <v>53136</v>
      </c>
      <c r="C13764" s="1" t="str">
        <f t="shared" si="1993"/>
        <v>21:0727</v>
      </c>
      <c r="D13764" s="1" t="str">
        <f t="shared" si="1994"/>
        <v>21:0214</v>
      </c>
      <c r="E13764" t="s">
        <v>53137</v>
      </c>
      <c r="F13764" t="s">
        <v>53138</v>
      </c>
      <c r="H13764">
        <v>63.321345800000003</v>
      </c>
      <c r="I13764">
        <v>-134.18342250000001</v>
      </c>
      <c r="J13764" s="1" t="str">
        <f t="shared" si="1995"/>
        <v>Fluid (stream)</v>
      </c>
      <c r="K13764" s="1" t="str">
        <f t="shared" si="1996"/>
        <v>Untreated Water</v>
      </c>
      <c r="O13764">
        <v>2.5000000000000001E-2</v>
      </c>
      <c r="P13764">
        <v>50</v>
      </c>
      <c r="Q13764">
        <v>7.1</v>
      </c>
    </row>
    <row r="13765" spans="1:17" hidden="1" x14ac:dyDescent="0.3">
      <c r="A13765" t="s">
        <v>53139</v>
      </c>
      <c r="B13765" t="s">
        <v>53140</v>
      </c>
      <c r="C13765" s="1" t="str">
        <f t="shared" si="1993"/>
        <v>21:0727</v>
      </c>
      <c r="D13765" s="1" t="str">
        <f t="shared" si="1994"/>
        <v>21:0214</v>
      </c>
      <c r="E13765" t="s">
        <v>53141</v>
      </c>
      <c r="F13765" t="s">
        <v>53142</v>
      </c>
      <c r="H13765">
        <v>63.3222606</v>
      </c>
      <c r="I13765">
        <v>-134.14800009999999</v>
      </c>
      <c r="J13765" s="1" t="str">
        <f t="shared" si="1995"/>
        <v>Fluid (stream)</v>
      </c>
      <c r="K13765" s="1" t="str">
        <f t="shared" si="1996"/>
        <v>Untreated Water</v>
      </c>
      <c r="O13765">
        <v>0.25</v>
      </c>
      <c r="P13765">
        <v>40</v>
      </c>
      <c r="Q13765">
        <v>7.9</v>
      </c>
    </row>
    <row r="13766" spans="1:17" hidden="1" x14ac:dyDescent="0.3">
      <c r="A13766" t="s">
        <v>53143</v>
      </c>
      <c r="B13766" t="s">
        <v>53144</v>
      </c>
      <c r="C13766" s="1" t="str">
        <f t="shared" si="1993"/>
        <v>21:0727</v>
      </c>
      <c r="D13766" s="1" t="str">
        <f t="shared" si="1994"/>
        <v>21:0214</v>
      </c>
      <c r="E13766" t="s">
        <v>53145</v>
      </c>
      <c r="F13766" t="s">
        <v>53146</v>
      </c>
      <c r="H13766">
        <v>63.328785099999997</v>
      </c>
      <c r="I13766">
        <v>-134.0565703</v>
      </c>
      <c r="J13766" s="1" t="str">
        <f t="shared" si="1995"/>
        <v>Fluid (stream)</v>
      </c>
      <c r="K13766" s="1" t="str">
        <f t="shared" si="1996"/>
        <v>Untreated Water</v>
      </c>
      <c r="O13766">
        <v>2.5000000000000001E-2</v>
      </c>
      <c r="P13766">
        <v>20</v>
      </c>
      <c r="Q13766">
        <v>7.2</v>
      </c>
    </row>
    <row r="13767" spans="1:17" hidden="1" x14ac:dyDescent="0.3">
      <c r="A13767" t="s">
        <v>53147</v>
      </c>
      <c r="B13767" t="s">
        <v>53148</v>
      </c>
      <c r="C13767" s="1" t="str">
        <f t="shared" si="1993"/>
        <v>21:0727</v>
      </c>
      <c r="D13767" s="1" t="str">
        <f t="shared" si="1994"/>
        <v>21:0214</v>
      </c>
      <c r="E13767" t="s">
        <v>53149</v>
      </c>
      <c r="F13767" t="s">
        <v>53150</v>
      </c>
      <c r="H13767">
        <v>63.3161615</v>
      </c>
      <c r="I13767">
        <v>-134.00838150000001</v>
      </c>
      <c r="J13767" s="1" t="str">
        <f t="shared" si="1995"/>
        <v>Fluid (stream)</v>
      </c>
      <c r="K13767" s="1" t="str">
        <f t="shared" si="1996"/>
        <v>Untreated Water</v>
      </c>
      <c r="O13767">
        <v>2.5000000000000001E-2</v>
      </c>
      <c r="P13767">
        <v>30</v>
      </c>
      <c r="Q13767">
        <v>7.2</v>
      </c>
    </row>
    <row r="13768" spans="1:17" hidden="1" x14ac:dyDescent="0.3">
      <c r="A13768" t="s">
        <v>53151</v>
      </c>
      <c r="B13768" t="s">
        <v>53152</v>
      </c>
      <c r="C13768" s="1" t="str">
        <f t="shared" si="1993"/>
        <v>21:0727</v>
      </c>
      <c r="D13768" s="1" t="str">
        <f t="shared" si="1994"/>
        <v>21:0214</v>
      </c>
      <c r="E13768" t="s">
        <v>53153</v>
      </c>
      <c r="F13768" t="s">
        <v>53154</v>
      </c>
      <c r="H13768">
        <v>63.316018700000001</v>
      </c>
      <c r="I13768">
        <v>-134.0241149</v>
      </c>
      <c r="J13768" s="1" t="str">
        <f t="shared" si="1995"/>
        <v>Fluid (stream)</v>
      </c>
      <c r="K13768" s="1" t="str">
        <f t="shared" si="1996"/>
        <v>Untreated Water</v>
      </c>
      <c r="O13768">
        <v>2.5000000000000001E-2</v>
      </c>
      <c r="P13768">
        <v>20</v>
      </c>
      <c r="Q13768">
        <v>7</v>
      </c>
    </row>
    <row r="13769" spans="1:17" hidden="1" x14ac:dyDescent="0.3">
      <c r="A13769" t="s">
        <v>53155</v>
      </c>
      <c r="B13769" t="s">
        <v>53156</v>
      </c>
      <c r="C13769" s="1" t="str">
        <f t="shared" si="1993"/>
        <v>21:0727</v>
      </c>
      <c r="D13769" s="1" t="str">
        <f t="shared" si="1994"/>
        <v>21:0214</v>
      </c>
      <c r="E13769" t="s">
        <v>53157</v>
      </c>
      <c r="F13769" t="s">
        <v>53158</v>
      </c>
      <c r="H13769">
        <v>63.2863829</v>
      </c>
      <c r="I13769">
        <v>-134.04033290000001</v>
      </c>
      <c r="J13769" s="1" t="str">
        <f t="shared" si="1995"/>
        <v>Fluid (stream)</v>
      </c>
      <c r="K13769" s="1" t="str">
        <f t="shared" si="1996"/>
        <v>Untreated Water</v>
      </c>
      <c r="O13769">
        <v>2.5000000000000001E-2</v>
      </c>
      <c r="P13769">
        <v>20</v>
      </c>
      <c r="Q13769">
        <v>6</v>
      </c>
    </row>
    <row r="13770" spans="1:17" hidden="1" x14ac:dyDescent="0.3">
      <c r="A13770" t="s">
        <v>53159</v>
      </c>
      <c r="B13770" t="s">
        <v>53160</v>
      </c>
      <c r="C13770" s="1" t="str">
        <f t="shared" si="1993"/>
        <v>21:0727</v>
      </c>
      <c r="D13770" s="1" t="str">
        <f t="shared" si="1994"/>
        <v>21:0214</v>
      </c>
      <c r="E13770" t="s">
        <v>53161</v>
      </c>
      <c r="F13770" t="s">
        <v>53162</v>
      </c>
      <c r="H13770">
        <v>63.269255600000001</v>
      </c>
      <c r="I13770">
        <v>-134.08655759999999</v>
      </c>
      <c r="J13770" s="1" t="str">
        <f t="shared" si="1995"/>
        <v>Fluid (stream)</v>
      </c>
      <c r="K13770" s="1" t="str">
        <f t="shared" si="1996"/>
        <v>Untreated Water</v>
      </c>
      <c r="O13770">
        <v>2.5000000000000001E-2</v>
      </c>
      <c r="P13770">
        <v>20</v>
      </c>
      <c r="Q13770">
        <v>7.3</v>
      </c>
    </row>
    <row r="13771" spans="1:17" hidden="1" x14ac:dyDescent="0.3">
      <c r="A13771" t="s">
        <v>53163</v>
      </c>
      <c r="B13771" t="s">
        <v>53164</v>
      </c>
      <c r="C13771" s="1" t="str">
        <f t="shared" si="1993"/>
        <v>21:0727</v>
      </c>
      <c r="D13771" s="1" t="str">
        <f t="shared" si="1994"/>
        <v>21:0214</v>
      </c>
      <c r="E13771" t="s">
        <v>53165</v>
      </c>
      <c r="F13771" t="s">
        <v>53166</v>
      </c>
      <c r="H13771">
        <v>63.276301799999999</v>
      </c>
      <c r="I13771">
        <v>-134.14894190000001</v>
      </c>
      <c r="J13771" s="1" t="str">
        <f t="shared" si="1995"/>
        <v>Fluid (stream)</v>
      </c>
      <c r="K13771" s="1" t="str">
        <f t="shared" si="1996"/>
        <v>Untreated Water</v>
      </c>
      <c r="O13771">
        <v>2.5000000000000001E-2</v>
      </c>
      <c r="P13771">
        <v>20</v>
      </c>
      <c r="Q13771">
        <v>7.9</v>
      </c>
    </row>
    <row r="13772" spans="1:17" hidden="1" x14ac:dyDescent="0.3">
      <c r="A13772" t="s">
        <v>53167</v>
      </c>
      <c r="B13772" t="s">
        <v>53168</v>
      </c>
      <c r="C13772" s="1" t="str">
        <f t="shared" si="1993"/>
        <v>21:0727</v>
      </c>
      <c r="D13772" s="1" t="str">
        <f>HYPERLINK("http://geochem.nrcan.gc.ca/cdogs/content/svy/svy_e.htm", "")</f>
        <v/>
      </c>
      <c r="G13772" s="1" t="str">
        <f>HYPERLINK("http://geochem.nrcan.gc.ca/cdogs/content/cr_/cr_00086_e.htm", "86")</f>
        <v>86</v>
      </c>
      <c r="J13772" t="s">
        <v>11453</v>
      </c>
      <c r="K13772" t="s">
        <v>11454</v>
      </c>
      <c r="O13772">
        <v>0.53</v>
      </c>
      <c r="P13772">
        <v>80</v>
      </c>
      <c r="Q13772">
        <v>7.5</v>
      </c>
    </row>
    <row r="13773" spans="1:17" hidden="1" x14ac:dyDescent="0.3">
      <c r="A13773" t="s">
        <v>53169</v>
      </c>
      <c r="B13773" t="s">
        <v>53170</v>
      </c>
      <c r="C13773" s="1" t="str">
        <f t="shared" si="1993"/>
        <v>21:0727</v>
      </c>
      <c r="D13773" s="1" t="str">
        <f t="shared" ref="D13773:D13787" si="1997">HYPERLINK("http://geochem.nrcan.gc.ca/cdogs/content/svy/svy210214_e.htm", "21:0214")</f>
        <v>21:0214</v>
      </c>
      <c r="E13773" t="s">
        <v>53171</v>
      </c>
      <c r="F13773" t="s">
        <v>53172</v>
      </c>
      <c r="H13773">
        <v>63.277745899999999</v>
      </c>
      <c r="I13773">
        <v>-134.16087909999999</v>
      </c>
      <c r="J13773" s="1" t="str">
        <f t="shared" ref="J13773:J13787" si="1998">HYPERLINK("http://geochem.nrcan.gc.ca/cdogs/content/kwd/kwd020018_e.htm", "Fluid (stream)")</f>
        <v>Fluid (stream)</v>
      </c>
      <c r="K13773" s="1" t="str">
        <f t="shared" ref="K13773:K13787" si="1999">HYPERLINK("http://geochem.nrcan.gc.ca/cdogs/content/kwd/kwd080007_e.htm", "Untreated Water")</f>
        <v>Untreated Water</v>
      </c>
      <c r="O13773">
        <v>2.5000000000000001E-2</v>
      </c>
      <c r="P13773">
        <v>50</v>
      </c>
      <c r="Q13773">
        <v>7.4</v>
      </c>
    </row>
    <row r="13774" spans="1:17" hidden="1" x14ac:dyDescent="0.3">
      <c r="A13774" t="s">
        <v>53173</v>
      </c>
      <c r="B13774" t="s">
        <v>53174</v>
      </c>
      <c r="C13774" s="1" t="str">
        <f t="shared" si="1993"/>
        <v>21:0727</v>
      </c>
      <c r="D13774" s="1" t="str">
        <f t="shared" si="1997"/>
        <v>21:0214</v>
      </c>
      <c r="E13774" t="s">
        <v>53171</v>
      </c>
      <c r="F13774" t="s">
        <v>53175</v>
      </c>
      <c r="H13774">
        <v>63.277745899999999</v>
      </c>
      <c r="I13774">
        <v>-134.16087909999999</v>
      </c>
      <c r="J13774" s="1" t="str">
        <f t="shared" si="1998"/>
        <v>Fluid (stream)</v>
      </c>
      <c r="K13774" s="1" t="str">
        <f t="shared" si="1999"/>
        <v>Untreated Water</v>
      </c>
      <c r="O13774">
        <v>2.5000000000000001E-2</v>
      </c>
      <c r="P13774">
        <v>40</v>
      </c>
      <c r="Q13774">
        <v>7.3</v>
      </c>
    </row>
    <row r="13775" spans="1:17" hidden="1" x14ac:dyDescent="0.3">
      <c r="A13775" t="s">
        <v>53176</v>
      </c>
      <c r="B13775" t="s">
        <v>53177</v>
      </c>
      <c r="C13775" s="1" t="str">
        <f t="shared" si="1993"/>
        <v>21:0727</v>
      </c>
      <c r="D13775" s="1" t="str">
        <f t="shared" si="1997"/>
        <v>21:0214</v>
      </c>
      <c r="E13775" t="s">
        <v>53178</v>
      </c>
      <c r="F13775" t="s">
        <v>53179</v>
      </c>
      <c r="H13775">
        <v>63.234348400000002</v>
      </c>
      <c r="I13775">
        <v>-134.1608876</v>
      </c>
      <c r="J13775" s="1" t="str">
        <f t="shared" si="1998"/>
        <v>Fluid (stream)</v>
      </c>
      <c r="K13775" s="1" t="str">
        <f t="shared" si="1999"/>
        <v>Untreated Water</v>
      </c>
      <c r="O13775">
        <v>2.5000000000000001E-2</v>
      </c>
      <c r="P13775">
        <v>50</v>
      </c>
      <c r="Q13775">
        <v>8.4</v>
      </c>
    </row>
    <row r="13776" spans="1:17" hidden="1" x14ac:dyDescent="0.3">
      <c r="A13776" t="s">
        <v>53180</v>
      </c>
      <c r="B13776" t="s">
        <v>53181</v>
      </c>
      <c r="C13776" s="1" t="str">
        <f t="shared" si="1993"/>
        <v>21:0727</v>
      </c>
      <c r="D13776" s="1" t="str">
        <f t="shared" si="1997"/>
        <v>21:0214</v>
      </c>
      <c r="E13776" t="s">
        <v>53182</v>
      </c>
      <c r="F13776" t="s">
        <v>53183</v>
      </c>
      <c r="H13776">
        <v>63.214996599999999</v>
      </c>
      <c r="I13776">
        <v>-134.06581729999999</v>
      </c>
      <c r="J13776" s="1" t="str">
        <f t="shared" si="1998"/>
        <v>Fluid (stream)</v>
      </c>
      <c r="K13776" s="1" t="str">
        <f t="shared" si="1999"/>
        <v>Untreated Water</v>
      </c>
      <c r="O13776">
        <v>2.5000000000000001E-2</v>
      </c>
      <c r="P13776">
        <v>40</v>
      </c>
      <c r="Q13776">
        <v>7.1</v>
      </c>
    </row>
    <row r="13777" spans="1:17" hidden="1" x14ac:dyDescent="0.3">
      <c r="A13777" t="s">
        <v>53184</v>
      </c>
      <c r="B13777" t="s">
        <v>53185</v>
      </c>
      <c r="C13777" s="1" t="str">
        <f t="shared" si="1993"/>
        <v>21:0727</v>
      </c>
      <c r="D13777" s="1" t="str">
        <f t="shared" si="1997"/>
        <v>21:0214</v>
      </c>
      <c r="E13777" t="s">
        <v>53186</v>
      </c>
      <c r="F13777" t="s">
        <v>53187</v>
      </c>
      <c r="H13777">
        <v>63.200023000000002</v>
      </c>
      <c r="I13777">
        <v>-134.01632230000001</v>
      </c>
      <c r="J13777" s="1" t="str">
        <f t="shared" si="1998"/>
        <v>Fluid (stream)</v>
      </c>
      <c r="K13777" s="1" t="str">
        <f t="shared" si="1999"/>
        <v>Untreated Water</v>
      </c>
      <c r="O13777">
        <v>2.5000000000000001E-2</v>
      </c>
      <c r="P13777">
        <v>30</v>
      </c>
      <c r="Q13777">
        <v>7.7</v>
      </c>
    </row>
    <row r="13778" spans="1:17" hidden="1" x14ac:dyDescent="0.3">
      <c r="A13778" t="s">
        <v>53188</v>
      </c>
      <c r="B13778" t="s">
        <v>53189</v>
      </c>
      <c r="C13778" s="1" t="str">
        <f t="shared" si="1993"/>
        <v>21:0727</v>
      </c>
      <c r="D13778" s="1" t="str">
        <f t="shared" si="1997"/>
        <v>21:0214</v>
      </c>
      <c r="E13778" t="s">
        <v>53190</v>
      </c>
      <c r="F13778" t="s">
        <v>53191</v>
      </c>
      <c r="H13778">
        <v>63.172248400000001</v>
      </c>
      <c r="I13778">
        <v>-134.04487320000001</v>
      </c>
      <c r="J13778" s="1" t="str">
        <f t="shared" si="1998"/>
        <v>Fluid (stream)</v>
      </c>
      <c r="K13778" s="1" t="str">
        <f t="shared" si="1999"/>
        <v>Untreated Water</v>
      </c>
      <c r="O13778">
        <v>2.5000000000000001E-2</v>
      </c>
      <c r="P13778">
        <v>50</v>
      </c>
      <c r="Q13778">
        <v>8</v>
      </c>
    </row>
    <row r="13779" spans="1:17" hidden="1" x14ac:dyDescent="0.3">
      <c r="A13779" t="s">
        <v>53192</v>
      </c>
      <c r="B13779" t="s">
        <v>53193</v>
      </c>
      <c r="C13779" s="1" t="str">
        <f t="shared" si="1993"/>
        <v>21:0727</v>
      </c>
      <c r="D13779" s="1" t="str">
        <f t="shared" si="1997"/>
        <v>21:0214</v>
      </c>
      <c r="E13779" t="s">
        <v>53194</v>
      </c>
      <c r="F13779" t="s">
        <v>53195</v>
      </c>
      <c r="H13779">
        <v>63.194128399999997</v>
      </c>
      <c r="I13779">
        <v>-134.0523992</v>
      </c>
      <c r="J13779" s="1" t="str">
        <f t="shared" si="1998"/>
        <v>Fluid (stream)</v>
      </c>
      <c r="K13779" s="1" t="str">
        <f t="shared" si="1999"/>
        <v>Untreated Water</v>
      </c>
      <c r="O13779">
        <v>2.5000000000000001E-2</v>
      </c>
      <c r="P13779">
        <v>30</v>
      </c>
      <c r="Q13779">
        <v>7.5</v>
      </c>
    </row>
    <row r="13780" spans="1:17" hidden="1" x14ac:dyDescent="0.3">
      <c r="A13780" t="s">
        <v>53196</v>
      </c>
      <c r="B13780" t="s">
        <v>53197</v>
      </c>
      <c r="C13780" s="1" t="str">
        <f t="shared" si="1993"/>
        <v>21:0727</v>
      </c>
      <c r="D13780" s="1" t="str">
        <f t="shared" si="1997"/>
        <v>21:0214</v>
      </c>
      <c r="E13780" t="s">
        <v>53198</v>
      </c>
      <c r="F13780" t="s">
        <v>53199</v>
      </c>
      <c r="H13780">
        <v>63.196232899999998</v>
      </c>
      <c r="I13780">
        <v>-134.1099748</v>
      </c>
      <c r="J13780" s="1" t="str">
        <f t="shared" si="1998"/>
        <v>Fluid (stream)</v>
      </c>
      <c r="K13780" s="1" t="str">
        <f t="shared" si="1999"/>
        <v>Untreated Water</v>
      </c>
      <c r="O13780">
        <v>2.5000000000000001E-2</v>
      </c>
      <c r="P13780">
        <v>30</v>
      </c>
      <c r="Q13780">
        <v>7</v>
      </c>
    </row>
    <row r="13781" spans="1:17" hidden="1" x14ac:dyDescent="0.3">
      <c r="A13781" t="s">
        <v>53200</v>
      </c>
      <c r="B13781" t="s">
        <v>53201</v>
      </c>
      <c r="C13781" s="1" t="str">
        <f t="shared" si="1993"/>
        <v>21:0727</v>
      </c>
      <c r="D13781" s="1" t="str">
        <f t="shared" si="1997"/>
        <v>21:0214</v>
      </c>
      <c r="E13781" t="s">
        <v>53202</v>
      </c>
      <c r="F13781" t="s">
        <v>53203</v>
      </c>
      <c r="H13781">
        <v>63.165839300000002</v>
      </c>
      <c r="I13781">
        <v>-134.21638659999999</v>
      </c>
      <c r="J13781" s="1" t="str">
        <f t="shared" si="1998"/>
        <v>Fluid (stream)</v>
      </c>
      <c r="K13781" s="1" t="str">
        <f t="shared" si="1999"/>
        <v>Untreated Water</v>
      </c>
      <c r="O13781">
        <v>2.5000000000000001E-2</v>
      </c>
      <c r="P13781">
        <v>60</v>
      </c>
      <c r="Q13781">
        <v>7.4</v>
      </c>
    </row>
    <row r="13782" spans="1:17" hidden="1" x14ac:dyDescent="0.3">
      <c r="A13782" t="s">
        <v>53204</v>
      </c>
      <c r="B13782" t="s">
        <v>53205</v>
      </c>
      <c r="C13782" s="1" t="str">
        <f t="shared" si="1993"/>
        <v>21:0727</v>
      </c>
      <c r="D13782" s="1" t="str">
        <f t="shared" si="1997"/>
        <v>21:0214</v>
      </c>
      <c r="E13782" t="s">
        <v>53206</v>
      </c>
      <c r="F13782" t="s">
        <v>53207</v>
      </c>
      <c r="H13782">
        <v>63.159947699999996</v>
      </c>
      <c r="I13782">
        <v>-134.18390830000001</v>
      </c>
      <c r="J13782" s="1" t="str">
        <f t="shared" si="1998"/>
        <v>Fluid (stream)</v>
      </c>
      <c r="K13782" s="1" t="str">
        <f t="shared" si="1999"/>
        <v>Untreated Water</v>
      </c>
      <c r="O13782">
        <v>2.5000000000000001E-2</v>
      </c>
      <c r="P13782">
        <v>40</v>
      </c>
      <c r="Q13782">
        <v>7.4</v>
      </c>
    </row>
    <row r="13783" spans="1:17" hidden="1" x14ac:dyDescent="0.3">
      <c r="A13783" t="s">
        <v>53208</v>
      </c>
      <c r="B13783" t="s">
        <v>53209</v>
      </c>
      <c r="C13783" s="1" t="str">
        <f t="shared" si="1993"/>
        <v>21:0727</v>
      </c>
      <c r="D13783" s="1" t="str">
        <f t="shared" si="1997"/>
        <v>21:0214</v>
      </c>
      <c r="E13783" t="s">
        <v>53210</v>
      </c>
      <c r="F13783" t="s">
        <v>53211</v>
      </c>
      <c r="H13783">
        <v>63.190188200000001</v>
      </c>
      <c r="I13783">
        <v>-134.28575989999999</v>
      </c>
      <c r="J13783" s="1" t="str">
        <f t="shared" si="1998"/>
        <v>Fluid (stream)</v>
      </c>
      <c r="K13783" s="1" t="str">
        <f t="shared" si="1999"/>
        <v>Untreated Water</v>
      </c>
      <c r="O13783">
        <v>2.5000000000000001E-2</v>
      </c>
      <c r="P13783">
        <v>30</v>
      </c>
      <c r="Q13783">
        <v>7</v>
      </c>
    </row>
    <row r="13784" spans="1:17" hidden="1" x14ac:dyDescent="0.3">
      <c r="A13784" t="s">
        <v>53212</v>
      </c>
      <c r="B13784" t="s">
        <v>53213</v>
      </c>
      <c r="C13784" s="1" t="str">
        <f t="shared" si="1993"/>
        <v>21:0727</v>
      </c>
      <c r="D13784" s="1" t="str">
        <f t="shared" si="1997"/>
        <v>21:0214</v>
      </c>
      <c r="E13784" t="s">
        <v>53214</v>
      </c>
      <c r="F13784" t="s">
        <v>53215</v>
      </c>
      <c r="H13784">
        <v>63.196584299999998</v>
      </c>
      <c r="I13784">
        <v>-134.28152700000001</v>
      </c>
      <c r="J13784" s="1" t="str">
        <f t="shared" si="1998"/>
        <v>Fluid (stream)</v>
      </c>
      <c r="K13784" s="1" t="str">
        <f t="shared" si="1999"/>
        <v>Untreated Water</v>
      </c>
      <c r="O13784">
        <v>2.5000000000000001E-2</v>
      </c>
      <c r="P13784">
        <v>30</v>
      </c>
      <c r="Q13784">
        <v>7.3</v>
      </c>
    </row>
    <row r="13785" spans="1:17" hidden="1" x14ac:dyDescent="0.3">
      <c r="A13785" t="s">
        <v>53216</v>
      </c>
      <c r="B13785" t="s">
        <v>53217</v>
      </c>
      <c r="C13785" s="1" t="str">
        <f t="shared" si="1993"/>
        <v>21:0727</v>
      </c>
      <c r="D13785" s="1" t="str">
        <f t="shared" si="1997"/>
        <v>21:0214</v>
      </c>
      <c r="E13785" t="s">
        <v>53218</v>
      </c>
      <c r="F13785" t="s">
        <v>53219</v>
      </c>
      <c r="H13785">
        <v>63.234279200000003</v>
      </c>
      <c r="I13785">
        <v>-134.27579220000001</v>
      </c>
      <c r="J13785" s="1" t="str">
        <f t="shared" si="1998"/>
        <v>Fluid (stream)</v>
      </c>
      <c r="K13785" s="1" t="str">
        <f t="shared" si="1999"/>
        <v>Untreated Water</v>
      </c>
      <c r="O13785">
        <v>2.5000000000000001E-2</v>
      </c>
      <c r="P13785">
        <v>20</v>
      </c>
      <c r="Q13785">
        <v>7.3</v>
      </c>
    </row>
    <row r="13786" spans="1:17" hidden="1" x14ac:dyDescent="0.3">
      <c r="A13786" t="s">
        <v>53220</v>
      </c>
      <c r="B13786" t="s">
        <v>53221</v>
      </c>
      <c r="C13786" s="1" t="str">
        <f t="shared" si="1993"/>
        <v>21:0727</v>
      </c>
      <c r="D13786" s="1" t="str">
        <f t="shared" si="1997"/>
        <v>21:0214</v>
      </c>
      <c r="E13786" t="s">
        <v>53222</v>
      </c>
      <c r="F13786" t="s">
        <v>53223</v>
      </c>
      <c r="H13786">
        <v>63.239562900000003</v>
      </c>
      <c r="I13786">
        <v>-134.2629987</v>
      </c>
      <c r="J13786" s="1" t="str">
        <f t="shared" si="1998"/>
        <v>Fluid (stream)</v>
      </c>
      <c r="K13786" s="1" t="str">
        <f t="shared" si="1999"/>
        <v>Untreated Water</v>
      </c>
      <c r="O13786">
        <v>2.5000000000000001E-2</v>
      </c>
      <c r="P13786">
        <v>20</v>
      </c>
      <c r="Q13786">
        <v>6.7</v>
      </c>
    </row>
    <row r="13787" spans="1:17" hidden="1" x14ac:dyDescent="0.3">
      <c r="A13787" t="s">
        <v>53224</v>
      </c>
      <c r="B13787" t="s">
        <v>53225</v>
      </c>
      <c r="C13787" s="1" t="str">
        <f t="shared" si="1993"/>
        <v>21:0727</v>
      </c>
      <c r="D13787" s="1" t="str">
        <f t="shared" si="1997"/>
        <v>21:0214</v>
      </c>
      <c r="E13787" t="s">
        <v>53226</v>
      </c>
      <c r="F13787" t="s">
        <v>53227</v>
      </c>
      <c r="H13787">
        <v>63.262739000000003</v>
      </c>
      <c r="I13787">
        <v>-134.26497599999999</v>
      </c>
      <c r="J13787" s="1" t="str">
        <f t="shared" si="1998"/>
        <v>Fluid (stream)</v>
      </c>
      <c r="K13787" s="1" t="str">
        <f t="shared" si="1999"/>
        <v>Untreated Water</v>
      </c>
      <c r="O13787">
        <v>2.5000000000000001E-2</v>
      </c>
      <c r="P13787">
        <v>40</v>
      </c>
      <c r="Q13787">
        <v>7.3</v>
      </c>
    </row>
    <row r="13788" spans="1:17" hidden="1" x14ac:dyDescent="0.3">
      <c r="A13788" t="s">
        <v>53228</v>
      </c>
      <c r="B13788" t="s">
        <v>53229</v>
      </c>
      <c r="C13788" s="1" t="str">
        <f t="shared" si="1993"/>
        <v>21:0727</v>
      </c>
      <c r="D13788" s="1" t="str">
        <f>HYPERLINK("http://geochem.nrcan.gc.ca/cdogs/content/svy/svy_e.htm", "")</f>
        <v/>
      </c>
      <c r="G13788" s="1" t="str">
        <f>HYPERLINK("http://geochem.nrcan.gc.ca/cdogs/content/cr_/cr_00085_e.htm", "85")</f>
        <v>85</v>
      </c>
      <c r="J13788" t="s">
        <v>11453</v>
      </c>
      <c r="K13788" t="s">
        <v>11454</v>
      </c>
      <c r="O13788">
        <v>0.35</v>
      </c>
      <c r="P13788">
        <v>50</v>
      </c>
      <c r="Q13788">
        <v>8.1999999999999993</v>
      </c>
    </row>
    <row r="13789" spans="1:17" hidden="1" x14ac:dyDescent="0.3">
      <c r="A13789" t="s">
        <v>53230</v>
      </c>
      <c r="B13789" t="s">
        <v>53231</v>
      </c>
      <c r="C13789" s="1" t="str">
        <f t="shared" si="1993"/>
        <v>21:0727</v>
      </c>
      <c r="D13789" s="1" t="str">
        <f t="shared" ref="D13789:D13804" si="2000">HYPERLINK("http://geochem.nrcan.gc.ca/cdogs/content/svy/svy210214_e.htm", "21:0214")</f>
        <v>21:0214</v>
      </c>
      <c r="E13789" t="s">
        <v>53232</v>
      </c>
      <c r="F13789" t="s">
        <v>53233</v>
      </c>
      <c r="H13789">
        <v>63.260195099999997</v>
      </c>
      <c r="I13789">
        <v>-134.24535879999999</v>
      </c>
      <c r="J13789" s="1" t="str">
        <f t="shared" ref="J13789:J13804" si="2001">HYPERLINK("http://geochem.nrcan.gc.ca/cdogs/content/kwd/kwd020018_e.htm", "Fluid (stream)")</f>
        <v>Fluid (stream)</v>
      </c>
      <c r="K13789" s="1" t="str">
        <f t="shared" ref="K13789:K13804" si="2002">HYPERLINK("http://geochem.nrcan.gc.ca/cdogs/content/kwd/kwd080007_e.htm", "Untreated Water")</f>
        <v>Untreated Water</v>
      </c>
      <c r="O13789">
        <v>2.5000000000000001E-2</v>
      </c>
      <c r="P13789">
        <v>30</v>
      </c>
      <c r="Q13789">
        <v>5.9</v>
      </c>
    </row>
    <row r="13790" spans="1:17" hidden="1" x14ac:dyDescent="0.3">
      <c r="A13790" t="s">
        <v>53234</v>
      </c>
      <c r="B13790" t="s">
        <v>53235</v>
      </c>
      <c r="C13790" s="1" t="str">
        <f t="shared" si="1993"/>
        <v>21:0727</v>
      </c>
      <c r="D13790" s="1" t="str">
        <f t="shared" si="2000"/>
        <v>21:0214</v>
      </c>
      <c r="E13790" t="s">
        <v>53236</v>
      </c>
      <c r="F13790" t="s">
        <v>53237</v>
      </c>
      <c r="H13790">
        <v>63.268967500000002</v>
      </c>
      <c r="I13790">
        <v>-134.27185130000001</v>
      </c>
      <c r="J13790" s="1" t="str">
        <f t="shared" si="2001"/>
        <v>Fluid (stream)</v>
      </c>
      <c r="K13790" s="1" t="str">
        <f t="shared" si="2002"/>
        <v>Untreated Water</v>
      </c>
      <c r="O13790">
        <v>0.88</v>
      </c>
      <c r="P13790">
        <v>30</v>
      </c>
      <c r="Q13790">
        <v>8.1</v>
      </c>
    </row>
    <row r="13791" spans="1:17" hidden="1" x14ac:dyDescent="0.3">
      <c r="A13791" t="s">
        <v>53238</v>
      </c>
      <c r="B13791" t="s">
        <v>53239</v>
      </c>
      <c r="C13791" s="1" t="str">
        <f t="shared" si="1993"/>
        <v>21:0727</v>
      </c>
      <c r="D13791" s="1" t="str">
        <f t="shared" si="2000"/>
        <v>21:0214</v>
      </c>
      <c r="E13791" t="s">
        <v>53240</v>
      </c>
      <c r="F13791" t="s">
        <v>53241</v>
      </c>
      <c r="H13791">
        <v>63.270034199999998</v>
      </c>
      <c r="I13791">
        <v>-134.25938919999999</v>
      </c>
      <c r="J13791" s="1" t="str">
        <f t="shared" si="2001"/>
        <v>Fluid (stream)</v>
      </c>
      <c r="K13791" s="1" t="str">
        <f t="shared" si="2002"/>
        <v>Untreated Water</v>
      </c>
      <c r="O13791">
        <v>2.5000000000000001E-2</v>
      </c>
      <c r="P13791">
        <v>40</v>
      </c>
      <c r="Q13791">
        <v>6.9</v>
      </c>
    </row>
    <row r="13792" spans="1:17" hidden="1" x14ac:dyDescent="0.3">
      <c r="A13792" t="s">
        <v>53242</v>
      </c>
      <c r="B13792" t="s">
        <v>53243</v>
      </c>
      <c r="C13792" s="1" t="str">
        <f t="shared" si="1993"/>
        <v>21:0727</v>
      </c>
      <c r="D13792" s="1" t="str">
        <f t="shared" si="2000"/>
        <v>21:0214</v>
      </c>
      <c r="E13792" t="s">
        <v>53244</v>
      </c>
      <c r="F13792" t="s">
        <v>53245</v>
      </c>
      <c r="H13792">
        <v>63.263209099999997</v>
      </c>
      <c r="I13792">
        <v>-134.32744299999999</v>
      </c>
      <c r="J13792" s="1" t="str">
        <f t="shared" si="2001"/>
        <v>Fluid (stream)</v>
      </c>
      <c r="K13792" s="1" t="str">
        <f t="shared" si="2002"/>
        <v>Untreated Water</v>
      </c>
      <c r="O13792">
        <v>2.5000000000000001E-2</v>
      </c>
      <c r="P13792">
        <v>80</v>
      </c>
      <c r="Q13792">
        <v>7.1</v>
      </c>
    </row>
    <row r="13793" spans="1:17" hidden="1" x14ac:dyDescent="0.3">
      <c r="A13793" t="s">
        <v>53246</v>
      </c>
      <c r="B13793" t="s">
        <v>53247</v>
      </c>
      <c r="C13793" s="1" t="str">
        <f t="shared" si="1993"/>
        <v>21:0727</v>
      </c>
      <c r="D13793" s="1" t="str">
        <f t="shared" si="2000"/>
        <v>21:0214</v>
      </c>
      <c r="E13793" t="s">
        <v>53244</v>
      </c>
      <c r="F13793" t="s">
        <v>53248</v>
      </c>
      <c r="H13793">
        <v>63.263209099999997</v>
      </c>
      <c r="I13793">
        <v>-134.32744299999999</v>
      </c>
      <c r="J13793" s="1" t="str">
        <f t="shared" si="2001"/>
        <v>Fluid (stream)</v>
      </c>
      <c r="K13793" s="1" t="str">
        <f t="shared" si="2002"/>
        <v>Untreated Water</v>
      </c>
      <c r="O13793">
        <v>2.5000000000000001E-2</v>
      </c>
      <c r="P13793">
        <v>60</v>
      </c>
      <c r="Q13793">
        <v>7.5</v>
      </c>
    </row>
    <row r="13794" spans="1:17" hidden="1" x14ac:dyDescent="0.3">
      <c r="A13794" t="s">
        <v>53249</v>
      </c>
      <c r="B13794" t="s">
        <v>53250</v>
      </c>
      <c r="C13794" s="1" t="str">
        <f t="shared" si="1993"/>
        <v>21:0727</v>
      </c>
      <c r="D13794" s="1" t="str">
        <f t="shared" si="2000"/>
        <v>21:0214</v>
      </c>
      <c r="E13794" t="s">
        <v>53251</v>
      </c>
      <c r="F13794" t="s">
        <v>53252</v>
      </c>
      <c r="H13794">
        <v>63.257390399999998</v>
      </c>
      <c r="I13794">
        <v>-134.33837500000001</v>
      </c>
      <c r="J13794" s="1" t="str">
        <f t="shared" si="2001"/>
        <v>Fluid (stream)</v>
      </c>
      <c r="K13794" s="1" t="str">
        <f t="shared" si="2002"/>
        <v>Untreated Water</v>
      </c>
      <c r="O13794">
        <v>2.5000000000000001E-2</v>
      </c>
      <c r="P13794">
        <v>50</v>
      </c>
      <c r="Q13794">
        <v>7.5</v>
      </c>
    </row>
    <row r="13795" spans="1:17" hidden="1" x14ac:dyDescent="0.3">
      <c r="A13795" t="s">
        <v>53253</v>
      </c>
      <c r="B13795" t="s">
        <v>53254</v>
      </c>
      <c r="C13795" s="1" t="str">
        <f t="shared" si="1993"/>
        <v>21:0727</v>
      </c>
      <c r="D13795" s="1" t="str">
        <f t="shared" si="2000"/>
        <v>21:0214</v>
      </c>
      <c r="E13795" t="s">
        <v>53255</v>
      </c>
      <c r="F13795" t="s">
        <v>53256</v>
      </c>
      <c r="H13795">
        <v>63.265717000000002</v>
      </c>
      <c r="I13795">
        <v>-134.40236010000001</v>
      </c>
      <c r="J13795" s="1" t="str">
        <f t="shared" si="2001"/>
        <v>Fluid (stream)</v>
      </c>
      <c r="K13795" s="1" t="str">
        <f t="shared" si="2002"/>
        <v>Untreated Water</v>
      </c>
      <c r="O13795">
        <v>2.5000000000000001E-2</v>
      </c>
      <c r="P13795">
        <v>40</v>
      </c>
      <c r="Q13795">
        <v>7.6</v>
      </c>
    </row>
    <row r="13796" spans="1:17" hidden="1" x14ac:dyDescent="0.3">
      <c r="A13796" t="s">
        <v>53257</v>
      </c>
      <c r="B13796" t="s">
        <v>53258</v>
      </c>
      <c r="C13796" s="1" t="str">
        <f t="shared" si="1993"/>
        <v>21:0727</v>
      </c>
      <c r="D13796" s="1" t="str">
        <f t="shared" si="2000"/>
        <v>21:0214</v>
      </c>
      <c r="E13796" t="s">
        <v>53259</v>
      </c>
      <c r="F13796" t="s">
        <v>53260</v>
      </c>
      <c r="H13796">
        <v>63.455902399999999</v>
      </c>
      <c r="I13796">
        <v>-135.71045789999999</v>
      </c>
      <c r="J13796" s="1" t="str">
        <f t="shared" si="2001"/>
        <v>Fluid (stream)</v>
      </c>
      <c r="K13796" s="1" t="str">
        <f t="shared" si="2002"/>
        <v>Untreated Water</v>
      </c>
      <c r="O13796">
        <v>2.5000000000000001E-2</v>
      </c>
      <c r="P13796">
        <v>60</v>
      </c>
      <c r="Q13796">
        <v>7.3</v>
      </c>
    </row>
    <row r="13797" spans="1:17" hidden="1" x14ac:dyDescent="0.3">
      <c r="A13797" t="s">
        <v>53261</v>
      </c>
      <c r="B13797" t="s">
        <v>53262</v>
      </c>
      <c r="C13797" s="1" t="str">
        <f t="shared" si="1993"/>
        <v>21:0727</v>
      </c>
      <c r="D13797" s="1" t="str">
        <f t="shared" si="2000"/>
        <v>21:0214</v>
      </c>
      <c r="E13797" t="s">
        <v>53263</v>
      </c>
      <c r="F13797" t="s">
        <v>53264</v>
      </c>
      <c r="H13797">
        <v>63.481128200000001</v>
      </c>
      <c r="I13797">
        <v>-135.6507593</v>
      </c>
      <c r="J13797" s="1" t="str">
        <f t="shared" si="2001"/>
        <v>Fluid (stream)</v>
      </c>
      <c r="K13797" s="1" t="str">
        <f t="shared" si="2002"/>
        <v>Untreated Water</v>
      </c>
      <c r="O13797">
        <v>2.5000000000000001E-2</v>
      </c>
      <c r="P13797">
        <v>50</v>
      </c>
      <c r="Q13797">
        <v>7.4</v>
      </c>
    </row>
    <row r="13798" spans="1:17" hidden="1" x14ac:dyDescent="0.3">
      <c r="A13798" t="s">
        <v>53265</v>
      </c>
      <c r="B13798" t="s">
        <v>53266</v>
      </c>
      <c r="C13798" s="1" t="str">
        <f t="shared" si="1993"/>
        <v>21:0727</v>
      </c>
      <c r="D13798" s="1" t="str">
        <f t="shared" si="2000"/>
        <v>21:0214</v>
      </c>
      <c r="E13798" t="s">
        <v>53267</v>
      </c>
      <c r="F13798" t="s">
        <v>53268</v>
      </c>
      <c r="H13798">
        <v>63.416739999999997</v>
      </c>
      <c r="I13798">
        <v>-135.72197009999999</v>
      </c>
      <c r="J13798" s="1" t="str">
        <f t="shared" si="2001"/>
        <v>Fluid (stream)</v>
      </c>
      <c r="K13798" s="1" t="str">
        <f t="shared" si="2002"/>
        <v>Untreated Water</v>
      </c>
      <c r="O13798">
        <v>2.5000000000000001E-2</v>
      </c>
      <c r="P13798">
        <v>30</v>
      </c>
      <c r="Q13798">
        <v>5.9</v>
      </c>
    </row>
    <row r="13799" spans="1:17" hidden="1" x14ac:dyDescent="0.3">
      <c r="A13799" t="s">
        <v>53269</v>
      </c>
      <c r="B13799" t="s">
        <v>53270</v>
      </c>
      <c r="C13799" s="1" t="str">
        <f t="shared" si="1993"/>
        <v>21:0727</v>
      </c>
      <c r="D13799" s="1" t="str">
        <f t="shared" si="2000"/>
        <v>21:0214</v>
      </c>
      <c r="E13799" t="s">
        <v>53271</v>
      </c>
      <c r="F13799" t="s">
        <v>53272</v>
      </c>
      <c r="H13799">
        <v>63.417974000000001</v>
      </c>
      <c r="I13799">
        <v>-135.68076009999999</v>
      </c>
      <c r="J13799" s="1" t="str">
        <f t="shared" si="2001"/>
        <v>Fluid (stream)</v>
      </c>
      <c r="K13799" s="1" t="str">
        <f t="shared" si="2002"/>
        <v>Untreated Water</v>
      </c>
      <c r="O13799">
        <v>2.5000000000000001E-2</v>
      </c>
      <c r="P13799">
        <v>30</v>
      </c>
      <c r="Q13799">
        <v>6.5</v>
      </c>
    </row>
    <row r="13800" spans="1:17" hidden="1" x14ac:dyDescent="0.3">
      <c r="A13800" t="s">
        <v>53273</v>
      </c>
      <c r="B13800" t="s">
        <v>53274</v>
      </c>
      <c r="C13800" s="1" t="str">
        <f t="shared" si="1993"/>
        <v>21:0727</v>
      </c>
      <c r="D13800" s="1" t="str">
        <f t="shared" si="2000"/>
        <v>21:0214</v>
      </c>
      <c r="E13800" t="s">
        <v>53275</v>
      </c>
      <c r="F13800" t="s">
        <v>53276</v>
      </c>
      <c r="H13800">
        <v>63.417604699999998</v>
      </c>
      <c r="I13800">
        <v>-135.64427739999999</v>
      </c>
      <c r="J13800" s="1" t="str">
        <f t="shared" si="2001"/>
        <v>Fluid (stream)</v>
      </c>
      <c r="K13800" s="1" t="str">
        <f t="shared" si="2002"/>
        <v>Untreated Water</v>
      </c>
      <c r="O13800">
        <v>2.5000000000000001E-2</v>
      </c>
      <c r="P13800">
        <v>30</v>
      </c>
      <c r="Q13800">
        <v>6.6</v>
      </c>
    </row>
    <row r="13801" spans="1:17" hidden="1" x14ac:dyDescent="0.3">
      <c r="A13801" t="s">
        <v>53277</v>
      </c>
      <c r="B13801" t="s">
        <v>53278</v>
      </c>
      <c r="C13801" s="1" t="str">
        <f t="shared" si="1993"/>
        <v>21:0727</v>
      </c>
      <c r="D13801" s="1" t="str">
        <f t="shared" si="2000"/>
        <v>21:0214</v>
      </c>
      <c r="E13801" t="s">
        <v>53279</v>
      </c>
      <c r="F13801" t="s">
        <v>53280</v>
      </c>
      <c r="H13801">
        <v>63.347769900000003</v>
      </c>
      <c r="I13801">
        <v>-135.65584899999999</v>
      </c>
      <c r="J13801" s="1" t="str">
        <f t="shared" si="2001"/>
        <v>Fluid (stream)</v>
      </c>
      <c r="K13801" s="1" t="str">
        <f t="shared" si="2002"/>
        <v>Untreated Water</v>
      </c>
      <c r="O13801">
        <v>2.5000000000000001E-2</v>
      </c>
      <c r="P13801">
        <v>60</v>
      </c>
      <c r="Q13801">
        <v>6.8</v>
      </c>
    </row>
    <row r="13802" spans="1:17" hidden="1" x14ac:dyDescent="0.3">
      <c r="A13802" t="s">
        <v>53281</v>
      </c>
      <c r="B13802" t="s">
        <v>53282</v>
      </c>
      <c r="C13802" s="1" t="str">
        <f t="shared" si="1993"/>
        <v>21:0727</v>
      </c>
      <c r="D13802" s="1" t="str">
        <f t="shared" si="2000"/>
        <v>21:0214</v>
      </c>
      <c r="E13802" t="s">
        <v>53283</v>
      </c>
      <c r="F13802" t="s">
        <v>53284</v>
      </c>
      <c r="H13802">
        <v>63.363028399999997</v>
      </c>
      <c r="I13802">
        <v>-135.71025209999999</v>
      </c>
      <c r="J13802" s="1" t="str">
        <f t="shared" si="2001"/>
        <v>Fluid (stream)</v>
      </c>
      <c r="K13802" s="1" t="str">
        <f t="shared" si="2002"/>
        <v>Untreated Water</v>
      </c>
      <c r="O13802">
        <v>2.5000000000000001E-2</v>
      </c>
      <c r="P13802">
        <v>50</v>
      </c>
      <c r="Q13802">
        <v>6.6</v>
      </c>
    </row>
    <row r="13803" spans="1:17" hidden="1" x14ac:dyDescent="0.3">
      <c r="A13803" t="s">
        <v>53285</v>
      </c>
      <c r="B13803" t="s">
        <v>53286</v>
      </c>
      <c r="C13803" s="1" t="str">
        <f t="shared" si="1993"/>
        <v>21:0727</v>
      </c>
      <c r="D13803" s="1" t="str">
        <f t="shared" si="2000"/>
        <v>21:0214</v>
      </c>
      <c r="E13803" t="s">
        <v>53287</v>
      </c>
      <c r="F13803" t="s">
        <v>53288</v>
      </c>
      <c r="H13803">
        <v>63.378986400000002</v>
      </c>
      <c r="I13803">
        <v>-135.71022450000001</v>
      </c>
      <c r="J13803" s="1" t="str">
        <f t="shared" si="2001"/>
        <v>Fluid (stream)</v>
      </c>
      <c r="K13803" s="1" t="str">
        <f t="shared" si="2002"/>
        <v>Untreated Water</v>
      </c>
      <c r="O13803">
        <v>2.5000000000000001E-2</v>
      </c>
      <c r="P13803">
        <v>80</v>
      </c>
      <c r="Q13803">
        <v>7.3</v>
      </c>
    </row>
    <row r="13804" spans="1:17" hidden="1" x14ac:dyDescent="0.3">
      <c r="A13804" t="s">
        <v>53289</v>
      </c>
      <c r="B13804" t="s">
        <v>53290</v>
      </c>
      <c r="C13804" s="1" t="str">
        <f t="shared" si="1993"/>
        <v>21:0727</v>
      </c>
      <c r="D13804" s="1" t="str">
        <f t="shared" si="2000"/>
        <v>21:0214</v>
      </c>
      <c r="E13804" t="s">
        <v>53291</v>
      </c>
      <c r="F13804" t="s">
        <v>53292</v>
      </c>
      <c r="H13804">
        <v>63.3770527</v>
      </c>
      <c r="I13804">
        <v>-135.79950270000001</v>
      </c>
      <c r="J13804" s="1" t="str">
        <f t="shared" si="2001"/>
        <v>Fluid (stream)</v>
      </c>
      <c r="K13804" s="1" t="str">
        <f t="shared" si="2002"/>
        <v>Untreated Water</v>
      </c>
      <c r="O13804">
        <v>2.5000000000000001E-2</v>
      </c>
      <c r="P13804">
        <v>50</v>
      </c>
      <c r="Q13804">
        <v>6.7</v>
      </c>
    </row>
    <row r="13805" spans="1:17" hidden="1" x14ac:dyDescent="0.3">
      <c r="A13805" t="s">
        <v>53293</v>
      </c>
      <c r="B13805" t="s">
        <v>53294</v>
      </c>
      <c r="C13805" s="1" t="str">
        <f t="shared" si="1993"/>
        <v>21:0727</v>
      </c>
      <c r="D13805" s="1" t="str">
        <f>HYPERLINK("http://geochem.nrcan.gc.ca/cdogs/content/svy/svy_e.htm", "")</f>
        <v/>
      </c>
      <c r="G13805" s="1" t="str">
        <f>HYPERLINK("http://geochem.nrcan.gc.ca/cdogs/content/cr_/cr_00084_e.htm", "84")</f>
        <v>84</v>
      </c>
      <c r="J13805" t="s">
        <v>11453</v>
      </c>
      <c r="K13805" t="s">
        <v>11454</v>
      </c>
      <c r="O13805">
        <v>0.23</v>
      </c>
      <c r="P13805">
        <v>40</v>
      </c>
      <c r="Q13805">
        <v>7.6</v>
      </c>
    </row>
    <row r="13806" spans="1:17" hidden="1" x14ac:dyDescent="0.3">
      <c r="A13806" t="s">
        <v>53295</v>
      </c>
      <c r="B13806" t="s">
        <v>53296</v>
      </c>
      <c r="C13806" s="1" t="str">
        <f t="shared" si="1993"/>
        <v>21:0727</v>
      </c>
      <c r="D13806" s="1" t="str">
        <f t="shared" ref="D13806:D13828" si="2003">HYPERLINK("http://geochem.nrcan.gc.ca/cdogs/content/svy/svy210214_e.htm", "21:0214")</f>
        <v>21:0214</v>
      </c>
      <c r="E13806" t="s">
        <v>53297</v>
      </c>
      <c r="F13806" t="s">
        <v>53298</v>
      </c>
      <c r="H13806">
        <v>63.344158399999998</v>
      </c>
      <c r="I13806">
        <v>-135.72539159999999</v>
      </c>
      <c r="J13806" s="1" t="str">
        <f t="shared" ref="J13806:J13828" si="2004">HYPERLINK("http://geochem.nrcan.gc.ca/cdogs/content/kwd/kwd020018_e.htm", "Fluid (stream)")</f>
        <v>Fluid (stream)</v>
      </c>
      <c r="K13806" s="1" t="str">
        <f t="shared" ref="K13806:K13828" si="2005">HYPERLINK("http://geochem.nrcan.gc.ca/cdogs/content/kwd/kwd080007_e.htm", "Untreated Water")</f>
        <v>Untreated Water</v>
      </c>
      <c r="O13806">
        <v>2.5000000000000001E-2</v>
      </c>
      <c r="P13806">
        <v>50</v>
      </c>
      <c r="Q13806">
        <v>7.1</v>
      </c>
    </row>
    <row r="13807" spans="1:17" hidden="1" x14ac:dyDescent="0.3">
      <c r="A13807" t="s">
        <v>53299</v>
      </c>
      <c r="B13807" t="s">
        <v>53300</v>
      </c>
      <c r="C13807" s="1" t="str">
        <f t="shared" si="1993"/>
        <v>21:0727</v>
      </c>
      <c r="D13807" s="1" t="str">
        <f t="shared" si="2003"/>
        <v>21:0214</v>
      </c>
      <c r="E13807" t="s">
        <v>53301</v>
      </c>
      <c r="F13807" t="s">
        <v>53302</v>
      </c>
      <c r="H13807">
        <v>63.309529400000002</v>
      </c>
      <c r="I13807">
        <v>-135.8558061</v>
      </c>
      <c r="J13807" s="1" t="str">
        <f t="shared" si="2004"/>
        <v>Fluid (stream)</v>
      </c>
      <c r="K13807" s="1" t="str">
        <f t="shared" si="2005"/>
        <v>Untreated Water</v>
      </c>
      <c r="O13807">
        <v>0.72</v>
      </c>
      <c r="P13807">
        <v>30</v>
      </c>
      <c r="Q13807">
        <v>7.5</v>
      </c>
    </row>
    <row r="13808" spans="1:17" hidden="1" x14ac:dyDescent="0.3">
      <c r="A13808" t="s">
        <v>53303</v>
      </c>
      <c r="B13808" t="s">
        <v>53304</v>
      </c>
      <c r="C13808" s="1" t="str">
        <f t="shared" si="1993"/>
        <v>21:0727</v>
      </c>
      <c r="D13808" s="1" t="str">
        <f t="shared" si="2003"/>
        <v>21:0214</v>
      </c>
      <c r="E13808" t="s">
        <v>53305</v>
      </c>
      <c r="F13808" t="s">
        <v>53306</v>
      </c>
      <c r="H13808">
        <v>63.315028499999997</v>
      </c>
      <c r="I13808">
        <v>-135.8886411</v>
      </c>
      <c r="J13808" s="1" t="str">
        <f t="shared" si="2004"/>
        <v>Fluid (stream)</v>
      </c>
      <c r="K13808" s="1" t="str">
        <f t="shared" si="2005"/>
        <v>Untreated Water</v>
      </c>
      <c r="O13808">
        <v>1.32</v>
      </c>
      <c r="P13808">
        <v>30</v>
      </c>
      <c r="Q13808">
        <v>7.5</v>
      </c>
    </row>
    <row r="13809" spans="1:17" hidden="1" x14ac:dyDescent="0.3">
      <c r="A13809" t="s">
        <v>53307</v>
      </c>
      <c r="B13809" t="s">
        <v>53308</v>
      </c>
      <c r="C13809" s="1" t="str">
        <f t="shared" si="1993"/>
        <v>21:0727</v>
      </c>
      <c r="D13809" s="1" t="str">
        <f t="shared" si="2003"/>
        <v>21:0214</v>
      </c>
      <c r="E13809" t="s">
        <v>53309</v>
      </c>
      <c r="F13809" t="s">
        <v>53310</v>
      </c>
      <c r="H13809">
        <v>63.331792999999998</v>
      </c>
      <c r="I13809">
        <v>-135.94221680000001</v>
      </c>
      <c r="J13809" s="1" t="str">
        <f t="shared" si="2004"/>
        <v>Fluid (stream)</v>
      </c>
      <c r="K13809" s="1" t="str">
        <f t="shared" si="2005"/>
        <v>Untreated Water</v>
      </c>
      <c r="O13809">
        <v>1.52</v>
      </c>
      <c r="P13809">
        <v>30</v>
      </c>
      <c r="Q13809">
        <v>7.6</v>
      </c>
    </row>
    <row r="13810" spans="1:17" hidden="1" x14ac:dyDescent="0.3">
      <c r="A13810" t="s">
        <v>53311</v>
      </c>
      <c r="B13810" t="s">
        <v>53312</v>
      </c>
      <c r="C13810" s="1" t="str">
        <f t="shared" ref="C13810:C13873" si="2006">HYPERLINK("http://geochem.nrcan.gc.ca/cdogs/content/bdl/bdl210727_e.htm", "21:0727")</f>
        <v>21:0727</v>
      </c>
      <c r="D13810" s="1" t="str">
        <f t="shared" si="2003"/>
        <v>21:0214</v>
      </c>
      <c r="E13810" t="s">
        <v>53313</v>
      </c>
      <c r="F13810" t="s">
        <v>53314</v>
      </c>
      <c r="H13810">
        <v>63.341424799999999</v>
      </c>
      <c r="I13810">
        <v>-135.9860414</v>
      </c>
      <c r="J13810" s="1" t="str">
        <f t="shared" si="2004"/>
        <v>Fluid (stream)</v>
      </c>
      <c r="K13810" s="1" t="str">
        <f t="shared" si="2005"/>
        <v>Untreated Water</v>
      </c>
      <c r="O13810">
        <v>1.25</v>
      </c>
      <c r="P13810">
        <v>30</v>
      </c>
      <c r="Q13810">
        <v>7.6</v>
      </c>
    </row>
    <row r="13811" spans="1:17" hidden="1" x14ac:dyDescent="0.3">
      <c r="A13811" t="s">
        <v>53315</v>
      </c>
      <c r="B13811" t="s">
        <v>53316</v>
      </c>
      <c r="C13811" s="1" t="str">
        <f t="shared" si="2006"/>
        <v>21:0727</v>
      </c>
      <c r="D13811" s="1" t="str">
        <f t="shared" si="2003"/>
        <v>21:0214</v>
      </c>
      <c r="E13811" t="s">
        <v>53317</v>
      </c>
      <c r="F13811" t="s">
        <v>53318</v>
      </c>
      <c r="H13811">
        <v>63.360611200000001</v>
      </c>
      <c r="I13811">
        <v>-135.91904930000001</v>
      </c>
      <c r="J13811" s="1" t="str">
        <f t="shared" si="2004"/>
        <v>Fluid (stream)</v>
      </c>
      <c r="K13811" s="1" t="str">
        <f t="shared" si="2005"/>
        <v>Untreated Water</v>
      </c>
      <c r="O13811">
        <v>0.42</v>
      </c>
      <c r="P13811">
        <v>50</v>
      </c>
      <c r="Q13811">
        <v>7.1</v>
      </c>
    </row>
    <row r="13812" spans="1:17" hidden="1" x14ac:dyDescent="0.3">
      <c r="A13812" t="s">
        <v>53319</v>
      </c>
      <c r="B13812" t="s">
        <v>53320</v>
      </c>
      <c r="C13812" s="1" t="str">
        <f t="shared" si="2006"/>
        <v>21:0727</v>
      </c>
      <c r="D13812" s="1" t="str">
        <f t="shared" si="2003"/>
        <v>21:0214</v>
      </c>
      <c r="E13812" t="s">
        <v>53317</v>
      </c>
      <c r="F13812" t="s">
        <v>53321</v>
      </c>
      <c r="H13812">
        <v>63.360611200000001</v>
      </c>
      <c r="I13812">
        <v>-135.91904930000001</v>
      </c>
      <c r="J13812" s="1" t="str">
        <f t="shared" si="2004"/>
        <v>Fluid (stream)</v>
      </c>
      <c r="K13812" s="1" t="str">
        <f t="shared" si="2005"/>
        <v>Untreated Water</v>
      </c>
      <c r="O13812">
        <v>0.4</v>
      </c>
      <c r="P13812">
        <v>50</v>
      </c>
      <c r="Q13812">
        <v>7.1</v>
      </c>
    </row>
    <row r="13813" spans="1:17" hidden="1" x14ac:dyDescent="0.3">
      <c r="A13813" t="s">
        <v>53322</v>
      </c>
      <c r="B13813" t="s">
        <v>53323</v>
      </c>
      <c r="C13813" s="1" t="str">
        <f t="shared" si="2006"/>
        <v>21:0727</v>
      </c>
      <c r="D13813" s="1" t="str">
        <f t="shared" si="2003"/>
        <v>21:0214</v>
      </c>
      <c r="E13813" t="s">
        <v>53324</v>
      </c>
      <c r="F13813" t="s">
        <v>53325</v>
      </c>
      <c r="H13813">
        <v>63.384027000000003</v>
      </c>
      <c r="I13813">
        <v>-135.88348339999999</v>
      </c>
      <c r="J13813" s="1" t="str">
        <f t="shared" si="2004"/>
        <v>Fluid (stream)</v>
      </c>
      <c r="K13813" s="1" t="str">
        <f t="shared" si="2005"/>
        <v>Untreated Water</v>
      </c>
      <c r="O13813">
        <v>2.5000000000000001E-2</v>
      </c>
      <c r="P13813">
        <v>30</v>
      </c>
      <c r="Q13813">
        <v>6.6</v>
      </c>
    </row>
    <row r="13814" spans="1:17" hidden="1" x14ac:dyDescent="0.3">
      <c r="A13814" t="s">
        <v>53326</v>
      </c>
      <c r="B13814" t="s">
        <v>53327</v>
      </c>
      <c r="C13814" s="1" t="str">
        <f t="shared" si="2006"/>
        <v>21:0727</v>
      </c>
      <c r="D13814" s="1" t="str">
        <f t="shared" si="2003"/>
        <v>21:0214</v>
      </c>
      <c r="E13814" t="s">
        <v>53328</v>
      </c>
      <c r="F13814" t="s">
        <v>53329</v>
      </c>
      <c r="H13814">
        <v>63.412689899999997</v>
      </c>
      <c r="I13814">
        <v>-135.990026</v>
      </c>
      <c r="J13814" s="1" t="str">
        <f t="shared" si="2004"/>
        <v>Fluid (stream)</v>
      </c>
      <c r="K13814" s="1" t="str">
        <f t="shared" si="2005"/>
        <v>Untreated Water</v>
      </c>
      <c r="O13814">
        <v>2.5000000000000001E-2</v>
      </c>
      <c r="P13814">
        <v>40</v>
      </c>
      <c r="Q13814">
        <v>7.1</v>
      </c>
    </row>
    <row r="13815" spans="1:17" hidden="1" x14ac:dyDescent="0.3">
      <c r="A13815" t="s">
        <v>53330</v>
      </c>
      <c r="B13815" t="s">
        <v>53331</v>
      </c>
      <c r="C13815" s="1" t="str">
        <f t="shared" si="2006"/>
        <v>21:0727</v>
      </c>
      <c r="D13815" s="1" t="str">
        <f t="shared" si="2003"/>
        <v>21:0214</v>
      </c>
      <c r="E13815" t="s">
        <v>53332</v>
      </c>
      <c r="F13815" t="s">
        <v>53333</v>
      </c>
      <c r="H13815">
        <v>63.441614199999997</v>
      </c>
      <c r="I13815">
        <v>-135.93412649999999</v>
      </c>
      <c r="J13815" s="1" t="str">
        <f t="shared" si="2004"/>
        <v>Fluid (stream)</v>
      </c>
      <c r="K13815" s="1" t="str">
        <f t="shared" si="2005"/>
        <v>Untreated Water</v>
      </c>
      <c r="O13815">
        <v>2.5000000000000001E-2</v>
      </c>
      <c r="P13815">
        <v>40</v>
      </c>
      <c r="Q13815">
        <v>6.5</v>
      </c>
    </row>
    <row r="13816" spans="1:17" hidden="1" x14ac:dyDescent="0.3">
      <c r="A13816" t="s">
        <v>53334</v>
      </c>
      <c r="B13816" t="s">
        <v>53335</v>
      </c>
      <c r="C13816" s="1" t="str">
        <f t="shared" si="2006"/>
        <v>21:0727</v>
      </c>
      <c r="D13816" s="1" t="str">
        <f t="shared" si="2003"/>
        <v>21:0214</v>
      </c>
      <c r="E13816" t="s">
        <v>53336</v>
      </c>
      <c r="F13816" t="s">
        <v>53337</v>
      </c>
      <c r="H13816">
        <v>63.47363</v>
      </c>
      <c r="I13816">
        <v>-135.95290829999999</v>
      </c>
      <c r="J13816" s="1" t="str">
        <f t="shared" si="2004"/>
        <v>Fluid (stream)</v>
      </c>
      <c r="K13816" s="1" t="str">
        <f t="shared" si="2005"/>
        <v>Untreated Water</v>
      </c>
      <c r="O13816">
        <v>2.5000000000000001E-2</v>
      </c>
      <c r="P13816">
        <v>40</v>
      </c>
      <c r="Q13816">
        <v>7</v>
      </c>
    </row>
    <row r="13817" spans="1:17" hidden="1" x14ac:dyDescent="0.3">
      <c r="A13817" t="s">
        <v>53338</v>
      </c>
      <c r="B13817" t="s">
        <v>53339</v>
      </c>
      <c r="C13817" s="1" t="str">
        <f t="shared" si="2006"/>
        <v>21:0727</v>
      </c>
      <c r="D13817" s="1" t="str">
        <f t="shared" si="2003"/>
        <v>21:0214</v>
      </c>
      <c r="E13817" t="s">
        <v>53340</v>
      </c>
      <c r="F13817" t="s">
        <v>53341</v>
      </c>
      <c r="H13817">
        <v>63.475273799999997</v>
      </c>
      <c r="I13817">
        <v>-135.8423148</v>
      </c>
      <c r="J13817" s="1" t="str">
        <f t="shared" si="2004"/>
        <v>Fluid (stream)</v>
      </c>
      <c r="K13817" s="1" t="str">
        <f t="shared" si="2005"/>
        <v>Untreated Water</v>
      </c>
      <c r="O13817">
        <v>2.5000000000000001E-2</v>
      </c>
      <c r="P13817">
        <v>30</v>
      </c>
      <c r="Q13817">
        <v>6.7</v>
      </c>
    </row>
    <row r="13818" spans="1:17" hidden="1" x14ac:dyDescent="0.3">
      <c r="A13818" t="s">
        <v>53342</v>
      </c>
      <c r="B13818" t="s">
        <v>53343</v>
      </c>
      <c r="C13818" s="1" t="str">
        <f t="shared" si="2006"/>
        <v>21:0727</v>
      </c>
      <c r="D13818" s="1" t="str">
        <f t="shared" si="2003"/>
        <v>21:0214</v>
      </c>
      <c r="E13818" t="s">
        <v>53344</v>
      </c>
      <c r="F13818" t="s">
        <v>53345</v>
      </c>
      <c r="H13818">
        <v>63.4437882</v>
      </c>
      <c r="I13818">
        <v>-135.86805680000001</v>
      </c>
      <c r="J13818" s="1" t="str">
        <f t="shared" si="2004"/>
        <v>Fluid (stream)</v>
      </c>
      <c r="K13818" s="1" t="str">
        <f t="shared" si="2005"/>
        <v>Untreated Water</v>
      </c>
      <c r="O13818">
        <v>2.5000000000000001E-2</v>
      </c>
      <c r="P13818">
        <v>30</v>
      </c>
      <c r="Q13818">
        <v>6.5</v>
      </c>
    </row>
    <row r="13819" spans="1:17" hidden="1" x14ac:dyDescent="0.3">
      <c r="A13819" t="s">
        <v>53346</v>
      </c>
      <c r="B13819" t="s">
        <v>53347</v>
      </c>
      <c r="C13819" s="1" t="str">
        <f t="shared" si="2006"/>
        <v>21:0727</v>
      </c>
      <c r="D13819" s="1" t="str">
        <f t="shared" si="2003"/>
        <v>21:0214</v>
      </c>
      <c r="E13819" t="s">
        <v>53348</v>
      </c>
      <c r="F13819" t="s">
        <v>53349</v>
      </c>
      <c r="H13819">
        <v>63.436570400000001</v>
      </c>
      <c r="I13819">
        <v>-135.81165780000001</v>
      </c>
      <c r="J13819" s="1" t="str">
        <f t="shared" si="2004"/>
        <v>Fluid (stream)</v>
      </c>
      <c r="K13819" s="1" t="str">
        <f t="shared" si="2005"/>
        <v>Untreated Water</v>
      </c>
      <c r="O13819">
        <v>2.5000000000000001E-2</v>
      </c>
      <c r="P13819">
        <v>90</v>
      </c>
      <c r="Q13819">
        <v>6.9</v>
      </c>
    </row>
    <row r="13820" spans="1:17" hidden="1" x14ac:dyDescent="0.3">
      <c r="A13820" t="s">
        <v>53350</v>
      </c>
      <c r="B13820" t="s">
        <v>53351</v>
      </c>
      <c r="C13820" s="1" t="str">
        <f t="shared" si="2006"/>
        <v>21:0727</v>
      </c>
      <c r="D13820" s="1" t="str">
        <f t="shared" si="2003"/>
        <v>21:0214</v>
      </c>
      <c r="E13820" t="s">
        <v>53352</v>
      </c>
      <c r="F13820" t="s">
        <v>53353</v>
      </c>
      <c r="H13820">
        <v>63.4353251</v>
      </c>
      <c r="I13820">
        <v>-135.8049086</v>
      </c>
      <c r="J13820" s="1" t="str">
        <f t="shared" si="2004"/>
        <v>Fluid (stream)</v>
      </c>
      <c r="K13820" s="1" t="str">
        <f t="shared" si="2005"/>
        <v>Untreated Water</v>
      </c>
      <c r="O13820">
        <v>2.5000000000000001E-2</v>
      </c>
      <c r="P13820">
        <v>50</v>
      </c>
      <c r="Q13820">
        <v>7.3</v>
      </c>
    </row>
    <row r="13821" spans="1:17" hidden="1" x14ac:dyDescent="0.3">
      <c r="A13821" t="s">
        <v>53354</v>
      </c>
      <c r="B13821" t="s">
        <v>53355</v>
      </c>
      <c r="C13821" s="1" t="str">
        <f t="shared" si="2006"/>
        <v>21:0727</v>
      </c>
      <c r="D13821" s="1" t="str">
        <f t="shared" si="2003"/>
        <v>21:0214</v>
      </c>
      <c r="E13821" t="s">
        <v>53356</v>
      </c>
      <c r="F13821" t="s">
        <v>53357</v>
      </c>
      <c r="H13821">
        <v>63.426891599999998</v>
      </c>
      <c r="I13821">
        <v>-135.76838739999999</v>
      </c>
      <c r="J13821" s="1" t="str">
        <f t="shared" si="2004"/>
        <v>Fluid (stream)</v>
      </c>
      <c r="K13821" s="1" t="str">
        <f t="shared" si="2005"/>
        <v>Untreated Water</v>
      </c>
      <c r="O13821">
        <v>2.5000000000000001E-2</v>
      </c>
      <c r="P13821">
        <v>20</v>
      </c>
      <c r="Q13821">
        <v>5.6</v>
      </c>
    </row>
    <row r="13822" spans="1:17" hidden="1" x14ac:dyDescent="0.3">
      <c r="A13822" t="s">
        <v>53358</v>
      </c>
      <c r="B13822" t="s">
        <v>53359</v>
      </c>
      <c r="C13822" s="1" t="str">
        <f t="shared" si="2006"/>
        <v>21:0727</v>
      </c>
      <c r="D13822" s="1" t="str">
        <f t="shared" si="2003"/>
        <v>21:0214</v>
      </c>
      <c r="E13822" t="s">
        <v>53360</v>
      </c>
      <c r="F13822" t="s">
        <v>53361</v>
      </c>
      <c r="H13822">
        <v>63.463632799999999</v>
      </c>
      <c r="I13822">
        <v>-135.15327049999999</v>
      </c>
      <c r="J13822" s="1" t="str">
        <f t="shared" si="2004"/>
        <v>Fluid (stream)</v>
      </c>
      <c r="K13822" s="1" t="str">
        <f t="shared" si="2005"/>
        <v>Untreated Water</v>
      </c>
      <c r="O13822">
        <v>2.5000000000000001E-2</v>
      </c>
      <c r="P13822">
        <v>30</v>
      </c>
      <c r="Q13822">
        <v>7.2</v>
      </c>
    </row>
    <row r="13823" spans="1:17" hidden="1" x14ac:dyDescent="0.3">
      <c r="A13823" t="s">
        <v>53362</v>
      </c>
      <c r="B13823" t="s">
        <v>53363</v>
      </c>
      <c r="C13823" s="1" t="str">
        <f t="shared" si="2006"/>
        <v>21:0727</v>
      </c>
      <c r="D13823" s="1" t="str">
        <f t="shared" si="2003"/>
        <v>21:0214</v>
      </c>
      <c r="E13823" t="s">
        <v>53364</v>
      </c>
      <c r="F13823" t="s">
        <v>53365</v>
      </c>
      <c r="H13823">
        <v>63.454721300000003</v>
      </c>
      <c r="I13823">
        <v>-135.12442609999999</v>
      </c>
      <c r="J13823" s="1" t="str">
        <f t="shared" si="2004"/>
        <v>Fluid (stream)</v>
      </c>
      <c r="K13823" s="1" t="str">
        <f t="shared" si="2005"/>
        <v>Untreated Water</v>
      </c>
      <c r="O13823">
        <v>2.5000000000000001E-2</v>
      </c>
      <c r="P13823">
        <v>30</v>
      </c>
      <c r="Q13823">
        <v>7.5</v>
      </c>
    </row>
    <row r="13824" spans="1:17" hidden="1" x14ac:dyDescent="0.3">
      <c r="A13824" t="s">
        <v>53366</v>
      </c>
      <c r="B13824" t="s">
        <v>53367</v>
      </c>
      <c r="C13824" s="1" t="str">
        <f t="shared" si="2006"/>
        <v>21:0727</v>
      </c>
      <c r="D13824" s="1" t="str">
        <f t="shared" si="2003"/>
        <v>21:0214</v>
      </c>
      <c r="E13824" t="s">
        <v>53368</v>
      </c>
      <c r="F13824" t="s">
        <v>53369</v>
      </c>
      <c r="H13824">
        <v>63.417969300000003</v>
      </c>
      <c r="I13824">
        <v>-135.04459829999999</v>
      </c>
      <c r="J13824" s="1" t="str">
        <f t="shared" si="2004"/>
        <v>Fluid (stream)</v>
      </c>
      <c r="K13824" s="1" t="str">
        <f t="shared" si="2005"/>
        <v>Untreated Water</v>
      </c>
      <c r="O13824">
        <v>2.5000000000000001E-2</v>
      </c>
      <c r="P13824">
        <v>30</v>
      </c>
      <c r="Q13824">
        <v>7.4</v>
      </c>
    </row>
    <row r="13825" spans="1:17" hidden="1" x14ac:dyDescent="0.3">
      <c r="A13825" t="s">
        <v>53370</v>
      </c>
      <c r="B13825" t="s">
        <v>53371</v>
      </c>
      <c r="C13825" s="1" t="str">
        <f t="shared" si="2006"/>
        <v>21:0727</v>
      </c>
      <c r="D13825" s="1" t="str">
        <f t="shared" si="2003"/>
        <v>21:0214</v>
      </c>
      <c r="E13825" t="s">
        <v>53372</v>
      </c>
      <c r="F13825" t="s">
        <v>53373</v>
      </c>
      <c r="H13825">
        <v>63.430395799999999</v>
      </c>
      <c r="I13825">
        <v>-134.9796556</v>
      </c>
      <c r="J13825" s="1" t="str">
        <f t="shared" si="2004"/>
        <v>Fluid (stream)</v>
      </c>
      <c r="K13825" s="1" t="str">
        <f t="shared" si="2005"/>
        <v>Untreated Water</v>
      </c>
      <c r="O13825">
        <v>2.5000000000000001E-2</v>
      </c>
      <c r="P13825">
        <v>20</v>
      </c>
      <c r="Q13825">
        <v>7.4</v>
      </c>
    </row>
    <row r="13826" spans="1:17" hidden="1" x14ac:dyDescent="0.3">
      <c r="A13826" t="s">
        <v>53374</v>
      </c>
      <c r="B13826" t="s">
        <v>53375</v>
      </c>
      <c r="C13826" s="1" t="str">
        <f t="shared" si="2006"/>
        <v>21:0727</v>
      </c>
      <c r="D13826" s="1" t="str">
        <f t="shared" si="2003"/>
        <v>21:0214</v>
      </c>
      <c r="E13826" t="s">
        <v>53376</v>
      </c>
      <c r="F13826" t="s">
        <v>53377</v>
      </c>
      <c r="H13826">
        <v>63.424386300000002</v>
      </c>
      <c r="I13826">
        <v>-134.93414509999999</v>
      </c>
      <c r="J13826" s="1" t="str">
        <f t="shared" si="2004"/>
        <v>Fluid (stream)</v>
      </c>
      <c r="K13826" s="1" t="str">
        <f t="shared" si="2005"/>
        <v>Untreated Water</v>
      </c>
      <c r="O13826">
        <v>2.5000000000000001E-2</v>
      </c>
      <c r="P13826">
        <v>30</v>
      </c>
      <c r="Q13826">
        <v>7.8</v>
      </c>
    </row>
    <row r="13827" spans="1:17" hidden="1" x14ac:dyDescent="0.3">
      <c r="A13827" t="s">
        <v>53378</v>
      </c>
      <c r="B13827" t="s">
        <v>53379</v>
      </c>
      <c r="C13827" s="1" t="str">
        <f t="shared" si="2006"/>
        <v>21:0727</v>
      </c>
      <c r="D13827" s="1" t="str">
        <f t="shared" si="2003"/>
        <v>21:0214</v>
      </c>
      <c r="E13827" t="s">
        <v>53380</v>
      </c>
      <c r="F13827" t="s">
        <v>53381</v>
      </c>
      <c r="H13827">
        <v>63.410777299999999</v>
      </c>
      <c r="I13827">
        <v>-134.92831079999999</v>
      </c>
      <c r="J13827" s="1" t="str">
        <f t="shared" si="2004"/>
        <v>Fluid (stream)</v>
      </c>
      <c r="K13827" s="1" t="str">
        <f t="shared" si="2005"/>
        <v>Untreated Water</v>
      </c>
      <c r="O13827">
        <v>2.5000000000000001E-2</v>
      </c>
      <c r="P13827">
        <v>20</v>
      </c>
      <c r="Q13827">
        <v>6.6</v>
      </c>
    </row>
    <row r="13828" spans="1:17" hidden="1" x14ac:dyDescent="0.3">
      <c r="A13828" t="s">
        <v>53382</v>
      </c>
      <c r="B13828" t="s">
        <v>53383</v>
      </c>
      <c r="C13828" s="1" t="str">
        <f t="shared" si="2006"/>
        <v>21:0727</v>
      </c>
      <c r="D13828" s="1" t="str">
        <f t="shared" si="2003"/>
        <v>21:0214</v>
      </c>
      <c r="E13828" t="s">
        <v>53384</v>
      </c>
      <c r="F13828" t="s">
        <v>53385</v>
      </c>
      <c r="H13828">
        <v>63.408588199999997</v>
      </c>
      <c r="I13828">
        <v>-134.91376020000001</v>
      </c>
      <c r="J13828" s="1" t="str">
        <f t="shared" si="2004"/>
        <v>Fluid (stream)</v>
      </c>
      <c r="K13828" s="1" t="str">
        <f t="shared" si="2005"/>
        <v>Untreated Water</v>
      </c>
      <c r="O13828">
        <v>2.5000000000000001E-2</v>
      </c>
      <c r="P13828">
        <v>20</v>
      </c>
      <c r="Q13828">
        <v>7.1</v>
      </c>
    </row>
    <row r="13829" spans="1:17" hidden="1" x14ac:dyDescent="0.3">
      <c r="A13829" t="s">
        <v>53386</v>
      </c>
      <c r="B13829" t="s">
        <v>53387</v>
      </c>
      <c r="C13829" s="1" t="str">
        <f t="shared" si="2006"/>
        <v>21:0727</v>
      </c>
      <c r="D13829" s="1" t="str">
        <f>HYPERLINK("http://geochem.nrcan.gc.ca/cdogs/content/svy/svy_e.htm", "")</f>
        <v/>
      </c>
      <c r="G13829" s="1" t="str">
        <f>HYPERLINK("http://geochem.nrcan.gc.ca/cdogs/content/cr_/cr_00085_e.htm", "85")</f>
        <v>85</v>
      </c>
      <c r="J13829" t="s">
        <v>11453</v>
      </c>
      <c r="K13829" t="s">
        <v>11454</v>
      </c>
      <c r="O13829">
        <v>0.33</v>
      </c>
      <c r="P13829">
        <v>50</v>
      </c>
      <c r="Q13829">
        <v>8.1999999999999993</v>
      </c>
    </row>
    <row r="13830" spans="1:17" hidden="1" x14ac:dyDescent="0.3">
      <c r="A13830" t="s">
        <v>53388</v>
      </c>
      <c r="B13830" t="s">
        <v>53389</v>
      </c>
      <c r="C13830" s="1" t="str">
        <f t="shared" si="2006"/>
        <v>21:0727</v>
      </c>
      <c r="D13830" s="1" t="str">
        <f t="shared" ref="D13830:D13845" si="2007">HYPERLINK("http://geochem.nrcan.gc.ca/cdogs/content/svy/svy210214_e.htm", "21:0214")</f>
        <v>21:0214</v>
      </c>
      <c r="E13830" t="s">
        <v>53390</v>
      </c>
      <c r="F13830" t="s">
        <v>53391</v>
      </c>
      <c r="H13830">
        <v>63.422243100000003</v>
      </c>
      <c r="I13830">
        <v>-134.8713707</v>
      </c>
      <c r="J13830" s="1" t="str">
        <f t="shared" ref="J13830:J13845" si="2008">HYPERLINK("http://geochem.nrcan.gc.ca/cdogs/content/kwd/kwd020018_e.htm", "Fluid (stream)")</f>
        <v>Fluid (stream)</v>
      </c>
      <c r="K13830" s="1" t="str">
        <f t="shared" ref="K13830:K13845" si="2009">HYPERLINK("http://geochem.nrcan.gc.ca/cdogs/content/kwd/kwd080007_e.htm", "Untreated Water")</f>
        <v>Untreated Water</v>
      </c>
      <c r="O13830">
        <v>2.5000000000000001E-2</v>
      </c>
      <c r="P13830">
        <v>30</v>
      </c>
      <c r="Q13830">
        <v>7.1</v>
      </c>
    </row>
    <row r="13831" spans="1:17" hidden="1" x14ac:dyDescent="0.3">
      <c r="A13831" t="s">
        <v>53392</v>
      </c>
      <c r="B13831" t="s">
        <v>53393</v>
      </c>
      <c r="C13831" s="1" t="str">
        <f t="shared" si="2006"/>
        <v>21:0727</v>
      </c>
      <c r="D13831" s="1" t="str">
        <f t="shared" si="2007"/>
        <v>21:0214</v>
      </c>
      <c r="E13831" t="s">
        <v>53394</v>
      </c>
      <c r="F13831" t="s">
        <v>53395</v>
      </c>
      <c r="H13831">
        <v>63.410739399999997</v>
      </c>
      <c r="I13831">
        <v>-134.8466742</v>
      </c>
      <c r="J13831" s="1" t="str">
        <f t="shared" si="2008"/>
        <v>Fluid (stream)</v>
      </c>
      <c r="K13831" s="1" t="str">
        <f t="shared" si="2009"/>
        <v>Untreated Water</v>
      </c>
      <c r="O13831">
        <v>2.5000000000000001E-2</v>
      </c>
      <c r="P13831">
        <v>20</v>
      </c>
      <c r="Q13831">
        <v>7.2</v>
      </c>
    </row>
    <row r="13832" spans="1:17" hidden="1" x14ac:dyDescent="0.3">
      <c r="A13832" t="s">
        <v>53396</v>
      </c>
      <c r="B13832" t="s">
        <v>53397</v>
      </c>
      <c r="C13832" s="1" t="str">
        <f t="shared" si="2006"/>
        <v>21:0727</v>
      </c>
      <c r="D13832" s="1" t="str">
        <f t="shared" si="2007"/>
        <v>21:0214</v>
      </c>
      <c r="E13832" t="s">
        <v>53398</v>
      </c>
      <c r="F13832" t="s">
        <v>53399</v>
      </c>
      <c r="H13832">
        <v>63.416853500000002</v>
      </c>
      <c r="I13832">
        <v>-134.77970690000001</v>
      </c>
      <c r="J13832" s="1" t="str">
        <f t="shared" si="2008"/>
        <v>Fluid (stream)</v>
      </c>
      <c r="K13832" s="1" t="str">
        <f t="shared" si="2009"/>
        <v>Untreated Water</v>
      </c>
      <c r="O13832">
        <v>2.5000000000000001E-2</v>
      </c>
      <c r="P13832">
        <v>20</v>
      </c>
      <c r="Q13832">
        <v>7.9</v>
      </c>
    </row>
    <row r="13833" spans="1:17" hidden="1" x14ac:dyDescent="0.3">
      <c r="A13833" t="s">
        <v>53400</v>
      </c>
      <c r="B13833" t="s">
        <v>53401</v>
      </c>
      <c r="C13833" s="1" t="str">
        <f t="shared" si="2006"/>
        <v>21:0727</v>
      </c>
      <c r="D13833" s="1" t="str">
        <f t="shared" si="2007"/>
        <v>21:0214</v>
      </c>
      <c r="E13833" t="s">
        <v>53402</v>
      </c>
      <c r="F13833" t="s">
        <v>53403</v>
      </c>
      <c r="H13833">
        <v>63.422311999999998</v>
      </c>
      <c r="I13833">
        <v>-134.75318189999999</v>
      </c>
      <c r="J13833" s="1" t="str">
        <f t="shared" si="2008"/>
        <v>Fluid (stream)</v>
      </c>
      <c r="K13833" s="1" t="str">
        <f t="shared" si="2009"/>
        <v>Untreated Water</v>
      </c>
      <c r="O13833">
        <v>2.5000000000000001E-2</v>
      </c>
      <c r="P13833">
        <v>30</v>
      </c>
      <c r="Q13833">
        <v>7.2</v>
      </c>
    </row>
    <row r="13834" spans="1:17" hidden="1" x14ac:dyDescent="0.3">
      <c r="A13834" t="s">
        <v>53404</v>
      </c>
      <c r="B13834" t="s">
        <v>53405</v>
      </c>
      <c r="C13834" s="1" t="str">
        <f t="shared" si="2006"/>
        <v>21:0727</v>
      </c>
      <c r="D13834" s="1" t="str">
        <f t="shared" si="2007"/>
        <v>21:0214</v>
      </c>
      <c r="E13834" t="s">
        <v>53406</v>
      </c>
      <c r="F13834" t="s">
        <v>53407</v>
      </c>
      <c r="H13834">
        <v>63.410163599999997</v>
      </c>
      <c r="I13834">
        <v>-134.7211901</v>
      </c>
      <c r="J13834" s="1" t="str">
        <f t="shared" si="2008"/>
        <v>Fluid (stream)</v>
      </c>
      <c r="K13834" s="1" t="str">
        <f t="shared" si="2009"/>
        <v>Untreated Water</v>
      </c>
      <c r="O13834">
        <v>2.5000000000000001E-2</v>
      </c>
      <c r="P13834">
        <v>20</v>
      </c>
      <c r="Q13834">
        <v>7.5</v>
      </c>
    </row>
    <row r="13835" spans="1:17" hidden="1" x14ac:dyDescent="0.3">
      <c r="A13835" t="s">
        <v>53408</v>
      </c>
      <c r="B13835" t="s">
        <v>53409</v>
      </c>
      <c r="C13835" s="1" t="str">
        <f t="shared" si="2006"/>
        <v>21:0727</v>
      </c>
      <c r="D13835" s="1" t="str">
        <f t="shared" si="2007"/>
        <v>21:0214</v>
      </c>
      <c r="E13835" t="s">
        <v>53406</v>
      </c>
      <c r="F13835" t="s">
        <v>53410</v>
      </c>
      <c r="H13835">
        <v>63.410163599999997</v>
      </c>
      <c r="I13835">
        <v>-134.7211901</v>
      </c>
      <c r="J13835" s="1" t="str">
        <f t="shared" si="2008"/>
        <v>Fluid (stream)</v>
      </c>
      <c r="K13835" s="1" t="str">
        <f t="shared" si="2009"/>
        <v>Untreated Water</v>
      </c>
      <c r="O13835">
        <v>2.5000000000000001E-2</v>
      </c>
      <c r="P13835">
        <v>30</v>
      </c>
      <c r="Q13835">
        <v>7.3</v>
      </c>
    </row>
    <row r="13836" spans="1:17" hidden="1" x14ac:dyDescent="0.3">
      <c r="A13836" t="s">
        <v>53411</v>
      </c>
      <c r="B13836" t="s">
        <v>53412</v>
      </c>
      <c r="C13836" s="1" t="str">
        <f t="shared" si="2006"/>
        <v>21:0727</v>
      </c>
      <c r="D13836" s="1" t="str">
        <f t="shared" si="2007"/>
        <v>21:0214</v>
      </c>
      <c r="E13836" t="s">
        <v>53413</v>
      </c>
      <c r="F13836" t="s">
        <v>53414</v>
      </c>
      <c r="H13836">
        <v>63.380208600000003</v>
      </c>
      <c r="I13836">
        <v>-134.614688</v>
      </c>
      <c r="J13836" s="1" t="str">
        <f t="shared" si="2008"/>
        <v>Fluid (stream)</v>
      </c>
      <c r="K13836" s="1" t="str">
        <f t="shared" si="2009"/>
        <v>Untreated Water</v>
      </c>
      <c r="O13836">
        <v>2.5000000000000001E-2</v>
      </c>
      <c r="P13836">
        <v>40</v>
      </c>
      <c r="Q13836">
        <v>7.2</v>
      </c>
    </row>
    <row r="13837" spans="1:17" hidden="1" x14ac:dyDescent="0.3">
      <c r="A13837" t="s">
        <v>53415</v>
      </c>
      <c r="B13837" t="s">
        <v>53416</v>
      </c>
      <c r="C13837" s="1" t="str">
        <f t="shared" si="2006"/>
        <v>21:0727</v>
      </c>
      <c r="D13837" s="1" t="str">
        <f t="shared" si="2007"/>
        <v>21:0214</v>
      </c>
      <c r="E13837" t="s">
        <v>53417</v>
      </c>
      <c r="F13837" t="s">
        <v>53418</v>
      </c>
      <c r="H13837">
        <v>63.381532499999999</v>
      </c>
      <c r="I13837">
        <v>-134.6299933</v>
      </c>
      <c r="J13837" s="1" t="str">
        <f t="shared" si="2008"/>
        <v>Fluid (stream)</v>
      </c>
      <c r="K13837" s="1" t="str">
        <f t="shared" si="2009"/>
        <v>Untreated Water</v>
      </c>
      <c r="O13837">
        <v>2.5000000000000001E-2</v>
      </c>
      <c r="P13837">
        <v>30</v>
      </c>
      <c r="Q13837">
        <v>7.3</v>
      </c>
    </row>
    <row r="13838" spans="1:17" hidden="1" x14ac:dyDescent="0.3">
      <c r="A13838" t="s">
        <v>53419</v>
      </c>
      <c r="B13838" t="s">
        <v>53420</v>
      </c>
      <c r="C13838" s="1" t="str">
        <f t="shared" si="2006"/>
        <v>21:0727</v>
      </c>
      <c r="D13838" s="1" t="str">
        <f t="shared" si="2007"/>
        <v>21:0214</v>
      </c>
      <c r="E13838" t="s">
        <v>53421</v>
      </c>
      <c r="F13838" t="s">
        <v>53422</v>
      </c>
      <c r="H13838">
        <v>63.321785400000003</v>
      </c>
      <c r="I13838">
        <v>-134.69891809999999</v>
      </c>
      <c r="J13838" s="1" t="str">
        <f t="shared" si="2008"/>
        <v>Fluid (stream)</v>
      </c>
      <c r="K13838" s="1" t="str">
        <f t="shared" si="2009"/>
        <v>Untreated Water</v>
      </c>
      <c r="O13838">
        <v>2.5000000000000001E-2</v>
      </c>
      <c r="P13838">
        <v>30</v>
      </c>
      <c r="Q13838">
        <v>7.1</v>
      </c>
    </row>
    <row r="13839" spans="1:17" hidden="1" x14ac:dyDescent="0.3">
      <c r="A13839" t="s">
        <v>53423</v>
      </c>
      <c r="B13839" t="s">
        <v>53424</v>
      </c>
      <c r="C13839" s="1" t="str">
        <f t="shared" si="2006"/>
        <v>21:0727</v>
      </c>
      <c r="D13839" s="1" t="str">
        <f t="shared" si="2007"/>
        <v>21:0214</v>
      </c>
      <c r="E13839" t="s">
        <v>53425</v>
      </c>
      <c r="F13839" t="s">
        <v>53426</v>
      </c>
      <c r="H13839">
        <v>63.3625525</v>
      </c>
      <c r="I13839">
        <v>-134.67531869999999</v>
      </c>
      <c r="J13839" s="1" t="str">
        <f t="shared" si="2008"/>
        <v>Fluid (stream)</v>
      </c>
      <c r="K13839" s="1" t="str">
        <f t="shared" si="2009"/>
        <v>Untreated Water</v>
      </c>
      <c r="O13839">
        <v>2.5000000000000001E-2</v>
      </c>
      <c r="P13839">
        <v>20</v>
      </c>
      <c r="Q13839">
        <v>7.4</v>
      </c>
    </row>
    <row r="13840" spans="1:17" hidden="1" x14ac:dyDescent="0.3">
      <c r="A13840" t="s">
        <v>53427</v>
      </c>
      <c r="B13840" t="s">
        <v>53428</v>
      </c>
      <c r="C13840" s="1" t="str">
        <f t="shared" si="2006"/>
        <v>21:0727</v>
      </c>
      <c r="D13840" s="1" t="str">
        <f t="shared" si="2007"/>
        <v>21:0214</v>
      </c>
      <c r="E13840" t="s">
        <v>53429</v>
      </c>
      <c r="F13840" t="s">
        <v>53430</v>
      </c>
      <c r="H13840">
        <v>63.368175299999997</v>
      </c>
      <c r="I13840">
        <v>-134.67331519999999</v>
      </c>
      <c r="J13840" s="1" t="str">
        <f t="shared" si="2008"/>
        <v>Fluid (stream)</v>
      </c>
      <c r="K13840" s="1" t="str">
        <f t="shared" si="2009"/>
        <v>Untreated Water</v>
      </c>
      <c r="O13840">
        <v>2.5000000000000001E-2</v>
      </c>
      <c r="P13840">
        <v>20</v>
      </c>
      <c r="Q13840">
        <v>7</v>
      </c>
    </row>
    <row r="13841" spans="1:17" hidden="1" x14ac:dyDescent="0.3">
      <c r="A13841" t="s">
        <v>53431</v>
      </c>
      <c r="B13841" t="s">
        <v>53432</v>
      </c>
      <c r="C13841" s="1" t="str">
        <f t="shared" si="2006"/>
        <v>21:0727</v>
      </c>
      <c r="D13841" s="1" t="str">
        <f t="shared" si="2007"/>
        <v>21:0214</v>
      </c>
      <c r="E13841" t="s">
        <v>53433</v>
      </c>
      <c r="F13841" t="s">
        <v>53434</v>
      </c>
      <c r="H13841">
        <v>63.355442600000003</v>
      </c>
      <c r="I13841">
        <v>-134.82267200000001</v>
      </c>
      <c r="J13841" s="1" t="str">
        <f t="shared" si="2008"/>
        <v>Fluid (stream)</v>
      </c>
      <c r="K13841" s="1" t="str">
        <f t="shared" si="2009"/>
        <v>Untreated Water</v>
      </c>
      <c r="O13841">
        <v>2.5000000000000001E-2</v>
      </c>
      <c r="P13841">
        <v>20</v>
      </c>
      <c r="Q13841">
        <v>7.6</v>
      </c>
    </row>
    <row r="13842" spans="1:17" hidden="1" x14ac:dyDescent="0.3">
      <c r="A13842" t="s">
        <v>53435</v>
      </c>
      <c r="B13842" t="s">
        <v>53436</v>
      </c>
      <c r="C13842" s="1" t="str">
        <f t="shared" si="2006"/>
        <v>21:0727</v>
      </c>
      <c r="D13842" s="1" t="str">
        <f t="shared" si="2007"/>
        <v>21:0214</v>
      </c>
      <c r="E13842" t="s">
        <v>53437</v>
      </c>
      <c r="F13842" t="s">
        <v>53438</v>
      </c>
      <c r="H13842">
        <v>63.354774499999998</v>
      </c>
      <c r="I13842">
        <v>-134.8343673</v>
      </c>
      <c r="J13842" s="1" t="str">
        <f t="shared" si="2008"/>
        <v>Fluid (stream)</v>
      </c>
      <c r="K13842" s="1" t="str">
        <f t="shared" si="2009"/>
        <v>Untreated Water</v>
      </c>
      <c r="O13842">
        <v>2.5000000000000001E-2</v>
      </c>
      <c r="P13842">
        <v>50</v>
      </c>
      <c r="Q13842">
        <v>7.4</v>
      </c>
    </row>
    <row r="13843" spans="1:17" hidden="1" x14ac:dyDescent="0.3">
      <c r="A13843" t="s">
        <v>53439</v>
      </c>
      <c r="B13843" t="s">
        <v>53440</v>
      </c>
      <c r="C13843" s="1" t="str">
        <f t="shared" si="2006"/>
        <v>21:0727</v>
      </c>
      <c r="D13843" s="1" t="str">
        <f t="shared" si="2007"/>
        <v>21:0214</v>
      </c>
      <c r="E13843" t="s">
        <v>53441</v>
      </c>
      <c r="F13843" t="s">
        <v>53442</v>
      </c>
      <c r="H13843">
        <v>63.370932500000002</v>
      </c>
      <c r="I13843">
        <v>-134.89240029999999</v>
      </c>
      <c r="J13843" s="1" t="str">
        <f t="shared" si="2008"/>
        <v>Fluid (stream)</v>
      </c>
      <c r="K13843" s="1" t="str">
        <f t="shared" si="2009"/>
        <v>Untreated Water</v>
      </c>
      <c r="O13843">
        <v>2.5000000000000001E-2</v>
      </c>
      <c r="P13843">
        <v>90</v>
      </c>
      <c r="Q13843">
        <v>7.1</v>
      </c>
    </row>
    <row r="13844" spans="1:17" hidden="1" x14ac:dyDescent="0.3">
      <c r="A13844" t="s">
        <v>53443</v>
      </c>
      <c r="B13844" t="s">
        <v>53444</v>
      </c>
      <c r="C13844" s="1" t="str">
        <f t="shared" si="2006"/>
        <v>21:0727</v>
      </c>
      <c r="D13844" s="1" t="str">
        <f t="shared" si="2007"/>
        <v>21:0214</v>
      </c>
      <c r="E13844" t="s">
        <v>53445</v>
      </c>
      <c r="F13844" t="s">
        <v>53446</v>
      </c>
      <c r="H13844">
        <v>63.365109199999999</v>
      </c>
      <c r="I13844">
        <v>-134.93890300000001</v>
      </c>
      <c r="J13844" s="1" t="str">
        <f t="shared" si="2008"/>
        <v>Fluid (stream)</v>
      </c>
      <c r="K13844" s="1" t="str">
        <f t="shared" si="2009"/>
        <v>Untreated Water</v>
      </c>
      <c r="O13844">
        <v>2.5000000000000001E-2</v>
      </c>
      <c r="P13844">
        <v>60</v>
      </c>
      <c r="Q13844">
        <v>7.4</v>
      </c>
    </row>
    <row r="13845" spans="1:17" hidden="1" x14ac:dyDescent="0.3">
      <c r="A13845" t="s">
        <v>53447</v>
      </c>
      <c r="B13845" t="s">
        <v>53448</v>
      </c>
      <c r="C13845" s="1" t="str">
        <f t="shared" si="2006"/>
        <v>21:0727</v>
      </c>
      <c r="D13845" s="1" t="str">
        <f t="shared" si="2007"/>
        <v>21:0214</v>
      </c>
      <c r="E13845" t="s">
        <v>53449</v>
      </c>
      <c r="F13845" t="s">
        <v>53450</v>
      </c>
      <c r="H13845">
        <v>63.359312600000003</v>
      </c>
      <c r="I13845">
        <v>-134.94173380000001</v>
      </c>
      <c r="J13845" s="1" t="str">
        <f t="shared" si="2008"/>
        <v>Fluid (stream)</v>
      </c>
      <c r="K13845" s="1" t="str">
        <f t="shared" si="2009"/>
        <v>Untreated Water</v>
      </c>
      <c r="O13845">
        <v>2.5000000000000001E-2</v>
      </c>
      <c r="P13845">
        <v>50</v>
      </c>
      <c r="Q13845">
        <v>7.2</v>
      </c>
    </row>
    <row r="13846" spans="1:17" hidden="1" x14ac:dyDescent="0.3">
      <c r="A13846" t="s">
        <v>53451</v>
      </c>
      <c r="B13846" t="s">
        <v>53452</v>
      </c>
      <c r="C13846" s="1" t="str">
        <f t="shared" si="2006"/>
        <v>21:0727</v>
      </c>
      <c r="D13846" s="1" t="str">
        <f>HYPERLINK("http://geochem.nrcan.gc.ca/cdogs/content/svy/svy_e.htm", "")</f>
        <v/>
      </c>
      <c r="G13846" s="1" t="str">
        <f>HYPERLINK("http://geochem.nrcan.gc.ca/cdogs/content/cr_/cr_00086_e.htm", "86")</f>
        <v>86</v>
      </c>
      <c r="J13846" t="s">
        <v>11453</v>
      </c>
      <c r="K13846" t="s">
        <v>11454</v>
      </c>
      <c r="O13846">
        <v>0.51</v>
      </c>
      <c r="P13846">
        <v>90</v>
      </c>
      <c r="Q13846">
        <v>7.6</v>
      </c>
    </row>
    <row r="13847" spans="1:17" hidden="1" x14ac:dyDescent="0.3">
      <c r="A13847" t="s">
        <v>53453</v>
      </c>
      <c r="B13847" t="s">
        <v>53454</v>
      </c>
      <c r="C13847" s="1" t="str">
        <f t="shared" si="2006"/>
        <v>21:0727</v>
      </c>
      <c r="D13847" s="1" t="str">
        <f t="shared" ref="D13847:D13853" si="2010">HYPERLINK("http://geochem.nrcan.gc.ca/cdogs/content/svy/svy210214_e.htm", "21:0214")</f>
        <v>21:0214</v>
      </c>
      <c r="E13847" t="s">
        <v>53455</v>
      </c>
      <c r="F13847" t="s">
        <v>53456</v>
      </c>
      <c r="H13847">
        <v>63.348611599999998</v>
      </c>
      <c r="I13847">
        <v>-134.93532250000001</v>
      </c>
      <c r="J13847" s="1" t="str">
        <f t="shared" ref="J13847:J13853" si="2011">HYPERLINK("http://geochem.nrcan.gc.ca/cdogs/content/kwd/kwd020018_e.htm", "Fluid (stream)")</f>
        <v>Fluid (stream)</v>
      </c>
      <c r="K13847" s="1" t="str">
        <f t="shared" ref="K13847:K13853" si="2012">HYPERLINK("http://geochem.nrcan.gc.ca/cdogs/content/kwd/kwd080007_e.htm", "Untreated Water")</f>
        <v>Untreated Water</v>
      </c>
      <c r="O13847">
        <v>2.5000000000000001E-2</v>
      </c>
      <c r="P13847">
        <v>50</v>
      </c>
      <c r="Q13847">
        <v>7.2</v>
      </c>
    </row>
    <row r="13848" spans="1:17" hidden="1" x14ac:dyDescent="0.3">
      <c r="A13848" t="s">
        <v>53457</v>
      </c>
      <c r="B13848" t="s">
        <v>53458</v>
      </c>
      <c r="C13848" s="1" t="str">
        <f t="shared" si="2006"/>
        <v>21:0727</v>
      </c>
      <c r="D13848" s="1" t="str">
        <f t="shared" si="2010"/>
        <v>21:0214</v>
      </c>
      <c r="E13848" t="s">
        <v>53459</v>
      </c>
      <c r="F13848" t="s">
        <v>53460</v>
      </c>
      <c r="H13848">
        <v>63.372530500000003</v>
      </c>
      <c r="I13848">
        <v>-134.96066329999999</v>
      </c>
      <c r="J13848" s="1" t="str">
        <f t="shared" si="2011"/>
        <v>Fluid (stream)</v>
      </c>
      <c r="K13848" s="1" t="str">
        <f t="shared" si="2012"/>
        <v>Untreated Water</v>
      </c>
      <c r="O13848">
        <v>2.5000000000000001E-2</v>
      </c>
      <c r="P13848">
        <v>70</v>
      </c>
      <c r="Q13848">
        <v>7.2</v>
      </c>
    </row>
    <row r="13849" spans="1:17" hidden="1" x14ac:dyDescent="0.3">
      <c r="A13849" t="s">
        <v>53461</v>
      </c>
      <c r="B13849" t="s">
        <v>53462</v>
      </c>
      <c r="C13849" s="1" t="str">
        <f t="shared" si="2006"/>
        <v>21:0727</v>
      </c>
      <c r="D13849" s="1" t="str">
        <f t="shared" si="2010"/>
        <v>21:0214</v>
      </c>
      <c r="E13849" t="s">
        <v>53463</v>
      </c>
      <c r="F13849" t="s">
        <v>53464</v>
      </c>
      <c r="H13849">
        <v>63.392768500000003</v>
      </c>
      <c r="I13849">
        <v>-135.04447930000001</v>
      </c>
      <c r="J13849" s="1" t="str">
        <f t="shared" si="2011"/>
        <v>Fluid (stream)</v>
      </c>
      <c r="K13849" s="1" t="str">
        <f t="shared" si="2012"/>
        <v>Untreated Water</v>
      </c>
      <c r="O13849">
        <v>0.35</v>
      </c>
      <c r="P13849">
        <v>40</v>
      </c>
      <c r="Q13849">
        <v>7.7</v>
      </c>
    </row>
    <row r="13850" spans="1:17" hidden="1" x14ac:dyDescent="0.3">
      <c r="A13850" t="s">
        <v>53465</v>
      </c>
      <c r="B13850" t="s">
        <v>53466</v>
      </c>
      <c r="C13850" s="1" t="str">
        <f t="shared" si="2006"/>
        <v>21:0727</v>
      </c>
      <c r="D13850" s="1" t="str">
        <f t="shared" si="2010"/>
        <v>21:0214</v>
      </c>
      <c r="E13850" t="s">
        <v>53467</v>
      </c>
      <c r="F13850" t="s">
        <v>53468</v>
      </c>
      <c r="H13850">
        <v>63.206595399999998</v>
      </c>
      <c r="I13850">
        <v>-134.61880310000001</v>
      </c>
      <c r="J13850" s="1" t="str">
        <f t="shared" si="2011"/>
        <v>Fluid (stream)</v>
      </c>
      <c r="K13850" s="1" t="str">
        <f t="shared" si="2012"/>
        <v>Untreated Water</v>
      </c>
      <c r="O13850">
        <v>2.5000000000000001E-2</v>
      </c>
      <c r="P13850">
        <v>50</v>
      </c>
      <c r="Q13850">
        <v>6.5</v>
      </c>
    </row>
    <row r="13851" spans="1:17" hidden="1" x14ac:dyDescent="0.3">
      <c r="A13851" t="s">
        <v>53469</v>
      </c>
      <c r="B13851" t="s">
        <v>53470</v>
      </c>
      <c r="C13851" s="1" t="str">
        <f t="shared" si="2006"/>
        <v>21:0727</v>
      </c>
      <c r="D13851" s="1" t="str">
        <f t="shared" si="2010"/>
        <v>21:0214</v>
      </c>
      <c r="E13851" t="s">
        <v>53467</v>
      </c>
      <c r="F13851" t="s">
        <v>53471</v>
      </c>
      <c r="H13851">
        <v>63.206595399999998</v>
      </c>
      <c r="I13851">
        <v>-134.61880310000001</v>
      </c>
      <c r="J13851" s="1" t="str">
        <f t="shared" si="2011"/>
        <v>Fluid (stream)</v>
      </c>
      <c r="K13851" s="1" t="str">
        <f t="shared" si="2012"/>
        <v>Untreated Water</v>
      </c>
      <c r="O13851">
        <v>2.5000000000000001E-2</v>
      </c>
      <c r="P13851">
        <v>40</v>
      </c>
      <c r="Q13851">
        <v>6.9</v>
      </c>
    </row>
    <row r="13852" spans="1:17" hidden="1" x14ac:dyDescent="0.3">
      <c r="A13852" t="s">
        <v>53472</v>
      </c>
      <c r="B13852" t="s">
        <v>53473</v>
      </c>
      <c r="C13852" s="1" t="str">
        <f t="shared" si="2006"/>
        <v>21:0727</v>
      </c>
      <c r="D13852" s="1" t="str">
        <f t="shared" si="2010"/>
        <v>21:0214</v>
      </c>
      <c r="E13852" t="s">
        <v>53474</v>
      </c>
      <c r="F13852" t="s">
        <v>53475</v>
      </c>
      <c r="H13852">
        <v>63.2030867</v>
      </c>
      <c r="I13852">
        <v>-134.6293067</v>
      </c>
      <c r="J13852" s="1" t="str">
        <f t="shared" si="2011"/>
        <v>Fluid (stream)</v>
      </c>
      <c r="K13852" s="1" t="str">
        <f t="shared" si="2012"/>
        <v>Untreated Water</v>
      </c>
      <c r="O13852">
        <v>2.5000000000000001E-2</v>
      </c>
      <c r="P13852">
        <v>40</v>
      </c>
      <c r="Q13852">
        <v>7.2</v>
      </c>
    </row>
    <row r="13853" spans="1:17" hidden="1" x14ac:dyDescent="0.3">
      <c r="A13853" t="s">
        <v>53476</v>
      </c>
      <c r="B13853" t="s">
        <v>53477</v>
      </c>
      <c r="C13853" s="1" t="str">
        <f t="shared" si="2006"/>
        <v>21:0727</v>
      </c>
      <c r="D13853" s="1" t="str">
        <f t="shared" si="2010"/>
        <v>21:0214</v>
      </c>
      <c r="E13853" t="s">
        <v>53478</v>
      </c>
      <c r="F13853" t="s">
        <v>53479</v>
      </c>
      <c r="H13853">
        <v>63.175220600000003</v>
      </c>
      <c r="I13853">
        <v>-134.5550844</v>
      </c>
      <c r="J13853" s="1" t="str">
        <f t="shared" si="2011"/>
        <v>Fluid (stream)</v>
      </c>
      <c r="K13853" s="1" t="str">
        <f t="shared" si="2012"/>
        <v>Untreated Water</v>
      </c>
      <c r="O13853">
        <v>2.5000000000000001E-2</v>
      </c>
      <c r="P13853">
        <v>50</v>
      </c>
      <c r="Q13853">
        <v>7.2</v>
      </c>
    </row>
    <row r="13854" spans="1:17" hidden="1" x14ac:dyDescent="0.3">
      <c r="A13854" t="s">
        <v>53480</v>
      </c>
      <c r="B13854" t="s">
        <v>53481</v>
      </c>
      <c r="C13854" s="1" t="str">
        <f t="shared" si="2006"/>
        <v>21:0727</v>
      </c>
      <c r="D13854" s="1" t="str">
        <f>HYPERLINK("http://geochem.nrcan.gc.ca/cdogs/content/svy/svy_e.htm", "")</f>
        <v/>
      </c>
      <c r="G13854" s="1" t="str">
        <f>HYPERLINK("http://geochem.nrcan.gc.ca/cdogs/content/cr_/cr_00085_e.htm", "85")</f>
        <v>85</v>
      </c>
      <c r="J13854" t="s">
        <v>11453</v>
      </c>
      <c r="K13854" t="s">
        <v>11454</v>
      </c>
      <c r="O13854">
        <v>0.36</v>
      </c>
      <c r="P13854">
        <v>60</v>
      </c>
      <c r="Q13854">
        <v>8.1999999999999993</v>
      </c>
    </row>
    <row r="13855" spans="1:17" hidden="1" x14ac:dyDescent="0.3">
      <c r="A13855" t="s">
        <v>53482</v>
      </c>
      <c r="B13855" t="s">
        <v>53483</v>
      </c>
      <c r="C13855" s="1" t="str">
        <f t="shared" si="2006"/>
        <v>21:0727</v>
      </c>
      <c r="D13855" s="1" t="str">
        <f t="shared" ref="D13855:D13876" si="2013">HYPERLINK("http://geochem.nrcan.gc.ca/cdogs/content/svy/svy210214_e.htm", "21:0214")</f>
        <v>21:0214</v>
      </c>
      <c r="E13855" t="s">
        <v>53484</v>
      </c>
      <c r="F13855" t="s">
        <v>53485</v>
      </c>
      <c r="H13855">
        <v>63.154145900000003</v>
      </c>
      <c r="I13855">
        <v>-134.5247052</v>
      </c>
      <c r="J13855" s="1" t="str">
        <f t="shared" ref="J13855:J13876" si="2014">HYPERLINK("http://geochem.nrcan.gc.ca/cdogs/content/kwd/kwd020018_e.htm", "Fluid (stream)")</f>
        <v>Fluid (stream)</v>
      </c>
      <c r="K13855" s="1" t="str">
        <f t="shared" ref="K13855:K13876" si="2015">HYPERLINK("http://geochem.nrcan.gc.ca/cdogs/content/kwd/kwd080007_e.htm", "Untreated Water")</f>
        <v>Untreated Water</v>
      </c>
      <c r="O13855">
        <v>2.5000000000000001E-2</v>
      </c>
      <c r="P13855">
        <v>50</v>
      </c>
      <c r="Q13855">
        <v>7.5</v>
      </c>
    </row>
    <row r="13856" spans="1:17" hidden="1" x14ac:dyDescent="0.3">
      <c r="A13856" t="s">
        <v>53486</v>
      </c>
      <c r="B13856" t="s">
        <v>53487</v>
      </c>
      <c r="C13856" s="1" t="str">
        <f t="shared" si="2006"/>
        <v>21:0727</v>
      </c>
      <c r="D13856" s="1" t="str">
        <f t="shared" si="2013"/>
        <v>21:0214</v>
      </c>
      <c r="E13856" t="s">
        <v>53488</v>
      </c>
      <c r="F13856" t="s">
        <v>53489</v>
      </c>
      <c r="H13856">
        <v>63.150463700000003</v>
      </c>
      <c r="I13856">
        <v>-134.53494599999999</v>
      </c>
      <c r="J13856" s="1" t="str">
        <f t="shared" si="2014"/>
        <v>Fluid (stream)</v>
      </c>
      <c r="K13856" s="1" t="str">
        <f t="shared" si="2015"/>
        <v>Untreated Water</v>
      </c>
      <c r="O13856">
        <v>2.5000000000000001E-2</v>
      </c>
      <c r="P13856">
        <v>60</v>
      </c>
      <c r="Q13856">
        <v>6.8</v>
      </c>
    </row>
    <row r="13857" spans="1:17" hidden="1" x14ac:dyDescent="0.3">
      <c r="A13857" t="s">
        <v>53490</v>
      </c>
      <c r="B13857" t="s">
        <v>53491</v>
      </c>
      <c r="C13857" s="1" t="str">
        <f t="shared" si="2006"/>
        <v>21:0727</v>
      </c>
      <c r="D13857" s="1" t="str">
        <f t="shared" si="2013"/>
        <v>21:0214</v>
      </c>
      <c r="E13857" t="s">
        <v>53492</v>
      </c>
      <c r="F13857" t="s">
        <v>53493</v>
      </c>
      <c r="H13857">
        <v>63.135254000000003</v>
      </c>
      <c r="I13857">
        <v>-134.49163369999999</v>
      </c>
      <c r="J13857" s="1" t="str">
        <f t="shared" si="2014"/>
        <v>Fluid (stream)</v>
      </c>
      <c r="K13857" s="1" t="str">
        <f t="shared" si="2015"/>
        <v>Untreated Water</v>
      </c>
      <c r="O13857">
        <v>2.5000000000000001E-2</v>
      </c>
      <c r="P13857">
        <v>60</v>
      </c>
      <c r="Q13857">
        <v>7.2</v>
      </c>
    </row>
    <row r="13858" spans="1:17" hidden="1" x14ac:dyDescent="0.3">
      <c r="A13858" t="s">
        <v>53494</v>
      </c>
      <c r="B13858" t="s">
        <v>53495</v>
      </c>
      <c r="C13858" s="1" t="str">
        <f t="shared" si="2006"/>
        <v>21:0727</v>
      </c>
      <c r="D13858" s="1" t="str">
        <f t="shared" si="2013"/>
        <v>21:0214</v>
      </c>
      <c r="E13858" t="s">
        <v>53496</v>
      </c>
      <c r="F13858" t="s">
        <v>53497</v>
      </c>
      <c r="H13858">
        <v>63.177889399999998</v>
      </c>
      <c r="I13858">
        <v>-134.45065919999999</v>
      </c>
      <c r="J13858" s="1" t="str">
        <f t="shared" si="2014"/>
        <v>Fluid (stream)</v>
      </c>
      <c r="K13858" s="1" t="str">
        <f t="shared" si="2015"/>
        <v>Untreated Water</v>
      </c>
      <c r="O13858">
        <v>2.5000000000000001E-2</v>
      </c>
      <c r="P13858">
        <v>40</v>
      </c>
      <c r="Q13858">
        <v>6.5</v>
      </c>
    </row>
    <row r="13859" spans="1:17" hidden="1" x14ac:dyDescent="0.3">
      <c r="A13859" t="s">
        <v>53498</v>
      </c>
      <c r="B13859" t="s">
        <v>53499</v>
      </c>
      <c r="C13859" s="1" t="str">
        <f t="shared" si="2006"/>
        <v>21:0727</v>
      </c>
      <c r="D13859" s="1" t="str">
        <f t="shared" si="2013"/>
        <v>21:0214</v>
      </c>
      <c r="E13859" t="s">
        <v>53500</v>
      </c>
      <c r="F13859" t="s">
        <v>53501</v>
      </c>
      <c r="H13859">
        <v>63.149192599999999</v>
      </c>
      <c r="I13859">
        <v>-134.39510340000001</v>
      </c>
      <c r="J13859" s="1" t="str">
        <f t="shared" si="2014"/>
        <v>Fluid (stream)</v>
      </c>
      <c r="K13859" s="1" t="str">
        <f t="shared" si="2015"/>
        <v>Untreated Water</v>
      </c>
      <c r="O13859">
        <v>2.5000000000000001E-2</v>
      </c>
      <c r="P13859">
        <v>40</v>
      </c>
      <c r="Q13859">
        <v>7</v>
      </c>
    </row>
    <row r="13860" spans="1:17" hidden="1" x14ac:dyDescent="0.3">
      <c r="A13860" t="s">
        <v>53502</v>
      </c>
      <c r="B13860" t="s">
        <v>53503</v>
      </c>
      <c r="C13860" s="1" t="str">
        <f t="shared" si="2006"/>
        <v>21:0727</v>
      </c>
      <c r="D13860" s="1" t="str">
        <f t="shared" si="2013"/>
        <v>21:0214</v>
      </c>
      <c r="E13860" t="s">
        <v>53504</v>
      </c>
      <c r="F13860" t="s">
        <v>53505</v>
      </c>
      <c r="H13860">
        <v>63.106565099999997</v>
      </c>
      <c r="I13860">
        <v>-134.30650420000001</v>
      </c>
      <c r="J13860" s="1" t="str">
        <f t="shared" si="2014"/>
        <v>Fluid (stream)</v>
      </c>
      <c r="K13860" s="1" t="str">
        <f t="shared" si="2015"/>
        <v>Untreated Water</v>
      </c>
      <c r="O13860">
        <v>2.5000000000000001E-2</v>
      </c>
      <c r="P13860">
        <v>40</v>
      </c>
      <c r="Q13860">
        <v>7.3</v>
      </c>
    </row>
    <row r="13861" spans="1:17" hidden="1" x14ac:dyDescent="0.3">
      <c r="A13861" t="s">
        <v>53506</v>
      </c>
      <c r="B13861" t="s">
        <v>53507</v>
      </c>
      <c r="C13861" s="1" t="str">
        <f t="shared" si="2006"/>
        <v>21:0727</v>
      </c>
      <c r="D13861" s="1" t="str">
        <f t="shared" si="2013"/>
        <v>21:0214</v>
      </c>
      <c r="E13861" t="s">
        <v>53508</v>
      </c>
      <c r="F13861" t="s">
        <v>53509</v>
      </c>
      <c r="H13861">
        <v>63.092180599999999</v>
      </c>
      <c r="I13861">
        <v>-134.32219739999999</v>
      </c>
      <c r="J13861" s="1" t="str">
        <f t="shared" si="2014"/>
        <v>Fluid (stream)</v>
      </c>
      <c r="K13861" s="1" t="str">
        <f t="shared" si="2015"/>
        <v>Untreated Water</v>
      </c>
      <c r="O13861">
        <v>2.5000000000000001E-2</v>
      </c>
      <c r="P13861">
        <v>50</v>
      </c>
      <c r="Q13861">
        <v>7.4</v>
      </c>
    </row>
    <row r="13862" spans="1:17" hidden="1" x14ac:dyDescent="0.3">
      <c r="A13862" t="s">
        <v>53510</v>
      </c>
      <c r="B13862" t="s">
        <v>53511</v>
      </c>
      <c r="C13862" s="1" t="str">
        <f t="shared" si="2006"/>
        <v>21:0727</v>
      </c>
      <c r="D13862" s="1" t="str">
        <f t="shared" si="2013"/>
        <v>21:0214</v>
      </c>
      <c r="E13862" t="s">
        <v>53512</v>
      </c>
      <c r="F13862" t="s">
        <v>53513</v>
      </c>
      <c r="H13862">
        <v>63.092731200000003</v>
      </c>
      <c r="I13862">
        <v>-134.4495976</v>
      </c>
      <c r="J13862" s="1" t="str">
        <f t="shared" si="2014"/>
        <v>Fluid (stream)</v>
      </c>
      <c r="K13862" s="1" t="str">
        <f t="shared" si="2015"/>
        <v>Untreated Water</v>
      </c>
      <c r="O13862">
        <v>2.5000000000000001E-2</v>
      </c>
      <c r="P13862">
        <v>50</v>
      </c>
      <c r="Q13862">
        <v>7.3</v>
      </c>
    </row>
    <row r="13863" spans="1:17" hidden="1" x14ac:dyDescent="0.3">
      <c r="A13863" t="s">
        <v>53514</v>
      </c>
      <c r="B13863" t="s">
        <v>53515</v>
      </c>
      <c r="C13863" s="1" t="str">
        <f t="shared" si="2006"/>
        <v>21:0727</v>
      </c>
      <c r="D13863" s="1" t="str">
        <f t="shared" si="2013"/>
        <v>21:0214</v>
      </c>
      <c r="E13863" t="s">
        <v>53516</v>
      </c>
      <c r="F13863" t="s">
        <v>53517</v>
      </c>
      <c r="H13863">
        <v>63.085841899999998</v>
      </c>
      <c r="I13863">
        <v>-134.5018451</v>
      </c>
      <c r="J13863" s="1" t="str">
        <f t="shared" si="2014"/>
        <v>Fluid (stream)</v>
      </c>
      <c r="K13863" s="1" t="str">
        <f t="shared" si="2015"/>
        <v>Untreated Water</v>
      </c>
      <c r="O13863">
        <v>0.33</v>
      </c>
      <c r="P13863">
        <v>60</v>
      </c>
      <c r="Q13863">
        <v>7.4</v>
      </c>
    </row>
    <row r="13864" spans="1:17" hidden="1" x14ac:dyDescent="0.3">
      <c r="A13864" t="s">
        <v>53518</v>
      </c>
      <c r="B13864" t="s">
        <v>53519</v>
      </c>
      <c r="C13864" s="1" t="str">
        <f t="shared" si="2006"/>
        <v>21:0727</v>
      </c>
      <c r="D13864" s="1" t="str">
        <f t="shared" si="2013"/>
        <v>21:0214</v>
      </c>
      <c r="E13864" t="s">
        <v>53520</v>
      </c>
      <c r="F13864" t="s">
        <v>53521</v>
      </c>
      <c r="H13864">
        <v>63.026094100000002</v>
      </c>
      <c r="I13864">
        <v>-134.53015959999999</v>
      </c>
      <c r="J13864" s="1" t="str">
        <f t="shared" si="2014"/>
        <v>Fluid (stream)</v>
      </c>
      <c r="K13864" s="1" t="str">
        <f t="shared" si="2015"/>
        <v>Untreated Water</v>
      </c>
      <c r="O13864">
        <v>2.5000000000000001E-2</v>
      </c>
      <c r="P13864">
        <v>120</v>
      </c>
      <c r="Q13864">
        <v>7</v>
      </c>
    </row>
    <row r="13865" spans="1:17" hidden="1" x14ac:dyDescent="0.3">
      <c r="A13865" t="s">
        <v>53522</v>
      </c>
      <c r="B13865" t="s">
        <v>53523</v>
      </c>
      <c r="C13865" s="1" t="str">
        <f t="shared" si="2006"/>
        <v>21:0727</v>
      </c>
      <c r="D13865" s="1" t="str">
        <f t="shared" si="2013"/>
        <v>21:0214</v>
      </c>
      <c r="E13865" t="s">
        <v>53524</v>
      </c>
      <c r="F13865" t="s">
        <v>53525</v>
      </c>
      <c r="H13865">
        <v>63.013935699999998</v>
      </c>
      <c r="I13865">
        <v>-134.58850459999999</v>
      </c>
      <c r="J13865" s="1" t="str">
        <f t="shared" si="2014"/>
        <v>Fluid (stream)</v>
      </c>
      <c r="K13865" s="1" t="str">
        <f t="shared" si="2015"/>
        <v>Untreated Water</v>
      </c>
      <c r="O13865">
        <v>0.7</v>
      </c>
      <c r="P13865">
        <v>170</v>
      </c>
      <c r="Q13865">
        <v>7.3</v>
      </c>
    </row>
    <row r="13866" spans="1:17" hidden="1" x14ac:dyDescent="0.3">
      <c r="A13866" t="s">
        <v>53526</v>
      </c>
      <c r="B13866" t="s">
        <v>53527</v>
      </c>
      <c r="C13866" s="1" t="str">
        <f t="shared" si="2006"/>
        <v>21:0727</v>
      </c>
      <c r="D13866" s="1" t="str">
        <f t="shared" si="2013"/>
        <v>21:0214</v>
      </c>
      <c r="E13866" t="s">
        <v>53528</v>
      </c>
      <c r="F13866" t="s">
        <v>53529</v>
      </c>
      <c r="H13866">
        <v>63.034053100000001</v>
      </c>
      <c r="I13866">
        <v>-134.72538990000001</v>
      </c>
      <c r="J13866" s="1" t="str">
        <f t="shared" si="2014"/>
        <v>Fluid (stream)</v>
      </c>
      <c r="K13866" s="1" t="str">
        <f t="shared" si="2015"/>
        <v>Untreated Water</v>
      </c>
      <c r="O13866">
        <v>2.5000000000000001E-2</v>
      </c>
      <c r="P13866">
        <v>180</v>
      </c>
      <c r="Q13866">
        <v>7.7</v>
      </c>
    </row>
    <row r="13867" spans="1:17" hidden="1" x14ac:dyDescent="0.3">
      <c r="A13867" t="s">
        <v>53530</v>
      </c>
      <c r="B13867" t="s">
        <v>53531</v>
      </c>
      <c r="C13867" s="1" t="str">
        <f t="shared" si="2006"/>
        <v>21:0727</v>
      </c>
      <c r="D13867" s="1" t="str">
        <f t="shared" si="2013"/>
        <v>21:0214</v>
      </c>
      <c r="E13867" t="s">
        <v>53532</v>
      </c>
      <c r="F13867" t="s">
        <v>53533</v>
      </c>
      <c r="H13867">
        <v>63.045780999999998</v>
      </c>
      <c r="I13867">
        <v>-134.67762629999999</v>
      </c>
      <c r="J13867" s="1" t="str">
        <f t="shared" si="2014"/>
        <v>Fluid (stream)</v>
      </c>
      <c r="K13867" s="1" t="str">
        <f t="shared" si="2015"/>
        <v>Untreated Water</v>
      </c>
      <c r="O13867">
        <v>0.37</v>
      </c>
      <c r="P13867">
        <v>130</v>
      </c>
      <c r="Q13867">
        <v>7.5</v>
      </c>
    </row>
    <row r="13868" spans="1:17" hidden="1" x14ac:dyDescent="0.3">
      <c r="A13868" t="s">
        <v>53534</v>
      </c>
      <c r="B13868" t="s">
        <v>53535</v>
      </c>
      <c r="C13868" s="1" t="str">
        <f t="shared" si="2006"/>
        <v>21:0727</v>
      </c>
      <c r="D13868" s="1" t="str">
        <f t="shared" si="2013"/>
        <v>21:0214</v>
      </c>
      <c r="E13868" t="s">
        <v>53536</v>
      </c>
      <c r="F13868" t="s">
        <v>53537</v>
      </c>
      <c r="H13868">
        <v>63.078541100000002</v>
      </c>
      <c r="I13868">
        <v>-134.63693950000001</v>
      </c>
      <c r="J13868" s="1" t="str">
        <f t="shared" si="2014"/>
        <v>Fluid (stream)</v>
      </c>
      <c r="K13868" s="1" t="str">
        <f t="shared" si="2015"/>
        <v>Untreated Water</v>
      </c>
      <c r="O13868">
        <v>2.5000000000000001E-2</v>
      </c>
      <c r="P13868">
        <v>160</v>
      </c>
      <c r="Q13868">
        <v>7.7</v>
      </c>
    </row>
    <row r="13869" spans="1:17" hidden="1" x14ac:dyDescent="0.3">
      <c r="A13869" t="s">
        <v>53538</v>
      </c>
      <c r="B13869" t="s">
        <v>53539</v>
      </c>
      <c r="C13869" s="1" t="str">
        <f t="shared" si="2006"/>
        <v>21:0727</v>
      </c>
      <c r="D13869" s="1" t="str">
        <f t="shared" si="2013"/>
        <v>21:0214</v>
      </c>
      <c r="E13869" t="s">
        <v>53540</v>
      </c>
      <c r="F13869" t="s">
        <v>53541</v>
      </c>
      <c r="H13869">
        <v>63.077876799999999</v>
      </c>
      <c r="I13869">
        <v>-134.59698080000001</v>
      </c>
      <c r="J13869" s="1" t="str">
        <f t="shared" si="2014"/>
        <v>Fluid (stream)</v>
      </c>
      <c r="K13869" s="1" t="str">
        <f t="shared" si="2015"/>
        <v>Untreated Water</v>
      </c>
      <c r="O13869">
        <v>2.5000000000000001E-2</v>
      </c>
      <c r="P13869">
        <v>120</v>
      </c>
      <c r="Q13869">
        <v>7.4</v>
      </c>
    </row>
    <row r="13870" spans="1:17" hidden="1" x14ac:dyDescent="0.3">
      <c r="A13870" t="s">
        <v>53542</v>
      </c>
      <c r="B13870" t="s">
        <v>53543</v>
      </c>
      <c r="C13870" s="1" t="str">
        <f t="shared" si="2006"/>
        <v>21:0727</v>
      </c>
      <c r="D13870" s="1" t="str">
        <f t="shared" si="2013"/>
        <v>21:0214</v>
      </c>
      <c r="E13870" t="s">
        <v>53540</v>
      </c>
      <c r="F13870" t="s">
        <v>53544</v>
      </c>
      <c r="H13870">
        <v>63.077876799999999</v>
      </c>
      <c r="I13870">
        <v>-134.59698080000001</v>
      </c>
      <c r="J13870" s="1" t="str">
        <f t="shared" si="2014"/>
        <v>Fluid (stream)</v>
      </c>
      <c r="K13870" s="1" t="str">
        <f t="shared" si="2015"/>
        <v>Untreated Water</v>
      </c>
      <c r="O13870">
        <v>2.5000000000000001E-2</v>
      </c>
      <c r="P13870">
        <v>120</v>
      </c>
      <c r="Q13870">
        <v>7.3</v>
      </c>
    </row>
    <row r="13871" spans="1:17" hidden="1" x14ac:dyDescent="0.3">
      <c r="A13871" t="s">
        <v>53545</v>
      </c>
      <c r="B13871" t="s">
        <v>53546</v>
      </c>
      <c r="C13871" s="1" t="str">
        <f t="shared" si="2006"/>
        <v>21:0727</v>
      </c>
      <c r="D13871" s="1" t="str">
        <f t="shared" si="2013"/>
        <v>21:0214</v>
      </c>
      <c r="E13871" t="s">
        <v>53547</v>
      </c>
      <c r="F13871" t="s">
        <v>53548</v>
      </c>
      <c r="H13871">
        <v>63.094130700000001</v>
      </c>
      <c r="I13871">
        <v>-134.6544509</v>
      </c>
      <c r="J13871" s="1" t="str">
        <f t="shared" si="2014"/>
        <v>Fluid (stream)</v>
      </c>
      <c r="K13871" s="1" t="str">
        <f t="shared" si="2015"/>
        <v>Untreated Water</v>
      </c>
      <c r="O13871">
        <v>2.5000000000000001E-2</v>
      </c>
      <c r="P13871">
        <v>380</v>
      </c>
      <c r="Q13871">
        <v>7</v>
      </c>
    </row>
    <row r="13872" spans="1:17" hidden="1" x14ac:dyDescent="0.3">
      <c r="A13872" t="s">
        <v>53549</v>
      </c>
      <c r="B13872" t="s">
        <v>53550</v>
      </c>
      <c r="C13872" s="1" t="str">
        <f t="shared" si="2006"/>
        <v>21:0727</v>
      </c>
      <c r="D13872" s="1" t="str">
        <f t="shared" si="2013"/>
        <v>21:0214</v>
      </c>
      <c r="E13872" t="s">
        <v>53551</v>
      </c>
      <c r="F13872" t="s">
        <v>53552</v>
      </c>
      <c r="H13872">
        <v>63.109886600000003</v>
      </c>
      <c r="I13872">
        <v>-134.6204941</v>
      </c>
      <c r="J13872" s="1" t="str">
        <f t="shared" si="2014"/>
        <v>Fluid (stream)</v>
      </c>
      <c r="K13872" s="1" t="str">
        <f t="shared" si="2015"/>
        <v>Untreated Water</v>
      </c>
      <c r="O13872">
        <v>2.5000000000000001E-2</v>
      </c>
      <c r="P13872">
        <v>130</v>
      </c>
      <c r="Q13872">
        <v>7.4</v>
      </c>
    </row>
    <row r="13873" spans="1:17" hidden="1" x14ac:dyDescent="0.3">
      <c r="A13873" t="s">
        <v>53553</v>
      </c>
      <c r="B13873" t="s">
        <v>53554</v>
      </c>
      <c r="C13873" s="1" t="str">
        <f t="shared" si="2006"/>
        <v>21:0727</v>
      </c>
      <c r="D13873" s="1" t="str">
        <f t="shared" si="2013"/>
        <v>21:0214</v>
      </c>
      <c r="E13873" t="s">
        <v>53555</v>
      </c>
      <c r="F13873" t="s">
        <v>53556</v>
      </c>
      <c r="H13873">
        <v>63.119664</v>
      </c>
      <c r="I13873">
        <v>-134.5738987</v>
      </c>
      <c r="J13873" s="1" t="str">
        <f t="shared" si="2014"/>
        <v>Fluid (stream)</v>
      </c>
      <c r="K13873" s="1" t="str">
        <f t="shared" si="2015"/>
        <v>Untreated Water</v>
      </c>
      <c r="O13873">
        <v>2.5000000000000001E-2</v>
      </c>
      <c r="P13873">
        <v>130</v>
      </c>
      <c r="Q13873">
        <v>7</v>
      </c>
    </row>
    <row r="13874" spans="1:17" hidden="1" x14ac:dyDescent="0.3">
      <c r="A13874" t="s">
        <v>53557</v>
      </c>
      <c r="B13874" t="s">
        <v>53558</v>
      </c>
      <c r="C13874" s="1" t="str">
        <f t="shared" ref="C13874:C13937" si="2016">HYPERLINK("http://geochem.nrcan.gc.ca/cdogs/content/bdl/bdl210727_e.htm", "21:0727")</f>
        <v>21:0727</v>
      </c>
      <c r="D13874" s="1" t="str">
        <f t="shared" si="2013"/>
        <v>21:0214</v>
      </c>
      <c r="E13874" t="s">
        <v>53559</v>
      </c>
      <c r="F13874" t="s">
        <v>53560</v>
      </c>
      <c r="H13874">
        <v>63.103300400000002</v>
      </c>
      <c r="I13874">
        <v>-134.70416850000001</v>
      </c>
      <c r="J13874" s="1" t="str">
        <f t="shared" si="2014"/>
        <v>Fluid (stream)</v>
      </c>
      <c r="K13874" s="1" t="str">
        <f t="shared" si="2015"/>
        <v>Untreated Water</v>
      </c>
      <c r="O13874">
        <v>0.93</v>
      </c>
      <c r="P13874">
        <v>160</v>
      </c>
      <c r="Q13874">
        <v>7.7</v>
      </c>
    </row>
    <row r="13875" spans="1:17" hidden="1" x14ac:dyDescent="0.3">
      <c r="A13875" t="s">
        <v>53561</v>
      </c>
      <c r="B13875" t="s">
        <v>53562</v>
      </c>
      <c r="C13875" s="1" t="str">
        <f t="shared" si="2016"/>
        <v>21:0727</v>
      </c>
      <c r="D13875" s="1" t="str">
        <f t="shared" si="2013"/>
        <v>21:0214</v>
      </c>
      <c r="E13875" t="s">
        <v>53563</v>
      </c>
      <c r="F13875" t="s">
        <v>53564</v>
      </c>
      <c r="H13875">
        <v>63.092505199999998</v>
      </c>
      <c r="I13875">
        <v>-134.7097253</v>
      </c>
      <c r="J13875" s="1" t="str">
        <f t="shared" si="2014"/>
        <v>Fluid (stream)</v>
      </c>
      <c r="K13875" s="1" t="str">
        <f t="shared" si="2015"/>
        <v>Untreated Water</v>
      </c>
      <c r="O13875">
        <v>0.25</v>
      </c>
      <c r="P13875">
        <v>100</v>
      </c>
      <c r="Q13875">
        <v>7.3</v>
      </c>
    </row>
    <row r="13876" spans="1:17" hidden="1" x14ac:dyDescent="0.3">
      <c r="A13876" t="s">
        <v>53565</v>
      </c>
      <c r="B13876" t="s">
        <v>53566</v>
      </c>
      <c r="C13876" s="1" t="str">
        <f t="shared" si="2016"/>
        <v>21:0727</v>
      </c>
      <c r="D13876" s="1" t="str">
        <f t="shared" si="2013"/>
        <v>21:0214</v>
      </c>
      <c r="E13876" t="s">
        <v>53567</v>
      </c>
      <c r="F13876" t="s">
        <v>53568</v>
      </c>
      <c r="H13876">
        <v>63.118649499999997</v>
      </c>
      <c r="I13876">
        <v>-134.73608340000001</v>
      </c>
      <c r="J13876" s="1" t="str">
        <f t="shared" si="2014"/>
        <v>Fluid (stream)</v>
      </c>
      <c r="K13876" s="1" t="str">
        <f t="shared" si="2015"/>
        <v>Untreated Water</v>
      </c>
      <c r="O13876">
        <v>0.41</v>
      </c>
      <c r="P13876">
        <v>110</v>
      </c>
      <c r="Q13876">
        <v>7.6</v>
      </c>
    </row>
    <row r="13877" spans="1:17" hidden="1" x14ac:dyDescent="0.3">
      <c r="A13877" t="s">
        <v>53569</v>
      </c>
      <c r="B13877" t="s">
        <v>53570</v>
      </c>
      <c r="C13877" s="1" t="str">
        <f t="shared" si="2016"/>
        <v>21:0727</v>
      </c>
      <c r="D13877" s="1" t="str">
        <f>HYPERLINK("http://geochem.nrcan.gc.ca/cdogs/content/svy/svy_e.htm", "")</f>
        <v/>
      </c>
      <c r="G13877" s="1" t="str">
        <f>HYPERLINK("http://geochem.nrcan.gc.ca/cdogs/content/cr_/cr_00086_e.htm", "86")</f>
        <v>86</v>
      </c>
      <c r="J13877" t="s">
        <v>11453</v>
      </c>
      <c r="K13877" t="s">
        <v>11454</v>
      </c>
      <c r="O13877">
        <v>0.51</v>
      </c>
      <c r="P13877">
        <v>110</v>
      </c>
      <c r="Q13877">
        <v>7.4</v>
      </c>
    </row>
    <row r="13878" spans="1:17" hidden="1" x14ac:dyDescent="0.3">
      <c r="A13878" t="s">
        <v>53571</v>
      </c>
      <c r="B13878" t="s">
        <v>53572</v>
      </c>
      <c r="C13878" s="1" t="str">
        <f t="shared" si="2016"/>
        <v>21:0727</v>
      </c>
      <c r="D13878" s="1" t="str">
        <f t="shared" ref="D13878:D13904" si="2017">HYPERLINK("http://geochem.nrcan.gc.ca/cdogs/content/svy/svy210214_e.htm", "21:0214")</f>
        <v>21:0214</v>
      </c>
      <c r="E13878" t="s">
        <v>53573</v>
      </c>
      <c r="F13878" t="s">
        <v>53574</v>
      </c>
      <c r="H13878">
        <v>63.163159899999997</v>
      </c>
      <c r="I13878">
        <v>-134.64196939999999</v>
      </c>
      <c r="J13878" s="1" t="str">
        <f t="shared" ref="J13878:J13904" si="2018">HYPERLINK("http://geochem.nrcan.gc.ca/cdogs/content/kwd/kwd020018_e.htm", "Fluid (stream)")</f>
        <v>Fluid (stream)</v>
      </c>
      <c r="K13878" s="1" t="str">
        <f t="shared" ref="K13878:K13904" si="2019">HYPERLINK("http://geochem.nrcan.gc.ca/cdogs/content/kwd/kwd080007_e.htm", "Untreated Water")</f>
        <v>Untreated Water</v>
      </c>
      <c r="O13878">
        <v>2.5000000000000001E-2</v>
      </c>
      <c r="P13878">
        <v>50</v>
      </c>
      <c r="Q13878">
        <v>7.2</v>
      </c>
    </row>
    <row r="13879" spans="1:17" hidden="1" x14ac:dyDescent="0.3">
      <c r="A13879" t="s">
        <v>53575</v>
      </c>
      <c r="B13879" t="s">
        <v>53576</v>
      </c>
      <c r="C13879" s="1" t="str">
        <f t="shared" si="2016"/>
        <v>21:0727</v>
      </c>
      <c r="D13879" s="1" t="str">
        <f t="shared" si="2017"/>
        <v>21:0214</v>
      </c>
      <c r="E13879" t="s">
        <v>53577</v>
      </c>
      <c r="F13879" t="s">
        <v>53578</v>
      </c>
      <c r="H13879">
        <v>63.160774500000002</v>
      </c>
      <c r="I13879">
        <v>-134.665007</v>
      </c>
      <c r="J13879" s="1" t="str">
        <f t="shared" si="2018"/>
        <v>Fluid (stream)</v>
      </c>
      <c r="K13879" s="1" t="str">
        <f t="shared" si="2019"/>
        <v>Untreated Water</v>
      </c>
      <c r="O13879">
        <v>2.5000000000000001E-2</v>
      </c>
      <c r="P13879">
        <v>60</v>
      </c>
      <c r="Q13879">
        <v>6.9</v>
      </c>
    </row>
    <row r="13880" spans="1:17" hidden="1" x14ac:dyDescent="0.3">
      <c r="A13880" t="s">
        <v>53579</v>
      </c>
      <c r="B13880" t="s">
        <v>53580</v>
      </c>
      <c r="C13880" s="1" t="str">
        <f t="shared" si="2016"/>
        <v>21:0727</v>
      </c>
      <c r="D13880" s="1" t="str">
        <f t="shared" si="2017"/>
        <v>21:0214</v>
      </c>
      <c r="E13880" t="s">
        <v>53581</v>
      </c>
      <c r="F13880" t="s">
        <v>53582</v>
      </c>
      <c r="H13880">
        <v>63.201106899999999</v>
      </c>
      <c r="I13880">
        <v>-134.65968799999999</v>
      </c>
      <c r="J13880" s="1" t="str">
        <f t="shared" si="2018"/>
        <v>Fluid (stream)</v>
      </c>
      <c r="K13880" s="1" t="str">
        <f t="shared" si="2019"/>
        <v>Untreated Water</v>
      </c>
      <c r="O13880">
        <v>2.5000000000000001E-2</v>
      </c>
      <c r="P13880">
        <v>50</v>
      </c>
      <c r="Q13880">
        <v>6.4</v>
      </c>
    </row>
    <row r="13881" spans="1:17" hidden="1" x14ac:dyDescent="0.3">
      <c r="A13881" t="s">
        <v>53583</v>
      </c>
      <c r="B13881" t="s">
        <v>53584</v>
      </c>
      <c r="C13881" s="1" t="str">
        <f t="shared" si="2016"/>
        <v>21:0727</v>
      </c>
      <c r="D13881" s="1" t="str">
        <f t="shared" si="2017"/>
        <v>21:0214</v>
      </c>
      <c r="E13881" t="s">
        <v>53585</v>
      </c>
      <c r="F13881" t="s">
        <v>53586</v>
      </c>
      <c r="H13881">
        <v>63.475416099999997</v>
      </c>
      <c r="I13881">
        <v>-134.98465479999999</v>
      </c>
      <c r="J13881" s="1" t="str">
        <f t="shared" si="2018"/>
        <v>Fluid (stream)</v>
      </c>
      <c r="K13881" s="1" t="str">
        <f t="shared" si="2019"/>
        <v>Untreated Water</v>
      </c>
      <c r="O13881">
        <v>2.5</v>
      </c>
      <c r="P13881">
        <v>70</v>
      </c>
      <c r="Q13881">
        <v>7.8</v>
      </c>
    </row>
    <row r="13882" spans="1:17" hidden="1" x14ac:dyDescent="0.3">
      <c r="A13882" t="s">
        <v>53587</v>
      </c>
      <c r="B13882" t="s">
        <v>53588</v>
      </c>
      <c r="C13882" s="1" t="str">
        <f t="shared" si="2016"/>
        <v>21:0727</v>
      </c>
      <c r="D13882" s="1" t="str">
        <f t="shared" si="2017"/>
        <v>21:0214</v>
      </c>
      <c r="E13882" t="s">
        <v>53589</v>
      </c>
      <c r="F13882" t="s">
        <v>53590</v>
      </c>
      <c r="H13882">
        <v>63.453149400000001</v>
      </c>
      <c r="I13882">
        <v>-134.81806639999999</v>
      </c>
      <c r="J13882" s="1" t="str">
        <f t="shared" si="2018"/>
        <v>Fluid (stream)</v>
      </c>
      <c r="K13882" s="1" t="str">
        <f t="shared" si="2019"/>
        <v>Untreated Water</v>
      </c>
      <c r="O13882">
        <v>2.5000000000000001E-2</v>
      </c>
      <c r="P13882">
        <v>50</v>
      </c>
      <c r="Q13882">
        <v>7.2</v>
      </c>
    </row>
    <row r="13883" spans="1:17" hidden="1" x14ac:dyDescent="0.3">
      <c r="A13883" t="s">
        <v>53591</v>
      </c>
      <c r="B13883" t="s">
        <v>53592</v>
      </c>
      <c r="C13883" s="1" t="str">
        <f t="shared" si="2016"/>
        <v>21:0727</v>
      </c>
      <c r="D13883" s="1" t="str">
        <f t="shared" si="2017"/>
        <v>21:0214</v>
      </c>
      <c r="E13883" t="s">
        <v>53593</v>
      </c>
      <c r="F13883" t="s">
        <v>53594</v>
      </c>
      <c r="H13883">
        <v>63.4556495</v>
      </c>
      <c r="I13883">
        <v>-134.6946896</v>
      </c>
      <c r="J13883" s="1" t="str">
        <f t="shared" si="2018"/>
        <v>Fluid (stream)</v>
      </c>
      <c r="K13883" s="1" t="str">
        <f t="shared" si="2019"/>
        <v>Untreated Water</v>
      </c>
      <c r="O13883">
        <v>1.25</v>
      </c>
      <c r="P13883">
        <v>50</v>
      </c>
      <c r="Q13883">
        <v>7.4</v>
      </c>
    </row>
    <row r="13884" spans="1:17" hidden="1" x14ac:dyDescent="0.3">
      <c r="A13884" t="s">
        <v>53595</v>
      </c>
      <c r="B13884" t="s">
        <v>53596</v>
      </c>
      <c r="C13884" s="1" t="str">
        <f t="shared" si="2016"/>
        <v>21:0727</v>
      </c>
      <c r="D13884" s="1" t="str">
        <f t="shared" si="2017"/>
        <v>21:0214</v>
      </c>
      <c r="E13884" t="s">
        <v>53597</v>
      </c>
      <c r="F13884" t="s">
        <v>53598</v>
      </c>
      <c r="H13884">
        <v>63.446306999999997</v>
      </c>
      <c r="I13884">
        <v>-134.64448730000001</v>
      </c>
      <c r="J13884" s="1" t="str">
        <f t="shared" si="2018"/>
        <v>Fluid (stream)</v>
      </c>
      <c r="K13884" s="1" t="str">
        <f t="shared" si="2019"/>
        <v>Untreated Water</v>
      </c>
      <c r="O13884">
        <v>2.91</v>
      </c>
      <c r="P13884">
        <v>60</v>
      </c>
      <c r="Q13884">
        <v>7.7</v>
      </c>
    </row>
    <row r="13885" spans="1:17" hidden="1" x14ac:dyDescent="0.3">
      <c r="A13885" t="s">
        <v>53599</v>
      </c>
      <c r="B13885" t="s">
        <v>53600</v>
      </c>
      <c r="C13885" s="1" t="str">
        <f t="shared" si="2016"/>
        <v>21:0727</v>
      </c>
      <c r="D13885" s="1" t="str">
        <f t="shared" si="2017"/>
        <v>21:0214</v>
      </c>
      <c r="E13885" t="s">
        <v>53601</v>
      </c>
      <c r="F13885" t="s">
        <v>53602</v>
      </c>
      <c r="H13885">
        <v>63.453820299999997</v>
      </c>
      <c r="I13885">
        <v>-134.6790871</v>
      </c>
      <c r="J13885" s="1" t="str">
        <f t="shared" si="2018"/>
        <v>Fluid (stream)</v>
      </c>
      <c r="K13885" s="1" t="str">
        <f t="shared" si="2019"/>
        <v>Untreated Water</v>
      </c>
      <c r="O13885">
        <v>0.65</v>
      </c>
      <c r="P13885">
        <v>60</v>
      </c>
      <c r="Q13885">
        <v>7.5</v>
      </c>
    </row>
    <row r="13886" spans="1:17" hidden="1" x14ac:dyDescent="0.3">
      <c r="A13886" t="s">
        <v>53603</v>
      </c>
      <c r="B13886" t="s">
        <v>53604</v>
      </c>
      <c r="C13886" s="1" t="str">
        <f t="shared" si="2016"/>
        <v>21:0727</v>
      </c>
      <c r="D13886" s="1" t="str">
        <f t="shared" si="2017"/>
        <v>21:0214</v>
      </c>
      <c r="E13886" t="s">
        <v>53605</v>
      </c>
      <c r="F13886" t="s">
        <v>53606</v>
      </c>
      <c r="H13886">
        <v>63.420574299999998</v>
      </c>
      <c r="I13886">
        <v>-134.5720958</v>
      </c>
      <c r="J13886" s="1" t="str">
        <f t="shared" si="2018"/>
        <v>Fluid (stream)</v>
      </c>
      <c r="K13886" s="1" t="str">
        <f t="shared" si="2019"/>
        <v>Untreated Water</v>
      </c>
      <c r="O13886">
        <v>2.5000000000000001E-2</v>
      </c>
      <c r="P13886">
        <v>40</v>
      </c>
      <c r="Q13886">
        <v>7.1</v>
      </c>
    </row>
    <row r="13887" spans="1:17" hidden="1" x14ac:dyDescent="0.3">
      <c r="A13887" t="s">
        <v>53607</v>
      </c>
      <c r="B13887" t="s">
        <v>53608</v>
      </c>
      <c r="C13887" s="1" t="str">
        <f t="shared" si="2016"/>
        <v>21:0727</v>
      </c>
      <c r="D13887" s="1" t="str">
        <f t="shared" si="2017"/>
        <v>21:0214</v>
      </c>
      <c r="E13887" t="s">
        <v>53609</v>
      </c>
      <c r="F13887" t="s">
        <v>53610</v>
      </c>
      <c r="H13887">
        <v>63.409840299999999</v>
      </c>
      <c r="I13887">
        <v>-134.5905989</v>
      </c>
      <c r="J13887" s="1" t="str">
        <f t="shared" si="2018"/>
        <v>Fluid (stream)</v>
      </c>
      <c r="K13887" s="1" t="str">
        <f t="shared" si="2019"/>
        <v>Untreated Water</v>
      </c>
      <c r="O13887">
        <v>2.5000000000000001E-2</v>
      </c>
      <c r="P13887">
        <v>40</v>
      </c>
      <c r="Q13887">
        <v>7.5</v>
      </c>
    </row>
    <row r="13888" spans="1:17" hidden="1" x14ac:dyDescent="0.3">
      <c r="A13888" t="s">
        <v>53611</v>
      </c>
      <c r="B13888" t="s">
        <v>53612</v>
      </c>
      <c r="C13888" s="1" t="str">
        <f t="shared" si="2016"/>
        <v>21:0727</v>
      </c>
      <c r="D13888" s="1" t="str">
        <f t="shared" si="2017"/>
        <v>21:0214</v>
      </c>
      <c r="E13888" t="s">
        <v>53613</v>
      </c>
      <c r="F13888" t="s">
        <v>53614</v>
      </c>
      <c r="H13888">
        <v>63.409726200000001</v>
      </c>
      <c r="I13888">
        <v>-134.54965179999999</v>
      </c>
      <c r="J13888" s="1" t="str">
        <f t="shared" si="2018"/>
        <v>Fluid (stream)</v>
      </c>
      <c r="K13888" s="1" t="str">
        <f t="shared" si="2019"/>
        <v>Untreated Water</v>
      </c>
      <c r="O13888">
        <v>2.5000000000000001E-2</v>
      </c>
      <c r="P13888">
        <v>40</v>
      </c>
      <c r="Q13888">
        <v>6.8</v>
      </c>
    </row>
    <row r="13889" spans="1:17" hidden="1" x14ac:dyDescent="0.3">
      <c r="A13889" t="s">
        <v>53615</v>
      </c>
      <c r="B13889" t="s">
        <v>53616</v>
      </c>
      <c r="C13889" s="1" t="str">
        <f t="shared" si="2016"/>
        <v>21:0727</v>
      </c>
      <c r="D13889" s="1" t="str">
        <f t="shared" si="2017"/>
        <v>21:0214</v>
      </c>
      <c r="E13889" t="s">
        <v>53613</v>
      </c>
      <c r="F13889" t="s">
        <v>53617</v>
      </c>
      <c r="H13889">
        <v>63.409726200000001</v>
      </c>
      <c r="I13889">
        <v>-134.54965179999999</v>
      </c>
      <c r="J13889" s="1" t="str">
        <f t="shared" si="2018"/>
        <v>Fluid (stream)</v>
      </c>
      <c r="K13889" s="1" t="str">
        <f t="shared" si="2019"/>
        <v>Untreated Water</v>
      </c>
      <c r="O13889">
        <v>2.5000000000000001E-2</v>
      </c>
      <c r="P13889">
        <v>40</v>
      </c>
      <c r="Q13889">
        <v>6.8</v>
      </c>
    </row>
    <row r="13890" spans="1:17" hidden="1" x14ac:dyDescent="0.3">
      <c r="A13890" t="s">
        <v>53618</v>
      </c>
      <c r="B13890" t="s">
        <v>53619</v>
      </c>
      <c r="C13890" s="1" t="str">
        <f t="shared" si="2016"/>
        <v>21:0727</v>
      </c>
      <c r="D13890" s="1" t="str">
        <f t="shared" si="2017"/>
        <v>21:0214</v>
      </c>
      <c r="E13890" t="s">
        <v>53620</v>
      </c>
      <c r="F13890" t="s">
        <v>53621</v>
      </c>
      <c r="H13890">
        <v>63.427582399999999</v>
      </c>
      <c r="I13890">
        <v>-134.45307399999999</v>
      </c>
      <c r="J13890" s="1" t="str">
        <f t="shared" si="2018"/>
        <v>Fluid (stream)</v>
      </c>
      <c r="K13890" s="1" t="str">
        <f t="shared" si="2019"/>
        <v>Untreated Water</v>
      </c>
      <c r="O13890">
        <v>2.5000000000000001E-2</v>
      </c>
      <c r="P13890">
        <v>40</v>
      </c>
      <c r="Q13890">
        <v>6.9</v>
      </c>
    </row>
    <row r="13891" spans="1:17" hidden="1" x14ac:dyDescent="0.3">
      <c r="A13891" t="s">
        <v>53622</v>
      </c>
      <c r="B13891" t="s">
        <v>53623</v>
      </c>
      <c r="C13891" s="1" t="str">
        <f t="shared" si="2016"/>
        <v>21:0727</v>
      </c>
      <c r="D13891" s="1" t="str">
        <f t="shared" si="2017"/>
        <v>21:0214</v>
      </c>
      <c r="E13891" t="s">
        <v>53624</v>
      </c>
      <c r="F13891" t="s">
        <v>53625</v>
      </c>
      <c r="H13891">
        <v>63.429781499999997</v>
      </c>
      <c r="I13891">
        <v>-134.4256196</v>
      </c>
      <c r="J13891" s="1" t="str">
        <f t="shared" si="2018"/>
        <v>Fluid (stream)</v>
      </c>
      <c r="K13891" s="1" t="str">
        <f t="shared" si="2019"/>
        <v>Untreated Water</v>
      </c>
      <c r="O13891">
        <v>2.5000000000000001E-2</v>
      </c>
      <c r="P13891">
        <v>60</v>
      </c>
      <c r="Q13891">
        <v>7.8</v>
      </c>
    </row>
    <row r="13892" spans="1:17" hidden="1" x14ac:dyDescent="0.3">
      <c r="A13892" t="s">
        <v>53626</v>
      </c>
      <c r="B13892" t="s">
        <v>53627</v>
      </c>
      <c r="C13892" s="1" t="str">
        <f t="shared" si="2016"/>
        <v>21:0727</v>
      </c>
      <c r="D13892" s="1" t="str">
        <f t="shared" si="2017"/>
        <v>21:0214</v>
      </c>
      <c r="E13892" t="s">
        <v>53628</v>
      </c>
      <c r="F13892" t="s">
        <v>53629</v>
      </c>
      <c r="H13892">
        <v>63.450878299999999</v>
      </c>
      <c r="I13892">
        <v>-134.3773885</v>
      </c>
      <c r="J13892" s="1" t="str">
        <f t="shared" si="2018"/>
        <v>Fluid (stream)</v>
      </c>
      <c r="K13892" s="1" t="str">
        <f t="shared" si="2019"/>
        <v>Untreated Water</v>
      </c>
      <c r="O13892">
        <v>2.5000000000000001E-2</v>
      </c>
      <c r="P13892">
        <v>50</v>
      </c>
      <c r="Q13892">
        <v>7.8</v>
      </c>
    </row>
    <row r="13893" spans="1:17" hidden="1" x14ac:dyDescent="0.3">
      <c r="A13893" t="s">
        <v>53630</v>
      </c>
      <c r="B13893" t="s">
        <v>53631</v>
      </c>
      <c r="C13893" s="1" t="str">
        <f t="shared" si="2016"/>
        <v>21:0727</v>
      </c>
      <c r="D13893" s="1" t="str">
        <f t="shared" si="2017"/>
        <v>21:0214</v>
      </c>
      <c r="E13893" t="s">
        <v>53632</v>
      </c>
      <c r="F13893" t="s">
        <v>53633</v>
      </c>
      <c r="H13893">
        <v>63.3829396</v>
      </c>
      <c r="I13893">
        <v>-134.3581815</v>
      </c>
      <c r="J13893" s="1" t="str">
        <f t="shared" si="2018"/>
        <v>Fluid (stream)</v>
      </c>
      <c r="K13893" s="1" t="str">
        <f t="shared" si="2019"/>
        <v>Untreated Water</v>
      </c>
      <c r="O13893">
        <v>2.5000000000000001E-2</v>
      </c>
      <c r="P13893">
        <v>50</v>
      </c>
      <c r="Q13893">
        <v>7.1</v>
      </c>
    </row>
    <row r="13894" spans="1:17" hidden="1" x14ac:dyDescent="0.3">
      <c r="A13894" t="s">
        <v>53634</v>
      </c>
      <c r="B13894" t="s">
        <v>53635</v>
      </c>
      <c r="C13894" s="1" t="str">
        <f t="shared" si="2016"/>
        <v>21:0727</v>
      </c>
      <c r="D13894" s="1" t="str">
        <f t="shared" si="2017"/>
        <v>21:0214</v>
      </c>
      <c r="E13894" t="s">
        <v>53636</v>
      </c>
      <c r="F13894" t="s">
        <v>53637</v>
      </c>
      <c r="H13894">
        <v>63.380902300000002</v>
      </c>
      <c r="I13894">
        <v>-134.34240370000001</v>
      </c>
      <c r="J13894" s="1" t="str">
        <f t="shared" si="2018"/>
        <v>Fluid (stream)</v>
      </c>
      <c r="K13894" s="1" t="str">
        <f t="shared" si="2019"/>
        <v>Untreated Water</v>
      </c>
      <c r="O13894">
        <v>2.5000000000000001E-2</v>
      </c>
      <c r="P13894">
        <v>40</v>
      </c>
      <c r="Q13894">
        <v>7.1</v>
      </c>
    </row>
    <row r="13895" spans="1:17" hidden="1" x14ac:dyDescent="0.3">
      <c r="A13895" t="s">
        <v>53638</v>
      </c>
      <c r="B13895" t="s">
        <v>53639</v>
      </c>
      <c r="C13895" s="1" t="str">
        <f t="shared" si="2016"/>
        <v>21:0727</v>
      </c>
      <c r="D13895" s="1" t="str">
        <f t="shared" si="2017"/>
        <v>21:0214</v>
      </c>
      <c r="E13895" t="s">
        <v>53640</v>
      </c>
      <c r="F13895" t="s">
        <v>53641</v>
      </c>
      <c r="H13895">
        <v>63.365207400000003</v>
      </c>
      <c r="I13895">
        <v>-134.42417750000001</v>
      </c>
      <c r="J13895" s="1" t="str">
        <f t="shared" si="2018"/>
        <v>Fluid (stream)</v>
      </c>
      <c r="K13895" s="1" t="str">
        <f t="shared" si="2019"/>
        <v>Untreated Water</v>
      </c>
      <c r="O13895">
        <v>2.5000000000000001E-2</v>
      </c>
      <c r="P13895">
        <v>50</v>
      </c>
      <c r="Q13895">
        <v>7.3</v>
      </c>
    </row>
    <row r="13896" spans="1:17" hidden="1" x14ac:dyDescent="0.3">
      <c r="A13896" t="s">
        <v>53642</v>
      </c>
      <c r="B13896" t="s">
        <v>53643</v>
      </c>
      <c r="C13896" s="1" t="str">
        <f t="shared" si="2016"/>
        <v>21:0727</v>
      </c>
      <c r="D13896" s="1" t="str">
        <f t="shared" si="2017"/>
        <v>21:0214</v>
      </c>
      <c r="E13896" t="s">
        <v>53644</v>
      </c>
      <c r="F13896" t="s">
        <v>53645</v>
      </c>
      <c r="H13896">
        <v>63.391517800000003</v>
      </c>
      <c r="I13896">
        <v>-134.43185199999999</v>
      </c>
      <c r="J13896" s="1" t="str">
        <f t="shared" si="2018"/>
        <v>Fluid (stream)</v>
      </c>
      <c r="K13896" s="1" t="str">
        <f t="shared" si="2019"/>
        <v>Untreated Water</v>
      </c>
      <c r="O13896">
        <v>2.5000000000000001E-2</v>
      </c>
      <c r="P13896">
        <v>40</v>
      </c>
      <c r="Q13896">
        <v>6.8</v>
      </c>
    </row>
    <row r="13897" spans="1:17" hidden="1" x14ac:dyDescent="0.3">
      <c r="A13897" t="s">
        <v>53646</v>
      </c>
      <c r="B13897" t="s">
        <v>53647</v>
      </c>
      <c r="C13897" s="1" t="str">
        <f t="shared" si="2016"/>
        <v>21:0727</v>
      </c>
      <c r="D13897" s="1" t="str">
        <f t="shared" si="2017"/>
        <v>21:0214</v>
      </c>
      <c r="E13897" t="s">
        <v>53648</v>
      </c>
      <c r="F13897" t="s">
        <v>53649</v>
      </c>
      <c r="H13897">
        <v>63.4082194</v>
      </c>
      <c r="I13897">
        <v>-134.4688428</v>
      </c>
      <c r="J13897" s="1" t="str">
        <f t="shared" si="2018"/>
        <v>Fluid (stream)</v>
      </c>
      <c r="K13897" s="1" t="str">
        <f t="shared" si="2019"/>
        <v>Untreated Water</v>
      </c>
      <c r="O13897">
        <v>2.5000000000000001E-2</v>
      </c>
      <c r="P13897">
        <v>40</v>
      </c>
      <c r="Q13897">
        <v>7</v>
      </c>
    </row>
    <row r="13898" spans="1:17" hidden="1" x14ac:dyDescent="0.3">
      <c r="A13898" t="s">
        <v>53650</v>
      </c>
      <c r="B13898" t="s">
        <v>53651</v>
      </c>
      <c r="C13898" s="1" t="str">
        <f t="shared" si="2016"/>
        <v>21:0727</v>
      </c>
      <c r="D13898" s="1" t="str">
        <f t="shared" si="2017"/>
        <v>21:0214</v>
      </c>
      <c r="E13898" t="s">
        <v>53652</v>
      </c>
      <c r="F13898" t="s">
        <v>53653</v>
      </c>
      <c r="H13898">
        <v>63.383177400000001</v>
      </c>
      <c r="I13898">
        <v>-134.49323530000001</v>
      </c>
      <c r="J13898" s="1" t="str">
        <f t="shared" si="2018"/>
        <v>Fluid (stream)</v>
      </c>
      <c r="K13898" s="1" t="str">
        <f t="shared" si="2019"/>
        <v>Untreated Water</v>
      </c>
      <c r="O13898">
        <v>2.5000000000000001E-2</v>
      </c>
      <c r="P13898">
        <v>40</v>
      </c>
      <c r="Q13898">
        <v>7.1</v>
      </c>
    </row>
    <row r="13899" spans="1:17" hidden="1" x14ac:dyDescent="0.3">
      <c r="A13899" t="s">
        <v>53654</v>
      </c>
      <c r="B13899" t="s">
        <v>53655</v>
      </c>
      <c r="C13899" s="1" t="str">
        <f t="shared" si="2016"/>
        <v>21:0727</v>
      </c>
      <c r="D13899" s="1" t="str">
        <f t="shared" si="2017"/>
        <v>21:0214</v>
      </c>
      <c r="E13899" t="s">
        <v>53656</v>
      </c>
      <c r="F13899" t="s">
        <v>53657</v>
      </c>
      <c r="H13899">
        <v>63.345515399999996</v>
      </c>
      <c r="I13899">
        <v>-134.56329049999999</v>
      </c>
      <c r="J13899" s="1" t="str">
        <f t="shared" si="2018"/>
        <v>Fluid (stream)</v>
      </c>
      <c r="K13899" s="1" t="str">
        <f t="shared" si="2019"/>
        <v>Untreated Water</v>
      </c>
      <c r="O13899">
        <v>2.5000000000000001E-2</v>
      </c>
      <c r="P13899">
        <v>40</v>
      </c>
      <c r="Q13899">
        <v>6.7</v>
      </c>
    </row>
    <row r="13900" spans="1:17" hidden="1" x14ac:dyDescent="0.3">
      <c r="A13900" t="s">
        <v>53658</v>
      </c>
      <c r="B13900" t="s">
        <v>53659</v>
      </c>
      <c r="C13900" s="1" t="str">
        <f t="shared" si="2016"/>
        <v>21:0727</v>
      </c>
      <c r="D13900" s="1" t="str">
        <f t="shared" si="2017"/>
        <v>21:0214</v>
      </c>
      <c r="E13900" t="s">
        <v>53660</v>
      </c>
      <c r="F13900" t="s">
        <v>53661</v>
      </c>
      <c r="H13900">
        <v>63.319065999999999</v>
      </c>
      <c r="I13900">
        <v>-134.55742599999999</v>
      </c>
      <c r="J13900" s="1" t="str">
        <f t="shared" si="2018"/>
        <v>Fluid (stream)</v>
      </c>
      <c r="K13900" s="1" t="str">
        <f t="shared" si="2019"/>
        <v>Untreated Water</v>
      </c>
      <c r="O13900">
        <v>0.39</v>
      </c>
      <c r="P13900">
        <v>30</v>
      </c>
      <c r="Q13900">
        <v>7.3</v>
      </c>
    </row>
    <row r="13901" spans="1:17" hidden="1" x14ac:dyDescent="0.3">
      <c r="A13901" t="s">
        <v>53662</v>
      </c>
      <c r="B13901" t="s">
        <v>53663</v>
      </c>
      <c r="C13901" s="1" t="str">
        <f t="shared" si="2016"/>
        <v>21:0727</v>
      </c>
      <c r="D13901" s="1" t="str">
        <f t="shared" si="2017"/>
        <v>21:0214</v>
      </c>
      <c r="E13901" t="s">
        <v>53664</v>
      </c>
      <c r="F13901" t="s">
        <v>53665</v>
      </c>
      <c r="H13901">
        <v>63.280588000000002</v>
      </c>
      <c r="I13901">
        <v>-134.52572480000001</v>
      </c>
      <c r="J13901" s="1" t="str">
        <f t="shared" si="2018"/>
        <v>Fluid (stream)</v>
      </c>
      <c r="K13901" s="1" t="str">
        <f t="shared" si="2019"/>
        <v>Untreated Water</v>
      </c>
      <c r="O13901">
        <v>2.5000000000000001E-2</v>
      </c>
      <c r="P13901">
        <v>70</v>
      </c>
      <c r="Q13901">
        <v>7.2</v>
      </c>
    </row>
    <row r="13902" spans="1:17" hidden="1" x14ac:dyDescent="0.3">
      <c r="A13902" t="s">
        <v>53666</v>
      </c>
      <c r="B13902" t="s">
        <v>53667</v>
      </c>
      <c r="C13902" s="1" t="str">
        <f t="shared" si="2016"/>
        <v>21:0727</v>
      </c>
      <c r="D13902" s="1" t="str">
        <f t="shared" si="2017"/>
        <v>21:0214</v>
      </c>
      <c r="E13902" t="s">
        <v>53668</v>
      </c>
      <c r="F13902" t="s">
        <v>53669</v>
      </c>
      <c r="H13902">
        <v>63.288131100000001</v>
      </c>
      <c r="I13902">
        <v>-134.4955315</v>
      </c>
      <c r="J13902" s="1" t="str">
        <f t="shared" si="2018"/>
        <v>Fluid (stream)</v>
      </c>
      <c r="K13902" s="1" t="str">
        <f t="shared" si="2019"/>
        <v>Untreated Water</v>
      </c>
      <c r="O13902">
        <v>2.5000000000000001E-2</v>
      </c>
      <c r="P13902">
        <v>60</v>
      </c>
      <c r="Q13902">
        <v>8</v>
      </c>
    </row>
    <row r="13903" spans="1:17" hidden="1" x14ac:dyDescent="0.3">
      <c r="A13903" t="s">
        <v>53670</v>
      </c>
      <c r="B13903" t="s">
        <v>53671</v>
      </c>
      <c r="C13903" s="1" t="str">
        <f t="shared" si="2016"/>
        <v>21:0727</v>
      </c>
      <c r="D13903" s="1" t="str">
        <f t="shared" si="2017"/>
        <v>21:0214</v>
      </c>
      <c r="E13903" t="s">
        <v>53672</v>
      </c>
      <c r="F13903" t="s">
        <v>53673</v>
      </c>
      <c r="H13903">
        <v>63.307558299999997</v>
      </c>
      <c r="I13903">
        <v>-134.4305421</v>
      </c>
      <c r="J13903" s="1" t="str">
        <f t="shared" si="2018"/>
        <v>Fluid (stream)</v>
      </c>
      <c r="K13903" s="1" t="str">
        <f t="shared" si="2019"/>
        <v>Untreated Water</v>
      </c>
      <c r="O13903">
        <v>0.21</v>
      </c>
      <c r="P13903">
        <v>40</v>
      </c>
      <c r="Q13903">
        <v>7.9</v>
      </c>
    </row>
    <row r="13904" spans="1:17" hidden="1" x14ac:dyDescent="0.3">
      <c r="A13904" t="s">
        <v>53674</v>
      </c>
      <c r="B13904" t="s">
        <v>53675</v>
      </c>
      <c r="C13904" s="1" t="str">
        <f t="shared" si="2016"/>
        <v>21:0727</v>
      </c>
      <c r="D13904" s="1" t="str">
        <f t="shared" si="2017"/>
        <v>21:0214</v>
      </c>
      <c r="E13904" t="s">
        <v>53676</v>
      </c>
      <c r="F13904" t="s">
        <v>53677</v>
      </c>
      <c r="H13904">
        <v>63.3029923</v>
      </c>
      <c r="I13904">
        <v>-134.44242310000001</v>
      </c>
      <c r="J13904" s="1" t="str">
        <f t="shared" si="2018"/>
        <v>Fluid (stream)</v>
      </c>
      <c r="K13904" s="1" t="str">
        <f t="shared" si="2019"/>
        <v>Untreated Water</v>
      </c>
      <c r="O13904">
        <v>0.21</v>
      </c>
      <c r="P13904">
        <v>30</v>
      </c>
      <c r="Q13904">
        <v>7.2</v>
      </c>
    </row>
    <row r="13905" spans="1:17" hidden="1" x14ac:dyDescent="0.3">
      <c r="A13905" t="s">
        <v>53678</v>
      </c>
      <c r="B13905" t="s">
        <v>53679</v>
      </c>
      <c r="C13905" s="1" t="str">
        <f t="shared" si="2016"/>
        <v>21:0727</v>
      </c>
      <c r="D13905" s="1" t="str">
        <f>HYPERLINK("http://geochem.nrcan.gc.ca/cdogs/content/svy/svy_e.htm", "")</f>
        <v/>
      </c>
      <c r="G13905" s="1" t="str">
        <f>HYPERLINK("http://geochem.nrcan.gc.ca/cdogs/content/cr_/cr_00086_e.htm", "86")</f>
        <v>86</v>
      </c>
      <c r="J13905" t="s">
        <v>11453</v>
      </c>
      <c r="K13905" t="s">
        <v>11454</v>
      </c>
      <c r="O13905">
        <v>0.52</v>
      </c>
      <c r="P13905">
        <v>100</v>
      </c>
      <c r="Q13905">
        <v>7.7</v>
      </c>
    </row>
    <row r="13906" spans="1:17" hidden="1" x14ac:dyDescent="0.3">
      <c r="A13906" t="s">
        <v>53680</v>
      </c>
      <c r="B13906" t="s">
        <v>53681</v>
      </c>
      <c r="C13906" s="1" t="str">
        <f t="shared" si="2016"/>
        <v>21:0727</v>
      </c>
      <c r="D13906" s="1" t="str">
        <f>HYPERLINK("http://geochem.nrcan.gc.ca/cdogs/content/svy/svy210214_e.htm", "21:0214")</f>
        <v>21:0214</v>
      </c>
      <c r="E13906" t="s">
        <v>53682</v>
      </c>
      <c r="F13906" t="s">
        <v>53683</v>
      </c>
      <c r="H13906">
        <v>63.293089999999999</v>
      </c>
      <c r="I13906">
        <v>-134.37903600000001</v>
      </c>
      <c r="J13906" s="1" t="str">
        <f>HYPERLINK("http://geochem.nrcan.gc.ca/cdogs/content/kwd/kwd020018_e.htm", "Fluid (stream)")</f>
        <v>Fluid (stream)</v>
      </c>
      <c r="K13906" s="1" t="str">
        <f>HYPERLINK("http://geochem.nrcan.gc.ca/cdogs/content/kwd/kwd080007_e.htm", "Untreated Water")</f>
        <v>Untreated Water</v>
      </c>
      <c r="O13906">
        <v>2.5000000000000001E-2</v>
      </c>
      <c r="P13906">
        <v>50</v>
      </c>
      <c r="Q13906">
        <v>7.3</v>
      </c>
    </row>
    <row r="13907" spans="1:17" hidden="1" x14ac:dyDescent="0.3">
      <c r="A13907" t="s">
        <v>53684</v>
      </c>
      <c r="B13907" t="s">
        <v>53685</v>
      </c>
      <c r="C13907" s="1" t="str">
        <f t="shared" si="2016"/>
        <v>21:0727</v>
      </c>
      <c r="D13907" s="1" t="str">
        <f>HYPERLINK("http://geochem.nrcan.gc.ca/cdogs/content/svy/svy210214_e.htm", "21:0214")</f>
        <v>21:0214</v>
      </c>
      <c r="E13907" t="s">
        <v>53686</v>
      </c>
      <c r="F13907" t="s">
        <v>53687</v>
      </c>
      <c r="H13907">
        <v>63.319786899999997</v>
      </c>
      <c r="I13907">
        <v>-134.35582199999999</v>
      </c>
      <c r="J13907" s="1" t="str">
        <f>HYPERLINK("http://geochem.nrcan.gc.ca/cdogs/content/kwd/kwd020018_e.htm", "Fluid (stream)")</f>
        <v>Fluid (stream)</v>
      </c>
      <c r="K13907" s="1" t="str">
        <f>HYPERLINK("http://geochem.nrcan.gc.ca/cdogs/content/kwd/kwd080007_e.htm", "Untreated Water")</f>
        <v>Untreated Water</v>
      </c>
      <c r="O13907">
        <v>0.68</v>
      </c>
      <c r="P13907">
        <v>40</v>
      </c>
      <c r="Q13907">
        <v>7.3</v>
      </c>
    </row>
    <row r="13908" spans="1:17" hidden="1" x14ac:dyDescent="0.3">
      <c r="A13908" t="s">
        <v>53688</v>
      </c>
      <c r="B13908" t="s">
        <v>53689</v>
      </c>
      <c r="C13908" s="1" t="str">
        <f t="shared" si="2016"/>
        <v>21:0727</v>
      </c>
      <c r="D13908" s="1" t="str">
        <f>HYPERLINK("http://geochem.nrcan.gc.ca/cdogs/content/svy/svy_e.htm", "")</f>
        <v/>
      </c>
      <c r="G13908" s="1" t="str">
        <f>HYPERLINK("http://geochem.nrcan.gc.ca/cdogs/content/cr_/cr_00084_e.htm", "84")</f>
        <v>84</v>
      </c>
      <c r="J13908" t="s">
        <v>11453</v>
      </c>
      <c r="K13908" t="s">
        <v>11454</v>
      </c>
      <c r="O13908">
        <v>0.26</v>
      </c>
      <c r="P13908">
        <v>50</v>
      </c>
      <c r="Q13908">
        <v>7.5</v>
      </c>
    </row>
    <row r="13909" spans="1:17" hidden="1" x14ac:dyDescent="0.3">
      <c r="A13909" t="s">
        <v>53690</v>
      </c>
      <c r="B13909" t="s">
        <v>53691</v>
      </c>
      <c r="C13909" s="1" t="str">
        <f t="shared" si="2016"/>
        <v>21:0727</v>
      </c>
      <c r="D13909" s="1" t="str">
        <f t="shared" ref="D13909:D13932" si="2020">HYPERLINK("http://geochem.nrcan.gc.ca/cdogs/content/svy/svy210214_e.htm", "21:0214")</f>
        <v>21:0214</v>
      </c>
      <c r="E13909" t="s">
        <v>53692</v>
      </c>
      <c r="F13909" t="s">
        <v>53693</v>
      </c>
      <c r="H13909">
        <v>63.315318599999998</v>
      </c>
      <c r="I13909">
        <v>-134.33081390000001</v>
      </c>
      <c r="J13909" s="1" t="str">
        <f t="shared" ref="J13909:J13932" si="2021">HYPERLINK("http://geochem.nrcan.gc.ca/cdogs/content/kwd/kwd020018_e.htm", "Fluid (stream)")</f>
        <v>Fluid (stream)</v>
      </c>
      <c r="K13909" s="1" t="str">
        <f t="shared" ref="K13909:K13932" si="2022">HYPERLINK("http://geochem.nrcan.gc.ca/cdogs/content/kwd/kwd080007_e.htm", "Untreated Water")</f>
        <v>Untreated Water</v>
      </c>
      <c r="O13909">
        <v>2.5000000000000001E-2</v>
      </c>
      <c r="P13909">
        <v>50</v>
      </c>
      <c r="Q13909">
        <v>7.2</v>
      </c>
    </row>
    <row r="13910" spans="1:17" hidden="1" x14ac:dyDescent="0.3">
      <c r="A13910" t="s">
        <v>53694</v>
      </c>
      <c r="B13910" t="s">
        <v>53695</v>
      </c>
      <c r="C13910" s="1" t="str">
        <f t="shared" si="2016"/>
        <v>21:0727</v>
      </c>
      <c r="D13910" s="1" t="str">
        <f t="shared" si="2020"/>
        <v>21:0214</v>
      </c>
      <c r="E13910" t="s">
        <v>53692</v>
      </c>
      <c r="F13910" t="s">
        <v>53696</v>
      </c>
      <c r="H13910">
        <v>63.315318599999998</v>
      </c>
      <c r="I13910">
        <v>-134.33081390000001</v>
      </c>
      <c r="J13910" s="1" t="str">
        <f t="shared" si="2021"/>
        <v>Fluid (stream)</v>
      </c>
      <c r="K13910" s="1" t="str">
        <f t="shared" si="2022"/>
        <v>Untreated Water</v>
      </c>
      <c r="O13910">
        <v>2.5000000000000001E-2</v>
      </c>
      <c r="P13910">
        <v>40</v>
      </c>
      <c r="Q13910">
        <v>7.2</v>
      </c>
    </row>
    <row r="13911" spans="1:17" hidden="1" x14ac:dyDescent="0.3">
      <c r="A13911" t="s">
        <v>53697</v>
      </c>
      <c r="B13911" t="s">
        <v>53698</v>
      </c>
      <c r="C13911" s="1" t="str">
        <f t="shared" si="2016"/>
        <v>21:0727</v>
      </c>
      <c r="D13911" s="1" t="str">
        <f t="shared" si="2020"/>
        <v>21:0214</v>
      </c>
      <c r="E13911" t="s">
        <v>53699</v>
      </c>
      <c r="F13911" t="s">
        <v>53700</v>
      </c>
      <c r="H13911">
        <v>63.257851500000001</v>
      </c>
      <c r="I13911">
        <v>-134.54125759999999</v>
      </c>
      <c r="J13911" s="1" t="str">
        <f t="shared" si="2021"/>
        <v>Fluid (stream)</v>
      </c>
      <c r="K13911" s="1" t="str">
        <f t="shared" si="2022"/>
        <v>Untreated Water</v>
      </c>
      <c r="O13911">
        <v>2.5000000000000001E-2</v>
      </c>
      <c r="P13911">
        <v>30</v>
      </c>
      <c r="Q13911">
        <v>7.5</v>
      </c>
    </row>
    <row r="13912" spans="1:17" hidden="1" x14ac:dyDescent="0.3">
      <c r="A13912" t="s">
        <v>53701</v>
      </c>
      <c r="B13912" t="s">
        <v>53702</v>
      </c>
      <c r="C13912" s="1" t="str">
        <f t="shared" si="2016"/>
        <v>21:0727</v>
      </c>
      <c r="D13912" s="1" t="str">
        <f t="shared" si="2020"/>
        <v>21:0214</v>
      </c>
      <c r="E13912" t="s">
        <v>53703</v>
      </c>
      <c r="F13912" t="s">
        <v>53704</v>
      </c>
      <c r="H13912">
        <v>63.229033200000003</v>
      </c>
      <c r="I13912">
        <v>-134.5590287</v>
      </c>
      <c r="J13912" s="1" t="str">
        <f t="shared" si="2021"/>
        <v>Fluid (stream)</v>
      </c>
      <c r="K13912" s="1" t="str">
        <f t="shared" si="2022"/>
        <v>Untreated Water</v>
      </c>
      <c r="O13912">
        <v>2.5000000000000001E-2</v>
      </c>
      <c r="P13912">
        <v>40</v>
      </c>
      <c r="Q13912">
        <v>6.9</v>
      </c>
    </row>
    <row r="13913" spans="1:17" hidden="1" x14ac:dyDescent="0.3">
      <c r="A13913" t="s">
        <v>53705</v>
      </c>
      <c r="B13913" t="s">
        <v>53706</v>
      </c>
      <c r="C13913" s="1" t="str">
        <f t="shared" si="2016"/>
        <v>21:0727</v>
      </c>
      <c r="D13913" s="1" t="str">
        <f t="shared" si="2020"/>
        <v>21:0214</v>
      </c>
      <c r="E13913" t="s">
        <v>53707</v>
      </c>
      <c r="F13913" t="s">
        <v>53708</v>
      </c>
      <c r="H13913">
        <v>63.225707499999999</v>
      </c>
      <c r="I13913">
        <v>-134.56333749999999</v>
      </c>
      <c r="J13913" s="1" t="str">
        <f t="shared" si="2021"/>
        <v>Fluid (stream)</v>
      </c>
      <c r="K13913" s="1" t="str">
        <f t="shared" si="2022"/>
        <v>Untreated Water</v>
      </c>
      <c r="O13913">
        <v>2.5000000000000001E-2</v>
      </c>
      <c r="P13913">
        <v>50</v>
      </c>
      <c r="Q13913">
        <v>7.4</v>
      </c>
    </row>
    <row r="13914" spans="1:17" hidden="1" x14ac:dyDescent="0.3">
      <c r="A13914" t="s">
        <v>53709</v>
      </c>
      <c r="B13914" t="s">
        <v>53710</v>
      </c>
      <c r="C13914" s="1" t="str">
        <f t="shared" si="2016"/>
        <v>21:0727</v>
      </c>
      <c r="D13914" s="1" t="str">
        <f t="shared" si="2020"/>
        <v>21:0214</v>
      </c>
      <c r="E13914" t="s">
        <v>53711</v>
      </c>
      <c r="F13914" t="s">
        <v>53712</v>
      </c>
      <c r="H13914">
        <v>63.198857799999999</v>
      </c>
      <c r="I13914">
        <v>-134.70141709999999</v>
      </c>
      <c r="J13914" s="1" t="str">
        <f t="shared" si="2021"/>
        <v>Fluid (stream)</v>
      </c>
      <c r="K13914" s="1" t="str">
        <f t="shared" si="2022"/>
        <v>Untreated Water</v>
      </c>
      <c r="O13914">
        <v>2.5000000000000001E-2</v>
      </c>
      <c r="P13914">
        <v>40</v>
      </c>
      <c r="Q13914">
        <v>7.5</v>
      </c>
    </row>
    <row r="13915" spans="1:17" hidden="1" x14ac:dyDescent="0.3">
      <c r="A13915" t="s">
        <v>53713</v>
      </c>
      <c r="B13915" t="s">
        <v>53714</v>
      </c>
      <c r="C13915" s="1" t="str">
        <f t="shared" si="2016"/>
        <v>21:0727</v>
      </c>
      <c r="D13915" s="1" t="str">
        <f t="shared" si="2020"/>
        <v>21:0214</v>
      </c>
      <c r="E13915" t="s">
        <v>53715</v>
      </c>
      <c r="F13915" t="s">
        <v>53716</v>
      </c>
      <c r="H13915">
        <v>63.178687699999998</v>
      </c>
      <c r="I13915">
        <v>-134.72701119999999</v>
      </c>
      <c r="J13915" s="1" t="str">
        <f t="shared" si="2021"/>
        <v>Fluid (stream)</v>
      </c>
      <c r="K13915" s="1" t="str">
        <f t="shared" si="2022"/>
        <v>Untreated Water</v>
      </c>
      <c r="O13915">
        <v>2.5000000000000001E-2</v>
      </c>
      <c r="P13915">
        <v>30</v>
      </c>
      <c r="Q13915">
        <v>6.8</v>
      </c>
    </row>
    <row r="13916" spans="1:17" hidden="1" x14ac:dyDescent="0.3">
      <c r="A13916" t="s">
        <v>53717</v>
      </c>
      <c r="B13916" t="s">
        <v>53718</v>
      </c>
      <c r="C13916" s="1" t="str">
        <f t="shared" si="2016"/>
        <v>21:0727</v>
      </c>
      <c r="D13916" s="1" t="str">
        <f t="shared" si="2020"/>
        <v>21:0214</v>
      </c>
      <c r="E13916" t="s">
        <v>53719</v>
      </c>
      <c r="F13916" t="s">
        <v>53720</v>
      </c>
      <c r="H13916">
        <v>63.180730199999999</v>
      </c>
      <c r="I13916">
        <v>-134.78193769999999</v>
      </c>
      <c r="J13916" s="1" t="str">
        <f t="shared" si="2021"/>
        <v>Fluid (stream)</v>
      </c>
      <c r="K13916" s="1" t="str">
        <f t="shared" si="2022"/>
        <v>Untreated Water</v>
      </c>
      <c r="O13916">
        <v>2.5000000000000001E-2</v>
      </c>
      <c r="P13916">
        <v>40</v>
      </c>
      <c r="Q13916">
        <v>7.2</v>
      </c>
    </row>
    <row r="13917" spans="1:17" hidden="1" x14ac:dyDescent="0.3">
      <c r="A13917" t="s">
        <v>53721</v>
      </c>
      <c r="B13917" t="s">
        <v>53722</v>
      </c>
      <c r="C13917" s="1" t="str">
        <f t="shared" si="2016"/>
        <v>21:0727</v>
      </c>
      <c r="D13917" s="1" t="str">
        <f t="shared" si="2020"/>
        <v>21:0214</v>
      </c>
      <c r="E13917" t="s">
        <v>53723</v>
      </c>
      <c r="F13917" t="s">
        <v>53724</v>
      </c>
      <c r="H13917">
        <v>63.147510099999998</v>
      </c>
      <c r="I13917">
        <v>-134.76921279999999</v>
      </c>
      <c r="J13917" s="1" t="str">
        <f t="shared" si="2021"/>
        <v>Fluid (stream)</v>
      </c>
      <c r="K13917" s="1" t="str">
        <f t="shared" si="2022"/>
        <v>Untreated Water</v>
      </c>
      <c r="O13917">
        <v>2.5000000000000001E-2</v>
      </c>
      <c r="P13917">
        <v>50</v>
      </c>
      <c r="Q13917">
        <v>7.3</v>
      </c>
    </row>
    <row r="13918" spans="1:17" hidden="1" x14ac:dyDescent="0.3">
      <c r="A13918" t="s">
        <v>53725</v>
      </c>
      <c r="B13918" t="s">
        <v>53726</v>
      </c>
      <c r="C13918" s="1" t="str">
        <f t="shared" si="2016"/>
        <v>21:0727</v>
      </c>
      <c r="D13918" s="1" t="str">
        <f t="shared" si="2020"/>
        <v>21:0214</v>
      </c>
      <c r="E13918" t="s">
        <v>53727</v>
      </c>
      <c r="F13918" t="s">
        <v>53728</v>
      </c>
      <c r="H13918">
        <v>63.028603699999998</v>
      </c>
      <c r="I13918">
        <v>-134.9427369</v>
      </c>
      <c r="J13918" s="1" t="str">
        <f t="shared" si="2021"/>
        <v>Fluid (stream)</v>
      </c>
      <c r="K13918" s="1" t="str">
        <f t="shared" si="2022"/>
        <v>Untreated Water</v>
      </c>
      <c r="O13918">
        <v>1</v>
      </c>
      <c r="P13918">
        <v>130</v>
      </c>
      <c r="Q13918">
        <v>7.5</v>
      </c>
    </row>
    <row r="13919" spans="1:17" hidden="1" x14ac:dyDescent="0.3">
      <c r="A13919" t="s">
        <v>53729</v>
      </c>
      <c r="B13919" t="s">
        <v>53730</v>
      </c>
      <c r="C13919" s="1" t="str">
        <f t="shared" si="2016"/>
        <v>21:0727</v>
      </c>
      <c r="D13919" s="1" t="str">
        <f t="shared" si="2020"/>
        <v>21:0214</v>
      </c>
      <c r="E13919" t="s">
        <v>53731</v>
      </c>
      <c r="F13919" t="s">
        <v>53732</v>
      </c>
      <c r="H13919">
        <v>63.132869700000001</v>
      </c>
      <c r="I13919">
        <v>-134.7795437</v>
      </c>
      <c r="J13919" s="1" t="str">
        <f t="shared" si="2021"/>
        <v>Fluid (stream)</v>
      </c>
      <c r="K13919" s="1" t="str">
        <f t="shared" si="2022"/>
        <v>Untreated Water</v>
      </c>
      <c r="O13919">
        <v>2.5000000000000001E-2</v>
      </c>
      <c r="P13919">
        <v>60</v>
      </c>
      <c r="Q13919">
        <v>7.4</v>
      </c>
    </row>
    <row r="13920" spans="1:17" hidden="1" x14ac:dyDescent="0.3">
      <c r="A13920" t="s">
        <v>53733</v>
      </c>
      <c r="B13920" t="s">
        <v>53734</v>
      </c>
      <c r="C13920" s="1" t="str">
        <f t="shared" si="2016"/>
        <v>21:0727</v>
      </c>
      <c r="D13920" s="1" t="str">
        <f t="shared" si="2020"/>
        <v>21:0214</v>
      </c>
      <c r="E13920" t="s">
        <v>53735</v>
      </c>
      <c r="F13920" t="s">
        <v>53736</v>
      </c>
      <c r="H13920">
        <v>63.1133253</v>
      </c>
      <c r="I13920">
        <v>-134.7822103</v>
      </c>
      <c r="J13920" s="1" t="str">
        <f t="shared" si="2021"/>
        <v>Fluid (stream)</v>
      </c>
      <c r="K13920" s="1" t="str">
        <f t="shared" si="2022"/>
        <v>Untreated Water</v>
      </c>
      <c r="O13920">
        <v>0.82</v>
      </c>
      <c r="P13920">
        <v>70</v>
      </c>
      <c r="Q13920">
        <v>7.5</v>
      </c>
    </row>
    <row r="13921" spans="1:17" hidden="1" x14ac:dyDescent="0.3">
      <c r="A13921" t="s">
        <v>53737</v>
      </c>
      <c r="B13921" t="s">
        <v>53738</v>
      </c>
      <c r="C13921" s="1" t="str">
        <f t="shared" si="2016"/>
        <v>21:0727</v>
      </c>
      <c r="D13921" s="1" t="str">
        <f t="shared" si="2020"/>
        <v>21:0214</v>
      </c>
      <c r="E13921" t="s">
        <v>53739</v>
      </c>
      <c r="F13921" t="s">
        <v>53740</v>
      </c>
      <c r="H13921">
        <v>63.103936300000001</v>
      </c>
      <c r="I13921">
        <v>-134.77611970000001</v>
      </c>
      <c r="J13921" s="1" t="str">
        <f t="shared" si="2021"/>
        <v>Fluid (stream)</v>
      </c>
      <c r="K13921" s="1" t="str">
        <f t="shared" si="2022"/>
        <v>Untreated Water</v>
      </c>
      <c r="O13921">
        <v>2.5000000000000001E-2</v>
      </c>
      <c r="P13921">
        <v>140</v>
      </c>
      <c r="Q13921">
        <v>7.3</v>
      </c>
    </row>
    <row r="13922" spans="1:17" hidden="1" x14ac:dyDescent="0.3">
      <c r="A13922" t="s">
        <v>53741</v>
      </c>
      <c r="B13922" t="s">
        <v>53742</v>
      </c>
      <c r="C13922" s="1" t="str">
        <f t="shared" si="2016"/>
        <v>21:0727</v>
      </c>
      <c r="D13922" s="1" t="str">
        <f t="shared" si="2020"/>
        <v>21:0214</v>
      </c>
      <c r="E13922" t="s">
        <v>53743</v>
      </c>
      <c r="F13922" t="s">
        <v>53744</v>
      </c>
      <c r="H13922">
        <v>63.098080699999997</v>
      </c>
      <c r="I13922">
        <v>-134.80361930000001</v>
      </c>
      <c r="J13922" s="1" t="str">
        <f t="shared" si="2021"/>
        <v>Fluid (stream)</v>
      </c>
      <c r="K13922" s="1" t="str">
        <f t="shared" si="2022"/>
        <v>Untreated Water</v>
      </c>
      <c r="O13922">
        <v>0.18</v>
      </c>
      <c r="P13922">
        <v>180</v>
      </c>
      <c r="Q13922">
        <v>7.1</v>
      </c>
    </row>
    <row r="13923" spans="1:17" hidden="1" x14ac:dyDescent="0.3">
      <c r="A13923" t="s">
        <v>53745</v>
      </c>
      <c r="B13923" t="s">
        <v>53746</v>
      </c>
      <c r="C13923" s="1" t="str">
        <f t="shared" si="2016"/>
        <v>21:0727</v>
      </c>
      <c r="D13923" s="1" t="str">
        <f t="shared" si="2020"/>
        <v>21:0214</v>
      </c>
      <c r="E13923" t="s">
        <v>53747</v>
      </c>
      <c r="F13923" t="s">
        <v>53748</v>
      </c>
      <c r="H13923">
        <v>63.089016600000001</v>
      </c>
      <c r="I13923">
        <v>-134.84754269999999</v>
      </c>
      <c r="J13923" s="1" t="str">
        <f t="shared" si="2021"/>
        <v>Fluid (stream)</v>
      </c>
      <c r="K13923" s="1" t="str">
        <f t="shared" si="2022"/>
        <v>Untreated Water</v>
      </c>
      <c r="O13923">
        <v>0.42</v>
      </c>
      <c r="P13923">
        <v>170</v>
      </c>
      <c r="Q13923">
        <v>7.4</v>
      </c>
    </row>
    <row r="13924" spans="1:17" hidden="1" x14ac:dyDescent="0.3">
      <c r="A13924" t="s">
        <v>53749</v>
      </c>
      <c r="B13924" t="s">
        <v>53750</v>
      </c>
      <c r="C13924" s="1" t="str">
        <f t="shared" si="2016"/>
        <v>21:0727</v>
      </c>
      <c r="D13924" s="1" t="str">
        <f t="shared" si="2020"/>
        <v>21:0214</v>
      </c>
      <c r="E13924" t="s">
        <v>53751</v>
      </c>
      <c r="F13924" t="s">
        <v>53752</v>
      </c>
      <c r="H13924">
        <v>63.083379000000001</v>
      </c>
      <c r="I13924">
        <v>-134.8310012</v>
      </c>
      <c r="J13924" s="1" t="str">
        <f t="shared" si="2021"/>
        <v>Fluid (stream)</v>
      </c>
      <c r="K13924" s="1" t="str">
        <f t="shared" si="2022"/>
        <v>Untreated Water</v>
      </c>
      <c r="O13924">
        <v>0.66</v>
      </c>
      <c r="P13924">
        <v>170</v>
      </c>
      <c r="Q13924">
        <v>7.6</v>
      </c>
    </row>
    <row r="13925" spans="1:17" hidden="1" x14ac:dyDescent="0.3">
      <c r="A13925" t="s">
        <v>53753</v>
      </c>
      <c r="B13925" t="s">
        <v>53754</v>
      </c>
      <c r="C13925" s="1" t="str">
        <f t="shared" si="2016"/>
        <v>21:0727</v>
      </c>
      <c r="D13925" s="1" t="str">
        <f t="shared" si="2020"/>
        <v>21:0214</v>
      </c>
      <c r="E13925" t="s">
        <v>53755</v>
      </c>
      <c r="F13925" t="s">
        <v>53756</v>
      </c>
      <c r="H13925">
        <v>63.042913400000003</v>
      </c>
      <c r="I13925">
        <v>-134.80053459999999</v>
      </c>
      <c r="J13925" s="1" t="str">
        <f t="shared" si="2021"/>
        <v>Fluid (stream)</v>
      </c>
      <c r="K13925" s="1" t="str">
        <f t="shared" si="2022"/>
        <v>Untreated Water</v>
      </c>
      <c r="O13925">
        <v>0.87</v>
      </c>
      <c r="P13925">
        <v>170</v>
      </c>
      <c r="Q13925">
        <v>7.5</v>
      </c>
    </row>
    <row r="13926" spans="1:17" hidden="1" x14ac:dyDescent="0.3">
      <c r="A13926" t="s">
        <v>53757</v>
      </c>
      <c r="B13926" t="s">
        <v>53758</v>
      </c>
      <c r="C13926" s="1" t="str">
        <f t="shared" si="2016"/>
        <v>21:0727</v>
      </c>
      <c r="D13926" s="1" t="str">
        <f t="shared" si="2020"/>
        <v>21:0214</v>
      </c>
      <c r="E13926" t="s">
        <v>53759</v>
      </c>
      <c r="F13926" t="s">
        <v>53760</v>
      </c>
      <c r="H13926">
        <v>63.012536099999998</v>
      </c>
      <c r="I13926">
        <v>-134.86412340000001</v>
      </c>
      <c r="J13926" s="1" t="str">
        <f t="shared" si="2021"/>
        <v>Fluid (stream)</v>
      </c>
      <c r="K13926" s="1" t="str">
        <f t="shared" si="2022"/>
        <v>Untreated Water</v>
      </c>
      <c r="O13926">
        <v>2.5000000000000001E-2</v>
      </c>
      <c r="P13926">
        <v>150</v>
      </c>
      <c r="Q13926">
        <v>7.4</v>
      </c>
    </row>
    <row r="13927" spans="1:17" hidden="1" x14ac:dyDescent="0.3">
      <c r="A13927" t="s">
        <v>53761</v>
      </c>
      <c r="B13927" t="s">
        <v>53762</v>
      </c>
      <c r="C13927" s="1" t="str">
        <f t="shared" si="2016"/>
        <v>21:0727</v>
      </c>
      <c r="D13927" s="1" t="str">
        <f t="shared" si="2020"/>
        <v>21:0214</v>
      </c>
      <c r="E13927" t="s">
        <v>53759</v>
      </c>
      <c r="F13927" t="s">
        <v>53763</v>
      </c>
      <c r="H13927">
        <v>63.012536099999998</v>
      </c>
      <c r="I13927">
        <v>-134.86412340000001</v>
      </c>
      <c r="J13927" s="1" t="str">
        <f t="shared" si="2021"/>
        <v>Fluid (stream)</v>
      </c>
      <c r="K13927" s="1" t="str">
        <f t="shared" si="2022"/>
        <v>Untreated Water</v>
      </c>
      <c r="O13927">
        <v>2.5000000000000001E-2</v>
      </c>
      <c r="P13927">
        <v>150</v>
      </c>
      <c r="Q13927">
        <v>7.3</v>
      </c>
    </row>
    <row r="13928" spans="1:17" hidden="1" x14ac:dyDescent="0.3">
      <c r="A13928" t="s">
        <v>53764</v>
      </c>
      <c r="B13928" t="s">
        <v>53765</v>
      </c>
      <c r="C13928" s="1" t="str">
        <f t="shared" si="2016"/>
        <v>21:0727</v>
      </c>
      <c r="D13928" s="1" t="str">
        <f t="shared" si="2020"/>
        <v>21:0214</v>
      </c>
      <c r="E13928" t="s">
        <v>53766</v>
      </c>
      <c r="F13928" t="s">
        <v>53767</v>
      </c>
      <c r="H13928">
        <v>63.048644600000003</v>
      </c>
      <c r="I13928">
        <v>-134.94050139999999</v>
      </c>
      <c r="J13928" s="1" t="str">
        <f t="shared" si="2021"/>
        <v>Fluid (stream)</v>
      </c>
      <c r="K13928" s="1" t="str">
        <f t="shared" si="2022"/>
        <v>Untreated Water</v>
      </c>
      <c r="O13928">
        <v>2.5000000000000001E-2</v>
      </c>
      <c r="P13928">
        <v>300</v>
      </c>
      <c r="Q13928">
        <v>7.7</v>
      </c>
    </row>
    <row r="13929" spans="1:17" hidden="1" x14ac:dyDescent="0.3">
      <c r="A13929" t="s">
        <v>53768</v>
      </c>
      <c r="B13929" t="s">
        <v>53769</v>
      </c>
      <c r="C13929" s="1" t="str">
        <f t="shared" si="2016"/>
        <v>21:0727</v>
      </c>
      <c r="D13929" s="1" t="str">
        <f t="shared" si="2020"/>
        <v>21:0214</v>
      </c>
      <c r="E13929" t="s">
        <v>53770</v>
      </c>
      <c r="F13929" t="s">
        <v>53771</v>
      </c>
      <c r="H13929">
        <v>63.064093800000002</v>
      </c>
      <c r="I13929">
        <v>-134.9800003</v>
      </c>
      <c r="J13929" s="1" t="str">
        <f t="shared" si="2021"/>
        <v>Fluid (stream)</v>
      </c>
      <c r="K13929" s="1" t="str">
        <f t="shared" si="2022"/>
        <v>Untreated Water</v>
      </c>
      <c r="O13929">
        <v>1.6</v>
      </c>
      <c r="P13929">
        <v>170</v>
      </c>
      <c r="Q13929">
        <v>7.6</v>
      </c>
    </row>
    <row r="13930" spans="1:17" hidden="1" x14ac:dyDescent="0.3">
      <c r="A13930" t="s">
        <v>53772</v>
      </c>
      <c r="B13930" t="s">
        <v>53773</v>
      </c>
      <c r="C13930" s="1" t="str">
        <f t="shared" si="2016"/>
        <v>21:0727</v>
      </c>
      <c r="D13930" s="1" t="str">
        <f t="shared" si="2020"/>
        <v>21:0214</v>
      </c>
      <c r="E13930" t="s">
        <v>53774</v>
      </c>
      <c r="F13930" t="s">
        <v>53775</v>
      </c>
      <c r="H13930">
        <v>63.069270099999997</v>
      </c>
      <c r="I13930">
        <v>-134.9679251</v>
      </c>
      <c r="J13930" s="1" t="str">
        <f t="shared" si="2021"/>
        <v>Fluid (stream)</v>
      </c>
      <c r="K13930" s="1" t="str">
        <f t="shared" si="2022"/>
        <v>Untreated Water</v>
      </c>
      <c r="O13930">
        <v>2.15</v>
      </c>
      <c r="P13930">
        <v>190</v>
      </c>
      <c r="Q13930">
        <v>7.8</v>
      </c>
    </row>
    <row r="13931" spans="1:17" hidden="1" x14ac:dyDescent="0.3">
      <c r="A13931" t="s">
        <v>53776</v>
      </c>
      <c r="B13931" t="s">
        <v>53777</v>
      </c>
      <c r="C13931" s="1" t="str">
        <f t="shared" si="2016"/>
        <v>21:0727</v>
      </c>
      <c r="D13931" s="1" t="str">
        <f t="shared" si="2020"/>
        <v>21:0214</v>
      </c>
      <c r="E13931" t="s">
        <v>53778</v>
      </c>
      <c r="F13931" t="s">
        <v>53779</v>
      </c>
      <c r="H13931">
        <v>63.0830865</v>
      </c>
      <c r="I13931">
        <v>-134.9498332</v>
      </c>
      <c r="J13931" s="1" t="str">
        <f t="shared" si="2021"/>
        <v>Fluid (stream)</v>
      </c>
      <c r="K13931" s="1" t="str">
        <f t="shared" si="2022"/>
        <v>Untreated Water</v>
      </c>
      <c r="O13931">
        <v>1.02</v>
      </c>
      <c r="P13931">
        <v>180</v>
      </c>
      <c r="Q13931">
        <v>7.8</v>
      </c>
    </row>
    <row r="13932" spans="1:17" hidden="1" x14ac:dyDescent="0.3">
      <c r="A13932" t="s">
        <v>53780</v>
      </c>
      <c r="B13932" t="s">
        <v>53781</v>
      </c>
      <c r="C13932" s="1" t="str">
        <f t="shared" si="2016"/>
        <v>21:0727</v>
      </c>
      <c r="D13932" s="1" t="str">
        <f t="shared" si="2020"/>
        <v>21:0214</v>
      </c>
      <c r="E13932" t="s">
        <v>53782</v>
      </c>
      <c r="F13932" t="s">
        <v>53783</v>
      </c>
      <c r="H13932">
        <v>63.076600800000001</v>
      </c>
      <c r="I13932">
        <v>-134.90513000000001</v>
      </c>
      <c r="J13932" s="1" t="str">
        <f t="shared" si="2021"/>
        <v>Fluid (stream)</v>
      </c>
      <c r="K13932" s="1" t="str">
        <f t="shared" si="2022"/>
        <v>Untreated Water</v>
      </c>
      <c r="O13932">
        <v>0.92</v>
      </c>
      <c r="P13932">
        <v>160</v>
      </c>
      <c r="Q13932">
        <v>7.6</v>
      </c>
    </row>
    <row r="13933" spans="1:17" hidden="1" x14ac:dyDescent="0.3">
      <c r="A13933" t="s">
        <v>53784</v>
      </c>
      <c r="B13933" t="s">
        <v>53785</v>
      </c>
      <c r="C13933" s="1" t="str">
        <f t="shared" si="2016"/>
        <v>21:0727</v>
      </c>
      <c r="D13933" s="1" t="str">
        <f>HYPERLINK("http://geochem.nrcan.gc.ca/cdogs/content/svy/svy_e.htm", "")</f>
        <v/>
      </c>
      <c r="G13933" s="1" t="str">
        <f>HYPERLINK("http://geochem.nrcan.gc.ca/cdogs/content/cr_/cr_00086_e.htm", "86")</f>
        <v>86</v>
      </c>
      <c r="J13933" t="s">
        <v>11453</v>
      </c>
      <c r="K13933" t="s">
        <v>11454</v>
      </c>
      <c r="O13933">
        <v>0.53</v>
      </c>
      <c r="P13933">
        <v>120</v>
      </c>
      <c r="Q13933">
        <v>7.5</v>
      </c>
    </row>
    <row r="13934" spans="1:17" hidden="1" x14ac:dyDescent="0.3">
      <c r="A13934" t="s">
        <v>53786</v>
      </c>
      <c r="B13934" t="s">
        <v>53787</v>
      </c>
      <c r="C13934" s="1" t="str">
        <f t="shared" si="2016"/>
        <v>21:0727</v>
      </c>
      <c r="D13934" s="1" t="str">
        <f t="shared" ref="D13934:D13944" si="2023">HYPERLINK("http://geochem.nrcan.gc.ca/cdogs/content/svy/svy210214_e.htm", "21:0214")</f>
        <v>21:0214</v>
      </c>
      <c r="E13934" t="s">
        <v>53788</v>
      </c>
      <c r="F13934" t="s">
        <v>53789</v>
      </c>
      <c r="H13934">
        <v>63.111681599999997</v>
      </c>
      <c r="I13934">
        <v>-134.88761270000001</v>
      </c>
      <c r="J13934" s="1" t="str">
        <f t="shared" ref="J13934:J13944" si="2024">HYPERLINK("http://geochem.nrcan.gc.ca/cdogs/content/kwd/kwd020018_e.htm", "Fluid (stream)")</f>
        <v>Fluid (stream)</v>
      </c>
      <c r="K13934" s="1" t="str">
        <f t="shared" ref="K13934:K13944" si="2025">HYPERLINK("http://geochem.nrcan.gc.ca/cdogs/content/kwd/kwd080007_e.htm", "Untreated Water")</f>
        <v>Untreated Water</v>
      </c>
      <c r="O13934">
        <v>0.23</v>
      </c>
      <c r="P13934">
        <v>150</v>
      </c>
      <c r="Q13934">
        <v>7.3</v>
      </c>
    </row>
    <row r="13935" spans="1:17" hidden="1" x14ac:dyDescent="0.3">
      <c r="A13935" t="s">
        <v>53790</v>
      </c>
      <c r="B13935" t="s">
        <v>53791</v>
      </c>
      <c r="C13935" s="1" t="str">
        <f t="shared" si="2016"/>
        <v>21:0727</v>
      </c>
      <c r="D13935" s="1" t="str">
        <f t="shared" si="2023"/>
        <v>21:0214</v>
      </c>
      <c r="E13935" t="s">
        <v>53792</v>
      </c>
      <c r="F13935" t="s">
        <v>53793</v>
      </c>
      <c r="H13935">
        <v>63.137961199999999</v>
      </c>
      <c r="I13935">
        <v>-134.87673810000001</v>
      </c>
      <c r="J13935" s="1" t="str">
        <f t="shared" si="2024"/>
        <v>Fluid (stream)</v>
      </c>
      <c r="K13935" s="1" t="str">
        <f t="shared" si="2025"/>
        <v>Untreated Water</v>
      </c>
      <c r="O13935">
        <v>0.33</v>
      </c>
      <c r="P13935">
        <v>160</v>
      </c>
      <c r="Q13935">
        <v>7.4</v>
      </c>
    </row>
    <row r="13936" spans="1:17" hidden="1" x14ac:dyDescent="0.3">
      <c r="A13936" t="s">
        <v>53794</v>
      </c>
      <c r="B13936" t="s">
        <v>53795</v>
      </c>
      <c r="C13936" s="1" t="str">
        <f t="shared" si="2016"/>
        <v>21:0727</v>
      </c>
      <c r="D13936" s="1" t="str">
        <f t="shared" si="2023"/>
        <v>21:0214</v>
      </c>
      <c r="E13936" t="s">
        <v>53796</v>
      </c>
      <c r="F13936" t="s">
        <v>53797</v>
      </c>
      <c r="H13936">
        <v>63.160763799999998</v>
      </c>
      <c r="I13936">
        <v>-134.8232203</v>
      </c>
      <c r="J13936" s="1" t="str">
        <f t="shared" si="2024"/>
        <v>Fluid (stream)</v>
      </c>
      <c r="K13936" s="1" t="str">
        <f t="shared" si="2025"/>
        <v>Untreated Water</v>
      </c>
      <c r="O13936">
        <v>2.5000000000000001E-2</v>
      </c>
      <c r="P13936">
        <v>90</v>
      </c>
      <c r="Q13936">
        <v>7.2</v>
      </c>
    </row>
    <row r="13937" spans="1:17" hidden="1" x14ac:dyDescent="0.3">
      <c r="A13937" t="s">
        <v>53798</v>
      </c>
      <c r="B13937" t="s">
        <v>53799</v>
      </c>
      <c r="C13937" s="1" t="str">
        <f t="shared" si="2016"/>
        <v>21:0727</v>
      </c>
      <c r="D13937" s="1" t="str">
        <f t="shared" si="2023"/>
        <v>21:0214</v>
      </c>
      <c r="E13937" t="s">
        <v>53800</v>
      </c>
      <c r="F13937" t="s">
        <v>53801</v>
      </c>
      <c r="H13937">
        <v>63.150773700000002</v>
      </c>
      <c r="I13937">
        <v>-134.83008839999999</v>
      </c>
      <c r="J13937" s="1" t="str">
        <f t="shared" si="2024"/>
        <v>Fluid (stream)</v>
      </c>
      <c r="K13937" s="1" t="str">
        <f t="shared" si="2025"/>
        <v>Untreated Water</v>
      </c>
      <c r="O13937">
        <v>2.5000000000000001E-2</v>
      </c>
      <c r="P13937">
        <v>90</v>
      </c>
      <c r="Q13937">
        <v>7.4</v>
      </c>
    </row>
    <row r="13938" spans="1:17" hidden="1" x14ac:dyDescent="0.3">
      <c r="A13938" t="s">
        <v>53802</v>
      </c>
      <c r="B13938" t="s">
        <v>53803</v>
      </c>
      <c r="C13938" s="1" t="str">
        <f t="shared" ref="C13938:C13977" si="2026">HYPERLINK("http://geochem.nrcan.gc.ca/cdogs/content/bdl/bdl210727_e.htm", "21:0727")</f>
        <v>21:0727</v>
      </c>
      <c r="D13938" s="1" t="str">
        <f t="shared" si="2023"/>
        <v>21:0214</v>
      </c>
      <c r="E13938" t="s">
        <v>53804</v>
      </c>
      <c r="F13938" t="s">
        <v>53805</v>
      </c>
      <c r="H13938">
        <v>63.163626399999998</v>
      </c>
      <c r="I13938">
        <v>-134.90545349999999</v>
      </c>
      <c r="J13938" s="1" t="str">
        <f t="shared" si="2024"/>
        <v>Fluid (stream)</v>
      </c>
      <c r="K13938" s="1" t="str">
        <f t="shared" si="2025"/>
        <v>Untreated Water</v>
      </c>
      <c r="O13938">
        <v>0.21</v>
      </c>
      <c r="P13938">
        <v>130</v>
      </c>
      <c r="Q13938">
        <v>7.5</v>
      </c>
    </row>
    <row r="13939" spans="1:17" hidden="1" x14ac:dyDescent="0.3">
      <c r="A13939" t="s">
        <v>53806</v>
      </c>
      <c r="B13939" t="s">
        <v>53807</v>
      </c>
      <c r="C13939" s="1" t="str">
        <f t="shared" si="2026"/>
        <v>21:0727</v>
      </c>
      <c r="D13939" s="1" t="str">
        <f t="shared" si="2023"/>
        <v>21:0214</v>
      </c>
      <c r="E13939" t="s">
        <v>53808</v>
      </c>
      <c r="F13939" t="s">
        <v>53809</v>
      </c>
      <c r="H13939">
        <v>63.165816</v>
      </c>
      <c r="I13939">
        <v>-134.95782209999999</v>
      </c>
      <c r="J13939" s="1" t="str">
        <f t="shared" si="2024"/>
        <v>Fluid (stream)</v>
      </c>
      <c r="K13939" s="1" t="str">
        <f t="shared" si="2025"/>
        <v>Untreated Water</v>
      </c>
      <c r="O13939">
        <v>0.71</v>
      </c>
      <c r="P13939">
        <v>140</v>
      </c>
      <c r="Q13939">
        <v>7.6</v>
      </c>
    </row>
    <row r="13940" spans="1:17" hidden="1" x14ac:dyDescent="0.3">
      <c r="A13940" t="s">
        <v>53810</v>
      </c>
      <c r="B13940" t="s">
        <v>53811</v>
      </c>
      <c r="C13940" s="1" t="str">
        <f t="shared" si="2026"/>
        <v>21:0727</v>
      </c>
      <c r="D13940" s="1" t="str">
        <f t="shared" si="2023"/>
        <v>21:0214</v>
      </c>
      <c r="E13940" t="s">
        <v>53812</v>
      </c>
      <c r="F13940" t="s">
        <v>53813</v>
      </c>
      <c r="H13940">
        <v>63.1408591</v>
      </c>
      <c r="I13940">
        <v>-134.9716281</v>
      </c>
      <c r="J13940" s="1" t="str">
        <f t="shared" si="2024"/>
        <v>Fluid (stream)</v>
      </c>
      <c r="K13940" s="1" t="str">
        <f t="shared" si="2025"/>
        <v>Untreated Water</v>
      </c>
      <c r="O13940">
        <v>1.02</v>
      </c>
      <c r="P13940">
        <v>170</v>
      </c>
      <c r="Q13940">
        <v>7.6</v>
      </c>
    </row>
    <row r="13941" spans="1:17" hidden="1" x14ac:dyDescent="0.3">
      <c r="A13941" t="s">
        <v>53814</v>
      </c>
      <c r="B13941" t="s">
        <v>53815</v>
      </c>
      <c r="C13941" s="1" t="str">
        <f t="shared" si="2026"/>
        <v>21:0727</v>
      </c>
      <c r="D13941" s="1" t="str">
        <f t="shared" si="2023"/>
        <v>21:0214</v>
      </c>
      <c r="E13941" t="s">
        <v>53816</v>
      </c>
      <c r="F13941" t="s">
        <v>53817</v>
      </c>
      <c r="H13941">
        <v>63.184638200000002</v>
      </c>
      <c r="I13941">
        <v>-134.86356290000001</v>
      </c>
      <c r="J13941" s="1" t="str">
        <f t="shared" si="2024"/>
        <v>Fluid (stream)</v>
      </c>
      <c r="K13941" s="1" t="str">
        <f t="shared" si="2025"/>
        <v>Untreated Water</v>
      </c>
      <c r="O13941">
        <v>2.5000000000000001E-2</v>
      </c>
      <c r="P13941">
        <v>60</v>
      </c>
      <c r="Q13941">
        <v>7.4</v>
      </c>
    </row>
    <row r="13942" spans="1:17" hidden="1" x14ac:dyDescent="0.3">
      <c r="A13942" t="s">
        <v>53818</v>
      </c>
      <c r="B13942" t="s">
        <v>53819</v>
      </c>
      <c r="C13942" s="1" t="str">
        <f t="shared" si="2026"/>
        <v>21:0727</v>
      </c>
      <c r="D13942" s="1" t="str">
        <f t="shared" si="2023"/>
        <v>21:0214</v>
      </c>
      <c r="E13942" t="s">
        <v>53820</v>
      </c>
      <c r="F13942" t="s">
        <v>53821</v>
      </c>
      <c r="H13942">
        <v>63.302654500000003</v>
      </c>
      <c r="I13942">
        <v>-134.62119799999999</v>
      </c>
      <c r="J13942" s="1" t="str">
        <f t="shared" si="2024"/>
        <v>Fluid (stream)</v>
      </c>
      <c r="K13942" s="1" t="str">
        <f t="shared" si="2025"/>
        <v>Untreated Water</v>
      </c>
    </row>
    <row r="13943" spans="1:17" hidden="1" x14ac:dyDescent="0.3">
      <c r="A13943" t="s">
        <v>53822</v>
      </c>
      <c r="B13943" t="s">
        <v>53823</v>
      </c>
      <c r="C13943" s="1" t="str">
        <f t="shared" si="2026"/>
        <v>21:0727</v>
      </c>
      <c r="D13943" s="1" t="str">
        <f t="shared" si="2023"/>
        <v>21:0214</v>
      </c>
      <c r="E13943" t="s">
        <v>53824</v>
      </c>
      <c r="F13943" t="s">
        <v>53825</v>
      </c>
      <c r="H13943">
        <v>63.264446499999998</v>
      </c>
      <c r="I13943">
        <v>-134.61385229999999</v>
      </c>
      <c r="J13943" s="1" t="str">
        <f t="shared" si="2024"/>
        <v>Fluid (stream)</v>
      </c>
      <c r="K13943" s="1" t="str">
        <f t="shared" si="2025"/>
        <v>Untreated Water</v>
      </c>
      <c r="O13943">
        <v>2.5000000000000001E-2</v>
      </c>
      <c r="P13943">
        <v>50</v>
      </c>
      <c r="Q13943">
        <v>7.4</v>
      </c>
    </row>
    <row r="13944" spans="1:17" hidden="1" x14ac:dyDescent="0.3">
      <c r="A13944" t="s">
        <v>53826</v>
      </c>
      <c r="B13944" t="s">
        <v>53827</v>
      </c>
      <c r="C13944" s="1" t="str">
        <f t="shared" si="2026"/>
        <v>21:0727</v>
      </c>
      <c r="D13944" s="1" t="str">
        <f t="shared" si="2023"/>
        <v>21:0214</v>
      </c>
      <c r="E13944" t="s">
        <v>53828</v>
      </c>
      <c r="F13944" t="s">
        <v>53829</v>
      </c>
      <c r="H13944">
        <v>63.270395600000001</v>
      </c>
      <c r="I13944">
        <v>-134.6234968</v>
      </c>
      <c r="J13944" s="1" t="str">
        <f t="shared" si="2024"/>
        <v>Fluid (stream)</v>
      </c>
      <c r="K13944" s="1" t="str">
        <f t="shared" si="2025"/>
        <v>Untreated Water</v>
      </c>
      <c r="O13944">
        <v>2.5000000000000001E-2</v>
      </c>
      <c r="P13944">
        <v>30</v>
      </c>
      <c r="Q13944">
        <v>6.2</v>
      </c>
    </row>
    <row r="13945" spans="1:17" hidden="1" x14ac:dyDescent="0.3">
      <c r="A13945" t="s">
        <v>53830</v>
      </c>
      <c r="B13945" t="s">
        <v>53831</v>
      </c>
      <c r="C13945" s="1" t="str">
        <f t="shared" si="2026"/>
        <v>21:0727</v>
      </c>
      <c r="D13945" s="1" t="str">
        <f>HYPERLINK("http://geochem.nrcan.gc.ca/cdogs/content/svy/svy_e.htm", "")</f>
        <v/>
      </c>
      <c r="G13945" s="1" t="str">
        <f>HYPERLINK("http://geochem.nrcan.gc.ca/cdogs/content/cr_/cr_00086_e.htm", "86")</f>
        <v>86</v>
      </c>
      <c r="J13945" t="s">
        <v>11453</v>
      </c>
      <c r="K13945" t="s">
        <v>11454</v>
      </c>
      <c r="O13945">
        <v>0.52</v>
      </c>
      <c r="P13945">
        <v>90</v>
      </c>
      <c r="Q13945">
        <v>7.5</v>
      </c>
    </row>
    <row r="13946" spans="1:17" hidden="1" x14ac:dyDescent="0.3">
      <c r="A13946" t="s">
        <v>53832</v>
      </c>
      <c r="B13946" t="s">
        <v>53833</v>
      </c>
      <c r="C13946" s="1" t="str">
        <f t="shared" si="2026"/>
        <v>21:0727</v>
      </c>
      <c r="D13946" s="1" t="str">
        <f t="shared" ref="D13946:D13976" si="2027">HYPERLINK("http://geochem.nrcan.gc.ca/cdogs/content/svy/svy210214_e.htm", "21:0214")</f>
        <v>21:0214</v>
      </c>
      <c r="E13946" t="s">
        <v>53834</v>
      </c>
      <c r="F13946" t="s">
        <v>53835</v>
      </c>
      <c r="H13946">
        <v>63.237898999999999</v>
      </c>
      <c r="I13946">
        <v>-134.66813089999999</v>
      </c>
      <c r="J13946" s="1" t="str">
        <f t="shared" ref="J13946:J13976" si="2028">HYPERLINK("http://geochem.nrcan.gc.ca/cdogs/content/kwd/kwd020018_e.htm", "Fluid (stream)")</f>
        <v>Fluid (stream)</v>
      </c>
      <c r="K13946" s="1" t="str">
        <f t="shared" ref="K13946:K13976" si="2029">HYPERLINK("http://geochem.nrcan.gc.ca/cdogs/content/kwd/kwd080007_e.htm", "Untreated Water")</f>
        <v>Untreated Water</v>
      </c>
      <c r="O13946">
        <v>2.5000000000000001E-2</v>
      </c>
      <c r="P13946">
        <v>50</v>
      </c>
      <c r="Q13946">
        <v>7</v>
      </c>
    </row>
    <row r="13947" spans="1:17" hidden="1" x14ac:dyDescent="0.3">
      <c r="A13947" t="s">
        <v>53836</v>
      </c>
      <c r="B13947" t="s">
        <v>53837</v>
      </c>
      <c r="C13947" s="1" t="str">
        <f t="shared" si="2026"/>
        <v>21:0727</v>
      </c>
      <c r="D13947" s="1" t="str">
        <f t="shared" si="2027"/>
        <v>21:0214</v>
      </c>
      <c r="E13947" t="s">
        <v>53838</v>
      </c>
      <c r="F13947" t="s">
        <v>53839</v>
      </c>
      <c r="H13947">
        <v>63.192689000000001</v>
      </c>
      <c r="I13947">
        <v>-135.9324273</v>
      </c>
      <c r="J13947" s="1" t="str">
        <f t="shared" si="2028"/>
        <v>Fluid (stream)</v>
      </c>
      <c r="K13947" s="1" t="str">
        <f t="shared" si="2029"/>
        <v>Untreated Water</v>
      </c>
      <c r="O13947">
        <v>2.5000000000000001E-2</v>
      </c>
      <c r="P13947">
        <v>50</v>
      </c>
      <c r="Q13947">
        <v>6.8</v>
      </c>
    </row>
    <row r="13948" spans="1:17" hidden="1" x14ac:dyDescent="0.3">
      <c r="A13948" t="s">
        <v>53840</v>
      </c>
      <c r="B13948" t="s">
        <v>53841</v>
      </c>
      <c r="C13948" s="1" t="str">
        <f t="shared" si="2026"/>
        <v>21:0727</v>
      </c>
      <c r="D13948" s="1" t="str">
        <f t="shared" si="2027"/>
        <v>21:0214</v>
      </c>
      <c r="E13948" t="s">
        <v>53842</v>
      </c>
      <c r="F13948" t="s">
        <v>53843</v>
      </c>
      <c r="H13948">
        <v>63.208057500000002</v>
      </c>
      <c r="I13948">
        <v>-135.90006869999999</v>
      </c>
      <c r="J13948" s="1" t="str">
        <f t="shared" si="2028"/>
        <v>Fluid (stream)</v>
      </c>
      <c r="K13948" s="1" t="str">
        <f t="shared" si="2029"/>
        <v>Untreated Water</v>
      </c>
      <c r="O13948">
        <v>2.5000000000000001E-2</v>
      </c>
      <c r="P13948">
        <v>80</v>
      </c>
      <c r="Q13948">
        <v>7.2</v>
      </c>
    </row>
    <row r="13949" spans="1:17" hidden="1" x14ac:dyDescent="0.3">
      <c r="A13949" t="s">
        <v>53844</v>
      </c>
      <c r="B13949" t="s">
        <v>53845</v>
      </c>
      <c r="C13949" s="1" t="str">
        <f t="shared" si="2026"/>
        <v>21:0727</v>
      </c>
      <c r="D13949" s="1" t="str">
        <f t="shared" si="2027"/>
        <v>21:0214</v>
      </c>
      <c r="E13949" t="s">
        <v>53842</v>
      </c>
      <c r="F13949" t="s">
        <v>53846</v>
      </c>
      <c r="H13949">
        <v>63.208057500000002</v>
      </c>
      <c r="I13949">
        <v>-135.90006869999999</v>
      </c>
      <c r="J13949" s="1" t="str">
        <f t="shared" si="2028"/>
        <v>Fluid (stream)</v>
      </c>
      <c r="K13949" s="1" t="str">
        <f t="shared" si="2029"/>
        <v>Untreated Water</v>
      </c>
      <c r="O13949">
        <v>2.5000000000000001E-2</v>
      </c>
      <c r="P13949">
        <v>80</v>
      </c>
      <c r="Q13949">
        <v>7.3</v>
      </c>
    </row>
    <row r="13950" spans="1:17" hidden="1" x14ac:dyDescent="0.3">
      <c r="A13950" t="s">
        <v>53847</v>
      </c>
      <c r="B13950" t="s">
        <v>53848</v>
      </c>
      <c r="C13950" s="1" t="str">
        <f t="shared" si="2026"/>
        <v>21:0727</v>
      </c>
      <c r="D13950" s="1" t="str">
        <f t="shared" si="2027"/>
        <v>21:0214</v>
      </c>
      <c r="E13950" t="s">
        <v>53849</v>
      </c>
      <c r="F13950" t="s">
        <v>53850</v>
      </c>
      <c r="H13950">
        <v>63.202627800000002</v>
      </c>
      <c r="I13950">
        <v>-135.99686610000001</v>
      </c>
      <c r="J13950" s="1" t="str">
        <f t="shared" si="2028"/>
        <v>Fluid (stream)</v>
      </c>
      <c r="K13950" s="1" t="str">
        <f t="shared" si="2029"/>
        <v>Untreated Water</v>
      </c>
      <c r="O13950">
        <v>0.52</v>
      </c>
      <c r="P13950">
        <v>60</v>
      </c>
      <c r="Q13950">
        <v>7.3</v>
      </c>
    </row>
    <row r="13951" spans="1:17" hidden="1" x14ac:dyDescent="0.3">
      <c r="A13951" t="s">
        <v>53851</v>
      </c>
      <c r="B13951" t="s">
        <v>53852</v>
      </c>
      <c r="C13951" s="1" t="str">
        <f t="shared" si="2026"/>
        <v>21:0727</v>
      </c>
      <c r="D13951" s="1" t="str">
        <f t="shared" si="2027"/>
        <v>21:0214</v>
      </c>
      <c r="E13951" t="s">
        <v>53853</v>
      </c>
      <c r="F13951" t="s">
        <v>53854</v>
      </c>
      <c r="H13951">
        <v>63.229244700000002</v>
      </c>
      <c r="I13951">
        <v>-135.9716899</v>
      </c>
      <c r="J13951" s="1" t="str">
        <f t="shared" si="2028"/>
        <v>Fluid (stream)</v>
      </c>
      <c r="K13951" s="1" t="str">
        <f t="shared" si="2029"/>
        <v>Untreated Water</v>
      </c>
      <c r="O13951">
        <v>2.5000000000000001E-2</v>
      </c>
      <c r="P13951">
        <v>40</v>
      </c>
      <c r="Q13951">
        <v>7.5</v>
      </c>
    </row>
    <row r="13952" spans="1:17" hidden="1" x14ac:dyDescent="0.3">
      <c r="A13952" t="s">
        <v>53855</v>
      </c>
      <c r="B13952" t="s">
        <v>53856</v>
      </c>
      <c r="C13952" s="1" t="str">
        <f t="shared" si="2026"/>
        <v>21:0727</v>
      </c>
      <c r="D13952" s="1" t="str">
        <f t="shared" si="2027"/>
        <v>21:0214</v>
      </c>
      <c r="E13952" t="s">
        <v>53857</v>
      </c>
      <c r="F13952" t="s">
        <v>53858</v>
      </c>
      <c r="H13952">
        <v>63.268379400000001</v>
      </c>
      <c r="I13952">
        <v>-135.98991810000001</v>
      </c>
      <c r="J13952" s="1" t="str">
        <f t="shared" si="2028"/>
        <v>Fluid (stream)</v>
      </c>
      <c r="K13952" s="1" t="str">
        <f t="shared" si="2029"/>
        <v>Untreated Water</v>
      </c>
      <c r="O13952">
        <v>2.5000000000000001E-2</v>
      </c>
      <c r="P13952">
        <v>30</v>
      </c>
      <c r="Q13952">
        <v>6.6</v>
      </c>
    </row>
    <row r="13953" spans="1:17" hidden="1" x14ac:dyDescent="0.3">
      <c r="A13953" t="s">
        <v>53859</v>
      </c>
      <c r="B13953" t="s">
        <v>53860</v>
      </c>
      <c r="C13953" s="1" t="str">
        <f t="shared" si="2026"/>
        <v>21:0727</v>
      </c>
      <c r="D13953" s="1" t="str">
        <f t="shared" si="2027"/>
        <v>21:0214</v>
      </c>
      <c r="E13953" t="s">
        <v>53861</v>
      </c>
      <c r="F13953" t="s">
        <v>53862</v>
      </c>
      <c r="H13953">
        <v>63.270221399999997</v>
      </c>
      <c r="I13953">
        <v>-135.94059770000001</v>
      </c>
      <c r="J13953" s="1" t="str">
        <f t="shared" si="2028"/>
        <v>Fluid (stream)</v>
      </c>
      <c r="K13953" s="1" t="str">
        <f t="shared" si="2029"/>
        <v>Untreated Water</v>
      </c>
      <c r="O13953">
        <v>0.68</v>
      </c>
      <c r="P13953">
        <v>40</v>
      </c>
      <c r="Q13953">
        <v>7.6</v>
      </c>
    </row>
    <row r="13954" spans="1:17" hidden="1" x14ac:dyDescent="0.3">
      <c r="A13954" t="s">
        <v>53863</v>
      </c>
      <c r="B13954" t="s">
        <v>53864</v>
      </c>
      <c r="C13954" s="1" t="str">
        <f t="shared" si="2026"/>
        <v>21:0727</v>
      </c>
      <c r="D13954" s="1" t="str">
        <f t="shared" si="2027"/>
        <v>21:0214</v>
      </c>
      <c r="E13954" t="s">
        <v>53865</v>
      </c>
      <c r="F13954" t="s">
        <v>53866</v>
      </c>
      <c r="H13954">
        <v>63.261380299999999</v>
      </c>
      <c r="I13954">
        <v>-135.8874175</v>
      </c>
      <c r="J13954" s="1" t="str">
        <f t="shared" si="2028"/>
        <v>Fluid (stream)</v>
      </c>
      <c r="K13954" s="1" t="str">
        <f t="shared" si="2029"/>
        <v>Untreated Water</v>
      </c>
      <c r="O13954">
        <v>2.5000000000000001E-2</v>
      </c>
      <c r="P13954">
        <v>40</v>
      </c>
      <c r="Q13954">
        <v>6.6</v>
      </c>
    </row>
    <row r="13955" spans="1:17" hidden="1" x14ac:dyDescent="0.3">
      <c r="A13955" t="s">
        <v>53867</v>
      </c>
      <c r="B13955" t="s">
        <v>53868</v>
      </c>
      <c r="C13955" s="1" t="str">
        <f t="shared" si="2026"/>
        <v>21:0727</v>
      </c>
      <c r="D13955" s="1" t="str">
        <f t="shared" si="2027"/>
        <v>21:0214</v>
      </c>
      <c r="E13955" t="s">
        <v>53869</v>
      </c>
      <c r="F13955" t="s">
        <v>53870</v>
      </c>
      <c r="H13955">
        <v>63.271336499999997</v>
      </c>
      <c r="I13955">
        <v>-135.8380986</v>
      </c>
      <c r="J13955" s="1" t="str">
        <f t="shared" si="2028"/>
        <v>Fluid (stream)</v>
      </c>
      <c r="K13955" s="1" t="str">
        <f t="shared" si="2029"/>
        <v>Untreated Water</v>
      </c>
      <c r="O13955">
        <v>2.5000000000000001E-2</v>
      </c>
      <c r="P13955">
        <v>30</v>
      </c>
      <c r="Q13955">
        <v>6.5</v>
      </c>
    </row>
    <row r="13956" spans="1:17" hidden="1" x14ac:dyDescent="0.3">
      <c r="A13956" t="s">
        <v>53871</v>
      </c>
      <c r="B13956" t="s">
        <v>53872</v>
      </c>
      <c r="C13956" s="1" t="str">
        <f t="shared" si="2026"/>
        <v>21:0727</v>
      </c>
      <c r="D13956" s="1" t="str">
        <f t="shared" si="2027"/>
        <v>21:0214</v>
      </c>
      <c r="E13956" t="s">
        <v>53873</v>
      </c>
      <c r="F13956" t="s">
        <v>53874</v>
      </c>
      <c r="H13956">
        <v>63.255676000000001</v>
      </c>
      <c r="I13956">
        <v>-135.80026100000001</v>
      </c>
      <c r="J13956" s="1" t="str">
        <f t="shared" si="2028"/>
        <v>Fluid (stream)</v>
      </c>
      <c r="K13956" s="1" t="str">
        <f t="shared" si="2029"/>
        <v>Untreated Water</v>
      </c>
      <c r="O13956">
        <v>2.5000000000000001E-2</v>
      </c>
      <c r="P13956">
        <v>20</v>
      </c>
      <c r="Q13956">
        <v>7.1</v>
      </c>
    </row>
    <row r="13957" spans="1:17" hidden="1" x14ac:dyDescent="0.3">
      <c r="A13957" t="s">
        <v>53875</v>
      </c>
      <c r="B13957" t="s">
        <v>53876</v>
      </c>
      <c r="C13957" s="1" t="str">
        <f t="shared" si="2026"/>
        <v>21:0727</v>
      </c>
      <c r="D13957" s="1" t="str">
        <f t="shared" si="2027"/>
        <v>21:0214</v>
      </c>
      <c r="E13957" t="s">
        <v>53877</v>
      </c>
      <c r="F13957" t="s">
        <v>53878</v>
      </c>
      <c r="H13957">
        <v>63.2477509</v>
      </c>
      <c r="I13957">
        <v>-135.76750620000001</v>
      </c>
      <c r="J13957" s="1" t="str">
        <f t="shared" si="2028"/>
        <v>Fluid (stream)</v>
      </c>
      <c r="K13957" s="1" t="str">
        <f t="shared" si="2029"/>
        <v>Untreated Water</v>
      </c>
      <c r="O13957">
        <v>2.5000000000000001E-2</v>
      </c>
      <c r="P13957">
        <v>20</v>
      </c>
      <c r="Q13957">
        <v>6.6</v>
      </c>
    </row>
    <row r="13958" spans="1:17" hidden="1" x14ac:dyDescent="0.3">
      <c r="A13958" t="s">
        <v>53879</v>
      </c>
      <c r="B13958" t="s">
        <v>53880</v>
      </c>
      <c r="C13958" s="1" t="str">
        <f t="shared" si="2026"/>
        <v>21:0727</v>
      </c>
      <c r="D13958" s="1" t="str">
        <f t="shared" si="2027"/>
        <v>21:0214</v>
      </c>
      <c r="E13958" t="s">
        <v>53881</v>
      </c>
      <c r="F13958" t="s">
        <v>53882</v>
      </c>
      <c r="H13958">
        <v>63.246441099999998</v>
      </c>
      <c r="I13958">
        <v>-135.77900020000001</v>
      </c>
      <c r="J13958" s="1" t="str">
        <f t="shared" si="2028"/>
        <v>Fluid (stream)</v>
      </c>
      <c r="K13958" s="1" t="str">
        <f t="shared" si="2029"/>
        <v>Untreated Water</v>
      </c>
      <c r="O13958">
        <v>2.5000000000000001E-2</v>
      </c>
      <c r="P13958">
        <v>20</v>
      </c>
      <c r="Q13958">
        <v>5.6</v>
      </c>
    </row>
    <row r="13959" spans="1:17" hidden="1" x14ac:dyDescent="0.3">
      <c r="A13959" t="s">
        <v>53883</v>
      </c>
      <c r="B13959" t="s">
        <v>53884</v>
      </c>
      <c r="C13959" s="1" t="str">
        <f t="shared" si="2026"/>
        <v>21:0727</v>
      </c>
      <c r="D13959" s="1" t="str">
        <f t="shared" si="2027"/>
        <v>21:0214</v>
      </c>
      <c r="E13959" t="s">
        <v>53885</v>
      </c>
      <c r="F13959" t="s">
        <v>53886</v>
      </c>
      <c r="H13959">
        <v>63.272156099999997</v>
      </c>
      <c r="I13959">
        <v>-135.7605389</v>
      </c>
      <c r="J13959" s="1" t="str">
        <f t="shared" si="2028"/>
        <v>Fluid (stream)</v>
      </c>
      <c r="K13959" s="1" t="str">
        <f t="shared" si="2029"/>
        <v>Untreated Water</v>
      </c>
      <c r="O13959">
        <v>2.5000000000000001E-2</v>
      </c>
      <c r="P13959">
        <v>20</v>
      </c>
      <c r="Q13959">
        <v>5.9</v>
      </c>
    </row>
    <row r="13960" spans="1:17" hidden="1" x14ac:dyDescent="0.3">
      <c r="A13960" t="s">
        <v>53887</v>
      </c>
      <c r="B13960" t="s">
        <v>53888</v>
      </c>
      <c r="C13960" s="1" t="str">
        <f t="shared" si="2026"/>
        <v>21:0727</v>
      </c>
      <c r="D13960" s="1" t="str">
        <f t="shared" si="2027"/>
        <v>21:0214</v>
      </c>
      <c r="E13960" t="s">
        <v>53889</v>
      </c>
      <c r="F13960" t="s">
        <v>53890</v>
      </c>
      <c r="H13960">
        <v>63.303389000000003</v>
      </c>
      <c r="I13960">
        <v>-135.71188190000001</v>
      </c>
      <c r="J13960" s="1" t="str">
        <f t="shared" si="2028"/>
        <v>Fluid (stream)</v>
      </c>
      <c r="K13960" s="1" t="str">
        <f t="shared" si="2029"/>
        <v>Untreated Water</v>
      </c>
      <c r="O13960">
        <v>2.5000000000000001E-2</v>
      </c>
      <c r="P13960">
        <v>20</v>
      </c>
      <c r="Q13960">
        <v>6.5</v>
      </c>
    </row>
    <row r="13961" spans="1:17" hidden="1" x14ac:dyDescent="0.3">
      <c r="A13961" t="s">
        <v>53891</v>
      </c>
      <c r="B13961" t="s">
        <v>53892</v>
      </c>
      <c r="C13961" s="1" t="str">
        <f t="shared" si="2026"/>
        <v>21:0727</v>
      </c>
      <c r="D13961" s="1" t="str">
        <f t="shared" si="2027"/>
        <v>21:0214</v>
      </c>
      <c r="E13961" t="s">
        <v>53893</v>
      </c>
      <c r="F13961" t="s">
        <v>53894</v>
      </c>
      <c r="H13961">
        <v>63.262343600000001</v>
      </c>
      <c r="I13961">
        <v>-135.72296789999999</v>
      </c>
      <c r="J13961" s="1" t="str">
        <f t="shared" si="2028"/>
        <v>Fluid (stream)</v>
      </c>
      <c r="K13961" s="1" t="str">
        <f t="shared" si="2029"/>
        <v>Untreated Water</v>
      </c>
      <c r="O13961">
        <v>2.5000000000000001E-2</v>
      </c>
      <c r="P13961">
        <v>20</v>
      </c>
      <c r="Q13961">
        <v>6.8</v>
      </c>
    </row>
    <row r="13962" spans="1:17" hidden="1" x14ac:dyDescent="0.3">
      <c r="A13962" t="s">
        <v>53895</v>
      </c>
      <c r="B13962" t="s">
        <v>53896</v>
      </c>
      <c r="C13962" s="1" t="str">
        <f t="shared" si="2026"/>
        <v>21:0727</v>
      </c>
      <c r="D13962" s="1" t="str">
        <f t="shared" si="2027"/>
        <v>21:0214</v>
      </c>
      <c r="E13962" t="s">
        <v>53897</v>
      </c>
      <c r="F13962" t="s">
        <v>53898</v>
      </c>
      <c r="H13962">
        <v>63.192853800000002</v>
      </c>
      <c r="I13962">
        <v>-135.64484580000001</v>
      </c>
      <c r="J13962" s="1" t="str">
        <f t="shared" si="2028"/>
        <v>Fluid (stream)</v>
      </c>
      <c r="K13962" s="1" t="str">
        <f t="shared" si="2029"/>
        <v>Untreated Water</v>
      </c>
      <c r="O13962">
        <v>0.48</v>
      </c>
      <c r="P13962">
        <v>40</v>
      </c>
      <c r="Q13962">
        <v>6.9</v>
      </c>
    </row>
    <row r="13963" spans="1:17" hidden="1" x14ac:dyDescent="0.3">
      <c r="A13963" t="s">
        <v>53899</v>
      </c>
      <c r="B13963" t="s">
        <v>53900</v>
      </c>
      <c r="C13963" s="1" t="str">
        <f t="shared" si="2026"/>
        <v>21:0727</v>
      </c>
      <c r="D13963" s="1" t="str">
        <f t="shared" si="2027"/>
        <v>21:0214</v>
      </c>
      <c r="E13963" t="s">
        <v>53901</v>
      </c>
      <c r="F13963" t="s">
        <v>53902</v>
      </c>
      <c r="H13963">
        <v>63.190645000000004</v>
      </c>
      <c r="I13963">
        <v>-135.6645302</v>
      </c>
      <c r="J13963" s="1" t="str">
        <f t="shared" si="2028"/>
        <v>Fluid (stream)</v>
      </c>
      <c r="K13963" s="1" t="str">
        <f t="shared" si="2029"/>
        <v>Untreated Water</v>
      </c>
      <c r="O13963">
        <v>0.35</v>
      </c>
      <c r="P13963">
        <v>100</v>
      </c>
      <c r="Q13963">
        <v>6.9</v>
      </c>
    </row>
    <row r="13964" spans="1:17" hidden="1" x14ac:dyDescent="0.3">
      <c r="A13964" t="s">
        <v>53903</v>
      </c>
      <c r="B13964" t="s">
        <v>53904</v>
      </c>
      <c r="C13964" s="1" t="str">
        <f t="shared" si="2026"/>
        <v>21:0727</v>
      </c>
      <c r="D13964" s="1" t="str">
        <f t="shared" si="2027"/>
        <v>21:0214</v>
      </c>
      <c r="E13964" t="s">
        <v>53905</v>
      </c>
      <c r="F13964" t="s">
        <v>53906</v>
      </c>
      <c r="H13964">
        <v>63.157672300000002</v>
      </c>
      <c r="I13964">
        <v>-135.64637049999999</v>
      </c>
      <c r="J13964" s="1" t="str">
        <f t="shared" si="2028"/>
        <v>Fluid (stream)</v>
      </c>
      <c r="K13964" s="1" t="str">
        <f t="shared" si="2029"/>
        <v>Untreated Water</v>
      </c>
      <c r="O13964">
        <v>0.18</v>
      </c>
      <c r="P13964">
        <v>40</v>
      </c>
      <c r="Q13964">
        <v>6.8</v>
      </c>
    </row>
    <row r="13965" spans="1:17" hidden="1" x14ac:dyDescent="0.3">
      <c r="A13965" t="s">
        <v>53907</v>
      </c>
      <c r="B13965" t="s">
        <v>53908</v>
      </c>
      <c r="C13965" s="1" t="str">
        <f t="shared" si="2026"/>
        <v>21:0727</v>
      </c>
      <c r="D13965" s="1" t="str">
        <f t="shared" si="2027"/>
        <v>21:0214</v>
      </c>
      <c r="E13965" t="s">
        <v>53909</v>
      </c>
      <c r="F13965" t="s">
        <v>53910</v>
      </c>
      <c r="H13965">
        <v>63.130666400000003</v>
      </c>
      <c r="I13965">
        <v>-135.66941109999999</v>
      </c>
      <c r="J13965" s="1" t="str">
        <f t="shared" si="2028"/>
        <v>Fluid (stream)</v>
      </c>
      <c r="K13965" s="1" t="str">
        <f t="shared" si="2029"/>
        <v>Untreated Water</v>
      </c>
      <c r="O13965">
        <v>2.5000000000000001E-2</v>
      </c>
      <c r="P13965">
        <v>30</v>
      </c>
      <c r="Q13965">
        <v>6.7</v>
      </c>
    </row>
    <row r="13966" spans="1:17" hidden="1" x14ac:dyDescent="0.3">
      <c r="A13966" t="s">
        <v>53911</v>
      </c>
      <c r="B13966" t="s">
        <v>53912</v>
      </c>
      <c r="C13966" s="1" t="str">
        <f t="shared" si="2026"/>
        <v>21:0727</v>
      </c>
      <c r="D13966" s="1" t="str">
        <f t="shared" si="2027"/>
        <v>21:0214</v>
      </c>
      <c r="E13966" t="s">
        <v>53909</v>
      </c>
      <c r="F13966" t="s">
        <v>53913</v>
      </c>
      <c r="H13966">
        <v>63.130666400000003</v>
      </c>
      <c r="I13966">
        <v>-135.66941109999999</v>
      </c>
      <c r="J13966" s="1" t="str">
        <f t="shared" si="2028"/>
        <v>Fluid (stream)</v>
      </c>
      <c r="K13966" s="1" t="str">
        <f t="shared" si="2029"/>
        <v>Untreated Water</v>
      </c>
      <c r="O13966">
        <v>2.5000000000000001E-2</v>
      </c>
      <c r="P13966">
        <v>30</v>
      </c>
      <c r="Q13966">
        <v>6.9</v>
      </c>
    </row>
    <row r="13967" spans="1:17" hidden="1" x14ac:dyDescent="0.3">
      <c r="A13967" t="s">
        <v>53914</v>
      </c>
      <c r="B13967" t="s">
        <v>53915</v>
      </c>
      <c r="C13967" s="1" t="str">
        <f t="shared" si="2026"/>
        <v>21:0727</v>
      </c>
      <c r="D13967" s="1" t="str">
        <f t="shared" si="2027"/>
        <v>21:0214</v>
      </c>
      <c r="E13967" t="s">
        <v>53916</v>
      </c>
      <c r="F13967" t="s">
        <v>53917</v>
      </c>
      <c r="H13967">
        <v>63.152411200000003</v>
      </c>
      <c r="I13967">
        <v>-135.707143</v>
      </c>
      <c r="J13967" s="1" t="str">
        <f t="shared" si="2028"/>
        <v>Fluid (stream)</v>
      </c>
      <c r="K13967" s="1" t="str">
        <f t="shared" si="2029"/>
        <v>Untreated Water</v>
      </c>
      <c r="O13967">
        <v>2.5000000000000001E-2</v>
      </c>
      <c r="P13967">
        <v>30</v>
      </c>
      <c r="Q13967">
        <v>6.6</v>
      </c>
    </row>
    <row r="13968" spans="1:17" hidden="1" x14ac:dyDescent="0.3">
      <c r="A13968" t="s">
        <v>53918</v>
      </c>
      <c r="B13968" t="s">
        <v>53919</v>
      </c>
      <c r="C13968" s="1" t="str">
        <f t="shared" si="2026"/>
        <v>21:0727</v>
      </c>
      <c r="D13968" s="1" t="str">
        <f t="shared" si="2027"/>
        <v>21:0214</v>
      </c>
      <c r="E13968" t="s">
        <v>53920</v>
      </c>
      <c r="F13968" t="s">
        <v>53921</v>
      </c>
      <c r="H13968">
        <v>63.1854254</v>
      </c>
      <c r="I13968">
        <v>-135.71742219999999</v>
      </c>
      <c r="J13968" s="1" t="str">
        <f t="shared" si="2028"/>
        <v>Fluid (stream)</v>
      </c>
      <c r="K13968" s="1" t="str">
        <f t="shared" si="2029"/>
        <v>Untreated Water</v>
      </c>
      <c r="O13968">
        <v>0.24</v>
      </c>
      <c r="P13968">
        <v>50</v>
      </c>
      <c r="Q13968">
        <v>6.7</v>
      </c>
    </row>
    <row r="13969" spans="1:17" hidden="1" x14ac:dyDescent="0.3">
      <c r="A13969" t="s">
        <v>53922</v>
      </c>
      <c r="B13969" t="s">
        <v>53923</v>
      </c>
      <c r="C13969" s="1" t="str">
        <f t="shared" si="2026"/>
        <v>21:0727</v>
      </c>
      <c r="D13969" s="1" t="str">
        <f t="shared" si="2027"/>
        <v>21:0214</v>
      </c>
      <c r="E13969" t="s">
        <v>53924</v>
      </c>
      <c r="F13969" t="s">
        <v>53925</v>
      </c>
      <c r="H13969">
        <v>63.209484600000003</v>
      </c>
      <c r="I13969">
        <v>-135.7110552</v>
      </c>
      <c r="J13969" s="1" t="str">
        <f t="shared" si="2028"/>
        <v>Fluid (stream)</v>
      </c>
      <c r="K13969" s="1" t="str">
        <f t="shared" si="2029"/>
        <v>Untreated Water</v>
      </c>
      <c r="O13969">
        <v>2.5000000000000001E-2</v>
      </c>
      <c r="P13969">
        <v>30</v>
      </c>
      <c r="Q13969">
        <v>7.1</v>
      </c>
    </row>
    <row r="13970" spans="1:17" hidden="1" x14ac:dyDescent="0.3">
      <c r="A13970" t="s">
        <v>53926</v>
      </c>
      <c r="B13970" t="s">
        <v>53927</v>
      </c>
      <c r="C13970" s="1" t="str">
        <f t="shared" si="2026"/>
        <v>21:0727</v>
      </c>
      <c r="D13970" s="1" t="str">
        <f t="shared" si="2027"/>
        <v>21:0214</v>
      </c>
      <c r="E13970" t="s">
        <v>53928</v>
      </c>
      <c r="F13970" t="s">
        <v>53929</v>
      </c>
      <c r="H13970">
        <v>63.189253700000002</v>
      </c>
      <c r="I13970">
        <v>-135.7393557</v>
      </c>
      <c r="J13970" s="1" t="str">
        <f t="shared" si="2028"/>
        <v>Fluid (stream)</v>
      </c>
      <c r="K13970" s="1" t="str">
        <f t="shared" si="2029"/>
        <v>Untreated Water</v>
      </c>
      <c r="O13970">
        <v>2.5000000000000001E-2</v>
      </c>
      <c r="P13970">
        <v>20</v>
      </c>
      <c r="Q13970">
        <v>6.3</v>
      </c>
    </row>
    <row r="13971" spans="1:17" hidden="1" x14ac:dyDescent="0.3">
      <c r="A13971" t="s">
        <v>53930</v>
      </c>
      <c r="B13971" t="s">
        <v>53931</v>
      </c>
      <c r="C13971" s="1" t="str">
        <f t="shared" si="2026"/>
        <v>21:0727</v>
      </c>
      <c r="D13971" s="1" t="str">
        <f t="shared" si="2027"/>
        <v>21:0214</v>
      </c>
      <c r="E13971" t="s">
        <v>53932</v>
      </c>
      <c r="F13971" t="s">
        <v>53933</v>
      </c>
      <c r="H13971">
        <v>63.194440299999997</v>
      </c>
      <c r="I13971">
        <v>-135.7634573</v>
      </c>
      <c r="J13971" s="1" t="str">
        <f t="shared" si="2028"/>
        <v>Fluid (stream)</v>
      </c>
      <c r="K13971" s="1" t="str">
        <f t="shared" si="2029"/>
        <v>Untreated Water</v>
      </c>
      <c r="O13971">
        <v>2.5000000000000001E-2</v>
      </c>
      <c r="P13971">
        <v>20</v>
      </c>
      <c r="Q13971">
        <v>6.8</v>
      </c>
    </row>
    <row r="13972" spans="1:17" hidden="1" x14ac:dyDescent="0.3">
      <c r="A13972" t="s">
        <v>53934</v>
      </c>
      <c r="B13972" t="s">
        <v>53935</v>
      </c>
      <c r="C13972" s="1" t="str">
        <f t="shared" si="2026"/>
        <v>21:0727</v>
      </c>
      <c r="D13972" s="1" t="str">
        <f t="shared" si="2027"/>
        <v>21:0214</v>
      </c>
      <c r="E13972" t="s">
        <v>53936</v>
      </c>
      <c r="F13972" t="s">
        <v>53937</v>
      </c>
      <c r="H13972">
        <v>63.158520799999998</v>
      </c>
      <c r="I13972">
        <v>-135.76837280000001</v>
      </c>
      <c r="J13972" s="1" t="str">
        <f t="shared" si="2028"/>
        <v>Fluid (stream)</v>
      </c>
      <c r="K13972" s="1" t="str">
        <f t="shared" si="2029"/>
        <v>Untreated Water</v>
      </c>
      <c r="O13972">
        <v>0.14000000000000001</v>
      </c>
      <c r="P13972">
        <v>20</v>
      </c>
      <c r="Q13972">
        <v>6.4</v>
      </c>
    </row>
    <row r="13973" spans="1:17" hidden="1" x14ac:dyDescent="0.3">
      <c r="A13973" t="s">
        <v>53938</v>
      </c>
      <c r="B13973" t="s">
        <v>53939</v>
      </c>
      <c r="C13973" s="1" t="str">
        <f t="shared" si="2026"/>
        <v>21:0727</v>
      </c>
      <c r="D13973" s="1" t="str">
        <f t="shared" si="2027"/>
        <v>21:0214</v>
      </c>
      <c r="E13973" t="s">
        <v>53940</v>
      </c>
      <c r="F13973" t="s">
        <v>53941</v>
      </c>
      <c r="H13973">
        <v>63.202472899999997</v>
      </c>
      <c r="I13973">
        <v>-135.80120360000001</v>
      </c>
      <c r="J13973" s="1" t="str">
        <f t="shared" si="2028"/>
        <v>Fluid (stream)</v>
      </c>
      <c r="K13973" s="1" t="str">
        <f t="shared" si="2029"/>
        <v>Untreated Water</v>
      </c>
      <c r="O13973">
        <v>2.5000000000000001E-2</v>
      </c>
      <c r="P13973">
        <v>20</v>
      </c>
      <c r="Q13973">
        <v>7.1</v>
      </c>
    </row>
    <row r="13974" spans="1:17" hidden="1" x14ac:dyDescent="0.3">
      <c r="A13974" t="s">
        <v>53942</v>
      </c>
      <c r="B13974" t="s">
        <v>53943</v>
      </c>
      <c r="C13974" s="1" t="str">
        <f t="shared" si="2026"/>
        <v>21:0727</v>
      </c>
      <c r="D13974" s="1" t="str">
        <f t="shared" si="2027"/>
        <v>21:0214</v>
      </c>
      <c r="E13974" t="s">
        <v>53944</v>
      </c>
      <c r="F13974" t="s">
        <v>53945</v>
      </c>
      <c r="H13974">
        <v>63.198254900000002</v>
      </c>
      <c r="I13974">
        <v>-135.82164169999999</v>
      </c>
      <c r="J13974" s="1" t="str">
        <f t="shared" si="2028"/>
        <v>Fluid (stream)</v>
      </c>
      <c r="K13974" s="1" t="str">
        <f t="shared" si="2029"/>
        <v>Untreated Water</v>
      </c>
      <c r="O13974">
        <v>2.5000000000000001E-2</v>
      </c>
      <c r="P13974">
        <v>20</v>
      </c>
      <c r="Q13974">
        <v>7</v>
      </c>
    </row>
    <row r="13975" spans="1:17" hidden="1" x14ac:dyDescent="0.3">
      <c r="A13975" t="s">
        <v>53946</v>
      </c>
      <c r="B13975" t="s">
        <v>53947</v>
      </c>
      <c r="C13975" s="1" t="str">
        <f t="shared" si="2026"/>
        <v>21:0727</v>
      </c>
      <c r="D13975" s="1" t="str">
        <f t="shared" si="2027"/>
        <v>21:0214</v>
      </c>
      <c r="E13975" t="s">
        <v>53948</v>
      </c>
      <c r="F13975" t="s">
        <v>53949</v>
      </c>
      <c r="H13975">
        <v>63.164499300000003</v>
      </c>
      <c r="I13975">
        <v>-135.81665960000001</v>
      </c>
      <c r="J13975" s="1" t="str">
        <f t="shared" si="2028"/>
        <v>Fluid (stream)</v>
      </c>
      <c r="K13975" s="1" t="str">
        <f t="shared" si="2029"/>
        <v>Untreated Water</v>
      </c>
      <c r="O13975">
        <v>2.5000000000000001E-2</v>
      </c>
      <c r="P13975">
        <v>20</v>
      </c>
      <c r="Q13975">
        <v>6.3</v>
      </c>
    </row>
    <row r="13976" spans="1:17" hidden="1" x14ac:dyDescent="0.3">
      <c r="A13976" t="s">
        <v>53950</v>
      </c>
      <c r="B13976" t="s">
        <v>53951</v>
      </c>
      <c r="C13976" s="1" t="str">
        <f t="shared" si="2026"/>
        <v>21:0727</v>
      </c>
      <c r="D13976" s="1" t="str">
        <f t="shared" si="2027"/>
        <v>21:0214</v>
      </c>
      <c r="E13976" t="s">
        <v>53952</v>
      </c>
      <c r="F13976" t="s">
        <v>53953</v>
      </c>
      <c r="H13976">
        <v>63.160470400000001</v>
      </c>
      <c r="I13976">
        <v>-135.87967879999999</v>
      </c>
      <c r="J13976" s="1" t="str">
        <f t="shared" si="2028"/>
        <v>Fluid (stream)</v>
      </c>
      <c r="K13976" s="1" t="str">
        <f t="shared" si="2029"/>
        <v>Untreated Water</v>
      </c>
      <c r="O13976">
        <v>2.5000000000000001E-2</v>
      </c>
      <c r="P13976">
        <v>20</v>
      </c>
      <c r="Q13976">
        <v>6.4</v>
      </c>
    </row>
    <row r="13977" spans="1:17" hidden="1" x14ac:dyDescent="0.3">
      <c r="A13977" t="s">
        <v>53954</v>
      </c>
      <c r="B13977" t="s">
        <v>53955</v>
      </c>
      <c r="C13977" s="1" t="str">
        <f t="shared" si="2026"/>
        <v>21:0727</v>
      </c>
      <c r="D13977" s="1" t="str">
        <f>HYPERLINK("http://geochem.nrcan.gc.ca/cdogs/content/svy/svy_e.htm", "")</f>
        <v/>
      </c>
      <c r="G13977" s="1" t="str">
        <f>HYPERLINK("http://geochem.nrcan.gc.ca/cdogs/content/cr_/cr_00084_e.htm", "84")</f>
        <v>84</v>
      </c>
      <c r="J13977" t="s">
        <v>11453</v>
      </c>
      <c r="K13977" t="s">
        <v>11454</v>
      </c>
      <c r="O13977">
        <v>0.2</v>
      </c>
      <c r="P13977">
        <v>40</v>
      </c>
      <c r="Q13977">
        <v>7.3</v>
      </c>
    </row>
    <row r="13978" spans="1:17" hidden="1" x14ac:dyDescent="0.3">
      <c r="A13978" t="s">
        <v>53956</v>
      </c>
      <c r="B13978" t="s">
        <v>53957</v>
      </c>
      <c r="C13978" s="1" t="str">
        <f t="shared" ref="C13978:C14041" si="2030">HYPERLINK("http://geochem.nrcan.gc.ca/cdogs/content/bdl/bdl210763_e.htm", "21:0763")</f>
        <v>21:0763</v>
      </c>
      <c r="D13978" s="1" t="str">
        <f t="shared" ref="D13978:D13993" si="2031">HYPERLINK("http://geochem.nrcan.gc.ca/cdogs/content/svy/svy210219_e.htm", "21:0219")</f>
        <v>21:0219</v>
      </c>
      <c r="E13978" t="s">
        <v>53958</v>
      </c>
      <c r="F13978" t="s">
        <v>53959</v>
      </c>
      <c r="H13978">
        <v>62.4558021</v>
      </c>
      <c r="I13978">
        <v>-131.9840178</v>
      </c>
      <c r="J13978" s="1" t="str">
        <f t="shared" ref="J13978:J13993" si="2032">HYPERLINK("http://geochem.nrcan.gc.ca/cdogs/content/kwd/kwd020018_e.htm", "Fluid (stream)")</f>
        <v>Fluid (stream)</v>
      </c>
      <c r="K13978" s="1" t="str">
        <f t="shared" ref="K13978:K13993" si="2033">HYPERLINK("http://geochem.nrcan.gc.ca/cdogs/content/kwd/kwd080007_e.htm", "Untreated Water")</f>
        <v>Untreated Water</v>
      </c>
      <c r="O13978">
        <v>2.5000000000000001E-2</v>
      </c>
      <c r="P13978">
        <v>40</v>
      </c>
      <c r="Q13978">
        <v>7.1</v>
      </c>
    </row>
    <row r="13979" spans="1:17" hidden="1" x14ac:dyDescent="0.3">
      <c r="A13979" t="s">
        <v>53960</v>
      </c>
      <c r="B13979" t="s">
        <v>53961</v>
      </c>
      <c r="C13979" s="1" t="str">
        <f t="shared" si="2030"/>
        <v>21:0763</v>
      </c>
      <c r="D13979" s="1" t="str">
        <f t="shared" si="2031"/>
        <v>21:0219</v>
      </c>
      <c r="E13979" t="s">
        <v>53958</v>
      </c>
      <c r="F13979" t="s">
        <v>53962</v>
      </c>
      <c r="H13979">
        <v>62.4558021</v>
      </c>
      <c r="I13979">
        <v>-131.9840178</v>
      </c>
      <c r="J13979" s="1" t="str">
        <f t="shared" si="2032"/>
        <v>Fluid (stream)</v>
      </c>
      <c r="K13979" s="1" t="str">
        <f t="shared" si="2033"/>
        <v>Untreated Water</v>
      </c>
      <c r="O13979">
        <v>2.5000000000000001E-2</v>
      </c>
      <c r="P13979">
        <v>30</v>
      </c>
      <c r="Q13979">
        <v>7.1</v>
      </c>
    </row>
    <row r="13980" spans="1:17" hidden="1" x14ac:dyDescent="0.3">
      <c r="A13980" t="s">
        <v>53963</v>
      </c>
      <c r="B13980" t="s">
        <v>53964</v>
      </c>
      <c r="C13980" s="1" t="str">
        <f t="shared" si="2030"/>
        <v>21:0763</v>
      </c>
      <c r="D13980" s="1" t="str">
        <f t="shared" si="2031"/>
        <v>21:0219</v>
      </c>
      <c r="E13980" t="s">
        <v>53965</v>
      </c>
      <c r="F13980" t="s">
        <v>53966</v>
      </c>
      <c r="H13980">
        <v>62.469597499999999</v>
      </c>
      <c r="I13980">
        <v>-131.99168309999999</v>
      </c>
      <c r="J13980" s="1" t="str">
        <f t="shared" si="2032"/>
        <v>Fluid (stream)</v>
      </c>
      <c r="K13980" s="1" t="str">
        <f t="shared" si="2033"/>
        <v>Untreated Water</v>
      </c>
      <c r="O13980">
        <v>0.09</v>
      </c>
      <c r="P13980">
        <v>40</v>
      </c>
      <c r="Q13980">
        <v>7.6</v>
      </c>
    </row>
    <row r="13981" spans="1:17" hidden="1" x14ac:dyDescent="0.3">
      <c r="A13981" t="s">
        <v>53967</v>
      </c>
      <c r="B13981" t="s">
        <v>53968</v>
      </c>
      <c r="C13981" s="1" t="str">
        <f t="shared" si="2030"/>
        <v>21:0763</v>
      </c>
      <c r="D13981" s="1" t="str">
        <f t="shared" si="2031"/>
        <v>21:0219</v>
      </c>
      <c r="E13981" t="s">
        <v>53969</v>
      </c>
      <c r="F13981" t="s">
        <v>53970</v>
      </c>
      <c r="H13981">
        <v>62.181434500000002</v>
      </c>
      <c r="I13981">
        <v>-131.97468029999999</v>
      </c>
      <c r="J13981" s="1" t="str">
        <f t="shared" si="2032"/>
        <v>Fluid (stream)</v>
      </c>
      <c r="K13981" s="1" t="str">
        <f t="shared" si="2033"/>
        <v>Untreated Water</v>
      </c>
      <c r="O13981">
        <v>0.05</v>
      </c>
      <c r="P13981">
        <v>40</v>
      </c>
      <c r="Q13981">
        <v>7</v>
      </c>
    </row>
    <row r="13982" spans="1:17" hidden="1" x14ac:dyDescent="0.3">
      <c r="A13982" t="s">
        <v>53971</v>
      </c>
      <c r="B13982" t="s">
        <v>53972</v>
      </c>
      <c r="C13982" s="1" t="str">
        <f t="shared" si="2030"/>
        <v>21:0763</v>
      </c>
      <c r="D13982" s="1" t="str">
        <f t="shared" si="2031"/>
        <v>21:0219</v>
      </c>
      <c r="E13982" t="s">
        <v>53973</v>
      </c>
      <c r="F13982" t="s">
        <v>53974</v>
      </c>
      <c r="H13982">
        <v>62.199048400000002</v>
      </c>
      <c r="I13982">
        <v>-131.98689479999999</v>
      </c>
      <c r="J13982" s="1" t="str">
        <f t="shared" si="2032"/>
        <v>Fluid (stream)</v>
      </c>
      <c r="K13982" s="1" t="str">
        <f t="shared" si="2033"/>
        <v>Untreated Water</v>
      </c>
      <c r="O13982">
        <v>0.2</v>
      </c>
      <c r="P13982">
        <v>50</v>
      </c>
      <c r="Q13982">
        <v>7.4</v>
      </c>
    </row>
    <row r="13983" spans="1:17" hidden="1" x14ac:dyDescent="0.3">
      <c r="A13983" t="s">
        <v>53975</v>
      </c>
      <c r="B13983" t="s">
        <v>53976</v>
      </c>
      <c r="C13983" s="1" t="str">
        <f t="shared" si="2030"/>
        <v>21:0763</v>
      </c>
      <c r="D13983" s="1" t="str">
        <f t="shared" si="2031"/>
        <v>21:0219</v>
      </c>
      <c r="E13983" t="s">
        <v>53977</v>
      </c>
      <c r="F13983" t="s">
        <v>53978</v>
      </c>
      <c r="H13983">
        <v>62.198664399999998</v>
      </c>
      <c r="I13983">
        <v>-131.98345280000001</v>
      </c>
      <c r="J13983" s="1" t="str">
        <f t="shared" si="2032"/>
        <v>Fluid (stream)</v>
      </c>
      <c r="K13983" s="1" t="str">
        <f t="shared" si="2033"/>
        <v>Untreated Water</v>
      </c>
      <c r="O13983">
        <v>0.23</v>
      </c>
      <c r="P13983">
        <v>30</v>
      </c>
      <c r="Q13983">
        <v>7.3</v>
      </c>
    </row>
    <row r="13984" spans="1:17" hidden="1" x14ac:dyDescent="0.3">
      <c r="A13984" t="s">
        <v>53979</v>
      </c>
      <c r="B13984" t="s">
        <v>53980</v>
      </c>
      <c r="C13984" s="1" t="str">
        <f t="shared" si="2030"/>
        <v>21:0763</v>
      </c>
      <c r="D13984" s="1" t="str">
        <f t="shared" si="2031"/>
        <v>21:0219</v>
      </c>
      <c r="E13984" t="s">
        <v>53981</v>
      </c>
      <c r="F13984" t="s">
        <v>53982</v>
      </c>
      <c r="H13984">
        <v>62.201587199999999</v>
      </c>
      <c r="I13984">
        <v>-131.9711815</v>
      </c>
      <c r="J13984" s="1" t="str">
        <f t="shared" si="2032"/>
        <v>Fluid (stream)</v>
      </c>
      <c r="K13984" s="1" t="str">
        <f t="shared" si="2033"/>
        <v>Untreated Water</v>
      </c>
      <c r="O13984">
        <v>0.17</v>
      </c>
      <c r="P13984">
        <v>50</v>
      </c>
      <c r="Q13984">
        <v>7.4</v>
      </c>
    </row>
    <row r="13985" spans="1:17" hidden="1" x14ac:dyDescent="0.3">
      <c r="A13985" t="s">
        <v>53983</v>
      </c>
      <c r="B13985" t="s">
        <v>53984</v>
      </c>
      <c r="C13985" s="1" t="str">
        <f t="shared" si="2030"/>
        <v>21:0763</v>
      </c>
      <c r="D13985" s="1" t="str">
        <f t="shared" si="2031"/>
        <v>21:0219</v>
      </c>
      <c r="E13985" t="s">
        <v>53985</v>
      </c>
      <c r="F13985" t="s">
        <v>53986</v>
      </c>
      <c r="H13985">
        <v>62.220273800000001</v>
      </c>
      <c r="I13985">
        <v>-131.96187620000001</v>
      </c>
      <c r="J13985" s="1" t="str">
        <f t="shared" si="2032"/>
        <v>Fluid (stream)</v>
      </c>
      <c r="K13985" s="1" t="str">
        <f t="shared" si="2033"/>
        <v>Untreated Water</v>
      </c>
      <c r="O13985">
        <v>0.13</v>
      </c>
      <c r="P13985">
        <v>40</v>
      </c>
      <c r="Q13985">
        <v>7</v>
      </c>
    </row>
    <row r="13986" spans="1:17" hidden="1" x14ac:dyDescent="0.3">
      <c r="A13986" t="s">
        <v>53987</v>
      </c>
      <c r="B13986" t="s">
        <v>53988</v>
      </c>
      <c r="C13986" s="1" t="str">
        <f t="shared" si="2030"/>
        <v>21:0763</v>
      </c>
      <c r="D13986" s="1" t="str">
        <f t="shared" si="2031"/>
        <v>21:0219</v>
      </c>
      <c r="E13986" t="s">
        <v>53989</v>
      </c>
      <c r="F13986" t="s">
        <v>53990</v>
      </c>
      <c r="H13986">
        <v>62.2390507</v>
      </c>
      <c r="I13986">
        <v>-131.96429649999999</v>
      </c>
      <c r="J13986" s="1" t="str">
        <f t="shared" si="2032"/>
        <v>Fluid (stream)</v>
      </c>
      <c r="K13986" s="1" t="str">
        <f t="shared" si="2033"/>
        <v>Untreated Water</v>
      </c>
      <c r="O13986">
        <v>2.5000000000000001E-2</v>
      </c>
      <c r="P13986">
        <v>30</v>
      </c>
      <c r="Q13986">
        <v>6.9</v>
      </c>
    </row>
    <row r="13987" spans="1:17" hidden="1" x14ac:dyDescent="0.3">
      <c r="A13987" t="s">
        <v>53991</v>
      </c>
      <c r="B13987" t="s">
        <v>53992</v>
      </c>
      <c r="C13987" s="1" t="str">
        <f t="shared" si="2030"/>
        <v>21:0763</v>
      </c>
      <c r="D13987" s="1" t="str">
        <f t="shared" si="2031"/>
        <v>21:0219</v>
      </c>
      <c r="E13987" t="s">
        <v>53993</v>
      </c>
      <c r="F13987" t="s">
        <v>53994</v>
      </c>
      <c r="H13987">
        <v>62.278473699999999</v>
      </c>
      <c r="I13987">
        <v>-131.95182249999999</v>
      </c>
      <c r="J13987" s="1" t="str">
        <f t="shared" si="2032"/>
        <v>Fluid (stream)</v>
      </c>
      <c r="K13987" s="1" t="str">
        <f t="shared" si="2033"/>
        <v>Untreated Water</v>
      </c>
      <c r="O13987">
        <v>2.5000000000000001E-2</v>
      </c>
      <c r="P13987">
        <v>20</v>
      </c>
      <c r="Q13987">
        <v>6.9</v>
      </c>
    </row>
    <row r="13988" spans="1:17" hidden="1" x14ac:dyDescent="0.3">
      <c r="A13988" t="s">
        <v>53995</v>
      </c>
      <c r="B13988" t="s">
        <v>53996</v>
      </c>
      <c r="C13988" s="1" t="str">
        <f t="shared" si="2030"/>
        <v>21:0763</v>
      </c>
      <c r="D13988" s="1" t="str">
        <f t="shared" si="2031"/>
        <v>21:0219</v>
      </c>
      <c r="E13988" t="s">
        <v>53997</v>
      </c>
      <c r="F13988" t="s">
        <v>53998</v>
      </c>
      <c r="H13988">
        <v>62.045195100000001</v>
      </c>
      <c r="I13988">
        <v>-131.9724717</v>
      </c>
      <c r="J13988" s="1" t="str">
        <f t="shared" si="2032"/>
        <v>Fluid (stream)</v>
      </c>
      <c r="K13988" s="1" t="str">
        <f t="shared" si="2033"/>
        <v>Untreated Water</v>
      </c>
      <c r="O13988">
        <v>2.5000000000000001E-2</v>
      </c>
      <c r="P13988">
        <v>150</v>
      </c>
      <c r="Q13988">
        <v>6.8</v>
      </c>
    </row>
    <row r="13989" spans="1:17" hidden="1" x14ac:dyDescent="0.3">
      <c r="A13989" t="s">
        <v>53999</v>
      </c>
      <c r="B13989" t="s">
        <v>54000</v>
      </c>
      <c r="C13989" s="1" t="str">
        <f t="shared" si="2030"/>
        <v>21:0763</v>
      </c>
      <c r="D13989" s="1" t="str">
        <f t="shared" si="2031"/>
        <v>21:0219</v>
      </c>
      <c r="E13989" t="s">
        <v>54001</v>
      </c>
      <c r="F13989" t="s">
        <v>54002</v>
      </c>
      <c r="H13989">
        <v>62.0556014</v>
      </c>
      <c r="I13989">
        <v>-131.94716890000001</v>
      </c>
      <c r="J13989" s="1" t="str">
        <f t="shared" si="2032"/>
        <v>Fluid (stream)</v>
      </c>
      <c r="K13989" s="1" t="str">
        <f t="shared" si="2033"/>
        <v>Untreated Water</v>
      </c>
      <c r="O13989">
        <v>0.34</v>
      </c>
      <c r="P13989">
        <v>80</v>
      </c>
      <c r="Q13989">
        <v>7</v>
      </c>
    </row>
    <row r="13990" spans="1:17" hidden="1" x14ac:dyDescent="0.3">
      <c r="A13990" t="s">
        <v>54003</v>
      </c>
      <c r="B13990" t="s">
        <v>54004</v>
      </c>
      <c r="C13990" s="1" t="str">
        <f t="shared" si="2030"/>
        <v>21:0763</v>
      </c>
      <c r="D13990" s="1" t="str">
        <f t="shared" si="2031"/>
        <v>21:0219</v>
      </c>
      <c r="E13990" t="s">
        <v>54005</v>
      </c>
      <c r="F13990" t="s">
        <v>54006</v>
      </c>
      <c r="H13990">
        <v>62.056127099999998</v>
      </c>
      <c r="I13990">
        <v>-131.93345690000001</v>
      </c>
      <c r="J13990" s="1" t="str">
        <f t="shared" si="2032"/>
        <v>Fluid (stream)</v>
      </c>
      <c r="K13990" s="1" t="str">
        <f t="shared" si="2033"/>
        <v>Untreated Water</v>
      </c>
      <c r="O13990">
        <v>27.08</v>
      </c>
      <c r="P13990">
        <v>550</v>
      </c>
      <c r="Q13990">
        <v>7</v>
      </c>
    </row>
    <row r="13991" spans="1:17" hidden="1" x14ac:dyDescent="0.3">
      <c r="A13991" t="s">
        <v>54007</v>
      </c>
      <c r="B13991" t="s">
        <v>54008</v>
      </c>
      <c r="C13991" s="1" t="str">
        <f t="shared" si="2030"/>
        <v>21:0763</v>
      </c>
      <c r="D13991" s="1" t="str">
        <f t="shared" si="2031"/>
        <v>21:0219</v>
      </c>
      <c r="E13991" t="s">
        <v>54009</v>
      </c>
      <c r="F13991" t="s">
        <v>54010</v>
      </c>
      <c r="H13991">
        <v>62.045689600000003</v>
      </c>
      <c r="I13991">
        <v>-131.9202804</v>
      </c>
      <c r="J13991" s="1" t="str">
        <f t="shared" si="2032"/>
        <v>Fluid (stream)</v>
      </c>
      <c r="K13991" s="1" t="str">
        <f t="shared" si="2033"/>
        <v>Untreated Water</v>
      </c>
      <c r="O13991">
        <v>0.26</v>
      </c>
      <c r="P13991">
        <v>100</v>
      </c>
      <c r="Q13991">
        <v>7.5</v>
      </c>
    </row>
    <row r="13992" spans="1:17" hidden="1" x14ac:dyDescent="0.3">
      <c r="A13992" t="s">
        <v>54011</v>
      </c>
      <c r="B13992" t="s">
        <v>54012</v>
      </c>
      <c r="C13992" s="1" t="str">
        <f t="shared" si="2030"/>
        <v>21:0763</v>
      </c>
      <c r="D13992" s="1" t="str">
        <f t="shared" si="2031"/>
        <v>21:0219</v>
      </c>
      <c r="E13992" t="s">
        <v>54013</v>
      </c>
      <c r="F13992" t="s">
        <v>54014</v>
      </c>
      <c r="H13992">
        <v>62.053571499999997</v>
      </c>
      <c r="I13992">
        <v>-131.8695702</v>
      </c>
      <c r="J13992" s="1" t="str">
        <f t="shared" si="2032"/>
        <v>Fluid (stream)</v>
      </c>
      <c r="K13992" s="1" t="str">
        <f t="shared" si="2033"/>
        <v>Untreated Water</v>
      </c>
      <c r="O13992">
        <v>0.47</v>
      </c>
      <c r="P13992">
        <v>1300</v>
      </c>
      <c r="Q13992">
        <v>7</v>
      </c>
    </row>
    <row r="13993" spans="1:17" hidden="1" x14ac:dyDescent="0.3">
      <c r="A13993" t="s">
        <v>54015</v>
      </c>
      <c r="B13993" t="s">
        <v>54016</v>
      </c>
      <c r="C13993" s="1" t="str">
        <f t="shared" si="2030"/>
        <v>21:0763</v>
      </c>
      <c r="D13993" s="1" t="str">
        <f t="shared" si="2031"/>
        <v>21:0219</v>
      </c>
      <c r="E13993" t="s">
        <v>54017</v>
      </c>
      <c r="F13993" t="s">
        <v>54018</v>
      </c>
      <c r="H13993">
        <v>62.062280000000001</v>
      </c>
      <c r="I13993">
        <v>-131.81263240000001</v>
      </c>
      <c r="J13993" s="1" t="str">
        <f t="shared" si="2032"/>
        <v>Fluid (stream)</v>
      </c>
      <c r="K13993" s="1" t="str">
        <f t="shared" si="2033"/>
        <v>Untreated Water</v>
      </c>
      <c r="O13993">
        <v>0.39</v>
      </c>
      <c r="P13993">
        <v>150</v>
      </c>
      <c r="Q13993">
        <v>7.5</v>
      </c>
    </row>
    <row r="13994" spans="1:17" hidden="1" x14ac:dyDescent="0.3">
      <c r="A13994" t="s">
        <v>54019</v>
      </c>
      <c r="B13994" t="s">
        <v>54020</v>
      </c>
      <c r="C13994" s="1" t="str">
        <f t="shared" si="2030"/>
        <v>21:0763</v>
      </c>
      <c r="D13994" s="1" t="str">
        <f>HYPERLINK("http://geochem.nrcan.gc.ca/cdogs/content/svy/svy_e.htm", "")</f>
        <v/>
      </c>
      <c r="G13994" s="1" t="str">
        <f>HYPERLINK("http://geochem.nrcan.gc.ca/cdogs/content/cr_/cr_00088_e.htm", "88")</f>
        <v>88</v>
      </c>
      <c r="J13994" t="s">
        <v>11453</v>
      </c>
      <c r="K13994" t="s">
        <v>11454</v>
      </c>
      <c r="O13994">
        <v>0.11</v>
      </c>
      <c r="P13994">
        <v>90</v>
      </c>
      <c r="Q13994">
        <v>7.2</v>
      </c>
    </row>
    <row r="13995" spans="1:17" hidden="1" x14ac:dyDescent="0.3">
      <c r="A13995" t="s">
        <v>54021</v>
      </c>
      <c r="B13995" t="s">
        <v>54022</v>
      </c>
      <c r="C13995" s="1" t="str">
        <f t="shared" si="2030"/>
        <v>21:0763</v>
      </c>
      <c r="D13995" s="1" t="str">
        <f t="shared" ref="D13995:D14012" si="2034">HYPERLINK("http://geochem.nrcan.gc.ca/cdogs/content/svy/svy210219_e.htm", "21:0219")</f>
        <v>21:0219</v>
      </c>
      <c r="E13995" t="s">
        <v>54023</v>
      </c>
      <c r="F13995" t="s">
        <v>54024</v>
      </c>
      <c r="H13995">
        <v>62.030029399999997</v>
      </c>
      <c r="I13995">
        <v>-131.7959591</v>
      </c>
      <c r="J13995" s="1" t="str">
        <f t="shared" ref="J13995:J14012" si="2035">HYPERLINK("http://geochem.nrcan.gc.ca/cdogs/content/kwd/kwd020018_e.htm", "Fluid (stream)")</f>
        <v>Fluid (stream)</v>
      </c>
      <c r="K13995" s="1" t="str">
        <f t="shared" ref="K13995:K14012" si="2036">HYPERLINK("http://geochem.nrcan.gc.ca/cdogs/content/kwd/kwd080007_e.htm", "Untreated Water")</f>
        <v>Untreated Water</v>
      </c>
      <c r="O13995">
        <v>0.41</v>
      </c>
      <c r="P13995">
        <v>70</v>
      </c>
      <c r="Q13995">
        <v>7.2</v>
      </c>
    </row>
    <row r="13996" spans="1:17" hidden="1" x14ac:dyDescent="0.3">
      <c r="A13996" t="s">
        <v>54025</v>
      </c>
      <c r="B13996" t="s">
        <v>54026</v>
      </c>
      <c r="C13996" s="1" t="str">
        <f t="shared" si="2030"/>
        <v>21:0763</v>
      </c>
      <c r="D13996" s="1" t="str">
        <f t="shared" si="2034"/>
        <v>21:0219</v>
      </c>
      <c r="E13996" t="s">
        <v>54027</v>
      </c>
      <c r="F13996" t="s">
        <v>54028</v>
      </c>
      <c r="H13996">
        <v>62.002595200000002</v>
      </c>
      <c r="I13996">
        <v>-131.8259621</v>
      </c>
      <c r="J13996" s="1" t="str">
        <f t="shared" si="2035"/>
        <v>Fluid (stream)</v>
      </c>
      <c r="K13996" s="1" t="str">
        <f t="shared" si="2036"/>
        <v>Untreated Water</v>
      </c>
    </row>
    <row r="13997" spans="1:17" hidden="1" x14ac:dyDescent="0.3">
      <c r="A13997" t="s">
        <v>54029</v>
      </c>
      <c r="B13997" t="s">
        <v>54030</v>
      </c>
      <c r="C13997" s="1" t="str">
        <f t="shared" si="2030"/>
        <v>21:0763</v>
      </c>
      <c r="D13997" s="1" t="str">
        <f t="shared" si="2034"/>
        <v>21:0219</v>
      </c>
      <c r="E13997" t="s">
        <v>54031</v>
      </c>
      <c r="F13997" t="s">
        <v>54032</v>
      </c>
      <c r="H13997">
        <v>62.020221399999997</v>
      </c>
      <c r="I13997">
        <v>-131.62353970000001</v>
      </c>
      <c r="J13997" s="1" t="str">
        <f t="shared" si="2035"/>
        <v>Fluid (stream)</v>
      </c>
      <c r="K13997" s="1" t="str">
        <f t="shared" si="2036"/>
        <v>Untreated Water</v>
      </c>
      <c r="O13997">
        <v>4.0599999999999996</v>
      </c>
      <c r="P13997">
        <v>140</v>
      </c>
      <c r="Q13997">
        <v>7.4</v>
      </c>
    </row>
    <row r="13998" spans="1:17" hidden="1" x14ac:dyDescent="0.3">
      <c r="A13998" t="s">
        <v>54033</v>
      </c>
      <c r="B13998" t="s">
        <v>54034</v>
      </c>
      <c r="C13998" s="1" t="str">
        <f t="shared" si="2030"/>
        <v>21:0763</v>
      </c>
      <c r="D13998" s="1" t="str">
        <f t="shared" si="2034"/>
        <v>21:0219</v>
      </c>
      <c r="E13998" t="s">
        <v>54035</v>
      </c>
      <c r="F13998" t="s">
        <v>54036</v>
      </c>
      <c r="H13998">
        <v>62.044734800000001</v>
      </c>
      <c r="I13998">
        <v>-131.60636919999999</v>
      </c>
      <c r="J13998" s="1" t="str">
        <f t="shared" si="2035"/>
        <v>Fluid (stream)</v>
      </c>
      <c r="K13998" s="1" t="str">
        <f t="shared" si="2036"/>
        <v>Untreated Water</v>
      </c>
      <c r="O13998">
        <v>2.5000000000000001E-2</v>
      </c>
      <c r="P13998">
        <v>100</v>
      </c>
      <c r="Q13998">
        <v>7</v>
      </c>
    </row>
    <row r="13999" spans="1:17" hidden="1" x14ac:dyDescent="0.3">
      <c r="A13999" t="s">
        <v>54037</v>
      </c>
      <c r="B13999" t="s">
        <v>54038</v>
      </c>
      <c r="C13999" s="1" t="str">
        <f t="shared" si="2030"/>
        <v>21:0763</v>
      </c>
      <c r="D13999" s="1" t="str">
        <f t="shared" si="2034"/>
        <v>21:0219</v>
      </c>
      <c r="E13999" t="s">
        <v>54039</v>
      </c>
      <c r="F13999" t="s">
        <v>54040</v>
      </c>
      <c r="H13999">
        <v>62.033731600000003</v>
      </c>
      <c r="I13999">
        <v>-131.5695115</v>
      </c>
      <c r="J13999" s="1" t="str">
        <f t="shared" si="2035"/>
        <v>Fluid (stream)</v>
      </c>
      <c r="K13999" s="1" t="str">
        <f t="shared" si="2036"/>
        <v>Untreated Water</v>
      </c>
      <c r="O13999">
        <v>0.67</v>
      </c>
      <c r="P13999">
        <v>70</v>
      </c>
      <c r="Q13999">
        <v>7.9</v>
      </c>
    </row>
    <row r="14000" spans="1:17" hidden="1" x14ac:dyDescent="0.3">
      <c r="A14000" t="s">
        <v>54041</v>
      </c>
      <c r="B14000" t="s">
        <v>54042</v>
      </c>
      <c r="C14000" s="1" t="str">
        <f t="shared" si="2030"/>
        <v>21:0763</v>
      </c>
      <c r="D14000" s="1" t="str">
        <f t="shared" si="2034"/>
        <v>21:0219</v>
      </c>
      <c r="E14000" t="s">
        <v>54043</v>
      </c>
      <c r="F14000" t="s">
        <v>54044</v>
      </c>
      <c r="H14000">
        <v>62.051283099999999</v>
      </c>
      <c r="I14000">
        <v>-131.55346660000001</v>
      </c>
      <c r="J14000" s="1" t="str">
        <f t="shared" si="2035"/>
        <v>Fluid (stream)</v>
      </c>
      <c r="K14000" s="1" t="str">
        <f t="shared" si="2036"/>
        <v>Untreated Water</v>
      </c>
      <c r="O14000">
        <v>0.46</v>
      </c>
      <c r="P14000">
        <v>60</v>
      </c>
      <c r="Q14000">
        <v>7.5</v>
      </c>
    </row>
    <row r="14001" spans="1:17" hidden="1" x14ac:dyDescent="0.3">
      <c r="A14001" t="s">
        <v>54045</v>
      </c>
      <c r="B14001" t="s">
        <v>54046</v>
      </c>
      <c r="C14001" s="1" t="str">
        <f t="shared" si="2030"/>
        <v>21:0763</v>
      </c>
      <c r="D14001" s="1" t="str">
        <f t="shared" si="2034"/>
        <v>21:0219</v>
      </c>
      <c r="E14001" t="s">
        <v>54043</v>
      </c>
      <c r="F14001" t="s">
        <v>54047</v>
      </c>
      <c r="H14001">
        <v>62.051283099999999</v>
      </c>
      <c r="I14001">
        <v>-131.55346660000001</v>
      </c>
      <c r="J14001" s="1" t="str">
        <f t="shared" si="2035"/>
        <v>Fluid (stream)</v>
      </c>
      <c r="K14001" s="1" t="str">
        <f t="shared" si="2036"/>
        <v>Untreated Water</v>
      </c>
      <c r="O14001">
        <v>0.46</v>
      </c>
      <c r="P14001">
        <v>60</v>
      </c>
      <c r="Q14001">
        <v>7.5</v>
      </c>
    </row>
    <row r="14002" spans="1:17" hidden="1" x14ac:dyDescent="0.3">
      <c r="A14002" t="s">
        <v>54048</v>
      </c>
      <c r="B14002" t="s">
        <v>54049</v>
      </c>
      <c r="C14002" s="1" t="str">
        <f t="shared" si="2030"/>
        <v>21:0763</v>
      </c>
      <c r="D14002" s="1" t="str">
        <f t="shared" si="2034"/>
        <v>21:0219</v>
      </c>
      <c r="E14002" t="s">
        <v>54050</v>
      </c>
      <c r="F14002" t="s">
        <v>54051</v>
      </c>
      <c r="H14002">
        <v>62.017712699999997</v>
      </c>
      <c r="I14002">
        <v>-131.52549769999999</v>
      </c>
      <c r="J14002" s="1" t="str">
        <f t="shared" si="2035"/>
        <v>Fluid (stream)</v>
      </c>
      <c r="K14002" s="1" t="str">
        <f t="shared" si="2036"/>
        <v>Untreated Water</v>
      </c>
      <c r="O14002">
        <v>4.1900000000000004</v>
      </c>
      <c r="P14002">
        <v>60</v>
      </c>
      <c r="Q14002">
        <v>7.5</v>
      </c>
    </row>
    <row r="14003" spans="1:17" hidden="1" x14ac:dyDescent="0.3">
      <c r="A14003" t="s">
        <v>54052</v>
      </c>
      <c r="B14003" t="s">
        <v>54053</v>
      </c>
      <c r="C14003" s="1" t="str">
        <f t="shared" si="2030"/>
        <v>21:0763</v>
      </c>
      <c r="D14003" s="1" t="str">
        <f t="shared" si="2034"/>
        <v>21:0219</v>
      </c>
      <c r="E14003" t="s">
        <v>54054</v>
      </c>
      <c r="F14003" t="s">
        <v>54055</v>
      </c>
      <c r="H14003">
        <v>62.009872999999999</v>
      </c>
      <c r="I14003">
        <v>-131.5234719</v>
      </c>
      <c r="J14003" s="1" t="str">
        <f t="shared" si="2035"/>
        <v>Fluid (stream)</v>
      </c>
      <c r="K14003" s="1" t="str">
        <f t="shared" si="2036"/>
        <v>Untreated Water</v>
      </c>
      <c r="O14003">
        <v>2.13</v>
      </c>
      <c r="P14003">
        <v>250</v>
      </c>
      <c r="Q14003">
        <v>7.2</v>
      </c>
    </row>
    <row r="14004" spans="1:17" hidden="1" x14ac:dyDescent="0.3">
      <c r="A14004" t="s">
        <v>54056</v>
      </c>
      <c r="B14004" t="s">
        <v>54057</v>
      </c>
      <c r="C14004" s="1" t="str">
        <f t="shared" si="2030"/>
        <v>21:0763</v>
      </c>
      <c r="D14004" s="1" t="str">
        <f t="shared" si="2034"/>
        <v>21:0219</v>
      </c>
      <c r="E14004" t="s">
        <v>54058</v>
      </c>
      <c r="F14004" t="s">
        <v>54059</v>
      </c>
      <c r="H14004">
        <v>62.034472399999999</v>
      </c>
      <c r="I14004">
        <v>-131.43706420000001</v>
      </c>
      <c r="J14004" s="1" t="str">
        <f t="shared" si="2035"/>
        <v>Fluid (stream)</v>
      </c>
      <c r="K14004" s="1" t="str">
        <f t="shared" si="2036"/>
        <v>Untreated Water</v>
      </c>
      <c r="O14004">
        <v>1.36</v>
      </c>
      <c r="P14004">
        <v>90</v>
      </c>
      <c r="Q14004">
        <v>7.6</v>
      </c>
    </row>
    <row r="14005" spans="1:17" hidden="1" x14ac:dyDescent="0.3">
      <c r="A14005" t="s">
        <v>54060</v>
      </c>
      <c r="B14005" t="s">
        <v>54061</v>
      </c>
      <c r="C14005" s="1" t="str">
        <f t="shared" si="2030"/>
        <v>21:0763</v>
      </c>
      <c r="D14005" s="1" t="str">
        <f t="shared" si="2034"/>
        <v>21:0219</v>
      </c>
      <c r="E14005" t="s">
        <v>54062</v>
      </c>
      <c r="F14005" t="s">
        <v>54063</v>
      </c>
      <c r="H14005">
        <v>62.021844299999998</v>
      </c>
      <c r="I14005">
        <v>-131.285428</v>
      </c>
      <c r="J14005" s="1" t="str">
        <f t="shared" si="2035"/>
        <v>Fluid (stream)</v>
      </c>
      <c r="K14005" s="1" t="str">
        <f t="shared" si="2036"/>
        <v>Untreated Water</v>
      </c>
      <c r="O14005">
        <v>0.32</v>
      </c>
      <c r="P14005">
        <v>50</v>
      </c>
      <c r="Q14005">
        <v>7.5</v>
      </c>
    </row>
    <row r="14006" spans="1:17" hidden="1" x14ac:dyDescent="0.3">
      <c r="A14006" t="s">
        <v>54064</v>
      </c>
      <c r="B14006" t="s">
        <v>54065</v>
      </c>
      <c r="C14006" s="1" t="str">
        <f t="shared" si="2030"/>
        <v>21:0763</v>
      </c>
      <c r="D14006" s="1" t="str">
        <f t="shared" si="2034"/>
        <v>21:0219</v>
      </c>
      <c r="E14006" t="s">
        <v>54066</v>
      </c>
      <c r="F14006" t="s">
        <v>54067</v>
      </c>
      <c r="H14006">
        <v>62.028352400000003</v>
      </c>
      <c r="I14006">
        <v>-131.273088</v>
      </c>
      <c r="J14006" s="1" t="str">
        <f t="shared" si="2035"/>
        <v>Fluid (stream)</v>
      </c>
      <c r="K14006" s="1" t="str">
        <f t="shared" si="2036"/>
        <v>Untreated Water</v>
      </c>
      <c r="O14006">
        <v>2.5000000000000001E-2</v>
      </c>
      <c r="P14006">
        <v>50</v>
      </c>
      <c r="Q14006">
        <v>7.2</v>
      </c>
    </row>
    <row r="14007" spans="1:17" hidden="1" x14ac:dyDescent="0.3">
      <c r="A14007" t="s">
        <v>54068</v>
      </c>
      <c r="B14007" t="s">
        <v>54069</v>
      </c>
      <c r="C14007" s="1" t="str">
        <f t="shared" si="2030"/>
        <v>21:0763</v>
      </c>
      <c r="D14007" s="1" t="str">
        <f t="shared" si="2034"/>
        <v>21:0219</v>
      </c>
      <c r="E14007" t="s">
        <v>54070</v>
      </c>
      <c r="F14007" t="s">
        <v>54071</v>
      </c>
      <c r="H14007">
        <v>62.037515900000002</v>
      </c>
      <c r="I14007">
        <v>-131.24709419999999</v>
      </c>
      <c r="J14007" s="1" t="str">
        <f t="shared" si="2035"/>
        <v>Fluid (stream)</v>
      </c>
      <c r="K14007" s="1" t="str">
        <f t="shared" si="2036"/>
        <v>Untreated Water</v>
      </c>
      <c r="O14007">
        <v>0.28999999999999998</v>
      </c>
      <c r="P14007">
        <v>60</v>
      </c>
      <c r="Q14007">
        <v>7.2</v>
      </c>
    </row>
    <row r="14008" spans="1:17" hidden="1" x14ac:dyDescent="0.3">
      <c r="A14008" t="s">
        <v>54072</v>
      </c>
      <c r="B14008" t="s">
        <v>54073</v>
      </c>
      <c r="C14008" s="1" t="str">
        <f t="shared" si="2030"/>
        <v>21:0763</v>
      </c>
      <c r="D14008" s="1" t="str">
        <f t="shared" si="2034"/>
        <v>21:0219</v>
      </c>
      <c r="E14008" t="s">
        <v>54074</v>
      </c>
      <c r="F14008" t="s">
        <v>54075</v>
      </c>
      <c r="H14008">
        <v>62.011240000000001</v>
      </c>
      <c r="I14008">
        <v>-131.1466398</v>
      </c>
      <c r="J14008" s="1" t="str">
        <f t="shared" si="2035"/>
        <v>Fluid (stream)</v>
      </c>
      <c r="K14008" s="1" t="str">
        <f t="shared" si="2036"/>
        <v>Untreated Water</v>
      </c>
      <c r="O14008">
        <v>2.5000000000000001E-2</v>
      </c>
      <c r="P14008">
        <v>40</v>
      </c>
      <c r="Q14008">
        <v>7.2</v>
      </c>
    </row>
    <row r="14009" spans="1:17" hidden="1" x14ac:dyDescent="0.3">
      <c r="A14009" t="s">
        <v>54076</v>
      </c>
      <c r="B14009" t="s">
        <v>54077</v>
      </c>
      <c r="C14009" s="1" t="str">
        <f t="shared" si="2030"/>
        <v>21:0763</v>
      </c>
      <c r="D14009" s="1" t="str">
        <f t="shared" si="2034"/>
        <v>21:0219</v>
      </c>
      <c r="E14009" t="s">
        <v>54078</v>
      </c>
      <c r="F14009" t="s">
        <v>54079</v>
      </c>
      <c r="H14009">
        <v>62.039435300000001</v>
      </c>
      <c r="I14009">
        <v>-131.07037070000001</v>
      </c>
      <c r="J14009" s="1" t="str">
        <f t="shared" si="2035"/>
        <v>Fluid (stream)</v>
      </c>
      <c r="K14009" s="1" t="str">
        <f t="shared" si="2036"/>
        <v>Untreated Water</v>
      </c>
      <c r="O14009">
        <v>0.75</v>
      </c>
      <c r="P14009">
        <v>60</v>
      </c>
      <c r="Q14009">
        <v>7</v>
      </c>
    </row>
    <row r="14010" spans="1:17" hidden="1" x14ac:dyDescent="0.3">
      <c r="A14010" t="s">
        <v>54080</v>
      </c>
      <c r="B14010" t="s">
        <v>54081</v>
      </c>
      <c r="C14010" s="1" t="str">
        <f t="shared" si="2030"/>
        <v>21:0763</v>
      </c>
      <c r="D14010" s="1" t="str">
        <f t="shared" si="2034"/>
        <v>21:0219</v>
      </c>
      <c r="E14010" t="s">
        <v>54082</v>
      </c>
      <c r="F14010" t="s">
        <v>54083</v>
      </c>
      <c r="H14010">
        <v>62.019010199999997</v>
      </c>
      <c r="I14010">
        <v>-130.975167</v>
      </c>
      <c r="J14010" s="1" t="str">
        <f t="shared" si="2035"/>
        <v>Fluid (stream)</v>
      </c>
      <c r="K14010" s="1" t="str">
        <f t="shared" si="2036"/>
        <v>Untreated Water</v>
      </c>
      <c r="O14010">
        <v>2.5000000000000001E-2</v>
      </c>
      <c r="P14010">
        <v>40</v>
      </c>
      <c r="Q14010">
        <v>7</v>
      </c>
    </row>
    <row r="14011" spans="1:17" hidden="1" x14ac:dyDescent="0.3">
      <c r="A14011" t="s">
        <v>54084</v>
      </c>
      <c r="B14011" t="s">
        <v>54085</v>
      </c>
      <c r="C14011" s="1" t="str">
        <f t="shared" si="2030"/>
        <v>21:0763</v>
      </c>
      <c r="D14011" s="1" t="str">
        <f t="shared" si="2034"/>
        <v>21:0219</v>
      </c>
      <c r="E14011" t="s">
        <v>54086</v>
      </c>
      <c r="F14011" t="s">
        <v>54087</v>
      </c>
      <c r="H14011">
        <v>62.038170800000003</v>
      </c>
      <c r="I14011">
        <v>-130.97591249999999</v>
      </c>
      <c r="J14011" s="1" t="str">
        <f t="shared" si="2035"/>
        <v>Fluid (stream)</v>
      </c>
      <c r="K14011" s="1" t="str">
        <f t="shared" si="2036"/>
        <v>Untreated Water</v>
      </c>
      <c r="O14011">
        <v>1.67</v>
      </c>
      <c r="P14011">
        <v>80</v>
      </c>
      <c r="Q14011">
        <v>7.7</v>
      </c>
    </row>
    <row r="14012" spans="1:17" hidden="1" x14ac:dyDescent="0.3">
      <c r="A14012" t="s">
        <v>54088</v>
      </c>
      <c r="B14012" t="s">
        <v>54089</v>
      </c>
      <c r="C14012" s="1" t="str">
        <f t="shared" si="2030"/>
        <v>21:0763</v>
      </c>
      <c r="D14012" s="1" t="str">
        <f t="shared" si="2034"/>
        <v>21:0219</v>
      </c>
      <c r="E14012" t="s">
        <v>54090</v>
      </c>
      <c r="F14012" t="s">
        <v>54091</v>
      </c>
      <c r="H14012">
        <v>62.037573999999999</v>
      </c>
      <c r="I14012">
        <v>-130.9610922</v>
      </c>
      <c r="J14012" s="1" t="str">
        <f t="shared" si="2035"/>
        <v>Fluid (stream)</v>
      </c>
      <c r="K14012" s="1" t="str">
        <f t="shared" si="2036"/>
        <v>Untreated Water</v>
      </c>
      <c r="O14012">
        <v>2.5000000000000001E-2</v>
      </c>
      <c r="P14012">
        <v>50</v>
      </c>
      <c r="Q14012">
        <v>7.7</v>
      </c>
    </row>
    <row r="14013" spans="1:17" hidden="1" x14ac:dyDescent="0.3">
      <c r="A14013" t="s">
        <v>54092</v>
      </c>
      <c r="B14013" t="s">
        <v>54093</v>
      </c>
      <c r="C14013" s="1" t="str">
        <f t="shared" si="2030"/>
        <v>21:0763</v>
      </c>
      <c r="D14013" s="1" t="str">
        <f>HYPERLINK("http://geochem.nrcan.gc.ca/cdogs/content/svy/svy_e.htm", "")</f>
        <v/>
      </c>
      <c r="G14013" s="1" t="str">
        <f>HYPERLINK("http://geochem.nrcan.gc.ca/cdogs/content/cr_/cr_00087_e.htm", "87")</f>
        <v>87</v>
      </c>
      <c r="J14013" t="s">
        <v>11453</v>
      </c>
      <c r="K14013" t="s">
        <v>11454</v>
      </c>
      <c r="O14013">
        <v>0.47</v>
      </c>
      <c r="P14013">
        <v>40</v>
      </c>
      <c r="Q14013">
        <v>7.7</v>
      </c>
    </row>
    <row r="14014" spans="1:17" hidden="1" x14ac:dyDescent="0.3">
      <c r="A14014" t="s">
        <v>54094</v>
      </c>
      <c r="B14014" t="s">
        <v>54095</v>
      </c>
      <c r="C14014" s="1" t="str">
        <f t="shared" si="2030"/>
        <v>21:0763</v>
      </c>
      <c r="D14014" s="1" t="str">
        <f>HYPERLINK("http://geochem.nrcan.gc.ca/cdogs/content/svy/svy210219_e.htm", "21:0219")</f>
        <v>21:0219</v>
      </c>
      <c r="E14014" t="s">
        <v>54096</v>
      </c>
      <c r="F14014" t="s">
        <v>54097</v>
      </c>
      <c r="H14014">
        <v>62.0515775</v>
      </c>
      <c r="I14014">
        <v>-130.93660750000001</v>
      </c>
      <c r="J14014" s="1" t="str">
        <f>HYPERLINK("http://geochem.nrcan.gc.ca/cdogs/content/kwd/kwd020018_e.htm", "Fluid (stream)")</f>
        <v>Fluid (stream)</v>
      </c>
      <c r="K14014" s="1" t="str">
        <f>HYPERLINK("http://geochem.nrcan.gc.ca/cdogs/content/kwd/kwd080007_e.htm", "Untreated Water")</f>
        <v>Untreated Water</v>
      </c>
      <c r="O14014">
        <v>1.07</v>
      </c>
      <c r="P14014">
        <v>40</v>
      </c>
      <c r="Q14014">
        <v>7.5</v>
      </c>
    </row>
    <row r="14015" spans="1:17" hidden="1" x14ac:dyDescent="0.3">
      <c r="A14015" t="s">
        <v>54098</v>
      </c>
      <c r="B14015" t="s">
        <v>54099</v>
      </c>
      <c r="C14015" s="1" t="str">
        <f t="shared" si="2030"/>
        <v>21:0763</v>
      </c>
      <c r="D14015" s="1" t="str">
        <f>HYPERLINK("http://geochem.nrcan.gc.ca/cdogs/content/svy/svy210219_e.htm", "21:0219")</f>
        <v>21:0219</v>
      </c>
      <c r="E14015" t="s">
        <v>54100</v>
      </c>
      <c r="F14015" t="s">
        <v>54101</v>
      </c>
      <c r="H14015">
        <v>62.060818099999999</v>
      </c>
      <c r="I14015">
        <v>-130.8944827</v>
      </c>
      <c r="J14015" s="1" t="str">
        <f>HYPERLINK("http://geochem.nrcan.gc.ca/cdogs/content/kwd/kwd020018_e.htm", "Fluid (stream)")</f>
        <v>Fluid (stream)</v>
      </c>
      <c r="K14015" s="1" t="str">
        <f>HYPERLINK("http://geochem.nrcan.gc.ca/cdogs/content/kwd/kwd080007_e.htm", "Untreated Water")</f>
        <v>Untreated Water</v>
      </c>
      <c r="O14015">
        <v>0.67</v>
      </c>
      <c r="P14015">
        <v>50</v>
      </c>
      <c r="Q14015">
        <v>7.5</v>
      </c>
    </row>
    <row r="14016" spans="1:17" hidden="1" x14ac:dyDescent="0.3">
      <c r="A14016" t="s">
        <v>54102</v>
      </c>
      <c r="B14016" t="s">
        <v>54103</v>
      </c>
      <c r="C14016" s="1" t="str">
        <f t="shared" si="2030"/>
        <v>21:0763</v>
      </c>
      <c r="D14016" s="1" t="str">
        <f>HYPERLINK("http://geochem.nrcan.gc.ca/cdogs/content/svy/svy210219_e.htm", "21:0219")</f>
        <v>21:0219</v>
      </c>
      <c r="E14016" t="s">
        <v>54104</v>
      </c>
      <c r="F14016" t="s">
        <v>54105</v>
      </c>
      <c r="H14016">
        <v>62.053163699999999</v>
      </c>
      <c r="I14016">
        <v>-130.87768689999999</v>
      </c>
      <c r="J14016" s="1" t="str">
        <f>HYPERLINK("http://geochem.nrcan.gc.ca/cdogs/content/kwd/kwd020018_e.htm", "Fluid (stream)")</f>
        <v>Fluid (stream)</v>
      </c>
      <c r="K14016" s="1" t="str">
        <f>HYPERLINK("http://geochem.nrcan.gc.ca/cdogs/content/kwd/kwd080007_e.htm", "Untreated Water")</f>
        <v>Untreated Water</v>
      </c>
      <c r="O14016">
        <v>0.13</v>
      </c>
      <c r="P14016">
        <v>40</v>
      </c>
      <c r="Q14016">
        <v>7.1</v>
      </c>
    </row>
    <row r="14017" spans="1:17" hidden="1" x14ac:dyDescent="0.3">
      <c r="A14017" t="s">
        <v>54106</v>
      </c>
      <c r="B14017" t="s">
        <v>54107</v>
      </c>
      <c r="C14017" s="1" t="str">
        <f t="shared" si="2030"/>
        <v>21:0763</v>
      </c>
      <c r="D14017" s="1" t="str">
        <f>HYPERLINK("http://geochem.nrcan.gc.ca/cdogs/content/svy/svy_e.htm", "")</f>
        <v/>
      </c>
      <c r="G14017" s="1" t="str">
        <f>HYPERLINK("http://geochem.nrcan.gc.ca/cdogs/content/cr_/cr_00088_e.htm", "88")</f>
        <v>88</v>
      </c>
      <c r="J14017" t="s">
        <v>11453</v>
      </c>
      <c r="K14017" t="s">
        <v>11454</v>
      </c>
      <c r="O14017">
        <v>0.06</v>
      </c>
      <c r="P14017">
        <v>60</v>
      </c>
      <c r="Q14017">
        <v>7</v>
      </c>
    </row>
    <row r="14018" spans="1:17" hidden="1" x14ac:dyDescent="0.3">
      <c r="A14018" t="s">
        <v>54108</v>
      </c>
      <c r="B14018" t="s">
        <v>54109</v>
      </c>
      <c r="C14018" s="1" t="str">
        <f t="shared" si="2030"/>
        <v>21:0763</v>
      </c>
      <c r="D14018" s="1" t="str">
        <f t="shared" ref="D14018:D14039" si="2037">HYPERLINK("http://geochem.nrcan.gc.ca/cdogs/content/svy/svy210219_e.htm", "21:0219")</f>
        <v>21:0219</v>
      </c>
      <c r="E14018" t="s">
        <v>54110</v>
      </c>
      <c r="F14018" t="s">
        <v>54111</v>
      </c>
      <c r="H14018">
        <v>62.0676287</v>
      </c>
      <c r="I14018">
        <v>-130.85381179999999</v>
      </c>
      <c r="J14018" s="1" t="str">
        <f t="shared" ref="J14018:J14039" si="2038">HYPERLINK("http://geochem.nrcan.gc.ca/cdogs/content/kwd/kwd020018_e.htm", "Fluid (stream)")</f>
        <v>Fluid (stream)</v>
      </c>
      <c r="K14018" s="1" t="str">
        <f t="shared" ref="K14018:K14039" si="2039">HYPERLINK("http://geochem.nrcan.gc.ca/cdogs/content/kwd/kwd080007_e.htm", "Untreated Water")</f>
        <v>Untreated Water</v>
      </c>
      <c r="O14018">
        <v>0.57999999999999996</v>
      </c>
      <c r="P14018">
        <v>60</v>
      </c>
      <c r="Q14018">
        <v>7.1</v>
      </c>
    </row>
    <row r="14019" spans="1:17" hidden="1" x14ac:dyDescent="0.3">
      <c r="A14019" t="s">
        <v>54112</v>
      </c>
      <c r="B14019" t="s">
        <v>54113</v>
      </c>
      <c r="C14019" s="1" t="str">
        <f t="shared" si="2030"/>
        <v>21:0763</v>
      </c>
      <c r="D14019" s="1" t="str">
        <f t="shared" si="2037"/>
        <v>21:0219</v>
      </c>
      <c r="E14019" t="s">
        <v>54110</v>
      </c>
      <c r="F14019" t="s">
        <v>54114</v>
      </c>
      <c r="H14019">
        <v>62.0676287</v>
      </c>
      <c r="I14019">
        <v>-130.85381179999999</v>
      </c>
      <c r="J14019" s="1" t="str">
        <f t="shared" si="2038"/>
        <v>Fluid (stream)</v>
      </c>
      <c r="K14019" s="1" t="str">
        <f t="shared" si="2039"/>
        <v>Untreated Water</v>
      </c>
      <c r="O14019">
        <v>0.63</v>
      </c>
      <c r="P14019">
        <v>50</v>
      </c>
      <c r="Q14019">
        <v>7.5</v>
      </c>
    </row>
    <row r="14020" spans="1:17" hidden="1" x14ac:dyDescent="0.3">
      <c r="A14020" t="s">
        <v>54115</v>
      </c>
      <c r="B14020" t="s">
        <v>54116</v>
      </c>
      <c r="C14020" s="1" t="str">
        <f t="shared" si="2030"/>
        <v>21:0763</v>
      </c>
      <c r="D14020" s="1" t="str">
        <f t="shared" si="2037"/>
        <v>21:0219</v>
      </c>
      <c r="E14020" t="s">
        <v>54117</v>
      </c>
      <c r="F14020" t="s">
        <v>54118</v>
      </c>
      <c r="H14020">
        <v>62.077523200000002</v>
      </c>
      <c r="I14020">
        <v>-130.8491688</v>
      </c>
      <c r="J14020" s="1" t="str">
        <f t="shared" si="2038"/>
        <v>Fluid (stream)</v>
      </c>
      <c r="K14020" s="1" t="str">
        <f t="shared" si="2039"/>
        <v>Untreated Water</v>
      </c>
      <c r="O14020">
        <v>1.19</v>
      </c>
      <c r="P14020">
        <v>40</v>
      </c>
      <c r="Q14020">
        <v>7.5</v>
      </c>
    </row>
    <row r="14021" spans="1:17" hidden="1" x14ac:dyDescent="0.3">
      <c r="A14021" t="s">
        <v>54119</v>
      </c>
      <c r="B14021" t="s">
        <v>54120</v>
      </c>
      <c r="C14021" s="1" t="str">
        <f t="shared" si="2030"/>
        <v>21:0763</v>
      </c>
      <c r="D14021" s="1" t="str">
        <f t="shared" si="2037"/>
        <v>21:0219</v>
      </c>
      <c r="E14021" t="s">
        <v>54121</v>
      </c>
      <c r="F14021" t="s">
        <v>54122</v>
      </c>
      <c r="H14021">
        <v>62.062990300000003</v>
      </c>
      <c r="I14021">
        <v>-130.80610630000001</v>
      </c>
      <c r="J14021" s="1" t="str">
        <f t="shared" si="2038"/>
        <v>Fluid (stream)</v>
      </c>
      <c r="K14021" s="1" t="str">
        <f t="shared" si="2039"/>
        <v>Untreated Water</v>
      </c>
      <c r="O14021">
        <v>0.44</v>
      </c>
      <c r="P14021">
        <v>50</v>
      </c>
      <c r="Q14021">
        <v>7.7</v>
      </c>
    </row>
    <row r="14022" spans="1:17" hidden="1" x14ac:dyDescent="0.3">
      <c r="A14022" t="s">
        <v>54123</v>
      </c>
      <c r="B14022" t="s">
        <v>54124</v>
      </c>
      <c r="C14022" s="1" t="str">
        <f t="shared" si="2030"/>
        <v>21:0763</v>
      </c>
      <c r="D14022" s="1" t="str">
        <f t="shared" si="2037"/>
        <v>21:0219</v>
      </c>
      <c r="E14022" t="s">
        <v>54125</v>
      </c>
      <c r="F14022" t="s">
        <v>54126</v>
      </c>
      <c r="H14022">
        <v>62.024669600000003</v>
      </c>
      <c r="I14022">
        <v>-130.82638829999999</v>
      </c>
      <c r="J14022" s="1" t="str">
        <f t="shared" si="2038"/>
        <v>Fluid (stream)</v>
      </c>
      <c r="K14022" s="1" t="str">
        <f t="shared" si="2039"/>
        <v>Untreated Water</v>
      </c>
      <c r="O14022">
        <v>0.14000000000000001</v>
      </c>
      <c r="P14022">
        <v>40</v>
      </c>
      <c r="Q14022">
        <v>7.3</v>
      </c>
    </row>
    <row r="14023" spans="1:17" hidden="1" x14ac:dyDescent="0.3">
      <c r="A14023" t="s">
        <v>54127</v>
      </c>
      <c r="B14023" t="s">
        <v>54128</v>
      </c>
      <c r="C14023" s="1" t="str">
        <f t="shared" si="2030"/>
        <v>21:0763</v>
      </c>
      <c r="D14023" s="1" t="str">
        <f t="shared" si="2037"/>
        <v>21:0219</v>
      </c>
      <c r="E14023" t="s">
        <v>54129</v>
      </c>
      <c r="F14023" t="s">
        <v>54130</v>
      </c>
      <c r="H14023">
        <v>62.0134525</v>
      </c>
      <c r="I14023">
        <v>-130.83127630000001</v>
      </c>
      <c r="J14023" s="1" t="str">
        <f t="shared" si="2038"/>
        <v>Fluid (stream)</v>
      </c>
      <c r="K14023" s="1" t="str">
        <f t="shared" si="2039"/>
        <v>Untreated Water</v>
      </c>
      <c r="O14023">
        <v>0.17</v>
      </c>
      <c r="P14023">
        <v>30</v>
      </c>
      <c r="Q14023">
        <v>7.2</v>
      </c>
    </row>
    <row r="14024" spans="1:17" hidden="1" x14ac:dyDescent="0.3">
      <c r="A14024" t="s">
        <v>54131</v>
      </c>
      <c r="B14024" t="s">
        <v>54132</v>
      </c>
      <c r="C14024" s="1" t="str">
        <f t="shared" si="2030"/>
        <v>21:0763</v>
      </c>
      <c r="D14024" s="1" t="str">
        <f t="shared" si="2037"/>
        <v>21:0219</v>
      </c>
      <c r="E14024" t="s">
        <v>54133</v>
      </c>
      <c r="F14024" t="s">
        <v>54134</v>
      </c>
      <c r="H14024">
        <v>62.0182273</v>
      </c>
      <c r="I14024">
        <v>-130.6613778</v>
      </c>
      <c r="J14024" s="1" t="str">
        <f t="shared" si="2038"/>
        <v>Fluid (stream)</v>
      </c>
      <c r="K14024" s="1" t="str">
        <f t="shared" si="2039"/>
        <v>Untreated Water</v>
      </c>
      <c r="O14024">
        <v>2.5000000000000001E-2</v>
      </c>
      <c r="P14024">
        <v>30</v>
      </c>
      <c r="Q14024">
        <v>6.5</v>
      </c>
    </row>
    <row r="14025" spans="1:17" hidden="1" x14ac:dyDescent="0.3">
      <c r="A14025" t="s">
        <v>54135</v>
      </c>
      <c r="B14025" t="s">
        <v>54136</v>
      </c>
      <c r="C14025" s="1" t="str">
        <f t="shared" si="2030"/>
        <v>21:0763</v>
      </c>
      <c r="D14025" s="1" t="str">
        <f t="shared" si="2037"/>
        <v>21:0219</v>
      </c>
      <c r="E14025" t="s">
        <v>54137</v>
      </c>
      <c r="F14025" t="s">
        <v>54138</v>
      </c>
      <c r="H14025">
        <v>62.035174499999997</v>
      </c>
      <c r="I14025">
        <v>-130.6751122</v>
      </c>
      <c r="J14025" s="1" t="str">
        <f t="shared" si="2038"/>
        <v>Fluid (stream)</v>
      </c>
      <c r="K14025" s="1" t="str">
        <f t="shared" si="2039"/>
        <v>Untreated Water</v>
      </c>
      <c r="O14025">
        <v>2.5000000000000001E-2</v>
      </c>
      <c r="P14025">
        <v>40</v>
      </c>
      <c r="Q14025">
        <v>7.1</v>
      </c>
    </row>
    <row r="14026" spans="1:17" hidden="1" x14ac:dyDescent="0.3">
      <c r="A14026" t="s">
        <v>54139</v>
      </c>
      <c r="B14026" t="s">
        <v>54140</v>
      </c>
      <c r="C14026" s="1" t="str">
        <f t="shared" si="2030"/>
        <v>21:0763</v>
      </c>
      <c r="D14026" s="1" t="str">
        <f t="shared" si="2037"/>
        <v>21:0219</v>
      </c>
      <c r="E14026" t="s">
        <v>54141</v>
      </c>
      <c r="F14026" t="s">
        <v>54142</v>
      </c>
      <c r="H14026">
        <v>62.049971599999999</v>
      </c>
      <c r="I14026">
        <v>-130.70877050000001</v>
      </c>
      <c r="J14026" s="1" t="str">
        <f t="shared" si="2038"/>
        <v>Fluid (stream)</v>
      </c>
      <c r="K14026" s="1" t="str">
        <f t="shared" si="2039"/>
        <v>Untreated Water</v>
      </c>
      <c r="O14026">
        <v>2.5000000000000001E-2</v>
      </c>
      <c r="P14026">
        <v>40</v>
      </c>
      <c r="Q14026">
        <v>7.1</v>
      </c>
    </row>
    <row r="14027" spans="1:17" hidden="1" x14ac:dyDescent="0.3">
      <c r="A14027" t="s">
        <v>54143</v>
      </c>
      <c r="B14027" t="s">
        <v>54144</v>
      </c>
      <c r="C14027" s="1" t="str">
        <f t="shared" si="2030"/>
        <v>21:0763</v>
      </c>
      <c r="D14027" s="1" t="str">
        <f t="shared" si="2037"/>
        <v>21:0219</v>
      </c>
      <c r="E14027" t="s">
        <v>54145</v>
      </c>
      <c r="F14027" t="s">
        <v>54146</v>
      </c>
      <c r="H14027">
        <v>62.064725699999997</v>
      </c>
      <c r="I14027">
        <v>-130.66898889999999</v>
      </c>
      <c r="J14027" s="1" t="str">
        <f t="shared" si="2038"/>
        <v>Fluid (stream)</v>
      </c>
      <c r="K14027" s="1" t="str">
        <f t="shared" si="2039"/>
        <v>Untreated Water</v>
      </c>
      <c r="O14027">
        <v>0.28999999999999998</v>
      </c>
      <c r="P14027">
        <v>30</v>
      </c>
      <c r="Q14027">
        <v>7.7</v>
      </c>
    </row>
    <row r="14028" spans="1:17" hidden="1" x14ac:dyDescent="0.3">
      <c r="A14028" t="s">
        <v>54147</v>
      </c>
      <c r="B14028" t="s">
        <v>54148</v>
      </c>
      <c r="C14028" s="1" t="str">
        <f t="shared" si="2030"/>
        <v>21:0763</v>
      </c>
      <c r="D14028" s="1" t="str">
        <f t="shared" si="2037"/>
        <v>21:0219</v>
      </c>
      <c r="E14028" t="s">
        <v>54149</v>
      </c>
      <c r="F14028" t="s">
        <v>54150</v>
      </c>
      <c r="H14028">
        <v>62.071654899999999</v>
      </c>
      <c r="I14028">
        <v>-130.6971637</v>
      </c>
      <c r="J14028" s="1" t="str">
        <f t="shared" si="2038"/>
        <v>Fluid (stream)</v>
      </c>
      <c r="K14028" s="1" t="str">
        <f t="shared" si="2039"/>
        <v>Untreated Water</v>
      </c>
      <c r="O14028">
        <v>0.22</v>
      </c>
      <c r="P14028">
        <v>30</v>
      </c>
      <c r="Q14028">
        <v>7.3</v>
      </c>
    </row>
    <row r="14029" spans="1:17" hidden="1" x14ac:dyDescent="0.3">
      <c r="A14029" t="s">
        <v>54151</v>
      </c>
      <c r="B14029" t="s">
        <v>54152</v>
      </c>
      <c r="C14029" s="1" t="str">
        <f t="shared" si="2030"/>
        <v>21:0763</v>
      </c>
      <c r="D14029" s="1" t="str">
        <f t="shared" si="2037"/>
        <v>21:0219</v>
      </c>
      <c r="E14029" t="s">
        <v>54153</v>
      </c>
      <c r="F14029" t="s">
        <v>54154</v>
      </c>
      <c r="H14029">
        <v>62.089229199999998</v>
      </c>
      <c r="I14029">
        <v>-130.6756019</v>
      </c>
      <c r="J14029" s="1" t="str">
        <f t="shared" si="2038"/>
        <v>Fluid (stream)</v>
      </c>
      <c r="K14029" s="1" t="str">
        <f t="shared" si="2039"/>
        <v>Untreated Water</v>
      </c>
      <c r="O14029">
        <v>0.18</v>
      </c>
      <c r="P14029">
        <v>30</v>
      </c>
      <c r="Q14029">
        <v>7.3</v>
      </c>
    </row>
    <row r="14030" spans="1:17" hidden="1" x14ac:dyDescent="0.3">
      <c r="A14030" t="s">
        <v>54155</v>
      </c>
      <c r="B14030" t="s">
        <v>54156</v>
      </c>
      <c r="C14030" s="1" t="str">
        <f t="shared" si="2030"/>
        <v>21:0763</v>
      </c>
      <c r="D14030" s="1" t="str">
        <f t="shared" si="2037"/>
        <v>21:0219</v>
      </c>
      <c r="E14030" t="s">
        <v>54157</v>
      </c>
      <c r="F14030" t="s">
        <v>54158</v>
      </c>
      <c r="H14030">
        <v>62.095974099999999</v>
      </c>
      <c r="I14030">
        <v>-130.63499630000001</v>
      </c>
      <c r="J14030" s="1" t="str">
        <f t="shared" si="2038"/>
        <v>Fluid (stream)</v>
      </c>
      <c r="K14030" s="1" t="str">
        <f t="shared" si="2039"/>
        <v>Untreated Water</v>
      </c>
      <c r="O14030">
        <v>2.5000000000000001E-2</v>
      </c>
      <c r="P14030">
        <v>40</v>
      </c>
      <c r="Q14030">
        <v>7</v>
      </c>
    </row>
    <row r="14031" spans="1:17" hidden="1" x14ac:dyDescent="0.3">
      <c r="A14031" t="s">
        <v>54159</v>
      </c>
      <c r="B14031" t="s">
        <v>54160</v>
      </c>
      <c r="C14031" s="1" t="str">
        <f t="shared" si="2030"/>
        <v>21:0763</v>
      </c>
      <c r="D14031" s="1" t="str">
        <f t="shared" si="2037"/>
        <v>21:0219</v>
      </c>
      <c r="E14031" t="s">
        <v>54161</v>
      </c>
      <c r="F14031" t="s">
        <v>54162</v>
      </c>
      <c r="H14031">
        <v>62.124918700000002</v>
      </c>
      <c r="I14031">
        <v>-130.5991444</v>
      </c>
      <c r="J14031" s="1" t="str">
        <f t="shared" si="2038"/>
        <v>Fluid (stream)</v>
      </c>
      <c r="K14031" s="1" t="str">
        <f t="shared" si="2039"/>
        <v>Untreated Water</v>
      </c>
      <c r="O14031">
        <v>1</v>
      </c>
      <c r="P14031">
        <v>70</v>
      </c>
      <c r="Q14031">
        <v>7.8</v>
      </c>
    </row>
    <row r="14032" spans="1:17" hidden="1" x14ac:dyDescent="0.3">
      <c r="A14032" t="s">
        <v>54163</v>
      </c>
      <c r="B14032" t="s">
        <v>54164</v>
      </c>
      <c r="C14032" s="1" t="str">
        <f t="shared" si="2030"/>
        <v>21:0763</v>
      </c>
      <c r="D14032" s="1" t="str">
        <f t="shared" si="2037"/>
        <v>21:0219</v>
      </c>
      <c r="E14032" t="s">
        <v>54165</v>
      </c>
      <c r="F14032" t="s">
        <v>54166</v>
      </c>
      <c r="H14032">
        <v>62.123520499999998</v>
      </c>
      <c r="I14032">
        <v>-130.6523569</v>
      </c>
      <c r="J14032" s="1" t="str">
        <f t="shared" si="2038"/>
        <v>Fluid (stream)</v>
      </c>
      <c r="K14032" s="1" t="str">
        <f t="shared" si="2039"/>
        <v>Untreated Water</v>
      </c>
      <c r="O14032">
        <v>2.38</v>
      </c>
      <c r="P14032">
        <v>100</v>
      </c>
      <c r="Q14032">
        <v>7.6</v>
      </c>
    </row>
    <row r="14033" spans="1:17" hidden="1" x14ac:dyDescent="0.3">
      <c r="A14033" t="s">
        <v>54167</v>
      </c>
      <c r="B14033" t="s">
        <v>54168</v>
      </c>
      <c r="C14033" s="1" t="str">
        <f t="shared" si="2030"/>
        <v>21:0763</v>
      </c>
      <c r="D14033" s="1" t="str">
        <f t="shared" si="2037"/>
        <v>21:0219</v>
      </c>
      <c r="E14033" t="s">
        <v>54169</v>
      </c>
      <c r="F14033" t="s">
        <v>54170</v>
      </c>
      <c r="H14033">
        <v>62.140310999999997</v>
      </c>
      <c r="I14033">
        <v>-130.76000199999999</v>
      </c>
      <c r="J14033" s="1" t="str">
        <f t="shared" si="2038"/>
        <v>Fluid (stream)</v>
      </c>
      <c r="K14033" s="1" t="str">
        <f t="shared" si="2039"/>
        <v>Untreated Water</v>
      </c>
      <c r="O14033">
        <v>0.06</v>
      </c>
      <c r="P14033">
        <v>100</v>
      </c>
      <c r="Q14033">
        <v>6.4</v>
      </c>
    </row>
    <row r="14034" spans="1:17" hidden="1" x14ac:dyDescent="0.3">
      <c r="A14034" t="s">
        <v>54171</v>
      </c>
      <c r="B14034" t="s">
        <v>54172</v>
      </c>
      <c r="C14034" s="1" t="str">
        <f t="shared" si="2030"/>
        <v>21:0763</v>
      </c>
      <c r="D14034" s="1" t="str">
        <f t="shared" si="2037"/>
        <v>21:0219</v>
      </c>
      <c r="E14034" t="s">
        <v>54173</v>
      </c>
      <c r="F14034" t="s">
        <v>54174</v>
      </c>
      <c r="H14034">
        <v>62.140184499999997</v>
      </c>
      <c r="I14034">
        <v>-130.76429229999999</v>
      </c>
      <c r="J14034" s="1" t="str">
        <f t="shared" si="2038"/>
        <v>Fluid (stream)</v>
      </c>
      <c r="K14034" s="1" t="str">
        <f t="shared" si="2039"/>
        <v>Untreated Water</v>
      </c>
      <c r="O14034">
        <v>0.06</v>
      </c>
      <c r="P14034">
        <v>130</v>
      </c>
      <c r="Q14034">
        <v>6.6</v>
      </c>
    </row>
    <row r="14035" spans="1:17" hidden="1" x14ac:dyDescent="0.3">
      <c r="A14035" t="s">
        <v>54175</v>
      </c>
      <c r="B14035" t="s">
        <v>54176</v>
      </c>
      <c r="C14035" s="1" t="str">
        <f t="shared" si="2030"/>
        <v>21:0763</v>
      </c>
      <c r="D14035" s="1" t="str">
        <f t="shared" si="2037"/>
        <v>21:0219</v>
      </c>
      <c r="E14035" t="s">
        <v>54177</v>
      </c>
      <c r="F14035" t="s">
        <v>54178</v>
      </c>
      <c r="H14035">
        <v>62.169264599999998</v>
      </c>
      <c r="I14035">
        <v>-130.83084059999999</v>
      </c>
      <c r="J14035" s="1" t="str">
        <f t="shared" si="2038"/>
        <v>Fluid (stream)</v>
      </c>
      <c r="K14035" s="1" t="str">
        <f t="shared" si="2039"/>
        <v>Untreated Water</v>
      </c>
      <c r="O14035">
        <v>0.49</v>
      </c>
      <c r="P14035">
        <v>80</v>
      </c>
      <c r="Q14035">
        <v>7.3</v>
      </c>
    </row>
    <row r="14036" spans="1:17" hidden="1" x14ac:dyDescent="0.3">
      <c r="A14036" t="s">
        <v>54179</v>
      </c>
      <c r="B14036" t="s">
        <v>54180</v>
      </c>
      <c r="C14036" s="1" t="str">
        <f t="shared" si="2030"/>
        <v>21:0763</v>
      </c>
      <c r="D14036" s="1" t="str">
        <f t="shared" si="2037"/>
        <v>21:0219</v>
      </c>
      <c r="E14036" t="s">
        <v>54177</v>
      </c>
      <c r="F14036" t="s">
        <v>54181</v>
      </c>
      <c r="H14036">
        <v>62.169264599999998</v>
      </c>
      <c r="I14036">
        <v>-130.83084059999999</v>
      </c>
      <c r="J14036" s="1" t="str">
        <f t="shared" si="2038"/>
        <v>Fluid (stream)</v>
      </c>
      <c r="K14036" s="1" t="str">
        <f t="shared" si="2039"/>
        <v>Untreated Water</v>
      </c>
      <c r="O14036">
        <v>0.46</v>
      </c>
      <c r="P14036">
        <v>70</v>
      </c>
      <c r="Q14036">
        <v>7.5</v>
      </c>
    </row>
    <row r="14037" spans="1:17" hidden="1" x14ac:dyDescent="0.3">
      <c r="A14037" t="s">
        <v>54182</v>
      </c>
      <c r="B14037" t="s">
        <v>54183</v>
      </c>
      <c r="C14037" s="1" t="str">
        <f t="shared" si="2030"/>
        <v>21:0763</v>
      </c>
      <c r="D14037" s="1" t="str">
        <f t="shared" si="2037"/>
        <v>21:0219</v>
      </c>
      <c r="E14037" t="s">
        <v>54184</v>
      </c>
      <c r="F14037" t="s">
        <v>54185</v>
      </c>
      <c r="H14037">
        <v>62.135170299999999</v>
      </c>
      <c r="I14037">
        <v>-130.82749630000001</v>
      </c>
      <c r="J14037" s="1" t="str">
        <f t="shared" si="2038"/>
        <v>Fluid (stream)</v>
      </c>
      <c r="K14037" s="1" t="str">
        <f t="shared" si="2039"/>
        <v>Untreated Water</v>
      </c>
      <c r="O14037">
        <v>0.05</v>
      </c>
      <c r="P14037">
        <v>40</v>
      </c>
      <c r="Q14037">
        <v>7.3</v>
      </c>
    </row>
    <row r="14038" spans="1:17" hidden="1" x14ac:dyDescent="0.3">
      <c r="A14038" t="s">
        <v>54186</v>
      </c>
      <c r="B14038" t="s">
        <v>54187</v>
      </c>
      <c r="C14038" s="1" t="str">
        <f t="shared" si="2030"/>
        <v>21:0763</v>
      </c>
      <c r="D14038" s="1" t="str">
        <f t="shared" si="2037"/>
        <v>21:0219</v>
      </c>
      <c r="E14038" t="s">
        <v>54188</v>
      </c>
      <c r="F14038" t="s">
        <v>54189</v>
      </c>
      <c r="H14038">
        <v>62.107854099999997</v>
      </c>
      <c r="I14038">
        <v>-130.814007</v>
      </c>
      <c r="J14038" s="1" t="str">
        <f t="shared" si="2038"/>
        <v>Fluid (stream)</v>
      </c>
      <c r="K14038" s="1" t="str">
        <f t="shared" si="2039"/>
        <v>Untreated Water</v>
      </c>
      <c r="O14038">
        <v>0.35</v>
      </c>
      <c r="P14038">
        <v>40</v>
      </c>
      <c r="Q14038">
        <v>7.8</v>
      </c>
    </row>
    <row r="14039" spans="1:17" hidden="1" x14ac:dyDescent="0.3">
      <c r="A14039" t="s">
        <v>54190</v>
      </c>
      <c r="B14039" t="s">
        <v>54191</v>
      </c>
      <c r="C14039" s="1" t="str">
        <f t="shared" si="2030"/>
        <v>21:0763</v>
      </c>
      <c r="D14039" s="1" t="str">
        <f t="shared" si="2037"/>
        <v>21:0219</v>
      </c>
      <c r="E14039" t="s">
        <v>54192</v>
      </c>
      <c r="F14039" t="s">
        <v>54193</v>
      </c>
      <c r="H14039">
        <v>62.104000900000003</v>
      </c>
      <c r="I14039">
        <v>-130.8304297</v>
      </c>
      <c r="J14039" s="1" t="str">
        <f t="shared" si="2038"/>
        <v>Fluid (stream)</v>
      </c>
      <c r="K14039" s="1" t="str">
        <f t="shared" si="2039"/>
        <v>Untreated Water</v>
      </c>
      <c r="O14039">
        <v>2.65</v>
      </c>
      <c r="P14039">
        <v>60</v>
      </c>
      <c r="Q14039">
        <v>8.1</v>
      </c>
    </row>
    <row r="14040" spans="1:17" hidden="1" x14ac:dyDescent="0.3">
      <c r="A14040" t="s">
        <v>54194</v>
      </c>
      <c r="B14040" t="s">
        <v>54195</v>
      </c>
      <c r="C14040" s="1" t="str">
        <f t="shared" si="2030"/>
        <v>21:0763</v>
      </c>
      <c r="D14040" s="1" t="str">
        <f>HYPERLINK("http://geochem.nrcan.gc.ca/cdogs/content/svy/svy_e.htm", "")</f>
        <v/>
      </c>
      <c r="G14040" s="1" t="str">
        <f>HYPERLINK("http://geochem.nrcan.gc.ca/cdogs/content/cr_/cr_00088_e.htm", "88")</f>
        <v>88</v>
      </c>
      <c r="J14040" t="s">
        <v>11453</v>
      </c>
      <c r="K14040" t="s">
        <v>11454</v>
      </c>
      <c r="O14040">
        <v>0.06</v>
      </c>
      <c r="P14040">
        <v>80</v>
      </c>
      <c r="Q14040">
        <v>7.4</v>
      </c>
    </row>
    <row r="14041" spans="1:17" hidden="1" x14ac:dyDescent="0.3">
      <c r="A14041" t="s">
        <v>54196</v>
      </c>
      <c r="B14041" t="s">
        <v>54197</v>
      </c>
      <c r="C14041" s="1" t="str">
        <f t="shared" si="2030"/>
        <v>21:0763</v>
      </c>
      <c r="D14041" s="1" t="str">
        <f t="shared" ref="D14041:D14059" si="2040">HYPERLINK("http://geochem.nrcan.gc.ca/cdogs/content/svy/svy210219_e.htm", "21:0219")</f>
        <v>21:0219</v>
      </c>
      <c r="E14041" t="s">
        <v>54198</v>
      </c>
      <c r="F14041" t="s">
        <v>54199</v>
      </c>
      <c r="H14041">
        <v>62.150957099999999</v>
      </c>
      <c r="I14041">
        <v>-130.9317662</v>
      </c>
      <c r="J14041" s="1" t="str">
        <f t="shared" ref="J14041:J14059" si="2041">HYPERLINK("http://geochem.nrcan.gc.ca/cdogs/content/kwd/kwd020018_e.htm", "Fluid (stream)")</f>
        <v>Fluid (stream)</v>
      </c>
      <c r="K14041" s="1" t="str">
        <f t="shared" ref="K14041:K14059" si="2042">HYPERLINK("http://geochem.nrcan.gc.ca/cdogs/content/kwd/kwd080007_e.htm", "Untreated Water")</f>
        <v>Untreated Water</v>
      </c>
      <c r="O14041">
        <v>1.1399999999999999</v>
      </c>
      <c r="P14041">
        <v>70</v>
      </c>
      <c r="Q14041">
        <v>7.8</v>
      </c>
    </row>
    <row r="14042" spans="1:17" hidden="1" x14ac:dyDescent="0.3">
      <c r="A14042" t="s">
        <v>54200</v>
      </c>
      <c r="B14042" t="s">
        <v>54201</v>
      </c>
      <c r="C14042" s="1" t="str">
        <f t="shared" ref="C14042:C14105" si="2043">HYPERLINK("http://geochem.nrcan.gc.ca/cdogs/content/bdl/bdl210763_e.htm", "21:0763")</f>
        <v>21:0763</v>
      </c>
      <c r="D14042" s="1" t="str">
        <f t="shared" si="2040"/>
        <v>21:0219</v>
      </c>
      <c r="E14042" t="s">
        <v>54202</v>
      </c>
      <c r="F14042" t="s">
        <v>54203</v>
      </c>
      <c r="H14042">
        <v>62.137439000000001</v>
      </c>
      <c r="I14042">
        <v>-130.9582437</v>
      </c>
      <c r="J14042" s="1" t="str">
        <f t="shared" si="2041"/>
        <v>Fluid (stream)</v>
      </c>
      <c r="K14042" s="1" t="str">
        <f t="shared" si="2042"/>
        <v>Untreated Water</v>
      </c>
      <c r="O14042">
        <v>0.13</v>
      </c>
      <c r="P14042">
        <v>60</v>
      </c>
      <c r="Q14042">
        <v>7.2</v>
      </c>
    </row>
    <row r="14043" spans="1:17" hidden="1" x14ac:dyDescent="0.3">
      <c r="A14043" t="s">
        <v>54204</v>
      </c>
      <c r="B14043" t="s">
        <v>54205</v>
      </c>
      <c r="C14043" s="1" t="str">
        <f t="shared" si="2043"/>
        <v>21:0763</v>
      </c>
      <c r="D14043" s="1" t="str">
        <f t="shared" si="2040"/>
        <v>21:0219</v>
      </c>
      <c r="E14043" t="s">
        <v>54206</v>
      </c>
      <c r="F14043" t="s">
        <v>54207</v>
      </c>
      <c r="H14043">
        <v>62.130389800000003</v>
      </c>
      <c r="I14043">
        <v>-130.98408549999999</v>
      </c>
      <c r="J14043" s="1" t="str">
        <f t="shared" si="2041"/>
        <v>Fluid (stream)</v>
      </c>
      <c r="K14043" s="1" t="str">
        <f t="shared" si="2042"/>
        <v>Untreated Water</v>
      </c>
      <c r="O14043">
        <v>0.7</v>
      </c>
      <c r="P14043">
        <v>50</v>
      </c>
      <c r="Q14043">
        <v>7.8</v>
      </c>
    </row>
    <row r="14044" spans="1:17" hidden="1" x14ac:dyDescent="0.3">
      <c r="A14044" t="s">
        <v>54208</v>
      </c>
      <c r="B14044" t="s">
        <v>54209</v>
      </c>
      <c r="C14044" s="1" t="str">
        <f t="shared" si="2043"/>
        <v>21:0763</v>
      </c>
      <c r="D14044" s="1" t="str">
        <f t="shared" si="2040"/>
        <v>21:0219</v>
      </c>
      <c r="E14044" t="s">
        <v>54210</v>
      </c>
      <c r="F14044" t="s">
        <v>54211</v>
      </c>
      <c r="H14044">
        <v>62.130699100000001</v>
      </c>
      <c r="I14044">
        <v>-131.01732770000001</v>
      </c>
      <c r="J14044" s="1" t="str">
        <f t="shared" si="2041"/>
        <v>Fluid (stream)</v>
      </c>
      <c r="K14044" s="1" t="str">
        <f t="shared" si="2042"/>
        <v>Untreated Water</v>
      </c>
      <c r="O14044">
        <v>2.5000000000000001E-2</v>
      </c>
      <c r="P14044">
        <v>50</v>
      </c>
      <c r="Q14044">
        <v>7</v>
      </c>
    </row>
    <row r="14045" spans="1:17" hidden="1" x14ac:dyDescent="0.3">
      <c r="A14045" t="s">
        <v>54212</v>
      </c>
      <c r="B14045" t="s">
        <v>54213</v>
      </c>
      <c r="C14045" s="1" t="str">
        <f t="shared" si="2043"/>
        <v>21:0763</v>
      </c>
      <c r="D14045" s="1" t="str">
        <f t="shared" si="2040"/>
        <v>21:0219</v>
      </c>
      <c r="E14045" t="s">
        <v>54214</v>
      </c>
      <c r="F14045" t="s">
        <v>54215</v>
      </c>
      <c r="H14045">
        <v>62.119877000000002</v>
      </c>
      <c r="I14045">
        <v>-130.94092699999999</v>
      </c>
      <c r="J14045" s="1" t="str">
        <f t="shared" si="2041"/>
        <v>Fluid (stream)</v>
      </c>
      <c r="K14045" s="1" t="str">
        <f t="shared" si="2042"/>
        <v>Untreated Water</v>
      </c>
      <c r="O14045">
        <v>1.44</v>
      </c>
      <c r="P14045">
        <v>40</v>
      </c>
      <c r="Q14045">
        <v>7.9</v>
      </c>
    </row>
    <row r="14046" spans="1:17" hidden="1" x14ac:dyDescent="0.3">
      <c r="A14046" t="s">
        <v>54216</v>
      </c>
      <c r="B14046" t="s">
        <v>54217</v>
      </c>
      <c r="C14046" s="1" t="str">
        <f t="shared" si="2043"/>
        <v>21:0763</v>
      </c>
      <c r="D14046" s="1" t="str">
        <f t="shared" si="2040"/>
        <v>21:0219</v>
      </c>
      <c r="E14046" t="s">
        <v>54218</v>
      </c>
      <c r="F14046" t="s">
        <v>54219</v>
      </c>
      <c r="H14046">
        <v>62.108237799999998</v>
      </c>
      <c r="I14046">
        <v>-130.9809314</v>
      </c>
      <c r="J14046" s="1" t="str">
        <f t="shared" si="2041"/>
        <v>Fluid (stream)</v>
      </c>
      <c r="K14046" s="1" t="str">
        <f t="shared" si="2042"/>
        <v>Untreated Water</v>
      </c>
      <c r="O14046">
        <v>0.68</v>
      </c>
      <c r="P14046">
        <v>40</v>
      </c>
      <c r="Q14046">
        <v>7.9</v>
      </c>
    </row>
    <row r="14047" spans="1:17" hidden="1" x14ac:dyDescent="0.3">
      <c r="A14047" t="s">
        <v>54220</v>
      </c>
      <c r="B14047" t="s">
        <v>54221</v>
      </c>
      <c r="C14047" s="1" t="str">
        <f t="shared" si="2043"/>
        <v>21:0763</v>
      </c>
      <c r="D14047" s="1" t="str">
        <f t="shared" si="2040"/>
        <v>21:0219</v>
      </c>
      <c r="E14047" t="s">
        <v>54222</v>
      </c>
      <c r="F14047" t="s">
        <v>54223</v>
      </c>
      <c r="H14047">
        <v>62.097178</v>
      </c>
      <c r="I14047">
        <v>-131.02104009999999</v>
      </c>
      <c r="J14047" s="1" t="str">
        <f t="shared" si="2041"/>
        <v>Fluid (stream)</v>
      </c>
      <c r="K14047" s="1" t="str">
        <f t="shared" si="2042"/>
        <v>Untreated Water</v>
      </c>
      <c r="O14047">
        <v>2.5000000000000001E-2</v>
      </c>
      <c r="P14047">
        <v>50</v>
      </c>
      <c r="Q14047">
        <v>7.6</v>
      </c>
    </row>
    <row r="14048" spans="1:17" hidden="1" x14ac:dyDescent="0.3">
      <c r="A14048" t="s">
        <v>54224</v>
      </c>
      <c r="B14048" t="s">
        <v>54225</v>
      </c>
      <c r="C14048" s="1" t="str">
        <f t="shared" si="2043"/>
        <v>21:0763</v>
      </c>
      <c r="D14048" s="1" t="str">
        <f t="shared" si="2040"/>
        <v>21:0219</v>
      </c>
      <c r="E14048" t="s">
        <v>54226</v>
      </c>
      <c r="F14048" t="s">
        <v>54227</v>
      </c>
      <c r="H14048">
        <v>62.081461900000001</v>
      </c>
      <c r="I14048">
        <v>-131.09650120000001</v>
      </c>
      <c r="J14048" s="1" t="str">
        <f t="shared" si="2041"/>
        <v>Fluid (stream)</v>
      </c>
      <c r="K14048" s="1" t="str">
        <f t="shared" si="2042"/>
        <v>Untreated Water</v>
      </c>
      <c r="O14048">
        <v>2.5000000000000001E-2</v>
      </c>
      <c r="P14048">
        <v>40</v>
      </c>
      <c r="Q14048">
        <v>7.4</v>
      </c>
    </row>
    <row r="14049" spans="1:17" hidden="1" x14ac:dyDescent="0.3">
      <c r="A14049" t="s">
        <v>54228</v>
      </c>
      <c r="B14049" t="s">
        <v>54229</v>
      </c>
      <c r="C14049" s="1" t="str">
        <f t="shared" si="2043"/>
        <v>21:0763</v>
      </c>
      <c r="D14049" s="1" t="str">
        <f t="shared" si="2040"/>
        <v>21:0219</v>
      </c>
      <c r="E14049" t="s">
        <v>54230</v>
      </c>
      <c r="F14049" t="s">
        <v>54231</v>
      </c>
      <c r="H14049">
        <v>62.069740099999997</v>
      </c>
      <c r="I14049">
        <v>-131.14697860000001</v>
      </c>
      <c r="J14049" s="1" t="str">
        <f t="shared" si="2041"/>
        <v>Fluid (stream)</v>
      </c>
      <c r="K14049" s="1" t="str">
        <f t="shared" si="2042"/>
        <v>Untreated Water</v>
      </c>
      <c r="O14049">
        <v>1.03</v>
      </c>
      <c r="P14049">
        <v>60</v>
      </c>
      <c r="Q14049">
        <v>7.7</v>
      </c>
    </row>
    <row r="14050" spans="1:17" hidden="1" x14ac:dyDescent="0.3">
      <c r="A14050" t="s">
        <v>54232</v>
      </c>
      <c r="B14050" t="s">
        <v>54233</v>
      </c>
      <c r="C14050" s="1" t="str">
        <f t="shared" si="2043"/>
        <v>21:0763</v>
      </c>
      <c r="D14050" s="1" t="str">
        <f t="shared" si="2040"/>
        <v>21:0219</v>
      </c>
      <c r="E14050" t="s">
        <v>54234</v>
      </c>
      <c r="F14050" t="s">
        <v>54235</v>
      </c>
      <c r="H14050">
        <v>62.090494200000002</v>
      </c>
      <c r="I14050">
        <v>-131.18472869999999</v>
      </c>
      <c r="J14050" s="1" t="str">
        <f t="shared" si="2041"/>
        <v>Fluid (stream)</v>
      </c>
      <c r="K14050" s="1" t="str">
        <f t="shared" si="2042"/>
        <v>Untreated Water</v>
      </c>
      <c r="O14050">
        <v>0.41</v>
      </c>
      <c r="P14050">
        <v>100</v>
      </c>
      <c r="Q14050">
        <v>7.8</v>
      </c>
    </row>
    <row r="14051" spans="1:17" hidden="1" x14ac:dyDescent="0.3">
      <c r="A14051" t="s">
        <v>54236</v>
      </c>
      <c r="B14051" t="s">
        <v>54237</v>
      </c>
      <c r="C14051" s="1" t="str">
        <f t="shared" si="2043"/>
        <v>21:0763</v>
      </c>
      <c r="D14051" s="1" t="str">
        <f t="shared" si="2040"/>
        <v>21:0219</v>
      </c>
      <c r="E14051" t="s">
        <v>54238</v>
      </c>
      <c r="F14051" t="s">
        <v>54239</v>
      </c>
      <c r="H14051">
        <v>62.114971400000002</v>
      </c>
      <c r="I14051">
        <v>-131.1979369</v>
      </c>
      <c r="J14051" s="1" t="str">
        <f t="shared" si="2041"/>
        <v>Fluid (stream)</v>
      </c>
      <c r="K14051" s="1" t="str">
        <f t="shared" si="2042"/>
        <v>Untreated Water</v>
      </c>
      <c r="O14051">
        <v>5.29</v>
      </c>
      <c r="P14051">
        <v>150</v>
      </c>
      <c r="Q14051">
        <v>8.1</v>
      </c>
    </row>
    <row r="14052" spans="1:17" hidden="1" x14ac:dyDescent="0.3">
      <c r="A14052" t="s">
        <v>54240</v>
      </c>
      <c r="B14052" t="s">
        <v>54241</v>
      </c>
      <c r="C14052" s="1" t="str">
        <f t="shared" si="2043"/>
        <v>21:0763</v>
      </c>
      <c r="D14052" s="1" t="str">
        <f t="shared" si="2040"/>
        <v>21:0219</v>
      </c>
      <c r="E14052" t="s">
        <v>54242</v>
      </c>
      <c r="F14052" t="s">
        <v>54243</v>
      </c>
      <c r="H14052">
        <v>62.093913399999998</v>
      </c>
      <c r="I14052">
        <v>-131.29462580000001</v>
      </c>
      <c r="J14052" s="1" t="str">
        <f t="shared" si="2041"/>
        <v>Fluid (stream)</v>
      </c>
      <c r="K14052" s="1" t="str">
        <f t="shared" si="2042"/>
        <v>Untreated Water</v>
      </c>
      <c r="O14052">
        <v>0.23</v>
      </c>
      <c r="P14052">
        <v>120</v>
      </c>
      <c r="Q14052">
        <v>7.8</v>
      </c>
    </row>
    <row r="14053" spans="1:17" hidden="1" x14ac:dyDescent="0.3">
      <c r="A14053" t="s">
        <v>54244</v>
      </c>
      <c r="B14053" t="s">
        <v>54245</v>
      </c>
      <c r="C14053" s="1" t="str">
        <f t="shared" si="2043"/>
        <v>21:0763</v>
      </c>
      <c r="D14053" s="1" t="str">
        <f t="shared" si="2040"/>
        <v>21:0219</v>
      </c>
      <c r="E14053" t="s">
        <v>54246</v>
      </c>
      <c r="F14053" t="s">
        <v>54247</v>
      </c>
      <c r="H14053">
        <v>62.098206599999997</v>
      </c>
      <c r="I14053">
        <v>-131.34119029999999</v>
      </c>
      <c r="J14053" s="1" t="str">
        <f t="shared" si="2041"/>
        <v>Fluid (stream)</v>
      </c>
      <c r="K14053" s="1" t="str">
        <f t="shared" si="2042"/>
        <v>Untreated Water</v>
      </c>
      <c r="O14053">
        <v>2.5000000000000001E-2</v>
      </c>
      <c r="P14053">
        <v>200</v>
      </c>
      <c r="Q14053">
        <v>7.5</v>
      </c>
    </row>
    <row r="14054" spans="1:17" hidden="1" x14ac:dyDescent="0.3">
      <c r="A14054" t="s">
        <v>54248</v>
      </c>
      <c r="B14054" t="s">
        <v>54249</v>
      </c>
      <c r="C14054" s="1" t="str">
        <f t="shared" si="2043"/>
        <v>21:0763</v>
      </c>
      <c r="D14054" s="1" t="str">
        <f t="shared" si="2040"/>
        <v>21:0219</v>
      </c>
      <c r="E14054" t="s">
        <v>54250</v>
      </c>
      <c r="F14054" t="s">
        <v>54251</v>
      </c>
      <c r="H14054">
        <v>62.067990399999999</v>
      </c>
      <c r="I14054">
        <v>-131.4037223</v>
      </c>
      <c r="J14054" s="1" t="str">
        <f t="shared" si="2041"/>
        <v>Fluid (stream)</v>
      </c>
      <c r="K14054" s="1" t="str">
        <f t="shared" si="2042"/>
        <v>Untreated Water</v>
      </c>
      <c r="O14054">
        <v>0.38</v>
      </c>
      <c r="P14054">
        <v>70</v>
      </c>
      <c r="Q14054">
        <v>7.2</v>
      </c>
    </row>
    <row r="14055" spans="1:17" hidden="1" x14ac:dyDescent="0.3">
      <c r="A14055" t="s">
        <v>54252</v>
      </c>
      <c r="B14055" t="s">
        <v>54253</v>
      </c>
      <c r="C14055" s="1" t="str">
        <f t="shared" si="2043"/>
        <v>21:0763</v>
      </c>
      <c r="D14055" s="1" t="str">
        <f t="shared" si="2040"/>
        <v>21:0219</v>
      </c>
      <c r="E14055" t="s">
        <v>54250</v>
      </c>
      <c r="F14055" t="s">
        <v>54254</v>
      </c>
      <c r="H14055">
        <v>62.067990399999999</v>
      </c>
      <c r="I14055">
        <v>-131.4037223</v>
      </c>
      <c r="J14055" s="1" t="str">
        <f t="shared" si="2041"/>
        <v>Fluid (stream)</v>
      </c>
      <c r="K14055" s="1" t="str">
        <f t="shared" si="2042"/>
        <v>Untreated Water</v>
      </c>
      <c r="O14055">
        <v>0.36</v>
      </c>
      <c r="P14055">
        <v>70</v>
      </c>
      <c r="Q14055">
        <v>7.5</v>
      </c>
    </row>
    <row r="14056" spans="1:17" hidden="1" x14ac:dyDescent="0.3">
      <c r="A14056" t="s">
        <v>54255</v>
      </c>
      <c r="B14056" t="s">
        <v>54256</v>
      </c>
      <c r="C14056" s="1" t="str">
        <f t="shared" si="2043"/>
        <v>21:0763</v>
      </c>
      <c r="D14056" s="1" t="str">
        <f t="shared" si="2040"/>
        <v>21:0219</v>
      </c>
      <c r="E14056" t="s">
        <v>54257</v>
      </c>
      <c r="F14056" t="s">
        <v>54258</v>
      </c>
      <c r="H14056">
        <v>62.061946200000001</v>
      </c>
      <c r="I14056">
        <v>-131.47992160000001</v>
      </c>
      <c r="J14056" s="1" t="str">
        <f t="shared" si="2041"/>
        <v>Fluid (stream)</v>
      </c>
      <c r="K14056" s="1" t="str">
        <f t="shared" si="2042"/>
        <v>Untreated Water</v>
      </c>
      <c r="O14056">
        <v>1.08</v>
      </c>
      <c r="P14056">
        <v>80</v>
      </c>
      <c r="Q14056">
        <v>7.6</v>
      </c>
    </row>
    <row r="14057" spans="1:17" hidden="1" x14ac:dyDescent="0.3">
      <c r="A14057" t="s">
        <v>54259</v>
      </c>
      <c r="B14057" t="s">
        <v>54260</v>
      </c>
      <c r="C14057" s="1" t="str">
        <f t="shared" si="2043"/>
        <v>21:0763</v>
      </c>
      <c r="D14057" s="1" t="str">
        <f t="shared" si="2040"/>
        <v>21:0219</v>
      </c>
      <c r="E14057" t="s">
        <v>54261</v>
      </c>
      <c r="F14057" t="s">
        <v>54262</v>
      </c>
      <c r="H14057">
        <v>62.085135399999999</v>
      </c>
      <c r="I14057">
        <v>-131.54709829999999</v>
      </c>
      <c r="J14057" s="1" t="str">
        <f t="shared" si="2041"/>
        <v>Fluid (stream)</v>
      </c>
      <c r="K14057" s="1" t="str">
        <f t="shared" si="2042"/>
        <v>Untreated Water</v>
      </c>
      <c r="O14057">
        <v>1.63</v>
      </c>
      <c r="P14057">
        <v>130</v>
      </c>
      <c r="Q14057">
        <v>7.4</v>
      </c>
    </row>
    <row r="14058" spans="1:17" hidden="1" x14ac:dyDescent="0.3">
      <c r="A14058" t="s">
        <v>54263</v>
      </c>
      <c r="B14058" t="s">
        <v>54264</v>
      </c>
      <c r="C14058" s="1" t="str">
        <f t="shared" si="2043"/>
        <v>21:0763</v>
      </c>
      <c r="D14058" s="1" t="str">
        <f t="shared" si="2040"/>
        <v>21:0219</v>
      </c>
      <c r="E14058" t="s">
        <v>54265</v>
      </c>
      <c r="F14058" t="s">
        <v>54266</v>
      </c>
      <c r="H14058">
        <v>62.334307699999997</v>
      </c>
      <c r="I14058">
        <v>-131.5605807</v>
      </c>
      <c r="J14058" s="1" t="str">
        <f t="shared" si="2041"/>
        <v>Fluid (stream)</v>
      </c>
      <c r="K14058" s="1" t="str">
        <f t="shared" si="2042"/>
        <v>Untreated Water</v>
      </c>
      <c r="O14058">
        <v>0.06</v>
      </c>
      <c r="P14058">
        <v>70</v>
      </c>
      <c r="Q14058">
        <v>7.5</v>
      </c>
    </row>
    <row r="14059" spans="1:17" hidden="1" x14ac:dyDescent="0.3">
      <c r="A14059" t="s">
        <v>54267</v>
      </c>
      <c r="B14059" t="s">
        <v>54268</v>
      </c>
      <c r="C14059" s="1" t="str">
        <f t="shared" si="2043"/>
        <v>21:0763</v>
      </c>
      <c r="D14059" s="1" t="str">
        <f t="shared" si="2040"/>
        <v>21:0219</v>
      </c>
      <c r="E14059" t="s">
        <v>54269</v>
      </c>
      <c r="F14059" t="s">
        <v>54270</v>
      </c>
      <c r="H14059">
        <v>62.326306600000002</v>
      </c>
      <c r="I14059">
        <v>-131.45804140000001</v>
      </c>
      <c r="J14059" s="1" t="str">
        <f t="shared" si="2041"/>
        <v>Fluid (stream)</v>
      </c>
      <c r="K14059" s="1" t="str">
        <f t="shared" si="2042"/>
        <v>Untreated Water</v>
      </c>
      <c r="O14059">
        <v>0.7</v>
      </c>
      <c r="P14059">
        <v>150</v>
      </c>
      <c r="Q14059">
        <v>7.7</v>
      </c>
    </row>
    <row r="14060" spans="1:17" hidden="1" x14ac:dyDescent="0.3">
      <c r="A14060" t="s">
        <v>54271</v>
      </c>
      <c r="B14060" t="s">
        <v>54272</v>
      </c>
      <c r="C14060" s="1" t="str">
        <f t="shared" si="2043"/>
        <v>21:0763</v>
      </c>
      <c r="D14060" s="1" t="str">
        <f>HYPERLINK("http://geochem.nrcan.gc.ca/cdogs/content/svy/svy_e.htm", "")</f>
        <v/>
      </c>
      <c r="G14060" s="1" t="str">
        <f>HYPERLINK("http://geochem.nrcan.gc.ca/cdogs/content/cr_/cr_00088_e.htm", "88")</f>
        <v>88</v>
      </c>
      <c r="J14060" t="s">
        <v>11453</v>
      </c>
      <c r="K14060" t="s">
        <v>11454</v>
      </c>
      <c r="O14060">
        <v>0.09</v>
      </c>
      <c r="P14060">
        <v>100</v>
      </c>
      <c r="Q14060">
        <v>7.6</v>
      </c>
    </row>
    <row r="14061" spans="1:17" hidden="1" x14ac:dyDescent="0.3">
      <c r="A14061" t="s">
        <v>54273</v>
      </c>
      <c r="B14061" t="s">
        <v>54274</v>
      </c>
      <c r="C14061" s="1" t="str">
        <f t="shared" si="2043"/>
        <v>21:0763</v>
      </c>
      <c r="D14061" s="1" t="str">
        <f t="shared" ref="D14061:D14086" si="2044">HYPERLINK("http://geochem.nrcan.gc.ca/cdogs/content/svy/svy210219_e.htm", "21:0219")</f>
        <v>21:0219</v>
      </c>
      <c r="E14061" t="s">
        <v>54275</v>
      </c>
      <c r="F14061" t="s">
        <v>54276</v>
      </c>
      <c r="H14061">
        <v>62.352702000000001</v>
      </c>
      <c r="I14061">
        <v>-131.40977950000001</v>
      </c>
      <c r="J14061" s="1" t="str">
        <f t="shared" ref="J14061:J14086" si="2045">HYPERLINK("http://geochem.nrcan.gc.ca/cdogs/content/kwd/kwd020018_e.htm", "Fluid (stream)")</f>
        <v>Fluid (stream)</v>
      </c>
      <c r="K14061" s="1" t="str">
        <f t="shared" ref="K14061:K14086" si="2046">HYPERLINK("http://geochem.nrcan.gc.ca/cdogs/content/kwd/kwd080007_e.htm", "Untreated Water")</f>
        <v>Untreated Water</v>
      </c>
      <c r="O14061">
        <v>0.1</v>
      </c>
      <c r="P14061">
        <v>110</v>
      </c>
      <c r="Q14061">
        <v>7.2</v>
      </c>
    </row>
    <row r="14062" spans="1:17" hidden="1" x14ac:dyDescent="0.3">
      <c r="A14062" t="s">
        <v>54277</v>
      </c>
      <c r="B14062" t="s">
        <v>54278</v>
      </c>
      <c r="C14062" s="1" t="str">
        <f t="shared" si="2043"/>
        <v>21:0763</v>
      </c>
      <c r="D14062" s="1" t="str">
        <f t="shared" si="2044"/>
        <v>21:0219</v>
      </c>
      <c r="E14062" t="s">
        <v>54279</v>
      </c>
      <c r="F14062" t="s">
        <v>54280</v>
      </c>
      <c r="H14062">
        <v>62.365574100000003</v>
      </c>
      <c r="I14062">
        <v>-131.3624973</v>
      </c>
      <c r="J14062" s="1" t="str">
        <f t="shared" si="2045"/>
        <v>Fluid (stream)</v>
      </c>
      <c r="K14062" s="1" t="str">
        <f t="shared" si="2046"/>
        <v>Untreated Water</v>
      </c>
      <c r="O14062">
        <v>3.21</v>
      </c>
      <c r="P14062">
        <v>130</v>
      </c>
      <c r="Q14062">
        <v>7.7</v>
      </c>
    </row>
    <row r="14063" spans="1:17" hidden="1" x14ac:dyDescent="0.3">
      <c r="A14063" t="s">
        <v>54281</v>
      </c>
      <c r="B14063" t="s">
        <v>54282</v>
      </c>
      <c r="C14063" s="1" t="str">
        <f t="shared" si="2043"/>
        <v>21:0763</v>
      </c>
      <c r="D14063" s="1" t="str">
        <f t="shared" si="2044"/>
        <v>21:0219</v>
      </c>
      <c r="E14063" t="s">
        <v>54283</v>
      </c>
      <c r="F14063" t="s">
        <v>54284</v>
      </c>
      <c r="H14063">
        <v>62.3906335</v>
      </c>
      <c r="I14063">
        <v>-131.44241360000001</v>
      </c>
      <c r="J14063" s="1" t="str">
        <f t="shared" si="2045"/>
        <v>Fluid (stream)</v>
      </c>
      <c r="K14063" s="1" t="str">
        <f t="shared" si="2046"/>
        <v>Untreated Water</v>
      </c>
      <c r="O14063">
        <v>0.25</v>
      </c>
      <c r="P14063">
        <v>90</v>
      </c>
      <c r="Q14063">
        <v>7.1</v>
      </c>
    </row>
    <row r="14064" spans="1:17" hidden="1" x14ac:dyDescent="0.3">
      <c r="A14064" t="s">
        <v>54285</v>
      </c>
      <c r="B14064" t="s">
        <v>54286</v>
      </c>
      <c r="C14064" s="1" t="str">
        <f t="shared" si="2043"/>
        <v>21:0763</v>
      </c>
      <c r="D14064" s="1" t="str">
        <f t="shared" si="2044"/>
        <v>21:0219</v>
      </c>
      <c r="E14064" t="s">
        <v>54287</v>
      </c>
      <c r="F14064" t="s">
        <v>54288</v>
      </c>
      <c r="H14064">
        <v>62.387209200000001</v>
      </c>
      <c r="I14064">
        <v>-131.32295260000001</v>
      </c>
      <c r="J14064" s="1" t="str">
        <f t="shared" si="2045"/>
        <v>Fluid (stream)</v>
      </c>
      <c r="K14064" s="1" t="str">
        <f t="shared" si="2046"/>
        <v>Untreated Water</v>
      </c>
      <c r="O14064">
        <v>0.46</v>
      </c>
      <c r="P14064">
        <v>80</v>
      </c>
      <c r="Q14064">
        <v>7.3</v>
      </c>
    </row>
    <row r="14065" spans="1:17" hidden="1" x14ac:dyDescent="0.3">
      <c r="A14065" t="s">
        <v>54289</v>
      </c>
      <c r="B14065" t="s">
        <v>54290</v>
      </c>
      <c r="C14065" s="1" t="str">
        <f t="shared" si="2043"/>
        <v>21:0763</v>
      </c>
      <c r="D14065" s="1" t="str">
        <f t="shared" si="2044"/>
        <v>21:0219</v>
      </c>
      <c r="E14065" t="s">
        <v>54291</v>
      </c>
      <c r="F14065" t="s">
        <v>54292</v>
      </c>
      <c r="H14065">
        <v>62.403019</v>
      </c>
      <c r="I14065">
        <v>-131.2798094</v>
      </c>
      <c r="J14065" s="1" t="str">
        <f t="shared" si="2045"/>
        <v>Fluid (stream)</v>
      </c>
      <c r="K14065" s="1" t="str">
        <f t="shared" si="2046"/>
        <v>Untreated Water</v>
      </c>
      <c r="O14065">
        <v>2.5000000000000001E-2</v>
      </c>
      <c r="P14065">
        <v>80</v>
      </c>
      <c r="Q14065">
        <v>6.9</v>
      </c>
    </row>
    <row r="14066" spans="1:17" hidden="1" x14ac:dyDescent="0.3">
      <c r="A14066" t="s">
        <v>54293</v>
      </c>
      <c r="B14066" t="s">
        <v>54294</v>
      </c>
      <c r="C14066" s="1" t="str">
        <f t="shared" si="2043"/>
        <v>21:0763</v>
      </c>
      <c r="D14066" s="1" t="str">
        <f t="shared" si="2044"/>
        <v>21:0219</v>
      </c>
      <c r="E14066" t="s">
        <v>54295</v>
      </c>
      <c r="F14066" t="s">
        <v>54296</v>
      </c>
      <c r="H14066">
        <v>62.425313000000003</v>
      </c>
      <c r="I14066">
        <v>-131.27511319999999</v>
      </c>
      <c r="J14066" s="1" t="str">
        <f t="shared" si="2045"/>
        <v>Fluid (stream)</v>
      </c>
      <c r="K14066" s="1" t="str">
        <f t="shared" si="2046"/>
        <v>Untreated Water</v>
      </c>
      <c r="O14066">
        <v>2.5000000000000001E-2</v>
      </c>
      <c r="P14066">
        <v>60</v>
      </c>
      <c r="Q14066">
        <v>6.6</v>
      </c>
    </row>
    <row r="14067" spans="1:17" hidden="1" x14ac:dyDescent="0.3">
      <c r="A14067" t="s">
        <v>54297</v>
      </c>
      <c r="B14067" t="s">
        <v>54298</v>
      </c>
      <c r="C14067" s="1" t="str">
        <f t="shared" si="2043"/>
        <v>21:0763</v>
      </c>
      <c r="D14067" s="1" t="str">
        <f t="shared" si="2044"/>
        <v>21:0219</v>
      </c>
      <c r="E14067" t="s">
        <v>54299</v>
      </c>
      <c r="F14067" t="s">
        <v>54300</v>
      </c>
      <c r="H14067">
        <v>62.424975400000001</v>
      </c>
      <c r="I14067">
        <v>-131.35054249999999</v>
      </c>
      <c r="J14067" s="1" t="str">
        <f t="shared" si="2045"/>
        <v>Fluid (stream)</v>
      </c>
      <c r="K14067" s="1" t="str">
        <f t="shared" si="2046"/>
        <v>Untreated Water</v>
      </c>
      <c r="O14067">
        <v>2.5000000000000001E-2</v>
      </c>
      <c r="P14067">
        <v>60</v>
      </c>
      <c r="Q14067">
        <v>7.1</v>
      </c>
    </row>
    <row r="14068" spans="1:17" hidden="1" x14ac:dyDescent="0.3">
      <c r="A14068" t="s">
        <v>54301</v>
      </c>
      <c r="B14068" t="s">
        <v>54302</v>
      </c>
      <c r="C14068" s="1" t="str">
        <f t="shared" si="2043"/>
        <v>21:0763</v>
      </c>
      <c r="D14068" s="1" t="str">
        <f t="shared" si="2044"/>
        <v>21:0219</v>
      </c>
      <c r="E14068" t="s">
        <v>54303</v>
      </c>
      <c r="F14068" t="s">
        <v>54304</v>
      </c>
      <c r="H14068">
        <v>62.504351200000002</v>
      </c>
      <c r="I14068">
        <v>-131.30704539999999</v>
      </c>
      <c r="J14068" s="1" t="str">
        <f t="shared" si="2045"/>
        <v>Fluid (stream)</v>
      </c>
      <c r="K14068" s="1" t="str">
        <f t="shared" si="2046"/>
        <v>Untreated Water</v>
      </c>
      <c r="O14068">
        <v>3.21</v>
      </c>
      <c r="P14068">
        <v>70</v>
      </c>
      <c r="Q14068">
        <v>7.2</v>
      </c>
    </row>
    <row r="14069" spans="1:17" hidden="1" x14ac:dyDescent="0.3">
      <c r="A14069" t="s">
        <v>54305</v>
      </c>
      <c r="B14069" t="s">
        <v>54306</v>
      </c>
      <c r="C14069" s="1" t="str">
        <f t="shared" si="2043"/>
        <v>21:0763</v>
      </c>
      <c r="D14069" s="1" t="str">
        <f t="shared" si="2044"/>
        <v>21:0219</v>
      </c>
      <c r="E14069" t="s">
        <v>54307</v>
      </c>
      <c r="F14069" t="s">
        <v>54308</v>
      </c>
      <c r="H14069">
        <v>62.532583500000001</v>
      </c>
      <c r="I14069">
        <v>-131.32064170000001</v>
      </c>
      <c r="J14069" s="1" t="str">
        <f t="shared" si="2045"/>
        <v>Fluid (stream)</v>
      </c>
      <c r="K14069" s="1" t="str">
        <f t="shared" si="2046"/>
        <v>Untreated Water</v>
      </c>
    </row>
    <row r="14070" spans="1:17" hidden="1" x14ac:dyDescent="0.3">
      <c r="A14070" t="s">
        <v>54309</v>
      </c>
      <c r="B14070" t="s">
        <v>54310</v>
      </c>
      <c r="C14070" s="1" t="str">
        <f t="shared" si="2043"/>
        <v>21:0763</v>
      </c>
      <c r="D14070" s="1" t="str">
        <f t="shared" si="2044"/>
        <v>21:0219</v>
      </c>
      <c r="E14070" t="s">
        <v>54311</v>
      </c>
      <c r="F14070" t="s">
        <v>54312</v>
      </c>
      <c r="H14070">
        <v>62.551184800000001</v>
      </c>
      <c r="I14070">
        <v>-131.3085494</v>
      </c>
      <c r="J14070" s="1" t="str">
        <f t="shared" si="2045"/>
        <v>Fluid (stream)</v>
      </c>
      <c r="K14070" s="1" t="str">
        <f t="shared" si="2046"/>
        <v>Untreated Water</v>
      </c>
      <c r="O14070">
        <v>2.5000000000000001E-2</v>
      </c>
      <c r="P14070">
        <v>50</v>
      </c>
      <c r="Q14070">
        <v>6.5</v>
      </c>
    </row>
    <row r="14071" spans="1:17" hidden="1" x14ac:dyDescent="0.3">
      <c r="A14071" t="s">
        <v>54313</v>
      </c>
      <c r="B14071" t="s">
        <v>54314</v>
      </c>
      <c r="C14071" s="1" t="str">
        <f t="shared" si="2043"/>
        <v>21:0763</v>
      </c>
      <c r="D14071" s="1" t="str">
        <f t="shared" si="2044"/>
        <v>21:0219</v>
      </c>
      <c r="E14071" t="s">
        <v>54315</v>
      </c>
      <c r="F14071" t="s">
        <v>54316</v>
      </c>
      <c r="H14071">
        <v>62.873140900000003</v>
      </c>
      <c r="I14071">
        <v>-130.90879949999999</v>
      </c>
      <c r="J14071" s="1" t="str">
        <f t="shared" si="2045"/>
        <v>Fluid (stream)</v>
      </c>
      <c r="K14071" s="1" t="str">
        <f t="shared" si="2046"/>
        <v>Untreated Water</v>
      </c>
      <c r="O14071">
        <v>2.5000000000000001E-2</v>
      </c>
      <c r="P14071">
        <v>650</v>
      </c>
      <c r="Q14071">
        <v>6.4</v>
      </c>
    </row>
    <row r="14072" spans="1:17" hidden="1" x14ac:dyDescent="0.3">
      <c r="A14072" t="s">
        <v>54317</v>
      </c>
      <c r="B14072" t="s">
        <v>54318</v>
      </c>
      <c r="C14072" s="1" t="str">
        <f t="shared" si="2043"/>
        <v>21:0763</v>
      </c>
      <c r="D14072" s="1" t="str">
        <f t="shared" si="2044"/>
        <v>21:0219</v>
      </c>
      <c r="E14072" t="s">
        <v>54319</v>
      </c>
      <c r="F14072" t="s">
        <v>54320</v>
      </c>
      <c r="H14072">
        <v>62.882658300000003</v>
      </c>
      <c r="I14072">
        <v>-130.88345390000001</v>
      </c>
      <c r="J14072" s="1" t="str">
        <f t="shared" si="2045"/>
        <v>Fluid (stream)</v>
      </c>
      <c r="K14072" s="1" t="str">
        <f t="shared" si="2046"/>
        <v>Untreated Water</v>
      </c>
      <c r="O14072">
        <v>0.88</v>
      </c>
      <c r="P14072">
        <v>300</v>
      </c>
      <c r="Q14072">
        <v>6.7</v>
      </c>
    </row>
    <row r="14073" spans="1:17" hidden="1" x14ac:dyDescent="0.3">
      <c r="A14073" t="s">
        <v>54321</v>
      </c>
      <c r="B14073" t="s">
        <v>54322</v>
      </c>
      <c r="C14073" s="1" t="str">
        <f t="shared" si="2043"/>
        <v>21:0763</v>
      </c>
      <c r="D14073" s="1" t="str">
        <f t="shared" si="2044"/>
        <v>21:0219</v>
      </c>
      <c r="E14073" t="s">
        <v>54323</v>
      </c>
      <c r="F14073" t="s">
        <v>54324</v>
      </c>
      <c r="H14073">
        <v>62.891490300000001</v>
      </c>
      <c r="I14073">
        <v>-130.84362680000001</v>
      </c>
      <c r="J14073" s="1" t="str">
        <f t="shared" si="2045"/>
        <v>Fluid (stream)</v>
      </c>
      <c r="K14073" s="1" t="str">
        <f t="shared" si="2046"/>
        <v>Untreated Water</v>
      </c>
      <c r="O14073">
        <v>0.34</v>
      </c>
      <c r="P14073">
        <v>350</v>
      </c>
      <c r="Q14073">
        <v>7</v>
      </c>
    </row>
    <row r="14074" spans="1:17" hidden="1" x14ac:dyDescent="0.3">
      <c r="A14074" t="s">
        <v>54325</v>
      </c>
      <c r="B14074" t="s">
        <v>54326</v>
      </c>
      <c r="C14074" s="1" t="str">
        <f t="shared" si="2043"/>
        <v>21:0763</v>
      </c>
      <c r="D14074" s="1" t="str">
        <f t="shared" si="2044"/>
        <v>21:0219</v>
      </c>
      <c r="E14074" t="s">
        <v>54323</v>
      </c>
      <c r="F14074" t="s">
        <v>54327</v>
      </c>
      <c r="H14074">
        <v>62.891490300000001</v>
      </c>
      <c r="I14074">
        <v>-130.84362680000001</v>
      </c>
      <c r="J14074" s="1" t="str">
        <f t="shared" si="2045"/>
        <v>Fluid (stream)</v>
      </c>
      <c r="K14074" s="1" t="str">
        <f t="shared" si="2046"/>
        <v>Untreated Water</v>
      </c>
      <c r="O14074">
        <v>0.17</v>
      </c>
      <c r="P14074">
        <v>340</v>
      </c>
      <c r="Q14074">
        <v>6.8</v>
      </c>
    </row>
    <row r="14075" spans="1:17" hidden="1" x14ac:dyDescent="0.3">
      <c r="A14075" t="s">
        <v>54328</v>
      </c>
      <c r="B14075" t="s">
        <v>54329</v>
      </c>
      <c r="C14075" s="1" t="str">
        <f t="shared" si="2043"/>
        <v>21:0763</v>
      </c>
      <c r="D14075" s="1" t="str">
        <f t="shared" si="2044"/>
        <v>21:0219</v>
      </c>
      <c r="E14075" t="s">
        <v>54330</v>
      </c>
      <c r="F14075" t="s">
        <v>54331</v>
      </c>
      <c r="H14075">
        <v>62.899689600000002</v>
      </c>
      <c r="I14075">
        <v>-130.7919881</v>
      </c>
      <c r="J14075" s="1" t="str">
        <f t="shared" si="2045"/>
        <v>Fluid (stream)</v>
      </c>
      <c r="K14075" s="1" t="str">
        <f t="shared" si="2046"/>
        <v>Untreated Water</v>
      </c>
      <c r="O14075">
        <v>0.25</v>
      </c>
      <c r="P14075">
        <v>250</v>
      </c>
      <c r="Q14075">
        <v>6.9</v>
      </c>
    </row>
    <row r="14076" spans="1:17" hidden="1" x14ac:dyDescent="0.3">
      <c r="A14076" t="s">
        <v>54332</v>
      </c>
      <c r="B14076" t="s">
        <v>54333</v>
      </c>
      <c r="C14076" s="1" t="str">
        <f t="shared" si="2043"/>
        <v>21:0763</v>
      </c>
      <c r="D14076" s="1" t="str">
        <f t="shared" si="2044"/>
        <v>21:0219</v>
      </c>
      <c r="E14076" t="s">
        <v>54334</v>
      </c>
      <c r="F14076" t="s">
        <v>54335</v>
      </c>
      <c r="H14076">
        <v>62.910147600000002</v>
      </c>
      <c r="I14076">
        <v>-130.731065</v>
      </c>
      <c r="J14076" s="1" t="str">
        <f t="shared" si="2045"/>
        <v>Fluid (stream)</v>
      </c>
      <c r="K14076" s="1" t="str">
        <f t="shared" si="2046"/>
        <v>Untreated Water</v>
      </c>
      <c r="O14076">
        <v>2.5000000000000001E-2</v>
      </c>
      <c r="P14076">
        <v>150</v>
      </c>
      <c r="Q14076">
        <v>6.8</v>
      </c>
    </row>
    <row r="14077" spans="1:17" hidden="1" x14ac:dyDescent="0.3">
      <c r="A14077" t="s">
        <v>54336</v>
      </c>
      <c r="B14077" t="s">
        <v>54337</v>
      </c>
      <c r="C14077" s="1" t="str">
        <f t="shared" si="2043"/>
        <v>21:0763</v>
      </c>
      <c r="D14077" s="1" t="str">
        <f t="shared" si="2044"/>
        <v>21:0219</v>
      </c>
      <c r="E14077" t="s">
        <v>54338</v>
      </c>
      <c r="F14077" t="s">
        <v>54339</v>
      </c>
      <c r="H14077">
        <v>62.9072095</v>
      </c>
      <c r="I14077">
        <v>-130.66872670000001</v>
      </c>
      <c r="J14077" s="1" t="str">
        <f t="shared" si="2045"/>
        <v>Fluid (stream)</v>
      </c>
      <c r="K14077" s="1" t="str">
        <f t="shared" si="2046"/>
        <v>Untreated Water</v>
      </c>
    </row>
    <row r="14078" spans="1:17" hidden="1" x14ac:dyDescent="0.3">
      <c r="A14078" t="s">
        <v>54340</v>
      </c>
      <c r="B14078" t="s">
        <v>54341</v>
      </c>
      <c r="C14078" s="1" t="str">
        <f t="shared" si="2043"/>
        <v>21:0763</v>
      </c>
      <c r="D14078" s="1" t="str">
        <f t="shared" si="2044"/>
        <v>21:0219</v>
      </c>
      <c r="E14078" t="s">
        <v>54342</v>
      </c>
      <c r="F14078" t="s">
        <v>54343</v>
      </c>
      <c r="H14078">
        <v>62.914322900000002</v>
      </c>
      <c r="I14078">
        <v>-130.6105949</v>
      </c>
      <c r="J14078" s="1" t="str">
        <f t="shared" si="2045"/>
        <v>Fluid (stream)</v>
      </c>
      <c r="K14078" s="1" t="str">
        <f t="shared" si="2046"/>
        <v>Untreated Water</v>
      </c>
      <c r="O14078">
        <v>2.5000000000000001E-2</v>
      </c>
      <c r="P14078">
        <v>70</v>
      </c>
      <c r="Q14078">
        <v>6</v>
      </c>
    </row>
    <row r="14079" spans="1:17" hidden="1" x14ac:dyDescent="0.3">
      <c r="A14079" t="s">
        <v>54344</v>
      </c>
      <c r="B14079" t="s">
        <v>54345</v>
      </c>
      <c r="C14079" s="1" t="str">
        <f t="shared" si="2043"/>
        <v>21:0763</v>
      </c>
      <c r="D14079" s="1" t="str">
        <f t="shared" si="2044"/>
        <v>21:0219</v>
      </c>
      <c r="E14079" t="s">
        <v>54346</v>
      </c>
      <c r="F14079" t="s">
        <v>54347</v>
      </c>
      <c r="H14079">
        <v>62.943817500000002</v>
      </c>
      <c r="I14079">
        <v>-130.6330097</v>
      </c>
      <c r="J14079" s="1" t="str">
        <f t="shared" si="2045"/>
        <v>Fluid (stream)</v>
      </c>
      <c r="K14079" s="1" t="str">
        <f t="shared" si="2046"/>
        <v>Untreated Water</v>
      </c>
      <c r="O14079">
        <v>2.5000000000000001E-2</v>
      </c>
      <c r="P14079">
        <v>70</v>
      </c>
      <c r="Q14079">
        <v>6.5</v>
      </c>
    </row>
    <row r="14080" spans="1:17" hidden="1" x14ac:dyDescent="0.3">
      <c r="A14080" t="s">
        <v>54348</v>
      </c>
      <c r="B14080" t="s">
        <v>54349</v>
      </c>
      <c r="C14080" s="1" t="str">
        <f t="shared" si="2043"/>
        <v>21:0763</v>
      </c>
      <c r="D14080" s="1" t="str">
        <f t="shared" si="2044"/>
        <v>21:0219</v>
      </c>
      <c r="E14080" t="s">
        <v>54350</v>
      </c>
      <c r="F14080" t="s">
        <v>54351</v>
      </c>
      <c r="H14080">
        <v>62.949396900000004</v>
      </c>
      <c r="I14080">
        <v>-130.61313480000001</v>
      </c>
      <c r="J14080" s="1" t="str">
        <f t="shared" si="2045"/>
        <v>Fluid (stream)</v>
      </c>
      <c r="K14080" s="1" t="str">
        <f t="shared" si="2046"/>
        <v>Untreated Water</v>
      </c>
      <c r="O14080">
        <v>2.5000000000000001E-2</v>
      </c>
      <c r="P14080">
        <v>60</v>
      </c>
      <c r="Q14080">
        <v>6.4</v>
      </c>
    </row>
    <row r="14081" spans="1:17" hidden="1" x14ac:dyDescent="0.3">
      <c r="A14081" t="s">
        <v>54352</v>
      </c>
      <c r="B14081" t="s">
        <v>54353</v>
      </c>
      <c r="C14081" s="1" t="str">
        <f t="shared" si="2043"/>
        <v>21:0763</v>
      </c>
      <c r="D14081" s="1" t="str">
        <f t="shared" si="2044"/>
        <v>21:0219</v>
      </c>
      <c r="E14081" t="s">
        <v>54354</v>
      </c>
      <c r="F14081" t="s">
        <v>54355</v>
      </c>
      <c r="H14081">
        <v>62.963612699999999</v>
      </c>
      <c r="I14081">
        <v>-130.62608710000001</v>
      </c>
      <c r="J14081" s="1" t="str">
        <f t="shared" si="2045"/>
        <v>Fluid (stream)</v>
      </c>
      <c r="K14081" s="1" t="str">
        <f t="shared" si="2046"/>
        <v>Untreated Water</v>
      </c>
      <c r="O14081">
        <v>2.5000000000000001E-2</v>
      </c>
      <c r="P14081">
        <v>90</v>
      </c>
      <c r="Q14081">
        <v>6.6</v>
      </c>
    </row>
    <row r="14082" spans="1:17" hidden="1" x14ac:dyDescent="0.3">
      <c r="A14082" t="s">
        <v>54356</v>
      </c>
      <c r="B14082" t="s">
        <v>54357</v>
      </c>
      <c r="C14082" s="1" t="str">
        <f t="shared" si="2043"/>
        <v>21:0763</v>
      </c>
      <c r="D14082" s="1" t="str">
        <f t="shared" si="2044"/>
        <v>21:0219</v>
      </c>
      <c r="E14082" t="s">
        <v>54358</v>
      </c>
      <c r="F14082" t="s">
        <v>54359</v>
      </c>
      <c r="H14082">
        <v>62.985832600000002</v>
      </c>
      <c r="I14082">
        <v>-130.64933009999999</v>
      </c>
      <c r="J14082" s="1" t="str">
        <f t="shared" si="2045"/>
        <v>Fluid (stream)</v>
      </c>
      <c r="K14082" s="1" t="str">
        <f t="shared" si="2046"/>
        <v>Untreated Water</v>
      </c>
      <c r="O14082">
        <v>2.5000000000000001E-2</v>
      </c>
      <c r="P14082">
        <v>200</v>
      </c>
      <c r="Q14082">
        <v>6.8</v>
      </c>
    </row>
    <row r="14083" spans="1:17" hidden="1" x14ac:dyDescent="0.3">
      <c r="A14083" t="s">
        <v>54360</v>
      </c>
      <c r="B14083" t="s">
        <v>54361</v>
      </c>
      <c r="C14083" s="1" t="str">
        <f t="shared" si="2043"/>
        <v>21:0763</v>
      </c>
      <c r="D14083" s="1" t="str">
        <f t="shared" si="2044"/>
        <v>21:0219</v>
      </c>
      <c r="E14083" t="s">
        <v>54362</v>
      </c>
      <c r="F14083" t="s">
        <v>54363</v>
      </c>
      <c r="H14083">
        <v>62.996880400000002</v>
      </c>
      <c r="I14083">
        <v>-130.64580710000001</v>
      </c>
      <c r="J14083" s="1" t="str">
        <f t="shared" si="2045"/>
        <v>Fluid (stream)</v>
      </c>
      <c r="K14083" s="1" t="str">
        <f t="shared" si="2046"/>
        <v>Untreated Water</v>
      </c>
      <c r="O14083">
        <v>0.75</v>
      </c>
      <c r="P14083">
        <v>130</v>
      </c>
      <c r="Q14083">
        <v>3.2</v>
      </c>
    </row>
    <row r="14084" spans="1:17" hidden="1" x14ac:dyDescent="0.3">
      <c r="A14084" t="s">
        <v>54364</v>
      </c>
      <c r="B14084" t="s">
        <v>54365</v>
      </c>
      <c r="C14084" s="1" t="str">
        <f t="shared" si="2043"/>
        <v>21:0763</v>
      </c>
      <c r="D14084" s="1" t="str">
        <f t="shared" si="2044"/>
        <v>21:0219</v>
      </c>
      <c r="E14084" t="s">
        <v>54366</v>
      </c>
      <c r="F14084" t="s">
        <v>54367</v>
      </c>
      <c r="H14084">
        <v>62.986483499999999</v>
      </c>
      <c r="I14084">
        <v>-130.68394799999999</v>
      </c>
      <c r="J14084" s="1" t="str">
        <f t="shared" si="2045"/>
        <v>Fluid (stream)</v>
      </c>
      <c r="K14084" s="1" t="str">
        <f t="shared" si="2046"/>
        <v>Untreated Water</v>
      </c>
      <c r="O14084">
        <v>2.5000000000000001E-2</v>
      </c>
      <c r="P14084">
        <v>210</v>
      </c>
      <c r="Q14084">
        <v>6.2</v>
      </c>
    </row>
    <row r="14085" spans="1:17" hidden="1" x14ac:dyDescent="0.3">
      <c r="A14085" t="s">
        <v>54368</v>
      </c>
      <c r="B14085" t="s">
        <v>54369</v>
      </c>
      <c r="C14085" s="1" t="str">
        <f t="shared" si="2043"/>
        <v>21:0763</v>
      </c>
      <c r="D14085" s="1" t="str">
        <f t="shared" si="2044"/>
        <v>21:0219</v>
      </c>
      <c r="E14085" t="s">
        <v>54370</v>
      </c>
      <c r="F14085" t="s">
        <v>54371</v>
      </c>
      <c r="H14085">
        <v>62.990502499999998</v>
      </c>
      <c r="I14085">
        <v>-130.69322080000001</v>
      </c>
      <c r="J14085" s="1" t="str">
        <f t="shared" si="2045"/>
        <v>Fluid (stream)</v>
      </c>
      <c r="K14085" s="1" t="str">
        <f t="shared" si="2046"/>
        <v>Untreated Water</v>
      </c>
      <c r="O14085">
        <v>2.5000000000000001E-2</v>
      </c>
      <c r="P14085">
        <v>150</v>
      </c>
      <c r="Q14085">
        <v>6.4</v>
      </c>
    </row>
    <row r="14086" spans="1:17" hidden="1" x14ac:dyDescent="0.3">
      <c r="A14086" t="s">
        <v>54372</v>
      </c>
      <c r="B14086" t="s">
        <v>54373</v>
      </c>
      <c r="C14086" s="1" t="str">
        <f t="shared" si="2043"/>
        <v>21:0763</v>
      </c>
      <c r="D14086" s="1" t="str">
        <f t="shared" si="2044"/>
        <v>21:0219</v>
      </c>
      <c r="E14086" t="s">
        <v>54374</v>
      </c>
      <c r="F14086" t="s">
        <v>54375</v>
      </c>
      <c r="H14086">
        <v>62.986374699999999</v>
      </c>
      <c r="I14086">
        <v>-130.69754119999999</v>
      </c>
      <c r="J14086" s="1" t="str">
        <f t="shared" si="2045"/>
        <v>Fluid (stream)</v>
      </c>
      <c r="K14086" s="1" t="str">
        <f t="shared" si="2046"/>
        <v>Untreated Water</v>
      </c>
      <c r="O14086">
        <v>2.5000000000000001E-2</v>
      </c>
      <c r="P14086">
        <v>160</v>
      </c>
      <c r="Q14086">
        <v>6.4</v>
      </c>
    </row>
    <row r="14087" spans="1:17" hidden="1" x14ac:dyDescent="0.3">
      <c r="A14087" t="s">
        <v>54376</v>
      </c>
      <c r="B14087" t="s">
        <v>54377</v>
      </c>
      <c r="C14087" s="1" t="str">
        <f t="shared" si="2043"/>
        <v>21:0763</v>
      </c>
      <c r="D14087" s="1" t="str">
        <f>HYPERLINK("http://geochem.nrcan.gc.ca/cdogs/content/svy/svy_e.htm", "")</f>
        <v/>
      </c>
      <c r="G14087" s="1" t="str">
        <f>HYPERLINK("http://geochem.nrcan.gc.ca/cdogs/content/cr_/cr_00088_e.htm", "88")</f>
        <v>88</v>
      </c>
      <c r="J14087" t="s">
        <v>11453</v>
      </c>
      <c r="K14087" t="s">
        <v>11454</v>
      </c>
      <c r="O14087">
        <v>0.06</v>
      </c>
      <c r="P14087">
        <v>80</v>
      </c>
      <c r="Q14087">
        <v>6.8</v>
      </c>
    </row>
    <row r="14088" spans="1:17" hidden="1" x14ac:dyDescent="0.3">
      <c r="A14088" t="s">
        <v>54378</v>
      </c>
      <c r="B14088" t="s">
        <v>54379</v>
      </c>
      <c r="C14088" s="1" t="str">
        <f t="shared" si="2043"/>
        <v>21:0763</v>
      </c>
      <c r="D14088" s="1" t="str">
        <f t="shared" ref="D14088:D14099" si="2047">HYPERLINK("http://geochem.nrcan.gc.ca/cdogs/content/svy/svy210219_e.htm", "21:0219")</f>
        <v>21:0219</v>
      </c>
      <c r="E14088" t="s">
        <v>54380</v>
      </c>
      <c r="F14088" t="s">
        <v>54381</v>
      </c>
      <c r="H14088">
        <v>62.9694918</v>
      </c>
      <c r="I14088">
        <v>-130.6866589</v>
      </c>
      <c r="J14088" s="1" t="str">
        <f t="shared" ref="J14088:J14099" si="2048">HYPERLINK("http://geochem.nrcan.gc.ca/cdogs/content/kwd/kwd020018_e.htm", "Fluid (stream)")</f>
        <v>Fluid (stream)</v>
      </c>
      <c r="K14088" s="1" t="str">
        <f t="shared" ref="K14088:K14099" si="2049">HYPERLINK("http://geochem.nrcan.gc.ca/cdogs/content/kwd/kwd080007_e.htm", "Untreated Water")</f>
        <v>Untreated Water</v>
      </c>
      <c r="O14088">
        <v>0.81</v>
      </c>
      <c r="P14088">
        <v>140</v>
      </c>
      <c r="Q14088">
        <v>7.1</v>
      </c>
    </row>
    <row r="14089" spans="1:17" hidden="1" x14ac:dyDescent="0.3">
      <c r="A14089" t="s">
        <v>54382</v>
      </c>
      <c r="B14089" t="s">
        <v>54383</v>
      </c>
      <c r="C14089" s="1" t="str">
        <f t="shared" si="2043"/>
        <v>21:0763</v>
      </c>
      <c r="D14089" s="1" t="str">
        <f t="shared" si="2047"/>
        <v>21:0219</v>
      </c>
      <c r="E14089" t="s">
        <v>54384</v>
      </c>
      <c r="F14089" t="s">
        <v>54385</v>
      </c>
      <c r="H14089">
        <v>62.946489700000001</v>
      </c>
      <c r="I14089">
        <v>-130.69643149999999</v>
      </c>
      <c r="J14089" s="1" t="str">
        <f t="shared" si="2048"/>
        <v>Fluid (stream)</v>
      </c>
      <c r="K14089" s="1" t="str">
        <f t="shared" si="2049"/>
        <v>Untreated Water</v>
      </c>
      <c r="O14089">
        <v>0.69</v>
      </c>
      <c r="P14089">
        <v>150</v>
      </c>
      <c r="Q14089">
        <v>6.7</v>
      </c>
    </row>
    <row r="14090" spans="1:17" hidden="1" x14ac:dyDescent="0.3">
      <c r="A14090" t="s">
        <v>54386</v>
      </c>
      <c r="B14090" t="s">
        <v>54387</v>
      </c>
      <c r="C14090" s="1" t="str">
        <f t="shared" si="2043"/>
        <v>21:0763</v>
      </c>
      <c r="D14090" s="1" t="str">
        <f t="shared" si="2047"/>
        <v>21:0219</v>
      </c>
      <c r="E14090" t="s">
        <v>54388</v>
      </c>
      <c r="F14090" t="s">
        <v>54389</v>
      </c>
      <c r="H14090">
        <v>62.938392399999998</v>
      </c>
      <c r="I14090">
        <v>-130.74711909999999</v>
      </c>
      <c r="J14090" s="1" t="str">
        <f t="shared" si="2048"/>
        <v>Fluid (stream)</v>
      </c>
      <c r="K14090" s="1" t="str">
        <f t="shared" si="2049"/>
        <v>Untreated Water</v>
      </c>
      <c r="O14090">
        <v>0.38</v>
      </c>
      <c r="P14090">
        <v>110</v>
      </c>
      <c r="Q14090">
        <v>7.1</v>
      </c>
    </row>
    <row r="14091" spans="1:17" hidden="1" x14ac:dyDescent="0.3">
      <c r="A14091" t="s">
        <v>54390</v>
      </c>
      <c r="B14091" t="s">
        <v>54391</v>
      </c>
      <c r="C14091" s="1" t="str">
        <f t="shared" si="2043"/>
        <v>21:0763</v>
      </c>
      <c r="D14091" s="1" t="str">
        <f t="shared" si="2047"/>
        <v>21:0219</v>
      </c>
      <c r="E14091" t="s">
        <v>54392</v>
      </c>
      <c r="F14091" t="s">
        <v>54393</v>
      </c>
      <c r="H14091">
        <v>62.944957100000003</v>
      </c>
      <c r="I14091">
        <v>-130.74408109999999</v>
      </c>
      <c r="J14091" s="1" t="str">
        <f t="shared" si="2048"/>
        <v>Fluid (stream)</v>
      </c>
      <c r="K14091" s="1" t="str">
        <f t="shared" si="2049"/>
        <v>Untreated Water</v>
      </c>
      <c r="O14091">
        <v>2.5000000000000001E-2</v>
      </c>
      <c r="P14091">
        <v>210</v>
      </c>
      <c r="Q14091">
        <v>7.2</v>
      </c>
    </row>
    <row r="14092" spans="1:17" hidden="1" x14ac:dyDescent="0.3">
      <c r="A14092" t="s">
        <v>54394</v>
      </c>
      <c r="B14092" t="s">
        <v>54395</v>
      </c>
      <c r="C14092" s="1" t="str">
        <f t="shared" si="2043"/>
        <v>21:0763</v>
      </c>
      <c r="D14092" s="1" t="str">
        <f t="shared" si="2047"/>
        <v>21:0219</v>
      </c>
      <c r="E14092" t="s">
        <v>54396</v>
      </c>
      <c r="F14092" t="s">
        <v>54397</v>
      </c>
      <c r="H14092">
        <v>62.951630299999998</v>
      </c>
      <c r="I14092">
        <v>-130.7712713</v>
      </c>
      <c r="J14092" s="1" t="str">
        <f t="shared" si="2048"/>
        <v>Fluid (stream)</v>
      </c>
      <c r="K14092" s="1" t="str">
        <f t="shared" si="2049"/>
        <v>Untreated Water</v>
      </c>
      <c r="O14092">
        <v>2.5000000000000001E-2</v>
      </c>
      <c r="P14092">
        <v>60</v>
      </c>
      <c r="Q14092">
        <v>6.9</v>
      </c>
    </row>
    <row r="14093" spans="1:17" hidden="1" x14ac:dyDescent="0.3">
      <c r="A14093" t="s">
        <v>54398</v>
      </c>
      <c r="B14093" t="s">
        <v>54399</v>
      </c>
      <c r="C14093" s="1" t="str">
        <f t="shared" si="2043"/>
        <v>21:0763</v>
      </c>
      <c r="D14093" s="1" t="str">
        <f t="shared" si="2047"/>
        <v>21:0219</v>
      </c>
      <c r="E14093" t="s">
        <v>54400</v>
      </c>
      <c r="F14093" t="s">
        <v>54401</v>
      </c>
      <c r="H14093">
        <v>62.990628299999997</v>
      </c>
      <c r="I14093">
        <v>-130.77511469999999</v>
      </c>
      <c r="J14093" s="1" t="str">
        <f t="shared" si="2048"/>
        <v>Fluid (stream)</v>
      </c>
      <c r="K14093" s="1" t="str">
        <f t="shared" si="2049"/>
        <v>Untreated Water</v>
      </c>
      <c r="O14093">
        <v>2.5000000000000001E-2</v>
      </c>
      <c r="P14093">
        <v>80</v>
      </c>
      <c r="Q14093">
        <v>6.5</v>
      </c>
    </row>
    <row r="14094" spans="1:17" hidden="1" x14ac:dyDescent="0.3">
      <c r="A14094" t="s">
        <v>54402</v>
      </c>
      <c r="B14094" t="s">
        <v>54403</v>
      </c>
      <c r="C14094" s="1" t="str">
        <f t="shared" si="2043"/>
        <v>21:0763</v>
      </c>
      <c r="D14094" s="1" t="str">
        <f t="shared" si="2047"/>
        <v>21:0219</v>
      </c>
      <c r="E14094" t="s">
        <v>54400</v>
      </c>
      <c r="F14094" t="s">
        <v>54404</v>
      </c>
      <c r="H14094">
        <v>62.990628299999997</v>
      </c>
      <c r="I14094">
        <v>-130.77511469999999</v>
      </c>
      <c r="J14094" s="1" t="str">
        <f t="shared" si="2048"/>
        <v>Fluid (stream)</v>
      </c>
      <c r="K14094" s="1" t="str">
        <f t="shared" si="2049"/>
        <v>Untreated Water</v>
      </c>
      <c r="O14094">
        <v>0.08</v>
      </c>
      <c r="P14094">
        <v>80</v>
      </c>
      <c r="Q14094">
        <v>6.3</v>
      </c>
    </row>
    <row r="14095" spans="1:17" hidden="1" x14ac:dyDescent="0.3">
      <c r="A14095" t="s">
        <v>54405</v>
      </c>
      <c r="B14095" t="s">
        <v>54406</v>
      </c>
      <c r="C14095" s="1" t="str">
        <f t="shared" si="2043"/>
        <v>21:0763</v>
      </c>
      <c r="D14095" s="1" t="str">
        <f t="shared" si="2047"/>
        <v>21:0219</v>
      </c>
      <c r="E14095" t="s">
        <v>54407</v>
      </c>
      <c r="F14095" t="s">
        <v>54408</v>
      </c>
      <c r="H14095">
        <v>62.976164099999998</v>
      </c>
      <c r="I14095">
        <v>-130.82305339999999</v>
      </c>
      <c r="J14095" s="1" t="str">
        <f t="shared" si="2048"/>
        <v>Fluid (stream)</v>
      </c>
      <c r="K14095" s="1" t="str">
        <f t="shared" si="2049"/>
        <v>Untreated Water</v>
      </c>
      <c r="O14095">
        <v>0.06</v>
      </c>
      <c r="P14095">
        <v>70</v>
      </c>
      <c r="Q14095">
        <v>6.5</v>
      </c>
    </row>
    <row r="14096" spans="1:17" hidden="1" x14ac:dyDescent="0.3">
      <c r="A14096" t="s">
        <v>54409</v>
      </c>
      <c r="B14096" t="s">
        <v>54410</v>
      </c>
      <c r="C14096" s="1" t="str">
        <f t="shared" si="2043"/>
        <v>21:0763</v>
      </c>
      <c r="D14096" s="1" t="str">
        <f t="shared" si="2047"/>
        <v>21:0219</v>
      </c>
      <c r="E14096" t="s">
        <v>54411</v>
      </c>
      <c r="F14096" t="s">
        <v>54412</v>
      </c>
      <c r="H14096">
        <v>62.966470700000002</v>
      </c>
      <c r="I14096">
        <v>-130.84010380000001</v>
      </c>
      <c r="J14096" s="1" t="str">
        <f t="shared" si="2048"/>
        <v>Fluid (stream)</v>
      </c>
      <c r="K14096" s="1" t="str">
        <f t="shared" si="2049"/>
        <v>Untreated Water</v>
      </c>
      <c r="O14096">
        <v>2.5000000000000001E-2</v>
      </c>
      <c r="P14096">
        <v>150</v>
      </c>
      <c r="Q14096">
        <v>6.9</v>
      </c>
    </row>
    <row r="14097" spans="1:17" hidden="1" x14ac:dyDescent="0.3">
      <c r="A14097" t="s">
        <v>54413</v>
      </c>
      <c r="B14097" t="s">
        <v>54414</v>
      </c>
      <c r="C14097" s="1" t="str">
        <f t="shared" si="2043"/>
        <v>21:0763</v>
      </c>
      <c r="D14097" s="1" t="str">
        <f t="shared" si="2047"/>
        <v>21:0219</v>
      </c>
      <c r="E14097" t="s">
        <v>54415</v>
      </c>
      <c r="F14097" t="s">
        <v>54416</v>
      </c>
      <c r="H14097">
        <v>62.985923100000001</v>
      </c>
      <c r="I14097">
        <v>-130.86977150000001</v>
      </c>
      <c r="J14097" s="1" t="str">
        <f t="shared" si="2048"/>
        <v>Fluid (stream)</v>
      </c>
      <c r="K14097" s="1" t="str">
        <f t="shared" si="2049"/>
        <v>Untreated Water</v>
      </c>
      <c r="O14097">
        <v>2.5000000000000001E-2</v>
      </c>
      <c r="P14097">
        <v>190</v>
      </c>
      <c r="Q14097">
        <v>7.4</v>
      </c>
    </row>
    <row r="14098" spans="1:17" hidden="1" x14ac:dyDescent="0.3">
      <c r="A14098" t="s">
        <v>54417</v>
      </c>
      <c r="B14098" t="s">
        <v>54418</v>
      </c>
      <c r="C14098" s="1" t="str">
        <f t="shared" si="2043"/>
        <v>21:0763</v>
      </c>
      <c r="D14098" s="1" t="str">
        <f t="shared" si="2047"/>
        <v>21:0219</v>
      </c>
      <c r="E14098" t="s">
        <v>54419</v>
      </c>
      <c r="F14098" t="s">
        <v>54420</v>
      </c>
      <c r="H14098">
        <v>62.979533400000001</v>
      </c>
      <c r="I14098">
        <v>-130.97374060000001</v>
      </c>
      <c r="J14098" s="1" t="str">
        <f t="shared" si="2048"/>
        <v>Fluid (stream)</v>
      </c>
      <c r="K14098" s="1" t="str">
        <f t="shared" si="2049"/>
        <v>Untreated Water</v>
      </c>
      <c r="O14098">
        <v>0.22</v>
      </c>
      <c r="P14098">
        <v>380</v>
      </c>
      <c r="Q14098">
        <v>7.2</v>
      </c>
    </row>
    <row r="14099" spans="1:17" hidden="1" x14ac:dyDescent="0.3">
      <c r="A14099" t="s">
        <v>54421</v>
      </c>
      <c r="B14099" t="s">
        <v>54422</v>
      </c>
      <c r="C14099" s="1" t="str">
        <f t="shared" si="2043"/>
        <v>21:0763</v>
      </c>
      <c r="D14099" s="1" t="str">
        <f t="shared" si="2047"/>
        <v>21:0219</v>
      </c>
      <c r="E14099" t="s">
        <v>54423</v>
      </c>
      <c r="F14099" t="s">
        <v>54424</v>
      </c>
      <c r="H14099">
        <v>62.951205600000002</v>
      </c>
      <c r="I14099">
        <v>-130.9666852</v>
      </c>
      <c r="J14099" s="1" t="str">
        <f t="shared" si="2048"/>
        <v>Fluid (stream)</v>
      </c>
      <c r="K14099" s="1" t="str">
        <f t="shared" si="2049"/>
        <v>Untreated Water</v>
      </c>
      <c r="O14099">
        <v>0.13</v>
      </c>
      <c r="P14099">
        <v>180</v>
      </c>
      <c r="Q14099">
        <v>7.5</v>
      </c>
    </row>
    <row r="14100" spans="1:17" hidden="1" x14ac:dyDescent="0.3">
      <c r="A14100" t="s">
        <v>54425</v>
      </c>
      <c r="B14100" t="s">
        <v>54426</v>
      </c>
      <c r="C14100" s="1" t="str">
        <f t="shared" si="2043"/>
        <v>21:0763</v>
      </c>
      <c r="D14100" s="1" t="str">
        <f>HYPERLINK("http://geochem.nrcan.gc.ca/cdogs/content/svy/svy_e.htm", "")</f>
        <v/>
      </c>
      <c r="G14100" s="1" t="str">
        <f>HYPERLINK("http://geochem.nrcan.gc.ca/cdogs/content/cr_/cr_00089_e.htm", "89")</f>
        <v>89</v>
      </c>
      <c r="J14100" t="s">
        <v>11453</v>
      </c>
      <c r="K14100" t="s">
        <v>11454</v>
      </c>
      <c r="O14100">
        <v>3.53</v>
      </c>
      <c r="P14100">
        <v>200</v>
      </c>
      <c r="Q14100">
        <v>7.1</v>
      </c>
    </row>
    <row r="14101" spans="1:17" hidden="1" x14ac:dyDescent="0.3">
      <c r="A14101" t="s">
        <v>54427</v>
      </c>
      <c r="B14101" t="s">
        <v>54428</v>
      </c>
      <c r="C14101" s="1" t="str">
        <f t="shared" si="2043"/>
        <v>21:0763</v>
      </c>
      <c r="D14101" s="1" t="str">
        <f t="shared" ref="D14101:D14113" si="2050">HYPERLINK("http://geochem.nrcan.gc.ca/cdogs/content/svy/svy210219_e.htm", "21:0219")</f>
        <v>21:0219</v>
      </c>
      <c r="E14101" t="s">
        <v>54429</v>
      </c>
      <c r="F14101" t="s">
        <v>54430</v>
      </c>
      <c r="H14101">
        <v>62.946577699999999</v>
      </c>
      <c r="I14101">
        <v>-130.9220205</v>
      </c>
      <c r="J14101" s="1" t="str">
        <f t="shared" ref="J14101:J14113" si="2051">HYPERLINK("http://geochem.nrcan.gc.ca/cdogs/content/kwd/kwd020018_e.htm", "Fluid (stream)")</f>
        <v>Fluid (stream)</v>
      </c>
      <c r="K14101" s="1" t="str">
        <f t="shared" ref="K14101:K14113" si="2052">HYPERLINK("http://geochem.nrcan.gc.ca/cdogs/content/kwd/kwd080007_e.htm", "Untreated Water")</f>
        <v>Untreated Water</v>
      </c>
      <c r="O14101">
        <v>2.5000000000000001E-2</v>
      </c>
      <c r="P14101">
        <v>130</v>
      </c>
      <c r="Q14101">
        <v>7.3</v>
      </c>
    </row>
    <row r="14102" spans="1:17" hidden="1" x14ac:dyDescent="0.3">
      <c r="A14102" t="s">
        <v>54431</v>
      </c>
      <c r="B14102" t="s">
        <v>54432</v>
      </c>
      <c r="C14102" s="1" t="str">
        <f t="shared" si="2043"/>
        <v>21:0763</v>
      </c>
      <c r="D14102" s="1" t="str">
        <f t="shared" si="2050"/>
        <v>21:0219</v>
      </c>
      <c r="E14102" t="s">
        <v>54433</v>
      </c>
      <c r="F14102" t="s">
        <v>54434</v>
      </c>
      <c r="H14102">
        <v>62.938166600000002</v>
      </c>
      <c r="I14102">
        <v>-130.9790337</v>
      </c>
      <c r="J14102" s="1" t="str">
        <f t="shared" si="2051"/>
        <v>Fluid (stream)</v>
      </c>
      <c r="K14102" s="1" t="str">
        <f t="shared" si="2052"/>
        <v>Untreated Water</v>
      </c>
    </row>
    <row r="14103" spans="1:17" hidden="1" x14ac:dyDescent="0.3">
      <c r="A14103" t="s">
        <v>54435</v>
      </c>
      <c r="B14103" t="s">
        <v>54436</v>
      </c>
      <c r="C14103" s="1" t="str">
        <f t="shared" si="2043"/>
        <v>21:0763</v>
      </c>
      <c r="D14103" s="1" t="str">
        <f t="shared" si="2050"/>
        <v>21:0219</v>
      </c>
      <c r="E14103" t="s">
        <v>54437</v>
      </c>
      <c r="F14103" t="s">
        <v>54438</v>
      </c>
      <c r="H14103">
        <v>62.9244062</v>
      </c>
      <c r="I14103">
        <v>-130.8572782</v>
      </c>
      <c r="J14103" s="1" t="str">
        <f t="shared" si="2051"/>
        <v>Fluid (stream)</v>
      </c>
      <c r="K14103" s="1" t="str">
        <f t="shared" si="2052"/>
        <v>Untreated Water</v>
      </c>
      <c r="O14103">
        <v>2.81</v>
      </c>
      <c r="P14103">
        <v>320</v>
      </c>
      <c r="Q14103">
        <v>7.5</v>
      </c>
    </row>
    <row r="14104" spans="1:17" hidden="1" x14ac:dyDescent="0.3">
      <c r="A14104" t="s">
        <v>54439</v>
      </c>
      <c r="B14104" t="s">
        <v>54440</v>
      </c>
      <c r="C14104" s="1" t="str">
        <f t="shared" si="2043"/>
        <v>21:0763</v>
      </c>
      <c r="D14104" s="1" t="str">
        <f t="shared" si="2050"/>
        <v>21:0219</v>
      </c>
      <c r="E14104" t="s">
        <v>54441</v>
      </c>
      <c r="F14104" t="s">
        <v>54442</v>
      </c>
      <c r="H14104">
        <v>62.916423000000002</v>
      </c>
      <c r="I14104">
        <v>-130.9276256</v>
      </c>
      <c r="J14104" s="1" t="str">
        <f t="shared" si="2051"/>
        <v>Fluid (stream)</v>
      </c>
      <c r="K14104" s="1" t="str">
        <f t="shared" si="2052"/>
        <v>Untreated Water</v>
      </c>
      <c r="O14104">
        <v>0.4</v>
      </c>
      <c r="P14104">
        <v>200</v>
      </c>
      <c r="Q14104">
        <v>7.4</v>
      </c>
    </row>
    <row r="14105" spans="1:17" hidden="1" x14ac:dyDescent="0.3">
      <c r="A14105" t="s">
        <v>54443</v>
      </c>
      <c r="B14105" t="s">
        <v>54444</v>
      </c>
      <c r="C14105" s="1" t="str">
        <f t="shared" si="2043"/>
        <v>21:0763</v>
      </c>
      <c r="D14105" s="1" t="str">
        <f t="shared" si="2050"/>
        <v>21:0219</v>
      </c>
      <c r="E14105" t="s">
        <v>54445</v>
      </c>
      <c r="F14105" t="s">
        <v>54446</v>
      </c>
      <c r="H14105">
        <v>62.908767500000003</v>
      </c>
      <c r="I14105">
        <v>-130.9049153</v>
      </c>
      <c r="J14105" s="1" t="str">
        <f t="shared" si="2051"/>
        <v>Fluid (stream)</v>
      </c>
      <c r="K14105" s="1" t="str">
        <f t="shared" si="2052"/>
        <v>Untreated Water</v>
      </c>
      <c r="O14105">
        <v>0.09</v>
      </c>
      <c r="P14105">
        <v>300</v>
      </c>
      <c r="Q14105">
        <v>7</v>
      </c>
    </row>
    <row r="14106" spans="1:17" hidden="1" x14ac:dyDescent="0.3">
      <c r="A14106" t="s">
        <v>54447</v>
      </c>
      <c r="B14106" t="s">
        <v>54448</v>
      </c>
      <c r="C14106" s="1" t="str">
        <f t="shared" ref="C14106:C14169" si="2053">HYPERLINK("http://geochem.nrcan.gc.ca/cdogs/content/bdl/bdl210763_e.htm", "21:0763")</f>
        <v>21:0763</v>
      </c>
      <c r="D14106" s="1" t="str">
        <f t="shared" si="2050"/>
        <v>21:0219</v>
      </c>
      <c r="E14106" t="s">
        <v>54449</v>
      </c>
      <c r="F14106" t="s">
        <v>54450</v>
      </c>
      <c r="H14106">
        <v>62.896455799999998</v>
      </c>
      <c r="I14106">
        <v>-130.91366070000001</v>
      </c>
      <c r="J14106" s="1" t="str">
        <f t="shared" si="2051"/>
        <v>Fluid (stream)</v>
      </c>
      <c r="K14106" s="1" t="str">
        <f t="shared" si="2052"/>
        <v>Untreated Water</v>
      </c>
      <c r="O14106">
        <v>0.5</v>
      </c>
      <c r="P14106">
        <v>380</v>
      </c>
      <c r="Q14106">
        <v>6.9</v>
      </c>
    </row>
    <row r="14107" spans="1:17" hidden="1" x14ac:dyDescent="0.3">
      <c r="A14107" t="s">
        <v>54451</v>
      </c>
      <c r="B14107" t="s">
        <v>54452</v>
      </c>
      <c r="C14107" s="1" t="str">
        <f t="shared" si="2053"/>
        <v>21:0763</v>
      </c>
      <c r="D14107" s="1" t="str">
        <f t="shared" si="2050"/>
        <v>21:0219</v>
      </c>
      <c r="E14107" t="s">
        <v>54453</v>
      </c>
      <c r="F14107" t="s">
        <v>54454</v>
      </c>
      <c r="H14107">
        <v>62.839026599999997</v>
      </c>
      <c r="I14107">
        <v>-131.04955340000001</v>
      </c>
      <c r="J14107" s="1" t="str">
        <f t="shared" si="2051"/>
        <v>Fluid (stream)</v>
      </c>
      <c r="K14107" s="1" t="str">
        <f t="shared" si="2052"/>
        <v>Untreated Water</v>
      </c>
      <c r="O14107">
        <v>7.5</v>
      </c>
      <c r="P14107">
        <v>620</v>
      </c>
      <c r="Q14107">
        <v>7.7</v>
      </c>
    </row>
    <row r="14108" spans="1:17" hidden="1" x14ac:dyDescent="0.3">
      <c r="A14108" t="s">
        <v>54455</v>
      </c>
      <c r="B14108" t="s">
        <v>54456</v>
      </c>
      <c r="C14108" s="1" t="str">
        <f t="shared" si="2053"/>
        <v>21:0763</v>
      </c>
      <c r="D14108" s="1" t="str">
        <f t="shared" si="2050"/>
        <v>21:0219</v>
      </c>
      <c r="E14108" t="s">
        <v>54457</v>
      </c>
      <c r="F14108" t="s">
        <v>54458</v>
      </c>
      <c r="H14108">
        <v>62.8348297</v>
      </c>
      <c r="I14108">
        <v>-131.02498790000001</v>
      </c>
      <c r="J14108" s="1" t="str">
        <f t="shared" si="2051"/>
        <v>Fluid (stream)</v>
      </c>
      <c r="K14108" s="1" t="str">
        <f t="shared" si="2052"/>
        <v>Untreated Water</v>
      </c>
    </row>
    <row r="14109" spans="1:17" hidden="1" x14ac:dyDescent="0.3">
      <c r="A14109" t="s">
        <v>54459</v>
      </c>
      <c r="B14109" t="s">
        <v>54460</v>
      </c>
      <c r="C14109" s="1" t="str">
        <f t="shared" si="2053"/>
        <v>21:0763</v>
      </c>
      <c r="D14109" s="1" t="str">
        <f t="shared" si="2050"/>
        <v>21:0219</v>
      </c>
      <c r="E14109" t="s">
        <v>54461</v>
      </c>
      <c r="F14109" t="s">
        <v>54462</v>
      </c>
      <c r="H14109">
        <v>62.842071799999999</v>
      </c>
      <c r="I14109">
        <v>-130.97918730000001</v>
      </c>
      <c r="J14109" s="1" t="str">
        <f t="shared" si="2051"/>
        <v>Fluid (stream)</v>
      </c>
      <c r="K14109" s="1" t="str">
        <f t="shared" si="2052"/>
        <v>Untreated Water</v>
      </c>
      <c r="O14109">
        <v>0.22</v>
      </c>
      <c r="P14109">
        <v>150</v>
      </c>
      <c r="Q14109">
        <v>7.4</v>
      </c>
    </row>
    <row r="14110" spans="1:17" hidden="1" x14ac:dyDescent="0.3">
      <c r="A14110" t="s">
        <v>54463</v>
      </c>
      <c r="B14110" t="s">
        <v>54464</v>
      </c>
      <c r="C14110" s="1" t="str">
        <f t="shared" si="2053"/>
        <v>21:0763</v>
      </c>
      <c r="D14110" s="1" t="str">
        <f t="shared" si="2050"/>
        <v>21:0219</v>
      </c>
      <c r="E14110" t="s">
        <v>54465</v>
      </c>
      <c r="F14110" t="s">
        <v>54466</v>
      </c>
      <c r="H14110">
        <v>62.851372599999998</v>
      </c>
      <c r="I14110">
        <v>-130.9503393</v>
      </c>
      <c r="J14110" s="1" t="str">
        <f t="shared" si="2051"/>
        <v>Fluid (stream)</v>
      </c>
      <c r="K14110" s="1" t="str">
        <f t="shared" si="2052"/>
        <v>Untreated Water</v>
      </c>
      <c r="O14110">
        <v>1.88</v>
      </c>
      <c r="P14110">
        <v>280</v>
      </c>
      <c r="Q14110">
        <v>7.6</v>
      </c>
    </row>
    <row r="14111" spans="1:17" hidden="1" x14ac:dyDescent="0.3">
      <c r="A14111" t="s">
        <v>54467</v>
      </c>
      <c r="B14111" t="s">
        <v>54468</v>
      </c>
      <c r="C14111" s="1" t="str">
        <f t="shared" si="2053"/>
        <v>21:0763</v>
      </c>
      <c r="D14111" s="1" t="str">
        <f t="shared" si="2050"/>
        <v>21:0219</v>
      </c>
      <c r="E14111" t="s">
        <v>54469</v>
      </c>
      <c r="F14111" t="s">
        <v>54470</v>
      </c>
      <c r="H14111">
        <v>62.873605499999996</v>
      </c>
      <c r="I14111">
        <v>-131.01721800000001</v>
      </c>
      <c r="J14111" s="1" t="str">
        <f t="shared" si="2051"/>
        <v>Fluid (stream)</v>
      </c>
      <c r="K14111" s="1" t="str">
        <f t="shared" si="2052"/>
        <v>Untreated Water</v>
      </c>
      <c r="O14111">
        <v>0.11</v>
      </c>
      <c r="P14111">
        <v>200</v>
      </c>
      <c r="Q14111">
        <v>6.9</v>
      </c>
    </row>
    <row r="14112" spans="1:17" hidden="1" x14ac:dyDescent="0.3">
      <c r="A14112" t="s">
        <v>54471</v>
      </c>
      <c r="B14112" t="s">
        <v>54472</v>
      </c>
      <c r="C14112" s="1" t="str">
        <f t="shared" si="2053"/>
        <v>21:0763</v>
      </c>
      <c r="D14112" s="1" t="str">
        <f t="shared" si="2050"/>
        <v>21:0219</v>
      </c>
      <c r="E14112" t="s">
        <v>54473</v>
      </c>
      <c r="F14112" t="s">
        <v>54474</v>
      </c>
      <c r="H14112">
        <v>62.875717999999999</v>
      </c>
      <c r="I14112">
        <v>-130.98098150000001</v>
      </c>
      <c r="J14112" s="1" t="str">
        <f t="shared" si="2051"/>
        <v>Fluid (stream)</v>
      </c>
      <c r="K14112" s="1" t="str">
        <f t="shared" si="2052"/>
        <v>Untreated Water</v>
      </c>
      <c r="O14112">
        <v>1.91</v>
      </c>
      <c r="P14112">
        <v>300</v>
      </c>
      <c r="Q14112">
        <v>7.2</v>
      </c>
    </row>
    <row r="14113" spans="1:17" hidden="1" x14ac:dyDescent="0.3">
      <c r="A14113" t="s">
        <v>54475</v>
      </c>
      <c r="B14113" t="s">
        <v>54476</v>
      </c>
      <c r="C14113" s="1" t="str">
        <f t="shared" si="2053"/>
        <v>21:0763</v>
      </c>
      <c r="D14113" s="1" t="str">
        <f t="shared" si="2050"/>
        <v>21:0219</v>
      </c>
      <c r="E14113" t="s">
        <v>54477</v>
      </c>
      <c r="F14113" t="s">
        <v>54478</v>
      </c>
      <c r="H14113">
        <v>62.8924193</v>
      </c>
      <c r="I14113">
        <v>-130.9681377</v>
      </c>
      <c r="J14113" s="1" t="str">
        <f t="shared" si="2051"/>
        <v>Fluid (stream)</v>
      </c>
      <c r="K14113" s="1" t="str">
        <f t="shared" si="2052"/>
        <v>Untreated Water</v>
      </c>
      <c r="O14113">
        <v>2.81</v>
      </c>
      <c r="P14113">
        <v>400</v>
      </c>
      <c r="Q14113">
        <v>7.1</v>
      </c>
    </row>
    <row r="14114" spans="1:17" hidden="1" x14ac:dyDescent="0.3">
      <c r="A14114" t="s">
        <v>54479</v>
      </c>
      <c r="B14114" t="s">
        <v>54480</v>
      </c>
      <c r="C14114" s="1" t="str">
        <f t="shared" si="2053"/>
        <v>21:0763</v>
      </c>
      <c r="D14114" s="1" t="str">
        <f>HYPERLINK("http://geochem.nrcan.gc.ca/cdogs/content/svy/svy_e.htm", "")</f>
        <v/>
      </c>
      <c r="G14114" s="1" t="str">
        <f>HYPERLINK("http://geochem.nrcan.gc.ca/cdogs/content/cr_/cr_00088_e.htm", "88")</f>
        <v>88</v>
      </c>
      <c r="J14114" t="s">
        <v>11453</v>
      </c>
      <c r="K14114" t="s">
        <v>11454</v>
      </c>
      <c r="O14114">
        <v>0.05</v>
      </c>
      <c r="P14114">
        <v>110</v>
      </c>
      <c r="Q14114">
        <v>7.2</v>
      </c>
    </row>
    <row r="14115" spans="1:17" hidden="1" x14ac:dyDescent="0.3">
      <c r="A14115" t="s">
        <v>54481</v>
      </c>
      <c r="B14115" t="s">
        <v>54482</v>
      </c>
      <c r="C14115" s="1" t="str">
        <f t="shared" si="2053"/>
        <v>21:0763</v>
      </c>
      <c r="D14115" s="1" t="str">
        <f t="shared" ref="D14115:D14140" si="2054">HYPERLINK("http://geochem.nrcan.gc.ca/cdogs/content/svy/svy210219_e.htm", "21:0219")</f>
        <v>21:0219</v>
      </c>
      <c r="E14115" t="s">
        <v>54477</v>
      </c>
      <c r="F14115" t="s">
        <v>54483</v>
      </c>
      <c r="H14115">
        <v>62.8924193</v>
      </c>
      <c r="I14115">
        <v>-130.9681377</v>
      </c>
      <c r="J14115" s="1" t="str">
        <f t="shared" ref="J14115:J14140" si="2055">HYPERLINK("http://geochem.nrcan.gc.ca/cdogs/content/kwd/kwd020018_e.htm", "Fluid (stream)")</f>
        <v>Fluid (stream)</v>
      </c>
      <c r="K14115" s="1" t="str">
        <f t="shared" ref="K14115:K14140" si="2056">HYPERLINK("http://geochem.nrcan.gc.ca/cdogs/content/kwd/kwd080007_e.htm", "Untreated Water")</f>
        <v>Untreated Water</v>
      </c>
      <c r="O14115">
        <v>3.24</v>
      </c>
      <c r="P14115">
        <v>350</v>
      </c>
      <c r="Q14115">
        <v>7.1</v>
      </c>
    </row>
    <row r="14116" spans="1:17" hidden="1" x14ac:dyDescent="0.3">
      <c r="A14116" t="s">
        <v>54484</v>
      </c>
      <c r="B14116" t="s">
        <v>54485</v>
      </c>
      <c r="C14116" s="1" t="str">
        <f t="shared" si="2053"/>
        <v>21:0763</v>
      </c>
      <c r="D14116" s="1" t="str">
        <f t="shared" si="2054"/>
        <v>21:0219</v>
      </c>
      <c r="E14116" t="s">
        <v>54486</v>
      </c>
      <c r="F14116" t="s">
        <v>54487</v>
      </c>
      <c r="H14116">
        <v>62.890318399999998</v>
      </c>
      <c r="I14116">
        <v>-131.00443580000001</v>
      </c>
      <c r="J14116" s="1" t="str">
        <f t="shared" si="2055"/>
        <v>Fluid (stream)</v>
      </c>
      <c r="K14116" s="1" t="str">
        <f t="shared" si="2056"/>
        <v>Untreated Water</v>
      </c>
      <c r="O14116">
        <v>1.76</v>
      </c>
      <c r="P14116">
        <v>290</v>
      </c>
      <c r="Q14116">
        <v>7.4</v>
      </c>
    </row>
    <row r="14117" spans="1:17" hidden="1" x14ac:dyDescent="0.3">
      <c r="A14117" t="s">
        <v>54488</v>
      </c>
      <c r="B14117" t="s">
        <v>54489</v>
      </c>
      <c r="C14117" s="1" t="str">
        <f t="shared" si="2053"/>
        <v>21:0763</v>
      </c>
      <c r="D14117" s="1" t="str">
        <f t="shared" si="2054"/>
        <v>21:0219</v>
      </c>
      <c r="E14117" t="s">
        <v>54490</v>
      </c>
      <c r="F14117" t="s">
        <v>54491</v>
      </c>
      <c r="H14117">
        <v>62.935604900000001</v>
      </c>
      <c r="I14117">
        <v>-131.0247756</v>
      </c>
      <c r="J14117" s="1" t="str">
        <f t="shared" si="2055"/>
        <v>Fluid (stream)</v>
      </c>
      <c r="K14117" s="1" t="str">
        <f t="shared" si="2056"/>
        <v>Untreated Water</v>
      </c>
      <c r="O14117">
        <v>2</v>
      </c>
      <c r="P14117">
        <v>650</v>
      </c>
      <c r="Q14117">
        <v>7.3</v>
      </c>
    </row>
    <row r="14118" spans="1:17" hidden="1" x14ac:dyDescent="0.3">
      <c r="A14118" t="s">
        <v>54492</v>
      </c>
      <c r="B14118" t="s">
        <v>54493</v>
      </c>
      <c r="C14118" s="1" t="str">
        <f t="shared" si="2053"/>
        <v>21:0763</v>
      </c>
      <c r="D14118" s="1" t="str">
        <f t="shared" si="2054"/>
        <v>21:0219</v>
      </c>
      <c r="E14118" t="s">
        <v>54494</v>
      </c>
      <c r="F14118" t="s">
        <v>54495</v>
      </c>
      <c r="H14118">
        <v>62.960601599999997</v>
      </c>
      <c r="I14118">
        <v>-131.01474949999999</v>
      </c>
      <c r="J14118" s="1" t="str">
        <f t="shared" si="2055"/>
        <v>Fluid (stream)</v>
      </c>
      <c r="K14118" s="1" t="str">
        <f t="shared" si="2056"/>
        <v>Untreated Water</v>
      </c>
      <c r="O14118">
        <v>4.8600000000000003</v>
      </c>
      <c r="P14118">
        <v>720</v>
      </c>
      <c r="Q14118">
        <v>7.7</v>
      </c>
    </row>
    <row r="14119" spans="1:17" hidden="1" x14ac:dyDescent="0.3">
      <c r="A14119" t="s">
        <v>54496</v>
      </c>
      <c r="B14119" t="s">
        <v>54497</v>
      </c>
      <c r="C14119" s="1" t="str">
        <f t="shared" si="2053"/>
        <v>21:0763</v>
      </c>
      <c r="D14119" s="1" t="str">
        <f t="shared" si="2054"/>
        <v>21:0219</v>
      </c>
      <c r="E14119" t="s">
        <v>54498</v>
      </c>
      <c r="F14119" t="s">
        <v>54499</v>
      </c>
      <c r="H14119">
        <v>62.965992100000001</v>
      </c>
      <c r="I14119">
        <v>-131.0132662</v>
      </c>
      <c r="J14119" s="1" t="str">
        <f t="shared" si="2055"/>
        <v>Fluid (stream)</v>
      </c>
      <c r="K14119" s="1" t="str">
        <f t="shared" si="2056"/>
        <v>Untreated Water</v>
      </c>
      <c r="O14119">
        <v>2.5000000000000001E-2</v>
      </c>
      <c r="P14119">
        <v>150</v>
      </c>
      <c r="Q14119">
        <v>6.4</v>
      </c>
    </row>
    <row r="14120" spans="1:17" hidden="1" x14ac:dyDescent="0.3">
      <c r="A14120" t="s">
        <v>54500</v>
      </c>
      <c r="B14120" t="s">
        <v>54501</v>
      </c>
      <c r="C14120" s="1" t="str">
        <f t="shared" si="2053"/>
        <v>21:0763</v>
      </c>
      <c r="D14120" s="1" t="str">
        <f t="shared" si="2054"/>
        <v>21:0219</v>
      </c>
      <c r="E14120" t="s">
        <v>54502</v>
      </c>
      <c r="F14120" t="s">
        <v>54503</v>
      </c>
      <c r="H14120">
        <v>62.981412200000001</v>
      </c>
      <c r="I14120">
        <v>-131.05909149999999</v>
      </c>
      <c r="J14120" s="1" t="str">
        <f t="shared" si="2055"/>
        <v>Fluid (stream)</v>
      </c>
      <c r="K14120" s="1" t="str">
        <f t="shared" si="2056"/>
        <v>Untreated Water</v>
      </c>
      <c r="O14120">
        <v>0.08</v>
      </c>
      <c r="P14120">
        <v>250</v>
      </c>
      <c r="Q14120">
        <v>6.4</v>
      </c>
    </row>
    <row r="14121" spans="1:17" hidden="1" x14ac:dyDescent="0.3">
      <c r="A14121" t="s">
        <v>54504</v>
      </c>
      <c r="B14121" t="s">
        <v>54505</v>
      </c>
      <c r="C14121" s="1" t="str">
        <f t="shared" si="2053"/>
        <v>21:0763</v>
      </c>
      <c r="D14121" s="1" t="str">
        <f t="shared" si="2054"/>
        <v>21:0219</v>
      </c>
      <c r="E14121" t="s">
        <v>54506</v>
      </c>
      <c r="F14121" t="s">
        <v>54507</v>
      </c>
      <c r="H14121">
        <v>62.959639600000003</v>
      </c>
      <c r="I14121">
        <v>-131.0962164</v>
      </c>
      <c r="J14121" s="1" t="str">
        <f t="shared" si="2055"/>
        <v>Fluid (stream)</v>
      </c>
      <c r="K14121" s="1" t="str">
        <f t="shared" si="2056"/>
        <v>Untreated Water</v>
      </c>
      <c r="O14121">
        <v>0.22</v>
      </c>
      <c r="P14121">
        <v>280</v>
      </c>
      <c r="Q14121">
        <v>6.8</v>
      </c>
    </row>
    <row r="14122" spans="1:17" hidden="1" x14ac:dyDescent="0.3">
      <c r="A14122" t="s">
        <v>54508</v>
      </c>
      <c r="B14122" t="s">
        <v>54509</v>
      </c>
      <c r="C14122" s="1" t="str">
        <f t="shared" si="2053"/>
        <v>21:0763</v>
      </c>
      <c r="D14122" s="1" t="str">
        <f t="shared" si="2054"/>
        <v>21:0219</v>
      </c>
      <c r="E14122" t="s">
        <v>54510</v>
      </c>
      <c r="F14122" t="s">
        <v>54511</v>
      </c>
      <c r="H14122">
        <v>62.955438600000001</v>
      </c>
      <c r="I14122">
        <v>-131.07365179999999</v>
      </c>
      <c r="J14122" s="1" t="str">
        <f t="shared" si="2055"/>
        <v>Fluid (stream)</v>
      </c>
      <c r="K14122" s="1" t="str">
        <f t="shared" si="2056"/>
        <v>Untreated Water</v>
      </c>
      <c r="O14122">
        <v>1.39</v>
      </c>
      <c r="P14122">
        <v>500</v>
      </c>
      <c r="Q14122">
        <v>7.1</v>
      </c>
    </row>
    <row r="14123" spans="1:17" hidden="1" x14ac:dyDescent="0.3">
      <c r="A14123" t="s">
        <v>54512</v>
      </c>
      <c r="B14123" t="s">
        <v>54513</v>
      </c>
      <c r="C14123" s="1" t="str">
        <f t="shared" si="2053"/>
        <v>21:0763</v>
      </c>
      <c r="D14123" s="1" t="str">
        <f t="shared" si="2054"/>
        <v>21:0219</v>
      </c>
      <c r="E14123" t="s">
        <v>54514</v>
      </c>
      <c r="F14123" t="s">
        <v>54515</v>
      </c>
      <c r="H14123">
        <v>62.934328200000003</v>
      </c>
      <c r="I14123">
        <v>-131.12319590000001</v>
      </c>
      <c r="J14123" s="1" t="str">
        <f t="shared" si="2055"/>
        <v>Fluid (stream)</v>
      </c>
      <c r="K14123" s="1" t="str">
        <f t="shared" si="2056"/>
        <v>Untreated Water</v>
      </c>
      <c r="O14123">
        <v>0.94</v>
      </c>
      <c r="P14123">
        <v>260</v>
      </c>
      <c r="Q14123">
        <v>7.1</v>
      </c>
    </row>
    <row r="14124" spans="1:17" hidden="1" x14ac:dyDescent="0.3">
      <c r="A14124" t="s">
        <v>54516</v>
      </c>
      <c r="B14124" t="s">
        <v>54517</v>
      </c>
      <c r="C14124" s="1" t="str">
        <f t="shared" si="2053"/>
        <v>21:0763</v>
      </c>
      <c r="D14124" s="1" t="str">
        <f t="shared" si="2054"/>
        <v>21:0219</v>
      </c>
      <c r="E14124" t="s">
        <v>54518</v>
      </c>
      <c r="F14124" t="s">
        <v>54519</v>
      </c>
      <c r="H14124">
        <v>62.928370200000003</v>
      </c>
      <c r="I14124">
        <v>-131.1430968</v>
      </c>
      <c r="J14124" s="1" t="str">
        <f t="shared" si="2055"/>
        <v>Fluid (stream)</v>
      </c>
      <c r="K14124" s="1" t="str">
        <f t="shared" si="2056"/>
        <v>Untreated Water</v>
      </c>
      <c r="O14124">
        <v>1</v>
      </c>
      <c r="P14124">
        <v>250</v>
      </c>
      <c r="Q14124">
        <v>7</v>
      </c>
    </row>
    <row r="14125" spans="1:17" hidden="1" x14ac:dyDescent="0.3">
      <c r="A14125" t="s">
        <v>54520</v>
      </c>
      <c r="B14125" t="s">
        <v>54521</v>
      </c>
      <c r="C14125" s="1" t="str">
        <f t="shared" si="2053"/>
        <v>21:0763</v>
      </c>
      <c r="D14125" s="1" t="str">
        <f t="shared" si="2054"/>
        <v>21:0219</v>
      </c>
      <c r="E14125" t="s">
        <v>54522</v>
      </c>
      <c r="F14125" t="s">
        <v>54523</v>
      </c>
      <c r="H14125">
        <v>62.914321100000002</v>
      </c>
      <c r="I14125">
        <v>-131.07200449999999</v>
      </c>
      <c r="J14125" s="1" t="str">
        <f t="shared" si="2055"/>
        <v>Fluid (stream)</v>
      </c>
      <c r="K14125" s="1" t="str">
        <f t="shared" si="2056"/>
        <v>Untreated Water</v>
      </c>
      <c r="O14125">
        <v>0.33</v>
      </c>
      <c r="P14125">
        <v>280</v>
      </c>
      <c r="Q14125">
        <v>7</v>
      </c>
    </row>
    <row r="14126" spans="1:17" hidden="1" x14ac:dyDescent="0.3">
      <c r="A14126" t="s">
        <v>54524</v>
      </c>
      <c r="B14126" t="s">
        <v>54525</v>
      </c>
      <c r="C14126" s="1" t="str">
        <f t="shared" si="2053"/>
        <v>21:0763</v>
      </c>
      <c r="D14126" s="1" t="str">
        <f t="shared" si="2054"/>
        <v>21:0219</v>
      </c>
      <c r="E14126" t="s">
        <v>54526</v>
      </c>
      <c r="F14126" t="s">
        <v>54527</v>
      </c>
      <c r="H14126">
        <v>62.896155800000003</v>
      </c>
      <c r="I14126">
        <v>-131.15288699999999</v>
      </c>
      <c r="J14126" s="1" t="str">
        <f t="shared" si="2055"/>
        <v>Fluid (stream)</v>
      </c>
      <c r="K14126" s="1" t="str">
        <f t="shared" si="2056"/>
        <v>Untreated Water</v>
      </c>
      <c r="O14126">
        <v>0.09</v>
      </c>
      <c r="P14126">
        <v>200</v>
      </c>
      <c r="Q14126">
        <v>7.2</v>
      </c>
    </row>
    <row r="14127" spans="1:17" hidden="1" x14ac:dyDescent="0.3">
      <c r="A14127" t="s">
        <v>54528</v>
      </c>
      <c r="B14127" t="s">
        <v>54529</v>
      </c>
      <c r="C14127" s="1" t="str">
        <f t="shared" si="2053"/>
        <v>21:0763</v>
      </c>
      <c r="D14127" s="1" t="str">
        <f t="shared" si="2054"/>
        <v>21:0219</v>
      </c>
      <c r="E14127" t="s">
        <v>54530</v>
      </c>
      <c r="F14127" t="s">
        <v>54531</v>
      </c>
      <c r="H14127">
        <v>62.882177900000002</v>
      </c>
      <c r="I14127">
        <v>-131.10335359999999</v>
      </c>
      <c r="J14127" s="1" t="str">
        <f t="shared" si="2055"/>
        <v>Fluid (stream)</v>
      </c>
      <c r="K14127" s="1" t="str">
        <f t="shared" si="2056"/>
        <v>Untreated Water</v>
      </c>
      <c r="O14127">
        <v>0.57999999999999996</v>
      </c>
      <c r="P14127">
        <v>240</v>
      </c>
      <c r="Q14127">
        <v>7.3</v>
      </c>
    </row>
    <row r="14128" spans="1:17" hidden="1" x14ac:dyDescent="0.3">
      <c r="A14128" t="s">
        <v>54532</v>
      </c>
      <c r="B14128" t="s">
        <v>54533</v>
      </c>
      <c r="C14128" s="1" t="str">
        <f t="shared" si="2053"/>
        <v>21:0763</v>
      </c>
      <c r="D14128" s="1" t="str">
        <f t="shared" si="2054"/>
        <v>21:0219</v>
      </c>
      <c r="E14128" t="s">
        <v>54534</v>
      </c>
      <c r="F14128" t="s">
        <v>54535</v>
      </c>
      <c r="H14128">
        <v>62.865932000000001</v>
      </c>
      <c r="I14128">
        <v>-131.13808990000001</v>
      </c>
      <c r="J14128" s="1" t="str">
        <f t="shared" si="2055"/>
        <v>Fluid (stream)</v>
      </c>
      <c r="K14128" s="1" t="str">
        <f t="shared" si="2056"/>
        <v>Untreated Water</v>
      </c>
      <c r="O14128">
        <v>1.9</v>
      </c>
      <c r="P14128">
        <v>300</v>
      </c>
      <c r="Q14128">
        <v>7.3</v>
      </c>
    </row>
    <row r="14129" spans="1:17" hidden="1" x14ac:dyDescent="0.3">
      <c r="A14129" t="s">
        <v>54536</v>
      </c>
      <c r="B14129" t="s">
        <v>54537</v>
      </c>
      <c r="C14129" s="1" t="str">
        <f t="shared" si="2053"/>
        <v>21:0763</v>
      </c>
      <c r="D14129" s="1" t="str">
        <f t="shared" si="2054"/>
        <v>21:0219</v>
      </c>
      <c r="E14129" t="s">
        <v>54538</v>
      </c>
      <c r="F14129" t="s">
        <v>54539</v>
      </c>
      <c r="H14129">
        <v>62.847228399999999</v>
      </c>
      <c r="I14129">
        <v>-131.1778922</v>
      </c>
      <c r="J14129" s="1" t="str">
        <f t="shared" si="2055"/>
        <v>Fluid (stream)</v>
      </c>
      <c r="K14129" s="1" t="str">
        <f t="shared" si="2056"/>
        <v>Untreated Water</v>
      </c>
      <c r="O14129">
        <v>1.91</v>
      </c>
      <c r="P14129">
        <v>210</v>
      </c>
      <c r="Q14129">
        <v>7.8</v>
      </c>
    </row>
    <row r="14130" spans="1:17" hidden="1" x14ac:dyDescent="0.3">
      <c r="A14130" t="s">
        <v>54540</v>
      </c>
      <c r="B14130" t="s">
        <v>54541</v>
      </c>
      <c r="C14130" s="1" t="str">
        <f t="shared" si="2053"/>
        <v>21:0763</v>
      </c>
      <c r="D14130" s="1" t="str">
        <f t="shared" si="2054"/>
        <v>21:0219</v>
      </c>
      <c r="E14130" t="s">
        <v>54542</v>
      </c>
      <c r="F14130" t="s">
        <v>54543</v>
      </c>
      <c r="H14130">
        <v>62.846592999999999</v>
      </c>
      <c r="I14130">
        <v>-131.1402794</v>
      </c>
      <c r="J14130" s="1" t="str">
        <f t="shared" si="2055"/>
        <v>Fluid (stream)</v>
      </c>
      <c r="K14130" s="1" t="str">
        <f t="shared" si="2056"/>
        <v>Untreated Water</v>
      </c>
      <c r="O14130">
        <v>1.84</v>
      </c>
      <c r="P14130">
        <v>300</v>
      </c>
      <c r="Q14130">
        <v>7.6</v>
      </c>
    </row>
    <row r="14131" spans="1:17" hidden="1" x14ac:dyDescent="0.3">
      <c r="A14131" t="s">
        <v>54544</v>
      </c>
      <c r="B14131" t="s">
        <v>54545</v>
      </c>
      <c r="C14131" s="1" t="str">
        <f t="shared" si="2053"/>
        <v>21:0763</v>
      </c>
      <c r="D14131" s="1" t="str">
        <f t="shared" si="2054"/>
        <v>21:0219</v>
      </c>
      <c r="E14131" t="s">
        <v>54542</v>
      </c>
      <c r="F14131" t="s">
        <v>54546</v>
      </c>
      <c r="H14131">
        <v>62.846592999999999</v>
      </c>
      <c r="I14131">
        <v>-131.1402794</v>
      </c>
      <c r="J14131" s="1" t="str">
        <f t="shared" si="2055"/>
        <v>Fluid (stream)</v>
      </c>
      <c r="K14131" s="1" t="str">
        <f t="shared" si="2056"/>
        <v>Untreated Water</v>
      </c>
      <c r="O14131">
        <v>1.75</v>
      </c>
      <c r="P14131">
        <v>300</v>
      </c>
      <c r="Q14131">
        <v>7.2</v>
      </c>
    </row>
    <row r="14132" spans="1:17" hidden="1" x14ac:dyDescent="0.3">
      <c r="A14132" t="s">
        <v>54547</v>
      </c>
      <c r="B14132" t="s">
        <v>54548</v>
      </c>
      <c r="C14132" s="1" t="str">
        <f t="shared" si="2053"/>
        <v>21:0763</v>
      </c>
      <c r="D14132" s="1" t="str">
        <f t="shared" si="2054"/>
        <v>21:0219</v>
      </c>
      <c r="E14132" t="s">
        <v>54549</v>
      </c>
      <c r="F14132" t="s">
        <v>54550</v>
      </c>
      <c r="H14132">
        <v>62.830569300000001</v>
      </c>
      <c r="I14132">
        <v>-131.1346566</v>
      </c>
      <c r="J14132" s="1" t="str">
        <f t="shared" si="2055"/>
        <v>Fluid (stream)</v>
      </c>
      <c r="K14132" s="1" t="str">
        <f t="shared" si="2056"/>
        <v>Untreated Water</v>
      </c>
      <c r="O14132">
        <v>2.5000000000000001E-2</v>
      </c>
      <c r="P14132">
        <v>80</v>
      </c>
      <c r="Q14132">
        <v>7</v>
      </c>
    </row>
    <row r="14133" spans="1:17" hidden="1" x14ac:dyDescent="0.3">
      <c r="A14133" t="s">
        <v>54551</v>
      </c>
      <c r="B14133" t="s">
        <v>54552</v>
      </c>
      <c r="C14133" s="1" t="str">
        <f t="shared" si="2053"/>
        <v>21:0763</v>
      </c>
      <c r="D14133" s="1" t="str">
        <f t="shared" si="2054"/>
        <v>21:0219</v>
      </c>
      <c r="E14133" t="s">
        <v>54553</v>
      </c>
      <c r="F14133" t="s">
        <v>54554</v>
      </c>
      <c r="H14133">
        <v>62.1633906</v>
      </c>
      <c r="I14133">
        <v>-131.24171960000001</v>
      </c>
      <c r="J14133" s="1" t="str">
        <f t="shared" si="2055"/>
        <v>Fluid (stream)</v>
      </c>
      <c r="K14133" s="1" t="str">
        <f t="shared" si="2056"/>
        <v>Untreated Water</v>
      </c>
      <c r="O14133">
        <v>0.39</v>
      </c>
      <c r="P14133">
        <v>110</v>
      </c>
      <c r="Q14133">
        <v>7.6</v>
      </c>
    </row>
    <row r="14134" spans="1:17" hidden="1" x14ac:dyDescent="0.3">
      <c r="A14134" t="s">
        <v>54555</v>
      </c>
      <c r="B14134" t="s">
        <v>54556</v>
      </c>
      <c r="C14134" s="1" t="str">
        <f t="shared" si="2053"/>
        <v>21:0763</v>
      </c>
      <c r="D14134" s="1" t="str">
        <f t="shared" si="2054"/>
        <v>21:0219</v>
      </c>
      <c r="E14134" t="s">
        <v>54557</v>
      </c>
      <c r="F14134" t="s">
        <v>54558</v>
      </c>
      <c r="H14134">
        <v>62.163047400000004</v>
      </c>
      <c r="I14134">
        <v>-131.1210236</v>
      </c>
      <c r="J14134" s="1" t="str">
        <f t="shared" si="2055"/>
        <v>Fluid (stream)</v>
      </c>
      <c r="K14134" s="1" t="str">
        <f t="shared" si="2056"/>
        <v>Untreated Water</v>
      </c>
      <c r="O14134">
        <v>1.29</v>
      </c>
      <c r="P14134">
        <v>80</v>
      </c>
      <c r="Q14134">
        <v>8</v>
      </c>
    </row>
    <row r="14135" spans="1:17" hidden="1" x14ac:dyDescent="0.3">
      <c r="A14135" t="s">
        <v>54559</v>
      </c>
      <c r="B14135" t="s">
        <v>54560</v>
      </c>
      <c r="C14135" s="1" t="str">
        <f t="shared" si="2053"/>
        <v>21:0763</v>
      </c>
      <c r="D14135" s="1" t="str">
        <f t="shared" si="2054"/>
        <v>21:0219</v>
      </c>
      <c r="E14135" t="s">
        <v>54561</v>
      </c>
      <c r="F14135" t="s">
        <v>54562</v>
      </c>
      <c r="H14135">
        <v>62.1721377</v>
      </c>
      <c r="I14135">
        <v>-131.02177900000001</v>
      </c>
      <c r="J14135" s="1" t="str">
        <f t="shared" si="2055"/>
        <v>Fluid (stream)</v>
      </c>
      <c r="K14135" s="1" t="str">
        <f t="shared" si="2056"/>
        <v>Untreated Water</v>
      </c>
      <c r="O14135">
        <v>6.25</v>
      </c>
      <c r="P14135">
        <v>70</v>
      </c>
      <c r="Q14135">
        <v>7.3</v>
      </c>
    </row>
    <row r="14136" spans="1:17" hidden="1" x14ac:dyDescent="0.3">
      <c r="A14136" t="s">
        <v>54563</v>
      </c>
      <c r="B14136" t="s">
        <v>54564</v>
      </c>
      <c r="C14136" s="1" t="str">
        <f t="shared" si="2053"/>
        <v>21:0763</v>
      </c>
      <c r="D14136" s="1" t="str">
        <f t="shared" si="2054"/>
        <v>21:0219</v>
      </c>
      <c r="E14136" t="s">
        <v>54565</v>
      </c>
      <c r="F14136" t="s">
        <v>54566</v>
      </c>
      <c r="H14136">
        <v>62.198883899999998</v>
      </c>
      <c r="I14136">
        <v>-131.07249419999999</v>
      </c>
      <c r="J14136" s="1" t="str">
        <f t="shared" si="2055"/>
        <v>Fluid (stream)</v>
      </c>
      <c r="K14136" s="1" t="str">
        <f t="shared" si="2056"/>
        <v>Untreated Water</v>
      </c>
      <c r="O14136">
        <v>2.5000000000000001E-2</v>
      </c>
      <c r="P14136">
        <v>100</v>
      </c>
      <c r="Q14136">
        <v>7.2</v>
      </c>
    </row>
    <row r="14137" spans="1:17" hidden="1" x14ac:dyDescent="0.3">
      <c r="A14137" t="s">
        <v>54567</v>
      </c>
      <c r="B14137" t="s">
        <v>54568</v>
      </c>
      <c r="C14137" s="1" t="str">
        <f t="shared" si="2053"/>
        <v>21:0763</v>
      </c>
      <c r="D14137" s="1" t="str">
        <f t="shared" si="2054"/>
        <v>21:0219</v>
      </c>
      <c r="E14137" t="s">
        <v>54569</v>
      </c>
      <c r="F14137" t="s">
        <v>54570</v>
      </c>
      <c r="H14137">
        <v>62.204018099999999</v>
      </c>
      <c r="I14137">
        <v>-131.00860539999999</v>
      </c>
      <c r="J14137" s="1" t="str">
        <f t="shared" si="2055"/>
        <v>Fluid (stream)</v>
      </c>
      <c r="K14137" s="1" t="str">
        <f t="shared" si="2056"/>
        <v>Untreated Water</v>
      </c>
    </row>
    <row r="14138" spans="1:17" hidden="1" x14ac:dyDescent="0.3">
      <c r="A14138" t="s">
        <v>54571</v>
      </c>
      <c r="B14138" t="s">
        <v>54572</v>
      </c>
      <c r="C14138" s="1" t="str">
        <f t="shared" si="2053"/>
        <v>21:0763</v>
      </c>
      <c r="D14138" s="1" t="str">
        <f t="shared" si="2054"/>
        <v>21:0219</v>
      </c>
      <c r="E14138" t="s">
        <v>54573</v>
      </c>
      <c r="F14138" t="s">
        <v>54574</v>
      </c>
      <c r="H14138">
        <v>62.203256600000003</v>
      </c>
      <c r="I14138">
        <v>-130.99730679999999</v>
      </c>
      <c r="J14138" s="1" t="str">
        <f t="shared" si="2055"/>
        <v>Fluid (stream)</v>
      </c>
      <c r="K14138" s="1" t="str">
        <f t="shared" si="2056"/>
        <v>Untreated Water</v>
      </c>
      <c r="O14138">
        <v>0.56000000000000005</v>
      </c>
      <c r="P14138">
        <v>110</v>
      </c>
      <c r="Q14138">
        <v>7.2</v>
      </c>
    </row>
    <row r="14139" spans="1:17" hidden="1" x14ac:dyDescent="0.3">
      <c r="A14139" t="s">
        <v>54575</v>
      </c>
      <c r="B14139" t="s">
        <v>54576</v>
      </c>
      <c r="C14139" s="1" t="str">
        <f t="shared" si="2053"/>
        <v>21:0763</v>
      </c>
      <c r="D14139" s="1" t="str">
        <f t="shared" si="2054"/>
        <v>21:0219</v>
      </c>
      <c r="E14139" t="s">
        <v>54577</v>
      </c>
      <c r="F14139" t="s">
        <v>54578</v>
      </c>
      <c r="H14139">
        <v>62.205664400000003</v>
      </c>
      <c r="I14139">
        <v>-130.962681</v>
      </c>
      <c r="J14139" s="1" t="str">
        <f t="shared" si="2055"/>
        <v>Fluid (stream)</v>
      </c>
      <c r="K14139" s="1" t="str">
        <f t="shared" si="2056"/>
        <v>Untreated Water</v>
      </c>
      <c r="O14139">
        <v>0.34</v>
      </c>
      <c r="P14139">
        <v>90</v>
      </c>
      <c r="Q14139">
        <v>7.5</v>
      </c>
    </row>
    <row r="14140" spans="1:17" hidden="1" x14ac:dyDescent="0.3">
      <c r="A14140" t="s">
        <v>54579</v>
      </c>
      <c r="B14140" t="s">
        <v>54580</v>
      </c>
      <c r="C14140" s="1" t="str">
        <f t="shared" si="2053"/>
        <v>21:0763</v>
      </c>
      <c r="D14140" s="1" t="str">
        <f t="shared" si="2054"/>
        <v>21:0219</v>
      </c>
      <c r="E14140" t="s">
        <v>54581</v>
      </c>
      <c r="F14140" t="s">
        <v>54582</v>
      </c>
      <c r="H14140">
        <v>62.225327100000001</v>
      </c>
      <c r="I14140">
        <v>-130.95776280000001</v>
      </c>
      <c r="J14140" s="1" t="str">
        <f t="shared" si="2055"/>
        <v>Fluid (stream)</v>
      </c>
      <c r="K14140" s="1" t="str">
        <f t="shared" si="2056"/>
        <v>Untreated Water</v>
      </c>
      <c r="O14140">
        <v>0.31</v>
      </c>
      <c r="P14140">
        <v>100</v>
      </c>
      <c r="Q14140">
        <v>7.4</v>
      </c>
    </row>
    <row r="14141" spans="1:17" hidden="1" x14ac:dyDescent="0.3">
      <c r="A14141" t="s">
        <v>54583</v>
      </c>
      <c r="B14141" t="s">
        <v>54584</v>
      </c>
      <c r="C14141" s="1" t="str">
        <f t="shared" si="2053"/>
        <v>21:0763</v>
      </c>
      <c r="D14141" s="1" t="str">
        <f>HYPERLINK("http://geochem.nrcan.gc.ca/cdogs/content/svy/svy_e.htm", "")</f>
        <v/>
      </c>
      <c r="G14141" s="1" t="str">
        <f>HYPERLINK("http://geochem.nrcan.gc.ca/cdogs/content/cr_/cr_00087_e.htm", "87")</f>
        <v>87</v>
      </c>
      <c r="J14141" t="s">
        <v>11453</v>
      </c>
      <c r="K14141" t="s">
        <v>11454</v>
      </c>
      <c r="O14141">
        <v>0.47</v>
      </c>
      <c r="P14141">
        <v>90</v>
      </c>
      <c r="Q14141">
        <v>7.5</v>
      </c>
    </row>
    <row r="14142" spans="1:17" hidden="1" x14ac:dyDescent="0.3">
      <c r="A14142" t="s">
        <v>54585</v>
      </c>
      <c r="B14142" t="s">
        <v>54586</v>
      </c>
      <c r="C14142" s="1" t="str">
        <f t="shared" si="2053"/>
        <v>21:0763</v>
      </c>
      <c r="D14142" s="1" t="str">
        <f t="shared" ref="D14142:D14153" si="2057">HYPERLINK("http://geochem.nrcan.gc.ca/cdogs/content/svy/svy210219_e.htm", "21:0219")</f>
        <v>21:0219</v>
      </c>
      <c r="E14142" t="s">
        <v>54587</v>
      </c>
      <c r="F14142" t="s">
        <v>54588</v>
      </c>
      <c r="H14142">
        <v>62.1931139</v>
      </c>
      <c r="I14142">
        <v>-130.8657455</v>
      </c>
      <c r="J14142" s="1" t="str">
        <f t="shared" ref="J14142:J14153" si="2058">HYPERLINK("http://geochem.nrcan.gc.ca/cdogs/content/kwd/kwd020018_e.htm", "Fluid (stream)")</f>
        <v>Fluid (stream)</v>
      </c>
      <c r="K14142" s="1" t="str">
        <f t="shared" ref="K14142:K14153" si="2059">HYPERLINK("http://geochem.nrcan.gc.ca/cdogs/content/kwd/kwd080007_e.htm", "Untreated Water")</f>
        <v>Untreated Water</v>
      </c>
      <c r="O14142">
        <v>2.5000000000000001E-2</v>
      </c>
      <c r="P14142">
        <v>70</v>
      </c>
      <c r="Q14142">
        <v>7.4</v>
      </c>
    </row>
    <row r="14143" spans="1:17" hidden="1" x14ac:dyDescent="0.3">
      <c r="A14143" t="s">
        <v>54589</v>
      </c>
      <c r="B14143" t="s">
        <v>54590</v>
      </c>
      <c r="C14143" s="1" t="str">
        <f t="shared" si="2053"/>
        <v>21:0763</v>
      </c>
      <c r="D14143" s="1" t="str">
        <f t="shared" si="2057"/>
        <v>21:0219</v>
      </c>
      <c r="E14143" t="s">
        <v>54591</v>
      </c>
      <c r="F14143" t="s">
        <v>54592</v>
      </c>
      <c r="H14143">
        <v>62.211686999999998</v>
      </c>
      <c r="I14143">
        <v>-130.83519759999999</v>
      </c>
      <c r="J14143" s="1" t="str">
        <f t="shared" si="2058"/>
        <v>Fluid (stream)</v>
      </c>
      <c r="K14143" s="1" t="str">
        <f t="shared" si="2059"/>
        <v>Untreated Water</v>
      </c>
      <c r="O14143">
        <v>2.5000000000000001E-2</v>
      </c>
      <c r="P14143">
        <v>60</v>
      </c>
      <c r="Q14143">
        <v>6.4</v>
      </c>
    </row>
    <row r="14144" spans="1:17" hidden="1" x14ac:dyDescent="0.3">
      <c r="A14144" t="s">
        <v>54593</v>
      </c>
      <c r="B14144" t="s">
        <v>54594</v>
      </c>
      <c r="C14144" s="1" t="str">
        <f t="shared" si="2053"/>
        <v>21:0763</v>
      </c>
      <c r="D14144" s="1" t="str">
        <f t="shared" si="2057"/>
        <v>21:0219</v>
      </c>
      <c r="E14144" t="s">
        <v>54595</v>
      </c>
      <c r="F14144" t="s">
        <v>54596</v>
      </c>
      <c r="H14144">
        <v>62.199848899999999</v>
      </c>
      <c r="I14144">
        <v>-130.80748850000001</v>
      </c>
      <c r="J14144" s="1" t="str">
        <f t="shared" si="2058"/>
        <v>Fluid (stream)</v>
      </c>
      <c r="K14144" s="1" t="str">
        <f t="shared" si="2059"/>
        <v>Untreated Water</v>
      </c>
      <c r="O14144">
        <v>0.61</v>
      </c>
      <c r="P14144">
        <v>70</v>
      </c>
      <c r="Q14144">
        <v>7.1</v>
      </c>
    </row>
    <row r="14145" spans="1:17" hidden="1" x14ac:dyDescent="0.3">
      <c r="A14145" t="s">
        <v>54597</v>
      </c>
      <c r="B14145" t="s">
        <v>54598</v>
      </c>
      <c r="C14145" s="1" t="str">
        <f t="shared" si="2053"/>
        <v>21:0763</v>
      </c>
      <c r="D14145" s="1" t="str">
        <f t="shared" si="2057"/>
        <v>21:0219</v>
      </c>
      <c r="E14145" t="s">
        <v>54599</v>
      </c>
      <c r="F14145" t="s">
        <v>54600</v>
      </c>
      <c r="H14145">
        <v>62.186659599999999</v>
      </c>
      <c r="I14145">
        <v>-130.77130550000001</v>
      </c>
      <c r="J14145" s="1" t="str">
        <f t="shared" si="2058"/>
        <v>Fluid (stream)</v>
      </c>
      <c r="K14145" s="1" t="str">
        <f t="shared" si="2059"/>
        <v>Untreated Water</v>
      </c>
      <c r="O14145">
        <v>0.61</v>
      </c>
      <c r="P14145">
        <v>80</v>
      </c>
      <c r="Q14145">
        <v>7.9</v>
      </c>
    </row>
    <row r="14146" spans="1:17" hidden="1" x14ac:dyDescent="0.3">
      <c r="A14146" t="s">
        <v>54601</v>
      </c>
      <c r="B14146" t="s">
        <v>54602</v>
      </c>
      <c r="C14146" s="1" t="str">
        <f t="shared" si="2053"/>
        <v>21:0763</v>
      </c>
      <c r="D14146" s="1" t="str">
        <f t="shared" si="2057"/>
        <v>21:0219</v>
      </c>
      <c r="E14146" t="s">
        <v>54603</v>
      </c>
      <c r="F14146" t="s">
        <v>54604</v>
      </c>
      <c r="H14146">
        <v>62.165272299999998</v>
      </c>
      <c r="I14146">
        <v>-130.5823997</v>
      </c>
      <c r="J14146" s="1" t="str">
        <f t="shared" si="2058"/>
        <v>Fluid (stream)</v>
      </c>
      <c r="K14146" s="1" t="str">
        <f t="shared" si="2059"/>
        <v>Untreated Water</v>
      </c>
      <c r="O14146">
        <v>0.14000000000000001</v>
      </c>
      <c r="P14146">
        <v>100</v>
      </c>
      <c r="Q14146">
        <v>7.3</v>
      </c>
    </row>
    <row r="14147" spans="1:17" hidden="1" x14ac:dyDescent="0.3">
      <c r="A14147" t="s">
        <v>54605</v>
      </c>
      <c r="B14147" t="s">
        <v>54606</v>
      </c>
      <c r="C14147" s="1" t="str">
        <f t="shared" si="2053"/>
        <v>21:0763</v>
      </c>
      <c r="D14147" s="1" t="str">
        <f t="shared" si="2057"/>
        <v>21:0219</v>
      </c>
      <c r="E14147" t="s">
        <v>54607</v>
      </c>
      <c r="F14147" t="s">
        <v>54608</v>
      </c>
      <c r="H14147">
        <v>62.113747500000002</v>
      </c>
      <c r="I14147">
        <v>-130.08548020000001</v>
      </c>
      <c r="J14147" s="1" t="str">
        <f t="shared" si="2058"/>
        <v>Fluid (stream)</v>
      </c>
      <c r="K14147" s="1" t="str">
        <f t="shared" si="2059"/>
        <v>Untreated Water</v>
      </c>
      <c r="O14147">
        <v>14.64</v>
      </c>
      <c r="P14147">
        <v>100</v>
      </c>
      <c r="Q14147">
        <v>7.7</v>
      </c>
    </row>
    <row r="14148" spans="1:17" hidden="1" x14ac:dyDescent="0.3">
      <c r="A14148" t="s">
        <v>54609</v>
      </c>
      <c r="B14148" t="s">
        <v>54610</v>
      </c>
      <c r="C14148" s="1" t="str">
        <f t="shared" si="2053"/>
        <v>21:0763</v>
      </c>
      <c r="D14148" s="1" t="str">
        <f t="shared" si="2057"/>
        <v>21:0219</v>
      </c>
      <c r="E14148" t="s">
        <v>54611</v>
      </c>
      <c r="F14148" t="s">
        <v>54612</v>
      </c>
      <c r="H14148">
        <v>62.128960399999997</v>
      </c>
      <c r="I14148">
        <v>-130.0859863</v>
      </c>
      <c r="J14148" s="1" t="str">
        <f t="shared" si="2058"/>
        <v>Fluid (stream)</v>
      </c>
      <c r="K14148" s="1" t="str">
        <f t="shared" si="2059"/>
        <v>Untreated Water</v>
      </c>
      <c r="O14148">
        <v>5.21</v>
      </c>
      <c r="P14148">
        <v>180</v>
      </c>
      <c r="Q14148">
        <v>7.6</v>
      </c>
    </row>
    <row r="14149" spans="1:17" hidden="1" x14ac:dyDescent="0.3">
      <c r="A14149" t="s">
        <v>54613</v>
      </c>
      <c r="B14149" t="s">
        <v>54614</v>
      </c>
      <c r="C14149" s="1" t="str">
        <f t="shared" si="2053"/>
        <v>21:0763</v>
      </c>
      <c r="D14149" s="1" t="str">
        <f t="shared" si="2057"/>
        <v>21:0219</v>
      </c>
      <c r="E14149" t="s">
        <v>54615</v>
      </c>
      <c r="F14149" t="s">
        <v>54616</v>
      </c>
      <c r="H14149">
        <v>62.155874099999998</v>
      </c>
      <c r="I14149">
        <v>-130.10197830000001</v>
      </c>
      <c r="J14149" s="1" t="str">
        <f t="shared" si="2058"/>
        <v>Fluid (stream)</v>
      </c>
      <c r="K14149" s="1" t="str">
        <f t="shared" si="2059"/>
        <v>Untreated Water</v>
      </c>
      <c r="O14149">
        <v>4.5</v>
      </c>
      <c r="P14149">
        <v>100</v>
      </c>
      <c r="Q14149">
        <v>7</v>
      </c>
    </row>
    <row r="14150" spans="1:17" hidden="1" x14ac:dyDescent="0.3">
      <c r="A14150" t="s">
        <v>54617</v>
      </c>
      <c r="B14150" t="s">
        <v>54618</v>
      </c>
      <c r="C14150" s="1" t="str">
        <f t="shared" si="2053"/>
        <v>21:0763</v>
      </c>
      <c r="D14150" s="1" t="str">
        <f t="shared" si="2057"/>
        <v>21:0219</v>
      </c>
      <c r="E14150" t="s">
        <v>54615</v>
      </c>
      <c r="F14150" t="s">
        <v>54619</v>
      </c>
      <c r="H14150">
        <v>62.155874099999998</v>
      </c>
      <c r="I14150">
        <v>-130.10197830000001</v>
      </c>
      <c r="J14150" s="1" t="str">
        <f t="shared" si="2058"/>
        <v>Fluid (stream)</v>
      </c>
      <c r="K14150" s="1" t="str">
        <f t="shared" si="2059"/>
        <v>Untreated Water</v>
      </c>
      <c r="O14150">
        <v>5.5</v>
      </c>
      <c r="P14150">
        <v>90</v>
      </c>
      <c r="Q14150">
        <v>7.3</v>
      </c>
    </row>
    <row r="14151" spans="1:17" hidden="1" x14ac:dyDescent="0.3">
      <c r="A14151" t="s">
        <v>54620</v>
      </c>
      <c r="B14151" t="s">
        <v>54621</v>
      </c>
      <c r="C14151" s="1" t="str">
        <f t="shared" si="2053"/>
        <v>21:0763</v>
      </c>
      <c r="D14151" s="1" t="str">
        <f t="shared" si="2057"/>
        <v>21:0219</v>
      </c>
      <c r="E14151" t="s">
        <v>54622</v>
      </c>
      <c r="F14151" t="s">
        <v>54623</v>
      </c>
      <c r="H14151">
        <v>62.163809800000003</v>
      </c>
      <c r="I14151">
        <v>-130.02977910000001</v>
      </c>
      <c r="J14151" s="1" t="str">
        <f t="shared" si="2058"/>
        <v>Fluid (stream)</v>
      </c>
      <c r="K14151" s="1" t="str">
        <f t="shared" si="2059"/>
        <v>Untreated Water</v>
      </c>
      <c r="O14151">
        <v>0.64</v>
      </c>
      <c r="P14151">
        <v>80</v>
      </c>
      <c r="Q14151">
        <v>7.6</v>
      </c>
    </row>
    <row r="14152" spans="1:17" hidden="1" x14ac:dyDescent="0.3">
      <c r="A14152" t="s">
        <v>54624</v>
      </c>
      <c r="B14152" t="s">
        <v>54625</v>
      </c>
      <c r="C14152" s="1" t="str">
        <f t="shared" si="2053"/>
        <v>21:0763</v>
      </c>
      <c r="D14152" s="1" t="str">
        <f t="shared" si="2057"/>
        <v>21:0219</v>
      </c>
      <c r="E14152" t="s">
        <v>54626</v>
      </c>
      <c r="F14152" t="s">
        <v>54627</v>
      </c>
      <c r="H14152">
        <v>62.124520799999999</v>
      </c>
      <c r="I14152">
        <v>-130.01575299999999</v>
      </c>
      <c r="J14152" s="1" t="str">
        <f t="shared" si="2058"/>
        <v>Fluid (stream)</v>
      </c>
      <c r="K14152" s="1" t="str">
        <f t="shared" si="2059"/>
        <v>Untreated Water</v>
      </c>
      <c r="O14152">
        <v>4.25</v>
      </c>
      <c r="P14152">
        <v>400</v>
      </c>
      <c r="Q14152">
        <v>7.1</v>
      </c>
    </row>
    <row r="14153" spans="1:17" hidden="1" x14ac:dyDescent="0.3">
      <c r="A14153" t="s">
        <v>54628</v>
      </c>
      <c r="B14153" t="s">
        <v>54629</v>
      </c>
      <c r="C14153" s="1" t="str">
        <f t="shared" si="2053"/>
        <v>21:0763</v>
      </c>
      <c r="D14153" s="1" t="str">
        <f t="shared" si="2057"/>
        <v>21:0219</v>
      </c>
      <c r="E14153" t="s">
        <v>54630</v>
      </c>
      <c r="F14153" t="s">
        <v>54631</v>
      </c>
      <c r="H14153">
        <v>62.0994709</v>
      </c>
      <c r="I14153">
        <v>-130.0246654</v>
      </c>
      <c r="J14153" s="1" t="str">
        <f t="shared" si="2058"/>
        <v>Fluid (stream)</v>
      </c>
      <c r="K14153" s="1" t="str">
        <f t="shared" si="2059"/>
        <v>Untreated Water</v>
      </c>
      <c r="O14153">
        <v>0.95</v>
      </c>
      <c r="P14153">
        <v>110</v>
      </c>
      <c r="Q14153">
        <v>7.5</v>
      </c>
    </row>
    <row r="14154" spans="1:17" hidden="1" x14ac:dyDescent="0.3">
      <c r="A14154" t="s">
        <v>54632</v>
      </c>
      <c r="B14154" t="s">
        <v>54633</v>
      </c>
      <c r="C14154" s="1" t="str">
        <f t="shared" si="2053"/>
        <v>21:0763</v>
      </c>
      <c r="D14154" s="1" t="str">
        <f>HYPERLINK("http://geochem.nrcan.gc.ca/cdogs/content/svy/svy_e.htm", "")</f>
        <v/>
      </c>
      <c r="G14154" s="1" t="str">
        <f>HYPERLINK("http://geochem.nrcan.gc.ca/cdogs/content/cr_/cr_00087_e.htm", "87")</f>
        <v>87</v>
      </c>
      <c r="J14154" t="s">
        <v>11453</v>
      </c>
      <c r="K14154" t="s">
        <v>11454</v>
      </c>
      <c r="O14154">
        <v>0.47</v>
      </c>
      <c r="P14154">
        <v>100</v>
      </c>
      <c r="Q14154">
        <v>7.4</v>
      </c>
    </row>
    <row r="14155" spans="1:17" hidden="1" x14ac:dyDescent="0.3">
      <c r="A14155" t="s">
        <v>54634</v>
      </c>
      <c r="B14155" t="s">
        <v>54635</v>
      </c>
      <c r="C14155" s="1" t="str">
        <f t="shared" si="2053"/>
        <v>21:0763</v>
      </c>
      <c r="D14155" s="1" t="str">
        <f t="shared" ref="D14155:D14168" si="2060">HYPERLINK("http://geochem.nrcan.gc.ca/cdogs/content/svy/svy210219_e.htm", "21:0219")</f>
        <v>21:0219</v>
      </c>
      <c r="E14155" t="s">
        <v>54636</v>
      </c>
      <c r="F14155" t="s">
        <v>54637</v>
      </c>
      <c r="H14155">
        <v>62.068877299999997</v>
      </c>
      <c r="I14155">
        <v>-130.05425360000001</v>
      </c>
      <c r="J14155" s="1" t="str">
        <f t="shared" ref="J14155:J14168" si="2061">HYPERLINK("http://geochem.nrcan.gc.ca/cdogs/content/kwd/kwd020018_e.htm", "Fluid (stream)")</f>
        <v>Fluid (stream)</v>
      </c>
      <c r="K14155" s="1" t="str">
        <f t="shared" ref="K14155:K14168" si="2062">HYPERLINK("http://geochem.nrcan.gc.ca/cdogs/content/kwd/kwd080007_e.htm", "Untreated Water")</f>
        <v>Untreated Water</v>
      </c>
      <c r="O14155">
        <v>1.85</v>
      </c>
      <c r="P14155">
        <v>110</v>
      </c>
      <c r="Q14155">
        <v>8.3000000000000007</v>
      </c>
    </row>
    <row r="14156" spans="1:17" hidden="1" x14ac:dyDescent="0.3">
      <c r="A14156" t="s">
        <v>54638</v>
      </c>
      <c r="B14156" t="s">
        <v>54639</v>
      </c>
      <c r="C14156" s="1" t="str">
        <f t="shared" si="2053"/>
        <v>21:0763</v>
      </c>
      <c r="D14156" s="1" t="str">
        <f t="shared" si="2060"/>
        <v>21:0219</v>
      </c>
      <c r="E14156" t="s">
        <v>54640</v>
      </c>
      <c r="F14156" t="s">
        <v>54641</v>
      </c>
      <c r="H14156">
        <v>62.048093600000001</v>
      </c>
      <c r="I14156">
        <v>-130.0775726</v>
      </c>
      <c r="J14156" s="1" t="str">
        <f t="shared" si="2061"/>
        <v>Fluid (stream)</v>
      </c>
      <c r="K14156" s="1" t="str">
        <f t="shared" si="2062"/>
        <v>Untreated Water</v>
      </c>
      <c r="O14156">
        <v>7.0000000000000007E-2</v>
      </c>
      <c r="P14156">
        <v>200</v>
      </c>
      <c r="Q14156">
        <v>7.7</v>
      </c>
    </row>
    <row r="14157" spans="1:17" hidden="1" x14ac:dyDescent="0.3">
      <c r="A14157" t="s">
        <v>54642</v>
      </c>
      <c r="B14157" t="s">
        <v>54643</v>
      </c>
      <c r="C14157" s="1" t="str">
        <f t="shared" si="2053"/>
        <v>21:0763</v>
      </c>
      <c r="D14157" s="1" t="str">
        <f t="shared" si="2060"/>
        <v>21:0219</v>
      </c>
      <c r="E14157" t="s">
        <v>54644</v>
      </c>
      <c r="F14157" t="s">
        <v>54645</v>
      </c>
      <c r="H14157">
        <v>62.0302547</v>
      </c>
      <c r="I14157">
        <v>-130.0270184</v>
      </c>
      <c r="J14157" s="1" t="str">
        <f t="shared" si="2061"/>
        <v>Fluid (stream)</v>
      </c>
      <c r="K14157" s="1" t="str">
        <f t="shared" si="2062"/>
        <v>Untreated Water</v>
      </c>
    </row>
    <row r="14158" spans="1:17" hidden="1" x14ac:dyDescent="0.3">
      <c r="A14158" t="s">
        <v>54646</v>
      </c>
      <c r="B14158" t="s">
        <v>54647</v>
      </c>
      <c r="C14158" s="1" t="str">
        <f t="shared" si="2053"/>
        <v>21:0763</v>
      </c>
      <c r="D14158" s="1" t="str">
        <f t="shared" si="2060"/>
        <v>21:0219</v>
      </c>
      <c r="E14158" t="s">
        <v>54648</v>
      </c>
      <c r="F14158" t="s">
        <v>54649</v>
      </c>
      <c r="H14158">
        <v>62.0063624</v>
      </c>
      <c r="I14158">
        <v>-130.0225849</v>
      </c>
      <c r="J14158" s="1" t="str">
        <f t="shared" si="2061"/>
        <v>Fluid (stream)</v>
      </c>
      <c r="K14158" s="1" t="str">
        <f t="shared" si="2062"/>
        <v>Untreated Water</v>
      </c>
      <c r="O14158">
        <v>0.56000000000000005</v>
      </c>
      <c r="P14158">
        <v>90</v>
      </c>
      <c r="Q14158">
        <v>7.6</v>
      </c>
    </row>
    <row r="14159" spans="1:17" hidden="1" x14ac:dyDescent="0.3">
      <c r="A14159" t="s">
        <v>54650</v>
      </c>
      <c r="B14159" t="s">
        <v>54651</v>
      </c>
      <c r="C14159" s="1" t="str">
        <f t="shared" si="2053"/>
        <v>21:0763</v>
      </c>
      <c r="D14159" s="1" t="str">
        <f t="shared" si="2060"/>
        <v>21:0219</v>
      </c>
      <c r="E14159" t="s">
        <v>54652</v>
      </c>
      <c r="F14159" t="s">
        <v>54653</v>
      </c>
      <c r="H14159">
        <v>62.019810300000003</v>
      </c>
      <c r="I14159">
        <v>-130.06417210000001</v>
      </c>
      <c r="J14159" s="1" t="str">
        <f t="shared" si="2061"/>
        <v>Fluid (stream)</v>
      </c>
      <c r="K14159" s="1" t="str">
        <f t="shared" si="2062"/>
        <v>Untreated Water</v>
      </c>
      <c r="O14159">
        <v>0.18</v>
      </c>
      <c r="P14159">
        <v>100</v>
      </c>
      <c r="Q14159">
        <v>7.6</v>
      </c>
    </row>
    <row r="14160" spans="1:17" hidden="1" x14ac:dyDescent="0.3">
      <c r="A14160" t="s">
        <v>54654</v>
      </c>
      <c r="B14160" t="s">
        <v>54655</v>
      </c>
      <c r="C14160" s="1" t="str">
        <f t="shared" si="2053"/>
        <v>21:0763</v>
      </c>
      <c r="D14160" s="1" t="str">
        <f t="shared" si="2060"/>
        <v>21:0219</v>
      </c>
      <c r="E14160" t="s">
        <v>54656</v>
      </c>
      <c r="F14160" t="s">
        <v>54657</v>
      </c>
      <c r="H14160">
        <v>62.022353199999998</v>
      </c>
      <c r="I14160">
        <v>-130.07199969999999</v>
      </c>
      <c r="J14160" s="1" t="str">
        <f t="shared" si="2061"/>
        <v>Fluid (stream)</v>
      </c>
      <c r="K14160" s="1" t="str">
        <f t="shared" si="2062"/>
        <v>Untreated Water</v>
      </c>
      <c r="O14160">
        <v>0.73</v>
      </c>
      <c r="P14160">
        <v>100</v>
      </c>
      <c r="Q14160">
        <v>7.3</v>
      </c>
    </row>
    <row r="14161" spans="1:17" hidden="1" x14ac:dyDescent="0.3">
      <c r="A14161" t="s">
        <v>54658</v>
      </c>
      <c r="B14161" t="s">
        <v>54659</v>
      </c>
      <c r="C14161" s="1" t="str">
        <f t="shared" si="2053"/>
        <v>21:0763</v>
      </c>
      <c r="D14161" s="1" t="str">
        <f t="shared" si="2060"/>
        <v>21:0219</v>
      </c>
      <c r="E14161" t="s">
        <v>54660</v>
      </c>
      <c r="F14161" t="s">
        <v>54661</v>
      </c>
      <c r="H14161">
        <v>62.0157393</v>
      </c>
      <c r="I14161">
        <v>-130.1752348</v>
      </c>
      <c r="J14161" s="1" t="str">
        <f t="shared" si="2061"/>
        <v>Fluid (stream)</v>
      </c>
      <c r="K14161" s="1" t="str">
        <f t="shared" si="2062"/>
        <v>Untreated Water</v>
      </c>
      <c r="O14161">
        <v>0.54</v>
      </c>
      <c r="P14161">
        <v>110</v>
      </c>
      <c r="Q14161">
        <v>7.5</v>
      </c>
    </row>
    <row r="14162" spans="1:17" hidden="1" x14ac:dyDescent="0.3">
      <c r="A14162" t="s">
        <v>54662</v>
      </c>
      <c r="B14162" t="s">
        <v>54663</v>
      </c>
      <c r="C14162" s="1" t="str">
        <f t="shared" si="2053"/>
        <v>21:0763</v>
      </c>
      <c r="D14162" s="1" t="str">
        <f t="shared" si="2060"/>
        <v>21:0219</v>
      </c>
      <c r="E14162" t="s">
        <v>54664</v>
      </c>
      <c r="F14162" t="s">
        <v>54665</v>
      </c>
      <c r="H14162">
        <v>62.021669000000003</v>
      </c>
      <c r="I14162">
        <v>-130.24234240000001</v>
      </c>
      <c r="J14162" s="1" t="str">
        <f t="shared" si="2061"/>
        <v>Fluid (stream)</v>
      </c>
      <c r="K14162" s="1" t="str">
        <f t="shared" si="2062"/>
        <v>Untreated Water</v>
      </c>
      <c r="O14162">
        <v>3.83</v>
      </c>
      <c r="P14162">
        <v>200</v>
      </c>
      <c r="Q14162">
        <v>7.9</v>
      </c>
    </row>
    <row r="14163" spans="1:17" hidden="1" x14ac:dyDescent="0.3">
      <c r="A14163" t="s">
        <v>54666</v>
      </c>
      <c r="B14163" t="s">
        <v>54667</v>
      </c>
      <c r="C14163" s="1" t="str">
        <f t="shared" si="2053"/>
        <v>21:0763</v>
      </c>
      <c r="D14163" s="1" t="str">
        <f t="shared" si="2060"/>
        <v>21:0219</v>
      </c>
      <c r="E14163" t="s">
        <v>54668</v>
      </c>
      <c r="F14163" t="s">
        <v>54669</v>
      </c>
      <c r="H14163">
        <v>62.023237799999997</v>
      </c>
      <c r="I14163">
        <v>-130.26237560000001</v>
      </c>
      <c r="J14163" s="1" t="str">
        <f t="shared" si="2061"/>
        <v>Fluid (stream)</v>
      </c>
      <c r="K14163" s="1" t="str">
        <f t="shared" si="2062"/>
        <v>Untreated Water</v>
      </c>
      <c r="O14163">
        <v>0.65</v>
      </c>
      <c r="P14163">
        <v>130</v>
      </c>
      <c r="Q14163">
        <v>7.5</v>
      </c>
    </row>
    <row r="14164" spans="1:17" hidden="1" x14ac:dyDescent="0.3">
      <c r="A14164" t="s">
        <v>54670</v>
      </c>
      <c r="B14164" t="s">
        <v>54671</v>
      </c>
      <c r="C14164" s="1" t="str">
        <f t="shared" si="2053"/>
        <v>21:0763</v>
      </c>
      <c r="D14164" s="1" t="str">
        <f t="shared" si="2060"/>
        <v>21:0219</v>
      </c>
      <c r="E14164" t="s">
        <v>54672</v>
      </c>
      <c r="F14164" t="s">
        <v>54673</v>
      </c>
      <c r="H14164">
        <v>62.010741899999999</v>
      </c>
      <c r="I14164">
        <v>-130.3178834</v>
      </c>
      <c r="J14164" s="1" t="str">
        <f t="shared" si="2061"/>
        <v>Fluid (stream)</v>
      </c>
      <c r="K14164" s="1" t="str">
        <f t="shared" si="2062"/>
        <v>Untreated Water</v>
      </c>
      <c r="O14164">
        <v>0.6</v>
      </c>
      <c r="P14164">
        <v>120</v>
      </c>
      <c r="Q14164">
        <v>7.6</v>
      </c>
    </row>
    <row r="14165" spans="1:17" hidden="1" x14ac:dyDescent="0.3">
      <c r="A14165" t="s">
        <v>54674</v>
      </c>
      <c r="B14165" t="s">
        <v>54675</v>
      </c>
      <c r="C14165" s="1" t="str">
        <f t="shared" si="2053"/>
        <v>21:0763</v>
      </c>
      <c r="D14165" s="1" t="str">
        <f t="shared" si="2060"/>
        <v>21:0219</v>
      </c>
      <c r="E14165" t="s">
        <v>54676</v>
      </c>
      <c r="F14165" t="s">
        <v>54677</v>
      </c>
      <c r="H14165">
        <v>62.014648800000003</v>
      </c>
      <c r="I14165">
        <v>-130.4242931</v>
      </c>
      <c r="J14165" s="1" t="str">
        <f t="shared" si="2061"/>
        <v>Fluid (stream)</v>
      </c>
      <c r="K14165" s="1" t="str">
        <f t="shared" si="2062"/>
        <v>Untreated Water</v>
      </c>
      <c r="O14165">
        <v>0.7</v>
      </c>
      <c r="P14165">
        <v>120</v>
      </c>
      <c r="Q14165">
        <v>7.5</v>
      </c>
    </row>
    <row r="14166" spans="1:17" hidden="1" x14ac:dyDescent="0.3">
      <c r="A14166" t="s">
        <v>54678</v>
      </c>
      <c r="B14166" t="s">
        <v>54679</v>
      </c>
      <c r="C14166" s="1" t="str">
        <f t="shared" si="2053"/>
        <v>21:0763</v>
      </c>
      <c r="D14166" s="1" t="str">
        <f t="shared" si="2060"/>
        <v>21:0219</v>
      </c>
      <c r="E14166" t="s">
        <v>54680</v>
      </c>
      <c r="F14166" t="s">
        <v>54681</v>
      </c>
      <c r="H14166">
        <v>62.0099576</v>
      </c>
      <c r="I14166">
        <v>-130.52949899999999</v>
      </c>
      <c r="J14166" s="1" t="str">
        <f t="shared" si="2061"/>
        <v>Fluid (stream)</v>
      </c>
      <c r="K14166" s="1" t="str">
        <f t="shared" si="2062"/>
        <v>Untreated Water</v>
      </c>
      <c r="O14166">
        <v>2.31</v>
      </c>
      <c r="P14166">
        <v>990</v>
      </c>
      <c r="Q14166">
        <v>7.7</v>
      </c>
    </row>
    <row r="14167" spans="1:17" hidden="1" x14ac:dyDescent="0.3">
      <c r="A14167" t="s">
        <v>54682</v>
      </c>
      <c r="B14167" t="s">
        <v>54683</v>
      </c>
      <c r="C14167" s="1" t="str">
        <f t="shared" si="2053"/>
        <v>21:0763</v>
      </c>
      <c r="D14167" s="1" t="str">
        <f t="shared" si="2060"/>
        <v>21:0219</v>
      </c>
      <c r="E14167" t="s">
        <v>54684</v>
      </c>
      <c r="F14167" t="s">
        <v>54685</v>
      </c>
      <c r="H14167">
        <v>62.039020899999997</v>
      </c>
      <c r="I14167">
        <v>-130.42898940000001</v>
      </c>
      <c r="J14167" s="1" t="str">
        <f t="shared" si="2061"/>
        <v>Fluid (stream)</v>
      </c>
      <c r="K14167" s="1" t="str">
        <f t="shared" si="2062"/>
        <v>Untreated Water</v>
      </c>
      <c r="O14167">
        <v>2.5000000000000001E-2</v>
      </c>
      <c r="P14167">
        <v>120</v>
      </c>
      <c r="Q14167">
        <v>7.2</v>
      </c>
    </row>
    <row r="14168" spans="1:17" hidden="1" x14ac:dyDescent="0.3">
      <c r="A14168" t="s">
        <v>54686</v>
      </c>
      <c r="B14168" t="s">
        <v>54687</v>
      </c>
      <c r="C14168" s="1" t="str">
        <f t="shared" si="2053"/>
        <v>21:0763</v>
      </c>
      <c r="D14168" s="1" t="str">
        <f t="shared" si="2060"/>
        <v>21:0219</v>
      </c>
      <c r="E14168" t="s">
        <v>54688</v>
      </c>
      <c r="F14168" t="s">
        <v>54689</v>
      </c>
      <c r="H14168">
        <v>62.059398799999997</v>
      </c>
      <c r="I14168">
        <v>-130.3544296</v>
      </c>
      <c r="J14168" s="1" t="str">
        <f t="shared" si="2061"/>
        <v>Fluid (stream)</v>
      </c>
      <c r="K14168" s="1" t="str">
        <f t="shared" si="2062"/>
        <v>Untreated Water</v>
      </c>
      <c r="O14168">
        <v>2.5000000000000001E-2</v>
      </c>
      <c r="P14168">
        <v>80</v>
      </c>
      <c r="Q14168">
        <v>7.1</v>
      </c>
    </row>
    <row r="14169" spans="1:17" hidden="1" x14ac:dyDescent="0.3">
      <c r="A14169" t="s">
        <v>54690</v>
      </c>
      <c r="B14169" t="s">
        <v>54691</v>
      </c>
      <c r="C14169" s="1" t="str">
        <f t="shared" si="2053"/>
        <v>21:0763</v>
      </c>
      <c r="D14169" s="1" t="str">
        <f>HYPERLINK("http://geochem.nrcan.gc.ca/cdogs/content/svy/svy_e.htm", "")</f>
        <v/>
      </c>
      <c r="G14169" s="1" t="str">
        <f>HYPERLINK("http://geochem.nrcan.gc.ca/cdogs/content/cr_/cr_00089_e.htm", "89")</f>
        <v>89</v>
      </c>
      <c r="J14169" t="s">
        <v>11453</v>
      </c>
      <c r="K14169" t="s">
        <v>11454</v>
      </c>
      <c r="O14169">
        <v>5</v>
      </c>
      <c r="P14169">
        <v>300</v>
      </c>
      <c r="Q14169">
        <v>7.7</v>
      </c>
    </row>
    <row r="14170" spans="1:17" hidden="1" x14ac:dyDescent="0.3">
      <c r="A14170" t="s">
        <v>54692</v>
      </c>
      <c r="B14170" t="s">
        <v>54693</v>
      </c>
      <c r="C14170" s="1" t="str">
        <f t="shared" ref="C14170:C14233" si="2063">HYPERLINK("http://geochem.nrcan.gc.ca/cdogs/content/bdl/bdl210763_e.htm", "21:0763")</f>
        <v>21:0763</v>
      </c>
      <c r="D14170" s="1" t="str">
        <f t="shared" ref="D14170:D14204" si="2064">HYPERLINK("http://geochem.nrcan.gc.ca/cdogs/content/svy/svy210219_e.htm", "21:0219")</f>
        <v>21:0219</v>
      </c>
      <c r="E14170" t="s">
        <v>54688</v>
      </c>
      <c r="F14170" t="s">
        <v>54694</v>
      </c>
      <c r="H14170">
        <v>62.059398799999997</v>
      </c>
      <c r="I14170">
        <v>-130.3544296</v>
      </c>
      <c r="J14170" s="1" t="str">
        <f t="shared" ref="J14170:J14204" si="2065">HYPERLINK("http://geochem.nrcan.gc.ca/cdogs/content/kwd/kwd020018_e.htm", "Fluid (stream)")</f>
        <v>Fluid (stream)</v>
      </c>
      <c r="K14170" s="1" t="str">
        <f t="shared" ref="K14170:K14204" si="2066">HYPERLINK("http://geochem.nrcan.gc.ca/cdogs/content/kwd/kwd080007_e.htm", "Untreated Water")</f>
        <v>Untreated Water</v>
      </c>
      <c r="O14170">
        <v>2.5000000000000001E-2</v>
      </c>
      <c r="P14170">
        <v>90</v>
      </c>
      <c r="Q14170">
        <v>7.1</v>
      </c>
    </row>
    <row r="14171" spans="1:17" hidden="1" x14ac:dyDescent="0.3">
      <c r="A14171" t="s">
        <v>54695</v>
      </c>
      <c r="B14171" t="s">
        <v>54696</v>
      </c>
      <c r="C14171" s="1" t="str">
        <f t="shared" si="2063"/>
        <v>21:0763</v>
      </c>
      <c r="D14171" s="1" t="str">
        <f t="shared" si="2064"/>
        <v>21:0219</v>
      </c>
      <c r="E14171" t="s">
        <v>54697</v>
      </c>
      <c r="F14171" t="s">
        <v>54698</v>
      </c>
      <c r="H14171">
        <v>62.055323899999998</v>
      </c>
      <c r="I14171">
        <v>-130.313444</v>
      </c>
      <c r="J14171" s="1" t="str">
        <f t="shared" si="2065"/>
        <v>Fluid (stream)</v>
      </c>
      <c r="K14171" s="1" t="str">
        <f t="shared" si="2066"/>
        <v>Untreated Water</v>
      </c>
      <c r="O14171">
        <v>0.1</v>
      </c>
      <c r="P14171">
        <v>100</v>
      </c>
      <c r="Q14171">
        <v>7.3</v>
      </c>
    </row>
    <row r="14172" spans="1:17" hidden="1" x14ac:dyDescent="0.3">
      <c r="A14172" t="s">
        <v>54699</v>
      </c>
      <c r="B14172" t="s">
        <v>54700</v>
      </c>
      <c r="C14172" s="1" t="str">
        <f t="shared" si="2063"/>
        <v>21:0763</v>
      </c>
      <c r="D14172" s="1" t="str">
        <f t="shared" si="2064"/>
        <v>21:0219</v>
      </c>
      <c r="E14172" t="s">
        <v>54701</v>
      </c>
      <c r="F14172" t="s">
        <v>54702</v>
      </c>
      <c r="H14172">
        <v>62.0455629</v>
      </c>
      <c r="I14172">
        <v>-130.2136764</v>
      </c>
      <c r="J14172" s="1" t="str">
        <f t="shared" si="2065"/>
        <v>Fluid (stream)</v>
      </c>
      <c r="K14172" s="1" t="str">
        <f t="shared" si="2066"/>
        <v>Untreated Water</v>
      </c>
      <c r="O14172">
        <v>2.5000000000000001E-2</v>
      </c>
      <c r="P14172">
        <v>110</v>
      </c>
      <c r="Q14172">
        <v>7.2</v>
      </c>
    </row>
    <row r="14173" spans="1:17" hidden="1" x14ac:dyDescent="0.3">
      <c r="A14173" t="s">
        <v>54703</v>
      </c>
      <c r="B14173" t="s">
        <v>54704</v>
      </c>
      <c r="C14173" s="1" t="str">
        <f t="shared" si="2063"/>
        <v>21:0763</v>
      </c>
      <c r="D14173" s="1" t="str">
        <f t="shared" si="2064"/>
        <v>21:0219</v>
      </c>
      <c r="E14173" t="s">
        <v>54705</v>
      </c>
      <c r="F14173" t="s">
        <v>54706</v>
      </c>
      <c r="H14173">
        <v>62.067450399999998</v>
      </c>
      <c r="I14173">
        <v>-130.14001189999999</v>
      </c>
      <c r="J14173" s="1" t="str">
        <f t="shared" si="2065"/>
        <v>Fluid (stream)</v>
      </c>
      <c r="K14173" s="1" t="str">
        <f t="shared" si="2066"/>
        <v>Untreated Water</v>
      </c>
      <c r="O14173">
        <v>0.08</v>
      </c>
      <c r="P14173">
        <v>100</v>
      </c>
      <c r="Q14173">
        <v>7.5</v>
      </c>
    </row>
    <row r="14174" spans="1:17" hidden="1" x14ac:dyDescent="0.3">
      <c r="A14174" t="s">
        <v>54707</v>
      </c>
      <c r="B14174" t="s">
        <v>54708</v>
      </c>
      <c r="C14174" s="1" t="str">
        <f t="shared" si="2063"/>
        <v>21:0763</v>
      </c>
      <c r="D14174" s="1" t="str">
        <f t="shared" si="2064"/>
        <v>21:0219</v>
      </c>
      <c r="E14174" t="s">
        <v>54709</v>
      </c>
      <c r="F14174" t="s">
        <v>54710</v>
      </c>
      <c r="H14174">
        <v>62.057933300000002</v>
      </c>
      <c r="I14174">
        <v>-130.12699079999999</v>
      </c>
      <c r="J14174" s="1" t="str">
        <f t="shared" si="2065"/>
        <v>Fluid (stream)</v>
      </c>
      <c r="K14174" s="1" t="str">
        <f t="shared" si="2066"/>
        <v>Untreated Water</v>
      </c>
      <c r="O14174">
        <v>1.5</v>
      </c>
      <c r="P14174">
        <v>80</v>
      </c>
      <c r="Q14174">
        <v>6.8</v>
      </c>
    </row>
    <row r="14175" spans="1:17" hidden="1" x14ac:dyDescent="0.3">
      <c r="A14175" t="s">
        <v>54711</v>
      </c>
      <c r="B14175" t="s">
        <v>54712</v>
      </c>
      <c r="C14175" s="1" t="str">
        <f t="shared" si="2063"/>
        <v>21:0763</v>
      </c>
      <c r="D14175" s="1" t="str">
        <f t="shared" si="2064"/>
        <v>21:0219</v>
      </c>
      <c r="E14175" t="s">
        <v>54713</v>
      </c>
      <c r="F14175" t="s">
        <v>54714</v>
      </c>
      <c r="H14175">
        <v>62.111783600000003</v>
      </c>
      <c r="I14175">
        <v>-130.2577962</v>
      </c>
      <c r="J14175" s="1" t="str">
        <f t="shared" si="2065"/>
        <v>Fluid (stream)</v>
      </c>
      <c r="K14175" s="1" t="str">
        <f t="shared" si="2066"/>
        <v>Untreated Water</v>
      </c>
      <c r="O14175">
        <v>0.15</v>
      </c>
      <c r="P14175">
        <v>80</v>
      </c>
      <c r="Q14175">
        <v>7.7</v>
      </c>
    </row>
    <row r="14176" spans="1:17" hidden="1" x14ac:dyDescent="0.3">
      <c r="A14176" t="s">
        <v>54715</v>
      </c>
      <c r="B14176" t="s">
        <v>54716</v>
      </c>
      <c r="C14176" s="1" t="str">
        <f t="shared" si="2063"/>
        <v>21:0763</v>
      </c>
      <c r="D14176" s="1" t="str">
        <f t="shared" si="2064"/>
        <v>21:0219</v>
      </c>
      <c r="E14176" t="s">
        <v>54717</v>
      </c>
      <c r="F14176" t="s">
        <v>54718</v>
      </c>
      <c r="H14176">
        <v>62.130723799999998</v>
      </c>
      <c r="I14176">
        <v>-130.2442562</v>
      </c>
      <c r="J14176" s="1" t="str">
        <f t="shared" si="2065"/>
        <v>Fluid (stream)</v>
      </c>
      <c r="K14176" s="1" t="str">
        <f t="shared" si="2066"/>
        <v>Untreated Water</v>
      </c>
      <c r="O14176">
        <v>2.5000000000000001E-2</v>
      </c>
      <c r="P14176">
        <v>60</v>
      </c>
      <c r="Q14176">
        <v>6.2</v>
      </c>
    </row>
    <row r="14177" spans="1:17" hidden="1" x14ac:dyDescent="0.3">
      <c r="A14177" t="s">
        <v>54719</v>
      </c>
      <c r="B14177" t="s">
        <v>54720</v>
      </c>
      <c r="C14177" s="1" t="str">
        <f t="shared" si="2063"/>
        <v>21:0763</v>
      </c>
      <c r="D14177" s="1" t="str">
        <f t="shared" si="2064"/>
        <v>21:0219</v>
      </c>
      <c r="E14177" t="s">
        <v>54721</v>
      </c>
      <c r="F14177" t="s">
        <v>54722</v>
      </c>
      <c r="H14177">
        <v>62.1082581</v>
      </c>
      <c r="I14177">
        <v>-130.33313340000001</v>
      </c>
      <c r="J14177" s="1" t="str">
        <f t="shared" si="2065"/>
        <v>Fluid (stream)</v>
      </c>
      <c r="K14177" s="1" t="str">
        <f t="shared" si="2066"/>
        <v>Untreated Water</v>
      </c>
      <c r="O14177">
        <v>0.19</v>
      </c>
      <c r="P14177">
        <v>60</v>
      </c>
      <c r="Q14177">
        <v>7.4</v>
      </c>
    </row>
    <row r="14178" spans="1:17" hidden="1" x14ac:dyDescent="0.3">
      <c r="A14178" t="s">
        <v>54723</v>
      </c>
      <c r="B14178" t="s">
        <v>54724</v>
      </c>
      <c r="C14178" s="1" t="str">
        <f t="shared" si="2063"/>
        <v>21:0763</v>
      </c>
      <c r="D14178" s="1" t="str">
        <f t="shared" si="2064"/>
        <v>21:0219</v>
      </c>
      <c r="E14178" t="s">
        <v>54725</v>
      </c>
      <c r="F14178" t="s">
        <v>54726</v>
      </c>
      <c r="H14178">
        <v>62.130449599999999</v>
      </c>
      <c r="I14178">
        <v>-130.3277798</v>
      </c>
      <c r="J14178" s="1" t="str">
        <f t="shared" si="2065"/>
        <v>Fluid (stream)</v>
      </c>
      <c r="K14178" s="1" t="str">
        <f t="shared" si="2066"/>
        <v>Untreated Water</v>
      </c>
      <c r="O14178">
        <v>0.5</v>
      </c>
      <c r="P14178">
        <v>60</v>
      </c>
      <c r="Q14178">
        <v>7.3</v>
      </c>
    </row>
    <row r="14179" spans="1:17" hidden="1" x14ac:dyDescent="0.3">
      <c r="A14179" t="s">
        <v>54727</v>
      </c>
      <c r="B14179" t="s">
        <v>54728</v>
      </c>
      <c r="C14179" s="1" t="str">
        <f t="shared" si="2063"/>
        <v>21:0763</v>
      </c>
      <c r="D14179" s="1" t="str">
        <f t="shared" si="2064"/>
        <v>21:0219</v>
      </c>
      <c r="E14179" t="s">
        <v>54729</v>
      </c>
      <c r="F14179" t="s">
        <v>54730</v>
      </c>
      <c r="H14179">
        <v>62.162981199999997</v>
      </c>
      <c r="I14179">
        <v>-130.34408329999999</v>
      </c>
      <c r="J14179" s="1" t="str">
        <f t="shared" si="2065"/>
        <v>Fluid (stream)</v>
      </c>
      <c r="K14179" s="1" t="str">
        <f t="shared" si="2066"/>
        <v>Untreated Water</v>
      </c>
      <c r="O14179">
        <v>0.57999999999999996</v>
      </c>
      <c r="P14179">
        <v>70</v>
      </c>
      <c r="Q14179">
        <v>7.8</v>
      </c>
    </row>
    <row r="14180" spans="1:17" hidden="1" x14ac:dyDescent="0.3">
      <c r="A14180" t="s">
        <v>54731</v>
      </c>
      <c r="B14180" t="s">
        <v>54732</v>
      </c>
      <c r="C14180" s="1" t="str">
        <f t="shared" si="2063"/>
        <v>21:0763</v>
      </c>
      <c r="D14180" s="1" t="str">
        <f t="shared" si="2064"/>
        <v>21:0219</v>
      </c>
      <c r="E14180" t="s">
        <v>54733</v>
      </c>
      <c r="F14180" t="s">
        <v>54734</v>
      </c>
      <c r="H14180">
        <v>62.1755201</v>
      </c>
      <c r="I14180">
        <v>-130.34442849999999</v>
      </c>
      <c r="J14180" s="1" t="str">
        <f t="shared" si="2065"/>
        <v>Fluid (stream)</v>
      </c>
      <c r="K14180" s="1" t="str">
        <f t="shared" si="2066"/>
        <v>Untreated Water</v>
      </c>
      <c r="O14180">
        <v>0.5</v>
      </c>
      <c r="P14180">
        <v>90</v>
      </c>
      <c r="Q14180">
        <v>7.3</v>
      </c>
    </row>
    <row r="14181" spans="1:17" hidden="1" x14ac:dyDescent="0.3">
      <c r="A14181" t="s">
        <v>54735</v>
      </c>
      <c r="B14181" t="s">
        <v>54736</v>
      </c>
      <c r="C14181" s="1" t="str">
        <f t="shared" si="2063"/>
        <v>21:0763</v>
      </c>
      <c r="D14181" s="1" t="str">
        <f t="shared" si="2064"/>
        <v>21:0219</v>
      </c>
      <c r="E14181" t="s">
        <v>54737</v>
      </c>
      <c r="F14181" t="s">
        <v>54738</v>
      </c>
      <c r="H14181">
        <v>62.170748000000003</v>
      </c>
      <c r="I14181">
        <v>-130.39568059999999</v>
      </c>
      <c r="J14181" s="1" t="str">
        <f t="shared" si="2065"/>
        <v>Fluid (stream)</v>
      </c>
      <c r="K14181" s="1" t="str">
        <f t="shared" si="2066"/>
        <v>Untreated Water</v>
      </c>
      <c r="O14181">
        <v>0.57999999999999996</v>
      </c>
      <c r="P14181">
        <v>70</v>
      </c>
      <c r="Q14181">
        <v>7.7</v>
      </c>
    </row>
    <row r="14182" spans="1:17" hidden="1" x14ac:dyDescent="0.3">
      <c r="A14182" t="s">
        <v>54739</v>
      </c>
      <c r="B14182" t="s">
        <v>54740</v>
      </c>
      <c r="C14182" s="1" t="str">
        <f t="shared" si="2063"/>
        <v>21:0763</v>
      </c>
      <c r="D14182" s="1" t="str">
        <f t="shared" si="2064"/>
        <v>21:0219</v>
      </c>
      <c r="E14182" t="s">
        <v>54741</v>
      </c>
      <c r="F14182" t="s">
        <v>54742</v>
      </c>
      <c r="H14182">
        <v>62.149594</v>
      </c>
      <c r="I14182">
        <v>-130.3860138</v>
      </c>
      <c r="J14182" s="1" t="str">
        <f t="shared" si="2065"/>
        <v>Fluid (stream)</v>
      </c>
      <c r="K14182" s="1" t="str">
        <f t="shared" si="2066"/>
        <v>Untreated Water</v>
      </c>
      <c r="O14182">
        <v>0.85</v>
      </c>
      <c r="P14182">
        <v>90</v>
      </c>
      <c r="Q14182">
        <v>7.7</v>
      </c>
    </row>
    <row r="14183" spans="1:17" hidden="1" x14ac:dyDescent="0.3">
      <c r="A14183" t="s">
        <v>54743</v>
      </c>
      <c r="B14183" t="s">
        <v>54744</v>
      </c>
      <c r="C14183" s="1" t="str">
        <f t="shared" si="2063"/>
        <v>21:0763</v>
      </c>
      <c r="D14183" s="1" t="str">
        <f t="shared" si="2064"/>
        <v>21:0219</v>
      </c>
      <c r="E14183" t="s">
        <v>54745</v>
      </c>
      <c r="F14183" t="s">
        <v>54746</v>
      </c>
      <c r="H14183">
        <v>62.140769200000001</v>
      </c>
      <c r="I14183">
        <v>-130.39664139999999</v>
      </c>
      <c r="J14183" s="1" t="str">
        <f t="shared" si="2065"/>
        <v>Fluid (stream)</v>
      </c>
      <c r="K14183" s="1" t="str">
        <f t="shared" si="2066"/>
        <v>Untreated Water</v>
      </c>
      <c r="O14183">
        <v>0.46</v>
      </c>
      <c r="P14183">
        <v>60</v>
      </c>
      <c r="Q14183">
        <v>7.6</v>
      </c>
    </row>
    <row r="14184" spans="1:17" hidden="1" x14ac:dyDescent="0.3">
      <c r="A14184" t="s">
        <v>54747</v>
      </c>
      <c r="B14184" t="s">
        <v>54748</v>
      </c>
      <c r="C14184" s="1" t="str">
        <f t="shared" si="2063"/>
        <v>21:0763</v>
      </c>
      <c r="D14184" s="1" t="str">
        <f t="shared" si="2064"/>
        <v>21:0219</v>
      </c>
      <c r="E14184" t="s">
        <v>54749</v>
      </c>
      <c r="F14184" t="s">
        <v>54750</v>
      </c>
      <c r="H14184">
        <v>62.143383999999998</v>
      </c>
      <c r="I14184">
        <v>-130.4615909</v>
      </c>
      <c r="J14184" s="1" t="str">
        <f t="shared" si="2065"/>
        <v>Fluid (stream)</v>
      </c>
      <c r="K14184" s="1" t="str">
        <f t="shared" si="2066"/>
        <v>Untreated Water</v>
      </c>
      <c r="O14184">
        <v>2.5000000000000001E-2</v>
      </c>
      <c r="P14184">
        <v>40</v>
      </c>
      <c r="Q14184">
        <v>7.4</v>
      </c>
    </row>
    <row r="14185" spans="1:17" hidden="1" x14ac:dyDescent="0.3">
      <c r="A14185" t="s">
        <v>54751</v>
      </c>
      <c r="B14185" t="s">
        <v>54752</v>
      </c>
      <c r="C14185" s="1" t="str">
        <f t="shared" si="2063"/>
        <v>21:0763</v>
      </c>
      <c r="D14185" s="1" t="str">
        <f t="shared" si="2064"/>
        <v>21:0219</v>
      </c>
      <c r="E14185" t="s">
        <v>54753</v>
      </c>
      <c r="F14185" t="s">
        <v>54754</v>
      </c>
      <c r="H14185">
        <v>62.166101500000003</v>
      </c>
      <c r="I14185">
        <v>-130.4883002</v>
      </c>
      <c r="J14185" s="1" t="str">
        <f t="shared" si="2065"/>
        <v>Fluid (stream)</v>
      </c>
      <c r="K14185" s="1" t="str">
        <f t="shared" si="2066"/>
        <v>Untreated Water</v>
      </c>
      <c r="O14185">
        <v>0.81</v>
      </c>
      <c r="P14185">
        <v>40</v>
      </c>
      <c r="Q14185">
        <v>7.7</v>
      </c>
    </row>
    <row r="14186" spans="1:17" hidden="1" x14ac:dyDescent="0.3">
      <c r="A14186" t="s">
        <v>54755</v>
      </c>
      <c r="B14186" t="s">
        <v>54756</v>
      </c>
      <c r="C14186" s="1" t="str">
        <f t="shared" si="2063"/>
        <v>21:0763</v>
      </c>
      <c r="D14186" s="1" t="str">
        <f t="shared" si="2064"/>
        <v>21:0219</v>
      </c>
      <c r="E14186" t="s">
        <v>54757</v>
      </c>
      <c r="F14186" t="s">
        <v>54758</v>
      </c>
      <c r="H14186">
        <v>62.149859999999997</v>
      </c>
      <c r="I14186">
        <v>-130.51145249999999</v>
      </c>
      <c r="J14186" s="1" t="str">
        <f t="shared" si="2065"/>
        <v>Fluid (stream)</v>
      </c>
      <c r="K14186" s="1" t="str">
        <f t="shared" si="2066"/>
        <v>Untreated Water</v>
      </c>
      <c r="O14186">
        <v>0.45</v>
      </c>
      <c r="P14186">
        <v>30</v>
      </c>
      <c r="Q14186">
        <v>7.8</v>
      </c>
    </row>
    <row r="14187" spans="1:17" hidden="1" x14ac:dyDescent="0.3">
      <c r="A14187" t="s">
        <v>54759</v>
      </c>
      <c r="B14187" t="s">
        <v>54760</v>
      </c>
      <c r="C14187" s="1" t="str">
        <f t="shared" si="2063"/>
        <v>21:0763</v>
      </c>
      <c r="D14187" s="1" t="str">
        <f t="shared" si="2064"/>
        <v>21:0219</v>
      </c>
      <c r="E14187" t="s">
        <v>54761</v>
      </c>
      <c r="F14187" t="s">
        <v>54762</v>
      </c>
      <c r="H14187">
        <v>62.137186</v>
      </c>
      <c r="I14187">
        <v>-130.50949739999999</v>
      </c>
      <c r="J14187" s="1" t="str">
        <f t="shared" si="2065"/>
        <v>Fluid (stream)</v>
      </c>
      <c r="K14187" s="1" t="str">
        <f t="shared" si="2066"/>
        <v>Untreated Water</v>
      </c>
      <c r="O14187">
        <v>0.5</v>
      </c>
      <c r="P14187">
        <v>50</v>
      </c>
      <c r="Q14187">
        <v>7.1</v>
      </c>
    </row>
    <row r="14188" spans="1:17" hidden="1" x14ac:dyDescent="0.3">
      <c r="A14188" t="s">
        <v>54763</v>
      </c>
      <c r="B14188" t="s">
        <v>54764</v>
      </c>
      <c r="C14188" s="1" t="str">
        <f t="shared" si="2063"/>
        <v>21:0763</v>
      </c>
      <c r="D14188" s="1" t="str">
        <f t="shared" si="2064"/>
        <v>21:0219</v>
      </c>
      <c r="E14188" t="s">
        <v>54765</v>
      </c>
      <c r="F14188" t="s">
        <v>54766</v>
      </c>
      <c r="H14188">
        <v>62.119390199999998</v>
      </c>
      <c r="I14188">
        <v>-130.51693280000001</v>
      </c>
      <c r="J14188" s="1" t="str">
        <f t="shared" si="2065"/>
        <v>Fluid (stream)</v>
      </c>
      <c r="K14188" s="1" t="str">
        <f t="shared" si="2066"/>
        <v>Untreated Water</v>
      </c>
      <c r="O14188">
        <v>2.5000000000000001E-2</v>
      </c>
      <c r="P14188">
        <v>80</v>
      </c>
      <c r="Q14188">
        <v>7</v>
      </c>
    </row>
    <row r="14189" spans="1:17" hidden="1" x14ac:dyDescent="0.3">
      <c r="A14189" t="s">
        <v>54767</v>
      </c>
      <c r="B14189" t="s">
        <v>54768</v>
      </c>
      <c r="C14189" s="1" t="str">
        <f t="shared" si="2063"/>
        <v>21:0763</v>
      </c>
      <c r="D14189" s="1" t="str">
        <f t="shared" si="2064"/>
        <v>21:0219</v>
      </c>
      <c r="E14189" t="s">
        <v>54769</v>
      </c>
      <c r="F14189" t="s">
        <v>54770</v>
      </c>
      <c r="H14189">
        <v>62.080629600000002</v>
      </c>
      <c r="I14189">
        <v>-130.52596980000001</v>
      </c>
      <c r="J14189" s="1" t="str">
        <f t="shared" si="2065"/>
        <v>Fluid (stream)</v>
      </c>
      <c r="K14189" s="1" t="str">
        <f t="shared" si="2066"/>
        <v>Untreated Water</v>
      </c>
      <c r="O14189">
        <v>2.5000000000000001E-2</v>
      </c>
      <c r="P14189">
        <v>60</v>
      </c>
      <c r="Q14189">
        <v>6.9</v>
      </c>
    </row>
    <row r="14190" spans="1:17" hidden="1" x14ac:dyDescent="0.3">
      <c r="A14190" t="s">
        <v>54771</v>
      </c>
      <c r="B14190" t="s">
        <v>54772</v>
      </c>
      <c r="C14190" s="1" t="str">
        <f t="shared" si="2063"/>
        <v>21:0763</v>
      </c>
      <c r="D14190" s="1" t="str">
        <f t="shared" si="2064"/>
        <v>21:0219</v>
      </c>
      <c r="E14190" t="s">
        <v>54773</v>
      </c>
      <c r="F14190" t="s">
        <v>54774</v>
      </c>
      <c r="H14190">
        <v>62.059782200000001</v>
      </c>
      <c r="I14190">
        <v>-130.5691808</v>
      </c>
      <c r="J14190" s="1" t="str">
        <f t="shared" si="2065"/>
        <v>Fluid (stream)</v>
      </c>
      <c r="K14190" s="1" t="str">
        <f t="shared" si="2066"/>
        <v>Untreated Water</v>
      </c>
      <c r="O14190">
        <v>2.5000000000000001E-2</v>
      </c>
      <c r="P14190">
        <v>40</v>
      </c>
      <c r="Q14190">
        <v>4.2</v>
      </c>
    </row>
    <row r="14191" spans="1:17" hidden="1" x14ac:dyDescent="0.3">
      <c r="A14191" t="s">
        <v>54775</v>
      </c>
      <c r="B14191" t="s">
        <v>54776</v>
      </c>
      <c r="C14191" s="1" t="str">
        <f t="shared" si="2063"/>
        <v>21:0763</v>
      </c>
      <c r="D14191" s="1" t="str">
        <f t="shared" si="2064"/>
        <v>21:0219</v>
      </c>
      <c r="E14191" t="s">
        <v>54777</v>
      </c>
      <c r="F14191" t="s">
        <v>54778</v>
      </c>
      <c r="H14191">
        <v>62.058003599999999</v>
      </c>
      <c r="I14191">
        <v>-130.553381</v>
      </c>
      <c r="J14191" s="1" t="str">
        <f t="shared" si="2065"/>
        <v>Fluid (stream)</v>
      </c>
      <c r="K14191" s="1" t="str">
        <f t="shared" si="2066"/>
        <v>Untreated Water</v>
      </c>
      <c r="O14191">
        <v>2.5000000000000001E-2</v>
      </c>
      <c r="P14191">
        <v>30</v>
      </c>
      <c r="Q14191">
        <v>6.6</v>
      </c>
    </row>
    <row r="14192" spans="1:17" hidden="1" x14ac:dyDescent="0.3">
      <c r="A14192" t="s">
        <v>54779</v>
      </c>
      <c r="B14192" t="s">
        <v>54780</v>
      </c>
      <c r="C14192" s="1" t="str">
        <f t="shared" si="2063"/>
        <v>21:0763</v>
      </c>
      <c r="D14192" s="1" t="str">
        <f t="shared" si="2064"/>
        <v>21:0219</v>
      </c>
      <c r="E14192" t="s">
        <v>54781</v>
      </c>
      <c r="F14192" t="s">
        <v>54782</v>
      </c>
      <c r="H14192">
        <v>62.0783974</v>
      </c>
      <c r="I14192">
        <v>-130.46005550000001</v>
      </c>
      <c r="J14192" s="1" t="str">
        <f t="shared" si="2065"/>
        <v>Fluid (stream)</v>
      </c>
      <c r="K14192" s="1" t="str">
        <f t="shared" si="2066"/>
        <v>Untreated Water</v>
      </c>
      <c r="O14192">
        <v>0.32</v>
      </c>
      <c r="P14192">
        <v>100</v>
      </c>
      <c r="Q14192">
        <v>7.3</v>
      </c>
    </row>
    <row r="14193" spans="1:17" hidden="1" x14ac:dyDescent="0.3">
      <c r="A14193" t="s">
        <v>54783</v>
      </c>
      <c r="B14193" t="s">
        <v>54784</v>
      </c>
      <c r="C14193" s="1" t="str">
        <f t="shared" si="2063"/>
        <v>21:0763</v>
      </c>
      <c r="D14193" s="1" t="str">
        <f t="shared" si="2064"/>
        <v>21:0219</v>
      </c>
      <c r="E14193" t="s">
        <v>54785</v>
      </c>
      <c r="F14193" t="s">
        <v>54786</v>
      </c>
      <c r="H14193">
        <v>62.078456500000001</v>
      </c>
      <c r="I14193">
        <v>-130.41118130000001</v>
      </c>
      <c r="J14193" s="1" t="str">
        <f t="shared" si="2065"/>
        <v>Fluid (stream)</v>
      </c>
      <c r="K14193" s="1" t="str">
        <f t="shared" si="2066"/>
        <v>Untreated Water</v>
      </c>
      <c r="O14193">
        <v>0.26</v>
      </c>
      <c r="P14193">
        <v>150</v>
      </c>
      <c r="Q14193">
        <v>7.1</v>
      </c>
    </row>
    <row r="14194" spans="1:17" hidden="1" x14ac:dyDescent="0.3">
      <c r="A14194" t="s">
        <v>54787</v>
      </c>
      <c r="B14194" t="s">
        <v>54788</v>
      </c>
      <c r="C14194" s="1" t="str">
        <f t="shared" si="2063"/>
        <v>21:0763</v>
      </c>
      <c r="D14194" s="1" t="str">
        <f t="shared" si="2064"/>
        <v>21:0219</v>
      </c>
      <c r="E14194" t="s">
        <v>54789</v>
      </c>
      <c r="F14194" t="s">
        <v>54790</v>
      </c>
      <c r="H14194">
        <v>62.084563799999998</v>
      </c>
      <c r="I14194">
        <v>-130.3870312</v>
      </c>
      <c r="J14194" s="1" t="str">
        <f t="shared" si="2065"/>
        <v>Fluid (stream)</v>
      </c>
      <c r="K14194" s="1" t="str">
        <f t="shared" si="2066"/>
        <v>Untreated Water</v>
      </c>
      <c r="O14194">
        <v>0.17</v>
      </c>
      <c r="P14194">
        <v>80</v>
      </c>
      <c r="Q14194">
        <v>7.3</v>
      </c>
    </row>
    <row r="14195" spans="1:17" hidden="1" x14ac:dyDescent="0.3">
      <c r="A14195" t="s">
        <v>54791</v>
      </c>
      <c r="B14195" t="s">
        <v>54792</v>
      </c>
      <c r="C14195" s="1" t="str">
        <f t="shared" si="2063"/>
        <v>21:0763</v>
      </c>
      <c r="D14195" s="1" t="str">
        <f t="shared" si="2064"/>
        <v>21:0219</v>
      </c>
      <c r="E14195" t="s">
        <v>54793</v>
      </c>
      <c r="F14195" t="s">
        <v>54794</v>
      </c>
      <c r="H14195">
        <v>62.081418499999998</v>
      </c>
      <c r="I14195">
        <v>-130.34926479999999</v>
      </c>
      <c r="J14195" s="1" t="str">
        <f t="shared" si="2065"/>
        <v>Fluid (stream)</v>
      </c>
      <c r="K14195" s="1" t="str">
        <f t="shared" si="2066"/>
        <v>Untreated Water</v>
      </c>
      <c r="O14195">
        <v>0.21</v>
      </c>
      <c r="P14195">
        <v>90</v>
      </c>
      <c r="Q14195">
        <v>7.6</v>
      </c>
    </row>
    <row r="14196" spans="1:17" hidden="1" x14ac:dyDescent="0.3">
      <c r="A14196" t="s">
        <v>54795</v>
      </c>
      <c r="B14196" t="s">
        <v>54796</v>
      </c>
      <c r="C14196" s="1" t="str">
        <f t="shared" si="2063"/>
        <v>21:0763</v>
      </c>
      <c r="D14196" s="1" t="str">
        <f t="shared" si="2064"/>
        <v>21:0219</v>
      </c>
      <c r="E14196" t="s">
        <v>54797</v>
      </c>
      <c r="F14196" t="s">
        <v>54798</v>
      </c>
      <c r="H14196">
        <v>62.072251799999997</v>
      </c>
      <c r="I14196">
        <v>-130.25901279999999</v>
      </c>
      <c r="J14196" s="1" t="str">
        <f t="shared" si="2065"/>
        <v>Fluid (stream)</v>
      </c>
      <c r="K14196" s="1" t="str">
        <f t="shared" si="2066"/>
        <v>Untreated Water</v>
      </c>
      <c r="O14196">
        <v>0.48</v>
      </c>
      <c r="P14196">
        <v>100</v>
      </c>
      <c r="Q14196">
        <v>7.6</v>
      </c>
    </row>
    <row r="14197" spans="1:17" hidden="1" x14ac:dyDescent="0.3">
      <c r="A14197" t="s">
        <v>54799</v>
      </c>
      <c r="B14197" t="s">
        <v>54800</v>
      </c>
      <c r="C14197" s="1" t="str">
        <f t="shared" si="2063"/>
        <v>21:0763</v>
      </c>
      <c r="D14197" s="1" t="str">
        <f t="shared" si="2064"/>
        <v>21:0219</v>
      </c>
      <c r="E14197" t="s">
        <v>54801</v>
      </c>
      <c r="F14197" t="s">
        <v>54802</v>
      </c>
      <c r="H14197">
        <v>62.077679500000002</v>
      </c>
      <c r="I14197">
        <v>-130.19376679999999</v>
      </c>
      <c r="J14197" s="1" t="str">
        <f t="shared" si="2065"/>
        <v>Fluid (stream)</v>
      </c>
      <c r="K14197" s="1" t="str">
        <f t="shared" si="2066"/>
        <v>Untreated Water</v>
      </c>
      <c r="O14197">
        <v>0.64</v>
      </c>
      <c r="P14197">
        <v>60</v>
      </c>
      <c r="Q14197">
        <v>7.5</v>
      </c>
    </row>
    <row r="14198" spans="1:17" hidden="1" x14ac:dyDescent="0.3">
      <c r="A14198" t="s">
        <v>54803</v>
      </c>
      <c r="B14198" t="s">
        <v>54804</v>
      </c>
      <c r="C14198" s="1" t="str">
        <f t="shared" si="2063"/>
        <v>21:0763</v>
      </c>
      <c r="D14198" s="1" t="str">
        <f t="shared" si="2064"/>
        <v>21:0219</v>
      </c>
      <c r="E14198" t="s">
        <v>54805</v>
      </c>
      <c r="F14198" t="s">
        <v>54806</v>
      </c>
      <c r="H14198">
        <v>62.093578200000003</v>
      </c>
      <c r="I14198">
        <v>-130.15909199999999</v>
      </c>
      <c r="J14198" s="1" t="str">
        <f t="shared" si="2065"/>
        <v>Fluid (stream)</v>
      </c>
      <c r="K14198" s="1" t="str">
        <f t="shared" si="2066"/>
        <v>Untreated Water</v>
      </c>
      <c r="O14198">
        <v>1.17</v>
      </c>
      <c r="P14198">
        <v>70</v>
      </c>
      <c r="Q14198">
        <v>7.5</v>
      </c>
    </row>
    <row r="14199" spans="1:17" hidden="1" x14ac:dyDescent="0.3">
      <c r="A14199" t="s">
        <v>54807</v>
      </c>
      <c r="B14199" t="s">
        <v>54808</v>
      </c>
      <c r="C14199" s="1" t="str">
        <f t="shared" si="2063"/>
        <v>21:0763</v>
      </c>
      <c r="D14199" s="1" t="str">
        <f t="shared" si="2064"/>
        <v>21:0219</v>
      </c>
      <c r="E14199" t="s">
        <v>54809</v>
      </c>
      <c r="F14199" t="s">
        <v>54810</v>
      </c>
      <c r="H14199">
        <v>62.566414999999999</v>
      </c>
      <c r="I14199">
        <v>-130.45559030000001</v>
      </c>
      <c r="J14199" s="1" t="str">
        <f t="shared" si="2065"/>
        <v>Fluid (stream)</v>
      </c>
      <c r="K14199" s="1" t="str">
        <f t="shared" si="2066"/>
        <v>Untreated Water</v>
      </c>
      <c r="O14199">
        <v>2.5000000000000001E-2</v>
      </c>
      <c r="P14199">
        <v>110</v>
      </c>
      <c r="Q14199">
        <v>7.4</v>
      </c>
    </row>
    <row r="14200" spans="1:17" hidden="1" x14ac:dyDescent="0.3">
      <c r="A14200" t="s">
        <v>54811</v>
      </c>
      <c r="B14200" t="s">
        <v>54812</v>
      </c>
      <c r="C14200" s="1" t="str">
        <f t="shared" si="2063"/>
        <v>21:0763</v>
      </c>
      <c r="D14200" s="1" t="str">
        <f t="shared" si="2064"/>
        <v>21:0219</v>
      </c>
      <c r="E14200" t="s">
        <v>54813</v>
      </c>
      <c r="F14200" t="s">
        <v>54814</v>
      </c>
      <c r="H14200">
        <v>62.573459100000001</v>
      </c>
      <c r="I14200">
        <v>-130.4166013</v>
      </c>
      <c r="J14200" s="1" t="str">
        <f t="shared" si="2065"/>
        <v>Fluid (stream)</v>
      </c>
      <c r="K14200" s="1" t="str">
        <f t="shared" si="2066"/>
        <v>Untreated Water</v>
      </c>
      <c r="O14200">
        <v>2.5000000000000001E-2</v>
      </c>
      <c r="P14200">
        <v>120</v>
      </c>
      <c r="Q14200">
        <v>7.2</v>
      </c>
    </row>
    <row r="14201" spans="1:17" hidden="1" x14ac:dyDescent="0.3">
      <c r="A14201" t="s">
        <v>54815</v>
      </c>
      <c r="B14201" t="s">
        <v>54816</v>
      </c>
      <c r="C14201" s="1" t="str">
        <f t="shared" si="2063"/>
        <v>21:0763</v>
      </c>
      <c r="D14201" s="1" t="str">
        <f t="shared" si="2064"/>
        <v>21:0219</v>
      </c>
      <c r="E14201" t="s">
        <v>54813</v>
      </c>
      <c r="F14201" t="s">
        <v>54817</v>
      </c>
      <c r="H14201">
        <v>62.573459100000001</v>
      </c>
      <c r="I14201">
        <v>-130.4166013</v>
      </c>
      <c r="J14201" s="1" t="str">
        <f t="shared" si="2065"/>
        <v>Fluid (stream)</v>
      </c>
      <c r="K14201" s="1" t="str">
        <f t="shared" si="2066"/>
        <v>Untreated Water</v>
      </c>
      <c r="O14201">
        <v>2.5000000000000001E-2</v>
      </c>
      <c r="P14201">
        <v>130</v>
      </c>
      <c r="Q14201">
        <v>7.3</v>
      </c>
    </row>
    <row r="14202" spans="1:17" hidden="1" x14ac:dyDescent="0.3">
      <c r="A14202" t="s">
        <v>54818</v>
      </c>
      <c r="B14202" t="s">
        <v>54819</v>
      </c>
      <c r="C14202" s="1" t="str">
        <f t="shared" si="2063"/>
        <v>21:0763</v>
      </c>
      <c r="D14202" s="1" t="str">
        <f t="shared" si="2064"/>
        <v>21:0219</v>
      </c>
      <c r="E14202" t="s">
        <v>54820</v>
      </c>
      <c r="F14202" t="s">
        <v>54821</v>
      </c>
      <c r="H14202">
        <v>62.5698595</v>
      </c>
      <c r="I14202">
        <v>-130.3278502</v>
      </c>
      <c r="J14202" s="1" t="str">
        <f t="shared" si="2065"/>
        <v>Fluid (stream)</v>
      </c>
      <c r="K14202" s="1" t="str">
        <f t="shared" si="2066"/>
        <v>Untreated Water</v>
      </c>
      <c r="O14202">
        <v>0.25</v>
      </c>
      <c r="P14202">
        <v>140</v>
      </c>
      <c r="Q14202">
        <v>7.5</v>
      </c>
    </row>
    <row r="14203" spans="1:17" hidden="1" x14ac:dyDescent="0.3">
      <c r="A14203" t="s">
        <v>54822</v>
      </c>
      <c r="B14203" t="s">
        <v>54823</v>
      </c>
      <c r="C14203" s="1" t="str">
        <f t="shared" si="2063"/>
        <v>21:0763</v>
      </c>
      <c r="D14203" s="1" t="str">
        <f t="shared" si="2064"/>
        <v>21:0219</v>
      </c>
      <c r="E14203" t="s">
        <v>54824</v>
      </c>
      <c r="F14203" t="s">
        <v>54825</v>
      </c>
      <c r="H14203">
        <v>62.581939300000002</v>
      </c>
      <c r="I14203">
        <v>-130.324456</v>
      </c>
      <c r="J14203" s="1" t="str">
        <f t="shared" si="2065"/>
        <v>Fluid (stream)</v>
      </c>
      <c r="K14203" s="1" t="str">
        <f t="shared" si="2066"/>
        <v>Untreated Water</v>
      </c>
      <c r="O14203">
        <v>0.06</v>
      </c>
      <c r="P14203">
        <v>200</v>
      </c>
      <c r="Q14203">
        <v>7.3</v>
      </c>
    </row>
    <row r="14204" spans="1:17" hidden="1" x14ac:dyDescent="0.3">
      <c r="A14204" t="s">
        <v>54826</v>
      </c>
      <c r="B14204" t="s">
        <v>54827</v>
      </c>
      <c r="C14204" s="1" t="str">
        <f t="shared" si="2063"/>
        <v>21:0763</v>
      </c>
      <c r="D14204" s="1" t="str">
        <f t="shared" si="2064"/>
        <v>21:0219</v>
      </c>
      <c r="E14204" t="s">
        <v>54828</v>
      </c>
      <c r="F14204" t="s">
        <v>54829</v>
      </c>
      <c r="H14204">
        <v>62.634055099999998</v>
      </c>
      <c r="I14204">
        <v>-130.19649519999999</v>
      </c>
      <c r="J14204" s="1" t="str">
        <f t="shared" si="2065"/>
        <v>Fluid (stream)</v>
      </c>
      <c r="K14204" s="1" t="str">
        <f t="shared" si="2066"/>
        <v>Untreated Water</v>
      </c>
      <c r="O14204">
        <v>4.63</v>
      </c>
      <c r="P14204">
        <v>400</v>
      </c>
      <c r="Q14204">
        <v>7.5</v>
      </c>
    </row>
    <row r="14205" spans="1:17" hidden="1" x14ac:dyDescent="0.3">
      <c r="A14205" t="s">
        <v>54830</v>
      </c>
      <c r="B14205" t="s">
        <v>54831</v>
      </c>
      <c r="C14205" s="1" t="str">
        <f t="shared" si="2063"/>
        <v>21:0763</v>
      </c>
      <c r="D14205" s="1" t="str">
        <f>HYPERLINK("http://geochem.nrcan.gc.ca/cdogs/content/svy/svy_e.htm", "")</f>
        <v/>
      </c>
      <c r="G14205" s="1" t="str">
        <f>HYPERLINK("http://geochem.nrcan.gc.ca/cdogs/content/cr_/cr_00088_e.htm", "88")</f>
        <v>88</v>
      </c>
      <c r="J14205" t="s">
        <v>11453</v>
      </c>
      <c r="K14205" t="s">
        <v>11454</v>
      </c>
      <c r="O14205">
        <v>0.09</v>
      </c>
      <c r="P14205">
        <v>140</v>
      </c>
      <c r="Q14205">
        <v>7.4</v>
      </c>
    </row>
    <row r="14206" spans="1:17" hidden="1" x14ac:dyDescent="0.3">
      <c r="A14206" t="s">
        <v>54832</v>
      </c>
      <c r="B14206" t="s">
        <v>54833</v>
      </c>
      <c r="C14206" s="1" t="str">
        <f t="shared" si="2063"/>
        <v>21:0763</v>
      </c>
      <c r="D14206" s="1" t="str">
        <f t="shared" ref="D14206:D14212" si="2067">HYPERLINK("http://geochem.nrcan.gc.ca/cdogs/content/svy/svy210219_e.htm", "21:0219")</f>
        <v>21:0219</v>
      </c>
      <c r="E14206" t="s">
        <v>54834</v>
      </c>
      <c r="F14206" t="s">
        <v>54835</v>
      </c>
      <c r="H14206">
        <v>62.6138446</v>
      </c>
      <c r="I14206">
        <v>-130.1745775</v>
      </c>
      <c r="J14206" s="1" t="str">
        <f t="shared" ref="J14206:J14212" si="2068">HYPERLINK("http://geochem.nrcan.gc.ca/cdogs/content/kwd/kwd020018_e.htm", "Fluid (stream)")</f>
        <v>Fluid (stream)</v>
      </c>
      <c r="K14206" s="1" t="str">
        <f t="shared" ref="K14206:K14212" si="2069">HYPERLINK("http://geochem.nrcan.gc.ca/cdogs/content/kwd/kwd080007_e.htm", "Untreated Water")</f>
        <v>Untreated Water</v>
      </c>
      <c r="O14206">
        <v>2.2999999999999998</v>
      </c>
      <c r="P14206">
        <v>190</v>
      </c>
      <c r="Q14206">
        <v>7.5</v>
      </c>
    </row>
    <row r="14207" spans="1:17" hidden="1" x14ac:dyDescent="0.3">
      <c r="A14207" t="s">
        <v>54836</v>
      </c>
      <c r="B14207" t="s">
        <v>54837</v>
      </c>
      <c r="C14207" s="1" t="str">
        <f t="shared" si="2063"/>
        <v>21:0763</v>
      </c>
      <c r="D14207" s="1" t="str">
        <f t="shared" si="2067"/>
        <v>21:0219</v>
      </c>
      <c r="E14207" t="s">
        <v>54838</v>
      </c>
      <c r="F14207" t="s">
        <v>54839</v>
      </c>
      <c r="H14207">
        <v>62.611403000000003</v>
      </c>
      <c r="I14207">
        <v>-130.14747439999999</v>
      </c>
      <c r="J14207" s="1" t="str">
        <f t="shared" si="2068"/>
        <v>Fluid (stream)</v>
      </c>
      <c r="K14207" s="1" t="str">
        <f t="shared" si="2069"/>
        <v>Untreated Water</v>
      </c>
      <c r="O14207">
        <v>3.21</v>
      </c>
      <c r="P14207">
        <v>170</v>
      </c>
      <c r="Q14207">
        <v>7.6</v>
      </c>
    </row>
    <row r="14208" spans="1:17" hidden="1" x14ac:dyDescent="0.3">
      <c r="A14208" t="s">
        <v>54840</v>
      </c>
      <c r="B14208" t="s">
        <v>54841</v>
      </c>
      <c r="C14208" s="1" t="str">
        <f t="shared" si="2063"/>
        <v>21:0763</v>
      </c>
      <c r="D14208" s="1" t="str">
        <f t="shared" si="2067"/>
        <v>21:0219</v>
      </c>
      <c r="E14208" t="s">
        <v>54838</v>
      </c>
      <c r="F14208" t="s">
        <v>54842</v>
      </c>
      <c r="H14208">
        <v>62.611403000000003</v>
      </c>
      <c r="I14208">
        <v>-130.14747439999999</v>
      </c>
      <c r="J14208" s="1" t="str">
        <f t="shared" si="2068"/>
        <v>Fluid (stream)</v>
      </c>
      <c r="K14208" s="1" t="str">
        <f t="shared" si="2069"/>
        <v>Untreated Water</v>
      </c>
      <c r="O14208">
        <v>2.81</v>
      </c>
      <c r="P14208">
        <v>160</v>
      </c>
      <c r="Q14208">
        <v>7.6</v>
      </c>
    </row>
    <row r="14209" spans="1:17" hidden="1" x14ac:dyDescent="0.3">
      <c r="A14209" t="s">
        <v>54843</v>
      </c>
      <c r="B14209" t="s">
        <v>54844</v>
      </c>
      <c r="C14209" s="1" t="str">
        <f t="shared" si="2063"/>
        <v>21:0763</v>
      </c>
      <c r="D14209" s="1" t="str">
        <f t="shared" si="2067"/>
        <v>21:0219</v>
      </c>
      <c r="E14209" t="s">
        <v>54845</v>
      </c>
      <c r="F14209" t="s">
        <v>54846</v>
      </c>
      <c r="H14209">
        <v>62.607141800000001</v>
      </c>
      <c r="I14209">
        <v>-130.04859289999999</v>
      </c>
      <c r="J14209" s="1" t="str">
        <f t="shared" si="2068"/>
        <v>Fluid (stream)</v>
      </c>
      <c r="K14209" s="1" t="str">
        <f t="shared" si="2069"/>
        <v>Untreated Water</v>
      </c>
      <c r="O14209">
        <v>2.5000000000000001E-2</v>
      </c>
      <c r="P14209">
        <v>80</v>
      </c>
      <c r="Q14209">
        <v>6.3</v>
      </c>
    </row>
    <row r="14210" spans="1:17" hidden="1" x14ac:dyDescent="0.3">
      <c r="A14210" t="s">
        <v>54847</v>
      </c>
      <c r="B14210" t="s">
        <v>54848</v>
      </c>
      <c r="C14210" s="1" t="str">
        <f t="shared" si="2063"/>
        <v>21:0763</v>
      </c>
      <c r="D14210" s="1" t="str">
        <f t="shared" si="2067"/>
        <v>21:0219</v>
      </c>
      <c r="E14210" t="s">
        <v>54849</v>
      </c>
      <c r="F14210" t="s">
        <v>54850</v>
      </c>
      <c r="H14210">
        <v>62.608689699999999</v>
      </c>
      <c r="I14210">
        <v>-130.02869670000001</v>
      </c>
      <c r="J14210" s="1" t="str">
        <f t="shared" si="2068"/>
        <v>Fluid (stream)</v>
      </c>
      <c r="K14210" s="1" t="str">
        <f t="shared" si="2069"/>
        <v>Untreated Water</v>
      </c>
      <c r="O14210">
        <v>2.5000000000000001E-2</v>
      </c>
      <c r="P14210">
        <v>220</v>
      </c>
      <c r="Q14210">
        <v>6.5</v>
      </c>
    </row>
    <row r="14211" spans="1:17" hidden="1" x14ac:dyDescent="0.3">
      <c r="A14211" t="s">
        <v>54851</v>
      </c>
      <c r="B14211" t="s">
        <v>54852</v>
      </c>
      <c r="C14211" s="1" t="str">
        <f t="shared" si="2063"/>
        <v>21:0763</v>
      </c>
      <c r="D14211" s="1" t="str">
        <f t="shared" si="2067"/>
        <v>21:0219</v>
      </c>
      <c r="E14211" t="s">
        <v>54853</v>
      </c>
      <c r="F14211" t="s">
        <v>54854</v>
      </c>
      <c r="H14211">
        <v>62.638319099999997</v>
      </c>
      <c r="I14211">
        <v>-130.00934240000001</v>
      </c>
      <c r="J14211" s="1" t="str">
        <f t="shared" si="2068"/>
        <v>Fluid (stream)</v>
      </c>
      <c r="K14211" s="1" t="str">
        <f t="shared" si="2069"/>
        <v>Untreated Water</v>
      </c>
      <c r="O14211">
        <v>6.11</v>
      </c>
      <c r="P14211">
        <v>290</v>
      </c>
      <c r="Q14211">
        <v>7.8</v>
      </c>
    </row>
    <row r="14212" spans="1:17" hidden="1" x14ac:dyDescent="0.3">
      <c r="A14212" t="s">
        <v>54855</v>
      </c>
      <c r="B14212" t="s">
        <v>54856</v>
      </c>
      <c r="C14212" s="1" t="str">
        <f t="shared" si="2063"/>
        <v>21:0763</v>
      </c>
      <c r="D14212" s="1" t="str">
        <f t="shared" si="2067"/>
        <v>21:0219</v>
      </c>
      <c r="E14212" t="s">
        <v>54857</v>
      </c>
      <c r="F14212" t="s">
        <v>54858</v>
      </c>
      <c r="H14212">
        <v>62.630786899999997</v>
      </c>
      <c r="I14212">
        <v>-130.05814269999999</v>
      </c>
      <c r="J14212" s="1" t="str">
        <f t="shared" si="2068"/>
        <v>Fluid (stream)</v>
      </c>
      <c r="K14212" s="1" t="str">
        <f t="shared" si="2069"/>
        <v>Untreated Water</v>
      </c>
      <c r="O14212">
        <v>6.39</v>
      </c>
      <c r="P14212">
        <v>230</v>
      </c>
      <c r="Q14212">
        <v>7.9</v>
      </c>
    </row>
    <row r="14213" spans="1:17" hidden="1" x14ac:dyDescent="0.3">
      <c r="A14213" t="s">
        <v>54859</v>
      </c>
      <c r="B14213" t="s">
        <v>54860</v>
      </c>
      <c r="C14213" s="1" t="str">
        <f t="shared" si="2063"/>
        <v>21:0763</v>
      </c>
      <c r="D14213" s="1" t="str">
        <f>HYPERLINK("http://geochem.nrcan.gc.ca/cdogs/content/svy/svy_e.htm", "")</f>
        <v/>
      </c>
      <c r="G14213" s="1" t="str">
        <f>HYPERLINK("http://geochem.nrcan.gc.ca/cdogs/content/cr_/cr_00089_e.htm", "89")</f>
        <v>89</v>
      </c>
      <c r="J14213" t="s">
        <v>11453</v>
      </c>
      <c r="K14213" t="s">
        <v>11454</v>
      </c>
      <c r="O14213">
        <v>3.47</v>
      </c>
      <c r="P14213">
        <v>240</v>
      </c>
      <c r="Q14213">
        <v>7.8</v>
      </c>
    </row>
    <row r="14214" spans="1:17" hidden="1" x14ac:dyDescent="0.3">
      <c r="A14214" t="s">
        <v>54861</v>
      </c>
      <c r="B14214" t="s">
        <v>54862</v>
      </c>
      <c r="C14214" s="1" t="str">
        <f t="shared" si="2063"/>
        <v>21:0763</v>
      </c>
      <c r="D14214" s="1" t="str">
        <f t="shared" ref="D14214:D14225" si="2070">HYPERLINK("http://geochem.nrcan.gc.ca/cdogs/content/svy/svy210219_e.htm", "21:0219")</f>
        <v>21:0219</v>
      </c>
      <c r="E14214" t="s">
        <v>54863</v>
      </c>
      <c r="F14214" t="s">
        <v>54864</v>
      </c>
      <c r="H14214">
        <v>62.626475399999997</v>
      </c>
      <c r="I14214">
        <v>-130.0901169</v>
      </c>
      <c r="J14214" s="1" t="str">
        <f t="shared" ref="J14214:J14225" si="2071">HYPERLINK("http://geochem.nrcan.gc.ca/cdogs/content/kwd/kwd020018_e.htm", "Fluid (stream)")</f>
        <v>Fluid (stream)</v>
      </c>
      <c r="K14214" s="1" t="str">
        <f t="shared" ref="K14214:K14225" si="2072">HYPERLINK("http://geochem.nrcan.gc.ca/cdogs/content/kwd/kwd080007_e.htm", "Untreated Water")</f>
        <v>Untreated Water</v>
      </c>
      <c r="O14214">
        <v>7.19</v>
      </c>
      <c r="P14214">
        <v>170</v>
      </c>
      <c r="Q14214">
        <v>7.9</v>
      </c>
    </row>
    <row r="14215" spans="1:17" hidden="1" x14ac:dyDescent="0.3">
      <c r="A14215" t="s">
        <v>54865</v>
      </c>
      <c r="B14215" t="s">
        <v>54866</v>
      </c>
      <c r="C14215" s="1" t="str">
        <f t="shared" si="2063"/>
        <v>21:0763</v>
      </c>
      <c r="D14215" s="1" t="str">
        <f t="shared" si="2070"/>
        <v>21:0219</v>
      </c>
      <c r="E14215" t="s">
        <v>54867</v>
      </c>
      <c r="F14215" t="s">
        <v>54868</v>
      </c>
      <c r="H14215">
        <v>62.645968199999999</v>
      </c>
      <c r="I14215">
        <v>-130.08380969999999</v>
      </c>
      <c r="J14215" s="1" t="str">
        <f t="shared" si="2071"/>
        <v>Fluid (stream)</v>
      </c>
      <c r="K14215" s="1" t="str">
        <f t="shared" si="2072"/>
        <v>Untreated Water</v>
      </c>
      <c r="O14215">
        <v>6.41</v>
      </c>
      <c r="P14215">
        <v>280</v>
      </c>
      <c r="Q14215">
        <v>7.9</v>
      </c>
    </row>
    <row r="14216" spans="1:17" hidden="1" x14ac:dyDescent="0.3">
      <c r="A14216" t="s">
        <v>54869</v>
      </c>
      <c r="B14216" t="s">
        <v>54870</v>
      </c>
      <c r="C14216" s="1" t="str">
        <f t="shared" si="2063"/>
        <v>21:0763</v>
      </c>
      <c r="D14216" s="1" t="str">
        <f t="shared" si="2070"/>
        <v>21:0219</v>
      </c>
      <c r="E14216" t="s">
        <v>54871</v>
      </c>
      <c r="F14216" t="s">
        <v>54872</v>
      </c>
      <c r="H14216">
        <v>62.656637799999999</v>
      </c>
      <c r="I14216">
        <v>-130.0808232</v>
      </c>
      <c r="J14216" s="1" t="str">
        <f t="shared" si="2071"/>
        <v>Fluid (stream)</v>
      </c>
      <c r="K14216" s="1" t="str">
        <f t="shared" si="2072"/>
        <v>Untreated Water</v>
      </c>
      <c r="O14216">
        <v>3.28</v>
      </c>
      <c r="P14216">
        <v>150</v>
      </c>
      <c r="Q14216">
        <v>7.6</v>
      </c>
    </row>
    <row r="14217" spans="1:17" hidden="1" x14ac:dyDescent="0.3">
      <c r="A14217" t="s">
        <v>54873</v>
      </c>
      <c r="B14217" t="s">
        <v>54874</v>
      </c>
      <c r="C14217" s="1" t="str">
        <f t="shared" si="2063"/>
        <v>21:0763</v>
      </c>
      <c r="D14217" s="1" t="str">
        <f t="shared" si="2070"/>
        <v>21:0219</v>
      </c>
      <c r="E14217" t="s">
        <v>54875</v>
      </c>
      <c r="F14217" t="s">
        <v>54876</v>
      </c>
      <c r="H14217">
        <v>62.707638699999997</v>
      </c>
      <c r="I14217">
        <v>-130.06876510000001</v>
      </c>
      <c r="J14217" s="1" t="str">
        <f t="shared" si="2071"/>
        <v>Fluid (stream)</v>
      </c>
      <c r="K14217" s="1" t="str">
        <f t="shared" si="2072"/>
        <v>Untreated Water</v>
      </c>
      <c r="O14217">
        <v>0.41</v>
      </c>
      <c r="P14217">
        <v>130</v>
      </c>
      <c r="Q14217">
        <v>7.6</v>
      </c>
    </row>
    <row r="14218" spans="1:17" hidden="1" x14ac:dyDescent="0.3">
      <c r="A14218" t="s">
        <v>54877</v>
      </c>
      <c r="B14218" t="s">
        <v>54878</v>
      </c>
      <c r="C14218" s="1" t="str">
        <f t="shared" si="2063"/>
        <v>21:0763</v>
      </c>
      <c r="D14218" s="1" t="str">
        <f t="shared" si="2070"/>
        <v>21:0219</v>
      </c>
      <c r="E14218" t="s">
        <v>54879</v>
      </c>
      <c r="F14218" t="s">
        <v>54880</v>
      </c>
      <c r="H14218">
        <v>62.714328700000003</v>
      </c>
      <c r="I14218">
        <v>-130.0373697</v>
      </c>
      <c r="J14218" s="1" t="str">
        <f t="shared" si="2071"/>
        <v>Fluid (stream)</v>
      </c>
      <c r="K14218" s="1" t="str">
        <f t="shared" si="2072"/>
        <v>Untreated Water</v>
      </c>
      <c r="O14218">
        <v>0.15</v>
      </c>
      <c r="P14218">
        <v>150</v>
      </c>
      <c r="Q14218">
        <v>7.5</v>
      </c>
    </row>
    <row r="14219" spans="1:17" hidden="1" x14ac:dyDescent="0.3">
      <c r="A14219" t="s">
        <v>54881</v>
      </c>
      <c r="B14219" t="s">
        <v>54882</v>
      </c>
      <c r="C14219" s="1" t="str">
        <f t="shared" si="2063"/>
        <v>21:0763</v>
      </c>
      <c r="D14219" s="1" t="str">
        <f t="shared" si="2070"/>
        <v>21:0219</v>
      </c>
      <c r="E14219" t="s">
        <v>54883</v>
      </c>
      <c r="F14219" t="s">
        <v>54884</v>
      </c>
      <c r="H14219">
        <v>62.723985300000002</v>
      </c>
      <c r="I14219">
        <v>-130.02550289999999</v>
      </c>
      <c r="J14219" s="1" t="str">
        <f t="shared" si="2071"/>
        <v>Fluid (stream)</v>
      </c>
      <c r="K14219" s="1" t="str">
        <f t="shared" si="2072"/>
        <v>Untreated Water</v>
      </c>
      <c r="O14219">
        <v>2.5000000000000001E-2</v>
      </c>
      <c r="P14219">
        <v>80</v>
      </c>
      <c r="Q14219">
        <v>7.3</v>
      </c>
    </row>
    <row r="14220" spans="1:17" hidden="1" x14ac:dyDescent="0.3">
      <c r="A14220" t="s">
        <v>54885</v>
      </c>
      <c r="B14220" t="s">
        <v>54886</v>
      </c>
      <c r="C14220" s="1" t="str">
        <f t="shared" si="2063"/>
        <v>21:0763</v>
      </c>
      <c r="D14220" s="1" t="str">
        <f t="shared" si="2070"/>
        <v>21:0219</v>
      </c>
      <c r="E14220" t="s">
        <v>54887</v>
      </c>
      <c r="F14220" t="s">
        <v>54888</v>
      </c>
      <c r="H14220">
        <v>62.7518697</v>
      </c>
      <c r="I14220">
        <v>-130.01658269999999</v>
      </c>
      <c r="J14220" s="1" t="str">
        <f t="shared" si="2071"/>
        <v>Fluid (stream)</v>
      </c>
      <c r="K14220" s="1" t="str">
        <f t="shared" si="2072"/>
        <v>Untreated Water</v>
      </c>
      <c r="O14220">
        <v>2.5000000000000001E-2</v>
      </c>
      <c r="P14220">
        <v>120</v>
      </c>
      <c r="Q14220">
        <v>7</v>
      </c>
    </row>
    <row r="14221" spans="1:17" hidden="1" x14ac:dyDescent="0.3">
      <c r="A14221" t="s">
        <v>54889</v>
      </c>
      <c r="B14221" t="s">
        <v>54890</v>
      </c>
      <c r="C14221" s="1" t="str">
        <f t="shared" si="2063"/>
        <v>21:0763</v>
      </c>
      <c r="D14221" s="1" t="str">
        <f t="shared" si="2070"/>
        <v>21:0219</v>
      </c>
      <c r="E14221" t="s">
        <v>54891</v>
      </c>
      <c r="F14221" t="s">
        <v>54892</v>
      </c>
      <c r="H14221">
        <v>62.781979399999997</v>
      </c>
      <c r="I14221">
        <v>-130.00266550000001</v>
      </c>
      <c r="J14221" s="1" t="str">
        <f t="shared" si="2071"/>
        <v>Fluid (stream)</v>
      </c>
      <c r="K14221" s="1" t="str">
        <f t="shared" si="2072"/>
        <v>Untreated Water</v>
      </c>
      <c r="O14221">
        <v>0.09</v>
      </c>
      <c r="P14221">
        <v>190</v>
      </c>
      <c r="Q14221">
        <v>6.8</v>
      </c>
    </row>
    <row r="14222" spans="1:17" hidden="1" x14ac:dyDescent="0.3">
      <c r="A14222" t="s">
        <v>54893</v>
      </c>
      <c r="B14222" t="s">
        <v>54894</v>
      </c>
      <c r="C14222" s="1" t="str">
        <f t="shared" si="2063"/>
        <v>21:0763</v>
      </c>
      <c r="D14222" s="1" t="str">
        <f t="shared" si="2070"/>
        <v>21:0219</v>
      </c>
      <c r="E14222" t="s">
        <v>54895</v>
      </c>
      <c r="F14222" t="s">
        <v>54896</v>
      </c>
      <c r="H14222">
        <v>62.756784799999998</v>
      </c>
      <c r="I14222">
        <v>-130.06915129999999</v>
      </c>
      <c r="J14222" s="1" t="str">
        <f t="shared" si="2071"/>
        <v>Fluid (stream)</v>
      </c>
      <c r="K14222" s="1" t="str">
        <f t="shared" si="2072"/>
        <v>Untreated Water</v>
      </c>
      <c r="O14222">
        <v>2.5000000000000001E-2</v>
      </c>
      <c r="P14222">
        <v>170</v>
      </c>
      <c r="Q14222">
        <v>7.1</v>
      </c>
    </row>
    <row r="14223" spans="1:17" hidden="1" x14ac:dyDescent="0.3">
      <c r="A14223" t="s">
        <v>54897</v>
      </c>
      <c r="B14223" t="s">
        <v>54898</v>
      </c>
      <c r="C14223" s="1" t="str">
        <f t="shared" si="2063"/>
        <v>21:0763</v>
      </c>
      <c r="D14223" s="1" t="str">
        <f t="shared" si="2070"/>
        <v>21:0219</v>
      </c>
      <c r="E14223" t="s">
        <v>54899</v>
      </c>
      <c r="F14223" t="s">
        <v>54900</v>
      </c>
      <c r="H14223">
        <v>62.729956899999998</v>
      </c>
      <c r="I14223">
        <v>-130.11930169999999</v>
      </c>
      <c r="J14223" s="1" t="str">
        <f t="shared" si="2071"/>
        <v>Fluid (stream)</v>
      </c>
      <c r="K14223" s="1" t="str">
        <f t="shared" si="2072"/>
        <v>Untreated Water</v>
      </c>
      <c r="O14223">
        <v>3.57</v>
      </c>
      <c r="P14223">
        <v>140</v>
      </c>
      <c r="Q14223">
        <v>7.5</v>
      </c>
    </row>
    <row r="14224" spans="1:17" hidden="1" x14ac:dyDescent="0.3">
      <c r="A14224" t="s">
        <v>54901</v>
      </c>
      <c r="B14224" t="s">
        <v>54902</v>
      </c>
      <c r="C14224" s="1" t="str">
        <f t="shared" si="2063"/>
        <v>21:0763</v>
      </c>
      <c r="D14224" s="1" t="str">
        <f t="shared" si="2070"/>
        <v>21:0219</v>
      </c>
      <c r="E14224" t="s">
        <v>54903</v>
      </c>
      <c r="F14224" t="s">
        <v>54904</v>
      </c>
      <c r="H14224">
        <v>62.712351499999997</v>
      </c>
      <c r="I14224">
        <v>-130.16147459999999</v>
      </c>
      <c r="J14224" s="1" t="str">
        <f t="shared" si="2071"/>
        <v>Fluid (stream)</v>
      </c>
      <c r="K14224" s="1" t="str">
        <f t="shared" si="2072"/>
        <v>Untreated Water</v>
      </c>
      <c r="O14224">
        <v>3.4</v>
      </c>
      <c r="P14224">
        <v>230</v>
      </c>
      <c r="Q14224">
        <v>7.9</v>
      </c>
    </row>
    <row r="14225" spans="1:17" hidden="1" x14ac:dyDescent="0.3">
      <c r="A14225" t="s">
        <v>54905</v>
      </c>
      <c r="B14225" t="s">
        <v>54906</v>
      </c>
      <c r="C14225" s="1" t="str">
        <f t="shared" si="2063"/>
        <v>21:0763</v>
      </c>
      <c r="D14225" s="1" t="str">
        <f t="shared" si="2070"/>
        <v>21:0219</v>
      </c>
      <c r="E14225" t="s">
        <v>54907</v>
      </c>
      <c r="F14225" t="s">
        <v>54908</v>
      </c>
      <c r="H14225">
        <v>62.691389700000002</v>
      </c>
      <c r="I14225">
        <v>-130.16368109999999</v>
      </c>
      <c r="J14225" s="1" t="str">
        <f t="shared" si="2071"/>
        <v>Fluid (stream)</v>
      </c>
      <c r="K14225" s="1" t="str">
        <f t="shared" si="2072"/>
        <v>Untreated Water</v>
      </c>
      <c r="O14225">
        <v>2.5000000000000001E-2</v>
      </c>
      <c r="P14225">
        <v>170</v>
      </c>
      <c r="Q14225">
        <v>7.8</v>
      </c>
    </row>
    <row r="14226" spans="1:17" hidden="1" x14ac:dyDescent="0.3">
      <c r="A14226" t="s">
        <v>54909</v>
      </c>
      <c r="B14226" t="s">
        <v>54910</v>
      </c>
      <c r="C14226" s="1" t="str">
        <f t="shared" si="2063"/>
        <v>21:0763</v>
      </c>
      <c r="D14226" s="1" t="str">
        <f>HYPERLINK("http://geochem.nrcan.gc.ca/cdogs/content/svy/svy_e.htm", "")</f>
        <v/>
      </c>
      <c r="G14226" s="1" t="str">
        <f>HYPERLINK("http://geochem.nrcan.gc.ca/cdogs/content/cr_/cr_00088_e.htm", "88")</f>
        <v>88</v>
      </c>
      <c r="J14226" t="s">
        <v>11453</v>
      </c>
      <c r="K14226" t="s">
        <v>11454</v>
      </c>
      <c r="O14226">
        <v>7.0000000000000007E-2</v>
      </c>
      <c r="P14226">
        <v>110</v>
      </c>
      <c r="Q14226">
        <v>7.4</v>
      </c>
    </row>
    <row r="14227" spans="1:17" hidden="1" x14ac:dyDescent="0.3">
      <c r="A14227" t="s">
        <v>54911</v>
      </c>
      <c r="B14227" t="s">
        <v>54912</v>
      </c>
      <c r="C14227" s="1" t="str">
        <f t="shared" si="2063"/>
        <v>21:0763</v>
      </c>
      <c r="D14227" s="1" t="str">
        <f t="shared" ref="D14227:D14254" si="2073">HYPERLINK("http://geochem.nrcan.gc.ca/cdogs/content/svy/svy210219_e.htm", "21:0219")</f>
        <v>21:0219</v>
      </c>
      <c r="E14227" t="s">
        <v>54913</v>
      </c>
      <c r="F14227" t="s">
        <v>54914</v>
      </c>
      <c r="H14227">
        <v>62.656037300000001</v>
      </c>
      <c r="I14227">
        <v>-130.23615649999999</v>
      </c>
      <c r="J14227" s="1" t="str">
        <f t="shared" ref="J14227:J14254" si="2074">HYPERLINK("http://geochem.nrcan.gc.ca/cdogs/content/kwd/kwd020018_e.htm", "Fluid (stream)")</f>
        <v>Fluid (stream)</v>
      </c>
      <c r="K14227" s="1" t="str">
        <f t="shared" ref="K14227:K14254" si="2075">HYPERLINK("http://geochem.nrcan.gc.ca/cdogs/content/kwd/kwd080007_e.htm", "Untreated Water")</f>
        <v>Untreated Water</v>
      </c>
      <c r="O14227">
        <v>4.38</v>
      </c>
      <c r="P14227">
        <v>120</v>
      </c>
      <c r="Q14227">
        <v>7.6</v>
      </c>
    </row>
    <row r="14228" spans="1:17" hidden="1" x14ac:dyDescent="0.3">
      <c r="A14228" t="s">
        <v>54915</v>
      </c>
      <c r="B14228" t="s">
        <v>54916</v>
      </c>
      <c r="C14228" s="1" t="str">
        <f t="shared" si="2063"/>
        <v>21:0763</v>
      </c>
      <c r="D14228" s="1" t="str">
        <f t="shared" si="2073"/>
        <v>21:0219</v>
      </c>
      <c r="E14228" t="s">
        <v>54917</v>
      </c>
      <c r="F14228" t="s">
        <v>54918</v>
      </c>
      <c r="H14228">
        <v>62.661115500000001</v>
      </c>
      <c r="I14228">
        <v>-130.26168269999999</v>
      </c>
      <c r="J14228" s="1" t="str">
        <f t="shared" si="2074"/>
        <v>Fluid (stream)</v>
      </c>
      <c r="K14228" s="1" t="str">
        <f t="shared" si="2075"/>
        <v>Untreated Water</v>
      </c>
      <c r="O14228">
        <v>1.88</v>
      </c>
      <c r="P14228">
        <v>200</v>
      </c>
      <c r="Q14228">
        <v>7.6</v>
      </c>
    </row>
    <row r="14229" spans="1:17" hidden="1" x14ac:dyDescent="0.3">
      <c r="A14229" t="s">
        <v>54919</v>
      </c>
      <c r="B14229" t="s">
        <v>54920</v>
      </c>
      <c r="C14229" s="1" t="str">
        <f t="shared" si="2063"/>
        <v>21:0763</v>
      </c>
      <c r="D14229" s="1" t="str">
        <f t="shared" si="2073"/>
        <v>21:0219</v>
      </c>
      <c r="E14229" t="s">
        <v>54917</v>
      </c>
      <c r="F14229" t="s">
        <v>54921</v>
      </c>
      <c r="H14229">
        <v>62.661115500000001</v>
      </c>
      <c r="I14229">
        <v>-130.26168269999999</v>
      </c>
      <c r="J14229" s="1" t="str">
        <f t="shared" si="2074"/>
        <v>Fluid (stream)</v>
      </c>
      <c r="K14229" s="1" t="str">
        <f t="shared" si="2075"/>
        <v>Untreated Water</v>
      </c>
      <c r="O14229">
        <v>1.75</v>
      </c>
      <c r="P14229">
        <v>210</v>
      </c>
      <c r="Q14229">
        <v>7.4</v>
      </c>
    </row>
    <row r="14230" spans="1:17" hidden="1" x14ac:dyDescent="0.3">
      <c r="A14230" t="s">
        <v>54922</v>
      </c>
      <c r="B14230" t="s">
        <v>54923</v>
      </c>
      <c r="C14230" s="1" t="str">
        <f t="shared" si="2063"/>
        <v>21:0763</v>
      </c>
      <c r="D14230" s="1" t="str">
        <f t="shared" si="2073"/>
        <v>21:0219</v>
      </c>
      <c r="E14230" t="s">
        <v>54924</v>
      </c>
      <c r="F14230" t="s">
        <v>54925</v>
      </c>
      <c r="H14230">
        <v>62.664083499999997</v>
      </c>
      <c r="I14230">
        <v>-130.2965154</v>
      </c>
      <c r="J14230" s="1" t="str">
        <f t="shared" si="2074"/>
        <v>Fluid (stream)</v>
      </c>
      <c r="K14230" s="1" t="str">
        <f t="shared" si="2075"/>
        <v>Untreated Water</v>
      </c>
      <c r="O14230">
        <v>2.5000000000000001E-2</v>
      </c>
      <c r="P14230">
        <v>550</v>
      </c>
      <c r="Q14230">
        <v>7.1</v>
      </c>
    </row>
    <row r="14231" spans="1:17" hidden="1" x14ac:dyDescent="0.3">
      <c r="A14231" t="s">
        <v>54926</v>
      </c>
      <c r="B14231" t="s">
        <v>54927</v>
      </c>
      <c r="C14231" s="1" t="str">
        <f t="shared" si="2063"/>
        <v>21:0763</v>
      </c>
      <c r="D14231" s="1" t="str">
        <f t="shared" si="2073"/>
        <v>21:0219</v>
      </c>
      <c r="E14231" t="s">
        <v>54928</v>
      </c>
      <c r="F14231" t="s">
        <v>54929</v>
      </c>
      <c r="H14231">
        <v>62.6430091</v>
      </c>
      <c r="I14231">
        <v>-130.32009590000001</v>
      </c>
      <c r="J14231" s="1" t="str">
        <f t="shared" si="2074"/>
        <v>Fluid (stream)</v>
      </c>
      <c r="K14231" s="1" t="str">
        <f t="shared" si="2075"/>
        <v>Untreated Water</v>
      </c>
      <c r="O14231">
        <v>2.5000000000000001E-2</v>
      </c>
      <c r="P14231">
        <v>520</v>
      </c>
      <c r="Q14231">
        <v>6.4</v>
      </c>
    </row>
    <row r="14232" spans="1:17" hidden="1" x14ac:dyDescent="0.3">
      <c r="A14232" t="s">
        <v>54930</v>
      </c>
      <c r="B14232" t="s">
        <v>54931</v>
      </c>
      <c r="C14232" s="1" t="str">
        <f t="shared" si="2063"/>
        <v>21:0763</v>
      </c>
      <c r="D14232" s="1" t="str">
        <f t="shared" si="2073"/>
        <v>21:0219</v>
      </c>
      <c r="E14232" t="s">
        <v>54932</v>
      </c>
      <c r="F14232" t="s">
        <v>54933</v>
      </c>
      <c r="H14232">
        <v>62.6287029</v>
      </c>
      <c r="I14232">
        <v>-130.350774</v>
      </c>
      <c r="J14232" s="1" t="str">
        <f t="shared" si="2074"/>
        <v>Fluid (stream)</v>
      </c>
      <c r="K14232" s="1" t="str">
        <f t="shared" si="2075"/>
        <v>Untreated Water</v>
      </c>
      <c r="O14232">
        <v>0.17</v>
      </c>
      <c r="P14232">
        <v>230</v>
      </c>
      <c r="Q14232">
        <v>6.9</v>
      </c>
    </row>
    <row r="14233" spans="1:17" hidden="1" x14ac:dyDescent="0.3">
      <c r="A14233" t="s">
        <v>54934</v>
      </c>
      <c r="B14233" t="s">
        <v>54935</v>
      </c>
      <c r="C14233" s="1" t="str">
        <f t="shared" si="2063"/>
        <v>21:0763</v>
      </c>
      <c r="D14233" s="1" t="str">
        <f t="shared" si="2073"/>
        <v>21:0219</v>
      </c>
      <c r="E14233" t="s">
        <v>54936</v>
      </c>
      <c r="F14233" t="s">
        <v>54937</v>
      </c>
      <c r="H14233">
        <v>62.621078300000001</v>
      </c>
      <c r="I14233">
        <v>-130.30465939999999</v>
      </c>
      <c r="J14233" s="1" t="str">
        <f t="shared" si="2074"/>
        <v>Fluid (stream)</v>
      </c>
      <c r="K14233" s="1" t="str">
        <f t="shared" si="2075"/>
        <v>Untreated Water</v>
      </c>
      <c r="O14233">
        <v>7.0000000000000007E-2</v>
      </c>
      <c r="P14233">
        <v>350</v>
      </c>
      <c r="Q14233">
        <v>6.9</v>
      </c>
    </row>
    <row r="14234" spans="1:17" hidden="1" x14ac:dyDescent="0.3">
      <c r="A14234" t="s">
        <v>54938</v>
      </c>
      <c r="B14234" t="s">
        <v>54939</v>
      </c>
      <c r="C14234" s="1" t="str">
        <f t="shared" ref="C14234:C14297" si="2076">HYPERLINK("http://geochem.nrcan.gc.ca/cdogs/content/bdl/bdl210763_e.htm", "21:0763")</f>
        <v>21:0763</v>
      </c>
      <c r="D14234" s="1" t="str">
        <f t="shared" si="2073"/>
        <v>21:0219</v>
      </c>
      <c r="E14234" t="s">
        <v>54940</v>
      </c>
      <c r="F14234" t="s">
        <v>54941</v>
      </c>
      <c r="H14234">
        <v>62.620339899999998</v>
      </c>
      <c r="I14234">
        <v>-130.45863840000001</v>
      </c>
      <c r="J14234" s="1" t="str">
        <f t="shared" si="2074"/>
        <v>Fluid (stream)</v>
      </c>
      <c r="K14234" s="1" t="str">
        <f t="shared" si="2075"/>
        <v>Untreated Water</v>
      </c>
      <c r="O14234">
        <v>2.5000000000000001E-2</v>
      </c>
      <c r="P14234">
        <v>300</v>
      </c>
      <c r="Q14234">
        <v>6.3</v>
      </c>
    </row>
    <row r="14235" spans="1:17" hidden="1" x14ac:dyDescent="0.3">
      <c r="A14235" t="s">
        <v>54942</v>
      </c>
      <c r="B14235" t="s">
        <v>54943</v>
      </c>
      <c r="C14235" s="1" t="str">
        <f t="shared" si="2076"/>
        <v>21:0763</v>
      </c>
      <c r="D14235" s="1" t="str">
        <f t="shared" si="2073"/>
        <v>21:0219</v>
      </c>
      <c r="E14235" t="s">
        <v>54944</v>
      </c>
      <c r="F14235" t="s">
        <v>54945</v>
      </c>
      <c r="H14235">
        <v>62.6354416</v>
      </c>
      <c r="I14235">
        <v>-130.4816324</v>
      </c>
      <c r="J14235" s="1" t="str">
        <f t="shared" si="2074"/>
        <v>Fluid (stream)</v>
      </c>
      <c r="K14235" s="1" t="str">
        <f t="shared" si="2075"/>
        <v>Untreated Water</v>
      </c>
      <c r="O14235">
        <v>0.17</v>
      </c>
      <c r="P14235">
        <v>160</v>
      </c>
      <c r="Q14235">
        <v>5.9</v>
      </c>
    </row>
    <row r="14236" spans="1:17" hidden="1" x14ac:dyDescent="0.3">
      <c r="A14236" t="s">
        <v>54946</v>
      </c>
      <c r="B14236" t="s">
        <v>54947</v>
      </c>
      <c r="C14236" s="1" t="str">
        <f t="shared" si="2076"/>
        <v>21:0763</v>
      </c>
      <c r="D14236" s="1" t="str">
        <f t="shared" si="2073"/>
        <v>21:0219</v>
      </c>
      <c r="E14236" t="s">
        <v>54948</v>
      </c>
      <c r="F14236" t="s">
        <v>54949</v>
      </c>
      <c r="H14236">
        <v>62.638944899999998</v>
      </c>
      <c r="I14236">
        <v>-130.43312159999999</v>
      </c>
      <c r="J14236" s="1" t="str">
        <f t="shared" si="2074"/>
        <v>Fluid (stream)</v>
      </c>
      <c r="K14236" s="1" t="str">
        <f t="shared" si="2075"/>
        <v>Untreated Water</v>
      </c>
      <c r="O14236">
        <v>0.08</v>
      </c>
      <c r="P14236">
        <v>750</v>
      </c>
      <c r="Q14236">
        <v>3.9</v>
      </c>
    </row>
    <row r="14237" spans="1:17" hidden="1" x14ac:dyDescent="0.3">
      <c r="A14237" t="s">
        <v>54950</v>
      </c>
      <c r="B14237" t="s">
        <v>54951</v>
      </c>
      <c r="C14237" s="1" t="str">
        <f t="shared" si="2076"/>
        <v>21:0763</v>
      </c>
      <c r="D14237" s="1" t="str">
        <f t="shared" si="2073"/>
        <v>21:0219</v>
      </c>
      <c r="E14237" t="s">
        <v>54952</v>
      </c>
      <c r="F14237" t="s">
        <v>54953</v>
      </c>
      <c r="H14237">
        <v>62.660568599999998</v>
      </c>
      <c r="I14237">
        <v>-130.3997133</v>
      </c>
      <c r="J14237" s="1" t="str">
        <f t="shared" si="2074"/>
        <v>Fluid (stream)</v>
      </c>
      <c r="K14237" s="1" t="str">
        <f t="shared" si="2075"/>
        <v>Untreated Water</v>
      </c>
      <c r="O14237">
        <v>2.33</v>
      </c>
      <c r="P14237">
        <v>150</v>
      </c>
      <c r="Q14237">
        <v>7</v>
      </c>
    </row>
    <row r="14238" spans="1:17" hidden="1" x14ac:dyDescent="0.3">
      <c r="A14238" t="s">
        <v>54954</v>
      </c>
      <c r="B14238" t="s">
        <v>54955</v>
      </c>
      <c r="C14238" s="1" t="str">
        <f t="shared" si="2076"/>
        <v>21:0763</v>
      </c>
      <c r="D14238" s="1" t="str">
        <f t="shared" si="2073"/>
        <v>21:0219</v>
      </c>
      <c r="E14238" t="s">
        <v>54956</v>
      </c>
      <c r="F14238" t="s">
        <v>54957</v>
      </c>
      <c r="H14238">
        <v>62.669573499999998</v>
      </c>
      <c r="I14238">
        <v>-130.36415349999999</v>
      </c>
      <c r="J14238" s="1" t="str">
        <f t="shared" si="2074"/>
        <v>Fluid (stream)</v>
      </c>
      <c r="K14238" s="1" t="str">
        <f t="shared" si="2075"/>
        <v>Untreated Water</v>
      </c>
      <c r="O14238">
        <v>4.25</v>
      </c>
      <c r="P14238">
        <v>140</v>
      </c>
      <c r="Q14238">
        <v>4.4000000000000004</v>
      </c>
    </row>
    <row r="14239" spans="1:17" hidden="1" x14ac:dyDescent="0.3">
      <c r="A14239" t="s">
        <v>54958</v>
      </c>
      <c r="B14239" t="s">
        <v>54959</v>
      </c>
      <c r="C14239" s="1" t="str">
        <f t="shared" si="2076"/>
        <v>21:0763</v>
      </c>
      <c r="D14239" s="1" t="str">
        <f t="shared" si="2073"/>
        <v>21:0219</v>
      </c>
      <c r="E14239" t="s">
        <v>54960</v>
      </c>
      <c r="F14239" t="s">
        <v>54961</v>
      </c>
      <c r="H14239">
        <v>62.674801199999997</v>
      </c>
      <c r="I14239">
        <v>-130.45149280000001</v>
      </c>
      <c r="J14239" s="1" t="str">
        <f t="shared" si="2074"/>
        <v>Fluid (stream)</v>
      </c>
      <c r="K14239" s="1" t="str">
        <f t="shared" si="2075"/>
        <v>Untreated Water</v>
      </c>
      <c r="O14239">
        <v>0.56000000000000005</v>
      </c>
      <c r="P14239">
        <v>250</v>
      </c>
      <c r="Q14239">
        <v>7.4</v>
      </c>
    </row>
    <row r="14240" spans="1:17" hidden="1" x14ac:dyDescent="0.3">
      <c r="A14240" t="s">
        <v>54962</v>
      </c>
      <c r="B14240" t="s">
        <v>54963</v>
      </c>
      <c r="C14240" s="1" t="str">
        <f t="shared" si="2076"/>
        <v>21:0763</v>
      </c>
      <c r="D14240" s="1" t="str">
        <f t="shared" si="2073"/>
        <v>21:0219</v>
      </c>
      <c r="E14240" t="s">
        <v>54964</v>
      </c>
      <c r="F14240" t="s">
        <v>54965</v>
      </c>
      <c r="H14240">
        <v>62.720381500000002</v>
      </c>
      <c r="I14240">
        <v>-130.45655020000001</v>
      </c>
      <c r="J14240" s="1" t="str">
        <f t="shared" si="2074"/>
        <v>Fluid (stream)</v>
      </c>
      <c r="K14240" s="1" t="str">
        <f t="shared" si="2075"/>
        <v>Untreated Water</v>
      </c>
      <c r="O14240">
        <v>4.29</v>
      </c>
      <c r="P14240">
        <v>260</v>
      </c>
      <c r="Q14240">
        <v>7.2</v>
      </c>
    </row>
    <row r="14241" spans="1:17" hidden="1" x14ac:dyDescent="0.3">
      <c r="A14241" t="s">
        <v>54966</v>
      </c>
      <c r="B14241" t="s">
        <v>54967</v>
      </c>
      <c r="C14241" s="1" t="str">
        <f t="shared" si="2076"/>
        <v>21:0763</v>
      </c>
      <c r="D14241" s="1" t="str">
        <f t="shared" si="2073"/>
        <v>21:0219</v>
      </c>
      <c r="E14241" t="s">
        <v>54968</v>
      </c>
      <c r="F14241" t="s">
        <v>54969</v>
      </c>
      <c r="H14241">
        <v>62.710650399999999</v>
      </c>
      <c r="I14241">
        <v>-130.41348479999999</v>
      </c>
      <c r="J14241" s="1" t="str">
        <f t="shared" si="2074"/>
        <v>Fluid (stream)</v>
      </c>
      <c r="K14241" s="1" t="str">
        <f t="shared" si="2075"/>
        <v>Untreated Water</v>
      </c>
      <c r="O14241">
        <v>10.8</v>
      </c>
      <c r="P14241">
        <v>500</v>
      </c>
      <c r="Q14241">
        <v>7.2</v>
      </c>
    </row>
    <row r="14242" spans="1:17" hidden="1" x14ac:dyDescent="0.3">
      <c r="A14242" t="s">
        <v>54970</v>
      </c>
      <c r="B14242" t="s">
        <v>54971</v>
      </c>
      <c r="C14242" s="1" t="str">
        <f t="shared" si="2076"/>
        <v>21:0763</v>
      </c>
      <c r="D14242" s="1" t="str">
        <f t="shared" si="2073"/>
        <v>21:0219</v>
      </c>
      <c r="E14242" t="s">
        <v>54972</v>
      </c>
      <c r="F14242" t="s">
        <v>54973</v>
      </c>
      <c r="H14242">
        <v>62.712959499999997</v>
      </c>
      <c r="I14242">
        <v>-130.3917342</v>
      </c>
      <c r="J14242" s="1" t="str">
        <f t="shared" si="2074"/>
        <v>Fluid (stream)</v>
      </c>
      <c r="K14242" s="1" t="str">
        <f t="shared" si="2075"/>
        <v>Untreated Water</v>
      </c>
    </row>
    <row r="14243" spans="1:17" hidden="1" x14ac:dyDescent="0.3">
      <c r="A14243" t="s">
        <v>54974</v>
      </c>
      <c r="B14243" t="s">
        <v>54975</v>
      </c>
      <c r="C14243" s="1" t="str">
        <f t="shared" si="2076"/>
        <v>21:0763</v>
      </c>
      <c r="D14243" s="1" t="str">
        <f t="shared" si="2073"/>
        <v>21:0219</v>
      </c>
      <c r="E14243" t="s">
        <v>54976</v>
      </c>
      <c r="F14243" t="s">
        <v>54977</v>
      </c>
      <c r="H14243">
        <v>62.700474</v>
      </c>
      <c r="I14243">
        <v>-130.3511168</v>
      </c>
      <c r="J14243" s="1" t="str">
        <f t="shared" si="2074"/>
        <v>Fluid (stream)</v>
      </c>
      <c r="K14243" s="1" t="str">
        <f t="shared" si="2075"/>
        <v>Untreated Water</v>
      </c>
      <c r="O14243">
        <v>3.68</v>
      </c>
      <c r="P14243">
        <v>240</v>
      </c>
      <c r="Q14243">
        <v>7.9</v>
      </c>
    </row>
    <row r="14244" spans="1:17" hidden="1" x14ac:dyDescent="0.3">
      <c r="A14244" t="s">
        <v>54978</v>
      </c>
      <c r="B14244" t="s">
        <v>54979</v>
      </c>
      <c r="C14244" s="1" t="str">
        <f t="shared" si="2076"/>
        <v>21:0763</v>
      </c>
      <c r="D14244" s="1" t="str">
        <f t="shared" si="2073"/>
        <v>21:0219</v>
      </c>
      <c r="E14244" t="s">
        <v>54980</v>
      </c>
      <c r="F14244" t="s">
        <v>54981</v>
      </c>
      <c r="H14244">
        <v>62.704450999999999</v>
      </c>
      <c r="I14244">
        <v>-130.326649</v>
      </c>
      <c r="J14244" s="1" t="str">
        <f t="shared" si="2074"/>
        <v>Fluid (stream)</v>
      </c>
      <c r="K14244" s="1" t="str">
        <f t="shared" si="2075"/>
        <v>Untreated Water</v>
      </c>
      <c r="O14244">
        <v>5.17</v>
      </c>
      <c r="P14244">
        <v>260</v>
      </c>
      <c r="Q14244">
        <v>7.5</v>
      </c>
    </row>
    <row r="14245" spans="1:17" hidden="1" x14ac:dyDescent="0.3">
      <c r="A14245" t="s">
        <v>54982</v>
      </c>
      <c r="B14245" t="s">
        <v>54983</v>
      </c>
      <c r="C14245" s="1" t="str">
        <f t="shared" si="2076"/>
        <v>21:0763</v>
      </c>
      <c r="D14245" s="1" t="str">
        <f t="shared" si="2073"/>
        <v>21:0219</v>
      </c>
      <c r="E14245" t="s">
        <v>54980</v>
      </c>
      <c r="F14245" t="s">
        <v>54984</v>
      </c>
      <c r="H14245">
        <v>62.704450999999999</v>
      </c>
      <c r="I14245">
        <v>-130.326649</v>
      </c>
      <c r="J14245" s="1" t="str">
        <f t="shared" si="2074"/>
        <v>Fluid (stream)</v>
      </c>
      <c r="K14245" s="1" t="str">
        <f t="shared" si="2075"/>
        <v>Untreated Water</v>
      </c>
      <c r="O14245">
        <v>5</v>
      </c>
      <c r="P14245">
        <v>300</v>
      </c>
      <c r="Q14245">
        <v>7.8</v>
      </c>
    </row>
    <row r="14246" spans="1:17" hidden="1" x14ac:dyDescent="0.3">
      <c r="A14246" t="s">
        <v>54985</v>
      </c>
      <c r="B14246" t="s">
        <v>54986</v>
      </c>
      <c r="C14246" s="1" t="str">
        <f t="shared" si="2076"/>
        <v>21:0763</v>
      </c>
      <c r="D14246" s="1" t="str">
        <f t="shared" si="2073"/>
        <v>21:0219</v>
      </c>
      <c r="E14246" t="s">
        <v>54987</v>
      </c>
      <c r="F14246" t="s">
        <v>54988</v>
      </c>
      <c r="H14246">
        <v>62.716519499999997</v>
      </c>
      <c r="I14246">
        <v>-130.28481500000001</v>
      </c>
      <c r="J14246" s="1" t="str">
        <f t="shared" si="2074"/>
        <v>Fluid (stream)</v>
      </c>
      <c r="K14246" s="1" t="str">
        <f t="shared" si="2075"/>
        <v>Untreated Water</v>
      </c>
      <c r="O14246">
        <v>6.15</v>
      </c>
      <c r="P14246">
        <v>280</v>
      </c>
      <c r="Q14246">
        <v>7.8</v>
      </c>
    </row>
    <row r="14247" spans="1:17" hidden="1" x14ac:dyDescent="0.3">
      <c r="A14247" t="s">
        <v>54989</v>
      </c>
      <c r="B14247" t="s">
        <v>54990</v>
      </c>
      <c r="C14247" s="1" t="str">
        <f t="shared" si="2076"/>
        <v>21:0763</v>
      </c>
      <c r="D14247" s="1" t="str">
        <f t="shared" si="2073"/>
        <v>21:0219</v>
      </c>
      <c r="E14247" t="s">
        <v>54991</v>
      </c>
      <c r="F14247" t="s">
        <v>54992</v>
      </c>
      <c r="H14247">
        <v>62.716388000000002</v>
      </c>
      <c r="I14247">
        <v>-130.27857119999999</v>
      </c>
      <c r="J14247" s="1" t="str">
        <f t="shared" si="2074"/>
        <v>Fluid (stream)</v>
      </c>
      <c r="K14247" s="1" t="str">
        <f t="shared" si="2075"/>
        <v>Untreated Water</v>
      </c>
      <c r="O14247">
        <v>4.0599999999999996</v>
      </c>
      <c r="P14247">
        <v>300</v>
      </c>
      <c r="Q14247">
        <v>8.1</v>
      </c>
    </row>
    <row r="14248" spans="1:17" hidden="1" x14ac:dyDescent="0.3">
      <c r="A14248" t="s">
        <v>54993</v>
      </c>
      <c r="B14248" t="s">
        <v>54994</v>
      </c>
      <c r="C14248" s="1" t="str">
        <f t="shared" si="2076"/>
        <v>21:0763</v>
      </c>
      <c r="D14248" s="1" t="str">
        <f t="shared" si="2073"/>
        <v>21:0219</v>
      </c>
      <c r="E14248" t="s">
        <v>54995</v>
      </c>
      <c r="F14248" t="s">
        <v>54996</v>
      </c>
      <c r="H14248">
        <v>62.731375900000003</v>
      </c>
      <c r="I14248">
        <v>-130.32357479999999</v>
      </c>
      <c r="J14248" s="1" t="str">
        <f t="shared" si="2074"/>
        <v>Fluid (stream)</v>
      </c>
      <c r="K14248" s="1" t="str">
        <f t="shared" si="2075"/>
        <v>Untreated Water</v>
      </c>
      <c r="O14248">
        <v>2.33</v>
      </c>
      <c r="P14248">
        <v>400</v>
      </c>
      <c r="Q14248">
        <v>7.9</v>
      </c>
    </row>
    <row r="14249" spans="1:17" hidden="1" x14ac:dyDescent="0.3">
      <c r="A14249" t="s">
        <v>54997</v>
      </c>
      <c r="B14249" t="s">
        <v>54998</v>
      </c>
      <c r="C14249" s="1" t="str">
        <f t="shared" si="2076"/>
        <v>21:0763</v>
      </c>
      <c r="D14249" s="1" t="str">
        <f t="shared" si="2073"/>
        <v>21:0219</v>
      </c>
      <c r="E14249" t="s">
        <v>54999</v>
      </c>
      <c r="F14249" t="s">
        <v>55000</v>
      </c>
      <c r="H14249">
        <v>62.748733199999997</v>
      </c>
      <c r="I14249">
        <v>-130.3173846</v>
      </c>
      <c r="J14249" s="1" t="str">
        <f t="shared" si="2074"/>
        <v>Fluid (stream)</v>
      </c>
      <c r="K14249" s="1" t="str">
        <f t="shared" si="2075"/>
        <v>Untreated Water</v>
      </c>
      <c r="O14249">
        <v>3.28</v>
      </c>
      <c r="P14249">
        <v>310</v>
      </c>
      <c r="Q14249">
        <v>7.5</v>
      </c>
    </row>
    <row r="14250" spans="1:17" hidden="1" x14ac:dyDescent="0.3">
      <c r="A14250" t="s">
        <v>55001</v>
      </c>
      <c r="B14250" t="s">
        <v>55002</v>
      </c>
      <c r="C14250" s="1" t="str">
        <f t="shared" si="2076"/>
        <v>21:0763</v>
      </c>
      <c r="D14250" s="1" t="str">
        <f t="shared" si="2073"/>
        <v>21:0219</v>
      </c>
      <c r="E14250" t="s">
        <v>55003</v>
      </c>
      <c r="F14250" t="s">
        <v>55004</v>
      </c>
      <c r="H14250">
        <v>62.7475551</v>
      </c>
      <c r="I14250">
        <v>-130.3128098</v>
      </c>
      <c r="J14250" s="1" t="str">
        <f t="shared" si="2074"/>
        <v>Fluid (stream)</v>
      </c>
      <c r="K14250" s="1" t="str">
        <f t="shared" si="2075"/>
        <v>Untreated Water</v>
      </c>
      <c r="O14250">
        <v>3.24</v>
      </c>
      <c r="P14250">
        <v>230</v>
      </c>
      <c r="Q14250">
        <v>7.9</v>
      </c>
    </row>
    <row r="14251" spans="1:17" hidden="1" x14ac:dyDescent="0.3">
      <c r="A14251" t="s">
        <v>55005</v>
      </c>
      <c r="B14251" t="s">
        <v>55006</v>
      </c>
      <c r="C14251" s="1" t="str">
        <f t="shared" si="2076"/>
        <v>21:0763</v>
      </c>
      <c r="D14251" s="1" t="str">
        <f t="shared" si="2073"/>
        <v>21:0219</v>
      </c>
      <c r="E14251" t="s">
        <v>55007</v>
      </c>
      <c r="F14251" t="s">
        <v>55008</v>
      </c>
      <c r="H14251">
        <v>62.772110099999999</v>
      </c>
      <c r="I14251">
        <v>-130.2178601</v>
      </c>
      <c r="J14251" s="1" t="str">
        <f t="shared" si="2074"/>
        <v>Fluid (stream)</v>
      </c>
      <c r="K14251" s="1" t="str">
        <f t="shared" si="2075"/>
        <v>Untreated Water</v>
      </c>
      <c r="O14251">
        <v>0.17</v>
      </c>
      <c r="P14251">
        <v>120</v>
      </c>
      <c r="Q14251">
        <v>7.5</v>
      </c>
    </row>
    <row r="14252" spans="1:17" hidden="1" x14ac:dyDescent="0.3">
      <c r="A14252" t="s">
        <v>55009</v>
      </c>
      <c r="B14252" t="s">
        <v>55010</v>
      </c>
      <c r="C14252" s="1" t="str">
        <f t="shared" si="2076"/>
        <v>21:0763</v>
      </c>
      <c r="D14252" s="1" t="str">
        <f t="shared" si="2073"/>
        <v>21:0219</v>
      </c>
      <c r="E14252" t="s">
        <v>55011</v>
      </c>
      <c r="F14252" t="s">
        <v>55012</v>
      </c>
      <c r="H14252">
        <v>62.788556800000002</v>
      </c>
      <c r="I14252">
        <v>-130.08635649999999</v>
      </c>
      <c r="J14252" s="1" t="str">
        <f t="shared" si="2074"/>
        <v>Fluid (stream)</v>
      </c>
      <c r="K14252" s="1" t="str">
        <f t="shared" si="2075"/>
        <v>Untreated Water</v>
      </c>
    </row>
    <row r="14253" spans="1:17" hidden="1" x14ac:dyDescent="0.3">
      <c r="A14253" t="s">
        <v>55013</v>
      </c>
      <c r="B14253" t="s">
        <v>55014</v>
      </c>
      <c r="C14253" s="1" t="str">
        <f t="shared" si="2076"/>
        <v>21:0763</v>
      </c>
      <c r="D14253" s="1" t="str">
        <f t="shared" si="2073"/>
        <v>21:0219</v>
      </c>
      <c r="E14253" t="s">
        <v>55015</v>
      </c>
      <c r="F14253" t="s">
        <v>55016</v>
      </c>
      <c r="H14253">
        <v>62.7987678</v>
      </c>
      <c r="I14253">
        <v>-130.06112250000001</v>
      </c>
      <c r="J14253" s="1" t="str">
        <f t="shared" si="2074"/>
        <v>Fluid (stream)</v>
      </c>
      <c r="K14253" s="1" t="str">
        <f t="shared" si="2075"/>
        <v>Untreated Water</v>
      </c>
      <c r="O14253">
        <v>1.68</v>
      </c>
      <c r="P14253">
        <v>180</v>
      </c>
      <c r="Q14253">
        <v>7.5</v>
      </c>
    </row>
    <row r="14254" spans="1:17" hidden="1" x14ac:dyDescent="0.3">
      <c r="A14254" t="s">
        <v>55017</v>
      </c>
      <c r="B14254" t="s">
        <v>55018</v>
      </c>
      <c r="C14254" s="1" t="str">
        <f t="shared" si="2076"/>
        <v>21:0763</v>
      </c>
      <c r="D14254" s="1" t="str">
        <f t="shared" si="2073"/>
        <v>21:0219</v>
      </c>
      <c r="E14254" t="s">
        <v>55019</v>
      </c>
      <c r="F14254" t="s">
        <v>55020</v>
      </c>
      <c r="H14254">
        <v>62.814337700000003</v>
      </c>
      <c r="I14254">
        <v>-130.14638260000001</v>
      </c>
      <c r="J14254" s="1" t="str">
        <f t="shared" si="2074"/>
        <v>Fluid (stream)</v>
      </c>
      <c r="K14254" s="1" t="str">
        <f t="shared" si="2075"/>
        <v>Untreated Water</v>
      </c>
      <c r="O14254">
        <v>0.45</v>
      </c>
      <c r="P14254">
        <v>210</v>
      </c>
      <c r="Q14254">
        <v>7.7</v>
      </c>
    </row>
    <row r="14255" spans="1:17" hidden="1" x14ac:dyDescent="0.3">
      <c r="A14255" t="s">
        <v>55021</v>
      </c>
      <c r="B14255" t="s">
        <v>55022</v>
      </c>
      <c r="C14255" s="1" t="str">
        <f t="shared" si="2076"/>
        <v>21:0763</v>
      </c>
      <c r="D14255" s="1" t="str">
        <f>HYPERLINK("http://geochem.nrcan.gc.ca/cdogs/content/svy/svy_e.htm", "")</f>
        <v/>
      </c>
      <c r="G14255" s="1" t="str">
        <f>HYPERLINK("http://geochem.nrcan.gc.ca/cdogs/content/cr_/cr_00087_e.htm", "87")</f>
        <v>87</v>
      </c>
      <c r="J14255" t="s">
        <v>11453</v>
      </c>
      <c r="K14255" t="s">
        <v>11454</v>
      </c>
      <c r="O14255">
        <v>0.43</v>
      </c>
      <c r="P14255">
        <v>120</v>
      </c>
      <c r="Q14255">
        <v>7.6</v>
      </c>
    </row>
    <row r="14256" spans="1:17" hidden="1" x14ac:dyDescent="0.3">
      <c r="A14256" t="s">
        <v>55023</v>
      </c>
      <c r="B14256" t="s">
        <v>55024</v>
      </c>
      <c r="C14256" s="1" t="str">
        <f t="shared" si="2076"/>
        <v>21:0763</v>
      </c>
      <c r="D14256" s="1" t="str">
        <f t="shared" ref="D14256:D14267" si="2077">HYPERLINK("http://geochem.nrcan.gc.ca/cdogs/content/svy/svy210219_e.htm", "21:0219")</f>
        <v>21:0219</v>
      </c>
      <c r="E14256" t="s">
        <v>55025</v>
      </c>
      <c r="F14256" t="s">
        <v>55026</v>
      </c>
      <c r="H14256">
        <v>62.834849599999998</v>
      </c>
      <c r="I14256">
        <v>-130.1014931</v>
      </c>
      <c r="J14256" s="1" t="str">
        <f t="shared" ref="J14256:J14267" si="2078">HYPERLINK("http://geochem.nrcan.gc.ca/cdogs/content/kwd/kwd020018_e.htm", "Fluid (stream)")</f>
        <v>Fluid (stream)</v>
      </c>
      <c r="K14256" s="1" t="str">
        <f t="shared" ref="K14256:K14267" si="2079">HYPERLINK("http://geochem.nrcan.gc.ca/cdogs/content/kwd/kwd080007_e.htm", "Untreated Water")</f>
        <v>Untreated Water</v>
      </c>
      <c r="O14256">
        <v>2.5000000000000001E-2</v>
      </c>
      <c r="P14256">
        <v>100</v>
      </c>
      <c r="Q14256">
        <v>6.5</v>
      </c>
    </row>
    <row r="14257" spans="1:17" hidden="1" x14ac:dyDescent="0.3">
      <c r="A14257" t="s">
        <v>55027</v>
      </c>
      <c r="B14257" t="s">
        <v>55028</v>
      </c>
      <c r="C14257" s="1" t="str">
        <f t="shared" si="2076"/>
        <v>21:0763</v>
      </c>
      <c r="D14257" s="1" t="str">
        <f t="shared" si="2077"/>
        <v>21:0219</v>
      </c>
      <c r="E14257" t="s">
        <v>55029</v>
      </c>
      <c r="F14257" t="s">
        <v>55030</v>
      </c>
      <c r="H14257">
        <v>62.825393800000001</v>
      </c>
      <c r="I14257">
        <v>-130.05387690000001</v>
      </c>
      <c r="J14257" s="1" t="str">
        <f t="shared" si="2078"/>
        <v>Fluid (stream)</v>
      </c>
      <c r="K14257" s="1" t="str">
        <f t="shared" si="2079"/>
        <v>Untreated Water</v>
      </c>
      <c r="O14257">
        <v>0.2</v>
      </c>
      <c r="P14257">
        <v>70</v>
      </c>
      <c r="Q14257">
        <v>6.8</v>
      </c>
    </row>
    <row r="14258" spans="1:17" hidden="1" x14ac:dyDescent="0.3">
      <c r="A14258" t="s">
        <v>55031</v>
      </c>
      <c r="B14258" t="s">
        <v>55032</v>
      </c>
      <c r="C14258" s="1" t="str">
        <f t="shared" si="2076"/>
        <v>21:0763</v>
      </c>
      <c r="D14258" s="1" t="str">
        <f t="shared" si="2077"/>
        <v>21:0219</v>
      </c>
      <c r="E14258" t="s">
        <v>55033</v>
      </c>
      <c r="F14258" t="s">
        <v>55034</v>
      </c>
      <c r="H14258">
        <v>62.802837799999999</v>
      </c>
      <c r="I14258">
        <v>-130.2334075</v>
      </c>
      <c r="J14258" s="1" t="str">
        <f t="shared" si="2078"/>
        <v>Fluid (stream)</v>
      </c>
      <c r="K14258" s="1" t="str">
        <f t="shared" si="2079"/>
        <v>Untreated Water</v>
      </c>
      <c r="O14258">
        <v>0.5</v>
      </c>
      <c r="P14258">
        <v>120</v>
      </c>
      <c r="Q14258">
        <v>6.9</v>
      </c>
    </row>
    <row r="14259" spans="1:17" hidden="1" x14ac:dyDescent="0.3">
      <c r="A14259" t="s">
        <v>55035</v>
      </c>
      <c r="B14259" t="s">
        <v>55036</v>
      </c>
      <c r="C14259" s="1" t="str">
        <f t="shared" si="2076"/>
        <v>21:0763</v>
      </c>
      <c r="D14259" s="1" t="str">
        <f t="shared" si="2077"/>
        <v>21:0219</v>
      </c>
      <c r="E14259" t="s">
        <v>55037</v>
      </c>
      <c r="F14259" t="s">
        <v>55038</v>
      </c>
      <c r="H14259">
        <v>62.797441999999997</v>
      </c>
      <c r="I14259">
        <v>-130.3271302</v>
      </c>
      <c r="J14259" s="1" t="str">
        <f t="shared" si="2078"/>
        <v>Fluid (stream)</v>
      </c>
      <c r="K14259" s="1" t="str">
        <f t="shared" si="2079"/>
        <v>Untreated Water</v>
      </c>
    </row>
    <row r="14260" spans="1:17" hidden="1" x14ac:dyDescent="0.3">
      <c r="A14260" t="s">
        <v>55039</v>
      </c>
      <c r="B14260" t="s">
        <v>55040</v>
      </c>
      <c r="C14260" s="1" t="str">
        <f t="shared" si="2076"/>
        <v>21:0763</v>
      </c>
      <c r="D14260" s="1" t="str">
        <f t="shared" si="2077"/>
        <v>21:0219</v>
      </c>
      <c r="E14260" t="s">
        <v>55041</v>
      </c>
      <c r="F14260" t="s">
        <v>55042</v>
      </c>
      <c r="H14260">
        <v>62.779436500000003</v>
      </c>
      <c r="I14260">
        <v>-130.32396850000001</v>
      </c>
      <c r="J14260" s="1" t="str">
        <f t="shared" si="2078"/>
        <v>Fluid (stream)</v>
      </c>
      <c r="K14260" s="1" t="str">
        <f t="shared" si="2079"/>
        <v>Untreated Water</v>
      </c>
      <c r="O14260">
        <v>0.86</v>
      </c>
      <c r="P14260">
        <v>90</v>
      </c>
      <c r="Q14260">
        <v>7</v>
      </c>
    </row>
    <row r="14261" spans="1:17" hidden="1" x14ac:dyDescent="0.3">
      <c r="A14261" t="s">
        <v>55043</v>
      </c>
      <c r="B14261" t="s">
        <v>55044</v>
      </c>
      <c r="C14261" s="1" t="str">
        <f t="shared" si="2076"/>
        <v>21:0763</v>
      </c>
      <c r="D14261" s="1" t="str">
        <f t="shared" si="2077"/>
        <v>21:0219</v>
      </c>
      <c r="E14261" t="s">
        <v>55045</v>
      </c>
      <c r="F14261" t="s">
        <v>55046</v>
      </c>
      <c r="H14261">
        <v>62.761151300000002</v>
      </c>
      <c r="I14261">
        <v>-130.37152459999999</v>
      </c>
      <c r="J14261" s="1" t="str">
        <f t="shared" si="2078"/>
        <v>Fluid (stream)</v>
      </c>
      <c r="K14261" s="1" t="str">
        <f t="shared" si="2079"/>
        <v>Untreated Water</v>
      </c>
      <c r="O14261">
        <v>3.44</v>
      </c>
      <c r="P14261">
        <v>140</v>
      </c>
      <c r="Q14261">
        <v>7.8</v>
      </c>
    </row>
    <row r="14262" spans="1:17" hidden="1" x14ac:dyDescent="0.3">
      <c r="A14262" t="s">
        <v>55047</v>
      </c>
      <c r="B14262" t="s">
        <v>55048</v>
      </c>
      <c r="C14262" s="1" t="str">
        <f t="shared" si="2076"/>
        <v>21:0763</v>
      </c>
      <c r="D14262" s="1" t="str">
        <f t="shared" si="2077"/>
        <v>21:0219</v>
      </c>
      <c r="E14262" t="s">
        <v>55049</v>
      </c>
      <c r="F14262" t="s">
        <v>55050</v>
      </c>
      <c r="H14262">
        <v>62.767102800000004</v>
      </c>
      <c r="I14262">
        <v>-130.44588959999999</v>
      </c>
      <c r="J14262" s="1" t="str">
        <f t="shared" si="2078"/>
        <v>Fluid (stream)</v>
      </c>
      <c r="K14262" s="1" t="str">
        <f t="shared" si="2079"/>
        <v>Untreated Water</v>
      </c>
      <c r="O14262">
        <v>2.38</v>
      </c>
      <c r="P14262">
        <v>180</v>
      </c>
      <c r="Q14262">
        <v>7.7</v>
      </c>
    </row>
    <row r="14263" spans="1:17" hidden="1" x14ac:dyDescent="0.3">
      <c r="A14263" t="s">
        <v>55051</v>
      </c>
      <c r="B14263" t="s">
        <v>55052</v>
      </c>
      <c r="C14263" s="1" t="str">
        <f t="shared" si="2076"/>
        <v>21:0763</v>
      </c>
      <c r="D14263" s="1" t="str">
        <f t="shared" si="2077"/>
        <v>21:0219</v>
      </c>
      <c r="E14263" t="s">
        <v>55053</v>
      </c>
      <c r="F14263" t="s">
        <v>55054</v>
      </c>
      <c r="H14263">
        <v>62.7653143</v>
      </c>
      <c r="I14263">
        <v>-130.4425895</v>
      </c>
      <c r="J14263" s="1" t="str">
        <f t="shared" si="2078"/>
        <v>Fluid (stream)</v>
      </c>
      <c r="K14263" s="1" t="str">
        <f t="shared" si="2079"/>
        <v>Untreated Water</v>
      </c>
      <c r="O14263">
        <v>5.71</v>
      </c>
      <c r="P14263">
        <v>220</v>
      </c>
      <c r="Q14263">
        <v>7.5</v>
      </c>
    </row>
    <row r="14264" spans="1:17" hidden="1" x14ac:dyDescent="0.3">
      <c r="A14264" t="s">
        <v>55055</v>
      </c>
      <c r="B14264" t="s">
        <v>55056</v>
      </c>
      <c r="C14264" s="1" t="str">
        <f t="shared" si="2076"/>
        <v>21:0763</v>
      </c>
      <c r="D14264" s="1" t="str">
        <f t="shared" si="2077"/>
        <v>21:0219</v>
      </c>
      <c r="E14264" t="s">
        <v>55057</v>
      </c>
      <c r="F14264" t="s">
        <v>55058</v>
      </c>
      <c r="H14264">
        <v>62.781813800000002</v>
      </c>
      <c r="I14264">
        <v>-130.47212970000001</v>
      </c>
      <c r="J14264" s="1" t="str">
        <f t="shared" si="2078"/>
        <v>Fluid (stream)</v>
      </c>
      <c r="K14264" s="1" t="str">
        <f t="shared" si="2079"/>
        <v>Untreated Water</v>
      </c>
      <c r="O14264">
        <v>2.35</v>
      </c>
      <c r="P14264">
        <v>140</v>
      </c>
      <c r="Q14264">
        <v>7.5</v>
      </c>
    </row>
    <row r="14265" spans="1:17" hidden="1" x14ac:dyDescent="0.3">
      <c r="A14265" t="s">
        <v>55059</v>
      </c>
      <c r="B14265" t="s">
        <v>55060</v>
      </c>
      <c r="C14265" s="1" t="str">
        <f t="shared" si="2076"/>
        <v>21:0763</v>
      </c>
      <c r="D14265" s="1" t="str">
        <f t="shared" si="2077"/>
        <v>21:0219</v>
      </c>
      <c r="E14265" t="s">
        <v>55061</v>
      </c>
      <c r="F14265" t="s">
        <v>55062</v>
      </c>
      <c r="H14265">
        <v>62.775197300000002</v>
      </c>
      <c r="I14265">
        <v>-130.48747589999999</v>
      </c>
      <c r="J14265" s="1" t="str">
        <f t="shared" si="2078"/>
        <v>Fluid (stream)</v>
      </c>
      <c r="K14265" s="1" t="str">
        <f t="shared" si="2079"/>
        <v>Untreated Water</v>
      </c>
      <c r="O14265">
        <v>7.0000000000000007E-2</v>
      </c>
      <c r="P14265">
        <v>110</v>
      </c>
      <c r="Q14265">
        <v>7.2</v>
      </c>
    </row>
    <row r="14266" spans="1:17" hidden="1" x14ac:dyDescent="0.3">
      <c r="A14266" t="s">
        <v>55063</v>
      </c>
      <c r="B14266" t="s">
        <v>55064</v>
      </c>
      <c r="C14266" s="1" t="str">
        <f t="shared" si="2076"/>
        <v>21:0763</v>
      </c>
      <c r="D14266" s="1" t="str">
        <f t="shared" si="2077"/>
        <v>21:0219</v>
      </c>
      <c r="E14266" t="s">
        <v>55065</v>
      </c>
      <c r="F14266" t="s">
        <v>55066</v>
      </c>
      <c r="H14266">
        <v>62.757139700000003</v>
      </c>
      <c r="I14266">
        <v>-130.45699500000001</v>
      </c>
      <c r="J14266" s="1" t="str">
        <f t="shared" si="2078"/>
        <v>Fluid (stream)</v>
      </c>
      <c r="K14266" s="1" t="str">
        <f t="shared" si="2079"/>
        <v>Untreated Water</v>
      </c>
      <c r="O14266">
        <v>1.67</v>
      </c>
      <c r="P14266">
        <v>130</v>
      </c>
      <c r="Q14266">
        <v>7.2</v>
      </c>
    </row>
    <row r="14267" spans="1:17" hidden="1" x14ac:dyDescent="0.3">
      <c r="A14267" t="s">
        <v>55067</v>
      </c>
      <c r="B14267" t="s">
        <v>55068</v>
      </c>
      <c r="C14267" s="1" t="str">
        <f t="shared" si="2076"/>
        <v>21:0763</v>
      </c>
      <c r="D14267" s="1" t="str">
        <f t="shared" si="2077"/>
        <v>21:0219</v>
      </c>
      <c r="E14267" t="s">
        <v>55069</v>
      </c>
      <c r="F14267" t="s">
        <v>55070</v>
      </c>
      <c r="H14267">
        <v>62.745199800000002</v>
      </c>
      <c r="I14267">
        <v>-130.47674459999999</v>
      </c>
      <c r="J14267" s="1" t="str">
        <f t="shared" si="2078"/>
        <v>Fluid (stream)</v>
      </c>
      <c r="K14267" s="1" t="str">
        <f t="shared" si="2079"/>
        <v>Untreated Water</v>
      </c>
      <c r="O14267">
        <v>0.54</v>
      </c>
      <c r="P14267">
        <v>120</v>
      </c>
      <c r="Q14267">
        <v>4</v>
      </c>
    </row>
    <row r="14268" spans="1:17" hidden="1" x14ac:dyDescent="0.3">
      <c r="A14268" t="s">
        <v>55071</v>
      </c>
      <c r="B14268" t="s">
        <v>55072</v>
      </c>
      <c r="C14268" s="1" t="str">
        <f t="shared" si="2076"/>
        <v>21:0763</v>
      </c>
      <c r="D14268" s="1" t="str">
        <f>HYPERLINK("http://geochem.nrcan.gc.ca/cdogs/content/svy/svy_e.htm", "")</f>
        <v/>
      </c>
      <c r="G14268" s="1" t="str">
        <f>HYPERLINK("http://geochem.nrcan.gc.ca/cdogs/content/cr_/cr_00089_e.htm", "89")</f>
        <v>89</v>
      </c>
      <c r="J14268" t="s">
        <v>11453</v>
      </c>
      <c r="K14268" t="s">
        <v>11454</v>
      </c>
      <c r="O14268">
        <v>3.83</v>
      </c>
      <c r="P14268">
        <v>250</v>
      </c>
      <c r="Q14268">
        <v>7.7</v>
      </c>
    </row>
    <row r="14269" spans="1:17" hidden="1" x14ac:dyDescent="0.3">
      <c r="A14269" t="s">
        <v>55073</v>
      </c>
      <c r="B14269" t="s">
        <v>55074</v>
      </c>
      <c r="C14269" s="1" t="str">
        <f t="shared" si="2076"/>
        <v>21:0763</v>
      </c>
      <c r="D14269" s="1" t="str">
        <f t="shared" ref="D14269:D14293" si="2080">HYPERLINK("http://geochem.nrcan.gc.ca/cdogs/content/svy/svy210219_e.htm", "21:0219")</f>
        <v>21:0219</v>
      </c>
      <c r="E14269" t="s">
        <v>55075</v>
      </c>
      <c r="F14269" t="s">
        <v>55076</v>
      </c>
      <c r="H14269">
        <v>62.882965499999997</v>
      </c>
      <c r="I14269">
        <v>-131.3115616</v>
      </c>
      <c r="J14269" s="1" t="str">
        <f t="shared" ref="J14269:J14293" si="2081">HYPERLINK("http://geochem.nrcan.gc.ca/cdogs/content/kwd/kwd020018_e.htm", "Fluid (stream)")</f>
        <v>Fluid (stream)</v>
      </c>
      <c r="K14269" s="1" t="str">
        <f t="shared" ref="K14269:K14293" si="2082">HYPERLINK("http://geochem.nrcan.gc.ca/cdogs/content/kwd/kwd080007_e.htm", "Untreated Water")</f>
        <v>Untreated Water</v>
      </c>
      <c r="O14269">
        <v>1.94</v>
      </c>
      <c r="P14269">
        <v>150</v>
      </c>
      <c r="Q14269">
        <v>7.8</v>
      </c>
    </row>
    <row r="14270" spans="1:17" hidden="1" x14ac:dyDescent="0.3">
      <c r="A14270" t="s">
        <v>55077</v>
      </c>
      <c r="B14270" t="s">
        <v>55078</v>
      </c>
      <c r="C14270" s="1" t="str">
        <f t="shared" si="2076"/>
        <v>21:0763</v>
      </c>
      <c r="D14270" s="1" t="str">
        <f t="shared" si="2080"/>
        <v>21:0219</v>
      </c>
      <c r="E14270" t="s">
        <v>55075</v>
      </c>
      <c r="F14270" t="s">
        <v>55079</v>
      </c>
      <c r="H14270">
        <v>62.882965499999997</v>
      </c>
      <c r="I14270">
        <v>-131.3115616</v>
      </c>
      <c r="J14270" s="1" t="str">
        <f t="shared" si="2081"/>
        <v>Fluid (stream)</v>
      </c>
      <c r="K14270" s="1" t="str">
        <f t="shared" si="2082"/>
        <v>Untreated Water</v>
      </c>
      <c r="O14270">
        <v>1.59</v>
      </c>
      <c r="P14270">
        <v>140</v>
      </c>
      <c r="Q14270">
        <v>7.8</v>
      </c>
    </row>
    <row r="14271" spans="1:17" hidden="1" x14ac:dyDescent="0.3">
      <c r="A14271" t="s">
        <v>55080</v>
      </c>
      <c r="B14271" t="s">
        <v>55081</v>
      </c>
      <c r="C14271" s="1" t="str">
        <f t="shared" si="2076"/>
        <v>21:0763</v>
      </c>
      <c r="D14271" s="1" t="str">
        <f t="shared" si="2080"/>
        <v>21:0219</v>
      </c>
      <c r="E14271" t="s">
        <v>55082</v>
      </c>
      <c r="F14271" t="s">
        <v>55083</v>
      </c>
      <c r="H14271">
        <v>62.899301899999998</v>
      </c>
      <c r="I14271">
        <v>-131.319108</v>
      </c>
      <c r="J14271" s="1" t="str">
        <f t="shared" si="2081"/>
        <v>Fluid (stream)</v>
      </c>
      <c r="K14271" s="1" t="str">
        <f t="shared" si="2082"/>
        <v>Untreated Water</v>
      </c>
      <c r="O14271">
        <v>5</v>
      </c>
      <c r="P14271">
        <v>220</v>
      </c>
      <c r="Q14271">
        <v>7.5</v>
      </c>
    </row>
    <row r="14272" spans="1:17" hidden="1" x14ac:dyDescent="0.3">
      <c r="A14272" t="s">
        <v>55084</v>
      </c>
      <c r="B14272" t="s">
        <v>55085</v>
      </c>
      <c r="C14272" s="1" t="str">
        <f t="shared" si="2076"/>
        <v>21:0763</v>
      </c>
      <c r="D14272" s="1" t="str">
        <f t="shared" si="2080"/>
        <v>21:0219</v>
      </c>
      <c r="E14272" t="s">
        <v>55086</v>
      </c>
      <c r="F14272" t="s">
        <v>55087</v>
      </c>
      <c r="H14272">
        <v>62.899731899999999</v>
      </c>
      <c r="I14272">
        <v>-131.2983357</v>
      </c>
      <c r="J14272" s="1" t="str">
        <f t="shared" si="2081"/>
        <v>Fluid (stream)</v>
      </c>
      <c r="K14272" s="1" t="str">
        <f t="shared" si="2082"/>
        <v>Untreated Water</v>
      </c>
      <c r="O14272">
        <v>1.17</v>
      </c>
      <c r="P14272">
        <v>260</v>
      </c>
      <c r="Q14272">
        <v>7.6</v>
      </c>
    </row>
    <row r="14273" spans="1:17" hidden="1" x14ac:dyDescent="0.3">
      <c r="A14273" t="s">
        <v>55088</v>
      </c>
      <c r="B14273" t="s">
        <v>55089</v>
      </c>
      <c r="C14273" s="1" t="str">
        <f t="shared" si="2076"/>
        <v>21:0763</v>
      </c>
      <c r="D14273" s="1" t="str">
        <f t="shared" si="2080"/>
        <v>21:0219</v>
      </c>
      <c r="E14273" t="s">
        <v>55090</v>
      </c>
      <c r="F14273" t="s">
        <v>55091</v>
      </c>
      <c r="H14273">
        <v>62.905810199999998</v>
      </c>
      <c r="I14273">
        <v>-131.2352984</v>
      </c>
      <c r="J14273" s="1" t="str">
        <f t="shared" si="2081"/>
        <v>Fluid (stream)</v>
      </c>
      <c r="K14273" s="1" t="str">
        <f t="shared" si="2082"/>
        <v>Untreated Water</v>
      </c>
      <c r="O14273">
        <v>2.14</v>
      </c>
      <c r="P14273">
        <v>350</v>
      </c>
      <c r="Q14273">
        <v>7.4</v>
      </c>
    </row>
    <row r="14274" spans="1:17" hidden="1" x14ac:dyDescent="0.3">
      <c r="A14274" t="s">
        <v>55092</v>
      </c>
      <c r="B14274" t="s">
        <v>55093</v>
      </c>
      <c r="C14274" s="1" t="str">
        <f t="shared" si="2076"/>
        <v>21:0763</v>
      </c>
      <c r="D14274" s="1" t="str">
        <f t="shared" si="2080"/>
        <v>21:0219</v>
      </c>
      <c r="E14274" t="s">
        <v>55094</v>
      </c>
      <c r="F14274" t="s">
        <v>55095</v>
      </c>
      <c r="H14274">
        <v>62.931210499999999</v>
      </c>
      <c r="I14274">
        <v>-131.2964298</v>
      </c>
      <c r="J14274" s="1" t="str">
        <f t="shared" si="2081"/>
        <v>Fluid (stream)</v>
      </c>
      <c r="K14274" s="1" t="str">
        <f t="shared" si="2082"/>
        <v>Untreated Water</v>
      </c>
      <c r="O14274">
        <v>0.08</v>
      </c>
      <c r="P14274">
        <v>340</v>
      </c>
      <c r="Q14274">
        <v>6.6</v>
      </c>
    </row>
    <row r="14275" spans="1:17" hidden="1" x14ac:dyDescent="0.3">
      <c r="A14275" t="s">
        <v>55096</v>
      </c>
      <c r="B14275" t="s">
        <v>55097</v>
      </c>
      <c r="C14275" s="1" t="str">
        <f t="shared" si="2076"/>
        <v>21:0763</v>
      </c>
      <c r="D14275" s="1" t="str">
        <f t="shared" si="2080"/>
        <v>21:0219</v>
      </c>
      <c r="E14275" t="s">
        <v>55098</v>
      </c>
      <c r="F14275" t="s">
        <v>55099</v>
      </c>
      <c r="H14275">
        <v>62.937888399999999</v>
      </c>
      <c r="I14275">
        <v>-131.33763479999999</v>
      </c>
      <c r="J14275" s="1" t="str">
        <f t="shared" si="2081"/>
        <v>Fluid (stream)</v>
      </c>
      <c r="K14275" s="1" t="str">
        <f t="shared" si="2082"/>
        <v>Untreated Water</v>
      </c>
      <c r="O14275">
        <v>0.91</v>
      </c>
      <c r="P14275">
        <v>190</v>
      </c>
      <c r="Q14275">
        <v>7</v>
      </c>
    </row>
    <row r="14276" spans="1:17" hidden="1" x14ac:dyDescent="0.3">
      <c r="A14276" t="s">
        <v>55100</v>
      </c>
      <c r="B14276" t="s">
        <v>55101</v>
      </c>
      <c r="C14276" s="1" t="str">
        <f t="shared" si="2076"/>
        <v>21:0763</v>
      </c>
      <c r="D14276" s="1" t="str">
        <f t="shared" si="2080"/>
        <v>21:0219</v>
      </c>
      <c r="E14276" t="s">
        <v>55102</v>
      </c>
      <c r="F14276" t="s">
        <v>55103</v>
      </c>
      <c r="H14276">
        <v>62.946995999999999</v>
      </c>
      <c r="I14276">
        <v>-131.39218779999999</v>
      </c>
      <c r="J14276" s="1" t="str">
        <f t="shared" si="2081"/>
        <v>Fluid (stream)</v>
      </c>
      <c r="K14276" s="1" t="str">
        <f t="shared" si="2082"/>
        <v>Untreated Water</v>
      </c>
      <c r="O14276">
        <v>2.5000000000000001E-2</v>
      </c>
      <c r="P14276">
        <v>160</v>
      </c>
      <c r="Q14276">
        <v>6.8</v>
      </c>
    </row>
    <row r="14277" spans="1:17" hidden="1" x14ac:dyDescent="0.3">
      <c r="A14277" t="s">
        <v>55104</v>
      </c>
      <c r="B14277" t="s">
        <v>55105</v>
      </c>
      <c r="C14277" s="1" t="str">
        <f t="shared" si="2076"/>
        <v>21:0763</v>
      </c>
      <c r="D14277" s="1" t="str">
        <f t="shared" si="2080"/>
        <v>21:0219</v>
      </c>
      <c r="E14277" t="s">
        <v>55106</v>
      </c>
      <c r="F14277" t="s">
        <v>55107</v>
      </c>
      <c r="H14277">
        <v>62.936435600000003</v>
      </c>
      <c r="I14277">
        <v>-131.43521899999999</v>
      </c>
      <c r="J14277" s="1" t="str">
        <f t="shared" si="2081"/>
        <v>Fluid (stream)</v>
      </c>
      <c r="K14277" s="1" t="str">
        <f t="shared" si="2082"/>
        <v>Untreated Water</v>
      </c>
      <c r="O14277">
        <v>3.75</v>
      </c>
      <c r="P14277">
        <v>190</v>
      </c>
      <c r="Q14277">
        <v>7.4</v>
      </c>
    </row>
    <row r="14278" spans="1:17" hidden="1" x14ac:dyDescent="0.3">
      <c r="A14278" t="s">
        <v>55108</v>
      </c>
      <c r="B14278" t="s">
        <v>55109</v>
      </c>
      <c r="C14278" s="1" t="str">
        <f t="shared" si="2076"/>
        <v>21:0763</v>
      </c>
      <c r="D14278" s="1" t="str">
        <f t="shared" si="2080"/>
        <v>21:0219</v>
      </c>
      <c r="E14278" t="s">
        <v>55110</v>
      </c>
      <c r="F14278" t="s">
        <v>55111</v>
      </c>
      <c r="H14278">
        <v>62.930844499999999</v>
      </c>
      <c r="I14278">
        <v>-131.48394149999999</v>
      </c>
      <c r="J14278" s="1" t="str">
        <f t="shared" si="2081"/>
        <v>Fluid (stream)</v>
      </c>
      <c r="K14278" s="1" t="str">
        <f t="shared" si="2082"/>
        <v>Untreated Water</v>
      </c>
      <c r="O14278">
        <v>1.18</v>
      </c>
      <c r="P14278">
        <v>110</v>
      </c>
      <c r="Q14278">
        <v>7.6</v>
      </c>
    </row>
    <row r="14279" spans="1:17" hidden="1" x14ac:dyDescent="0.3">
      <c r="A14279" t="s">
        <v>55112</v>
      </c>
      <c r="B14279" t="s">
        <v>55113</v>
      </c>
      <c r="C14279" s="1" t="str">
        <f t="shared" si="2076"/>
        <v>21:0763</v>
      </c>
      <c r="D14279" s="1" t="str">
        <f t="shared" si="2080"/>
        <v>21:0219</v>
      </c>
      <c r="E14279" t="s">
        <v>55114</v>
      </c>
      <c r="F14279" t="s">
        <v>55115</v>
      </c>
      <c r="H14279">
        <v>62.970450300000003</v>
      </c>
      <c r="I14279">
        <v>-131.5137866</v>
      </c>
      <c r="J14279" s="1" t="str">
        <f t="shared" si="2081"/>
        <v>Fluid (stream)</v>
      </c>
      <c r="K14279" s="1" t="str">
        <f t="shared" si="2082"/>
        <v>Untreated Water</v>
      </c>
      <c r="O14279">
        <v>1.21</v>
      </c>
      <c r="P14279">
        <v>120</v>
      </c>
      <c r="Q14279">
        <v>7.4</v>
      </c>
    </row>
    <row r="14280" spans="1:17" hidden="1" x14ac:dyDescent="0.3">
      <c r="A14280" t="s">
        <v>55116</v>
      </c>
      <c r="B14280" t="s">
        <v>55117</v>
      </c>
      <c r="C14280" s="1" t="str">
        <f t="shared" si="2076"/>
        <v>21:0763</v>
      </c>
      <c r="D14280" s="1" t="str">
        <f t="shared" si="2080"/>
        <v>21:0219</v>
      </c>
      <c r="E14280" t="s">
        <v>55118</v>
      </c>
      <c r="F14280" t="s">
        <v>55119</v>
      </c>
      <c r="H14280">
        <v>62.975701600000001</v>
      </c>
      <c r="I14280">
        <v>-131.54747510000001</v>
      </c>
      <c r="J14280" s="1" t="str">
        <f t="shared" si="2081"/>
        <v>Fluid (stream)</v>
      </c>
      <c r="K14280" s="1" t="str">
        <f t="shared" si="2082"/>
        <v>Untreated Water</v>
      </c>
    </row>
    <row r="14281" spans="1:17" hidden="1" x14ac:dyDescent="0.3">
      <c r="A14281" t="s">
        <v>55120</v>
      </c>
      <c r="B14281" t="s">
        <v>55121</v>
      </c>
      <c r="C14281" s="1" t="str">
        <f t="shared" si="2076"/>
        <v>21:0763</v>
      </c>
      <c r="D14281" s="1" t="str">
        <f t="shared" si="2080"/>
        <v>21:0219</v>
      </c>
      <c r="E14281" t="s">
        <v>55122</v>
      </c>
      <c r="F14281" t="s">
        <v>55123</v>
      </c>
      <c r="H14281">
        <v>62.981066300000002</v>
      </c>
      <c r="I14281">
        <v>-131.58288400000001</v>
      </c>
      <c r="J14281" s="1" t="str">
        <f t="shared" si="2081"/>
        <v>Fluid (stream)</v>
      </c>
      <c r="K14281" s="1" t="str">
        <f t="shared" si="2082"/>
        <v>Untreated Water</v>
      </c>
      <c r="O14281">
        <v>0.57999999999999996</v>
      </c>
      <c r="P14281">
        <v>90</v>
      </c>
      <c r="Q14281">
        <v>7.7</v>
      </c>
    </row>
    <row r="14282" spans="1:17" hidden="1" x14ac:dyDescent="0.3">
      <c r="A14282" t="s">
        <v>55124</v>
      </c>
      <c r="B14282" t="s">
        <v>55125</v>
      </c>
      <c r="C14282" s="1" t="str">
        <f t="shared" si="2076"/>
        <v>21:0763</v>
      </c>
      <c r="D14282" s="1" t="str">
        <f t="shared" si="2080"/>
        <v>21:0219</v>
      </c>
      <c r="E14282" t="s">
        <v>55126</v>
      </c>
      <c r="F14282" t="s">
        <v>55127</v>
      </c>
      <c r="H14282">
        <v>62.992429700000002</v>
      </c>
      <c r="I14282">
        <v>-131.567971</v>
      </c>
      <c r="J14282" s="1" t="str">
        <f t="shared" si="2081"/>
        <v>Fluid (stream)</v>
      </c>
      <c r="K14282" s="1" t="str">
        <f t="shared" si="2082"/>
        <v>Untreated Water</v>
      </c>
      <c r="O14282">
        <v>4.7</v>
      </c>
      <c r="P14282">
        <v>200</v>
      </c>
      <c r="Q14282">
        <v>7.8</v>
      </c>
    </row>
    <row r="14283" spans="1:17" hidden="1" x14ac:dyDescent="0.3">
      <c r="A14283" t="s">
        <v>55128</v>
      </c>
      <c r="B14283" t="s">
        <v>55129</v>
      </c>
      <c r="C14283" s="1" t="str">
        <f t="shared" si="2076"/>
        <v>21:0763</v>
      </c>
      <c r="D14283" s="1" t="str">
        <f t="shared" si="2080"/>
        <v>21:0219</v>
      </c>
      <c r="E14283" t="s">
        <v>55130</v>
      </c>
      <c r="F14283" t="s">
        <v>55131</v>
      </c>
      <c r="H14283">
        <v>62.985873099999999</v>
      </c>
      <c r="I14283">
        <v>-131.61351790000001</v>
      </c>
      <c r="J14283" s="1" t="str">
        <f t="shared" si="2081"/>
        <v>Fluid (stream)</v>
      </c>
      <c r="K14283" s="1" t="str">
        <f t="shared" si="2082"/>
        <v>Untreated Water</v>
      </c>
      <c r="O14283">
        <v>0.95</v>
      </c>
      <c r="P14283">
        <v>130</v>
      </c>
      <c r="Q14283">
        <v>7.4</v>
      </c>
    </row>
    <row r="14284" spans="1:17" hidden="1" x14ac:dyDescent="0.3">
      <c r="A14284" t="s">
        <v>55132</v>
      </c>
      <c r="B14284" t="s">
        <v>55133</v>
      </c>
      <c r="C14284" s="1" t="str">
        <f t="shared" si="2076"/>
        <v>21:0763</v>
      </c>
      <c r="D14284" s="1" t="str">
        <f t="shared" si="2080"/>
        <v>21:0219</v>
      </c>
      <c r="E14284" t="s">
        <v>55134</v>
      </c>
      <c r="F14284" t="s">
        <v>55135</v>
      </c>
      <c r="H14284">
        <v>62.9974937</v>
      </c>
      <c r="I14284">
        <v>-131.78145459999999</v>
      </c>
      <c r="J14284" s="1" t="str">
        <f t="shared" si="2081"/>
        <v>Fluid (stream)</v>
      </c>
      <c r="K14284" s="1" t="str">
        <f t="shared" si="2082"/>
        <v>Untreated Water</v>
      </c>
      <c r="O14284">
        <v>2.5000000000000001E-2</v>
      </c>
      <c r="P14284">
        <v>40</v>
      </c>
      <c r="Q14284">
        <v>5.9</v>
      </c>
    </row>
    <row r="14285" spans="1:17" hidden="1" x14ac:dyDescent="0.3">
      <c r="A14285" t="s">
        <v>55136</v>
      </c>
      <c r="B14285" t="s">
        <v>55137</v>
      </c>
      <c r="C14285" s="1" t="str">
        <f t="shared" si="2076"/>
        <v>21:0763</v>
      </c>
      <c r="D14285" s="1" t="str">
        <f t="shared" si="2080"/>
        <v>21:0219</v>
      </c>
      <c r="E14285" t="s">
        <v>55138</v>
      </c>
      <c r="F14285" t="s">
        <v>55139</v>
      </c>
      <c r="H14285">
        <v>62.992329400000003</v>
      </c>
      <c r="I14285">
        <v>-131.66165140000001</v>
      </c>
      <c r="J14285" s="1" t="str">
        <f t="shared" si="2081"/>
        <v>Fluid (stream)</v>
      </c>
      <c r="K14285" s="1" t="str">
        <f t="shared" si="2082"/>
        <v>Untreated Water</v>
      </c>
      <c r="O14285">
        <v>0.31</v>
      </c>
      <c r="P14285">
        <v>90</v>
      </c>
      <c r="Q14285">
        <v>7.1</v>
      </c>
    </row>
    <row r="14286" spans="1:17" hidden="1" x14ac:dyDescent="0.3">
      <c r="A14286" t="s">
        <v>55140</v>
      </c>
      <c r="B14286" t="s">
        <v>55141</v>
      </c>
      <c r="C14286" s="1" t="str">
        <f t="shared" si="2076"/>
        <v>21:0763</v>
      </c>
      <c r="D14286" s="1" t="str">
        <f t="shared" si="2080"/>
        <v>21:0219</v>
      </c>
      <c r="E14286" t="s">
        <v>55142</v>
      </c>
      <c r="F14286" t="s">
        <v>55143</v>
      </c>
      <c r="H14286">
        <v>62.984682800000002</v>
      </c>
      <c r="I14286">
        <v>-131.64079630000001</v>
      </c>
      <c r="J14286" s="1" t="str">
        <f t="shared" si="2081"/>
        <v>Fluid (stream)</v>
      </c>
      <c r="K14286" s="1" t="str">
        <f t="shared" si="2082"/>
        <v>Untreated Water</v>
      </c>
      <c r="O14286">
        <v>1.1100000000000001</v>
      </c>
      <c r="P14286">
        <v>50</v>
      </c>
      <c r="Q14286">
        <v>7.3</v>
      </c>
    </row>
    <row r="14287" spans="1:17" hidden="1" x14ac:dyDescent="0.3">
      <c r="A14287" t="s">
        <v>55144</v>
      </c>
      <c r="B14287" t="s">
        <v>55145</v>
      </c>
      <c r="C14287" s="1" t="str">
        <f t="shared" si="2076"/>
        <v>21:0763</v>
      </c>
      <c r="D14287" s="1" t="str">
        <f t="shared" si="2080"/>
        <v>21:0219</v>
      </c>
      <c r="E14287" t="s">
        <v>55146</v>
      </c>
      <c r="F14287" t="s">
        <v>55147</v>
      </c>
      <c r="H14287">
        <v>62.963279800000002</v>
      </c>
      <c r="I14287">
        <v>-131.67990230000001</v>
      </c>
      <c r="J14287" s="1" t="str">
        <f t="shared" si="2081"/>
        <v>Fluid (stream)</v>
      </c>
      <c r="K14287" s="1" t="str">
        <f t="shared" si="2082"/>
        <v>Untreated Water</v>
      </c>
      <c r="O14287">
        <v>1.06</v>
      </c>
      <c r="P14287">
        <v>60</v>
      </c>
      <c r="Q14287">
        <v>7.2</v>
      </c>
    </row>
    <row r="14288" spans="1:17" hidden="1" x14ac:dyDescent="0.3">
      <c r="A14288" t="s">
        <v>55148</v>
      </c>
      <c r="B14288" t="s">
        <v>55149</v>
      </c>
      <c r="C14288" s="1" t="str">
        <f t="shared" si="2076"/>
        <v>21:0763</v>
      </c>
      <c r="D14288" s="1" t="str">
        <f t="shared" si="2080"/>
        <v>21:0219</v>
      </c>
      <c r="E14288" t="s">
        <v>55150</v>
      </c>
      <c r="F14288" t="s">
        <v>55151</v>
      </c>
      <c r="H14288">
        <v>62.943722800000003</v>
      </c>
      <c r="I14288">
        <v>-131.63438059999999</v>
      </c>
      <c r="J14288" s="1" t="str">
        <f t="shared" si="2081"/>
        <v>Fluid (stream)</v>
      </c>
      <c r="K14288" s="1" t="str">
        <f t="shared" si="2082"/>
        <v>Untreated Water</v>
      </c>
      <c r="O14288">
        <v>0.26</v>
      </c>
      <c r="P14288">
        <v>120</v>
      </c>
      <c r="Q14288">
        <v>7.4</v>
      </c>
    </row>
    <row r="14289" spans="1:17" hidden="1" x14ac:dyDescent="0.3">
      <c r="A14289" t="s">
        <v>55152</v>
      </c>
      <c r="B14289" t="s">
        <v>55153</v>
      </c>
      <c r="C14289" s="1" t="str">
        <f t="shared" si="2076"/>
        <v>21:0763</v>
      </c>
      <c r="D14289" s="1" t="str">
        <f t="shared" si="2080"/>
        <v>21:0219</v>
      </c>
      <c r="E14289" t="s">
        <v>55154</v>
      </c>
      <c r="F14289" t="s">
        <v>55155</v>
      </c>
      <c r="H14289">
        <v>62.9526398</v>
      </c>
      <c r="I14289">
        <v>-131.7014125</v>
      </c>
      <c r="J14289" s="1" t="str">
        <f t="shared" si="2081"/>
        <v>Fluid (stream)</v>
      </c>
      <c r="K14289" s="1" t="str">
        <f t="shared" si="2082"/>
        <v>Untreated Water</v>
      </c>
      <c r="O14289">
        <v>0.23</v>
      </c>
      <c r="P14289">
        <v>90</v>
      </c>
      <c r="Q14289">
        <v>7.2</v>
      </c>
    </row>
    <row r="14290" spans="1:17" hidden="1" x14ac:dyDescent="0.3">
      <c r="A14290" t="s">
        <v>55156</v>
      </c>
      <c r="B14290" t="s">
        <v>55157</v>
      </c>
      <c r="C14290" s="1" t="str">
        <f t="shared" si="2076"/>
        <v>21:0763</v>
      </c>
      <c r="D14290" s="1" t="str">
        <f t="shared" si="2080"/>
        <v>21:0219</v>
      </c>
      <c r="E14290" t="s">
        <v>55158</v>
      </c>
      <c r="F14290" t="s">
        <v>55159</v>
      </c>
      <c r="H14290">
        <v>62.941798599999998</v>
      </c>
      <c r="I14290">
        <v>-131.73546759999999</v>
      </c>
      <c r="J14290" s="1" t="str">
        <f t="shared" si="2081"/>
        <v>Fluid (stream)</v>
      </c>
      <c r="K14290" s="1" t="str">
        <f t="shared" si="2082"/>
        <v>Untreated Water</v>
      </c>
      <c r="O14290">
        <v>2.5000000000000001E-2</v>
      </c>
      <c r="P14290">
        <v>120</v>
      </c>
      <c r="Q14290">
        <v>6.5</v>
      </c>
    </row>
    <row r="14291" spans="1:17" hidden="1" x14ac:dyDescent="0.3">
      <c r="A14291" t="s">
        <v>55160</v>
      </c>
      <c r="B14291" t="s">
        <v>55161</v>
      </c>
      <c r="C14291" s="1" t="str">
        <f t="shared" si="2076"/>
        <v>21:0763</v>
      </c>
      <c r="D14291" s="1" t="str">
        <f t="shared" si="2080"/>
        <v>21:0219</v>
      </c>
      <c r="E14291" t="s">
        <v>55162</v>
      </c>
      <c r="F14291" t="s">
        <v>55163</v>
      </c>
      <c r="H14291">
        <v>62.977366600000003</v>
      </c>
      <c r="I14291">
        <v>-131.47149049999999</v>
      </c>
      <c r="J14291" s="1" t="str">
        <f t="shared" si="2081"/>
        <v>Fluid (stream)</v>
      </c>
      <c r="K14291" s="1" t="str">
        <f t="shared" si="2082"/>
        <v>Untreated Water</v>
      </c>
      <c r="O14291">
        <v>2.5000000000000001E-2</v>
      </c>
      <c r="P14291">
        <v>180</v>
      </c>
      <c r="Q14291">
        <v>6.8</v>
      </c>
    </row>
    <row r="14292" spans="1:17" hidden="1" x14ac:dyDescent="0.3">
      <c r="A14292" t="s">
        <v>55164</v>
      </c>
      <c r="B14292" t="s">
        <v>55165</v>
      </c>
      <c r="C14292" s="1" t="str">
        <f t="shared" si="2076"/>
        <v>21:0763</v>
      </c>
      <c r="D14292" s="1" t="str">
        <f t="shared" si="2080"/>
        <v>21:0219</v>
      </c>
      <c r="E14292" t="s">
        <v>55166</v>
      </c>
      <c r="F14292" t="s">
        <v>55167</v>
      </c>
      <c r="H14292">
        <v>62.988132700000001</v>
      </c>
      <c r="I14292">
        <v>-131.42963320000001</v>
      </c>
      <c r="J14292" s="1" t="str">
        <f t="shared" si="2081"/>
        <v>Fluid (stream)</v>
      </c>
      <c r="K14292" s="1" t="str">
        <f t="shared" si="2082"/>
        <v>Untreated Water</v>
      </c>
      <c r="O14292">
        <v>2</v>
      </c>
      <c r="P14292">
        <v>250</v>
      </c>
      <c r="Q14292">
        <v>7.3</v>
      </c>
    </row>
    <row r="14293" spans="1:17" hidden="1" x14ac:dyDescent="0.3">
      <c r="A14293" t="s">
        <v>55168</v>
      </c>
      <c r="B14293" t="s">
        <v>55169</v>
      </c>
      <c r="C14293" s="1" t="str">
        <f t="shared" si="2076"/>
        <v>21:0763</v>
      </c>
      <c r="D14293" s="1" t="str">
        <f t="shared" si="2080"/>
        <v>21:0219</v>
      </c>
      <c r="E14293" t="s">
        <v>55166</v>
      </c>
      <c r="F14293" t="s">
        <v>55170</v>
      </c>
      <c r="H14293">
        <v>62.988132700000001</v>
      </c>
      <c r="I14293">
        <v>-131.42963320000001</v>
      </c>
      <c r="J14293" s="1" t="str">
        <f t="shared" si="2081"/>
        <v>Fluid (stream)</v>
      </c>
      <c r="K14293" s="1" t="str">
        <f t="shared" si="2082"/>
        <v>Untreated Water</v>
      </c>
      <c r="O14293">
        <v>3.21</v>
      </c>
      <c r="P14293">
        <v>260</v>
      </c>
      <c r="Q14293">
        <v>7.5</v>
      </c>
    </row>
    <row r="14294" spans="1:17" hidden="1" x14ac:dyDescent="0.3">
      <c r="A14294" t="s">
        <v>55171</v>
      </c>
      <c r="B14294" t="s">
        <v>55172</v>
      </c>
      <c r="C14294" s="1" t="str">
        <f t="shared" si="2076"/>
        <v>21:0763</v>
      </c>
      <c r="D14294" s="1" t="str">
        <f>HYPERLINK("http://geochem.nrcan.gc.ca/cdogs/content/svy/svy_e.htm", "")</f>
        <v/>
      </c>
      <c r="G14294" s="1" t="str">
        <f>HYPERLINK("http://geochem.nrcan.gc.ca/cdogs/content/cr_/cr_00087_e.htm", "87")</f>
        <v>87</v>
      </c>
      <c r="J14294" t="s">
        <v>11453</v>
      </c>
      <c r="K14294" t="s">
        <v>11454</v>
      </c>
      <c r="O14294">
        <v>0.47</v>
      </c>
      <c r="P14294">
        <v>80</v>
      </c>
      <c r="Q14294">
        <v>7.2</v>
      </c>
    </row>
    <row r="14295" spans="1:17" hidden="1" x14ac:dyDescent="0.3">
      <c r="A14295" t="s">
        <v>55173</v>
      </c>
      <c r="B14295" t="s">
        <v>55174</v>
      </c>
      <c r="C14295" s="1" t="str">
        <f t="shared" si="2076"/>
        <v>21:0763</v>
      </c>
      <c r="D14295" s="1" t="str">
        <f t="shared" ref="D14295:D14311" si="2083">HYPERLINK("http://geochem.nrcan.gc.ca/cdogs/content/svy/svy210219_e.htm", "21:0219")</f>
        <v>21:0219</v>
      </c>
      <c r="E14295" t="s">
        <v>55175</v>
      </c>
      <c r="F14295" t="s">
        <v>55176</v>
      </c>
      <c r="H14295">
        <v>62.966725199999999</v>
      </c>
      <c r="I14295">
        <v>-131.29645479999999</v>
      </c>
      <c r="J14295" s="1" t="str">
        <f t="shared" ref="J14295:J14311" si="2084">HYPERLINK("http://geochem.nrcan.gc.ca/cdogs/content/kwd/kwd020018_e.htm", "Fluid (stream)")</f>
        <v>Fluid (stream)</v>
      </c>
      <c r="K14295" s="1" t="str">
        <f t="shared" ref="K14295:K14311" si="2085">HYPERLINK("http://geochem.nrcan.gc.ca/cdogs/content/kwd/kwd080007_e.htm", "Untreated Water")</f>
        <v>Untreated Water</v>
      </c>
      <c r="O14295">
        <v>0.08</v>
      </c>
      <c r="P14295">
        <v>120</v>
      </c>
      <c r="Q14295">
        <v>6.7</v>
      </c>
    </row>
    <row r="14296" spans="1:17" hidden="1" x14ac:dyDescent="0.3">
      <c r="A14296" t="s">
        <v>55177</v>
      </c>
      <c r="B14296" t="s">
        <v>55178</v>
      </c>
      <c r="C14296" s="1" t="str">
        <f t="shared" si="2076"/>
        <v>21:0763</v>
      </c>
      <c r="D14296" s="1" t="str">
        <f t="shared" si="2083"/>
        <v>21:0219</v>
      </c>
      <c r="E14296" t="s">
        <v>55179</v>
      </c>
      <c r="F14296" t="s">
        <v>55180</v>
      </c>
      <c r="H14296">
        <v>62.972793099999997</v>
      </c>
      <c r="I14296">
        <v>-131.2474799</v>
      </c>
      <c r="J14296" s="1" t="str">
        <f t="shared" si="2084"/>
        <v>Fluid (stream)</v>
      </c>
      <c r="K14296" s="1" t="str">
        <f t="shared" si="2085"/>
        <v>Untreated Water</v>
      </c>
      <c r="O14296">
        <v>1.02</v>
      </c>
      <c r="P14296">
        <v>130</v>
      </c>
      <c r="Q14296">
        <v>7.1</v>
      </c>
    </row>
    <row r="14297" spans="1:17" hidden="1" x14ac:dyDescent="0.3">
      <c r="A14297" t="s">
        <v>55181</v>
      </c>
      <c r="B14297" t="s">
        <v>55182</v>
      </c>
      <c r="C14297" s="1" t="str">
        <f t="shared" si="2076"/>
        <v>21:0763</v>
      </c>
      <c r="D14297" s="1" t="str">
        <f t="shared" si="2083"/>
        <v>21:0219</v>
      </c>
      <c r="E14297" t="s">
        <v>55183</v>
      </c>
      <c r="F14297" t="s">
        <v>55184</v>
      </c>
      <c r="H14297">
        <v>62.979298</v>
      </c>
      <c r="I14297">
        <v>-131.22626890000001</v>
      </c>
      <c r="J14297" s="1" t="str">
        <f t="shared" si="2084"/>
        <v>Fluid (stream)</v>
      </c>
      <c r="K14297" s="1" t="str">
        <f t="shared" si="2085"/>
        <v>Untreated Water</v>
      </c>
      <c r="O14297">
        <v>0.32</v>
      </c>
      <c r="P14297">
        <v>350</v>
      </c>
      <c r="Q14297">
        <v>6.8</v>
      </c>
    </row>
    <row r="14298" spans="1:17" hidden="1" x14ac:dyDescent="0.3">
      <c r="A14298" t="s">
        <v>55185</v>
      </c>
      <c r="B14298" t="s">
        <v>55186</v>
      </c>
      <c r="C14298" s="1" t="str">
        <f t="shared" ref="C14298:C14361" si="2086">HYPERLINK("http://geochem.nrcan.gc.ca/cdogs/content/bdl/bdl210763_e.htm", "21:0763")</f>
        <v>21:0763</v>
      </c>
      <c r="D14298" s="1" t="str">
        <f t="shared" si="2083"/>
        <v>21:0219</v>
      </c>
      <c r="E14298" t="s">
        <v>55187</v>
      </c>
      <c r="F14298" t="s">
        <v>55188</v>
      </c>
      <c r="H14298">
        <v>62.979383300000002</v>
      </c>
      <c r="I14298">
        <v>-131.20651849999999</v>
      </c>
      <c r="J14298" s="1" t="str">
        <f t="shared" si="2084"/>
        <v>Fluid (stream)</v>
      </c>
      <c r="K14298" s="1" t="str">
        <f t="shared" si="2085"/>
        <v>Untreated Water</v>
      </c>
      <c r="O14298">
        <v>1.67</v>
      </c>
      <c r="P14298">
        <v>330</v>
      </c>
      <c r="Q14298">
        <v>7.6</v>
      </c>
    </row>
    <row r="14299" spans="1:17" hidden="1" x14ac:dyDescent="0.3">
      <c r="A14299" t="s">
        <v>55189</v>
      </c>
      <c r="B14299" t="s">
        <v>55190</v>
      </c>
      <c r="C14299" s="1" t="str">
        <f t="shared" si="2086"/>
        <v>21:0763</v>
      </c>
      <c r="D14299" s="1" t="str">
        <f t="shared" si="2083"/>
        <v>21:0219</v>
      </c>
      <c r="E14299" t="s">
        <v>55191</v>
      </c>
      <c r="F14299" t="s">
        <v>55192</v>
      </c>
      <c r="H14299">
        <v>62.971816500000003</v>
      </c>
      <c r="I14299">
        <v>-131.21551769999999</v>
      </c>
      <c r="J14299" s="1" t="str">
        <f t="shared" si="2084"/>
        <v>Fluid (stream)</v>
      </c>
      <c r="K14299" s="1" t="str">
        <f t="shared" si="2085"/>
        <v>Untreated Water</v>
      </c>
      <c r="O14299">
        <v>0.8</v>
      </c>
      <c r="P14299">
        <v>180</v>
      </c>
      <c r="Q14299">
        <v>7.6</v>
      </c>
    </row>
    <row r="14300" spans="1:17" hidden="1" x14ac:dyDescent="0.3">
      <c r="A14300" t="s">
        <v>55193</v>
      </c>
      <c r="B14300" t="s">
        <v>55194</v>
      </c>
      <c r="C14300" s="1" t="str">
        <f t="shared" si="2086"/>
        <v>21:0763</v>
      </c>
      <c r="D14300" s="1" t="str">
        <f t="shared" si="2083"/>
        <v>21:0219</v>
      </c>
      <c r="E14300" t="s">
        <v>55195</v>
      </c>
      <c r="F14300" t="s">
        <v>55196</v>
      </c>
      <c r="H14300">
        <v>62.976680999999999</v>
      </c>
      <c r="I14300">
        <v>-131.16236459999999</v>
      </c>
      <c r="J14300" s="1" t="str">
        <f t="shared" si="2084"/>
        <v>Fluid (stream)</v>
      </c>
      <c r="K14300" s="1" t="str">
        <f t="shared" si="2085"/>
        <v>Untreated Water</v>
      </c>
      <c r="O14300">
        <v>1.52</v>
      </c>
      <c r="P14300">
        <v>170</v>
      </c>
      <c r="Q14300">
        <v>7.8</v>
      </c>
    </row>
    <row r="14301" spans="1:17" hidden="1" x14ac:dyDescent="0.3">
      <c r="A14301" t="s">
        <v>55197</v>
      </c>
      <c r="B14301" t="s">
        <v>55198</v>
      </c>
      <c r="C14301" s="1" t="str">
        <f t="shared" si="2086"/>
        <v>21:0763</v>
      </c>
      <c r="D14301" s="1" t="str">
        <f t="shared" si="2083"/>
        <v>21:0219</v>
      </c>
      <c r="E14301" t="s">
        <v>55199</v>
      </c>
      <c r="F14301" t="s">
        <v>55200</v>
      </c>
      <c r="H14301">
        <v>62.936049099999998</v>
      </c>
      <c r="I14301">
        <v>-131.21622199999999</v>
      </c>
      <c r="J14301" s="1" t="str">
        <f t="shared" si="2084"/>
        <v>Fluid (stream)</v>
      </c>
      <c r="K14301" s="1" t="str">
        <f t="shared" si="2085"/>
        <v>Untreated Water</v>
      </c>
      <c r="O14301">
        <v>0.13</v>
      </c>
      <c r="P14301">
        <v>230</v>
      </c>
      <c r="Q14301">
        <v>6.7</v>
      </c>
    </row>
    <row r="14302" spans="1:17" hidden="1" x14ac:dyDescent="0.3">
      <c r="A14302" t="s">
        <v>55201</v>
      </c>
      <c r="B14302" t="s">
        <v>55202</v>
      </c>
      <c r="C14302" s="1" t="str">
        <f t="shared" si="2086"/>
        <v>21:0763</v>
      </c>
      <c r="D14302" s="1" t="str">
        <f t="shared" si="2083"/>
        <v>21:0219</v>
      </c>
      <c r="E14302" t="s">
        <v>55199</v>
      </c>
      <c r="F14302" t="s">
        <v>55203</v>
      </c>
      <c r="H14302">
        <v>62.936049099999998</v>
      </c>
      <c r="I14302">
        <v>-131.21622199999999</v>
      </c>
      <c r="J14302" s="1" t="str">
        <f t="shared" si="2084"/>
        <v>Fluid (stream)</v>
      </c>
      <c r="K14302" s="1" t="str">
        <f t="shared" si="2085"/>
        <v>Untreated Water</v>
      </c>
      <c r="O14302">
        <v>0.11</v>
      </c>
      <c r="P14302">
        <v>250</v>
      </c>
      <c r="Q14302">
        <v>6.6</v>
      </c>
    </row>
    <row r="14303" spans="1:17" hidden="1" x14ac:dyDescent="0.3">
      <c r="A14303" t="s">
        <v>55204</v>
      </c>
      <c r="B14303" t="s">
        <v>55205</v>
      </c>
      <c r="C14303" s="1" t="str">
        <f t="shared" si="2086"/>
        <v>21:0763</v>
      </c>
      <c r="D14303" s="1" t="str">
        <f t="shared" si="2083"/>
        <v>21:0219</v>
      </c>
      <c r="E14303" t="s">
        <v>55206</v>
      </c>
      <c r="F14303" t="s">
        <v>55207</v>
      </c>
      <c r="H14303">
        <v>62.311467399999998</v>
      </c>
      <c r="I14303">
        <v>-130.6601531</v>
      </c>
      <c r="J14303" s="1" t="str">
        <f t="shared" si="2084"/>
        <v>Fluid (stream)</v>
      </c>
      <c r="K14303" s="1" t="str">
        <f t="shared" si="2085"/>
        <v>Untreated Water</v>
      </c>
      <c r="O14303">
        <v>0.25</v>
      </c>
      <c r="P14303">
        <v>400</v>
      </c>
      <c r="Q14303">
        <v>6.9</v>
      </c>
    </row>
    <row r="14304" spans="1:17" hidden="1" x14ac:dyDescent="0.3">
      <c r="A14304" t="s">
        <v>55208</v>
      </c>
      <c r="B14304" t="s">
        <v>55209</v>
      </c>
      <c r="C14304" s="1" t="str">
        <f t="shared" si="2086"/>
        <v>21:0763</v>
      </c>
      <c r="D14304" s="1" t="str">
        <f t="shared" si="2083"/>
        <v>21:0219</v>
      </c>
      <c r="E14304" t="s">
        <v>55210</v>
      </c>
      <c r="F14304" t="s">
        <v>55211</v>
      </c>
      <c r="H14304">
        <v>62.3331029</v>
      </c>
      <c r="I14304">
        <v>-130.6716381</v>
      </c>
      <c r="J14304" s="1" t="str">
        <f t="shared" si="2084"/>
        <v>Fluid (stream)</v>
      </c>
      <c r="K14304" s="1" t="str">
        <f t="shared" si="2085"/>
        <v>Untreated Water</v>
      </c>
      <c r="O14304">
        <v>0.17</v>
      </c>
      <c r="P14304">
        <v>350</v>
      </c>
      <c r="Q14304">
        <v>7</v>
      </c>
    </row>
    <row r="14305" spans="1:17" hidden="1" x14ac:dyDescent="0.3">
      <c r="A14305" t="s">
        <v>55212</v>
      </c>
      <c r="B14305" t="s">
        <v>55213</v>
      </c>
      <c r="C14305" s="1" t="str">
        <f t="shared" si="2086"/>
        <v>21:0763</v>
      </c>
      <c r="D14305" s="1" t="str">
        <f t="shared" si="2083"/>
        <v>21:0219</v>
      </c>
      <c r="E14305" t="s">
        <v>55214</v>
      </c>
      <c r="F14305" t="s">
        <v>55215</v>
      </c>
      <c r="H14305">
        <v>62.3331132</v>
      </c>
      <c r="I14305">
        <v>-130.6640505</v>
      </c>
      <c r="J14305" s="1" t="str">
        <f t="shared" si="2084"/>
        <v>Fluid (stream)</v>
      </c>
      <c r="K14305" s="1" t="str">
        <f t="shared" si="2085"/>
        <v>Untreated Water</v>
      </c>
      <c r="O14305">
        <v>0.9</v>
      </c>
      <c r="P14305">
        <v>110</v>
      </c>
      <c r="Q14305">
        <v>7.6</v>
      </c>
    </row>
    <row r="14306" spans="1:17" hidden="1" x14ac:dyDescent="0.3">
      <c r="A14306" t="s">
        <v>55216</v>
      </c>
      <c r="B14306" t="s">
        <v>55217</v>
      </c>
      <c r="C14306" s="1" t="str">
        <f t="shared" si="2086"/>
        <v>21:0763</v>
      </c>
      <c r="D14306" s="1" t="str">
        <f t="shared" si="2083"/>
        <v>21:0219</v>
      </c>
      <c r="E14306" t="s">
        <v>55218</v>
      </c>
      <c r="F14306" t="s">
        <v>55219</v>
      </c>
      <c r="H14306">
        <v>62.330586799999999</v>
      </c>
      <c r="I14306">
        <v>-130.63408219999999</v>
      </c>
      <c r="J14306" s="1" t="str">
        <f t="shared" si="2084"/>
        <v>Fluid (stream)</v>
      </c>
      <c r="K14306" s="1" t="str">
        <f t="shared" si="2085"/>
        <v>Untreated Water</v>
      </c>
      <c r="O14306">
        <v>0.43</v>
      </c>
      <c r="P14306">
        <v>100</v>
      </c>
      <c r="Q14306">
        <v>7.2</v>
      </c>
    </row>
    <row r="14307" spans="1:17" hidden="1" x14ac:dyDescent="0.3">
      <c r="A14307" t="s">
        <v>55220</v>
      </c>
      <c r="B14307" t="s">
        <v>55221</v>
      </c>
      <c r="C14307" s="1" t="str">
        <f t="shared" si="2086"/>
        <v>21:0763</v>
      </c>
      <c r="D14307" s="1" t="str">
        <f t="shared" si="2083"/>
        <v>21:0219</v>
      </c>
      <c r="E14307" t="s">
        <v>55222</v>
      </c>
      <c r="F14307" t="s">
        <v>55223</v>
      </c>
      <c r="H14307">
        <v>62.362000500000001</v>
      </c>
      <c r="I14307">
        <v>-130.60649000000001</v>
      </c>
      <c r="J14307" s="1" t="str">
        <f t="shared" si="2084"/>
        <v>Fluid (stream)</v>
      </c>
      <c r="K14307" s="1" t="str">
        <f t="shared" si="2085"/>
        <v>Untreated Water</v>
      </c>
      <c r="O14307">
        <v>0.05</v>
      </c>
      <c r="P14307">
        <v>80</v>
      </c>
      <c r="Q14307">
        <v>7.1</v>
      </c>
    </row>
    <row r="14308" spans="1:17" hidden="1" x14ac:dyDescent="0.3">
      <c r="A14308" t="s">
        <v>55224</v>
      </c>
      <c r="B14308" t="s">
        <v>55225</v>
      </c>
      <c r="C14308" s="1" t="str">
        <f t="shared" si="2086"/>
        <v>21:0763</v>
      </c>
      <c r="D14308" s="1" t="str">
        <f t="shared" si="2083"/>
        <v>21:0219</v>
      </c>
      <c r="E14308" t="s">
        <v>55226</v>
      </c>
      <c r="F14308" t="s">
        <v>55227</v>
      </c>
      <c r="H14308">
        <v>62.426202000000004</v>
      </c>
      <c r="I14308">
        <v>-130.6945077</v>
      </c>
      <c r="J14308" s="1" t="str">
        <f t="shared" si="2084"/>
        <v>Fluid (stream)</v>
      </c>
      <c r="K14308" s="1" t="str">
        <f t="shared" si="2085"/>
        <v>Untreated Water</v>
      </c>
      <c r="O14308">
        <v>0.5</v>
      </c>
      <c r="P14308">
        <v>80</v>
      </c>
      <c r="Q14308">
        <v>7.7</v>
      </c>
    </row>
    <row r="14309" spans="1:17" hidden="1" x14ac:dyDescent="0.3">
      <c r="A14309" t="s">
        <v>55228</v>
      </c>
      <c r="B14309" t="s">
        <v>55229</v>
      </c>
      <c r="C14309" s="1" t="str">
        <f t="shared" si="2086"/>
        <v>21:0763</v>
      </c>
      <c r="D14309" s="1" t="str">
        <f t="shared" si="2083"/>
        <v>21:0219</v>
      </c>
      <c r="E14309" t="s">
        <v>55230</v>
      </c>
      <c r="F14309" t="s">
        <v>55231</v>
      </c>
      <c r="H14309">
        <v>62.444812900000002</v>
      </c>
      <c r="I14309">
        <v>-130.64813699999999</v>
      </c>
      <c r="J14309" s="1" t="str">
        <f t="shared" si="2084"/>
        <v>Fluid (stream)</v>
      </c>
      <c r="K14309" s="1" t="str">
        <f t="shared" si="2085"/>
        <v>Untreated Water</v>
      </c>
      <c r="O14309">
        <v>0.21</v>
      </c>
      <c r="P14309">
        <v>160</v>
      </c>
      <c r="Q14309">
        <v>7</v>
      </c>
    </row>
    <row r="14310" spans="1:17" hidden="1" x14ac:dyDescent="0.3">
      <c r="A14310" t="s">
        <v>55232</v>
      </c>
      <c r="B14310" t="s">
        <v>55233</v>
      </c>
      <c r="C14310" s="1" t="str">
        <f t="shared" si="2086"/>
        <v>21:0763</v>
      </c>
      <c r="D14310" s="1" t="str">
        <f t="shared" si="2083"/>
        <v>21:0219</v>
      </c>
      <c r="E14310" t="s">
        <v>55234</v>
      </c>
      <c r="F14310" t="s">
        <v>55235</v>
      </c>
      <c r="H14310">
        <v>62.472682300000002</v>
      </c>
      <c r="I14310">
        <v>-130.65326060000001</v>
      </c>
      <c r="J14310" s="1" t="str">
        <f t="shared" si="2084"/>
        <v>Fluid (stream)</v>
      </c>
      <c r="K14310" s="1" t="str">
        <f t="shared" si="2085"/>
        <v>Untreated Water</v>
      </c>
      <c r="O14310">
        <v>2.5000000000000001E-2</v>
      </c>
      <c r="P14310">
        <v>140</v>
      </c>
      <c r="Q14310">
        <v>6.8</v>
      </c>
    </row>
    <row r="14311" spans="1:17" hidden="1" x14ac:dyDescent="0.3">
      <c r="A14311" t="s">
        <v>55236</v>
      </c>
      <c r="B14311" t="s">
        <v>55237</v>
      </c>
      <c r="C14311" s="1" t="str">
        <f t="shared" si="2086"/>
        <v>21:0763</v>
      </c>
      <c r="D14311" s="1" t="str">
        <f t="shared" si="2083"/>
        <v>21:0219</v>
      </c>
      <c r="E14311" t="s">
        <v>55238</v>
      </c>
      <c r="F14311" t="s">
        <v>55239</v>
      </c>
      <c r="H14311">
        <v>62.489345800000002</v>
      </c>
      <c r="I14311">
        <v>-130.6094846</v>
      </c>
      <c r="J14311" s="1" t="str">
        <f t="shared" si="2084"/>
        <v>Fluid (stream)</v>
      </c>
      <c r="K14311" s="1" t="str">
        <f t="shared" si="2085"/>
        <v>Untreated Water</v>
      </c>
    </row>
    <row r="14312" spans="1:17" hidden="1" x14ac:dyDescent="0.3">
      <c r="A14312" t="s">
        <v>55240</v>
      </c>
      <c r="B14312" t="s">
        <v>55241</v>
      </c>
      <c r="C14312" s="1" t="str">
        <f t="shared" si="2086"/>
        <v>21:0763</v>
      </c>
      <c r="D14312" s="1" t="str">
        <f>HYPERLINK("http://geochem.nrcan.gc.ca/cdogs/content/svy/svy_e.htm", "")</f>
        <v/>
      </c>
      <c r="G14312" s="1" t="str">
        <f>HYPERLINK("http://geochem.nrcan.gc.ca/cdogs/content/cr_/cr_00088_e.htm", "88")</f>
        <v>88</v>
      </c>
      <c r="J14312" t="s">
        <v>11453</v>
      </c>
      <c r="K14312" t="s">
        <v>11454</v>
      </c>
      <c r="O14312">
        <v>0.08</v>
      </c>
      <c r="P14312">
        <v>120</v>
      </c>
      <c r="Q14312">
        <v>7.1</v>
      </c>
    </row>
    <row r="14313" spans="1:17" hidden="1" x14ac:dyDescent="0.3">
      <c r="A14313" t="s">
        <v>55242</v>
      </c>
      <c r="B14313" t="s">
        <v>55243</v>
      </c>
      <c r="C14313" s="1" t="str">
        <f t="shared" si="2086"/>
        <v>21:0763</v>
      </c>
      <c r="D14313" s="1" t="str">
        <f t="shared" ref="D14313:D14337" si="2087">HYPERLINK("http://geochem.nrcan.gc.ca/cdogs/content/svy/svy210219_e.htm", "21:0219")</f>
        <v>21:0219</v>
      </c>
      <c r="E14313" t="s">
        <v>55244</v>
      </c>
      <c r="F14313" t="s">
        <v>55245</v>
      </c>
      <c r="H14313">
        <v>62.447249599999999</v>
      </c>
      <c r="I14313">
        <v>-130.56530129999999</v>
      </c>
      <c r="J14313" s="1" t="str">
        <f t="shared" ref="J14313:J14337" si="2088">HYPERLINK("http://geochem.nrcan.gc.ca/cdogs/content/kwd/kwd020018_e.htm", "Fluid (stream)")</f>
        <v>Fluid (stream)</v>
      </c>
      <c r="K14313" s="1" t="str">
        <f t="shared" ref="K14313:K14337" si="2089">HYPERLINK("http://geochem.nrcan.gc.ca/cdogs/content/kwd/kwd080007_e.htm", "Untreated Water")</f>
        <v>Untreated Water</v>
      </c>
      <c r="O14313">
        <v>2.5000000000000001E-2</v>
      </c>
      <c r="P14313">
        <v>150</v>
      </c>
      <c r="Q14313">
        <v>6.7</v>
      </c>
    </row>
    <row r="14314" spans="1:17" hidden="1" x14ac:dyDescent="0.3">
      <c r="A14314" t="s">
        <v>55246</v>
      </c>
      <c r="B14314" t="s">
        <v>55247</v>
      </c>
      <c r="C14314" s="1" t="str">
        <f t="shared" si="2086"/>
        <v>21:0763</v>
      </c>
      <c r="D14314" s="1" t="str">
        <f t="shared" si="2087"/>
        <v>21:0219</v>
      </c>
      <c r="E14314" t="s">
        <v>55248</v>
      </c>
      <c r="F14314" t="s">
        <v>55249</v>
      </c>
      <c r="H14314">
        <v>62.480441900000002</v>
      </c>
      <c r="I14314">
        <v>-130.5450361</v>
      </c>
      <c r="J14314" s="1" t="str">
        <f t="shared" si="2088"/>
        <v>Fluid (stream)</v>
      </c>
      <c r="K14314" s="1" t="str">
        <f t="shared" si="2089"/>
        <v>Untreated Water</v>
      </c>
      <c r="O14314">
        <v>0.7</v>
      </c>
      <c r="P14314">
        <v>200</v>
      </c>
      <c r="Q14314">
        <v>7.4</v>
      </c>
    </row>
    <row r="14315" spans="1:17" hidden="1" x14ac:dyDescent="0.3">
      <c r="A14315" t="s">
        <v>55250</v>
      </c>
      <c r="B14315" t="s">
        <v>55251</v>
      </c>
      <c r="C14315" s="1" t="str">
        <f t="shared" si="2086"/>
        <v>21:0763</v>
      </c>
      <c r="D14315" s="1" t="str">
        <f t="shared" si="2087"/>
        <v>21:0219</v>
      </c>
      <c r="E14315" t="s">
        <v>55252</v>
      </c>
      <c r="F14315" t="s">
        <v>55253</v>
      </c>
      <c r="H14315">
        <v>62.526269900000003</v>
      </c>
      <c r="I14315">
        <v>-130.41063070000001</v>
      </c>
      <c r="J14315" s="1" t="str">
        <f t="shared" si="2088"/>
        <v>Fluid (stream)</v>
      </c>
      <c r="K14315" s="1" t="str">
        <f t="shared" si="2089"/>
        <v>Untreated Water</v>
      </c>
      <c r="O14315">
        <v>2.5000000000000001E-2</v>
      </c>
      <c r="P14315">
        <v>220</v>
      </c>
      <c r="Q14315">
        <v>6.9</v>
      </c>
    </row>
    <row r="14316" spans="1:17" hidden="1" x14ac:dyDescent="0.3">
      <c r="A14316" t="s">
        <v>55254</v>
      </c>
      <c r="B14316" t="s">
        <v>55255</v>
      </c>
      <c r="C14316" s="1" t="str">
        <f t="shared" si="2086"/>
        <v>21:0763</v>
      </c>
      <c r="D14316" s="1" t="str">
        <f t="shared" si="2087"/>
        <v>21:0219</v>
      </c>
      <c r="E14316" t="s">
        <v>55256</v>
      </c>
      <c r="F14316" t="s">
        <v>55257</v>
      </c>
      <c r="H14316">
        <v>62.589567000000002</v>
      </c>
      <c r="I14316">
        <v>-130.45662490000001</v>
      </c>
      <c r="J14316" s="1" t="str">
        <f t="shared" si="2088"/>
        <v>Fluid (stream)</v>
      </c>
      <c r="K14316" s="1" t="str">
        <f t="shared" si="2089"/>
        <v>Untreated Water</v>
      </c>
      <c r="O14316">
        <v>2.5000000000000001E-2</v>
      </c>
      <c r="P14316">
        <v>850</v>
      </c>
      <c r="Q14316">
        <v>6.8</v>
      </c>
    </row>
    <row r="14317" spans="1:17" hidden="1" x14ac:dyDescent="0.3">
      <c r="A14317" t="s">
        <v>55258</v>
      </c>
      <c r="B14317" t="s">
        <v>55259</v>
      </c>
      <c r="C14317" s="1" t="str">
        <f t="shared" si="2086"/>
        <v>21:0763</v>
      </c>
      <c r="D14317" s="1" t="str">
        <f t="shared" si="2087"/>
        <v>21:0219</v>
      </c>
      <c r="E14317" t="s">
        <v>55260</v>
      </c>
      <c r="F14317" t="s">
        <v>55261</v>
      </c>
      <c r="H14317">
        <v>62.553911200000002</v>
      </c>
      <c r="I14317">
        <v>-130.53176640000001</v>
      </c>
      <c r="J14317" s="1" t="str">
        <f t="shared" si="2088"/>
        <v>Fluid (stream)</v>
      </c>
      <c r="K14317" s="1" t="str">
        <f t="shared" si="2089"/>
        <v>Untreated Water</v>
      </c>
      <c r="O14317">
        <v>0.05</v>
      </c>
      <c r="P14317">
        <v>200</v>
      </c>
      <c r="Q14317">
        <v>7.2</v>
      </c>
    </row>
    <row r="14318" spans="1:17" hidden="1" x14ac:dyDescent="0.3">
      <c r="A14318" t="s">
        <v>55262</v>
      </c>
      <c r="B14318" t="s">
        <v>55263</v>
      </c>
      <c r="C14318" s="1" t="str">
        <f t="shared" si="2086"/>
        <v>21:0763</v>
      </c>
      <c r="D14318" s="1" t="str">
        <f t="shared" si="2087"/>
        <v>21:0219</v>
      </c>
      <c r="E14318" t="s">
        <v>55264</v>
      </c>
      <c r="F14318" t="s">
        <v>55265</v>
      </c>
      <c r="H14318">
        <v>62.534402399999998</v>
      </c>
      <c r="I14318">
        <v>-130.58240860000001</v>
      </c>
      <c r="J14318" s="1" t="str">
        <f t="shared" si="2088"/>
        <v>Fluid (stream)</v>
      </c>
      <c r="K14318" s="1" t="str">
        <f t="shared" si="2089"/>
        <v>Untreated Water</v>
      </c>
      <c r="O14318">
        <v>0.89</v>
      </c>
      <c r="P14318">
        <v>250</v>
      </c>
      <c r="Q14318">
        <v>7.2</v>
      </c>
    </row>
    <row r="14319" spans="1:17" hidden="1" x14ac:dyDescent="0.3">
      <c r="A14319" t="s">
        <v>55266</v>
      </c>
      <c r="B14319" t="s">
        <v>55267</v>
      </c>
      <c r="C14319" s="1" t="str">
        <f t="shared" si="2086"/>
        <v>21:0763</v>
      </c>
      <c r="D14319" s="1" t="str">
        <f t="shared" si="2087"/>
        <v>21:0219</v>
      </c>
      <c r="E14319" t="s">
        <v>55268</v>
      </c>
      <c r="F14319" t="s">
        <v>55269</v>
      </c>
      <c r="H14319">
        <v>62.517175399999999</v>
      </c>
      <c r="I14319">
        <v>-130.5687131</v>
      </c>
      <c r="J14319" s="1" t="str">
        <f t="shared" si="2088"/>
        <v>Fluid (stream)</v>
      </c>
      <c r="K14319" s="1" t="str">
        <f t="shared" si="2089"/>
        <v>Untreated Water</v>
      </c>
      <c r="O14319">
        <v>7.0000000000000007E-2</v>
      </c>
      <c r="P14319">
        <v>170</v>
      </c>
      <c r="Q14319">
        <v>7.2</v>
      </c>
    </row>
    <row r="14320" spans="1:17" hidden="1" x14ac:dyDescent="0.3">
      <c r="A14320" t="s">
        <v>55270</v>
      </c>
      <c r="B14320" t="s">
        <v>55271</v>
      </c>
      <c r="C14320" s="1" t="str">
        <f t="shared" si="2086"/>
        <v>21:0763</v>
      </c>
      <c r="D14320" s="1" t="str">
        <f t="shared" si="2087"/>
        <v>21:0219</v>
      </c>
      <c r="E14320" t="s">
        <v>55272</v>
      </c>
      <c r="F14320" t="s">
        <v>55273</v>
      </c>
      <c r="H14320">
        <v>62.5228532</v>
      </c>
      <c r="I14320">
        <v>-130.62409500000001</v>
      </c>
      <c r="J14320" s="1" t="str">
        <f t="shared" si="2088"/>
        <v>Fluid (stream)</v>
      </c>
      <c r="K14320" s="1" t="str">
        <f t="shared" si="2089"/>
        <v>Untreated Water</v>
      </c>
      <c r="O14320">
        <v>0.09</v>
      </c>
      <c r="P14320">
        <v>150</v>
      </c>
      <c r="Q14320">
        <v>7</v>
      </c>
    </row>
    <row r="14321" spans="1:17" hidden="1" x14ac:dyDescent="0.3">
      <c r="A14321" t="s">
        <v>55274</v>
      </c>
      <c r="B14321" t="s">
        <v>55275</v>
      </c>
      <c r="C14321" s="1" t="str">
        <f t="shared" si="2086"/>
        <v>21:0763</v>
      </c>
      <c r="D14321" s="1" t="str">
        <f t="shared" si="2087"/>
        <v>21:0219</v>
      </c>
      <c r="E14321" t="s">
        <v>55276</v>
      </c>
      <c r="F14321" t="s">
        <v>55277</v>
      </c>
      <c r="H14321">
        <v>62.5214225</v>
      </c>
      <c r="I14321">
        <v>-130.6931477</v>
      </c>
      <c r="J14321" s="1" t="str">
        <f t="shared" si="2088"/>
        <v>Fluid (stream)</v>
      </c>
      <c r="K14321" s="1" t="str">
        <f t="shared" si="2089"/>
        <v>Untreated Water</v>
      </c>
      <c r="O14321">
        <v>0.18</v>
      </c>
      <c r="P14321">
        <v>70</v>
      </c>
      <c r="Q14321">
        <v>7.5</v>
      </c>
    </row>
    <row r="14322" spans="1:17" hidden="1" x14ac:dyDescent="0.3">
      <c r="A14322" t="s">
        <v>55278</v>
      </c>
      <c r="B14322" t="s">
        <v>55279</v>
      </c>
      <c r="C14322" s="1" t="str">
        <f t="shared" si="2086"/>
        <v>21:0763</v>
      </c>
      <c r="D14322" s="1" t="str">
        <f t="shared" si="2087"/>
        <v>21:0219</v>
      </c>
      <c r="E14322" t="s">
        <v>55280</v>
      </c>
      <c r="F14322" t="s">
        <v>55281</v>
      </c>
      <c r="H14322">
        <v>62.4840929</v>
      </c>
      <c r="I14322">
        <v>-130.73832669999999</v>
      </c>
      <c r="J14322" s="1" t="str">
        <f t="shared" si="2088"/>
        <v>Fluid (stream)</v>
      </c>
      <c r="K14322" s="1" t="str">
        <f t="shared" si="2089"/>
        <v>Untreated Water</v>
      </c>
      <c r="O14322">
        <v>2.5000000000000001E-2</v>
      </c>
      <c r="P14322">
        <v>80</v>
      </c>
      <c r="Q14322">
        <v>6.4</v>
      </c>
    </row>
    <row r="14323" spans="1:17" hidden="1" x14ac:dyDescent="0.3">
      <c r="A14323" t="s">
        <v>55282</v>
      </c>
      <c r="B14323" t="s">
        <v>55283</v>
      </c>
      <c r="C14323" s="1" t="str">
        <f t="shared" si="2086"/>
        <v>21:0763</v>
      </c>
      <c r="D14323" s="1" t="str">
        <f t="shared" si="2087"/>
        <v>21:0219</v>
      </c>
      <c r="E14323" t="s">
        <v>55284</v>
      </c>
      <c r="F14323" t="s">
        <v>55285</v>
      </c>
      <c r="H14323">
        <v>62.482597200000001</v>
      </c>
      <c r="I14323">
        <v>-130.7293521</v>
      </c>
      <c r="J14323" s="1" t="str">
        <f t="shared" si="2088"/>
        <v>Fluid (stream)</v>
      </c>
      <c r="K14323" s="1" t="str">
        <f t="shared" si="2089"/>
        <v>Untreated Water</v>
      </c>
      <c r="O14323">
        <v>0.31</v>
      </c>
      <c r="P14323">
        <v>60</v>
      </c>
      <c r="Q14323">
        <v>7.8</v>
      </c>
    </row>
    <row r="14324" spans="1:17" hidden="1" x14ac:dyDescent="0.3">
      <c r="A14324" t="s">
        <v>55286</v>
      </c>
      <c r="B14324" t="s">
        <v>55287</v>
      </c>
      <c r="C14324" s="1" t="str">
        <f t="shared" si="2086"/>
        <v>21:0763</v>
      </c>
      <c r="D14324" s="1" t="str">
        <f t="shared" si="2087"/>
        <v>21:0219</v>
      </c>
      <c r="E14324" t="s">
        <v>55288</v>
      </c>
      <c r="F14324" t="s">
        <v>55289</v>
      </c>
      <c r="H14324">
        <v>62.441064300000001</v>
      </c>
      <c r="I14324">
        <v>-130.70672339999999</v>
      </c>
      <c r="J14324" s="1" t="str">
        <f t="shared" si="2088"/>
        <v>Fluid (stream)</v>
      </c>
      <c r="K14324" s="1" t="str">
        <f t="shared" si="2089"/>
        <v>Untreated Water</v>
      </c>
      <c r="O14324">
        <v>0.06</v>
      </c>
      <c r="P14324">
        <v>70</v>
      </c>
      <c r="Q14324">
        <v>7.3</v>
      </c>
    </row>
    <row r="14325" spans="1:17" hidden="1" x14ac:dyDescent="0.3">
      <c r="A14325" t="s">
        <v>55290</v>
      </c>
      <c r="B14325" t="s">
        <v>55291</v>
      </c>
      <c r="C14325" s="1" t="str">
        <f t="shared" si="2086"/>
        <v>21:0763</v>
      </c>
      <c r="D14325" s="1" t="str">
        <f t="shared" si="2087"/>
        <v>21:0219</v>
      </c>
      <c r="E14325" t="s">
        <v>55288</v>
      </c>
      <c r="F14325" t="s">
        <v>55292</v>
      </c>
      <c r="H14325">
        <v>62.441064300000001</v>
      </c>
      <c r="I14325">
        <v>-130.70672339999999</v>
      </c>
      <c r="J14325" s="1" t="str">
        <f t="shared" si="2088"/>
        <v>Fluid (stream)</v>
      </c>
      <c r="K14325" s="1" t="str">
        <f t="shared" si="2089"/>
        <v>Untreated Water</v>
      </c>
      <c r="O14325">
        <v>2.5000000000000001E-2</v>
      </c>
      <c r="P14325">
        <v>80</v>
      </c>
      <c r="Q14325">
        <v>7.1</v>
      </c>
    </row>
    <row r="14326" spans="1:17" hidden="1" x14ac:dyDescent="0.3">
      <c r="A14326" t="s">
        <v>55293</v>
      </c>
      <c r="B14326" t="s">
        <v>55294</v>
      </c>
      <c r="C14326" s="1" t="str">
        <f t="shared" si="2086"/>
        <v>21:0763</v>
      </c>
      <c r="D14326" s="1" t="str">
        <f t="shared" si="2087"/>
        <v>21:0219</v>
      </c>
      <c r="E14326" t="s">
        <v>55295</v>
      </c>
      <c r="F14326" t="s">
        <v>55296</v>
      </c>
      <c r="H14326">
        <v>62.418908899999998</v>
      </c>
      <c r="I14326">
        <v>-130.77192120000001</v>
      </c>
      <c r="J14326" s="1" t="str">
        <f t="shared" si="2088"/>
        <v>Fluid (stream)</v>
      </c>
      <c r="K14326" s="1" t="str">
        <f t="shared" si="2089"/>
        <v>Untreated Water</v>
      </c>
    </row>
    <row r="14327" spans="1:17" hidden="1" x14ac:dyDescent="0.3">
      <c r="A14327" t="s">
        <v>55297</v>
      </c>
      <c r="B14327" t="s">
        <v>55298</v>
      </c>
      <c r="C14327" s="1" t="str">
        <f t="shared" si="2086"/>
        <v>21:0763</v>
      </c>
      <c r="D14327" s="1" t="str">
        <f t="shared" si="2087"/>
        <v>21:0219</v>
      </c>
      <c r="E14327" t="s">
        <v>55299</v>
      </c>
      <c r="F14327" t="s">
        <v>55300</v>
      </c>
      <c r="H14327">
        <v>62.410779599999998</v>
      </c>
      <c r="I14327">
        <v>-130.7686727</v>
      </c>
      <c r="J14327" s="1" t="str">
        <f t="shared" si="2088"/>
        <v>Fluid (stream)</v>
      </c>
      <c r="K14327" s="1" t="str">
        <f t="shared" si="2089"/>
        <v>Untreated Water</v>
      </c>
      <c r="O14327">
        <v>0.78</v>
      </c>
      <c r="P14327">
        <v>50</v>
      </c>
      <c r="Q14327">
        <v>7.4</v>
      </c>
    </row>
    <row r="14328" spans="1:17" hidden="1" x14ac:dyDescent="0.3">
      <c r="A14328" t="s">
        <v>55301</v>
      </c>
      <c r="B14328" t="s">
        <v>55302</v>
      </c>
      <c r="C14328" s="1" t="str">
        <f t="shared" si="2086"/>
        <v>21:0763</v>
      </c>
      <c r="D14328" s="1" t="str">
        <f t="shared" si="2087"/>
        <v>21:0219</v>
      </c>
      <c r="E14328" t="s">
        <v>55303</v>
      </c>
      <c r="F14328" t="s">
        <v>55304</v>
      </c>
      <c r="H14328">
        <v>62.404893000000001</v>
      </c>
      <c r="I14328">
        <v>-130.83090290000001</v>
      </c>
      <c r="J14328" s="1" t="str">
        <f t="shared" si="2088"/>
        <v>Fluid (stream)</v>
      </c>
      <c r="K14328" s="1" t="str">
        <f t="shared" si="2089"/>
        <v>Untreated Water</v>
      </c>
      <c r="O14328">
        <v>0.65</v>
      </c>
      <c r="P14328">
        <v>60</v>
      </c>
      <c r="Q14328">
        <v>7.4</v>
      </c>
    </row>
    <row r="14329" spans="1:17" hidden="1" x14ac:dyDescent="0.3">
      <c r="A14329" t="s">
        <v>55305</v>
      </c>
      <c r="B14329" t="s">
        <v>55306</v>
      </c>
      <c r="C14329" s="1" t="str">
        <f t="shared" si="2086"/>
        <v>21:0763</v>
      </c>
      <c r="D14329" s="1" t="str">
        <f t="shared" si="2087"/>
        <v>21:0219</v>
      </c>
      <c r="E14329" t="s">
        <v>55307</v>
      </c>
      <c r="F14329" t="s">
        <v>55308</v>
      </c>
      <c r="H14329">
        <v>62.408898299999997</v>
      </c>
      <c r="I14329">
        <v>-130.88265989999999</v>
      </c>
      <c r="J14329" s="1" t="str">
        <f t="shared" si="2088"/>
        <v>Fluid (stream)</v>
      </c>
      <c r="K14329" s="1" t="str">
        <f t="shared" si="2089"/>
        <v>Untreated Water</v>
      </c>
      <c r="O14329">
        <v>0.18</v>
      </c>
      <c r="P14329">
        <v>60</v>
      </c>
      <c r="Q14329">
        <v>7.3</v>
      </c>
    </row>
    <row r="14330" spans="1:17" hidden="1" x14ac:dyDescent="0.3">
      <c r="A14330" t="s">
        <v>55309</v>
      </c>
      <c r="B14330" t="s">
        <v>55310</v>
      </c>
      <c r="C14330" s="1" t="str">
        <f t="shared" si="2086"/>
        <v>21:0763</v>
      </c>
      <c r="D14330" s="1" t="str">
        <f t="shared" si="2087"/>
        <v>21:0219</v>
      </c>
      <c r="E14330" t="s">
        <v>55311</v>
      </c>
      <c r="F14330" t="s">
        <v>55312</v>
      </c>
      <c r="H14330">
        <v>62.3717635</v>
      </c>
      <c r="I14330">
        <v>-130.85775000000001</v>
      </c>
      <c r="J14330" s="1" t="str">
        <f t="shared" si="2088"/>
        <v>Fluid (stream)</v>
      </c>
      <c r="K14330" s="1" t="str">
        <f t="shared" si="2089"/>
        <v>Untreated Water</v>
      </c>
      <c r="O14330">
        <v>0.17</v>
      </c>
      <c r="P14330">
        <v>150</v>
      </c>
      <c r="Q14330">
        <v>6.9</v>
      </c>
    </row>
    <row r="14331" spans="1:17" hidden="1" x14ac:dyDescent="0.3">
      <c r="A14331" t="s">
        <v>55313</v>
      </c>
      <c r="B14331" t="s">
        <v>55314</v>
      </c>
      <c r="C14331" s="1" t="str">
        <f t="shared" si="2086"/>
        <v>21:0763</v>
      </c>
      <c r="D14331" s="1" t="str">
        <f t="shared" si="2087"/>
        <v>21:0219</v>
      </c>
      <c r="E14331" t="s">
        <v>55315</v>
      </c>
      <c r="F14331" t="s">
        <v>55316</v>
      </c>
      <c r="H14331">
        <v>62.3865944</v>
      </c>
      <c r="I14331">
        <v>-130.7719295</v>
      </c>
      <c r="J14331" s="1" t="str">
        <f t="shared" si="2088"/>
        <v>Fluid (stream)</v>
      </c>
      <c r="K14331" s="1" t="str">
        <f t="shared" si="2089"/>
        <v>Untreated Water</v>
      </c>
      <c r="O14331">
        <v>2.5000000000000001E-2</v>
      </c>
      <c r="P14331">
        <v>130</v>
      </c>
      <c r="Q14331">
        <v>6.8</v>
      </c>
    </row>
    <row r="14332" spans="1:17" hidden="1" x14ac:dyDescent="0.3">
      <c r="A14332" t="s">
        <v>55317</v>
      </c>
      <c r="B14332" t="s">
        <v>55318</v>
      </c>
      <c r="C14332" s="1" t="str">
        <f t="shared" si="2086"/>
        <v>21:0763</v>
      </c>
      <c r="D14332" s="1" t="str">
        <f t="shared" si="2087"/>
        <v>21:0219</v>
      </c>
      <c r="E14332" t="s">
        <v>55319</v>
      </c>
      <c r="F14332" t="s">
        <v>55320</v>
      </c>
      <c r="H14332">
        <v>62.375543800000003</v>
      </c>
      <c r="I14332">
        <v>-130.68283400000001</v>
      </c>
      <c r="J14332" s="1" t="str">
        <f t="shared" si="2088"/>
        <v>Fluid (stream)</v>
      </c>
      <c r="K14332" s="1" t="str">
        <f t="shared" si="2089"/>
        <v>Untreated Water</v>
      </c>
    </row>
    <row r="14333" spans="1:17" hidden="1" x14ac:dyDescent="0.3">
      <c r="A14333" t="s">
        <v>55321</v>
      </c>
      <c r="B14333" t="s">
        <v>55322</v>
      </c>
      <c r="C14333" s="1" t="str">
        <f t="shared" si="2086"/>
        <v>21:0763</v>
      </c>
      <c r="D14333" s="1" t="str">
        <f t="shared" si="2087"/>
        <v>21:0219</v>
      </c>
      <c r="E14333" t="s">
        <v>55323</v>
      </c>
      <c r="F14333" t="s">
        <v>55324</v>
      </c>
      <c r="H14333">
        <v>62.354675700000001</v>
      </c>
      <c r="I14333">
        <v>-130.66885600000001</v>
      </c>
      <c r="J14333" s="1" t="str">
        <f t="shared" si="2088"/>
        <v>Fluid (stream)</v>
      </c>
      <c r="K14333" s="1" t="str">
        <f t="shared" si="2089"/>
        <v>Untreated Water</v>
      </c>
      <c r="O14333">
        <v>2.5000000000000001E-2</v>
      </c>
      <c r="P14333">
        <v>110</v>
      </c>
      <c r="Q14333">
        <v>6.3</v>
      </c>
    </row>
    <row r="14334" spans="1:17" hidden="1" x14ac:dyDescent="0.3">
      <c r="A14334" t="s">
        <v>55325</v>
      </c>
      <c r="B14334" t="s">
        <v>55326</v>
      </c>
      <c r="C14334" s="1" t="str">
        <f t="shared" si="2086"/>
        <v>21:0763</v>
      </c>
      <c r="D14334" s="1" t="str">
        <f t="shared" si="2087"/>
        <v>21:0219</v>
      </c>
      <c r="E14334" t="s">
        <v>55327</v>
      </c>
      <c r="F14334" t="s">
        <v>55328</v>
      </c>
      <c r="H14334">
        <v>62.336955600000003</v>
      </c>
      <c r="I14334">
        <v>-130.7251698</v>
      </c>
      <c r="J14334" s="1" t="str">
        <f t="shared" si="2088"/>
        <v>Fluid (stream)</v>
      </c>
      <c r="K14334" s="1" t="str">
        <f t="shared" si="2089"/>
        <v>Untreated Water</v>
      </c>
      <c r="O14334">
        <v>0.28999999999999998</v>
      </c>
      <c r="P14334">
        <v>100</v>
      </c>
      <c r="Q14334">
        <v>7.4</v>
      </c>
    </row>
    <row r="14335" spans="1:17" hidden="1" x14ac:dyDescent="0.3">
      <c r="A14335" t="s">
        <v>55329</v>
      </c>
      <c r="B14335" t="s">
        <v>55330</v>
      </c>
      <c r="C14335" s="1" t="str">
        <f t="shared" si="2086"/>
        <v>21:0763</v>
      </c>
      <c r="D14335" s="1" t="str">
        <f t="shared" si="2087"/>
        <v>21:0219</v>
      </c>
      <c r="E14335" t="s">
        <v>55331</v>
      </c>
      <c r="F14335" t="s">
        <v>55332</v>
      </c>
      <c r="H14335">
        <v>62.680562399999999</v>
      </c>
      <c r="I14335">
        <v>-131.1361507</v>
      </c>
      <c r="J14335" s="1" t="str">
        <f t="shared" si="2088"/>
        <v>Fluid (stream)</v>
      </c>
      <c r="K14335" s="1" t="str">
        <f t="shared" si="2089"/>
        <v>Untreated Water</v>
      </c>
    </row>
    <row r="14336" spans="1:17" hidden="1" x14ac:dyDescent="0.3">
      <c r="A14336" t="s">
        <v>55333</v>
      </c>
      <c r="B14336" t="s">
        <v>55334</v>
      </c>
      <c r="C14336" s="1" t="str">
        <f t="shared" si="2086"/>
        <v>21:0763</v>
      </c>
      <c r="D14336" s="1" t="str">
        <f t="shared" si="2087"/>
        <v>21:0219</v>
      </c>
      <c r="E14336" t="s">
        <v>55335</v>
      </c>
      <c r="F14336" t="s">
        <v>55336</v>
      </c>
      <c r="H14336">
        <v>62.718840499999999</v>
      </c>
      <c r="I14336">
        <v>-131.13566660000001</v>
      </c>
      <c r="J14336" s="1" t="str">
        <f t="shared" si="2088"/>
        <v>Fluid (stream)</v>
      </c>
      <c r="K14336" s="1" t="str">
        <f t="shared" si="2089"/>
        <v>Untreated Water</v>
      </c>
      <c r="O14336">
        <v>2.5000000000000001E-2</v>
      </c>
      <c r="P14336">
        <v>100</v>
      </c>
      <c r="Q14336">
        <v>5.9</v>
      </c>
    </row>
    <row r="14337" spans="1:17" hidden="1" x14ac:dyDescent="0.3">
      <c r="A14337" t="s">
        <v>55337</v>
      </c>
      <c r="B14337" t="s">
        <v>55338</v>
      </c>
      <c r="C14337" s="1" t="str">
        <f t="shared" si="2086"/>
        <v>21:0763</v>
      </c>
      <c r="D14337" s="1" t="str">
        <f t="shared" si="2087"/>
        <v>21:0219</v>
      </c>
      <c r="E14337" t="s">
        <v>55339</v>
      </c>
      <c r="F14337" t="s">
        <v>55340</v>
      </c>
      <c r="H14337">
        <v>62.745467699999999</v>
      </c>
      <c r="I14337">
        <v>-131.1472435</v>
      </c>
      <c r="J14337" s="1" t="str">
        <f t="shared" si="2088"/>
        <v>Fluid (stream)</v>
      </c>
      <c r="K14337" s="1" t="str">
        <f t="shared" si="2089"/>
        <v>Untreated Water</v>
      </c>
      <c r="O14337">
        <v>2.5000000000000001E-2</v>
      </c>
      <c r="P14337">
        <v>80</v>
      </c>
      <c r="Q14337">
        <v>6.8</v>
      </c>
    </row>
    <row r="14338" spans="1:17" hidden="1" x14ac:dyDescent="0.3">
      <c r="A14338" t="s">
        <v>55341</v>
      </c>
      <c r="B14338" t="s">
        <v>55342</v>
      </c>
      <c r="C14338" s="1" t="str">
        <f t="shared" si="2086"/>
        <v>21:0763</v>
      </c>
      <c r="D14338" s="1" t="str">
        <f>HYPERLINK("http://geochem.nrcan.gc.ca/cdogs/content/svy/svy_e.htm", "")</f>
        <v/>
      </c>
      <c r="G14338" s="1" t="str">
        <f>HYPERLINK("http://geochem.nrcan.gc.ca/cdogs/content/cr_/cr_00089_e.htm", "89")</f>
        <v>89</v>
      </c>
      <c r="J14338" t="s">
        <v>11453</v>
      </c>
      <c r="K14338" t="s">
        <v>11454</v>
      </c>
      <c r="O14338">
        <v>3.42</v>
      </c>
      <c r="P14338">
        <v>200</v>
      </c>
      <c r="Q14338">
        <v>7.7</v>
      </c>
    </row>
    <row r="14339" spans="1:17" hidden="1" x14ac:dyDescent="0.3">
      <c r="A14339" t="s">
        <v>55343</v>
      </c>
      <c r="B14339" t="s">
        <v>55344</v>
      </c>
      <c r="C14339" s="1" t="str">
        <f t="shared" si="2086"/>
        <v>21:0763</v>
      </c>
      <c r="D14339" s="1" t="str">
        <f t="shared" ref="D14339:D14345" si="2090">HYPERLINK("http://geochem.nrcan.gc.ca/cdogs/content/svy/svy210219_e.htm", "21:0219")</f>
        <v>21:0219</v>
      </c>
      <c r="E14339" t="s">
        <v>55345</v>
      </c>
      <c r="F14339" t="s">
        <v>55346</v>
      </c>
      <c r="H14339">
        <v>62.742966199999998</v>
      </c>
      <c r="I14339">
        <v>-131.2157832</v>
      </c>
      <c r="J14339" s="1" t="str">
        <f t="shared" ref="J14339:J14345" si="2091">HYPERLINK("http://geochem.nrcan.gc.ca/cdogs/content/kwd/kwd020018_e.htm", "Fluid (stream)")</f>
        <v>Fluid (stream)</v>
      </c>
      <c r="K14339" s="1" t="str">
        <f t="shared" ref="K14339:K14345" si="2092">HYPERLINK("http://geochem.nrcan.gc.ca/cdogs/content/kwd/kwd080007_e.htm", "Untreated Water")</f>
        <v>Untreated Water</v>
      </c>
      <c r="O14339">
        <v>2.5000000000000001E-2</v>
      </c>
      <c r="P14339">
        <v>80</v>
      </c>
      <c r="Q14339">
        <v>6.8</v>
      </c>
    </row>
    <row r="14340" spans="1:17" hidden="1" x14ac:dyDescent="0.3">
      <c r="A14340" t="s">
        <v>55347</v>
      </c>
      <c r="B14340" t="s">
        <v>55348</v>
      </c>
      <c r="C14340" s="1" t="str">
        <f t="shared" si="2086"/>
        <v>21:0763</v>
      </c>
      <c r="D14340" s="1" t="str">
        <f t="shared" si="2090"/>
        <v>21:0219</v>
      </c>
      <c r="E14340" t="s">
        <v>55345</v>
      </c>
      <c r="F14340" t="s">
        <v>55349</v>
      </c>
      <c r="H14340">
        <v>62.742966199999998</v>
      </c>
      <c r="I14340">
        <v>-131.2157832</v>
      </c>
      <c r="J14340" s="1" t="str">
        <f t="shared" si="2091"/>
        <v>Fluid (stream)</v>
      </c>
      <c r="K14340" s="1" t="str">
        <f t="shared" si="2092"/>
        <v>Untreated Water</v>
      </c>
      <c r="O14340">
        <v>2.5000000000000001E-2</v>
      </c>
      <c r="P14340">
        <v>60</v>
      </c>
      <c r="Q14340">
        <v>6.4</v>
      </c>
    </row>
    <row r="14341" spans="1:17" hidden="1" x14ac:dyDescent="0.3">
      <c r="A14341" t="s">
        <v>55350</v>
      </c>
      <c r="B14341" t="s">
        <v>55351</v>
      </c>
      <c r="C14341" s="1" t="str">
        <f t="shared" si="2086"/>
        <v>21:0763</v>
      </c>
      <c r="D14341" s="1" t="str">
        <f t="shared" si="2090"/>
        <v>21:0219</v>
      </c>
      <c r="E14341" t="s">
        <v>55352</v>
      </c>
      <c r="F14341" t="s">
        <v>55353</v>
      </c>
      <c r="H14341">
        <v>62.745274199999997</v>
      </c>
      <c r="I14341">
        <v>-131.29075520000001</v>
      </c>
      <c r="J14341" s="1" t="str">
        <f t="shared" si="2091"/>
        <v>Fluid (stream)</v>
      </c>
      <c r="K14341" s="1" t="str">
        <f t="shared" si="2092"/>
        <v>Untreated Water</v>
      </c>
      <c r="O14341">
        <v>2.5000000000000001E-2</v>
      </c>
      <c r="P14341">
        <v>60</v>
      </c>
      <c r="Q14341">
        <v>6.7</v>
      </c>
    </row>
    <row r="14342" spans="1:17" hidden="1" x14ac:dyDescent="0.3">
      <c r="A14342" t="s">
        <v>55354</v>
      </c>
      <c r="B14342" t="s">
        <v>55355</v>
      </c>
      <c r="C14342" s="1" t="str">
        <f t="shared" si="2086"/>
        <v>21:0763</v>
      </c>
      <c r="D14342" s="1" t="str">
        <f t="shared" si="2090"/>
        <v>21:0219</v>
      </c>
      <c r="E14342" t="s">
        <v>55356</v>
      </c>
      <c r="F14342" t="s">
        <v>55357</v>
      </c>
      <c r="H14342">
        <v>62.740640499999998</v>
      </c>
      <c r="I14342">
        <v>-131.39091189999999</v>
      </c>
      <c r="J14342" s="1" t="str">
        <f t="shared" si="2091"/>
        <v>Fluid (stream)</v>
      </c>
      <c r="K14342" s="1" t="str">
        <f t="shared" si="2092"/>
        <v>Untreated Water</v>
      </c>
      <c r="O14342">
        <v>2.5000000000000001E-2</v>
      </c>
      <c r="P14342">
        <v>50</v>
      </c>
      <c r="Q14342">
        <v>6.1</v>
      </c>
    </row>
    <row r="14343" spans="1:17" hidden="1" x14ac:dyDescent="0.3">
      <c r="A14343" t="s">
        <v>55358</v>
      </c>
      <c r="B14343" t="s">
        <v>55359</v>
      </c>
      <c r="C14343" s="1" t="str">
        <f t="shared" si="2086"/>
        <v>21:0763</v>
      </c>
      <c r="D14343" s="1" t="str">
        <f t="shared" si="2090"/>
        <v>21:0219</v>
      </c>
      <c r="E14343" t="s">
        <v>55360</v>
      </c>
      <c r="F14343" t="s">
        <v>55361</v>
      </c>
      <c r="H14343">
        <v>62.727862899999998</v>
      </c>
      <c r="I14343">
        <v>-131.4081381</v>
      </c>
      <c r="J14343" s="1" t="str">
        <f t="shared" si="2091"/>
        <v>Fluid (stream)</v>
      </c>
      <c r="K14343" s="1" t="str">
        <f t="shared" si="2092"/>
        <v>Untreated Water</v>
      </c>
      <c r="O14343">
        <v>0.14000000000000001</v>
      </c>
      <c r="P14343">
        <v>50</v>
      </c>
      <c r="Q14343">
        <v>7.7</v>
      </c>
    </row>
    <row r="14344" spans="1:17" hidden="1" x14ac:dyDescent="0.3">
      <c r="A14344" t="s">
        <v>55362</v>
      </c>
      <c r="B14344" t="s">
        <v>55363</v>
      </c>
      <c r="C14344" s="1" t="str">
        <f t="shared" si="2086"/>
        <v>21:0763</v>
      </c>
      <c r="D14344" s="1" t="str">
        <f t="shared" si="2090"/>
        <v>21:0219</v>
      </c>
      <c r="E14344" t="s">
        <v>55364</v>
      </c>
      <c r="F14344" t="s">
        <v>55365</v>
      </c>
      <c r="H14344">
        <v>62.760590499999999</v>
      </c>
      <c r="I14344">
        <v>-131.3625318</v>
      </c>
      <c r="J14344" s="1" t="str">
        <f t="shared" si="2091"/>
        <v>Fluid (stream)</v>
      </c>
      <c r="K14344" s="1" t="str">
        <f t="shared" si="2092"/>
        <v>Untreated Water</v>
      </c>
      <c r="O14344">
        <v>2.5000000000000001E-2</v>
      </c>
      <c r="P14344">
        <v>30</v>
      </c>
      <c r="Q14344">
        <v>7.3</v>
      </c>
    </row>
    <row r="14345" spans="1:17" hidden="1" x14ac:dyDescent="0.3">
      <c r="A14345" t="s">
        <v>55366</v>
      </c>
      <c r="B14345" t="s">
        <v>55367</v>
      </c>
      <c r="C14345" s="1" t="str">
        <f t="shared" si="2086"/>
        <v>21:0763</v>
      </c>
      <c r="D14345" s="1" t="str">
        <f t="shared" si="2090"/>
        <v>21:0219</v>
      </c>
      <c r="E14345" t="s">
        <v>55368</v>
      </c>
      <c r="F14345" t="s">
        <v>55369</v>
      </c>
      <c r="H14345">
        <v>62.762591200000003</v>
      </c>
      <c r="I14345">
        <v>-131.43207219999999</v>
      </c>
      <c r="J14345" s="1" t="str">
        <f t="shared" si="2091"/>
        <v>Fluid (stream)</v>
      </c>
      <c r="K14345" s="1" t="str">
        <f t="shared" si="2092"/>
        <v>Untreated Water</v>
      </c>
      <c r="O14345">
        <v>0.15</v>
      </c>
      <c r="P14345">
        <v>30</v>
      </c>
      <c r="Q14345">
        <v>7.4</v>
      </c>
    </row>
    <row r="14346" spans="1:17" hidden="1" x14ac:dyDescent="0.3">
      <c r="A14346" t="s">
        <v>55370</v>
      </c>
      <c r="B14346" t="s">
        <v>55371</v>
      </c>
      <c r="C14346" s="1" t="str">
        <f t="shared" si="2086"/>
        <v>21:0763</v>
      </c>
      <c r="D14346" s="1" t="str">
        <f>HYPERLINK("http://geochem.nrcan.gc.ca/cdogs/content/svy/svy_e.htm", "")</f>
        <v/>
      </c>
      <c r="G14346" s="1" t="str">
        <f>HYPERLINK("http://geochem.nrcan.gc.ca/cdogs/content/cr_/cr_00088_e.htm", "88")</f>
        <v>88</v>
      </c>
      <c r="J14346" t="s">
        <v>11453</v>
      </c>
      <c r="K14346" t="s">
        <v>11454</v>
      </c>
      <c r="O14346">
        <v>0.06</v>
      </c>
      <c r="P14346">
        <v>60</v>
      </c>
      <c r="Q14346">
        <v>7</v>
      </c>
    </row>
    <row r="14347" spans="1:17" hidden="1" x14ac:dyDescent="0.3">
      <c r="A14347" t="s">
        <v>55372</v>
      </c>
      <c r="B14347" t="s">
        <v>55373</v>
      </c>
      <c r="C14347" s="1" t="str">
        <f t="shared" si="2086"/>
        <v>21:0763</v>
      </c>
      <c r="D14347" s="1" t="str">
        <f t="shared" ref="D14347:D14359" si="2093">HYPERLINK("http://geochem.nrcan.gc.ca/cdogs/content/svy/svy210219_e.htm", "21:0219")</f>
        <v>21:0219</v>
      </c>
      <c r="E14347" t="s">
        <v>55374</v>
      </c>
      <c r="F14347" t="s">
        <v>55375</v>
      </c>
      <c r="H14347">
        <v>62.740455099999998</v>
      </c>
      <c r="I14347">
        <v>-131.49948280000001</v>
      </c>
      <c r="J14347" s="1" t="str">
        <f t="shared" ref="J14347:J14359" si="2094">HYPERLINK("http://geochem.nrcan.gc.ca/cdogs/content/kwd/kwd020018_e.htm", "Fluid (stream)")</f>
        <v>Fluid (stream)</v>
      </c>
      <c r="K14347" s="1" t="str">
        <f t="shared" ref="K14347:K14359" si="2095">HYPERLINK("http://geochem.nrcan.gc.ca/cdogs/content/kwd/kwd080007_e.htm", "Untreated Water")</f>
        <v>Untreated Water</v>
      </c>
      <c r="O14347">
        <v>2.5000000000000001E-2</v>
      </c>
      <c r="P14347">
        <v>50</v>
      </c>
      <c r="Q14347">
        <v>6.7</v>
      </c>
    </row>
    <row r="14348" spans="1:17" hidden="1" x14ac:dyDescent="0.3">
      <c r="A14348" t="s">
        <v>55376</v>
      </c>
      <c r="B14348" t="s">
        <v>55377</v>
      </c>
      <c r="C14348" s="1" t="str">
        <f t="shared" si="2086"/>
        <v>21:0763</v>
      </c>
      <c r="D14348" s="1" t="str">
        <f t="shared" si="2093"/>
        <v>21:0219</v>
      </c>
      <c r="E14348" t="s">
        <v>55378</v>
      </c>
      <c r="F14348" t="s">
        <v>55379</v>
      </c>
      <c r="H14348">
        <v>62.7352402</v>
      </c>
      <c r="I14348">
        <v>-131.49931599999999</v>
      </c>
      <c r="J14348" s="1" t="str">
        <f t="shared" si="2094"/>
        <v>Fluid (stream)</v>
      </c>
      <c r="K14348" s="1" t="str">
        <f t="shared" si="2095"/>
        <v>Untreated Water</v>
      </c>
      <c r="O14348">
        <v>0.18</v>
      </c>
      <c r="P14348">
        <v>50</v>
      </c>
      <c r="Q14348">
        <v>7.8</v>
      </c>
    </row>
    <row r="14349" spans="1:17" hidden="1" x14ac:dyDescent="0.3">
      <c r="A14349" t="s">
        <v>55380</v>
      </c>
      <c r="B14349" t="s">
        <v>55381</v>
      </c>
      <c r="C14349" s="1" t="str">
        <f t="shared" si="2086"/>
        <v>21:0763</v>
      </c>
      <c r="D14349" s="1" t="str">
        <f t="shared" si="2093"/>
        <v>21:0219</v>
      </c>
      <c r="E14349" t="s">
        <v>55382</v>
      </c>
      <c r="F14349" t="s">
        <v>55383</v>
      </c>
      <c r="H14349">
        <v>62.718140200000001</v>
      </c>
      <c r="I14349">
        <v>-131.53635589999999</v>
      </c>
      <c r="J14349" s="1" t="str">
        <f t="shared" si="2094"/>
        <v>Fluid (stream)</v>
      </c>
      <c r="K14349" s="1" t="str">
        <f t="shared" si="2095"/>
        <v>Untreated Water</v>
      </c>
      <c r="O14349">
        <v>0.05</v>
      </c>
      <c r="P14349">
        <v>40</v>
      </c>
      <c r="Q14349">
        <v>7</v>
      </c>
    </row>
    <row r="14350" spans="1:17" hidden="1" x14ac:dyDescent="0.3">
      <c r="A14350" t="s">
        <v>55384</v>
      </c>
      <c r="B14350" t="s">
        <v>55385</v>
      </c>
      <c r="C14350" s="1" t="str">
        <f t="shared" si="2086"/>
        <v>21:0763</v>
      </c>
      <c r="D14350" s="1" t="str">
        <f t="shared" si="2093"/>
        <v>21:0219</v>
      </c>
      <c r="E14350" t="s">
        <v>55386</v>
      </c>
      <c r="F14350" t="s">
        <v>55387</v>
      </c>
      <c r="H14350">
        <v>62.722170200000001</v>
      </c>
      <c r="I14350">
        <v>-131.5464072</v>
      </c>
      <c r="J14350" s="1" t="str">
        <f t="shared" si="2094"/>
        <v>Fluid (stream)</v>
      </c>
      <c r="K14350" s="1" t="str">
        <f t="shared" si="2095"/>
        <v>Untreated Water</v>
      </c>
      <c r="O14350">
        <v>2.5000000000000001E-2</v>
      </c>
      <c r="P14350">
        <v>30</v>
      </c>
      <c r="Q14350">
        <v>6.5</v>
      </c>
    </row>
    <row r="14351" spans="1:17" hidden="1" x14ac:dyDescent="0.3">
      <c r="A14351" t="s">
        <v>55388</v>
      </c>
      <c r="B14351" t="s">
        <v>55389</v>
      </c>
      <c r="C14351" s="1" t="str">
        <f t="shared" si="2086"/>
        <v>21:0763</v>
      </c>
      <c r="D14351" s="1" t="str">
        <f t="shared" si="2093"/>
        <v>21:0219</v>
      </c>
      <c r="E14351" t="s">
        <v>55390</v>
      </c>
      <c r="F14351" t="s">
        <v>55391</v>
      </c>
      <c r="H14351">
        <v>62.728123500000002</v>
      </c>
      <c r="I14351">
        <v>-131.55239990000001</v>
      </c>
      <c r="J14351" s="1" t="str">
        <f t="shared" si="2094"/>
        <v>Fluid (stream)</v>
      </c>
      <c r="K14351" s="1" t="str">
        <f t="shared" si="2095"/>
        <v>Untreated Water</v>
      </c>
      <c r="O14351">
        <v>0.1</v>
      </c>
      <c r="P14351">
        <v>40</v>
      </c>
      <c r="Q14351">
        <v>7.2</v>
      </c>
    </row>
    <row r="14352" spans="1:17" hidden="1" x14ac:dyDescent="0.3">
      <c r="A14352" t="s">
        <v>55392</v>
      </c>
      <c r="B14352" t="s">
        <v>55393</v>
      </c>
      <c r="C14352" s="1" t="str">
        <f t="shared" si="2086"/>
        <v>21:0763</v>
      </c>
      <c r="D14352" s="1" t="str">
        <f t="shared" si="2093"/>
        <v>21:0219</v>
      </c>
      <c r="E14352" t="s">
        <v>55394</v>
      </c>
      <c r="F14352" t="s">
        <v>55395</v>
      </c>
      <c r="H14352">
        <v>62.719840499999997</v>
      </c>
      <c r="I14352">
        <v>-131.62263469999999</v>
      </c>
      <c r="J14352" s="1" t="str">
        <f t="shared" si="2094"/>
        <v>Fluid (stream)</v>
      </c>
      <c r="K14352" s="1" t="str">
        <f t="shared" si="2095"/>
        <v>Untreated Water</v>
      </c>
      <c r="O14352">
        <v>0.28000000000000003</v>
      </c>
      <c r="P14352">
        <v>50</v>
      </c>
      <c r="Q14352">
        <v>7.4</v>
      </c>
    </row>
    <row r="14353" spans="1:17" hidden="1" x14ac:dyDescent="0.3">
      <c r="A14353" t="s">
        <v>55396</v>
      </c>
      <c r="B14353" t="s">
        <v>55397</v>
      </c>
      <c r="C14353" s="1" t="str">
        <f t="shared" si="2086"/>
        <v>21:0763</v>
      </c>
      <c r="D14353" s="1" t="str">
        <f t="shared" si="2093"/>
        <v>21:0219</v>
      </c>
      <c r="E14353" t="s">
        <v>55398</v>
      </c>
      <c r="F14353" t="s">
        <v>55399</v>
      </c>
      <c r="H14353">
        <v>62.709154699999999</v>
      </c>
      <c r="I14353">
        <v>-131.6244456</v>
      </c>
      <c r="J14353" s="1" t="str">
        <f t="shared" si="2094"/>
        <v>Fluid (stream)</v>
      </c>
      <c r="K14353" s="1" t="str">
        <f t="shared" si="2095"/>
        <v>Untreated Water</v>
      </c>
      <c r="O14353">
        <v>0.2</v>
      </c>
      <c r="P14353">
        <v>40</v>
      </c>
      <c r="Q14353">
        <v>7.6</v>
      </c>
    </row>
    <row r="14354" spans="1:17" hidden="1" x14ac:dyDescent="0.3">
      <c r="A14354" t="s">
        <v>55400</v>
      </c>
      <c r="B14354" t="s">
        <v>55401</v>
      </c>
      <c r="C14354" s="1" t="str">
        <f t="shared" si="2086"/>
        <v>21:0763</v>
      </c>
      <c r="D14354" s="1" t="str">
        <f t="shared" si="2093"/>
        <v>21:0219</v>
      </c>
      <c r="E14354" t="s">
        <v>55402</v>
      </c>
      <c r="F14354" t="s">
        <v>55403</v>
      </c>
      <c r="H14354">
        <v>62.6786472</v>
      </c>
      <c r="I14354">
        <v>-131.57004140000001</v>
      </c>
      <c r="J14354" s="1" t="str">
        <f t="shared" si="2094"/>
        <v>Fluid (stream)</v>
      </c>
      <c r="K14354" s="1" t="str">
        <f t="shared" si="2095"/>
        <v>Untreated Water</v>
      </c>
      <c r="O14354">
        <v>2.5000000000000001E-2</v>
      </c>
      <c r="P14354">
        <v>30</v>
      </c>
      <c r="Q14354">
        <v>7.8</v>
      </c>
    </row>
    <row r="14355" spans="1:17" hidden="1" x14ac:dyDescent="0.3">
      <c r="A14355" t="s">
        <v>55404</v>
      </c>
      <c r="B14355" t="s">
        <v>55405</v>
      </c>
      <c r="C14355" s="1" t="str">
        <f t="shared" si="2086"/>
        <v>21:0763</v>
      </c>
      <c r="D14355" s="1" t="str">
        <f t="shared" si="2093"/>
        <v>21:0219</v>
      </c>
      <c r="E14355" t="s">
        <v>55406</v>
      </c>
      <c r="F14355" t="s">
        <v>55407</v>
      </c>
      <c r="H14355">
        <v>62.693990300000003</v>
      </c>
      <c r="I14355">
        <v>-131.55710160000001</v>
      </c>
      <c r="J14355" s="1" t="str">
        <f t="shared" si="2094"/>
        <v>Fluid (stream)</v>
      </c>
      <c r="K14355" s="1" t="str">
        <f t="shared" si="2095"/>
        <v>Untreated Water</v>
      </c>
      <c r="O14355">
        <v>7.0000000000000007E-2</v>
      </c>
      <c r="P14355">
        <v>30</v>
      </c>
      <c r="Q14355">
        <v>7.4</v>
      </c>
    </row>
    <row r="14356" spans="1:17" hidden="1" x14ac:dyDescent="0.3">
      <c r="A14356" t="s">
        <v>55408</v>
      </c>
      <c r="B14356" t="s">
        <v>55409</v>
      </c>
      <c r="C14356" s="1" t="str">
        <f t="shared" si="2086"/>
        <v>21:0763</v>
      </c>
      <c r="D14356" s="1" t="str">
        <f t="shared" si="2093"/>
        <v>21:0219</v>
      </c>
      <c r="E14356" t="s">
        <v>55410</v>
      </c>
      <c r="F14356" t="s">
        <v>55411</v>
      </c>
      <c r="H14356">
        <v>62.700996799999999</v>
      </c>
      <c r="I14356">
        <v>-131.4488714</v>
      </c>
      <c r="J14356" s="1" t="str">
        <f t="shared" si="2094"/>
        <v>Fluid (stream)</v>
      </c>
      <c r="K14356" s="1" t="str">
        <f t="shared" si="2095"/>
        <v>Untreated Water</v>
      </c>
      <c r="O14356">
        <v>0.55000000000000004</v>
      </c>
      <c r="P14356">
        <v>40</v>
      </c>
      <c r="Q14356">
        <v>7.9</v>
      </c>
    </row>
    <row r="14357" spans="1:17" hidden="1" x14ac:dyDescent="0.3">
      <c r="A14357" t="s">
        <v>55412</v>
      </c>
      <c r="B14357" t="s">
        <v>55413</v>
      </c>
      <c r="C14357" s="1" t="str">
        <f t="shared" si="2086"/>
        <v>21:0763</v>
      </c>
      <c r="D14357" s="1" t="str">
        <f t="shared" si="2093"/>
        <v>21:0219</v>
      </c>
      <c r="E14357" t="s">
        <v>55414</v>
      </c>
      <c r="F14357" t="s">
        <v>55415</v>
      </c>
      <c r="H14357">
        <v>62.675543699999999</v>
      </c>
      <c r="I14357">
        <v>-131.359443</v>
      </c>
      <c r="J14357" s="1" t="str">
        <f t="shared" si="2094"/>
        <v>Fluid (stream)</v>
      </c>
      <c r="K14357" s="1" t="str">
        <f t="shared" si="2095"/>
        <v>Untreated Water</v>
      </c>
      <c r="O14357">
        <v>0.05</v>
      </c>
      <c r="P14357">
        <v>30</v>
      </c>
      <c r="Q14357">
        <v>7.4</v>
      </c>
    </row>
    <row r="14358" spans="1:17" hidden="1" x14ac:dyDescent="0.3">
      <c r="A14358" t="s">
        <v>55416</v>
      </c>
      <c r="B14358" t="s">
        <v>55417</v>
      </c>
      <c r="C14358" s="1" t="str">
        <f t="shared" si="2086"/>
        <v>21:0763</v>
      </c>
      <c r="D14358" s="1" t="str">
        <f t="shared" si="2093"/>
        <v>21:0219</v>
      </c>
      <c r="E14358" t="s">
        <v>55418</v>
      </c>
      <c r="F14358" t="s">
        <v>55419</v>
      </c>
      <c r="H14358">
        <v>62.693051199999999</v>
      </c>
      <c r="I14358">
        <v>-131.33233799999999</v>
      </c>
      <c r="J14358" s="1" t="str">
        <f t="shared" si="2094"/>
        <v>Fluid (stream)</v>
      </c>
      <c r="K14358" s="1" t="str">
        <f t="shared" si="2095"/>
        <v>Untreated Water</v>
      </c>
      <c r="O14358">
        <v>2.5000000000000001E-2</v>
      </c>
      <c r="P14358">
        <v>100</v>
      </c>
      <c r="Q14358">
        <v>7</v>
      </c>
    </row>
    <row r="14359" spans="1:17" hidden="1" x14ac:dyDescent="0.3">
      <c r="A14359" t="s">
        <v>55420</v>
      </c>
      <c r="B14359" t="s">
        <v>55421</v>
      </c>
      <c r="C14359" s="1" t="str">
        <f t="shared" si="2086"/>
        <v>21:0763</v>
      </c>
      <c r="D14359" s="1" t="str">
        <f t="shared" si="2093"/>
        <v>21:0219</v>
      </c>
      <c r="E14359" t="s">
        <v>55422</v>
      </c>
      <c r="F14359" t="s">
        <v>55423</v>
      </c>
      <c r="H14359">
        <v>62.698583999999997</v>
      </c>
      <c r="I14359">
        <v>-131.29582339999999</v>
      </c>
      <c r="J14359" s="1" t="str">
        <f t="shared" si="2094"/>
        <v>Fluid (stream)</v>
      </c>
      <c r="K14359" s="1" t="str">
        <f t="shared" si="2095"/>
        <v>Untreated Water</v>
      </c>
      <c r="O14359">
        <v>7.0000000000000007E-2</v>
      </c>
      <c r="P14359">
        <v>90</v>
      </c>
      <c r="Q14359">
        <v>7.5</v>
      </c>
    </row>
    <row r="14360" spans="1:17" hidden="1" x14ac:dyDescent="0.3">
      <c r="A14360" t="s">
        <v>55424</v>
      </c>
      <c r="B14360" t="s">
        <v>55425</v>
      </c>
      <c r="C14360" s="1" t="str">
        <f t="shared" si="2086"/>
        <v>21:0763</v>
      </c>
      <c r="D14360" s="1" t="str">
        <f>HYPERLINK("http://geochem.nrcan.gc.ca/cdogs/content/svy/svy_e.htm", "")</f>
        <v/>
      </c>
      <c r="G14360" s="1" t="str">
        <f>HYPERLINK("http://geochem.nrcan.gc.ca/cdogs/content/cr_/cr_00087_e.htm", "87")</f>
        <v>87</v>
      </c>
      <c r="J14360" t="s">
        <v>11453</v>
      </c>
      <c r="K14360" t="s">
        <v>11454</v>
      </c>
      <c r="O14360">
        <v>0.5</v>
      </c>
      <c r="P14360">
        <v>90</v>
      </c>
      <c r="Q14360">
        <v>7.2</v>
      </c>
    </row>
    <row r="14361" spans="1:17" hidden="1" x14ac:dyDescent="0.3">
      <c r="A14361" t="s">
        <v>55426</v>
      </c>
      <c r="B14361" t="s">
        <v>55427</v>
      </c>
      <c r="C14361" s="1" t="str">
        <f t="shared" si="2086"/>
        <v>21:0763</v>
      </c>
      <c r="D14361" s="1" t="str">
        <f t="shared" ref="D14361:D14383" si="2096">HYPERLINK("http://geochem.nrcan.gc.ca/cdogs/content/svy/svy210219_e.htm", "21:0219")</f>
        <v>21:0219</v>
      </c>
      <c r="E14361" t="s">
        <v>55428</v>
      </c>
      <c r="F14361" t="s">
        <v>55429</v>
      </c>
      <c r="H14361">
        <v>62.702402200000002</v>
      </c>
      <c r="I14361">
        <v>-131.29463340000001</v>
      </c>
      <c r="J14361" s="1" t="str">
        <f t="shared" ref="J14361:J14383" si="2097">HYPERLINK("http://geochem.nrcan.gc.ca/cdogs/content/kwd/kwd020018_e.htm", "Fluid (stream)")</f>
        <v>Fluid (stream)</v>
      </c>
      <c r="K14361" s="1" t="str">
        <f t="shared" ref="K14361:K14383" si="2098">HYPERLINK("http://geochem.nrcan.gc.ca/cdogs/content/kwd/kwd080007_e.htm", "Untreated Water")</f>
        <v>Untreated Water</v>
      </c>
      <c r="O14361">
        <v>0.05</v>
      </c>
      <c r="P14361">
        <v>80</v>
      </c>
      <c r="Q14361">
        <v>7.2</v>
      </c>
    </row>
    <row r="14362" spans="1:17" hidden="1" x14ac:dyDescent="0.3">
      <c r="A14362" t="s">
        <v>55430</v>
      </c>
      <c r="B14362" t="s">
        <v>55431</v>
      </c>
      <c r="C14362" s="1" t="str">
        <f t="shared" ref="C14362:C14425" si="2099">HYPERLINK("http://geochem.nrcan.gc.ca/cdogs/content/bdl/bdl210763_e.htm", "21:0763")</f>
        <v>21:0763</v>
      </c>
      <c r="D14362" s="1" t="str">
        <f t="shared" si="2096"/>
        <v>21:0219</v>
      </c>
      <c r="E14362" t="s">
        <v>55432</v>
      </c>
      <c r="F14362" t="s">
        <v>55433</v>
      </c>
      <c r="H14362">
        <v>62.694550100000001</v>
      </c>
      <c r="I14362">
        <v>-131.28493549999999</v>
      </c>
      <c r="J14362" s="1" t="str">
        <f t="shared" si="2097"/>
        <v>Fluid (stream)</v>
      </c>
      <c r="K14362" s="1" t="str">
        <f t="shared" si="2098"/>
        <v>Untreated Water</v>
      </c>
      <c r="O14362">
        <v>0.05</v>
      </c>
      <c r="P14362">
        <v>90</v>
      </c>
      <c r="Q14362">
        <v>7.2</v>
      </c>
    </row>
    <row r="14363" spans="1:17" hidden="1" x14ac:dyDescent="0.3">
      <c r="A14363" t="s">
        <v>55434</v>
      </c>
      <c r="B14363" t="s">
        <v>55435</v>
      </c>
      <c r="C14363" s="1" t="str">
        <f t="shared" si="2099"/>
        <v>21:0763</v>
      </c>
      <c r="D14363" s="1" t="str">
        <f t="shared" si="2096"/>
        <v>21:0219</v>
      </c>
      <c r="E14363" t="s">
        <v>55432</v>
      </c>
      <c r="F14363" t="s">
        <v>55436</v>
      </c>
      <c r="H14363">
        <v>62.694550100000001</v>
      </c>
      <c r="I14363">
        <v>-131.28493549999999</v>
      </c>
      <c r="J14363" s="1" t="str">
        <f t="shared" si="2097"/>
        <v>Fluid (stream)</v>
      </c>
      <c r="K14363" s="1" t="str">
        <f t="shared" si="2098"/>
        <v>Untreated Water</v>
      </c>
      <c r="O14363">
        <v>2.5000000000000001E-2</v>
      </c>
      <c r="P14363">
        <v>100</v>
      </c>
      <c r="Q14363">
        <v>7.3</v>
      </c>
    </row>
    <row r="14364" spans="1:17" hidden="1" x14ac:dyDescent="0.3">
      <c r="A14364" t="s">
        <v>55437</v>
      </c>
      <c r="B14364" t="s">
        <v>55438</v>
      </c>
      <c r="C14364" s="1" t="str">
        <f t="shared" si="2099"/>
        <v>21:0763</v>
      </c>
      <c r="D14364" s="1" t="str">
        <f t="shared" si="2096"/>
        <v>21:0219</v>
      </c>
      <c r="E14364" t="s">
        <v>55439</v>
      </c>
      <c r="F14364" t="s">
        <v>55440</v>
      </c>
      <c r="H14364">
        <v>62.693976599999999</v>
      </c>
      <c r="I14364">
        <v>-131.24931559999999</v>
      </c>
      <c r="J14364" s="1" t="str">
        <f t="shared" si="2097"/>
        <v>Fluid (stream)</v>
      </c>
      <c r="K14364" s="1" t="str">
        <f t="shared" si="2098"/>
        <v>Untreated Water</v>
      </c>
      <c r="O14364">
        <v>2.5000000000000001E-2</v>
      </c>
      <c r="P14364">
        <v>80</v>
      </c>
      <c r="Q14364">
        <v>6.2</v>
      </c>
    </row>
    <row r="14365" spans="1:17" hidden="1" x14ac:dyDescent="0.3">
      <c r="A14365" t="s">
        <v>55441</v>
      </c>
      <c r="B14365" t="s">
        <v>55442</v>
      </c>
      <c r="C14365" s="1" t="str">
        <f t="shared" si="2099"/>
        <v>21:0763</v>
      </c>
      <c r="D14365" s="1" t="str">
        <f t="shared" si="2096"/>
        <v>21:0219</v>
      </c>
      <c r="E14365" t="s">
        <v>55443</v>
      </c>
      <c r="F14365" t="s">
        <v>55444</v>
      </c>
      <c r="H14365">
        <v>62.690157499999998</v>
      </c>
      <c r="I14365">
        <v>-131.23768999999999</v>
      </c>
      <c r="J14365" s="1" t="str">
        <f t="shared" si="2097"/>
        <v>Fluid (stream)</v>
      </c>
      <c r="K14365" s="1" t="str">
        <f t="shared" si="2098"/>
        <v>Untreated Water</v>
      </c>
      <c r="O14365">
        <v>2.5000000000000001E-2</v>
      </c>
      <c r="P14365">
        <v>110</v>
      </c>
      <c r="Q14365">
        <v>6.8</v>
      </c>
    </row>
    <row r="14366" spans="1:17" hidden="1" x14ac:dyDescent="0.3">
      <c r="A14366" t="s">
        <v>55445</v>
      </c>
      <c r="B14366" t="s">
        <v>55446</v>
      </c>
      <c r="C14366" s="1" t="str">
        <f t="shared" si="2099"/>
        <v>21:0763</v>
      </c>
      <c r="D14366" s="1" t="str">
        <f t="shared" si="2096"/>
        <v>21:0219</v>
      </c>
      <c r="E14366" t="s">
        <v>55447</v>
      </c>
      <c r="F14366" t="s">
        <v>55448</v>
      </c>
      <c r="H14366">
        <v>62.6902057</v>
      </c>
      <c r="I14366">
        <v>-131.1897128</v>
      </c>
      <c r="J14366" s="1" t="str">
        <f t="shared" si="2097"/>
        <v>Fluid (stream)</v>
      </c>
      <c r="K14366" s="1" t="str">
        <f t="shared" si="2098"/>
        <v>Untreated Water</v>
      </c>
      <c r="O14366">
        <v>2.5000000000000001E-2</v>
      </c>
      <c r="P14366">
        <v>120</v>
      </c>
      <c r="Q14366">
        <v>6.7</v>
      </c>
    </row>
    <row r="14367" spans="1:17" hidden="1" x14ac:dyDescent="0.3">
      <c r="A14367" t="s">
        <v>55449</v>
      </c>
      <c r="B14367" t="s">
        <v>55450</v>
      </c>
      <c r="C14367" s="1" t="str">
        <f t="shared" si="2099"/>
        <v>21:0763</v>
      </c>
      <c r="D14367" s="1" t="str">
        <f t="shared" si="2096"/>
        <v>21:0219</v>
      </c>
      <c r="E14367" t="s">
        <v>55451</v>
      </c>
      <c r="F14367" t="s">
        <v>55452</v>
      </c>
      <c r="H14367">
        <v>62.681778100000002</v>
      </c>
      <c r="I14367">
        <v>-131.1865502</v>
      </c>
      <c r="J14367" s="1" t="str">
        <f t="shared" si="2097"/>
        <v>Fluid (stream)</v>
      </c>
      <c r="K14367" s="1" t="str">
        <f t="shared" si="2098"/>
        <v>Untreated Water</v>
      </c>
      <c r="O14367">
        <v>2.5000000000000001E-2</v>
      </c>
      <c r="P14367">
        <v>130</v>
      </c>
      <c r="Q14367">
        <v>7.1</v>
      </c>
    </row>
    <row r="14368" spans="1:17" hidden="1" x14ac:dyDescent="0.3">
      <c r="A14368" t="s">
        <v>55453</v>
      </c>
      <c r="B14368" t="s">
        <v>55454</v>
      </c>
      <c r="C14368" s="1" t="str">
        <f t="shared" si="2099"/>
        <v>21:0763</v>
      </c>
      <c r="D14368" s="1" t="str">
        <f t="shared" si="2096"/>
        <v>21:0219</v>
      </c>
      <c r="E14368" t="s">
        <v>55455</v>
      </c>
      <c r="F14368" t="s">
        <v>55456</v>
      </c>
      <c r="H14368">
        <v>62.655462999999997</v>
      </c>
      <c r="I14368">
        <v>-131.28413130000001</v>
      </c>
      <c r="J14368" s="1" t="str">
        <f t="shared" si="2097"/>
        <v>Fluid (stream)</v>
      </c>
      <c r="K14368" s="1" t="str">
        <f t="shared" si="2098"/>
        <v>Untreated Water</v>
      </c>
      <c r="O14368">
        <v>2.5000000000000001E-2</v>
      </c>
      <c r="P14368">
        <v>170</v>
      </c>
      <c r="Q14368">
        <v>7.2</v>
      </c>
    </row>
    <row r="14369" spans="1:17" hidden="1" x14ac:dyDescent="0.3">
      <c r="A14369" t="s">
        <v>55457</v>
      </c>
      <c r="B14369" t="s">
        <v>55458</v>
      </c>
      <c r="C14369" s="1" t="str">
        <f t="shared" si="2099"/>
        <v>21:0763</v>
      </c>
      <c r="D14369" s="1" t="str">
        <f t="shared" si="2096"/>
        <v>21:0219</v>
      </c>
      <c r="E14369" t="s">
        <v>55459</v>
      </c>
      <c r="F14369" t="s">
        <v>55460</v>
      </c>
      <c r="H14369">
        <v>62.655281199999997</v>
      </c>
      <c r="I14369">
        <v>-131.2941515</v>
      </c>
      <c r="J14369" s="1" t="str">
        <f t="shared" si="2097"/>
        <v>Fluid (stream)</v>
      </c>
      <c r="K14369" s="1" t="str">
        <f t="shared" si="2098"/>
        <v>Untreated Water</v>
      </c>
      <c r="O14369">
        <v>2.5000000000000001E-2</v>
      </c>
      <c r="P14369">
        <v>120</v>
      </c>
      <c r="Q14369">
        <v>7</v>
      </c>
    </row>
    <row r="14370" spans="1:17" hidden="1" x14ac:dyDescent="0.3">
      <c r="A14370" t="s">
        <v>55461</v>
      </c>
      <c r="B14370" t="s">
        <v>55462</v>
      </c>
      <c r="C14370" s="1" t="str">
        <f t="shared" si="2099"/>
        <v>21:0763</v>
      </c>
      <c r="D14370" s="1" t="str">
        <f t="shared" si="2096"/>
        <v>21:0219</v>
      </c>
      <c r="E14370" t="s">
        <v>55463</v>
      </c>
      <c r="F14370" t="s">
        <v>55464</v>
      </c>
      <c r="H14370">
        <v>62.643186900000003</v>
      </c>
      <c r="I14370">
        <v>-131.34814969999999</v>
      </c>
      <c r="J14370" s="1" t="str">
        <f t="shared" si="2097"/>
        <v>Fluid (stream)</v>
      </c>
      <c r="K14370" s="1" t="str">
        <f t="shared" si="2098"/>
        <v>Untreated Water</v>
      </c>
      <c r="O14370">
        <v>2.5000000000000001E-2</v>
      </c>
      <c r="P14370">
        <v>150</v>
      </c>
      <c r="Q14370">
        <v>5.3</v>
      </c>
    </row>
    <row r="14371" spans="1:17" hidden="1" x14ac:dyDescent="0.3">
      <c r="A14371" t="s">
        <v>55465</v>
      </c>
      <c r="B14371" t="s">
        <v>55466</v>
      </c>
      <c r="C14371" s="1" t="str">
        <f t="shared" si="2099"/>
        <v>21:0763</v>
      </c>
      <c r="D14371" s="1" t="str">
        <f t="shared" si="2096"/>
        <v>21:0219</v>
      </c>
      <c r="E14371" t="s">
        <v>55467</v>
      </c>
      <c r="F14371" t="s">
        <v>55468</v>
      </c>
      <c r="H14371">
        <v>62.642244499999997</v>
      </c>
      <c r="I14371">
        <v>-131.2928714</v>
      </c>
      <c r="J14371" s="1" t="str">
        <f t="shared" si="2097"/>
        <v>Fluid (stream)</v>
      </c>
      <c r="K14371" s="1" t="str">
        <f t="shared" si="2098"/>
        <v>Untreated Water</v>
      </c>
      <c r="O14371">
        <v>2.5000000000000001E-2</v>
      </c>
      <c r="P14371">
        <v>180</v>
      </c>
      <c r="Q14371">
        <v>7.3</v>
      </c>
    </row>
    <row r="14372" spans="1:17" hidden="1" x14ac:dyDescent="0.3">
      <c r="A14372" t="s">
        <v>55469</v>
      </c>
      <c r="B14372" t="s">
        <v>55470</v>
      </c>
      <c r="C14372" s="1" t="str">
        <f t="shared" si="2099"/>
        <v>21:0763</v>
      </c>
      <c r="D14372" s="1" t="str">
        <f t="shared" si="2096"/>
        <v>21:0219</v>
      </c>
      <c r="E14372" t="s">
        <v>55471</v>
      </c>
      <c r="F14372" t="s">
        <v>55472</v>
      </c>
      <c r="H14372">
        <v>62.815944100000003</v>
      </c>
      <c r="I14372">
        <v>-131.50675039999999</v>
      </c>
      <c r="J14372" s="1" t="str">
        <f t="shared" si="2097"/>
        <v>Fluid (stream)</v>
      </c>
      <c r="K14372" s="1" t="str">
        <f t="shared" si="2098"/>
        <v>Untreated Water</v>
      </c>
      <c r="O14372">
        <v>0.14000000000000001</v>
      </c>
      <c r="P14372">
        <v>250</v>
      </c>
      <c r="Q14372">
        <v>7.2</v>
      </c>
    </row>
    <row r="14373" spans="1:17" hidden="1" x14ac:dyDescent="0.3">
      <c r="A14373" t="s">
        <v>55473</v>
      </c>
      <c r="B14373" t="s">
        <v>55474</v>
      </c>
      <c r="C14373" s="1" t="str">
        <f t="shared" si="2099"/>
        <v>21:0763</v>
      </c>
      <c r="D14373" s="1" t="str">
        <f t="shared" si="2096"/>
        <v>21:0219</v>
      </c>
      <c r="E14373" t="s">
        <v>55475</v>
      </c>
      <c r="F14373" t="s">
        <v>55476</v>
      </c>
      <c r="H14373">
        <v>62.827934399999997</v>
      </c>
      <c r="I14373">
        <v>-131.54321820000001</v>
      </c>
      <c r="J14373" s="1" t="str">
        <f t="shared" si="2097"/>
        <v>Fluid (stream)</v>
      </c>
      <c r="K14373" s="1" t="str">
        <f t="shared" si="2098"/>
        <v>Untreated Water</v>
      </c>
      <c r="O14373">
        <v>0.11</v>
      </c>
      <c r="P14373">
        <v>180</v>
      </c>
      <c r="Q14373">
        <v>6.9</v>
      </c>
    </row>
    <row r="14374" spans="1:17" hidden="1" x14ac:dyDescent="0.3">
      <c r="A14374" t="s">
        <v>55477</v>
      </c>
      <c r="B14374" t="s">
        <v>55478</v>
      </c>
      <c r="C14374" s="1" t="str">
        <f t="shared" si="2099"/>
        <v>21:0763</v>
      </c>
      <c r="D14374" s="1" t="str">
        <f t="shared" si="2096"/>
        <v>21:0219</v>
      </c>
      <c r="E14374" t="s">
        <v>55479</v>
      </c>
      <c r="F14374" t="s">
        <v>55480</v>
      </c>
      <c r="H14374">
        <v>62.847906899999998</v>
      </c>
      <c r="I14374">
        <v>-131.54229240000001</v>
      </c>
      <c r="J14374" s="1" t="str">
        <f t="shared" si="2097"/>
        <v>Fluid (stream)</v>
      </c>
      <c r="K14374" s="1" t="str">
        <f t="shared" si="2098"/>
        <v>Untreated Water</v>
      </c>
      <c r="O14374">
        <v>2.5000000000000001E-2</v>
      </c>
      <c r="P14374">
        <v>160</v>
      </c>
      <c r="Q14374">
        <v>6.5</v>
      </c>
    </row>
    <row r="14375" spans="1:17" hidden="1" x14ac:dyDescent="0.3">
      <c r="A14375" t="s">
        <v>55481</v>
      </c>
      <c r="B14375" t="s">
        <v>55482</v>
      </c>
      <c r="C14375" s="1" t="str">
        <f t="shared" si="2099"/>
        <v>21:0763</v>
      </c>
      <c r="D14375" s="1" t="str">
        <f t="shared" si="2096"/>
        <v>21:0219</v>
      </c>
      <c r="E14375" t="s">
        <v>55483</v>
      </c>
      <c r="F14375" t="s">
        <v>55484</v>
      </c>
      <c r="H14375">
        <v>62.871401499999997</v>
      </c>
      <c r="I14375">
        <v>-131.54576130000001</v>
      </c>
      <c r="J14375" s="1" t="str">
        <f t="shared" si="2097"/>
        <v>Fluid (stream)</v>
      </c>
      <c r="K14375" s="1" t="str">
        <f t="shared" si="2098"/>
        <v>Untreated Water</v>
      </c>
      <c r="O14375">
        <v>0.08</v>
      </c>
      <c r="P14375">
        <v>170</v>
      </c>
      <c r="Q14375">
        <v>3.9</v>
      </c>
    </row>
    <row r="14376" spans="1:17" hidden="1" x14ac:dyDescent="0.3">
      <c r="A14376" t="s">
        <v>55485</v>
      </c>
      <c r="B14376" t="s">
        <v>55486</v>
      </c>
      <c r="C14376" s="1" t="str">
        <f t="shared" si="2099"/>
        <v>21:0763</v>
      </c>
      <c r="D14376" s="1" t="str">
        <f t="shared" si="2096"/>
        <v>21:0219</v>
      </c>
      <c r="E14376" t="s">
        <v>55487</v>
      </c>
      <c r="F14376" t="s">
        <v>55488</v>
      </c>
      <c r="H14376">
        <v>62.911324499999999</v>
      </c>
      <c r="I14376">
        <v>-131.57281979999999</v>
      </c>
      <c r="J14376" s="1" t="str">
        <f t="shared" si="2097"/>
        <v>Fluid (stream)</v>
      </c>
      <c r="K14376" s="1" t="str">
        <f t="shared" si="2098"/>
        <v>Untreated Water</v>
      </c>
      <c r="O14376">
        <v>0.11</v>
      </c>
      <c r="P14376">
        <v>150</v>
      </c>
      <c r="Q14376">
        <v>7.6</v>
      </c>
    </row>
    <row r="14377" spans="1:17" hidden="1" x14ac:dyDescent="0.3">
      <c r="A14377" t="s">
        <v>55489</v>
      </c>
      <c r="B14377" t="s">
        <v>55490</v>
      </c>
      <c r="C14377" s="1" t="str">
        <f t="shared" si="2099"/>
        <v>21:0763</v>
      </c>
      <c r="D14377" s="1" t="str">
        <f t="shared" si="2096"/>
        <v>21:0219</v>
      </c>
      <c r="E14377" t="s">
        <v>55491</v>
      </c>
      <c r="F14377" t="s">
        <v>55492</v>
      </c>
      <c r="H14377">
        <v>62.885855900000003</v>
      </c>
      <c r="I14377">
        <v>-131.61320850000001</v>
      </c>
      <c r="J14377" s="1" t="str">
        <f t="shared" si="2097"/>
        <v>Fluid (stream)</v>
      </c>
      <c r="K14377" s="1" t="str">
        <f t="shared" si="2098"/>
        <v>Untreated Water</v>
      </c>
      <c r="O14377">
        <v>2.5000000000000001E-2</v>
      </c>
      <c r="P14377">
        <v>150</v>
      </c>
      <c r="Q14377">
        <v>6.7</v>
      </c>
    </row>
    <row r="14378" spans="1:17" hidden="1" x14ac:dyDescent="0.3">
      <c r="A14378" t="s">
        <v>55493</v>
      </c>
      <c r="B14378" t="s">
        <v>55494</v>
      </c>
      <c r="C14378" s="1" t="str">
        <f t="shared" si="2099"/>
        <v>21:0763</v>
      </c>
      <c r="D14378" s="1" t="str">
        <f t="shared" si="2096"/>
        <v>21:0219</v>
      </c>
      <c r="E14378" t="s">
        <v>55495</v>
      </c>
      <c r="F14378" t="s">
        <v>55496</v>
      </c>
      <c r="H14378">
        <v>62.900319799999998</v>
      </c>
      <c r="I14378">
        <v>-131.65095740000001</v>
      </c>
      <c r="J14378" s="1" t="str">
        <f t="shared" si="2097"/>
        <v>Fluid (stream)</v>
      </c>
      <c r="K14378" s="1" t="str">
        <f t="shared" si="2098"/>
        <v>Untreated Water</v>
      </c>
      <c r="O14378">
        <v>0.08</v>
      </c>
      <c r="P14378">
        <v>210</v>
      </c>
      <c r="Q14378">
        <v>4.4000000000000004</v>
      </c>
    </row>
    <row r="14379" spans="1:17" hidden="1" x14ac:dyDescent="0.3">
      <c r="A14379" t="s">
        <v>55497</v>
      </c>
      <c r="B14379" t="s">
        <v>55498</v>
      </c>
      <c r="C14379" s="1" t="str">
        <f t="shared" si="2099"/>
        <v>21:0763</v>
      </c>
      <c r="D14379" s="1" t="str">
        <f t="shared" si="2096"/>
        <v>21:0219</v>
      </c>
      <c r="E14379" t="s">
        <v>55499</v>
      </c>
      <c r="F14379" t="s">
        <v>55500</v>
      </c>
      <c r="H14379">
        <v>62.917464799999998</v>
      </c>
      <c r="I14379">
        <v>-131.66383429999999</v>
      </c>
      <c r="J14379" s="1" t="str">
        <f t="shared" si="2097"/>
        <v>Fluid (stream)</v>
      </c>
      <c r="K14379" s="1" t="str">
        <f t="shared" si="2098"/>
        <v>Untreated Water</v>
      </c>
      <c r="O14379">
        <v>2.5000000000000001E-2</v>
      </c>
      <c r="P14379">
        <v>200</v>
      </c>
      <c r="Q14379">
        <v>7</v>
      </c>
    </row>
    <row r="14380" spans="1:17" hidden="1" x14ac:dyDescent="0.3">
      <c r="A14380" t="s">
        <v>55501</v>
      </c>
      <c r="B14380" t="s">
        <v>55502</v>
      </c>
      <c r="C14380" s="1" t="str">
        <f t="shared" si="2099"/>
        <v>21:0763</v>
      </c>
      <c r="D14380" s="1" t="str">
        <f t="shared" si="2096"/>
        <v>21:0219</v>
      </c>
      <c r="E14380" t="s">
        <v>55503</v>
      </c>
      <c r="F14380" t="s">
        <v>55504</v>
      </c>
      <c r="H14380">
        <v>62.876726300000001</v>
      </c>
      <c r="I14380">
        <v>-131.6576014</v>
      </c>
      <c r="J14380" s="1" t="str">
        <f t="shared" si="2097"/>
        <v>Fluid (stream)</v>
      </c>
      <c r="K14380" s="1" t="str">
        <f t="shared" si="2098"/>
        <v>Untreated Water</v>
      </c>
      <c r="O14380">
        <v>2.5000000000000001E-2</v>
      </c>
      <c r="P14380">
        <v>100</v>
      </c>
      <c r="Q14380">
        <v>6.6</v>
      </c>
    </row>
    <row r="14381" spans="1:17" hidden="1" x14ac:dyDescent="0.3">
      <c r="A14381" t="s">
        <v>55505</v>
      </c>
      <c r="B14381" t="s">
        <v>55506</v>
      </c>
      <c r="C14381" s="1" t="str">
        <f t="shared" si="2099"/>
        <v>21:0763</v>
      </c>
      <c r="D14381" s="1" t="str">
        <f t="shared" si="2096"/>
        <v>21:0219</v>
      </c>
      <c r="E14381" t="s">
        <v>55503</v>
      </c>
      <c r="F14381" t="s">
        <v>55507</v>
      </c>
      <c r="H14381">
        <v>62.876726300000001</v>
      </c>
      <c r="I14381">
        <v>-131.6576014</v>
      </c>
      <c r="J14381" s="1" t="str">
        <f t="shared" si="2097"/>
        <v>Fluid (stream)</v>
      </c>
      <c r="K14381" s="1" t="str">
        <f t="shared" si="2098"/>
        <v>Untreated Water</v>
      </c>
      <c r="O14381">
        <v>2.5000000000000001E-2</v>
      </c>
      <c r="P14381">
        <v>70</v>
      </c>
      <c r="Q14381">
        <v>6.7</v>
      </c>
    </row>
    <row r="14382" spans="1:17" hidden="1" x14ac:dyDescent="0.3">
      <c r="A14382" t="s">
        <v>55508</v>
      </c>
      <c r="B14382" t="s">
        <v>55509</v>
      </c>
      <c r="C14382" s="1" t="str">
        <f t="shared" si="2099"/>
        <v>21:0763</v>
      </c>
      <c r="D14382" s="1" t="str">
        <f t="shared" si="2096"/>
        <v>21:0219</v>
      </c>
      <c r="E14382" t="s">
        <v>55510</v>
      </c>
      <c r="F14382" t="s">
        <v>55511</v>
      </c>
      <c r="H14382">
        <v>62.873965400000003</v>
      </c>
      <c r="I14382">
        <v>-131.69183340000001</v>
      </c>
      <c r="J14382" s="1" t="str">
        <f t="shared" si="2097"/>
        <v>Fluid (stream)</v>
      </c>
      <c r="K14382" s="1" t="str">
        <f t="shared" si="2098"/>
        <v>Untreated Water</v>
      </c>
      <c r="O14382">
        <v>2.5000000000000001E-2</v>
      </c>
      <c r="P14382">
        <v>80</v>
      </c>
      <c r="Q14382">
        <v>6.7</v>
      </c>
    </row>
    <row r="14383" spans="1:17" hidden="1" x14ac:dyDescent="0.3">
      <c r="A14383" t="s">
        <v>55512</v>
      </c>
      <c r="B14383" t="s">
        <v>55513</v>
      </c>
      <c r="C14383" s="1" t="str">
        <f t="shared" si="2099"/>
        <v>21:0763</v>
      </c>
      <c r="D14383" s="1" t="str">
        <f t="shared" si="2096"/>
        <v>21:0219</v>
      </c>
      <c r="E14383" t="s">
        <v>55514</v>
      </c>
      <c r="F14383" t="s">
        <v>55515</v>
      </c>
      <c r="H14383">
        <v>62.879083999999999</v>
      </c>
      <c r="I14383">
        <v>-131.7472325</v>
      </c>
      <c r="J14383" s="1" t="str">
        <f t="shared" si="2097"/>
        <v>Fluid (stream)</v>
      </c>
      <c r="K14383" s="1" t="str">
        <f t="shared" si="2098"/>
        <v>Untreated Water</v>
      </c>
      <c r="O14383">
        <v>2.5000000000000001E-2</v>
      </c>
      <c r="P14383">
        <v>80</v>
      </c>
      <c r="Q14383">
        <v>7</v>
      </c>
    </row>
    <row r="14384" spans="1:17" hidden="1" x14ac:dyDescent="0.3">
      <c r="A14384" t="s">
        <v>55516</v>
      </c>
      <c r="B14384" t="s">
        <v>55517</v>
      </c>
      <c r="C14384" s="1" t="str">
        <f t="shared" si="2099"/>
        <v>21:0763</v>
      </c>
      <c r="D14384" s="1" t="str">
        <f>HYPERLINK("http://geochem.nrcan.gc.ca/cdogs/content/svy/svy_e.htm", "")</f>
        <v/>
      </c>
      <c r="G14384" s="1" t="str">
        <f>HYPERLINK("http://geochem.nrcan.gc.ca/cdogs/content/cr_/cr_00087_e.htm", "87")</f>
        <v>87</v>
      </c>
      <c r="J14384" t="s">
        <v>11453</v>
      </c>
      <c r="K14384" t="s">
        <v>11454</v>
      </c>
      <c r="O14384">
        <v>0.47</v>
      </c>
      <c r="P14384">
        <v>90</v>
      </c>
      <c r="Q14384">
        <v>7.2</v>
      </c>
    </row>
    <row r="14385" spans="1:17" hidden="1" x14ac:dyDescent="0.3">
      <c r="A14385" t="s">
        <v>55518</v>
      </c>
      <c r="B14385" t="s">
        <v>55519</v>
      </c>
      <c r="C14385" s="1" t="str">
        <f t="shared" si="2099"/>
        <v>21:0763</v>
      </c>
      <c r="D14385" s="1" t="str">
        <f t="shared" ref="D14385:D14413" si="2100">HYPERLINK("http://geochem.nrcan.gc.ca/cdogs/content/svy/svy210219_e.htm", "21:0219")</f>
        <v>21:0219</v>
      </c>
      <c r="E14385" t="s">
        <v>55520</v>
      </c>
      <c r="F14385" t="s">
        <v>55521</v>
      </c>
      <c r="H14385">
        <v>62.864519999999999</v>
      </c>
      <c r="I14385">
        <v>-131.79446279999999</v>
      </c>
      <c r="J14385" s="1" t="str">
        <f t="shared" ref="J14385:J14413" si="2101">HYPERLINK("http://geochem.nrcan.gc.ca/cdogs/content/kwd/kwd020018_e.htm", "Fluid (stream)")</f>
        <v>Fluid (stream)</v>
      </c>
      <c r="K14385" s="1" t="str">
        <f t="shared" ref="K14385:K14413" si="2102">HYPERLINK("http://geochem.nrcan.gc.ca/cdogs/content/kwd/kwd080007_e.htm", "Untreated Water")</f>
        <v>Untreated Water</v>
      </c>
      <c r="O14385">
        <v>0.05</v>
      </c>
      <c r="P14385">
        <v>120</v>
      </c>
      <c r="Q14385">
        <v>7.1</v>
      </c>
    </row>
    <row r="14386" spans="1:17" hidden="1" x14ac:dyDescent="0.3">
      <c r="A14386" t="s">
        <v>55522</v>
      </c>
      <c r="B14386" t="s">
        <v>55523</v>
      </c>
      <c r="C14386" s="1" t="str">
        <f t="shared" si="2099"/>
        <v>21:0763</v>
      </c>
      <c r="D14386" s="1" t="str">
        <f t="shared" si="2100"/>
        <v>21:0219</v>
      </c>
      <c r="E14386" t="s">
        <v>55524</v>
      </c>
      <c r="F14386" t="s">
        <v>55525</v>
      </c>
      <c r="H14386">
        <v>62.850190699999999</v>
      </c>
      <c r="I14386">
        <v>-131.84347869999999</v>
      </c>
      <c r="J14386" s="1" t="str">
        <f t="shared" si="2101"/>
        <v>Fluid (stream)</v>
      </c>
      <c r="K14386" s="1" t="str">
        <f t="shared" si="2102"/>
        <v>Untreated Water</v>
      </c>
      <c r="O14386">
        <v>2.5000000000000001E-2</v>
      </c>
      <c r="P14386">
        <v>130</v>
      </c>
      <c r="Q14386">
        <v>6.6</v>
      </c>
    </row>
    <row r="14387" spans="1:17" hidden="1" x14ac:dyDescent="0.3">
      <c r="A14387" t="s">
        <v>55526</v>
      </c>
      <c r="B14387" t="s">
        <v>55527</v>
      </c>
      <c r="C14387" s="1" t="str">
        <f t="shared" si="2099"/>
        <v>21:0763</v>
      </c>
      <c r="D14387" s="1" t="str">
        <f t="shared" si="2100"/>
        <v>21:0219</v>
      </c>
      <c r="E14387" t="s">
        <v>55528</v>
      </c>
      <c r="F14387" t="s">
        <v>55529</v>
      </c>
      <c r="H14387">
        <v>62.886457800000002</v>
      </c>
      <c r="I14387">
        <v>-131.8172734</v>
      </c>
      <c r="J14387" s="1" t="str">
        <f t="shared" si="2101"/>
        <v>Fluid (stream)</v>
      </c>
      <c r="K14387" s="1" t="str">
        <f t="shared" si="2102"/>
        <v>Untreated Water</v>
      </c>
      <c r="O14387">
        <v>2.5000000000000001E-2</v>
      </c>
      <c r="P14387">
        <v>140</v>
      </c>
      <c r="Q14387">
        <v>7</v>
      </c>
    </row>
    <row r="14388" spans="1:17" hidden="1" x14ac:dyDescent="0.3">
      <c r="A14388" t="s">
        <v>55530</v>
      </c>
      <c r="B14388" t="s">
        <v>55531</v>
      </c>
      <c r="C14388" s="1" t="str">
        <f t="shared" si="2099"/>
        <v>21:0763</v>
      </c>
      <c r="D14388" s="1" t="str">
        <f t="shared" si="2100"/>
        <v>21:0219</v>
      </c>
      <c r="E14388" t="s">
        <v>55532</v>
      </c>
      <c r="F14388" t="s">
        <v>55533</v>
      </c>
      <c r="H14388">
        <v>62.905370300000001</v>
      </c>
      <c r="I14388">
        <v>-131.79173650000001</v>
      </c>
      <c r="J14388" s="1" t="str">
        <f t="shared" si="2101"/>
        <v>Fluid (stream)</v>
      </c>
      <c r="K14388" s="1" t="str">
        <f t="shared" si="2102"/>
        <v>Untreated Water</v>
      </c>
      <c r="O14388">
        <v>2.5000000000000001E-2</v>
      </c>
      <c r="P14388">
        <v>130</v>
      </c>
      <c r="Q14388">
        <v>7.1</v>
      </c>
    </row>
    <row r="14389" spans="1:17" hidden="1" x14ac:dyDescent="0.3">
      <c r="A14389" t="s">
        <v>55534</v>
      </c>
      <c r="B14389" t="s">
        <v>55535</v>
      </c>
      <c r="C14389" s="1" t="str">
        <f t="shared" si="2099"/>
        <v>21:0763</v>
      </c>
      <c r="D14389" s="1" t="str">
        <f t="shared" si="2100"/>
        <v>21:0219</v>
      </c>
      <c r="E14389" t="s">
        <v>55536</v>
      </c>
      <c r="F14389" t="s">
        <v>55537</v>
      </c>
      <c r="H14389">
        <v>62.9513526</v>
      </c>
      <c r="I14389">
        <v>-131.71326529999999</v>
      </c>
      <c r="J14389" s="1" t="str">
        <f t="shared" si="2101"/>
        <v>Fluid (stream)</v>
      </c>
      <c r="K14389" s="1" t="str">
        <f t="shared" si="2102"/>
        <v>Untreated Water</v>
      </c>
      <c r="O14389">
        <v>2.5000000000000001E-2</v>
      </c>
      <c r="P14389">
        <v>110</v>
      </c>
      <c r="Q14389">
        <v>6.6</v>
      </c>
    </row>
    <row r="14390" spans="1:17" hidden="1" x14ac:dyDescent="0.3">
      <c r="A14390" t="s">
        <v>55538</v>
      </c>
      <c r="B14390" t="s">
        <v>55539</v>
      </c>
      <c r="C14390" s="1" t="str">
        <f t="shared" si="2099"/>
        <v>21:0763</v>
      </c>
      <c r="D14390" s="1" t="str">
        <f t="shared" si="2100"/>
        <v>21:0219</v>
      </c>
      <c r="E14390" t="s">
        <v>55540</v>
      </c>
      <c r="F14390" t="s">
        <v>55541</v>
      </c>
      <c r="H14390">
        <v>62.919619900000001</v>
      </c>
      <c r="I14390">
        <v>-131.86406120000001</v>
      </c>
      <c r="J14390" s="1" t="str">
        <f t="shared" si="2101"/>
        <v>Fluid (stream)</v>
      </c>
      <c r="K14390" s="1" t="str">
        <f t="shared" si="2102"/>
        <v>Untreated Water</v>
      </c>
      <c r="O14390">
        <v>0.06</v>
      </c>
      <c r="P14390">
        <v>100</v>
      </c>
      <c r="Q14390">
        <v>7</v>
      </c>
    </row>
    <row r="14391" spans="1:17" hidden="1" x14ac:dyDescent="0.3">
      <c r="A14391" t="s">
        <v>55542</v>
      </c>
      <c r="B14391" t="s">
        <v>55543</v>
      </c>
      <c r="C14391" s="1" t="str">
        <f t="shared" si="2099"/>
        <v>21:0763</v>
      </c>
      <c r="D14391" s="1" t="str">
        <f t="shared" si="2100"/>
        <v>21:0219</v>
      </c>
      <c r="E14391" t="s">
        <v>55544</v>
      </c>
      <c r="F14391" t="s">
        <v>55545</v>
      </c>
      <c r="H14391">
        <v>62.928375299999999</v>
      </c>
      <c r="I14391">
        <v>-131.87167719999999</v>
      </c>
      <c r="J14391" s="1" t="str">
        <f t="shared" si="2101"/>
        <v>Fluid (stream)</v>
      </c>
      <c r="K14391" s="1" t="str">
        <f t="shared" si="2102"/>
        <v>Untreated Water</v>
      </c>
      <c r="O14391">
        <v>2.5000000000000001E-2</v>
      </c>
      <c r="P14391">
        <v>200</v>
      </c>
      <c r="Q14391">
        <v>7.1</v>
      </c>
    </row>
    <row r="14392" spans="1:17" hidden="1" x14ac:dyDescent="0.3">
      <c r="A14392" t="s">
        <v>55546</v>
      </c>
      <c r="B14392" t="s">
        <v>55547</v>
      </c>
      <c r="C14392" s="1" t="str">
        <f t="shared" si="2099"/>
        <v>21:0763</v>
      </c>
      <c r="D14392" s="1" t="str">
        <f t="shared" si="2100"/>
        <v>21:0219</v>
      </c>
      <c r="E14392" t="s">
        <v>55548</v>
      </c>
      <c r="F14392" t="s">
        <v>55549</v>
      </c>
      <c r="H14392">
        <v>62.931719399999999</v>
      </c>
      <c r="I14392">
        <v>-131.85562530000001</v>
      </c>
      <c r="J14392" s="1" t="str">
        <f t="shared" si="2101"/>
        <v>Fluid (stream)</v>
      </c>
      <c r="K14392" s="1" t="str">
        <f t="shared" si="2102"/>
        <v>Untreated Water</v>
      </c>
      <c r="O14392">
        <v>2.5000000000000001E-2</v>
      </c>
      <c r="P14392">
        <v>110</v>
      </c>
      <c r="Q14392">
        <v>6.5</v>
      </c>
    </row>
    <row r="14393" spans="1:17" hidden="1" x14ac:dyDescent="0.3">
      <c r="A14393" t="s">
        <v>55550</v>
      </c>
      <c r="B14393" t="s">
        <v>55551</v>
      </c>
      <c r="C14393" s="1" t="str">
        <f t="shared" si="2099"/>
        <v>21:0763</v>
      </c>
      <c r="D14393" s="1" t="str">
        <f t="shared" si="2100"/>
        <v>21:0219</v>
      </c>
      <c r="E14393" t="s">
        <v>55552</v>
      </c>
      <c r="F14393" t="s">
        <v>55553</v>
      </c>
      <c r="H14393">
        <v>62.950756699999999</v>
      </c>
      <c r="I14393">
        <v>-131.87355740000001</v>
      </c>
      <c r="J14393" s="1" t="str">
        <f t="shared" si="2101"/>
        <v>Fluid (stream)</v>
      </c>
      <c r="K14393" s="1" t="str">
        <f t="shared" si="2102"/>
        <v>Untreated Water</v>
      </c>
      <c r="O14393">
        <v>0.06</v>
      </c>
      <c r="P14393">
        <v>220</v>
      </c>
      <c r="Q14393">
        <v>7.5</v>
      </c>
    </row>
    <row r="14394" spans="1:17" hidden="1" x14ac:dyDescent="0.3">
      <c r="A14394" t="s">
        <v>55554</v>
      </c>
      <c r="B14394" t="s">
        <v>55555</v>
      </c>
      <c r="C14394" s="1" t="str">
        <f t="shared" si="2099"/>
        <v>21:0763</v>
      </c>
      <c r="D14394" s="1" t="str">
        <f t="shared" si="2100"/>
        <v>21:0219</v>
      </c>
      <c r="E14394" t="s">
        <v>55556</v>
      </c>
      <c r="F14394" t="s">
        <v>55557</v>
      </c>
      <c r="H14394">
        <v>62.952509800000001</v>
      </c>
      <c r="I14394">
        <v>-131.87436080000001</v>
      </c>
      <c r="J14394" s="1" t="str">
        <f t="shared" si="2101"/>
        <v>Fluid (stream)</v>
      </c>
      <c r="K14394" s="1" t="str">
        <f t="shared" si="2102"/>
        <v>Untreated Water</v>
      </c>
      <c r="O14394">
        <v>0.53</v>
      </c>
      <c r="P14394">
        <v>210</v>
      </c>
      <c r="Q14394">
        <v>7.6</v>
      </c>
    </row>
    <row r="14395" spans="1:17" hidden="1" x14ac:dyDescent="0.3">
      <c r="A14395" t="s">
        <v>55558</v>
      </c>
      <c r="B14395" t="s">
        <v>55559</v>
      </c>
      <c r="C14395" s="1" t="str">
        <f t="shared" si="2099"/>
        <v>21:0763</v>
      </c>
      <c r="D14395" s="1" t="str">
        <f t="shared" si="2100"/>
        <v>21:0219</v>
      </c>
      <c r="E14395" t="s">
        <v>55560</v>
      </c>
      <c r="F14395" t="s">
        <v>55561</v>
      </c>
      <c r="H14395">
        <v>62.953690999999999</v>
      </c>
      <c r="I14395">
        <v>-131.9455499</v>
      </c>
      <c r="J14395" s="1" t="str">
        <f t="shared" si="2101"/>
        <v>Fluid (stream)</v>
      </c>
      <c r="K14395" s="1" t="str">
        <f t="shared" si="2102"/>
        <v>Untreated Water</v>
      </c>
      <c r="O14395">
        <v>0.22</v>
      </c>
      <c r="P14395">
        <v>200</v>
      </c>
      <c r="Q14395">
        <v>7.2</v>
      </c>
    </row>
    <row r="14396" spans="1:17" hidden="1" x14ac:dyDescent="0.3">
      <c r="A14396" t="s">
        <v>55562</v>
      </c>
      <c r="B14396" t="s">
        <v>55563</v>
      </c>
      <c r="C14396" s="1" t="str">
        <f t="shared" si="2099"/>
        <v>21:0763</v>
      </c>
      <c r="D14396" s="1" t="str">
        <f t="shared" si="2100"/>
        <v>21:0219</v>
      </c>
      <c r="E14396" t="s">
        <v>55564</v>
      </c>
      <c r="F14396" t="s">
        <v>55565</v>
      </c>
      <c r="H14396">
        <v>62.990985700000003</v>
      </c>
      <c r="I14396">
        <v>-131.93263899999999</v>
      </c>
      <c r="J14396" s="1" t="str">
        <f t="shared" si="2101"/>
        <v>Fluid (stream)</v>
      </c>
      <c r="K14396" s="1" t="str">
        <f t="shared" si="2102"/>
        <v>Untreated Water</v>
      </c>
      <c r="O14396">
        <v>0.25</v>
      </c>
      <c r="P14396">
        <v>90</v>
      </c>
      <c r="Q14396">
        <v>7.5</v>
      </c>
    </row>
    <row r="14397" spans="1:17" hidden="1" x14ac:dyDescent="0.3">
      <c r="A14397" t="s">
        <v>55566</v>
      </c>
      <c r="B14397" t="s">
        <v>55567</v>
      </c>
      <c r="C14397" s="1" t="str">
        <f t="shared" si="2099"/>
        <v>21:0763</v>
      </c>
      <c r="D14397" s="1" t="str">
        <f t="shared" si="2100"/>
        <v>21:0219</v>
      </c>
      <c r="E14397" t="s">
        <v>55564</v>
      </c>
      <c r="F14397" t="s">
        <v>55568</v>
      </c>
      <c r="H14397">
        <v>62.990985700000003</v>
      </c>
      <c r="I14397">
        <v>-131.93263899999999</v>
      </c>
      <c r="J14397" s="1" t="str">
        <f t="shared" si="2101"/>
        <v>Fluid (stream)</v>
      </c>
      <c r="K14397" s="1" t="str">
        <f t="shared" si="2102"/>
        <v>Untreated Water</v>
      </c>
      <c r="O14397">
        <v>0.25</v>
      </c>
      <c r="P14397">
        <v>80</v>
      </c>
      <c r="Q14397">
        <v>8</v>
      </c>
    </row>
    <row r="14398" spans="1:17" hidden="1" x14ac:dyDescent="0.3">
      <c r="A14398" t="s">
        <v>55569</v>
      </c>
      <c r="B14398" t="s">
        <v>55570</v>
      </c>
      <c r="C14398" s="1" t="str">
        <f t="shared" si="2099"/>
        <v>21:0763</v>
      </c>
      <c r="D14398" s="1" t="str">
        <f t="shared" si="2100"/>
        <v>21:0219</v>
      </c>
      <c r="E14398" t="s">
        <v>55571</v>
      </c>
      <c r="F14398" t="s">
        <v>55572</v>
      </c>
      <c r="H14398">
        <v>62.986268899999999</v>
      </c>
      <c r="I14398">
        <v>-131.95122280000001</v>
      </c>
      <c r="J14398" s="1" t="str">
        <f t="shared" si="2101"/>
        <v>Fluid (stream)</v>
      </c>
      <c r="K14398" s="1" t="str">
        <f t="shared" si="2102"/>
        <v>Untreated Water</v>
      </c>
      <c r="O14398">
        <v>0.33</v>
      </c>
      <c r="P14398">
        <v>90</v>
      </c>
      <c r="Q14398">
        <v>7.5</v>
      </c>
    </row>
    <row r="14399" spans="1:17" hidden="1" x14ac:dyDescent="0.3">
      <c r="A14399" t="s">
        <v>55573</v>
      </c>
      <c r="B14399" t="s">
        <v>55574</v>
      </c>
      <c r="C14399" s="1" t="str">
        <f t="shared" si="2099"/>
        <v>21:0763</v>
      </c>
      <c r="D14399" s="1" t="str">
        <f t="shared" si="2100"/>
        <v>21:0219</v>
      </c>
      <c r="E14399" t="s">
        <v>55575</v>
      </c>
      <c r="F14399" t="s">
        <v>55576</v>
      </c>
      <c r="H14399">
        <v>62.951732300000003</v>
      </c>
      <c r="I14399">
        <v>-131.97638069999999</v>
      </c>
      <c r="J14399" s="1" t="str">
        <f t="shared" si="2101"/>
        <v>Fluid (stream)</v>
      </c>
      <c r="K14399" s="1" t="str">
        <f t="shared" si="2102"/>
        <v>Untreated Water</v>
      </c>
      <c r="O14399">
        <v>0.28000000000000003</v>
      </c>
      <c r="P14399">
        <v>80</v>
      </c>
      <c r="Q14399">
        <v>7.6</v>
      </c>
    </row>
    <row r="14400" spans="1:17" hidden="1" x14ac:dyDescent="0.3">
      <c r="A14400" t="s">
        <v>55577</v>
      </c>
      <c r="B14400" t="s">
        <v>55578</v>
      </c>
      <c r="C14400" s="1" t="str">
        <f t="shared" si="2099"/>
        <v>21:0763</v>
      </c>
      <c r="D14400" s="1" t="str">
        <f t="shared" si="2100"/>
        <v>21:0219</v>
      </c>
      <c r="E14400" t="s">
        <v>55579</v>
      </c>
      <c r="F14400" t="s">
        <v>55580</v>
      </c>
      <c r="H14400">
        <v>62.9328553</v>
      </c>
      <c r="I14400">
        <v>-131.99863020000001</v>
      </c>
      <c r="J14400" s="1" t="str">
        <f t="shared" si="2101"/>
        <v>Fluid (stream)</v>
      </c>
      <c r="K14400" s="1" t="str">
        <f t="shared" si="2102"/>
        <v>Untreated Water</v>
      </c>
      <c r="O14400">
        <v>0.13</v>
      </c>
      <c r="P14400">
        <v>70</v>
      </c>
      <c r="Q14400">
        <v>7.1</v>
      </c>
    </row>
    <row r="14401" spans="1:17" hidden="1" x14ac:dyDescent="0.3">
      <c r="A14401" t="s">
        <v>55581</v>
      </c>
      <c r="B14401" t="s">
        <v>55582</v>
      </c>
      <c r="C14401" s="1" t="str">
        <f t="shared" si="2099"/>
        <v>21:0763</v>
      </c>
      <c r="D14401" s="1" t="str">
        <f t="shared" si="2100"/>
        <v>21:0219</v>
      </c>
      <c r="E14401" t="s">
        <v>55583</v>
      </c>
      <c r="F14401" t="s">
        <v>55584</v>
      </c>
      <c r="H14401">
        <v>62.930506899999997</v>
      </c>
      <c r="I14401">
        <v>-131.95756789999999</v>
      </c>
      <c r="J14401" s="1" t="str">
        <f t="shared" si="2101"/>
        <v>Fluid (stream)</v>
      </c>
      <c r="K14401" s="1" t="str">
        <f t="shared" si="2102"/>
        <v>Untreated Water</v>
      </c>
      <c r="O14401">
        <v>0.34</v>
      </c>
      <c r="P14401">
        <v>80</v>
      </c>
      <c r="Q14401">
        <v>7.6</v>
      </c>
    </row>
    <row r="14402" spans="1:17" hidden="1" x14ac:dyDescent="0.3">
      <c r="A14402" t="s">
        <v>55585</v>
      </c>
      <c r="B14402" t="s">
        <v>55586</v>
      </c>
      <c r="C14402" s="1" t="str">
        <f t="shared" si="2099"/>
        <v>21:0763</v>
      </c>
      <c r="D14402" s="1" t="str">
        <f t="shared" si="2100"/>
        <v>21:0219</v>
      </c>
      <c r="E14402" t="s">
        <v>55587</v>
      </c>
      <c r="F14402" t="s">
        <v>55588</v>
      </c>
      <c r="H14402">
        <v>62.893338499999999</v>
      </c>
      <c r="I14402">
        <v>-131.9497466</v>
      </c>
      <c r="J14402" s="1" t="str">
        <f t="shared" si="2101"/>
        <v>Fluid (stream)</v>
      </c>
      <c r="K14402" s="1" t="str">
        <f t="shared" si="2102"/>
        <v>Untreated Water</v>
      </c>
      <c r="O14402">
        <v>0.75</v>
      </c>
      <c r="P14402">
        <v>90</v>
      </c>
      <c r="Q14402">
        <v>7.5</v>
      </c>
    </row>
    <row r="14403" spans="1:17" hidden="1" x14ac:dyDescent="0.3">
      <c r="A14403" t="s">
        <v>55589</v>
      </c>
      <c r="B14403" t="s">
        <v>55590</v>
      </c>
      <c r="C14403" s="1" t="str">
        <f t="shared" si="2099"/>
        <v>21:0763</v>
      </c>
      <c r="D14403" s="1" t="str">
        <f t="shared" si="2100"/>
        <v>21:0219</v>
      </c>
      <c r="E14403" t="s">
        <v>55591</v>
      </c>
      <c r="F14403" t="s">
        <v>55592</v>
      </c>
      <c r="H14403">
        <v>62.892645999999999</v>
      </c>
      <c r="I14403">
        <v>-131.94721630000001</v>
      </c>
      <c r="J14403" s="1" t="str">
        <f t="shared" si="2101"/>
        <v>Fluid (stream)</v>
      </c>
      <c r="K14403" s="1" t="str">
        <f t="shared" si="2102"/>
        <v>Untreated Water</v>
      </c>
      <c r="O14403">
        <v>0.06</v>
      </c>
      <c r="P14403">
        <v>80</v>
      </c>
      <c r="Q14403">
        <v>7.6</v>
      </c>
    </row>
    <row r="14404" spans="1:17" hidden="1" x14ac:dyDescent="0.3">
      <c r="A14404" t="s">
        <v>55593</v>
      </c>
      <c r="B14404" t="s">
        <v>55594</v>
      </c>
      <c r="C14404" s="1" t="str">
        <f t="shared" si="2099"/>
        <v>21:0763</v>
      </c>
      <c r="D14404" s="1" t="str">
        <f t="shared" si="2100"/>
        <v>21:0219</v>
      </c>
      <c r="E14404" t="s">
        <v>55595</v>
      </c>
      <c r="F14404" t="s">
        <v>55596</v>
      </c>
      <c r="H14404">
        <v>62.893574800000003</v>
      </c>
      <c r="I14404">
        <v>-131.9431755</v>
      </c>
      <c r="J14404" s="1" t="str">
        <f t="shared" si="2101"/>
        <v>Fluid (stream)</v>
      </c>
      <c r="K14404" s="1" t="str">
        <f t="shared" si="2102"/>
        <v>Untreated Water</v>
      </c>
      <c r="O14404">
        <v>0.08</v>
      </c>
      <c r="P14404">
        <v>90</v>
      </c>
      <c r="Q14404">
        <v>7.6</v>
      </c>
    </row>
    <row r="14405" spans="1:17" hidden="1" x14ac:dyDescent="0.3">
      <c r="A14405" t="s">
        <v>55597</v>
      </c>
      <c r="B14405" t="s">
        <v>55598</v>
      </c>
      <c r="C14405" s="1" t="str">
        <f t="shared" si="2099"/>
        <v>21:0763</v>
      </c>
      <c r="D14405" s="1" t="str">
        <f t="shared" si="2100"/>
        <v>21:0219</v>
      </c>
      <c r="E14405" t="s">
        <v>55599</v>
      </c>
      <c r="F14405" t="s">
        <v>55600</v>
      </c>
      <c r="H14405">
        <v>62.823348600000003</v>
      </c>
      <c r="I14405">
        <v>-131.92806160000001</v>
      </c>
      <c r="J14405" s="1" t="str">
        <f t="shared" si="2101"/>
        <v>Fluid (stream)</v>
      </c>
      <c r="K14405" s="1" t="str">
        <f t="shared" si="2102"/>
        <v>Untreated Water</v>
      </c>
      <c r="O14405">
        <v>0.31</v>
      </c>
      <c r="P14405">
        <v>70</v>
      </c>
      <c r="Q14405">
        <v>7.8</v>
      </c>
    </row>
    <row r="14406" spans="1:17" hidden="1" x14ac:dyDescent="0.3">
      <c r="A14406" t="s">
        <v>55601</v>
      </c>
      <c r="B14406" t="s">
        <v>55602</v>
      </c>
      <c r="C14406" s="1" t="str">
        <f t="shared" si="2099"/>
        <v>21:0763</v>
      </c>
      <c r="D14406" s="1" t="str">
        <f t="shared" si="2100"/>
        <v>21:0219</v>
      </c>
      <c r="E14406" t="s">
        <v>55603</v>
      </c>
      <c r="F14406" t="s">
        <v>55604</v>
      </c>
      <c r="H14406">
        <v>62.810033199999999</v>
      </c>
      <c r="I14406">
        <v>-131.9616407</v>
      </c>
      <c r="J14406" s="1" t="str">
        <f t="shared" si="2101"/>
        <v>Fluid (stream)</v>
      </c>
      <c r="K14406" s="1" t="str">
        <f t="shared" si="2102"/>
        <v>Untreated Water</v>
      </c>
    </row>
    <row r="14407" spans="1:17" hidden="1" x14ac:dyDescent="0.3">
      <c r="A14407" t="s">
        <v>55605</v>
      </c>
      <c r="B14407" t="s">
        <v>55606</v>
      </c>
      <c r="C14407" s="1" t="str">
        <f t="shared" si="2099"/>
        <v>21:0763</v>
      </c>
      <c r="D14407" s="1" t="str">
        <f t="shared" si="2100"/>
        <v>21:0219</v>
      </c>
      <c r="E14407" t="s">
        <v>55607</v>
      </c>
      <c r="F14407" t="s">
        <v>55608</v>
      </c>
      <c r="H14407">
        <v>62.818149300000002</v>
      </c>
      <c r="I14407">
        <v>-131.9054744</v>
      </c>
      <c r="J14407" s="1" t="str">
        <f t="shared" si="2101"/>
        <v>Fluid (stream)</v>
      </c>
      <c r="K14407" s="1" t="str">
        <f t="shared" si="2102"/>
        <v>Untreated Water</v>
      </c>
      <c r="O14407">
        <v>0.15</v>
      </c>
      <c r="P14407">
        <v>80</v>
      </c>
      <c r="Q14407">
        <v>7.3</v>
      </c>
    </row>
    <row r="14408" spans="1:17" hidden="1" x14ac:dyDescent="0.3">
      <c r="A14408" t="s">
        <v>55609</v>
      </c>
      <c r="B14408" t="s">
        <v>55610</v>
      </c>
      <c r="C14408" s="1" t="str">
        <f t="shared" si="2099"/>
        <v>21:0763</v>
      </c>
      <c r="D14408" s="1" t="str">
        <f t="shared" si="2100"/>
        <v>21:0219</v>
      </c>
      <c r="E14408" t="s">
        <v>55611</v>
      </c>
      <c r="F14408" t="s">
        <v>55612</v>
      </c>
      <c r="H14408">
        <v>62.757097700000003</v>
      </c>
      <c r="I14408">
        <v>-131.12765920000001</v>
      </c>
      <c r="J14408" s="1" t="str">
        <f t="shared" si="2101"/>
        <v>Fluid (stream)</v>
      </c>
      <c r="K14408" s="1" t="str">
        <f t="shared" si="2102"/>
        <v>Untreated Water</v>
      </c>
      <c r="O14408">
        <v>0.08</v>
      </c>
      <c r="P14408">
        <v>50</v>
      </c>
      <c r="Q14408">
        <v>7.4</v>
      </c>
    </row>
    <row r="14409" spans="1:17" hidden="1" x14ac:dyDescent="0.3">
      <c r="A14409" t="s">
        <v>55613</v>
      </c>
      <c r="B14409" t="s">
        <v>55614</v>
      </c>
      <c r="C14409" s="1" t="str">
        <f t="shared" si="2099"/>
        <v>21:0763</v>
      </c>
      <c r="D14409" s="1" t="str">
        <f t="shared" si="2100"/>
        <v>21:0219</v>
      </c>
      <c r="E14409" t="s">
        <v>55615</v>
      </c>
      <c r="F14409" t="s">
        <v>55616</v>
      </c>
      <c r="H14409">
        <v>62.797291899999998</v>
      </c>
      <c r="I14409">
        <v>-131.16925889999999</v>
      </c>
      <c r="J14409" s="1" t="str">
        <f t="shared" si="2101"/>
        <v>Fluid (stream)</v>
      </c>
      <c r="K14409" s="1" t="str">
        <f t="shared" si="2102"/>
        <v>Untreated Water</v>
      </c>
      <c r="O14409">
        <v>2.5000000000000001E-2</v>
      </c>
      <c r="P14409">
        <v>30</v>
      </c>
      <c r="Q14409">
        <v>6.4</v>
      </c>
    </row>
    <row r="14410" spans="1:17" hidden="1" x14ac:dyDescent="0.3">
      <c r="A14410" t="s">
        <v>55617</v>
      </c>
      <c r="B14410" t="s">
        <v>55618</v>
      </c>
      <c r="C14410" s="1" t="str">
        <f t="shared" si="2099"/>
        <v>21:0763</v>
      </c>
      <c r="D14410" s="1" t="str">
        <f t="shared" si="2100"/>
        <v>21:0219</v>
      </c>
      <c r="E14410" t="s">
        <v>55619</v>
      </c>
      <c r="F14410" t="s">
        <v>55620</v>
      </c>
      <c r="H14410">
        <v>62.818930899999998</v>
      </c>
      <c r="I14410">
        <v>-131.2239893</v>
      </c>
      <c r="J14410" s="1" t="str">
        <f t="shared" si="2101"/>
        <v>Fluid (stream)</v>
      </c>
      <c r="K14410" s="1" t="str">
        <f t="shared" si="2102"/>
        <v>Untreated Water</v>
      </c>
      <c r="O14410">
        <v>2.5000000000000001E-2</v>
      </c>
      <c r="P14410">
        <v>90</v>
      </c>
      <c r="Q14410">
        <v>6</v>
      </c>
    </row>
    <row r="14411" spans="1:17" hidden="1" x14ac:dyDescent="0.3">
      <c r="A14411" t="s">
        <v>55621</v>
      </c>
      <c r="B14411" t="s">
        <v>55622</v>
      </c>
      <c r="C14411" s="1" t="str">
        <f t="shared" si="2099"/>
        <v>21:0763</v>
      </c>
      <c r="D14411" s="1" t="str">
        <f t="shared" si="2100"/>
        <v>21:0219</v>
      </c>
      <c r="E14411" t="s">
        <v>55623</v>
      </c>
      <c r="F14411" t="s">
        <v>55624</v>
      </c>
      <c r="H14411">
        <v>62.840586000000002</v>
      </c>
      <c r="I14411">
        <v>-131.2338766</v>
      </c>
      <c r="J14411" s="1" t="str">
        <f t="shared" si="2101"/>
        <v>Fluid (stream)</v>
      </c>
      <c r="K14411" s="1" t="str">
        <f t="shared" si="2102"/>
        <v>Untreated Water</v>
      </c>
      <c r="O14411">
        <v>0.75</v>
      </c>
      <c r="P14411">
        <v>180</v>
      </c>
      <c r="Q14411">
        <v>8.1</v>
      </c>
    </row>
    <row r="14412" spans="1:17" hidden="1" x14ac:dyDescent="0.3">
      <c r="A14412" t="s">
        <v>55625</v>
      </c>
      <c r="B14412" t="s">
        <v>55626</v>
      </c>
      <c r="C14412" s="1" t="str">
        <f t="shared" si="2099"/>
        <v>21:0763</v>
      </c>
      <c r="D14412" s="1" t="str">
        <f t="shared" si="2100"/>
        <v>21:0219</v>
      </c>
      <c r="E14412" t="s">
        <v>55627</v>
      </c>
      <c r="F14412" t="s">
        <v>55628</v>
      </c>
      <c r="H14412">
        <v>62.835003399999998</v>
      </c>
      <c r="I14412">
        <v>-131.3098943</v>
      </c>
      <c r="J14412" s="1" t="str">
        <f t="shared" si="2101"/>
        <v>Fluid (stream)</v>
      </c>
      <c r="K14412" s="1" t="str">
        <f t="shared" si="2102"/>
        <v>Untreated Water</v>
      </c>
      <c r="O14412">
        <v>1.54</v>
      </c>
      <c r="P14412">
        <v>140</v>
      </c>
      <c r="Q14412">
        <v>7.6</v>
      </c>
    </row>
    <row r="14413" spans="1:17" hidden="1" x14ac:dyDescent="0.3">
      <c r="A14413" t="s">
        <v>55629</v>
      </c>
      <c r="B14413" t="s">
        <v>55630</v>
      </c>
      <c r="C14413" s="1" t="str">
        <f t="shared" si="2099"/>
        <v>21:0763</v>
      </c>
      <c r="D14413" s="1" t="str">
        <f t="shared" si="2100"/>
        <v>21:0219</v>
      </c>
      <c r="E14413" t="s">
        <v>55631</v>
      </c>
      <c r="F14413" t="s">
        <v>55632</v>
      </c>
      <c r="H14413">
        <v>62.845236999999997</v>
      </c>
      <c r="I14413">
        <v>-131.29309359999999</v>
      </c>
      <c r="J14413" s="1" t="str">
        <f t="shared" si="2101"/>
        <v>Fluid (stream)</v>
      </c>
      <c r="K14413" s="1" t="str">
        <f t="shared" si="2102"/>
        <v>Untreated Water</v>
      </c>
      <c r="O14413">
        <v>1.54</v>
      </c>
      <c r="P14413">
        <v>150</v>
      </c>
      <c r="Q14413">
        <v>7.9</v>
      </c>
    </row>
    <row r="14414" spans="1:17" hidden="1" x14ac:dyDescent="0.3">
      <c r="A14414" t="s">
        <v>55633</v>
      </c>
      <c r="B14414" t="s">
        <v>55634</v>
      </c>
      <c r="C14414" s="1" t="str">
        <f t="shared" si="2099"/>
        <v>21:0763</v>
      </c>
      <c r="D14414" s="1" t="str">
        <f>HYPERLINK("http://geochem.nrcan.gc.ca/cdogs/content/svy/svy_e.htm", "")</f>
        <v/>
      </c>
      <c r="G14414" s="1" t="str">
        <f>HYPERLINK("http://geochem.nrcan.gc.ca/cdogs/content/cr_/cr_00089_e.htm", "89")</f>
        <v>89</v>
      </c>
      <c r="J14414" t="s">
        <v>11453</v>
      </c>
      <c r="K14414" t="s">
        <v>11454</v>
      </c>
      <c r="O14414">
        <v>4.0599999999999996</v>
      </c>
      <c r="P14414">
        <v>190</v>
      </c>
      <c r="Q14414">
        <v>7.7</v>
      </c>
    </row>
    <row r="14415" spans="1:17" hidden="1" x14ac:dyDescent="0.3">
      <c r="A14415" t="s">
        <v>55635</v>
      </c>
      <c r="B14415" t="s">
        <v>55636</v>
      </c>
      <c r="C14415" s="1" t="str">
        <f t="shared" si="2099"/>
        <v>21:0763</v>
      </c>
      <c r="D14415" s="1" t="str">
        <f t="shared" ref="D14415:D14422" si="2103">HYPERLINK("http://geochem.nrcan.gc.ca/cdogs/content/svy/svy210219_e.htm", "21:0219")</f>
        <v>21:0219</v>
      </c>
      <c r="E14415" t="s">
        <v>55637</v>
      </c>
      <c r="F14415" t="s">
        <v>55638</v>
      </c>
      <c r="H14415">
        <v>62.875697099999996</v>
      </c>
      <c r="I14415">
        <v>-131.253028</v>
      </c>
      <c r="J14415" s="1" t="str">
        <f t="shared" ref="J14415:J14422" si="2104">HYPERLINK("http://geochem.nrcan.gc.ca/cdogs/content/kwd/kwd020018_e.htm", "Fluid (stream)")</f>
        <v>Fluid (stream)</v>
      </c>
      <c r="K14415" s="1" t="str">
        <f t="shared" ref="K14415:K14422" si="2105">HYPERLINK("http://geochem.nrcan.gc.ca/cdogs/content/kwd/kwd080007_e.htm", "Untreated Water")</f>
        <v>Untreated Water</v>
      </c>
      <c r="O14415">
        <v>1.03</v>
      </c>
      <c r="P14415">
        <v>120</v>
      </c>
      <c r="Q14415">
        <v>7.5</v>
      </c>
    </row>
    <row r="14416" spans="1:17" hidden="1" x14ac:dyDescent="0.3">
      <c r="A14416" t="s">
        <v>55639</v>
      </c>
      <c r="B14416" t="s">
        <v>55640</v>
      </c>
      <c r="C14416" s="1" t="str">
        <f t="shared" si="2099"/>
        <v>21:0763</v>
      </c>
      <c r="D14416" s="1" t="str">
        <f t="shared" si="2103"/>
        <v>21:0219</v>
      </c>
      <c r="E14416" t="s">
        <v>55637</v>
      </c>
      <c r="F14416" t="s">
        <v>55641</v>
      </c>
      <c r="H14416">
        <v>62.875697099999996</v>
      </c>
      <c r="I14416">
        <v>-131.253028</v>
      </c>
      <c r="J14416" s="1" t="str">
        <f t="shared" si="2104"/>
        <v>Fluid (stream)</v>
      </c>
      <c r="K14416" s="1" t="str">
        <f t="shared" si="2105"/>
        <v>Untreated Water</v>
      </c>
      <c r="O14416">
        <v>1.06</v>
      </c>
      <c r="P14416">
        <v>110</v>
      </c>
      <c r="Q14416">
        <v>7.6</v>
      </c>
    </row>
    <row r="14417" spans="1:17" hidden="1" x14ac:dyDescent="0.3">
      <c r="A14417" t="s">
        <v>55642</v>
      </c>
      <c r="B14417" t="s">
        <v>55643</v>
      </c>
      <c r="C14417" s="1" t="str">
        <f t="shared" si="2099"/>
        <v>21:0763</v>
      </c>
      <c r="D14417" s="1" t="str">
        <f t="shared" si="2103"/>
        <v>21:0219</v>
      </c>
      <c r="E14417" t="s">
        <v>55644</v>
      </c>
      <c r="F14417" t="s">
        <v>55645</v>
      </c>
      <c r="H14417">
        <v>62.855055900000004</v>
      </c>
      <c r="I14417">
        <v>-131.3693328</v>
      </c>
      <c r="J14417" s="1" t="str">
        <f t="shared" si="2104"/>
        <v>Fluid (stream)</v>
      </c>
      <c r="K14417" s="1" t="str">
        <f t="shared" si="2105"/>
        <v>Untreated Water</v>
      </c>
    </row>
    <row r="14418" spans="1:17" hidden="1" x14ac:dyDescent="0.3">
      <c r="A14418" t="s">
        <v>55646</v>
      </c>
      <c r="B14418" t="s">
        <v>55647</v>
      </c>
      <c r="C14418" s="1" t="str">
        <f t="shared" si="2099"/>
        <v>21:0763</v>
      </c>
      <c r="D14418" s="1" t="str">
        <f t="shared" si="2103"/>
        <v>21:0219</v>
      </c>
      <c r="E14418" t="s">
        <v>55648</v>
      </c>
      <c r="F14418" t="s">
        <v>55649</v>
      </c>
      <c r="H14418">
        <v>62.8511132</v>
      </c>
      <c r="I14418">
        <v>-131.42419889999999</v>
      </c>
      <c r="J14418" s="1" t="str">
        <f t="shared" si="2104"/>
        <v>Fluid (stream)</v>
      </c>
      <c r="K14418" s="1" t="str">
        <f t="shared" si="2105"/>
        <v>Untreated Water</v>
      </c>
      <c r="O14418">
        <v>2.5000000000000001E-2</v>
      </c>
      <c r="P14418">
        <v>160</v>
      </c>
      <c r="Q14418">
        <v>6.6</v>
      </c>
    </row>
    <row r="14419" spans="1:17" hidden="1" x14ac:dyDescent="0.3">
      <c r="A14419" t="s">
        <v>55650</v>
      </c>
      <c r="B14419" t="s">
        <v>55651</v>
      </c>
      <c r="C14419" s="1" t="str">
        <f t="shared" si="2099"/>
        <v>21:0763</v>
      </c>
      <c r="D14419" s="1" t="str">
        <f t="shared" si="2103"/>
        <v>21:0219</v>
      </c>
      <c r="E14419" t="s">
        <v>55652</v>
      </c>
      <c r="F14419" t="s">
        <v>55653</v>
      </c>
      <c r="H14419">
        <v>62.882968200000001</v>
      </c>
      <c r="I14419">
        <v>-131.41158150000001</v>
      </c>
      <c r="J14419" s="1" t="str">
        <f t="shared" si="2104"/>
        <v>Fluid (stream)</v>
      </c>
      <c r="K14419" s="1" t="str">
        <f t="shared" si="2105"/>
        <v>Untreated Water</v>
      </c>
      <c r="O14419">
        <v>1.59</v>
      </c>
      <c r="P14419">
        <v>150</v>
      </c>
      <c r="Q14419">
        <v>8.1</v>
      </c>
    </row>
    <row r="14420" spans="1:17" hidden="1" x14ac:dyDescent="0.3">
      <c r="A14420" t="s">
        <v>55654</v>
      </c>
      <c r="B14420" t="s">
        <v>55655</v>
      </c>
      <c r="C14420" s="1" t="str">
        <f t="shared" si="2099"/>
        <v>21:0763</v>
      </c>
      <c r="D14420" s="1" t="str">
        <f t="shared" si="2103"/>
        <v>21:0219</v>
      </c>
      <c r="E14420" t="s">
        <v>55656</v>
      </c>
      <c r="F14420" t="s">
        <v>55657</v>
      </c>
      <c r="H14420">
        <v>62.883588199999998</v>
      </c>
      <c r="I14420">
        <v>-131.41523280000001</v>
      </c>
      <c r="J14420" s="1" t="str">
        <f t="shared" si="2104"/>
        <v>Fluid (stream)</v>
      </c>
      <c r="K14420" s="1" t="str">
        <f t="shared" si="2105"/>
        <v>Untreated Water</v>
      </c>
      <c r="O14420">
        <v>1.47</v>
      </c>
      <c r="P14420">
        <v>120</v>
      </c>
      <c r="Q14420">
        <v>7.3</v>
      </c>
    </row>
    <row r="14421" spans="1:17" hidden="1" x14ac:dyDescent="0.3">
      <c r="A14421" t="s">
        <v>55658</v>
      </c>
      <c r="B14421" t="s">
        <v>55659</v>
      </c>
      <c r="C14421" s="1" t="str">
        <f t="shared" si="2099"/>
        <v>21:0763</v>
      </c>
      <c r="D14421" s="1" t="str">
        <f t="shared" si="2103"/>
        <v>21:0219</v>
      </c>
      <c r="E14421" t="s">
        <v>55660</v>
      </c>
      <c r="F14421" t="s">
        <v>55661</v>
      </c>
      <c r="H14421">
        <v>62.915613700000002</v>
      </c>
      <c r="I14421">
        <v>-131.48698419999999</v>
      </c>
      <c r="J14421" s="1" t="str">
        <f t="shared" si="2104"/>
        <v>Fluid (stream)</v>
      </c>
      <c r="K14421" s="1" t="str">
        <f t="shared" si="2105"/>
        <v>Untreated Water</v>
      </c>
      <c r="O14421">
        <v>0.16</v>
      </c>
      <c r="P14421">
        <v>110</v>
      </c>
      <c r="Q14421">
        <v>7</v>
      </c>
    </row>
    <row r="14422" spans="1:17" hidden="1" x14ac:dyDescent="0.3">
      <c r="A14422" t="s">
        <v>55662</v>
      </c>
      <c r="B14422" t="s">
        <v>55663</v>
      </c>
      <c r="C14422" s="1" t="str">
        <f t="shared" si="2099"/>
        <v>21:0763</v>
      </c>
      <c r="D14422" s="1" t="str">
        <f t="shared" si="2103"/>
        <v>21:0219</v>
      </c>
      <c r="E14422" t="s">
        <v>55664</v>
      </c>
      <c r="F14422" t="s">
        <v>55665</v>
      </c>
      <c r="H14422">
        <v>62.889494900000003</v>
      </c>
      <c r="I14422">
        <v>-131.4723338</v>
      </c>
      <c r="J14422" s="1" t="str">
        <f t="shared" si="2104"/>
        <v>Fluid (stream)</v>
      </c>
      <c r="K14422" s="1" t="str">
        <f t="shared" si="2105"/>
        <v>Untreated Water</v>
      </c>
      <c r="O14422">
        <v>0.25</v>
      </c>
      <c r="P14422">
        <v>120</v>
      </c>
      <c r="Q14422">
        <v>7.6</v>
      </c>
    </row>
    <row r="14423" spans="1:17" hidden="1" x14ac:dyDescent="0.3">
      <c r="A14423" t="s">
        <v>55666</v>
      </c>
      <c r="B14423" t="s">
        <v>55667</v>
      </c>
      <c r="C14423" s="1" t="str">
        <f t="shared" si="2099"/>
        <v>21:0763</v>
      </c>
      <c r="D14423" s="1" t="str">
        <f>HYPERLINK("http://geochem.nrcan.gc.ca/cdogs/content/svy/svy_e.htm", "")</f>
        <v/>
      </c>
      <c r="G14423" s="1" t="str">
        <f>HYPERLINK("http://geochem.nrcan.gc.ca/cdogs/content/cr_/cr_00087_e.htm", "87")</f>
        <v>87</v>
      </c>
      <c r="J14423" t="s">
        <v>11453</v>
      </c>
      <c r="K14423" t="s">
        <v>11454</v>
      </c>
      <c r="O14423">
        <v>0.5</v>
      </c>
      <c r="P14423">
        <v>100</v>
      </c>
      <c r="Q14423">
        <v>7.3</v>
      </c>
    </row>
    <row r="14424" spans="1:17" hidden="1" x14ac:dyDescent="0.3">
      <c r="A14424" t="s">
        <v>55668</v>
      </c>
      <c r="B14424" t="s">
        <v>55669</v>
      </c>
      <c r="C14424" s="1" t="str">
        <f t="shared" si="2099"/>
        <v>21:0763</v>
      </c>
      <c r="D14424" s="1" t="str">
        <f t="shared" ref="D14424:D14451" si="2106">HYPERLINK("http://geochem.nrcan.gc.ca/cdogs/content/svy/svy210219_e.htm", "21:0219")</f>
        <v>21:0219</v>
      </c>
      <c r="E14424" t="s">
        <v>55670</v>
      </c>
      <c r="F14424" t="s">
        <v>55671</v>
      </c>
      <c r="H14424">
        <v>62.868274399999997</v>
      </c>
      <c r="I14424">
        <v>-131.4733008</v>
      </c>
      <c r="J14424" s="1" t="str">
        <f t="shared" ref="J14424:J14451" si="2107">HYPERLINK("http://geochem.nrcan.gc.ca/cdogs/content/kwd/kwd020018_e.htm", "Fluid (stream)")</f>
        <v>Fluid (stream)</v>
      </c>
      <c r="K14424" s="1" t="str">
        <f t="shared" ref="K14424:K14451" si="2108">HYPERLINK("http://geochem.nrcan.gc.ca/cdogs/content/kwd/kwd080007_e.htm", "Untreated Water")</f>
        <v>Untreated Water</v>
      </c>
    </row>
    <row r="14425" spans="1:17" hidden="1" x14ac:dyDescent="0.3">
      <c r="A14425" t="s">
        <v>55672</v>
      </c>
      <c r="B14425" t="s">
        <v>55673</v>
      </c>
      <c r="C14425" s="1" t="str">
        <f t="shared" si="2099"/>
        <v>21:0763</v>
      </c>
      <c r="D14425" s="1" t="str">
        <f t="shared" si="2106"/>
        <v>21:0219</v>
      </c>
      <c r="E14425" t="s">
        <v>55674</v>
      </c>
      <c r="F14425" t="s">
        <v>55675</v>
      </c>
      <c r="H14425">
        <v>62.832266599999997</v>
      </c>
      <c r="I14425">
        <v>-131.47964200000001</v>
      </c>
      <c r="J14425" s="1" t="str">
        <f t="shared" si="2107"/>
        <v>Fluid (stream)</v>
      </c>
      <c r="K14425" s="1" t="str">
        <f t="shared" si="2108"/>
        <v>Untreated Water</v>
      </c>
      <c r="O14425">
        <v>2.5000000000000001E-2</v>
      </c>
      <c r="P14425">
        <v>150</v>
      </c>
      <c r="Q14425">
        <v>6.9</v>
      </c>
    </row>
    <row r="14426" spans="1:17" hidden="1" x14ac:dyDescent="0.3">
      <c r="A14426" t="s">
        <v>55676</v>
      </c>
      <c r="B14426" t="s">
        <v>55677</v>
      </c>
      <c r="C14426" s="1" t="str">
        <f t="shared" ref="C14426:C14489" si="2109">HYPERLINK("http://geochem.nrcan.gc.ca/cdogs/content/bdl/bdl210763_e.htm", "21:0763")</f>
        <v>21:0763</v>
      </c>
      <c r="D14426" s="1" t="str">
        <f t="shared" si="2106"/>
        <v>21:0219</v>
      </c>
      <c r="E14426" t="s">
        <v>55678</v>
      </c>
      <c r="F14426" t="s">
        <v>55679</v>
      </c>
      <c r="H14426">
        <v>62.809462600000003</v>
      </c>
      <c r="I14426">
        <v>-131.6107274</v>
      </c>
      <c r="J14426" s="1" t="str">
        <f t="shared" si="2107"/>
        <v>Fluid (stream)</v>
      </c>
      <c r="K14426" s="1" t="str">
        <f t="shared" si="2108"/>
        <v>Untreated Water</v>
      </c>
      <c r="O14426">
        <v>0.11</v>
      </c>
      <c r="P14426">
        <v>120</v>
      </c>
      <c r="Q14426">
        <v>7.4</v>
      </c>
    </row>
    <row r="14427" spans="1:17" hidden="1" x14ac:dyDescent="0.3">
      <c r="A14427" t="s">
        <v>55680</v>
      </c>
      <c r="B14427" t="s">
        <v>55681</v>
      </c>
      <c r="C14427" s="1" t="str">
        <f t="shared" si="2109"/>
        <v>21:0763</v>
      </c>
      <c r="D14427" s="1" t="str">
        <f t="shared" si="2106"/>
        <v>21:0219</v>
      </c>
      <c r="E14427" t="s">
        <v>55682</v>
      </c>
      <c r="F14427" t="s">
        <v>55683</v>
      </c>
      <c r="H14427">
        <v>62.798524800000003</v>
      </c>
      <c r="I14427">
        <v>-131.6495271</v>
      </c>
      <c r="J14427" s="1" t="str">
        <f t="shared" si="2107"/>
        <v>Fluid (stream)</v>
      </c>
      <c r="K14427" s="1" t="str">
        <f t="shared" si="2108"/>
        <v>Untreated Water</v>
      </c>
      <c r="O14427">
        <v>0.47</v>
      </c>
      <c r="P14427">
        <v>110</v>
      </c>
      <c r="Q14427">
        <v>7.6</v>
      </c>
    </row>
    <row r="14428" spans="1:17" hidden="1" x14ac:dyDescent="0.3">
      <c r="A14428" t="s">
        <v>55684</v>
      </c>
      <c r="B14428" t="s">
        <v>55685</v>
      </c>
      <c r="C14428" s="1" t="str">
        <f t="shared" si="2109"/>
        <v>21:0763</v>
      </c>
      <c r="D14428" s="1" t="str">
        <f t="shared" si="2106"/>
        <v>21:0219</v>
      </c>
      <c r="E14428" t="s">
        <v>55686</v>
      </c>
      <c r="F14428" t="s">
        <v>55687</v>
      </c>
      <c r="H14428">
        <v>62.796773299999998</v>
      </c>
      <c r="I14428">
        <v>-131.6962781</v>
      </c>
      <c r="J14428" s="1" t="str">
        <f t="shared" si="2107"/>
        <v>Fluid (stream)</v>
      </c>
      <c r="K14428" s="1" t="str">
        <f t="shared" si="2108"/>
        <v>Untreated Water</v>
      </c>
      <c r="O14428">
        <v>0.41</v>
      </c>
      <c r="P14428">
        <v>130</v>
      </c>
      <c r="Q14428">
        <v>6.7</v>
      </c>
    </row>
    <row r="14429" spans="1:17" hidden="1" x14ac:dyDescent="0.3">
      <c r="A14429" t="s">
        <v>55688</v>
      </c>
      <c r="B14429" t="s">
        <v>55689</v>
      </c>
      <c r="C14429" s="1" t="str">
        <f t="shared" si="2109"/>
        <v>21:0763</v>
      </c>
      <c r="D14429" s="1" t="str">
        <f t="shared" si="2106"/>
        <v>21:0219</v>
      </c>
      <c r="E14429" t="s">
        <v>55690</v>
      </c>
      <c r="F14429" t="s">
        <v>55691</v>
      </c>
      <c r="H14429">
        <v>62.787843700000003</v>
      </c>
      <c r="I14429">
        <v>-131.74276879999999</v>
      </c>
      <c r="J14429" s="1" t="str">
        <f t="shared" si="2107"/>
        <v>Fluid (stream)</v>
      </c>
      <c r="K14429" s="1" t="str">
        <f t="shared" si="2108"/>
        <v>Untreated Water</v>
      </c>
      <c r="O14429">
        <v>2.5000000000000001E-2</v>
      </c>
      <c r="P14429">
        <v>110</v>
      </c>
      <c r="Q14429">
        <v>6.6</v>
      </c>
    </row>
    <row r="14430" spans="1:17" hidden="1" x14ac:dyDescent="0.3">
      <c r="A14430" t="s">
        <v>55692</v>
      </c>
      <c r="B14430" t="s">
        <v>55693</v>
      </c>
      <c r="C14430" s="1" t="str">
        <f t="shared" si="2109"/>
        <v>21:0763</v>
      </c>
      <c r="D14430" s="1" t="str">
        <f t="shared" si="2106"/>
        <v>21:0219</v>
      </c>
      <c r="E14430" t="s">
        <v>55694</v>
      </c>
      <c r="F14430" t="s">
        <v>55695</v>
      </c>
      <c r="H14430">
        <v>62.834417799999997</v>
      </c>
      <c r="I14430">
        <v>-131.69943180000001</v>
      </c>
      <c r="J14430" s="1" t="str">
        <f t="shared" si="2107"/>
        <v>Fluid (stream)</v>
      </c>
      <c r="K14430" s="1" t="str">
        <f t="shared" si="2108"/>
        <v>Untreated Water</v>
      </c>
      <c r="O14430">
        <v>2.5000000000000001E-2</v>
      </c>
      <c r="P14430">
        <v>80</v>
      </c>
      <c r="Q14430">
        <v>5.8</v>
      </c>
    </row>
    <row r="14431" spans="1:17" hidden="1" x14ac:dyDescent="0.3">
      <c r="A14431" t="s">
        <v>55696</v>
      </c>
      <c r="B14431" t="s">
        <v>55697</v>
      </c>
      <c r="C14431" s="1" t="str">
        <f t="shared" si="2109"/>
        <v>21:0763</v>
      </c>
      <c r="D14431" s="1" t="str">
        <f t="shared" si="2106"/>
        <v>21:0219</v>
      </c>
      <c r="E14431" t="s">
        <v>55698</v>
      </c>
      <c r="F14431" t="s">
        <v>55699</v>
      </c>
      <c r="H14431">
        <v>62.825681899999999</v>
      </c>
      <c r="I14431">
        <v>-131.79399620000001</v>
      </c>
      <c r="J14431" s="1" t="str">
        <f t="shared" si="2107"/>
        <v>Fluid (stream)</v>
      </c>
      <c r="K14431" s="1" t="str">
        <f t="shared" si="2108"/>
        <v>Untreated Water</v>
      </c>
      <c r="O14431">
        <v>2.5000000000000001E-2</v>
      </c>
      <c r="P14431">
        <v>70</v>
      </c>
      <c r="Q14431">
        <v>7.4</v>
      </c>
    </row>
    <row r="14432" spans="1:17" hidden="1" x14ac:dyDescent="0.3">
      <c r="A14432" t="s">
        <v>55700</v>
      </c>
      <c r="B14432" t="s">
        <v>55701</v>
      </c>
      <c r="C14432" s="1" t="str">
        <f t="shared" si="2109"/>
        <v>21:0763</v>
      </c>
      <c r="D14432" s="1" t="str">
        <f t="shared" si="2106"/>
        <v>21:0219</v>
      </c>
      <c r="E14432" t="s">
        <v>55702</v>
      </c>
      <c r="F14432" t="s">
        <v>55703</v>
      </c>
      <c r="H14432">
        <v>62.802431300000002</v>
      </c>
      <c r="I14432">
        <v>-131.8655977</v>
      </c>
      <c r="J14432" s="1" t="str">
        <f t="shared" si="2107"/>
        <v>Fluid (stream)</v>
      </c>
      <c r="K14432" s="1" t="str">
        <f t="shared" si="2108"/>
        <v>Untreated Water</v>
      </c>
      <c r="O14432">
        <v>0.56999999999999995</v>
      </c>
      <c r="P14432">
        <v>80</v>
      </c>
      <c r="Q14432">
        <v>7.7</v>
      </c>
    </row>
    <row r="14433" spans="1:17" hidden="1" x14ac:dyDescent="0.3">
      <c r="A14433" t="s">
        <v>55704</v>
      </c>
      <c r="B14433" t="s">
        <v>55705</v>
      </c>
      <c r="C14433" s="1" t="str">
        <f t="shared" si="2109"/>
        <v>21:0763</v>
      </c>
      <c r="D14433" s="1" t="str">
        <f t="shared" si="2106"/>
        <v>21:0219</v>
      </c>
      <c r="E14433" t="s">
        <v>55706</v>
      </c>
      <c r="F14433" t="s">
        <v>55707</v>
      </c>
      <c r="H14433">
        <v>62.792816500000001</v>
      </c>
      <c r="I14433">
        <v>-131.869293</v>
      </c>
      <c r="J14433" s="1" t="str">
        <f t="shared" si="2107"/>
        <v>Fluid (stream)</v>
      </c>
      <c r="K14433" s="1" t="str">
        <f t="shared" si="2108"/>
        <v>Untreated Water</v>
      </c>
      <c r="O14433">
        <v>0.19</v>
      </c>
      <c r="P14433">
        <v>130</v>
      </c>
      <c r="Q14433">
        <v>7.2</v>
      </c>
    </row>
    <row r="14434" spans="1:17" hidden="1" x14ac:dyDescent="0.3">
      <c r="A14434" t="s">
        <v>55708</v>
      </c>
      <c r="B14434" t="s">
        <v>55709</v>
      </c>
      <c r="C14434" s="1" t="str">
        <f t="shared" si="2109"/>
        <v>21:0763</v>
      </c>
      <c r="D14434" s="1" t="str">
        <f t="shared" si="2106"/>
        <v>21:0219</v>
      </c>
      <c r="E14434" t="s">
        <v>55710</v>
      </c>
      <c r="F14434" t="s">
        <v>55711</v>
      </c>
      <c r="H14434">
        <v>62.785893199999997</v>
      </c>
      <c r="I14434">
        <v>-131.84223950000001</v>
      </c>
      <c r="J14434" s="1" t="str">
        <f t="shared" si="2107"/>
        <v>Fluid (stream)</v>
      </c>
      <c r="K14434" s="1" t="str">
        <f t="shared" si="2108"/>
        <v>Untreated Water</v>
      </c>
      <c r="O14434">
        <v>0.19</v>
      </c>
      <c r="P14434">
        <v>180</v>
      </c>
      <c r="Q14434">
        <v>7.2</v>
      </c>
    </row>
    <row r="14435" spans="1:17" hidden="1" x14ac:dyDescent="0.3">
      <c r="A14435" t="s">
        <v>55712</v>
      </c>
      <c r="B14435" t="s">
        <v>55713</v>
      </c>
      <c r="C14435" s="1" t="str">
        <f t="shared" si="2109"/>
        <v>21:0763</v>
      </c>
      <c r="D14435" s="1" t="str">
        <f t="shared" si="2106"/>
        <v>21:0219</v>
      </c>
      <c r="E14435" t="s">
        <v>55710</v>
      </c>
      <c r="F14435" t="s">
        <v>55714</v>
      </c>
      <c r="H14435">
        <v>62.785893199999997</v>
      </c>
      <c r="I14435">
        <v>-131.84223950000001</v>
      </c>
      <c r="J14435" s="1" t="str">
        <f t="shared" si="2107"/>
        <v>Fluid (stream)</v>
      </c>
      <c r="K14435" s="1" t="str">
        <f t="shared" si="2108"/>
        <v>Untreated Water</v>
      </c>
      <c r="O14435">
        <v>0.11</v>
      </c>
      <c r="P14435">
        <v>160</v>
      </c>
      <c r="Q14435">
        <v>7.1</v>
      </c>
    </row>
    <row r="14436" spans="1:17" hidden="1" x14ac:dyDescent="0.3">
      <c r="A14436" t="s">
        <v>55715</v>
      </c>
      <c r="B14436" t="s">
        <v>55716</v>
      </c>
      <c r="C14436" s="1" t="str">
        <f t="shared" si="2109"/>
        <v>21:0763</v>
      </c>
      <c r="D14436" s="1" t="str">
        <f t="shared" si="2106"/>
        <v>21:0219</v>
      </c>
      <c r="E14436" t="s">
        <v>55717</v>
      </c>
      <c r="F14436" t="s">
        <v>55718</v>
      </c>
      <c r="H14436">
        <v>62.769617599999997</v>
      </c>
      <c r="I14436">
        <v>-131.78664850000001</v>
      </c>
      <c r="J14436" s="1" t="str">
        <f t="shared" si="2107"/>
        <v>Fluid (stream)</v>
      </c>
      <c r="K14436" s="1" t="str">
        <f t="shared" si="2108"/>
        <v>Untreated Water</v>
      </c>
      <c r="O14436">
        <v>0.32</v>
      </c>
      <c r="P14436">
        <v>110</v>
      </c>
      <c r="Q14436">
        <v>7.9</v>
      </c>
    </row>
    <row r="14437" spans="1:17" hidden="1" x14ac:dyDescent="0.3">
      <c r="A14437" t="s">
        <v>55719</v>
      </c>
      <c r="B14437" t="s">
        <v>55720</v>
      </c>
      <c r="C14437" s="1" t="str">
        <f t="shared" si="2109"/>
        <v>21:0763</v>
      </c>
      <c r="D14437" s="1" t="str">
        <f t="shared" si="2106"/>
        <v>21:0219</v>
      </c>
      <c r="E14437" t="s">
        <v>55721</v>
      </c>
      <c r="F14437" t="s">
        <v>55722</v>
      </c>
      <c r="H14437">
        <v>62.772812100000003</v>
      </c>
      <c r="I14437">
        <v>-131.59413499999999</v>
      </c>
      <c r="J14437" s="1" t="str">
        <f t="shared" si="2107"/>
        <v>Fluid (stream)</v>
      </c>
      <c r="K14437" s="1" t="str">
        <f t="shared" si="2108"/>
        <v>Untreated Water</v>
      </c>
      <c r="O14437">
        <v>0.28000000000000003</v>
      </c>
      <c r="P14437">
        <v>100</v>
      </c>
      <c r="Q14437">
        <v>7.7</v>
      </c>
    </row>
    <row r="14438" spans="1:17" hidden="1" x14ac:dyDescent="0.3">
      <c r="A14438" t="s">
        <v>55723</v>
      </c>
      <c r="B14438" t="s">
        <v>55724</v>
      </c>
      <c r="C14438" s="1" t="str">
        <f t="shared" si="2109"/>
        <v>21:0763</v>
      </c>
      <c r="D14438" s="1" t="str">
        <f t="shared" si="2106"/>
        <v>21:0219</v>
      </c>
      <c r="E14438" t="s">
        <v>55725</v>
      </c>
      <c r="F14438" t="s">
        <v>55726</v>
      </c>
      <c r="H14438">
        <v>62.814231900000003</v>
      </c>
      <c r="I14438">
        <v>-131.38789349999999</v>
      </c>
      <c r="J14438" s="1" t="str">
        <f t="shared" si="2107"/>
        <v>Fluid (stream)</v>
      </c>
      <c r="K14438" s="1" t="str">
        <f t="shared" si="2108"/>
        <v>Untreated Water</v>
      </c>
      <c r="O14438">
        <v>2.5000000000000001E-2</v>
      </c>
      <c r="P14438">
        <v>260</v>
      </c>
      <c r="Q14438">
        <v>7.4</v>
      </c>
    </row>
    <row r="14439" spans="1:17" hidden="1" x14ac:dyDescent="0.3">
      <c r="A14439" t="s">
        <v>55727</v>
      </c>
      <c r="B14439" t="s">
        <v>55728</v>
      </c>
      <c r="C14439" s="1" t="str">
        <f t="shared" si="2109"/>
        <v>21:0763</v>
      </c>
      <c r="D14439" s="1" t="str">
        <f t="shared" si="2106"/>
        <v>21:0219</v>
      </c>
      <c r="E14439" t="s">
        <v>55729</v>
      </c>
      <c r="F14439" t="s">
        <v>55730</v>
      </c>
      <c r="H14439">
        <v>62.793797699999999</v>
      </c>
      <c r="I14439">
        <v>-131.34008679999999</v>
      </c>
      <c r="J14439" s="1" t="str">
        <f t="shared" si="2107"/>
        <v>Fluid (stream)</v>
      </c>
      <c r="K14439" s="1" t="str">
        <f t="shared" si="2108"/>
        <v>Untreated Water</v>
      </c>
      <c r="O14439">
        <v>2.5000000000000001E-2</v>
      </c>
      <c r="P14439">
        <v>110</v>
      </c>
      <c r="Q14439">
        <v>5.2</v>
      </c>
    </row>
    <row r="14440" spans="1:17" hidden="1" x14ac:dyDescent="0.3">
      <c r="A14440" t="s">
        <v>55731</v>
      </c>
      <c r="B14440" t="s">
        <v>55732</v>
      </c>
      <c r="C14440" s="1" t="str">
        <f t="shared" si="2109"/>
        <v>21:0763</v>
      </c>
      <c r="D14440" s="1" t="str">
        <f t="shared" si="2106"/>
        <v>21:0219</v>
      </c>
      <c r="E14440" t="s">
        <v>55733</v>
      </c>
      <c r="F14440" t="s">
        <v>55734</v>
      </c>
      <c r="H14440">
        <v>62.790061299999998</v>
      </c>
      <c r="I14440">
        <v>-131.30972639999999</v>
      </c>
      <c r="J14440" s="1" t="str">
        <f t="shared" si="2107"/>
        <v>Fluid (stream)</v>
      </c>
      <c r="K14440" s="1" t="str">
        <f t="shared" si="2108"/>
        <v>Untreated Water</v>
      </c>
      <c r="O14440">
        <v>2.5000000000000001E-2</v>
      </c>
      <c r="P14440">
        <v>80</v>
      </c>
      <c r="Q14440">
        <v>7.1</v>
      </c>
    </row>
    <row r="14441" spans="1:17" hidden="1" x14ac:dyDescent="0.3">
      <c r="A14441" t="s">
        <v>55735</v>
      </c>
      <c r="B14441" t="s">
        <v>55736</v>
      </c>
      <c r="C14441" s="1" t="str">
        <f t="shared" si="2109"/>
        <v>21:0763</v>
      </c>
      <c r="D14441" s="1" t="str">
        <f t="shared" si="2106"/>
        <v>21:0219</v>
      </c>
      <c r="E14441" t="s">
        <v>55737</v>
      </c>
      <c r="F14441" t="s">
        <v>55738</v>
      </c>
      <c r="H14441">
        <v>62.7775143</v>
      </c>
      <c r="I14441">
        <v>-131.23939060000001</v>
      </c>
      <c r="J14441" s="1" t="str">
        <f t="shared" si="2107"/>
        <v>Fluid (stream)</v>
      </c>
      <c r="K14441" s="1" t="str">
        <f t="shared" si="2108"/>
        <v>Untreated Water</v>
      </c>
      <c r="O14441">
        <v>0.1</v>
      </c>
      <c r="P14441">
        <v>90</v>
      </c>
      <c r="Q14441">
        <v>7.8</v>
      </c>
    </row>
    <row r="14442" spans="1:17" hidden="1" x14ac:dyDescent="0.3">
      <c r="A14442" t="s">
        <v>55739</v>
      </c>
      <c r="B14442" t="s">
        <v>55740</v>
      </c>
      <c r="C14442" s="1" t="str">
        <f t="shared" si="2109"/>
        <v>21:0763</v>
      </c>
      <c r="D14442" s="1" t="str">
        <f t="shared" si="2106"/>
        <v>21:0219</v>
      </c>
      <c r="E14442" t="s">
        <v>55741</v>
      </c>
      <c r="F14442" t="s">
        <v>55742</v>
      </c>
      <c r="H14442">
        <v>62.787940200000001</v>
      </c>
      <c r="I14442">
        <v>-131.21955360000001</v>
      </c>
      <c r="J14442" s="1" t="str">
        <f t="shared" si="2107"/>
        <v>Fluid (stream)</v>
      </c>
      <c r="K14442" s="1" t="str">
        <f t="shared" si="2108"/>
        <v>Untreated Water</v>
      </c>
      <c r="O14442">
        <v>0.16</v>
      </c>
      <c r="P14442">
        <v>230</v>
      </c>
      <c r="Q14442">
        <v>7.4</v>
      </c>
    </row>
    <row r="14443" spans="1:17" hidden="1" x14ac:dyDescent="0.3">
      <c r="A14443" t="s">
        <v>55743</v>
      </c>
      <c r="B14443" t="s">
        <v>55744</v>
      </c>
      <c r="C14443" s="1" t="str">
        <f t="shared" si="2109"/>
        <v>21:0763</v>
      </c>
      <c r="D14443" s="1" t="str">
        <f t="shared" si="2106"/>
        <v>21:0219</v>
      </c>
      <c r="E14443" t="s">
        <v>55745</v>
      </c>
      <c r="F14443" t="s">
        <v>55746</v>
      </c>
      <c r="H14443">
        <v>62.478149999999999</v>
      </c>
      <c r="I14443">
        <v>-131.0490795</v>
      </c>
      <c r="J14443" s="1" t="str">
        <f t="shared" si="2107"/>
        <v>Fluid (stream)</v>
      </c>
      <c r="K14443" s="1" t="str">
        <f t="shared" si="2108"/>
        <v>Untreated Water</v>
      </c>
      <c r="O14443">
        <v>1.1299999999999999</v>
      </c>
      <c r="P14443">
        <v>170</v>
      </c>
      <c r="Q14443">
        <v>7.7</v>
      </c>
    </row>
    <row r="14444" spans="1:17" hidden="1" x14ac:dyDescent="0.3">
      <c r="A14444" t="s">
        <v>55747</v>
      </c>
      <c r="B14444" t="s">
        <v>55748</v>
      </c>
      <c r="C14444" s="1" t="str">
        <f t="shared" si="2109"/>
        <v>21:0763</v>
      </c>
      <c r="D14444" s="1" t="str">
        <f t="shared" si="2106"/>
        <v>21:0219</v>
      </c>
      <c r="E14444" t="s">
        <v>55749</v>
      </c>
      <c r="F14444" t="s">
        <v>55750</v>
      </c>
      <c r="H14444">
        <v>62.475977100000001</v>
      </c>
      <c r="I14444">
        <v>-131.0152081</v>
      </c>
      <c r="J14444" s="1" t="str">
        <f t="shared" si="2107"/>
        <v>Fluid (stream)</v>
      </c>
      <c r="K14444" s="1" t="str">
        <f t="shared" si="2108"/>
        <v>Untreated Water</v>
      </c>
      <c r="O14444">
        <v>0.53</v>
      </c>
      <c r="P14444">
        <v>70</v>
      </c>
      <c r="Q14444">
        <v>7.7</v>
      </c>
    </row>
    <row r="14445" spans="1:17" hidden="1" x14ac:dyDescent="0.3">
      <c r="A14445" t="s">
        <v>55751</v>
      </c>
      <c r="B14445" t="s">
        <v>55752</v>
      </c>
      <c r="C14445" s="1" t="str">
        <f t="shared" si="2109"/>
        <v>21:0763</v>
      </c>
      <c r="D14445" s="1" t="str">
        <f t="shared" si="2106"/>
        <v>21:0219</v>
      </c>
      <c r="E14445" t="s">
        <v>55753</v>
      </c>
      <c r="F14445" t="s">
        <v>55754</v>
      </c>
      <c r="H14445">
        <v>62.457248999999997</v>
      </c>
      <c r="I14445">
        <v>-131.00380569999999</v>
      </c>
      <c r="J14445" s="1" t="str">
        <f t="shared" si="2107"/>
        <v>Fluid (stream)</v>
      </c>
      <c r="K14445" s="1" t="str">
        <f t="shared" si="2108"/>
        <v>Untreated Water</v>
      </c>
      <c r="O14445">
        <v>1.39</v>
      </c>
      <c r="P14445">
        <v>100</v>
      </c>
      <c r="Q14445">
        <v>7.7</v>
      </c>
    </row>
    <row r="14446" spans="1:17" hidden="1" x14ac:dyDescent="0.3">
      <c r="A14446" t="s">
        <v>55755</v>
      </c>
      <c r="B14446" t="s">
        <v>55756</v>
      </c>
      <c r="C14446" s="1" t="str">
        <f t="shared" si="2109"/>
        <v>21:0763</v>
      </c>
      <c r="D14446" s="1" t="str">
        <f t="shared" si="2106"/>
        <v>21:0219</v>
      </c>
      <c r="E14446" t="s">
        <v>55757</v>
      </c>
      <c r="F14446" t="s">
        <v>55758</v>
      </c>
      <c r="H14446">
        <v>62.4488938</v>
      </c>
      <c r="I14446">
        <v>-131.0245898</v>
      </c>
      <c r="J14446" s="1" t="str">
        <f t="shared" si="2107"/>
        <v>Fluid (stream)</v>
      </c>
      <c r="K14446" s="1" t="str">
        <f t="shared" si="2108"/>
        <v>Untreated Water</v>
      </c>
      <c r="O14446">
        <v>0.19</v>
      </c>
      <c r="P14446">
        <v>80</v>
      </c>
      <c r="Q14446">
        <v>6.6</v>
      </c>
    </row>
    <row r="14447" spans="1:17" hidden="1" x14ac:dyDescent="0.3">
      <c r="A14447" t="s">
        <v>55759</v>
      </c>
      <c r="B14447" t="s">
        <v>55760</v>
      </c>
      <c r="C14447" s="1" t="str">
        <f t="shared" si="2109"/>
        <v>21:0763</v>
      </c>
      <c r="D14447" s="1" t="str">
        <f t="shared" si="2106"/>
        <v>21:0219</v>
      </c>
      <c r="E14447" t="s">
        <v>55761</v>
      </c>
      <c r="F14447" t="s">
        <v>55762</v>
      </c>
      <c r="H14447">
        <v>62.403498499999998</v>
      </c>
      <c r="I14447">
        <v>-131.0242164</v>
      </c>
      <c r="J14447" s="1" t="str">
        <f t="shared" si="2107"/>
        <v>Fluid (stream)</v>
      </c>
      <c r="K14447" s="1" t="str">
        <f t="shared" si="2108"/>
        <v>Untreated Water</v>
      </c>
      <c r="O14447">
        <v>2.35</v>
      </c>
      <c r="P14447">
        <v>510</v>
      </c>
      <c r="Q14447">
        <v>7.2</v>
      </c>
    </row>
    <row r="14448" spans="1:17" hidden="1" x14ac:dyDescent="0.3">
      <c r="A14448" t="s">
        <v>55763</v>
      </c>
      <c r="B14448" t="s">
        <v>55764</v>
      </c>
      <c r="C14448" s="1" t="str">
        <f t="shared" si="2109"/>
        <v>21:0763</v>
      </c>
      <c r="D14448" s="1" t="str">
        <f t="shared" si="2106"/>
        <v>21:0219</v>
      </c>
      <c r="E14448" t="s">
        <v>55765</v>
      </c>
      <c r="F14448" t="s">
        <v>55766</v>
      </c>
      <c r="H14448">
        <v>62.352787599999999</v>
      </c>
      <c r="I14448">
        <v>-131.0433534</v>
      </c>
      <c r="J14448" s="1" t="str">
        <f t="shared" si="2107"/>
        <v>Fluid (stream)</v>
      </c>
      <c r="K14448" s="1" t="str">
        <f t="shared" si="2108"/>
        <v>Untreated Water</v>
      </c>
      <c r="O14448">
        <v>0.13</v>
      </c>
      <c r="P14448">
        <v>270</v>
      </c>
      <c r="Q14448">
        <v>6.6</v>
      </c>
    </row>
    <row r="14449" spans="1:17" hidden="1" x14ac:dyDescent="0.3">
      <c r="A14449" t="s">
        <v>55767</v>
      </c>
      <c r="B14449" t="s">
        <v>55768</v>
      </c>
      <c r="C14449" s="1" t="str">
        <f t="shared" si="2109"/>
        <v>21:0763</v>
      </c>
      <c r="D14449" s="1" t="str">
        <f t="shared" si="2106"/>
        <v>21:0219</v>
      </c>
      <c r="E14449" t="s">
        <v>55769</v>
      </c>
      <c r="F14449" t="s">
        <v>55770</v>
      </c>
      <c r="H14449">
        <v>62.297158099999997</v>
      </c>
      <c r="I14449">
        <v>-131.07965960000001</v>
      </c>
      <c r="J14449" s="1" t="str">
        <f t="shared" si="2107"/>
        <v>Fluid (stream)</v>
      </c>
      <c r="K14449" s="1" t="str">
        <f t="shared" si="2108"/>
        <v>Untreated Water</v>
      </c>
      <c r="O14449">
        <v>0.36</v>
      </c>
      <c r="P14449">
        <v>110</v>
      </c>
      <c r="Q14449">
        <v>6.9</v>
      </c>
    </row>
    <row r="14450" spans="1:17" hidden="1" x14ac:dyDescent="0.3">
      <c r="A14450" t="s">
        <v>55771</v>
      </c>
      <c r="B14450" t="s">
        <v>55772</v>
      </c>
      <c r="C14450" s="1" t="str">
        <f t="shared" si="2109"/>
        <v>21:0763</v>
      </c>
      <c r="D14450" s="1" t="str">
        <f t="shared" si="2106"/>
        <v>21:0219</v>
      </c>
      <c r="E14450" t="s">
        <v>55773</v>
      </c>
      <c r="F14450" t="s">
        <v>55774</v>
      </c>
      <c r="H14450">
        <v>62.300103499999999</v>
      </c>
      <c r="I14450">
        <v>-131.15038709999999</v>
      </c>
      <c r="J14450" s="1" t="str">
        <f t="shared" si="2107"/>
        <v>Fluid (stream)</v>
      </c>
      <c r="K14450" s="1" t="str">
        <f t="shared" si="2108"/>
        <v>Untreated Water</v>
      </c>
      <c r="O14450">
        <v>0.31</v>
      </c>
      <c r="P14450">
        <v>100</v>
      </c>
      <c r="Q14450">
        <v>7.2</v>
      </c>
    </row>
    <row r="14451" spans="1:17" hidden="1" x14ac:dyDescent="0.3">
      <c r="A14451" t="s">
        <v>55775</v>
      </c>
      <c r="B14451" t="s">
        <v>55776</v>
      </c>
      <c r="C14451" s="1" t="str">
        <f t="shared" si="2109"/>
        <v>21:0763</v>
      </c>
      <c r="D14451" s="1" t="str">
        <f t="shared" si="2106"/>
        <v>21:0219</v>
      </c>
      <c r="E14451" t="s">
        <v>55777</v>
      </c>
      <c r="F14451" t="s">
        <v>55778</v>
      </c>
      <c r="H14451">
        <v>62.171490300000002</v>
      </c>
      <c r="I14451">
        <v>-131.3784728</v>
      </c>
      <c r="J14451" s="1" t="str">
        <f t="shared" si="2107"/>
        <v>Fluid (stream)</v>
      </c>
      <c r="K14451" s="1" t="str">
        <f t="shared" si="2108"/>
        <v>Untreated Water</v>
      </c>
      <c r="O14451">
        <v>3.57</v>
      </c>
      <c r="P14451">
        <v>160</v>
      </c>
      <c r="Q14451">
        <v>8</v>
      </c>
    </row>
    <row r="14452" spans="1:17" hidden="1" x14ac:dyDescent="0.3">
      <c r="A14452" t="s">
        <v>55779</v>
      </c>
      <c r="B14452" t="s">
        <v>55780</v>
      </c>
      <c r="C14452" s="1" t="str">
        <f t="shared" si="2109"/>
        <v>21:0763</v>
      </c>
      <c r="D14452" s="1" t="str">
        <f>HYPERLINK("http://geochem.nrcan.gc.ca/cdogs/content/svy/svy_e.htm", "")</f>
        <v/>
      </c>
      <c r="G14452" s="1" t="str">
        <f>HYPERLINK("http://geochem.nrcan.gc.ca/cdogs/content/cr_/cr_00087_e.htm", "87")</f>
        <v>87</v>
      </c>
      <c r="J14452" t="s">
        <v>11453</v>
      </c>
      <c r="K14452" t="s">
        <v>11454</v>
      </c>
      <c r="O14452">
        <v>0.43</v>
      </c>
      <c r="P14452">
        <v>120</v>
      </c>
      <c r="Q14452">
        <v>7.3</v>
      </c>
    </row>
    <row r="14453" spans="1:17" hidden="1" x14ac:dyDescent="0.3">
      <c r="A14453" t="s">
        <v>55781</v>
      </c>
      <c r="B14453" t="s">
        <v>55782</v>
      </c>
      <c r="C14453" s="1" t="str">
        <f t="shared" si="2109"/>
        <v>21:0763</v>
      </c>
      <c r="D14453" s="1" t="str">
        <f t="shared" ref="D14453:D14462" si="2110">HYPERLINK("http://geochem.nrcan.gc.ca/cdogs/content/svy/svy210219_e.htm", "21:0219")</f>
        <v>21:0219</v>
      </c>
      <c r="E14453" t="s">
        <v>55783</v>
      </c>
      <c r="F14453" t="s">
        <v>55784</v>
      </c>
      <c r="H14453">
        <v>62.169805099999998</v>
      </c>
      <c r="I14453">
        <v>-131.38037650000001</v>
      </c>
      <c r="J14453" s="1" t="str">
        <f t="shared" ref="J14453:J14462" si="2111">HYPERLINK("http://geochem.nrcan.gc.ca/cdogs/content/kwd/kwd020018_e.htm", "Fluid (stream)")</f>
        <v>Fluid (stream)</v>
      </c>
      <c r="K14453" s="1" t="str">
        <f t="shared" ref="K14453:K14462" si="2112">HYPERLINK("http://geochem.nrcan.gc.ca/cdogs/content/kwd/kwd080007_e.htm", "Untreated Water")</f>
        <v>Untreated Water</v>
      </c>
      <c r="O14453">
        <v>0.94</v>
      </c>
      <c r="P14453">
        <v>130</v>
      </c>
      <c r="Q14453">
        <v>7.3</v>
      </c>
    </row>
    <row r="14454" spans="1:17" hidden="1" x14ac:dyDescent="0.3">
      <c r="A14454" t="s">
        <v>55785</v>
      </c>
      <c r="B14454" t="s">
        <v>55786</v>
      </c>
      <c r="C14454" s="1" t="str">
        <f t="shared" si="2109"/>
        <v>21:0763</v>
      </c>
      <c r="D14454" s="1" t="str">
        <f t="shared" si="2110"/>
        <v>21:0219</v>
      </c>
      <c r="E14454" t="s">
        <v>55787</v>
      </c>
      <c r="F14454" t="s">
        <v>55788</v>
      </c>
      <c r="H14454">
        <v>62.150015600000003</v>
      </c>
      <c r="I14454">
        <v>-131.46835290000001</v>
      </c>
      <c r="J14454" s="1" t="str">
        <f t="shared" si="2111"/>
        <v>Fluid (stream)</v>
      </c>
      <c r="K14454" s="1" t="str">
        <f t="shared" si="2112"/>
        <v>Untreated Water</v>
      </c>
      <c r="O14454">
        <v>2.5000000000000001E-2</v>
      </c>
      <c r="P14454">
        <v>80</v>
      </c>
      <c r="Q14454">
        <v>6.6</v>
      </c>
    </row>
    <row r="14455" spans="1:17" hidden="1" x14ac:dyDescent="0.3">
      <c r="A14455" t="s">
        <v>55789</v>
      </c>
      <c r="B14455" t="s">
        <v>55790</v>
      </c>
      <c r="C14455" s="1" t="str">
        <f t="shared" si="2109"/>
        <v>21:0763</v>
      </c>
      <c r="D14455" s="1" t="str">
        <f t="shared" si="2110"/>
        <v>21:0219</v>
      </c>
      <c r="E14455" t="s">
        <v>55787</v>
      </c>
      <c r="F14455" t="s">
        <v>55791</v>
      </c>
      <c r="H14455">
        <v>62.150015600000003</v>
      </c>
      <c r="I14455">
        <v>-131.46835290000001</v>
      </c>
      <c r="J14455" s="1" t="str">
        <f t="shared" si="2111"/>
        <v>Fluid (stream)</v>
      </c>
      <c r="K14455" s="1" t="str">
        <f t="shared" si="2112"/>
        <v>Untreated Water</v>
      </c>
      <c r="O14455">
        <v>2.5000000000000001E-2</v>
      </c>
      <c r="P14455">
        <v>60</v>
      </c>
      <c r="Q14455">
        <v>6.8</v>
      </c>
    </row>
    <row r="14456" spans="1:17" hidden="1" x14ac:dyDescent="0.3">
      <c r="A14456" t="s">
        <v>55792</v>
      </c>
      <c r="B14456" t="s">
        <v>55793</v>
      </c>
      <c r="C14456" s="1" t="str">
        <f t="shared" si="2109"/>
        <v>21:0763</v>
      </c>
      <c r="D14456" s="1" t="str">
        <f t="shared" si="2110"/>
        <v>21:0219</v>
      </c>
      <c r="E14456" t="s">
        <v>55794</v>
      </c>
      <c r="F14456" t="s">
        <v>55795</v>
      </c>
      <c r="H14456">
        <v>62.120848000000002</v>
      </c>
      <c r="I14456">
        <v>-131.52048439999999</v>
      </c>
      <c r="J14456" s="1" t="str">
        <f t="shared" si="2111"/>
        <v>Fluid (stream)</v>
      </c>
      <c r="K14456" s="1" t="str">
        <f t="shared" si="2112"/>
        <v>Untreated Water</v>
      </c>
      <c r="O14456">
        <v>0.08</v>
      </c>
      <c r="P14456">
        <v>90</v>
      </c>
      <c r="Q14456">
        <v>6.9</v>
      </c>
    </row>
    <row r="14457" spans="1:17" hidden="1" x14ac:dyDescent="0.3">
      <c r="A14457" t="s">
        <v>55796</v>
      </c>
      <c r="B14457" t="s">
        <v>55797</v>
      </c>
      <c r="C14457" s="1" t="str">
        <f t="shared" si="2109"/>
        <v>21:0763</v>
      </c>
      <c r="D14457" s="1" t="str">
        <f t="shared" si="2110"/>
        <v>21:0219</v>
      </c>
      <c r="E14457" t="s">
        <v>55798</v>
      </c>
      <c r="F14457" t="s">
        <v>55799</v>
      </c>
      <c r="H14457">
        <v>62.115019099999998</v>
      </c>
      <c r="I14457">
        <v>-131.5779861</v>
      </c>
      <c r="J14457" s="1" t="str">
        <f t="shared" si="2111"/>
        <v>Fluid (stream)</v>
      </c>
      <c r="K14457" s="1" t="str">
        <f t="shared" si="2112"/>
        <v>Untreated Water</v>
      </c>
      <c r="O14457">
        <v>0.95</v>
      </c>
      <c r="P14457">
        <v>100</v>
      </c>
      <c r="Q14457">
        <v>7.7</v>
      </c>
    </row>
    <row r="14458" spans="1:17" hidden="1" x14ac:dyDescent="0.3">
      <c r="A14458" t="s">
        <v>55800</v>
      </c>
      <c r="B14458" t="s">
        <v>55801</v>
      </c>
      <c r="C14458" s="1" t="str">
        <f t="shared" si="2109"/>
        <v>21:0763</v>
      </c>
      <c r="D14458" s="1" t="str">
        <f t="shared" si="2110"/>
        <v>21:0219</v>
      </c>
      <c r="E14458" t="s">
        <v>55802</v>
      </c>
      <c r="F14458" t="s">
        <v>55803</v>
      </c>
      <c r="H14458">
        <v>62.877923000000003</v>
      </c>
      <c r="I14458">
        <v>-130.79152550000001</v>
      </c>
      <c r="J14458" s="1" t="str">
        <f t="shared" si="2111"/>
        <v>Fluid (stream)</v>
      </c>
      <c r="K14458" s="1" t="str">
        <f t="shared" si="2112"/>
        <v>Untreated Water</v>
      </c>
    </row>
    <row r="14459" spans="1:17" hidden="1" x14ac:dyDescent="0.3">
      <c r="A14459" t="s">
        <v>55804</v>
      </c>
      <c r="B14459" t="s">
        <v>55805</v>
      </c>
      <c r="C14459" s="1" t="str">
        <f t="shared" si="2109"/>
        <v>21:0763</v>
      </c>
      <c r="D14459" s="1" t="str">
        <f t="shared" si="2110"/>
        <v>21:0219</v>
      </c>
      <c r="E14459" t="s">
        <v>55806</v>
      </c>
      <c r="F14459" t="s">
        <v>55807</v>
      </c>
      <c r="H14459">
        <v>62.888068599999997</v>
      </c>
      <c r="I14459">
        <v>-130.71583480000001</v>
      </c>
      <c r="J14459" s="1" t="str">
        <f t="shared" si="2111"/>
        <v>Fluid (stream)</v>
      </c>
      <c r="K14459" s="1" t="str">
        <f t="shared" si="2112"/>
        <v>Untreated Water</v>
      </c>
      <c r="O14459">
        <v>0.16</v>
      </c>
      <c r="P14459">
        <v>760</v>
      </c>
      <c r="Q14459">
        <v>7.1</v>
      </c>
    </row>
    <row r="14460" spans="1:17" hidden="1" x14ac:dyDescent="0.3">
      <c r="A14460" t="s">
        <v>55808</v>
      </c>
      <c r="B14460" t="s">
        <v>55809</v>
      </c>
      <c r="C14460" s="1" t="str">
        <f t="shared" si="2109"/>
        <v>21:0763</v>
      </c>
      <c r="D14460" s="1" t="str">
        <f t="shared" si="2110"/>
        <v>21:0219</v>
      </c>
      <c r="E14460" t="s">
        <v>55810</v>
      </c>
      <c r="F14460" t="s">
        <v>55811</v>
      </c>
      <c r="H14460">
        <v>62.893263599999997</v>
      </c>
      <c r="I14460">
        <v>-130.65457380000001</v>
      </c>
      <c r="J14460" s="1" t="str">
        <f t="shared" si="2111"/>
        <v>Fluid (stream)</v>
      </c>
      <c r="K14460" s="1" t="str">
        <f t="shared" si="2112"/>
        <v>Untreated Water</v>
      </c>
      <c r="O14460">
        <v>1.03</v>
      </c>
      <c r="P14460">
        <v>500</v>
      </c>
      <c r="Q14460">
        <v>7.5</v>
      </c>
    </row>
    <row r="14461" spans="1:17" hidden="1" x14ac:dyDescent="0.3">
      <c r="A14461" t="s">
        <v>55812</v>
      </c>
      <c r="B14461" t="s">
        <v>55813</v>
      </c>
      <c r="C14461" s="1" t="str">
        <f t="shared" si="2109"/>
        <v>21:0763</v>
      </c>
      <c r="D14461" s="1" t="str">
        <f t="shared" si="2110"/>
        <v>21:0219</v>
      </c>
      <c r="E14461" t="s">
        <v>55814</v>
      </c>
      <c r="F14461" t="s">
        <v>55815</v>
      </c>
      <c r="H14461">
        <v>62.901095400000003</v>
      </c>
      <c r="I14461">
        <v>-130.5887712</v>
      </c>
      <c r="J14461" s="1" t="str">
        <f t="shared" si="2111"/>
        <v>Fluid (stream)</v>
      </c>
      <c r="K14461" s="1" t="str">
        <f t="shared" si="2112"/>
        <v>Untreated Water</v>
      </c>
      <c r="O14461">
        <v>2.5000000000000001E-2</v>
      </c>
      <c r="P14461">
        <v>120</v>
      </c>
      <c r="Q14461">
        <v>7</v>
      </c>
    </row>
    <row r="14462" spans="1:17" hidden="1" x14ac:dyDescent="0.3">
      <c r="A14462" t="s">
        <v>55816</v>
      </c>
      <c r="B14462" t="s">
        <v>55817</v>
      </c>
      <c r="C14462" s="1" t="str">
        <f t="shared" si="2109"/>
        <v>21:0763</v>
      </c>
      <c r="D14462" s="1" t="str">
        <f t="shared" si="2110"/>
        <v>21:0219</v>
      </c>
      <c r="E14462" t="s">
        <v>55818</v>
      </c>
      <c r="F14462" t="s">
        <v>55819</v>
      </c>
      <c r="H14462">
        <v>62.929504999999999</v>
      </c>
      <c r="I14462">
        <v>-130.5398222</v>
      </c>
      <c r="J14462" s="1" t="str">
        <f t="shared" si="2111"/>
        <v>Fluid (stream)</v>
      </c>
      <c r="K14462" s="1" t="str">
        <f t="shared" si="2112"/>
        <v>Untreated Water</v>
      </c>
      <c r="O14462">
        <v>0.08</v>
      </c>
      <c r="P14462">
        <v>250</v>
      </c>
      <c r="Q14462">
        <v>7.4</v>
      </c>
    </row>
    <row r="14463" spans="1:17" hidden="1" x14ac:dyDescent="0.3">
      <c r="A14463" t="s">
        <v>55820</v>
      </c>
      <c r="B14463" t="s">
        <v>55821</v>
      </c>
      <c r="C14463" s="1" t="str">
        <f t="shared" si="2109"/>
        <v>21:0763</v>
      </c>
      <c r="D14463" s="1" t="str">
        <f>HYPERLINK("http://geochem.nrcan.gc.ca/cdogs/content/svy/svy_e.htm", "")</f>
        <v/>
      </c>
      <c r="G14463" s="1" t="str">
        <f>HYPERLINK("http://geochem.nrcan.gc.ca/cdogs/content/cr_/cr_00087_e.htm", "87")</f>
        <v>87</v>
      </c>
      <c r="J14463" t="s">
        <v>11453</v>
      </c>
      <c r="K14463" t="s">
        <v>11454</v>
      </c>
      <c r="O14463">
        <v>0.45</v>
      </c>
      <c r="P14463">
        <v>130</v>
      </c>
      <c r="Q14463">
        <v>7.2</v>
      </c>
    </row>
    <row r="14464" spans="1:17" hidden="1" x14ac:dyDescent="0.3">
      <c r="A14464" t="s">
        <v>55822</v>
      </c>
      <c r="B14464" t="s">
        <v>55823</v>
      </c>
      <c r="C14464" s="1" t="str">
        <f t="shared" si="2109"/>
        <v>21:0763</v>
      </c>
      <c r="D14464" s="1" t="str">
        <f t="shared" ref="D14464:D14478" si="2113">HYPERLINK("http://geochem.nrcan.gc.ca/cdogs/content/svy/svy210219_e.htm", "21:0219")</f>
        <v>21:0219</v>
      </c>
      <c r="E14464" t="s">
        <v>55824</v>
      </c>
      <c r="F14464" t="s">
        <v>55825</v>
      </c>
      <c r="H14464">
        <v>62.9255742</v>
      </c>
      <c r="I14464">
        <v>-130.51401039999999</v>
      </c>
      <c r="J14464" s="1" t="str">
        <f t="shared" ref="J14464:J14478" si="2114">HYPERLINK("http://geochem.nrcan.gc.ca/cdogs/content/kwd/kwd020018_e.htm", "Fluid (stream)")</f>
        <v>Fluid (stream)</v>
      </c>
      <c r="K14464" s="1" t="str">
        <f t="shared" ref="K14464:K14478" si="2115">HYPERLINK("http://geochem.nrcan.gc.ca/cdogs/content/kwd/kwd080007_e.htm", "Untreated Water")</f>
        <v>Untreated Water</v>
      </c>
      <c r="O14464">
        <v>2.5000000000000001E-2</v>
      </c>
      <c r="P14464">
        <v>130</v>
      </c>
      <c r="Q14464">
        <v>6.9</v>
      </c>
    </row>
    <row r="14465" spans="1:17" hidden="1" x14ac:dyDescent="0.3">
      <c r="A14465" t="s">
        <v>55826</v>
      </c>
      <c r="B14465" t="s">
        <v>55827</v>
      </c>
      <c r="C14465" s="1" t="str">
        <f t="shared" si="2109"/>
        <v>21:0763</v>
      </c>
      <c r="D14465" s="1" t="str">
        <f t="shared" si="2113"/>
        <v>21:0219</v>
      </c>
      <c r="E14465" t="s">
        <v>55828</v>
      </c>
      <c r="F14465" t="s">
        <v>55829</v>
      </c>
      <c r="H14465">
        <v>62.937617500000002</v>
      </c>
      <c r="I14465">
        <v>-130.4797556</v>
      </c>
      <c r="J14465" s="1" t="str">
        <f t="shared" si="2114"/>
        <v>Fluid (stream)</v>
      </c>
      <c r="K14465" s="1" t="str">
        <f t="shared" si="2115"/>
        <v>Untreated Water</v>
      </c>
      <c r="O14465">
        <v>0.14000000000000001</v>
      </c>
      <c r="P14465">
        <v>150</v>
      </c>
      <c r="Q14465">
        <v>7.1</v>
      </c>
    </row>
    <row r="14466" spans="1:17" hidden="1" x14ac:dyDescent="0.3">
      <c r="A14466" t="s">
        <v>55830</v>
      </c>
      <c r="B14466" t="s">
        <v>55831</v>
      </c>
      <c r="C14466" s="1" t="str">
        <f t="shared" si="2109"/>
        <v>21:0763</v>
      </c>
      <c r="D14466" s="1" t="str">
        <f t="shared" si="2113"/>
        <v>21:0219</v>
      </c>
      <c r="E14466" t="s">
        <v>55832</v>
      </c>
      <c r="F14466" t="s">
        <v>55833</v>
      </c>
      <c r="H14466">
        <v>62.939093</v>
      </c>
      <c r="I14466">
        <v>-130.48286479999999</v>
      </c>
      <c r="J14466" s="1" t="str">
        <f t="shared" si="2114"/>
        <v>Fluid (stream)</v>
      </c>
      <c r="K14466" s="1" t="str">
        <f t="shared" si="2115"/>
        <v>Untreated Water</v>
      </c>
      <c r="O14466">
        <v>0.18</v>
      </c>
      <c r="P14466">
        <v>160</v>
      </c>
      <c r="Q14466">
        <v>7.3</v>
      </c>
    </row>
    <row r="14467" spans="1:17" hidden="1" x14ac:dyDescent="0.3">
      <c r="A14467" t="s">
        <v>55834</v>
      </c>
      <c r="B14467" t="s">
        <v>55835</v>
      </c>
      <c r="C14467" s="1" t="str">
        <f t="shared" si="2109"/>
        <v>21:0763</v>
      </c>
      <c r="D14467" s="1" t="str">
        <f t="shared" si="2113"/>
        <v>21:0219</v>
      </c>
      <c r="E14467" t="s">
        <v>55836</v>
      </c>
      <c r="F14467" t="s">
        <v>55837</v>
      </c>
      <c r="H14467">
        <v>62.947290799999998</v>
      </c>
      <c r="I14467">
        <v>-130.49630909999999</v>
      </c>
      <c r="J14467" s="1" t="str">
        <f t="shared" si="2114"/>
        <v>Fluid (stream)</v>
      </c>
      <c r="K14467" s="1" t="str">
        <f t="shared" si="2115"/>
        <v>Untreated Water</v>
      </c>
      <c r="O14467">
        <v>2.5000000000000001E-2</v>
      </c>
      <c r="P14467">
        <v>200</v>
      </c>
      <c r="Q14467">
        <v>5.6</v>
      </c>
    </row>
    <row r="14468" spans="1:17" hidden="1" x14ac:dyDescent="0.3">
      <c r="A14468" t="s">
        <v>55838</v>
      </c>
      <c r="B14468" t="s">
        <v>55839</v>
      </c>
      <c r="C14468" s="1" t="str">
        <f t="shared" si="2109"/>
        <v>21:0763</v>
      </c>
      <c r="D14468" s="1" t="str">
        <f t="shared" si="2113"/>
        <v>21:0219</v>
      </c>
      <c r="E14468" t="s">
        <v>55840</v>
      </c>
      <c r="F14468" t="s">
        <v>55841</v>
      </c>
      <c r="H14468">
        <v>62.965569500000001</v>
      </c>
      <c r="I14468">
        <v>-130.46456219999999</v>
      </c>
      <c r="J14468" s="1" t="str">
        <f t="shared" si="2114"/>
        <v>Fluid (stream)</v>
      </c>
      <c r="K14468" s="1" t="str">
        <f t="shared" si="2115"/>
        <v>Untreated Water</v>
      </c>
    </row>
    <row r="14469" spans="1:17" hidden="1" x14ac:dyDescent="0.3">
      <c r="A14469" t="s">
        <v>55842</v>
      </c>
      <c r="B14469" t="s">
        <v>55843</v>
      </c>
      <c r="C14469" s="1" t="str">
        <f t="shared" si="2109"/>
        <v>21:0763</v>
      </c>
      <c r="D14469" s="1" t="str">
        <f t="shared" si="2113"/>
        <v>21:0219</v>
      </c>
      <c r="E14469" t="s">
        <v>55844</v>
      </c>
      <c r="F14469" t="s">
        <v>55845</v>
      </c>
      <c r="H14469">
        <v>62.986732099999998</v>
      </c>
      <c r="I14469">
        <v>-130.4702609</v>
      </c>
      <c r="J14469" s="1" t="str">
        <f t="shared" si="2114"/>
        <v>Fluid (stream)</v>
      </c>
      <c r="K14469" s="1" t="str">
        <f t="shared" si="2115"/>
        <v>Untreated Water</v>
      </c>
      <c r="O14469">
        <v>2.5000000000000001E-2</v>
      </c>
      <c r="P14469">
        <v>120</v>
      </c>
      <c r="Q14469">
        <v>6</v>
      </c>
    </row>
    <row r="14470" spans="1:17" hidden="1" x14ac:dyDescent="0.3">
      <c r="A14470" t="s">
        <v>55846</v>
      </c>
      <c r="B14470" t="s">
        <v>55847</v>
      </c>
      <c r="C14470" s="1" t="str">
        <f t="shared" si="2109"/>
        <v>21:0763</v>
      </c>
      <c r="D14470" s="1" t="str">
        <f t="shared" si="2113"/>
        <v>21:0219</v>
      </c>
      <c r="E14470" t="s">
        <v>55848</v>
      </c>
      <c r="F14470" t="s">
        <v>55849</v>
      </c>
      <c r="H14470">
        <v>62.989682199999997</v>
      </c>
      <c r="I14470">
        <v>-130.4697184</v>
      </c>
      <c r="J14470" s="1" t="str">
        <f t="shared" si="2114"/>
        <v>Fluid (stream)</v>
      </c>
      <c r="K14470" s="1" t="str">
        <f t="shared" si="2115"/>
        <v>Untreated Water</v>
      </c>
      <c r="O14470">
        <v>2.5000000000000001E-2</v>
      </c>
      <c r="P14470">
        <v>110</v>
      </c>
      <c r="Q14470">
        <v>6.1</v>
      </c>
    </row>
    <row r="14471" spans="1:17" hidden="1" x14ac:dyDescent="0.3">
      <c r="A14471" t="s">
        <v>55850</v>
      </c>
      <c r="B14471" t="s">
        <v>55851</v>
      </c>
      <c r="C14471" s="1" t="str">
        <f t="shared" si="2109"/>
        <v>21:0763</v>
      </c>
      <c r="D14471" s="1" t="str">
        <f t="shared" si="2113"/>
        <v>21:0219</v>
      </c>
      <c r="E14471" t="s">
        <v>55852</v>
      </c>
      <c r="F14471" t="s">
        <v>55853</v>
      </c>
      <c r="H14471">
        <v>62.915054699999999</v>
      </c>
      <c r="I14471">
        <v>-130.44725109999999</v>
      </c>
      <c r="J14471" s="1" t="str">
        <f t="shared" si="2114"/>
        <v>Fluid (stream)</v>
      </c>
      <c r="K14471" s="1" t="str">
        <f t="shared" si="2115"/>
        <v>Untreated Water</v>
      </c>
      <c r="O14471">
        <v>0.25</v>
      </c>
      <c r="P14471">
        <v>160</v>
      </c>
      <c r="Q14471">
        <v>7.1</v>
      </c>
    </row>
    <row r="14472" spans="1:17" hidden="1" x14ac:dyDescent="0.3">
      <c r="A14472" t="s">
        <v>55854</v>
      </c>
      <c r="B14472" t="s">
        <v>55855</v>
      </c>
      <c r="C14472" s="1" t="str">
        <f t="shared" si="2109"/>
        <v>21:0763</v>
      </c>
      <c r="D14472" s="1" t="str">
        <f t="shared" si="2113"/>
        <v>21:0219</v>
      </c>
      <c r="E14472" t="s">
        <v>55856</v>
      </c>
      <c r="F14472" t="s">
        <v>55857</v>
      </c>
      <c r="H14472">
        <v>62.910555700000003</v>
      </c>
      <c r="I14472">
        <v>-130.39584479999999</v>
      </c>
      <c r="J14472" s="1" t="str">
        <f t="shared" si="2114"/>
        <v>Fluid (stream)</v>
      </c>
      <c r="K14472" s="1" t="str">
        <f t="shared" si="2115"/>
        <v>Untreated Water</v>
      </c>
      <c r="O14472">
        <v>2.5000000000000001E-2</v>
      </c>
      <c r="P14472">
        <v>80</v>
      </c>
      <c r="Q14472">
        <v>6.6</v>
      </c>
    </row>
    <row r="14473" spans="1:17" hidden="1" x14ac:dyDescent="0.3">
      <c r="A14473" t="s">
        <v>55858</v>
      </c>
      <c r="B14473" t="s">
        <v>55859</v>
      </c>
      <c r="C14473" s="1" t="str">
        <f t="shared" si="2109"/>
        <v>21:0763</v>
      </c>
      <c r="D14473" s="1" t="str">
        <f t="shared" si="2113"/>
        <v>21:0219</v>
      </c>
      <c r="E14473" t="s">
        <v>55856</v>
      </c>
      <c r="F14473" t="s">
        <v>55860</v>
      </c>
      <c r="H14473">
        <v>62.910555700000003</v>
      </c>
      <c r="I14473">
        <v>-130.39584479999999</v>
      </c>
      <c r="J14473" s="1" t="str">
        <f t="shared" si="2114"/>
        <v>Fluid (stream)</v>
      </c>
      <c r="K14473" s="1" t="str">
        <f t="shared" si="2115"/>
        <v>Untreated Water</v>
      </c>
      <c r="O14473">
        <v>2.5000000000000001E-2</v>
      </c>
      <c r="P14473">
        <v>80</v>
      </c>
      <c r="Q14473">
        <v>6.7</v>
      </c>
    </row>
    <row r="14474" spans="1:17" hidden="1" x14ac:dyDescent="0.3">
      <c r="A14474" t="s">
        <v>55861</v>
      </c>
      <c r="B14474" t="s">
        <v>55862</v>
      </c>
      <c r="C14474" s="1" t="str">
        <f t="shared" si="2109"/>
        <v>21:0763</v>
      </c>
      <c r="D14474" s="1" t="str">
        <f t="shared" si="2113"/>
        <v>21:0219</v>
      </c>
      <c r="E14474" t="s">
        <v>55863</v>
      </c>
      <c r="F14474" t="s">
        <v>55864</v>
      </c>
      <c r="H14474">
        <v>62.899684000000001</v>
      </c>
      <c r="I14474">
        <v>-130.44039290000001</v>
      </c>
      <c r="J14474" s="1" t="str">
        <f t="shared" si="2114"/>
        <v>Fluid (stream)</v>
      </c>
      <c r="K14474" s="1" t="str">
        <f t="shared" si="2115"/>
        <v>Untreated Water</v>
      </c>
      <c r="O14474">
        <v>0.05</v>
      </c>
      <c r="P14474">
        <v>80</v>
      </c>
      <c r="Q14474">
        <v>6.7</v>
      </c>
    </row>
    <row r="14475" spans="1:17" hidden="1" x14ac:dyDescent="0.3">
      <c r="A14475" t="s">
        <v>55865</v>
      </c>
      <c r="B14475" t="s">
        <v>55866</v>
      </c>
      <c r="C14475" s="1" t="str">
        <f t="shared" si="2109"/>
        <v>21:0763</v>
      </c>
      <c r="D14475" s="1" t="str">
        <f t="shared" si="2113"/>
        <v>21:0219</v>
      </c>
      <c r="E14475" t="s">
        <v>55867</v>
      </c>
      <c r="F14475" t="s">
        <v>55868</v>
      </c>
      <c r="H14475">
        <v>62.896431999999997</v>
      </c>
      <c r="I14475">
        <v>-130.4086915</v>
      </c>
      <c r="J14475" s="1" t="str">
        <f t="shared" si="2114"/>
        <v>Fluid (stream)</v>
      </c>
      <c r="K14475" s="1" t="str">
        <f t="shared" si="2115"/>
        <v>Untreated Water</v>
      </c>
      <c r="O14475">
        <v>2.5000000000000001E-2</v>
      </c>
      <c r="P14475">
        <v>60</v>
      </c>
      <c r="Q14475">
        <v>5.8</v>
      </c>
    </row>
    <row r="14476" spans="1:17" hidden="1" x14ac:dyDescent="0.3">
      <c r="A14476" t="s">
        <v>55869</v>
      </c>
      <c r="B14476" t="s">
        <v>55870</v>
      </c>
      <c r="C14476" s="1" t="str">
        <f t="shared" si="2109"/>
        <v>21:0763</v>
      </c>
      <c r="D14476" s="1" t="str">
        <f t="shared" si="2113"/>
        <v>21:0219</v>
      </c>
      <c r="E14476" t="s">
        <v>55871</v>
      </c>
      <c r="F14476" t="s">
        <v>55872</v>
      </c>
      <c r="H14476">
        <v>62.895009199999997</v>
      </c>
      <c r="I14476">
        <v>-130.39652280000001</v>
      </c>
      <c r="J14476" s="1" t="str">
        <f t="shared" si="2114"/>
        <v>Fluid (stream)</v>
      </c>
      <c r="K14476" s="1" t="str">
        <f t="shared" si="2115"/>
        <v>Untreated Water</v>
      </c>
      <c r="O14476">
        <v>2.5000000000000001E-2</v>
      </c>
      <c r="P14476">
        <v>50</v>
      </c>
      <c r="Q14476">
        <v>5.9</v>
      </c>
    </row>
    <row r="14477" spans="1:17" hidden="1" x14ac:dyDescent="0.3">
      <c r="A14477" t="s">
        <v>55873</v>
      </c>
      <c r="B14477" t="s">
        <v>55874</v>
      </c>
      <c r="C14477" s="1" t="str">
        <f t="shared" si="2109"/>
        <v>21:0763</v>
      </c>
      <c r="D14477" s="1" t="str">
        <f t="shared" si="2113"/>
        <v>21:0219</v>
      </c>
      <c r="E14477" t="s">
        <v>55875</v>
      </c>
      <c r="F14477" t="s">
        <v>55876</v>
      </c>
      <c r="H14477">
        <v>62.881775099999999</v>
      </c>
      <c r="I14477">
        <v>-130.3356556</v>
      </c>
      <c r="J14477" s="1" t="str">
        <f t="shared" si="2114"/>
        <v>Fluid (stream)</v>
      </c>
      <c r="K14477" s="1" t="str">
        <f t="shared" si="2115"/>
        <v>Untreated Water</v>
      </c>
      <c r="O14477">
        <v>0.05</v>
      </c>
      <c r="P14477">
        <v>30</v>
      </c>
      <c r="Q14477">
        <v>6.5</v>
      </c>
    </row>
    <row r="14478" spans="1:17" hidden="1" x14ac:dyDescent="0.3">
      <c r="A14478" t="s">
        <v>55877</v>
      </c>
      <c r="B14478" t="s">
        <v>55878</v>
      </c>
      <c r="C14478" s="1" t="str">
        <f t="shared" si="2109"/>
        <v>21:0763</v>
      </c>
      <c r="D14478" s="1" t="str">
        <f t="shared" si="2113"/>
        <v>21:0219</v>
      </c>
      <c r="E14478" t="s">
        <v>55879</v>
      </c>
      <c r="F14478" t="s">
        <v>55880</v>
      </c>
      <c r="H14478">
        <v>62.867451199999998</v>
      </c>
      <c r="I14478">
        <v>-130.49583939999999</v>
      </c>
      <c r="J14478" s="1" t="str">
        <f t="shared" si="2114"/>
        <v>Fluid (stream)</v>
      </c>
      <c r="K14478" s="1" t="str">
        <f t="shared" si="2115"/>
        <v>Untreated Water</v>
      </c>
      <c r="O14478">
        <v>2.5000000000000001E-2</v>
      </c>
      <c r="P14478">
        <v>70</v>
      </c>
      <c r="Q14478">
        <v>6.3</v>
      </c>
    </row>
    <row r="14479" spans="1:17" hidden="1" x14ac:dyDescent="0.3">
      <c r="A14479" t="s">
        <v>55881</v>
      </c>
      <c r="B14479" t="s">
        <v>55882</v>
      </c>
      <c r="C14479" s="1" t="str">
        <f t="shared" si="2109"/>
        <v>21:0763</v>
      </c>
      <c r="D14479" s="1" t="str">
        <f>HYPERLINK("http://geochem.nrcan.gc.ca/cdogs/content/svy/svy_e.htm", "")</f>
        <v/>
      </c>
      <c r="G14479" s="1" t="str">
        <f>HYPERLINK("http://geochem.nrcan.gc.ca/cdogs/content/cr_/cr_00088_e.htm", "88")</f>
        <v>88</v>
      </c>
      <c r="J14479" t="s">
        <v>11453</v>
      </c>
      <c r="K14479" t="s">
        <v>11454</v>
      </c>
      <c r="O14479">
        <v>0.08</v>
      </c>
      <c r="P14479">
        <v>70</v>
      </c>
      <c r="Q14479">
        <v>7.1</v>
      </c>
    </row>
    <row r="14480" spans="1:17" hidden="1" x14ac:dyDescent="0.3">
      <c r="A14480" t="s">
        <v>55883</v>
      </c>
      <c r="B14480" t="s">
        <v>55884</v>
      </c>
      <c r="C14480" s="1" t="str">
        <f t="shared" si="2109"/>
        <v>21:0763</v>
      </c>
      <c r="D14480" s="1" t="str">
        <f t="shared" ref="D14480:D14491" si="2116">HYPERLINK("http://geochem.nrcan.gc.ca/cdogs/content/svy/svy210219_e.htm", "21:0219")</f>
        <v>21:0219</v>
      </c>
      <c r="E14480" t="s">
        <v>55885</v>
      </c>
      <c r="F14480" t="s">
        <v>55886</v>
      </c>
      <c r="H14480">
        <v>62.8672082</v>
      </c>
      <c r="I14480">
        <v>-130.53755910000001</v>
      </c>
      <c r="J14480" s="1" t="str">
        <f t="shared" ref="J14480:J14491" si="2117">HYPERLINK("http://geochem.nrcan.gc.ca/cdogs/content/kwd/kwd020018_e.htm", "Fluid (stream)")</f>
        <v>Fluid (stream)</v>
      </c>
      <c r="K14480" s="1" t="str">
        <f t="shared" ref="K14480:K14491" si="2118">HYPERLINK("http://geochem.nrcan.gc.ca/cdogs/content/kwd/kwd080007_e.htm", "Untreated Water")</f>
        <v>Untreated Water</v>
      </c>
      <c r="O14480">
        <v>0.13</v>
      </c>
      <c r="P14480">
        <v>80</v>
      </c>
      <c r="Q14480">
        <v>7.2</v>
      </c>
    </row>
    <row r="14481" spans="1:17" hidden="1" x14ac:dyDescent="0.3">
      <c r="A14481" t="s">
        <v>55887</v>
      </c>
      <c r="B14481" t="s">
        <v>55888</v>
      </c>
      <c r="C14481" s="1" t="str">
        <f t="shared" si="2109"/>
        <v>21:0763</v>
      </c>
      <c r="D14481" s="1" t="str">
        <f t="shared" si="2116"/>
        <v>21:0219</v>
      </c>
      <c r="E14481" t="s">
        <v>55889</v>
      </c>
      <c r="F14481" t="s">
        <v>55890</v>
      </c>
      <c r="H14481">
        <v>62.840259500000002</v>
      </c>
      <c r="I14481">
        <v>-130.56670879999999</v>
      </c>
      <c r="J14481" s="1" t="str">
        <f t="shared" si="2117"/>
        <v>Fluid (stream)</v>
      </c>
      <c r="K14481" s="1" t="str">
        <f t="shared" si="2118"/>
        <v>Untreated Water</v>
      </c>
      <c r="O14481">
        <v>0.32</v>
      </c>
      <c r="P14481">
        <v>110</v>
      </c>
      <c r="Q14481">
        <v>7</v>
      </c>
    </row>
    <row r="14482" spans="1:17" hidden="1" x14ac:dyDescent="0.3">
      <c r="A14482" t="s">
        <v>55891</v>
      </c>
      <c r="B14482" t="s">
        <v>55892</v>
      </c>
      <c r="C14482" s="1" t="str">
        <f t="shared" si="2109"/>
        <v>21:0763</v>
      </c>
      <c r="D14482" s="1" t="str">
        <f t="shared" si="2116"/>
        <v>21:0219</v>
      </c>
      <c r="E14482" t="s">
        <v>55893</v>
      </c>
      <c r="F14482" t="s">
        <v>55894</v>
      </c>
      <c r="H14482">
        <v>62.829075600000003</v>
      </c>
      <c r="I14482">
        <v>-130.57616469999999</v>
      </c>
      <c r="J14482" s="1" t="str">
        <f t="shared" si="2117"/>
        <v>Fluid (stream)</v>
      </c>
      <c r="K14482" s="1" t="str">
        <f t="shared" si="2118"/>
        <v>Untreated Water</v>
      </c>
      <c r="O14482">
        <v>1.44</v>
      </c>
      <c r="P14482">
        <v>270</v>
      </c>
      <c r="Q14482">
        <v>7.5</v>
      </c>
    </row>
    <row r="14483" spans="1:17" hidden="1" x14ac:dyDescent="0.3">
      <c r="A14483" t="s">
        <v>55895</v>
      </c>
      <c r="B14483" t="s">
        <v>55896</v>
      </c>
      <c r="C14483" s="1" t="str">
        <f t="shared" si="2109"/>
        <v>21:0763</v>
      </c>
      <c r="D14483" s="1" t="str">
        <f t="shared" si="2116"/>
        <v>21:0219</v>
      </c>
      <c r="E14483" t="s">
        <v>55897</v>
      </c>
      <c r="F14483" t="s">
        <v>55898</v>
      </c>
      <c r="H14483">
        <v>62.8201696</v>
      </c>
      <c r="I14483">
        <v>-130.5495071</v>
      </c>
      <c r="J14483" s="1" t="str">
        <f t="shared" si="2117"/>
        <v>Fluid (stream)</v>
      </c>
      <c r="K14483" s="1" t="str">
        <f t="shared" si="2118"/>
        <v>Untreated Water</v>
      </c>
      <c r="O14483">
        <v>0.5</v>
      </c>
      <c r="P14483">
        <v>180</v>
      </c>
      <c r="Q14483">
        <v>7.3</v>
      </c>
    </row>
    <row r="14484" spans="1:17" hidden="1" x14ac:dyDescent="0.3">
      <c r="A14484" t="s">
        <v>55899</v>
      </c>
      <c r="B14484" t="s">
        <v>55900</v>
      </c>
      <c r="C14484" s="1" t="str">
        <f t="shared" si="2109"/>
        <v>21:0763</v>
      </c>
      <c r="D14484" s="1" t="str">
        <f t="shared" si="2116"/>
        <v>21:0219</v>
      </c>
      <c r="E14484" t="s">
        <v>55901</v>
      </c>
      <c r="F14484" t="s">
        <v>55902</v>
      </c>
      <c r="H14484">
        <v>62.849004000000001</v>
      </c>
      <c r="I14484">
        <v>-130.67728740000001</v>
      </c>
      <c r="J14484" s="1" t="str">
        <f t="shared" si="2117"/>
        <v>Fluid (stream)</v>
      </c>
      <c r="K14484" s="1" t="str">
        <f t="shared" si="2118"/>
        <v>Untreated Water</v>
      </c>
      <c r="O14484">
        <v>2.5000000000000001E-2</v>
      </c>
      <c r="P14484">
        <v>960</v>
      </c>
      <c r="Q14484">
        <v>6.6</v>
      </c>
    </row>
    <row r="14485" spans="1:17" hidden="1" x14ac:dyDescent="0.3">
      <c r="A14485" t="s">
        <v>55903</v>
      </c>
      <c r="B14485" t="s">
        <v>55904</v>
      </c>
      <c r="C14485" s="1" t="str">
        <f t="shared" si="2109"/>
        <v>21:0763</v>
      </c>
      <c r="D14485" s="1" t="str">
        <f t="shared" si="2116"/>
        <v>21:0219</v>
      </c>
      <c r="E14485" t="s">
        <v>55905</v>
      </c>
      <c r="F14485" t="s">
        <v>55906</v>
      </c>
      <c r="H14485">
        <v>62.819705999999996</v>
      </c>
      <c r="I14485">
        <v>-130.60998810000001</v>
      </c>
      <c r="J14485" s="1" t="str">
        <f t="shared" si="2117"/>
        <v>Fluid (stream)</v>
      </c>
      <c r="K14485" s="1" t="str">
        <f t="shared" si="2118"/>
        <v>Untreated Water</v>
      </c>
      <c r="O14485">
        <v>0.11</v>
      </c>
      <c r="P14485">
        <v>310</v>
      </c>
      <c r="Q14485">
        <v>7</v>
      </c>
    </row>
    <row r="14486" spans="1:17" hidden="1" x14ac:dyDescent="0.3">
      <c r="A14486" t="s">
        <v>55907</v>
      </c>
      <c r="B14486" t="s">
        <v>55908</v>
      </c>
      <c r="C14486" s="1" t="str">
        <f t="shared" si="2109"/>
        <v>21:0763</v>
      </c>
      <c r="D14486" s="1" t="str">
        <f t="shared" si="2116"/>
        <v>21:0219</v>
      </c>
      <c r="E14486" t="s">
        <v>55909</v>
      </c>
      <c r="F14486" t="s">
        <v>55910</v>
      </c>
      <c r="H14486">
        <v>62.791532500000002</v>
      </c>
      <c r="I14486">
        <v>-130.5864302</v>
      </c>
      <c r="J14486" s="1" t="str">
        <f t="shared" si="2117"/>
        <v>Fluid (stream)</v>
      </c>
      <c r="K14486" s="1" t="str">
        <f t="shared" si="2118"/>
        <v>Untreated Water</v>
      </c>
      <c r="O14486">
        <v>23</v>
      </c>
      <c r="P14486">
        <v>390</v>
      </c>
      <c r="Q14486">
        <v>7.5</v>
      </c>
    </row>
    <row r="14487" spans="1:17" hidden="1" x14ac:dyDescent="0.3">
      <c r="A14487" t="s">
        <v>55911</v>
      </c>
      <c r="B14487" t="s">
        <v>55912</v>
      </c>
      <c r="C14487" s="1" t="str">
        <f t="shared" si="2109"/>
        <v>21:0763</v>
      </c>
      <c r="D14487" s="1" t="str">
        <f t="shared" si="2116"/>
        <v>21:0219</v>
      </c>
      <c r="E14487" t="s">
        <v>55913</v>
      </c>
      <c r="F14487" t="s">
        <v>55914</v>
      </c>
      <c r="H14487">
        <v>62.788683499999998</v>
      </c>
      <c r="I14487">
        <v>-130.5480282</v>
      </c>
      <c r="J14487" s="1" t="str">
        <f t="shared" si="2117"/>
        <v>Fluid (stream)</v>
      </c>
      <c r="K14487" s="1" t="str">
        <f t="shared" si="2118"/>
        <v>Untreated Water</v>
      </c>
      <c r="O14487">
        <v>39</v>
      </c>
      <c r="P14487">
        <v>250</v>
      </c>
      <c r="Q14487">
        <v>7.5</v>
      </c>
    </row>
    <row r="14488" spans="1:17" hidden="1" x14ac:dyDescent="0.3">
      <c r="A14488" t="s">
        <v>55915</v>
      </c>
      <c r="B14488" t="s">
        <v>55916</v>
      </c>
      <c r="C14488" s="1" t="str">
        <f t="shared" si="2109"/>
        <v>21:0763</v>
      </c>
      <c r="D14488" s="1" t="str">
        <f t="shared" si="2116"/>
        <v>21:0219</v>
      </c>
      <c r="E14488" t="s">
        <v>55917</v>
      </c>
      <c r="F14488" t="s">
        <v>55918</v>
      </c>
      <c r="H14488">
        <v>62.784927500000002</v>
      </c>
      <c r="I14488">
        <v>-130.6004628</v>
      </c>
      <c r="J14488" s="1" t="str">
        <f t="shared" si="2117"/>
        <v>Fluid (stream)</v>
      </c>
      <c r="K14488" s="1" t="str">
        <f t="shared" si="2118"/>
        <v>Untreated Water</v>
      </c>
      <c r="O14488">
        <v>4.67</v>
      </c>
      <c r="P14488">
        <v>170</v>
      </c>
      <c r="Q14488">
        <v>7.1</v>
      </c>
    </row>
    <row r="14489" spans="1:17" hidden="1" x14ac:dyDescent="0.3">
      <c r="A14489" t="s">
        <v>55919</v>
      </c>
      <c r="B14489" t="s">
        <v>55920</v>
      </c>
      <c r="C14489" s="1" t="str">
        <f t="shared" si="2109"/>
        <v>21:0763</v>
      </c>
      <c r="D14489" s="1" t="str">
        <f t="shared" si="2116"/>
        <v>21:0219</v>
      </c>
      <c r="E14489" t="s">
        <v>55921</v>
      </c>
      <c r="F14489" t="s">
        <v>55922</v>
      </c>
      <c r="H14489">
        <v>62.779605599999996</v>
      </c>
      <c r="I14489">
        <v>-130.60895410000001</v>
      </c>
      <c r="J14489" s="1" t="str">
        <f t="shared" si="2117"/>
        <v>Fluid (stream)</v>
      </c>
      <c r="K14489" s="1" t="str">
        <f t="shared" si="2118"/>
        <v>Untreated Water</v>
      </c>
      <c r="O14489">
        <v>3.67</v>
      </c>
      <c r="P14489">
        <v>130</v>
      </c>
      <c r="Q14489">
        <v>7.5</v>
      </c>
    </row>
    <row r="14490" spans="1:17" hidden="1" x14ac:dyDescent="0.3">
      <c r="A14490" t="s">
        <v>55923</v>
      </c>
      <c r="B14490" t="s">
        <v>55924</v>
      </c>
      <c r="C14490" s="1" t="str">
        <f t="shared" ref="C14490:C14553" si="2119">HYPERLINK("http://geochem.nrcan.gc.ca/cdogs/content/bdl/bdl210763_e.htm", "21:0763")</f>
        <v>21:0763</v>
      </c>
      <c r="D14490" s="1" t="str">
        <f t="shared" si="2116"/>
        <v>21:0219</v>
      </c>
      <c r="E14490" t="s">
        <v>55925</v>
      </c>
      <c r="F14490" t="s">
        <v>55926</v>
      </c>
      <c r="H14490">
        <v>62.766862799999998</v>
      </c>
      <c r="I14490">
        <v>-130.61552699999999</v>
      </c>
      <c r="J14490" s="1" t="str">
        <f t="shared" si="2117"/>
        <v>Fluid (stream)</v>
      </c>
      <c r="K14490" s="1" t="str">
        <f t="shared" si="2118"/>
        <v>Untreated Water</v>
      </c>
      <c r="O14490">
        <v>2.5000000000000001E-2</v>
      </c>
      <c r="P14490">
        <v>100</v>
      </c>
      <c r="Q14490">
        <v>6.5</v>
      </c>
    </row>
    <row r="14491" spans="1:17" hidden="1" x14ac:dyDescent="0.3">
      <c r="A14491" t="s">
        <v>55927</v>
      </c>
      <c r="B14491" t="s">
        <v>55928</v>
      </c>
      <c r="C14491" s="1" t="str">
        <f t="shared" si="2119"/>
        <v>21:0763</v>
      </c>
      <c r="D14491" s="1" t="str">
        <f t="shared" si="2116"/>
        <v>21:0219</v>
      </c>
      <c r="E14491" t="s">
        <v>55929</v>
      </c>
      <c r="F14491" t="s">
        <v>55930</v>
      </c>
      <c r="H14491">
        <v>62.832244600000003</v>
      </c>
      <c r="I14491">
        <v>-130.4819947</v>
      </c>
      <c r="J14491" s="1" t="str">
        <f t="shared" si="2117"/>
        <v>Fluid (stream)</v>
      </c>
      <c r="K14491" s="1" t="str">
        <f t="shared" si="2118"/>
        <v>Untreated Water</v>
      </c>
      <c r="O14491">
        <v>4.9400000000000004</v>
      </c>
      <c r="P14491">
        <v>150</v>
      </c>
      <c r="Q14491">
        <v>7.1</v>
      </c>
    </row>
    <row r="14492" spans="1:17" hidden="1" x14ac:dyDescent="0.3">
      <c r="A14492" t="s">
        <v>55931</v>
      </c>
      <c r="B14492" t="s">
        <v>55932</v>
      </c>
      <c r="C14492" s="1" t="str">
        <f t="shared" si="2119"/>
        <v>21:0763</v>
      </c>
      <c r="D14492" s="1" t="str">
        <f>HYPERLINK("http://geochem.nrcan.gc.ca/cdogs/content/svy/svy_e.htm", "")</f>
        <v/>
      </c>
      <c r="G14492" s="1" t="str">
        <f>HYPERLINK("http://geochem.nrcan.gc.ca/cdogs/content/cr_/cr_00088_e.htm", "88")</f>
        <v>88</v>
      </c>
      <c r="J14492" t="s">
        <v>11453</v>
      </c>
      <c r="K14492" t="s">
        <v>11454</v>
      </c>
      <c r="O14492">
        <v>0.06</v>
      </c>
      <c r="P14492">
        <v>140</v>
      </c>
      <c r="Q14492">
        <v>7.2</v>
      </c>
    </row>
    <row r="14493" spans="1:17" hidden="1" x14ac:dyDescent="0.3">
      <c r="A14493" t="s">
        <v>55933</v>
      </c>
      <c r="B14493" t="s">
        <v>55934</v>
      </c>
      <c r="C14493" s="1" t="str">
        <f t="shared" si="2119"/>
        <v>21:0763</v>
      </c>
      <c r="D14493" s="1" t="str">
        <f t="shared" ref="D14493:D14518" si="2120">HYPERLINK("http://geochem.nrcan.gc.ca/cdogs/content/svy/svy210219_e.htm", "21:0219")</f>
        <v>21:0219</v>
      </c>
      <c r="E14493" t="s">
        <v>55929</v>
      </c>
      <c r="F14493" t="s">
        <v>55935</v>
      </c>
      <c r="H14493">
        <v>62.832244600000003</v>
      </c>
      <c r="I14493">
        <v>-130.4819947</v>
      </c>
      <c r="J14493" s="1" t="str">
        <f t="shared" ref="J14493:J14518" si="2121">HYPERLINK("http://geochem.nrcan.gc.ca/cdogs/content/kwd/kwd020018_e.htm", "Fluid (stream)")</f>
        <v>Fluid (stream)</v>
      </c>
      <c r="K14493" s="1" t="str">
        <f t="shared" ref="K14493:K14518" si="2122">HYPERLINK("http://geochem.nrcan.gc.ca/cdogs/content/kwd/kwd080007_e.htm", "Untreated Water")</f>
        <v>Untreated Water</v>
      </c>
      <c r="O14493">
        <v>3.33</v>
      </c>
      <c r="P14493">
        <v>160</v>
      </c>
      <c r="Q14493">
        <v>7.5</v>
      </c>
    </row>
    <row r="14494" spans="1:17" hidden="1" x14ac:dyDescent="0.3">
      <c r="A14494" t="s">
        <v>55936</v>
      </c>
      <c r="B14494" t="s">
        <v>55937</v>
      </c>
      <c r="C14494" s="1" t="str">
        <f t="shared" si="2119"/>
        <v>21:0763</v>
      </c>
      <c r="D14494" s="1" t="str">
        <f t="shared" si="2120"/>
        <v>21:0219</v>
      </c>
      <c r="E14494" t="s">
        <v>55938</v>
      </c>
      <c r="F14494" t="s">
        <v>55939</v>
      </c>
      <c r="H14494">
        <v>62.855691399999998</v>
      </c>
      <c r="I14494">
        <v>-130.44423140000001</v>
      </c>
      <c r="J14494" s="1" t="str">
        <f t="shared" si="2121"/>
        <v>Fluid (stream)</v>
      </c>
      <c r="K14494" s="1" t="str">
        <f t="shared" si="2122"/>
        <v>Untreated Water</v>
      </c>
      <c r="O14494">
        <v>3.61</v>
      </c>
      <c r="P14494">
        <v>150</v>
      </c>
      <c r="Q14494">
        <v>7.5</v>
      </c>
    </row>
    <row r="14495" spans="1:17" hidden="1" x14ac:dyDescent="0.3">
      <c r="A14495" t="s">
        <v>55940</v>
      </c>
      <c r="B14495" t="s">
        <v>55941</v>
      </c>
      <c r="C14495" s="1" t="str">
        <f t="shared" si="2119"/>
        <v>21:0763</v>
      </c>
      <c r="D14495" s="1" t="str">
        <f t="shared" si="2120"/>
        <v>21:0219</v>
      </c>
      <c r="E14495" t="s">
        <v>55942</v>
      </c>
      <c r="F14495" t="s">
        <v>55943</v>
      </c>
      <c r="H14495">
        <v>62.833402900000003</v>
      </c>
      <c r="I14495">
        <v>-130.4448659</v>
      </c>
      <c r="J14495" s="1" t="str">
        <f t="shared" si="2121"/>
        <v>Fluid (stream)</v>
      </c>
      <c r="K14495" s="1" t="str">
        <f t="shared" si="2122"/>
        <v>Untreated Water</v>
      </c>
      <c r="O14495">
        <v>3.82</v>
      </c>
      <c r="P14495">
        <v>180</v>
      </c>
      <c r="Q14495">
        <v>7.6</v>
      </c>
    </row>
    <row r="14496" spans="1:17" hidden="1" x14ac:dyDescent="0.3">
      <c r="A14496" t="s">
        <v>55944</v>
      </c>
      <c r="B14496" t="s">
        <v>55945</v>
      </c>
      <c r="C14496" s="1" t="str">
        <f t="shared" si="2119"/>
        <v>21:0763</v>
      </c>
      <c r="D14496" s="1" t="str">
        <f t="shared" si="2120"/>
        <v>21:0219</v>
      </c>
      <c r="E14496" t="s">
        <v>55946</v>
      </c>
      <c r="F14496" t="s">
        <v>55947</v>
      </c>
      <c r="H14496">
        <v>62.831335199999998</v>
      </c>
      <c r="I14496">
        <v>-130.40706969999999</v>
      </c>
      <c r="J14496" s="1" t="str">
        <f t="shared" si="2121"/>
        <v>Fluid (stream)</v>
      </c>
      <c r="K14496" s="1" t="str">
        <f t="shared" si="2122"/>
        <v>Untreated Water</v>
      </c>
      <c r="O14496">
        <v>0.05</v>
      </c>
      <c r="P14496">
        <v>130</v>
      </c>
      <c r="Q14496">
        <v>6.5</v>
      </c>
    </row>
    <row r="14497" spans="1:17" hidden="1" x14ac:dyDescent="0.3">
      <c r="A14497" t="s">
        <v>55948</v>
      </c>
      <c r="B14497" t="s">
        <v>55949</v>
      </c>
      <c r="C14497" s="1" t="str">
        <f t="shared" si="2119"/>
        <v>21:0763</v>
      </c>
      <c r="D14497" s="1" t="str">
        <f t="shared" si="2120"/>
        <v>21:0219</v>
      </c>
      <c r="E14497" t="s">
        <v>55950</v>
      </c>
      <c r="F14497" t="s">
        <v>55951</v>
      </c>
      <c r="H14497">
        <v>62.868246900000003</v>
      </c>
      <c r="I14497">
        <v>-130.36087130000001</v>
      </c>
      <c r="J14497" s="1" t="str">
        <f t="shared" si="2121"/>
        <v>Fluid (stream)</v>
      </c>
      <c r="K14497" s="1" t="str">
        <f t="shared" si="2122"/>
        <v>Untreated Water</v>
      </c>
      <c r="O14497">
        <v>1.96</v>
      </c>
      <c r="P14497">
        <v>250</v>
      </c>
      <c r="Q14497">
        <v>7.3</v>
      </c>
    </row>
    <row r="14498" spans="1:17" hidden="1" x14ac:dyDescent="0.3">
      <c r="A14498" t="s">
        <v>55952</v>
      </c>
      <c r="B14498" t="s">
        <v>55953</v>
      </c>
      <c r="C14498" s="1" t="str">
        <f t="shared" si="2119"/>
        <v>21:0763</v>
      </c>
      <c r="D14498" s="1" t="str">
        <f t="shared" si="2120"/>
        <v>21:0219</v>
      </c>
      <c r="E14498" t="s">
        <v>55954</v>
      </c>
      <c r="F14498" t="s">
        <v>55955</v>
      </c>
      <c r="H14498">
        <v>62.811548999999999</v>
      </c>
      <c r="I14498">
        <v>-130.39264610000001</v>
      </c>
      <c r="J14498" s="1" t="str">
        <f t="shared" si="2121"/>
        <v>Fluid (stream)</v>
      </c>
      <c r="K14498" s="1" t="str">
        <f t="shared" si="2122"/>
        <v>Untreated Water</v>
      </c>
      <c r="O14498">
        <v>0.11</v>
      </c>
      <c r="P14498">
        <v>130</v>
      </c>
      <c r="Q14498">
        <v>6.6</v>
      </c>
    </row>
    <row r="14499" spans="1:17" hidden="1" x14ac:dyDescent="0.3">
      <c r="A14499" t="s">
        <v>55956</v>
      </c>
      <c r="B14499" t="s">
        <v>55957</v>
      </c>
      <c r="C14499" s="1" t="str">
        <f t="shared" si="2119"/>
        <v>21:0763</v>
      </c>
      <c r="D14499" s="1" t="str">
        <f t="shared" si="2120"/>
        <v>21:0219</v>
      </c>
      <c r="E14499" t="s">
        <v>55958</v>
      </c>
      <c r="F14499" t="s">
        <v>55959</v>
      </c>
      <c r="H14499">
        <v>62.816383199999997</v>
      </c>
      <c r="I14499">
        <v>-130.36102750000001</v>
      </c>
      <c r="J14499" s="1" t="str">
        <f t="shared" si="2121"/>
        <v>Fluid (stream)</v>
      </c>
      <c r="K14499" s="1" t="str">
        <f t="shared" si="2122"/>
        <v>Untreated Water</v>
      </c>
      <c r="O14499">
        <v>2.5000000000000001E-2</v>
      </c>
      <c r="P14499">
        <v>140</v>
      </c>
      <c r="Q14499">
        <v>6.6</v>
      </c>
    </row>
    <row r="14500" spans="1:17" hidden="1" x14ac:dyDescent="0.3">
      <c r="A14500" t="s">
        <v>55960</v>
      </c>
      <c r="B14500" t="s">
        <v>55961</v>
      </c>
      <c r="C14500" s="1" t="str">
        <f t="shared" si="2119"/>
        <v>21:0763</v>
      </c>
      <c r="D14500" s="1" t="str">
        <f t="shared" si="2120"/>
        <v>21:0219</v>
      </c>
      <c r="E14500" t="s">
        <v>55962</v>
      </c>
      <c r="F14500" t="s">
        <v>55963</v>
      </c>
      <c r="H14500">
        <v>62.825697499999997</v>
      </c>
      <c r="I14500">
        <v>-130.3200027</v>
      </c>
      <c r="J14500" s="1" t="str">
        <f t="shared" si="2121"/>
        <v>Fluid (stream)</v>
      </c>
      <c r="K14500" s="1" t="str">
        <f t="shared" si="2122"/>
        <v>Untreated Water</v>
      </c>
      <c r="O14500">
        <v>0.09</v>
      </c>
      <c r="P14500">
        <v>170</v>
      </c>
      <c r="Q14500">
        <v>6.2</v>
      </c>
    </row>
    <row r="14501" spans="1:17" hidden="1" x14ac:dyDescent="0.3">
      <c r="A14501" t="s">
        <v>55964</v>
      </c>
      <c r="B14501" t="s">
        <v>55965</v>
      </c>
      <c r="C14501" s="1" t="str">
        <f t="shared" si="2119"/>
        <v>21:0763</v>
      </c>
      <c r="D14501" s="1" t="str">
        <f t="shared" si="2120"/>
        <v>21:0219</v>
      </c>
      <c r="E14501" t="s">
        <v>55966</v>
      </c>
      <c r="F14501" t="s">
        <v>55967</v>
      </c>
      <c r="H14501">
        <v>62.881591200000003</v>
      </c>
      <c r="I14501">
        <v>-130.2789914</v>
      </c>
      <c r="J14501" s="1" t="str">
        <f t="shared" si="2121"/>
        <v>Fluid (stream)</v>
      </c>
      <c r="K14501" s="1" t="str">
        <f t="shared" si="2122"/>
        <v>Untreated Water</v>
      </c>
      <c r="O14501">
        <v>2.5000000000000001E-2</v>
      </c>
      <c r="P14501">
        <v>60</v>
      </c>
      <c r="Q14501">
        <v>5.2</v>
      </c>
    </row>
    <row r="14502" spans="1:17" hidden="1" x14ac:dyDescent="0.3">
      <c r="A14502" t="s">
        <v>55968</v>
      </c>
      <c r="B14502" t="s">
        <v>55969</v>
      </c>
      <c r="C14502" s="1" t="str">
        <f t="shared" si="2119"/>
        <v>21:0763</v>
      </c>
      <c r="D14502" s="1" t="str">
        <f t="shared" si="2120"/>
        <v>21:0219</v>
      </c>
      <c r="E14502" t="s">
        <v>55970</v>
      </c>
      <c r="F14502" t="s">
        <v>55971</v>
      </c>
      <c r="H14502">
        <v>62.849996099999998</v>
      </c>
      <c r="I14502">
        <v>-130.28932689999999</v>
      </c>
      <c r="J14502" s="1" t="str">
        <f t="shared" si="2121"/>
        <v>Fluid (stream)</v>
      </c>
      <c r="K14502" s="1" t="str">
        <f t="shared" si="2122"/>
        <v>Untreated Water</v>
      </c>
      <c r="O14502">
        <v>2.5000000000000001E-2</v>
      </c>
      <c r="P14502">
        <v>50</v>
      </c>
      <c r="Q14502">
        <v>6.5</v>
      </c>
    </row>
    <row r="14503" spans="1:17" hidden="1" x14ac:dyDescent="0.3">
      <c r="A14503" t="s">
        <v>55972</v>
      </c>
      <c r="B14503" t="s">
        <v>55973</v>
      </c>
      <c r="C14503" s="1" t="str">
        <f t="shared" si="2119"/>
        <v>21:0763</v>
      </c>
      <c r="D14503" s="1" t="str">
        <f t="shared" si="2120"/>
        <v>21:0219</v>
      </c>
      <c r="E14503" t="s">
        <v>55974</v>
      </c>
      <c r="F14503" t="s">
        <v>55975</v>
      </c>
      <c r="H14503">
        <v>62.8335887</v>
      </c>
      <c r="I14503">
        <v>-130.24309890000001</v>
      </c>
      <c r="J14503" s="1" t="str">
        <f t="shared" si="2121"/>
        <v>Fluid (stream)</v>
      </c>
      <c r="K14503" s="1" t="str">
        <f t="shared" si="2122"/>
        <v>Untreated Water</v>
      </c>
      <c r="O14503">
        <v>0.08</v>
      </c>
      <c r="P14503">
        <v>200</v>
      </c>
      <c r="Q14503">
        <v>6.7</v>
      </c>
    </row>
    <row r="14504" spans="1:17" hidden="1" x14ac:dyDescent="0.3">
      <c r="A14504" t="s">
        <v>55976</v>
      </c>
      <c r="B14504" t="s">
        <v>55977</v>
      </c>
      <c r="C14504" s="1" t="str">
        <f t="shared" si="2119"/>
        <v>21:0763</v>
      </c>
      <c r="D14504" s="1" t="str">
        <f t="shared" si="2120"/>
        <v>21:0219</v>
      </c>
      <c r="E14504" t="s">
        <v>55978</v>
      </c>
      <c r="F14504" t="s">
        <v>55979</v>
      </c>
      <c r="H14504">
        <v>62.855048500000002</v>
      </c>
      <c r="I14504">
        <v>-130.1799547</v>
      </c>
      <c r="J14504" s="1" t="str">
        <f t="shared" si="2121"/>
        <v>Fluid (stream)</v>
      </c>
      <c r="K14504" s="1" t="str">
        <f t="shared" si="2122"/>
        <v>Untreated Water</v>
      </c>
      <c r="O14504">
        <v>2.5000000000000001E-2</v>
      </c>
      <c r="P14504">
        <v>80</v>
      </c>
      <c r="Q14504">
        <v>6.2</v>
      </c>
    </row>
    <row r="14505" spans="1:17" hidden="1" x14ac:dyDescent="0.3">
      <c r="A14505" t="s">
        <v>55980</v>
      </c>
      <c r="B14505" t="s">
        <v>55981</v>
      </c>
      <c r="C14505" s="1" t="str">
        <f t="shared" si="2119"/>
        <v>21:0763</v>
      </c>
      <c r="D14505" s="1" t="str">
        <f t="shared" si="2120"/>
        <v>21:0219</v>
      </c>
      <c r="E14505" t="s">
        <v>55982</v>
      </c>
      <c r="F14505" t="s">
        <v>55983</v>
      </c>
      <c r="H14505">
        <v>62.859525300000001</v>
      </c>
      <c r="I14505">
        <v>-130.1498924</v>
      </c>
      <c r="J14505" s="1" t="str">
        <f t="shared" si="2121"/>
        <v>Fluid (stream)</v>
      </c>
      <c r="K14505" s="1" t="str">
        <f t="shared" si="2122"/>
        <v>Untreated Water</v>
      </c>
      <c r="O14505">
        <v>2.5000000000000001E-2</v>
      </c>
      <c r="P14505">
        <v>170</v>
      </c>
      <c r="Q14505">
        <v>6.3</v>
      </c>
    </row>
    <row r="14506" spans="1:17" hidden="1" x14ac:dyDescent="0.3">
      <c r="A14506" t="s">
        <v>55984</v>
      </c>
      <c r="B14506" t="s">
        <v>55985</v>
      </c>
      <c r="C14506" s="1" t="str">
        <f t="shared" si="2119"/>
        <v>21:0763</v>
      </c>
      <c r="D14506" s="1" t="str">
        <f t="shared" si="2120"/>
        <v>21:0219</v>
      </c>
      <c r="E14506" t="s">
        <v>55986</v>
      </c>
      <c r="F14506" t="s">
        <v>55987</v>
      </c>
      <c r="H14506">
        <v>62.872273999999997</v>
      </c>
      <c r="I14506">
        <v>-130.10824220000001</v>
      </c>
      <c r="J14506" s="1" t="str">
        <f t="shared" si="2121"/>
        <v>Fluid (stream)</v>
      </c>
      <c r="K14506" s="1" t="str">
        <f t="shared" si="2122"/>
        <v>Untreated Water</v>
      </c>
      <c r="O14506">
        <v>2.5000000000000001E-2</v>
      </c>
      <c r="P14506">
        <v>200</v>
      </c>
      <c r="Q14506">
        <v>6.9</v>
      </c>
    </row>
    <row r="14507" spans="1:17" hidden="1" x14ac:dyDescent="0.3">
      <c r="A14507" t="s">
        <v>55988</v>
      </c>
      <c r="B14507" t="s">
        <v>55989</v>
      </c>
      <c r="C14507" s="1" t="str">
        <f t="shared" si="2119"/>
        <v>21:0763</v>
      </c>
      <c r="D14507" s="1" t="str">
        <f t="shared" si="2120"/>
        <v>21:0219</v>
      </c>
      <c r="E14507" t="s">
        <v>55990</v>
      </c>
      <c r="F14507" t="s">
        <v>55991</v>
      </c>
      <c r="H14507">
        <v>62.872282599999998</v>
      </c>
      <c r="I14507">
        <v>-130.09568049999999</v>
      </c>
      <c r="J14507" s="1" t="str">
        <f t="shared" si="2121"/>
        <v>Fluid (stream)</v>
      </c>
      <c r="K14507" s="1" t="str">
        <f t="shared" si="2122"/>
        <v>Untreated Water</v>
      </c>
      <c r="O14507">
        <v>2.5000000000000001E-2</v>
      </c>
      <c r="P14507">
        <v>160</v>
      </c>
      <c r="Q14507">
        <v>6.3</v>
      </c>
    </row>
    <row r="14508" spans="1:17" hidden="1" x14ac:dyDescent="0.3">
      <c r="A14508" t="s">
        <v>55992</v>
      </c>
      <c r="B14508" t="s">
        <v>55993</v>
      </c>
      <c r="C14508" s="1" t="str">
        <f t="shared" si="2119"/>
        <v>21:0763</v>
      </c>
      <c r="D14508" s="1" t="str">
        <f t="shared" si="2120"/>
        <v>21:0219</v>
      </c>
      <c r="E14508" t="s">
        <v>55994</v>
      </c>
      <c r="F14508" t="s">
        <v>55995</v>
      </c>
      <c r="H14508">
        <v>62.895210400000003</v>
      </c>
      <c r="I14508">
        <v>-130.01642290000001</v>
      </c>
      <c r="J14508" s="1" t="str">
        <f t="shared" si="2121"/>
        <v>Fluid (stream)</v>
      </c>
      <c r="K14508" s="1" t="str">
        <f t="shared" si="2122"/>
        <v>Untreated Water</v>
      </c>
      <c r="O14508">
        <v>2.5000000000000001E-2</v>
      </c>
      <c r="P14508">
        <v>100</v>
      </c>
      <c r="Q14508">
        <v>6.9</v>
      </c>
    </row>
    <row r="14509" spans="1:17" hidden="1" x14ac:dyDescent="0.3">
      <c r="A14509" t="s">
        <v>55996</v>
      </c>
      <c r="B14509" t="s">
        <v>55997</v>
      </c>
      <c r="C14509" s="1" t="str">
        <f t="shared" si="2119"/>
        <v>21:0763</v>
      </c>
      <c r="D14509" s="1" t="str">
        <f t="shared" si="2120"/>
        <v>21:0219</v>
      </c>
      <c r="E14509" t="s">
        <v>55998</v>
      </c>
      <c r="F14509" t="s">
        <v>55999</v>
      </c>
      <c r="H14509">
        <v>62.914760399999999</v>
      </c>
      <c r="I14509">
        <v>-130.00524820000001</v>
      </c>
      <c r="J14509" s="1" t="str">
        <f t="shared" si="2121"/>
        <v>Fluid (stream)</v>
      </c>
      <c r="K14509" s="1" t="str">
        <f t="shared" si="2122"/>
        <v>Untreated Water</v>
      </c>
      <c r="O14509">
        <v>2.5000000000000001E-2</v>
      </c>
      <c r="P14509">
        <v>90</v>
      </c>
      <c r="Q14509">
        <v>6.3</v>
      </c>
    </row>
    <row r="14510" spans="1:17" hidden="1" x14ac:dyDescent="0.3">
      <c r="A14510" t="s">
        <v>56000</v>
      </c>
      <c r="B14510" t="s">
        <v>56001</v>
      </c>
      <c r="C14510" s="1" t="str">
        <f t="shared" si="2119"/>
        <v>21:0763</v>
      </c>
      <c r="D14510" s="1" t="str">
        <f t="shared" si="2120"/>
        <v>21:0219</v>
      </c>
      <c r="E14510" t="s">
        <v>56002</v>
      </c>
      <c r="F14510" t="s">
        <v>56003</v>
      </c>
      <c r="H14510">
        <v>62.916547799999996</v>
      </c>
      <c r="I14510">
        <v>-130.04338659999999</v>
      </c>
      <c r="J14510" s="1" t="str">
        <f t="shared" si="2121"/>
        <v>Fluid (stream)</v>
      </c>
      <c r="K14510" s="1" t="str">
        <f t="shared" si="2122"/>
        <v>Untreated Water</v>
      </c>
      <c r="O14510">
        <v>2.5000000000000001E-2</v>
      </c>
      <c r="P14510">
        <v>100</v>
      </c>
      <c r="Q14510">
        <v>6.7</v>
      </c>
    </row>
    <row r="14511" spans="1:17" hidden="1" x14ac:dyDescent="0.3">
      <c r="A14511" t="s">
        <v>56004</v>
      </c>
      <c r="B14511" t="s">
        <v>56005</v>
      </c>
      <c r="C14511" s="1" t="str">
        <f t="shared" si="2119"/>
        <v>21:0763</v>
      </c>
      <c r="D14511" s="1" t="str">
        <f t="shared" si="2120"/>
        <v>21:0219</v>
      </c>
      <c r="E14511" t="s">
        <v>56002</v>
      </c>
      <c r="F14511" t="s">
        <v>56006</v>
      </c>
      <c r="H14511">
        <v>62.916547799999996</v>
      </c>
      <c r="I14511">
        <v>-130.04338659999999</v>
      </c>
      <c r="J14511" s="1" t="str">
        <f t="shared" si="2121"/>
        <v>Fluid (stream)</v>
      </c>
      <c r="K14511" s="1" t="str">
        <f t="shared" si="2122"/>
        <v>Untreated Water</v>
      </c>
      <c r="O14511">
        <v>2.5000000000000001E-2</v>
      </c>
      <c r="P14511">
        <v>80</v>
      </c>
      <c r="Q14511">
        <v>6.6</v>
      </c>
    </row>
    <row r="14512" spans="1:17" hidden="1" x14ac:dyDescent="0.3">
      <c r="A14512" t="s">
        <v>56007</v>
      </c>
      <c r="B14512" t="s">
        <v>56008</v>
      </c>
      <c r="C14512" s="1" t="str">
        <f t="shared" si="2119"/>
        <v>21:0763</v>
      </c>
      <c r="D14512" s="1" t="str">
        <f t="shared" si="2120"/>
        <v>21:0219</v>
      </c>
      <c r="E14512" t="s">
        <v>56009</v>
      </c>
      <c r="F14512" t="s">
        <v>56010</v>
      </c>
      <c r="H14512">
        <v>62.941064400000002</v>
      </c>
      <c r="I14512">
        <v>-130.10558130000001</v>
      </c>
      <c r="J14512" s="1" t="str">
        <f t="shared" si="2121"/>
        <v>Fluid (stream)</v>
      </c>
      <c r="K14512" s="1" t="str">
        <f t="shared" si="2122"/>
        <v>Untreated Water</v>
      </c>
      <c r="O14512">
        <v>2.5000000000000001E-2</v>
      </c>
      <c r="P14512">
        <v>60</v>
      </c>
      <c r="Q14512">
        <v>6.7</v>
      </c>
    </row>
    <row r="14513" spans="1:17" hidden="1" x14ac:dyDescent="0.3">
      <c r="A14513" t="s">
        <v>56011</v>
      </c>
      <c r="B14513" t="s">
        <v>56012</v>
      </c>
      <c r="C14513" s="1" t="str">
        <f t="shared" si="2119"/>
        <v>21:0763</v>
      </c>
      <c r="D14513" s="1" t="str">
        <f t="shared" si="2120"/>
        <v>21:0219</v>
      </c>
      <c r="E14513" t="s">
        <v>56013</v>
      </c>
      <c r="F14513" t="s">
        <v>56014</v>
      </c>
      <c r="H14513">
        <v>62.943077799999998</v>
      </c>
      <c r="I14513">
        <v>-130.11663379999999</v>
      </c>
      <c r="J14513" s="1" t="str">
        <f t="shared" si="2121"/>
        <v>Fluid (stream)</v>
      </c>
      <c r="K14513" s="1" t="str">
        <f t="shared" si="2122"/>
        <v>Untreated Water</v>
      </c>
      <c r="O14513">
        <v>0.09</v>
      </c>
      <c r="P14513">
        <v>70</v>
      </c>
      <c r="Q14513">
        <v>4.5</v>
      </c>
    </row>
    <row r="14514" spans="1:17" hidden="1" x14ac:dyDescent="0.3">
      <c r="A14514" t="s">
        <v>56015</v>
      </c>
      <c r="B14514" t="s">
        <v>56016</v>
      </c>
      <c r="C14514" s="1" t="str">
        <f t="shared" si="2119"/>
        <v>21:0763</v>
      </c>
      <c r="D14514" s="1" t="str">
        <f t="shared" si="2120"/>
        <v>21:0219</v>
      </c>
      <c r="E14514" t="s">
        <v>56017</v>
      </c>
      <c r="F14514" t="s">
        <v>56018</v>
      </c>
      <c r="H14514">
        <v>62.958236900000003</v>
      </c>
      <c r="I14514">
        <v>-130.15151900000001</v>
      </c>
      <c r="J14514" s="1" t="str">
        <f t="shared" si="2121"/>
        <v>Fluid (stream)</v>
      </c>
      <c r="K14514" s="1" t="str">
        <f t="shared" si="2122"/>
        <v>Untreated Water</v>
      </c>
      <c r="O14514">
        <v>0.13</v>
      </c>
      <c r="P14514">
        <v>70</v>
      </c>
      <c r="Q14514">
        <v>6.3</v>
      </c>
    </row>
    <row r="14515" spans="1:17" hidden="1" x14ac:dyDescent="0.3">
      <c r="A14515" t="s">
        <v>56019</v>
      </c>
      <c r="B14515" t="s">
        <v>56020</v>
      </c>
      <c r="C14515" s="1" t="str">
        <f t="shared" si="2119"/>
        <v>21:0763</v>
      </c>
      <c r="D14515" s="1" t="str">
        <f t="shared" si="2120"/>
        <v>21:0219</v>
      </c>
      <c r="E14515" t="s">
        <v>56021</v>
      </c>
      <c r="F14515" t="s">
        <v>56022</v>
      </c>
      <c r="H14515">
        <v>62.972144800000002</v>
      </c>
      <c r="I14515">
        <v>-130.14449139999999</v>
      </c>
      <c r="J14515" s="1" t="str">
        <f t="shared" si="2121"/>
        <v>Fluid (stream)</v>
      </c>
      <c r="K14515" s="1" t="str">
        <f t="shared" si="2122"/>
        <v>Untreated Water</v>
      </c>
      <c r="O14515">
        <v>2.5000000000000001E-2</v>
      </c>
      <c r="P14515">
        <v>50</v>
      </c>
      <c r="Q14515">
        <v>5.6</v>
      </c>
    </row>
    <row r="14516" spans="1:17" hidden="1" x14ac:dyDescent="0.3">
      <c r="A14516" t="s">
        <v>56023</v>
      </c>
      <c r="B14516" t="s">
        <v>56024</v>
      </c>
      <c r="C14516" s="1" t="str">
        <f t="shared" si="2119"/>
        <v>21:0763</v>
      </c>
      <c r="D14516" s="1" t="str">
        <f t="shared" si="2120"/>
        <v>21:0219</v>
      </c>
      <c r="E14516" t="s">
        <v>56025</v>
      </c>
      <c r="F14516" t="s">
        <v>56026</v>
      </c>
      <c r="H14516">
        <v>62.972045899999998</v>
      </c>
      <c r="I14516">
        <v>-130.0450098</v>
      </c>
      <c r="J14516" s="1" t="str">
        <f t="shared" si="2121"/>
        <v>Fluid (stream)</v>
      </c>
      <c r="K14516" s="1" t="str">
        <f t="shared" si="2122"/>
        <v>Untreated Water</v>
      </c>
      <c r="O14516">
        <v>0.48</v>
      </c>
      <c r="P14516">
        <v>50</v>
      </c>
      <c r="Q14516">
        <v>6.7</v>
      </c>
    </row>
    <row r="14517" spans="1:17" hidden="1" x14ac:dyDescent="0.3">
      <c r="A14517" t="s">
        <v>56027</v>
      </c>
      <c r="B14517" t="s">
        <v>56028</v>
      </c>
      <c r="C14517" s="1" t="str">
        <f t="shared" si="2119"/>
        <v>21:0763</v>
      </c>
      <c r="D14517" s="1" t="str">
        <f t="shared" si="2120"/>
        <v>21:0219</v>
      </c>
      <c r="E14517" t="s">
        <v>56029</v>
      </c>
      <c r="F14517" t="s">
        <v>56030</v>
      </c>
      <c r="H14517">
        <v>62.983106599999999</v>
      </c>
      <c r="I14517">
        <v>-130.0276648</v>
      </c>
      <c r="J14517" s="1" t="str">
        <f t="shared" si="2121"/>
        <v>Fluid (stream)</v>
      </c>
      <c r="K14517" s="1" t="str">
        <f t="shared" si="2122"/>
        <v>Untreated Water</v>
      </c>
      <c r="O14517">
        <v>0.25</v>
      </c>
      <c r="P14517">
        <v>40</v>
      </c>
      <c r="Q14517">
        <v>6.7</v>
      </c>
    </row>
    <row r="14518" spans="1:17" hidden="1" x14ac:dyDescent="0.3">
      <c r="A14518" t="s">
        <v>56031</v>
      </c>
      <c r="B14518" t="s">
        <v>56032</v>
      </c>
      <c r="C14518" s="1" t="str">
        <f t="shared" si="2119"/>
        <v>21:0763</v>
      </c>
      <c r="D14518" s="1" t="str">
        <f t="shared" si="2120"/>
        <v>21:0219</v>
      </c>
      <c r="E14518" t="s">
        <v>56033</v>
      </c>
      <c r="F14518" t="s">
        <v>56034</v>
      </c>
      <c r="H14518">
        <v>62.995997099999997</v>
      </c>
      <c r="I14518">
        <v>-130.03619230000001</v>
      </c>
      <c r="J14518" s="1" t="str">
        <f t="shared" si="2121"/>
        <v>Fluid (stream)</v>
      </c>
      <c r="K14518" s="1" t="str">
        <f t="shared" si="2122"/>
        <v>Untreated Water</v>
      </c>
      <c r="O14518">
        <v>0.16</v>
      </c>
      <c r="P14518">
        <v>40</v>
      </c>
      <c r="Q14518">
        <v>6.7</v>
      </c>
    </row>
    <row r="14519" spans="1:17" hidden="1" x14ac:dyDescent="0.3">
      <c r="A14519" t="s">
        <v>56035</v>
      </c>
      <c r="B14519" t="s">
        <v>56036</v>
      </c>
      <c r="C14519" s="1" t="str">
        <f t="shared" si="2119"/>
        <v>21:0763</v>
      </c>
      <c r="D14519" s="1" t="str">
        <f>HYPERLINK("http://geochem.nrcan.gc.ca/cdogs/content/svy/svy_e.htm", "")</f>
        <v/>
      </c>
      <c r="G14519" s="1" t="str">
        <f>HYPERLINK("http://geochem.nrcan.gc.ca/cdogs/content/cr_/cr_00088_e.htm", "88")</f>
        <v>88</v>
      </c>
      <c r="J14519" t="s">
        <v>11453</v>
      </c>
      <c r="K14519" t="s">
        <v>11454</v>
      </c>
      <c r="O14519">
        <v>0.06</v>
      </c>
      <c r="P14519">
        <v>150</v>
      </c>
      <c r="Q14519">
        <v>7.2</v>
      </c>
    </row>
    <row r="14520" spans="1:17" hidden="1" x14ac:dyDescent="0.3">
      <c r="A14520" t="s">
        <v>56037</v>
      </c>
      <c r="B14520" t="s">
        <v>56038</v>
      </c>
      <c r="C14520" s="1" t="str">
        <f t="shared" si="2119"/>
        <v>21:0763</v>
      </c>
      <c r="D14520" s="1" t="str">
        <f t="shared" ref="D14520:D14538" si="2123">HYPERLINK("http://geochem.nrcan.gc.ca/cdogs/content/svy/svy210219_e.htm", "21:0219")</f>
        <v>21:0219</v>
      </c>
      <c r="E14520" t="s">
        <v>56039</v>
      </c>
      <c r="F14520" t="s">
        <v>56040</v>
      </c>
      <c r="H14520">
        <v>62.995498400000002</v>
      </c>
      <c r="I14520">
        <v>-130.10546790000001</v>
      </c>
      <c r="J14520" s="1" t="str">
        <f t="shared" ref="J14520:J14538" si="2124">HYPERLINK("http://geochem.nrcan.gc.ca/cdogs/content/kwd/kwd020018_e.htm", "Fluid (stream)")</f>
        <v>Fluid (stream)</v>
      </c>
      <c r="K14520" s="1" t="str">
        <f t="shared" ref="K14520:K14538" si="2125">HYPERLINK("http://geochem.nrcan.gc.ca/cdogs/content/kwd/kwd080007_e.htm", "Untreated Water")</f>
        <v>Untreated Water</v>
      </c>
      <c r="O14520">
        <v>2.5000000000000001E-2</v>
      </c>
      <c r="P14520">
        <v>100</v>
      </c>
      <c r="Q14520">
        <v>6.9</v>
      </c>
    </row>
    <row r="14521" spans="1:17" hidden="1" x14ac:dyDescent="0.3">
      <c r="A14521" t="s">
        <v>56041</v>
      </c>
      <c r="B14521" t="s">
        <v>56042</v>
      </c>
      <c r="C14521" s="1" t="str">
        <f t="shared" si="2119"/>
        <v>21:0763</v>
      </c>
      <c r="D14521" s="1" t="str">
        <f t="shared" si="2123"/>
        <v>21:0219</v>
      </c>
      <c r="E14521" t="s">
        <v>56043</v>
      </c>
      <c r="F14521" t="s">
        <v>56044</v>
      </c>
      <c r="H14521">
        <v>62.970492299999997</v>
      </c>
      <c r="I14521">
        <v>-130.20184599999999</v>
      </c>
      <c r="J14521" s="1" t="str">
        <f t="shared" si="2124"/>
        <v>Fluid (stream)</v>
      </c>
      <c r="K14521" s="1" t="str">
        <f t="shared" si="2125"/>
        <v>Untreated Water</v>
      </c>
      <c r="O14521">
        <v>2.5000000000000001E-2</v>
      </c>
      <c r="P14521">
        <v>70</v>
      </c>
      <c r="Q14521">
        <v>6.6</v>
      </c>
    </row>
    <row r="14522" spans="1:17" hidden="1" x14ac:dyDescent="0.3">
      <c r="A14522" t="s">
        <v>56045</v>
      </c>
      <c r="B14522" t="s">
        <v>56046</v>
      </c>
      <c r="C14522" s="1" t="str">
        <f t="shared" si="2119"/>
        <v>21:0763</v>
      </c>
      <c r="D14522" s="1" t="str">
        <f t="shared" si="2123"/>
        <v>21:0219</v>
      </c>
      <c r="E14522" t="s">
        <v>56047</v>
      </c>
      <c r="F14522" t="s">
        <v>56048</v>
      </c>
      <c r="H14522">
        <v>62.953331200000001</v>
      </c>
      <c r="I14522">
        <v>-130.2512327</v>
      </c>
      <c r="J14522" s="1" t="str">
        <f t="shared" si="2124"/>
        <v>Fluid (stream)</v>
      </c>
      <c r="K14522" s="1" t="str">
        <f t="shared" si="2125"/>
        <v>Untreated Water</v>
      </c>
      <c r="O14522">
        <v>0.61</v>
      </c>
      <c r="P14522">
        <v>300</v>
      </c>
      <c r="Q14522">
        <v>4.5999999999999996</v>
      </c>
    </row>
    <row r="14523" spans="1:17" hidden="1" x14ac:dyDescent="0.3">
      <c r="A14523" t="s">
        <v>56049</v>
      </c>
      <c r="B14523" t="s">
        <v>56050</v>
      </c>
      <c r="C14523" s="1" t="str">
        <f t="shared" si="2119"/>
        <v>21:0763</v>
      </c>
      <c r="D14523" s="1" t="str">
        <f t="shared" si="2123"/>
        <v>21:0219</v>
      </c>
      <c r="E14523" t="s">
        <v>56051</v>
      </c>
      <c r="F14523" t="s">
        <v>56052</v>
      </c>
      <c r="H14523">
        <v>62.976794400000003</v>
      </c>
      <c r="I14523">
        <v>-130.26648159999999</v>
      </c>
      <c r="J14523" s="1" t="str">
        <f t="shared" si="2124"/>
        <v>Fluid (stream)</v>
      </c>
      <c r="K14523" s="1" t="str">
        <f t="shared" si="2125"/>
        <v>Untreated Water</v>
      </c>
      <c r="O14523">
        <v>0.06</v>
      </c>
      <c r="P14523">
        <v>230</v>
      </c>
      <c r="Q14523">
        <v>6.9</v>
      </c>
    </row>
    <row r="14524" spans="1:17" hidden="1" x14ac:dyDescent="0.3">
      <c r="A14524" t="s">
        <v>56053</v>
      </c>
      <c r="B14524" t="s">
        <v>56054</v>
      </c>
      <c r="C14524" s="1" t="str">
        <f t="shared" si="2119"/>
        <v>21:0763</v>
      </c>
      <c r="D14524" s="1" t="str">
        <f t="shared" si="2123"/>
        <v>21:0219</v>
      </c>
      <c r="E14524" t="s">
        <v>56055</v>
      </c>
      <c r="F14524" t="s">
        <v>56056</v>
      </c>
      <c r="H14524">
        <v>62.960709899999998</v>
      </c>
      <c r="I14524">
        <v>-130.31543629999999</v>
      </c>
      <c r="J14524" s="1" t="str">
        <f t="shared" si="2124"/>
        <v>Fluid (stream)</v>
      </c>
      <c r="K14524" s="1" t="str">
        <f t="shared" si="2125"/>
        <v>Untreated Water</v>
      </c>
      <c r="O14524">
        <v>0.05</v>
      </c>
      <c r="P14524">
        <v>100</v>
      </c>
      <c r="Q14524">
        <v>6.6</v>
      </c>
    </row>
    <row r="14525" spans="1:17" hidden="1" x14ac:dyDescent="0.3">
      <c r="A14525" t="s">
        <v>56057</v>
      </c>
      <c r="B14525" t="s">
        <v>56058</v>
      </c>
      <c r="C14525" s="1" t="str">
        <f t="shared" si="2119"/>
        <v>21:0763</v>
      </c>
      <c r="D14525" s="1" t="str">
        <f t="shared" si="2123"/>
        <v>21:0219</v>
      </c>
      <c r="E14525" t="s">
        <v>56059</v>
      </c>
      <c r="F14525" t="s">
        <v>56060</v>
      </c>
      <c r="H14525">
        <v>62.9409432</v>
      </c>
      <c r="I14525">
        <v>-130.39124340000001</v>
      </c>
      <c r="J14525" s="1" t="str">
        <f t="shared" si="2124"/>
        <v>Fluid (stream)</v>
      </c>
      <c r="K14525" s="1" t="str">
        <f t="shared" si="2125"/>
        <v>Untreated Water</v>
      </c>
      <c r="O14525">
        <v>0.05</v>
      </c>
      <c r="P14525">
        <v>100</v>
      </c>
      <c r="Q14525">
        <v>6.5</v>
      </c>
    </row>
    <row r="14526" spans="1:17" hidden="1" x14ac:dyDescent="0.3">
      <c r="A14526" t="s">
        <v>56061</v>
      </c>
      <c r="B14526" t="s">
        <v>56062</v>
      </c>
      <c r="C14526" s="1" t="str">
        <f t="shared" si="2119"/>
        <v>21:0763</v>
      </c>
      <c r="D14526" s="1" t="str">
        <f t="shared" si="2123"/>
        <v>21:0219</v>
      </c>
      <c r="E14526" t="s">
        <v>56063</v>
      </c>
      <c r="F14526" t="s">
        <v>56064</v>
      </c>
      <c r="H14526">
        <v>62.711727199999999</v>
      </c>
      <c r="I14526">
        <v>-131.05770480000001</v>
      </c>
      <c r="J14526" s="1" t="str">
        <f t="shared" si="2124"/>
        <v>Fluid (stream)</v>
      </c>
      <c r="K14526" s="1" t="str">
        <f t="shared" si="2125"/>
        <v>Untreated Water</v>
      </c>
      <c r="O14526">
        <v>2.5000000000000001E-2</v>
      </c>
      <c r="P14526">
        <v>120</v>
      </c>
      <c r="Q14526">
        <v>7.1</v>
      </c>
    </row>
    <row r="14527" spans="1:17" hidden="1" x14ac:dyDescent="0.3">
      <c r="A14527" t="s">
        <v>56065</v>
      </c>
      <c r="B14527" t="s">
        <v>56066</v>
      </c>
      <c r="C14527" s="1" t="str">
        <f t="shared" si="2119"/>
        <v>21:0763</v>
      </c>
      <c r="D14527" s="1" t="str">
        <f t="shared" si="2123"/>
        <v>21:0219</v>
      </c>
      <c r="E14527" t="s">
        <v>56067</v>
      </c>
      <c r="F14527" t="s">
        <v>56068</v>
      </c>
      <c r="H14527">
        <v>62.729758799999999</v>
      </c>
      <c r="I14527">
        <v>-131.03849109999999</v>
      </c>
      <c r="J14527" s="1" t="str">
        <f t="shared" si="2124"/>
        <v>Fluid (stream)</v>
      </c>
      <c r="K14527" s="1" t="str">
        <f t="shared" si="2125"/>
        <v>Untreated Water</v>
      </c>
      <c r="O14527">
        <v>2.5000000000000001E-2</v>
      </c>
      <c r="P14527">
        <v>100</v>
      </c>
      <c r="Q14527">
        <v>6.6</v>
      </c>
    </row>
    <row r="14528" spans="1:17" hidden="1" x14ac:dyDescent="0.3">
      <c r="A14528" t="s">
        <v>56069</v>
      </c>
      <c r="B14528" t="s">
        <v>56070</v>
      </c>
      <c r="C14528" s="1" t="str">
        <f t="shared" si="2119"/>
        <v>21:0763</v>
      </c>
      <c r="D14528" s="1" t="str">
        <f t="shared" si="2123"/>
        <v>21:0219</v>
      </c>
      <c r="E14528" t="s">
        <v>56071</v>
      </c>
      <c r="F14528" t="s">
        <v>56072</v>
      </c>
      <c r="H14528">
        <v>62.702199800000002</v>
      </c>
      <c r="I14528">
        <v>-130.96003099999999</v>
      </c>
      <c r="J14528" s="1" t="str">
        <f t="shared" si="2124"/>
        <v>Fluid (stream)</v>
      </c>
      <c r="K14528" s="1" t="str">
        <f t="shared" si="2125"/>
        <v>Untreated Water</v>
      </c>
      <c r="O14528">
        <v>2.5000000000000001E-2</v>
      </c>
      <c r="P14528">
        <v>170</v>
      </c>
      <c r="Q14528">
        <v>6.4</v>
      </c>
    </row>
    <row r="14529" spans="1:17" hidden="1" x14ac:dyDescent="0.3">
      <c r="A14529" t="s">
        <v>56073</v>
      </c>
      <c r="B14529" t="s">
        <v>56074</v>
      </c>
      <c r="C14529" s="1" t="str">
        <f t="shared" si="2119"/>
        <v>21:0763</v>
      </c>
      <c r="D14529" s="1" t="str">
        <f t="shared" si="2123"/>
        <v>21:0219</v>
      </c>
      <c r="E14529" t="s">
        <v>56075</v>
      </c>
      <c r="F14529" t="s">
        <v>56076</v>
      </c>
      <c r="H14529">
        <v>62.7446099</v>
      </c>
      <c r="I14529">
        <v>-130.95646389999999</v>
      </c>
      <c r="J14529" s="1" t="str">
        <f t="shared" si="2124"/>
        <v>Fluid (stream)</v>
      </c>
      <c r="K14529" s="1" t="str">
        <f t="shared" si="2125"/>
        <v>Untreated Water</v>
      </c>
      <c r="O14529">
        <v>2.5000000000000001E-2</v>
      </c>
      <c r="P14529">
        <v>220</v>
      </c>
      <c r="Q14529">
        <v>6.8</v>
      </c>
    </row>
    <row r="14530" spans="1:17" hidden="1" x14ac:dyDescent="0.3">
      <c r="A14530" t="s">
        <v>56077</v>
      </c>
      <c r="B14530" t="s">
        <v>56078</v>
      </c>
      <c r="C14530" s="1" t="str">
        <f t="shared" si="2119"/>
        <v>21:0763</v>
      </c>
      <c r="D14530" s="1" t="str">
        <f t="shared" si="2123"/>
        <v>21:0219</v>
      </c>
      <c r="E14530" t="s">
        <v>56075</v>
      </c>
      <c r="F14530" t="s">
        <v>56079</v>
      </c>
      <c r="H14530">
        <v>62.7446099</v>
      </c>
      <c r="I14530">
        <v>-130.95646389999999</v>
      </c>
      <c r="J14530" s="1" t="str">
        <f t="shared" si="2124"/>
        <v>Fluid (stream)</v>
      </c>
      <c r="K14530" s="1" t="str">
        <f t="shared" si="2125"/>
        <v>Untreated Water</v>
      </c>
      <c r="O14530">
        <v>2.5000000000000001E-2</v>
      </c>
      <c r="P14530">
        <v>210</v>
      </c>
      <c r="Q14530">
        <v>6.8</v>
      </c>
    </row>
    <row r="14531" spans="1:17" hidden="1" x14ac:dyDescent="0.3">
      <c r="A14531" t="s">
        <v>56080</v>
      </c>
      <c r="B14531" t="s">
        <v>56081</v>
      </c>
      <c r="C14531" s="1" t="str">
        <f t="shared" si="2119"/>
        <v>21:0763</v>
      </c>
      <c r="D14531" s="1" t="str">
        <f t="shared" si="2123"/>
        <v>21:0219</v>
      </c>
      <c r="E14531" t="s">
        <v>56082</v>
      </c>
      <c r="F14531" t="s">
        <v>56083</v>
      </c>
      <c r="H14531">
        <v>62.7139685</v>
      </c>
      <c r="I14531">
        <v>-130.87751420000001</v>
      </c>
      <c r="J14531" s="1" t="str">
        <f t="shared" si="2124"/>
        <v>Fluid (stream)</v>
      </c>
      <c r="K14531" s="1" t="str">
        <f t="shared" si="2125"/>
        <v>Untreated Water</v>
      </c>
      <c r="O14531">
        <v>2.5000000000000001E-2</v>
      </c>
      <c r="P14531">
        <v>170</v>
      </c>
      <c r="Q14531">
        <v>6.7</v>
      </c>
    </row>
    <row r="14532" spans="1:17" hidden="1" x14ac:dyDescent="0.3">
      <c r="A14532" t="s">
        <v>56084</v>
      </c>
      <c r="B14532" t="s">
        <v>56085</v>
      </c>
      <c r="C14532" s="1" t="str">
        <f t="shared" si="2119"/>
        <v>21:0763</v>
      </c>
      <c r="D14532" s="1" t="str">
        <f t="shared" si="2123"/>
        <v>21:0219</v>
      </c>
      <c r="E14532" t="s">
        <v>56086</v>
      </c>
      <c r="F14532" t="s">
        <v>56087</v>
      </c>
      <c r="H14532">
        <v>62.748858400000003</v>
      </c>
      <c r="I14532">
        <v>-130.860015</v>
      </c>
      <c r="J14532" s="1" t="str">
        <f t="shared" si="2124"/>
        <v>Fluid (stream)</v>
      </c>
      <c r="K14532" s="1" t="str">
        <f t="shared" si="2125"/>
        <v>Untreated Water</v>
      </c>
      <c r="O14532">
        <v>0.06</v>
      </c>
      <c r="P14532">
        <v>340</v>
      </c>
      <c r="Q14532">
        <v>7.1</v>
      </c>
    </row>
    <row r="14533" spans="1:17" hidden="1" x14ac:dyDescent="0.3">
      <c r="A14533" t="s">
        <v>56088</v>
      </c>
      <c r="B14533" t="s">
        <v>56089</v>
      </c>
      <c r="C14533" s="1" t="str">
        <f t="shared" si="2119"/>
        <v>21:0763</v>
      </c>
      <c r="D14533" s="1" t="str">
        <f t="shared" si="2123"/>
        <v>21:0219</v>
      </c>
      <c r="E14533" t="s">
        <v>56090</v>
      </c>
      <c r="F14533" t="s">
        <v>56091</v>
      </c>
      <c r="H14533">
        <v>62.715216300000002</v>
      </c>
      <c r="I14533">
        <v>-130.76417609999999</v>
      </c>
      <c r="J14533" s="1" t="str">
        <f t="shared" si="2124"/>
        <v>Fluid (stream)</v>
      </c>
      <c r="K14533" s="1" t="str">
        <f t="shared" si="2125"/>
        <v>Untreated Water</v>
      </c>
      <c r="O14533">
        <v>2.5000000000000001E-2</v>
      </c>
      <c r="P14533">
        <v>190</v>
      </c>
      <c r="Q14533">
        <v>7.2</v>
      </c>
    </row>
    <row r="14534" spans="1:17" hidden="1" x14ac:dyDescent="0.3">
      <c r="A14534" t="s">
        <v>56092</v>
      </c>
      <c r="B14534" t="s">
        <v>56093</v>
      </c>
      <c r="C14534" s="1" t="str">
        <f t="shared" si="2119"/>
        <v>21:0763</v>
      </c>
      <c r="D14534" s="1" t="str">
        <f t="shared" si="2123"/>
        <v>21:0219</v>
      </c>
      <c r="E14534" t="s">
        <v>56094</v>
      </c>
      <c r="F14534" t="s">
        <v>56095</v>
      </c>
      <c r="H14534">
        <v>62.727927899999997</v>
      </c>
      <c r="I14534">
        <v>-130.73846140000001</v>
      </c>
      <c r="J14534" s="1" t="str">
        <f t="shared" si="2124"/>
        <v>Fluid (stream)</v>
      </c>
      <c r="K14534" s="1" t="str">
        <f t="shared" si="2125"/>
        <v>Untreated Water</v>
      </c>
      <c r="O14534">
        <v>2.5000000000000001E-2</v>
      </c>
      <c r="P14534">
        <v>180</v>
      </c>
      <c r="Q14534">
        <v>7.3</v>
      </c>
    </row>
    <row r="14535" spans="1:17" hidden="1" x14ac:dyDescent="0.3">
      <c r="A14535" t="s">
        <v>56096</v>
      </c>
      <c r="B14535" t="s">
        <v>56097</v>
      </c>
      <c r="C14535" s="1" t="str">
        <f t="shared" si="2119"/>
        <v>21:0763</v>
      </c>
      <c r="D14535" s="1" t="str">
        <f t="shared" si="2123"/>
        <v>21:0219</v>
      </c>
      <c r="E14535" t="s">
        <v>56098</v>
      </c>
      <c r="F14535" t="s">
        <v>56099</v>
      </c>
      <c r="H14535">
        <v>62.741932800000001</v>
      </c>
      <c r="I14535">
        <v>-130.76800249999999</v>
      </c>
      <c r="J14535" s="1" t="str">
        <f t="shared" si="2124"/>
        <v>Fluid (stream)</v>
      </c>
      <c r="K14535" s="1" t="str">
        <f t="shared" si="2125"/>
        <v>Untreated Water</v>
      </c>
      <c r="O14535">
        <v>0.14000000000000001</v>
      </c>
      <c r="P14535">
        <v>220</v>
      </c>
      <c r="Q14535">
        <v>7.4</v>
      </c>
    </row>
    <row r="14536" spans="1:17" hidden="1" x14ac:dyDescent="0.3">
      <c r="A14536" t="s">
        <v>56100</v>
      </c>
      <c r="B14536" t="s">
        <v>56101</v>
      </c>
      <c r="C14536" s="1" t="str">
        <f t="shared" si="2119"/>
        <v>21:0763</v>
      </c>
      <c r="D14536" s="1" t="str">
        <f t="shared" si="2123"/>
        <v>21:0219</v>
      </c>
      <c r="E14536" t="s">
        <v>56102</v>
      </c>
      <c r="F14536" t="s">
        <v>56103</v>
      </c>
      <c r="H14536">
        <v>62.748133500000002</v>
      </c>
      <c r="I14536">
        <v>-130.77820270000001</v>
      </c>
      <c r="J14536" s="1" t="str">
        <f t="shared" si="2124"/>
        <v>Fluid (stream)</v>
      </c>
      <c r="K14536" s="1" t="str">
        <f t="shared" si="2125"/>
        <v>Untreated Water</v>
      </c>
      <c r="O14536">
        <v>0.24</v>
      </c>
      <c r="P14536">
        <v>250</v>
      </c>
      <c r="Q14536">
        <v>7.7</v>
      </c>
    </row>
    <row r="14537" spans="1:17" hidden="1" x14ac:dyDescent="0.3">
      <c r="A14537" t="s">
        <v>56104</v>
      </c>
      <c r="B14537" t="s">
        <v>56105</v>
      </c>
      <c r="C14537" s="1" t="str">
        <f t="shared" si="2119"/>
        <v>21:0763</v>
      </c>
      <c r="D14537" s="1" t="str">
        <f t="shared" si="2123"/>
        <v>21:0219</v>
      </c>
      <c r="E14537" t="s">
        <v>56106</v>
      </c>
      <c r="F14537" t="s">
        <v>56107</v>
      </c>
      <c r="H14537">
        <v>62.797724500000001</v>
      </c>
      <c r="I14537">
        <v>-130.7876875</v>
      </c>
      <c r="J14537" s="1" t="str">
        <f t="shared" si="2124"/>
        <v>Fluid (stream)</v>
      </c>
      <c r="K14537" s="1" t="str">
        <f t="shared" si="2125"/>
        <v>Untreated Water</v>
      </c>
      <c r="O14537">
        <v>2.5000000000000001E-2</v>
      </c>
      <c r="P14537">
        <v>160</v>
      </c>
      <c r="Q14537">
        <v>6.6</v>
      </c>
    </row>
    <row r="14538" spans="1:17" hidden="1" x14ac:dyDescent="0.3">
      <c r="A14538" t="s">
        <v>56108</v>
      </c>
      <c r="B14538" t="s">
        <v>56109</v>
      </c>
      <c r="C14538" s="1" t="str">
        <f t="shared" si="2119"/>
        <v>21:0763</v>
      </c>
      <c r="D14538" s="1" t="str">
        <f t="shared" si="2123"/>
        <v>21:0219</v>
      </c>
      <c r="E14538" t="s">
        <v>56110</v>
      </c>
      <c r="F14538" t="s">
        <v>56111</v>
      </c>
      <c r="H14538">
        <v>62.820318700000001</v>
      </c>
      <c r="I14538">
        <v>-130.7851344</v>
      </c>
      <c r="J14538" s="1" t="str">
        <f t="shared" si="2124"/>
        <v>Fluid (stream)</v>
      </c>
      <c r="K14538" s="1" t="str">
        <f t="shared" si="2125"/>
        <v>Untreated Water</v>
      </c>
      <c r="O14538">
        <v>2.5000000000000001E-2</v>
      </c>
      <c r="P14538">
        <v>150</v>
      </c>
      <c r="Q14538">
        <v>7.1</v>
      </c>
    </row>
    <row r="14539" spans="1:17" hidden="1" x14ac:dyDescent="0.3">
      <c r="A14539" t="s">
        <v>56112</v>
      </c>
      <c r="B14539" t="s">
        <v>56113</v>
      </c>
      <c r="C14539" s="1" t="str">
        <f t="shared" si="2119"/>
        <v>21:0763</v>
      </c>
      <c r="D14539" s="1" t="str">
        <f>HYPERLINK("http://geochem.nrcan.gc.ca/cdogs/content/svy/svy_e.htm", "")</f>
        <v/>
      </c>
      <c r="G14539" s="1" t="str">
        <f>HYPERLINK("http://geochem.nrcan.gc.ca/cdogs/content/cr_/cr_00088_e.htm", "88")</f>
        <v>88</v>
      </c>
      <c r="J14539" t="s">
        <v>11453</v>
      </c>
      <c r="K14539" t="s">
        <v>11454</v>
      </c>
      <c r="O14539">
        <v>0.06</v>
      </c>
      <c r="P14539">
        <v>140</v>
      </c>
      <c r="Q14539">
        <v>7.3</v>
      </c>
    </row>
    <row r="14540" spans="1:17" hidden="1" x14ac:dyDescent="0.3">
      <c r="A14540" t="s">
        <v>56114</v>
      </c>
      <c r="B14540" t="s">
        <v>56115</v>
      </c>
      <c r="C14540" s="1" t="str">
        <f t="shared" si="2119"/>
        <v>21:0763</v>
      </c>
      <c r="D14540" s="1" t="str">
        <f t="shared" ref="D14540:D14554" si="2126">HYPERLINK("http://geochem.nrcan.gc.ca/cdogs/content/svy/svy210219_e.htm", "21:0219")</f>
        <v>21:0219</v>
      </c>
      <c r="E14540" t="s">
        <v>56116</v>
      </c>
      <c r="F14540" t="s">
        <v>56117</v>
      </c>
      <c r="H14540">
        <v>62.837028799999999</v>
      </c>
      <c r="I14540">
        <v>-130.77151749999999</v>
      </c>
      <c r="J14540" s="1" t="str">
        <f t="shared" ref="J14540:J14554" si="2127">HYPERLINK("http://geochem.nrcan.gc.ca/cdogs/content/kwd/kwd020018_e.htm", "Fluid (stream)")</f>
        <v>Fluid (stream)</v>
      </c>
      <c r="K14540" s="1" t="str">
        <f t="shared" ref="K14540:K14554" si="2128">HYPERLINK("http://geochem.nrcan.gc.ca/cdogs/content/kwd/kwd080007_e.htm", "Untreated Water")</f>
        <v>Untreated Water</v>
      </c>
      <c r="O14540">
        <v>0.05</v>
      </c>
      <c r="P14540">
        <v>210</v>
      </c>
      <c r="Q14540">
        <v>7</v>
      </c>
    </row>
    <row r="14541" spans="1:17" hidden="1" x14ac:dyDescent="0.3">
      <c r="A14541" t="s">
        <v>56118</v>
      </c>
      <c r="B14541" t="s">
        <v>56119</v>
      </c>
      <c r="C14541" s="1" t="str">
        <f t="shared" si="2119"/>
        <v>21:0763</v>
      </c>
      <c r="D14541" s="1" t="str">
        <f t="shared" si="2126"/>
        <v>21:0219</v>
      </c>
      <c r="E14541" t="s">
        <v>56120</v>
      </c>
      <c r="F14541" t="s">
        <v>56121</v>
      </c>
      <c r="H14541">
        <v>62.8261647</v>
      </c>
      <c r="I14541">
        <v>-130.73707759999999</v>
      </c>
      <c r="J14541" s="1" t="str">
        <f t="shared" si="2127"/>
        <v>Fluid (stream)</v>
      </c>
      <c r="K14541" s="1" t="str">
        <f t="shared" si="2128"/>
        <v>Untreated Water</v>
      </c>
      <c r="O14541">
        <v>2.5000000000000001E-2</v>
      </c>
      <c r="P14541">
        <v>220</v>
      </c>
      <c r="Q14541">
        <v>6.8</v>
      </c>
    </row>
    <row r="14542" spans="1:17" hidden="1" x14ac:dyDescent="0.3">
      <c r="A14542" t="s">
        <v>56122</v>
      </c>
      <c r="B14542" t="s">
        <v>56123</v>
      </c>
      <c r="C14542" s="1" t="str">
        <f t="shared" si="2119"/>
        <v>21:0763</v>
      </c>
      <c r="D14542" s="1" t="str">
        <f t="shared" si="2126"/>
        <v>21:0219</v>
      </c>
      <c r="E14542" t="s">
        <v>56124</v>
      </c>
      <c r="F14542" t="s">
        <v>56125</v>
      </c>
      <c r="H14542">
        <v>62.798057499999999</v>
      </c>
      <c r="I14542">
        <v>-130.6559111</v>
      </c>
      <c r="J14542" s="1" t="str">
        <f t="shared" si="2127"/>
        <v>Fluid (stream)</v>
      </c>
      <c r="K14542" s="1" t="str">
        <f t="shared" si="2128"/>
        <v>Untreated Water</v>
      </c>
      <c r="O14542">
        <v>7.0000000000000007E-2</v>
      </c>
      <c r="P14542">
        <v>150</v>
      </c>
      <c r="Q14542">
        <v>7.2</v>
      </c>
    </row>
    <row r="14543" spans="1:17" hidden="1" x14ac:dyDescent="0.3">
      <c r="A14543" t="s">
        <v>56126</v>
      </c>
      <c r="B14543" t="s">
        <v>56127</v>
      </c>
      <c r="C14543" s="1" t="str">
        <f t="shared" si="2119"/>
        <v>21:0763</v>
      </c>
      <c r="D14543" s="1" t="str">
        <f t="shared" si="2126"/>
        <v>21:0219</v>
      </c>
      <c r="E14543" t="s">
        <v>56128</v>
      </c>
      <c r="F14543" t="s">
        <v>56129</v>
      </c>
      <c r="H14543">
        <v>62.7890759</v>
      </c>
      <c r="I14543">
        <v>-130.66536590000001</v>
      </c>
      <c r="J14543" s="1" t="str">
        <f t="shared" si="2127"/>
        <v>Fluid (stream)</v>
      </c>
      <c r="K14543" s="1" t="str">
        <f t="shared" si="2128"/>
        <v>Untreated Water</v>
      </c>
      <c r="O14543">
        <v>0.05</v>
      </c>
      <c r="P14543">
        <v>450</v>
      </c>
      <c r="Q14543">
        <v>6.2</v>
      </c>
    </row>
    <row r="14544" spans="1:17" hidden="1" x14ac:dyDescent="0.3">
      <c r="A14544" t="s">
        <v>56130</v>
      </c>
      <c r="B14544" t="s">
        <v>56131</v>
      </c>
      <c r="C14544" s="1" t="str">
        <f t="shared" si="2119"/>
        <v>21:0763</v>
      </c>
      <c r="D14544" s="1" t="str">
        <f t="shared" si="2126"/>
        <v>21:0219</v>
      </c>
      <c r="E14544" t="s">
        <v>56132</v>
      </c>
      <c r="F14544" t="s">
        <v>56133</v>
      </c>
      <c r="H14544">
        <v>62.769302699999997</v>
      </c>
      <c r="I14544">
        <v>-130.66949980000001</v>
      </c>
      <c r="J14544" s="1" t="str">
        <f t="shared" si="2127"/>
        <v>Fluid (stream)</v>
      </c>
      <c r="K14544" s="1" t="str">
        <f t="shared" si="2128"/>
        <v>Untreated Water</v>
      </c>
      <c r="O14544">
        <v>0.43</v>
      </c>
      <c r="P14544">
        <v>700</v>
      </c>
      <c r="Q14544">
        <v>6.9</v>
      </c>
    </row>
    <row r="14545" spans="1:17" hidden="1" x14ac:dyDescent="0.3">
      <c r="A14545" t="s">
        <v>56134</v>
      </c>
      <c r="B14545" t="s">
        <v>56135</v>
      </c>
      <c r="C14545" s="1" t="str">
        <f t="shared" si="2119"/>
        <v>21:0763</v>
      </c>
      <c r="D14545" s="1" t="str">
        <f t="shared" si="2126"/>
        <v>21:0219</v>
      </c>
      <c r="E14545" t="s">
        <v>56136</v>
      </c>
      <c r="F14545" t="s">
        <v>56137</v>
      </c>
      <c r="H14545">
        <v>62.576439899999997</v>
      </c>
      <c r="I14545">
        <v>-130.62678220000001</v>
      </c>
      <c r="J14545" s="1" t="str">
        <f t="shared" si="2127"/>
        <v>Fluid (stream)</v>
      </c>
      <c r="K14545" s="1" t="str">
        <f t="shared" si="2128"/>
        <v>Untreated Water</v>
      </c>
      <c r="O14545">
        <v>0.51</v>
      </c>
      <c r="P14545">
        <v>220</v>
      </c>
      <c r="Q14545">
        <v>7.5</v>
      </c>
    </row>
    <row r="14546" spans="1:17" hidden="1" x14ac:dyDescent="0.3">
      <c r="A14546" t="s">
        <v>56138</v>
      </c>
      <c r="B14546" t="s">
        <v>56139</v>
      </c>
      <c r="C14546" s="1" t="str">
        <f t="shared" si="2119"/>
        <v>21:0763</v>
      </c>
      <c r="D14546" s="1" t="str">
        <f t="shared" si="2126"/>
        <v>21:0219</v>
      </c>
      <c r="E14546" t="s">
        <v>56140</v>
      </c>
      <c r="F14546" t="s">
        <v>56141</v>
      </c>
      <c r="H14546">
        <v>62.5508588</v>
      </c>
      <c r="I14546">
        <v>-130.6514277</v>
      </c>
      <c r="J14546" s="1" t="str">
        <f t="shared" si="2127"/>
        <v>Fluid (stream)</v>
      </c>
      <c r="K14546" s="1" t="str">
        <f t="shared" si="2128"/>
        <v>Untreated Water</v>
      </c>
      <c r="O14546">
        <v>2.5000000000000001E-2</v>
      </c>
      <c r="P14546">
        <v>200</v>
      </c>
      <c r="Q14546">
        <v>6.5</v>
      </c>
    </row>
    <row r="14547" spans="1:17" hidden="1" x14ac:dyDescent="0.3">
      <c r="A14547" t="s">
        <v>56142</v>
      </c>
      <c r="B14547" t="s">
        <v>56143</v>
      </c>
      <c r="C14547" s="1" t="str">
        <f t="shared" si="2119"/>
        <v>21:0763</v>
      </c>
      <c r="D14547" s="1" t="str">
        <f t="shared" si="2126"/>
        <v>21:0219</v>
      </c>
      <c r="E14547" t="s">
        <v>56144</v>
      </c>
      <c r="F14547" t="s">
        <v>56145</v>
      </c>
      <c r="H14547">
        <v>62.562638999999997</v>
      </c>
      <c r="I14547">
        <v>-130.72138670000001</v>
      </c>
      <c r="J14547" s="1" t="str">
        <f t="shared" si="2127"/>
        <v>Fluid (stream)</v>
      </c>
      <c r="K14547" s="1" t="str">
        <f t="shared" si="2128"/>
        <v>Untreated Water</v>
      </c>
      <c r="O14547">
        <v>0.36</v>
      </c>
      <c r="P14547">
        <v>210</v>
      </c>
      <c r="Q14547">
        <v>7.7</v>
      </c>
    </row>
    <row r="14548" spans="1:17" hidden="1" x14ac:dyDescent="0.3">
      <c r="A14548" t="s">
        <v>56146</v>
      </c>
      <c r="B14548" t="s">
        <v>56147</v>
      </c>
      <c r="C14548" s="1" t="str">
        <f t="shared" si="2119"/>
        <v>21:0763</v>
      </c>
      <c r="D14548" s="1" t="str">
        <f t="shared" si="2126"/>
        <v>21:0219</v>
      </c>
      <c r="E14548" t="s">
        <v>56148</v>
      </c>
      <c r="F14548" t="s">
        <v>56149</v>
      </c>
      <c r="H14548">
        <v>62.535927399999998</v>
      </c>
      <c r="I14548">
        <v>-130.75755939999999</v>
      </c>
      <c r="J14548" s="1" t="str">
        <f t="shared" si="2127"/>
        <v>Fluid (stream)</v>
      </c>
      <c r="K14548" s="1" t="str">
        <f t="shared" si="2128"/>
        <v>Untreated Water</v>
      </c>
      <c r="O14548">
        <v>2.5000000000000001E-2</v>
      </c>
      <c r="P14548">
        <v>120</v>
      </c>
      <c r="Q14548">
        <v>6.9</v>
      </c>
    </row>
    <row r="14549" spans="1:17" hidden="1" x14ac:dyDescent="0.3">
      <c r="A14549" t="s">
        <v>56150</v>
      </c>
      <c r="B14549" t="s">
        <v>56151</v>
      </c>
      <c r="C14549" s="1" t="str">
        <f t="shared" si="2119"/>
        <v>21:0763</v>
      </c>
      <c r="D14549" s="1" t="str">
        <f t="shared" si="2126"/>
        <v>21:0219</v>
      </c>
      <c r="E14549" t="s">
        <v>56148</v>
      </c>
      <c r="F14549" t="s">
        <v>56152</v>
      </c>
      <c r="H14549">
        <v>62.535927399999998</v>
      </c>
      <c r="I14549">
        <v>-130.75755939999999</v>
      </c>
      <c r="J14549" s="1" t="str">
        <f t="shared" si="2127"/>
        <v>Fluid (stream)</v>
      </c>
      <c r="K14549" s="1" t="str">
        <f t="shared" si="2128"/>
        <v>Untreated Water</v>
      </c>
      <c r="O14549">
        <v>2.5000000000000001E-2</v>
      </c>
      <c r="P14549">
        <v>100</v>
      </c>
      <c r="Q14549">
        <v>6.5</v>
      </c>
    </row>
    <row r="14550" spans="1:17" hidden="1" x14ac:dyDescent="0.3">
      <c r="A14550" t="s">
        <v>56153</v>
      </c>
      <c r="B14550" t="s">
        <v>56154</v>
      </c>
      <c r="C14550" s="1" t="str">
        <f t="shared" si="2119"/>
        <v>21:0763</v>
      </c>
      <c r="D14550" s="1" t="str">
        <f t="shared" si="2126"/>
        <v>21:0219</v>
      </c>
      <c r="E14550" t="s">
        <v>56155</v>
      </c>
      <c r="F14550" t="s">
        <v>56156</v>
      </c>
      <c r="H14550">
        <v>62.505083200000001</v>
      </c>
      <c r="I14550">
        <v>-130.8105865</v>
      </c>
      <c r="J14550" s="1" t="str">
        <f t="shared" si="2127"/>
        <v>Fluid (stream)</v>
      </c>
      <c r="K14550" s="1" t="str">
        <f t="shared" si="2128"/>
        <v>Untreated Water</v>
      </c>
      <c r="O14550">
        <v>2.5000000000000001E-2</v>
      </c>
      <c r="P14550">
        <v>170</v>
      </c>
      <c r="Q14550">
        <v>6.7</v>
      </c>
    </row>
    <row r="14551" spans="1:17" hidden="1" x14ac:dyDescent="0.3">
      <c r="A14551" t="s">
        <v>56157</v>
      </c>
      <c r="B14551" t="s">
        <v>56158</v>
      </c>
      <c r="C14551" s="1" t="str">
        <f t="shared" si="2119"/>
        <v>21:0763</v>
      </c>
      <c r="D14551" s="1" t="str">
        <f t="shared" si="2126"/>
        <v>21:0219</v>
      </c>
      <c r="E14551" t="s">
        <v>56159</v>
      </c>
      <c r="F14551" t="s">
        <v>56160</v>
      </c>
      <c r="H14551">
        <v>62.528869899999997</v>
      </c>
      <c r="I14551">
        <v>-130.8737405</v>
      </c>
      <c r="J14551" s="1" t="str">
        <f t="shared" si="2127"/>
        <v>Fluid (stream)</v>
      </c>
      <c r="K14551" s="1" t="str">
        <f t="shared" si="2128"/>
        <v>Untreated Water</v>
      </c>
      <c r="O14551">
        <v>2.5000000000000001E-2</v>
      </c>
      <c r="P14551">
        <v>130</v>
      </c>
      <c r="Q14551">
        <v>6.7</v>
      </c>
    </row>
    <row r="14552" spans="1:17" hidden="1" x14ac:dyDescent="0.3">
      <c r="A14552" t="s">
        <v>56161</v>
      </c>
      <c r="B14552" t="s">
        <v>56162</v>
      </c>
      <c r="C14552" s="1" t="str">
        <f t="shared" si="2119"/>
        <v>21:0763</v>
      </c>
      <c r="D14552" s="1" t="str">
        <f t="shared" si="2126"/>
        <v>21:0219</v>
      </c>
      <c r="E14552" t="s">
        <v>56163</v>
      </c>
      <c r="F14552" t="s">
        <v>56164</v>
      </c>
      <c r="H14552">
        <v>62.54842</v>
      </c>
      <c r="I14552">
        <v>-130.94899340000001</v>
      </c>
      <c r="J14552" s="1" t="str">
        <f t="shared" si="2127"/>
        <v>Fluid (stream)</v>
      </c>
      <c r="K14552" s="1" t="str">
        <f t="shared" si="2128"/>
        <v>Untreated Water</v>
      </c>
      <c r="O14552">
        <v>2.5000000000000001E-2</v>
      </c>
      <c r="P14552">
        <v>240</v>
      </c>
      <c r="Q14552">
        <v>7.4</v>
      </c>
    </row>
    <row r="14553" spans="1:17" hidden="1" x14ac:dyDescent="0.3">
      <c r="A14553" t="s">
        <v>56165</v>
      </c>
      <c r="B14553" t="s">
        <v>56166</v>
      </c>
      <c r="C14553" s="1" t="str">
        <f t="shared" si="2119"/>
        <v>21:0763</v>
      </c>
      <c r="D14553" s="1" t="str">
        <f t="shared" si="2126"/>
        <v>21:0219</v>
      </c>
      <c r="E14553" t="s">
        <v>56167</v>
      </c>
      <c r="F14553" t="s">
        <v>56168</v>
      </c>
      <c r="H14553">
        <v>62.5191321</v>
      </c>
      <c r="I14553">
        <v>-131.0331601</v>
      </c>
      <c r="J14553" s="1" t="str">
        <f t="shared" si="2127"/>
        <v>Fluid (stream)</v>
      </c>
      <c r="K14553" s="1" t="str">
        <f t="shared" si="2128"/>
        <v>Untreated Water</v>
      </c>
      <c r="O14553">
        <v>2.5000000000000001E-2</v>
      </c>
      <c r="P14553">
        <v>100</v>
      </c>
      <c r="Q14553">
        <v>7.2</v>
      </c>
    </row>
    <row r="14554" spans="1:17" hidden="1" x14ac:dyDescent="0.3">
      <c r="A14554" t="s">
        <v>56169</v>
      </c>
      <c r="B14554" t="s">
        <v>56170</v>
      </c>
      <c r="C14554" s="1" t="str">
        <f t="shared" ref="C14554:C14617" si="2129">HYPERLINK("http://geochem.nrcan.gc.ca/cdogs/content/bdl/bdl210763_e.htm", "21:0763")</f>
        <v>21:0763</v>
      </c>
      <c r="D14554" s="1" t="str">
        <f t="shared" si="2126"/>
        <v>21:0219</v>
      </c>
      <c r="E14554" t="s">
        <v>56171</v>
      </c>
      <c r="F14554" t="s">
        <v>56172</v>
      </c>
      <c r="H14554">
        <v>62.512420200000001</v>
      </c>
      <c r="I14554">
        <v>-130.97088769999999</v>
      </c>
      <c r="J14554" s="1" t="str">
        <f t="shared" si="2127"/>
        <v>Fluid (stream)</v>
      </c>
      <c r="K14554" s="1" t="str">
        <f t="shared" si="2128"/>
        <v>Untreated Water</v>
      </c>
      <c r="O14554">
        <v>0.5</v>
      </c>
      <c r="P14554">
        <v>110</v>
      </c>
      <c r="Q14554">
        <v>7.3</v>
      </c>
    </row>
    <row r="14555" spans="1:17" hidden="1" x14ac:dyDescent="0.3">
      <c r="A14555" t="s">
        <v>56173</v>
      </c>
      <c r="B14555" t="s">
        <v>56174</v>
      </c>
      <c r="C14555" s="1" t="str">
        <f t="shared" si="2129"/>
        <v>21:0763</v>
      </c>
      <c r="D14555" s="1" t="str">
        <f>HYPERLINK("http://geochem.nrcan.gc.ca/cdogs/content/svy/svy_e.htm", "")</f>
        <v/>
      </c>
      <c r="G14555" s="1" t="str">
        <f>HYPERLINK("http://geochem.nrcan.gc.ca/cdogs/content/cr_/cr_00087_e.htm", "87")</f>
        <v>87</v>
      </c>
      <c r="J14555" t="s">
        <v>11453</v>
      </c>
      <c r="K14555" t="s">
        <v>11454</v>
      </c>
      <c r="O14555">
        <v>0.43</v>
      </c>
      <c r="P14555">
        <v>120</v>
      </c>
      <c r="Q14555">
        <v>8.1999999999999993</v>
      </c>
    </row>
    <row r="14556" spans="1:17" hidden="1" x14ac:dyDescent="0.3">
      <c r="A14556" t="s">
        <v>56175</v>
      </c>
      <c r="B14556" t="s">
        <v>56176</v>
      </c>
      <c r="C14556" s="1" t="str">
        <f t="shared" si="2129"/>
        <v>21:0763</v>
      </c>
      <c r="D14556" s="1" t="str">
        <f t="shared" ref="D14556:D14574" si="2130">HYPERLINK("http://geochem.nrcan.gc.ca/cdogs/content/svy/svy210219_e.htm", "21:0219")</f>
        <v>21:0219</v>
      </c>
      <c r="E14556" t="s">
        <v>56177</v>
      </c>
      <c r="F14556" t="s">
        <v>56178</v>
      </c>
      <c r="H14556">
        <v>62.5149136</v>
      </c>
      <c r="I14556">
        <v>-130.92477479999999</v>
      </c>
      <c r="J14556" s="1" t="str">
        <f t="shared" ref="J14556:J14574" si="2131">HYPERLINK("http://geochem.nrcan.gc.ca/cdogs/content/kwd/kwd020018_e.htm", "Fluid (stream)")</f>
        <v>Fluid (stream)</v>
      </c>
      <c r="K14556" s="1" t="str">
        <f t="shared" ref="K14556:K14574" si="2132">HYPERLINK("http://geochem.nrcan.gc.ca/cdogs/content/kwd/kwd080007_e.htm", "Untreated Water")</f>
        <v>Untreated Water</v>
      </c>
      <c r="O14556">
        <v>0.94</v>
      </c>
      <c r="P14556">
        <v>150</v>
      </c>
      <c r="Q14556">
        <v>7.3</v>
      </c>
    </row>
    <row r="14557" spans="1:17" hidden="1" x14ac:dyDescent="0.3">
      <c r="A14557" t="s">
        <v>56179</v>
      </c>
      <c r="B14557" t="s">
        <v>56180</v>
      </c>
      <c r="C14557" s="1" t="str">
        <f t="shared" si="2129"/>
        <v>21:0763</v>
      </c>
      <c r="D14557" s="1" t="str">
        <f t="shared" si="2130"/>
        <v>21:0219</v>
      </c>
      <c r="E14557" t="s">
        <v>56181</v>
      </c>
      <c r="F14557" t="s">
        <v>56182</v>
      </c>
      <c r="H14557">
        <v>62.490737500000002</v>
      </c>
      <c r="I14557">
        <v>-130.96691490000001</v>
      </c>
      <c r="J14557" s="1" t="str">
        <f t="shared" si="2131"/>
        <v>Fluid (stream)</v>
      </c>
      <c r="K14557" s="1" t="str">
        <f t="shared" si="2132"/>
        <v>Untreated Water</v>
      </c>
      <c r="O14557">
        <v>0.13</v>
      </c>
      <c r="P14557">
        <v>110</v>
      </c>
      <c r="Q14557">
        <v>7.9</v>
      </c>
    </row>
    <row r="14558" spans="1:17" hidden="1" x14ac:dyDescent="0.3">
      <c r="A14558" t="s">
        <v>56183</v>
      </c>
      <c r="B14558" t="s">
        <v>56184</v>
      </c>
      <c r="C14558" s="1" t="str">
        <f t="shared" si="2129"/>
        <v>21:0763</v>
      </c>
      <c r="D14558" s="1" t="str">
        <f t="shared" si="2130"/>
        <v>21:0219</v>
      </c>
      <c r="E14558" t="s">
        <v>56185</v>
      </c>
      <c r="F14558" t="s">
        <v>56186</v>
      </c>
      <c r="H14558">
        <v>62.473992199999998</v>
      </c>
      <c r="I14558">
        <v>-130.91199460000001</v>
      </c>
      <c r="J14558" s="1" t="str">
        <f t="shared" si="2131"/>
        <v>Fluid (stream)</v>
      </c>
      <c r="K14558" s="1" t="str">
        <f t="shared" si="2132"/>
        <v>Untreated Water</v>
      </c>
      <c r="O14558">
        <v>0.31</v>
      </c>
      <c r="P14558">
        <v>80</v>
      </c>
      <c r="Q14558">
        <v>7.2</v>
      </c>
    </row>
    <row r="14559" spans="1:17" hidden="1" x14ac:dyDescent="0.3">
      <c r="A14559" t="s">
        <v>56187</v>
      </c>
      <c r="B14559" t="s">
        <v>56188</v>
      </c>
      <c r="C14559" s="1" t="str">
        <f t="shared" si="2129"/>
        <v>21:0763</v>
      </c>
      <c r="D14559" s="1" t="str">
        <f t="shared" si="2130"/>
        <v>21:0219</v>
      </c>
      <c r="E14559" t="s">
        <v>56189</v>
      </c>
      <c r="F14559" t="s">
        <v>56190</v>
      </c>
      <c r="H14559">
        <v>62.480305199999997</v>
      </c>
      <c r="I14559">
        <v>-130.8621971</v>
      </c>
      <c r="J14559" s="1" t="str">
        <f t="shared" si="2131"/>
        <v>Fluid (stream)</v>
      </c>
      <c r="K14559" s="1" t="str">
        <f t="shared" si="2132"/>
        <v>Untreated Water</v>
      </c>
      <c r="O14559">
        <v>2.5000000000000001E-2</v>
      </c>
      <c r="P14559">
        <v>70</v>
      </c>
      <c r="Q14559">
        <v>7.3</v>
      </c>
    </row>
    <row r="14560" spans="1:17" hidden="1" x14ac:dyDescent="0.3">
      <c r="A14560" t="s">
        <v>56191</v>
      </c>
      <c r="B14560" t="s">
        <v>56192</v>
      </c>
      <c r="C14560" s="1" t="str">
        <f t="shared" si="2129"/>
        <v>21:0763</v>
      </c>
      <c r="D14560" s="1" t="str">
        <f t="shared" si="2130"/>
        <v>21:0219</v>
      </c>
      <c r="E14560" t="s">
        <v>56193</v>
      </c>
      <c r="F14560" t="s">
        <v>56194</v>
      </c>
      <c r="H14560">
        <v>62.451168299999999</v>
      </c>
      <c r="I14560">
        <v>-130.83923590000001</v>
      </c>
      <c r="J14560" s="1" t="str">
        <f t="shared" si="2131"/>
        <v>Fluid (stream)</v>
      </c>
      <c r="K14560" s="1" t="str">
        <f t="shared" si="2132"/>
        <v>Untreated Water</v>
      </c>
      <c r="O14560">
        <v>0.18</v>
      </c>
      <c r="P14560">
        <v>60</v>
      </c>
      <c r="Q14560">
        <v>6.6</v>
      </c>
    </row>
    <row r="14561" spans="1:17" hidden="1" x14ac:dyDescent="0.3">
      <c r="A14561" t="s">
        <v>56195</v>
      </c>
      <c r="B14561" t="s">
        <v>56196</v>
      </c>
      <c r="C14561" s="1" t="str">
        <f t="shared" si="2129"/>
        <v>21:0763</v>
      </c>
      <c r="D14561" s="1" t="str">
        <f t="shared" si="2130"/>
        <v>21:0219</v>
      </c>
      <c r="E14561" t="s">
        <v>56197</v>
      </c>
      <c r="F14561" t="s">
        <v>56198</v>
      </c>
      <c r="H14561">
        <v>62.442665699999999</v>
      </c>
      <c r="I14561">
        <v>-130.86821090000001</v>
      </c>
      <c r="J14561" s="1" t="str">
        <f t="shared" si="2131"/>
        <v>Fluid (stream)</v>
      </c>
      <c r="K14561" s="1" t="str">
        <f t="shared" si="2132"/>
        <v>Untreated Water</v>
      </c>
      <c r="O14561">
        <v>0.19</v>
      </c>
      <c r="P14561">
        <v>70</v>
      </c>
      <c r="Q14561">
        <v>7.3</v>
      </c>
    </row>
    <row r="14562" spans="1:17" hidden="1" x14ac:dyDescent="0.3">
      <c r="A14562" t="s">
        <v>56199</v>
      </c>
      <c r="B14562" t="s">
        <v>56200</v>
      </c>
      <c r="C14562" s="1" t="str">
        <f t="shared" si="2129"/>
        <v>21:0763</v>
      </c>
      <c r="D14562" s="1" t="str">
        <f t="shared" si="2130"/>
        <v>21:0219</v>
      </c>
      <c r="E14562" t="s">
        <v>56201</v>
      </c>
      <c r="F14562" t="s">
        <v>56202</v>
      </c>
      <c r="H14562">
        <v>62.422514300000003</v>
      </c>
      <c r="I14562">
        <v>-130.9405907</v>
      </c>
      <c r="J14562" s="1" t="str">
        <f t="shared" si="2131"/>
        <v>Fluid (stream)</v>
      </c>
      <c r="K14562" s="1" t="str">
        <f t="shared" si="2132"/>
        <v>Untreated Water</v>
      </c>
      <c r="O14562">
        <v>2.5000000000000001E-2</v>
      </c>
      <c r="P14562">
        <v>110</v>
      </c>
      <c r="Q14562">
        <v>6.4</v>
      </c>
    </row>
    <row r="14563" spans="1:17" hidden="1" x14ac:dyDescent="0.3">
      <c r="A14563" t="s">
        <v>56203</v>
      </c>
      <c r="B14563" t="s">
        <v>56204</v>
      </c>
      <c r="C14563" s="1" t="str">
        <f t="shared" si="2129"/>
        <v>21:0763</v>
      </c>
      <c r="D14563" s="1" t="str">
        <f t="shared" si="2130"/>
        <v>21:0219</v>
      </c>
      <c r="E14563" t="s">
        <v>56205</v>
      </c>
      <c r="F14563" t="s">
        <v>56206</v>
      </c>
      <c r="H14563">
        <v>62.399425299999997</v>
      </c>
      <c r="I14563">
        <v>-130.89588330000001</v>
      </c>
      <c r="J14563" s="1" t="str">
        <f t="shared" si="2131"/>
        <v>Fluid (stream)</v>
      </c>
      <c r="K14563" s="1" t="str">
        <f t="shared" si="2132"/>
        <v>Untreated Water</v>
      </c>
      <c r="O14563">
        <v>2.5000000000000001E-2</v>
      </c>
      <c r="P14563">
        <v>150</v>
      </c>
      <c r="Q14563">
        <v>6.7</v>
      </c>
    </row>
    <row r="14564" spans="1:17" hidden="1" x14ac:dyDescent="0.3">
      <c r="A14564" t="s">
        <v>56207</v>
      </c>
      <c r="B14564" t="s">
        <v>56208</v>
      </c>
      <c r="C14564" s="1" t="str">
        <f t="shared" si="2129"/>
        <v>21:0763</v>
      </c>
      <c r="D14564" s="1" t="str">
        <f t="shared" si="2130"/>
        <v>21:0219</v>
      </c>
      <c r="E14564" t="s">
        <v>56209</v>
      </c>
      <c r="F14564" t="s">
        <v>56210</v>
      </c>
      <c r="H14564">
        <v>62.394607800000003</v>
      </c>
      <c r="I14564">
        <v>-131.2010071</v>
      </c>
      <c r="J14564" s="1" t="str">
        <f t="shared" si="2131"/>
        <v>Fluid (stream)</v>
      </c>
      <c r="K14564" s="1" t="str">
        <f t="shared" si="2132"/>
        <v>Untreated Water</v>
      </c>
      <c r="O14564">
        <v>2.5000000000000001E-2</v>
      </c>
      <c r="P14564">
        <v>100</v>
      </c>
      <c r="Q14564">
        <v>7.3</v>
      </c>
    </row>
    <row r="14565" spans="1:17" hidden="1" x14ac:dyDescent="0.3">
      <c r="A14565" t="s">
        <v>56211</v>
      </c>
      <c r="B14565" t="s">
        <v>56212</v>
      </c>
      <c r="C14565" s="1" t="str">
        <f t="shared" si="2129"/>
        <v>21:0763</v>
      </c>
      <c r="D14565" s="1" t="str">
        <f t="shared" si="2130"/>
        <v>21:0219</v>
      </c>
      <c r="E14565" t="s">
        <v>56213</v>
      </c>
      <c r="F14565" t="s">
        <v>56214</v>
      </c>
      <c r="H14565">
        <v>62.378605</v>
      </c>
      <c r="I14565">
        <v>-130.9553142</v>
      </c>
      <c r="J14565" s="1" t="str">
        <f t="shared" si="2131"/>
        <v>Fluid (stream)</v>
      </c>
      <c r="K14565" s="1" t="str">
        <f t="shared" si="2132"/>
        <v>Untreated Water</v>
      </c>
      <c r="O14565">
        <v>0.68</v>
      </c>
      <c r="P14565">
        <v>300</v>
      </c>
      <c r="Q14565">
        <v>6.6</v>
      </c>
    </row>
    <row r="14566" spans="1:17" hidden="1" x14ac:dyDescent="0.3">
      <c r="A14566" t="s">
        <v>56215</v>
      </c>
      <c r="B14566" t="s">
        <v>56216</v>
      </c>
      <c r="C14566" s="1" t="str">
        <f t="shared" si="2129"/>
        <v>21:0763</v>
      </c>
      <c r="D14566" s="1" t="str">
        <f t="shared" si="2130"/>
        <v>21:0219</v>
      </c>
      <c r="E14566" t="s">
        <v>56217</v>
      </c>
      <c r="F14566" t="s">
        <v>56218</v>
      </c>
      <c r="H14566">
        <v>62.355168599999999</v>
      </c>
      <c r="I14566">
        <v>-130.9205523</v>
      </c>
      <c r="J14566" s="1" t="str">
        <f t="shared" si="2131"/>
        <v>Fluid (stream)</v>
      </c>
      <c r="K14566" s="1" t="str">
        <f t="shared" si="2132"/>
        <v>Untreated Water</v>
      </c>
      <c r="O14566">
        <v>1.69</v>
      </c>
      <c r="P14566">
        <v>350</v>
      </c>
      <c r="Q14566">
        <v>6.7</v>
      </c>
    </row>
    <row r="14567" spans="1:17" hidden="1" x14ac:dyDescent="0.3">
      <c r="A14567" t="s">
        <v>56219</v>
      </c>
      <c r="B14567" t="s">
        <v>56220</v>
      </c>
      <c r="C14567" s="1" t="str">
        <f t="shared" si="2129"/>
        <v>21:0763</v>
      </c>
      <c r="D14567" s="1" t="str">
        <f t="shared" si="2130"/>
        <v>21:0219</v>
      </c>
      <c r="E14567" t="s">
        <v>56221</v>
      </c>
      <c r="F14567" t="s">
        <v>56222</v>
      </c>
      <c r="H14567">
        <v>62.325824400000002</v>
      </c>
      <c r="I14567">
        <v>-130.94565</v>
      </c>
      <c r="J14567" s="1" t="str">
        <f t="shared" si="2131"/>
        <v>Fluid (stream)</v>
      </c>
      <c r="K14567" s="1" t="str">
        <f t="shared" si="2132"/>
        <v>Untreated Water</v>
      </c>
      <c r="O14567">
        <v>0.91</v>
      </c>
      <c r="P14567">
        <v>250</v>
      </c>
      <c r="Q14567">
        <v>7</v>
      </c>
    </row>
    <row r="14568" spans="1:17" hidden="1" x14ac:dyDescent="0.3">
      <c r="A14568" t="s">
        <v>56223</v>
      </c>
      <c r="B14568" t="s">
        <v>56224</v>
      </c>
      <c r="C14568" s="1" t="str">
        <f t="shared" si="2129"/>
        <v>21:0763</v>
      </c>
      <c r="D14568" s="1" t="str">
        <f t="shared" si="2130"/>
        <v>21:0219</v>
      </c>
      <c r="E14568" t="s">
        <v>56221</v>
      </c>
      <c r="F14568" t="s">
        <v>56225</v>
      </c>
      <c r="H14568">
        <v>62.325824400000002</v>
      </c>
      <c r="I14568">
        <v>-130.94565</v>
      </c>
      <c r="J14568" s="1" t="str">
        <f t="shared" si="2131"/>
        <v>Fluid (stream)</v>
      </c>
      <c r="K14568" s="1" t="str">
        <f t="shared" si="2132"/>
        <v>Untreated Water</v>
      </c>
      <c r="O14568">
        <v>0.63</v>
      </c>
      <c r="P14568">
        <v>270</v>
      </c>
      <c r="Q14568">
        <v>6.9</v>
      </c>
    </row>
    <row r="14569" spans="1:17" hidden="1" x14ac:dyDescent="0.3">
      <c r="A14569" t="s">
        <v>56226</v>
      </c>
      <c r="B14569" t="s">
        <v>56227</v>
      </c>
      <c r="C14569" s="1" t="str">
        <f t="shared" si="2129"/>
        <v>21:0763</v>
      </c>
      <c r="D14569" s="1" t="str">
        <f t="shared" si="2130"/>
        <v>21:0219</v>
      </c>
      <c r="E14569" t="s">
        <v>56228</v>
      </c>
      <c r="F14569" t="s">
        <v>56229</v>
      </c>
      <c r="H14569">
        <v>62.348980599999997</v>
      </c>
      <c r="I14569">
        <v>-130.8131243</v>
      </c>
      <c r="J14569" s="1" t="str">
        <f t="shared" si="2131"/>
        <v>Fluid (stream)</v>
      </c>
      <c r="K14569" s="1" t="str">
        <f t="shared" si="2132"/>
        <v>Untreated Water</v>
      </c>
    </row>
    <row r="14570" spans="1:17" hidden="1" x14ac:dyDescent="0.3">
      <c r="A14570" t="s">
        <v>56230</v>
      </c>
      <c r="B14570" t="s">
        <v>56231</v>
      </c>
      <c r="C14570" s="1" t="str">
        <f t="shared" si="2129"/>
        <v>21:0763</v>
      </c>
      <c r="D14570" s="1" t="str">
        <f t="shared" si="2130"/>
        <v>21:0219</v>
      </c>
      <c r="E14570" t="s">
        <v>56232</v>
      </c>
      <c r="F14570" t="s">
        <v>56233</v>
      </c>
      <c r="H14570">
        <v>62.350556099999999</v>
      </c>
      <c r="I14570">
        <v>-130.77243390000001</v>
      </c>
      <c r="J14570" s="1" t="str">
        <f t="shared" si="2131"/>
        <v>Fluid (stream)</v>
      </c>
      <c r="K14570" s="1" t="str">
        <f t="shared" si="2132"/>
        <v>Untreated Water</v>
      </c>
    </row>
    <row r="14571" spans="1:17" hidden="1" x14ac:dyDescent="0.3">
      <c r="A14571" t="s">
        <v>56234</v>
      </c>
      <c r="B14571" t="s">
        <v>56235</v>
      </c>
      <c r="C14571" s="1" t="str">
        <f t="shared" si="2129"/>
        <v>21:0763</v>
      </c>
      <c r="D14571" s="1" t="str">
        <f t="shared" si="2130"/>
        <v>21:0219</v>
      </c>
      <c r="E14571" t="s">
        <v>56236</v>
      </c>
      <c r="F14571" t="s">
        <v>56237</v>
      </c>
      <c r="H14571">
        <v>62.326971700000001</v>
      </c>
      <c r="I14571">
        <v>-130.8283046</v>
      </c>
      <c r="J14571" s="1" t="str">
        <f t="shared" si="2131"/>
        <v>Fluid (stream)</v>
      </c>
      <c r="K14571" s="1" t="str">
        <f t="shared" si="2132"/>
        <v>Untreated Water</v>
      </c>
    </row>
    <row r="14572" spans="1:17" hidden="1" x14ac:dyDescent="0.3">
      <c r="A14572" t="s">
        <v>56238</v>
      </c>
      <c r="B14572" t="s">
        <v>56239</v>
      </c>
      <c r="C14572" s="1" t="str">
        <f t="shared" si="2129"/>
        <v>21:0763</v>
      </c>
      <c r="D14572" s="1" t="str">
        <f t="shared" si="2130"/>
        <v>21:0219</v>
      </c>
      <c r="E14572" t="s">
        <v>56240</v>
      </c>
      <c r="F14572" t="s">
        <v>56241</v>
      </c>
      <c r="H14572">
        <v>62.316640399999997</v>
      </c>
      <c r="I14572">
        <v>-130.78593430000001</v>
      </c>
      <c r="J14572" s="1" t="str">
        <f t="shared" si="2131"/>
        <v>Fluid (stream)</v>
      </c>
      <c r="K14572" s="1" t="str">
        <f t="shared" si="2132"/>
        <v>Untreated Water</v>
      </c>
      <c r="O14572">
        <v>2.5000000000000001E-2</v>
      </c>
      <c r="P14572">
        <v>90</v>
      </c>
      <c r="Q14572">
        <v>6.7</v>
      </c>
    </row>
    <row r="14573" spans="1:17" hidden="1" x14ac:dyDescent="0.3">
      <c r="A14573" t="s">
        <v>56242</v>
      </c>
      <c r="B14573" t="s">
        <v>56243</v>
      </c>
      <c r="C14573" s="1" t="str">
        <f t="shared" si="2129"/>
        <v>21:0763</v>
      </c>
      <c r="D14573" s="1" t="str">
        <f t="shared" si="2130"/>
        <v>21:0219</v>
      </c>
      <c r="E14573" t="s">
        <v>56244</v>
      </c>
      <c r="F14573" t="s">
        <v>56245</v>
      </c>
      <c r="H14573">
        <v>62.300459699999998</v>
      </c>
      <c r="I14573">
        <v>-130.74003400000001</v>
      </c>
      <c r="J14573" s="1" t="str">
        <f t="shared" si="2131"/>
        <v>Fluid (stream)</v>
      </c>
      <c r="K14573" s="1" t="str">
        <f t="shared" si="2132"/>
        <v>Untreated Water</v>
      </c>
      <c r="O14573">
        <v>0.43</v>
      </c>
      <c r="P14573">
        <v>70</v>
      </c>
      <c r="Q14573">
        <v>7.8</v>
      </c>
    </row>
    <row r="14574" spans="1:17" hidden="1" x14ac:dyDescent="0.3">
      <c r="A14574" t="s">
        <v>56246</v>
      </c>
      <c r="B14574" t="s">
        <v>56247</v>
      </c>
      <c r="C14574" s="1" t="str">
        <f t="shared" si="2129"/>
        <v>21:0763</v>
      </c>
      <c r="D14574" s="1" t="str">
        <f t="shared" si="2130"/>
        <v>21:0219</v>
      </c>
      <c r="E14574" t="s">
        <v>56248</v>
      </c>
      <c r="F14574" t="s">
        <v>56249</v>
      </c>
      <c r="H14574">
        <v>62.261297900000002</v>
      </c>
      <c r="I14574">
        <v>-130.82557750000001</v>
      </c>
      <c r="J14574" s="1" t="str">
        <f t="shared" si="2131"/>
        <v>Fluid (stream)</v>
      </c>
      <c r="K14574" s="1" t="str">
        <f t="shared" si="2132"/>
        <v>Untreated Water</v>
      </c>
      <c r="O14574">
        <v>0.47</v>
      </c>
      <c r="P14574">
        <v>80</v>
      </c>
      <c r="Q14574">
        <v>7.8</v>
      </c>
    </row>
    <row r="14575" spans="1:17" hidden="1" x14ac:dyDescent="0.3">
      <c r="A14575" t="s">
        <v>56250</v>
      </c>
      <c r="B14575" t="s">
        <v>56251</v>
      </c>
      <c r="C14575" s="1" t="str">
        <f t="shared" si="2129"/>
        <v>21:0763</v>
      </c>
      <c r="D14575" s="1" t="str">
        <f>HYPERLINK("http://geochem.nrcan.gc.ca/cdogs/content/svy/svy_e.htm", "")</f>
        <v/>
      </c>
      <c r="G14575" s="1" t="str">
        <f>HYPERLINK("http://geochem.nrcan.gc.ca/cdogs/content/cr_/cr_00088_e.htm", "88")</f>
        <v>88</v>
      </c>
      <c r="J14575" t="s">
        <v>11453</v>
      </c>
      <c r="K14575" t="s">
        <v>11454</v>
      </c>
      <c r="O14575">
        <v>0.06</v>
      </c>
      <c r="P14575">
        <v>100</v>
      </c>
      <c r="Q14575">
        <v>7.3</v>
      </c>
    </row>
    <row r="14576" spans="1:17" hidden="1" x14ac:dyDescent="0.3">
      <c r="A14576" t="s">
        <v>56252</v>
      </c>
      <c r="B14576" t="s">
        <v>56253</v>
      </c>
      <c r="C14576" s="1" t="str">
        <f t="shared" si="2129"/>
        <v>21:0763</v>
      </c>
      <c r="D14576" s="1" t="str">
        <f t="shared" ref="D14576:D14592" si="2133">HYPERLINK("http://geochem.nrcan.gc.ca/cdogs/content/svy/svy210219_e.htm", "21:0219")</f>
        <v>21:0219</v>
      </c>
      <c r="E14576" t="s">
        <v>56254</v>
      </c>
      <c r="F14576" t="s">
        <v>56255</v>
      </c>
      <c r="H14576">
        <v>62.2722719</v>
      </c>
      <c r="I14576">
        <v>-130.8383819</v>
      </c>
      <c r="J14576" s="1" t="str">
        <f t="shared" ref="J14576:J14592" si="2134">HYPERLINK("http://geochem.nrcan.gc.ca/cdogs/content/kwd/kwd020018_e.htm", "Fluid (stream)")</f>
        <v>Fluid (stream)</v>
      </c>
      <c r="K14576" s="1" t="str">
        <f t="shared" ref="K14576:K14592" si="2135">HYPERLINK("http://geochem.nrcan.gc.ca/cdogs/content/kwd/kwd080007_e.htm", "Untreated Water")</f>
        <v>Untreated Water</v>
      </c>
      <c r="O14576">
        <v>0.51</v>
      </c>
      <c r="P14576">
        <v>70</v>
      </c>
      <c r="Q14576">
        <v>7.7</v>
      </c>
    </row>
    <row r="14577" spans="1:17" hidden="1" x14ac:dyDescent="0.3">
      <c r="A14577" t="s">
        <v>56256</v>
      </c>
      <c r="B14577" t="s">
        <v>56257</v>
      </c>
      <c r="C14577" s="1" t="str">
        <f t="shared" si="2129"/>
        <v>21:0763</v>
      </c>
      <c r="D14577" s="1" t="str">
        <f t="shared" si="2133"/>
        <v>21:0219</v>
      </c>
      <c r="E14577" t="s">
        <v>56258</v>
      </c>
      <c r="F14577" t="s">
        <v>56259</v>
      </c>
      <c r="H14577">
        <v>62.289965199999997</v>
      </c>
      <c r="I14577">
        <v>-130.82991630000001</v>
      </c>
      <c r="J14577" s="1" t="str">
        <f t="shared" si="2134"/>
        <v>Fluid (stream)</v>
      </c>
      <c r="K14577" s="1" t="str">
        <f t="shared" si="2135"/>
        <v>Untreated Water</v>
      </c>
      <c r="O14577">
        <v>0.49</v>
      </c>
      <c r="P14577">
        <v>60</v>
      </c>
      <c r="Q14577">
        <v>7.9</v>
      </c>
    </row>
    <row r="14578" spans="1:17" hidden="1" x14ac:dyDescent="0.3">
      <c r="A14578" t="s">
        <v>56260</v>
      </c>
      <c r="B14578" t="s">
        <v>56261</v>
      </c>
      <c r="C14578" s="1" t="str">
        <f t="shared" si="2129"/>
        <v>21:0763</v>
      </c>
      <c r="D14578" s="1" t="str">
        <f t="shared" si="2133"/>
        <v>21:0219</v>
      </c>
      <c r="E14578" t="s">
        <v>56262</v>
      </c>
      <c r="F14578" t="s">
        <v>56263</v>
      </c>
      <c r="H14578">
        <v>62.310561399999997</v>
      </c>
      <c r="I14578">
        <v>-130.84565810000001</v>
      </c>
      <c r="J14578" s="1" t="str">
        <f t="shared" si="2134"/>
        <v>Fluid (stream)</v>
      </c>
      <c r="K14578" s="1" t="str">
        <f t="shared" si="2135"/>
        <v>Untreated Water</v>
      </c>
      <c r="O14578">
        <v>0.47</v>
      </c>
      <c r="P14578">
        <v>60</v>
      </c>
      <c r="Q14578">
        <v>7.9</v>
      </c>
    </row>
    <row r="14579" spans="1:17" hidden="1" x14ac:dyDescent="0.3">
      <c r="A14579" t="s">
        <v>56264</v>
      </c>
      <c r="B14579" t="s">
        <v>56265</v>
      </c>
      <c r="C14579" s="1" t="str">
        <f t="shared" si="2129"/>
        <v>21:0763</v>
      </c>
      <c r="D14579" s="1" t="str">
        <f t="shared" si="2133"/>
        <v>21:0219</v>
      </c>
      <c r="E14579" t="s">
        <v>56266</v>
      </c>
      <c r="F14579" t="s">
        <v>56267</v>
      </c>
      <c r="H14579">
        <v>62.310648</v>
      </c>
      <c r="I14579">
        <v>-130.84927160000001</v>
      </c>
      <c r="J14579" s="1" t="str">
        <f t="shared" si="2134"/>
        <v>Fluid (stream)</v>
      </c>
      <c r="K14579" s="1" t="str">
        <f t="shared" si="2135"/>
        <v>Untreated Water</v>
      </c>
      <c r="O14579">
        <v>0.69</v>
      </c>
      <c r="P14579">
        <v>130</v>
      </c>
      <c r="Q14579">
        <v>7.7</v>
      </c>
    </row>
    <row r="14580" spans="1:17" hidden="1" x14ac:dyDescent="0.3">
      <c r="A14580" t="s">
        <v>56268</v>
      </c>
      <c r="B14580" t="s">
        <v>56269</v>
      </c>
      <c r="C14580" s="1" t="str">
        <f t="shared" si="2129"/>
        <v>21:0763</v>
      </c>
      <c r="D14580" s="1" t="str">
        <f t="shared" si="2133"/>
        <v>21:0219</v>
      </c>
      <c r="E14580" t="s">
        <v>56270</v>
      </c>
      <c r="F14580" t="s">
        <v>56271</v>
      </c>
      <c r="H14580">
        <v>62.293079400000003</v>
      </c>
      <c r="I14580">
        <v>-130.89092729999999</v>
      </c>
      <c r="J14580" s="1" t="str">
        <f t="shared" si="2134"/>
        <v>Fluid (stream)</v>
      </c>
      <c r="K14580" s="1" t="str">
        <f t="shared" si="2135"/>
        <v>Untreated Water</v>
      </c>
      <c r="O14580">
        <v>0.5</v>
      </c>
      <c r="P14580">
        <v>80</v>
      </c>
      <c r="Q14580">
        <v>7.9</v>
      </c>
    </row>
    <row r="14581" spans="1:17" hidden="1" x14ac:dyDescent="0.3">
      <c r="A14581" t="s">
        <v>56272</v>
      </c>
      <c r="B14581" t="s">
        <v>56273</v>
      </c>
      <c r="C14581" s="1" t="str">
        <f t="shared" si="2129"/>
        <v>21:0763</v>
      </c>
      <c r="D14581" s="1" t="str">
        <f t="shared" si="2133"/>
        <v>21:0219</v>
      </c>
      <c r="E14581" t="s">
        <v>56274</v>
      </c>
      <c r="F14581" t="s">
        <v>56275</v>
      </c>
      <c r="H14581">
        <v>62.278114199999997</v>
      </c>
      <c r="I14581">
        <v>-130.89463409999999</v>
      </c>
      <c r="J14581" s="1" t="str">
        <f t="shared" si="2134"/>
        <v>Fluid (stream)</v>
      </c>
      <c r="K14581" s="1" t="str">
        <f t="shared" si="2135"/>
        <v>Untreated Water</v>
      </c>
      <c r="O14581">
        <v>0.64</v>
      </c>
      <c r="P14581">
        <v>140</v>
      </c>
      <c r="Q14581">
        <v>7.6</v>
      </c>
    </row>
    <row r="14582" spans="1:17" hidden="1" x14ac:dyDescent="0.3">
      <c r="A14582" t="s">
        <v>56276</v>
      </c>
      <c r="B14582" t="s">
        <v>56277</v>
      </c>
      <c r="C14582" s="1" t="str">
        <f t="shared" si="2129"/>
        <v>21:0763</v>
      </c>
      <c r="D14582" s="1" t="str">
        <f t="shared" si="2133"/>
        <v>21:0219</v>
      </c>
      <c r="E14582" t="s">
        <v>56278</v>
      </c>
      <c r="F14582" t="s">
        <v>56279</v>
      </c>
      <c r="H14582">
        <v>62.244741099999999</v>
      </c>
      <c r="I14582">
        <v>-130.93083469999999</v>
      </c>
      <c r="J14582" s="1" t="str">
        <f t="shared" si="2134"/>
        <v>Fluid (stream)</v>
      </c>
      <c r="K14582" s="1" t="str">
        <f t="shared" si="2135"/>
        <v>Untreated Water</v>
      </c>
      <c r="O14582">
        <v>2</v>
      </c>
      <c r="P14582">
        <v>120</v>
      </c>
      <c r="Q14582">
        <v>7.9</v>
      </c>
    </row>
    <row r="14583" spans="1:17" hidden="1" x14ac:dyDescent="0.3">
      <c r="A14583" t="s">
        <v>56280</v>
      </c>
      <c r="B14583" t="s">
        <v>56281</v>
      </c>
      <c r="C14583" s="1" t="str">
        <f t="shared" si="2129"/>
        <v>21:0763</v>
      </c>
      <c r="D14583" s="1" t="str">
        <f t="shared" si="2133"/>
        <v>21:0219</v>
      </c>
      <c r="E14583" t="s">
        <v>56282</v>
      </c>
      <c r="F14583" t="s">
        <v>56283</v>
      </c>
      <c r="H14583">
        <v>62.263089999999998</v>
      </c>
      <c r="I14583">
        <v>-130.94915510000001</v>
      </c>
      <c r="J14583" s="1" t="str">
        <f t="shared" si="2134"/>
        <v>Fluid (stream)</v>
      </c>
      <c r="K14583" s="1" t="str">
        <f t="shared" si="2135"/>
        <v>Untreated Water</v>
      </c>
      <c r="O14583">
        <v>0.92</v>
      </c>
      <c r="P14583">
        <v>100</v>
      </c>
      <c r="Q14583">
        <v>7.7</v>
      </c>
    </row>
    <row r="14584" spans="1:17" hidden="1" x14ac:dyDescent="0.3">
      <c r="A14584" t="s">
        <v>56284</v>
      </c>
      <c r="B14584" t="s">
        <v>56285</v>
      </c>
      <c r="C14584" s="1" t="str">
        <f t="shared" si="2129"/>
        <v>21:0763</v>
      </c>
      <c r="D14584" s="1" t="str">
        <f t="shared" si="2133"/>
        <v>21:0219</v>
      </c>
      <c r="E14584" t="s">
        <v>56286</v>
      </c>
      <c r="F14584" t="s">
        <v>56287</v>
      </c>
      <c r="H14584">
        <v>62.2852952</v>
      </c>
      <c r="I14584">
        <v>-130.9727048</v>
      </c>
      <c r="J14584" s="1" t="str">
        <f t="shared" si="2134"/>
        <v>Fluid (stream)</v>
      </c>
      <c r="K14584" s="1" t="str">
        <f t="shared" si="2135"/>
        <v>Untreated Water</v>
      </c>
      <c r="O14584">
        <v>0.88</v>
      </c>
      <c r="P14584">
        <v>110</v>
      </c>
      <c r="Q14584">
        <v>7.6</v>
      </c>
    </row>
    <row r="14585" spans="1:17" hidden="1" x14ac:dyDescent="0.3">
      <c r="A14585" t="s">
        <v>56288</v>
      </c>
      <c r="B14585" t="s">
        <v>56289</v>
      </c>
      <c r="C14585" s="1" t="str">
        <f t="shared" si="2129"/>
        <v>21:0763</v>
      </c>
      <c r="D14585" s="1" t="str">
        <f t="shared" si="2133"/>
        <v>21:0219</v>
      </c>
      <c r="E14585" t="s">
        <v>56290</v>
      </c>
      <c r="F14585" t="s">
        <v>56291</v>
      </c>
      <c r="H14585">
        <v>62.277495199999997</v>
      </c>
      <c r="I14585">
        <v>-131.0006827</v>
      </c>
      <c r="J14585" s="1" t="str">
        <f t="shared" si="2134"/>
        <v>Fluid (stream)</v>
      </c>
      <c r="K14585" s="1" t="str">
        <f t="shared" si="2135"/>
        <v>Untreated Water</v>
      </c>
      <c r="O14585">
        <v>1.9</v>
      </c>
      <c r="P14585">
        <v>130</v>
      </c>
      <c r="Q14585">
        <v>7.9</v>
      </c>
    </row>
    <row r="14586" spans="1:17" hidden="1" x14ac:dyDescent="0.3">
      <c r="A14586" t="s">
        <v>56292</v>
      </c>
      <c r="B14586" t="s">
        <v>56293</v>
      </c>
      <c r="C14586" s="1" t="str">
        <f t="shared" si="2129"/>
        <v>21:0763</v>
      </c>
      <c r="D14586" s="1" t="str">
        <f t="shared" si="2133"/>
        <v>21:0219</v>
      </c>
      <c r="E14586" t="s">
        <v>56294</v>
      </c>
      <c r="F14586" t="s">
        <v>56295</v>
      </c>
      <c r="H14586">
        <v>62.266578000000003</v>
      </c>
      <c r="I14586">
        <v>-131.03329170000001</v>
      </c>
      <c r="J14586" s="1" t="str">
        <f t="shared" si="2134"/>
        <v>Fluid (stream)</v>
      </c>
      <c r="K14586" s="1" t="str">
        <f t="shared" si="2135"/>
        <v>Untreated Water</v>
      </c>
      <c r="O14586">
        <v>1.69</v>
      </c>
      <c r="P14586">
        <v>120</v>
      </c>
      <c r="Q14586">
        <v>7.8</v>
      </c>
    </row>
    <row r="14587" spans="1:17" hidden="1" x14ac:dyDescent="0.3">
      <c r="A14587" t="s">
        <v>56296</v>
      </c>
      <c r="B14587" t="s">
        <v>56297</v>
      </c>
      <c r="C14587" s="1" t="str">
        <f t="shared" si="2129"/>
        <v>21:0763</v>
      </c>
      <c r="D14587" s="1" t="str">
        <f t="shared" si="2133"/>
        <v>21:0219</v>
      </c>
      <c r="E14587" t="s">
        <v>56294</v>
      </c>
      <c r="F14587" t="s">
        <v>56298</v>
      </c>
      <c r="H14587">
        <v>62.266578000000003</v>
      </c>
      <c r="I14587">
        <v>-131.03329170000001</v>
      </c>
      <c r="J14587" s="1" t="str">
        <f t="shared" si="2134"/>
        <v>Fluid (stream)</v>
      </c>
      <c r="K14587" s="1" t="str">
        <f t="shared" si="2135"/>
        <v>Untreated Water</v>
      </c>
      <c r="O14587">
        <v>1.5</v>
      </c>
      <c r="P14587">
        <v>120</v>
      </c>
      <c r="Q14587">
        <v>7.9</v>
      </c>
    </row>
    <row r="14588" spans="1:17" hidden="1" x14ac:dyDescent="0.3">
      <c r="A14588" t="s">
        <v>56299</v>
      </c>
      <c r="B14588" t="s">
        <v>56300</v>
      </c>
      <c r="C14588" s="1" t="str">
        <f t="shared" si="2129"/>
        <v>21:0763</v>
      </c>
      <c r="D14588" s="1" t="str">
        <f t="shared" si="2133"/>
        <v>21:0219</v>
      </c>
      <c r="E14588" t="s">
        <v>56301</v>
      </c>
      <c r="F14588" t="s">
        <v>56302</v>
      </c>
      <c r="H14588">
        <v>62.243203700000002</v>
      </c>
      <c r="I14588">
        <v>-131.11556479999999</v>
      </c>
      <c r="J14588" s="1" t="str">
        <f t="shared" si="2134"/>
        <v>Fluid (stream)</v>
      </c>
      <c r="K14588" s="1" t="str">
        <f t="shared" si="2135"/>
        <v>Untreated Water</v>
      </c>
      <c r="O14588">
        <v>0.25</v>
      </c>
      <c r="P14588">
        <v>100</v>
      </c>
      <c r="Q14588">
        <v>7.5</v>
      </c>
    </row>
    <row r="14589" spans="1:17" hidden="1" x14ac:dyDescent="0.3">
      <c r="A14589" t="s">
        <v>56303</v>
      </c>
      <c r="B14589" t="s">
        <v>56304</v>
      </c>
      <c r="C14589" s="1" t="str">
        <f t="shared" si="2129"/>
        <v>21:0763</v>
      </c>
      <c r="D14589" s="1" t="str">
        <f t="shared" si="2133"/>
        <v>21:0219</v>
      </c>
      <c r="E14589" t="s">
        <v>56305</v>
      </c>
      <c r="F14589" t="s">
        <v>56306</v>
      </c>
      <c r="H14589">
        <v>62.236659299999999</v>
      </c>
      <c r="I14589">
        <v>-131.0411513</v>
      </c>
      <c r="J14589" s="1" t="str">
        <f t="shared" si="2134"/>
        <v>Fluid (stream)</v>
      </c>
      <c r="K14589" s="1" t="str">
        <f t="shared" si="2135"/>
        <v>Untreated Water</v>
      </c>
      <c r="O14589">
        <v>0.23</v>
      </c>
      <c r="P14589">
        <v>110</v>
      </c>
      <c r="Q14589">
        <v>7.6</v>
      </c>
    </row>
    <row r="14590" spans="1:17" hidden="1" x14ac:dyDescent="0.3">
      <c r="A14590" t="s">
        <v>56307</v>
      </c>
      <c r="B14590" t="s">
        <v>56308</v>
      </c>
      <c r="C14590" s="1" t="str">
        <f t="shared" si="2129"/>
        <v>21:0763</v>
      </c>
      <c r="D14590" s="1" t="str">
        <f t="shared" si="2133"/>
        <v>21:0219</v>
      </c>
      <c r="E14590" t="s">
        <v>56309</v>
      </c>
      <c r="F14590" t="s">
        <v>56310</v>
      </c>
      <c r="H14590">
        <v>62.225311400000002</v>
      </c>
      <c r="I14590">
        <v>-131.07126719999999</v>
      </c>
      <c r="J14590" s="1" t="str">
        <f t="shared" si="2134"/>
        <v>Fluid (stream)</v>
      </c>
      <c r="K14590" s="1" t="str">
        <f t="shared" si="2135"/>
        <v>Untreated Water</v>
      </c>
      <c r="O14590">
        <v>0.23</v>
      </c>
      <c r="P14590">
        <v>110</v>
      </c>
      <c r="Q14590">
        <v>7.6</v>
      </c>
    </row>
    <row r="14591" spans="1:17" hidden="1" x14ac:dyDescent="0.3">
      <c r="A14591" t="s">
        <v>56311</v>
      </c>
      <c r="B14591" t="s">
        <v>56312</v>
      </c>
      <c r="C14591" s="1" t="str">
        <f t="shared" si="2129"/>
        <v>21:0763</v>
      </c>
      <c r="D14591" s="1" t="str">
        <f t="shared" si="2133"/>
        <v>21:0219</v>
      </c>
      <c r="E14591" t="s">
        <v>56313</v>
      </c>
      <c r="F14591" t="s">
        <v>56314</v>
      </c>
      <c r="H14591">
        <v>62.136499899999997</v>
      </c>
      <c r="I14591">
        <v>-131.38326839999999</v>
      </c>
      <c r="J14591" s="1" t="str">
        <f t="shared" si="2134"/>
        <v>Fluid (stream)</v>
      </c>
      <c r="K14591" s="1" t="str">
        <f t="shared" si="2135"/>
        <v>Untreated Water</v>
      </c>
    </row>
    <row r="14592" spans="1:17" hidden="1" x14ac:dyDescent="0.3">
      <c r="A14592" t="s">
        <v>56315</v>
      </c>
      <c r="B14592" t="s">
        <v>56316</v>
      </c>
      <c r="C14592" s="1" t="str">
        <f t="shared" si="2129"/>
        <v>21:0763</v>
      </c>
      <c r="D14592" s="1" t="str">
        <f t="shared" si="2133"/>
        <v>21:0219</v>
      </c>
      <c r="E14592" t="s">
        <v>56317</v>
      </c>
      <c r="F14592" t="s">
        <v>56318</v>
      </c>
      <c r="H14592">
        <v>62.128934100000002</v>
      </c>
      <c r="I14592">
        <v>-131.33398940000001</v>
      </c>
      <c r="J14592" s="1" t="str">
        <f t="shared" si="2134"/>
        <v>Fluid (stream)</v>
      </c>
      <c r="K14592" s="1" t="str">
        <f t="shared" si="2135"/>
        <v>Untreated Water</v>
      </c>
      <c r="O14592">
        <v>0.41</v>
      </c>
      <c r="P14592">
        <v>100</v>
      </c>
      <c r="Q14592">
        <v>7.9</v>
      </c>
    </row>
    <row r="14593" spans="1:17" hidden="1" x14ac:dyDescent="0.3">
      <c r="A14593" t="s">
        <v>56319</v>
      </c>
      <c r="B14593" t="s">
        <v>56320</v>
      </c>
      <c r="C14593" s="1" t="str">
        <f t="shared" si="2129"/>
        <v>21:0763</v>
      </c>
      <c r="D14593" s="1" t="str">
        <f>HYPERLINK("http://geochem.nrcan.gc.ca/cdogs/content/svy/svy_e.htm", "")</f>
        <v/>
      </c>
      <c r="G14593" s="1" t="str">
        <f>HYPERLINK("http://geochem.nrcan.gc.ca/cdogs/content/cr_/cr_00087_e.htm", "87")</f>
        <v>87</v>
      </c>
      <c r="J14593" t="s">
        <v>11453</v>
      </c>
      <c r="K14593" t="s">
        <v>11454</v>
      </c>
      <c r="O14593">
        <v>0.32</v>
      </c>
      <c r="P14593">
        <v>80</v>
      </c>
      <c r="Q14593">
        <v>7.3</v>
      </c>
    </row>
    <row r="14594" spans="1:17" hidden="1" x14ac:dyDescent="0.3">
      <c r="A14594" t="s">
        <v>56321</v>
      </c>
      <c r="B14594" t="s">
        <v>56322</v>
      </c>
      <c r="C14594" s="1" t="str">
        <f t="shared" si="2129"/>
        <v>21:0763</v>
      </c>
      <c r="D14594" s="1" t="str">
        <f>HYPERLINK("http://geochem.nrcan.gc.ca/cdogs/content/svy/svy210219_e.htm", "21:0219")</f>
        <v>21:0219</v>
      </c>
      <c r="E14594" t="s">
        <v>56323</v>
      </c>
      <c r="F14594" t="s">
        <v>56324</v>
      </c>
      <c r="H14594">
        <v>62.098751</v>
      </c>
      <c r="I14594">
        <v>-131.43802650000001</v>
      </c>
      <c r="J14594" s="1" t="str">
        <f>HYPERLINK("http://geochem.nrcan.gc.ca/cdogs/content/kwd/kwd020018_e.htm", "Fluid (stream)")</f>
        <v>Fluid (stream)</v>
      </c>
      <c r="K14594" s="1" t="str">
        <f>HYPERLINK("http://geochem.nrcan.gc.ca/cdogs/content/kwd/kwd080007_e.htm", "Untreated Water")</f>
        <v>Untreated Water</v>
      </c>
      <c r="O14594">
        <v>2.5000000000000001E-2</v>
      </c>
      <c r="P14594">
        <v>60</v>
      </c>
      <c r="Q14594">
        <v>6.6</v>
      </c>
    </row>
    <row r="14595" spans="1:17" hidden="1" x14ac:dyDescent="0.3">
      <c r="A14595" t="s">
        <v>56325</v>
      </c>
      <c r="B14595" t="s">
        <v>56326</v>
      </c>
      <c r="C14595" s="1" t="str">
        <f t="shared" si="2129"/>
        <v>21:0763</v>
      </c>
      <c r="D14595" s="1" t="str">
        <f>HYPERLINK("http://geochem.nrcan.gc.ca/cdogs/content/svy/svy210219_e.htm", "21:0219")</f>
        <v>21:0219</v>
      </c>
      <c r="E14595" t="s">
        <v>56327</v>
      </c>
      <c r="F14595" t="s">
        <v>56328</v>
      </c>
      <c r="H14595">
        <v>62.109273700000003</v>
      </c>
      <c r="I14595">
        <v>-131.49807060000001</v>
      </c>
      <c r="J14595" s="1" t="str">
        <f>HYPERLINK("http://geochem.nrcan.gc.ca/cdogs/content/kwd/kwd020018_e.htm", "Fluid (stream)")</f>
        <v>Fluid (stream)</v>
      </c>
      <c r="K14595" s="1" t="str">
        <f>HYPERLINK("http://geochem.nrcan.gc.ca/cdogs/content/kwd/kwd080007_e.htm", "Untreated Water")</f>
        <v>Untreated Water</v>
      </c>
      <c r="O14595">
        <v>0.33</v>
      </c>
      <c r="P14595">
        <v>70</v>
      </c>
      <c r="Q14595">
        <v>7.6</v>
      </c>
    </row>
    <row r="14596" spans="1:17" hidden="1" x14ac:dyDescent="0.3">
      <c r="A14596" t="s">
        <v>56329</v>
      </c>
      <c r="B14596" t="s">
        <v>56330</v>
      </c>
      <c r="C14596" s="1" t="str">
        <f t="shared" si="2129"/>
        <v>21:0763</v>
      </c>
      <c r="D14596" s="1" t="str">
        <f>HYPERLINK("http://geochem.nrcan.gc.ca/cdogs/content/svy/svy210219_e.htm", "21:0219")</f>
        <v>21:0219</v>
      </c>
      <c r="E14596" t="s">
        <v>56331</v>
      </c>
      <c r="F14596" t="s">
        <v>56332</v>
      </c>
      <c r="H14596">
        <v>62.116764400000001</v>
      </c>
      <c r="I14596">
        <v>-131.99873890000001</v>
      </c>
      <c r="J14596" s="1" t="str">
        <f>HYPERLINK("http://geochem.nrcan.gc.ca/cdogs/content/kwd/kwd020018_e.htm", "Fluid (stream)")</f>
        <v>Fluid (stream)</v>
      </c>
      <c r="K14596" s="1" t="str">
        <f>HYPERLINK("http://geochem.nrcan.gc.ca/cdogs/content/kwd/kwd080007_e.htm", "Untreated Water")</f>
        <v>Untreated Water</v>
      </c>
      <c r="O14596">
        <v>0.48</v>
      </c>
      <c r="P14596">
        <v>110</v>
      </c>
      <c r="Q14596">
        <v>7</v>
      </c>
    </row>
    <row r="14597" spans="1:17" hidden="1" x14ac:dyDescent="0.3">
      <c r="A14597" t="s">
        <v>56333</v>
      </c>
      <c r="B14597" t="s">
        <v>56334</v>
      </c>
      <c r="C14597" s="1" t="str">
        <f t="shared" si="2129"/>
        <v>21:0763</v>
      </c>
      <c r="D14597" s="1" t="str">
        <f>HYPERLINK("http://geochem.nrcan.gc.ca/cdogs/content/svy/svy210219_e.htm", "21:0219")</f>
        <v>21:0219</v>
      </c>
      <c r="E14597" t="s">
        <v>56335</v>
      </c>
      <c r="F14597" t="s">
        <v>56336</v>
      </c>
      <c r="H14597">
        <v>62.138458200000002</v>
      </c>
      <c r="I14597">
        <v>-131.9143401</v>
      </c>
      <c r="J14597" s="1" t="str">
        <f>HYPERLINK("http://geochem.nrcan.gc.ca/cdogs/content/kwd/kwd020018_e.htm", "Fluid (stream)")</f>
        <v>Fluid (stream)</v>
      </c>
      <c r="K14597" s="1" t="str">
        <f>HYPERLINK("http://geochem.nrcan.gc.ca/cdogs/content/kwd/kwd080007_e.htm", "Untreated Water")</f>
        <v>Untreated Water</v>
      </c>
      <c r="O14597">
        <v>0.64</v>
      </c>
      <c r="P14597">
        <v>100</v>
      </c>
      <c r="Q14597">
        <v>7.4</v>
      </c>
    </row>
    <row r="14598" spans="1:17" hidden="1" x14ac:dyDescent="0.3">
      <c r="A14598" t="s">
        <v>56337</v>
      </c>
      <c r="B14598" t="s">
        <v>56338</v>
      </c>
      <c r="C14598" s="1" t="str">
        <f t="shared" si="2129"/>
        <v>21:0763</v>
      </c>
      <c r="D14598" s="1" t="str">
        <f>HYPERLINK("http://geochem.nrcan.gc.ca/cdogs/content/svy/svy_e.htm", "")</f>
        <v/>
      </c>
      <c r="G14598" s="1" t="str">
        <f>HYPERLINK("http://geochem.nrcan.gc.ca/cdogs/content/cr_/cr_00088_e.htm", "88")</f>
        <v>88</v>
      </c>
      <c r="J14598" t="s">
        <v>11453</v>
      </c>
      <c r="K14598" t="s">
        <v>11454</v>
      </c>
      <c r="O14598">
        <v>0.06</v>
      </c>
      <c r="P14598">
        <v>120</v>
      </c>
      <c r="Q14598">
        <v>7.5</v>
      </c>
    </row>
    <row r="14599" spans="1:17" hidden="1" x14ac:dyDescent="0.3">
      <c r="A14599" t="s">
        <v>56339</v>
      </c>
      <c r="B14599" t="s">
        <v>56340</v>
      </c>
      <c r="C14599" s="1" t="str">
        <f t="shared" si="2129"/>
        <v>21:0763</v>
      </c>
      <c r="D14599" s="1" t="str">
        <f t="shared" ref="D14599:D14629" si="2136">HYPERLINK("http://geochem.nrcan.gc.ca/cdogs/content/svy/svy210219_e.htm", "21:0219")</f>
        <v>21:0219</v>
      </c>
      <c r="E14599" t="s">
        <v>56341</v>
      </c>
      <c r="F14599" t="s">
        <v>56342</v>
      </c>
      <c r="H14599">
        <v>62.164840699999999</v>
      </c>
      <c r="I14599">
        <v>-131.933515</v>
      </c>
      <c r="J14599" s="1" t="str">
        <f t="shared" ref="J14599:J14629" si="2137">HYPERLINK("http://geochem.nrcan.gc.ca/cdogs/content/kwd/kwd020018_e.htm", "Fluid (stream)")</f>
        <v>Fluid (stream)</v>
      </c>
      <c r="K14599" s="1" t="str">
        <f t="shared" ref="K14599:K14629" si="2138">HYPERLINK("http://geochem.nrcan.gc.ca/cdogs/content/kwd/kwd080007_e.htm", "Untreated Water")</f>
        <v>Untreated Water</v>
      </c>
    </row>
    <row r="14600" spans="1:17" hidden="1" x14ac:dyDescent="0.3">
      <c r="A14600" t="s">
        <v>56343</v>
      </c>
      <c r="B14600" t="s">
        <v>56344</v>
      </c>
      <c r="C14600" s="1" t="str">
        <f t="shared" si="2129"/>
        <v>21:0763</v>
      </c>
      <c r="D14600" s="1" t="str">
        <f t="shared" si="2136"/>
        <v>21:0219</v>
      </c>
      <c r="E14600" t="s">
        <v>56345</v>
      </c>
      <c r="F14600" t="s">
        <v>56346</v>
      </c>
      <c r="H14600">
        <v>62.157304000000003</v>
      </c>
      <c r="I14600">
        <v>-131.8835048</v>
      </c>
      <c r="J14600" s="1" t="str">
        <f t="shared" si="2137"/>
        <v>Fluid (stream)</v>
      </c>
      <c r="K14600" s="1" t="str">
        <f t="shared" si="2138"/>
        <v>Untreated Water</v>
      </c>
      <c r="O14600">
        <v>12.5</v>
      </c>
      <c r="P14600">
        <v>120</v>
      </c>
      <c r="Q14600">
        <v>7.7</v>
      </c>
    </row>
    <row r="14601" spans="1:17" hidden="1" x14ac:dyDescent="0.3">
      <c r="A14601" t="s">
        <v>56347</v>
      </c>
      <c r="B14601" t="s">
        <v>56348</v>
      </c>
      <c r="C14601" s="1" t="str">
        <f t="shared" si="2129"/>
        <v>21:0763</v>
      </c>
      <c r="D14601" s="1" t="str">
        <f t="shared" si="2136"/>
        <v>21:0219</v>
      </c>
      <c r="E14601" t="s">
        <v>56349</v>
      </c>
      <c r="F14601" t="s">
        <v>56350</v>
      </c>
      <c r="H14601">
        <v>62.182991199999996</v>
      </c>
      <c r="I14601">
        <v>-131.81514300000001</v>
      </c>
      <c r="J14601" s="1" t="str">
        <f t="shared" si="2137"/>
        <v>Fluid (stream)</v>
      </c>
      <c r="K14601" s="1" t="str">
        <f t="shared" si="2138"/>
        <v>Untreated Water</v>
      </c>
      <c r="O14601">
        <v>0.48</v>
      </c>
      <c r="P14601">
        <v>130</v>
      </c>
      <c r="Q14601">
        <v>7.1</v>
      </c>
    </row>
    <row r="14602" spans="1:17" hidden="1" x14ac:dyDescent="0.3">
      <c r="A14602" t="s">
        <v>56351</v>
      </c>
      <c r="B14602" t="s">
        <v>56352</v>
      </c>
      <c r="C14602" s="1" t="str">
        <f t="shared" si="2129"/>
        <v>21:0763</v>
      </c>
      <c r="D14602" s="1" t="str">
        <f t="shared" si="2136"/>
        <v>21:0219</v>
      </c>
      <c r="E14602" t="s">
        <v>56353</v>
      </c>
      <c r="F14602" t="s">
        <v>56354</v>
      </c>
      <c r="H14602">
        <v>62.1996039</v>
      </c>
      <c r="I14602">
        <v>-131.8321325</v>
      </c>
      <c r="J14602" s="1" t="str">
        <f t="shared" si="2137"/>
        <v>Fluid (stream)</v>
      </c>
      <c r="K14602" s="1" t="str">
        <f t="shared" si="2138"/>
        <v>Untreated Water</v>
      </c>
      <c r="O14602">
        <v>0.36</v>
      </c>
      <c r="P14602">
        <v>90</v>
      </c>
      <c r="Q14602">
        <v>7.4</v>
      </c>
    </row>
    <row r="14603" spans="1:17" hidden="1" x14ac:dyDescent="0.3">
      <c r="A14603" t="s">
        <v>56355</v>
      </c>
      <c r="B14603" t="s">
        <v>56356</v>
      </c>
      <c r="C14603" s="1" t="str">
        <f t="shared" si="2129"/>
        <v>21:0763</v>
      </c>
      <c r="D14603" s="1" t="str">
        <f t="shared" si="2136"/>
        <v>21:0219</v>
      </c>
      <c r="E14603" t="s">
        <v>56357</v>
      </c>
      <c r="F14603" t="s">
        <v>56358</v>
      </c>
      <c r="H14603">
        <v>62.213624199999998</v>
      </c>
      <c r="I14603">
        <v>-131.7919072</v>
      </c>
      <c r="J14603" s="1" t="str">
        <f t="shared" si="2137"/>
        <v>Fluid (stream)</v>
      </c>
      <c r="K14603" s="1" t="str">
        <f t="shared" si="2138"/>
        <v>Untreated Water</v>
      </c>
      <c r="O14603">
        <v>0.46</v>
      </c>
      <c r="P14603">
        <v>100</v>
      </c>
      <c r="Q14603">
        <v>7.4</v>
      </c>
    </row>
    <row r="14604" spans="1:17" hidden="1" x14ac:dyDescent="0.3">
      <c r="A14604" t="s">
        <v>56359</v>
      </c>
      <c r="B14604" t="s">
        <v>56360</v>
      </c>
      <c r="C14604" s="1" t="str">
        <f t="shared" si="2129"/>
        <v>21:0763</v>
      </c>
      <c r="D14604" s="1" t="str">
        <f t="shared" si="2136"/>
        <v>21:0219</v>
      </c>
      <c r="E14604" t="s">
        <v>56357</v>
      </c>
      <c r="F14604" t="s">
        <v>56361</v>
      </c>
      <c r="H14604">
        <v>62.213624199999998</v>
      </c>
      <c r="I14604">
        <v>-131.7919072</v>
      </c>
      <c r="J14604" s="1" t="str">
        <f t="shared" si="2137"/>
        <v>Fluid (stream)</v>
      </c>
      <c r="K14604" s="1" t="str">
        <f t="shared" si="2138"/>
        <v>Untreated Water</v>
      </c>
      <c r="O14604">
        <v>0.48</v>
      </c>
      <c r="P14604">
        <v>100</v>
      </c>
      <c r="Q14604">
        <v>7.5</v>
      </c>
    </row>
    <row r="14605" spans="1:17" hidden="1" x14ac:dyDescent="0.3">
      <c r="A14605" t="s">
        <v>56362</v>
      </c>
      <c r="B14605" t="s">
        <v>56363</v>
      </c>
      <c r="C14605" s="1" t="str">
        <f t="shared" si="2129"/>
        <v>21:0763</v>
      </c>
      <c r="D14605" s="1" t="str">
        <f t="shared" si="2136"/>
        <v>21:0219</v>
      </c>
      <c r="E14605" t="s">
        <v>56364</v>
      </c>
      <c r="F14605" t="s">
        <v>56365</v>
      </c>
      <c r="H14605">
        <v>62.244392699999999</v>
      </c>
      <c r="I14605">
        <v>-131.83334980000001</v>
      </c>
      <c r="J14605" s="1" t="str">
        <f t="shared" si="2137"/>
        <v>Fluid (stream)</v>
      </c>
      <c r="K14605" s="1" t="str">
        <f t="shared" si="2138"/>
        <v>Untreated Water</v>
      </c>
      <c r="O14605">
        <v>1.06</v>
      </c>
      <c r="P14605">
        <v>110</v>
      </c>
      <c r="Q14605">
        <v>7.8</v>
      </c>
    </row>
    <row r="14606" spans="1:17" hidden="1" x14ac:dyDescent="0.3">
      <c r="A14606" t="s">
        <v>56366</v>
      </c>
      <c r="B14606" t="s">
        <v>56367</v>
      </c>
      <c r="C14606" s="1" t="str">
        <f t="shared" si="2129"/>
        <v>21:0763</v>
      </c>
      <c r="D14606" s="1" t="str">
        <f t="shared" si="2136"/>
        <v>21:0219</v>
      </c>
      <c r="E14606" t="s">
        <v>56368</v>
      </c>
      <c r="F14606" t="s">
        <v>56369</v>
      </c>
      <c r="H14606">
        <v>62.243973099999998</v>
      </c>
      <c r="I14606">
        <v>-131.86992309999999</v>
      </c>
      <c r="J14606" s="1" t="str">
        <f t="shared" si="2137"/>
        <v>Fluid (stream)</v>
      </c>
      <c r="K14606" s="1" t="str">
        <f t="shared" si="2138"/>
        <v>Untreated Water</v>
      </c>
      <c r="O14606">
        <v>0.14000000000000001</v>
      </c>
      <c r="P14606">
        <v>80</v>
      </c>
      <c r="Q14606">
        <v>7.1</v>
      </c>
    </row>
    <row r="14607" spans="1:17" hidden="1" x14ac:dyDescent="0.3">
      <c r="A14607" t="s">
        <v>56370</v>
      </c>
      <c r="B14607" t="s">
        <v>56371</v>
      </c>
      <c r="C14607" s="1" t="str">
        <f t="shared" si="2129"/>
        <v>21:0763</v>
      </c>
      <c r="D14607" s="1" t="str">
        <f t="shared" si="2136"/>
        <v>21:0219</v>
      </c>
      <c r="E14607" t="s">
        <v>56372</v>
      </c>
      <c r="F14607" t="s">
        <v>56373</v>
      </c>
      <c r="H14607">
        <v>62.245113799999999</v>
      </c>
      <c r="I14607">
        <v>-131.86862550000001</v>
      </c>
      <c r="J14607" s="1" t="str">
        <f t="shared" si="2137"/>
        <v>Fluid (stream)</v>
      </c>
      <c r="K14607" s="1" t="str">
        <f t="shared" si="2138"/>
        <v>Untreated Water</v>
      </c>
      <c r="O14607">
        <v>0.24</v>
      </c>
      <c r="P14607">
        <v>70</v>
      </c>
      <c r="Q14607">
        <v>7.6</v>
      </c>
    </row>
    <row r="14608" spans="1:17" hidden="1" x14ac:dyDescent="0.3">
      <c r="A14608" t="s">
        <v>56374</v>
      </c>
      <c r="B14608" t="s">
        <v>56375</v>
      </c>
      <c r="C14608" s="1" t="str">
        <f t="shared" si="2129"/>
        <v>21:0763</v>
      </c>
      <c r="D14608" s="1" t="str">
        <f t="shared" si="2136"/>
        <v>21:0219</v>
      </c>
      <c r="E14608" t="s">
        <v>56376</v>
      </c>
      <c r="F14608" t="s">
        <v>56377</v>
      </c>
      <c r="H14608">
        <v>62.266942399999998</v>
      </c>
      <c r="I14608">
        <v>-131.8815927</v>
      </c>
      <c r="J14608" s="1" t="str">
        <f t="shared" si="2137"/>
        <v>Fluid (stream)</v>
      </c>
      <c r="K14608" s="1" t="str">
        <f t="shared" si="2138"/>
        <v>Untreated Water</v>
      </c>
      <c r="O14608">
        <v>0.06</v>
      </c>
      <c r="P14608">
        <v>70</v>
      </c>
      <c r="Q14608">
        <v>6.9</v>
      </c>
    </row>
    <row r="14609" spans="1:17" hidden="1" x14ac:dyDescent="0.3">
      <c r="A14609" t="s">
        <v>56378</v>
      </c>
      <c r="B14609" t="s">
        <v>56379</v>
      </c>
      <c r="C14609" s="1" t="str">
        <f t="shared" si="2129"/>
        <v>21:0763</v>
      </c>
      <c r="D14609" s="1" t="str">
        <f t="shared" si="2136"/>
        <v>21:0219</v>
      </c>
      <c r="E14609" t="s">
        <v>56380</v>
      </c>
      <c r="F14609" t="s">
        <v>56381</v>
      </c>
      <c r="H14609">
        <v>62.2817826</v>
      </c>
      <c r="I14609">
        <v>-131.8585214</v>
      </c>
      <c r="J14609" s="1" t="str">
        <f t="shared" si="2137"/>
        <v>Fluid (stream)</v>
      </c>
      <c r="K14609" s="1" t="str">
        <f t="shared" si="2138"/>
        <v>Untreated Water</v>
      </c>
      <c r="O14609">
        <v>0.19</v>
      </c>
      <c r="P14609">
        <v>60</v>
      </c>
      <c r="Q14609">
        <v>7.9</v>
      </c>
    </row>
    <row r="14610" spans="1:17" hidden="1" x14ac:dyDescent="0.3">
      <c r="A14610" t="s">
        <v>56382</v>
      </c>
      <c r="B14610" t="s">
        <v>56383</v>
      </c>
      <c r="C14610" s="1" t="str">
        <f t="shared" si="2129"/>
        <v>21:0763</v>
      </c>
      <c r="D14610" s="1" t="str">
        <f t="shared" si="2136"/>
        <v>21:0219</v>
      </c>
      <c r="E14610" t="s">
        <v>56384</v>
      </c>
      <c r="F14610" t="s">
        <v>56385</v>
      </c>
      <c r="H14610">
        <v>62.279965699999998</v>
      </c>
      <c r="I14610">
        <v>-131.8376203</v>
      </c>
      <c r="J14610" s="1" t="str">
        <f t="shared" si="2137"/>
        <v>Fluid (stream)</v>
      </c>
      <c r="K14610" s="1" t="str">
        <f t="shared" si="2138"/>
        <v>Untreated Water</v>
      </c>
      <c r="O14610">
        <v>0.47</v>
      </c>
      <c r="P14610">
        <v>100</v>
      </c>
      <c r="Q14610">
        <v>7.4</v>
      </c>
    </row>
    <row r="14611" spans="1:17" hidden="1" x14ac:dyDescent="0.3">
      <c r="A14611" t="s">
        <v>56386</v>
      </c>
      <c r="B14611" t="s">
        <v>56387</v>
      </c>
      <c r="C14611" s="1" t="str">
        <f t="shared" si="2129"/>
        <v>21:0763</v>
      </c>
      <c r="D14611" s="1" t="str">
        <f t="shared" si="2136"/>
        <v>21:0219</v>
      </c>
      <c r="E14611" t="s">
        <v>56388</v>
      </c>
      <c r="F14611" t="s">
        <v>56389</v>
      </c>
      <c r="H14611">
        <v>62.263786600000003</v>
      </c>
      <c r="I14611">
        <v>-131.80722789999999</v>
      </c>
      <c r="J14611" s="1" t="str">
        <f t="shared" si="2137"/>
        <v>Fluid (stream)</v>
      </c>
      <c r="K14611" s="1" t="str">
        <f t="shared" si="2138"/>
        <v>Untreated Water</v>
      </c>
      <c r="O14611">
        <v>0.92</v>
      </c>
      <c r="P14611">
        <v>90</v>
      </c>
      <c r="Q14611">
        <v>7.7</v>
      </c>
    </row>
    <row r="14612" spans="1:17" hidden="1" x14ac:dyDescent="0.3">
      <c r="A14612" t="s">
        <v>56390</v>
      </c>
      <c r="B14612" t="s">
        <v>56391</v>
      </c>
      <c r="C14612" s="1" t="str">
        <f t="shared" si="2129"/>
        <v>21:0763</v>
      </c>
      <c r="D14612" s="1" t="str">
        <f t="shared" si="2136"/>
        <v>21:0219</v>
      </c>
      <c r="E14612" t="s">
        <v>56392</v>
      </c>
      <c r="F14612" t="s">
        <v>56393</v>
      </c>
      <c r="H14612">
        <v>62.281191499999998</v>
      </c>
      <c r="I14612">
        <v>-131.7275928</v>
      </c>
      <c r="J14612" s="1" t="str">
        <f t="shared" si="2137"/>
        <v>Fluid (stream)</v>
      </c>
      <c r="K14612" s="1" t="str">
        <f t="shared" si="2138"/>
        <v>Untreated Water</v>
      </c>
      <c r="O14612">
        <v>0.19</v>
      </c>
      <c r="P14612">
        <v>200</v>
      </c>
      <c r="Q14612">
        <v>7.2</v>
      </c>
    </row>
    <row r="14613" spans="1:17" hidden="1" x14ac:dyDescent="0.3">
      <c r="A14613" t="s">
        <v>56394</v>
      </c>
      <c r="B14613" t="s">
        <v>56395</v>
      </c>
      <c r="C14613" s="1" t="str">
        <f t="shared" si="2129"/>
        <v>21:0763</v>
      </c>
      <c r="D14613" s="1" t="str">
        <f t="shared" si="2136"/>
        <v>21:0219</v>
      </c>
      <c r="E14613" t="s">
        <v>56396</v>
      </c>
      <c r="F14613" t="s">
        <v>56397</v>
      </c>
      <c r="H14613">
        <v>62.317932399999997</v>
      </c>
      <c r="I14613">
        <v>-131.72735270000001</v>
      </c>
      <c r="J14613" s="1" t="str">
        <f t="shared" si="2137"/>
        <v>Fluid (stream)</v>
      </c>
      <c r="K14613" s="1" t="str">
        <f t="shared" si="2138"/>
        <v>Untreated Water</v>
      </c>
      <c r="O14613">
        <v>0.15</v>
      </c>
      <c r="P14613">
        <v>120</v>
      </c>
      <c r="Q14613">
        <v>7.3</v>
      </c>
    </row>
    <row r="14614" spans="1:17" hidden="1" x14ac:dyDescent="0.3">
      <c r="A14614" t="s">
        <v>56398</v>
      </c>
      <c r="B14614" t="s">
        <v>56399</v>
      </c>
      <c r="C14614" s="1" t="str">
        <f t="shared" si="2129"/>
        <v>21:0763</v>
      </c>
      <c r="D14614" s="1" t="str">
        <f t="shared" si="2136"/>
        <v>21:0219</v>
      </c>
      <c r="E14614" t="s">
        <v>56400</v>
      </c>
      <c r="F14614" t="s">
        <v>56401</v>
      </c>
      <c r="H14614">
        <v>62.3180768</v>
      </c>
      <c r="I14614">
        <v>-131.72502979999999</v>
      </c>
      <c r="J14614" s="1" t="str">
        <f t="shared" si="2137"/>
        <v>Fluid (stream)</v>
      </c>
      <c r="K14614" s="1" t="str">
        <f t="shared" si="2138"/>
        <v>Untreated Water</v>
      </c>
      <c r="O14614">
        <v>0.33</v>
      </c>
      <c r="P14614">
        <v>150</v>
      </c>
      <c r="Q14614">
        <v>7.5</v>
      </c>
    </row>
    <row r="14615" spans="1:17" hidden="1" x14ac:dyDescent="0.3">
      <c r="A14615" t="s">
        <v>56402</v>
      </c>
      <c r="B14615" t="s">
        <v>56403</v>
      </c>
      <c r="C14615" s="1" t="str">
        <f t="shared" si="2129"/>
        <v>21:0763</v>
      </c>
      <c r="D14615" s="1" t="str">
        <f t="shared" si="2136"/>
        <v>21:0219</v>
      </c>
      <c r="E14615" t="s">
        <v>56404</v>
      </c>
      <c r="F14615" t="s">
        <v>56405</v>
      </c>
      <c r="H14615">
        <v>62.379799599999998</v>
      </c>
      <c r="I14615">
        <v>-131.50971809999999</v>
      </c>
      <c r="J14615" s="1" t="str">
        <f t="shared" si="2137"/>
        <v>Fluid (stream)</v>
      </c>
      <c r="K14615" s="1" t="str">
        <f t="shared" si="2138"/>
        <v>Untreated Water</v>
      </c>
      <c r="O14615">
        <v>2.5000000000000001E-2</v>
      </c>
      <c r="P14615">
        <v>200</v>
      </c>
      <c r="Q14615">
        <v>7.2</v>
      </c>
    </row>
    <row r="14616" spans="1:17" hidden="1" x14ac:dyDescent="0.3">
      <c r="A14616" t="s">
        <v>56406</v>
      </c>
      <c r="B14616" t="s">
        <v>56407</v>
      </c>
      <c r="C14616" s="1" t="str">
        <f t="shared" si="2129"/>
        <v>21:0763</v>
      </c>
      <c r="D14616" s="1" t="str">
        <f t="shared" si="2136"/>
        <v>21:0219</v>
      </c>
      <c r="E14616" t="s">
        <v>56408</v>
      </c>
      <c r="F14616" t="s">
        <v>56409</v>
      </c>
      <c r="H14616">
        <v>62.468626700000002</v>
      </c>
      <c r="I14616">
        <v>-131.59530190000001</v>
      </c>
      <c r="J14616" s="1" t="str">
        <f t="shared" si="2137"/>
        <v>Fluid (stream)</v>
      </c>
      <c r="K14616" s="1" t="str">
        <f t="shared" si="2138"/>
        <v>Untreated Water</v>
      </c>
      <c r="O14616">
        <v>2.5000000000000001E-2</v>
      </c>
      <c r="P14616">
        <v>130</v>
      </c>
      <c r="Q14616">
        <v>7.2</v>
      </c>
    </row>
    <row r="14617" spans="1:17" hidden="1" x14ac:dyDescent="0.3">
      <c r="A14617" t="s">
        <v>56410</v>
      </c>
      <c r="B14617" t="s">
        <v>56411</v>
      </c>
      <c r="C14617" s="1" t="str">
        <f t="shared" si="2129"/>
        <v>21:0763</v>
      </c>
      <c r="D14617" s="1" t="str">
        <f t="shared" si="2136"/>
        <v>21:0219</v>
      </c>
      <c r="E14617" t="s">
        <v>56412</v>
      </c>
      <c r="F14617" t="s">
        <v>56413</v>
      </c>
      <c r="H14617">
        <v>62.417569700000001</v>
      </c>
      <c r="I14617">
        <v>-131.5436187</v>
      </c>
      <c r="J14617" s="1" t="str">
        <f t="shared" si="2137"/>
        <v>Fluid (stream)</v>
      </c>
      <c r="K14617" s="1" t="str">
        <f t="shared" si="2138"/>
        <v>Untreated Water</v>
      </c>
      <c r="O14617">
        <v>2.5000000000000001E-2</v>
      </c>
      <c r="P14617">
        <v>150</v>
      </c>
      <c r="Q14617">
        <v>7.2</v>
      </c>
    </row>
    <row r="14618" spans="1:17" hidden="1" x14ac:dyDescent="0.3">
      <c r="A14618" t="s">
        <v>56414</v>
      </c>
      <c r="B14618" t="s">
        <v>56415</v>
      </c>
      <c r="C14618" s="1" t="str">
        <f t="shared" ref="C14618:C14681" si="2139">HYPERLINK("http://geochem.nrcan.gc.ca/cdogs/content/bdl/bdl210763_e.htm", "21:0763")</f>
        <v>21:0763</v>
      </c>
      <c r="D14618" s="1" t="str">
        <f t="shared" si="2136"/>
        <v>21:0219</v>
      </c>
      <c r="E14618" t="s">
        <v>56416</v>
      </c>
      <c r="F14618" t="s">
        <v>56417</v>
      </c>
      <c r="H14618">
        <v>62.496709199999998</v>
      </c>
      <c r="I14618">
        <v>-131.64561430000001</v>
      </c>
      <c r="J14618" s="1" t="str">
        <f t="shared" si="2137"/>
        <v>Fluid (stream)</v>
      </c>
      <c r="K14618" s="1" t="str">
        <f t="shared" si="2138"/>
        <v>Untreated Water</v>
      </c>
      <c r="O14618">
        <v>2.5000000000000001E-2</v>
      </c>
      <c r="P14618">
        <v>120</v>
      </c>
      <c r="Q14618">
        <v>7.1</v>
      </c>
    </row>
    <row r="14619" spans="1:17" hidden="1" x14ac:dyDescent="0.3">
      <c r="A14619" t="s">
        <v>56418</v>
      </c>
      <c r="B14619" t="s">
        <v>56419</v>
      </c>
      <c r="C14619" s="1" t="str">
        <f t="shared" si="2139"/>
        <v>21:0763</v>
      </c>
      <c r="D14619" s="1" t="str">
        <f t="shared" si="2136"/>
        <v>21:0219</v>
      </c>
      <c r="E14619" t="s">
        <v>56420</v>
      </c>
      <c r="F14619" t="s">
        <v>56421</v>
      </c>
      <c r="H14619">
        <v>62.500766300000002</v>
      </c>
      <c r="I14619">
        <v>-131.68338370000001</v>
      </c>
      <c r="J14619" s="1" t="str">
        <f t="shared" si="2137"/>
        <v>Fluid (stream)</v>
      </c>
      <c r="K14619" s="1" t="str">
        <f t="shared" si="2138"/>
        <v>Untreated Water</v>
      </c>
      <c r="O14619">
        <v>2.5000000000000001E-2</v>
      </c>
      <c r="P14619">
        <v>180</v>
      </c>
      <c r="Q14619">
        <v>6.7</v>
      </c>
    </row>
    <row r="14620" spans="1:17" hidden="1" x14ac:dyDescent="0.3">
      <c r="A14620" t="s">
        <v>56422</v>
      </c>
      <c r="B14620" t="s">
        <v>56423</v>
      </c>
      <c r="C14620" s="1" t="str">
        <f t="shared" si="2139"/>
        <v>21:0763</v>
      </c>
      <c r="D14620" s="1" t="str">
        <f t="shared" si="2136"/>
        <v>21:0219</v>
      </c>
      <c r="E14620" t="s">
        <v>56424</v>
      </c>
      <c r="F14620" t="s">
        <v>56425</v>
      </c>
      <c r="H14620">
        <v>62.5534149</v>
      </c>
      <c r="I14620">
        <v>-131.6647356</v>
      </c>
      <c r="J14620" s="1" t="str">
        <f t="shared" si="2137"/>
        <v>Fluid (stream)</v>
      </c>
      <c r="K14620" s="1" t="str">
        <f t="shared" si="2138"/>
        <v>Untreated Water</v>
      </c>
      <c r="O14620">
        <v>0.18</v>
      </c>
      <c r="P14620">
        <v>160</v>
      </c>
      <c r="Q14620">
        <v>7.6</v>
      </c>
    </row>
    <row r="14621" spans="1:17" hidden="1" x14ac:dyDescent="0.3">
      <c r="A14621" t="s">
        <v>56426</v>
      </c>
      <c r="B14621" t="s">
        <v>56427</v>
      </c>
      <c r="C14621" s="1" t="str">
        <f t="shared" si="2139"/>
        <v>21:0763</v>
      </c>
      <c r="D14621" s="1" t="str">
        <f t="shared" si="2136"/>
        <v>21:0219</v>
      </c>
      <c r="E14621" t="s">
        <v>56428</v>
      </c>
      <c r="F14621" t="s">
        <v>56429</v>
      </c>
      <c r="H14621">
        <v>62.553844699999999</v>
      </c>
      <c r="I14621">
        <v>-131.6685684</v>
      </c>
      <c r="J14621" s="1" t="str">
        <f t="shared" si="2137"/>
        <v>Fluid (stream)</v>
      </c>
      <c r="K14621" s="1" t="str">
        <f t="shared" si="2138"/>
        <v>Untreated Water</v>
      </c>
      <c r="O14621">
        <v>0.25</v>
      </c>
      <c r="P14621">
        <v>270</v>
      </c>
      <c r="Q14621">
        <v>7.7</v>
      </c>
    </row>
    <row r="14622" spans="1:17" hidden="1" x14ac:dyDescent="0.3">
      <c r="A14622" t="s">
        <v>56430</v>
      </c>
      <c r="B14622" t="s">
        <v>56431</v>
      </c>
      <c r="C14622" s="1" t="str">
        <f t="shared" si="2139"/>
        <v>21:0763</v>
      </c>
      <c r="D14622" s="1" t="str">
        <f t="shared" si="2136"/>
        <v>21:0219</v>
      </c>
      <c r="E14622" t="s">
        <v>56432</v>
      </c>
      <c r="F14622" t="s">
        <v>56433</v>
      </c>
      <c r="H14622">
        <v>62.550305299999998</v>
      </c>
      <c r="I14622">
        <v>-131.60819179999999</v>
      </c>
      <c r="J14622" s="1" t="str">
        <f t="shared" si="2137"/>
        <v>Fluid (stream)</v>
      </c>
      <c r="K14622" s="1" t="str">
        <f t="shared" si="2138"/>
        <v>Untreated Water</v>
      </c>
      <c r="O14622">
        <v>0.14000000000000001</v>
      </c>
      <c r="P14622">
        <v>130</v>
      </c>
      <c r="Q14622">
        <v>7.8</v>
      </c>
    </row>
    <row r="14623" spans="1:17" hidden="1" x14ac:dyDescent="0.3">
      <c r="A14623" t="s">
        <v>56434</v>
      </c>
      <c r="B14623" t="s">
        <v>56435</v>
      </c>
      <c r="C14623" s="1" t="str">
        <f t="shared" si="2139"/>
        <v>21:0763</v>
      </c>
      <c r="D14623" s="1" t="str">
        <f t="shared" si="2136"/>
        <v>21:0219</v>
      </c>
      <c r="E14623" t="s">
        <v>56436</v>
      </c>
      <c r="F14623" t="s">
        <v>56437</v>
      </c>
      <c r="H14623">
        <v>62.578306499999997</v>
      </c>
      <c r="I14623">
        <v>-131.6791159</v>
      </c>
      <c r="J14623" s="1" t="str">
        <f t="shared" si="2137"/>
        <v>Fluid (stream)</v>
      </c>
      <c r="K14623" s="1" t="str">
        <f t="shared" si="2138"/>
        <v>Untreated Water</v>
      </c>
      <c r="O14623">
        <v>0.28000000000000003</v>
      </c>
      <c r="P14623">
        <v>200</v>
      </c>
      <c r="Q14623">
        <v>7.9</v>
      </c>
    </row>
    <row r="14624" spans="1:17" hidden="1" x14ac:dyDescent="0.3">
      <c r="A14624" t="s">
        <v>56438</v>
      </c>
      <c r="B14624" t="s">
        <v>56439</v>
      </c>
      <c r="C14624" s="1" t="str">
        <f t="shared" si="2139"/>
        <v>21:0763</v>
      </c>
      <c r="D14624" s="1" t="str">
        <f t="shared" si="2136"/>
        <v>21:0219</v>
      </c>
      <c r="E14624" t="s">
        <v>56436</v>
      </c>
      <c r="F14624" t="s">
        <v>56440</v>
      </c>
      <c r="H14624">
        <v>62.578306499999997</v>
      </c>
      <c r="I14624">
        <v>-131.6791159</v>
      </c>
      <c r="J14624" s="1" t="str">
        <f t="shared" si="2137"/>
        <v>Fluid (stream)</v>
      </c>
      <c r="K14624" s="1" t="str">
        <f t="shared" si="2138"/>
        <v>Untreated Water</v>
      </c>
      <c r="O14624">
        <v>0.25</v>
      </c>
      <c r="P14624">
        <v>210</v>
      </c>
      <c r="Q14624">
        <v>7.5</v>
      </c>
    </row>
    <row r="14625" spans="1:17" hidden="1" x14ac:dyDescent="0.3">
      <c r="A14625" t="s">
        <v>56441</v>
      </c>
      <c r="B14625" t="s">
        <v>56442</v>
      </c>
      <c r="C14625" s="1" t="str">
        <f t="shared" si="2139"/>
        <v>21:0763</v>
      </c>
      <c r="D14625" s="1" t="str">
        <f t="shared" si="2136"/>
        <v>21:0219</v>
      </c>
      <c r="E14625" t="s">
        <v>56443</v>
      </c>
      <c r="F14625" t="s">
        <v>56444</v>
      </c>
      <c r="H14625">
        <v>62.523391799999999</v>
      </c>
      <c r="I14625">
        <v>-131.7511997</v>
      </c>
      <c r="J14625" s="1" t="str">
        <f t="shared" si="2137"/>
        <v>Fluid (stream)</v>
      </c>
      <c r="K14625" s="1" t="str">
        <f t="shared" si="2138"/>
        <v>Untreated Water</v>
      </c>
      <c r="O14625">
        <v>0.23</v>
      </c>
      <c r="P14625">
        <v>170</v>
      </c>
      <c r="Q14625">
        <v>7.3</v>
      </c>
    </row>
    <row r="14626" spans="1:17" hidden="1" x14ac:dyDescent="0.3">
      <c r="A14626" t="s">
        <v>56445</v>
      </c>
      <c r="B14626" t="s">
        <v>56446</v>
      </c>
      <c r="C14626" s="1" t="str">
        <f t="shared" si="2139"/>
        <v>21:0763</v>
      </c>
      <c r="D14626" s="1" t="str">
        <f t="shared" si="2136"/>
        <v>21:0219</v>
      </c>
      <c r="E14626" t="s">
        <v>56447</v>
      </c>
      <c r="F14626" t="s">
        <v>56448</v>
      </c>
      <c r="H14626">
        <v>62.486277000000001</v>
      </c>
      <c r="I14626">
        <v>-131.76174</v>
      </c>
      <c r="J14626" s="1" t="str">
        <f t="shared" si="2137"/>
        <v>Fluid (stream)</v>
      </c>
      <c r="K14626" s="1" t="str">
        <f t="shared" si="2138"/>
        <v>Untreated Water</v>
      </c>
      <c r="O14626">
        <v>2.5000000000000001E-2</v>
      </c>
      <c r="P14626">
        <v>800</v>
      </c>
      <c r="Q14626">
        <v>6.7</v>
      </c>
    </row>
    <row r="14627" spans="1:17" hidden="1" x14ac:dyDescent="0.3">
      <c r="A14627" t="s">
        <v>56449</v>
      </c>
      <c r="B14627" t="s">
        <v>56450</v>
      </c>
      <c r="C14627" s="1" t="str">
        <f t="shared" si="2139"/>
        <v>21:0763</v>
      </c>
      <c r="D14627" s="1" t="str">
        <f t="shared" si="2136"/>
        <v>21:0219</v>
      </c>
      <c r="E14627" t="s">
        <v>56451</v>
      </c>
      <c r="F14627" t="s">
        <v>56452</v>
      </c>
      <c r="H14627">
        <v>62.462366600000003</v>
      </c>
      <c r="I14627">
        <v>-131.74812410000001</v>
      </c>
      <c r="J14627" s="1" t="str">
        <f t="shared" si="2137"/>
        <v>Fluid (stream)</v>
      </c>
      <c r="K14627" s="1" t="str">
        <f t="shared" si="2138"/>
        <v>Untreated Water</v>
      </c>
      <c r="O14627">
        <v>7.0000000000000007E-2</v>
      </c>
      <c r="P14627">
        <v>150</v>
      </c>
      <c r="Q14627">
        <v>7.2</v>
      </c>
    </row>
    <row r="14628" spans="1:17" hidden="1" x14ac:dyDescent="0.3">
      <c r="A14628" t="s">
        <v>56453</v>
      </c>
      <c r="B14628" t="s">
        <v>56454</v>
      </c>
      <c r="C14628" s="1" t="str">
        <f t="shared" si="2139"/>
        <v>21:0763</v>
      </c>
      <c r="D14628" s="1" t="str">
        <f t="shared" si="2136"/>
        <v>21:0219</v>
      </c>
      <c r="E14628" t="s">
        <v>56455</v>
      </c>
      <c r="F14628" t="s">
        <v>56456</v>
      </c>
      <c r="H14628">
        <v>62.443511700000002</v>
      </c>
      <c r="I14628">
        <v>-131.75777239999999</v>
      </c>
      <c r="J14628" s="1" t="str">
        <f t="shared" si="2137"/>
        <v>Fluid (stream)</v>
      </c>
      <c r="K14628" s="1" t="str">
        <f t="shared" si="2138"/>
        <v>Untreated Water</v>
      </c>
      <c r="O14628">
        <v>0.11</v>
      </c>
      <c r="P14628">
        <v>150</v>
      </c>
      <c r="Q14628">
        <v>7.4</v>
      </c>
    </row>
    <row r="14629" spans="1:17" hidden="1" x14ac:dyDescent="0.3">
      <c r="A14629" t="s">
        <v>56457</v>
      </c>
      <c r="B14629" t="s">
        <v>56458</v>
      </c>
      <c r="C14629" s="1" t="str">
        <f t="shared" si="2139"/>
        <v>21:0763</v>
      </c>
      <c r="D14629" s="1" t="str">
        <f t="shared" si="2136"/>
        <v>21:0219</v>
      </c>
      <c r="E14629" t="s">
        <v>56459</v>
      </c>
      <c r="F14629" t="s">
        <v>56460</v>
      </c>
      <c r="H14629">
        <v>62.457597399999997</v>
      </c>
      <c r="I14629">
        <v>-131.80315970000001</v>
      </c>
      <c r="J14629" s="1" t="str">
        <f t="shared" si="2137"/>
        <v>Fluid (stream)</v>
      </c>
      <c r="K14629" s="1" t="str">
        <f t="shared" si="2138"/>
        <v>Untreated Water</v>
      </c>
      <c r="O14629">
        <v>0.1</v>
      </c>
      <c r="P14629">
        <v>100</v>
      </c>
      <c r="Q14629">
        <v>7.2</v>
      </c>
    </row>
    <row r="14630" spans="1:17" hidden="1" x14ac:dyDescent="0.3">
      <c r="A14630" t="s">
        <v>56461</v>
      </c>
      <c r="B14630" t="s">
        <v>56462</v>
      </c>
      <c r="C14630" s="1" t="str">
        <f t="shared" si="2139"/>
        <v>21:0763</v>
      </c>
      <c r="D14630" s="1" t="str">
        <f>HYPERLINK("http://geochem.nrcan.gc.ca/cdogs/content/svy/svy_e.htm", "")</f>
        <v/>
      </c>
      <c r="G14630" s="1" t="str">
        <f>HYPERLINK("http://geochem.nrcan.gc.ca/cdogs/content/cr_/cr_00088_e.htm", "88")</f>
        <v>88</v>
      </c>
      <c r="J14630" t="s">
        <v>11453</v>
      </c>
      <c r="K14630" t="s">
        <v>11454</v>
      </c>
      <c r="O14630">
        <v>0.08</v>
      </c>
      <c r="P14630">
        <v>110</v>
      </c>
      <c r="Q14630">
        <v>7.2</v>
      </c>
    </row>
    <row r="14631" spans="1:17" hidden="1" x14ac:dyDescent="0.3">
      <c r="A14631" t="s">
        <v>56463</v>
      </c>
      <c r="B14631" t="s">
        <v>56464</v>
      </c>
      <c r="C14631" s="1" t="str">
        <f t="shared" si="2139"/>
        <v>21:0763</v>
      </c>
      <c r="D14631" s="1" t="str">
        <f>HYPERLINK("http://geochem.nrcan.gc.ca/cdogs/content/svy/svy210219_e.htm", "21:0219")</f>
        <v>21:0219</v>
      </c>
      <c r="E14631" t="s">
        <v>56465</v>
      </c>
      <c r="F14631" t="s">
        <v>56466</v>
      </c>
      <c r="H14631">
        <v>62.4978737</v>
      </c>
      <c r="I14631">
        <v>-131.80402789999999</v>
      </c>
      <c r="J14631" s="1" t="str">
        <f>HYPERLINK("http://geochem.nrcan.gc.ca/cdogs/content/kwd/kwd020018_e.htm", "Fluid (stream)")</f>
        <v>Fluid (stream)</v>
      </c>
      <c r="K14631" s="1" t="str">
        <f>HYPERLINK("http://geochem.nrcan.gc.ca/cdogs/content/kwd/kwd080007_e.htm", "Untreated Water")</f>
        <v>Untreated Water</v>
      </c>
      <c r="O14631">
        <v>2.5000000000000001E-2</v>
      </c>
      <c r="P14631">
        <v>80</v>
      </c>
      <c r="Q14631">
        <v>6.5</v>
      </c>
    </row>
    <row r="14632" spans="1:17" hidden="1" x14ac:dyDescent="0.3">
      <c r="A14632" t="s">
        <v>56467</v>
      </c>
      <c r="B14632" t="s">
        <v>56468</v>
      </c>
      <c r="C14632" s="1" t="str">
        <f t="shared" si="2139"/>
        <v>21:0763</v>
      </c>
      <c r="D14632" s="1" t="str">
        <f>HYPERLINK("http://geochem.nrcan.gc.ca/cdogs/content/svy/svy210219_e.htm", "21:0219")</f>
        <v>21:0219</v>
      </c>
      <c r="E14632" t="s">
        <v>56469</v>
      </c>
      <c r="F14632" t="s">
        <v>56470</v>
      </c>
      <c r="H14632">
        <v>62.533350200000001</v>
      </c>
      <c r="I14632">
        <v>-131.8524998</v>
      </c>
      <c r="J14632" s="1" t="str">
        <f>HYPERLINK("http://geochem.nrcan.gc.ca/cdogs/content/kwd/kwd020018_e.htm", "Fluid (stream)")</f>
        <v>Fluid (stream)</v>
      </c>
      <c r="K14632" s="1" t="str">
        <f>HYPERLINK("http://geochem.nrcan.gc.ca/cdogs/content/kwd/kwd080007_e.htm", "Untreated Water")</f>
        <v>Untreated Water</v>
      </c>
      <c r="O14632">
        <v>0.09</v>
      </c>
      <c r="P14632">
        <v>70</v>
      </c>
      <c r="Q14632">
        <v>7</v>
      </c>
    </row>
    <row r="14633" spans="1:17" hidden="1" x14ac:dyDescent="0.3">
      <c r="A14633" t="s">
        <v>56471</v>
      </c>
      <c r="B14633" t="s">
        <v>56472</v>
      </c>
      <c r="C14633" s="1" t="str">
        <f t="shared" si="2139"/>
        <v>21:0763</v>
      </c>
      <c r="D14633" s="1" t="str">
        <f>HYPERLINK("http://geochem.nrcan.gc.ca/cdogs/content/svy/svy210219_e.htm", "21:0219")</f>
        <v>21:0219</v>
      </c>
      <c r="E14633" t="s">
        <v>56473</v>
      </c>
      <c r="F14633" t="s">
        <v>56474</v>
      </c>
      <c r="H14633">
        <v>62.573788299999997</v>
      </c>
      <c r="I14633">
        <v>-131.81928009999999</v>
      </c>
      <c r="J14633" s="1" t="str">
        <f>HYPERLINK("http://geochem.nrcan.gc.ca/cdogs/content/kwd/kwd020018_e.htm", "Fluid (stream)")</f>
        <v>Fluid (stream)</v>
      </c>
      <c r="K14633" s="1" t="str">
        <f>HYPERLINK("http://geochem.nrcan.gc.ca/cdogs/content/kwd/kwd080007_e.htm", "Untreated Water")</f>
        <v>Untreated Water</v>
      </c>
      <c r="O14633">
        <v>0.1</v>
      </c>
      <c r="P14633">
        <v>220</v>
      </c>
      <c r="Q14633">
        <v>7.5</v>
      </c>
    </row>
    <row r="14634" spans="1:17" hidden="1" x14ac:dyDescent="0.3">
      <c r="A14634" t="s">
        <v>56475</v>
      </c>
      <c r="B14634" t="s">
        <v>56476</v>
      </c>
      <c r="C14634" s="1" t="str">
        <f t="shared" si="2139"/>
        <v>21:0763</v>
      </c>
      <c r="D14634" s="1" t="str">
        <f>HYPERLINK("http://geochem.nrcan.gc.ca/cdogs/content/svy/svy210219_e.htm", "21:0219")</f>
        <v>21:0219</v>
      </c>
      <c r="E14634" t="s">
        <v>56477</v>
      </c>
      <c r="F14634" t="s">
        <v>56478</v>
      </c>
      <c r="H14634">
        <v>62.585582799999997</v>
      </c>
      <c r="I14634">
        <v>-131.8524438</v>
      </c>
      <c r="J14634" s="1" t="str">
        <f>HYPERLINK("http://geochem.nrcan.gc.ca/cdogs/content/kwd/kwd020018_e.htm", "Fluid (stream)")</f>
        <v>Fluid (stream)</v>
      </c>
      <c r="K14634" s="1" t="str">
        <f>HYPERLINK("http://geochem.nrcan.gc.ca/cdogs/content/kwd/kwd080007_e.htm", "Untreated Water")</f>
        <v>Untreated Water</v>
      </c>
      <c r="O14634">
        <v>0.08</v>
      </c>
      <c r="P14634">
        <v>120</v>
      </c>
      <c r="Q14634">
        <v>7.3</v>
      </c>
    </row>
    <row r="14635" spans="1:17" hidden="1" x14ac:dyDescent="0.3">
      <c r="A14635" t="s">
        <v>56479</v>
      </c>
      <c r="B14635" t="s">
        <v>56480</v>
      </c>
      <c r="C14635" s="1" t="str">
        <f t="shared" si="2139"/>
        <v>21:0763</v>
      </c>
      <c r="D14635" s="1" t="str">
        <f>HYPERLINK("http://geochem.nrcan.gc.ca/cdogs/content/svy/svy210219_e.htm", "21:0219")</f>
        <v>21:0219</v>
      </c>
      <c r="E14635" t="s">
        <v>56477</v>
      </c>
      <c r="F14635" t="s">
        <v>56481</v>
      </c>
      <c r="H14635">
        <v>62.585582799999997</v>
      </c>
      <c r="I14635">
        <v>-131.8524438</v>
      </c>
      <c r="J14635" s="1" t="str">
        <f>HYPERLINK("http://geochem.nrcan.gc.ca/cdogs/content/kwd/kwd020018_e.htm", "Fluid (stream)")</f>
        <v>Fluid (stream)</v>
      </c>
      <c r="K14635" s="1" t="str">
        <f>HYPERLINK("http://geochem.nrcan.gc.ca/cdogs/content/kwd/kwd080007_e.htm", "Untreated Water")</f>
        <v>Untreated Water</v>
      </c>
      <c r="O14635">
        <v>2.5000000000000001E-2</v>
      </c>
      <c r="P14635">
        <v>110</v>
      </c>
      <c r="Q14635">
        <v>7.2</v>
      </c>
    </row>
    <row r="14636" spans="1:17" hidden="1" x14ac:dyDescent="0.3">
      <c r="A14636" t="s">
        <v>56482</v>
      </c>
      <c r="B14636" t="s">
        <v>56483</v>
      </c>
      <c r="C14636" s="1" t="str">
        <f t="shared" si="2139"/>
        <v>21:0763</v>
      </c>
      <c r="D14636" s="1" t="str">
        <f>HYPERLINK("http://geochem.nrcan.gc.ca/cdogs/content/svy/svy_e.htm", "")</f>
        <v/>
      </c>
      <c r="G14636" s="1" t="str">
        <f>HYPERLINK("http://geochem.nrcan.gc.ca/cdogs/content/cr_/cr_00089_e.htm", "89")</f>
        <v>89</v>
      </c>
      <c r="J14636" t="s">
        <v>11453</v>
      </c>
      <c r="K14636" t="s">
        <v>11454</v>
      </c>
      <c r="O14636">
        <v>3.33</v>
      </c>
      <c r="P14636">
        <v>160</v>
      </c>
      <c r="Q14636">
        <v>7.8</v>
      </c>
    </row>
    <row r="14637" spans="1:17" hidden="1" x14ac:dyDescent="0.3">
      <c r="A14637" t="s">
        <v>56484</v>
      </c>
      <c r="B14637" t="s">
        <v>56485</v>
      </c>
      <c r="C14637" s="1" t="str">
        <f t="shared" si="2139"/>
        <v>21:0763</v>
      </c>
      <c r="D14637" s="1" t="str">
        <f t="shared" ref="D14637:D14656" si="2140">HYPERLINK("http://geochem.nrcan.gc.ca/cdogs/content/svy/svy210219_e.htm", "21:0219")</f>
        <v>21:0219</v>
      </c>
      <c r="E14637" t="s">
        <v>56486</v>
      </c>
      <c r="F14637" t="s">
        <v>56487</v>
      </c>
      <c r="H14637">
        <v>62.559515599999997</v>
      </c>
      <c r="I14637">
        <v>-131.8603981</v>
      </c>
      <c r="J14637" s="1" t="str">
        <f t="shared" ref="J14637:J14656" si="2141">HYPERLINK("http://geochem.nrcan.gc.ca/cdogs/content/kwd/kwd020018_e.htm", "Fluid (stream)")</f>
        <v>Fluid (stream)</v>
      </c>
      <c r="K14637" s="1" t="str">
        <f t="shared" ref="K14637:K14656" si="2142">HYPERLINK("http://geochem.nrcan.gc.ca/cdogs/content/kwd/kwd080007_e.htm", "Untreated Water")</f>
        <v>Untreated Water</v>
      </c>
      <c r="O14637">
        <v>0.08</v>
      </c>
      <c r="P14637">
        <v>60</v>
      </c>
      <c r="Q14637">
        <v>7.2</v>
      </c>
    </row>
    <row r="14638" spans="1:17" hidden="1" x14ac:dyDescent="0.3">
      <c r="A14638" t="s">
        <v>56488</v>
      </c>
      <c r="B14638" t="s">
        <v>56489</v>
      </c>
      <c r="C14638" s="1" t="str">
        <f t="shared" si="2139"/>
        <v>21:0763</v>
      </c>
      <c r="D14638" s="1" t="str">
        <f t="shared" si="2140"/>
        <v>21:0219</v>
      </c>
      <c r="E14638" t="s">
        <v>56490</v>
      </c>
      <c r="F14638" t="s">
        <v>56491</v>
      </c>
      <c r="H14638">
        <v>62.560073299999999</v>
      </c>
      <c r="I14638">
        <v>-131.98029589999999</v>
      </c>
      <c r="J14638" s="1" t="str">
        <f t="shared" si="2141"/>
        <v>Fluid (stream)</v>
      </c>
      <c r="K14638" s="1" t="str">
        <f t="shared" si="2142"/>
        <v>Untreated Water</v>
      </c>
      <c r="O14638">
        <v>0.08</v>
      </c>
      <c r="P14638">
        <v>700</v>
      </c>
      <c r="Q14638">
        <v>6.7</v>
      </c>
    </row>
    <row r="14639" spans="1:17" hidden="1" x14ac:dyDescent="0.3">
      <c r="A14639" t="s">
        <v>56492</v>
      </c>
      <c r="B14639" t="s">
        <v>56493</v>
      </c>
      <c r="C14639" s="1" t="str">
        <f t="shared" si="2139"/>
        <v>21:0763</v>
      </c>
      <c r="D14639" s="1" t="str">
        <f t="shared" si="2140"/>
        <v>21:0219</v>
      </c>
      <c r="E14639" t="s">
        <v>56494</v>
      </c>
      <c r="F14639" t="s">
        <v>56495</v>
      </c>
      <c r="H14639">
        <v>62.545021900000002</v>
      </c>
      <c r="I14639">
        <v>-131.9530503</v>
      </c>
      <c r="J14639" s="1" t="str">
        <f t="shared" si="2141"/>
        <v>Fluid (stream)</v>
      </c>
      <c r="K14639" s="1" t="str">
        <f t="shared" si="2142"/>
        <v>Untreated Water</v>
      </c>
      <c r="O14639">
        <v>0.23</v>
      </c>
      <c r="P14639">
        <v>80</v>
      </c>
      <c r="Q14639">
        <v>7.4</v>
      </c>
    </row>
    <row r="14640" spans="1:17" hidden="1" x14ac:dyDescent="0.3">
      <c r="A14640" t="s">
        <v>56496</v>
      </c>
      <c r="B14640" t="s">
        <v>56497</v>
      </c>
      <c r="C14640" s="1" t="str">
        <f t="shared" si="2139"/>
        <v>21:0763</v>
      </c>
      <c r="D14640" s="1" t="str">
        <f t="shared" si="2140"/>
        <v>21:0219</v>
      </c>
      <c r="E14640" t="s">
        <v>56498</v>
      </c>
      <c r="F14640" t="s">
        <v>56499</v>
      </c>
      <c r="H14640">
        <v>62.523321500000002</v>
      </c>
      <c r="I14640">
        <v>-131.93978039999999</v>
      </c>
      <c r="J14640" s="1" t="str">
        <f t="shared" si="2141"/>
        <v>Fluid (stream)</v>
      </c>
      <c r="K14640" s="1" t="str">
        <f t="shared" si="2142"/>
        <v>Untreated Water</v>
      </c>
      <c r="O14640">
        <v>0.11</v>
      </c>
      <c r="P14640">
        <v>60</v>
      </c>
      <c r="Q14640">
        <v>7.3</v>
      </c>
    </row>
    <row r="14641" spans="1:17" hidden="1" x14ac:dyDescent="0.3">
      <c r="A14641" t="s">
        <v>56500</v>
      </c>
      <c r="B14641" t="s">
        <v>56501</v>
      </c>
      <c r="C14641" s="1" t="str">
        <f t="shared" si="2139"/>
        <v>21:0763</v>
      </c>
      <c r="D14641" s="1" t="str">
        <f t="shared" si="2140"/>
        <v>21:0219</v>
      </c>
      <c r="E14641" t="s">
        <v>56502</v>
      </c>
      <c r="F14641" t="s">
        <v>56503</v>
      </c>
      <c r="H14641">
        <v>62.506582199999997</v>
      </c>
      <c r="I14641">
        <v>-131.89488030000001</v>
      </c>
      <c r="J14641" s="1" t="str">
        <f t="shared" si="2141"/>
        <v>Fluid (stream)</v>
      </c>
      <c r="K14641" s="1" t="str">
        <f t="shared" si="2142"/>
        <v>Untreated Water</v>
      </c>
      <c r="O14641">
        <v>0.1</v>
      </c>
      <c r="P14641">
        <v>40</v>
      </c>
      <c r="Q14641">
        <v>7.2</v>
      </c>
    </row>
    <row r="14642" spans="1:17" hidden="1" x14ac:dyDescent="0.3">
      <c r="A14642" t="s">
        <v>56504</v>
      </c>
      <c r="B14642" t="s">
        <v>56505</v>
      </c>
      <c r="C14642" s="1" t="str">
        <f t="shared" si="2139"/>
        <v>21:0763</v>
      </c>
      <c r="D14642" s="1" t="str">
        <f t="shared" si="2140"/>
        <v>21:0219</v>
      </c>
      <c r="E14642" t="s">
        <v>56506</v>
      </c>
      <c r="F14642" t="s">
        <v>56507</v>
      </c>
      <c r="H14642">
        <v>62.485025499999999</v>
      </c>
      <c r="I14642">
        <v>-131.8617261</v>
      </c>
      <c r="J14642" s="1" t="str">
        <f t="shared" si="2141"/>
        <v>Fluid (stream)</v>
      </c>
      <c r="K14642" s="1" t="str">
        <f t="shared" si="2142"/>
        <v>Untreated Water</v>
      </c>
      <c r="O14642">
        <v>2.5000000000000001E-2</v>
      </c>
      <c r="P14642">
        <v>30</v>
      </c>
      <c r="Q14642">
        <v>6.9</v>
      </c>
    </row>
    <row r="14643" spans="1:17" hidden="1" x14ac:dyDescent="0.3">
      <c r="A14643" t="s">
        <v>56508</v>
      </c>
      <c r="B14643" t="s">
        <v>56509</v>
      </c>
      <c r="C14643" s="1" t="str">
        <f t="shared" si="2139"/>
        <v>21:0763</v>
      </c>
      <c r="D14643" s="1" t="str">
        <f t="shared" si="2140"/>
        <v>21:0219</v>
      </c>
      <c r="E14643" t="s">
        <v>56510</v>
      </c>
      <c r="F14643" t="s">
        <v>56511</v>
      </c>
      <c r="H14643">
        <v>62.470807600000001</v>
      </c>
      <c r="I14643">
        <v>-131.85991799999999</v>
      </c>
      <c r="J14643" s="1" t="str">
        <f t="shared" si="2141"/>
        <v>Fluid (stream)</v>
      </c>
      <c r="K14643" s="1" t="str">
        <f t="shared" si="2142"/>
        <v>Untreated Water</v>
      </c>
      <c r="O14643">
        <v>0.11</v>
      </c>
      <c r="P14643">
        <v>20</v>
      </c>
      <c r="Q14643">
        <v>7.4</v>
      </c>
    </row>
    <row r="14644" spans="1:17" hidden="1" x14ac:dyDescent="0.3">
      <c r="A14644" t="s">
        <v>56512</v>
      </c>
      <c r="B14644" t="s">
        <v>56513</v>
      </c>
      <c r="C14644" s="1" t="str">
        <f t="shared" si="2139"/>
        <v>21:0763</v>
      </c>
      <c r="D14644" s="1" t="str">
        <f t="shared" si="2140"/>
        <v>21:0219</v>
      </c>
      <c r="E14644" t="s">
        <v>56514</v>
      </c>
      <c r="F14644" t="s">
        <v>56515</v>
      </c>
      <c r="H14644">
        <v>62.455937400000003</v>
      </c>
      <c r="I14644">
        <v>-131.83064300000001</v>
      </c>
      <c r="J14644" s="1" t="str">
        <f t="shared" si="2141"/>
        <v>Fluid (stream)</v>
      </c>
      <c r="K14644" s="1" t="str">
        <f t="shared" si="2142"/>
        <v>Untreated Water</v>
      </c>
      <c r="O14644">
        <v>7.0000000000000007E-2</v>
      </c>
      <c r="P14644">
        <v>20</v>
      </c>
      <c r="Q14644">
        <v>7.4</v>
      </c>
    </row>
    <row r="14645" spans="1:17" hidden="1" x14ac:dyDescent="0.3">
      <c r="A14645" t="s">
        <v>56516</v>
      </c>
      <c r="B14645" t="s">
        <v>56517</v>
      </c>
      <c r="C14645" s="1" t="str">
        <f t="shared" si="2139"/>
        <v>21:0763</v>
      </c>
      <c r="D14645" s="1" t="str">
        <f t="shared" si="2140"/>
        <v>21:0219</v>
      </c>
      <c r="E14645" t="s">
        <v>56518</v>
      </c>
      <c r="F14645" t="s">
        <v>56519</v>
      </c>
      <c r="H14645">
        <v>62.444914199999999</v>
      </c>
      <c r="I14645">
        <v>-131.8161054</v>
      </c>
      <c r="J14645" s="1" t="str">
        <f t="shared" si="2141"/>
        <v>Fluid (stream)</v>
      </c>
      <c r="K14645" s="1" t="str">
        <f t="shared" si="2142"/>
        <v>Untreated Water</v>
      </c>
      <c r="O14645">
        <v>7.0000000000000007E-2</v>
      </c>
      <c r="P14645">
        <v>20</v>
      </c>
      <c r="Q14645">
        <v>7.5</v>
      </c>
    </row>
    <row r="14646" spans="1:17" hidden="1" x14ac:dyDescent="0.3">
      <c r="A14646" t="s">
        <v>56520</v>
      </c>
      <c r="B14646" t="s">
        <v>56521</v>
      </c>
      <c r="C14646" s="1" t="str">
        <f t="shared" si="2139"/>
        <v>21:0763</v>
      </c>
      <c r="D14646" s="1" t="str">
        <f t="shared" si="2140"/>
        <v>21:0219</v>
      </c>
      <c r="E14646" t="s">
        <v>56522</v>
      </c>
      <c r="F14646" t="s">
        <v>56523</v>
      </c>
      <c r="H14646">
        <v>62.448177000000001</v>
      </c>
      <c r="I14646">
        <v>-131.80931559999999</v>
      </c>
      <c r="J14646" s="1" t="str">
        <f t="shared" si="2141"/>
        <v>Fluid (stream)</v>
      </c>
      <c r="K14646" s="1" t="str">
        <f t="shared" si="2142"/>
        <v>Untreated Water</v>
      </c>
      <c r="O14646">
        <v>0.1</v>
      </c>
      <c r="P14646">
        <v>20</v>
      </c>
      <c r="Q14646">
        <v>7.6</v>
      </c>
    </row>
    <row r="14647" spans="1:17" hidden="1" x14ac:dyDescent="0.3">
      <c r="A14647" t="s">
        <v>56524</v>
      </c>
      <c r="B14647" t="s">
        <v>56525</v>
      </c>
      <c r="C14647" s="1" t="str">
        <f t="shared" si="2139"/>
        <v>21:0763</v>
      </c>
      <c r="D14647" s="1" t="str">
        <f t="shared" si="2140"/>
        <v>21:0219</v>
      </c>
      <c r="E14647" t="s">
        <v>56526</v>
      </c>
      <c r="F14647" t="s">
        <v>56527</v>
      </c>
      <c r="H14647">
        <v>62.421333699999998</v>
      </c>
      <c r="I14647">
        <v>-131.71808899999999</v>
      </c>
      <c r="J14647" s="1" t="str">
        <f t="shared" si="2141"/>
        <v>Fluid (stream)</v>
      </c>
      <c r="K14647" s="1" t="str">
        <f t="shared" si="2142"/>
        <v>Untreated Water</v>
      </c>
      <c r="O14647">
        <v>0.08</v>
      </c>
      <c r="P14647">
        <v>30</v>
      </c>
      <c r="Q14647">
        <v>7.4</v>
      </c>
    </row>
    <row r="14648" spans="1:17" hidden="1" x14ac:dyDescent="0.3">
      <c r="A14648" t="s">
        <v>56528</v>
      </c>
      <c r="B14648" t="s">
        <v>56529</v>
      </c>
      <c r="C14648" s="1" t="str">
        <f t="shared" si="2139"/>
        <v>21:0763</v>
      </c>
      <c r="D14648" s="1" t="str">
        <f t="shared" si="2140"/>
        <v>21:0219</v>
      </c>
      <c r="E14648" t="s">
        <v>56530</v>
      </c>
      <c r="F14648" t="s">
        <v>56531</v>
      </c>
      <c r="H14648">
        <v>62.422770399999997</v>
      </c>
      <c r="I14648">
        <v>-131.71258180000001</v>
      </c>
      <c r="J14648" s="1" t="str">
        <f t="shared" si="2141"/>
        <v>Fluid (stream)</v>
      </c>
      <c r="K14648" s="1" t="str">
        <f t="shared" si="2142"/>
        <v>Untreated Water</v>
      </c>
      <c r="O14648">
        <v>0.08</v>
      </c>
      <c r="P14648">
        <v>100</v>
      </c>
      <c r="Q14648">
        <v>7.3</v>
      </c>
    </row>
    <row r="14649" spans="1:17" hidden="1" x14ac:dyDescent="0.3">
      <c r="A14649" t="s">
        <v>56532</v>
      </c>
      <c r="B14649" t="s">
        <v>56533</v>
      </c>
      <c r="C14649" s="1" t="str">
        <f t="shared" si="2139"/>
        <v>21:0763</v>
      </c>
      <c r="D14649" s="1" t="str">
        <f t="shared" si="2140"/>
        <v>21:0219</v>
      </c>
      <c r="E14649" t="s">
        <v>56534</v>
      </c>
      <c r="F14649" t="s">
        <v>56535</v>
      </c>
      <c r="H14649">
        <v>62.4458828</v>
      </c>
      <c r="I14649">
        <v>-131.65978960000001</v>
      </c>
      <c r="J14649" s="1" t="str">
        <f t="shared" si="2141"/>
        <v>Fluid (stream)</v>
      </c>
      <c r="K14649" s="1" t="str">
        <f t="shared" si="2142"/>
        <v>Untreated Water</v>
      </c>
      <c r="O14649">
        <v>0.06</v>
      </c>
      <c r="P14649">
        <v>110</v>
      </c>
      <c r="Q14649">
        <v>7.2</v>
      </c>
    </row>
    <row r="14650" spans="1:17" hidden="1" x14ac:dyDescent="0.3">
      <c r="A14650" t="s">
        <v>56536</v>
      </c>
      <c r="B14650" t="s">
        <v>56537</v>
      </c>
      <c r="C14650" s="1" t="str">
        <f t="shared" si="2139"/>
        <v>21:0763</v>
      </c>
      <c r="D14650" s="1" t="str">
        <f t="shared" si="2140"/>
        <v>21:0219</v>
      </c>
      <c r="E14650" t="s">
        <v>56538</v>
      </c>
      <c r="F14650" t="s">
        <v>56539</v>
      </c>
      <c r="H14650">
        <v>62.410296899999999</v>
      </c>
      <c r="I14650">
        <v>-131.60136439999999</v>
      </c>
      <c r="J14650" s="1" t="str">
        <f t="shared" si="2141"/>
        <v>Fluid (stream)</v>
      </c>
      <c r="K14650" s="1" t="str">
        <f t="shared" si="2142"/>
        <v>Untreated Water</v>
      </c>
      <c r="O14650">
        <v>2.5000000000000001E-2</v>
      </c>
      <c r="P14650">
        <v>80</v>
      </c>
      <c r="Q14650">
        <v>6.9</v>
      </c>
    </row>
    <row r="14651" spans="1:17" hidden="1" x14ac:dyDescent="0.3">
      <c r="A14651" t="s">
        <v>56540</v>
      </c>
      <c r="B14651" t="s">
        <v>56541</v>
      </c>
      <c r="C14651" s="1" t="str">
        <f t="shared" si="2139"/>
        <v>21:0763</v>
      </c>
      <c r="D14651" s="1" t="str">
        <f t="shared" si="2140"/>
        <v>21:0219</v>
      </c>
      <c r="E14651" t="s">
        <v>56542</v>
      </c>
      <c r="F14651" t="s">
        <v>56543</v>
      </c>
      <c r="H14651">
        <v>62.398199499999997</v>
      </c>
      <c r="I14651">
        <v>-131.62954310000001</v>
      </c>
      <c r="J14651" s="1" t="str">
        <f t="shared" si="2141"/>
        <v>Fluid (stream)</v>
      </c>
      <c r="K14651" s="1" t="str">
        <f t="shared" si="2142"/>
        <v>Untreated Water</v>
      </c>
      <c r="O14651">
        <v>2.5000000000000001E-2</v>
      </c>
      <c r="P14651">
        <v>80</v>
      </c>
      <c r="Q14651">
        <v>7.4</v>
      </c>
    </row>
    <row r="14652" spans="1:17" hidden="1" x14ac:dyDescent="0.3">
      <c r="A14652" t="s">
        <v>56544</v>
      </c>
      <c r="B14652" t="s">
        <v>56545</v>
      </c>
      <c r="C14652" s="1" t="str">
        <f t="shared" si="2139"/>
        <v>21:0763</v>
      </c>
      <c r="D14652" s="1" t="str">
        <f t="shared" si="2140"/>
        <v>21:0219</v>
      </c>
      <c r="E14652" t="s">
        <v>56546</v>
      </c>
      <c r="F14652" t="s">
        <v>56547</v>
      </c>
      <c r="H14652">
        <v>62.387846799999998</v>
      </c>
      <c r="I14652">
        <v>-131.69140770000001</v>
      </c>
      <c r="J14652" s="1" t="str">
        <f t="shared" si="2141"/>
        <v>Fluid (stream)</v>
      </c>
      <c r="K14652" s="1" t="str">
        <f t="shared" si="2142"/>
        <v>Untreated Water</v>
      </c>
      <c r="O14652">
        <v>0.12</v>
      </c>
      <c r="P14652">
        <v>70</v>
      </c>
      <c r="Q14652">
        <v>7.4</v>
      </c>
    </row>
    <row r="14653" spans="1:17" hidden="1" x14ac:dyDescent="0.3">
      <c r="A14653" t="s">
        <v>56548</v>
      </c>
      <c r="B14653" t="s">
        <v>56549</v>
      </c>
      <c r="C14653" s="1" t="str">
        <f t="shared" si="2139"/>
        <v>21:0763</v>
      </c>
      <c r="D14653" s="1" t="str">
        <f t="shared" si="2140"/>
        <v>21:0219</v>
      </c>
      <c r="E14653" t="s">
        <v>56550</v>
      </c>
      <c r="F14653" t="s">
        <v>56551</v>
      </c>
      <c r="H14653">
        <v>62.386532899999999</v>
      </c>
      <c r="I14653">
        <v>-131.69293450000001</v>
      </c>
      <c r="J14653" s="1" t="str">
        <f t="shared" si="2141"/>
        <v>Fluid (stream)</v>
      </c>
      <c r="K14653" s="1" t="str">
        <f t="shared" si="2142"/>
        <v>Untreated Water</v>
      </c>
      <c r="O14653">
        <v>0.08</v>
      </c>
      <c r="P14653">
        <v>160</v>
      </c>
      <c r="Q14653">
        <v>7.4</v>
      </c>
    </row>
    <row r="14654" spans="1:17" hidden="1" x14ac:dyDescent="0.3">
      <c r="A14654" t="s">
        <v>56552</v>
      </c>
      <c r="B14654" t="s">
        <v>56553</v>
      </c>
      <c r="C14654" s="1" t="str">
        <f t="shared" si="2139"/>
        <v>21:0763</v>
      </c>
      <c r="D14654" s="1" t="str">
        <f t="shared" si="2140"/>
        <v>21:0219</v>
      </c>
      <c r="E14654" t="s">
        <v>56554</v>
      </c>
      <c r="F14654" t="s">
        <v>56555</v>
      </c>
      <c r="H14654">
        <v>62.372531199999997</v>
      </c>
      <c r="I14654">
        <v>-131.76660480000001</v>
      </c>
      <c r="J14654" s="1" t="str">
        <f t="shared" si="2141"/>
        <v>Fluid (stream)</v>
      </c>
      <c r="K14654" s="1" t="str">
        <f t="shared" si="2142"/>
        <v>Untreated Water</v>
      </c>
      <c r="O14654">
        <v>2.5000000000000001E-2</v>
      </c>
      <c r="P14654">
        <v>120</v>
      </c>
      <c r="Q14654">
        <v>6.9</v>
      </c>
    </row>
    <row r="14655" spans="1:17" hidden="1" x14ac:dyDescent="0.3">
      <c r="A14655" t="s">
        <v>56556</v>
      </c>
      <c r="B14655" t="s">
        <v>56557</v>
      </c>
      <c r="C14655" s="1" t="str">
        <f t="shared" si="2139"/>
        <v>21:0763</v>
      </c>
      <c r="D14655" s="1" t="str">
        <f t="shared" si="2140"/>
        <v>21:0219</v>
      </c>
      <c r="E14655" t="s">
        <v>56554</v>
      </c>
      <c r="F14655" t="s">
        <v>56558</v>
      </c>
      <c r="H14655">
        <v>62.372531199999997</v>
      </c>
      <c r="I14655">
        <v>-131.76660480000001</v>
      </c>
      <c r="J14655" s="1" t="str">
        <f t="shared" si="2141"/>
        <v>Fluid (stream)</v>
      </c>
      <c r="K14655" s="1" t="str">
        <f t="shared" si="2142"/>
        <v>Untreated Water</v>
      </c>
      <c r="O14655">
        <v>2.5000000000000001E-2</v>
      </c>
      <c r="P14655">
        <v>130</v>
      </c>
      <c r="Q14655">
        <v>7.1</v>
      </c>
    </row>
    <row r="14656" spans="1:17" hidden="1" x14ac:dyDescent="0.3">
      <c r="A14656" t="s">
        <v>56559</v>
      </c>
      <c r="B14656" t="s">
        <v>56560</v>
      </c>
      <c r="C14656" s="1" t="str">
        <f t="shared" si="2139"/>
        <v>21:0763</v>
      </c>
      <c r="D14656" s="1" t="str">
        <f t="shared" si="2140"/>
        <v>21:0219</v>
      </c>
      <c r="E14656" t="s">
        <v>56561</v>
      </c>
      <c r="F14656" t="s">
        <v>56562</v>
      </c>
      <c r="H14656">
        <v>62.414869899999999</v>
      </c>
      <c r="I14656">
        <v>-131.8544402</v>
      </c>
      <c r="J14656" s="1" t="str">
        <f t="shared" si="2141"/>
        <v>Fluid (stream)</v>
      </c>
      <c r="K14656" s="1" t="str">
        <f t="shared" si="2142"/>
        <v>Untreated Water</v>
      </c>
      <c r="O14656">
        <v>2.5000000000000001E-2</v>
      </c>
      <c r="P14656">
        <v>50</v>
      </c>
      <c r="Q14656">
        <v>7</v>
      </c>
    </row>
    <row r="14657" spans="1:17" hidden="1" x14ac:dyDescent="0.3">
      <c r="A14657" t="s">
        <v>56563</v>
      </c>
      <c r="B14657" t="s">
        <v>56564</v>
      </c>
      <c r="C14657" s="1" t="str">
        <f t="shared" si="2139"/>
        <v>21:0763</v>
      </c>
      <c r="D14657" s="1" t="str">
        <f>HYPERLINK("http://geochem.nrcan.gc.ca/cdogs/content/svy/svy_e.htm", "")</f>
        <v/>
      </c>
      <c r="G14657" s="1" t="str">
        <f>HYPERLINK("http://geochem.nrcan.gc.ca/cdogs/content/cr_/cr_00089_e.htm", "89")</f>
        <v>89</v>
      </c>
      <c r="J14657" t="s">
        <v>11453</v>
      </c>
      <c r="K14657" t="s">
        <v>11454</v>
      </c>
      <c r="O14657">
        <v>4</v>
      </c>
      <c r="P14657">
        <v>150</v>
      </c>
      <c r="Q14657">
        <v>7.7</v>
      </c>
    </row>
    <row r="14658" spans="1:17" hidden="1" x14ac:dyDescent="0.3">
      <c r="A14658" t="s">
        <v>56565</v>
      </c>
      <c r="B14658" t="s">
        <v>56566</v>
      </c>
      <c r="C14658" s="1" t="str">
        <f t="shared" si="2139"/>
        <v>21:0763</v>
      </c>
      <c r="D14658" s="1" t="str">
        <f t="shared" ref="D14658:D14675" si="2143">HYPERLINK("http://geochem.nrcan.gc.ca/cdogs/content/svy/svy210219_e.htm", "21:0219")</f>
        <v>21:0219</v>
      </c>
      <c r="E14658" t="s">
        <v>56567</v>
      </c>
      <c r="F14658" t="s">
        <v>56568</v>
      </c>
      <c r="H14658">
        <v>62.388222800000001</v>
      </c>
      <c r="I14658">
        <v>-131.8743327</v>
      </c>
      <c r="J14658" s="1" t="str">
        <f t="shared" ref="J14658:J14675" si="2144">HYPERLINK("http://geochem.nrcan.gc.ca/cdogs/content/kwd/kwd020018_e.htm", "Fluid (stream)")</f>
        <v>Fluid (stream)</v>
      </c>
      <c r="K14658" s="1" t="str">
        <f t="shared" ref="K14658:K14675" si="2145">HYPERLINK("http://geochem.nrcan.gc.ca/cdogs/content/kwd/kwd080007_e.htm", "Untreated Water")</f>
        <v>Untreated Water</v>
      </c>
      <c r="O14658">
        <v>2.5000000000000001E-2</v>
      </c>
      <c r="P14658">
        <v>250</v>
      </c>
      <c r="Q14658">
        <v>7.2</v>
      </c>
    </row>
    <row r="14659" spans="1:17" hidden="1" x14ac:dyDescent="0.3">
      <c r="A14659" t="s">
        <v>56569</v>
      </c>
      <c r="B14659" t="s">
        <v>56570</v>
      </c>
      <c r="C14659" s="1" t="str">
        <f t="shared" si="2139"/>
        <v>21:0763</v>
      </c>
      <c r="D14659" s="1" t="str">
        <f t="shared" si="2143"/>
        <v>21:0219</v>
      </c>
      <c r="E14659" t="s">
        <v>56571</v>
      </c>
      <c r="F14659" t="s">
        <v>56572</v>
      </c>
      <c r="H14659">
        <v>62.391240099999997</v>
      </c>
      <c r="I14659">
        <v>-131.97358310000001</v>
      </c>
      <c r="J14659" s="1" t="str">
        <f t="shared" si="2144"/>
        <v>Fluid (stream)</v>
      </c>
      <c r="K14659" s="1" t="str">
        <f t="shared" si="2145"/>
        <v>Untreated Water</v>
      </c>
      <c r="O14659">
        <v>0.05</v>
      </c>
      <c r="P14659">
        <v>50</v>
      </c>
      <c r="Q14659">
        <v>7.3</v>
      </c>
    </row>
    <row r="14660" spans="1:17" hidden="1" x14ac:dyDescent="0.3">
      <c r="A14660" t="s">
        <v>56573</v>
      </c>
      <c r="B14660" t="s">
        <v>56574</v>
      </c>
      <c r="C14660" s="1" t="str">
        <f t="shared" si="2139"/>
        <v>21:0763</v>
      </c>
      <c r="D14660" s="1" t="str">
        <f t="shared" si="2143"/>
        <v>21:0219</v>
      </c>
      <c r="E14660" t="s">
        <v>56575</v>
      </c>
      <c r="F14660" t="s">
        <v>56576</v>
      </c>
      <c r="H14660">
        <v>62.372859699999999</v>
      </c>
      <c r="I14660">
        <v>-131.99917110000001</v>
      </c>
      <c r="J14660" s="1" t="str">
        <f t="shared" si="2144"/>
        <v>Fluid (stream)</v>
      </c>
      <c r="K14660" s="1" t="str">
        <f t="shared" si="2145"/>
        <v>Untreated Water</v>
      </c>
      <c r="O14660">
        <v>2.5000000000000001E-2</v>
      </c>
      <c r="P14660">
        <v>50</v>
      </c>
      <c r="Q14660">
        <v>7.2</v>
      </c>
    </row>
    <row r="14661" spans="1:17" hidden="1" x14ac:dyDescent="0.3">
      <c r="A14661" t="s">
        <v>56577</v>
      </c>
      <c r="B14661" t="s">
        <v>56578</v>
      </c>
      <c r="C14661" s="1" t="str">
        <f t="shared" si="2139"/>
        <v>21:0763</v>
      </c>
      <c r="D14661" s="1" t="str">
        <f t="shared" si="2143"/>
        <v>21:0219</v>
      </c>
      <c r="E14661" t="s">
        <v>56579</v>
      </c>
      <c r="F14661" t="s">
        <v>56580</v>
      </c>
      <c r="H14661">
        <v>62.3723186</v>
      </c>
      <c r="I14661">
        <v>-131.9581483</v>
      </c>
      <c r="J14661" s="1" t="str">
        <f t="shared" si="2144"/>
        <v>Fluid (stream)</v>
      </c>
      <c r="K14661" s="1" t="str">
        <f t="shared" si="2145"/>
        <v>Untreated Water</v>
      </c>
      <c r="O14661">
        <v>0.09</v>
      </c>
      <c r="P14661">
        <v>40</v>
      </c>
      <c r="Q14661">
        <v>7.3</v>
      </c>
    </row>
    <row r="14662" spans="1:17" hidden="1" x14ac:dyDescent="0.3">
      <c r="A14662" t="s">
        <v>56581</v>
      </c>
      <c r="B14662" t="s">
        <v>56582</v>
      </c>
      <c r="C14662" s="1" t="str">
        <f t="shared" si="2139"/>
        <v>21:0763</v>
      </c>
      <c r="D14662" s="1" t="str">
        <f t="shared" si="2143"/>
        <v>21:0219</v>
      </c>
      <c r="E14662" t="s">
        <v>56583</v>
      </c>
      <c r="F14662" t="s">
        <v>56584</v>
      </c>
      <c r="H14662">
        <v>62.3647475</v>
      </c>
      <c r="I14662">
        <v>-131.8762614</v>
      </c>
      <c r="J14662" s="1" t="str">
        <f t="shared" si="2144"/>
        <v>Fluid (stream)</v>
      </c>
      <c r="K14662" s="1" t="str">
        <f t="shared" si="2145"/>
        <v>Untreated Water</v>
      </c>
      <c r="O14662">
        <v>0.06</v>
      </c>
      <c r="P14662">
        <v>40</v>
      </c>
      <c r="Q14662">
        <v>7.5</v>
      </c>
    </row>
    <row r="14663" spans="1:17" hidden="1" x14ac:dyDescent="0.3">
      <c r="A14663" t="s">
        <v>56585</v>
      </c>
      <c r="B14663" t="s">
        <v>56586</v>
      </c>
      <c r="C14663" s="1" t="str">
        <f t="shared" si="2139"/>
        <v>21:0763</v>
      </c>
      <c r="D14663" s="1" t="str">
        <f t="shared" si="2143"/>
        <v>21:0219</v>
      </c>
      <c r="E14663" t="s">
        <v>56587</v>
      </c>
      <c r="F14663" t="s">
        <v>56588</v>
      </c>
      <c r="H14663">
        <v>62.359729899999998</v>
      </c>
      <c r="I14663">
        <v>-131.83318829999999</v>
      </c>
      <c r="J14663" s="1" t="str">
        <f t="shared" si="2144"/>
        <v>Fluid (stream)</v>
      </c>
      <c r="K14663" s="1" t="str">
        <f t="shared" si="2145"/>
        <v>Untreated Water</v>
      </c>
      <c r="O14663">
        <v>0.13</v>
      </c>
      <c r="P14663">
        <v>30</v>
      </c>
      <c r="Q14663">
        <v>6.9</v>
      </c>
    </row>
    <row r="14664" spans="1:17" hidden="1" x14ac:dyDescent="0.3">
      <c r="A14664" t="s">
        <v>56589</v>
      </c>
      <c r="B14664" t="s">
        <v>56590</v>
      </c>
      <c r="C14664" s="1" t="str">
        <f t="shared" si="2139"/>
        <v>21:0763</v>
      </c>
      <c r="D14664" s="1" t="str">
        <f t="shared" si="2143"/>
        <v>21:0219</v>
      </c>
      <c r="E14664" t="s">
        <v>56591</v>
      </c>
      <c r="F14664" t="s">
        <v>56592</v>
      </c>
      <c r="H14664">
        <v>62.300443399999999</v>
      </c>
      <c r="I14664">
        <v>-131.83684909999999</v>
      </c>
      <c r="J14664" s="1" t="str">
        <f t="shared" si="2144"/>
        <v>Fluid (stream)</v>
      </c>
      <c r="K14664" s="1" t="str">
        <f t="shared" si="2145"/>
        <v>Untreated Water</v>
      </c>
      <c r="O14664">
        <v>0.22</v>
      </c>
      <c r="P14664">
        <v>50</v>
      </c>
      <c r="Q14664">
        <v>7.4</v>
      </c>
    </row>
    <row r="14665" spans="1:17" hidden="1" x14ac:dyDescent="0.3">
      <c r="A14665" t="s">
        <v>56593</v>
      </c>
      <c r="B14665" t="s">
        <v>56594</v>
      </c>
      <c r="C14665" s="1" t="str">
        <f t="shared" si="2139"/>
        <v>21:0763</v>
      </c>
      <c r="D14665" s="1" t="str">
        <f t="shared" si="2143"/>
        <v>21:0219</v>
      </c>
      <c r="E14665" t="s">
        <v>56595</v>
      </c>
      <c r="F14665" t="s">
        <v>56596</v>
      </c>
      <c r="H14665">
        <v>62.299914899999997</v>
      </c>
      <c r="I14665">
        <v>-131.83413659999999</v>
      </c>
      <c r="J14665" s="1" t="str">
        <f t="shared" si="2144"/>
        <v>Fluid (stream)</v>
      </c>
      <c r="K14665" s="1" t="str">
        <f t="shared" si="2145"/>
        <v>Untreated Water</v>
      </c>
      <c r="O14665">
        <v>0.1</v>
      </c>
      <c r="P14665">
        <v>90</v>
      </c>
      <c r="Q14665">
        <v>7.1</v>
      </c>
    </row>
    <row r="14666" spans="1:17" hidden="1" x14ac:dyDescent="0.3">
      <c r="A14666" t="s">
        <v>56597</v>
      </c>
      <c r="B14666" t="s">
        <v>56598</v>
      </c>
      <c r="C14666" s="1" t="str">
        <f t="shared" si="2139"/>
        <v>21:0763</v>
      </c>
      <c r="D14666" s="1" t="str">
        <f t="shared" si="2143"/>
        <v>21:0219</v>
      </c>
      <c r="E14666" t="s">
        <v>56599</v>
      </c>
      <c r="F14666" t="s">
        <v>56600</v>
      </c>
      <c r="H14666">
        <v>62.5273684</v>
      </c>
      <c r="I14666">
        <v>-131.79204480000001</v>
      </c>
      <c r="J14666" s="1" t="str">
        <f t="shared" si="2144"/>
        <v>Fluid (stream)</v>
      </c>
      <c r="K14666" s="1" t="str">
        <f t="shared" si="2145"/>
        <v>Untreated Water</v>
      </c>
      <c r="O14666">
        <v>0.05</v>
      </c>
      <c r="P14666">
        <v>130</v>
      </c>
      <c r="Q14666">
        <v>6.6</v>
      </c>
    </row>
    <row r="14667" spans="1:17" hidden="1" x14ac:dyDescent="0.3">
      <c r="A14667" t="s">
        <v>56601</v>
      </c>
      <c r="B14667" t="s">
        <v>56602</v>
      </c>
      <c r="C14667" s="1" t="str">
        <f t="shared" si="2139"/>
        <v>21:0763</v>
      </c>
      <c r="D14667" s="1" t="str">
        <f t="shared" si="2143"/>
        <v>21:0219</v>
      </c>
      <c r="E14667" t="s">
        <v>56603</v>
      </c>
      <c r="F14667" t="s">
        <v>56604</v>
      </c>
      <c r="H14667">
        <v>62.858365200000001</v>
      </c>
      <c r="I14667">
        <v>-131.9958067</v>
      </c>
      <c r="J14667" s="1" t="str">
        <f t="shared" si="2144"/>
        <v>Fluid (stream)</v>
      </c>
      <c r="K14667" s="1" t="str">
        <f t="shared" si="2145"/>
        <v>Untreated Water</v>
      </c>
      <c r="O14667">
        <v>2.5000000000000001E-2</v>
      </c>
      <c r="P14667">
        <v>90</v>
      </c>
      <c r="Q14667">
        <v>7.3</v>
      </c>
    </row>
    <row r="14668" spans="1:17" hidden="1" x14ac:dyDescent="0.3">
      <c r="A14668" t="s">
        <v>56605</v>
      </c>
      <c r="B14668" t="s">
        <v>56606</v>
      </c>
      <c r="C14668" s="1" t="str">
        <f t="shared" si="2139"/>
        <v>21:0763</v>
      </c>
      <c r="D14668" s="1" t="str">
        <f t="shared" si="2143"/>
        <v>21:0219</v>
      </c>
      <c r="E14668" t="s">
        <v>56607</v>
      </c>
      <c r="F14668" t="s">
        <v>56608</v>
      </c>
      <c r="H14668">
        <v>62.228732000000001</v>
      </c>
      <c r="I14668">
        <v>-131.52925450000001</v>
      </c>
      <c r="J14668" s="1" t="str">
        <f t="shared" si="2144"/>
        <v>Fluid (stream)</v>
      </c>
      <c r="K14668" s="1" t="str">
        <f t="shared" si="2145"/>
        <v>Untreated Water</v>
      </c>
    </row>
    <row r="14669" spans="1:17" hidden="1" x14ac:dyDescent="0.3">
      <c r="A14669" t="s">
        <v>56609</v>
      </c>
      <c r="B14669" t="s">
        <v>56610</v>
      </c>
      <c r="C14669" s="1" t="str">
        <f t="shared" si="2139"/>
        <v>21:0763</v>
      </c>
      <c r="D14669" s="1" t="str">
        <f t="shared" si="2143"/>
        <v>21:0219</v>
      </c>
      <c r="E14669" t="s">
        <v>56611</v>
      </c>
      <c r="F14669" t="s">
        <v>56612</v>
      </c>
      <c r="H14669">
        <v>62.234296100000002</v>
      </c>
      <c r="I14669">
        <v>-131.51020030000001</v>
      </c>
      <c r="J14669" s="1" t="str">
        <f t="shared" si="2144"/>
        <v>Fluid (stream)</v>
      </c>
      <c r="K14669" s="1" t="str">
        <f t="shared" si="2145"/>
        <v>Untreated Water</v>
      </c>
      <c r="O14669">
        <v>1.21</v>
      </c>
      <c r="P14669">
        <v>200</v>
      </c>
      <c r="Q14669">
        <v>7.6</v>
      </c>
    </row>
    <row r="14670" spans="1:17" hidden="1" x14ac:dyDescent="0.3">
      <c r="A14670" t="s">
        <v>56613</v>
      </c>
      <c r="B14670" t="s">
        <v>56614</v>
      </c>
      <c r="C14670" s="1" t="str">
        <f t="shared" si="2139"/>
        <v>21:0763</v>
      </c>
      <c r="D14670" s="1" t="str">
        <f t="shared" si="2143"/>
        <v>21:0219</v>
      </c>
      <c r="E14670" t="s">
        <v>56615</v>
      </c>
      <c r="F14670" t="s">
        <v>56616</v>
      </c>
      <c r="H14670">
        <v>62.181846499999999</v>
      </c>
      <c r="I14670">
        <v>-131.58975169999999</v>
      </c>
      <c r="J14670" s="1" t="str">
        <f t="shared" si="2144"/>
        <v>Fluid (stream)</v>
      </c>
      <c r="K14670" s="1" t="str">
        <f t="shared" si="2145"/>
        <v>Untreated Water</v>
      </c>
      <c r="O14670">
        <v>2.67</v>
      </c>
      <c r="P14670">
        <v>170</v>
      </c>
      <c r="Q14670">
        <v>8.1</v>
      </c>
    </row>
    <row r="14671" spans="1:17" hidden="1" x14ac:dyDescent="0.3">
      <c r="A14671" t="s">
        <v>56617</v>
      </c>
      <c r="B14671" t="s">
        <v>56618</v>
      </c>
      <c r="C14671" s="1" t="str">
        <f t="shared" si="2139"/>
        <v>21:0763</v>
      </c>
      <c r="D14671" s="1" t="str">
        <f t="shared" si="2143"/>
        <v>21:0219</v>
      </c>
      <c r="E14671" t="s">
        <v>56619</v>
      </c>
      <c r="F14671" t="s">
        <v>56620</v>
      </c>
      <c r="H14671">
        <v>62.152735200000002</v>
      </c>
      <c r="I14671">
        <v>-131.58939359999999</v>
      </c>
      <c r="J14671" s="1" t="str">
        <f t="shared" si="2144"/>
        <v>Fluid (stream)</v>
      </c>
      <c r="K14671" s="1" t="str">
        <f t="shared" si="2145"/>
        <v>Untreated Water</v>
      </c>
      <c r="O14671">
        <v>0.89</v>
      </c>
      <c r="P14671">
        <v>110</v>
      </c>
      <c r="Q14671">
        <v>7.8</v>
      </c>
    </row>
    <row r="14672" spans="1:17" hidden="1" x14ac:dyDescent="0.3">
      <c r="A14672" t="s">
        <v>56621</v>
      </c>
      <c r="B14672" t="s">
        <v>56622</v>
      </c>
      <c r="C14672" s="1" t="str">
        <f t="shared" si="2139"/>
        <v>21:0763</v>
      </c>
      <c r="D14672" s="1" t="str">
        <f t="shared" si="2143"/>
        <v>21:0219</v>
      </c>
      <c r="E14672" t="s">
        <v>56623</v>
      </c>
      <c r="F14672" t="s">
        <v>56624</v>
      </c>
      <c r="H14672">
        <v>62.226472000000001</v>
      </c>
      <c r="I14672">
        <v>-130.0247784</v>
      </c>
      <c r="J14672" s="1" t="str">
        <f t="shared" si="2144"/>
        <v>Fluid (stream)</v>
      </c>
      <c r="K14672" s="1" t="str">
        <f t="shared" si="2145"/>
        <v>Untreated Water</v>
      </c>
      <c r="O14672">
        <v>1.29</v>
      </c>
      <c r="P14672">
        <v>100</v>
      </c>
      <c r="Q14672">
        <v>7.8</v>
      </c>
    </row>
    <row r="14673" spans="1:17" hidden="1" x14ac:dyDescent="0.3">
      <c r="A14673" t="s">
        <v>56625</v>
      </c>
      <c r="B14673" t="s">
        <v>56626</v>
      </c>
      <c r="C14673" s="1" t="str">
        <f t="shared" si="2139"/>
        <v>21:0763</v>
      </c>
      <c r="D14673" s="1" t="str">
        <f t="shared" si="2143"/>
        <v>21:0219</v>
      </c>
      <c r="E14673" t="s">
        <v>56627</v>
      </c>
      <c r="F14673" t="s">
        <v>56628</v>
      </c>
      <c r="H14673">
        <v>62.2658214</v>
      </c>
      <c r="I14673">
        <v>-130.05439200000001</v>
      </c>
      <c r="J14673" s="1" t="str">
        <f t="shared" si="2144"/>
        <v>Fluid (stream)</v>
      </c>
      <c r="K14673" s="1" t="str">
        <f t="shared" si="2145"/>
        <v>Untreated Water</v>
      </c>
      <c r="O14673">
        <v>1.75</v>
      </c>
      <c r="P14673">
        <v>70</v>
      </c>
      <c r="Q14673">
        <v>7.5</v>
      </c>
    </row>
    <row r="14674" spans="1:17" hidden="1" x14ac:dyDescent="0.3">
      <c r="A14674" t="s">
        <v>56629</v>
      </c>
      <c r="B14674" t="s">
        <v>56630</v>
      </c>
      <c r="C14674" s="1" t="str">
        <f t="shared" si="2139"/>
        <v>21:0763</v>
      </c>
      <c r="D14674" s="1" t="str">
        <f t="shared" si="2143"/>
        <v>21:0219</v>
      </c>
      <c r="E14674" t="s">
        <v>56631</v>
      </c>
      <c r="F14674" t="s">
        <v>56632</v>
      </c>
      <c r="H14674">
        <v>62.278287300000002</v>
      </c>
      <c r="I14674">
        <v>-130.05126319999999</v>
      </c>
      <c r="J14674" s="1" t="str">
        <f t="shared" si="2144"/>
        <v>Fluid (stream)</v>
      </c>
      <c r="K14674" s="1" t="str">
        <f t="shared" si="2145"/>
        <v>Untreated Water</v>
      </c>
      <c r="O14674">
        <v>0.17</v>
      </c>
      <c r="P14674">
        <v>60</v>
      </c>
      <c r="Q14674">
        <v>7.8</v>
      </c>
    </row>
    <row r="14675" spans="1:17" hidden="1" x14ac:dyDescent="0.3">
      <c r="A14675" t="s">
        <v>56633</v>
      </c>
      <c r="B14675" t="s">
        <v>56634</v>
      </c>
      <c r="C14675" s="1" t="str">
        <f t="shared" si="2139"/>
        <v>21:0763</v>
      </c>
      <c r="D14675" s="1" t="str">
        <f t="shared" si="2143"/>
        <v>21:0219</v>
      </c>
      <c r="E14675" t="s">
        <v>56631</v>
      </c>
      <c r="F14675" t="s">
        <v>56635</v>
      </c>
      <c r="H14675">
        <v>62.278287300000002</v>
      </c>
      <c r="I14675">
        <v>-130.05126319999999</v>
      </c>
      <c r="J14675" s="1" t="str">
        <f t="shared" si="2144"/>
        <v>Fluid (stream)</v>
      </c>
      <c r="K14675" s="1" t="str">
        <f t="shared" si="2145"/>
        <v>Untreated Water</v>
      </c>
      <c r="O14675">
        <v>0.2</v>
      </c>
      <c r="P14675">
        <v>60</v>
      </c>
      <c r="Q14675">
        <v>7.4</v>
      </c>
    </row>
    <row r="14676" spans="1:17" hidden="1" x14ac:dyDescent="0.3">
      <c r="A14676" t="s">
        <v>56636</v>
      </c>
      <c r="B14676" t="s">
        <v>56637</v>
      </c>
      <c r="C14676" s="1" t="str">
        <f t="shared" si="2139"/>
        <v>21:0763</v>
      </c>
      <c r="D14676" s="1" t="str">
        <f>HYPERLINK("http://geochem.nrcan.gc.ca/cdogs/content/svy/svy_e.htm", "")</f>
        <v/>
      </c>
      <c r="G14676" s="1" t="str">
        <f>HYPERLINK("http://geochem.nrcan.gc.ca/cdogs/content/cr_/cr_00088_e.htm", "88")</f>
        <v>88</v>
      </c>
      <c r="J14676" t="s">
        <v>11453</v>
      </c>
      <c r="K14676" t="s">
        <v>11454</v>
      </c>
      <c r="O14676">
        <v>0.1</v>
      </c>
      <c r="P14676">
        <v>110</v>
      </c>
      <c r="Q14676">
        <v>7.3</v>
      </c>
    </row>
    <row r="14677" spans="1:17" hidden="1" x14ac:dyDescent="0.3">
      <c r="A14677" t="s">
        <v>56638</v>
      </c>
      <c r="B14677" t="s">
        <v>56639</v>
      </c>
      <c r="C14677" s="1" t="str">
        <f t="shared" si="2139"/>
        <v>21:0763</v>
      </c>
      <c r="D14677" s="1" t="str">
        <f t="shared" ref="D14677:D14707" si="2146">HYPERLINK("http://geochem.nrcan.gc.ca/cdogs/content/svy/svy210219_e.htm", "21:0219")</f>
        <v>21:0219</v>
      </c>
      <c r="E14677" t="s">
        <v>56640</v>
      </c>
      <c r="F14677" t="s">
        <v>56641</v>
      </c>
      <c r="H14677">
        <v>62.306818999999997</v>
      </c>
      <c r="I14677">
        <v>-130.06506690000001</v>
      </c>
      <c r="J14677" s="1" t="str">
        <f t="shared" ref="J14677:J14707" si="2147">HYPERLINK("http://geochem.nrcan.gc.ca/cdogs/content/kwd/kwd020018_e.htm", "Fluid (stream)")</f>
        <v>Fluid (stream)</v>
      </c>
      <c r="K14677" s="1" t="str">
        <f t="shared" ref="K14677:K14707" si="2148">HYPERLINK("http://geochem.nrcan.gc.ca/cdogs/content/kwd/kwd080007_e.htm", "Untreated Water")</f>
        <v>Untreated Water</v>
      </c>
      <c r="O14677">
        <v>2.5000000000000001E-2</v>
      </c>
      <c r="P14677">
        <v>80</v>
      </c>
      <c r="Q14677">
        <v>7.3</v>
      </c>
    </row>
    <row r="14678" spans="1:17" hidden="1" x14ac:dyDescent="0.3">
      <c r="A14678" t="s">
        <v>56642</v>
      </c>
      <c r="B14678" t="s">
        <v>56643</v>
      </c>
      <c r="C14678" s="1" t="str">
        <f t="shared" si="2139"/>
        <v>21:0763</v>
      </c>
      <c r="D14678" s="1" t="str">
        <f t="shared" si="2146"/>
        <v>21:0219</v>
      </c>
      <c r="E14678" t="s">
        <v>56644</v>
      </c>
      <c r="F14678" t="s">
        <v>56645</v>
      </c>
      <c r="H14678">
        <v>62.329428200000002</v>
      </c>
      <c r="I14678">
        <v>-130.0176496</v>
      </c>
      <c r="J14678" s="1" t="str">
        <f t="shared" si="2147"/>
        <v>Fluid (stream)</v>
      </c>
      <c r="K14678" s="1" t="str">
        <f t="shared" si="2148"/>
        <v>Untreated Water</v>
      </c>
      <c r="O14678">
        <v>0.38</v>
      </c>
      <c r="P14678">
        <v>70</v>
      </c>
      <c r="Q14678">
        <v>7.5</v>
      </c>
    </row>
    <row r="14679" spans="1:17" hidden="1" x14ac:dyDescent="0.3">
      <c r="A14679" t="s">
        <v>56646</v>
      </c>
      <c r="B14679" t="s">
        <v>56647</v>
      </c>
      <c r="C14679" s="1" t="str">
        <f t="shared" si="2139"/>
        <v>21:0763</v>
      </c>
      <c r="D14679" s="1" t="str">
        <f t="shared" si="2146"/>
        <v>21:0219</v>
      </c>
      <c r="E14679" t="s">
        <v>56648</v>
      </c>
      <c r="F14679" t="s">
        <v>56649</v>
      </c>
      <c r="H14679">
        <v>62.344790500000002</v>
      </c>
      <c r="I14679">
        <v>-130.07925520000001</v>
      </c>
      <c r="J14679" s="1" t="str">
        <f t="shared" si="2147"/>
        <v>Fluid (stream)</v>
      </c>
      <c r="K14679" s="1" t="str">
        <f t="shared" si="2148"/>
        <v>Untreated Water</v>
      </c>
      <c r="O14679">
        <v>2.5000000000000001E-2</v>
      </c>
      <c r="P14679">
        <v>100</v>
      </c>
      <c r="Q14679">
        <v>6.9</v>
      </c>
    </row>
    <row r="14680" spans="1:17" hidden="1" x14ac:dyDescent="0.3">
      <c r="A14680" t="s">
        <v>56650</v>
      </c>
      <c r="B14680" t="s">
        <v>56651</v>
      </c>
      <c r="C14680" s="1" t="str">
        <f t="shared" si="2139"/>
        <v>21:0763</v>
      </c>
      <c r="D14680" s="1" t="str">
        <f t="shared" si="2146"/>
        <v>21:0219</v>
      </c>
      <c r="E14680" t="s">
        <v>56652</v>
      </c>
      <c r="F14680" t="s">
        <v>56653</v>
      </c>
      <c r="H14680">
        <v>62.371365500000003</v>
      </c>
      <c r="I14680">
        <v>-130.05788480000001</v>
      </c>
      <c r="J14680" s="1" t="str">
        <f t="shared" si="2147"/>
        <v>Fluid (stream)</v>
      </c>
      <c r="K14680" s="1" t="str">
        <f t="shared" si="2148"/>
        <v>Untreated Water</v>
      </c>
      <c r="O14680">
        <v>2.5000000000000001E-2</v>
      </c>
      <c r="P14680">
        <v>300</v>
      </c>
      <c r="Q14680">
        <v>6.6</v>
      </c>
    </row>
    <row r="14681" spans="1:17" hidden="1" x14ac:dyDescent="0.3">
      <c r="A14681" t="s">
        <v>56654</v>
      </c>
      <c r="B14681" t="s">
        <v>56655</v>
      </c>
      <c r="C14681" s="1" t="str">
        <f t="shared" si="2139"/>
        <v>21:0763</v>
      </c>
      <c r="D14681" s="1" t="str">
        <f t="shared" si="2146"/>
        <v>21:0219</v>
      </c>
      <c r="E14681" t="s">
        <v>56656</v>
      </c>
      <c r="F14681" t="s">
        <v>56657</v>
      </c>
      <c r="H14681">
        <v>62.387484700000002</v>
      </c>
      <c r="I14681">
        <v>-130.05245790000001</v>
      </c>
      <c r="J14681" s="1" t="str">
        <f t="shared" si="2147"/>
        <v>Fluid (stream)</v>
      </c>
      <c r="K14681" s="1" t="str">
        <f t="shared" si="2148"/>
        <v>Untreated Water</v>
      </c>
      <c r="O14681">
        <v>4.0599999999999996</v>
      </c>
      <c r="P14681">
        <v>250</v>
      </c>
      <c r="Q14681">
        <v>7.7</v>
      </c>
    </row>
    <row r="14682" spans="1:17" hidden="1" x14ac:dyDescent="0.3">
      <c r="A14682" t="s">
        <v>56658</v>
      </c>
      <c r="B14682" t="s">
        <v>56659</v>
      </c>
      <c r="C14682" s="1" t="str">
        <f t="shared" ref="C14682:C14745" si="2149">HYPERLINK("http://geochem.nrcan.gc.ca/cdogs/content/bdl/bdl210763_e.htm", "21:0763")</f>
        <v>21:0763</v>
      </c>
      <c r="D14682" s="1" t="str">
        <f t="shared" si="2146"/>
        <v>21:0219</v>
      </c>
      <c r="E14682" t="s">
        <v>56660</v>
      </c>
      <c r="F14682" t="s">
        <v>56661</v>
      </c>
      <c r="H14682">
        <v>62.411776600000003</v>
      </c>
      <c r="I14682">
        <v>-130.1023769</v>
      </c>
      <c r="J14682" s="1" t="str">
        <f t="shared" si="2147"/>
        <v>Fluid (stream)</v>
      </c>
      <c r="K14682" s="1" t="str">
        <f t="shared" si="2148"/>
        <v>Untreated Water</v>
      </c>
      <c r="O14682">
        <v>0.32</v>
      </c>
      <c r="P14682">
        <v>170</v>
      </c>
      <c r="Q14682">
        <v>7.5</v>
      </c>
    </row>
    <row r="14683" spans="1:17" hidden="1" x14ac:dyDescent="0.3">
      <c r="A14683" t="s">
        <v>56662</v>
      </c>
      <c r="B14683" t="s">
        <v>56663</v>
      </c>
      <c r="C14683" s="1" t="str">
        <f t="shared" si="2149"/>
        <v>21:0763</v>
      </c>
      <c r="D14683" s="1" t="str">
        <f t="shared" si="2146"/>
        <v>21:0219</v>
      </c>
      <c r="E14683" t="s">
        <v>56664</v>
      </c>
      <c r="F14683" t="s">
        <v>56665</v>
      </c>
      <c r="H14683">
        <v>62.439106299999999</v>
      </c>
      <c r="I14683">
        <v>-130.03150930000001</v>
      </c>
      <c r="J14683" s="1" t="str">
        <f t="shared" si="2147"/>
        <v>Fluid (stream)</v>
      </c>
      <c r="K14683" s="1" t="str">
        <f t="shared" si="2148"/>
        <v>Untreated Water</v>
      </c>
      <c r="O14683">
        <v>0.56000000000000005</v>
      </c>
      <c r="P14683">
        <v>150</v>
      </c>
      <c r="Q14683">
        <v>7.6</v>
      </c>
    </row>
    <row r="14684" spans="1:17" hidden="1" x14ac:dyDescent="0.3">
      <c r="A14684" t="s">
        <v>56666</v>
      </c>
      <c r="B14684" t="s">
        <v>56667</v>
      </c>
      <c r="C14684" s="1" t="str">
        <f t="shared" si="2149"/>
        <v>21:0763</v>
      </c>
      <c r="D14684" s="1" t="str">
        <f t="shared" si="2146"/>
        <v>21:0219</v>
      </c>
      <c r="E14684" t="s">
        <v>56668</v>
      </c>
      <c r="F14684" t="s">
        <v>56669</v>
      </c>
      <c r="H14684">
        <v>62.449328000000001</v>
      </c>
      <c r="I14684">
        <v>-130.1214343</v>
      </c>
      <c r="J14684" s="1" t="str">
        <f t="shared" si="2147"/>
        <v>Fluid (stream)</v>
      </c>
      <c r="K14684" s="1" t="str">
        <f t="shared" si="2148"/>
        <v>Untreated Water</v>
      </c>
      <c r="O14684">
        <v>7.0000000000000007E-2</v>
      </c>
      <c r="P14684">
        <v>160</v>
      </c>
      <c r="Q14684">
        <v>7.3</v>
      </c>
    </row>
    <row r="14685" spans="1:17" hidden="1" x14ac:dyDescent="0.3">
      <c r="A14685" t="s">
        <v>56670</v>
      </c>
      <c r="B14685" t="s">
        <v>56671</v>
      </c>
      <c r="C14685" s="1" t="str">
        <f t="shared" si="2149"/>
        <v>21:0763</v>
      </c>
      <c r="D14685" s="1" t="str">
        <f t="shared" si="2146"/>
        <v>21:0219</v>
      </c>
      <c r="E14685" t="s">
        <v>56672</v>
      </c>
      <c r="F14685" t="s">
        <v>56673</v>
      </c>
      <c r="H14685">
        <v>62.4479428</v>
      </c>
      <c r="I14685">
        <v>-130.12177</v>
      </c>
      <c r="J14685" s="1" t="str">
        <f t="shared" si="2147"/>
        <v>Fluid (stream)</v>
      </c>
      <c r="K14685" s="1" t="str">
        <f t="shared" si="2148"/>
        <v>Untreated Water</v>
      </c>
      <c r="O14685">
        <v>0.09</v>
      </c>
      <c r="P14685">
        <v>150</v>
      </c>
      <c r="Q14685">
        <v>7.2</v>
      </c>
    </row>
    <row r="14686" spans="1:17" hidden="1" x14ac:dyDescent="0.3">
      <c r="A14686" t="s">
        <v>56674</v>
      </c>
      <c r="B14686" t="s">
        <v>56675</v>
      </c>
      <c r="C14686" s="1" t="str">
        <f t="shared" si="2149"/>
        <v>21:0763</v>
      </c>
      <c r="D14686" s="1" t="str">
        <f t="shared" si="2146"/>
        <v>21:0219</v>
      </c>
      <c r="E14686" t="s">
        <v>56676</v>
      </c>
      <c r="F14686" t="s">
        <v>56677</v>
      </c>
      <c r="H14686">
        <v>62.418215199999999</v>
      </c>
      <c r="I14686">
        <v>-130.15854400000001</v>
      </c>
      <c r="J14686" s="1" t="str">
        <f t="shared" si="2147"/>
        <v>Fluid (stream)</v>
      </c>
      <c r="K14686" s="1" t="str">
        <f t="shared" si="2148"/>
        <v>Untreated Water</v>
      </c>
      <c r="O14686">
        <v>0.96</v>
      </c>
      <c r="P14686">
        <v>100</v>
      </c>
      <c r="Q14686">
        <v>7.5</v>
      </c>
    </row>
    <row r="14687" spans="1:17" hidden="1" x14ac:dyDescent="0.3">
      <c r="A14687" t="s">
        <v>56678</v>
      </c>
      <c r="B14687" t="s">
        <v>56679</v>
      </c>
      <c r="C14687" s="1" t="str">
        <f t="shared" si="2149"/>
        <v>21:0763</v>
      </c>
      <c r="D14687" s="1" t="str">
        <f t="shared" si="2146"/>
        <v>21:0219</v>
      </c>
      <c r="E14687" t="s">
        <v>56680</v>
      </c>
      <c r="F14687" t="s">
        <v>56681</v>
      </c>
      <c r="H14687">
        <v>62.412709700000001</v>
      </c>
      <c r="I14687">
        <v>-130.1599185</v>
      </c>
      <c r="J14687" s="1" t="str">
        <f t="shared" si="2147"/>
        <v>Fluid (stream)</v>
      </c>
      <c r="K14687" s="1" t="str">
        <f t="shared" si="2148"/>
        <v>Untreated Water</v>
      </c>
      <c r="O14687">
        <v>3.21</v>
      </c>
      <c r="P14687">
        <v>200</v>
      </c>
      <c r="Q14687">
        <v>7.4</v>
      </c>
    </row>
    <row r="14688" spans="1:17" hidden="1" x14ac:dyDescent="0.3">
      <c r="A14688" t="s">
        <v>56682</v>
      </c>
      <c r="B14688" t="s">
        <v>56683</v>
      </c>
      <c r="C14688" s="1" t="str">
        <f t="shared" si="2149"/>
        <v>21:0763</v>
      </c>
      <c r="D14688" s="1" t="str">
        <f t="shared" si="2146"/>
        <v>21:0219</v>
      </c>
      <c r="E14688" t="s">
        <v>56684</v>
      </c>
      <c r="F14688" t="s">
        <v>56685</v>
      </c>
      <c r="H14688">
        <v>62.405565600000003</v>
      </c>
      <c r="I14688">
        <v>-130.2062219</v>
      </c>
      <c r="J14688" s="1" t="str">
        <f t="shared" si="2147"/>
        <v>Fluid (stream)</v>
      </c>
      <c r="K14688" s="1" t="str">
        <f t="shared" si="2148"/>
        <v>Untreated Water</v>
      </c>
      <c r="O14688">
        <v>1.94</v>
      </c>
      <c r="P14688">
        <v>180</v>
      </c>
      <c r="Q14688">
        <v>7.6</v>
      </c>
    </row>
    <row r="14689" spans="1:17" hidden="1" x14ac:dyDescent="0.3">
      <c r="A14689" t="s">
        <v>56686</v>
      </c>
      <c r="B14689" t="s">
        <v>56687</v>
      </c>
      <c r="C14689" s="1" t="str">
        <f t="shared" si="2149"/>
        <v>21:0763</v>
      </c>
      <c r="D14689" s="1" t="str">
        <f t="shared" si="2146"/>
        <v>21:0219</v>
      </c>
      <c r="E14689" t="s">
        <v>56688</v>
      </c>
      <c r="F14689" t="s">
        <v>56689</v>
      </c>
      <c r="H14689">
        <v>62.416462199999998</v>
      </c>
      <c r="I14689">
        <v>-130.1897213</v>
      </c>
      <c r="J14689" s="1" t="str">
        <f t="shared" si="2147"/>
        <v>Fluid (stream)</v>
      </c>
      <c r="K14689" s="1" t="str">
        <f t="shared" si="2148"/>
        <v>Untreated Water</v>
      </c>
      <c r="O14689">
        <v>3.25</v>
      </c>
      <c r="P14689">
        <v>250</v>
      </c>
      <c r="Q14689">
        <v>7.7</v>
      </c>
    </row>
    <row r="14690" spans="1:17" hidden="1" x14ac:dyDescent="0.3">
      <c r="A14690" t="s">
        <v>56690</v>
      </c>
      <c r="B14690" t="s">
        <v>56691</v>
      </c>
      <c r="C14690" s="1" t="str">
        <f t="shared" si="2149"/>
        <v>21:0763</v>
      </c>
      <c r="D14690" s="1" t="str">
        <f t="shared" si="2146"/>
        <v>21:0219</v>
      </c>
      <c r="E14690" t="s">
        <v>56692</v>
      </c>
      <c r="F14690" t="s">
        <v>56693</v>
      </c>
      <c r="H14690">
        <v>62.384614999999997</v>
      </c>
      <c r="I14690">
        <v>-130.22444759999999</v>
      </c>
      <c r="J14690" s="1" t="str">
        <f t="shared" si="2147"/>
        <v>Fluid (stream)</v>
      </c>
      <c r="K14690" s="1" t="str">
        <f t="shared" si="2148"/>
        <v>Untreated Water</v>
      </c>
      <c r="O14690">
        <v>0.38</v>
      </c>
      <c r="P14690">
        <v>260</v>
      </c>
      <c r="Q14690">
        <v>6.7</v>
      </c>
    </row>
    <row r="14691" spans="1:17" hidden="1" x14ac:dyDescent="0.3">
      <c r="A14691" t="s">
        <v>56694</v>
      </c>
      <c r="B14691" t="s">
        <v>56695</v>
      </c>
      <c r="C14691" s="1" t="str">
        <f t="shared" si="2149"/>
        <v>21:0763</v>
      </c>
      <c r="D14691" s="1" t="str">
        <f t="shared" si="2146"/>
        <v>21:0219</v>
      </c>
      <c r="E14691" t="s">
        <v>56696</v>
      </c>
      <c r="F14691" t="s">
        <v>56697</v>
      </c>
      <c r="H14691">
        <v>62.391476900000001</v>
      </c>
      <c r="I14691">
        <v>-130.1686918</v>
      </c>
      <c r="J14691" s="1" t="str">
        <f t="shared" si="2147"/>
        <v>Fluid (stream)</v>
      </c>
      <c r="K14691" s="1" t="str">
        <f t="shared" si="2148"/>
        <v>Untreated Water</v>
      </c>
      <c r="O14691">
        <v>1.88</v>
      </c>
      <c r="P14691">
        <v>200</v>
      </c>
      <c r="Q14691">
        <v>7.3</v>
      </c>
    </row>
    <row r="14692" spans="1:17" hidden="1" x14ac:dyDescent="0.3">
      <c r="A14692" t="s">
        <v>56698</v>
      </c>
      <c r="B14692" t="s">
        <v>56699</v>
      </c>
      <c r="C14692" s="1" t="str">
        <f t="shared" si="2149"/>
        <v>21:0763</v>
      </c>
      <c r="D14692" s="1" t="str">
        <f t="shared" si="2146"/>
        <v>21:0219</v>
      </c>
      <c r="E14692" t="s">
        <v>56700</v>
      </c>
      <c r="F14692" t="s">
        <v>56701</v>
      </c>
      <c r="H14692">
        <v>62.373891100000002</v>
      </c>
      <c r="I14692">
        <v>-130.1194663</v>
      </c>
      <c r="J14692" s="1" t="str">
        <f t="shared" si="2147"/>
        <v>Fluid (stream)</v>
      </c>
      <c r="K14692" s="1" t="str">
        <f t="shared" si="2148"/>
        <v>Untreated Water</v>
      </c>
      <c r="O14692">
        <v>0.63</v>
      </c>
      <c r="P14692">
        <v>190</v>
      </c>
      <c r="Q14692">
        <v>7.6</v>
      </c>
    </row>
    <row r="14693" spans="1:17" hidden="1" x14ac:dyDescent="0.3">
      <c r="A14693" t="s">
        <v>56702</v>
      </c>
      <c r="B14693" t="s">
        <v>56703</v>
      </c>
      <c r="C14693" s="1" t="str">
        <f t="shared" si="2149"/>
        <v>21:0763</v>
      </c>
      <c r="D14693" s="1" t="str">
        <f t="shared" si="2146"/>
        <v>21:0219</v>
      </c>
      <c r="E14693" t="s">
        <v>56700</v>
      </c>
      <c r="F14693" t="s">
        <v>56704</v>
      </c>
      <c r="H14693">
        <v>62.373891100000002</v>
      </c>
      <c r="I14693">
        <v>-130.1194663</v>
      </c>
      <c r="J14693" s="1" t="str">
        <f t="shared" si="2147"/>
        <v>Fluid (stream)</v>
      </c>
      <c r="K14693" s="1" t="str">
        <f t="shared" si="2148"/>
        <v>Untreated Water</v>
      </c>
      <c r="O14693">
        <v>2.5000000000000001E-2</v>
      </c>
      <c r="P14693">
        <v>180</v>
      </c>
      <c r="Q14693">
        <v>6.7</v>
      </c>
    </row>
    <row r="14694" spans="1:17" hidden="1" x14ac:dyDescent="0.3">
      <c r="A14694" t="s">
        <v>56705</v>
      </c>
      <c r="B14694" t="s">
        <v>56706</v>
      </c>
      <c r="C14694" s="1" t="str">
        <f t="shared" si="2149"/>
        <v>21:0763</v>
      </c>
      <c r="D14694" s="1" t="str">
        <f t="shared" si="2146"/>
        <v>21:0219</v>
      </c>
      <c r="E14694" t="s">
        <v>56707</v>
      </c>
      <c r="F14694" t="s">
        <v>56708</v>
      </c>
      <c r="H14694">
        <v>62.366323199999997</v>
      </c>
      <c r="I14694">
        <v>-130.2137295</v>
      </c>
      <c r="J14694" s="1" t="str">
        <f t="shared" si="2147"/>
        <v>Fluid (stream)</v>
      </c>
      <c r="K14694" s="1" t="str">
        <f t="shared" si="2148"/>
        <v>Untreated Water</v>
      </c>
      <c r="O14694">
        <v>2</v>
      </c>
      <c r="P14694">
        <v>160</v>
      </c>
      <c r="Q14694">
        <v>7.7</v>
      </c>
    </row>
    <row r="14695" spans="1:17" hidden="1" x14ac:dyDescent="0.3">
      <c r="A14695" t="s">
        <v>56709</v>
      </c>
      <c r="B14695" t="s">
        <v>56710</v>
      </c>
      <c r="C14695" s="1" t="str">
        <f t="shared" si="2149"/>
        <v>21:0763</v>
      </c>
      <c r="D14695" s="1" t="str">
        <f t="shared" si="2146"/>
        <v>21:0219</v>
      </c>
      <c r="E14695" t="s">
        <v>56711</v>
      </c>
      <c r="F14695" t="s">
        <v>56712</v>
      </c>
      <c r="H14695">
        <v>62.354474500000002</v>
      </c>
      <c r="I14695">
        <v>-130.30389629999999</v>
      </c>
      <c r="J14695" s="1" t="str">
        <f t="shared" si="2147"/>
        <v>Fluid (stream)</v>
      </c>
      <c r="K14695" s="1" t="str">
        <f t="shared" si="2148"/>
        <v>Untreated Water</v>
      </c>
      <c r="O14695">
        <v>0.1</v>
      </c>
      <c r="P14695">
        <v>170</v>
      </c>
      <c r="Q14695">
        <v>7.5</v>
      </c>
    </row>
    <row r="14696" spans="1:17" hidden="1" x14ac:dyDescent="0.3">
      <c r="A14696" t="s">
        <v>56713</v>
      </c>
      <c r="B14696" t="s">
        <v>56714</v>
      </c>
      <c r="C14696" s="1" t="str">
        <f t="shared" si="2149"/>
        <v>21:0763</v>
      </c>
      <c r="D14696" s="1" t="str">
        <f t="shared" si="2146"/>
        <v>21:0219</v>
      </c>
      <c r="E14696" t="s">
        <v>56715</v>
      </c>
      <c r="F14696" t="s">
        <v>56716</v>
      </c>
      <c r="H14696">
        <v>62.335396899999999</v>
      </c>
      <c r="I14696">
        <v>-130.3229556</v>
      </c>
      <c r="J14696" s="1" t="str">
        <f t="shared" si="2147"/>
        <v>Fluid (stream)</v>
      </c>
      <c r="K14696" s="1" t="str">
        <f t="shared" si="2148"/>
        <v>Untreated Water</v>
      </c>
    </row>
    <row r="14697" spans="1:17" hidden="1" x14ac:dyDescent="0.3">
      <c r="A14697" t="s">
        <v>56717</v>
      </c>
      <c r="B14697" t="s">
        <v>56718</v>
      </c>
      <c r="C14697" s="1" t="str">
        <f t="shared" si="2149"/>
        <v>21:0763</v>
      </c>
      <c r="D14697" s="1" t="str">
        <f t="shared" si="2146"/>
        <v>21:0219</v>
      </c>
      <c r="E14697" t="s">
        <v>56719</v>
      </c>
      <c r="F14697" t="s">
        <v>56720</v>
      </c>
      <c r="H14697">
        <v>62.308240300000001</v>
      </c>
      <c r="I14697">
        <v>-130.33320119999999</v>
      </c>
      <c r="J14697" s="1" t="str">
        <f t="shared" si="2147"/>
        <v>Fluid (stream)</v>
      </c>
      <c r="K14697" s="1" t="str">
        <f t="shared" si="2148"/>
        <v>Untreated Water</v>
      </c>
      <c r="O14697">
        <v>0.19</v>
      </c>
      <c r="P14697">
        <v>60</v>
      </c>
      <c r="Q14697">
        <v>7.4</v>
      </c>
    </row>
    <row r="14698" spans="1:17" hidden="1" x14ac:dyDescent="0.3">
      <c r="A14698" t="s">
        <v>56721</v>
      </c>
      <c r="B14698" t="s">
        <v>56722</v>
      </c>
      <c r="C14698" s="1" t="str">
        <f t="shared" si="2149"/>
        <v>21:0763</v>
      </c>
      <c r="D14698" s="1" t="str">
        <f t="shared" si="2146"/>
        <v>21:0219</v>
      </c>
      <c r="E14698" t="s">
        <v>56723</v>
      </c>
      <c r="F14698" t="s">
        <v>56724</v>
      </c>
      <c r="H14698">
        <v>62.336913199999998</v>
      </c>
      <c r="I14698">
        <v>-130.24121460000001</v>
      </c>
      <c r="J14698" s="1" t="str">
        <f t="shared" si="2147"/>
        <v>Fluid (stream)</v>
      </c>
      <c r="K14698" s="1" t="str">
        <f t="shared" si="2148"/>
        <v>Untreated Water</v>
      </c>
      <c r="O14698">
        <v>0.08</v>
      </c>
      <c r="P14698">
        <v>230</v>
      </c>
      <c r="Q14698">
        <v>7.1</v>
      </c>
    </row>
    <row r="14699" spans="1:17" hidden="1" x14ac:dyDescent="0.3">
      <c r="A14699" t="s">
        <v>56725</v>
      </c>
      <c r="B14699" t="s">
        <v>56726</v>
      </c>
      <c r="C14699" s="1" t="str">
        <f t="shared" si="2149"/>
        <v>21:0763</v>
      </c>
      <c r="D14699" s="1" t="str">
        <f t="shared" si="2146"/>
        <v>21:0219</v>
      </c>
      <c r="E14699" t="s">
        <v>56727</v>
      </c>
      <c r="F14699" t="s">
        <v>56728</v>
      </c>
      <c r="H14699">
        <v>62.330168399999998</v>
      </c>
      <c r="I14699">
        <v>-130.2525377</v>
      </c>
      <c r="J14699" s="1" t="str">
        <f t="shared" si="2147"/>
        <v>Fluid (stream)</v>
      </c>
      <c r="K14699" s="1" t="str">
        <f t="shared" si="2148"/>
        <v>Untreated Water</v>
      </c>
      <c r="O14699">
        <v>7.0000000000000007E-2</v>
      </c>
      <c r="P14699">
        <v>220</v>
      </c>
      <c r="Q14699">
        <v>7.1</v>
      </c>
    </row>
    <row r="14700" spans="1:17" hidden="1" x14ac:dyDescent="0.3">
      <c r="A14700" t="s">
        <v>56729</v>
      </c>
      <c r="B14700" t="s">
        <v>56730</v>
      </c>
      <c r="C14700" s="1" t="str">
        <f t="shared" si="2149"/>
        <v>21:0763</v>
      </c>
      <c r="D14700" s="1" t="str">
        <f t="shared" si="2146"/>
        <v>21:0219</v>
      </c>
      <c r="E14700" t="s">
        <v>56731</v>
      </c>
      <c r="F14700" t="s">
        <v>56732</v>
      </c>
      <c r="H14700">
        <v>62.3282813</v>
      </c>
      <c r="I14700">
        <v>-130.16492400000001</v>
      </c>
      <c r="J14700" s="1" t="str">
        <f t="shared" si="2147"/>
        <v>Fluid (stream)</v>
      </c>
      <c r="K14700" s="1" t="str">
        <f t="shared" si="2148"/>
        <v>Untreated Water</v>
      </c>
      <c r="O14700">
        <v>0.57999999999999996</v>
      </c>
      <c r="P14700">
        <v>230</v>
      </c>
      <c r="Q14700">
        <v>7.6</v>
      </c>
    </row>
    <row r="14701" spans="1:17" hidden="1" x14ac:dyDescent="0.3">
      <c r="A14701" t="s">
        <v>56733</v>
      </c>
      <c r="B14701" t="s">
        <v>56734</v>
      </c>
      <c r="C14701" s="1" t="str">
        <f t="shared" si="2149"/>
        <v>21:0763</v>
      </c>
      <c r="D14701" s="1" t="str">
        <f t="shared" si="2146"/>
        <v>21:0219</v>
      </c>
      <c r="E14701" t="s">
        <v>56735</v>
      </c>
      <c r="F14701" t="s">
        <v>56736</v>
      </c>
      <c r="H14701">
        <v>62.328732000000002</v>
      </c>
      <c r="I14701">
        <v>-130.16791409999999</v>
      </c>
      <c r="J14701" s="1" t="str">
        <f t="shared" si="2147"/>
        <v>Fluid (stream)</v>
      </c>
      <c r="K14701" s="1" t="str">
        <f t="shared" si="2148"/>
        <v>Untreated Water</v>
      </c>
      <c r="O14701">
        <v>1.32</v>
      </c>
      <c r="P14701">
        <v>170</v>
      </c>
      <c r="Q14701">
        <v>7.8</v>
      </c>
    </row>
    <row r="14702" spans="1:17" hidden="1" x14ac:dyDescent="0.3">
      <c r="A14702" t="s">
        <v>56737</v>
      </c>
      <c r="B14702" t="s">
        <v>56738</v>
      </c>
      <c r="C14702" s="1" t="str">
        <f t="shared" si="2149"/>
        <v>21:0763</v>
      </c>
      <c r="D14702" s="1" t="str">
        <f t="shared" si="2146"/>
        <v>21:0219</v>
      </c>
      <c r="E14702" t="s">
        <v>56739</v>
      </c>
      <c r="F14702" t="s">
        <v>56740</v>
      </c>
      <c r="H14702">
        <v>62.296113300000002</v>
      </c>
      <c r="I14702">
        <v>-130.15340230000001</v>
      </c>
      <c r="J14702" s="1" t="str">
        <f t="shared" si="2147"/>
        <v>Fluid (stream)</v>
      </c>
      <c r="K14702" s="1" t="str">
        <f t="shared" si="2148"/>
        <v>Untreated Water</v>
      </c>
      <c r="O14702">
        <v>1.17</v>
      </c>
      <c r="P14702">
        <v>150</v>
      </c>
      <c r="Q14702">
        <v>7.4</v>
      </c>
    </row>
    <row r="14703" spans="1:17" hidden="1" x14ac:dyDescent="0.3">
      <c r="A14703" t="s">
        <v>56741</v>
      </c>
      <c r="B14703" t="s">
        <v>56742</v>
      </c>
      <c r="C14703" s="1" t="str">
        <f t="shared" si="2149"/>
        <v>21:0763</v>
      </c>
      <c r="D14703" s="1" t="str">
        <f t="shared" si="2146"/>
        <v>21:0219</v>
      </c>
      <c r="E14703" t="s">
        <v>56743</v>
      </c>
      <c r="F14703" t="s">
        <v>56744</v>
      </c>
      <c r="H14703">
        <v>62.255564999999997</v>
      </c>
      <c r="I14703">
        <v>-130.164984</v>
      </c>
      <c r="J14703" s="1" t="str">
        <f t="shared" si="2147"/>
        <v>Fluid (stream)</v>
      </c>
      <c r="K14703" s="1" t="str">
        <f t="shared" si="2148"/>
        <v>Untreated Water</v>
      </c>
    </row>
    <row r="14704" spans="1:17" hidden="1" x14ac:dyDescent="0.3">
      <c r="A14704" t="s">
        <v>56745</v>
      </c>
      <c r="B14704" t="s">
        <v>56746</v>
      </c>
      <c r="C14704" s="1" t="str">
        <f t="shared" si="2149"/>
        <v>21:0763</v>
      </c>
      <c r="D14704" s="1" t="str">
        <f t="shared" si="2146"/>
        <v>21:0219</v>
      </c>
      <c r="E14704" t="s">
        <v>56747</v>
      </c>
      <c r="F14704" t="s">
        <v>56748</v>
      </c>
      <c r="H14704">
        <v>62.234606300000003</v>
      </c>
      <c r="I14704">
        <v>-130.09399859999999</v>
      </c>
      <c r="J14704" s="1" t="str">
        <f t="shared" si="2147"/>
        <v>Fluid (stream)</v>
      </c>
      <c r="K14704" s="1" t="str">
        <f t="shared" si="2148"/>
        <v>Untreated Water</v>
      </c>
      <c r="O14704">
        <v>3.59</v>
      </c>
      <c r="P14704">
        <v>350</v>
      </c>
      <c r="Q14704">
        <v>7.9</v>
      </c>
    </row>
    <row r="14705" spans="1:17" hidden="1" x14ac:dyDescent="0.3">
      <c r="A14705" t="s">
        <v>56749</v>
      </c>
      <c r="B14705" t="s">
        <v>56750</v>
      </c>
      <c r="C14705" s="1" t="str">
        <f t="shared" si="2149"/>
        <v>21:0763</v>
      </c>
      <c r="D14705" s="1" t="str">
        <f t="shared" si="2146"/>
        <v>21:0219</v>
      </c>
      <c r="E14705" t="s">
        <v>56751</v>
      </c>
      <c r="F14705" t="s">
        <v>56752</v>
      </c>
      <c r="H14705">
        <v>62.2140925</v>
      </c>
      <c r="I14705">
        <v>-130.1143501</v>
      </c>
      <c r="J14705" s="1" t="str">
        <f t="shared" si="2147"/>
        <v>Fluid (stream)</v>
      </c>
      <c r="K14705" s="1" t="str">
        <f t="shared" si="2148"/>
        <v>Untreated Water</v>
      </c>
      <c r="O14705">
        <v>2.67</v>
      </c>
      <c r="P14705">
        <v>150</v>
      </c>
      <c r="Q14705">
        <v>7.6</v>
      </c>
    </row>
    <row r="14706" spans="1:17" hidden="1" x14ac:dyDescent="0.3">
      <c r="A14706" t="s">
        <v>56753</v>
      </c>
      <c r="B14706" t="s">
        <v>56754</v>
      </c>
      <c r="C14706" s="1" t="str">
        <f t="shared" si="2149"/>
        <v>21:0763</v>
      </c>
      <c r="D14706" s="1" t="str">
        <f t="shared" si="2146"/>
        <v>21:0219</v>
      </c>
      <c r="E14706" t="s">
        <v>56755</v>
      </c>
      <c r="F14706" t="s">
        <v>56756</v>
      </c>
      <c r="H14706">
        <v>62.194699999999997</v>
      </c>
      <c r="I14706">
        <v>-130.15935239999999</v>
      </c>
      <c r="J14706" s="1" t="str">
        <f t="shared" si="2147"/>
        <v>Fluid (stream)</v>
      </c>
      <c r="K14706" s="1" t="str">
        <f t="shared" si="2148"/>
        <v>Untreated Water</v>
      </c>
      <c r="O14706">
        <v>0.53</v>
      </c>
      <c r="P14706">
        <v>160</v>
      </c>
      <c r="Q14706">
        <v>7.9</v>
      </c>
    </row>
    <row r="14707" spans="1:17" hidden="1" x14ac:dyDescent="0.3">
      <c r="A14707" t="s">
        <v>56757</v>
      </c>
      <c r="B14707" t="s">
        <v>56758</v>
      </c>
      <c r="C14707" s="1" t="str">
        <f t="shared" si="2149"/>
        <v>21:0763</v>
      </c>
      <c r="D14707" s="1" t="str">
        <f t="shared" si="2146"/>
        <v>21:0219</v>
      </c>
      <c r="E14707" t="s">
        <v>56759</v>
      </c>
      <c r="F14707" t="s">
        <v>56760</v>
      </c>
      <c r="H14707">
        <v>62.192818899999999</v>
      </c>
      <c r="I14707">
        <v>-130.1415633</v>
      </c>
      <c r="J14707" s="1" t="str">
        <f t="shared" si="2147"/>
        <v>Fluid (stream)</v>
      </c>
      <c r="K14707" s="1" t="str">
        <f t="shared" si="2148"/>
        <v>Untreated Water</v>
      </c>
      <c r="O14707">
        <v>3.13</v>
      </c>
      <c r="P14707">
        <v>250</v>
      </c>
      <c r="Q14707">
        <v>8</v>
      </c>
    </row>
    <row r="14708" spans="1:17" hidden="1" x14ac:dyDescent="0.3">
      <c r="A14708" t="s">
        <v>56761</v>
      </c>
      <c r="B14708" t="s">
        <v>56762</v>
      </c>
      <c r="C14708" s="1" t="str">
        <f t="shared" si="2149"/>
        <v>21:0763</v>
      </c>
      <c r="D14708" s="1" t="str">
        <f>HYPERLINK("http://geochem.nrcan.gc.ca/cdogs/content/svy/svy_e.htm", "")</f>
        <v/>
      </c>
      <c r="G14708" s="1" t="str">
        <f>HYPERLINK("http://geochem.nrcan.gc.ca/cdogs/content/cr_/cr_00088_e.htm", "88")</f>
        <v>88</v>
      </c>
      <c r="J14708" t="s">
        <v>11453</v>
      </c>
      <c r="K14708" t="s">
        <v>11454</v>
      </c>
      <c r="O14708">
        <v>0.06</v>
      </c>
      <c r="P14708">
        <v>150</v>
      </c>
      <c r="Q14708">
        <v>7.3</v>
      </c>
    </row>
    <row r="14709" spans="1:17" hidden="1" x14ac:dyDescent="0.3">
      <c r="A14709" t="s">
        <v>56763</v>
      </c>
      <c r="B14709" t="s">
        <v>56764</v>
      </c>
      <c r="C14709" s="1" t="str">
        <f t="shared" si="2149"/>
        <v>21:0763</v>
      </c>
      <c r="D14709" s="1" t="str">
        <f t="shared" ref="D14709:D14719" si="2150">HYPERLINK("http://geochem.nrcan.gc.ca/cdogs/content/svy/svy210219_e.htm", "21:0219")</f>
        <v>21:0219</v>
      </c>
      <c r="E14709" t="s">
        <v>56765</v>
      </c>
      <c r="F14709" t="s">
        <v>56766</v>
      </c>
      <c r="H14709">
        <v>62.2185597</v>
      </c>
      <c r="I14709">
        <v>-130.2049059</v>
      </c>
      <c r="J14709" s="1" t="str">
        <f t="shared" ref="J14709:J14719" si="2151">HYPERLINK("http://geochem.nrcan.gc.ca/cdogs/content/kwd/kwd020018_e.htm", "Fluid (stream)")</f>
        <v>Fluid (stream)</v>
      </c>
      <c r="K14709" s="1" t="str">
        <f t="shared" ref="K14709:K14719" si="2152">HYPERLINK("http://geochem.nrcan.gc.ca/cdogs/content/kwd/kwd080007_e.htm", "Untreated Water")</f>
        <v>Untreated Water</v>
      </c>
      <c r="O14709">
        <v>0.94</v>
      </c>
      <c r="P14709">
        <v>110</v>
      </c>
      <c r="Q14709">
        <v>7.8</v>
      </c>
    </row>
    <row r="14710" spans="1:17" hidden="1" x14ac:dyDescent="0.3">
      <c r="A14710" t="s">
        <v>56767</v>
      </c>
      <c r="B14710" t="s">
        <v>56768</v>
      </c>
      <c r="C14710" s="1" t="str">
        <f t="shared" si="2149"/>
        <v>21:0763</v>
      </c>
      <c r="D14710" s="1" t="str">
        <f t="shared" si="2150"/>
        <v>21:0219</v>
      </c>
      <c r="E14710" t="s">
        <v>56769</v>
      </c>
      <c r="F14710" t="s">
        <v>56770</v>
      </c>
      <c r="H14710">
        <v>62.246881899999998</v>
      </c>
      <c r="I14710">
        <v>-130.20721090000001</v>
      </c>
      <c r="J14710" s="1" t="str">
        <f t="shared" si="2151"/>
        <v>Fluid (stream)</v>
      </c>
      <c r="K14710" s="1" t="str">
        <f t="shared" si="2152"/>
        <v>Untreated Water</v>
      </c>
      <c r="O14710">
        <v>0.8</v>
      </c>
      <c r="P14710">
        <v>80</v>
      </c>
      <c r="Q14710">
        <v>7.8</v>
      </c>
    </row>
    <row r="14711" spans="1:17" hidden="1" x14ac:dyDescent="0.3">
      <c r="A14711" t="s">
        <v>56771</v>
      </c>
      <c r="B14711" t="s">
        <v>56772</v>
      </c>
      <c r="C14711" s="1" t="str">
        <f t="shared" si="2149"/>
        <v>21:0763</v>
      </c>
      <c r="D14711" s="1" t="str">
        <f t="shared" si="2150"/>
        <v>21:0219</v>
      </c>
      <c r="E14711" t="s">
        <v>56769</v>
      </c>
      <c r="F14711" t="s">
        <v>56773</v>
      </c>
      <c r="H14711">
        <v>62.246881899999998</v>
      </c>
      <c r="I14711">
        <v>-130.20721090000001</v>
      </c>
      <c r="J14711" s="1" t="str">
        <f t="shared" si="2151"/>
        <v>Fluid (stream)</v>
      </c>
      <c r="K14711" s="1" t="str">
        <f t="shared" si="2152"/>
        <v>Untreated Water</v>
      </c>
      <c r="O14711">
        <v>0.8</v>
      </c>
      <c r="P14711">
        <v>70</v>
      </c>
      <c r="Q14711">
        <v>7.7</v>
      </c>
    </row>
    <row r="14712" spans="1:17" hidden="1" x14ac:dyDescent="0.3">
      <c r="A14712" t="s">
        <v>56774</v>
      </c>
      <c r="B14712" t="s">
        <v>56775</v>
      </c>
      <c r="C14712" s="1" t="str">
        <f t="shared" si="2149"/>
        <v>21:0763</v>
      </c>
      <c r="D14712" s="1" t="str">
        <f t="shared" si="2150"/>
        <v>21:0219</v>
      </c>
      <c r="E14712" t="s">
        <v>56776</v>
      </c>
      <c r="F14712" t="s">
        <v>56777</v>
      </c>
      <c r="H14712">
        <v>62.2723668</v>
      </c>
      <c r="I14712">
        <v>-130.26096380000001</v>
      </c>
      <c r="J14712" s="1" t="str">
        <f t="shared" si="2151"/>
        <v>Fluid (stream)</v>
      </c>
      <c r="K14712" s="1" t="str">
        <f t="shared" si="2152"/>
        <v>Untreated Water</v>
      </c>
      <c r="O14712">
        <v>0.23</v>
      </c>
      <c r="P14712">
        <v>60</v>
      </c>
      <c r="Q14712">
        <v>7.5</v>
      </c>
    </row>
    <row r="14713" spans="1:17" hidden="1" x14ac:dyDescent="0.3">
      <c r="A14713" t="s">
        <v>56778</v>
      </c>
      <c r="B14713" t="s">
        <v>56779</v>
      </c>
      <c r="C14713" s="1" t="str">
        <f t="shared" si="2149"/>
        <v>21:0763</v>
      </c>
      <c r="D14713" s="1" t="str">
        <f t="shared" si="2150"/>
        <v>21:0219</v>
      </c>
      <c r="E14713" t="s">
        <v>56780</v>
      </c>
      <c r="F14713" t="s">
        <v>56781</v>
      </c>
      <c r="H14713">
        <v>62.281461200000003</v>
      </c>
      <c r="I14713">
        <v>-130.29316320000001</v>
      </c>
      <c r="J14713" s="1" t="str">
        <f t="shared" si="2151"/>
        <v>Fluid (stream)</v>
      </c>
      <c r="K14713" s="1" t="str">
        <f t="shared" si="2152"/>
        <v>Untreated Water</v>
      </c>
      <c r="O14713">
        <v>0.49</v>
      </c>
      <c r="P14713">
        <v>40</v>
      </c>
      <c r="Q14713">
        <v>7.7</v>
      </c>
    </row>
    <row r="14714" spans="1:17" hidden="1" x14ac:dyDescent="0.3">
      <c r="A14714" t="s">
        <v>56782</v>
      </c>
      <c r="B14714" t="s">
        <v>56783</v>
      </c>
      <c r="C14714" s="1" t="str">
        <f t="shared" si="2149"/>
        <v>21:0763</v>
      </c>
      <c r="D14714" s="1" t="str">
        <f t="shared" si="2150"/>
        <v>21:0219</v>
      </c>
      <c r="E14714" t="s">
        <v>56784</v>
      </c>
      <c r="F14714" t="s">
        <v>56785</v>
      </c>
      <c r="H14714">
        <v>62.2823876</v>
      </c>
      <c r="I14714">
        <v>-130.29200800000001</v>
      </c>
      <c r="J14714" s="1" t="str">
        <f t="shared" si="2151"/>
        <v>Fluid (stream)</v>
      </c>
      <c r="K14714" s="1" t="str">
        <f t="shared" si="2152"/>
        <v>Untreated Water</v>
      </c>
      <c r="O14714">
        <v>0.35</v>
      </c>
      <c r="P14714">
        <v>30</v>
      </c>
      <c r="Q14714">
        <v>7.5</v>
      </c>
    </row>
    <row r="14715" spans="1:17" hidden="1" x14ac:dyDescent="0.3">
      <c r="A14715" t="s">
        <v>56786</v>
      </c>
      <c r="B14715" t="s">
        <v>56787</v>
      </c>
      <c r="C14715" s="1" t="str">
        <f t="shared" si="2149"/>
        <v>21:0763</v>
      </c>
      <c r="D14715" s="1" t="str">
        <f t="shared" si="2150"/>
        <v>21:0219</v>
      </c>
      <c r="E14715" t="s">
        <v>56788</v>
      </c>
      <c r="F14715" t="s">
        <v>56789</v>
      </c>
      <c r="H14715">
        <v>62.255444099999998</v>
      </c>
      <c r="I14715">
        <v>-130.35245520000001</v>
      </c>
      <c r="J14715" s="1" t="str">
        <f t="shared" si="2151"/>
        <v>Fluid (stream)</v>
      </c>
      <c r="K14715" s="1" t="str">
        <f t="shared" si="2152"/>
        <v>Untreated Water</v>
      </c>
      <c r="O14715">
        <v>0.35</v>
      </c>
      <c r="P14715">
        <v>40</v>
      </c>
      <c r="Q14715">
        <v>7.8</v>
      </c>
    </row>
    <row r="14716" spans="1:17" hidden="1" x14ac:dyDescent="0.3">
      <c r="A14716" t="s">
        <v>56790</v>
      </c>
      <c r="B14716" t="s">
        <v>56791</v>
      </c>
      <c r="C14716" s="1" t="str">
        <f t="shared" si="2149"/>
        <v>21:0763</v>
      </c>
      <c r="D14716" s="1" t="str">
        <f t="shared" si="2150"/>
        <v>21:0219</v>
      </c>
      <c r="E14716" t="s">
        <v>56792</v>
      </c>
      <c r="F14716" t="s">
        <v>56793</v>
      </c>
      <c r="H14716">
        <v>62.266931800000002</v>
      </c>
      <c r="I14716">
        <v>-130.387395</v>
      </c>
      <c r="J14716" s="1" t="str">
        <f t="shared" si="2151"/>
        <v>Fluid (stream)</v>
      </c>
      <c r="K14716" s="1" t="str">
        <f t="shared" si="2152"/>
        <v>Untreated Water</v>
      </c>
      <c r="O14716">
        <v>0.35</v>
      </c>
      <c r="P14716">
        <v>30</v>
      </c>
      <c r="Q14716">
        <v>7.5</v>
      </c>
    </row>
    <row r="14717" spans="1:17" hidden="1" x14ac:dyDescent="0.3">
      <c r="A14717" t="s">
        <v>56794</v>
      </c>
      <c r="B14717" t="s">
        <v>56795</v>
      </c>
      <c r="C14717" s="1" t="str">
        <f t="shared" si="2149"/>
        <v>21:0763</v>
      </c>
      <c r="D14717" s="1" t="str">
        <f t="shared" si="2150"/>
        <v>21:0219</v>
      </c>
      <c r="E14717" t="s">
        <v>56796</v>
      </c>
      <c r="F14717" t="s">
        <v>56797</v>
      </c>
      <c r="H14717">
        <v>62.316909600000002</v>
      </c>
      <c r="I14717">
        <v>-130.39388489999999</v>
      </c>
      <c r="J14717" s="1" t="str">
        <f t="shared" si="2151"/>
        <v>Fluid (stream)</v>
      </c>
      <c r="K14717" s="1" t="str">
        <f t="shared" si="2152"/>
        <v>Untreated Water</v>
      </c>
      <c r="O14717">
        <v>2.5000000000000001E-2</v>
      </c>
      <c r="P14717">
        <v>20</v>
      </c>
      <c r="Q14717">
        <v>6.9</v>
      </c>
    </row>
    <row r="14718" spans="1:17" hidden="1" x14ac:dyDescent="0.3">
      <c r="A14718" t="s">
        <v>56798</v>
      </c>
      <c r="B14718" t="s">
        <v>56799</v>
      </c>
      <c r="C14718" s="1" t="str">
        <f t="shared" si="2149"/>
        <v>21:0763</v>
      </c>
      <c r="D14718" s="1" t="str">
        <f t="shared" si="2150"/>
        <v>21:0219</v>
      </c>
      <c r="E14718" t="s">
        <v>56800</v>
      </c>
      <c r="F14718" t="s">
        <v>56801</v>
      </c>
      <c r="H14718">
        <v>62.339235899999998</v>
      </c>
      <c r="I14718">
        <v>-130.37056920000001</v>
      </c>
      <c r="J14718" s="1" t="str">
        <f t="shared" si="2151"/>
        <v>Fluid (stream)</v>
      </c>
      <c r="K14718" s="1" t="str">
        <f t="shared" si="2152"/>
        <v>Untreated Water</v>
      </c>
      <c r="O14718">
        <v>2.5000000000000001E-2</v>
      </c>
      <c r="P14718">
        <v>50</v>
      </c>
      <c r="Q14718">
        <v>7.4</v>
      </c>
    </row>
    <row r="14719" spans="1:17" hidden="1" x14ac:dyDescent="0.3">
      <c r="A14719" t="s">
        <v>56802</v>
      </c>
      <c r="B14719" t="s">
        <v>56803</v>
      </c>
      <c r="C14719" s="1" t="str">
        <f t="shared" si="2149"/>
        <v>21:0763</v>
      </c>
      <c r="D14719" s="1" t="str">
        <f t="shared" si="2150"/>
        <v>21:0219</v>
      </c>
      <c r="E14719" t="s">
        <v>56804</v>
      </c>
      <c r="F14719" t="s">
        <v>56805</v>
      </c>
      <c r="H14719">
        <v>62.372683799999997</v>
      </c>
      <c r="I14719">
        <v>-130.37630970000001</v>
      </c>
      <c r="J14719" s="1" t="str">
        <f t="shared" si="2151"/>
        <v>Fluid (stream)</v>
      </c>
      <c r="K14719" s="1" t="str">
        <f t="shared" si="2152"/>
        <v>Untreated Water</v>
      </c>
      <c r="O14719">
        <v>0.13</v>
      </c>
      <c r="P14719">
        <v>110</v>
      </c>
      <c r="Q14719">
        <v>7.7</v>
      </c>
    </row>
    <row r="14720" spans="1:17" hidden="1" x14ac:dyDescent="0.3">
      <c r="A14720" t="s">
        <v>56806</v>
      </c>
      <c r="B14720" t="s">
        <v>56807</v>
      </c>
      <c r="C14720" s="1" t="str">
        <f t="shared" si="2149"/>
        <v>21:0763</v>
      </c>
      <c r="D14720" s="1" t="str">
        <f>HYPERLINK("http://geochem.nrcan.gc.ca/cdogs/content/svy/svy_e.htm", "")</f>
        <v/>
      </c>
      <c r="G14720" s="1" t="str">
        <f>HYPERLINK("http://geochem.nrcan.gc.ca/cdogs/content/cr_/cr_00087_e.htm", "87")</f>
        <v>87</v>
      </c>
      <c r="J14720" t="s">
        <v>11453</v>
      </c>
      <c r="K14720" t="s">
        <v>11454</v>
      </c>
      <c r="O14720">
        <v>0.35</v>
      </c>
      <c r="P14720">
        <v>60</v>
      </c>
      <c r="Q14720">
        <v>7.2</v>
      </c>
    </row>
    <row r="14721" spans="1:17" hidden="1" x14ac:dyDescent="0.3">
      <c r="A14721" t="s">
        <v>56808</v>
      </c>
      <c r="B14721" t="s">
        <v>56809</v>
      </c>
      <c r="C14721" s="1" t="str">
        <f t="shared" si="2149"/>
        <v>21:0763</v>
      </c>
      <c r="D14721" s="1" t="str">
        <f t="shared" ref="D14721:D14728" si="2153">HYPERLINK("http://geochem.nrcan.gc.ca/cdogs/content/svy/svy210219_e.htm", "21:0219")</f>
        <v>21:0219</v>
      </c>
      <c r="E14721" t="s">
        <v>56810</v>
      </c>
      <c r="F14721" t="s">
        <v>56811</v>
      </c>
      <c r="H14721">
        <v>62.372220599999999</v>
      </c>
      <c r="I14721">
        <v>-130.3723062</v>
      </c>
      <c r="J14721" s="1" t="str">
        <f t="shared" ref="J14721:J14728" si="2154">HYPERLINK("http://geochem.nrcan.gc.ca/cdogs/content/kwd/kwd020018_e.htm", "Fluid (stream)")</f>
        <v>Fluid (stream)</v>
      </c>
      <c r="K14721" s="1" t="str">
        <f t="shared" ref="K14721:K14728" si="2155">HYPERLINK("http://geochem.nrcan.gc.ca/cdogs/content/kwd/kwd080007_e.htm", "Untreated Water")</f>
        <v>Untreated Water</v>
      </c>
      <c r="O14721">
        <v>2.5000000000000001E-2</v>
      </c>
      <c r="P14721">
        <v>100</v>
      </c>
      <c r="Q14721">
        <v>7.3</v>
      </c>
    </row>
    <row r="14722" spans="1:17" hidden="1" x14ac:dyDescent="0.3">
      <c r="A14722" t="s">
        <v>56812</v>
      </c>
      <c r="B14722" t="s">
        <v>56813</v>
      </c>
      <c r="C14722" s="1" t="str">
        <f t="shared" si="2149"/>
        <v>21:0763</v>
      </c>
      <c r="D14722" s="1" t="str">
        <f t="shared" si="2153"/>
        <v>21:0219</v>
      </c>
      <c r="E14722" t="s">
        <v>56814</v>
      </c>
      <c r="F14722" t="s">
        <v>56815</v>
      </c>
      <c r="H14722">
        <v>62.387967699999997</v>
      </c>
      <c r="I14722">
        <v>-130.30792360000001</v>
      </c>
      <c r="J14722" s="1" t="str">
        <f t="shared" si="2154"/>
        <v>Fluid (stream)</v>
      </c>
      <c r="K14722" s="1" t="str">
        <f t="shared" si="2155"/>
        <v>Untreated Water</v>
      </c>
      <c r="O14722">
        <v>0.22</v>
      </c>
      <c r="P14722">
        <v>210</v>
      </c>
      <c r="Q14722">
        <v>7.3</v>
      </c>
    </row>
    <row r="14723" spans="1:17" hidden="1" x14ac:dyDescent="0.3">
      <c r="A14723" t="s">
        <v>56816</v>
      </c>
      <c r="B14723" t="s">
        <v>56817</v>
      </c>
      <c r="C14723" s="1" t="str">
        <f t="shared" si="2149"/>
        <v>21:0763</v>
      </c>
      <c r="D14723" s="1" t="str">
        <f t="shared" si="2153"/>
        <v>21:0219</v>
      </c>
      <c r="E14723" t="s">
        <v>56818</v>
      </c>
      <c r="F14723" t="s">
        <v>56819</v>
      </c>
      <c r="H14723">
        <v>62.392416900000001</v>
      </c>
      <c r="I14723">
        <v>-130.34506440000001</v>
      </c>
      <c r="J14723" s="1" t="str">
        <f t="shared" si="2154"/>
        <v>Fluid (stream)</v>
      </c>
      <c r="K14723" s="1" t="str">
        <f t="shared" si="2155"/>
        <v>Untreated Water</v>
      </c>
      <c r="O14723">
        <v>0.28000000000000003</v>
      </c>
      <c r="P14723">
        <v>160</v>
      </c>
      <c r="Q14723">
        <v>7.6</v>
      </c>
    </row>
    <row r="14724" spans="1:17" hidden="1" x14ac:dyDescent="0.3">
      <c r="A14724" t="s">
        <v>56820</v>
      </c>
      <c r="B14724" t="s">
        <v>56821</v>
      </c>
      <c r="C14724" s="1" t="str">
        <f t="shared" si="2149"/>
        <v>21:0763</v>
      </c>
      <c r="D14724" s="1" t="str">
        <f t="shared" si="2153"/>
        <v>21:0219</v>
      </c>
      <c r="E14724" t="s">
        <v>56822</v>
      </c>
      <c r="F14724" t="s">
        <v>56823</v>
      </c>
      <c r="H14724">
        <v>62.403055700000003</v>
      </c>
      <c r="I14724">
        <v>-130.382599</v>
      </c>
      <c r="J14724" s="1" t="str">
        <f t="shared" si="2154"/>
        <v>Fluid (stream)</v>
      </c>
      <c r="K14724" s="1" t="str">
        <f t="shared" si="2155"/>
        <v>Untreated Water</v>
      </c>
      <c r="O14724">
        <v>2.5000000000000001E-2</v>
      </c>
      <c r="P14724">
        <v>70</v>
      </c>
      <c r="Q14724">
        <v>7.4</v>
      </c>
    </row>
    <row r="14725" spans="1:17" hidden="1" x14ac:dyDescent="0.3">
      <c r="A14725" t="s">
        <v>56824</v>
      </c>
      <c r="B14725" t="s">
        <v>56825</v>
      </c>
      <c r="C14725" s="1" t="str">
        <f t="shared" si="2149"/>
        <v>21:0763</v>
      </c>
      <c r="D14725" s="1" t="str">
        <f t="shared" si="2153"/>
        <v>21:0219</v>
      </c>
      <c r="E14725" t="s">
        <v>56826</v>
      </c>
      <c r="F14725" t="s">
        <v>56827</v>
      </c>
      <c r="H14725">
        <v>62.350819799999996</v>
      </c>
      <c r="I14725">
        <v>-130.50321310000001</v>
      </c>
      <c r="J14725" s="1" t="str">
        <f t="shared" si="2154"/>
        <v>Fluid (stream)</v>
      </c>
      <c r="K14725" s="1" t="str">
        <f t="shared" si="2155"/>
        <v>Untreated Water</v>
      </c>
      <c r="O14725">
        <v>0.56999999999999995</v>
      </c>
      <c r="P14725">
        <v>60</v>
      </c>
      <c r="Q14725">
        <v>7.7</v>
      </c>
    </row>
    <row r="14726" spans="1:17" hidden="1" x14ac:dyDescent="0.3">
      <c r="A14726" t="s">
        <v>56828</v>
      </c>
      <c r="B14726" t="s">
        <v>56829</v>
      </c>
      <c r="C14726" s="1" t="str">
        <f t="shared" si="2149"/>
        <v>21:0763</v>
      </c>
      <c r="D14726" s="1" t="str">
        <f t="shared" si="2153"/>
        <v>21:0219</v>
      </c>
      <c r="E14726" t="s">
        <v>56830</v>
      </c>
      <c r="F14726" t="s">
        <v>56831</v>
      </c>
      <c r="H14726">
        <v>62.352113600000003</v>
      </c>
      <c r="I14726">
        <v>-130.47037739999999</v>
      </c>
      <c r="J14726" s="1" t="str">
        <f t="shared" si="2154"/>
        <v>Fluid (stream)</v>
      </c>
      <c r="K14726" s="1" t="str">
        <f t="shared" si="2155"/>
        <v>Untreated Water</v>
      </c>
      <c r="O14726">
        <v>0.23</v>
      </c>
      <c r="P14726">
        <v>50</v>
      </c>
      <c r="Q14726">
        <v>7.8</v>
      </c>
    </row>
    <row r="14727" spans="1:17" hidden="1" x14ac:dyDescent="0.3">
      <c r="A14727" t="s">
        <v>56832</v>
      </c>
      <c r="B14727" t="s">
        <v>56833</v>
      </c>
      <c r="C14727" s="1" t="str">
        <f t="shared" si="2149"/>
        <v>21:0763</v>
      </c>
      <c r="D14727" s="1" t="str">
        <f t="shared" si="2153"/>
        <v>21:0219</v>
      </c>
      <c r="E14727" t="s">
        <v>56834</v>
      </c>
      <c r="F14727" t="s">
        <v>56835</v>
      </c>
      <c r="H14727">
        <v>62.336842099999998</v>
      </c>
      <c r="I14727">
        <v>-130.4652864</v>
      </c>
      <c r="J14727" s="1" t="str">
        <f t="shared" si="2154"/>
        <v>Fluid (stream)</v>
      </c>
      <c r="K14727" s="1" t="str">
        <f t="shared" si="2155"/>
        <v>Untreated Water</v>
      </c>
      <c r="O14727">
        <v>2.5000000000000001E-2</v>
      </c>
      <c r="P14727">
        <v>40</v>
      </c>
      <c r="Q14727">
        <v>6.5</v>
      </c>
    </row>
    <row r="14728" spans="1:17" hidden="1" x14ac:dyDescent="0.3">
      <c r="A14728" t="s">
        <v>56836</v>
      </c>
      <c r="B14728" t="s">
        <v>56837</v>
      </c>
      <c r="C14728" s="1" t="str">
        <f t="shared" si="2149"/>
        <v>21:0763</v>
      </c>
      <c r="D14728" s="1" t="str">
        <f t="shared" si="2153"/>
        <v>21:0219</v>
      </c>
      <c r="E14728" t="s">
        <v>56838</v>
      </c>
      <c r="F14728" t="s">
        <v>56839</v>
      </c>
      <c r="H14728">
        <v>62.342713500000002</v>
      </c>
      <c r="I14728">
        <v>-130.4106275</v>
      </c>
      <c r="J14728" s="1" t="str">
        <f t="shared" si="2154"/>
        <v>Fluid (stream)</v>
      </c>
      <c r="K14728" s="1" t="str">
        <f t="shared" si="2155"/>
        <v>Untreated Water</v>
      </c>
      <c r="O14728">
        <v>0.13</v>
      </c>
      <c r="P14728">
        <v>40</v>
      </c>
      <c r="Q14728">
        <v>7.7</v>
      </c>
    </row>
    <row r="14729" spans="1:17" hidden="1" x14ac:dyDescent="0.3">
      <c r="A14729" t="s">
        <v>56840</v>
      </c>
      <c r="B14729" t="s">
        <v>56841</v>
      </c>
      <c r="C14729" s="1" t="str">
        <f t="shared" si="2149"/>
        <v>21:0763</v>
      </c>
      <c r="D14729" s="1" t="str">
        <f>HYPERLINK("http://geochem.nrcan.gc.ca/cdogs/content/svy/svy_e.htm", "")</f>
        <v/>
      </c>
      <c r="G14729" s="1" t="str">
        <f>HYPERLINK("http://geochem.nrcan.gc.ca/cdogs/content/cr_/cr_00089_e.htm", "89")</f>
        <v>89</v>
      </c>
      <c r="J14729" t="s">
        <v>11453</v>
      </c>
      <c r="K14729" t="s">
        <v>11454</v>
      </c>
      <c r="O14729">
        <v>3.47</v>
      </c>
      <c r="P14729">
        <v>210</v>
      </c>
      <c r="Q14729">
        <v>8</v>
      </c>
    </row>
    <row r="14730" spans="1:17" hidden="1" x14ac:dyDescent="0.3">
      <c r="A14730" t="s">
        <v>56842</v>
      </c>
      <c r="B14730" t="s">
        <v>56843</v>
      </c>
      <c r="C14730" s="1" t="str">
        <f t="shared" si="2149"/>
        <v>21:0763</v>
      </c>
      <c r="D14730" s="1" t="str">
        <f t="shared" ref="D14730:D14763" si="2156">HYPERLINK("http://geochem.nrcan.gc.ca/cdogs/content/svy/svy210219_e.htm", "21:0219")</f>
        <v>21:0219</v>
      </c>
      <c r="E14730" t="s">
        <v>56844</v>
      </c>
      <c r="F14730" t="s">
        <v>56845</v>
      </c>
      <c r="H14730">
        <v>62.303653799999999</v>
      </c>
      <c r="I14730">
        <v>-130.42264660000001</v>
      </c>
      <c r="J14730" s="1" t="str">
        <f t="shared" ref="J14730:J14763" si="2157">HYPERLINK("http://geochem.nrcan.gc.ca/cdogs/content/kwd/kwd020018_e.htm", "Fluid (stream)")</f>
        <v>Fluid (stream)</v>
      </c>
      <c r="K14730" s="1" t="str">
        <f t="shared" ref="K14730:K14763" si="2158">HYPERLINK("http://geochem.nrcan.gc.ca/cdogs/content/kwd/kwd080007_e.htm", "Untreated Water")</f>
        <v>Untreated Water</v>
      </c>
      <c r="O14730">
        <v>0.23</v>
      </c>
      <c r="P14730">
        <v>50</v>
      </c>
      <c r="Q14730">
        <v>7.8</v>
      </c>
    </row>
    <row r="14731" spans="1:17" hidden="1" x14ac:dyDescent="0.3">
      <c r="A14731" t="s">
        <v>56846</v>
      </c>
      <c r="B14731" t="s">
        <v>56847</v>
      </c>
      <c r="C14731" s="1" t="str">
        <f t="shared" si="2149"/>
        <v>21:0763</v>
      </c>
      <c r="D14731" s="1" t="str">
        <f t="shared" si="2156"/>
        <v>21:0219</v>
      </c>
      <c r="E14731" t="s">
        <v>56844</v>
      </c>
      <c r="F14731" t="s">
        <v>56848</v>
      </c>
      <c r="H14731">
        <v>62.303653799999999</v>
      </c>
      <c r="I14731">
        <v>-130.42264660000001</v>
      </c>
      <c r="J14731" s="1" t="str">
        <f t="shared" si="2157"/>
        <v>Fluid (stream)</v>
      </c>
      <c r="K14731" s="1" t="str">
        <f t="shared" si="2158"/>
        <v>Untreated Water</v>
      </c>
      <c r="O14731">
        <v>0.21</v>
      </c>
      <c r="P14731">
        <v>40</v>
      </c>
      <c r="Q14731">
        <v>7.7</v>
      </c>
    </row>
    <row r="14732" spans="1:17" hidden="1" x14ac:dyDescent="0.3">
      <c r="A14732" t="s">
        <v>56849</v>
      </c>
      <c r="B14732" t="s">
        <v>56850</v>
      </c>
      <c r="C14732" s="1" t="str">
        <f t="shared" si="2149"/>
        <v>21:0763</v>
      </c>
      <c r="D14732" s="1" t="str">
        <f t="shared" si="2156"/>
        <v>21:0219</v>
      </c>
      <c r="E14732" t="s">
        <v>56851</v>
      </c>
      <c r="F14732" t="s">
        <v>56852</v>
      </c>
      <c r="H14732">
        <v>62.276674</v>
      </c>
      <c r="I14732">
        <v>-130.49947779999999</v>
      </c>
      <c r="J14732" s="1" t="str">
        <f t="shared" si="2157"/>
        <v>Fluid (stream)</v>
      </c>
      <c r="K14732" s="1" t="str">
        <f t="shared" si="2158"/>
        <v>Untreated Water</v>
      </c>
      <c r="O14732">
        <v>2.5000000000000001E-2</v>
      </c>
      <c r="P14732">
        <v>30</v>
      </c>
      <c r="Q14732">
        <v>7.5</v>
      </c>
    </row>
    <row r="14733" spans="1:17" hidden="1" x14ac:dyDescent="0.3">
      <c r="A14733" t="s">
        <v>56853</v>
      </c>
      <c r="B14733" t="s">
        <v>56854</v>
      </c>
      <c r="C14733" s="1" t="str">
        <f t="shared" si="2149"/>
        <v>21:0763</v>
      </c>
      <c r="D14733" s="1" t="str">
        <f t="shared" si="2156"/>
        <v>21:0219</v>
      </c>
      <c r="E14733" t="s">
        <v>56855</v>
      </c>
      <c r="F14733" t="s">
        <v>56856</v>
      </c>
      <c r="H14733">
        <v>62.259507399999997</v>
      </c>
      <c r="I14733">
        <v>-130.5192911</v>
      </c>
      <c r="J14733" s="1" t="str">
        <f t="shared" si="2157"/>
        <v>Fluid (stream)</v>
      </c>
      <c r="K14733" s="1" t="str">
        <f t="shared" si="2158"/>
        <v>Untreated Water</v>
      </c>
      <c r="O14733">
        <v>0.31</v>
      </c>
      <c r="P14733">
        <v>130</v>
      </c>
      <c r="Q14733">
        <v>7.6</v>
      </c>
    </row>
    <row r="14734" spans="1:17" hidden="1" x14ac:dyDescent="0.3">
      <c r="A14734" t="s">
        <v>56857</v>
      </c>
      <c r="B14734" t="s">
        <v>56858</v>
      </c>
      <c r="C14734" s="1" t="str">
        <f t="shared" si="2149"/>
        <v>21:0763</v>
      </c>
      <c r="D14734" s="1" t="str">
        <f t="shared" si="2156"/>
        <v>21:0219</v>
      </c>
      <c r="E14734" t="s">
        <v>56859</v>
      </c>
      <c r="F14734" t="s">
        <v>56860</v>
      </c>
      <c r="H14734">
        <v>62.260173500000001</v>
      </c>
      <c r="I14734">
        <v>-130.5158577</v>
      </c>
      <c r="J14734" s="1" t="str">
        <f t="shared" si="2157"/>
        <v>Fluid (stream)</v>
      </c>
      <c r="K14734" s="1" t="str">
        <f t="shared" si="2158"/>
        <v>Untreated Water</v>
      </c>
      <c r="O14734">
        <v>0.15</v>
      </c>
      <c r="P14734">
        <v>50</v>
      </c>
      <c r="Q14734">
        <v>7.7</v>
      </c>
    </row>
    <row r="14735" spans="1:17" hidden="1" x14ac:dyDescent="0.3">
      <c r="A14735" t="s">
        <v>56861</v>
      </c>
      <c r="B14735" t="s">
        <v>56862</v>
      </c>
      <c r="C14735" s="1" t="str">
        <f t="shared" si="2149"/>
        <v>21:0763</v>
      </c>
      <c r="D14735" s="1" t="str">
        <f t="shared" si="2156"/>
        <v>21:0219</v>
      </c>
      <c r="E14735" t="s">
        <v>56863</v>
      </c>
      <c r="F14735" t="s">
        <v>56864</v>
      </c>
      <c r="H14735">
        <v>62.256002600000002</v>
      </c>
      <c r="I14735">
        <v>-130.47975170000001</v>
      </c>
      <c r="J14735" s="1" t="str">
        <f t="shared" si="2157"/>
        <v>Fluid (stream)</v>
      </c>
      <c r="K14735" s="1" t="str">
        <f t="shared" si="2158"/>
        <v>Untreated Water</v>
      </c>
      <c r="O14735">
        <v>0.95</v>
      </c>
      <c r="P14735">
        <v>50</v>
      </c>
      <c r="Q14735">
        <v>7.8</v>
      </c>
    </row>
    <row r="14736" spans="1:17" hidden="1" x14ac:dyDescent="0.3">
      <c r="A14736" t="s">
        <v>56865</v>
      </c>
      <c r="B14736" t="s">
        <v>56866</v>
      </c>
      <c r="C14736" s="1" t="str">
        <f t="shared" si="2149"/>
        <v>21:0763</v>
      </c>
      <c r="D14736" s="1" t="str">
        <f t="shared" si="2156"/>
        <v>21:0219</v>
      </c>
      <c r="E14736" t="s">
        <v>56867</v>
      </c>
      <c r="F14736" t="s">
        <v>56868</v>
      </c>
      <c r="H14736">
        <v>62.225901899999997</v>
      </c>
      <c r="I14736">
        <v>-130.4861654</v>
      </c>
      <c r="J14736" s="1" t="str">
        <f t="shared" si="2157"/>
        <v>Fluid (stream)</v>
      </c>
      <c r="K14736" s="1" t="str">
        <f t="shared" si="2158"/>
        <v>Untreated Water</v>
      </c>
      <c r="O14736">
        <v>1.23</v>
      </c>
      <c r="P14736">
        <v>60</v>
      </c>
      <c r="Q14736">
        <v>7.9</v>
      </c>
    </row>
    <row r="14737" spans="1:17" hidden="1" x14ac:dyDescent="0.3">
      <c r="A14737" t="s">
        <v>56869</v>
      </c>
      <c r="B14737" t="s">
        <v>56870</v>
      </c>
      <c r="C14737" s="1" t="str">
        <f t="shared" si="2149"/>
        <v>21:0763</v>
      </c>
      <c r="D14737" s="1" t="str">
        <f t="shared" si="2156"/>
        <v>21:0219</v>
      </c>
      <c r="E14737" t="s">
        <v>56871</v>
      </c>
      <c r="F14737" t="s">
        <v>56872</v>
      </c>
      <c r="H14737">
        <v>62.225004400000003</v>
      </c>
      <c r="I14737">
        <v>-130.39903219999999</v>
      </c>
      <c r="J14737" s="1" t="str">
        <f t="shared" si="2157"/>
        <v>Fluid (stream)</v>
      </c>
      <c r="K14737" s="1" t="str">
        <f t="shared" si="2158"/>
        <v>Untreated Water</v>
      </c>
      <c r="O14737">
        <v>1.28</v>
      </c>
      <c r="P14737">
        <v>70</v>
      </c>
      <c r="Q14737">
        <v>7.5</v>
      </c>
    </row>
    <row r="14738" spans="1:17" hidden="1" x14ac:dyDescent="0.3">
      <c r="A14738" t="s">
        <v>56873</v>
      </c>
      <c r="B14738" t="s">
        <v>56874</v>
      </c>
      <c r="C14738" s="1" t="str">
        <f t="shared" si="2149"/>
        <v>21:0763</v>
      </c>
      <c r="D14738" s="1" t="str">
        <f t="shared" si="2156"/>
        <v>21:0219</v>
      </c>
      <c r="E14738" t="s">
        <v>56875</v>
      </c>
      <c r="F14738" t="s">
        <v>56876</v>
      </c>
      <c r="H14738">
        <v>62.2382238</v>
      </c>
      <c r="I14738">
        <v>-130.351607</v>
      </c>
      <c r="J14738" s="1" t="str">
        <f t="shared" si="2157"/>
        <v>Fluid (stream)</v>
      </c>
      <c r="K14738" s="1" t="str">
        <f t="shared" si="2158"/>
        <v>Untreated Water</v>
      </c>
      <c r="O14738">
        <v>0.48</v>
      </c>
      <c r="P14738">
        <v>350</v>
      </c>
      <c r="Q14738">
        <v>7.6</v>
      </c>
    </row>
    <row r="14739" spans="1:17" hidden="1" x14ac:dyDescent="0.3">
      <c r="A14739" t="s">
        <v>56877</v>
      </c>
      <c r="B14739" t="s">
        <v>56878</v>
      </c>
      <c r="C14739" s="1" t="str">
        <f t="shared" si="2149"/>
        <v>21:0763</v>
      </c>
      <c r="D14739" s="1" t="str">
        <f t="shared" si="2156"/>
        <v>21:0219</v>
      </c>
      <c r="E14739" t="s">
        <v>56879</v>
      </c>
      <c r="F14739" t="s">
        <v>56880</v>
      </c>
      <c r="H14739">
        <v>62.233432200000003</v>
      </c>
      <c r="I14739">
        <v>-130.32060469999999</v>
      </c>
      <c r="J14739" s="1" t="str">
        <f t="shared" si="2157"/>
        <v>Fluid (stream)</v>
      </c>
      <c r="K14739" s="1" t="str">
        <f t="shared" si="2158"/>
        <v>Untreated Water</v>
      </c>
      <c r="O14739">
        <v>0.93</v>
      </c>
      <c r="P14739">
        <v>60</v>
      </c>
      <c r="Q14739">
        <v>7.9</v>
      </c>
    </row>
    <row r="14740" spans="1:17" hidden="1" x14ac:dyDescent="0.3">
      <c r="A14740" t="s">
        <v>56881</v>
      </c>
      <c r="B14740" t="s">
        <v>56882</v>
      </c>
      <c r="C14740" s="1" t="str">
        <f t="shared" si="2149"/>
        <v>21:0763</v>
      </c>
      <c r="D14740" s="1" t="str">
        <f t="shared" si="2156"/>
        <v>21:0219</v>
      </c>
      <c r="E14740" t="s">
        <v>56883</v>
      </c>
      <c r="F14740" t="s">
        <v>56884</v>
      </c>
      <c r="H14740">
        <v>62.181648199999998</v>
      </c>
      <c r="I14740">
        <v>-130.1516489</v>
      </c>
      <c r="J14740" s="1" t="str">
        <f t="shared" si="2157"/>
        <v>Fluid (stream)</v>
      </c>
      <c r="K14740" s="1" t="str">
        <f t="shared" si="2158"/>
        <v>Untreated Water</v>
      </c>
      <c r="O14740">
        <v>0.53</v>
      </c>
      <c r="P14740">
        <v>70</v>
      </c>
      <c r="Q14740">
        <v>7.5</v>
      </c>
    </row>
    <row r="14741" spans="1:17" hidden="1" x14ac:dyDescent="0.3">
      <c r="A14741" t="s">
        <v>56885</v>
      </c>
      <c r="B14741" t="s">
        <v>56886</v>
      </c>
      <c r="C14741" s="1" t="str">
        <f t="shared" si="2149"/>
        <v>21:0763</v>
      </c>
      <c r="D14741" s="1" t="str">
        <f t="shared" si="2156"/>
        <v>21:0219</v>
      </c>
      <c r="E14741" t="s">
        <v>56887</v>
      </c>
      <c r="F14741" t="s">
        <v>56888</v>
      </c>
      <c r="H14741">
        <v>62.129010200000003</v>
      </c>
      <c r="I14741">
        <v>-130.14652430000001</v>
      </c>
      <c r="J14741" s="1" t="str">
        <f t="shared" si="2157"/>
        <v>Fluid (stream)</v>
      </c>
      <c r="K14741" s="1" t="str">
        <f t="shared" si="2158"/>
        <v>Untreated Water</v>
      </c>
      <c r="O14741">
        <v>1.65</v>
      </c>
      <c r="P14741">
        <v>70</v>
      </c>
      <c r="Q14741">
        <v>7.9</v>
      </c>
    </row>
    <row r="14742" spans="1:17" hidden="1" x14ac:dyDescent="0.3">
      <c r="A14742" t="s">
        <v>56889</v>
      </c>
      <c r="B14742" t="s">
        <v>56890</v>
      </c>
      <c r="C14742" s="1" t="str">
        <f t="shared" si="2149"/>
        <v>21:0763</v>
      </c>
      <c r="D14742" s="1" t="str">
        <f t="shared" si="2156"/>
        <v>21:0219</v>
      </c>
      <c r="E14742" t="s">
        <v>56891</v>
      </c>
      <c r="F14742" t="s">
        <v>56892</v>
      </c>
      <c r="H14742">
        <v>62.151161100000003</v>
      </c>
      <c r="I14742">
        <v>-130.16229150000001</v>
      </c>
      <c r="J14742" s="1" t="str">
        <f t="shared" si="2157"/>
        <v>Fluid (stream)</v>
      </c>
      <c r="K14742" s="1" t="str">
        <f t="shared" si="2158"/>
        <v>Untreated Water</v>
      </c>
      <c r="O14742">
        <v>1.47</v>
      </c>
      <c r="P14742">
        <v>80</v>
      </c>
      <c r="Q14742">
        <v>7.9</v>
      </c>
    </row>
    <row r="14743" spans="1:17" hidden="1" x14ac:dyDescent="0.3">
      <c r="A14743" t="s">
        <v>56893</v>
      </c>
      <c r="B14743" t="s">
        <v>56894</v>
      </c>
      <c r="C14743" s="1" t="str">
        <f t="shared" si="2149"/>
        <v>21:0763</v>
      </c>
      <c r="D14743" s="1" t="str">
        <f t="shared" si="2156"/>
        <v>21:0219</v>
      </c>
      <c r="E14743" t="s">
        <v>56895</v>
      </c>
      <c r="F14743" t="s">
        <v>56896</v>
      </c>
      <c r="H14743">
        <v>62.192936699999997</v>
      </c>
      <c r="I14743">
        <v>-130.25653729999999</v>
      </c>
      <c r="J14743" s="1" t="str">
        <f t="shared" si="2157"/>
        <v>Fluid (stream)</v>
      </c>
      <c r="K14743" s="1" t="str">
        <f t="shared" si="2158"/>
        <v>Untreated Water</v>
      </c>
      <c r="O14743">
        <v>0.25</v>
      </c>
      <c r="P14743">
        <v>60</v>
      </c>
      <c r="Q14743">
        <v>8</v>
      </c>
    </row>
    <row r="14744" spans="1:17" hidden="1" x14ac:dyDescent="0.3">
      <c r="A14744" t="s">
        <v>56897</v>
      </c>
      <c r="B14744" t="s">
        <v>56898</v>
      </c>
      <c r="C14744" s="1" t="str">
        <f t="shared" si="2149"/>
        <v>21:0763</v>
      </c>
      <c r="D14744" s="1" t="str">
        <f t="shared" si="2156"/>
        <v>21:0219</v>
      </c>
      <c r="E14744" t="s">
        <v>56899</v>
      </c>
      <c r="F14744" t="s">
        <v>56900</v>
      </c>
      <c r="H14744">
        <v>62.2126242</v>
      </c>
      <c r="I14744">
        <v>-130.29942840000001</v>
      </c>
      <c r="J14744" s="1" t="str">
        <f t="shared" si="2157"/>
        <v>Fluid (stream)</v>
      </c>
      <c r="K14744" s="1" t="str">
        <f t="shared" si="2158"/>
        <v>Untreated Water</v>
      </c>
      <c r="O14744">
        <v>2.5000000000000001E-2</v>
      </c>
      <c r="P14744">
        <v>40</v>
      </c>
      <c r="Q14744">
        <v>7.5</v>
      </c>
    </row>
    <row r="14745" spans="1:17" hidden="1" x14ac:dyDescent="0.3">
      <c r="A14745" t="s">
        <v>56901</v>
      </c>
      <c r="B14745" t="s">
        <v>56902</v>
      </c>
      <c r="C14745" s="1" t="str">
        <f t="shared" si="2149"/>
        <v>21:0763</v>
      </c>
      <c r="D14745" s="1" t="str">
        <f t="shared" si="2156"/>
        <v>21:0219</v>
      </c>
      <c r="E14745" t="s">
        <v>56903</v>
      </c>
      <c r="F14745" t="s">
        <v>56904</v>
      </c>
      <c r="H14745">
        <v>62.206050400000002</v>
      </c>
      <c r="I14745">
        <v>-130.3649916</v>
      </c>
      <c r="J14745" s="1" t="str">
        <f t="shared" si="2157"/>
        <v>Fluid (stream)</v>
      </c>
      <c r="K14745" s="1" t="str">
        <f t="shared" si="2158"/>
        <v>Untreated Water</v>
      </c>
      <c r="O14745">
        <v>0.18</v>
      </c>
      <c r="P14745">
        <v>50</v>
      </c>
      <c r="Q14745">
        <v>7.7</v>
      </c>
    </row>
    <row r="14746" spans="1:17" hidden="1" x14ac:dyDescent="0.3">
      <c r="A14746" t="s">
        <v>56905</v>
      </c>
      <c r="B14746" t="s">
        <v>56906</v>
      </c>
      <c r="C14746" s="1" t="str">
        <f t="shared" ref="C14746:C14809" si="2159">HYPERLINK("http://geochem.nrcan.gc.ca/cdogs/content/bdl/bdl210763_e.htm", "21:0763")</f>
        <v>21:0763</v>
      </c>
      <c r="D14746" s="1" t="str">
        <f t="shared" si="2156"/>
        <v>21:0219</v>
      </c>
      <c r="E14746" t="s">
        <v>56907</v>
      </c>
      <c r="F14746" t="s">
        <v>56908</v>
      </c>
      <c r="H14746">
        <v>62.197048299999999</v>
      </c>
      <c r="I14746">
        <v>-130.45378450000001</v>
      </c>
      <c r="J14746" s="1" t="str">
        <f t="shared" si="2157"/>
        <v>Fluid (stream)</v>
      </c>
      <c r="K14746" s="1" t="str">
        <f t="shared" si="2158"/>
        <v>Untreated Water</v>
      </c>
      <c r="O14746">
        <v>2.5000000000000001E-2</v>
      </c>
      <c r="P14746">
        <v>60</v>
      </c>
      <c r="Q14746">
        <v>6.8</v>
      </c>
    </row>
    <row r="14747" spans="1:17" hidden="1" x14ac:dyDescent="0.3">
      <c r="A14747" t="s">
        <v>56909</v>
      </c>
      <c r="B14747" t="s">
        <v>56910</v>
      </c>
      <c r="C14747" s="1" t="str">
        <f t="shared" si="2159"/>
        <v>21:0763</v>
      </c>
      <c r="D14747" s="1" t="str">
        <f t="shared" si="2156"/>
        <v>21:0219</v>
      </c>
      <c r="E14747" t="s">
        <v>56911</v>
      </c>
      <c r="F14747" t="s">
        <v>56912</v>
      </c>
      <c r="H14747">
        <v>62.213828100000001</v>
      </c>
      <c r="I14747">
        <v>-130.50922600000001</v>
      </c>
      <c r="J14747" s="1" t="str">
        <f t="shared" si="2157"/>
        <v>Fluid (stream)</v>
      </c>
      <c r="K14747" s="1" t="str">
        <f t="shared" si="2158"/>
        <v>Untreated Water</v>
      </c>
      <c r="O14747">
        <v>2.5000000000000001E-2</v>
      </c>
      <c r="P14747">
        <v>60</v>
      </c>
      <c r="Q14747">
        <v>7.2</v>
      </c>
    </row>
    <row r="14748" spans="1:17" hidden="1" x14ac:dyDescent="0.3">
      <c r="A14748" t="s">
        <v>56913</v>
      </c>
      <c r="B14748" t="s">
        <v>56914</v>
      </c>
      <c r="C14748" s="1" t="str">
        <f t="shared" si="2159"/>
        <v>21:0763</v>
      </c>
      <c r="D14748" s="1" t="str">
        <f t="shared" si="2156"/>
        <v>21:0219</v>
      </c>
      <c r="E14748" t="s">
        <v>56915</v>
      </c>
      <c r="F14748" t="s">
        <v>56916</v>
      </c>
      <c r="H14748">
        <v>62.215961</v>
      </c>
      <c r="I14748">
        <v>-130.56378040000001</v>
      </c>
      <c r="J14748" s="1" t="str">
        <f t="shared" si="2157"/>
        <v>Fluid (stream)</v>
      </c>
      <c r="K14748" s="1" t="str">
        <f t="shared" si="2158"/>
        <v>Untreated Water</v>
      </c>
      <c r="O14748">
        <v>0.14000000000000001</v>
      </c>
      <c r="P14748">
        <v>90</v>
      </c>
      <c r="Q14748">
        <v>7.5</v>
      </c>
    </row>
    <row r="14749" spans="1:17" hidden="1" x14ac:dyDescent="0.3">
      <c r="A14749" t="s">
        <v>56917</v>
      </c>
      <c r="B14749" t="s">
        <v>56918</v>
      </c>
      <c r="C14749" s="1" t="str">
        <f t="shared" si="2159"/>
        <v>21:0763</v>
      </c>
      <c r="D14749" s="1" t="str">
        <f t="shared" si="2156"/>
        <v>21:0219</v>
      </c>
      <c r="E14749" t="s">
        <v>56919</v>
      </c>
      <c r="F14749" t="s">
        <v>56920</v>
      </c>
      <c r="H14749">
        <v>62.213273200000003</v>
      </c>
      <c r="I14749">
        <v>-130.57831479999999</v>
      </c>
      <c r="J14749" s="1" t="str">
        <f t="shared" si="2157"/>
        <v>Fluid (stream)</v>
      </c>
      <c r="K14749" s="1" t="str">
        <f t="shared" si="2158"/>
        <v>Untreated Water</v>
      </c>
      <c r="O14749">
        <v>0.42</v>
      </c>
      <c r="P14749">
        <v>80</v>
      </c>
      <c r="Q14749">
        <v>8</v>
      </c>
    </row>
    <row r="14750" spans="1:17" hidden="1" x14ac:dyDescent="0.3">
      <c r="A14750" t="s">
        <v>56921</v>
      </c>
      <c r="B14750" t="s">
        <v>56922</v>
      </c>
      <c r="C14750" s="1" t="str">
        <f t="shared" si="2159"/>
        <v>21:0763</v>
      </c>
      <c r="D14750" s="1" t="str">
        <f t="shared" si="2156"/>
        <v>21:0219</v>
      </c>
      <c r="E14750" t="s">
        <v>56919</v>
      </c>
      <c r="F14750" t="s">
        <v>56923</v>
      </c>
      <c r="H14750">
        <v>62.213273200000003</v>
      </c>
      <c r="I14750">
        <v>-130.57831479999999</v>
      </c>
      <c r="J14750" s="1" t="str">
        <f t="shared" si="2157"/>
        <v>Fluid (stream)</v>
      </c>
      <c r="K14750" s="1" t="str">
        <f t="shared" si="2158"/>
        <v>Untreated Water</v>
      </c>
      <c r="O14750">
        <v>0.44</v>
      </c>
      <c r="P14750">
        <v>60</v>
      </c>
      <c r="Q14750">
        <v>7.7</v>
      </c>
    </row>
    <row r="14751" spans="1:17" hidden="1" x14ac:dyDescent="0.3">
      <c r="A14751" t="s">
        <v>56924</v>
      </c>
      <c r="B14751" t="s">
        <v>56925</v>
      </c>
      <c r="C14751" s="1" t="str">
        <f t="shared" si="2159"/>
        <v>21:0763</v>
      </c>
      <c r="D14751" s="1" t="str">
        <f t="shared" si="2156"/>
        <v>21:0219</v>
      </c>
      <c r="E14751" t="s">
        <v>56926</v>
      </c>
      <c r="F14751" t="s">
        <v>56927</v>
      </c>
      <c r="H14751">
        <v>62.189961500000003</v>
      </c>
      <c r="I14751">
        <v>-130.5950665</v>
      </c>
      <c r="J14751" s="1" t="str">
        <f t="shared" si="2157"/>
        <v>Fluid (stream)</v>
      </c>
      <c r="K14751" s="1" t="str">
        <f t="shared" si="2158"/>
        <v>Untreated Water</v>
      </c>
      <c r="O14751">
        <v>2.5000000000000001E-2</v>
      </c>
      <c r="P14751">
        <v>60</v>
      </c>
      <c r="Q14751">
        <v>7</v>
      </c>
    </row>
    <row r="14752" spans="1:17" hidden="1" x14ac:dyDescent="0.3">
      <c r="A14752" t="s">
        <v>56928</v>
      </c>
      <c r="B14752" t="s">
        <v>56929</v>
      </c>
      <c r="C14752" s="1" t="str">
        <f t="shared" si="2159"/>
        <v>21:0763</v>
      </c>
      <c r="D14752" s="1" t="str">
        <f t="shared" si="2156"/>
        <v>21:0219</v>
      </c>
      <c r="E14752" t="s">
        <v>56930</v>
      </c>
      <c r="F14752" t="s">
        <v>56931</v>
      </c>
      <c r="H14752">
        <v>62.189837199999999</v>
      </c>
      <c r="I14752">
        <v>-130.5910437</v>
      </c>
      <c r="J14752" s="1" t="str">
        <f t="shared" si="2157"/>
        <v>Fluid (stream)</v>
      </c>
      <c r="K14752" s="1" t="str">
        <f t="shared" si="2158"/>
        <v>Untreated Water</v>
      </c>
      <c r="O14752">
        <v>0.28000000000000003</v>
      </c>
      <c r="P14752">
        <v>80</v>
      </c>
      <c r="Q14752">
        <v>7.5</v>
      </c>
    </row>
    <row r="14753" spans="1:17" hidden="1" x14ac:dyDescent="0.3">
      <c r="A14753" t="s">
        <v>56932</v>
      </c>
      <c r="B14753" t="s">
        <v>56933</v>
      </c>
      <c r="C14753" s="1" t="str">
        <f t="shared" si="2159"/>
        <v>21:0763</v>
      </c>
      <c r="D14753" s="1" t="str">
        <f t="shared" si="2156"/>
        <v>21:0219</v>
      </c>
      <c r="E14753" t="s">
        <v>56934</v>
      </c>
      <c r="F14753" t="s">
        <v>56935</v>
      </c>
      <c r="H14753">
        <v>62.190016499999999</v>
      </c>
      <c r="I14753">
        <v>-130.69761070000001</v>
      </c>
      <c r="J14753" s="1" t="str">
        <f t="shared" si="2157"/>
        <v>Fluid (stream)</v>
      </c>
      <c r="K14753" s="1" t="str">
        <f t="shared" si="2158"/>
        <v>Untreated Water</v>
      </c>
      <c r="O14753">
        <v>0.59</v>
      </c>
      <c r="P14753">
        <v>70</v>
      </c>
      <c r="Q14753">
        <v>7.8</v>
      </c>
    </row>
    <row r="14754" spans="1:17" hidden="1" x14ac:dyDescent="0.3">
      <c r="A14754" t="s">
        <v>56936</v>
      </c>
      <c r="B14754" t="s">
        <v>56937</v>
      </c>
      <c r="C14754" s="1" t="str">
        <f t="shared" si="2159"/>
        <v>21:0763</v>
      </c>
      <c r="D14754" s="1" t="str">
        <f t="shared" si="2156"/>
        <v>21:0219</v>
      </c>
      <c r="E14754" t="s">
        <v>56938</v>
      </c>
      <c r="F14754" t="s">
        <v>56939</v>
      </c>
      <c r="H14754">
        <v>62.191878299999999</v>
      </c>
      <c r="I14754">
        <v>-130.68558830000001</v>
      </c>
      <c r="J14754" s="1" t="str">
        <f t="shared" si="2157"/>
        <v>Fluid (stream)</v>
      </c>
      <c r="K14754" s="1" t="str">
        <f t="shared" si="2158"/>
        <v>Untreated Water</v>
      </c>
      <c r="O14754">
        <v>0.69</v>
      </c>
      <c r="P14754">
        <v>80</v>
      </c>
      <c r="Q14754">
        <v>7.7</v>
      </c>
    </row>
    <row r="14755" spans="1:17" hidden="1" x14ac:dyDescent="0.3">
      <c r="A14755" t="s">
        <v>56940</v>
      </c>
      <c r="B14755" t="s">
        <v>56941</v>
      </c>
      <c r="C14755" s="1" t="str">
        <f t="shared" si="2159"/>
        <v>21:0763</v>
      </c>
      <c r="D14755" s="1" t="str">
        <f t="shared" si="2156"/>
        <v>21:0219</v>
      </c>
      <c r="E14755" t="s">
        <v>56942</v>
      </c>
      <c r="F14755" t="s">
        <v>56943</v>
      </c>
      <c r="H14755">
        <v>62.226774800000001</v>
      </c>
      <c r="I14755">
        <v>-130.65238220000001</v>
      </c>
      <c r="J14755" s="1" t="str">
        <f t="shared" si="2157"/>
        <v>Fluid (stream)</v>
      </c>
      <c r="K14755" s="1" t="str">
        <f t="shared" si="2158"/>
        <v>Untreated Water</v>
      </c>
      <c r="O14755">
        <v>0.19</v>
      </c>
      <c r="P14755">
        <v>120</v>
      </c>
      <c r="Q14755">
        <v>7.3</v>
      </c>
    </row>
    <row r="14756" spans="1:17" hidden="1" x14ac:dyDescent="0.3">
      <c r="A14756" t="s">
        <v>56944</v>
      </c>
      <c r="B14756" t="s">
        <v>56945</v>
      </c>
      <c r="C14756" s="1" t="str">
        <f t="shared" si="2159"/>
        <v>21:0763</v>
      </c>
      <c r="D14756" s="1" t="str">
        <f t="shared" si="2156"/>
        <v>21:0219</v>
      </c>
      <c r="E14756" t="s">
        <v>56946</v>
      </c>
      <c r="F14756" t="s">
        <v>56947</v>
      </c>
      <c r="H14756">
        <v>62.228902699999999</v>
      </c>
      <c r="I14756">
        <v>-130.71226390000001</v>
      </c>
      <c r="J14756" s="1" t="str">
        <f t="shared" si="2157"/>
        <v>Fluid (stream)</v>
      </c>
      <c r="K14756" s="1" t="str">
        <f t="shared" si="2158"/>
        <v>Untreated Water</v>
      </c>
      <c r="O14756">
        <v>7.0000000000000007E-2</v>
      </c>
      <c r="P14756">
        <v>60</v>
      </c>
      <c r="Q14756">
        <v>8.1</v>
      </c>
    </row>
    <row r="14757" spans="1:17" hidden="1" x14ac:dyDescent="0.3">
      <c r="A14757" t="s">
        <v>56948</v>
      </c>
      <c r="B14757" t="s">
        <v>56949</v>
      </c>
      <c r="C14757" s="1" t="str">
        <f t="shared" si="2159"/>
        <v>21:0763</v>
      </c>
      <c r="D14757" s="1" t="str">
        <f t="shared" si="2156"/>
        <v>21:0219</v>
      </c>
      <c r="E14757" t="s">
        <v>56950</v>
      </c>
      <c r="F14757" t="s">
        <v>56951</v>
      </c>
      <c r="H14757">
        <v>62.232466100000003</v>
      </c>
      <c r="I14757">
        <v>-130.77302850000001</v>
      </c>
      <c r="J14757" s="1" t="str">
        <f t="shared" si="2157"/>
        <v>Fluid (stream)</v>
      </c>
      <c r="K14757" s="1" t="str">
        <f t="shared" si="2158"/>
        <v>Untreated Water</v>
      </c>
      <c r="O14757">
        <v>0.52</v>
      </c>
      <c r="P14757">
        <v>150</v>
      </c>
      <c r="Q14757">
        <v>7.4</v>
      </c>
    </row>
    <row r="14758" spans="1:17" hidden="1" x14ac:dyDescent="0.3">
      <c r="A14758" t="s">
        <v>56952</v>
      </c>
      <c r="B14758" t="s">
        <v>56953</v>
      </c>
      <c r="C14758" s="1" t="str">
        <f t="shared" si="2159"/>
        <v>21:0763</v>
      </c>
      <c r="D14758" s="1" t="str">
        <f t="shared" si="2156"/>
        <v>21:0219</v>
      </c>
      <c r="E14758" t="s">
        <v>56954</v>
      </c>
      <c r="F14758" t="s">
        <v>56955</v>
      </c>
      <c r="H14758">
        <v>62.230793300000002</v>
      </c>
      <c r="I14758">
        <v>-130.77183350000001</v>
      </c>
      <c r="J14758" s="1" t="str">
        <f t="shared" si="2157"/>
        <v>Fluid (stream)</v>
      </c>
      <c r="K14758" s="1" t="str">
        <f t="shared" si="2158"/>
        <v>Untreated Water</v>
      </c>
      <c r="O14758">
        <v>0.6</v>
      </c>
      <c r="P14758">
        <v>80</v>
      </c>
      <c r="Q14758">
        <v>7.7</v>
      </c>
    </row>
    <row r="14759" spans="1:17" hidden="1" x14ac:dyDescent="0.3">
      <c r="A14759" t="s">
        <v>56956</v>
      </c>
      <c r="B14759" t="s">
        <v>56957</v>
      </c>
      <c r="C14759" s="1" t="str">
        <f t="shared" si="2159"/>
        <v>21:0763</v>
      </c>
      <c r="D14759" s="1" t="str">
        <f t="shared" si="2156"/>
        <v>21:0219</v>
      </c>
      <c r="E14759" t="s">
        <v>56958</v>
      </c>
      <c r="F14759" t="s">
        <v>56959</v>
      </c>
      <c r="H14759">
        <v>62.220536799999998</v>
      </c>
      <c r="I14759">
        <v>-130.7846213</v>
      </c>
      <c r="J14759" s="1" t="str">
        <f t="shared" si="2157"/>
        <v>Fluid (stream)</v>
      </c>
      <c r="K14759" s="1" t="str">
        <f t="shared" si="2158"/>
        <v>Untreated Water</v>
      </c>
      <c r="O14759">
        <v>0.42</v>
      </c>
      <c r="P14759">
        <v>60</v>
      </c>
      <c r="Q14759">
        <v>7.1</v>
      </c>
    </row>
    <row r="14760" spans="1:17" hidden="1" x14ac:dyDescent="0.3">
      <c r="A14760" t="s">
        <v>56960</v>
      </c>
      <c r="B14760" t="s">
        <v>56961</v>
      </c>
      <c r="C14760" s="1" t="str">
        <f t="shared" si="2159"/>
        <v>21:0763</v>
      </c>
      <c r="D14760" s="1" t="str">
        <f t="shared" si="2156"/>
        <v>21:0219</v>
      </c>
      <c r="E14760" t="s">
        <v>56962</v>
      </c>
      <c r="F14760" t="s">
        <v>56963</v>
      </c>
      <c r="H14760">
        <v>62.241945000000001</v>
      </c>
      <c r="I14760">
        <v>-130.8045405</v>
      </c>
      <c r="J14760" s="1" t="str">
        <f t="shared" si="2157"/>
        <v>Fluid (stream)</v>
      </c>
      <c r="K14760" s="1" t="str">
        <f t="shared" si="2158"/>
        <v>Untreated Water</v>
      </c>
      <c r="O14760">
        <v>0.19</v>
      </c>
      <c r="P14760">
        <v>90</v>
      </c>
      <c r="Q14760">
        <v>7.5</v>
      </c>
    </row>
    <row r="14761" spans="1:17" hidden="1" x14ac:dyDescent="0.3">
      <c r="A14761" t="s">
        <v>56964</v>
      </c>
      <c r="B14761" t="s">
        <v>56965</v>
      </c>
      <c r="C14761" s="1" t="str">
        <f t="shared" si="2159"/>
        <v>21:0763</v>
      </c>
      <c r="D14761" s="1" t="str">
        <f t="shared" si="2156"/>
        <v>21:0219</v>
      </c>
      <c r="E14761" t="s">
        <v>56966</v>
      </c>
      <c r="F14761" t="s">
        <v>56967</v>
      </c>
      <c r="H14761">
        <v>62.255104099999997</v>
      </c>
      <c r="I14761">
        <v>-130.71505970000001</v>
      </c>
      <c r="J14761" s="1" t="str">
        <f t="shared" si="2157"/>
        <v>Fluid (stream)</v>
      </c>
      <c r="K14761" s="1" t="str">
        <f t="shared" si="2158"/>
        <v>Untreated Water</v>
      </c>
      <c r="O14761">
        <v>0.17</v>
      </c>
      <c r="P14761">
        <v>110</v>
      </c>
      <c r="Q14761">
        <v>7.5</v>
      </c>
    </row>
    <row r="14762" spans="1:17" hidden="1" x14ac:dyDescent="0.3">
      <c r="A14762" t="s">
        <v>56968</v>
      </c>
      <c r="B14762" t="s">
        <v>56969</v>
      </c>
      <c r="C14762" s="1" t="str">
        <f t="shared" si="2159"/>
        <v>21:0763</v>
      </c>
      <c r="D14762" s="1" t="str">
        <f t="shared" si="2156"/>
        <v>21:0219</v>
      </c>
      <c r="E14762" t="s">
        <v>56970</v>
      </c>
      <c r="F14762" t="s">
        <v>56971</v>
      </c>
      <c r="H14762">
        <v>62.275728399999998</v>
      </c>
      <c r="I14762">
        <v>-130.6347901</v>
      </c>
      <c r="J14762" s="1" t="str">
        <f t="shared" si="2157"/>
        <v>Fluid (stream)</v>
      </c>
      <c r="K14762" s="1" t="str">
        <f t="shared" si="2158"/>
        <v>Untreated Water</v>
      </c>
      <c r="O14762">
        <v>0.44</v>
      </c>
      <c r="P14762">
        <v>240</v>
      </c>
      <c r="Q14762">
        <v>7.5</v>
      </c>
    </row>
    <row r="14763" spans="1:17" hidden="1" x14ac:dyDescent="0.3">
      <c r="A14763" t="s">
        <v>56972</v>
      </c>
      <c r="B14763" t="s">
        <v>56973</v>
      </c>
      <c r="C14763" s="1" t="str">
        <f t="shared" si="2159"/>
        <v>21:0763</v>
      </c>
      <c r="D14763" s="1" t="str">
        <f t="shared" si="2156"/>
        <v>21:0219</v>
      </c>
      <c r="E14763" t="s">
        <v>56974</v>
      </c>
      <c r="F14763" t="s">
        <v>56975</v>
      </c>
      <c r="H14763">
        <v>62.271568799999997</v>
      </c>
      <c r="I14763">
        <v>-130.63880380000001</v>
      </c>
      <c r="J14763" s="1" t="str">
        <f t="shared" si="2157"/>
        <v>Fluid (stream)</v>
      </c>
      <c r="K14763" s="1" t="str">
        <f t="shared" si="2158"/>
        <v>Untreated Water</v>
      </c>
      <c r="O14763">
        <v>0.05</v>
      </c>
      <c r="P14763">
        <v>180</v>
      </c>
      <c r="Q14763">
        <v>7.2</v>
      </c>
    </row>
    <row r="14764" spans="1:17" hidden="1" x14ac:dyDescent="0.3">
      <c r="A14764" t="s">
        <v>56976</v>
      </c>
      <c r="B14764" t="s">
        <v>56977</v>
      </c>
      <c r="C14764" s="1" t="str">
        <f t="shared" si="2159"/>
        <v>21:0763</v>
      </c>
      <c r="D14764" s="1" t="str">
        <f>HYPERLINK("http://geochem.nrcan.gc.ca/cdogs/content/svy/svy_e.htm", "")</f>
        <v/>
      </c>
      <c r="G14764" s="1" t="str">
        <f>HYPERLINK("http://geochem.nrcan.gc.ca/cdogs/content/cr_/cr_00089_e.htm", "89")</f>
        <v>89</v>
      </c>
      <c r="J14764" t="s">
        <v>11453</v>
      </c>
      <c r="K14764" t="s">
        <v>11454</v>
      </c>
      <c r="O14764">
        <v>2.98</v>
      </c>
      <c r="P14764">
        <v>250</v>
      </c>
      <c r="Q14764">
        <v>7.6</v>
      </c>
    </row>
    <row r="14765" spans="1:17" hidden="1" x14ac:dyDescent="0.3">
      <c r="A14765" t="s">
        <v>56978</v>
      </c>
      <c r="B14765" t="s">
        <v>56979</v>
      </c>
      <c r="C14765" s="1" t="str">
        <f t="shared" si="2159"/>
        <v>21:0763</v>
      </c>
      <c r="D14765" s="1" t="str">
        <f>HYPERLINK("http://geochem.nrcan.gc.ca/cdogs/content/svy/svy210219_e.htm", "21:0219")</f>
        <v>21:0219</v>
      </c>
      <c r="E14765" t="s">
        <v>56980</v>
      </c>
      <c r="F14765" t="s">
        <v>56981</v>
      </c>
      <c r="H14765">
        <v>62.266156299999999</v>
      </c>
      <c r="I14765">
        <v>-130.61417789999999</v>
      </c>
      <c r="J14765" s="1" t="str">
        <f>HYPERLINK("http://geochem.nrcan.gc.ca/cdogs/content/kwd/kwd020018_e.htm", "Fluid (stream)")</f>
        <v>Fluid (stream)</v>
      </c>
      <c r="K14765" s="1" t="str">
        <f>HYPERLINK("http://geochem.nrcan.gc.ca/cdogs/content/kwd/kwd080007_e.htm", "Untreated Water")</f>
        <v>Untreated Water</v>
      </c>
      <c r="O14765">
        <v>0.11</v>
      </c>
      <c r="P14765">
        <v>180</v>
      </c>
      <c r="Q14765">
        <v>6.9</v>
      </c>
    </row>
    <row r="14766" spans="1:17" hidden="1" x14ac:dyDescent="0.3">
      <c r="A14766" t="s">
        <v>56982</v>
      </c>
      <c r="B14766" t="s">
        <v>56983</v>
      </c>
      <c r="C14766" s="1" t="str">
        <f t="shared" si="2159"/>
        <v>21:0763</v>
      </c>
      <c r="D14766" s="1" t="str">
        <f>HYPERLINK("http://geochem.nrcan.gc.ca/cdogs/content/svy/svy210219_e.htm", "21:0219")</f>
        <v>21:0219</v>
      </c>
      <c r="E14766" t="s">
        <v>56984</v>
      </c>
      <c r="F14766" t="s">
        <v>56985</v>
      </c>
      <c r="H14766">
        <v>62.294642600000003</v>
      </c>
      <c r="I14766">
        <v>-130.568209</v>
      </c>
      <c r="J14766" s="1" t="str">
        <f>HYPERLINK("http://geochem.nrcan.gc.ca/cdogs/content/kwd/kwd020018_e.htm", "Fluid (stream)")</f>
        <v>Fluid (stream)</v>
      </c>
      <c r="K14766" s="1" t="str">
        <f>HYPERLINK("http://geochem.nrcan.gc.ca/cdogs/content/kwd/kwd080007_e.htm", "Untreated Water")</f>
        <v>Untreated Water</v>
      </c>
      <c r="O14766">
        <v>2.5000000000000001E-2</v>
      </c>
      <c r="P14766">
        <v>130</v>
      </c>
      <c r="Q14766">
        <v>7.2</v>
      </c>
    </row>
    <row r="14767" spans="1:17" hidden="1" x14ac:dyDescent="0.3">
      <c r="A14767" t="s">
        <v>56986</v>
      </c>
      <c r="B14767" t="s">
        <v>56987</v>
      </c>
      <c r="C14767" s="1" t="str">
        <f t="shared" si="2159"/>
        <v>21:0763</v>
      </c>
      <c r="D14767" s="1" t="str">
        <f>HYPERLINK("http://geochem.nrcan.gc.ca/cdogs/content/svy/svy210219_e.htm", "21:0219")</f>
        <v>21:0219</v>
      </c>
      <c r="E14767" t="s">
        <v>56988</v>
      </c>
      <c r="F14767" t="s">
        <v>56989</v>
      </c>
      <c r="H14767">
        <v>62.306350700000003</v>
      </c>
      <c r="I14767">
        <v>-130.56260689999999</v>
      </c>
      <c r="J14767" s="1" t="str">
        <f>HYPERLINK("http://geochem.nrcan.gc.ca/cdogs/content/kwd/kwd020018_e.htm", "Fluid (stream)")</f>
        <v>Fluid (stream)</v>
      </c>
      <c r="K14767" s="1" t="str">
        <f>HYPERLINK("http://geochem.nrcan.gc.ca/cdogs/content/kwd/kwd080007_e.htm", "Untreated Water")</f>
        <v>Untreated Water</v>
      </c>
      <c r="O14767">
        <v>2.5000000000000001E-2</v>
      </c>
      <c r="P14767">
        <v>60</v>
      </c>
      <c r="Q14767">
        <v>7.4</v>
      </c>
    </row>
    <row r="14768" spans="1:17" hidden="1" x14ac:dyDescent="0.3">
      <c r="A14768" t="s">
        <v>56990</v>
      </c>
      <c r="B14768" t="s">
        <v>56991</v>
      </c>
      <c r="C14768" s="1" t="str">
        <f t="shared" si="2159"/>
        <v>21:0763</v>
      </c>
      <c r="D14768" s="1" t="str">
        <f>HYPERLINK("http://geochem.nrcan.gc.ca/cdogs/content/svy/svy210219_e.htm", "21:0219")</f>
        <v>21:0219</v>
      </c>
      <c r="E14768" t="s">
        <v>56992</v>
      </c>
      <c r="F14768" t="s">
        <v>56993</v>
      </c>
      <c r="H14768">
        <v>62.307699700000001</v>
      </c>
      <c r="I14768">
        <v>-130.54959740000001</v>
      </c>
      <c r="J14768" s="1" t="str">
        <f>HYPERLINK("http://geochem.nrcan.gc.ca/cdogs/content/kwd/kwd020018_e.htm", "Fluid (stream)")</f>
        <v>Fluid (stream)</v>
      </c>
      <c r="K14768" s="1" t="str">
        <f>HYPERLINK("http://geochem.nrcan.gc.ca/cdogs/content/kwd/kwd080007_e.htm", "Untreated Water")</f>
        <v>Untreated Water</v>
      </c>
    </row>
    <row r="14769" spans="1:17" hidden="1" x14ac:dyDescent="0.3">
      <c r="A14769" t="s">
        <v>56994</v>
      </c>
      <c r="B14769" t="s">
        <v>56995</v>
      </c>
      <c r="C14769" s="1" t="str">
        <f t="shared" si="2159"/>
        <v>21:0763</v>
      </c>
      <c r="D14769" s="1" t="str">
        <f>HYPERLINK("http://geochem.nrcan.gc.ca/cdogs/content/svy/svy_e.htm", "")</f>
        <v/>
      </c>
      <c r="G14769" s="1" t="str">
        <f>HYPERLINK("http://geochem.nrcan.gc.ca/cdogs/content/cr_/cr_00087_e.htm", "87")</f>
        <v>87</v>
      </c>
      <c r="J14769" t="s">
        <v>11453</v>
      </c>
      <c r="K14769" t="s">
        <v>11454</v>
      </c>
      <c r="O14769">
        <v>0.32</v>
      </c>
      <c r="P14769">
        <v>100</v>
      </c>
      <c r="Q14769">
        <v>7.2</v>
      </c>
    </row>
    <row r="14770" spans="1:17" hidden="1" x14ac:dyDescent="0.3">
      <c r="A14770" t="s">
        <v>56996</v>
      </c>
      <c r="B14770" t="s">
        <v>56997</v>
      </c>
      <c r="C14770" s="1" t="str">
        <f t="shared" si="2159"/>
        <v>21:0763</v>
      </c>
      <c r="D14770" s="1" t="str">
        <f t="shared" ref="D14770:D14789" si="2160">HYPERLINK("http://geochem.nrcan.gc.ca/cdogs/content/svy/svy210219_e.htm", "21:0219")</f>
        <v>21:0219</v>
      </c>
      <c r="E14770" t="s">
        <v>56998</v>
      </c>
      <c r="F14770" t="s">
        <v>56999</v>
      </c>
      <c r="H14770">
        <v>62.321800000000003</v>
      </c>
      <c r="I14770">
        <v>-130.5660144</v>
      </c>
      <c r="J14770" s="1" t="str">
        <f t="shared" ref="J14770:J14789" si="2161">HYPERLINK("http://geochem.nrcan.gc.ca/cdogs/content/kwd/kwd020018_e.htm", "Fluid (stream)")</f>
        <v>Fluid (stream)</v>
      </c>
      <c r="K14770" s="1" t="str">
        <f t="shared" ref="K14770:K14789" si="2162">HYPERLINK("http://geochem.nrcan.gc.ca/cdogs/content/kwd/kwd080007_e.htm", "Untreated Water")</f>
        <v>Untreated Water</v>
      </c>
      <c r="O14770">
        <v>2.5000000000000001E-2</v>
      </c>
      <c r="P14770">
        <v>60</v>
      </c>
      <c r="Q14770">
        <v>6.9</v>
      </c>
    </row>
    <row r="14771" spans="1:17" hidden="1" x14ac:dyDescent="0.3">
      <c r="A14771" t="s">
        <v>57000</v>
      </c>
      <c r="B14771" t="s">
        <v>57001</v>
      </c>
      <c r="C14771" s="1" t="str">
        <f t="shared" si="2159"/>
        <v>21:0763</v>
      </c>
      <c r="D14771" s="1" t="str">
        <f t="shared" si="2160"/>
        <v>21:0219</v>
      </c>
      <c r="E14771" t="s">
        <v>56998</v>
      </c>
      <c r="F14771" t="s">
        <v>57002</v>
      </c>
      <c r="H14771">
        <v>62.321800000000003</v>
      </c>
      <c r="I14771">
        <v>-130.5660144</v>
      </c>
      <c r="J14771" s="1" t="str">
        <f t="shared" si="2161"/>
        <v>Fluid (stream)</v>
      </c>
      <c r="K14771" s="1" t="str">
        <f t="shared" si="2162"/>
        <v>Untreated Water</v>
      </c>
      <c r="O14771">
        <v>2.5000000000000001E-2</v>
      </c>
      <c r="P14771">
        <v>50</v>
      </c>
      <c r="Q14771">
        <v>7.3</v>
      </c>
    </row>
    <row r="14772" spans="1:17" hidden="1" x14ac:dyDescent="0.3">
      <c r="A14772" t="s">
        <v>57003</v>
      </c>
      <c r="B14772" t="s">
        <v>57004</v>
      </c>
      <c r="C14772" s="1" t="str">
        <f t="shared" si="2159"/>
        <v>21:0763</v>
      </c>
      <c r="D14772" s="1" t="str">
        <f t="shared" si="2160"/>
        <v>21:0219</v>
      </c>
      <c r="E14772" t="s">
        <v>57005</v>
      </c>
      <c r="F14772" t="s">
        <v>57006</v>
      </c>
      <c r="H14772">
        <v>62.353460400000003</v>
      </c>
      <c r="I14772">
        <v>-130.5351465</v>
      </c>
      <c r="J14772" s="1" t="str">
        <f t="shared" si="2161"/>
        <v>Fluid (stream)</v>
      </c>
      <c r="K14772" s="1" t="str">
        <f t="shared" si="2162"/>
        <v>Untreated Water</v>
      </c>
      <c r="O14772">
        <v>0.14000000000000001</v>
      </c>
      <c r="P14772">
        <v>50</v>
      </c>
      <c r="Q14772">
        <v>7.8</v>
      </c>
    </row>
    <row r="14773" spans="1:17" hidden="1" x14ac:dyDescent="0.3">
      <c r="A14773" t="s">
        <v>57007</v>
      </c>
      <c r="B14773" t="s">
        <v>57008</v>
      </c>
      <c r="C14773" s="1" t="str">
        <f t="shared" si="2159"/>
        <v>21:0763</v>
      </c>
      <c r="D14773" s="1" t="str">
        <f t="shared" si="2160"/>
        <v>21:0219</v>
      </c>
      <c r="E14773" t="s">
        <v>57009</v>
      </c>
      <c r="F14773" t="s">
        <v>57010</v>
      </c>
      <c r="H14773">
        <v>62.3920642</v>
      </c>
      <c r="I14773">
        <v>-130.5205995</v>
      </c>
      <c r="J14773" s="1" t="str">
        <f t="shared" si="2161"/>
        <v>Fluid (stream)</v>
      </c>
      <c r="K14773" s="1" t="str">
        <f t="shared" si="2162"/>
        <v>Untreated Water</v>
      </c>
      <c r="O14773">
        <v>2.5000000000000001E-2</v>
      </c>
      <c r="P14773">
        <v>100</v>
      </c>
      <c r="Q14773">
        <v>6.6</v>
      </c>
    </row>
    <row r="14774" spans="1:17" hidden="1" x14ac:dyDescent="0.3">
      <c r="A14774" t="s">
        <v>57011</v>
      </c>
      <c r="B14774" t="s">
        <v>57012</v>
      </c>
      <c r="C14774" s="1" t="str">
        <f t="shared" si="2159"/>
        <v>21:0763</v>
      </c>
      <c r="D14774" s="1" t="str">
        <f t="shared" si="2160"/>
        <v>21:0219</v>
      </c>
      <c r="E14774" t="s">
        <v>57013</v>
      </c>
      <c r="F14774" t="s">
        <v>57014</v>
      </c>
      <c r="H14774">
        <v>62.396001200000001</v>
      </c>
      <c r="I14774">
        <v>-130.5527031</v>
      </c>
      <c r="J14774" s="1" t="str">
        <f t="shared" si="2161"/>
        <v>Fluid (stream)</v>
      </c>
      <c r="K14774" s="1" t="str">
        <f t="shared" si="2162"/>
        <v>Untreated Water</v>
      </c>
      <c r="O14774">
        <v>2.5000000000000001E-2</v>
      </c>
      <c r="P14774">
        <v>110</v>
      </c>
      <c r="Q14774">
        <v>7.5</v>
      </c>
    </row>
    <row r="14775" spans="1:17" hidden="1" x14ac:dyDescent="0.3">
      <c r="A14775" t="s">
        <v>57015</v>
      </c>
      <c r="B14775" t="s">
        <v>57016</v>
      </c>
      <c r="C14775" s="1" t="str">
        <f t="shared" si="2159"/>
        <v>21:0763</v>
      </c>
      <c r="D14775" s="1" t="str">
        <f t="shared" si="2160"/>
        <v>21:0219</v>
      </c>
      <c r="E14775" t="s">
        <v>57017</v>
      </c>
      <c r="F14775" t="s">
        <v>57018</v>
      </c>
      <c r="H14775">
        <v>62.421848699999998</v>
      </c>
      <c r="I14775">
        <v>-130.54464970000001</v>
      </c>
      <c r="J14775" s="1" t="str">
        <f t="shared" si="2161"/>
        <v>Fluid (stream)</v>
      </c>
      <c r="K14775" s="1" t="str">
        <f t="shared" si="2162"/>
        <v>Untreated Water</v>
      </c>
      <c r="O14775">
        <v>2.5000000000000001E-2</v>
      </c>
      <c r="P14775">
        <v>200</v>
      </c>
      <c r="Q14775">
        <v>6.9</v>
      </c>
    </row>
    <row r="14776" spans="1:17" hidden="1" x14ac:dyDescent="0.3">
      <c r="A14776" t="s">
        <v>57019</v>
      </c>
      <c r="B14776" t="s">
        <v>57020</v>
      </c>
      <c r="C14776" s="1" t="str">
        <f t="shared" si="2159"/>
        <v>21:0763</v>
      </c>
      <c r="D14776" s="1" t="str">
        <f t="shared" si="2160"/>
        <v>21:0219</v>
      </c>
      <c r="E14776" t="s">
        <v>57021</v>
      </c>
      <c r="F14776" t="s">
        <v>57022</v>
      </c>
      <c r="H14776">
        <v>62.428148899999997</v>
      </c>
      <c r="I14776">
        <v>-130.4744359</v>
      </c>
      <c r="J14776" s="1" t="str">
        <f t="shared" si="2161"/>
        <v>Fluid (stream)</v>
      </c>
      <c r="K14776" s="1" t="str">
        <f t="shared" si="2162"/>
        <v>Untreated Water</v>
      </c>
      <c r="O14776">
        <v>2.5000000000000001E-2</v>
      </c>
      <c r="P14776">
        <v>90</v>
      </c>
      <c r="Q14776">
        <v>6.6</v>
      </c>
    </row>
    <row r="14777" spans="1:17" hidden="1" x14ac:dyDescent="0.3">
      <c r="A14777" t="s">
        <v>57023</v>
      </c>
      <c r="B14777" t="s">
        <v>57024</v>
      </c>
      <c r="C14777" s="1" t="str">
        <f t="shared" si="2159"/>
        <v>21:0763</v>
      </c>
      <c r="D14777" s="1" t="str">
        <f t="shared" si="2160"/>
        <v>21:0219</v>
      </c>
      <c r="E14777" t="s">
        <v>57025</v>
      </c>
      <c r="F14777" t="s">
        <v>57026</v>
      </c>
      <c r="H14777">
        <v>62.445818299999999</v>
      </c>
      <c r="I14777">
        <v>-130.38775150000001</v>
      </c>
      <c r="J14777" s="1" t="str">
        <f t="shared" si="2161"/>
        <v>Fluid (stream)</v>
      </c>
      <c r="K14777" s="1" t="str">
        <f t="shared" si="2162"/>
        <v>Untreated Water</v>
      </c>
      <c r="O14777">
        <v>0.13</v>
      </c>
      <c r="P14777">
        <v>160</v>
      </c>
      <c r="Q14777">
        <v>7.6</v>
      </c>
    </row>
    <row r="14778" spans="1:17" hidden="1" x14ac:dyDescent="0.3">
      <c r="A14778" t="s">
        <v>57027</v>
      </c>
      <c r="B14778" t="s">
        <v>57028</v>
      </c>
      <c r="C14778" s="1" t="str">
        <f t="shared" si="2159"/>
        <v>21:0763</v>
      </c>
      <c r="D14778" s="1" t="str">
        <f t="shared" si="2160"/>
        <v>21:0219</v>
      </c>
      <c r="E14778" t="s">
        <v>57029</v>
      </c>
      <c r="F14778" t="s">
        <v>57030</v>
      </c>
      <c r="H14778">
        <v>62.444450799999998</v>
      </c>
      <c r="I14778">
        <v>-130.38894769999999</v>
      </c>
      <c r="J14778" s="1" t="str">
        <f t="shared" si="2161"/>
        <v>Fluid (stream)</v>
      </c>
      <c r="K14778" s="1" t="str">
        <f t="shared" si="2162"/>
        <v>Untreated Water</v>
      </c>
      <c r="O14778">
        <v>0.27</v>
      </c>
      <c r="P14778">
        <v>180</v>
      </c>
      <c r="Q14778">
        <v>7.4</v>
      </c>
    </row>
    <row r="14779" spans="1:17" hidden="1" x14ac:dyDescent="0.3">
      <c r="A14779" t="s">
        <v>57031</v>
      </c>
      <c r="B14779" t="s">
        <v>57032</v>
      </c>
      <c r="C14779" s="1" t="str">
        <f t="shared" si="2159"/>
        <v>21:0763</v>
      </c>
      <c r="D14779" s="1" t="str">
        <f t="shared" si="2160"/>
        <v>21:0219</v>
      </c>
      <c r="E14779" t="s">
        <v>57033</v>
      </c>
      <c r="F14779" t="s">
        <v>57034</v>
      </c>
      <c r="H14779">
        <v>62.419175099999997</v>
      </c>
      <c r="I14779">
        <v>-130.32767820000001</v>
      </c>
      <c r="J14779" s="1" t="str">
        <f t="shared" si="2161"/>
        <v>Fluid (stream)</v>
      </c>
      <c r="K14779" s="1" t="str">
        <f t="shared" si="2162"/>
        <v>Untreated Water</v>
      </c>
      <c r="O14779">
        <v>3.61</v>
      </c>
      <c r="P14779">
        <v>280</v>
      </c>
      <c r="Q14779">
        <v>7.6</v>
      </c>
    </row>
    <row r="14780" spans="1:17" hidden="1" x14ac:dyDescent="0.3">
      <c r="A14780" t="s">
        <v>57035</v>
      </c>
      <c r="B14780" t="s">
        <v>57036</v>
      </c>
      <c r="C14780" s="1" t="str">
        <f t="shared" si="2159"/>
        <v>21:0763</v>
      </c>
      <c r="D14780" s="1" t="str">
        <f t="shared" si="2160"/>
        <v>21:0219</v>
      </c>
      <c r="E14780" t="s">
        <v>57037</v>
      </c>
      <c r="F14780" t="s">
        <v>57038</v>
      </c>
      <c r="H14780">
        <v>62.434906499999997</v>
      </c>
      <c r="I14780">
        <v>-130.26162260000001</v>
      </c>
      <c r="J14780" s="1" t="str">
        <f t="shared" si="2161"/>
        <v>Fluid (stream)</v>
      </c>
      <c r="K14780" s="1" t="str">
        <f t="shared" si="2162"/>
        <v>Untreated Water</v>
      </c>
      <c r="O14780">
        <v>4.0599999999999996</v>
      </c>
      <c r="P14780">
        <v>250</v>
      </c>
      <c r="Q14780">
        <v>7.8</v>
      </c>
    </row>
    <row r="14781" spans="1:17" hidden="1" x14ac:dyDescent="0.3">
      <c r="A14781" t="s">
        <v>57039</v>
      </c>
      <c r="B14781" t="s">
        <v>57040</v>
      </c>
      <c r="C14781" s="1" t="str">
        <f t="shared" si="2159"/>
        <v>21:0763</v>
      </c>
      <c r="D14781" s="1" t="str">
        <f t="shared" si="2160"/>
        <v>21:0219</v>
      </c>
      <c r="E14781" t="s">
        <v>57041</v>
      </c>
      <c r="F14781" t="s">
        <v>57042</v>
      </c>
      <c r="H14781">
        <v>62.445588100000002</v>
      </c>
      <c r="I14781">
        <v>-130.29313579999999</v>
      </c>
      <c r="J14781" s="1" t="str">
        <f t="shared" si="2161"/>
        <v>Fluid (stream)</v>
      </c>
      <c r="K14781" s="1" t="str">
        <f t="shared" si="2162"/>
        <v>Untreated Water</v>
      </c>
      <c r="O14781">
        <v>0.34</v>
      </c>
      <c r="P14781">
        <v>200</v>
      </c>
      <c r="Q14781">
        <v>7.2</v>
      </c>
    </row>
    <row r="14782" spans="1:17" hidden="1" x14ac:dyDescent="0.3">
      <c r="A14782" t="s">
        <v>57043</v>
      </c>
      <c r="B14782" t="s">
        <v>57044</v>
      </c>
      <c r="C14782" s="1" t="str">
        <f t="shared" si="2159"/>
        <v>21:0763</v>
      </c>
      <c r="D14782" s="1" t="str">
        <f t="shared" si="2160"/>
        <v>21:0219</v>
      </c>
      <c r="E14782" t="s">
        <v>57045</v>
      </c>
      <c r="F14782" t="s">
        <v>57046</v>
      </c>
      <c r="H14782">
        <v>62.459424400000003</v>
      </c>
      <c r="I14782">
        <v>-130.28609539999999</v>
      </c>
      <c r="J14782" s="1" t="str">
        <f t="shared" si="2161"/>
        <v>Fluid (stream)</v>
      </c>
      <c r="K14782" s="1" t="str">
        <f t="shared" si="2162"/>
        <v>Untreated Water</v>
      </c>
      <c r="O14782">
        <v>0.23</v>
      </c>
      <c r="P14782">
        <v>170</v>
      </c>
      <c r="Q14782">
        <v>7.3</v>
      </c>
    </row>
    <row r="14783" spans="1:17" hidden="1" x14ac:dyDescent="0.3">
      <c r="A14783" t="s">
        <v>57047</v>
      </c>
      <c r="B14783" t="s">
        <v>57048</v>
      </c>
      <c r="C14783" s="1" t="str">
        <f t="shared" si="2159"/>
        <v>21:0763</v>
      </c>
      <c r="D14783" s="1" t="str">
        <f t="shared" si="2160"/>
        <v>21:0219</v>
      </c>
      <c r="E14783" t="s">
        <v>57049</v>
      </c>
      <c r="F14783" t="s">
        <v>57050</v>
      </c>
      <c r="H14783">
        <v>62.477930999999998</v>
      </c>
      <c r="I14783">
        <v>-130.23086760000001</v>
      </c>
      <c r="J14783" s="1" t="str">
        <f t="shared" si="2161"/>
        <v>Fluid (stream)</v>
      </c>
      <c r="K14783" s="1" t="str">
        <f t="shared" si="2162"/>
        <v>Untreated Water</v>
      </c>
      <c r="O14783">
        <v>2.5000000000000001E-2</v>
      </c>
      <c r="P14783">
        <v>150</v>
      </c>
      <c r="Q14783">
        <v>6.6</v>
      </c>
    </row>
    <row r="14784" spans="1:17" hidden="1" x14ac:dyDescent="0.3">
      <c r="A14784" t="s">
        <v>57051</v>
      </c>
      <c r="B14784" t="s">
        <v>57052</v>
      </c>
      <c r="C14784" s="1" t="str">
        <f t="shared" si="2159"/>
        <v>21:0763</v>
      </c>
      <c r="D14784" s="1" t="str">
        <f t="shared" si="2160"/>
        <v>21:0219</v>
      </c>
      <c r="E14784" t="s">
        <v>57053</v>
      </c>
      <c r="F14784" t="s">
        <v>57054</v>
      </c>
      <c r="H14784">
        <v>62.497906</v>
      </c>
      <c r="I14784">
        <v>-130.19146979999999</v>
      </c>
      <c r="J14784" s="1" t="str">
        <f t="shared" si="2161"/>
        <v>Fluid (stream)</v>
      </c>
      <c r="K14784" s="1" t="str">
        <f t="shared" si="2162"/>
        <v>Untreated Water</v>
      </c>
      <c r="O14784">
        <v>2.5000000000000001E-2</v>
      </c>
      <c r="P14784">
        <v>220</v>
      </c>
      <c r="Q14784">
        <v>6.7</v>
      </c>
    </row>
    <row r="14785" spans="1:17" hidden="1" x14ac:dyDescent="0.3">
      <c r="A14785" t="s">
        <v>57055</v>
      </c>
      <c r="B14785" t="s">
        <v>57056</v>
      </c>
      <c r="C14785" s="1" t="str">
        <f t="shared" si="2159"/>
        <v>21:0763</v>
      </c>
      <c r="D14785" s="1" t="str">
        <f t="shared" si="2160"/>
        <v>21:0219</v>
      </c>
      <c r="E14785" t="s">
        <v>57057</v>
      </c>
      <c r="F14785" t="s">
        <v>57058</v>
      </c>
      <c r="H14785">
        <v>62.506269600000003</v>
      </c>
      <c r="I14785">
        <v>-130.17595890000001</v>
      </c>
      <c r="J14785" s="1" t="str">
        <f t="shared" si="2161"/>
        <v>Fluid (stream)</v>
      </c>
      <c r="K14785" s="1" t="str">
        <f t="shared" si="2162"/>
        <v>Untreated Water</v>
      </c>
      <c r="O14785">
        <v>0.19</v>
      </c>
      <c r="P14785">
        <v>170</v>
      </c>
      <c r="Q14785">
        <v>7.6</v>
      </c>
    </row>
    <row r="14786" spans="1:17" hidden="1" x14ac:dyDescent="0.3">
      <c r="A14786" t="s">
        <v>57059</v>
      </c>
      <c r="B14786" t="s">
        <v>57060</v>
      </c>
      <c r="C14786" s="1" t="str">
        <f t="shared" si="2159"/>
        <v>21:0763</v>
      </c>
      <c r="D14786" s="1" t="str">
        <f t="shared" si="2160"/>
        <v>21:0219</v>
      </c>
      <c r="E14786" t="s">
        <v>57061</v>
      </c>
      <c r="F14786" t="s">
        <v>57062</v>
      </c>
      <c r="H14786">
        <v>62.497552200000001</v>
      </c>
      <c r="I14786">
        <v>-130.13698779999999</v>
      </c>
      <c r="J14786" s="1" t="str">
        <f t="shared" si="2161"/>
        <v>Fluid (stream)</v>
      </c>
      <c r="K14786" s="1" t="str">
        <f t="shared" si="2162"/>
        <v>Untreated Water</v>
      </c>
      <c r="O14786">
        <v>0.05</v>
      </c>
      <c r="P14786">
        <v>110</v>
      </c>
      <c r="Q14786">
        <v>7.3</v>
      </c>
    </row>
    <row r="14787" spans="1:17" hidden="1" x14ac:dyDescent="0.3">
      <c r="A14787" t="s">
        <v>57063</v>
      </c>
      <c r="B14787" t="s">
        <v>57064</v>
      </c>
      <c r="C14787" s="1" t="str">
        <f t="shared" si="2159"/>
        <v>21:0763</v>
      </c>
      <c r="D14787" s="1" t="str">
        <f t="shared" si="2160"/>
        <v>21:0219</v>
      </c>
      <c r="E14787" t="s">
        <v>57065</v>
      </c>
      <c r="F14787" t="s">
        <v>57066</v>
      </c>
      <c r="H14787">
        <v>62.4891942</v>
      </c>
      <c r="I14787">
        <v>-130.14363639999999</v>
      </c>
      <c r="J14787" s="1" t="str">
        <f t="shared" si="2161"/>
        <v>Fluid (stream)</v>
      </c>
      <c r="K14787" s="1" t="str">
        <f t="shared" si="2162"/>
        <v>Untreated Water</v>
      </c>
      <c r="O14787">
        <v>3.3</v>
      </c>
      <c r="P14787">
        <v>350</v>
      </c>
      <c r="Q14787">
        <v>7.8</v>
      </c>
    </row>
    <row r="14788" spans="1:17" hidden="1" x14ac:dyDescent="0.3">
      <c r="A14788" t="s">
        <v>57067</v>
      </c>
      <c r="B14788" t="s">
        <v>57068</v>
      </c>
      <c r="C14788" s="1" t="str">
        <f t="shared" si="2159"/>
        <v>21:0763</v>
      </c>
      <c r="D14788" s="1" t="str">
        <f t="shared" si="2160"/>
        <v>21:0219</v>
      </c>
      <c r="E14788" t="s">
        <v>57069</v>
      </c>
      <c r="F14788" t="s">
        <v>57070</v>
      </c>
      <c r="H14788">
        <v>62.494450899999997</v>
      </c>
      <c r="I14788">
        <v>-130.05154830000001</v>
      </c>
      <c r="J14788" s="1" t="str">
        <f t="shared" si="2161"/>
        <v>Fluid (stream)</v>
      </c>
      <c r="K14788" s="1" t="str">
        <f t="shared" si="2162"/>
        <v>Untreated Water</v>
      </c>
      <c r="O14788">
        <v>2.5000000000000001E-2</v>
      </c>
      <c r="P14788">
        <v>90</v>
      </c>
      <c r="Q14788">
        <v>6.6</v>
      </c>
    </row>
    <row r="14789" spans="1:17" hidden="1" x14ac:dyDescent="0.3">
      <c r="A14789" t="s">
        <v>57071</v>
      </c>
      <c r="B14789" t="s">
        <v>57072</v>
      </c>
      <c r="C14789" s="1" t="str">
        <f t="shared" si="2159"/>
        <v>21:0763</v>
      </c>
      <c r="D14789" s="1" t="str">
        <f t="shared" si="2160"/>
        <v>21:0219</v>
      </c>
      <c r="E14789" t="s">
        <v>57069</v>
      </c>
      <c r="F14789" t="s">
        <v>57073</v>
      </c>
      <c r="H14789">
        <v>62.494450899999997</v>
      </c>
      <c r="I14789">
        <v>-130.05154830000001</v>
      </c>
      <c r="J14789" s="1" t="str">
        <f t="shared" si="2161"/>
        <v>Fluid (stream)</v>
      </c>
      <c r="K14789" s="1" t="str">
        <f t="shared" si="2162"/>
        <v>Untreated Water</v>
      </c>
      <c r="O14789">
        <v>0.09</v>
      </c>
      <c r="P14789">
        <v>90</v>
      </c>
      <c r="Q14789">
        <v>7.3</v>
      </c>
    </row>
    <row r="14790" spans="1:17" hidden="1" x14ac:dyDescent="0.3">
      <c r="A14790" t="s">
        <v>57074</v>
      </c>
      <c r="B14790" t="s">
        <v>57075</v>
      </c>
      <c r="C14790" s="1" t="str">
        <f t="shared" si="2159"/>
        <v>21:0763</v>
      </c>
      <c r="D14790" s="1" t="str">
        <f>HYPERLINK("http://geochem.nrcan.gc.ca/cdogs/content/svy/svy_e.htm", "")</f>
        <v/>
      </c>
      <c r="G14790" s="1" t="str">
        <f>HYPERLINK("http://geochem.nrcan.gc.ca/cdogs/content/cr_/cr_00089_e.htm", "89")</f>
        <v>89</v>
      </c>
      <c r="J14790" t="s">
        <v>11453</v>
      </c>
      <c r="K14790" t="s">
        <v>11454</v>
      </c>
      <c r="O14790">
        <v>3.18</v>
      </c>
      <c r="P14790">
        <v>200</v>
      </c>
      <c r="Q14790">
        <v>7.6</v>
      </c>
    </row>
    <row r="14791" spans="1:17" hidden="1" x14ac:dyDescent="0.3">
      <c r="A14791" t="s">
        <v>57076</v>
      </c>
      <c r="B14791" t="s">
        <v>57077</v>
      </c>
      <c r="C14791" s="1" t="str">
        <f t="shared" si="2159"/>
        <v>21:0763</v>
      </c>
      <c r="D14791" s="1" t="str">
        <f t="shared" ref="D14791:D14819" si="2163">HYPERLINK("http://geochem.nrcan.gc.ca/cdogs/content/svy/svy210219_e.htm", "21:0219")</f>
        <v>21:0219</v>
      </c>
      <c r="E14791" t="s">
        <v>57078</v>
      </c>
      <c r="F14791" t="s">
        <v>57079</v>
      </c>
      <c r="H14791">
        <v>62.508052499999998</v>
      </c>
      <c r="I14791">
        <v>-130.0061824</v>
      </c>
      <c r="J14791" s="1" t="str">
        <f t="shared" ref="J14791:J14819" si="2164">HYPERLINK("http://geochem.nrcan.gc.ca/cdogs/content/kwd/kwd020018_e.htm", "Fluid (stream)")</f>
        <v>Fluid (stream)</v>
      </c>
      <c r="K14791" s="1" t="str">
        <f t="shared" ref="K14791:K14819" si="2165">HYPERLINK("http://geochem.nrcan.gc.ca/cdogs/content/kwd/kwd080007_e.htm", "Untreated Water")</f>
        <v>Untreated Water</v>
      </c>
      <c r="O14791">
        <v>0.38</v>
      </c>
      <c r="P14791">
        <v>80</v>
      </c>
      <c r="Q14791">
        <v>7.9</v>
      </c>
    </row>
    <row r="14792" spans="1:17" hidden="1" x14ac:dyDescent="0.3">
      <c r="A14792" t="s">
        <v>57080</v>
      </c>
      <c r="B14792" t="s">
        <v>57081</v>
      </c>
      <c r="C14792" s="1" t="str">
        <f t="shared" si="2159"/>
        <v>21:0763</v>
      </c>
      <c r="D14792" s="1" t="str">
        <f t="shared" si="2163"/>
        <v>21:0219</v>
      </c>
      <c r="E14792" t="s">
        <v>57082</v>
      </c>
      <c r="F14792" t="s">
        <v>57083</v>
      </c>
      <c r="H14792">
        <v>62.531900999999998</v>
      </c>
      <c r="I14792">
        <v>-130.03368689999999</v>
      </c>
      <c r="J14792" s="1" t="str">
        <f t="shared" si="2164"/>
        <v>Fluid (stream)</v>
      </c>
      <c r="K14792" s="1" t="str">
        <f t="shared" si="2165"/>
        <v>Untreated Water</v>
      </c>
      <c r="O14792">
        <v>0.75</v>
      </c>
      <c r="P14792">
        <v>80</v>
      </c>
      <c r="Q14792">
        <v>7.9</v>
      </c>
    </row>
    <row r="14793" spans="1:17" hidden="1" x14ac:dyDescent="0.3">
      <c r="A14793" t="s">
        <v>57084</v>
      </c>
      <c r="B14793" t="s">
        <v>57085</v>
      </c>
      <c r="C14793" s="1" t="str">
        <f t="shared" si="2159"/>
        <v>21:0763</v>
      </c>
      <c r="D14793" s="1" t="str">
        <f t="shared" si="2163"/>
        <v>21:0219</v>
      </c>
      <c r="E14793" t="s">
        <v>57086</v>
      </c>
      <c r="F14793" t="s">
        <v>57087</v>
      </c>
      <c r="H14793">
        <v>62.556865799999997</v>
      </c>
      <c r="I14793">
        <v>-130.01403310000001</v>
      </c>
      <c r="J14793" s="1" t="str">
        <f t="shared" si="2164"/>
        <v>Fluid (stream)</v>
      </c>
      <c r="K14793" s="1" t="str">
        <f t="shared" si="2165"/>
        <v>Untreated Water</v>
      </c>
      <c r="O14793">
        <v>2.75</v>
      </c>
      <c r="P14793">
        <v>210</v>
      </c>
      <c r="Q14793">
        <v>7.6</v>
      </c>
    </row>
    <row r="14794" spans="1:17" hidden="1" x14ac:dyDescent="0.3">
      <c r="A14794" t="s">
        <v>57088</v>
      </c>
      <c r="B14794" t="s">
        <v>57089</v>
      </c>
      <c r="C14794" s="1" t="str">
        <f t="shared" si="2159"/>
        <v>21:0763</v>
      </c>
      <c r="D14794" s="1" t="str">
        <f t="shared" si="2163"/>
        <v>21:0219</v>
      </c>
      <c r="E14794" t="s">
        <v>57090</v>
      </c>
      <c r="F14794" t="s">
        <v>57091</v>
      </c>
      <c r="H14794">
        <v>62.581822199999998</v>
      </c>
      <c r="I14794">
        <v>-130.0611519</v>
      </c>
      <c r="J14794" s="1" t="str">
        <f t="shared" si="2164"/>
        <v>Fluid (stream)</v>
      </c>
      <c r="K14794" s="1" t="str">
        <f t="shared" si="2165"/>
        <v>Untreated Water</v>
      </c>
      <c r="O14794">
        <v>7.25</v>
      </c>
      <c r="P14794">
        <v>230</v>
      </c>
      <c r="Q14794">
        <v>7.8</v>
      </c>
    </row>
    <row r="14795" spans="1:17" hidden="1" x14ac:dyDescent="0.3">
      <c r="A14795" t="s">
        <v>57092</v>
      </c>
      <c r="B14795" t="s">
        <v>57093</v>
      </c>
      <c r="C14795" s="1" t="str">
        <f t="shared" si="2159"/>
        <v>21:0763</v>
      </c>
      <c r="D14795" s="1" t="str">
        <f t="shared" si="2163"/>
        <v>21:0219</v>
      </c>
      <c r="E14795" t="s">
        <v>57094</v>
      </c>
      <c r="F14795" t="s">
        <v>57095</v>
      </c>
      <c r="H14795">
        <v>62.531832399999999</v>
      </c>
      <c r="I14795">
        <v>-130.07610679999999</v>
      </c>
      <c r="J14795" s="1" t="str">
        <f t="shared" si="2164"/>
        <v>Fluid (stream)</v>
      </c>
      <c r="K14795" s="1" t="str">
        <f t="shared" si="2165"/>
        <v>Untreated Water</v>
      </c>
      <c r="O14795">
        <v>0.53</v>
      </c>
      <c r="P14795">
        <v>250</v>
      </c>
      <c r="Q14795">
        <v>7.6</v>
      </c>
    </row>
    <row r="14796" spans="1:17" hidden="1" x14ac:dyDescent="0.3">
      <c r="A14796" t="s">
        <v>57096</v>
      </c>
      <c r="B14796" t="s">
        <v>57097</v>
      </c>
      <c r="C14796" s="1" t="str">
        <f t="shared" si="2159"/>
        <v>21:0763</v>
      </c>
      <c r="D14796" s="1" t="str">
        <f t="shared" si="2163"/>
        <v>21:0219</v>
      </c>
      <c r="E14796" t="s">
        <v>57098</v>
      </c>
      <c r="F14796" t="s">
        <v>57099</v>
      </c>
      <c r="H14796">
        <v>62.542341700000001</v>
      </c>
      <c r="I14796">
        <v>-130.08459210000001</v>
      </c>
      <c r="J14796" s="1" t="str">
        <f t="shared" si="2164"/>
        <v>Fluid (stream)</v>
      </c>
      <c r="K14796" s="1" t="str">
        <f t="shared" si="2165"/>
        <v>Untreated Water</v>
      </c>
      <c r="O14796">
        <v>1.22</v>
      </c>
      <c r="P14796">
        <v>200</v>
      </c>
      <c r="Q14796">
        <v>7</v>
      </c>
    </row>
    <row r="14797" spans="1:17" hidden="1" x14ac:dyDescent="0.3">
      <c r="A14797" t="s">
        <v>57100</v>
      </c>
      <c r="B14797" t="s">
        <v>57101</v>
      </c>
      <c r="C14797" s="1" t="str">
        <f t="shared" si="2159"/>
        <v>21:0763</v>
      </c>
      <c r="D14797" s="1" t="str">
        <f t="shared" si="2163"/>
        <v>21:0219</v>
      </c>
      <c r="E14797" t="s">
        <v>57102</v>
      </c>
      <c r="F14797" t="s">
        <v>57103</v>
      </c>
      <c r="H14797">
        <v>62.554412300000003</v>
      </c>
      <c r="I14797">
        <v>-130.14473609999999</v>
      </c>
      <c r="J14797" s="1" t="str">
        <f t="shared" si="2164"/>
        <v>Fluid (stream)</v>
      </c>
      <c r="K14797" s="1" t="str">
        <f t="shared" si="2165"/>
        <v>Untreated Water</v>
      </c>
      <c r="O14797">
        <v>3.38</v>
      </c>
      <c r="P14797">
        <v>230</v>
      </c>
      <c r="Q14797">
        <v>7.7</v>
      </c>
    </row>
    <row r="14798" spans="1:17" hidden="1" x14ac:dyDescent="0.3">
      <c r="A14798" t="s">
        <v>57104</v>
      </c>
      <c r="B14798" t="s">
        <v>57105</v>
      </c>
      <c r="C14798" s="1" t="str">
        <f t="shared" si="2159"/>
        <v>21:0763</v>
      </c>
      <c r="D14798" s="1" t="str">
        <f t="shared" si="2163"/>
        <v>21:0219</v>
      </c>
      <c r="E14798" t="s">
        <v>57106</v>
      </c>
      <c r="F14798" t="s">
        <v>57107</v>
      </c>
      <c r="H14798">
        <v>62.554862800000002</v>
      </c>
      <c r="I14798">
        <v>-130.18018839999999</v>
      </c>
      <c r="J14798" s="1" t="str">
        <f t="shared" si="2164"/>
        <v>Fluid (stream)</v>
      </c>
      <c r="K14798" s="1" t="str">
        <f t="shared" si="2165"/>
        <v>Untreated Water</v>
      </c>
      <c r="O14798">
        <v>0.25</v>
      </c>
      <c r="P14798">
        <v>150</v>
      </c>
      <c r="Q14798">
        <v>7.4</v>
      </c>
    </row>
    <row r="14799" spans="1:17" hidden="1" x14ac:dyDescent="0.3">
      <c r="A14799" t="s">
        <v>57108</v>
      </c>
      <c r="B14799" t="s">
        <v>57109</v>
      </c>
      <c r="C14799" s="1" t="str">
        <f t="shared" si="2159"/>
        <v>21:0763</v>
      </c>
      <c r="D14799" s="1" t="str">
        <f t="shared" si="2163"/>
        <v>21:0219</v>
      </c>
      <c r="E14799" t="s">
        <v>57110</v>
      </c>
      <c r="F14799" t="s">
        <v>57111</v>
      </c>
      <c r="H14799">
        <v>62.545230400000001</v>
      </c>
      <c r="I14799">
        <v>-130.19182280000001</v>
      </c>
      <c r="J14799" s="1" t="str">
        <f t="shared" si="2164"/>
        <v>Fluid (stream)</v>
      </c>
      <c r="K14799" s="1" t="str">
        <f t="shared" si="2165"/>
        <v>Untreated Water</v>
      </c>
      <c r="O14799">
        <v>0.25</v>
      </c>
      <c r="P14799">
        <v>120</v>
      </c>
      <c r="Q14799">
        <v>7.7</v>
      </c>
    </row>
    <row r="14800" spans="1:17" hidden="1" x14ac:dyDescent="0.3">
      <c r="A14800" t="s">
        <v>57112</v>
      </c>
      <c r="B14800" t="s">
        <v>57113</v>
      </c>
      <c r="C14800" s="1" t="str">
        <f t="shared" si="2159"/>
        <v>21:0763</v>
      </c>
      <c r="D14800" s="1" t="str">
        <f t="shared" si="2163"/>
        <v>21:0219</v>
      </c>
      <c r="E14800" t="s">
        <v>57114</v>
      </c>
      <c r="F14800" t="s">
        <v>57115</v>
      </c>
      <c r="H14800">
        <v>62.557724800000003</v>
      </c>
      <c r="I14800">
        <v>-130.2180745</v>
      </c>
      <c r="J14800" s="1" t="str">
        <f t="shared" si="2164"/>
        <v>Fluid (stream)</v>
      </c>
      <c r="K14800" s="1" t="str">
        <f t="shared" si="2165"/>
        <v>Untreated Water</v>
      </c>
      <c r="O14800">
        <v>0.08</v>
      </c>
      <c r="P14800">
        <v>160</v>
      </c>
      <c r="Q14800">
        <v>7.2</v>
      </c>
    </row>
    <row r="14801" spans="1:17" hidden="1" x14ac:dyDescent="0.3">
      <c r="A14801" t="s">
        <v>57116</v>
      </c>
      <c r="B14801" t="s">
        <v>57117</v>
      </c>
      <c r="C14801" s="1" t="str">
        <f t="shared" si="2159"/>
        <v>21:0763</v>
      </c>
      <c r="D14801" s="1" t="str">
        <f t="shared" si="2163"/>
        <v>21:0219</v>
      </c>
      <c r="E14801" t="s">
        <v>57118</v>
      </c>
      <c r="F14801" t="s">
        <v>57119</v>
      </c>
      <c r="H14801">
        <v>62.543738400000002</v>
      </c>
      <c r="I14801">
        <v>-130.24757969999999</v>
      </c>
      <c r="J14801" s="1" t="str">
        <f t="shared" si="2164"/>
        <v>Fluid (stream)</v>
      </c>
      <c r="K14801" s="1" t="str">
        <f t="shared" si="2165"/>
        <v>Untreated Water</v>
      </c>
      <c r="O14801">
        <v>0.21</v>
      </c>
      <c r="P14801">
        <v>110</v>
      </c>
      <c r="Q14801">
        <v>7.5</v>
      </c>
    </row>
    <row r="14802" spans="1:17" hidden="1" x14ac:dyDescent="0.3">
      <c r="A14802" t="s">
        <v>57120</v>
      </c>
      <c r="B14802" t="s">
        <v>57121</v>
      </c>
      <c r="C14802" s="1" t="str">
        <f t="shared" si="2159"/>
        <v>21:0763</v>
      </c>
      <c r="D14802" s="1" t="str">
        <f t="shared" si="2163"/>
        <v>21:0219</v>
      </c>
      <c r="E14802" t="s">
        <v>57122</v>
      </c>
      <c r="F14802" t="s">
        <v>57123</v>
      </c>
      <c r="H14802">
        <v>62.525026500000003</v>
      </c>
      <c r="I14802">
        <v>-130.23379990000001</v>
      </c>
      <c r="J14802" s="1" t="str">
        <f t="shared" si="2164"/>
        <v>Fluid (stream)</v>
      </c>
      <c r="K14802" s="1" t="str">
        <f t="shared" si="2165"/>
        <v>Untreated Water</v>
      </c>
      <c r="O14802">
        <v>2.5000000000000001E-2</v>
      </c>
      <c r="P14802">
        <v>120</v>
      </c>
      <c r="Q14802">
        <v>6.7</v>
      </c>
    </row>
    <row r="14803" spans="1:17" hidden="1" x14ac:dyDescent="0.3">
      <c r="A14803" t="s">
        <v>57124</v>
      </c>
      <c r="B14803" t="s">
        <v>57125</v>
      </c>
      <c r="C14803" s="1" t="str">
        <f t="shared" si="2159"/>
        <v>21:0763</v>
      </c>
      <c r="D14803" s="1" t="str">
        <f t="shared" si="2163"/>
        <v>21:0219</v>
      </c>
      <c r="E14803" t="s">
        <v>57126</v>
      </c>
      <c r="F14803" t="s">
        <v>57127</v>
      </c>
      <c r="H14803">
        <v>62.554038499999997</v>
      </c>
      <c r="I14803">
        <v>-130.270162</v>
      </c>
      <c r="J14803" s="1" t="str">
        <f t="shared" si="2164"/>
        <v>Fluid (stream)</v>
      </c>
      <c r="K14803" s="1" t="str">
        <f t="shared" si="2165"/>
        <v>Untreated Water</v>
      </c>
      <c r="O14803">
        <v>0.19</v>
      </c>
      <c r="P14803">
        <v>150</v>
      </c>
      <c r="Q14803">
        <v>7.2</v>
      </c>
    </row>
    <row r="14804" spans="1:17" hidden="1" x14ac:dyDescent="0.3">
      <c r="A14804" t="s">
        <v>57128</v>
      </c>
      <c r="B14804" t="s">
        <v>57129</v>
      </c>
      <c r="C14804" s="1" t="str">
        <f t="shared" si="2159"/>
        <v>21:0763</v>
      </c>
      <c r="D14804" s="1" t="str">
        <f t="shared" si="2163"/>
        <v>21:0219</v>
      </c>
      <c r="E14804" t="s">
        <v>57130</v>
      </c>
      <c r="F14804" t="s">
        <v>57131</v>
      </c>
      <c r="H14804">
        <v>62.516706399999997</v>
      </c>
      <c r="I14804">
        <v>-130.3332383</v>
      </c>
      <c r="J14804" s="1" t="str">
        <f t="shared" si="2164"/>
        <v>Fluid (stream)</v>
      </c>
      <c r="K14804" s="1" t="str">
        <f t="shared" si="2165"/>
        <v>Untreated Water</v>
      </c>
      <c r="O14804">
        <v>0.18</v>
      </c>
      <c r="P14804">
        <v>160</v>
      </c>
      <c r="Q14804">
        <v>7.2</v>
      </c>
    </row>
    <row r="14805" spans="1:17" hidden="1" x14ac:dyDescent="0.3">
      <c r="A14805" t="s">
        <v>57132</v>
      </c>
      <c r="B14805" t="s">
        <v>57133</v>
      </c>
      <c r="C14805" s="1" t="str">
        <f t="shared" si="2159"/>
        <v>21:0763</v>
      </c>
      <c r="D14805" s="1" t="str">
        <f t="shared" si="2163"/>
        <v>21:0219</v>
      </c>
      <c r="E14805" t="s">
        <v>57134</v>
      </c>
      <c r="F14805" t="s">
        <v>57135</v>
      </c>
      <c r="H14805">
        <v>62.488827800000003</v>
      </c>
      <c r="I14805">
        <v>-130.31088120000001</v>
      </c>
      <c r="J14805" s="1" t="str">
        <f t="shared" si="2164"/>
        <v>Fluid (stream)</v>
      </c>
      <c r="K14805" s="1" t="str">
        <f t="shared" si="2165"/>
        <v>Untreated Water</v>
      </c>
      <c r="O14805">
        <v>7.0000000000000007E-2</v>
      </c>
      <c r="P14805">
        <v>450</v>
      </c>
      <c r="Q14805">
        <v>4.7</v>
      </c>
    </row>
    <row r="14806" spans="1:17" hidden="1" x14ac:dyDescent="0.3">
      <c r="A14806" t="s">
        <v>57136</v>
      </c>
      <c r="B14806" t="s">
        <v>57137</v>
      </c>
      <c r="C14806" s="1" t="str">
        <f t="shared" si="2159"/>
        <v>21:0763</v>
      </c>
      <c r="D14806" s="1" t="str">
        <f t="shared" si="2163"/>
        <v>21:0219</v>
      </c>
      <c r="E14806" t="s">
        <v>57138</v>
      </c>
      <c r="F14806" t="s">
        <v>57139</v>
      </c>
      <c r="H14806">
        <v>62.484720000000003</v>
      </c>
      <c r="I14806">
        <v>-130.39380679999999</v>
      </c>
      <c r="J14806" s="1" t="str">
        <f t="shared" si="2164"/>
        <v>Fluid (stream)</v>
      </c>
      <c r="K14806" s="1" t="str">
        <f t="shared" si="2165"/>
        <v>Untreated Water</v>
      </c>
      <c r="O14806">
        <v>0.08</v>
      </c>
      <c r="P14806">
        <v>190</v>
      </c>
      <c r="Q14806">
        <v>6.8</v>
      </c>
    </row>
    <row r="14807" spans="1:17" hidden="1" x14ac:dyDescent="0.3">
      <c r="A14807" t="s">
        <v>57140</v>
      </c>
      <c r="B14807" t="s">
        <v>57141</v>
      </c>
      <c r="C14807" s="1" t="str">
        <f t="shared" si="2159"/>
        <v>21:0763</v>
      </c>
      <c r="D14807" s="1" t="str">
        <f t="shared" si="2163"/>
        <v>21:0219</v>
      </c>
      <c r="E14807" t="s">
        <v>57142</v>
      </c>
      <c r="F14807" t="s">
        <v>57143</v>
      </c>
      <c r="H14807">
        <v>62.4748065</v>
      </c>
      <c r="I14807">
        <v>-130.45037350000001</v>
      </c>
      <c r="J14807" s="1" t="str">
        <f t="shared" si="2164"/>
        <v>Fluid (stream)</v>
      </c>
      <c r="K14807" s="1" t="str">
        <f t="shared" si="2165"/>
        <v>Untreated Water</v>
      </c>
      <c r="O14807">
        <v>0.06</v>
      </c>
      <c r="P14807">
        <v>150</v>
      </c>
      <c r="Q14807">
        <v>6.9</v>
      </c>
    </row>
    <row r="14808" spans="1:17" hidden="1" x14ac:dyDescent="0.3">
      <c r="A14808" t="s">
        <v>57144</v>
      </c>
      <c r="B14808" t="s">
        <v>57145</v>
      </c>
      <c r="C14808" s="1" t="str">
        <f t="shared" si="2159"/>
        <v>21:0763</v>
      </c>
      <c r="D14808" s="1" t="str">
        <f t="shared" si="2163"/>
        <v>21:0219</v>
      </c>
      <c r="E14808" t="s">
        <v>57142</v>
      </c>
      <c r="F14808" t="s">
        <v>57146</v>
      </c>
      <c r="H14808">
        <v>62.4748065</v>
      </c>
      <c r="I14808">
        <v>-130.45037350000001</v>
      </c>
      <c r="J14808" s="1" t="str">
        <f t="shared" si="2164"/>
        <v>Fluid (stream)</v>
      </c>
      <c r="K14808" s="1" t="str">
        <f t="shared" si="2165"/>
        <v>Untreated Water</v>
      </c>
      <c r="O14808">
        <v>0.08</v>
      </c>
      <c r="P14808">
        <v>130</v>
      </c>
      <c r="Q14808">
        <v>7</v>
      </c>
    </row>
    <row r="14809" spans="1:17" hidden="1" x14ac:dyDescent="0.3">
      <c r="A14809" t="s">
        <v>57147</v>
      </c>
      <c r="B14809" t="s">
        <v>57148</v>
      </c>
      <c r="C14809" s="1" t="str">
        <f t="shared" si="2159"/>
        <v>21:0763</v>
      </c>
      <c r="D14809" s="1" t="str">
        <f t="shared" si="2163"/>
        <v>21:0219</v>
      </c>
      <c r="E14809" t="s">
        <v>57149</v>
      </c>
      <c r="F14809" t="s">
        <v>57150</v>
      </c>
      <c r="H14809">
        <v>62.503360899999997</v>
      </c>
      <c r="I14809">
        <v>-130.4592931</v>
      </c>
      <c r="J14809" s="1" t="str">
        <f t="shared" si="2164"/>
        <v>Fluid (stream)</v>
      </c>
      <c r="K14809" s="1" t="str">
        <f t="shared" si="2165"/>
        <v>Untreated Water</v>
      </c>
      <c r="O14809">
        <v>0.12</v>
      </c>
      <c r="P14809">
        <v>150</v>
      </c>
      <c r="Q14809">
        <v>7</v>
      </c>
    </row>
    <row r="14810" spans="1:17" hidden="1" x14ac:dyDescent="0.3">
      <c r="A14810" t="s">
        <v>57151</v>
      </c>
      <c r="B14810" t="s">
        <v>57152</v>
      </c>
      <c r="C14810" s="1" t="str">
        <f t="shared" ref="C14810:C14873" si="2166">HYPERLINK("http://geochem.nrcan.gc.ca/cdogs/content/bdl/bdl210763_e.htm", "21:0763")</f>
        <v>21:0763</v>
      </c>
      <c r="D14810" s="1" t="str">
        <f t="shared" si="2163"/>
        <v>21:0219</v>
      </c>
      <c r="E14810" t="s">
        <v>57153</v>
      </c>
      <c r="F14810" t="s">
        <v>57154</v>
      </c>
      <c r="H14810">
        <v>62.2554047</v>
      </c>
      <c r="I14810">
        <v>-131.46949979999999</v>
      </c>
      <c r="J14810" s="1" t="str">
        <f t="shared" si="2164"/>
        <v>Fluid (stream)</v>
      </c>
      <c r="K14810" s="1" t="str">
        <f t="shared" si="2165"/>
        <v>Untreated Water</v>
      </c>
      <c r="O14810">
        <v>1.88</v>
      </c>
      <c r="P14810">
        <v>140</v>
      </c>
      <c r="Q14810">
        <v>7.7</v>
      </c>
    </row>
    <row r="14811" spans="1:17" hidden="1" x14ac:dyDescent="0.3">
      <c r="A14811" t="s">
        <v>57155</v>
      </c>
      <c r="B14811" t="s">
        <v>57156</v>
      </c>
      <c r="C14811" s="1" t="str">
        <f t="shared" si="2166"/>
        <v>21:0763</v>
      </c>
      <c r="D14811" s="1" t="str">
        <f t="shared" si="2163"/>
        <v>21:0219</v>
      </c>
      <c r="E14811" t="s">
        <v>57157</v>
      </c>
      <c r="F14811" t="s">
        <v>57158</v>
      </c>
      <c r="H14811">
        <v>62.254355400000001</v>
      </c>
      <c r="I14811">
        <v>-131.47143650000001</v>
      </c>
      <c r="J14811" s="1" t="str">
        <f t="shared" si="2164"/>
        <v>Fluid (stream)</v>
      </c>
      <c r="K14811" s="1" t="str">
        <f t="shared" si="2165"/>
        <v>Untreated Water</v>
      </c>
      <c r="O14811">
        <v>9.3800000000000008</v>
      </c>
      <c r="P14811">
        <v>200</v>
      </c>
      <c r="Q14811">
        <v>7.8</v>
      </c>
    </row>
    <row r="14812" spans="1:17" hidden="1" x14ac:dyDescent="0.3">
      <c r="A14812" t="s">
        <v>57159</v>
      </c>
      <c r="B14812" t="s">
        <v>57160</v>
      </c>
      <c r="C14812" s="1" t="str">
        <f t="shared" si="2166"/>
        <v>21:0763</v>
      </c>
      <c r="D14812" s="1" t="str">
        <f t="shared" si="2163"/>
        <v>21:0219</v>
      </c>
      <c r="E14812" t="s">
        <v>57161</v>
      </c>
      <c r="F14812" t="s">
        <v>57162</v>
      </c>
      <c r="H14812">
        <v>62.278641899999997</v>
      </c>
      <c r="I14812">
        <v>-131.4541313</v>
      </c>
      <c r="J14812" s="1" t="str">
        <f t="shared" si="2164"/>
        <v>Fluid (stream)</v>
      </c>
      <c r="K14812" s="1" t="str">
        <f t="shared" si="2165"/>
        <v>Untreated Water</v>
      </c>
      <c r="O14812">
        <v>0.69</v>
      </c>
      <c r="P14812">
        <v>90</v>
      </c>
      <c r="Q14812">
        <v>8.3000000000000007</v>
      </c>
    </row>
    <row r="14813" spans="1:17" hidden="1" x14ac:dyDescent="0.3">
      <c r="A14813" t="s">
        <v>57163</v>
      </c>
      <c r="B14813" t="s">
        <v>57164</v>
      </c>
      <c r="C14813" s="1" t="str">
        <f t="shared" si="2166"/>
        <v>21:0763</v>
      </c>
      <c r="D14813" s="1" t="str">
        <f t="shared" si="2163"/>
        <v>21:0219</v>
      </c>
      <c r="E14813" t="s">
        <v>57165</v>
      </c>
      <c r="F14813" t="s">
        <v>57166</v>
      </c>
      <c r="H14813">
        <v>62.279343400000002</v>
      </c>
      <c r="I14813">
        <v>-131.39390399999999</v>
      </c>
      <c r="J14813" s="1" t="str">
        <f t="shared" si="2164"/>
        <v>Fluid (stream)</v>
      </c>
      <c r="K14813" s="1" t="str">
        <f t="shared" si="2165"/>
        <v>Untreated Water</v>
      </c>
      <c r="O14813">
        <v>2.5000000000000001E-2</v>
      </c>
      <c r="P14813">
        <v>150</v>
      </c>
      <c r="Q14813">
        <v>7.9</v>
      </c>
    </row>
    <row r="14814" spans="1:17" hidden="1" x14ac:dyDescent="0.3">
      <c r="A14814" t="s">
        <v>57167</v>
      </c>
      <c r="B14814" t="s">
        <v>57168</v>
      </c>
      <c r="C14814" s="1" t="str">
        <f t="shared" si="2166"/>
        <v>21:0763</v>
      </c>
      <c r="D14814" s="1" t="str">
        <f t="shared" si="2163"/>
        <v>21:0219</v>
      </c>
      <c r="E14814" t="s">
        <v>57169</v>
      </c>
      <c r="F14814" t="s">
        <v>57170</v>
      </c>
      <c r="H14814">
        <v>62.324835700000001</v>
      </c>
      <c r="I14814">
        <v>-131.37582320000001</v>
      </c>
      <c r="J14814" s="1" t="str">
        <f t="shared" si="2164"/>
        <v>Fluid (stream)</v>
      </c>
      <c r="K14814" s="1" t="str">
        <f t="shared" si="2165"/>
        <v>Untreated Water</v>
      </c>
      <c r="O14814">
        <v>0.5</v>
      </c>
      <c r="P14814">
        <v>110</v>
      </c>
      <c r="Q14814">
        <v>7.8</v>
      </c>
    </row>
    <row r="14815" spans="1:17" hidden="1" x14ac:dyDescent="0.3">
      <c r="A14815" t="s">
        <v>57171</v>
      </c>
      <c r="B14815" t="s">
        <v>57172</v>
      </c>
      <c r="C14815" s="1" t="str">
        <f t="shared" si="2166"/>
        <v>21:0763</v>
      </c>
      <c r="D14815" s="1" t="str">
        <f t="shared" si="2163"/>
        <v>21:0219</v>
      </c>
      <c r="E14815" t="s">
        <v>57173</v>
      </c>
      <c r="F14815" t="s">
        <v>57174</v>
      </c>
      <c r="H14815">
        <v>62.323723800000003</v>
      </c>
      <c r="I14815">
        <v>-131.3772993</v>
      </c>
      <c r="J14815" s="1" t="str">
        <f t="shared" si="2164"/>
        <v>Fluid (stream)</v>
      </c>
      <c r="K14815" s="1" t="str">
        <f t="shared" si="2165"/>
        <v>Untreated Water</v>
      </c>
      <c r="O14815">
        <v>1.33</v>
      </c>
      <c r="P14815">
        <v>220</v>
      </c>
      <c r="Q14815">
        <v>7.7</v>
      </c>
    </row>
    <row r="14816" spans="1:17" hidden="1" x14ac:dyDescent="0.3">
      <c r="A14816" t="s">
        <v>57175</v>
      </c>
      <c r="B14816" t="s">
        <v>57176</v>
      </c>
      <c r="C14816" s="1" t="str">
        <f t="shared" si="2166"/>
        <v>21:0763</v>
      </c>
      <c r="D14816" s="1" t="str">
        <f t="shared" si="2163"/>
        <v>21:0219</v>
      </c>
      <c r="E14816" t="s">
        <v>57177</v>
      </c>
      <c r="F14816" t="s">
        <v>57178</v>
      </c>
      <c r="H14816">
        <v>62.359173900000002</v>
      </c>
      <c r="I14816">
        <v>-131.2887546</v>
      </c>
      <c r="J14816" s="1" t="str">
        <f t="shared" si="2164"/>
        <v>Fluid (stream)</v>
      </c>
      <c r="K14816" s="1" t="str">
        <f t="shared" si="2165"/>
        <v>Untreated Water</v>
      </c>
      <c r="O14816">
        <v>0.16</v>
      </c>
      <c r="P14816">
        <v>130</v>
      </c>
      <c r="Q14816">
        <v>7.2</v>
      </c>
    </row>
    <row r="14817" spans="1:17" hidden="1" x14ac:dyDescent="0.3">
      <c r="A14817" t="s">
        <v>57179</v>
      </c>
      <c r="B14817" t="s">
        <v>57180</v>
      </c>
      <c r="C14817" s="1" t="str">
        <f t="shared" si="2166"/>
        <v>21:0763</v>
      </c>
      <c r="D14817" s="1" t="str">
        <f t="shared" si="2163"/>
        <v>21:0219</v>
      </c>
      <c r="E14817" t="s">
        <v>57181</v>
      </c>
      <c r="F14817" t="s">
        <v>57182</v>
      </c>
      <c r="H14817">
        <v>62.373756200000003</v>
      </c>
      <c r="I14817">
        <v>-131.2531232</v>
      </c>
      <c r="J14817" s="1" t="str">
        <f t="shared" si="2164"/>
        <v>Fluid (stream)</v>
      </c>
      <c r="K14817" s="1" t="str">
        <f t="shared" si="2165"/>
        <v>Untreated Water</v>
      </c>
      <c r="O14817">
        <v>0.72</v>
      </c>
      <c r="P14817">
        <v>80</v>
      </c>
      <c r="Q14817">
        <v>7.3</v>
      </c>
    </row>
    <row r="14818" spans="1:17" hidden="1" x14ac:dyDescent="0.3">
      <c r="A14818" t="s">
        <v>57183</v>
      </c>
      <c r="B14818" t="s">
        <v>57184</v>
      </c>
      <c r="C14818" s="1" t="str">
        <f t="shared" si="2166"/>
        <v>21:0763</v>
      </c>
      <c r="D14818" s="1" t="str">
        <f t="shared" si="2163"/>
        <v>21:0219</v>
      </c>
      <c r="E14818" t="s">
        <v>57185</v>
      </c>
      <c r="F14818" t="s">
        <v>57186</v>
      </c>
      <c r="H14818">
        <v>62.462328100000001</v>
      </c>
      <c r="I14818">
        <v>-131.2497645</v>
      </c>
      <c r="J14818" s="1" t="str">
        <f t="shared" si="2164"/>
        <v>Fluid (stream)</v>
      </c>
      <c r="K14818" s="1" t="str">
        <f t="shared" si="2165"/>
        <v>Untreated Water</v>
      </c>
      <c r="O14818">
        <v>2.5000000000000001E-2</v>
      </c>
      <c r="P14818">
        <v>70</v>
      </c>
      <c r="Q14818">
        <v>7.4</v>
      </c>
    </row>
    <row r="14819" spans="1:17" hidden="1" x14ac:dyDescent="0.3">
      <c r="A14819" t="s">
        <v>57187</v>
      </c>
      <c r="B14819" t="s">
        <v>57188</v>
      </c>
      <c r="C14819" s="1" t="str">
        <f t="shared" si="2166"/>
        <v>21:0763</v>
      </c>
      <c r="D14819" s="1" t="str">
        <f t="shared" si="2163"/>
        <v>21:0219</v>
      </c>
      <c r="E14819" t="s">
        <v>57189</v>
      </c>
      <c r="F14819" t="s">
        <v>57190</v>
      </c>
      <c r="H14819">
        <v>62.474012000000002</v>
      </c>
      <c r="I14819">
        <v>-131.25968599999999</v>
      </c>
      <c r="J14819" s="1" t="str">
        <f t="shared" si="2164"/>
        <v>Fluid (stream)</v>
      </c>
      <c r="K14819" s="1" t="str">
        <f t="shared" si="2165"/>
        <v>Untreated Water</v>
      </c>
      <c r="O14819">
        <v>0.08</v>
      </c>
      <c r="P14819">
        <v>80</v>
      </c>
      <c r="Q14819">
        <v>7.4</v>
      </c>
    </row>
    <row r="14820" spans="1:17" hidden="1" x14ac:dyDescent="0.3">
      <c r="A14820" t="s">
        <v>57191</v>
      </c>
      <c r="B14820" t="s">
        <v>57192</v>
      </c>
      <c r="C14820" s="1" t="str">
        <f t="shared" si="2166"/>
        <v>21:0763</v>
      </c>
      <c r="D14820" s="1" t="str">
        <f>HYPERLINK("http://geochem.nrcan.gc.ca/cdogs/content/svy/svy_e.htm", "")</f>
        <v/>
      </c>
      <c r="G14820" s="1" t="str">
        <f>HYPERLINK("http://geochem.nrcan.gc.ca/cdogs/content/cr_/cr_00089_e.htm", "89")</f>
        <v>89</v>
      </c>
      <c r="J14820" t="s">
        <v>11453</v>
      </c>
      <c r="K14820" t="s">
        <v>11454</v>
      </c>
      <c r="O14820">
        <v>3.42</v>
      </c>
      <c r="P14820">
        <v>250</v>
      </c>
      <c r="Q14820">
        <v>7.7</v>
      </c>
    </row>
    <row r="14821" spans="1:17" hidden="1" x14ac:dyDescent="0.3">
      <c r="A14821" t="s">
        <v>57193</v>
      </c>
      <c r="B14821" t="s">
        <v>57194</v>
      </c>
      <c r="C14821" s="1" t="str">
        <f t="shared" si="2166"/>
        <v>21:0763</v>
      </c>
      <c r="D14821" s="1" t="str">
        <f t="shared" ref="D14821:D14831" si="2167">HYPERLINK("http://geochem.nrcan.gc.ca/cdogs/content/svy/svy210219_e.htm", "21:0219")</f>
        <v>21:0219</v>
      </c>
      <c r="E14821" t="s">
        <v>57195</v>
      </c>
      <c r="F14821" t="s">
        <v>57196</v>
      </c>
      <c r="H14821">
        <v>62.496898700000003</v>
      </c>
      <c r="I14821">
        <v>-131.2123847</v>
      </c>
      <c r="J14821" s="1" t="str">
        <f t="shared" ref="J14821:J14831" si="2168">HYPERLINK("http://geochem.nrcan.gc.ca/cdogs/content/kwd/kwd020018_e.htm", "Fluid (stream)")</f>
        <v>Fluid (stream)</v>
      </c>
      <c r="K14821" s="1" t="str">
        <f t="shared" ref="K14821:K14831" si="2169">HYPERLINK("http://geochem.nrcan.gc.ca/cdogs/content/kwd/kwd080007_e.htm", "Untreated Water")</f>
        <v>Untreated Water</v>
      </c>
      <c r="O14821">
        <v>0.33</v>
      </c>
      <c r="P14821">
        <v>120</v>
      </c>
      <c r="Q14821">
        <v>7.2</v>
      </c>
    </row>
    <row r="14822" spans="1:17" hidden="1" x14ac:dyDescent="0.3">
      <c r="A14822" t="s">
        <v>57197</v>
      </c>
      <c r="B14822" t="s">
        <v>57198</v>
      </c>
      <c r="C14822" s="1" t="str">
        <f t="shared" si="2166"/>
        <v>21:0763</v>
      </c>
      <c r="D14822" s="1" t="str">
        <f t="shared" si="2167"/>
        <v>21:0219</v>
      </c>
      <c r="E14822" t="s">
        <v>57199</v>
      </c>
      <c r="F14822" t="s">
        <v>57200</v>
      </c>
      <c r="H14822">
        <v>62.517228600000003</v>
      </c>
      <c r="I14822">
        <v>-131.20279600000001</v>
      </c>
      <c r="J14822" s="1" t="str">
        <f t="shared" si="2168"/>
        <v>Fluid (stream)</v>
      </c>
      <c r="K14822" s="1" t="str">
        <f t="shared" si="2169"/>
        <v>Untreated Water</v>
      </c>
      <c r="O14822">
        <v>2.5000000000000001E-2</v>
      </c>
      <c r="P14822">
        <v>100</v>
      </c>
      <c r="Q14822">
        <v>6.7</v>
      </c>
    </row>
    <row r="14823" spans="1:17" hidden="1" x14ac:dyDescent="0.3">
      <c r="A14823" t="s">
        <v>57201</v>
      </c>
      <c r="B14823" t="s">
        <v>57202</v>
      </c>
      <c r="C14823" s="1" t="str">
        <f t="shared" si="2166"/>
        <v>21:0763</v>
      </c>
      <c r="D14823" s="1" t="str">
        <f t="shared" si="2167"/>
        <v>21:0219</v>
      </c>
      <c r="E14823" t="s">
        <v>57203</v>
      </c>
      <c r="F14823" t="s">
        <v>57204</v>
      </c>
      <c r="H14823">
        <v>62.569167999999998</v>
      </c>
      <c r="I14823">
        <v>-131.75780499999999</v>
      </c>
      <c r="J14823" s="1" t="str">
        <f t="shared" si="2168"/>
        <v>Fluid (stream)</v>
      </c>
      <c r="K14823" s="1" t="str">
        <f t="shared" si="2169"/>
        <v>Untreated Water</v>
      </c>
      <c r="O14823">
        <v>0.39</v>
      </c>
      <c r="P14823">
        <v>90</v>
      </c>
      <c r="Q14823">
        <v>8</v>
      </c>
    </row>
    <row r="14824" spans="1:17" hidden="1" x14ac:dyDescent="0.3">
      <c r="A14824" t="s">
        <v>57205</v>
      </c>
      <c r="B14824" t="s">
        <v>57206</v>
      </c>
      <c r="C14824" s="1" t="str">
        <f t="shared" si="2166"/>
        <v>21:0763</v>
      </c>
      <c r="D14824" s="1" t="str">
        <f t="shared" si="2167"/>
        <v>21:0219</v>
      </c>
      <c r="E14824" t="s">
        <v>57207</v>
      </c>
      <c r="F14824" t="s">
        <v>57208</v>
      </c>
      <c r="H14824">
        <v>62.568440099999997</v>
      </c>
      <c r="I14824">
        <v>-131.7596455</v>
      </c>
      <c r="J14824" s="1" t="str">
        <f t="shared" si="2168"/>
        <v>Fluid (stream)</v>
      </c>
      <c r="K14824" s="1" t="str">
        <f t="shared" si="2169"/>
        <v>Untreated Water</v>
      </c>
      <c r="O14824">
        <v>0.24</v>
      </c>
      <c r="P14824">
        <v>150</v>
      </c>
      <c r="Q14824">
        <v>7.7</v>
      </c>
    </row>
    <row r="14825" spans="1:17" hidden="1" x14ac:dyDescent="0.3">
      <c r="A14825" t="s">
        <v>57209</v>
      </c>
      <c r="B14825" t="s">
        <v>57210</v>
      </c>
      <c r="C14825" s="1" t="str">
        <f t="shared" si="2166"/>
        <v>21:0763</v>
      </c>
      <c r="D14825" s="1" t="str">
        <f t="shared" si="2167"/>
        <v>21:0219</v>
      </c>
      <c r="E14825" t="s">
        <v>57211</v>
      </c>
      <c r="F14825" t="s">
        <v>57212</v>
      </c>
      <c r="H14825">
        <v>62.615640800000001</v>
      </c>
      <c r="I14825">
        <v>-131.81332420000001</v>
      </c>
      <c r="J14825" s="1" t="str">
        <f t="shared" si="2168"/>
        <v>Fluid (stream)</v>
      </c>
      <c r="K14825" s="1" t="str">
        <f t="shared" si="2169"/>
        <v>Untreated Water</v>
      </c>
      <c r="O14825">
        <v>0.13</v>
      </c>
      <c r="P14825">
        <v>120</v>
      </c>
      <c r="Q14825">
        <v>7.6</v>
      </c>
    </row>
    <row r="14826" spans="1:17" hidden="1" x14ac:dyDescent="0.3">
      <c r="A14826" t="s">
        <v>57213</v>
      </c>
      <c r="B14826" t="s">
        <v>57214</v>
      </c>
      <c r="C14826" s="1" t="str">
        <f t="shared" si="2166"/>
        <v>21:0763</v>
      </c>
      <c r="D14826" s="1" t="str">
        <f t="shared" si="2167"/>
        <v>21:0219</v>
      </c>
      <c r="E14826" t="s">
        <v>57211</v>
      </c>
      <c r="F14826" t="s">
        <v>57215</v>
      </c>
      <c r="H14826">
        <v>62.615640800000001</v>
      </c>
      <c r="I14826">
        <v>-131.81332420000001</v>
      </c>
      <c r="J14826" s="1" t="str">
        <f t="shared" si="2168"/>
        <v>Fluid (stream)</v>
      </c>
      <c r="K14826" s="1" t="str">
        <f t="shared" si="2169"/>
        <v>Untreated Water</v>
      </c>
      <c r="O14826">
        <v>0.13</v>
      </c>
      <c r="P14826">
        <v>110</v>
      </c>
      <c r="Q14826">
        <v>7.7</v>
      </c>
    </row>
    <row r="14827" spans="1:17" hidden="1" x14ac:dyDescent="0.3">
      <c r="A14827" t="s">
        <v>57216</v>
      </c>
      <c r="B14827" t="s">
        <v>57217</v>
      </c>
      <c r="C14827" s="1" t="str">
        <f t="shared" si="2166"/>
        <v>21:0763</v>
      </c>
      <c r="D14827" s="1" t="str">
        <f t="shared" si="2167"/>
        <v>21:0219</v>
      </c>
      <c r="E14827" t="s">
        <v>57218</v>
      </c>
      <c r="F14827" t="s">
        <v>57219</v>
      </c>
      <c r="H14827">
        <v>62.6083523</v>
      </c>
      <c r="I14827">
        <v>-131.82464379999999</v>
      </c>
      <c r="J14827" s="1" t="str">
        <f t="shared" si="2168"/>
        <v>Fluid (stream)</v>
      </c>
      <c r="K14827" s="1" t="str">
        <f t="shared" si="2169"/>
        <v>Untreated Water</v>
      </c>
      <c r="O14827">
        <v>0.47</v>
      </c>
      <c r="P14827">
        <v>130</v>
      </c>
      <c r="Q14827">
        <v>7.9</v>
      </c>
    </row>
    <row r="14828" spans="1:17" hidden="1" x14ac:dyDescent="0.3">
      <c r="A14828" t="s">
        <v>57220</v>
      </c>
      <c r="B14828" t="s">
        <v>57221</v>
      </c>
      <c r="C14828" s="1" t="str">
        <f t="shared" si="2166"/>
        <v>21:0763</v>
      </c>
      <c r="D14828" s="1" t="str">
        <f t="shared" si="2167"/>
        <v>21:0219</v>
      </c>
      <c r="E14828" t="s">
        <v>57222</v>
      </c>
      <c r="F14828" t="s">
        <v>57223</v>
      </c>
      <c r="H14828">
        <v>62.605241200000002</v>
      </c>
      <c r="I14828">
        <v>-131.85399820000001</v>
      </c>
      <c r="J14828" s="1" t="str">
        <f t="shared" si="2168"/>
        <v>Fluid (stream)</v>
      </c>
      <c r="K14828" s="1" t="str">
        <f t="shared" si="2169"/>
        <v>Untreated Water</v>
      </c>
      <c r="O14828">
        <v>0.16</v>
      </c>
      <c r="P14828">
        <v>150</v>
      </c>
      <c r="Q14828">
        <v>7.7</v>
      </c>
    </row>
    <row r="14829" spans="1:17" hidden="1" x14ac:dyDescent="0.3">
      <c r="A14829" t="s">
        <v>57224</v>
      </c>
      <c r="B14829" t="s">
        <v>57225</v>
      </c>
      <c r="C14829" s="1" t="str">
        <f t="shared" si="2166"/>
        <v>21:0763</v>
      </c>
      <c r="D14829" s="1" t="str">
        <f t="shared" si="2167"/>
        <v>21:0219</v>
      </c>
      <c r="E14829" t="s">
        <v>57226</v>
      </c>
      <c r="F14829" t="s">
        <v>57227</v>
      </c>
      <c r="H14829">
        <v>62.6406402</v>
      </c>
      <c r="I14829">
        <v>-131.8426067</v>
      </c>
      <c r="J14829" s="1" t="str">
        <f t="shared" si="2168"/>
        <v>Fluid (stream)</v>
      </c>
      <c r="K14829" s="1" t="str">
        <f t="shared" si="2169"/>
        <v>Untreated Water</v>
      </c>
      <c r="O14829">
        <v>0.48</v>
      </c>
      <c r="P14829">
        <v>200</v>
      </c>
      <c r="Q14829">
        <v>7.6</v>
      </c>
    </row>
    <row r="14830" spans="1:17" hidden="1" x14ac:dyDescent="0.3">
      <c r="A14830" t="s">
        <v>57228</v>
      </c>
      <c r="B14830" t="s">
        <v>57229</v>
      </c>
      <c r="C14830" s="1" t="str">
        <f t="shared" si="2166"/>
        <v>21:0763</v>
      </c>
      <c r="D14830" s="1" t="str">
        <f t="shared" si="2167"/>
        <v>21:0219</v>
      </c>
      <c r="E14830" t="s">
        <v>57230</v>
      </c>
      <c r="F14830" t="s">
        <v>57231</v>
      </c>
      <c r="H14830">
        <v>62.623163699999999</v>
      </c>
      <c r="I14830">
        <v>-131.94833460000001</v>
      </c>
      <c r="J14830" s="1" t="str">
        <f t="shared" si="2168"/>
        <v>Fluid (stream)</v>
      </c>
      <c r="K14830" s="1" t="str">
        <f t="shared" si="2169"/>
        <v>Untreated Water</v>
      </c>
      <c r="O14830">
        <v>2.5000000000000001E-2</v>
      </c>
      <c r="P14830">
        <v>650</v>
      </c>
      <c r="Q14830">
        <v>5.9</v>
      </c>
    </row>
    <row r="14831" spans="1:17" hidden="1" x14ac:dyDescent="0.3">
      <c r="A14831" t="s">
        <v>57232</v>
      </c>
      <c r="B14831" t="s">
        <v>57233</v>
      </c>
      <c r="C14831" s="1" t="str">
        <f t="shared" si="2166"/>
        <v>21:0763</v>
      </c>
      <c r="D14831" s="1" t="str">
        <f t="shared" si="2167"/>
        <v>21:0219</v>
      </c>
      <c r="E14831" t="s">
        <v>57234</v>
      </c>
      <c r="F14831" t="s">
        <v>57235</v>
      </c>
      <c r="H14831">
        <v>62.610140600000001</v>
      </c>
      <c r="I14831">
        <v>-131.9888661</v>
      </c>
      <c r="J14831" s="1" t="str">
        <f t="shared" si="2168"/>
        <v>Fluid (stream)</v>
      </c>
      <c r="K14831" s="1" t="str">
        <f t="shared" si="2169"/>
        <v>Untreated Water</v>
      </c>
      <c r="O14831">
        <v>2.5000000000000001E-2</v>
      </c>
      <c r="P14831">
        <v>230</v>
      </c>
      <c r="Q14831">
        <v>6.8</v>
      </c>
    </row>
    <row r="14832" spans="1:17" hidden="1" x14ac:dyDescent="0.3">
      <c r="A14832" t="s">
        <v>57236</v>
      </c>
      <c r="B14832" t="s">
        <v>57237</v>
      </c>
      <c r="C14832" s="1" t="str">
        <f t="shared" si="2166"/>
        <v>21:0763</v>
      </c>
      <c r="D14832" s="1" t="str">
        <f>HYPERLINK("http://geochem.nrcan.gc.ca/cdogs/content/svy/svy_e.htm", "")</f>
        <v/>
      </c>
      <c r="G14832" s="1" t="str">
        <f>HYPERLINK("http://geochem.nrcan.gc.ca/cdogs/content/cr_/cr_00088_e.htm", "88")</f>
        <v>88</v>
      </c>
      <c r="J14832" t="s">
        <v>11453</v>
      </c>
      <c r="K14832" t="s">
        <v>11454</v>
      </c>
      <c r="O14832">
        <v>7.0000000000000007E-2</v>
      </c>
      <c r="P14832">
        <v>150</v>
      </c>
      <c r="Q14832">
        <v>7.1</v>
      </c>
    </row>
    <row r="14833" spans="1:17" hidden="1" x14ac:dyDescent="0.3">
      <c r="A14833" t="s">
        <v>57238</v>
      </c>
      <c r="B14833" t="s">
        <v>57239</v>
      </c>
      <c r="C14833" s="1" t="str">
        <f t="shared" si="2166"/>
        <v>21:0763</v>
      </c>
      <c r="D14833" s="1" t="str">
        <f t="shared" ref="D14833:D14860" si="2170">HYPERLINK("http://geochem.nrcan.gc.ca/cdogs/content/svy/svy210219_e.htm", "21:0219")</f>
        <v>21:0219</v>
      </c>
      <c r="E14833" t="s">
        <v>57240</v>
      </c>
      <c r="F14833" t="s">
        <v>57241</v>
      </c>
      <c r="H14833">
        <v>62.658017200000003</v>
      </c>
      <c r="I14833">
        <v>-131.9534591</v>
      </c>
      <c r="J14833" s="1" t="str">
        <f t="shared" ref="J14833:J14860" si="2171">HYPERLINK("http://geochem.nrcan.gc.ca/cdogs/content/kwd/kwd020018_e.htm", "Fluid (stream)")</f>
        <v>Fluid (stream)</v>
      </c>
      <c r="K14833" s="1" t="str">
        <f t="shared" ref="K14833:K14860" si="2172">HYPERLINK("http://geochem.nrcan.gc.ca/cdogs/content/kwd/kwd080007_e.htm", "Untreated Water")</f>
        <v>Untreated Water</v>
      </c>
    </row>
    <row r="14834" spans="1:17" hidden="1" x14ac:dyDescent="0.3">
      <c r="A14834" t="s">
        <v>57242</v>
      </c>
      <c r="B14834" t="s">
        <v>57243</v>
      </c>
      <c r="C14834" s="1" t="str">
        <f t="shared" si="2166"/>
        <v>21:0763</v>
      </c>
      <c r="D14834" s="1" t="str">
        <f t="shared" si="2170"/>
        <v>21:0219</v>
      </c>
      <c r="E14834" t="s">
        <v>57244</v>
      </c>
      <c r="F14834" t="s">
        <v>57245</v>
      </c>
      <c r="H14834">
        <v>62.677539799999998</v>
      </c>
      <c r="I14834">
        <v>-131.90566949999999</v>
      </c>
      <c r="J14834" s="1" t="str">
        <f t="shared" si="2171"/>
        <v>Fluid (stream)</v>
      </c>
      <c r="K14834" s="1" t="str">
        <f t="shared" si="2172"/>
        <v>Untreated Water</v>
      </c>
      <c r="O14834">
        <v>0.31</v>
      </c>
      <c r="P14834">
        <v>300</v>
      </c>
      <c r="Q14834">
        <v>7.7</v>
      </c>
    </row>
    <row r="14835" spans="1:17" hidden="1" x14ac:dyDescent="0.3">
      <c r="A14835" t="s">
        <v>57246</v>
      </c>
      <c r="B14835" t="s">
        <v>57247</v>
      </c>
      <c r="C14835" s="1" t="str">
        <f t="shared" si="2166"/>
        <v>21:0763</v>
      </c>
      <c r="D14835" s="1" t="str">
        <f t="shared" si="2170"/>
        <v>21:0219</v>
      </c>
      <c r="E14835" t="s">
        <v>57248</v>
      </c>
      <c r="F14835" t="s">
        <v>57249</v>
      </c>
      <c r="H14835">
        <v>62.688040200000003</v>
      </c>
      <c r="I14835">
        <v>-131.95422379999999</v>
      </c>
      <c r="J14835" s="1" t="str">
        <f t="shared" si="2171"/>
        <v>Fluid (stream)</v>
      </c>
      <c r="K14835" s="1" t="str">
        <f t="shared" si="2172"/>
        <v>Untreated Water</v>
      </c>
      <c r="O14835">
        <v>0.31</v>
      </c>
      <c r="P14835">
        <v>150</v>
      </c>
      <c r="Q14835">
        <v>8.1</v>
      </c>
    </row>
    <row r="14836" spans="1:17" hidden="1" x14ac:dyDescent="0.3">
      <c r="A14836" t="s">
        <v>57250</v>
      </c>
      <c r="B14836" t="s">
        <v>57251</v>
      </c>
      <c r="C14836" s="1" t="str">
        <f t="shared" si="2166"/>
        <v>21:0763</v>
      </c>
      <c r="D14836" s="1" t="str">
        <f t="shared" si="2170"/>
        <v>21:0219</v>
      </c>
      <c r="E14836" t="s">
        <v>57252</v>
      </c>
      <c r="F14836" t="s">
        <v>57253</v>
      </c>
      <c r="H14836">
        <v>62.7054057</v>
      </c>
      <c r="I14836">
        <v>-131.9263224</v>
      </c>
      <c r="J14836" s="1" t="str">
        <f t="shared" si="2171"/>
        <v>Fluid (stream)</v>
      </c>
      <c r="K14836" s="1" t="str">
        <f t="shared" si="2172"/>
        <v>Untreated Water</v>
      </c>
      <c r="O14836">
        <v>0.18</v>
      </c>
      <c r="P14836">
        <v>120</v>
      </c>
      <c r="Q14836">
        <v>7.8</v>
      </c>
    </row>
    <row r="14837" spans="1:17" hidden="1" x14ac:dyDescent="0.3">
      <c r="A14837" t="s">
        <v>57254</v>
      </c>
      <c r="B14837" t="s">
        <v>57255</v>
      </c>
      <c r="C14837" s="1" t="str">
        <f t="shared" si="2166"/>
        <v>21:0763</v>
      </c>
      <c r="D14837" s="1" t="str">
        <f t="shared" si="2170"/>
        <v>21:0219</v>
      </c>
      <c r="E14837" t="s">
        <v>57256</v>
      </c>
      <c r="F14837" t="s">
        <v>57257</v>
      </c>
      <c r="H14837">
        <v>62.734200399999999</v>
      </c>
      <c r="I14837">
        <v>-131.99672380000001</v>
      </c>
      <c r="J14837" s="1" t="str">
        <f t="shared" si="2171"/>
        <v>Fluid (stream)</v>
      </c>
      <c r="K14837" s="1" t="str">
        <f t="shared" si="2172"/>
        <v>Untreated Water</v>
      </c>
      <c r="O14837">
        <v>0.24</v>
      </c>
      <c r="P14837">
        <v>80</v>
      </c>
      <c r="Q14837">
        <v>7.8</v>
      </c>
    </row>
    <row r="14838" spans="1:17" hidden="1" x14ac:dyDescent="0.3">
      <c r="A14838" t="s">
        <v>57258</v>
      </c>
      <c r="B14838" t="s">
        <v>57259</v>
      </c>
      <c r="C14838" s="1" t="str">
        <f t="shared" si="2166"/>
        <v>21:0763</v>
      </c>
      <c r="D14838" s="1" t="str">
        <f t="shared" si="2170"/>
        <v>21:0219</v>
      </c>
      <c r="E14838" t="s">
        <v>57260</v>
      </c>
      <c r="F14838" t="s">
        <v>57261</v>
      </c>
      <c r="H14838">
        <v>62.682334500000003</v>
      </c>
      <c r="I14838">
        <v>-131.81828569999999</v>
      </c>
      <c r="J14838" s="1" t="str">
        <f t="shared" si="2171"/>
        <v>Fluid (stream)</v>
      </c>
      <c r="K14838" s="1" t="str">
        <f t="shared" si="2172"/>
        <v>Untreated Water</v>
      </c>
      <c r="O14838">
        <v>2.5000000000000001E-2</v>
      </c>
      <c r="P14838">
        <v>130</v>
      </c>
      <c r="Q14838">
        <v>6.4</v>
      </c>
    </row>
    <row r="14839" spans="1:17" hidden="1" x14ac:dyDescent="0.3">
      <c r="A14839" t="s">
        <v>57262</v>
      </c>
      <c r="B14839" t="s">
        <v>57263</v>
      </c>
      <c r="C14839" s="1" t="str">
        <f t="shared" si="2166"/>
        <v>21:0763</v>
      </c>
      <c r="D14839" s="1" t="str">
        <f t="shared" si="2170"/>
        <v>21:0219</v>
      </c>
      <c r="E14839" t="s">
        <v>57264</v>
      </c>
      <c r="F14839" t="s">
        <v>57265</v>
      </c>
      <c r="H14839">
        <v>62.733452200000002</v>
      </c>
      <c r="I14839">
        <v>-131.8263298</v>
      </c>
      <c r="J14839" s="1" t="str">
        <f t="shared" si="2171"/>
        <v>Fluid (stream)</v>
      </c>
      <c r="K14839" s="1" t="str">
        <f t="shared" si="2172"/>
        <v>Untreated Water</v>
      </c>
      <c r="O14839">
        <v>0.2</v>
      </c>
      <c r="P14839">
        <v>130</v>
      </c>
      <c r="Q14839">
        <v>7.5</v>
      </c>
    </row>
    <row r="14840" spans="1:17" hidden="1" x14ac:dyDescent="0.3">
      <c r="A14840" t="s">
        <v>57266</v>
      </c>
      <c r="B14840" t="s">
        <v>57267</v>
      </c>
      <c r="C14840" s="1" t="str">
        <f t="shared" si="2166"/>
        <v>21:0763</v>
      </c>
      <c r="D14840" s="1" t="str">
        <f t="shared" si="2170"/>
        <v>21:0219</v>
      </c>
      <c r="E14840" t="s">
        <v>57268</v>
      </c>
      <c r="F14840" t="s">
        <v>57269</v>
      </c>
      <c r="H14840">
        <v>62.734101899999999</v>
      </c>
      <c r="I14840">
        <v>-131.73648850000001</v>
      </c>
      <c r="J14840" s="1" t="str">
        <f t="shared" si="2171"/>
        <v>Fluid (stream)</v>
      </c>
      <c r="K14840" s="1" t="str">
        <f t="shared" si="2172"/>
        <v>Untreated Water</v>
      </c>
    </row>
    <row r="14841" spans="1:17" hidden="1" x14ac:dyDescent="0.3">
      <c r="A14841" t="s">
        <v>57270</v>
      </c>
      <c r="B14841" t="s">
        <v>57271</v>
      </c>
      <c r="C14841" s="1" t="str">
        <f t="shared" si="2166"/>
        <v>21:0763</v>
      </c>
      <c r="D14841" s="1" t="str">
        <f t="shared" si="2170"/>
        <v>21:0219</v>
      </c>
      <c r="E14841" t="s">
        <v>57272</v>
      </c>
      <c r="F14841" t="s">
        <v>57273</v>
      </c>
      <c r="H14841">
        <v>62.725333300000003</v>
      </c>
      <c r="I14841">
        <v>-131.74074619999999</v>
      </c>
      <c r="J14841" s="1" t="str">
        <f t="shared" si="2171"/>
        <v>Fluid (stream)</v>
      </c>
      <c r="K14841" s="1" t="str">
        <f t="shared" si="2172"/>
        <v>Untreated Water</v>
      </c>
      <c r="O14841">
        <v>0.4</v>
      </c>
      <c r="P14841">
        <v>90</v>
      </c>
      <c r="Q14841">
        <v>7.4</v>
      </c>
    </row>
    <row r="14842" spans="1:17" hidden="1" x14ac:dyDescent="0.3">
      <c r="A14842" t="s">
        <v>57274</v>
      </c>
      <c r="B14842" t="s">
        <v>57275</v>
      </c>
      <c r="C14842" s="1" t="str">
        <f t="shared" si="2166"/>
        <v>21:0763</v>
      </c>
      <c r="D14842" s="1" t="str">
        <f t="shared" si="2170"/>
        <v>21:0219</v>
      </c>
      <c r="E14842" t="s">
        <v>57276</v>
      </c>
      <c r="F14842" t="s">
        <v>57277</v>
      </c>
      <c r="H14842">
        <v>62.700438400000003</v>
      </c>
      <c r="I14842">
        <v>-131.7405923</v>
      </c>
      <c r="J14842" s="1" t="str">
        <f t="shared" si="2171"/>
        <v>Fluid (stream)</v>
      </c>
      <c r="K14842" s="1" t="str">
        <f t="shared" si="2172"/>
        <v>Untreated Water</v>
      </c>
      <c r="O14842">
        <v>0.94</v>
      </c>
      <c r="P14842">
        <v>100</v>
      </c>
      <c r="Q14842">
        <v>7.8</v>
      </c>
    </row>
    <row r="14843" spans="1:17" hidden="1" x14ac:dyDescent="0.3">
      <c r="A14843" t="s">
        <v>57278</v>
      </c>
      <c r="B14843" t="s">
        <v>57279</v>
      </c>
      <c r="C14843" s="1" t="str">
        <f t="shared" si="2166"/>
        <v>21:0763</v>
      </c>
      <c r="D14843" s="1" t="str">
        <f t="shared" si="2170"/>
        <v>21:0219</v>
      </c>
      <c r="E14843" t="s">
        <v>57280</v>
      </c>
      <c r="F14843" t="s">
        <v>57281</v>
      </c>
      <c r="H14843">
        <v>62.677966599999998</v>
      </c>
      <c r="I14843">
        <v>-131.7128568</v>
      </c>
      <c r="J14843" s="1" t="str">
        <f t="shared" si="2171"/>
        <v>Fluid (stream)</v>
      </c>
      <c r="K14843" s="1" t="str">
        <f t="shared" si="2172"/>
        <v>Untreated Water</v>
      </c>
      <c r="O14843">
        <v>0.39</v>
      </c>
      <c r="P14843">
        <v>60</v>
      </c>
      <c r="Q14843">
        <v>8.1999999999999993</v>
      </c>
    </row>
    <row r="14844" spans="1:17" hidden="1" x14ac:dyDescent="0.3">
      <c r="A14844" t="s">
        <v>57282</v>
      </c>
      <c r="B14844" t="s">
        <v>57283</v>
      </c>
      <c r="C14844" s="1" t="str">
        <f t="shared" si="2166"/>
        <v>21:0763</v>
      </c>
      <c r="D14844" s="1" t="str">
        <f t="shared" si="2170"/>
        <v>21:0219</v>
      </c>
      <c r="E14844" t="s">
        <v>57284</v>
      </c>
      <c r="F14844" t="s">
        <v>57285</v>
      </c>
      <c r="H14844">
        <v>62.686744500000003</v>
      </c>
      <c r="I14844">
        <v>-131.76555680000001</v>
      </c>
      <c r="J14844" s="1" t="str">
        <f t="shared" si="2171"/>
        <v>Fluid (stream)</v>
      </c>
      <c r="K14844" s="1" t="str">
        <f t="shared" si="2172"/>
        <v>Untreated Water</v>
      </c>
      <c r="O14844">
        <v>0.17</v>
      </c>
      <c r="P14844">
        <v>80</v>
      </c>
      <c r="Q14844">
        <v>7.6</v>
      </c>
    </row>
    <row r="14845" spans="1:17" hidden="1" x14ac:dyDescent="0.3">
      <c r="A14845" t="s">
        <v>57286</v>
      </c>
      <c r="B14845" t="s">
        <v>57287</v>
      </c>
      <c r="C14845" s="1" t="str">
        <f t="shared" si="2166"/>
        <v>21:0763</v>
      </c>
      <c r="D14845" s="1" t="str">
        <f t="shared" si="2170"/>
        <v>21:0219</v>
      </c>
      <c r="E14845" t="s">
        <v>57288</v>
      </c>
      <c r="F14845" t="s">
        <v>57289</v>
      </c>
      <c r="H14845">
        <v>62.669389199999998</v>
      </c>
      <c r="I14845">
        <v>-131.84503040000001</v>
      </c>
      <c r="J14845" s="1" t="str">
        <f t="shared" si="2171"/>
        <v>Fluid (stream)</v>
      </c>
      <c r="K14845" s="1" t="str">
        <f t="shared" si="2172"/>
        <v>Untreated Water</v>
      </c>
      <c r="O14845">
        <v>0.4</v>
      </c>
      <c r="P14845">
        <v>150</v>
      </c>
      <c r="Q14845">
        <v>7.6</v>
      </c>
    </row>
    <row r="14846" spans="1:17" hidden="1" x14ac:dyDescent="0.3">
      <c r="A14846" t="s">
        <v>57290</v>
      </c>
      <c r="B14846" t="s">
        <v>57291</v>
      </c>
      <c r="C14846" s="1" t="str">
        <f t="shared" si="2166"/>
        <v>21:0763</v>
      </c>
      <c r="D14846" s="1" t="str">
        <f t="shared" si="2170"/>
        <v>21:0219</v>
      </c>
      <c r="E14846" t="s">
        <v>57292</v>
      </c>
      <c r="F14846" t="s">
        <v>57293</v>
      </c>
      <c r="H14846">
        <v>62.656218000000003</v>
      </c>
      <c r="I14846">
        <v>-131.75944949999999</v>
      </c>
      <c r="J14846" s="1" t="str">
        <f t="shared" si="2171"/>
        <v>Fluid (stream)</v>
      </c>
      <c r="K14846" s="1" t="str">
        <f t="shared" si="2172"/>
        <v>Untreated Water</v>
      </c>
      <c r="O14846">
        <v>0.64</v>
      </c>
      <c r="P14846">
        <v>90</v>
      </c>
      <c r="Q14846">
        <v>7.8</v>
      </c>
    </row>
    <row r="14847" spans="1:17" hidden="1" x14ac:dyDescent="0.3">
      <c r="A14847" t="s">
        <v>57294</v>
      </c>
      <c r="B14847" t="s">
        <v>57295</v>
      </c>
      <c r="C14847" s="1" t="str">
        <f t="shared" si="2166"/>
        <v>21:0763</v>
      </c>
      <c r="D14847" s="1" t="str">
        <f t="shared" si="2170"/>
        <v>21:0219</v>
      </c>
      <c r="E14847" t="s">
        <v>57296</v>
      </c>
      <c r="F14847" t="s">
        <v>57297</v>
      </c>
      <c r="H14847">
        <v>62.632560400000003</v>
      </c>
      <c r="I14847">
        <v>-131.757544</v>
      </c>
      <c r="J14847" s="1" t="str">
        <f t="shared" si="2171"/>
        <v>Fluid (stream)</v>
      </c>
      <c r="K14847" s="1" t="str">
        <f t="shared" si="2172"/>
        <v>Untreated Water</v>
      </c>
      <c r="O14847">
        <v>0.94</v>
      </c>
      <c r="P14847">
        <v>100</v>
      </c>
      <c r="Q14847">
        <v>7.2</v>
      </c>
    </row>
    <row r="14848" spans="1:17" hidden="1" x14ac:dyDescent="0.3">
      <c r="A14848" t="s">
        <v>57298</v>
      </c>
      <c r="B14848" t="s">
        <v>57299</v>
      </c>
      <c r="C14848" s="1" t="str">
        <f t="shared" si="2166"/>
        <v>21:0763</v>
      </c>
      <c r="D14848" s="1" t="str">
        <f t="shared" si="2170"/>
        <v>21:0219</v>
      </c>
      <c r="E14848" t="s">
        <v>57300</v>
      </c>
      <c r="F14848" t="s">
        <v>57301</v>
      </c>
      <c r="H14848">
        <v>62.112269699999999</v>
      </c>
      <c r="I14848">
        <v>-131.88965630000001</v>
      </c>
      <c r="J14848" s="1" t="str">
        <f t="shared" si="2171"/>
        <v>Fluid (stream)</v>
      </c>
      <c r="K14848" s="1" t="str">
        <f t="shared" si="2172"/>
        <v>Untreated Water</v>
      </c>
      <c r="O14848">
        <v>0.38</v>
      </c>
      <c r="P14848">
        <v>310</v>
      </c>
      <c r="Q14848">
        <v>7.6</v>
      </c>
    </row>
    <row r="14849" spans="1:17" hidden="1" x14ac:dyDescent="0.3">
      <c r="A14849" t="s">
        <v>57302</v>
      </c>
      <c r="B14849" t="s">
        <v>57303</v>
      </c>
      <c r="C14849" s="1" t="str">
        <f t="shared" si="2166"/>
        <v>21:0763</v>
      </c>
      <c r="D14849" s="1" t="str">
        <f t="shared" si="2170"/>
        <v>21:0219</v>
      </c>
      <c r="E14849" t="s">
        <v>57304</v>
      </c>
      <c r="F14849" t="s">
        <v>57305</v>
      </c>
      <c r="H14849">
        <v>62.089192500000003</v>
      </c>
      <c r="I14849">
        <v>-131.80023650000001</v>
      </c>
      <c r="J14849" s="1" t="str">
        <f t="shared" si="2171"/>
        <v>Fluid (stream)</v>
      </c>
      <c r="K14849" s="1" t="str">
        <f t="shared" si="2172"/>
        <v>Untreated Water</v>
      </c>
      <c r="O14849">
        <v>0.09</v>
      </c>
      <c r="P14849">
        <v>130</v>
      </c>
      <c r="Q14849">
        <v>7</v>
      </c>
    </row>
    <row r="14850" spans="1:17" hidden="1" x14ac:dyDescent="0.3">
      <c r="A14850" t="s">
        <v>57306</v>
      </c>
      <c r="B14850" t="s">
        <v>57307</v>
      </c>
      <c r="C14850" s="1" t="str">
        <f t="shared" si="2166"/>
        <v>21:0763</v>
      </c>
      <c r="D14850" s="1" t="str">
        <f t="shared" si="2170"/>
        <v>21:0219</v>
      </c>
      <c r="E14850" t="s">
        <v>57304</v>
      </c>
      <c r="F14850" t="s">
        <v>57308</v>
      </c>
      <c r="H14850">
        <v>62.089192500000003</v>
      </c>
      <c r="I14850">
        <v>-131.80023650000001</v>
      </c>
      <c r="J14850" s="1" t="str">
        <f t="shared" si="2171"/>
        <v>Fluid (stream)</v>
      </c>
      <c r="K14850" s="1" t="str">
        <f t="shared" si="2172"/>
        <v>Untreated Water</v>
      </c>
      <c r="O14850">
        <v>0.57999999999999996</v>
      </c>
      <c r="P14850">
        <v>120</v>
      </c>
      <c r="Q14850">
        <v>7.2</v>
      </c>
    </row>
    <row r="14851" spans="1:17" hidden="1" x14ac:dyDescent="0.3">
      <c r="A14851" t="s">
        <v>57309</v>
      </c>
      <c r="B14851" t="s">
        <v>57310</v>
      </c>
      <c r="C14851" s="1" t="str">
        <f t="shared" si="2166"/>
        <v>21:0763</v>
      </c>
      <c r="D14851" s="1" t="str">
        <f t="shared" si="2170"/>
        <v>21:0219</v>
      </c>
      <c r="E14851" t="s">
        <v>57311</v>
      </c>
      <c r="F14851" t="s">
        <v>57312</v>
      </c>
      <c r="H14851">
        <v>62.102198999999999</v>
      </c>
      <c r="I14851">
        <v>-131.79980689999999</v>
      </c>
      <c r="J14851" s="1" t="str">
        <f t="shared" si="2171"/>
        <v>Fluid (stream)</v>
      </c>
      <c r="K14851" s="1" t="str">
        <f t="shared" si="2172"/>
        <v>Untreated Water</v>
      </c>
      <c r="O14851">
        <v>1.29</v>
      </c>
      <c r="P14851">
        <v>200</v>
      </c>
      <c r="Q14851">
        <v>7.2</v>
      </c>
    </row>
    <row r="14852" spans="1:17" hidden="1" x14ac:dyDescent="0.3">
      <c r="A14852" t="s">
        <v>57313</v>
      </c>
      <c r="B14852" t="s">
        <v>57314</v>
      </c>
      <c r="C14852" s="1" t="str">
        <f t="shared" si="2166"/>
        <v>21:0763</v>
      </c>
      <c r="D14852" s="1" t="str">
        <f t="shared" si="2170"/>
        <v>21:0219</v>
      </c>
      <c r="E14852" t="s">
        <v>57315</v>
      </c>
      <c r="F14852" t="s">
        <v>57316</v>
      </c>
      <c r="H14852">
        <v>62.133911599999998</v>
      </c>
      <c r="I14852">
        <v>-131.7728386</v>
      </c>
      <c r="J14852" s="1" t="str">
        <f t="shared" si="2171"/>
        <v>Fluid (stream)</v>
      </c>
      <c r="K14852" s="1" t="str">
        <f t="shared" si="2172"/>
        <v>Untreated Water</v>
      </c>
      <c r="O14852">
        <v>2.5000000000000001E-2</v>
      </c>
      <c r="P14852">
        <v>190</v>
      </c>
      <c r="Q14852">
        <v>6.6</v>
      </c>
    </row>
    <row r="14853" spans="1:17" hidden="1" x14ac:dyDescent="0.3">
      <c r="A14853" t="s">
        <v>57317</v>
      </c>
      <c r="B14853" t="s">
        <v>57318</v>
      </c>
      <c r="C14853" s="1" t="str">
        <f t="shared" si="2166"/>
        <v>21:0763</v>
      </c>
      <c r="D14853" s="1" t="str">
        <f t="shared" si="2170"/>
        <v>21:0219</v>
      </c>
      <c r="E14853" t="s">
        <v>57319</v>
      </c>
      <c r="F14853" t="s">
        <v>57320</v>
      </c>
      <c r="H14853">
        <v>62.154524899999998</v>
      </c>
      <c r="I14853">
        <v>-131.79256470000001</v>
      </c>
      <c r="J14853" s="1" t="str">
        <f t="shared" si="2171"/>
        <v>Fluid (stream)</v>
      </c>
      <c r="K14853" s="1" t="str">
        <f t="shared" si="2172"/>
        <v>Untreated Water</v>
      </c>
      <c r="O14853">
        <v>5.36</v>
      </c>
      <c r="P14853">
        <v>400</v>
      </c>
      <c r="Q14853">
        <v>7.6</v>
      </c>
    </row>
    <row r="14854" spans="1:17" hidden="1" x14ac:dyDescent="0.3">
      <c r="A14854" t="s">
        <v>57321</v>
      </c>
      <c r="B14854" t="s">
        <v>57322</v>
      </c>
      <c r="C14854" s="1" t="str">
        <f t="shared" si="2166"/>
        <v>21:0763</v>
      </c>
      <c r="D14854" s="1" t="str">
        <f t="shared" si="2170"/>
        <v>21:0219</v>
      </c>
      <c r="E14854" t="s">
        <v>57323</v>
      </c>
      <c r="F14854" t="s">
        <v>57324</v>
      </c>
      <c r="H14854">
        <v>62.1275178</v>
      </c>
      <c r="I14854">
        <v>-131.7434762</v>
      </c>
      <c r="J14854" s="1" t="str">
        <f t="shared" si="2171"/>
        <v>Fluid (stream)</v>
      </c>
      <c r="K14854" s="1" t="str">
        <f t="shared" si="2172"/>
        <v>Untreated Water</v>
      </c>
      <c r="O14854">
        <v>0.09</v>
      </c>
      <c r="P14854">
        <v>250</v>
      </c>
      <c r="Q14854">
        <v>7.1</v>
      </c>
    </row>
    <row r="14855" spans="1:17" hidden="1" x14ac:dyDescent="0.3">
      <c r="A14855" t="s">
        <v>57325</v>
      </c>
      <c r="B14855" t="s">
        <v>57326</v>
      </c>
      <c r="C14855" s="1" t="str">
        <f t="shared" si="2166"/>
        <v>21:0763</v>
      </c>
      <c r="D14855" s="1" t="str">
        <f t="shared" si="2170"/>
        <v>21:0219</v>
      </c>
      <c r="E14855" t="s">
        <v>57327</v>
      </c>
      <c r="F14855" t="s">
        <v>57328</v>
      </c>
      <c r="H14855">
        <v>62.134285499999997</v>
      </c>
      <c r="I14855">
        <v>-131.6256946</v>
      </c>
      <c r="J14855" s="1" t="str">
        <f t="shared" si="2171"/>
        <v>Fluid (stream)</v>
      </c>
      <c r="K14855" s="1" t="str">
        <f t="shared" si="2172"/>
        <v>Untreated Water</v>
      </c>
      <c r="O14855">
        <v>2.5000000000000001E-2</v>
      </c>
      <c r="P14855">
        <v>140</v>
      </c>
      <c r="Q14855">
        <v>7.3</v>
      </c>
    </row>
    <row r="14856" spans="1:17" hidden="1" x14ac:dyDescent="0.3">
      <c r="A14856" t="s">
        <v>57329</v>
      </c>
      <c r="B14856" t="s">
        <v>57330</v>
      </c>
      <c r="C14856" s="1" t="str">
        <f t="shared" si="2166"/>
        <v>21:0763</v>
      </c>
      <c r="D14856" s="1" t="str">
        <f t="shared" si="2170"/>
        <v>21:0219</v>
      </c>
      <c r="E14856" t="s">
        <v>57331</v>
      </c>
      <c r="F14856" t="s">
        <v>57332</v>
      </c>
      <c r="H14856">
        <v>62.180568200000003</v>
      </c>
      <c r="I14856">
        <v>-131.50491500000001</v>
      </c>
      <c r="J14856" s="1" t="str">
        <f t="shared" si="2171"/>
        <v>Fluid (stream)</v>
      </c>
      <c r="K14856" s="1" t="str">
        <f t="shared" si="2172"/>
        <v>Untreated Water</v>
      </c>
      <c r="O14856">
        <v>1.88</v>
      </c>
      <c r="P14856">
        <v>130</v>
      </c>
      <c r="Q14856">
        <v>7.9</v>
      </c>
    </row>
    <row r="14857" spans="1:17" hidden="1" x14ac:dyDescent="0.3">
      <c r="A14857" t="s">
        <v>57333</v>
      </c>
      <c r="B14857" t="s">
        <v>57334</v>
      </c>
      <c r="C14857" s="1" t="str">
        <f t="shared" si="2166"/>
        <v>21:0763</v>
      </c>
      <c r="D14857" s="1" t="str">
        <f t="shared" si="2170"/>
        <v>21:0219</v>
      </c>
      <c r="E14857" t="s">
        <v>57335</v>
      </c>
      <c r="F14857" t="s">
        <v>57336</v>
      </c>
      <c r="H14857">
        <v>62.2149936</v>
      </c>
      <c r="I14857">
        <v>-131.35157960000001</v>
      </c>
      <c r="J14857" s="1" t="str">
        <f t="shared" si="2171"/>
        <v>Fluid (stream)</v>
      </c>
      <c r="K14857" s="1" t="str">
        <f t="shared" si="2172"/>
        <v>Untreated Water</v>
      </c>
      <c r="O14857">
        <v>3.54</v>
      </c>
      <c r="P14857">
        <v>120</v>
      </c>
      <c r="Q14857">
        <v>8</v>
      </c>
    </row>
    <row r="14858" spans="1:17" hidden="1" x14ac:dyDescent="0.3">
      <c r="A14858" t="s">
        <v>57337</v>
      </c>
      <c r="B14858" t="s">
        <v>57338</v>
      </c>
      <c r="C14858" s="1" t="str">
        <f t="shared" si="2166"/>
        <v>21:0763</v>
      </c>
      <c r="D14858" s="1" t="str">
        <f t="shared" si="2170"/>
        <v>21:0219</v>
      </c>
      <c r="E14858" t="s">
        <v>57339</v>
      </c>
      <c r="F14858" t="s">
        <v>57340</v>
      </c>
      <c r="H14858">
        <v>62.215855599999998</v>
      </c>
      <c r="I14858">
        <v>-131.3494728</v>
      </c>
      <c r="J14858" s="1" t="str">
        <f t="shared" si="2171"/>
        <v>Fluid (stream)</v>
      </c>
      <c r="K14858" s="1" t="str">
        <f t="shared" si="2172"/>
        <v>Untreated Water</v>
      </c>
      <c r="O14858">
        <v>4.29</v>
      </c>
      <c r="P14858">
        <v>140</v>
      </c>
      <c r="Q14858">
        <v>7.9</v>
      </c>
    </row>
    <row r="14859" spans="1:17" hidden="1" x14ac:dyDescent="0.3">
      <c r="A14859" t="s">
        <v>57341</v>
      </c>
      <c r="B14859" t="s">
        <v>57342</v>
      </c>
      <c r="C14859" s="1" t="str">
        <f t="shared" si="2166"/>
        <v>21:0763</v>
      </c>
      <c r="D14859" s="1" t="str">
        <f t="shared" si="2170"/>
        <v>21:0219</v>
      </c>
      <c r="E14859" t="s">
        <v>57343</v>
      </c>
      <c r="F14859" t="s">
        <v>57344</v>
      </c>
      <c r="H14859">
        <v>62.244383499999998</v>
      </c>
      <c r="I14859">
        <v>-131.33744479999999</v>
      </c>
      <c r="J14859" s="1" t="str">
        <f t="shared" si="2171"/>
        <v>Fluid (stream)</v>
      </c>
      <c r="K14859" s="1" t="str">
        <f t="shared" si="2172"/>
        <v>Untreated Water</v>
      </c>
      <c r="O14859">
        <v>0.38</v>
      </c>
      <c r="P14859">
        <v>160</v>
      </c>
      <c r="Q14859">
        <v>7.4</v>
      </c>
    </row>
    <row r="14860" spans="1:17" hidden="1" x14ac:dyDescent="0.3">
      <c r="A14860" t="s">
        <v>57345</v>
      </c>
      <c r="B14860" t="s">
        <v>57346</v>
      </c>
      <c r="C14860" s="1" t="str">
        <f t="shared" si="2166"/>
        <v>21:0763</v>
      </c>
      <c r="D14860" s="1" t="str">
        <f t="shared" si="2170"/>
        <v>21:0219</v>
      </c>
      <c r="E14860" t="s">
        <v>57347</v>
      </c>
      <c r="F14860" t="s">
        <v>57348</v>
      </c>
      <c r="H14860">
        <v>62.264062000000003</v>
      </c>
      <c r="I14860">
        <v>-131.2942682</v>
      </c>
      <c r="J14860" s="1" t="str">
        <f t="shared" si="2171"/>
        <v>Fluid (stream)</v>
      </c>
      <c r="K14860" s="1" t="str">
        <f t="shared" si="2172"/>
        <v>Untreated Water</v>
      </c>
      <c r="O14860">
        <v>2.5000000000000001E-2</v>
      </c>
      <c r="P14860">
        <v>170</v>
      </c>
      <c r="Q14860">
        <v>7.4</v>
      </c>
    </row>
    <row r="14861" spans="1:17" hidden="1" x14ac:dyDescent="0.3">
      <c r="A14861" t="s">
        <v>57349</v>
      </c>
      <c r="B14861" t="s">
        <v>57350</v>
      </c>
      <c r="C14861" s="1" t="str">
        <f t="shared" si="2166"/>
        <v>21:0763</v>
      </c>
      <c r="D14861" s="1" t="str">
        <f>HYPERLINK("http://geochem.nrcan.gc.ca/cdogs/content/svy/svy_e.htm", "")</f>
        <v/>
      </c>
      <c r="G14861" s="1" t="str">
        <f>HYPERLINK("http://geochem.nrcan.gc.ca/cdogs/content/cr_/cr_00089_e.htm", "89")</f>
        <v>89</v>
      </c>
      <c r="J14861" t="s">
        <v>11453</v>
      </c>
      <c r="K14861" t="s">
        <v>11454</v>
      </c>
      <c r="O14861">
        <v>4.0599999999999996</v>
      </c>
      <c r="P14861">
        <v>300</v>
      </c>
      <c r="Q14861">
        <v>7.7</v>
      </c>
    </row>
    <row r="14862" spans="1:17" hidden="1" x14ac:dyDescent="0.3">
      <c r="A14862" t="s">
        <v>57351</v>
      </c>
      <c r="B14862" t="s">
        <v>57352</v>
      </c>
      <c r="C14862" s="1" t="str">
        <f t="shared" si="2166"/>
        <v>21:0763</v>
      </c>
      <c r="D14862" s="1" t="str">
        <f>HYPERLINK("http://geochem.nrcan.gc.ca/cdogs/content/svy/svy210219_e.htm", "21:0219")</f>
        <v>21:0219</v>
      </c>
      <c r="E14862" t="s">
        <v>57353</v>
      </c>
      <c r="F14862" t="s">
        <v>57354</v>
      </c>
      <c r="H14862">
        <v>62.278764500000001</v>
      </c>
      <c r="I14862">
        <v>-131.27123309999999</v>
      </c>
      <c r="J14862" s="1" t="str">
        <f>HYPERLINK("http://geochem.nrcan.gc.ca/cdogs/content/kwd/kwd020018_e.htm", "Fluid (stream)")</f>
        <v>Fluid (stream)</v>
      </c>
      <c r="K14862" s="1" t="str">
        <f>HYPERLINK("http://geochem.nrcan.gc.ca/cdogs/content/kwd/kwd080007_e.htm", "Untreated Water")</f>
        <v>Untreated Water</v>
      </c>
      <c r="O14862">
        <v>2.5000000000000001E-2</v>
      </c>
      <c r="P14862">
        <v>250</v>
      </c>
      <c r="Q14862">
        <v>6.3</v>
      </c>
    </row>
    <row r="14863" spans="1:17" hidden="1" x14ac:dyDescent="0.3">
      <c r="A14863" t="s">
        <v>57355</v>
      </c>
      <c r="B14863" t="s">
        <v>57356</v>
      </c>
      <c r="C14863" s="1" t="str">
        <f t="shared" si="2166"/>
        <v>21:0763</v>
      </c>
      <c r="D14863" s="1" t="str">
        <f>HYPERLINK("http://geochem.nrcan.gc.ca/cdogs/content/svy/svy210219_e.htm", "21:0219")</f>
        <v>21:0219</v>
      </c>
      <c r="E14863" t="s">
        <v>57357</v>
      </c>
      <c r="F14863" t="s">
        <v>57358</v>
      </c>
      <c r="H14863">
        <v>62.302348100000003</v>
      </c>
      <c r="I14863">
        <v>-131.25792559999999</v>
      </c>
      <c r="J14863" s="1" t="str">
        <f>HYPERLINK("http://geochem.nrcan.gc.ca/cdogs/content/kwd/kwd020018_e.htm", "Fluid (stream)")</f>
        <v>Fluid (stream)</v>
      </c>
      <c r="K14863" s="1" t="str">
        <f>HYPERLINK("http://geochem.nrcan.gc.ca/cdogs/content/kwd/kwd080007_e.htm", "Untreated Water")</f>
        <v>Untreated Water</v>
      </c>
      <c r="O14863">
        <v>2.5000000000000001E-2</v>
      </c>
      <c r="P14863">
        <v>110</v>
      </c>
      <c r="Q14863">
        <v>7</v>
      </c>
    </row>
    <row r="14864" spans="1:17" hidden="1" x14ac:dyDescent="0.3">
      <c r="A14864" t="s">
        <v>57359</v>
      </c>
      <c r="B14864" t="s">
        <v>57360</v>
      </c>
      <c r="C14864" s="1" t="str">
        <f t="shared" si="2166"/>
        <v>21:0763</v>
      </c>
      <c r="D14864" s="1" t="str">
        <f>HYPERLINK("http://geochem.nrcan.gc.ca/cdogs/content/svy/svy210219_e.htm", "21:0219")</f>
        <v>21:0219</v>
      </c>
      <c r="E14864" t="s">
        <v>57357</v>
      </c>
      <c r="F14864" t="s">
        <v>57361</v>
      </c>
      <c r="H14864">
        <v>62.302348100000003</v>
      </c>
      <c r="I14864">
        <v>-131.25792559999999</v>
      </c>
      <c r="J14864" s="1" t="str">
        <f>HYPERLINK("http://geochem.nrcan.gc.ca/cdogs/content/kwd/kwd020018_e.htm", "Fluid (stream)")</f>
        <v>Fluid (stream)</v>
      </c>
      <c r="K14864" s="1" t="str">
        <f>HYPERLINK("http://geochem.nrcan.gc.ca/cdogs/content/kwd/kwd080007_e.htm", "Untreated Water")</f>
        <v>Untreated Water</v>
      </c>
      <c r="O14864">
        <v>2.5000000000000001E-2</v>
      </c>
      <c r="P14864">
        <v>90</v>
      </c>
      <c r="Q14864">
        <v>6.9</v>
      </c>
    </row>
    <row r="14865" spans="1:17" hidden="1" x14ac:dyDescent="0.3">
      <c r="A14865" t="s">
        <v>57362</v>
      </c>
      <c r="B14865" t="s">
        <v>57363</v>
      </c>
      <c r="C14865" s="1" t="str">
        <f t="shared" si="2166"/>
        <v>21:0763</v>
      </c>
      <c r="D14865" s="1" t="str">
        <f>HYPERLINK("http://geochem.nrcan.gc.ca/cdogs/content/svy/svy210219_e.htm", "21:0219")</f>
        <v>21:0219</v>
      </c>
      <c r="E14865" t="s">
        <v>57364</v>
      </c>
      <c r="F14865" t="s">
        <v>57365</v>
      </c>
      <c r="H14865">
        <v>62.310920600000003</v>
      </c>
      <c r="I14865">
        <v>-131.177134</v>
      </c>
      <c r="J14865" s="1" t="str">
        <f>HYPERLINK("http://geochem.nrcan.gc.ca/cdogs/content/kwd/kwd020018_e.htm", "Fluid (stream)")</f>
        <v>Fluid (stream)</v>
      </c>
      <c r="K14865" s="1" t="str">
        <f>HYPERLINK("http://geochem.nrcan.gc.ca/cdogs/content/kwd/kwd080007_e.htm", "Untreated Water")</f>
        <v>Untreated Water</v>
      </c>
      <c r="O14865">
        <v>2.5000000000000001E-2</v>
      </c>
      <c r="P14865">
        <v>40</v>
      </c>
      <c r="Q14865">
        <v>6.6</v>
      </c>
    </row>
    <row r="14866" spans="1:17" hidden="1" x14ac:dyDescent="0.3">
      <c r="A14866" t="s">
        <v>57366</v>
      </c>
      <c r="B14866" t="s">
        <v>57367</v>
      </c>
      <c r="C14866" s="1" t="str">
        <f t="shared" si="2166"/>
        <v>21:0763</v>
      </c>
      <c r="D14866" s="1" t="str">
        <f>HYPERLINK("http://geochem.nrcan.gc.ca/cdogs/content/svy/svy210219_e.htm", "21:0219")</f>
        <v>21:0219</v>
      </c>
      <c r="E14866" t="s">
        <v>57368</v>
      </c>
      <c r="F14866" t="s">
        <v>57369</v>
      </c>
      <c r="H14866">
        <v>62.332574299999997</v>
      </c>
      <c r="I14866">
        <v>-131.2008902</v>
      </c>
      <c r="J14866" s="1" t="str">
        <f>HYPERLINK("http://geochem.nrcan.gc.ca/cdogs/content/kwd/kwd020018_e.htm", "Fluid (stream)")</f>
        <v>Fluid (stream)</v>
      </c>
      <c r="K14866" s="1" t="str">
        <f>HYPERLINK("http://geochem.nrcan.gc.ca/cdogs/content/kwd/kwd080007_e.htm", "Untreated Water")</f>
        <v>Untreated Water</v>
      </c>
      <c r="O14866">
        <v>1.54</v>
      </c>
      <c r="P14866">
        <v>60</v>
      </c>
      <c r="Q14866">
        <v>7.5</v>
      </c>
    </row>
    <row r="14867" spans="1:17" hidden="1" x14ac:dyDescent="0.3">
      <c r="A14867" t="s">
        <v>57370</v>
      </c>
      <c r="B14867" t="s">
        <v>57371</v>
      </c>
      <c r="C14867" s="1" t="str">
        <f t="shared" si="2166"/>
        <v>21:0763</v>
      </c>
      <c r="D14867" s="1" t="str">
        <f>HYPERLINK("http://geochem.nrcan.gc.ca/cdogs/content/svy/svy_e.htm", "")</f>
        <v/>
      </c>
      <c r="G14867" s="1" t="str">
        <f>HYPERLINK("http://geochem.nrcan.gc.ca/cdogs/content/cr_/cr_00089_e.htm", "89")</f>
        <v>89</v>
      </c>
      <c r="J14867" t="s">
        <v>11453</v>
      </c>
      <c r="K14867" t="s">
        <v>11454</v>
      </c>
      <c r="O14867">
        <v>4.6399999999999997</v>
      </c>
      <c r="P14867">
        <v>300</v>
      </c>
      <c r="Q14867">
        <v>7.7</v>
      </c>
    </row>
    <row r="14868" spans="1:17" hidden="1" x14ac:dyDescent="0.3">
      <c r="A14868" t="s">
        <v>57372</v>
      </c>
      <c r="B14868" t="s">
        <v>57373</v>
      </c>
      <c r="C14868" s="1" t="str">
        <f t="shared" si="2166"/>
        <v>21:0763</v>
      </c>
      <c r="D14868" s="1" t="str">
        <f t="shared" ref="D14868:D14888" si="2173">HYPERLINK("http://geochem.nrcan.gc.ca/cdogs/content/svy/svy210219_e.htm", "21:0219")</f>
        <v>21:0219</v>
      </c>
      <c r="E14868" t="s">
        <v>57374</v>
      </c>
      <c r="F14868" t="s">
        <v>57375</v>
      </c>
      <c r="H14868">
        <v>62.346829100000001</v>
      </c>
      <c r="I14868">
        <v>-131.1565693</v>
      </c>
      <c r="J14868" s="1" t="str">
        <f t="shared" ref="J14868:J14888" si="2174">HYPERLINK("http://geochem.nrcan.gc.ca/cdogs/content/kwd/kwd020018_e.htm", "Fluid (stream)")</f>
        <v>Fluid (stream)</v>
      </c>
      <c r="K14868" s="1" t="str">
        <f t="shared" ref="K14868:K14888" si="2175">HYPERLINK("http://geochem.nrcan.gc.ca/cdogs/content/kwd/kwd080007_e.htm", "Untreated Water")</f>
        <v>Untreated Water</v>
      </c>
      <c r="O14868">
        <v>0.46</v>
      </c>
      <c r="P14868">
        <v>90</v>
      </c>
      <c r="Q14868">
        <v>8.4</v>
      </c>
    </row>
    <row r="14869" spans="1:17" hidden="1" x14ac:dyDescent="0.3">
      <c r="A14869" t="s">
        <v>57376</v>
      </c>
      <c r="B14869" t="s">
        <v>57377</v>
      </c>
      <c r="C14869" s="1" t="str">
        <f t="shared" si="2166"/>
        <v>21:0763</v>
      </c>
      <c r="D14869" s="1" t="str">
        <f t="shared" si="2173"/>
        <v>21:0219</v>
      </c>
      <c r="E14869" t="s">
        <v>57378</v>
      </c>
      <c r="F14869" t="s">
        <v>57379</v>
      </c>
      <c r="H14869">
        <v>62.383435200000001</v>
      </c>
      <c r="I14869">
        <v>-131.10362280000001</v>
      </c>
      <c r="J14869" s="1" t="str">
        <f t="shared" si="2174"/>
        <v>Fluid (stream)</v>
      </c>
      <c r="K14869" s="1" t="str">
        <f t="shared" si="2175"/>
        <v>Untreated Water</v>
      </c>
      <c r="O14869">
        <v>1.28</v>
      </c>
      <c r="P14869">
        <v>230</v>
      </c>
      <c r="Q14869">
        <v>8</v>
      </c>
    </row>
    <row r="14870" spans="1:17" hidden="1" x14ac:dyDescent="0.3">
      <c r="A14870" t="s">
        <v>57380</v>
      </c>
      <c r="B14870" t="s">
        <v>57381</v>
      </c>
      <c r="C14870" s="1" t="str">
        <f t="shared" si="2166"/>
        <v>21:0763</v>
      </c>
      <c r="D14870" s="1" t="str">
        <f t="shared" si="2173"/>
        <v>21:0219</v>
      </c>
      <c r="E14870" t="s">
        <v>57382</v>
      </c>
      <c r="F14870" t="s">
        <v>57383</v>
      </c>
      <c r="H14870">
        <v>62.385834000000003</v>
      </c>
      <c r="I14870">
        <v>-131.0868638</v>
      </c>
      <c r="J14870" s="1" t="str">
        <f t="shared" si="2174"/>
        <v>Fluid (stream)</v>
      </c>
      <c r="K14870" s="1" t="str">
        <f t="shared" si="2175"/>
        <v>Untreated Water</v>
      </c>
    </row>
    <row r="14871" spans="1:17" hidden="1" x14ac:dyDescent="0.3">
      <c r="A14871" t="s">
        <v>57384</v>
      </c>
      <c r="B14871" t="s">
        <v>57385</v>
      </c>
      <c r="C14871" s="1" t="str">
        <f t="shared" si="2166"/>
        <v>21:0763</v>
      </c>
      <c r="D14871" s="1" t="str">
        <f t="shared" si="2173"/>
        <v>21:0219</v>
      </c>
      <c r="E14871" t="s">
        <v>57386</v>
      </c>
      <c r="F14871" t="s">
        <v>57387</v>
      </c>
      <c r="H14871">
        <v>62.411481500000001</v>
      </c>
      <c r="I14871">
        <v>-131.102317</v>
      </c>
      <c r="J14871" s="1" t="str">
        <f t="shared" si="2174"/>
        <v>Fluid (stream)</v>
      </c>
      <c r="K14871" s="1" t="str">
        <f t="shared" si="2175"/>
        <v>Untreated Water</v>
      </c>
      <c r="O14871">
        <v>0.86</v>
      </c>
      <c r="P14871">
        <v>280</v>
      </c>
      <c r="Q14871">
        <v>7.7</v>
      </c>
    </row>
    <row r="14872" spans="1:17" hidden="1" x14ac:dyDescent="0.3">
      <c r="A14872" t="s">
        <v>57388</v>
      </c>
      <c r="B14872" t="s">
        <v>57389</v>
      </c>
      <c r="C14872" s="1" t="str">
        <f t="shared" si="2166"/>
        <v>21:0763</v>
      </c>
      <c r="D14872" s="1" t="str">
        <f t="shared" si="2173"/>
        <v>21:0219</v>
      </c>
      <c r="E14872" t="s">
        <v>57390</v>
      </c>
      <c r="F14872" t="s">
        <v>57391</v>
      </c>
      <c r="H14872">
        <v>62.438375399999998</v>
      </c>
      <c r="I14872">
        <v>-131.09997960000001</v>
      </c>
      <c r="J14872" s="1" t="str">
        <f t="shared" si="2174"/>
        <v>Fluid (stream)</v>
      </c>
      <c r="K14872" s="1" t="str">
        <f t="shared" si="2175"/>
        <v>Untreated Water</v>
      </c>
    </row>
    <row r="14873" spans="1:17" hidden="1" x14ac:dyDescent="0.3">
      <c r="A14873" t="s">
        <v>57392</v>
      </c>
      <c r="B14873" t="s">
        <v>57393</v>
      </c>
      <c r="C14873" s="1" t="str">
        <f t="shared" si="2166"/>
        <v>21:0763</v>
      </c>
      <c r="D14873" s="1" t="str">
        <f t="shared" si="2173"/>
        <v>21:0219</v>
      </c>
      <c r="E14873" t="s">
        <v>57394</v>
      </c>
      <c r="F14873" t="s">
        <v>57395</v>
      </c>
      <c r="H14873">
        <v>62.473741799999999</v>
      </c>
      <c r="I14873">
        <v>-131.07692940000001</v>
      </c>
      <c r="J14873" s="1" t="str">
        <f t="shared" si="2174"/>
        <v>Fluid (stream)</v>
      </c>
      <c r="K14873" s="1" t="str">
        <f t="shared" si="2175"/>
        <v>Untreated Water</v>
      </c>
      <c r="O14873">
        <v>2.5000000000000001E-2</v>
      </c>
      <c r="P14873">
        <v>90</v>
      </c>
      <c r="Q14873">
        <v>7.1</v>
      </c>
    </row>
    <row r="14874" spans="1:17" hidden="1" x14ac:dyDescent="0.3">
      <c r="A14874" t="s">
        <v>57396</v>
      </c>
      <c r="B14874" t="s">
        <v>57397</v>
      </c>
      <c r="C14874" s="1" t="str">
        <f t="shared" ref="C14874:C14937" si="2176">HYPERLINK("http://geochem.nrcan.gc.ca/cdogs/content/bdl/bdl210763_e.htm", "21:0763")</f>
        <v>21:0763</v>
      </c>
      <c r="D14874" s="1" t="str">
        <f t="shared" si="2173"/>
        <v>21:0219</v>
      </c>
      <c r="E14874" t="s">
        <v>57398</v>
      </c>
      <c r="F14874" t="s">
        <v>57399</v>
      </c>
      <c r="H14874">
        <v>62.489515500000003</v>
      </c>
      <c r="I14874">
        <v>-131.1195094</v>
      </c>
      <c r="J14874" s="1" t="str">
        <f t="shared" si="2174"/>
        <v>Fluid (stream)</v>
      </c>
      <c r="K14874" s="1" t="str">
        <f t="shared" si="2175"/>
        <v>Untreated Water</v>
      </c>
      <c r="O14874">
        <v>0.92</v>
      </c>
      <c r="P14874">
        <v>100</v>
      </c>
      <c r="Q14874">
        <v>7.6</v>
      </c>
    </row>
    <row r="14875" spans="1:17" hidden="1" x14ac:dyDescent="0.3">
      <c r="A14875" t="s">
        <v>57400</v>
      </c>
      <c r="B14875" t="s">
        <v>57401</v>
      </c>
      <c r="C14875" s="1" t="str">
        <f t="shared" si="2176"/>
        <v>21:0763</v>
      </c>
      <c r="D14875" s="1" t="str">
        <f t="shared" si="2173"/>
        <v>21:0219</v>
      </c>
      <c r="E14875" t="s">
        <v>57402</v>
      </c>
      <c r="F14875" t="s">
        <v>57403</v>
      </c>
      <c r="H14875">
        <v>62.634856900000003</v>
      </c>
      <c r="I14875">
        <v>-131.4003409</v>
      </c>
      <c r="J14875" s="1" t="str">
        <f t="shared" si="2174"/>
        <v>Fluid (stream)</v>
      </c>
      <c r="K14875" s="1" t="str">
        <f t="shared" si="2175"/>
        <v>Untreated Water</v>
      </c>
      <c r="O14875">
        <v>2.5000000000000001E-2</v>
      </c>
      <c r="P14875">
        <v>80</v>
      </c>
      <c r="Q14875">
        <v>7.3</v>
      </c>
    </row>
    <row r="14876" spans="1:17" hidden="1" x14ac:dyDescent="0.3">
      <c r="A14876" t="s">
        <v>57404</v>
      </c>
      <c r="B14876" t="s">
        <v>57405</v>
      </c>
      <c r="C14876" s="1" t="str">
        <f t="shared" si="2176"/>
        <v>21:0763</v>
      </c>
      <c r="D14876" s="1" t="str">
        <f t="shared" si="2173"/>
        <v>21:0219</v>
      </c>
      <c r="E14876" t="s">
        <v>57406</v>
      </c>
      <c r="F14876" t="s">
        <v>57407</v>
      </c>
      <c r="H14876">
        <v>62.665001099999998</v>
      </c>
      <c r="I14876">
        <v>-131.43654409999999</v>
      </c>
      <c r="J14876" s="1" t="str">
        <f t="shared" si="2174"/>
        <v>Fluid (stream)</v>
      </c>
      <c r="K14876" s="1" t="str">
        <f t="shared" si="2175"/>
        <v>Untreated Water</v>
      </c>
      <c r="O14876">
        <v>0.11</v>
      </c>
      <c r="P14876">
        <v>60</v>
      </c>
      <c r="Q14876">
        <v>7.9</v>
      </c>
    </row>
    <row r="14877" spans="1:17" hidden="1" x14ac:dyDescent="0.3">
      <c r="A14877" t="s">
        <v>57408</v>
      </c>
      <c r="B14877" t="s">
        <v>57409</v>
      </c>
      <c r="C14877" s="1" t="str">
        <f t="shared" si="2176"/>
        <v>21:0763</v>
      </c>
      <c r="D14877" s="1" t="str">
        <f t="shared" si="2173"/>
        <v>21:0219</v>
      </c>
      <c r="E14877" t="s">
        <v>57410</v>
      </c>
      <c r="F14877" t="s">
        <v>57411</v>
      </c>
      <c r="H14877">
        <v>62.666280999999998</v>
      </c>
      <c r="I14877">
        <v>-131.47217459999999</v>
      </c>
      <c r="J14877" s="1" t="str">
        <f t="shared" si="2174"/>
        <v>Fluid (stream)</v>
      </c>
      <c r="K14877" s="1" t="str">
        <f t="shared" si="2175"/>
        <v>Untreated Water</v>
      </c>
      <c r="O14877">
        <v>0.06</v>
      </c>
      <c r="P14877">
        <v>50</v>
      </c>
      <c r="Q14877">
        <v>7.7</v>
      </c>
    </row>
    <row r="14878" spans="1:17" hidden="1" x14ac:dyDescent="0.3">
      <c r="A14878" t="s">
        <v>57412</v>
      </c>
      <c r="B14878" t="s">
        <v>57413</v>
      </c>
      <c r="C14878" s="1" t="str">
        <f t="shared" si="2176"/>
        <v>21:0763</v>
      </c>
      <c r="D14878" s="1" t="str">
        <f t="shared" si="2173"/>
        <v>21:0219</v>
      </c>
      <c r="E14878" t="s">
        <v>57414</v>
      </c>
      <c r="F14878" t="s">
        <v>57415</v>
      </c>
      <c r="H14878">
        <v>62.668557100000001</v>
      </c>
      <c r="I14878">
        <v>-131.45765689999999</v>
      </c>
      <c r="J14878" s="1" t="str">
        <f t="shared" si="2174"/>
        <v>Fluid (stream)</v>
      </c>
      <c r="K14878" s="1" t="str">
        <f t="shared" si="2175"/>
        <v>Untreated Water</v>
      </c>
      <c r="O14878">
        <v>0.28999999999999998</v>
      </c>
      <c r="P14878">
        <v>50</v>
      </c>
      <c r="Q14878">
        <v>8</v>
      </c>
    </row>
    <row r="14879" spans="1:17" hidden="1" x14ac:dyDescent="0.3">
      <c r="A14879" t="s">
        <v>57416</v>
      </c>
      <c r="B14879" t="s">
        <v>57417</v>
      </c>
      <c r="C14879" s="1" t="str">
        <f t="shared" si="2176"/>
        <v>21:0763</v>
      </c>
      <c r="D14879" s="1" t="str">
        <f t="shared" si="2173"/>
        <v>21:0219</v>
      </c>
      <c r="E14879" t="s">
        <v>57418</v>
      </c>
      <c r="F14879" t="s">
        <v>57419</v>
      </c>
      <c r="H14879">
        <v>62.627171799999999</v>
      </c>
      <c r="I14879">
        <v>-131.54857939999999</v>
      </c>
      <c r="J14879" s="1" t="str">
        <f t="shared" si="2174"/>
        <v>Fluid (stream)</v>
      </c>
      <c r="K14879" s="1" t="str">
        <f t="shared" si="2175"/>
        <v>Untreated Water</v>
      </c>
    </row>
    <row r="14880" spans="1:17" hidden="1" x14ac:dyDescent="0.3">
      <c r="A14880" t="s">
        <v>57420</v>
      </c>
      <c r="B14880" t="s">
        <v>57421</v>
      </c>
      <c r="C14880" s="1" t="str">
        <f t="shared" si="2176"/>
        <v>21:0763</v>
      </c>
      <c r="D14880" s="1" t="str">
        <f t="shared" si="2173"/>
        <v>21:0219</v>
      </c>
      <c r="E14880" t="s">
        <v>57422</v>
      </c>
      <c r="F14880" t="s">
        <v>57423</v>
      </c>
      <c r="H14880">
        <v>62.644253999999997</v>
      </c>
      <c r="I14880">
        <v>-131.58923490000001</v>
      </c>
      <c r="J14880" s="1" t="str">
        <f t="shared" si="2174"/>
        <v>Fluid (stream)</v>
      </c>
      <c r="K14880" s="1" t="str">
        <f t="shared" si="2175"/>
        <v>Untreated Water</v>
      </c>
      <c r="O14880">
        <v>0.27</v>
      </c>
      <c r="P14880">
        <v>70</v>
      </c>
      <c r="Q14880">
        <v>8.1</v>
      </c>
    </row>
    <row r="14881" spans="1:17" hidden="1" x14ac:dyDescent="0.3">
      <c r="A14881" t="s">
        <v>57424</v>
      </c>
      <c r="B14881" t="s">
        <v>57425</v>
      </c>
      <c r="C14881" s="1" t="str">
        <f t="shared" si="2176"/>
        <v>21:0763</v>
      </c>
      <c r="D14881" s="1" t="str">
        <f t="shared" si="2173"/>
        <v>21:0219</v>
      </c>
      <c r="E14881" t="s">
        <v>57426</v>
      </c>
      <c r="F14881" t="s">
        <v>57427</v>
      </c>
      <c r="H14881">
        <v>62.646469199999999</v>
      </c>
      <c r="I14881">
        <v>-131.61310399999999</v>
      </c>
      <c r="J14881" s="1" t="str">
        <f t="shared" si="2174"/>
        <v>Fluid (stream)</v>
      </c>
      <c r="K14881" s="1" t="str">
        <f t="shared" si="2175"/>
        <v>Untreated Water</v>
      </c>
      <c r="O14881">
        <v>0.45</v>
      </c>
      <c r="P14881">
        <v>110</v>
      </c>
      <c r="Q14881">
        <v>7.3</v>
      </c>
    </row>
    <row r="14882" spans="1:17" hidden="1" x14ac:dyDescent="0.3">
      <c r="A14882" t="s">
        <v>57428</v>
      </c>
      <c r="B14882" t="s">
        <v>57429</v>
      </c>
      <c r="C14882" s="1" t="str">
        <f t="shared" si="2176"/>
        <v>21:0763</v>
      </c>
      <c r="D14882" s="1" t="str">
        <f t="shared" si="2173"/>
        <v>21:0219</v>
      </c>
      <c r="E14882" t="s">
        <v>57430</v>
      </c>
      <c r="F14882" t="s">
        <v>57431</v>
      </c>
      <c r="H14882">
        <v>62.640949499999998</v>
      </c>
      <c r="I14882">
        <v>-131.65726900000001</v>
      </c>
      <c r="J14882" s="1" t="str">
        <f t="shared" si="2174"/>
        <v>Fluid (stream)</v>
      </c>
      <c r="K14882" s="1" t="str">
        <f t="shared" si="2175"/>
        <v>Untreated Water</v>
      </c>
      <c r="O14882">
        <v>1.53</v>
      </c>
      <c r="P14882">
        <v>100</v>
      </c>
      <c r="Q14882">
        <v>8.1</v>
      </c>
    </row>
    <row r="14883" spans="1:17" hidden="1" x14ac:dyDescent="0.3">
      <c r="A14883" t="s">
        <v>57432</v>
      </c>
      <c r="B14883" t="s">
        <v>57433</v>
      </c>
      <c r="C14883" s="1" t="str">
        <f t="shared" si="2176"/>
        <v>21:0763</v>
      </c>
      <c r="D14883" s="1" t="str">
        <f t="shared" si="2173"/>
        <v>21:0219</v>
      </c>
      <c r="E14883" t="s">
        <v>57434</v>
      </c>
      <c r="F14883" t="s">
        <v>57435</v>
      </c>
      <c r="H14883">
        <v>62.621424099999999</v>
      </c>
      <c r="I14883">
        <v>-131.68403609999999</v>
      </c>
      <c r="J14883" s="1" t="str">
        <f t="shared" si="2174"/>
        <v>Fluid (stream)</v>
      </c>
      <c r="K14883" s="1" t="str">
        <f t="shared" si="2175"/>
        <v>Untreated Water</v>
      </c>
      <c r="O14883">
        <v>0.65</v>
      </c>
      <c r="P14883">
        <v>190</v>
      </c>
      <c r="Q14883">
        <v>8.1</v>
      </c>
    </row>
    <row r="14884" spans="1:17" hidden="1" x14ac:dyDescent="0.3">
      <c r="A14884" t="s">
        <v>57436</v>
      </c>
      <c r="B14884" t="s">
        <v>57437</v>
      </c>
      <c r="C14884" s="1" t="str">
        <f t="shared" si="2176"/>
        <v>21:0763</v>
      </c>
      <c r="D14884" s="1" t="str">
        <f t="shared" si="2173"/>
        <v>21:0219</v>
      </c>
      <c r="E14884" t="s">
        <v>57434</v>
      </c>
      <c r="F14884" t="s">
        <v>57438</v>
      </c>
      <c r="H14884">
        <v>62.621424099999999</v>
      </c>
      <c r="I14884">
        <v>-131.68403609999999</v>
      </c>
      <c r="J14884" s="1" t="str">
        <f t="shared" si="2174"/>
        <v>Fluid (stream)</v>
      </c>
      <c r="K14884" s="1" t="str">
        <f t="shared" si="2175"/>
        <v>Untreated Water</v>
      </c>
      <c r="O14884">
        <v>0.72</v>
      </c>
      <c r="P14884">
        <v>200</v>
      </c>
      <c r="Q14884">
        <v>8.1</v>
      </c>
    </row>
    <row r="14885" spans="1:17" hidden="1" x14ac:dyDescent="0.3">
      <c r="A14885" t="s">
        <v>57439</v>
      </c>
      <c r="B14885" t="s">
        <v>57440</v>
      </c>
      <c r="C14885" s="1" t="str">
        <f t="shared" si="2176"/>
        <v>21:0763</v>
      </c>
      <c r="D14885" s="1" t="str">
        <f t="shared" si="2173"/>
        <v>21:0219</v>
      </c>
      <c r="E14885" t="s">
        <v>57441</v>
      </c>
      <c r="F14885" t="s">
        <v>57442</v>
      </c>
      <c r="H14885">
        <v>62.618479100000002</v>
      </c>
      <c r="I14885">
        <v>-131.64102460000001</v>
      </c>
      <c r="J14885" s="1" t="str">
        <f t="shared" si="2174"/>
        <v>Fluid (stream)</v>
      </c>
      <c r="K14885" s="1" t="str">
        <f t="shared" si="2175"/>
        <v>Untreated Water</v>
      </c>
      <c r="O14885">
        <v>1.56</v>
      </c>
      <c r="P14885">
        <v>110</v>
      </c>
      <c r="Q14885">
        <v>8.1</v>
      </c>
    </row>
    <row r="14886" spans="1:17" hidden="1" x14ac:dyDescent="0.3">
      <c r="A14886" t="s">
        <v>57443</v>
      </c>
      <c r="B14886" t="s">
        <v>57444</v>
      </c>
      <c r="C14886" s="1" t="str">
        <f t="shared" si="2176"/>
        <v>21:0763</v>
      </c>
      <c r="D14886" s="1" t="str">
        <f t="shared" si="2173"/>
        <v>21:0219</v>
      </c>
      <c r="E14886" t="s">
        <v>57445</v>
      </c>
      <c r="F14886" t="s">
        <v>57446</v>
      </c>
      <c r="H14886">
        <v>62.603356300000002</v>
      </c>
      <c r="I14886">
        <v>-131.66646170000001</v>
      </c>
      <c r="J14886" s="1" t="str">
        <f t="shared" si="2174"/>
        <v>Fluid (stream)</v>
      </c>
      <c r="K14886" s="1" t="str">
        <f t="shared" si="2175"/>
        <v>Untreated Water</v>
      </c>
      <c r="O14886">
        <v>6.67</v>
      </c>
      <c r="P14886">
        <v>200</v>
      </c>
      <c r="Q14886">
        <v>7.8</v>
      </c>
    </row>
    <row r="14887" spans="1:17" hidden="1" x14ac:dyDescent="0.3">
      <c r="A14887" t="s">
        <v>57447</v>
      </c>
      <c r="B14887" t="s">
        <v>57448</v>
      </c>
      <c r="C14887" s="1" t="str">
        <f t="shared" si="2176"/>
        <v>21:0763</v>
      </c>
      <c r="D14887" s="1" t="str">
        <f t="shared" si="2173"/>
        <v>21:0219</v>
      </c>
      <c r="E14887" t="s">
        <v>57449</v>
      </c>
      <c r="F14887" t="s">
        <v>57450</v>
      </c>
      <c r="H14887">
        <v>62.607869800000003</v>
      </c>
      <c r="I14887">
        <v>-131.53478150000001</v>
      </c>
      <c r="J14887" s="1" t="str">
        <f t="shared" si="2174"/>
        <v>Fluid (stream)</v>
      </c>
      <c r="K14887" s="1" t="str">
        <f t="shared" si="2175"/>
        <v>Untreated Water</v>
      </c>
    </row>
    <row r="14888" spans="1:17" hidden="1" x14ac:dyDescent="0.3">
      <c r="A14888" t="s">
        <v>57451</v>
      </c>
      <c r="B14888" t="s">
        <v>57452</v>
      </c>
      <c r="C14888" s="1" t="str">
        <f t="shared" si="2176"/>
        <v>21:0763</v>
      </c>
      <c r="D14888" s="1" t="str">
        <f t="shared" si="2173"/>
        <v>21:0219</v>
      </c>
      <c r="E14888" t="s">
        <v>57453</v>
      </c>
      <c r="F14888" t="s">
        <v>57454</v>
      </c>
      <c r="H14888">
        <v>62.596445099999997</v>
      </c>
      <c r="I14888">
        <v>-131.4587928</v>
      </c>
      <c r="J14888" s="1" t="str">
        <f t="shared" si="2174"/>
        <v>Fluid (stream)</v>
      </c>
      <c r="K14888" s="1" t="str">
        <f t="shared" si="2175"/>
        <v>Untreated Water</v>
      </c>
      <c r="O14888">
        <v>0.21</v>
      </c>
      <c r="P14888">
        <v>110</v>
      </c>
      <c r="Q14888">
        <v>8</v>
      </c>
    </row>
    <row r="14889" spans="1:17" hidden="1" x14ac:dyDescent="0.3">
      <c r="A14889" t="s">
        <v>57455</v>
      </c>
      <c r="B14889" t="s">
        <v>57456</v>
      </c>
      <c r="C14889" s="1" t="str">
        <f t="shared" si="2176"/>
        <v>21:0763</v>
      </c>
      <c r="D14889" s="1" t="str">
        <f>HYPERLINK("http://geochem.nrcan.gc.ca/cdogs/content/svy/svy_e.htm", "")</f>
        <v/>
      </c>
      <c r="G14889" s="1" t="str">
        <f>HYPERLINK("http://geochem.nrcan.gc.ca/cdogs/content/cr_/cr_00089_e.htm", "89")</f>
        <v>89</v>
      </c>
      <c r="J14889" t="s">
        <v>11453</v>
      </c>
      <c r="K14889" t="s">
        <v>11454</v>
      </c>
      <c r="O14889">
        <v>4.0599999999999996</v>
      </c>
      <c r="P14889">
        <v>300</v>
      </c>
      <c r="Q14889">
        <v>7.7</v>
      </c>
    </row>
    <row r="14890" spans="1:17" hidden="1" x14ac:dyDescent="0.3">
      <c r="A14890" t="s">
        <v>57457</v>
      </c>
      <c r="B14890" t="s">
        <v>57458</v>
      </c>
      <c r="C14890" s="1" t="str">
        <f t="shared" si="2176"/>
        <v>21:0763</v>
      </c>
      <c r="D14890" s="1" t="str">
        <f t="shared" ref="D14890:D14907" si="2177">HYPERLINK("http://geochem.nrcan.gc.ca/cdogs/content/svy/svy210219_e.htm", "21:0219")</f>
        <v>21:0219</v>
      </c>
      <c r="E14890" t="s">
        <v>57459</v>
      </c>
      <c r="F14890" t="s">
        <v>57460</v>
      </c>
      <c r="H14890">
        <v>62.608898000000003</v>
      </c>
      <c r="I14890">
        <v>-131.44054420000001</v>
      </c>
      <c r="J14890" s="1" t="str">
        <f t="shared" ref="J14890:J14907" si="2178">HYPERLINK("http://geochem.nrcan.gc.ca/cdogs/content/kwd/kwd020018_e.htm", "Fluid (stream)")</f>
        <v>Fluid (stream)</v>
      </c>
      <c r="K14890" s="1" t="str">
        <f t="shared" ref="K14890:K14907" si="2179">HYPERLINK("http://geochem.nrcan.gc.ca/cdogs/content/kwd/kwd080007_e.htm", "Untreated Water")</f>
        <v>Untreated Water</v>
      </c>
      <c r="O14890">
        <v>0.44</v>
      </c>
      <c r="P14890">
        <v>120</v>
      </c>
      <c r="Q14890">
        <v>7.8</v>
      </c>
    </row>
    <row r="14891" spans="1:17" hidden="1" x14ac:dyDescent="0.3">
      <c r="A14891" t="s">
        <v>57461</v>
      </c>
      <c r="B14891" t="s">
        <v>57462</v>
      </c>
      <c r="C14891" s="1" t="str">
        <f t="shared" si="2176"/>
        <v>21:0763</v>
      </c>
      <c r="D14891" s="1" t="str">
        <f t="shared" si="2177"/>
        <v>21:0219</v>
      </c>
      <c r="E14891" t="s">
        <v>57463</v>
      </c>
      <c r="F14891" t="s">
        <v>57464</v>
      </c>
      <c r="H14891">
        <v>62.571662500000002</v>
      </c>
      <c r="I14891">
        <v>-131.40476820000001</v>
      </c>
      <c r="J14891" s="1" t="str">
        <f t="shared" si="2178"/>
        <v>Fluid (stream)</v>
      </c>
      <c r="K14891" s="1" t="str">
        <f t="shared" si="2179"/>
        <v>Untreated Water</v>
      </c>
      <c r="O14891">
        <v>0.31</v>
      </c>
      <c r="P14891">
        <v>80</v>
      </c>
      <c r="Q14891">
        <v>7.5</v>
      </c>
    </row>
    <row r="14892" spans="1:17" hidden="1" x14ac:dyDescent="0.3">
      <c r="A14892" t="s">
        <v>57465</v>
      </c>
      <c r="B14892" t="s">
        <v>57466</v>
      </c>
      <c r="C14892" s="1" t="str">
        <f t="shared" si="2176"/>
        <v>21:0763</v>
      </c>
      <c r="D14892" s="1" t="str">
        <f t="shared" si="2177"/>
        <v>21:0219</v>
      </c>
      <c r="E14892" t="s">
        <v>57467</v>
      </c>
      <c r="F14892" t="s">
        <v>57468</v>
      </c>
      <c r="H14892">
        <v>62.554812200000001</v>
      </c>
      <c r="I14892">
        <v>-131.43142560000001</v>
      </c>
      <c r="J14892" s="1" t="str">
        <f t="shared" si="2178"/>
        <v>Fluid (stream)</v>
      </c>
      <c r="K14892" s="1" t="str">
        <f t="shared" si="2179"/>
        <v>Untreated Water</v>
      </c>
      <c r="O14892">
        <v>0.64</v>
      </c>
      <c r="P14892">
        <v>70</v>
      </c>
      <c r="Q14892">
        <v>7.6</v>
      </c>
    </row>
    <row r="14893" spans="1:17" hidden="1" x14ac:dyDescent="0.3">
      <c r="A14893" t="s">
        <v>57469</v>
      </c>
      <c r="B14893" t="s">
        <v>57470</v>
      </c>
      <c r="C14893" s="1" t="str">
        <f t="shared" si="2176"/>
        <v>21:0763</v>
      </c>
      <c r="D14893" s="1" t="str">
        <f t="shared" si="2177"/>
        <v>21:0219</v>
      </c>
      <c r="E14893" t="s">
        <v>57471</v>
      </c>
      <c r="F14893" t="s">
        <v>57472</v>
      </c>
      <c r="H14893">
        <v>62.565610499999998</v>
      </c>
      <c r="I14893">
        <v>-131.46864619999999</v>
      </c>
      <c r="J14893" s="1" t="str">
        <f t="shared" si="2178"/>
        <v>Fluid (stream)</v>
      </c>
      <c r="K14893" s="1" t="str">
        <f t="shared" si="2179"/>
        <v>Untreated Water</v>
      </c>
      <c r="O14893">
        <v>0.27</v>
      </c>
      <c r="P14893">
        <v>60</v>
      </c>
      <c r="Q14893">
        <v>8</v>
      </c>
    </row>
    <row r="14894" spans="1:17" hidden="1" x14ac:dyDescent="0.3">
      <c r="A14894" t="s">
        <v>57473</v>
      </c>
      <c r="B14894" t="s">
        <v>57474</v>
      </c>
      <c r="C14894" s="1" t="str">
        <f t="shared" si="2176"/>
        <v>21:0763</v>
      </c>
      <c r="D14894" s="1" t="str">
        <f t="shared" si="2177"/>
        <v>21:0219</v>
      </c>
      <c r="E14894" t="s">
        <v>57475</v>
      </c>
      <c r="F14894" t="s">
        <v>57476</v>
      </c>
      <c r="H14894">
        <v>62.556791099999998</v>
      </c>
      <c r="I14894">
        <v>-131.48893039999999</v>
      </c>
      <c r="J14894" s="1" t="str">
        <f t="shared" si="2178"/>
        <v>Fluid (stream)</v>
      </c>
      <c r="K14894" s="1" t="str">
        <f t="shared" si="2179"/>
        <v>Untreated Water</v>
      </c>
      <c r="O14894">
        <v>0.36</v>
      </c>
      <c r="P14894">
        <v>50</v>
      </c>
      <c r="Q14894">
        <v>8.1999999999999993</v>
      </c>
    </row>
    <row r="14895" spans="1:17" hidden="1" x14ac:dyDescent="0.3">
      <c r="A14895" t="s">
        <v>57477</v>
      </c>
      <c r="B14895" t="s">
        <v>57478</v>
      </c>
      <c r="C14895" s="1" t="str">
        <f t="shared" si="2176"/>
        <v>21:0763</v>
      </c>
      <c r="D14895" s="1" t="str">
        <f t="shared" si="2177"/>
        <v>21:0219</v>
      </c>
      <c r="E14895" t="s">
        <v>57479</v>
      </c>
      <c r="F14895" t="s">
        <v>57480</v>
      </c>
      <c r="H14895">
        <v>62.521888199999999</v>
      </c>
      <c r="I14895">
        <v>-131.57917610000001</v>
      </c>
      <c r="J14895" s="1" t="str">
        <f t="shared" si="2178"/>
        <v>Fluid (stream)</v>
      </c>
      <c r="K14895" s="1" t="str">
        <f t="shared" si="2179"/>
        <v>Untreated Water</v>
      </c>
      <c r="O14895">
        <v>0.13</v>
      </c>
      <c r="P14895">
        <v>70</v>
      </c>
      <c r="Q14895">
        <v>7.6</v>
      </c>
    </row>
    <row r="14896" spans="1:17" hidden="1" x14ac:dyDescent="0.3">
      <c r="A14896" t="s">
        <v>57481</v>
      </c>
      <c r="B14896" t="s">
        <v>57482</v>
      </c>
      <c r="C14896" s="1" t="str">
        <f t="shared" si="2176"/>
        <v>21:0763</v>
      </c>
      <c r="D14896" s="1" t="str">
        <f t="shared" si="2177"/>
        <v>21:0219</v>
      </c>
      <c r="E14896" t="s">
        <v>57483</v>
      </c>
      <c r="F14896" t="s">
        <v>57484</v>
      </c>
      <c r="H14896">
        <v>62.492388900000002</v>
      </c>
      <c r="I14896">
        <v>-131.53829909999999</v>
      </c>
      <c r="J14896" s="1" t="str">
        <f t="shared" si="2178"/>
        <v>Fluid (stream)</v>
      </c>
      <c r="K14896" s="1" t="str">
        <f t="shared" si="2179"/>
        <v>Untreated Water</v>
      </c>
      <c r="O14896">
        <v>0.05</v>
      </c>
      <c r="P14896">
        <v>110</v>
      </c>
      <c r="Q14896">
        <v>7.5</v>
      </c>
    </row>
    <row r="14897" spans="1:17" hidden="1" x14ac:dyDescent="0.3">
      <c r="A14897" t="s">
        <v>57485</v>
      </c>
      <c r="B14897" t="s">
        <v>57486</v>
      </c>
      <c r="C14897" s="1" t="str">
        <f t="shared" si="2176"/>
        <v>21:0763</v>
      </c>
      <c r="D14897" s="1" t="str">
        <f t="shared" si="2177"/>
        <v>21:0219</v>
      </c>
      <c r="E14897" t="s">
        <v>57487</v>
      </c>
      <c r="F14897" t="s">
        <v>57488</v>
      </c>
      <c r="H14897">
        <v>62.5209531</v>
      </c>
      <c r="I14897">
        <v>-131.4724721</v>
      </c>
      <c r="J14897" s="1" t="str">
        <f t="shared" si="2178"/>
        <v>Fluid (stream)</v>
      </c>
      <c r="K14897" s="1" t="str">
        <f t="shared" si="2179"/>
        <v>Untreated Water</v>
      </c>
      <c r="O14897">
        <v>0.06</v>
      </c>
      <c r="P14897">
        <v>70</v>
      </c>
      <c r="Q14897">
        <v>7.8</v>
      </c>
    </row>
    <row r="14898" spans="1:17" hidden="1" x14ac:dyDescent="0.3">
      <c r="A14898" t="s">
        <v>57489</v>
      </c>
      <c r="B14898" t="s">
        <v>57490</v>
      </c>
      <c r="C14898" s="1" t="str">
        <f t="shared" si="2176"/>
        <v>21:0763</v>
      </c>
      <c r="D14898" s="1" t="str">
        <f t="shared" si="2177"/>
        <v>21:0219</v>
      </c>
      <c r="E14898" t="s">
        <v>57491</v>
      </c>
      <c r="F14898" t="s">
        <v>57492</v>
      </c>
      <c r="H14898">
        <v>62.507546599999998</v>
      </c>
      <c r="I14898">
        <v>-131.41799889999999</v>
      </c>
      <c r="J14898" s="1" t="str">
        <f t="shared" si="2178"/>
        <v>Fluid (stream)</v>
      </c>
      <c r="K14898" s="1" t="str">
        <f t="shared" si="2179"/>
        <v>Untreated Water</v>
      </c>
      <c r="O14898">
        <v>0.09</v>
      </c>
      <c r="P14898">
        <v>60</v>
      </c>
      <c r="Q14898">
        <v>7.7</v>
      </c>
    </row>
    <row r="14899" spans="1:17" hidden="1" x14ac:dyDescent="0.3">
      <c r="A14899" t="s">
        <v>57493</v>
      </c>
      <c r="B14899" t="s">
        <v>57494</v>
      </c>
      <c r="C14899" s="1" t="str">
        <f t="shared" si="2176"/>
        <v>21:0763</v>
      </c>
      <c r="D14899" s="1" t="str">
        <f t="shared" si="2177"/>
        <v>21:0219</v>
      </c>
      <c r="E14899" t="s">
        <v>57495</v>
      </c>
      <c r="F14899" t="s">
        <v>57496</v>
      </c>
      <c r="H14899">
        <v>62.556995100000002</v>
      </c>
      <c r="I14899">
        <v>-131.24533220000001</v>
      </c>
      <c r="J14899" s="1" t="str">
        <f t="shared" si="2178"/>
        <v>Fluid (stream)</v>
      </c>
      <c r="K14899" s="1" t="str">
        <f t="shared" si="2179"/>
        <v>Untreated Water</v>
      </c>
      <c r="O14899">
        <v>2.5000000000000001E-2</v>
      </c>
      <c r="P14899">
        <v>40</v>
      </c>
      <c r="Q14899">
        <v>7</v>
      </c>
    </row>
    <row r="14900" spans="1:17" hidden="1" x14ac:dyDescent="0.3">
      <c r="A14900" t="s">
        <v>57497</v>
      </c>
      <c r="B14900" t="s">
        <v>57498</v>
      </c>
      <c r="C14900" s="1" t="str">
        <f t="shared" si="2176"/>
        <v>21:0763</v>
      </c>
      <c r="D14900" s="1" t="str">
        <f t="shared" si="2177"/>
        <v>21:0219</v>
      </c>
      <c r="E14900" t="s">
        <v>57499</v>
      </c>
      <c r="F14900" t="s">
        <v>57500</v>
      </c>
      <c r="H14900">
        <v>62.621343299999999</v>
      </c>
      <c r="I14900">
        <v>-131.16182169999999</v>
      </c>
      <c r="J14900" s="1" t="str">
        <f t="shared" si="2178"/>
        <v>Fluid (stream)</v>
      </c>
      <c r="K14900" s="1" t="str">
        <f t="shared" si="2179"/>
        <v>Untreated Water</v>
      </c>
      <c r="O14900">
        <v>2.5000000000000001E-2</v>
      </c>
      <c r="P14900">
        <v>90</v>
      </c>
      <c r="Q14900">
        <v>6.4</v>
      </c>
    </row>
    <row r="14901" spans="1:17" hidden="1" x14ac:dyDescent="0.3">
      <c r="A14901" t="s">
        <v>57501</v>
      </c>
      <c r="B14901" t="s">
        <v>57502</v>
      </c>
      <c r="C14901" s="1" t="str">
        <f t="shared" si="2176"/>
        <v>21:0763</v>
      </c>
      <c r="D14901" s="1" t="str">
        <f t="shared" si="2177"/>
        <v>21:0219</v>
      </c>
      <c r="E14901" t="s">
        <v>57499</v>
      </c>
      <c r="F14901" t="s">
        <v>57503</v>
      </c>
      <c r="H14901">
        <v>62.621343299999999</v>
      </c>
      <c r="I14901">
        <v>-131.16182169999999</v>
      </c>
      <c r="J14901" s="1" t="str">
        <f t="shared" si="2178"/>
        <v>Fluid (stream)</v>
      </c>
      <c r="K14901" s="1" t="str">
        <f t="shared" si="2179"/>
        <v>Untreated Water</v>
      </c>
      <c r="O14901">
        <v>2.5000000000000001E-2</v>
      </c>
      <c r="P14901">
        <v>70</v>
      </c>
      <c r="Q14901">
        <v>6.4</v>
      </c>
    </row>
    <row r="14902" spans="1:17" hidden="1" x14ac:dyDescent="0.3">
      <c r="A14902" t="s">
        <v>57504</v>
      </c>
      <c r="B14902" t="s">
        <v>57505</v>
      </c>
      <c r="C14902" s="1" t="str">
        <f t="shared" si="2176"/>
        <v>21:0763</v>
      </c>
      <c r="D14902" s="1" t="str">
        <f t="shared" si="2177"/>
        <v>21:0219</v>
      </c>
      <c r="E14902" t="s">
        <v>57506</v>
      </c>
      <c r="F14902" t="s">
        <v>57507</v>
      </c>
      <c r="H14902">
        <v>62.6383759</v>
      </c>
      <c r="I14902">
        <v>-131.0892944</v>
      </c>
      <c r="J14902" s="1" t="str">
        <f t="shared" si="2178"/>
        <v>Fluid (stream)</v>
      </c>
      <c r="K14902" s="1" t="str">
        <f t="shared" si="2179"/>
        <v>Untreated Water</v>
      </c>
      <c r="O14902">
        <v>2.5000000000000001E-2</v>
      </c>
      <c r="P14902">
        <v>60</v>
      </c>
      <c r="Q14902">
        <v>5.0999999999999996</v>
      </c>
    </row>
    <row r="14903" spans="1:17" hidden="1" x14ac:dyDescent="0.3">
      <c r="A14903" t="s">
        <v>57508</v>
      </c>
      <c r="B14903" t="s">
        <v>57509</v>
      </c>
      <c r="C14903" s="1" t="str">
        <f t="shared" si="2176"/>
        <v>21:0763</v>
      </c>
      <c r="D14903" s="1" t="str">
        <f t="shared" si="2177"/>
        <v>21:0219</v>
      </c>
      <c r="E14903" t="s">
        <v>57510</v>
      </c>
      <c r="F14903" t="s">
        <v>57511</v>
      </c>
      <c r="H14903">
        <v>62.666305700000002</v>
      </c>
      <c r="I14903">
        <v>-131.0335767</v>
      </c>
      <c r="J14903" s="1" t="str">
        <f t="shared" si="2178"/>
        <v>Fluid (stream)</v>
      </c>
      <c r="K14903" s="1" t="str">
        <f t="shared" si="2179"/>
        <v>Untreated Water</v>
      </c>
      <c r="O14903">
        <v>2.5000000000000001E-2</v>
      </c>
      <c r="P14903">
        <v>70</v>
      </c>
      <c r="Q14903">
        <v>7.7</v>
      </c>
    </row>
    <row r="14904" spans="1:17" hidden="1" x14ac:dyDescent="0.3">
      <c r="A14904" t="s">
        <v>57512</v>
      </c>
      <c r="B14904" t="s">
        <v>57513</v>
      </c>
      <c r="C14904" s="1" t="str">
        <f t="shared" si="2176"/>
        <v>21:0763</v>
      </c>
      <c r="D14904" s="1" t="str">
        <f t="shared" si="2177"/>
        <v>21:0219</v>
      </c>
      <c r="E14904" t="s">
        <v>57514</v>
      </c>
      <c r="F14904" t="s">
        <v>57515</v>
      </c>
      <c r="H14904">
        <v>62.626061900000003</v>
      </c>
      <c r="I14904">
        <v>-131.0378408</v>
      </c>
      <c r="J14904" s="1" t="str">
        <f t="shared" si="2178"/>
        <v>Fluid (stream)</v>
      </c>
      <c r="K14904" s="1" t="str">
        <f t="shared" si="2179"/>
        <v>Untreated Water</v>
      </c>
      <c r="O14904">
        <v>2.5000000000000001E-2</v>
      </c>
      <c r="P14904">
        <v>150</v>
      </c>
      <c r="Q14904">
        <v>7.1</v>
      </c>
    </row>
    <row r="14905" spans="1:17" hidden="1" x14ac:dyDescent="0.3">
      <c r="A14905" t="s">
        <v>57516</v>
      </c>
      <c r="B14905" t="s">
        <v>57517</v>
      </c>
      <c r="C14905" s="1" t="str">
        <f t="shared" si="2176"/>
        <v>21:0763</v>
      </c>
      <c r="D14905" s="1" t="str">
        <f t="shared" si="2177"/>
        <v>21:0219</v>
      </c>
      <c r="E14905" t="s">
        <v>57518</v>
      </c>
      <c r="F14905" t="s">
        <v>57519</v>
      </c>
      <c r="H14905">
        <v>62.589461100000001</v>
      </c>
      <c r="I14905">
        <v>-131.04409749999999</v>
      </c>
      <c r="J14905" s="1" t="str">
        <f t="shared" si="2178"/>
        <v>Fluid (stream)</v>
      </c>
      <c r="K14905" s="1" t="str">
        <f t="shared" si="2179"/>
        <v>Untreated Water</v>
      </c>
      <c r="O14905">
        <v>2.5000000000000001E-2</v>
      </c>
      <c r="P14905">
        <v>130</v>
      </c>
      <c r="Q14905">
        <v>6.7</v>
      </c>
    </row>
    <row r="14906" spans="1:17" hidden="1" x14ac:dyDescent="0.3">
      <c r="A14906" t="s">
        <v>57520</v>
      </c>
      <c r="B14906" t="s">
        <v>57521</v>
      </c>
      <c r="C14906" s="1" t="str">
        <f t="shared" si="2176"/>
        <v>21:0763</v>
      </c>
      <c r="D14906" s="1" t="str">
        <f t="shared" si="2177"/>
        <v>21:0219</v>
      </c>
      <c r="E14906" t="s">
        <v>57522</v>
      </c>
      <c r="F14906" t="s">
        <v>57523</v>
      </c>
      <c r="H14906">
        <v>62.423782600000003</v>
      </c>
      <c r="I14906">
        <v>-131.44695669999999</v>
      </c>
      <c r="J14906" s="1" t="str">
        <f t="shared" si="2178"/>
        <v>Fluid (stream)</v>
      </c>
      <c r="K14906" s="1" t="str">
        <f t="shared" si="2179"/>
        <v>Untreated Water</v>
      </c>
      <c r="O14906">
        <v>0.28999999999999998</v>
      </c>
      <c r="P14906">
        <v>100</v>
      </c>
      <c r="Q14906">
        <v>7.7</v>
      </c>
    </row>
    <row r="14907" spans="1:17" hidden="1" x14ac:dyDescent="0.3">
      <c r="A14907" t="s">
        <v>57524</v>
      </c>
      <c r="B14907" t="s">
        <v>57525</v>
      </c>
      <c r="C14907" s="1" t="str">
        <f t="shared" si="2176"/>
        <v>21:0763</v>
      </c>
      <c r="D14907" s="1" t="str">
        <f t="shared" si="2177"/>
        <v>21:0219</v>
      </c>
      <c r="E14907" t="s">
        <v>57526</v>
      </c>
      <c r="F14907" t="s">
        <v>57527</v>
      </c>
      <c r="H14907">
        <v>62.444543400000001</v>
      </c>
      <c r="I14907">
        <v>-131.48416750000001</v>
      </c>
      <c r="J14907" s="1" t="str">
        <f t="shared" si="2178"/>
        <v>Fluid (stream)</v>
      </c>
      <c r="K14907" s="1" t="str">
        <f t="shared" si="2179"/>
        <v>Untreated Water</v>
      </c>
      <c r="O14907">
        <v>0.08</v>
      </c>
      <c r="P14907">
        <v>110</v>
      </c>
      <c r="Q14907">
        <v>7.2</v>
      </c>
    </row>
    <row r="14908" spans="1:17" hidden="1" x14ac:dyDescent="0.3">
      <c r="A14908" t="s">
        <v>57528</v>
      </c>
      <c r="B14908" t="s">
        <v>57529</v>
      </c>
      <c r="C14908" s="1" t="str">
        <f t="shared" si="2176"/>
        <v>21:0763</v>
      </c>
      <c r="D14908" s="1" t="str">
        <f>HYPERLINK("http://geochem.nrcan.gc.ca/cdogs/content/svy/svy_e.htm", "")</f>
        <v/>
      </c>
      <c r="G14908" s="1" t="str">
        <f>HYPERLINK("http://geochem.nrcan.gc.ca/cdogs/content/cr_/cr_00087_e.htm", "87")</f>
        <v>87</v>
      </c>
      <c r="J14908" t="s">
        <v>11453</v>
      </c>
      <c r="K14908" t="s">
        <v>11454</v>
      </c>
      <c r="O14908">
        <v>0.35</v>
      </c>
      <c r="P14908">
        <v>80</v>
      </c>
      <c r="Q14908">
        <v>7.4</v>
      </c>
    </row>
    <row r="14909" spans="1:17" hidden="1" x14ac:dyDescent="0.3">
      <c r="A14909" t="s">
        <v>57530</v>
      </c>
      <c r="B14909" t="s">
        <v>57531</v>
      </c>
      <c r="C14909" s="1" t="str">
        <f t="shared" si="2176"/>
        <v>21:0763</v>
      </c>
      <c r="D14909" s="1" t="str">
        <f t="shared" ref="D14909:D14920" si="2180">HYPERLINK("http://geochem.nrcan.gc.ca/cdogs/content/svy/svy210219_e.htm", "21:0219")</f>
        <v>21:0219</v>
      </c>
      <c r="E14909" t="s">
        <v>57532</v>
      </c>
      <c r="F14909" t="s">
        <v>57533</v>
      </c>
      <c r="H14909">
        <v>62.455123700000001</v>
      </c>
      <c r="I14909">
        <v>-131.455725</v>
      </c>
      <c r="J14909" s="1" t="str">
        <f t="shared" ref="J14909:J14920" si="2181">HYPERLINK("http://geochem.nrcan.gc.ca/cdogs/content/kwd/kwd020018_e.htm", "Fluid (stream)")</f>
        <v>Fluid (stream)</v>
      </c>
      <c r="K14909" s="1" t="str">
        <f t="shared" ref="K14909:K14920" si="2182">HYPERLINK("http://geochem.nrcan.gc.ca/cdogs/content/kwd/kwd080007_e.htm", "Untreated Water")</f>
        <v>Untreated Water</v>
      </c>
      <c r="O14909">
        <v>0.1</v>
      </c>
      <c r="P14909">
        <v>450</v>
      </c>
      <c r="Q14909">
        <v>7.1</v>
      </c>
    </row>
    <row r="14910" spans="1:17" hidden="1" x14ac:dyDescent="0.3">
      <c r="A14910" t="s">
        <v>57534</v>
      </c>
      <c r="B14910" t="s">
        <v>57535</v>
      </c>
      <c r="C14910" s="1" t="str">
        <f t="shared" si="2176"/>
        <v>21:0763</v>
      </c>
      <c r="D14910" s="1" t="str">
        <f t="shared" si="2180"/>
        <v>21:0219</v>
      </c>
      <c r="E14910" t="s">
        <v>57536</v>
      </c>
      <c r="F14910" t="s">
        <v>57537</v>
      </c>
      <c r="H14910">
        <v>62.466408800000004</v>
      </c>
      <c r="I14910">
        <v>-131.43389640000001</v>
      </c>
      <c r="J14910" s="1" t="str">
        <f t="shared" si="2181"/>
        <v>Fluid (stream)</v>
      </c>
      <c r="K14910" s="1" t="str">
        <f t="shared" si="2182"/>
        <v>Untreated Water</v>
      </c>
      <c r="O14910">
        <v>2.5000000000000001E-2</v>
      </c>
      <c r="P14910">
        <v>620</v>
      </c>
      <c r="Q14910">
        <v>7.3</v>
      </c>
    </row>
    <row r="14911" spans="1:17" hidden="1" x14ac:dyDescent="0.3">
      <c r="A14911" t="s">
        <v>57538</v>
      </c>
      <c r="B14911" t="s">
        <v>57539</v>
      </c>
      <c r="C14911" s="1" t="str">
        <f t="shared" si="2176"/>
        <v>21:0763</v>
      </c>
      <c r="D14911" s="1" t="str">
        <f t="shared" si="2180"/>
        <v>21:0219</v>
      </c>
      <c r="E14911" t="s">
        <v>57540</v>
      </c>
      <c r="F14911" t="s">
        <v>57541</v>
      </c>
      <c r="H14911">
        <v>62.482510599999998</v>
      </c>
      <c r="I14911">
        <v>-131.39237130000001</v>
      </c>
      <c r="J14911" s="1" t="str">
        <f t="shared" si="2181"/>
        <v>Fluid (stream)</v>
      </c>
      <c r="K14911" s="1" t="str">
        <f t="shared" si="2182"/>
        <v>Untreated Water</v>
      </c>
      <c r="O14911">
        <v>2.5000000000000001E-2</v>
      </c>
      <c r="P14911">
        <v>750</v>
      </c>
      <c r="Q14911">
        <v>7</v>
      </c>
    </row>
    <row r="14912" spans="1:17" hidden="1" x14ac:dyDescent="0.3">
      <c r="A14912" t="s">
        <v>57542</v>
      </c>
      <c r="B14912" t="s">
        <v>57543</v>
      </c>
      <c r="C14912" s="1" t="str">
        <f t="shared" si="2176"/>
        <v>21:0763</v>
      </c>
      <c r="D14912" s="1" t="str">
        <f t="shared" si="2180"/>
        <v>21:0219</v>
      </c>
      <c r="E14912" t="s">
        <v>57544</v>
      </c>
      <c r="F14912" t="s">
        <v>57545</v>
      </c>
      <c r="H14912">
        <v>62.654074799999997</v>
      </c>
      <c r="I14912">
        <v>-130.9759956</v>
      </c>
      <c r="J14912" s="1" t="str">
        <f t="shared" si="2181"/>
        <v>Fluid (stream)</v>
      </c>
      <c r="K14912" s="1" t="str">
        <f t="shared" si="2182"/>
        <v>Untreated Water</v>
      </c>
      <c r="O14912">
        <v>0.08</v>
      </c>
      <c r="P14912">
        <v>150</v>
      </c>
      <c r="Q14912">
        <v>7.5</v>
      </c>
    </row>
    <row r="14913" spans="1:17" hidden="1" x14ac:dyDescent="0.3">
      <c r="A14913" t="s">
        <v>57546</v>
      </c>
      <c r="B14913" t="s">
        <v>57547</v>
      </c>
      <c r="C14913" s="1" t="str">
        <f t="shared" si="2176"/>
        <v>21:0763</v>
      </c>
      <c r="D14913" s="1" t="str">
        <f t="shared" si="2180"/>
        <v>21:0219</v>
      </c>
      <c r="E14913" t="s">
        <v>57548</v>
      </c>
      <c r="F14913" t="s">
        <v>57549</v>
      </c>
      <c r="H14913">
        <v>62.645589800000003</v>
      </c>
      <c r="I14913">
        <v>-130.9451856</v>
      </c>
      <c r="J14913" s="1" t="str">
        <f t="shared" si="2181"/>
        <v>Fluid (stream)</v>
      </c>
      <c r="K14913" s="1" t="str">
        <f t="shared" si="2182"/>
        <v>Untreated Water</v>
      </c>
      <c r="O14913">
        <v>0.06</v>
      </c>
      <c r="P14913">
        <v>120</v>
      </c>
      <c r="Q14913">
        <v>7.4</v>
      </c>
    </row>
    <row r="14914" spans="1:17" hidden="1" x14ac:dyDescent="0.3">
      <c r="A14914" t="s">
        <v>57550</v>
      </c>
      <c r="B14914" t="s">
        <v>57551</v>
      </c>
      <c r="C14914" s="1" t="str">
        <f t="shared" si="2176"/>
        <v>21:0763</v>
      </c>
      <c r="D14914" s="1" t="str">
        <f t="shared" si="2180"/>
        <v>21:0219</v>
      </c>
      <c r="E14914" t="s">
        <v>57552</v>
      </c>
      <c r="F14914" t="s">
        <v>57553</v>
      </c>
      <c r="H14914">
        <v>62.654281099999999</v>
      </c>
      <c r="I14914">
        <v>-130.93482510000001</v>
      </c>
      <c r="J14914" s="1" t="str">
        <f t="shared" si="2181"/>
        <v>Fluid (stream)</v>
      </c>
      <c r="K14914" s="1" t="str">
        <f t="shared" si="2182"/>
        <v>Untreated Water</v>
      </c>
      <c r="O14914">
        <v>2.5000000000000001E-2</v>
      </c>
      <c r="P14914">
        <v>90</v>
      </c>
      <c r="Q14914">
        <v>7.2</v>
      </c>
    </row>
    <row r="14915" spans="1:17" hidden="1" x14ac:dyDescent="0.3">
      <c r="A14915" t="s">
        <v>57554</v>
      </c>
      <c r="B14915" t="s">
        <v>57555</v>
      </c>
      <c r="C14915" s="1" t="str">
        <f t="shared" si="2176"/>
        <v>21:0763</v>
      </c>
      <c r="D14915" s="1" t="str">
        <f t="shared" si="2180"/>
        <v>21:0219</v>
      </c>
      <c r="E14915" t="s">
        <v>57556</v>
      </c>
      <c r="F14915" t="s">
        <v>57557</v>
      </c>
      <c r="H14915">
        <v>62.672041800000002</v>
      </c>
      <c r="I14915">
        <v>-130.8543693</v>
      </c>
      <c r="J14915" s="1" t="str">
        <f t="shared" si="2181"/>
        <v>Fluid (stream)</v>
      </c>
      <c r="K14915" s="1" t="str">
        <f t="shared" si="2182"/>
        <v>Untreated Water</v>
      </c>
      <c r="O14915">
        <v>2.5000000000000001E-2</v>
      </c>
      <c r="P14915">
        <v>110</v>
      </c>
      <c r="Q14915">
        <v>7</v>
      </c>
    </row>
    <row r="14916" spans="1:17" hidden="1" x14ac:dyDescent="0.3">
      <c r="A14916" t="s">
        <v>57558</v>
      </c>
      <c r="B14916" t="s">
        <v>57559</v>
      </c>
      <c r="C14916" s="1" t="str">
        <f t="shared" si="2176"/>
        <v>21:0763</v>
      </c>
      <c r="D14916" s="1" t="str">
        <f t="shared" si="2180"/>
        <v>21:0219</v>
      </c>
      <c r="E14916" t="s">
        <v>57560</v>
      </c>
      <c r="F14916" t="s">
        <v>57561</v>
      </c>
      <c r="H14916">
        <v>62.669041999999997</v>
      </c>
      <c r="I14916">
        <v>-130.79231920000001</v>
      </c>
      <c r="J14916" s="1" t="str">
        <f t="shared" si="2181"/>
        <v>Fluid (stream)</v>
      </c>
      <c r="K14916" s="1" t="str">
        <f t="shared" si="2182"/>
        <v>Untreated Water</v>
      </c>
      <c r="O14916">
        <v>2.5000000000000001E-2</v>
      </c>
      <c r="P14916">
        <v>100</v>
      </c>
      <c r="Q14916">
        <v>7.3</v>
      </c>
    </row>
    <row r="14917" spans="1:17" hidden="1" x14ac:dyDescent="0.3">
      <c r="A14917" t="s">
        <v>57562</v>
      </c>
      <c r="B14917" t="s">
        <v>57563</v>
      </c>
      <c r="C14917" s="1" t="str">
        <f t="shared" si="2176"/>
        <v>21:0763</v>
      </c>
      <c r="D14917" s="1" t="str">
        <f t="shared" si="2180"/>
        <v>21:0219</v>
      </c>
      <c r="E14917" t="s">
        <v>57564</v>
      </c>
      <c r="F14917" t="s">
        <v>57565</v>
      </c>
      <c r="H14917">
        <v>62.633526600000003</v>
      </c>
      <c r="I14917">
        <v>-130.76516950000001</v>
      </c>
      <c r="J14917" s="1" t="str">
        <f t="shared" si="2181"/>
        <v>Fluid (stream)</v>
      </c>
      <c r="K14917" s="1" t="str">
        <f t="shared" si="2182"/>
        <v>Untreated Water</v>
      </c>
      <c r="O14917">
        <v>2.5000000000000001E-2</v>
      </c>
      <c r="P14917">
        <v>270</v>
      </c>
      <c r="Q14917">
        <v>5.8</v>
      </c>
    </row>
    <row r="14918" spans="1:17" hidden="1" x14ac:dyDescent="0.3">
      <c r="A14918" t="s">
        <v>57566</v>
      </c>
      <c r="B14918" t="s">
        <v>57567</v>
      </c>
      <c r="C14918" s="1" t="str">
        <f t="shared" si="2176"/>
        <v>21:0763</v>
      </c>
      <c r="D14918" s="1" t="str">
        <f t="shared" si="2180"/>
        <v>21:0219</v>
      </c>
      <c r="E14918" t="s">
        <v>57568</v>
      </c>
      <c r="F14918" t="s">
        <v>57569</v>
      </c>
      <c r="H14918">
        <v>62.653787700000002</v>
      </c>
      <c r="I14918">
        <v>-130.74535650000001</v>
      </c>
      <c r="J14918" s="1" t="str">
        <f t="shared" si="2181"/>
        <v>Fluid (stream)</v>
      </c>
      <c r="K14918" s="1" t="str">
        <f t="shared" si="2182"/>
        <v>Untreated Water</v>
      </c>
      <c r="O14918">
        <v>2.5000000000000001E-2</v>
      </c>
      <c r="P14918">
        <v>150</v>
      </c>
      <c r="Q14918">
        <v>7.4</v>
      </c>
    </row>
    <row r="14919" spans="1:17" hidden="1" x14ac:dyDescent="0.3">
      <c r="A14919" t="s">
        <v>57570</v>
      </c>
      <c r="B14919" t="s">
        <v>57571</v>
      </c>
      <c r="C14919" s="1" t="str">
        <f t="shared" si="2176"/>
        <v>21:0763</v>
      </c>
      <c r="D14919" s="1" t="str">
        <f t="shared" si="2180"/>
        <v>21:0219</v>
      </c>
      <c r="E14919" t="s">
        <v>57572</v>
      </c>
      <c r="F14919" t="s">
        <v>57573</v>
      </c>
      <c r="H14919">
        <v>62.680383200000001</v>
      </c>
      <c r="I14919">
        <v>-130.6865827</v>
      </c>
      <c r="J14919" s="1" t="str">
        <f t="shared" si="2181"/>
        <v>Fluid (stream)</v>
      </c>
      <c r="K14919" s="1" t="str">
        <f t="shared" si="2182"/>
        <v>Untreated Water</v>
      </c>
      <c r="O14919">
        <v>2.5000000000000001E-2</v>
      </c>
      <c r="P14919">
        <v>100</v>
      </c>
      <c r="Q14919">
        <v>6.5</v>
      </c>
    </row>
    <row r="14920" spans="1:17" hidden="1" x14ac:dyDescent="0.3">
      <c r="A14920" t="s">
        <v>57574</v>
      </c>
      <c r="B14920" t="s">
        <v>57575</v>
      </c>
      <c r="C14920" s="1" t="str">
        <f t="shared" si="2176"/>
        <v>21:0763</v>
      </c>
      <c r="D14920" s="1" t="str">
        <f t="shared" si="2180"/>
        <v>21:0219</v>
      </c>
      <c r="E14920" t="s">
        <v>57576</v>
      </c>
      <c r="F14920" t="s">
        <v>57577</v>
      </c>
      <c r="H14920">
        <v>62.705394800000001</v>
      </c>
      <c r="I14920">
        <v>-130.7134423</v>
      </c>
      <c r="J14920" s="1" t="str">
        <f t="shared" si="2181"/>
        <v>Fluid (stream)</v>
      </c>
      <c r="K14920" s="1" t="str">
        <f t="shared" si="2182"/>
        <v>Untreated Water</v>
      </c>
      <c r="O14920">
        <v>0.06</v>
      </c>
      <c r="P14920">
        <v>110</v>
      </c>
      <c r="Q14920">
        <v>4.7</v>
      </c>
    </row>
    <row r="14921" spans="1:17" hidden="1" x14ac:dyDescent="0.3">
      <c r="A14921" t="s">
        <v>57578</v>
      </c>
      <c r="B14921" t="s">
        <v>57579</v>
      </c>
      <c r="C14921" s="1" t="str">
        <f t="shared" si="2176"/>
        <v>21:0763</v>
      </c>
      <c r="D14921" s="1" t="str">
        <f>HYPERLINK("http://geochem.nrcan.gc.ca/cdogs/content/svy/svy_e.htm", "")</f>
        <v/>
      </c>
      <c r="G14921" s="1" t="str">
        <f>HYPERLINK("http://geochem.nrcan.gc.ca/cdogs/content/cr_/cr_00088_e.htm", "88")</f>
        <v>88</v>
      </c>
      <c r="J14921" t="s">
        <v>11453</v>
      </c>
      <c r="K14921" t="s">
        <v>11454</v>
      </c>
      <c r="O14921">
        <v>0.06</v>
      </c>
      <c r="P14921">
        <v>100</v>
      </c>
      <c r="Q14921">
        <v>6.9</v>
      </c>
    </row>
    <row r="14922" spans="1:17" hidden="1" x14ac:dyDescent="0.3">
      <c r="A14922" t="s">
        <v>57580</v>
      </c>
      <c r="B14922" t="s">
        <v>57581</v>
      </c>
      <c r="C14922" s="1" t="str">
        <f t="shared" si="2176"/>
        <v>21:0763</v>
      </c>
      <c r="D14922" s="1" t="str">
        <f t="shared" ref="D14922:D14946" si="2183">HYPERLINK("http://geochem.nrcan.gc.ca/cdogs/content/svy/svy210219_e.htm", "21:0219")</f>
        <v>21:0219</v>
      </c>
      <c r="E14922" t="s">
        <v>57582</v>
      </c>
      <c r="F14922" t="s">
        <v>57583</v>
      </c>
      <c r="H14922">
        <v>62.697068700000003</v>
      </c>
      <c r="I14922">
        <v>-130.66300330000001</v>
      </c>
      <c r="J14922" s="1" t="str">
        <f t="shared" ref="J14922:J14946" si="2184">HYPERLINK("http://geochem.nrcan.gc.ca/cdogs/content/kwd/kwd020018_e.htm", "Fluid (stream)")</f>
        <v>Fluid (stream)</v>
      </c>
      <c r="K14922" s="1" t="str">
        <f t="shared" ref="K14922:K14946" si="2185">HYPERLINK("http://geochem.nrcan.gc.ca/cdogs/content/kwd/kwd080007_e.htm", "Untreated Water")</f>
        <v>Untreated Water</v>
      </c>
      <c r="O14922">
        <v>2.5000000000000001E-2</v>
      </c>
      <c r="P14922">
        <v>80</v>
      </c>
      <c r="Q14922">
        <v>6.5</v>
      </c>
    </row>
    <row r="14923" spans="1:17" hidden="1" x14ac:dyDescent="0.3">
      <c r="A14923" t="s">
        <v>57584</v>
      </c>
      <c r="B14923" t="s">
        <v>57585</v>
      </c>
      <c r="C14923" s="1" t="str">
        <f t="shared" si="2176"/>
        <v>21:0763</v>
      </c>
      <c r="D14923" s="1" t="str">
        <f t="shared" si="2183"/>
        <v>21:0219</v>
      </c>
      <c r="E14923" t="s">
        <v>57586</v>
      </c>
      <c r="F14923" t="s">
        <v>57587</v>
      </c>
      <c r="H14923">
        <v>62.737618699999999</v>
      </c>
      <c r="I14923">
        <v>-130.6173526</v>
      </c>
      <c r="J14923" s="1" t="str">
        <f t="shared" si="2184"/>
        <v>Fluid (stream)</v>
      </c>
      <c r="K14923" s="1" t="str">
        <f t="shared" si="2185"/>
        <v>Untreated Water</v>
      </c>
      <c r="O14923">
        <v>0.05</v>
      </c>
      <c r="P14923">
        <v>120</v>
      </c>
      <c r="Q14923">
        <v>7.2</v>
      </c>
    </row>
    <row r="14924" spans="1:17" hidden="1" x14ac:dyDescent="0.3">
      <c r="A14924" t="s">
        <v>57588</v>
      </c>
      <c r="B14924" t="s">
        <v>57589</v>
      </c>
      <c r="C14924" s="1" t="str">
        <f t="shared" si="2176"/>
        <v>21:0763</v>
      </c>
      <c r="D14924" s="1" t="str">
        <f t="shared" si="2183"/>
        <v>21:0219</v>
      </c>
      <c r="E14924" t="s">
        <v>57586</v>
      </c>
      <c r="F14924" t="s">
        <v>57590</v>
      </c>
      <c r="H14924">
        <v>62.737618699999999</v>
      </c>
      <c r="I14924">
        <v>-130.6173526</v>
      </c>
      <c r="J14924" s="1" t="str">
        <f t="shared" si="2184"/>
        <v>Fluid (stream)</v>
      </c>
      <c r="K14924" s="1" t="str">
        <f t="shared" si="2185"/>
        <v>Untreated Water</v>
      </c>
      <c r="O14924">
        <v>0.06</v>
      </c>
      <c r="P14924">
        <v>130</v>
      </c>
      <c r="Q14924">
        <v>7.3</v>
      </c>
    </row>
    <row r="14925" spans="1:17" hidden="1" x14ac:dyDescent="0.3">
      <c r="A14925" t="s">
        <v>57591</v>
      </c>
      <c r="B14925" t="s">
        <v>57592</v>
      </c>
      <c r="C14925" s="1" t="str">
        <f t="shared" si="2176"/>
        <v>21:0763</v>
      </c>
      <c r="D14925" s="1" t="str">
        <f t="shared" si="2183"/>
        <v>21:0219</v>
      </c>
      <c r="E14925" t="s">
        <v>57593</v>
      </c>
      <c r="F14925" t="s">
        <v>57594</v>
      </c>
      <c r="H14925">
        <v>62.723783599999997</v>
      </c>
      <c r="I14925">
        <v>-130.60951449999999</v>
      </c>
      <c r="J14925" s="1" t="str">
        <f t="shared" si="2184"/>
        <v>Fluid (stream)</v>
      </c>
      <c r="K14925" s="1" t="str">
        <f t="shared" si="2185"/>
        <v>Untreated Water</v>
      </c>
      <c r="O14925">
        <v>0.5</v>
      </c>
      <c r="P14925">
        <v>180</v>
      </c>
      <c r="Q14925">
        <v>7.3</v>
      </c>
    </row>
    <row r="14926" spans="1:17" hidden="1" x14ac:dyDescent="0.3">
      <c r="A14926" t="s">
        <v>57595</v>
      </c>
      <c r="B14926" t="s">
        <v>57596</v>
      </c>
      <c r="C14926" s="1" t="str">
        <f t="shared" si="2176"/>
        <v>21:0763</v>
      </c>
      <c r="D14926" s="1" t="str">
        <f t="shared" si="2183"/>
        <v>21:0219</v>
      </c>
      <c r="E14926" t="s">
        <v>57597</v>
      </c>
      <c r="F14926" t="s">
        <v>57598</v>
      </c>
      <c r="H14926">
        <v>62.740099100000002</v>
      </c>
      <c r="I14926">
        <v>-130.5173168</v>
      </c>
      <c r="J14926" s="1" t="str">
        <f t="shared" si="2184"/>
        <v>Fluid (stream)</v>
      </c>
      <c r="K14926" s="1" t="str">
        <f t="shared" si="2185"/>
        <v>Untreated Water</v>
      </c>
      <c r="O14926">
        <v>0.32</v>
      </c>
      <c r="P14926">
        <v>170</v>
      </c>
      <c r="Q14926">
        <v>7.6</v>
      </c>
    </row>
    <row r="14927" spans="1:17" hidden="1" x14ac:dyDescent="0.3">
      <c r="A14927" t="s">
        <v>57599</v>
      </c>
      <c r="B14927" t="s">
        <v>57600</v>
      </c>
      <c r="C14927" s="1" t="str">
        <f t="shared" si="2176"/>
        <v>21:0763</v>
      </c>
      <c r="D14927" s="1" t="str">
        <f t="shared" si="2183"/>
        <v>21:0219</v>
      </c>
      <c r="E14927" t="s">
        <v>57601</v>
      </c>
      <c r="F14927" t="s">
        <v>57602</v>
      </c>
      <c r="H14927">
        <v>62.736316799999997</v>
      </c>
      <c r="I14927">
        <v>-130.51089920000001</v>
      </c>
      <c r="J14927" s="1" t="str">
        <f t="shared" si="2184"/>
        <v>Fluid (stream)</v>
      </c>
      <c r="K14927" s="1" t="str">
        <f t="shared" si="2185"/>
        <v>Untreated Water</v>
      </c>
      <c r="O14927">
        <v>0.78</v>
      </c>
      <c r="P14927">
        <v>150</v>
      </c>
      <c r="Q14927">
        <v>7.7</v>
      </c>
    </row>
    <row r="14928" spans="1:17" hidden="1" x14ac:dyDescent="0.3">
      <c r="A14928" t="s">
        <v>57603</v>
      </c>
      <c r="B14928" t="s">
        <v>57604</v>
      </c>
      <c r="C14928" s="1" t="str">
        <f t="shared" si="2176"/>
        <v>21:0763</v>
      </c>
      <c r="D14928" s="1" t="str">
        <f t="shared" si="2183"/>
        <v>21:0219</v>
      </c>
      <c r="E14928" t="s">
        <v>57605</v>
      </c>
      <c r="F14928" t="s">
        <v>57606</v>
      </c>
      <c r="H14928">
        <v>62.729152599999999</v>
      </c>
      <c r="I14928">
        <v>-130.52006059999999</v>
      </c>
      <c r="J14928" s="1" t="str">
        <f t="shared" si="2184"/>
        <v>Fluid (stream)</v>
      </c>
      <c r="K14928" s="1" t="str">
        <f t="shared" si="2185"/>
        <v>Untreated Water</v>
      </c>
    </row>
    <row r="14929" spans="1:17" hidden="1" x14ac:dyDescent="0.3">
      <c r="A14929" t="s">
        <v>57607</v>
      </c>
      <c r="B14929" t="s">
        <v>57608</v>
      </c>
      <c r="C14929" s="1" t="str">
        <f t="shared" si="2176"/>
        <v>21:0763</v>
      </c>
      <c r="D14929" s="1" t="str">
        <f t="shared" si="2183"/>
        <v>21:0219</v>
      </c>
      <c r="E14929" t="s">
        <v>57609</v>
      </c>
      <c r="F14929" t="s">
        <v>57610</v>
      </c>
      <c r="H14929">
        <v>62.710415699999999</v>
      </c>
      <c r="I14929">
        <v>-130.5634039</v>
      </c>
      <c r="J14929" s="1" t="str">
        <f t="shared" si="2184"/>
        <v>Fluid (stream)</v>
      </c>
      <c r="K14929" s="1" t="str">
        <f t="shared" si="2185"/>
        <v>Untreated Water</v>
      </c>
      <c r="O14929">
        <v>0.73</v>
      </c>
      <c r="P14929">
        <v>200</v>
      </c>
      <c r="Q14929">
        <v>7.7</v>
      </c>
    </row>
    <row r="14930" spans="1:17" hidden="1" x14ac:dyDescent="0.3">
      <c r="A14930" t="s">
        <v>57611</v>
      </c>
      <c r="B14930" t="s">
        <v>57612</v>
      </c>
      <c r="C14930" s="1" t="str">
        <f t="shared" si="2176"/>
        <v>21:0763</v>
      </c>
      <c r="D14930" s="1" t="str">
        <f t="shared" si="2183"/>
        <v>21:0219</v>
      </c>
      <c r="E14930" t="s">
        <v>57613</v>
      </c>
      <c r="F14930" t="s">
        <v>57614</v>
      </c>
      <c r="H14930">
        <v>62.679888900000002</v>
      </c>
      <c r="I14930">
        <v>-130.6001363</v>
      </c>
      <c r="J14930" s="1" t="str">
        <f t="shared" si="2184"/>
        <v>Fluid (stream)</v>
      </c>
      <c r="K14930" s="1" t="str">
        <f t="shared" si="2185"/>
        <v>Untreated Water</v>
      </c>
      <c r="O14930">
        <v>2.5000000000000001E-2</v>
      </c>
      <c r="P14930">
        <v>120</v>
      </c>
      <c r="Q14930">
        <v>6.7</v>
      </c>
    </row>
    <row r="14931" spans="1:17" hidden="1" x14ac:dyDescent="0.3">
      <c r="A14931" t="s">
        <v>57615</v>
      </c>
      <c r="B14931" t="s">
        <v>57616</v>
      </c>
      <c r="C14931" s="1" t="str">
        <f t="shared" si="2176"/>
        <v>21:0763</v>
      </c>
      <c r="D14931" s="1" t="str">
        <f t="shared" si="2183"/>
        <v>21:0219</v>
      </c>
      <c r="E14931" t="s">
        <v>57617</v>
      </c>
      <c r="F14931" t="s">
        <v>57618</v>
      </c>
      <c r="H14931">
        <v>62.677952300000001</v>
      </c>
      <c r="I14931">
        <v>-130.55284109999999</v>
      </c>
      <c r="J14931" s="1" t="str">
        <f t="shared" si="2184"/>
        <v>Fluid (stream)</v>
      </c>
      <c r="K14931" s="1" t="str">
        <f t="shared" si="2185"/>
        <v>Untreated Water</v>
      </c>
      <c r="O14931">
        <v>2.5000000000000001E-2</v>
      </c>
      <c r="P14931">
        <v>470</v>
      </c>
      <c r="Q14931">
        <v>7.6</v>
      </c>
    </row>
    <row r="14932" spans="1:17" hidden="1" x14ac:dyDescent="0.3">
      <c r="A14932" t="s">
        <v>57619</v>
      </c>
      <c r="B14932" t="s">
        <v>57620</v>
      </c>
      <c r="C14932" s="1" t="str">
        <f t="shared" si="2176"/>
        <v>21:0763</v>
      </c>
      <c r="D14932" s="1" t="str">
        <f t="shared" si="2183"/>
        <v>21:0219</v>
      </c>
      <c r="E14932" t="s">
        <v>57621</v>
      </c>
      <c r="F14932" t="s">
        <v>57622</v>
      </c>
      <c r="H14932">
        <v>62.671728899999998</v>
      </c>
      <c r="I14932">
        <v>-130.52769420000001</v>
      </c>
      <c r="J14932" s="1" t="str">
        <f t="shared" si="2184"/>
        <v>Fluid (stream)</v>
      </c>
      <c r="K14932" s="1" t="str">
        <f t="shared" si="2185"/>
        <v>Untreated Water</v>
      </c>
      <c r="O14932">
        <v>2.5000000000000001E-2</v>
      </c>
      <c r="P14932">
        <v>80</v>
      </c>
      <c r="Q14932">
        <v>6.3</v>
      </c>
    </row>
    <row r="14933" spans="1:17" hidden="1" x14ac:dyDescent="0.3">
      <c r="A14933" t="s">
        <v>57623</v>
      </c>
      <c r="B14933" t="s">
        <v>57624</v>
      </c>
      <c r="C14933" s="1" t="str">
        <f t="shared" si="2176"/>
        <v>21:0763</v>
      </c>
      <c r="D14933" s="1" t="str">
        <f t="shared" si="2183"/>
        <v>21:0219</v>
      </c>
      <c r="E14933" t="s">
        <v>57625</v>
      </c>
      <c r="F14933" t="s">
        <v>57626</v>
      </c>
      <c r="H14933">
        <v>62.657118799999999</v>
      </c>
      <c r="I14933">
        <v>-130.5197392</v>
      </c>
      <c r="J14933" s="1" t="str">
        <f t="shared" si="2184"/>
        <v>Fluid (stream)</v>
      </c>
      <c r="K14933" s="1" t="str">
        <f t="shared" si="2185"/>
        <v>Untreated Water</v>
      </c>
      <c r="O14933">
        <v>2.5000000000000001E-2</v>
      </c>
      <c r="P14933">
        <v>90</v>
      </c>
      <c r="Q14933">
        <v>6.2</v>
      </c>
    </row>
    <row r="14934" spans="1:17" hidden="1" x14ac:dyDescent="0.3">
      <c r="A14934" t="s">
        <v>57627</v>
      </c>
      <c r="B14934" t="s">
        <v>57628</v>
      </c>
      <c r="C14934" s="1" t="str">
        <f t="shared" si="2176"/>
        <v>21:0763</v>
      </c>
      <c r="D14934" s="1" t="str">
        <f t="shared" si="2183"/>
        <v>21:0219</v>
      </c>
      <c r="E14934" t="s">
        <v>57629</v>
      </c>
      <c r="F14934" t="s">
        <v>57630</v>
      </c>
      <c r="H14934">
        <v>62.653869800000002</v>
      </c>
      <c r="I14934">
        <v>-130.6001761</v>
      </c>
      <c r="J14934" s="1" t="str">
        <f t="shared" si="2184"/>
        <v>Fluid (stream)</v>
      </c>
      <c r="K14934" s="1" t="str">
        <f t="shared" si="2185"/>
        <v>Untreated Water</v>
      </c>
      <c r="O14934">
        <v>2.5000000000000001E-2</v>
      </c>
      <c r="P14934">
        <v>120</v>
      </c>
      <c r="Q14934">
        <v>6.5</v>
      </c>
    </row>
    <row r="14935" spans="1:17" hidden="1" x14ac:dyDescent="0.3">
      <c r="A14935" t="s">
        <v>57631</v>
      </c>
      <c r="B14935" t="s">
        <v>57632</v>
      </c>
      <c r="C14935" s="1" t="str">
        <f t="shared" si="2176"/>
        <v>21:0763</v>
      </c>
      <c r="D14935" s="1" t="str">
        <f t="shared" si="2183"/>
        <v>21:0219</v>
      </c>
      <c r="E14935" t="s">
        <v>57633</v>
      </c>
      <c r="F14935" t="s">
        <v>57634</v>
      </c>
      <c r="H14935">
        <v>62.650221799999997</v>
      </c>
      <c r="I14935">
        <v>-130.60825320000001</v>
      </c>
      <c r="J14935" s="1" t="str">
        <f t="shared" si="2184"/>
        <v>Fluid (stream)</v>
      </c>
      <c r="K14935" s="1" t="str">
        <f t="shared" si="2185"/>
        <v>Untreated Water</v>
      </c>
      <c r="O14935">
        <v>2.5000000000000001E-2</v>
      </c>
      <c r="P14935">
        <v>230</v>
      </c>
      <c r="Q14935">
        <v>7</v>
      </c>
    </row>
    <row r="14936" spans="1:17" hidden="1" x14ac:dyDescent="0.3">
      <c r="A14936" t="s">
        <v>57635</v>
      </c>
      <c r="B14936" t="s">
        <v>57636</v>
      </c>
      <c r="C14936" s="1" t="str">
        <f t="shared" si="2176"/>
        <v>21:0763</v>
      </c>
      <c r="D14936" s="1" t="str">
        <f t="shared" si="2183"/>
        <v>21:0219</v>
      </c>
      <c r="E14936" t="s">
        <v>57637</v>
      </c>
      <c r="F14936" t="s">
        <v>57638</v>
      </c>
      <c r="H14936">
        <v>62.646946999999997</v>
      </c>
      <c r="I14936">
        <v>-130.56290540000001</v>
      </c>
      <c r="J14936" s="1" t="str">
        <f t="shared" si="2184"/>
        <v>Fluid (stream)</v>
      </c>
      <c r="K14936" s="1" t="str">
        <f t="shared" si="2185"/>
        <v>Untreated Water</v>
      </c>
      <c r="O14936">
        <v>0.09</v>
      </c>
      <c r="P14936">
        <v>160</v>
      </c>
      <c r="Q14936">
        <v>7.3</v>
      </c>
    </row>
    <row r="14937" spans="1:17" hidden="1" x14ac:dyDescent="0.3">
      <c r="A14937" t="s">
        <v>57639</v>
      </c>
      <c r="B14937" t="s">
        <v>57640</v>
      </c>
      <c r="C14937" s="1" t="str">
        <f t="shared" si="2176"/>
        <v>21:0763</v>
      </c>
      <c r="D14937" s="1" t="str">
        <f t="shared" si="2183"/>
        <v>21:0219</v>
      </c>
      <c r="E14937" t="s">
        <v>57641</v>
      </c>
      <c r="F14937" t="s">
        <v>57642</v>
      </c>
      <c r="H14937">
        <v>62.597174099999997</v>
      </c>
      <c r="I14937">
        <v>-130.5204564</v>
      </c>
      <c r="J14937" s="1" t="str">
        <f t="shared" si="2184"/>
        <v>Fluid (stream)</v>
      </c>
      <c r="K14937" s="1" t="str">
        <f t="shared" si="2185"/>
        <v>Untreated Water</v>
      </c>
      <c r="O14937">
        <v>2.5000000000000001E-2</v>
      </c>
      <c r="P14937">
        <v>150</v>
      </c>
      <c r="Q14937">
        <v>7.1</v>
      </c>
    </row>
    <row r="14938" spans="1:17" hidden="1" x14ac:dyDescent="0.3">
      <c r="A14938" t="s">
        <v>57643</v>
      </c>
      <c r="B14938" t="s">
        <v>57644</v>
      </c>
      <c r="C14938" s="1" t="str">
        <f t="shared" ref="C14938:C14969" si="2186">HYPERLINK("http://geochem.nrcan.gc.ca/cdogs/content/bdl/bdl210763_e.htm", "21:0763")</f>
        <v>21:0763</v>
      </c>
      <c r="D14938" s="1" t="str">
        <f t="shared" si="2183"/>
        <v>21:0219</v>
      </c>
      <c r="E14938" t="s">
        <v>57645</v>
      </c>
      <c r="F14938" t="s">
        <v>57646</v>
      </c>
      <c r="H14938">
        <v>62.620116099999997</v>
      </c>
      <c r="I14938">
        <v>-130.57769279999999</v>
      </c>
      <c r="J14938" s="1" t="str">
        <f t="shared" si="2184"/>
        <v>Fluid (stream)</v>
      </c>
      <c r="K14938" s="1" t="str">
        <f t="shared" si="2185"/>
        <v>Untreated Water</v>
      </c>
      <c r="O14938">
        <v>2.5000000000000001E-2</v>
      </c>
      <c r="P14938">
        <v>70</v>
      </c>
      <c r="Q14938">
        <v>7.1</v>
      </c>
    </row>
    <row r="14939" spans="1:17" hidden="1" x14ac:dyDescent="0.3">
      <c r="A14939" t="s">
        <v>57647</v>
      </c>
      <c r="B14939" t="s">
        <v>57648</v>
      </c>
      <c r="C14939" s="1" t="str">
        <f t="shared" si="2186"/>
        <v>21:0763</v>
      </c>
      <c r="D14939" s="1" t="str">
        <f t="shared" si="2183"/>
        <v>21:0219</v>
      </c>
      <c r="E14939" t="s">
        <v>57649</v>
      </c>
      <c r="F14939" t="s">
        <v>57650</v>
      </c>
      <c r="H14939">
        <v>62.606525900000001</v>
      </c>
      <c r="I14939">
        <v>-130.6429072</v>
      </c>
      <c r="J14939" s="1" t="str">
        <f t="shared" si="2184"/>
        <v>Fluid (stream)</v>
      </c>
      <c r="K14939" s="1" t="str">
        <f t="shared" si="2185"/>
        <v>Untreated Water</v>
      </c>
      <c r="O14939">
        <v>0.08</v>
      </c>
      <c r="P14939">
        <v>60</v>
      </c>
      <c r="Q14939">
        <v>7</v>
      </c>
    </row>
    <row r="14940" spans="1:17" hidden="1" x14ac:dyDescent="0.3">
      <c r="A14940" t="s">
        <v>57651</v>
      </c>
      <c r="B14940" t="s">
        <v>57652</v>
      </c>
      <c r="C14940" s="1" t="str">
        <f t="shared" si="2186"/>
        <v>21:0763</v>
      </c>
      <c r="D14940" s="1" t="str">
        <f t="shared" si="2183"/>
        <v>21:0219</v>
      </c>
      <c r="E14940" t="s">
        <v>57649</v>
      </c>
      <c r="F14940" t="s">
        <v>57653</v>
      </c>
      <c r="H14940">
        <v>62.606525900000001</v>
      </c>
      <c r="I14940">
        <v>-130.6429072</v>
      </c>
      <c r="J14940" s="1" t="str">
        <f t="shared" si="2184"/>
        <v>Fluid (stream)</v>
      </c>
      <c r="K14940" s="1" t="str">
        <f t="shared" si="2185"/>
        <v>Untreated Water</v>
      </c>
      <c r="O14940">
        <v>0.13</v>
      </c>
      <c r="P14940">
        <v>60</v>
      </c>
      <c r="Q14940">
        <v>6.9</v>
      </c>
    </row>
    <row r="14941" spans="1:17" hidden="1" x14ac:dyDescent="0.3">
      <c r="A14941" t="s">
        <v>57654</v>
      </c>
      <c r="B14941" t="s">
        <v>57655</v>
      </c>
      <c r="C14941" s="1" t="str">
        <f t="shared" si="2186"/>
        <v>21:0763</v>
      </c>
      <c r="D14941" s="1" t="str">
        <f t="shared" si="2183"/>
        <v>21:0219</v>
      </c>
      <c r="E14941" t="s">
        <v>57656</v>
      </c>
      <c r="F14941" t="s">
        <v>57657</v>
      </c>
      <c r="H14941">
        <v>62.603826400000003</v>
      </c>
      <c r="I14941">
        <v>-130.681939</v>
      </c>
      <c r="J14941" s="1" t="str">
        <f t="shared" si="2184"/>
        <v>Fluid (stream)</v>
      </c>
      <c r="K14941" s="1" t="str">
        <f t="shared" si="2185"/>
        <v>Untreated Water</v>
      </c>
      <c r="O14941">
        <v>0.08</v>
      </c>
      <c r="P14941">
        <v>250</v>
      </c>
      <c r="Q14941">
        <v>7.4</v>
      </c>
    </row>
    <row r="14942" spans="1:17" hidden="1" x14ac:dyDescent="0.3">
      <c r="A14942" t="s">
        <v>57658</v>
      </c>
      <c r="B14942" t="s">
        <v>57659</v>
      </c>
      <c r="C14942" s="1" t="str">
        <f t="shared" si="2186"/>
        <v>21:0763</v>
      </c>
      <c r="D14942" s="1" t="str">
        <f t="shared" si="2183"/>
        <v>21:0219</v>
      </c>
      <c r="E14942" t="s">
        <v>57660</v>
      </c>
      <c r="F14942" t="s">
        <v>57661</v>
      </c>
      <c r="H14942">
        <v>62.618510000000001</v>
      </c>
      <c r="I14942">
        <v>-130.6823626</v>
      </c>
      <c r="J14942" s="1" t="str">
        <f t="shared" si="2184"/>
        <v>Fluid (stream)</v>
      </c>
      <c r="K14942" s="1" t="str">
        <f t="shared" si="2185"/>
        <v>Untreated Water</v>
      </c>
      <c r="O14942">
        <v>2.5000000000000001E-2</v>
      </c>
      <c r="P14942">
        <v>150</v>
      </c>
      <c r="Q14942">
        <v>7.4</v>
      </c>
    </row>
    <row r="14943" spans="1:17" hidden="1" x14ac:dyDescent="0.3">
      <c r="A14943" t="s">
        <v>57662</v>
      </c>
      <c r="B14943" t="s">
        <v>57663</v>
      </c>
      <c r="C14943" s="1" t="str">
        <f t="shared" si="2186"/>
        <v>21:0763</v>
      </c>
      <c r="D14943" s="1" t="str">
        <f t="shared" si="2183"/>
        <v>21:0219</v>
      </c>
      <c r="E14943" t="s">
        <v>57664</v>
      </c>
      <c r="F14943" t="s">
        <v>57665</v>
      </c>
      <c r="H14943">
        <v>62.617592600000002</v>
      </c>
      <c r="I14943">
        <v>-130.67950350000001</v>
      </c>
      <c r="J14943" s="1" t="str">
        <f t="shared" si="2184"/>
        <v>Fluid (stream)</v>
      </c>
      <c r="K14943" s="1" t="str">
        <f t="shared" si="2185"/>
        <v>Untreated Water</v>
      </c>
      <c r="O14943">
        <v>2.5000000000000001E-2</v>
      </c>
      <c r="P14943">
        <v>140</v>
      </c>
      <c r="Q14943">
        <v>7.3</v>
      </c>
    </row>
    <row r="14944" spans="1:17" hidden="1" x14ac:dyDescent="0.3">
      <c r="A14944" t="s">
        <v>57666</v>
      </c>
      <c r="B14944" t="s">
        <v>57667</v>
      </c>
      <c r="C14944" s="1" t="str">
        <f t="shared" si="2186"/>
        <v>21:0763</v>
      </c>
      <c r="D14944" s="1" t="str">
        <f t="shared" si="2183"/>
        <v>21:0219</v>
      </c>
      <c r="E14944" t="s">
        <v>57668</v>
      </c>
      <c r="F14944" t="s">
        <v>57669</v>
      </c>
      <c r="H14944">
        <v>62.607092600000001</v>
      </c>
      <c r="I14944">
        <v>-130.81999379999999</v>
      </c>
      <c r="J14944" s="1" t="str">
        <f t="shared" si="2184"/>
        <v>Fluid (stream)</v>
      </c>
      <c r="K14944" s="1" t="str">
        <f t="shared" si="2185"/>
        <v>Untreated Water</v>
      </c>
      <c r="O14944">
        <v>2.5000000000000001E-2</v>
      </c>
      <c r="P14944">
        <v>130</v>
      </c>
      <c r="Q14944">
        <v>7.2</v>
      </c>
    </row>
    <row r="14945" spans="1:17" hidden="1" x14ac:dyDescent="0.3">
      <c r="A14945" t="s">
        <v>57670</v>
      </c>
      <c r="B14945" t="s">
        <v>57671</v>
      </c>
      <c r="C14945" s="1" t="str">
        <f t="shared" si="2186"/>
        <v>21:0763</v>
      </c>
      <c r="D14945" s="1" t="str">
        <f t="shared" si="2183"/>
        <v>21:0219</v>
      </c>
      <c r="E14945" t="s">
        <v>57672</v>
      </c>
      <c r="F14945" t="s">
        <v>57673</v>
      </c>
      <c r="H14945">
        <v>62.620974799999999</v>
      </c>
      <c r="I14945">
        <v>-130.8143522</v>
      </c>
      <c r="J14945" s="1" t="str">
        <f t="shared" si="2184"/>
        <v>Fluid (stream)</v>
      </c>
      <c r="K14945" s="1" t="str">
        <f t="shared" si="2185"/>
        <v>Untreated Water</v>
      </c>
      <c r="O14945">
        <v>2.5000000000000001E-2</v>
      </c>
      <c r="P14945">
        <v>110</v>
      </c>
      <c r="Q14945">
        <v>7.3</v>
      </c>
    </row>
    <row r="14946" spans="1:17" hidden="1" x14ac:dyDescent="0.3">
      <c r="A14946" t="s">
        <v>57674</v>
      </c>
      <c r="B14946" t="s">
        <v>57675</v>
      </c>
      <c r="C14946" s="1" t="str">
        <f t="shared" si="2186"/>
        <v>21:0763</v>
      </c>
      <c r="D14946" s="1" t="str">
        <f t="shared" si="2183"/>
        <v>21:0219</v>
      </c>
      <c r="E14946" t="s">
        <v>57676</v>
      </c>
      <c r="F14946" t="s">
        <v>57677</v>
      </c>
      <c r="H14946">
        <v>62.623268400000001</v>
      </c>
      <c r="I14946">
        <v>-130.8333466</v>
      </c>
      <c r="J14946" s="1" t="str">
        <f t="shared" si="2184"/>
        <v>Fluid (stream)</v>
      </c>
      <c r="K14946" s="1" t="str">
        <f t="shared" si="2185"/>
        <v>Untreated Water</v>
      </c>
      <c r="O14946">
        <v>2.5000000000000001E-2</v>
      </c>
      <c r="P14946">
        <v>120</v>
      </c>
      <c r="Q14946">
        <v>7.4</v>
      </c>
    </row>
    <row r="14947" spans="1:17" hidden="1" x14ac:dyDescent="0.3">
      <c r="A14947" t="s">
        <v>57678</v>
      </c>
      <c r="B14947" t="s">
        <v>57679</v>
      </c>
      <c r="C14947" s="1" t="str">
        <f t="shared" si="2186"/>
        <v>21:0763</v>
      </c>
      <c r="D14947" s="1" t="str">
        <f>HYPERLINK("http://geochem.nrcan.gc.ca/cdogs/content/svy/svy_e.htm", "")</f>
        <v/>
      </c>
      <c r="G14947" s="1" t="str">
        <f>HYPERLINK("http://geochem.nrcan.gc.ca/cdogs/content/cr_/cr_00088_e.htm", "88")</f>
        <v>88</v>
      </c>
      <c r="J14947" t="s">
        <v>11453</v>
      </c>
      <c r="K14947" t="s">
        <v>11454</v>
      </c>
      <c r="O14947">
        <v>7.0000000000000007E-2</v>
      </c>
      <c r="P14947">
        <v>100</v>
      </c>
      <c r="Q14947">
        <v>7.2</v>
      </c>
    </row>
    <row r="14948" spans="1:17" hidden="1" x14ac:dyDescent="0.3">
      <c r="A14948" t="s">
        <v>57680</v>
      </c>
      <c r="B14948" t="s">
        <v>57681</v>
      </c>
      <c r="C14948" s="1" t="str">
        <f t="shared" si="2186"/>
        <v>21:0763</v>
      </c>
      <c r="D14948" s="1" t="str">
        <f t="shared" ref="D14948:D14968" si="2187">HYPERLINK("http://geochem.nrcan.gc.ca/cdogs/content/svy/svy210219_e.htm", "21:0219")</f>
        <v>21:0219</v>
      </c>
      <c r="E14948" t="s">
        <v>57682</v>
      </c>
      <c r="F14948" t="s">
        <v>57683</v>
      </c>
      <c r="H14948">
        <v>62.622720299999997</v>
      </c>
      <c r="I14948">
        <v>-130.8504508</v>
      </c>
      <c r="J14948" s="1" t="str">
        <f t="shared" ref="J14948:J14968" si="2188">HYPERLINK("http://geochem.nrcan.gc.ca/cdogs/content/kwd/kwd020018_e.htm", "Fluid (stream)")</f>
        <v>Fluid (stream)</v>
      </c>
      <c r="K14948" s="1" t="str">
        <f t="shared" ref="K14948:K14968" si="2189">HYPERLINK("http://geochem.nrcan.gc.ca/cdogs/content/kwd/kwd080007_e.htm", "Untreated Water")</f>
        <v>Untreated Water</v>
      </c>
      <c r="O14948">
        <v>2.5000000000000001E-2</v>
      </c>
      <c r="P14948">
        <v>90</v>
      </c>
      <c r="Q14948">
        <v>6.8</v>
      </c>
    </row>
    <row r="14949" spans="1:17" hidden="1" x14ac:dyDescent="0.3">
      <c r="A14949" t="s">
        <v>57684</v>
      </c>
      <c r="B14949" t="s">
        <v>57685</v>
      </c>
      <c r="C14949" s="1" t="str">
        <f t="shared" si="2186"/>
        <v>21:0763</v>
      </c>
      <c r="D14949" s="1" t="str">
        <f t="shared" si="2187"/>
        <v>21:0219</v>
      </c>
      <c r="E14949" t="s">
        <v>57686</v>
      </c>
      <c r="F14949" t="s">
        <v>57687</v>
      </c>
      <c r="H14949">
        <v>62.615978599999998</v>
      </c>
      <c r="I14949">
        <v>-130.9006345</v>
      </c>
      <c r="J14949" s="1" t="str">
        <f t="shared" si="2188"/>
        <v>Fluid (stream)</v>
      </c>
      <c r="K14949" s="1" t="str">
        <f t="shared" si="2189"/>
        <v>Untreated Water</v>
      </c>
      <c r="O14949">
        <v>2.5000000000000001E-2</v>
      </c>
      <c r="P14949">
        <v>150</v>
      </c>
      <c r="Q14949">
        <v>7</v>
      </c>
    </row>
    <row r="14950" spans="1:17" hidden="1" x14ac:dyDescent="0.3">
      <c r="A14950" t="s">
        <v>57688</v>
      </c>
      <c r="B14950" t="s">
        <v>57689</v>
      </c>
      <c r="C14950" s="1" t="str">
        <f t="shared" si="2186"/>
        <v>21:0763</v>
      </c>
      <c r="D14950" s="1" t="str">
        <f t="shared" si="2187"/>
        <v>21:0219</v>
      </c>
      <c r="E14950" t="s">
        <v>57690</v>
      </c>
      <c r="F14950" t="s">
        <v>57691</v>
      </c>
      <c r="H14950">
        <v>62.595346200000002</v>
      </c>
      <c r="I14950">
        <v>-130.9189901</v>
      </c>
      <c r="J14950" s="1" t="str">
        <f t="shared" si="2188"/>
        <v>Fluid (stream)</v>
      </c>
      <c r="K14950" s="1" t="str">
        <f t="shared" si="2189"/>
        <v>Untreated Water</v>
      </c>
      <c r="O14950">
        <v>0.06</v>
      </c>
      <c r="P14950">
        <v>120</v>
      </c>
      <c r="Q14950">
        <v>7</v>
      </c>
    </row>
    <row r="14951" spans="1:17" hidden="1" x14ac:dyDescent="0.3">
      <c r="A14951" t="s">
        <v>57692</v>
      </c>
      <c r="B14951" t="s">
        <v>57693</v>
      </c>
      <c r="C14951" s="1" t="str">
        <f t="shared" si="2186"/>
        <v>21:0763</v>
      </c>
      <c r="D14951" s="1" t="str">
        <f t="shared" si="2187"/>
        <v>21:0219</v>
      </c>
      <c r="E14951" t="s">
        <v>57694</v>
      </c>
      <c r="F14951" t="s">
        <v>57695</v>
      </c>
      <c r="H14951">
        <v>62.572296100000003</v>
      </c>
      <c r="I14951">
        <v>-130.95474039999999</v>
      </c>
      <c r="J14951" s="1" t="str">
        <f t="shared" si="2188"/>
        <v>Fluid (stream)</v>
      </c>
      <c r="K14951" s="1" t="str">
        <f t="shared" si="2189"/>
        <v>Untreated Water</v>
      </c>
      <c r="O14951">
        <v>2.5000000000000001E-2</v>
      </c>
      <c r="P14951">
        <v>130</v>
      </c>
      <c r="Q14951">
        <v>7.2</v>
      </c>
    </row>
    <row r="14952" spans="1:17" hidden="1" x14ac:dyDescent="0.3">
      <c r="A14952" t="s">
        <v>57696</v>
      </c>
      <c r="B14952" t="s">
        <v>57697</v>
      </c>
      <c r="C14952" s="1" t="str">
        <f t="shared" si="2186"/>
        <v>21:0763</v>
      </c>
      <c r="D14952" s="1" t="str">
        <f t="shared" si="2187"/>
        <v>21:0219</v>
      </c>
      <c r="E14952" t="s">
        <v>57698</v>
      </c>
      <c r="F14952" t="s">
        <v>57699</v>
      </c>
      <c r="H14952">
        <v>62.588312600000002</v>
      </c>
      <c r="I14952">
        <v>-130.9886669</v>
      </c>
      <c r="J14952" s="1" t="str">
        <f t="shared" si="2188"/>
        <v>Fluid (stream)</v>
      </c>
      <c r="K14952" s="1" t="str">
        <f t="shared" si="2189"/>
        <v>Untreated Water</v>
      </c>
      <c r="O14952">
        <v>0.06</v>
      </c>
      <c r="P14952">
        <v>130</v>
      </c>
      <c r="Q14952">
        <v>7.7</v>
      </c>
    </row>
    <row r="14953" spans="1:17" hidden="1" x14ac:dyDescent="0.3">
      <c r="A14953" t="s">
        <v>57700</v>
      </c>
      <c r="B14953" t="s">
        <v>57701</v>
      </c>
      <c r="C14953" s="1" t="str">
        <f t="shared" si="2186"/>
        <v>21:0763</v>
      </c>
      <c r="D14953" s="1" t="str">
        <f t="shared" si="2187"/>
        <v>21:0219</v>
      </c>
      <c r="E14953" t="s">
        <v>57702</v>
      </c>
      <c r="F14953" t="s">
        <v>57703</v>
      </c>
      <c r="H14953">
        <v>62.739396499999998</v>
      </c>
      <c r="I14953">
        <v>-131.0202271</v>
      </c>
      <c r="J14953" s="1" t="str">
        <f t="shared" si="2188"/>
        <v>Fluid (stream)</v>
      </c>
      <c r="K14953" s="1" t="str">
        <f t="shared" si="2189"/>
        <v>Untreated Water</v>
      </c>
      <c r="O14953">
        <v>0.08</v>
      </c>
      <c r="P14953">
        <v>90</v>
      </c>
      <c r="Q14953">
        <v>7.7</v>
      </c>
    </row>
    <row r="14954" spans="1:17" hidden="1" x14ac:dyDescent="0.3">
      <c r="A14954" t="s">
        <v>57704</v>
      </c>
      <c r="B14954" t="s">
        <v>57705</v>
      </c>
      <c r="C14954" s="1" t="str">
        <f t="shared" si="2186"/>
        <v>21:0763</v>
      </c>
      <c r="D14954" s="1" t="str">
        <f t="shared" si="2187"/>
        <v>21:0219</v>
      </c>
      <c r="E14954" t="s">
        <v>57706</v>
      </c>
      <c r="F14954" t="s">
        <v>57707</v>
      </c>
      <c r="H14954">
        <v>62.783247099999997</v>
      </c>
      <c r="I14954">
        <v>-131.07043719999999</v>
      </c>
      <c r="J14954" s="1" t="str">
        <f t="shared" si="2188"/>
        <v>Fluid (stream)</v>
      </c>
      <c r="K14954" s="1" t="str">
        <f t="shared" si="2189"/>
        <v>Untreated Water</v>
      </c>
      <c r="O14954">
        <v>2.5000000000000001E-2</v>
      </c>
      <c r="P14954">
        <v>180</v>
      </c>
      <c r="Q14954">
        <v>6.9</v>
      </c>
    </row>
    <row r="14955" spans="1:17" hidden="1" x14ac:dyDescent="0.3">
      <c r="A14955" t="s">
        <v>57708</v>
      </c>
      <c r="B14955" t="s">
        <v>57709</v>
      </c>
      <c r="C14955" s="1" t="str">
        <f t="shared" si="2186"/>
        <v>21:0763</v>
      </c>
      <c r="D14955" s="1" t="str">
        <f t="shared" si="2187"/>
        <v>21:0219</v>
      </c>
      <c r="E14955" t="s">
        <v>57710</v>
      </c>
      <c r="F14955" t="s">
        <v>57711</v>
      </c>
      <c r="H14955">
        <v>62.805776000000002</v>
      </c>
      <c r="I14955">
        <v>-131.03413499999999</v>
      </c>
      <c r="J14955" s="1" t="str">
        <f t="shared" si="2188"/>
        <v>Fluid (stream)</v>
      </c>
      <c r="K14955" s="1" t="str">
        <f t="shared" si="2189"/>
        <v>Untreated Water</v>
      </c>
      <c r="O14955">
        <v>0.05</v>
      </c>
      <c r="P14955">
        <v>70</v>
      </c>
      <c r="Q14955">
        <v>6.6</v>
      </c>
    </row>
    <row r="14956" spans="1:17" hidden="1" x14ac:dyDescent="0.3">
      <c r="A14956" t="s">
        <v>57712</v>
      </c>
      <c r="B14956" t="s">
        <v>57713</v>
      </c>
      <c r="C14956" s="1" t="str">
        <f t="shared" si="2186"/>
        <v>21:0763</v>
      </c>
      <c r="D14956" s="1" t="str">
        <f t="shared" si="2187"/>
        <v>21:0219</v>
      </c>
      <c r="E14956" t="s">
        <v>57714</v>
      </c>
      <c r="F14956" t="s">
        <v>57715</v>
      </c>
      <c r="H14956">
        <v>62.800997799999998</v>
      </c>
      <c r="I14956">
        <v>-130.98394160000001</v>
      </c>
      <c r="J14956" s="1" t="str">
        <f t="shared" si="2188"/>
        <v>Fluid (stream)</v>
      </c>
      <c r="K14956" s="1" t="str">
        <f t="shared" si="2189"/>
        <v>Untreated Water</v>
      </c>
      <c r="O14956">
        <v>0.37</v>
      </c>
      <c r="P14956">
        <v>270</v>
      </c>
      <c r="Q14956">
        <v>7.3</v>
      </c>
    </row>
    <row r="14957" spans="1:17" hidden="1" x14ac:dyDescent="0.3">
      <c r="A14957" t="s">
        <v>57716</v>
      </c>
      <c r="B14957" t="s">
        <v>57717</v>
      </c>
      <c r="C14957" s="1" t="str">
        <f t="shared" si="2186"/>
        <v>21:0763</v>
      </c>
      <c r="D14957" s="1" t="str">
        <f t="shared" si="2187"/>
        <v>21:0219</v>
      </c>
      <c r="E14957" t="s">
        <v>57718</v>
      </c>
      <c r="F14957" t="s">
        <v>57719</v>
      </c>
      <c r="H14957">
        <v>62.821421299999997</v>
      </c>
      <c r="I14957">
        <v>-130.97974260000001</v>
      </c>
      <c r="J14957" s="1" t="str">
        <f t="shared" si="2188"/>
        <v>Fluid (stream)</v>
      </c>
      <c r="K14957" s="1" t="str">
        <f t="shared" si="2189"/>
        <v>Untreated Water</v>
      </c>
      <c r="O14957">
        <v>0.86</v>
      </c>
      <c r="P14957">
        <v>230</v>
      </c>
      <c r="Q14957">
        <v>7</v>
      </c>
    </row>
    <row r="14958" spans="1:17" hidden="1" x14ac:dyDescent="0.3">
      <c r="A14958" t="s">
        <v>57720</v>
      </c>
      <c r="B14958" t="s">
        <v>57721</v>
      </c>
      <c r="C14958" s="1" t="str">
        <f t="shared" si="2186"/>
        <v>21:0763</v>
      </c>
      <c r="D14958" s="1" t="str">
        <f t="shared" si="2187"/>
        <v>21:0219</v>
      </c>
      <c r="E14958" t="s">
        <v>57718</v>
      </c>
      <c r="F14958" t="s">
        <v>57722</v>
      </c>
      <c r="H14958">
        <v>62.821421299999997</v>
      </c>
      <c r="I14958">
        <v>-130.97974260000001</v>
      </c>
      <c r="J14958" s="1" t="str">
        <f t="shared" si="2188"/>
        <v>Fluid (stream)</v>
      </c>
      <c r="K14958" s="1" t="str">
        <f t="shared" si="2189"/>
        <v>Untreated Water</v>
      </c>
      <c r="O14958">
        <v>0.69</v>
      </c>
      <c r="P14958">
        <v>280</v>
      </c>
      <c r="Q14958">
        <v>6.9</v>
      </c>
    </row>
    <row r="14959" spans="1:17" hidden="1" x14ac:dyDescent="0.3">
      <c r="A14959" t="s">
        <v>57723</v>
      </c>
      <c r="B14959" t="s">
        <v>57724</v>
      </c>
      <c r="C14959" s="1" t="str">
        <f t="shared" si="2186"/>
        <v>21:0763</v>
      </c>
      <c r="D14959" s="1" t="str">
        <f t="shared" si="2187"/>
        <v>21:0219</v>
      </c>
      <c r="E14959" t="s">
        <v>57725</v>
      </c>
      <c r="F14959" t="s">
        <v>57726</v>
      </c>
      <c r="H14959">
        <v>62.839138599999998</v>
      </c>
      <c r="I14959">
        <v>-130.89946430000001</v>
      </c>
      <c r="J14959" s="1" t="str">
        <f t="shared" si="2188"/>
        <v>Fluid (stream)</v>
      </c>
      <c r="K14959" s="1" t="str">
        <f t="shared" si="2189"/>
        <v>Untreated Water</v>
      </c>
      <c r="O14959">
        <v>16.79</v>
      </c>
      <c r="P14959">
        <v>500</v>
      </c>
      <c r="Q14959">
        <v>8</v>
      </c>
    </row>
    <row r="14960" spans="1:17" hidden="1" x14ac:dyDescent="0.3">
      <c r="A14960" t="s">
        <v>57727</v>
      </c>
      <c r="B14960" t="s">
        <v>57728</v>
      </c>
      <c r="C14960" s="1" t="str">
        <f t="shared" si="2186"/>
        <v>21:0763</v>
      </c>
      <c r="D14960" s="1" t="str">
        <f t="shared" si="2187"/>
        <v>21:0219</v>
      </c>
      <c r="E14960" t="s">
        <v>57729</v>
      </c>
      <c r="F14960" t="s">
        <v>57730</v>
      </c>
      <c r="H14960">
        <v>62.853505900000002</v>
      </c>
      <c r="I14960">
        <v>-130.85083470000001</v>
      </c>
      <c r="J14960" s="1" t="str">
        <f t="shared" si="2188"/>
        <v>Fluid (stream)</v>
      </c>
      <c r="K14960" s="1" t="str">
        <f t="shared" si="2189"/>
        <v>Untreated Water</v>
      </c>
      <c r="O14960">
        <v>0.11</v>
      </c>
      <c r="P14960">
        <v>90</v>
      </c>
      <c r="Q14960">
        <v>6.8</v>
      </c>
    </row>
    <row r="14961" spans="1:17" hidden="1" x14ac:dyDescent="0.3">
      <c r="A14961" t="s">
        <v>57731</v>
      </c>
      <c r="B14961" t="s">
        <v>57732</v>
      </c>
      <c r="C14961" s="1" t="str">
        <f t="shared" si="2186"/>
        <v>21:0763</v>
      </c>
      <c r="D14961" s="1" t="str">
        <f t="shared" si="2187"/>
        <v>21:0219</v>
      </c>
      <c r="E14961" t="s">
        <v>57733</v>
      </c>
      <c r="F14961" t="s">
        <v>57734</v>
      </c>
      <c r="H14961">
        <v>62.858244800000001</v>
      </c>
      <c r="I14961">
        <v>-130.81860710000001</v>
      </c>
      <c r="J14961" s="1" t="str">
        <f t="shared" si="2188"/>
        <v>Fluid (stream)</v>
      </c>
      <c r="K14961" s="1" t="str">
        <f t="shared" si="2189"/>
        <v>Untreated Water</v>
      </c>
      <c r="O14961">
        <v>7.5</v>
      </c>
      <c r="P14961">
        <v>550</v>
      </c>
      <c r="Q14961">
        <v>8</v>
      </c>
    </row>
    <row r="14962" spans="1:17" hidden="1" x14ac:dyDescent="0.3">
      <c r="A14962" t="s">
        <v>57735</v>
      </c>
      <c r="B14962" t="s">
        <v>57736</v>
      </c>
      <c r="C14962" s="1" t="str">
        <f t="shared" si="2186"/>
        <v>21:0763</v>
      </c>
      <c r="D14962" s="1" t="str">
        <f t="shared" si="2187"/>
        <v>21:0219</v>
      </c>
      <c r="E14962" t="s">
        <v>57737</v>
      </c>
      <c r="F14962" t="s">
        <v>57738</v>
      </c>
      <c r="H14962">
        <v>62.856991000000001</v>
      </c>
      <c r="I14962">
        <v>-130.819748</v>
      </c>
      <c r="J14962" s="1" t="str">
        <f t="shared" si="2188"/>
        <v>Fluid (stream)</v>
      </c>
      <c r="K14962" s="1" t="str">
        <f t="shared" si="2189"/>
        <v>Untreated Water</v>
      </c>
      <c r="O14962">
        <v>0.33</v>
      </c>
      <c r="P14962">
        <v>200</v>
      </c>
      <c r="Q14962">
        <v>7.5</v>
      </c>
    </row>
    <row r="14963" spans="1:17" hidden="1" x14ac:dyDescent="0.3">
      <c r="A14963" t="s">
        <v>57739</v>
      </c>
      <c r="B14963" t="s">
        <v>57740</v>
      </c>
      <c r="C14963" s="1" t="str">
        <f t="shared" si="2186"/>
        <v>21:0763</v>
      </c>
      <c r="D14963" s="1" t="str">
        <f t="shared" si="2187"/>
        <v>21:0219</v>
      </c>
      <c r="E14963" t="s">
        <v>57741</v>
      </c>
      <c r="F14963" t="s">
        <v>57742</v>
      </c>
      <c r="H14963">
        <v>62.847044500000003</v>
      </c>
      <c r="I14963">
        <v>-130.80708989999999</v>
      </c>
      <c r="J14963" s="1" t="str">
        <f t="shared" si="2188"/>
        <v>Fluid (stream)</v>
      </c>
      <c r="K14963" s="1" t="str">
        <f t="shared" si="2189"/>
        <v>Untreated Water</v>
      </c>
      <c r="O14963">
        <v>0.7</v>
      </c>
      <c r="P14963">
        <v>350</v>
      </c>
      <c r="Q14963">
        <v>6.9</v>
      </c>
    </row>
    <row r="14964" spans="1:17" hidden="1" x14ac:dyDescent="0.3">
      <c r="A14964" t="s">
        <v>57743</v>
      </c>
      <c r="B14964" t="s">
        <v>57744</v>
      </c>
      <c r="C14964" s="1" t="str">
        <f t="shared" si="2186"/>
        <v>21:0763</v>
      </c>
      <c r="D14964" s="1" t="str">
        <f t="shared" si="2187"/>
        <v>21:0219</v>
      </c>
      <c r="E14964" t="s">
        <v>57745</v>
      </c>
      <c r="F14964" t="s">
        <v>57746</v>
      </c>
      <c r="H14964">
        <v>62.814368799999997</v>
      </c>
      <c r="I14964">
        <v>-130.84056459999999</v>
      </c>
      <c r="J14964" s="1" t="str">
        <f t="shared" si="2188"/>
        <v>Fluid (stream)</v>
      </c>
      <c r="K14964" s="1" t="str">
        <f t="shared" si="2189"/>
        <v>Untreated Water</v>
      </c>
      <c r="O14964">
        <v>0.11</v>
      </c>
      <c r="P14964">
        <v>150</v>
      </c>
      <c r="Q14964">
        <v>7.5</v>
      </c>
    </row>
    <row r="14965" spans="1:17" hidden="1" x14ac:dyDescent="0.3">
      <c r="A14965" t="s">
        <v>57747</v>
      </c>
      <c r="B14965" t="s">
        <v>57748</v>
      </c>
      <c r="C14965" s="1" t="str">
        <f t="shared" si="2186"/>
        <v>21:0763</v>
      </c>
      <c r="D14965" s="1" t="str">
        <f t="shared" si="2187"/>
        <v>21:0219</v>
      </c>
      <c r="E14965" t="s">
        <v>57749</v>
      </c>
      <c r="F14965" t="s">
        <v>57750</v>
      </c>
      <c r="H14965">
        <v>62.817179600000003</v>
      </c>
      <c r="I14965">
        <v>-130.87787230000001</v>
      </c>
      <c r="J14965" s="1" t="str">
        <f t="shared" si="2188"/>
        <v>Fluid (stream)</v>
      </c>
      <c r="K14965" s="1" t="str">
        <f t="shared" si="2189"/>
        <v>Untreated Water</v>
      </c>
    </row>
    <row r="14966" spans="1:17" hidden="1" x14ac:dyDescent="0.3">
      <c r="A14966" t="s">
        <v>57751</v>
      </c>
      <c r="B14966" t="s">
        <v>57752</v>
      </c>
      <c r="C14966" s="1" t="str">
        <f t="shared" si="2186"/>
        <v>21:0763</v>
      </c>
      <c r="D14966" s="1" t="str">
        <f t="shared" si="2187"/>
        <v>21:0219</v>
      </c>
      <c r="E14966" t="s">
        <v>57753</v>
      </c>
      <c r="F14966" t="s">
        <v>57754</v>
      </c>
      <c r="H14966">
        <v>62.784386699999999</v>
      </c>
      <c r="I14966">
        <v>-130.91538399999999</v>
      </c>
      <c r="J14966" s="1" t="str">
        <f t="shared" si="2188"/>
        <v>Fluid (stream)</v>
      </c>
      <c r="K14966" s="1" t="str">
        <f t="shared" si="2189"/>
        <v>Untreated Water</v>
      </c>
      <c r="O14966">
        <v>0.28000000000000003</v>
      </c>
      <c r="P14966">
        <v>450</v>
      </c>
      <c r="Q14966">
        <v>7.1</v>
      </c>
    </row>
    <row r="14967" spans="1:17" hidden="1" x14ac:dyDescent="0.3">
      <c r="A14967" t="s">
        <v>57755</v>
      </c>
      <c r="B14967" t="s">
        <v>57756</v>
      </c>
      <c r="C14967" s="1" t="str">
        <f t="shared" si="2186"/>
        <v>21:0763</v>
      </c>
      <c r="D14967" s="1" t="str">
        <f t="shared" si="2187"/>
        <v>21:0219</v>
      </c>
      <c r="E14967" t="s">
        <v>57757</v>
      </c>
      <c r="F14967" t="s">
        <v>57758</v>
      </c>
      <c r="H14967">
        <v>62.773088799999996</v>
      </c>
      <c r="I14967">
        <v>-130.96174260000001</v>
      </c>
      <c r="J14967" s="1" t="str">
        <f t="shared" si="2188"/>
        <v>Fluid (stream)</v>
      </c>
      <c r="K14967" s="1" t="str">
        <f t="shared" si="2189"/>
        <v>Untreated Water</v>
      </c>
      <c r="O14967">
        <v>2.5000000000000001E-2</v>
      </c>
      <c r="P14967">
        <v>200</v>
      </c>
      <c r="Q14967">
        <v>5.0999999999999996</v>
      </c>
    </row>
    <row r="14968" spans="1:17" hidden="1" x14ac:dyDescent="0.3">
      <c r="A14968" t="s">
        <v>57759</v>
      </c>
      <c r="B14968" t="s">
        <v>57760</v>
      </c>
      <c r="C14968" s="1" t="str">
        <f t="shared" si="2186"/>
        <v>21:0763</v>
      </c>
      <c r="D14968" s="1" t="str">
        <f t="shared" si="2187"/>
        <v>21:0219</v>
      </c>
      <c r="E14968" t="s">
        <v>57761</v>
      </c>
      <c r="F14968" t="s">
        <v>57762</v>
      </c>
      <c r="H14968">
        <v>62.769030399999998</v>
      </c>
      <c r="I14968">
        <v>-130.88709230000001</v>
      </c>
      <c r="J14968" s="1" t="str">
        <f t="shared" si="2188"/>
        <v>Fluid (stream)</v>
      </c>
      <c r="K14968" s="1" t="str">
        <f t="shared" si="2189"/>
        <v>Untreated Water</v>
      </c>
      <c r="O14968">
        <v>0.39</v>
      </c>
      <c r="P14968">
        <v>230</v>
      </c>
      <c r="Q14968">
        <v>4</v>
      </c>
    </row>
    <row r="14969" spans="1:17" hidden="1" x14ac:dyDescent="0.3">
      <c r="A14969" t="s">
        <v>57763</v>
      </c>
      <c r="B14969" t="s">
        <v>57764</v>
      </c>
      <c r="C14969" s="1" t="str">
        <f t="shared" si="2186"/>
        <v>21:0763</v>
      </c>
      <c r="D14969" s="1" t="str">
        <f>HYPERLINK("http://geochem.nrcan.gc.ca/cdogs/content/svy/svy_e.htm", "")</f>
        <v/>
      </c>
      <c r="G14969" s="1" t="str">
        <f>HYPERLINK("http://geochem.nrcan.gc.ca/cdogs/content/cr_/cr_00088_e.htm", "88")</f>
        <v>88</v>
      </c>
      <c r="J14969" t="s">
        <v>11453</v>
      </c>
      <c r="K14969" t="s">
        <v>11454</v>
      </c>
      <c r="O14969">
        <v>7.0000000000000007E-2</v>
      </c>
      <c r="P14969">
        <v>150</v>
      </c>
      <c r="Q14969">
        <v>7</v>
      </c>
    </row>
    <row r="14970" spans="1:17" hidden="1" x14ac:dyDescent="0.3">
      <c r="A14970" t="s">
        <v>57765</v>
      </c>
      <c r="B14970" t="s">
        <v>57766</v>
      </c>
      <c r="C14970" s="1" t="str">
        <f t="shared" ref="C14970:C15033" si="2190">HYPERLINK("http://geochem.nrcan.gc.ca/cdogs/content/bdl/bdl210767_e.htm", "21:0767")</f>
        <v>21:0767</v>
      </c>
      <c r="D14970" s="1" t="str">
        <f>HYPERLINK("http://geochem.nrcan.gc.ca/cdogs/content/svy/svy210220_e.htm", "21:0220")</f>
        <v>21:0220</v>
      </c>
      <c r="E14970" t="s">
        <v>57767</v>
      </c>
      <c r="F14970" t="s">
        <v>57768</v>
      </c>
      <c r="H14970">
        <v>62.000893699999999</v>
      </c>
      <c r="I14970">
        <v>-132.2817747</v>
      </c>
      <c r="J14970" s="1" t="str">
        <f>HYPERLINK("http://geochem.nrcan.gc.ca/cdogs/content/kwd/kwd020018_e.htm", "Fluid (stream)")</f>
        <v>Fluid (stream)</v>
      </c>
      <c r="K14970" s="1" t="str">
        <f>HYPERLINK("http://geochem.nrcan.gc.ca/cdogs/content/kwd/kwd080007_e.htm", "Untreated Water")</f>
        <v>Untreated Water</v>
      </c>
      <c r="O14970">
        <v>2.5000000000000001E-2</v>
      </c>
      <c r="P14970">
        <v>70</v>
      </c>
      <c r="Q14970">
        <v>7</v>
      </c>
    </row>
    <row r="14971" spans="1:17" hidden="1" x14ac:dyDescent="0.3">
      <c r="A14971" t="s">
        <v>57769</v>
      </c>
      <c r="B14971" t="s">
        <v>57770</v>
      </c>
      <c r="C14971" s="1" t="str">
        <f t="shared" si="2190"/>
        <v>21:0767</v>
      </c>
      <c r="D14971" s="1" t="str">
        <f>HYPERLINK("http://geochem.nrcan.gc.ca/cdogs/content/svy/svy_e.htm", "")</f>
        <v/>
      </c>
      <c r="G14971" s="1" t="str">
        <f>HYPERLINK("http://geochem.nrcan.gc.ca/cdogs/content/cr_/cr_00087_e.htm", "87")</f>
        <v>87</v>
      </c>
      <c r="J14971" t="s">
        <v>11453</v>
      </c>
      <c r="K14971" t="s">
        <v>11454</v>
      </c>
      <c r="O14971">
        <v>0.43</v>
      </c>
      <c r="P14971">
        <v>60</v>
      </c>
      <c r="Q14971">
        <v>7.3</v>
      </c>
    </row>
    <row r="14972" spans="1:17" hidden="1" x14ac:dyDescent="0.3">
      <c r="A14972" t="s">
        <v>57771</v>
      </c>
      <c r="B14972" t="s">
        <v>57772</v>
      </c>
      <c r="C14972" s="1" t="str">
        <f t="shared" si="2190"/>
        <v>21:0767</v>
      </c>
      <c r="D14972" s="1" t="str">
        <f t="shared" ref="D14972:D14988" si="2191">HYPERLINK("http://geochem.nrcan.gc.ca/cdogs/content/svy/svy210220_e.htm", "21:0220")</f>
        <v>21:0220</v>
      </c>
      <c r="E14972" t="s">
        <v>57773</v>
      </c>
      <c r="F14972" t="s">
        <v>57774</v>
      </c>
      <c r="H14972">
        <v>62.012855999999999</v>
      </c>
      <c r="I14972">
        <v>-132.43994520000001</v>
      </c>
      <c r="J14972" s="1" t="str">
        <f t="shared" ref="J14972:J14988" si="2192">HYPERLINK("http://geochem.nrcan.gc.ca/cdogs/content/kwd/kwd020018_e.htm", "Fluid (stream)")</f>
        <v>Fluid (stream)</v>
      </c>
      <c r="K14972" s="1" t="str">
        <f t="shared" ref="K14972:K14988" si="2193">HYPERLINK("http://geochem.nrcan.gc.ca/cdogs/content/kwd/kwd080007_e.htm", "Untreated Water")</f>
        <v>Untreated Water</v>
      </c>
    </row>
    <row r="14973" spans="1:17" hidden="1" x14ac:dyDescent="0.3">
      <c r="A14973" t="s">
        <v>57775</v>
      </c>
      <c r="B14973" t="s">
        <v>57776</v>
      </c>
      <c r="C14973" s="1" t="str">
        <f t="shared" si="2190"/>
        <v>21:0767</v>
      </c>
      <c r="D14973" s="1" t="str">
        <f t="shared" si="2191"/>
        <v>21:0220</v>
      </c>
      <c r="E14973" t="s">
        <v>57777</v>
      </c>
      <c r="F14973" t="s">
        <v>57778</v>
      </c>
      <c r="H14973">
        <v>62.0186615</v>
      </c>
      <c r="I14973">
        <v>-132.79484289999999</v>
      </c>
      <c r="J14973" s="1" t="str">
        <f t="shared" si="2192"/>
        <v>Fluid (stream)</v>
      </c>
      <c r="K14973" s="1" t="str">
        <f t="shared" si="2193"/>
        <v>Untreated Water</v>
      </c>
      <c r="O14973">
        <v>9.74</v>
      </c>
      <c r="P14973">
        <v>130</v>
      </c>
      <c r="Q14973">
        <v>7.7</v>
      </c>
    </row>
    <row r="14974" spans="1:17" hidden="1" x14ac:dyDescent="0.3">
      <c r="A14974" t="s">
        <v>57779</v>
      </c>
      <c r="B14974" t="s">
        <v>57780</v>
      </c>
      <c r="C14974" s="1" t="str">
        <f t="shared" si="2190"/>
        <v>21:0767</v>
      </c>
      <c r="D14974" s="1" t="str">
        <f t="shared" si="2191"/>
        <v>21:0220</v>
      </c>
      <c r="E14974" t="s">
        <v>57781</v>
      </c>
      <c r="F14974" t="s">
        <v>57782</v>
      </c>
      <c r="H14974">
        <v>62.009906800000003</v>
      </c>
      <c r="I14974">
        <v>-132.82375339999999</v>
      </c>
      <c r="J14974" s="1" t="str">
        <f t="shared" si="2192"/>
        <v>Fluid (stream)</v>
      </c>
      <c r="K14974" s="1" t="str">
        <f t="shared" si="2193"/>
        <v>Untreated Water</v>
      </c>
      <c r="O14974">
        <v>2.42</v>
      </c>
      <c r="P14974">
        <v>100</v>
      </c>
      <c r="Q14974">
        <v>7.9</v>
      </c>
    </row>
    <row r="14975" spans="1:17" hidden="1" x14ac:dyDescent="0.3">
      <c r="A14975" t="s">
        <v>57783</v>
      </c>
      <c r="B14975" t="s">
        <v>57784</v>
      </c>
      <c r="C14975" s="1" t="str">
        <f t="shared" si="2190"/>
        <v>21:0767</v>
      </c>
      <c r="D14975" s="1" t="str">
        <f t="shared" si="2191"/>
        <v>21:0220</v>
      </c>
      <c r="E14975" t="s">
        <v>57785</v>
      </c>
      <c r="F14975" t="s">
        <v>57786</v>
      </c>
      <c r="H14975">
        <v>62.024632199999999</v>
      </c>
      <c r="I14975">
        <v>-132.87373909999999</v>
      </c>
      <c r="J14975" s="1" t="str">
        <f t="shared" si="2192"/>
        <v>Fluid (stream)</v>
      </c>
      <c r="K14975" s="1" t="str">
        <f t="shared" si="2193"/>
        <v>Untreated Water</v>
      </c>
      <c r="O14975">
        <v>12.8</v>
      </c>
      <c r="P14975">
        <v>150</v>
      </c>
      <c r="Q14975">
        <v>8</v>
      </c>
    </row>
    <row r="14976" spans="1:17" hidden="1" x14ac:dyDescent="0.3">
      <c r="A14976" t="s">
        <v>57787</v>
      </c>
      <c r="B14976" t="s">
        <v>57788</v>
      </c>
      <c r="C14976" s="1" t="str">
        <f t="shared" si="2190"/>
        <v>21:0767</v>
      </c>
      <c r="D14976" s="1" t="str">
        <f t="shared" si="2191"/>
        <v>21:0220</v>
      </c>
      <c r="E14976" t="s">
        <v>57785</v>
      </c>
      <c r="F14976" t="s">
        <v>57789</v>
      </c>
      <c r="H14976">
        <v>62.024632199999999</v>
      </c>
      <c r="I14976">
        <v>-132.87373909999999</v>
      </c>
      <c r="J14976" s="1" t="str">
        <f t="shared" si="2192"/>
        <v>Fluid (stream)</v>
      </c>
      <c r="K14976" s="1" t="str">
        <f t="shared" si="2193"/>
        <v>Untreated Water</v>
      </c>
      <c r="O14976">
        <v>20</v>
      </c>
      <c r="P14976">
        <v>170</v>
      </c>
      <c r="Q14976">
        <v>8.1</v>
      </c>
    </row>
    <row r="14977" spans="1:17" hidden="1" x14ac:dyDescent="0.3">
      <c r="A14977" t="s">
        <v>57790</v>
      </c>
      <c r="B14977" t="s">
        <v>57791</v>
      </c>
      <c r="C14977" s="1" t="str">
        <f t="shared" si="2190"/>
        <v>21:0767</v>
      </c>
      <c r="D14977" s="1" t="str">
        <f t="shared" si="2191"/>
        <v>21:0220</v>
      </c>
      <c r="E14977" t="s">
        <v>57792</v>
      </c>
      <c r="F14977" t="s">
        <v>57793</v>
      </c>
      <c r="H14977">
        <v>62.026032000000001</v>
      </c>
      <c r="I14977">
        <v>-132.863204</v>
      </c>
      <c r="J14977" s="1" t="str">
        <f t="shared" si="2192"/>
        <v>Fluid (stream)</v>
      </c>
      <c r="K14977" s="1" t="str">
        <f t="shared" si="2193"/>
        <v>Untreated Water</v>
      </c>
      <c r="O14977">
        <v>3.63</v>
      </c>
      <c r="P14977">
        <v>120</v>
      </c>
      <c r="Q14977">
        <v>8</v>
      </c>
    </row>
    <row r="14978" spans="1:17" hidden="1" x14ac:dyDescent="0.3">
      <c r="A14978" t="s">
        <v>57794</v>
      </c>
      <c r="B14978" t="s">
        <v>57795</v>
      </c>
      <c r="C14978" s="1" t="str">
        <f t="shared" si="2190"/>
        <v>21:0767</v>
      </c>
      <c r="D14978" s="1" t="str">
        <f t="shared" si="2191"/>
        <v>21:0220</v>
      </c>
      <c r="E14978" t="s">
        <v>57796</v>
      </c>
      <c r="F14978" t="s">
        <v>57797</v>
      </c>
      <c r="H14978">
        <v>62.035202900000002</v>
      </c>
      <c r="I14978">
        <v>-132.8825808</v>
      </c>
      <c r="J14978" s="1" t="str">
        <f t="shared" si="2192"/>
        <v>Fluid (stream)</v>
      </c>
      <c r="K14978" s="1" t="str">
        <f t="shared" si="2193"/>
        <v>Untreated Water</v>
      </c>
      <c r="O14978">
        <v>0.38</v>
      </c>
      <c r="P14978">
        <v>90</v>
      </c>
      <c r="Q14978">
        <v>7.7</v>
      </c>
    </row>
    <row r="14979" spans="1:17" hidden="1" x14ac:dyDescent="0.3">
      <c r="A14979" t="s">
        <v>57798</v>
      </c>
      <c r="B14979" t="s">
        <v>57799</v>
      </c>
      <c r="C14979" s="1" t="str">
        <f t="shared" si="2190"/>
        <v>21:0767</v>
      </c>
      <c r="D14979" s="1" t="str">
        <f t="shared" si="2191"/>
        <v>21:0220</v>
      </c>
      <c r="E14979" t="s">
        <v>57800</v>
      </c>
      <c r="F14979" t="s">
        <v>57801</v>
      </c>
      <c r="H14979">
        <v>62.070829600000003</v>
      </c>
      <c r="I14979">
        <v>-132.84387910000001</v>
      </c>
      <c r="J14979" s="1" t="str">
        <f t="shared" si="2192"/>
        <v>Fluid (stream)</v>
      </c>
      <c r="K14979" s="1" t="str">
        <f t="shared" si="2193"/>
        <v>Untreated Water</v>
      </c>
      <c r="O14979">
        <v>0.23</v>
      </c>
      <c r="P14979">
        <v>390</v>
      </c>
      <c r="Q14979">
        <v>7.9</v>
      </c>
    </row>
    <row r="14980" spans="1:17" hidden="1" x14ac:dyDescent="0.3">
      <c r="A14980" t="s">
        <v>57802</v>
      </c>
      <c r="B14980" t="s">
        <v>57803</v>
      </c>
      <c r="C14980" s="1" t="str">
        <f t="shared" si="2190"/>
        <v>21:0767</v>
      </c>
      <c r="D14980" s="1" t="str">
        <f t="shared" si="2191"/>
        <v>21:0220</v>
      </c>
      <c r="E14980" t="s">
        <v>57804</v>
      </c>
      <c r="F14980" t="s">
        <v>57805</v>
      </c>
      <c r="H14980">
        <v>62.042833799999997</v>
      </c>
      <c r="I14980">
        <v>-132.74630730000001</v>
      </c>
      <c r="J14980" s="1" t="str">
        <f t="shared" si="2192"/>
        <v>Fluid (stream)</v>
      </c>
      <c r="K14980" s="1" t="str">
        <f t="shared" si="2193"/>
        <v>Untreated Water</v>
      </c>
      <c r="O14980">
        <v>2.5000000000000001E-2</v>
      </c>
      <c r="P14980">
        <v>110</v>
      </c>
      <c r="Q14980">
        <v>6.7</v>
      </c>
    </row>
    <row r="14981" spans="1:17" hidden="1" x14ac:dyDescent="0.3">
      <c r="A14981" t="s">
        <v>57806</v>
      </c>
      <c r="B14981" t="s">
        <v>57807</v>
      </c>
      <c r="C14981" s="1" t="str">
        <f t="shared" si="2190"/>
        <v>21:0767</v>
      </c>
      <c r="D14981" s="1" t="str">
        <f t="shared" si="2191"/>
        <v>21:0220</v>
      </c>
      <c r="E14981" t="s">
        <v>57808</v>
      </c>
      <c r="F14981" t="s">
        <v>57809</v>
      </c>
      <c r="H14981">
        <v>62.008376300000002</v>
      </c>
      <c r="I14981">
        <v>-132.87886599999999</v>
      </c>
      <c r="J14981" s="1" t="str">
        <f t="shared" si="2192"/>
        <v>Fluid (stream)</v>
      </c>
      <c r="K14981" s="1" t="str">
        <f t="shared" si="2193"/>
        <v>Untreated Water</v>
      </c>
      <c r="O14981">
        <v>8.75</v>
      </c>
      <c r="P14981">
        <v>150</v>
      </c>
      <c r="Q14981">
        <v>8</v>
      </c>
    </row>
    <row r="14982" spans="1:17" hidden="1" x14ac:dyDescent="0.3">
      <c r="A14982" t="s">
        <v>57810</v>
      </c>
      <c r="B14982" t="s">
        <v>57811</v>
      </c>
      <c r="C14982" s="1" t="str">
        <f t="shared" si="2190"/>
        <v>21:0767</v>
      </c>
      <c r="D14982" s="1" t="str">
        <f t="shared" si="2191"/>
        <v>21:0220</v>
      </c>
      <c r="E14982" t="s">
        <v>57812</v>
      </c>
      <c r="F14982" t="s">
        <v>57813</v>
      </c>
      <c r="H14982">
        <v>62.0047274</v>
      </c>
      <c r="I14982">
        <v>-132.9098558</v>
      </c>
      <c r="J14982" s="1" t="str">
        <f t="shared" si="2192"/>
        <v>Fluid (stream)</v>
      </c>
      <c r="K14982" s="1" t="str">
        <f t="shared" si="2193"/>
        <v>Untreated Water</v>
      </c>
      <c r="O14982">
        <v>11.9</v>
      </c>
      <c r="P14982">
        <v>120</v>
      </c>
      <c r="Q14982">
        <v>8.1</v>
      </c>
    </row>
    <row r="14983" spans="1:17" hidden="1" x14ac:dyDescent="0.3">
      <c r="A14983" t="s">
        <v>57814</v>
      </c>
      <c r="B14983" t="s">
        <v>57815</v>
      </c>
      <c r="C14983" s="1" t="str">
        <f t="shared" si="2190"/>
        <v>21:0767</v>
      </c>
      <c r="D14983" s="1" t="str">
        <f t="shared" si="2191"/>
        <v>21:0220</v>
      </c>
      <c r="E14983" t="s">
        <v>57816</v>
      </c>
      <c r="F14983" t="s">
        <v>57817</v>
      </c>
      <c r="H14983">
        <v>62.043388</v>
      </c>
      <c r="I14983">
        <v>-132.88051949999999</v>
      </c>
      <c r="J14983" s="1" t="str">
        <f t="shared" si="2192"/>
        <v>Fluid (stream)</v>
      </c>
      <c r="K14983" s="1" t="str">
        <f t="shared" si="2193"/>
        <v>Untreated Water</v>
      </c>
      <c r="O14983">
        <v>2.5000000000000001E-2</v>
      </c>
      <c r="P14983">
        <v>110</v>
      </c>
      <c r="Q14983">
        <v>6.4</v>
      </c>
    </row>
    <row r="14984" spans="1:17" hidden="1" x14ac:dyDescent="0.3">
      <c r="A14984" t="s">
        <v>57818</v>
      </c>
      <c r="B14984" t="s">
        <v>57819</v>
      </c>
      <c r="C14984" s="1" t="str">
        <f t="shared" si="2190"/>
        <v>21:0767</v>
      </c>
      <c r="D14984" s="1" t="str">
        <f t="shared" si="2191"/>
        <v>21:0220</v>
      </c>
      <c r="E14984" t="s">
        <v>57820</v>
      </c>
      <c r="F14984" t="s">
        <v>57821</v>
      </c>
      <c r="H14984">
        <v>62.134388700000002</v>
      </c>
      <c r="I14984">
        <v>-132.84548240000001</v>
      </c>
      <c r="J14984" s="1" t="str">
        <f t="shared" si="2192"/>
        <v>Fluid (stream)</v>
      </c>
      <c r="K14984" s="1" t="str">
        <f t="shared" si="2193"/>
        <v>Untreated Water</v>
      </c>
    </row>
    <row r="14985" spans="1:17" hidden="1" x14ac:dyDescent="0.3">
      <c r="A14985" t="s">
        <v>57822</v>
      </c>
      <c r="B14985" t="s">
        <v>57823</v>
      </c>
      <c r="C14985" s="1" t="str">
        <f t="shared" si="2190"/>
        <v>21:0767</v>
      </c>
      <c r="D14985" s="1" t="str">
        <f t="shared" si="2191"/>
        <v>21:0220</v>
      </c>
      <c r="E14985" t="s">
        <v>57824</v>
      </c>
      <c r="F14985" t="s">
        <v>57825</v>
      </c>
      <c r="H14985">
        <v>62.135285699999997</v>
      </c>
      <c r="I14985">
        <v>-132.89501089999999</v>
      </c>
      <c r="J14985" s="1" t="str">
        <f t="shared" si="2192"/>
        <v>Fluid (stream)</v>
      </c>
      <c r="K14985" s="1" t="str">
        <f t="shared" si="2193"/>
        <v>Untreated Water</v>
      </c>
    </row>
    <row r="14986" spans="1:17" hidden="1" x14ac:dyDescent="0.3">
      <c r="A14986" t="s">
        <v>57826</v>
      </c>
      <c r="B14986" t="s">
        <v>57827</v>
      </c>
      <c r="C14986" s="1" t="str">
        <f t="shared" si="2190"/>
        <v>21:0767</v>
      </c>
      <c r="D14986" s="1" t="str">
        <f t="shared" si="2191"/>
        <v>21:0220</v>
      </c>
      <c r="E14986" t="s">
        <v>57828</v>
      </c>
      <c r="F14986" t="s">
        <v>57829</v>
      </c>
      <c r="H14986">
        <v>62.154483900000002</v>
      </c>
      <c r="I14986">
        <v>-132.9664698</v>
      </c>
      <c r="J14986" s="1" t="str">
        <f t="shared" si="2192"/>
        <v>Fluid (stream)</v>
      </c>
      <c r="K14986" s="1" t="str">
        <f t="shared" si="2193"/>
        <v>Untreated Water</v>
      </c>
    </row>
    <row r="14987" spans="1:17" hidden="1" x14ac:dyDescent="0.3">
      <c r="A14987" t="s">
        <v>57830</v>
      </c>
      <c r="B14987" t="s">
        <v>57831</v>
      </c>
      <c r="C14987" s="1" t="str">
        <f t="shared" si="2190"/>
        <v>21:0767</v>
      </c>
      <c r="D14987" s="1" t="str">
        <f t="shared" si="2191"/>
        <v>21:0220</v>
      </c>
      <c r="E14987" t="s">
        <v>57832</v>
      </c>
      <c r="F14987" t="s">
        <v>57833</v>
      </c>
      <c r="H14987">
        <v>62.161468200000002</v>
      </c>
      <c r="I14987">
        <v>-132.91740429999999</v>
      </c>
      <c r="J14987" s="1" t="str">
        <f t="shared" si="2192"/>
        <v>Fluid (stream)</v>
      </c>
      <c r="K14987" s="1" t="str">
        <f t="shared" si="2193"/>
        <v>Untreated Water</v>
      </c>
      <c r="O14987">
        <v>4.6100000000000003</v>
      </c>
      <c r="P14987">
        <v>210</v>
      </c>
      <c r="Q14987">
        <v>7.7</v>
      </c>
    </row>
    <row r="14988" spans="1:17" hidden="1" x14ac:dyDescent="0.3">
      <c r="A14988" t="s">
        <v>57834</v>
      </c>
      <c r="B14988" t="s">
        <v>57835</v>
      </c>
      <c r="C14988" s="1" t="str">
        <f t="shared" si="2190"/>
        <v>21:0767</v>
      </c>
      <c r="D14988" s="1" t="str">
        <f t="shared" si="2191"/>
        <v>21:0220</v>
      </c>
      <c r="E14988" t="s">
        <v>57836</v>
      </c>
      <c r="F14988" t="s">
        <v>57837</v>
      </c>
      <c r="H14988">
        <v>62.172023799999998</v>
      </c>
      <c r="I14988">
        <v>-132.8094217</v>
      </c>
      <c r="J14988" s="1" t="str">
        <f t="shared" si="2192"/>
        <v>Fluid (stream)</v>
      </c>
      <c r="K14988" s="1" t="str">
        <f t="shared" si="2193"/>
        <v>Untreated Water</v>
      </c>
      <c r="O14988">
        <v>0.57999999999999996</v>
      </c>
      <c r="P14988">
        <v>120</v>
      </c>
      <c r="Q14988">
        <v>7.3</v>
      </c>
    </row>
    <row r="14989" spans="1:17" hidden="1" x14ac:dyDescent="0.3">
      <c r="A14989" t="s">
        <v>57838</v>
      </c>
      <c r="B14989" t="s">
        <v>57839</v>
      </c>
      <c r="C14989" s="1" t="str">
        <f t="shared" si="2190"/>
        <v>21:0767</v>
      </c>
      <c r="D14989" s="1" t="str">
        <f>HYPERLINK("http://geochem.nrcan.gc.ca/cdogs/content/svy/svy_e.htm", "")</f>
        <v/>
      </c>
      <c r="G14989" s="1" t="str">
        <f>HYPERLINK("http://geochem.nrcan.gc.ca/cdogs/content/cr_/cr_00087_e.htm", "87")</f>
        <v>87</v>
      </c>
      <c r="J14989" t="s">
        <v>11453</v>
      </c>
      <c r="K14989" t="s">
        <v>11454</v>
      </c>
      <c r="O14989">
        <v>0.4</v>
      </c>
      <c r="P14989">
        <v>60</v>
      </c>
      <c r="Q14989">
        <v>7.2</v>
      </c>
    </row>
    <row r="14990" spans="1:17" hidden="1" x14ac:dyDescent="0.3">
      <c r="A14990" t="s">
        <v>57840</v>
      </c>
      <c r="B14990" t="s">
        <v>57841</v>
      </c>
      <c r="C14990" s="1" t="str">
        <f t="shared" si="2190"/>
        <v>21:0767</v>
      </c>
      <c r="D14990" s="1" t="str">
        <f t="shared" ref="D14990:D15007" si="2194">HYPERLINK("http://geochem.nrcan.gc.ca/cdogs/content/svy/svy210220_e.htm", "21:0220")</f>
        <v>21:0220</v>
      </c>
      <c r="E14990" t="s">
        <v>57842</v>
      </c>
      <c r="F14990" t="s">
        <v>57843</v>
      </c>
      <c r="H14990">
        <v>62.1723438</v>
      </c>
      <c r="I14990">
        <v>-132.77655150000001</v>
      </c>
      <c r="J14990" s="1" t="str">
        <f t="shared" ref="J14990:J15007" si="2195">HYPERLINK("http://geochem.nrcan.gc.ca/cdogs/content/kwd/kwd020018_e.htm", "Fluid (stream)")</f>
        <v>Fluid (stream)</v>
      </c>
      <c r="K14990" s="1" t="str">
        <f t="shared" ref="K14990:K15007" si="2196">HYPERLINK("http://geochem.nrcan.gc.ca/cdogs/content/kwd/kwd080007_e.htm", "Untreated Water")</f>
        <v>Untreated Water</v>
      </c>
      <c r="O14990">
        <v>2.5000000000000001E-2</v>
      </c>
      <c r="P14990">
        <v>70</v>
      </c>
      <c r="Q14990">
        <v>6.5</v>
      </c>
    </row>
    <row r="14991" spans="1:17" hidden="1" x14ac:dyDescent="0.3">
      <c r="A14991" t="s">
        <v>57844</v>
      </c>
      <c r="B14991" t="s">
        <v>57845</v>
      </c>
      <c r="C14991" s="1" t="str">
        <f t="shared" si="2190"/>
        <v>21:0767</v>
      </c>
      <c r="D14991" s="1" t="str">
        <f t="shared" si="2194"/>
        <v>21:0220</v>
      </c>
      <c r="E14991" t="s">
        <v>57846</v>
      </c>
      <c r="F14991" t="s">
        <v>57847</v>
      </c>
      <c r="H14991">
        <v>62.1584395</v>
      </c>
      <c r="I14991">
        <v>-132.80902140000001</v>
      </c>
      <c r="J14991" s="1" t="str">
        <f t="shared" si="2195"/>
        <v>Fluid (stream)</v>
      </c>
      <c r="K14991" s="1" t="str">
        <f t="shared" si="2196"/>
        <v>Untreated Water</v>
      </c>
      <c r="O14991">
        <v>0.08</v>
      </c>
      <c r="P14991">
        <v>90</v>
      </c>
      <c r="Q14991">
        <v>7.6</v>
      </c>
    </row>
    <row r="14992" spans="1:17" hidden="1" x14ac:dyDescent="0.3">
      <c r="A14992" t="s">
        <v>57848</v>
      </c>
      <c r="B14992" t="s">
        <v>57849</v>
      </c>
      <c r="C14992" s="1" t="str">
        <f t="shared" si="2190"/>
        <v>21:0767</v>
      </c>
      <c r="D14992" s="1" t="str">
        <f t="shared" si="2194"/>
        <v>21:0220</v>
      </c>
      <c r="E14992" t="s">
        <v>57850</v>
      </c>
      <c r="F14992" t="s">
        <v>57851</v>
      </c>
      <c r="H14992">
        <v>62.136962400000002</v>
      </c>
      <c r="I14992">
        <v>-132.7471812</v>
      </c>
      <c r="J14992" s="1" t="str">
        <f t="shared" si="2195"/>
        <v>Fluid (stream)</v>
      </c>
      <c r="K14992" s="1" t="str">
        <f t="shared" si="2196"/>
        <v>Untreated Water</v>
      </c>
      <c r="O14992">
        <v>33.5</v>
      </c>
      <c r="P14992">
        <v>260</v>
      </c>
      <c r="Q14992">
        <v>7.7</v>
      </c>
    </row>
    <row r="14993" spans="1:17" hidden="1" x14ac:dyDescent="0.3">
      <c r="A14993" t="s">
        <v>57852</v>
      </c>
      <c r="B14993" t="s">
        <v>57853</v>
      </c>
      <c r="C14993" s="1" t="str">
        <f t="shared" si="2190"/>
        <v>21:0767</v>
      </c>
      <c r="D14993" s="1" t="str">
        <f t="shared" si="2194"/>
        <v>21:0220</v>
      </c>
      <c r="E14993" t="s">
        <v>57854</v>
      </c>
      <c r="F14993" t="s">
        <v>57855</v>
      </c>
      <c r="H14993">
        <v>62.082101700000003</v>
      </c>
      <c r="I14993">
        <v>-132.69655019999999</v>
      </c>
      <c r="J14993" s="1" t="str">
        <f t="shared" si="2195"/>
        <v>Fluid (stream)</v>
      </c>
      <c r="K14993" s="1" t="str">
        <f t="shared" si="2196"/>
        <v>Untreated Water</v>
      </c>
      <c r="O14993">
        <v>0.5</v>
      </c>
      <c r="P14993">
        <v>200</v>
      </c>
      <c r="Q14993">
        <v>7.4</v>
      </c>
    </row>
    <row r="14994" spans="1:17" hidden="1" x14ac:dyDescent="0.3">
      <c r="A14994" t="s">
        <v>57856</v>
      </c>
      <c r="B14994" t="s">
        <v>57857</v>
      </c>
      <c r="C14994" s="1" t="str">
        <f t="shared" si="2190"/>
        <v>21:0767</v>
      </c>
      <c r="D14994" s="1" t="str">
        <f t="shared" si="2194"/>
        <v>21:0220</v>
      </c>
      <c r="E14994" t="s">
        <v>57858</v>
      </c>
      <c r="F14994" t="s">
        <v>57859</v>
      </c>
      <c r="H14994">
        <v>62.092993200000002</v>
      </c>
      <c r="I14994">
        <v>-132.6991347</v>
      </c>
      <c r="J14994" s="1" t="str">
        <f t="shared" si="2195"/>
        <v>Fluid (stream)</v>
      </c>
      <c r="K14994" s="1" t="str">
        <f t="shared" si="2196"/>
        <v>Untreated Water</v>
      </c>
      <c r="O14994">
        <v>18</v>
      </c>
      <c r="P14994">
        <v>430</v>
      </c>
      <c r="Q14994">
        <v>7.4</v>
      </c>
    </row>
    <row r="14995" spans="1:17" hidden="1" x14ac:dyDescent="0.3">
      <c r="A14995" t="s">
        <v>57860</v>
      </c>
      <c r="B14995" t="s">
        <v>57861</v>
      </c>
      <c r="C14995" s="1" t="str">
        <f t="shared" si="2190"/>
        <v>21:0767</v>
      </c>
      <c r="D14995" s="1" t="str">
        <f t="shared" si="2194"/>
        <v>21:0220</v>
      </c>
      <c r="E14995" t="s">
        <v>57858</v>
      </c>
      <c r="F14995" t="s">
        <v>57862</v>
      </c>
      <c r="H14995">
        <v>62.092993200000002</v>
      </c>
      <c r="I14995">
        <v>-132.6991347</v>
      </c>
      <c r="J14995" s="1" t="str">
        <f t="shared" si="2195"/>
        <v>Fluid (stream)</v>
      </c>
      <c r="K14995" s="1" t="str">
        <f t="shared" si="2196"/>
        <v>Untreated Water</v>
      </c>
      <c r="O14995">
        <v>21</v>
      </c>
      <c r="P14995">
        <v>450</v>
      </c>
      <c r="Q14995">
        <v>7.7</v>
      </c>
    </row>
    <row r="14996" spans="1:17" hidden="1" x14ac:dyDescent="0.3">
      <c r="A14996" t="s">
        <v>57863</v>
      </c>
      <c r="B14996" t="s">
        <v>57864</v>
      </c>
      <c r="C14996" s="1" t="str">
        <f t="shared" si="2190"/>
        <v>21:0767</v>
      </c>
      <c r="D14996" s="1" t="str">
        <f t="shared" si="2194"/>
        <v>21:0220</v>
      </c>
      <c r="E14996" t="s">
        <v>57865</v>
      </c>
      <c r="F14996" t="s">
        <v>57866</v>
      </c>
      <c r="H14996">
        <v>62.111534399999996</v>
      </c>
      <c r="I14996">
        <v>-132.64031220000001</v>
      </c>
      <c r="J14996" s="1" t="str">
        <f t="shared" si="2195"/>
        <v>Fluid (stream)</v>
      </c>
      <c r="K14996" s="1" t="str">
        <f t="shared" si="2196"/>
        <v>Untreated Water</v>
      </c>
    </row>
    <row r="14997" spans="1:17" hidden="1" x14ac:dyDescent="0.3">
      <c r="A14997" t="s">
        <v>57867</v>
      </c>
      <c r="B14997" t="s">
        <v>57868</v>
      </c>
      <c r="C14997" s="1" t="str">
        <f t="shared" si="2190"/>
        <v>21:0767</v>
      </c>
      <c r="D14997" s="1" t="str">
        <f t="shared" si="2194"/>
        <v>21:0220</v>
      </c>
      <c r="E14997" t="s">
        <v>57869</v>
      </c>
      <c r="F14997" t="s">
        <v>57870</v>
      </c>
      <c r="H14997">
        <v>62.102696899999998</v>
      </c>
      <c r="I14997">
        <v>-132.5887529</v>
      </c>
      <c r="J14997" s="1" t="str">
        <f t="shared" si="2195"/>
        <v>Fluid (stream)</v>
      </c>
      <c r="K14997" s="1" t="str">
        <f t="shared" si="2196"/>
        <v>Untreated Water</v>
      </c>
    </row>
    <row r="14998" spans="1:17" hidden="1" x14ac:dyDescent="0.3">
      <c r="A14998" t="s">
        <v>57871</v>
      </c>
      <c r="B14998" t="s">
        <v>57872</v>
      </c>
      <c r="C14998" s="1" t="str">
        <f t="shared" si="2190"/>
        <v>21:0767</v>
      </c>
      <c r="D14998" s="1" t="str">
        <f t="shared" si="2194"/>
        <v>21:0220</v>
      </c>
      <c r="E14998" t="s">
        <v>57873</v>
      </c>
      <c r="F14998" t="s">
        <v>57874</v>
      </c>
      <c r="H14998">
        <v>62.094723700000003</v>
      </c>
      <c r="I14998">
        <v>-132.6482862</v>
      </c>
      <c r="J14998" s="1" t="str">
        <f t="shared" si="2195"/>
        <v>Fluid (stream)</v>
      </c>
      <c r="K14998" s="1" t="str">
        <f t="shared" si="2196"/>
        <v>Untreated Water</v>
      </c>
      <c r="O14998">
        <v>0.28999999999999998</v>
      </c>
      <c r="P14998">
        <v>100</v>
      </c>
      <c r="Q14998">
        <v>7.5</v>
      </c>
    </row>
    <row r="14999" spans="1:17" hidden="1" x14ac:dyDescent="0.3">
      <c r="A14999" t="s">
        <v>57875</v>
      </c>
      <c r="B14999" t="s">
        <v>57876</v>
      </c>
      <c r="C14999" s="1" t="str">
        <f t="shared" si="2190"/>
        <v>21:0767</v>
      </c>
      <c r="D14999" s="1" t="str">
        <f t="shared" si="2194"/>
        <v>21:0220</v>
      </c>
      <c r="E14999" t="s">
        <v>57877</v>
      </c>
      <c r="F14999" t="s">
        <v>57878</v>
      </c>
      <c r="H14999">
        <v>62.053622500000003</v>
      </c>
      <c r="I14999">
        <v>-132.63954240000001</v>
      </c>
      <c r="J14999" s="1" t="str">
        <f t="shared" si="2195"/>
        <v>Fluid (stream)</v>
      </c>
      <c r="K14999" s="1" t="str">
        <f t="shared" si="2196"/>
        <v>Untreated Water</v>
      </c>
      <c r="O14999">
        <v>1.5</v>
      </c>
      <c r="P14999">
        <v>80</v>
      </c>
      <c r="Q14999">
        <v>7.2</v>
      </c>
    </row>
    <row r="15000" spans="1:17" hidden="1" x14ac:dyDescent="0.3">
      <c r="A15000" t="s">
        <v>57879</v>
      </c>
      <c r="B15000" t="s">
        <v>57880</v>
      </c>
      <c r="C15000" s="1" t="str">
        <f t="shared" si="2190"/>
        <v>21:0767</v>
      </c>
      <c r="D15000" s="1" t="str">
        <f t="shared" si="2194"/>
        <v>21:0220</v>
      </c>
      <c r="E15000" t="s">
        <v>57881</v>
      </c>
      <c r="F15000" t="s">
        <v>57882</v>
      </c>
      <c r="H15000">
        <v>62.042459700000002</v>
      </c>
      <c r="I15000">
        <v>-132.54784749999999</v>
      </c>
      <c r="J15000" s="1" t="str">
        <f t="shared" si="2195"/>
        <v>Fluid (stream)</v>
      </c>
      <c r="K15000" s="1" t="str">
        <f t="shared" si="2196"/>
        <v>Untreated Water</v>
      </c>
      <c r="O15000">
        <v>2.5000000000000001E-2</v>
      </c>
      <c r="P15000">
        <v>70</v>
      </c>
      <c r="Q15000">
        <v>6.1</v>
      </c>
    </row>
    <row r="15001" spans="1:17" hidden="1" x14ac:dyDescent="0.3">
      <c r="A15001" t="s">
        <v>57883</v>
      </c>
      <c r="B15001" t="s">
        <v>57884</v>
      </c>
      <c r="C15001" s="1" t="str">
        <f t="shared" si="2190"/>
        <v>21:0767</v>
      </c>
      <c r="D15001" s="1" t="str">
        <f t="shared" si="2194"/>
        <v>21:0220</v>
      </c>
      <c r="E15001" t="s">
        <v>57885</v>
      </c>
      <c r="F15001" t="s">
        <v>57886</v>
      </c>
      <c r="H15001">
        <v>62.015312299999998</v>
      </c>
      <c r="I15001">
        <v>-132.5258565</v>
      </c>
      <c r="J15001" s="1" t="str">
        <f t="shared" si="2195"/>
        <v>Fluid (stream)</v>
      </c>
      <c r="K15001" s="1" t="str">
        <f t="shared" si="2196"/>
        <v>Untreated Water</v>
      </c>
    </row>
    <row r="15002" spans="1:17" hidden="1" x14ac:dyDescent="0.3">
      <c r="A15002" t="s">
        <v>57887</v>
      </c>
      <c r="B15002" t="s">
        <v>57888</v>
      </c>
      <c r="C15002" s="1" t="str">
        <f t="shared" si="2190"/>
        <v>21:0767</v>
      </c>
      <c r="D15002" s="1" t="str">
        <f t="shared" si="2194"/>
        <v>21:0220</v>
      </c>
      <c r="E15002" t="s">
        <v>57889</v>
      </c>
      <c r="F15002" t="s">
        <v>57890</v>
      </c>
      <c r="H15002">
        <v>62.192203900000003</v>
      </c>
      <c r="I15002">
        <v>-132.62535149999999</v>
      </c>
      <c r="J15002" s="1" t="str">
        <f t="shared" si="2195"/>
        <v>Fluid (stream)</v>
      </c>
      <c r="K15002" s="1" t="str">
        <f t="shared" si="2196"/>
        <v>Untreated Water</v>
      </c>
      <c r="O15002">
        <v>5.4</v>
      </c>
      <c r="P15002">
        <v>150</v>
      </c>
      <c r="Q15002">
        <v>7.7</v>
      </c>
    </row>
    <row r="15003" spans="1:17" hidden="1" x14ac:dyDescent="0.3">
      <c r="A15003" t="s">
        <v>57891</v>
      </c>
      <c r="B15003" t="s">
        <v>57892</v>
      </c>
      <c r="C15003" s="1" t="str">
        <f t="shared" si="2190"/>
        <v>21:0767</v>
      </c>
      <c r="D15003" s="1" t="str">
        <f t="shared" si="2194"/>
        <v>21:0220</v>
      </c>
      <c r="E15003" t="s">
        <v>57893</v>
      </c>
      <c r="F15003" t="s">
        <v>57894</v>
      </c>
      <c r="H15003">
        <v>62.220778199999998</v>
      </c>
      <c r="I15003">
        <v>-132.60952140000001</v>
      </c>
      <c r="J15003" s="1" t="str">
        <f t="shared" si="2195"/>
        <v>Fluid (stream)</v>
      </c>
      <c r="K15003" s="1" t="str">
        <f t="shared" si="2196"/>
        <v>Untreated Water</v>
      </c>
      <c r="O15003">
        <v>1.86</v>
      </c>
      <c r="P15003">
        <v>80</v>
      </c>
      <c r="Q15003">
        <v>7.5</v>
      </c>
    </row>
    <row r="15004" spans="1:17" hidden="1" x14ac:dyDescent="0.3">
      <c r="A15004" t="s">
        <v>57895</v>
      </c>
      <c r="B15004" t="s">
        <v>57896</v>
      </c>
      <c r="C15004" s="1" t="str">
        <f t="shared" si="2190"/>
        <v>21:0767</v>
      </c>
      <c r="D15004" s="1" t="str">
        <f t="shared" si="2194"/>
        <v>21:0220</v>
      </c>
      <c r="E15004" t="s">
        <v>57897</v>
      </c>
      <c r="F15004" t="s">
        <v>57898</v>
      </c>
      <c r="H15004">
        <v>62.234404900000001</v>
      </c>
      <c r="I15004">
        <v>-132.65335160000001</v>
      </c>
      <c r="J15004" s="1" t="str">
        <f t="shared" si="2195"/>
        <v>Fluid (stream)</v>
      </c>
      <c r="K15004" s="1" t="str">
        <f t="shared" si="2196"/>
        <v>Untreated Water</v>
      </c>
      <c r="O15004">
        <v>0.09</v>
      </c>
      <c r="P15004">
        <v>90</v>
      </c>
      <c r="Q15004">
        <v>6.9</v>
      </c>
    </row>
    <row r="15005" spans="1:17" hidden="1" x14ac:dyDescent="0.3">
      <c r="A15005" t="s">
        <v>57899</v>
      </c>
      <c r="B15005" t="s">
        <v>57900</v>
      </c>
      <c r="C15005" s="1" t="str">
        <f t="shared" si="2190"/>
        <v>21:0767</v>
      </c>
      <c r="D15005" s="1" t="str">
        <f t="shared" si="2194"/>
        <v>21:0220</v>
      </c>
      <c r="E15005" t="s">
        <v>57901</v>
      </c>
      <c r="F15005" t="s">
        <v>57902</v>
      </c>
      <c r="H15005">
        <v>62.217998999999999</v>
      </c>
      <c r="I15005">
        <v>-132.7147277</v>
      </c>
      <c r="J15005" s="1" t="str">
        <f t="shared" si="2195"/>
        <v>Fluid (stream)</v>
      </c>
      <c r="K15005" s="1" t="str">
        <f t="shared" si="2196"/>
        <v>Untreated Water</v>
      </c>
      <c r="O15005">
        <v>5</v>
      </c>
      <c r="P15005">
        <v>220</v>
      </c>
      <c r="Q15005">
        <v>7.4</v>
      </c>
    </row>
    <row r="15006" spans="1:17" hidden="1" x14ac:dyDescent="0.3">
      <c r="A15006" t="s">
        <v>57903</v>
      </c>
      <c r="B15006" t="s">
        <v>57904</v>
      </c>
      <c r="C15006" s="1" t="str">
        <f t="shared" si="2190"/>
        <v>21:0767</v>
      </c>
      <c r="D15006" s="1" t="str">
        <f t="shared" si="2194"/>
        <v>21:0220</v>
      </c>
      <c r="E15006" t="s">
        <v>57905</v>
      </c>
      <c r="F15006" t="s">
        <v>57906</v>
      </c>
      <c r="H15006">
        <v>62.233584100000002</v>
      </c>
      <c r="I15006">
        <v>-132.72700280000001</v>
      </c>
      <c r="J15006" s="1" t="str">
        <f t="shared" si="2195"/>
        <v>Fluid (stream)</v>
      </c>
      <c r="K15006" s="1" t="str">
        <f t="shared" si="2196"/>
        <v>Untreated Water</v>
      </c>
      <c r="O15006">
        <v>0.32</v>
      </c>
      <c r="P15006">
        <v>150</v>
      </c>
      <c r="Q15006">
        <v>7.8</v>
      </c>
    </row>
    <row r="15007" spans="1:17" hidden="1" x14ac:dyDescent="0.3">
      <c r="A15007" t="s">
        <v>57907</v>
      </c>
      <c r="B15007" t="s">
        <v>57908</v>
      </c>
      <c r="C15007" s="1" t="str">
        <f t="shared" si="2190"/>
        <v>21:0767</v>
      </c>
      <c r="D15007" s="1" t="str">
        <f t="shared" si="2194"/>
        <v>21:0220</v>
      </c>
      <c r="E15007" t="s">
        <v>57909</v>
      </c>
      <c r="F15007" t="s">
        <v>57910</v>
      </c>
      <c r="H15007">
        <v>62.266915599999997</v>
      </c>
      <c r="I15007">
        <v>-132.7284405</v>
      </c>
      <c r="J15007" s="1" t="str">
        <f t="shared" si="2195"/>
        <v>Fluid (stream)</v>
      </c>
      <c r="K15007" s="1" t="str">
        <f t="shared" si="2196"/>
        <v>Untreated Water</v>
      </c>
      <c r="O15007">
        <v>2.5000000000000001E-2</v>
      </c>
      <c r="P15007">
        <v>90</v>
      </c>
      <c r="Q15007">
        <v>7</v>
      </c>
    </row>
    <row r="15008" spans="1:17" hidden="1" x14ac:dyDescent="0.3">
      <c r="A15008" t="s">
        <v>57911</v>
      </c>
      <c r="B15008" t="s">
        <v>57912</v>
      </c>
      <c r="C15008" s="1" t="str">
        <f t="shared" si="2190"/>
        <v>21:0767</v>
      </c>
      <c r="D15008" s="1" t="str">
        <f>HYPERLINK("http://geochem.nrcan.gc.ca/cdogs/content/svy/svy_e.htm", "")</f>
        <v/>
      </c>
      <c r="G15008" s="1" t="str">
        <f>HYPERLINK("http://geochem.nrcan.gc.ca/cdogs/content/cr_/cr_00088_e.htm", "88")</f>
        <v>88</v>
      </c>
      <c r="J15008" t="s">
        <v>11453</v>
      </c>
      <c r="K15008" t="s">
        <v>11454</v>
      </c>
      <c r="O15008">
        <v>7.0000000000000007E-2</v>
      </c>
      <c r="P15008">
        <v>80</v>
      </c>
      <c r="Q15008">
        <v>7.1</v>
      </c>
    </row>
    <row r="15009" spans="1:17" hidden="1" x14ac:dyDescent="0.3">
      <c r="A15009" t="s">
        <v>57913</v>
      </c>
      <c r="B15009" t="s">
        <v>57914</v>
      </c>
      <c r="C15009" s="1" t="str">
        <f t="shared" si="2190"/>
        <v>21:0767</v>
      </c>
      <c r="D15009" s="1" t="str">
        <f t="shared" ref="D15009:D15042" si="2197">HYPERLINK("http://geochem.nrcan.gc.ca/cdogs/content/svy/svy210220_e.htm", "21:0220")</f>
        <v>21:0220</v>
      </c>
      <c r="E15009" t="s">
        <v>57915</v>
      </c>
      <c r="F15009" t="s">
        <v>57916</v>
      </c>
      <c r="H15009">
        <v>62.294634600000002</v>
      </c>
      <c r="I15009">
        <v>-132.73209700000001</v>
      </c>
      <c r="J15009" s="1" t="str">
        <f t="shared" ref="J15009:J15042" si="2198">HYPERLINK("http://geochem.nrcan.gc.ca/cdogs/content/kwd/kwd020018_e.htm", "Fluid (stream)")</f>
        <v>Fluid (stream)</v>
      </c>
      <c r="K15009" s="1" t="str">
        <f t="shared" ref="K15009:K15042" si="2199">HYPERLINK("http://geochem.nrcan.gc.ca/cdogs/content/kwd/kwd080007_e.htm", "Untreated Water")</f>
        <v>Untreated Water</v>
      </c>
      <c r="O15009">
        <v>2.5000000000000001E-2</v>
      </c>
      <c r="P15009">
        <v>90</v>
      </c>
      <c r="Q15009">
        <v>7.3</v>
      </c>
    </row>
    <row r="15010" spans="1:17" hidden="1" x14ac:dyDescent="0.3">
      <c r="A15010" t="s">
        <v>57917</v>
      </c>
      <c r="B15010" t="s">
        <v>57918</v>
      </c>
      <c r="C15010" s="1" t="str">
        <f t="shared" si="2190"/>
        <v>21:0767</v>
      </c>
      <c r="D15010" s="1" t="str">
        <f t="shared" si="2197"/>
        <v>21:0220</v>
      </c>
      <c r="E15010" t="s">
        <v>57919</v>
      </c>
      <c r="F15010" t="s">
        <v>57920</v>
      </c>
      <c r="H15010">
        <v>62.299136900000001</v>
      </c>
      <c r="I15010">
        <v>-132.77506399999999</v>
      </c>
      <c r="J15010" s="1" t="str">
        <f t="shared" si="2198"/>
        <v>Fluid (stream)</v>
      </c>
      <c r="K15010" s="1" t="str">
        <f t="shared" si="2199"/>
        <v>Untreated Water</v>
      </c>
      <c r="O15010">
        <v>2.5000000000000001E-2</v>
      </c>
      <c r="P15010">
        <v>50</v>
      </c>
      <c r="Q15010">
        <v>6.3</v>
      </c>
    </row>
    <row r="15011" spans="1:17" hidden="1" x14ac:dyDescent="0.3">
      <c r="A15011" t="s">
        <v>57921</v>
      </c>
      <c r="B15011" t="s">
        <v>57922</v>
      </c>
      <c r="C15011" s="1" t="str">
        <f t="shared" si="2190"/>
        <v>21:0767</v>
      </c>
      <c r="D15011" s="1" t="str">
        <f t="shared" si="2197"/>
        <v>21:0220</v>
      </c>
      <c r="E15011" t="s">
        <v>57923</v>
      </c>
      <c r="F15011" t="s">
        <v>57924</v>
      </c>
      <c r="H15011">
        <v>62.332637699999999</v>
      </c>
      <c r="I15011">
        <v>-132.74805910000001</v>
      </c>
      <c r="J15011" s="1" t="str">
        <f t="shared" si="2198"/>
        <v>Fluid (stream)</v>
      </c>
      <c r="K15011" s="1" t="str">
        <f t="shared" si="2199"/>
        <v>Untreated Water</v>
      </c>
      <c r="O15011">
        <v>2.5000000000000001E-2</v>
      </c>
      <c r="P15011">
        <v>60</v>
      </c>
      <c r="Q15011">
        <v>6.5</v>
      </c>
    </row>
    <row r="15012" spans="1:17" hidden="1" x14ac:dyDescent="0.3">
      <c r="A15012" t="s">
        <v>57925</v>
      </c>
      <c r="B15012" t="s">
        <v>57926</v>
      </c>
      <c r="C15012" s="1" t="str">
        <f t="shared" si="2190"/>
        <v>21:0767</v>
      </c>
      <c r="D15012" s="1" t="str">
        <f t="shared" si="2197"/>
        <v>21:0220</v>
      </c>
      <c r="E15012" t="s">
        <v>57923</v>
      </c>
      <c r="F15012" t="s">
        <v>57927</v>
      </c>
      <c r="H15012">
        <v>62.332637699999999</v>
      </c>
      <c r="I15012">
        <v>-132.74805910000001</v>
      </c>
      <c r="J15012" s="1" t="str">
        <f t="shared" si="2198"/>
        <v>Fluid (stream)</v>
      </c>
      <c r="K15012" s="1" t="str">
        <f t="shared" si="2199"/>
        <v>Untreated Water</v>
      </c>
      <c r="O15012">
        <v>2.5000000000000001E-2</v>
      </c>
      <c r="P15012">
        <v>40</v>
      </c>
      <c r="Q15012">
        <v>6.5</v>
      </c>
    </row>
    <row r="15013" spans="1:17" hidden="1" x14ac:dyDescent="0.3">
      <c r="A15013" t="s">
        <v>57928</v>
      </c>
      <c r="B15013" t="s">
        <v>57929</v>
      </c>
      <c r="C15013" s="1" t="str">
        <f t="shared" si="2190"/>
        <v>21:0767</v>
      </c>
      <c r="D15013" s="1" t="str">
        <f t="shared" si="2197"/>
        <v>21:0220</v>
      </c>
      <c r="E15013" t="s">
        <v>57930</v>
      </c>
      <c r="F15013" t="s">
        <v>57931</v>
      </c>
      <c r="H15013">
        <v>62.349971699999998</v>
      </c>
      <c r="I15013">
        <v>-132.72994879999999</v>
      </c>
      <c r="J15013" s="1" t="str">
        <f t="shared" si="2198"/>
        <v>Fluid (stream)</v>
      </c>
      <c r="K15013" s="1" t="str">
        <f t="shared" si="2199"/>
        <v>Untreated Water</v>
      </c>
      <c r="O15013">
        <v>2.5000000000000001E-2</v>
      </c>
      <c r="P15013">
        <v>30</v>
      </c>
      <c r="Q15013">
        <v>6.4</v>
      </c>
    </row>
    <row r="15014" spans="1:17" hidden="1" x14ac:dyDescent="0.3">
      <c r="A15014" t="s">
        <v>57932</v>
      </c>
      <c r="B15014" t="s">
        <v>57933</v>
      </c>
      <c r="C15014" s="1" t="str">
        <f t="shared" si="2190"/>
        <v>21:0767</v>
      </c>
      <c r="D15014" s="1" t="str">
        <f t="shared" si="2197"/>
        <v>21:0220</v>
      </c>
      <c r="E15014" t="s">
        <v>57934</v>
      </c>
      <c r="F15014" t="s">
        <v>57935</v>
      </c>
      <c r="H15014">
        <v>62.376455700000001</v>
      </c>
      <c r="I15014">
        <v>-132.70481469999999</v>
      </c>
      <c r="J15014" s="1" t="str">
        <f t="shared" si="2198"/>
        <v>Fluid (stream)</v>
      </c>
      <c r="K15014" s="1" t="str">
        <f t="shared" si="2199"/>
        <v>Untreated Water</v>
      </c>
      <c r="O15014">
        <v>2.5000000000000001E-2</v>
      </c>
      <c r="P15014">
        <v>50</v>
      </c>
      <c r="Q15014">
        <v>6.8</v>
      </c>
    </row>
    <row r="15015" spans="1:17" hidden="1" x14ac:dyDescent="0.3">
      <c r="A15015" t="s">
        <v>57936</v>
      </c>
      <c r="B15015" t="s">
        <v>57937</v>
      </c>
      <c r="C15015" s="1" t="str">
        <f t="shared" si="2190"/>
        <v>21:0767</v>
      </c>
      <c r="D15015" s="1" t="str">
        <f t="shared" si="2197"/>
        <v>21:0220</v>
      </c>
      <c r="E15015" t="s">
        <v>57938</v>
      </c>
      <c r="F15015" t="s">
        <v>57939</v>
      </c>
      <c r="H15015">
        <v>62.386520900000001</v>
      </c>
      <c r="I15015">
        <v>-132.7041605</v>
      </c>
      <c r="J15015" s="1" t="str">
        <f t="shared" si="2198"/>
        <v>Fluid (stream)</v>
      </c>
      <c r="K15015" s="1" t="str">
        <f t="shared" si="2199"/>
        <v>Untreated Water</v>
      </c>
      <c r="O15015">
        <v>0.12</v>
      </c>
      <c r="P15015">
        <v>40</v>
      </c>
      <c r="Q15015">
        <v>6.9</v>
      </c>
    </row>
    <row r="15016" spans="1:17" hidden="1" x14ac:dyDescent="0.3">
      <c r="A15016" t="s">
        <v>57940</v>
      </c>
      <c r="B15016" t="s">
        <v>57941</v>
      </c>
      <c r="C15016" s="1" t="str">
        <f t="shared" si="2190"/>
        <v>21:0767</v>
      </c>
      <c r="D15016" s="1" t="str">
        <f t="shared" si="2197"/>
        <v>21:0220</v>
      </c>
      <c r="E15016" t="s">
        <v>57942</v>
      </c>
      <c r="F15016" t="s">
        <v>57943</v>
      </c>
      <c r="H15016">
        <v>62.376610499999998</v>
      </c>
      <c r="I15016">
        <v>-132.65855999999999</v>
      </c>
      <c r="J15016" s="1" t="str">
        <f t="shared" si="2198"/>
        <v>Fluid (stream)</v>
      </c>
      <c r="K15016" s="1" t="str">
        <f t="shared" si="2199"/>
        <v>Untreated Water</v>
      </c>
      <c r="O15016">
        <v>0.06</v>
      </c>
      <c r="P15016">
        <v>40</v>
      </c>
      <c r="Q15016">
        <v>6.4</v>
      </c>
    </row>
    <row r="15017" spans="1:17" hidden="1" x14ac:dyDescent="0.3">
      <c r="A15017" t="s">
        <v>57944</v>
      </c>
      <c r="B15017" t="s">
        <v>57945</v>
      </c>
      <c r="C15017" s="1" t="str">
        <f t="shared" si="2190"/>
        <v>21:0767</v>
      </c>
      <c r="D15017" s="1" t="str">
        <f t="shared" si="2197"/>
        <v>21:0220</v>
      </c>
      <c r="E15017" t="s">
        <v>57946</v>
      </c>
      <c r="F15017" t="s">
        <v>57947</v>
      </c>
      <c r="H15017">
        <v>62.384575300000002</v>
      </c>
      <c r="I15017">
        <v>-132.6505095</v>
      </c>
      <c r="J15017" s="1" t="str">
        <f t="shared" si="2198"/>
        <v>Fluid (stream)</v>
      </c>
      <c r="K15017" s="1" t="str">
        <f t="shared" si="2199"/>
        <v>Untreated Water</v>
      </c>
      <c r="O15017">
        <v>0.62</v>
      </c>
      <c r="P15017">
        <v>50</v>
      </c>
      <c r="Q15017">
        <v>7.7</v>
      </c>
    </row>
    <row r="15018" spans="1:17" hidden="1" x14ac:dyDescent="0.3">
      <c r="A15018" t="s">
        <v>57948</v>
      </c>
      <c r="B15018" t="s">
        <v>57949</v>
      </c>
      <c r="C15018" s="1" t="str">
        <f t="shared" si="2190"/>
        <v>21:0767</v>
      </c>
      <c r="D15018" s="1" t="str">
        <f t="shared" si="2197"/>
        <v>21:0220</v>
      </c>
      <c r="E15018" t="s">
        <v>57950</v>
      </c>
      <c r="F15018" t="s">
        <v>57951</v>
      </c>
      <c r="H15018">
        <v>62.3851619</v>
      </c>
      <c r="I15018">
        <v>-132.5980351</v>
      </c>
      <c r="J15018" s="1" t="str">
        <f t="shared" si="2198"/>
        <v>Fluid (stream)</v>
      </c>
      <c r="K15018" s="1" t="str">
        <f t="shared" si="2199"/>
        <v>Untreated Water</v>
      </c>
      <c r="O15018">
        <v>0.26</v>
      </c>
      <c r="P15018">
        <v>40</v>
      </c>
      <c r="Q15018">
        <v>7.6</v>
      </c>
    </row>
    <row r="15019" spans="1:17" hidden="1" x14ac:dyDescent="0.3">
      <c r="A15019" t="s">
        <v>57952</v>
      </c>
      <c r="B15019" t="s">
        <v>57953</v>
      </c>
      <c r="C15019" s="1" t="str">
        <f t="shared" si="2190"/>
        <v>21:0767</v>
      </c>
      <c r="D15019" s="1" t="str">
        <f t="shared" si="2197"/>
        <v>21:0220</v>
      </c>
      <c r="E15019" t="s">
        <v>57954</v>
      </c>
      <c r="F15019" t="s">
        <v>57955</v>
      </c>
      <c r="H15019">
        <v>62.365732999999999</v>
      </c>
      <c r="I15019">
        <v>-132.62135989999999</v>
      </c>
      <c r="J15019" s="1" t="str">
        <f t="shared" si="2198"/>
        <v>Fluid (stream)</v>
      </c>
      <c r="K15019" s="1" t="str">
        <f t="shared" si="2199"/>
        <v>Untreated Water</v>
      </c>
      <c r="O15019">
        <v>7.0000000000000007E-2</v>
      </c>
      <c r="P15019">
        <v>30</v>
      </c>
      <c r="Q15019">
        <v>7.2</v>
      </c>
    </row>
    <row r="15020" spans="1:17" hidden="1" x14ac:dyDescent="0.3">
      <c r="A15020" t="s">
        <v>57956</v>
      </c>
      <c r="B15020" t="s">
        <v>57957</v>
      </c>
      <c r="C15020" s="1" t="str">
        <f t="shared" si="2190"/>
        <v>21:0767</v>
      </c>
      <c r="D15020" s="1" t="str">
        <f t="shared" si="2197"/>
        <v>21:0220</v>
      </c>
      <c r="E15020" t="s">
        <v>57958</v>
      </c>
      <c r="F15020" t="s">
        <v>57959</v>
      </c>
      <c r="H15020">
        <v>62.3505015</v>
      </c>
      <c r="I15020">
        <v>-132.62871129999999</v>
      </c>
      <c r="J15020" s="1" t="str">
        <f t="shared" si="2198"/>
        <v>Fluid (stream)</v>
      </c>
      <c r="K15020" s="1" t="str">
        <f t="shared" si="2199"/>
        <v>Untreated Water</v>
      </c>
      <c r="O15020">
        <v>0.08</v>
      </c>
      <c r="P15020">
        <v>30</v>
      </c>
      <c r="Q15020">
        <v>6.1</v>
      </c>
    </row>
    <row r="15021" spans="1:17" hidden="1" x14ac:dyDescent="0.3">
      <c r="A15021" t="s">
        <v>57960</v>
      </c>
      <c r="B15021" t="s">
        <v>57961</v>
      </c>
      <c r="C15021" s="1" t="str">
        <f t="shared" si="2190"/>
        <v>21:0767</v>
      </c>
      <c r="D15021" s="1" t="str">
        <f t="shared" si="2197"/>
        <v>21:0220</v>
      </c>
      <c r="E15021" t="s">
        <v>57962</v>
      </c>
      <c r="F15021" t="s">
        <v>57963</v>
      </c>
      <c r="H15021">
        <v>62.341049599999998</v>
      </c>
      <c r="I15021">
        <v>-132.66189170000001</v>
      </c>
      <c r="J15021" s="1" t="str">
        <f t="shared" si="2198"/>
        <v>Fluid (stream)</v>
      </c>
      <c r="K15021" s="1" t="str">
        <f t="shared" si="2199"/>
        <v>Untreated Water</v>
      </c>
      <c r="O15021">
        <v>2.5000000000000001E-2</v>
      </c>
      <c r="P15021">
        <v>20</v>
      </c>
      <c r="Q15021">
        <v>5.8</v>
      </c>
    </row>
    <row r="15022" spans="1:17" hidden="1" x14ac:dyDescent="0.3">
      <c r="A15022" t="s">
        <v>57964</v>
      </c>
      <c r="B15022" t="s">
        <v>57965</v>
      </c>
      <c r="C15022" s="1" t="str">
        <f t="shared" si="2190"/>
        <v>21:0767</v>
      </c>
      <c r="D15022" s="1" t="str">
        <f t="shared" si="2197"/>
        <v>21:0220</v>
      </c>
      <c r="E15022" t="s">
        <v>57966</v>
      </c>
      <c r="F15022" t="s">
        <v>57967</v>
      </c>
      <c r="H15022">
        <v>62.335144</v>
      </c>
      <c r="I15022">
        <v>-132.63448109999999</v>
      </c>
      <c r="J15022" s="1" t="str">
        <f t="shared" si="2198"/>
        <v>Fluid (stream)</v>
      </c>
      <c r="K15022" s="1" t="str">
        <f t="shared" si="2199"/>
        <v>Untreated Water</v>
      </c>
      <c r="O15022">
        <v>7.0000000000000007E-2</v>
      </c>
      <c r="P15022">
        <v>20</v>
      </c>
      <c r="Q15022">
        <v>6</v>
      </c>
    </row>
    <row r="15023" spans="1:17" hidden="1" x14ac:dyDescent="0.3">
      <c r="A15023" t="s">
        <v>57968</v>
      </c>
      <c r="B15023" t="s">
        <v>57969</v>
      </c>
      <c r="C15023" s="1" t="str">
        <f t="shared" si="2190"/>
        <v>21:0767</v>
      </c>
      <c r="D15023" s="1" t="str">
        <f t="shared" si="2197"/>
        <v>21:0220</v>
      </c>
      <c r="E15023" t="s">
        <v>57970</v>
      </c>
      <c r="F15023" t="s">
        <v>57971</v>
      </c>
      <c r="H15023">
        <v>62.309369699999998</v>
      </c>
      <c r="I15023">
        <v>-132.61661190000001</v>
      </c>
      <c r="J15023" s="1" t="str">
        <f t="shared" si="2198"/>
        <v>Fluid (stream)</v>
      </c>
      <c r="K15023" s="1" t="str">
        <f t="shared" si="2199"/>
        <v>Untreated Water</v>
      </c>
      <c r="O15023">
        <v>0.06</v>
      </c>
      <c r="P15023">
        <v>30</v>
      </c>
      <c r="Q15023">
        <v>6.4</v>
      </c>
    </row>
    <row r="15024" spans="1:17" hidden="1" x14ac:dyDescent="0.3">
      <c r="A15024" t="s">
        <v>57972</v>
      </c>
      <c r="B15024" t="s">
        <v>57973</v>
      </c>
      <c r="C15024" s="1" t="str">
        <f t="shared" si="2190"/>
        <v>21:0767</v>
      </c>
      <c r="D15024" s="1" t="str">
        <f t="shared" si="2197"/>
        <v>21:0220</v>
      </c>
      <c r="E15024" t="s">
        <v>57974</v>
      </c>
      <c r="F15024" t="s">
        <v>57975</v>
      </c>
      <c r="H15024">
        <v>62.282887500000001</v>
      </c>
      <c r="I15024">
        <v>-132.5979615</v>
      </c>
      <c r="J15024" s="1" t="str">
        <f t="shared" si="2198"/>
        <v>Fluid (stream)</v>
      </c>
      <c r="K15024" s="1" t="str">
        <f t="shared" si="2199"/>
        <v>Untreated Water</v>
      </c>
      <c r="O15024">
        <v>0.06</v>
      </c>
      <c r="P15024">
        <v>30</v>
      </c>
      <c r="Q15024">
        <v>6</v>
      </c>
    </row>
    <row r="15025" spans="1:17" hidden="1" x14ac:dyDescent="0.3">
      <c r="A15025" t="s">
        <v>57976</v>
      </c>
      <c r="B15025" t="s">
        <v>57977</v>
      </c>
      <c r="C15025" s="1" t="str">
        <f t="shared" si="2190"/>
        <v>21:0767</v>
      </c>
      <c r="D15025" s="1" t="str">
        <f t="shared" si="2197"/>
        <v>21:0220</v>
      </c>
      <c r="E15025" t="s">
        <v>57978</v>
      </c>
      <c r="F15025" t="s">
        <v>57979</v>
      </c>
      <c r="H15025">
        <v>62.260970100000002</v>
      </c>
      <c r="I15025">
        <v>-132.54992200000001</v>
      </c>
      <c r="J15025" s="1" t="str">
        <f t="shared" si="2198"/>
        <v>Fluid (stream)</v>
      </c>
      <c r="K15025" s="1" t="str">
        <f t="shared" si="2199"/>
        <v>Untreated Water</v>
      </c>
      <c r="O15025">
        <v>0.08</v>
      </c>
      <c r="P15025">
        <v>60</v>
      </c>
      <c r="Q15025">
        <v>6.8</v>
      </c>
    </row>
    <row r="15026" spans="1:17" hidden="1" x14ac:dyDescent="0.3">
      <c r="A15026" t="s">
        <v>57980</v>
      </c>
      <c r="B15026" t="s">
        <v>57981</v>
      </c>
      <c r="C15026" s="1" t="str">
        <f t="shared" si="2190"/>
        <v>21:0767</v>
      </c>
      <c r="D15026" s="1" t="str">
        <f t="shared" si="2197"/>
        <v>21:0220</v>
      </c>
      <c r="E15026" t="s">
        <v>57982</v>
      </c>
      <c r="F15026" t="s">
        <v>57983</v>
      </c>
      <c r="H15026">
        <v>62.260185300000003</v>
      </c>
      <c r="I15026">
        <v>-132.54617099999999</v>
      </c>
      <c r="J15026" s="1" t="str">
        <f t="shared" si="2198"/>
        <v>Fluid (stream)</v>
      </c>
      <c r="K15026" s="1" t="str">
        <f t="shared" si="2199"/>
        <v>Untreated Water</v>
      </c>
      <c r="O15026">
        <v>0.06</v>
      </c>
      <c r="P15026">
        <v>70</v>
      </c>
      <c r="Q15026">
        <v>7</v>
      </c>
    </row>
    <row r="15027" spans="1:17" hidden="1" x14ac:dyDescent="0.3">
      <c r="A15027" t="s">
        <v>57984</v>
      </c>
      <c r="B15027" t="s">
        <v>57985</v>
      </c>
      <c r="C15027" s="1" t="str">
        <f t="shared" si="2190"/>
        <v>21:0767</v>
      </c>
      <c r="D15027" s="1" t="str">
        <f t="shared" si="2197"/>
        <v>21:0220</v>
      </c>
      <c r="E15027" t="s">
        <v>57986</v>
      </c>
      <c r="F15027" t="s">
        <v>57987</v>
      </c>
      <c r="H15027">
        <v>62.241224099999997</v>
      </c>
      <c r="I15027">
        <v>-132.5731097</v>
      </c>
      <c r="J15027" s="1" t="str">
        <f t="shared" si="2198"/>
        <v>Fluid (stream)</v>
      </c>
      <c r="K15027" s="1" t="str">
        <f t="shared" si="2199"/>
        <v>Untreated Water</v>
      </c>
      <c r="O15027">
        <v>0.13</v>
      </c>
      <c r="P15027">
        <v>70</v>
      </c>
      <c r="Q15027">
        <v>6.5</v>
      </c>
    </row>
    <row r="15028" spans="1:17" hidden="1" x14ac:dyDescent="0.3">
      <c r="A15028" t="s">
        <v>57988</v>
      </c>
      <c r="B15028" t="s">
        <v>57989</v>
      </c>
      <c r="C15028" s="1" t="str">
        <f t="shared" si="2190"/>
        <v>21:0767</v>
      </c>
      <c r="D15028" s="1" t="str">
        <f t="shared" si="2197"/>
        <v>21:0220</v>
      </c>
      <c r="E15028" t="s">
        <v>57990</v>
      </c>
      <c r="F15028" t="s">
        <v>57991</v>
      </c>
      <c r="H15028">
        <v>62.2149359</v>
      </c>
      <c r="I15028">
        <v>-132.45629210000001</v>
      </c>
      <c r="J15028" s="1" t="str">
        <f t="shared" si="2198"/>
        <v>Fluid (stream)</v>
      </c>
      <c r="K15028" s="1" t="str">
        <f t="shared" si="2199"/>
        <v>Untreated Water</v>
      </c>
      <c r="O15028">
        <v>8.82</v>
      </c>
      <c r="P15028">
        <v>320</v>
      </c>
      <c r="Q15028">
        <v>7.1</v>
      </c>
    </row>
    <row r="15029" spans="1:17" hidden="1" x14ac:dyDescent="0.3">
      <c r="A15029" t="s">
        <v>57992</v>
      </c>
      <c r="B15029" t="s">
        <v>57993</v>
      </c>
      <c r="C15029" s="1" t="str">
        <f t="shared" si="2190"/>
        <v>21:0767</v>
      </c>
      <c r="D15029" s="1" t="str">
        <f t="shared" si="2197"/>
        <v>21:0220</v>
      </c>
      <c r="E15029" t="s">
        <v>57994</v>
      </c>
      <c r="F15029" t="s">
        <v>57995</v>
      </c>
      <c r="H15029">
        <v>62.208564199999998</v>
      </c>
      <c r="I15029">
        <v>-132.44045990000001</v>
      </c>
      <c r="J15029" s="1" t="str">
        <f t="shared" si="2198"/>
        <v>Fluid (stream)</v>
      </c>
      <c r="K15029" s="1" t="str">
        <f t="shared" si="2199"/>
        <v>Untreated Water</v>
      </c>
      <c r="O15029">
        <v>8.81</v>
      </c>
      <c r="P15029">
        <v>230</v>
      </c>
      <c r="Q15029">
        <v>7.5</v>
      </c>
    </row>
    <row r="15030" spans="1:17" hidden="1" x14ac:dyDescent="0.3">
      <c r="A15030" t="s">
        <v>57996</v>
      </c>
      <c r="B15030" t="s">
        <v>57997</v>
      </c>
      <c r="C15030" s="1" t="str">
        <f t="shared" si="2190"/>
        <v>21:0767</v>
      </c>
      <c r="D15030" s="1" t="str">
        <f t="shared" si="2197"/>
        <v>21:0220</v>
      </c>
      <c r="E15030" t="s">
        <v>57998</v>
      </c>
      <c r="F15030" t="s">
        <v>57999</v>
      </c>
      <c r="H15030">
        <v>62.176122100000001</v>
      </c>
      <c r="I15030">
        <v>-132.42829470000001</v>
      </c>
      <c r="J15030" s="1" t="str">
        <f t="shared" si="2198"/>
        <v>Fluid (stream)</v>
      </c>
      <c r="K15030" s="1" t="str">
        <f t="shared" si="2199"/>
        <v>Untreated Water</v>
      </c>
      <c r="O15030">
        <v>20.3</v>
      </c>
      <c r="P15030">
        <v>150</v>
      </c>
      <c r="Q15030">
        <v>8.1</v>
      </c>
    </row>
    <row r="15031" spans="1:17" hidden="1" x14ac:dyDescent="0.3">
      <c r="A15031" t="s">
        <v>58000</v>
      </c>
      <c r="B15031" t="s">
        <v>58001</v>
      </c>
      <c r="C15031" s="1" t="str">
        <f t="shared" si="2190"/>
        <v>21:0767</v>
      </c>
      <c r="D15031" s="1" t="str">
        <f t="shared" si="2197"/>
        <v>21:0220</v>
      </c>
      <c r="E15031" t="s">
        <v>58002</v>
      </c>
      <c r="F15031" t="s">
        <v>58003</v>
      </c>
      <c r="H15031">
        <v>62.237509500000002</v>
      </c>
      <c r="I15031">
        <v>-132.3232343</v>
      </c>
      <c r="J15031" s="1" t="str">
        <f t="shared" si="2198"/>
        <v>Fluid (stream)</v>
      </c>
      <c r="K15031" s="1" t="str">
        <f t="shared" si="2199"/>
        <v>Untreated Water</v>
      </c>
      <c r="O15031">
        <v>0.59</v>
      </c>
      <c r="P15031">
        <v>170</v>
      </c>
      <c r="Q15031">
        <v>7.6</v>
      </c>
    </row>
    <row r="15032" spans="1:17" hidden="1" x14ac:dyDescent="0.3">
      <c r="A15032" t="s">
        <v>58004</v>
      </c>
      <c r="B15032" t="s">
        <v>58005</v>
      </c>
      <c r="C15032" s="1" t="str">
        <f t="shared" si="2190"/>
        <v>21:0767</v>
      </c>
      <c r="D15032" s="1" t="str">
        <f t="shared" si="2197"/>
        <v>21:0220</v>
      </c>
      <c r="E15032" t="s">
        <v>58006</v>
      </c>
      <c r="F15032" t="s">
        <v>58007</v>
      </c>
      <c r="H15032">
        <v>62.2890175</v>
      </c>
      <c r="I15032">
        <v>-132.35352710000001</v>
      </c>
      <c r="J15032" s="1" t="str">
        <f t="shared" si="2198"/>
        <v>Fluid (stream)</v>
      </c>
      <c r="K15032" s="1" t="str">
        <f t="shared" si="2199"/>
        <v>Untreated Water</v>
      </c>
      <c r="O15032">
        <v>2.5000000000000001E-2</v>
      </c>
      <c r="P15032">
        <v>100</v>
      </c>
      <c r="Q15032">
        <v>6.9</v>
      </c>
    </row>
    <row r="15033" spans="1:17" hidden="1" x14ac:dyDescent="0.3">
      <c r="A15033" t="s">
        <v>58008</v>
      </c>
      <c r="B15033" t="s">
        <v>58009</v>
      </c>
      <c r="C15033" s="1" t="str">
        <f t="shared" si="2190"/>
        <v>21:0767</v>
      </c>
      <c r="D15033" s="1" t="str">
        <f t="shared" si="2197"/>
        <v>21:0220</v>
      </c>
      <c r="E15033" t="s">
        <v>58010</v>
      </c>
      <c r="F15033" t="s">
        <v>58011</v>
      </c>
      <c r="H15033">
        <v>62.303404299999997</v>
      </c>
      <c r="I15033">
        <v>-132.40486229999999</v>
      </c>
      <c r="J15033" s="1" t="str">
        <f t="shared" si="2198"/>
        <v>Fluid (stream)</v>
      </c>
      <c r="K15033" s="1" t="str">
        <f t="shared" si="2199"/>
        <v>Untreated Water</v>
      </c>
      <c r="O15033">
        <v>2.5000000000000001E-2</v>
      </c>
      <c r="P15033">
        <v>70</v>
      </c>
      <c r="Q15033">
        <v>6.7</v>
      </c>
    </row>
    <row r="15034" spans="1:17" hidden="1" x14ac:dyDescent="0.3">
      <c r="A15034" t="s">
        <v>58012</v>
      </c>
      <c r="B15034" t="s">
        <v>58013</v>
      </c>
      <c r="C15034" s="1" t="str">
        <f t="shared" ref="C15034:C15097" si="2200">HYPERLINK("http://geochem.nrcan.gc.ca/cdogs/content/bdl/bdl210767_e.htm", "21:0767")</f>
        <v>21:0767</v>
      </c>
      <c r="D15034" s="1" t="str">
        <f t="shared" si="2197"/>
        <v>21:0220</v>
      </c>
      <c r="E15034" t="s">
        <v>58014</v>
      </c>
      <c r="F15034" t="s">
        <v>58015</v>
      </c>
      <c r="H15034">
        <v>62.287759700000002</v>
      </c>
      <c r="I15034">
        <v>-132.44564919999999</v>
      </c>
      <c r="J15034" s="1" t="str">
        <f t="shared" si="2198"/>
        <v>Fluid (stream)</v>
      </c>
      <c r="K15034" s="1" t="str">
        <f t="shared" si="2199"/>
        <v>Untreated Water</v>
      </c>
      <c r="O15034">
        <v>2.5000000000000001E-2</v>
      </c>
      <c r="P15034">
        <v>60</v>
      </c>
      <c r="Q15034">
        <v>6</v>
      </c>
    </row>
    <row r="15035" spans="1:17" hidden="1" x14ac:dyDescent="0.3">
      <c r="A15035" t="s">
        <v>58016</v>
      </c>
      <c r="B15035" t="s">
        <v>58017</v>
      </c>
      <c r="C15035" s="1" t="str">
        <f t="shared" si="2200"/>
        <v>21:0767</v>
      </c>
      <c r="D15035" s="1" t="str">
        <f t="shared" si="2197"/>
        <v>21:0220</v>
      </c>
      <c r="E15035" t="s">
        <v>58018</v>
      </c>
      <c r="F15035" t="s">
        <v>58019</v>
      </c>
      <c r="H15035">
        <v>62.3037505</v>
      </c>
      <c r="I15035">
        <v>-132.4947104</v>
      </c>
      <c r="J15035" s="1" t="str">
        <f t="shared" si="2198"/>
        <v>Fluid (stream)</v>
      </c>
      <c r="K15035" s="1" t="str">
        <f t="shared" si="2199"/>
        <v>Untreated Water</v>
      </c>
      <c r="O15035">
        <v>0.08</v>
      </c>
      <c r="P15035">
        <v>70</v>
      </c>
      <c r="Q15035">
        <v>7</v>
      </c>
    </row>
    <row r="15036" spans="1:17" hidden="1" x14ac:dyDescent="0.3">
      <c r="A15036" t="s">
        <v>58020</v>
      </c>
      <c r="B15036" t="s">
        <v>58021</v>
      </c>
      <c r="C15036" s="1" t="str">
        <f t="shared" si="2200"/>
        <v>21:0767</v>
      </c>
      <c r="D15036" s="1" t="str">
        <f t="shared" si="2197"/>
        <v>21:0220</v>
      </c>
      <c r="E15036" t="s">
        <v>58018</v>
      </c>
      <c r="F15036" t="s">
        <v>58022</v>
      </c>
      <c r="H15036">
        <v>62.3037505</v>
      </c>
      <c r="I15036">
        <v>-132.4947104</v>
      </c>
      <c r="J15036" s="1" t="str">
        <f t="shared" si="2198"/>
        <v>Fluid (stream)</v>
      </c>
      <c r="K15036" s="1" t="str">
        <f t="shared" si="2199"/>
        <v>Untreated Water</v>
      </c>
      <c r="O15036">
        <v>0.11</v>
      </c>
      <c r="P15036">
        <v>60</v>
      </c>
      <c r="Q15036">
        <v>7</v>
      </c>
    </row>
    <row r="15037" spans="1:17" hidden="1" x14ac:dyDescent="0.3">
      <c r="A15037" t="s">
        <v>58023</v>
      </c>
      <c r="B15037" t="s">
        <v>58024</v>
      </c>
      <c r="C15037" s="1" t="str">
        <f t="shared" si="2200"/>
        <v>21:0767</v>
      </c>
      <c r="D15037" s="1" t="str">
        <f t="shared" si="2197"/>
        <v>21:0220</v>
      </c>
      <c r="E15037" t="s">
        <v>58025</v>
      </c>
      <c r="F15037" t="s">
        <v>58026</v>
      </c>
      <c r="H15037">
        <v>62.337503099999999</v>
      </c>
      <c r="I15037">
        <v>-132.47441520000001</v>
      </c>
      <c r="J15037" s="1" t="str">
        <f t="shared" si="2198"/>
        <v>Fluid (stream)</v>
      </c>
      <c r="K15037" s="1" t="str">
        <f t="shared" si="2199"/>
        <v>Untreated Water</v>
      </c>
      <c r="O15037">
        <v>2.5000000000000001E-2</v>
      </c>
      <c r="P15037">
        <v>40</v>
      </c>
      <c r="Q15037">
        <v>6.8</v>
      </c>
    </row>
    <row r="15038" spans="1:17" hidden="1" x14ac:dyDescent="0.3">
      <c r="A15038" t="s">
        <v>58027</v>
      </c>
      <c r="B15038" t="s">
        <v>58028</v>
      </c>
      <c r="C15038" s="1" t="str">
        <f t="shared" si="2200"/>
        <v>21:0767</v>
      </c>
      <c r="D15038" s="1" t="str">
        <f t="shared" si="2197"/>
        <v>21:0220</v>
      </c>
      <c r="E15038" t="s">
        <v>58029</v>
      </c>
      <c r="F15038" t="s">
        <v>58030</v>
      </c>
      <c r="H15038">
        <v>62.343345900000003</v>
      </c>
      <c r="I15038">
        <v>-132.44322339999999</v>
      </c>
      <c r="J15038" s="1" t="str">
        <f t="shared" si="2198"/>
        <v>Fluid (stream)</v>
      </c>
      <c r="K15038" s="1" t="str">
        <f t="shared" si="2199"/>
        <v>Untreated Water</v>
      </c>
      <c r="O15038">
        <v>0.05</v>
      </c>
      <c r="P15038">
        <v>50</v>
      </c>
      <c r="Q15038">
        <v>7</v>
      </c>
    </row>
    <row r="15039" spans="1:17" hidden="1" x14ac:dyDescent="0.3">
      <c r="A15039" t="s">
        <v>58031</v>
      </c>
      <c r="B15039" t="s">
        <v>58032</v>
      </c>
      <c r="C15039" s="1" t="str">
        <f t="shared" si="2200"/>
        <v>21:0767</v>
      </c>
      <c r="D15039" s="1" t="str">
        <f t="shared" si="2197"/>
        <v>21:0220</v>
      </c>
      <c r="E15039" t="s">
        <v>58033</v>
      </c>
      <c r="F15039" t="s">
        <v>58034</v>
      </c>
      <c r="H15039">
        <v>62.352626200000003</v>
      </c>
      <c r="I15039">
        <v>-132.46891099999999</v>
      </c>
      <c r="J15039" s="1" t="str">
        <f t="shared" si="2198"/>
        <v>Fluid (stream)</v>
      </c>
      <c r="K15039" s="1" t="str">
        <f t="shared" si="2199"/>
        <v>Untreated Water</v>
      </c>
      <c r="O15039">
        <v>7.0000000000000007E-2</v>
      </c>
      <c r="P15039">
        <v>40</v>
      </c>
      <c r="Q15039">
        <v>6.9</v>
      </c>
    </row>
    <row r="15040" spans="1:17" hidden="1" x14ac:dyDescent="0.3">
      <c r="A15040" t="s">
        <v>58035</v>
      </c>
      <c r="B15040" t="s">
        <v>58036</v>
      </c>
      <c r="C15040" s="1" t="str">
        <f t="shared" si="2200"/>
        <v>21:0767</v>
      </c>
      <c r="D15040" s="1" t="str">
        <f t="shared" si="2197"/>
        <v>21:0220</v>
      </c>
      <c r="E15040" t="s">
        <v>58037</v>
      </c>
      <c r="F15040" t="s">
        <v>58038</v>
      </c>
      <c r="H15040">
        <v>62.404518199999998</v>
      </c>
      <c r="I15040">
        <v>-132.48421830000001</v>
      </c>
      <c r="J15040" s="1" t="str">
        <f t="shared" si="2198"/>
        <v>Fluid (stream)</v>
      </c>
      <c r="K15040" s="1" t="str">
        <f t="shared" si="2199"/>
        <v>Untreated Water</v>
      </c>
      <c r="O15040">
        <v>0.33</v>
      </c>
      <c r="P15040">
        <v>60</v>
      </c>
      <c r="Q15040">
        <v>7.7</v>
      </c>
    </row>
    <row r="15041" spans="1:17" hidden="1" x14ac:dyDescent="0.3">
      <c r="A15041" t="s">
        <v>58039</v>
      </c>
      <c r="B15041" t="s">
        <v>58040</v>
      </c>
      <c r="C15041" s="1" t="str">
        <f t="shared" si="2200"/>
        <v>21:0767</v>
      </c>
      <c r="D15041" s="1" t="str">
        <f t="shared" si="2197"/>
        <v>21:0220</v>
      </c>
      <c r="E15041" t="s">
        <v>58041</v>
      </c>
      <c r="F15041" t="s">
        <v>58042</v>
      </c>
      <c r="H15041">
        <v>62.405276100000002</v>
      </c>
      <c r="I15041">
        <v>-132.53414269999999</v>
      </c>
      <c r="J15041" s="1" t="str">
        <f t="shared" si="2198"/>
        <v>Fluid (stream)</v>
      </c>
      <c r="K15041" s="1" t="str">
        <f t="shared" si="2199"/>
        <v>Untreated Water</v>
      </c>
      <c r="O15041">
        <v>0.34</v>
      </c>
      <c r="P15041">
        <v>60</v>
      </c>
      <c r="Q15041">
        <v>7.5</v>
      </c>
    </row>
    <row r="15042" spans="1:17" hidden="1" x14ac:dyDescent="0.3">
      <c r="A15042" t="s">
        <v>58043</v>
      </c>
      <c r="B15042" t="s">
        <v>58044</v>
      </c>
      <c r="C15042" s="1" t="str">
        <f t="shared" si="2200"/>
        <v>21:0767</v>
      </c>
      <c r="D15042" s="1" t="str">
        <f t="shared" si="2197"/>
        <v>21:0220</v>
      </c>
      <c r="E15042" t="s">
        <v>58045</v>
      </c>
      <c r="F15042" t="s">
        <v>58046</v>
      </c>
      <c r="H15042">
        <v>62.438351500000003</v>
      </c>
      <c r="I15042">
        <v>-132.533569</v>
      </c>
      <c r="J15042" s="1" t="str">
        <f t="shared" si="2198"/>
        <v>Fluid (stream)</v>
      </c>
      <c r="K15042" s="1" t="str">
        <f t="shared" si="2199"/>
        <v>Untreated Water</v>
      </c>
      <c r="O15042">
        <v>0.25</v>
      </c>
      <c r="P15042">
        <v>90</v>
      </c>
      <c r="Q15042">
        <v>7.7</v>
      </c>
    </row>
    <row r="15043" spans="1:17" hidden="1" x14ac:dyDescent="0.3">
      <c r="A15043" t="s">
        <v>58047</v>
      </c>
      <c r="B15043" t="s">
        <v>58048</v>
      </c>
      <c r="C15043" s="1" t="str">
        <f t="shared" si="2200"/>
        <v>21:0767</v>
      </c>
      <c r="D15043" s="1" t="str">
        <f>HYPERLINK("http://geochem.nrcan.gc.ca/cdogs/content/svy/svy_e.htm", "")</f>
        <v/>
      </c>
      <c r="G15043" s="1" t="str">
        <f>HYPERLINK("http://geochem.nrcan.gc.ca/cdogs/content/cr_/cr_00089_e.htm", "89")</f>
        <v>89</v>
      </c>
      <c r="J15043" t="s">
        <v>11453</v>
      </c>
      <c r="K15043" t="s">
        <v>11454</v>
      </c>
      <c r="O15043">
        <v>4</v>
      </c>
      <c r="P15043">
        <v>200</v>
      </c>
      <c r="Q15043">
        <v>7.9</v>
      </c>
    </row>
    <row r="15044" spans="1:17" hidden="1" x14ac:dyDescent="0.3">
      <c r="A15044" t="s">
        <v>58049</v>
      </c>
      <c r="B15044" t="s">
        <v>58050</v>
      </c>
      <c r="C15044" s="1" t="str">
        <f t="shared" si="2200"/>
        <v>21:0767</v>
      </c>
      <c r="D15044" s="1" t="str">
        <f t="shared" ref="D15044:D15061" si="2201">HYPERLINK("http://geochem.nrcan.gc.ca/cdogs/content/svy/svy210220_e.htm", "21:0220")</f>
        <v>21:0220</v>
      </c>
      <c r="E15044" t="s">
        <v>58051</v>
      </c>
      <c r="F15044" t="s">
        <v>58052</v>
      </c>
      <c r="H15044">
        <v>62.441938899999997</v>
      </c>
      <c r="I15044">
        <v>-132.5778554</v>
      </c>
      <c r="J15044" s="1" t="str">
        <f t="shared" ref="J15044:J15061" si="2202">HYPERLINK("http://geochem.nrcan.gc.ca/cdogs/content/kwd/kwd020018_e.htm", "Fluid (stream)")</f>
        <v>Fluid (stream)</v>
      </c>
      <c r="K15044" s="1" t="str">
        <f t="shared" ref="K15044:K15061" si="2203">HYPERLINK("http://geochem.nrcan.gc.ca/cdogs/content/kwd/kwd080007_e.htm", "Untreated Water")</f>
        <v>Untreated Water</v>
      </c>
      <c r="O15044">
        <v>2.5000000000000001E-2</v>
      </c>
      <c r="P15044">
        <v>100</v>
      </c>
      <c r="Q15044">
        <v>6.9</v>
      </c>
    </row>
    <row r="15045" spans="1:17" hidden="1" x14ac:dyDescent="0.3">
      <c r="A15045" t="s">
        <v>58053</v>
      </c>
      <c r="B15045" t="s">
        <v>58054</v>
      </c>
      <c r="C15045" s="1" t="str">
        <f t="shared" si="2200"/>
        <v>21:0767</v>
      </c>
      <c r="D15045" s="1" t="str">
        <f t="shared" si="2201"/>
        <v>21:0220</v>
      </c>
      <c r="E15045" t="s">
        <v>58055</v>
      </c>
      <c r="F15045" t="s">
        <v>58056</v>
      </c>
      <c r="H15045">
        <v>62.466676200000002</v>
      </c>
      <c r="I15045">
        <v>-132.58330029999999</v>
      </c>
      <c r="J15045" s="1" t="str">
        <f t="shared" si="2202"/>
        <v>Fluid (stream)</v>
      </c>
      <c r="K15045" s="1" t="str">
        <f t="shared" si="2203"/>
        <v>Untreated Water</v>
      </c>
      <c r="O15045">
        <v>2.5000000000000001E-2</v>
      </c>
      <c r="P15045">
        <v>60</v>
      </c>
      <c r="Q15045">
        <v>5.0999999999999996</v>
      </c>
    </row>
    <row r="15046" spans="1:17" hidden="1" x14ac:dyDescent="0.3">
      <c r="A15046" t="s">
        <v>58057</v>
      </c>
      <c r="B15046" t="s">
        <v>58058</v>
      </c>
      <c r="C15046" s="1" t="str">
        <f t="shared" si="2200"/>
        <v>21:0767</v>
      </c>
      <c r="D15046" s="1" t="str">
        <f t="shared" si="2201"/>
        <v>21:0220</v>
      </c>
      <c r="E15046" t="s">
        <v>58059</v>
      </c>
      <c r="F15046" t="s">
        <v>58060</v>
      </c>
      <c r="H15046">
        <v>62.475499900000003</v>
      </c>
      <c r="I15046">
        <v>-132.59970190000001</v>
      </c>
      <c r="J15046" s="1" t="str">
        <f t="shared" si="2202"/>
        <v>Fluid (stream)</v>
      </c>
      <c r="K15046" s="1" t="str">
        <f t="shared" si="2203"/>
        <v>Untreated Water</v>
      </c>
      <c r="O15046">
        <v>0.12</v>
      </c>
      <c r="P15046">
        <v>40</v>
      </c>
      <c r="Q15046">
        <v>7.2</v>
      </c>
    </row>
    <row r="15047" spans="1:17" hidden="1" x14ac:dyDescent="0.3">
      <c r="A15047" t="s">
        <v>58061</v>
      </c>
      <c r="B15047" t="s">
        <v>58062</v>
      </c>
      <c r="C15047" s="1" t="str">
        <f t="shared" si="2200"/>
        <v>21:0767</v>
      </c>
      <c r="D15047" s="1" t="str">
        <f t="shared" si="2201"/>
        <v>21:0220</v>
      </c>
      <c r="E15047" t="s">
        <v>58063</v>
      </c>
      <c r="F15047" t="s">
        <v>58064</v>
      </c>
      <c r="H15047">
        <v>62.484859</v>
      </c>
      <c r="I15047">
        <v>-132.6244556</v>
      </c>
      <c r="J15047" s="1" t="str">
        <f t="shared" si="2202"/>
        <v>Fluid (stream)</v>
      </c>
      <c r="K15047" s="1" t="str">
        <f t="shared" si="2203"/>
        <v>Untreated Water</v>
      </c>
      <c r="O15047">
        <v>0.39</v>
      </c>
      <c r="P15047">
        <v>70</v>
      </c>
      <c r="Q15047">
        <v>7.5</v>
      </c>
    </row>
    <row r="15048" spans="1:17" hidden="1" x14ac:dyDescent="0.3">
      <c r="A15048" t="s">
        <v>58065</v>
      </c>
      <c r="B15048" t="s">
        <v>58066</v>
      </c>
      <c r="C15048" s="1" t="str">
        <f t="shared" si="2200"/>
        <v>21:0767</v>
      </c>
      <c r="D15048" s="1" t="str">
        <f t="shared" si="2201"/>
        <v>21:0220</v>
      </c>
      <c r="E15048" t="s">
        <v>58067</v>
      </c>
      <c r="F15048" t="s">
        <v>58068</v>
      </c>
      <c r="H15048">
        <v>62.444941499999999</v>
      </c>
      <c r="I15048">
        <v>-132.6318905</v>
      </c>
      <c r="J15048" s="1" t="str">
        <f t="shared" si="2202"/>
        <v>Fluid (stream)</v>
      </c>
      <c r="K15048" s="1" t="str">
        <f t="shared" si="2203"/>
        <v>Untreated Water</v>
      </c>
      <c r="O15048">
        <v>2.5000000000000001E-2</v>
      </c>
      <c r="P15048">
        <v>40</v>
      </c>
      <c r="Q15048">
        <v>5.3</v>
      </c>
    </row>
    <row r="15049" spans="1:17" hidden="1" x14ac:dyDescent="0.3">
      <c r="A15049" t="s">
        <v>58069</v>
      </c>
      <c r="B15049" t="s">
        <v>58070</v>
      </c>
      <c r="C15049" s="1" t="str">
        <f t="shared" si="2200"/>
        <v>21:0767</v>
      </c>
      <c r="D15049" s="1" t="str">
        <f t="shared" si="2201"/>
        <v>21:0220</v>
      </c>
      <c r="E15049" t="s">
        <v>58071</v>
      </c>
      <c r="F15049" t="s">
        <v>58072</v>
      </c>
      <c r="H15049">
        <v>62.422302100000003</v>
      </c>
      <c r="I15049">
        <v>-132.62663019999999</v>
      </c>
      <c r="J15049" s="1" t="str">
        <f t="shared" si="2202"/>
        <v>Fluid (stream)</v>
      </c>
      <c r="K15049" s="1" t="str">
        <f t="shared" si="2203"/>
        <v>Untreated Water</v>
      </c>
      <c r="O15049">
        <v>0.26</v>
      </c>
      <c r="P15049">
        <v>150</v>
      </c>
      <c r="Q15049">
        <v>7.2</v>
      </c>
    </row>
    <row r="15050" spans="1:17" hidden="1" x14ac:dyDescent="0.3">
      <c r="A15050" t="s">
        <v>58073</v>
      </c>
      <c r="B15050" t="s">
        <v>58074</v>
      </c>
      <c r="C15050" s="1" t="str">
        <f t="shared" si="2200"/>
        <v>21:0767</v>
      </c>
      <c r="D15050" s="1" t="str">
        <f t="shared" si="2201"/>
        <v>21:0220</v>
      </c>
      <c r="E15050" t="s">
        <v>58071</v>
      </c>
      <c r="F15050" t="s">
        <v>58075</v>
      </c>
      <c r="H15050">
        <v>62.422302100000003</v>
      </c>
      <c r="I15050">
        <v>-132.62663019999999</v>
      </c>
      <c r="J15050" s="1" t="str">
        <f t="shared" si="2202"/>
        <v>Fluid (stream)</v>
      </c>
      <c r="K15050" s="1" t="str">
        <f t="shared" si="2203"/>
        <v>Untreated Water</v>
      </c>
      <c r="O15050">
        <v>0.34</v>
      </c>
      <c r="P15050">
        <v>160</v>
      </c>
      <c r="Q15050">
        <v>7.6</v>
      </c>
    </row>
    <row r="15051" spans="1:17" hidden="1" x14ac:dyDescent="0.3">
      <c r="A15051" t="s">
        <v>58076</v>
      </c>
      <c r="B15051" t="s">
        <v>58077</v>
      </c>
      <c r="C15051" s="1" t="str">
        <f t="shared" si="2200"/>
        <v>21:0767</v>
      </c>
      <c r="D15051" s="1" t="str">
        <f t="shared" si="2201"/>
        <v>21:0220</v>
      </c>
      <c r="E15051" t="s">
        <v>58078</v>
      </c>
      <c r="F15051" t="s">
        <v>58079</v>
      </c>
      <c r="H15051">
        <v>62.416040099999996</v>
      </c>
      <c r="I15051">
        <v>-132.6333429</v>
      </c>
      <c r="J15051" s="1" t="str">
        <f t="shared" si="2202"/>
        <v>Fluid (stream)</v>
      </c>
      <c r="K15051" s="1" t="str">
        <f t="shared" si="2203"/>
        <v>Untreated Water</v>
      </c>
      <c r="O15051">
        <v>2.5000000000000001E-2</v>
      </c>
      <c r="P15051">
        <v>80</v>
      </c>
      <c r="Q15051">
        <v>6.6</v>
      </c>
    </row>
    <row r="15052" spans="1:17" hidden="1" x14ac:dyDescent="0.3">
      <c r="A15052" t="s">
        <v>58080</v>
      </c>
      <c r="B15052" t="s">
        <v>58081</v>
      </c>
      <c r="C15052" s="1" t="str">
        <f t="shared" si="2200"/>
        <v>21:0767</v>
      </c>
      <c r="D15052" s="1" t="str">
        <f t="shared" si="2201"/>
        <v>21:0220</v>
      </c>
      <c r="E15052" t="s">
        <v>58082</v>
      </c>
      <c r="F15052" t="s">
        <v>58083</v>
      </c>
      <c r="H15052">
        <v>62.386484899999999</v>
      </c>
      <c r="I15052">
        <v>-132.0734199</v>
      </c>
      <c r="J15052" s="1" t="str">
        <f t="shared" si="2202"/>
        <v>Fluid (stream)</v>
      </c>
      <c r="K15052" s="1" t="str">
        <f t="shared" si="2203"/>
        <v>Untreated Water</v>
      </c>
      <c r="O15052">
        <v>2.5000000000000001E-2</v>
      </c>
      <c r="P15052">
        <v>50</v>
      </c>
      <c r="Q15052">
        <v>6.9</v>
      </c>
    </row>
    <row r="15053" spans="1:17" hidden="1" x14ac:dyDescent="0.3">
      <c r="A15053" t="s">
        <v>58084</v>
      </c>
      <c r="B15053" t="s">
        <v>58085</v>
      </c>
      <c r="C15053" s="1" t="str">
        <f t="shared" si="2200"/>
        <v>21:0767</v>
      </c>
      <c r="D15053" s="1" t="str">
        <f t="shared" si="2201"/>
        <v>21:0220</v>
      </c>
      <c r="E15053" t="s">
        <v>58086</v>
      </c>
      <c r="F15053" t="s">
        <v>58087</v>
      </c>
      <c r="H15053">
        <v>62.414215900000002</v>
      </c>
      <c r="I15053">
        <v>-132.05387809999999</v>
      </c>
      <c r="J15053" s="1" t="str">
        <f t="shared" si="2202"/>
        <v>Fluid (stream)</v>
      </c>
      <c r="K15053" s="1" t="str">
        <f t="shared" si="2203"/>
        <v>Untreated Water</v>
      </c>
      <c r="O15053">
        <v>0.08</v>
      </c>
      <c r="P15053">
        <v>40</v>
      </c>
      <c r="Q15053">
        <v>7.3</v>
      </c>
    </row>
    <row r="15054" spans="1:17" hidden="1" x14ac:dyDescent="0.3">
      <c r="A15054" t="s">
        <v>58088</v>
      </c>
      <c r="B15054" t="s">
        <v>58089</v>
      </c>
      <c r="C15054" s="1" t="str">
        <f t="shared" si="2200"/>
        <v>21:0767</v>
      </c>
      <c r="D15054" s="1" t="str">
        <f t="shared" si="2201"/>
        <v>21:0220</v>
      </c>
      <c r="E15054" t="s">
        <v>58090</v>
      </c>
      <c r="F15054" t="s">
        <v>58091</v>
      </c>
      <c r="H15054">
        <v>62.441671800000002</v>
      </c>
      <c r="I15054">
        <v>-132.05450970000001</v>
      </c>
      <c r="J15054" s="1" t="str">
        <f t="shared" si="2202"/>
        <v>Fluid (stream)</v>
      </c>
      <c r="K15054" s="1" t="str">
        <f t="shared" si="2203"/>
        <v>Untreated Water</v>
      </c>
      <c r="O15054">
        <v>2.5000000000000001E-2</v>
      </c>
      <c r="P15054">
        <v>30</v>
      </c>
      <c r="Q15054">
        <v>7.2</v>
      </c>
    </row>
    <row r="15055" spans="1:17" hidden="1" x14ac:dyDescent="0.3">
      <c r="A15055" t="s">
        <v>58092</v>
      </c>
      <c r="B15055" t="s">
        <v>58093</v>
      </c>
      <c r="C15055" s="1" t="str">
        <f t="shared" si="2200"/>
        <v>21:0767</v>
      </c>
      <c r="D15055" s="1" t="str">
        <f t="shared" si="2201"/>
        <v>21:0220</v>
      </c>
      <c r="E15055" t="s">
        <v>58094</v>
      </c>
      <c r="F15055" t="s">
        <v>58095</v>
      </c>
      <c r="H15055">
        <v>62.457800300000002</v>
      </c>
      <c r="I15055">
        <v>-132.08550980000001</v>
      </c>
      <c r="J15055" s="1" t="str">
        <f t="shared" si="2202"/>
        <v>Fluid (stream)</v>
      </c>
      <c r="K15055" s="1" t="str">
        <f t="shared" si="2203"/>
        <v>Untreated Water</v>
      </c>
      <c r="O15055">
        <v>2.5000000000000001E-2</v>
      </c>
      <c r="P15055">
        <v>30</v>
      </c>
      <c r="Q15055">
        <v>7.1</v>
      </c>
    </row>
    <row r="15056" spans="1:17" hidden="1" x14ac:dyDescent="0.3">
      <c r="A15056" t="s">
        <v>58096</v>
      </c>
      <c r="B15056" t="s">
        <v>58097</v>
      </c>
      <c r="C15056" s="1" t="str">
        <f t="shared" si="2200"/>
        <v>21:0767</v>
      </c>
      <c r="D15056" s="1" t="str">
        <f t="shared" si="2201"/>
        <v>21:0220</v>
      </c>
      <c r="E15056" t="s">
        <v>58098</v>
      </c>
      <c r="F15056" t="s">
        <v>58099</v>
      </c>
      <c r="H15056">
        <v>62.458280999999999</v>
      </c>
      <c r="I15056">
        <v>-132.08358129999999</v>
      </c>
      <c r="J15056" s="1" t="str">
        <f t="shared" si="2202"/>
        <v>Fluid (stream)</v>
      </c>
      <c r="K15056" s="1" t="str">
        <f t="shared" si="2203"/>
        <v>Untreated Water</v>
      </c>
      <c r="O15056">
        <v>2.5000000000000001E-2</v>
      </c>
      <c r="P15056">
        <v>20</v>
      </c>
      <c r="Q15056">
        <v>7.4</v>
      </c>
    </row>
    <row r="15057" spans="1:17" hidden="1" x14ac:dyDescent="0.3">
      <c r="A15057" t="s">
        <v>58100</v>
      </c>
      <c r="B15057" t="s">
        <v>58101</v>
      </c>
      <c r="C15057" s="1" t="str">
        <f t="shared" si="2200"/>
        <v>21:0767</v>
      </c>
      <c r="D15057" s="1" t="str">
        <f t="shared" si="2201"/>
        <v>21:0220</v>
      </c>
      <c r="E15057" t="s">
        <v>58102</v>
      </c>
      <c r="F15057" t="s">
        <v>58103</v>
      </c>
      <c r="H15057">
        <v>62.490925500000003</v>
      </c>
      <c r="I15057">
        <v>-132.03970870000001</v>
      </c>
      <c r="J15057" s="1" t="str">
        <f t="shared" si="2202"/>
        <v>Fluid (stream)</v>
      </c>
      <c r="K15057" s="1" t="str">
        <f t="shared" si="2203"/>
        <v>Untreated Water</v>
      </c>
      <c r="O15057">
        <v>0.12</v>
      </c>
      <c r="P15057">
        <v>30</v>
      </c>
      <c r="Q15057">
        <v>7.5</v>
      </c>
    </row>
    <row r="15058" spans="1:17" hidden="1" x14ac:dyDescent="0.3">
      <c r="A15058" t="s">
        <v>58104</v>
      </c>
      <c r="B15058" t="s">
        <v>58105</v>
      </c>
      <c r="C15058" s="1" t="str">
        <f t="shared" si="2200"/>
        <v>21:0767</v>
      </c>
      <c r="D15058" s="1" t="str">
        <f t="shared" si="2201"/>
        <v>21:0220</v>
      </c>
      <c r="E15058" t="s">
        <v>58106</v>
      </c>
      <c r="F15058" t="s">
        <v>58107</v>
      </c>
      <c r="H15058">
        <v>62.507293799999999</v>
      </c>
      <c r="I15058">
        <v>-132.05040360000001</v>
      </c>
      <c r="J15058" s="1" t="str">
        <f t="shared" si="2202"/>
        <v>Fluid (stream)</v>
      </c>
      <c r="K15058" s="1" t="str">
        <f t="shared" si="2203"/>
        <v>Untreated Water</v>
      </c>
    </row>
    <row r="15059" spans="1:17" hidden="1" x14ac:dyDescent="0.3">
      <c r="A15059" t="s">
        <v>58108</v>
      </c>
      <c r="B15059" t="s">
        <v>58109</v>
      </c>
      <c r="C15059" s="1" t="str">
        <f t="shared" si="2200"/>
        <v>21:0767</v>
      </c>
      <c r="D15059" s="1" t="str">
        <f t="shared" si="2201"/>
        <v>21:0220</v>
      </c>
      <c r="E15059" t="s">
        <v>58110</v>
      </c>
      <c r="F15059" t="s">
        <v>58111</v>
      </c>
      <c r="H15059">
        <v>62.521073299999998</v>
      </c>
      <c r="I15059">
        <v>-132.00901429999999</v>
      </c>
      <c r="J15059" s="1" t="str">
        <f t="shared" si="2202"/>
        <v>Fluid (stream)</v>
      </c>
      <c r="K15059" s="1" t="str">
        <f t="shared" si="2203"/>
        <v>Untreated Water</v>
      </c>
      <c r="O15059">
        <v>0.06</v>
      </c>
      <c r="P15059">
        <v>40</v>
      </c>
      <c r="Q15059">
        <v>7.2</v>
      </c>
    </row>
    <row r="15060" spans="1:17" hidden="1" x14ac:dyDescent="0.3">
      <c r="A15060" t="s">
        <v>58112</v>
      </c>
      <c r="B15060" t="s">
        <v>58113</v>
      </c>
      <c r="C15060" s="1" t="str">
        <f t="shared" si="2200"/>
        <v>21:0767</v>
      </c>
      <c r="D15060" s="1" t="str">
        <f t="shared" si="2201"/>
        <v>21:0220</v>
      </c>
      <c r="E15060" t="s">
        <v>58114</v>
      </c>
      <c r="F15060" t="s">
        <v>58115</v>
      </c>
      <c r="H15060">
        <v>62.536711400000002</v>
      </c>
      <c r="I15060">
        <v>-132.0207484</v>
      </c>
      <c r="J15060" s="1" t="str">
        <f t="shared" si="2202"/>
        <v>Fluid (stream)</v>
      </c>
      <c r="K15060" s="1" t="str">
        <f t="shared" si="2203"/>
        <v>Untreated Water</v>
      </c>
      <c r="O15060">
        <v>0.7</v>
      </c>
      <c r="P15060">
        <v>700</v>
      </c>
      <c r="Q15060">
        <v>7.2</v>
      </c>
    </row>
    <row r="15061" spans="1:17" hidden="1" x14ac:dyDescent="0.3">
      <c r="A15061" t="s">
        <v>58116</v>
      </c>
      <c r="B15061" t="s">
        <v>58117</v>
      </c>
      <c r="C15061" s="1" t="str">
        <f t="shared" si="2200"/>
        <v>21:0767</v>
      </c>
      <c r="D15061" s="1" t="str">
        <f t="shared" si="2201"/>
        <v>21:0220</v>
      </c>
      <c r="E15061" t="s">
        <v>58118</v>
      </c>
      <c r="F15061" t="s">
        <v>58119</v>
      </c>
      <c r="H15061">
        <v>62.545814999999997</v>
      </c>
      <c r="I15061">
        <v>-132.01715290000001</v>
      </c>
      <c r="J15061" s="1" t="str">
        <f t="shared" si="2202"/>
        <v>Fluid (stream)</v>
      </c>
      <c r="K15061" s="1" t="str">
        <f t="shared" si="2203"/>
        <v>Untreated Water</v>
      </c>
      <c r="O15061">
        <v>0.08</v>
      </c>
      <c r="P15061">
        <v>20</v>
      </c>
      <c r="Q15061">
        <v>7.5</v>
      </c>
    </row>
    <row r="15062" spans="1:17" hidden="1" x14ac:dyDescent="0.3">
      <c r="A15062" t="s">
        <v>58120</v>
      </c>
      <c r="B15062" t="s">
        <v>58121</v>
      </c>
      <c r="C15062" s="1" t="str">
        <f t="shared" si="2200"/>
        <v>21:0767</v>
      </c>
      <c r="D15062" s="1" t="str">
        <f>HYPERLINK("http://geochem.nrcan.gc.ca/cdogs/content/svy/svy_e.htm", "")</f>
        <v/>
      </c>
      <c r="G15062" s="1" t="str">
        <f>HYPERLINK("http://geochem.nrcan.gc.ca/cdogs/content/cr_/cr_00087_e.htm", "87")</f>
        <v>87</v>
      </c>
      <c r="J15062" t="s">
        <v>11453</v>
      </c>
      <c r="K15062" t="s">
        <v>11454</v>
      </c>
      <c r="O15062">
        <v>0.42</v>
      </c>
      <c r="P15062">
        <v>110</v>
      </c>
      <c r="Q15062">
        <v>7.4</v>
      </c>
    </row>
    <row r="15063" spans="1:17" hidden="1" x14ac:dyDescent="0.3">
      <c r="A15063" t="s">
        <v>58122</v>
      </c>
      <c r="B15063" t="s">
        <v>58123</v>
      </c>
      <c r="C15063" s="1" t="str">
        <f t="shared" si="2200"/>
        <v>21:0767</v>
      </c>
      <c r="D15063" s="1" t="str">
        <f t="shared" ref="D15063:D15082" si="2204">HYPERLINK("http://geochem.nrcan.gc.ca/cdogs/content/svy/svy210220_e.htm", "21:0220")</f>
        <v>21:0220</v>
      </c>
      <c r="E15063" t="s">
        <v>58124</v>
      </c>
      <c r="F15063" t="s">
        <v>58125</v>
      </c>
      <c r="H15063">
        <v>62.570344400000003</v>
      </c>
      <c r="I15063">
        <v>-132.07830809999999</v>
      </c>
      <c r="J15063" s="1" t="str">
        <f t="shared" ref="J15063:J15082" si="2205">HYPERLINK("http://geochem.nrcan.gc.ca/cdogs/content/kwd/kwd020018_e.htm", "Fluid (stream)")</f>
        <v>Fluid (stream)</v>
      </c>
      <c r="K15063" s="1" t="str">
        <f t="shared" ref="K15063:K15082" si="2206">HYPERLINK("http://geochem.nrcan.gc.ca/cdogs/content/kwd/kwd080007_e.htm", "Untreated Water")</f>
        <v>Untreated Water</v>
      </c>
      <c r="O15063">
        <v>2.5000000000000001E-2</v>
      </c>
      <c r="P15063">
        <v>90</v>
      </c>
      <c r="Q15063">
        <v>5.9</v>
      </c>
    </row>
    <row r="15064" spans="1:17" hidden="1" x14ac:dyDescent="0.3">
      <c r="A15064" t="s">
        <v>58126</v>
      </c>
      <c r="B15064" t="s">
        <v>58127</v>
      </c>
      <c r="C15064" s="1" t="str">
        <f t="shared" si="2200"/>
        <v>21:0767</v>
      </c>
      <c r="D15064" s="1" t="str">
        <f t="shared" si="2204"/>
        <v>21:0220</v>
      </c>
      <c r="E15064" t="s">
        <v>58128</v>
      </c>
      <c r="F15064" t="s">
        <v>58129</v>
      </c>
      <c r="H15064">
        <v>62.5782411</v>
      </c>
      <c r="I15064">
        <v>-132.03737140000001</v>
      </c>
      <c r="J15064" s="1" t="str">
        <f t="shared" si="2205"/>
        <v>Fluid (stream)</v>
      </c>
      <c r="K15064" s="1" t="str">
        <f t="shared" si="2206"/>
        <v>Untreated Water</v>
      </c>
      <c r="O15064">
        <v>4.4000000000000004</v>
      </c>
      <c r="P15064">
        <v>150</v>
      </c>
      <c r="Q15064">
        <v>7.7</v>
      </c>
    </row>
    <row r="15065" spans="1:17" hidden="1" x14ac:dyDescent="0.3">
      <c r="A15065" t="s">
        <v>58130</v>
      </c>
      <c r="B15065" t="s">
        <v>58131</v>
      </c>
      <c r="C15065" s="1" t="str">
        <f t="shared" si="2200"/>
        <v>21:0767</v>
      </c>
      <c r="D15065" s="1" t="str">
        <f t="shared" si="2204"/>
        <v>21:0220</v>
      </c>
      <c r="E15065" t="s">
        <v>58132</v>
      </c>
      <c r="F15065" t="s">
        <v>58133</v>
      </c>
      <c r="H15065">
        <v>62.593569899999999</v>
      </c>
      <c r="I15065">
        <v>-132.02740539999999</v>
      </c>
      <c r="J15065" s="1" t="str">
        <f t="shared" si="2205"/>
        <v>Fluid (stream)</v>
      </c>
      <c r="K15065" s="1" t="str">
        <f t="shared" si="2206"/>
        <v>Untreated Water</v>
      </c>
      <c r="O15065">
        <v>0.18</v>
      </c>
      <c r="P15065">
        <v>140</v>
      </c>
      <c r="Q15065">
        <v>7.2</v>
      </c>
    </row>
    <row r="15066" spans="1:17" hidden="1" x14ac:dyDescent="0.3">
      <c r="A15066" t="s">
        <v>58134</v>
      </c>
      <c r="B15066" t="s">
        <v>58135</v>
      </c>
      <c r="C15066" s="1" t="str">
        <f t="shared" si="2200"/>
        <v>21:0767</v>
      </c>
      <c r="D15066" s="1" t="str">
        <f t="shared" si="2204"/>
        <v>21:0220</v>
      </c>
      <c r="E15066" t="s">
        <v>58136</v>
      </c>
      <c r="F15066" t="s">
        <v>58137</v>
      </c>
      <c r="H15066">
        <v>62.613104900000003</v>
      </c>
      <c r="I15066">
        <v>-132.0698701</v>
      </c>
      <c r="J15066" s="1" t="str">
        <f t="shared" si="2205"/>
        <v>Fluid (stream)</v>
      </c>
      <c r="K15066" s="1" t="str">
        <f t="shared" si="2206"/>
        <v>Untreated Water</v>
      </c>
      <c r="O15066">
        <v>0.08</v>
      </c>
      <c r="P15066">
        <v>90</v>
      </c>
      <c r="Q15066">
        <v>7.2</v>
      </c>
    </row>
    <row r="15067" spans="1:17" hidden="1" x14ac:dyDescent="0.3">
      <c r="A15067" t="s">
        <v>58138</v>
      </c>
      <c r="B15067" t="s">
        <v>58139</v>
      </c>
      <c r="C15067" s="1" t="str">
        <f t="shared" si="2200"/>
        <v>21:0767</v>
      </c>
      <c r="D15067" s="1" t="str">
        <f t="shared" si="2204"/>
        <v>21:0220</v>
      </c>
      <c r="E15067" t="s">
        <v>58140</v>
      </c>
      <c r="F15067" t="s">
        <v>58141</v>
      </c>
      <c r="H15067">
        <v>62.606312099999997</v>
      </c>
      <c r="I15067">
        <v>-132.1056116</v>
      </c>
      <c r="J15067" s="1" t="str">
        <f t="shared" si="2205"/>
        <v>Fluid (stream)</v>
      </c>
      <c r="K15067" s="1" t="str">
        <f t="shared" si="2206"/>
        <v>Untreated Water</v>
      </c>
      <c r="O15067">
        <v>0.25</v>
      </c>
      <c r="P15067">
        <v>90</v>
      </c>
      <c r="Q15067">
        <v>7.7</v>
      </c>
    </row>
    <row r="15068" spans="1:17" hidden="1" x14ac:dyDescent="0.3">
      <c r="A15068" t="s">
        <v>58142</v>
      </c>
      <c r="B15068" t="s">
        <v>58143</v>
      </c>
      <c r="C15068" s="1" t="str">
        <f t="shared" si="2200"/>
        <v>21:0767</v>
      </c>
      <c r="D15068" s="1" t="str">
        <f t="shared" si="2204"/>
        <v>21:0220</v>
      </c>
      <c r="E15068" t="s">
        <v>58144</v>
      </c>
      <c r="F15068" t="s">
        <v>58145</v>
      </c>
      <c r="H15068">
        <v>62.602722700000001</v>
      </c>
      <c r="I15068">
        <v>-132.1433863</v>
      </c>
      <c r="J15068" s="1" t="str">
        <f t="shared" si="2205"/>
        <v>Fluid (stream)</v>
      </c>
      <c r="K15068" s="1" t="str">
        <f t="shared" si="2206"/>
        <v>Untreated Water</v>
      </c>
      <c r="O15068">
        <v>0.8</v>
      </c>
      <c r="P15068">
        <v>130</v>
      </c>
      <c r="Q15068">
        <v>7.4</v>
      </c>
    </row>
    <row r="15069" spans="1:17" hidden="1" x14ac:dyDescent="0.3">
      <c r="A15069" t="s">
        <v>58146</v>
      </c>
      <c r="B15069" t="s">
        <v>58147</v>
      </c>
      <c r="C15069" s="1" t="str">
        <f t="shared" si="2200"/>
        <v>21:0767</v>
      </c>
      <c r="D15069" s="1" t="str">
        <f t="shared" si="2204"/>
        <v>21:0220</v>
      </c>
      <c r="E15069" t="s">
        <v>58148</v>
      </c>
      <c r="F15069" t="s">
        <v>58149</v>
      </c>
      <c r="H15069">
        <v>62.586737999999997</v>
      </c>
      <c r="I15069">
        <v>-132.15945550000001</v>
      </c>
      <c r="J15069" s="1" t="str">
        <f t="shared" si="2205"/>
        <v>Fluid (stream)</v>
      </c>
      <c r="K15069" s="1" t="str">
        <f t="shared" si="2206"/>
        <v>Untreated Water</v>
      </c>
      <c r="O15069">
        <v>1.03</v>
      </c>
      <c r="P15069">
        <v>120</v>
      </c>
      <c r="Q15069">
        <v>7.4</v>
      </c>
    </row>
    <row r="15070" spans="1:17" hidden="1" x14ac:dyDescent="0.3">
      <c r="A15070" t="s">
        <v>58150</v>
      </c>
      <c r="B15070" t="s">
        <v>58151</v>
      </c>
      <c r="C15070" s="1" t="str">
        <f t="shared" si="2200"/>
        <v>21:0767</v>
      </c>
      <c r="D15070" s="1" t="str">
        <f t="shared" si="2204"/>
        <v>21:0220</v>
      </c>
      <c r="E15070" t="s">
        <v>58152</v>
      </c>
      <c r="F15070" t="s">
        <v>58153</v>
      </c>
      <c r="H15070">
        <v>62.555951</v>
      </c>
      <c r="I15070">
        <v>-132.1618483</v>
      </c>
      <c r="J15070" s="1" t="str">
        <f t="shared" si="2205"/>
        <v>Fluid (stream)</v>
      </c>
      <c r="K15070" s="1" t="str">
        <f t="shared" si="2206"/>
        <v>Untreated Water</v>
      </c>
      <c r="O15070">
        <v>2.5000000000000001E-2</v>
      </c>
      <c r="P15070">
        <v>90</v>
      </c>
      <c r="Q15070">
        <v>7</v>
      </c>
    </row>
    <row r="15071" spans="1:17" hidden="1" x14ac:dyDescent="0.3">
      <c r="A15071" t="s">
        <v>58154</v>
      </c>
      <c r="B15071" t="s">
        <v>58155</v>
      </c>
      <c r="C15071" s="1" t="str">
        <f t="shared" si="2200"/>
        <v>21:0767</v>
      </c>
      <c r="D15071" s="1" t="str">
        <f t="shared" si="2204"/>
        <v>21:0220</v>
      </c>
      <c r="E15071" t="s">
        <v>58156</v>
      </c>
      <c r="F15071" t="s">
        <v>58157</v>
      </c>
      <c r="H15071">
        <v>62.5410939</v>
      </c>
      <c r="I15071">
        <v>-132.1786692</v>
      </c>
      <c r="J15071" s="1" t="str">
        <f t="shared" si="2205"/>
        <v>Fluid (stream)</v>
      </c>
      <c r="K15071" s="1" t="str">
        <f t="shared" si="2206"/>
        <v>Untreated Water</v>
      </c>
      <c r="O15071">
        <v>0.08</v>
      </c>
      <c r="P15071">
        <v>50</v>
      </c>
      <c r="Q15071">
        <v>7.6</v>
      </c>
    </row>
    <row r="15072" spans="1:17" hidden="1" x14ac:dyDescent="0.3">
      <c r="A15072" t="s">
        <v>58158</v>
      </c>
      <c r="B15072" t="s">
        <v>58159</v>
      </c>
      <c r="C15072" s="1" t="str">
        <f t="shared" si="2200"/>
        <v>21:0767</v>
      </c>
      <c r="D15072" s="1" t="str">
        <f t="shared" si="2204"/>
        <v>21:0220</v>
      </c>
      <c r="E15072" t="s">
        <v>58160</v>
      </c>
      <c r="F15072" t="s">
        <v>58161</v>
      </c>
      <c r="H15072">
        <v>62.5371655</v>
      </c>
      <c r="I15072">
        <v>-132.110814</v>
      </c>
      <c r="J15072" s="1" t="str">
        <f t="shared" si="2205"/>
        <v>Fluid (stream)</v>
      </c>
      <c r="K15072" s="1" t="str">
        <f t="shared" si="2206"/>
        <v>Untreated Water</v>
      </c>
      <c r="O15072">
        <v>2.5000000000000001E-2</v>
      </c>
      <c r="P15072">
        <v>40</v>
      </c>
      <c r="Q15072">
        <v>7.4</v>
      </c>
    </row>
    <row r="15073" spans="1:17" hidden="1" x14ac:dyDescent="0.3">
      <c r="A15073" t="s">
        <v>58162</v>
      </c>
      <c r="B15073" t="s">
        <v>58163</v>
      </c>
      <c r="C15073" s="1" t="str">
        <f t="shared" si="2200"/>
        <v>21:0767</v>
      </c>
      <c r="D15073" s="1" t="str">
        <f t="shared" si="2204"/>
        <v>21:0220</v>
      </c>
      <c r="E15073" t="s">
        <v>58160</v>
      </c>
      <c r="F15073" t="s">
        <v>58164</v>
      </c>
      <c r="H15073">
        <v>62.5371655</v>
      </c>
      <c r="I15073">
        <v>-132.110814</v>
      </c>
      <c r="J15073" s="1" t="str">
        <f t="shared" si="2205"/>
        <v>Fluid (stream)</v>
      </c>
      <c r="K15073" s="1" t="str">
        <f t="shared" si="2206"/>
        <v>Untreated Water</v>
      </c>
      <c r="O15073">
        <v>2.5000000000000001E-2</v>
      </c>
      <c r="P15073">
        <v>30</v>
      </c>
      <c r="Q15073">
        <v>7.2</v>
      </c>
    </row>
    <row r="15074" spans="1:17" hidden="1" x14ac:dyDescent="0.3">
      <c r="A15074" t="s">
        <v>58165</v>
      </c>
      <c r="B15074" t="s">
        <v>58166</v>
      </c>
      <c r="C15074" s="1" t="str">
        <f t="shared" si="2200"/>
        <v>21:0767</v>
      </c>
      <c r="D15074" s="1" t="str">
        <f t="shared" si="2204"/>
        <v>21:0220</v>
      </c>
      <c r="E15074" t="s">
        <v>58167</v>
      </c>
      <c r="F15074" t="s">
        <v>58168</v>
      </c>
      <c r="H15074">
        <v>62.526864699999997</v>
      </c>
      <c r="I15074">
        <v>-132.14235650000001</v>
      </c>
      <c r="J15074" s="1" t="str">
        <f t="shared" si="2205"/>
        <v>Fluid (stream)</v>
      </c>
      <c r="K15074" s="1" t="str">
        <f t="shared" si="2206"/>
        <v>Untreated Water</v>
      </c>
      <c r="O15074">
        <v>2.5000000000000001E-2</v>
      </c>
      <c r="P15074">
        <v>20</v>
      </c>
      <c r="Q15074">
        <v>6.7</v>
      </c>
    </row>
    <row r="15075" spans="1:17" hidden="1" x14ac:dyDescent="0.3">
      <c r="A15075" t="s">
        <v>58169</v>
      </c>
      <c r="B15075" t="s">
        <v>58170</v>
      </c>
      <c r="C15075" s="1" t="str">
        <f t="shared" si="2200"/>
        <v>21:0767</v>
      </c>
      <c r="D15075" s="1" t="str">
        <f t="shared" si="2204"/>
        <v>21:0220</v>
      </c>
      <c r="E15075" t="s">
        <v>58171</v>
      </c>
      <c r="F15075" t="s">
        <v>58172</v>
      </c>
      <c r="H15075">
        <v>62.495845099999997</v>
      </c>
      <c r="I15075">
        <v>-132.14787089999999</v>
      </c>
      <c r="J15075" s="1" t="str">
        <f t="shared" si="2205"/>
        <v>Fluid (stream)</v>
      </c>
      <c r="K15075" s="1" t="str">
        <f t="shared" si="2206"/>
        <v>Untreated Water</v>
      </c>
      <c r="O15075">
        <v>2.5000000000000001E-2</v>
      </c>
      <c r="P15075">
        <v>20</v>
      </c>
      <c r="Q15075">
        <v>6.7</v>
      </c>
    </row>
    <row r="15076" spans="1:17" hidden="1" x14ac:dyDescent="0.3">
      <c r="A15076" t="s">
        <v>58173</v>
      </c>
      <c r="B15076" t="s">
        <v>58174</v>
      </c>
      <c r="C15076" s="1" t="str">
        <f t="shared" si="2200"/>
        <v>21:0767</v>
      </c>
      <c r="D15076" s="1" t="str">
        <f t="shared" si="2204"/>
        <v>21:0220</v>
      </c>
      <c r="E15076" t="s">
        <v>58175</v>
      </c>
      <c r="F15076" t="s">
        <v>58176</v>
      </c>
      <c r="H15076">
        <v>62.489272200000002</v>
      </c>
      <c r="I15076">
        <v>-132.11084729999999</v>
      </c>
      <c r="J15076" s="1" t="str">
        <f t="shared" si="2205"/>
        <v>Fluid (stream)</v>
      </c>
      <c r="K15076" s="1" t="str">
        <f t="shared" si="2206"/>
        <v>Untreated Water</v>
      </c>
      <c r="O15076">
        <v>2.5000000000000001E-2</v>
      </c>
      <c r="P15076">
        <v>20</v>
      </c>
      <c r="Q15076">
        <v>7.2</v>
      </c>
    </row>
    <row r="15077" spans="1:17" hidden="1" x14ac:dyDescent="0.3">
      <c r="A15077" t="s">
        <v>58177</v>
      </c>
      <c r="B15077" t="s">
        <v>58178</v>
      </c>
      <c r="C15077" s="1" t="str">
        <f t="shared" si="2200"/>
        <v>21:0767</v>
      </c>
      <c r="D15077" s="1" t="str">
        <f t="shared" si="2204"/>
        <v>21:0220</v>
      </c>
      <c r="E15077" t="s">
        <v>58179</v>
      </c>
      <c r="F15077" t="s">
        <v>58180</v>
      </c>
      <c r="H15077">
        <v>62.455366300000001</v>
      </c>
      <c r="I15077">
        <v>-132.1445755</v>
      </c>
      <c r="J15077" s="1" t="str">
        <f t="shared" si="2205"/>
        <v>Fluid (stream)</v>
      </c>
      <c r="K15077" s="1" t="str">
        <f t="shared" si="2206"/>
        <v>Untreated Water</v>
      </c>
      <c r="O15077">
        <v>7.0000000000000007E-2</v>
      </c>
      <c r="P15077">
        <v>40</v>
      </c>
      <c r="Q15077">
        <v>7.5</v>
      </c>
    </row>
    <row r="15078" spans="1:17" hidden="1" x14ac:dyDescent="0.3">
      <c r="A15078" t="s">
        <v>58181</v>
      </c>
      <c r="B15078" t="s">
        <v>58182</v>
      </c>
      <c r="C15078" s="1" t="str">
        <f t="shared" si="2200"/>
        <v>21:0767</v>
      </c>
      <c r="D15078" s="1" t="str">
        <f t="shared" si="2204"/>
        <v>21:0220</v>
      </c>
      <c r="E15078" t="s">
        <v>58183</v>
      </c>
      <c r="F15078" t="s">
        <v>58184</v>
      </c>
      <c r="H15078">
        <v>62.440778899999998</v>
      </c>
      <c r="I15078">
        <v>-132.170569</v>
      </c>
      <c r="J15078" s="1" t="str">
        <f t="shared" si="2205"/>
        <v>Fluid (stream)</v>
      </c>
      <c r="K15078" s="1" t="str">
        <f t="shared" si="2206"/>
        <v>Untreated Water</v>
      </c>
      <c r="O15078">
        <v>2.5000000000000001E-2</v>
      </c>
      <c r="P15078">
        <v>30</v>
      </c>
      <c r="Q15078">
        <v>7.1</v>
      </c>
    </row>
    <row r="15079" spans="1:17" hidden="1" x14ac:dyDescent="0.3">
      <c r="A15079" t="s">
        <v>58185</v>
      </c>
      <c r="B15079" t="s">
        <v>58186</v>
      </c>
      <c r="C15079" s="1" t="str">
        <f t="shared" si="2200"/>
        <v>21:0767</v>
      </c>
      <c r="D15079" s="1" t="str">
        <f t="shared" si="2204"/>
        <v>21:0220</v>
      </c>
      <c r="E15079" t="s">
        <v>58187</v>
      </c>
      <c r="F15079" t="s">
        <v>58188</v>
      </c>
      <c r="H15079">
        <v>62.410547899999997</v>
      </c>
      <c r="I15079">
        <v>-132.19648989999999</v>
      </c>
      <c r="J15079" s="1" t="str">
        <f t="shared" si="2205"/>
        <v>Fluid (stream)</v>
      </c>
      <c r="K15079" s="1" t="str">
        <f t="shared" si="2206"/>
        <v>Untreated Water</v>
      </c>
      <c r="O15079">
        <v>2.5000000000000001E-2</v>
      </c>
      <c r="P15079">
        <v>30</v>
      </c>
      <c r="Q15079">
        <v>6.9</v>
      </c>
    </row>
    <row r="15080" spans="1:17" hidden="1" x14ac:dyDescent="0.3">
      <c r="A15080" t="s">
        <v>58189</v>
      </c>
      <c r="B15080" t="s">
        <v>58190</v>
      </c>
      <c r="C15080" s="1" t="str">
        <f t="shared" si="2200"/>
        <v>21:0767</v>
      </c>
      <c r="D15080" s="1" t="str">
        <f t="shared" si="2204"/>
        <v>21:0220</v>
      </c>
      <c r="E15080" t="s">
        <v>58191</v>
      </c>
      <c r="F15080" t="s">
        <v>58192</v>
      </c>
      <c r="H15080">
        <v>62.016635899999997</v>
      </c>
      <c r="I15080">
        <v>-132.23636780000001</v>
      </c>
      <c r="J15080" s="1" t="str">
        <f t="shared" si="2205"/>
        <v>Fluid (stream)</v>
      </c>
      <c r="K15080" s="1" t="str">
        <f t="shared" si="2206"/>
        <v>Untreated Water</v>
      </c>
      <c r="O15080">
        <v>0.53</v>
      </c>
      <c r="P15080">
        <v>40</v>
      </c>
      <c r="Q15080">
        <v>7.5</v>
      </c>
    </row>
    <row r="15081" spans="1:17" hidden="1" x14ac:dyDescent="0.3">
      <c r="A15081" t="s">
        <v>58193</v>
      </c>
      <c r="B15081" t="s">
        <v>58194</v>
      </c>
      <c r="C15081" s="1" t="str">
        <f t="shared" si="2200"/>
        <v>21:0767</v>
      </c>
      <c r="D15081" s="1" t="str">
        <f t="shared" si="2204"/>
        <v>21:0220</v>
      </c>
      <c r="E15081" t="s">
        <v>58195</v>
      </c>
      <c r="F15081" t="s">
        <v>58196</v>
      </c>
      <c r="H15081">
        <v>62.006316699999999</v>
      </c>
      <c r="I15081">
        <v>-132.16211010000001</v>
      </c>
      <c r="J15081" s="1" t="str">
        <f t="shared" si="2205"/>
        <v>Fluid (stream)</v>
      </c>
      <c r="K15081" s="1" t="str">
        <f t="shared" si="2206"/>
        <v>Untreated Water</v>
      </c>
      <c r="O15081">
        <v>1.47</v>
      </c>
      <c r="P15081">
        <v>30</v>
      </c>
      <c r="Q15081">
        <v>7.9</v>
      </c>
    </row>
    <row r="15082" spans="1:17" hidden="1" x14ac:dyDescent="0.3">
      <c r="A15082" t="s">
        <v>58197</v>
      </c>
      <c r="B15082" t="s">
        <v>58198</v>
      </c>
      <c r="C15082" s="1" t="str">
        <f t="shared" si="2200"/>
        <v>21:0767</v>
      </c>
      <c r="D15082" s="1" t="str">
        <f t="shared" si="2204"/>
        <v>21:0220</v>
      </c>
      <c r="E15082" t="s">
        <v>58199</v>
      </c>
      <c r="F15082" t="s">
        <v>58200</v>
      </c>
      <c r="H15082">
        <v>62.0657736</v>
      </c>
      <c r="I15082">
        <v>-132.0590253</v>
      </c>
      <c r="J15082" s="1" t="str">
        <f t="shared" si="2205"/>
        <v>Fluid (stream)</v>
      </c>
      <c r="K15082" s="1" t="str">
        <f t="shared" si="2206"/>
        <v>Untreated Water</v>
      </c>
      <c r="O15082">
        <v>2.5000000000000001E-2</v>
      </c>
      <c r="P15082">
        <v>50</v>
      </c>
      <c r="Q15082">
        <v>6.8</v>
      </c>
    </row>
    <row r="15083" spans="1:17" hidden="1" x14ac:dyDescent="0.3">
      <c r="A15083" t="s">
        <v>58201</v>
      </c>
      <c r="B15083" t="s">
        <v>58202</v>
      </c>
      <c r="C15083" s="1" t="str">
        <f t="shared" si="2200"/>
        <v>21:0767</v>
      </c>
      <c r="D15083" s="1" t="str">
        <f>HYPERLINK("http://geochem.nrcan.gc.ca/cdogs/content/svy/svy_e.htm", "")</f>
        <v/>
      </c>
      <c r="G15083" s="1" t="str">
        <f>HYPERLINK("http://geochem.nrcan.gc.ca/cdogs/content/cr_/cr_00087_e.htm", "87")</f>
        <v>87</v>
      </c>
      <c r="J15083" t="s">
        <v>11453</v>
      </c>
      <c r="K15083" t="s">
        <v>11454</v>
      </c>
      <c r="O15083">
        <v>0.38</v>
      </c>
      <c r="P15083">
        <v>40</v>
      </c>
      <c r="Q15083">
        <v>7.4</v>
      </c>
    </row>
    <row r="15084" spans="1:17" hidden="1" x14ac:dyDescent="0.3">
      <c r="A15084" t="s">
        <v>58203</v>
      </c>
      <c r="B15084" t="s">
        <v>58204</v>
      </c>
      <c r="C15084" s="1" t="str">
        <f t="shared" si="2200"/>
        <v>21:0767</v>
      </c>
      <c r="D15084" s="1" t="str">
        <f>HYPERLINK("http://geochem.nrcan.gc.ca/cdogs/content/svy/svy210220_e.htm", "21:0220")</f>
        <v>21:0220</v>
      </c>
      <c r="E15084" t="s">
        <v>58205</v>
      </c>
      <c r="F15084" t="s">
        <v>58206</v>
      </c>
      <c r="H15084">
        <v>62.101545100000003</v>
      </c>
      <c r="I15084">
        <v>-132.02835640000001</v>
      </c>
      <c r="J15084" s="1" t="str">
        <f>HYPERLINK("http://geochem.nrcan.gc.ca/cdogs/content/kwd/kwd020018_e.htm", "Fluid (stream)")</f>
        <v>Fluid (stream)</v>
      </c>
      <c r="K15084" s="1" t="str">
        <f>HYPERLINK("http://geochem.nrcan.gc.ca/cdogs/content/kwd/kwd080007_e.htm", "Untreated Water")</f>
        <v>Untreated Water</v>
      </c>
      <c r="O15084">
        <v>2.5000000000000001E-2</v>
      </c>
      <c r="P15084">
        <v>80</v>
      </c>
      <c r="Q15084">
        <v>5.8</v>
      </c>
    </row>
    <row r="15085" spans="1:17" hidden="1" x14ac:dyDescent="0.3">
      <c r="A15085" t="s">
        <v>58207</v>
      </c>
      <c r="B15085" t="s">
        <v>58208</v>
      </c>
      <c r="C15085" s="1" t="str">
        <f t="shared" si="2200"/>
        <v>21:0767</v>
      </c>
      <c r="D15085" s="1" t="str">
        <f>HYPERLINK("http://geochem.nrcan.gc.ca/cdogs/content/svy/svy210220_e.htm", "21:0220")</f>
        <v>21:0220</v>
      </c>
      <c r="E15085" t="s">
        <v>58209</v>
      </c>
      <c r="F15085" t="s">
        <v>58210</v>
      </c>
      <c r="H15085">
        <v>62.138723200000001</v>
      </c>
      <c r="I15085">
        <v>-132.00854860000001</v>
      </c>
      <c r="J15085" s="1" t="str">
        <f>HYPERLINK("http://geochem.nrcan.gc.ca/cdogs/content/kwd/kwd020018_e.htm", "Fluid (stream)")</f>
        <v>Fluid (stream)</v>
      </c>
      <c r="K15085" s="1" t="str">
        <f>HYPERLINK("http://geochem.nrcan.gc.ca/cdogs/content/kwd/kwd080007_e.htm", "Untreated Water")</f>
        <v>Untreated Water</v>
      </c>
      <c r="O15085">
        <v>0.31</v>
      </c>
      <c r="P15085">
        <v>110</v>
      </c>
      <c r="Q15085">
        <v>7.2</v>
      </c>
    </row>
    <row r="15086" spans="1:17" hidden="1" x14ac:dyDescent="0.3">
      <c r="A15086" t="s">
        <v>58211</v>
      </c>
      <c r="B15086" t="s">
        <v>58212</v>
      </c>
      <c r="C15086" s="1" t="str">
        <f t="shared" si="2200"/>
        <v>21:0767</v>
      </c>
      <c r="D15086" s="1" t="str">
        <f>HYPERLINK("http://geochem.nrcan.gc.ca/cdogs/content/svy/svy210220_e.htm", "21:0220")</f>
        <v>21:0220</v>
      </c>
      <c r="E15086" t="s">
        <v>58213</v>
      </c>
      <c r="F15086" t="s">
        <v>58214</v>
      </c>
      <c r="H15086">
        <v>62.1602374</v>
      </c>
      <c r="I15086">
        <v>-132.02349810000001</v>
      </c>
      <c r="J15086" s="1" t="str">
        <f>HYPERLINK("http://geochem.nrcan.gc.ca/cdogs/content/kwd/kwd020018_e.htm", "Fluid (stream)")</f>
        <v>Fluid (stream)</v>
      </c>
      <c r="K15086" s="1" t="str">
        <f>HYPERLINK("http://geochem.nrcan.gc.ca/cdogs/content/kwd/kwd080007_e.htm", "Untreated Water")</f>
        <v>Untreated Water</v>
      </c>
      <c r="O15086">
        <v>0.08</v>
      </c>
      <c r="P15086">
        <v>60</v>
      </c>
      <c r="Q15086">
        <v>7.1</v>
      </c>
    </row>
    <row r="15087" spans="1:17" hidden="1" x14ac:dyDescent="0.3">
      <c r="A15087" t="s">
        <v>58215</v>
      </c>
      <c r="B15087" t="s">
        <v>58216</v>
      </c>
      <c r="C15087" s="1" t="str">
        <f t="shared" si="2200"/>
        <v>21:0767</v>
      </c>
      <c r="D15087" s="1" t="str">
        <f>HYPERLINK("http://geochem.nrcan.gc.ca/cdogs/content/svy/svy210220_e.htm", "21:0220")</f>
        <v>21:0220</v>
      </c>
      <c r="E15087" t="s">
        <v>58217</v>
      </c>
      <c r="F15087" t="s">
        <v>58218</v>
      </c>
      <c r="H15087">
        <v>62.264670199999998</v>
      </c>
      <c r="I15087">
        <v>-132.0412714</v>
      </c>
      <c r="J15087" s="1" t="str">
        <f>HYPERLINK("http://geochem.nrcan.gc.ca/cdogs/content/kwd/kwd020018_e.htm", "Fluid (stream)")</f>
        <v>Fluid (stream)</v>
      </c>
      <c r="K15087" s="1" t="str">
        <f>HYPERLINK("http://geochem.nrcan.gc.ca/cdogs/content/kwd/kwd080007_e.htm", "Untreated Water")</f>
        <v>Untreated Water</v>
      </c>
      <c r="O15087">
        <v>0.05</v>
      </c>
      <c r="P15087">
        <v>40</v>
      </c>
      <c r="Q15087">
        <v>6.7</v>
      </c>
    </row>
    <row r="15088" spans="1:17" hidden="1" x14ac:dyDescent="0.3">
      <c r="A15088" t="s">
        <v>58219</v>
      </c>
      <c r="B15088" t="s">
        <v>58220</v>
      </c>
      <c r="C15088" s="1" t="str">
        <f t="shared" si="2200"/>
        <v>21:0767</v>
      </c>
      <c r="D15088" s="1" t="str">
        <f>HYPERLINK("http://geochem.nrcan.gc.ca/cdogs/content/svy/svy_e.htm", "")</f>
        <v/>
      </c>
      <c r="G15088" s="1" t="str">
        <f>HYPERLINK("http://geochem.nrcan.gc.ca/cdogs/content/cr_/cr_00087_e.htm", "87")</f>
        <v>87</v>
      </c>
      <c r="J15088" t="s">
        <v>11453</v>
      </c>
      <c r="K15088" t="s">
        <v>11454</v>
      </c>
      <c r="O15088">
        <v>0.33</v>
      </c>
      <c r="P15088">
        <v>50</v>
      </c>
      <c r="Q15088">
        <v>7.5</v>
      </c>
    </row>
    <row r="15089" spans="1:17" hidden="1" x14ac:dyDescent="0.3">
      <c r="A15089" t="s">
        <v>58221</v>
      </c>
      <c r="B15089" t="s">
        <v>58222</v>
      </c>
      <c r="C15089" s="1" t="str">
        <f t="shared" si="2200"/>
        <v>21:0767</v>
      </c>
      <c r="D15089" s="1" t="str">
        <f t="shared" ref="D15089:D15113" si="2207">HYPERLINK("http://geochem.nrcan.gc.ca/cdogs/content/svy/svy210220_e.htm", "21:0220")</f>
        <v>21:0220</v>
      </c>
      <c r="E15089" t="s">
        <v>58217</v>
      </c>
      <c r="F15089" t="s">
        <v>58223</v>
      </c>
      <c r="H15089">
        <v>62.264670199999998</v>
      </c>
      <c r="I15089">
        <v>-132.0412714</v>
      </c>
      <c r="J15089" s="1" t="str">
        <f t="shared" ref="J15089:J15113" si="2208">HYPERLINK("http://geochem.nrcan.gc.ca/cdogs/content/kwd/kwd020018_e.htm", "Fluid (stream)")</f>
        <v>Fluid (stream)</v>
      </c>
      <c r="K15089" s="1" t="str">
        <f t="shared" ref="K15089:K15113" si="2209">HYPERLINK("http://geochem.nrcan.gc.ca/cdogs/content/kwd/kwd080007_e.htm", "Untreated Water")</f>
        <v>Untreated Water</v>
      </c>
      <c r="O15089">
        <v>0.06</v>
      </c>
      <c r="P15089">
        <v>30</v>
      </c>
      <c r="Q15089">
        <v>6.7</v>
      </c>
    </row>
    <row r="15090" spans="1:17" hidden="1" x14ac:dyDescent="0.3">
      <c r="A15090" t="s">
        <v>58224</v>
      </c>
      <c r="B15090" t="s">
        <v>58225</v>
      </c>
      <c r="C15090" s="1" t="str">
        <f t="shared" si="2200"/>
        <v>21:0767</v>
      </c>
      <c r="D15090" s="1" t="str">
        <f t="shared" si="2207"/>
        <v>21:0220</v>
      </c>
      <c r="E15090" t="s">
        <v>58226</v>
      </c>
      <c r="F15090" t="s">
        <v>58227</v>
      </c>
      <c r="H15090">
        <v>62.293025</v>
      </c>
      <c r="I15090">
        <v>-132.1253366</v>
      </c>
      <c r="J15090" s="1" t="str">
        <f t="shared" si="2208"/>
        <v>Fluid (stream)</v>
      </c>
      <c r="K15090" s="1" t="str">
        <f t="shared" si="2209"/>
        <v>Untreated Water</v>
      </c>
      <c r="O15090">
        <v>0.14000000000000001</v>
      </c>
      <c r="P15090">
        <v>70</v>
      </c>
      <c r="Q15090">
        <v>7.4</v>
      </c>
    </row>
    <row r="15091" spans="1:17" hidden="1" x14ac:dyDescent="0.3">
      <c r="A15091" t="s">
        <v>58228</v>
      </c>
      <c r="B15091" t="s">
        <v>58229</v>
      </c>
      <c r="C15091" s="1" t="str">
        <f t="shared" si="2200"/>
        <v>21:0767</v>
      </c>
      <c r="D15091" s="1" t="str">
        <f t="shared" si="2207"/>
        <v>21:0220</v>
      </c>
      <c r="E15091" t="s">
        <v>58230</v>
      </c>
      <c r="F15091" t="s">
        <v>58231</v>
      </c>
      <c r="H15091">
        <v>62.298919499999997</v>
      </c>
      <c r="I15091">
        <v>-132.11502949999999</v>
      </c>
      <c r="J15091" s="1" t="str">
        <f t="shared" si="2208"/>
        <v>Fluid (stream)</v>
      </c>
      <c r="K15091" s="1" t="str">
        <f t="shared" si="2209"/>
        <v>Untreated Water</v>
      </c>
      <c r="O15091">
        <v>2.5000000000000001E-2</v>
      </c>
      <c r="P15091">
        <v>40</v>
      </c>
      <c r="Q15091">
        <v>6.9</v>
      </c>
    </row>
    <row r="15092" spans="1:17" hidden="1" x14ac:dyDescent="0.3">
      <c r="A15092" t="s">
        <v>58232</v>
      </c>
      <c r="B15092" t="s">
        <v>58233</v>
      </c>
      <c r="C15092" s="1" t="str">
        <f t="shared" si="2200"/>
        <v>21:0767</v>
      </c>
      <c r="D15092" s="1" t="str">
        <f t="shared" si="2207"/>
        <v>21:0220</v>
      </c>
      <c r="E15092" t="s">
        <v>58234</v>
      </c>
      <c r="F15092" t="s">
        <v>58235</v>
      </c>
      <c r="H15092">
        <v>62.301410400000002</v>
      </c>
      <c r="I15092">
        <v>-132.11515739999999</v>
      </c>
      <c r="J15092" s="1" t="str">
        <f t="shared" si="2208"/>
        <v>Fluid (stream)</v>
      </c>
      <c r="K15092" s="1" t="str">
        <f t="shared" si="2209"/>
        <v>Untreated Water</v>
      </c>
      <c r="O15092">
        <v>2.5000000000000001E-2</v>
      </c>
      <c r="P15092">
        <v>30</v>
      </c>
      <c r="Q15092">
        <v>6.8</v>
      </c>
    </row>
    <row r="15093" spans="1:17" hidden="1" x14ac:dyDescent="0.3">
      <c r="A15093" t="s">
        <v>58236</v>
      </c>
      <c r="B15093" t="s">
        <v>58237</v>
      </c>
      <c r="C15093" s="1" t="str">
        <f t="shared" si="2200"/>
        <v>21:0767</v>
      </c>
      <c r="D15093" s="1" t="str">
        <f t="shared" si="2207"/>
        <v>21:0220</v>
      </c>
      <c r="E15093" t="s">
        <v>58238</v>
      </c>
      <c r="F15093" t="s">
        <v>58239</v>
      </c>
      <c r="H15093">
        <v>62.315145399999999</v>
      </c>
      <c r="I15093">
        <v>-132.14432360000001</v>
      </c>
      <c r="J15093" s="1" t="str">
        <f t="shared" si="2208"/>
        <v>Fluid (stream)</v>
      </c>
      <c r="K15093" s="1" t="str">
        <f t="shared" si="2209"/>
        <v>Untreated Water</v>
      </c>
      <c r="O15093">
        <v>7.0000000000000007E-2</v>
      </c>
      <c r="P15093">
        <v>60</v>
      </c>
      <c r="Q15093">
        <v>7.6</v>
      </c>
    </row>
    <row r="15094" spans="1:17" hidden="1" x14ac:dyDescent="0.3">
      <c r="A15094" t="s">
        <v>58240</v>
      </c>
      <c r="B15094" t="s">
        <v>58241</v>
      </c>
      <c r="C15094" s="1" t="str">
        <f t="shared" si="2200"/>
        <v>21:0767</v>
      </c>
      <c r="D15094" s="1" t="str">
        <f t="shared" si="2207"/>
        <v>21:0220</v>
      </c>
      <c r="E15094" t="s">
        <v>58242</v>
      </c>
      <c r="F15094" t="s">
        <v>58243</v>
      </c>
      <c r="H15094">
        <v>62.306790700000001</v>
      </c>
      <c r="I15094">
        <v>-132.2461883</v>
      </c>
      <c r="J15094" s="1" t="str">
        <f t="shared" si="2208"/>
        <v>Fluid (stream)</v>
      </c>
      <c r="K15094" s="1" t="str">
        <f t="shared" si="2209"/>
        <v>Untreated Water</v>
      </c>
      <c r="O15094">
        <v>0.38</v>
      </c>
      <c r="P15094">
        <v>60</v>
      </c>
      <c r="Q15094">
        <v>7.5</v>
      </c>
    </row>
    <row r="15095" spans="1:17" hidden="1" x14ac:dyDescent="0.3">
      <c r="A15095" t="s">
        <v>58244</v>
      </c>
      <c r="B15095" t="s">
        <v>58245</v>
      </c>
      <c r="C15095" s="1" t="str">
        <f t="shared" si="2200"/>
        <v>21:0767</v>
      </c>
      <c r="D15095" s="1" t="str">
        <f t="shared" si="2207"/>
        <v>21:0220</v>
      </c>
      <c r="E15095" t="s">
        <v>58246</v>
      </c>
      <c r="F15095" t="s">
        <v>58247</v>
      </c>
      <c r="H15095">
        <v>62.286297400000002</v>
      </c>
      <c r="I15095">
        <v>-132.2242828</v>
      </c>
      <c r="J15095" s="1" t="str">
        <f t="shared" si="2208"/>
        <v>Fluid (stream)</v>
      </c>
      <c r="K15095" s="1" t="str">
        <f t="shared" si="2209"/>
        <v>Untreated Water</v>
      </c>
      <c r="O15095">
        <v>0.13</v>
      </c>
      <c r="P15095">
        <v>60</v>
      </c>
      <c r="Q15095">
        <v>7.6</v>
      </c>
    </row>
    <row r="15096" spans="1:17" hidden="1" x14ac:dyDescent="0.3">
      <c r="A15096" t="s">
        <v>58248</v>
      </c>
      <c r="B15096" t="s">
        <v>58249</v>
      </c>
      <c r="C15096" s="1" t="str">
        <f t="shared" si="2200"/>
        <v>21:0767</v>
      </c>
      <c r="D15096" s="1" t="str">
        <f t="shared" si="2207"/>
        <v>21:0220</v>
      </c>
      <c r="E15096" t="s">
        <v>58250</v>
      </c>
      <c r="F15096" t="s">
        <v>58251</v>
      </c>
      <c r="H15096">
        <v>62.265633700000002</v>
      </c>
      <c r="I15096">
        <v>-132.25432430000001</v>
      </c>
      <c r="J15096" s="1" t="str">
        <f t="shared" si="2208"/>
        <v>Fluid (stream)</v>
      </c>
      <c r="K15096" s="1" t="str">
        <f t="shared" si="2209"/>
        <v>Untreated Water</v>
      </c>
      <c r="O15096">
        <v>0.28999999999999998</v>
      </c>
      <c r="P15096">
        <v>50</v>
      </c>
      <c r="Q15096">
        <v>7.3</v>
      </c>
    </row>
    <row r="15097" spans="1:17" hidden="1" x14ac:dyDescent="0.3">
      <c r="A15097" t="s">
        <v>58252</v>
      </c>
      <c r="B15097" t="s">
        <v>58253</v>
      </c>
      <c r="C15097" s="1" t="str">
        <f t="shared" si="2200"/>
        <v>21:0767</v>
      </c>
      <c r="D15097" s="1" t="str">
        <f t="shared" si="2207"/>
        <v>21:0220</v>
      </c>
      <c r="E15097" t="s">
        <v>58254</v>
      </c>
      <c r="F15097" t="s">
        <v>58255</v>
      </c>
      <c r="H15097">
        <v>62.256841899999998</v>
      </c>
      <c r="I15097">
        <v>-132.28822539999999</v>
      </c>
      <c r="J15097" s="1" t="str">
        <f t="shared" si="2208"/>
        <v>Fluid (stream)</v>
      </c>
      <c r="K15097" s="1" t="str">
        <f t="shared" si="2209"/>
        <v>Untreated Water</v>
      </c>
      <c r="O15097">
        <v>0.15</v>
      </c>
      <c r="P15097">
        <v>70</v>
      </c>
      <c r="Q15097">
        <v>7.1</v>
      </c>
    </row>
    <row r="15098" spans="1:17" hidden="1" x14ac:dyDescent="0.3">
      <c r="A15098" t="s">
        <v>58256</v>
      </c>
      <c r="B15098" t="s">
        <v>58257</v>
      </c>
      <c r="C15098" s="1" t="str">
        <f t="shared" ref="C15098:C15161" si="2210">HYPERLINK("http://geochem.nrcan.gc.ca/cdogs/content/bdl/bdl210767_e.htm", "21:0767")</f>
        <v>21:0767</v>
      </c>
      <c r="D15098" s="1" t="str">
        <f t="shared" si="2207"/>
        <v>21:0220</v>
      </c>
      <c r="E15098" t="s">
        <v>58258</v>
      </c>
      <c r="F15098" t="s">
        <v>58259</v>
      </c>
      <c r="H15098">
        <v>62.2563289</v>
      </c>
      <c r="I15098">
        <v>-132.29692220000001</v>
      </c>
      <c r="J15098" s="1" t="str">
        <f t="shared" si="2208"/>
        <v>Fluid (stream)</v>
      </c>
      <c r="K15098" s="1" t="str">
        <f t="shared" si="2209"/>
        <v>Untreated Water</v>
      </c>
      <c r="O15098">
        <v>2.5000000000000001E-2</v>
      </c>
      <c r="P15098">
        <v>50</v>
      </c>
      <c r="Q15098">
        <v>6.8</v>
      </c>
    </row>
    <row r="15099" spans="1:17" hidden="1" x14ac:dyDescent="0.3">
      <c r="A15099" t="s">
        <v>58260</v>
      </c>
      <c r="B15099" t="s">
        <v>58261</v>
      </c>
      <c r="C15099" s="1" t="str">
        <f t="shared" si="2210"/>
        <v>21:0767</v>
      </c>
      <c r="D15099" s="1" t="str">
        <f t="shared" si="2207"/>
        <v>21:0220</v>
      </c>
      <c r="E15099" t="s">
        <v>58262</v>
      </c>
      <c r="F15099" t="s">
        <v>58263</v>
      </c>
      <c r="H15099">
        <v>62.254423600000003</v>
      </c>
      <c r="I15099">
        <v>-132.1790522</v>
      </c>
      <c r="J15099" s="1" t="str">
        <f t="shared" si="2208"/>
        <v>Fluid (stream)</v>
      </c>
      <c r="K15099" s="1" t="str">
        <f t="shared" si="2209"/>
        <v>Untreated Water</v>
      </c>
      <c r="O15099">
        <v>0.05</v>
      </c>
      <c r="P15099">
        <v>40</v>
      </c>
      <c r="Q15099">
        <v>7</v>
      </c>
    </row>
    <row r="15100" spans="1:17" hidden="1" x14ac:dyDescent="0.3">
      <c r="A15100" t="s">
        <v>58264</v>
      </c>
      <c r="B15100" t="s">
        <v>58265</v>
      </c>
      <c r="C15100" s="1" t="str">
        <f t="shared" si="2210"/>
        <v>21:0767</v>
      </c>
      <c r="D15100" s="1" t="str">
        <f t="shared" si="2207"/>
        <v>21:0220</v>
      </c>
      <c r="E15100" t="s">
        <v>58262</v>
      </c>
      <c r="F15100" t="s">
        <v>58266</v>
      </c>
      <c r="H15100">
        <v>62.254423600000003</v>
      </c>
      <c r="I15100">
        <v>-132.1790522</v>
      </c>
      <c r="J15100" s="1" t="str">
        <f t="shared" si="2208"/>
        <v>Fluid (stream)</v>
      </c>
      <c r="K15100" s="1" t="str">
        <f t="shared" si="2209"/>
        <v>Untreated Water</v>
      </c>
      <c r="O15100">
        <v>0.05</v>
      </c>
      <c r="P15100">
        <v>40</v>
      </c>
      <c r="Q15100">
        <v>7.1</v>
      </c>
    </row>
    <row r="15101" spans="1:17" hidden="1" x14ac:dyDescent="0.3">
      <c r="A15101" t="s">
        <v>58267</v>
      </c>
      <c r="B15101" t="s">
        <v>58268</v>
      </c>
      <c r="C15101" s="1" t="str">
        <f t="shared" si="2210"/>
        <v>21:0767</v>
      </c>
      <c r="D15101" s="1" t="str">
        <f t="shared" si="2207"/>
        <v>21:0220</v>
      </c>
      <c r="E15101" t="s">
        <v>58269</v>
      </c>
      <c r="F15101" t="s">
        <v>58270</v>
      </c>
      <c r="H15101">
        <v>62.217691199999997</v>
      </c>
      <c r="I15101">
        <v>-132.1268523</v>
      </c>
      <c r="J15101" s="1" t="str">
        <f t="shared" si="2208"/>
        <v>Fluid (stream)</v>
      </c>
      <c r="K15101" s="1" t="str">
        <f t="shared" si="2209"/>
        <v>Untreated Water</v>
      </c>
      <c r="O15101">
        <v>2.5000000000000001E-2</v>
      </c>
      <c r="P15101">
        <v>50</v>
      </c>
      <c r="Q15101">
        <v>7</v>
      </c>
    </row>
    <row r="15102" spans="1:17" hidden="1" x14ac:dyDescent="0.3">
      <c r="A15102" t="s">
        <v>58271</v>
      </c>
      <c r="B15102" t="s">
        <v>58272</v>
      </c>
      <c r="C15102" s="1" t="str">
        <f t="shared" si="2210"/>
        <v>21:0767</v>
      </c>
      <c r="D15102" s="1" t="str">
        <f t="shared" si="2207"/>
        <v>21:0220</v>
      </c>
      <c r="E15102" t="s">
        <v>58273</v>
      </c>
      <c r="F15102" t="s">
        <v>58274</v>
      </c>
      <c r="H15102">
        <v>62.217223500000003</v>
      </c>
      <c r="I15102">
        <v>-132.1198924</v>
      </c>
      <c r="J15102" s="1" t="str">
        <f t="shared" si="2208"/>
        <v>Fluid (stream)</v>
      </c>
      <c r="K15102" s="1" t="str">
        <f t="shared" si="2209"/>
        <v>Untreated Water</v>
      </c>
      <c r="O15102">
        <v>2.5000000000000001E-2</v>
      </c>
      <c r="P15102">
        <v>40</v>
      </c>
      <c r="Q15102">
        <v>7.1</v>
      </c>
    </row>
    <row r="15103" spans="1:17" hidden="1" x14ac:dyDescent="0.3">
      <c r="A15103" t="s">
        <v>58275</v>
      </c>
      <c r="B15103" t="s">
        <v>58276</v>
      </c>
      <c r="C15103" s="1" t="str">
        <f t="shared" si="2210"/>
        <v>21:0767</v>
      </c>
      <c r="D15103" s="1" t="str">
        <f t="shared" si="2207"/>
        <v>21:0220</v>
      </c>
      <c r="E15103" t="s">
        <v>58277</v>
      </c>
      <c r="F15103" t="s">
        <v>58278</v>
      </c>
      <c r="H15103">
        <v>62.237048600000001</v>
      </c>
      <c r="I15103">
        <v>-132.02118060000001</v>
      </c>
      <c r="J15103" s="1" t="str">
        <f t="shared" si="2208"/>
        <v>Fluid (stream)</v>
      </c>
      <c r="K15103" s="1" t="str">
        <f t="shared" si="2209"/>
        <v>Untreated Water</v>
      </c>
      <c r="O15103">
        <v>2.5000000000000001E-2</v>
      </c>
      <c r="P15103">
        <v>20</v>
      </c>
      <c r="Q15103">
        <v>6.4</v>
      </c>
    </row>
    <row r="15104" spans="1:17" hidden="1" x14ac:dyDescent="0.3">
      <c r="A15104" t="s">
        <v>58279</v>
      </c>
      <c r="B15104" t="s">
        <v>58280</v>
      </c>
      <c r="C15104" s="1" t="str">
        <f t="shared" si="2210"/>
        <v>21:0767</v>
      </c>
      <c r="D15104" s="1" t="str">
        <f t="shared" si="2207"/>
        <v>21:0220</v>
      </c>
      <c r="E15104" t="s">
        <v>58281</v>
      </c>
      <c r="F15104" t="s">
        <v>58282</v>
      </c>
      <c r="H15104">
        <v>62.218333800000003</v>
      </c>
      <c r="I15104">
        <v>-132.04667839999999</v>
      </c>
      <c r="J15104" s="1" t="str">
        <f t="shared" si="2208"/>
        <v>Fluid (stream)</v>
      </c>
      <c r="K15104" s="1" t="str">
        <f t="shared" si="2209"/>
        <v>Untreated Water</v>
      </c>
      <c r="O15104">
        <v>2.5000000000000001E-2</v>
      </c>
      <c r="P15104">
        <v>30</v>
      </c>
      <c r="Q15104">
        <v>6.4</v>
      </c>
    </row>
    <row r="15105" spans="1:17" hidden="1" x14ac:dyDescent="0.3">
      <c r="A15105" t="s">
        <v>58283</v>
      </c>
      <c r="B15105" t="s">
        <v>58284</v>
      </c>
      <c r="C15105" s="1" t="str">
        <f t="shared" si="2210"/>
        <v>21:0767</v>
      </c>
      <c r="D15105" s="1" t="str">
        <f t="shared" si="2207"/>
        <v>21:0220</v>
      </c>
      <c r="E15105" t="s">
        <v>58285</v>
      </c>
      <c r="F15105" t="s">
        <v>58286</v>
      </c>
      <c r="H15105">
        <v>62.2153007</v>
      </c>
      <c r="I15105">
        <v>-132.04387689999999</v>
      </c>
      <c r="J15105" s="1" t="str">
        <f t="shared" si="2208"/>
        <v>Fluid (stream)</v>
      </c>
      <c r="K15105" s="1" t="str">
        <f t="shared" si="2209"/>
        <v>Untreated Water</v>
      </c>
      <c r="O15105">
        <v>2.5000000000000001E-2</v>
      </c>
      <c r="P15105">
        <v>30</v>
      </c>
      <c r="Q15105">
        <v>6.2</v>
      </c>
    </row>
    <row r="15106" spans="1:17" hidden="1" x14ac:dyDescent="0.3">
      <c r="A15106" t="s">
        <v>58287</v>
      </c>
      <c r="B15106" t="s">
        <v>58288</v>
      </c>
      <c r="C15106" s="1" t="str">
        <f t="shared" si="2210"/>
        <v>21:0767</v>
      </c>
      <c r="D15106" s="1" t="str">
        <f t="shared" si="2207"/>
        <v>21:0220</v>
      </c>
      <c r="E15106" t="s">
        <v>58289</v>
      </c>
      <c r="F15106" t="s">
        <v>58290</v>
      </c>
      <c r="H15106">
        <v>62.182716200000002</v>
      </c>
      <c r="I15106">
        <v>-132.10117070000001</v>
      </c>
      <c r="J15106" s="1" t="str">
        <f t="shared" si="2208"/>
        <v>Fluid (stream)</v>
      </c>
      <c r="K15106" s="1" t="str">
        <f t="shared" si="2209"/>
        <v>Untreated Water</v>
      </c>
      <c r="O15106">
        <v>0.25</v>
      </c>
      <c r="P15106">
        <v>60</v>
      </c>
      <c r="Q15106">
        <v>6.8</v>
      </c>
    </row>
    <row r="15107" spans="1:17" hidden="1" x14ac:dyDescent="0.3">
      <c r="A15107" t="s">
        <v>58291</v>
      </c>
      <c r="B15107" t="s">
        <v>58292</v>
      </c>
      <c r="C15107" s="1" t="str">
        <f t="shared" si="2210"/>
        <v>21:0767</v>
      </c>
      <c r="D15107" s="1" t="str">
        <f t="shared" si="2207"/>
        <v>21:0220</v>
      </c>
      <c r="E15107" t="s">
        <v>58293</v>
      </c>
      <c r="F15107" t="s">
        <v>58294</v>
      </c>
      <c r="H15107">
        <v>62.170484000000002</v>
      </c>
      <c r="I15107">
        <v>-132.1629216</v>
      </c>
      <c r="J15107" s="1" t="str">
        <f t="shared" si="2208"/>
        <v>Fluid (stream)</v>
      </c>
      <c r="K15107" s="1" t="str">
        <f t="shared" si="2209"/>
        <v>Untreated Water</v>
      </c>
      <c r="O15107">
        <v>0.75</v>
      </c>
      <c r="P15107">
        <v>70</v>
      </c>
      <c r="Q15107">
        <v>7.4</v>
      </c>
    </row>
    <row r="15108" spans="1:17" hidden="1" x14ac:dyDescent="0.3">
      <c r="A15108" t="s">
        <v>58295</v>
      </c>
      <c r="B15108" t="s">
        <v>58296</v>
      </c>
      <c r="C15108" s="1" t="str">
        <f t="shared" si="2210"/>
        <v>21:0767</v>
      </c>
      <c r="D15108" s="1" t="str">
        <f t="shared" si="2207"/>
        <v>21:0220</v>
      </c>
      <c r="E15108" t="s">
        <v>58293</v>
      </c>
      <c r="F15108" t="s">
        <v>58297</v>
      </c>
      <c r="H15108">
        <v>62.170484000000002</v>
      </c>
      <c r="I15108">
        <v>-132.1629216</v>
      </c>
      <c r="J15108" s="1" t="str">
        <f t="shared" si="2208"/>
        <v>Fluid (stream)</v>
      </c>
      <c r="K15108" s="1" t="str">
        <f t="shared" si="2209"/>
        <v>Untreated Water</v>
      </c>
      <c r="O15108">
        <v>0.68</v>
      </c>
      <c r="P15108">
        <v>60</v>
      </c>
      <c r="Q15108">
        <v>7.3</v>
      </c>
    </row>
    <row r="15109" spans="1:17" hidden="1" x14ac:dyDescent="0.3">
      <c r="A15109" t="s">
        <v>58298</v>
      </c>
      <c r="B15109" t="s">
        <v>58299</v>
      </c>
      <c r="C15109" s="1" t="str">
        <f t="shared" si="2210"/>
        <v>21:0767</v>
      </c>
      <c r="D15109" s="1" t="str">
        <f t="shared" si="2207"/>
        <v>21:0220</v>
      </c>
      <c r="E15109" t="s">
        <v>58300</v>
      </c>
      <c r="F15109" t="s">
        <v>58301</v>
      </c>
      <c r="H15109">
        <v>62.165815199999997</v>
      </c>
      <c r="I15109">
        <v>-132.17974530000001</v>
      </c>
      <c r="J15109" s="1" t="str">
        <f t="shared" si="2208"/>
        <v>Fluid (stream)</v>
      </c>
      <c r="K15109" s="1" t="str">
        <f t="shared" si="2209"/>
        <v>Untreated Water</v>
      </c>
      <c r="O15109">
        <v>0.15</v>
      </c>
      <c r="P15109">
        <v>60</v>
      </c>
      <c r="Q15109">
        <v>7.4</v>
      </c>
    </row>
    <row r="15110" spans="1:17" hidden="1" x14ac:dyDescent="0.3">
      <c r="A15110" t="s">
        <v>58302</v>
      </c>
      <c r="B15110" t="s">
        <v>58303</v>
      </c>
      <c r="C15110" s="1" t="str">
        <f t="shared" si="2210"/>
        <v>21:0767</v>
      </c>
      <c r="D15110" s="1" t="str">
        <f t="shared" si="2207"/>
        <v>21:0220</v>
      </c>
      <c r="E15110" t="s">
        <v>58304</v>
      </c>
      <c r="F15110" t="s">
        <v>58305</v>
      </c>
      <c r="H15110">
        <v>62.0443529</v>
      </c>
      <c r="I15110">
        <v>-132.25154810000001</v>
      </c>
      <c r="J15110" s="1" t="str">
        <f t="shared" si="2208"/>
        <v>Fluid (stream)</v>
      </c>
      <c r="K15110" s="1" t="str">
        <f t="shared" si="2209"/>
        <v>Untreated Water</v>
      </c>
      <c r="O15110">
        <v>2.5000000000000001E-2</v>
      </c>
      <c r="P15110">
        <v>300</v>
      </c>
      <c r="Q15110">
        <v>6.6</v>
      </c>
    </row>
    <row r="15111" spans="1:17" hidden="1" x14ac:dyDescent="0.3">
      <c r="A15111" t="s">
        <v>58306</v>
      </c>
      <c r="B15111" t="s">
        <v>58307</v>
      </c>
      <c r="C15111" s="1" t="str">
        <f t="shared" si="2210"/>
        <v>21:0767</v>
      </c>
      <c r="D15111" s="1" t="str">
        <f t="shared" si="2207"/>
        <v>21:0220</v>
      </c>
      <c r="E15111" t="s">
        <v>58308</v>
      </c>
      <c r="F15111" t="s">
        <v>58309</v>
      </c>
      <c r="H15111">
        <v>62.051437900000003</v>
      </c>
      <c r="I15111">
        <v>-132.13172069999999</v>
      </c>
      <c r="J15111" s="1" t="str">
        <f t="shared" si="2208"/>
        <v>Fluid (stream)</v>
      </c>
      <c r="K15111" s="1" t="str">
        <f t="shared" si="2209"/>
        <v>Untreated Water</v>
      </c>
      <c r="O15111">
        <v>2.63</v>
      </c>
      <c r="P15111">
        <v>110</v>
      </c>
      <c r="Q15111">
        <v>7.1</v>
      </c>
    </row>
    <row r="15112" spans="1:17" hidden="1" x14ac:dyDescent="0.3">
      <c r="A15112" t="s">
        <v>58310</v>
      </c>
      <c r="B15112" t="s">
        <v>58311</v>
      </c>
      <c r="C15112" s="1" t="str">
        <f t="shared" si="2210"/>
        <v>21:0767</v>
      </c>
      <c r="D15112" s="1" t="str">
        <f t="shared" si="2207"/>
        <v>21:0220</v>
      </c>
      <c r="E15112" t="s">
        <v>58312</v>
      </c>
      <c r="F15112" t="s">
        <v>58313</v>
      </c>
      <c r="H15112">
        <v>62.069183700000004</v>
      </c>
      <c r="I15112">
        <v>-132.2029454</v>
      </c>
      <c r="J15112" s="1" t="str">
        <f t="shared" si="2208"/>
        <v>Fluid (stream)</v>
      </c>
      <c r="K15112" s="1" t="str">
        <f t="shared" si="2209"/>
        <v>Untreated Water</v>
      </c>
      <c r="O15112">
        <v>0.67</v>
      </c>
      <c r="P15112">
        <v>120</v>
      </c>
      <c r="Q15112">
        <v>7.1</v>
      </c>
    </row>
    <row r="15113" spans="1:17" hidden="1" x14ac:dyDescent="0.3">
      <c r="A15113" t="s">
        <v>58314</v>
      </c>
      <c r="B15113" t="s">
        <v>58315</v>
      </c>
      <c r="C15113" s="1" t="str">
        <f t="shared" si="2210"/>
        <v>21:0767</v>
      </c>
      <c r="D15113" s="1" t="str">
        <f t="shared" si="2207"/>
        <v>21:0220</v>
      </c>
      <c r="E15113" t="s">
        <v>58316</v>
      </c>
      <c r="F15113" t="s">
        <v>58317</v>
      </c>
      <c r="H15113">
        <v>62.092476300000001</v>
      </c>
      <c r="I15113">
        <v>-132.19899839999999</v>
      </c>
      <c r="J15113" s="1" t="str">
        <f t="shared" si="2208"/>
        <v>Fluid (stream)</v>
      </c>
      <c r="K15113" s="1" t="str">
        <f t="shared" si="2209"/>
        <v>Untreated Water</v>
      </c>
      <c r="O15113">
        <v>3.73</v>
      </c>
      <c r="P15113">
        <v>100</v>
      </c>
      <c r="Q15113">
        <v>7</v>
      </c>
    </row>
    <row r="15114" spans="1:17" hidden="1" x14ac:dyDescent="0.3">
      <c r="A15114" t="s">
        <v>58318</v>
      </c>
      <c r="B15114" t="s">
        <v>58319</v>
      </c>
      <c r="C15114" s="1" t="str">
        <f t="shared" si="2210"/>
        <v>21:0767</v>
      </c>
      <c r="D15114" s="1" t="str">
        <f>HYPERLINK("http://geochem.nrcan.gc.ca/cdogs/content/svy/svy_e.htm", "")</f>
        <v/>
      </c>
      <c r="G15114" s="1" t="str">
        <f>HYPERLINK("http://geochem.nrcan.gc.ca/cdogs/content/cr_/cr_00089_e.htm", "89")</f>
        <v>89</v>
      </c>
      <c r="J15114" t="s">
        <v>11453</v>
      </c>
      <c r="K15114" t="s">
        <v>11454</v>
      </c>
      <c r="O15114">
        <v>3</v>
      </c>
      <c r="P15114">
        <v>160</v>
      </c>
      <c r="Q15114">
        <v>7.8</v>
      </c>
    </row>
    <row r="15115" spans="1:17" hidden="1" x14ac:dyDescent="0.3">
      <c r="A15115" t="s">
        <v>58320</v>
      </c>
      <c r="B15115" t="s">
        <v>58321</v>
      </c>
      <c r="C15115" s="1" t="str">
        <f t="shared" si="2210"/>
        <v>21:0767</v>
      </c>
      <c r="D15115" s="1" t="str">
        <f t="shared" ref="D15115:D15126" si="2211">HYPERLINK("http://geochem.nrcan.gc.ca/cdogs/content/svy/svy210220_e.htm", "21:0220")</f>
        <v>21:0220</v>
      </c>
      <c r="E15115" t="s">
        <v>58322</v>
      </c>
      <c r="F15115" t="s">
        <v>58323</v>
      </c>
      <c r="H15115">
        <v>62.142786600000001</v>
      </c>
      <c r="I15115">
        <v>-132.10933080000001</v>
      </c>
      <c r="J15115" s="1" t="str">
        <f t="shared" ref="J15115:J15126" si="2212">HYPERLINK("http://geochem.nrcan.gc.ca/cdogs/content/kwd/kwd020018_e.htm", "Fluid (stream)")</f>
        <v>Fluid (stream)</v>
      </c>
      <c r="K15115" s="1" t="str">
        <f t="shared" ref="K15115:K15126" si="2213">HYPERLINK("http://geochem.nrcan.gc.ca/cdogs/content/kwd/kwd080007_e.htm", "Untreated Water")</f>
        <v>Untreated Water</v>
      </c>
      <c r="O15115">
        <v>2.5000000000000001E-2</v>
      </c>
      <c r="P15115">
        <v>70</v>
      </c>
      <c r="Q15115">
        <v>6.7</v>
      </c>
    </row>
    <row r="15116" spans="1:17" hidden="1" x14ac:dyDescent="0.3">
      <c r="A15116" t="s">
        <v>58324</v>
      </c>
      <c r="B15116" t="s">
        <v>58325</v>
      </c>
      <c r="C15116" s="1" t="str">
        <f t="shared" si="2210"/>
        <v>21:0767</v>
      </c>
      <c r="D15116" s="1" t="str">
        <f t="shared" si="2211"/>
        <v>21:0220</v>
      </c>
      <c r="E15116" t="s">
        <v>58326</v>
      </c>
      <c r="F15116" t="s">
        <v>58327</v>
      </c>
      <c r="H15116">
        <v>62.150753700000003</v>
      </c>
      <c r="I15116">
        <v>-132.12266360000001</v>
      </c>
      <c r="J15116" s="1" t="str">
        <f t="shared" si="2212"/>
        <v>Fluid (stream)</v>
      </c>
      <c r="K15116" s="1" t="str">
        <f t="shared" si="2213"/>
        <v>Untreated Water</v>
      </c>
      <c r="O15116">
        <v>2.5000000000000001E-2</v>
      </c>
      <c r="P15116">
        <v>60</v>
      </c>
      <c r="Q15116">
        <v>6.8</v>
      </c>
    </row>
    <row r="15117" spans="1:17" hidden="1" x14ac:dyDescent="0.3">
      <c r="A15117" t="s">
        <v>58328</v>
      </c>
      <c r="B15117" t="s">
        <v>58329</v>
      </c>
      <c r="C15117" s="1" t="str">
        <f t="shared" si="2210"/>
        <v>21:0767</v>
      </c>
      <c r="D15117" s="1" t="str">
        <f t="shared" si="2211"/>
        <v>21:0220</v>
      </c>
      <c r="E15117" t="s">
        <v>58330</v>
      </c>
      <c r="F15117" t="s">
        <v>58331</v>
      </c>
      <c r="H15117">
        <v>62.146007900000001</v>
      </c>
      <c r="I15117">
        <v>-132.1987522</v>
      </c>
      <c r="J15117" s="1" t="str">
        <f t="shared" si="2212"/>
        <v>Fluid (stream)</v>
      </c>
      <c r="K15117" s="1" t="str">
        <f t="shared" si="2213"/>
        <v>Untreated Water</v>
      </c>
      <c r="O15117">
        <v>0.05</v>
      </c>
      <c r="P15117">
        <v>70</v>
      </c>
      <c r="Q15117">
        <v>7.3</v>
      </c>
    </row>
    <row r="15118" spans="1:17" hidden="1" x14ac:dyDescent="0.3">
      <c r="A15118" t="s">
        <v>58332</v>
      </c>
      <c r="B15118" t="s">
        <v>58333</v>
      </c>
      <c r="C15118" s="1" t="str">
        <f t="shared" si="2210"/>
        <v>21:0767</v>
      </c>
      <c r="D15118" s="1" t="str">
        <f t="shared" si="2211"/>
        <v>21:0220</v>
      </c>
      <c r="E15118" t="s">
        <v>58334</v>
      </c>
      <c r="F15118" t="s">
        <v>58335</v>
      </c>
      <c r="H15118">
        <v>62.149375399999997</v>
      </c>
      <c r="I15118">
        <v>-132.22457069999999</v>
      </c>
      <c r="J15118" s="1" t="str">
        <f t="shared" si="2212"/>
        <v>Fluid (stream)</v>
      </c>
      <c r="K15118" s="1" t="str">
        <f t="shared" si="2213"/>
        <v>Untreated Water</v>
      </c>
      <c r="O15118">
        <v>0.56000000000000005</v>
      </c>
      <c r="P15118">
        <v>100</v>
      </c>
      <c r="Q15118">
        <v>7.5</v>
      </c>
    </row>
    <row r="15119" spans="1:17" hidden="1" x14ac:dyDescent="0.3">
      <c r="A15119" t="s">
        <v>58336</v>
      </c>
      <c r="B15119" t="s">
        <v>58337</v>
      </c>
      <c r="C15119" s="1" t="str">
        <f t="shared" si="2210"/>
        <v>21:0767</v>
      </c>
      <c r="D15119" s="1" t="str">
        <f t="shared" si="2211"/>
        <v>21:0220</v>
      </c>
      <c r="E15119" t="s">
        <v>58338</v>
      </c>
      <c r="F15119" t="s">
        <v>58339</v>
      </c>
      <c r="H15119">
        <v>62.172127600000003</v>
      </c>
      <c r="I15119">
        <v>-132.23128360000001</v>
      </c>
      <c r="J15119" s="1" t="str">
        <f t="shared" si="2212"/>
        <v>Fluid (stream)</v>
      </c>
      <c r="K15119" s="1" t="str">
        <f t="shared" si="2213"/>
        <v>Untreated Water</v>
      </c>
      <c r="O15119">
        <v>2.5000000000000001E-2</v>
      </c>
      <c r="P15119">
        <v>60</v>
      </c>
      <c r="Q15119">
        <v>7</v>
      </c>
    </row>
    <row r="15120" spans="1:17" hidden="1" x14ac:dyDescent="0.3">
      <c r="A15120" t="s">
        <v>58340</v>
      </c>
      <c r="B15120" t="s">
        <v>58341</v>
      </c>
      <c r="C15120" s="1" t="str">
        <f t="shared" si="2210"/>
        <v>21:0767</v>
      </c>
      <c r="D15120" s="1" t="str">
        <f t="shared" si="2211"/>
        <v>21:0220</v>
      </c>
      <c r="E15120" t="s">
        <v>58342</v>
      </c>
      <c r="F15120" t="s">
        <v>58343</v>
      </c>
      <c r="H15120">
        <v>62.186979999999998</v>
      </c>
      <c r="I15120">
        <v>-132.21760190000001</v>
      </c>
      <c r="J15120" s="1" t="str">
        <f t="shared" si="2212"/>
        <v>Fluid (stream)</v>
      </c>
      <c r="K15120" s="1" t="str">
        <f t="shared" si="2213"/>
        <v>Untreated Water</v>
      </c>
      <c r="O15120">
        <v>0.08</v>
      </c>
      <c r="P15120">
        <v>80</v>
      </c>
      <c r="Q15120">
        <v>7.1</v>
      </c>
    </row>
    <row r="15121" spans="1:17" hidden="1" x14ac:dyDescent="0.3">
      <c r="A15121" t="s">
        <v>58344</v>
      </c>
      <c r="B15121" t="s">
        <v>58345</v>
      </c>
      <c r="C15121" s="1" t="str">
        <f t="shared" si="2210"/>
        <v>21:0767</v>
      </c>
      <c r="D15121" s="1" t="str">
        <f t="shared" si="2211"/>
        <v>21:0220</v>
      </c>
      <c r="E15121" t="s">
        <v>58346</v>
      </c>
      <c r="F15121" t="s">
        <v>58347</v>
      </c>
      <c r="H15121">
        <v>62.186482099999999</v>
      </c>
      <c r="I15121">
        <v>-132.31393180000001</v>
      </c>
      <c r="J15121" s="1" t="str">
        <f t="shared" si="2212"/>
        <v>Fluid (stream)</v>
      </c>
      <c r="K15121" s="1" t="str">
        <f t="shared" si="2213"/>
        <v>Untreated Water</v>
      </c>
      <c r="O15121">
        <v>0.7</v>
      </c>
      <c r="P15121">
        <v>90</v>
      </c>
      <c r="Q15121">
        <v>7.7</v>
      </c>
    </row>
    <row r="15122" spans="1:17" hidden="1" x14ac:dyDescent="0.3">
      <c r="A15122" t="s">
        <v>58348</v>
      </c>
      <c r="B15122" t="s">
        <v>58349</v>
      </c>
      <c r="C15122" s="1" t="str">
        <f t="shared" si="2210"/>
        <v>21:0767</v>
      </c>
      <c r="D15122" s="1" t="str">
        <f t="shared" si="2211"/>
        <v>21:0220</v>
      </c>
      <c r="E15122" t="s">
        <v>58350</v>
      </c>
      <c r="F15122" t="s">
        <v>58351</v>
      </c>
      <c r="H15122">
        <v>62.210100500000003</v>
      </c>
      <c r="I15122">
        <v>-132.30906189999999</v>
      </c>
      <c r="J15122" s="1" t="str">
        <f t="shared" si="2212"/>
        <v>Fluid (stream)</v>
      </c>
      <c r="K15122" s="1" t="str">
        <f t="shared" si="2213"/>
        <v>Untreated Water</v>
      </c>
      <c r="O15122">
        <v>1.08</v>
      </c>
      <c r="P15122">
        <v>100</v>
      </c>
      <c r="Q15122">
        <v>7.1</v>
      </c>
    </row>
    <row r="15123" spans="1:17" hidden="1" x14ac:dyDescent="0.3">
      <c r="A15123" t="s">
        <v>58352</v>
      </c>
      <c r="B15123" t="s">
        <v>58353</v>
      </c>
      <c r="C15123" s="1" t="str">
        <f t="shared" si="2210"/>
        <v>21:0767</v>
      </c>
      <c r="D15123" s="1" t="str">
        <f t="shared" si="2211"/>
        <v>21:0220</v>
      </c>
      <c r="E15123" t="s">
        <v>58350</v>
      </c>
      <c r="F15123" t="s">
        <v>58354</v>
      </c>
      <c r="H15123">
        <v>62.210100500000003</v>
      </c>
      <c r="I15123">
        <v>-132.30906189999999</v>
      </c>
      <c r="J15123" s="1" t="str">
        <f t="shared" si="2212"/>
        <v>Fluid (stream)</v>
      </c>
      <c r="K15123" s="1" t="str">
        <f t="shared" si="2213"/>
        <v>Untreated Water</v>
      </c>
      <c r="O15123">
        <v>0.5</v>
      </c>
      <c r="P15123">
        <v>110</v>
      </c>
      <c r="Q15123">
        <v>7</v>
      </c>
    </row>
    <row r="15124" spans="1:17" hidden="1" x14ac:dyDescent="0.3">
      <c r="A15124" t="s">
        <v>58355</v>
      </c>
      <c r="B15124" t="s">
        <v>58356</v>
      </c>
      <c r="C15124" s="1" t="str">
        <f t="shared" si="2210"/>
        <v>21:0767</v>
      </c>
      <c r="D15124" s="1" t="str">
        <f t="shared" si="2211"/>
        <v>21:0220</v>
      </c>
      <c r="E15124" t="s">
        <v>58357</v>
      </c>
      <c r="F15124" t="s">
        <v>58358</v>
      </c>
      <c r="H15124">
        <v>62.207047899999999</v>
      </c>
      <c r="I15124">
        <v>-132.36809539999999</v>
      </c>
      <c r="J15124" s="1" t="str">
        <f t="shared" si="2212"/>
        <v>Fluid (stream)</v>
      </c>
      <c r="K15124" s="1" t="str">
        <f t="shared" si="2213"/>
        <v>Untreated Water</v>
      </c>
      <c r="O15124">
        <v>0.1</v>
      </c>
      <c r="P15124">
        <v>50</v>
      </c>
      <c r="Q15124">
        <v>7.2</v>
      </c>
    </row>
    <row r="15125" spans="1:17" hidden="1" x14ac:dyDescent="0.3">
      <c r="A15125" t="s">
        <v>58359</v>
      </c>
      <c r="B15125" t="s">
        <v>58360</v>
      </c>
      <c r="C15125" s="1" t="str">
        <f t="shared" si="2210"/>
        <v>21:0767</v>
      </c>
      <c r="D15125" s="1" t="str">
        <f t="shared" si="2211"/>
        <v>21:0220</v>
      </c>
      <c r="E15125" t="s">
        <v>58361</v>
      </c>
      <c r="F15125" t="s">
        <v>58362</v>
      </c>
      <c r="H15125">
        <v>62.191085299999997</v>
      </c>
      <c r="I15125">
        <v>-132.35902709999999</v>
      </c>
      <c r="J15125" s="1" t="str">
        <f t="shared" si="2212"/>
        <v>Fluid (stream)</v>
      </c>
      <c r="K15125" s="1" t="str">
        <f t="shared" si="2213"/>
        <v>Untreated Water</v>
      </c>
      <c r="O15125">
        <v>2.06</v>
      </c>
      <c r="P15125">
        <v>60</v>
      </c>
      <c r="Q15125">
        <v>7.6</v>
      </c>
    </row>
    <row r="15126" spans="1:17" hidden="1" x14ac:dyDescent="0.3">
      <c r="A15126" t="s">
        <v>58363</v>
      </c>
      <c r="B15126" t="s">
        <v>58364</v>
      </c>
      <c r="C15126" s="1" t="str">
        <f t="shared" si="2210"/>
        <v>21:0767</v>
      </c>
      <c r="D15126" s="1" t="str">
        <f t="shared" si="2211"/>
        <v>21:0220</v>
      </c>
      <c r="E15126" t="s">
        <v>58365</v>
      </c>
      <c r="F15126" t="s">
        <v>58366</v>
      </c>
      <c r="H15126">
        <v>62.165202200000003</v>
      </c>
      <c r="I15126">
        <v>-132.3301305</v>
      </c>
      <c r="J15126" s="1" t="str">
        <f t="shared" si="2212"/>
        <v>Fluid (stream)</v>
      </c>
      <c r="K15126" s="1" t="str">
        <f t="shared" si="2213"/>
        <v>Untreated Water</v>
      </c>
      <c r="O15126">
        <v>0.1</v>
      </c>
      <c r="P15126">
        <v>50</v>
      </c>
      <c r="Q15126">
        <v>6.9</v>
      </c>
    </row>
    <row r="15127" spans="1:17" hidden="1" x14ac:dyDescent="0.3">
      <c r="A15127" t="s">
        <v>58367</v>
      </c>
      <c r="B15127" t="s">
        <v>58368</v>
      </c>
      <c r="C15127" s="1" t="str">
        <f t="shared" si="2210"/>
        <v>21:0767</v>
      </c>
      <c r="D15127" s="1" t="str">
        <f>HYPERLINK("http://geochem.nrcan.gc.ca/cdogs/content/svy/svy_e.htm", "")</f>
        <v/>
      </c>
      <c r="G15127" s="1" t="str">
        <f>HYPERLINK("http://geochem.nrcan.gc.ca/cdogs/content/cr_/cr_00088_e.htm", "88")</f>
        <v>88</v>
      </c>
      <c r="J15127" t="s">
        <v>11453</v>
      </c>
      <c r="K15127" t="s">
        <v>11454</v>
      </c>
      <c r="O15127">
        <v>0.06</v>
      </c>
      <c r="P15127">
        <v>50</v>
      </c>
      <c r="Q15127">
        <v>7.2</v>
      </c>
    </row>
    <row r="15128" spans="1:17" hidden="1" x14ac:dyDescent="0.3">
      <c r="A15128" t="s">
        <v>58369</v>
      </c>
      <c r="B15128" t="s">
        <v>58370</v>
      </c>
      <c r="C15128" s="1" t="str">
        <f t="shared" si="2210"/>
        <v>21:0767</v>
      </c>
      <c r="D15128" s="1" t="str">
        <f t="shared" ref="D15128:D15148" si="2214">HYPERLINK("http://geochem.nrcan.gc.ca/cdogs/content/svy/svy210220_e.htm", "21:0220")</f>
        <v>21:0220</v>
      </c>
      <c r="E15128" t="s">
        <v>58371</v>
      </c>
      <c r="F15128" t="s">
        <v>58372</v>
      </c>
      <c r="H15128">
        <v>62.146750300000001</v>
      </c>
      <c r="I15128">
        <v>-132.31002649999999</v>
      </c>
      <c r="J15128" s="1" t="str">
        <f t="shared" ref="J15128:J15148" si="2215">HYPERLINK("http://geochem.nrcan.gc.ca/cdogs/content/kwd/kwd020018_e.htm", "Fluid (stream)")</f>
        <v>Fluid (stream)</v>
      </c>
      <c r="K15128" s="1" t="str">
        <f t="shared" ref="K15128:K15148" si="2216">HYPERLINK("http://geochem.nrcan.gc.ca/cdogs/content/kwd/kwd080007_e.htm", "Untreated Water")</f>
        <v>Untreated Water</v>
      </c>
      <c r="O15128">
        <v>0.31</v>
      </c>
      <c r="P15128">
        <v>110</v>
      </c>
      <c r="Q15128">
        <v>7.2</v>
      </c>
    </row>
    <row r="15129" spans="1:17" hidden="1" x14ac:dyDescent="0.3">
      <c r="A15129" t="s">
        <v>58373</v>
      </c>
      <c r="B15129" t="s">
        <v>58374</v>
      </c>
      <c r="C15129" s="1" t="str">
        <f t="shared" si="2210"/>
        <v>21:0767</v>
      </c>
      <c r="D15129" s="1" t="str">
        <f t="shared" si="2214"/>
        <v>21:0220</v>
      </c>
      <c r="E15129" t="s">
        <v>58375</v>
      </c>
      <c r="F15129" t="s">
        <v>58376</v>
      </c>
      <c r="H15129">
        <v>62.122900000000001</v>
      </c>
      <c r="I15129">
        <v>-132.3829399</v>
      </c>
      <c r="J15129" s="1" t="str">
        <f t="shared" si="2215"/>
        <v>Fluid (stream)</v>
      </c>
      <c r="K15129" s="1" t="str">
        <f t="shared" si="2216"/>
        <v>Untreated Water</v>
      </c>
      <c r="O15129">
        <v>32.5</v>
      </c>
      <c r="P15129">
        <v>70</v>
      </c>
      <c r="Q15129">
        <v>7.4</v>
      </c>
    </row>
    <row r="15130" spans="1:17" hidden="1" x14ac:dyDescent="0.3">
      <c r="A15130" t="s">
        <v>58377</v>
      </c>
      <c r="B15130" t="s">
        <v>58378</v>
      </c>
      <c r="C15130" s="1" t="str">
        <f t="shared" si="2210"/>
        <v>21:0767</v>
      </c>
      <c r="D15130" s="1" t="str">
        <f t="shared" si="2214"/>
        <v>21:0220</v>
      </c>
      <c r="E15130" t="s">
        <v>58379</v>
      </c>
      <c r="F15130" t="s">
        <v>58380</v>
      </c>
      <c r="H15130">
        <v>62.102968699999998</v>
      </c>
      <c r="I15130">
        <v>-132.3536445</v>
      </c>
      <c r="J15130" s="1" t="str">
        <f t="shared" si="2215"/>
        <v>Fluid (stream)</v>
      </c>
      <c r="K15130" s="1" t="str">
        <f t="shared" si="2216"/>
        <v>Untreated Water</v>
      </c>
      <c r="O15130">
        <v>0.94</v>
      </c>
      <c r="P15130">
        <v>60</v>
      </c>
      <c r="Q15130">
        <v>7.4</v>
      </c>
    </row>
    <row r="15131" spans="1:17" hidden="1" x14ac:dyDescent="0.3">
      <c r="A15131" t="s">
        <v>58381</v>
      </c>
      <c r="B15131" t="s">
        <v>58382</v>
      </c>
      <c r="C15131" s="1" t="str">
        <f t="shared" si="2210"/>
        <v>21:0767</v>
      </c>
      <c r="D15131" s="1" t="str">
        <f t="shared" si="2214"/>
        <v>21:0220</v>
      </c>
      <c r="E15131" t="s">
        <v>58383</v>
      </c>
      <c r="F15131" t="s">
        <v>58384</v>
      </c>
      <c r="H15131">
        <v>62.108848000000002</v>
      </c>
      <c r="I15131">
        <v>-132.3422036</v>
      </c>
      <c r="J15131" s="1" t="str">
        <f t="shared" si="2215"/>
        <v>Fluid (stream)</v>
      </c>
      <c r="K15131" s="1" t="str">
        <f t="shared" si="2216"/>
        <v>Untreated Water</v>
      </c>
      <c r="O15131">
        <v>0.13</v>
      </c>
      <c r="P15131">
        <v>80</v>
      </c>
      <c r="Q15131">
        <v>7.6</v>
      </c>
    </row>
    <row r="15132" spans="1:17" hidden="1" x14ac:dyDescent="0.3">
      <c r="A15132" t="s">
        <v>58385</v>
      </c>
      <c r="B15132" t="s">
        <v>58386</v>
      </c>
      <c r="C15132" s="1" t="str">
        <f t="shared" si="2210"/>
        <v>21:0767</v>
      </c>
      <c r="D15132" s="1" t="str">
        <f t="shared" si="2214"/>
        <v>21:0220</v>
      </c>
      <c r="E15132" t="s">
        <v>58387</v>
      </c>
      <c r="F15132" t="s">
        <v>58388</v>
      </c>
      <c r="H15132">
        <v>62.114846900000003</v>
      </c>
      <c r="I15132">
        <v>-132.2916664</v>
      </c>
      <c r="J15132" s="1" t="str">
        <f t="shared" si="2215"/>
        <v>Fluid (stream)</v>
      </c>
      <c r="K15132" s="1" t="str">
        <f t="shared" si="2216"/>
        <v>Untreated Water</v>
      </c>
      <c r="O15132">
        <v>20</v>
      </c>
      <c r="P15132">
        <v>110</v>
      </c>
      <c r="Q15132">
        <v>7.4</v>
      </c>
    </row>
    <row r="15133" spans="1:17" hidden="1" x14ac:dyDescent="0.3">
      <c r="A15133" t="s">
        <v>58389</v>
      </c>
      <c r="B15133" t="s">
        <v>58390</v>
      </c>
      <c r="C15133" s="1" t="str">
        <f t="shared" si="2210"/>
        <v>21:0767</v>
      </c>
      <c r="D15133" s="1" t="str">
        <f t="shared" si="2214"/>
        <v>21:0220</v>
      </c>
      <c r="E15133" t="s">
        <v>58391</v>
      </c>
      <c r="F15133" t="s">
        <v>58392</v>
      </c>
      <c r="H15133">
        <v>62.070360800000003</v>
      </c>
      <c r="I15133">
        <v>-132.33057700000001</v>
      </c>
      <c r="J15133" s="1" t="str">
        <f t="shared" si="2215"/>
        <v>Fluid (stream)</v>
      </c>
      <c r="K15133" s="1" t="str">
        <f t="shared" si="2216"/>
        <v>Untreated Water</v>
      </c>
      <c r="O15133">
        <v>5.3</v>
      </c>
      <c r="P15133">
        <v>100</v>
      </c>
      <c r="Q15133">
        <v>7.7</v>
      </c>
    </row>
    <row r="15134" spans="1:17" hidden="1" x14ac:dyDescent="0.3">
      <c r="A15134" t="s">
        <v>58393</v>
      </c>
      <c r="B15134" t="s">
        <v>58394</v>
      </c>
      <c r="C15134" s="1" t="str">
        <f t="shared" si="2210"/>
        <v>21:0767</v>
      </c>
      <c r="D15134" s="1" t="str">
        <f t="shared" si="2214"/>
        <v>21:0220</v>
      </c>
      <c r="E15134" t="s">
        <v>58395</v>
      </c>
      <c r="F15134" t="s">
        <v>58396</v>
      </c>
      <c r="H15134">
        <v>62.17024</v>
      </c>
      <c r="I15134">
        <v>-132.15802600000001</v>
      </c>
      <c r="J15134" s="1" t="str">
        <f t="shared" si="2215"/>
        <v>Fluid (stream)</v>
      </c>
      <c r="K15134" s="1" t="str">
        <f t="shared" si="2216"/>
        <v>Untreated Water</v>
      </c>
      <c r="O15134">
        <v>2.5000000000000001E-2</v>
      </c>
      <c r="P15134">
        <v>60</v>
      </c>
      <c r="Q15134">
        <v>7.8</v>
      </c>
    </row>
    <row r="15135" spans="1:17" hidden="1" x14ac:dyDescent="0.3">
      <c r="A15135" t="s">
        <v>58397</v>
      </c>
      <c r="B15135" t="s">
        <v>58398</v>
      </c>
      <c r="C15135" s="1" t="str">
        <f t="shared" si="2210"/>
        <v>21:0767</v>
      </c>
      <c r="D15135" s="1" t="str">
        <f t="shared" si="2214"/>
        <v>21:0220</v>
      </c>
      <c r="E15135" t="s">
        <v>58399</v>
      </c>
      <c r="F15135" t="s">
        <v>58400</v>
      </c>
      <c r="H15135">
        <v>62.052489799999996</v>
      </c>
      <c r="I15135">
        <v>-132.0705494</v>
      </c>
      <c r="J15135" s="1" t="str">
        <f t="shared" si="2215"/>
        <v>Fluid (stream)</v>
      </c>
      <c r="K15135" s="1" t="str">
        <f t="shared" si="2216"/>
        <v>Untreated Water</v>
      </c>
      <c r="O15135">
        <v>2.97</v>
      </c>
      <c r="P15135">
        <v>70</v>
      </c>
      <c r="Q15135">
        <v>7.8</v>
      </c>
    </row>
    <row r="15136" spans="1:17" hidden="1" x14ac:dyDescent="0.3">
      <c r="A15136" t="s">
        <v>58401</v>
      </c>
      <c r="B15136" t="s">
        <v>58402</v>
      </c>
      <c r="C15136" s="1" t="str">
        <f t="shared" si="2210"/>
        <v>21:0767</v>
      </c>
      <c r="D15136" s="1" t="str">
        <f t="shared" si="2214"/>
        <v>21:0220</v>
      </c>
      <c r="E15136" t="s">
        <v>58403</v>
      </c>
      <c r="F15136" t="s">
        <v>58404</v>
      </c>
      <c r="H15136">
        <v>62.0278074</v>
      </c>
      <c r="I15136">
        <v>-132.93861029999999</v>
      </c>
      <c r="J15136" s="1" t="str">
        <f t="shared" si="2215"/>
        <v>Fluid (stream)</v>
      </c>
      <c r="K15136" s="1" t="str">
        <f t="shared" si="2216"/>
        <v>Untreated Water</v>
      </c>
      <c r="O15136">
        <v>1.02</v>
      </c>
      <c r="P15136">
        <v>100</v>
      </c>
      <c r="Q15136">
        <v>7.8</v>
      </c>
    </row>
    <row r="15137" spans="1:17" hidden="1" x14ac:dyDescent="0.3">
      <c r="A15137" t="s">
        <v>58405</v>
      </c>
      <c r="B15137" t="s">
        <v>58406</v>
      </c>
      <c r="C15137" s="1" t="str">
        <f t="shared" si="2210"/>
        <v>21:0767</v>
      </c>
      <c r="D15137" s="1" t="str">
        <f t="shared" si="2214"/>
        <v>21:0220</v>
      </c>
      <c r="E15137" t="s">
        <v>58407</v>
      </c>
      <c r="F15137" t="s">
        <v>58408</v>
      </c>
      <c r="H15137">
        <v>62.026518799999998</v>
      </c>
      <c r="I15137">
        <v>-132.9467453</v>
      </c>
      <c r="J15137" s="1" t="str">
        <f t="shared" si="2215"/>
        <v>Fluid (stream)</v>
      </c>
      <c r="K15137" s="1" t="str">
        <f t="shared" si="2216"/>
        <v>Untreated Water</v>
      </c>
      <c r="O15137">
        <v>31</v>
      </c>
      <c r="P15137">
        <v>190</v>
      </c>
      <c r="Q15137">
        <v>8.1</v>
      </c>
    </row>
    <row r="15138" spans="1:17" hidden="1" x14ac:dyDescent="0.3">
      <c r="A15138" t="s">
        <v>58409</v>
      </c>
      <c r="B15138" t="s">
        <v>58410</v>
      </c>
      <c r="C15138" s="1" t="str">
        <f t="shared" si="2210"/>
        <v>21:0767</v>
      </c>
      <c r="D15138" s="1" t="str">
        <f t="shared" si="2214"/>
        <v>21:0220</v>
      </c>
      <c r="E15138" t="s">
        <v>58407</v>
      </c>
      <c r="F15138" t="s">
        <v>58411</v>
      </c>
      <c r="H15138">
        <v>62.026518799999998</v>
      </c>
      <c r="I15138">
        <v>-132.9467453</v>
      </c>
      <c r="J15138" s="1" t="str">
        <f t="shared" si="2215"/>
        <v>Fluid (stream)</v>
      </c>
      <c r="K15138" s="1" t="str">
        <f t="shared" si="2216"/>
        <v>Untreated Water</v>
      </c>
      <c r="O15138">
        <v>50</v>
      </c>
      <c r="P15138">
        <v>200</v>
      </c>
      <c r="Q15138">
        <v>8</v>
      </c>
    </row>
    <row r="15139" spans="1:17" hidden="1" x14ac:dyDescent="0.3">
      <c r="A15139" t="s">
        <v>58412</v>
      </c>
      <c r="B15139" t="s">
        <v>58413</v>
      </c>
      <c r="C15139" s="1" t="str">
        <f t="shared" si="2210"/>
        <v>21:0767</v>
      </c>
      <c r="D15139" s="1" t="str">
        <f t="shared" si="2214"/>
        <v>21:0220</v>
      </c>
      <c r="E15139" t="s">
        <v>58414</v>
      </c>
      <c r="F15139" t="s">
        <v>58415</v>
      </c>
      <c r="H15139">
        <v>62.017482000000001</v>
      </c>
      <c r="I15139">
        <v>-132.96594830000001</v>
      </c>
      <c r="J15139" s="1" t="str">
        <f t="shared" si="2215"/>
        <v>Fluid (stream)</v>
      </c>
      <c r="K15139" s="1" t="str">
        <f t="shared" si="2216"/>
        <v>Untreated Water</v>
      </c>
      <c r="O15139">
        <v>5.13</v>
      </c>
      <c r="P15139">
        <v>70</v>
      </c>
      <c r="Q15139">
        <v>8.1</v>
      </c>
    </row>
    <row r="15140" spans="1:17" hidden="1" x14ac:dyDescent="0.3">
      <c r="A15140" t="s">
        <v>58416</v>
      </c>
      <c r="B15140" t="s">
        <v>58417</v>
      </c>
      <c r="C15140" s="1" t="str">
        <f t="shared" si="2210"/>
        <v>21:0767</v>
      </c>
      <c r="D15140" s="1" t="str">
        <f t="shared" si="2214"/>
        <v>21:0220</v>
      </c>
      <c r="E15140" t="s">
        <v>58418</v>
      </c>
      <c r="F15140" t="s">
        <v>58419</v>
      </c>
      <c r="H15140">
        <v>62.0144187</v>
      </c>
      <c r="I15140">
        <v>-132.97992970000001</v>
      </c>
      <c r="J15140" s="1" t="str">
        <f t="shared" si="2215"/>
        <v>Fluid (stream)</v>
      </c>
      <c r="K15140" s="1" t="str">
        <f t="shared" si="2216"/>
        <v>Untreated Water</v>
      </c>
      <c r="O15140">
        <v>19.399999999999999</v>
      </c>
      <c r="P15140">
        <v>90</v>
      </c>
      <c r="Q15140">
        <v>7.9</v>
      </c>
    </row>
    <row r="15141" spans="1:17" hidden="1" x14ac:dyDescent="0.3">
      <c r="A15141" t="s">
        <v>58420</v>
      </c>
      <c r="B15141" t="s">
        <v>58421</v>
      </c>
      <c r="C15141" s="1" t="str">
        <f t="shared" si="2210"/>
        <v>21:0767</v>
      </c>
      <c r="D15141" s="1" t="str">
        <f t="shared" si="2214"/>
        <v>21:0220</v>
      </c>
      <c r="E15141" t="s">
        <v>58422</v>
      </c>
      <c r="F15141" t="s">
        <v>58423</v>
      </c>
      <c r="H15141">
        <v>62.0429259</v>
      </c>
      <c r="I15141">
        <v>-132.9907565</v>
      </c>
      <c r="J15141" s="1" t="str">
        <f t="shared" si="2215"/>
        <v>Fluid (stream)</v>
      </c>
      <c r="K15141" s="1" t="str">
        <f t="shared" si="2216"/>
        <v>Untreated Water</v>
      </c>
      <c r="O15141">
        <v>3.13</v>
      </c>
      <c r="P15141">
        <v>60</v>
      </c>
      <c r="Q15141">
        <v>8</v>
      </c>
    </row>
    <row r="15142" spans="1:17" hidden="1" x14ac:dyDescent="0.3">
      <c r="A15142" t="s">
        <v>58424</v>
      </c>
      <c r="B15142" t="s">
        <v>58425</v>
      </c>
      <c r="C15142" s="1" t="str">
        <f t="shared" si="2210"/>
        <v>21:0767</v>
      </c>
      <c r="D15142" s="1" t="str">
        <f t="shared" si="2214"/>
        <v>21:0220</v>
      </c>
      <c r="E15142" t="s">
        <v>58426</v>
      </c>
      <c r="F15142" t="s">
        <v>58427</v>
      </c>
      <c r="H15142">
        <v>62.064592699999999</v>
      </c>
      <c r="I15142">
        <v>-132.97652070000001</v>
      </c>
      <c r="J15142" s="1" t="str">
        <f t="shared" si="2215"/>
        <v>Fluid (stream)</v>
      </c>
      <c r="K15142" s="1" t="str">
        <f t="shared" si="2216"/>
        <v>Untreated Water</v>
      </c>
      <c r="O15142">
        <v>3.67</v>
      </c>
      <c r="P15142">
        <v>60</v>
      </c>
      <c r="Q15142">
        <v>8.1</v>
      </c>
    </row>
    <row r="15143" spans="1:17" hidden="1" x14ac:dyDescent="0.3">
      <c r="A15143" t="s">
        <v>58428</v>
      </c>
      <c r="B15143" t="s">
        <v>58429</v>
      </c>
      <c r="C15143" s="1" t="str">
        <f t="shared" si="2210"/>
        <v>21:0767</v>
      </c>
      <c r="D15143" s="1" t="str">
        <f t="shared" si="2214"/>
        <v>21:0220</v>
      </c>
      <c r="E15143" t="s">
        <v>58430</v>
      </c>
      <c r="F15143" t="s">
        <v>58431</v>
      </c>
      <c r="H15143">
        <v>62.066611199999997</v>
      </c>
      <c r="I15143">
        <v>-132.9720988</v>
      </c>
      <c r="J15143" s="1" t="str">
        <f t="shared" si="2215"/>
        <v>Fluid (stream)</v>
      </c>
      <c r="K15143" s="1" t="str">
        <f t="shared" si="2216"/>
        <v>Untreated Water</v>
      </c>
      <c r="O15143">
        <v>7.86</v>
      </c>
      <c r="P15143">
        <v>70</v>
      </c>
      <c r="Q15143">
        <v>7.9</v>
      </c>
    </row>
    <row r="15144" spans="1:17" hidden="1" x14ac:dyDescent="0.3">
      <c r="A15144" t="s">
        <v>58432</v>
      </c>
      <c r="B15144" t="s">
        <v>58433</v>
      </c>
      <c r="C15144" s="1" t="str">
        <f t="shared" si="2210"/>
        <v>21:0767</v>
      </c>
      <c r="D15144" s="1" t="str">
        <f t="shared" si="2214"/>
        <v>21:0220</v>
      </c>
      <c r="E15144" t="s">
        <v>58434</v>
      </c>
      <c r="F15144" t="s">
        <v>58435</v>
      </c>
      <c r="H15144">
        <v>62.091736699999998</v>
      </c>
      <c r="I15144">
        <v>-132.96844849999999</v>
      </c>
      <c r="J15144" s="1" t="str">
        <f t="shared" si="2215"/>
        <v>Fluid (stream)</v>
      </c>
      <c r="K15144" s="1" t="str">
        <f t="shared" si="2216"/>
        <v>Untreated Water</v>
      </c>
      <c r="O15144">
        <v>0.16</v>
      </c>
      <c r="P15144">
        <v>110</v>
      </c>
      <c r="Q15144">
        <v>7.8</v>
      </c>
    </row>
    <row r="15145" spans="1:17" hidden="1" x14ac:dyDescent="0.3">
      <c r="A15145" t="s">
        <v>58436</v>
      </c>
      <c r="B15145" t="s">
        <v>58437</v>
      </c>
      <c r="C15145" s="1" t="str">
        <f t="shared" si="2210"/>
        <v>21:0767</v>
      </c>
      <c r="D15145" s="1" t="str">
        <f t="shared" si="2214"/>
        <v>21:0220</v>
      </c>
      <c r="E15145" t="s">
        <v>58438</v>
      </c>
      <c r="F15145" t="s">
        <v>58439</v>
      </c>
      <c r="H15145">
        <v>62.206583100000003</v>
      </c>
      <c r="I15145">
        <v>-132.9055487</v>
      </c>
      <c r="J15145" s="1" t="str">
        <f t="shared" si="2215"/>
        <v>Fluid (stream)</v>
      </c>
      <c r="K15145" s="1" t="str">
        <f t="shared" si="2216"/>
        <v>Untreated Water</v>
      </c>
      <c r="O15145">
        <v>10</v>
      </c>
      <c r="P15145">
        <v>150</v>
      </c>
      <c r="Q15145">
        <v>8</v>
      </c>
    </row>
    <row r="15146" spans="1:17" hidden="1" x14ac:dyDescent="0.3">
      <c r="A15146" t="s">
        <v>58440</v>
      </c>
      <c r="B15146" t="s">
        <v>58441</v>
      </c>
      <c r="C15146" s="1" t="str">
        <f t="shared" si="2210"/>
        <v>21:0767</v>
      </c>
      <c r="D15146" s="1" t="str">
        <f t="shared" si="2214"/>
        <v>21:0220</v>
      </c>
      <c r="E15146" t="s">
        <v>58442</v>
      </c>
      <c r="F15146" t="s">
        <v>58443</v>
      </c>
      <c r="H15146">
        <v>62.231070099999997</v>
      </c>
      <c r="I15146">
        <v>-132.9318529</v>
      </c>
      <c r="J15146" s="1" t="str">
        <f t="shared" si="2215"/>
        <v>Fluid (stream)</v>
      </c>
      <c r="K15146" s="1" t="str">
        <f t="shared" si="2216"/>
        <v>Untreated Water</v>
      </c>
      <c r="O15146">
        <v>7.25</v>
      </c>
      <c r="P15146">
        <v>120</v>
      </c>
      <c r="Q15146">
        <v>7.2</v>
      </c>
    </row>
    <row r="15147" spans="1:17" hidden="1" x14ac:dyDescent="0.3">
      <c r="A15147" t="s">
        <v>58444</v>
      </c>
      <c r="B15147" t="s">
        <v>58445</v>
      </c>
      <c r="C15147" s="1" t="str">
        <f t="shared" si="2210"/>
        <v>21:0767</v>
      </c>
      <c r="D15147" s="1" t="str">
        <f t="shared" si="2214"/>
        <v>21:0220</v>
      </c>
      <c r="E15147" t="s">
        <v>58446</v>
      </c>
      <c r="F15147" t="s">
        <v>58447</v>
      </c>
      <c r="H15147">
        <v>62.2561021</v>
      </c>
      <c r="I15147">
        <v>-132.9662903</v>
      </c>
      <c r="J15147" s="1" t="str">
        <f t="shared" si="2215"/>
        <v>Fluid (stream)</v>
      </c>
      <c r="K15147" s="1" t="str">
        <f t="shared" si="2216"/>
        <v>Untreated Water</v>
      </c>
      <c r="O15147">
        <v>6.11</v>
      </c>
      <c r="P15147">
        <v>90</v>
      </c>
      <c r="Q15147">
        <v>7.7</v>
      </c>
    </row>
    <row r="15148" spans="1:17" hidden="1" x14ac:dyDescent="0.3">
      <c r="A15148" t="s">
        <v>58448</v>
      </c>
      <c r="B15148" t="s">
        <v>58449</v>
      </c>
      <c r="C15148" s="1" t="str">
        <f t="shared" si="2210"/>
        <v>21:0767</v>
      </c>
      <c r="D15148" s="1" t="str">
        <f t="shared" si="2214"/>
        <v>21:0220</v>
      </c>
      <c r="E15148" t="s">
        <v>58450</v>
      </c>
      <c r="F15148" t="s">
        <v>58451</v>
      </c>
      <c r="H15148">
        <v>62.259568600000001</v>
      </c>
      <c r="I15148">
        <v>-132.99907329999999</v>
      </c>
      <c r="J15148" s="1" t="str">
        <f t="shared" si="2215"/>
        <v>Fluid (stream)</v>
      </c>
      <c r="K15148" s="1" t="str">
        <f t="shared" si="2216"/>
        <v>Untreated Water</v>
      </c>
      <c r="O15148">
        <v>0.25</v>
      </c>
      <c r="P15148">
        <v>90</v>
      </c>
      <c r="Q15148">
        <v>6.3</v>
      </c>
    </row>
    <row r="15149" spans="1:17" hidden="1" x14ac:dyDescent="0.3">
      <c r="A15149" t="s">
        <v>58452</v>
      </c>
      <c r="B15149" t="s">
        <v>58453</v>
      </c>
      <c r="C15149" s="1" t="str">
        <f t="shared" si="2210"/>
        <v>21:0767</v>
      </c>
      <c r="D15149" s="1" t="str">
        <f>HYPERLINK("http://geochem.nrcan.gc.ca/cdogs/content/svy/svy_e.htm", "")</f>
        <v/>
      </c>
      <c r="G15149" s="1" t="str">
        <f>HYPERLINK("http://geochem.nrcan.gc.ca/cdogs/content/cr_/cr_00088_e.htm", "88")</f>
        <v>88</v>
      </c>
      <c r="J15149" t="s">
        <v>11453</v>
      </c>
      <c r="K15149" t="s">
        <v>11454</v>
      </c>
      <c r="O15149">
        <v>0.05</v>
      </c>
      <c r="P15149">
        <v>70</v>
      </c>
      <c r="Q15149">
        <v>7.1</v>
      </c>
    </row>
    <row r="15150" spans="1:17" hidden="1" x14ac:dyDescent="0.3">
      <c r="A15150" t="s">
        <v>58454</v>
      </c>
      <c r="B15150" t="s">
        <v>58455</v>
      </c>
      <c r="C15150" s="1" t="str">
        <f t="shared" si="2210"/>
        <v>21:0767</v>
      </c>
      <c r="D15150" s="1" t="str">
        <f t="shared" ref="D15150:D15161" si="2217">HYPERLINK("http://geochem.nrcan.gc.ca/cdogs/content/svy/svy210220_e.htm", "21:0220")</f>
        <v>21:0220</v>
      </c>
      <c r="E15150" t="s">
        <v>58456</v>
      </c>
      <c r="F15150" t="s">
        <v>58457</v>
      </c>
      <c r="H15150">
        <v>62.274454200000001</v>
      </c>
      <c r="I15150">
        <v>-132.95212029999999</v>
      </c>
      <c r="J15150" s="1" t="str">
        <f t="shared" ref="J15150:J15161" si="2218">HYPERLINK("http://geochem.nrcan.gc.ca/cdogs/content/kwd/kwd020018_e.htm", "Fluid (stream)")</f>
        <v>Fluid (stream)</v>
      </c>
      <c r="K15150" s="1" t="str">
        <f t="shared" ref="K15150:K15161" si="2219">HYPERLINK("http://geochem.nrcan.gc.ca/cdogs/content/kwd/kwd080007_e.htm", "Untreated Water")</f>
        <v>Untreated Water</v>
      </c>
      <c r="O15150">
        <v>0.13</v>
      </c>
      <c r="P15150">
        <v>60</v>
      </c>
      <c r="Q15150">
        <v>6.5</v>
      </c>
    </row>
    <row r="15151" spans="1:17" hidden="1" x14ac:dyDescent="0.3">
      <c r="A15151" t="s">
        <v>58458</v>
      </c>
      <c r="B15151" t="s">
        <v>58459</v>
      </c>
      <c r="C15151" s="1" t="str">
        <f t="shared" si="2210"/>
        <v>21:0767</v>
      </c>
      <c r="D15151" s="1" t="str">
        <f t="shared" si="2217"/>
        <v>21:0220</v>
      </c>
      <c r="E15151" t="s">
        <v>58460</v>
      </c>
      <c r="F15151" t="s">
        <v>58461</v>
      </c>
      <c r="H15151">
        <v>62.2778931</v>
      </c>
      <c r="I15151">
        <v>-132.9563776</v>
      </c>
      <c r="J15151" s="1" t="str">
        <f t="shared" si="2218"/>
        <v>Fluid (stream)</v>
      </c>
      <c r="K15151" s="1" t="str">
        <f t="shared" si="2219"/>
        <v>Untreated Water</v>
      </c>
      <c r="O15151">
        <v>0.2</v>
      </c>
      <c r="P15151">
        <v>60</v>
      </c>
      <c r="Q15151">
        <v>6.6</v>
      </c>
    </row>
    <row r="15152" spans="1:17" hidden="1" x14ac:dyDescent="0.3">
      <c r="A15152" t="s">
        <v>58462</v>
      </c>
      <c r="B15152" t="s">
        <v>58463</v>
      </c>
      <c r="C15152" s="1" t="str">
        <f t="shared" si="2210"/>
        <v>21:0767</v>
      </c>
      <c r="D15152" s="1" t="str">
        <f t="shared" si="2217"/>
        <v>21:0220</v>
      </c>
      <c r="E15152" t="s">
        <v>58464</v>
      </c>
      <c r="F15152" t="s">
        <v>58465</v>
      </c>
      <c r="H15152">
        <v>62.464587199999997</v>
      </c>
      <c r="I15152">
        <v>-132.7903982</v>
      </c>
      <c r="J15152" s="1" t="str">
        <f t="shared" si="2218"/>
        <v>Fluid (stream)</v>
      </c>
      <c r="K15152" s="1" t="str">
        <f t="shared" si="2219"/>
        <v>Untreated Water</v>
      </c>
      <c r="O15152">
        <v>2.5000000000000001E-2</v>
      </c>
      <c r="P15152">
        <v>40</v>
      </c>
      <c r="Q15152">
        <v>7</v>
      </c>
    </row>
    <row r="15153" spans="1:17" hidden="1" x14ac:dyDescent="0.3">
      <c r="A15153" t="s">
        <v>58466</v>
      </c>
      <c r="B15153" t="s">
        <v>58467</v>
      </c>
      <c r="C15153" s="1" t="str">
        <f t="shared" si="2210"/>
        <v>21:0767</v>
      </c>
      <c r="D15153" s="1" t="str">
        <f t="shared" si="2217"/>
        <v>21:0220</v>
      </c>
      <c r="E15153" t="s">
        <v>58468</v>
      </c>
      <c r="F15153" t="s">
        <v>58469</v>
      </c>
      <c r="H15153">
        <v>62.289248899999997</v>
      </c>
      <c r="I15153">
        <v>-132.9543347</v>
      </c>
      <c r="J15153" s="1" t="str">
        <f t="shared" si="2218"/>
        <v>Fluid (stream)</v>
      </c>
      <c r="K15153" s="1" t="str">
        <f t="shared" si="2219"/>
        <v>Untreated Water</v>
      </c>
      <c r="O15153">
        <v>2.5000000000000001E-2</v>
      </c>
      <c r="P15153">
        <v>30</v>
      </c>
      <c r="Q15153">
        <v>6.5</v>
      </c>
    </row>
    <row r="15154" spans="1:17" hidden="1" x14ac:dyDescent="0.3">
      <c r="A15154" t="s">
        <v>58470</v>
      </c>
      <c r="B15154" t="s">
        <v>58471</v>
      </c>
      <c r="C15154" s="1" t="str">
        <f t="shared" si="2210"/>
        <v>21:0767</v>
      </c>
      <c r="D15154" s="1" t="str">
        <f t="shared" si="2217"/>
        <v>21:0220</v>
      </c>
      <c r="E15154" t="s">
        <v>58472</v>
      </c>
      <c r="F15154" t="s">
        <v>58473</v>
      </c>
      <c r="H15154">
        <v>62.276119199999997</v>
      </c>
      <c r="I15154">
        <v>-132.92816529999999</v>
      </c>
      <c r="J15154" s="1" t="str">
        <f t="shared" si="2218"/>
        <v>Fluid (stream)</v>
      </c>
      <c r="K15154" s="1" t="str">
        <f t="shared" si="2219"/>
        <v>Untreated Water</v>
      </c>
      <c r="O15154">
        <v>0.19</v>
      </c>
      <c r="P15154">
        <v>60</v>
      </c>
      <c r="Q15154">
        <v>6.9</v>
      </c>
    </row>
    <row r="15155" spans="1:17" hidden="1" x14ac:dyDescent="0.3">
      <c r="A15155" t="s">
        <v>58474</v>
      </c>
      <c r="B15155" t="s">
        <v>58475</v>
      </c>
      <c r="C15155" s="1" t="str">
        <f t="shared" si="2210"/>
        <v>21:0767</v>
      </c>
      <c r="D15155" s="1" t="str">
        <f t="shared" si="2217"/>
        <v>21:0220</v>
      </c>
      <c r="E15155" t="s">
        <v>58476</v>
      </c>
      <c r="F15155" t="s">
        <v>58477</v>
      </c>
      <c r="H15155">
        <v>62.298358200000003</v>
      </c>
      <c r="I15155">
        <v>-132.98473100000001</v>
      </c>
      <c r="J15155" s="1" t="str">
        <f t="shared" si="2218"/>
        <v>Fluid (stream)</v>
      </c>
      <c r="K15155" s="1" t="str">
        <f t="shared" si="2219"/>
        <v>Untreated Water</v>
      </c>
      <c r="O15155">
        <v>0.42</v>
      </c>
      <c r="P15155">
        <v>50</v>
      </c>
      <c r="Q15155">
        <v>6.3</v>
      </c>
    </row>
    <row r="15156" spans="1:17" hidden="1" x14ac:dyDescent="0.3">
      <c r="A15156" t="s">
        <v>58478</v>
      </c>
      <c r="B15156" t="s">
        <v>58479</v>
      </c>
      <c r="C15156" s="1" t="str">
        <f t="shared" si="2210"/>
        <v>21:0767</v>
      </c>
      <c r="D15156" s="1" t="str">
        <f t="shared" si="2217"/>
        <v>21:0220</v>
      </c>
      <c r="E15156" t="s">
        <v>58480</v>
      </c>
      <c r="F15156" t="s">
        <v>58481</v>
      </c>
      <c r="H15156">
        <v>62.237618500000004</v>
      </c>
      <c r="I15156">
        <v>-132.8268406</v>
      </c>
      <c r="J15156" s="1" t="str">
        <f t="shared" si="2218"/>
        <v>Fluid (stream)</v>
      </c>
      <c r="K15156" s="1" t="str">
        <f t="shared" si="2219"/>
        <v>Untreated Water</v>
      </c>
      <c r="O15156">
        <v>5.38</v>
      </c>
      <c r="P15156">
        <v>60</v>
      </c>
      <c r="Q15156">
        <v>7.5</v>
      </c>
    </row>
    <row r="15157" spans="1:17" hidden="1" x14ac:dyDescent="0.3">
      <c r="A15157" t="s">
        <v>58482</v>
      </c>
      <c r="B15157" t="s">
        <v>58483</v>
      </c>
      <c r="C15157" s="1" t="str">
        <f t="shared" si="2210"/>
        <v>21:0767</v>
      </c>
      <c r="D15157" s="1" t="str">
        <f t="shared" si="2217"/>
        <v>21:0220</v>
      </c>
      <c r="E15157" t="s">
        <v>58484</v>
      </c>
      <c r="F15157" t="s">
        <v>58485</v>
      </c>
      <c r="H15157">
        <v>62.204379600000003</v>
      </c>
      <c r="I15157">
        <v>-132.7495246</v>
      </c>
      <c r="J15157" s="1" t="str">
        <f t="shared" si="2218"/>
        <v>Fluid (stream)</v>
      </c>
      <c r="K15157" s="1" t="str">
        <f t="shared" si="2219"/>
        <v>Untreated Water</v>
      </c>
      <c r="O15157">
        <v>16.25</v>
      </c>
      <c r="P15157">
        <v>120</v>
      </c>
      <c r="Q15157">
        <v>7.3</v>
      </c>
    </row>
    <row r="15158" spans="1:17" hidden="1" x14ac:dyDescent="0.3">
      <c r="A15158" t="s">
        <v>58486</v>
      </c>
      <c r="B15158" t="s">
        <v>58487</v>
      </c>
      <c r="C15158" s="1" t="str">
        <f t="shared" si="2210"/>
        <v>21:0767</v>
      </c>
      <c r="D15158" s="1" t="str">
        <f t="shared" si="2217"/>
        <v>21:0220</v>
      </c>
      <c r="E15158" t="s">
        <v>58488</v>
      </c>
      <c r="F15158" t="s">
        <v>58489</v>
      </c>
      <c r="H15158">
        <v>62.151604499999998</v>
      </c>
      <c r="I15158">
        <v>-132.66990300000001</v>
      </c>
      <c r="J15158" s="1" t="str">
        <f t="shared" si="2218"/>
        <v>Fluid (stream)</v>
      </c>
      <c r="K15158" s="1" t="str">
        <f t="shared" si="2219"/>
        <v>Untreated Water</v>
      </c>
      <c r="O15158">
        <v>8.75</v>
      </c>
      <c r="P15158">
        <v>700</v>
      </c>
      <c r="Q15158">
        <v>7.6</v>
      </c>
    </row>
    <row r="15159" spans="1:17" hidden="1" x14ac:dyDescent="0.3">
      <c r="A15159" t="s">
        <v>58490</v>
      </c>
      <c r="B15159" t="s">
        <v>58491</v>
      </c>
      <c r="C15159" s="1" t="str">
        <f t="shared" si="2210"/>
        <v>21:0767</v>
      </c>
      <c r="D15159" s="1" t="str">
        <f t="shared" si="2217"/>
        <v>21:0220</v>
      </c>
      <c r="E15159" t="s">
        <v>58492</v>
      </c>
      <c r="F15159" t="s">
        <v>58493</v>
      </c>
      <c r="H15159">
        <v>62.176707499999999</v>
      </c>
      <c r="I15159">
        <v>-132.63505960000001</v>
      </c>
      <c r="J15159" s="1" t="str">
        <f t="shared" si="2218"/>
        <v>Fluid (stream)</v>
      </c>
      <c r="K15159" s="1" t="str">
        <f t="shared" si="2219"/>
        <v>Untreated Water</v>
      </c>
      <c r="O15159">
        <v>7.25</v>
      </c>
      <c r="P15159">
        <v>150</v>
      </c>
      <c r="Q15159">
        <v>7.5</v>
      </c>
    </row>
    <row r="15160" spans="1:17" hidden="1" x14ac:dyDescent="0.3">
      <c r="A15160" t="s">
        <v>58494</v>
      </c>
      <c r="B15160" t="s">
        <v>58495</v>
      </c>
      <c r="C15160" s="1" t="str">
        <f t="shared" si="2210"/>
        <v>21:0767</v>
      </c>
      <c r="D15160" s="1" t="str">
        <f t="shared" si="2217"/>
        <v>21:0220</v>
      </c>
      <c r="E15160" t="s">
        <v>58496</v>
      </c>
      <c r="F15160" t="s">
        <v>58497</v>
      </c>
      <c r="H15160">
        <v>62.177126999999999</v>
      </c>
      <c r="I15160">
        <v>-132.63227939999999</v>
      </c>
      <c r="J15160" s="1" t="str">
        <f t="shared" si="2218"/>
        <v>Fluid (stream)</v>
      </c>
      <c r="K15160" s="1" t="str">
        <f t="shared" si="2219"/>
        <v>Untreated Water</v>
      </c>
      <c r="O15160">
        <v>29.17</v>
      </c>
      <c r="P15160">
        <v>350</v>
      </c>
      <c r="Q15160">
        <v>7.9</v>
      </c>
    </row>
    <row r="15161" spans="1:17" hidden="1" x14ac:dyDescent="0.3">
      <c r="A15161" t="s">
        <v>58498</v>
      </c>
      <c r="B15161" t="s">
        <v>58499</v>
      </c>
      <c r="C15161" s="1" t="str">
        <f t="shared" si="2210"/>
        <v>21:0767</v>
      </c>
      <c r="D15161" s="1" t="str">
        <f t="shared" si="2217"/>
        <v>21:0220</v>
      </c>
      <c r="E15161" t="s">
        <v>58496</v>
      </c>
      <c r="F15161" t="s">
        <v>58500</v>
      </c>
      <c r="H15161">
        <v>62.177126999999999</v>
      </c>
      <c r="I15161">
        <v>-132.63227939999999</v>
      </c>
      <c r="J15161" s="1" t="str">
        <f t="shared" si="2218"/>
        <v>Fluid (stream)</v>
      </c>
      <c r="K15161" s="1" t="str">
        <f t="shared" si="2219"/>
        <v>Untreated Water</v>
      </c>
      <c r="O15161">
        <v>33.33</v>
      </c>
      <c r="P15161">
        <v>360</v>
      </c>
      <c r="Q15161">
        <v>7.6</v>
      </c>
    </row>
    <row r="15162" spans="1:17" hidden="1" x14ac:dyDescent="0.3">
      <c r="A15162" t="s">
        <v>58501</v>
      </c>
      <c r="B15162" t="s">
        <v>58502</v>
      </c>
      <c r="C15162" s="1" t="str">
        <f t="shared" ref="C15162:C15225" si="2220">HYPERLINK("http://geochem.nrcan.gc.ca/cdogs/content/bdl/bdl210767_e.htm", "21:0767")</f>
        <v>21:0767</v>
      </c>
      <c r="D15162" s="1" t="str">
        <f>HYPERLINK("http://geochem.nrcan.gc.ca/cdogs/content/svy/svy_e.htm", "")</f>
        <v/>
      </c>
      <c r="G15162" s="1" t="str">
        <f>HYPERLINK("http://geochem.nrcan.gc.ca/cdogs/content/cr_/cr_00088_e.htm", "88")</f>
        <v>88</v>
      </c>
      <c r="J15162" t="s">
        <v>11453</v>
      </c>
      <c r="K15162" t="s">
        <v>11454</v>
      </c>
      <c r="O15162">
        <v>0.08</v>
      </c>
      <c r="P15162">
        <v>100</v>
      </c>
      <c r="Q15162">
        <v>7.3</v>
      </c>
    </row>
    <row r="15163" spans="1:17" hidden="1" x14ac:dyDescent="0.3">
      <c r="A15163" t="s">
        <v>58503</v>
      </c>
      <c r="B15163" t="s">
        <v>58504</v>
      </c>
      <c r="C15163" s="1" t="str">
        <f t="shared" si="2220"/>
        <v>21:0767</v>
      </c>
      <c r="D15163" s="1" t="str">
        <f t="shared" ref="D15163:D15180" si="2221">HYPERLINK("http://geochem.nrcan.gc.ca/cdogs/content/svy/svy210220_e.htm", "21:0220")</f>
        <v>21:0220</v>
      </c>
      <c r="E15163" t="s">
        <v>58505</v>
      </c>
      <c r="F15163" t="s">
        <v>58506</v>
      </c>
      <c r="H15163">
        <v>62.170939300000001</v>
      </c>
      <c r="I15163">
        <v>-132.59734169999999</v>
      </c>
      <c r="J15163" s="1" t="str">
        <f t="shared" ref="J15163:J15180" si="2222">HYPERLINK("http://geochem.nrcan.gc.ca/cdogs/content/kwd/kwd020018_e.htm", "Fluid (stream)")</f>
        <v>Fluid (stream)</v>
      </c>
      <c r="K15163" s="1" t="str">
        <f t="shared" ref="K15163:K15180" si="2223">HYPERLINK("http://geochem.nrcan.gc.ca/cdogs/content/kwd/kwd080007_e.htm", "Untreated Water")</f>
        <v>Untreated Water</v>
      </c>
      <c r="O15163">
        <v>5.83</v>
      </c>
      <c r="P15163">
        <v>140</v>
      </c>
      <c r="Q15163">
        <v>7.4</v>
      </c>
    </row>
    <row r="15164" spans="1:17" hidden="1" x14ac:dyDescent="0.3">
      <c r="A15164" t="s">
        <v>58507</v>
      </c>
      <c r="B15164" t="s">
        <v>58508</v>
      </c>
      <c r="C15164" s="1" t="str">
        <f t="shared" si="2220"/>
        <v>21:0767</v>
      </c>
      <c r="D15164" s="1" t="str">
        <f t="shared" si="2221"/>
        <v>21:0220</v>
      </c>
      <c r="E15164" t="s">
        <v>58509</v>
      </c>
      <c r="F15164" t="s">
        <v>58510</v>
      </c>
      <c r="H15164">
        <v>62.1802609</v>
      </c>
      <c r="I15164">
        <v>-132.53847469999999</v>
      </c>
      <c r="J15164" s="1" t="str">
        <f t="shared" si="2222"/>
        <v>Fluid (stream)</v>
      </c>
      <c r="K15164" s="1" t="str">
        <f t="shared" si="2223"/>
        <v>Untreated Water</v>
      </c>
    </row>
    <row r="15165" spans="1:17" hidden="1" x14ac:dyDescent="0.3">
      <c r="A15165" t="s">
        <v>58511</v>
      </c>
      <c r="B15165" t="s">
        <v>58512</v>
      </c>
      <c r="C15165" s="1" t="str">
        <f t="shared" si="2220"/>
        <v>21:0767</v>
      </c>
      <c r="D15165" s="1" t="str">
        <f t="shared" si="2221"/>
        <v>21:0220</v>
      </c>
      <c r="E15165" t="s">
        <v>58513</v>
      </c>
      <c r="F15165" t="s">
        <v>58514</v>
      </c>
      <c r="H15165">
        <v>62.161029999999997</v>
      </c>
      <c r="I15165">
        <v>-132.50871720000001</v>
      </c>
      <c r="J15165" s="1" t="str">
        <f t="shared" si="2222"/>
        <v>Fluid (stream)</v>
      </c>
      <c r="K15165" s="1" t="str">
        <f t="shared" si="2223"/>
        <v>Untreated Water</v>
      </c>
      <c r="O15165">
        <v>0.31</v>
      </c>
      <c r="P15165">
        <v>90</v>
      </c>
      <c r="Q15165">
        <v>7.1</v>
      </c>
    </row>
    <row r="15166" spans="1:17" hidden="1" x14ac:dyDescent="0.3">
      <c r="A15166" t="s">
        <v>58515</v>
      </c>
      <c r="B15166" t="s">
        <v>58516</v>
      </c>
      <c r="C15166" s="1" t="str">
        <f t="shared" si="2220"/>
        <v>21:0767</v>
      </c>
      <c r="D15166" s="1" t="str">
        <f t="shared" si="2221"/>
        <v>21:0220</v>
      </c>
      <c r="E15166" t="s">
        <v>58517</v>
      </c>
      <c r="F15166" t="s">
        <v>58518</v>
      </c>
      <c r="H15166">
        <v>62.149821299999999</v>
      </c>
      <c r="I15166">
        <v>-132.53378810000001</v>
      </c>
      <c r="J15166" s="1" t="str">
        <f t="shared" si="2222"/>
        <v>Fluid (stream)</v>
      </c>
      <c r="K15166" s="1" t="str">
        <f t="shared" si="2223"/>
        <v>Untreated Water</v>
      </c>
      <c r="O15166">
        <v>0.28000000000000003</v>
      </c>
      <c r="P15166">
        <v>70</v>
      </c>
      <c r="Q15166">
        <v>7</v>
      </c>
    </row>
    <row r="15167" spans="1:17" hidden="1" x14ac:dyDescent="0.3">
      <c r="A15167" t="s">
        <v>58519</v>
      </c>
      <c r="B15167" t="s">
        <v>58520</v>
      </c>
      <c r="C15167" s="1" t="str">
        <f t="shared" si="2220"/>
        <v>21:0767</v>
      </c>
      <c r="D15167" s="1" t="str">
        <f t="shared" si="2221"/>
        <v>21:0220</v>
      </c>
      <c r="E15167" t="s">
        <v>58521</v>
      </c>
      <c r="F15167" t="s">
        <v>58522</v>
      </c>
      <c r="H15167">
        <v>62.086246099999997</v>
      </c>
      <c r="I15167">
        <v>-132.51636579999999</v>
      </c>
      <c r="J15167" s="1" t="str">
        <f t="shared" si="2222"/>
        <v>Fluid (stream)</v>
      </c>
      <c r="K15167" s="1" t="str">
        <f t="shared" si="2223"/>
        <v>Untreated Water</v>
      </c>
      <c r="O15167">
        <v>0.69</v>
      </c>
      <c r="P15167">
        <v>110</v>
      </c>
      <c r="Q15167">
        <v>7.7</v>
      </c>
    </row>
    <row r="15168" spans="1:17" hidden="1" x14ac:dyDescent="0.3">
      <c r="A15168" t="s">
        <v>58523</v>
      </c>
      <c r="B15168" t="s">
        <v>58524</v>
      </c>
      <c r="C15168" s="1" t="str">
        <f t="shared" si="2220"/>
        <v>21:0767</v>
      </c>
      <c r="D15168" s="1" t="str">
        <f t="shared" si="2221"/>
        <v>21:0220</v>
      </c>
      <c r="E15168" t="s">
        <v>58525</v>
      </c>
      <c r="F15168" t="s">
        <v>58526</v>
      </c>
      <c r="H15168">
        <v>62.076048200000002</v>
      </c>
      <c r="I15168">
        <v>-132.48879980000001</v>
      </c>
      <c r="J15168" s="1" t="str">
        <f t="shared" si="2222"/>
        <v>Fluid (stream)</v>
      </c>
      <c r="K15168" s="1" t="str">
        <f t="shared" si="2223"/>
        <v>Untreated Water</v>
      </c>
      <c r="O15168">
        <v>2.68</v>
      </c>
      <c r="P15168">
        <v>150</v>
      </c>
      <c r="Q15168">
        <v>7.7</v>
      </c>
    </row>
    <row r="15169" spans="1:17" hidden="1" x14ac:dyDescent="0.3">
      <c r="A15169" t="s">
        <v>58527</v>
      </c>
      <c r="B15169" t="s">
        <v>58528</v>
      </c>
      <c r="C15169" s="1" t="str">
        <f t="shared" si="2220"/>
        <v>21:0767</v>
      </c>
      <c r="D15169" s="1" t="str">
        <f t="shared" si="2221"/>
        <v>21:0220</v>
      </c>
      <c r="E15169" t="s">
        <v>58529</v>
      </c>
      <c r="F15169" t="s">
        <v>58530</v>
      </c>
      <c r="H15169">
        <v>62.062781600000001</v>
      </c>
      <c r="I15169">
        <v>-132.53510750000001</v>
      </c>
      <c r="J15169" s="1" t="str">
        <f t="shared" si="2222"/>
        <v>Fluid (stream)</v>
      </c>
      <c r="K15169" s="1" t="str">
        <f t="shared" si="2223"/>
        <v>Untreated Water</v>
      </c>
      <c r="O15169">
        <v>0.5</v>
      </c>
      <c r="P15169">
        <v>60</v>
      </c>
      <c r="Q15169">
        <v>6.8</v>
      </c>
    </row>
    <row r="15170" spans="1:17" hidden="1" x14ac:dyDescent="0.3">
      <c r="A15170" t="s">
        <v>58531</v>
      </c>
      <c r="B15170" t="s">
        <v>58532</v>
      </c>
      <c r="C15170" s="1" t="str">
        <f t="shared" si="2220"/>
        <v>21:0767</v>
      </c>
      <c r="D15170" s="1" t="str">
        <f t="shared" si="2221"/>
        <v>21:0220</v>
      </c>
      <c r="E15170" t="s">
        <v>58533</v>
      </c>
      <c r="F15170" t="s">
        <v>58534</v>
      </c>
      <c r="H15170">
        <v>62.050983199999997</v>
      </c>
      <c r="I15170">
        <v>-132.4462853</v>
      </c>
      <c r="J15170" s="1" t="str">
        <f t="shared" si="2222"/>
        <v>Fluid (stream)</v>
      </c>
      <c r="K15170" s="1" t="str">
        <f t="shared" si="2223"/>
        <v>Untreated Water</v>
      </c>
      <c r="O15170">
        <v>0.36</v>
      </c>
      <c r="P15170">
        <v>50</v>
      </c>
      <c r="Q15170">
        <v>7.8</v>
      </c>
    </row>
    <row r="15171" spans="1:17" hidden="1" x14ac:dyDescent="0.3">
      <c r="A15171" t="s">
        <v>58535</v>
      </c>
      <c r="B15171" t="s">
        <v>58536</v>
      </c>
      <c r="C15171" s="1" t="str">
        <f t="shared" si="2220"/>
        <v>21:0767</v>
      </c>
      <c r="D15171" s="1" t="str">
        <f t="shared" si="2221"/>
        <v>21:0220</v>
      </c>
      <c r="E15171" t="s">
        <v>58537</v>
      </c>
      <c r="F15171" t="s">
        <v>58538</v>
      </c>
      <c r="H15171">
        <v>62.071961399999999</v>
      </c>
      <c r="I15171">
        <v>-132.4181178</v>
      </c>
      <c r="J15171" s="1" t="str">
        <f t="shared" si="2222"/>
        <v>Fluid (stream)</v>
      </c>
      <c r="K15171" s="1" t="str">
        <f t="shared" si="2223"/>
        <v>Untreated Water</v>
      </c>
      <c r="O15171">
        <v>0.41</v>
      </c>
      <c r="P15171">
        <v>50</v>
      </c>
      <c r="Q15171">
        <v>7.6</v>
      </c>
    </row>
    <row r="15172" spans="1:17" hidden="1" x14ac:dyDescent="0.3">
      <c r="A15172" t="s">
        <v>58539</v>
      </c>
      <c r="B15172" t="s">
        <v>58540</v>
      </c>
      <c r="C15172" s="1" t="str">
        <f t="shared" si="2220"/>
        <v>21:0767</v>
      </c>
      <c r="D15172" s="1" t="str">
        <f t="shared" si="2221"/>
        <v>21:0220</v>
      </c>
      <c r="E15172" t="s">
        <v>58541</v>
      </c>
      <c r="F15172" t="s">
        <v>58542</v>
      </c>
      <c r="H15172">
        <v>62.089239599999999</v>
      </c>
      <c r="I15172">
        <v>-132.41222339999999</v>
      </c>
      <c r="J15172" s="1" t="str">
        <f t="shared" si="2222"/>
        <v>Fluid (stream)</v>
      </c>
      <c r="K15172" s="1" t="str">
        <f t="shared" si="2223"/>
        <v>Untreated Water</v>
      </c>
      <c r="O15172">
        <v>2.88</v>
      </c>
      <c r="P15172">
        <v>120</v>
      </c>
      <c r="Q15172">
        <v>7.8</v>
      </c>
    </row>
    <row r="15173" spans="1:17" hidden="1" x14ac:dyDescent="0.3">
      <c r="A15173" t="s">
        <v>58543</v>
      </c>
      <c r="B15173" t="s">
        <v>58544</v>
      </c>
      <c r="C15173" s="1" t="str">
        <f t="shared" si="2220"/>
        <v>21:0767</v>
      </c>
      <c r="D15173" s="1" t="str">
        <f t="shared" si="2221"/>
        <v>21:0220</v>
      </c>
      <c r="E15173" t="s">
        <v>58545</v>
      </c>
      <c r="F15173" t="s">
        <v>58546</v>
      </c>
      <c r="H15173">
        <v>62.062897800000002</v>
      </c>
      <c r="I15173">
        <v>-132.38131039999999</v>
      </c>
      <c r="J15173" s="1" t="str">
        <f t="shared" si="2222"/>
        <v>Fluid (stream)</v>
      </c>
      <c r="K15173" s="1" t="str">
        <f t="shared" si="2223"/>
        <v>Untreated Water</v>
      </c>
    </row>
    <row r="15174" spans="1:17" hidden="1" x14ac:dyDescent="0.3">
      <c r="A15174" t="s">
        <v>58547</v>
      </c>
      <c r="B15174" t="s">
        <v>58548</v>
      </c>
      <c r="C15174" s="1" t="str">
        <f t="shared" si="2220"/>
        <v>21:0767</v>
      </c>
      <c r="D15174" s="1" t="str">
        <f t="shared" si="2221"/>
        <v>21:0220</v>
      </c>
      <c r="E15174" t="s">
        <v>58549</v>
      </c>
      <c r="F15174" t="s">
        <v>58550</v>
      </c>
      <c r="H15174">
        <v>62.297101900000001</v>
      </c>
      <c r="I15174">
        <v>-132.85057380000001</v>
      </c>
      <c r="J15174" s="1" t="str">
        <f t="shared" si="2222"/>
        <v>Fluid (stream)</v>
      </c>
      <c r="K15174" s="1" t="str">
        <f t="shared" si="2223"/>
        <v>Untreated Water</v>
      </c>
      <c r="O15174">
        <v>2.5000000000000001E-2</v>
      </c>
      <c r="P15174">
        <v>300</v>
      </c>
      <c r="Q15174">
        <v>6.4</v>
      </c>
    </row>
    <row r="15175" spans="1:17" hidden="1" x14ac:dyDescent="0.3">
      <c r="A15175" t="s">
        <v>58551</v>
      </c>
      <c r="B15175" t="s">
        <v>58552</v>
      </c>
      <c r="C15175" s="1" t="str">
        <f t="shared" si="2220"/>
        <v>21:0767</v>
      </c>
      <c r="D15175" s="1" t="str">
        <f t="shared" si="2221"/>
        <v>21:0220</v>
      </c>
      <c r="E15175" t="s">
        <v>58553</v>
      </c>
      <c r="F15175" t="s">
        <v>58554</v>
      </c>
      <c r="H15175">
        <v>62.304938900000003</v>
      </c>
      <c r="I15175">
        <v>-132.8044821</v>
      </c>
      <c r="J15175" s="1" t="str">
        <f t="shared" si="2222"/>
        <v>Fluid (stream)</v>
      </c>
      <c r="K15175" s="1" t="str">
        <f t="shared" si="2223"/>
        <v>Untreated Water</v>
      </c>
      <c r="O15175">
        <v>0.25</v>
      </c>
      <c r="P15175">
        <v>90</v>
      </c>
      <c r="Q15175">
        <v>7.4</v>
      </c>
    </row>
    <row r="15176" spans="1:17" hidden="1" x14ac:dyDescent="0.3">
      <c r="A15176" t="s">
        <v>58555</v>
      </c>
      <c r="B15176" t="s">
        <v>58556</v>
      </c>
      <c r="C15176" s="1" t="str">
        <f t="shared" si="2220"/>
        <v>21:0767</v>
      </c>
      <c r="D15176" s="1" t="str">
        <f t="shared" si="2221"/>
        <v>21:0220</v>
      </c>
      <c r="E15176" t="s">
        <v>58553</v>
      </c>
      <c r="F15176" t="s">
        <v>58557</v>
      </c>
      <c r="H15176">
        <v>62.304938900000003</v>
      </c>
      <c r="I15176">
        <v>-132.8044821</v>
      </c>
      <c r="J15176" s="1" t="str">
        <f t="shared" si="2222"/>
        <v>Fluid (stream)</v>
      </c>
      <c r="K15176" s="1" t="str">
        <f t="shared" si="2223"/>
        <v>Untreated Water</v>
      </c>
      <c r="O15176">
        <v>0.5</v>
      </c>
      <c r="P15176">
        <v>70</v>
      </c>
      <c r="Q15176">
        <v>7.5</v>
      </c>
    </row>
    <row r="15177" spans="1:17" hidden="1" x14ac:dyDescent="0.3">
      <c r="A15177" t="s">
        <v>58558</v>
      </c>
      <c r="B15177" t="s">
        <v>58559</v>
      </c>
      <c r="C15177" s="1" t="str">
        <f t="shared" si="2220"/>
        <v>21:0767</v>
      </c>
      <c r="D15177" s="1" t="str">
        <f t="shared" si="2221"/>
        <v>21:0220</v>
      </c>
      <c r="E15177" t="s">
        <v>58560</v>
      </c>
      <c r="F15177" t="s">
        <v>58561</v>
      </c>
      <c r="H15177">
        <v>62.327615899999998</v>
      </c>
      <c r="I15177">
        <v>-132.83271479999999</v>
      </c>
      <c r="J15177" s="1" t="str">
        <f t="shared" si="2222"/>
        <v>Fluid (stream)</v>
      </c>
      <c r="K15177" s="1" t="str">
        <f t="shared" si="2223"/>
        <v>Untreated Water</v>
      </c>
      <c r="O15177">
        <v>2.5000000000000001E-2</v>
      </c>
      <c r="P15177">
        <v>50</v>
      </c>
      <c r="Q15177">
        <v>6</v>
      </c>
    </row>
    <row r="15178" spans="1:17" hidden="1" x14ac:dyDescent="0.3">
      <c r="A15178" t="s">
        <v>58562</v>
      </c>
      <c r="B15178" t="s">
        <v>58563</v>
      </c>
      <c r="C15178" s="1" t="str">
        <f t="shared" si="2220"/>
        <v>21:0767</v>
      </c>
      <c r="D15178" s="1" t="str">
        <f t="shared" si="2221"/>
        <v>21:0220</v>
      </c>
      <c r="E15178" t="s">
        <v>58564</v>
      </c>
      <c r="F15178" t="s">
        <v>58565</v>
      </c>
      <c r="H15178">
        <v>62.319245899999999</v>
      </c>
      <c r="I15178">
        <v>-132.89577980000001</v>
      </c>
      <c r="J15178" s="1" t="str">
        <f t="shared" si="2222"/>
        <v>Fluid (stream)</v>
      </c>
      <c r="K15178" s="1" t="str">
        <f t="shared" si="2223"/>
        <v>Untreated Water</v>
      </c>
      <c r="O15178">
        <v>2.5000000000000001E-2</v>
      </c>
      <c r="P15178">
        <v>40</v>
      </c>
      <c r="Q15178">
        <v>6.1</v>
      </c>
    </row>
    <row r="15179" spans="1:17" hidden="1" x14ac:dyDescent="0.3">
      <c r="A15179" t="s">
        <v>58566</v>
      </c>
      <c r="B15179" t="s">
        <v>58567</v>
      </c>
      <c r="C15179" s="1" t="str">
        <f t="shared" si="2220"/>
        <v>21:0767</v>
      </c>
      <c r="D15179" s="1" t="str">
        <f t="shared" si="2221"/>
        <v>21:0220</v>
      </c>
      <c r="E15179" t="s">
        <v>58568</v>
      </c>
      <c r="F15179" t="s">
        <v>58569</v>
      </c>
      <c r="H15179">
        <v>62.339808900000001</v>
      </c>
      <c r="I15179">
        <v>-132.90706879999999</v>
      </c>
      <c r="J15179" s="1" t="str">
        <f t="shared" si="2222"/>
        <v>Fluid (stream)</v>
      </c>
      <c r="K15179" s="1" t="str">
        <f t="shared" si="2223"/>
        <v>Untreated Water</v>
      </c>
      <c r="O15179">
        <v>2.5000000000000001E-2</v>
      </c>
      <c r="P15179">
        <v>30</v>
      </c>
      <c r="Q15179">
        <v>6.4</v>
      </c>
    </row>
    <row r="15180" spans="1:17" hidden="1" x14ac:dyDescent="0.3">
      <c r="A15180" t="s">
        <v>58570</v>
      </c>
      <c r="B15180" t="s">
        <v>58571</v>
      </c>
      <c r="C15180" s="1" t="str">
        <f t="shared" si="2220"/>
        <v>21:0767</v>
      </c>
      <c r="D15180" s="1" t="str">
        <f t="shared" si="2221"/>
        <v>21:0220</v>
      </c>
      <c r="E15180" t="s">
        <v>58572</v>
      </c>
      <c r="F15180" t="s">
        <v>58573</v>
      </c>
      <c r="H15180">
        <v>62.3507794</v>
      </c>
      <c r="I15180">
        <v>-132.90390840000001</v>
      </c>
      <c r="J15180" s="1" t="str">
        <f t="shared" si="2222"/>
        <v>Fluid (stream)</v>
      </c>
      <c r="K15180" s="1" t="str">
        <f t="shared" si="2223"/>
        <v>Untreated Water</v>
      </c>
      <c r="O15180">
        <v>2.5000000000000001E-2</v>
      </c>
      <c r="P15180">
        <v>70</v>
      </c>
      <c r="Q15180">
        <v>6.9</v>
      </c>
    </row>
    <row r="15181" spans="1:17" hidden="1" x14ac:dyDescent="0.3">
      <c r="A15181" t="s">
        <v>58574</v>
      </c>
      <c r="B15181" t="s">
        <v>58575</v>
      </c>
      <c r="C15181" s="1" t="str">
        <f t="shared" si="2220"/>
        <v>21:0767</v>
      </c>
      <c r="D15181" s="1" t="str">
        <f>HYPERLINK("http://geochem.nrcan.gc.ca/cdogs/content/svy/svy_e.htm", "")</f>
        <v/>
      </c>
      <c r="G15181" s="1" t="str">
        <f>HYPERLINK("http://geochem.nrcan.gc.ca/cdogs/content/cr_/cr_00088_e.htm", "88")</f>
        <v>88</v>
      </c>
      <c r="J15181" t="s">
        <v>11453</v>
      </c>
      <c r="K15181" t="s">
        <v>11454</v>
      </c>
      <c r="O15181">
        <v>2.5000000000000001E-2</v>
      </c>
      <c r="P15181">
        <v>70</v>
      </c>
      <c r="Q15181">
        <v>7.5</v>
      </c>
    </row>
    <row r="15182" spans="1:17" hidden="1" x14ac:dyDescent="0.3">
      <c r="A15182" t="s">
        <v>58576</v>
      </c>
      <c r="B15182" t="s">
        <v>58577</v>
      </c>
      <c r="C15182" s="1" t="str">
        <f t="shared" si="2220"/>
        <v>21:0767</v>
      </c>
      <c r="D15182" s="1" t="str">
        <f t="shared" ref="D15182:D15199" si="2224">HYPERLINK("http://geochem.nrcan.gc.ca/cdogs/content/svy/svy210220_e.htm", "21:0220")</f>
        <v>21:0220</v>
      </c>
      <c r="E15182" t="s">
        <v>58578</v>
      </c>
      <c r="F15182" t="s">
        <v>58579</v>
      </c>
      <c r="H15182">
        <v>62.384401400000002</v>
      </c>
      <c r="I15182">
        <v>-132.91600869999999</v>
      </c>
      <c r="J15182" s="1" t="str">
        <f t="shared" ref="J15182:J15199" si="2225">HYPERLINK("http://geochem.nrcan.gc.ca/cdogs/content/kwd/kwd020018_e.htm", "Fluid (stream)")</f>
        <v>Fluid (stream)</v>
      </c>
      <c r="K15182" s="1" t="str">
        <f t="shared" ref="K15182:K15199" si="2226">HYPERLINK("http://geochem.nrcan.gc.ca/cdogs/content/kwd/kwd080007_e.htm", "Untreated Water")</f>
        <v>Untreated Water</v>
      </c>
      <c r="O15182">
        <v>7.5</v>
      </c>
      <c r="P15182">
        <v>60</v>
      </c>
      <c r="Q15182">
        <v>7.7</v>
      </c>
    </row>
    <row r="15183" spans="1:17" hidden="1" x14ac:dyDescent="0.3">
      <c r="A15183" t="s">
        <v>58580</v>
      </c>
      <c r="B15183" t="s">
        <v>58581</v>
      </c>
      <c r="C15183" s="1" t="str">
        <f t="shared" si="2220"/>
        <v>21:0767</v>
      </c>
      <c r="D15183" s="1" t="str">
        <f t="shared" si="2224"/>
        <v>21:0220</v>
      </c>
      <c r="E15183" t="s">
        <v>58582</v>
      </c>
      <c r="F15183" t="s">
        <v>58583</v>
      </c>
      <c r="H15183">
        <v>62.385674299999998</v>
      </c>
      <c r="I15183">
        <v>-132.9164619</v>
      </c>
      <c r="J15183" s="1" t="str">
        <f t="shared" si="2225"/>
        <v>Fluid (stream)</v>
      </c>
      <c r="K15183" s="1" t="str">
        <f t="shared" si="2226"/>
        <v>Untreated Water</v>
      </c>
      <c r="O15183">
        <v>3.75</v>
      </c>
      <c r="P15183">
        <v>90</v>
      </c>
      <c r="Q15183">
        <v>7.6</v>
      </c>
    </row>
    <row r="15184" spans="1:17" hidden="1" x14ac:dyDescent="0.3">
      <c r="A15184" t="s">
        <v>58584</v>
      </c>
      <c r="B15184" t="s">
        <v>58585</v>
      </c>
      <c r="C15184" s="1" t="str">
        <f t="shared" si="2220"/>
        <v>21:0767</v>
      </c>
      <c r="D15184" s="1" t="str">
        <f t="shared" si="2224"/>
        <v>21:0220</v>
      </c>
      <c r="E15184" t="s">
        <v>58586</v>
      </c>
      <c r="F15184" t="s">
        <v>58587</v>
      </c>
      <c r="H15184">
        <v>62.388033999999998</v>
      </c>
      <c r="I15184">
        <v>-132.99462879999999</v>
      </c>
      <c r="J15184" s="1" t="str">
        <f t="shared" si="2225"/>
        <v>Fluid (stream)</v>
      </c>
      <c r="K15184" s="1" t="str">
        <f t="shared" si="2226"/>
        <v>Untreated Water</v>
      </c>
      <c r="O15184">
        <v>2</v>
      </c>
      <c r="P15184">
        <v>60</v>
      </c>
      <c r="Q15184">
        <v>8</v>
      </c>
    </row>
    <row r="15185" spans="1:17" hidden="1" x14ac:dyDescent="0.3">
      <c r="A15185" t="s">
        <v>58588</v>
      </c>
      <c r="B15185" t="s">
        <v>58589</v>
      </c>
      <c r="C15185" s="1" t="str">
        <f t="shared" si="2220"/>
        <v>21:0767</v>
      </c>
      <c r="D15185" s="1" t="str">
        <f t="shared" si="2224"/>
        <v>21:0220</v>
      </c>
      <c r="E15185" t="s">
        <v>58590</v>
      </c>
      <c r="F15185" t="s">
        <v>58591</v>
      </c>
      <c r="H15185">
        <v>62.425463000000001</v>
      </c>
      <c r="I15185">
        <v>-132.97126080000001</v>
      </c>
      <c r="J15185" s="1" t="str">
        <f t="shared" si="2225"/>
        <v>Fluid (stream)</v>
      </c>
      <c r="K15185" s="1" t="str">
        <f t="shared" si="2226"/>
        <v>Untreated Water</v>
      </c>
      <c r="O15185">
        <v>1.25</v>
      </c>
      <c r="P15185">
        <v>60</v>
      </c>
      <c r="Q15185">
        <v>8.3000000000000007</v>
      </c>
    </row>
    <row r="15186" spans="1:17" hidden="1" x14ac:dyDescent="0.3">
      <c r="A15186" t="s">
        <v>58592</v>
      </c>
      <c r="B15186" t="s">
        <v>58593</v>
      </c>
      <c r="C15186" s="1" t="str">
        <f t="shared" si="2220"/>
        <v>21:0767</v>
      </c>
      <c r="D15186" s="1" t="str">
        <f t="shared" si="2224"/>
        <v>21:0220</v>
      </c>
      <c r="E15186" t="s">
        <v>58594</v>
      </c>
      <c r="F15186" t="s">
        <v>58595</v>
      </c>
      <c r="H15186">
        <v>62.416841300000002</v>
      </c>
      <c r="I15186">
        <v>-132.94055220000001</v>
      </c>
      <c r="J15186" s="1" t="str">
        <f t="shared" si="2225"/>
        <v>Fluid (stream)</v>
      </c>
      <c r="K15186" s="1" t="str">
        <f t="shared" si="2226"/>
        <v>Untreated Water</v>
      </c>
      <c r="O15186">
        <v>1.1599999999999999</v>
      </c>
      <c r="P15186">
        <v>50</v>
      </c>
      <c r="Q15186">
        <v>7.5</v>
      </c>
    </row>
    <row r="15187" spans="1:17" hidden="1" x14ac:dyDescent="0.3">
      <c r="A15187" t="s">
        <v>58596</v>
      </c>
      <c r="B15187" t="s">
        <v>58597</v>
      </c>
      <c r="C15187" s="1" t="str">
        <f t="shared" si="2220"/>
        <v>21:0767</v>
      </c>
      <c r="D15187" s="1" t="str">
        <f t="shared" si="2224"/>
        <v>21:0220</v>
      </c>
      <c r="E15187" t="s">
        <v>58598</v>
      </c>
      <c r="F15187" t="s">
        <v>58599</v>
      </c>
      <c r="H15187">
        <v>62.423994100000002</v>
      </c>
      <c r="I15187">
        <v>-132.93118920000001</v>
      </c>
      <c r="J15187" s="1" t="str">
        <f t="shared" si="2225"/>
        <v>Fluid (stream)</v>
      </c>
      <c r="K15187" s="1" t="str">
        <f t="shared" si="2226"/>
        <v>Untreated Water</v>
      </c>
      <c r="O15187">
        <v>3.75</v>
      </c>
      <c r="P15187">
        <v>60</v>
      </c>
      <c r="Q15187">
        <v>7.8</v>
      </c>
    </row>
    <row r="15188" spans="1:17" hidden="1" x14ac:dyDescent="0.3">
      <c r="A15188" t="s">
        <v>58600</v>
      </c>
      <c r="B15188" t="s">
        <v>58601</v>
      </c>
      <c r="C15188" s="1" t="str">
        <f t="shared" si="2220"/>
        <v>21:0767</v>
      </c>
      <c r="D15188" s="1" t="str">
        <f t="shared" si="2224"/>
        <v>21:0220</v>
      </c>
      <c r="E15188" t="s">
        <v>58602</v>
      </c>
      <c r="F15188" t="s">
        <v>58603</v>
      </c>
      <c r="H15188">
        <v>62.400780099999999</v>
      </c>
      <c r="I15188">
        <v>-132.86851619999999</v>
      </c>
      <c r="J15188" s="1" t="str">
        <f t="shared" si="2225"/>
        <v>Fluid (stream)</v>
      </c>
      <c r="K15188" s="1" t="str">
        <f t="shared" si="2226"/>
        <v>Untreated Water</v>
      </c>
      <c r="O15188">
        <v>0.13</v>
      </c>
      <c r="P15188">
        <v>50</v>
      </c>
      <c r="Q15188">
        <v>7.6</v>
      </c>
    </row>
    <row r="15189" spans="1:17" hidden="1" x14ac:dyDescent="0.3">
      <c r="A15189" t="s">
        <v>58604</v>
      </c>
      <c r="B15189" t="s">
        <v>58605</v>
      </c>
      <c r="C15189" s="1" t="str">
        <f t="shared" si="2220"/>
        <v>21:0767</v>
      </c>
      <c r="D15189" s="1" t="str">
        <f t="shared" si="2224"/>
        <v>21:0220</v>
      </c>
      <c r="E15189" t="s">
        <v>58606</v>
      </c>
      <c r="F15189" t="s">
        <v>58607</v>
      </c>
      <c r="H15189">
        <v>62.4197943</v>
      </c>
      <c r="I15189">
        <v>-132.85823490000001</v>
      </c>
      <c r="J15189" s="1" t="str">
        <f t="shared" si="2225"/>
        <v>Fluid (stream)</v>
      </c>
      <c r="K15189" s="1" t="str">
        <f t="shared" si="2226"/>
        <v>Untreated Water</v>
      </c>
      <c r="O15189">
        <v>0.69</v>
      </c>
      <c r="P15189">
        <v>40</v>
      </c>
      <c r="Q15189">
        <v>7.3</v>
      </c>
    </row>
    <row r="15190" spans="1:17" hidden="1" x14ac:dyDescent="0.3">
      <c r="A15190" t="s">
        <v>58608</v>
      </c>
      <c r="B15190" t="s">
        <v>58609</v>
      </c>
      <c r="C15190" s="1" t="str">
        <f t="shared" si="2220"/>
        <v>21:0767</v>
      </c>
      <c r="D15190" s="1" t="str">
        <f t="shared" si="2224"/>
        <v>21:0220</v>
      </c>
      <c r="E15190" t="s">
        <v>58610</v>
      </c>
      <c r="F15190" t="s">
        <v>58611</v>
      </c>
      <c r="H15190">
        <v>62.419214500000002</v>
      </c>
      <c r="I15190">
        <v>-132.8796375</v>
      </c>
      <c r="J15190" s="1" t="str">
        <f t="shared" si="2225"/>
        <v>Fluid (stream)</v>
      </c>
      <c r="K15190" s="1" t="str">
        <f t="shared" si="2226"/>
        <v>Untreated Water</v>
      </c>
      <c r="O15190">
        <v>0.86</v>
      </c>
      <c r="P15190">
        <v>60</v>
      </c>
      <c r="Q15190">
        <v>8</v>
      </c>
    </row>
    <row r="15191" spans="1:17" hidden="1" x14ac:dyDescent="0.3">
      <c r="A15191" t="s">
        <v>58612</v>
      </c>
      <c r="B15191" t="s">
        <v>58613</v>
      </c>
      <c r="C15191" s="1" t="str">
        <f t="shared" si="2220"/>
        <v>21:0767</v>
      </c>
      <c r="D15191" s="1" t="str">
        <f t="shared" si="2224"/>
        <v>21:0220</v>
      </c>
      <c r="E15191" t="s">
        <v>58614</v>
      </c>
      <c r="F15191" t="s">
        <v>58615</v>
      </c>
      <c r="H15191">
        <v>62.4483836</v>
      </c>
      <c r="I15191">
        <v>-132.86921509999999</v>
      </c>
      <c r="J15191" s="1" t="str">
        <f t="shared" si="2225"/>
        <v>Fluid (stream)</v>
      </c>
      <c r="K15191" s="1" t="str">
        <f t="shared" si="2226"/>
        <v>Untreated Water</v>
      </c>
      <c r="O15191">
        <v>0.19</v>
      </c>
      <c r="P15191">
        <v>50</v>
      </c>
      <c r="Q15191">
        <v>7.5</v>
      </c>
    </row>
    <row r="15192" spans="1:17" hidden="1" x14ac:dyDescent="0.3">
      <c r="A15192" t="s">
        <v>58616</v>
      </c>
      <c r="B15192" t="s">
        <v>58617</v>
      </c>
      <c r="C15192" s="1" t="str">
        <f t="shared" si="2220"/>
        <v>21:0767</v>
      </c>
      <c r="D15192" s="1" t="str">
        <f t="shared" si="2224"/>
        <v>21:0220</v>
      </c>
      <c r="E15192" t="s">
        <v>58618</v>
      </c>
      <c r="F15192" t="s">
        <v>58619</v>
      </c>
      <c r="H15192">
        <v>62.437798899999997</v>
      </c>
      <c r="I15192">
        <v>-132.83324640000001</v>
      </c>
      <c r="J15192" s="1" t="str">
        <f t="shared" si="2225"/>
        <v>Fluid (stream)</v>
      </c>
      <c r="K15192" s="1" t="str">
        <f t="shared" si="2226"/>
        <v>Untreated Water</v>
      </c>
      <c r="O15192">
        <v>2.5000000000000001E-2</v>
      </c>
      <c r="P15192">
        <v>60</v>
      </c>
      <c r="Q15192">
        <v>7.1</v>
      </c>
    </row>
    <row r="15193" spans="1:17" hidden="1" x14ac:dyDescent="0.3">
      <c r="A15193" t="s">
        <v>58620</v>
      </c>
      <c r="B15193" t="s">
        <v>58621</v>
      </c>
      <c r="C15193" s="1" t="str">
        <f t="shared" si="2220"/>
        <v>21:0767</v>
      </c>
      <c r="D15193" s="1" t="str">
        <f t="shared" si="2224"/>
        <v>21:0220</v>
      </c>
      <c r="E15193" t="s">
        <v>58622</v>
      </c>
      <c r="F15193" t="s">
        <v>58623</v>
      </c>
      <c r="H15193">
        <v>62.433131699999997</v>
      </c>
      <c r="I15193">
        <v>-132.74838790000001</v>
      </c>
      <c r="J15193" s="1" t="str">
        <f t="shared" si="2225"/>
        <v>Fluid (stream)</v>
      </c>
      <c r="K15193" s="1" t="str">
        <f t="shared" si="2226"/>
        <v>Untreated Water</v>
      </c>
      <c r="O15193">
        <v>0.78</v>
      </c>
      <c r="P15193">
        <v>50</v>
      </c>
      <c r="Q15193">
        <v>8</v>
      </c>
    </row>
    <row r="15194" spans="1:17" hidden="1" x14ac:dyDescent="0.3">
      <c r="A15194" t="s">
        <v>58624</v>
      </c>
      <c r="B15194" t="s">
        <v>58625</v>
      </c>
      <c r="C15194" s="1" t="str">
        <f t="shared" si="2220"/>
        <v>21:0767</v>
      </c>
      <c r="D15194" s="1" t="str">
        <f t="shared" si="2224"/>
        <v>21:0220</v>
      </c>
      <c r="E15194" t="s">
        <v>58626</v>
      </c>
      <c r="F15194" t="s">
        <v>58627</v>
      </c>
      <c r="H15194">
        <v>62.409441700000002</v>
      </c>
      <c r="I15194">
        <v>-132.77576350000001</v>
      </c>
      <c r="J15194" s="1" t="str">
        <f t="shared" si="2225"/>
        <v>Fluid (stream)</v>
      </c>
      <c r="K15194" s="1" t="str">
        <f t="shared" si="2226"/>
        <v>Untreated Water</v>
      </c>
    </row>
    <row r="15195" spans="1:17" hidden="1" x14ac:dyDescent="0.3">
      <c r="A15195" t="s">
        <v>58628</v>
      </c>
      <c r="B15195" t="s">
        <v>58629</v>
      </c>
      <c r="C15195" s="1" t="str">
        <f t="shared" si="2220"/>
        <v>21:0767</v>
      </c>
      <c r="D15195" s="1" t="str">
        <f t="shared" si="2224"/>
        <v>21:0220</v>
      </c>
      <c r="E15195" t="s">
        <v>58630</v>
      </c>
      <c r="F15195" t="s">
        <v>58631</v>
      </c>
      <c r="H15195">
        <v>62.400125099999997</v>
      </c>
      <c r="I15195">
        <v>-132.80893209999999</v>
      </c>
      <c r="J15195" s="1" t="str">
        <f t="shared" si="2225"/>
        <v>Fluid (stream)</v>
      </c>
      <c r="K15195" s="1" t="str">
        <f t="shared" si="2226"/>
        <v>Untreated Water</v>
      </c>
      <c r="O15195">
        <v>0.05</v>
      </c>
      <c r="P15195">
        <v>50</v>
      </c>
      <c r="Q15195">
        <v>7.5</v>
      </c>
    </row>
    <row r="15196" spans="1:17" hidden="1" x14ac:dyDescent="0.3">
      <c r="A15196" t="s">
        <v>58632</v>
      </c>
      <c r="B15196" t="s">
        <v>58633</v>
      </c>
      <c r="C15196" s="1" t="str">
        <f t="shared" si="2220"/>
        <v>21:0767</v>
      </c>
      <c r="D15196" s="1" t="str">
        <f t="shared" si="2224"/>
        <v>21:0220</v>
      </c>
      <c r="E15196" t="s">
        <v>58634</v>
      </c>
      <c r="F15196" t="s">
        <v>58635</v>
      </c>
      <c r="H15196">
        <v>62.381152100000001</v>
      </c>
      <c r="I15196">
        <v>-132.8027745</v>
      </c>
      <c r="J15196" s="1" t="str">
        <f t="shared" si="2225"/>
        <v>Fluid (stream)</v>
      </c>
      <c r="K15196" s="1" t="str">
        <f t="shared" si="2226"/>
        <v>Untreated Water</v>
      </c>
      <c r="O15196">
        <v>2.5000000000000001E-2</v>
      </c>
      <c r="P15196">
        <v>40</v>
      </c>
      <c r="Q15196">
        <v>6.7</v>
      </c>
    </row>
    <row r="15197" spans="1:17" hidden="1" x14ac:dyDescent="0.3">
      <c r="A15197" t="s">
        <v>58636</v>
      </c>
      <c r="B15197" t="s">
        <v>58637</v>
      </c>
      <c r="C15197" s="1" t="str">
        <f t="shared" si="2220"/>
        <v>21:0767</v>
      </c>
      <c r="D15197" s="1" t="str">
        <f t="shared" si="2224"/>
        <v>21:0220</v>
      </c>
      <c r="E15197" t="s">
        <v>58638</v>
      </c>
      <c r="F15197" t="s">
        <v>58639</v>
      </c>
      <c r="H15197">
        <v>62.367839500000002</v>
      </c>
      <c r="I15197">
        <v>-132.82826420000001</v>
      </c>
      <c r="J15197" s="1" t="str">
        <f t="shared" si="2225"/>
        <v>Fluid (stream)</v>
      </c>
      <c r="K15197" s="1" t="str">
        <f t="shared" si="2226"/>
        <v>Untreated Water</v>
      </c>
      <c r="O15197">
        <v>0.5</v>
      </c>
      <c r="P15197">
        <v>40</v>
      </c>
      <c r="Q15197">
        <v>6.3</v>
      </c>
    </row>
    <row r="15198" spans="1:17" hidden="1" x14ac:dyDescent="0.3">
      <c r="A15198" t="s">
        <v>58640</v>
      </c>
      <c r="B15198" t="s">
        <v>58641</v>
      </c>
      <c r="C15198" s="1" t="str">
        <f t="shared" si="2220"/>
        <v>21:0767</v>
      </c>
      <c r="D15198" s="1" t="str">
        <f t="shared" si="2224"/>
        <v>21:0220</v>
      </c>
      <c r="E15198" t="s">
        <v>58642</v>
      </c>
      <c r="F15198" t="s">
        <v>58643</v>
      </c>
      <c r="H15198">
        <v>62.002533200000002</v>
      </c>
      <c r="I15198">
        <v>-132.67830219999999</v>
      </c>
      <c r="J15198" s="1" t="str">
        <f t="shared" si="2225"/>
        <v>Fluid (stream)</v>
      </c>
      <c r="K15198" s="1" t="str">
        <f t="shared" si="2226"/>
        <v>Untreated Water</v>
      </c>
      <c r="O15198">
        <v>0.6</v>
      </c>
      <c r="P15198">
        <v>120</v>
      </c>
      <c r="Q15198">
        <v>7.7</v>
      </c>
    </row>
    <row r="15199" spans="1:17" hidden="1" x14ac:dyDescent="0.3">
      <c r="A15199" t="s">
        <v>58644</v>
      </c>
      <c r="B15199" t="s">
        <v>58645</v>
      </c>
      <c r="C15199" s="1" t="str">
        <f t="shared" si="2220"/>
        <v>21:0767</v>
      </c>
      <c r="D15199" s="1" t="str">
        <f t="shared" si="2224"/>
        <v>21:0220</v>
      </c>
      <c r="E15199" t="s">
        <v>58642</v>
      </c>
      <c r="F15199" t="s">
        <v>58646</v>
      </c>
      <c r="H15199">
        <v>62.002533200000002</v>
      </c>
      <c r="I15199">
        <v>-132.67830219999999</v>
      </c>
      <c r="J15199" s="1" t="str">
        <f t="shared" si="2225"/>
        <v>Fluid (stream)</v>
      </c>
      <c r="K15199" s="1" t="str">
        <f t="shared" si="2226"/>
        <v>Untreated Water</v>
      </c>
      <c r="O15199">
        <v>0.69</v>
      </c>
      <c r="P15199">
        <v>130</v>
      </c>
      <c r="Q15199">
        <v>7.6</v>
      </c>
    </row>
    <row r="15200" spans="1:17" hidden="1" x14ac:dyDescent="0.3">
      <c r="A15200" t="s">
        <v>58647</v>
      </c>
      <c r="B15200" t="s">
        <v>58648</v>
      </c>
      <c r="C15200" s="1" t="str">
        <f t="shared" si="2220"/>
        <v>21:0767</v>
      </c>
      <c r="D15200" s="1" t="str">
        <f>HYPERLINK("http://geochem.nrcan.gc.ca/cdogs/content/svy/svy_e.htm", "")</f>
        <v/>
      </c>
      <c r="G15200" s="1" t="str">
        <f>HYPERLINK("http://geochem.nrcan.gc.ca/cdogs/content/cr_/cr_00089_e.htm", "89")</f>
        <v>89</v>
      </c>
      <c r="J15200" t="s">
        <v>11453</v>
      </c>
      <c r="K15200" t="s">
        <v>11454</v>
      </c>
      <c r="O15200">
        <v>2.29</v>
      </c>
      <c r="P15200">
        <v>180</v>
      </c>
      <c r="Q15200">
        <v>7.8</v>
      </c>
    </row>
    <row r="15201" spans="1:17" hidden="1" x14ac:dyDescent="0.3">
      <c r="A15201" t="s">
        <v>58649</v>
      </c>
      <c r="B15201" t="s">
        <v>58650</v>
      </c>
      <c r="C15201" s="1" t="str">
        <f t="shared" si="2220"/>
        <v>21:0767</v>
      </c>
      <c r="D15201" s="1" t="str">
        <f t="shared" ref="D15201:D15215" si="2227">HYPERLINK("http://geochem.nrcan.gc.ca/cdogs/content/svy/svy210220_e.htm", "21:0220")</f>
        <v>21:0220</v>
      </c>
      <c r="E15201" t="s">
        <v>58651</v>
      </c>
      <c r="F15201" t="s">
        <v>58652</v>
      </c>
      <c r="H15201">
        <v>62.4712155</v>
      </c>
      <c r="I15201">
        <v>-132.79728040000001</v>
      </c>
      <c r="J15201" s="1" t="str">
        <f t="shared" ref="J15201:J15215" si="2228">HYPERLINK("http://geochem.nrcan.gc.ca/cdogs/content/kwd/kwd020018_e.htm", "Fluid (stream)")</f>
        <v>Fluid (stream)</v>
      </c>
      <c r="K15201" s="1" t="str">
        <f t="shared" ref="K15201:K15215" si="2229">HYPERLINK("http://geochem.nrcan.gc.ca/cdogs/content/kwd/kwd080007_e.htm", "Untreated Water")</f>
        <v>Untreated Water</v>
      </c>
      <c r="O15201">
        <v>0.35</v>
      </c>
      <c r="P15201">
        <v>70</v>
      </c>
      <c r="Q15201">
        <v>7.7</v>
      </c>
    </row>
    <row r="15202" spans="1:17" hidden="1" x14ac:dyDescent="0.3">
      <c r="A15202" t="s">
        <v>58653</v>
      </c>
      <c r="B15202" t="s">
        <v>58654</v>
      </c>
      <c r="C15202" s="1" t="str">
        <f t="shared" si="2220"/>
        <v>21:0767</v>
      </c>
      <c r="D15202" s="1" t="str">
        <f t="shared" si="2227"/>
        <v>21:0220</v>
      </c>
      <c r="E15202" t="s">
        <v>58655</v>
      </c>
      <c r="F15202" t="s">
        <v>58656</v>
      </c>
      <c r="H15202">
        <v>62.487116800000003</v>
      </c>
      <c r="I15202">
        <v>-132.7576736</v>
      </c>
      <c r="J15202" s="1" t="str">
        <f t="shared" si="2228"/>
        <v>Fluid (stream)</v>
      </c>
      <c r="K15202" s="1" t="str">
        <f t="shared" si="2229"/>
        <v>Untreated Water</v>
      </c>
      <c r="O15202">
        <v>0.25</v>
      </c>
      <c r="P15202">
        <v>80</v>
      </c>
      <c r="Q15202">
        <v>7.1</v>
      </c>
    </row>
    <row r="15203" spans="1:17" hidden="1" x14ac:dyDescent="0.3">
      <c r="A15203" t="s">
        <v>58657</v>
      </c>
      <c r="B15203" t="s">
        <v>58658</v>
      </c>
      <c r="C15203" s="1" t="str">
        <f t="shared" si="2220"/>
        <v>21:0767</v>
      </c>
      <c r="D15203" s="1" t="str">
        <f t="shared" si="2227"/>
        <v>21:0220</v>
      </c>
      <c r="E15203" t="s">
        <v>58659</v>
      </c>
      <c r="F15203" t="s">
        <v>58660</v>
      </c>
      <c r="H15203">
        <v>62.500981400000001</v>
      </c>
      <c r="I15203">
        <v>-132.76267179999999</v>
      </c>
      <c r="J15203" s="1" t="str">
        <f t="shared" si="2228"/>
        <v>Fluid (stream)</v>
      </c>
      <c r="K15203" s="1" t="str">
        <f t="shared" si="2229"/>
        <v>Untreated Water</v>
      </c>
      <c r="O15203">
        <v>0.15</v>
      </c>
      <c r="P15203">
        <v>60</v>
      </c>
      <c r="Q15203">
        <v>7.1</v>
      </c>
    </row>
    <row r="15204" spans="1:17" hidden="1" x14ac:dyDescent="0.3">
      <c r="A15204" t="s">
        <v>58661</v>
      </c>
      <c r="B15204" t="s">
        <v>58662</v>
      </c>
      <c r="C15204" s="1" t="str">
        <f t="shared" si="2220"/>
        <v>21:0767</v>
      </c>
      <c r="D15204" s="1" t="str">
        <f t="shared" si="2227"/>
        <v>21:0220</v>
      </c>
      <c r="E15204" t="s">
        <v>58663</v>
      </c>
      <c r="F15204" t="s">
        <v>58664</v>
      </c>
      <c r="H15204">
        <v>62.496851499999998</v>
      </c>
      <c r="I15204">
        <v>-132.83389320000001</v>
      </c>
      <c r="J15204" s="1" t="str">
        <f t="shared" si="2228"/>
        <v>Fluid (stream)</v>
      </c>
      <c r="K15204" s="1" t="str">
        <f t="shared" si="2229"/>
        <v>Untreated Water</v>
      </c>
      <c r="O15204">
        <v>2.5000000000000001E-2</v>
      </c>
      <c r="P15204">
        <v>60</v>
      </c>
      <c r="Q15204">
        <v>7.1</v>
      </c>
    </row>
    <row r="15205" spans="1:17" hidden="1" x14ac:dyDescent="0.3">
      <c r="A15205" t="s">
        <v>58665</v>
      </c>
      <c r="B15205" t="s">
        <v>58666</v>
      </c>
      <c r="C15205" s="1" t="str">
        <f t="shared" si="2220"/>
        <v>21:0767</v>
      </c>
      <c r="D15205" s="1" t="str">
        <f t="shared" si="2227"/>
        <v>21:0220</v>
      </c>
      <c r="E15205" t="s">
        <v>58667</v>
      </c>
      <c r="F15205" t="s">
        <v>58668</v>
      </c>
      <c r="H15205">
        <v>62.490833100000003</v>
      </c>
      <c r="I15205">
        <v>-132.84595820000001</v>
      </c>
      <c r="J15205" s="1" t="str">
        <f t="shared" si="2228"/>
        <v>Fluid (stream)</v>
      </c>
      <c r="K15205" s="1" t="str">
        <f t="shared" si="2229"/>
        <v>Untreated Water</v>
      </c>
      <c r="O15205">
        <v>2.5000000000000001E-2</v>
      </c>
      <c r="P15205">
        <v>40</v>
      </c>
      <c r="Q15205">
        <v>7.2</v>
      </c>
    </row>
    <row r="15206" spans="1:17" hidden="1" x14ac:dyDescent="0.3">
      <c r="A15206" t="s">
        <v>58669</v>
      </c>
      <c r="B15206" t="s">
        <v>58670</v>
      </c>
      <c r="C15206" s="1" t="str">
        <f t="shared" si="2220"/>
        <v>21:0767</v>
      </c>
      <c r="D15206" s="1" t="str">
        <f t="shared" si="2227"/>
        <v>21:0220</v>
      </c>
      <c r="E15206" t="s">
        <v>58671</v>
      </c>
      <c r="F15206" t="s">
        <v>58672</v>
      </c>
      <c r="H15206">
        <v>62.496708900000002</v>
      </c>
      <c r="I15206">
        <v>-132.8666207</v>
      </c>
      <c r="J15206" s="1" t="str">
        <f t="shared" si="2228"/>
        <v>Fluid (stream)</v>
      </c>
      <c r="K15206" s="1" t="str">
        <f t="shared" si="2229"/>
        <v>Untreated Water</v>
      </c>
      <c r="O15206">
        <v>2.5000000000000001E-2</v>
      </c>
      <c r="P15206">
        <v>70</v>
      </c>
      <c r="Q15206">
        <v>7.2</v>
      </c>
    </row>
    <row r="15207" spans="1:17" hidden="1" x14ac:dyDescent="0.3">
      <c r="A15207" t="s">
        <v>58673</v>
      </c>
      <c r="B15207" t="s">
        <v>58674</v>
      </c>
      <c r="C15207" s="1" t="str">
        <f t="shared" si="2220"/>
        <v>21:0767</v>
      </c>
      <c r="D15207" s="1" t="str">
        <f t="shared" si="2227"/>
        <v>21:0220</v>
      </c>
      <c r="E15207" t="s">
        <v>58675</v>
      </c>
      <c r="F15207" t="s">
        <v>58676</v>
      </c>
      <c r="H15207">
        <v>62.485694299999999</v>
      </c>
      <c r="I15207">
        <v>-132.8762777</v>
      </c>
      <c r="J15207" s="1" t="str">
        <f t="shared" si="2228"/>
        <v>Fluid (stream)</v>
      </c>
      <c r="K15207" s="1" t="str">
        <f t="shared" si="2229"/>
        <v>Untreated Water</v>
      </c>
      <c r="O15207">
        <v>0.14000000000000001</v>
      </c>
      <c r="P15207">
        <v>80</v>
      </c>
      <c r="Q15207">
        <v>7.5</v>
      </c>
    </row>
    <row r="15208" spans="1:17" hidden="1" x14ac:dyDescent="0.3">
      <c r="A15208" t="s">
        <v>58677</v>
      </c>
      <c r="B15208" t="s">
        <v>58678</v>
      </c>
      <c r="C15208" s="1" t="str">
        <f t="shared" si="2220"/>
        <v>21:0767</v>
      </c>
      <c r="D15208" s="1" t="str">
        <f t="shared" si="2227"/>
        <v>21:0220</v>
      </c>
      <c r="E15208" t="s">
        <v>58679</v>
      </c>
      <c r="F15208" t="s">
        <v>58680</v>
      </c>
      <c r="H15208">
        <v>62.492810900000002</v>
      </c>
      <c r="I15208">
        <v>-132.9117066</v>
      </c>
      <c r="J15208" s="1" t="str">
        <f t="shared" si="2228"/>
        <v>Fluid (stream)</v>
      </c>
      <c r="K15208" s="1" t="str">
        <f t="shared" si="2229"/>
        <v>Untreated Water</v>
      </c>
      <c r="O15208">
        <v>0.5</v>
      </c>
      <c r="P15208">
        <v>40</v>
      </c>
      <c r="Q15208">
        <v>7.6</v>
      </c>
    </row>
    <row r="15209" spans="1:17" hidden="1" x14ac:dyDescent="0.3">
      <c r="A15209" t="s">
        <v>58681</v>
      </c>
      <c r="B15209" t="s">
        <v>58682</v>
      </c>
      <c r="C15209" s="1" t="str">
        <f t="shared" si="2220"/>
        <v>21:0767</v>
      </c>
      <c r="D15209" s="1" t="str">
        <f t="shared" si="2227"/>
        <v>21:0220</v>
      </c>
      <c r="E15209" t="s">
        <v>58683</v>
      </c>
      <c r="F15209" t="s">
        <v>58684</v>
      </c>
      <c r="H15209">
        <v>62.497323999999999</v>
      </c>
      <c r="I15209">
        <v>-132.9102647</v>
      </c>
      <c r="J15209" s="1" t="str">
        <f t="shared" si="2228"/>
        <v>Fluid (stream)</v>
      </c>
      <c r="K15209" s="1" t="str">
        <f t="shared" si="2229"/>
        <v>Untreated Water</v>
      </c>
      <c r="O15209">
        <v>0.5</v>
      </c>
      <c r="P15209">
        <v>40</v>
      </c>
      <c r="Q15209">
        <v>7.4</v>
      </c>
    </row>
    <row r="15210" spans="1:17" hidden="1" x14ac:dyDescent="0.3">
      <c r="A15210" t="s">
        <v>58685</v>
      </c>
      <c r="B15210" t="s">
        <v>58686</v>
      </c>
      <c r="C15210" s="1" t="str">
        <f t="shared" si="2220"/>
        <v>21:0767</v>
      </c>
      <c r="D15210" s="1" t="str">
        <f t="shared" si="2227"/>
        <v>21:0220</v>
      </c>
      <c r="E15210" t="s">
        <v>58687</v>
      </c>
      <c r="F15210" t="s">
        <v>58688</v>
      </c>
      <c r="H15210">
        <v>62.507643299999998</v>
      </c>
      <c r="I15210">
        <v>-132.9200112</v>
      </c>
      <c r="J15210" s="1" t="str">
        <f t="shared" si="2228"/>
        <v>Fluid (stream)</v>
      </c>
      <c r="K15210" s="1" t="str">
        <f t="shared" si="2229"/>
        <v>Untreated Water</v>
      </c>
      <c r="O15210">
        <v>2.5000000000000001E-2</v>
      </c>
      <c r="P15210">
        <v>40</v>
      </c>
      <c r="Q15210">
        <v>7.4</v>
      </c>
    </row>
    <row r="15211" spans="1:17" hidden="1" x14ac:dyDescent="0.3">
      <c r="A15211" t="s">
        <v>58689</v>
      </c>
      <c r="B15211" t="s">
        <v>58690</v>
      </c>
      <c r="C15211" s="1" t="str">
        <f t="shared" si="2220"/>
        <v>21:0767</v>
      </c>
      <c r="D15211" s="1" t="str">
        <f t="shared" si="2227"/>
        <v>21:0220</v>
      </c>
      <c r="E15211" t="s">
        <v>58691</v>
      </c>
      <c r="F15211" t="s">
        <v>58692</v>
      </c>
      <c r="H15211">
        <v>62.531871700000004</v>
      </c>
      <c r="I15211">
        <v>-132.89256370000001</v>
      </c>
      <c r="J15211" s="1" t="str">
        <f t="shared" si="2228"/>
        <v>Fluid (stream)</v>
      </c>
      <c r="K15211" s="1" t="str">
        <f t="shared" si="2229"/>
        <v>Untreated Water</v>
      </c>
      <c r="O15211">
        <v>2.5000000000000001E-2</v>
      </c>
      <c r="P15211">
        <v>50</v>
      </c>
      <c r="Q15211">
        <v>6.5</v>
      </c>
    </row>
    <row r="15212" spans="1:17" hidden="1" x14ac:dyDescent="0.3">
      <c r="A15212" t="s">
        <v>58693</v>
      </c>
      <c r="B15212" t="s">
        <v>58694</v>
      </c>
      <c r="C15212" s="1" t="str">
        <f t="shared" si="2220"/>
        <v>21:0767</v>
      </c>
      <c r="D15212" s="1" t="str">
        <f t="shared" si="2227"/>
        <v>21:0220</v>
      </c>
      <c r="E15212" t="s">
        <v>58695</v>
      </c>
      <c r="F15212" t="s">
        <v>58696</v>
      </c>
      <c r="H15212">
        <v>62.537550600000003</v>
      </c>
      <c r="I15212">
        <v>-132.95385419999999</v>
      </c>
      <c r="J15212" s="1" t="str">
        <f t="shared" si="2228"/>
        <v>Fluid (stream)</v>
      </c>
      <c r="K15212" s="1" t="str">
        <f t="shared" si="2229"/>
        <v>Untreated Water</v>
      </c>
      <c r="O15212">
        <v>2.5000000000000001E-2</v>
      </c>
      <c r="P15212">
        <v>50</v>
      </c>
      <c r="Q15212">
        <v>6.1</v>
      </c>
    </row>
    <row r="15213" spans="1:17" hidden="1" x14ac:dyDescent="0.3">
      <c r="A15213" t="s">
        <v>58697</v>
      </c>
      <c r="B15213" t="s">
        <v>58698</v>
      </c>
      <c r="C15213" s="1" t="str">
        <f t="shared" si="2220"/>
        <v>21:0767</v>
      </c>
      <c r="D15213" s="1" t="str">
        <f t="shared" si="2227"/>
        <v>21:0220</v>
      </c>
      <c r="E15213" t="s">
        <v>58699</v>
      </c>
      <c r="F15213" t="s">
        <v>58700</v>
      </c>
      <c r="H15213">
        <v>62.554454499999999</v>
      </c>
      <c r="I15213">
        <v>-132.99383700000001</v>
      </c>
      <c r="J15213" s="1" t="str">
        <f t="shared" si="2228"/>
        <v>Fluid (stream)</v>
      </c>
      <c r="K15213" s="1" t="str">
        <f t="shared" si="2229"/>
        <v>Untreated Water</v>
      </c>
      <c r="O15213">
        <v>2.5000000000000001E-2</v>
      </c>
      <c r="P15213">
        <v>90</v>
      </c>
      <c r="Q15213">
        <v>6.7</v>
      </c>
    </row>
    <row r="15214" spans="1:17" hidden="1" x14ac:dyDescent="0.3">
      <c r="A15214" t="s">
        <v>58701</v>
      </c>
      <c r="B15214" t="s">
        <v>58702</v>
      </c>
      <c r="C15214" s="1" t="str">
        <f t="shared" si="2220"/>
        <v>21:0767</v>
      </c>
      <c r="D15214" s="1" t="str">
        <f t="shared" si="2227"/>
        <v>21:0220</v>
      </c>
      <c r="E15214" t="s">
        <v>58703</v>
      </c>
      <c r="F15214" t="s">
        <v>58704</v>
      </c>
      <c r="H15214">
        <v>62.591441799999998</v>
      </c>
      <c r="I15214">
        <v>-132.9623004</v>
      </c>
      <c r="J15214" s="1" t="str">
        <f t="shared" si="2228"/>
        <v>Fluid (stream)</v>
      </c>
      <c r="K15214" s="1" t="str">
        <f t="shared" si="2229"/>
        <v>Untreated Water</v>
      </c>
      <c r="O15214">
        <v>2.5000000000000001E-2</v>
      </c>
      <c r="P15214">
        <v>100</v>
      </c>
      <c r="Q15214">
        <v>7.2</v>
      </c>
    </row>
    <row r="15215" spans="1:17" hidden="1" x14ac:dyDescent="0.3">
      <c r="A15215" t="s">
        <v>58705</v>
      </c>
      <c r="B15215" t="s">
        <v>58706</v>
      </c>
      <c r="C15215" s="1" t="str">
        <f t="shared" si="2220"/>
        <v>21:0767</v>
      </c>
      <c r="D15215" s="1" t="str">
        <f t="shared" si="2227"/>
        <v>21:0220</v>
      </c>
      <c r="E15215" t="s">
        <v>58703</v>
      </c>
      <c r="F15215" t="s">
        <v>58707</v>
      </c>
      <c r="H15215">
        <v>62.591441799999998</v>
      </c>
      <c r="I15215">
        <v>-132.9623004</v>
      </c>
      <c r="J15215" s="1" t="str">
        <f t="shared" si="2228"/>
        <v>Fluid (stream)</v>
      </c>
      <c r="K15215" s="1" t="str">
        <f t="shared" si="2229"/>
        <v>Untreated Water</v>
      </c>
      <c r="O15215">
        <v>2.5000000000000001E-2</v>
      </c>
      <c r="P15215">
        <v>90</v>
      </c>
      <c r="Q15215">
        <v>7.3</v>
      </c>
    </row>
    <row r="15216" spans="1:17" hidden="1" x14ac:dyDescent="0.3">
      <c r="A15216" t="s">
        <v>58708</v>
      </c>
      <c r="B15216" t="s">
        <v>58709</v>
      </c>
      <c r="C15216" s="1" t="str">
        <f t="shared" si="2220"/>
        <v>21:0767</v>
      </c>
      <c r="D15216" s="1" t="str">
        <f>HYPERLINK("http://geochem.nrcan.gc.ca/cdogs/content/svy/svy_e.htm", "")</f>
        <v/>
      </c>
      <c r="G15216" s="1" t="str">
        <f>HYPERLINK("http://geochem.nrcan.gc.ca/cdogs/content/cr_/cr_00089_e.htm", "89")</f>
        <v>89</v>
      </c>
      <c r="J15216" t="s">
        <v>11453</v>
      </c>
      <c r="K15216" t="s">
        <v>11454</v>
      </c>
      <c r="O15216">
        <v>3.93</v>
      </c>
      <c r="P15216">
        <v>150</v>
      </c>
      <c r="Q15216">
        <v>7.9</v>
      </c>
    </row>
    <row r="15217" spans="1:17" hidden="1" x14ac:dyDescent="0.3">
      <c r="A15217" t="s">
        <v>58710</v>
      </c>
      <c r="B15217" t="s">
        <v>58711</v>
      </c>
      <c r="C15217" s="1" t="str">
        <f t="shared" si="2220"/>
        <v>21:0767</v>
      </c>
      <c r="D15217" s="1" t="str">
        <f t="shared" ref="D15217:D15241" si="2230">HYPERLINK("http://geochem.nrcan.gc.ca/cdogs/content/svy/svy210220_e.htm", "21:0220")</f>
        <v>21:0220</v>
      </c>
      <c r="E15217" t="s">
        <v>58712</v>
      </c>
      <c r="F15217" t="s">
        <v>58713</v>
      </c>
      <c r="H15217">
        <v>62.581521000000002</v>
      </c>
      <c r="I15217">
        <v>-132.9281459</v>
      </c>
      <c r="J15217" s="1" t="str">
        <f t="shared" ref="J15217:J15241" si="2231">HYPERLINK("http://geochem.nrcan.gc.ca/cdogs/content/kwd/kwd020018_e.htm", "Fluid (stream)")</f>
        <v>Fluid (stream)</v>
      </c>
      <c r="K15217" s="1" t="str">
        <f t="shared" ref="K15217:K15241" si="2232">HYPERLINK("http://geochem.nrcan.gc.ca/cdogs/content/kwd/kwd080007_e.htm", "Untreated Water")</f>
        <v>Untreated Water</v>
      </c>
      <c r="O15217">
        <v>2.5000000000000001E-2</v>
      </c>
      <c r="P15217">
        <v>120</v>
      </c>
      <c r="Q15217">
        <v>7</v>
      </c>
    </row>
    <row r="15218" spans="1:17" hidden="1" x14ac:dyDescent="0.3">
      <c r="A15218" t="s">
        <v>58714</v>
      </c>
      <c r="B15218" t="s">
        <v>58715</v>
      </c>
      <c r="C15218" s="1" t="str">
        <f t="shared" si="2220"/>
        <v>21:0767</v>
      </c>
      <c r="D15218" s="1" t="str">
        <f t="shared" si="2230"/>
        <v>21:0220</v>
      </c>
      <c r="E15218" t="s">
        <v>58716</v>
      </c>
      <c r="F15218" t="s">
        <v>58717</v>
      </c>
      <c r="H15218">
        <v>62.582447700000003</v>
      </c>
      <c r="I15218">
        <v>-132.92523840000001</v>
      </c>
      <c r="J15218" s="1" t="str">
        <f t="shared" si="2231"/>
        <v>Fluid (stream)</v>
      </c>
      <c r="K15218" s="1" t="str">
        <f t="shared" si="2232"/>
        <v>Untreated Water</v>
      </c>
      <c r="O15218">
        <v>1.94</v>
      </c>
      <c r="P15218">
        <v>90</v>
      </c>
      <c r="Q15218">
        <v>7.9</v>
      </c>
    </row>
    <row r="15219" spans="1:17" hidden="1" x14ac:dyDescent="0.3">
      <c r="A15219" t="s">
        <v>58718</v>
      </c>
      <c r="B15219" t="s">
        <v>58719</v>
      </c>
      <c r="C15219" s="1" t="str">
        <f t="shared" si="2220"/>
        <v>21:0767</v>
      </c>
      <c r="D15219" s="1" t="str">
        <f t="shared" si="2230"/>
        <v>21:0220</v>
      </c>
      <c r="E15219" t="s">
        <v>58720</v>
      </c>
      <c r="F15219" t="s">
        <v>58721</v>
      </c>
      <c r="H15219">
        <v>62.618502599999999</v>
      </c>
      <c r="I15219">
        <v>-132.9676959</v>
      </c>
      <c r="J15219" s="1" t="str">
        <f t="shared" si="2231"/>
        <v>Fluid (stream)</v>
      </c>
      <c r="K15219" s="1" t="str">
        <f t="shared" si="2232"/>
        <v>Untreated Water</v>
      </c>
      <c r="O15219">
        <v>2.5000000000000001E-2</v>
      </c>
      <c r="P15219">
        <v>60</v>
      </c>
      <c r="Q15219">
        <v>7.3</v>
      </c>
    </row>
    <row r="15220" spans="1:17" hidden="1" x14ac:dyDescent="0.3">
      <c r="A15220" t="s">
        <v>58722</v>
      </c>
      <c r="B15220" t="s">
        <v>58723</v>
      </c>
      <c r="C15220" s="1" t="str">
        <f t="shared" si="2220"/>
        <v>21:0767</v>
      </c>
      <c r="D15220" s="1" t="str">
        <f t="shared" si="2230"/>
        <v>21:0220</v>
      </c>
      <c r="E15220" t="s">
        <v>58724</v>
      </c>
      <c r="F15220" t="s">
        <v>58725</v>
      </c>
      <c r="H15220">
        <v>62.660348800000001</v>
      </c>
      <c r="I15220">
        <v>-132.99852340000001</v>
      </c>
      <c r="J15220" s="1" t="str">
        <f t="shared" si="2231"/>
        <v>Fluid (stream)</v>
      </c>
      <c r="K15220" s="1" t="str">
        <f t="shared" si="2232"/>
        <v>Untreated Water</v>
      </c>
      <c r="O15220">
        <v>0.55000000000000004</v>
      </c>
      <c r="P15220">
        <v>150</v>
      </c>
      <c r="Q15220">
        <v>7.2</v>
      </c>
    </row>
    <row r="15221" spans="1:17" hidden="1" x14ac:dyDescent="0.3">
      <c r="A15221" t="s">
        <v>58726</v>
      </c>
      <c r="B15221" t="s">
        <v>58727</v>
      </c>
      <c r="C15221" s="1" t="str">
        <f t="shared" si="2220"/>
        <v>21:0767</v>
      </c>
      <c r="D15221" s="1" t="str">
        <f t="shared" si="2230"/>
        <v>21:0220</v>
      </c>
      <c r="E15221" t="s">
        <v>58728</v>
      </c>
      <c r="F15221" t="s">
        <v>58729</v>
      </c>
      <c r="H15221">
        <v>62.700785199999999</v>
      </c>
      <c r="I15221">
        <v>-132.972545</v>
      </c>
      <c r="J15221" s="1" t="str">
        <f t="shared" si="2231"/>
        <v>Fluid (stream)</v>
      </c>
      <c r="K15221" s="1" t="str">
        <f t="shared" si="2232"/>
        <v>Untreated Water</v>
      </c>
      <c r="O15221">
        <v>2.5000000000000001E-2</v>
      </c>
      <c r="P15221">
        <v>60</v>
      </c>
      <c r="Q15221">
        <v>7.8</v>
      </c>
    </row>
    <row r="15222" spans="1:17" hidden="1" x14ac:dyDescent="0.3">
      <c r="A15222" t="s">
        <v>58730</v>
      </c>
      <c r="B15222" t="s">
        <v>58731</v>
      </c>
      <c r="C15222" s="1" t="str">
        <f t="shared" si="2220"/>
        <v>21:0767</v>
      </c>
      <c r="D15222" s="1" t="str">
        <f t="shared" si="2230"/>
        <v>21:0220</v>
      </c>
      <c r="E15222" t="s">
        <v>58732</v>
      </c>
      <c r="F15222" t="s">
        <v>58733</v>
      </c>
      <c r="H15222">
        <v>62.687508700000002</v>
      </c>
      <c r="I15222">
        <v>-132.9604008</v>
      </c>
      <c r="J15222" s="1" t="str">
        <f t="shared" si="2231"/>
        <v>Fluid (stream)</v>
      </c>
      <c r="K15222" s="1" t="str">
        <f t="shared" si="2232"/>
        <v>Untreated Water</v>
      </c>
      <c r="O15222">
        <v>2.5000000000000001E-2</v>
      </c>
      <c r="P15222">
        <v>50</v>
      </c>
      <c r="Q15222">
        <v>7.7</v>
      </c>
    </row>
    <row r="15223" spans="1:17" hidden="1" x14ac:dyDescent="0.3">
      <c r="A15223" t="s">
        <v>58734</v>
      </c>
      <c r="B15223" t="s">
        <v>58735</v>
      </c>
      <c r="C15223" s="1" t="str">
        <f t="shared" si="2220"/>
        <v>21:0767</v>
      </c>
      <c r="D15223" s="1" t="str">
        <f t="shared" si="2230"/>
        <v>21:0220</v>
      </c>
      <c r="E15223" t="s">
        <v>58736</v>
      </c>
      <c r="F15223" t="s">
        <v>58737</v>
      </c>
      <c r="H15223">
        <v>62.662666399999999</v>
      </c>
      <c r="I15223">
        <v>-132.93180810000001</v>
      </c>
      <c r="J15223" s="1" t="str">
        <f t="shared" si="2231"/>
        <v>Fluid (stream)</v>
      </c>
      <c r="K15223" s="1" t="str">
        <f t="shared" si="2232"/>
        <v>Untreated Water</v>
      </c>
      <c r="O15223">
        <v>0.23</v>
      </c>
      <c r="P15223">
        <v>50</v>
      </c>
      <c r="Q15223">
        <v>7.8</v>
      </c>
    </row>
    <row r="15224" spans="1:17" hidden="1" x14ac:dyDescent="0.3">
      <c r="A15224" t="s">
        <v>58738</v>
      </c>
      <c r="B15224" t="s">
        <v>58739</v>
      </c>
      <c r="C15224" s="1" t="str">
        <f t="shared" si="2220"/>
        <v>21:0767</v>
      </c>
      <c r="D15224" s="1" t="str">
        <f t="shared" si="2230"/>
        <v>21:0220</v>
      </c>
      <c r="E15224" t="s">
        <v>58740</v>
      </c>
      <c r="F15224" t="s">
        <v>58741</v>
      </c>
      <c r="H15224">
        <v>62.614065500000002</v>
      </c>
      <c r="I15224">
        <v>-132.88396589999999</v>
      </c>
      <c r="J15224" s="1" t="str">
        <f t="shared" si="2231"/>
        <v>Fluid (stream)</v>
      </c>
      <c r="K15224" s="1" t="str">
        <f t="shared" si="2232"/>
        <v>Untreated Water</v>
      </c>
      <c r="O15224">
        <v>2.5000000000000001E-2</v>
      </c>
      <c r="P15224">
        <v>50</v>
      </c>
      <c r="Q15224">
        <v>7.3</v>
      </c>
    </row>
    <row r="15225" spans="1:17" hidden="1" x14ac:dyDescent="0.3">
      <c r="A15225" t="s">
        <v>58742</v>
      </c>
      <c r="B15225" t="s">
        <v>58743</v>
      </c>
      <c r="C15225" s="1" t="str">
        <f t="shared" si="2220"/>
        <v>21:0767</v>
      </c>
      <c r="D15225" s="1" t="str">
        <f t="shared" si="2230"/>
        <v>21:0220</v>
      </c>
      <c r="E15225" t="s">
        <v>58744</v>
      </c>
      <c r="F15225" t="s">
        <v>58745</v>
      </c>
      <c r="H15225">
        <v>62.565503999999997</v>
      </c>
      <c r="I15225">
        <v>-132.88391630000001</v>
      </c>
      <c r="J15225" s="1" t="str">
        <f t="shared" si="2231"/>
        <v>Fluid (stream)</v>
      </c>
      <c r="K15225" s="1" t="str">
        <f t="shared" si="2232"/>
        <v>Untreated Water</v>
      </c>
      <c r="O15225">
        <v>2.5000000000000001E-2</v>
      </c>
      <c r="P15225">
        <v>70</v>
      </c>
      <c r="Q15225">
        <v>7.2</v>
      </c>
    </row>
    <row r="15226" spans="1:17" hidden="1" x14ac:dyDescent="0.3">
      <c r="A15226" t="s">
        <v>58746</v>
      </c>
      <c r="B15226" t="s">
        <v>58747</v>
      </c>
      <c r="C15226" s="1" t="str">
        <f t="shared" ref="C15226:C15289" si="2233">HYPERLINK("http://geochem.nrcan.gc.ca/cdogs/content/bdl/bdl210767_e.htm", "21:0767")</f>
        <v>21:0767</v>
      </c>
      <c r="D15226" s="1" t="str">
        <f t="shared" si="2230"/>
        <v>21:0220</v>
      </c>
      <c r="E15226" t="s">
        <v>58748</v>
      </c>
      <c r="F15226" t="s">
        <v>58749</v>
      </c>
      <c r="H15226">
        <v>62.5500325</v>
      </c>
      <c r="I15226">
        <v>-132.8976199</v>
      </c>
      <c r="J15226" s="1" t="str">
        <f t="shared" si="2231"/>
        <v>Fluid (stream)</v>
      </c>
      <c r="K15226" s="1" t="str">
        <f t="shared" si="2232"/>
        <v>Untreated Water</v>
      </c>
      <c r="O15226">
        <v>2.5000000000000001E-2</v>
      </c>
      <c r="P15226">
        <v>50</v>
      </c>
      <c r="Q15226">
        <v>7.4</v>
      </c>
    </row>
    <row r="15227" spans="1:17" hidden="1" x14ac:dyDescent="0.3">
      <c r="A15227" t="s">
        <v>58750</v>
      </c>
      <c r="B15227" t="s">
        <v>58751</v>
      </c>
      <c r="C15227" s="1" t="str">
        <f t="shared" si="2233"/>
        <v>21:0767</v>
      </c>
      <c r="D15227" s="1" t="str">
        <f t="shared" si="2230"/>
        <v>21:0220</v>
      </c>
      <c r="E15227" t="s">
        <v>58752</v>
      </c>
      <c r="F15227" t="s">
        <v>58753</v>
      </c>
      <c r="H15227">
        <v>62.547513899999998</v>
      </c>
      <c r="I15227">
        <v>-132.83555849999999</v>
      </c>
      <c r="J15227" s="1" t="str">
        <f t="shared" si="2231"/>
        <v>Fluid (stream)</v>
      </c>
      <c r="K15227" s="1" t="str">
        <f t="shared" si="2232"/>
        <v>Untreated Water</v>
      </c>
      <c r="O15227">
        <v>0.56000000000000005</v>
      </c>
      <c r="P15227">
        <v>90</v>
      </c>
      <c r="Q15227">
        <v>7.5</v>
      </c>
    </row>
    <row r="15228" spans="1:17" hidden="1" x14ac:dyDescent="0.3">
      <c r="A15228" t="s">
        <v>58754</v>
      </c>
      <c r="B15228" t="s">
        <v>58755</v>
      </c>
      <c r="C15228" s="1" t="str">
        <f t="shared" si="2233"/>
        <v>21:0767</v>
      </c>
      <c r="D15228" s="1" t="str">
        <f t="shared" si="2230"/>
        <v>21:0220</v>
      </c>
      <c r="E15228" t="s">
        <v>58756</v>
      </c>
      <c r="F15228" t="s">
        <v>58757</v>
      </c>
      <c r="H15228">
        <v>62.533594100000002</v>
      </c>
      <c r="I15228">
        <v>-132.837211</v>
      </c>
      <c r="J15228" s="1" t="str">
        <f t="shared" si="2231"/>
        <v>Fluid (stream)</v>
      </c>
      <c r="K15228" s="1" t="str">
        <f t="shared" si="2232"/>
        <v>Untreated Water</v>
      </c>
      <c r="O15228">
        <v>2.5000000000000001E-2</v>
      </c>
      <c r="P15228">
        <v>150</v>
      </c>
      <c r="Q15228">
        <v>7.2</v>
      </c>
    </row>
    <row r="15229" spans="1:17" hidden="1" x14ac:dyDescent="0.3">
      <c r="A15229" t="s">
        <v>58758</v>
      </c>
      <c r="B15229" t="s">
        <v>58759</v>
      </c>
      <c r="C15229" s="1" t="str">
        <f t="shared" si="2233"/>
        <v>21:0767</v>
      </c>
      <c r="D15229" s="1" t="str">
        <f t="shared" si="2230"/>
        <v>21:0220</v>
      </c>
      <c r="E15229" t="s">
        <v>58760</v>
      </c>
      <c r="F15229" t="s">
        <v>58761</v>
      </c>
      <c r="H15229">
        <v>62.518996299999998</v>
      </c>
      <c r="I15229">
        <v>-132.7277029</v>
      </c>
      <c r="J15229" s="1" t="str">
        <f t="shared" si="2231"/>
        <v>Fluid (stream)</v>
      </c>
      <c r="K15229" s="1" t="str">
        <f t="shared" si="2232"/>
        <v>Untreated Water</v>
      </c>
      <c r="O15229">
        <v>2.5000000000000001E-2</v>
      </c>
      <c r="P15229">
        <v>90</v>
      </c>
      <c r="Q15229">
        <v>7.2</v>
      </c>
    </row>
    <row r="15230" spans="1:17" hidden="1" x14ac:dyDescent="0.3">
      <c r="A15230" t="s">
        <v>58762</v>
      </c>
      <c r="B15230" t="s">
        <v>58763</v>
      </c>
      <c r="C15230" s="1" t="str">
        <f t="shared" si="2233"/>
        <v>21:0767</v>
      </c>
      <c r="D15230" s="1" t="str">
        <f t="shared" si="2230"/>
        <v>21:0220</v>
      </c>
      <c r="E15230" t="s">
        <v>58764</v>
      </c>
      <c r="F15230" t="s">
        <v>58765</v>
      </c>
      <c r="H15230">
        <v>62.598317899999998</v>
      </c>
      <c r="I15230">
        <v>-132.7500096</v>
      </c>
      <c r="J15230" s="1" t="str">
        <f t="shared" si="2231"/>
        <v>Fluid (stream)</v>
      </c>
      <c r="K15230" s="1" t="str">
        <f t="shared" si="2232"/>
        <v>Untreated Water</v>
      </c>
      <c r="O15230">
        <v>4.0999999999999996</v>
      </c>
      <c r="P15230">
        <v>50</v>
      </c>
      <c r="Q15230">
        <v>8</v>
      </c>
    </row>
    <row r="15231" spans="1:17" hidden="1" x14ac:dyDescent="0.3">
      <c r="A15231" t="s">
        <v>58766</v>
      </c>
      <c r="B15231" t="s">
        <v>58767</v>
      </c>
      <c r="C15231" s="1" t="str">
        <f t="shared" si="2233"/>
        <v>21:0767</v>
      </c>
      <c r="D15231" s="1" t="str">
        <f t="shared" si="2230"/>
        <v>21:0220</v>
      </c>
      <c r="E15231" t="s">
        <v>58768</v>
      </c>
      <c r="F15231" t="s">
        <v>58769</v>
      </c>
      <c r="H15231">
        <v>62.596611199999998</v>
      </c>
      <c r="I15231">
        <v>-132.79623430000001</v>
      </c>
      <c r="J15231" s="1" t="str">
        <f t="shared" si="2231"/>
        <v>Fluid (stream)</v>
      </c>
      <c r="K15231" s="1" t="str">
        <f t="shared" si="2232"/>
        <v>Untreated Water</v>
      </c>
      <c r="O15231">
        <v>0.61</v>
      </c>
      <c r="P15231">
        <v>40</v>
      </c>
      <c r="Q15231">
        <v>7.6</v>
      </c>
    </row>
    <row r="15232" spans="1:17" hidden="1" x14ac:dyDescent="0.3">
      <c r="A15232" t="s">
        <v>58770</v>
      </c>
      <c r="B15232" t="s">
        <v>58771</v>
      </c>
      <c r="C15232" s="1" t="str">
        <f t="shared" si="2233"/>
        <v>21:0767</v>
      </c>
      <c r="D15232" s="1" t="str">
        <f t="shared" si="2230"/>
        <v>21:0220</v>
      </c>
      <c r="E15232" t="s">
        <v>58772</v>
      </c>
      <c r="F15232" t="s">
        <v>58773</v>
      </c>
      <c r="H15232">
        <v>62.622335499999998</v>
      </c>
      <c r="I15232">
        <v>-132.7977961</v>
      </c>
      <c r="J15232" s="1" t="str">
        <f t="shared" si="2231"/>
        <v>Fluid (stream)</v>
      </c>
      <c r="K15232" s="1" t="str">
        <f t="shared" si="2232"/>
        <v>Untreated Water</v>
      </c>
      <c r="O15232">
        <v>12.5</v>
      </c>
      <c r="P15232">
        <v>70</v>
      </c>
      <c r="Q15232">
        <v>8</v>
      </c>
    </row>
    <row r="15233" spans="1:17" hidden="1" x14ac:dyDescent="0.3">
      <c r="A15233" t="s">
        <v>58774</v>
      </c>
      <c r="B15233" t="s">
        <v>58775</v>
      </c>
      <c r="C15233" s="1" t="str">
        <f t="shared" si="2233"/>
        <v>21:0767</v>
      </c>
      <c r="D15233" s="1" t="str">
        <f t="shared" si="2230"/>
        <v>21:0220</v>
      </c>
      <c r="E15233" t="s">
        <v>58776</v>
      </c>
      <c r="F15233" t="s">
        <v>58777</v>
      </c>
      <c r="H15233">
        <v>62.644833800000001</v>
      </c>
      <c r="I15233">
        <v>-132.76519619999999</v>
      </c>
      <c r="J15233" s="1" t="str">
        <f t="shared" si="2231"/>
        <v>Fluid (stream)</v>
      </c>
      <c r="K15233" s="1" t="str">
        <f t="shared" si="2232"/>
        <v>Untreated Water</v>
      </c>
      <c r="O15233">
        <v>2.5000000000000001E-2</v>
      </c>
      <c r="P15233">
        <v>180</v>
      </c>
      <c r="Q15233">
        <v>7.3</v>
      </c>
    </row>
    <row r="15234" spans="1:17" hidden="1" x14ac:dyDescent="0.3">
      <c r="A15234" t="s">
        <v>58778</v>
      </c>
      <c r="B15234" t="s">
        <v>58779</v>
      </c>
      <c r="C15234" s="1" t="str">
        <f t="shared" si="2233"/>
        <v>21:0767</v>
      </c>
      <c r="D15234" s="1" t="str">
        <f t="shared" si="2230"/>
        <v>21:0220</v>
      </c>
      <c r="E15234" t="s">
        <v>58776</v>
      </c>
      <c r="F15234" t="s">
        <v>58780</v>
      </c>
      <c r="H15234">
        <v>62.644833800000001</v>
      </c>
      <c r="I15234">
        <v>-132.76519619999999</v>
      </c>
      <c r="J15234" s="1" t="str">
        <f t="shared" si="2231"/>
        <v>Fluid (stream)</v>
      </c>
      <c r="K15234" s="1" t="str">
        <f t="shared" si="2232"/>
        <v>Untreated Water</v>
      </c>
      <c r="O15234">
        <v>2.5000000000000001E-2</v>
      </c>
      <c r="P15234">
        <v>200</v>
      </c>
      <c r="Q15234">
        <v>6.8</v>
      </c>
    </row>
    <row r="15235" spans="1:17" hidden="1" x14ac:dyDescent="0.3">
      <c r="A15235" t="s">
        <v>58781</v>
      </c>
      <c r="B15235" t="s">
        <v>58782</v>
      </c>
      <c r="C15235" s="1" t="str">
        <f t="shared" si="2233"/>
        <v>21:0767</v>
      </c>
      <c r="D15235" s="1" t="str">
        <f t="shared" si="2230"/>
        <v>21:0220</v>
      </c>
      <c r="E15235" t="s">
        <v>58783</v>
      </c>
      <c r="F15235" t="s">
        <v>58784</v>
      </c>
      <c r="H15235">
        <v>62.670363799999997</v>
      </c>
      <c r="I15235">
        <v>-132.8130548</v>
      </c>
      <c r="J15235" s="1" t="str">
        <f t="shared" si="2231"/>
        <v>Fluid (stream)</v>
      </c>
      <c r="K15235" s="1" t="str">
        <f t="shared" si="2232"/>
        <v>Untreated Water</v>
      </c>
      <c r="O15235">
        <v>0.34</v>
      </c>
      <c r="P15235">
        <v>70</v>
      </c>
      <c r="Q15235">
        <v>7.1</v>
      </c>
    </row>
    <row r="15236" spans="1:17" hidden="1" x14ac:dyDescent="0.3">
      <c r="A15236" t="s">
        <v>58785</v>
      </c>
      <c r="B15236" t="s">
        <v>58786</v>
      </c>
      <c r="C15236" s="1" t="str">
        <f t="shared" si="2233"/>
        <v>21:0767</v>
      </c>
      <c r="D15236" s="1" t="str">
        <f t="shared" si="2230"/>
        <v>21:0220</v>
      </c>
      <c r="E15236" t="s">
        <v>58787</v>
      </c>
      <c r="F15236" t="s">
        <v>58788</v>
      </c>
      <c r="H15236">
        <v>62.665946099999999</v>
      </c>
      <c r="I15236">
        <v>-132.85020969999999</v>
      </c>
      <c r="J15236" s="1" t="str">
        <f t="shared" si="2231"/>
        <v>Fluid (stream)</v>
      </c>
      <c r="K15236" s="1" t="str">
        <f t="shared" si="2232"/>
        <v>Untreated Water</v>
      </c>
      <c r="O15236">
        <v>0.56999999999999995</v>
      </c>
      <c r="P15236">
        <v>60</v>
      </c>
      <c r="Q15236">
        <v>7.9</v>
      </c>
    </row>
    <row r="15237" spans="1:17" hidden="1" x14ac:dyDescent="0.3">
      <c r="A15237" t="s">
        <v>58789</v>
      </c>
      <c r="B15237" t="s">
        <v>58790</v>
      </c>
      <c r="C15237" s="1" t="str">
        <f t="shared" si="2233"/>
        <v>21:0767</v>
      </c>
      <c r="D15237" s="1" t="str">
        <f t="shared" si="2230"/>
        <v>21:0220</v>
      </c>
      <c r="E15237" t="s">
        <v>58791</v>
      </c>
      <c r="F15237" t="s">
        <v>58792</v>
      </c>
      <c r="H15237">
        <v>62.666450699999999</v>
      </c>
      <c r="I15237">
        <v>-132.8462285</v>
      </c>
      <c r="J15237" s="1" t="str">
        <f t="shared" si="2231"/>
        <v>Fluid (stream)</v>
      </c>
      <c r="K15237" s="1" t="str">
        <f t="shared" si="2232"/>
        <v>Untreated Water</v>
      </c>
      <c r="O15237">
        <v>0.5</v>
      </c>
      <c r="P15237">
        <v>50</v>
      </c>
      <c r="Q15237">
        <v>7.9</v>
      </c>
    </row>
    <row r="15238" spans="1:17" hidden="1" x14ac:dyDescent="0.3">
      <c r="A15238" t="s">
        <v>58793</v>
      </c>
      <c r="B15238" t="s">
        <v>58794</v>
      </c>
      <c r="C15238" s="1" t="str">
        <f t="shared" si="2233"/>
        <v>21:0767</v>
      </c>
      <c r="D15238" s="1" t="str">
        <f t="shared" si="2230"/>
        <v>21:0220</v>
      </c>
      <c r="E15238" t="s">
        <v>58795</v>
      </c>
      <c r="F15238" t="s">
        <v>58796</v>
      </c>
      <c r="H15238">
        <v>62.695105699999999</v>
      </c>
      <c r="I15238">
        <v>-132.86275219999999</v>
      </c>
      <c r="J15238" s="1" t="str">
        <f t="shared" si="2231"/>
        <v>Fluid (stream)</v>
      </c>
      <c r="K15238" s="1" t="str">
        <f t="shared" si="2232"/>
        <v>Untreated Water</v>
      </c>
      <c r="O15238">
        <v>2.5000000000000001E-2</v>
      </c>
      <c r="P15238">
        <v>40</v>
      </c>
      <c r="Q15238">
        <v>7.9</v>
      </c>
    </row>
    <row r="15239" spans="1:17" hidden="1" x14ac:dyDescent="0.3">
      <c r="A15239" t="s">
        <v>58797</v>
      </c>
      <c r="B15239" t="s">
        <v>58798</v>
      </c>
      <c r="C15239" s="1" t="str">
        <f t="shared" si="2233"/>
        <v>21:0767</v>
      </c>
      <c r="D15239" s="1" t="str">
        <f t="shared" si="2230"/>
        <v>21:0220</v>
      </c>
      <c r="E15239" t="s">
        <v>58799</v>
      </c>
      <c r="F15239" t="s">
        <v>58800</v>
      </c>
      <c r="H15239">
        <v>62.675337499999998</v>
      </c>
      <c r="I15239">
        <v>-132.76348139999999</v>
      </c>
      <c r="J15239" s="1" t="str">
        <f t="shared" si="2231"/>
        <v>Fluid (stream)</v>
      </c>
      <c r="K15239" s="1" t="str">
        <f t="shared" si="2232"/>
        <v>Untreated Water</v>
      </c>
      <c r="O15239">
        <v>0.23</v>
      </c>
      <c r="P15239">
        <v>30</v>
      </c>
      <c r="Q15239">
        <v>7.7</v>
      </c>
    </row>
    <row r="15240" spans="1:17" hidden="1" x14ac:dyDescent="0.3">
      <c r="A15240" t="s">
        <v>58801</v>
      </c>
      <c r="B15240" t="s">
        <v>58802</v>
      </c>
      <c r="C15240" s="1" t="str">
        <f t="shared" si="2233"/>
        <v>21:0767</v>
      </c>
      <c r="D15240" s="1" t="str">
        <f t="shared" si="2230"/>
        <v>21:0220</v>
      </c>
      <c r="E15240" t="s">
        <v>58803</v>
      </c>
      <c r="F15240" t="s">
        <v>58804</v>
      </c>
      <c r="H15240">
        <v>62.688286300000001</v>
      </c>
      <c r="I15240">
        <v>-132.76348049999999</v>
      </c>
      <c r="J15240" s="1" t="str">
        <f t="shared" si="2231"/>
        <v>Fluid (stream)</v>
      </c>
      <c r="K15240" s="1" t="str">
        <f t="shared" si="2232"/>
        <v>Untreated Water</v>
      </c>
      <c r="O15240">
        <v>2.5000000000000001E-2</v>
      </c>
      <c r="P15240">
        <v>20</v>
      </c>
      <c r="Q15240">
        <v>7.5</v>
      </c>
    </row>
    <row r="15241" spans="1:17" hidden="1" x14ac:dyDescent="0.3">
      <c r="A15241" t="s">
        <v>58805</v>
      </c>
      <c r="B15241" t="s">
        <v>58806</v>
      </c>
      <c r="C15241" s="1" t="str">
        <f t="shared" si="2233"/>
        <v>21:0767</v>
      </c>
      <c r="D15241" s="1" t="str">
        <f t="shared" si="2230"/>
        <v>21:0220</v>
      </c>
      <c r="E15241" t="s">
        <v>58807</v>
      </c>
      <c r="F15241" t="s">
        <v>58808</v>
      </c>
      <c r="H15241">
        <v>62.708992899999998</v>
      </c>
      <c r="I15241">
        <v>-132.79633430000001</v>
      </c>
      <c r="J15241" s="1" t="str">
        <f t="shared" si="2231"/>
        <v>Fluid (stream)</v>
      </c>
      <c r="K15241" s="1" t="str">
        <f t="shared" si="2232"/>
        <v>Untreated Water</v>
      </c>
      <c r="O15241">
        <v>2.5000000000000001E-2</v>
      </c>
      <c r="P15241">
        <v>20</v>
      </c>
      <c r="Q15241">
        <v>7.3</v>
      </c>
    </row>
    <row r="15242" spans="1:17" hidden="1" x14ac:dyDescent="0.3">
      <c r="A15242" t="s">
        <v>58809</v>
      </c>
      <c r="B15242" t="s">
        <v>58810</v>
      </c>
      <c r="C15242" s="1" t="str">
        <f t="shared" si="2233"/>
        <v>21:0767</v>
      </c>
      <c r="D15242" s="1" t="str">
        <f>HYPERLINK("http://geochem.nrcan.gc.ca/cdogs/content/svy/svy_e.htm", "")</f>
        <v/>
      </c>
      <c r="G15242" s="1" t="str">
        <f>HYPERLINK("http://geochem.nrcan.gc.ca/cdogs/content/cr_/cr_00088_e.htm", "88")</f>
        <v>88</v>
      </c>
      <c r="J15242" t="s">
        <v>11453</v>
      </c>
      <c r="K15242" t="s">
        <v>11454</v>
      </c>
      <c r="O15242">
        <v>2.5000000000000001E-2</v>
      </c>
      <c r="P15242">
        <v>40</v>
      </c>
      <c r="Q15242">
        <v>7.3</v>
      </c>
    </row>
    <row r="15243" spans="1:17" hidden="1" x14ac:dyDescent="0.3">
      <c r="A15243" t="s">
        <v>58811</v>
      </c>
      <c r="B15243" t="s">
        <v>58812</v>
      </c>
      <c r="C15243" s="1" t="str">
        <f t="shared" si="2233"/>
        <v>21:0767</v>
      </c>
      <c r="D15243" s="1" t="str">
        <f t="shared" ref="D15243:D15260" si="2234">HYPERLINK("http://geochem.nrcan.gc.ca/cdogs/content/svy/svy210220_e.htm", "21:0220")</f>
        <v>21:0220</v>
      </c>
      <c r="E15243" t="s">
        <v>58813</v>
      </c>
      <c r="F15243" t="s">
        <v>58814</v>
      </c>
      <c r="H15243">
        <v>62.717769599999997</v>
      </c>
      <c r="I15243">
        <v>-132.72179349999999</v>
      </c>
      <c r="J15243" s="1" t="str">
        <f t="shared" ref="J15243:J15260" si="2235">HYPERLINK("http://geochem.nrcan.gc.ca/cdogs/content/kwd/kwd020018_e.htm", "Fluid (stream)")</f>
        <v>Fluid (stream)</v>
      </c>
      <c r="K15243" s="1" t="str">
        <f t="shared" ref="K15243:K15260" si="2236">HYPERLINK("http://geochem.nrcan.gc.ca/cdogs/content/kwd/kwd080007_e.htm", "Untreated Water")</f>
        <v>Untreated Water</v>
      </c>
      <c r="O15243">
        <v>2.5000000000000001E-2</v>
      </c>
      <c r="P15243">
        <v>20</v>
      </c>
      <c r="Q15243">
        <v>7.7</v>
      </c>
    </row>
    <row r="15244" spans="1:17" hidden="1" x14ac:dyDescent="0.3">
      <c r="A15244" t="s">
        <v>58815</v>
      </c>
      <c r="B15244" t="s">
        <v>58816</v>
      </c>
      <c r="C15244" s="1" t="str">
        <f t="shared" si="2233"/>
        <v>21:0767</v>
      </c>
      <c r="D15244" s="1" t="str">
        <f t="shared" si="2234"/>
        <v>21:0220</v>
      </c>
      <c r="E15244" t="s">
        <v>58817</v>
      </c>
      <c r="F15244" t="s">
        <v>58818</v>
      </c>
      <c r="H15244">
        <v>62.698908099999997</v>
      </c>
      <c r="I15244">
        <v>-132.72156430000001</v>
      </c>
      <c r="J15244" s="1" t="str">
        <f t="shared" si="2235"/>
        <v>Fluid (stream)</v>
      </c>
      <c r="K15244" s="1" t="str">
        <f t="shared" si="2236"/>
        <v>Untreated Water</v>
      </c>
      <c r="O15244">
        <v>2.5000000000000001E-2</v>
      </c>
      <c r="P15244">
        <v>20</v>
      </c>
      <c r="Q15244">
        <v>7.6</v>
      </c>
    </row>
    <row r="15245" spans="1:17" hidden="1" x14ac:dyDescent="0.3">
      <c r="A15245" t="s">
        <v>58819</v>
      </c>
      <c r="B15245" t="s">
        <v>58820</v>
      </c>
      <c r="C15245" s="1" t="str">
        <f t="shared" si="2233"/>
        <v>21:0767</v>
      </c>
      <c r="D15245" s="1" t="str">
        <f t="shared" si="2234"/>
        <v>21:0220</v>
      </c>
      <c r="E15245" t="s">
        <v>58821</v>
      </c>
      <c r="F15245" t="s">
        <v>58822</v>
      </c>
      <c r="H15245">
        <v>62.708685099999997</v>
      </c>
      <c r="I15245">
        <v>-132.67113710000001</v>
      </c>
      <c r="J15245" s="1" t="str">
        <f t="shared" si="2235"/>
        <v>Fluid (stream)</v>
      </c>
      <c r="K15245" s="1" t="str">
        <f t="shared" si="2236"/>
        <v>Untreated Water</v>
      </c>
      <c r="O15245">
        <v>2.5000000000000001E-2</v>
      </c>
      <c r="P15245">
        <v>20</v>
      </c>
      <c r="Q15245">
        <v>7.5</v>
      </c>
    </row>
    <row r="15246" spans="1:17" hidden="1" x14ac:dyDescent="0.3">
      <c r="A15246" t="s">
        <v>58823</v>
      </c>
      <c r="B15246" t="s">
        <v>58824</v>
      </c>
      <c r="C15246" s="1" t="str">
        <f t="shared" si="2233"/>
        <v>21:0767</v>
      </c>
      <c r="D15246" s="1" t="str">
        <f t="shared" si="2234"/>
        <v>21:0220</v>
      </c>
      <c r="E15246" t="s">
        <v>58825</v>
      </c>
      <c r="F15246" t="s">
        <v>58826</v>
      </c>
      <c r="H15246">
        <v>62.728454999999997</v>
      </c>
      <c r="I15246">
        <v>-132.64184850000001</v>
      </c>
      <c r="J15246" s="1" t="str">
        <f t="shared" si="2235"/>
        <v>Fluid (stream)</v>
      </c>
      <c r="K15246" s="1" t="str">
        <f t="shared" si="2236"/>
        <v>Untreated Water</v>
      </c>
      <c r="O15246">
        <v>2.5000000000000001E-2</v>
      </c>
      <c r="P15246">
        <v>30</v>
      </c>
      <c r="Q15246">
        <v>7.2</v>
      </c>
    </row>
    <row r="15247" spans="1:17" hidden="1" x14ac:dyDescent="0.3">
      <c r="A15247" t="s">
        <v>58827</v>
      </c>
      <c r="B15247" t="s">
        <v>58828</v>
      </c>
      <c r="C15247" s="1" t="str">
        <f t="shared" si="2233"/>
        <v>21:0767</v>
      </c>
      <c r="D15247" s="1" t="str">
        <f t="shared" si="2234"/>
        <v>21:0220</v>
      </c>
      <c r="E15247" t="s">
        <v>58829</v>
      </c>
      <c r="F15247" t="s">
        <v>58830</v>
      </c>
      <c r="H15247">
        <v>62.709501000000003</v>
      </c>
      <c r="I15247">
        <v>-132.606493</v>
      </c>
      <c r="J15247" s="1" t="str">
        <f t="shared" si="2235"/>
        <v>Fluid (stream)</v>
      </c>
      <c r="K15247" s="1" t="str">
        <f t="shared" si="2236"/>
        <v>Untreated Water</v>
      </c>
      <c r="O15247">
        <v>2.5000000000000001E-2</v>
      </c>
      <c r="P15247">
        <v>30</v>
      </c>
      <c r="Q15247">
        <v>7.7</v>
      </c>
    </row>
    <row r="15248" spans="1:17" hidden="1" x14ac:dyDescent="0.3">
      <c r="A15248" t="s">
        <v>58831</v>
      </c>
      <c r="B15248" t="s">
        <v>58832</v>
      </c>
      <c r="C15248" s="1" t="str">
        <f t="shared" si="2233"/>
        <v>21:0767</v>
      </c>
      <c r="D15248" s="1" t="str">
        <f t="shared" si="2234"/>
        <v>21:0220</v>
      </c>
      <c r="E15248" t="s">
        <v>58833</v>
      </c>
      <c r="F15248" t="s">
        <v>58834</v>
      </c>
      <c r="H15248">
        <v>62.696857000000001</v>
      </c>
      <c r="I15248">
        <v>-132.58450540000001</v>
      </c>
      <c r="J15248" s="1" t="str">
        <f t="shared" si="2235"/>
        <v>Fluid (stream)</v>
      </c>
      <c r="K15248" s="1" t="str">
        <f t="shared" si="2236"/>
        <v>Untreated Water</v>
      </c>
      <c r="O15248">
        <v>0.34</v>
      </c>
      <c r="P15248">
        <v>30</v>
      </c>
      <c r="Q15248">
        <v>7.5</v>
      </c>
    </row>
    <row r="15249" spans="1:17" hidden="1" x14ac:dyDescent="0.3">
      <c r="A15249" t="s">
        <v>58835</v>
      </c>
      <c r="B15249" t="s">
        <v>58836</v>
      </c>
      <c r="C15249" s="1" t="str">
        <f t="shared" si="2233"/>
        <v>21:0767</v>
      </c>
      <c r="D15249" s="1" t="str">
        <f t="shared" si="2234"/>
        <v>21:0220</v>
      </c>
      <c r="E15249" t="s">
        <v>58837</v>
      </c>
      <c r="F15249" t="s">
        <v>58838</v>
      </c>
      <c r="H15249">
        <v>62.684900399999997</v>
      </c>
      <c r="I15249">
        <v>-132.57336470000001</v>
      </c>
      <c r="J15249" s="1" t="str">
        <f t="shared" si="2235"/>
        <v>Fluid (stream)</v>
      </c>
      <c r="K15249" s="1" t="str">
        <f t="shared" si="2236"/>
        <v>Untreated Water</v>
      </c>
    </row>
    <row r="15250" spans="1:17" hidden="1" x14ac:dyDescent="0.3">
      <c r="A15250" t="s">
        <v>58839</v>
      </c>
      <c r="B15250" t="s">
        <v>58840</v>
      </c>
      <c r="C15250" s="1" t="str">
        <f t="shared" si="2233"/>
        <v>21:0767</v>
      </c>
      <c r="D15250" s="1" t="str">
        <f t="shared" si="2234"/>
        <v>21:0220</v>
      </c>
      <c r="E15250" t="s">
        <v>58841</v>
      </c>
      <c r="F15250" t="s">
        <v>58842</v>
      </c>
      <c r="H15250">
        <v>62.675483800000002</v>
      </c>
      <c r="I15250">
        <v>-132.65485709999999</v>
      </c>
      <c r="J15250" s="1" t="str">
        <f t="shared" si="2235"/>
        <v>Fluid (stream)</v>
      </c>
      <c r="K15250" s="1" t="str">
        <f t="shared" si="2236"/>
        <v>Untreated Water</v>
      </c>
      <c r="O15250">
        <v>0.61</v>
      </c>
      <c r="P15250">
        <v>40</v>
      </c>
      <c r="Q15250">
        <v>8</v>
      </c>
    </row>
    <row r="15251" spans="1:17" hidden="1" x14ac:dyDescent="0.3">
      <c r="A15251" t="s">
        <v>58843</v>
      </c>
      <c r="B15251" t="s">
        <v>58844</v>
      </c>
      <c r="C15251" s="1" t="str">
        <f t="shared" si="2233"/>
        <v>21:0767</v>
      </c>
      <c r="D15251" s="1" t="str">
        <f t="shared" si="2234"/>
        <v>21:0220</v>
      </c>
      <c r="E15251" t="s">
        <v>58845</v>
      </c>
      <c r="F15251" t="s">
        <v>58846</v>
      </c>
      <c r="H15251">
        <v>62.6433556</v>
      </c>
      <c r="I15251">
        <v>-132.68959530000001</v>
      </c>
      <c r="J15251" s="1" t="str">
        <f t="shared" si="2235"/>
        <v>Fluid (stream)</v>
      </c>
      <c r="K15251" s="1" t="str">
        <f t="shared" si="2236"/>
        <v>Untreated Water</v>
      </c>
      <c r="O15251">
        <v>2.5000000000000001E-2</v>
      </c>
      <c r="P15251">
        <v>150</v>
      </c>
      <c r="Q15251">
        <v>7</v>
      </c>
    </row>
    <row r="15252" spans="1:17" hidden="1" x14ac:dyDescent="0.3">
      <c r="A15252" t="s">
        <v>58847</v>
      </c>
      <c r="B15252" t="s">
        <v>58848</v>
      </c>
      <c r="C15252" s="1" t="str">
        <f t="shared" si="2233"/>
        <v>21:0767</v>
      </c>
      <c r="D15252" s="1" t="str">
        <f t="shared" si="2234"/>
        <v>21:0220</v>
      </c>
      <c r="E15252" t="s">
        <v>58849</v>
      </c>
      <c r="F15252" t="s">
        <v>58850</v>
      </c>
      <c r="H15252">
        <v>62.632032199999998</v>
      </c>
      <c r="I15252">
        <v>-132.63847229999999</v>
      </c>
      <c r="J15252" s="1" t="str">
        <f t="shared" si="2235"/>
        <v>Fluid (stream)</v>
      </c>
      <c r="K15252" s="1" t="str">
        <f t="shared" si="2236"/>
        <v>Untreated Water</v>
      </c>
      <c r="O15252">
        <v>0.33</v>
      </c>
      <c r="P15252">
        <v>90</v>
      </c>
      <c r="Q15252">
        <v>7.7</v>
      </c>
    </row>
    <row r="15253" spans="1:17" hidden="1" x14ac:dyDescent="0.3">
      <c r="A15253" t="s">
        <v>58851</v>
      </c>
      <c r="B15253" t="s">
        <v>58852</v>
      </c>
      <c r="C15253" s="1" t="str">
        <f t="shared" si="2233"/>
        <v>21:0767</v>
      </c>
      <c r="D15253" s="1" t="str">
        <f t="shared" si="2234"/>
        <v>21:0220</v>
      </c>
      <c r="E15253" t="s">
        <v>58853</v>
      </c>
      <c r="F15253" t="s">
        <v>58854</v>
      </c>
      <c r="H15253">
        <v>62.606912800000003</v>
      </c>
      <c r="I15253">
        <v>-132.64475680000001</v>
      </c>
      <c r="J15253" s="1" t="str">
        <f t="shared" si="2235"/>
        <v>Fluid (stream)</v>
      </c>
      <c r="K15253" s="1" t="str">
        <f t="shared" si="2236"/>
        <v>Untreated Water</v>
      </c>
      <c r="O15253">
        <v>0.83</v>
      </c>
      <c r="P15253">
        <v>90</v>
      </c>
      <c r="Q15253">
        <v>7.3</v>
      </c>
    </row>
    <row r="15254" spans="1:17" hidden="1" x14ac:dyDescent="0.3">
      <c r="A15254" t="s">
        <v>58855</v>
      </c>
      <c r="B15254" t="s">
        <v>58856</v>
      </c>
      <c r="C15254" s="1" t="str">
        <f t="shared" si="2233"/>
        <v>21:0767</v>
      </c>
      <c r="D15254" s="1" t="str">
        <f t="shared" si="2234"/>
        <v>21:0220</v>
      </c>
      <c r="E15254" t="s">
        <v>58853</v>
      </c>
      <c r="F15254" t="s">
        <v>58857</v>
      </c>
      <c r="H15254">
        <v>62.606912800000003</v>
      </c>
      <c r="I15254">
        <v>-132.64475680000001</v>
      </c>
      <c r="J15254" s="1" t="str">
        <f t="shared" si="2235"/>
        <v>Fluid (stream)</v>
      </c>
      <c r="K15254" s="1" t="str">
        <f t="shared" si="2236"/>
        <v>Untreated Water</v>
      </c>
      <c r="O15254">
        <v>1.75</v>
      </c>
      <c r="P15254">
        <v>100</v>
      </c>
      <c r="Q15254">
        <v>7.6</v>
      </c>
    </row>
    <row r="15255" spans="1:17" hidden="1" x14ac:dyDescent="0.3">
      <c r="A15255" t="s">
        <v>58858</v>
      </c>
      <c r="B15255" t="s">
        <v>58859</v>
      </c>
      <c r="C15255" s="1" t="str">
        <f t="shared" si="2233"/>
        <v>21:0767</v>
      </c>
      <c r="D15255" s="1" t="str">
        <f t="shared" si="2234"/>
        <v>21:0220</v>
      </c>
      <c r="E15255" t="s">
        <v>58860</v>
      </c>
      <c r="F15255" t="s">
        <v>58861</v>
      </c>
      <c r="H15255">
        <v>62.579854900000001</v>
      </c>
      <c r="I15255">
        <v>-132.67262249999999</v>
      </c>
      <c r="J15255" s="1" t="str">
        <f t="shared" si="2235"/>
        <v>Fluid (stream)</v>
      </c>
      <c r="K15255" s="1" t="str">
        <f t="shared" si="2236"/>
        <v>Untreated Water</v>
      </c>
      <c r="O15255">
        <v>2.59</v>
      </c>
      <c r="P15255">
        <v>90</v>
      </c>
      <c r="Q15255">
        <v>7.6</v>
      </c>
    </row>
    <row r="15256" spans="1:17" hidden="1" x14ac:dyDescent="0.3">
      <c r="A15256" t="s">
        <v>58862</v>
      </c>
      <c r="B15256" t="s">
        <v>58863</v>
      </c>
      <c r="C15256" s="1" t="str">
        <f t="shared" si="2233"/>
        <v>21:0767</v>
      </c>
      <c r="D15256" s="1" t="str">
        <f t="shared" si="2234"/>
        <v>21:0220</v>
      </c>
      <c r="E15256" t="s">
        <v>58864</v>
      </c>
      <c r="F15256" t="s">
        <v>58865</v>
      </c>
      <c r="H15256">
        <v>62.579048800000002</v>
      </c>
      <c r="I15256">
        <v>-132.67112779999999</v>
      </c>
      <c r="J15256" s="1" t="str">
        <f t="shared" si="2235"/>
        <v>Fluid (stream)</v>
      </c>
      <c r="K15256" s="1" t="str">
        <f t="shared" si="2236"/>
        <v>Untreated Water</v>
      </c>
      <c r="O15256">
        <v>8.33</v>
      </c>
      <c r="P15256">
        <v>60</v>
      </c>
      <c r="Q15256">
        <v>8</v>
      </c>
    </row>
    <row r="15257" spans="1:17" hidden="1" x14ac:dyDescent="0.3">
      <c r="A15257" t="s">
        <v>58866</v>
      </c>
      <c r="B15257" t="s">
        <v>58867</v>
      </c>
      <c r="C15257" s="1" t="str">
        <f t="shared" si="2233"/>
        <v>21:0767</v>
      </c>
      <c r="D15257" s="1" t="str">
        <f t="shared" si="2234"/>
        <v>21:0220</v>
      </c>
      <c r="E15257" t="s">
        <v>58868</v>
      </c>
      <c r="F15257" t="s">
        <v>58869</v>
      </c>
      <c r="H15257">
        <v>62.566901399999999</v>
      </c>
      <c r="I15257">
        <v>-132.69187299999999</v>
      </c>
      <c r="J15257" s="1" t="str">
        <f t="shared" si="2235"/>
        <v>Fluid (stream)</v>
      </c>
      <c r="K15257" s="1" t="str">
        <f t="shared" si="2236"/>
        <v>Untreated Water</v>
      </c>
      <c r="O15257">
        <v>0.31</v>
      </c>
      <c r="P15257">
        <v>50</v>
      </c>
      <c r="Q15257">
        <v>8.1</v>
      </c>
    </row>
    <row r="15258" spans="1:17" hidden="1" x14ac:dyDescent="0.3">
      <c r="A15258" t="s">
        <v>58870</v>
      </c>
      <c r="B15258" t="s">
        <v>58871</v>
      </c>
      <c r="C15258" s="1" t="str">
        <f t="shared" si="2233"/>
        <v>21:0767</v>
      </c>
      <c r="D15258" s="1" t="str">
        <f t="shared" si="2234"/>
        <v>21:0220</v>
      </c>
      <c r="E15258" t="s">
        <v>58872</v>
      </c>
      <c r="F15258" t="s">
        <v>58873</v>
      </c>
      <c r="H15258">
        <v>62.554552800000003</v>
      </c>
      <c r="I15258">
        <v>-132.70709110000001</v>
      </c>
      <c r="J15258" s="1" t="str">
        <f t="shared" si="2235"/>
        <v>Fluid (stream)</v>
      </c>
      <c r="K15258" s="1" t="str">
        <f t="shared" si="2236"/>
        <v>Untreated Water</v>
      </c>
      <c r="O15258">
        <v>0.61</v>
      </c>
      <c r="P15258">
        <v>40</v>
      </c>
      <c r="Q15258">
        <v>8</v>
      </c>
    </row>
    <row r="15259" spans="1:17" hidden="1" x14ac:dyDescent="0.3">
      <c r="A15259" t="s">
        <v>58874</v>
      </c>
      <c r="B15259" t="s">
        <v>58875</v>
      </c>
      <c r="C15259" s="1" t="str">
        <f t="shared" si="2233"/>
        <v>21:0767</v>
      </c>
      <c r="D15259" s="1" t="str">
        <f t="shared" si="2234"/>
        <v>21:0220</v>
      </c>
      <c r="E15259" t="s">
        <v>58876</v>
      </c>
      <c r="F15259" t="s">
        <v>58877</v>
      </c>
      <c r="H15259">
        <v>62.346432100000001</v>
      </c>
      <c r="I15259">
        <v>-132.28933900000001</v>
      </c>
      <c r="J15259" s="1" t="str">
        <f t="shared" si="2235"/>
        <v>Fluid (stream)</v>
      </c>
      <c r="K15259" s="1" t="str">
        <f t="shared" si="2236"/>
        <v>Untreated Water</v>
      </c>
      <c r="O15259">
        <v>2.5000000000000001E-2</v>
      </c>
      <c r="P15259">
        <v>40</v>
      </c>
      <c r="Q15259">
        <v>6.7</v>
      </c>
    </row>
    <row r="15260" spans="1:17" hidden="1" x14ac:dyDescent="0.3">
      <c r="A15260" t="s">
        <v>58878</v>
      </c>
      <c r="B15260" t="s">
        <v>58879</v>
      </c>
      <c r="C15260" s="1" t="str">
        <f t="shared" si="2233"/>
        <v>21:0767</v>
      </c>
      <c r="D15260" s="1" t="str">
        <f t="shared" si="2234"/>
        <v>21:0220</v>
      </c>
      <c r="E15260" t="s">
        <v>58880</v>
      </c>
      <c r="F15260" t="s">
        <v>58881</v>
      </c>
      <c r="H15260">
        <v>62.360791300000002</v>
      </c>
      <c r="I15260">
        <v>-132.33616280000001</v>
      </c>
      <c r="J15260" s="1" t="str">
        <f t="shared" si="2235"/>
        <v>Fluid (stream)</v>
      </c>
      <c r="K15260" s="1" t="str">
        <f t="shared" si="2236"/>
        <v>Untreated Water</v>
      </c>
      <c r="O15260">
        <v>2.5000000000000001E-2</v>
      </c>
      <c r="P15260">
        <v>70</v>
      </c>
      <c r="Q15260">
        <v>6.9</v>
      </c>
    </row>
    <row r="15261" spans="1:17" hidden="1" x14ac:dyDescent="0.3">
      <c r="A15261" t="s">
        <v>58882</v>
      </c>
      <c r="B15261" t="s">
        <v>58883</v>
      </c>
      <c r="C15261" s="1" t="str">
        <f t="shared" si="2233"/>
        <v>21:0767</v>
      </c>
      <c r="D15261" s="1" t="str">
        <f>HYPERLINK("http://geochem.nrcan.gc.ca/cdogs/content/svy/svy_e.htm", "")</f>
        <v/>
      </c>
      <c r="G15261" s="1" t="str">
        <f>HYPERLINK("http://geochem.nrcan.gc.ca/cdogs/content/cr_/cr_00088_e.htm", "88")</f>
        <v>88</v>
      </c>
      <c r="J15261" t="s">
        <v>11453</v>
      </c>
      <c r="K15261" t="s">
        <v>11454</v>
      </c>
      <c r="O15261">
        <v>2.5000000000000001E-2</v>
      </c>
      <c r="P15261">
        <v>60</v>
      </c>
      <c r="Q15261">
        <v>7.3</v>
      </c>
    </row>
    <row r="15262" spans="1:17" hidden="1" x14ac:dyDescent="0.3">
      <c r="A15262" t="s">
        <v>58884</v>
      </c>
      <c r="B15262" t="s">
        <v>58885</v>
      </c>
      <c r="C15262" s="1" t="str">
        <f t="shared" si="2233"/>
        <v>21:0767</v>
      </c>
      <c r="D15262" s="1" t="str">
        <f t="shared" ref="D15262:D15283" si="2237">HYPERLINK("http://geochem.nrcan.gc.ca/cdogs/content/svy/svy210220_e.htm", "21:0220")</f>
        <v>21:0220</v>
      </c>
      <c r="E15262" t="s">
        <v>58886</v>
      </c>
      <c r="F15262" t="s">
        <v>58887</v>
      </c>
      <c r="H15262">
        <v>62.373288000000002</v>
      </c>
      <c r="I15262">
        <v>-132.30739579999999</v>
      </c>
      <c r="J15262" s="1" t="str">
        <f t="shared" ref="J15262:J15283" si="2238">HYPERLINK("http://geochem.nrcan.gc.ca/cdogs/content/kwd/kwd020018_e.htm", "Fluid (stream)")</f>
        <v>Fluid (stream)</v>
      </c>
      <c r="K15262" s="1" t="str">
        <f t="shared" ref="K15262:K15283" si="2239">HYPERLINK("http://geochem.nrcan.gc.ca/cdogs/content/kwd/kwd080007_e.htm", "Untreated Water")</f>
        <v>Untreated Water</v>
      </c>
      <c r="O15262">
        <v>1.34</v>
      </c>
      <c r="P15262">
        <v>60</v>
      </c>
      <c r="Q15262">
        <v>7.7</v>
      </c>
    </row>
    <row r="15263" spans="1:17" hidden="1" x14ac:dyDescent="0.3">
      <c r="A15263" t="s">
        <v>58888</v>
      </c>
      <c r="B15263" t="s">
        <v>58889</v>
      </c>
      <c r="C15263" s="1" t="str">
        <f t="shared" si="2233"/>
        <v>21:0767</v>
      </c>
      <c r="D15263" s="1" t="str">
        <f t="shared" si="2237"/>
        <v>21:0220</v>
      </c>
      <c r="E15263" t="s">
        <v>58890</v>
      </c>
      <c r="F15263" t="s">
        <v>58891</v>
      </c>
      <c r="H15263">
        <v>62.380790699999999</v>
      </c>
      <c r="I15263">
        <v>-132.3614905</v>
      </c>
      <c r="J15263" s="1" t="str">
        <f t="shared" si="2238"/>
        <v>Fluid (stream)</v>
      </c>
      <c r="K15263" s="1" t="str">
        <f t="shared" si="2239"/>
        <v>Untreated Water</v>
      </c>
      <c r="O15263">
        <v>0.68</v>
      </c>
      <c r="P15263">
        <v>50</v>
      </c>
      <c r="Q15263">
        <v>7.2</v>
      </c>
    </row>
    <row r="15264" spans="1:17" hidden="1" x14ac:dyDescent="0.3">
      <c r="A15264" t="s">
        <v>58892</v>
      </c>
      <c r="B15264" t="s">
        <v>58893</v>
      </c>
      <c r="C15264" s="1" t="str">
        <f t="shared" si="2233"/>
        <v>21:0767</v>
      </c>
      <c r="D15264" s="1" t="str">
        <f t="shared" si="2237"/>
        <v>21:0220</v>
      </c>
      <c r="E15264" t="s">
        <v>58894</v>
      </c>
      <c r="F15264" t="s">
        <v>58895</v>
      </c>
      <c r="H15264">
        <v>62.407643800000002</v>
      </c>
      <c r="I15264">
        <v>-132.39432780000001</v>
      </c>
      <c r="J15264" s="1" t="str">
        <f t="shared" si="2238"/>
        <v>Fluid (stream)</v>
      </c>
      <c r="K15264" s="1" t="str">
        <f t="shared" si="2239"/>
        <v>Untreated Water</v>
      </c>
      <c r="O15264">
        <v>0.63</v>
      </c>
      <c r="P15264">
        <v>50</v>
      </c>
      <c r="Q15264">
        <v>8.1</v>
      </c>
    </row>
    <row r="15265" spans="1:17" hidden="1" x14ac:dyDescent="0.3">
      <c r="A15265" t="s">
        <v>58896</v>
      </c>
      <c r="B15265" t="s">
        <v>58897</v>
      </c>
      <c r="C15265" s="1" t="str">
        <f t="shared" si="2233"/>
        <v>21:0767</v>
      </c>
      <c r="D15265" s="1" t="str">
        <f t="shared" si="2237"/>
        <v>21:0220</v>
      </c>
      <c r="E15265" t="s">
        <v>58898</v>
      </c>
      <c r="F15265" t="s">
        <v>58899</v>
      </c>
      <c r="H15265">
        <v>62.457053199999997</v>
      </c>
      <c r="I15265">
        <v>-132.3700853</v>
      </c>
      <c r="J15265" s="1" t="str">
        <f t="shared" si="2238"/>
        <v>Fluid (stream)</v>
      </c>
      <c r="K15265" s="1" t="str">
        <f t="shared" si="2239"/>
        <v>Untreated Water</v>
      </c>
      <c r="O15265">
        <v>0.36</v>
      </c>
      <c r="P15265">
        <v>60</v>
      </c>
      <c r="Q15265">
        <v>8</v>
      </c>
    </row>
    <row r="15266" spans="1:17" hidden="1" x14ac:dyDescent="0.3">
      <c r="A15266" t="s">
        <v>58900</v>
      </c>
      <c r="B15266" t="s">
        <v>58901</v>
      </c>
      <c r="C15266" s="1" t="str">
        <f t="shared" si="2233"/>
        <v>21:0767</v>
      </c>
      <c r="D15266" s="1" t="str">
        <f t="shared" si="2237"/>
        <v>21:0220</v>
      </c>
      <c r="E15266" t="s">
        <v>58902</v>
      </c>
      <c r="F15266" t="s">
        <v>58903</v>
      </c>
      <c r="H15266">
        <v>62.464324400000002</v>
      </c>
      <c r="I15266">
        <v>-132.3894852</v>
      </c>
      <c r="J15266" s="1" t="str">
        <f t="shared" si="2238"/>
        <v>Fluid (stream)</v>
      </c>
      <c r="K15266" s="1" t="str">
        <f t="shared" si="2239"/>
        <v>Untreated Water</v>
      </c>
      <c r="O15266">
        <v>0.5</v>
      </c>
      <c r="P15266">
        <v>40</v>
      </c>
      <c r="Q15266">
        <v>8.1999999999999993</v>
      </c>
    </row>
    <row r="15267" spans="1:17" hidden="1" x14ac:dyDescent="0.3">
      <c r="A15267" t="s">
        <v>58904</v>
      </c>
      <c r="B15267" t="s">
        <v>58905</v>
      </c>
      <c r="C15267" s="1" t="str">
        <f t="shared" si="2233"/>
        <v>21:0767</v>
      </c>
      <c r="D15267" s="1" t="str">
        <f t="shared" si="2237"/>
        <v>21:0220</v>
      </c>
      <c r="E15267" t="s">
        <v>58906</v>
      </c>
      <c r="F15267" t="s">
        <v>58907</v>
      </c>
      <c r="H15267">
        <v>62.4719342</v>
      </c>
      <c r="I15267">
        <v>-132.3724043</v>
      </c>
      <c r="J15267" s="1" t="str">
        <f t="shared" si="2238"/>
        <v>Fluid (stream)</v>
      </c>
      <c r="K15267" s="1" t="str">
        <f t="shared" si="2239"/>
        <v>Untreated Water</v>
      </c>
      <c r="O15267">
        <v>2.5000000000000001E-2</v>
      </c>
      <c r="P15267">
        <v>40</v>
      </c>
      <c r="Q15267">
        <v>7.7</v>
      </c>
    </row>
    <row r="15268" spans="1:17" hidden="1" x14ac:dyDescent="0.3">
      <c r="A15268" t="s">
        <v>58908</v>
      </c>
      <c r="B15268" t="s">
        <v>58909</v>
      </c>
      <c r="C15268" s="1" t="str">
        <f t="shared" si="2233"/>
        <v>21:0767</v>
      </c>
      <c r="D15268" s="1" t="str">
        <f t="shared" si="2237"/>
        <v>21:0220</v>
      </c>
      <c r="E15268" t="s">
        <v>58910</v>
      </c>
      <c r="F15268" t="s">
        <v>58911</v>
      </c>
      <c r="H15268">
        <v>62.485959299999998</v>
      </c>
      <c r="I15268">
        <v>-132.37458720000001</v>
      </c>
      <c r="J15268" s="1" t="str">
        <f t="shared" si="2238"/>
        <v>Fluid (stream)</v>
      </c>
      <c r="K15268" s="1" t="str">
        <f t="shared" si="2239"/>
        <v>Untreated Water</v>
      </c>
      <c r="O15268">
        <v>2.5000000000000001E-2</v>
      </c>
      <c r="P15268">
        <v>50</v>
      </c>
      <c r="Q15268">
        <v>7.4</v>
      </c>
    </row>
    <row r="15269" spans="1:17" hidden="1" x14ac:dyDescent="0.3">
      <c r="A15269" t="s">
        <v>58912</v>
      </c>
      <c r="B15269" t="s">
        <v>58913</v>
      </c>
      <c r="C15269" s="1" t="str">
        <f t="shared" si="2233"/>
        <v>21:0767</v>
      </c>
      <c r="D15269" s="1" t="str">
        <f t="shared" si="2237"/>
        <v>21:0220</v>
      </c>
      <c r="E15269" t="s">
        <v>58914</v>
      </c>
      <c r="F15269" t="s">
        <v>58915</v>
      </c>
      <c r="H15269">
        <v>62.482465699999999</v>
      </c>
      <c r="I15269">
        <v>-132.40387509999999</v>
      </c>
      <c r="J15269" s="1" t="str">
        <f t="shared" si="2238"/>
        <v>Fluid (stream)</v>
      </c>
      <c r="K15269" s="1" t="str">
        <f t="shared" si="2239"/>
        <v>Untreated Water</v>
      </c>
    </row>
    <row r="15270" spans="1:17" hidden="1" x14ac:dyDescent="0.3">
      <c r="A15270" t="s">
        <v>58916</v>
      </c>
      <c r="B15270" t="s">
        <v>58917</v>
      </c>
      <c r="C15270" s="1" t="str">
        <f t="shared" si="2233"/>
        <v>21:0767</v>
      </c>
      <c r="D15270" s="1" t="str">
        <f t="shared" si="2237"/>
        <v>21:0220</v>
      </c>
      <c r="E15270" t="s">
        <v>58918</v>
      </c>
      <c r="F15270" t="s">
        <v>58919</v>
      </c>
      <c r="H15270">
        <v>62.512261700000003</v>
      </c>
      <c r="I15270">
        <v>-132.37724689999999</v>
      </c>
      <c r="J15270" s="1" t="str">
        <f t="shared" si="2238"/>
        <v>Fluid (stream)</v>
      </c>
      <c r="K15270" s="1" t="str">
        <f t="shared" si="2239"/>
        <v>Untreated Water</v>
      </c>
      <c r="O15270">
        <v>2.5000000000000001E-2</v>
      </c>
      <c r="P15270">
        <v>20</v>
      </c>
      <c r="Q15270">
        <v>6.4</v>
      </c>
    </row>
    <row r="15271" spans="1:17" hidden="1" x14ac:dyDescent="0.3">
      <c r="A15271" t="s">
        <v>58920</v>
      </c>
      <c r="B15271" t="s">
        <v>58921</v>
      </c>
      <c r="C15271" s="1" t="str">
        <f t="shared" si="2233"/>
        <v>21:0767</v>
      </c>
      <c r="D15271" s="1" t="str">
        <f t="shared" si="2237"/>
        <v>21:0220</v>
      </c>
      <c r="E15271" t="s">
        <v>58922</v>
      </c>
      <c r="F15271" t="s">
        <v>58923</v>
      </c>
      <c r="H15271">
        <v>62.517257700000002</v>
      </c>
      <c r="I15271">
        <v>-132.40912589999999</v>
      </c>
      <c r="J15271" s="1" t="str">
        <f t="shared" si="2238"/>
        <v>Fluid (stream)</v>
      </c>
      <c r="K15271" s="1" t="str">
        <f t="shared" si="2239"/>
        <v>Untreated Water</v>
      </c>
      <c r="O15271">
        <v>2.5000000000000001E-2</v>
      </c>
      <c r="P15271">
        <v>90</v>
      </c>
      <c r="Q15271">
        <v>7.1</v>
      </c>
    </row>
    <row r="15272" spans="1:17" hidden="1" x14ac:dyDescent="0.3">
      <c r="A15272" t="s">
        <v>58924</v>
      </c>
      <c r="B15272" t="s">
        <v>58925</v>
      </c>
      <c r="C15272" s="1" t="str">
        <f t="shared" si="2233"/>
        <v>21:0767</v>
      </c>
      <c r="D15272" s="1" t="str">
        <f t="shared" si="2237"/>
        <v>21:0220</v>
      </c>
      <c r="E15272" t="s">
        <v>58926</v>
      </c>
      <c r="F15272" t="s">
        <v>58927</v>
      </c>
      <c r="H15272">
        <v>62.513325799999997</v>
      </c>
      <c r="I15272">
        <v>-132.4364764</v>
      </c>
      <c r="J15272" s="1" t="str">
        <f t="shared" si="2238"/>
        <v>Fluid (stream)</v>
      </c>
      <c r="K15272" s="1" t="str">
        <f t="shared" si="2239"/>
        <v>Untreated Water</v>
      </c>
      <c r="O15272">
        <v>0.44</v>
      </c>
      <c r="P15272">
        <v>60</v>
      </c>
      <c r="Q15272">
        <v>7.2</v>
      </c>
    </row>
    <row r="15273" spans="1:17" hidden="1" x14ac:dyDescent="0.3">
      <c r="A15273" t="s">
        <v>58928</v>
      </c>
      <c r="B15273" t="s">
        <v>58929</v>
      </c>
      <c r="C15273" s="1" t="str">
        <f t="shared" si="2233"/>
        <v>21:0767</v>
      </c>
      <c r="D15273" s="1" t="str">
        <f t="shared" si="2237"/>
        <v>21:0220</v>
      </c>
      <c r="E15273" t="s">
        <v>58926</v>
      </c>
      <c r="F15273" t="s">
        <v>58930</v>
      </c>
      <c r="H15273">
        <v>62.513325799999997</v>
      </c>
      <c r="I15273">
        <v>-132.4364764</v>
      </c>
      <c r="J15273" s="1" t="str">
        <f t="shared" si="2238"/>
        <v>Fluid (stream)</v>
      </c>
      <c r="K15273" s="1" t="str">
        <f t="shared" si="2239"/>
        <v>Untreated Water</v>
      </c>
      <c r="O15273">
        <v>2.5000000000000001E-2</v>
      </c>
      <c r="P15273">
        <v>50</v>
      </c>
      <c r="Q15273">
        <v>7.6</v>
      </c>
    </row>
    <row r="15274" spans="1:17" hidden="1" x14ac:dyDescent="0.3">
      <c r="A15274" t="s">
        <v>58931</v>
      </c>
      <c r="B15274" t="s">
        <v>58932</v>
      </c>
      <c r="C15274" s="1" t="str">
        <f t="shared" si="2233"/>
        <v>21:0767</v>
      </c>
      <c r="D15274" s="1" t="str">
        <f t="shared" si="2237"/>
        <v>21:0220</v>
      </c>
      <c r="E15274" t="s">
        <v>58933</v>
      </c>
      <c r="F15274" t="s">
        <v>58934</v>
      </c>
      <c r="H15274">
        <v>62.521610799999998</v>
      </c>
      <c r="I15274">
        <v>-132.44898079999999</v>
      </c>
      <c r="J15274" s="1" t="str">
        <f t="shared" si="2238"/>
        <v>Fluid (stream)</v>
      </c>
      <c r="K15274" s="1" t="str">
        <f t="shared" si="2239"/>
        <v>Untreated Water</v>
      </c>
      <c r="O15274">
        <v>2.5000000000000001E-2</v>
      </c>
      <c r="P15274">
        <v>40</v>
      </c>
      <c r="Q15274">
        <v>8</v>
      </c>
    </row>
    <row r="15275" spans="1:17" hidden="1" x14ac:dyDescent="0.3">
      <c r="A15275" t="s">
        <v>58935</v>
      </c>
      <c r="B15275" t="s">
        <v>58936</v>
      </c>
      <c r="C15275" s="1" t="str">
        <f t="shared" si="2233"/>
        <v>21:0767</v>
      </c>
      <c r="D15275" s="1" t="str">
        <f t="shared" si="2237"/>
        <v>21:0220</v>
      </c>
      <c r="E15275" t="s">
        <v>58937</v>
      </c>
      <c r="F15275" t="s">
        <v>58938</v>
      </c>
      <c r="H15275">
        <v>62.533861100000003</v>
      </c>
      <c r="I15275">
        <v>-132.43037430000001</v>
      </c>
      <c r="J15275" s="1" t="str">
        <f t="shared" si="2238"/>
        <v>Fluid (stream)</v>
      </c>
      <c r="K15275" s="1" t="str">
        <f t="shared" si="2239"/>
        <v>Untreated Water</v>
      </c>
      <c r="O15275">
        <v>2.5000000000000001E-2</v>
      </c>
      <c r="P15275">
        <v>70</v>
      </c>
      <c r="Q15275">
        <v>7.9</v>
      </c>
    </row>
    <row r="15276" spans="1:17" hidden="1" x14ac:dyDescent="0.3">
      <c r="A15276" t="s">
        <v>58939</v>
      </c>
      <c r="B15276" t="s">
        <v>58940</v>
      </c>
      <c r="C15276" s="1" t="str">
        <f t="shared" si="2233"/>
        <v>21:0767</v>
      </c>
      <c r="D15276" s="1" t="str">
        <f t="shared" si="2237"/>
        <v>21:0220</v>
      </c>
      <c r="E15276" t="s">
        <v>58941</v>
      </c>
      <c r="F15276" t="s">
        <v>58942</v>
      </c>
      <c r="H15276">
        <v>62.558230100000003</v>
      </c>
      <c r="I15276">
        <v>-132.44526010000001</v>
      </c>
      <c r="J15276" s="1" t="str">
        <f t="shared" si="2238"/>
        <v>Fluid (stream)</v>
      </c>
      <c r="K15276" s="1" t="str">
        <f t="shared" si="2239"/>
        <v>Untreated Water</v>
      </c>
      <c r="O15276">
        <v>2.5000000000000001E-2</v>
      </c>
      <c r="P15276">
        <v>50</v>
      </c>
      <c r="Q15276">
        <v>6.5</v>
      </c>
    </row>
    <row r="15277" spans="1:17" hidden="1" x14ac:dyDescent="0.3">
      <c r="A15277" t="s">
        <v>58943</v>
      </c>
      <c r="B15277" t="s">
        <v>58944</v>
      </c>
      <c r="C15277" s="1" t="str">
        <f t="shared" si="2233"/>
        <v>21:0767</v>
      </c>
      <c r="D15277" s="1" t="str">
        <f t="shared" si="2237"/>
        <v>21:0220</v>
      </c>
      <c r="E15277" t="s">
        <v>58945</v>
      </c>
      <c r="F15277" t="s">
        <v>58946</v>
      </c>
      <c r="H15277">
        <v>62.570581599999997</v>
      </c>
      <c r="I15277">
        <v>-132.48753540000001</v>
      </c>
      <c r="J15277" s="1" t="str">
        <f t="shared" si="2238"/>
        <v>Fluid (stream)</v>
      </c>
      <c r="K15277" s="1" t="str">
        <f t="shared" si="2239"/>
        <v>Untreated Water</v>
      </c>
      <c r="O15277">
        <v>2.5000000000000001E-2</v>
      </c>
      <c r="P15277">
        <v>50</v>
      </c>
      <c r="Q15277">
        <v>7.7</v>
      </c>
    </row>
    <row r="15278" spans="1:17" hidden="1" x14ac:dyDescent="0.3">
      <c r="A15278" t="s">
        <v>58947</v>
      </c>
      <c r="B15278" t="s">
        <v>58948</v>
      </c>
      <c r="C15278" s="1" t="str">
        <f t="shared" si="2233"/>
        <v>21:0767</v>
      </c>
      <c r="D15278" s="1" t="str">
        <f t="shared" si="2237"/>
        <v>21:0220</v>
      </c>
      <c r="E15278" t="s">
        <v>58949</v>
      </c>
      <c r="F15278" t="s">
        <v>58950</v>
      </c>
      <c r="H15278">
        <v>62.568316799999998</v>
      </c>
      <c r="I15278">
        <v>-132.5353795</v>
      </c>
      <c r="J15278" s="1" t="str">
        <f t="shared" si="2238"/>
        <v>Fluid (stream)</v>
      </c>
      <c r="K15278" s="1" t="str">
        <f t="shared" si="2239"/>
        <v>Untreated Water</v>
      </c>
    </row>
    <row r="15279" spans="1:17" hidden="1" x14ac:dyDescent="0.3">
      <c r="A15279" t="s">
        <v>58951</v>
      </c>
      <c r="B15279" t="s">
        <v>58952</v>
      </c>
      <c r="C15279" s="1" t="str">
        <f t="shared" si="2233"/>
        <v>21:0767</v>
      </c>
      <c r="D15279" s="1" t="str">
        <f t="shared" si="2237"/>
        <v>21:0220</v>
      </c>
      <c r="E15279" t="s">
        <v>58953</v>
      </c>
      <c r="F15279" t="s">
        <v>58954</v>
      </c>
      <c r="H15279">
        <v>62.541999300000001</v>
      </c>
      <c r="I15279">
        <v>-132.52345639999999</v>
      </c>
      <c r="J15279" s="1" t="str">
        <f t="shared" si="2238"/>
        <v>Fluid (stream)</v>
      </c>
      <c r="K15279" s="1" t="str">
        <f t="shared" si="2239"/>
        <v>Untreated Water</v>
      </c>
      <c r="O15279">
        <v>0.23</v>
      </c>
      <c r="P15279">
        <v>40</v>
      </c>
      <c r="Q15279">
        <v>7.6</v>
      </c>
    </row>
    <row r="15280" spans="1:17" hidden="1" x14ac:dyDescent="0.3">
      <c r="A15280" t="s">
        <v>58955</v>
      </c>
      <c r="B15280" t="s">
        <v>58956</v>
      </c>
      <c r="C15280" s="1" t="str">
        <f t="shared" si="2233"/>
        <v>21:0767</v>
      </c>
      <c r="D15280" s="1" t="str">
        <f t="shared" si="2237"/>
        <v>21:0220</v>
      </c>
      <c r="E15280" t="s">
        <v>58957</v>
      </c>
      <c r="F15280" t="s">
        <v>58958</v>
      </c>
      <c r="H15280">
        <v>62.538621200000001</v>
      </c>
      <c r="I15280">
        <v>-132.57562010000001</v>
      </c>
      <c r="J15280" s="1" t="str">
        <f t="shared" si="2238"/>
        <v>Fluid (stream)</v>
      </c>
      <c r="K15280" s="1" t="str">
        <f t="shared" si="2239"/>
        <v>Untreated Water</v>
      </c>
      <c r="O15280">
        <v>2.5000000000000001E-2</v>
      </c>
      <c r="P15280">
        <v>40</v>
      </c>
      <c r="Q15280">
        <v>7.4</v>
      </c>
    </row>
    <row r="15281" spans="1:17" hidden="1" x14ac:dyDescent="0.3">
      <c r="A15281" t="s">
        <v>58959</v>
      </c>
      <c r="B15281" t="s">
        <v>58960</v>
      </c>
      <c r="C15281" s="1" t="str">
        <f t="shared" si="2233"/>
        <v>21:0767</v>
      </c>
      <c r="D15281" s="1" t="str">
        <f t="shared" si="2237"/>
        <v>21:0220</v>
      </c>
      <c r="E15281" t="s">
        <v>58961</v>
      </c>
      <c r="F15281" t="s">
        <v>58962</v>
      </c>
      <c r="H15281">
        <v>62.544172799999998</v>
      </c>
      <c r="I15281">
        <v>-132.59234240000001</v>
      </c>
      <c r="J15281" s="1" t="str">
        <f t="shared" si="2238"/>
        <v>Fluid (stream)</v>
      </c>
      <c r="K15281" s="1" t="str">
        <f t="shared" si="2239"/>
        <v>Untreated Water</v>
      </c>
      <c r="O15281">
        <v>7.08</v>
      </c>
      <c r="P15281">
        <v>120</v>
      </c>
      <c r="Q15281">
        <v>7.9</v>
      </c>
    </row>
    <row r="15282" spans="1:17" hidden="1" x14ac:dyDescent="0.3">
      <c r="A15282" t="s">
        <v>58963</v>
      </c>
      <c r="B15282" t="s">
        <v>58964</v>
      </c>
      <c r="C15282" s="1" t="str">
        <f t="shared" si="2233"/>
        <v>21:0767</v>
      </c>
      <c r="D15282" s="1" t="str">
        <f t="shared" si="2237"/>
        <v>21:0220</v>
      </c>
      <c r="E15282" t="s">
        <v>58965</v>
      </c>
      <c r="F15282" t="s">
        <v>58966</v>
      </c>
      <c r="H15282">
        <v>62.529414099999997</v>
      </c>
      <c r="I15282">
        <v>-132.6225388</v>
      </c>
      <c r="J15282" s="1" t="str">
        <f t="shared" si="2238"/>
        <v>Fluid (stream)</v>
      </c>
      <c r="K15282" s="1" t="str">
        <f t="shared" si="2239"/>
        <v>Untreated Water</v>
      </c>
    </row>
    <row r="15283" spans="1:17" hidden="1" x14ac:dyDescent="0.3">
      <c r="A15283" t="s">
        <v>58967</v>
      </c>
      <c r="B15283" t="s">
        <v>58968</v>
      </c>
      <c r="C15283" s="1" t="str">
        <f t="shared" si="2233"/>
        <v>21:0767</v>
      </c>
      <c r="D15283" s="1" t="str">
        <f t="shared" si="2237"/>
        <v>21:0220</v>
      </c>
      <c r="E15283" t="s">
        <v>58969</v>
      </c>
      <c r="F15283" t="s">
        <v>58970</v>
      </c>
      <c r="H15283">
        <v>62.473132399999997</v>
      </c>
      <c r="I15283">
        <v>-132.47919999999999</v>
      </c>
      <c r="J15283" s="1" t="str">
        <f t="shared" si="2238"/>
        <v>Fluid (stream)</v>
      </c>
      <c r="K15283" s="1" t="str">
        <f t="shared" si="2239"/>
        <v>Untreated Water</v>
      </c>
      <c r="O15283">
        <v>0.69</v>
      </c>
      <c r="P15283">
        <v>80</v>
      </c>
      <c r="Q15283">
        <v>7.7</v>
      </c>
    </row>
    <row r="15284" spans="1:17" hidden="1" x14ac:dyDescent="0.3">
      <c r="A15284" t="s">
        <v>58971</v>
      </c>
      <c r="B15284" t="s">
        <v>58972</v>
      </c>
      <c r="C15284" s="1" t="str">
        <f t="shared" si="2233"/>
        <v>21:0767</v>
      </c>
      <c r="D15284" s="1" t="str">
        <f>HYPERLINK("http://geochem.nrcan.gc.ca/cdogs/content/svy/svy_e.htm", "")</f>
        <v/>
      </c>
      <c r="G15284" s="1" t="str">
        <f>HYPERLINK("http://geochem.nrcan.gc.ca/cdogs/content/cr_/cr_00087_e.htm", "87")</f>
        <v>87</v>
      </c>
      <c r="J15284" t="s">
        <v>11453</v>
      </c>
      <c r="K15284" t="s">
        <v>11454</v>
      </c>
      <c r="O15284">
        <v>0.44</v>
      </c>
      <c r="P15284">
        <v>60</v>
      </c>
      <c r="Q15284">
        <v>7.5</v>
      </c>
    </row>
    <row r="15285" spans="1:17" hidden="1" x14ac:dyDescent="0.3">
      <c r="A15285" t="s">
        <v>58973</v>
      </c>
      <c r="B15285" t="s">
        <v>58974</v>
      </c>
      <c r="C15285" s="1" t="str">
        <f t="shared" si="2233"/>
        <v>21:0767</v>
      </c>
      <c r="D15285" s="1" t="str">
        <f t="shared" ref="D15285:D15299" si="2240">HYPERLINK("http://geochem.nrcan.gc.ca/cdogs/content/svy/svy210220_e.htm", "21:0220")</f>
        <v>21:0220</v>
      </c>
      <c r="E15285" t="s">
        <v>58975</v>
      </c>
      <c r="F15285" t="s">
        <v>58976</v>
      </c>
      <c r="H15285">
        <v>62.438870700000003</v>
      </c>
      <c r="I15285">
        <v>-132.45995210000001</v>
      </c>
      <c r="J15285" s="1" t="str">
        <f t="shared" ref="J15285:J15299" si="2241">HYPERLINK("http://geochem.nrcan.gc.ca/cdogs/content/kwd/kwd020018_e.htm", "Fluid (stream)")</f>
        <v>Fluid (stream)</v>
      </c>
      <c r="K15285" s="1" t="str">
        <f t="shared" ref="K15285:K15299" si="2242">HYPERLINK("http://geochem.nrcan.gc.ca/cdogs/content/kwd/kwd080007_e.htm", "Untreated Water")</f>
        <v>Untreated Water</v>
      </c>
      <c r="O15285">
        <v>0.3</v>
      </c>
      <c r="P15285">
        <v>50</v>
      </c>
      <c r="Q15285">
        <v>7.4</v>
      </c>
    </row>
    <row r="15286" spans="1:17" hidden="1" x14ac:dyDescent="0.3">
      <c r="A15286" t="s">
        <v>58977</v>
      </c>
      <c r="B15286" t="s">
        <v>58978</v>
      </c>
      <c r="C15286" s="1" t="str">
        <f t="shared" si="2233"/>
        <v>21:0767</v>
      </c>
      <c r="D15286" s="1" t="str">
        <f t="shared" si="2240"/>
        <v>21:0220</v>
      </c>
      <c r="E15286" t="s">
        <v>58979</v>
      </c>
      <c r="F15286" t="s">
        <v>58980</v>
      </c>
      <c r="H15286">
        <v>62.434540400000003</v>
      </c>
      <c r="I15286">
        <v>-132.43681219999999</v>
      </c>
      <c r="J15286" s="1" t="str">
        <f t="shared" si="2241"/>
        <v>Fluid (stream)</v>
      </c>
      <c r="K15286" s="1" t="str">
        <f t="shared" si="2242"/>
        <v>Untreated Water</v>
      </c>
      <c r="O15286">
        <v>0.61</v>
      </c>
      <c r="P15286">
        <v>80</v>
      </c>
      <c r="Q15286">
        <v>7.8</v>
      </c>
    </row>
    <row r="15287" spans="1:17" hidden="1" x14ac:dyDescent="0.3">
      <c r="A15287" t="s">
        <v>58981</v>
      </c>
      <c r="B15287" t="s">
        <v>58982</v>
      </c>
      <c r="C15287" s="1" t="str">
        <f t="shared" si="2233"/>
        <v>21:0767</v>
      </c>
      <c r="D15287" s="1" t="str">
        <f t="shared" si="2240"/>
        <v>21:0220</v>
      </c>
      <c r="E15287" t="s">
        <v>58983</v>
      </c>
      <c r="F15287" t="s">
        <v>58984</v>
      </c>
      <c r="H15287">
        <v>62.389547299999997</v>
      </c>
      <c r="I15287">
        <v>-132.00578719999999</v>
      </c>
      <c r="J15287" s="1" t="str">
        <f t="shared" si="2241"/>
        <v>Fluid (stream)</v>
      </c>
      <c r="K15287" s="1" t="str">
        <f t="shared" si="2242"/>
        <v>Untreated Water</v>
      </c>
      <c r="O15287">
        <v>0.81</v>
      </c>
      <c r="P15287">
        <v>50</v>
      </c>
      <c r="Q15287">
        <v>7.4</v>
      </c>
    </row>
    <row r="15288" spans="1:17" hidden="1" x14ac:dyDescent="0.3">
      <c r="A15288" t="s">
        <v>58985</v>
      </c>
      <c r="B15288" t="s">
        <v>58986</v>
      </c>
      <c r="C15288" s="1" t="str">
        <f t="shared" si="2233"/>
        <v>21:0767</v>
      </c>
      <c r="D15288" s="1" t="str">
        <f t="shared" si="2240"/>
        <v>21:0220</v>
      </c>
      <c r="E15288" t="s">
        <v>58987</v>
      </c>
      <c r="F15288" t="s">
        <v>58988</v>
      </c>
      <c r="H15288">
        <v>62.403037500000003</v>
      </c>
      <c r="I15288">
        <v>-132.44138469999999</v>
      </c>
      <c r="J15288" s="1" t="str">
        <f t="shared" si="2241"/>
        <v>Fluid (stream)</v>
      </c>
      <c r="K15288" s="1" t="str">
        <f t="shared" si="2242"/>
        <v>Untreated Water</v>
      </c>
      <c r="O15288">
        <v>2.5000000000000001E-2</v>
      </c>
      <c r="P15288">
        <v>30</v>
      </c>
      <c r="Q15288">
        <v>5.9</v>
      </c>
    </row>
    <row r="15289" spans="1:17" hidden="1" x14ac:dyDescent="0.3">
      <c r="A15289" t="s">
        <v>58989</v>
      </c>
      <c r="B15289" t="s">
        <v>58990</v>
      </c>
      <c r="C15289" s="1" t="str">
        <f t="shared" si="2233"/>
        <v>21:0767</v>
      </c>
      <c r="D15289" s="1" t="str">
        <f t="shared" si="2240"/>
        <v>21:0220</v>
      </c>
      <c r="E15289" t="s">
        <v>58991</v>
      </c>
      <c r="F15289" t="s">
        <v>58992</v>
      </c>
      <c r="H15289">
        <v>62.336633399999997</v>
      </c>
      <c r="I15289">
        <v>-132.35371960000001</v>
      </c>
      <c r="J15289" s="1" t="str">
        <f t="shared" si="2241"/>
        <v>Fluid (stream)</v>
      </c>
      <c r="K15289" s="1" t="str">
        <f t="shared" si="2242"/>
        <v>Untreated Water</v>
      </c>
      <c r="O15289">
        <v>2.5000000000000001E-2</v>
      </c>
      <c r="P15289">
        <v>30</v>
      </c>
      <c r="Q15289">
        <v>7.1</v>
      </c>
    </row>
    <row r="15290" spans="1:17" hidden="1" x14ac:dyDescent="0.3">
      <c r="A15290" t="s">
        <v>58993</v>
      </c>
      <c r="B15290" t="s">
        <v>58994</v>
      </c>
      <c r="C15290" s="1" t="str">
        <f t="shared" ref="C15290:C15353" si="2243">HYPERLINK("http://geochem.nrcan.gc.ca/cdogs/content/bdl/bdl210767_e.htm", "21:0767")</f>
        <v>21:0767</v>
      </c>
      <c r="D15290" s="1" t="str">
        <f t="shared" si="2240"/>
        <v>21:0220</v>
      </c>
      <c r="E15290" t="s">
        <v>58995</v>
      </c>
      <c r="F15290" t="s">
        <v>58996</v>
      </c>
      <c r="H15290">
        <v>62.332818699999997</v>
      </c>
      <c r="I15290">
        <v>-132.3326931</v>
      </c>
      <c r="J15290" s="1" t="str">
        <f t="shared" si="2241"/>
        <v>Fluid (stream)</v>
      </c>
      <c r="K15290" s="1" t="str">
        <f t="shared" si="2242"/>
        <v>Untreated Water</v>
      </c>
      <c r="O15290">
        <v>2.5000000000000001E-2</v>
      </c>
      <c r="P15290">
        <v>70</v>
      </c>
      <c r="Q15290">
        <v>6.6</v>
      </c>
    </row>
    <row r="15291" spans="1:17" hidden="1" x14ac:dyDescent="0.3">
      <c r="A15291" t="s">
        <v>58997</v>
      </c>
      <c r="B15291" t="s">
        <v>58998</v>
      </c>
      <c r="C15291" s="1" t="str">
        <f t="shared" si="2243"/>
        <v>21:0767</v>
      </c>
      <c r="D15291" s="1" t="str">
        <f t="shared" si="2240"/>
        <v>21:0220</v>
      </c>
      <c r="E15291" t="s">
        <v>58999</v>
      </c>
      <c r="F15291" t="s">
        <v>59000</v>
      </c>
      <c r="H15291">
        <v>62.430032300000001</v>
      </c>
      <c r="I15291">
        <v>-132.31752399999999</v>
      </c>
      <c r="J15291" s="1" t="str">
        <f t="shared" si="2241"/>
        <v>Fluid (stream)</v>
      </c>
      <c r="K15291" s="1" t="str">
        <f t="shared" si="2242"/>
        <v>Untreated Water</v>
      </c>
      <c r="O15291">
        <v>0.5</v>
      </c>
      <c r="P15291">
        <v>90</v>
      </c>
      <c r="Q15291">
        <v>7.8</v>
      </c>
    </row>
    <row r="15292" spans="1:17" hidden="1" x14ac:dyDescent="0.3">
      <c r="A15292" t="s">
        <v>59001</v>
      </c>
      <c r="B15292" t="s">
        <v>59002</v>
      </c>
      <c r="C15292" s="1" t="str">
        <f t="shared" si="2243"/>
        <v>21:0767</v>
      </c>
      <c r="D15292" s="1" t="str">
        <f t="shared" si="2240"/>
        <v>21:0220</v>
      </c>
      <c r="E15292" t="s">
        <v>59003</v>
      </c>
      <c r="F15292" t="s">
        <v>59004</v>
      </c>
      <c r="H15292">
        <v>62.440122199999998</v>
      </c>
      <c r="I15292">
        <v>-132.27281049999999</v>
      </c>
      <c r="J15292" s="1" t="str">
        <f t="shared" si="2241"/>
        <v>Fluid (stream)</v>
      </c>
      <c r="K15292" s="1" t="str">
        <f t="shared" si="2242"/>
        <v>Untreated Water</v>
      </c>
      <c r="O15292">
        <v>2.5000000000000001E-2</v>
      </c>
      <c r="P15292">
        <v>40</v>
      </c>
      <c r="Q15292">
        <v>7.6</v>
      </c>
    </row>
    <row r="15293" spans="1:17" hidden="1" x14ac:dyDescent="0.3">
      <c r="A15293" t="s">
        <v>59005</v>
      </c>
      <c r="B15293" t="s">
        <v>59006</v>
      </c>
      <c r="C15293" s="1" t="str">
        <f t="shared" si="2243"/>
        <v>21:0767</v>
      </c>
      <c r="D15293" s="1" t="str">
        <f t="shared" si="2240"/>
        <v>21:0220</v>
      </c>
      <c r="E15293" t="s">
        <v>59003</v>
      </c>
      <c r="F15293" t="s">
        <v>59007</v>
      </c>
      <c r="H15293">
        <v>62.440122199999998</v>
      </c>
      <c r="I15293">
        <v>-132.27281049999999</v>
      </c>
      <c r="J15293" s="1" t="str">
        <f t="shared" si="2241"/>
        <v>Fluid (stream)</v>
      </c>
      <c r="K15293" s="1" t="str">
        <f t="shared" si="2242"/>
        <v>Untreated Water</v>
      </c>
      <c r="O15293">
        <v>0.14000000000000001</v>
      </c>
      <c r="P15293">
        <v>40</v>
      </c>
      <c r="Q15293">
        <v>7.6</v>
      </c>
    </row>
    <row r="15294" spans="1:17" hidden="1" x14ac:dyDescent="0.3">
      <c r="A15294" t="s">
        <v>59008</v>
      </c>
      <c r="B15294" t="s">
        <v>59009</v>
      </c>
      <c r="C15294" s="1" t="str">
        <f t="shared" si="2243"/>
        <v>21:0767</v>
      </c>
      <c r="D15294" s="1" t="str">
        <f t="shared" si="2240"/>
        <v>21:0220</v>
      </c>
      <c r="E15294" t="s">
        <v>59010</v>
      </c>
      <c r="F15294" t="s">
        <v>59011</v>
      </c>
      <c r="H15294">
        <v>62.462939800000001</v>
      </c>
      <c r="I15294">
        <v>-132.24285169999999</v>
      </c>
      <c r="J15294" s="1" t="str">
        <f t="shared" si="2241"/>
        <v>Fluid (stream)</v>
      </c>
      <c r="K15294" s="1" t="str">
        <f t="shared" si="2242"/>
        <v>Untreated Water</v>
      </c>
      <c r="O15294">
        <v>0.06</v>
      </c>
      <c r="P15294">
        <v>30</v>
      </c>
      <c r="Q15294">
        <v>6.9</v>
      </c>
    </row>
    <row r="15295" spans="1:17" hidden="1" x14ac:dyDescent="0.3">
      <c r="A15295" t="s">
        <v>59012</v>
      </c>
      <c r="B15295" t="s">
        <v>59013</v>
      </c>
      <c r="C15295" s="1" t="str">
        <f t="shared" si="2243"/>
        <v>21:0767</v>
      </c>
      <c r="D15295" s="1" t="str">
        <f t="shared" si="2240"/>
        <v>21:0220</v>
      </c>
      <c r="E15295" t="s">
        <v>59014</v>
      </c>
      <c r="F15295" t="s">
        <v>59015</v>
      </c>
      <c r="H15295">
        <v>62.473976499999999</v>
      </c>
      <c r="I15295">
        <v>-132.26419000000001</v>
      </c>
      <c r="J15295" s="1" t="str">
        <f t="shared" si="2241"/>
        <v>Fluid (stream)</v>
      </c>
      <c r="K15295" s="1" t="str">
        <f t="shared" si="2242"/>
        <v>Untreated Water</v>
      </c>
    </row>
    <row r="15296" spans="1:17" hidden="1" x14ac:dyDescent="0.3">
      <c r="A15296" t="s">
        <v>59016</v>
      </c>
      <c r="B15296" t="s">
        <v>59017</v>
      </c>
      <c r="C15296" s="1" t="str">
        <f t="shared" si="2243"/>
        <v>21:0767</v>
      </c>
      <c r="D15296" s="1" t="str">
        <f t="shared" si="2240"/>
        <v>21:0220</v>
      </c>
      <c r="E15296" t="s">
        <v>59018</v>
      </c>
      <c r="F15296" t="s">
        <v>59019</v>
      </c>
      <c r="H15296">
        <v>62.501798700000002</v>
      </c>
      <c r="I15296">
        <v>-132.20328670000001</v>
      </c>
      <c r="J15296" s="1" t="str">
        <f t="shared" si="2241"/>
        <v>Fluid (stream)</v>
      </c>
      <c r="K15296" s="1" t="str">
        <f t="shared" si="2242"/>
        <v>Untreated Water</v>
      </c>
      <c r="O15296">
        <v>2.5000000000000001E-2</v>
      </c>
      <c r="P15296">
        <v>20</v>
      </c>
      <c r="Q15296">
        <v>7.1</v>
      </c>
    </row>
    <row r="15297" spans="1:17" hidden="1" x14ac:dyDescent="0.3">
      <c r="A15297" t="s">
        <v>59020</v>
      </c>
      <c r="B15297" t="s">
        <v>59021</v>
      </c>
      <c r="C15297" s="1" t="str">
        <f t="shared" si="2243"/>
        <v>21:0767</v>
      </c>
      <c r="D15297" s="1" t="str">
        <f t="shared" si="2240"/>
        <v>21:0220</v>
      </c>
      <c r="E15297" t="s">
        <v>59022</v>
      </c>
      <c r="F15297" t="s">
        <v>59023</v>
      </c>
      <c r="H15297">
        <v>62.506260400000002</v>
      </c>
      <c r="I15297">
        <v>-132.18796689999999</v>
      </c>
      <c r="J15297" s="1" t="str">
        <f t="shared" si="2241"/>
        <v>Fluid (stream)</v>
      </c>
      <c r="K15297" s="1" t="str">
        <f t="shared" si="2242"/>
        <v>Untreated Water</v>
      </c>
      <c r="O15297">
        <v>2.5000000000000001E-2</v>
      </c>
      <c r="P15297">
        <v>30</v>
      </c>
      <c r="Q15297">
        <v>6.7</v>
      </c>
    </row>
    <row r="15298" spans="1:17" hidden="1" x14ac:dyDescent="0.3">
      <c r="A15298" t="s">
        <v>59024</v>
      </c>
      <c r="B15298" t="s">
        <v>59025</v>
      </c>
      <c r="C15298" s="1" t="str">
        <f t="shared" si="2243"/>
        <v>21:0767</v>
      </c>
      <c r="D15298" s="1" t="str">
        <f t="shared" si="2240"/>
        <v>21:0220</v>
      </c>
      <c r="E15298" t="s">
        <v>59026</v>
      </c>
      <c r="F15298" t="s">
        <v>59027</v>
      </c>
      <c r="H15298">
        <v>62.533137600000003</v>
      </c>
      <c r="I15298">
        <v>-132.29825389999999</v>
      </c>
      <c r="J15298" s="1" t="str">
        <f t="shared" si="2241"/>
        <v>Fluid (stream)</v>
      </c>
      <c r="K15298" s="1" t="str">
        <f t="shared" si="2242"/>
        <v>Untreated Water</v>
      </c>
      <c r="O15298">
        <v>2.5000000000000001E-2</v>
      </c>
      <c r="P15298">
        <v>20</v>
      </c>
      <c r="Q15298">
        <v>6.6</v>
      </c>
    </row>
    <row r="15299" spans="1:17" hidden="1" x14ac:dyDescent="0.3">
      <c r="A15299" t="s">
        <v>59028</v>
      </c>
      <c r="B15299" t="s">
        <v>59029</v>
      </c>
      <c r="C15299" s="1" t="str">
        <f t="shared" si="2243"/>
        <v>21:0767</v>
      </c>
      <c r="D15299" s="1" t="str">
        <f t="shared" si="2240"/>
        <v>21:0220</v>
      </c>
      <c r="E15299" t="s">
        <v>59030</v>
      </c>
      <c r="F15299" t="s">
        <v>59031</v>
      </c>
      <c r="H15299">
        <v>62.553097899999997</v>
      </c>
      <c r="I15299">
        <v>-132.26196329999999</v>
      </c>
      <c r="J15299" s="1" t="str">
        <f t="shared" si="2241"/>
        <v>Fluid (stream)</v>
      </c>
      <c r="K15299" s="1" t="str">
        <f t="shared" si="2242"/>
        <v>Untreated Water</v>
      </c>
    </row>
    <row r="15300" spans="1:17" hidden="1" x14ac:dyDescent="0.3">
      <c r="A15300" t="s">
        <v>59032</v>
      </c>
      <c r="B15300" t="s">
        <v>59033</v>
      </c>
      <c r="C15300" s="1" t="str">
        <f t="shared" si="2243"/>
        <v>21:0767</v>
      </c>
      <c r="D15300" s="1" t="str">
        <f>HYPERLINK("http://geochem.nrcan.gc.ca/cdogs/content/svy/svy_e.htm", "")</f>
        <v/>
      </c>
      <c r="G15300" s="1" t="str">
        <f>HYPERLINK("http://geochem.nrcan.gc.ca/cdogs/content/cr_/cr_00089_e.htm", "89")</f>
        <v>89</v>
      </c>
      <c r="J15300" t="s">
        <v>11453</v>
      </c>
      <c r="K15300" t="s">
        <v>11454</v>
      </c>
      <c r="O15300">
        <v>2.75</v>
      </c>
      <c r="P15300">
        <v>120</v>
      </c>
      <c r="Q15300">
        <v>7.9</v>
      </c>
    </row>
    <row r="15301" spans="1:17" hidden="1" x14ac:dyDescent="0.3">
      <c r="A15301" t="s">
        <v>59034</v>
      </c>
      <c r="B15301" t="s">
        <v>59035</v>
      </c>
      <c r="C15301" s="1" t="str">
        <f t="shared" si="2243"/>
        <v>21:0767</v>
      </c>
      <c r="D15301" s="1" t="str">
        <f t="shared" ref="D15301:D15309" si="2244">HYPERLINK("http://geochem.nrcan.gc.ca/cdogs/content/svy/svy210220_e.htm", "21:0220")</f>
        <v>21:0220</v>
      </c>
      <c r="E15301" t="s">
        <v>59036</v>
      </c>
      <c r="F15301" t="s">
        <v>59037</v>
      </c>
      <c r="H15301">
        <v>62.5760462</v>
      </c>
      <c r="I15301">
        <v>-132.2877761</v>
      </c>
      <c r="J15301" s="1" t="str">
        <f t="shared" ref="J15301:J15309" si="2245">HYPERLINK("http://geochem.nrcan.gc.ca/cdogs/content/kwd/kwd020018_e.htm", "Fluid (stream)")</f>
        <v>Fluid (stream)</v>
      </c>
      <c r="K15301" s="1" t="str">
        <f t="shared" ref="K15301:K15309" si="2246">HYPERLINK("http://geochem.nrcan.gc.ca/cdogs/content/kwd/kwd080007_e.htm", "Untreated Water")</f>
        <v>Untreated Water</v>
      </c>
      <c r="O15301">
        <v>1.36</v>
      </c>
      <c r="P15301">
        <v>180</v>
      </c>
      <c r="Q15301">
        <v>7.7</v>
      </c>
    </row>
    <row r="15302" spans="1:17" hidden="1" x14ac:dyDescent="0.3">
      <c r="A15302" t="s">
        <v>59038</v>
      </c>
      <c r="B15302" t="s">
        <v>59039</v>
      </c>
      <c r="C15302" s="1" t="str">
        <f t="shared" si="2243"/>
        <v>21:0767</v>
      </c>
      <c r="D15302" s="1" t="str">
        <f t="shared" si="2244"/>
        <v>21:0220</v>
      </c>
      <c r="E15302" t="s">
        <v>59040</v>
      </c>
      <c r="F15302" t="s">
        <v>59041</v>
      </c>
      <c r="H15302">
        <v>62.57443</v>
      </c>
      <c r="I15302">
        <v>-132.28733930000001</v>
      </c>
      <c r="J15302" s="1" t="str">
        <f t="shared" si="2245"/>
        <v>Fluid (stream)</v>
      </c>
      <c r="K15302" s="1" t="str">
        <f t="shared" si="2246"/>
        <v>Untreated Water</v>
      </c>
      <c r="O15302">
        <v>0.08</v>
      </c>
      <c r="P15302">
        <v>90</v>
      </c>
      <c r="Q15302">
        <v>7.4</v>
      </c>
    </row>
    <row r="15303" spans="1:17" hidden="1" x14ac:dyDescent="0.3">
      <c r="A15303" t="s">
        <v>59042</v>
      </c>
      <c r="B15303" t="s">
        <v>59043</v>
      </c>
      <c r="C15303" s="1" t="str">
        <f t="shared" si="2243"/>
        <v>21:0767</v>
      </c>
      <c r="D15303" s="1" t="str">
        <f t="shared" si="2244"/>
        <v>21:0220</v>
      </c>
      <c r="E15303" t="s">
        <v>59044</v>
      </c>
      <c r="F15303" t="s">
        <v>59045</v>
      </c>
      <c r="H15303">
        <v>62.554858099999997</v>
      </c>
      <c r="I15303">
        <v>-132.33584339999999</v>
      </c>
      <c r="J15303" s="1" t="str">
        <f t="shared" si="2245"/>
        <v>Fluid (stream)</v>
      </c>
      <c r="K15303" s="1" t="str">
        <f t="shared" si="2246"/>
        <v>Untreated Water</v>
      </c>
      <c r="O15303">
        <v>2.5000000000000001E-2</v>
      </c>
      <c r="P15303">
        <v>80</v>
      </c>
      <c r="Q15303">
        <v>6.9</v>
      </c>
    </row>
    <row r="15304" spans="1:17" hidden="1" x14ac:dyDescent="0.3">
      <c r="A15304" t="s">
        <v>59046</v>
      </c>
      <c r="B15304" t="s">
        <v>59047</v>
      </c>
      <c r="C15304" s="1" t="str">
        <f t="shared" si="2243"/>
        <v>21:0767</v>
      </c>
      <c r="D15304" s="1" t="str">
        <f t="shared" si="2244"/>
        <v>21:0220</v>
      </c>
      <c r="E15304" t="s">
        <v>59048</v>
      </c>
      <c r="F15304" t="s">
        <v>59049</v>
      </c>
      <c r="H15304">
        <v>62.581399599999997</v>
      </c>
      <c r="I15304">
        <v>-132.33309639999999</v>
      </c>
      <c r="J15304" s="1" t="str">
        <f t="shared" si="2245"/>
        <v>Fluid (stream)</v>
      </c>
      <c r="K15304" s="1" t="str">
        <f t="shared" si="2246"/>
        <v>Untreated Water</v>
      </c>
      <c r="O15304">
        <v>0.05</v>
      </c>
      <c r="P15304">
        <v>50</v>
      </c>
      <c r="Q15304">
        <v>7.5</v>
      </c>
    </row>
    <row r="15305" spans="1:17" hidden="1" x14ac:dyDescent="0.3">
      <c r="A15305" t="s">
        <v>59050</v>
      </c>
      <c r="B15305" t="s">
        <v>59051</v>
      </c>
      <c r="C15305" s="1" t="str">
        <f t="shared" si="2243"/>
        <v>21:0767</v>
      </c>
      <c r="D15305" s="1" t="str">
        <f t="shared" si="2244"/>
        <v>21:0220</v>
      </c>
      <c r="E15305" t="s">
        <v>59052</v>
      </c>
      <c r="F15305" t="s">
        <v>59053</v>
      </c>
      <c r="H15305">
        <v>62.584674</v>
      </c>
      <c r="I15305">
        <v>-132.33525700000001</v>
      </c>
      <c r="J15305" s="1" t="str">
        <f t="shared" si="2245"/>
        <v>Fluid (stream)</v>
      </c>
      <c r="K15305" s="1" t="str">
        <f t="shared" si="2246"/>
        <v>Untreated Water</v>
      </c>
      <c r="O15305">
        <v>1.25</v>
      </c>
      <c r="P15305">
        <v>200</v>
      </c>
      <c r="Q15305">
        <v>7.8</v>
      </c>
    </row>
    <row r="15306" spans="1:17" hidden="1" x14ac:dyDescent="0.3">
      <c r="A15306" t="s">
        <v>59054</v>
      </c>
      <c r="B15306" t="s">
        <v>59055</v>
      </c>
      <c r="C15306" s="1" t="str">
        <f t="shared" si="2243"/>
        <v>21:0767</v>
      </c>
      <c r="D15306" s="1" t="str">
        <f t="shared" si="2244"/>
        <v>21:0220</v>
      </c>
      <c r="E15306" t="s">
        <v>59056</v>
      </c>
      <c r="F15306" t="s">
        <v>59057</v>
      </c>
      <c r="H15306">
        <v>62.587910299999997</v>
      </c>
      <c r="I15306">
        <v>-132.3600381</v>
      </c>
      <c r="J15306" s="1" t="str">
        <f t="shared" si="2245"/>
        <v>Fluid (stream)</v>
      </c>
      <c r="K15306" s="1" t="str">
        <f t="shared" si="2246"/>
        <v>Untreated Water</v>
      </c>
      <c r="O15306">
        <v>0.21</v>
      </c>
      <c r="P15306">
        <v>100</v>
      </c>
      <c r="Q15306">
        <v>7.3</v>
      </c>
    </row>
    <row r="15307" spans="1:17" hidden="1" x14ac:dyDescent="0.3">
      <c r="A15307" t="s">
        <v>59058</v>
      </c>
      <c r="B15307" t="s">
        <v>59059</v>
      </c>
      <c r="C15307" s="1" t="str">
        <f t="shared" si="2243"/>
        <v>21:0767</v>
      </c>
      <c r="D15307" s="1" t="str">
        <f t="shared" si="2244"/>
        <v>21:0220</v>
      </c>
      <c r="E15307" t="s">
        <v>59056</v>
      </c>
      <c r="F15307" t="s">
        <v>59060</v>
      </c>
      <c r="H15307">
        <v>62.587910299999997</v>
      </c>
      <c r="I15307">
        <v>-132.3600381</v>
      </c>
      <c r="J15307" s="1" t="str">
        <f t="shared" si="2245"/>
        <v>Fluid (stream)</v>
      </c>
      <c r="K15307" s="1" t="str">
        <f t="shared" si="2246"/>
        <v>Untreated Water</v>
      </c>
      <c r="O15307">
        <v>0.13</v>
      </c>
      <c r="P15307">
        <v>90</v>
      </c>
      <c r="Q15307">
        <v>7.3</v>
      </c>
    </row>
    <row r="15308" spans="1:17" hidden="1" x14ac:dyDescent="0.3">
      <c r="A15308" t="s">
        <v>59061</v>
      </c>
      <c r="B15308" t="s">
        <v>59062</v>
      </c>
      <c r="C15308" s="1" t="str">
        <f t="shared" si="2243"/>
        <v>21:0767</v>
      </c>
      <c r="D15308" s="1" t="str">
        <f t="shared" si="2244"/>
        <v>21:0220</v>
      </c>
      <c r="E15308" t="s">
        <v>59063</v>
      </c>
      <c r="F15308" t="s">
        <v>59064</v>
      </c>
      <c r="H15308">
        <v>62.582169999999998</v>
      </c>
      <c r="I15308">
        <v>-132.4108937</v>
      </c>
      <c r="J15308" s="1" t="str">
        <f t="shared" si="2245"/>
        <v>Fluid (stream)</v>
      </c>
      <c r="K15308" s="1" t="str">
        <f t="shared" si="2246"/>
        <v>Untreated Water</v>
      </c>
      <c r="O15308">
        <v>2.5000000000000001E-2</v>
      </c>
      <c r="P15308">
        <v>50</v>
      </c>
      <c r="Q15308">
        <v>6.7</v>
      </c>
    </row>
    <row r="15309" spans="1:17" hidden="1" x14ac:dyDescent="0.3">
      <c r="A15309" t="s">
        <v>59065</v>
      </c>
      <c r="B15309" t="s">
        <v>59066</v>
      </c>
      <c r="C15309" s="1" t="str">
        <f t="shared" si="2243"/>
        <v>21:0767</v>
      </c>
      <c r="D15309" s="1" t="str">
        <f t="shared" si="2244"/>
        <v>21:0220</v>
      </c>
      <c r="E15309" t="s">
        <v>59067</v>
      </c>
      <c r="F15309" t="s">
        <v>59068</v>
      </c>
      <c r="H15309">
        <v>62.590015800000003</v>
      </c>
      <c r="I15309">
        <v>-132.4106975</v>
      </c>
      <c r="J15309" s="1" t="str">
        <f t="shared" si="2245"/>
        <v>Fluid (stream)</v>
      </c>
      <c r="K15309" s="1" t="str">
        <f t="shared" si="2246"/>
        <v>Untreated Water</v>
      </c>
      <c r="O15309">
        <v>2.5000000000000001E-2</v>
      </c>
      <c r="P15309">
        <v>50</v>
      </c>
      <c r="Q15309">
        <v>6.9</v>
      </c>
    </row>
    <row r="15310" spans="1:17" hidden="1" x14ac:dyDescent="0.3">
      <c r="A15310" t="s">
        <v>59069</v>
      </c>
      <c r="B15310" t="s">
        <v>59070</v>
      </c>
      <c r="C15310" s="1" t="str">
        <f t="shared" si="2243"/>
        <v>21:0767</v>
      </c>
      <c r="D15310" s="1" t="str">
        <f>HYPERLINK("http://geochem.nrcan.gc.ca/cdogs/content/svy/svy_e.htm", "")</f>
        <v/>
      </c>
      <c r="G15310" s="1" t="str">
        <f>HYPERLINK("http://geochem.nrcan.gc.ca/cdogs/content/cr_/cr_00087_e.htm", "87")</f>
        <v>87</v>
      </c>
      <c r="J15310" t="s">
        <v>11453</v>
      </c>
      <c r="K15310" t="s">
        <v>11454</v>
      </c>
      <c r="O15310">
        <v>0.47</v>
      </c>
      <c r="P15310">
        <v>60</v>
      </c>
      <c r="Q15310">
        <v>7.4</v>
      </c>
    </row>
    <row r="15311" spans="1:17" hidden="1" x14ac:dyDescent="0.3">
      <c r="A15311" t="s">
        <v>59071</v>
      </c>
      <c r="B15311" t="s">
        <v>59072</v>
      </c>
      <c r="C15311" s="1" t="str">
        <f t="shared" si="2243"/>
        <v>21:0767</v>
      </c>
      <c r="D15311" s="1" t="str">
        <f t="shared" ref="D15311:D15341" si="2247">HYPERLINK("http://geochem.nrcan.gc.ca/cdogs/content/svy/svy210220_e.htm", "21:0220")</f>
        <v>21:0220</v>
      </c>
      <c r="E15311" t="s">
        <v>59073</v>
      </c>
      <c r="F15311" t="s">
        <v>59074</v>
      </c>
      <c r="H15311">
        <v>62.5941416</v>
      </c>
      <c r="I15311">
        <v>-132.4411418</v>
      </c>
      <c r="J15311" s="1" t="str">
        <f t="shared" ref="J15311:J15341" si="2248">HYPERLINK("http://geochem.nrcan.gc.ca/cdogs/content/kwd/kwd020018_e.htm", "Fluid (stream)")</f>
        <v>Fluid (stream)</v>
      </c>
      <c r="K15311" s="1" t="str">
        <f t="shared" ref="K15311:K15341" si="2249">HYPERLINK("http://geochem.nrcan.gc.ca/cdogs/content/kwd/kwd080007_e.htm", "Untreated Water")</f>
        <v>Untreated Water</v>
      </c>
    </row>
    <row r="15312" spans="1:17" hidden="1" x14ac:dyDescent="0.3">
      <c r="A15312" t="s">
        <v>59075</v>
      </c>
      <c r="B15312" t="s">
        <v>59076</v>
      </c>
      <c r="C15312" s="1" t="str">
        <f t="shared" si="2243"/>
        <v>21:0767</v>
      </c>
      <c r="D15312" s="1" t="str">
        <f t="shared" si="2247"/>
        <v>21:0220</v>
      </c>
      <c r="E15312" t="s">
        <v>59077</v>
      </c>
      <c r="F15312" t="s">
        <v>59078</v>
      </c>
      <c r="H15312">
        <v>62.618859299999997</v>
      </c>
      <c r="I15312">
        <v>-132.46594110000001</v>
      </c>
      <c r="J15312" s="1" t="str">
        <f t="shared" si="2248"/>
        <v>Fluid (stream)</v>
      </c>
      <c r="K15312" s="1" t="str">
        <f t="shared" si="2249"/>
        <v>Untreated Water</v>
      </c>
      <c r="O15312">
        <v>2.5000000000000001E-2</v>
      </c>
      <c r="P15312">
        <v>90</v>
      </c>
      <c r="Q15312">
        <v>7.3</v>
      </c>
    </row>
    <row r="15313" spans="1:17" hidden="1" x14ac:dyDescent="0.3">
      <c r="A15313" t="s">
        <v>59079</v>
      </c>
      <c r="B15313" t="s">
        <v>59080</v>
      </c>
      <c r="C15313" s="1" t="str">
        <f t="shared" si="2243"/>
        <v>21:0767</v>
      </c>
      <c r="D15313" s="1" t="str">
        <f t="shared" si="2247"/>
        <v>21:0220</v>
      </c>
      <c r="E15313" t="s">
        <v>59081</v>
      </c>
      <c r="F15313" t="s">
        <v>59082</v>
      </c>
      <c r="H15313">
        <v>62.641354200000002</v>
      </c>
      <c r="I15313">
        <v>-132.58061530000001</v>
      </c>
      <c r="J15313" s="1" t="str">
        <f t="shared" si="2248"/>
        <v>Fluid (stream)</v>
      </c>
      <c r="K15313" s="1" t="str">
        <f t="shared" si="2249"/>
        <v>Untreated Water</v>
      </c>
      <c r="O15313">
        <v>2.88</v>
      </c>
      <c r="P15313">
        <v>150</v>
      </c>
      <c r="Q15313">
        <v>7.9</v>
      </c>
    </row>
    <row r="15314" spans="1:17" hidden="1" x14ac:dyDescent="0.3">
      <c r="A15314" t="s">
        <v>59083</v>
      </c>
      <c r="B15314" t="s">
        <v>59084</v>
      </c>
      <c r="C15314" s="1" t="str">
        <f t="shared" si="2243"/>
        <v>21:0767</v>
      </c>
      <c r="D15314" s="1" t="str">
        <f t="shared" si="2247"/>
        <v>21:0220</v>
      </c>
      <c r="E15314" t="s">
        <v>59085</v>
      </c>
      <c r="F15314" t="s">
        <v>59086</v>
      </c>
      <c r="H15314">
        <v>62.640383800000002</v>
      </c>
      <c r="I15314">
        <v>-132.5811042</v>
      </c>
      <c r="J15314" s="1" t="str">
        <f t="shared" si="2248"/>
        <v>Fluid (stream)</v>
      </c>
      <c r="K15314" s="1" t="str">
        <f t="shared" si="2249"/>
        <v>Untreated Water</v>
      </c>
      <c r="O15314">
        <v>2.5000000000000001E-2</v>
      </c>
      <c r="P15314">
        <v>80</v>
      </c>
      <c r="Q15314">
        <v>7.2</v>
      </c>
    </row>
    <row r="15315" spans="1:17" hidden="1" x14ac:dyDescent="0.3">
      <c r="A15315" t="s">
        <v>59087</v>
      </c>
      <c r="B15315" t="s">
        <v>59088</v>
      </c>
      <c r="C15315" s="1" t="str">
        <f t="shared" si="2243"/>
        <v>21:0767</v>
      </c>
      <c r="D15315" s="1" t="str">
        <f t="shared" si="2247"/>
        <v>21:0220</v>
      </c>
      <c r="E15315" t="s">
        <v>59089</v>
      </c>
      <c r="F15315" t="s">
        <v>59090</v>
      </c>
      <c r="H15315">
        <v>62.658818500000002</v>
      </c>
      <c r="I15315">
        <v>-132.56491740000001</v>
      </c>
      <c r="J15315" s="1" t="str">
        <f t="shared" si="2248"/>
        <v>Fluid (stream)</v>
      </c>
      <c r="K15315" s="1" t="str">
        <f t="shared" si="2249"/>
        <v>Untreated Water</v>
      </c>
      <c r="O15315">
        <v>2.5000000000000001E-2</v>
      </c>
      <c r="P15315">
        <v>110</v>
      </c>
      <c r="Q15315">
        <v>6.8</v>
      </c>
    </row>
    <row r="15316" spans="1:17" hidden="1" x14ac:dyDescent="0.3">
      <c r="A15316" t="s">
        <v>59091</v>
      </c>
      <c r="B15316" t="s">
        <v>59092</v>
      </c>
      <c r="C15316" s="1" t="str">
        <f t="shared" si="2243"/>
        <v>21:0767</v>
      </c>
      <c r="D15316" s="1" t="str">
        <f t="shared" si="2247"/>
        <v>21:0220</v>
      </c>
      <c r="E15316" t="s">
        <v>59093</v>
      </c>
      <c r="F15316" t="s">
        <v>59094</v>
      </c>
      <c r="H15316">
        <v>62.667107399999999</v>
      </c>
      <c r="I15316">
        <v>-132.5566585</v>
      </c>
      <c r="J15316" s="1" t="str">
        <f t="shared" si="2248"/>
        <v>Fluid (stream)</v>
      </c>
      <c r="K15316" s="1" t="str">
        <f t="shared" si="2249"/>
        <v>Untreated Water</v>
      </c>
      <c r="O15316">
        <v>0.36</v>
      </c>
      <c r="P15316">
        <v>80</v>
      </c>
      <c r="Q15316">
        <v>7.5</v>
      </c>
    </row>
    <row r="15317" spans="1:17" hidden="1" x14ac:dyDescent="0.3">
      <c r="A15317" t="s">
        <v>59095</v>
      </c>
      <c r="B15317" t="s">
        <v>59096</v>
      </c>
      <c r="C15317" s="1" t="str">
        <f t="shared" si="2243"/>
        <v>21:0767</v>
      </c>
      <c r="D15317" s="1" t="str">
        <f t="shared" si="2247"/>
        <v>21:0220</v>
      </c>
      <c r="E15317" t="s">
        <v>59097</v>
      </c>
      <c r="F15317" t="s">
        <v>59098</v>
      </c>
      <c r="H15317">
        <v>62.636705800000001</v>
      </c>
      <c r="I15317">
        <v>-132.43593050000001</v>
      </c>
      <c r="J15317" s="1" t="str">
        <f t="shared" si="2248"/>
        <v>Fluid (stream)</v>
      </c>
      <c r="K15317" s="1" t="str">
        <f t="shared" si="2249"/>
        <v>Untreated Water</v>
      </c>
      <c r="O15317">
        <v>2.5000000000000001E-2</v>
      </c>
      <c r="P15317">
        <v>110</v>
      </c>
      <c r="Q15317">
        <v>7.2</v>
      </c>
    </row>
    <row r="15318" spans="1:17" hidden="1" x14ac:dyDescent="0.3">
      <c r="A15318" t="s">
        <v>59099</v>
      </c>
      <c r="B15318" t="s">
        <v>59100</v>
      </c>
      <c r="C15318" s="1" t="str">
        <f t="shared" si="2243"/>
        <v>21:0767</v>
      </c>
      <c r="D15318" s="1" t="str">
        <f t="shared" si="2247"/>
        <v>21:0220</v>
      </c>
      <c r="E15318" t="s">
        <v>59101</v>
      </c>
      <c r="F15318" t="s">
        <v>59102</v>
      </c>
      <c r="H15318">
        <v>62.630824799999999</v>
      </c>
      <c r="I15318">
        <v>-132.43013759999999</v>
      </c>
      <c r="J15318" s="1" t="str">
        <f t="shared" si="2248"/>
        <v>Fluid (stream)</v>
      </c>
      <c r="K15318" s="1" t="str">
        <f t="shared" si="2249"/>
        <v>Untreated Water</v>
      </c>
      <c r="O15318">
        <v>2.5000000000000001E-2</v>
      </c>
      <c r="P15318">
        <v>100</v>
      </c>
      <c r="Q15318">
        <v>6.8</v>
      </c>
    </row>
    <row r="15319" spans="1:17" hidden="1" x14ac:dyDescent="0.3">
      <c r="A15319" t="s">
        <v>59103</v>
      </c>
      <c r="B15319" t="s">
        <v>59104</v>
      </c>
      <c r="C15319" s="1" t="str">
        <f t="shared" si="2243"/>
        <v>21:0767</v>
      </c>
      <c r="D15319" s="1" t="str">
        <f t="shared" si="2247"/>
        <v>21:0220</v>
      </c>
      <c r="E15319" t="s">
        <v>59105</v>
      </c>
      <c r="F15319" t="s">
        <v>59106</v>
      </c>
      <c r="H15319">
        <v>62.625478100000002</v>
      </c>
      <c r="I15319">
        <v>-132.38823690000001</v>
      </c>
      <c r="J15319" s="1" t="str">
        <f t="shared" si="2248"/>
        <v>Fluid (stream)</v>
      </c>
      <c r="K15319" s="1" t="str">
        <f t="shared" si="2249"/>
        <v>Untreated Water</v>
      </c>
      <c r="O15319">
        <v>0.11</v>
      </c>
      <c r="P15319">
        <v>80</v>
      </c>
      <c r="Q15319">
        <v>6.6</v>
      </c>
    </row>
    <row r="15320" spans="1:17" hidden="1" x14ac:dyDescent="0.3">
      <c r="A15320" t="s">
        <v>59107</v>
      </c>
      <c r="B15320" t="s">
        <v>59108</v>
      </c>
      <c r="C15320" s="1" t="str">
        <f t="shared" si="2243"/>
        <v>21:0767</v>
      </c>
      <c r="D15320" s="1" t="str">
        <f t="shared" si="2247"/>
        <v>21:0220</v>
      </c>
      <c r="E15320" t="s">
        <v>59109</v>
      </c>
      <c r="F15320" t="s">
        <v>59110</v>
      </c>
      <c r="H15320">
        <v>62.639124199999998</v>
      </c>
      <c r="I15320">
        <v>-132.3869966</v>
      </c>
      <c r="J15320" s="1" t="str">
        <f t="shared" si="2248"/>
        <v>Fluid (stream)</v>
      </c>
      <c r="K15320" s="1" t="str">
        <f t="shared" si="2249"/>
        <v>Untreated Water</v>
      </c>
      <c r="O15320">
        <v>0.22</v>
      </c>
      <c r="P15320">
        <v>80</v>
      </c>
      <c r="Q15320">
        <v>7.2</v>
      </c>
    </row>
    <row r="15321" spans="1:17" hidden="1" x14ac:dyDescent="0.3">
      <c r="A15321" t="s">
        <v>59111</v>
      </c>
      <c r="B15321" t="s">
        <v>59112</v>
      </c>
      <c r="C15321" s="1" t="str">
        <f t="shared" si="2243"/>
        <v>21:0767</v>
      </c>
      <c r="D15321" s="1" t="str">
        <f t="shared" si="2247"/>
        <v>21:0220</v>
      </c>
      <c r="E15321" t="s">
        <v>59113</v>
      </c>
      <c r="F15321" t="s">
        <v>59114</v>
      </c>
      <c r="H15321">
        <v>62.370848600000002</v>
      </c>
      <c r="I15321">
        <v>-132.12482729999999</v>
      </c>
      <c r="J15321" s="1" t="str">
        <f t="shared" si="2248"/>
        <v>Fluid (stream)</v>
      </c>
      <c r="K15321" s="1" t="str">
        <f t="shared" si="2249"/>
        <v>Untreated Water</v>
      </c>
      <c r="O15321">
        <v>2.5000000000000001E-2</v>
      </c>
      <c r="P15321">
        <v>50</v>
      </c>
      <c r="Q15321">
        <v>6.8</v>
      </c>
    </row>
    <row r="15322" spans="1:17" hidden="1" x14ac:dyDescent="0.3">
      <c r="A15322" t="s">
        <v>59115</v>
      </c>
      <c r="B15322" t="s">
        <v>59116</v>
      </c>
      <c r="C15322" s="1" t="str">
        <f t="shared" si="2243"/>
        <v>21:0767</v>
      </c>
      <c r="D15322" s="1" t="str">
        <f t="shared" si="2247"/>
        <v>21:0220</v>
      </c>
      <c r="E15322" t="s">
        <v>59117</v>
      </c>
      <c r="F15322" t="s">
        <v>59118</v>
      </c>
      <c r="H15322">
        <v>62.382832000000001</v>
      </c>
      <c r="I15322">
        <v>-132.19041279999999</v>
      </c>
      <c r="J15322" s="1" t="str">
        <f t="shared" si="2248"/>
        <v>Fluid (stream)</v>
      </c>
      <c r="K15322" s="1" t="str">
        <f t="shared" si="2249"/>
        <v>Untreated Water</v>
      </c>
      <c r="O15322">
        <v>0.05</v>
      </c>
      <c r="P15322">
        <v>40</v>
      </c>
      <c r="Q15322">
        <v>7.5</v>
      </c>
    </row>
    <row r="15323" spans="1:17" hidden="1" x14ac:dyDescent="0.3">
      <c r="A15323" t="s">
        <v>59119</v>
      </c>
      <c r="B15323" t="s">
        <v>59120</v>
      </c>
      <c r="C15323" s="1" t="str">
        <f t="shared" si="2243"/>
        <v>21:0767</v>
      </c>
      <c r="D15323" s="1" t="str">
        <f t="shared" si="2247"/>
        <v>21:0220</v>
      </c>
      <c r="E15323" t="s">
        <v>59121</v>
      </c>
      <c r="F15323" t="s">
        <v>59122</v>
      </c>
      <c r="H15323">
        <v>62.344084299999999</v>
      </c>
      <c r="I15323">
        <v>-132.08959050000001</v>
      </c>
      <c r="J15323" s="1" t="str">
        <f t="shared" si="2248"/>
        <v>Fluid (stream)</v>
      </c>
      <c r="K15323" s="1" t="str">
        <f t="shared" si="2249"/>
        <v>Untreated Water</v>
      </c>
      <c r="O15323">
        <v>2.5000000000000001E-2</v>
      </c>
      <c r="P15323">
        <v>30</v>
      </c>
      <c r="Q15323">
        <v>6.6</v>
      </c>
    </row>
    <row r="15324" spans="1:17" hidden="1" x14ac:dyDescent="0.3">
      <c r="A15324" t="s">
        <v>59123</v>
      </c>
      <c r="B15324" t="s">
        <v>59124</v>
      </c>
      <c r="C15324" s="1" t="str">
        <f t="shared" si="2243"/>
        <v>21:0767</v>
      </c>
      <c r="D15324" s="1" t="str">
        <f t="shared" si="2247"/>
        <v>21:0220</v>
      </c>
      <c r="E15324" t="s">
        <v>59125</v>
      </c>
      <c r="F15324" t="s">
        <v>59126</v>
      </c>
      <c r="H15324">
        <v>62.355784300000003</v>
      </c>
      <c r="I15324">
        <v>-132.06075340000001</v>
      </c>
      <c r="J15324" s="1" t="str">
        <f t="shared" si="2248"/>
        <v>Fluid (stream)</v>
      </c>
      <c r="K15324" s="1" t="str">
        <f t="shared" si="2249"/>
        <v>Untreated Water</v>
      </c>
      <c r="O15324">
        <v>1</v>
      </c>
      <c r="P15324">
        <v>80</v>
      </c>
      <c r="Q15324">
        <v>7.2</v>
      </c>
    </row>
    <row r="15325" spans="1:17" hidden="1" x14ac:dyDescent="0.3">
      <c r="A15325" t="s">
        <v>59127</v>
      </c>
      <c r="B15325" t="s">
        <v>59128</v>
      </c>
      <c r="C15325" s="1" t="str">
        <f t="shared" si="2243"/>
        <v>21:0767</v>
      </c>
      <c r="D15325" s="1" t="str">
        <f t="shared" si="2247"/>
        <v>21:0220</v>
      </c>
      <c r="E15325" t="s">
        <v>59129</v>
      </c>
      <c r="F15325" t="s">
        <v>59130</v>
      </c>
      <c r="H15325">
        <v>62.8413149</v>
      </c>
      <c r="I15325">
        <v>-132.04510500000001</v>
      </c>
      <c r="J15325" s="1" t="str">
        <f t="shared" si="2248"/>
        <v>Fluid (stream)</v>
      </c>
      <c r="K15325" s="1" t="str">
        <f t="shared" si="2249"/>
        <v>Untreated Water</v>
      </c>
      <c r="O15325">
        <v>0.48</v>
      </c>
      <c r="P15325">
        <v>50</v>
      </c>
      <c r="Q15325">
        <v>7.8</v>
      </c>
    </row>
    <row r="15326" spans="1:17" hidden="1" x14ac:dyDescent="0.3">
      <c r="A15326" t="s">
        <v>59131</v>
      </c>
      <c r="B15326" t="s">
        <v>59132</v>
      </c>
      <c r="C15326" s="1" t="str">
        <f t="shared" si="2243"/>
        <v>21:0767</v>
      </c>
      <c r="D15326" s="1" t="str">
        <f t="shared" si="2247"/>
        <v>21:0220</v>
      </c>
      <c r="E15326" t="s">
        <v>59129</v>
      </c>
      <c r="F15326" t="s">
        <v>59133</v>
      </c>
      <c r="H15326">
        <v>62.8413149</v>
      </c>
      <c r="I15326">
        <v>-132.04510500000001</v>
      </c>
      <c r="J15326" s="1" t="str">
        <f t="shared" si="2248"/>
        <v>Fluid (stream)</v>
      </c>
      <c r="K15326" s="1" t="str">
        <f t="shared" si="2249"/>
        <v>Untreated Water</v>
      </c>
      <c r="O15326">
        <v>0.48</v>
      </c>
      <c r="P15326">
        <v>50</v>
      </c>
      <c r="Q15326">
        <v>7.8</v>
      </c>
    </row>
    <row r="15327" spans="1:17" hidden="1" x14ac:dyDescent="0.3">
      <c r="A15327" t="s">
        <v>59134</v>
      </c>
      <c r="B15327" t="s">
        <v>59135</v>
      </c>
      <c r="C15327" s="1" t="str">
        <f t="shared" si="2243"/>
        <v>21:0767</v>
      </c>
      <c r="D15327" s="1" t="str">
        <f t="shared" si="2247"/>
        <v>21:0220</v>
      </c>
      <c r="E15327" t="s">
        <v>59136</v>
      </c>
      <c r="F15327" t="s">
        <v>59137</v>
      </c>
      <c r="H15327">
        <v>62.865112400000001</v>
      </c>
      <c r="I15327">
        <v>-132.00306169999999</v>
      </c>
      <c r="J15327" s="1" t="str">
        <f t="shared" si="2248"/>
        <v>Fluid (stream)</v>
      </c>
      <c r="K15327" s="1" t="str">
        <f t="shared" si="2249"/>
        <v>Untreated Water</v>
      </c>
      <c r="O15327">
        <v>2.5000000000000001E-2</v>
      </c>
      <c r="P15327">
        <v>50</v>
      </c>
      <c r="Q15327">
        <v>7.3</v>
      </c>
    </row>
    <row r="15328" spans="1:17" hidden="1" x14ac:dyDescent="0.3">
      <c r="A15328" t="s">
        <v>59138</v>
      </c>
      <c r="B15328" t="s">
        <v>59139</v>
      </c>
      <c r="C15328" s="1" t="str">
        <f t="shared" si="2243"/>
        <v>21:0767</v>
      </c>
      <c r="D15328" s="1" t="str">
        <f t="shared" si="2247"/>
        <v>21:0220</v>
      </c>
      <c r="E15328" t="s">
        <v>59140</v>
      </c>
      <c r="F15328" t="s">
        <v>59141</v>
      </c>
      <c r="H15328">
        <v>62.901021800000002</v>
      </c>
      <c r="I15328">
        <v>-132.0608885</v>
      </c>
      <c r="J15328" s="1" t="str">
        <f t="shared" si="2248"/>
        <v>Fluid (stream)</v>
      </c>
      <c r="K15328" s="1" t="str">
        <f t="shared" si="2249"/>
        <v>Untreated Water</v>
      </c>
      <c r="O15328">
        <v>2.5000000000000001E-2</v>
      </c>
      <c r="P15328">
        <v>60</v>
      </c>
      <c r="Q15328">
        <v>7.4</v>
      </c>
    </row>
    <row r="15329" spans="1:17" hidden="1" x14ac:dyDescent="0.3">
      <c r="A15329" t="s">
        <v>59142</v>
      </c>
      <c r="B15329" t="s">
        <v>59143</v>
      </c>
      <c r="C15329" s="1" t="str">
        <f t="shared" si="2243"/>
        <v>21:0767</v>
      </c>
      <c r="D15329" s="1" t="str">
        <f t="shared" si="2247"/>
        <v>21:0220</v>
      </c>
      <c r="E15329" t="s">
        <v>59144</v>
      </c>
      <c r="F15329" t="s">
        <v>59145</v>
      </c>
      <c r="H15329">
        <v>62.921063400000001</v>
      </c>
      <c r="I15329">
        <v>-132.029617</v>
      </c>
      <c r="J15329" s="1" t="str">
        <f t="shared" si="2248"/>
        <v>Fluid (stream)</v>
      </c>
      <c r="K15329" s="1" t="str">
        <f t="shared" si="2249"/>
        <v>Untreated Water</v>
      </c>
      <c r="O15329">
        <v>0.11</v>
      </c>
      <c r="P15329">
        <v>120</v>
      </c>
      <c r="Q15329">
        <v>7.3</v>
      </c>
    </row>
    <row r="15330" spans="1:17" hidden="1" x14ac:dyDescent="0.3">
      <c r="A15330" t="s">
        <v>59146</v>
      </c>
      <c r="B15330" t="s">
        <v>59147</v>
      </c>
      <c r="C15330" s="1" t="str">
        <f t="shared" si="2243"/>
        <v>21:0767</v>
      </c>
      <c r="D15330" s="1" t="str">
        <f t="shared" si="2247"/>
        <v>21:0220</v>
      </c>
      <c r="E15330" t="s">
        <v>59148</v>
      </c>
      <c r="F15330" t="s">
        <v>59149</v>
      </c>
      <c r="H15330">
        <v>62.916900499999997</v>
      </c>
      <c r="I15330">
        <v>-132.07198389999999</v>
      </c>
      <c r="J15330" s="1" t="str">
        <f t="shared" si="2248"/>
        <v>Fluid (stream)</v>
      </c>
      <c r="K15330" s="1" t="str">
        <f t="shared" si="2249"/>
        <v>Untreated Water</v>
      </c>
      <c r="O15330">
        <v>0.13</v>
      </c>
      <c r="P15330">
        <v>40</v>
      </c>
      <c r="Q15330">
        <v>7.6</v>
      </c>
    </row>
    <row r="15331" spans="1:17" hidden="1" x14ac:dyDescent="0.3">
      <c r="A15331" t="s">
        <v>59150</v>
      </c>
      <c r="B15331" t="s">
        <v>59151</v>
      </c>
      <c r="C15331" s="1" t="str">
        <f t="shared" si="2243"/>
        <v>21:0767</v>
      </c>
      <c r="D15331" s="1" t="str">
        <f t="shared" si="2247"/>
        <v>21:0220</v>
      </c>
      <c r="E15331" t="s">
        <v>59152</v>
      </c>
      <c r="F15331" t="s">
        <v>59153</v>
      </c>
      <c r="H15331">
        <v>62.957889899999998</v>
      </c>
      <c r="I15331">
        <v>-132.0462009</v>
      </c>
      <c r="J15331" s="1" t="str">
        <f t="shared" si="2248"/>
        <v>Fluid (stream)</v>
      </c>
      <c r="K15331" s="1" t="str">
        <f t="shared" si="2249"/>
        <v>Untreated Water</v>
      </c>
      <c r="O15331">
        <v>0.28000000000000003</v>
      </c>
      <c r="P15331">
        <v>50</v>
      </c>
      <c r="Q15331">
        <v>7.8</v>
      </c>
    </row>
    <row r="15332" spans="1:17" hidden="1" x14ac:dyDescent="0.3">
      <c r="A15332" t="s">
        <v>59154</v>
      </c>
      <c r="B15332" t="s">
        <v>59155</v>
      </c>
      <c r="C15332" s="1" t="str">
        <f t="shared" si="2243"/>
        <v>21:0767</v>
      </c>
      <c r="D15332" s="1" t="str">
        <f t="shared" si="2247"/>
        <v>21:0220</v>
      </c>
      <c r="E15332" t="s">
        <v>59156</v>
      </c>
      <c r="F15332" t="s">
        <v>59157</v>
      </c>
      <c r="H15332">
        <v>62.9567251</v>
      </c>
      <c r="I15332">
        <v>-132.0450558</v>
      </c>
      <c r="J15332" s="1" t="str">
        <f t="shared" si="2248"/>
        <v>Fluid (stream)</v>
      </c>
      <c r="K15332" s="1" t="str">
        <f t="shared" si="2249"/>
        <v>Untreated Water</v>
      </c>
      <c r="O15332">
        <v>0.2</v>
      </c>
      <c r="P15332">
        <v>50</v>
      </c>
      <c r="Q15332">
        <v>7.7</v>
      </c>
    </row>
    <row r="15333" spans="1:17" hidden="1" x14ac:dyDescent="0.3">
      <c r="A15333" t="s">
        <v>59158</v>
      </c>
      <c r="B15333" t="s">
        <v>59159</v>
      </c>
      <c r="C15333" s="1" t="str">
        <f t="shared" si="2243"/>
        <v>21:0767</v>
      </c>
      <c r="D15333" s="1" t="str">
        <f t="shared" si="2247"/>
        <v>21:0220</v>
      </c>
      <c r="E15333" t="s">
        <v>59160</v>
      </c>
      <c r="F15333" t="s">
        <v>59161</v>
      </c>
      <c r="H15333">
        <v>62.972446900000001</v>
      </c>
      <c r="I15333">
        <v>-132.00379150000001</v>
      </c>
      <c r="J15333" s="1" t="str">
        <f t="shared" si="2248"/>
        <v>Fluid (stream)</v>
      </c>
      <c r="K15333" s="1" t="str">
        <f t="shared" si="2249"/>
        <v>Untreated Water</v>
      </c>
      <c r="O15333">
        <v>0.18</v>
      </c>
      <c r="P15333">
        <v>120</v>
      </c>
      <c r="Q15333">
        <v>7.7</v>
      </c>
    </row>
    <row r="15334" spans="1:17" hidden="1" x14ac:dyDescent="0.3">
      <c r="A15334" t="s">
        <v>59162</v>
      </c>
      <c r="B15334" t="s">
        <v>59163</v>
      </c>
      <c r="C15334" s="1" t="str">
        <f t="shared" si="2243"/>
        <v>21:0767</v>
      </c>
      <c r="D15334" s="1" t="str">
        <f t="shared" si="2247"/>
        <v>21:0220</v>
      </c>
      <c r="E15334" t="s">
        <v>59164</v>
      </c>
      <c r="F15334" t="s">
        <v>59165</v>
      </c>
      <c r="H15334">
        <v>62.966319599999999</v>
      </c>
      <c r="I15334">
        <v>-132.0267001</v>
      </c>
      <c r="J15334" s="1" t="str">
        <f t="shared" si="2248"/>
        <v>Fluid (stream)</v>
      </c>
      <c r="K15334" s="1" t="str">
        <f t="shared" si="2249"/>
        <v>Untreated Water</v>
      </c>
      <c r="O15334">
        <v>0.09</v>
      </c>
      <c r="P15334">
        <v>130</v>
      </c>
      <c r="Q15334">
        <v>7.5</v>
      </c>
    </row>
    <row r="15335" spans="1:17" hidden="1" x14ac:dyDescent="0.3">
      <c r="A15335" t="s">
        <v>59166</v>
      </c>
      <c r="B15335" t="s">
        <v>59167</v>
      </c>
      <c r="C15335" s="1" t="str">
        <f t="shared" si="2243"/>
        <v>21:0767</v>
      </c>
      <c r="D15335" s="1" t="str">
        <f t="shared" si="2247"/>
        <v>21:0220</v>
      </c>
      <c r="E15335" t="s">
        <v>59168</v>
      </c>
      <c r="F15335" t="s">
        <v>59169</v>
      </c>
      <c r="H15335">
        <v>62.982593299999998</v>
      </c>
      <c r="I15335">
        <v>-132.1259843</v>
      </c>
      <c r="J15335" s="1" t="str">
        <f t="shared" si="2248"/>
        <v>Fluid (stream)</v>
      </c>
      <c r="K15335" s="1" t="str">
        <f t="shared" si="2249"/>
        <v>Untreated Water</v>
      </c>
      <c r="O15335">
        <v>0.4</v>
      </c>
      <c r="P15335">
        <v>90</v>
      </c>
      <c r="Q15335">
        <v>7.7</v>
      </c>
    </row>
    <row r="15336" spans="1:17" hidden="1" x14ac:dyDescent="0.3">
      <c r="A15336" t="s">
        <v>59170</v>
      </c>
      <c r="B15336" t="s">
        <v>59171</v>
      </c>
      <c r="C15336" s="1" t="str">
        <f t="shared" si="2243"/>
        <v>21:0767</v>
      </c>
      <c r="D15336" s="1" t="str">
        <f t="shared" si="2247"/>
        <v>21:0220</v>
      </c>
      <c r="E15336" t="s">
        <v>59172</v>
      </c>
      <c r="F15336" t="s">
        <v>59173</v>
      </c>
      <c r="H15336">
        <v>62.9853454</v>
      </c>
      <c r="I15336">
        <v>-132.12042149999999</v>
      </c>
      <c r="J15336" s="1" t="str">
        <f t="shared" si="2248"/>
        <v>Fluid (stream)</v>
      </c>
      <c r="K15336" s="1" t="str">
        <f t="shared" si="2249"/>
        <v>Untreated Water</v>
      </c>
      <c r="O15336">
        <v>0.44</v>
      </c>
      <c r="P15336">
        <v>130</v>
      </c>
      <c r="Q15336">
        <v>7.4</v>
      </c>
    </row>
    <row r="15337" spans="1:17" hidden="1" x14ac:dyDescent="0.3">
      <c r="A15337" t="s">
        <v>59174</v>
      </c>
      <c r="B15337" t="s">
        <v>59175</v>
      </c>
      <c r="C15337" s="1" t="str">
        <f t="shared" si="2243"/>
        <v>21:0767</v>
      </c>
      <c r="D15337" s="1" t="str">
        <f t="shared" si="2247"/>
        <v>21:0220</v>
      </c>
      <c r="E15337" t="s">
        <v>59176</v>
      </c>
      <c r="F15337" t="s">
        <v>59177</v>
      </c>
      <c r="H15337">
        <v>62.993830799999998</v>
      </c>
      <c r="I15337">
        <v>-132.1526508</v>
      </c>
      <c r="J15337" s="1" t="str">
        <f t="shared" si="2248"/>
        <v>Fluid (stream)</v>
      </c>
      <c r="K15337" s="1" t="str">
        <f t="shared" si="2249"/>
        <v>Untreated Water</v>
      </c>
      <c r="O15337">
        <v>0.05</v>
      </c>
      <c r="P15337">
        <v>120</v>
      </c>
      <c r="Q15337">
        <v>7.2</v>
      </c>
    </row>
    <row r="15338" spans="1:17" hidden="1" x14ac:dyDescent="0.3">
      <c r="A15338" t="s">
        <v>59178</v>
      </c>
      <c r="B15338" t="s">
        <v>59179</v>
      </c>
      <c r="C15338" s="1" t="str">
        <f t="shared" si="2243"/>
        <v>21:0767</v>
      </c>
      <c r="D15338" s="1" t="str">
        <f t="shared" si="2247"/>
        <v>21:0220</v>
      </c>
      <c r="E15338" t="s">
        <v>59180</v>
      </c>
      <c r="F15338" t="s">
        <v>59181</v>
      </c>
      <c r="H15338">
        <v>62.994210199999998</v>
      </c>
      <c r="I15338">
        <v>-132.1487424</v>
      </c>
      <c r="J15338" s="1" t="str">
        <f t="shared" si="2248"/>
        <v>Fluid (stream)</v>
      </c>
      <c r="K15338" s="1" t="str">
        <f t="shared" si="2249"/>
        <v>Untreated Water</v>
      </c>
      <c r="O15338">
        <v>0.28000000000000003</v>
      </c>
      <c r="P15338">
        <v>120</v>
      </c>
      <c r="Q15338">
        <v>7.5</v>
      </c>
    </row>
    <row r="15339" spans="1:17" hidden="1" x14ac:dyDescent="0.3">
      <c r="A15339" t="s">
        <v>59182</v>
      </c>
      <c r="B15339" t="s">
        <v>59183</v>
      </c>
      <c r="C15339" s="1" t="str">
        <f t="shared" si="2243"/>
        <v>21:0767</v>
      </c>
      <c r="D15339" s="1" t="str">
        <f t="shared" si="2247"/>
        <v>21:0220</v>
      </c>
      <c r="E15339" t="s">
        <v>59184</v>
      </c>
      <c r="F15339" t="s">
        <v>59185</v>
      </c>
      <c r="H15339">
        <v>62.9988004</v>
      </c>
      <c r="I15339">
        <v>-132.23334130000001</v>
      </c>
      <c r="J15339" s="1" t="str">
        <f t="shared" si="2248"/>
        <v>Fluid (stream)</v>
      </c>
      <c r="K15339" s="1" t="str">
        <f t="shared" si="2249"/>
        <v>Untreated Water</v>
      </c>
      <c r="O15339">
        <v>0.75</v>
      </c>
      <c r="P15339">
        <v>110</v>
      </c>
      <c r="Q15339">
        <v>8.1</v>
      </c>
    </row>
    <row r="15340" spans="1:17" hidden="1" x14ac:dyDescent="0.3">
      <c r="A15340" t="s">
        <v>59186</v>
      </c>
      <c r="B15340" t="s">
        <v>59187</v>
      </c>
      <c r="C15340" s="1" t="str">
        <f t="shared" si="2243"/>
        <v>21:0767</v>
      </c>
      <c r="D15340" s="1" t="str">
        <f t="shared" si="2247"/>
        <v>21:0220</v>
      </c>
      <c r="E15340" t="s">
        <v>59188</v>
      </c>
      <c r="F15340" t="s">
        <v>59189</v>
      </c>
      <c r="H15340">
        <v>62.998385200000001</v>
      </c>
      <c r="I15340">
        <v>-132.2300223</v>
      </c>
      <c r="J15340" s="1" t="str">
        <f t="shared" si="2248"/>
        <v>Fluid (stream)</v>
      </c>
      <c r="K15340" s="1" t="str">
        <f t="shared" si="2249"/>
        <v>Untreated Water</v>
      </c>
      <c r="O15340">
        <v>2.5000000000000001E-2</v>
      </c>
      <c r="P15340">
        <v>60</v>
      </c>
      <c r="Q15340">
        <v>7.6</v>
      </c>
    </row>
    <row r="15341" spans="1:17" hidden="1" x14ac:dyDescent="0.3">
      <c r="A15341" t="s">
        <v>59190</v>
      </c>
      <c r="B15341" t="s">
        <v>59191</v>
      </c>
      <c r="C15341" s="1" t="str">
        <f t="shared" si="2243"/>
        <v>21:0767</v>
      </c>
      <c r="D15341" s="1" t="str">
        <f t="shared" si="2247"/>
        <v>21:0220</v>
      </c>
      <c r="E15341" t="s">
        <v>59192</v>
      </c>
      <c r="F15341" t="s">
        <v>59193</v>
      </c>
      <c r="H15341">
        <v>62.980384600000001</v>
      </c>
      <c r="I15341">
        <v>-132.2340974</v>
      </c>
      <c r="J15341" s="1" t="str">
        <f t="shared" si="2248"/>
        <v>Fluid (stream)</v>
      </c>
      <c r="K15341" s="1" t="str">
        <f t="shared" si="2249"/>
        <v>Untreated Water</v>
      </c>
      <c r="O15341">
        <v>0.25</v>
      </c>
      <c r="P15341">
        <v>50</v>
      </c>
      <c r="Q15341">
        <v>7.6</v>
      </c>
    </row>
    <row r="15342" spans="1:17" hidden="1" x14ac:dyDescent="0.3">
      <c r="A15342" t="s">
        <v>59194</v>
      </c>
      <c r="B15342" t="s">
        <v>59195</v>
      </c>
      <c r="C15342" s="1" t="str">
        <f t="shared" si="2243"/>
        <v>21:0767</v>
      </c>
      <c r="D15342" s="1" t="str">
        <f>HYPERLINK("http://geochem.nrcan.gc.ca/cdogs/content/svy/svy_e.htm", "")</f>
        <v/>
      </c>
      <c r="G15342" s="1" t="str">
        <f>HYPERLINK("http://geochem.nrcan.gc.ca/cdogs/content/cr_/cr_00089_e.htm", "89")</f>
        <v>89</v>
      </c>
      <c r="J15342" t="s">
        <v>11453</v>
      </c>
      <c r="K15342" t="s">
        <v>11454</v>
      </c>
      <c r="O15342">
        <v>3.93</v>
      </c>
      <c r="P15342">
        <v>170</v>
      </c>
      <c r="Q15342">
        <v>8</v>
      </c>
    </row>
    <row r="15343" spans="1:17" hidden="1" x14ac:dyDescent="0.3">
      <c r="A15343" t="s">
        <v>59196</v>
      </c>
      <c r="B15343" t="s">
        <v>59197</v>
      </c>
      <c r="C15343" s="1" t="str">
        <f t="shared" si="2243"/>
        <v>21:0767</v>
      </c>
      <c r="D15343" s="1" t="str">
        <f t="shared" ref="D15343:D15356" si="2250">HYPERLINK("http://geochem.nrcan.gc.ca/cdogs/content/svy/svy210220_e.htm", "21:0220")</f>
        <v>21:0220</v>
      </c>
      <c r="E15343" t="s">
        <v>59198</v>
      </c>
      <c r="F15343" t="s">
        <v>59199</v>
      </c>
      <c r="H15343">
        <v>62.965373499999998</v>
      </c>
      <c r="I15343">
        <v>-132.24131840000001</v>
      </c>
      <c r="J15343" s="1" t="str">
        <f t="shared" ref="J15343:J15356" si="2251">HYPERLINK("http://geochem.nrcan.gc.ca/cdogs/content/kwd/kwd020018_e.htm", "Fluid (stream)")</f>
        <v>Fluid (stream)</v>
      </c>
      <c r="K15343" s="1" t="str">
        <f t="shared" ref="K15343:K15356" si="2252">HYPERLINK("http://geochem.nrcan.gc.ca/cdogs/content/kwd/kwd080007_e.htm", "Untreated Water")</f>
        <v>Untreated Water</v>
      </c>
      <c r="O15343">
        <v>0.23</v>
      </c>
      <c r="P15343">
        <v>70</v>
      </c>
      <c r="Q15343">
        <v>7.8</v>
      </c>
    </row>
    <row r="15344" spans="1:17" hidden="1" x14ac:dyDescent="0.3">
      <c r="A15344" t="s">
        <v>59200</v>
      </c>
      <c r="B15344" t="s">
        <v>59201</v>
      </c>
      <c r="C15344" s="1" t="str">
        <f t="shared" si="2243"/>
        <v>21:0767</v>
      </c>
      <c r="D15344" s="1" t="str">
        <f t="shared" si="2250"/>
        <v>21:0220</v>
      </c>
      <c r="E15344" t="s">
        <v>59202</v>
      </c>
      <c r="F15344" t="s">
        <v>59203</v>
      </c>
      <c r="H15344">
        <v>62.963595300000001</v>
      </c>
      <c r="I15344">
        <v>-132.2413282</v>
      </c>
      <c r="J15344" s="1" t="str">
        <f t="shared" si="2251"/>
        <v>Fluid (stream)</v>
      </c>
      <c r="K15344" s="1" t="str">
        <f t="shared" si="2252"/>
        <v>Untreated Water</v>
      </c>
      <c r="O15344">
        <v>0.09</v>
      </c>
      <c r="P15344">
        <v>50</v>
      </c>
      <c r="Q15344">
        <v>7.7</v>
      </c>
    </row>
    <row r="15345" spans="1:17" hidden="1" x14ac:dyDescent="0.3">
      <c r="A15345" t="s">
        <v>59204</v>
      </c>
      <c r="B15345" t="s">
        <v>59205</v>
      </c>
      <c r="C15345" s="1" t="str">
        <f t="shared" si="2243"/>
        <v>21:0767</v>
      </c>
      <c r="D15345" s="1" t="str">
        <f t="shared" si="2250"/>
        <v>21:0220</v>
      </c>
      <c r="E15345" t="s">
        <v>59206</v>
      </c>
      <c r="F15345" t="s">
        <v>59207</v>
      </c>
      <c r="H15345">
        <v>62.949885500000001</v>
      </c>
      <c r="I15345">
        <v>-132.1968847</v>
      </c>
      <c r="J15345" s="1" t="str">
        <f t="shared" si="2251"/>
        <v>Fluid (stream)</v>
      </c>
      <c r="K15345" s="1" t="str">
        <f t="shared" si="2252"/>
        <v>Untreated Water</v>
      </c>
      <c r="O15345">
        <v>0.27</v>
      </c>
      <c r="P15345">
        <v>50</v>
      </c>
      <c r="Q15345">
        <v>7.9</v>
      </c>
    </row>
    <row r="15346" spans="1:17" hidden="1" x14ac:dyDescent="0.3">
      <c r="A15346" t="s">
        <v>59208</v>
      </c>
      <c r="B15346" t="s">
        <v>59209</v>
      </c>
      <c r="C15346" s="1" t="str">
        <f t="shared" si="2243"/>
        <v>21:0767</v>
      </c>
      <c r="D15346" s="1" t="str">
        <f t="shared" si="2250"/>
        <v>21:0220</v>
      </c>
      <c r="E15346" t="s">
        <v>59210</v>
      </c>
      <c r="F15346" t="s">
        <v>59211</v>
      </c>
      <c r="H15346">
        <v>62.934807599999999</v>
      </c>
      <c r="I15346">
        <v>-132.2051878</v>
      </c>
      <c r="J15346" s="1" t="str">
        <f t="shared" si="2251"/>
        <v>Fluid (stream)</v>
      </c>
      <c r="K15346" s="1" t="str">
        <f t="shared" si="2252"/>
        <v>Untreated Water</v>
      </c>
      <c r="O15346">
        <v>0.17</v>
      </c>
      <c r="P15346">
        <v>40</v>
      </c>
      <c r="Q15346">
        <v>7.7</v>
      </c>
    </row>
    <row r="15347" spans="1:17" hidden="1" x14ac:dyDescent="0.3">
      <c r="A15347" t="s">
        <v>59212</v>
      </c>
      <c r="B15347" t="s">
        <v>59213</v>
      </c>
      <c r="C15347" s="1" t="str">
        <f t="shared" si="2243"/>
        <v>21:0767</v>
      </c>
      <c r="D15347" s="1" t="str">
        <f t="shared" si="2250"/>
        <v>21:0220</v>
      </c>
      <c r="E15347" t="s">
        <v>59210</v>
      </c>
      <c r="F15347" t="s">
        <v>59214</v>
      </c>
      <c r="H15347">
        <v>62.934807599999999</v>
      </c>
      <c r="I15347">
        <v>-132.2051878</v>
      </c>
      <c r="J15347" s="1" t="str">
        <f t="shared" si="2251"/>
        <v>Fluid (stream)</v>
      </c>
      <c r="K15347" s="1" t="str">
        <f t="shared" si="2252"/>
        <v>Untreated Water</v>
      </c>
      <c r="O15347">
        <v>0.08</v>
      </c>
      <c r="P15347">
        <v>40</v>
      </c>
      <c r="Q15347">
        <v>7.1</v>
      </c>
    </row>
    <row r="15348" spans="1:17" hidden="1" x14ac:dyDescent="0.3">
      <c r="A15348" t="s">
        <v>59215</v>
      </c>
      <c r="B15348" t="s">
        <v>59216</v>
      </c>
      <c r="C15348" s="1" t="str">
        <f t="shared" si="2243"/>
        <v>21:0767</v>
      </c>
      <c r="D15348" s="1" t="str">
        <f t="shared" si="2250"/>
        <v>21:0220</v>
      </c>
      <c r="E15348" t="s">
        <v>59217</v>
      </c>
      <c r="F15348" t="s">
        <v>59218</v>
      </c>
      <c r="H15348">
        <v>62.916172299999999</v>
      </c>
      <c r="I15348">
        <v>-132.18362060000001</v>
      </c>
      <c r="J15348" s="1" t="str">
        <f t="shared" si="2251"/>
        <v>Fluid (stream)</v>
      </c>
      <c r="K15348" s="1" t="str">
        <f t="shared" si="2252"/>
        <v>Untreated Water</v>
      </c>
      <c r="O15348">
        <v>0.3</v>
      </c>
      <c r="P15348">
        <v>60</v>
      </c>
      <c r="Q15348">
        <v>7.8</v>
      </c>
    </row>
    <row r="15349" spans="1:17" hidden="1" x14ac:dyDescent="0.3">
      <c r="A15349" t="s">
        <v>59219</v>
      </c>
      <c r="B15349" t="s">
        <v>59220</v>
      </c>
      <c r="C15349" s="1" t="str">
        <f t="shared" si="2243"/>
        <v>21:0767</v>
      </c>
      <c r="D15349" s="1" t="str">
        <f t="shared" si="2250"/>
        <v>21:0220</v>
      </c>
      <c r="E15349" t="s">
        <v>59221</v>
      </c>
      <c r="F15349" t="s">
        <v>59222</v>
      </c>
      <c r="H15349">
        <v>62.904835599999998</v>
      </c>
      <c r="I15349">
        <v>-132.22801240000001</v>
      </c>
      <c r="J15349" s="1" t="str">
        <f t="shared" si="2251"/>
        <v>Fluid (stream)</v>
      </c>
      <c r="K15349" s="1" t="str">
        <f t="shared" si="2252"/>
        <v>Untreated Water</v>
      </c>
      <c r="O15349">
        <v>0.57999999999999996</v>
      </c>
      <c r="P15349">
        <v>30</v>
      </c>
      <c r="Q15349">
        <v>7.8</v>
      </c>
    </row>
    <row r="15350" spans="1:17" hidden="1" x14ac:dyDescent="0.3">
      <c r="A15350" t="s">
        <v>59223</v>
      </c>
      <c r="B15350" t="s">
        <v>59224</v>
      </c>
      <c r="C15350" s="1" t="str">
        <f t="shared" si="2243"/>
        <v>21:0767</v>
      </c>
      <c r="D15350" s="1" t="str">
        <f t="shared" si="2250"/>
        <v>21:0220</v>
      </c>
      <c r="E15350" t="s">
        <v>59225</v>
      </c>
      <c r="F15350" t="s">
        <v>59226</v>
      </c>
      <c r="H15350">
        <v>62.877570400000003</v>
      </c>
      <c r="I15350">
        <v>-132.17394630000001</v>
      </c>
      <c r="J15350" s="1" t="str">
        <f t="shared" si="2251"/>
        <v>Fluid (stream)</v>
      </c>
      <c r="K15350" s="1" t="str">
        <f t="shared" si="2252"/>
        <v>Untreated Water</v>
      </c>
      <c r="O15350">
        <v>0.39</v>
      </c>
      <c r="P15350">
        <v>30</v>
      </c>
      <c r="Q15350">
        <v>8</v>
      </c>
    </row>
    <row r="15351" spans="1:17" hidden="1" x14ac:dyDescent="0.3">
      <c r="A15351" t="s">
        <v>59227</v>
      </c>
      <c r="B15351" t="s">
        <v>59228</v>
      </c>
      <c r="C15351" s="1" t="str">
        <f t="shared" si="2243"/>
        <v>21:0767</v>
      </c>
      <c r="D15351" s="1" t="str">
        <f t="shared" si="2250"/>
        <v>21:0220</v>
      </c>
      <c r="E15351" t="s">
        <v>59229</v>
      </c>
      <c r="F15351" t="s">
        <v>59230</v>
      </c>
      <c r="H15351">
        <v>62.879017400000002</v>
      </c>
      <c r="I15351">
        <v>-132.10885830000001</v>
      </c>
      <c r="J15351" s="1" t="str">
        <f t="shared" si="2251"/>
        <v>Fluid (stream)</v>
      </c>
      <c r="K15351" s="1" t="str">
        <f t="shared" si="2252"/>
        <v>Untreated Water</v>
      </c>
      <c r="O15351">
        <v>0.45</v>
      </c>
      <c r="P15351">
        <v>30</v>
      </c>
      <c r="Q15351">
        <v>8</v>
      </c>
    </row>
    <row r="15352" spans="1:17" hidden="1" x14ac:dyDescent="0.3">
      <c r="A15352" t="s">
        <v>59231</v>
      </c>
      <c r="B15352" t="s">
        <v>59232</v>
      </c>
      <c r="C15352" s="1" t="str">
        <f t="shared" si="2243"/>
        <v>21:0767</v>
      </c>
      <c r="D15352" s="1" t="str">
        <f t="shared" si="2250"/>
        <v>21:0220</v>
      </c>
      <c r="E15352" t="s">
        <v>59233</v>
      </c>
      <c r="F15352" t="s">
        <v>59234</v>
      </c>
      <c r="H15352">
        <v>62.852316000000002</v>
      </c>
      <c r="I15352">
        <v>-132.09943530000001</v>
      </c>
      <c r="J15352" s="1" t="str">
        <f t="shared" si="2251"/>
        <v>Fluid (stream)</v>
      </c>
      <c r="K15352" s="1" t="str">
        <f t="shared" si="2252"/>
        <v>Untreated Water</v>
      </c>
      <c r="O15352">
        <v>0.25</v>
      </c>
      <c r="P15352">
        <v>50</v>
      </c>
      <c r="Q15352">
        <v>8</v>
      </c>
    </row>
    <row r="15353" spans="1:17" hidden="1" x14ac:dyDescent="0.3">
      <c r="A15353" t="s">
        <v>59235</v>
      </c>
      <c r="B15353" t="s">
        <v>59236</v>
      </c>
      <c r="C15353" s="1" t="str">
        <f t="shared" si="2243"/>
        <v>21:0767</v>
      </c>
      <c r="D15353" s="1" t="str">
        <f t="shared" si="2250"/>
        <v>21:0220</v>
      </c>
      <c r="E15353" t="s">
        <v>59237</v>
      </c>
      <c r="F15353" t="s">
        <v>59238</v>
      </c>
      <c r="H15353">
        <v>62.8324651</v>
      </c>
      <c r="I15353">
        <v>-132.12005550000001</v>
      </c>
      <c r="J15353" s="1" t="str">
        <f t="shared" si="2251"/>
        <v>Fluid (stream)</v>
      </c>
      <c r="K15353" s="1" t="str">
        <f t="shared" si="2252"/>
        <v>Untreated Water</v>
      </c>
    </row>
    <row r="15354" spans="1:17" hidden="1" x14ac:dyDescent="0.3">
      <c r="A15354" t="s">
        <v>59239</v>
      </c>
      <c r="B15354" t="s">
        <v>59240</v>
      </c>
      <c r="C15354" s="1" t="str">
        <f t="shared" ref="C15354:C15417" si="2253">HYPERLINK("http://geochem.nrcan.gc.ca/cdogs/content/bdl/bdl210767_e.htm", "21:0767")</f>
        <v>21:0767</v>
      </c>
      <c r="D15354" s="1" t="str">
        <f t="shared" si="2250"/>
        <v>21:0220</v>
      </c>
      <c r="E15354" t="s">
        <v>59241</v>
      </c>
      <c r="F15354" t="s">
        <v>59242</v>
      </c>
      <c r="H15354">
        <v>62.822930700000001</v>
      </c>
      <c r="I15354">
        <v>-132.15209530000001</v>
      </c>
      <c r="J15354" s="1" t="str">
        <f t="shared" si="2251"/>
        <v>Fluid (stream)</v>
      </c>
      <c r="K15354" s="1" t="str">
        <f t="shared" si="2252"/>
        <v>Untreated Water</v>
      </c>
    </row>
    <row r="15355" spans="1:17" hidden="1" x14ac:dyDescent="0.3">
      <c r="A15355" t="s">
        <v>59243</v>
      </c>
      <c r="B15355" t="s">
        <v>59244</v>
      </c>
      <c r="C15355" s="1" t="str">
        <f t="shared" si="2253"/>
        <v>21:0767</v>
      </c>
      <c r="D15355" s="1" t="str">
        <f t="shared" si="2250"/>
        <v>21:0220</v>
      </c>
      <c r="E15355" t="s">
        <v>59245</v>
      </c>
      <c r="F15355" t="s">
        <v>59246</v>
      </c>
      <c r="H15355">
        <v>62.819536900000003</v>
      </c>
      <c r="I15355">
        <v>-132.1610633</v>
      </c>
      <c r="J15355" s="1" t="str">
        <f t="shared" si="2251"/>
        <v>Fluid (stream)</v>
      </c>
      <c r="K15355" s="1" t="str">
        <f t="shared" si="2252"/>
        <v>Untreated Water</v>
      </c>
      <c r="O15355">
        <v>0.25</v>
      </c>
      <c r="P15355">
        <v>50</v>
      </c>
      <c r="Q15355">
        <v>7.9</v>
      </c>
    </row>
    <row r="15356" spans="1:17" hidden="1" x14ac:dyDescent="0.3">
      <c r="A15356" t="s">
        <v>59247</v>
      </c>
      <c r="B15356" t="s">
        <v>59248</v>
      </c>
      <c r="C15356" s="1" t="str">
        <f t="shared" si="2253"/>
        <v>21:0767</v>
      </c>
      <c r="D15356" s="1" t="str">
        <f t="shared" si="2250"/>
        <v>21:0220</v>
      </c>
      <c r="E15356" t="s">
        <v>59249</v>
      </c>
      <c r="F15356" t="s">
        <v>59250</v>
      </c>
      <c r="H15356">
        <v>62.8253317</v>
      </c>
      <c r="I15356">
        <v>-132.2618013</v>
      </c>
      <c r="J15356" s="1" t="str">
        <f t="shared" si="2251"/>
        <v>Fluid (stream)</v>
      </c>
      <c r="K15356" s="1" t="str">
        <f t="shared" si="2252"/>
        <v>Untreated Water</v>
      </c>
      <c r="O15356">
        <v>0.52</v>
      </c>
      <c r="P15356">
        <v>40</v>
      </c>
      <c r="Q15356">
        <v>7.8</v>
      </c>
    </row>
    <row r="15357" spans="1:17" hidden="1" x14ac:dyDescent="0.3">
      <c r="A15357" t="s">
        <v>59251</v>
      </c>
      <c r="B15357" t="s">
        <v>59252</v>
      </c>
      <c r="C15357" s="1" t="str">
        <f t="shared" si="2253"/>
        <v>21:0767</v>
      </c>
      <c r="D15357" s="1" t="str">
        <f>HYPERLINK("http://geochem.nrcan.gc.ca/cdogs/content/svy/svy_e.htm", "")</f>
        <v/>
      </c>
      <c r="G15357" s="1" t="str">
        <f>HYPERLINK("http://geochem.nrcan.gc.ca/cdogs/content/cr_/cr_00089_e.htm", "89")</f>
        <v>89</v>
      </c>
      <c r="J15357" t="s">
        <v>11453</v>
      </c>
      <c r="K15357" t="s">
        <v>11454</v>
      </c>
      <c r="O15357">
        <v>3.93</v>
      </c>
      <c r="P15357">
        <v>120</v>
      </c>
      <c r="Q15357">
        <v>8</v>
      </c>
    </row>
    <row r="15358" spans="1:17" hidden="1" x14ac:dyDescent="0.3">
      <c r="A15358" t="s">
        <v>59253</v>
      </c>
      <c r="B15358" t="s">
        <v>59254</v>
      </c>
      <c r="C15358" s="1" t="str">
        <f t="shared" si="2253"/>
        <v>21:0767</v>
      </c>
      <c r="D15358" s="1" t="str">
        <f t="shared" ref="D15358:D15366" si="2254">HYPERLINK("http://geochem.nrcan.gc.ca/cdogs/content/svy/svy210220_e.htm", "21:0220")</f>
        <v>21:0220</v>
      </c>
      <c r="E15358" t="s">
        <v>59255</v>
      </c>
      <c r="F15358" t="s">
        <v>59256</v>
      </c>
      <c r="H15358">
        <v>62.847630100000003</v>
      </c>
      <c r="I15358">
        <v>-132.23083389999999</v>
      </c>
      <c r="J15358" s="1" t="str">
        <f t="shared" ref="J15358:J15366" si="2255">HYPERLINK("http://geochem.nrcan.gc.ca/cdogs/content/kwd/kwd020018_e.htm", "Fluid (stream)")</f>
        <v>Fluid (stream)</v>
      </c>
      <c r="K15358" s="1" t="str">
        <f t="shared" ref="K15358:K15366" si="2256">HYPERLINK("http://geochem.nrcan.gc.ca/cdogs/content/kwd/kwd080007_e.htm", "Untreated Water")</f>
        <v>Untreated Water</v>
      </c>
      <c r="O15358">
        <v>2.5000000000000001E-2</v>
      </c>
      <c r="P15358">
        <v>60</v>
      </c>
      <c r="Q15358">
        <v>7.9</v>
      </c>
    </row>
    <row r="15359" spans="1:17" hidden="1" x14ac:dyDescent="0.3">
      <c r="A15359" t="s">
        <v>59257</v>
      </c>
      <c r="B15359" t="s">
        <v>59258</v>
      </c>
      <c r="C15359" s="1" t="str">
        <f t="shared" si="2253"/>
        <v>21:0767</v>
      </c>
      <c r="D15359" s="1" t="str">
        <f t="shared" si="2254"/>
        <v>21:0220</v>
      </c>
      <c r="E15359" t="s">
        <v>59259</v>
      </c>
      <c r="F15359" t="s">
        <v>59260</v>
      </c>
      <c r="H15359">
        <v>62.884088400000003</v>
      </c>
      <c r="I15359">
        <v>-132.26025619999999</v>
      </c>
      <c r="J15359" s="1" t="str">
        <f t="shared" si="2255"/>
        <v>Fluid (stream)</v>
      </c>
      <c r="K15359" s="1" t="str">
        <f t="shared" si="2256"/>
        <v>Untreated Water</v>
      </c>
      <c r="O15359">
        <v>0.23</v>
      </c>
      <c r="P15359">
        <v>40</v>
      </c>
      <c r="Q15359">
        <v>7.3</v>
      </c>
    </row>
    <row r="15360" spans="1:17" hidden="1" x14ac:dyDescent="0.3">
      <c r="A15360" t="s">
        <v>59261</v>
      </c>
      <c r="B15360" t="s">
        <v>59262</v>
      </c>
      <c r="C15360" s="1" t="str">
        <f t="shared" si="2253"/>
        <v>21:0767</v>
      </c>
      <c r="D15360" s="1" t="str">
        <f t="shared" si="2254"/>
        <v>21:0220</v>
      </c>
      <c r="E15360" t="s">
        <v>59263</v>
      </c>
      <c r="F15360" t="s">
        <v>59264</v>
      </c>
      <c r="H15360">
        <v>62.936008399999999</v>
      </c>
      <c r="I15360">
        <v>-132.276295</v>
      </c>
      <c r="J15360" s="1" t="str">
        <f t="shared" si="2255"/>
        <v>Fluid (stream)</v>
      </c>
      <c r="K15360" s="1" t="str">
        <f t="shared" si="2256"/>
        <v>Untreated Water</v>
      </c>
      <c r="O15360">
        <v>0.2</v>
      </c>
      <c r="P15360">
        <v>30</v>
      </c>
      <c r="Q15360">
        <v>7.6</v>
      </c>
    </row>
    <row r="15361" spans="1:17" hidden="1" x14ac:dyDescent="0.3">
      <c r="A15361" t="s">
        <v>59265</v>
      </c>
      <c r="B15361" t="s">
        <v>59266</v>
      </c>
      <c r="C15361" s="1" t="str">
        <f t="shared" si="2253"/>
        <v>21:0767</v>
      </c>
      <c r="D15361" s="1" t="str">
        <f t="shared" si="2254"/>
        <v>21:0220</v>
      </c>
      <c r="E15361" t="s">
        <v>59267</v>
      </c>
      <c r="F15361" t="s">
        <v>59268</v>
      </c>
      <c r="H15361">
        <v>62.928206500000002</v>
      </c>
      <c r="I15361">
        <v>-132.3026591</v>
      </c>
      <c r="J15361" s="1" t="str">
        <f t="shared" si="2255"/>
        <v>Fluid (stream)</v>
      </c>
      <c r="K15361" s="1" t="str">
        <f t="shared" si="2256"/>
        <v>Untreated Water</v>
      </c>
      <c r="O15361">
        <v>0.38</v>
      </c>
      <c r="P15361">
        <v>30</v>
      </c>
      <c r="Q15361">
        <v>7.5</v>
      </c>
    </row>
    <row r="15362" spans="1:17" hidden="1" x14ac:dyDescent="0.3">
      <c r="A15362" t="s">
        <v>59269</v>
      </c>
      <c r="B15362" t="s">
        <v>59270</v>
      </c>
      <c r="C15362" s="1" t="str">
        <f t="shared" si="2253"/>
        <v>21:0767</v>
      </c>
      <c r="D15362" s="1" t="str">
        <f t="shared" si="2254"/>
        <v>21:0220</v>
      </c>
      <c r="E15362" t="s">
        <v>59271</v>
      </c>
      <c r="F15362" t="s">
        <v>59272</v>
      </c>
      <c r="H15362">
        <v>62.929028600000002</v>
      </c>
      <c r="I15362">
        <v>-132.30526359999999</v>
      </c>
      <c r="J15362" s="1" t="str">
        <f t="shared" si="2255"/>
        <v>Fluid (stream)</v>
      </c>
      <c r="K15362" s="1" t="str">
        <f t="shared" si="2256"/>
        <v>Untreated Water</v>
      </c>
      <c r="O15362">
        <v>0.33</v>
      </c>
      <c r="P15362">
        <v>30</v>
      </c>
      <c r="Q15362">
        <v>7.8</v>
      </c>
    </row>
    <row r="15363" spans="1:17" hidden="1" x14ac:dyDescent="0.3">
      <c r="A15363" t="s">
        <v>59273</v>
      </c>
      <c r="B15363" t="s">
        <v>59274</v>
      </c>
      <c r="C15363" s="1" t="str">
        <f t="shared" si="2253"/>
        <v>21:0767</v>
      </c>
      <c r="D15363" s="1" t="str">
        <f t="shared" si="2254"/>
        <v>21:0220</v>
      </c>
      <c r="E15363" t="s">
        <v>59275</v>
      </c>
      <c r="F15363" t="s">
        <v>59276</v>
      </c>
      <c r="H15363">
        <v>62.933039299999997</v>
      </c>
      <c r="I15363">
        <v>-132.36597510000001</v>
      </c>
      <c r="J15363" s="1" t="str">
        <f t="shared" si="2255"/>
        <v>Fluid (stream)</v>
      </c>
      <c r="K15363" s="1" t="str">
        <f t="shared" si="2256"/>
        <v>Untreated Water</v>
      </c>
      <c r="O15363">
        <v>0.23</v>
      </c>
      <c r="P15363">
        <v>20</v>
      </c>
      <c r="Q15363">
        <v>7.5</v>
      </c>
    </row>
    <row r="15364" spans="1:17" hidden="1" x14ac:dyDescent="0.3">
      <c r="A15364" t="s">
        <v>59277</v>
      </c>
      <c r="B15364" t="s">
        <v>59278</v>
      </c>
      <c r="C15364" s="1" t="str">
        <f t="shared" si="2253"/>
        <v>21:0767</v>
      </c>
      <c r="D15364" s="1" t="str">
        <f t="shared" si="2254"/>
        <v>21:0220</v>
      </c>
      <c r="E15364" t="s">
        <v>59279</v>
      </c>
      <c r="F15364" t="s">
        <v>59280</v>
      </c>
      <c r="H15364">
        <v>62.923626200000001</v>
      </c>
      <c r="I15364">
        <v>-132.4282743</v>
      </c>
      <c r="J15364" s="1" t="str">
        <f t="shared" si="2255"/>
        <v>Fluid (stream)</v>
      </c>
      <c r="K15364" s="1" t="str">
        <f t="shared" si="2256"/>
        <v>Untreated Water</v>
      </c>
      <c r="O15364">
        <v>0.25</v>
      </c>
      <c r="P15364">
        <v>40</v>
      </c>
      <c r="Q15364">
        <v>7.4</v>
      </c>
    </row>
    <row r="15365" spans="1:17" hidden="1" x14ac:dyDescent="0.3">
      <c r="A15365" t="s">
        <v>59281</v>
      </c>
      <c r="B15365" t="s">
        <v>59282</v>
      </c>
      <c r="C15365" s="1" t="str">
        <f t="shared" si="2253"/>
        <v>21:0767</v>
      </c>
      <c r="D15365" s="1" t="str">
        <f t="shared" si="2254"/>
        <v>21:0220</v>
      </c>
      <c r="E15365" t="s">
        <v>59279</v>
      </c>
      <c r="F15365" t="s">
        <v>59283</v>
      </c>
      <c r="H15365">
        <v>62.923626200000001</v>
      </c>
      <c r="I15365">
        <v>-132.4282743</v>
      </c>
      <c r="J15365" s="1" t="str">
        <f t="shared" si="2255"/>
        <v>Fluid (stream)</v>
      </c>
      <c r="K15365" s="1" t="str">
        <f t="shared" si="2256"/>
        <v>Untreated Water</v>
      </c>
      <c r="O15365">
        <v>0.08</v>
      </c>
      <c r="P15365">
        <v>50</v>
      </c>
      <c r="Q15365">
        <v>7.2</v>
      </c>
    </row>
    <row r="15366" spans="1:17" hidden="1" x14ac:dyDescent="0.3">
      <c r="A15366" t="s">
        <v>59284</v>
      </c>
      <c r="B15366" t="s">
        <v>59285</v>
      </c>
      <c r="C15366" s="1" t="str">
        <f t="shared" si="2253"/>
        <v>21:0767</v>
      </c>
      <c r="D15366" s="1" t="str">
        <f t="shared" si="2254"/>
        <v>21:0220</v>
      </c>
      <c r="E15366" t="s">
        <v>59286</v>
      </c>
      <c r="F15366" t="s">
        <v>59287</v>
      </c>
      <c r="H15366">
        <v>62.969859100000001</v>
      </c>
      <c r="I15366">
        <v>-132.35091729999999</v>
      </c>
      <c r="J15366" s="1" t="str">
        <f t="shared" si="2255"/>
        <v>Fluid (stream)</v>
      </c>
      <c r="K15366" s="1" t="str">
        <f t="shared" si="2256"/>
        <v>Untreated Water</v>
      </c>
      <c r="O15366">
        <v>0.28000000000000003</v>
      </c>
      <c r="P15366">
        <v>20</v>
      </c>
      <c r="Q15366">
        <v>7.3</v>
      </c>
    </row>
    <row r="15367" spans="1:17" hidden="1" x14ac:dyDescent="0.3">
      <c r="A15367" t="s">
        <v>59288</v>
      </c>
      <c r="B15367" t="s">
        <v>59289</v>
      </c>
      <c r="C15367" s="1" t="str">
        <f t="shared" si="2253"/>
        <v>21:0767</v>
      </c>
      <c r="D15367" s="1" t="str">
        <f>HYPERLINK("http://geochem.nrcan.gc.ca/cdogs/content/svy/svy_e.htm", "")</f>
        <v/>
      </c>
      <c r="G15367" s="1" t="str">
        <f>HYPERLINK("http://geochem.nrcan.gc.ca/cdogs/content/cr_/cr_00087_e.htm", "87")</f>
        <v>87</v>
      </c>
      <c r="J15367" t="s">
        <v>11453</v>
      </c>
      <c r="K15367" t="s">
        <v>11454</v>
      </c>
      <c r="O15367">
        <v>0.33</v>
      </c>
      <c r="P15367">
        <v>50</v>
      </c>
      <c r="Q15367">
        <v>7.4</v>
      </c>
    </row>
    <row r="15368" spans="1:17" hidden="1" x14ac:dyDescent="0.3">
      <c r="A15368" t="s">
        <v>59290</v>
      </c>
      <c r="B15368" t="s">
        <v>59291</v>
      </c>
      <c r="C15368" s="1" t="str">
        <f t="shared" si="2253"/>
        <v>21:0767</v>
      </c>
      <c r="D15368" s="1" t="str">
        <f t="shared" ref="D15368:D15397" si="2257">HYPERLINK("http://geochem.nrcan.gc.ca/cdogs/content/svy/svy210220_e.htm", "21:0220")</f>
        <v>21:0220</v>
      </c>
      <c r="E15368" t="s">
        <v>59292</v>
      </c>
      <c r="F15368" t="s">
        <v>59293</v>
      </c>
      <c r="H15368">
        <v>62.970854699999997</v>
      </c>
      <c r="I15368">
        <v>-132.35228749999999</v>
      </c>
      <c r="J15368" s="1" t="str">
        <f t="shared" ref="J15368:J15397" si="2258">HYPERLINK("http://geochem.nrcan.gc.ca/cdogs/content/kwd/kwd020018_e.htm", "Fluid (stream)")</f>
        <v>Fluid (stream)</v>
      </c>
      <c r="K15368" s="1" t="str">
        <f t="shared" ref="K15368:K15397" si="2259">HYPERLINK("http://geochem.nrcan.gc.ca/cdogs/content/kwd/kwd080007_e.htm", "Untreated Water")</f>
        <v>Untreated Water</v>
      </c>
      <c r="O15368">
        <v>0.44</v>
      </c>
      <c r="P15368">
        <v>30</v>
      </c>
      <c r="Q15368">
        <v>7.4</v>
      </c>
    </row>
    <row r="15369" spans="1:17" hidden="1" x14ac:dyDescent="0.3">
      <c r="A15369" t="s">
        <v>59294</v>
      </c>
      <c r="B15369" t="s">
        <v>59295</v>
      </c>
      <c r="C15369" s="1" t="str">
        <f t="shared" si="2253"/>
        <v>21:0767</v>
      </c>
      <c r="D15369" s="1" t="str">
        <f t="shared" si="2257"/>
        <v>21:0220</v>
      </c>
      <c r="E15369" t="s">
        <v>59296</v>
      </c>
      <c r="F15369" t="s">
        <v>59297</v>
      </c>
      <c r="H15369">
        <v>62.979571300000003</v>
      </c>
      <c r="I15369">
        <v>-132.32344599999999</v>
      </c>
      <c r="J15369" s="1" t="str">
        <f t="shared" si="2258"/>
        <v>Fluid (stream)</v>
      </c>
      <c r="K15369" s="1" t="str">
        <f t="shared" si="2259"/>
        <v>Untreated Water</v>
      </c>
      <c r="O15369">
        <v>2.5000000000000001E-2</v>
      </c>
      <c r="P15369">
        <v>30</v>
      </c>
      <c r="Q15369">
        <v>7.1</v>
      </c>
    </row>
    <row r="15370" spans="1:17" hidden="1" x14ac:dyDescent="0.3">
      <c r="A15370" t="s">
        <v>59298</v>
      </c>
      <c r="B15370" t="s">
        <v>59299</v>
      </c>
      <c r="C15370" s="1" t="str">
        <f t="shared" si="2253"/>
        <v>21:0767</v>
      </c>
      <c r="D15370" s="1" t="str">
        <f t="shared" si="2257"/>
        <v>21:0220</v>
      </c>
      <c r="E15370" t="s">
        <v>59300</v>
      </c>
      <c r="F15370" t="s">
        <v>59301</v>
      </c>
      <c r="H15370">
        <v>62.996747900000003</v>
      </c>
      <c r="I15370">
        <v>-132.4012175</v>
      </c>
      <c r="J15370" s="1" t="str">
        <f t="shared" si="2258"/>
        <v>Fluid (stream)</v>
      </c>
      <c r="K15370" s="1" t="str">
        <f t="shared" si="2259"/>
        <v>Untreated Water</v>
      </c>
      <c r="O15370">
        <v>2.5000000000000001E-2</v>
      </c>
      <c r="P15370">
        <v>40</v>
      </c>
      <c r="Q15370">
        <v>6.7</v>
      </c>
    </row>
    <row r="15371" spans="1:17" hidden="1" x14ac:dyDescent="0.3">
      <c r="A15371" t="s">
        <v>59302</v>
      </c>
      <c r="B15371" t="s">
        <v>59303</v>
      </c>
      <c r="C15371" s="1" t="str">
        <f t="shared" si="2253"/>
        <v>21:0767</v>
      </c>
      <c r="D15371" s="1" t="str">
        <f t="shared" si="2257"/>
        <v>21:0220</v>
      </c>
      <c r="E15371" t="s">
        <v>59304</v>
      </c>
      <c r="F15371" t="s">
        <v>59305</v>
      </c>
      <c r="H15371">
        <v>62.973489600000001</v>
      </c>
      <c r="I15371">
        <v>-132.45067130000001</v>
      </c>
      <c r="J15371" s="1" t="str">
        <f t="shared" si="2258"/>
        <v>Fluid (stream)</v>
      </c>
      <c r="K15371" s="1" t="str">
        <f t="shared" si="2259"/>
        <v>Untreated Water</v>
      </c>
      <c r="O15371">
        <v>0.38</v>
      </c>
      <c r="P15371">
        <v>50</v>
      </c>
      <c r="Q15371">
        <v>6.9</v>
      </c>
    </row>
    <row r="15372" spans="1:17" hidden="1" x14ac:dyDescent="0.3">
      <c r="A15372" t="s">
        <v>59306</v>
      </c>
      <c r="B15372" t="s">
        <v>59307</v>
      </c>
      <c r="C15372" s="1" t="str">
        <f t="shared" si="2253"/>
        <v>21:0767</v>
      </c>
      <c r="D15372" s="1" t="str">
        <f t="shared" si="2257"/>
        <v>21:0220</v>
      </c>
      <c r="E15372" t="s">
        <v>59308</v>
      </c>
      <c r="F15372" t="s">
        <v>59309</v>
      </c>
      <c r="H15372">
        <v>62.996353499999998</v>
      </c>
      <c r="I15372">
        <v>-132.5167381</v>
      </c>
      <c r="J15372" s="1" t="str">
        <f t="shared" si="2258"/>
        <v>Fluid (stream)</v>
      </c>
      <c r="K15372" s="1" t="str">
        <f t="shared" si="2259"/>
        <v>Untreated Water</v>
      </c>
      <c r="O15372">
        <v>0.13</v>
      </c>
      <c r="P15372">
        <v>60</v>
      </c>
      <c r="Q15372">
        <v>6.6</v>
      </c>
    </row>
    <row r="15373" spans="1:17" hidden="1" x14ac:dyDescent="0.3">
      <c r="A15373" t="s">
        <v>59310</v>
      </c>
      <c r="B15373" t="s">
        <v>59311</v>
      </c>
      <c r="C15373" s="1" t="str">
        <f t="shared" si="2253"/>
        <v>21:0767</v>
      </c>
      <c r="D15373" s="1" t="str">
        <f t="shared" si="2257"/>
        <v>21:0220</v>
      </c>
      <c r="E15373" t="s">
        <v>59312</v>
      </c>
      <c r="F15373" t="s">
        <v>59313</v>
      </c>
      <c r="H15373">
        <v>62.996912000000002</v>
      </c>
      <c r="I15373">
        <v>-132.6234627</v>
      </c>
      <c r="J15373" s="1" t="str">
        <f t="shared" si="2258"/>
        <v>Fluid (stream)</v>
      </c>
      <c r="K15373" s="1" t="str">
        <f t="shared" si="2259"/>
        <v>Untreated Water</v>
      </c>
      <c r="O15373">
        <v>2.5000000000000001E-2</v>
      </c>
      <c r="P15373">
        <v>60</v>
      </c>
      <c r="Q15373">
        <v>7</v>
      </c>
    </row>
    <row r="15374" spans="1:17" hidden="1" x14ac:dyDescent="0.3">
      <c r="A15374" t="s">
        <v>59314</v>
      </c>
      <c r="B15374" t="s">
        <v>59315</v>
      </c>
      <c r="C15374" s="1" t="str">
        <f t="shared" si="2253"/>
        <v>21:0767</v>
      </c>
      <c r="D15374" s="1" t="str">
        <f t="shared" si="2257"/>
        <v>21:0220</v>
      </c>
      <c r="E15374" t="s">
        <v>59316</v>
      </c>
      <c r="F15374" t="s">
        <v>59317</v>
      </c>
      <c r="H15374">
        <v>62.988634400000002</v>
      </c>
      <c r="I15374">
        <v>-132.6359037</v>
      </c>
      <c r="J15374" s="1" t="str">
        <f t="shared" si="2258"/>
        <v>Fluid (stream)</v>
      </c>
      <c r="K15374" s="1" t="str">
        <f t="shared" si="2259"/>
        <v>Untreated Water</v>
      </c>
      <c r="O15374">
        <v>2.5000000000000001E-2</v>
      </c>
      <c r="P15374">
        <v>80</v>
      </c>
      <c r="Q15374">
        <v>7</v>
      </c>
    </row>
    <row r="15375" spans="1:17" hidden="1" x14ac:dyDescent="0.3">
      <c r="A15375" t="s">
        <v>59318</v>
      </c>
      <c r="B15375" t="s">
        <v>59319</v>
      </c>
      <c r="C15375" s="1" t="str">
        <f t="shared" si="2253"/>
        <v>21:0767</v>
      </c>
      <c r="D15375" s="1" t="str">
        <f t="shared" si="2257"/>
        <v>21:0220</v>
      </c>
      <c r="E15375" t="s">
        <v>59320</v>
      </c>
      <c r="F15375" t="s">
        <v>59321</v>
      </c>
      <c r="H15375">
        <v>62.958464300000003</v>
      </c>
      <c r="I15375">
        <v>-132.5075276</v>
      </c>
      <c r="J15375" s="1" t="str">
        <f t="shared" si="2258"/>
        <v>Fluid (stream)</v>
      </c>
      <c r="K15375" s="1" t="str">
        <f t="shared" si="2259"/>
        <v>Untreated Water</v>
      </c>
      <c r="O15375">
        <v>0.15</v>
      </c>
      <c r="P15375">
        <v>70</v>
      </c>
      <c r="Q15375">
        <v>6.9</v>
      </c>
    </row>
    <row r="15376" spans="1:17" hidden="1" x14ac:dyDescent="0.3">
      <c r="A15376" t="s">
        <v>59322</v>
      </c>
      <c r="B15376" t="s">
        <v>59323</v>
      </c>
      <c r="C15376" s="1" t="str">
        <f t="shared" si="2253"/>
        <v>21:0767</v>
      </c>
      <c r="D15376" s="1" t="str">
        <f t="shared" si="2257"/>
        <v>21:0220</v>
      </c>
      <c r="E15376" t="s">
        <v>59324</v>
      </c>
      <c r="F15376" t="s">
        <v>59325</v>
      </c>
      <c r="H15376">
        <v>62.9197852</v>
      </c>
      <c r="I15376">
        <v>-132.59132690000001</v>
      </c>
      <c r="J15376" s="1" t="str">
        <f t="shared" si="2258"/>
        <v>Fluid (stream)</v>
      </c>
      <c r="K15376" s="1" t="str">
        <f t="shared" si="2259"/>
        <v>Untreated Water</v>
      </c>
      <c r="O15376">
        <v>0.88</v>
      </c>
      <c r="P15376">
        <v>90</v>
      </c>
      <c r="Q15376">
        <v>7.5</v>
      </c>
    </row>
    <row r="15377" spans="1:17" hidden="1" x14ac:dyDescent="0.3">
      <c r="A15377" t="s">
        <v>59326</v>
      </c>
      <c r="B15377" t="s">
        <v>59327</v>
      </c>
      <c r="C15377" s="1" t="str">
        <f t="shared" si="2253"/>
        <v>21:0767</v>
      </c>
      <c r="D15377" s="1" t="str">
        <f t="shared" si="2257"/>
        <v>21:0220</v>
      </c>
      <c r="E15377" t="s">
        <v>59328</v>
      </c>
      <c r="F15377" t="s">
        <v>59329</v>
      </c>
      <c r="H15377">
        <v>62.922817899999998</v>
      </c>
      <c r="I15377">
        <v>-132.56188119999999</v>
      </c>
      <c r="J15377" s="1" t="str">
        <f t="shared" si="2258"/>
        <v>Fluid (stream)</v>
      </c>
      <c r="K15377" s="1" t="str">
        <f t="shared" si="2259"/>
        <v>Untreated Water</v>
      </c>
      <c r="O15377">
        <v>0.7</v>
      </c>
      <c r="P15377">
        <v>100</v>
      </c>
      <c r="Q15377">
        <v>7.5</v>
      </c>
    </row>
    <row r="15378" spans="1:17" hidden="1" x14ac:dyDescent="0.3">
      <c r="A15378" t="s">
        <v>59330</v>
      </c>
      <c r="B15378" t="s">
        <v>59331</v>
      </c>
      <c r="C15378" s="1" t="str">
        <f t="shared" si="2253"/>
        <v>21:0767</v>
      </c>
      <c r="D15378" s="1" t="str">
        <f t="shared" si="2257"/>
        <v>21:0220</v>
      </c>
      <c r="E15378" t="s">
        <v>59332</v>
      </c>
      <c r="F15378" t="s">
        <v>59333</v>
      </c>
      <c r="H15378">
        <v>62.887959899999998</v>
      </c>
      <c r="I15378">
        <v>-132.48744450000001</v>
      </c>
      <c r="J15378" s="1" t="str">
        <f t="shared" si="2258"/>
        <v>Fluid (stream)</v>
      </c>
      <c r="K15378" s="1" t="str">
        <f t="shared" si="2259"/>
        <v>Untreated Water</v>
      </c>
      <c r="O15378">
        <v>0.55000000000000004</v>
      </c>
      <c r="P15378">
        <v>70</v>
      </c>
      <c r="Q15378">
        <v>7.6</v>
      </c>
    </row>
    <row r="15379" spans="1:17" hidden="1" x14ac:dyDescent="0.3">
      <c r="A15379" t="s">
        <v>59334</v>
      </c>
      <c r="B15379" t="s">
        <v>59335</v>
      </c>
      <c r="C15379" s="1" t="str">
        <f t="shared" si="2253"/>
        <v>21:0767</v>
      </c>
      <c r="D15379" s="1" t="str">
        <f t="shared" si="2257"/>
        <v>21:0220</v>
      </c>
      <c r="E15379" t="s">
        <v>59336</v>
      </c>
      <c r="F15379" t="s">
        <v>59337</v>
      </c>
      <c r="H15379">
        <v>62.862687600000001</v>
      </c>
      <c r="I15379">
        <v>-132.48795480000001</v>
      </c>
      <c r="J15379" s="1" t="str">
        <f t="shared" si="2258"/>
        <v>Fluid (stream)</v>
      </c>
      <c r="K15379" s="1" t="str">
        <f t="shared" si="2259"/>
        <v>Untreated Water</v>
      </c>
      <c r="O15379">
        <v>1</v>
      </c>
      <c r="P15379">
        <v>80</v>
      </c>
      <c r="Q15379">
        <v>7.7</v>
      </c>
    </row>
    <row r="15380" spans="1:17" hidden="1" x14ac:dyDescent="0.3">
      <c r="A15380" t="s">
        <v>59338</v>
      </c>
      <c r="B15380" t="s">
        <v>59339</v>
      </c>
      <c r="C15380" s="1" t="str">
        <f t="shared" si="2253"/>
        <v>21:0767</v>
      </c>
      <c r="D15380" s="1" t="str">
        <f t="shared" si="2257"/>
        <v>21:0220</v>
      </c>
      <c r="E15380" t="s">
        <v>59340</v>
      </c>
      <c r="F15380" t="s">
        <v>59341</v>
      </c>
      <c r="H15380">
        <v>62.872872299999997</v>
      </c>
      <c r="I15380">
        <v>-132.44796360000001</v>
      </c>
      <c r="J15380" s="1" t="str">
        <f t="shared" si="2258"/>
        <v>Fluid (stream)</v>
      </c>
      <c r="K15380" s="1" t="str">
        <f t="shared" si="2259"/>
        <v>Untreated Water</v>
      </c>
      <c r="O15380">
        <v>0.36</v>
      </c>
      <c r="P15380">
        <v>50</v>
      </c>
      <c r="Q15380">
        <v>7.5</v>
      </c>
    </row>
    <row r="15381" spans="1:17" hidden="1" x14ac:dyDescent="0.3">
      <c r="A15381" t="s">
        <v>59342</v>
      </c>
      <c r="B15381" t="s">
        <v>59343</v>
      </c>
      <c r="C15381" s="1" t="str">
        <f t="shared" si="2253"/>
        <v>21:0767</v>
      </c>
      <c r="D15381" s="1" t="str">
        <f t="shared" si="2257"/>
        <v>21:0220</v>
      </c>
      <c r="E15381" t="s">
        <v>59344</v>
      </c>
      <c r="F15381" t="s">
        <v>59345</v>
      </c>
      <c r="H15381">
        <v>62.892558899999997</v>
      </c>
      <c r="I15381">
        <v>-132.4080687</v>
      </c>
      <c r="J15381" s="1" t="str">
        <f t="shared" si="2258"/>
        <v>Fluid (stream)</v>
      </c>
      <c r="K15381" s="1" t="str">
        <f t="shared" si="2259"/>
        <v>Untreated Water</v>
      </c>
      <c r="O15381">
        <v>0.32</v>
      </c>
      <c r="P15381">
        <v>40</v>
      </c>
      <c r="Q15381">
        <v>7.3</v>
      </c>
    </row>
    <row r="15382" spans="1:17" hidden="1" x14ac:dyDescent="0.3">
      <c r="A15382" t="s">
        <v>59346</v>
      </c>
      <c r="B15382" t="s">
        <v>59347</v>
      </c>
      <c r="C15382" s="1" t="str">
        <f t="shared" si="2253"/>
        <v>21:0767</v>
      </c>
      <c r="D15382" s="1" t="str">
        <f t="shared" si="2257"/>
        <v>21:0220</v>
      </c>
      <c r="E15382" t="s">
        <v>59348</v>
      </c>
      <c r="F15382" t="s">
        <v>59349</v>
      </c>
      <c r="H15382">
        <v>62.847472699999997</v>
      </c>
      <c r="I15382">
        <v>-132.38522040000001</v>
      </c>
      <c r="J15382" s="1" t="str">
        <f t="shared" si="2258"/>
        <v>Fluid (stream)</v>
      </c>
      <c r="K15382" s="1" t="str">
        <f t="shared" si="2259"/>
        <v>Untreated Water</v>
      </c>
      <c r="O15382">
        <v>0.2</v>
      </c>
      <c r="P15382">
        <v>50</v>
      </c>
      <c r="Q15382">
        <v>7.7</v>
      </c>
    </row>
    <row r="15383" spans="1:17" hidden="1" x14ac:dyDescent="0.3">
      <c r="A15383" t="s">
        <v>59350</v>
      </c>
      <c r="B15383" t="s">
        <v>59351</v>
      </c>
      <c r="C15383" s="1" t="str">
        <f t="shared" si="2253"/>
        <v>21:0767</v>
      </c>
      <c r="D15383" s="1" t="str">
        <f t="shared" si="2257"/>
        <v>21:0220</v>
      </c>
      <c r="E15383" t="s">
        <v>59352</v>
      </c>
      <c r="F15383" t="s">
        <v>59353</v>
      </c>
      <c r="H15383">
        <v>62.842307400000003</v>
      </c>
      <c r="I15383">
        <v>-132.30745769999999</v>
      </c>
      <c r="J15383" s="1" t="str">
        <f t="shared" si="2258"/>
        <v>Fluid (stream)</v>
      </c>
      <c r="K15383" s="1" t="str">
        <f t="shared" si="2259"/>
        <v>Untreated Water</v>
      </c>
      <c r="O15383">
        <v>0.43</v>
      </c>
      <c r="P15383">
        <v>130</v>
      </c>
      <c r="Q15383">
        <v>7.7</v>
      </c>
    </row>
    <row r="15384" spans="1:17" hidden="1" x14ac:dyDescent="0.3">
      <c r="A15384" t="s">
        <v>59354</v>
      </c>
      <c r="B15384" t="s">
        <v>59355</v>
      </c>
      <c r="C15384" s="1" t="str">
        <f t="shared" si="2253"/>
        <v>21:0767</v>
      </c>
      <c r="D15384" s="1" t="str">
        <f t="shared" si="2257"/>
        <v>21:0220</v>
      </c>
      <c r="E15384" t="s">
        <v>59356</v>
      </c>
      <c r="F15384" t="s">
        <v>59357</v>
      </c>
      <c r="H15384">
        <v>62.834264500000003</v>
      </c>
      <c r="I15384">
        <v>-132.29318610000001</v>
      </c>
      <c r="J15384" s="1" t="str">
        <f t="shared" si="2258"/>
        <v>Fluid (stream)</v>
      </c>
      <c r="K15384" s="1" t="str">
        <f t="shared" si="2259"/>
        <v>Untreated Water</v>
      </c>
      <c r="O15384">
        <v>0.43</v>
      </c>
      <c r="P15384">
        <v>90</v>
      </c>
      <c r="Q15384">
        <v>7.8</v>
      </c>
    </row>
    <row r="15385" spans="1:17" hidden="1" x14ac:dyDescent="0.3">
      <c r="A15385" t="s">
        <v>59358</v>
      </c>
      <c r="B15385" t="s">
        <v>59359</v>
      </c>
      <c r="C15385" s="1" t="str">
        <f t="shared" si="2253"/>
        <v>21:0767</v>
      </c>
      <c r="D15385" s="1" t="str">
        <f t="shared" si="2257"/>
        <v>21:0220</v>
      </c>
      <c r="E15385" t="s">
        <v>59360</v>
      </c>
      <c r="F15385" t="s">
        <v>59361</v>
      </c>
      <c r="H15385">
        <v>62.732452600000002</v>
      </c>
      <c r="I15385">
        <v>-132.9166123</v>
      </c>
      <c r="J15385" s="1" t="str">
        <f t="shared" si="2258"/>
        <v>Fluid (stream)</v>
      </c>
      <c r="K15385" s="1" t="str">
        <f t="shared" si="2259"/>
        <v>Untreated Water</v>
      </c>
      <c r="O15385">
        <v>2.5000000000000001E-2</v>
      </c>
      <c r="P15385">
        <v>60</v>
      </c>
      <c r="Q15385">
        <v>7.8</v>
      </c>
    </row>
    <row r="15386" spans="1:17" hidden="1" x14ac:dyDescent="0.3">
      <c r="A15386" t="s">
        <v>59362</v>
      </c>
      <c r="B15386" t="s">
        <v>59363</v>
      </c>
      <c r="C15386" s="1" t="str">
        <f t="shared" si="2253"/>
        <v>21:0767</v>
      </c>
      <c r="D15386" s="1" t="str">
        <f t="shared" si="2257"/>
        <v>21:0220</v>
      </c>
      <c r="E15386" t="s">
        <v>59364</v>
      </c>
      <c r="F15386" t="s">
        <v>59365</v>
      </c>
      <c r="H15386">
        <v>62.741119500000003</v>
      </c>
      <c r="I15386">
        <v>-132.9626519</v>
      </c>
      <c r="J15386" s="1" t="str">
        <f t="shared" si="2258"/>
        <v>Fluid (stream)</v>
      </c>
      <c r="K15386" s="1" t="str">
        <f t="shared" si="2259"/>
        <v>Untreated Water</v>
      </c>
      <c r="O15386">
        <v>0.2</v>
      </c>
      <c r="P15386">
        <v>40</v>
      </c>
      <c r="Q15386">
        <v>7.3</v>
      </c>
    </row>
    <row r="15387" spans="1:17" hidden="1" x14ac:dyDescent="0.3">
      <c r="A15387" t="s">
        <v>59366</v>
      </c>
      <c r="B15387" t="s">
        <v>59367</v>
      </c>
      <c r="C15387" s="1" t="str">
        <f t="shared" si="2253"/>
        <v>21:0767</v>
      </c>
      <c r="D15387" s="1" t="str">
        <f t="shared" si="2257"/>
        <v>21:0220</v>
      </c>
      <c r="E15387" t="s">
        <v>59368</v>
      </c>
      <c r="F15387" t="s">
        <v>59369</v>
      </c>
      <c r="H15387">
        <v>62.744484200000002</v>
      </c>
      <c r="I15387">
        <v>-132.9489107</v>
      </c>
      <c r="J15387" s="1" t="str">
        <f t="shared" si="2258"/>
        <v>Fluid (stream)</v>
      </c>
      <c r="K15387" s="1" t="str">
        <f t="shared" si="2259"/>
        <v>Untreated Water</v>
      </c>
      <c r="O15387">
        <v>0.11</v>
      </c>
      <c r="P15387">
        <v>30</v>
      </c>
      <c r="Q15387">
        <v>7.8</v>
      </c>
    </row>
    <row r="15388" spans="1:17" hidden="1" x14ac:dyDescent="0.3">
      <c r="A15388" t="s">
        <v>59370</v>
      </c>
      <c r="B15388" t="s">
        <v>59371</v>
      </c>
      <c r="C15388" s="1" t="str">
        <f t="shared" si="2253"/>
        <v>21:0767</v>
      </c>
      <c r="D15388" s="1" t="str">
        <f t="shared" si="2257"/>
        <v>21:0220</v>
      </c>
      <c r="E15388" t="s">
        <v>59372</v>
      </c>
      <c r="F15388" t="s">
        <v>59373</v>
      </c>
      <c r="H15388">
        <v>62.751573399999998</v>
      </c>
      <c r="I15388">
        <v>-132.90602000000001</v>
      </c>
      <c r="J15388" s="1" t="str">
        <f t="shared" si="2258"/>
        <v>Fluid (stream)</v>
      </c>
      <c r="K15388" s="1" t="str">
        <f t="shared" si="2259"/>
        <v>Untreated Water</v>
      </c>
      <c r="O15388">
        <v>0.09</v>
      </c>
      <c r="P15388">
        <v>20</v>
      </c>
      <c r="Q15388">
        <v>7.8</v>
      </c>
    </row>
    <row r="15389" spans="1:17" hidden="1" x14ac:dyDescent="0.3">
      <c r="A15389" t="s">
        <v>59374</v>
      </c>
      <c r="B15389" t="s">
        <v>59375</v>
      </c>
      <c r="C15389" s="1" t="str">
        <f t="shared" si="2253"/>
        <v>21:0767</v>
      </c>
      <c r="D15389" s="1" t="str">
        <f t="shared" si="2257"/>
        <v>21:0220</v>
      </c>
      <c r="E15389" t="s">
        <v>59376</v>
      </c>
      <c r="F15389" t="s">
        <v>59377</v>
      </c>
      <c r="H15389">
        <v>62.762574800000003</v>
      </c>
      <c r="I15389">
        <v>-132.997962</v>
      </c>
      <c r="J15389" s="1" t="str">
        <f t="shared" si="2258"/>
        <v>Fluid (stream)</v>
      </c>
      <c r="K15389" s="1" t="str">
        <f t="shared" si="2259"/>
        <v>Untreated Water</v>
      </c>
      <c r="O15389">
        <v>2.5000000000000001E-2</v>
      </c>
      <c r="P15389">
        <v>20</v>
      </c>
      <c r="Q15389">
        <v>7.3</v>
      </c>
    </row>
    <row r="15390" spans="1:17" hidden="1" x14ac:dyDescent="0.3">
      <c r="A15390" t="s">
        <v>59378</v>
      </c>
      <c r="B15390" t="s">
        <v>59379</v>
      </c>
      <c r="C15390" s="1" t="str">
        <f t="shared" si="2253"/>
        <v>21:0767</v>
      </c>
      <c r="D15390" s="1" t="str">
        <f t="shared" si="2257"/>
        <v>21:0220</v>
      </c>
      <c r="E15390" t="s">
        <v>59376</v>
      </c>
      <c r="F15390" t="s">
        <v>59380</v>
      </c>
      <c r="H15390">
        <v>62.762574800000003</v>
      </c>
      <c r="I15390">
        <v>-132.997962</v>
      </c>
      <c r="J15390" s="1" t="str">
        <f t="shared" si="2258"/>
        <v>Fluid (stream)</v>
      </c>
      <c r="K15390" s="1" t="str">
        <f t="shared" si="2259"/>
        <v>Untreated Water</v>
      </c>
      <c r="O15390">
        <v>0.09</v>
      </c>
      <c r="P15390">
        <v>20</v>
      </c>
      <c r="Q15390">
        <v>7.8</v>
      </c>
    </row>
    <row r="15391" spans="1:17" hidden="1" x14ac:dyDescent="0.3">
      <c r="A15391" t="s">
        <v>59381</v>
      </c>
      <c r="B15391" t="s">
        <v>59382</v>
      </c>
      <c r="C15391" s="1" t="str">
        <f t="shared" si="2253"/>
        <v>21:0767</v>
      </c>
      <c r="D15391" s="1" t="str">
        <f t="shared" si="2257"/>
        <v>21:0220</v>
      </c>
      <c r="E15391" t="s">
        <v>59383</v>
      </c>
      <c r="F15391" t="s">
        <v>59384</v>
      </c>
      <c r="H15391">
        <v>62.795919699999999</v>
      </c>
      <c r="I15391">
        <v>-132.99718780000001</v>
      </c>
      <c r="J15391" s="1" t="str">
        <f t="shared" si="2258"/>
        <v>Fluid (stream)</v>
      </c>
      <c r="K15391" s="1" t="str">
        <f t="shared" si="2259"/>
        <v>Untreated Water</v>
      </c>
      <c r="O15391">
        <v>0.17</v>
      </c>
      <c r="P15391">
        <v>40</v>
      </c>
      <c r="Q15391">
        <v>7.8</v>
      </c>
    </row>
    <row r="15392" spans="1:17" hidden="1" x14ac:dyDescent="0.3">
      <c r="A15392" t="s">
        <v>59385</v>
      </c>
      <c r="B15392" t="s">
        <v>59386</v>
      </c>
      <c r="C15392" s="1" t="str">
        <f t="shared" si="2253"/>
        <v>21:0767</v>
      </c>
      <c r="D15392" s="1" t="str">
        <f t="shared" si="2257"/>
        <v>21:0220</v>
      </c>
      <c r="E15392" t="s">
        <v>59387</v>
      </c>
      <c r="F15392" t="s">
        <v>59388</v>
      </c>
      <c r="H15392">
        <v>62.782323499999997</v>
      </c>
      <c r="I15392">
        <v>-132.9869569</v>
      </c>
      <c r="J15392" s="1" t="str">
        <f t="shared" si="2258"/>
        <v>Fluid (stream)</v>
      </c>
      <c r="K15392" s="1" t="str">
        <f t="shared" si="2259"/>
        <v>Untreated Water</v>
      </c>
      <c r="O15392">
        <v>0.28000000000000003</v>
      </c>
      <c r="P15392">
        <v>30</v>
      </c>
      <c r="Q15392">
        <v>7.9</v>
      </c>
    </row>
    <row r="15393" spans="1:17" hidden="1" x14ac:dyDescent="0.3">
      <c r="A15393" t="s">
        <v>59389</v>
      </c>
      <c r="B15393" t="s">
        <v>59390</v>
      </c>
      <c r="C15393" s="1" t="str">
        <f t="shared" si="2253"/>
        <v>21:0767</v>
      </c>
      <c r="D15393" s="1" t="str">
        <f t="shared" si="2257"/>
        <v>21:0220</v>
      </c>
      <c r="E15393" t="s">
        <v>59391</v>
      </c>
      <c r="F15393" t="s">
        <v>59392</v>
      </c>
      <c r="H15393">
        <v>62.794287599999997</v>
      </c>
      <c r="I15393">
        <v>-132.93156060000001</v>
      </c>
      <c r="J15393" s="1" t="str">
        <f t="shared" si="2258"/>
        <v>Fluid (stream)</v>
      </c>
      <c r="K15393" s="1" t="str">
        <f t="shared" si="2259"/>
        <v>Untreated Water</v>
      </c>
      <c r="O15393">
        <v>0.13</v>
      </c>
      <c r="P15393">
        <v>30</v>
      </c>
      <c r="Q15393">
        <v>7</v>
      </c>
    </row>
    <row r="15394" spans="1:17" hidden="1" x14ac:dyDescent="0.3">
      <c r="A15394" t="s">
        <v>59393</v>
      </c>
      <c r="B15394" t="s">
        <v>59394</v>
      </c>
      <c r="C15394" s="1" t="str">
        <f t="shared" si="2253"/>
        <v>21:0767</v>
      </c>
      <c r="D15394" s="1" t="str">
        <f t="shared" si="2257"/>
        <v>21:0220</v>
      </c>
      <c r="E15394" t="s">
        <v>59395</v>
      </c>
      <c r="F15394" t="s">
        <v>59396</v>
      </c>
      <c r="H15394">
        <v>62.819009000000001</v>
      </c>
      <c r="I15394">
        <v>-132.86913250000001</v>
      </c>
      <c r="J15394" s="1" t="str">
        <f t="shared" si="2258"/>
        <v>Fluid (stream)</v>
      </c>
      <c r="K15394" s="1" t="str">
        <f t="shared" si="2259"/>
        <v>Untreated Water</v>
      </c>
      <c r="O15394">
        <v>0.18</v>
      </c>
      <c r="P15394">
        <v>20</v>
      </c>
      <c r="Q15394">
        <v>7.8</v>
      </c>
    </row>
    <row r="15395" spans="1:17" hidden="1" x14ac:dyDescent="0.3">
      <c r="A15395" t="s">
        <v>59397</v>
      </c>
      <c r="B15395" t="s">
        <v>59398</v>
      </c>
      <c r="C15395" s="1" t="str">
        <f t="shared" si="2253"/>
        <v>21:0767</v>
      </c>
      <c r="D15395" s="1" t="str">
        <f t="shared" si="2257"/>
        <v>21:0220</v>
      </c>
      <c r="E15395" t="s">
        <v>59399</v>
      </c>
      <c r="F15395" t="s">
        <v>59400</v>
      </c>
      <c r="H15395">
        <v>62.857945600000001</v>
      </c>
      <c r="I15395">
        <v>-132.8699269</v>
      </c>
      <c r="J15395" s="1" t="str">
        <f t="shared" si="2258"/>
        <v>Fluid (stream)</v>
      </c>
      <c r="K15395" s="1" t="str">
        <f t="shared" si="2259"/>
        <v>Untreated Water</v>
      </c>
      <c r="O15395">
        <v>0.19</v>
      </c>
      <c r="P15395">
        <v>20</v>
      </c>
      <c r="Q15395">
        <v>8</v>
      </c>
    </row>
    <row r="15396" spans="1:17" hidden="1" x14ac:dyDescent="0.3">
      <c r="A15396" t="s">
        <v>59401</v>
      </c>
      <c r="B15396" t="s">
        <v>59402</v>
      </c>
      <c r="C15396" s="1" t="str">
        <f t="shared" si="2253"/>
        <v>21:0767</v>
      </c>
      <c r="D15396" s="1" t="str">
        <f t="shared" si="2257"/>
        <v>21:0220</v>
      </c>
      <c r="E15396" t="s">
        <v>59403</v>
      </c>
      <c r="F15396" t="s">
        <v>59404</v>
      </c>
      <c r="H15396">
        <v>62.8657343</v>
      </c>
      <c r="I15396">
        <v>-132.91340030000001</v>
      </c>
      <c r="J15396" s="1" t="str">
        <f t="shared" si="2258"/>
        <v>Fluid (stream)</v>
      </c>
      <c r="K15396" s="1" t="str">
        <f t="shared" si="2259"/>
        <v>Untreated Water</v>
      </c>
      <c r="O15396">
        <v>0.09</v>
      </c>
      <c r="P15396">
        <v>20</v>
      </c>
      <c r="Q15396">
        <v>7.6</v>
      </c>
    </row>
    <row r="15397" spans="1:17" hidden="1" x14ac:dyDescent="0.3">
      <c r="A15397" t="s">
        <v>59405</v>
      </c>
      <c r="B15397" t="s">
        <v>59406</v>
      </c>
      <c r="C15397" s="1" t="str">
        <f t="shared" si="2253"/>
        <v>21:0767</v>
      </c>
      <c r="D15397" s="1" t="str">
        <f t="shared" si="2257"/>
        <v>21:0220</v>
      </c>
      <c r="E15397" t="s">
        <v>59407</v>
      </c>
      <c r="F15397" t="s">
        <v>59408</v>
      </c>
      <c r="H15397">
        <v>62.8470145</v>
      </c>
      <c r="I15397">
        <v>-132.9982473</v>
      </c>
      <c r="J15397" s="1" t="str">
        <f t="shared" si="2258"/>
        <v>Fluid (stream)</v>
      </c>
      <c r="K15397" s="1" t="str">
        <f t="shared" si="2259"/>
        <v>Untreated Water</v>
      </c>
      <c r="O15397">
        <v>0.18</v>
      </c>
      <c r="P15397">
        <v>40</v>
      </c>
      <c r="Q15397">
        <v>7.6</v>
      </c>
    </row>
    <row r="15398" spans="1:17" hidden="1" x14ac:dyDescent="0.3">
      <c r="A15398" t="s">
        <v>59409</v>
      </c>
      <c r="B15398" t="s">
        <v>59410</v>
      </c>
      <c r="C15398" s="1" t="str">
        <f t="shared" si="2253"/>
        <v>21:0767</v>
      </c>
      <c r="D15398" s="1" t="str">
        <f>HYPERLINK("http://geochem.nrcan.gc.ca/cdogs/content/svy/svy_e.htm", "")</f>
        <v/>
      </c>
      <c r="G15398" s="1" t="str">
        <f>HYPERLINK("http://geochem.nrcan.gc.ca/cdogs/content/cr_/cr_00089_e.htm", "89")</f>
        <v>89</v>
      </c>
      <c r="J15398" t="s">
        <v>11453</v>
      </c>
      <c r="K15398" t="s">
        <v>11454</v>
      </c>
      <c r="O15398">
        <v>3.25</v>
      </c>
      <c r="P15398">
        <v>110</v>
      </c>
      <c r="Q15398">
        <v>8</v>
      </c>
    </row>
    <row r="15399" spans="1:17" hidden="1" x14ac:dyDescent="0.3">
      <c r="A15399" t="s">
        <v>59411</v>
      </c>
      <c r="B15399" t="s">
        <v>59412</v>
      </c>
      <c r="C15399" s="1" t="str">
        <f t="shared" si="2253"/>
        <v>21:0767</v>
      </c>
      <c r="D15399" s="1" t="str">
        <f t="shared" ref="D15399:D15407" si="2260">HYPERLINK("http://geochem.nrcan.gc.ca/cdogs/content/svy/svy210220_e.htm", "21:0220")</f>
        <v>21:0220</v>
      </c>
      <c r="E15399" t="s">
        <v>59413</v>
      </c>
      <c r="F15399" t="s">
        <v>59414</v>
      </c>
      <c r="H15399">
        <v>62.841935800000002</v>
      </c>
      <c r="I15399">
        <v>-132.54927760000001</v>
      </c>
      <c r="J15399" s="1" t="str">
        <f t="shared" ref="J15399:J15407" si="2261">HYPERLINK("http://geochem.nrcan.gc.ca/cdogs/content/kwd/kwd020018_e.htm", "Fluid (stream)")</f>
        <v>Fluid (stream)</v>
      </c>
      <c r="K15399" s="1" t="str">
        <f t="shared" ref="K15399:K15407" si="2262">HYPERLINK("http://geochem.nrcan.gc.ca/cdogs/content/kwd/kwd080007_e.htm", "Untreated Water")</f>
        <v>Untreated Water</v>
      </c>
      <c r="O15399">
        <v>2.5000000000000001E-2</v>
      </c>
      <c r="P15399">
        <v>100</v>
      </c>
      <c r="Q15399">
        <v>7.3</v>
      </c>
    </row>
    <row r="15400" spans="1:17" hidden="1" x14ac:dyDescent="0.3">
      <c r="A15400" t="s">
        <v>59415</v>
      </c>
      <c r="B15400" t="s">
        <v>59416</v>
      </c>
      <c r="C15400" s="1" t="str">
        <f t="shared" si="2253"/>
        <v>21:0767</v>
      </c>
      <c r="D15400" s="1" t="str">
        <f t="shared" si="2260"/>
        <v>21:0220</v>
      </c>
      <c r="E15400" t="s">
        <v>59417</v>
      </c>
      <c r="F15400" t="s">
        <v>59418</v>
      </c>
      <c r="H15400">
        <v>62.879781800000003</v>
      </c>
      <c r="I15400">
        <v>-132.89196609999999</v>
      </c>
      <c r="J15400" s="1" t="str">
        <f t="shared" si="2261"/>
        <v>Fluid (stream)</v>
      </c>
      <c r="K15400" s="1" t="str">
        <f t="shared" si="2262"/>
        <v>Untreated Water</v>
      </c>
      <c r="O15400">
        <v>2.5000000000000001E-2</v>
      </c>
      <c r="P15400">
        <v>50</v>
      </c>
      <c r="Q15400">
        <v>7.6</v>
      </c>
    </row>
    <row r="15401" spans="1:17" hidden="1" x14ac:dyDescent="0.3">
      <c r="A15401" t="s">
        <v>59419</v>
      </c>
      <c r="B15401" t="s">
        <v>59420</v>
      </c>
      <c r="C15401" s="1" t="str">
        <f t="shared" si="2253"/>
        <v>21:0767</v>
      </c>
      <c r="D15401" s="1" t="str">
        <f t="shared" si="2260"/>
        <v>21:0220</v>
      </c>
      <c r="E15401" t="s">
        <v>59421</v>
      </c>
      <c r="F15401" t="s">
        <v>59422</v>
      </c>
      <c r="H15401">
        <v>62.867091199999997</v>
      </c>
      <c r="I15401">
        <v>-132.81743739999999</v>
      </c>
      <c r="J15401" s="1" t="str">
        <f t="shared" si="2261"/>
        <v>Fluid (stream)</v>
      </c>
      <c r="K15401" s="1" t="str">
        <f t="shared" si="2262"/>
        <v>Untreated Water</v>
      </c>
      <c r="O15401">
        <v>2.5000000000000001E-2</v>
      </c>
      <c r="P15401">
        <v>40</v>
      </c>
      <c r="Q15401">
        <v>7.7</v>
      </c>
    </row>
    <row r="15402" spans="1:17" hidden="1" x14ac:dyDescent="0.3">
      <c r="A15402" t="s">
        <v>59423</v>
      </c>
      <c r="B15402" t="s">
        <v>59424</v>
      </c>
      <c r="C15402" s="1" t="str">
        <f t="shared" si="2253"/>
        <v>21:0767</v>
      </c>
      <c r="D15402" s="1" t="str">
        <f t="shared" si="2260"/>
        <v>21:0220</v>
      </c>
      <c r="E15402" t="s">
        <v>59421</v>
      </c>
      <c r="F15402" t="s">
        <v>59425</v>
      </c>
      <c r="H15402">
        <v>62.867091199999997</v>
      </c>
      <c r="I15402">
        <v>-132.81743739999999</v>
      </c>
      <c r="J15402" s="1" t="str">
        <f t="shared" si="2261"/>
        <v>Fluid (stream)</v>
      </c>
      <c r="K15402" s="1" t="str">
        <f t="shared" si="2262"/>
        <v>Untreated Water</v>
      </c>
      <c r="O15402">
        <v>2.5000000000000001E-2</v>
      </c>
      <c r="P15402">
        <v>30</v>
      </c>
      <c r="Q15402">
        <v>7.3</v>
      </c>
    </row>
    <row r="15403" spans="1:17" hidden="1" x14ac:dyDescent="0.3">
      <c r="A15403" t="s">
        <v>59426</v>
      </c>
      <c r="B15403" t="s">
        <v>59427</v>
      </c>
      <c r="C15403" s="1" t="str">
        <f t="shared" si="2253"/>
        <v>21:0767</v>
      </c>
      <c r="D15403" s="1" t="str">
        <f t="shared" si="2260"/>
        <v>21:0220</v>
      </c>
      <c r="E15403" t="s">
        <v>59428</v>
      </c>
      <c r="F15403" t="s">
        <v>59429</v>
      </c>
      <c r="H15403">
        <v>62.840221700000001</v>
      </c>
      <c r="I15403">
        <v>-132.78788399999999</v>
      </c>
      <c r="J15403" s="1" t="str">
        <f t="shared" si="2261"/>
        <v>Fluid (stream)</v>
      </c>
      <c r="K15403" s="1" t="str">
        <f t="shared" si="2262"/>
        <v>Untreated Water</v>
      </c>
      <c r="O15403">
        <v>2.5000000000000001E-2</v>
      </c>
      <c r="P15403">
        <v>20</v>
      </c>
      <c r="Q15403">
        <v>7.4</v>
      </c>
    </row>
    <row r="15404" spans="1:17" hidden="1" x14ac:dyDescent="0.3">
      <c r="A15404" t="s">
        <v>59430</v>
      </c>
      <c r="B15404" t="s">
        <v>59431</v>
      </c>
      <c r="C15404" s="1" t="str">
        <f t="shared" si="2253"/>
        <v>21:0767</v>
      </c>
      <c r="D15404" s="1" t="str">
        <f t="shared" si="2260"/>
        <v>21:0220</v>
      </c>
      <c r="E15404" t="s">
        <v>59432</v>
      </c>
      <c r="F15404" t="s">
        <v>59433</v>
      </c>
      <c r="H15404">
        <v>62.841994800000002</v>
      </c>
      <c r="I15404">
        <v>-132.59644370000001</v>
      </c>
      <c r="J15404" s="1" t="str">
        <f t="shared" si="2261"/>
        <v>Fluid (stream)</v>
      </c>
      <c r="K15404" s="1" t="str">
        <f t="shared" si="2262"/>
        <v>Untreated Water</v>
      </c>
      <c r="O15404">
        <v>0.17</v>
      </c>
      <c r="P15404">
        <v>40</v>
      </c>
      <c r="Q15404">
        <v>7.5</v>
      </c>
    </row>
    <row r="15405" spans="1:17" hidden="1" x14ac:dyDescent="0.3">
      <c r="A15405" t="s">
        <v>59434</v>
      </c>
      <c r="B15405" t="s">
        <v>59435</v>
      </c>
      <c r="C15405" s="1" t="str">
        <f t="shared" si="2253"/>
        <v>21:0767</v>
      </c>
      <c r="D15405" s="1" t="str">
        <f t="shared" si="2260"/>
        <v>21:0220</v>
      </c>
      <c r="E15405" t="s">
        <v>59436</v>
      </c>
      <c r="F15405" t="s">
        <v>59437</v>
      </c>
      <c r="H15405">
        <v>62.8429474</v>
      </c>
      <c r="I15405">
        <v>-132.59858589999999</v>
      </c>
      <c r="J15405" s="1" t="str">
        <f t="shared" si="2261"/>
        <v>Fluid (stream)</v>
      </c>
      <c r="K15405" s="1" t="str">
        <f t="shared" si="2262"/>
        <v>Untreated Water</v>
      </c>
      <c r="O15405">
        <v>0.09</v>
      </c>
      <c r="P15405">
        <v>70</v>
      </c>
      <c r="Q15405">
        <v>7.4</v>
      </c>
    </row>
    <row r="15406" spans="1:17" hidden="1" x14ac:dyDescent="0.3">
      <c r="A15406" t="s">
        <v>59438</v>
      </c>
      <c r="B15406" t="s">
        <v>59439</v>
      </c>
      <c r="C15406" s="1" t="str">
        <f t="shared" si="2253"/>
        <v>21:0767</v>
      </c>
      <c r="D15406" s="1" t="str">
        <f t="shared" si="2260"/>
        <v>21:0220</v>
      </c>
      <c r="E15406" t="s">
        <v>59440</v>
      </c>
      <c r="F15406" t="s">
        <v>59441</v>
      </c>
      <c r="H15406">
        <v>62.830982599999999</v>
      </c>
      <c r="I15406">
        <v>-132.56289670000001</v>
      </c>
      <c r="J15406" s="1" t="str">
        <f t="shared" si="2261"/>
        <v>Fluid (stream)</v>
      </c>
      <c r="K15406" s="1" t="str">
        <f t="shared" si="2262"/>
        <v>Untreated Water</v>
      </c>
      <c r="O15406">
        <v>2.5000000000000001E-2</v>
      </c>
      <c r="P15406">
        <v>60</v>
      </c>
      <c r="Q15406">
        <v>7.5</v>
      </c>
    </row>
    <row r="15407" spans="1:17" hidden="1" x14ac:dyDescent="0.3">
      <c r="A15407" t="s">
        <v>59442</v>
      </c>
      <c r="B15407" t="s">
        <v>59443</v>
      </c>
      <c r="C15407" s="1" t="str">
        <f t="shared" si="2253"/>
        <v>21:0767</v>
      </c>
      <c r="D15407" s="1" t="str">
        <f t="shared" si="2260"/>
        <v>21:0220</v>
      </c>
      <c r="E15407" t="s">
        <v>59444</v>
      </c>
      <c r="F15407" t="s">
        <v>59445</v>
      </c>
      <c r="H15407">
        <v>62.830439599999998</v>
      </c>
      <c r="I15407">
        <v>-132.56576960000001</v>
      </c>
      <c r="J15407" s="1" t="str">
        <f t="shared" si="2261"/>
        <v>Fluid (stream)</v>
      </c>
      <c r="K15407" s="1" t="str">
        <f t="shared" si="2262"/>
        <v>Untreated Water</v>
      </c>
      <c r="O15407">
        <v>0.22</v>
      </c>
      <c r="P15407">
        <v>40</v>
      </c>
      <c r="Q15407">
        <v>7.9</v>
      </c>
    </row>
    <row r="15408" spans="1:17" hidden="1" x14ac:dyDescent="0.3">
      <c r="A15408" t="s">
        <v>59446</v>
      </c>
      <c r="B15408" t="s">
        <v>59447</v>
      </c>
      <c r="C15408" s="1" t="str">
        <f t="shared" si="2253"/>
        <v>21:0767</v>
      </c>
      <c r="D15408" s="1" t="str">
        <f>HYPERLINK("http://geochem.nrcan.gc.ca/cdogs/content/svy/svy_e.htm", "")</f>
        <v/>
      </c>
      <c r="G15408" s="1" t="str">
        <f>HYPERLINK("http://geochem.nrcan.gc.ca/cdogs/content/cr_/cr_00089_e.htm", "89")</f>
        <v>89</v>
      </c>
      <c r="J15408" t="s">
        <v>11453</v>
      </c>
      <c r="K15408" t="s">
        <v>11454</v>
      </c>
      <c r="O15408">
        <v>3.25</v>
      </c>
      <c r="P15408">
        <v>150</v>
      </c>
      <c r="Q15408">
        <v>7.9</v>
      </c>
    </row>
    <row r="15409" spans="1:17" hidden="1" x14ac:dyDescent="0.3">
      <c r="A15409" t="s">
        <v>59448</v>
      </c>
      <c r="B15409" t="s">
        <v>59449</v>
      </c>
      <c r="C15409" s="1" t="str">
        <f t="shared" si="2253"/>
        <v>21:0767</v>
      </c>
      <c r="D15409" s="1" t="str">
        <f t="shared" ref="D15409:D15431" si="2263">HYPERLINK("http://geochem.nrcan.gc.ca/cdogs/content/svy/svy210220_e.htm", "21:0220")</f>
        <v>21:0220</v>
      </c>
      <c r="E15409" t="s">
        <v>59450</v>
      </c>
      <c r="F15409" t="s">
        <v>59451</v>
      </c>
      <c r="H15409">
        <v>62.813010200000001</v>
      </c>
      <c r="I15409">
        <v>-132.4596904</v>
      </c>
      <c r="J15409" s="1" t="str">
        <f t="shared" ref="J15409:J15431" si="2264">HYPERLINK("http://geochem.nrcan.gc.ca/cdogs/content/kwd/kwd020018_e.htm", "Fluid (stream)")</f>
        <v>Fluid (stream)</v>
      </c>
      <c r="K15409" s="1" t="str">
        <f t="shared" ref="K15409:K15431" si="2265">HYPERLINK("http://geochem.nrcan.gc.ca/cdogs/content/kwd/kwd080007_e.htm", "Untreated Water")</f>
        <v>Untreated Water</v>
      </c>
      <c r="O15409">
        <v>2.5000000000000001E-2</v>
      </c>
      <c r="P15409">
        <v>80</v>
      </c>
      <c r="Q15409">
        <v>7.6</v>
      </c>
    </row>
    <row r="15410" spans="1:17" hidden="1" x14ac:dyDescent="0.3">
      <c r="A15410" t="s">
        <v>59452</v>
      </c>
      <c r="B15410" t="s">
        <v>59453</v>
      </c>
      <c r="C15410" s="1" t="str">
        <f t="shared" si="2253"/>
        <v>21:0767</v>
      </c>
      <c r="D15410" s="1" t="str">
        <f t="shared" si="2263"/>
        <v>21:0220</v>
      </c>
      <c r="E15410" t="s">
        <v>59454</v>
      </c>
      <c r="F15410" t="s">
        <v>59455</v>
      </c>
      <c r="H15410">
        <v>62.802421000000002</v>
      </c>
      <c r="I15410">
        <v>-132.43193690000001</v>
      </c>
      <c r="J15410" s="1" t="str">
        <f t="shared" si="2264"/>
        <v>Fluid (stream)</v>
      </c>
      <c r="K15410" s="1" t="str">
        <f t="shared" si="2265"/>
        <v>Untreated Water</v>
      </c>
      <c r="O15410">
        <v>2.5000000000000001E-2</v>
      </c>
      <c r="P15410">
        <v>70</v>
      </c>
      <c r="Q15410">
        <v>7.3</v>
      </c>
    </row>
    <row r="15411" spans="1:17" hidden="1" x14ac:dyDescent="0.3">
      <c r="A15411" t="s">
        <v>59456</v>
      </c>
      <c r="B15411" t="s">
        <v>59457</v>
      </c>
      <c r="C15411" s="1" t="str">
        <f t="shared" si="2253"/>
        <v>21:0767</v>
      </c>
      <c r="D15411" s="1" t="str">
        <f t="shared" si="2263"/>
        <v>21:0220</v>
      </c>
      <c r="E15411" t="s">
        <v>59458</v>
      </c>
      <c r="F15411" t="s">
        <v>59459</v>
      </c>
      <c r="H15411">
        <v>62.801687299999998</v>
      </c>
      <c r="I15411">
        <v>-132.42913619999999</v>
      </c>
      <c r="J15411" s="1" t="str">
        <f t="shared" si="2264"/>
        <v>Fluid (stream)</v>
      </c>
      <c r="K15411" s="1" t="str">
        <f t="shared" si="2265"/>
        <v>Untreated Water</v>
      </c>
      <c r="O15411">
        <v>2.5000000000000001E-2</v>
      </c>
      <c r="P15411">
        <v>60</v>
      </c>
      <c r="Q15411">
        <v>7.2</v>
      </c>
    </row>
    <row r="15412" spans="1:17" hidden="1" x14ac:dyDescent="0.3">
      <c r="A15412" t="s">
        <v>59460</v>
      </c>
      <c r="B15412" t="s">
        <v>59461</v>
      </c>
      <c r="C15412" s="1" t="str">
        <f t="shared" si="2253"/>
        <v>21:0767</v>
      </c>
      <c r="D15412" s="1" t="str">
        <f t="shared" si="2263"/>
        <v>21:0220</v>
      </c>
      <c r="E15412" t="s">
        <v>59462</v>
      </c>
      <c r="F15412" t="s">
        <v>59463</v>
      </c>
      <c r="H15412">
        <v>62.794893100000003</v>
      </c>
      <c r="I15412">
        <v>-132.5770819</v>
      </c>
      <c r="J15412" s="1" t="str">
        <f t="shared" si="2264"/>
        <v>Fluid (stream)</v>
      </c>
      <c r="K15412" s="1" t="str">
        <f t="shared" si="2265"/>
        <v>Untreated Water</v>
      </c>
      <c r="O15412">
        <v>12.8</v>
      </c>
      <c r="P15412">
        <v>40</v>
      </c>
      <c r="Q15412">
        <v>8.1999999999999993</v>
      </c>
    </row>
    <row r="15413" spans="1:17" hidden="1" x14ac:dyDescent="0.3">
      <c r="A15413" t="s">
        <v>59464</v>
      </c>
      <c r="B15413" t="s">
        <v>59465</v>
      </c>
      <c r="C15413" s="1" t="str">
        <f t="shared" si="2253"/>
        <v>21:0767</v>
      </c>
      <c r="D15413" s="1" t="str">
        <f t="shared" si="2263"/>
        <v>21:0220</v>
      </c>
      <c r="E15413" t="s">
        <v>59466</v>
      </c>
      <c r="F15413" t="s">
        <v>59467</v>
      </c>
      <c r="H15413">
        <v>62.793826799999998</v>
      </c>
      <c r="I15413">
        <v>-132.57305049999999</v>
      </c>
      <c r="J15413" s="1" t="str">
        <f t="shared" si="2264"/>
        <v>Fluid (stream)</v>
      </c>
      <c r="K15413" s="1" t="str">
        <f t="shared" si="2265"/>
        <v>Untreated Water</v>
      </c>
      <c r="O15413">
        <v>2.5000000000000001E-2</v>
      </c>
      <c r="P15413">
        <v>30</v>
      </c>
      <c r="Q15413">
        <v>7.5</v>
      </c>
    </row>
    <row r="15414" spans="1:17" hidden="1" x14ac:dyDescent="0.3">
      <c r="A15414" t="s">
        <v>59468</v>
      </c>
      <c r="B15414" t="s">
        <v>59469</v>
      </c>
      <c r="C15414" s="1" t="str">
        <f t="shared" si="2253"/>
        <v>21:0767</v>
      </c>
      <c r="D15414" s="1" t="str">
        <f t="shared" si="2263"/>
        <v>21:0220</v>
      </c>
      <c r="E15414" t="s">
        <v>59470</v>
      </c>
      <c r="F15414" t="s">
        <v>59471</v>
      </c>
      <c r="H15414">
        <v>62.779846900000003</v>
      </c>
      <c r="I15414">
        <v>-132.6077646</v>
      </c>
      <c r="J15414" s="1" t="str">
        <f t="shared" si="2264"/>
        <v>Fluid (stream)</v>
      </c>
      <c r="K15414" s="1" t="str">
        <f t="shared" si="2265"/>
        <v>Untreated Water</v>
      </c>
      <c r="O15414">
        <v>2.5000000000000001E-2</v>
      </c>
      <c r="P15414">
        <v>30</v>
      </c>
      <c r="Q15414">
        <v>7.6</v>
      </c>
    </row>
    <row r="15415" spans="1:17" hidden="1" x14ac:dyDescent="0.3">
      <c r="A15415" t="s">
        <v>59472</v>
      </c>
      <c r="B15415" t="s">
        <v>59473</v>
      </c>
      <c r="C15415" s="1" t="str">
        <f t="shared" si="2253"/>
        <v>21:0767</v>
      </c>
      <c r="D15415" s="1" t="str">
        <f t="shared" si="2263"/>
        <v>21:0220</v>
      </c>
      <c r="E15415" t="s">
        <v>59474</v>
      </c>
      <c r="F15415" t="s">
        <v>59475</v>
      </c>
      <c r="H15415">
        <v>62.780703600000002</v>
      </c>
      <c r="I15415">
        <v>-132.6100869</v>
      </c>
      <c r="J15415" s="1" t="str">
        <f t="shared" si="2264"/>
        <v>Fluid (stream)</v>
      </c>
      <c r="K15415" s="1" t="str">
        <f t="shared" si="2265"/>
        <v>Untreated Water</v>
      </c>
      <c r="O15415">
        <v>2.5000000000000001E-2</v>
      </c>
      <c r="P15415">
        <v>20</v>
      </c>
      <c r="Q15415">
        <v>7.6</v>
      </c>
    </row>
    <row r="15416" spans="1:17" hidden="1" x14ac:dyDescent="0.3">
      <c r="A15416" t="s">
        <v>59476</v>
      </c>
      <c r="B15416" t="s">
        <v>59477</v>
      </c>
      <c r="C15416" s="1" t="str">
        <f t="shared" si="2253"/>
        <v>21:0767</v>
      </c>
      <c r="D15416" s="1" t="str">
        <f t="shared" si="2263"/>
        <v>21:0220</v>
      </c>
      <c r="E15416" t="s">
        <v>59478</v>
      </c>
      <c r="F15416" t="s">
        <v>59479</v>
      </c>
      <c r="H15416">
        <v>62.7747666</v>
      </c>
      <c r="I15416">
        <v>-132.67803459999999</v>
      </c>
      <c r="J15416" s="1" t="str">
        <f t="shared" si="2264"/>
        <v>Fluid (stream)</v>
      </c>
      <c r="K15416" s="1" t="str">
        <f t="shared" si="2265"/>
        <v>Untreated Water</v>
      </c>
      <c r="O15416">
        <v>2.5000000000000001E-2</v>
      </c>
      <c r="P15416">
        <v>20</v>
      </c>
      <c r="Q15416">
        <v>7.3</v>
      </c>
    </row>
    <row r="15417" spans="1:17" hidden="1" x14ac:dyDescent="0.3">
      <c r="A15417" t="s">
        <v>59480</v>
      </c>
      <c r="B15417" t="s">
        <v>59481</v>
      </c>
      <c r="C15417" s="1" t="str">
        <f t="shared" si="2253"/>
        <v>21:0767</v>
      </c>
      <c r="D15417" s="1" t="str">
        <f t="shared" si="2263"/>
        <v>21:0220</v>
      </c>
      <c r="E15417" t="s">
        <v>59482</v>
      </c>
      <c r="F15417" t="s">
        <v>59483</v>
      </c>
      <c r="H15417">
        <v>62.7760417</v>
      </c>
      <c r="I15417">
        <v>-132.6796592</v>
      </c>
      <c r="J15417" s="1" t="str">
        <f t="shared" si="2264"/>
        <v>Fluid (stream)</v>
      </c>
      <c r="K15417" s="1" t="str">
        <f t="shared" si="2265"/>
        <v>Untreated Water</v>
      </c>
      <c r="O15417">
        <v>2.5000000000000001E-2</v>
      </c>
      <c r="P15417">
        <v>20</v>
      </c>
      <c r="Q15417">
        <v>7.6</v>
      </c>
    </row>
    <row r="15418" spans="1:17" hidden="1" x14ac:dyDescent="0.3">
      <c r="A15418" t="s">
        <v>59484</v>
      </c>
      <c r="B15418" t="s">
        <v>59485</v>
      </c>
      <c r="C15418" s="1" t="str">
        <f t="shared" ref="C15418:C15481" si="2266">HYPERLINK("http://geochem.nrcan.gc.ca/cdogs/content/bdl/bdl210767_e.htm", "21:0767")</f>
        <v>21:0767</v>
      </c>
      <c r="D15418" s="1" t="str">
        <f t="shared" si="2263"/>
        <v>21:0220</v>
      </c>
      <c r="E15418" t="s">
        <v>59486</v>
      </c>
      <c r="F15418" t="s">
        <v>59487</v>
      </c>
      <c r="H15418">
        <v>62.771880799999998</v>
      </c>
      <c r="I15418">
        <v>-132.70956090000001</v>
      </c>
      <c r="J15418" s="1" t="str">
        <f t="shared" si="2264"/>
        <v>Fluid (stream)</v>
      </c>
      <c r="K15418" s="1" t="str">
        <f t="shared" si="2265"/>
        <v>Untreated Water</v>
      </c>
      <c r="O15418">
        <v>2.5000000000000001E-2</v>
      </c>
      <c r="P15418">
        <v>20</v>
      </c>
      <c r="Q15418">
        <v>7.4</v>
      </c>
    </row>
    <row r="15419" spans="1:17" hidden="1" x14ac:dyDescent="0.3">
      <c r="A15419" t="s">
        <v>59488</v>
      </c>
      <c r="B15419" t="s">
        <v>59489</v>
      </c>
      <c r="C15419" s="1" t="str">
        <f t="shared" si="2266"/>
        <v>21:0767</v>
      </c>
      <c r="D15419" s="1" t="str">
        <f t="shared" si="2263"/>
        <v>21:0220</v>
      </c>
      <c r="E15419" t="s">
        <v>59490</v>
      </c>
      <c r="F15419" t="s">
        <v>59491</v>
      </c>
      <c r="H15419">
        <v>62.740338000000001</v>
      </c>
      <c r="I15419">
        <v>-132.81222260000001</v>
      </c>
      <c r="J15419" s="1" t="str">
        <f t="shared" si="2264"/>
        <v>Fluid (stream)</v>
      </c>
      <c r="K15419" s="1" t="str">
        <f t="shared" si="2265"/>
        <v>Untreated Water</v>
      </c>
      <c r="O15419">
        <v>2.5000000000000001E-2</v>
      </c>
      <c r="P15419">
        <v>20</v>
      </c>
      <c r="Q15419">
        <v>7.6</v>
      </c>
    </row>
    <row r="15420" spans="1:17" hidden="1" x14ac:dyDescent="0.3">
      <c r="A15420" t="s">
        <v>59492</v>
      </c>
      <c r="B15420" t="s">
        <v>59493</v>
      </c>
      <c r="C15420" s="1" t="str">
        <f t="shared" si="2266"/>
        <v>21:0767</v>
      </c>
      <c r="D15420" s="1" t="str">
        <f t="shared" si="2263"/>
        <v>21:0220</v>
      </c>
      <c r="E15420" t="s">
        <v>59494</v>
      </c>
      <c r="F15420" t="s">
        <v>59495</v>
      </c>
      <c r="H15420">
        <v>62.734835699999998</v>
      </c>
      <c r="I15420">
        <v>-132.84136330000001</v>
      </c>
      <c r="J15420" s="1" t="str">
        <f t="shared" si="2264"/>
        <v>Fluid (stream)</v>
      </c>
      <c r="K15420" s="1" t="str">
        <f t="shared" si="2265"/>
        <v>Untreated Water</v>
      </c>
      <c r="O15420">
        <v>2.5000000000000001E-2</v>
      </c>
      <c r="P15420">
        <v>20</v>
      </c>
      <c r="Q15420">
        <v>7.8</v>
      </c>
    </row>
    <row r="15421" spans="1:17" hidden="1" x14ac:dyDescent="0.3">
      <c r="A15421" t="s">
        <v>59496</v>
      </c>
      <c r="B15421" t="s">
        <v>59497</v>
      </c>
      <c r="C15421" s="1" t="str">
        <f t="shared" si="2266"/>
        <v>21:0767</v>
      </c>
      <c r="D15421" s="1" t="str">
        <f t="shared" si="2263"/>
        <v>21:0220</v>
      </c>
      <c r="E15421" t="s">
        <v>59498</v>
      </c>
      <c r="F15421" t="s">
        <v>59499</v>
      </c>
      <c r="H15421">
        <v>62.743504600000001</v>
      </c>
      <c r="I15421">
        <v>-132.85508100000001</v>
      </c>
      <c r="J15421" s="1" t="str">
        <f t="shared" si="2264"/>
        <v>Fluid (stream)</v>
      </c>
      <c r="K15421" s="1" t="str">
        <f t="shared" si="2265"/>
        <v>Untreated Water</v>
      </c>
      <c r="O15421">
        <v>0.11</v>
      </c>
      <c r="P15421">
        <v>20</v>
      </c>
      <c r="Q15421">
        <v>7.8</v>
      </c>
    </row>
    <row r="15422" spans="1:17" hidden="1" x14ac:dyDescent="0.3">
      <c r="A15422" t="s">
        <v>59500</v>
      </c>
      <c r="B15422" t="s">
        <v>59501</v>
      </c>
      <c r="C15422" s="1" t="str">
        <f t="shared" si="2266"/>
        <v>21:0767</v>
      </c>
      <c r="D15422" s="1" t="str">
        <f t="shared" si="2263"/>
        <v>21:0220</v>
      </c>
      <c r="E15422" t="s">
        <v>59498</v>
      </c>
      <c r="F15422" t="s">
        <v>59502</v>
      </c>
      <c r="H15422">
        <v>62.743504600000001</v>
      </c>
      <c r="I15422">
        <v>-132.85508100000001</v>
      </c>
      <c r="J15422" s="1" t="str">
        <f t="shared" si="2264"/>
        <v>Fluid (stream)</v>
      </c>
      <c r="K15422" s="1" t="str">
        <f t="shared" si="2265"/>
        <v>Untreated Water</v>
      </c>
      <c r="O15422">
        <v>0.13</v>
      </c>
      <c r="P15422">
        <v>40</v>
      </c>
      <c r="Q15422">
        <v>7.8</v>
      </c>
    </row>
    <row r="15423" spans="1:17" hidden="1" x14ac:dyDescent="0.3">
      <c r="A15423" t="s">
        <v>59503</v>
      </c>
      <c r="B15423" t="s">
        <v>59504</v>
      </c>
      <c r="C15423" s="1" t="str">
        <f t="shared" si="2266"/>
        <v>21:0767</v>
      </c>
      <c r="D15423" s="1" t="str">
        <f t="shared" si="2263"/>
        <v>21:0220</v>
      </c>
      <c r="E15423" t="s">
        <v>59505</v>
      </c>
      <c r="F15423" t="s">
        <v>59506</v>
      </c>
      <c r="H15423">
        <v>62.777782299999998</v>
      </c>
      <c r="I15423">
        <v>-132.8168354</v>
      </c>
      <c r="J15423" s="1" t="str">
        <f t="shared" si="2264"/>
        <v>Fluid (stream)</v>
      </c>
      <c r="K15423" s="1" t="str">
        <f t="shared" si="2265"/>
        <v>Untreated Water</v>
      </c>
      <c r="O15423">
        <v>2.5000000000000001E-2</v>
      </c>
      <c r="P15423">
        <v>20</v>
      </c>
      <c r="Q15423">
        <v>7.4</v>
      </c>
    </row>
    <row r="15424" spans="1:17" hidden="1" x14ac:dyDescent="0.3">
      <c r="A15424" t="s">
        <v>59507</v>
      </c>
      <c r="B15424" t="s">
        <v>59508</v>
      </c>
      <c r="C15424" s="1" t="str">
        <f t="shared" si="2266"/>
        <v>21:0767</v>
      </c>
      <c r="D15424" s="1" t="str">
        <f t="shared" si="2263"/>
        <v>21:0220</v>
      </c>
      <c r="E15424" t="s">
        <v>59509</v>
      </c>
      <c r="F15424" t="s">
        <v>59510</v>
      </c>
      <c r="H15424">
        <v>62.796062999999997</v>
      </c>
      <c r="I15424">
        <v>-132.7670152</v>
      </c>
      <c r="J15424" s="1" t="str">
        <f t="shared" si="2264"/>
        <v>Fluid (stream)</v>
      </c>
      <c r="K15424" s="1" t="str">
        <f t="shared" si="2265"/>
        <v>Untreated Water</v>
      </c>
      <c r="O15424">
        <v>2.5000000000000001E-2</v>
      </c>
      <c r="P15424">
        <v>20</v>
      </c>
      <c r="Q15424">
        <v>7.7</v>
      </c>
    </row>
    <row r="15425" spans="1:17" hidden="1" x14ac:dyDescent="0.3">
      <c r="A15425" t="s">
        <v>59511</v>
      </c>
      <c r="B15425" t="s">
        <v>59512</v>
      </c>
      <c r="C15425" s="1" t="str">
        <f t="shared" si="2266"/>
        <v>21:0767</v>
      </c>
      <c r="D15425" s="1" t="str">
        <f t="shared" si="2263"/>
        <v>21:0220</v>
      </c>
      <c r="E15425" t="s">
        <v>59513</v>
      </c>
      <c r="F15425" t="s">
        <v>59514</v>
      </c>
      <c r="H15425">
        <v>62.807288200000002</v>
      </c>
      <c r="I15425">
        <v>-132.74960350000001</v>
      </c>
      <c r="J15425" s="1" t="str">
        <f t="shared" si="2264"/>
        <v>Fluid (stream)</v>
      </c>
      <c r="K15425" s="1" t="str">
        <f t="shared" si="2265"/>
        <v>Untreated Water</v>
      </c>
    </row>
    <row r="15426" spans="1:17" hidden="1" x14ac:dyDescent="0.3">
      <c r="A15426" t="s">
        <v>59515</v>
      </c>
      <c r="B15426" t="s">
        <v>59516</v>
      </c>
      <c r="C15426" s="1" t="str">
        <f t="shared" si="2266"/>
        <v>21:0767</v>
      </c>
      <c r="D15426" s="1" t="str">
        <f t="shared" si="2263"/>
        <v>21:0220</v>
      </c>
      <c r="E15426" t="s">
        <v>59517</v>
      </c>
      <c r="F15426" t="s">
        <v>59518</v>
      </c>
      <c r="H15426">
        <v>62.822913999999997</v>
      </c>
      <c r="I15426">
        <v>-132.75192319999999</v>
      </c>
      <c r="J15426" s="1" t="str">
        <f t="shared" si="2264"/>
        <v>Fluid (stream)</v>
      </c>
      <c r="K15426" s="1" t="str">
        <f t="shared" si="2265"/>
        <v>Untreated Water</v>
      </c>
      <c r="O15426">
        <v>0.14000000000000001</v>
      </c>
      <c r="P15426">
        <v>30</v>
      </c>
      <c r="Q15426">
        <v>7.7</v>
      </c>
    </row>
    <row r="15427" spans="1:17" hidden="1" x14ac:dyDescent="0.3">
      <c r="A15427" t="s">
        <v>59519</v>
      </c>
      <c r="B15427" t="s">
        <v>59520</v>
      </c>
      <c r="C15427" s="1" t="str">
        <f t="shared" si="2266"/>
        <v>21:0767</v>
      </c>
      <c r="D15427" s="1" t="str">
        <f t="shared" si="2263"/>
        <v>21:0220</v>
      </c>
      <c r="E15427" t="s">
        <v>59521</v>
      </c>
      <c r="F15427" t="s">
        <v>59522</v>
      </c>
      <c r="H15427">
        <v>62.835042899999998</v>
      </c>
      <c r="I15427">
        <v>-132.73551979999999</v>
      </c>
      <c r="J15427" s="1" t="str">
        <f t="shared" si="2264"/>
        <v>Fluid (stream)</v>
      </c>
      <c r="K15427" s="1" t="str">
        <f t="shared" si="2265"/>
        <v>Untreated Water</v>
      </c>
      <c r="O15427">
        <v>0.09</v>
      </c>
      <c r="P15427">
        <v>90</v>
      </c>
      <c r="Q15427">
        <v>7.4</v>
      </c>
    </row>
    <row r="15428" spans="1:17" hidden="1" x14ac:dyDescent="0.3">
      <c r="A15428" t="s">
        <v>59523</v>
      </c>
      <c r="B15428" t="s">
        <v>59524</v>
      </c>
      <c r="C15428" s="1" t="str">
        <f t="shared" si="2266"/>
        <v>21:0767</v>
      </c>
      <c r="D15428" s="1" t="str">
        <f t="shared" si="2263"/>
        <v>21:0220</v>
      </c>
      <c r="E15428" t="s">
        <v>59525</v>
      </c>
      <c r="F15428" t="s">
        <v>59526</v>
      </c>
      <c r="H15428">
        <v>62.838808499999999</v>
      </c>
      <c r="I15428">
        <v>-132.71515479999999</v>
      </c>
      <c r="J15428" s="1" t="str">
        <f t="shared" si="2264"/>
        <v>Fluid (stream)</v>
      </c>
      <c r="K15428" s="1" t="str">
        <f t="shared" si="2265"/>
        <v>Untreated Water</v>
      </c>
      <c r="O15428">
        <v>0.15</v>
      </c>
      <c r="P15428">
        <v>50</v>
      </c>
      <c r="Q15428">
        <v>7.7</v>
      </c>
    </row>
    <row r="15429" spans="1:17" hidden="1" x14ac:dyDescent="0.3">
      <c r="A15429" t="s">
        <v>59527</v>
      </c>
      <c r="B15429" t="s">
        <v>59528</v>
      </c>
      <c r="C15429" s="1" t="str">
        <f t="shared" si="2266"/>
        <v>21:0767</v>
      </c>
      <c r="D15429" s="1" t="str">
        <f t="shared" si="2263"/>
        <v>21:0220</v>
      </c>
      <c r="E15429" t="s">
        <v>59529</v>
      </c>
      <c r="F15429" t="s">
        <v>59530</v>
      </c>
      <c r="H15429">
        <v>62.839602399999997</v>
      </c>
      <c r="I15429">
        <v>-132.71206799999999</v>
      </c>
      <c r="J15429" s="1" t="str">
        <f t="shared" si="2264"/>
        <v>Fluid (stream)</v>
      </c>
      <c r="K15429" s="1" t="str">
        <f t="shared" si="2265"/>
        <v>Untreated Water</v>
      </c>
      <c r="O15429">
        <v>0.23</v>
      </c>
      <c r="P15429">
        <v>50</v>
      </c>
      <c r="Q15429">
        <v>7.5</v>
      </c>
    </row>
    <row r="15430" spans="1:17" hidden="1" x14ac:dyDescent="0.3">
      <c r="A15430" t="s">
        <v>59531</v>
      </c>
      <c r="B15430" t="s">
        <v>59532</v>
      </c>
      <c r="C15430" s="1" t="str">
        <f t="shared" si="2266"/>
        <v>21:0767</v>
      </c>
      <c r="D15430" s="1" t="str">
        <f t="shared" si="2263"/>
        <v>21:0220</v>
      </c>
      <c r="E15430" t="s">
        <v>59533</v>
      </c>
      <c r="F15430" t="s">
        <v>59534</v>
      </c>
      <c r="H15430">
        <v>62.8148914</v>
      </c>
      <c r="I15430">
        <v>-132.6678641</v>
      </c>
      <c r="J15430" s="1" t="str">
        <f t="shared" si="2264"/>
        <v>Fluid (stream)</v>
      </c>
      <c r="K15430" s="1" t="str">
        <f t="shared" si="2265"/>
        <v>Untreated Water</v>
      </c>
      <c r="O15430">
        <v>0.31</v>
      </c>
      <c r="P15430">
        <v>30</v>
      </c>
      <c r="Q15430">
        <v>7.6</v>
      </c>
    </row>
    <row r="15431" spans="1:17" hidden="1" x14ac:dyDescent="0.3">
      <c r="A15431" t="s">
        <v>59535</v>
      </c>
      <c r="B15431" t="s">
        <v>59536</v>
      </c>
      <c r="C15431" s="1" t="str">
        <f t="shared" si="2266"/>
        <v>21:0767</v>
      </c>
      <c r="D15431" s="1" t="str">
        <f t="shared" si="2263"/>
        <v>21:0220</v>
      </c>
      <c r="E15431" t="s">
        <v>59537</v>
      </c>
      <c r="F15431" t="s">
        <v>59538</v>
      </c>
      <c r="H15431">
        <v>62.733543500000003</v>
      </c>
      <c r="I15431">
        <v>-132.448555</v>
      </c>
      <c r="J15431" s="1" t="str">
        <f t="shared" si="2264"/>
        <v>Fluid (stream)</v>
      </c>
      <c r="K15431" s="1" t="str">
        <f t="shared" si="2265"/>
        <v>Untreated Water</v>
      </c>
      <c r="O15431">
        <v>0.41</v>
      </c>
      <c r="P15431">
        <v>30</v>
      </c>
      <c r="Q15431">
        <v>8.1999999999999993</v>
      </c>
    </row>
    <row r="15432" spans="1:17" hidden="1" x14ac:dyDescent="0.3">
      <c r="A15432" t="s">
        <v>59539</v>
      </c>
      <c r="B15432" t="s">
        <v>59540</v>
      </c>
      <c r="C15432" s="1" t="str">
        <f t="shared" si="2266"/>
        <v>21:0767</v>
      </c>
      <c r="D15432" s="1" t="str">
        <f>HYPERLINK("http://geochem.nrcan.gc.ca/cdogs/content/svy/svy_e.htm", "")</f>
        <v/>
      </c>
      <c r="G15432" s="1" t="str">
        <f>HYPERLINK("http://geochem.nrcan.gc.ca/cdogs/content/cr_/cr_00087_e.htm", "87")</f>
        <v>87</v>
      </c>
      <c r="J15432" t="s">
        <v>11453</v>
      </c>
      <c r="K15432" t="s">
        <v>11454</v>
      </c>
      <c r="O15432">
        <v>0.4</v>
      </c>
      <c r="P15432">
        <v>40</v>
      </c>
      <c r="Q15432">
        <v>7.4</v>
      </c>
    </row>
    <row r="15433" spans="1:17" hidden="1" x14ac:dyDescent="0.3">
      <c r="A15433" t="s">
        <v>59541</v>
      </c>
      <c r="B15433" t="s">
        <v>59542</v>
      </c>
      <c r="C15433" s="1" t="str">
        <f t="shared" si="2266"/>
        <v>21:0767</v>
      </c>
      <c r="D15433" s="1" t="str">
        <f t="shared" ref="D15433:D15451" si="2267">HYPERLINK("http://geochem.nrcan.gc.ca/cdogs/content/svy/svy210220_e.htm", "21:0220")</f>
        <v>21:0220</v>
      </c>
      <c r="E15433" t="s">
        <v>59543</v>
      </c>
      <c r="F15433" t="s">
        <v>59544</v>
      </c>
      <c r="H15433">
        <v>62.734866799999999</v>
      </c>
      <c r="I15433">
        <v>-132.44575879999999</v>
      </c>
      <c r="J15433" s="1" t="str">
        <f t="shared" ref="J15433:J15451" si="2268">HYPERLINK("http://geochem.nrcan.gc.ca/cdogs/content/kwd/kwd020018_e.htm", "Fluid (stream)")</f>
        <v>Fluid (stream)</v>
      </c>
      <c r="K15433" s="1" t="str">
        <f t="shared" ref="K15433:K15451" si="2269">HYPERLINK("http://geochem.nrcan.gc.ca/cdogs/content/kwd/kwd080007_e.htm", "Untreated Water")</f>
        <v>Untreated Water</v>
      </c>
      <c r="O15433">
        <v>0.36</v>
      </c>
      <c r="P15433">
        <v>30</v>
      </c>
      <c r="Q15433">
        <v>7.7</v>
      </c>
    </row>
    <row r="15434" spans="1:17" hidden="1" x14ac:dyDescent="0.3">
      <c r="A15434" t="s">
        <v>59545</v>
      </c>
      <c r="B15434" t="s">
        <v>59546</v>
      </c>
      <c r="C15434" s="1" t="str">
        <f t="shared" si="2266"/>
        <v>21:0767</v>
      </c>
      <c r="D15434" s="1" t="str">
        <f t="shared" si="2267"/>
        <v>21:0220</v>
      </c>
      <c r="E15434" t="s">
        <v>59547</v>
      </c>
      <c r="F15434" t="s">
        <v>59548</v>
      </c>
      <c r="H15434">
        <v>62.7047612</v>
      </c>
      <c r="I15434">
        <v>-132.51416449999999</v>
      </c>
      <c r="J15434" s="1" t="str">
        <f t="shared" si="2268"/>
        <v>Fluid (stream)</v>
      </c>
      <c r="K15434" s="1" t="str">
        <f t="shared" si="2269"/>
        <v>Untreated Water</v>
      </c>
      <c r="O15434">
        <v>0.86</v>
      </c>
      <c r="P15434">
        <v>30</v>
      </c>
      <c r="Q15434">
        <v>8.3000000000000007</v>
      </c>
    </row>
    <row r="15435" spans="1:17" hidden="1" x14ac:dyDescent="0.3">
      <c r="A15435" t="s">
        <v>59549</v>
      </c>
      <c r="B15435" t="s">
        <v>59550</v>
      </c>
      <c r="C15435" s="1" t="str">
        <f t="shared" si="2266"/>
        <v>21:0767</v>
      </c>
      <c r="D15435" s="1" t="str">
        <f t="shared" si="2267"/>
        <v>21:0220</v>
      </c>
      <c r="E15435" t="s">
        <v>59551</v>
      </c>
      <c r="F15435" t="s">
        <v>59552</v>
      </c>
      <c r="H15435">
        <v>62.709172799999997</v>
      </c>
      <c r="I15435">
        <v>-132.43297580000001</v>
      </c>
      <c r="J15435" s="1" t="str">
        <f t="shared" si="2268"/>
        <v>Fluid (stream)</v>
      </c>
      <c r="K15435" s="1" t="str">
        <f t="shared" si="2269"/>
        <v>Untreated Water</v>
      </c>
      <c r="O15435">
        <v>2.5000000000000001E-2</v>
      </c>
      <c r="P15435">
        <v>70</v>
      </c>
      <c r="Q15435">
        <v>7.1</v>
      </c>
    </row>
    <row r="15436" spans="1:17" hidden="1" x14ac:dyDescent="0.3">
      <c r="A15436" t="s">
        <v>59553</v>
      </c>
      <c r="B15436" t="s">
        <v>59554</v>
      </c>
      <c r="C15436" s="1" t="str">
        <f t="shared" si="2266"/>
        <v>21:0767</v>
      </c>
      <c r="D15436" s="1" t="str">
        <f t="shared" si="2267"/>
        <v>21:0220</v>
      </c>
      <c r="E15436" t="s">
        <v>59555</v>
      </c>
      <c r="F15436" t="s">
        <v>59556</v>
      </c>
      <c r="H15436">
        <v>62.875442100000001</v>
      </c>
      <c r="I15436">
        <v>-132.6939749</v>
      </c>
      <c r="J15436" s="1" t="str">
        <f t="shared" si="2268"/>
        <v>Fluid (stream)</v>
      </c>
      <c r="K15436" s="1" t="str">
        <f t="shared" si="2269"/>
        <v>Untreated Water</v>
      </c>
      <c r="O15436">
        <v>2.5000000000000001E-2</v>
      </c>
      <c r="P15436">
        <v>50</v>
      </c>
      <c r="Q15436">
        <v>6.7</v>
      </c>
    </row>
    <row r="15437" spans="1:17" hidden="1" x14ac:dyDescent="0.3">
      <c r="A15437" t="s">
        <v>59557</v>
      </c>
      <c r="B15437" t="s">
        <v>59558</v>
      </c>
      <c r="C15437" s="1" t="str">
        <f t="shared" si="2266"/>
        <v>21:0767</v>
      </c>
      <c r="D15437" s="1" t="str">
        <f t="shared" si="2267"/>
        <v>21:0220</v>
      </c>
      <c r="E15437" t="s">
        <v>59559</v>
      </c>
      <c r="F15437" t="s">
        <v>59560</v>
      </c>
      <c r="H15437">
        <v>62.873493400000001</v>
      </c>
      <c r="I15437">
        <v>-132.74669589999999</v>
      </c>
      <c r="J15437" s="1" t="str">
        <f t="shared" si="2268"/>
        <v>Fluid (stream)</v>
      </c>
      <c r="K15437" s="1" t="str">
        <f t="shared" si="2269"/>
        <v>Untreated Water</v>
      </c>
      <c r="O15437">
        <v>0.11</v>
      </c>
      <c r="P15437">
        <v>30</v>
      </c>
      <c r="Q15437">
        <v>7.8</v>
      </c>
    </row>
    <row r="15438" spans="1:17" hidden="1" x14ac:dyDescent="0.3">
      <c r="A15438" t="s">
        <v>59561</v>
      </c>
      <c r="B15438" t="s">
        <v>59562</v>
      </c>
      <c r="C15438" s="1" t="str">
        <f t="shared" si="2266"/>
        <v>21:0767</v>
      </c>
      <c r="D15438" s="1" t="str">
        <f t="shared" si="2267"/>
        <v>21:0220</v>
      </c>
      <c r="E15438" t="s">
        <v>59563</v>
      </c>
      <c r="F15438" t="s">
        <v>59564</v>
      </c>
      <c r="H15438">
        <v>62.920067000000003</v>
      </c>
      <c r="I15438">
        <v>-132.85775269999999</v>
      </c>
      <c r="J15438" s="1" t="str">
        <f t="shared" si="2268"/>
        <v>Fluid (stream)</v>
      </c>
      <c r="K15438" s="1" t="str">
        <f t="shared" si="2269"/>
        <v>Untreated Water</v>
      </c>
      <c r="O15438">
        <v>2.5000000000000001E-2</v>
      </c>
      <c r="P15438">
        <v>50</v>
      </c>
      <c r="Q15438">
        <v>7.5</v>
      </c>
    </row>
    <row r="15439" spans="1:17" hidden="1" x14ac:dyDescent="0.3">
      <c r="A15439" t="s">
        <v>59565</v>
      </c>
      <c r="B15439" t="s">
        <v>59566</v>
      </c>
      <c r="C15439" s="1" t="str">
        <f t="shared" si="2266"/>
        <v>21:0767</v>
      </c>
      <c r="D15439" s="1" t="str">
        <f t="shared" si="2267"/>
        <v>21:0220</v>
      </c>
      <c r="E15439" t="s">
        <v>59567</v>
      </c>
      <c r="F15439" t="s">
        <v>59568</v>
      </c>
      <c r="H15439">
        <v>62.9420225</v>
      </c>
      <c r="I15439">
        <v>-132.9209371</v>
      </c>
      <c r="J15439" s="1" t="str">
        <f t="shared" si="2268"/>
        <v>Fluid (stream)</v>
      </c>
      <c r="K15439" s="1" t="str">
        <f t="shared" si="2269"/>
        <v>Untreated Water</v>
      </c>
      <c r="O15439">
        <v>12.2</v>
      </c>
      <c r="P15439">
        <v>70</v>
      </c>
      <c r="Q15439">
        <v>7.8</v>
      </c>
    </row>
    <row r="15440" spans="1:17" hidden="1" x14ac:dyDescent="0.3">
      <c r="A15440" t="s">
        <v>59569</v>
      </c>
      <c r="B15440" t="s">
        <v>59570</v>
      </c>
      <c r="C15440" s="1" t="str">
        <f t="shared" si="2266"/>
        <v>21:0767</v>
      </c>
      <c r="D15440" s="1" t="str">
        <f t="shared" si="2267"/>
        <v>21:0220</v>
      </c>
      <c r="E15440" t="s">
        <v>59571</v>
      </c>
      <c r="F15440" t="s">
        <v>59572</v>
      </c>
      <c r="H15440">
        <v>62.953595200000002</v>
      </c>
      <c r="I15440">
        <v>-132.989721</v>
      </c>
      <c r="J15440" s="1" t="str">
        <f t="shared" si="2268"/>
        <v>Fluid (stream)</v>
      </c>
      <c r="K15440" s="1" t="str">
        <f t="shared" si="2269"/>
        <v>Untreated Water</v>
      </c>
    </row>
    <row r="15441" spans="1:17" hidden="1" x14ac:dyDescent="0.3">
      <c r="A15441" t="s">
        <v>59573</v>
      </c>
      <c r="B15441" t="s">
        <v>59574</v>
      </c>
      <c r="C15441" s="1" t="str">
        <f t="shared" si="2266"/>
        <v>21:0767</v>
      </c>
      <c r="D15441" s="1" t="str">
        <f t="shared" si="2267"/>
        <v>21:0220</v>
      </c>
      <c r="E15441" t="s">
        <v>59575</v>
      </c>
      <c r="F15441" t="s">
        <v>59576</v>
      </c>
      <c r="H15441">
        <v>62.930113900000002</v>
      </c>
      <c r="I15441">
        <v>-132.95084349999999</v>
      </c>
      <c r="J15441" s="1" t="str">
        <f t="shared" si="2268"/>
        <v>Fluid (stream)</v>
      </c>
      <c r="K15441" s="1" t="str">
        <f t="shared" si="2269"/>
        <v>Untreated Water</v>
      </c>
      <c r="O15441">
        <v>2.5000000000000001E-2</v>
      </c>
      <c r="P15441">
        <v>180</v>
      </c>
      <c r="Q15441">
        <v>6.6</v>
      </c>
    </row>
    <row r="15442" spans="1:17" hidden="1" x14ac:dyDescent="0.3">
      <c r="A15442" t="s">
        <v>59577</v>
      </c>
      <c r="B15442" t="s">
        <v>59578</v>
      </c>
      <c r="C15442" s="1" t="str">
        <f t="shared" si="2266"/>
        <v>21:0767</v>
      </c>
      <c r="D15442" s="1" t="str">
        <f t="shared" si="2267"/>
        <v>21:0220</v>
      </c>
      <c r="E15442" t="s">
        <v>59579</v>
      </c>
      <c r="F15442" t="s">
        <v>59580</v>
      </c>
      <c r="H15442">
        <v>62.965814700000003</v>
      </c>
      <c r="I15442">
        <v>-132.93552120000001</v>
      </c>
      <c r="J15442" s="1" t="str">
        <f t="shared" si="2268"/>
        <v>Fluid (stream)</v>
      </c>
      <c r="K15442" s="1" t="str">
        <f t="shared" si="2269"/>
        <v>Untreated Water</v>
      </c>
      <c r="O15442">
        <v>10</v>
      </c>
      <c r="P15442">
        <v>200</v>
      </c>
      <c r="Q15442">
        <v>7.9</v>
      </c>
    </row>
    <row r="15443" spans="1:17" hidden="1" x14ac:dyDescent="0.3">
      <c r="A15443" t="s">
        <v>59581</v>
      </c>
      <c r="B15443" t="s">
        <v>59582</v>
      </c>
      <c r="C15443" s="1" t="str">
        <f t="shared" si="2266"/>
        <v>21:0767</v>
      </c>
      <c r="D15443" s="1" t="str">
        <f t="shared" si="2267"/>
        <v>21:0220</v>
      </c>
      <c r="E15443" t="s">
        <v>59583</v>
      </c>
      <c r="F15443" t="s">
        <v>59584</v>
      </c>
      <c r="H15443">
        <v>62.967300000000002</v>
      </c>
      <c r="I15443">
        <v>-132.9474898</v>
      </c>
      <c r="J15443" s="1" t="str">
        <f t="shared" si="2268"/>
        <v>Fluid (stream)</v>
      </c>
      <c r="K15443" s="1" t="str">
        <f t="shared" si="2269"/>
        <v>Untreated Water</v>
      </c>
      <c r="O15443">
        <v>4.4400000000000004</v>
      </c>
      <c r="P15443">
        <v>170</v>
      </c>
      <c r="Q15443">
        <v>8</v>
      </c>
    </row>
    <row r="15444" spans="1:17" hidden="1" x14ac:dyDescent="0.3">
      <c r="A15444" t="s">
        <v>59585</v>
      </c>
      <c r="B15444" t="s">
        <v>59586</v>
      </c>
      <c r="C15444" s="1" t="str">
        <f t="shared" si="2266"/>
        <v>21:0767</v>
      </c>
      <c r="D15444" s="1" t="str">
        <f t="shared" si="2267"/>
        <v>21:0220</v>
      </c>
      <c r="E15444" t="s">
        <v>59583</v>
      </c>
      <c r="F15444" t="s">
        <v>59587</v>
      </c>
      <c r="H15444">
        <v>62.967300000000002</v>
      </c>
      <c r="I15444">
        <v>-132.9474898</v>
      </c>
      <c r="J15444" s="1" t="str">
        <f t="shared" si="2268"/>
        <v>Fluid (stream)</v>
      </c>
      <c r="K15444" s="1" t="str">
        <f t="shared" si="2269"/>
        <v>Untreated Water</v>
      </c>
      <c r="O15444">
        <v>3.64</v>
      </c>
      <c r="P15444">
        <v>210</v>
      </c>
      <c r="Q15444">
        <v>8</v>
      </c>
    </row>
    <row r="15445" spans="1:17" hidden="1" x14ac:dyDescent="0.3">
      <c r="A15445" t="s">
        <v>59588</v>
      </c>
      <c r="B15445" t="s">
        <v>59589</v>
      </c>
      <c r="C15445" s="1" t="str">
        <f t="shared" si="2266"/>
        <v>21:0767</v>
      </c>
      <c r="D15445" s="1" t="str">
        <f t="shared" si="2267"/>
        <v>21:0220</v>
      </c>
      <c r="E15445" t="s">
        <v>59590</v>
      </c>
      <c r="F15445" t="s">
        <v>59591</v>
      </c>
      <c r="H15445">
        <v>62.997742199999998</v>
      </c>
      <c r="I15445">
        <v>-132.9884222</v>
      </c>
      <c r="J15445" s="1" t="str">
        <f t="shared" si="2268"/>
        <v>Fluid (stream)</v>
      </c>
      <c r="K15445" s="1" t="str">
        <f t="shared" si="2269"/>
        <v>Untreated Water</v>
      </c>
      <c r="O15445">
        <v>2.59</v>
      </c>
      <c r="P15445">
        <v>170</v>
      </c>
      <c r="Q15445">
        <v>8</v>
      </c>
    </row>
    <row r="15446" spans="1:17" hidden="1" x14ac:dyDescent="0.3">
      <c r="A15446" t="s">
        <v>59592</v>
      </c>
      <c r="B15446" t="s">
        <v>59593</v>
      </c>
      <c r="C15446" s="1" t="str">
        <f t="shared" si="2266"/>
        <v>21:0767</v>
      </c>
      <c r="D15446" s="1" t="str">
        <f t="shared" si="2267"/>
        <v>21:0220</v>
      </c>
      <c r="E15446" t="s">
        <v>59594</v>
      </c>
      <c r="F15446" t="s">
        <v>59595</v>
      </c>
      <c r="H15446">
        <v>62.9873257</v>
      </c>
      <c r="I15446">
        <v>-132.74266249999999</v>
      </c>
      <c r="J15446" s="1" t="str">
        <f t="shared" si="2268"/>
        <v>Fluid (stream)</v>
      </c>
      <c r="K15446" s="1" t="str">
        <f t="shared" si="2269"/>
        <v>Untreated Water</v>
      </c>
      <c r="O15446">
        <v>2.06</v>
      </c>
      <c r="P15446">
        <v>120</v>
      </c>
      <c r="Q15446">
        <v>7.8</v>
      </c>
    </row>
    <row r="15447" spans="1:17" hidden="1" x14ac:dyDescent="0.3">
      <c r="A15447" t="s">
        <v>59596</v>
      </c>
      <c r="B15447" t="s">
        <v>59597</v>
      </c>
      <c r="C15447" s="1" t="str">
        <f t="shared" si="2266"/>
        <v>21:0767</v>
      </c>
      <c r="D15447" s="1" t="str">
        <f t="shared" si="2267"/>
        <v>21:0220</v>
      </c>
      <c r="E15447" t="s">
        <v>59598</v>
      </c>
      <c r="F15447" t="s">
        <v>59599</v>
      </c>
      <c r="H15447">
        <v>62.9660735</v>
      </c>
      <c r="I15447">
        <v>-132.69111419999999</v>
      </c>
      <c r="J15447" s="1" t="str">
        <f t="shared" si="2268"/>
        <v>Fluid (stream)</v>
      </c>
      <c r="K15447" s="1" t="str">
        <f t="shared" si="2269"/>
        <v>Untreated Water</v>
      </c>
      <c r="O15447">
        <v>2.5000000000000001E-2</v>
      </c>
      <c r="P15447">
        <v>90</v>
      </c>
      <c r="Q15447">
        <v>7</v>
      </c>
    </row>
    <row r="15448" spans="1:17" hidden="1" x14ac:dyDescent="0.3">
      <c r="A15448" t="s">
        <v>59600</v>
      </c>
      <c r="B15448" t="s">
        <v>59601</v>
      </c>
      <c r="C15448" s="1" t="str">
        <f t="shared" si="2266"/>
        <v>21:0767</v>
      </c>
      <c r="D15448" s="1" t="str">
        <f t="shared" si="2267"/>
        <v>21:0220</v>
      </c>
      <c r="E15448" t="s">
        <v>59602</v>
      </c>
      <c r="F15448" t="s">
        <v>59603</v>
      </c>
      <c r="H15448">
        <v>62.9525711</v>
      </c>
      <c r="I15448">
        <v>-132.75425630000001</v>
      </c>
      <c r="J15448" s="1" t="str">
        <f t="shared" si="2268"/>
        <v>Fluid (stream)</v>
      </c>
      <c r="K15448" s="1" t="str">
        <f t="shared" si="2269"/>
        <v>Untreated Water</v>
      </c>
      <c r="O15448">
        <v>6.88</v>
      </c>
      <c r="P15448">
        <v>190</v>
      </c>
      <c r="Q15448">
        <v>8</v>
      </c>
    </row>
    <row r="15449" spans="1:17" hidden="1" x14ac:dyDescent="0.3">
      <c r="A15449" t="s">
        <v>59604</v>
      </c>
      <c r="B15449" t="s">
        <v>59605</v>
      </c>
      <c r="C15449" s="1" t="str">
        <f t="shared" si="2266"/>
        <v>21:0767</v>
      </c>
      <c r="D15449" s="1" t="str">
        <f t="shared" si="2267"/>
        <v>21:0220</v>
      </c>
      <c r="E15449" t="s">
        <v>59606</v>
      </c>
      <c r="F15449" t="s">
        <v>59607</v>
      </c>
      <c r="H15449">
        <v>62.953505999999997</v>
      </c>
      <c r="I15449">
        <v>-132.79709460000001</v>
      </c>
      <c r="J15449" s="1" t="str">
        <f t="shared" si="2268"/>
        <v>Fluid (stream)</v>
      </c>
      <c r="K15449" s="1" t="str">
        <f t="shared" si="2269"/>
        <v>Untreated Water</v>
      </c>
      <c r="O15449">
        <v>17.100000000000001</v>
      </c>
      <c r="P15449">
        <v>150</v>
      </c>
      <c r="Q15449">
        <v>7.5</v>
      </c>
    </row>
    <row r="15450" spans="1:17" hidden="1" x14ac:dyDescent="0.3">
      <c r="A15450" t="s">
        <v>59608</v>
      </c>
      <c r="B15450" t="s">
        <v>59609</v>
      </c>
      <c r="C15450" s="1" t="str">
        <f t="shared" si="2266"/>
        <v>21:0767</v>
      </c>
      <c r="D15450" s="1" t="str">
        <f t="shared" si="2267"/>
        <v>21:0220</v>
      </c>
      <c r="E15450" t="s">
        <v>59610</v>
      </c>
      <c r="F15450" t="s">
        <v>59611</v>
      </c>
      <c r="H15450">
        <v>62.934893600000002</v>
      </c>
      <c r="I15450">
        <v>-132.81337310000001</v>
      </c>
      <c r="J15450" s="1" t="str">
        <f t="shared" si="2268"/>
        <v>Fluid (stream)</v>
      </c>
      <c r="K15450" s="1" t="str">
        <f t="shared" si="2269"/>
        <v>Untreated Water</v>
      </c>
      <c r="O15450">
        <v>2.5000000000000001E-2</v>
      </c>
      <c r="P15450">
        <v>110</v>
      </c>
      <c r="Q15450">
        <v>7</v>
      </c>
    </row>
    <row r="15451" spans="1:17" hidden="1" x14ac:dyDescent="0.3">
      <c r="A15451" t="s">
        <v>59612</v>
      </c>
      <c r="B15451" t="s">
        <v>59613</v>
      </c>
      <c r="C15451" s="1" t="str">
        <f t="shared" si="2266"/>
        <v>21:0767</v>
      </c>
      <c r="D15451" s="1" t="str">
        <f t="shared" si="2267"/>
        <v>21:0220</v>
      </c>
      <c r="E15451" t="s">
        <v>59614</v>
      </c>
      <c r="F15451" t="s">
        <v>59615</v>
      </c>
      <c r="H15451">
        <v>62.917796199999998</v>
      </c>
      <c r="I15451">
        <v>-132.73588559999999</v>
      </c>
      <c r="J15451" s="1" t="str">
        <f t="shared" si="2268"/>
        <v>Fluid (stream)</v>
      </c>
      <c r="K15451" s="1" t="str">
        <f t="shared" si="2269"/>
        <v>Untreated Water</v>
      </c>
      <c r="O15451">
        <v>2.5000000000000001E-2</v>
      </c>
      <c r="P15451">
        <v>130</v>
      </c>
      <c r="Q15451">
        <v>7</v>
      </c>
    </row>
    <row r="15452" spans="1:17" hidden="1" x14ac:dyDescent="0.3">
      <c r="A15452" t="s">
        <v>59616</v>
      </c>
      <c r="B15452" t="s">
        <v>59617</v>
      </c>
      <c r="C15452" s="1" t="str">
        <f t="shared" si="2266"/>
        <v>21:0767</v>
      </c>
      <c r="D15452" s="1" t="str">
        <f>HYPERLINK("http://geochem.nrcan.gc.ca/cdogs/content/svy/svy_e.htm", "")</f>
        <v/>
      </c>
      <c r="G15452" s="1" t="str">
        <f>HYPERLINK("http://geochem.nrcan.gc.ca/cdogs/content/cr_/cr_00088_e.htm", "88")</f>
        <v>88</v>
      </c>
      <c r="J15452" t="s">
        <v>11453</v>
      </c>
      <c r="K15452" t="s">
        <v>11454</v>
      </c>
      <c r="O15452">
        <v>2.5000000000000001E-2</v>
      </c>
      <c r="P15452">
        <v>90</v>
      </c>
      <c r="Q15452">
        <v>7.8</v>
      </c>
    </row>
    <row r="15453" spans="1:17" hidden="1" x14ac:dyDescent="0.3">
      <c r="A15453" t="s">
        <v>59618</v>
      </c>
      <c r="B15453" t="s">
        <v>59619</v>
      </c>
      <c r="C15453" s="1" t="str">
        <f t="shared" si="2266"/>
        <v>21:0767</v>
      </c>
      <c r="D15453" s="1" t="str">
        <f t="shared" ref="D15453:D15465" si="2270">HYPERLINK("http://geochem.nrcan.gc.ca/cdogs/content/svy/svy210220_e.htm", "21:0220")</f>
        <v>21:0220</v>
      </c>
      <c r="E15453" t="s">
        <v>59620</v>
      </c>
      <c r="F15453" t="s">
        <v>59621</v>
      </c>
      <c r="H15453">
        <v>62.884970000000003</v>
      </c>
      <c r="I15453">
        <v>-132.63705590000001</v>
      </c>
      <c r="J15453" s="1" t="str">
        <f t="shared" ref="J15453:J15465" si="2271">HYPERLINK("http://geochem.nrcan.gc.ca/cdogs/content/kwd/kwd020018_e.htm", "Fluid (stream)")</f>
        <v>Fluid (stream)</v>
      </c>
      <c r="K15453" s="1" t="str">
        <f t="shared" ref="K15453:K15465" si="2272">HYPERLINK("http://geochem.nrcan.gc.ca/cdogs/content/kwd/kwd080007_e.htm", "Untreated Water")</f>
        <v>Untreated Water</v>
      </c>
      <c r="O15453">
        <v>0.69</v>
      </c>
      <c r="P15453">
        <v>110</v>
      </c>
      <c r="Q15453">
        <v>7.4</v>
      </c>
    </row>
    <row r="15454" spans="1:17" hidden="1" x14ac:dyDescent="0.3">
      <c r="A15454" t="s">
        <v>59622</v>
      </c>
      <c r="B15454" t="s">
        <v>59623</v>
      </c>
      <c r="C15454" s="1" t="str">
        <f t="shared" si="2266"/>
        <v>21:0767</v>
      </c>
      <c r="D15454" s="1" t="str">
        <f t="shared" si="2270"/>
        <v>21:0220</v>
      </c>
      <c r="E15454" t="s">
        <v>59624</v>
      </c>
      <c r="F15454" t="s">
        <v>59625</v>
      </c>
      <c r="H15454">
        <v>62.884359400000001</v>
      </c>
      <c r="I15454">
        <v>-132.59616249999999</v>
      </c>
      <c r="J15454" s="1" t="str">
        <f t="shared" si="2271"/>
        <v>Fluid (stream)</v>
      </c>
      <c r="K15454" s="1" t="str">
        <f t="shared" si="2272"/>
        <v>Untreated Water</v>
      </c>
      <c r="O15454">
        <v>0.57999999999999996</v>
      </c>
      <c r="P15454">
        <v>100</v>
      </c>
      <c r="Q15454">
        <v>7.7</v>
      </c>
    </row>
    <row r="15455" spans="1:17" hidden="1" x14ac:dyDescent="0.3">
      <c r="A15455" t="s">
        <v>59626</v>
      </c>
      <c r="B15455" t="s">
        <v>59627</v>
      </c>
      <c r="C15455" s="1" t="str">
        <f t="shared" si="2266"/>
        <v>21:0767</v>
      </c>
      <c r="D15455" s="1" t="str">
        <f t="shared" si="2270"/>
        <v>21:0220</v>
      </c>
      <c r="E15455" t="s">
        <v>59628</v>
      </c>
      <c r="F15455" t="s">
        <v>59629</v>
      </c>
      <c r="H15455">
        <v>62.876626299999998</v>
      </c>
      <c r="I15455">
        <v>-132.53271179999999</v>
      </c>
      <c r="J15455" s="1" t="str">
        <f t="shared" si="2271"/>
        <v>Fluid (stream)</v>
      </c>
      <c r="K15455" s="1" t="str">
        <f t="shared" si="2272"/>
        <v>Untreated Water</v>
      </c>
      <c r="O15455">
        <v>2.83</v>
      </c>
      <c r="P15455">
        <v>220</v>
      </c>
      <c r="Q15455">
        <v>8</v>
      </c>
    </row>
    <row r="15456" spans="1:17" hidden="1" x14ac:dyDescent="0.3">
      <c r="A15456" t="s">
        <v>59630</v>
      </c>
      <c r="B15456" t="s">
        <v>59631</v>
      </c>
      <c r="C15456" s="1" t="str">
        <f t="shared" si="2266"/>
        <v>21:0767</v>
      </c>
      <c r="D15456" s="1" t="str">
        <f t="shared" si="2270"/>
        <v>21:0220</v>
      </c>
      <c r="E15456" t="s">
        <v>59632</v>
      </c>
      <c r="F15456" t="s">
        <v>59633</v>
      </c>
      <c r="H15456">
        <v>62.809881400000002</v>
      </c>
      <c r="I15456">
        <v>-132.3594721</v>
      </c>
      <c r="J15456" s="1" t="str">
        <f t="shared" si="2271"/>
        <v>Fluid (stream)</v>
      </c>
      <c r="K15456" s="1" t="str">
        <f t="shared" si="2272"/>
        <v>Untreated Water</v>
      </c>
      <c r="O15456">
        <v>1.68</v>
      </c>
      <c r="P15456">
        <v>120</v>
      </c>
      <c r="Q15456">
        <v>8.1999999999999993</v>
      </c>
    </row>
    <row r="15457" spans="1:17" hidden="1" x14ac:dyDescent="0.3">
      <c r="A15457" t="s">
        <v>59634</v>
      </c>
      <c r="B15457" t="s">
        <v>59635</v>
      </c>
      <c r="C15457" s="1" t="str">
        <f t="shared" si="2266"/>
        <v>21:0767</v>
      </c>
      <c r="D15457" s="1" t="str">
        <f t="shared" si="2270"/>
        <v>21:0220</v>
      </c>
      <c r="E15457" t="s">
        <v>59636</v>
      </c>
      <c r="F15457" t="s">
        <v>59637</v>
      </c>
      <c r="H15457">
        <v>62.79748</v>
      </c>
      <c r="I15457">
        <v>-132.30274660000001</v>
      </c>
      <c r="J15457" s="1" t="str">
        <f t="shared" si="2271"/>
        <v>Fluid (stream)</v>
      </c>
      <c r="K15457" s="1" t="str">
        <f t="shared" si="2272"/>
        <v>Untreated Water</v>
      </c>
    </row>
    <row r="15458" spans="1:17" hidden="1" x14ac:dyDescent="0.3">
      <c r="A15458" t="s">
        <v>59638</v>
      </c>
      <c r="B15458" t="s">
        <v>59639</v>
      </c>
      <c r="C15458" s="1" t="str">
        <f t="shared" si="2266"/>
        <v>21:0767</v>
      </c>
      <c r="D15458" s="1" t="str">
        <f t="shared" si="2270"/>
        <v>21:0220</v>
      </c>
      <c r="E15458" t="s">
        <v>59640</v>
      </c>
      <c r="F15458" t="s">
        <v>59641</v>
      </c>
      <c r="H15458">
        <v>62.768976899999998</v>
      </c>
      <c r="I15458">
        <v>-132.3554513</v>
      </c>
      <c r="J15458" s="1" t="str">
        <f t="shared" si="2271"/>
        <v>Fluid (stream)</v>
      </c>
      <c r="K15458" s="1" t="str">
        <f t="shared" si="2272"/>
        <v>Untreated Water</v>
      </c>
      <c r="O15458">
        <v>2.5000000000000001E-2</v>
      </c>
      <c r="P15458">
        <v>90</v>
      </c>
      <c r="Q15458">
        <v>7</v>
      </c>
    </row>
    <row r="15459" spans="1:17" hidden="1" x14ac:dyDescent="0.3">
      <c r="A15459" t="s">
        <v>59642</v>
      </c>
      <c r="B15459" t="s">
        <v>59643</v>
      </c>
      <c r="C15459" s="1" t="str">
        <f t="shared" si="2266"/>
        <v>21:0767</v>
      </c>
      <c r="D15459" s="1" t="str">
        <f t="shared" si="2270"/>
        <v>21:0220</v>
      </c>
      <c r="E15459" t="s">
        <v>59644</v>
      </c>
      <c r="F15459" t="s">
        <v>59645</v>
      </c>
      <c r="H15459">
        <v>62.722466300000001</v>
      </c>
      <c r="I15459">
        <v>-132.06881709999999</v>
      </c>
      <c r="J15459" s="1" t="str">
        <f t="shared" si="2271"/>
        <v>Fluid (stream)</v>
      </c>
      <c r="K15459" s="1" t="str">
        <f t="shared" si="2272"/>
        <v>Untreated Water</v>
      </c>
      <c r="O15459">
        <v>0.44</v>
      </c>
      <c r="P15459">
        <v>80</v>
      </c>
      <c r="Q15459">
        <v>8</v>
      </c>
    </row>
    <row r="15460" spans="1:17" hidden="1" x14ac:dyDescent="0.3">
      <c r="A15460" t="s">
        <v>59646</v>
      </c>
      <c r="B15460" t="s">
        <v>59647</v>
      </c>
      <c r="C15460" s="1" t="str">
        <f t="shared" si="2266"/>
        <v>21:0767</v>
      </c>
      <c r="D15460" s="1" t="str">
        <f t="shared" si="2270"/>
        <v>21:0220</v>
      </c>
      <c r="E15460" t="s">
        <v>59648</v>
      </c>
      <c r="F15460" t="s">
        <v>59649</v>
      </c>
      <c r="H15460">
        <v>62.716034000000001</v>
      </c>
      <c r="I15460">
        <v>-132.08043240000001</v>
      </c>
      <c r="J15460" s="1" t="str">
        <f t="shared" si="2271"/>
        <v>Fluid (stream)</v>
      </c>
      <c r="K15460" s="1" t="str">
        <f t="shared" si="2272"/>
        <v>Untreated Water</v>
      </c>
    </row>
    <row r="15461" spans="1:17" hidden="1" x14ac:dyDescent="0.3">
      <c r="A15461" t="s">
        <v>59650</v>
      </c>
      <c r="B15461" t="s">
        <v>59651</v>
      </c>
      <c r="C15461" s="1" t="str">
        <f t="shared" si="2266"/>
        <v>21:0767</v>
      </c>
      <c r="D15461" s="1" t="str">
        <f t="shared" si="2270"/>
        <v>21:0220</v>
      </c>
      <c r="E15461" t="s">
        <v>59652</v>
      </c>
      <c r="F15461" t="s">
        <v>59653</v>
      </c>
      <c r="H15461">
        <v>62.701317600000003</v>
      </c>
      <c r="I15461">
        <v>-132.04468610000001</v>
      </c>
      <c r="J15461" s="1" t="str">
        <f t="shared" si="2271"/>
        <v>Fluid (stream)</v>
      </c>
      <c r="K15461" s="1" t="str">
        <f t="shared" si="2272"/>
        <v>Untreated Water</v>
      </c>
      <c r="O15461">
        <v>0.39</v>
      </c>
      <c r="P15461">
        <v>70</v>
      </c>
      <c r="Q15461">
        <v>8.1</v>
      </c>
    </row>
    <row r="15462" spans="1:17" hidden="1" x14ac:dyDescent="0.3">
      <c r="A15462" t="s">
        <v>59654</v>
      </c>
      <c r="B15462" t="s">
        <v>59655</v>
      </c>
      <c r="C15462" s="1" t="str">
        <f t="shared" si="2266"/>
        <v>21:0767</v>
      </c>
      <c r="D15462" s="1" t="str">
        <f t="shared" si="2270"/>
        <v>21:0220</v>
      </c>
      <c r="E15462" t="s">
        <v>59652</v>
      </c>
      <c r="F15462" t="s">
        <v>59656</v>
      </c>
      <c r="H15462">
        <v>62.701317600000003</v>
      </c>
      <c r="I15462">
        <v>-132.04468610000001</v>
      </c>
      <c r="J15462" s="1" t="str">
        <f t="shared" si="2271"/>
        <v>Fluid (stream)</v>
      </c>
      <c r="K15462" s="1" t="str">
        <f t="shared" si="2272"/>
        <v>Untreated Water</v>
      </c>
      <c r="O15462">
        <v>0.33</v>
      </c>
      <c r="P15462">
        <v>80</v>
      </c>
      <c r="Q15462">
        <v>8.1</v>
      </c>
    </row>
    <row r="15463" spans="1:17" hidden="1" x14ac:dyDescent="0.3">
      <c r="A15463" t="s">
        <v>59657</v>
      </c>
      <c r="B15463" t="s">
        <v>59658</v>
      </c>
      <c r="C15463" s="1" t="str">
        <f t="shared" si="2266"/>
        <v>21:0767</v>
      </c>
      <c r="D15463" s="1" t="str">
        <f t="shared" si="2270"/>
        <v>21:0220</v>
      </c>
      <c r="E15463" t="s">
        <v>59659</v>
      </c>
      <c r="F15463" t="s">
        <v>59660</v>
      </c>
      <c r="H15463">
        <v>62.658731199999998</v>
      </c>
      <c r="I15463">
        <v>-132.04477489999999</v>
      </c>
      <c r="J15463" s="1" t="str">
        <f t="shared" si="2271"/>
        <v>Fluid (stream)</v>
      </c>
      <c r="K15463" s="1" t="str">
        <f t="shared" si="2272"/>
        <v>Untreated Water</v>
      </c>
      <c r="O15463">
        <v>0.14000000000000001</v>
      </c>
      <c r="P15463">
        <v>110</v>
      </c>
      <c r="Q15463">
        <v>7.5</v>
      </c>
    </row>
    <row r="15464" spans="1:17" hidden="1" x14ac:dyDescent="0.3">
      <c r="A15464" t="s">
        <v>59661</v>
      </c>
      <c r="B15464" t="s">
        <v>59662</v>
      </c>
      <c r="C15464" s="1" t="str">
        <f t="shared" si="2266"/>
        <v>21:0767</v>
      </c>
      <c r="D15464" s="1" t="str">
        <f t="shared" si="2270"/>
        <v>21:0220</v>
      </c>
      <c r="E15464" t="s">
        <v>59663</v>
      </c>
      <c r="F15464" t="s">
        <v>59664</v>
      </c>
      <c r="H15464">
        <v>62.639409499999999</v>
      </c>
      <c r="I15464">
        <v>-132.03077450000001</v>
      </c>
      <c r="J15464" s="1" t="str">
        <f t="shared" si="2271"/>
        <v>Fluid (stream)</v>
      </c>
      <c r="K15464" s="1" t="str">
        <f t="shared" si="2272"/>
        <v>Untreated Water</v>
      </c>
      <c r="O15464">
        <v>0.22</v>
      </c>
      <c r="P15464">
        <v>120</v>
      </c>
      <c r="Q15464">
        <v>7.6</v>
      </c>
    </row>
    <row r="15465" spans="1:17" hidden="1" x14ac:dyDescent="0.3">
      <c r="A15465" t="s">
        <v>59665</v>
      </c>
      <c r="B15465" t="s">
        <v>59666</v>
      </c>
      <c r="C15465" s="1" t="str">
        <f t="shared" si="2266"/>
        <v>21:0767</v>
      </c>
      <c r="D15465" s="1" t="str">
        <f t="shared" si="2270"/>
        <v>21:0220</v>
      </c>
      <c r="E15465" t="s">
        <v>59667</v>
      </c>
      <c r="F15465" t="s">
        <v>59668</v>
      </c>
      <c r="H15465">
        <v>62.6498743</v>
      </c>
      <c r="I15465">
        <v>-132.11330760000001</v>
      </c>
      <c r="J15465" s="1" t="str">
        <f t="shared" si="2271"/>
        <v>Fluid (stream)</v>
      </c>
      <c r="K15465" s="1" t="str">
        <f t="shared" si="2272"/>
        <v>Untreated Water</v>
      </c>
      <c r="O15465">
        <v>0.16</v>
      </c>
      <c r="P15465">
        <v>90</v>
      </c>
      <c r="Q15465">
        <v>7.5</v>
      </c>
    </row>
    <row r="15466" spans="1:17" hidden="1" x14ac:dyDescent="0.3">
      <c r="A15466" t="s">
        <v>59669</v>
      </c>
      <c r="B15466" t="s">
        <v>59670</v>
      </c>
      <c r="C15466" s="1" t="str">
        <f t="shared" si="2266"/>
        <v>21:0767</v>
      </c>
      <c r="D15466" s="1" t="str">
        <f>HYPERLINK("http://geochem.nrcan.gc.ca/cdogs/content/svy/svy_e.htm", "")</f>
        <v/>
      </c>
      <c r="G15466" s="1" t="str">
        <f>HYPERLINK("http://geochem.nrcan.gc.ca/cdogs/content/cr_/cr_00087_e.htm", "87")</f>
        <v>87</v>
      </c>
      <c r="J15466" t="s">
        <v>11453</v>
      </c>
      <c r="K15466" t="s">
        <v>11454</v>
      </c>
      <c r="O15466">
        <v>0.33</v>
      </c>
      <c r="P15466">
        <v>60</v>
      </c>
      <c r="Q15466">
        <v>7.4</v>
      </c>
    </row>
    <row r="15467" spans="1:17" hidden="1" x14ac:dyDescent="0.3">
      <c r="A15467" t="s">
        <v>59671</v>
      </c>
      <c r="B15467" t="s">
        <v>59672</v>
      </c>
      <c r="C15467" s="1" t="str">
        <f t="shared" si="2266"/>
        <v>21:0767</v>
      </c>
      <c r="D15467" s="1" t="str">
        <f t="shared" ref="D15467:D15484" si="2273">HYPERLINK("http://geochem.nrcan.gc.ca/cdogs/content/svy/svy210220_e.htm", "21:0220")</f>
        <v>21:0220</v>
      </c>
      <c r="E15467" t="s">
        <v>59673</v>
      </c>
      <c r="F15467" t="s">
        <v>59674</v>
      </c>
      <c r="H15467">
        <v>62.649509500000001</v>
      </c>
      <c r="I15467">
        <v>-132.1160959</v>
      </c>
      <c r="J15467" s="1" t="str">
        <f t="shared" ref="J15467:J15484" si="2274">HYPERLINK("http://geochem.nrcan.gc.ca/cdogs/content/kwd/kwd020018_e.htm", "Fluid (stream)")</f>
        <v>Fluid (stream)</v>
      </c>
      <c r="K15467" s="1" t="str">
        <f t="shared" ref="K15467:K15484" si="2275">HYPERLINK("http://geochem.nrcan.gc.ca/cdogs/content/kwd/kwd080007_e.htm", "Untreated Water")</f>
        <v>Untreated Water</v>
      </c>
      <c r="O15467">
        <v>1.05</v>
      </c>
      <c r="P15467">
        <v>100</v>
      </c>
      <c r="Q15467">
        <v>7.7</v>
      </c>
    </row>
    <row r="15468" spans="1:17" hidden="1" x14ac:dyDescent="0.3">
      <c r="A15468" t="s">
        <v>59675</v>
      </c>
      <c r="B15468" t="s">
        <v>59676</v>
      </c>
      <c r="C15468" s="1" t="str">
        <f t="shared" si="2266"/>
        <v>21:0767</v>
      </c>
      <c r="D15468" s="1" t="str">
        <f t="shared" si="2273"/>
        <v>21:0220</v>
      </c>
      <c r="E15468" t="s">
        <v>59677</v>
      </c>
      <c r="F15468" t="s">
        <v>59678</v>
      </c>
      <c r="H15468">
        <v>62.665674500000002</v>
      </c>
      <c r="I15468">
        <v>-132.09028079999999</v>
      </c>
      <c r="J15468" s="1" t="str">
        <f t="shared" si="2274"/>
        <v>Fluid (stream)</v>
      </c>
      <c r="K15468" s="1" t="str">
        <f t="shared" si="2275"/>
        <v>Untreated Water</v>
      </c>
      <c r="O15468">
        <v>2.5000000000000001E-2</v>
      </c>
      <c r="P15468">
        <v>120</v>
      </c>
      <c r="Q15468">
        <v>7.8</v>
      </c>
    </row>
    <row r="15469" spans="1:17" hidden="1" x14ac:dyDescent="0.3">
      <c r="A15469" t="s">
        <v>59679</v>
      </c>
      <c r="B15469" t="s">
        <v>59680</v>
      </c>
      <c r="C15469" s="1" t="str">
        <f t="shared" si="2266"/>
        <v>21:0767</v>
      </c>
      <c r="D15469" s="1" t="str">
        <f t="shared" si="2273"/>
        <v>21:0220</v>
      </c>
      <c r="E15469" t="s">
        <v>59681</v>
      </c>
      <c r="F15469" t="s">
        <v>59682</v>
      </c>
      <c r="H15469">
        <v>62.685372999999998</v>
      </c>
      <c r="I15469">
        <v>-132.120284</v>
      </c>
      <c r="J15469" s="1" t="str">
        <f t="shared" si="2274"/>
        <v>Fluid (stream)</v>
      </c>
      <c r="K15469" s="1" t="str">
        <f t="shared" si="2275"/>
        <v>Untreated Water</v>
      </c>
      <c r="O15469">
        <v>0.57999999999999996</v>
      </c>
      <c r="P15469">
        <v>110</v>
      </c>
      <c r="Q15469">
        <v>7.5</v>
      </c>
    </row>
    <row r="15470" spans="1:17" hidden="1" x14ac:dyDescent="0.3">
      <c r="A15470" t="s">
        <v>59683</v>
      </c>
      <c r="B15470" t="s">
        <v>59684</v>
      </c>
      <c r="C15470" s="1" t="str">
        <f t="shared" si="2266"/>
        <v>21:0767</v>
      </c>
      <c r="D15470" s="1" t="str">
        <f t="shared" si="2273"/>
        <v>21:0220</v>
      </c>
      <c r="E15470" t="s">
        <v>59685</v>
      </c>
      <c r="F15470" t="s">
        <v>59686</v>
      </c>
      <c r="H15470">
        <v>62.675980099999997</v>
      </c>
      <c r="I15470">
        <v>-132.18636420000001</v>
      </c>
      <c r="J15470" s="1" t="str">
        <f t="shared" si="2274"/>
        <v>Fluid (stream)</v>
      </c>
      <c r="K15470" s="1" t="str">
        <f t="shared" si="2275"/>
        <v>Untreated Water</v>
      </c>
      <c r="O15470">
        <v>8.1</v>
      </c>
      <c r="P15470">
        <v>680</v>
      </c>
      <c r="Q15470">
        <v>7.7</v>
      </c>
    </row>
    <row r="15471" spans="1:17" hidden="1" x14ac:dyDescent="0.3">
      <c r="A15471" t="s">
        <v>59687</v>
      </c>
      <c r="B15471" t="s">
        <v>59688</v>
      </c>
      <c r="C15471" s="1" t="str">
        <f t="shared" si="2266"/>
        <v>21:0767</v>
      </c>
      <c r="D15471" s="1" t="str">
        <f t="shared" si="2273"/>
        <v>21:0220</v>
      </c>
      <c r="E15471" t="s">
        <v>59689</v>
      </c>
      <c r="F15471" t="s">
        <v>59690</v>
      </c>
      <c r="H15471">
        <v>62.652467999999999</v>
      </c>
      <c r="I15471">
        <v>-132.20942840000001</v>
      </c>
      <c r="J15471" s="1" t="str">
        <f t="shared" si="2274"/>
        <v>Fluid (stream)</v>
      </c>
      <c r="K15471" s="1" t="str">
        <f t="shared" si="2275"/>
        <v>Untreated Water</v>
      </c>
      <c r="O15471">
        <v>2.5000000000000001E-2</v>
      </c>
      <c r="P15471">
        <v>150</v>
      </c>
      <c r="Q15471">
        <v>6.6</v>
      </c>
    </row>
    <row r="15472" spans="1:17" hidden="1" x14ac:dyDescent="0.3">
      <c r="A15472" t="s">
        <v>59691</v>
      </c>
      <c r="B15472" t="s">
        <v>59692</v>
      </c>
      <c r="C15472" s="1" t="str">
        <f t="shared" si="2266"/>
        <v>21:0767</v>
      </c>
      <c r="D15472" s="1" t="str">
        <f t="shared" si="2273"/>
        <v>21:0220</v>
      </c>
      <c r="E15472" t="s">
        <v>59693</v>
      </c>
      <c r="F15472" t="s">
        <v>59694</v>
      </c>
      <c r="H15472">
        <v>62.651765500000003</v>
      </c>
      <c r="I15472">
        <v>-132.2483852</v>
      </c>
      <c r="J15472" s="1" t="str">
        <f t="shared" si="2274"/>
        <v>Fluid (stream)</v>
      </c>
      <c r="K15472" s="1" t="str">
        <f t="shared" si="2275"/>
        <v>Untreated Water</v>
      </c>
      <c r="O15472">
        <v>2.5000000000000001E-2</v>
      </c>
      <c r="P15472">
        <v>90</v>
      </c>
      <c r="Q15472">
        <v>7.2</v>
      </c>
    </row>
    <row r="15473" spans="1:17" hidden="1" x14ac:dyDescent="0.3">
      <c r="A15473" t="s">
        <v>59695</v>
      </c>
      <c r="B15473" t="s">
        <v>59696</v>
      </c>
      <c r="C15473" s="1" t="str">
        <f t="shared" si="2266"/>
        <v>21:0767</v>
      </c>
      <c r="D15473" s="1" t="str">
        <f t="shared" si="2273"/>
        <v>21:0220</v>
      </c>
      <c r="E15473" t="s">
        <v>59697</v>
      </c>
      <c r="F15473" t="s">
        <v>59698</v>
      </c>
      <c r="H15473">
        <v>62.6485196</v>
      </c>
      <c r="I15473">
        <v>-132.25186830000001</v>
      </c>
      <c r="J15473" s="1" t="str">
        <f t="shared" si="2274"/>
        <v>Fluid (stream)</v>
      </c>
      <c r="K15473" s="1" t="str">
        <f t="shared" si="2275"/>
        <v>Untreated Water</v>
      </c>
      <c r="O15473">
        <v>0.78</v>
      </c>
      <c r="P15473">
        <v>120</v>
      </c>
      <c r="Q15473">
        <v>7.8</v>
      </c>
    </row>
    <row r="15474" spans="1:17" hidden="1" x14ac:dyDescent="0.3">
      <c r="A15474" t="s">
        <v>59699</v>
      </c>
      <c r="B15474" t="s">
        <v>59700</v>
      </c>
      <c r="C15474" s="1" t="str">
        <f t="shared" si="2266"/>
        <v>21:0767</v>
      </c>
      <c r="D15474" s="1" t="str">
        <f t="shared" si="2273"/>
        <v>21:0220</v>
      </c>
      <c r="E15474" t="s">
        <v>59701</v>
      </c>
      <c r="F15474" t="s">
        <v>59702</v>
      </c>
      <c r="H15474">
        <v>62.647905399999999</v>
      </c>
      <c r="I15474">
        <v>-132.25444340000001</v>
      </c>
      <c r="J15474" s="1" t="str">
        <f t="shared" si="2274"/>
        <v>Fluid (stream)</v>
      </c>
      <c r="K15474" s="1" t="str">
        <f t="shared" si="2275"/>
        <v>Untreated Water</v>
      </c>
      <c r="O15474">
        <v>1.89</v>
      </c>
      <c r="P15474">
        <v>100</v>
      </c>
      <c r="Q15474">
        <v>7.8</v>
      </c>
    </row>
    <row r="15475" spans="1:17" hidden="1" x14ac:dyDescent="0.3">
      <c r="A15475" t="s">
        <v>59703</v>
      </c>
      <c r="B15475" t="s">
        <v>59704</v>
      </c>
      <c r="C15475" s="1" t="str">
        <f t="shared" si="2266"/>
        <v>21:0767</v>
      </c>
      <c r="D15475" s="1" t="str">
        <f t="shared" si="2273"/>
        <v>21:0220</v>
      </c>
      <c r="E15475" t="s">
        <v>59705</v>
      </c>
      <c r="F15475" t="s">
        <v>59706</v>
      </c>
      <c r="H15475">
        <v>62.633119000000001</v>
      </c>
      <c r="I15475">
        <v>-132.30704660000001</v>
      </c>
      <c r="J15475" s="1" t="str">
        <f t="shared" si="2274"/>
        <v>Fluid (stream)</v>
      </c>
      <c r="K15475" s="1" t="str">
        <f t="shared" si="2275"/>
        <v>Untreated Water</v>
      </c>
      <c r="O15475">
        <v>2.73</v>
      </c>
      <c r="P15475">
        <v>150</v>
      </c>
      <c r="Q15475">
        <v>7.4</v>
      </c>
    </row>
    <row r="15476" spans="1:17" hidden="1" x14ac:dyDescent="0.3">
      <c r="A15476" t="s">
        <v>59707</v>
      </c>
      <c r="B15476" t="s">
        <v>59708</v>
      </c>
      <c r="C15476" s="1" t="str">
        <f t="shared" si="2266"/>
        <v>21:0767</v>
      </c>
      <c r="D15476" s="1" t="str">
        <f t="shared" si="2273"/>
        <v>21:0220</v>
      </c>
      <c r="E15476" t="s">
        <v>59709</v>
      </c>
      <c r="F15476" t="s">
        <v>59710</v>
      </c>
      <c r="H15476">
        <v>62.654931699999999</v>
      </c>
      <c r="I15476">
        <v>-132.28731730000001</v>
      </c>
      <c r="J15476" s="1" t="str">
        <f t="shared" si="2274"/>
        <v>Fluid (stream)</v>
      </c>
      <c r="K15476" s="1" t="str">
        <f t="shared" si="2275"/>
        <v>Untreated Water</v>
      </c>
      <c r="O15476">
        <v>0.17</v>
      </c>
      <c r="P15476">
        <v>90</v>
      </c>
      <c r="Q15476">
        <v>6.9</v>
      </c>
    </row>
    <row r="15477" spans="1:17" hidden="1" x14ac:dyDescent="0.3">
      <c r="A15477" t="s">
        <v>59711</v>
      </c>
      <c r="B15477" t="s">
        <v>59712</v>
      </c>
      <c r="C15477" s="1" t="str">
        <f t="shared" si="2266"/>
        <v>21:0767</v>
      </c>
      <c r="D15477" s="1" t="str">
        <f t="shared" si="2273"/>
        <v>21:0220</v>
      </c>
      <c r="E15477" t="s">
        <v>59713</v>
      </c>
      <c r="F15477" t="s">
        <v>59714</v>
      </c>
      <c r="H15477">
        <v>62.690196299999997</v>
      </c>
      <c r="I15477">
        <v>-132.23591830000001</v>
      </c>
      <c r="J15477" s="1" t="str">
        <f t="shared" si="2274"/>
        <v>Fluid (stream)</v>
      </c>
      <c r="K15477" s="1" t="str">
        <f t="shared" si="2275"/>
        <v>Untreated Water</v>
      </c>
      <c r="O15477">
        <v>2.5000000000000001E-2</v>
      </c>
      <c r="P15477">
        <v>170</v>
      </c>
      <c r="Q15477">
        <v>7.5</v>
      </c>
    </row>
    <row r="15478" spans="1:17" hidden="1" x14ac:dyDescent="0.3">
      <c r="A15478" t="s">
        <v>59715</v>
      </c>
      <c r="B15478" t="s">
        <v>59716</v>
      </c>
      <c r="C15478" s="1" t="str">
        <f t="shared" si="2266"/>
        <v>21:0767</v>
      </c>
      <c r="D15478" s="1" t="str">
        <f t="shared" si="2273"/>
        <v>21:0220</v>
      </c>
      <c r="E15478" t="s">
        <v>59717</v>
      </c>
      <c r="F15478" t="s">
        <v>59718</v>
      </c>
      <c r="H15478">
        <v>62.709273000000003</v>
      </c>
      <c r="I15478">
        <v>-132.29720029999999</v>
      </c>
      <c r="J15478" s="1" t="str">
        <f t="shared" si="2274"/>
        <v>Fluid (stream)</v>
      </c>
      <c r="K15478" s="1" t="str">
        <f t="shared" si="2275"/>
        <v>Untreated Water</v>
      </c>
      <c r="O15478">
        <v>2.5000000000000001E-2</v>
      </c>
      <c r="P15478">
        <v>80</v>
      </c>
      <c r="Q15478">
        <v>6.7</v>
      </c>
    </row>
    <row r="15479" spans="1:17" hidden="1" x14ac:dyDescent="0.3">
      <c r="A15479" t="s">
        <v>59719</v>
      </c>
      <c r="B15479" t="s">
        <v>59720</v>
      </c>
      <c r="C15479" s="1" t="str">
        <f t="shared" si="2266"/>
        <v>21:0767</v>
      </c>
      <c r="D15479" s="1" t="str">
        <f t="shared" si="2273"/>
        <v>21:0220</v>
      </c>
      <c r="E15479" t="s">
        <v>59721</v>
      </c>
      <c r="F15479" t="s">
        <v>59722</v>
      </c>
      <c r="H15479">
        <v>62.686642900000002</v>
      </c>
      <c r="I15479">
        <v>-132.32315159999999</v>
      </c>
      <c r="J15479" s="1" t="str">
        <f t="shared" si="2274"/>
        <v>Fluid (stream)</v>
      </c>
      <c r="K15479" s="1" t="str">
        <f t="shared" si="2275"/>
        <v>Untreated Water</v>
      </c>
      <c r="O15479">
        <v>0.34</v>
      </c>
      <c r="P15479">
        <v>110</v>
      </c>
      <c r="Q15479">
        <v>7.5</v>
      </c>
    </row>
    <row r="15480" spans="1:17" hidden="1" x14ac:dyDescent="0.3">
      <c r="A15480" t="s">
        <v>59723</v>
      </c>
      <c r="B15480" t="s">
        <v>59724</v>
      </c>
      <c r="C15480" s="1" t="str">
        <f t="shared" si="2266"/>
        <v>21:0767</v>
      </c>
      <c r="D15480" s="1" t="str">
        <f t="shared" si="2273"/>
        <v>21:0220</v>
      </c>
      <c r="E15480" t="s">
        <v>59721</v>
      </c>
      <c r="F15480" t="s">
        <v>59725</v>
      </c>
      <c r="H15480">
        <v>62.686642900000002</v>
      </c>
      <c r="I15480">
        <v>-132.32315159999999</v>
      </c>
      <c r="J15480" s="1" t="str">
        <f t="shared" si="2274"/>
        <v>Fluid (stream)</v>
      </c>
      <c r="K15480" s="1" t="str">
        <f t="shared" si="2275"/>
        <v>Untreated Water</v>
      </c>
      <c r="O15480">
        <v>0.27</v>
      </c>
      <c r="P15480">
        <v>120</v>
      </c>
      <c r="Q15480">
        <v>7.5</v>
      </c>
    </row>
    <row r="15481" spans="1:17" hidden="1" x14ac:dyDescent="0.3">
      <c r="A15481" t="s">
        <v>59726</v>
      </c>
      <c r="B15481" t="s">
        <v>59727</v>
      </c>
      <c r="C15481" s="1" t="str">
        <f t="shared" si="2266"/>
        <v>21:0767</v>
      </c>
      <c r="D15481" s="1" t="str">
        <f t="shared" si="2273"/>
        <v>21:0220</v>
      </c>
      <c r="E15481" t="s">
        <v>59728</v>
      </c>
      <c r="F15481" t="s">
        <v>59729</v>
      </c>
      <c r="H15481">
        <v>62.692986300000001</v>
      </c>
      <c r="I15481">
        <v>-132.40014969999999</v>
      </c>
      <c r="J15481" s="1" t="str">
        <f t="shared" si="2274"/>
        <v>Fluid (stream)</v>
      </c>
      <c r="K15481" s="1" t="str">
        <f t="shared" si="2275"/>
        <v>Untreated Water</v>
      </c>
      <c r="O15481">
        <v>2.5000000000000001E-2</v>
      </c>
      <c r="P15481">
        <v>90</v>
      </c>
      <c r="Q15481">
        <v>6.5</v>
      </c>
    </row>
    <row r="15482" spans="1:17" hidden="1" x14ac:dyDescent="0.3">
      <c r="A15482" t="s">
        <v>59730</v>
      </c>
      <c r="B15482" t="s">
        <v>59731</v>
      </c>
      <c r="C15482" s="1" t="str">
        <f t="shared" ref="C15482:C15493" si="2276">HYPERLINK("http://geochem.nrcan.gc.ca/cdogs/content/bdl/bdl210767_e.htm", "21:0767")</f>
        <v>21:0767</v>
      </c>
      <c r="D15482" s="1" t="str">
        <f t="shared" si="2273"/>
        <v>21:0220</v>
      </c>
      <c r="E15482" t="s">
        <v>59732</v>
      </c>
      <c r="F15482" t="s">
        <v>59733</v>
      </c>
      <c r="H15482">
        <v>62.727942900000002</v>
      </c>
      <c r="I15482">
        <v>-132.32755349999999</v>
      </c>
      <c r="J15482" s="1" t="str">
        <f t="shared" si="2274"/>
        <v>Fluid (stream)</v>
      </c>
      <c r="K15482" s="1" t="str">
        <f t="shared" si="2275"/>
        <v>Untreated Water</v>
      </c>
      <c r="O15482">
        <v>2.5000000000000001E-2</v>
      </c>
      <c r="P15482">
        <v>90</v>
      </c>
      <c r="Q15482">
        <v>6.8</v>
      </c>
    </row>
    <row r="15483" spans="1:17" hidden="1" x14ac:dyDescent="0.3">
      <c r="A15483" t="s">
        <v>59734</v>
      </c>
      <c r="B15483" t="s">
        <v>59735</v>
      </c>
      <c r="C15483" s="1" t="str">
        <f t="shared" si="2276"/>
        <v>21:0767</v>
      </c>
      <c r="D15483" s="1" t="str">
        <f t="shared" si="2273"/>
        <v>21:0220</v>
      </c>
      <c r="E15483" t="s">
        <v>59736</v>
      </c>
      <c r="F15483" t="s">
        <v>59737</v>
      </c>
      <c r="H15483">
        <v>62.741787700000003</v>
      </c>
      <c r="I15483">
        <v>-132.36438749999999</v>
      </c>
      <c r="J15483" s="1" t="str">
        <f t="shared" si="2274"/>
        <v>Fluid (stream)</v>
      </c>
      <c r="K15483" s="1" t="str">
        <f t="shared" si="2275"/>
        <v>Untreated Water</v>
      </c>
      <c r="O15483">
        <v>2.5000000000000001E-2</v>
      </c>
      <c r="P15483">
        <v>130</v>
      </c>
      <c r="Q15483">
        <v>6.8</v>
      </c>
    </row>
    <row r="15484" spans="1:17" hidden="1" x14ac:dyDescent="0.3">
      <c r="A15484" t="s">
        <v>59738</v>
      </c>
      <c r="B15484" t="s">
        <v>59739</v>
      </c>
      <c r="C15484" s="1" t="str">
        <f t="shared" si="2276"/>
        <v>21:0767</v>
      </c>
      <c r="D15484" s="1" t="str">
        <f t="shared" si="2273"/>
        <v>21:0220</v>
      </c>
      <c r="E15484" t="s">
        <v>59740</v>
      </c>
      <c r="F15484" t="s">
        <v>59741</v>
      </c>
      <c r="H15484">
        <v>62.743660300000002</v>
      </c>
      <c r="I15484">
        <v>-132.2534952</v>
      </c>
      <c r="J15484" s="1" t="str">
        <f t="shared" si="2274"/>
        <v>Fluid (stream)</v>
      </c>
      <c r="K15484" s="1" t="str">
        <f t="shared" si="2275"/>
        <v>Untreated Water</v>
      </c>
      <c r="O15484">
        <v>2.5000000000000001E-2</v>
      </c>
      <c r="P15484">
        <v>100</v>
      </c>
      <c r="Q15484">
        <v>7.5</v>
      </c>
    </row>
    <row r="15485" spans="1:17" hidden="1" x14ac:dyDescent="0.3">
      <c r="A15485" t="s">
        <v>59742</v>
      </c>
      <c r="B15485" t="s">
        <v>59743</v>
      </c>
      <c r="C15485" s="1" t="str">
        <f t="shared" si="2276"/>
        <v>21:0767</v>
      </c>
      <c r="D15485" s="1" t="str">
        <f>HYPERLINK("http://geochem.nrcan.gc.ca/cdogs/content/svy/svy_e.htm", "")</f>
        <v/>
      </c>
      <c r="G15485" s="1" t="str">
        <f>HYPERLINK("http://geochem.nrcan.gc.ca/cdogs/content/cr_/cr_00087_e.htm", "87")</f>
        <v>87</v>
      </c>
      <c r="J15485" t="s">
        <v>11453</v>
      </c>
      <c r="K15485" t="s">
        <v>11454</v>
      </c>
      <c r="O15485">
        <v>0.4</v>
      </c>
      <c r="P15485">
        <v>70</v>
      </c>
      <c r="Q15485">
        <v>7.4</v>
      </c>
    </row>
    <row r="15486" spans="1:17" hidden="1" x14ac:dyDescent="0.3">
      <c r="A15486" t="s">
        <v>59744</v>
      </c>
      <c r="B15486" t="s">
        <v>59745</v>
      </c>
      <c r="C15486" s="1" t="str">
        <f t="shared" si="2276"/>
        <v>21:0767</v>
      </c>
      <c r="D15486" s="1" t="str">
        <f t="shared" ref="D15486:D15493" si="2277">HYPERLINK("http://geochem.nrcan.gc.ca/cdogs/content/svy/svy210220_e.htm", "21:0220")</f>
        <v>21:0220</v>
      </c>
      <c r="E15486" t="s">
        <v>59746</v>
      </c>
      <c r="F15486" t="s">
        <v>59747</v>
      </c>
      <c r="H15486">
        <v>62.782523599999998</v>
      </c>
      <c r="I15486">
        <v>-132.22189130000001</v>
      </c>
      <c r="J15486" s="1" t="str">
        <f t="shared" ref="J15486:J15509" si="2278">HYPERLINK("http://geochem.nrcan.gc.ca/cdogs/content/kwd/kwd020018_e.htm", "Fluid (stream)")</f>
        <v>Fluid (stream)</v>
      </c>
      <c r="K15486" s="1" t="str">
        <f t="shared" ref="K15486:K15509" si="2279">HYPERLINK("http://geochem.nrcan.gc.ca/cdogs/content/kwd/kwd080007_e.htm", "Untreated Water")</f>
        <v>Untreated Water</v>
      </c>
      <c r="O15486">
        <v>0.39</v>
      </c>
      <c r="P15486">
        <v>110</v>
      </c>
      <c r="Q15486">
        <v>6.9</v>
      </c>
    </row>
    <row r="15487" spans="1:17" hidden="1" x14ac:dyDescent="0.3">
      <c r="A15487" t="s">
        <v>59748</v>
      </c>
      <c r="B15487" t="s">
        <v>59749</v>
      </c>
      <c r="C15487" s="1" t="str">
        <f t="shared" si="2276"/>
        <v>21:0767</v>
      </c>
      <c r="D15487" s="1" t="str">
        <f t="shared" si="2277"/>
        <v>21:0220</v>
      </c>
      <c r="E15487" t="s">
        <v>59750</v>
      </c>
      <c r="F15487" t="s">
        <v>59751</v>
      </c>
      <c r="H15487">
        <v>62.786816199999997</v>
      </c>
      <c r="I15487">
        <v>-132.24835640000001</v>
      </c>
      <c r="J15487" s="1" t="str">
        <f t="shared" si="2278"/>
        <v>Fluid (stream)</v>
      </c>
      <c r="K15487" s="1" t="str">
        <f t="shared" si="2279"/>
        <v>Untreated Water</v>
      </c>
      <c r="O15487">
        <v>2.5000000000000001E-2</v>
      </c>
      <c r="P15487">
        <v>80</v>
      </c>
      <c r="Q15487">
        <v>7.9</v>
      </c>
    </row>
    <row r="15488" spans="1:17" hidden="1" x14ac:dyDescent="0.3">
      <c r="A15488" t="s">
        <v>59752</v>
      </c>
      <c r="B15488" t="s">
        <v>59753</v>
      </c>
      <c r="C15488" s="1" t="str">
        <f t="shared" si="2276"/>
        <v>21:0767</v>
      </c>
      <c r="D15488" s="1" t="str">
        <f t="shared" si="2277"/>
        <v>21:0220</v>
      </c>
      <c r="E15488" t="s">
        <v>59754</v>
      </c>
      <c r="F15488" t="s">
        <v>59755</v>
      </c>
      <c r="H15488">
        <v>62.784353299999999</v>
      </c>
      <c r="I15488">
        <v>-132.215855</v>
      </c>
      <c r="J15488" s="1" t="str">
        <f t="shared" si="2278"/>
        <v>Fluid (stream)</v>
      </c>
      <c r="K15488" s="1" t="str">
        <f t="shared" si="2279"/>
        <v>Untreated Water</v>
      </c>
    </row>
    <row r="15489" spans="1:17" hidden="1" x14ac:dyDescent="0.3">
      <c r="A15489" t="s">
        <v>59756</v>
      </c>
      <c r="B15489" t="s">
        <v>59757</v>
      </c>
      <c r="C15489" s="1" t="str">
        <f t="shared" si="2276"/>
        <v>21:0767</v>
      </c>
      <c r="D15489" s="1" t="str">
        <f t="shared" si="2277"/>
        <v>21:0220</v>
      </c>
      <c r="E15489" t="s">
        <v>59758</v>
      </c>
      <c r="F15489" t="s">
        <v>59759</v>
      </c>
      <c r="H15489">
        <v>62.756546100000001</v>
      </c>
      <c r="I15489">
        <v>-132.18299569999999</v>
      </c>
      <c r="J15489" s="1" t="str">
        <f t="shared" si="2278"/>
        <v>Fluid (stream)</v>
      </c>
      <c r="K15489" s="1" t="str">
        <f t="shared" si="2279"/>
        <v>Untreated Water</v>
      </c>
      <c r="O15489">
        <v>1.33</v>
      </c>
      <c r="P15489">
        <v>150</v>
      </c>
      <c r="Q15489">
        <v>7.8</v>
      </c>
    </row>
    <row r="15490" spans="1:17" hidden="1" x14ac:dyDescent="0.3">
      <c r="A15490" t="s">
        <v>59760</v>
      </c>
      <c r="B15490" t="s">
        <v>59761</v>
      </c>
      <c r="C15490" s="1" t="str">
        <f t="shared" si="2276"/>
        <v>21:0767</v>
      </c>
      <c r="D15490" s="1" t="str">
        <f t="shared" si="2277"/>
        <v>21:0220</v>
      </c>
      <c r="E15490" t="s">
        <v>59762</v>
      </c>
      <c r="F15490" t="s">
        <v>59763</v>
      </c>
      <c r="H15490">
        <v>62.761718899999998</v>
      </c>
      <c r="I15490">
        <v>-132.16063170000001</v>
      </c>
      <c r="J15490" s="1" t="str">
        <f t="shared" si="2278"/>
        <v>Fluid (stream)</v>
      </c>
      <c r="K15490" s="1" t="str">
        <f t="shared" si="2279"/>
        <v>Untreated Water</v>
      </c>
    </row>
    <row r="15491" spans="1:17" hidden="1" x14ac:dyDescent="0.3">
      <c r="A15491" t="s">
        <v>59764</v>
      </c>
      <c r="B15491" t="s">
        <v>59765</v>
      </c>
      <c r="C15491" s="1" t="str">
        <f t="shared" si="2276"/>
        <v>21:0767</v>
      </c>
      <c r="D15491" s="1" t="str">
        <f t="shared" si="2277"/>
        <v>21:0220</v>
      </c>
      <c r="E15491" t="s">
        <v>59766</v>
      </c>
      <c r="F15491" t="s">
        <v>59767</v>
      </c>
      <c r="H15491">
        <v>62.751208499999997</v>
      </c>
      <c r="I15491">
        <v>-132.1472636</v>
      </c>
      <c r="J15491" s="1" t="str">
        <f t="shared" si="2278"/>
        <v>Fluid (stream)</v>
      </c>
      <c r="K15491" s="1" t="str">
        <f t="shared" si="2279"/>
        <v>Untreated Water</v>
      </c>
    </row>
    <row r="15492" spans="1:17" hidden="1" x14ac:dyDescent="0.3">
      <c r="A15492" t="s">
        <v>59768</v>
      </c>
      <c r="B15492" t="s">
        <v>59769</v>
      </c>
      <c r="C15492" s="1" t="str">
        <f t="shared" si="2276"/>
        <v>21:0767</v>
      </c>
      <c r="D15492" s="1" t="str">
        <f t="shared" si="2277"/>
        <v>21:0220</v>
      </c>
      <c r="E15492" t="s">
        <v>59770</v>
      </c>
      <c r="F15492" t="s">
        <v>59771</v>
      </c>
      <c r="H15492">
        <v>62.782610499999997</v>
      </c>
      <c r="I15492">
        <v>-132.07768350000001</v>
      </c>
      <c r="J15492" s="1" t="str">
        <f t="shared" si="2278"/>
        <v>Fluid (stream)</v>
      </c>
      <c r="K15492" s="1" t="str">
        <f t="shared" si="2279"/>
        <v>Untreated Water</v>
      </c>
      <c r="O15492">
        <v>2.5000000000000001E-2</v>
      </c>
      <c r="P15492">
        <v>90</v>
      </c>
      <c r="Q15492">
        <v>7.8</v>
      </c>
    </row>
    <row r="15493" spans="1:17" hidden="1" x14ac:dyDescent="0.3">
      <c r="A15493" t="s">
        <v>59772</v>
      </c>
      <c r="B15493" t="s">
        <v>59773</v>
      </c>
      <c r="C15493" s="1" t="str">
        <f t="shared" si="2276"/>
        <v>21:0767</v>
      </c>
      <c r="D15493" s="1" t="str">
        <f t="shared" si="2277"/>
        <v>21:0220</v>
      </c>
      <c r="E15493" t="s">
        <v>59774</v>
      </c>
      <c r="F15493" t="s">
        <v>59775</v>
      </c>
      <c r="H15493">
        <v>62.824674999999999</v>
      </c>
      <c r="I15493">
        <v>-132.0342459</v>
      </c>
      <c r="J15493" s="1" t="str">
        <f t="shared" si="2278"/>
        <v>Fluid (stream)</v>
      </c>
      <c r="K15493" s="1" t="str">
        <f t="shared" si="2279"/>
        <v>Untreated Water</v>
      </c>
      <c r="O15493">
        <v>2.5000000000000001E-2</v>
      </c>
      <c r="P15493">
        <v>120</v>
      </c>
      <c r="Q15493">
        <v>6.8</v>
      </c>
    </row>
    <row r="15494" spans="1:17" hidden="1" x14ac:dyDescent="0.3">
      <c r="A15494" t="s">
        <v>59776</v>
      </c>
      <c r="B15494" t="s">
        <v>59777</v>
      </c>
      <c r="C15494" s="1" t="str">
        <f t="shared" ref="C15494:C15557" si="2280">HYPERLINK("http://geochem.nrcan.gc.ca/cdogs/content/bdl/bdl210783_e.htm", "21:0783")</f>
        <v>21:0783</v>
      </c>
      <c r="D15494" s="1" t="str">
        <f t="shared" ref="D15494:D15509" si="2281">HYPERLINK("http://geochem.nrcan.gc.ca/cdogs/content/svy/svy210222_e.htm", "21:0222")</f>
        <v>21:0222</v>
      </c>
      <c r="E15494" t="s">
        <v>59778</v>
      </c>
      <c r="F15494" t="s">
        <v>59779</v>
      </c>
      <c r="H15494">
        <v>47.945862300000002</v>
      </c>
      <c r="I15494">
        <v>-79.646017000000001</v>
      </c>
      <c r="J15494" s="1" t="str">
        <f t="shared" si="2278"/>
        <v>Fluid (stream)</v>
      </c>
      <c r="K15494" s="1" t="str">
        <f t="shared" si="2279"/>
        <v>Untreated Water</v>
      </c>
      <c r="O15494">
        <v>2.5000000000000001E-2</v>
      </c>
      <c r="P15494">
        <v>50</v>
      </c>
      <c r="Q15494">
        <v>6.9</v>
      </c>
    </row>
    <row r="15495" spans="1:17" hidden="1" x14ac:dyDescent="0.3">
      <c r="A15495" t="s">
        <v>59780</v>
      </c>
      <c r="B15495" t="s">
        <v>59781</v>
      </c>
      <c r="C15495" s="1" t="str">
        <f t="shared" si="2280"/>
        <v>21:0783</v>
      </c>
      <c r="D15495" s="1" t="str">
        <f t="shared" si="2281"/>
        <v>21:0222</v>
      </c>
      <c r="E15495" t="s">
        <v>59782</v>
      </c>
      <c r="F15495" t="s">
        <v>59783</v>
      </c>
      <c r="H15495">
        <v>47.930947600000003</v>
      </c>
      <c r="I15495">
        <v>-79.653984199999996</v>
      </c>
      <c r="J15495" s="1" t="str">
        <f t="shared" si="2278"/>
        <v>Fluid (stream)</v>
      </c>
      <c r="K15495" s="1" t="str">
        <f t="shared" si="2279"/>
        <v>Untreated Water</v>
      </c>
      <c r="O15495">
        <v>2.5000000000000001E-2</v>
      </c>
      <c r="P15495">
        <v>50</v>
      </c>
      <c r="Q15495">
        <v>7.2</v>
      </c>
    </row>
    <row r="15496" spans="1:17" hidden="1" x14ac:dyDescent="0.3">
      <c r="A15496" t="s">
        <v>59784</v>
      </c>
      <c r="B15496" t="s">
        <v>59785</v>
      </c>
      <c r="C15496" s="1" t="str">
        <f t="shared" si="2280"/>
        <v>21:0783</v>
      </c>
      <c r="D15496" s="1" t="str">
        <f t="shared" si="2281"/>
        <v>21:0222</v>
      </c>
      <c r="E15496" t="s">
        <v>59786</v>
      </c>
      <c r="F15496" t="s">
        <v>59787</v>
      </c>
      <c r="H15496">
        <v>47.9079397</v>
      </c>
      <c r="I15496">
        <v>-79.662396299999997</v>
      </c>
      <c r="J15496" s="1" t="str">
        <f t="shared" si="2278"/>
        <v>Fluid (stream)</v>
      </c>
      <c r="K15496" s="1" t="str">
        <f t="shared" si="2279"/>
        <v>Untreated Water</v>
      </c>
      <c r="O15496">
        <v>2.5000000000000001E-2</v>
      </c>
      <c r="P15496">
        <v>60</v>
      </c>
      <c r="Q15496">
        <v>7.3</v>
      </c>
    </row>
    <row r="15497" spans="1:17" hidden="1" x14ac:dyDescent="0.3">
      <c r="A15497" t="s">
        <v>59788</v>
      </c>
      <c r="B15497" t="s">
        <v>59789</v>
      </c>
      <c r="C15497" s="1" t="str">
        <f t="shared" si="2280"/>
        <v>21:0783</v>
      </c>
      <c r="D15497" s="1" t="str">
        <f t="shared" si="2281"/>
        <v>21:0222</v>
      </c>
      <c r="E15497" t="s">
        <v>59790</v>
      </c>
      <c r="F15497" t="s">
        <v>59791</v>
      </c>
      <c r="H15497">
        <v>47.889087400000001</v>
      </c>
      <c r="I15497">
        <v>-79.680085199999994</v>
      </c>
      <c r="J15497" s="1" t="str">
        <f t="shared" si="2278"/>
        <v>Fluid (stream)</v>
      </c>
      <c r="K15497" s="1" t="str">
        <f t="shared" si="2279"/>
        <v>Untreated Water</v>
      </c>
    </row>
    <row r="15498" spans="1:17" hidden="1" x14ac:dyDescent="0.3">
      <c r="A15498" t="s">
        <v>59792</v>
      </c>
      <c r="B15498" t="s">
        <v>59793</v>
      </c>
      <c r="C15498" s="1" t="str">
        <f t="shared" si="2280"/>
        <v>21:0783</v>
      </c>
      <c r="D15498" s="1" t="str">
        <f t="shared" si="2281"/>
        <v>21:0222</v>
      </c>
      <c r="E15498" t="s">
        <v>59794</v>
      </c>
      <c r="F15498" t="s">
        <v>59795</v>
      </c>
      <c r="H15498">
        <v>47.865814399999998</v>
      </c>
      <c r="I15498">
        <v>-79.709719100000001</v>
      </c>
      <c r="J15498" s="1" t="str">
        <f t="shared" si="2278"/>
        <v>Fluid (stream)</v>
      </c>
      <c r="K15498" s="1" t="str">
        <f t="shared" si="2279"/>
        <v>Untreated Water</v>
      </c>
      <c r="O15498">
        <v>2.5000000000000001E-2</v>
      </c>
      <c r="P15498">
        <v>40</v>
      </c>
      <c r="Q15498">
        <v>5.6</v>
      </c>
    </row>
    <row r="15499" spans="1:17" hidden="1" x14ac:dyDescent="0.3">
      <c r="A15499" t="s">
        <v>59796</v>
      </c>
      <c r="B15499" t="s">
        <v>59797</v>
      </c>
      <c r="C15499" s="1" t="str">
        <f t="shared" si="2280"/>
        <v>21:0783</v>
      </c>
      <c r="D15499" s="1" t="str">
        <f t="shared" si="2281"/>
        <v>21:0222</v>
      </c>
      <c r="E15499" t="s">
        <v>59798</v>
      </c>
      <c r="F15499" t="s">
        <v>59799</v>
      </c>
      <c r="H15499">
        <v>47.878253100000002</v>
      </c>
      <c r="I15499">
        <v>-79.704475000000002</v>
      </c>
      <c r="J15499" s="1" t="str">
        <f t="shared" si="2278"/>
        <v>Fluid (stream)</v>
      </c>
      <c r="K15499" s="1" t="str">
        <f t="shared" si="2279"/>
        <v>Untreated Water</v>
      </c>
      <c r="O15499">
        <v>2.5000000000000001E-2</v>
      </c>
      <c r="P15499">
        <v>50</v>
      </c>
      <c r="Q15499">
        <v>7.4</v>
      </c>
    </row>
    <row r="15500" spans="1:17" hidden="1" x14ac:dyDescent="0.3">
      <c r="A15500" t="s">
        <v>59800</v>
      </c>
      <c r="B15500" t="s">
        <v>59801</v>
      </c>
      <c r="C15500" s="1" t="str">
        <f t="shared" si="2280"/>
        <v>21:0783</v>
      </c>
      <c r="D15500" s="1" t="str">
        <f t="shared" si="2281"/>
        <v>21:0222</v>
      </c>
      <c r="E15500" t="s">
        <v>59802</v>
      </c>
      <c r="F15500" t="s">
        <v>59803</v>
      </c>
      <c r="H15500">
        <v>47.882040199999999</v>
      </c>
      <c r="I15500">
        <v>-79.732603100000006</v>
      </c>
      <c r="J15500" s="1" t="str">
        <f t="shared" si="2278"/>
        <v>Fluid (stream)</v>
      </c>
      <c r="K15500" s="1" t="str">
        <f t="shared" si="2279"/>
        <v>Untreated Water</v>
      </c>
      <c r="O15500">
        <v>2.5000000000000001E-2</v>
      </c>
      <c r="P15500">
        <v>60</v>
      </c>
      <c r="Q15500">
        <v>7.2</v>
      </c>
    </row>
    <row r="15501" spans="1:17" hidden="1" x14ac:dyDescent="0.3">
      <c r="A15501" t="s">
        <v>59804</v>
      </c>
      <c r="B15501" t="s">
        <v>59805</v>
      </c>
      <c r="C15501" s="1" t="str">
        <f t="shared" si="2280"/>
        <v>21:0783</v>
      </c>
      <c r="D15501" s="1" t="str">
        <f t="shared" si="2281"/>
        <v>21:0222</v>
      </c>
      <c r="E15501" t="s">
        <v>59806</v>
      </c>
      <c r="F15501" t="s">
        <v>59807</v>
      </c>
      <c r="H15501">
        <v>47.932077300000003</v>
      </c>
      <c r="I15501">
        <v>-79.802272500000001</v>
      </c>
      <c r="J15501" s="1" t="str">
        <f t="shared" si="2278"/>
        <v>Fluid (stream)</v>
      </c>
      <c r="K15501" s="1" t="str">
        <f t="shared" si="2279"/>
        <v>Untreated Water</v>
      </c>
      <c r="O15501">
        <v>0.46</v>
      </c>
      <c r="P15501">
        <v>70</v>
      </c>
      <c r="Q15501">
        <v>7.7</v>
      </c>
    </row>
    <row r="15502" spans="1:17" hidden="1" x14ac:dyDescent="0.3">
      <c r="A15502" t="s">
        <v>59808</v>
      </c>
      <c r="B15502" t="s">
        <v>59809</v>
      </c>
      <c r="C15502" s="1" t="str">
        <f t="shared" si="2280"/>
        <v>21:0783</v>
      </c>
      <c r="D15502" s="1" t="str">
        <f t="shared" si="2281"/>
        <v>21:0222</v>
      </c>
      <c r="E15502" t="s">
        <v>59810</v>
      </c>
      <c r="F15502" t="s">
        <v>59811</v>
      </c>
      <c r="H15502">
        <v>47.894893000000003</v>
      </c>
      <c r="I15502">
        <v>-79.801685599999999</v>
      </c>
      <c r="J15502" s="1" t="str">
        <f t="shared" si="2278"/>
        <v>Fluid (stream)</v>
      </c>
      <c r="K15502" s="1" t="str">
        <f t="shared" si="2279"/>
        <v>Untreated Water</v>
      </c>
      <c r="O15502">
        <v>1.83</v>
      </c>
      <c r="P15502">
        <v>90</v>
      </c>
      <c r="Q15502">
        <v>7.9</v>
      </c>
    </row>
    <row r="15503" spans="1:17" hidden="1" x14ac:dyDescent="0.3">
      <c r="A15503" t="s">
        <v>59812</v>
      </c>
      <c r="B15503" t="s">
        <v>59813</v>
      </c>
      <c r="C15503" s="1" t="str">
        <f t="shared" si="2280"/>
        <v>21:0783</v>
      </c>
      <c r="D15503" s="1" t="str">
        <f t="shared" si="2281"/>
        <v>21:0222</v>
      </c>
      <c r="E15503" t="s">
        <v>59814</v>
      </c>
      <c r="F15503" t="s">
        <v>59815</v>
      </c>
      <c r="H15503">
        <v>47.906461999999998</v>
      </c>
      <c r="I15503">
        <v>-79.749216000000004</v>
      </c>
      <c r="J15503" s="1" t="str">
        <f t="shared" si="2278"/>
        <v>Fluid (stream)</v>
      </c>
      <c r="K15503" s="1" t="str">
        <f t="shared" si="2279"/>
        <v>Untreated Water</v>
      </c>
      <c r="O15503">
        <v>2.5000000000000001E-2</v>
      </c>
      <c r="P15503">
        <v>60</v>
      </c>
      <c r="Q15503">
        <v>6.5</v>
      </c>
    </row>
    <row r="15504" spans="1:17" hidden="1" x14ac:dyDescent="0.3">
      <c r="A15504" t="s">
        <v>59816</v>
      </c>
      <c r="B15504" t="s">
        <v>59817</v>
      </c>
      <c r="C15504" s="1" t="str">
        <f t="shared" si="2280"/>
        <v>21:0783</v>
      </c>
      <c r="D15504" s="1" t="str">
        <f t="shared" si="2281"/>
        <v>21:0222</v>
      </c>
      <c r="E15504" t="s">
        <v>59818</v>
      </c>
      <c r="F15504" t="s">
        <v>59819</v>
      </c>
      <c r="H15504">
        <v>47.906980099999998</v>
      </c>
      <c r="I15504">
        <v>-79.747222899999997</v>
      </c>
      <c r="J15504" s="1" t="str">
        <f t="shared" si="2278"/>
        <v>Fluid (stream)</v>
      </c>
      <c r="K15504" s="1" t="str">
        <f t="shared" si="2279"/>
        <v>Untreated Water</v>
      </c>
      <c r="O15504">
        <v>2.5000000000000001E-2</v>
      </c>
      <c r="P15504">
        <v>50</v>
      </c>
      <c r="Q15504">
        <v>6.5</v>
      </c>
    </row>
    <row r="15505" spans="1:17" hidden="1" x14ac:dyDescent="0.3">
      <c r="A15505" t="s">
        <v>59820</v>
      </c>
      <c r="B15505" t="s">
        <v>59821</v>
      </c>
      <c r="C15505" s="1" t="str">
        <f t="shared" si="2280"/>
        <v>21:0783</v>
      </c>
      <c r="D15505" s="1" t="str">
        <f t="shared" si="2281"/>
        <v>21:0222</v>
      </c>
      <c r="E15505" t="s">
        <v>59822</v>
      </c>
      <c r="F15505" t="s">
        <v>59823</v>
      </c>
      <c r="H15505">
        <v>47.903493699999999</v>
      </c>
      <c r="I15505">
        <v>-79.749300899999994</v>
      </c>
      <c r="J15505" s="1" t="str">
        <f t="shared" si="2278"/>
        <v>Fluid (stream)</v>
      </c>
      <c r="K15505" s="1" t="str">
        <f t="shared" si="2279"/>
        <v>Untreated Water</v>
      </c>
      <c r="O15505">
        <v>2.5000000000000001E-2</v>
      </c>
      <c r="P15505">
        <v>40</v>
      </c>
      <c r="Q15505">
        <v>6.7</v>
      </c>
    </row>
    <row r="15506" spans="1:17" hidden="1" x14ac:dyDescent="0.3">
      <c r="A15506" t="s">
        <v>59824</v>
      </c>
      <c r="B15506" t="s">
        <v>59825</v>
      </c>
      <c r="C15506" s="1" t="str">
        <f t="shared" si="2280"/>
        <v>21:0783</v>
      </c>
      <c r="D15506" s="1" t="str">
        <f t="shared" si="2281"/>
        <v>21:0222</v>
      </c>
      <c r="E15506" t="s">
        <v>59826</v>
      </c>
      <c r="F15506" t="s">
        <v>59827</v>
      </c>
      <c r="H15506">
        <v>47.886595499999999</v>
      </c>
      <c r="I15506">
        <v>-79.774254200000001</v>
      </c>
      <c r="J15506" s="1" t="str">
        <f t="shared" si="2278"/>
        <v>Fluid (stream)</v>
      </c>
      <c r="K15506" s="1" t="str">
        <f t="shared" si="2279"/>
        <v>Untreated Water</v>
      </c>
    </row>
    <row r="15507" spans="1:17" hidden="1" x14ac:dyDescent="0.3">
      <c r="A15507" t="s">
        <v>59828</v>
      </c>
      <c r="B15507" t="s">
        <v>59829</v>
      </c>
      <c r="C15507" s="1" t="str">
        <f t="shared" si="2280"/>
        <v>21:0783</v>
      </c>
      <c r="D15507" s="1" t="str">
        <f t="shared" si="2281"/>
        <v>21:0222</v>
      </c>
      <c r="E15507" t="s">
        <v>59830</v>
      </c>
      <c r="F15507" t="s">
        <v>59831</v>
      </c>
      <c r="H15507">
        <v>47.885818800000003</v>
      </c>
      <c r="I15507">
        <v>-79.779047899999995</v>
      </c>
      <c r="J15507" s="1" t="str">
        <f t="shared" si="2278"/>
        <v>Fluid (stream)</v>
      </c>
      <c r="K15507" s="1" t="str">
        <f t="shared" si="2279"/>
        <v>Untreated Water</v>
      </c>
      <c r="O15507">
        <v>0.25</v>
      </c>
      <c r="P15507">
        <v>50</v>
      </c>
      <c r="Q15507">
        <v>7.5</v>
      </c>
    </row>
    <row r="15508" spans="1:17" hidden="1" x14ac:dyDescent="0.3">
      <c r="A15508" t="s">
        <v>59832</v>
      </c>
      <c r="B15508" t="s">
        <v>59833</v>
      </c>
      <c r="C15508" s="1" t="str">
        <f t="shared" si="2280"/>
        <v>21:0783</v>
      </c>
      <c r="D15508" s="1" t="str">
        <f t="shared" si="2281"/>
        <v>21:0222</v>
      </c>
      <c r="E15508" t="s">
        <v>59830</v>
      </c>
      <c r="F15508" t="s">
        <v>59834</v>
      </c>
      <c r="H15508">
        <v>47.885818800000003</v>
      </c>
      <c r="I15508">
        <v>-79.779047899999995</v>
      </c>
      <c r="J15508" s="1" t="str">
        <f t="shared" si="2278"/>
        <v>Fluid (stream)</v>
      </c>
      <c r="K15508" s="1" t="str">
        <f t="shared" si="2279"/>
        <v>Untreated Water</v>
      </c>
      <c r="O15508">
        <v>0.19</v>
      </c>
      <c r="P15508">
        <v>50</v>
      </c>
      <c r="Q15508">
        <v>7.5</v>
      </c>
    </row>
    <row r="15509" spans="1:17" hidden="1" x14ac:dyDescent="0.3">
      <c r="A15509" t="s">
        <v>59835</v>
      </c>
      <c r="B15509" t="s">
        <v>59836</v>
      </c>
      <c r="C15509" s="1" t="str">
        <f t="shared" si="2280"/>
        <v>21:0783</v>
      </c>
      <c r="D15509" s="1" t="str">
        <f t="shared" si="2281"/>
        <v>21:0222</v>
      </c>
      <c r="E15509" t="s">
        <v>59837</v>
      </c>
      <c r="F15509" t="s">
        <v>59838</v>
      </c>
      <c r="H15509">
        <v>47.849081099999999</v>
      </c>
      <c r="I15509">
        <v>-79.747294999999994</v>
      </c>
      <c r="J15509" s="1" t="str">
        <f t="shared" si="2278"/>
        <v>Fluid (stream)</v>
      </c>
      <c r="K15509" s="1" t="str">
        <f t="shared" si="2279"/>
        <v>Untreated Water</v>
      </c>
      <c r="O15509">
        <v>2.5000000000000001E-2</v>
      </c>
      <c r="P15509">
        <v>60</v>
      </c>
      <c r="Q15509">
        <v>7.1</v>
      </c>
    </row>
    <row r="15510" spans="1:17" hidden="1" x14ac:dyDescent="0.3">
      <c r="A15510" t="s">
        <v>59839</v>
      </c>
      <c r="B15510" t="s">
        <v>59840</v>
      </c>
      <c r="C15510" s="1" t="str">
        <f t="shared" si="2280"/>
        <v>21:0783</v>
      </c>
      <c r="D15510" s="1" t="str">
        <f>HYPERLINK("http://geochem.nrcan.gc.ca/cdogs/content/svy/svy_e.htm", "")</f>
        <v/>
      </c>
      <c r="G15510" s="1" t="str">
        <f>HYPERLINK("http://geochem.nrcan.gc.ca/cdogs/content/cr_/cr_00089_e.htm", "89")</f>
        <v>89</v>
      </c>
      <c r="J15510" t="s">
        <v>11453</v>
      </c>
      <c r="K15510" t="s">
        <v>11454</v>
      </c>
      <c r="O15510">
        <v>5</v>
      </c>
      <c r="P15510">
        <v>150</v>
      </c>
      <c r="Q15510">
        <v>8.1</v>
      </c>
    </row>
    <row r="15511" spans="1:17" hidden="1" x14ac:dyDescent="0.3">
      <c r="A15511" t="s">
        <v>59841</v>
      </c>
      <c r="B15511" t="s">
        <v>59842</v>
      </c>
      <c r="C15511" s="1" t="str">
        <f t="shared" si="2280"/>
        <v>21:0783</v>
      </c>
      <c r="D15511" s="1" t="str">
        <f>HYPERLINK("http://geochem.nrcan.gc.ca/cdogs/content/svy/svy210222_e.htm", "21:0222")</f>
        <v>21:0222</v>
      </c>
      <c r="E15511" t="s">
        <v>59843</v>
      </c>
      <c r="F15511" t="s">
        <v>59844</v>
      </c>
      <c r="H15511">
        <v>47.821838700000001</v>
      </c>
      <c r="I15511">
        <v>-79.715792500000006</v>
      </c>
      <c r="J15511" s="1" t="str">
        <f>HYPERLINK("http://geochem.nrcan.gc.ca/cdogs/content/kwd/kwd020018_e.htm", "Fluid (stream)")</f>
        <v>Fluid (stream)</v>
      </c>
      <c r="K15511" s="1" t="str">
        <f>HYPERLINK("http://geochem.nrcan.gc.ca/cdogs/content/kwd/kwd080007_e.htm", "Untreated Water")</f>
        <v>Untreated Water</v>
      </c>
      <c r="O15511">
        <v>2.5000000000000001E-2</v>
      </c>
      <c r="P15511">
        <v>70</v>
      </c>
      <c r="Q15511">
        <v>7.3</v>
      </c>
    </row>
    <row r="15512" spans="1:17" hidden="1" x14ac:dyDescent="0.3">
      <c r="A15512" t="s">
        <v>59845</v>
      </c>
      <c r="B15512" t="s">
        <v>59846</v>
      </c>
      <c r="C15512" s="1" t="str">
        <f t="shared" si="2280"/>
        <v>21:0783</v>
      </c>
      <c r="D15512" s="1" t="str">
        <f>HYPERLINK("http://geochem.nrcan.gc.ca/cdogs/content/svy/svy210222_e.htm", "21:0222")</f>
        <v>21:0222</v>
      </c>
      <c r="E15512" t="s">
        <v>59847</v>
      </c>
      <c r="F15512" t="s">
        <v>59848</v>
      </c>
      <c r="H15512">
        <v>47.820543999999998</v>
      </c>
      <c r="I15512">
        <v>-79.719912600000001</v>
      </c>
      <c r="J15512" s="1" t="str">
        <f>HYPERLINK("http://geochem.nrcan.gc.ca/cdogs/content/kwd/kwd020018_e.htm", "Fluid (stream)")</f>
        <v>Fluid (stream)</v>
      </c>
      <c r="K15512" s="1" t="str">
        <f>HYPERLINK("http://geochem.nrcan.gc.ca/cdogs/content/kwd/kwd080007_e.htm", "Untreated Water")</f>
        <v>Untreated Water</v>
      </c>
      <c r="O15512">
        <v>0.38</v>
      </c>
      <c r="P15512">
        <v>60</v>
      </c>
      <c r="Q15512">
        <v>7.7</v>
      </c>
    </row>
    <row r="15513" spans="1:17" hidden="1" x14ac:dyDescent="0.3">
      <c r="A15513" t="s">
        <v>59849</v>
      </c>
      <c r="B15513" t="s">
        <v>59850</v>
      </c>
      <c r="C15513" s="1" t="str">
        <f t="shared" si="2280"/>
        <v>21:0783</v>
      </c>
      <c r="D15513" s="1" t="str">
        <f>HYPERLINK("http://geochem.nrcan.gc.ca/cdogs/content/svy/svy210222_e.htm", "21:0222")</f>
        <v>21:0222</v>
      </c>
      <c r="E15513" t="s">
        <v>59851</v>
      </c>
      <c r="F15513" t="s">
        <v>59852</v>
      </c>
      <c r="H15513">
        <v>47.834232399999998</v>
      </c>
      <c r="I15513">
        <v>-79.699357199999994</v>
      </c>
      <c r="J15513" s="1" t="str">
        <f>HYPERLINK("http://geochem.nrcan.gc.ca/cdogs/content/kwd/kwd020018_e.htm", "Fluid (stream)")</f>
        <v>Fluid (stream)</v>
      </c>
      <c r="K15513" s="1" t="str">
        <f>HYPERLINK("http://geochem.nrcan.gc.ca/cdogs/content/kwd/kwd080007_e.htm", "Untreated Water")</f>
        <v>Untreated Water</v>
      </c>
      <c r="O15513">
        <v>2.5000000000000001E-2</v>
      </c>
      <c r="P15513">
        <v>60</v>
      </c>
      <c r="Q15513">
        <v>6.9</v>
      </c>
    </row>
    <row r="15514" spans="1:17" hidden="1" x14ac:dyDescent="0.3">
      <c r="A15514" t="s">
        <v>59853</v>
      </c>
      <c r="B15514" t="s">
        <v>59854</v>
      </c>
      <c r="C15514" s="1" t="str">
        <f t="shared" si="2280"/>
        <v>21:0783</v>
      </c>
      <c r="D15514" s="1" t="str">
        <f>HYPERLINK("http://geochem.nrcan.gc.ca/cdogs/content/svy/svy210222_e.htm", "21:0222")</f>
        <v>21:0222</v>
      </c>
      <c r="E15514" t="s">
        <v>59855</v>
      </c>
      <c r="F15514" t="s">
        <v>59856</v>
      </c>
      <c r="H15514">
        <v>47.8344351</v>
      </c>
      <c r="I15514">
        <v>-79.703748700000006</v>
      </c>
      <c r="J15514" s="1" t="str">
        <f>HYPERLINK("http://geochem.nrcan.gc.ca/cdogs/content/kwd/kwd020018_e.htm", "Fluid (stream)")</f>
        <v>Fluid (stream)</v>
      </c>
      <c r="K15514" s="1" t="str">
        <f>HYPERLINK("http://geochem.nrcan.gc.ca/cdogs/content/kwd/kwd080007_e.htm", "Untreated Water")</f>
        <v>Untreated Water</v>
      </c>
      <c r="O15514">
        <v>2.5000000000000001E-2</v>
      </c>
      <c r="P15514">
        <v>50</v>
      </c>
      <c r="Q15514">
        <v>6.7</v>
      </c>
    </row>
    <row r="15515" spans="1:17" hidden="1" x14ac:dyDescent="0.3">
      <c r="A15515" t="s">
        <v>59857</v>
      </c>
      <c r="B15515" t="s">
        <v>59858</v>
      </c>
      <c r="C15515" s="1" t="str">
        <f t="shared" si="2280"/>
        <v>21:0783</v>
      </c>
      <c r="D15515" s="1" t="str">
        <f>HYPERLINK("http://geochem.nrcan.gc.ca/cdogs/content/svy/svy_e.htm", "")</f>
        <v/>
      </c>
      <c r="G15515" s="1" t="str">
        <f>HYPERLINK("http://geochem.nrcan.gc.ca/cdogs/content/cr_/cr_00088_e.htm", "88")</f>
        <v>88</v>
      </c>
      <c r="J15515" t="s">
        <v>11453</v>
      </c>
      <c r="K15515" t="s">
        <v>11454</v>
      </c>
      <c r="O15515">
        <v>0.06</v>
      </c>
      <c r="P15515">
        <v>90</v>
      </c>
      <c r="Q15515">
        <v>7.5</v>
      </c>
    </row>
    <row r="15516" spans="1:17" hidden="1" x14ac:dyDescent="0.3">
      <c r="A15516" t="s">
        <v>59859</v>
      </c>
      <c r="B15516" t="s">
        <v>59860</v>
      </c>
      <c r="C15516" s="1" t="str">
        <f t="shared" si="2280"/>
        <v>21:0783</v>
      </c>
      <c r="D15516" s="1" t="str">
        <f t="shared" ref="D15516:D15533" si="2282">HYPERLINK("http://geochem.nrcan.gc.ca/cdogs/content/svy/svy210222_e.htm", "21:0222")</f>
        <v>21:0222</v>
      </c>
      <c r="E15516" t="s">
        <v>59861</v>
      </c>
      <c r="F15516" t="s">
        <v>59862</v>
      </c>
      <c r="H15516">
        <v>47.847790400000001</v>
      </c>
      <c r="I15516">
        <v>-79.600544099999993</v>
      </c>
      <c r="J15516" s="1" t="str">
        <f t="shared" ref="J15516:J15533" si="2283">HYPERLINK("http://geochem.nrcan.gc.ca/cdogs/content/kwd/kwd020018_e.htm", "Fluid (stream)")</f>
        <v>Fluid (stream)</v>
      </c>
      <c r="K15516" s="1" t="str">
        <f t="shared" ref="K15516:K15533" si="2284">HYPERLINK("http://geochem.nrcan.gc.ca/cdogs/content/kwd/kwd080007_e.htm", "Untreated Water")</f>
        <v>Untreated Water</v>
      </c>
      <c r="O15516">
        <v>2.5000000000000001E-2</v>
      </c>
      <c r="P15516">
        <v>60</v>
      </c>
      <c r="Q15516">
        <v>6.6</v>
      </c>
    </row>
    <row r="15517" spans="1:17" hidden="1" x14ac:dyDescent="0.3">
      <c r="A15517" t="s">
        <v>59863</v>
      </c>
      <c r="B15517" t="s">
        <v>59864</v>
      </c>
      <c r="C15517" s="1" t="str">
        <f t="shared" si="2280"/>
        <v>21:0783</v>
      </c>
      <c r="D15517" s="1" t="str">
        <f t="shared" si="2282"/>
        <v>21:0222</v>
      </c>
      <c r="E15517" t="s">
        <v>59861</v>
      </c>
      <c r="F15517" t="s">
        <v>59865</v>
      </c>
      <c r="H15517">
        <v>47.847790400000001</v>
      </c>
      <c r="I15517">
        <v>-79.600544099999993</v>
      </c>
      <c r="J15517" s="1" t="str">
        <f t="shared" si="2283"/>
        <v>Fluid (stream)</v>
      </c>
      <c r="K15517" s="1" t="str">
        <f t="shared" si="2284"/>
        <v>Untreated Water</v>
      </c>
      <c r="O15517">
        <v>2.5000000000000001E-2</v>
      </c>
      <c r="P15517">
        <v>60</v>
      </c>
      <c r="Q15517">
        <v>6.6</v>
      </c>
    </row>
    <row r="15518" spans="1:17" hidden="1" x14ac:dyDescent="0.3">
      <c r="A15518" t="s">
        <v>59866</v>
      </c>
      <c r="B15518" t="s">
        <v>59867</v>
      </c>
      <c r="C15518" s="1" t="str">
        <f t="shared" si="2280"/>
        <v>21:0783</v>
      </c>
      <c r="D15518" s="1" t="str">
        <f t="shared" si="2282"/>
        <v>21:0222</v>
      </c>
      <c r="E15518" t="s">
        <v>59868</v>
      </c>
      <c r="F15518" t="s">
        <v>59869</v>
      </c>
      <c r="H15518">
        <v>47.798734699999997</v>
      </c>
      <c r="I15518">
        <v>-79.724067199999993</v>
      </c>
      <c r="J15518" s="1" t="str">
        <f t="shared" si="2283"/>
        <v>Fluid (stream)</v>
      </c>
      <c r="K15518" s="1" t="str">
        <f t="shared" si="2284"/>
        <v>Untreated Water</v>
      </c>
      <c r="O15518">
        <v>7.0000000000000007E-2</v>
      </c>
      <c r="P15518">
        <v>70</v>
      </c>
      <c r="Q15518">
        <v>7.4</v>
      </c>
    </row>
    <row r="15519" spans="1:17" hidden="1" x14ac:dyDescent="0.3">
      <c r="A15519" t="s">
        <v>59870</v>
      </c>
      <c r="B15519" t="s">
        <v>59871</v>
      </c>
      <c r="C15519" s="1" t="str">
        <f t="shared" si="2280"/>
        <v>21:0783</v>
      </c>
      <c r="D15519" s="1" t="str">
        <f t="shared" si="2282"/>
        <v>21:0222</v>
      </c>
      <c r="E15519" t="s">
        <v>59872</v>
      </c>
      <c r="F15519" t="s">
        <v>59873</v>
      </c>
      <c r="H15519">
        <v>47.800192500000001</v>
      </c>
      <c r="I15519">
        <v>-79.720853099999999</v>
      </c>
      <c r="J15519" s="1" t="str">
        <f t="shared" si="2283"/>
        <v>Fluid (stream)</v>
      </c>
      <c r="K15519" s="1" t="str">
        <f t="shared" si="2284"/>
        <v>Untreated Water</v>
      </c>
      <c r="O15519">
        <v>2.5000000000000001E-2</v>
      </c>
      <c r="P15519">
        <v>80</v>
      </c>
      <c r="Q15519">
        <v>7.4</v>
      </c>
    </row>
    <row r="15520" spans="1:17" hidden="1" x14ac:dyDescent="0.3">
      <c r="A15520" t="s">
        <v>59874</v>
      </c>
      <c r="B15520" t="s">
        <v>59875</v>
      </c>
      <c r="C15520" s="1" t="str">
        <f t="shared" si="2280"/>
        <v>21:0783</v>
      </c>
      <c r="D15520" s="1" t="str">
        <f t="shared" si="2282"/>
        <v>21:0222</v>
      </c>
      <c r="E15520" t="s">
        <v>59876</v>
      </c>
      <c r="F15520" t="s">
        <v>59877</v>
      </c>
      <c r="H15520">
        <v>47.868160600000003</v>
      </c>
      <c r="I15520">
        <v>-79.569106199999993</v>
      </c>
      <c r="J15520" s="1" t="str">
        <f t="shared" si="2283"/>
        <v>Fluid (stream)</v>
      </c>
      <c r="K15520" s="1" t="str">
        <f t="shared" si="2284"/>
        <v>Untreated Water</v>
      </c>
      <c r="O15520">
        <v>2.5000000000000001E-2</v>
      </c>
      <c r="P15520">
        <v>80</v>
      </c>
      <c r="Q15520">
        <v>6.9</v>
      </c>
    </row>
    <row r="15521" spans="1:17" hidden="1" x14ac:dyDescent="0.3">
      <c r="A15521" t="s">
        <v>59878</v>
      </c>
      <c r="B15521" t="s">
        <v>59879</v>
      </c>
      <c r="C15521" s="1" t="str">
        <f t="shared" si="2280"/>
        <v>21:0783</v>
      </c>
      <c r="D15521" s="1" t="str">
        <f t="shared" si="2282"/>
        <v>21:0222</v>
      </c>
      <c r="E15521" t="s">
        <v>59880</v>
      </c>
      <c r="F15521" t="s">
        <v>59881</v>
      </c>
      <c r="H15521">
        <v>47.8703608</v>
      </c>
      <c r="I15521">
        <v>-79.560848100000001</v>
      </c>
      <c r="J15521" s="1" t="str">
        <f t="shared" si="2283"/>
        <v>Fluid (stream)</v>
      </c>
      <c r="K15521" s="1" t="str">
        <f t="shared" si="2284"/>
        <v>Untreated Water</v>
      </c>
      <c r="O15521">
        <v>2.5000000000000001E-2</v>
      </c>
      <c r="P15521">
        <v>70</v>
      </c>
      <c r="Q15521">
        <v>6.8</v>
      </c>
    </row>
    <row r="15522" spans="1:17" hidden="1" x14ac:dyDescent="0.3">
      <c r="A15522" t="s">
        <v>59882</v>
      </c>
      <c r="B15522" t="s">
        <v>59883</v>
      </c>
      <c r="C15522" s="1" t="str">
        <f t="shared" si="2280"/>
        <v>21:0783</v>
      </c>
      <c r="D15522" s="1" t="str">
        <f t="shared" si="2282"/>
        <v>21:0222</v>
      </c>
      <c r="E15522" t="s">
        <v>59884</v>
      </c>
      <c r="F15522" t="s">
        <v>59885</v>
      </c>
      <c r="H15522">
        <v>47.8890131</v>
      </c>
      <c r="I15522">
        <v>-79.549402099999995</v>
      </c>
      <c r="J15522" s="1" t="str">
        <f t="shared" si="2283"/>
        <v>Fluid (stream)</v>
      </c>
      <c r="K15522" s="1" t="str">
        <f t="shared" si="2284"/>
        <v>Untreated Water</v>
      </c>
      <c r="O15522">
        <v>2.5000000000000001E-2</v>
      </c>
      <c r="P15522">
        <v>100</v>
      </c>
      <c r="Q15522">
        <v>6.8</v>
      </c>
    </row>
    <row r="15523" spans="1:17" hidden="1" x14ac:dyDescent="0.3">
      <c r="A15523" t="s">
        <v>59886</v>
      </c>
      <c r="B15523" t="s">
        <v>59887</v>
      </c>
      <c r="C15523" s="1" t="str">
        <f t="shared" si="2280"/>
        <v>21:0783</v>
      </c>
      <c r="D15523" s="1" t="str">
        <f t="shared" si="2282"/>
        <v>21:0222</v>
      </c>
      <c r="E15523" t="s">
        <v>59888</v>
      </c>
      <c r="F15523" t="s">
        <v>59889</v>
      </c>
      <c r="H15523">
        <v>47.897987800000003</v>
      </c>
      <c r="I15523">
        <v>-79.558999</v>
      </c>
      <c r="J15523" s="1" t="str">
        <f t="shared" si="2283"/>
        <v>Fluid (stream)</v>
      </c>
      <c r="K15523" s="1" t="str">
        <f t="shared" si="2284"/>
        <v>Untreated Water</v>
      </c>
      <c r="O15523">
        <v>2.5000000000000001E-2</v>
      </c>
      <c r="P15523">
        <v>80</v>
      </c>
      <c r="Q15523">
        <v>7.2</v>
      </c>
    </row>
    <row r="15524" spans="1:17" hidden="1" x14ac:dyDescent="0.3">
      <c r="A15524" t="s">
        <v>59890</v>
      </c>
      <c r="B15524" t="s">
        <v>59891</v>
      </c>
      <c r="C15524" s="1" t="str">
        <f t="shared" si="2280"/>
        <v>21:0783</v>
      </c>
      <c r="D15524" s="1" t="str">
        <f t="shared" si="2282"/>
        <v>21:0222</v>
      </c>
      <c r="E15524" t="s">
        <v>59892</v>
      </c>
      <c r="F15524" t="s">
        <v>59893</v>
      </c>
      <c r="H15524">
        <v>47.900494500000001</v>
      </c>
      <c r="I15524">
        <v>-79.563010500000004</v>
      </c>
      <c r="J15524" s="1" t="str">
        <f t="shared" si="2283"/>
        <v>Fluid (stream)</v>
      </c>
      <c r="K15524" s="1" t="str">
        <f t="shared" si="2284"/>
        <v>Untreated Water</v>
      </c>
      <c r="O15524">
        <v>2.5000000000000001E-2</v>
      </c>
      <c r="P15524">
        <v>70</v>
      </c>
      <c r="Q15524">
        <v>6.9</v>
      </c>
    </row>
    <row r="15525" spans="1:17" hidden="1" x14ac:dyDescent="0.3">
      <c r="A15525" t="s">
        <v>59894</v>
      </c>
      <c r="B15525" t="s">
        <v>59895</v>
      </c>
      <c r="C15525" s="1" t="str">
        <f t="shared" si="2280"/>
        <v>21:0783</v>
      </c>
      <c r="D15525" s="1" t="str">
        <f t="shared" si="2282"/>
        <v>21:0222</v>
      </c>
      <c r="E15525" t="s">
        <v>59896</v>
      </c>
      <c r="F15525" t="s">
        <v>59897</v>
      </c>
      <c r="H15525">
        <v>47.910121799999999</v>
      </c>
      <c r="I15525">
        <v>-79.560830300000006</v>
      </c>
      <c r="J15525" s="1" t="str">
        <f t="shared" si="2283"/>
        <v>Fluid (stream)</v>
      </c>
      <c r="K15525" s="1" t="str">
        <f t="shared" si="2284"/>
        <v>Untreated Water</v>
      </c>
      <c r="O15525">
        <v>2.5000000000000001E-2</v>
      </c>
      <c r="P15525">
        <v>80</v>
      </c>
      <c r="Q15525">
        <v>6.7</v>
      </c>
    </row>
    <row r="15526" spans="1:17" hidden="1" x14ac:dyDescent="0.3">
      <c r="A15526" t="s">
        <v>59898</v>
      </c>
      <c r="B15526" t="s">
        <v>59899</v>
      </c>
      <c r="C15526" s="1" t="str">
        <f t="shared" si="2280"/>
        <v>21:0783</v>
      </c>
      <c r="D15526" s="1" t="str">
        <f t="shared" si="2282"/>
        <v>21:0222</v>
      </c>
      <c r="E15526" t="s">
        <v>59900</v>
      </c>
      <c r="F15526" t="s">
        <v>59901</v>
      </c>
      <c r="H15526">
        <v>47.962938800000003</v>
      </c>
      <c r="I15526">
        <v>-79.5658478</v>
      </c>
      <c r="J15526" s="1" t="str">
        <f t="shared" si="2283"/>
        <v>Fluid (stream)</v>
      </c>
      <c r="K15526" s="1" t="str">
        <f t="shared" si="2284"/>
        <v>Untreated Water</v>
      </c>
      <c r="O15526">
        <v>2.5000000000000001E-2</v>
      </c>
      <c r="P15526">
        <v>60</v>
      </c>
      <c r="Q15526">
        <v>5.5</v>
      </c>
    </row>
    <row r="15527" spans="1:17" hidden="1" x14ac:dyDescent="0.3">
      <c r="A15527" t="s">
        <v>59902</v>
      </c>
      <c r="B15527" t="s">
        <v>59903</v>
      </c>
      <c r="C15527" s="1" t="str">
        <f t="shared" si="2280"/>
        <v>21:0783</v>
      </c>
      <c r="D15527" s="1" t="str">
        <f t="shared" si="2282"/>
        <v>21:0222</v>
      </c>
      <c r="E15527" t="s">
        <v>59904</v>
      </c>
      <c r="F15527" t="s">
        <v>59905</v>
      </c>
      <c r="H15527">
        <v>47.962931500000003</v>
      </c>
      <c r="I15527">
        <v>-79.563825100000003</v>
      </c>
      <c r="J15527" s="1" t="str">
        <f t="shared" si="2283"/>
        <v>Fluid (stream)</v>
      </c>
      <c r="K15527" s="1" t="str">
        <f t="shared" si="2284"/>
        <v>Untreated Water</v>
      </c>
      <c r="O15527">
        <v>2.5000000000000001E-2</v>
      </c>
      <c r="P15527">
        <v>50</v>
      </c>
      <c r="Q15527">
        <v>5</v>
      </c>
    </row>
    <row r="15528" spans="1:17" hidden="1" x14ac:dyDescent="0.3">
      <c r="A15528" t="s">
        <v>59906</v>
      </c>
      <c r="B15528" t="s">
        <v>59907</v>
      </c>
      <c r="C15528" s="1" t="str">
        <f t="shared" si="2280"/>
        <v>21:0783</v>
      </c>
      <c r="D15528" s="1" t="str">
        <f t="shared" si="2282"/>
        <v>21:0222</v>
      </c>
      <c r="E15528" t="s">
        <v>59908</v>
      </c>
      <c r="F15528" t="s">
        <v>59909</v>
      </c>
      <c r="H15528">
        <v>47.950277300000003</v>
      </c>
      <c r="I15528">
        <v>-79.562126599999999</v>
      </c>
      <c r="J15528" s="1" t="str">
        <f t="shared" si="2283"/>
        <v>Fluid (stream)</v>
      </c>
      <c r="K15528" s="1" t="str">
        <f t="shared" si="2284"/>
        <v>Untreated Water</v>
      </c>
      <c r="O15528">
        <v>2.5000000000000001E-2</v>
      </c>
      <c r="P15528">
        <v>40</v>
      </c>
      <c r="Q15528">
        <v>6.8</v>
      </c>
    </row>
    <row r="15529" spans="1:17" hidden="1" x14ac:dyDescent="0.3">
      <c r="A15529" t="s">
        <v>59910</v>
      </c>
      <c r="B15529" t="s">
        <v>59911</v>
      </c>
      <c r="C15529" s="1" t="str">
        <f t="shared" si="2280"/>
        <v>21:0783</v>
      </c>
      <c r="D15529" s="1" t="str">
        <f t="shared" si="2282"/>
        <v>21:0222</v>
      </c>
      <c r="E15529" t="s">
        <v>59912</v>
      </c>
      <c r="F15529" t="s">
        <v>59913</v>
      </c>
      <c r="H15529">
        <v>47.950257399999998</v>
      </c>
      <c r="I15529">
        <v>-79.571341700000005</v>
      </c>
      <c r="J15529" s="1" t="str">
        <f t="shared" si="2283"/>
        <v>Fluid (stream)</v>
      </c>
      <c r="K15529" s="1" t="str">
        <f t="shared" si="2284"/>
        <v>Untreated Water</v>
      </c>
      <c r="O15529">
        <v>0.11</v>
      </c>
      <c r="P15529">
        <v>60</v>
      </c>
      <c r="Q15529">
        <v>6.9</v>
      </c>
    </row>
    <row r="15530" spans="1:17" hidden="1" x14ac:dyDescent="0.3">
      <c r="A15530" t="s">
        <v>59914</v>
      </c>
      <c r="B15530" t="s">
        <v>59915</v>
      </c>
      <c r="C15530" s="1" t="str">
        <f t="shared" si="2280"/>
        <v>21:0783</v>
      </c>
      <c r="D15530" s="1" t="str">
        <f t="shared" si="2282"/>
        <v>21:0222</v>
      </c>
      <c r="E15530" t="s">
        <v>59916</v>
      </c>
      <c r="F15530" t="s">
        <v>59917</v>
      </c>
      <c r="H15530">
        <v>47.951218099999998</v>
      </c>
      <c r="I15530">
        <v>-79.569011500000002</v>
      </c>
      <c r="J15530" s="1" t="str">
        <f t="shared" si="2283"/>
        <v>Fluid (stream)</v>
      </c>
      <c r="K15530" s="1" t="str">
        <f t="shared" si="2284"/>
        <v>Untreated Water</v>
      </c>
      <c r="O15530">
        <v>2.5000000000000001E-2</v>
      </c>
      <c r="P15530">
        <v>50</v>
      </c>
      <c r="Q15530">
        <v>6.8</v>
      </c>
    </row>
    <row r="15531" spans="1:17" hidden="1" x14ac:dyDescent="0.3">
      <c r="A15531" t="s">
        <v>59918</v>
      </c>
      <c r="B15531" t="s">
        <v>59919</v>
      </c>
      <c r="C15531" s="1" t="str">
        <f t="shared" si="2280"/>
        <v>21:0783</v>
      </c>
      <c r="D15531" s="1" t="str">
        <f t="shared" si="2282"/>
        <v>21:0222</v>
      </c>
      <c r="E15531" t="s">
        <v>59920</v>
      </c>
      <c r="F15531" t="s">
        <v>59921</v>
      </c>
      <c r="H15531">
        <v>47.949854299999998</v>
      </c>
      <c r="I15531">
        <v>-79.578009199999997</v>
      </c>
      <c r="J15531" s="1" t="str">
        <f t="shared" si="2283"/>
        <v>Fluid (stream)</v>
      </c>
      <c r="K15531" s="1" t="str">
        <f t="shared" si="2284"/>
        <v>Untreated Water</v>
      </c>
      <c r="O15531">
        <v>0.56000000000000005</v>
      </c>
      <c r="P15531">
        <v>60</v>
      </c>
      <c r="Q15531">
        <v>7.6</v>
      </c>
    </row>
    <row r="15532" spans="1:17" hidden="1" x14ac:dyDescent="0.3">
      <c r="A15532" t="s">
        <v>59922</v>
      </c>
      <c r="B15532" t="s">
        <v>59923</v>
      </c>
      <c r="C15532" s="1" t="str">
        <f t="shared" si="2280"/>
        <v>21:0783</v>
      </c>
      <c r="D15532" s="1" t="str">
        <f t="shared" si="2282"/>
        <v>21:0222</v>
      </c>
      <c r="E15532" t="s">
        <v>59924</v>
      </c>
      <c r="F15532" t="s">
        <v>59925</v>
      </c>
      <c r="H15532">
        <v>47.934484400000002</v>
      </c>
      <c r="I15532">
        <v>-79.586624900000004</v>
      </c>
      <c r="J15532" s="1" t="str">
        <f t="shared" si="2283"/>
        <v>Fluid (stream)</v>
      </c>
      <c r="K15532" s="1" t="str">
        <f t="shared" si="2284"/>
        <v>Untreated Water</v>
      </c>
      <c r="O15532">
        <v>2.5000000000000001E-2</v>
      </c>
      <c r="P15532">
        <v>60</v>
      </c>
      <c r="Q15532">
        <v>6.9</v>
      </c>
    </row>
    <row r="15533" spans="1:17" hidden="1" x14ac:dyDescent="0.3">
      <c r="A15533" t="s">
        <v>59926</v>
      </c>
      <c r="B15533" t="s">
        <v>59927</v>
      </c>
      <c r="C15533" s="1" t="str">
        <f t="shared" si="2280"/>
        <v>21:0783</v>
      </c>
      <c r="D15533" s="1" t="str">
        <f t="shared" si="2282"/>
        <v>21:0222</v>
      </c>
      <c r="E15533" t="s">
        <v>59928</v>
      </c>
      <c r="F15533" t="s">
        <v>59929</v>
      </c>
      <c r="H15533">
        <v>47.933781500000002</v>
      </c>
      <c r="I15533">
        <v>-79.588732699999994</v>
      </c>
      <c r="J15533" s="1" t="str">
        <f t="shared" si="2283"/>
        <v>Fluid (stream)</v>
      </c>
      <c r="K15533" s="1" t="str">
        <f t="shared" si="2284"/>
        <v>Untreated Water</v>
      </c>
      <c r="O15533">
        <v>0.63</v>
      </c>
      <c r="P15533">
        <v>80</v>
      </c>
      <c r="Q15533">
        <v>7.7</v>
      </c>
    </row>
    <row r="15534" spans="1:17" hidden="1" x14ac:dyDescent="0.3">
      <c r="A15534" t="s">
        <v>59930</v>
      </c>
      <c r="B15534" t="s">
        <v>59931</v>
      </c>
      <c r="C15534" s="1" t="str">
        <f t="shared" si="2280"/>
        <v>21:0783</v>
      </c>
      <c r="D15534" s="1" t="str">
        <f>HYPERLINK("http://geochem.nrcan.gc.ca/cdogs/content/svy/svy_e.htm", "")</f>
        <v/>
      </c>
      <c r="G15534" s="1" t="str">
        <f>HYPERLINK("http://geochem.nrcan.gc.ca/cdogs/content/cr_/cr_00089_e.htm", "89")</f>
        <v>89</v>
      </c>
      <c r="J15534" t="s">
        <v>11453</v>
      </c>
      <c r="K15534" t="s">
        <v>11454</v>
      </c>
      <c r="O15534">
        <v>5.5</v>
      </c>
      <c r="P15534">
        <v>220</v>
      </c>
      <c r="Q15534">
        <v>8.1999999999999993</v>
      </c>
    </row>
    <row r="15535" spans="1:17" hidden="1" x14ac:dyDescent="0.3">
      <c r="A15535" t="s">
        <v>59932</v>
      </c>
      <c r="B15535" t="s">
        <v>59933</v>
      </c>
      <c r="C15535" s="1" t="str">
        <f t="shared" si="2280"/>
        <v>21:0783</v>
      </c>
      <c r="D15535" s="1" t="str">
        <f t="shared" ref="D15535:D15562" si="2285">HYPERLINK("http://geochem.nrcan.gc.ca/cdogs/content/svy/svy210222_e.htm", "21:0222")</f>
        <v>21:0222</v>
      </c>
      <c r="E15535" t="s">
        <v>59934</v>
      </c>
      <c r="F15535" t="s">
        <v>59935</v>
      </c>
      <c r="H15535">
        <v>47.928865899999998</v>
      </c>
      <c r="I15535">
        <v>-79.606926599999994</v>
      </c>
      <c r="J15535" s="1" t="str">
        <f t="shared" ref="J15535:J15562" si="2286">HYPERLINK("http://geochem.nrcan.gc.ca/cdogs/content/kwd/kwd020018_e.htm", "Fluid (stream)")</f>
        <v>Fluid (stream)</v>
      </c>
      <c r="K15535" s="1" t="str">
        <f t="shared" ref="K15535:K15562" si="2287">HYPERLINK("http://geochem.nrcan.gc.ca/cdogs/content/kwd/kwd080007_e.htm", "Untreated Water")</f>
        <v>Untreated Water</v>
      </c>
      <c r="O15535">
        <v>2.5000000000000001E-2</v>
      </c>
      <c r="P15535">
        <v>90</v>
      </c>
      <c r="Q15535">
        <v>7.2</v>
      </c>
    </row>
    <row r="15536" spans="1:17" hidden="1" x14ac:dyDescent="0.3">
      <c r="A15536" t="s">
        <v>59936</v>
      </c>
      <c r="B15536" t="s">
        <v>59937</v>
      </c>
      <c r="C15536" s="1" t="str">
        <f t="shared" si="2280"/>
        <v>21:0783</v>
      </c>
      <c r="D15536" s="1" t="str">
        <f t="shared" si="2285"/>
        <v>21:0222</v>
      </c>
      <c r="E15536" t="s">
        <v>59938</v>
      </c>
      <c r="F15536" t="s">
        <v>59939</v>
      </c>
      <c r="H15536">
        <v>47.930119699999999</v>
      </c>
      <c r="I15536">
        <v>-79.604215300000007</v>
      </c>
      <c r="J15536" s="1" t="str">
        <f t="shared" si="2286"/>
        <v>Fluid (stream)</v>
      </c>
      <c r="K15536" s="1" t="str">
        <f t="shared" si="2287"/>
        <v>Untreated Water</v>
      </c>
      <c r="O15536">
        <v>2.5000000000000001E-2</v>
      </c>
      <c r="P15536">
        <v>110</v>
      </c>
      <c r="Q15536">
        <v>7.2</v>
      </c>
    </row>
    <row r="15537" spans="1:17" hidden="1" x14ac:dyDescent="0.3">
      <c r="A15537" t="s">
        <v>59940</v>
      </c>
      <c r="B15537" t="s">
        <v>59941</v>
      </c>
      <c r="C15537" s="1" t="str">
        <f t="shared" si="2280"/>
        <v>21:0783</v>
      </c>
      <c r="D15537" s="1" t="str">
        <f t="shared" si="2285"/>
        <v>21:0222</v>
      </c>
      <c r="E15537" t="s">
        <v>59942</v>
      </c>
      <c r="F15537" t="s">
        <v>59943</v>
      </c>
      <c r="H15537">
        <v>47.882374800000001</v>
      </c>
      <c r="I15537">
        <v>-79.736019099999993</v>
      </c>
      <c r="J15537" s="1" t="str">
        <f t="shared" si="2286"/>
        <v>Fluid (stream)</v>
      </c>
      <c r="K15537" s="1" t="str">
        <f t="shared" si="2287"/>
        <v>Untreated Water</v>
      </c>
      <c r="O15537">
        <v>2.5000000000000001E-2</v>
      </c>
      <c r="P15537">
        <v>80</v>
      </c>
      <c r="Q15537">
        <v>6.9</v>
      </c>
    </row>
    <row r="15538" spans="1:17" hidden="1" x14ac:dyDescent="0.3">
      <c r="A15538" t="s">
        <v>59944</v>
      </c>
      <c r="B15538" t="s">
        <v>59945</v>
      </c>
      <c r="C15538" s="1" t="str">
        <f t="shared" si="2280"/>
        <v>21:0783</v>
      </c>
      <c r="D15538" s="1" t="str">
        <f t="shared" si="2285"/>
        <v>21:0222</v>
      </c>
      <c r="E15538" t="s">
        <v>59946</v>
      </c>
      <c r="F15538" t="s">
        <v>59947</v>
      </c>
      <c r="H15538">
        <v>47.877225000000003</v>
      </c>
      <c r="I15538">
        <v>-79.743112499999995</v>
      </c>
      <c r="J15538" s="1" t="str">
        <f t="shared" si="2286"/>
        <v>Fluid (stream)</v>
      </c>
      <c r="K15538" s="1" t="str">
        <f t="shared" si="2287"/>
        <v>Untreated Water</v>
      </c>
      <c r="O15538">
        <v>2.5000000000000001E-2</v>
      </c>
      <c r="P15538">
        <v>70</v>
      </c>
      <c r="Q15538">
        <v>7.1</v>
      </c>
    </row>
    <row r="15539" spans="1:17" hidden="1" x14ac:dyDescent="0.3">
      <c r="A15539" t="s">
        <v>59948</v>
      </c>
      <c r="B15539" t="s">
        <v>59949</v>
      </c>
      <c r="C15539" s="1" t="str">
        <f t="shared" si="2280"/>
        <v>21:0783</v>
      </c>
      <c r="D15539" s="1" t="str">
        <f t="shared" si="2285"/>
        <v>21:0222</v>
      </c>
      <c r="E15539" t="s">
        <v>59950</v>
      </c>
      <c r="F15539" t="s">
        <v>59951</v>
      </c>
      <c r="H15539">
        <v>47.884832600000003</v>
      </c>
      <c r="I15539">
        <v>-79.759247500000001</v>
      </c>
      <c r="J15539" s="1" t="str">
        <f t="shared" si="2286"/>
        <v>Fluid (stream)</v>
      </c>
      <c r="K15539" s="1" t="str">
        <f t="shared" si="2287"/>
        <v>Untreated Water</v>
      </c>
      <c r="O15539">
        <v>2.5000000000000001E-2</v>
      </c>
      <c r="P15539">
        <v>50</v>
      </c>
      <c r="Q15539">
        <v>6.8</v>
      </c>
    </row>
    <row r="15540" spans="1:17" hidden="1" x14ac:dyDescent="0.3">
      <c r="A15540" t="s">
        <v>59952</v>
      </c>
      <c r="B15540" t="s">
        <v>59953</v>
      </c>
      <c r="C15540" s="1" t="str">
        <f t="shared" si="2280"/>
        <v>21:0783</v>
      </c>
      <c r="D15540" s="1" t="str">
        <f t="shared" si="2285"/>
        <v>21:0222</v>
      </c>
      <c r="E15540" t="s">
        <v>59954</v>
      </c>
      <c r="F15540" t="s">
        <v>59955</v>
      </c>
      <c r="H15540">
        <v>47.944650899999999</v>
      </c>
      <c r="I15540">
        <v>-79.712016500000004</v>
      </c>
      <c r="J15540" s="1" t="str">
        <f t="shared" si="2286"/>
        <v>Fluid (stream)</v>
      </c>
      <c r="K15540" s="1" t="str">
        <f t="shared" si="2287"/>
        <v>Untreated Water</v>
      </c>
      <c r="O15540">
        <v>2.5000000000000001E-2</v>
      </c>
      <c r="P15540">
        <v>60</v>
      </c>
      <c r="Q15540">
        <v>6.9</v>
      </c>
    </row>
    <row r="15541" spans="1:17" hidden="1" x14ac:dyDescent="0.3">
      <c r="A15541" t="s">
        <v>59956</v>
      </c>
      <c r="B15541" t="s">
        <v>59957</v>
      </c>
      <c r="C15541" s="1" t="str">
        <f t="shared" si="2280"/>
        <v>21:0783</v>
      </c>
      <c r="D15541" s="1" t="str">
        <f t="shared" si="2285"/>
        <v>21:0222</v>
      </c>
      <c r="E15541" t="s">
        <v>59954</v>
      </c>
      <c r="F15541" t="s">
        <v>59958</v>
      </c>
      <c r="H15541">
        <v>47.944650899999999</v>
      </c>
      <c r="I15541">
        <v>-79.712016500000004</v>
      </c>
      <c r="J15541" s="1" t="str">
        <f t="shared" si="2286"/>
        <v>Fluid (stream)</v>
      </c>
      <c r="K15541" s="1" t="str">
        <f t="shared" si="2287"/>
        <v>Untreated Water</v>
      </c>
      <c r="O15541">
        <v>2.5000000000000001E-2</v>
      </c>
      <c r="P15541">
        <v>40</v>
      </c>
      <c r="Q15541">
        <v>7</v>
      </c>
    </row>
    <row r="15542" spans="1:17" hidden="1" x14ac:dyDescent="0.3">
      <c r="A15542" t="s">
        <v>59959</v>
      </c>
      <c r="B15542" t="s">
        <v>59960</v>
      </c>
      <c r="C15542" s="1" t="str">
        <f t="shared" si="2280"/>
        <v>21:0783</v>
      </c>
      <c r="D15542" s="1" t="str">
        <f t="shared" si="2285"/>
        <v>21:0222</v>
      </c>
      <c r="E15542" t="s">
        <v>59961</v>
      </c>
      <c r="F15542" t="s">
        <v>59962</v>
      </c>
      <c r="H15542">
        <v>47.944846400000003</v>
      </c>
      <c r="I15542">
        <v>-79.710190299999994</v>
      </c>
      <c r="J15542" s="1" t="str">
        <f t="shared" si="2286"/>
        <v>Fluid (stream)</v>
      </c>
      <c r="K15542" s="1" t="str">
        <f t="shared" si="2287"/>
        <v>Untreated Water</v>
      </c>
      <c r="O15542">
        <v>2.5000000000000001E-2</v>
      </c>
      <c r="P15542">
        <v>50</v>
      </c>
      <c r="Q15542">
        <v>7</v>
      </c>
    </row>
    <row r="15543" spans="1:17" hidden="1" x14ac:dyDescent="0.3">
      <c r="A15543" t="s">
        <v>59963</v>
      </c>
      <c r="B15543" t="s">
        <v>59964</v>
      </c>
      <c r="C15543" s="1" t="str">
        <f t="shared" si="2280"/>
        <v>21:0783</v>
      </c>
      <c r="D15543" s="1" t="str">
        <f t="shared" si="2285"/>
        <v>21:0222</v>
      </c>
      <c r="E15543" t="s">
        <v>59965</v>
      </c>
      <c r="F15543" t="s">
        <v>59966</v>
      </c>
      <c r="H15543">
        <v>47.957211700000002</v>
      </c>
      <c r="I15543">
        <v>-79.693687999999995</v>
      </c>
      <c r="J15543" s="1" t="str">
        <f t="shared" si="2286"/>
        <v>Fluid (stream)</v>
      </c>
      <c r="K15543" s="1" t="str">
        <f t="shared" si="2287"/>
        <v>Untreated Water</v>
      </c>
      <c r="O15543">
        <v>2.5000000000000001E-2</v>
      </c>
      <c r="P15543">
        <v>40</v>
      </c>
      <c r="Q15543">
        <v>6.1</v>
      </c>
    </row>
    <row r="15544" spans="1:17" hidden="1" x14ac:dyDescent="0.3">
      <c r="A15544" t="s">
        <v>59967</v>
      </c>
      <c r="B15544" t="s">
        <v>59968</v>
      </c>
      <c r="C15544" s="1" t="str">
        <f t="shared" si="2280"/>
        <v>21:0783</v>
      </c>
      <c r="D15544" s="1" t="str">
        <f t="shared" si="2285"/>
        <v>21:0222</v>
      </c>
      <c r="E15544" t="s">
        <v>59969</v>
      </c>
      <c r="F15544" t="s">
        <v>59970</v>
      </c>
      <c r="H15544">
        <v>47.981675699999997</v>
      </c>
      <c r="I15544">
        <v>-79.713547899999995</v>
      </c>
      <c r="J15544" s="1" t="str">
        <f t="shared" si="2286"/>
        <v>Fluid (stream)</v>
      </c>
      <c r="K15544" s="1" t="str">
        <f t="shared" si="2287"/>
        <v>Untreated Water</v>
      </c>
      <c r="O15544">
        <v>2.5000000000000001E-2</v>
      </c>
      <c r="P15544">
        <v>40</v>
      </c>
      <c r="Q15544">
        <v>6.4</v>
      </c>
    </row>
    <row r="15545" spans="1:17" hidden="1" x14ac:dyDescent="0.3">
      <c r="A15545" t="s">
        <v>59971</v>
      </c>
      <c r="B15545" t="s">
        <v>59972</v>
      </c>
      <c r="C15545" s="1" t="str">
        <f t="shared" si="2280"/>
        <v>21:0783</v>
      </c>
      <c r="D15545" s="1" t="str">
        <f t="shared" si="2285"/>
        <v>21:0222</v>
      </c>
      <c r="E15545" t="s">
        <v>59973</v>
      </c>
      <c r="F15545" t="s">
        <v>59974</v>
      </c>
      <c r="H15545">
        <v>47.956436799999999</v>
      </c>
      <c r="I15545">
        <v>-79.673963599999993</v>
      </c>
      <c r="J15545" s="1" t="str">
        <f t="shared" si="2286"/>
        <v>Fluid (stream)</v>
      </c>
      <c r="K15545" s="1" t="str">
        <f t="shared" si="2287"/>
        <v>Untreated Water</v>
      </c>
      <c r="O15545">
        <v>2.5000000000000001E-2</v>
      </c>
      <c r="P15545">
        <v>40</v>
      </c>
      <c r="Q15545">
        <v>7.4</v>
      </c>
    </row>
    <row r="15546" spans="1:17" hidden="1" x14ac:dyDescent="0.3">
      <c r="A15546" t="s">
        <v>59975</v>
      </c>
      <c r="B15546" t="s">
        <v>59976</v>
      </c>
      <c r="C15546" s="1" t="str">
        <f t="shared" si="2280"/>
        <v>21:0783</v>
      </c>
      <c r="D15546" s="1" t="str">
        <f t="shared" si="2285"/>
        <v>21:0222</v>
      </c>
      <c r="E15546" t="s">
        <v>59977</v>
      </c>
      <c r="F15546" t="s">
        <v>59978</v>
      </c>
      <c r="H15546">
        <v>47.955737300000003</v>
      </c>
      <c r="I15546">
        <v>-79.678066799999996</v>
      </c>
      <c r="J15546" s="1" t="str">
        <f t="shared" si="2286"/>
        <v>Fluid (stream)</v>
      </c>
      <c r="K15546" s="1" t="str">
        <f t="shared" si="2287"/>
        <v>Untreated Water</v>
      </c>
      <c r="O15546">
        <v>2.5000000000000001E-2</v>
      </c>
      <c r="P15546">
        <v>30</v>
      </c>
      <c r="Q15546">
        <v>7</v>
      </c>
    </row>
    <row r="15547" spans="1:17" hidden="1" x14ac:dyDescent="0.3">
      <c r="A15547" t="s">
        <v>59979</v>
      </c>
      <c r="B15547" t="s">
        <v>59980</v>
      </c>
      <c r="C15547" s="1" t="str">
        <f t="shared" si="2280"/>
        <v>21:0783</v>
      </c>
      <c r="D15547" s="1" t="str">
        <f t="shared" si="2285"/>
        <v>21:0222</v>
      </c>
      <c r="E15547" t="s">
        <v>59981</v>
      </c>
      <c r="F15547" t="s">
        <v>59982</v>
      </c>
      <c r="H15547">
        <v>47.869624700000003</v>
      </c>
      <c r="I15547">
        <v>-79.648325</v>
      </c>
      <c r="J15547" s="1" t="str">
        <f t="shared" si="2286"/>
        <v>Fluid (stream)</v>
      </c>
      <c r="K15547" s="1" t="str">
        <f t="shared" si="2287"/>
        <v>Untreated Water</v>
      </c>
      <c r="O15547">
        <v>2.5000000000000001E-2</v>
      </c>
      <c r="P15547">
        <v>40</v>
      </c>
      <c r="Q15547">
        <v>7.2</v>
      </c>
    </row>
    <row r="15548" spans="1:17" hidden="1" x14ac:dyDescent="0.3">
      <c r="A15548" t="s">
        <v>59983</v>
      </c>
      <c r="B15548" t="s">
        <v>59984</v>
      </c>
      <c r="C15548" s="1" t="str">
        <f t="shared" si="2280"/>
        <v>21:0783</v>
      </c>
      <c r="D15548" s="1" t="str">
        <f t="shared" si="2285"/>
        <v>21:0222</v>
      </c>
      <c r="E15548" t="s">
        <v>59985</v>
      </c>
      <c r="F15548" t="s">
        <v>59986</v>
      </c>
      <c r="H15548">
        <v>47.871985500000001</v>
      </c>
      <c r="I15548">
        <v>-79.6288859</v>
      </c>
      <c r="J15548" s="1" t="str">
        <f t="shared" si="2286"/>
        <v>Fluid (stream)</v>
      </c>
      <c r="K15548" s="1" t="str">
        <f t="shared" si="2287"/>
        <v>Untreated Water</v>
      </c>
      <c r="O15548">
        <v>2.5000000000000001E-2</v>
      </c>
      <c r="P15548">
        <v>50</v>
      </c>
      <c r="Q15548">
        <v>6.9</v>
      </c>
    </row>
    <row r="15549" spans="1:17" hidden="1" x14ac:dyDescent="0.3">
      <c r="A15549" t="s">
        <v>59987</v>
      </c>
      <c r="B15549" t="s">
        <v>59988</v>
      </c>
      <c r="C15549" s="1" t="str">
        <f t="shared" si="2280"/>
        <v>21:0783</v>
      </c>
      <c r="D15549" s="1" t="str">
        <f t="shared" si="2285"/>
        <v>21:0222</v>
      </c>
      <c r="E15549" t="s">
        <v>59989</v>
      </c>
      <c r="F15549" t="s">
        <v>59990</v>
      </c>
      <c r="H15549">
        <v>47.855696899999998</v>
      </c>
      <c r="I15549">
        <v>-79.710959399999993</v>
      </c>
      <c r="J15549" s="1" t="str">
        <f t="shared" si="2286"/>
        <v>Fluid (stream)</v>
      </c>
      <c r="K15549" s="1" t="str">
        <f t="shared" si="2287"/>
        <v>Untreated Water</v>
      </c>
      <c r="O15549">
        <v>2.5000000000000001E-2</v>
      </c>
      <c r="P15549">
        <v>60</v>
      </c>
      <c r="Q15549">
        <v>6.8</v>
      </c>
    </row>
    <row r="15550" spans="1:17" hidden="1" x14ac:dyDescent="0.3">
      <c r="A15550" t="s">
        <v>59991</v>
      </c>
      <c r="B15550" t="s">
        <v>59992</v>
      </c>
      <c r="C15550" s="1" t="str">
        <f t="shared" si="2280"/>
        <v>21:0783</v>
      </c>
      <c r="D15550" s="1" t="str">
        <f t="shared" si="2285"/>
        <v>21:0222</v>
      </c>
      <c r="E15550" t="s">
        <v>59993</v>
      </c>
      <c r="F15550" t="s">
        <v>59994</v>
      </c>
      <c r="H15550">
        <v>47.780328699999998</v>
      </c>
      <c r="I15550">
        <v>-79.716320699999997</v>
      </c>
      <c r="J15550" s="1" t="str">
        <f t="shared" si="2286"/>
        <v>Fluid (stream)</v>
      </c>
      <c r="K15550" s="1" t="str">
        <f t="shared" si="2287"/>
        <v>Untreated Water</v>
      </c>
      <c r="O15550">
        <v>2.5000000000000001E-2</v>
      </c>
      <c r="P15550">
        <v>50</v>
      </c>
      <c r="Q15550">
        <v>7.5</v>
      </c>
    </row>
    <row r="15551" spans="1:17" hidden="1" x14ac:dyDescent="0.3">
      <c r="A15551" t="s">
        <v>59995</v>
      </c>
      <c r="B15551" t="s">
        <v>59996</v>
      </c>
      <c r="C15551" s="1" t="str">
        <f t="shared" si="2280"/>
        <v>21:0783</v>
      </c>
      <c r="D15551" s="1" t="str">
        <f t="shared" si="2285"/>
        <v>21:0222</v>
      </c>
      <c r="E15551" t="s">
        <v>59997</v>
      </c>
      <c r="F15551" t="s">
        <v>59998</v>
      </c>
      <c r="H15551">
        <v>47.789203000000001</v>
      </c>
      <c r="I15551">
        <v>-79.724607500000005</v>
      </c>
      <c r="J15551" s="1" t="str">
        <f t="shared" si="2286"/>
        <v>Fluid (stream)</v>
      </c>
      <c r="K15551" s="1" t="str">
        <f t="shared" si="2287"/>
        <v>Untreated Water</v>
      </c>
      <c r="O15551">
        <v>2.5000000000000001E-2</v>
      </c>
      <c r="P15551">
        <v>70</v>
      </c>
      <c r="Q15551">
        <v>7.5</v>
      </c>
    </row>
    <row r="15552" spans="1:17" hidden="1" x14ac:dyDescent="0.3">
      <c r="A15552" t="s">
        <v>59999</v>
      </c>
      <c r="B15552" t="s">
        <v>60000</v>
      </c>
      <c r="C15552" s="1" t="str">
        <f t="shared" si="2280"/>
        <v>21:0783</v>
      </c>
      <c r="D15552" s="1" t="str">
        <f t="shared" si="2285"/>
        <v>21:0222</v>
      </c>
      <c r="E15552" t="s">
        <v>60001</v>
      </c>
      <c r="F15552" t="s">
        <v>60002</v>
      </c>
      <c r="H15552">
        <v>47.788087400000002</v>
      </c>
      <c r="I15552">
        <v>-79.732739100000003</v>
      </c>
      <c r="J15552" s="1" t="str">
        <f t="shared" si="2286"/>
        <v>Fluid (stream)</v>
      </c>
      <c r="K15552" s="1" t="str">
        <f t="shared" si="2287"/>
        <v>Untreated Water</v>
      </c>
      <c r="O15552">
        <v>2.5000000000000001E-2</v>
      </c>
      <c r="P15552">
        <v>70</v>
      </c>
      <c r="Q15552">
        <v>7.6</v>
      </c>
    </row>
    <row r="15553" spans="1:17" hidden="1" x14ac:dyDescent="0.3">
      <c r="A15553" t="s">
        <v>60003</v>
      </c>
      <c r="B15553" t="s">
        <v>60004</v>
      </c>
      <c r="C15553" s="1" t="str">
        <f t="shared" si="2280"/>
        <v>21:0783</v>
      </c>
      <c r="D15553" s="1" t="str">
        <f t="shared" si="2285"/>
        <v>21:0222</v>
      </c>
      <c r="E15553" t="s">
        <v>60005</v>
      </c>
      <c r="F15553" t="s">
        <v>60006</v>
      </c>
      <c r="H15553">
        <v>47.8142456</v>
      </c>
      <c r="I15553">
        <v>-79.781915699999999</v>
      </c>
      <c r="J15553" s="1" t="str">
        <f t="shared" si="2286"/>
        <v>Fluid (stream)</v>
      </c>
      <c r="K15553" s="1" t="str">
        <f t="shared" si="2287"/>
        <v>Untreated Water</v>
      </c>
      <c r="O15553">
        <v>0.56000000000000005</v>
      </c>
      <c r="P15553">
        <v>80</v>
      </c>
      <c r="Q15553">
        <v>7.6</v>
      </c>
    </row>
    <row r="15554" spans="1:17" hidden="1" x14ac:dyDescent="0.3">
      <c r="A15554" t="s">
        <v>60007</v>
      </c>
      <c r="B15554" t="s">
        <v>60008</v>
      </c>
      <c r="C15554" s="1" t="str">
        <f t="shared" si="2280"/>
        <v>21:0783</v>
      </c>
      <c r="D15554" s="1" t="str">
        <f t="shared" si="2285"/>
        <v>21:0222</v>
      </c>
      <c r="E15554" t="s">
        <v>60009</v>
      </c>
      <c r="F15554" t="s">
        <v>60010</v>
      </c>
      <c r="H15554">
        <v>47.8177333</v>
      </c>
      <c r="I15554">
        <v>-79.792654999999996</v>
      </c>
      <c r="J15554" s="1" t="str">
        <f t="shared" si="2286"/>
        <v>Fluid (stream)</v>
      </c>
      <c r="K15554" s="1" t="str">
        <f t="shared" si="2287"/>
        <v>Untreated Water</v>
      </c>
      <c r="O15554">
        <v>1.56</v>
      </c>
      <c r="P15554">
        <v>60</v>
      </c>
      <c r="Q15554">
        <v>8</v>
      </c>
    </row>
    <row r="15555" spans="1:17" hidden="1" x14ac:dyDescent="0.3">
      <c r="A15555" t="s">
        <v>60011</v>
      </c>
      <c r="B15555" t="s">
        <v>60012</v>
      </c>
      <c r="C15555" s="1" t="str">
        <f t="shared" si="2280"/>
        <v>21:0783</v>
      </c>
      <c r="D15555" s="1" t="str">
        <f t="shared" si="2285"/>
        <v>21:0222</v>
      </c>
      <c r="E15555" t="s">
        <v>60013</v>
      </c>
      <c r="F15555" t="s">
        <v>60014</v>
      </c>
      <c r="H15555">
        <v>47.836973100000002</v>
      </c>
      <c r="I15555">
        <v>-79.798048899999998</v>
      </c>
      <c r="J15555" s="1" t="str">
        <f t="shared" si="2286"/>
        <v>Fluid (stream)</v>
      </c>
      <c r="K15555" s="1" t="str">
        <f t="shared" si="2287"/>
        <v>Untreated Water</v>
      </c>
      <c r="O15555">
        <v>0.44</v>
      </c>
      <c r="P15555">
        <v>50</v>
      </c>
      <c r="Q15555">
        <v>7.7</v>
      </c>
    </row>
    <row r="15556" spans="1:17" hidden="1" x14ac:dyDescent="0.3">
      <c r="A15556" t="s">
        <v>60015</v>
      </c>
      <c r="B15556" t="s">
        <v>60016</v>
      </c>
      <c r="C15556" s="1" t="str">
        <f t="shared" si="2280"/>
        <v>21:0783</v>
      </c>
      <c r="D15556" s="1" t="str">
        <f t="shared" si="2285"/>
        <v>21:0222</v>
      </c>
      <c r="E15556" t="s">
        <v>60017</v>
      </c>
      <c r="F15556" t="s">
        <v>60018</v>
      </c>
      <c r="H15556">
        <v>47.922767700000001</v>
      </c>
      <c r="I15556">
        <v>-79.602672900000002</v>
      </c>
      <c r="J15556" s="1" t="str">
        <f t="shared" si="2286"/>
        <v>Fluid (stream)</v>
      </c>
      <c r="K15556" s="1" t="str">
        <f t="shared" si="2287"/>
        <v>Untreated Water</v>
      </c>
      <c r="O15556">
        <v>0.57999999999999996</v>
      </c>
      <c r="P15556">
        <v>60</v>
      </c>
      <c r="Q15556">
        <v>7.7</v>
      </c>
    </row>
    <row r="15557" spans="1:17" hidden="1" x14ac:dyDescent="0.3">
      <c r="A15557" t="s">
        <v>60019</v>
      </c>
      <c r="B15557" t="s">
        <v>60020</v>
      </c>
      <c r="C15557" s="1" t="str">
        <f t="shared" si="2280"/>
        <v>21:0783</v>
      </c>
      <c r="D15557" s="1" t="str">
        <f t="shared" si="2285"/>
        <v>21:0222</v>
      </c>
      <c r="E15557" t="s">
        <v>60017</v>
      </c>
      <c r="F15557" t="s">
        <v>60021</v>
      </c>
      <c r="H15557">
        <v>47.922767700000001</v>
      </c>
      <c r="I15557">
        <v>-79.602672900000002</v>
      </c>
      <c r="J15557" s="1" t="str">
        <f t="shared" si="2286"/>
        <v>Fluid (stream)</v>
      </c>
      <c r="K15557" s="1" t="str">
        <f t="shared" si="2287"/>
        <v>Untreated Water</v>
      </c>
      <c r="O15557">
        <v>0.57999999999999996</v>
      </c>
      <c r="P15557">
        <v>60</v>
      </c>
      <c r="Q15557">
        <v>7.6</v>
      </c>
    </row>
    <row r="15558" spans="1:17" hidden="1" x14ac:dyDescent="0.3">
      <c r="A15558" t="s">
        <v>60022</v>
      </c>
      <c r="B15558" t="s">
        <v>60023</v>
      </c>
      <c r="C15558" s="1" t="str">
        <f t="shared" ref="C15558:C15621" si="2288">HYPERLINK("http://geochem.nrcan.gc.ca/cdogs/content/bdl/bdl210783_e.htm", "21:0783")</f>
        <v>21:0783</v>
      </c>
      <c r="D15558" s="1" t="str">
        <f t="shared" si="2285"/>
        <v>21:0222</v>
      </c>
      <c r="E15558" t="s">
        <v>60024</v>
      </c>
      <c r="F15558" t="s">
        <v>60025</v>
      </c>
      <c r="H15558">
        <v>47.921572400000002</v>
      </c>
      <c r="I15558">
        <v>-79.601313000000005</v>
      </c>
      <c r="J15558" s="1" t="str">
        <f t="shared" si="2286"/>
        <v>Fluid (stream)</v>
      </c>
      <c r="K15558" s="1" t="str">
        <f t="shared" si="2287"/>
        <v>Untreated Water</v>
      </c>
      <c r="O15558">
        <v>2.5000000000000001E-2</v>
      </c>
      <c r="P15558">
        <v>80</v>
      </c>
      <c r="Q15558">
        <v>7.3</v>
      </c>
    </row>
    <row r="15559" spans="1:17" hidden="1" x14ac:dyDescent="0.3">
      <c r="A15559" t="s">
        <v>60026</v>
      </c>
      <c r="B15559" t="s">
        <v>60027</v>
      </c>
      <c r="C15559" s="1" t="str">
        <f t="shared" si="2288"/>
        <v>21:0783</v>
      </c>
      <c r="D15559" s="1" t="str">
        <f t="shared" si="2285"/>
        <v>21:0222</v>
      </c>
      <c r="E15559" t="s">
        <v>60028</v>
      </c>
      <c r="F15559" t="s">
        <v>60029</v>
      </c>
      <c r="H15559">
        <v>47.927168299999998</v>
      </c>
      <c r="I15559">
        <v>-79.574909500000004</v>
      </c>
      <c r="J15559" s="1" t="str">
        <f t="shared" si="2286"/>
        <v>Fluid (stream)</v>
      </c>
      <c r="K15559" s="1" t="str">
        <f t="shared" si="2287"/>
        <v>Untreated Water</v>
      </c>
      <c r="O15559">
        <v>2.5000000000000001E-2</v>
      </c>
      <c r="P15559">
        <v>70</v>
      </c>
      <c r="Q15559">
        <v>7.3</v>
      </c>
    </row>
    <row r="15560" spans="1:17" hidden="1" x14ac:dyDescent="0.3">
      <c r="A15560" t="s">
        <v>60030</v>
      </c>
      <c r="B15560" t="s">
        <v>60031</v>
      </c>
      <c r="C15560" s="1" t="str">
        <f t="shared" si="2288"/>
        <v>21:0783</v>
      </c>
      <c r="D15560" s="1" t="str">
        <f t="shared" si="2285"/>
        <v>21:0222</v>
      </c>
      <c r="E15560" t="s">
        <v>60032</v>
      </c>
      <c r="F15560" t="s">
        <v>60033</v>
      </c>
      <c r="H15560">
        <v>47.927040900000001</v>
      </c>
      <c r="I15560">
        <v>-79.573346700000002</v>
      </c>
      <c r="J15560" s="1" t="str">
        <f t="shared" si="2286"/>
        <v>Fluid (stream)</v>
      </c>
      <c r="K15560" s="1" t="str">
        <f t="shared" si="2287"/>
        <v>Untreated Water</v>
      </c>
      <c r="O15560">
        <v>2.5000000000000001E-2</v>
      </c>
      <c r="P15560">
        <v>60</v>
      </c>
      <c r="Q15560">
        <v>7.2</v>
      </c>
    </row>
    <row r="15561" spans="1:17" hidden="1" x14ac:dyDescent="0.3">
      <c r="A15561" t="s">
        <v>60034</v>
      </c>
      <c r="B15561" t="s">
        <v>60035</v>
      </c>
      <c r="C15561" s="1" t="str">
        <f t="shared" si="2288"/>
        <v>21:0783</v>
      </c>
      <c r="D15561" s="1" t="str">
        <f t="shared" si="2285"/>
        <v>21:0222</v>
      </c>
      <c r="E15561" t="s">
        <v>60036</v>
      </c>
      <c r="F15561" t="s">
        <v>60037</v>
      </c>
      <c r="H15561">
        <v>47.827543599999998</v>
      </c>
      <c r="I15561">
        <v>-79.775926100000007</v>
      </c>
      <c r="J15561" s="1" t="str">
        <f t="shared" si="2286"/>
        <v>Fluid (stream)</v>
      </c>
      <c r="K15561" s="1" t="str">
        <f t="shared" si="2287"/>
        <v>Untreated Water</v>
      </c>
      <c r="O15561">
        <v>2.78</v>
      </c>
      <c r="P15561">
        <v>70</v>
      </c>
      <c r="Q15561">
        <v>7.8</v>
      </c>
    </row>
    <row r="15562" spans="1:17" hidden="1" x14ac:dyDescent="0.3">
      <c r="A15562" t="s">
        <v>60038</v>
      </c>
      <c r="B15562" t="s">
        <v>60039</v>
      </c>
      <c r="C15562" s="1" t="str">
        <f t="shared" si="2288"/>
        <v>21:0783</v>
      </c>
      <c r="D15562" s="1" t="str">
        <f t="shared" si="2285"/>
        <v>21:0222</v>
      </c>
      <c r="E15562" t="s">
        <v>60040</v>
      </c>
      <c r="F15562" t="s">
        <v>60041</v>
      </c>
      <c r="H15562">
        <v>47.828795399999997</v>
      </c>
      <c r="I15562">
        <v>-79.747676400000003</v>
      </c>
      <c r="J15562" s="1" t="str">
        <f t="shared" si="2286"/>
        <v>Fluid (stream)</v>
      </c>
      <c r="K15562" s="1" t="str">
        <f t="shared" si="2287"/>
        <v>Untreated Water</v>
      </c>
      <c r="O15562">
        <v>2.5000000000000001E-2</v>
      </c>
      <c r="P15562">
        <v>60</v>
      </c>
      <c r="Q15562">
        <v>7.2</v>
      </c>
    </row>
    <row r="15563" spans="1:17" hidden="1" x14ac:dyDescent="0.3">
      <c r="A15563" t="s">
        <v>60042</v>
      </c>
      <c r="B15563" t="s">
        <v>60043</v>
      </c>
      <c r="C15563" s="1" t="str">
        <f t="shared" si="2288"/>
        <v>21:0783</v>
      </c>
      <c r="D15563" s="1" t="str">
        <f>HYPERLINK("http://geochem.nrcan.gc.ca/cdogs/content/svy/svy_e.htm", "")</f>
        <v/>
      </c>
      <c r="G15563" s="1" t="str">
        <f>HYPERLINK("http://geochem.nrcan.gc.ca/cdogs/content/cr_/cr_00089_e.htm", "89")</f>
        <v>89</v>
      </c>
      <c r="J15563" t="s">
        <v>11453</v>
      </c>
      <c r="K15563" t="s">
        <v>11454</v>
      </c>
      <c r="O15563">
        <v>4.17</v>
      </c>
      <c r="P15563">
        <v>200</v>
      </c>
      <c r="Q15563">
        <v>7.9</v>
      </c>
    </row>
    <row r="15564" spans="1:17" hidden="1" x14ac:dyDescent="0.3">
      <c r="A15564" t="s">
        <v>60044</v>
      </c>
      <c r="B15564" t="s">
        <v>60045</v>
      </c>
      <c r="C15564" s="1" t="str">
        <f t="shared" si="2288"/>
        <v>21:0783</v>
      </c>
      <c r="D15564" s="1" t="str">
        <f t="shared" ref="D15564:D15574" si="2289">HYPERLINK("http://geochem.nrcan.gc.ca/cdogs/content/svy/svy210222_e.htm", "21:0222")</f>
        <v>21:0222</v>
      </c>
      <c r="E15564" t="s">
        <v>60046</v>
      </c>
      <c r="F15564" t="s">
        <v>60047</v>
      </c>
      <c r="H15564">
        <v>47.9364098</v>
      </c>
      <c r="I15564">
        <v>-79.751184899999998</v>
      </c>
      <c r="J15564" s="1" t="str">
        <f t="shared" ref="J15564:J15574" si="2290">HYPERLINK("http://geochem.nrcan.gc.ca/cdogs/content/kwd/kwd020018_e.htm", "Fluid (stream)")</f>
        <v>Fluid (stream)</v>
      </c>
      <c r="K15564" s="1" t="str">
        <f t="shared" ref="K15564:K15574" si="2291">HYPERLINK("http://geochem.nrcan.gc.ca/cdogs/content/kwd/kwd080007_e.htm", "Untreated Water")</f>
        <v>Untreated Water</v>
      </c>
      <c r="O15564">
        <v>2.5000000000000001E-2</v>
      </c>
      <c r="P15564">
        <v>80</v>
      </c>
      <c r="Q15564">
        <v>6.5</v>
      </c>
    </row>
    <row r="15565" spans="1:17" hidden="1" x14ac:dyDescent="0.3">
      <c r="A15565" t="s">
        <v>60048</v>
      </c>
      <c r="B15565" t="s">
        <v>60049</v>
      </c>
      <c r="C15565" s="1" t="str">
        <f t="shared" si="2288"/>
        <v>21:0783</v>
      </c>
      <c r="D15565" s="1" t="str">
        <f t="shared" si="2289"/>
        <v>21:0222</v>
      </c>
      <c r="E15565" t="s">
        <v>60050</v>
      </c>
      <c r="F15565" t="s">
        <v>60051</v>
      </c>
      <c r="H15565">
        <v>47.900969600000003</v>
      </c>
      <c r="I15565">
        <v>-79.725143099999997</v>
      </c>
      <c r="J15565" s="1" t="str">
        <f t="shared" si="2290"/>
        <v>Fluid (stream)</v>
      </c>
      <c r="K15565" s="1" t="str">
        <f t="shared" si="2291"/>
        <v>Untreated Water</v>
      </c>
      <c r="O15565">
        <v>2.5000000000000001E-2</v>
      </c>
      <c r="P15565">
        <v>60</v>
      </c>
      <c r="Q15565">
        <v>6.8</v>
      </c>
    </row>
    <row r="15566" spans="1:17" hidden="1" x14ac:dyDescent="0.3">
      <c r="A15566" t="s">
        <v>60052</v>
      </c>
      <c r="B15566" t="s">
        <v>60053</v>
      </c>
      <c r="C15566" s="1" t="str">
        <f t="shared" si="2288"/>
        <v>21:0783</v>
      </c>
      <c r="D15566" s="1" t="str">
        <f t="shared" si="2289"/>
        <v>21:0222</v>
      </c>
      <c r="E15566" t="s">
        <v>60054</v>
      </c>
      <c r="F15566" t="s">
        <v>60055</v>
      </c>
      <c r="H15566">
        <v>47.902481000000002</v>
      </c>
      <c r="I15566">
        <v>-79.727554600000005</v>
      </c>
      <c r="J15566" s="1" t="str">
        <f t="shared" si="2290"/>
        <v>Fluid (stream)</v>
      </c>
      <c r="K15566" s="1" t="str">
        <f t="shared" si="2291"/>
        <v>Untreated Water</v>
      </c>
      <c r="O15566">
        <v>2.5000000000000001E-2</v>
      </c>
      <c r="P15566">
        <v>60</v>
      </c>
      <c r="Q15566">
        <v>6.9</v>
      </c>
    </row>
    <row r="15567" spans="1:17" hidden="1" x14ac:dyDescent="0.3">
      <c r="A15567" t="s">
        <v>60056</v>
      </c>
      <c r="B15567" t="s">
        <v>60057</v>
      </c>
      <c r="C15567" s="1" t="str">
        <f t="shared" si="2288"/>
        <v>21:0783</v>
      </c>
      <c r="D15567" s="1" t="str">
        <f t="shared" si="2289"/>
        <v>21:0222</v>
      </c>
      <c r="E15567" t="s">
        <v>60058</v>
      </c>
      <c r="F15567" t="s">
        <v>60059</v>
      </c>
      <c r="H15567">
        <v>47.9018783</v>
      </c>
      <c r="I15567">
        <v>-79.7316371</v>
      </c>
      <c r="J15567" s="1" t="str">
        <f t="shared" si="2290"/>
        <v>Fluid (stream)</v>
      </c>
      <c r="K15567" s="1" t="str">
        <f t="shared" si="2291"/>
        <v>Untreated Water</v>
      </c>
      <c r="O15567">
        <v>2.5000000000000001E-2</v>
      </c>
      <c r="P15567">
        <v>50</v>
      </c>
      <c r="Q15567">
        <v>6.7</v>
      </c>
    </row>
    <row r="15568" spans="1:17" hidden="1" x14ac:dyDescent="0.3">
      <c r="A15568" t="s">
        <v>60060</v>
      </c>
      <c r="B15568" t="s">
        <v>60061</v>
      </c>
      <c r="C15568" s="1" t="str">
        <f t="shared" si="2288"/>
        <v>21:0783</v>
      </c>
      <c r="D15568" s="1" t="str">
        <f t="shared" si="2289"/>
        <v>21:0222</v>
      </c>
      <c r="E15568" t="s">
        <v>60062</v>
      </c>
      <c r="F15568" t="s">
        <v>60063</v>
      </c>
      <c r="H15568">
        <v>47.9963658</v>
      </c>
      <c r="I15568">
        <v>-79.597201400000003</v>
      </c>
      <c r="J15568" s="1" t="str">
        <f t="shared" si="2290"/>
        <v>Fluid (stream)</v>
      </c>
      <c r="K15568" s="1" t="str">
        <f t="shared" si="2291"/>
        <v>Untreated Water</v>
      </c>
      <c r="O15568">
        <v>2.5000000000000001E-2</v>
      </c>
      <c r="P15568">
        <v>60</v>
      </c>
      <c r="Q15568">
        <v>5.7</v>
      </c>
    </row>
    <row r="15569" spans="1:17" hidden="1" x14ac:dyDescent="0.3">
      <c r="A15569" t="s">
        <v>60064</v>
      </c>
      <c r="B15569" t="s">
        <v>60065</v>
      </c>
      <c r="C15569" s="1" t="str">
        <f t="shared" si="2288"/>
        <v>21:0783</v>
      </c>
      <c r="D15569" s="1" t="str">
        <f t="shared" si="2289"/>
        <v>21:0222</v>
      </c>
      <c r="E15569" t="s">
        <v>60066</v>
      </c>
      <c r="F15569" t="s">
        <v>60067</v>
      </c>
      <c r="H15569">
        <v>47.844039700000003</v>
      </c>
      <c r="I15569">
        <v>-79.602142000000001</v>
      </c>
      <c r="J15569" s="1" t="str">
        <f t="shared" si="2290"/>
        <v>Fluid (stream)</v>
      </c>
      <c r="K15569" s="1" t="str">
        <f t="shared" si="2291"/>
        <v>Untreated Water</v>
      </c>
      <c r="O15569">
        <v>2.5000000000000001E-2</v>
      </c>
      <c r="P15569">
        <v>50</v>
      </c>
      <c r="Q15569">
        <v>7.1</v>
      </c>
    </row>
    <row r="15570" spans="1:17" hidden="1" x14ac:dyDescent="0.3">
      <c r="A15570" t="s">
        <v>60068</v>
      </c>
      <c r="B15570" t="s">
        <v>60069</v>
      </c>
      <c r="C15570" s="1" t="str">
        <f t="shared" si="2288"/>
        <v>21:0783</v>
      </c>
      <c r="D15570" s="1" t="str">
        <f t="shared" si="2289"/>
        <v>21:0222</v>
      </c>
      <c r="E15570" t="s">
        <v>60070</v>
      </c>
      <c r="F15570" t="s">
        <v>60071</v>
      </c>
      <c r="H15570">
        <v>47.8285518</v>
      </c>
      <c r="I15570">
        <v>-79.648483100000007</v>
      </c>
      <c r="J15570" s="1" t="str">
        <f t="shared" si="2290"/>
        <v>Fluid (stream)</v>
      </c>
      <c r="K15570" s="1" t="str">
        <f t="shared" si="2291"/>
        <v>Untreated Water</v>
      </c>
      <c r="O15570">
        <v>2.5000000000000001E-2</v>
      </c>
      <c r="P15570">
        <v>70</v>
      </c>
      <c r="Q15570">
        <v>6.5</v>
      </c>
    </row>
    <row r="15571" spans="1:17" hidden="1" x14ac:dyDescent="0.3">
      <c r="A15571" t="s">
        <v>60072</v>
      </c>
      <c r="B15571" t="s">
        <v>60073</v>
      </c>
      <c r="C15571" s="1" t="str">
        <f t="shared" si="2288"/>
        <v>21:0783</v>
      </c>
      <c r="D15571" s="1" t="str">
        <f t="shared" si="2289"/>
        <v>21:0222</v>
      </c>
      <c r="E15571" t="s">
        <v>60074</v>
      </c>
      <c r="F15571" t="s">
        <v>60075</v>
      </c>
      <c r="H15571">
        <v>47.804688800000001</v>
      </c>
      <c r="I15571">
        <v>-79.651465999999999</v>
      </c>
      <c r="J15571" s="1" t="str">
        <f t="shared" si="2290"/>
        <v>Fluid (stream)</v>
      </c>
      <c r="K15571" s="1" t="str">
        <f t="shared" si="2291"/>
        <v>Untreated Water</v>
      </c>
      <c r="O15571">
        <v>2.5000000000000001E-2</v>
      </c>
      <c r="P15571">
        <v>80</v>
      </c>
      <c r="Q15571">
        <v>6.7</v>
      </c>
    </row>
    <row r="15572" spans="1:17" hidden="1" x14ac:dyDescent="0.3">
      <c r="A15572" t="s">
        <v>60076</v>
      </c>
      <c r="B15572" t="s">
        <v>60077</v>
      </c>
      <c r="C15572" s="1" t="str">
        <f t="shared" si="2288"/>
        <v>21:0783</v>
      </c>
      <c r="D15572" s="1" t="str">
        <f t="shared" si="2289"/>
        <v>21:0222</v>
      </c>
      <c r="E15572" t="s">
        <v>60074</v>
      </c>
      <c r="F15572" t="s">
        <v>60078</v>
      </c>
      <c r="H15572">
        <v>47.804688800000001</v>
      </c>
      <c r="I15572">
        <v>-79.651465999999999</v>
      </c>
      <c r="J15572" s="1" t="str">
        <f t="shared" si="2290"/>
        <v>Fluid (stream)</v>
      </c>
      <c r="K15572" s="1" t="str">
        <f t="shared" si="2291"/>
        <v>Untreated Water</v>
      </c>
      <c r="O15572">
        <v>2.5000000000000001E-2</v>
      </c>
      <c r="P15572">
        <v>60</v>
      </c>
      <c r="Q15572">
        <v>6.6</v>
      </c>
    </row>
    <row r="15573" spans="1:17" hidden="1" x14ac:dyDescent="0.3">
      <c r="A15573" t="s">
        <v>60079</v>
      </c>
      <c r="B15573" t="s">
        <v>60080</v>
      </c>
      <c r="C15573" s="1" t="str">
        <f t="shared" si="2288"/>
        <v>21:0783</v>
      </c>
      <c r="D15573" s="1" t="str">
        <f t="shared" si="2289"/>
        <v>21:0222</v>
      </c>
      <c r="E15573" t="s">
        <v>60081</v>
      </c>
      <c r="F15573" t="s">
        <v>60082</v>
      </c>
      <c r="H15573">
        <v>47.806105799999997</v>
      </c>
      <c r="I15573">
        <v>-79.599259900000007</v>
      </c>
      <c r="J15573" s="1" t="str">
        <f t="shared" si="2290"/>
        <v>Fluid (stream)</v>
      </c>
      <c r="K15573" s="1" t="str">
        <f t="shared" si="2291"/>
        <v>Untreated Water</v>
      </c>
      <c r="O15573">
        <v>2.5000000000000001E-2</v>
      </c>
      <c r="P15573">
        <v>70</v>
      </c>
      <c r="Q15573">
        <v>6.9</v>
      </c>
    </row>
    <row r="15574" spans="1:17" hidden="1" x14ac:dyDescent="0.3">
      <c r="A15574" t="s">
        <v>60083</v>
      </c>
      <c r="B15574" t="s">
        <v>60084</v>
      </c>
      <c r="C15574" s="1" t="str">
        <f t="shared" si="2288"/>
        <v>21:0783</v>
      </c>
      <c r="D15574" s="1" t="str">
        <f t="shared" si="2289"/>
        <v>21:0222</v>
      </c>
      <c r="E15574" t="s">
        <v>60085</v>
      </c>
      <c r="F15574" t="s">
        <v>60086</v>
      </c>
      <c r="H15574">
        <v>47.805576299999998</v>
      </c>
      <c r="I15574">
        <v>-79.601584700000004</v>
      </c>
      <c r="J15574" s="1" t="str">
        <f t="shared" si="2290"/>
        <v>Fluid (stream)</v>
      </c>
      <c r="K15574" s="1" t="str">
        <f t="shared" si="2291"/>
        <v>Untreated Water</v>
      </c>
      <c r="O15574">
        <v>2.5000000000000001E-2</v>
      </c>
      <c r="P15574">
        <v>50</v>
      </c>
      <c r="Q15574">
        <v>5.7</v>
      </c>
    </row>
    <row r="15575" spans="1:17" hidden="1" x14ac:dyDescent="0.3">
      <c r="A15575" t="s">
        <v>60087</v>
      </c>
      <c r="B15575" t="s">
        <v>60088</v>
      </c>
      <c r="C15575" s="1" t="str">
        <f t="shared" si="2288"/>
        <v>21:0783</v>
      </c>
      <c r="D15575" s="1" t="str">
        <f>HYPERLINK("http://geochem.nrcan.gc.ca/cdogs/content/svy/svy_e.htm", "")</f>
        <v/>
      </c>
      <c r="G15575" s="1" t="str">
        <f>HYPERLINK("http://geochem.nrcan.gc.ca/cdogs/content/cr_/cr_00088_e.htm", "88")</f>
        <v>88</v>
      </c>
      <c r="J15575" t="s">
        <v>11453</v>
      </c>
      <c r="K15575" t="s">
        <v>11454</v>
      </c>
      <c r="O15575">
        <v>2.5000000000000001E-2</v>
      </c>
      <c r="P15575">
        <v>100</v>
      </c>
      <c r="Q15575">
        <v>7.3</v>
      </c>
    </row>
    <row r="15576" spans="1:17" hidden="1" x14ac:dyDescent="0.3">
      <c r="A15576" t="s">
        <v>60089</v>
      </c>
      <c r="B15576" t="s">
        <v>60090</v>
      </c>
      <c r="C15576" s="1" t="str">
        <f t="shared" si="2288"/>
        <v>21:0783</v>
      </c>
      <c r="D15576" s="1" t="str">
        <f t="shared" ref="D15576:D15582" si="2292">HYPERLINK("http://geochem.nrcan.gc.ca/cdogs/content/svy/svy210222_e.htm", "21:0222")</f>
        <v>21:0222</v>
      </c>
      <c r="E15576" t="s">
        <v>60091</v>
      </c>
      <c r="F15576" t="s">
        <v>60092</v>
      </c>
      <c r="H15576">
        <v>48.109289099999998</v>
      </c>
      <c r="I15576">
        <v>-79.794317199999995</v>
      </c>
      <c r="J15576" s="1" t="str">
        <f t="shared" ref="J15576:J15582" si="2293">HYPERLINK("http://geochem.nrcan.gc.ca/cdogs/content/kwd/kwd020018_e.htm", "Fluid (stream)")</f>
        <v>Fluid (stream)</v>
      </c>
      <c r="K15576" s="1" t="str">
        <f t="shared" ref="K15576:K15582" si="2294">HYPERLINK("http://geochem.nrcan.gc.ca/cdogs/content/kwd/kwd080007_e.htm", "Untreated Water")</f>
        <v>Untreated Water</v>
      </c>
      <c r="O15576">
        <v>2.5000000000000001E-2</v>
      </c>
      <c r="P15576">
        <v>30</v>
      </c>
      <c r="Q15576">
        <v>7.1</v>
      </c>
    </row>
    <row r="15577" spans="1:17" hidden="1" x14ac:dyDescent="0.3">
      <c r="A15577" t="s">
        <v>60093</v>
      </c>
      <c r="B15577" t="s">
        <v>60094</v>
      </c>
      <c r="C15577" s="1" t="str">
        <f t="shared" si="2288"/>
        <v>21:0783</v>
      </c>
      <c r="D15577" s="1" t="str">
        <f t="shared" si="2292"/>
        <v>21:0222</v>
      </c>
      <c r="E15577" t="s">
        <v>60095</v>
      </c>
      <c r="F15577" t="s">
        <v>60096</v>
      </c>
      <c r="H15577">
        <v>48.1065878</v>
      </c>
      <c r="I15577">
        <v>-79.826258699999997</v>
      </c>
      <c r="J15577" s="1" t="str">
        <f t="shared" si="2293"/>
        <v>Fluid (stream)</v>
      </c>
      <c r="K15577" s="1" t="str">
        <f t="shared" si="2294"/>
        <v>Untreated Water</v>
      </c>
      <c r="O15577">
        <v>2.5000000000000001E-2</v>
      </c>
      <c r="P15577">
        <v>20</v>
      </c>
      <c r="Q15577">
        <v>6.7</v>
      </c>
    </row>
    <row r="15578" spans="1:17" hidden="1" x14ac:dyDescent="0.3">
      <c r="A15578" t="s">
        <v>60097</v>
      </c>
      <c r="B15578" t="s">
        <v>60098</v>
      </c>
      <c r="C15578" s="1" t="str">
        <f t="shared" si="2288"/>
        <v>21:0783</v>
      </c>
      <c r="D15578" s="1" t="str">
        <f t="shared" si="2292"/>
        <v>21:0222</v>
      </c>
      <c r="E15578" t="s">
        <v>60099</v>
      </c>
      <c r="F15578" t="s">
        <v>60100</v>
      </c>
      <c r="H15578">
        <v>48.112201599999999</v>
      </c>
      <c r="I15578">
        <v>-79.867444599999999</v>
      </c>
      <c r="J15578" s="1" t="str">
        <f t="shared" si="2293"/>
        <v>Fluid (stream)</v>
      </c>
      <c r="K15578" s="1" t="str">
        <f t="shared" si="2294"/>
        <v>Untreated Water</v>
      </c>
      <c r="O15578">
        <v>2.5000000000000001E-2</v>
      </c>
      <c r="P15578">
        <v>20</v>
      </c>
      <c r="Q15578">
        <v>5.9</v>
      </c>
    </row>
    <row r="15579" spans="1:17" hidden="1" x14ac:dyDescent="0.3">
      <c r="A15579" t="s">
        <v>60101</v>
      </c>
      <c r="B15579" t="s">
        <v>60102</v>
      </c>
      <c r="C15579" s="1" t="str">
        <f t="shared" si="2288"/>
        <v>21:0783</v>
      </c>
      <c r="D15579" s="1" t="str">
        <f t="shared" si="2292"/>
        <v>21:0222</v>
      </c>
      <c r="E15579" t="s">
        <v>60103</v>
      </c>
      <c r="F15579" t="s">
        <v>60104</v>
      </c>
      <c r="H15579">
        <v>48.098052000000003</v>
      </c>
      <c r="I15579">
        <v>-79.878755900000002</v>
      </c>
      <c r="J15579" s="1" t="str">
        <f t="shared" si="2293"/>
        <v>Fluid (stream)</v>
      </c>
      <c r="K15579" s="1" t="str">
        <f t="shared" si="2294"/>
        <v>Untreated Water</v>
      </c>
      <c r="O15579">
        <v>2.5000000000000001E-2</v>
      </c>
      <c r="P15579">
        <v>20</v>
      </c>
      <c r="Q15579">
        <v>6</v>
      </c>
    </row>
    <row r="15580" spans="1:17" hidden="1" x14ac:dyDescent="0.3">
      <c r="A15580" t="s">
        <v>60105</v>
      </c>
      <c r="B15580" t="s">
        <v>60106</v>
      </c>
      <c r="C15580" s="1" t="str">
        <f t="shared" si="2288"/>
        <v>21:0783</v>
      </c>
      <c r="D15580" s="1" t="str">
        <f t="shared" si="2292"/>
        <v>21:0222</v>
      </c>
      <c r="E15580" t="s">
        <v>60107</v>
      </c>
      <c r="F15580" t="s">
        <v>60108</v>
      </c>
      <c r="H15580">
        <v>48.098138400000003</v>
      </c>
      <c r="I15580">
        <v>-79.876551199999994</v>
      </c>
      <c r="J15580" s="1" t="str">
        <f t="shared" si="2293"/>
        <v>Fluid (stream)</v>
      </c>
      <c r="K15580" s="1" t="str">
        <f t="shared" si="2294"/>
        <v>Untreated Water</v>
      </c>
      <c r="O15580">
        <v>2.5000000000000001E-2</v>
      </c>
      <c r="P15580">
        <v>30</v>
      </c>
      <c r="Q15580">
        <v>6.5</v>
      </c>
    </row>
    <row r="15581" spans="1:17" hidden="1" x14ac:dyDescent="0.3">
      <c r="A15581" t="s">
        <v>60109</v>
      </c>
      <c r="B15581" t="s">
        <v>60110</v>
      </c>
      <c r="C15581" s="1" t="str">
        <f t="shared" si="2288"/>
        <v>21:0783</v>
      </c>
      <c r="D15581" s="1" t="str">
        <f t="shared" si="2292"/>
        <v>21:0222</v>
      </c>
      <c r="E15581" t="s">
        <v>60111</v>
      </c>
      <c r="F15581" t="s">
        <v>60112</v>
      </c>
      <c r="H15581">
        <v>48.120382399999997</v>
      </c>
      <c r="I15581">
        <v>-79.836170499999994</v>
      </c>
      <c r="J15581" s="1" t="str">
        <f t="shared" si="2293"/>
        <v>Fluid (stream)</v>
      </c>
      <c r="K15581" s="1" t="str">
        <f t="shared" si="2294"/>
        <v>Untreated Water</v>
      </c>
      <c r="O15581">
        <v>2.5000000000000001E-2</v>
      </c>
      <c r="P15581">
        <v>20</v>
      </c>
      <c r="Q15581">
        <v>6.5</v>
      </c>
    </row>
    <row r="15582" spans="1:17" hidden="1" x14ac:dyDescent="0.3">
      <c r="A15582" t="s">
        <v>60113</v>
      </c>
      <c r="B15582" t="s">
        <v>60114</v>
      </c>
      <c r="C15582" s="1" t="str">
        <f t="shared" si="2288"/>
        <v>21:0783</v>
      </c>
      <c r="D15582" s="1" t="str">
        <f t="shared" si="2292"/>
        <v>21:0222</v>
      </c>
      <c r="E15582" t="s">
        <v>60115</v>
      </c>
      <c r="F15582" t="s">
        <v>60116</v>
      </c>
      <c r="H15582">
        <v>48.091460099999999</v>
      </c>
      <c r="I15582">
        <v>-79.829463500000003</v>
      </c>
      <c r="J15582" s="1" t="str">
        <f t="shared" si="2293"/>
        <v>Fluid (stream)</v>
      </c>
      <c r="K15582" s="1" t="str">
        <f t="shared" si="2294"/>
        <v>Untreated Water</v>
      </c>
      <c r="O15582">
        <v>2.5000000000000001E-2</v>
      </c>
      <c r="P15582">
        <v>20</v>
      </c>
      <c r="Q15582">
        <v>6.6</v>
      </c>
    </row>
    <row r="15583" spans="1:17" hidden="1" x14ac:dyDescent="0.3">
      <c r="A15583" t="s">
        <v>60117</v>
      </c>
      <c r="B15583" t="s">
        <v>60118</v>
      </c>
      <c r="C15583" s="1" t="str">
        <f t="shared" si="2288"/>
        <v>21:0783</v>
      </c>
      <c r="D15583" s="1" t="str">
        <f>HYPERLINK("http://geochem.nrcan.gc.ca/cdogs/content/svy/svy_e.htm", "")</f>
        <v/>
      </c>
      <c r="G15583" s="1" t="str">
        <f>HYPERLINK("http://geochem.nrcan.gc.ca/cdogs/content/cr_/cr_00087_e.htm", "87")</f>
        <v>87</v>
      </c>
      <c r="J15583" t="s">
        <v>11453</v>
      </c>
      <c r="K15583" t="s">
        <v>11454</v>
      </c>
      <c r="O15583">
        <v>0.35</v>
      </c>
      <c r="P15583">
        <v>50</v>
      </c>
      <c r="Q15583">
        <v>7.3</v>
      </c>
    </row>
    <row r="15584" spans="1:17" hidden="1" x14ac:dyDescent="0.3">
      <c r="A15584" t="s">
        <v>60119</v>
      </c>
      <c r="B15584" t="s">
        <v>60120</v>
      </c>
      <c r="C15584" s="1" t="str">
        <f t="shared" si="2288"/>
        <v>21:0783</v>
      </c>
      <c r="D15584" s="1" t="str">
        <f t="shared" ref="D15584:D15599" si="2295">HYPERLINK("http://geochem.nrcan.gc.ca/cdogs/content/svy/svy210222_e.htm", "21:0222")</f>
        <v>21:0222</v>
      </c>
      <c r="E15584" t="s">
        <v>60121</v>
      </c>
      <c r="F15584" t="s">
        <v>60122</v>
      </c>
      <c r="H15584">
        <v>48.185670799999997</v>
      </c>
      <c r="I15584">
        <v>-79.856382199999999</v>
      </c>
      <c r="J15584" s="1" t="str">
        <f t="shared" ref="J15584:J15599" si="2296">HYPERLINK("http://geochem.nrcan.gc.ca/cdogs/content/kwd/kwd020018_e.htm", "Fluid (stream)")</f>
        <v>Fluid (stream)</v>
      </c>
      <c r="K15584" s="1" t="str">
        <f t="shared" ref="K15584:K15599" si="2297">HYPERLINK("http://geochem.nrcan.gc.ca/cdogs/content/kwd/kwd080007_e.htm", "Untreated Water")</f>
        <v>Untreated Water</v>
      </c>
      <c r="O15584">
        <v>2.5000000000000001E-2</v>
      </c>
      <c r="P15584">
        <v>20</v>
      </c>
      <c r="Q15584">
        <v>6.7</v>
      </c>
    </row>
    <row r="15585" spans="1:17" hidden="1" x14ac:dyDescent="0.3">
      <c r="A15585" t="s">
        <v>60123</v>
      </c>
      <c r="B15585" t="s">
        <v>60124</v>
      </c>
      <c r="C15585" s="1" t="str">
        <f t="shared" si="2288"/>
        <v>21:0783</v>
      </c>
      <c r="D15585" s="1" t="str">
        <f t="shared" si="2295"/>
        <v>21:0222</v>
      </c>
      <c r="E15585" t="s">
        <v>60121</v>
      </c>
      <c r="F15585" t="s">
        <v>60125</v>
      </c>
      <c r="H15585">
        <v>48.185670799999997</v>
      </c>
      <c r="I15585">
        <v>-79.856382199999999</v>
      </c>
      <c r="J15585" s="1" t="str">
        <f t="shared" si="2296"/>
        <v>Fluid (stream)</v>
      </c>
      <c r="K15585" s="1" t="str">
        <f t="shared" si="2297"/>
        <v>Untreated Water</v>
      </c>
      <c r="O15585">
        <v>2.5000000000000001E-2</v>
      </c>
      <c r="P15585">
        <v>20</v>
      </c>
      <c r="Q15585">
        <v>6.5</v>
      </c>
    </row>
    <row r="15586" spans="1:17" hidden="1" x14ac:dyDescent="0.3">
      <c r="A15586" t="s">
        <v>60126</v>
      </c>
      <c r="B15586" t="s">
        <v>60127</v>
      </c>
      <c r="C15586" s="1" t="str">
        <f t="shared" si="2288"/>
        <v>21:0783</v>
      </c>
      <c r="D15586" s="1" t="str">
        <f t="shared" si="2295"/>
        <v>21:0222</v>
      </c>
      <c r="E15586" t="s">
        <v>60128</v>
      </c>
      <c r="F15586" t="s">
        <v>60129</v>
      </c>
      <c r="H15586">
        <v>48.1736833</v>
      </c>
      <c r="I15586">
        <v>-79.776545600000006</v>
      </c>
      <c r="J15586" s="1" t="str">
        <f t="shared" si="2296"/>
        <v>Fluid (stream)</v>
      </c>
      <c r="K15586" s="1" t="str">
        <f t="shared" si="2297"/>
        <v>Untreated Water</v>
      </c>
      <c r="O15586">
        <v>2.5000000000000001E-2</v>
      </c>
      <c r="P15586">
        <v>20</v>
      </c>
      <c r="Q15586">
        <v>6.9</v>
      </c>
    </row>
    <row r="15587" spans="1:17" hidden="1" x14ac:dyDescent="0.3">
      <c r="A15587" t="s">
        <v>60130</v>
      </c>
      <c r="B15587" t="s">
        <v>60131</v>
      </c>
      <c r="C15587" s="1" t="str">
        <f t="shared" si="2288"/>
        <v>21:0783</v>
      </c>
      <c r="D15587" s="1" t="str">
        <f t="shared" si="2295"/>
        <v>21:0222</v>
      </c>
      <c r="E15587" t="s">
        <v>60132</v>
      </c>
      <c r="F15587" t="s">
        <v>60133</v>
      </c>
      <c r="H15587">
        <v>48.163214600000003</v>
      </c>
      <c r="I15587">
        <v>-79.7659819</v>
      </c>
      <c r="J15587" s="1" t="str">
        <f t="shared" si="2296"/>
        <v>Fluid (stream)</v>
      </c>
      <c r="K15587" s="1" t="str">
        <f t="shared" si="2297"/>
        <v>Untreated Water</v>
      </c>
      <c r="O15587">
        <v>2.5000000000000001E-2</v>
      </c>
      <c r="P15587">
        <v>30</v>
      </c>
      <c r="Q15587">
        <v>6.8</v>
      </c>
    </row>
    <row r="15588" spans="1:17" hidden="1" x14ac:dyDescent="0.3">
      <c r="A15588" t="s">
        <v>60134</v>
      </c>
      <c r="B15588" t="s">
        <v>60135</v>
      </c>
      <c r="C15588" s="1" t="str">
        <f t="shared" si="2288"/>
        <v>21:0783</v>
      </c>
      <c r="D15588" s="1" t="str">
        <f t="shared" si="2295"/>
        <v>21:0222</v>
      </c>
      <c r="E15588" t="s">
        <v>60136</v>
      </c>
      <c r="F15588" t="s">
        <v>60137</v>
      </c>
      <c r="H15588">
        <v>48.118916599999999</v>
      </c>
      <c r="I15588">
        <v>-79.749749800000004</v>
      </c>
      <c r="J15588" s="1" t="str">
        <f t="shared" si="2296"/>
        <v>Fluid (stream)</v>
      </c>
      <c r="K15588" s="1" t="str">
        <f t="shared" si="2297"/>
        <v>Untreated Water</v>
      </c>
      <c r="O15588">
        <v>2.5000000000000001E-2</v>
      </c>
      <c r="P15588">
        <v>30</v>
      </c>
      <c r="Q15588">
        <v>6.7</v>
      </c>
    </row>
    <row r="15589" spans="1:17" hidden="1" x14ac:dyDescent="0.3">
      <c r="A15589" t="s">
        <v>60138</v>
      </c>
      <c r="B15589" t="s">
        <v>60139</v>
      </c>
      <c r="C15589" s="1" t="str">
        <f t="shared" si="2288"/>
        <v>21:0783</v>
      </c>
      <c r="D15589" s="1" t="str">
        <f t="shared" si="2295"/>
        <v>21:0222</v>
      </c>
      <c r="E15589" t="s">
        <v>60140</v>
      </c>
      <c r="F15589" t="s">
        <v>60141</v>
      </c>
      <c r="H15589">
        <v>48.132153500000001</v>
      </c>
      <c r="I15589">
        <v>-79.694873799999996</v>
      </c>
      <c r="J15589" s="1" t="str">
        <f t="shared" si="2296"/>
        <v>Fluid (stream)</v>
      </c>
      <c r="K15589" s="1" t="str">
        <f t="shared" si="2297"/>
        <v>Untreated Water</v>
      </c>
      <c r="O15589">
        <v>2.5000000000000001E-2</v>
      </c>
      <c r="P15589">
        <v>20</v>
      </c>
      <c r="Q15589">
        <v>6.8</v>
      </c>
    </row>
    <row r="15590" spans="1:17" hidden="1" x14ac:dyDescent="0.3">
      <c r="A15590" t="s">
        <v>60142</v>
      </c>
      <c r="B15590" t="s">
        <v>60143</v>
      </c>
      <c r="C15590" s="1" t="str">
        <f t="shared" si="2288"/>
        <v>21:0783</v>
      </c>
      <c r="D15590" s="1" t="str">
        <f t="shared" si="2295"/>
        <v>21:0222</v>
      </c>
      <c r="E15590" t="s">
        <v>60144</v>
      </c>
      <c r="F15590" t="s">
        <v>60145</v>
      </c>
      <c r="H15590">
        <v>48.126898799999999</v>
      </c>
      <c r="I15590">
        <v>-79.688529399999993</v>
      </c>
      <c r="J15590" s="1" t="str">
        <f t="shared" si="2296"/>
        <v>Fluid (stream)</v>
      </c>
      <c r="K15590" s="1" t="str">
        <f t="shared" si="2297"/>
        <v>Untreated Water</v>
      </c>
      <c r="O15590">
        <v>2.5000000000000001E-2</v>
      </c>
      <c r="P15590">
        <v>30</v>
      </c>
      <c r="Q15590">
        <v>6.6</v>
      </c>
    </row>
    <row r="15591" spans="1:17" hidden="1" x14ac:dyDescent="0.3">
      <c r="A15591" t="s">
        <v>60146</v>
      </c>
      <c r="B15591" t="s">
        <v>60147</v>
      </c>
      <c r="C15591" s="1" t="str">
        <f t="shared" si="2288"/>
        <v>21:0783</v>
      </c>
      <c r="D15591" s="1" t="str">
        <f t="shared" si="2295"/>
        <v>21:0222</v>
      </c>
      <c r="E15591" t="s">
        <v>60148</v>
      </c>
      <c r="F15591" t="s">
        <v>60149</v>
      </c>
      <c r="H15591">
        <v>48.138751499999998</v>
      </c>
      <c r="I15591">
        <v>-79.676250499999995</v>
      </c>
      <c r="J15591" s="1" t="str">
        <f t="shared" si="2296"/>
        <v>Fluid (stream)</v>
      </c>
      <c r="K15591" s="1" t="str">
        <f t="shared" si="2297"/>
        <v>Untreated Water</v>
      </c>
      <c r="O15591">
        <v>2.5000000000000001E-2</v>
      </c>
      <c r="P15591">
        <v>30</v>
      </c>
      <c r="Q15591">
        <v>6.6</v>
      </c>
    </row>
    <row r="15592" spans="1:17" hidden="1" x14ac:dyDescent="0.3">
      <c r="A15592" t="s">
        <v>60150</v>
      </c>
      <c r="B15592" t="s">
        <v>60151</v>
      </c>
      <c r="C15592" s="1" t="str">
        <f t="shared" si="2288"/>
        <v>21:0783</v>
      </c>
      <c r="D15592" s="1" t="str">
        <f t="shared" si="2295"/>
        <v>21:0222</v>
      </c>
      <c r="E15592" t="s">
        <v>60152</v>
      </c>
      <c r="F15592" t="s">
        <v>60153</v>
      </c>
      <c r="H15592">
        <v>48.1807844</v>
      </c>
      <c r="I15592">
        <v>-79.635252899999998</v>
      </c>
      <c r="J15592" s="1" t="str">
        <f t="shared" si="2296"/>
        <v>Fluid (stream)</v>
      </c>
      <c r="K15592" s="1" t="str">
        <f t="shared" si="2297"/>
        <v>Untreated Water</v>
      </c>
      <c r="O15592">
        <v>2.5000000000000001E-2</v>
      </c>
      <c r="P15592">
        <v>20</v>
      </c>
      <c r="Q15592">
        <v>6.3</v>
      </c>
    </row>
    <row r="15593" spans="1:17" hidden="1" x14ac:dyDescent="0.3">
      <c r="A15593" t="s">
        <v>60154</v>
      </c>
      <c r="B15593" t="s">
        <v>60155</v>
      </c>
      <c r="C15593" s="1" t="str">
        <f t="shared" si="2288"/>
        <v>21:0783</v>
      </c>
      <c r="D15593" s="1" t="str">
        <f t="shared" si="2295"/>
        <v>21:0222</v>
      </c>
      <c r="E15593" t="s">
        <v>60156</v>
      </c>
      <c r="F15593" t="s">
        <v>60157</v>
      </c>
      <c r="H15593">
        <v>48.169409999999999</v>
      </c>
      <c r="I15593">
        <v>-79.597705899999994</v>
      </c>
      <c r="J15593" s="1" t="str">
        <f t="shared" si="2296"/>
        <v>Fluid (stream)</v>
      </c>
      <c r="K15593" s="1" t="str">
        <f t="shared" si="2297"/>
        <v>Untreated Water</v>
      </c>
      <c r="O15593">
        <v>2.5000000000000001E-2</v>
      </c>
      <c r="P15593">
        <v>20</v>
      </c>
      <c r="Q15593">
        <v>6.5</v>
      </c>
    </row>
    <row r="15594" spans="1:17" hidden="1" x14ac:dyDescent="0.3">
      <c r="A15594" t="s">
        <v>60158</v>
      </c>
      <c r="B15594" t="s">
        <v>60159</v>
      </c>
      <c r="C15594" s="1" t="str">
        <f t="shared" si="2288"/>
        <v>21:0783</v>
      </c>
      <c r="D15594" s="1" t="str">
        <f t="shared" si="2295"/>
        <v>21:0222</v>
      </c>
      <c r="E15594" t="s">
        <v>60160</v>
      </c>
      <c r="F15594" t="s">
        <v>60161</v>
      </c>
      <c r="H15594">
        <v>48.167848399999997</v>
      </c>
      <c r="I15594">
        <v>-79.587002100000007</v>
      </c>
      <c r="J15594" s="1" t="str">
        <f t="shared" si="2296"/>
        <v>Fluid (stream)</v>
      </c>
      <c r="K15594" s="1" t="str">
        <f t="shared" si="2297"/>
        <v>Untreated Water</v>
      </c>
      <c r="O15594">
        <v>2.5000000000000001E-2</v>
      </c>
      <c r="P15594">
        <v>20</v>
      </c>
      <c r="Q15594">
        <v>6.7</v>
      </c>
    </row>
    <row r="15595" spans="1:17" hidden="1" x14ac:dyDescent="0.3">
      <c r="A15595" t="s">
        <v>60162</v>
      </c>
      <c r="B15595" t="s">
        <v>60163</v>
      </c>
      <c r="C15595" s="1" t="str">
        <f t="shared" si="2288"/>
        <v>21:0783</v>
      </c>
      <c r="D15595" s="1" t="str">
        <f t="shared" si="2295"/>
        <v>21:0222</v>
      </c>
      <c r="E15595" t="s">
        <v>60164</v>
      </c>
      <c r="F15595" t="s">
        <v>60165</v>
      </c>
      <c r="H15595">
        <v>48.185540799999998</v>
      </c>
      <c r="I15595">
        <v>-79.575644499999996</v>
      </c>
      <c r="J15595" s="1" t="str">
        <f t="shared" si="2296"/>
        <v>Fluid (stream)</v>
      </c>
      <c r="K15595" s="1" t="str">
        <f t="shared" si="2297"/>
        <v>Untreated Water</v>
      </c>
      <c r="O15595">
        <v>2.5000000000000001E-2</v>
      </c>
      <c r="P15595">
        <v>30</v>
      </c>
      <c r="Q15595">
        <v>6.5</v>
      </c>
    </row>
    <row r="15596" spans="1:17" hidden="1" x14ac:dyDescent="0.3">
      <c r="A15596" t="s">
        <v>60166</v>
      </c>
      <c r="B15596" t="s">
        <v>60167</v>
      </c>
      <c r="C15596" s="1" t="str">
        <f t="shared" si="2288"/>
        <v>21:0783</v>
      </c>
      <c r="D15596" s="1" t="str">
        <f t="shared" si="2295"/>
        <v>21:0222</v>
      </c>
      <c r="E15596" t="s">
        <v>60164</v>
      </c>
      <c r="F15596" t="s">
        <v>60168</v>
      </c>
      <c r="H15596">
        <v>48.185540799999998</v>
      </c>
      <c r="I15596">
        <v>-79.575644499999996</v>
      </c>
      <c r="J15596" s="1" t="str">
        <f t="shared" si="2296"/>
        <v>Fluid (stream)</v>
      </c>
      <c r="K15596" s="1" t="str">
        <f t="shared" si="2297"/>
        <v>Untreated Water</v>
      </c>
      <c r="O15596">
        <v>2.5000000000000001E-2</v>
      </c>
      <c r="P15596">
        <v>20</v>
      </c>
      <c r="Q15596">
        <v>6.4</v>
      </c>
    </row>
    <row r="15597" spans="1:17" hidden="1" x14ac:dyDescent="0.3">
      <c r="A15597" t="s">
        <v>60169</v>
      </c>
      <c r="B15597" t="s">
        <v>60170</v>
      </c>
      <c r="C15597" s="1" t="str">
        <f t="shared" si="2288"/>
        <v>21:0783</v>
      </c>
      <c r="D15597" s="1" t="str">
        <f t="shared" si="2295"/>
        <v>21:0222</v>
      </c>
      <c r="E15597" t="s">
        <v>60171</v>
      </c>
      <c r="F15597" t="s">
        <v>60172</v>
      </c>
      <c r="H15597">
        <v>48.175668100000003</v>
      </c>
      <c r="I15597">
        <v>-79.550951400000002</v>
      </c>
      <c r="J15597" s="1" t="str">
        <f t="shared" si="2296"/>
        <v>Fluid (stream)</v>
      </c>
      <c r="K15597" s="1" t="str">
        <f t="shared" si="2297"/>
        <v>Untreated Water</v>
      </c>
      <c r="O15597">
        <v>2.5000000000000001E-2</v>
      </c>
      <c r="P15597">
        <v>20</v>
      </c>
      <c r="Q15597">
        <v>6.1</v>
      </c>
    </row>
    <row r="15598" spans="1:17" hidden="1" x14ac:dyDescent="0.3">
      <c r="A15598" t="s">
        <v>60173</v>
      </c>
      <c r="B15598" t="s">
        <v>60174</v>
      </c>
      <c r="C15598" s="1" t="str">
        <f t="shared" si="2288"/>
        <v>21:0783</v>
      </c>
      <c r="D15598" s="1" t="str">
        <f t="shared" si="2295"/>
        <v>21:0222</v>
      </c>
      <c r="E15598" t="s">
        <v>60175</v>
      </c>
      <c r="F15598" t="s">
        <v>60176</v>
      </c>
      <c r="H15598">
        <v>48.176031999999999</v>
      </c>
      <c r="I15598">
        <v>-79.559146799999994</v>
      </c>
      <c r="J15598" s="1" t="str">
        <f t="shared" si="2296"/>
        <v>Fluid (stream)</v>
      </c>
      <c r="K15598" s="1" t="str">
        <f t="shared" si="2297"/>
        <v>Untreated Water</v>
      </c>
      <c r="O15598">
        <v>2.5000000000000001E-2</v>
      </c>
      <c r="P15598">
        <v>20</v>
      </c>
      <c r="Q15598">
        <v>6.4</v>
      </c>
    </row>
    <row r="15599" spans="1:17" hidden="1" x14ac:dyDescent="0.3">
      <c r="A15599" t="s">
        <v>60177</v>
      </c>
      <c r="B15599" t="s">
        <v>60178</v>
      </c>
      <c r="C15599" s="1" t="str">
        <f t="shared" si="2288"/>
        <v>21:0783</v>
      </c>
      <c r="D15599" s="1" t="str">
        <f t="shared" si="2295"/>
        <v>21:0222</v>
      </c>
      <c r="E15599" t="s">
        <v>60179</v>
      </c>
      <c r="F15599" t="s">
        <v>60180</v>
      </c>
      <c r="H15599">
        <v>48.160060299999998</v>
      </c>
      <c r="I15599">
        <v>-79.540484899999996</v>
      </c>
      <c r="J15599" s="1" t="str">
        <f t="shared" si="2296"/>
        <v>Fluid (stream)</v>
      </c>
      <c r="K15599" s="1" t="str">
        <f t="shared" si="2297"/>
        <v>Untreated Water</v>
      </c>
      <c r="O15599">
        <v>2.5000000000000001E-2</v>
      </c>
      <c r="P15599">
        <v>20</v>
      </c>
      <c r="Q15599">
        <v>6.7</v>
      </c>
    </row>
    <row r="15600" spans="1:17" hidden="1" x14ac:dyDescent="0.3">
      <c r="A15600" t="s">
        <v>60181</v>
      </c>
      <c r="B15600" t="s">
        <v>60182</v>
      </c>
      <c r="C15600" s="1" t="str">
        <f t="shared" si="2288"/>
        <v>21:0783</v>
      </c>
      <c r="D15600" s="1" t="str">
        <f>HYPERLINK("http://geochem.nrcan.gc.ca/cdogs/content/svy/svy_e.htm", "")</f>
        <v/>
      </c>
      <c r="G15600" s="1" t="str">
        <f>HYPERLINK("http://geochem.nrcan.gc.ca/cdogs/content/cr_/cr_00089_e.htm", "89")</f>
        <v>89</v>
      </c>
      <c r="J15600" t="s">
        <v>11453</v>
      </c>
      <c r="K15600" t="s">
        <v>11454</v>
      </c>
      <c r="O15600">
        <v>3.33</v>
      </c>
      <c r="P15600">
        <v>180</v>
      </c>
      <c r="Q15600">
        <v>7.7</v>
      </c>
    </row>
    <row r="15601" spans="1:17" hidden="1" x14ac:dyDescent="0.3">
      <c r="A15601" t="s">
        <v>60183</v>
      </c>
      <c r="B15601" t="s">
        <v>60184</v>
      </c>
      <c r="C15601" s="1" t="str">
        <f t="shared" si="2288"/>
        <v>21:0783</v>
      </c>
      <c r="D15601" s="1" t="str">
        <f t="shared" ref="D15601:D15630" si="2298">HYPERLINK("http://geochem.nrcan.gc.ca/cdogs/content/svy/svy210222_e.htm", "21:0222")</f>
        <v>21:0222</v>
      </c>
      <c r="E15601" t="s">
        <v>60185</v>
      </c>
      <c r="F15601" t="s">
        <v>60186</v>
      </c>
      <c r="H15601">
        <v>48.065641999999997</v>
      </c>
      <c r="I15601">
        <v>-79.674945399999999</v>
      </c>
      <c r="J15601" s="1" t="str">
        <f t="shared" ref="J15601:J15630" si="2299">HYPERLINK("http://geochem.nrcan.gc.ca/cdogs/content/kwd/kwd020018_e.htm", "Fluid (stream)")</f>
        <v>Fluid (stream)</v>
      </c>
      <c r="K15601" s="1" t="str">
        <f t="shared" ref="K15601:K15630" si="2300">HYPERLINK("http://geochem.nrcan.gc.ca/cdogs/content/kwd/kwd080007_e.htm", "Untreated Water")</f>
        <v>Untreated Water</v>
      </c>
      <c r="O15601">
        <v>2.5000000000000001E-2</v>
      </c>
      <c r="P15601">
        <v>50</v>
      </c>
      <c r="Q15601">
        <v>6.4</v>
      </c>
    </row>
    <row r="15602" spans="1:17" hidden="1" x14ac:dyDescent="0.3">
      <c r="A15602" t="s">
        <v>60187</v>
      </c>
      <c r="B15602" t="s">
        <v>60188</v>
      </c>
      <c r="C15602" s="1" t="str">
        <f t="shared" si="2288"/>
        <v>21:0783</v>
      </c>
      <c r="D15602" s="1" t="str">
        <f t="shared" si="2298"/>
        <v>21:0222</v>
      </c>
      <c r="E15602" t="s">
        <v>60189</v>
      </c>
      <c r="F15602" t="s">
        <v>60190</v>
      </c>
      <c r="H15602">
        <v>48.057540600000003</v>
      </c>
      <c r="I15602">
        <v>-79.673059699999996</v>
      </c>
      <c r="J15602" s="1" t="str">
        <f t="shared" si="2299"/>
        <v>Fluid (stream)</v>
      </c>
      <c r="K15602" s="1" t="str">
        <f t="shared" si="2300"/>
        <v>Untreated Water</v>
      </c>
      <c r="O15602">
        <v>2.5000000000000001E-2</v>
      </c>
      <c r="P15602">
        <v>30</v>
      </c>
      <c r="Q15602">
        <v>6.6</v>
      </c>
    </row>
    <row r="15603" spans="1:17" hidden="1" x14ac:dyDescent="0.3">
      <c r="A15603" t="s">
        <v>60191</v>
      </c>
      <c r="B15603" t="s">
        <v>60192</v>
      </c>
      <c r="C15603" s="1" t="str">
        <f t="shared" si="2288"/>
        <v>21:0783</v>
      </c>
      <c r="D15603" s="1" t="str">
        <f t="shared" si="2298"/>
        <v>21:0222</v>
      </c>
      <c r="E15603" t="s">
        <v>60193</v>
      </c>
      <c r="F15603" t="s">
        <v>60194</v>
      </c>
      <c r="H15603">
        <v>48.033258099999998</v>
      </c>
      <c r="I15603">
        <v>-79.590780499999994</v>
      </c>
      <c r="J15603" s="1" t="str">
        <f t="shared" si="2299"/>
        <v>Fluid (stream)</v>
      </c>
      <c r="K15603" s="1" t="str">
        <f t="shared" si="2300"/>
        <v>Untreated Water</v>
      </c>
      <c r="O15603">
        <v>2.5000000000000001E-2</v>
      </c>
      <c r="P15603">
        <v>40</v>
      </c>
      <c r="Q15603">
        <v>5.7</v>
      </c>
    </row>
    <row r="15604" spans="1:17" hidden="1" x14ac:dyDescent="0.3">
      <c r="A15604" t="s">
        <v>60195</v>
      </c>
      <c r="B15604" t="s">
        <v>60196</v>
      </c>
      <c r="C15604" s="1" t="str">
        <f t="shared" si="2288"/>
        <v>21:0783</v>
      </c>
      <c r="D15604" s="1" t="str">
        <f t="shared" si="2298"/>
        <v>21:0222</v>
      </c>
      <c r="E15604" t="s">
        <v>60197</v>
      </c>
      <c r="F15604" t="s">
        <v>60198</v>
      </c>
      <c r="H15604">
        <v>48.028005999999998</v>
      </c>
      <c r="I15604">
        <v>-79.577832299999997</v>
      </c>
      <c r="J15604" s="1" t="str">
        <f t="shared" si="2299"/>
        <v>Fluid (stream)</v>
      </c>
      <c r="K15604" s="1" t="str">
        <f t="shared" si="2300"/>
        <v>Untreated Water</v>
      </c>
      <c r="O15604">
        <v>2.5000000000000001E-2</v>
      </c>
      <c r="P15604">
        <v>30</v>
      </c>
      <c r="Q15604">
        <v>6.8</v>
      </c>
    </row>
    <row r="15605" spans="1:17" hidden="1" x14ac:dyDescent="0.3">
      <c r="A15605" t="s">
        <v>60199</v>
      </c>
      <c r="B15605" t="s">
        <v>60200</v>
      </c>
      <c r="C15605" s="1" t="str">
        <f t="shared" si="2288"/>
        <v>21:0783</v>
      </c>
      <c r="D15605" s="1" t="str">
        <f t="shared" si="2298"/>
        <v>21:0222</v>
      </c>
      <c r="E15605" t="s">
        <v>60201</v>
      </c>
      <c r="F15605" t="s">
        <v>60202</v>
      </c>
      <c r="H15605">
        <v>48.039920100000003</v>
      </c>
      <c r="I15605">
        <v>-79.564208600000001</v>
      </c>
      <c r="J15605" s="1" t="str">
        <f t="shared" si="2299"/>
        <v>Fluid (stream)</v>
      </c>
      <c r="K15605" s="1" t="str">
        <f t="shared" si="2300"/>
        <v>Untreated Water</v>
      </c>
      <c r="O15605">
        <v>2.5000000000000001E-2</v>
      </c>
      <c r="P15605">
        <v>40</v>
      </c>
      <c r="Q15605">
        <v>4.8</v>
      </c>
    </row>
    <row r="15606" spans="1:17" hidden="1" x14ac:dyDescent="0.3">
      <c r="A15606" t="s">
        <v>60203</v>
      </c>
      <c r="B15606" t="s">
        <v>60204</v>
      </c>
      <c r="C15606" s="1" t="str">
        <f t="shared" si="2288"/>
        <v>21:0783</v>
      </c>
      <c r="D15606" s="1" t="str">
        <f t="shared" si="2298"/>
        <v>21:0222</v>
      </c>
      <c r="E15606" t="s">
        <v>60205</v>
      </c>
      <c r="F15606" t="s">
        <v>60206</v>
      </c>
      <c r="H15606">
        <v>48.043165999999999</v>
      </c>
      <c r="I15606">
        <v>-79.564749000000006</v>
      </c>
      <c r="J15606" s="1" t="str">
        <f t="shared" si="2299"/>
        <v>Fluid (stream)</v>
      </c>
      <c r="K15606" s="1" t="str">
        <f t="shared" si="2300"/>
        <v>Untreated Water</v>
      </c>
      <c r="O15606">
        <v>2.5000000000000001E-2</v>
      </c>
      <c r="P15606">
        <v>40</v>
      </c>
      <c r="Q15606">
        <v>6.2</v>
      </c>
    </row>
    <row r="15607" spans="1:17" hidden="1" x14ac:dyDescent="0.3">
      <c r="A15607" t="s">
        <v>60207</v>
      </c>
      <c r="B15607" t="s">
        <v>60208</v>
      </c>
      <c r="C15607" s="1" t="str">
        <f t="shared" si="2288"/>
        <v>21:0783</v>
      </c>
      <c r="D15607" s="1" t="str">
        <f t="shared" si="2298"/>
        <v>21:0222</v>
      </c>
      <c r="E15607" t="s">
        <v>60209</v>
      </c>
      <c r="F15607" t="s">
        <v>60210</v>
      </c>
      <c r="H15607">
        <v>48.051284099999997</v>
      </c>
      <c r="I15607">
        <v>-79.631338600000007</v>
      </c>
      <c r="J15607" s="1" t="str">
        <f t="shared" si="2299"/>
        <v>Fluid (stream)</v>
      </c>
      <c r="K15607" s="1" t="str">
        <f t="shared" si="2300"/>
        <v>Untreated Water</v>
      </c>
      <c r="O15607">
        <v>2.5000000000000001E-2</v>
      </c>
      <c r="P15607">
        <v>30</v>
      </c>
      <c r="Q15607">
        <v>5.9</v>
      </c>
    </row>
    <row r="15608" spans="1:17" hidden="1" x14ac:dyDescent="0.3">
      <c r="A15608" t="s">
        <v>60211</v>
      </c>
      <c r="B15608" t="s">
        <v>60212</v>
      </c>
      <c r="C15608" s="1" t="str">
        <f t="shared" si="2288"/>
        <v>21:0783</v>
      </c>
      <c r="D15608" s="1" t="str">
        <f t="shared" si="2298"/>
        <v>21:0222</v>
      </c>
      <c r="E15608" t="s">
        <v>60213</v>
      </c>
      <c r="F15608" t="s">
        <v>60214</v>
      </c>
      <c r="H15608">
        <v>48.043974300000002</v>
      </c>
      <c r="I15608">
        <v>-79.615981399999995</v>
      </c>
      <c r="J15608" s="1" t="str">
        <f t="shared" si="2299"/>
        <v>Fluid (stream)</v>
      </c>
      <c r="K15608" s="1" t="str">
        <f t="shared" si="2300"/>
        <v>Untreated Water</v>
      </c>
      <c r="O15608">
        <v>2.5000000000000001E-2</v>
      </c>
      <c r="P15608">
        <v>30</v>
      </c>
      <c r="Q15608">
        <v>5.6</v>
      </c>
    </row>
    <row r="15609" spans="1:17" hidden="1" x14ac:dyDescent="0.3">
      <c r="A15609" t="s">
        <v>60215</v>
      </c>
      <c r="B15609" t="s">
        <v>60216</v>
      </c>
      <c r="C15609" s="1" t="str">
        <f t="shared" si="2288"/>
        <v>21:0783</v>
      </c>
      <c r="D15609" s="1" t="str">
        <f t="shared" si="2298"/>
        <v>21:0222</v>
      </c>
      <c r="E15609" t="s">
        <v>60217</v>
      </c>
      <c r="F15609" t="s">
        <v>60218</v>
      </c>
      <c r="H15609">
        <v>48.032639000000003</v>
      </c>
      <c r="I15609">
        <v>-79.607163200000002</v>
      </c>
      <c r="J15609" s="1" t="str">
        <f t="shared" si="2299"/>
        <v>Fluid (stream)</v>
      </c>
      <c r="K15609" s="1" t="str">
        <f t="shared" si="2300"/>
        <v>Untreated Water</v>
      </c>
      <c r="O15609">
        <v>2.5000000000000001E-2</v>
      </c>
      <c r="P15609">
        <v>20</v>
      </c>
      <c r="Q15609">
        <v>6</v>
      </c>
    </row>
    <row r="15610" spans="1:17" hidden="1" x14ac:dyDescent="0.3">
      <c r="A15610" t="s">
        <v>60219</v>
      </c>
      <c r="B15610" t="s">
        <v>60220</v>
      </c>
      <c r="C15610" s="1" t="str">
        <f t="shared" si="2288"/>
        <v>21:0783</v>
      </c>
      <c r="D15610" s="1" t="str">
        <f t="shared" si="2298"/>
        <v>21:0222</v>
      </c>
      <c r="E15610" t="s">
        <v>60221</v>
      </c>
      <c r="F15610" t="s">
        <v>60222</v>
      </c>
      <c r="H15610">
        <v>48.033897600000003</v>
      </c>
      <c r="I15610">
        <v>-79.610791500000005</v>
      </c>
      <c r="J15610" s="1" t="str">
        <f t="shared" si="2299"/>
        <v>Fluid (stream)</v>
      </c>
      <c r="K15610" s="1" t="str">
        <f t="shared" si="2300"/>
        <v>Untreated Water</v>
      </c>
      <c r="O15610">
        <v>2.5000000000000001E-2</v>
      </c>
      <c r="P15610">
        <v>20</v>
      </c>
      <c r="Q15610">
        <v>6.8</v>
      </c>
    </row>
    <row r="15611" spans="1:17" hidden="1" x14ac:dyDescent="0.3">
      <c r="A15611" t="s">
        <v>60223</v>
      </c>
      <c r="B15611" t="s">
        <v>60224</v>
      </c>
      <c r="C15611" s="1" t="str">
        <f t="shared" si="2288"/>
        <v>21:0783</v>
      </c>
      <c r="D15611" s="1" t="str">
        <f t="shared" si="2298"/>
        <v>21:0222</v>
      </c>
      <c r="E15611" t="s">
        <v>60225</v>
      </c>
      <c r="F15611" t="s">
        <v>60226</v>
      </c>
      <c r="H15611">
        <v>48.091143299999999</v>
      </c>
      <c r="I15611">
        <v>-79.588232399999995</v>
      </c>
      <c r="J15611" s="1" t="str">
        <f t="shared" si="2299"/>
        <v>Fluid (stream)</v>
      </c>
      <c r="K15611" s="1" t="str">
        <f t="shared" si="2300"/>
        <v>Untreated Water</v>
      </c>
      <c r="O15611">
        <v>2.5000000000000001E-2</v>
      </c>
      <c r="P15611">
        <v>40</v>
      </c>
      <c r="Q15611">
        <v>6.5</v>
      </c>
    </row>
    <row r="15612" spans="1:17" hidden="1" x14ac:dyDescent="0.3">
      <c r="A15612" t="s">
        <v>60227</v>
      </c>
      <c r="B15612" t="s">
        <v>60228</v>
      </c>
      <c r="C15612" s="1" t="str">
        <f t="shared" si="2288"/>
        <v>21:0783</v>
      </c>
      <c r="D15612" s="1" t="str">
        <f t="shared" si="2298"/>
        <v>21:0222</v>
      </c>
      <c r="E15612" t="s">
        <v>60229</v>
      </c>
      <c r="F15612" t="s">
        <v>60230</v>
      </c>
      <c r="H15612">
        <v>48.131158800000001</v>
      </c>
      <c r="I15612">
        <v>-79.737114599999998</v>
      </c>
      <c r="J15612" s="1" t="str">
        <f t="shared" si="2299"/>
        <v>Fluid (stream)</v>
      </c>
      <c r="K15612" s="1" t="str">
        <f t="shared" si="2300"/>
        <v>Untreated Water</v>
      </c>
      <c r="O15612">
        <v>2.5000000000000001E-2</v>
      </c>
      <c r="P15612">
        <v>30</v>
      </c>
      <c r="Q15612">
        <v>6.8</v>
      </c>
    </row>
    <row r="15613" spans="1:17" hidden="1" x14ac:dyDescent="0.3">
      <c r="A15613" t="s">
        <v>60231</v>
      </c>
      <c r="B15613" t="s">
        <v>60232</v>
      </c>
      <c r="C15613" s="1" t="str">
        <f t="shared" si="2288"/>
        <v>21:0783</v>
      </c>
      <c r="D15613" s="1" t="str">
        <f t="shared" si="2298"/>
        <v>21:0222</v>
      </c>
      <c r="E15613" t="s">
        <v>60233</v>
      </c>
      <c r="F15613" t="s">
        <v>60234</v>
      </c>
      <c r="H15613">
        <v>48.150143999999997</v>
      </c>
      <c r="I15613">
        <v>-79.724978399999998</v>
      </c>
      <c r="J15613" s="1" t="str">
        <f t="shared" si="2299"/>
        <v>Fluid (stream)</v>
      </c>
      <c r="K15613" s="1" t="str">
        <f t="shared" si="2300"/>
        <v>Untreated Water</v>
      </c>
      <c r="O15613">
        <v>2.5000000000000001E-2</v>
      </c>
      <c r="P15613">
        <v>40</v>
      </c>
      <c r="Q15613">
        <v>6.9</v>
      </c>
    </row>
    <row r="15614" spans="1:17" hidden="1" x14ac:dyDescent="0.3">
      <c r="A15614" t="s">
        <v>60235</v>
      </c>
      <c r="B15614" t="s">
        <v>60236</v>
      </c>
      <c r="C15614" s="1" t="str">
        <f t="shared" si="2288"/>
        <v>21:0783</v>
      </c>
      <c r="D15614" s="1" t="str">
        <f t="shared" si="2298"/>
        <v>21:0222</v>
      </c>
      <c r="E15614" t="s">
        <v>60237</v>
      </c>
      <c r="F15614" t="s">
        <v>60238</v>
      </c>
      <c r="H15614">
        <v>48.146431100000001</v>
      </c>
      <c r="I15614">
        <v>-79.724438500000005</v>
      </c>
      <c r="J15614" s="1" t="str">
        <f t="shared" si="2299"/>
        <v>Fluid (stream)</v>
      </c>
      <c r="K15614" s="1" t="str">
        <f t="shared" si="2300"/>
        <v>Untreated Water</v>
      </c>
      <c r="O15614">
        <v>2.5000000000000001E-2</v>
      </c>
      <c r="P15614">
        <v>30</v>
      </c>
      <c r="Q15614">
        <v>6.7</v>
      </c>
    </row>
    <row r="15615" spans="1:17" hidden="1" x14ac:dyDescent="0.3">
      <c r="A15615" t="s">
        <v>60239</v>
      </c>
      <c r="B15615" t="s">
        <v>60240</v>
      </c>
      <c r="C15615" s="1" t="str">
        <f t="shared" si="2288"/>
        <v>21:0783</v>
      </c>
      <c r="D15615" s="1" t="str">
        <f t="shared" si="2298"/>
        <v>21:0222</v>
      </c>
      <c r="E15615" t="s">
        <v>60241</v>
      </c>
      <c r="F15615" t="s">
        <v>60242</v>
      </c>
      <c r="H15615">
        <v>48.146104700000002</v>
      </c>
      <c r="I15615">
        <v>-79.730711499999998</v>
      </c>
      <c r="J15615" s="1" t="str">
        <f t="shared" si="2299"/>
        <v>Fluid (stream)</v>
      </c>
      <c r="K15615" s="1" t="str">
        <f t="shared" si="2300"/>
        <v>Untreated Water</v>
      </c>
      <c r="O15615">
        <v>2.5000000000000001E-2</v>
      </c>
      <c r="P15615">
        <v>20</v>
      </c>
      <c r="Q15615">
        <v>7.2</v>
      </c>
    </row>
    <row r="15616" spans="1:17" hidden="1" x14ac:dyDescent="0.3">
      <c r="A15616" t="s">
        <v>60243</v>
      </c>
      <c r="B15616" t="s">
        <v>60244</v>
      </c>
      <c r="C15616" s="1" t="str">
        <f t="shared" si="2288"/>
        <v>21:0783</v>
      </c>
      <c r="D15616" s="1" t="str">
        <f t="shared" si="2298"/>
        <v>21:0222</v>
      </c>
      <c r="E15616" t="s">
        <v>60245</v>
      </c>
      <c r="F15616" t="s">
        <v>60246</v>
      </c>
      <c r="H15616">
        <v>48.137489899999998</v>
      </c>
      <c r="I15616">
        <v>-79.721380199999999</v>
      </c>
      <c r="J15616" s="1" t="str">
        <f t="shared" si="2299"/>
        <v>Fluid (stream)</v>
      </c>
      <c r="K15616" s="1" t="str">
        <f t="shared" si="2300"/>
        <v>Untreated Water</v>
      </c>
      <c r="O15616">
        <v>2.5000000000000001E-2</v>
      </c>
      <c r="P15616">
        <v>20</v>
      </c>
      <c r="Q15616">
        <v>6.9</v>
      </c>
    </row>
    <row r="15617" spans="1:17" hidden="1" x14ac:dyDescent="0.3">
      <c r="A15617" t="s">
        <v>60247</v>
      </c>
      <c r="B15617" t="s">
        <v>60248</v>
      </c>
      <c r="C15617" s="1" t="str">
        <f t="shared" si="2288"/>
        <v>21:0783</v>
      </c>
      <c r="D15617" s="1" t="str">
        <f t="shared" si="2298"/>
        <v>21:0222</v>
      </c>
      <c r="E15617" t="s">
        <v>60249</v>
      </c>
      <c r="F15617" t="s">
        <v>60250</v>
      </c>
      <c r="H15617">
        <v>48.133986899999996</v>
      </c>
      <c r="I15617">
        <v>-79.723537100000001</v>
      </c>
      <c r="J15617" s="1" t="str">
        <f t="shared" si="2299"/>
        <v>Fluid (stream)</v>
      </c>
      <c r="K15617" s="1" t="str">
        <f t="shared" si="2300"/>
        <v>Untreated Water</v>
      </c>
      <c r="O15617">
        <v>2.5000000000000001E-2</v>
      </c>
      <c r="P15617">
        <v>20</v>
      </c>
      <c r="Q15617">
        <v>6.8</v>
      </c>
    </row>
    <row r="15618" spans="1:17" hidden="1" x14ac:dyDescent="0.3">
      <c r="A15618" t="s">
        <v>60251</v>
      </c>
      <c r="B15618" t="s">
        <v>60252</v>
      </c>
      <c r="C15618" s="1" t="str">
        <f t="shared" si="2288"/>
        <v>21:0783</v>
      </c>
      <c r="D15618" s="1" t="str">
        <f t="shared" si="2298"/>
        <v>21:0222</v>
      </c>
      <c r="E15618" t="s">
        <v>60253</v>
      </c>
      <c r="F15618" t="s">
        <v>60254</v>
      </c>
      <c r="H15618">
        <v>48.088871099999999</v>
      </c>
      <c r="I15618">
        <v>-79.529031500000002</v>
      </c>
      <c r="J15618" s="1" t="str">
        <f t="shared" si="2299"/>
        <v>Fluid (stream)</v>
      </c>
      <c r="K15618" s="1" t="str">
        <f t="shared" si="2300"/>
        <v>Untreated Water</v>
      </c>
      <c r="O15618">
        <v>2.5000000000000001E-2</v>
      </c>
      <c r="P15618">
        <v>20</v>
      </c>
      <c r="Q15618">
        <v>6.9</v>
      </c>
    </row>
    <row r="15619" spans="1:17" hidden="1" x14ac:dyDescent="0.3">
      <c r="A15619" t="s">
        <v>60255</v>
      </c>
      <c r="B15619" t="s">
        <v>60256</v>
      </c>
      <c r="C15619" s="1" t="str">
        <f t="shared" si="2288"/>
        <v>21:0783</v>
      </c>
      <c r="D15619" s="1" t="str">
        <f t="shared" si="2298"/>
        <v>21:0222</v>
      </c>
      <c r="E15619" t="s">
        <v>60257</v>
      </c>
      <c r="F15619" t="s">
        <v>60258</v>
      </c>
      <c r="H15619">
        <v>48.0872478</v>
      </c>
      <c r="I15619">
        <v>-79.529440399999999</v>
      </c>
      <c r="J15619" s="1" t="str">
        <f t="shared" si="2299"/>
        <v>Fluid (stream)</v>
      </c>
      <c r="K15619" s="1" t="str">
        <f t="shared" si="2300"/>
        <v>Untreated Water</v>
      </c>
      <c r="O15619">
        <v>2.5000000000000001E-2</v>
      </c>
      <c r="P15619">
        <v>30</v>
      </c>
      <c r="Q15619">
        <v>6.1</v>
      </c>
    </row>
    <row r="15620" spans="1:17" hidden="1" x14ac:dyDescent="0.3">
      <c r="A15620" t="s">
        <v>60259</v>
      </c>
      <c r="B15620" t="s">
        <v>60260</v>
      </c>
      <c r="C15620" s="1" t="str">
        <f t="shared" si="2288"/>
        <v>21:0783</v>
      </c>
      <c r="D15620" s="1" t="str">
        <f t="shared" si="2298"/>
        <v>21:0222</v>
      </c>
      <c r="E15620" t="s">
        <v>60261</v>
      </c>
      <c r="F15620" t="s">
        <v>60262</v>
      </c>
      <c r="H15620">
        <v>48.109582899999999</v>
      </c>
      <c r="I15620">
        <v>-79.526908800000001</v>
      </c>
      <c r="J15620" s="1" t="str">
        <f t="shared" si="2299"/>
        <v>Fluid (stream)</v>
      </c>
      <c r="K15620" s="1" t="str">
        <f t="shared" si="2300"/>
        <v>Untreated Water</v>
      </c>
      <c r="O15620">
        <v>2.5000000000000001E-2</v>
      </c>
      <c r="P15620">
        <v>20</v>
      </c>
      <c r="Q15620">
        <v>5.8</v>
      </c>
    </row>
    <row r="15621" spans="1:17" hidden="1" x14ac:dyDescent="0.3">
      <c r="A15621" t="s">
        <v>60263</v>
      </c>
      <c r="B15621" t="s">
        <v>60264</v>
      </c>
      <c r="C15621" s="1" t="str">
        <f t="shared" si="2288"/>
        <v>21:0783</v>
      </c>
      <c r="D15621" s="1" t="str">
        <f t="shared" si="2298"/>
        <v>21:0222</v>
      </c>
      <c r="E15621" t="s">
        <v>60265</v>
      </c>
      <c r="F15621" t="s">
        <v>60266</v>
      </c>
      <c r="H15621">
        <v>48.110263000000003</v>
      </c>
      <c r="I15621">
        <v>-79.525210000000001</v>
      </c>
      <c r="J15621" s="1" t="str">
        <f t="shared" si="2299"/>
        <v>Fluid (stream)</v>
      </c>
      <c r="K15621" s="1" t="str">
        <f t="shared" si="2300"/>
        <v>Untreated Water</v>
      </c>
      <c r="O15621">
        <v>2.5000000000000001E-2</v>
      </c>
      <c r="P15621">
        <v>20</v>
      </c>
      <c r="Q15621">
        <v>5.6</v>
      </c>
    </row>
    <row r="15622" spans="1:17" hidden="1" x14ac:dyDescent="0.3">
      <c r="A15622" t="s">
        <v>60267</v>
      </c>
      <c r="B15622" t="s">
        <v>60268</v>
      </c>
      <c r="C15622" s="1" t="str">
        <f t="shared" ref="C15622:C15685" si="2301">HYPERLINK("http://geochem.nrcan.gc.ca/cdogs/content/bdl/bdl210783_e.htm", "21:0783")</f>
        <v>21:0783</v>
      </c>
      <c r="D15622" s="1" t="str">
        <f t="shared" si="2298"/>
        <v>21:0222</v>
      </c>
      <c r="E15622" t="s">
        <v>60265</v>
      </c>
      <c r="F15622" t="s">
        <v>60269</v>
      </c>
      <c r="H15622">
        <v>48.110263000000003</v>
      </c>
      <c r="I15622">
        <v>-79.525210000000001</v>
      </c>
      <c r="J15622" s="1" t="str">
        <f t="shared" si="2299"/>
        <v>Fluid (stream)</v>
      </c>
      <c r="K15622" s="1" t="str">
        <f t="shared" si="2300"/>
        <v>Untreated Water</v>
      </c>
      <c r="O15622">
        <v>2.5000000000000001E-2</v>
      </c>
      <c r="P15622">
        <v>30</v>
      </c>
      <c r="Q15622">
        <v>5.6</v>
      </c>
    </row>
    <row r="15623" spans="1:17" hidden="1" x14ac:dyDescent="0.3">
      <c r="A15623" t="s">
        <v>60270</v>
      </c>
      <c r="B15623" t="s">
        <v>60271</v>
      </c>
      <c r="C15623" s="1" t="str">
        <f t="shared" si="2301"/>
        <v>21:0783</v>
      </c>
      <c r="D15623" s="1" t="str">
        <f t="shared" si="2298"/>
        <v>21:0222</v>
      </c>
      <c r="E15623" t="s">
        <v>60272</v>
      </c>
      <c r="F15623" t="s">
        <v>60273</v>
      </c>
      <c r="H15623">
        <v>48.142725499999997</v>
      </c>
      <c r="I15623">
        <v>-79.521712300000004</v>
      </c>
      <c r="J15623" s="1" t="str">
        <f t="shared" si="2299"/>
        <v>Fluid (stream)</v>
      </c>
      <c r="K15623" s="1" t="str">
        <f t="shared" si="2300"/>
        <v>Untreated Water</v>
      </c>
      <c r="O15623">
        <v>2.5000000000000001E-2</v>
      </c>
      <c r="P15623">
        <v>30</v>
      </c>
      <c r="Q15623">
        <v>6.2</v>
      </c>
    </row>
    <row r="15624" spans="1:17" hidden="1" x14ac:dyDescent="0.3">
      <c r="A15624" t="s">
        <v>60274</v>
      </c>
      <c r="B15624" t="s">
        <v>60275</v>
      </c>
      <c r="C15624" s="1" t="str">
        <f t="shared" si="2301"/>
        <v>21:0783</v>
      </c>
      <c r="D15624" s="1" t="str">
        <f t="shared" si="2298"/>
        <v>21:0222</v>
      </c>
      <c r="E15624" t="s">
        <v>60276</v>
      </c>
      <c r="F15624" t="s">
        <v>60277</v>
      </c>
      <c r="H15624">
        <v>48.130609100000001</v>
      </c>
      <c r="I15624">
        <v>-79.537422300000003</v>
      </c>
      <c r="J15624" s="1" t="str">
        <f t="shared" si="2299"/>
        <v>Fluid (stream)</v>
      </c>
      <c r="K15624" s="1" t="str">
        <f t="shared" si="2300"/>
        <v>Untreated Water</v>
      </c>
      <c r="O15624">
        <v>2.5000000000000001E-2</v>
      </c>
      <c r="P15624">
        <v>20</v>
      </c>
      <c r="Q15624">
        <v>6</v>
      </c>
    </row>
    <row r="15625" spans="1:17" hidden="1" x14ac:dyDescent="0.3">
      <c r="A15625" t="s">
        <v>60278</v>
      </c>
      <c r="B15625" t="s">
        <v>60279</v>
      </c>
      <c r="C15625" s="1" t="str">
        <f t="shared" si="2301"/>
        <v>21:0783</v>
      </c>
      <c r="D15625" s="1" t="str">
        <f t="shared" si="2298"/>
        <v>21:0222</v>
      </c>
      <c r="E15625" t="s">
        <v>60280</v>
      </c>
      <c r="F15625" t="s">
        <v>60281</v>
      </c>
      <c r="H15625">
        <v>48.150682699999997</v>
      </c>
      <c r="I15625">
        <v>-79.573974399999997</v>
      </c>
      <c r="J15625" s="1" t="str">
        <f t="shared" si="2299"/>
        <v>Fluid (stream)</v>
      </c>
      <c r="K15625" s="1" t="str">
        <f t="shared" si="2300"/>
        <v>Untreated Water</v>
      </c>
      <c r="O15625">
        <v>2.5000000000000001E-2</v>
      </c>
      <c r="P15625">
        <v>20</v>
      </c>
      <c r="Q15625">
        <v>6.7</v>
      </c>
    </row>
    <row r="15626" spans="1:17" hidden="1" x14ac:dyDescent="0.3">
      <c r="A15626" t="s">
        <v>60282</v>
      </c>
      <c r="B15626" t="s">
        <v>60283</v>
      </c>
      <c r="C15626" s="1" t="str">
        <f t="shared" si="2301"/>
        <v>21:0783</v>
      </c>
      <c r="D15626" s="1" t="str">
        <f t="shared" si="2298"/>
        <v>21:0222</v>
      </c>
      <c r="E15626" t="s">
        <v>60284</v>
      </c>
      <c r="F15626" t="s">
        <v>60285</v>
      </c>
      <c r="H15626">
        <v>48.116541400000003</v>
      </c>
      <c r="I15626">
        <v>-79.651077200000003</v>
      </c>
      <c r="J15626" s="1" t="str">
        <f t="shared" si="2299"/>
        <v>Fluid (stream)</v>
      </c>
      <c r="K15626" s="1" t="str">
        <f t="shared" si="2300"/>
        <v>Untreated Water</v>
      </c>
      <c r="O15626">
        <v>2.5000000000000001E-2</v>
      </c>
      <c r="P15626">
        <v>10</v>
      </c>
      <c r="Q15626">
        <v>6.8</v>
      </c>
    </row>
    <row r="15627" spans="1:17" hidden="1" x14ac:dyDescent="0.3">
      <c r="A15627" t="s">
        <v>60286</v>
      </c>
      <c r="B15627" t="s">
        <v>60287</v>
      </c>
      <c r="C15627" s="1" t="str">
        <f t="shared" si="2301"/>
        <v>21:0783</v>
      </c>
      <c r="D15627" s="1" t="str">
        <f t="shared" si="2298"/>
        <v>21:0222</v>
      </c>
      <c r="E15627" t="s">
        <v>60288</v>
      </c>
      <c r="F15627" t="s">
        <v>60289</v>
      </c>
      <c r="H15627">
        <v>48.147757800000001</v>
      </c>
      <c r="I15627">
        <v>-79.584098600000004</v>
      </c>
      <c r="J15627" s="1" t="str">
        <f t="shared" si="2299"/>
        <v>Fluid (stream)</v>
      </c>
      <c r="K15627" s="1" t="str">
        <f t="shared" si="2300"/>
        <v>Untreated Water</v>
      </c>
      <c r="O15627">
        <v>2.5000000000000001E-2</v>
      </c>
      <c r="P15627">
        <v>10</v>
      </c>
      <c r="Q15627">
        <v>6.8</v>
      </c>
    </row>
    <row r="15628" spans="1:17" hidden="1" x14ac:dyDescent="0.3">
      <c r="A15628" t="s">
        <v>60290</v>
      </c>
      <c r="B15628" t="s">
        <v>60291</v>
      </c>
      <c r="C15628" s="1" t="str">
        <f t="shared" si="2301"/>
        <v>21:0783</v>
      </c>
      <c r="D15628" s="1" t="str">
        <f t="shared" si="2298"/>
        <v>21:0222</v>
      </c>
      <c r="E15628" t="s">
        <v>60292</v>
      </c>
      <c r="F15628" t="s">
        <v>60293</v>
      </c>
      <c r="H15628">
        <v>48.159182999999999</v>
      </c>
      <c r="I15628">
        <v>-79.5615284</v>
      </c>
      <c r="J15628" s="1" t="str">
        <f t="shared" si="2299"/>
        <v>Fluid (stream)</v>
      </c>
      <c r="K15628" s="1" t="str">
        <f t="shared" si="2300"/>
        <v>Untreated Water</v>
      </c>
      <c r="O15628">
        <v>2.5000000000000001E-2</v>
      </c>
      <c r="P15628">
        <v>20</v>
      </c>
      <c r="Q15628">
        <v>6.6</v>
      </c>
    </row>
    <row r="15629" spans="1:17" hidden="1" x14ac:dyDescent="0.3">
      <c r="A15629" t="s">
        <v>60294</v>
      </c>
      <c r="B15629" t="s">
        <v>60295</v>
      </c>
      <c r="C15629" s="1" t="str">
        <f t="shared" si="2301"/>
        <v>21:0783</v>
      </c>
      <c r="D15629" s="1" t="str">
        <f t="shared" si="2298"/>
        <v>21:0222</v>
      </c>
      <c r="E15629" t="s">
        <v>60296</v>
      </c>
      <c r="F15629" t="s">
        <v>60297</v>
      </c>
      <c r="H15629">
        <v>48.155793600000003</v>
      </c>
      <c r="I15629">
        <v>-79.562456900000001</v>
      </c>
      <c r="J15629" s="1" t="str">
        <f t="shared" si="2299"/>
        <v>Fluid (stream)</v>
      </c>
      <c r="K15629" s="1" t="str">
        <f t="shared" si="2300"/>
        <v>Untreated Water</v>
      </c>
      <c r="O15629">
        <v>2.5000000000000001E-2</v>
      </c>
      <c r="P15629">
        <v>20</v>
      </c>
      <c r="Q15629">
        <v>7.1</v>
      </c>
    </row>
    <row r="15630" spans="1:17" hidden="1" x14ac:dyDescent="0.3">
      <c r="A15630" t="s">
        <v>60298</v>
      </c>
      <c r="B15630" t="s">
        <v>60299</v>
      </c>
      <c r="C15630" s="1" t="str">
        <f t="shared" si="2301"/>
        <v>21:0783</v>
      </c>
      <c r="D15630" s="1" t="str">
        <f t="shared" si="2298"/>
        <v>21:0222</v>
      </c>
      <c r="E15630" t="s">
        <v>60300</v>
      </c>
      <c r="F15630" t="s">
        <v>60301</v>
      </c>
      <c r="H15630">
        <v>48.005109500000003</v>
      </c>
      <c r="I15630">
        <v>-79.747287900000003</v>
      </c>
      <c r="J15630" s="1" t="str">
        <f t="shared" si="2299"/>
        <v>Fluid (stream)</v>
      </c>
      <c r="K15630" s="1" t="str">
        <f t="shared" si="2300"/>
        <v>Untreated Water</v>
      </c>
      <c r="O15630">
        <v>2.5000000000000001E-2</v>
      </c>
      <c r="P15630">
        <v>20</v>
      </c>
      <c r="Q15630">
        <v>6.4</v>
      </c>
    </row>
    <row r="15631" spans="1:17" hidden="1" x14ac:dyDescent="0.3">
      <c r="A15631" t="s">
        <v>60302</v>
      </c>
      <c r="B15631" t="s">
        <v>60303</v>
      </c>
      <c r="C15631" s="1" t="str">
        <f t="shared" si="2301"/>
        <v>21:0783</v>
      </c>
      <c r="D15631" s="1" t="str">
        <f>HYPERLINK("http://geochem.nrcan.gc.ca/cdogs/content/svy/svy_e.htm", "")</f>
        <v/>
      </c>
      <c r="G15631" s="1" t="str">
        <f>HYPERLINK("http://geochem.nrcan.gc.ca/cdogs/content/cr_/cr_00088_e.htm", "88")</f>
        <v>88</v>
      </c>
      <c r="J15631" t="s">
        <v>11453</v>
      </c>
      <c r="K15631" t="s">
        <v>11454</v>
      </c>
      <c r="O15631">
        <v>2.5000000000000001E-2</v>
      </c>
      <c r="P15631">
        <v>50</v>
      </c>
      <c r="Q15631">
        <v>7.3</v>
      </c>
    </row>
    <row r="15632" spans="1:17" hidden="1" x14ac:dyDescent="0.3">
      <c r="A15632" t="s">
        <v>60304</v>
      </c>
      <c r="B15632" t="s">
        <v>60305</v>
      </c>
      <c r="C15632" s="1" t="str">
        <f t="shared" si="2301"/>
        <v>21:0783</v>
      </c>
      <c r="D15632" s="1" t="str">
        <f t="shared" ref="D15632:D15643" si="2302">HYPERLINK("http://geochem.nrcan.gc.ca/cdogs/content/svy/svy210222_e.htm", "21:0222")</f>
        <v>21:0222</v>
      </c>
      <c r="E15632" t="s">
        <v>60306</v>
      </c>
      <c r="F15632" t="s">
        <v>60307</v>
      </c>
      <c r="H15632">
        <v>48.004321099999999</v>
      </c>
      <c r="I15632">
        <v>-79.741019100000003</v>
      </c>
      <c r="J15632" s="1" t="str">
        <f t="shared" ref="J15632:J15643" si="2303">HYPERLINK("http://geochem.nrcan.gc.ca/cdogs/content/kwd/kwd020018_e.htm", "Fluid (stream)")</f>
        <v>Fluid (stream)</v>
      </c>
      <c r="K15632" s="1" t="str">
        <f t="shared" ref="K15632:K15643" si="2304">HYPERLINK("http://geochem.nrcan.gc.ca/cdogs/content/kwd/kwd080007_e.htm", "Untreated Water")</f>
        <v>Untreated Water</v>
      </c>
      <c r="O15632">
        <v>2.5000000000000001E-2</v>
      </c>
      <c r="P15632">
        <v>40</v>
      </c>
      <c r="Q15632">
        <v>6.6</v>
      </c>
    </row>
    <row r="15633" spans="1:17" hidden="1" x14ac:dyDescent="0.3">
      <c r="A15633" t="s">
        <v>60308</v>
      </c>
      <c r="B15633" t="s">
        <v>60309</v>
      </c>
      <c r="C15633" s="1" t="str">
        <f t="shared" si="2301"/>
        <v>21:0783</v>
      </c>
      <c r="D15633" s="1" t="str">
        <f t="shared" si="2302"/>
        <v>21:0222</v>
      </c>
      <c r="E15633" t="s">
        <v>60310</v>
      </c>
      <c r="F15633" t="s">
        <v>60311</v>
      </c>
      <c r="H15633">
        <v>48.168216800000003</v>
      </c>
      <c r="I15633">
        <v>-79.732062299999996</v>
      </c>
      <c r="J15633" s="1" t="str">
        <f t="shared" si="2303"/>
        <v>Fluid (stream)</v>
      </c>
      <c r="K15633" s="1" t="str">
        <f t="shared" si="2304"/>
        <v>Untreated Water</v>
      </c>
      <c r="O15633">
        <v>2.5000000000000001E-2</v>
      </c>
      <c r="P15633">
        <v>70</v>
      </c>
      <c r="Q15633">
        <v>7.5</v>
      </c>
    </row>
    <row r="15634" spans="1:17" hidden="1" x14ac:dyDescent="0.3">
      <c r="A15634" t="s">
        <v>60312</v>
      </c>
      <c r="B15634" t="s">
        <v>60313</v>
      </c>
      <c r="C15634" s="1" t="str">
        <f t="shared" si="2301"/>
        <v>21:0783</v>
      </c>
      <c r="D15634" s="1" t="str">
        <f t="shared" si="2302"/>
        <v>21:0222</v>
      </c>
      <c r="E15634" t="s">
        <v>60314</v>
      </c>
      <c r="F15634" t="s">
        <v>60315</v>
      </c>
      <c r="H15634">
        <v>48.174135200000002</v>
      </c>
      <c r="I15634">
        <v>-79.714886899999996</v>
      </c>
      <c r="J15634" s="1" t="str">
        <f t="shared" si="2303"/>
        <v>Fluid (stream)</v>
      </c>
      <c r="K15634" s="1" t="str">
        <f t="shared" si="2304"/>
        <v>Untreated Water</v>
      </c>
      <c r="O15634">
        <v>2.5000000000000001E-2</v>
      </c>
      <c r="P15634">
        <v>60</v>
      </c>
      <c r="Q15634">
        <v>7.3</v>
      </c>
    </row>
    <row r="15635" spans="1:17" hidden="1" x14ac:dyDescent="0.3">
      <c r="A15635" t="s">
        <v>60316</v>
      </c>
      <c r="B15635" t="s">
        <v>60317</v>
      </c>
      <c r="C15635" s="1" t="str">
        <f t="shared" si="2301"/>
        <v>21:0783</v>
      </c>
      <c r="D15635" s="1" t="str">
        <f t="shared" si="2302"/>
        <v>21:0222</v>
      </c>
      <c r="E15635" t="s">
        <v>60318</v>
      </c>
      <c r="F15635" t="s">
        <v>60319</v>
      </c>
      <c r="H15635">
        <v>48.179362900000001</v>
      </c>
      <c r="I15635">
        <v>-79.712496200000004</v>
      </c>
      <c r="J15635" s="1" t="str">
        <f t="shared" si="2303"/>
        <v>Fluid (stream)</v>
      </c>
      <c r="K15635" s="1" t="str">
        <f t="shared" si="2304"/>
        <v>Untreated Water</v>
      </c>
      <c r="O15635">
        <v>2.5000000000000001E-2</v>
      </c>
      <c r="P15635">
        <v>50</v>
      </c>
      <c r="Q15635">
        <v>7.2</v>
      </c>
    </row>
    <row r="15636" spans="1:17" hidden="1" x14ac:dyDescent="0.3">
      <c r="A15636" t="s">
        <v>60320</v>
      </c>
      <c r="B15636" t="s">
        <v>60321</v>
      </c>
      <c r="C15636" s="1" t="str">
        <f t="shared" si="2301"/>
        <v>21:0783</v>
      </c>
      <c r="D15636" s="1" t="str">
        <f t="shared" si="2302"/>
        <v>21:0222</v>
      </c>
      <c r="E15636" t="s">
        <v>60318</v>
      </c>
      <c r="F15636" t="s">
        <v>60322</v>
      </c>
      <c r="H15636">
        <v>48.179362900000001</v>
      </c>
      <c r="I15636">
        <v>-79.712496200000004</v>
      </c>
      <c r="J15636" s="1" t="str">
        <f t="shared" si="2303"/>
        <v>Fluid (stream)</v>
      </c>
      <c r="K15636" s="1" t="str">
        <f t="shared" si="2304"/>
        <v>Untreated Water</v>
      </c>
      <c r="O15636">
        <v>2.5000000000000001E-2</v>
      </c>
      <c r="P15636">
        <v>50</v>
      </c>
      <c r="Q15636">
        <v>7.1</v>
      </c>
    </row>
    <row r="15637" spans="1:17" hidden="1" x14ac:dyDescent="0.3">
      <c r="A15637" t="s">
        <v>60323</v>
      </c>
      <c r="B15637" t="s">
        <v>60324</v>
      </c>
      <c r="C15637" s="1" t="str">
        <f t="shared" si="2301"/>
        <v>21:0783</v>
      </c>
      <c r="D15637" s="1" t="str">
        <f t="shared" si="2302"/>
        <v>21:0222</v>
      </c>
      <c r="E15637" t="s">
        <v>60325</v>
      </c>
      <c r="F15637" t="s">
        <v>60326</v>
      </c>
      <c r="H15637">
        <v>48.110916799999998</v>
      </c>
      <c r="I15637">
        <v>-79.685134099999999</v>
      </c>
      <c r="J15637" s="1" t="str">
        <f t="shared" si="2303"/>
        <v>Fluid (stream)</v>
      </c>
      <c r="K15637" s="1" t="str">
        <f t="shared" si="2304"/>
        <v>Untreated Water</v>
      </c>
      <c r="O15637">
        <v>2.5000000000000001E-2</v>
      </c>
      <c r="P15637">
        <v>70</v>
      </c>
      <c r="Q15637">
        <v>7.4</v>
      </c>
    </row>
    <row r="15638" spans="1:17" hidden="1" x14ac:dyDescent="0.3">
      <c r="A15638" t="s">
        <v>60327</v>
      </c>
      <c r="B15638" t="s">
        <v>60328</v>
      </c>
      <c r="C15638" s="1" t="str">
        <f t="shared" si="2301"/>
        <v>21:0783</v>
      </c>
      <c r="D15638" s="1" t="str">
        <f t="shared" si="2302"/>
        <v>21:0222</v>
      </c>
      <c r="E15638" t="s">
        <v>60329</v>
      </c>
      <c r="F15638" t="s">
        <v>60330</v>
      </c>
      <c r="H15638">
        <v>48.104795099999997</v>
      </c>
      <c r="I15638">
        <v>-79.666094099999995</v>
      </c>
      <c r="J15638" s="1" t="str">
        <f t="shared" si="2303"/>
        <v>Fluid (stream)</v>
      </c>
      <c r="K15638" s="1" t="str">
        <f t="shared" si="2304"/>
        <v>Untreated Water</v>
      </c>
      <c r="O15638">
        <v>2.5000000000000001E-2</v>
      </c>
      <c r="P15638">
        <v>40</v>
      </c>
      <c r="Q15638">
        <v>7.3</v>
      </c>
    </row>
    <row r="15639" spans="1:17" hidden="1" x14ac:dyDescent="0.3">
      <c r="A15639" t="s">
        <v>60331</v>
      </c>
      <c r="B15639" t="s">
        <v>60332</v>
      </c>
      <c r="C15639" s="1" t="str">
        <f t="shared" si="2301"/>
        <v>21:0783</v>
      </c>
      <c r="D15639" s="1" t="str">
        <f t="shared" si="2302"/>
        <v>21:0222</v>
      </c>
      <c r="E15639" t="s">
        <v>60333</v>
      </c>
      <c r="F15639" t="s">
        <v>60334</v>
      </c>
      <c r="H15639">
        <v>48.120970399999997</v>
      </c>
      <c r="I15639">
        <v>-79.651270299999993</v>
      </c>
      <c r="J15639" s="1" t="str">
        <f t="shared" si="2303"/>
        <v>Fluid (stream)</v>
      </c>
      <c r="K15639" s="1" t="str">
        <f t="shared" si="2304"/>
        <v>Untreated Water</v>
      </c>
      <c r="O15639">
        <v>2.5000000000000001E-2</v>
      </c>
      <c r="P15639">
        <v>50</v>
      </c>
      <c r="Q15639">
        <v>6.6</v>
      </c>
    </row>
    <row r="15640" spans="1:17" hidden="1" x14ac:dyDescent="0.3">
      <c r="A15640" t="s">
        <v>60335</v>
      </c>
      <c r="B15640" t="s">
        <v>60336</v>
      </c>
      <c r="C15640" s="1" t="str">
        <f t="shared" si="2301"/>
        <v>21:0783</v>
      </c>
      <c r="D15640" s="1" t="str">
        <f t="shared" si="2302"/>
        <v>21:0222</v>
      </c>
      <c r="E15640" t="s">
        <v>60337</v>
      </c>
      <c r="F15640" t="s">
        <v>60338</v>
      </c>
      <c r="H15640">
        <v>48.140343000000001</v>
      </c>
      <c r="I15640">
        <v>-79.633852000000005</v>
      </c>
      <c r="J15640" s="1" t="str">
        <f t="shared" si="2303"/>
        <v>Fluid (stream)</v>
      </c>
      <c r="K15640" s="1" t="str">
        <f t="shared" si="2304"/>
        <v>Untreated Water</v>
      </c>
      <c r="O15640">
        <v>2.5000000000000001E-2</v>
      </c>
      <c r="P15640">
        <v>40</v>
      </c>
      <c r="Q15640">
        <v>6.7</v>
      </c>
    </row>
    <row r="15641" spans="1:17" hidden="1" x14ac:dyDescent="0.3">
      <c r="A15641" t="s">
        <v>60339</v>
      </c>
      <c r="B15641" t="s">
        <v>60340</v>
      </c>
      <c r="C15641" s="1" t="str">
        <f t="shared" si="2301"/>
        <v>21:0783</v>
      </c>
      <c r="D15641" s="1" t="str">
        <f t="shared" si="2302"/>
        <v>21:0222</v>
      </c>
      <c r="E15641" t="s">
        <v>60341</v>
      </c>
      <c r="F15641" t="s">
        <v>60342</v>
      </c>
      <c r="H15641">
        <v>48.142369500000001</v>
      </c>
      <c r="I15641">
        <v>-79.610003899999995</v>
      </c>
      <c r="J15641" s="1" t="str">
        <f t="shared" si="2303"/>
        <v>Fluid (stream)</v>
      </c>
      <c r="K15641" s="1" t="str">
        <f t="shared" si="2304"/>
        <v>Untreated Water</v>
      </c>
      <c r="O15641">
        <v>2.5000000000000001E-2</v>
      </c>
      <c r="P15641">
        <v>30</v>
      </c>
      <c r="Q15641">
        <v>6.4</v>
      </c>
    </row>
    <row r="15642" spans="1:17" hidden="1" x14ac:dyDescent="0.3">
      <c r="A15642" t="s">
        <v>60343</v>
      </c>
      <c r="B15642" t="s">
        <v>60344</v>
      </c>
      <c r="C15642" s="1" t="str">
        <f t="shared" si="2301"/>
        <v>21:0783</v>
      </c>
      <c r="D15642" s="1" t="str">
        <f t="shared" si="2302"/>
        <v>21:0222</v>
      </c>
      <c r="E15642" t="s">
        <v>60345</v>
      </c>
      <c r="F15642" t="s">
        <v>60346</v>
      </c>
      <c r="H15642">
        <v>48.119440900000001</v>
      </c>
      <c r="I15642">
        <v>-79.648206400000007</v>
      </c>
      <c r="J15642" s="1" t="str">
        <f t="shared" si="2303"/>
        <v>Fluid (stream)</v>
      </c>
      <c r="K15642" s="1" t="str">
        <f t="shared" si="2304"/>
        <v>Untreated Water</v>
      </c>
      <c r="O15642">
        <v>2.5000000000000001E-2</v>
      </c>
      <c r="P15642">
        <v>50</v>
      </c>
      <c r="Q15642">
        <v>6.6</v>
      </c>
    </row>
    <row r="15643" spans="1:17" hidden="1" x14ac:dyDescent="0.3">
      <c r="A15643" t="s">
        <v>60347</v>
      </c>
      <c r="B15643" t="s">
        <v>60348</v>
      </c>
      <c r="C15643" s="1" t="str">
        <f t="shared" si="2301"/>
        <v>21:0783</v>
      </c>
      <c r="D15643" s="1" t="str">
        <f t="shared" si="2302"/>
        <v>21:0222</v>
      </c>
      <c r="E15643" t="s">
        <v>60349</v>
      </c>
      <c r="F15643" t="s">
        <v>60350</v>
      </c>
      <c r="H15643">
        <v>48.0991377</v>
      </c>
      <c r="I15643">
        <v>-79.795803800000002</v>
      </c>
      <c r="J15643" s="1" t="str">
        <f t="shared" si="2303"/>
        <v>Fluid (stream)</v>
      </c>
      <c r="K15643" s="1" t="str">
        <f t="shared" si="2304"/>
        <v>Untreated Water</v>
      </c>
      <c r="O15643">
        <v>2.5000000000000001E-2</v>
      </c>
      <c r="P15643">
        <v>40</v>
      </c>
      <c r="Q15643">
        <v>5.9</v>
      </c>
    </row>
    <row r="15644" spans="1:17" hidden="1" x14ac:dyDescent="0.3">
      <c r="A15644" t="s">
        <v>60351</v>
      </c>
      <c r="B15644" t="s">
        <v>60352</v>
      </c>
      <c r="C15644" s="1" t="str">
        <f t="shared" si="2301"/>
        <v>21:0783</v>
      </c>
      <c r="D15644" s="1" t="str">
        <f>HYPERLINK("http://geochem.nrcan.gc.ca/cdogs/content/svy/svy_e.htm", "")</f>
        <v/>
      </c>
      <c r="G15644" s="1" t="str">
        <f>HYPERLINK("http://geochem.nrcan.gc.ca/cdogs/content/cr_/cr_00089_e.htm", "89")</f>
        <v>89</v>
      </c>
      <c r="J15644" t="s">
        <v>11453</v>
      </c>
      <c r="K15644" t="s">
        <v>11454</v>
      </c>
      <c r="O15644">
        <v>4.17</v>
      </c>
      <c r="P15644">
        <v>200</v>
      </c>
      <c r="Q15644">
        <v>8</v>
      </c>
    </row>
    <row r="15645" spans="1:17" hidden="1" x14ac:dyDescent="0.3">
      <c r="A15645" t="s">
        <v>60353</v>
      </c>
      <c r="B15645" t="s">
        <v>60354</v>
      </c>
      <c r="C15645" s="1" t="str">
        <f t="shared" si="2301"/>
        <v>21:0783</v>
      </c>
      <c r="D15645" s="1" t="str">
        <f t="shared" ref="D15645:D15660" si="2305">HYPERLINK("http://geochem.nrcan.gc.ca/cdogs/content/svy/svy210222_e.htm", "21:0222")</f>
        <v>21:0222</v>
      </c>
      <c r="E15645" t="s">
        <v>60355</v>
      </c>
      <c r="F15645" t="s">
        <v>60356</v>
      </c>
      <c r="H15645">
        <v>48.088278600000002</v>
      </c>
      <c r="I15645">
        <v>-79.816643900000003</v>
      </c>
      <c r="J15645" s="1" t="str">
        <f t="shared" ref="J15645:J15660" si="2306">HYPERLINK("http://geochem.nrcan.gc.ca/cdogs/content/kwd/kwd020018_e.htm", "Fluid (stream)")</f>
        <v>Fluid (stream)</v>
      </c>
      <c r="K15645" s="1" t="str">
        <f t="shared" ref="K15645:K15660" si="2307">HYPERLINK("http://geochem.nrcan.gc.ca/cdogs/content/kwd/kwd080007_e.htm", "Untreated Water")</f>
        <v>Untreated Water</v>
      </c>
      <c r="O15645">
        <v>2.5000000000000001E-2</v>
      </c>
      <c r="P15645">
        <v>70</v>
      </c>
      <c r="Q15645">
        <v>7.2</v>
      </c>
    </row>
    <row r="15646" spans="1:17" hidden="1" x14ac:dyDescent="0.3">
      <c r="A15646" t="s">
        <v>60357</v>
      </c>
      <c r="B15646" t="s">
        <v>60358</v>
      </c>
      <c r="C15646" s="1" t="str">
        <f t="shared" si="2301"/>
        <v>21:0783</v>
      </c>
      <c r="D15646" s="1" t="str">
        <f t="shared" si="2305"/>
        <v>21:0222</v>
      </c>
      <c r="E15646" t="s">
        <v>60359</v>
      </c>
      <c r="F15646" t="s">
        <v>60360</v>
      </c>
      <c r="H15646">
        <v>48.090041800000002</v>
      </c>
      <c r="I15646">
        <v>-79.829791099999994</v>
      </c>
      <c r="J15646" s="1" t="str">
        <f t="shared" si="2306"/>
        <v>Fluid (stream)</v>
      </c>
      <c r="K15646" s="1" t="str">
        <f t="shared" si="2307"/>
        <v>Untreated Water</v>
      </c>
      <c r="O15646">
        <v>0.18</v>
      </c>
      <c r="P15646">
        <v>60</v>
      </c>
      <c r="Q15646">
        <v>7.4</v>
      </c>
    </row>
    <row r="15647" spans="1:17" hidden="1" x14ac:dyDescent="0.3">
      <c r="A15647" t="s">
        <v>60361</v>
      </c>
      <c r="B15647" t="s">
        <v>60362</v>
      </c>
      <c r="C15647" s="1" t="str">
        <f t="shared" si="2301"/>
        <v>21:0783</v>
      </c>
      <c r="D15647" s="1" t="str">
        <f t="shared" si="2305"/>
        <v>21:0222</v>
      </c>
      <c r="E15647" t="s">
        <v>60363</v>
      </c>
      <c r="F15647" t="s">
        <v>60364</v>
      </c>
      <c r="H15647">
        <v>48.0236813</v>
      </c>
      <c r="I15647">
        <v>-79.677550499999995</v>
      </c>
      <c r="J15647" s="1" t="str">
        <f t="shared" si="2306"/>
        <v>Fluid (stream)</v>
      </c>
      <c r="K15647" s="1" t="str">
        <f t="shared" si="2307"/>
        <v>Untreated Water</v>
      </c>
      <c r="O15647">
        <v>0.13</v>
      </c>
      <c r="P15647">
        <v>70</v>
      </c>
      <c r="Q15647">
        <v>7.4</v>
      </c>
    </row>
    <row r="15648" spans="1:17" hidden="1" x14ac:dyDescent="0.3">
      <c r="A15648" t="s">
        <v>60365</v>
      </c>
      <c r="B15648" t="s">
        <v>60366</v>
      </c>
      <c r="C15648" s="1" t="str">
        <f t="shared" si="2301"/>
        <v>21:0783</v>
      </c>
      <c r="D15648" s="1" t="str">
        <f t="shared" si="2305"/>
        <v>21:0222</v>
      </c>
      <c r="E15648" t="s">
        <v>60367</v>
      </c>
      <c r="F15648" t="s">
        <v>60368</v>
      </c>
      <c r="H15648">
        <v>48.024007099999999</v>
      </c>
      <c r="I15648">
        <v>-79.679285800000002</v>
      </c>
      <c r="J15648" s="1" t="str">
        <f t="shared" si="2306"/>
        <v>Fluid (stream)</v>
      </c>
      <c r="K15648" s="1" t="str">
        <f t="shared" si="2307"/>
        <v>Untreated Water</v>
      </c>
      <c r="O15648">
        <v>0.1</v>
      </c>
      <c r="P15648">
        <v>50</v>
      </c>
      <c r="Q15648">
        <v>7.9</v>
      </c>
    </row>
    <row r="15649" spans="1:17" hidden="1" x14ac:dyDescent="0.3">
      <c r="A15649" t="s">
        <v>60369</v>
      </c>
      <c r="B15649" t="s">
        <v>60370</v>
      </c>
      <c r="C15649" s="1" t="str">
        <f t="shared" si="2301"/>
        <v>21:0783</v>
      </c>
      <c r="D15649" s="1" t="str">
        <f t="shared" si="2305"/>
        <v>21:0222</v>
      </c>
      <c r="E15649" t="s">
        <v>60371</v>
      </c>
      <c r="F15649" t="s">
        <v>60372</v>
      </c>
      <c r="H15649">
        <v>48.008315199999998</v>
      </c>
      <c r="I15649">
        <v>-79.576764900000001</v>
      </c>
      <c r="J15649" s="1" t="str">
        <f t="shared" si="2306"/>
        <v>Fluid (stream)</v>
      </c>
      <c r="K15649" s="1" t="str">
        <f t="shared" si="2307"/>
        <v>Untreated Water</v>
      </c>
      <c r="O15649">
        <v>2.5000000000000001E-2</v>
      </c>
      <c r="P15649">
        <v>60</v>
      </c>
      <c r="Q15649">
        <v>6.5</v>
      </c>
    </row>
    <row r="15650" spans="1:17" hidden="1" x14ac:dyDescent="0.3">
      <c r="A15650" t="s">
        <v>60373</v>
      </c>
      <c r="B15650" t="s">
        <v>60374</v>
      </c>
      <c r="C15650" s="1" t="str">
        <f t="shared" si="2301"/>
        <v>21:0783</v>
      </c>
      <c r="D15650" s="1" t="str">
        <f t="shared" si="2305"/>
        <v>21:0222</v>
      </c>
      <c r="E15650" t="s">
        <v>60375</v>
      </c>
      <c r="F15650" t="s">
        <v>60376</v>
      </c>
      <c r="H15650">
        <v>48.009846699999997</v>
      </c>
      <c r="I15650">
        <v>-79.567510999999996</v>
      </c>
      <c r="J15650" s="1" t="str">
        <f t="shared" si="2306"/>
        <v>Fluid (stream)</v>
      </c>
      <c r="K15650" s="1" t="str">
        <f t="shared" si="2307"/>
        <v>Untreated Water</v>
      </c>
      <c r="O15650">
        <v>2.5000000000000001E-2</v>
      </c>
      <c r="P15650">
        <v>60</v>
      </c>
      <c r="Q15650">
        <v>6.7</v>
      </c>
    </row>
    <row r="15651" spans="1:17" hidden="1" x14ac:dyDescent="0.3">
      <c r="A15651" t="s">
        <v>60377</v>
      </c>
      <c r="B15651" t="s">
        <v>60378</v>
      </c>
      <c r="C15651" s="1" t="str">
        <f t="shared" si="2301"/>
        <v>21:0783</v>
      </c>
      <c r="D15651" s="1" t="str">
        <f t="shared" si="2305"/>
        <v>21:0222</v>
      </c>
      <c r="E15651" t="s">
        <v>60379</v>
      </c>
      <c r="F15651" t="s">
        <v>60380</v>
      </c>
      <c r="H15651">
        <v>48.0102598</v>
      </c>
      <c r="I15651">
        <v>-79.563128300000002</v>
      </c>
      <c r="J15651" s="1" t="str">
        <f t="shared" si="2306"/>
        <v>Fluid (stream)</v>
      </c>
      <c r="K15651" s="1" t="str">
        <f t="shared" si="2307"/>
        <v>Untreated Water</v>
      </c>
      <c r="O15651">
        <v>2.5000000000000001E-2</v>
      </c>
      <c r="P15651">
        <v>80</v>
      </c>
      <c r="Q15651">
        <v>6.6</v>
      </c>
    </row>
    <row r="15652" spans="1:17" hidden="1" x14ac:dyDescent="0.3">
      <c r="A15652" t="s">
        <v>60381</v>
      </c>
      <c r="B15652" t="s">
        <v>60382</v>
      </c>
      <c r="C15652" s="1" t="str">
        <f t="shared" si="2301"/>
        <v>21:0783</v>
      </c>
      <c r="D15652" s="1" t="str">
        <f t="shared" si="2305"/>
        <v>21:0222</v>
      </c>
      <c r="E15652" t="s">
        <v>60383</v>
      </c>
      <c r="F15652" t="s">
        <v>60384</v>
      </c>
      <c r="H15652">
        <v>48.044460700000002</v>
      </c>
      <c r="I15652">
        <v>-79.697627900000001</v>
      </c>
      <c r="J15652" s="1" t="str">
        <f t="shared" si="2306"/>
        <v>Fluid (stream)</v>
      </c>
      <c r="K15652" s="1" t="str">
        <f t="shared" si="2307"/>
        <v>Untreated Water</v>
      </c>
      <c r="O15652">
        <v>0.1</v>
      </c>
      <c r="P15652">
        <v>70</v>
      </c>
      <c r="Q15652">
        <v>7.3</v>
      </c>
    </row>
    <row r="15653" spans="1:17" hidden="1" x14ac:dyDescent="0.3">
      <c r="A15653" t="s">
        <v>60385</v>
      </c>
      <c r="B15653" t="s">
        <v>60386</v>
      </c>
      <c r="C15653" s="1" t="str">
        <f t="shared" si="2301"/>
        <v>21:0783</v>
      </c>
      <c r="D15653" s="1" t="str">
        <f t="shared" si="2305"/>
        <v>21:0222</v>
      </c>
      <c r="E15653" t="s">
        <v>60387</v>
      </c>
      <c r="F15653" t="s">
        <v>60388</v>
      </c>
      <c r="H15653">
        <v>48.033651599999999</v>
      </c>
      <c r="I15653">
        <v>-79.694171100000005</v>
      </c>
      <c r="J15653" s="1" t="str">
        <f t="shared" si="2306"/>
        <v>Fluid (stream)</v>
      </c>
      <c r="K15653" s="1" t="str">
        <f t="shared" si="2307"/>
        <v>Untreated Water</v>
      </c>
      <c r="O15653">
        <v>2.5000000000000001E-2</v>
      </c>
      <c r="P15653">
        <v>50</v>
      </c>
      <c r="Q15653">
        <v>7.2</v>
      </c>
    </row>
    <row r="15654" spans="1:17" hidden="1" x14ac:dyDescent="0.3">
      <c r="A15654" t="s">
        <v>60389</v>
      </c>
      <c r="B15654" t="s">
        <v>60390</v>
      </c>
      <c r="C15654" s="1" t="str">
        <f t="shared" si="2301"/>
        <v>21:0783</v>
      </c>
      <c r="D15654" s="1" t="str">
        <f t="shared" si="2305"/>
        <v>21:0222</v>
      </c>
      <c r="E15654" t="s">
        <v>60387</v>
      </c>
      <c r="F15654" t="s">
        <v>60391</v>
      </c>
      <c r="H15654">
        <v>48.033651599999999</v>
      </c>
      <c r="I15654">
        <v>-79.694171100000005</v>
      </c>
      <c r="J15654" s="1" t="str">
        <f t="shared" si="2306"/>
        <v>Fluid (stream)</v>
      </c>
      <c r="K15654" s="1" t="str">
        <f t="shared" si="2307"/>
        <v>Untreated Water</v>
      </c>
      <c r="O15654">
        <v>2.5000000000000001E-2</v>
      </c>
      <c r="P15654">
        <v>50</v>
      </c>
      <c r="Q15654">
        <v>7.1</v>
      </c>
    </row>
    <row r="15655" spans="1:17" hidden="1" x14ac:dyDescent="0.3">
      <c r="A15655" t="s">
        <v>60392</v>
      </c>
      <c r="B15655" t="s">
        <v>60393</v>
      </c>
      <c r="C15655" s="1" t="str">
        <f t="shared" si="2301"/>
        <v>21:0783</v>
      </c>
      <c r="D15655" s="1" t="str">
        <f t="shared" si="2305"/>
        <v>21:0222</v>
      </c>
      <c r="E15655" t="s">
        <v>60394</v>
      </c>
      <c r="F15655" t="s">
        <v>60395</v>
      </c>
      <c r="H15655">
        <v>48.148684199999998</v>
      </c>
      <c r="I15655">
        <v>-79.692733700000005</v>
      </c>
      <c r="J15655" s="1" t="str">
        <f t="shared" si="2306"/>
        <v>Fluid (stream)</v>
      </c>
      <c r="K15655" s="1" t="str">
        <f t="shared" si="2307"/>
        <v>Untreated Water</v>
      </c>
      <c r="O15655">
        <v>2.5000000000000001E-2</v>
      </c>
      <c r="P15655">
        <v>50</v>
      </c>
      <c r="Q15655">
        <v>7.2</v>
      </c>
    </row>
    <row r="15656" spans="1:17" hidden="1" x14ac:dyDescent="0.3">
      <c r="A15656" t="s">
        <v>60396</v>
      </c>
      <c r="B15656" t="s">
        <v>60397</v>
      </c>
      <c r="C15656" s="1" t="str">
        <f t="shared" si="2301"/>
        <v>21:0783</v>
      </c>
      <c r="D15656" s="1" t="str">
        <f t="shared" si="2305"/>
        <v>21:0222</v>
      </c>
      <c r="E15656" t="s">
        <v>60398</v>
      </c>
      <c r="F15656" t="s">
        <v>60399</v>
      </c>
      <c r="H15656">
        <v>48.149611</v>
      </c>
      <c r="I15656">
        <v>-79.691164000000001</v>
      </c>
      <c r="J15656" s="1" t="str">
        <f t="shared" si="2306"/>
        <v>Fluid (stream)</v>
      </c>
      <c r="K15656" s="1" t="str">
        <f t="shared" si="2307"/>
        <v>Untreated Water</v>
      </c>
      <c r="O15656">
        <v>2.5000000000000001E-2</v>
      </c>
      <c r="P15656">
        <v>40</v>
      </c>
      <c r="Q15656">
        <v>6.9</v>
      </c>
    </row>
    <row r="15657" spans="1:17" hidden="1" x14ac:dyDescent="0.3">
      <c r="A15657" t="s">
        <v>60400</v>
      </c>
      <c r="B15657" t="s">
        <v>60401</v>
      </c>
      <c r="C15657" s="1" t="str">
        <f t="shared" si="2301"/>
        <v>21:0783</v>
      </c>
      <c r="D15657" s="1" t="str">
        <f t="shared" si="2305"/>
        <v>21:0222</v>
      </c>
      <c r="E15657" t="s">
        <v>60402</v>
      </c>
      <c r="F15657" t="s">
        <v>60403</v>
      </c>
      <c r="H15657">
        <v>48.157539800000002</v>
      </c>
      <c r="I15657">
        <v>-79.700079400000007</v>
      </c>
      <c r="J15657" s="1" t="str">
        <f t="shared" si="2306"/>
        <v>Fluid (stream)</v>
      </c>
      <c r="K15657" s="1" t="str">
        <f t="shared" si="2307"/>
        <v>Untreated Water</v>
      </c>
      <c r="O15657">
        <v>2.5000000000000001E-2</v>
      </c>
      <c r="P15657">
        <v>40</v>
      </c>
      <c r="Q15657">
        <v>7.2</v>
      </c>
    </row>
    <row r="15658" spans="1:17" hidden="1" x14ac:dyDescent="0.3">
      <c r="A15658" t="s">
        <v>60404</v>
      </c>
      <c r="B15658" t="s">
        <v>60405</v>
      </c>
      <c r="C15658" s="1" t="str">
        <f t="shared" si="2301"/>
        <v>21:0783</v>
      </c>
      <c r="D15658" s="1" t="str">
        <f t="shared" si="2305"/>
        <v>21:0222</v>
      </c>
      <c r="E15658" t="s">
        <v>60406</v>
      </c>
      <c r="F15658" t="s">
        <v>60407</v>
      </c>
      <c r="H15658">
        <v>48.1584565</v>
      </c>
      <c r="I15658">
        <v>-79.699195599999996</v>
      </c>
      <c r="J15658" s="1" t="str">
        <f t="shared" si="2306"/>
        <v>Fluid (stream)</v>
      </c>
      <c r="K15658" s="1" t="str">
        <f t="shared" si="2307"/>
        <v>Untreated Water</v>
      </c>
      <c r="O15658">
        <v>2.5000000000000001E-2</v>
      </c>
      <c r="P15658">
        <v>50</v>
      </c>
      <c r="Q15658">
        <v>7.4</v>
      </c>
    </row>
    <row r="15659" spans="1:17" hidden="1" x14ac:dyDescent="0.3">
      <c r="A15659" t="s">
        <v>60408</v>
      </c>
      <c r="B15659" t="s">
        <v>60409</v>
      </c>
      <c r="C15659" s="1" t="str">
        <f t="shared" si="2301"/>
        <v>21:0783</v>
      </c>
      <c r="D15659" s="1" t="str">
        <f t="shared" si="2305"/>
        <v>21:0222</v>
      </c>
      <c r="E15659" t="s">
        <v>60410</v>
      </c>
      <c r="F15659" t="s">
        <v>60411</v>
      </c>
      <c r="H15659">
        <v>48.007300700000002</v>
      </c>
      <c r="I15659">
        <v>-79.639341099999996</v>
      </c>
      <c r="J15659" s="1" t="str">
        <f t="shared" si="2306"/>
        <v>Fluid (stream)</v>
      </c>
      <c r="K15659" s="1" t="str">
        <f t="shared" si="2307"/>
        <v>Untreated Water</v>
      </c>
      <c r="O15659">
        <v>2.5000000000000001E-2</v>
      </c>
      <c r="P15659">
        <v>40</v>
      </c>
      <c r="Q15659">
        <v>6.3</v>
      </c>
    </row>
    <row r="15660" spans="1:17" hidden="1" x14ac:dyDescent="0.3">
      <c r="A15660" t="s">
        <v>60412</v>
      </c>
      <c r="B15660" t="s">
        <v>60413</v>
      </c>
      <c r="C15660" s="1" t="str">
        <f t="shared" si="2301"/>
        <v>21:0783</v>
      </c>
      <c r="D15660" s="1" t="str">
        <f t="shared" si="2305"/>
        <v>21:0222</v>
      </c>
      <c r="E15660" t="s">
        <v>60414</v>
      </c>
      <c r="F15660" t="s">
        <v>60415</v>
      </c>
      <c r="H15660">
        <v>48.005243800000002</v>
      </c>
      <c r="I15660">
        <v>-79.637357300000005</v>
      </c>
      <c r="J15660" s="1" t="str">
        <f t="shared" si="2306"/>
        <v>Fluid (stream)</v>
      </c>
      <c r="K15660" s="1" t="str">
        <f t="shared" si="2307"/>
        <v>Untreated Water</v>
      </c>
      <c r="O15660">
        <v>2.5000000000000001E-2</v>
      </c>
      <c r="P15660">
        <v>50</v>
      </c>
      <c r="Q15660">
        <v>6.3</v>
      </c>
    </row>
    <row r="15661" spans="1:17" hidden="1" x14ac:dyDescent="0.3">
      <c r="A15661" t="s">
        <v>60416</v>
      </c>
      <c r="B15661" t="s">
        <v>60417</v>
      </c>
      <c r="C15661" s="1" t="str">
        <f t="shared" si="2301"/>
        <v>21:0783</v>
      </c>
      <c r="D15661" s="1" t="str">
        <f>HYPERLINK("http://geochem.nrcan.gc.ca/cdogs/content/svy/svy_e.htm", "")</f>
        <v/>
      </c>
      <c r="G15661" s="1" t="str">
        <f>HYPERLINK("http://geochem.nrcan.gc.ca/cdogs/content/cr_/cr_00087_e.htm", "87")</f>
        <v>87</v>
      </c>
      <c r="J15661" t="s">
        <v>11453</v>
      </c>
      <c r="K15661" t="s">
        <v>11454</v>
      </c>
      <c r="O15661">
        <v>0.4</v>
      </c>
      <c r="P15661">
        <v>60</v>
      </c>
      <c r="Q15661">
        <v>7.5</v>
      </c>
    </row>
    <row r="15662" spans="1:17" hidden="1" x14ac:dyDescent="0.3">
      <c r="A15662" t="s">
        <v>60418</v>
      </c>
      <c r="B15662" t="s">
        <v>60419</v>
      </c>
      <c r="C15662" s="1" t="str">
        <f t="shared" si="2301"/>
        <v>21:0783</v>
      </c>
      <c r="D15662" s="1" t="str">
        <f t="shared" ref="D15662:D15677" si="2308">HYPERLINK("http://geochem.nrcan.gc.ca/cdogs/content/svy/svy210222_e.htm", "21:0222")</f>
        <v>21:0222</v>
      </c>
      <c r="E15662" t="s">
        <v>60420</v>
      </c>
      <c r="F15662" t="s">
        <v>60421</v>
      </c>
      <c r="H15662">
        <v>48.0704821</v>
      </c>
      <c r="I15662">
        <v>-79.5582706</v>
      </c>
      <c r="J15662" s="1" t="str">
        <f t="shared" ref="J15662:J15677" si="2309">HYPERLINK("http://geochem.nrcan.gc.ca/cdogs/content/kwd/kwd020018_e.htm", "Fluid (stream)")</f>
        <v>Fluid (stream)</v>
      </c>
      <c r="K15662" s="1" t="str">
        <f t="shared" ref="K15662:K15677" si="2310">HYPERLINK("http://geochem.nrcan.gc.ca/cdogs/content/kwd/kwd080007_e.htm", "Untreated Water")</f>
        <v>Untreated Water</v>
      </c>
      <c r="O15662">
        <v>2.5000000000000001E-2</v>
      </c>
      <c r="P15662">
        <v>50</v>
      </c>
      <c r="Q15662">
        <v>5.8</v>
      </c>
    </row>
    <row r="15663" spans="1:17" hidden="1" x14ac:dyDescent="0.3">
      <c r="A15663" t="s">
        <v>60422</v>
      </c>
      <c r="B15663" t="s">
        <v>60423</v>
      </c>
      <c r="C15663" s="1" t="str">
        <f t="shared" si="2301"/>
        <v>21:0783</v>
      </c>
      <c r="D15663" s="1" t="str">
        <f t="shared" si="2308"/>
        <v>21:0222</v>
      </c>
      <c r="E15663" t="s">
        <v>60424</v>
      </c>
      <c r="F15663" t="s">
        <v>60425</v>
      </c>
      <c r="H15663">
        <v>48.069061699999999</v>
      </c>
      <c r="I15663">
        <v>-79.5598004</v>
      </c>
      <c r="J15663" s="1" t="str">
        <f t="shared" si="2309"/>
        <v>Fluid (stream)</v>
      </c>
      <c r="K15663" s="1" t="str">
        <f t="shared" si="2310"/>
        <v>Untreated Water</v>
      </c>
      <c r="O15663">
        <v>2.5000000000000001E-2</v>
      </c>
      <c r="P15663">
        <v>60</v>
      </c>
      <c r="Q15663">
        <v>7</v>
      </c>
    </row>
    <row r="15664" spans="1:17" hidden="1" x14ac:dyDescent="0.3">
      <c r="A15664" t="s">
        <v>60426</v>
      </c>
      <c r="B15664" t="s">
        <v>60427</v>
      </c>
      <c r="C15664" s="1" t="str">
        <f t="shared" si="2301"/>
        <v>21:0783</v>
      </c>
      <c r="D15664" s="1" t="str">
        <f t="shared" si="2308"/>
        <v>21:0222</v>
      </c>
      <c r="E15664" t="s">
        <v>60428</v>
      </c>
      <c r="F15664" t="s">
        <v>60429</v>
      </c>
      <c r="H15664">
        <v>48.068387000000001</v>
      </c>
      <c r="I15664">
        <v>-79.548368600000003</v>
      </c>
      <c r="J15664" s="1" t="str">
        <f t="shared" si="2309"/>
        <v>Fluid (stream)</v>
      </c>
      <c r="K15664" s="1" t="str">
        <f t="shared" si="2310"/>
        <v>Untreated Water</v>
      </c>
      <c r="O15664">
        <v>2.5000000000000001E-2</v>
      </c>
      <c r="P15664">
        <v>80</v>
      </c>
      <c r="Q15664">
        <v>6.8</v>
      </c>
    </row>
    <row r="15665" spans="1:17" hidden="1" x14ac:dyDescent="0.3">
      <c r="A15665" t="s">
        <v>60430</v>
      </c>
      <c r="B15665" t="s">
        <v>60431</v>
      </c>
      <c r="C15665" s="1" t="str">
        <f t="shared" si="2301"/>
        <v>21:0783</v>
      </c>
      <c r="D15665" s="1" t="str">
        <f t="shared" si="2308"/>
        <v>21:0222</v>
      </c>
      <c r="E15665" t="s">
        <v>60432</v>
      </c>
      <c r="F15665" t="s">
        <v>60433</v>
      </c>
      <c r="H15665">
        <v>48.0358491</v>
      </c>
      <c r="I15665">
        <v>-79.725614800000002</v>
      </c>
      <c r="J15665" s="1" t="str">
        <f t="shared" si="2309"/>
        <v>Fluid (stream)</v>
      </c>
      <c r="K15665" s="1" t="str">
        <f t="shared" si="2310"/>
        <v>Untreated Water</v>
      </c>
      <c r="O15665">
        <v>2.5000000000000001E-2</v>
      </c>
      <c r="P15665">
        <v>60</v>
      </c>
      <c r="Q15665">
        <v>7</v>
      </c>
    </row>
    <row r="15666" spans="1:17" hidden="1" x14ac:dyDescent="0.3">
      <c r="A15666" t="s">
        <v>60434</v>
      </c>
      <c r="B15666" t="s">
        <v>60435</v>
      </c>
      <c r="C15666" s="1" t="str">
        <f t="shared" si="2301"/>
        <v>21:0783</v>
      </c>
      <c r="D15666" s="1" t="str">
        <f t="shared" si="2308"/>
        <v>21:0222</v>
      </c>
      <c r="E15666" t="s">
        <v>60436</v>
      </c>
      <c r="F15666" t="s">
        <v>60437</v>
      </c>
      <c r="H15666">
        <v>48.044001100000003</v>
      </c>
      <c r="I15666">
        <v>-79.765196399999994</v>
      </c>
      <c r="J15666" s="1" t="str">
        <f t="shared" si="2309"/>
        <v>Fluid (stream)</v>
      </c>
      <c r="K15666" s="1" t="str">
        <f t="shared" si="2310"/>
        <v>Untreated Water</v>
      </c>
      <c r="O15666">
        <v>2.5000000000000001E-2</v>
      </c>
      <c r="P15666">
        <v>60</v>
      </c>
      <c r="Q15666">
        <v>7</v>
      </c>
    </row>
    <row r="15667" spans="1:17" hidden="1" x14ac:dyDescent="0.3">
      <c r="A15667" t="s">
        <v>60438</v>
      </c>
      <c r="B15667" t="s">
        <v>60439</v>
      </c>
      <c r="C15667" s="1" t="str">
        <f t="shared" si="2301"/>
        <v>21:0783</v>
      </c>
      <c r="D15667" s="1" t="str">
        <f t="shared" si="2308"/>
        <v>21:0222</v>
      </c>
      <c r="E15667" t="s">
        <v>60440</v>
      </c>
      <c r="F15667" t="s">
        <v>60441</v>
      </c>
      <c r="H15667">
        <v>48.042974999999998</v>
      </c>
      <c r="I15667">
        <v>-79.767676300000005</v>
      </c>
      <c r="J15667" s="1" t="str">
        <f t="shared" si="2309"/>
        <v>Fluid (stream)</v>
      </c>
      <c r="K15667" s="1" t="str">
        <f t="shared" si="2310"/>
        <v>Untreated Water</v>
      </c>
      <c r="O15667">
        <v>0.42</v>
      </c>
      <c r="P15667">
        <v>70</v>
      </c>
      <c r="Q15667">
        <v>7.8</v>
      </c>
    </row>
    <row r="15668" spans="1:17" hidden="1" x14ac:dyDescent="0.3">
      <c r="A15668" t="s">
        <v>60442</v>
      </c>
      <c r="B15668" t="s">
        <v>60443</v>
      </c>
      <c r="C15668" s="1" t="str">
        <f t="shared" si="2301"/>
        <v>21:0783</v>
      </c>
      <c r="D15668" s="1" t="str">
        <f t="shared" si="2308"/>
        <v>21:0222</v>
      </c>
      <c r="E15668" t="s">
        <v>60444</v>
      </c>
      <c r="F15668" t="s">
        <v>60445</v>
      </c>
      <c r="H15668">
        <v>48.066416599999997</v>
      </c>
      <c r="I15668">
        <v>-79.7243098</v>
      </c>
      <c r="J15668" s="1" t="str">
        <f t="shared" si="2309"/>
        <v>Fluid (stream)</v>
      </c>
      <c r="K15668" s="1" t="str">
        <f t="shared" si="2310"/>
        <v>Untreated Water</v>
      </c>
      <c r="O15668">
        <v>2.5000000000000001E-2</v>
      </c>
      <c r="P15668">
        <v>60</v>
      </c>
      <c r="Q15668">
        <v>7.1</v>
      </c>
    </row>
    <row r="15669" spans="1:17" hidden="1" x14ac:dyDescent="0.3">
      <c r="A15669" t="s">
        <v>60446</v>
      </c>
      <c r="B15669" t="s">
        <v>60447</v>
      </c>
      <c r="C15669" s="1" t="str">
        <f t="shared" si="2301"/>
        <v>21:0783</v>
      </c>
      <c r="D15669" s="1" t="str">
        <f t="shared" si="2308"/>
        <v>21:0222</v>
      </c>
      <c r="E15669" t="s">
        <v>60448</v>
      </c>
      <c r="F15669" t="s">
        <v>60449</v>
      </c>
      <c r="H15669">
        <v>48.056525999999998</v>
      </c>
      <c r="I15669">
        <v>-79.742028000000005</v>
      </c>
      <c r="J15669" s="1" t="str">
        <f t="shared" si="2309"/>
        <v>Fluid (stream)</v>
      </c>
      <c r="K15669" s="1" t="str">
        <f t="shared" si="2310"/>
        <v>Untreated Water</v>
      </c>
      <c r="O15669">
        <v>0.13</v>
      </c>
      <c r="P15669">
        <v>60</v>
      </c>
      <c r="Q15669">
        <v>7.6</v>
      </c>
    </row>
    <row r="15670" spans="1:17" hidden="1" x14ac:dyDescent="0.3">
      <c r="A15670" t="s">
        <v>60450</v>
      </c>
      <c r="B15670" t="s">
        <v>60451</v>
      </c>
      <c r="C15670" s="1" t="str">
        <f t="shared" si="2301"/>
        <v>21:0783</v>
      </c>
      <c r="D15670" s="1" t="str">
        <f t="shared" si="2308"/>
        <v>21:0222</v>
      </c>
      <c r="E15670" t="s">
        <v>60452</v>
      </c>
      <c r="F15670" t="s">
        <v>60453</v>
      </c>
      <c r="H15670">
        <v>48.055580900000002</v>
      </c>
      <c r="I15670">
        <v>-79.749418800000001</v>
      </c>
      <c r="J15670" s="1" t="str">
        <f t="shared" si="2309"/>
        <v>Fluid (stream)</v>
      </c>
      <c r="K15670" s="1" t="str">
        <f t="shared" si="2310"/>
        <v>Untreated Water</v>
      </c>
      <c r="O15670">
        <v>2.5000000000000001E-2</v>
      </c>
      <c r="P15670">
        <v>60</v>
      </c>
      <c r="Q15670">
        <v>7.3</v>
      </c>
    </row>
    <row r="15671" spans="1:17" hidden="1" x14ac:dyDescent="0.3">
      <c r="A15671" t="s">
        <v>60454</v>
      </c>
      <c r="B15671" t="s">
        <v>60455</v>
      </c>
      <c r="C15671" s="1" t="str">
        <f t="shared" si="2301"/>
        <v>21:0783</v>
      </c>
      <c r="D15671" s="1" t="str">
        <f t="shared" si="2308"/>
        <v>21:0222</v>
      </c>
      <c r="E15671" t="s">
        <v>60456</v>
      </c>
      <c r="F15671" t="s">
        <v>60457</v>
      </c>
      <c r="H15671">
        <v>48.068005399999997</v>
      </c>
      <c r="I15671">
        <v>-79.753480499999995</v>
      </c>
      <c r="J15671" s="1" t="str">
        <f t="shared" si="2309"/>
        <v>Fluid (stream)</v>
      </c>
      <c r="K15671" s="1" t="str">
        <f t="shared" si="2310"/>
        <v>Untreated Water</v>
      </c>
      <c r="O15671">
        <v>0.08</v>
      </c>
      <c r="P15671">
        <v>70</v>
      </c>
      <c r="Q15671">
        <v>7.4</v>
      </c>
    </row>
    <row r="15672" spans="1:17" hidden="1" x14ac:dyDescent="0.3">
      <c r="A15672" t="s">
        <v>60458</v>
      </c>
      <c r="B15672" t="s">
        <v>60459</v>
      </c>
      <c r="C15672" s="1" t="str">
        <f t="shared" si="2301"/>
        <v>21:0783</v>
      </c>
      <c r="D15672" s="1" t="str">
        <f t="shared" si="2308"/>
        <v>21:0222</v>
      </c>
      <c r="E15672" t="s">
        <v>60460</v>
      </c>
      <c r="F15672" t="s">
        <v>60461</v>
      </c>
      <c r="H15672">
        <v>48.067032900000001</v>
      </c>
      <c r="I15672">
        <v>-79.751745499999998</v>
      </c>
      <c r="J15672" s="1" t="str">
        <f t="shared" si="2309"/>
        <v>Fluid (stream)</v>
      </c>
      <c r="K15672" s="1" t="str">
        <f t="shared" si="2310"/>
        <v>Untreated Water</v>
      </c>
      <c r="O15672">
        <v>2.5000000000000001E-2</v>
      </c>
      <c r="P15672">
        <v>40</v>
      </c>
      <c r="Q15672">
        <v>7.3</v>
      </c>
    </row>
    <row r="15673" spans="1:17" hidden="1" x14ac:dyDescent="0.3">
      <c r="A15673" t="s">
        <v>60462</v>
      </c>
      <c r="B15673" t="s">
        <v>60463</v>
      </c>
      <c r="C15673" s="1" t="str">
        <f t="shared" si="2301"/>
        <v>21:0783</v>
      </c>
      <c r="D15673" s="1" t="str">
        <f t="shared" si="2308"/>
        <v>21:0222</v>
      </c>
      <c r="E15673" t="s">
        <v>60464</v>
      </c>
      <c r="F15673" t="s">
        <v>60465</v>
      </c>
      <c r="H15673">
        <v>48.097139300000002</v>
      </c>
      <c r="I15673">
        <v>-79.752708999999996</v>
      </c>
      <c r="J15673" s="1" t="str">
        <f t="shared" si="2309"/>
        <v>Fluid (stream)</v>
      </c>
      <c r="K15673" s="1" t="str">
        <f t="shared" si="2310"/>
        <v>Untreated Water</v>
      </c>
      <c r="O15673">
        <v>2.5000000000000001E-2</v>
      </c>
      <c r="P15673">
        <v>50</v>
      </c>
      <c r="Q15673">
        <v>7.1</v>
      </c>
    </row>
    <row r="15674" spans="1:17" hidden="1" x14ac:dyDescent="0.3">
      <c r="A15674" t="s">
        <v>60466</v>
      </c>
      <c r="B15674" t="s">
        <v>60467</v>
      </c>
      <c r="C15674" s="1" t="str">
        <f t="shared" si="2301"/>
        <v>21:0783</v>
      </c>
      <c r="D15674" s="1" t="str">
        <f t="shared" si="2308"/>
        <v>21:0222</v>
      </c>
      <c r="E15674" t="s">
        <v>60468</v>
      </c>
      <c r="F15674" t="s">
        <v>60469</v>
      </c>
      <c r="H15674">
        <v>48.0528902</v>
      </c>
      <c r="I15674">
        <v>-79.837598299999996</v>
      </c>
      <c r="J15674" s="1" t="str">
        <f t="shared" si="2309"/>
        <v>Fluid (stream)</v>
      </c>
      <c r="K15674" s="1" t="str">
        <f t="shared" si="2310"/>
        <v>Untreated Water</v>
      </c>
      <c r="O15674">
        <v>0.19</v>
      </c>
      <c r="P15674">
        <v>60</v>
      </c>
      <c r="Q15674">
        <v>7.5</v>
      </c>
    </row>
    <row r="15675" spans="1:17" hidden="1" x14ac:dyDescent="0.3">
      <c r="A15675" t="s">
        <v>60470</v>
      </c>
      <c r="B15675" t="s">
        <v>60471</v>
      </c>
      <c r="C15675" s="1" t="str">
        <f t="shared" si="2301"/>
        <v>21:0783</v>
      </c>
      <c r="D15675" s="1" t="str">
        <f t="shared" si="2308"/>
        <v>21:0222</v>
      </c>
      <c r="E15675" t="s">
        <v>60468</v>
      </c>
      <c r="F15675" t="s">
        <v>60472</v>
      </c>
      <c r="H15675">
        <v>48.0528902</v>
      </c>
      <c r="I15675">
        <v>-79.837598299999996</v>
      </c>
      <c r="J15675" s="1" t="str">
        <f t="shared" si="2309"/>
        <v>Fluid (stream)</v>
      </c>
      <c r="K15675" s="1" t="str">
        <f t="shared" si="2310"/>
        <v>Untreated Water</v>
      </c>
      <c r="O15675">
        <v>0.15</v>
      </c>
      <c r="P15675">
        <v>50</v>
      </c>
      <c r="Q15675">
        <v>7.6</v>
      </c>
    </row>
    <row r="15676" spans="1:17" hidden="1" x14ac:dyDescent="0.3">
      <c r="A15676" t="s">
        <v>60473</v>
      </c>
      <c r="B15676" t="s">
        <v>60474</v>
      </c>
      <c r="C15676" s="1" t="str">
        <f t="shared" si="2301"/>
        <v>21:0783</v>
      </c>
      <c r="D15676" s="1" t="str">
        <f t="shared" si="2308"/>
        <v>21:0222</v>
      </c>
      <c r="E15676" t="s">
        <v>60475</v>
      </c>
      <c r="F15676" t="s">
        <v>60476</v>
      </c>
      <c r="H15676">
        <v>48.044774199999999</v>
      </c>
      <c r="I15676">
        <v>-79.850085100000001</v>
      </c>
      <c r="J15676" s="1" t="str">
        <f t="shared" si="2309"/>
        <v>Fluid (stream)</v>
      </c>
      <c r="K15676" s="1" t="str">
        <f t="shared" si="2310"/>
        <v>Untreated Water</v>
      </c>
      <c r="O15676">
        <v>0.81</v>
      </c>
      <c r="P15676">
        <v>150</v>
      </c>
      <c r="Q15676">
        <v>7.6</v>
      </c>
    </row>
    <row r="15677" spans="1:17" hidden="1" x14ac:dyDescent="0.3">
      <c r="A15677" t="s">
        <v>60477</v>
      </c>
      <c r="B15677" t="s">
        <v>60478</v>
      </c>
      <c r="C15677" s="1" t="str">
        <f t="shared" si="2301"/>
        <v>21:0783</v>
      </c>
      <c r="D15677" s="1" t="str">
        <f t="shared" si="2308"/>
        <v>21:0222</v>
      </c>
      <c r="E15677" t="s">
        <v>60479</v>
      </c>
      <c r="F15677" t="s">
        <v>60480</v>
      </c>
      <c r="H15677">
        <v>48.032879600000001</v>
      </c>
      <c r="I15677">
        <v>-79.829583999999997</v>
      </c>
      <c r="J15677" s="1" t="str">
        <f t="shared" si="2309"/>
        <v>Fluid (stream)</v>
      </c>
      <c r="K15677" s="1" t="str">
        <f t="shared" si="2310"/>
        <v>Untreated Water</v>
      </c>
      <c r="O15677">
        <v>2.5000000000000001E-2</v>
      </c>
      <c r="P15677">
        <v>60</v>
      </c>
      <c r="Q15677">
        <v>6.8</v>
      </c>
    </row>
    <row r="15678" spans="1:17" hidden="1" x14ac:dyDescent="0.3">
      <c r="A15678" t="s">
        <v>60481</v>
      </c>
      <c r="B15678" t="s">
        <v>60482</v>
      </c>
      <c r="C15678" s="1" t="str">
        <f t="shared" si="2301"/>
        <v>21:0783</v>
      </c>
      <c r="D15678" s="1" t="str">
        <f>HYPERLINK("http://geochem.nrcan.gc.ca/cdogs/content/svy/svy_e.htm", "")</f>
        <v/>
      </c>
      <c r="G15678" s="1" t="str">
        <f>HYPERLINK("http://geochem.nrcan.gc.ca/cdogs/content/cr_/cr_00089_e.htm", "89")</f>
        <v>89</v>
      </c>
      <c r="J15678" t="s">
        <v>11453</v>
      </c>
      <c r="K15678" t="s">
        <v>11454</v>
      </c>
      <c r="O15678">
        <v>3.06</v>
      </c>
      <c r="P15678">
        <v>220</v>
      </c>
      <c r="Q15678">
        <v>7.9</v>
      </c>
    </row>
    <row r="15679" spans="1:17" hidden="1" x14ac:dyDescent="0.3">
      <c r="A15679" t="s">
        <v>60483</v>
      </c>
      <c r="B15679" t="s">
        <v>60484</v>
      </c>
      <c r="C15679" s="1" t="str">
        <f t="shared" si="2301"/>
        <v>21:0783</v>
      </c>
      <c r="D15679" s="1" t="str">
        <f t="shared" ref="D15679:D15690" si="2311">HYPERLINK("http://geochem.nrcan.gc.ca/cdogs/content/svy/svy210222_e.htm", "21:0222")</f>
        <v>21:0222</v>
      </c>
      <c r="E15679" t="s">
        <v>60485</v>
      </c>
      <c r="F15679" t="s">
        <v>60486</v>
      </c>
      <c r="H15679">
        <v>48.0343035</v>
      </c>
      <c r="I15679">
        <v>-79.834233499999996</v>
      </c>
      <c r="J15679" s="1" t="str">
        <f t="shared" ref="J15679:J15690" si="2312">HYPERLINK("http://geochem.nrcan.gc.ca/cdogs/content/kwd/kwd020018_e.htm", "Fluid (stream)")</f>
        <v>Fluid (stream)</v>
      </c>
      <c r="K15679" s="1" t="str">
        <f t="shared" ref="K15679:K15690" si="2313">HYPERLINK("http://geochem.nrcan.gc.ca/cdogs/content/kwd/kwd080007_e.htm", "Untreated Water")</f>
        <v>Untreated Water</v>
      </c>
      <c r="O15679">
        <v>2.5000000000000001E-2</v>
      </c>
      <c r="P15679">
        <v>70</v>
      </c>
      <c r="Q15679">
        <v>6.7</v>
      </c>
    </row>
    <row r="15680" spans="1:17" hidden="1" x14ac:dyDescent="0.3">
      <c r="A15680" t="s">
        <v>60487</v>
      </c>
      <c r="B15680" t="s">
        <v>60488</v>
      </c>
      <c r="C15680" s="1" t="str">
        <f t="shared" si="2301"/>
        <v>21:0783</v>
      </c>
      <c r="D15680" s="1" t="str">
        <f t="shared" si="2311"/>
        <v>21:0222</v>
      </c>
      <c r="E15680" t="s">
        <v>60489</v>
      </c>
      <c r="F15680" t="s">
        <v>60490</v>
      </c>
      <c r="H15680">
        <v>48.039617499999999</v>
      </c>
      <c r="I15680">
        <v>-79.8383398</v>
      </c>
      <c r="J15680" s="1" t="str">
        <f t="shared" si="2312"/>
        <v>Fluid (stream)</v>
      </c>
      <c r="K15680" s="1" t="str">
        <f t="shared" si="2313"/>
        <v>Untreated Water</v>
      </c>
      <c r="O15680">
        <v>2.5000000000000001E-2</v>
      </c>
      <c r="P15680">
        <v>70</v>
      </c>
      <c r="Q15680">
        <v>6.6</v>
      </c>
    </row>
    <row r="15681" spans="1:17" hidden="1" x14ac:dyDescent="0.3">
      <c r="A15681" t="s">
        <v>60491</v>
      </c>
      <c r="B15681" t="s">
        <v>60492</v>
      </c>
      <c r="C15681" s="1" t="str">
        <f t="shared" si="2301"/>
        <v>21:0783</v>
      </c>
      <c r="D15681" s="1" t="str">
        <f t="shared" si="2311"/>
        <v>21:0222</v>
      </c>
      <c r="E15681" t="s">
        <v>60493</v>
      </c>
      <c r="F15681" t="s">
        <v>60494</v>
      </c>
      <c r="H15681">
        <v>48.081217500000001</v>
      </c>
      <c r="I15681">
        <v>-79.867681700000006</v>
      </c>
      <c r="J15681" s="1" t="str">
        <f t="shared" si="2312"/>
        <v>Fluid (stream)</v>
      </c>
      <c r="K15681" s="1" t="str">
        <f t="shared" si="2313"/>
        <v>Untreated Water</v>
      </c>
      <c r="O15681">
        <v>0.21</v>
      </c>
      <c r="P15681">
        <v>80</v>
      </c>
      <c r="Q15681">
        <v>7.6</v>
      </c>
    </row>
    <row r="15682" spans="1:17" hidden="1" x14ac:dyDescent="0.3">
      <c r="A15682" t="s">
        <v>60495</v>
      </c>
      <c r="B15682" t="s">
        <v>60496</v>
      </c>
      <c r="C15682" s="1" t="str">
        <f t="shared" si="2301"/>
        <v>21:0783</v>
      </c>
      <c r="D15682" s="1" t="str">
        <f t="shared" si="2311"/>
        <v>21:0222</v>
      </c>
      <c r="E15682" t="s">
        <v>60497</v>
      </c>
      <c r="F15682" t="s">
        <v>60498</v>
      </c>
      <c r="H15682">
        <v>48.086309700000001</v>
      </c>
      <c r="I15682">
        <v>-79.862198399999997</v>
      </c>
      <c r="J15682" s="1" t="str">
        <f t="shared" si="2312"/>
        <v>Fluid (stream)</v>
      </c>
      <c r="K15682" s="1" t="str">
        <f t="shared" si="2313"/>
        <v>Untreated Water</v>
      </c>
      <c r="O15682">
        <v>0.31</v>
      </c>
      <c r="P15682">
        <v>90</v>
      </c>
      <c r="Q15682">
        <v>7.3</v>
      </c>
    </row>
    <row r="15683" spans="1:17" hidden="1" x14ac:dyDescent="0.3">
      <c r="A15683" t="s">
        <v>60499</v>
      </c>
      <c r="B15683" t="s">
        <v>60500</v>
      </c>
      <c r="C15683" s="1" t="str">
        <f t="shared" si="2301"/>
        <v>21:0783</v>
      </c>
      <c r="D15683" s="1" t="str">
        <f t="shared" si="2311"/>
        <v>21:0222</v>
      </c>
      <c r="E15683" t="s">
        <v>60501</v>
      </c>
      <c r="F15683" t="s">
        <v>60502</v>
      </c>
      <c r="H15683">
        <v>48.084687799999998</v>
      </c>
      <c r="I15683">
        <v>-79.862865299999996</v>
      </c>
      <c r="J15683" s="1" t="str">
        <f t="shared" si="2312"/>
        <v>Fluid (stream)</v>
      </c>
      <c r="K15683" s="1" t="str">
        <f t="shared" si="2313"/>
        <v>Untreated Water</v>
      </c>
      <c r="O15683">
        <v>0.14000000000000001</v>
      </c>
      <c r="P15683">
        <v>90</v>
      </c>
      <c r="Q15683">
        <v>7.5</v>
      </c>
    </row>
    <row r="15684" spans="1:17" hidden="1" x14ac:dyDescent="0.3">
      <c r="A15684" t="s">
        <v>60503</v>
      </c>
      <c r="B15684" t="s">
        <v>60504</v>
      </c>
      <c r="C15684" s="1" t="str">
        <f t="shared" si="2301"/>
        <v>21:0783</v>
      </c>
      <c r="D15684" s="1" t="str">
        <f t="shared" si="2311"/>
        <v>21:0222</v>
      </c>
      <c r="E15684" t="s">
        <v>60505</v>
      </c>
      <c r="F15684" t="s">
        <v>60506</v>
      </c>
      <c r="H15684">
        <v>48.080380300000002</v>
      </c>
      <c r="I15684">
        <v>-79.864907200000005</v>
      </c>
      <c r="J15684" s="1" t="str">
        <f t="shared" si="2312"/>
        <v>Fluid (stream)</v>
      </c>
      <c r="K15684" s="1" t="str">
        <f t="shared" si="2313"/>
        <v>Untreated Water</v>
      </c>
      <c r="O15684">
        <v>2.5000000000000001E-2</v>
      </c>
      <c r="P15684">
        <v>80</v>
      </c>
      <c r="Q15684">
        <v>7</v>
      </c>
    </row>
    <row r="15685" spans="1:17" hidden="1" x14ac:dyDescent="0.3">
      <c r="A15685" t="s">
        <v>60507</v>
      </c>
      <c r="B15685" t="s">
        <v>60508</v>
      </c>
      <c r="C15685" s="1" t="str">
        <f t="shared" si="2301"/>
        <v>21:0783</v>
      </c>
      <c r="D15685" s="1" t="str">
        <f t="shared" si="2311"/>
        <v>21:0222</v>
      </c>
      <c r="E15685" t="s">
        <v>60509</v>
      </c>
      <c r="F15685" t="s">
        <v>60510</v>
      </c>
      <c r="H15685">
        <v>48.079658000000002</v>
      </c>
      <c r="I15685">
        <v>-79.868293300000005</v>
      </c>
      <c r="J15685" s="1" t="str">
        <f t="shared" si="2312"/>
        <v>Fluid (stream)</v>
      </c>
      <c r="K15685" s="1" t="str">
        <f t="shared" si="2313"/>
        <v>Untreated Water</v>
      </c>
      <c r="O15685">
        <v>0.11</v>
      </c>
      <c r="P15685">
        <v>70</v>
      </c>
      <c r="Q15685">
        <v>7.4</v>
      </c>
    </row>
    <row r="15686" spans="1:17" hidden="1" x14ac:dyDescent="0.3">
      <c r="A15686" t="s">
        <v>60511</v>
      </c>
      <c r="B15686" t="s">
        <v>60512</v>
      </c>
      <c r="C15686" s="1" t="str">
        <f t="shared" ref="C15686:C15719" si="2314">HYPERLINK("http://geochem.nrcan.gc.ca/cdogs/content/bdl/bdl210783_e.htm", "21:0783")</f>
        <v>21:0783</v>
      </c>
      <c r="D15686" s="1" t="str">
        <f t="shared" si="2311"/>
        <v>21:0222</v>
      </c>
      <c r="E15686" t="s">
        <v>60513</v>
      </c>
      <c r="F15686" t="s">
        <v>60514</v>
      </c>
      <c r="H15686">
        <v>48.047370000000001</v>
      </c>
      <c r="I15686">
        <v>-79.881520499999993</v>
      </c>
      <c r="J15686" s="1" t="str">
        <f t="shared" si="2312"/>
        <v>Fluid (stream)</v>
      </c>
      <c r="K15686" s="1" t="str">
        <f t="shared" si="2313"/>
        <v>Untreated Water</v>
      </c>
      <c r="O15686">
        <v>2.5000000000000001E-2</v>
      </c>
      <c r="P15686">
        <v>60</v>
      </c>
      <c r="Q15686">
        <v>6.7</v>
      </c>
    </row>
    <row r="15687" spans="1:17" hidden="1" x14ac:dyDescent="0.3">
      <c r="A15687" t="s">
        <v>60515</v>
      </c>
      <c r="B15687" t="s">
        <v>60516</v>
      </c>
      <c r="C15687" s="1" t="str">
        <f t="shared" si="2314"/>
        <v>21:0783</v>
      </c>
      <c r="D15687" s="1" t="str">
        <f t="shared" si="2311"/>
        <v>21:0222</v>
      </c>
      <c r="E15687" t="s">
        <v>60517</v>
      </c>
      <c r="F15687" t="s">
        <v>60518</v>
      </c>
      <c r="H15687">
        <v>48.030660400000002</v>
      </c>
      <c r="I15687">
        <v>-79.869433999999998</v>
      </c>
      <c r="J15687" s="1" t="str">
        <f t="shared" si="2312"/>
        <v>Fluid (stream)</v>
      </c>
      <c r="K15687" s="1" t="str">
        <f t="shared" si="2313"/>
        <v>Untreated Water</v>
      </c>
      <c r="O15687">
        <v>2.5000000000000001E-2</v>
      </c>
      <c r="P15687">
        <v>70</v>
      </c>
      <c r="Q15687">
        <v>7.2</v>
      </c>
    </row>
    <row r="15688" spans="1:17" hidden="1" x14ac:dyDescent="0.3">
      <c r="A15688" t="s">
        <v>60519</v>
      </c>
      <c r="B15688" t="s">
        <v>60520</v>
      </c>
      <c r="C15688" s="1" t="str">
        <f t="shared" si="2314"/>
        <v>21:0783</v>
      </c>
      <c r="D15688" s="1" t="str">
        <f t="shared" si="2311"/>
        <v>21:0222</v>
      </c>
      <c r="E15688" t="s">
        <v>60521</v>
      </c>
      <c r="F15688" t="s">
        <v>60522</v>
      </c>
      <c r="H15688">
        <v>48.030343199999997</v>
      </c>
      <c r="I15688">
        <v>-79.868287300000006</v>
      </c>
      <c r="J15688" s="1" t="str">
        <f t="shared" si="2312"/>
        <v>Fluid (stream)</v>
      </c>
      <c r="K15688" s="1" t="str">
        <f t="shared" si="2313"/>
        <v>Untreated Water</v>
      </c>
      <c r="O15688">
        <v>2.5000000000000001E-2</v>
      </c>
      <c r="P15688">
        <v>80</v>
      </c>
      <c r="Q15688">
        <v>7</v>
      </c>
    </row>
    <row r="15689" spans="1:17" hidden="1" x14ac:dyDescent="0.3">
      <c r="A15689" t="s">
        <v>60523</v>
      </c>
      <c r="B15689" t="s">
        <v>60524</v>
      </c>
      <c r="C15689" s="1" t="str">
        <f t="shared" si="2314"/>
        <v>21:0783</v>
      </c>
      <c r="D15689" s="1" t="str">
        <f t="shared" si="2311"/>
        <v>21:0222</v>
      </c>
      <c r="E15689" t="s">
        <v>60525</v>
      </c>
      <c r="F15689" t="s">
        <v>60526</v>
      </c>
      <c r="H15689">
        <v>48.0246943</v>
      </c>
      <c r="I15689">
        <v>-79.859344100000001</v>
      </c>
      <c r="J15689" s="1" t="str">
        <f t="shared" si="2312"/>
        <v>Fluid (stream)</v>
      </c>
      <c r="K15689" s="1" t="str">
        <f t="shared" si="2313"/>
        <v>Untreated Water</v>
      </c>
      <c r="O15689">
        <v>2.5000000000000001E-2</v>
      </c>
      <c r="P15689">
        <v>60</v>
      </c>
      <c r="Q15689">
        <v>7</v>
      </c>
    </row>
    <row r="15690" spans="1:17" hidden="1" x14ac:dyDescent="0.3">
      <c r="A15690" t="s">
        <v>60527</v>
      </c>
      <c r="B15690" t="s">
        <v>60528</v>
      </c>
      <c r="C15690" s="1" t="str">
        <f t="shared" si="2314"/>
        <v>21:0783</v>
      </c>
      <c r="D15690" s="1" t="str">
        <f t="shared" si="2311"/>
        <v>21:0222</v>
      </c>
      <c r="E15690" t="s">
        <v>60529</v>
      </c>
      <c r="F15690" t="s">
        <v>60530</v>
      </c>
      <c r="H15690">
        <v>48.024528500000002</v>
      </c>
      <c r="I15690">
        <v>-79.862580199999996</v>
      </c>
      <c r="J15690" s="1" t="str">
        <f t="shared" si="2312"/>
        <v>Fluid (stream)</v>
      </c>
      <c r="K15690" s="1" t="str">
        <f t="shared" si="2313"/>
        <v>Untreated Water</v>
      </c>
      <c r="O15690">
        <v>2.5000000000000001E-2</v>
      </c>
      <c r="P15690">
        <v>30</v>
      </c>
      <c r="Q15690">
        <v>7.3</v>
      </c>
    </row>
    <row r="15691" spans="1:17" hidden="1" x14ac:dyDescent="0.3">
      <c r="A15691" t="s">
        <v>60531</v>
      </c>
      <c r="B15691" t="s">
        <v>60532</v>
      </c>
      <c r="C15691" s="1" t="str">
        <f t="shared" si="2314"/>
        <v>21:0783</v>
      </c>
      <c r="D15691" s="1" t="str">
        <f>HYPERLINK("http://geochem.nrcan.gc.ca/cdogs/content/svy/svy_e.htm", "")</f>
        <v/>
      </c>
      <c r="G15691" s="1" t="str">
        <f>HYPERLINK("http://geochem.nrcan.gc.ca/cdogs/content/cr_/cr_00088_e.htm", "88")</f>
        <v>88</v>
      </c>
      <c r="J15691" t="s">
        <v>11453</v>
      </c>
      <c r="K15691" t="s">
        <v>11454</v>
      </c>
      <c r="O15691">
        <v>2.5000000000000001E-2</v>
      </c>
      <c r="P15691">
        <v>60</v>
      </c>
      <c r="Q15691">
        <v>7.4</v>
      </c>
    </row>
    <row r="15692" spans="1:17" hidden="1" x14ac:dyDescent="0.3">
      <c r="A15692" t="s">
        <v>60533</v>
      </c>
      <c r="B15692" t="s">
        <v>60534</v>
      </c>
      <c r="C15692" s="1" t="str">
        <f t="shared" si="2314"/>
        <v>21:0783</v>
      </c>
      <c r="D15692" s="1" t="str">
        <f t="shared" ref="D15692:D15718" si="2315">HYPERLINK("http://geochem.nrcan.gc.ca/cdogs/content/svy/svy210222_e.htm", "21:0222")</f>
        <v>21:0222</v>
      </c>
      <c r="E15692" t="s">
        <v>60535</v>
      </c>
      <c r="F15692" t="s">
        <v>60536</v>
      </c>
      <c r="H15692">
        <v>48.031850200000001</v>
      </c>
      <c r="I15692">
        <v>-79.884378400000003</v>
      </c>
      <c r="J15692" s="1" t="str">
        <f t="shared" ref="J15692:J15718" si="2316">HYPERLINK("http://geochem.nrcan.gc.ca/cdogs/content/kwd/kwd020018_e.htm", "Fluid (stream)")</f>
        <v>Fluid (stream)</v>
      </c>
      <c r="K15692" s="1" t="str">
        <f t="shared" ref="K15692:K15718" si="2317">HYPERLINK("http://geochem.nrcan.gc.ca/cdogs/content/kwd/kwd080007_e.htm", "Untreated Water")</f>
        <v>Untreated Water</v>
      </c>
      <c r="O15692">
        <v>2.5000000000000001E-2</v>
      </c>
      <c r="P15692">
        <v>40</v>
      </c>
      <c r="Q15692">
        <v>7.1</v>
      </c>
    </row>
    <row r="15693" spans="1:17" hidden="1" x14ac:dyDescent="0.3">
      <c r="A15693" t="s">
        <v>60537</v>
      </c>
      <c r="B15693" t="s">
        <v>60538</v>
      </c>
      <c r="C15693" s="1" t="str">
        <f t="shared" si="2314"/>
        <v>21:0783</v>
      </c>
      <c r="D15693" s="1" t="str">
        <f t="shared" si="2315"/>
        <v>21:0222</v>
      </c>
      <c r="E15693" t="s">
        <v>60539</v>
      </c>
      <c r="F15693" t="s">
        <v>60540</v>
      </c>
      <c r="H15693">
        <v>48.029270599999997</v>
      </c>
      <c r="I15693">
        <v>-79.886513300000004</v>
      </c>
      <c r="J15693" s="1" t="str">
        <f t="shared" si="2316"/>
        <v>Fluid (stream)</v>
      </c>
      <c r="K15693" s="1" t="str">
        <f t="shared" si="2317"/>
        <v>Untreated Water</v>
      </c>
      <c r="O15693">
        <v>2.5000000000000001E-2</v>
      </c>
      <c r="P15693">
        <v>40</v>
      </c>
      <c r="Q15693">
        <v>6.3</v>
      </c>
    </row>
    <row r="15694" spans="1:17" hidden="1" x14ac:dyDescent="0.3">
      <c r="A15694" t="s">
        <v>60541</v>
      </c>
      <c r="B15694" t="s">
        <v>60542</v>
      </c>
      <c r="C15694" s="1" t="str">
        <f t="shared" si="2314"/>
        <v>21:0783</v>
      </c>
      <c r="D15694" s="1" t="str">
        <f t="shared" si="2315"/>
        <v>21:0222</v>
      </c>
      <c r="E15694" t="s">
        <v>60539</v>
      </c>
      <c r="F15694" t="s">
        <v>60543</v>
      </c>
      <c r="H15694">
        <v>48.029270599999997</v>
      </c>
      <c r="I15694">
        <v>-79.886513300000004</v>
      </c>
      <c r="J15694" s="1" t="str">
        <f t="shared" si="2316"/>
        <v>Fluid (stream)</v>
      </c>
      <c r="K15694" s="1" t="str">
        <f t="shared" si="2317"/>
        <v>Untreated Water</v>
      </c>
      <c r="O15694">
        <v>2.5000000000000001E-2</v>
      </c>
      <c r="P15694">
        <v>30</v>
      </c>
      <c r="Q15694">
        <v>6.3</v>
      </c>
    </row>
    <row r="15695" spans="1:17" hidden="1" x14ac:dyDescent="0.3">
      <c r="A15695" t="s">
        <v>60544</v>
      </c>
      <c r="B15695" t="s">
        <v>60545</v>
      </c>
      <c r="C15695" s="1" t="str">
        <f t="shared" si="2314"/>
        <v>21:0783</v>
      </c>
      <c r="D15695" s="1" t="str">
        <f t="shared" si="2315"/>
        <v>21:0222</v>
      </c>
      <c r="E15695" t="s">
        <v>60546</v>
      </c>
      <c r="F15695" t="s">
        <v>60547</v>
      </c>
      <c r="H15695">
        <v>48.001778799999997</v>
      </c>
      <c r="I15695">
        <v>-79.856725800000007</v>
      </c>
      <c r="J15695" s="1" t="str">
        <f t="shared" si="2316"/>
        <v>Fluid (stream)</v>
      </c>
      <c r="K15695" s="1" t="str">
        <f t="shared" si="2317"/>
        <v>Untreated Water</v>
      </c>
      <c r="O15695">
        <v>2.5000000000000001E-2</v>
      </c>
      <c r="P15695">
        <v>30</v>
      </c>
      <c r="Q15695">
        <v>7.3</v>
      </c>
    </row>
    <row r="15696" spans="1:17" hidden="1" x14ac:dyDescent="0.3">
      <c r="A15696" t="s">
        <v>60548</v>
      </c>
      <c r="B15696" t="s">
        <v>60549</v>
      </c>
      <c r="C15696" s="1" t="str">
        <f t="shared" si="2314"/>
        <v>21:0783</v>
      </c>
      <c r="D15696" s="1" t="str">
        <f t="shared" si="2315"/>
        <v>21:0222</v>
      </c>
      <c r="E15696" t="s">
        <v>60550</v>
      </c>
      <c r="F15696" t="s">
        <v>60551</v>
      </c>
      <c r="H15696">
        <v>48.0036214</v>
      </c>
      <c r="I15696">
        <v>-79.854727600000004</v>
      </c>
      <c r="J15696" s="1" t="str">
        <f t="shared" si="2316"/>
        <v>Fluid (stream)</v>
      </c>
      <c r="K15696" s="1" t="str">
        <f t="shared" si="2317"/>
        <v>Untreated Water</v>
      </c>
      <c r="O15696">
        <v>2.5000000000000001E-2</v>
      </c>
      <c r="P15696">
        <v>20</v>
      </c>
      <c r="Q15696">
        <v>7.5</v>
      </c>
    </row>
    <row r="15697" spans="1:17" hidden="1" x14ac:dyDescent="0.3">
      <c r="A15697" t="s">
        <v>60552</v>
      </c>
      <c r="B15697" t="s">
        <v>60553</v>
      </c>
      <c r="C15697" s="1" t="str">
        <f t="shared" si="2314"/>
        <v>21:0783</v>
      </c>
      <c r="D15697" s="1" t="str">
        <f t="shared" si="2315"/>
        <v>21:0222</v>
      </c>
      <c r="E15697" t="s">
        <v>60554</v>
      </c>
      <c r="F15697" t="s">
        <v>60555</v>
      </c>
      <c r="H15697">
        <v>48.004105500000001</v>
      </c>
      <c r="I15697">
        <v>-79.842878299999995</v>
      </c>
      <c r="J15697" s="1" t="str">
        <f t="shared" si="2316"/>
        <v>Fluid (stream)</v>
      </c>
      <c r="K15697" s="1" t="str">
        <f t="shared" si="2317"/>
        <v>Untreated Water</v>
      </c>
      <c r="O15697">
        <v>2.5000000000000001E-2</v>
      </c>
      <c r="P15697">
        <v>30</v>
      </c>
      <c r="Q15697">
        <v>7</v>
      </c>
    </row>
    <row r="15698" spans="1:17" hidden="1" x14ac:dyDescent="0.3">
      <c r="A15698" t="s">
        <v>60556</v>
      </c>
      <c r="B15698" t="s">
        <v>60557</v>
      </c>
      <c r="C15698" s="1" t="str">
        <f t="shared" si="2314"/>
        <v>21:0783</v>
      </c>
      <c r="D15698" s="1" t="str">
        <f t="shared" si="2315"/>
        <v>21:0222</v>
      </c>
      <c r="E15698" t="s">
        <v>60558</v>
      </c>
      <c r="F15698" t="s">
        <v>60559</v>
      </c>
      <c r="H15698">
        <v>48.007387299999998</v>
      </c>
      <c r="I15698">
        <v>-79.857942600000001</v>
      </c>
      <c r="J15698" s="1" t="str">
        <f t="shared" si="2316"/>
        <v>Fluid (stream)</v>
      </c>
      <c r="K15698" s="1" t="str">
        <f t="shared" si="2317"/>
        <v>Untreated Water</v>
      </c>
      <c r="O15698">
        <v>0.22</v>
      </c>
      <c r="P15698">
        <v>30</v>
      </c>
      <c r="Q15698">
        <v>7.3</v>
      </c>
    </row>
    <row r="15699" spans="1:17" hidden="1" x14ac:dyDescent="0.3">
      <c r="A15699" t="s">
        <v>60560</v>
      </c>
      <c r="B15699" t="s">
        <v>60561</v>
      </c>
      <c r="C15699" s="1" t="str">
        <f t="shared" si="2314"/>
        <v>21:0783</v>
      </c>
      <c r="D15699" s="1" t="str">
        <f t="shared" si="2315"/>
        <v>21:0222</v>
      </c>
      <c r="E15699" t="s">
        <v>60562</v>
      </c>
      <c r="F15699" t="s">
        <v>60563</v>
      </c>
      <c r="H15699">
        <v>48.005146500000002</v>
      </c>
      <c r="I15699">
        <v>-79.818735000000004</v>
      </c>
      <c r="J15699" s="1" t="str">
        <f t="shared" si="2316"/>
        <v>Fluid (stream)</v>
      </c>
      <c r="K15699" s="1" t="str">
        <f t="shared" si="2317"/>
        <v>Untreated Water</v>
      </c>
      <c r="O15699">
        <v>0.19</v>
      </c>
      <c r="P15699">
        <v>40</v>
      </c>
      <c r="Q15699">
        <v>7.6</v>
      </c>
    </row>
    <row r="15700" spans="1:17" hidden="1" x14ac:dyDescent="0.3">
      <c r="A15700" t="s">
        <v>60564</v>
      </c>
      <c r="B15700" t="s">
        <v>60565</v>
      </c>
      <c r="C15700" s="1" t="str">
        <f t="shared" si="2314"/>
        <v>21:0783</v>
      </c>
      <c r="D15700" s="1" t="str">
        <f t="shared" si="2315"/>
        <v>21:0222</v>
      </c>
      <c r="E15700" t="s">
        <v>60566</v>
      </c>
      <c r="F15700" t="s">
        <v>60567</v>
      </c>
      <c r="H15700">
        <v>48.005803</v>
      </c>
      <c r="I15700">
        <v>-79.817835099999996</v>
      </c>
      <c r="J15700" s="1" t="str">
        <f t="shared" si="2316"/>
        <v>Fluid (stream)</v>
      </c>
      <c r="K15700" s="1" t="str">
        <f t="shared" si="2317"/>
        <v>Untreated Water</v>
      </c>
      <c r="O15700">
        <v>0.18</v>
      </c>
      <c r="P15700">
        <v>40</v>
      </c>
      <c r="Q15700">
        <v>7.5</v>
      </c>
    </row>
    <row r="15701" spans="1:17" hidden="1" x14ac:dyDescent="0.3">
      <c r="A15701" t="s">
        <v>60568</v>
      </c>
      <c r="B15701" t="s">
        <v>60569</v>
      </c>
      <c r="C15701" s="1" t="str">
        <f t="shared" si="2314"/>
        <v>21:0783</v>
      </c>
      <c r="D15701" s="1" t="str">
        <f t="shared" si="2315"/>
        <v>21:0222</v>
      </c>
      <c r="E15701" t="s">
        <v>60570</v>
      </c>
      <c r="F15701" t="s">
        <v>60571</v>
      </c>
      <c r="H15701">
        <v>48.000657500000003</v>
      </c>
      <c r="I15701">
        <v>-79.813568900000007</v>
      </c>
      <c r="J15701" s="1" t="str">
        <f t="shared" si="2316"/>
        <v>Fluid (stream)</v>
      </c>
      <c r="K15701" s="1" t="str">
        <f t="shared" si="2317"/>
        <v>Untreated Water</v>
      </c>
      <c r="O15701">
        <v>0.22</v>
      </c>
      <c r="P15701">
        <v>30</v>
      </c>
      <c r="Q15701">
        <v>7.5</v>
      </c>
    </row>
    <row r="15702" spans="1:17" hidden="1" x14ac:dyDescent="0.3">
      <c r="A15702" t="s">
        <v>60572</v>
      </c>
      <c r="B15702" t="s">
        <v>60573</v>
      </c>
      <c r="C15702" s="1" t="str">
        <f t="shared" si="2314"/>
        <v>21:0783</v>
      </c>
      <c r="D15702" s="1" t="str">
        <f t="shared" si="2315"/>
        <v>21:0222</v>
      </c>
      <c r="E15702" t="s">
        <v>60574</v>
      </c>
      <c r="F15702" t="s">
        <v>60575</v>
      </c>
      <c r="H15702">
        <v>48.001002900000003</v>
      </c>
      <c r="I15702">
        <v>-79.812166700000006</v>
      </c>
      <c r="J15702" s="1" t="str">
        <f t="shared" si="2316"/>
        <v>Fluid (stream)</v>
      </c>
      <c r="K15702" s="1" t="str">
        <f t="shared" si="2317"/>
        <v>Untreated Water</v>
      </c>
      <c r="O15702">
        <v>0.25</v>
      </c>
      <c r="P15702">
        <v>40</v>
      </c>
      <c r="Q15702">
        <v>7.5</v>
      </c>
    </row>
    <row r="15703" spans="1:17" hidden="1" x14ac:dyDescent="0.3">
      <c r="A15703" t="s">
        <v>60576</v>
      </c>
      <c r="B15703" t="s">
        <v>60577</v>
      </c>
      <c r="C15703" s="1" t="str">
        <f t="shared" si="2314"/>
        <v>21:0783</v>
      </c>
      <c r="D15703" s="1" t="str">
        <f t="shared" si="2315"/>
        <v>21:0222</v>
      </c>
      <c r="E15703" t="s">
        <v>60578</v>
      </c>
      <c r="F15703" t="s">
        <v>60579</v>
      </c>
      <c r="H15703">
        <v>48.039355</v>
      </c>
      <c r="I15703">
        <v>-79.796232000000003</v>
      </c>
      <c r="J15703" s="1" t="str">
        <f t="shared" si="2316"/>
        <v>Fluid (stream)</v>
      </c>
      <c r="K15703" s="1" t="str">
        <f t="shared" si="2317"/>
        <v>Untreated Water</v>
      </c>
      <c r="O15703">
        <v>2.5000000000000001E-2</v>
      </c>
      <c r="P15703">
        <v>30</v>
      </c>
      <c r="Q15703">
        <v>6.8</v>
      </c>
    </row>
    <row r="15704" spans="1:17" hidden="1" x14ac:dyDescent="0.3">
      <c r="A15704" t="s">
        <v>60580</v>
      </c>
      <c r="B15704" t="s">
        <v>60581</v>
      </c>
      <c r="C15704" s="1" t="str">
        <f t="shared" si="2314"/>
        <v>21:0783</v>
      </c>
      <c r="D15704" s="1" t="str">
        <f t="shared" si="2315"/>
        <v>21:0222</v>
      </c>
      <c r="E15704" t="s">
        <v>60582</v>
      </c>
      <c r="F15704" t="s">
        <v>60583</v>
      </c>
      <c r="H15704">
        <v>48.037856400000003</v>
      </c>
      <c r="I15704">
        <v>-79.795757100000003</v>
      </c>
      <c r="J15704" s="1" t="str">
        <f t="shared" si="2316"/>
        <v>Fluid (stream)</v>
      </c>
      <c r="K15704" s="1" t="str">
        <f t="shared" si="2317"/>
        <v>Untreated Water</v>
      </c>
      <c r="O15704">
        <v>2.5000000000000001E-2</v>
      </c>
      <c r="P15704">
        <v>30</v>
      </c>
      <c r="Q15704">
        <v>7</v>
      </c>
    </row>
    <row r="15705" spans="1:17" hidden="1" x14ac:dyDescent="0.3">
      <c r="A15705" t="s">
        <v>60584</v>
      </c>
      <c r="B15705" t="s">
        <v>60585</v>
      </c>
      <c r="C15705" s="1" t="str">
        <f t="shared" si="2314"/>
        <v>21:0783</v>
      </c>
      <c r="D15705" s="1" t="str">
        <f t="shared" si="2315"/>
        <v>21:0222</v>
      </c>
      <c r="E15705" t="s">
        <v>60586</v>
      </c>
      <c r="F15705" t="s">
        <v>60587</v>
      </c>
      <c r="H15705">
        <v>48.036471400000003</v>
      </c>
      <c r="I15705">
        <v>-79.798392000000007</v>
      </c>
      <c r="J15705" s="1" t="str">
        <f t="shared" si="2316"/>
        <v>Fluid (stream)</v>
      </c>
      <c r="K15705" s="1" t="str">
        <f t="shared" si="2317"/>
        <v>Untreated Water</v>
      </c>
      <c r="O15705">
        <v>2.5000000000000001E-2</v>
      </c>
      <c r="P15705">
        <v>30</v>
      </c>
      <c r="Q15705">
        <v>6.9</v>
      </c>
    </row>
    <row r="15706" spans="1:17" hidden="1" x14ac:dyDescent="0.3">
      <c r="A15706" t="s">
        <v>60588</v>
      </c>
      <c r="B15706" t="s">
        <v>60589</v>
      </c>
      <c r="C15706" s="1" t="str">
        <f t="shared" si="2314"/>
        <v>21:0783</v>
      </c>
      <c r="D15706" s="1" t="str">
        <f t="shared" si="2315"/>
        <v>21:0222</v>
      </c>
      <c r="E15706" t="s">
        <v>60590</v>
      </c>
      <c r="F15706" t="s">
        <v>60591</v>
      </c>
      <c r="H15706">
        <v>48.066736599999999</v>
      </c>
      <c r="I15706">
        <v>-79.793056399999998</v>
      </c>
      <c r="J15706" s="1" t="str">
        <f t="shared" si="2316"/>
        <v>Fluid (stream)</v>
      </c>
      <c r="K15706" s="1" t="str">
        <f t="shared" si="2317"/>
        <v>Untreated Water</v>
      </c>
      <c r="O15706">
        <v>0.11</v>
      </c>
      <c r="P15706">
        <v>30</v>
      </c>
      <c r="Q15706">
        <v>7.3</v>
      </c>
    </row>
    <row r="15707" spans="1:17" hidden="1" x14ac:dyDescent="0.3">
      <c r="A15707" t="s">
        <v>60592</v>
      </c>
      <c r="B15707" t="s">
        <v>60593</v>
      </c>
      <c r="C15707" s="1" t="str">
        <f t="shared" si="2314"/>
        <v>21:0783</v>
      </c>
      <c r="D15707" s="1" t="str">
        <f t="shared" si="2315"/>
        <v>21:0222</v>
      </c>
      <c r="E15707" t="s">
        <v>60594</v>
      </c>
      <c r="F15707" t="s">
        <v>60595</v>
      </c>
      <c r="H15707">
        <v>48.064335700000001</v>
      </c>
      <c r="I15707">
        <v>-79.800065500000002</v>
      </c>
      <c r="J15707" s="1" t="str">
        <f t="shared" si="2316"/>
        <v>Fluid (stream)</v>
      </c>
      <c r="K15707" s="1" t="str">
        <f t="shared" si="2317"/>
        <v>Untreated Water</v>
      </c>
      <c r="O15707">
        <v>2.5000000000000001E-2</v>
      </c>
      <c r="P15707">
        <v>30</v>
      </c>
      <c r="Q15707">
        <v>7.1</v>
      </c>
    </row>
    <row r="15708" spans="1:17" hidden="1" x14ac:dyDescent="0.3">
      <c r="A15708" t="s">
        <v>60596</v>
      </c>
      <c r="B15708" t="s">
        <v>60597</v>
      </c>
      <c r="C15708" s="1" t="str">
        <f t="shared" si="2314"/>
        <v>21:0783</v>
      </c>
      <c r="D15708" s="1" t="str">
        <f t="shared" si="2315"/>
        <v>21:0222</v>
      </c>
      <c r="E15708" t="s">
        <v>60598</v>
      </c>
      <c r="F15708" t="s">
        <v>60599</v>
      </c>
      <c r="H15708">
        <v>48.063587400000003</v>
      </c>
      <c r="I15708">
        <v>-79.801639899999998</v>
      </c>
      <c r="J15708" s="1" t="str">
        <f t="shared" si="2316"/>
        <v>Fluid (stream)</v>
      </c>
      <c r="K15708" s="1" t="str">
        <f t="shared" si="2317"/>
        <v>Untreated Water</v>
      </c>
      <c r="O15708">
        <v>2.5000000000000001E-2</v>
      </c>
      <c r="P15708">
        <v>30</v>
      </c>
      <c r="Q15708">
        <v>7.2</v>
      </c>
    </row>
    <row r="15709" spans="1:17" hidden="1" x14ac:dyDescent="0.3">
      <c r="A15709" t="s">
        <v>60600</v>
      </c>
      <c r="B15709" t="s">
        <v>60601</v>
      </c>
      <c r="C15709" s="1" t="str">
        <f t="shared" si="2314"/>
        <v>21:0783</v>
      </c>
      <c r="D15709" s="1" t="str">
        <f t="shared" si="2315"/>
        <v>21:0222</v>
      </c>
      <c r="E15709" t="s">
        <v>60602</v>
      </c>
      <c r="F15709" t="s">
        <v>60603</v>
      </c>
      <c r="H15709">
        <v>48.050956999999997</v>
      </c>
      <c r="I15709">
        <v>-79.795800499999999</v>
      </c>
      <c r="J15709" s="1" t="str">
        <f t="shared" si="2316"/>
        <v>Fluid (stream)</v>
      </c>
      <c r="K15709" s="1" t="str">
        <f t="shared" si="2317"/>
        <v>Untreated Water</v>
      </c>
      <c r="O15709">
        <v>2.5000000000000001E-2</v>
      </c>
      <c r="P15709">
        <v>50</v>
      </c>
      <c r="Q15709">
        <v>7</v>
      </c>
    </row>
    <row r="15710" spans="1:17" hidden="1" x14ac:dyDescent="0.3">
      <c r="A15710" t="s">
        <v>60604</v>
      </c>
      <c r="B15710" t="s">
        <v>60605</v>
      </c>
      <c r="C15710" s="1" t="str">
        <f t="shared" si="2314"/>
        <v>21:0783</v>
      </c>
      <c r="D15710" s="1" t="str">
        <f t="shared" si="2315"/>
        <v>21:0222</v>
      </c>
      <c r="E15710" t="s">
        <v>60606</v>
      </c>
      <c r="F15710" t="s">
        <v>60607</v>
      </c>
      <c r="H15710">
        <v>48.174827800000003</v>
      </c>
      <c r="I15710">
        <v>-79.679142200000001</v>
      </c>
      <c r="J15710" s="1" t="str">
        <f t="shared" si="2316"/>
        <v>Fluid (stream)</v>
      </c>
      <c r="K15710" s="1" t="str">
        <f t="shared" si="2317"/>
        <v>Untreated Water</v>
      </c>
      <c r="O15710">
        <v>2.5000000000000001E-2</v>
      </c>
      <c r="P15710">
        <v>30</v>
      </c>
      <c r="Q15710">
        <v>6.8</v>
      </c>
    </row>
    <row r="15711" spans="1:17" hidden="1" x14ac:dyDescent="0.3">
      <c r="A15711" t="s">
        <v>60608</v>
      </c>
      <c r="B15711" t="s">
        <v>60609</v>
      </c>
      <c r="C15711" s="1" t="str">
        <f t="shared" si="2314"/>
        <v>21:0783</v>
      </c>
      <c r="D15711" s="1" t="str">
        <f t="shared" si="2315"/>
        <v>21:0222</v>
      </c>
      <c r="E15711" t="s">
        <v>60610</v>
      </c>
      <c r="F15711" t="s">
        <v>60611</v>
      </c>
      <c r="H15711">
        <v>48.167914099999997</v>
      </c>
      <c r="I15711">
        <v>-79.674114700000004</v>
      </c>
      <c r="J15711" s="1" t="str">
        <f t="shared" si="2316"/>
        <v>Fluid (stream)</v>
      </c>
      <c r="K15711" s="1" t="str">
        <f t="shared" si="2317"/>
        <v>Untreated Water</v>
      </c>
      <c r="O15711">
        <v>2.5000000000000001E-2</v>
      </c>
      <c r="P15711">
        <v>30</v>
      </c>
      <c r="Q15711">
        <v>6.5</v>
      </c>
    </row>
    <row r="15712" spans="1:17" hidden="1" x14ac:dyDescent="0.3">
      <c r="A15712" t="s">
        <v>60612</v>
      </c>
      <c r="B15712" t="s">
        <v>60613</v>
      </c>
      <c r="C15712" s="1" t="str">
        <f t="shared" si="2314"/>
        <v>21:0783</v>
      </c>
      <c r="D15712" s="1" t="str">
        <f t="shared" si="2315"/>
        <v>21:0222</v>
      </c>
      <c r="E15712" t="s">
        <v>60614</v>
      </c>
      <c r="F15712" t="s">
        <v>60615</v>
      </c>
      <c r="H15712">
        <v>48.165213000000001</v>
      </c>
      <c r="I15712">
        <v>-79.6762959</v>
      </c>
      <c r="J15712" s="1" t="str">
        <f t="shared" si="2316"/>
        <v>Fluid (stream)</v>
      </c>
      <c r="K15712" s="1" t="str">
        <f t="shared" si="2317"/>
        <v>Untreated Water</v>
      </c>
      <c r="O15712">
        <v>2.5000000000000001E-2</v>
      </c>
      <c r="P15712">
        <v>20</v>
      </c>
      <c r="Q15712">
        <v>6.6</v>
      </c>
    </row>
    <row r="15713" spans="1:17" hidden="1" x14ac:dyDescent="0.3">
      <c r="A15713" t="s">
        <v>60616</v>
      </c>
      <c r="B15713" t="s">
        <v>60617</v>
      </c>
      <c r="C15713" s="1" t="str">
        <f t="shared" si="2314"/>
        <v>21:0783</v>
      </c>
      <c r="D15713" s="1" t="str">
        <f t="shared" si="2315"/>
        <v>21:0222</v>
      </c>
      <c r="E15713" t="s">
        <v>60618</v>
      </c>
      <c r="F15713" t="s">
        <v>60619</v>
      </c>
      <c r="H15713">
        <v>48.164620499999998</v>
      </c>
      <c r="I15713">
        <v>-79.674845199999993</v>
      </c>
      <c r="J15713" s="1" t="str">
        <f t="shared" si="2316"/>
        <v>Fluid (stream)</v>
      </c>
      <c r="K15713" s="1" t="str">
        <f t="shared" si="2317"/>
        <v>Untreated Water</v>
      </c>
      <c r="O15713">
        <v>2.5000000000000001E-2</v>
      </c>
      <c r="P15713">
        <v>20</v>
      </c>
      <c r="Q15713">
        <v>6.6</v>
      </c>
    </row>
    <row r="15714" spans="1:17" hidden="1" x14ac:dyDescent="0.3">
      <c r="A15714" t="s">
        <v>60620</v>
      </c>
      <c r="B15714" t="s">
        <v>60621</v>
      </c>
      <c r="C15714" s="1" t="str">
        <f t="shared" si="2314"/>
        <v>21:0783</v>
      </c>
      <c r="D15714" s="1" t="str">
        <f t="shared" si="2315"/>
        <v>21:0222</v>
      </c>
      <c r="E15714" t="s">
        <v>60618</v>
      </c>
      <c r="F15714" t="s">
        <v>60622</v>
      </c>
      <c r="H15714">
        <v>48.164620499999998</v>
      </c>
      <c r="I15714">
        <v>-79.674845199999993</v>
      </c>
      <c r="J15714" s="1" t="str">
        <f t="shared" si="2316"/>
        <v>Fluid (stream)</v>
      </c>
      <c r="K15714" s="1" t="str">
        <f t="shared" si="2317"/>
        <v>Untreated Water</v>
      </c>
      <c r="O15714">
        <v>2.5000000000000001E-2</v>
      </c>
      <c r="P15714">
        <v>20</v>
      </c>
      <c r="Q15714">
        <v>6.5</v>
      </c>
    </row>
    <row r="15715" spans="1:17" hidden="1" x14ac:dyDescent="0.3">
      <c r="A15715" t="s">
        <v>60623</v>
      </c>
      <c r="B15715" t="s">
        <v>60624</v>
      </c>
      <c r="C15715" s="1" t="str">
        <f t="shared" si="2314"/>
        <v>21:0783</v>
      </c>
      <c r="D15715" s="1" t="str">
        <f t="shared" si="2315"/>
        <v>21:0222</v>
      </c>
      <c r="E15715" t="s">
        <v>60625</v>
      </c>
      <c r="F15715" t="s">
        <v>60626</v>
      </c>
      <c r="H15715">
        <v>48.006005399999999</v>
      </c>
      <c r="I15715">
        <v>-79.732182699999996</v>
      </c>
      <c r="J15715" s="1" t="str">
        <f t="shared" si="2316"/>
        <v>Fluid (stream)</v>
      </c>
      <c r="K15715" s="1" t="str">
        <f t="shared" si="2317"/>
        <v>Untreated Water</v>
      </c>
      <c r="O15715">
        <v>2.5000000000000001E-2</v>
      </c>
      <c r="P15715">
        <v>30</v>
      </c>
      <c r="Q15715">
        <v>7.3</v>
      </c>
    </row>
    <row r="15716" spans="1:17" hidden="1" x14ac:dyDescent="0.3">
      <c r="A15716" t="s">
        <v>60627</v>
      </c>
      <c r="B15716" t="s">
        <v>60628</v>
      </c>
      <c r="C15716" s="1" t="str">
        <f t="shared" si="2314"/>
        <v>21:0783</v>
      </c>
      <c r="D15716" s="1" t="str">
        <f t="shared" si="2315"/>
        <v>21:0222</v>
      </c>
      <c r="E15716" t="s">
        <v>60629</v>
      </c>
      <c r="F15716" t="s">
        <v>60630</v>
      </c>
      <c r="H15716">
        <v>48.013998000000001</v>
      </c>
      <c r="I15716">
        <v>-79.732442599999999</v>
      </c>
      <c r="J15716" s="1" t="str">
        <f t="shared" si="2316"/>
        <v>Fluid (stream)</v>
      </c>
      <c r="K15716" s="1" t="str">
        <f t="shared" si="2317"/>
        <v>Untreated Water</v>
      </c>
      <c r="O15716">
        <v>2.5000000000000001E-2</v>
      </c>
      <c r="P15716">
        <v>40</v>
      </c>
      <c r="Q15716">
        <v>7.3</v>
      </c>
    </row>
    <row r="15717" spans="1:17" hidden="1" x14ac:dyDescent="0.3">
      <c r="A15717" t="s">
        <v>60631</v>
      </c>
      <c r="B15717" t="s">
        <v>60632</v>
      </c>
      <c r="C15717" s="1" t="str">
        <f t="shared" si="2314"/>
        <v>21:0783</v>
      </c>
      <c r="D15717" s="1" t="str">
        <f t="shared" si="2315"/>
        <v>21:0222</v>
      </c>
      <c r="E15717" t="s">
        <v>60633</v>
      </c>
      <c r="F15717" t="s">
        <v>60634</v>
      </c>
      <c r="H15717">
        <v>48.017599300000001</v>
      </c>
      <c r="I15717">
        <v>-79.728586000000007</v>
      </c>
      <c r="J15717" s="1" t="str">
        <f t="shared" si="2316"/>
        <v>Fluid (stream)</v>
      </c>
      <c r="K15717" s="1" t="str">
        <f t="shared" si="2317"/>
        <v>Untreated Water</v>
      </c>
      <c r="O15717">
        <v>2.5000000000000001E-2</v>
      </c>
      <c r="P15717">
        <v>40</v>
      </c>
      <c r="Q15717">
        <v>7.2</v>
      </c>
    </row>
    <row r="15718" spans="1:17" hidden="1" x14ac:dyDescent="0.3">
      <c r="A15718" t="s">
        <v>60635</v>
      </c>
      <c r="B15718" t="s">
        <v>60636</v>
      </c>
      <c r="C15718" s="1" t="str">
        <f t="shared" si="2314"/>
        <v>21:0783</v>
      </c>
      <c r="D15718" s="1" t="str">
        <f t="shared" si="2315"/>
        <v>21:0222</v>
      </c>
      <c r="E15718" t="s">
        <v>60637</v>
      </c>
      <c r="F15718" t="s">
        <v>60638</v>
      </c>
      <c r="H15718">
        <v>48.019631699999998</v>
      </c>
      <c r="I15718">
        <v>-79.726054899999994</v>
      </c>
      <c r="J15718" s="1" t="str">
        <f t="shared" si="2316"/>
        <v>Fluid (stream)</v>
      </c>
      <c r="K15718" s="1" t="str">
        <f t="shared" si="2317"/>
        <v>Untreated Water</v>
      </c>
      <c r="O15718">
        <v>2.5000000000000001E-2</v>
      </c>
      <c r="P15718">
        <v>30</v>
      </c>
      <c r="Q15718">
        <v>6.9</v>
      </c>
    </row>
    <row r="15719" spans="1:17" hidden="1" x14ac:dyDescent="0.3">
      <c r="A15719" t="s">
        <v>60639</v>
      </c>
      <c r="B15719" t="s">
        <v>60640</v>
      </c>
      <c r="C15719" s="1" t="str">
        <f t="shared" si="2314"/>
        <v>21:0783</v>
      </c>
      <c r="D15719" s="1" t="str">
        <f>HYPERLINK("http://geochem.nrcan.gc.ca/cdogs/content/svy/svy_e.htm", "")</f>
        <v/>
      </c>
      <c r="G15719" s="1" t="str">
        <f>HYPERLINK("http://geochem.nrcan.gc.ca/cdogs/content/cr_/cr_00087_e.htm", "87")</f>
        <v>87</v>
      </c>
      <c r="J15719" t="s">
        <v>11453</v>
      </c>
      <c r="K15719" t="s">
        <v>11454</v>
      </c>
      <c r="O15719">
        <v>0.4</v>
      </c>
      <c r="P15719">
        <v>50</v>
      </c>
      <c r="Q15719">
        <v>7.6</v>
      </c>
    </row>
    <row r="15720" spans="1:17" hidden="1" x14ac:dyDescent="0.3">
      <c r="A15720" t="s">
        <v>60641</v>
      </c>
      <c r="B15720" t="s">
        <v>60642</v>
      </c>
      <c r="C15720" s="1" t="str">
        <f t="shared" ref="C15720:C15783" si="2318">HYPERLINK("http://geochem.nrcan.gc.ca/cdogs/content/bdl/bdl210793_e.htm", "21:0793")</f>
        <v>21:0793</v>
      </c>
      <c r="D15720" s="1" t="str">
        <f>HYPERLINK("http://geochem.nrcan.gc.ca/cdogs/content/svy/svy210223_e.htm", "21:0223")</f>
        <v>21:0223</v>
      </c>
      <c r="E15720" t="s">
        <v>60643</v>
      </c>
      <c r="F15720" t="s">
        <v>60644</v>
      </c>
      <c r="H15720">
        <v>63.228788600000001</v>
      </c>
      <c r="I15720">
        <v>-132.33546899999999</v>
      </c>
      <c r="J15720" s="1" t="str">
        <f>HYPERLINK("http://geochem.nrcan.gc.ca/cdogs/content/kwd/kwd020018_e.htm", "Fluid (stream)")</f>
        <v>Fluid (stream)</v>
      </c>
      <c r="K15720" s="1" t="str">
        <f>HYPERLINK("http://geochem.nrcan.gc.ca/cdogs/content/kwd/kwd080007_e.htm", "Untreated Water")</f>
        <v>Untreated Water</v>
      </c>
      <c r="O15720">
        <v>1.2</v>
      </c>
      <c r="P15720">
        <v>140</v>
      </c>
      <c r="Q15720">
        <v>8.1999999999999993</v>
      </c>
    </row>
    <row r="15721" spans="1:17" hidden="1" x14ac:dyDescent="0.3">
      <c r="A15721" t="s">
        <v>60645</v>
      </c>
      <c r="B15721" t="s">
        <v>60646</v>
      </c>
      <c r="C15721" s="1" t="str">
        <f t="shared" si="2318"/>
        <v>21:0793</v>
      </c>
      <c r="D15721" s="1" t="str">
        <f>HYPERLINK("http://geochem.nrcan.gc.ca/cdogs/content/svy/svy210223_e.htm", "21:0223")</f>
        <v>21:0223</v>
      </c>
      <c r="E15721" t="s">
        <v>60647</v>
      </c>
      <c r="F15721" t="s">
        <v>60648</v>
      </c>
      <c r="H15721">
        <v>63.2081157</v>
      </c>
      <c r="I15721">
        <v>-132.38104430000001</v>
      </c>
      <c r="J15721" s="1" t="str">
        <f>HYPERLINK("http://geochem.nrcan.gc.ca/cdogs/content/kwd/kwd020018_e.htm", "Fluid (stream)")</f>
        <v>Fluid (stream)</v>
      </c>
      <c r="K15721" s="1" t="str">
        <f>HYPERLINK("http://geochem.nrcan.gc.ca/cdogs/content/kwd/kwd080007_e.htm", "Untreated Water")</f>
        <v>Untreated Water</v>
      </c>
      <c r="O15721">
        <v>0.06</v>
      </c>
      <c r="P15721">
        <v>130</v>
      </c>
      <c r="Q15721">
        <v>7.7</v>
      </c>
    </row>
    <row r="15722" spans="1:17" hidden="1" x14ac:dyDescent="0.3">
      <c r="A15722" t="s">
        <v>60649</v>
      </c>
      <c r="B15722" t="s">
        <v>60650</v>
      </c>
      <c r="C15722" s="1" t="str">
        <f t="shared" si="2318"/>
        <v>21:0793</v>
      </c>
      <c r="D15722" s="1" t="str">
        <f>HYPERLINK("http://geochem.nrcan.gc.ca/cdogs/content/svy/svy210223_e.htm", "21:0223")</f>
        <v>21:0223</v>
      </c>
      <c r="E15722" t="s">
        <v>60651</v>
      </c>
      <c r="F15722" t="s">
        <v>60652</v>
      </c>
      <c r="H15722">
        <v>63.2051588</v>
      </c>
      <c r="I15722">
        <v>-132.39070179999999</v>
      </c>
      <c r="J15722" s="1" t="str">
        <f>HYPERLINK("http://geochem.nrcan.gc.ca/cdogs/content/kwd/kwd020018_e.htm", "Fluid (stream)")</f>
        <v>Fluid (stream)</v>
      </c>
      <c r="K15722" s="1" t="str">
        <f>HYPERLINK("http://geochem.nrcan.gc.ca/cdogs/content/kwd/kwd080007_e.htm", "Untreated Water")</f>
        <v>Untreated Water</v>
      </c>
      <c r="O15722">
        <v>2.5000000000000001E-2</v>
      </c>
      <c r="P15722">
        <v>60</v>
      </c>
      <c r="Q15722">
        <v>7</v>
      </c>
    </row>
    <row r="15723" spans="1:17" hidden="1" x14ac:dyDescent="0.3">
      <c r="A15723" t="s">
        <v>60653</v>
      </c>
      <c r="B15723" t="s">
        <v>60654</v>
      </c>
      <c r="C15723" s="1" t="str">
        <f t="shared" si="2318"/>
        <v>21:0793</v>
      </c>
      <c r="D15723" s="1" t="str">
        <f>HYPERLINK("http://geochem.nrcan.gc.ca/cdogs/content/svy/svy_e.htm", "")</f>
        <v/>
      </c>
      <c r="G15723" s="1" t="str">
        <f>HYPERLINK("http://geochem.nrcan.gc.ca/cdogs/content/cr_/cr_00089_e.htm", "89")</f>
        <v>89</v>
      </c>
      <c r="J15723" t="s">
        <v>11453</v>
      </c>
      <c r="K15723" t="s">
        <v>11454</v>
      </c>
      <c r="O15723">
        <v>2.7</v>
      </c>
      <c r="P15723">
        <v>310</v>
      </c>
      <c r="Q15723">
        <v>8</v>
      </c>
    </row>
    <row r="15724" spans="1:17" hidden="1" x14ac:dyDescent="0.3">
      <c r="A15724" t="s">
        <v>60655</v>
      </c>
      <c r="B15724" t="s">
        <v>60656</v>
      </c>
      <c r="C15724" s="1" t="str">
        <f t="shared" si="2318"/>
        <v>21:0793</v>
      </c>
      <c r="D15724" s="1" t="str">
        <f t="shared" ref="D15724:D15753" si="2319">HYPERLINK("http://geochem.nrcan.gc.ca/cdogs/content/svy/svy210223_e.htm", "21:0223")</f>
        <v>21:0223</v>
      </c>
      <c r="E15724" t="s">
        <v>60657</v>
      </c>
      <c r="F15724" t="s">
        <v>60658</v>
      </c>
      <c r="H15724">
        <v>63.149539099999998</v>
      </c>
      <c r="I15724">
        <v>-132.46861340000001</v>
      </c>
      <c r="J15724" s="1" t="str">
        <f t="shared" ref="J15724:J15753" si="2320">HYPERLINK("http://geochem.nrcan.gc.ca/cdogs/content/kwd/kwd020018_e.htm", "Fluid (stream)")</f>
        <v>Fluid (stream)</v>
      </c>
      <c r="K15724" s="1" t="str">
        <f t="shared" ref="K15724:K15753" si="2321">HYPERLINK("http://geochem.nrcan.gc.ca/cdogs/content/kwd/kwd080007_e.htm", "Untreated Water")</f>
        <v>Untreated Water</v>
      </c>
      <c r="O15724">
        <v>0.25</v>
      </c>
      <c r="P15724">
        <v>70</v>
      </c>
      <c r="Q15724">
        <v>7.9</v>
      </c>
    </row>
    <row r="15725" spans="1:17" hidden="1" x14ac:dyDescent="0.3">
      <c r="A15725" t="s">
        <v>60659</v>
      </c>
      <c r="B15725" t="s">
        <v>60660</v>
      </c>
      <c r="C15725" s="1" t="str">
        <f t="shared" si="2318"/>
        <v>21:0793</v>
      </c>
      <c r="D15725" s="1" t="str">
        <f t="shared" si="2319"/>
        <v>21:0223</v>
      </c>
      <c r="E15725" t="s">
        <v>60657</v>
      </c>
      <c r="F15725" t="s">
        <v>60661</v>
      </c>
      <c r="H15725">
        <v>63.149539099999998</v>
      </c>
      <c r="I15725">
        <v>-132.46861340000001</v>
      </c>
      <c r="J15725" s="1" t="str">
        <f t="shared" si="2320"/>
        <v>Fluid (stream)</v>
      </c>
      <c r="K15725" s="1" t="str">
        <f t="shared" si="2321"/>
        <v>Untreated Water</v>
      </c>
      <c r="O15725">
        <v>0.18</v>
      </c>
      <c r="P15725">
        <v>50</v>
      </c>
      <c r="Q15725">
        <v>7.9</v>
      </c>
    </row>
    <row r="15726" spans="1:17" hidden="1" x14ac:dyDescent="0.3">
      <c r="A15726" t="s">
        <v>60662</v>
      </c>
      <c r="B15726" t="s">
        <v>60663</v>
      </c>
      <c r="C15726" s="1" t="str">
        <f t="shared" si="2318"/>
        <v>21:0793</v>
      </c>
      <c r="D15726" s="1" t="str">
        <f t="shared" si="2319"/>
        <v>21:0223</v>
      </c>
      <c r="E15726" t="s">
        <v>60664</v>
      </c>
      <c r="F15726" t="s">
        <v>60665</v>
      </c>
      <c r="H15726">
        <v>63.107651199999999</v>
      </c>
      <c r="I15726">
        <v>-132.46454929999999</v>
      </c>
      <c r="J15726" s="1" t="str">
        <f t="shared" si="2320"/>
        <v>Fluid (stream)</v>
      </c>
      <c r="K15726" s="1" t="str">
        <f t="shared" si="2321"/>
        <v>Untreated Water</v>
      </c>
      <c r="O15726">
        <v>0.09</v>
      </c>
      <c r="P15726">
        <v>60</v>
      </c>
      <c r="Q15726">
        <v>8</v>
      </c>
    </row>
    <row r="15727" spans="1:17" hidden="1" x14ac:dyDescent="0.3">
      <c r="A15727" t="s">
        <v>60666</v>
      </c>
      <c r="B15727" t="s">
        <v>60667</v>
      </c>
      <c r="C15727" s="1" t="str">
        <f t="shared" si="2318"/>
        <v>21:0793</v>
      </c>
      <c r="D15727" s="1" t="str">
        <f t="shared" si="2319"/>
        <v>21:0223</v>
      </c>
      <c r="E15727" t="s">
        <v>60668</v>
      </c>
      <c r="F15727" t="s">
        <v>60669</v>
      </c>
      <c r="H15727">
        <v>63.094647600000002</v>
      </c>
      <c r="I15727">
        <v>-132.47315420000001</v>
      </c>
      <c r="J15727" s="1" t="str">
        <f t="shared" si="2320"/>
        <v>Fluid (stream)</v>
      </c>
      <c r="K15727" s="1" t="str">
        <f t="shared" si="2321"/>
        <v>Untreated Water</v>
      </c>
      <c r="O15727">
        <v>0.36</v>
      </c>
      <c r="P15727">
        <v>40</v>
      </c>
      <c r="Q15727">
        <v>8</v>
      </c>
    </row>
    <row r="15728" spans="1:17" hidden="1" x14ac:dyDescent="0.3">
      <c r="A15728" t="s">
        <v>60670</v>
      </c>
      <c r="B15728" t="s">
        <v>60671</v>
      </c>
      <c r="C15728" s="1" t="str">
        <f t="shared" si="2318"/>
        <v>21:0793</v>
      </c>
      <c r="D15728" s="1" t="str">
        <f t="shared" si="2319"/>
        <v>21:0223</v>
      </c>
      <c r="E15728" t="s">
        <v>60672</v>
      </c>
      <c r="F15728" t="s">
        <v>60673</v>
      </c>
      <c r="H15728">
        <v>63.063707100000002</v>
      </c>
      <c r="I15728">
        <v>-132.48567779999999</v>
      </c>
      <c r="J15728" s="1" t="str">
        <f t="shared" si="2320"/>
        <v>Fluid (stream)</v>
      </c>
      <c r="K15728" s="1" t="str">
        <f t="shared" si="2321"/>
        <v>Untreated Water</v>
      </c>
      <c r="O15728">
        <v>7.0000000000000007E-2</v>
      </c>
      <c r="P15728">
        <v>40</v>
      </c>
      <c r="Q15728">
        <v>7.7</v>
      </c>
    </row>
    <row r="15729" spans="1:17" hidden="1" x14ac:dyDescent="0.3">
      <c r="A15729" t="s">
        <v>60674</v>
      </c>
      <c r="B15729" t="s">
        <v>60675</v>
      </c>
      <c r="C15729" s="1" t="str">
        <f t="shared" si="2318"/>
        <v>21:0793</v>
      </c>
      <c r="D15729" s="1" t="str">
        <f t="shared" si="2319"/>
        <v>21:0223</v>
      </c>
      <c r="E15729" t="s">
        <v>60676</v>
      </c>
      <c r="F15729" t="s">
        <v>60677</v>
      </c>
      <c r="H15729">
        <v>63.055978400000001</v>
      </c>
      <c r="I15729">
        <v>-132.4293251</v>
      </c>
      <c r="J15729" s="1" t="str">
        <f t="shared" si="2320"/>
        <v>Fluid (stream)</v>
      </c>
      <c r="K15729" s="1" t="str">
        <f t="shared" si="2321"/>
        <v>Untreated Water</v>
      </c>
      <c r="O15729">
        <v>0.5</v>
      </c>
      <c r="P15729">
        <v>40</v>
      </c>
      <c r="Q15729">
        <v>7.8</v>
      </c>
    </row>
    <row r="15730" spans="1:17" hidden="1" x14ac:dyDescent="0.3">
      <c r="A15730" t="s">
        <v>60678</v>
      </c>
      <c r="B15730" t="s">
        <v>60679</v>
      </c>
      <c r="C15730" s="1" t="str">
        <f t="shared" si="2318"/>
        <v>21:0793</v>
      </c>
      <c r="D15730" s="1" t="str">
        <f t="shared" si="2319"/>
        <v>21:0223</v>
      </c>
      <c r="E15730" t="s">
        <v>60680</v>
      </c>
      <c r="F15730" t="s">
        <v>60681</v>
      </c>
      <c r="H15730">
        <v>63.058830999999998</v>
      </c>
      <c r="I15730">
        <v>-132.33819819999999</v>
      </c>
      <c r="J15730" s="1" t="str">
        <f t="shared" si="2320"/>
        <v>Fluid (stream)</v>
      </c>
      <c r="K15730" s="1" t="str">
        <f t="shared" si="2321"/>
        <v>Untreated Water</v>
      </c>
      <c r="O15730">
        <v>0.18</v>
      </c>
      <c r="P15730">
        <v>80</v>
      </c>
      <c r="Q15730">
        <v>7.8</v>
      </c>
    </row>
    <row r="15731" spans="1:17" hidden="1" x14ac:dyDescent="0.3">
      <c r="A15731" t="s">
        <v>60682</v>
      </c>
      <c r="B15731" t="s">
        <v>60683</v>
      </c>
      <c r="C15731" s="1" t="str">
        <f t="shared" si="2318"/>
        <v>21:0793</v>
      </c>
      <c r="D15731" s="1" t="str">
        <f t="shared" si="2319"/>
        <v>21:0223</v>
      </c>
      <c r="E15731" t="s">
        <v>60684</v>
      </c>
      <c r="F15731" t="s">
        <v>60685</v>
      </c>
      <c r="H15731">
        <v>63.031640000000003</v>
      </c>
      <c r="I15731">
        <v>-132.4402111</v>
      </c>
      <c r="J15731" s="1" t="str">
        <f t="shared" si="2320"/>
        <v>Fluid (stream)</v>
      </c>
      <c r="K15731" s="1" t="str">
        <f t="shared" si="2321"/>
        <v>Untreated Water</v>
      </c>
      <c r="O15731">
        <v>7.0000000000000007E-2</v>
      </c>
      <c r="P15731">
        <v>60</v>
      </c>
      <c r="Q15731">
        <v>7.8</v>
      </c>
    </row>
    <row r="15732" spans="1:17" hidden="1" x14ac:dyDescent="0.3">
      <c r="A15732" t="s">
        <v>60686</v>
      </c>
      <c r="B15732" t="s">
        <v>60687</v>
      </c>
      <c r="C15732" s="1" t="str">
        <f t="shared" si="2318"/>
        <v>21:0793</v>
      </c>
      <c r="D15732" s="1" t="str">
        <f t="shared" si="2319"/>
        <v>21:0223</v>
      </c>
      <c r="E15732" t="s">
        <v>60688</v>
      </c>
      <c r="F15732" t="s">
        <v>60689</v>
      </c>
      <c r="H15732">
        <v>63.007482600000003</v>
      </c>
      <c r="I15732">
        <v>-132.37265819999999</v>
      </c>
      <c r="J15732" s="1" t="str">
        <f t="shared" si="2320"/>
        <v>Fluid (stream)</v>
      </c>
      <c r="K15732" s="1" t="str">
        <f t="shared" si="2321"/>
        <v>Untreated Water</v>
      </c>
      <c r="O15732">
        <v>0.16</v>
      </c>
      <c r="P15732">
        <v>50</v>
      </c>
      <c r="Q15732">
        <v>7.5</v>
      </c>
    </row>
    <row r="15733" spans="1:17" hidden="1" x14ac:dyDescent="0.3">
      <c r="A15733" t="s">
        <v>60690</v>
      </c>
      <c r="B15733" t="s">
        <v>60691</v>
      </c>
      <c r="C15733" s="1" t="str">
        <f t="shared" si="2318"/>
        <v>21:0793</v>
      </c>
      <c r="D15733" s="1" t="str">
        <f t="shared" si="2319"/>
        <v>21:0223</v>
      </c>
      <c r="E15733" t="s">
        <v>60692</v>
      </c>
      <c r="F15733" t="s">
        <v>60693</v>
      </c>
      <c r="H15733">
        <v>63.033118399999999</v>
      </c>
      <c r="I15733">
        <v>-132.27636709999999</v>
      </c>
      <c r="J15733" s="1" t="str">
        <f t="shared" si="2320"/>
        <v>Fluid (stream)</v>
      </c>
      <c r="K15733" s="1" t="str">
        <f t="shared" si="2321"/>
        <v>Untreated Water</v>
      </c>
      <c r="O15733">
        <v>0.21</v>
      </c>
      <c r="P15733">
        <v>60</v>
      </c>
      <c r="Q15733">
        <v>7.8</v>
      </c>
    </row>
    <row r="15734" spans="1:17" hidden="1" x14ac:dyDescent="0.3">
      <c r="A15734" t="s">
        <v>60694</v>
      </c>
      <c r="B15734" t="s">
        <v>60695</v>
      </c>
      <c r="C15734" s="1" t="str">
        <f t="shared" si="2318"/>
        <v>21:0793</v>
      </c>
      <c r="D15734" s="1" t="str">
        <f t="shared" si="2319"/>
        <v>21:0223</v>
      </c>
      <c r="E15734" t="s">
        <v>60696</v>
      </c>
      <c r="F15734" t="s">
        <v>60697</v>
      </c>
      <c r="H15734">
        <v>63.054921700000001</v>
      </c>
      <c r="I15734">
        <v>-132.25615970000001</v>
      </c>
      <c r="J15734" s="1" t="str">
        <f t="shared" si="2320"/>
        <v>Fluid (stream)</v>
      </c>
      <c r="K15734" s="1" t="str">
        <f t="shared" si="2321"/>
        <v>Untreated Water</v>
      </c>
      <c r="O15734">
        <v>0.67</v>
      </c>
      <c r="P15734">
        <v>60</v>
      </c>
      <c r="Q15734">
        <v>8.1999999999999993</v>
      </c>
    </row>
    <row r="15735" spans="1:17" hidden="1" x14ac:dyDescent="0.3">
      <c r="A15735" t="s">
        <v>60698</v>
      </c>
      <c r="B15735" t="s">
        <v>60699</v>
      </c>
      <c r="C15735" s="1" t="str">
        <f t="shared" si="2318"/>
        <v>21:0793</v>
      </c>
      <c r="D15735" s="1" t="str">
        <f t="shared" si="2319"/>
        <v>21:0223</v>
      </c>
      <c r="E15735" t="s">
        <v>60700</v>
      </c>
      <c r="F15735" t="s">
        <v>60701</v>
      </c>
      <c r="H15735">
        <v>63.064735499999998</v>
      </c>
      <c r="I15735">
        <v>-132.2858449</v>
      </c>
      <c r="J15735" s="1" t="str">
        <f t="shared" si="2320"/>
        <v>Fluid (stream)</v>
      </c>
      <c r="K15735" s="1" t="str">
        <f t="shared" si="2321"/>
        <v>Untreated Water</v>
      </c>
      <c r="O15735">
        <v>2.5</v>
      </c>
      <c r="P15735">
        <v>70</v>
      </c>
      <c r="Q15735">
        <v>8.4</v>
      </c>
    </row>
    <row r="15736" spans="1:17" hidden="1" x14ac:dyDescent="0.3">
      <c r="A15736" t="s">
        <v>60702</v>
      </c>
      <c r="B15736" t="s">
        <v>60703</v>
      </c>
      <c r="C15736" s="1" t="str">
        <f t="shared" si="2318"/>
        <v>21:0793</v>
      </c>
      <c r="D15736" s="1" t="str">
        <f t="shared" si="2319"/>
        <v>21:0223</v>
      </c>
      <c r="E15736" t="s">
        <v>60704</v>
      </c>
      <c r="F15736" t="s">
        <v>60705</v>
      </c>
      <c r="H15736">
        <v>63.077687900000001</v>
      </c>
      <c r="I15736">
        <v>-132.34566469999999</v>
      </c>
      <c r="J15736" s="1" t="str">
        <f t="shared" si="2320"/>
        <v>Fluid (stream)</v>
      </c>
      <c r="K15736" s="1" t="str">
        <f t="shared" si="2321"/>
        <v>Untreated Water</v>
      </c>
      <c r="O15736">
        <v>0.75</v>
      </c>
      <c r="P15736">
        <v>80</v>
      </c>
      <c r="Q15736">
        <v>8.1</v>
      </c>
    </row>
    <row r="15737" spans="1:17" hidden="1" x14ac:dyDescent="0.3">
      <c r="A15737" t="s">
        <v>60706</v>
      </c>
      <c r="B15737" t="s">
        <v>60707</v>
      </c>
      <c r="C15737" s="1" t="str">
        <f t="shared" si="2318"/>
        <v>21:0793</v>
      </c>
      <c r="D15737" s="1" t="str">
        <f t="shared" si="2319"/>
        <v>21:0223</v>
      </c>
      <c r="E15737" t="s">
        <v>60708</v>
      </c>
      <c r="F15737" t="s">
        <v>60709</v>
      </c>
      <c r="H15737">
        <v>63.122214300000003</v>
      </c>
      <c r="I15737">
        <v>-132.3416368</v>
      </c>
      <c r="J15737" s="1" t="str">
        <f t="shared" si="2320"/>
        <v>Fluid (stream)</v>
      </c>
      <c r="K15737" s="1" t="str">
        <f t="shared" si="2321"/>
        <v>Untreated Water</v>
      </c>
      <c r="O15737">
        <v>0.17</v>
      </c>
      <c r="P15737">
        <v>70</v>
      </c>
      <c r="Q15737">
        <v>8</v>
      </c>
    </row>
    <row r="15738" spans="1:17" hidden="1" x14ac:dyDescent="0.3">
      <c r="A15738" t="s">
        <v>60710</v>
      </c>
      <c r="B15738" t="s">
        <v>60711</v>
      </c>
      <c r="C15738" s="1" t="str">
        <f t="shared" si="2318"/>
        <v>21:0793</v>
      </c>
      <c r="D15738" s="1" t="str">
        <f t="shared" si="2319"/>
        <v>21:0223</v>
      </c>
      <c r="E15738" t="s">
        <v>60712</v>
      </c>
      <c r="F15738" t="s">
        <v>60713</v>
      </c>
      <c r="H15738">
        <v>63.124214600000002</v>
      </c>
      <c r="I15738">
        <v>-132.37769950000001</v>
      </c>
      <c r="J15738" s="1" t="str">
        <f t="shared" si="2320"/>
        <v>Fluid (stream)</v>
      </c>
      <c r="K15738" s="1" t="str">
        <f t="shared" si="2321"/>
        <v>Untreated Water</v>
      </c>
      <c r="O15738">
        <v>1.1000000000000001</v>
      </c>
      <c r="P15738">
        <v>80</v>
      </c>
      <c r="Q15738">
        <v>8.1999999999999993</v>
      </c>
    </row>
    <row r="15739" spans="1:17" hidden="1" x14ac:dyDescent="0.3">
      <c r="A15739" t="s">
        <v>60714</v>
      </c>
      <c r="B15739" t="s">
        <v>60715</v>
      </c>
      <c r="C15739" s="1" t="str">
        <f t="shared" si="2318"/>
        <v>21:0793</v>
      </c>
      <c r="D15739" s="1" t="str">
        <f t="shared" si="2319"/>
        <v>21:0223</v>
      </c>
      <c r="E15739" t="s">
        <v>60716</v>
      </c>
      <c r="F15739" t="s">
        <v>60717</v>
      </c>
      <c r="H15739">
        <v>63.234257999999997</v>
      </c>
      <c r="I15739">
        <v>-132.0199915</v>
      </c>
      <c r="J15739" s="1" t="str">
        <f t="shared" si="2320"/>
        <v>Fluid (stream)</v>
      </c>
      <c r="K15739" s="1" t="str">
        <f t="shared" si="2321"/>
        <v>Untreated Water</v>
      </c>
      <c r="O15739">
        <v>2.5000000000000001E-2</v>
      </c>
      <c r="P15739">
        <v>130</v>
      </c>
      <c r="Q15739">
        <v>7.3</v>
      </c>
    </row>
    <row r="15740" spans="1:17" hidden="1" x14ac:dyDescent="0.3">
      <c r="A15740" t="s">
        <v>60718</v>
      </c>
      <c r="B15740" t="s">
        <v>60719</v>
      </c>
      <c r="C15740" s="1" t="str">
        <f t="shared" si="2318"/>
        <v>21:0793</v>
      </c>
      <c r="D15740" s="1" t="str">
        <f t="shared" si="2319"/>
        <v>21:0223</v>
      </c>
      <c r="E15740" t="s">
        <v>60720</v>
      </c>
      <c r="F15740" t="s">
        <v>60721</v>
      </c>
      <c r="H15740">
        <v>63.172215799999996</v>
      </c>
      <c r="I15740">
        <v>-132.09680729999999</v>
      </c>
      <c r="J15740" s="1" t="str">
        <f t="shared" si="2320"/>
        <v>Fluid (stream)</v>
      </c>
      <c r="K15740" s="1" t="str">
        <f t="shared" si="2321"/>
        <v>Untreated Water</v>
      </c>
      <c r="O15740">
        <v>0.38</v>
      </c>
      <c r="P15740">
        <v>140</v>
      </c>
      <c r="Q15740">
        <v>8</v>
      </c>
    </row>
    <row r="15741" spans="1:17" hidden="1" x14ac:dyDescent="0.3">
      <c r="A15741" t="s">
        <v>60722</v>
      </c>
      <c r="B15741" t="s">
        <v>60723</v>
      </c>
      <c r="C15741" s="1" t="str">
        <f t="shared" si="2318"/>
        <v>21:0793</v>
      </c>
      <c r="D15741" s="1" t="str">
        <f t="shared" si="2319"/>
        <v>21:0223</v>
      </c>
      <c r="E15741" t="s">
        <v>60720</v>
      </c>
      <c r="F15741" t="s">
        <v>60724</v>
      </c>
      <c r="H15741">
        <v>63.172215799999996</v>
      </c>
      <c r="I15741">
        <v>-132.09680729999999</v>
      </c>
      <c r="J15741" s="1" t="str">
        <f t="shared" si="2320"/>
        <v>Fluid (stream)</v>
      </c>
      <c r="K15741" s="1" t="str">
        <f t="shared" si="2321"/>
        <v>Untreated Water</v>
      </c>
      <c r="O15741">
        <v>0.38</v>
      </c>
      <c r="P15741">
        <v>130</v>
      </c>
      <c r="Q15741">
        <v>8</v>
      </c>
    </row>
    <row r="15742" spans="1:17" hidden="1" x14ac:dyDescent="0.3">
      <c r="A15742" t="s">
        <v>60725</v>
      </c>
      <c r="B15742" t="s">
        <v>60726</v>
      </c>
      <c r="C15742" s="1" t="str">
        <f t="shared" si="2318"/>
        <v>21:0793</v>
      </c>
      <c r="D15742" s="1" t="str">
        <f t="shared" si="2319"/>
        <v>21:0223</v>
      </c>
      <c r="E15742" t="s">
        <v>60727</v>
      </c>
      <c r="F15742" t="s">
        <v>60728</v>
      </c>
      <c r="H15742">
        <v>63.1808677</v>
      </c>
      <c r="I15742">
        <v>-132.0920639</v>
      </c>
      <c r="J15742" s="1" t="str">
        <f t="shared" si="2320"/>
        <v>Fluid (stream)</v>
      </c>
      <c r="K15742" s="1" t="str">
        <f t="shared" si="2321"/>
        <v>Untreated Water</v>
      </c>
      <c r="O15742">
        <v>0.25</v>
      </c>
      <c r="P15742">
        <v>80</v>
      </c>
      <c r="Q15742">
        <v>8.1</v>
      </c>
    </row>
    <row r="15743" spans="1:17" hidden="1" x14ac:dyDescent="0.3">
      <c r="A15743" t="s">
        <v>60729</v>
      </c>
      <c r="B15743" t="s">
        <v>60730</v>
      </c>
      <c r="C15743" s="1" t="str">
        <f t="shared" si="2318"/>
        <v>21:0793</v>
      </c>
      <c r="D15743" s="1" t="str">
        <f t="shared" si="2319"/>
        <v>21:0223</v>
      </c>
      <c r="E15743" t="s">
        <v>60731</v>
      </c>
      <c r="F15743" t="s">
        <v>60732</v>
      </c>
      <c r="H15743">
        <v>63.147173799999997</v>
      </c>
      <c r="I15743">
        <v>-132.08457870000001</v>
      </c>
      <c r="J15743" s="1" t="str">
        <f t="shared" si="2320"/>
        <v>Fluid (stream)</v>
      </c>
      <c r="K15743" s="1" t="str">
        <f t="shared" si="2321"/>
        <v>Untreated Water</v>
      </c>
      <c r="O15743">
        <v>0.39</v>
      </c>
      <c r="P15743">
        <v>140</v>
      </c>
      <c r="Q15743">
        <v>8.1999999999999993</v>
      </c>
    </row>
    <row r="15744" spans="1:17" hidden="1" x14ac:dyDescent="0.3">
      <c r="A15744" t="s">
        <v>60733</v>
      </c>
      <c r="B15744" t="s">
        <v>60734</v>
      </c>
      <c r="C15744" s="1" t="str">
        <f t="shared" si="2318"/>
        <v>21:0793</v>
      </c>
      <c r="D15744" s="1" t="str">
        <f t="shared" si="2319"/>
        <v>21:0223</v>
      </c>
      <c r="E15744" t="s">
        <v>60735</v>
      </c>
      <c r="F15744" t="s">
        <v>60736</v>
      </c>
      <c r="H15744">
        <v>63.134232900000001</v>
      </c>
      <c r="I15744">
        <v>-132.07946699999999</v>
      </c>
      <c r="J15744" s="1" t="str">
        <f t="shared" si="2320"/>
        <v>Fluid (stream)</v>
      </c>
      <c r="K15744" s="1" t="str">
        <f t="shared" si="2321"/>
        <v>Untreated Water</v>
      </c>
      <c r="O15744">
        <v>0.14000000000000001</v>
      </c>
      <c r="P15744">
        <v>80</v>
      </c>
      <c r="Q15744">
        <v>8</v>
      </c>
    </row>
    <row r="15745" spans="1:17" hidden="1" x14ac:dyDescent="0.3">
      <c r="A15745" t="s">
        <v>60737</v>
      </c>
      <c r="B15745" t="s">
        <v>60738</v>
      </c>
      <c r="C15745" s="1" t="str">
        <f t="shared" si="2318"/>
        <v>21:0793</v>
      </c>
      <c r="D15745" s="1" t="str">
        <f t="shared" si="2319"/>
        <v>21:0223</v>
      </c>
      <c r="E15745" t="s">
        <v>60739</v>
      </c>
      <c r="F15745" t="s">
        <v>60740</v>
      </c>
      <c r="H15745">
        <v>63.121821099999998</v>
      </c>
      <c r="I15745">
        <v>-132.09662639999999</v>
      </c>
      <c r="J15745" s="1" t="str">
        <f t="shared" si="2320"/>
        <v>Fluid (stream)</v>
      </c>
      <c r="K15745" s="1" t="str">
        <f t="shared" si="2321"/>
        <v>Untreated Water</v>
      </c>
      <c r="O15745">
        <v>7.0000000000000007E-2</v>
      </c>
      <c r="P15745">
        <v>120</v>
      </c>
      <c r="Q15745">
        <v>7.9</v>
      </c>
    </row>
    <row r="15746" spans="1:17" hidden="1" x14ac:dyDescent="0.3">
      <c r="A15746" t="s">
        <v>60741</v>
      </c>
      <c r="B15746" t="s">
        <v>60742</v>
      </c>
      <c r="C15746" s="1" t="str">
        <f t="shared" si="2318"/>
        <v>21:0793</v>
      </c>
      <c r="D15746" s="1" t="str">
        <f t="shared" si="2319"/>
        <v>21:0223</v>
      </c>
      <c r="E15746" t="s">
        <v>60743</v>
      </c>
      <c r="F15746" t="s">
        <v>60744</v>
      </c>
      <c r="H15746">
        <v>63.097136499999998</v>
      </c>
      <c r="I15746">
        <v>-132.0148413</v>
      </c>
      <c r="J15746" s="1" t="str">
        <f t="shared" si="2320"/>
        <v>Fluid (stream)</v>
      </c>
      <c r="K15746" s="1" t="str">
        <f t="shared" si="2321"/>
        <v>Untreated Water</v>
      </c>
      <c r="O15746">
        <v>0.08</v>
      </c>
      <c r="P15746">
        <v>140</v>
      </c>
      <c r="Q15746">
        <v>8</v>
      </c>
    </row>
    <row r="15747" spans="1:17" hidden="1" x14ac:dyDescent="0.3">
      <c r="A15747" t="s">
        <v>60745</v>
      </c>
      <c r="B15747" t="s">
        <v>60746</v>
      </c>
      <c r="C15747" s="1" t="str">
        <f t="shared" si="2318"/>
        <v>21:0793</v>
      </c>
      <c r="D15747" s="1" t="str">
        <f t="shared" si="2319"/>
        <v>21:0223</v>
      </c>
      <c r="E15747" t="s">
        <v>60747</v>
      </c>
      <c r="F15747" t="s">
        <v>60748</v>
      </c>
      <c r="H15747">
        <v>63.064970700000003</v>
      </c>
      <c r="I15747">
        <v>-132.0660589</v>
      </c>
      <c r="J15747" s="1" t="str">
        <f t="shared" si="2320"/>
        <v>Fluid (stream)</v>
      </c>
      <c r="K15747" s="1" t="str">
        <f t="shared" si="2321"/>
        <v>Untreated Water</v>
      </c>
      <c r="O15747">
        <v>0.33</v>
      </c>
      <c r="P15747">
        <v>160</v>
      </c>
      <c r="Q15747">
        <v>8.1</v>
      </c>
    </row>
    <row r="15748" spans="1:17" hidden="1" x14ac:dyDescent="0.3">
      <c r="A15748" t="s">
        <v>60749</v>
      </c>
      <c r="B15748" t="s">
        <v>60750</v>
      </c>
      <c r="C15748" s="1" t="str">
        <f t="shared" si="2318"/>
        <v>21:0793</v>
      </c>
      <c r="D15748" s="1" t="str">
        <f t="shared" si="2319"/>
        <v>21:0223</v>
      </c>
      <c r="E15748" t="s">
        <v>60751</v>
      </c>
      <c r="F15748" t="s">
        <v>60752</v>
      </c>
      <c r="H15748">
        <v>63.151047499999997</v>
      </c>
      <c r="I15748">
        <v>-132.2180606</v>
      </c>
      <c r="J15748" s="1" t="str">
        <f t="shared" si="2320"/>
        <v>Fluid (stream)</v>
      </c>
      <c r="K15748" s="1" t="str">
        <f t="shared" si="2321"/>
        <v>Untreated Water</v>
      </c>
      <c r="O15748">
        <v>0.05</v>
      </c>
      <c r="P15748">
        <v>90</v>
      </c>
      <c r="Q15748">
        <v>7.7</v>
      </c>
    </row>
    <row r="15749" spans="1:17" hidden="1" x14ac:dyDescent="0.3">
      <c r="A15749" t="s">
        <v>60753</v>
      </c>
      <c r="B15749" t="s">
        <v>60754</v>
      </c>
      <c r="C15749" s="1" t="str">
        <f t="shared" si="2318"/>
        <v>21:0793</v>
      </c>
      <c r="D15749" s="1" t="str">
        <f t="shared" si="2319"/>
        <v>21:0223</v>
      </c>
      <c r="E15749" t="s">
        <v>60755</v>
      </c>
      <c r="F15749" t="s">
        <v>60756</v>
      </c>
      <c r="H15749">
        <v>63.194949200000003</v>
      </c>
      <c r="I15749">
        <v>-132.4427106</v>
      </c>
      <c r="J15749" s="1" t="str">
        <f t="shared" si="2320"/>
        <v>Fluid (stream)</v>
      </c>
      <c r="K15749" s="1" t="str">
        <f t="shared" si="2321"/>
        <v>Untreated Water</v>
      </c>
      <c r="O15749">
        <v>2.5000000000000001E-2</v>
      </c>
      <c r="P15749">
        <v>50</v>
      </c>
      <c r="Q15749">
        <v>7.6</v>
      </c>
    </row>
    <row r="15750" spans="1:17" hidden="1" x14ac:dyDescent="0.3">
      <c r="A15750" t="s">
        <v>60757</v>
      </c>
      <c r="B15750" t="s">
        <v>60758</v>
      </c>
      <c r="C15750" s="1" t="str">
        <f t="shared" si="2318"/>
        <v>21:0793</v>
      </c>
      <c r="D15750" s="1" t="str">
        <f t="shared" si="2319"/>
        <v>21:0223</v>
      </c>
      <c r="E15750" t="s">
        <v>60759</v>
      </c>
      <c r="F15750" t="s">
        <v>60760</v>
      </c>
      <c r="H15750">
        <v>63.035701699999997</v>
      </c>
      <c r="I15750">
        <v>-132.54584249999999</v>
      </c>
      <c r="J15750" s="1" t="str">
        <f t="shared" si="2320"/>
        <v>Fluid (stream)</v>
      </c>
      <c r="K15750" s="1" t="str">
        <f t="shared" si="2321"/>
        <v>Untreated Water</v>
      </c>
      <c r="O15750">
        <v>0.18</v>
      </c>
      <c r="P15750">
        <v>40</v>
      </c>
      <c r="Q15750">
        <v>7.6</v>
      </c>
    </row>
    <row r="15751" spans="1:17" hidden="1" x14ac:dyDescent="0.3">
      <c r="A15751" t="s">
        <v>60761</v>
      </c>
      <c r="B15751" t="s">
        <v>60762</v>
      </c>
      <c r="C15751" s="1" t="str">
        <f t="shared" si="2318"/>
        <v>21:0793</v>
      </c>
      <c r="D15751" s="1" t="str">
        <f t="shared" si="2319"/>
        <v>21:0223</v>
      </c>
      <c r="E15751" t="s">
        <v>60763</v>
      </c>
      <c r="F15751" t="s">
        <v>60764</v>
      </c>
      <c r="H15751">
        <v>63.017206299999998</v>
      </c>
      <c r="I15751">
        <v>-132.59208520000001</v>
      </c>
      <c r="J15751" s="1" t="str">
        <f t="shared" si="2320"/>
        <v>Fluid (stream)</v>
      </c>
      <c r="K15751" s="1" t="str">
        <f t="shared" si="2321"/>
        <v>Untreated Water</v>
      </c>
      <c r="O15751">
        <v>0.38</v>
      </c>
      <c r="P15751">
        <v>90</v>
      </c>
      <c r="Q15751">
        <v>7.5</v>
      </c>
    </row>
    <row r="15752" spans="1:17" hidden="1" x14ac:dyDescent="0.3">
      <c r="A15752" t="s">
        <v>60765</v>
      </c>
      <c r="B15752" t="s">
        <v>60766</v>
      </c>
      <c r="C15752" s="1" t="str">
        <f t="shared" si="2318"/>
        <v>21:0793</v>
      </c>
      <c r="D15752" s="1" t="str">
        <f t="shared" si="2319"/>
        <v>21:0223</v>
      </c>
      <c r="E15752" t="s">
        <v>60767</v>
      </c>
      <c r="F15752" t="s">
        <v>60768</v>
      </c>
      <c r="H15752">
        <v>63.030357799999997</v>
      </c>
      <c r="I15752">
        <v>-132.62263630000001</v>
      </c>
      <c r="J15752" s="1" t="str">
        <f t="shared" si="2320"/>
        <v>Fluid (stream)</v>
      </c>
      <c r="K15752" s="1" t="str">
        <f t="shared" si="2321"/>
        <v>Untreated Water</v>
      </c>
      <c r="O15752">
        <v>1.6</v>
      </c>
      <c r="P15752">
        <v>50</v>
      </c>
      <c r="Q15752">
        <v>8.1999999999999993</v>
      </c>
    </row>
    <row r="15753" spans="1:17" hidden="1" x14ac:dyDescent="0.3">
      <c r="A15753" t="s">
        <v>60769</v>
      </c>
      <c r="B15753" t="s">
        <v>60770</v>
      </c>
      <c r="C15753" s="1" t="str">
        <f t="shared" si="2318"/>
        <v>21:0793</v>
      </c>
      <c r="D15753" s="1" t="str">
        <f t="shared" si="2319"/>
        <v>21:0223</v>
      </c>
      <c r="E15753" t="s">
        <v>60771</v>
      </c>
      <c r="F15753" t="s">
        <v>60772</v>
      </c>
      <c r="H15753">
        <v>63.023693899999998</v>
      </c>
      <c r="I15753">
        <v>-132.6597702</v>
      </c>
      <c r="J15753" s="1" t="str">
        <f t="shared" si="2320"/>
        <v>Fluid (stream)</v>
      </c>
      <c r="K15753" s="1" t="str">
        <f t="shared" si="2321"/>
        <v>Untreated Water</v>
      </c>
      <c r="O15753">
        <v>45</v>
      </c>
      <c r="P15753">
        <v>130</v>
      </c>
      <c r="Q15753">
        <v>8.3000000000000007</v>
      </c>
    </row>
    <row r="15754" spans="1:17" hidden="1" x14ac:dyDescent="0.3">
      <c r="A15754" t="s">
        <v>60773</v>
      </c>
      <c r="B15754" t="s">
        <v>60774</v>
      </c>
      <c r="C15754" s="1" t="str">
        <f t="shared" si="2318"/>
        <v>21:0793</v>
      </c>
      <c r="D15754" s="1" t="str">
        <f>HYPERLINK("http://geochem.nrcan.gc.ca/cdogs/content/svy/svy_e.htm", "")</f>
        <v/>
      </c>
      <c r="G15754" s="1" t="str">
        <f>HYPERLINK("http://geochem.nrcan.gc.ca/cdogs/content/cr_/cr_00089_e.htm", "89")</f>
        <v>89</v>
      </c>
      <c r="J15754" t="s">
        <v>11453</v>
      </c>
      <c r="K15754" t="s">
        <v>11454</v>
      </c>
      <c r="O15754">
        <v>3.3</v>
      </c>
      <c r="P15754">
        <v>310</v>
      </c>
      <c r="Q15754">
        <v>8</v>
      </c>
    </row>
    <row r="15755" spans="1:17" hidden="1" x14ac:dyDescent="0.3">
      <c r="A15755" t="s">
        <v>60775</v>
      </c>
      <c r="B15755" t="s">
        <v>60776</v>
      </c>
      <c r="C15755" s="1" t="str">
        <f t="shared" si="2318"/>
        <v>21:0793</v>
      </c>
      <c r="D15755" s="1" t="str">
        <f t="shared" ref="D15755:D15763" si="2322">HYPERLINK("http://geochem.nrcan.gc.ca/cdogs/content/svy/svy210223_e.htm", "21:0223")</f>
        <v>21:0223</v>
      </c>
      <c r="E15755" t="s">
        <v>60777</v>
      </c>
      <c r="F15755" t="s">
        <v>60778</v>
      </c>
      <c r="H15755">
        <v>63.0345589</v>
      </c>
      <c r="I15755">
        <v>-132.72811150000001</v>
      </c>
      <c r="J15755" s="1" t="str">
        <f t="shared" ref="J15755:J15763" si="2323">HYPERLINK("http://geochem.nrcan.gc.ca/cdogs/content/kwd/kwd020018_e.htm", "Fluid (stream)")</f>
        <v>Fluid (stream)</v>
      </c>
      <c r="K15755" s="1" t="str">
        <f t="shared" ref="K15755:K15763" si="2324">HYPERLINK("http://geochem.nrcan.gc.ca/cdogs/content/kwd/kwd080007_e.htm", "Untreated Water")</f>
        <v>Untreated Water</v>
      </c>
      <c r="O15755">
        <v>3.3</v>
      </c>
      <c r="P15755">
        <v>110</v>
      </c>
      <c r="Q15755">
        <v>8.3000000000000007</v>
      </c>
    </row>
    <row r="15756" spans="1:17" hidden="1" x14ac:dyDescent="0.3">
      <c r="A15756" t="s">
        <v>60779</v>
      </c>
      <c r="B15756" t="s">
        <v>60780</v>
      </c>
      <c r="C15756" s="1" t="str">
        <f t="shared" si="2318"/>
        <v>21:0793</v>
      </c>
      <c r="D15756" s="1" t="str">
        <f t="shared" si="2322"/>
        <v>21:0223</v>
      </c>
      <c r="E15756" t="s">
        <v>60781</v>
      </c>
      <c r="F15756" t="s">
        <v>60782</v>
      </c>
      <c r="H15756">
        <v>63.009137600000003</v>
      </c>
      <c r="I15756">
        <v>-132.75342359999999</v>
      </c>
      <c r="J15756" s="1" t="str">
        <f t="shared" si="2323"/>
        <v>Fluid (stream)</v>
      </c>
      <c r="K15756" s="1" t="str">
        <f t="shared" si="2324"/>
        <v>Untreated Water</v>
      </c>
      <c r="O15756">
        <v>3.1</v>
      </c>
      <c r="P15756">
        <v>180</v>
      </c>
      <c r="Q15756">
        <v>8.1</v>
      </c>
    </row>
    <row r="15757" spans="1:17" hidden="1" x14ac:dyDescent="0.3">
      <c r="A15757" t="s">
        <v>60783</v>
      </c>
      <c r="B15757" t="s">
        <v>60784</v>
      </c>
      <c r="C15757" s="1" t="str">
        <f t="shared" si="2318"/>
        <v>21:0793</v>
      </c>
      <c r="D15757" s="1" t="str">
        <f t="shared" si="2322"/>
        <v>21:0223</v>
      </c>
      <c r="E15757" t="s">
        <v>60785</v>
      </c>
      <c r="F15757" t="s">
        <v>60786</v>
      </c>
      <c r="H15757">
        <v>63.037875800000002</v>
      </c>
      <c r="I15757">
        <v>-132.83263020000001</v>
      </c>
      <c r="J15757" s="1" t="str">
        <f t="shared" si="2323"/>
        <v>Fluid (stream)</v>
      </c>
      <c r="K15757" s="1" t="str">
        <f t="shared" si="2324"/>
        <v>Untreated Water</v>
      </c>
      <c r="O15757">
        <v>4.2</v>
      </c>
      <c r="P15757">
        <v>190</v>
      </c>
      <c r="Q15757">
        <v>8</v>
      </c>
    </row>
    <row r="15758" spans="1:17" hidden="1" x14ac:dyDescent="0.3">
      <c r="A15758" t="s">
        <v>60787</v>
      </c>
      <c r="B15758" t="s">
        <v>60788</v>
      </c>
      <c r="C15758" s="1" t="str">
        <f t="shared" si="2318"/>
        <v>21:0793</v>
      </c>
      <c r="D15758" s="1" t="str">
        <f t="shared" si="2322"/>
        <v>21:0223</v>
      </c>
      <c r="E15758" t="s">
        <v>60789</v>
      </c>
      <c r="F15758" t="s">
        <v>60790</v>
      </c>
      <c r="H15758">
        <v>63.042869500000002</v>
      </c>
      <c r="I15758">
        <v>-132.87059170000001</v>
      </c>
      <c r="J15758" s="1" t="str">
        <f t="shared" si="2323"/>
        <v>Fluid (stream)</v>
      </c>
      <c r="K15758" s="1" t="str">
        <f t="shared" si="2324"/>
        <v>Untreated Water</v>
      </c>
      <c r="O15758">
        <v>2.5000000000000001E-2</v>
      </c>
      <c r="P15758">
        <v>100</v>
      </c>
      <c r="Q15758">
        <v>7.9</v>
      </c>
    </row>
    <row r="15759" spans="1:17" hidden="1" x14ac:dyDescent="0.3">
      <c r="A15759" t="s">
        <v>60791</v>
      </c>
      <c r="B15759" t="s">
        <v>60792</v>
      </c>
      <c r="C15759" s="1" t="str">
        <f t="shared" si="2318"/>
        <v>21:0793</v>
      </c>
      <c r="D15759" s="1" t="str">
        <f t="shared" si="2322"/>
        <v>21:0223</v>
      </c>
      <c r="E15759" t="s">
        <v>60793</v>
      </c>
      <c r="F15759" t="s">
        <v>60794</v>
      </c>
      <c r="H15759">
        <v>63.0306809</v>
      </c>
      <c r="I15759">
        <v>-132.96242699999999</v>
      </c>
      <c r="J15759" s="1" t="str">
        <f t="shared" si="2323"/>
        <v>Fluid (stream)</v>
      </c>
      <c r="K15759" s="1" t="str">
        <f t="shared" si="2324"/>
        <v>Untreated Water</v>
      </c>
      <c r="O15759">
        <v>4.3</v>
      </c>
      <c r="P15759">
        <v>100</v>
      </c>
      <c r="Q15759">
        <v>8.1999999999999993</v>
      </c>
    </row>
    <row r="15760" spans="1:17" hidden="1" x14ac:dyDescent="0.3">
      <c r="A15760" t="s">
        <v>60795</v>
      </c>
      <c r="B15760" t="s">
        <v>60796</v>
      </c>
      <c r="C15760" s="1" t="str">
        <f t="shared" si="2318"/>
        <v>21:0793</v>
      </c>
      <c r="D15760" s="1" t="str">
        <f t="shared" si="2322"/>
        <v>21:0223</v>
      </c>
      <c r="E15760" t="s">
        <v>60797</v>
      </c>
      <c r="F15760" t="s">
        <v>60798</v>
      </c>
      <c r="H15760">
        <v>63.033167599999999</v>
      </c>
      <c r="I15760">
        <v>-132.9793166</v>
      </c>
      <c r="J15760" s="1" t="str">
        <f t="shared" si="2323"/>
        <v>Fluid (stream)</v>
      </c>
      <c r="K15760" s="1" t="str">
        <f t="shared" si="2324"/>
        <v>Untreated Water</v>
      </c>
      <c r="O15760">
        <v>2.5000000000000001E-2</v>
      </c>
      <c r="P15760">
        <v>60</v>
      </c>
      <c r="Q15760">
        <v>7.9</v>
      </c>
    </row>
    <row r="15761" spans="1:17" hidden="1" x14ac:dyDescent="0.3">
      <c r="A15761" t="s">
        <v>60799</v>
      </c>
      <c r="B15761" t="s">
        <v>60800</v>
      </c>
      <c r="C15761" s="1" t="str">
        <f t="shared" si="2318"/>
        <v>21:0793</v>
      </c>
      <c r="D15761" s="1" t="str">
        <f t="shared" si="2322"/>
        <v>21:0223</v>
      </c>
      <c r="E15761" t="s">
        <v>60801</v>
      </c>
      <c r="F15761" t="s">
        <v>60802</v>
      </c>
      <c r="H15761">
        <v>63.057482899999997</v>
      </c>
      <c r="I15761">
        <v>-132.94693849999999</v>
      </c>
      <c r="J15761" s="1" t="str">
        <f t="shared" si="2323"/>
        <v>Fluid (stream)</v>
      </c>
      <c r="K15761" s="1" t="str">
        <f t="shared" si="2324"/>
        <v>Untreated Water</v>
      </c>
      <c r="O15761">
        <v>5.8</v>
      </c>
      <c r="P15761">
        <v>80</v>
      </c>
      <c r="Q15761">
        <v>8.1999999999999993</v>
      </c>
    </row>
    <row r="15762" spans="1:17" hidden="1" x14ac:dyDescent="0.3">
      <c r="A15762" t="s">
        <v>60803</v>
      </c>
      <c r="B15762" t="s">
        <v>60804</v>
      </c>
      <c r="C15762" s="1" t="str">
        <f t="shared" si="2318"/>
        <v>21:0793</v>
      </c>
      <c r="D15762" s="1" t="str">
        <f t="shared" si="2322"/>
        <v>21:0223</v>
      </c>
      <c r="E15762" t="s">
        <v>60805</v>
      </c>
      <c r="F15762" t="s">
        <v>60806</v>
      </c>
      <c r="H15762">
        <v>63.079695000000001</v>
      </c>
      <c r="I15762">
        <v>-132.97432520000001</v>
      </c>
      <c r="J15762" s="1" t="str">
        <f t="shared" si="2323"/>
        <v>Fluid (stream)</v>
      </c>
      <c r="K15762" s="1" t="str">
        <f t="shared" si="2324"/>
        <v>Untreated Water</v>
      </c>
      <c r="O15762">
        <v>5.4</v>
      </c>
      <c r="P15762">
        <v>100</v>
      </c>
      <c r="Q15762">
        <v>8.3000000000000007</v>
      </c>
    </row>
    <row r="15763" spans="1:17" hidden="1" x14ac:dyDescent="0.3">
      <c r="A15763" t="s">
        <v>60807</v>
      </c>
      <c r="B15763" t="s">
        <v>60808</v>
      </c>
      <c r="C15763" s="1" t="str">
        <f t="shared" si="2318"/>
        <v>21:0793</v>
      </c>
      <c r="D15763" s="1" t="str">
        <f t="shared" si="2322"/>
        <v>21:0223</v>
      </c>
      <c r="E15763" t="s">
        <v>60809</v>
      </c>
      <c r="F15763" t="s">
        <v>60810</v>
      </c>
      <c r="H15763">
        <v>63.0755877</v>
      </c>
      <c r="I15763">
        <v>-132.94287</v>
      </c>
      <c r="J15763" s="1" t="str">
        <f t="shared" si="2323"/>
        <v>Fluid (stream)</v>
      </c>
      <c r="K15763" s="1" t="str">
        <f t="shared" si="2324"/>
        <v>Untreated Water</v>
      </c>
      <c r="O15763">
        <v>4.5999999999999996</v>
      </c>
      <c r="P15763">
        <v>80</v>
      </c>
      <c r="Q15763">
        <v>8.4</v>
      </c>
    </row>
    <row r="15764" spans="1:17" hidden="1" x14ac:dyDescent="0.3">
      <c r="A15764" t="s">
        <v>60811</v>
      </c>
      <c r="B15764" t="s">
        <v>60812</v>
      </c>
      <c r="C15764" s="1" t="str">
        <f t="shared" si="2318"/>
        <v>21:0793</v>
      </c>
      <c r="D15764" s="1" t="str">
        <f>HYPERLINK("http://geochem.nrcan.gc.ca/cdogs/content/svy/svy_e.htm", "")</f>
        <v/>
      </c>
      <c r="G15764" s="1" t="str">
        <f>HYPERLINK("http://geochem.nrcan.gc.ca/cdogs/content/cr_/cr_00088_e.htm", "88")</f>
        <v>88</v>
      </c>
      <c r="J15764" t="s">
        <v>11453</v>
      </c>
      <c r="K15764" t="s">
        <v>11454</v>
      </c>
      <c r="O15764">
        <v>2.5000000000000001E-2</v>
      </c>
      <c r="P15764">
        <v>80</v>
      </c>
      <c r="Q15764">
        <v>8.1</v>
      </c>
    </row>
    <row r="15765" spans="1:17" hidden="1" x14ac:dyDescent="0.3">
      <c r="A15765" t="s">
        <v>60813</v>
      </c>
      <c r="B15765" t="s">
        <v>60814</v>
      </c>
      <c r="C15765" s="1" t="str">
        <f t="shared" si="2318"/>
        <v>21:0793</v>
      </c>
      <c r="D15765" s="1" t="str">
        <f t="shared" ref="D15765:D15777" si="2325">HYPERLINK("http://geochem.nrcan.gc.ca/cdogs/content/svy/svy210223_e.htm", "21:0223")</f>
        <v>21:0223</v>
      </c>
      <c r="E15765" t="s">
        <v>60815</v>
      </c>
      <c r="F15765" t="s">
        <v>60816</v>
      </c>
      <c r="H15765">
        <v>63.071779399999997</v>
      </c>
      <c r="I15765">
        <v>-132.869844</v>
      </c>
      <c r="J15765" s="1" t="str">
        <f t="shared" ref="J15765:J15777" si="2326">HYPERLINK("http://geochem.nrcan.gc.ca/cdogs/content/kwd/kwd020018_e.htm", "Fluid (stream)")</f>
        <v>Fluid (stream)</v>
      </c>
      <c r="K15765" s="1" t="str">
        <f t="shared" ref="K15765:K15777" si="2327">HYPERLINK("http://geochem.nrcan.gc.ca/cdogs/content/kwd/kwd080007_e.htm", "Untreated Water")</f>
        <v>Untreated Water</v>
      </c>
      <c r="O15765">
        <v>5</v>
      </c>
      <c r="P15765">
        <v>100</v>
      </c>
      <c r="Q15765">
        <v>8.5</v>
      </c>
    </row>
    <row r="15766" spans="1:17" hidden="1" x14ac:dyDescent="0.3">
      <c r="A15766" t="s">
        <v>60817</v>
      </c>
      <c r="B15766" t="s">
        <v>60818</v>
      </c>
      <c r="C15766" s="1" t="str">
        <f t="shared" si="2318"/>
        <v>21:0793</v>
      </c>
      <c r="D15766" s="1" t="str">
        <f t="shared" si="2325"/>
        <v>21:0223</v>
      </c>
      <c r="E15766" t="s">
        <v>60819</v>
      </c>
      <c r="F15766" t="s">
        <v>60820</v>
      </c>
      <c r="H15766">
        <v>63.132313099999998</v>
      </c>
      <c r="I15766">
        <v>-132.50561490000001</v>
      </c>
      <c r="J15766" s="1" t="str">
        <f t="shared" si="2326"/>
        <v>Fluid (stream)</v>
      </c>
      <c r="K15766" s="1" t="str">
        <f t="shared" si="2327"/>
        <v>Untreated Water</v>
      </c>
      <c r="O15766">
        <v>1.5</v>
      </c>
      <c r="P15766">
        <v>40</v>
      </c>
      <c r="Q15766">
        <v>7.7</v>
      </c>
    </row>
    <row r="15767" spans="1:17" hidden="1" x14ac:dyDescent="0.3">
      <c r="A15767" t="s">
        <v>60821</v>
      </c>
      <c r="B15767" t="s">
        <v>60822</v>
      </c>
      <c r="C15767" s="1" t="str">
        <f t="shared" si="2318"/>
        <v>21:0793</v>
      </c>
      <c r="D15767" s="1" t="str">
        <f t="shared" si="2325"/>
        <v>21:0223</v>
      </c>
      <c r="E15767" t="s">
        <v>60823</v>
      </c>
      <c r="F15767" t="s">
        <v>60824</v>
      </c>
      <c r="H15767">
        <v>63.2380177</v>
      </c>
      <c r="I15767">
        <v>-133.0860653</v>
      </c>
      <c r="J15767" s="1" t="str">
        <f t="shared" si="2326"/>
        <v>Fluid (stream)</v>
      </c>
      <c r="K15767" s="1" t="str">
        <f t="shared" si="2327"/>
        <v>Untreated Water</v>
      </c>
      <c r="O15767">
        <v>2.5000000000000001E-2</v>
      </c>
      <c r="P15767">
        <v>30</v>
      </c>
      <c r="Q15767">
        <v>7.2</v>
      </c>
    </row>
    <row r="15768" spans="1:17" hidden="1" x14ac:dyDescent="0.3">
      <c r="A15768" t="s">
        <v>60825</v>
      </c>
      <c r="B15768" t="s">
        <v>60826</v>
      </c>
      <c r="C15768" s="1" t="str">
        <f t="shared" si="2318"/>
        <v>21:0793</v>
      </c>
      <c r="D15768" s="1" t="str">
        <f t="shared" si="2325"/>
        <v>21:0223</v>
      </c>
      <c r="E15768" t="s">
        <v>60827</v>
      </c>
      <c r="F15768" t="s">
        <v>60828</v>
      </c>
      <c r="H15768">
        <v>63.215180400000001</v>
      </c>
      <c r="I15768">
        <v>-133.10842529999999</v>
      </c>
      <c r="J15768" s="1" t="str">
        <f t="shared" si="2326"/>
        <v>Fluid (stream)</v>
      </c>
      <c r="K15768" s="1" t="str">
        <f t="shared" si="2327"/>
        <v>Untreated Water</v>
      </c>
      <c r="O15768">
        <v>0.18</v>
      </c>
      <c r="P15768">
        <v>20</v>
      </c>
      <c r="Q15768">
        <v>7.6</v>
      </c>
    </row>
    <row r="15769" spans="1:17" hidden="1" x14ac:dyDescent="0.3">
      <c r="A15769" t="s">
        <v>60829</v>
      </c>
      <c r="B15769" t="s">
        <v>60830</v>
      </c>
      <c r="C15769" s="1" t="str">
        <f t="shared" si="2318"/>
        <v>21:0793</v>
      </c>
      <c r="D15769" s="1" t="str">
        <f t="shared" si="2325"/>
        <v>21:0223</v>
      </c>
      <c r="E15769" t="s">
        <v>60831</v>
      </c>
      <c r="F15769" t="s">
        <v>60832</v>
      </c>
      <c r="H15769">
        <v>63.227527799999997</v>
      </c>
      <c r="I15769">
        <v>-133.13777039999999</v>
      </c>
      <c r="J15769" s="1" t="str">
        <f t="shared" si="2326"/>
        <v>Fluid (stream)</v>
      </c>
      <c r="K15769" s="1" t="str">
        <f t="shared" si="2327"/>
        <v>Untreated Water</v>
      </c>
      <c r="O15769">
        <v>7.0000000000000007E-2</v>
      </c>
      <c r="P15769">
        <v>70</v>
      </c>
      <c r="Q15769">
        <v>7.5</v>
      </c>
    </row>
    <row r="15770" spans="1:17" hidden="1" x14ac:dyDescent="0.3">
      <c r="A15770" t="s">
        <v>60833</v>
      </c>
      <c r="B15770" t="s">
        <v>60834</v>
      </c>
      <c r="C15770" s="1" t="str">
        <f t="shared" si="2318"/>
        <v>21:0793</v>
      </c>
      <c r="D15770" s="1" t="str">
        <f t="shared" si="2325"/>
        <v>21:0223</v>
      </c>
      <c r="E15770" t="s">
        <v>60831</v>
      </c>
      <c r="F15770" t="s">
        <v>60835</v>
      </c>
      <c r="H15770">
        <v>63.227527799999997</v>
      </c>
      <c r="I15770">
        <v>-133.13777039999999</v>
      </c>
      <c r="J15770" s="1" t="str">
        <f t="shared" si="2326"/>
        <v>Fluid (stream)</v>
      </c>
      <c r="K15770" s="1" t="str">
        <f t="shared" si="2327"/>
        <v>Untreated Water</v>
      </c>
      <c r="O15770">
        <v>0.06</v>
      </c>
      <c r="P15770">
        <v>60</v>
      </c>
      <c r="Q15770">
        <v>7.5</v>
      </c>
    </row>
    <row r="15771" spans="1:17" hidden="1" x14ac:dyDescent="0.3">
      <c r="A15771" t="s">
        <v>60836</v>
      </c>
      <c r="B15771" t="s">
        <v>60837</v>
      </c>
      <c r="C15771" s="1" t="str">
        <f t="shared" si="2318"/>
        <v>21:0793</v>
      </c>
      <c r="D15771" s="1" t="str">
        <f t="shared" si="2325"/>
        <v>21:0223</v>
      </c>
      <c r="E15771" t="s">
        <v>60838</v>
      </c>
      <c r="F15771" t="s">
        <v>60839</v>
      </c>
      <c r="H15771">
        <v>63.232660299999999</v>
      </c>
      <c r="I15771">
        <v>-133.1334387</v>
      </c>
      <c r="J15771" s="1" t="str">
        <f t="shared" si="2326"/>
        <v>Fluid (stream)</v>
      </c>
      <c r="K15771" s="1" t="str">
        <f t="shared" si="2327"/>
        <v>Untreated Water</v>
      </c>
      <c r="O15771">
        <v>2.5000000000000001E-2</v>
      </c>
      <c r="P15771">
        <v>60</v>
      </c>
      <c r="Q15771">
        <v>6.8</v>
      </c>
    </row>
    <row r="15772" spans="1:17" hidden="1" x14ac:dyDescent="0.3">
      <c r="A15772" t="s">
        <v>60840</v>
      </c>
      <c r="B15772" t="s">
        <v>60841</v>
      </c>
      <c r="C15772" s="1" t="str">
        <f t="shared" si="2318"/>
        <v>21:0793</v>
      </c>
      <c r="D15772" s="1" t="str">
        <f t="shared" si="2325"/>
        <v>21:0223</v>
      </c>
      <c r="E15772" t="s">
        <v>60842</v>
      </c>
      <c r="F15772" t="s">
        <v>60843</v>
      </c>
      <c r="H15772">
        <v>63.247223699999999</v>
      </c>
      <c r="I15772">
        <v>-133.23681819999999</v>
      </c>
      <c r="J15772" s="1" t="str">
        <f t="shared" si="2326"/>
        <v>Fluid (stream)</v>
      </c>
      <c r="K15772" s="1" t="str">
        <f t="shared" si="2327"/>
        <v>Untreated Water</v>
      </c>
      <c r="O15772">
        <v>0.28000000000000003</v>
      </c>
      <c r="P15772">
        <v>170</v>
      </c>
      <c r="Q15772">
        <v>7.3</v>
      </c>
    </row>
    <row r="15773" spans="1:17" hidden="1" x14ac:dyDescent="0.3">
      <c r="A15773" t="s">
        <v>60844</v>
      </c>
      <c r="B15773" t="s">
        <v>60845</v>
      </c>
      <c r="C15773" s="1" t="str">
        <f t="shared" si="2318"/>
        <v>21:0793</v>
      </c>
      <c r="D15773" s="1" t="str">
        <f t="shared" si="2325"/>
        <v>21:0223</v>
      </c>
      <c r="E15773" t="s">
        <v>60846</v>
      </c>
      <c r="F15773" t="s">
        <v>60847</v>
      </c>
      <c r="H15773">
        <v>63.231497500000003</v>
      </c>
      <c r="I15773">
        <v>-133.21550360000001</v>
      </c>
      <c r="J15773" s="1" t="str">
        <f t="shared" si="2326"/>
        <v>Fluid (stream)</v>
      </c>
      <c r="K15773" s="1" t="str">
        <f t="shared" si="2327"/>
        <v>Untreated Water</v>
      </c>
      <c r="O15773">
        <v>0.1</v>
      </c>
      <c r="P15773">
        <v>90</v>
      </c>
      <c r="Q15773">
        <v>7.4</v>
      </c>
    </row>
    <row r="15774" spans="1:17" hidden="1" x14ac:dyDescent="0.3">
      <c r="A15774" t="s">
        <v>60848</v>
      </c>
      <c r="B15774" t="s">
        <v>60849</v>
      </c>
      <c r="C15774" s="1" t="str">
        <f t="shared" si="2318"/>
        <v>21:0793</v>
      </c>
      <c r="D15774" s="1" t="str">
        <f t="shared" si="2325"/>
        <v>21:0223</v>
      </c>
      <c r="E15774" t="s">
        <v>60850</v>
      </c>
      <c r="F15774" t="s">
        <v>60851</v>
      </c>
      <c r="H15774">
        <v>63.256013000000003</v>
      </c>
      <c r="I15774">
        <v>-133.2477169</v>
      </c>
      <c r="J15774" s="1" t="str">
        <f t="shared" si="2326"/>
        <v>Fluid (stream)</v>
      </c>
      <c r="K15774" s="1" t="str">
        <f t="shared" si="2327"/>
        <v>Untreated Water</v>
      </c>
      <c r="O15774">
        <v>0.39</v>
      </c>
      <c r="P15774">
        <v>150</v>
      </c>
      <c r="Q15774">
        <v>7.3</v>
      </c>
    </row>
    <row r="15775" spans="1:17" hidden="1" x14ac:dyDescent="0.3">
      <c r="A15775" t="s">
        <v>60852</v>
      </c>
      <c r="B15775" t="s">
        <v>60853</v>
      </c>
      <c r="C15775" s="1" t="str">
        <f t="shared" si="2318"/>
        <v>21:0793</v>
      </c>
      <c r="D15775" s="1" t="str">
        <f t="shared" si="2325"/>
        <v>21:0223</v>
      </c>
      <c r="E15775" t="s">
        <v>60854</v>
      </c>
      <c r="F15775" t="s">
        <v>60855</v>
      </c>
      <c r="H15775">
        <v>63.256162500000002</v>
      </c>
      <c r="I15775">
        <v>-133.3112778</v>
      </c>
      <c r="J15775" s="1" t="str">
        <f t="shared" si="2326"/>
        <v>Fluid (stream)</v>
      </c>
      <c r="K15775" s="1" t="str">
        <f t="shared" si="2327"/>
        <v>Untreated Water</v>
      </c>
      <c r="O15775">
        <v>0.19</v>
      </c>
      <c r="P15775">
        <v>90</v>
      </c>
      <c r="Q15775">
        <v>7.2</v>
      </c>
    </row>
    <row r="15776" spans="1:17" hidden="1" x14ac:dyDescent="0.3">
      <c r="A15776" t="s">
        <v>60856</v>
      </c>
      <c r="B15776" t="s">
        <v>60857</v>
      </c>
      <c r="C15776" s="1" t="str">
        <f t="shared" si="2318"/>
        <v>21:0793</v>
      </c>
      <c r="D15776" s="1" t="str">
        <f t="shared" si="2325"/>
        <v>21:0223</v>
      </c>
      <c r="E15776" t="s">
        <v>60858</v>
      </c>
      <c r="F15776" t="s">
        <v>60859</v>
      </c>
      <c r="H15776">
        <v>63.289879800000001</v>
      </c>
      <c r="I15776">
        <v>-133.26702130000001</v>
      </c>
      <c r="J15776" s="1" t="str">
        <f t="shared" si="2326"/>
        <v>Fluid (stream)</v>
      </c>
      <c r="K15776" s="1" t="str">
        <f t="shared" si="2327"/>
        <v>Untreated Water</v>
      </c>
      <c r="O15776">
        <v>2.5000000000000001E-2</v>
      </c>
      <c r="P15776">
        <v>60</v>
      </c>
      <c r="Q15776">
        <v>7.1</v>
      </c>
    </row>
    <row r="15777" spans="1:17" hidden="1" x14ac:dyDescent="0.3">
      <c r="A15777" t="s">
        <v>60860</v>
      </c>
      <c r="B15777" t="s">
        <v>60861</v>
      </c>
      <c r="C15777" s="1" t="str">
        <f t="shared" si="2318"/>
        <v>21:0793</v>
      </c>
      <c r="D15777" s="1" t="str">
        <f t="shared" si="2325"/>
        <v>21:0223</v>
      </c>
      <c r="E15777" t="s">
        <v>60862</v>
      </c>
      <c r="F15777" t="s">
        <v>60863</v>
      </c>
      <c r="H15777">
        <v>63.279460200000003</v>
      </c>
      <c r="I15777">
        <v>-133.2584755</v>
      </c>
      <c r="J15777" s="1" t="str">
        <f t="shared" si="2326"/>
        <v>Fluid (stream)</v>
      </c>
      <c r="K15777" s="1" t="str">
        <f t="shared" si="2327"/>
        <v>Untreated Water</v>
      </c>
    </row>
    <row r="15778" spans="1:17" hidden="1" x14ac:dyDescent="0.3">
      <c r="A15778" t="s">
        <v>60864</v>
      </c>
      <c r="B15778" t="s">
        <v>60865</v>
      </c>
      <c r="C15778" s="1" t="str">
        <f t="shared" si="2318"/>
        <v>21:0793</v>
      </c>
      <c r="D15778" s="1" t="str">
        <f>HYPERLINK("http://geochem.nrcan.gc.ca/cdogs/content/svy/svy_e.htm", "")</f>
        <v/>
      </c>
      <c r="G15778" s="1" t="str">
        <f>HYPERLINK("http://geochem.nrcan.gc.ca/cdogs/content/cr_/cr_00088_e.htm", "88")</f>
        <v>88</v>
      </c>
      <c r="J15778" t="s">
        <v>11453</v>
      </c>
      <c r="K15778" t="s">
        <v>11454</v>
      </c>
      <c r="O15778">
        <v>2.5000000000000001E-2</v>
      </c>
      <c r="P15778">
        <v>110</v>
      </c>
      <c r="Q15778">
        <v>8.1</v>
      </c>
    </row>
    <row r="15779" spans="1:17" hidden="1" x14ac:dyDescent="0.3">
      <c r="A15779" t="s">
        <v>60866</v>
      </c>
      <c r="B15779" t="s">
        <v>60867</v>
      </c>
      <c r="C15779" s="1" t="str">
        <f t="shared" si="2318"/>
        <v>21:0793</v>
      </c>
      <c r="D15779" s="1" t="str">
        <f t="shared" ref="D15779:D15796" si="2328">HYPERLINK("http://geochem.nrcan.gc.ca/cdogs/content/svy/svy210223_e.htm", "21:0223")</f>
        <v>21:0223</v>
      </c>
      <c r="E15779" t="s">
        <v>60868</v>
      </c>
      <c r="F15779" t="s">
        <v>60869</v>
      </c>
      <c r="H15779">
        <v>63.302964199999998</v>
      </c>
      <c r="I15779">
        <v>-133.3091958</v>
      </c>
      <c r="J15779" s="1" t="str">
        <f t="shared" ref="J15779:J15796" si="2329">HYPERLINK("http://geochem.nrcan.gc.ca/cdogs/content/kwd/kwd020018_e.htm", "Fluid (stream)")</f>
        <v>Fluid (stream)</v>
      </c>
      <c r="K15779" s="1" t="str">
        <f t="shared" ref="K15779:K15796" si="2330">HYPERLINK("http://geochem.nrcan.gc.ca/cdogs/content/kwd/kwd080007_e.htm", "Untreated Water")</f>
        <v>Untreated Water</v>
      </c>
      <c r="O15779">
        <v>2.5000000000000001E-2</v>
      </c>
      <c r="P15779">
        <v>50</v>
      </c>
      <c r="Q15779">
        <v>7.3</v>
      </c>
    </row>
    <row r="15780" spans="1:17" hidden="1" x14ac:dyDescent="0.3">
      <c r="A15780" t="s">
        <v>60870</v>
      </c>
      <c r="B15780" t="s">
        <v>60871</v>
      </c>
      <c r="C15780" s="1" t="str">
        <f t="shared" si="2318"/>
        <v>21:0793</v>
      </c>
      <c r="D15780" s="1" t="str">
        <f t="shared" si="2328"/>
        <v>21:0223</v>
      </c>
      <c r="E15780" t="s">
        <v>60868</v>
      </c>
      <c r="F15780" t="s">
        <v>60872</v>
      </c>
      <c r="H15780">
        <v>63.302964199999998</v>
      </c>
      <c r="I15780">
        <v>-133.3091958</v>
      </c>
      <c r="J15780" s="1" t="str">
        <f t="shared" si="2329"/>
        <v>Fluid (stream)</v>
      </c>
      <c r="K15780" s="1" t="str">
        <f t="shared" si="2330"/>
        <v>Untreated Water</v>
      </c>
      <c r="O15780">
        <v>0.14000000000000001</v>
      </c>
      <c r="P15780">
        <v>40</v>
      </c>
      <c r="Q15780">
        <v>7</v>
      </c>
    </row>
    <row r="15781" spans="1:17" hidden="1" x14ac:dyDescent="0.3">
      <c r="A15781" t="s">
        <v>60873</v>
      </c>
      <c r="B15781" t="s">
        <v>60874</v>
      </c>
      <c r="C15781" s="1" t="str">
        <f t="shared" si="2318"/>
        <v>21:0793</v>
      </c>
      <c r="D15781" s="1" t="str">
        <f t="shared" si="2328"/>
        <v>21:0223</v>
      </c>
      <c r="E15781" t="s">
        <v>60875</v>
      </c>
      <c r="F15781" t="s">
        <v>60876</v>
      </c>
      <c r="H15781">
        <v>63.304372100000002</v>
      </c>
      <c r="I15781">
        <v>-133.36209310000001</v>
      </c>
      <c r="J15781" s="1" t="str">
        <f t="shared" si="2329"/>
        <v>Fluid (stream)</v>
      </c>
      <c r="K15781" s="1" t="str">
        <f t="shared" si="2330"/>
        <v>Untreated Water</v>
      </c>
      <c r="O15781">
        <v>2.5000000000000001E-2</v>
      </c>
      <c r="P15781">
        <v>50</v>
      </c>
      <c r="Q15781">
        <v>7.1</v>
      </c>
    </row>
    <row r="15782" spans="1:17" hidden="1" x14ac:dyDescent="0.3">
      <c r="A15782" t="s">
        <v>60877</v>
      </c>
      <c r="B15782" t="s">
        <v>60878</v>
      </c>
      <c r="C15782" s="1" t="str">
        <f t="shared" si="2318"/>
        <v>21:0793</v>
      </c>
      <c r="D15782" s="1" t="str">
        <f t="shared" si="2328"/>
        <v>21:0223</v>
      </c>
      <c r="E15782" t="s">
        <v>60879</v>
      </c>
      <c r="F15782" t="s">
        <v>60880</v>
      </c>
      <c r="H15782">
        <v>63.326258600000003</v>
      </c>
      <c r="I15782">
        <v>-133.45622309999999</v>
      </c>
      <c r="J15782" s="1" t="str">
        <f t="shared" si="2329"/>
        <v>Fluid (stream)</v>
      </c>
      <c r="K15782" s="1" t="str">
        <f t="shared" si="2330"/>
        <v>Untreated Water</v>
      </c>
      <c r="O15782">
        <v>2.5000000000000001E-2</v>
      </c>
      <c r="P15782">
        <v>50</v>
      </c>
      <c r="Q15782">
        <v>7.1</v>
      </c>
    </row>
    <row r="15783" spans="1:17" hidden="1" x14ac:dyDescent="0.3">
      <c r="A15783" t="s">
        <v>60881</v>
      </c>
      <c r="B15783" t="s">
        <v>60882</v>
      </c>
      <c r="C15783" s="1" t="str">
        <f t="shared" si="2318"/>
        <v>21:0793</v>
      </c>
      <c r="D15783" s="1" t="str">
        <f t="shared" si="2328"/>
        <v>21:0223</v>
      </c>
      <c r="E15783" t="s">
        <v>60883</v>
      </c>
      <c r="F15783" t="s">
        <v>60884</v>
      </c>
      <c r="H15783">
        <v>63.286941800000001</v>
      </c>
      <c r="I15783">
        <v>-133.4188623</v>
      </c>
      <c r="J15783" s="1" t="str">
        <f t="shared" si="2329"/>
        <v>Fluid (stream)</v>
      </c>
      <c r="K15783" s="1" t="str">
        <f t="shared" si="2330"/>
        <v>Untreated Water</v>
      </c>
      <c r="O15783">
        <v>0.18</v>
      </c>
      <c r="P15783">
        <v>70</v>
      </c>
      <c r="Q15783">
        <v>7.1</v>
      </c>
    </row>
    <row r="15784" spans="1:17" hidden="1" x14ac:dyDescent="0.3">
      <c r="A15784" t="s">
        <v>60885</v>
      </c>
      <c r="B15784" t="s">
        <v>60886</v>
      </c>
      <c r="C15784" s="1" t="str">
        <f t="shared" ref="C15784:C15847" si="2331">HYPERLINK("http://geochem.nrcan.gc.ca/cdogs/content/bdl/bdl210793_e.htm", "21:0793")</f>
        <v>21:0793</v>
      </c>
      <c r="D15784" s="1" t="str">
        <f t="shared" si="2328"/>
        <v>21:0223</v>
      </c>
      <c r="E15784" t="s">
        <v>60887</v>
      </c>
      <c r="F15784" t="s">
        <v>60888</v>
      </c>
      <c r="H15784">
        <v>63.319020899999998</v>
      </c>
      <c r="I15784">
        <v>-133.49294599999999</v>
      </c>
      <c r="J15784" s="1" t="str">
        <f t="shared" si="2329"/>
        <v>Fluid (stream)</v>
      </c>
      <c r="K15784" s="1" t="str">
        <f t="shared" si="2330"/>
        <v>Untreated Water</v>
      </c>
      <c r="O15784">
        <v>0.2</v>
      </c>
      <c r="P15784">
        <v>30</v>
      </c>
      <c r="Q15784">
        <v>7.2</v>
      </c>
    </row>
    <row r="15785" spans="1:17" hidden="1" x14ac:dyDescent="0.3">
      <c r="A15785" t="s">
        <v>60889</v>
      </c>
      <c r="B15785" t="s">
        <v>60890</v>
      </c>
      <c r="C15785" s="1" t="str">
        <f t="shared" si="2331"/>
        <v>21:0793</v>
      </c>
      <c r="D15785" s="1" t="str">
        <f t="shared" si="2328"/>
        <v>21:0223</v>
      </c>
      <c r="E15785" t="s">
        <v>60891</v>
      </c>
      <c r="F15785" t="s">
        <v>60892</v>
      </c>
      <c r="H15785">
        <v>63.379257199999998</v>
      </c>
      <c r="I15785">
        <v>-133.7690346</v>
      </c>
      <c r="J15785" s="1" t="str">
        <f t="shared" si="2329"/>
        <v>Fluid (stream)</v>
      </c>
      <c r="K15785" s="1" t="str">
        <f t="shared" si="2330"/>
        <v>Untreated Water</v>
      </c>
      <c r="O15785">
        <v>0.62</v>
      </c>
      <c r="P15785">
        <v>30</v>
      </c>
      <c r="Q15785">
        <v>8</v>
      </c>
    </row>
    <row r="15786" spans="1:17" hidden="1" x14ac:dyDescent="0.3">
      <c r="A15786" t="s">
        <v>60893</v>
      </c>
      <c r="B15786" t="s">
        <v>60894</v>
      </c>
      <c r="C15786" s="1" t="str">
        <f t="shared" si="2331"/>
        <v>21:0793</v>
      </c>
      <c r="D15786" s="1" t="str">
        <f t="shared" si="2328"/>
        <v>21:0223</v>
      </c>
      <c r="E15786" t="s">
        <v>60895</v>
      </c>
      <c r="F15786" t="s">
        <v>60896</v>
      </c>
      <c r="H15786">
        <v>63.370242599999997</v>
      </c>
      <c r="I15786">
        <v>-133.83941340000001</v>
      </c>
      <c r="J15786" s="1" t="str">
        <f t="shared" si="2329"/>
        <v>Fluid (stream)</v>
      </c>
      <c r="K15786" s="1" t="str">
        <f t="shared" si="2330"/>
        <v>Untreated Water</v>
      </c>
      <c r="O15786">
        <v>4.3</v>
      </c>
      <c r="P15786">
        <v>40</v>
      </c>
      <c r="Q15786">
        <v>8.3000000000000007</v>
      </c>
    </row>
    <row r="15787" spans="1:17" hidden="1" x14ac:dyDescent="0.3">
      <c r="A15787" t="s">
        <v>60897</v>
      </c>
      <c r="B15787" t="s">
        <v>60898</v>
      </c>
      <c r="C15787" s="1" t="str">
        <f t="shared" si="2331"/>
        <v>21:0793</v>
      </c>
      <c r="D15787" s="1" t="str">
        <f t="shared" si="2328"/>
        <v>21:0223</v>
      </c>
      <c r="E15787" t="s">
        <v>60899</v>
      </c>
      <c r="F15787" t="s">
        <v>60900</v>
      </c>
      <c r="H15787">
        <v>63.361254500000001</v>
      </c>
      <c r="I15787">
        <v>-133.86586560000001</v>
      </c>
      <c r="J15787" s="1" t="str">
        <f t="shared" si="2329"/>
        <v>Fluid (stream)</v>
      </c>
      <c r="K15787" s="1" t="str">
        <f t="shared" si="2330"/>
        <v>Untreated Water</v>
      </c>
      <c r="O15787">
        <v>0.25</v>
      </c>
      <c r="P15787">
        <v>30</v>
      </c>
      <c r="Q15787">
        <v>8</v>
      </c>
    </row>
    <row r="15788" spans="1:17" hidden="1" x14ac:dyDescent="0.3">
      <c r="A15788" t="s">
        <v>60901</v>
      </c>
      <c r="B15788" t="s">
        <v>60902</v>
      </c>
      <c r="C15788" s="1" t="str">
        <f t="shared" si="2331"/>
        <v>21:0793</v>
      </c>
      <c r="D15788" s="1" t="str">
        <f t="shared" si="2328"/>
        <v>21:0223</v>
      </c>
      <c r="E15788" t="s">
        <v>60903</v>
      </c>
      <c r="F15788" t="s">
        <v>60904</v>
      </c>
      <c r="H15788">
        <v>63.340937099999998</v>
      </c>
      <c r="I15788">
        <v>-133.88009170000001</v>
      </c>
      <c r="J15788" s="1" t="str">
        <f t="shared" si="2329"/>
        <v>Fluid (stream)</v>
      </c>
      <c r="K15788" s="1" t="str">
        <f t="shared" si="2330"/>
        <v>Untreated Water</v>
      </c>
      <c r="O15788">
        <v>3.8</v>
      </c>
      <c r="P15788">
        <v>40</v>
      </c>
      <c r="Q15788">
        <v>8.4</v>
      </c>
    </row>
    <row r="15789" spans="1:17" hidden="1" x14ac:dyDescent="0.3">
      <c r="A15789" t="s">
        <v>60905</v>
      </c>
      <c r="B15789" t="s">
        <v>60906</v>
      </c>
      <c r="C15789" s="1" t="str">
        <f t="shared" si="2331"/>
        <v>21:0793</v>
      </c>
      <c r="D15789" s="1" t="str">
        <f t="shared" si="2328"/>
        <v>21:0223</v>
      </c>
      <c r="E15789" t="s">
        <v>60907</v>
      </c>
      <c r="F15789" t="s">
        <v>60908</v>
      </c>
      <c r="H15789">
        <v>63.345921500000003</v>
      </c>
      <c r="I15789">
        <v>-133.8600165</v>
      </c>
      <c r="J15789" s="1" t="str">
        <f t="shared" si="2329"/>
        <v>Fluid (stream)</v>
      </c>
      <c r="K15789" s="1" t="str">
        <f t="shared" si="2330"/>
        <v>Untreated Water</v>
      </c>
      <c r="O15789">
        <v>2.2999999999999998</v>
      </c>
      <c r="P15789">
        <v>60</v>
      </c>
      <c r="Q15789">
        <v>8.1999999999999993</v>
      </c>
    </row>
    <row r="15790" spans="1:17" hidden="1" x14ac:dyDescent="0.3">
      <c r="A15790" t="s">
        <v>60909</v>
      </c>
      <c r="B15790" t="s">
        <v>60910</v>
      </c>
      <c r="C15790" s="1" t="str">
        <f t="shared" si="2331"/>
        <v>21:0793</v>
      </c>
      <c r="D15790" s="1" t="str">
        <f t="shared" si="2328"/>
        <v>21:0223</v>
      </c>
      <c r="E15790" t="s">
        <v>60911</v>
      </c>
      <c r="F15790" t="s">
        <v>60912</v>
      </c>
      <c r="H15790">
        <v>63.316429300000003</v>
      </c>
      <c r="I15790">
        <v>-133.89932959999999</v>
      </c>
      <c r="J15790" s="1" t="str">
        <f t="shared" si="2329"/>
        <v>Fluid (stream)</v>
      </c>
      <c r="K15790" s="1" t="str">
        <f t="shared" si="2330"/>
        <v>Untreated Water</v>
      </c>
      <c r="O15790">
        <v>0.25</v>
      </c>
      <c r="P15790">
        <v>50</v>
      </c>
      <c r="Q15790">
        <v>8.1</v>
      </c>
    </row>
    <row r="15791" spans="1:17" hidden="1" x14ac:dyDescent="0.3">
      <c r="A15791" t="s">
        <v>60913</v>
      </c>
      <c r="B15791" t="s">
        <v>60914</v>
      </c>
      <c r="C15791" s="1" t="str">
        <f t="shared" si="2331"/>
        <v>21:0793</v>
      </c>
      <c r="D15791" s="1" t="str">
        <f t="shared" si="2328"/>
        <v>21:0223</v>
      </c>
      <c r="E15791" t="s">
        <v>60915</v>
      </c>
      <c r="F15791" t="s">
        <v>60916</v>
      </c>
      <c r="H15791">
        <v>63.275034900000001</v>
      </c>
      <c r="I15791">
        <v>-133.82140340000001</v>
      </c>
      <c r="J15791" s="1" t="str">
        <f t="shared" si="2329"/>
        <v>Fluid (stream)</v>
      </c>
      <c r="K15791" s="1" t="str">
        <f t="shared" si="2330"/>
        <v>Untreated Water</v>
      </c>
      <c r="O15791">
        <v>1.4</v>
      </c>
      <c r="P15791">
        <v>70</v>
      </c>
      <c r="Q15791">
        <v>8.3000000000000007</v>
      </c>
    </row>
    <row r="15792" spans="1:17" hidden="1" x14ac:dyDescent="0.3">
      <c r="A15792" t="s">
        <v>60917</v>
      </c>
      <c r="B15792" t="s">
        <v>60918</v>
      </c>
      <c r="C15792" s="1" t="str">
        <f t="shared" si="2331"/>
        <v>21:0793</v>
      </c>
      <c r="D15792" s="1" t="str">
        <f t="shared" si="2328"/>
        <v>21:0223</v>
      </c>
      <c r="E15792" t="s">
        <v>60919</v>
      </c>
      <c r="F15792" t="s">
        <v>60920</v>
      </c>
      <c r="H15792">
        <v>63.261215</v>
      </c>
      <c r="I15792">
        <v>-133.90845049999999</v>
      </c>
      <c r="J15792" s="1" t="str">
        <f t="shared" si="2329"/>
        <v>Fluid (stream)</v>
      </c>
      <c r="K15792" s="1" t="str">
        <f t="shared" si="2330"/>
        <v>Untreated Water</v>
      </c>
      <c r="O15792">
        <v>1.7</v>
      </c>
      <c r="P15792">
        <v>60</v>
      </c>
      <c r="Q15792">
        <v>8.4</v>
      </c>
    </row>
    <row r="15793" spans="1:17" hidden="1" x14ac:dyDescent="0.3">
      <c r="A15793" t="s">
        <v>60921</v>
      </c>
      <c r="B15793" t="s">
        <v>60922</v>
      </c>
      <c r="C15793" s="1" t="str">
        <f t="shared" si="2331"/>
        <v>21:0793</v>
      </c>
      <c r="D15793" s="1" t="str">
        <f t="shared" si="2328"/>
        <v>21:0223</v>
      </c>
      <c r="E15793" t="s">
        <v>60923</v>
      </c>
      <c r="F15793" t="s">
        <v>60924</v>
      </c>
      <c r="H15793">
        <v>63.252047599999997</v>
      </c>
      <c r="I15793">
        <v>-133.94613899999999</v>
      </c>
      <c r="J15793" s="1" t="str">
        <f t="shared" si="2329"/>
        <v>Fluid (stream)</v>
      </c>
      <c r="K15793" s="1" t="str">
        <f t="shared" si="2330"/>
        <v>Untreated Water</v>
      </c>
      <c r="O15793">
        <v>1.8</v>
      </c>
      <c r="P15793">
        <v>50</v>
      </c>
      <c r="Q15793">
        <v>8.4</v>
      </c>
    </row>
    <row r="15794" spans="1:17" hidden="1" x14ac:dyDescent="0.3">
      <c r="A15794" t="s">
        <v>60925</v>
      </c>
      <c r="B15794" t="s">
        <v>60926</v>
      </c>
      <c r="C15794" s="1" t="str">
        <f t="shared" si="2331"/>
        <v>21:0793</v>
      </c>
      <c r="D15794" s="1" t="str">
        <f t="shared" si="2328"/>
        <v>21:0223</v>
      </c>
      <c r="E15794" t="s">
        <v>60927</v>
      </c>
      <c r="F15794" t="s">
        <v>60928</v>
      </c>
      <c r="H15794">
        <v>63.2336089</v>
      </c>
      <c r="I15794">
        <v>-133.88139129999999</v>
      </c>
      <c r="J15794" s="1" t="str">
        <f t="shared" si="2329"/>
        <v>Fluid (stream)</v>
      </c>
      <c r="K15794" s="1" t="str">
        <f t="shared" si="2330"/>
        <v>Untreated Water</v>
      </c>
      <c r="O15794">
        <v>0.43</v>
      </c>
      <c r="P15794">
        <v>40</v>
      </c>
      <c r="Q15794">
        <v>8.1</v>
      </c>
    </row>
    <row r="15795" spans="1:17" hidden="1" x14ac:dyDescent="0.3">
      <c r="A15795" t="s">
        <v>60929</v>
      </c>
      <c r="B15795" t="s">
        <v>60930</v>
      </c>
      <c r="C15795" s="1" t="str">
        <f t="shared" si="2331"/>
        <v>21:0793</v>
      </c>
      <c r="D15795" s="1" t="str">
        <f t="shared" si="2328"/>
        <v>21:0223</v>
      </c>
      <c r="E15795" t="s">
        <v>60931</v>
      </c>
      <c r="F15795" t="s">
        <v>60932</v>
      </c>
      <c r="H15795">
        <v>63.259947199999999</v>
      </c>
      <c r="I15795">
        <v>-133.69808610000001</v>
      </c>
      <c r="J15795" s="1" t="str">
        <f t="shared" si="2329"/>
        <v>Fluid (stream)</v>
      </c>
      <c r="K15795" s="1" t="str">
        <f t="shared" si="2330"/>
        <v>Untreated Water</v>
      </c>
      <c r="O15795">
        <v>0.71</v>
      </c>
      <c r="P15795">
        <v>40</v>
      </c>
      <c r="Q15795">
        <v>7.5</v>
      </c>
    </row>
    <row r="15796" spans="1:17" hidden="1" x14ac:dyDescent="0.3">
      <c r="A15796" t="s">
        <v>60933</v>
      </c>
      <c r="B15796" t="s">
        <v>60934</v>
      </c>
      <c r="C15796" s="1" t="str">
        <f t="shared" si="2331"/>
        <v>21:0793</v>
      </c>
      <c r="D15796" s="1" t="str">
        <f t="shared" si="2328"/>
        <v>21:0223</v>
      </c>
      <c r="E15796" t="s">
        <v>60935</v>
      </c>
      <c r="F15796" t="s">
        <v>60936</v>
      </c>
      <c r="H15796">
        <v>63.242214199999999</v>
      </c>
      <c r="I15796">
        <v>-133.6618728</v>
      </c>
      <c r="J15796" s="1" t="str">
        <f t="shared" si="2329"/>
        <v>Fluid (stream)</v>
      </c>
      <c r="K15796" s="1" t="str">
        <f t="shared" si="2330"/>
        <v>Untreated Water</v>
      </c>
      <c r="O15796">
        <v>0.09</v>
      </c>
      <c r="P15796">
        <v>60</v>
      </c>
      <c r="Q15796">
        <v>8.1999999999999993</v>
      </c>
    </row>
    <row r="15797" spans="1:17" hidden="1" x14ac:dyDescent="0.3">
      <c r="A15797" t="s">
        <v>60937</v>
      </c>
      <c r="B15797" t="s">
        <v>60938</v>
      </c>
      <c r="C15797" s="1" t="str">
        <f t="shared" si="2331"/>
        <v>21:0793</v>
      </c>
      <c r="D15797" s="1" t="str">
        <f>HYPERLINK("http://geochem.nrcan.gc.ca/cdogs/content/svy/svy_e.htm", "")</f>
        <v/>
      </c>
      <c r="G15797" s="1" t="str">
        <f>HYPERLINK("http://geochem.nrcan.gc.ca/cdogs/content/cr_/cr_00088_e.htm", "88")</f>
        <v>88</v>
      </c>
      <c r="J15797" t="s">
        <v>11453</v>
      </c>
      <c r="K15797" t="s">
        <v>11454</v>
      </c>
      <c r="O15797">
        <v>2.5000000000000001E-2</v>
      </c>
      <c r="P15797">
        <v>120</v>
      </c>
      <c r="Q15797">
        <v>8.1999999999999993</v>
      </c>
    </row>
    <row r="15798" spans="1:17" hidden="1" x14ac:dyDescent="0.3">
      <c r="A15798" t="s">
        <v>60939</v>
      </c>
      <c r="B15798" t="s">
        <v>60940</v>
      </c>
      <c r="C15798" s="1" t="str">
        <f t="shared" si="2331"/>
        <v>21:0793</v>
      </c>
      <c r="D15798" s="1" t="str">
        <f t="shared" ref="D15798:D15819" si="2332">HYPERLINK("http://geochem.nrcan.gc.ca/cdogs/content/svy/svy210223_e.htm", "21:0223")</f>
        <v>21:0223</v>
      </c>
      <c r="E15798" t="s">
        <v>60941</v>
      </c>
      <c r="F15798" t="s">
        <v>60942</v>
      </c>
      <c r="H15798">
        <v>63.307525800000001</v>
      </c>
      <c r="I15798">
        <v>-133.76172600000001</v>
      </c>
      <c r="J15798" s="1" t="str">
        <f t="shared" ref="J15798:J15819" si="2333">HYPERLINK("http://geochem.nrcan.gc.ca/cdogs/content/kwd/kwd020018_e.htm", "Fluid (stream)")</f>
        <v>Fluid (stream)</v>
      </c>
      <c r="K15798" s="1" t="str">
        <f t="shared" ref="K15798:K15819" si="2334">HYPERLINK("http://geochem.nrcan.gc.ca/cdogs/content/kwd/kwd080007_e.htm", "Untreated Water")</f>
        <v>Untreated Water</v>
      </c>
      <c r="O15798">
        <v>1.88</v>
      </c>
      <c r="P15798">
        <v>50</v>
      </c>
      <c r="Q15798">
        <v>8.3000000000000007</v>
      </c>
    </row>
    <row r="15799" spans="1:17" hidden="1" x14ac:dyDescent="0.3">
      <c r="A15799" t="s">
        <v>60943</v>
      </c>
      <c r="B15799" t="s">
        <v>60944</v>
      </c>
      <c r="C15799" s="1" t="str">
        <f t="shared" si="2331"/>
        <v>21:0793</v>
      </c>
      <c r="D15799" s="1" t="str">
        <f t="shared" si="2332"/>
        <v>21:0223</v>
      </c>
      <c r="E15799" t="s">
        <v>60945</v>
      </c>
      <c r="F15799" t="s">
        <v>60946</v>
      </c>
      <c r="H15799">
        <v>63.352659299999999</v>
      </c>
      <c r="I15799">
        <v>-133.6671666</v>
      </c>
      <c r="J15799" s="1" t="str">
        <f t="shared" si="2333"/>
        <v>Fluid (stream)</v>
      </c>
      <c r="K15799" s="1" t="str">
        <f t="shared" si="2334"/>
        <v>Untreated Water</v>
      </c>
      <c r="O15799">
        <v>0.75</v>
      </c>
      <c r="P15799">
        <v>320</v>
      </c>
      <c r="Q15799">
        <v>7.9</v>
      </c>
    </row>
    <row r="15800" spans="1:17" hidden="1" x14ac:dyDescent="0.3">
      <c r="A15800" t="s">
        <v>60947</v>
      </c>
      <c r="B15800" t="s">
        <v>60948</v>
      </c>
      <c r="C15800" s="1" t="str">
        <f t="shared" si="2331"/>
        <v>21:0793</v>
      </c>
      <c r="D15800" s="1" t="str">
        <f t="shared" si="2332"/>
        <v>21:0223</v>
      </c>
      <c r="E15800" t="s">
        <v>60949</v>
      </c>
      <c r="F15800" t="s">
        <v>60950</v>
      </c>
      <c r="H15800">
        <v>63.342311000000002</v>
      </c>
      <c r="I15800">
        <v>-133.58894770000001</v>
      </c>
      <c r="J15800" s="1" t="str">
        <f t="shared" si="2333"/>
        <v>Fluid (stream)</v>
      </c>
      <c r="K15800" s="1" t="str">
        <f t="shared" si="2334"/>
        <v>Untreated Water</v>
      </c>
      <c r="O15800">
        <v>0.5</v>
      </c>
      <c r="P15800">
        <v>120</v>
      </c>
      <c r="Q15800">
        <v>7.5</v>
      </c>
    </row>
    <row r="15801" spans="1:17" hidden="1" x14ac:dyDescent="0.3">
      <c r="A15801" t="s">
        <v>60951</v>
      </c>
      <c r="B15801" t="s">
        <v>60952</v>
      </c>
      <c r="C15801" s="1" t="str">
        <f t="shared" si="2331"/>
        <v>21:0793</v>
      </c>
      <c r="D15801" s="1" t="str">
        <f t="shared" si="2332"/>
        <v>21:0223</v>
      </c>
      <c r="E15801" t="s">
        <v>60953</v>
      </c>
      <c r="F15801" t="s">
        <v>60954</v>
      </c>
      <c r="H15801">
        <v>63.328513800000003</v>
      </c>
      <c r="I15801">
        <v>-133.51471609999999</v>
      </c>
      <c r="J15801" s="1" t="str">
        <f t="shared" si="2333"/>
        <v>Fluid (stream)</v>
      </c>
      <c r="K15801" s="1" t="str">
        <f t="shared" si="2334"/>
        <v>Untreated Water</v>
      </c>
      <c r="O15801">
        <v>0.45</v>
      </c>
      <c r="P15801">
        <v>170</v>
      </c>
      <c r="Q15801">
        <v>7.8</v>
      </c>
    </row>
    <row r="15802" spans="1:17" hidden="1" x14ac:dyDescent="0.3">
      <c r="A15802" t="s">
        <v>60955</v>
      </c>
      <c r="B15802" t="s">
        <v>60956</v>
      </c>
      <c r="C15802" s="1" t="str">
        <f t="shared" si="2331"/>
        <v>21:0793</v>
      </c>
      <c r="D15802" s="1" t="str">
        <f t="shared" si="2332"/>
        <v>21:0223</v>
      </c>
      <c r="E15802" t="s">
        <v>60957</v>
      </c>
      <c r="F15802" t="s">
        <v>60958</v>
      </c>
      <c r="H15802">
        <v>63.327886100000001</v>
      </c>
      <c r="I15802">
        <v>-133.22287439999999</v>
      </c>
      <c r="J15802" s="1" t="str">
        <f t="shared" si="2333"/>
        <v>Fluid (stream)</v>
      </c>
      <c r="K15802" s="1" t="str">
        <f t="shared" si="2334"/>
        <v>Untreated Water</v>
      </c>
      <c r="O15802">
        <v>7.0000000000000007E-2</v>
      </c>
      <c r="P15802">
        <v>50</v>
      </c>
      <c r="Q15802">
        <v>7.8</v>
      </c>
    </row>
    <row r="15803" spans="1:17" hidden="1" x14ac:dyDescent="0.3">
      <c r="A15803" t="s">
        <v>60959</v>
      </c>
      <c r="B15803" t="s">
        <v>60960</v>
      </c>
      <c r="C15803" s="1" t="str">
        <f t="shared" si="2331"/>
        <v>21:0793</v>
      </c>
      <c r="D15803" s="1" t="str">
        <f t="shared" si="2332"/>
        <v>21:0223</v>
      </c>
      <c r="E15803" t="s">
        <v>60961</v>
      </c>
      <c r="F15803" t="s">
        <v>60962</v>
      </c>
      <c r="H15803">
        <v>63.2861799</v>
      </c>
      <c r="I15803">
        <v>-133.1714782</v>
      </c>
      <c r="J15803" s="1" t="str">
        <f t="shared" si="2333"/>
        <v>Fluid (stream)</v>
      </c>
      <c r="K15803" s="1" t="str">
        <f t="shared" si="2334"/>
        <v>Untreated Water</v>
      </c>
      <c r="O15803">
        <v>7.0000000000000007E-2</v>
      </c>
      <c r="P15803">
        <v>50</v>
      </c>
      <c r="Q15803">
        <v>7.5</v>
      </c>
    </row>
    <row r="15804" spans="1:17" hidden="1" x14ac:dyDescent="0.3">
      <c r="A15804" t="s">
        <v>60963</v>
      </c>
      <c r="B15804" t="s">
        <v>60964</v>
      </c>
      <c r="C15804" s="1" t="str">
        <f t="shared" si="2331"/>
        <v>21:0793</v>
      </c>
      <c r="D15804" s="1" t="str">
        <f t="shared" si="2332"/>
        <v>21:0223</v>
      </c>
      <c r="E15804" t="s">
        <v>60965</v>
      </c>
      <c r="F15804" t="s">
        <v>60966</v>
      </c>
      <c r="H15804">
        <v>63.332705400000002</v>
      </c>
      <c r="I15804">
        <v>-133.72015880000001</v>
      </c>
      <c r="J15804" s="1" t="str">
        <f t="shared" si="2333"/>
        <v>Fluid (stream)</v>
      </c>
      <c r="K15804" s="1" t="str">
        <f t="shared" si="2334"/>
        <v>Untreated Water</v>
      </c>
      <c r="O15804">
        <v>2.5000000000000001E-2</v>
      </c>
      <c r="P15804">
        <v>70</v>
      </c>
      <c r="Q15804">
        <v>7.6</v>
      </c>
    </row>
    <row r="15805" spans="1:17" hidden="1" x14ac:dyDescent="0.3">
      <c r="A15805" t="s">
        <v>60967</v>
      </c>
      <c r="B15805" t="s">
        <v>60968</v>
      </c>
      <c r="C15805" s="1" t="str">
        <f t="shared" si="2331"/>
        <v>21:0793</v>
      </c>
      <c r="D15805" s="1" t="str">
        <f t="shared" si="2332"/>
        <v>21:0223</v>
      </c>
      <c r="E15805" t="s">
        <v>60969</v>
      </c>
      <c r="F15805" t="s">
        <v>60970</v>
      </c>
      <c r="H15805">
        <v>63.068904500000002</v>
      </c>
      <c r="I15805">
        <v>-133.07088680000001</v>
      </c>
      <c r="J15805" s="1" t="str">
        <f t="shared" si="2333"/>
        <v>Fluid (stream)</v>
      </c>
      <c r="K15805" s="1" t="str">
        <f t="shared" si="2334"/>
        <v>Untreated Water</v>
      </c>
      <c r="O15805">
        <v>2.5000000000000001E-2</v>
      </c>
      <c r="P15805">
        <v>250</v>
      </c>
      <c r="Q15805">
        <v>8.1999999999999993</v>
      </c>
    </row>
    <row r="15806" spans="1:17" hidden="1" x14ac:dyDescent="0.3">
      <c r="A15806" t="s">
        <v>60971</v>
      </c>
      <c r="B15806" t="s">
        <v>60972</v>
      </c>
      <c r="C15806" s="1" t="str">
        <f t="shared" si="2331"/>
        <v>21:0793</v>
      </c>
      <c r="D15806" s="1" t="str">
        <f t="shared" si="2332"/>
        <v>21:0223</v>
      </c>
      <c r="E15806" t="s">
        <v>60973</v>
      </c>
      <c r="F15806" t="s">
        <v>60974</v>
      </c>
      <c r="H15806">
        <v>63.0579994</v>
      </c>
      <c r="I15806">
        <v>-133.11579470000001</v>
      </c>
      <c r="J15806" s="1" t="str">
        <f t="shared" si="2333"/>
        <v>Fluid (stream)</v>
      </c>
      <c r="K15806" s="1" t="str">
        <f t="shared" si="2334"/>
        <v>Untreated Water</v>
      </c>
      <c r="O15806">
        <v>13.8</v>
      </c>
      <c r="P15806">
        <v>230</v>
      </c>
      <c r="Q15806">
        <v>8.4</v>
      </c>
    </row>
    <row r="15807" spans="1:17" hidden="1" x14ac:dyDescent="0.3">
      <c r="A15807" t="s">
        <v>60975</v>
      </c>
      <c r="B15807" t="s">
        <v>60976</v>
      </c>
      <c r="C15807" s="1" t="str">
        <f t="shared" si="2331"/>
        <v>21:0793</v>
      </c>
      <c r="D15807" s="1" t="str">
        <f t="shared" si="2332"/>
        <v>21:0223</v>
      </c>
      <c r="E15807" t="s">
        <v>60977</v>
      </c>
      <c r="F15807" t="s">
        <v>60978</v>
      </c>
      <c r="H15807">
        <v>63.041388400000002</v>
      </c>
      <c r="I15807">
        <v>-133.13739609999999</v>
      </c>
      <c r="J15807" s="1" t="str">
        <f t="shared" si="2333"/>
        <v>Fluid (stream)</v>
      </c>
      <c r="K15807" s="1" t="str">
        <f t="shared" si="2334"/>
        <v>Untreated Water</v>
      </c>
      <c r="O15807">
        <v>0.4</v>
      </c>
      <c r="P15807">
        <v>170</v>
      </c>
      <c r="Q15807">
        <v>8.1</v>
      </c>
    </row>
    <row r="15808" spans="1:17" hidden="1" x14ac:dyDescent="0.3">
      <c r="A15808" t="s">
        <v>60979</v>
      </c>
      <c r="B15808" t="s">
        <v>60980</v>
      </c>
      <c r="C15808" s="1" t="str">
        <f t="shared" si="2331"/>
        <v>21:0793</v>
      </c>
      <c r="D15808" s="1" t="str">
        <f t="shared" si="2332"/>
        <v>21:0223</v>
      </c>
      <c r="E15808" t="s">
        <v>60981</v>
      </c>
      <c r="F15808" t="s">
        <v>60982</v>
      </c>
      <c r="H15808">
        <v>63.025913099999997</v>
      </c>
      <c r="I15808">
        <v>-133.0991688</v>
      </c>
      <c r="J15808" s="1" t="str">
        <f t="shared" si="2333"/>
        <v>Fluid (stream)</v>
      </c>
      <c r="K15808" s="1" t="str">
        <f t="shared" si="2334"/>
        <v>Untreated Water</v>
      </c>
      <c r="O15808">
        <v>3.75</v>
      </c>
      <c r="P15808">
        <v>110</v>
      </c>
      <c r="Q15808">
        <v>8.4</v>
      </c>
    </row>
    <row r="15809" spans="1:17" hidden="1" x14ac:dyDescent="0.3">
      <c r="A15809" t="s">
        <v>60983</v>
      </c>
      <c r="B15809" t="s">
        <v>60984</v>
      </c>
      <c r="C15809" s="1" t="str">
        <f t="shared" si="2331"/>
        <v>21:0793</v>
      </c>
      <c r="D15809" s="1" t="str">
        <f t="shared" si="2332"/>
        <v>21:0223</v>
      </c>
      <c r="E15809" t="s">
        <v>60985</v>
      </c>
      <c r="F15809" t="s">
        <v>60986</v>
      </c>
      <c r="H15809">
        <v>63.010932799999999</v>
      </c>
      <c r="I15809">
        <v>-133.2173531</v>
      </c>
      <c r="J15809" s="1" t="str">
        <f t="shared" si="2333"/>
        <v>Fluid (stream)</v>
      </c>
      <c r="K15809" s="1" t="str">
        <f t="shared" si="2334"/>
        <v>Untreated Water</v>
      </c>
    </row>
    <row r="15810" spans="1:17" hidden="1" x14ac:dyDescent="0.3">
      <c r="A15810" t="s">
        <v>60987</v>
      </c>
      <c r="B15810" t="s">
        <v>60988</v>
      </c>
      <c r="C15810" s="1" t="str">
        <f t="shared" si="2331"/>
        <v>21:0793</v>
      </c>
      <c r="D15810" s="1" t="str">
        <f t="shared" si="2332"/>
        <v>21:0223</v>
      </c>
      <c r="E15810" t="s">
        <v>60989</v>
      </c>
      <c r="F15810" t="s">
        <v>60990</v>
      </c>
      <c r="H15810">
        <v>63.031908299999998</v>
      </c>
      <c r="I15810">
        <v>-133.37864769999999</v>
      </c>
      <c r="J15810" s="1" t="str">
        <f t="shared" si="2333"/>
        <v>Fluid (stream)</v>
      </c>
      <c r="K15810" s="1" t="str">
        <f t="shared" si="2334"/>
        <v>Untreated Water</v>
      </c>
    </row>
    <row r="15811" spans="1:17" hidden="1" x14ac:dyDescent="0.3">
      <c r="A15811" t="s">
        <v>60991</v>
      </c>
      <c r="B15811" t="s">
        <v>60992</v>
      </c>
      <c r="C15811" s="1" t="str">
        <f t="shared" si="2331"/>
        <v>21:0793</v>
      </c>
      <c r="D15811" s="1" t="str">
        <f t="shared" si="2332"/>
        <v>21:0223</v>
      </c>
      <c r="E15811" t="s">
        <v>60993</v>
      </c>
      <c r="F15811" t="s">
        <v>60994</v>
      </c>
      <c r="H15811">
        <v>63.024587099999998</v>
      </c>
      <c r="I15811">
        <v>-133.2766211</v>
      </c>
      <c r="J15811" s="1" t="str">
        <f t="shared" si="2333"/>
        <v>Fluid (stream)</v>
      </c>
      <c r="K15811" s="1" t="str">
        <f t="shared" si="2334"/>
        <v>Untreated Water</v>
      </c>
      <c r="O15811">
        <v>2.5000000000000001E-2</v>
      </c>
      <c r="P15811">
        <v>80</v>
      </c>
      <c r="Q15811">
        <v>8.1999999999999993</v>
      </c>
    </row>
    <row r="15812" spans="1:17" hidden="1" x14ac:dyDescent="0.3">
      <c r="A15812" t="s">
        <v>60995</v>
      </c>
      <c r="B15812" t="s">
        <v>60996</v>
      </c>
      <c r="C15812" s="1" t="str">
        <f t="shared" si="2331"/>
        <v>21:0793</v>
      </c>
      <c r="D15812" s="1" t="str">
        <f t="shared" si="2332"/>
        <v>21:0223</v>
      </c>
      <c r="E15812" t="s">
        <v>60997</v>
      </c>
      <c r="F15812" t="s">
        <v>60998</v>
      </c>
      <c r="H15812">
        <v>63.031480299999998</v>
      </c>
      <c r="I15812">
        <v>-133.32504170000001</v>
      </c>
      <c r="J15812" s="1" t="str">
        <f t="shared" si="2333"/>
        <v>Fluid (stream)</v>
      </c>
      <c r="K15812" s="1" t="str">
        <f t="shared" si="2334"/>
        <v>Untreated Water</v>
      </c>
      <c r="O15812">
        <v>0.88</v>
      </c>
      <c r="P15812">
        <v>100</v>
      </c>
      <c r="Q15812">
        <v>8.3000000000000007</v>
      </c>
    </row>
    <row r="15813" spans="1:17" hidden="1" x14ac:dyDescent="0.3">
      <c r="A15813" t="s">
        <v>60999</v>
      </c>
      <c r="B15813" t="s">
        <v>61000</v>
      </c>
      <c r="C15813" s="1" t="str">
        <f t="shared" si="2331"/>
        <v>21:0793</v>
      </c>
      <c r="D15813" s="1" t="str">
        <f t="shared" si="2332"/>
        <v>21:0223</v>
      </c>
      <c r="E15813" t="s">
        <v>60997</v>
      </c>
      <c r="F15813" t="s">
        <v>61001</v>
      </c>
      <c r="H15813">
        <v>63.031480299999998</v>
      </c>
      <c r="I15813">
        <v>-133.32504170000001</v>
      </c>
      <c r="J15813" s="1" t="str">
        <f t="shared" si="2333"/>
        <v>Fluid (stream)</v>
      </c>
      <c r="K15813" s="1" t="str">
        <f t="shared" si="2334"/>
        <v>Untreated Water</v>
      </c>
      <c r="O15813">
        <v>0.88</v>
      </c>
      <c r="P15813">
        <v>80</v>
      </c>
      <c r="Q15813">
        <v>8.4</v>
      </c>
    </row>
    <row r="15814" spans="1:17" hidden="1" x14ac:dyDescent="0.3">
      <c r="A15814" t="s">
        <v>61002</v>
      </c>
      <c r="B15814" t="s">
        <v>61003</v>
      </c>
      <c r="C15814" s="1" t="str">
        <f t="shared" si="2331"/>
        <v>21:0793</v>
      </c>
      <c r="D15814" s="1" t="str">
        <f t="shared" si="2332"/>
        <v>21:0223</v>
      </c>
      <c r="E15814" t="s">
        <v>61004</v>
      </c>
      <c r="F15814" t="s">
        <v>61005</v>
      </c>
      <c r="H15814">
        <v>63.007191800000001</v>
      </c>
      <c r="I15814">
        <v>-133.47099230000001</v>
      </c>
      <c r="J15814" s="1" t="str">
        <f t="shared" si="2333"/>
        <v>Fluid (stream)</v>
      </c>
      <c r="K15814" s="1" t="str">
        <f t="shared" si="2334"/>
        <v>Untreated Water</v>
      </c>
      <c r="O15814">
        <v>3</v>
      </c>
      <c r="P15814">
        <v>130</v>
      </c>
      <c r="Q15814">
        <v>8.3000000000000007</v>
      </c>
    </row>
    <row r="15815" spans="1:17" hidden="1" x14ac:dyDescent="0.3">
      <c r="A15815" t="s">
        <v>61006</v>
      </c>
      <c r="B15815" t="s">
        <v>61007</v>
      </c>
      <c r="C15815" s="1" t="str">
        <f t="shared" si="2331"/>
        <v>21:0793</v>
      </c>
      <c r="D15815" s="1" t="str">
        <f t="shared" si="2332"/>
        <v>21:0223</v>
      </c>
      <c r="E15815" t="s">
        <v>61008</v>
      </c>
      <c r="F15815" t="s">
        <v>61009</v>
      </c>
      <c r="H15815">
        <v>63.017187399999997</v>
      </c>
      <c r="I15815">
        <v>-133.4871833</v>
      </c>
      <c r="J15815" s="1" t="str">
        <f t="shared" si="2333"/>
        <v>Fluid (stream)</v>
      </c>
      <c r="K15815" s="1" t="str">
        <f t="shared" si="2334"/>
        <v>Untreated Water</v>
      </c>
      <c r="O15815">
        <v>0.55000000000000004</v>
      </c>
      <c r="P15815">
        <v>80</v>
      </c>
      <c r="Q15815">
        <v>8.3000000000000007</v>
      </c>
    </row>
    <row r="15816" spans="1:17" hidden="1" x14ac:dyDescent="0.3">
      <c r="A15816" t="s">
        <v>61010</v>
      </c>
      <c r="B15816" t="s">
        <v>61011</v>
      </c>
      <c r="C15816" s="1" t="str">
        <f t="shared" si="2331"/>
        <v>21:0793</v>
      </c>
      <c r="D15816" s="1" t="str">
        <f t="shared" si="2332"/>
        <v>21:0223</v>
      </c>
      <c r="E15816" t="s">
        <v>61012</v>
      </c>
      <c r="F15816" t="s">
        <v>61013</v>
      </c>
      <c r="H15816">
        <v>63.236630499999997</v>
      </c>
      <c r="I15816">
        <v>-133.90979820000001</v>
      </c>
      <c r="J15816" s="1" t="str">
        <f t="shared" si="2333"/>
        <v>Fluid (stream)</v>
      </c>
      <c r="K15816" s="1" t="str">
        <f t="shared" si="2334"/>
        <v>Untreated Water</v>
      </c>
      <c r="O15816">
        <v>0.75</v>
      </c>
      <c r="P15816">
        <v>80</v>
      </c>
      <c r="Q15816">
        <v>8.1999999999999993</v>
      </c>
    </row>
    <row r="15817" spans="1:17" hidden="1" x14ac:dyDescent="0.3">
      <c r="A15817" t="s">
        <v>61014</v>
      </c>
      <c r="B15817" t="s">
        <v>61015</v>
      </c>
      <c r="C15817" s="1" t="str">
        <f t="shared" si="2331"/>
        <v>21:0793</v>
      </c>
      <c r="D15817" s="1" t="str">
        <f t="shared" si="2332"/>
        <v>21:0223</v>
      </c>
      <c r="E15817" t="s">
        <v>61016</v>
      </c>
      <c r="F15817" t="s">
        <v>61017</v>
      </c>
      <c r="H15817">
        <v>63.199605499999997</v>
      </c>
      <c r="I15817">
        <v>-133.9468976</v>
      </c>
      <c r="J15817" s="1" t="str">
        <f t="shared" si="2333"/>
        <v>Fluid (stream)</v>
      </c>
      <c r="K15817" s="1" t="str">
        <f t="shared" si="2334"/>
        <v>Untreated Water</v>
      </c>
      <c r="O15817">
        <v>0.4</v>
      </c>
      <c r="P15817">
        <v>50</v>
      </c>
      <c r="Q15817">
        <v>8.1999999999999993</v>
      </c>
    </row>
    <row r="15818" spans="1:17" hidden="1" x14ac:dyDescent="0.3">
      <c r="A15818" t="s">
        <v>61018</v>
      </c>
      <c r="B15818" t="s">
        <v>61019</v>
      </c>
      <c r="C15818" s="1" t="str">
        <f t="shared" si="2331"/>
        <v>21:0793</v>
      </c>
      <c r="D15818" s="1" t="str">
        <f t="shared" si="2332"/>
        <v>21:0223</v>
      </c>
      <c r="E15818" t="s">
        <v>61020</v>
      </c>
      <c r="F15818" t="s">
        <v>61021</v>
      </c>
      <c r="H15818">
        <v>63.1967201</v>
      </c>
      <c r="I15818">
        <v>-133.9536219</v>
      </c>
      <c r="J15818" s="1" t="str">
        <f t="shared" si="2333"/>
        <v>Fluid (stream)</v>
      </c>
      <c r="K15818" s="1" t="str">
        <f t="shared" si="2334"/>
        <v>Untreated Water</v>
      </c>
      <c r="O15818">
        <v>2.5000000000000001E-2</v>
      </c>
      <c r="P15818">
        <v>50</v>
      </c>
      <c r="Q15818">
        <v>8.1</v>
      </c>
    </row>
    <row r="15819" spans="1:17" hidden="1" x14ac:dyDescent="0.3">
      <c r="A15819" t="s">
        <v>61022</v>
      </c>
      <c r="B15819" t="s">
        <v>61023</v>
      </c>
      <c r="C15819" s="1" t="str">
        <f t="shared" si="2331"/>
        <v>21:0793</v>
      </c>
      <c r="D15819" s="1" t="str">
        <f t="shared" si="2332"/>
        <v>21:0223</v>
      </c>
      <c r="E15819" t="s">
        <v>61024</v>
      </c>
      <c r="F15819" t="s">
        <v>61025</v>
      </c>
      <c r="H15819">
        <v>63.1631164</v>
      </c>
      <c r="I15819">
        <v>-133.98489530000001</v>
      </c>
      <c r="J15819" s="1" t="str">
        <f t="shared" si="2333"/>
        <v>Fluid (stream)</v>
      </c>
      <c r="K15819" s="1" t="str">
        <f t="shared" si="2334"/>
        <v>Untreated Water</v>
      </c>
      <c r="O15819">
        <v>0.13</v>
      </c>
      <c r="P15819">
        <v>40</v>
      </c>
      <c r="Q15819">
        <v>8.1</v>
      </c>
    </row>
    <row r="15820" spans="1:17" hidden="1" x14ac:dyDescent="0.3">
      <c r="A15820" t="s">
        <v>61026</v>
      </c>
      <c r="B15820" t="s">
        <v>61027</v>
      </c>
      <c r="C15820" s="1" t="str">
        <f t="shared" si="2331"/>
        <v>21:0793</v>
      </c>
      <c r="D15820" s="1" t="str">
        <f>HYPERLINK("http://geochem.nrcan.gc.ca/cdogs/content/svy/svy_e.htm", "")</f>
        <v/>
      </c>
      <c r="G15820" s="1" t="str">
        <f>HYPERLINK("http://geochem.nrcan.gc.ca/cdogs/content/cr_/cr_00088_e.htm", "88")</f>
        <v>88</v>
      </c>
      <c r="J15820" t="s">
        <v>11453</v>
      </c>
      <c r="K15820" t="s">
        <v>11454</v>
      </c>
      <c r="O15820">
        <v>0.05</v>
      </c>
      <c r="P15820">
        <v>110</v>
      </c>
      <c r="Q15820">
        <v>8.3000000000000007</v>
      </c>
    </row>
    <row r="15821" spans="1:17" hidden="1" x14ac:dyDescent="0.3">
      <c r="A15821" t="s">
        <v>61028</v>
      </c>
      <c r="B15821" t="s">
        <v>61029</v>
      </c>
      <c r="C15821" s="1" t="str">
        <f t="shared" si="2331"/>
        <v>21:0793</v>
      </c>
      <c r="D15821" s="1" t="str">
        <f t="shared" ref="D15821:D15846" si="2335">HYPERLINK("http://geochem.nrcan.gc.ca/cdogs/content/svy/svy210223_e.htm", "21:0223")</f>
        <v>21:0223</v>
      </c>
      <c r="E15821" t="s">
        <v>61030</v>
      </c>
      <c r="F15821" t="s">
        <v>61031</v>
      </c>
      <c r="H15821">
        <v>63.188551099999998</v>
      </c>
      <c r="I15821">
        <v>-133.9831288</v>
      </c>
      <c r="J15821" s="1" t="str">
        <f t="shared" ref="J15821:J15846" si="2336">HYPERLINK("http://geochem.nrcan.gc.ca/cdogs/content/kwd/kwd020018_e.htm", "Fluid (stream)")</f>
        <v>Fluid (stream)</v>
      </c>
      <c r="K15821" s="1" t="str">
        <f t="shared" ref="K15821:K15846" si="2337">HYPERLINK("http://geochem.nrcan.gc.ca/cdogs/content/kwd/kwd080007_e.htm", "Untreated Water")</f>
        <v>Untreated Water</v>
      </c>
      <c r="O15821">
        <v>0.13</v>
      </c>
      <c r="P15821">
        <v>60</v>
      </c>
      <c r="Q15821">
        <v>7.9</v>
      </c>
    </row>
    <row r="15822" spans="1:17" hidden="1" x14ac:dyDescent="0.3">
      <c r="A15822" t="s">
        <v>61032</v>
      </c>
      <c r="B15822" t="s">
        <v>61033</v>
      </c>
      <c r="C15822" s="1" t="str">
        <f t="shared" si="2331"/>
        <v>21:0793</v>
      </c>
      <c r="D15822" s="1" t="str">
        <f t="shared" si="2335"/>
        <v>21:0223</v>
      </c>
      <c r="E15822" t="s">
        <v>61034</v>
      </c>
      <c r="F15822" t="s">
        <v>61035</v>
      </c>
      <c r="H15822">
        <v>63.1366795</v>
      </c>
      <c r="I15822">
        <v>-133.96223430000001</v>
      </c>
      <c r="J15822" s="1" t="str">
        <f t="shared" si="2336"/>
        <v>Fluid (stream)</v>
      </c>
      <c r="K15822" s="1" t="str">
        <f t="shared" si="2337"/>
        <v>Untreated Water</v>
      </c>
      <c r="O15822">
        <v>2.5000000000000001E-2</v>
      </c>
      <c r="P15822">
        <v>30</v>
      </c>
      <c r="Q15822">
        <v>7.9</v>
      </c>
    </row>
    <row r="15823" spans="1:17" hidden="1" x14ac:dyDescent="0.3">
      <c r="A15823" t="s">
        <v>61036</v>
      </c>
      <c r="B15823" t="s">
        <v>61037</v>
      </c>
      <c r="C15823" s="1" t="str">
        <f t="shared" si="2331"/>
        <v>21:0793</v>
      </c>
      <c r="D15823" s="1" t="str">
        <f t="shared" si="2335"/>
        <v>21:0223</v>
      </c>
      <c r="E15823" t="s">
        <v>61038</v>
      </c>
      <c r="F15823" t="s">
        <v>61039</v>
      </c>
      <c r="H15823">
        <v>63.149650999999999</v>
      </c>
      <c r="I15823">
        <v>-133.95022059999999</v>
      </c>
      <c r="J15823" s="1" t="str">
        <f t="shared" si="2336"/>
        <v>Fluid (stream)</v>
      </c>
      <c r="K15823" s="1" t="str">
        <f t="shared" si="2337"/>
        <v>Untreated Water</v>
      </c>
      <c r="O15823">
        <v>2.5000000000000001E-2</v>
      </c>
      <c r="P15823">
        <v>30</v>
      </c>
      <c r="Q15823">
        <v>8</v>
      </c>
    </row>
    <row r="15824" spans="1:17" hidden="1" x14ac:dyDescent="0.3">
      <c r="A15824" t="s">
        <v>61040</v>
      </c>
      <c r="B15824" t="s">
        <v>61041</v>
      </c>
      <c r="C15824" s="1" t="str">
        <f t="shared" si="2331"/>
        <v>21:0793</v>
      </c>
      <c r="D15824" s="1" t="str">
        <f t="shared" si="2335"/>
        <v>21:0223</v>
      </c>
      <c r="E15824" t="s">
        <v>61042</v>
      </c>
      <c r="F15824" t="s">
        <v>61043</v>
      </c>
      <c r="H15824">
        <v>63.146546399999998</v>
      </c>
      <c r="I15824">
        <v>-133.9347362</v>
      </c>
      <c r="J15824" s="1" t="str">
        <f t="shared" si="2336"/>
        <v>Fluid (stream)</v>
      </c>
      <c r="K15824" s="1" t="str">
        <f t="shared" si="2337"/>
        <v>Untreated Water</v>
      </c>
      <c r="O15824">
        <v>2.5000000000000001E-2</v>
      </c>
      <c r="P15824">
        <v>40</v>
      </c>
      <c r="Q15824">
        <v>7.9</v>
      </c>
    </row>
    <row r="15825" spans="1:17" hidden="1" x14ac:dyDescent="0.3">
      <c r="A15825" t="s">
        <v>61044</v>
      </c>
      <c r="B15825" t="s">
        <v>61045</v>
      </c>
      <c r="C15825" s="1" t="str">
        <f t="shared" si="2331"/>
        <v>21:0793</v>
      </c>
      <c r="D15825" s="1" t="str">
        <f t="shared" si="2335"/>
        <v>21:0223</v>
      </c>
      <c r="E15825" t="s">
        <v>61046</v>
      </c>
      <c r="F15825" t="s">
        <v>61047</v>
      </c>
      <c r="H15825">
        <v>63.147618199999997</v>
      </c>
      <c r="I15825">
        <v>-133.90461350000001</v>
      </c>
      <c r="J15825" s="1" t="str">
        <f t="shared" si="2336"/>
        <v>Fluid (stream)</v>
      </c>
      <c r="K15825" s="1" t="str">
        <f t="shared" si="2337"/>
        <v>Untreated Water</v>
      </c>
      <c r="O15825">
        <v>0.11</v>
      </c>
      <c r="P15825">
        <v>40</v>
      </c>
      <c r="Q15825">
        <v>8</v>
      </c>
    </row>
    <row r="15826" spans="1:17" hidden="1" x14ac:dyDescent="0.3">
      <c r="A15826" t="s">
        <v>61048</v>
      </c>
      <c r="B15826" t="s">
        <v>61049</v>
      </c>
      <c r="C15826" s="1" t="str">
        <f t="shared" si="2331"/>
        <v>21:0793</v>
      </c>
      <c r="D15826" s="1" t="str">
        <f t="shared" si="2335"/>
        <v>21:0223</v>
      </c>
      <c r="E15826" t="s">
        <v>61050</v>
      </c>
      <c r="F15826" t="s">
        <v>61051</v>
      </c>
      <c r="H15826">
        <v>63.105577799999999</v>
      </c>
      <c r="I15826">
        <v>-133.86297999999999</v>
      </c>
      <c r="J15826" s="1" t="str">
        <f t="shared" si="2336"/>
        <v>Fluid (stream)</v>
      </c>
      <c r="K15826" s="1" t="str">
        <f t="shared" si="2337"/>
        <v>Untreated Water</v>
      </c>
      <c r="O15826">
        <v>2.5000000000000001E-2</v>
      </c>
      <c r="P15826">
        <v>30</v>
      </c>
      <c r="Q15826">
        <v>7.8</v>
      </c>
    </row>
    <row r="15827" spans="1:17" hidden="1" x14ac:dyDescent="0.3">
      <c r="A15827" t="s">
        <v>61052</v>
      </c>
      <c r="B15827" t="s">
        <v>61053</v>
      </c>
      <c r="C15827" s="1" t="str">
        <f t="shared" si="2331"/>
        <v>21:0793</v>
      </c>
      <c r="D15827" s="1" t="str">
        <f t="shared" si="2335"/>
        <v>21:0223</v>
      </c>
      <c r="E15827" t="s">
        <v>61054</v>
      </c>
      <c r="F15827" t="s">
        <v>61055</v>
      </c>
      <c r="H15827">
        <v>63.1040311</v>
      </c>
      <c r="I15827">
        <v>-133.84380060000001</v>
      </c>
      <c r="J15827" s="1" t="str">
        <f t="shared" si="2336"/>
        <v>Fluid (stream)</v>
      </c>
      <c r="K15827" s="1" t="str">
        <f t="shared" si="2337"/>
        <v>Untreated Water</v>
      </c>
      <c r="O15827">
        <v>2.5000000000000001E-2</v>
      </c>
      <c r="P15827">
        <v>30</v>
      </c>
      <c r="Q15827">
        <v>7.9</v>
      </c>
    </row>
    <row r="15828" spans="1:17" hidden="1" x14ac:dyDescent="0.3">
      <c r="A15828" t="s">
        <v>61056</v>
      </c>
      <c r="B15828" t="s">
        <v>61057</v>
      </c>
      <c r="C15828" s="1" t="str">
        <f t="shared" si="2331"/>
        <v>21:0793</v>
      </c>
      <c r="D15828" s="1" t="str">
        <f t="shared" si="2335"/>
        <v>21:0223</v>
      </c>
      <c r="E15828" t="s">
        <v>61058</v>
      </c>
      <c r="F15828" t="s">
        <v>61059</v>
      </c>
      <c r="H15828">
        <v>63.075901700000003</v>
      </c>
      <c r="I15828">
        <v>-133.88090560000001</v>
      </c>
      <c r="J15828" s="1" t="str">
        <f t="shared" si="2336"/>
        <v>Fluid (stream)</v>
      </c>
      <c r="K15828" s="1" t="str">
        <f t="shared" si="2337"/>
        <v>Untreated Water</v>
      </c>
      <c r="O15828">
        <v>2.5000000000000001E-2</v>
      </c>
      <c r="P15828">
        <v>40</v>
      </c>
      <c r="Q15828">
        <v>7.8</v>
      </c>
    </row>
    <row r="15829" spans="1:17" hidden="1" x14ac:dyDescent="0.3">
      <c r="A15829" t="s">
        <v>61060</v>
      </c>
      <c r="B15829" t="s">
        <v>61061</v>
      </c>
      <c r="C15829" s="1" t="str">
        <f t="shared" si="2331"/>
        <v>21:0793</v>
      </c>
      <c r="D15829" s="1" t="str">
        <f t="shared" si="2335"/>
        <v>21:0223</v>
      </c>
      <c r="E15829" t="s">
        <v>61058</v>
      </c>
      <c r="F15829" t="s">
        <v>61062</v>
      </c>
      <c r="H15829">
        <v>63.075901700000003</v>
      </c>
      <c r="I15829">
        <v>-133.88090560000001</v>
      </c>
      <c r="J15829" s="1" t="str">
        <f t="shared" si="2336"/>
        <v>Fluid (stream)</v>
      </c>
      <c r="K15829" s="1" t="str">
        <f t="shared" si="2337"/>
        <v>Untreated Water</v>
      </c>
      <c r="O15829">
        <v>2.5000000000000001E-2</v>
      </c>
      <c r="P15829">
        <v>30</v>
      </c>
      <c r="Q15829">
        <v>7.9</v>
      </c>
    </row>
    <row r="15830" spans="1:17" hidden="1" x14ac:dyDescent="0.3">
      <c r="A15830" t="s">
        <v>61063</v>
      </c>
      <c r="B15830" t="s">
        <v>61064</v>
      </c>
      <c r="C15830" s="1" t="str">
        <f t="shared" si="2331"/>
        <v>21:0793</v>
      </c>
      <c r="D15830" s="1" t="str">
        <f t="shared" si="2335"/>
        <v>21:0223</v>
      </c>
      <c r="E15830" t="s">
        <v>61065</v>
      </c>
      <c r="F15830" t="s">
        <v>61066</v>
      </c>
      <c r="H15830">
        <v>63.058603900000001</v>
      </c>
      <c r="I15830">
        <v>-133.9002854</v>
      </c>
      <c r="J15830" s="1" t="str">
        <f t="shared" si="2336"/>
        <v>Fluid (stream)</v>
      </c>
      <c r="K15830" s="1" t="str">
        <f t="shared" si="2337"/>
        <v>Untreated Water</v>
      </c>
      <c r="O15830">
        <v>2.5000000000000001E-2</v>
      </c>
      <c r="P15830">
        <v>40</v>
      </c>
      <c r="Q15830">
        <v>8</v>
      </c>
    </row>
    <row r="15831" spans="1:17" hidden="1" x14ac:dyDescent="0.3">
      <c r="A15831" t="s">
        <v>61067</v>
      </c>
      <c r="B15831" t="s">
        <v>61068</v>
      </c>
      <c r="C15831" s="1" t="str">
        <f t="shared" si="2331"/>
        <v>21:0793</v>
      </c>
      <c r="D15831" s="1" t="str">
        <f t="shared" si="2335"/>
        <v>21:0223</v>
      </c>
      <c r="E15831" t="s">
        <v>61069</v>
      </c>
      <c r="F15831" t="s">
        <v>61070</v>
      </c>
      <c r="H15831">
        <v>63.065156100000003</v>
      </c>
      <c r="I15831">
        <v>-133.91766899999999</v>
      </c>
      <c r="J15831" s="1" t="str">
        <f t="shared" si="2336"/>
        <v>Fluid (stream)</v>
      </c>
      <c r="K15831" s="1" t="str">
        <f t="shared" si="2337"/>
        <v>Untreated Water</v>
      </c>
      <c r="O15831">
        <v>3.25</v>
      </c>
      <c r="P15831">
        <v>130</v>
      </c>
      <c r="Q15831">
        <v>8.3000000000000007</v>
      </c>
    </row>
    <row r="15832" spans="1:17" hidden="1" x14ac:dyDescent="0.3">
      <c r="A15832" t="s">
        <v>61071</v>
      </c>
      <c r="B15832" t="s">
        <v>61072</v>
      </c>
      <c r="C15832" s="1" t="str">
        <f t="shared" si="2331"/>
        <v>21:0793</v>
      </c>
      <c r="D15832" s="1" t="str">
        <f t="shared" si="2335"/>
        <v>21:0223</v>
      </c>
      <c r="E15832" t="s">
        <v>61073</v>
      </c>
      <c r="F15832" t="s">
        <v>61074</v>
      </c>
      <c r="H15832">
        <v>63.0527625</v>
      </c>
      <c r="I15832">
        <v>-133.9156768</v>
      </c>
      <c r="J15832" s="1" t="str">
        <f t="shared" si="2336"/>
        <v>Fluid (stream)</v>
      </c>
      <c r="K15832" s="1" t="str">
        <f t="shared" si="2337"/>
        <v>Untreated Water</v>
      </c>
      <c r="O15832">
        <v>0.17</v>
      </c>
      <c r="P15832">
        <v>70</v>
      </c>
      <c r="Q15832">
        <v>8.1</v>
      </c>
    </row>
    <row r="15833" spans="1:17" hidden="1" x14ac:dyDescent="0.3">
      <c r="A15833" t="s">
        <v>61075</v>
      </c>
      <c r="B15833" t="s">
        <v>61076</v>
      </c>
      <c r="C15833" s="1" t="str">
        <f t="shared" si="2331"/>
        <v>21:0793</v>
      </c>
      <c r="D15833" s="1" t="str">
        <f t="shared" si="2335"/>
        <v>21:0223</v>
      </c>
      <c r="E15833" t="s">
        <v>61077</v>
      </c>
      <c r="F15833" t="s">
        <v>61078</v>
      </c>
      <c r="H15833">
        <v>63.0796639</v>
      </c>
      <c r="I15833">
        <v>-133.99081580000001</v>
      </c>
      <c r="J15833" s="1" t="str">
        <f t="shared" si="2336"/>
        <v>Fluid (stream)</v>
      </c>
      <c r="K15833" s="1" t="str">
        <f t="shared" si="2337"/>
        <v>Untreated Water</v>
      </c>
      <c r="O15833">
        <v>0.17</v>
      </c>
      <c r="P15833">
        <v>100</v>
      </c>
      <c r="Q15833">
        <v>7.9</v>
      </c>
    </row>
    <row r="15834" spans="1:17" hidden="1" x14ac:dyDescent="0.3">
      <c r="A15834" t="s">
        <v>61079</v>
      </c>
      <c r="B15834" t="s">
        <v>61080</v>
      </c>
      <c r="C15834" s="1" t="str">
        <f t="shared" si="2331"/>
        <v>21:0793</v>
      </c>
      <c r="D15834" s="1" t="str">
        <f t="shared" si="2335"/>
        <v>21:0223</v>
      </c>
      <c r="E15834" t="s">
        <v>61081</v>
      </c>
      <c r="F15834" t="s">
        <v>61082</v>
      </c>
      <c r="H15834">
        <v>63.022096300000001</v>
      </c>
      <c r="I15834">
        <v>-133.95453620000001</v>
      </c>
      <c r="J15834" s="1" t="str">
        <f t="shared" si="2336"/>
        <v>Fluid (stream)</v>
      </c>
      <c r="K15834" s="1" t="str">
        <f t="shared" si="2337"/>
        <v>Untreated Water</v>
      </c>
      <c r="O15834">
        <v>0.71</v>
      </c>
      <c r="P15834">
        <v>90</v>
      </c>
      <c r="Q15834">
        <v>8.1999999999999993</v>
      </c>
    </row>
    <row r="15835" spans="1:17" hidden="1" x14ac:dyDescent="0.3">
      <c r="A15835" t="s">
        <v>61083</v>
      </c>
      <c r="B15835" t="s">
        <v>61084</v>
      </c>
      <c r="C15835" s="1" t="str">
        <f t="shared" si="2331"/>
        <v>21:0793</v>
      </c>
      <c r="D15835" s="1" t="str">
        <f t="shared" si="2335"/>
        <v>21:0223</v>
      </c>
      <c r="E15835" t="s">
        <v>61085</v>
      </c>
      <c r="F15835" t="s">
        <v>61086</v>
      </c>
      <c r="H15835">
        <v>63.016192500000002</v>
      </c>
      <c r="I15835">
        <v>-133.85417559999999</v>
      </c>
      <c r="J15835" s="1" t="str">
        <f t="shared" si="2336"/>
        <v>Fluid (stream)</v>
      </c>
      <c r="K15835" s="1" t="str">
        <f t="shared" si="2337"/>
        <v>Untreated Water</v>
      </c>
      <c r="O15835">
        <v>0.25</v>
      </c>
      <c r="P15835">
        <v>80</v>
      </c>
      <c r="Q15835">
        <v>8.3000000000000007</v>
      </c>
    </row>
    <row r="15836" spans="1:17" hidden="1" x14ac:dyDescent="0.3">
      <c r="A15836" t="s">
        <v>61087</v>
      </c>
      <c r="B15836" t="s">
        <v>61088</v>
      </c>
      <c r="C15836" s="1" t="str">
        <f t="shared" si="2331"/>
        <v>21:0793</v>
      </c>
      <c r="D15836" s="1" t="str">
        <f t="shared" si="2335"/>
        <v>21:0223</v>
      </c>
      <c r="E15836" t="s">
        <v>61089</v>
      </c>
      <c r="F15836" t="s">
        <v>61090</v>
      </c>
      <c r="H15836">
        <v>63.041460200000003</v>
      </c>
      <c r="I15836">
        <v>-133.80640210000001</v>
      </c>
      <c r="J15836" s="1" t="str">
        <f t="shared" si="2336"/>
        <v>Fluid (stream)</v>
      </c>
      <c r="K15836" s="1" t="str">
        <f t="shared" si="2337"/>
        <v>Untreated Water</v>
      </c>
      <c r="O15836">
        <v>0.11</v>
      </c>
      <c r="P15836">
        <v>50</v>
      </c>
      <c r="Q15836">
        <v>8.1999999999999993</v>
      </c>
    </row>
    <row r="15837" spans="1:17" hidden="1" x14ac:dyDescent="0.3">
      <c r="A15837" t="s">
        <v>61091</v>
      </c>
      <c r="B15837" t="s">
        <v>61092</v>
      </c>
      <c r="C15837" s="1" t="str">
        <f t="shared" si="2331"/>
        <v>21:0793</v>
      </c>
      <c r="D15837" s="1" t="str">
        <f t="shared" si="2335"/>
        <v>21:0223</v>
      </c>
      <c r="E15837" t="s">
        <v>61093</v>
      </c>
      <c r="F15837" t="s">
        <v>61094</v>
      </c>
      <c r="H15837">
        <v>63.046009400000003</v>
      </c>
      <c r="I15837">
        <v>-133.7956164</v>
      </c>
      <c r="J15837" s="1" t="str">
        <f t="shared" si="2336"/>
        <v>Fluid (stream)</v>
      </c>
      <c r="K15837" s="1" t="str">
        <f t="shared" si="2337"/>
        <v>Untreated Water</v>
      </c>
      <c r="O15837">
        <v>0.14000000000000001</v>
      </c>
      <c r="P15837">
        <v>50</v>
      </c>
      <c r="Q15837">
        <v>8.3000000000000007</v>
      </c>
    </row>
    <row r="15838" spans="1:17" hidden="1" x14ac:dyDescent="0.3">
      <c r="A15838" t="s">
        <v>61095</v>
      </c>
      <c r="B15838" t="s">
        <v>61096</v>
      </c>
      <c r="C15838" s="1" t="str">
        <f t="shared" si="2331"/>
        <v>21:0793</v>
      </c>
      <c r="D15838" s="1" t="str">
        <f t="shared" si="2335"/>
        <v>21:0223</v>
      </c>
      <c r="E15838" t="s">
        <v>61097</v>
      </c>
      <c r="F15838" t="s">
        <v>61098</v>
      </c>
      <c r="H15838">
        <v>63.109434</v>
      </c>
      <c r="I15838">
        <v>-133.74267029999999</v>
      </c>
      <c r="J15838" s="1" t="str">
        <f t="shared" si="2336"/>
        <v>Fluid (stream)</v>
      </c>
      <c r="K15838" s="1" t="str">
        <f t="shared" si="2337"/>
        <v>Untreated Water</v>
      </c>
      <c r="O15838">
        <v>0.06</v>
      </c>
      <c r="P15838">
        <v>30</v>
      </c>
      <c r="Q15838">
        <v>8.1999999999999993</v>
      </c>
    </row>
    <row r="15839" spans="1:17" hidden="1" x14ac:dyDescent="0.3">
      <c r="A15839" t="s">
        <v>61099</v>
      </c>
      <c r="B15839" t="s">
        <v>61100</v>
      </c>
      <c r="C15839" s="1" t="str">
        <f t="shared" si="2331"/>
        <v>21:0793</v>
      </c>
      <c r="D15839" s="1" t="str">
        <f t="shared" si="2335"/>
        <v>21:0223</v>
      </c>
      <c r="E15839" t="s">
        <v>61101</v>
      </c>
      <c r="F15839" t="s">
        <v>61102</v>
      </c>
      <c r="H15839">
        <v>63.192045299999997</v>
      </c>
      <c r="I15839">
        <v>-133.744709</v>
      </c>
      <c r="J15839" s="1" t="str">
        <f t="shared" si="2336"/>
        <v>Fluid (stream)</v>
      </c>
      <c r="K15839" s="1" t="str">
        <f t="shared" si="2337"/>
        <v>Untreated Water</v>
      </c>
      <c r="O15839">
        <v>0.13</v>
      </c>
      <c r="P15839">
        <v>30</v>
      </c>
      <c r="Q15839">
        <v>8.1</v>
      </c>
    </row>
    <row r="15840" spans="1:17" hidden="1" x14ac:dyDescent="0.3">
      <c r="A15840" t="s">
        <v>61103</v>
      </c>
      <c r="B15840" t="s">
        <v>61104</v>
      </c>
      <c r="C15840" s="1" t="str">
        <f t="shared" si="2331"/>
        <v>21:0793</v>
      </c>
      <c r="D15840" s="1" t="str">
        <f t="shared" si="2335"/>
        <v>21:0223</v>
      </c>
      <c r="E15840" t="s">
        <v>61101</v>
      </c>
      <c r="F15840" t="s">
        <v>61105</v>
      </c>
      <c r="H15840">
        <v>63.192045299999997</v>
      </c>
      <c r="I15840">
        <v>-133.744709</v>
      </c>
      <c r="J15840" s="1" t="str">
        <f t="shared" si="2336"/>
        <v>Fluid (stream)</v>
      </c>
      <c r="K15840" s="1" t="str">
        <f t="shared" si="2337"/>
        <v>Untreated Water</v>
      </c>
      <c r="O15840">
        <v>0.11</v>
      </c>
      <c r="P15840">
        <v>20</v>
      </c>
      <c r="Q15840">
        <v>8</v>
      </c>
    </row>
    <row r="15841" spans="1:17" hidden="1" x14ac:dyDescent="0.3">
      <c r="A15841" t="s">
        <v>61106</v>
      </c>
      <c r="B15841" t="s">
        <v>61107</v>
      </c>
      <c r="C15841" s="1" t="str">
        <f t="shared" si="2331"/>
        <v>21:0793</v>
      </c>
      <c r="D15841" s="1" t="str">
        <f t="shared" si="2335"/>
        <v>21:0223</v>
      </c>
      <c r="E15841" t="s">
        <v>61108</v>
      </c>
      <c r="F15841" t="s">
        <v>61109</v>
      </c>
      <c r="H15841">
        <v>63.202475100000001</v>
      </c>
      <c r="I15841">
        <v>-133.8049173</v>
      </c>
      <c r="J15841" s="1" t="str">
        <f t="shared" si="2336"/>
        <v>Fluid (stream)</v>
      </c>
      <c r="K15841" s="1" t="str">
        <f t="shared" si="2337"/>
        <v>Untreated Water</v>
      </c>
      <c r="O15841">
        <v>7.0000000000000007E-2</v>
      </c>
      <c r="P15841">
        <v>30</v>
      </c>
      <c r="Q15841">
        <v>7.9</v>
      </c>
    </row>
    <row r="15842" spans="1:17" hidden="1" x14ac:dyDescent="0.3">
      <c r="A15842" t="s">
        <v>61110</v>
      </c>
      <c r="B15842" t="s">
        <v>61111</v>
      </c>
      <c r="C15842" s="1" t="str">
        <f t="shared" si="2331"/>
        <v>21:0793</v>
      </c>
      <c r="D15842" s="1" t="str">
        <f t="shared" si="2335"/>
        <v>21:0223</v>
      </c>
      <c r="E15842" t="s">
        <v>61112</v>
      </c>
      <c r="F15842" t="s">
        <v>61113</v>
      </c>
      <c r="H15842">
        <v>63.197665499999999</v>
      </c>
      <c r="I15842">
        <v>-133.74480299999999</v>
      </c>
      <c r="J15842" s="1" t="str">
        <f t="shared" si="2336"/>
        <v>Fluid (stream)</v>
      </c>
      <c r="K15842" s="1" t="str">
        <f t="shared" si="2337"/>
        <v>Untreated Water</v>
      </c>
      <c r="O15842">
        <v>0.06</v>
      </c>
      <c r="P15842">
        <v>20</v>
      </c>
      <c r="Q15842">
        <v>8</v>
      </c>
    </row>
    <row r="15843" spans="1:17" hidden="1" x14ac:dyDescent="0.3">
      <c r="A15843" t="s">
        <v>61114</v>
      </c>
      <c r="B15843" t="s">
        <v>61115</v>
      </c>
      <c r="C15843" s="1" t="str">
        <f t="shared" si="2331"/>
        <v>21:0793</v>
      </c>
      <c r="D15843" s="1" t="str">
        <f t="shared" si="2335"/>
        <v>21:0223</v>
      </c>
      <c r="E15843" t="s">
        <v>61116</v>
      </c>
      <c r="F15843" t="s">
        <v>61117</v>
      </c>
      <c r="H15843">
        <v>63.152952800000001</v>
      </c>
      <c r="I15843">
        <v>-133.72865719999999</v>
      </c>
      <c r="J15843" s="1" t="str">
        <f t="shared" si="2336"/>
        <v>Fluid (stream)</v>
      </c>
      <c r="K15843" s="1" t="str">
        <f t="shared" si="2337"/>
        <v>Untreated Water</v>
      </c>
      <c r="O15843">
        <v>0.08</v>
      </c>
      <c r="P15843">
        <v>30</v>
      </c>
      <c r="Q15843">
        <v>7.9</v>
      </c>
    </row>
    <row r="15844" spans="1:17" hidden="1" x14ac:dyDescent="0.3">
      <c r="A15844" t="s">
        <v>61118</v>
      </c>
      <c r="B15844" t="s">
        <v>61119</v>
      </c>
      <c r="C15844" s="1" t="str">
        <f t="shared" si="2331"/>
        <v>21:0793</v>
      </c>
      <c r="D15844" s="1" t="str">
        <f t="shared" si="2335"/>
        <v>21:0223</v>
      </c>
      <c r="E15844" t="s">
        <v>61120</v>
      </c>
      <c r="F15844" t="s">
        <v>61121</v>
      </c>
      <c r="H15844">
        <v>63.165860000000002</v>
      </c>
      <c r="I15844">
        <v>-133.70080709999999</v>
      </c>
      <c r="J15844" s="1" t="str">
        <f t="shared" si="2336"/>
        <v>Fluid (stream)</v>
      </c>
      <c r="K15844" s="1" t="str">
        <f t="shared" si="2337"/>
        <v>Untreated Water</v>
      </c>
      <c r="O15844">
        <v>0.14000000000000001</v>
      </c>
      <c r="P15844">
        <v>20</v>
      </c>
      <c r="Q15844">
        <v>8</v>
      </c>
    </row>
    <row r="15845" spans="1:17" hidden="1" x14ac:dyDescent="0.3">
      <c r="A15845" t="s">
        <v>61122</v>
      </c>
      <c r="B15845" t="s">
        <v>61123</v>
      </c>
      <c r="C15845" s="1" t="str">
        <f t="shared" si="2331"/>
        <v>21:0793</v>
      </c>
      <c r="D15845" s="1" t="str">
        <f t="shared" si="2335"/>
        <v>21:0223</v>
      </c>
      <c r="E15845" t="s">
        <v>61124</v>
      </c>
      <c r="F15845" t="s">
        <v>61125</v>
      </c>
      <c r="H15845">
        <v>63.162497700000003</v>
      </c>
      <c r="I15845">
        <v>-133.67985160000001</v>
      </c>
      <c r="J15845" s="1" t="str">
        <f t="shared" si="2336"/>
        <v>Fluid (stream)</v>
      </c>
      <c r="K15845" s="1" t="str">
        <f t="shared" si="2337"/>
        <v>Untreated Water</v>
      </c>
      <c r="O15845">
        <v>0.15</v>
      </c>
      <c r="P15845">
        <v>30</v>
      </c>
      <c r="Q15845">
        <v>8.1</v>
      </c>
    </row>
    <row r="15846" spans="1:17" hidden="1" x14ac:dyDescent="0.3">
      <c r="A15846" t="s">
        <v>61126</v>
      </c>
      <c r="B15846" t="s">
        <v>61127</v>
      </c>
      <c r="C15846" s="1" t="str">
        <f t="shared" si="2331"/>
        <v>21:0793</v>
      </c>
      <c r="D15846" s="1" t="str">
        <f t="shared" si="2335"/>
        <v>21:0223</v>
      </c>
      <c r="E15846" t="s">
        <v>61128</v>
      </c>
      <c r="F15846" t="s">
        <v>61129</v>
      </c>
      <c r="H15846">
        <v>63.1530889</v>
      </c>
      <c r="I15846">
        <v>-133.66342800000001</v>
      </c>
      <c r="J15846" s="1" t="str">
        <f t="shared" si="2336"/>
        <v>Fluid (stream)</v>
      </c>
      <c r="K15846" s="1" t="str">
        <f t="shared" si="2337"/>
        <v>Untreated Water</v>
      </c>
      <c r="O15846">
        <v>0.14000000000000001</v>
      </c>
      <c r="P15846">
        <v>20</v>
      </c>
      <c r="Q15846">
        <v>8</v>
      </c>
    </row>
    <row r="15847" spans="1:17" hidden="1" x14ac:dyDescent="0.3">
      <c r="A15847" t="s">
        <v>61130</v>
      </c>
      <c r="B15847" t="s">
        <v>61131</v>
      </c>
      <c r="C15847" s="1" t="str">
        <f t="shared" si="2331"/>
        <v>21:0793</v>
      </c>
      <c r="D15847" s="1" t="str">
        <f>HYPERLINK("http://geochem.nrcan.gc.ca/cdogs/content/svy/svy_e.htm", "")</f>
        <v/>
      </c>
      <c r="G15847" s="1" t="str">
        <f>HYPERLINK("http://geochem.nrcan.gc.ca/cdogs/content/cr_/cr_00088_e.htm", "88")</f>
        <v>88</v>
      </c>
      <c r="J15847" t="s">
        <v>11453</v>
      </c>
      <c r="K15847" t="s">
        <v>11454</v>
      </c>
      <c r="O15847">
        <v>2.5000000000000001E-2</v>
      </c>
      <c r="P15847">
        <v>120</v>
      </c>
      <c r="Q15847">
        <v>8.1999999999999993</v>
      </c>
    </row>
    <row r="15848" spans="1:17" hidden="1" x14ac:dyDescent="0.3">
      <c r="A15848" t="s">
        <v>61132</v>
      </c>
      <c r="B15848" t="s">
        <v>61133</v>
      </c>
      <c r="C15848" s="1" t="str">
        <f t="shared" ref="C15848:C15911" si="2338">HYPERLINK("http://geochem.nrcan.gc.ca/cdogs/content/bdl/bdl210793_e.htm", "21:0793")</f>
        <v>21:0793</v>
      </c>
      <c r="D15848" s="1" t="str">
        <f t="shared" ref="D15848:D15866" si="2339">HYPERLINK("http://geochem.nrcan.gc.ca/cdogs/content/svy/svy210223_e.htm", "21:0223")</f>
        <v>21:0223</v>
      </c>
      <c r="E15848" t="s">
        <v>61134</v>
      </c>
      <c r="F15848" t="s">
        <v>61135</v>
      </c>
      <c r="H15848">
        <v>63.198790600000002</v>
      </c>
      <c r="I15848">
        <v>-133.5438619</v>
      </c>
      <c r="J15848" s="1" t="str">
        <f t="shared" ref="J15848:J15866" si="2340">HYPERLINK("http://geochem.nrcan.gc.ca/cdogs/content/kwd/kwd020018_e.htm", "Fluid (stream)")</f>
        <v>Fluid (stream)</v>
      </c>
      <c r="K15848" s="1" t="str">
        <f t="shared" ref="K15848:K15866" si="2341">HYPERLINK("http://geochem.nrcan.gc.ca/cdogs/content/kwd/kwd080007_e.htm", "Untreated Water")</f>
        <v>Untreated Water</v>
      </c>
      <c r="O15848">
        <v>0.36</v>
      </c>
      <c r="P15848">
        <v>40</v>
      </c>
      <c r="Q15848">
        <v>8.3000000000000007</v>
      </c>
    </row>
    <row r="15849" spans="1:17" hidden="1" x14ac:dyDescent="0.3">
      <c r="A15849" t="s">
        <v>61136</v>
      </c>
      <c r="B15849" t="s">
        <v>61137</v>
      </c>
      <c r="C15849" s="1" t="str">
        <f t="shared" si="2338"/>
        <v>21:0793</v>
      </c>
      <c r="D15849" s="1" t="str">
        <f t="shared" si="2339"/>
        <v>21:0223</v>
      </c>
      <c r="E15849" t="s">
        <v>61138</v>
      </c>
      <c r="F15849" t="s">
        <v>61139</v>
      </c>
      <c r="H15849">
        <v>63.214861200000001</v>
      </c>
      <c r="I15849">
        <v>-133.5939363</v>
      </c>
      <c r="J15849" s="1" t="str">
        <f t="shared" si="2340"/>
        <v>Fluid (stream)</v>
      </c>
      <c r="K15849" s="1" t="str">
        <f t="shared" si="2341"/>
        <v>Untreated Water</v>
      </c>
      <c r="O15849">
        <v>0.06</v>
      </c>
      <c r="P15849">
        <v>20</v>
      </c>
      <c r="Q15849">
        <v>8.1</v>
      </c>
    </row>
    <row r="15850" spans="1:17" hidden="1" x14ac:dyDescent="0.3">
      <c r="A15850" t="s">
        <v>61140</v>
      </c>
      <c r="B15850" t="s">
        <v>61141</v>
      </c>
      <c r="C15850" s="1" t="str">
        <f t="shared" si="2338"/>
        <v>21:0793</v>
      </c>
      <c r="D15850" s="1" t="str">
        <f t="shared" si="2339"/>
        <v>21:0223</v>
      </c>
      <c r="E15850" t="s">
        <v>61142</v>
      </c>
      <c r="F15850" t="s">
        <v>61143</v>
      </c>
      <c r="H15850">
        <v>63.214343200000002</v>
      </c>
      <c r="I15850">
        <v>-133.6347188</v>
      </c>
      <c r="J15850" s="1" t="str">
        <f t="shared" si="2340"/>
        <v>Fluid (stream)</v>
      </c>
      <c r="K15850" s="1" t="str">
        <f t="shared" si="2341"/>
        <v>Untreated Water</v>
      </c>
      <c r="O15850">
        <v>0.4</v>
      </c>
      <c r="P15850">
        <v>30</v>
      </c>
      <c r="Q15850">
        <v>8.1999999999999993</v>
      </c>
    </row>
    <row r="15851" spans="1:17" hidden="1" x14ac:dyDescent="0.3">
      <c r="A15851" t="s">
        <v>61144</v>
      </c>
      <c r="B15851" t="s">
        <v>61145</v>
      </c>
      <c r="C15851" s="1" t="str">
        <f t="shared" si="2338"/>
        <v>21:0793</v>
      </c>
      <c r="D15851" s="1" t="str">
        <f t="shared" si="2339"/>
        <v>21:0223</v>
      </c>
      <c r="E15851" t="s">
        <v>61146</v>
      </c>
      <c r="F15851" t="s">
        <v>61147</v>
      </c>
      <c r="H15851">
        <v>63.371842200000003</v>
      </c>
      <c r="I15851">
        <v>-133.02164980000001</v>
      </c>
      <c r="J15851" s="1" t="str">
        <f t="shared" si="2340"/>
        <v>Fluid (stream)</v>
      </c>
      <c r="K15851" s="1" t="str">
        <f t="shared" si="2341"/>
        <v>Untreated Water</v>
      </c>
      <c r="O15851">
        <v>1.1000000000000001</v>
      </c>
      <c r="P15851">
        <v>60</v>
      </c>
      <c r="Q15851">
        <v>8.4</v>
      </c>
    </row>
    <row r="15852" spans="1:17" hidden="1" x14ac:dyDescent="0.3">
      <c r="A15852" t="s">
        <v>61148</v>
      </c>
      <c r="B15852" t="s">
        <v>61149</v>
      </c>
      <c r="C15852" s="1" t="str">
        <f t="shared" si="2338"/>
        <v>21:0793</v>
      </c>
      <c r="D15852" s="1" t="str">
        <f t="shared" si="2339"/>
        <v>21:0223</v>
      </c>
      <c r="E15852" t="s">
        <v>61150</v>
      </c>
      <c r="F15852" t="s">
        <v>61151</v>
      </c>
      <c r="H15852">
        <v>63.339919199999997</v>
      </c>
      <c r="I15852">
        <v>-133.0362117</v>
      </c>
      <c r="J15852" s="1" t="str">
        <f t="shared" si="2340"/>
        <v>Fluid (stream)</v>
      </c>
      <c r="K15852" s="1" t="str">
        <f t="shared" si="2341"/>
        <v>Untreated Water</v>
      </c>
      <c r="O15852">
        <v>2.5000000000000001E-2</v>
      </c>
      <c r="P15852">
        <v>30</v>
      </c>
      <c r="Q15852">
        <v>7.6</v>
      </c>
    </row>
    <row r="15853" spans="1:17" hidden="1" x14ac:dyDescent="0.3">
      <c r="A15853" t="s">
        <v>61152</v>
      </c>
      <c r="B15853" t="s">
        <v>61153</v>
      </c>
      <c r="C15853" s="1" t="str">
        <f t="shared" si="2338"/>
        <v>21:0793</v>
      </c>
      <c r="D15853" s="1" t="str">
        <f t="shared" si="2339"/>
        <v>21:0223</v>
      </c>
      <c r="E15853" t="s">
        <v>61154</v>
      </c>
      <c r="F15853" t="s">
        <v>61155</v>
      </c>
      <c r="H15853">
        <v>63.376447200000001</v>
      </c>
      <c r="I15853">
        <v>-133.13839010000001</v>
      </c>
      <c r="J15853" s="1" t="str">
        <f t="shared" si="2340"/>
        <v>Fluid (stream)</v>
      </c>
      <c r="K15853" s="1" t="str">
        <f t="shared" si="2341"/>
        <v>Untreated Water</v>
      </c>
      <c r="O15853">
        <v>2.2000000000000002</v>
      </c>
      <c r="P15853">
        <v>100</v>
      </c>
      <c r="Q15853">
        <v>8.4</v>
      </c>
    </row>
    <row r="15854" spans="1:17" hidden="1" x14ac:dyDescent="0.3">
      <c r="A15854" t="s">
        <v>61156</v>
      </c>
      <c r="B15854" t="s">
        <v>61157</v>
      </c>
      <c r="C15854" s="1" t="str">
        <f t="shared" si="2338"/>
        <v>21:0793</v>
      </c>
      <c r="D15854" s="1" t="str">
        <f t="shared" si="2339"/>
        <v>21:0223</v>
      </c>
      <c r="E15854" t="s">
        <v>61158</v>
      </c>
      <c r="F15854" t="s">
        <v>61159</v>
      </c>
      <c r="H15854">
        <v>63.349356399999998</v>
      </c>
      <c r="I15854">
        <v>-133.07582310000001</v>
      </c>
      <c r="J15854" s="1" t="str">
        <f t="shared" si="2340"/>
        <v>Fluid (stream)</v>
      </c>
      <c r="K15854" s="1" t="str">
        <f t="shared" si="2341"/>
        <v>Untreated Water</v>
      </c>
      <c r="O15854">
        <v>0.34</v>
      </c>
      <c r="P15854">
        <v>50</v>
      </c>
      <c r="Q15854">
        <v>8.1</v>
      </c>
    </row>
    <row r="15855" spans="1:17" hidden="1" x14ac:dyDescent="0.3">
      <c r="A15855" t="s">
        <v>61160</v>
      </c>
      <c r="B15855" t="s">
        <v>61161</v>
      </c>
      <c r="C15855" s="1" t="str">
        <f t="shared" si="2338"/>
        <v>21:0793</v>
      </c>
      <c r="D15855" s="1" t="str">
        <f t="shared" si="2339"/>
        <v>21:0223</v>
      </c>
      <c r="E15855" t="s">
        <v>61162</v>
      </c>
      <c r="F15855" t="s">
        <v>61163</v>
      </c>
      <c r="H15855">
        <v>63.364780400000001</v>
      </c>
      <c r="I15855">
        <v>-133.19109900000001</v>
      </c>
      <c r="J15855" s="1" t="str">
        <f t="shared" si="2340"/>
        <v>Fluid (stream)</v>
      </c>
      <c r="K15855" s="1" t="str">
        <f t="shared" si="2341"/>
        <v>Untreated Water</v>
      </c>
      <c r="O15855">
        <v>2.5000000000000001E-2</v>
      </c>
      <c r="P15855">
        <v>100</v>
      </c>
      <c r="Q15855">
        <v>7.9</v>
      </c>
    </row>
    <row r="15856" spans="1:17" hidden="1" x14ac:dyDescent="0.3">
      <c r="A15856" t="s">
        <v>61164</v>
      </c>
      <c r="B15856" t="s">
        <v>61165</v>
      </c>
      <c r="C15856" s="1" t="str">
        <f t="shared" si="2338"/>
        <v>21:0793</v>
      </c>
      <c r="D15856" s="1" t="str">
        <f t="shared" si="2339"/>
        <v>21:0223</v>
      </c>
      <c r="E15856" t="s">
        <v>61166</v>
      </c>
      <c r="F15856" t="s">
        <v>61167</v>
      </c>
      <c r="H15856">
        <v>63.353087199999997</v>
      </c>
      <c r="I15856">
        <v>-133.28004559999999</v>
      </c>
      <c r="J15856" s="1" t="str">
        <f t="shared" si="2340"/>
        <v>Fluid (stream)</v>
      </c>
      <c r="K15856" s="1" t="str">
        <f t="shared" si="2341"/>
        <v>Untreated Water</v>
      </c>
      <c r="O15856">
        <v>0.28999999999999998</v>
      </c>
      <c r="P15856">
        <v>70</v>
      </c>
      <c r="Q15856">
        <v>8.1999999999999993</v>
      </c>
    </row>
    <row r="15857" spans="1:17" hidden="1" x14ac:dyDescent="0.3">
      <c r="A15857" t="s">
        <v>61168</v>
      </c>
      <c r="B15857" t="s">
        <v>61169</v>
      </c>
      <c r="C15857" s="1" t="str">
        <f t="shared" si="2338"/>
        <v>21:0793</v>
      </c>
      <c r="D15857" s="1" t="str">
        <f t="shared" si="2339"/>
        <v>21:0223</v>
      </c>
      <c r="E15857" t="s">
        <v>61170</v>
      </c>
      <c r="F15857" t="s">
        <v>61171</v>
      </c>
      <c r="H15857">
        <v>63.380502499999999</v>
      </c>
      <c r="I15857">
        <v>-133.29931310000001</v>
      </c>
      <c r="J15857" s="1" t="str">
        <f t="shared" si="2340"/>
        <v>Fluid (stream)</v>
      </c>
      <c r="K15857" s="1" t="str">
        <f t="shared" si="2341"/>
        <v>Untreated Water</v>
      </c>
      <c r="O15857">
        <v>2.5000000000000001E-2</v>
      </c>
      <c r="P15857">
        <v>40</v>
      </c>
      <c r="Q15857">
        <v>7.9</v>
      </c>
    </row>
    <row r="15858" spans="1:17" hidden="1" x14ac:dyDescent="0.3">
      <c r="A15858" t="s">
        <v>61172</v>
      </c>
      <c r="B15858" t="s">
        <v>61173</v>
      </c>
      <c r="C15858" s="1" t="str">
        <f t="shared" si="2338"/>
        <v>21:0793</v>
      </c>
      <c r="D15858" s="1" t="str">
        <f t="shared" si="2339"/>
        <v>21:0223</v>
      </c>
      <c r="E15858" t="s">
        <v>61174</v>
      </c>
      <c r="F15858" t="s">
        <v>61175</v>
      </c>
      <c r="H15858">
        <v>63.348267100000001</v>
      </c>
      <c r="I15858">
        <v>-133.3578162</v>
      </c>
      <c r="J15858" s="1" t="str">
        <f t="shared" si="2340"/>
        <v>Fluid (stream)</v>
      </c>
      <c r="K15858" s="1" t="str">
        <f t="shared" si="2341"/>
        <v>Untreated Water</v>
      </c>
      <c r="O15858">
        <v>1.18</v>
      </c>
      <c r="P15858">
        <v>60</v>
      </c>
      <c r="Q15858">
        <v>8.4</v>
      </c>
    </row>
    <row r="15859" spans="1:17" hidden="1" x14ac:dyDescent="0.3">
      <c r="A15859" t="s">
        <v>61176</v>
      </c>
      <c r="B15859" t="s">
        <v>61177</v>
      </c>
      <c r="C15859" s="1" t="str">
        <f t="shared" si="2338"/>
        <v>21:0793</v>
      </c>
      <c r="D15859" s="1" t="str">
        <f t="shared" si="2339"/>
        <v>21:0223</v>
      </c>
      <c r="E15859" t="s">
        <v>61178</v>
      </c>
      <c r="F15859" t="s">
        <v>61179</v>
      </c>
      <c r="H15859">
        <v>63.344606800000001</v>
      </c>
      <c r="I15859">
        <v>-133.3879388</v>
      </c>
      <c r="J15859" s="1" t="str">
        <f t="shared" si="2340"/>
        <v>Fluid (stream)</v>
      </c>
      <c r="K15859" s="1" t="str">
        <f t="shared" si="2341"/>
        <v>Untreated Water</v>
      </c>
      <c r="O15859">
        <v>0.3</v>
      </c>
      <c r="P15859">
        <v>150</v>
      </c>
      <c r="Q15859">
        <v>8.1999999999999993</v>
      </c>
    </row>
    <row r="15860" spans="1:17" hidden="1" x14ac:dyDescent="0.3">
      <c r="A15860" t="s">
        <v>61180</v>
      </c>
      <c r="B15860" t="s">
        <v>61181</v>
      </c>
      <c r="C15860" s="1" t="str">
        <f t="shared" si="2338"/>
        <v>21:0793</v>
      </c>
      <c r="D15860" s="1" t="str">
        <f t="shared" si="2339"/>
        <v>21:0223</v>
      </c>
      <c r="E15860" t="s">
        <v>61182</v>
      </c>
      <c r="F15860" t="s">
        <v>61183</v>
      </c>
      <c r="H15860">
        <v>63.342040699999998</v>
      </c>
      <c r="I15860">
        <v>-133.48131040000001</v>
      </c>
      <c r="J15860" s="1" t="str">
        <f t="shared" si="2340"/>
        <v>Fluid (stream)</v>
      </c>
      <c r="K15860" s="1" t="str">
        <f t="shared" si="2341"/>
        <v>Untreated Water</v>
      </c>
      <c r="O15860">
        <v>0.2</v>
      </c>
      <c r="P15860">
        <v>90</v>
      </c>
      <c r="Q15860">
        <v>8.1999999999999993</v>
      </c>
    </row>
    <row r="15861" spans="1:17" hidden="1" x14ac:dyDescent="0.3">
      <c r="A15861" t="s">
        <v>61184</v>
      </c>
      <c r="B15861" t="s">
        <v>61185</v>
      </c>
      <c r="C15861" s="1" t="str">
        <f t="shared" si="2338"/>
        <v>21:0793</v>
      </c>
      <c r="D15861" s="1" t="str">
        <f t="shared" si="2339"/>
        <v>21:0223</v>
      </c>
      <c r="E15861" t="s">
        <v>61186</v>
      </c>
      <c r="F15861" t="s">
        <v>61187</v>
      </c>
      <c r="H15861">
        <v>63.369555300000002</v>
      </c>
      <c r="I15861">
        <v>-133.43555799999999</v>
      </c>
      <c r="J15861" s="1" t="str">
        <f t="shared" si="2340"/>
        <v>Fluid (stream)</v>
      </c>
      <c r="K15861" s="1" t="str">
        <f t="shared" si="2341"/>
        <v>Untreated Water</v>
      </c>
      <c r="O15861">
        <v>0.08</v>
      </c>
      <c r="P15861">
        <v>60</v>
      </c>
      <c r="Q15861">
        <v>7.7</v>
      </c>
    </row>
    <row r="15862" spans="1:17" hidden="1" x14ac:dyDescent="0.3">
      <c r="A15862" t="s">
        <v>61188</v>
      </c>
      <c r="B15862" t="s">
        <v>61189</v>
      </c>
      <c r="C15862" s="1" t="str">
        <f t="shared" si="2338"/>
        <v>21:0793</v>
      </c>
      <c r="D15862" s="1" t="str">
        <f t="shared" si="2339"/>
        <v>21:0223</v>
      </c>
      <c r="E15862" t="s">
        <v>61190</v>
      </c>
      <c r="F15862" t="s">
        <v>61191</v>
      </c>
      <c r="H15862">
        <v>63.387190799999999</v>
      </c>
      <c r="I15862">
        <v>-133.3795854</v>
      </c>
      <c r="J15862" s="1" t="str">
        <f t="shared" si="2340"/>
        <v>Fluid (stream)</v>
      </c>
      <c r="K15862" s="1" t="str">
        <f t="shared" si="2341"/>
        <v>Untreated Water</v>
      </c>
      <c r="O15862">
        <v>0.64</v>
      </c>
      <c r="P15862">
        <v>40</v>
      </c>
      <c r="Q15862">
        <v>8.1</v>
      </c>
    </row>
    <row r="15863" spans="1:17" hidden="1" x14ac:dyDescent="0.3">
      <c r="A15863" t="s">
        <v>61192</v>
      </c>
      <c r="B15863" t="s">
        <v>61193</v>
      </c>
      <c r="C15863" s="1" t="str">
        <f t="shared" si="2338"/>
        <v>21:0793</v>
      </c>
      <c r="D15863" s="1" t="str">
        <f t="shared" si="2339"/>
        <v>21:0223</v>
      </c>
      <c r="E15863" t="s">
        <v>61194</v>
      </c>
      <c r="F15863" t="s">
        <v>61195</v>
      </c>
      <c r="H15863">
        <v>63.394946099999999</v>
      </c>
      <c r="I15863">
        <v>-133.38026869999999</v>
      </c>
      <c r="J15863" s="1" t="str">
        <f t="shared" si="2340"/>
        <v>Fluid (stream)</v>
      </c>
      <c r="K15863" s="1" t="str">
        <f t="shared" si="2341"/>
        <v>Untreated Water</v>
      </c>
      <c r="O15863">
        <v>2.5000000000000001E-2</v>
      </c>
      <c r="P15863">
        <v>40</v>
      </c>
      <c r="Q15863">
        <v>7.7</v>
      </c>
    </row>
    <row r="15864" spans="1:17" hidden="1" x14ac:dyDescent="0.3">
      <c r="A15864" t="s">
        <v>61196</v>
      </c>
      <c r="B15864" t="s">
        <v>61197</v>
      </c>
      <c r="C15864" s="1" t="str">
        <f t="shared" si="2338"/>
        <v>21:0793</v>
      </c>
      <c r="D15864" s="1" t="str">
        <f t="shared" si="2339"/>
        <v>21:0223</v>
      </c>
      <c r="E15864" t="s">
        <v>61198</v>
      </c>
      <c r="F15864" t="s">
        <v>61199</v>
      </c>
      <c r="H15864">
        <v>63.359977600000001</v>
      </c>
      <c r="I15864">
        <v>-133.54777630000001</v>
      </c>
      <c r="J15864" s="1" t="str">
        <f t="shared" si="2340"/>
        <v>Fluid (stream)</v>
      </c>
      <c r="K15864" s="1" t="str">
        <f t="shared" si="2341"/>
        <v>Untreated Water</v>
      </c>
      <c r="O15864">
        <v>0.13</v>
      </c>
      <c r="P15864">
        <v>150</v>
      </c>
      <c r="Q15864">
        <v>8</v>
      </c>
    </row>
    <row r="15865" spans="1:17" hidden="1" x14ac:dyDescent="0.3">
      <c r="A15865" t="s">
        <v>61200</v>
      </c>
      <c r="B15865" t="s">
        <v>61201</v>
      </c>
      <c r="C15865" s="1" t="str">
        <f t="shared" si="2338"/>
        <v>21:0793</v>
      </c>
      <c r="D15865" s="1" t="str">
        <f t="shared" si="2339"/>
        <v>21:0223</v>
      </c>
      <c r="E15865" t="s">
        <v>61198</v>
      </c>
      <c r="F15865" t="s">
        <v>61202</v>
      </c>
      <c r="H15865">
        <v>63.359977600000001</v>
      </c>
      <c r="I15865">
        <v>-133.54777630000001</v>
      </c>
      <c r="J15865" s="1" t="str">
        <f t="shared" si="2340"/>
        <v>Fluid (stream)</v>
      </c>
      <c r="K15865" s="1" t="str">
        <f t="shared" si="2341"/>
        <v>Untreated Water</v>
      </c>
      <c r="O15865">
        <v>0.14000000000000001</v>
      </c>
      <c r="P15865">
        <v>160</v>
      </c>
      <c r="Q15865">
        <v>8</v>
      </c>
    </row>
    <row r="15866" spans="1:17" hidden="1" x14ac:dyDescent="0.3">
      <c r="A15866" t="s">
        <v>61203</v>
      </c>
      <c r="B15866" t="s">
        <v>61204</v>
      </c>
      <c r="C15866" s="1" t="str">
        <f t="shared" si="2338"/>
        <v>21:0793</v>
      </c>
      <c r="D15866" s="1" t="str">
        <f t="shared" si="2339"/>
        <v>21:0223</v>
      </c>
      <c r="E15866" t="s">
        <v>61205</v>
      </c>
      <c r="F15866" t="s">
        <v>61206</v>
      </c>
      <c r="H15866">
        <v>63.372628200000001</v>
      </c>
      <c r="I15866">
        <v>-133.59827820000001</v>
      </c>
      <c r="J15866" s="1" t="str">
        <f t="shared" si="2340"/>
        <v>Fluid (stream)</v>
      </c>
      <c r="K15866" s="1" t="str">
        <f t="shared" si="2341"/>
        <v>Untreated Water</v>
      </c>
      <c r="O15866">
        <v>0.11</v>
      </c>
      <c r="P15866">
        <v>100</v>
      </c>
      <c r="Q15866">
        <v>7.9</v>
      </c>
    </row>
    <row r="15867" spans="1:17" hidden="1" x14ac:dyDescent="0.3">
      <c r="A15867" t="s">
        <v>61207</v>
      </c>
      <c r="B15867" t="s">
        <v>61208</v>
      </c>
      <c r="C15867" s="1" t="str">
        <f t="shared" si="2338"/>
        <v>21:0793</v>
      </c>
      <c r="D15867" s="1" t="str">
        <f>HYPERLINK("http://geochem.nrcan.gc.ca/cdogs/content/svy/svy_e.htm", "")</f>
        <v/>
      </c>
      <c r="G15867" s="1" t="str">
        <f>HYPERLINK("http://geochem.nrcan.gc.ca/cdogs/content/cr_/cr_00089_e.htm", "89")</f>
        <v>89</v>
      </c>
      <c r="J15867" t="s">
        <v>11453</v>
      </c>
      <c r="K15867" t="s">
        <v>11454</v>
      </c>
      <c r="O15867">
        <v>1.7</v>
      </c>
      <c r="P15867">
        <v>320</v>
      </c>
      <c r="Q15867">
        <v>8</v>
      </c>
    </row>
    <row r="15868" spans="1:17" hidden="1" x14ac:dyDescent="0.3">
      <c r="A15868" t="s">
        <v>61209</v>
      </c>
      <c r="B15868" t="s">
        <v>61210</v>
      </c>
      <c r="C15868" s="1" t="str">
        <f t="shared" si="2338"/>
        <v>21:0793</v>
      </c>
      <c r="D15868" s="1" t="str">
        <f t="shared" ref="D15868:D15884" si="2342">HYPERLINK("http://geochem.nrcan.gc.ca/cdogs/content/svy/svy210223_e.htm", "21:0223")</f>
        <v>21:0223</v>
      </c>
      <c r="E15868" t="s">
        <v>61211</v>
      </c>
      <c r="F15868" t="s">
        <v>61212</v>
      </c>
      <c r="H15868">
        <v>63.393455699999997</v>
      </c>
      <c r="I15868">
        <v>-133.68914849999999</v>
      </c>
      <c r="J15868" s="1" t="str">
        <f t="shared" ref="J15868:J15884" si="2343">HYPERLINK("http://geochem.nrcan.gc.ca/cdogs/content/kwd/kwd020018_e.htm", "Fluid (stream)")</f>
        <v>Fluid (stream)</v>
      </c>
      <c r="K15868" s="1" t="str">
        <f t="shared" ref="K15868:K15884" si="2344">HYPERLINK("http://geochem.nrcan.gc.ca/cdogs/content/kwd/kwd080007_e.htm", "Untreated Water")</f>
        <v>Untreated Water</v>
      </c>
      <c r="O15868">
        <v>7.0000000000000007E-2</v>
      </c>
      <c r="P15868">
        <v>100</v>
      </c>
      <c r="Q15868">
        <v>8</v>
      </c>
    </row>
    <row r="15869" spans="1:17" hidden="1" x14ac:dyDescent="0.3">
      <c r="A15869" t="s">
        <v>61213</v>
      </c>
      <c r="B15869" t="s">
        <v>61214</v>
      </c>
      <c r="C15869" s="1" t="str">
        <f t="shared" si="2338"/>
        <v>21:0793</v>
      </c>
      <c r="D15869" s="1" t="str">
        <f t="shared" si="2342"/>
        <v>21:0223</v>
      </c>
      <c r="E15869" t="s">
        <v>61215</v>
      </c>
      <c r="F15869" t="s">
        <v>61216</v>
      </c>
      <c r="H15869">
        <v>63.406368999999998</v>
      </c>
      <c r="I15869">
        <v>-133.83248549999999</v>
      </c>
      <c r="J15869" s="1" t="str">
        <f t="shared" si="2343"/>
        <v>Fluid (stream)</v>
      </c>
      <c r="K15869" s="1" t="str">
        <f t="shared" si="2344"/>
        <v>Untreated Water</v>
      </c>
      <c r="O15869">
        <v>7.0000000000000007E-2</v>
      </c>
      <c r="P15869">
        <v>140</v>
      </c>
      <c r="Q15869">
        <v>7.8</v>
      </c>
    </row>
    <row r="15870" spans="1:17" hidden="1" x14ac:dyDescent="0.3">
      <c r="A15870" t="s">
        <v>61217</v>
      </c>
      <c r="B15870" t="s">
        <v>61218</v>
      </c>
      <c r="C15870" s="1" t="str">
        <f t="shared" si="2338"/>
        <v>21:0793</v>
      </c>
      <c r="D15870" s="1" t="str">
        <f t="shared" si="2342"/>
        <v>21:0223</v>
      </c>
      <c r="E15870" t="s">
        <v>61219</v>
      </c>
      <c r="F15870" t="s">
        <v>61220</v>
      </c>
      <c r="H15870">
        <v>63.459973099999999</v>
      </c>
      <c r="I15870">
        <v>-133.7932859</v>
      </c>
      <c r="J15870" s="1" t="str">
        <f t="shared" si="2343"/>
        <v>Fluid (stream)</v>
      </c>
      <c r="K15870" s="1" t="str">
        <f t="shared" si="2344"/>
        <v>Untreated Water</v>
      </c>
      <c r="O15870">
        <v>2.5000000000000001E-2</v>
      </c>
      <c r="P15870">
        <v>130</v>
      </c>
      <c r="Q15870">
        <v>7.8</v>
      </c>
    </row>
    <row r="15871" spans="1:17" hidden="1" x14ac:dyDescent="0.3">
      <c r="A15871" t="s">
        <v>61221</v>
      </c>
      <c r="B15871" t="s">
        <v>61222</v>
      </c>
      <c r="C15871" s="1" t="str">
        <f t="shared" si="2338"/>
        <v>21:0793</v>
      </c>
      <c r="D15871" s="1" t="str">
        <f t="shared" si="2342"/>
        <v>21:0223</v>
      </c>
      <c r="E15871" t="s">
        <v>61223</v>
      </c>
      <c r="F15871" t="s">
        <v>61224</v>
      </c>
      <c r="H15871">
        <v>63.470753700000003</v>
      </c>
      <c r="I15871">
        <v>-133.76800660000001</v>
      </c>
      <c r="J15871" s="1" t="str">
        <f t="shared" si="2343"/>
        <v>Fluid (stream)</v>
      </c>
      <c r="K15871" s="1" t="str">
        <f t="shared" si="2344"/>
        <v>Untreated Water</v>
      </c>
      <c r="O15871">
        <v>2.5000000000000001E-2</v>
      </c>
      <c r="P15871">
        <v>100</v>
      </c>
      <c r="Q15871">
        <v>7.5</v>
      </c>
    </row>
    <row r="15872" spans="1:17" hidden="1" x14ac:dyDescent="0.3">
      <c r="A15872" t="s">
        <v>61225</v>
      </c>
      <c r="B15872" t="s">
        <v>61226</v>
      </c>
      <c r="C15872" s="1" t="str">
        <f t="shared" si="2338"/>
        <v>21:0793</v>
      </c>
      <c r="D15872" s="1" t="str">
        <f t="shared" si="2342"/>
        <v>21:0223</v>
      </c>
      <c r="E15872" t="s">
        <v>61227</v>
      </c>
      <c r="F15872" t="s">
        <v>61228</v>
      </c>
      <c r="H15872">
        <v>63.544911599999999</v>
      </c>
      <c r="I15872">
        <v>-133.52436660000001</v>
      </c>
      <c r="J15872" s="1" t="str">
        <f t="shared" si="2343"/>
        <v>Fluid (stream)</v>
      </c>
      <c r="K15872" s="1" t="str">
        <f t="shared" si="2344"/>
        <v>Untreated Water</v>
      </c>
      <c r="O15872">
        <v>1.4</v>
      </c>
      <c r="P15872">
        <v>90</v>
      </c>
      <c r="Q15872">
        <v>8.3000000000000007</v>
      </c>
    </row>
    <row r="15873" spans="1:17" hidden="1" x14ac:dyDescent="0.3">
      <c r="A15873" t="s">
        <v>61229</v>
      </c>
      <c r="B15873" t="s">
        <v>61230</v>
      </c>
      <c r="C15873" s="1" t="str">
        <f t="shared" si="2338"/>
        <v>21:0793</v>
      </c>
      <c r="D15873" s="1" t="str">
        <f t="shared" si="2342"/>
        <v>21:0223</v>
      </c>
      <c r="E15873" t="s">
        <v>61231</v>
      </c>
      <c r="F15873" t="s">
        <v>61232</v>
      </c>
      <c r="H15873">
        <v>63.4875671</v>
      </c>
      <c r="I15873">
        <v>-133.7109772</v>
      </c>
      <c r="J15873" s="1" t="str">
        <f t="shared" si="2343"/>
        <v>Fluid (stream)</v>
      </c>
      <c r="K15873" s="1" t="str">
        <f t="shared" si="2344"/>
        <v>Untreated Water</v>
      </c>
      <c r="O15873">
        <v>0.09</v>
      </c>
      <c r="P15873">
        <v>40</v>
      </c>
      <c r="Q15873">
        <v>7.9</v>
      </c>
    </row>
    <row r="15874" spans="1:17" hidden="1" x14ac:dyDescent="0.3">
      <c r="A15874" t="s">
        <v>61233</v>
      </c>
      <c r="B15874" t="s">
        <v>61234</v>
      </c>
      <c r="C15874" s="1" t="str">
        <f t="shared" si="2338"/>
        <v>21:0793</v>
      </c>
      <c r="D15874" s="1" t="str">
        <f t="shared" si="2342"/>
        <v>21:0223</v>
      </c>
      <c r="E15874" t="s">
        <v>61235</v>
      </c>
      <c r="F15874" t="s">
        <v>61236</v>
      </c>
      <c r="H15874">
        <v>63.492662500000002</v>
      </c>
      <c r="I15874">
        <v>-133.6674668</v>
      </c>
      <c r="J15874" s="1" t="str">
        <f t="shared" si="2343"/>
        <v>Fluid (stream)</v>
      </c>
      <c r="K15874" s="1" t="str">
        <f t="shared" si="2344"/>
        <v>Untreated Water</v>
      </c>
      <c r="O15874">
        <v>1.6</v>
      </c>
      <c r="P15874">
        <v>40</v>
      </c>
      <c r="Q15874">
        <v>8.3000000000000007</v>
      </c>
    </row>
    <row r="15875" spans="1:17" hidden="1" x14ac:dyDescent="0.3">
      <c r="A15875" t="s">
        <v>61237</v>
      </c>
      <c r="B15875" t="s">
        <v>61238</v>
      </c>
      <c r="C15875" s="1" t="str">
        <f t="shared" si="2338"/>
        <v>21:0793</v>
      </c>
      <c r="D15875" s="1" t="str">
        <f t="shared" si="2342"/>
        <v>21:0223</v>
      </c>
      <c r="E15875" t="s">
        <v>61239</v>
      </c>
      <c r="F15875" t="s">
        <v>61240</v>
      </c>
      <c r="H15875">
        <v>63.511191799999999</v>
      </c>
      <c r="I15875">
        <v>-133.6532996</v>
      </c>
      <c r="J15875" s="1" t="str">
        <f t="shared" si="2343"/>
        <v>Fluid (stream)</v>
      </c>
      <c r="K15875" s="1" t="str">
        <f t="shared" si="2344"/>
        <v>Untreated Water</v>
      </c>
      <c r="O15875">
        <v>3.8</v>
      </c>
      <c r="P15875">
        <v>50</v>
      </c>
      <c r="Q15875">
        <v>8.1999999999999993</v>
      </c>
    </row>
    <row r="15876" spans="1:17" hidden="1" x14ac:dyDescent="0.3">
      <c r="A15876" t="s">
        <v>61241</v>
      </c>
      <c r="B15876" t="s">
        <v>61242</v>
      </c>
      <c r="C15876" s="1" t="str">
        <f t="shared" si="2338"/>
        <v>21:0793</v>
      </c>
      <c r="D15876" s="1" t="str">
        <f t="shared" si="2342"/>
        <v>21:0223</v>
      </c>
      <c r="E15876" t="s">
        <v>61243</v>
      </c>
      <c r="F15876" t="s">
        <v>61244</v>
      </c>
      <c r="H15876">
        <v>63.511291399999998</v>
      </c>
      <c r="I15876">
        <v>-133.47099370000001</v>
      </c>
      <c r="J15876" s="1" t="str">
        <f t="shared" si="2343"/>
        <v>Fluid (stream)</v>
      </c>
      <c r="K15876" s="1" t="str">
        <f t="shared" si="2344"/>
        <v>Untreated Water</v>
      </c>
      <c r="O15876">
        <v>1.45</v>
      </c>
      <c r="P15876">
        <v>30</v>
      </c>
      <c r="Q15876">
        <v>8.1</v>
      </c>
    </row>
    <row r="15877" spans="1:17" hidden="1" x14ac:dyDescent="0.3">
      <c r="A15877" t="s">
        <v>61245</v>
      </c>
      <c r="B15877" t="s">
        <v>61246</v>
      </c>
      <c r="C15877" s="1" t="str">
        <f t="shared" si="2338"/>
        <v>21:0793</v>
      </c>
      <c r="D15877" s="1" t="str">
        <f t="shared" si="2342"/>
        <v>21:0223</v>
      </c>
      <c r="E15877" t="s">
        <v>61247</v>
      </c>
      <c r="F15877" t="s">
        <v>61248</v>
      </c>
      <c r="H15877">
        <v>63.507711499999999</v>
      </c>
      <c r="I15877">
        <v>-133.62428650000001</v>
      </c>
      <c r="J15877" s="1" t="str">
        <f t="shared" si="2343"/>
        <v>Fluid (stream)</v>
      </c>
      <c r="K15877" s="1" t="str">
        <f t="shared" si="2344"/>
        <v>Untreated Water</v>
      </c>
      <c r="O15877">
        <v>0.71</v>
      </c>
      <c r="P15877">
        <v>40</v>
      </c>
      <c r="Q15877">
        <v>8.1</v>
      </c>
    </row>
    <row r="15878" spans="1:17" hidden="1" x14ac:dyDescent="0.3">
      <c r="A15878" t="s">
        <v>61249</v>
      </c>
      <c r="B15878" t="s">
        <v>61250</v>
      </c>
      <c r="C15878" s="1" t="str">
        <f t="shared" si="2338"/>
        <v>21:0793</v>
      </c>
      <c r="D15878" s="1" t="str">
        <f t="shared" si="2342"/>
        <v>21:0223</v>
      </c>
      <c r="E15878" t="s">
        <v>61251</v>
      </c>
      <c r="F15878" t="s">
        <v>61252</v>
      </c>
      <c r="H15878">
        <v>63.522332900000002</v>
      </c>
      <c r="I15878">
        <v>-133.56292730000001</v>
      </c>
      <c r="J15878" s="1" t="str">
        <f t="shared" si="2343"/>
        <v>Fluid (stream)</v>
      </c>
      <c r="K15878" s="1" t="str">
        <f t="shared" si="2344"/>
        <v>Untreated Water</v>
      </c>
      <c r="O15878">
        <v>1.8</v>
      </c>
      <c r="P15878">
        <v>30</v>
      </c>
      <c r="Q15878">
        <v>8.4</v>
      </c>
    </row>
    <row r="15879" spans="1:17" hidden="1" x14ac:dyDescent="0.3">
      <c r="A15879" t="s">
        <v>61253</v>
      </c>
      <c r="B15879" t="s">
        <v>61254</v>
      </c>
      <c r="C15879" s="1" t="str">
        <f t="shared" si="2338"/>
        <v>21:0793</v>
      </c>
      <c r="D15879" s="1" t="str">
        <f t="shared" si="2342"/>
        <v>21:0223</v>
      </c>
      <c r="E15879" t="s">
        <v>61251</v>
      </c>
      <c r="F15879" t="s">
        <v>61255</v>
      </c>
      <c r="H15879">
        <v>63.522332900000002</v>
      </c>
      <c r="I15879">
        <v>-133.56292730000001</v>
      </c>
      <c r="J15879" s="1" t="str">
        <f t="shared" si="2343"/>
        <v>Fluid (stream)</v>
      </c>
      <c r="K15879" s="1" t="str">
        <f t="shared" si="2344"/>
        <v>Untreated Water</v>
      </c>
      <c r="O15879">
        <v>1.5</v>
      </c>
      <c r="P15879">
        <v>30</v>
      </c>
      <c r="Q15879">
        <v>8.4</v>
      </c>
    </row>
    <row r="15880" spans="1:17" hidden="1" x14ac:dyDescent="0.3">
      <c r="A15880" t="s">
        <v>61256</v>
      </c>
      <c r="B15880" t="s">
        <v>61257</v>
      </c>
      <c r="C15880" s="1" t="str">
        <f t="shared" si="2338"/>
        <v>21:0793</v>
      </c>
      <c r="D15880" s="1" t="str">
        <f t="shared" si="2342"/>
        <v>21:0223</v>
      </c>
      <c r="E15880" t="s">
        <v>61258</v>
      </c>
      <c r="F15880" t="s">
        <v>61259</v>
      </c>
      <c r="H15880">
        <v>63.559827200000001</v>
      </c>
      <c r="I15880">
        <v>-133.45091980000001</v>
      </c>
      <c r="J15880" s="1" t="str">
        <f t="shared" si="2343"/>
        <v>Fluid (stream)</v>
      </c>
      <c r="K15880" s="1" t="str">
        <f t="shared" si="2344"/>
        <v>Untreated Water</v>
      </c>
      <c r="O15880">
        <v>2.5000000000000001E-2</v>
      </c>
      <c r="P15880">
        <v>100</v>
      </c>
      <c r="Q15880">
        <v>7.9</v>
      </c>
    </row>
    <row r="15881" spans="1:17" hidden="1" x14ac:dyDescent="0.3">
      <c r="A15881" t="s">
        <v>61260</v>
      </c>
      <c r="B15881" t="s">
        <v>61261</v>
      </c>
      <c r="C15881" s="1" t="str">
        <f t="shared" si="2338"/>
        <v>21:0793</v>
      </c>
      <c r="D15881" s="1" t="str">
        <f t="shared" si="2342"/>
        <v>21:0223</v>
      </c>
      <c r="E15881" t="s">
        <v>61262</v>
      </c>
      <c r="F15881" t="s">
        <v>61263</v>
      </c>
      <c r="H15881">
        <v>63.561345600000003</v>
      </c>
      <c r="I15881">
        <v>-133.47026579999999</v>
      </c>
      <c r="J15881" s="1" t="str">
        <f t="shared" si="2343"/>
        <v>Fluid (stream)</v>
      </c>
      <c r="K15881" s="1" t="str">
        <f t="shared" si="2344"/>
        <v>Untreated Water</v>
      </c>
      <c r="O15881">
        <v>0.06</v>
      </c>
      <c r="P15881">
        <v>140</v>
      </c>
      <c r="Q15881">
        <v>8</v>
      </c>
    </row>
    <row r="15882" spans="1:17" hidden="1" x14ac:dyDescent="0.3">
      <c r="A15882" t="s">
        <v>61264</v>
      </c>
      <c r="B15882" t="s">
        <v>61265</v>
      </c>
      <c r="C15882" s="1" t="str">
        <f t="shared" si="2338"/>
        <v>21:0793</v>
      </c>
      <c r="D15882" s="1" t="str">
        <f t="shared" si="2342"/>
        <v>21:0223</v>
      </c>
      <c r="E15882" t="s">
        <v>61266</v>
      </c>
      <c r="F15882" t="s">
        <v>61267</v>
      </c>
      <c r="H15882">
        <v>63.477473099999997</v>
      </c>
      <c r="I15882">
        <v>-133.29600429999999</v>
      </c>
      <c r="J15882" s="1" t="str">
        <f t="shared" si="2343"/>
        <v>Fluid (stream)</v>
      </c>
      <c r="K15882" s="1" t="str">
        <f t="shared" si="2344"/>
        <v>Untreated Water</v>
      </c>
      <c r="O15882">
        <v>0.13</v>
      </c>
      <c r="P15882">
        <v>40</v>
      </c>
      <c r="Q15882">
        <v>8</v>
      </c>
    </row>
    <row r="15883" spans="1:17" hidden="1" x14ac:dyDescent="0.3">
      <c r="A15883" t="s">
        <v>61268</v>
      </c>
      <c r="B15883" t="s">
        <v>61269</v>
      </c>
      <c r="C15883" s="1" t="str">
        <f t="shared" si="2338"/>
        <v>21:0793</v>
      </c>
      <c r="D15883" s="1" t="str">
        <f t="shared" si="2342"/>
        <v>21:0223</v>
      </c>
      <c r="E15883" t="s">
        <v>61270</v>
      </c>
      <c r="F15883" t="s">
        <v>61271</v>
      </c>
      <c r="H15883">
        <v>63.437380699999999</v>
      </c>
      <c r="I15883">
        <v>-133.3589278</v>
      </c>
      <c r="J15883" s="1" t="str">
        <f t="shared" si="2343"/>
        <v>Fluid (stream)</v>
      </c>
      <c r="K15883" s="1" t="str">
        <f t="shared" si="2344"/>
        <v>Untreated Water</v>
      </c>
      <c r="O15883">
        <v>0.06</v>
      </c>
      <c r="P15883">
        <v>30</v>
      </c>
      <c r="Q15883">
        <v>7.7</v>
      </c>
    </row>
    <row r="15884" spans="1:17" hidden="1" x14ac:dyDescent="0.3">
      <c r="A15884" t="s">
        <v>61272</v>
      </c>
      <c r="B15884" t="s">
        <v>61273</v>
      </c>
      <c r="C15884" s="1" t="str">
        <f t="shared" si="2338"/>
        <v>21:0793</v>
      </c>
      <c r="D15884" s="1" t="str">
        <f t="shared" si="2342"/>
        <v>21:0223</v>
      </c>
      <c r="E15884" t="s">
        <v>61274</v>
      </c>
      <c r="F15884" t="s">
        <v>61275</v>
      </c>
      <c r="H15884">
        <v>63.473674099999997</v>
      </c>
      <c r="I15884">
        <v>-133.37611749999999</v>
      </c>
      <c r="J15884" s="1" t="str">
        <f t="shared" si="2343"/>
        <v>Fluid (stream)</v>
      </c>
      <c r="K15884" s="1" t="str">
        <f t="shared" si="2344"/>
        <v>Untreated Water</v>
      </c>
      <c r="O15884">
        <v>0.06</v>
      </c>
      <c r="P15884">
        <v>30</v>
      </c>
      <c r="Q15884">
        <v>8.1</v>
      </c>
    </row>
    <row r="15885" spans="1:17" hidden="1" x14ac:dyDescent="0.3">
      <c r="A15885" t="s">
        <v>61276</v>
      </c>
      <c r="B15885" t="s">
        <v>61277</v>
      </c>
      <c r="C15885" s="1" t="str">
        <f t="shared" si="2338"/>
        <v>21:0793</v>
      </c>
      <c r="D15885" s="1" t="str">
        <f>HYPERLINK("http://geochem.nrcan.gc.ca/cdogs/content/svy/svy_e.htm", "")</f>
        <v/>
      </c>
      <c r="G15885" s="1" t="str">
        <f>HYPERLINK("http://geochem.nrcan.gc.ca/cdogs/content/cr_/cr_00089_e.htm", "89")</f>
        <v>89</v>
      </c>
      <c r="J15885" t="s">
        <v>11453</v>
      </c>
      <c r="K15885" t="s">
        <v>11454</v>
      </c>
      <c r="O15885">
        <v>2.5</v>
      </c>
      <c r="P15885">
        <v>190</v>
      </c>
      <c r="Q15885">
        <v>8</v>
      </c>
    </row>
    <row r="15886" spans="1:17" hidden="1" x14ac:dyDescent="0.3">
      <c r="A15886" t="s">
        <v>61278</v>
      </c>
      <c r="B15886" t="s">
        <v>61279</v>
      </c>
      <c r="C15886" s="1" t="str">
        <f t="shared" si="2338"/>
        <v>21:0793</v>
      </c>
      <c r="D15886" s="1" t="str">
        <f>HYPERLINK("http://geochem.nrcan.gc.ca/cdogs/content/svy/svy210223_e.htm", "21:0223")</f>
        <v>21:0223</v>
      </c>
      <c r="E15886" t="s">
        <v>61280</v>
      </c>
      <c r="F15886" t="s">
        <v>61281</v>
      </c>
      <c r="H15886">
        <v>63.470022499999999</v>
      </c>
      <c r="I15886">
        <v>-133.44827190000001</v>
      </c>
      <c r="J15886" s="1" t="str">
        <f>HYPERLINK("http://geochem.nrcan.gc.ca/cdogs/content/kwd/kwd020018_e.htm", "Fluid (stream)")</f>
        <v>Fluid (stream)</v>
      </c>
      <c r="K15886" s="1" t="str">
        <f>HYPERLINK("http://geochem.nrcan.gc.ca/cdogs/content/kwd/kwd080007_e.htm", "Untreated Water")</f>
        <v>Untreated Water</v>
      </c>
      <c r="O15886">
        <v>2.1</v>
      </c>
      <c r="P15886">
        <v>40</v>
      </c>
      <c r="Q15886">
        <v>8.3000000000000007</v>
      </c>
    </row>
    <row r="15887" spans="1:17" hidden="1" x14ac:dyDescent="0.3">
      <c r="A15887" t="s">
        <v>61282</v>
      </c>
      <c r="B15887" t="s">
        <v>61283</v>
      </c>
      <c r="C15887" s="1" t="str">
        <f t="shared" si="2338"/>
        <v>21:0793</v>
      </c>
      <c r="D15887" s="1" t="str">
        <f>HYPERLINK("http://geochem.nrcan.gc.ca/cdogs/content/svy/svy210223_e.htm", "21:0223")</f>
        <v>21:0223</v>
      </c>
      <c r="E15887" t="s">
        <v>61284</v>
      </c>
      <c r="F15887" t="s">
        <v>61285</v>
      </c>
      <c r="H15887">
        <v>63.466445200000003</v>
      </c>
      <c r="I15887">
        <v>-133.48639080000001</v>
      </c>
      <c r="J15887" s="1" t="str">
        <f>HYPERLINK("http://geochem.nrcan.gc.ca/cdogs/content/kwd/kwd020018_e.htm", "Fluid (stream)")</f>
        <v>Fluid (stream)</v>
      </c>
      <c r="K15887" s="1" t="str">
        <f>HYPERLINK("http://geochem.nrcan.gc.ca/cdogs/content/kwd/kwd080007_e.htm", "Untreated Water")</f>
        <v>Untreated Water</v>
      </c>
      <c r="O15887">
        <v>0.46</v>
      </c>
      <c r="P15887">
        <v>40</v>
      </c>
      <c r="Q15887">
        <v>8.1</v>
      </c>
    </row>
    <row r="15888" spans="1:17" hidden="1" x14ac:dyDescent="0.3">
      <c r="A15888" t="s">
        <v>61286</v>
      </c>
      <c r="B15888" t="s">
        <v>61287</v>
      </c>
      <c r="C15888" s="1" t="str">
        <f t="shared" si="2338"/>
        <v>21:0793</v>
      </c>
      <c r="D15888" s="1" t="str">
        <f>HYPERLINK("http://geochem.nrcan.gc.ca/cdogs/content/svy/svy210223_e.htm", "21:0223")</f>
        <v>21:0223</v>
      </c>
      <c r="E15888" t="s">
        <v>61288</v>
      </c>
      <c r="F15888" t="s">
        <v>61289</v>
      </c>
      <c r="H15888">
        <v>63.455402300000003</v>
      </c>
      <c r="I15888">
        <v>-133.52233709999999</v>
      </c>
      <c r="J15888" s="1" t="str">
        <f>HYPERLINK("http://geochem.nrcan.gc.ca/cdogs/content/kwd/kwd020018_e.htm", "Fluid (stream)")</f>
        <v>Fluid (stream)</v>
      </c>
      <c r="K15888" s="1" t="str">
        <f>HYPERLINK("http://geochem.nrcan.gc.ca/cdogs/content/kwd/kwd080007_e.htm", "Untreated Water")</f>
        <v>Untreated Water</v>
      </c>
      <c r="O15888">
        <v>0.25</v>
      </c>
      <c r="P15888">
        <v>60</v>
      </c>
      <c r="Q15888">
        <v>8.3000000000000007</v>
      </c>
    </row>
    <row r="15889" spans="1:17" hidden="1" x14ac:dyDescent="0.3">
      <c r="A15889" t="s">
        <v>61290</v>
      </c>
      <c r="B15889" t="s">
        <v>61291</v>
      </c>
      <c r="C15889" s="1" t="str">
        <f t="shared" si="2338"/>
        <v>21:0793</v>
      </c>
      <c r="D15889" s="1" t="str">
        <f>HYPERLINK("http://geochem.nrcan.gc.ca/cdogs/content/svy/svy210223_e.htm", "21:0223")</f>
        <v>21:0223</v>
      </c>
      <c r="E15889" t="s">
        <v>61292</v>
      </c>
      <c r="F15889" t="s">
        <v>61293</v>
      </c>
      <c r="H15889">
        <v>63.4359465</v>
      </c>
      <c r="I15889">
        <v>-133.53340249999999</v>
      </c>
      <c r="J15889" s="1" t="str">
        <f>HYPERLINK("http://geochem.nrcan.gc.ca/cdogs/content/kwd/kwd020018_e.htm", "Fluid (stream)")</f>
        <v>Fluid (stream)</v>
      </c>
      <c r="K15889" s="1" t="str">
        <f>HYPERLINK("http://geochem.nrcan.gc.ca/cdogs/content/kwd/kwd080007_e.htm", "Untreated Water")</f>
        <v>Untreated Water</v>
      </c>
      <c r="O15889">
        <v>0.31</v>
      </c>
      <c r="P15889">
        <v>30</v>
      </c>
      <c r="Q15889">
        <v>8.1999999999999993</v>
      </c>
    </row>
    <row r="15890" spans="1:17" hidden="1" x14ac:dyDescent="0.3">
      <c r="A15890" t="s">
        <v>61294</v>
      </c>
      <c r="B15890" t="s">
        <v>61295</v>
      </c>
      <c r="C15890" s="1" t="str">
        <f t="shared" si="2338"/>
        <v>21:0793</v>
      </c>
      <c r="D15890" s="1" t="str">
        <f>HYPERLINK("http://geochem.nrcan.gc.ca/cdogs/content/svy/svy210223_e.htm", "21:0223")</f>
        <v>21:0223</v>
      </c>
      <c r="E15890" t="s">
        <v>61296</v>
      </c>
      <c r="F15890" t="s">
        <v>61297</v>
      </c>
      <c r="H15890">
        <v>63.433171799999997</v>
      </c>
      <c r="I15890">
        <v>-133.58317030000001</v>
      </c>
      <c r="J15890" s="1" t="str">
        <f>HYPERLINK("http://geochem.nrcan.gc.ca/cdogs/content/kwd/kwd020018_e.htm", "Fluid (stream)")</f>
        <v>Fluid (stream)</v>
      </c>
      <c r="K15890" s="1" t="str">
        <f>HYPERLINK("http://geochem.nrcan.gc.ca/cdogs/content/kwd/kwd080007_e.htm", "Untreated Water")</f>
        <v>Untreated Water</v>
      </c>
      <c r="O15890">
        <v>0.65</v>
      </c>
      <c r="P15890">
        <v>30</v>
      </c>
      <c r="Q15890">
        <v>8.1999999999999993</v>
      </c>
    </row>
    <row r="15891" spans="1:17" hidden="1" x14ac:dyDescent="0.3">
      <c r="A15891" t="s">
        <v>61298</v>
      </c>
      <c r="B15891" t="s">
        <v>61299</v>
      </c>
      <c r="C15891" s="1" t="str">
        <f t="shared" si="2338"/>
        <v>21:0793</v>
      </c>
      <c r="D15891" s="1" t="str">
        <f>HYPERLINK("http://geochem.nrcan.gc.ca/cdogs/content/svy/svy_e.htm", "")</f>
        <v/>
      </c>
      <c r="G15891" s="1" t="str">
        <f>HYPERLINK("http://geochem.nrcan.gc.ca/cdogs/content/cr_/cr_00089_e.htm", "89")</f>
        <v>89</v>
      </c>
      <c r="J15891" t="s">
        <v>11453</v>
      </c>
      <c r="K15891" t="s">
        <v>11454</v>
      </c>
      <c r="O15891">
        <v>2.2999999999999998</v>
      </c>
      <c r="P15891">
        <v>220</v>
      </c>
      <c r="Q15891">
        <v>7.9</v>
      </c>
    </row>
    <row r="15892" spans="1:17" hidden="1" x14ac:dyDescent="0.3">
      <c r="A15892" t="s">
        <v>61300</v>
      </c>
      <c r="B15892" t="s">
        <v>61301</v>
      </c>
      <c r="C15892" s="1" t="str">
        <f t="shared" si="2338"/>
        <v>21:0793</v>
      </c>
      <c r="D15892" s="1" t="str">
        <f t="shared" ref="D15892:D15919" si="2345">HYPERLINK("http://geochem.nrcan.gc.ca/cdogs/content/svy/svy210223_e.htm", "21:0223")</f>
        <v>21:0223</v>
      </c>
      <c r="E15892" t="s">
        <v>61302</v>
      </c>
      <c r="F15892" t="s">
        <v>61303</v>
      </c>
      <c r="H15892">
        <v>63.4178675</v>
      </c>
      <c r="I15892">
        <v>-133.5923799</v>
      </c>
      <c r="J15892" s="1" t="str">
        <f t="shared" ref="J15892:J15919" si="2346">HYPERLINK("http://geochem.nrcan.gc.ca/cdogs/content/kwd/kwd020018_e.htm", "Fluid (stream)")</f>
        <v>Fluid (stream)</v>
      </c>
      <c r="K15892" s="1" t="str">
        <f t="shared" ref="K15892:K15919" si="2347">HYPERLINK("http://geochem.nrcan.gc.ca/cdogs/content/kwd/kwd080007_e.htm", "Untreated Water")</f>
        <v>Untreated Water</v>
      </c>
      <c r="O15892">
        <v>2.5000000000000001E-2</v>
      </c>
      <c r="P15892">
        <v>50</v>
      </c>
      <c r="Q15892">
        <v>7.9</v>
      </c>
    </row>
    <row r="15893" spans="1:17" hidden="1" x14ac:dyDescent="0.3">
      <c r="A15893" t="s">
        <v>61304</v>
      </c>
      <c r="B15893" t="s">
        <v>61305</v>
      </c>
      <c r="C15893" s="1" t="str">
        <f t="shared" si="2338"/>
        <v>21:0793</v>
      </c>
      <c r="D15893" s="1" t="str">
        <f t="shared" si="2345"/>
        <v>21:0223</v>
      </c>
      <c r="E15893" t="s">
        <v>61306</v>
      </c>
      <c r="F15893" t="s">
        <v>61307</v>
      </c>
      <c r="H15893">
        <v>63.418284300000003</v>
      </c>
      <c r="I15893">
        <v>-133.65812489999999</v>
      </c>
      <c r="J15893" s="1" t="str">
        <f t="shared" si="2346"/>
        <v>Fluid (stream)</v>
      </c>
      <c r="K15893" s="1" t="str">
        <f t="shared" si="2347"/>
        <v>Untreated Water</v>
      </c>
      <c r="O15893">
        <v>2.5000000000000001E-2</v>
      </c>
      <c r="P15893">
        <v>50</v>
      </c>
      <c r="Q15893">
        <v>7.8</v>
      </c>
    </row>
    <row r="15894" spans="1:17" hidden="1" x14ac:dyDescent="0.3">
      <c r="A15894" t="s">
        <v>61308</v>
      </c>
      <c r="B15894" t="s">
        <v>61309</v>
      </c>
      <c r="C15894" s="1" t="str">
        <f t="shared" si="2338"/>
        <v>21:0793</v>
      </c>
      <c r="D15894" s="1" t="str">
        <f t="shared" si="2345"/>
        <v>21:0223</v>
      </c>
      <c r="E15894" t="s">
        <v>61310</v>
      </c>
      <c r="F15894" t="s">
        <v>61311</v>
      </c>
      <c r="H15894">
        <v>63.425041200000003</v>
      </c>
      <c r="I15894">
        <v>-133.71349040000001</v>
      </c>
      <c r="J15894" s="1" t="str">
        <f t="shared" si="2346"/>
        <v>Fluid (stream)</v>
      </c>
      <c r="K15894" s="1" t="str">
        <f t="shared" si="2347"/>
        <v>Untreated Water</v>
      </c>
      <c r="O15894">
        <v>2.5000000000000001E-2</v>
      </c>
      <c r="P15894">
        <v>40</v>
      </c>
      <c r="Q15894">
        <v>7.4</v>
      </c>
    </row>
    <row r="15895" spans="1:17" hidden="1" x14ac:dyDescent="0.3">
      <c r="A15895" t="s">
        <v>61312</v>
      </c>
      <c r="B15895" t="s">
        <v>61313</v>
      </c>
      <c r="C15895" s="1" t="str">
        <f t="shared" si="2338"/>
        <v>21:0793</v>
      </c>
      <c r="D15895" s="1" t="str">
        <f t="shared" si="2345"/>
        <v>21:0223</v>
      </c>
      <c r="E15895" t="s">
        <v>61314</v>
      </c>
      <c r="F15895" t="s">
        <v>61315</v>
      </c>
      <c r="H15895">
        <v>63.408299499999998</v>
      </c>
      <c r="I15895">
        <v>-133.72645689999999</v>
      </c>
      <c r="J15895" s="1" t="str">
        <f t="shared" si="2346"/>
        <v>Fluid (stream)</v>
      </c>
      <c r="K15895" s="1" t="str">
        <f t="shared" si="2347"/>
        <v>Untreated Water</v>
      </c>
      <c r="O15895">
        <v>2.5000000000000001E-2</v>
      </c>
      <c r="P15895">
        <v>30</v>
      </c>
      <c r="Q15895">
        <v>7.4</v>
      </c>
    </row>
    <row r="15896" spans="1:17" hidden="1" x14ac:dyDescent="0.3">
      <c r="A15896" t="s">
        <v>61316</v>
      </c>
      <c r="B15896" t="s">
        <v>61317</v>
      </c>
      <c r="C15896" s="1" t="str">
        <f t="shared" si="2338"/>
        <v>21:0793</v>
      </c>
      <c r="D15896" s="1" t="str">
        <f t="shared" si="2345"/>
        <v>21:0223</v>
      </c>
      <c r="E15896" t="s">
        <v>61318</v>
      </c>
      <c r="F15896" t="s">
        <v>61319</v>
      </c>
      <c r="H15896">
        <v>63.2559003</v>
      </c>
      <c r="I15896">
        <v>-132.86334819999999</v>
      </c>
      <c r="J15896" s="1" t="str">
        <f t="shared" si="2346"/>
        <v>Fluid (stream)</v>
      </c>
      <c r="K15896" s="1" t="str">
        <f t="shared" si="2347"/>
        <v>Untreated Water</v>
      </c>
      <c r="O15896">
        <v>0.08</v>
      </c>
      <c r="P15896">
        <v>30</v>
      </c>
      <c r="Q15896">
        <v>7.8</v>
      </c>
    </row>
    <row r="15897" spans="1:17" hidden="1" x14ac:dyDescent="0.3">
      <c r="A15897" t="s">
        <v>61320</v>
      </c>
      <c r="B15897" t="s">
        <v>61321</v>
      </c>
      <c r="C15897" s="1" t="str">
        <f t="shared" si="2338"/>
        <v>21:0793</v>
      </c>
      <c r="D15897" s="1" t="str">
        <f t="shared" si="2345"/>
        <v>21:0223</v>
      </c>
      <c r="E15897" t="s">
        <v>61322</v>
      </c>
      <c r="F15897" t="s">
        <v>61323</v>
      </c>
      <c r="H15897">
        <v>63.268691799999999</v>
      </c>
      <c r="I15897">
        <v>-132.936713</v>
      </c>
      <c r="J15897" s="1" t="str">
        <f t="shared" si="2346"/>
        <v>Fluid (stream)</v>
      </c>
      <c r="K15897" s="1" t="str">
        <f t="shared" si="2347"/>
        <v>Untreated Water</v>
      </c>
      <c r="O15897">
        <v>2.5000000000000001E-2</v>
      </c>
      <c r="P15897">
        <v>30</v>
      </c>
      <c r="Q15897">
        <v>7.3</v>
      </c>
    </row>
    <row r="15898" spans="1:17" hidden="1" x14ac:dyDescent="0.3">
      <c r="A15898" t="s">
        <v>61324</v>
      </c>
      <c r="B15898" t="s">
        <v>61325</v>
      </c>
      <c r="C15898" s="1" t="str">
        <f t="shared" si="2338"/>
        <v>21:0793</v>
      </c>
      <c r="D15898" s="1" t="str">
        <f t="shared" si="2345"/>
        <v>21:0223</v>
      </c>
      <c r="E15898" t="s">
        <v>61326</v>
      </c>
      <c r="F15898" t="s">
        <v>61327</v>
      </c>
      <c r="H15898">
        <v>63.238392699999999</v>
      </c>
      <c r="I15898">
        <v>-133.03857360000001</v>
      </c>
      <c r="J15898" s="1" t="str">
        <f t="shared" si="2346"/>
        <v>Fluid (stream)</v>
      </c>
      <c r="K15898" s="1" t="str">
        <f t="shared" si="2347"/>
        <v>Untreated Water</v>
      </c>
      <c r="O15898">
        <v>0.06</v>
      </c>
      <c r="P15898">
        <v>30</v>
      </c>
      <c r="Q15898">
        <v>7.9</v>
      </c>
    </row>
    <row r="15899" spans="1:17" hidden="1" x14ac:dyDescent="0.3">
      <c r="A15899" t="s">
        <v>61328</v>
      </c>
      <c r="B15899" t="s">
        <v>61329</v>
      </c>
      <c r="C15899" s="1" t="str">
        <f t="shared" si="2338"/>
        <v>21:0793</v>
      </c>
      <c r="D15899" s="1" t="str">
        <f t="shared" si="2345"/>
        <v>21:0223</v>
      </c>
      <c r="E15899" t="s">
        <v>61330</v>
      </c>
      <c r="F15899" t="s">
        <v>61331</v>
      </c>
      <c r="H15899">
        <v>63.2323041</v>
      </c>
      <c r="I15899">
        <v>-133.0443415</v>
      </c>
      <c r="J15899" s="1" t="str">
        <f t="shared" si="2346"/>
        <v>Fluid (stream)</v>
      </c>
      <c r="K15899" s="1" t="str">
        <f t="shared" si="2347"/>
        <v>Untreated Water</v>
      </c>
      <c r="O15899">
        <v>2.5000000000000001E-2</v>
      </c>
      <c r="P15899">
        <v>30</v>
      </c>
      <c r="Q15899">
        <v>7.6</v>
      </c>
    </row>
    <row r="15900" spans="1:17" hidden="1" x14ac:dyDescent="0.3">
      <c r="A15900" t="s">
        <v>61332</v>
      </c>
      <c r="B15900" t="s">
        <v>61333</v>
      </c>
      <c r="C15900" s="1" t="str">
        <f t="shared" si="2338"/>
        <v>21:0793</v>
      </c>
      <c r="D15900" s="1" t="str">
        <f t="shared" si="2345"/>
        <v>21:0223</v>
      </c>
      <c r="E15900" t="s">
        <v>61334</v>
      </c>
      <c r="F15900" t="s">
        <v>61335</v>
      </c>
      <c r="H15900">
        <v>63.2506907</v>
      </c>
      <c r="I15900">
        <v>-132.950549</v>
      </c>
      <c r="J15900" s="1" t="str">
        <f t="shared" si="2346"/>
        <v>Fluid (stream)</v>
      </c>
      <c r="K15900" s="1" t="str">
        <f t="shared" si="2347"/>
        <v>Untreated Water</v>
      </c>
      <c r="O15900">
        <v>0.08</v>
      </c>
      <c r="P15900">
        <v>30</v>
      </c>
      <c r="Q15900">
        <v>7.8</v>
      </c>
    </row>
    <row r="15901" spans="1:17" hidden="1" x14ac:dyDescent="0.3">
      <c r="A15901" t="s">
        <v>61336</v>
      </c>
      <c r="B15901" t="s">
        <v>61337</v>
      </c>
      <c r="C15901" s="1" t="str">
        <f t="shared" si="2338"/>
        <v>21:0793</v>
      </c>
      <c r="D15901" s="1" t="str">
        <f t="shared" si="2345"/>
        <v>21:0223</v>
      </c>
      <c r="E15901" t="s">
        <v>61338</v>
      </c>
      <c r="F15901" t="s">
        <v>61339</v>
      </c>
      <c r="H15901">
        <v>63.263955600000003</v>
      </c>
      <c r="I15901">
        <v>-133.02822800000001</v>
      </c>
      <c r="J15901" s="1" t="str">
        <f t="shared" si="2346"/>
        <v>Fluid (stream)</v>
      </c>
      <c r="K15901" s="1" t="str">
        <f t="shared" si="2347"/>
        <v>Untreated Water</v>
      </c>
      <c r="O15901">
        <v>0.14000000000000001</v>
      </c>
      <c r="P15901">
        <v>40</v>
      </c>
      <c r="Q15901">
        <v>7.8</v>
      </c>
    </row>
    <row r="15902" spans="1:17" hidden="1" x14ac:dyDescent="0.3">
      <c r="A15902" t="s">
        <v>61340</v>
      </c>
      <c r="B15902" t="s">
        <v>61341</v>
      </c>
      <c r="C15902" s="1" t="str">
        <f t="shared" si="2338"/>
        <v>21:0793</v>
      </c>
      <c r="D15902" s="1" t="str">
        <f t="shared" si="2345"/>
        <v>21:0223</v>
      </c>
      <c r="E15902" t="s">
        <v>61342</v>
      </c>
      <c r="F15902" t="s">
        <v>61343</v>
      </c>
      <c r="H15902">
        <v>63.266632899999998</v>
      </c>
      <c r="I15902">
        <v>-133.05046669999999</v>
      </c>
      <c r="J15902" s="1" t="str">
        <f t="shared" si="2346"/>
        <v>Fluid (stream)</v>
      </c>
      <c r="K15902" s="1" t="str">
        <f t="shared" si="2347"/>
        <v>Untreated Water</v>
      </c>
      <c r="O15902">
        <v>2.5000000000000001E-2</v>
      </c>
      <c r="P15902">
        <v>30</v>
      </c>
      <c r="Q15902">
        <v>7.6</v>
      </c>
    </row>
    <row r="15903" spans="1:17" hidden="1" x14ac:dyDescent="0.3">
      <c r="A15903" t="s">
        <v>61344</v>
      </c>
      <c r="B15903" t="s">
        <v>61345</v>
      </c>
      <c r="C15903" s="1" t="str">
        <f t="shared" si="2338"/>
        <v>21:0793</v>
      </c>
      <c r="D15903" s="1" t="str">
        <f t="shared" si="2345"/>
        <v>21:0223</v>
      </c>
      <c r="E15903" t="s">
        <v>61346</v>
      </c>
      <c r="F15903" t="s">
        <v>61347</v>
      </c>
      <c r="H15903">
        <v>63.297074299999998</v>
      </c>
      <c r="I15903">
        <v>-133.11943429999999</v>
      </c>
      <c r="J15903" s="1" t="str">
        <f t="shared" si="2346"/>
        <v>Fluid (stream)</v>
      </c>
      <c r="K15903" s="1" t="str">
        <f t="shared" si="2347"/>
        <v>Untreated Water</v>
      </c>
      <c r="O15903">
        <v>2.5000000000000001E-2</v>
      </c>
      <c r="P15903">
        <v>40</v>
      </c>
      <c r="Q15903">
        <v>7.4</v>
      </c>
    </row>
    <row r="15904" spans="1:17" hidden="1" x14ac:dyDescent="0.3">
      <c r="A15904" t="s">
        <v>61348</v>
      </c>
      <c r="B15904" t="s">
        <v>61349</v>
      </c>
      <c r="C15904" s="1" t="str">
        <f t="shared" si="2338"/>
        <v>21:0793</v>
      </c>
      <c r="D15904" s="1" t="str">
        <f t="shared" si="2345"/>
        <v>21:0223</v>
      </c>
      <c r="E15904" t="s">
        <v>61350</v>
      </c>
      <c r="F15904" t="s">
        <v>61351</v>
      </c>
      <c r="H15904">
        <v>63.309778199999997</v>
      </c>
      <c r="I15904">
        <v>-133.04734809999999</v>
      </c>
      <c r="J15904" s="1" t="str">
        <f t="shared" si="2346"/>
        <v>Fluid (stream)</v>
      </c>
      <c r="K15904" s="1" t="str">
        <f t="shared" si="2347"/>
        <v>Untreated Water</v>
      </c>
      <c r="O15904">
        <v>2.5000000000000001E-2</v>
      </c>
      <c r="P15904">
        <v>40</v>
      </c>
      <c r="Q15904">
        <v>7.2</v>
      </c>
    </row>
    <row r="15905" spans="1:17" hidden="1" x14ac:dyDescent="0.3">
      <c r="A15905" t="s">
        <v>61352</v>
      </c>
      <c r="B15905" t="s">
        <v>61353</v>
      </c>
      <c r="C15905" s="1" t="str">
        <f t="shared" si="2338"/>
        <v>21:0793</v>
      </c>
      <c r="D15905" s="1" t="str">
        <f t="shared" si="2345"/>
        <v>21:0223</v>
      </c>
      <c r="E15905" t="s">
        <v>61354</v>
      </c>
      <c r="F15905" t="s">
        <v>61355</v>
      </c>
      <c r="H15905">
        <v>63.302976399999999</v>
      </c>
      <c r="I15905">
        <v>-132.9561511</v>
      </c>
      <c r="J15905" s="1" t="str">
        <f t="shared" si="2346"/>
        <v>Fluid (stream)</v>
      </c>
      <c r="K15905" s="1" t="str">
        <f t="shared" si="2347"/>
        <v>Untreated Water</v>
      </c>
      <c r="O15905">
        <v>2.5000000000000001E-2</v>
      </c>
      <c r="P15905">
        <v>30</v>
      </c>
      <c r="Q15905">
        <v>7.3</v>
      </c>
    </row>
    <row r="15906" spans="1:17" hidden="1" x14ac:dyDescent="0.3">
      <c r="A15906" t="s">
        <v>61356</v>
      </c>
      <c r="B15906" t="s">
        <v>61357</v>
      </c>
      <c r="C15906" s="1" t="str">
        <f t="shared" si="2338"/>
        <v>21:0793</v>
      </c>
      <c r="D15906" s="1" t="str">
        <f t="shared" si="2345"/>
        <v>21:0223</v>
      </c>
      <c r="E15906" t="s">
        <v>61358</v>
      </c>
      <c r="F15906" t="s">
        <v>61359</v>
      </c>
      <c r="H15906">
        <v>63.306060000000002</v>
      </c>
      <c r="I15906">
        <v>-132.96770799999999</v>
      </c>
      <c r="J15906" s="1" t="str">
        <f t="shared" si="2346"/>
        <v>Fluid (stream)</v>
      </c>
      <c r="K15906" s="1" t="str">
        <f t="shared" si="2347"/>
        <v>Untreated Water</v>
      </c>
      <c r="O15906">
        <v>2.5000000000000001E-2</v>
      </c>
      <c r="P15906">
        <v>30</v>
      </c>
      <c r="Q15906">
        <v>7.3</v>
      </c>
    </row>
    <row r="15907" spans="1:17" hidden="1" x14ac:dyDescent="0.3">
      <c r="A15907" t="s">
        <v>61360</v>
      </c>
      <c r="B15907" t="s">
        <v>61361</v>
      </c>
      <c r="C15907" s="1" t="str">
        <f t="shared" si="2338"/>
        <v>21:0793</v>
      </c>
      <c r="D15907" s="1" t="str">
        <f t="shared" si="2345"/>
        <v>21:0223</v>
      </c>
      <c r="E15907" t="s">
        <v>61362</v>
      </c>
      <c r="F15907" t="s">
        <v>61363</v>
      </c>
      <c r="H15907">
        <v>63.314572900000002</v>
      </c>
      <c r="I15907">
        <v>-132.89783</v>
      </c>
      <c r="J15907" s="1" t="str">
        <f t="shared" si="2346"/>
        <v>Fluid (stream)</v>
      </c>
      <c r="K15907" s="1" t="str">
        <f t="shared" si="2347"/>
        <v>Untreated Water</v>
      </c>
      <c r="O15907">
        <v>7.0000000000000007E-2</v>
      </c>
      <c r="P15907">
        <v>20</v>
      </c>
      <c r="Q15907">
        <v>7.5</v>
      </c>
    </row>
    <row r="15908" spans="1:17" hidden="1" x14ac:dyDescent="0.3">
      <c r="A15908" t="s">
        <v>61364</v>
      </c>
      <c r="B15908" t="s">
        <v>61365</v>
      </c>
      <c r="C15908" s="1" t="str">
        <f t="shared" si="2338"/>
        <v>21:0793</v>
      </c>
      <c r="D15908" s="1" t="str">
        <f t="shared" si="2345"/>
        <v>21:0223</v>
      </c>
      <c r="E15908" t="s">
        <v>61362</v>
      </c>
      <c r="F15908" t="s">
        <v>61366</v>
      </c>
      <c r="H15908">
        <v>63.314572900000002</v>
      </c>
      <c r="I15908">
        <v>-132.89783</v>
      </c>
      <c r="J15908" s="1" t="str">
        <f t="shared" si="2346"/>
        <v>Fluid (stream)</v>
      </c>
      <c r="K15908" s="1" t="str">
        <f t="shared" si="2347"/>
        <v>Untreated Water</v>
      </c>
      <c r="O15908">
        <v>2.5000000000000001E-2</v>
      </c>
      <c r="P15908">
        <v>20</v>
      </c>
      <c r="Q15908">
        <v>7.6</v>
      </c>
    </row>
    <row r="15909" spans="1:17" hidden="1" x14ac:dyDescent="0.3">
      <c r="A15909" t="s">
        <v>61367</v>
      </c>
      <c r="B15909" t="s">
        <v>61368</v>
      </c>
      <c r="C15909" s="1" t="str">
        <f t="shared" si="2338"/>
        <v>21:0793</v>
      </c>
      <c r="D15909" s="1" t="str">
        <f t="shared" si="2345"/>
        <v>21:0223</v>
      </c>
      <c r="E15909" t="s">
        <v>61369</v>
      </c>
      <c r="F15909" t="s">
        <v>61370</v>
      </c>
      <c r="H15909">
        <v>63.306123599999999</v>
      </c>
      <c r="I15909">
        <v>-132.8366723</v>
      </c>
      <c r="J15909" s="1" t="str">
        <f t="shared" si="2346"/>
        <v>Fluid (stream)</v>
      </c>
      <c r="K15909" s="1" t="str">
        <f t="shared" si="2347"/>
        <v>Untreated Water</v>
      </c>
      <c r="O15909">
        <v>0.57999999999999996</v>
      </c>
      <c r="P15909">
        <v>30</v>
      </c>
      <c r="Q15909">
        <v>7.8</v>
      </c>
    </row>
    <row r="15910" spans="1:17" hidden="1" x14ac:dyDescent="0.3">
      <c r="A15910" t="s">
        <v>61371</v>
      </c>
      <c r="B15910" t="s">
        <v>61372</v>
      </c>
      <c r="C15910" s="1" t="str">
        <f t="shared" si="2338"/>
        <v>21:0793</v>
      </c>
      <c r="D15910" s="1" t="str">
        <f t="shared" si="2345"/>
        <v>21:0223</v>
      </c>
      <c r="E15910" t="s">
        <v>61373</v>
      </c>
      <c r="F15910" t="s">
        <v>61374</v>
      </c>
      <c r="H15910">
        <v>63.356082499999999</v>
      </c>
      <c r="I15910">
        <v>-132.90211439999999</v>
      </c>
      <c r="J15910" s="1" t="str">
        <f t="shared" si="2346"/>
        <v>Fluid (stream)</v>
      </c>
      <c r="K15910" s="1" t="str">
        <f t="shared" si="2347"/>
        <v>Untreated Water</v>
      </c>
      <c r="O15910">
        <v>2.5000000000000001E-2</v>
      </c>
      <c r="P15910">
        <v>80</v>
      </c>
      <c r="Q15910">
        <v>8.3000000000000007</v>
      </c>
    </row>
    <row r="15911" spans="1:17" hidden="1" x14ac:dyDescent="0.3">
      <c r="A15911" t="s">
        <v>61375</v>
      </c>
      <c r="B15911" t="s">
        <v>61376</v>
      </c>
      <c r="C15911" s="1" t="str">
        <f t="shared" si="2338"/>
        <v>21:0793</v>
      </c>
      <c r="D15911" s="1" t="str">
        <f t="shared" si="2345"/>
        <v>21:0223</v>
      </c>
      <c r="E15911" t="s">
        <v>61377</v>
      </c>
      <c r="F15911" t="s">
        <v>61378</v>
      </c>
      <c r="H15911">
        <v>63.374307199999997</v>
      </c>
      <c r="I15911">
        <v>-132.8412447</v>
      </c>
      <c r="J15911" s="1" t="str">
        <f t="shared" si="2346"/>
        <v>Fluid (stream)</v>
      </c>
      <c r="K15911" s="1" t="str">
        <f t="shared" si="2347"/>
        <v>Untreated Water</v>
      </c>
      <c r="O15911">
        <v>0.25</v>
      </c>
      <c r="P15911">
        <v>30</v>
      </c>
      <c r="Q15911">
        <v>7.9</v>
      </c>
    </row>
    <row r="15912" spans="1:17" hidden="1" x14ac:dyDescent="0.3">
      <c r="A15912" t="s">
        <v>61379</v>
      </c>
      <c r="B15912" t="s">
        <v>61380</v>
      </c>
      <c r="C15912" s="1" t="str">
        <f t="shared" ref="C15912:C15975" si="2348">HYPERLINK("http://geochem.nrcan.gc.ca/cdogs/content/bdl/bdl210793_e.htm", "21:0793")</f>
        <v>21:0793</v>
      </c>
      <c r="D15912" s="1" t="str">
        <f t="shared" si="2345"/>
        <v>21:0223</v>
      </c>
      <c r="E15912" t="s">
        <v>61381</v>
      </c>
      <c r="F15912" t="s">
        <v>61382</v>
      </c>
      <c r="H15912">
        <v>63.356009399999998</v>
      </c>
      <c r="I15912">
        <v>-132.82768229999999</v>
      </c>
      <c r="J15912" s="1" t="str">
        <f t="shared" si="2346"/>
        <v>Fluid (stream)</v>
      </c>
      <c r="K15912" s="1" t="str">
        <f t="shared" si="2347"/>
        <v>Untreated Water</v>
      </c>
      <c r="O15912">
        <v>0.19</v>
      </c>
      <c r="P15912">
        <v>40</v>
      </c>
      <c r="Q15912">
        <v>7.9</v>
      </c>
    </row>
    <row r="15913" spans="1:17" hidden="1" x14ac:dyDescent="0.3">
      <c r="A15913" t="s">
        <v>61383</v>
      </c>
      <c r="B15913" t="s">
        <v>61384</v>
      </c>
      <c r="C15913" s="1" t="str">
        <f t="shared" si="2348"/>
        <v>21:0793</v>
      </c>
      <c r="D15913" s="1" t="str">
        <f t="shared" si="2345"/>
        <v>21:0223</v>
      </c>
      <c r="E15913" t="s">
        <v>61385</v>
      </c>
      <c r="F15913" t="s">
        <v>61386</v>
      </c>
      <c r="H15913">
        <v>63.333313099999998</v>
      </c>
      <c r="I15913">
        <v>-132.70562390000001</v>
      </c>
      <c r="J15913" s="1" t="str">
        <f t="shared" si="2346"/>
        <v>Fluid (stream)</v>
      </c>
      <c r="K15913" s="1" t="str">
        <f t="shared" si="2347"/>
        <v>Untreated Water</v>
      </c>
      <c r="O15913">
        <v>0.67</v>
      </c>
      <c r="P15913">
        <v>40</v>
      </c>
      <c r="Q15913">
        <v>8.1999999999999993</v>
      </c>
    </row>
    <row r="15914" spans="1:17" hidden="1" x14ac:dyDescent="0.3">
      <c r="A15914" t="s">
        <v>61387</v>
      </c>
      <c r="B15914" t="s">
        <v>61388</v>
      </c>
      <c r="C15914" s="1" t="str">
        <f t="shared" si="2348"/>
        <v>21:0793</v>
      </c>
      <c r="D15914" s="1" t="str">
        <f t="shared" si="2345"/>
        <v>21:0223</v>
      </c>
      <c r="E15914" t="s">
        <v>61389</v>
      </c>
      <c r="F15914" t="s">
        <v>61390</v>
      </c>
      <c r="H15914">
        <v>63.365879200000002</v>
      </c>
      <c r="I15914">
        <v>-132.76041140000001</v>
      </c>
      <c r="J15914" s="1" t="str">
        <f t="shared" si="2346"/>
        <v>Fluid (stream)</v>
      </c>
      <c r="K15914" s="1" t="str">
        <f t="shared" si="2347"/>
        <v>Untreated Water</v>
      </c>
      <c r="O15914">
        <v>0.09</v>
      </c>
      <c r="P15914">
        <v>30</v>
      </c>
      <c r="Q15914">
        <v>8</v>
      </c>
    </row>
    <row r="15915" spans="1:17" hidden="1" x14ac:dyDescent="0.3">
      <c r="A15915" t="s">
        <v>61391</v>
      </c>
      <c r="B15915" t="s">
        <v>61392</v>
      </c>
      <c r="C15915" s="1" t="str">
        <f t="shared" si="2348"/>
        <v>21:0793</v>
      </c>
      <c r="D15915" s="1" t="str">
        <f t="shared" si="2345"/>
        <v>21:0223</v>
      </c>
      <c r="E15915" t="s">
        <v>61393</v>
      </c>
      <c r="F15915" t="s">
        <v>61394</v>
      </c>
      <c r="H15915">
        <v>63.323709000000001</v>
      </c>
      <c r="I15915">
        <v>-132.68090340000001</v>
      </c>
      <c r="J15915" s="1" t="str">
        <f t="shared" si="2346"/>
        <v>Fluid (stream)</v>
      </c>
      <c r="K15915" s="1" t="str">
        <f t="shared" si="2347"/>
        <v>Untreated Water</v>
      </c>
      <c r="O15915">
        <v>1.17</v>
      </c>
      <c r="P15915">
        <v>40</v>
      </c>
      <c r="Q15915">
        <v>8.1999999999999993</v>
      </c>
    </row>
    <row r="15916" spans="1:17" hidden="1" x14ac:dyDescent="0.3">
      <c r="A15916" t="s">
        <v>61395</v>
      </c>
      <c r="B15916" t="s">
        <v>61396</v>
      </c>
      <c r="C15916" s="1" t="str">
        <f t="shared" si="2348"/>
        <v>21:0793</v>
      </c>
      <c r="D15916" s="1" t="str">
        <f t="shared" si="2345"/>
        <v>21:0223</v>
      </c>
      <c r="E15916" t="s">
        <v>61397</v>
      </c>
      <c r="F15916" t="s">
        <v>61398</v>
      </c>
      <c r="H15916">
        <v>63.343852699999999</v>
      </c>
      <c r="I15916">
        <v>-132.66564880000001</v>
      </c>
      <c r="J15916" s="1" t="str">
        <f t="shared" si="2346"/>
        <v>Fluid (stream)</v>
      </c>
      <c r="K15916" s="1" t="str">
        <f t="shared" si="2347"/>
        <v>Untreated Water</v>
      </c>
      <c r="O15916">
        <v>1.21</v>
      </c>
      <c r="P15916">
        <v>70</v>
      </c>
      <c r="Q15916">
        <v>8.4</v>
      </c>
    </row>
    <row r="15917" spans="1:17" hidden="1" x14ac:dyDescent="0.3">
      <c r="A15917" t="s">
        <v>61399</v>
      </c>
      <c r="B15917" t="s">
        <v>61400</v>
      </c>
      <c r="C15917" s="1" t="str">
        <f t="shared" si="2348"/>
        <v>21:0793</v>
      </c>
      <c r="D15917" s="1" t="str">
        <f t="shared" si="2345"/>
        <v>21:0223</v>
      </c>
      <c r="E15917" t="s">
        <v>61401</v>
      </c>
      <c r="F15917" t="s">
        <v>61402</v>
      </c>
      <c r="H15917">
        <v>63.350521999999998</v>
      </c>
      <c r="I15917">
        <v>-132.6338801</v>
      </c>
      <c r="J15917" s="1" t="str">
        <f t="shared" si="2346"/>
        <v>Fluid (stream)</v>
      </c>
      <c r="K15917" s="1" t="str">
        <f t="shared" si="2347"/>
        <v>Untreated Water</v>
      </c>
      <c r="O15917">
        <v>3.3</v>
      </c>
      <c r="P15917">
        <v>180</v>
      </c>
      <c r="Q15917">
        <v>8.3000000000000007</v>
      </c>
    </row>
    <row r="15918" spans="1:17" hidden="1" x14ac:dyDescent="0.3">
      <c r="A15918" t="s">
        <v>61403</v>
      </c>
      <c r="B15918" t="s">
        <v>61404</v>
      </c>
      <c r="C15918" s="1" t="str">
        <f t="shared" si="2348"/>
        <v>21:0793</v>
      </c>
      <c r="D15918" s="1" t="str">
        <f t="shared" si="2345"/>
        <v>21:0223</v>
      </c>
      <c r="E15918" t="s">
        <v>61405</v>
      </c>
      <c r="F15918" t="s">
        <v>61406</v>
      </c>
      <c r="H15918">
        <v>63.364453500000003</v>
      </c>
      <c r="I15918">
        <v>-132.5959699</v>
      </c>
      <c r="J15918" s="1" t="str">
        <f t="shared" si="2346"/>
        <v>Fluid (stream)</v>
      </c>
      <c r="K15918" s="1" t="str">
        <f t="shared" si="2347"/>
        <v>Untreated Water</v>
      </c>
      <c r="O15918">
        <v>1.9</v>
      </c>
      <c r="P15918">
        <v>180</v>
      </c>
      <c r="Q15918">
        <v>8.4</v>
      </c>
    </row>
    <row r="15919" spans="1:17" hidden="1" x14ac:dyDescent="0.3">
      <c r="A15919" t="s">
        <v>61407</v>
      </c>
      <c r="B15919" t="s">
        <v>61408</v>
      </c>
      <c r="C15919" s="1" t="str">
        <f t="shared" si="2348"/>
        <v>21:0793</v>
      </c>
      <c r="D15919" s="1" t="str">
        <f t="shared" si="2345"/>
        <v>21:0223</v>
      </c>
      <c r="E15919" t="s">
        <v>61409</v>
      </c>
      <c r="F15919" t="s">
        <v>61410</v>
      </c>
      <c r="H15919">
        <v>63.376098399999997</v>
      </c>
      <c r="I15919">
        <v>-132.5614382</v>
      </c>
      <c r="J15919" s="1" t="str">
        <f t="shared" si="2346"/>
        <v>Fluid (stream)</v>
      </c>
      <c r="K15919" s="1" t="str">
        <f t="shared" si="2347"/>
        <v>Untreated Water</v>
      </c>
      <c r="O15919">
        <v>3.8</v>
      </c>
      <c r="P15919">
        <v>310</v>
      </c>
      <c r="Q15919">
        <v>8.3000000000000007</v>
      </c>
    </row>
    <row r="15920" spans="1:17" hidden="1" x14ac:dyDescent="0.3">
      <c r="A15920" t="s">
        <v>61411</v>
      </c>
      <c r="B15920" t="s">
        <v>61412</v>
      </c>
      <c r="C15920" s="1" t="str">
        <f t="shared" si="2348"/>
        <v>21:0793</v>
      </c>
      <c r="D15920" s="1" t="str">
        <f>HYPERLINK("http://geochem.nrcan.gc.ca/cdogs/content/svy/svy_e.htm", "")</f>
        <v/>
      </c>
      <c r="G15920" s="1" t="str">
        <f>HYPERLINK("http://geochem.nrcan.gc.ca/cdogs/content/cr_/cr_00088_e.htm", "88")</f>
        <v>88</v>
      </c>
      <c r="J15920" t="s">
        <v>11453</v>
      </c>
      <c r="K15920" t="s">
        <v>11454</v>
      </c>
      <c r="O15920">
        <v>2.5000000000000001E-2</v>
      </c>
      <c r="P15920">
        <v>140</v>
      </c>
      <c r="Q15920">
        <v>8.1</v>
      </c>
    </row>
    <row r="15921" spans="1:17" hidden="1" x14ac:dyDescent="0.3">
      <c r="A15921" t="s">
        <v>61413</v>
      </c>
      <c r="B15921" t="s">
        <v>61414</v>
      </c>
      <c r="C15921" s="1" t="str">
        <f t="shared" si="2348"/>
        <v>21:0793</v>
      </c>
      <c r="D15921" s="1" t="str">
        <f t="shared" ref="D15921:D15944" si="2349">HYPERLINK("http://geochem.nrcan.gc.ca/cdogs/content/svy/svy210223_e.htm", "21:0223")</f>
        <v>21:0223</v>
      </c>
      <c r="E15921" t="s">
        <v>61415</v>
      </c>
      <c r="F15921" t="s">
        <v>61416</v>
      </c>
      <c r="H15921">
        <v>63.407840800000002</v>
      </c>
      <c r="I15921">
        <v>-132.57298449999999</v>
      </c>
      <c r="J15921" s="1" t="str">
        <f t="shared" ref="J15921:J15944" si="2350">HYPERLINK("http://geochem.nrcan.gc.ca/cdogs/content/kwd/kwd020018_e.htm", "Fluid (stream)")</f>
        <v>Fluid (stream)</v>
      </c>
      <c r="K15921" s="1" t="str">
        <f t="shared" ref="K15921:K15944" si="2351">HYPERLINK("http://geochem.nrcan.gc.ca/cdogs/content/kwd/kwd080007_e.htm", "Untreated Water")</f>
        <v>Untreated Water</v>
      </c>
      <c r="O15921">
        <v>0.56999999999999995</v>
      </c>
      <c r="P15921">
        <v>120</v>
      </c>
      <c r="Q15921">
        <v>8.1</v>
      </c>
    </row>
    <row r="15922" spans="1:17" hidden="1" x14ac:dyDescent="0.3">
      <c r="A15922" t="s">
        <v>61417</v>
      </c>
      <c r="B15922" t="s">
        <v>61418</v>
      </c>
      <c r="C15922" s="1" t="str">
        <f t="shared" si="2348"/>
        <v>21:0793</v>
      </c>
      <c r="D15922" s="1" t="str">
        <f t="shared" si="2349"/>
        <v>21:0223</v>
      </c>
      <c r="E15922" t="s">
        <v>61419</v>
      </c>
      <c r="F15922" t="s">
        <v>61420</v>
      </c>
      <c r="H15922">
        <v>63.413836000000003</v>
      </c>
      <c r="I15922">
        <v>-132.5137086</v>
      </c>
      <c r="J15922" s="1" t="str">
        <f t="shared" si="2350"/>
        <v>Fluid (stream)</v>
      </c>
      <c r="K15922" s="1" t="str">
        <f t="shared" si="2351"/>
        <v>Untreated Water</v>
      </c>
      <c r="O15922">
        <v>8</v>
      </c>
      <c r="P15922">
        <v>480</v>
      </c>
      <c r="Q15922">
        <v>8.3000000000000007</v>
      </c>
    </row>
    <row r="15923" spans="1:17" hidden="1" x14ac:dyDescent="0.3">
      <c r="A15923" t="s">
        <v>61421</v>
      </c>
      <c r="B15923" t="s">
        <v>61422</v>
      </c>
      <c r="C15923" s="1" t="str">
        <f t="shared" si="2348"/>
        <v>21:0793</v>
      </c>
      <c r="D15923" s="1" t="str">
        <f t="shared" si="2349"/>
        <v>21:0223</v>
      </c>
      <c r="E15923" t="s">
        <v>61423</v>
      </c>
      <c r="F15923" t="s">
        <v>61424</v>
      </c>
      <c r="H15923">
        <v>63.4187467</v>
      </c>
      <c r="I15923">
        <v>-132.56216190000001</v>
      </c>
      <c r="J15923" s="1" t="str">
        <f t="shared" si="2350"/>
        <v>Fluid (stream)</v>
      </c>
      <c r="K15923" s="1" t="str">
        <f t="shared" si="2351"/>
        <v>Untreated Water</v>
      </c>
      <c r="O15923">
        <v>22.9</v>
      </c>
      <c r="P15923">
        <v>820</v>
      </c>
      <c r="Q15923">
        <v>8.3000000000000007</v>
      </c>
    </row>
    <row r="15924" spans="1:17" hidden="1" x14ac:dyDescent="0.3">
      <c r="A15924" t="s">
        <v>61425</v>
      </c>
      <c r="B15924" t="s">
        <v>61426</v>
      </c>
      <c r="C15924" s="1" t="str">
        <f t="shared" si="2348"/>
        <v>21:0793</v>
      </c>
      <c r="D15924" s="1" t="str">
        <f t="shared" si="2349"/>
        <v>21:0223</v>
      </c>
      <c r="E15924" t="s">
        <v>61427</v>
      </c>
      <c r="F15924" t="s">
        <v>61428</v>
      </c>
      <c r="H15924">
        <v>63.471740500000003</v>
      </c>
      <c r="I15924">
        <v>-132.5544969</v>
      </c>
      <c r="J15924" s="1" t="str">
        <f t="shared" si="2350"/>
        <v>Fluid (stream)</v>
      </c>
      <c r="K15924" s="1" t="str">
        <f t="shared" si="2351"/>
        <v>Untreated Water</v>
      </c>
      <c r="O15924">
        <v>2.7</v>
      </c>
      <c r="P15924">
        <v>120</v>
      </c>
      <c r="Q15924">
        <v>8</v>
      </c>
    </row>
    <row r="15925" spans="1:17" hidden="1" x14ac:dyDescent="0.3">
      <c r="A15925" t="s">
        <v>61429</v>
      </c>
      <c r="B15925" t="s">
        <v>61430</v>
      </c>
      <c r="C15925" s="1" t="str">
        <f t="shared" si="2348"/>
        <v>21:0793</v>
      </c>
      <c r="D15925" s="1" t="str">
        <f t="shared" si="2349"/>
        <v>21:0223</v>
      </c>
      <c r="E15925" t="s">
        <v>61431</v>
      </c>
      <c r="F15925" t="s">
        <v>61432</v>
      </c>
      <c r="H15925">
        <v>63.535575000000001</v>
      </c>
      <c r="I15925">
        <v>-132.8633639</v>
      </c>
      <c r="J15925" s="1" t="str">
        <f t="shared" si="2350"/>
        <v>Fluid (stream)</v>
      </c>
      <c r="K15925" s="1" t="str">
        <f t="shared" si="2351"/>
        <v>Untreated Water</v>
      </c>
      <c r="O15925">
        <v>0.42</v>
      </c>
      <c r="P15925">
        <v>60</v>
      </c>
      <c r="Q15925">
        <v>8.1</v>
      </c>
    </row>
    <row r="15926" spans="1:17" hidden="1" x14ac:dyDescent="0.3">
      <c r="A15926" t="s">
        <v>61433</v>
      </c>
      <c r="B15926" t="s">
        <v>61434</v>
      </c>
      <c r="C15926" s="1" t="str">
        <f t="shared" si="2348"/>
        <v>21:0793</v>
      </c>
      <c r="D15926" s="1" t="str">
        <f t="shared" si="2349"/>
        <v>21:0223</v>
      </c>
      <c r="E15926" t="s">
        <v>61435</v>
      </c>
      <c r="F15926" t="s">
        <v>61436</v>
      </c>
      <c r="H15926">
        <v>63.485581600000003</v>
      </c>
      <c r="I15926">
        <v>-132.56681230000001</v>
      </c>
      <c r="J15926" s="1" t="str">
        <f t="shared" si="2350"/>
        <v>Fluid (stream)</v>
      </c>
      <c r="K15926" s="1" t="str">
        <f t="shared" si="2351"/>
        <v>Untreated Water</v>
      </c>
    </row>
    <row r="15927" spans="1:17" hidden="1" x14ac:dyDescent="0.3">
      <c r="A15927" t="s">
        <v>61437</v>
      </c>
      <c r="B15927" t="s">
        <v>61438</v>
      </c>
      <c r="C15927" s="1" t="str">
        <f t="shared" si="2348"/>
        <v>21:0793</v>
      </c>
      <c r="D15927" s="1" t="str">
        <f t="shared" si="2349"/>
        <v>21:0223</v>
      </c>
      <c r="E15927" t="s">
        <v>61439</v>
      </c>
      <c r="F15927" t="s">
        <v>61440</v>
      </c>
      <c r="H15927">
        <v>63.529261300000002</v>
      </c>
      <c r="I15927">
        <v>-132.81972300000001</v>
      </c>
      <c r="J15927" s="1" t="str">
        <f t="shared" si="2350"/>
        <v>Fluid (stream)</v>
      </c>
      <c r="K15927" s="1" t="str">
        <f t="shared" si="2351"/>
        <v>Untreated Water</v>
      </c>
      <c r="O15927">
        <v>2.6</v>
      </c>
      <c r="P15927">
        <v>80</v>
      </c>
      <c r="Q15927">
        <v>8.3000000000000007</v>
      </c>
    </row>
    <row r="15928" spans="1:17" hidden="1" x14ac:dyDescent="0.3">
      <c r="A15928" t="s">
        <v>61441</v>
      </c>
      <c r="B15928" t="s">
        <v>61442</v>
      </c>
      <c r="C15928" s="1" t="str">
        <f t="shared" si="2348"/>
        <v>21:0793</v>
      </c>
      <c r="D15928" s="1" t="str">
        <f t="shared" si="2349"/>
        <v>21:0223</v>
      </c>
      <c r="E15928" t="s">
        <v>61439</v>
      </c>
      <c r="F15928" t="s">
        <v>61443</v>
      </c>
      <c r="H15928">
        <v>63.529261300000002</v>
      </c>
      <c r="I15928">
        <v>-132.81972300000001</v>
      </c>
      <c r="J15928" s="1" t="str">
        <f t="shared" si="2350"/>
        <v>Fluid (stream)</v>
      </c>
      <c r="K15928" s="1" t="str">
        <f t="shared" si="2351"/>
        <v>Untreated Water</v>
      </c>
      <c r="O15928">
        <v>2.1</v>
      </c>
      <c r="P15928">
        <v>70</v>
      </c>
      <c r="Q15928">
        <v>8.3000000000000007</v>
      </c>
    </row>
    <row r="15929" spans="1:17" hidden="1" x14ac:dyDescent="0.3">
      <c r="A15929" t="s">
        <v>61444</v>
      </c>
      <c r="B15929" t="s">
        <v>61445</v>
      </c>
      <c r="C15929" s="1" t="str">
        <f t="shared" si="2348"/>
        <v>21:0793</v>
      </c>
      <c r="D15929" s="1" t="str">
        <f t="shared" si="2349"/>
        <v>21:0223</v>
      </c>
      <c r="E15929" t="s">
        <v>61446</v>
      </c>
      <c r="F15929" t="s">
        <v>61447</v>
      </c>
      <c r="H15929">
        <v>63.510630900000002</v>
      </c>
      <c r="I15929">
        <v>-132.73751559999999</v>
      </c>
      <c r="J15929" s="1" t="str">
        <f t="shared" si="2350"/>
        <v>Fluid (stream)</v>
      </c>
      <c r="K15929" s="1" t="str">
        <f t="shared" si="2351"/>
        <v>Untreated Water</v>
      </c>
      <c r="O15929">
        <v>1.5</v>
      </c>
      <c r="P15929">
        <v>80</v>
      </c>
      <c r="Q15929">
        <v>8.4</v>
      </c>
    </row>
    <row r="15930" spans="1:17" hidden="1" x14ac:dyDescent="0.3">
      <c r="A15930" t="s">
        <v>61448</v>
      </c>
      <c r="B15930" t="s">
        <v>61449</v>
      </c>
      <c r="C15930" s="1" t="str">
        <f t="shared" si="2348"/>
        <v>21:0793</v>
      </c>
      <c r="D15930" s="1" t="str">
        <f t="shared" si="2349"/>
        <v>21:0223</v>
      </c>
      <c r="E15930" t="s">
        <v>61450</v>
      </c>
      <c r="F15930" t="s">
        <v>61451</v>
      </c>
      <c r="H15930">
        <v>63.505843900000002</v>
      </c>
      <c r="I15930">
        <v>-132.7018951</v>
      </c>
      <c r="J15930" s="1" t="str">
        <f t="shared" si="2350"/>
        <v>Fluid (stream)</v>
      </c>
      <c r="K15930" s="1" t="str">
        <f t="shared" si="2351"/>
        <v>Untreated Water</v>
      </c>
      <c r="O15930">
        <v>2.2000000000000002</v>
      </c>
      <c r="P15930">
        <v>180</v>
      </c>
      <c r="Q15930">
        <v>8.3000000000000007</v>
      </c>
    </row>
    <row r="15931" spans="1:17" hidden="1" x14ac:dyDescent="0.3">
      <c r="A15931" t="s">
        <v>61452</v>
      </c>
      <c r="B15931" t="s">
        <v>61453</v>
      </c>
      <c r="C15931" s="1" t="str">
        <f t="shared" si="2348"/>
        <v>21:0793</v>
      </c>
      <c r="D15931" s="1" t="str">
        <f t="shared" si="2349"/>
        <v>21:0223</v>
      </c>
      <c r="E15931" t="s">
        <v>61454</v>
      </c>
      <c r="F15931" t="s">
        <v>61455</v>
      </c>
      <c r="H15931">
        <v>63.501629899999998</v>
      </c>
      <c r="I15931">
        <v>-132.6393281</v>
      </c>
      <c r="J15931" s="1" t="str">
        <f t="shared" si="2350"/>
        <v>Fluid (stream)</v>
      </c>
      <c r="K15931" s="1" t="str">
        <f t="shared" si="2351"/>
        <v>Untreated Water</v>
      </c>
      <c r="O15931">
        <v>19</v>
      </c>
      <c r="P15931">
        <v>310</v>
      </c>
      <c r="Q15931">
        <v>8.4</v>
      </c>
    </row>
    <row r="15932" spans="1:17" hidden="1" x14ac:dyDescent="0.3">
      <c r="A15932" t="s">
        <v>61456</v>
      </c>
      <c r="B15932" t="s">
        <v>61457</v>
      </c>
      <c r="C15932" s="1" t="str">
        <f t="shared" si="2348"/>
        <v>21:0793</v>
      </c>
      <c r="D15932" s="1" t="str">
        <f t="shared" si="2349"/>
        <v>21:0223</v>
      </c>
      <c r="E15932" t="s">
        <v>61458</v>
      </c>
      <c r="F15932" t="s">
        <v>61459</v>
      </c>
      <c r="H15932">
        <v>63.504830499999997</v>
      </c>
      <c r="I15932">
        <v>-132.54607770000001</v>
      </c>
      <c r="J15932" s="1" t="str">
        <f t="shared" si="2350"/>
        <v>Fluid (stream)</v>
      </c>
      <c r="K15932" s="1" t="str">
        <f t="shared" si="2351"/>
        <v>Untreated Water</v>
      </c>
      <c r="O15932">
        <v>25</v>
      </c>
      <c r="P15932">
        <v>210</v>
      </c>
      <c r="Q15932">
        <v>8.3000000000000007</v>
      </c>
    </row>
    <row r="15933" spans="1:17" hidden="1" x14ac:dyDescent="0.3">
      <c r="A15933" t="s">
        <v>61460</v>
      </c>
      <c r="B15933" t="s">
        <v>61461</v>
      </c>
      <c r="C15933" s="1" t="str">
        <f t="shared" si="2348"/>
        <v>21:0793</v>
      </c>
      <c r="D15933" s="1" t="str">
        <f t="shared" si="2349"/>
        <v>21:0223</v>
      </c>
      <c r="E15933" t="s">
        <v>61462</v>
      </c>
      <c r="F15933" t="s">
        <v>61463</v>
      </c>
      <c r="H15933">
        <v>63.467483600000001</v>
      </c>
      <c r="I15933">
        <v>-132.59796059999999</v>
      </c>
      <c r="J15933" s="1" t="str">
        <f t="shared" si="2350"/>
        <v>Fluid (stream)</v>
      </c>
      <c r="K15933" s="1" t="str">
        <f t="shared" si="2351"/>
        <v>Untreated Water</v>
      </c>
      <c r="O15933">
        <v>43.7</v>
      </c>
      <c r="P15933">
        <v>120</v>
      </c>
      <c r="Q15933">
        <v>8.3000000000000007</v>
      </c>
    </row>
    <row r="15934" spans="1:17" hidden="1" x14ac:dyDescent="0.3">
      <c r="A15934" t="s">
        <v>61464</v>
      </c>
      <c r="B15934" t="s">
        <v>61465</v>
      </c>
      <c r="C15934" s="1" t="str">
        <f t="shared" si="2348"/>
        <v>21:0793</v>
      </c>
      <c r="D15934" s="1" t="str">
        <f t="shared" si="2349"/>
        <v>21:0223</v>
      </c>
      <c r="E15934" t="s">
        <v>61466</v>
      </c>
      <c r="F15934" t="s">
        <v>61467</v>
      </c>
      <c r="H15934">
        <v>63.454123799999998</v>
      </c>
      <c r="I15934">
        <v>-132.62931850000001</v>
      </c>
      <c r="J15934" s="1" t="str">
        <f t="shared" si="2350"/>
        <v>Fluid (stream)</v>
      </c>
      <c r="K15934" s="1" t="str">
        <f t="shared" si="2351"/>
        <v>Untreated Water</v>
      </c>
      <c r="O15934">
        <v>2.5</v>
      </c>
      <c r="P15934">
        <v>100</v>
      </c>
      <c r="Q15934">
        <v>8.1999999999999993</v>
      </c>
    </row>
    <row r="15935" spans="1:17" hidden="1" x14ac:dyDescent="0.3">
      <c r="A15935" t="s">
        <v>61468</v>
      </c>
      <c r="B15935" t="s">
        <v>61469</v>
      </c>
      <c r="C15935" s="1" t="str">
        <f t="shared" si="2348"/>
        <v>21:0793</v>
      </c>
      <c r="D15935" s="1" t="str">
        <f t="shared" si="2349"/>
        <v>21:0223</v>
      </c>
      <c r="E15935" t="s">
        <v>61470</v>
      </c>
      <c r="F15935" t="s">
        <v>61471</v>
      </c>
      <c r="H15935">
        <v>63.459633799999999</v>
      </c>
      <c r="I15935">
        <v>-132.74126319999999</v>
      </c>
      <c r="J15935" s="1" t="str">
        <f t="shared" si="2350"/>
        <v>Fluid (stream)</v>
      </c>
      <c r="K15935" s="1" t="str">
        <f t="shared" si="2351"/>
        <v>Untreated Water</v>
      </c>
      <c r="O15935">
        <v>1.55</v>
      </c>
      <c r="P15935">
        <v>40</v>
      </c>
      <c r="Q15935">
        <v>8.1999999999999993</v>
      </c>
    </row>
    <row r="15936" spans="1:17" hidden="1" x14ac:dyDescent="0.3">
      <c r="A15936" t="s">
        <v>61472</v>
      </c>
      <c r="B15936" t="s">
        <v>61473</v>
      </c>
      <c r="C15936" s="1" t="str">
        <f t="shared" si="2348"/>
        <v>21:0793</v>
      </c>
      <c r="D15936" s="1" t="str">
        <f t="shared" si="2349"/>
        <v>21:0223</v>
      </c>
      <c r="E15936" t="s">
        <v>61474</v>
      </c>
      <c r="F15936" t="s">
        <v>61475</v>
      </c>
      <c r="H15936">
        <v>63.4612932</v>
      </c>
      <c r="I15936">
        <v>-132.7411524</v>
      </c>
      <c r="J15936" s="1" t="str">
        <f t="shared" si="2350"/>
        <v>Fluid (stream)</v>
      </c>
      <c r="K15936" s="1" t="str">
        <f t="shared" si="2351"/>
        <v>Untreated Water</v>
      </c>
      <c r="O15936">
        <v>0.38</v>
      </c>
      <c r="P15936">
        <v>30</v>
      </c>
      <c r="Q15936">
        <v>8.1</v>
      </c>
    </row>
    <row r="15937" spans="1:17" hidden="1" x14ac:dyDescent="0.3">
      <c r="A15937" t="s">
        <v>61476</v>
      </c>
      <c r="B15937" t="s">
        <v>61477</v>
      </c>
      <c r="C15937" s="1" t="str">
        <f t="shared" si="2348"/>
        <v>21:0793</v>
      </c>
      <c r="D15937" s="1" t="str">
        <f t="shared" si="2349"/>
        <v>21:0223</v>
      </c>
      <c r="E15937" t="s">
        <v>61478</v>
      </c>
      <c r="F15937" t="s">
        <v>61479</v>
      </c>
      <c r="H15937">
        <v>63.446074099999997</v>
      </c>
      <c r="I15937">
        <v>-132.62420739999999</v>
      </c>
      <c r="J15937" s="1" t="str">
        <f t="shared" si="2350"/>
        <v>Fluid (stream)</v>
      </c>
      <c r="K15937" s="1" t="str">
        <f t="shared" si="2351"/>
        <v>Untreated Water</v>
      </c>
      <c r="O15937">
        <v>68.7</v>
      </c>
      <c r="P15937">
        <v>460</v>
      </c>
      <c r="Q15937">
        <v>8.3000000000000007</v>
      </c>
    </row>
    <row r="15938" spans="1:17" hidden="1" x14ac:dyDescent="0.3">
      <c r="A15938" t="s">
        <v>61480</v>
      </c>
      <c r="B15938" t="s">
        <v>61481</v>
      </c>
      <c r="C15938" s="1" t="str">
        <f t="shared" si="2348"/>
        <v>21:0793</v>
      </c>
      <c r="D15938" s="1" t="str">
        <f t="shared" si="2349"/>
        <v>21:0223</v>
      </c>
      <c r="E15938" t="s">
        <v>61482</v>
      </c>
      <c r="F15938" t="s">
        <v>61483</v>
      </c>
      <c r="H15938">
        <v>63.429205699999997</v>
      </c>
      <c r="I15938">
        <v>-132.68251799999999</v>
      </c>
      <c r="J15938" s="1" t="str">
        <f t="shared" si="2350"/>
        <v>Fluid (stream)</v>
      </c>
      <c r="K15938" s="1" t="str">
        <f t="shared" si="2351"/>
        <v>Untreated Water</v>
      </c>
      <c r="O15938">
        <v>1.85</v>
      </c>
      <c r="P15938">
        <v>50</v>
      </c>
      <c r="Q15938">
        <v>8.3000000000000007</v>
      </c>
    </row>
    <row r="15939" spans="1:17" hidden="1" x14ac:dyDescent="0.3">
      <c r="A15939" t="s">
        <v>61484</v>
      </c>
      <c r="B15939" t="s">
        <v>61485</v>
      </c>
      <c r="C15939" s="1" t="str">
        <f t="shared" si="2348"/>
        <v>21:0793</v>
      </c>
      <c r="D15939" s="1" t="str">
        <f t="shared" si="2349"/>
        <v>21:0223</v>
      </c>
      <c r="E15939" t="s">
        <v>61486</v>
      </c>
      <c r="F15939" t="s">
        <v>61487</v>
      </c>
      <c r="H15939">
        <v>63.425967200000002</v>
      </c>
      <c r="I15939">
        <v>-132.7133872</v>
      </c>
      <c r="J15939" s="1" t="str">
        <f t="shared" si="2350"/>
        <v>Fluid (stream)</v>
      </c>
      <c r="K15939" s="1" t="str">
        <f t="shared" si="2351"/>
        <v>Untreated Water</v>
      </c>
      <c r="O15939">
        <v>0.69</v>
      </c>
      <c r="P15939">
        <v>60</v>
      </c>
      <c r="Q15939">
        <v>8.1</v>
      </c>
    </row>
    <row r="15940" spans="1:17" hidden="1" x14ac:dyDescent="0.3">
      <c r="A15940" t="s">
        <v>61488</v>
      </c>
      <c r="B15940" t="s">
        <v>61489</v>
      </c>
      <c r="C15940" s="1" t="str">
        <f t="shared" si="2348"/>
        <v>21:0793</v>
      </c>
      <c r="D15940" s="1" t="str">
        <f t="shared" si="2349"/>
        <v>21:0223</v>
      </c>
      <c r="E15940" t="s">
        <v>61490</v>
      </c>
      <c r="F15940" t="s">
        <v>61491</v>
      </c>
      <c r="H15940">
        <v>63.417457400000004</v>
      </c>
      <c r="I15940">
        <v>-132.73953359999999</v>
      </c>
      <c r="J15940" s="1" t="str">
        <f t="shared" si="2350"/>
        <v>Fluid (stream)</v>
      </c>
      <c r="K15940" s="1" t="str">
        <f t="shared" si="2351"/>
        <v>Untreated Water</v>
      </c>
      <c r="O15940">
        <v>0.33</v>
      </c>
      <c r="P15940">
        <v>30</v>
      </c>
      <c r="Q15940">
        <v>8.1</v>
      </c>
    </row>
    <row r="15941" spans="1:17" hidden="1" x14ac:dyDescent="0.3">
      <c r="A15941" t="s">
        <v>61492</v>
      </c>
      <c r="B15941" t="s">
        <v>61493</v>
      </c>
      <c r="C15941" s="1" t="str">
        <f t="shared" si="2348"/>
        <v>21:0793</v>
      </c>
      <c r="D15941" s="1" t="str">
        <f t="shared" si="2349"/>
        <v>21:0223</v>
      </c>
      <c r="E15941" t="s">
        <v>61494</v>
      </c>
      <c r="F15941" t="s">
        <v>61495</v>
      </c>
      <c r="H15941">
        <v>63.539599099999997</v>
      </c>
      <c r="I15941">
        <v>-132.5518027</v>
      </c>
      <c r="J15941" s="1" t="str">
        <f t="shared" si="2350"/>
        <v>Fluid (stream)</v>
      </c>
      <c r="K15941" s="1" t="str">
        <f t="shared" si="2351"/>
        <v>Untreated Water</v>
      </c>
      <c r="O15941">
        <v>2.8</v>
      </c>
      <c r="P15941">
        <v>50</v>
      </c>
      <c r="Q15941">
        <v>8.3000000000000007</v>
      </c>
    </row>
    <row r="15942" spans="1:17" hidden="1" x14ac:dyDescent="0.3">
      <c r="A15942" t="s">
        <v>61496</v>
      </c>
      <c r="B15942" t="s">
        <v>61497</v>
      </c>
      <c r="C15942" s="1" t="str">
        <f t="shared" si="2348"/>
        <v>21:0793</v>
      </c>
      <c r="D15942" s="1" t="str">
        <f t="shared" si="2349"/>
        <v>21:0223</v>
      </c>
      <c r="E15942" t="s">
        <v>61498</v>
      </c>
      <c r="F15942" t="s">
        <v>61499</v>
      </c>
      <c r="H15942">
        <v>63.563933900000002</v>
      </c>
      <c r="I15942">
        <v>-132.52981159999999</v>
      </c>
      <c r="J15942" s="1" t="str">
        <f t="shared" si="2350"/>
        <v>Fluid (stream)</v>
      </c>
      <c r="K15942" s="1" t="str">
        <f t="shared" si="2351"/>
        <v>Untreated Water</v>
      </c>
      <c r="O15942">
        <v>1</v>
      </c>
      <c r="P15942">
        <v>210</v>
      </c>
      <c r="Q15942">
        <v>8.1</v>
      </c>
    </row>
    <row r="15943" spans="1:17" hidden="1" x14ac:dyDescent="0.3">
      <c r="A15943" t="s">
        <v>61500</v>
      </c>
      <c r="B15943" t="s">
        <v>61501</v>
      </c>
      <c r="C15943" s="1" t="str">
        <f t="shared" si="2348"/>
        <v>21:0793</v>
      </c>
      <c r="D15943" s="1" t="str">
        <f t="shared" si="2349"/>
        <v>21:0223</v>
      </c>
      <c r="E15943" t="s">
        <v>61502</v>
      </c>
      <c r="F15943" t="s">
        <v>61503</v>
      </c>
      <c r="H15943">
        <v>63.561811400000003</v>
      </c>
      <c r="I15943">
        <v>-132.61553549999999</v>
      </c>
      <c r="J15943" s="1" t="str">
        <f t="shared" si="2350"/>
        <v>Fluid (stream)</v>
      </c>
      <c r="K15943" s="1" t="str">
        <f t="shared" si="2351"/>
        <v>Untreated Water</v>
      </c>
      <c r="O15943">
        <v>1</v>
      </c>
      <c r="P15943">
        <v>230</v>
      </c>
      <c r="Q15943">
        <v>7.9</v>
      </c>
    </row>
    <row r="15944" spans="1:17" hidden="1" x14ac:dyDescent="0.3">
      <c r="A15944" t="s">
        <v>61504</v>
      </c>
      <c r="B15944" t="s">
        <v>61505</v>
      </c>
      <c r="C15944" s="1" t="str">
        <f t="shared" si="2348"/>
        <v>21:0793</v>
      </c>
      <c r="D15944" s="1" t="str">
        <f t="shared" si="2349"/>
        <v>21:0223</v>
      </c>
      <c r="E15944" t="s">
        <v>61502</v>
      </c>
      <c r="F15944" t="s">
        <v>61506</v>
      </c>
      <c r="H15944">
        <v>63.561811400000003</v>
      </c>
      <c r="I15944">
        <v>-132.61553549999999</v>
      </c>
      <c r="J15944" s="1" t="str">
        <f t="shared" si="2350"/>
        <v>Fluid (stream)</v>
      </c>
      <c r="K15944" s="1" t="str">
        <f t="shared" si="2351"/>
        <v>Untreated Water</v>
      </c>
      <c r="O15944">
        <v>1</v>
      </c>
      <c r="P15944">
        <v>200</v>
      </c>
      <c r="Q15944">
        <v>8</v>
      </c>
    </row>
    <row r="15945" spans="1:17" hidden="1" x14ac:dyDescent="0.3">
      <c r="A15945" t="s">
        <v>61507</v>
      </c>
      <c r="B15945" t="s">
        <v>61508</v>
      </c>
      <c r="C15945" s="1" t="str">
        <f t="shared" si="2348"/>
        <v>21:0793</v>
      </c>
      <c r="D15945" s="1" t="str">
        <f>HYPERLINK("http://geochem.nrcan.gc.ca/cdogs/content/svy/svy_e.htm", "")</f>
        <v/>
      </c>
      <c r="G15945" s="1" t="str">
        <f>HYPERLINK("http://geochem.nrcan.gc.ca/cdogs/content/cr_/cr_00089_e.htm", "89")</f>
        <v>89</v>
      </c>
      <c r="J15945" t="s">
        <v>11453</v>
      </c>
      <c r="K15945" t="s">
        <v>11454</v>
      </c>
      <c r="O15945">
        <v>2.5</v>
      </c>
      <c r="P15945">
        <v>200</v>
      </c>
      <c r="Q15945">
        <v>8</v>
      </c>
    </row>
    <row r="15946" spans="1:17" hidden="1" x14ac:dyDescent="0.3">
      <c r="A15946" t="s">
        <v>61509</v>
      </c>
      <c r="B15946" t="s">
        <v>61510</v>
      </c>
      <c r="C15946" s="1" t="str">
        <f t="shared" si="2348"/>
        <v>21:0793</v>
      </c>
      <c r="D15946" s="1" t="str">
        <f>HYPERLINK("http://geochem.nrcan.gc.ca/cdogs/content/svy/svy210223_e.htm", "21:0223")</f>
        <v>21:0223</v>
      </c>
      <c r="E15946" t="s">
        <v>61511</v>
      </c>
      <c r="F15946" t="s">
        <v>61512</v>
      </c>
      <c r="H15946">
        <v>63.576864499999999</v>
      </c>
      <c r="I15946">
        <v>-132.6071221</v>
      </c>
      <c r="J15946" s="1" t="str">
        <f>HYPERLINK("http://geochem.nrcan.gc.ca/cdogs/content/kwd/kwd020018_e.htm", "Fluid (stream)")</f>
        <v>Fluid (stream)</v>
      </c>
      <c r="K15946" s="1" t="str">
        <f>HYPERLINK("http://geochem.nrcan.gc.ca/cdogs/content/kwd/kwd080007_e.htm", "Untreated Water")</f>
        <v>Untreated Water</v>
      </c>
      <c r="O15946">
        <v>2.5000000000000001E-2</v>
      </c>
      <c r="P15946">
        <v>130</v>
      </c>
      <c r="Q15946">
        <v>7.2</v>
      </c>
    </row>
    <row r="15947" spans="1:17" hidden="1" x14ac:dyDescent="0.3">
      <c r="A15947" t="s">
        <v>61513</v>
      </c>
      <c r="B15947" t="s">
        <v>61514</v>
      </c>
      <c r="C15947" s="1" t="str">
        <f t="shared" si="2348"/>
        <v>21:0793</v>
      </c>
      <c r="D15947" s="1" t="str">
        <f>HYPERLINK("http://geochem.nrcan.gc.ca/cdogs/content/svy/svy210223_e.htm", "21:0223")</f>
        <v>21:0223</v>
      </c>
      <c r="E15947" t="s">
        <v>61515</v>
      </c>
      <c r="F15947" t="s">
        <v>61516</v>
      </c>
      <c r="H15947">
        <v>63.576670700000001</v>
      </c>
      <c r="I15947">
        <v>-132.6116523</v>
      </c>
      <c r="J15947" s="1" t="str">
        <f>HYPERLINK("http://geochem.nrcan.gc.ca/cdogs/content/kwd/kwd020018_e.htm", "Fluid (stream)")</f>
        <v>Fluid (stream)</v>
      </c>
      <c r="K15947" s="1" t="str">
        <f>HYPERLINK("http://geochem.nrcan.gc.ca/cdogs/content/kwd/kwd080007_e.htm", "Untreated Water")</f>
        <v>Untreated Water</v>
      </c>
      <c r="O15947">
        <v>0.8</v>
      </c>
      <c r="P15947">
        <v>230</v>
      </c>
      <c r="Q15947">
        <v>7.9</v>
      </c>
    </row>
    <row r="15948" spans="1:17" hidden="1" x14ac:dyDescent="0.3">
      <c r="A15948" t="s">
        <v>61517</v>
      </c>
      <c r="B15948" t="s">
        <v>61518</v>
      </c>
      <c r="C15948" s="1" t="str">
        <f t="shared" si="2348"/>
        <v>21:0793</v>
      </c>
      <c r="D15948" s="1" t="str">
        <f>HYPERLINK("http://geochem.nrcan.gc.ca/cdogs/content/svy/svy210223_e.htm", "21:0223")</f>
        <v>21:0223</v>
      </c>
      <c r="E15948" t="s">
        <v>61519</v>
      </c>
      <c r="F15948" t="s">
        <v>61520</v>
      </c>
      <c r="H15948">
        <v>63.599117499999998</v>
      </c>
      <c r="I15948">
        <v>-132.5815739</v>
      </c>
      <c r="J15948" s="1" t="str">
        <f>HYPERLINK("http://geochem.nrcan.gc.ca/cdogs/content/kwd/kwd020018_e.htm", "Fluid (stream)")</f>
        <v>Fluid (stream)</v>
      </c>
      <c r="K15948" s="1" t="str">
        <f>HYPERLINK("http://geochem.nrcan.gc.ca/cdogs/content/kwd/kwd080007_e.htm", "Untreated Water")</f>
        <v>Untreated Water</v>
      </c>
      <c r="O15948">
        <v>1.9</v>
      </c>
      <c r="P15948">
        <v>330</v>
      </c>
      <c r="Q15948">
        <v>8.1999999999999993</v>
      </c>
    </row>
    <row r="15949" spans="1:17" hidden="1" x14ac:dyDescent="0.3">
      <c r="A15949" t="s">
        <v>61521</v>
      </c>
      <c r="B15949" t="s">
        <v>61522</v>
      </c>
      <c r="C15949" s="1" t="str">
        <f t="shared" si="2348"/>
        <v>21:0793</v>
      </c>
      <c r="D15949" s="1" t="str">
        <f>HYPERLINK("http://geochem.nrcan.gc.ca/cdogs/content/svy/svy210223_e.htm", "21:0223")</f>
        <v>21:0223</v>
      </c>
      <c r="E15949" t="s">
        <v>61523</v>
      </c>
      <c r="F15949" t="s">
        <v>61524</v>
      </c>
      <c r="H15949">
        <v>63.621517900000001</v>
      </c>
      <c r="I15949">
        <v>-132.5702622</v>
      </c>
      <c r="J15949" s="1" t="str">
        <f>HYPERLINK("http://geochem.nrcan.gc.ca/cdogs/content/kwd/kwd020018_e.htm", "Fluid (stream)")</f>
        <v>Fluid (stream)</v>
      </c>
      <c r="K15949" s="1" t="str">
        <f>HYPERLINK("http://geochem.nrcan.gc.ca/cdogs/content/kwd/kwd080007_e.htm", "Untreated Water")</f>
        <v>Untreated Water</v>
      </c>
      <c r="O15949">
        <v>2.5000000000000001E-2</v>
      </c>
      <c r="P15949">
        <v>100</v>
      </c>
      <c r="Q15949">
        <v>7.7</v>
      </c>
    </row>
    <row r="15950" spans="1:17" hidden="1" x14ac:dyDescent="0.3">
      <c r="A15950" t="s">
        <v>61525</v>
      </c>
      <c r="B15950" t="s">
        <v>61526</v>
      </c>
      <c r="C15950" s="1" t="str">
        <f t="shared" si="2348"/>
        <v>21:0793</v>
      </c>
      <c r="D15950" s="1" t="str">
        <f>HYPERLINK("http://geochem.nrcan.gc.ca/cdogs/content/svy/svy_e.htm", "")</f>
        <v/>
      </c>
      <c r="G15950" s="1" t="str">
        <f>HYPERLINK("http://geochem.nrcan.gc.ca/cdogs/content/cr_/cr_00089_e.htm", "89")</f>
        <v>89</v>
      </c>
      <c r="J15950" t="s">
        <v>11453</v>
      </c>
      <c r="K15950" t="s">
        <v>11454</v>
      </c>
      <c r="O15950">
        <v>1.9</v>
      </c>
      <c r="P15950">
        <v>230</v>
      </c>
      <c r="Q15950">
        <v>8.1</v>
      </c>
    </row>
    <row r="15951" spans="1:17" hidden="1" x14ac:dyDescent="0.3">
      <c r="A15951" t="s">
        <v>61527</v>
      </c>
      <c r="B15951" t="s">
        <v>61528</v>
      </c>
      <c r="C15951" s="1" t="str">
        <f t="shared" si="2348"/>
        <v>21:0793</v>
      </c>
      <c r="D15951" s="1" t="str">
        <f t="shared" ref="D15951:D15977" si="2352">HYPERLINK("http://geochem.nrcan.gc.ca/cdogs/content/svy/svy210223_e.htm", "21:0223")</f>
        <v>21:0223</v>
      </c>
      <c r="E15951" t="s">
        <v>61529</v>
      </c>
      <c r="F15951" t="s">
        <v>61530</v>
      </c>
      <c r="H15951">
        <v>63.650336500000002</v>
      </c>
      <c r="I15951">
        <v>-132.54621760000001</v>
      </c>
      <c r="J15951" s="1" t="str">
        <f t="shared" ref="J15951:J15977" si="2353">HYPERLINK("http://geochem.nrcan.gc.ca/cdogs/content/kwd/kwd020018_e.htm", "Fluid (stream)")</f>
        <v>Fluid (stream)</v>
      </c>
      <c r="K15951" s="1" t="str">
        <f t="shared" ref="K15951:K15977" si="2354">HYPERLINK("http://geochem.nrcan.gc.ca/cdogs/content/kwd/kwd080007_e.htm", "Untreated Water")</f>
        <v>Untreated Water</v>
      </c>
      <c r="O15951">
        <v>2.5000000000000001E-2</v>
      </c>
      <c r="P15951">
        <v>160</v>
      </c>
      <c r="Q15951">
        <v>7.5</v>
      </c>
    </row>
    <row r="15952" spans="1:17" hidden="1" x14ac:dyDescent="0.3">
      <c r="A15952" t="s">
        <v>61531</v>
      </c>
      <c r="B15952" t="s">
        <v>61532</v>
      </c>
      <c r="C15952" s="1" t="str">
        <f t="shared" si="2348"/>
        <v>21:0793</v>
      </c>
      <c r="D15952" s="1" t="str">
        <f t="shared" si="2352"/>
        <v>21:0223</v>
      </c>
      <c r="E15952" t="s">
        <v>61533</v>
      </c>
      <c r="F15952" t="s">
        <v>61534</v>
      </c>
      <c r="H15952">
        <v>63.622427399999999</v>
      </c>
      <c r="I15952">
        <v>-132.63769909999999</v>
      </c>
      <c r="J15952" s="1" t="str">
        <f t="shared" si="2353"/>
        <v>Fluid (stream)</v>
      </c>
      <c r="K15952" s="1" t="str">
        <f t="shared" si="2354"/>
        <v>Untreated Water</v>
      </c>
      <c r="O15952">
        <v>0.86</v>
      </c>
      <c r="P15952">
        <v>70</v>
      </c>
      <c r="Q15952">
        <v>8</v>
      </c>
    </row>
    <row r="15953" spans="1:17" hidden="1" x14ac:dyDescent="0.3">
      <c r="A15953" t="s">
        <v>61535</v>
      </c>
      <c r="B15953" t="s">
        <v>61536</v>
      </c>
      <c r="C15953" s="1" t="str">
        <f t="shared" si="2348"/>
        <v>21:0793</v>
      </c>
      <c r="D15953" s="1" t="str">
        <f t="shared" si="2352"/>
        <v>21:0223</v>
      </c>
      <c r="E15953" t="s">
        <v>61537</v>
      </c>
      <c r="F15953" t="s">
        <v>61538</v>
      </c>
      <c r="H15953">
        <v>63.626415799999997</v>
      </c>
      <c r="I15953">
        <v>-132.66637489999999</v>
      </c>
      <c r="J15953" s="1" t="str">
        <f t="shared" si="2353"/>
        <v>Fluid (stream)</v>
      </c>
      <c r="K15953" s="1" t="str">
        <f t="shared" si="2354"/>
        <v>Untreated Water</v>
      </c>
      <c r="O15953">
        <v>0.2</v>
      </c>
      <c r="P15953">
        <v>230</v>
      </c>
      <c r="Q15953">
        <v>7.8</v>
      </c>
    </row>
    <row r="15954" spans="1:17" hidden="1" x14ac:dyDescent="0.3">
      <c r="A15954" t="s">
        <v>61539</v>
      </c>
      <c r="B15954" t="s">
        <v>61540</v>
      </c>
      <c r="C15954" s="1" t="str">
        <f t="shared" si="2348"/>
        <v>21:0793</v>
      </c>
      <c r="D15954" s="1" t="str">
        <f t="shared" si="2352"/>
        <v>21:0223</v>
      </c>
      <c r="E15954" t="s">
        <v>61541</v>
      </c>
      <c r="F15954" t="s">
        <v>61542</v>
      </c>
      <c r="H15954">
        <v>63.609664299999999</v>
      </c>
      <c r="I15954">
        <v>-132.69320980000001</v>
      </c>
      <c r="J15954" s="1" t="str">
        <f t="shared" si="2353"/>
        <v>Fluid (stream)</v>
      </c>
      <c r="K15954" s="1" t="str">
        <f t="shared" si="2354"/>
        <v>Untreated Water</v>
      </c>
      <c r="O15954">
        <v>3.1</v>
      </c>
      <c r="P15954">
        <v>160</v>
      </c>
      <c r="Q15954">
        <v>8.1</v>
      </c>
    </row>
    <row r="15955" spans="1:17" hidden="1" x14ac:dyDescent="0.3">
      <c r="A15955" t="s">
        <v>61543</v>
      </c>
      <c r="B15955" t="s">
        <v>61544</v>
      </c>
      <c r="C15955" s="1" t="str">
        <f t="shared" si="2348"/>
        <v>21:0793</v>
      </c>
      <c r="D15955" s="1" t="str">
        <f t="shared" si="2352"/>
        <v>21:0223</v>
      </c>
      <c r="E15955" t="s">
        <v>61545</v>
      </c>
      <c r="F15955" t="s">
        <v>61546</v>
      </c>
      <c r="H15955">
        <v>63.612845499999999</v>
      </c>
      <c r="I15955">
        <v>-132.72434530000001</v>
      </c>
      <c r="J15955" s="1" t="str">
        <f t="shared" si="2353"/>
        <v>Fluid (stream)</v>
      </c>
      <c r="K15955" s="1" t="str">
        <f t="shared" si="2354"/>
        <v>Untreated Water</v>
      </c>
      <c r="O15955">
        <v>2.5000000000000001E-2</v>
      </c>
      <c r="P15955">
        <v>480</v>
      </c>
      <c r="Q15955">
        <v>7.5</v>
      </c>
    </row>
    <row r="15956" spans="1:17" hidden="1" x14ac:dyDescent="0.3">
      <c r="A15956" t="s">
        <v>61547</v>
      </c>
      <c r="B15956" t="s">
        <v>61548</v>
      </c>
      <c r="C15956" s="1" t="str">
        <f t="shared" si="2348"/>
        <v>21:0793</v>
      </c>
      <c r="D15956" s="1" t="str">
        <f t="shared" si="2352"/>
        <v>21:0223</v>
      </c>
      <c r="E15956" t="s">
        <v>61545</v>
      </c>
      <c r="F15956" t="s">
        <v>61549</v>
      </c>
      <c r="H15956">
        <v>63.612845499999999</v>
      </c>
      <c r="I15956">
        <v>-132.72434530000001</v>
      </c>
      <c r="J15956" s="1" t="str">
        <f t="shared" si="2353"/>
        <v>Fluid (stream)</v>
      </c>
      <c r="K15956" s="1" t="str">
        <f t="shared" si="2354"/>
        <v>Untreated Water</v>
      </c>
      <c r="O15956">
        <v>2.5000000000000001E-2</v>
      </c>
      <c r="P15956">
        <v>170</v>
      </c>
      <c r="Q15956">
        <v>7.5</v>
      </c>
    </row>
    <row r="15957" spans="1:17" hidden="1" x14ac:dyDescent="0.3">
      <c r="A15957" t="s">
        <v>61550</v>
      </c>
      <c r="B15957" t="s">
        <v>61551</v>
      </c>
      <c r="C15957" s="1" t="str">
        <f t="shared" si="2348"/>
        <v>21:0793</v>
      </c>
      <c r="D15957" s="1" t="str">
        <f t="shared" si="2352"/>
        <v>21:0223</v>
      </c>
      <c r="E15957" t="s">
        <v>61552</v>
      </c>
      <c r="F15957" t="s">
        <v>61553</v>
      </c>
      <c r="H15957">
        <v>63.591602999999999</v>
      </c>
      <c r="I15957">
        <v>-132.72890760000001</v>
      </c>
      <c r="J15957" s="1" t="str">
        <f t="shared" si="2353"/>
        <v>Fluid (stream)</v>
      </c>
      <c r="K15957" s="1" t="str">
        <f t="shared" si="2354"/>
        <v>Untreated Water</v>
      </c>
      <c r="O15957">
        <v>2.5000000000000001E-2</v>
      </c>
      <c r="P15957">
        <v>150</v>
      </c>
      <c r="Q15957">
        <v>7.5</v>
      </c>
    </row>
    <row r="15958" spans="1:17" hidden="1" x14ac:dyDescent="0.3">
      <c r="A15958" t="s">
        <v>61554</v>
      </c>
      <c r="B15958" t="s">
        <v>61555</v>
      </c>
      <c r="C15958" s="1" t="str">
        <f t="shared" si="2348"/>
        <v>21:0793</v>
      </c>
      <c r="D15958" s="1" t="str">
        <f t="shared" si="2352"/>
        <v>21:0223</v>
      </c>
      <c r="E15958" t="s">
        <v>61556</v>
      </c>
      <c r="F15958" t="s">
        <v>61557</v>
      </c>
      <c r="H15958">
        <v>63.559290699999998</v>
      </c>
      <c r="I15958">
        <v>-132.6680873</v>
      </c>
      <c r="J15958" s="1" t="str">
        <f t="shared" si="2353"/>
        <v>Fluid (stream)</v>
      </c>
      <c r="K15958" s="1" t="str">
        <f t="shared" si="2354"/>
        <v>Untreated Water</v>
      </c>
      <c r="O15958">
        <v>2.5000000000000001E-2</v>
      </c>
      <c r="P15958">
        <v>140</v>
      </c>
      <c r="Q15958">
        <v>5.4</v>
      </c>
    </row>
    <row r="15959" spans="1:17" hidden="1" x14ac:dyDescent="0.3">
      <c r="A15959" t="s">
        <v>61558</v>
      </c>
      <c r="B15959" t="s">
        <v>61559</v>
      </c>
      <c r="C15959" s="1" t="str">
        <f t="shared" si="2348"/>
        <v>21:0793</v>
      </c>
      <c r="D15959" s="1" t="str">
        <f t="shared" si="2352"/>
        <v>21:0223</v>
      </c>
      <c r="E15959" t="s">
        <v>61560</v>
      </c>
      <c r="F15959" t="s">
        <v>61561</v>
      </c>
      <c r="H15959">
        <v>63.579375800000001</v>
      </c>
      <c r="I15959">
        <v>-132.81992020000001</v>
      </c>
      <c r="J15959" s="1" t="str">
        <f t="shared" si="2353"/>
        <v>Fluid (stream)</v>
      </c>
      <c r="K15959" s="1" t="str">
        <f t="shared" si="2354"/>
        <v>Untreated Water</v>
      </c>
      <c r="O15959">
        <v>2.5000000000000001E-2</v>
      </c>
      <c r="P15959">
        <v>200</v>
      </c>
      <c r="Q15959">
        <v>6.5</v>
      </c>
    </row>
    <row r="15960" spans="1:17" hidden="1" x14ac:dyDescent="0.3">
      <c r="A15960" t="s">
        <v>61562</v>
      </c>
      <c r="B15960" t="s">
        <v>61563</v>
      </c>
      <c r="C15960" s="1" t="str">
        <f t="shared" si="2348"/>
        <v>21:0793</v>
      </c>
      <c r="D15960" s="1" t="str">
        <f t="shared" si="2352"/>
        <v>21:0223</v>
      </c>
      <c r="E15960" t="s">
        <v>61564</v>
      </c>
      <c r="F15960" t="s">
        <v>61565</v>
      </c>
      <c r="H15960">
        <v>63.611083800000003</v>
      </c>
      <c r="I15960">
        <v>-132.80205620000001</v>
      </c>
      <c r="J15960" s="1" t="str">
        <f t="shared" si="2353"/>
        <v>Fluid (stream)</v>
      </c>
      <c r="K15960" s="1" t="str">
        <f t="shared" si="2354"/>
        <v>Untreated Water</v>
      </c>
      <c r="O15960">
        <v>0.09</v>
      </c>
      <c r="P15960">
        <v>60</v>
      </c>
      <c r="Q15960">
        <v>4.7</v>
      </c>
    </row>
    <row r="15961" spans="1:17" hidden="1" x14ac:dyDescent="0.3">
      <c r="A15961" t="s">
        <v>61566</v>
      </c>
      <c r="B15961" t="s">
        <v>61567</v>
      </c>
      <c r="C15961" s="1" t="str">
        <f t="shared" si="2348"/>
        <v>21:0793</v>
      </c>
      <c r="D15961" s="1" t="str">
        <f t="shared" si="2352"/>
        <v>21:0223</v>
      </c>
      <c r="E15961" t="s">
        <v>61568</v>
      </c>
      <c r="F15961" t="s">
        <v>61569</v>
      </c>
      <c r="H15961">
        <v>63.599017400000001</v>
      </c>
      <c r="I15961">
        <v>-132.79855240000001</v>
      </c>
      <c r="J15961" s="1" t="str">
        <f t="shared" si="2353"/>
        <v>Fluid (stream)</v>
      </c>
      <c r="K15961" s="1" t="str">
        <f t="shared" si="2354"/>
        <v>Untreated Water</v>
      </c>
      <c r="O15961">
        <v>2.5000000000000001E-2</v>
      </c>
      <c r="P15961">
        <v>170</v>
      </c>
      <c r="Q15961">
        <v>6.6</v>
      </c>
    </row>
    <row r="15962" spans="1:17" hidden="1" x14ac:dyDescent="0.3">
      <c r="A15962" t="s">
        <v>61570</v>
      </c>
      <c r="B15962" t="s">
        <v>61571</v>
      </c>
      <c r="C15962" s="1" t="str">
        <f t="shared" si="2348"/>
        <v>21:0793</v>
      </c>
      <c r="D15962" s="1" t="str">
        <f t="shared" si="2352"/>
        <v>21:0223</v>
      </c>
      <c r="E15962" t="s">
        <v>61572</v>
      </c>
      <c r="F15962" t="s">
        <v>61573</v>
      </c>
      <c r="H15962">
        <v>63.659999399999997</v>
      </c>
      <c r="I15962">
        <v>-132.73911480000001</v>
      </c>
      <c r="J15962" s="1" t="str">
        <f t="shared" si="2353"/>
        <v>Fluid (stream)</v>
      </c>
      <c r="K15962" s="1" t="str">
        <f t="shared" si="2354"/>
        <v>Untreated Water</v>
      </c>
      <c r="O15962">
        <v>2.5000000000000001E-2</v>
      </c>
      <c r="P15962">
        <v>180</v>
      </c>
      <c r="Q15962">
        <v>7.9</v>
      </c>
    </row>
    <row r="15963" spans="1:17" hidden="1" x14ac:dyDescent="0.3">
      <c r="A15963" t="s">
        <v>61574</v>
      </c>
      <c r="B15963" t="s">
        <v>61575</v>
      </c>
      <c r="C15963" s="1" t="str">
        <f t="shared" si="2348"/>
        <v>21:0793</v>
      </c>
      <c r="D15963" s="1" t="str">
        <f t="shared" si="2352"/>
        <v>21:0223</v>
      </c>
      <c r="E15963" t="s">
        <v>61576</v>
      </c>
      <c r="F15963" t="s">
        <v>61577</v>
      </c>
      <c r="H15963">
        <v>63.656638999999998</v>
      </c>
      <c r="I15963">
        <v>-132.66202949999999</v>
      </c>
      <c r="J15963" s="1" t="str">
        <f t="shared" si="2353"/>
        <v>Fluid (stream)</v>
      </c>
      <c r="K15963" s="1" t="str">
        <f t="shared" si="2354"/>
        <v>Untreated Water</v>
      </c>
      <c r="O15963">
        <v>2.5000000000000001E-2</v>
      </c>
      <c r="P15963">
        <v>120</v>
      </c>
      <c r="Q15963">
        <v>7.4</v>
      </c>
    </row>
    <row r="15964" spans="1:17" hidden="1" x14ac:dyDescent="0.3">
      <c r="A15964" t="s">
        <v>61578</v>
      </c>
      <c r="B15964" t="s">
        <v>61579</v>
      </c>
      <c r="C15964" s="1" t="str">
        <f t="shared" si="2348"/>
        <v>21:0793</v>
      </c>
      <c r="D15964" s="1" t="str">
        <f t="shared" si="2352"/>
        <v>21:0223</v>
      </c>
      <c r="E15964" t="s">
        <v>61580</v>
      </c>
      <c r="F15964" t="s">
        <v>61581</v>
      </c>
      <c r="H15964">
        <v>63.672536100000002</v>
      </c>
      <c r="I15964">
        <v>-132.68845830000001</v>
      </c>
      <c r="J15964" s="1" t="str">
        <f t="shared" si="2353"/>
        <v>Fluid (stream)</v>
      </c>
      <c r="K15964" s="1" t="str">
        <f t="shared" si="2354"/>
        <v>Untreated Water</v>
      </c>
      <c r="O15964">
        <v>2.5000000000000001E-2</v>
      </c>
      <c r="P15964">
        <v>160</v>
      </c>
      <c r="Q15964">
        <v>7.3</v>
      </c>
    </row>
    <row r="15965" spans="1:17" hidden="1" x14ac:dyDescent="0.3">
      <c r="A15965" t="s">
        <v>61582</v>
      </c>
      <c r="B15965" t="s">
        <v>61583</v>
      </c>
      <c r="C15965" s="1" t="str">
        <f t="shared" si="2348"/>
        <v>21:0793</v>
      </c>
      <c r="D15965" s="1" t="str">
        <f t="shared" si="2352"/>
        <v>21:0223</v>
      </c>
      <c r="E15965" t="s">
        <v>61584</v>
      </c>
      <c r="F15965" t="s">
        <v>61585</v>
      </c>
      <c r="H15965">
        <v>63.679283099999999</v>
      </c>
      <c r="I15965">
        <v>-132.6708998</v>
      </c>
      <c r="J15965" s="1" t="str">
        <f t="shared" si="2353"/>
        <v>Fluid (stream)</v>
      </c>
      <c r="K15965" s="1" t="str">
        <f t="shared" si="2354"/>
        <v>Untreated Water</v>
      </c>
      <c r="O15965">
        <v>2.5000000000000001E-2</v>
      </c>
      <c r="P15965">
        <v>120</v>
      </c>
      <c r="Q15965">
        <v>7.4</v>
      </c>
    </row>
    <row r="15966" spans="1:17" hidden="1" x14ac:dyDescent="0.3">
      <c r="A15966" t="s">
        <v>61586</v>
      </c>
      <c r="B15966" t="s">
        <v>61587</v>
      </c>
      <c r="C15966" s="1" t="str">
        <f t="shared" si="2348"/>
        <v>21:0793</v>
      </c>
      <c r="D15966" s="1" t="str">
        <f t="shared" si="2352"/>
        <v>21:0223</v>
      </c>
      <c r="E15966" t="s">
        <v>61588</v>
      </c>
      <c r="F15966" t="s">
        <v>61589</v>
      </c>
      <c r="H15966">
        <v>63.657283499999998</v>
      </c>
      <c r="I15966">
        <v>-132.5869031</v>
      </c>
      <c r="J15966" s="1" t="str">
        <f t="shared" si="2353"/>
        <v>Fluid (stream)</v>
      </c>
      <c r="K15966" s="1" t="str">
        <f t="shared" si="2354"/>
        <v>Untreated Water</v>
      </c>
      <c r="O15966">
        <v>2.5000000000000001E-2</v>
      </c>
      <c r="P15966">
        <v>220</v>
      </c>
      <c r="Q15966">
        <v>7.2</v>
      </c>
    </row>
    <row r="15967" spans="1:17" hidden="1" x14ac:dyDescent="0.3">
      <c r="A15967" t="s">
        <v>61590</v>
      </c>
      <c r="B15967" t="s">
        <v>61591</v>
      </c>
      <c r="C15967" s="1" t="str">
        <f t="shared" si="2348"/>
        <v>21:0793</v>
      </c>
      <c r="D15967" s="1" t="str">
        <f t="shared" si="2352"/>
        <v>21:0223</v>
      </c>
      <c r="E15967" t="s">
        <v>61592</v>
      </c>
      <c r="F15967" t="s">
        <v>61593</v>
      </c>
      <c r="H15967">
        <v>63.678819300000001</v>
      </c>
      <c r="I15967">
        <v>-132.6287523</v>
      </c>
      <c r="J15967" s="1" t="str">
        <f t="shared" si="2353"/>
        <v>Fluid (stream)</v>
      </c>
      <c r="K15967" s="1" t="str">
        <f t="shared" si="2354"/>
        <v>Untreated Water</v>
      </c>
      <c r="O15967">
        <v>2.5000000000000001E-2</v>
      </c>
      <c r="P15967">
        <v>80</v>
      </c>
      <c r="Q15967">
        <v>7.7</v>
      </c>
    </row>
    <row r="15968" spans="1:17" hidden="1" x14ac:dyDescent="0.3">
      <c r="A15968" t="s">
        <v>61594</v>
      </c>
      <c r="B15968" t="s">
        <v>61595</v>
      </c>
      <c r="C15968" s="1" t="str">
        <f t="shared" si="2348"/>
        <v>21:0793</v>
      </c>
      <c r="D15968" s="1" t="str">
        <f t="shared" si="2352"/>
        <v>21:0223</v>
      </c>
      <c r="E15968" t="s">
        <v>61592</v>
      </c>
      <c r="F15968" t="s">
        <v>61596</v>
      </c>
      <c r="H15968">
        <v>63.678819300000001</v>
      </c>
      <c r="I15968">
        <v>-132.6287523</v>
      </c>
      <c r="J15968" s="1" t="str">
        <f t="shared" si="2353"/>
        <v>Fluid (stream)</v>
      </c>
      <c r="K15968" s="1" t="str">
        <f t="shared" si="2354"/>
        <v>Untreated Water</v>
      </c>
      <c r="O15968">
        <v>2.5000000000000001E-2</v>
      </c>
      <c r="P15968">
        <v>80</v>
      </c>
      <c r="Q15968">
        <v>7.7</v>
      </c>
    </row>
    <row r="15969" spans="1:17" hidden="1" x14ac:dyDescent="0.3">
      <c r="A15969" t="s">
        <v>61597</v>
      </c>
      <c r="B15969" t="s">
        <v>61598</v>
      </c>
      <c r="C15969" s="1" t="str">
        <f t="shared" si="2348"/>
        <v>21:0793</v>
      </c>
      <c r="D15969" s="1" t="str">
        <f t="shared" si="2352"/>
        <v>21:0223</v>
      </c>
      <c r="E15969" t="s">
        <v>61599</v>
      </c>
      <c r="F15969" t="s">
        <v>61600</v>
      </c>
      <c r="H15969">
        <v>63.729288199999999</v>
      </c>
      <c r="I15969">
        <v>-132.64516420000001</v>
      </c>
      <c r="J15969" s="1" t="str">
        <f t="shared" si="2353"/>
        <v>Fluid (stream)</v>
      </c>
      <c r="K15969" s="1" t="str">
        <f t="shared" si="2354"/>
        <v>Untreated Water</v>
      </c>
      <c r="O15969">
        <v>2.5000000000000001E-2</v>
      </c>
      <c r="P15969">
        <v>80</v>
      </c>
      <c r="Q15969">
        <v>7.7</v>
      </c>
    </row>
    <row r="15970" spans="1:17" hidden="1" x14ac:dyDescent="0.3">
      <c r="A15970" t="s">
        <v>61601</v>
      </c>
      <c r="B15970" t="s">
        <v>61602</v>
      </c>
      <c r="C15970" s="1" t="str">
        <f t="shared" si="2348"/>
        <v>21:0793</v>
      </c>
      <c r="D15970" s="1" t="str">
        <f t="shared" si="2352"/>
        <v>21:0223</v>
      </c>
      <c r="E15970" t="s">
        <v>61603</v>
      </c>
      <c r="F15970" t="s">
        <v>61604</v>
      </c>
      <c r="H15970">
        <v>63.717723499999998</v>
      </c>
      <c r="I15970">
        <v>-132.5902945</v>
      </c>
      <c r="J15970" s="1" t="str">
        <f t="shared" si="2353"/>
        <v>Fluid (stream)</v>
      </c>
      <c r="K15970" s="1" t="str">
        <f t="shared" si="2354"/>
        <v>Untreated Water</v>
      </c>
      <c r="O15970">
        <v>2.5000000000000001E-2</v>
      </c>
      <c r="P15970">
        <v>110</v>
      </c>
      <c r="Q15970">
        <v>7.7</v>
      </c>
    </row>
    <row r="15971" spans="1:17" hidden="1" x14ac:dyDescent="0.3">
      <c r="A15971" t="s">
        <v>61605</v>
      </c>
      <c r="B15971" t="s">
        <v>61606</v>
      </c>
      <c r="C15971" s="1" t="str">
        <f t="shared" si="2348"/>
        <v>21:0793</v>
      </c>
      <c r="D15971" s="1" t="str">
        <f t="shared" si="2352"/>
        <v>21:0223</v>
      </c>
      <c r="E15971" t="s">
        <v>61607</v>
      </c>
      <c r="F15971" t="s">
        <v>61608</v>
      </c>
      <c r="H15971">
        <v>63.7115863</v>
      </c>
      <c r="I15971">
        <v>-132.56226860000001</v>
      </c>
      <c r="J15971" s="1" t="str">
        <f t="shared" si="2353"/>
        <v>Fluid (stream)</v>
      </c>
      <c r="K15971" s="1" t="str">
        <f t="shared" si="2354"/>
        <v>Untreated Water</v>
      </c>
      <c r="O15971">
        <v>2.5000000000000001E-2</v>
      </c>
      <c r="P15971">
        <v>80</v>
      </c>
      <c r="Q15971">
        <v>7.4</v>
      </c>
    </row>
    <row r="15972" spans="1:17" hidden="1" x14ac:dyDescent="0.3">
      <c r="A15972" t="s">
        <v>61609</v>
      </c>
      <c r="B15972" t="s">
        <v>61610</v>
      </c>
      <c r="C15972" s="1" t="str">
        <f t="shared" si="2348"/>
        <v>21:0793</v>
      </c>
      <c r="D15972" s="1" t="str">
        <f t="shared" si="2352"/>
        <v>21:0223</v>
      </c>
      <c r="E15972" t="s">
        <v>61611</v>
      </c>
      <c r="F15972" t="s">
        <v>61612</v>
      </c>
      <c r="H15972">
        <v>63.696536399999999</v>
      </c>
      <c r="I15972">
        <v>-132.52849430000001</v>
      </c>
      <c r="J15972" s="1" t="str">
        <f t="shared" si="2353"/>
        <v>Fluid (stream)</v>
      </c>
      <c r="K15972" s="1" t="str">
        <f t="shared" si="2354"/>
        <v>Untreated Water</v>
      </c>
      <c r="O15972">
        <v>7.0000000000000007E-2</v>
      </c>
      <c r="P15972">
        <v>80</v>
      </c>
      <c r="Q15972">
        <v>7.9</v>
      </c>
    </row>
    <row r="15973" spans="1:17" hidden="1" x14ac:dyDescent="0.3">
      <c r="A15973" t="s">
        <v>61613</v>
      </c>
      <c r="B15973" t="s">
        <v>61614</v>
      </c>
      <c r="C15973" s="1" t="str">
        <f t="shared" si="2348"/>
        <v>21:0793</v>
      </c>
      <c r="D15973" s="1" t="str">
        <f t="shared" si="2352"/>
        <v>21:0223</v>
      </c>
      <c r="E15973" t="s">
        <v>61615</v>
      </c>
      <c r="F15973" t="s">
        <v>61616</v>
      </c>
      <c r="H15973">
        <v>63.735410600000002</v>
      </c>
      <c r="I15973">
        <v>-132.550791</v>
      </c>
      <c r="J15973" s="1" t="str">
        <f t="shared" si="2353"/>
        <v>Fluid (stream)</v>
      </c>
      <c r="K15973" s="1" t="str">
        <f t="shared" si="2354"/>
        <v>Untreated Water</v>
      </c>
      <c r="O15973">
        <v>2.5000000000000001E-2</v>
      </c>
      <c r="P15973">
        <v>50</v>
      </c>
      <c r="Q15973">
        <v>7.7</v>
      </c>
    </row>
    <row r="15974" spans="1:17" hidden="1" x14ac:dyDescent="0.3">
      <c r="A15974" t="s">
        <v>61617</v>
      </c>
      <c r="B15974" t="s">
        <v>61618</v>
      </c>
      <c r="C15974" s="1" t="str">
        <f t="shared" si="2348"/>
        <v>21:0793</v>
      </c>
      <c r="D15974" s="1" t="str">
        <f t="shared" si="2352"/>
        <v>21:0223</v>
      </c>
      <c r="E15974" t="s">
        <v>61619</v>
      </c>
      <c r="F15974" t="s">
        <v>61620</v>
      </c>
      <c r="H15974">
        <v>63.775230299999997</v>
      </c>
      <c r="I15974">
        <v>-132.53531950000001</v>
      </c>
      <c r="J15974" s="1" t="str">
        <f t="shared" si="2353"/>
        <v>Fluid (stream)</v>
      </c>
      <c r="K15974" s="1" t="str">
        <f t="shared" si="2354"/>
        <v>Untreated Water</v>
      </c>
      <c r="O15974">
        <v>2.5000000000000001E-2</v>
      </c>
      <c r="P15974">
        <v>50</v>
      </c>
      <c r="Q15974">
        <v>7.7</v>
      </c>
    </row>
    <row r="15975" spans="1:17" hidden="1" x14ac:dyDescent="0.3">
      <c r="A15975" t="s">
        <v>61621</v>
      </c>
      <c r="B15975" t="s">
        <v>61622</v>
      </c>
      <c r="C15975" s="1" t="str">
        <f t="shared" si="2348"/>
        <v>21:0793</v>
      </c>
      <c r="D15975" s="1" t="str">
        <f t="shared" si="2352"/>
        <v>21:0223</v>
      </c>
      <c r="E15975" t="s">
        <v>61623</v>
      </c>
      <c r="F15975" t="s">
        <v>61624</v>
      </c>
      <c r="H15975">
        <v>63.874018200000002</v>
      </c>
      <c r="I15975">
        <v>-132.55318700000001</v>
      </c>
      <c r="J15975" s="1" t="str">
        <f t="shared" si="2353"/>
        <v>Fluid (stream)</v>
      </c>
      <c r="K15975" s="1" t="str">
        <f t="shared" si="2354"/>
        <v>Untreated Water</v>
      </c>
      <c r="O15975">
        <v>0.08</v>
      </c>
      <c r="P15975">
        <v>40</v>
      </c>
      <c r="Q15975">
        <v>8.1999999999999993</v>
      </c>
    </row>
    <row r="15976" spans="1:17" hidden="1" x14ac:dyDescent="0.3">
      <c r="A15976" t="s">
        <v>61625</v>
      </c>
      <c r="B15976" t="s">
        <v>61626</v>
      </c>
      <c r="C15976" s="1" t="str">
        <f t="shared" ref="C15976:C16039" si="2355">HYPERLINK("http://geochem.nrcan.gc.ca/cdogs/content/bdl/bdl210793_e.htm", "21:0793")</f>
        <v>21:0793</v>
      </c>
      <c r="D15976" s="1" t="str">
        <f t="shared" si="2352"/>
        <v>21:0223</v>
      </c>
      <c r="E15976" t="s">
        <v>61627</v>
      </c>
      <c r="F15976" t="s">
        <v>61628</v>
      </c>
      <c r="H15976">
        <v>63.896755800000001</v>
      </c>
      <c r="I15976">
        <v>-132.52063340000001</v>
      </c>
      <c r="J15976" s="1" t="str">
        <f t="shared" si="2353"/>
        <v>Fluid (stream)</v>
      </c>
      <c r="K15976" s="1" t="str">
        <f t="shared" si="2354"/>
        <v>Untreated Water</v>
      </c>
      <c r="O15976">
        <v>2.5000000000000001E-2</v>
      </c>
      <c r="P15976">
        <v>40</v>
      </c>
      <c r="Q15976">
        <v>8.1999999999999993</v>
      </c>
    </row>
    <row r="15977" spans="1:17" hidden="1" x14ac:dyDescent="0.3">
      <c r="A15977" t="s">
        <v>61629</v>
      </c>
      <c r="B15977" t="s">
        <v>61630</v>
      </c>
      <c r="C15977" s="1" t="str">
        <f t="shared" si="2355"/>
        <v>21:0793</v>
      </c>
      <c r="D15977" s="1" t="str">
        <f t="shared" si="2352"/>
        <v>21:0223</v>
      </c>
      <c r="E15977" t="s">
        <v>61631</v>
      </c>
      <c r="F15977" t="s">
        <v>61632</v>
      </c>
      <c r="H15977">
        <v>63.8881911</v>
      </c>
      <c r="I15977">
        <v>-132.61309539999999</v>
      </c>
      <c r="J15977" s="1" t="str">
        <f t="shared" si="2353"/>
        <v>Fluid (stream)</v>
      </c>
      <c r="K15977" s="1" t="str">
        <f t="shared" si="2354"/>
        <v>Untreated Water</v>
      </c>
      <c r="O15977">
        <v>0.18</v>
      </c>
      <c r="P15977">
        <v>250</v>
      </c>
      <c r="Q15977">
        <v>8.1</v>
      </c>
    </row>
    <row r="15978" spans="1:17" hidden="1" x14ac:dyDescent="0.3">
      <c r="A15978" t="s">
        <v>61633</v>
      </c>
      <c r="B15978" t="s">
        <v>61634</v>
      </c>
      <c r="C15978" s="1" t="str">
        <f t="shared" si="2355"/>
        <v>21:0793</v>
      </c>
      <c r="D15978" s="1" t="str">
        <f>HYPERLINK("http://geochem.nrcan.gc.ca/cdogs/content/svy/svy_e.htm", "")</f>
        <v/>
      </c>
      <c r="G15978" s="1" t="str">
        <f>HYPERLINK("http://geochem.nrcan.gc.ca/cdogs/content/cr_/cr_00088_e.htm", "88")</f>
        <v>88</v>
      </c>
      <c r="J15978" t="s">
        <v>11453</v>
      </c>
      <c r="K15978" t="s">
        <v>11454</v>
      </c>
      <c r="O15978">
        <v>2.5000000000000001E-2</v>
      </c>
      <c r="P15978">
        <v>110</v>
      </c>
      <c r="Q15978">
        <v>8.1</v>
      </c>
    </row>
    <row r="15979" spans="1:17" hidden="1" x14ac:dyDescent="0.3">
      <c r="A15979" t="s">
        <v>61635</v>
      </c>
      <c r="B15979" t="s">
        <v>61636</v>
      </c>
      <c r="C15979" s="1" t="str">
        <f t="shared" si="2355"/>
        <v>21:0793</v>
      </c>
      <c r="D15979" s="1" t="str">
        <f t="shared" ref="D15979:D15987" si="2356">HYPERLINK("http://geochem.nrcan.gc.ca/cdogs/content/svy/svy210223_e.htm", "21:0223")</f>
        <v>21:0223</v>
      </c>
      <c r="E15979" t="s">
        <v>61637</v>
      </c>
      <c r="F15979" t="s">
        <v>61638</v>
      </c>
      <c r="H15979">
        <v>63.8840219</v>
      </c>
      <c r="I15979">
        <v>-132.7300912</v>
      </c>
      <c r="J15979" s="1" t="str">
        <f t="shared" ref="J15979:J15987" si="2357">HYPERLINK("http://geochem.nrcan.gc.ca/cdogs/content/kwd/kwd020018_e.htm", "Fluid (stream)")</f>
        <v>Fluid (stream)</v>
      </c>
      <c r="K15979" s="1" t="str">
        <f t="shared" ref="K15979:K15987" si="2358">HYPERLINK("http://geochem.nrcan.gc.ca/cdogs/content/kwd/kwd080007_e.htm", "Untreated Water")</f>
        <v>Untreated Water</v>
      </c>
      <c r="O15979">
        <v>2.5000000000000001E-2</v>
      </c>
      <c r="P15979">
        <v>120</v>
      </c>
      <c r="Q15979">
        <v>7.7</v>
      </c>
    </row>
    <row r="15980" spans="1:17" hidden="1" x14ac:dyDescent="0.3">
      <c r="A15980" t="s">
        <v>61639</v>
      </c>
      <c r="B15980" t="s">
        <v>61640</v>
      </c>
      <c r="C15980" s="1" t="str">
        <f t="shared" si="2355"/>
        <v>21:0793</v>
      </c>
      <c r="D15980" s="1" t="str">
        <f t="shared" si="2356"/>
        <v>21:0223</v>
      </c>
      <c r="E15980" t="s">
        <v>61641</v>
      </c>
      <c r="F15980" t="s">
        <v>61642</v>
      </c>
      <c r="H15980">
        <v>63.886703500000003</v>
      </c>
      <c r="I15980">
        <v>-132.69243059999999</v>
      </c>
      <c r="J15980" s="1" t="str">
        <f t="shared" si="2357"/>
        <v>Fluid (stream)</v>
      </c>
      <c r="K15980" s="1" t="str">
        <f t="shared" si="2358"/>
        <v>Untreated Water</v>
      </c>
      <c r="O15980">
        <v>0.13</v>
      </c>
      <c r="P15980">
        <v>70</v>
      </c>
      <c r="Q15980">
        <v>8.1</v>
      </c>
    </row>
    <row r="15981" spans="1:17" hidden="1" x14ac:dyDescent="0.3">
      <c r="A15981" t="s">
        <v>61643</v>
      </c>
      <c r="B15981" t="s">
        <v>61644</v>
      </c>
      <c r="C15981" s="1" t="str">
        <f t="shared" si="2355"/>
        <v>21:0793</v>
      </c>
      <c r="D15981" s="1" t="str">
        <f t="shared" si="2356"/>
        <v>21:0223</v>
      </c>
      <c r="E15981" t="s">
        <v>61645</v>
      </c>
      <c r="F15981" t="s">
        <v>61646</v>
      </c>
      <c r="H15981">
        <v>63.887023800000001</v>
      </c>
      <c r="I15981">
        <v>-132.6871889</v>
      </c>
      <c r="J15981" s="1" t="str">
        <f t="shared" si="2357"/>
        <v>Fluid (stream)</v>
      </c>
      <c r="K15981" s="1" t="str">
        <f t="shared" si="2358"/>
        <v>Untreated Water</v>
      </c>
      <c r="O15981">
        <v>0.17</v>
      </c>
      <c r="P15981">
        <v>50</v>
      </c>
      <c r="Q15981">
        <v>8.1999999999999993</v>
      </c>
    </row>
    <row r="15982" spans="1:17" hidden="1" x14ac:dyDescent="0.3">
      <c r="A15982" t="s">
        <v>61647</v>
      </c>
      <c r="B15982" t="s">
        <v>61648</v>
      </c>
      <c r="C15982" s="1" t="str">
        <f t="shared" si="2355"/>
        <v>21:0793</v>
      </c>
      <c r="D15982" s="1" t="str">
        <f t="shared" si="2356"/>
        <v>21:0223</v>
      </c>
      <c r="E15982" t="s">
        <v>61649</v>
      </c>
      <c r="F15982" t="s">
        <v>61650</v>
      </c>
      <c r="H15982">
        <v>63.884584799999999</v>
      </c>
      <c r="I15982">
        <v>-132.76976759999999</v>
      </c>
      <c r="J15982" s="1" t="str">
        <f t="shared" si="2357"/>
        <v>Fluid (stream)</v>
      </c>
      <c r="K15982" s="1" t="str">
        <f t="shared" si="2358"/>
        <v>Untreated Water</v>
      </c>
      <c r="O15982">
        <v>2.5000000000000001E-2</v>
      </c>
      <c r="P15982">
        <v>120</v>
      </c>
      <c r="Q15982">
        <v>7.7</v>
      </c>
    </row>
    <row r="15983" spans="1:17" hidden="1" x14ac:dyDescent="0.3">
      <c r="A15983" t="s">
        <v>61651</v>
      </c>
      <c r="B15983" t="s">
        <v>61652</v>
      </c>
      <c r="C15983" s="1" t="str">
        <f t="shared" si="2355"/>
        <v>21:0793</v>
      </c>
      <c r="D15983" s="1" t="str">
        <f t="shared" si="2356"/>
        <v>21:0223</v>
      </c>
      <c r="E15983" t="s">
        <v>61653</v>
      </c>
      <c r="F15983" t="s">
        <v>61654</v>
      </c>
      <c r="H15983">
        <v>63.365647000000003</v>
      </c>
      <c r="I15983">
        <v>-132.96673699999999</v>
      </c>
      <c r="J15983" s="1" t="str">
        <f t="shared" si="2357"/>
        <v>Fluid (stream)</v>
      </c>
      <c r="K15983" s="1" t="str">
        <f t="shared" si="2358"/>
        <v>Untreated Water</v>
      </c>
      <c r="O15983">
        <v>0.92</v>
      </c>
      <c r="P15983">
        <v>60</v>
      </c>
      <c r="Q15983">
        <v>8.1999999999999993</v>
      </c>
    </row>
    <row r="15984" spans="1:17" hidden="1" x14ac:dyDescent="0.3">
      <c r="A15984" t="s">
        <v>61655</v>
      </c>
      <c r="B15984" t="s">
        <v>61656</v>
      </c>
      <c r="C15984" s="1" t="str">
        <f t="shared" si="2355"/>
        <v>21:0793</v>
      </c>
      <c r="D15984" s="1" t="str">
        <f t="shared" si="2356"/>
        <v>21:0223</v>
      </c>
      <c r="E15984" t="s">
        <v>61657</v>
      </c>
      <c r="F15984" t="s">
        <v>61658</v>
      </c>
      <c r="H15984">
        <v>63.369938300000001</v>
      </c>
      <c r="I15984">
        <v>-132.97301450000001</v>
      </c>
      <c r="J15984" s="1" t="str">
        <f t="shared" si="2357"/>
        <v>Fluid (stream)</v>
      </c>
      <c r="K15984" s="1" t="str">
        <f t="shared" si="2358"/>
        <v>Untreated Water</v>
      </c>
      <c r="O15984">
        <v>1.25</v>
      </c>
      <c r="P15984">
        <v>50</v>
      </c>
      <c r="Q15984">
        <v>8.1999999999999993</v>
      </c>
    </row>
    <row r="15985" spans="1:17" hidden="1" x14ac:dyDescent="0.3">
      <c r="A15985" t="s">
        <v>61659</v>
      </c>
      <c r="B15985" t="s">
        <v>61660</v>
      </c>
      <c r="C15985" s="1" t="str">
        <f t="shared" si="2355"/>
        <v>21:0793</v>
      </c>
      <c r="D15985" s="1" t="str">
        <f t="shared" si="2356"/>
        <v>21:0223</v>
      </c>
      <c r="E15985" t="s">
        <v>61661</v>
      </c>
      <c r="F15985" t="s">
        <v>61662</v>
      </c>
      <c r="H15985">
        <v>63.409599700000001</v>
      </c>
      <c r="I15985">
        <v>-132.92953199999999</v>
      </c>
      <c r="J15985" s="1" t="str">
        <f t="shared" si="2357"/>
        <v>Fluid (stream)</v>
      </c>
      <c r="K15985" s="1" t="str">
        <f t="shared" si="2358"/>
        <v>Untreated Water</v>
      </c>
      <c r="O15985">
        <v>7.0000000000000007E-2</v>
      </c>
      <c r="P15985">
        <v>30</v>
      </c>
      <c r="Q15985">
        <v>8</v>
      </c>
    </row>
    <row r="15986" spans="1:17" hidden="1" x14ac:dyDescent="0.3">
      <c r="A15986" t="s">
        <v>61663</v>
      </c>
      <c r="B15986" t="s">
        <v>61664</v>
      </c>
      <c r="C15986" s="1" t="str">
        <f t="shared" si="2355"/>
        <v>21:0793</v>
      </c>
      <c r="D15986" s="1" t="str">
        <f t="shared" si="2356"/>
        <v>21:0223</v>
      </c>
      <c r="E15986" t="s">
        <v>61665</v>
      </c>
      <c r="F15986" t="s">
        <v>61666</v>
      </c>
      <c r="H15986">
        <v>63.411359699999998</v>
      </c>
      <c r="I15986">
        <v>-132.90801070000001</v>
      </c>
      <c r="J15986" s="1" t="str">
        <f t="shared" si="2357"/>
        <v>Fluid (stream)</v>
      </c>
      <c r="K15986" s="1" t="str">
        <f t="shared" si="2358"/>
        <v>Untreated Water</v>
      </c>
      <c r="O15986">
        <v>0.06</v>
      </c>
      <c r="P15986">
        <v>30</v>
      </c>
      <c r="Q15986">
        <v>7.9</v>
      </c>
    </row>
    <row r="15987" spans="1:17" hidden="1" x14ac:dyDescent="0.3">
      <c r="A15987" t="s">
        <v>61667</v>
      </c>
      <c r="B15987" t="s">
        <v>61668</v>
      </c>
      <c r="C15987" s="1" t="str">
        <f t="shared" si="2355"/>
        <v>21:0793</v>
      </c>
      <c r="D15987" s="1" t="str">
        <f t="shared" si="2356"/>
        <v>21:0223</v>
      </c>
      <c r="E15987" t="s">
        <v>61669</v>
      </c>
      <c r="F15987" t="s">
        <v>61670</v>
      </c>
      <c r="H15987">
        <v>63.449796499999998</v>
      </c>
      <c r="I15987">
        <v>-132.9401081</v>
      </c>
      <c r="J15987" s="1" t="str">
        <f t="shared" si="2357"/>
        <v>Fluid (stream)</v>
      </c>
      <c r="K15987" s="1" t="str">
        <f t="shared" si="2358"/>
        <v>Untreated Water</v>
      </c>
      <c r="O15987">
        <v>2.5000000000000001E-2</v>
      </c>
      <c r="P15987">
        <v>20</v>
      </c>
      <c r="Q15987">
        <v>7.8</v>
      </c>
    </row>
    <row r="15988" spans="1:17" hidden="1" x14ac:dyDescent="0.3">
      <c r="A15988" t="s">
        <v>61671</v>
      </c>
      <c r="B15988" t="s">
        <v>61672</v>
      </c>
      <c r="C15988" s="1" t="str">
        <f t="shared" si="2355"/>
        <v>21:0793</v>
      </c>
      <c r="D15988" s="1" t="str">
        <f>HYPERLINK("http://geochem.nrcan.gc.ca/cdogs/content/svy/svy_e.htm", "")</f>
        <v/>
      </c>
      <c r="G15988" s="1" t="str">
        <f>HYPERLINK("http://geochem.nrcan.gc.ca/cdogs/content/cr_/cr_00087_e.htm", "87")</f>
        <v>87</v>
      </c>
      <c r="J15988" t="s">
        <v>11453</v>
      </c>
      <c r="K15988" t="s">
        <v>11454</v>
      </c>
      <c r="O15988">
        <v>0.17</v>
      </c>
      <c r="P15988">
        <v>50</v>
      </c>
      <c r="Q15988">
        <v>7.9</v>
      </c>
    </row>
    <row r="15989" spans="1:17" hidden="1" x14ac:dyDescent="0.3">
      <c r="A15989" t="s">
        <v>61673</v>
      </c>
      <c r="B15989" t="s">
        <v>61674</v>
      </c>
      <c r="C15989" s="1" t="str">
        <f t="shared" si="2355"/>
        <v>21:0793</v>
      </c>
      <c r="D15989" s="1" t="str">
        <f t="shared" ref="D15989:D16017" si="2359">HYPERLINK("http://geochem.nrcan.gc.ca/cdogs/content/svy/svy210223_e.htm", "21:0223")</f>
        <v>21:0223</v>
      </c>
      <c r="E15989" t="s">
        <v>61675</v>
      </c>
      <c r="F15989" t="s">
        <v>61676</v>
      </c>
      <c r="H15989">
        <v>63.478345699999998</v>
      </c>
      <c r="I15989">
        <v>-132.9612649</v>
      </c>
      <c r="J15989" s="1" t="str">
        <f t="shared" ref="J15989:J16017" si="2360">HYPERLINK("http://geochem.nrcan.gc.ca/cdogs/content/kwd/kwd020018_e.htm", "Fluid (stream)")</f>
        <v>Fluid (stream)</v>
      </c>
      <c r="K15989" s="1" t="str">
        <f t="shared" ref="K15989:K16017" si="2361">HYPERLINK("http://geochem.nrcan.gc.ca/cdogs/content/kwd/kwd080007_e.htm", "Untreated Water")</f>
        <v>Untreated Water</v>
      </c>
      <c r="O15989">
        <v>2.6</v>
      </c>
      <c r="P15989">
        <v>30</v>
      </c>
      <c r="Q15989">
        <v>8.3000000000000007</v>
      </c>
    </row>
    <row r="15990" spans="1:17" hidden="1" x14ac:dyDescent="0.3">
      <c r="A15990" t="s">
        <v>61677</v>
      </c>
      <c r="B15990" t="s">
        <v>61678</v>
      </c>
      <c r="C15990" s="1" t="str">
        <f t="shared" si="2355"/>
        <v>21:0793</v>
      </c>
      <c r="D15990" s="1" t="str">
        <f t="shared" si="2359"/>
        <v>21:0223</v>
      </c>
      <c r="E15990" t="s">
        <v>61679</v>
      </c>
      <c r="F15990" t="s">
        <v>61680</v>
      </c>
      <c r="H15990">
        <v>63.482575400000002</v>
      </c>
      <c r="I15990">
        <v>-132.89804710000001</v>
      </c>
      <c r="J15990" s="1" t="str">
        <f t="shared" si="2360"/>
        <v>Fluid (stream)</v>
      </c>
      <c r="K15990" s="1" t="str">
        <f t="shared" si="2361"/>
        <v>Untreated Water</v>
      </c>
      <c r="O15990">
        <v>0.5</v>
      </c>
      <c r="P15990">
        <v>30</v>
      </c>
      <c r="Q15990">
        <v>8.3000000000000007</v>
      </c>
    </row>
    <row r="15991" spans="1:17" hidden="1" x14ac:dyDescent="0.3">
      <c r="A15991" t="s">
        <v>61681</v>
      </c>
      <c r="B15991" t="s">
        <v>61682</v>
      </c>
      <c r="C15991" s="1" t="str">
        <f t="shared" si="2355"/>
        <v>21:0793</v>
      </c>
      <c r="D15991" s="1" t="str">
        <f t="shared" si="2359"/>
        <v>21:0223</v>
      </c>
      <c r="E15991" t="s">
        <v>61683</v>
      </c>
      <c r="F15991" t="s">
        <v>61684</v>
      </c>
      <c r="H15991">
        <v>63.495972199999997</v>
      </c>
      <c r="I15991">
        <v>-132.90606360000001</v>
      </c>
      <c r="J15991" s="1" t="str">
        <f t="shared" si="2360"/>
        <v>Fluid (stream)</v>
      </c>
      <c r="K15991" s="1" t="str">
        <f t="shared" si="2361"/>
        <v>Untreated Water</v>
      </c>
      <c r="O15991">
        <v>0.7</v>
      </c>
      <c r="P15991">
        <v>30</v>
      </c>
      <c r="Q15991">
        <v>8.3000000000000007</v>
      </c>
    </row>
    <row r="15992" spans="1:17" hidden="1" x14ac:dyDescent="0.3">
      <c r="A15992" t="s">
        <v>61685</v>
      </c>
      <c r="B15992" t="s">
        <v>61686</v>
      </c>
      <c r="C15992" s="1" t="str">
        <f t="shared" si="2355"/>
        <v>21:0793</v>
      </c>
      <c r="D15992" s="1" t="str">
        <f t="shared" si="2359"/>
        <v>21:0223</v>
      </c>
      <c r="E15992" t="s">
        <v>61687</v>
      </c>
      <c r="F15992" t="s">
        <v>61688</v>
      </c>
      <c r="H15992">
        <v>63.490646499999997</v>
      </c>
      <c r="I15992">
        <v>-132.81997430000001</v>
      </c>
      <c r="J15992" s="1" t="str">
        <f t="shared" si="2360"/>
        <v>Fluid (stream)</v>
      </c>
      <c r="K15992" s="1" t="str">
        <f t="shared" si="2361"/>
        <v>Untreated Water</v>
      </c>
      <c r="O15992">
        <v>0.56999999999999995</v>
      </c>
      <c r="P15992">
        <v>30</v>
      </c>
      <c r="Q15992">
        <v>8.3000000000000007</v>
      </c>
    </row>
    <row r="15993" spans="1:17" hidden="1" x14ac:dyDescent="0.3">
      <c r="A15993" t="s">
        <v>61689</v>
      </c>
      <c r="B15993" t="s">
        <v>61690</v>
      </c>
      <c r="C15993" s="1" t="str">
        <f t="shared" si="2355"/>
        <v>21:0793</v>
      </c>
      <c r="D15993" s="1" t="str">
        <f t="shared" si="2359"/>
        <v>21:0223</v>
      </c>
      <c r="E15993" t="s">
        <v>61687</v>
      </c>
      <c r="F15993" t="s">
        <v>61691</v>
      </c>
      <c r="H15993">
        <v>63.490646499999997</v>
      </c>
      <c r="I15993">
        <v>-132.81997430000001</v>
      </c>
      <c r="J15993" s="1" t="str">
        <f t="shared" si="2360"/>
        <v>Fluid (stream)</v>
      </c>
      <c r="K15993" s="1" t="str">
        <f t="shared" si="2361"/>
        <v>Untreated Water</v>
      </c>
      <c r="O15993">
        <v>0.5</v>
      </c>
      <c r="P15993">
        <v>30</v>
      </c>
      <c r="Q15993">
        <v>8.1999999999999993</v>
      </c>
    </row>
    <row r="15994" spans="1:17" hidden="1" x14ac:dyDescent="0.3">
      <c r="A15994" t="s">
        <v>61692</v>
      </c>
      <c r="B15994" t="s">
        <v>61693</v>
      </c>
      <c r="C15994" s="1" t="str">
        <f t="shared" si="2355"/>
        <v>21:0793</v>
      </c>
      <c r="D15994" s="1" t="str">
        <f t="shared" si="2359"/>
        <v>21:0223</v>
      </c>
      <c r="E15994" t="s">
        <v>61694</v>
      </c>
      <c r="F15994" t="s">
        <v>61695</v>
      </c>
      <c r="H15994">
        <v>63.488234599999998</v>
      </c>
      <c r="I15994">
        <v>-132.82138330000001</v>
      </c>
      <c r="J15994" s="1" t="str">
        <f t="shared" si="2360"/>
        <v>Fluid (stream)</v>
      </c>
      <c r="K15994" s="1" t="str">
        <f t="shared" si="2361"/>
        <v>Untreated Water</v>
      </c>
      <c r="O15994">
        <v>0.61</v>
      </c>
      <c r="P15994">
        <v>30</v>
      </c>
      <c r="Q15994">
        <v>8.1999999999999993</v>
      </c>
    </row>
    <row r="15995" spans="1:17" hidden="1" x14ac:dyDescent="0.3">
      <c r="A15995" t="s">
        <v>61696</v>
      </c>
      <c r="B15995" t="s">
        <v>61697</v>
      </c>
      <c r="C15995" s="1" t="str">
        <f t="shared" si="2355"/>
        <v>21:0793</v>
      </c>
      <c r="D15995" s="1" t="str">
        <f t="shared" si="2359"/>
        <v>21:0223</v>
      </c>
      <c r="E15995" t="s">
        <v>61698</v>
      </c>
      <c r="F15995" t="s">
        <v>61699</v>
      </c>
      <c r="H15995">
        <v>63.807480699999999</v>
      </c>
      <c r="I15995">
        <v>-132.59962110000001</v>
      </c>
      <c r="J15995" s="1" t="str">
        <f t="shared" si="2360"/>
        <v>Fluid (stream)</v>
      </c>
      <c r="K15995" s="1" t="str">
        <f t="shared" si="2361"/>
        <v>Untreated Water</v>
      </c>
      <c r="O15995">
        <v>2.5000000000000001E-2</v>
      </c>
      <c r="P15995">
        <v>50</v>
      </c>
      <c r="Q15995">
        <v>7.6</v>
      </c>
    </row>
    <row r="15996" spans="1:17" hidden="1" x14ac:dyDescent="0.3">
      <c r="A15996" t="s">
        <v>61700</v>
      </c>
      <c r="B15996" t="s">
        <v>61701</v>
      </c>
      <c r="C15996" s="1" t="str">
        <f t="shared" si="2355"/>
        <v>21:0793</v>
      </c>
      <c r="D15996" s="1" t="str">
        <f t="shared" si="2359"/>
        <v>21:0223</v>
      </c>
      <c r="E15996" t="s">
        <v>61702</v>
      </c>
      <c r="F15996" t="s">
        <v>61703</v>
      </c>
      <c r="H15996">
        <v>63.828296899999998</v>
      </c>
      <c r="I15996">
        <v>-132.75107410000001</v>
      </c>
      <c r="J15996" s="1" t="str">
        <f t="shared" si="2360"/>
        <v>Fluid (stream)</v>
      </c>
      <c r="K15996" s="1" t="str">
        <f t="shared" si="2361"/>
        <v>Untreated Water</v>
      </c>
      <c r="O15996">
        <v>0.14000000000000001</v>
      </c>
      <c r="P15996">
        <v>130</v>
      </c>
      <c r="Q15996">
        <v>8</v>
      </c>
    </row>
    <row r="15997" spans="1:17" hidden="1" x14ac:dyDescent="0.3">
      <c r="A15997" t="s">
        <v>61704</v>
      </c>
      <c r="B15997" t="s">
        <v>61705</v>
      </c>
      <c r="C15997" s="1" t="str">
        <f t="shared" si="2355"/>
        <v>21:0793</v>
      </c>
      <c r="D15997" s="1" t="str">
        <f t="shared" si="2359"/>
        <v>21:0223</v>
      </c>
      <c r="E15997" t="s">
        <v>61706</v>
      </c>
      <c r="F15997" t="s">
        <v>61707</v>
      </c>
      <c r="H15997">
        <v>63.846952799999997</v>
      </c>
      <c r="I15997">
        <v>-132.55145229999999</v>
      </c>
      <c r="J15997" s="1" t="str">
        <f t="shared" si="2360"/>
        <v>Fluid (stream)</v>
      </c>
      <c r="K15997" s="1" t="str">
        <f t="shared" si="2361"/>
        <v>Untreated Water</v>
      </c>
      <c r="O15997">
        <v>0.1</v>
      </c>
      <c r="P15997">
        <v>30</v>
      </c>
      <c r="Q15997">
        <v>8</v>
      </c>
    </row>
    <row r="15998" spans="1:17" hidden="1" x14ac:dyDescent="0.3">
      <c r="A15998" t="s">
        <v>61708</v>
      </c>
      <c r="B15998" t="s">
        <v>61709</v>
      </c>
      <c r="C15998" s="1" t="str">
        <f t="shared" si="2355"/>
        <v>21:0793</v>
      </c>
      <c r="D15998" s="1" t="str">
        <f t="shared" si="2359"/>
        <v>21:0223</v>
      </c>
      <c r="E15998" t="s">
        <v>61710</v>
      </c>
      <c r="F15998" t="s">
        <v>61711</v>
      </c>
      <c r="H15998">
        <v>63.838872600000002</v>
      </c>
      <c r="I15998">
        <v>-132.52148399999999</v>
      </c>
      <c r="J15998" s="1" t="str">
        <f t="shared" si="2360"/>
        <v>Fluid (stream)</v>
      </c>
      <c r="K15998" s="1" t="str">
        <f t="shared" si="2361"/>
        <v>Untreated Water</v>
      </c>
      <c r="O15998">
        <v>0.25</v>
      </c>
      <c r="P15998">
        <v>20</v>
      </c>
      <c r="Q15998">
        <v>8.1</v>
      </c>
    </row>
    <row r="15999" spans="1:17" hidden="1" x14ac:dyDescent="0.3">
      <c r="A15999" t="s">
        <v>61712</v>
      </c>
      <c r="B15999" t="s">
        <v>61713</v>
      </c>
      <c r="C15999" s="1" t="str">
        <f t="shared" si="2355"/>
        <v>21:0793</v>
      </c>
      <c r="D15999" s="1" t="str">
        <f t="shared" si="2359"/>
        <v>21:0223</v>
      </c>
      <c r="E15999" t="s">
        <v>61714</v>
      </c>
      <c r="F15999" t="s">
        <v>61715</v>
      </c>
      <c r="H15999">
        <v>63.867339200000004</v>
      </c>
      <c r="I15999">
        <v>-132.8403107</v>
      </c>
      <c r="J15999" s="1" t="str">
        <f t="shared" si="2360"/>
        <v>Fluid (stream)</v>
      </c>
      <c r="K15999" s="1" t="str">
        <f t="shared" si="2361"/>
        <v>Untreated Water</v>
      </c>
      <c r="O15999">
        <v>0.25</v>
      </c>
      <c r="P15999">
        <v>170</v>
      </c>
      <c r="Q15999">
        <v>8</v>
      </c>
    </row>
    <row r="16000" spans="1:17" hidden="1" x14ac:dyDescent="0.3">
      <c r="A16000" t="s">
        <v>61716</v>
      </c>
      <c r="B16000" t="s">
        <v>61717</v>
      </c>
      <c r="C16000" s="1" t="str">
        <f t="shared" si="2355"/>
        <v>21:0793</v>
      </c>
      <c r="D16000" s="1" t="str">
        <f t="shared" si="2359"/>
        <v>21:0223</v>
      </c>
      <c r="E16000" t="s">
        <v>61718</v>
      </c>
      <c r="F16000" t="s">
        <v>61719</v>
      </c>
      <c r="H16000">
        <v>63.902745600000003</v>
      </c>
      <c r="I16000">
        <v>-132.80900819999999</v>
      </c>
      <c r="J16000" s="1" t="str">
        <f t="shared" si="2360"/>
        <v>Fluid (stream)</v>
      </c>
      <c r="K16000" s="1" t="str">
        <f t="shared" si="2361"/>
        <v>Untreated Water</v>
      </c>
      <c r="O16000">
        <v>2.5000000000000001E-2</v>
      </c>
      <c r="P16000">
        <v>50</v>
      </c>
      <c r="Q16000">
        <v>7.7</v>
      </c>
    </row>
    <row r="16001" spans="1:17" hidden="1" x14ac:dyDescent="0.3">
      <c r="A16001" t="s">
        <v>61720</v>
      </c>
      <c r="B16001" t="s">
        <v>61721</v>
      </c>
      <c r="C16001" s="1" t="str">
        <f t="shared" si="2355"/>
        <v>21:0793</v>
      </c>
      <c r="D16001" s="1" t="str">
        <f t="shared" si="2359"/>
        <v>21:0223</v>
      </c>
      <c r="E16001" t="s">
        <v>61722</v>
      </c>
      <c r="F16001" t="s">
        <v>61723</v>
      </c>
      <c r="H16001">
        <v>63.910062600000003</v>
      </c>
      <c r="I16001">
        <v>-132.88260679999999</v>
      </c>
      <c r="J16001" s="1" t="str">
        <f t="shared" si="2360"/>
        <v>Fluid (stream)</v>
      </c>
      <c r="K16001" s="1" t="str">
        <f t="shared" si="2361"/>
        <v>Untreated Water</v>
      </c>
      <c r="O16001">
        <v>0.08</v>
      </c>
      <c r="P16001">
        <v>60</v>
      </c>
      <c r="Q16001">
        <v>8</v>
      </c>
    </row>
    <row r="16002" spans="1:17" hidden="1" x14ac:dyDescent="0.3">
      <c r="A16002" t="s">
        <v>61724</v>
      </c>
      <c r="B16002" t="s">
        <v>61725</v>
      </c>
      <c r="C16002" s="1" t="str">
        <f t="shared" si="2355"/>
        <v>21:0793</v>
      </c>
      <c r="D16002" s="1" t="str">
        <f t="shared" si="2359"/>
        <v>21:0223</v>
      </c>
      <c r="E16002" t="s">
        <v>61726</v>
      </c>
      <c r="F16002" t="s">
        <v>61727</v>
      </c>
      <c r="H16002">
        <v>63.906891299999998</v>
      </c>
      <c r="I16002">
        <v>-132.8702279</v>
      </c>
      <c r="J16002" s="1" t="str">
        <f t="shared" si="2360"/>
        <v>Fluid (stream)</v>
      </c>
      <c r="K16002" s="1" t="str">
        <f t="shared" si="2361"/>
        <v>Untreated Water</v>
      </c>
      <c r="O16002">
        <v>2.5000000000000001E-2</v>
      </c>
      <c r="P16002">
        <v>60</v>
      </c>
      <c r="Q16002">
        <v>7.8</v>
      </c>
    </row>
    <row r="16003" spans="1:17" hidden="1" x14ac:dyDescent="0.3">
      <c r="A16003" t="s">
        <v>61728</v>
      </c>
      <c r="B16003" t="s">
        <v>61729</v>
      </c>
      <c r="C16003" s="1" t="str">
        <f t="shared" si="2355"/>
        <v>21:0793</v>
      </c>
      <c r="D16003" s="1" t="str">
        <f t="shared" si="2359"/>
        <v>21:0223</v>
      </c>
      <c r="E16003" t="s">
        <v>61730</v>
      </c>
      <c r="F16003" t="s">
        <v>61731</v>
      </c>
      <c r="H16003">
        <v>63.910063299999997</v>
      </c>
      <c r="I16003">
        <v>-132.91357479999999</v>
      </c>
      <c r="J16003" s="1" t="str">
        <f t="shared" si="2360"/>
        <v>Fluid (stream)</v>
      </c>
      <c r="K16003" s="1" t="str">
        <f t="shared" si="2361"/>
        <v>Untreated Water</v>
      </c>
      <c r="O16003">
        <v>2.5000000000000001E-2</v>
      </c>
      <c r="P16003">
        <v>60</v>
      </c>
      <c r="Q16003">
        <v>7.7</v>
      </c>
    </row>
    <row r="16004" spans="1:17" hidden="1" x14ac:dyDescent="0.3">
      <c r="A16004" t="s">
        <v>61732</v>
      </c>
      <c r="B16004" t="s">
        <v>61733</v>
      </c>
      <c r="C16004" s="1" t="str">
        <f t="shared" si="2355"/>
        <v>21:0793</v>
      </c>
      <c r="D16004" s="1" t="str">
        <f t="shared" si="2359"/>
        <v>21:0223</v>
      </c>
      <c r="E16004" t="s">
        <v>61734</v>
      </c>
      <c r="F16004" t="s">
        <v>61735</v>
      </c>
      <c r="H16004">
        <v>63.903055600000002</v>
      </c>
      <c r="I16004">
        <v>-132.9244707</v>
      </c>
      <c r="J16004" s="1" t="str">
        <f t="shared" si="2360"/>
        <v>Fluid (stream)</v>
      </c>
      <c r="K16004" s="1" t="str">
        <f t="shared" si="2361"/>
        <v>Untreated Water</v>
      </c>
      <c r="O16004">
        <v>2.5000000000000001E-2</v>
      </c>
      <c r="P16004">
        <v>60</v>
      </c>
      <c r="Q16004">
        <v>7.8</v>
      </c>
    </row>
    <row r="16005" spans="1:17" hidden="1" x14ac:dyDescent="0.3">
      <c r="A16005" t="s">
        <v>61736</v>
      </c>
      <c r="B16005" t="s">
        <v>61737</v>
      </c>
      <c r="C16005" s="1" t="str">
        <f t="shared" si="2355"/>
        <v>21:0793</v>
      </c>
      <c r="D16005" s="1" t="str">
        <f t="shared" si="2359"/>
        <v>21:0223</v>
      </c>
      <c r="E16005" t="s">
        <v>61738</v>
      </c>
      <c r="F16005" t="s">
        <v>61739</v>
      </c>
      <c r="H16005">
        <v>63.923842999999998</v>
      </c>
      <c r="I16005">
        <v>-133.02624119999999</v>
      </c>
      <c r="J16005" s="1" t="str">
        <f t="shared" si="2360"/>
        <v>Fluid (stream)</v>
      </c>
      <c r="K16005" s="1" t="str">
        <f t="shared" si="2361"/>
        <v>Untreated Water</v>
      </c>
      <c r="O16005">
        <v>0.7</v>
      </c>
      <c r="P16005">
        <v>170</v>
      </c>
      <c r="Q16005">
        <v>8</v>
      </c>
    </row>
    <row r="16006" spans="1:17" hidden="1" x14ac:dyDescent="0.3">
      <c r="A16006" t="s">
        <v>61740</v>
      </c>
      <c r="B16006" t="s">
        <v>61741</v>
      </c>
      <c r="C16006" s="1" t="str">
        <f t="shared" si="2355"/>
        <v>21:0793</v>
      </c>
      <c r="D16006" s="1" t="str">
        <f t="shared" si="2359"/>
        <v>21:0223</v>
      </c>
      <c r="E16006" t="s">
        <v>61742</v>
      </c>
      <c r="F16006" t="s">
        <v>61743</v>
      </c>
      <c r="H16006">
        <v>63.923701999999999</v>
      </c>
      <c r="I16006">
        <v>-133.01854109999999</v>
      </c>
      <c r="J16006" s="1" t="str">
        <f t="shared" si="2360"/>
        <v>Fluid (stream)</v>
      </c>
      <c r="K16006" s="1" t="str">
        <f t="shared" si="2361"/>
        <v>Untreated Water</v>
      </c>
      <c r="O16006">
        <v>0.06</v>
      </c>
      <c r="P16006">
        <v>130</v>
      </c>
      <c r="Q16006">
        <v>7.7</v>
      </c>
    </row>
    <row r="16007" spans="1:17" hidden="1" x14ac:dyDescent="0.3">
      <c r="A16007" t="s">
        <v>61744</v>
      </c>
      <c r="B16007" t="s">
        <v>61745</v>
      </c>
      <c r="C16007" s="1" t="str">
        <f t="shared" si="2355"/>
        <v>21:0793</v>
      </c>
      <c r="D16007" s="1" t="str">
        <f t="shared" si="2359"/>
        <v>21:0223</v>
      </c>
      <c r="E16007" t="s">
        <v>61746</v>
      </c>
      <c r="F16007" t="s">
        <v>61747</v>
      </c>
      <c r="H16007">
        <v>63.896863400000001</v>
      </c>
      <c r="I16007">
        <v>-133.09780900000001</v>
      </c>
      <c r="J16007" s="1" t="str">
        <f t="shared" si="2360"/>
        <v>Fluid (stream)</v>
      </c>
      <c r="K16007" s="1" t="str">
        <f t="shared" si="2361"/>
        <v>Untreated Water</v>
      </c>
      <c r="O16007">
        <v>0.11</v>
      </c>
      <c r="P16007">
        <v>170</v>
      </c>
      <c r="Q16007">
        <v>7.7</v>
      </c>
    </row>
    <row r="16008" spans="1:17" hidden="1" x14ac:dyDescent="0.3">
      <c r="A16008" t="s">
        <v>61748</v>
      </c>
      <c r="B16008" t="s">
        <v>61749</v>
      </c>
      <c r="C16008" s="1" t="str">
        <f t="shared" si="2355"/>
        <v>21:0793</v>
      </c>
      <c r="D16008" s="1" t="str">
        <f t="shared" si="2359"/>
        <v>21:0223</v>
      </c>
      <c r="E16008" t="s">
        <v>61750</v>
      </c>
      <c r="F16008" t="s">
        <v>61751</v>
      </c>
      <c r="H16008">
        <v>63.920468499999998</v>
      </c>
      <c r="I16008">
        <v>-133.120149</v>
      </c>
      <c r="J16008" s="1" t="str">
        <f t="shared" si="2360"/>
        <v>Fluid (stream)</v>
      </c>
      <c r="K16008" s="1" t="str">
        <f t="shared" si="2361"/>
        <v>Untreated Water</v>
      </c>
      <c r="O16008">
        <v>0.16</v>
      </c>
      <c r="P16008">
        <v>280</v>
      </c>
      <c r="Q16008">
        <v>8</v>
      </c>
    </row>
    <row r="16009" spans="1:17" hidden="1" x14ac:dyDescent="0.3">
      <c r="A16009" t="s">
        <v>61752</v>
      </c>
      <c r="B16009" t="s">
        <v>61753</v>
      </c>
      <c r="C16009" s="1" t="str">
        <f t="shared" si="2355"/>
        <v>21:0793</v>
      </c>
      <c r="D16009" s="1" t="str">
        <f t="shared" si="2359"/>
        <v>21:0223</v>
      </c>
      <c r="E16009" t="s">
        <v>61754</v>
      </c>
      <c r="F16009" t="s">
        <v>61755</v>
      </c>
      <c r="H16009">
        <v>63.915970899999998</v>
      </c>
      <c r="I16009">
        <v>-133.1084199</v>
      </c>
      <c r="J16009" s="1" t="str">
        <f t="shared" si="2360"/>
        <v>Fluid (stream)</v>
      </c>
      <c r="K16009" s="1" t="str">
        <f t="shared" si="2361"/>
        <v>Untreated Water</v>
      </c>
      <c r="O16009">
        <v>0.13</v>
      </c>
      <c r="P16009">
        <v>150</v>
      </c>
      <c r="Q16009">
        <v>8</v>
      </c>
    </row>
    <row r="16010" spans="1:17" hidden="1" x14ac:dyDescent="0.3">
      <c r="A16010" t="s">
        <v>61756</v>
      </c>
      <c r="B16010" t="s">
        <v>61757</v>
      </c>
      <c r="C16010" s="1" t="str">
        <f t="shared" si="2355"/>
        <v>21:0793</v>
      </c>
      <c r="D16010" s="1" t="str">
        <f t="shared" si="2359"/>
        <v>21:0223</v>
      </c>
      <c r="E16010" t="s">
        <v>61758</v>
      </c>
      <c r="F16010" t="s">
        <v>61759</v>
      </c>
      <c r="H16010">
        <v>63.944893700000002</v>
      </c>
      <c r="I16010">
        <v>-133.10077329999999</v>
      </c>
      <c r="J16010" s="1" t="str">
        <f t="shared" si="2360"/>
        <v>Fluid (stream)</v>
      </c>
      <c r="K16010" s="1" t="str">
        <f t="shared" si="2361"/>
        <v>Untreated Water</v>
      </c>
      <c r="O16010">
        <v>0.1</v>
      </c>
      <c r="P16010">
        <v>200</v>
      </c>
      <c r="Q16010">
        <v>7.6</v>
      </c>
    </row>
    <row r="16011" spans="1:17" hidden="1" x14ac:dyDescent="0.3">
      <c r="A16011" t="s">
        <v>61760</v>
      </c>
      <c r="B16011" t="s">
        <v>61761</v>
      </c>
      <c r="C16011" s="1" t="str">
        <f t="shared" si="2355"/>
        <v>21:0793</v>
      </c>
      <c r="D16011" s="1" t="str">
        <f t="shared" si="2359"/>
        <v>21:0223</v>
      </c>
      <c r="E16011" t="s">
        <v>61758</v>
      </c>
      <c r="F16011" t="s">
        <v>61762</v>
      </c>
      <c r="H16011">
        <v>63.944893700000002</v>
      </c>
      <c r="I16011">
        <v>-133.10077329999999</v>
      </c>
      <c r="J16011" s="1" t="str">
        <f t="shared" si="2360"/>
        <v>Fluid (stream)</v>
      </c>
      <c r="K16011" s="1" t="str">
        <f t="shared" si="2361"/>
        <v>Untreated Water</v>
      </c>
      <c r="O16011">
        <v>2.5000000000000001E-2</v>
      </c>
      <c r="P16011">
        <v>200</v>
      </c>
      <c r="Q16011">
        <v>7.5</v>
      </c>
    </row>
    <row r="16012" spans="1:17" hidden="1" x14ac:dyDescent="0.3">
      <c r="A16012" t="s">
        <v>61763</v>
      </c>
      <c r="B16012" t="s">
        <v>61764</v>
      </c>
      <c r="C16012" s="1" t="str">
        <f t="shared" si="2355"/>
        <v>21:0793</v>
      </c>
      <c r="D16012" s="1" t="str">
        <f t="shared" si="2359"/>
        <v>21:0223</v>
      </c>
      <c r="E16012" t="s">
        <v>61765</v>
      </c>
      <c r="F16012" t="s">
        <v>61766</v>
      </c>
      <c r="H16012">
        <v>63.9565287</v>
      </c>
      <c r="I16012">
        <v>-133.1572008</v>
      </c>
      <c r="J16012" s="1" t="str">
        <f t="shared" si="2360"/>
        <v>Fluid (stream)</v>
      </c>
      <c r="K16012" s="1" t="str">
        <f t="shared" si="2361"/>
        <v>Untreated Water</v>
      </c>
      <c r="O16012">
        <v>0.25</v>
      </c>
      <c r="P16012">
        <v>390</v>
      </c>
      <c r="Q16012">
        <v>8.1</v>
      </c>
    </row>
    <row r="16013" spans="1:17" hidden="1" x14ac:dyDescent="0.3">
      <c r="A16013" t="s">
        <v>61767</v>
      </c>
      <c r="B16013" t="s">
        <v>61768</v>
      </c>
      <c r="C16013" s="1" t="str">
        <f t="shared" si="2355"/>
        <v>21:0793</v>
      </c>
      <c r="D16013" s="1" t="str">
        <f t="shared" si="2359"/>
        <v>21:0223</v>
      </c>
      <c r="E16013" t="s">
        <v>61769</v>
      </c>
      <c r="F16013" t="s">
        <v>61770</v>
      </c>
      <c r="H16013">
        <v>63.959099600000002</v>
      </c>
      <c r="I16013">
        <v>-133.05972170000001</v>
      </c>
      <c r="J16013" s="1" t="str">
        <f t="shared" si="2360"/>
        <v>Fluid (stream)</v>
      </c>
      <c r="K16013" s="1" t="str">
        <f t="shared" si="2361"/>
        <v>Untreated Water</v>
      </c>
      <c r="O16013">
        <v>7.0000000000000007E-2</v>
      </c>
      <c r="P16013">
        <v>180</v>
      </c>
      <c r="Q16013">
        <v>8.1</v>
      </c>
    </row>
    <row r="16014" spans="1:17" hidden="1" x14ac:dyDescent="0.3">
      <c r="A16014" t="s">
        <v>61771</v>
      </c>
      <c r="B16014" t="s">
        <v>61772</v>
      </c>
      <c r="C16014" s="1" t="str">
        <f t="shared" si="2355"/>
        <v>21:0793</v>
      </c>
      <c r="D16014" s="1" t="str">
        <f t="shared" si="2359"/>
        <v>21:0223</v>
      </c>
      <c r="E16014" t="s">
        <v>61773</v>
      </c>
      <c r="F16014" t="s">
        <v>61774</v>
      </c>
      <c r="H16014">
        <v>63.979742199999997</v>
      </c>
      <c r="I16014">
        <v>-133.03666849999999</v>
      </c>
      <c r="J16014" s="1" t="str">
        <f t="shared" si="2360"/>
        <v>Fluid (stream)</v>
      </c>
      <c r="K16014" s="1" t="str">
        <f t="shared" si="2361"/>
        <v>Untreated Water</v>
      </c>
      <c r="O16014">
        <v>0.18</v>
      </c>
      <c r="P16014">
        <v>80</v>
      </c>
      <c r="Q16014">
        <v>7.9</v>
      </c>
    </row>
    <row r="16015" spans="1:17" hidden="1" x14ac:dyDescent="0.3">
      <c r="A16015" t="s">
        <v>61775</v>
      </c>
      <c r="B16015" t="s">
        <v>61776</v>
      </c>
      <c r="C16015" s="1" t="str">
        <f t="shared" si="2355"/>
        <v>21:0793</v>
      </c>
      <c r="D16015" s="1" t="str">
        <f t="shared" si="2359"/>
        <v>21:0223</v>
      </c>
      <c r="E16015" t="s">
        <v>61777</v>
      </c>
      <c r="F16015" t="s">
        <v>61778</v>
      </c>
      <c r="H16015">
        <v>63.928173800000003</v>
      </c>
      <c r="I16015">
        <v>-132.78082549999999</v>
      </c>
      <c r="J16015" s="1" t="str">
        <f t="shared" si="2360"/>
        <v>Fluid (stream)</v>
      </c>
      <c r="K16015" s="1" t="str">
        <f t="shared" si="2361"/>
        <v>Untreated Water</v>
      </c>
      <c r="O16015">
        <v>2.5000000000000001E-2</v>
      </c>
      <c r="P16015">
        <v>40</v>
      </c>
      <c r="Q16015">
        <v>7.8</v>
      </c>
    </row>
    <row r="16016" spans="1:17" hidden="1" x14ac:dyDescent="0.3">
      <c r="A16016" t="s">
        <v>61779</v>
      </c>
      <c r="B16016" t="s">
        <v>61780</v>
      </c>
      <c r="C16016" s="1" t="str">
        <f t="shared" si="2355"/>
        <v>21:0793</v>
      </c>
      <c r="D16016" s="1" t="str">
        <f t="shared" si="2359"/>
        <v>21:0223</v>
      </c>
      <c r="E16016" t="s">
        <v>61781</v>
      </c>
      <c r="F16016" t="s">
        <v>61782</v>
      </c>
      <c r="H16016">
        <v>63.930984600000002</v>
      </c>
      <c r="I16016">
        <v>-132.7650964</v>
      </c>
      <c r="J16016" s="1" t="str">
        <f t="shared" si="2360"/>
        <v>Fluid (stream)</v>
      </c>
      <c r="K16016" s="1" t="str">
        <f t="shared" si="2361"/>
        <v>Untreated Water</v>
      </c>
      <c r="O16016">
        <v>0.06</v>
      </c>
      <c r="P16016">
        <v>30</v>
      </c>
      <c r="Q16016">
        <v>8</v>
      </c>
    </row>
    <row r="16017" spans="1:17" hidden="1" x14ac:dyDescent="0.3">
      <c r="A16017" t="s">
        <v>61783</v>
      </c>
      <c r="B16017" t="s">
        <v>61784</v>
      </c>
      <c r="C16017" s="1" t="str">
        <f t="shared" si="2355"/>
        <v>21:0793</v>
      </c>
      <c r="D16017" s="1" t="str">
        <f t="shared" si="2359"/>
        <v>21:0223</v>
      </c>
      <c r="E16017" t="s">
        <v>61785</v>
      </c>
      <c r="F16017" t="s">
        <v>61786</v>
      </c>
      <c r="H16017">
        <v>63.983525700000001</v>
      </c>
      <c r="I16017">
        <v>-132.63712219999999</v>
      </c>
      <c r="J16017" s="1" t="str">
        <f t="shared" si="2360"/>
        <v>Fluid (stream)</v>
      </c>
      <c r="K16017" s="1" t="str">
        <f t="shared" si="2361"/>
        <v>Untreated Water</v>
      </c>
      <c r="O16017">
        <v>0.06</v>
      </c>
      <c r="P16017">
        <v>20</v>
      </c>
      <c r="Q16017">
        <v>8</v>
      </c>
    </row>
    <row r="16018" spans="1:17" hidden="1" x14ac:dyDescent="0.3">
      <c r="A16018" t="s">
        <v>61787</v>
      </c>
      <c r="B16018" t="s">
        <v>61788</v>
      </c>
      <c r="C16018" s="1" t="str">
        <f t="shared" si="2355"/>
        <v>21:0793</v>
      </c>
      <c r="D16018" s="1" t="str">
        <f>HYPERLINK("http://geochem.nrcan.gc.ca/cdogs/content/svy/svy_e.htm", "")</f>
        <v/>
      </c>
      <c r="G16018" s="1" t="str">
        <f>HYPERLINK("http://geochem.nrcan.gc.ca/cdogs/content/cr_/cr_00088_e.htm", "88")</f>
        <v>88</v>
      </c>
      <c r="J16018" t="s">
        <v>11453</v>
      </c>
      <c r="K16018" t="s">
        <v>11454</v>
      </c>
      <c r="O16018">
        <v>2.5000000000000001E-2</v>
      </c>
      <c r="P16018">
        <v>80</v>
      </c>
      <c r="Q16018">
        <v>8.3000000000000007</v>
      </c>
    </row>
    <row r="16019" spans="1:17" hidden="1" x14ac:dyDescent="0.3">
      <c r="A16019" t="s">
        <v>61789</v>
      </c>
      <c r="B16019" t="s">
        <v>61790</v>
      </c>
      <c r="C16019" s="1" t="str">
        <f t="shared" si="2355"/>
        <v>21:0793</v>
      </c>
      <c r="D16019" s="1" t="str">
        <f t="shared" ref="D16019:D16032" si="2362">HYPERLINK("http://geochem.nrcan.gc.ca/cdogs/content/svy/svy210223_e.htm", "21:0223")</f>
        <v>21:0223</v>
      </c>
      <c r="E16019" t="s">
        <v>61791</v>
      </c>
      <c r="F16019" t="s">
        <v>61792</v>
      </c>
      <c r="H16019">
        <v>63.954325699999998</v>
      </c>
      <c r="I16019">
        <v>-132.6865541</v>
      </c>
      <c r="J16019" s="1" t="str">
        <f t="shared" ref="J16019:J16032" si="2363">HYPERLINK("http://geochem.nrcan.gc.ca/cdogs/content/kwd/kwd020018_e.htm", "Fluid (stream)")</f>
        <v>Fluid (stream)</v>
      </c>
      <c r="K16019" s="1" t="str">
        <f t="shared" ref="K16019:K16032" si="2364">HYPERLINK("http://geochem.nrcan.gc.ca/cdogs/content/kwd/kwd080007_e.htm", "Untreated Water")</f>
        <v>Untreated Water</v>
      </c>
      <c r="O16019">
        <v>0.06</v>
      </c>
      <c r="P16019">
        <v>20</v>
      </c>
      <c r="Q16019">
        <v>8.1999999999999993</v>
      </c>
    </row>
    <row r="16020" spans="1:17" hidden="1" x14ac:dyDescent="0.3">
      <c r="A16020" t="s">
        <v>61793</v>
      </c>
      <c r="B16020" t="s">
        <v>61794</v>
      </c>
      <c r="C16020" s="1" t="str">
        <f t="shared" si="2355"/>
        <v>21:0793</v>
      </c>
      <c r="D16020" s="1" t="str">
        <f t="shared" si="2362"/>
        <v>21:0223</v>
      </c>
      <c r="E16020" t="s">
        <v>61795</v>
      </c>
      <c r="F16020" t="s">
        <v>61796</v>
      </c>
      <c r="H16020">
        <v>63.952607700000002</v>
      </c>
      <c r="I16020">
        <v>-132.68692060000001</v>
      </c>
      <c r="J16020" s="1" t="str">
        <f t="shared" si="2363"/>
        <v>Fluid (stream)</v>
      </c>
      <c r="K16020" s="1" t="str">
        <f t="shared" si="2364"/>
        <v>Untreated Water</v>
      </c>
      <c r="O16020">
        <v>2.5000000000000001E-2</v>
      </c>
      <c r="P16020">
        <v>40</v>
      </c>
      <c r="Q16020">
        <v>8.1</v>
      </c>
    </row>
    <row r="16021" spans="1:17" hidden="1" x14ac:dyDescent="0.3">
      <c r="A16021" t="s">
        <v>61797</v>
      </c>
      <c r="B16021" t="s">
        <v>61798</v>
      </c>
      <c r="C16021" s="1" t="str">
        <f t="shared" si="2355"/>
        <v>21:0793</v>
      </c>
      <c r="D16021" s="1" t="str">
        <f t="shared" si="2362"/>
        <v>21:0223</v>
      </c>
      <c r="E16021" t="s">
        <v>61799</v>
      </c>
      <c r="F16021" t="s">
        <v>61800</v>
      </c>
      <c r="H16021">
        <v>63.938286599999998</v>
      </c>
      <c r="I16021">
        <v>-132.75482009999999</v>
      </c>
      <c r="J16021" s="1" t="str">
        <f t="shared" si="2363"/>
        <v>Fluid (stream)</v>
      </c>
      <c r="K16021" s="1" t="str">
        <f t="shared" si="2364"/>
        <v>Untreated Water</v>
      </c>
      <c r="O16021">
        <v>7.0000000000000007E-2</v>
      </c>
      <c r="P16021">
        <v>80</v>
      </c>
      <c r="Q16021">
        <v>8.1</v>
      </c>
    </row>
    <row r="16022" spans="1:17" hidden="1" x14ac:dyDescent="0.3">
      <c r="A16022" t="s">
        <v>61801</v>
      </c>
      <c r="B16022" t="s">
        <v>61802</v>
      </c>
      <c r="C16022" s="1" t="str">
        <f t="shared" si="2355"/>
        <v>21:0793</v>
      </c>
      <c r="D16022" s="1" t="str">
        <f t="shared" si="2362"/>
        <v>21:0223</v>
      </c>
      <c r="E16022" t="s">
        <v>61803</v>
      </c>
      <c r="F16022" t="s">
        <v>61804</v>
      </c>
      <c r="H16022">
        <v>63.954253999999999</v>
      </c>
      <c r="I16022">
        <v>-132.807287</v>
      </c>
      <c r="J16022" s="1" t="str">
        <f t="shared" si="2363"/>
        <v>Fluid (stream)</v>
      </c>
      <c r="K16022" s="1" t="str">
        <f t="shared" si="2364"/>
        <v>Untreated Water</v>
      </c>
      <c r="O16022">
        <v>0.14000000000000001</v>
      </c>
      <c r="P16022">
        <v>30</v>
      </c>
      <c r="Q16022">
        <v>8.1</v>
      </c>
    </row>
    <row r="16023" spans="1:17" hidden="1" x14ac:dyDescent="0.3">
      <c r="A16023" t="s">
        <v>61805</v>
      </c>
      <c r="B16023" t="s">
        <v>61806</v>
      </c>
      <c r="C16023" s="1" t="str">
        <f t="shared" si="2355"/>
        <v>21:0793</v>
      </c>
      <c r="D16023" s="1" t="str">
        <f t="shared" si="2362"/>
        <v>21:0223</v>
      </c>
      <c r="E16023" t="s">
        <v>61807</v>
      </c>
      <c r="F16023" t="s">
        <v>61808</v>
      </c>
      <c r="H16023">
        <v>63.964971599999998</v>
      </c>
      <c r="I16023">
        <v>-132.79235249999999</v>
      </c>
      <c r="J16023" s="1" t="str">
        <f t="shared" si="2363"/>
        <v>Fluid (stream)</v>
      </c>
      <c r="K16023" s="1" t="str">
        <f t="shared" si="2364"/>
        <v>Untreated Water</v>
      </c>
      <c r="O16023">
        <v>0.14000000000000001</v>
      </c>
      <c r="P16023">
        <v>20</v>
      </c>
      <c r="Q16023">
        <v>8.1999999999999993</v>
      </c>
    </row>
    <row r="16024" spans="1:17" hidden="1" x14ac:dyDescent="0.3">
      <c r="A16024" t="s">
        <v>61809</v>
      </c>
      <c r="B16024" t="s">
        <v>61810</v>
      </c>
      <c r="C16024" s="1" t="str">
        <f t="shared" si="2355"/>
        <v>21:0793</v>
      </c>
      <c r="D16024" s="1" t="str">
        <f t="shared" si="2362"/>
        <v>21:0223</v>
      </c>
      <c r="E16024" t="s">
        <v>61811</v>
      </c>
      <c r="F16024" t="s">
        <v>61812</v>
      </c>
      <c r="H16024">
        <v>63.9716095</v>
      </c>
      <c r="I16024">
        <v>-132.74240130000001</v>
      </c>
      <c r="J16024" s="1" t="str">
        <f t="shared" si="2363"/>
        <v>Fluid (stream)</v>
      </c>
      <c r="K16024" s="1" t="str">
        <f t="shared" si="2364"/>
        <v>Untreated Water</v>
      </c>
      <c r="O16024">
        <v>0.09</v>
      </c>
      <c r="P16024">
        <v>30</v>
      </c>
      <c r="Q16024">
        <v>8.1</v>
      </c>
    </row>
    <row r="16025" spans="1:17" hidden="1" x14ac:dyDescent="0.3">
      <c r="A16025" t="s">
        <v>61813</v>
      </c>
      <c r="B16025" t="s">
        <v>61814</v>
      </c>
      <c r="C16025" s="1" t="str">
        <f t="shared" si="2355"/>
        <v>21:0793</v>
      </c>
      <c r="D16025" s="1" t="str">
        <f t="shared" si="2362"/>
        <v>21:0223</v>
      </c>
      <c r="E16025" t="s">
        <v>61815</v>
      </c>
      <c r="F16025" t="s">
        <v>61816</v>
      </c>
      <c r="H16025">
        <v>63.960396799999998</v>
      </c>
      <c r="I16025">
        <v>-132.8657714</v>
      </c>
      <c r="J16025" s="1" t="str">
        <f t="shared" si="2363"/>
        <v>Fluid (stream)</v>
      </c>
      <c r="K16025" s="1" t="str">
        <f t="shared" si="2364"/>
        <v>Untreated Water</v>
      </c>
      <c r="O16025">
        <v>0.21</v>
      </c>
      <c r="P16025">
        <v>40</v>
      </c>
      <c r="Q16025">
        <v>8.1999999999999993</v>
      </c>
    </row>
    <row r="16026" spans="1:17" hidden="1" x14ac:dyDescent="0.3">
      <c r="A16026" t="s">
        <v>61817</v>
      </c>
      <c r="B16026" t="s">
        <v>61818</v>
      </c>
      <c r="C16026" s="1" t="str">
        <f t="shared" si="2355"/>
        <v>21:0793</v>
      </c>
      <c r="D16026" s="1" t="str">
        <f t="shared" si="2362"/>
        <v>21:0223</v>
      </c>
      <c r="E16026" t="s">
        <v>61819</v>
      </c>
      <c r="F16026" t="s">
        <v>61820</v>
      </c>
      <c r="H16026">
        <v>63.959648899999998</v>
      </c>
      <c r="I16026">
        <v>-132.87169</v>
      </c>
      <c r="J16026" s="1" t="str">
        <f t="shared" si="2363"/>
        <v>Fluid (stream)</v>
      </c>
      <c r="K16026" s="1" t="str">
        <f t="shared" si="2364"/>
        <v>Untreated Water</v>
      </c>
      <c r="O16026">
        <v>0.17</v>
      </c>
      <c r="P16026">
        <v>20</v>
      </c>
      <c r="Q16026">
        <v>8</v>
      </c>
    </row>
    <row r="16027" spans="1:17" hidden="1" x14ac:dyDescent="0.3">
      <c r="A16027" t="s">
        <v>61821</v>
      </c>
      <c r="B16027" t="s">
        <v>61822</v>
      </c>
      <c r="C16027" s="1" t="str">
        <f t="shared" si="2355"/>
        <v>21:0793</v>
      </c>
      <c r="D16027" s="1" t="str">
        <f t="shared" si="2362"/>
        <v>21:0223</v>
      </c>
      <c r="E16027" t="s">
        <v>61823</v>
      </c>
      <c r="F16027" t="s">
        <v>61824</v>
      </c>
      <c r="H16027">
        <v>63.9806265</v>
      </c>
      <c r="I16027">
        <v>-132.9078658</v>
      </c>
      <c r="J16027" s="1" t="str">
        <f t="shared" si="2363"/>
        <v>Fluid (stream)</v>
      </c>
      <c r="K16027" s="1" t="str">
        <f t="shared" si="2364"/>
        <v>Untreated Water</v>
      </c>
      <c r="O16027">
        <v>0.17</v>
      </c>
      <c r="P16027">
        <v>40</v>
      </c>
      <c r="Q16027">
        <v>8.1</v>
      </c>
    </row>
    <row r="16028" spans="1:17" hidden="1" x14ac:dyDescent="0.3">
      <c r="A16028" t="s">
        <v>61825</v>
      </c>
      <c r="B16028" t="s">
        <v>61826</v>
      </c>
      <c r="C16028" s="1" t="str">
        <f t="shared" si="2355"/>
        <v>21:0793</v>
      </c>
      <c r="D16028" s="1" t="str">
        <f t="shared" si="2362"/>
        <v>21:0223</v>
      </c>
      <c r="E16028" t="s">
        <v>61827</v>
      </c>
      <c r="F16028" t="s">
        <v>61828</v>
      </c>
      <c r="H16028">
        <v>63.971709300000001</v>
      </c>
      <c r="I16028">
        <v>-132.92081189999999</v>
      </c>
      <c r="J16028" s="1" t="str">
        <f t="shared" si="2363"/>
        <v>Fluid (stream)</v>
      </c>
      <c r="K16028" s="1" t="str">
        <f t="shared" si="2364"/>
        <v>Untreated Water</v>
      </c>
      <c r="O16028">
        <v>2.5000000000000001E-2</v>
      </c>
      <c r="P16028">
        <v>60</v>
      </c>
      <c r="Q16028">
        <v>8.1999999999999993</v>
      </c>
    </row>
    <row r="16029" spans="1:17" hidden="1" x14ac:dyDescent="0.3">
      <c r="A16029" t="s">
        <v>61829</v>
      </c>
      <c r="B16029" t="s">
        <v>61830</v>
      </c>
      <c r="C16029" s="1" t="str">
        <f t="shared" si="2355"/>
        <v>21:0793</v>
      </c>
      <c r="D16029" s="1" t="str">
        <f t="shared" si="2362"/>
        <v>21:0223</v>
      </c>
      <c r="E16029" t="s">
        <v>61831</v>
      </c>
      <c r="F16029" t="s">
        <v>61832</v>
      </c>
      <c r="H16029">
        <v>63.995665299999999</v>
      </c>
      <c r="I16029">
        <v>-132.89800890000001</v>
      </c>
      <c r="J16029" s="1" t="str">
        <f t="shared" si="2363"/>
        <v>Fluid (stream)</v>
      </c>
      <c r="K16029" s="1" t="str">
        <f t="shared" si="2364"/>
        <v>Untreated Water</v>
      </c>
      <c r="O16029">
        <v>0.25</v>
      </c>
      <c r="P16029">
        <v>40</v>
      </c>
      <c r="Q16029">
        <v>8.3000000000000007</v>
      </c>
    </row>
    <row r="16030" spans="1:17" hidden="1" x14ac:dyDescent="0.3">
      <c r="A16030" t="s">
        <v>61833</v>
      </c>
      <c r="B16030" t="s">
        <v>61834</v>
      </c>
      <c r="C16030" s="1" t="str">
        <f t="shared" si="2355"/>
        <v>21:0793</v>
      </c>
      <c r="D16030" s="1" t="str">
        <f t="shared" si="2362"/>
        <v>21:0223</v>
      </c>
      <c r="E16030" t="s">
        <v>61835</v>
      </c>
      <c r="F16030" t="s">
        <v>61836</v>
      </c>
      <c r="H16030">
        <v>63.398153299999997</v>
      </c>
      <c r="I16030">
        <v>-133.2328622</v>
      </c>
      <c r="J16030" s="1" t="str">
        <f t="shared" si="2363"/>
        <v>Fluid (stream)</v>
      </c>
      <c r="K16030" s="1" t="str">
        <f t="shared" si="2364"/>
        <v>Untreated Water</v>
      </c>
      <c r="O16030">
        <v>0.36</v>
      </c>
      <c r="P16030">
        <v>40</v>
      </c>
      <c r="Q16030">
        <v>8</v>
      </c>
    </row>
    <row r="16031" spans="1:17" hidden="1" x14ac:dyDescent="0.3">
      <c r="A16031" t="s">
        <v>61837</v>
      </c>
      <c r="B16031" t="s">
        <v>61838</v>
      </c>
      <c r="C16031" s="1" t="str">
        <f t="shared" si="2355"/>
        <v>21:0793</v>
      </c>
      <c r="D16031" s="1" t="str">
        <f t="shared" si="2362"/>
        <v>21:0223</v>
      </c>
      <c r="E16031" t="s">
        <v>61839</v>
      </c>
      <c r="F16031" t="s">
        <v>61840</v>
      </c>
      <c r="H16031">
        <v>63.4074113</v>
      </c>
      <c r="I16031">
        <v>-133.19356049999999</v>
      </c>
      <c r="J16031" s="1" t="str">
        <f t="shared" si="2363"/>
        <v>Fluid (stream)</v>
      </c>
      <c r="K16031" s="1" t="str">
        <f t="shared" si="2364"/>
        <v>Untreated Water</v>
      </c>
      <c r="O16031">
        <v>2.5000000000000001E-2</v>
      </c>
      <c r="P16031">
        <v>30</v>
      </c>
      <c r="Q16031">
        <v>8</v>
      </c>
    </row>
    <row r="16032" spans="1:17" hidden="1" x14ac:dyDescent="0.3">
      <c r="A16032" t="s">
        <v>61841</v>
      </c>
      <c r="B16032" t="s">
        <v>61842</v>
      </c>
      <c r="C16032" s="1" t="str">
        <f t="shared" si="2355"/>
        <v>21:0793</v>
      </c>
      <c r="D16032" s="1" t="str">
        <f t="shared" si="2362"/>
        <v>21:0223</v>
      </c>
      <c r="E16032" t="s">
        <v>61843</v>
      </c>
      <c r="F16032" t="s">
        <v>61844</v>
      </c>
      <c r="H16032">
        <v>63.438154400000002</v>
      </c>
      <c r="I16032">
        <v>-133.18322420000001</v>
      </c>
      <c r="J16032" s="1" t="str">
        <f t="shared" si="2363"/>
        <v>Fluid (stream)</v>
      </c>
      <c r="K16032" s="1" t="str">
        <f t="shared" si="2364"/>
        <v>Untreated Water</v>
      </c>
      <c r="O16032">
        <v>0.8</v>
      </c>
      <c r="P16032">
        <v>30</v>
      </c>
      <c r="Q16032">
        <v>8.1999999999999993</v>
      </c>
    </row>
    <row r="16033" spans="1:17" hidden="1" x14ac:dyDescent="0.3">
      <c r="A16033" t="s">
        <v>61845</v>
      </c>
      <c r="B16033" t="s">
        <v>61846</v>
      </c>
      <c r="C16033" s="1" t="str">
        <f t="shared" si="2355"/>
        <v>21:0793</v>
      </c>
      <c r="D16033" s="1" t="str">
        <f>HYPERLINK("http://geochem.nrcan.gc.ca/cdogs/content/svy/svy_e.htm", "")</f>
        <v/>
      </c>
      <c r="G16033" s="1" t="str">
        <f>HYPERLINK("http://geochem.nrcan.gc.ca/cdogs/content/cr_/cr_00089_e.htm", "89")</f>
        <v>89</v>
      </c>
      <c r="J16033" t="s">
        <v>11453</v>
      </c>
      <c r="K16033" t="s">
        <v>11454</v>
      </c>
      <c r="O16033">
        <v>2.8</v>
      </c>
      <c r="P16033">
        <v>220</v>
      </c>
      <c r="Q16033">
        <v>8</v>
      </c>
    </row>
    <row r="16034" spans="1:17" hidden="1" x14ac:dyDescent="0.3">
      <c r="A16034" t="s">
        <v>61847</v>
      </c>
      <c r="B16034" t="s">
        <v>61848</v>
      </c>
      <c r="C16034" s="1" t="str">
        <f t="shared" si="2355"/>
        <v>21:0793</v>
      </c>
      <c r="D16034" s="1" t="str">
        <f t="shared" ref="D16034:D16053" si="2365">HYPERLINK("http://geochem.nrcan.gc.ca/cdogs/content/svy/svy210223_e.htm", "21:0223")</f>
        <v>21:0223</v>
      </c>
      <c r="E16034" t="s">
        <v>61849</v>
      </c>
      <c r="F16034" t="s">
        <v>61850</v>
      </c>
      <c r="H16034">
        <v>63.432952800000002</v>
      </c>
      <c r="I16034">
        <v>-133.21642689999999</v>
      </c>
      <c r="J16034" s="1" t="str">
        <f t="shared" ref="J16034:J16053" si="2366">HYPERLINK("http://geochem.nrcan.gc.ca/cdogs/content/kwd/kwd020018_e.htm", "Fluid (stream)")</f>
        <v>Fluid (stream)</v>
      </c>
      <c r="K16034" s="1" t="str">
        <f t="shared" ref="K16034:K16053" si="2367">HYPERLINK("http://geochem.nrcan.gc.ca/cdogs/content/kwd/kwd080007_e.htm", "Untreated Water")</f>
        <v>Untreated Water</v>
      </c>
      <c r="O16034">
        <v>0.17</v>
      </c>
      <c r="P16034">
        <v>40</v>
      </c>
      <c r="Q16034">
        <v>8.1999999999999993</v>
      </c>
    </row>
    <row r="16035" spans="1:17" hidden="1" x14ac:dyDescent="0.3">
      <c r="A16035" t="s">
        <v>61851</v>
      </c>
      <c r="B16035" t="s">
        <v>61852</v>
      </c>
      <c r="C16035" s="1" t="str">
        <f t="shared" si="2355"/>
        <v>21:0793</v>
      </c>
      <c r="D16035" s="1" t="str">
        <f t="shared" si="2365"/>
        <v>21:0223</v>
      </c>
      <c r="E16035" t="s">
        <v>61853</v>
      </c>
      <c r="F16035" t="s">
        <v>61854</v>
      </c>
      <c r="H16035">
        <v>63.444387499999998</v>
      </c>
      <c r="I16035">
        <v>-133.23937770000001</v>
      </c>
      <c r="J16035" s="1" t="str">
        <f t="shared" si="2366"/>
        <v>Fluid (stream)</v>
      </c>
      <c r="K16035" s="1" t="str">
        <f t="shared" si="2367"/>
        <v>Untreated Water</v>
      </c>
      <c r="O16035">
        <v>2.5000000000000001E-2</v>
      </c>
      <c r="P16035">
        <v>20</v>
      </c>
      <c r="Q16035">
        <v>7.9</v>
      </c>
    </row>
    <row r="16036" spans="1:17" hidden="1" x14ac:dyDescent="0.3">
      <c r="A16036" t="s">
        <v>61855</v>
      </c>
      <c r="B16036" t="s">
        <v>61856</v>
      </c>
      <c r="C16036" s="1" t="str">
        <f t="shared" si="2355"/>
        <v>21:0793</v>
      </c>
      <c r="D16036" s="1" t="str">
        <f t="shared" si="2365"/>
        <v>21:0223</v>
      </c>
      <c r="E16036" t="s">
        <v>61853</v>
      </c>
      <c r="F16036" t="s">
        <v>61857</v>
      </c>
      <c r="H16036">
        <v>63.444387499999998</v>
      </c>
      <c r="I16036">
        <v>-133.23937770000001</v>
      </c>
      <c r="J16036" s="1" t="str">
        <f t="shared" si="2366"/>
        <v>Fluid (stream)</v>
      </c>
      <c r="K16036" s="1" t="str">
        <f t="shared" si="2367"/>
        <v>Untreated Water</v>
      </c>
      <c r="O16036">
        <v>2.5000000000000001E-2</v>
      </c>
      <c r="P16036">
        <v>20</v>
      </c>
      <c r="Q16036">
        <v>7.8</v>
      </c>
    </row>
    <row r="16037" spans="1:17" hidden="1" x14ac:dyDescent="0.3">
      <c r="A16037" t="s">
        <v>61858</v>
      </c>
      <c r="B16037" t="s">
        <v>61859</v>
      </c>
      <c r="C16037" s="1" t="str">
        <f t="shared" si="2355"/>
        <v>21:0793</v>
      </c>
      <c r="D16037" s="1" t="str">
        <f t="shared" si="2365"/>
        <v>21:0223</v>
      </c>
      <c r="E16037" t="s">
        <v>61860</v>
      </c>
      <c r="F16037" t="s">
        <v>61861</v>
      </c>
      <c r="H16037">
        <v>63.451231100000001</v>
      </c>
      <c r="I16037">
        <v>-133.16606859999999</v>
      </c>
      <c r="J16037" s="1" t="str">
        <f t="shared" si="2366"/>
        <v>Fluid (stream)</v>
      </c>
      <c r="K16037" s="1" t="str">
        <f t="shared" si="2367"/>
        <v>Untreated Water</v>
      </c>
      <c r="O16037">
        <v>2.2000000000000002</v>
      </c>
      <c r="P16037">
        <v>20</v>
      </c>
      <c r="Q16037">
        <v>8.1999999999999993</v>
      </c>
    </row>
    <row r="16038" spans="1:17" hidden="1" x14ac:dyDescent="0.3">
      <c r="A16038" t="s">
        <v>61862</v>
      </c>
      <c r="B16038" t="s">
        <v>61863</v>
      </c>
      <c r="C16038" s="1" t="str">
        <f t="shared" si="2355"/>
        <v>21:0793</v>
      </c>
      <c r="D16038" s="1" t="str">
        <f t="shared" si="2365"/>
        <v>21:0223</v>
      </c>
      <c r="E16038" t="s">
        <v>61864</v>
      </c>
      <c r="F16038" t="s">
        <v>61865</v>
      </c>
      <c r="H16038">
        <v>63.465463999999997</v>
      </c>
      <c r="I16038">
        <v>-133.1213688</v>
      </c>
      <c r="J16038" s="1" t="str">
        <f t="shared" si="2366"/>
        <v>Fluid (stream)</v>
      </c>
      <c r="K16038" s="1" t="str">
        <f t="shared" si="2367"/>
        <v>Untreated Water</v>
      </c>
      <c r="O16038">
        <v>2.9</v>
      </c>
      <c r="P16038">
        <v>30</v>
      </c>
      <c r="Q16038">
        <v>8.3000000000000007</v>
      </c>
    </row>
    <row r="16039" spans="1:17" hidden="1" x14ac:dyDescent="0.3">
      <c r="A16039" t="s">
        <v>61866</v>
      </c>
      <c r="B16039" t="s">
        <v>61867</v>
      </c>
      <c r="C16039" s="1" t="str">
        <f t="shared" si="2355"/>
        <v>21:0793</v>
      </c>
      <c r="D16039" s="1" t="str">
        <f t="shared" si="2365"/>
        <v>21:0223</v>
      </c>
      <c r="E16039" t="s">
        <v>61868</v>
      </c>
      <c r="F16039" t="s">
        <v>61869</v>
      </c>
      <c r="H16039">
        <v>63.476788200000001</v>
      </c>
      <c r="I16039">
        <v>-133.08840319999999</v>
      </c>
      <c r="J16039" s="1" t="str">
        <f t="shared" si="2366"/>
        <v>Fluid (stream)</v>
      </c>
      <c r="K16039" s="1" t="str">
        <f t="shared" si="2367"/>
        <v>Untreated Water</v>
      </c>
      <c r="O16039">
        <v>1.3</v>
      </c>
      <c r="P16039">
        <v>20</v>
      </c>
      <c r="Q16039">
        <v>8.4</v>
      </c>
    </row>
    <row r="16040" spans="1:17" hidden="1" x14ac:dyDescent="0.3">
      <c r="A16040" t="s">
        <v>61870</v>
      </c>
      <c r="B16040" t="s">
        <v>61871</v>
      </c>
      <c r="C16040" s="1" t="str">
        <f t="shared" ref="C16040:C16103" si="2368">HYPERLINK("http://geochem.nrcan.gc.ca/cdogs/content/bdl/bdl210793_e.htm", "21:0793")</f>
        <v>21:0793</v>
      </c>
      <c r="D16040" s="1" t="str">
        <f t="shared" si="2365"/>
        <v>21:0223</v>
      </c>
      <c r="E16040" t="s">
        <v>61872</v>
      </c>
      <c r="F16040" t="s">
        <v>61873</v>
      </c>
      <c r="H16040">
        <v>63.4213035</v>
      </c>
      <c r="I16040">
        <v>-133.0490987</v>
      </c>
      <c r="J16040" s="1" t="str">
        <f t="shared" si="2366"/>
        <v>Fluid (stream)</v>
      </c>
      <c r="K16040" s="1" t="str">
        <f t="shared" si="2367"/>
        <v>Untreated Water</v>
      </c>
      <c r="O16040">
        <v>0.21</v>
      </c>
      <c r="P16040">
        <v>30</v>
      </c>
      <c r="Q16040">
        <v>8.1</v>
      </c>
    </row>
    <row r="16041" spans="1:17" hidden="1" x14ac:dyDescent="0.3">
      <c r="A16041" t="s">
        <v>61874</v>
      </c>
      <c r="B16041" t="s">
        <v>61875</v>
      </c>
      <c r="C16041" s="1" t="str">
        <f t="shared" si="2368"/>
        <v>21:0793</v>
      </c>
      <c r="D16041" s="1" t="str">
        <f t="shared" si="2365"/>
        <v>21:0223</v>
      </c>
      <c r="E16041" t="s">
        <v>61876</v>
      </c>
      <c r="F16041" t="s">
        <v>61877</v>
      </c>
      <c r="H16041">
        <v>63.4142315</v>
      </c>
      <c r="I16041">
        <v>-133.05390650000001</v>
      </c>
      <c r="J16041" s="1" t="str">
        <f t="shared" si="2366"/>
        <v>Fluid (stream)</v>
      </c>
      <c r="K16041" s="1" t="str">
        <f t="shared" si="2367"/>
        <v>Untreated Water</v>
      </c>
      <c r="O16041">
        <v>0.43</v>
      </c>
      <c r="P16041">
        <v>30</v>
      </c>
      <c r="Q16041">
        <v>8.1999999999999993</v>
      </c>
    </row>
    <row r="16042" spans="1:17" hidden="1" x14ac:dyDescent="0.3">
      <c r="A16042" t="s">
        <v>61878</v>
      </c>
      <c r="B16042" t="s">
        <v>61879</v>
      </c>
      <c r="C16042" s="1" t="str">
        <f t="shared" si="2368"/>
        <v>21:0793</v>
      </c>
      <c r="D16042" s="1" t="str">
        <f t="shared" si="2365"/>
        <v>21:0223</v>
      </c>
      <c r="E16042" t="s">
        <v>61880</v>
      </c>
      <c r="F16042" t="s">
        <v>61881</v>
      </c>
      <c r="H16042">
        <v>63.4736519</v>
      </c>
      <c r="I16042">
        <v>-133.0358166</v>
      </c>
      <c r="J16042" s="1" t="str">
        <f t="shared" si="2366"/>
        <v>Fluid (stream)</v>
      </c>
      <c r="K16042" s="1" t="str">
        <f t="shared" si="2367"/>
        <v>Untreated Water</v>
      </c>
      <c r="O16042">
        <v>2.5000000000000001E-2</v>
      </c>
      <c r="P16042">
        <v>30</v>
      </c>
      <c r="Q16042">
        <v>7.9</v>
      </c>
    </row>
    <row r="16043" spans="1:17" hidden="1" x14ac:dyDescent="0.3">
      <c r="A16043" t="s">
        <v>61882</v>
      </c>
      <c r="B16043" t="s">
        <v>61883</v>
      </c>
      <c r="C16043" s="1" t="str">
        <f t="shared" si="2368"/>
        <v>21:0793</v>
      </c>
      <c r="D16043" s="1" t="str">
        <f t="shared" si="2365"/>
        <v>21:0223</v>
      </c>
      <c r="E16043" t="s">
        <v>61884</v>
      </c>
      <c r="F16043" t="s">
        <v>61885</v>
      </c>
      <c r="H16043">
        <v>63.472347499999998</v>
      </c>
      <c r="I16043">
        <v>-133.0395595</v>
      </c>
      <c r="J16043" s="1" t="str">
        <f t="shared" si="2366"/>
        <v>Fluid (stream)</v>
      </c>
      <c r="K16043" s="1" t="str">
        <f t="shared" si="2367"/>
        <v>Untreated Water</v>
      </c>
      <c r="O16043">
        <v>0.56999999999999995</v>
      </c>
      <c r="P16043">
        <v>60</v>
      </c>
      <c r="Q16043">
        <v>8.1</v>
      </c>
    </row>
    <row r="16044" spans="1:17" hidden="1" x14ac:dyDescent="0.3">
      <c r="A16044" t="s">
        <v>61886</v>
      </c>
      <c r="B16044" t="s">
        <v>61887</v>
      </c>
      <c r="C16044" s="1" t="str">
        <f t="shared" si="2368"/>
        <v>21:0793</v>
      </c>
      <c r="D16044" s="1" t="str">
        <f t="shared" si="2365"/>
        <v>21:0223</v>
      </c>
      <c r="E16044" t="s">
        <v>61888</v>
      </c>
      <c r="F16044" t="s">
        <v>61889</v>
      </c>
      <c r="H16044">
        <v>63.505524899999998</v>
      </c>
      <c r="I16044">
        <v>-133.29208249999999</v>
      </c>
      <c r="J16044" s="1" t="str">
        <f t="shared" si="2366"/>
        <v>Fluid (stream)</v>
      </c>
      <c r="K16044" s="1" t="str">
        <f t="shared" si="2367"/>
        <v>Untreated Water</v>
      </c>
      <c r="O16044">
        <v>0.71</v>
      </c>
      <c r="P16044">
        <v>100</v>
      </c>
      <c r="Q16044">
        <v>8.1</v>
      </c>
    </row>
    <row r="16045" spans="1:17" hidden="1" x14ac:dyDescent="0.3">
      <c r="A16045" t="s">
        <v>61890</v>
      </c>
      <c r="B16045" t="s">
        <v>61891</v>
      </c>
      <c r="C16045" s="1" t="str">
        <f t="shared" si="2368"/>
        <v>21:0793</v>
      </c>
      <c r="D16045" s="1" t="str">
        <f t="shared" si="2365"/>
        <v>21:0223</v>
      </c>
      <c r="E16045" t="s">
        <v>61888</v>
      </c>
      <c r="F16045" t="s">
        <v>61892</v>
      </c>
      <c r="H16045">
        <v>63.505524899999998</v>
      </c>
      <c r="I16045">
        <v>-133.29208249999999</v>
      </c>
      <c r="J16045" s="1" t="str">
        <f t="shared" si="2366"/>
        <v>Fluid (stream)</v>
      </c>
      <c r="K16045" s="1" t="str">
        <f t="shared" si="2367"/>
        <v>Untreated Water</v>
      </c>
      <c r="O16045">
        <v>0.85</v>
      </c>
      <c r="P16045">
        <v>110</v>
      </c>
      <c r="Q16045">
        <v>8.1999999999999993</v>
      </c>
    </row>
    <row r="16046" spans="1:17" hidden="1" x14ac:dyDescent="0.3">
      <c r="A16046" t="s">
        <v>61893</v>
      </c>
      <c r="B16046" t="s">
        <v>61894</v>
      </c>
      <c r="C16046" s="1" t="str">
        <f t="shared" si="2368"/>
        <v>21:0793</v>
      </c>
      <c r="D16046" s="1" t="str">
        <f t="shared" si="2365"/>
        <v>21:0223</v>
      </c>
      <c r="E16046" t="s">
        <v>61895</v>
      </c>
      <c r="F16046" t="s">
        <v>61896</v>
      </c>
      <c r="H16046">
        <v>63.535971199999999</v>
      </c>
      <c r="I16046">
        <v>-133.3814477</v>
      </c>
      <c r="J16046" s="1" t="str">
        <f t="shared" si="2366"/>
        <v>Fluid (stream)</v>
      </c>
      <c r="K16046" s="1" t="str">
        <f t="shared" si="2367"/>
        <v>Untreated Water</v>
      </c>
      <c r="O16046">
        <v>0.75</v>
      </c>
      <c r="P16046">
        <v>90</v>
      </c>
      <c r="Q16046">
        <v>8.1</v>
      </c>
    </row>
    <row r="16047" spans="1:17" hidden="1" x14ac:dyDescent="0.3">
      <c r="A16047" t="s">
        <v>61897</v>
      </c>
      <c r="B16047" t="s">
        <v>61898</v>
      </c>
      <c r="C16047" s="1" t="str">
        <f t="shared" si="2368"/>
        <v>21:0793</v>
      </c>
      <c r="D16047" s="1" t="str">
        <f t="shared" si="2365"/>
        <v>21:0223</v>
      </c>
      <c r="E16047" t="s">
        <v>61899</v>
      </c>
      <c r="F16047" t="s">
        <v>61900</v>
      </c>
      <c r="H16047">
        <v>63.560939400000002</v>
      </c>
      <c r="I16047">
        <v>-133.3511</v>
      </c>
      <c r="J16047" s="1" t="str">
        <f t="shared" si="2366"/>
        <v>Fluid (stream)</v>
      </c>
      <c r="K16047" s="1" t="str">
        <f t="shared" si="2367"/>
        <v>Untreated Water</v>
      </c>
      <c r="O16047">
        <v>0.43</v>
      </c>
      <c r="P16047">
        <v>110</v>
      </c>
      <c r="Q16047">
        <v>8.1999999999999993</v>
      </c>
    </row>
    <row r="16048" spans="1:17" hidden="1" x14ac:dyDescent="0.3">
      <c r="A16048" t="s">
        <v>61901</v>
      </c>
      <c r="B16048" t="s">
        <v>61902</v>
      </c>
      <c r="C16048" s="1" t="str">
        <f t="shared" si="2368"/>
        <v>21:0793</v>
      </c>
      <c r="D16048" s="1" t="str">
        <f t="shared" si="2365"/>
        <v>21:0223</v>
      </c>
      <c r="E16048" t="s">
        <v>61903</v>
      </c>
      <c r="F16048" t="s">
        <v>61904</v>
      </c>
      <c r="H16048">
        <v>63.567515299999997</v>
      </c>
      <c r="I16048">
        <v>-133.35935910000001</v>
      </c>
      <c r="J16048" s="1" t="str">
        <f t="shared" si="2366"/>
        <v>Fluid (stream)</v>
      </c>
      <c r="K16048" s="1" t="str">
        <f t="shared" si="2367"/>
        <v>Untreated Water</v>
      </c>
      <c r="O16048">
        <v>1.04</v>
      </c>
      <c r="P16048">
        <v>80</v>
      </c>
      <c r="Q16048">
        <v>8.3000000000000007</v>
      </c>
    </row>
    <row r="16049" spans="1:17" hidden="1" x14ac:dyDescent="0.3">
      <c r="A16049" t="s">
        <v>61905</v>
      </c>
      <c r="B16049" t="s">
        <v>61906</v>
      </c>
      <c r="C16049" s="1" t="str">
        <f t="shared" si="2368"/>
        <v>21:0793</v>
      </c>
      <c r="D16049" s="1" t="str">
        <f t="shared" si="2365"/>
        <v>21:0223</v>
      </c>
      <c r="E16049" t="s">
        <v>61907</v>
      </c>
      <c r="F16049" t="s">
        <v>61908</v>
      </c>
      <c r="H16049">
        <v>63.515365899999999</v>
      </c>
      <c r="I16049">
        <v>-133.2222227</v>
      </c>
      <c r="J16049" s="1" t="str">
        <f t="shared" si="2366"/>
        <v>Fluid (stream)</v>
      </c>
      <c r="K16049" s="1" t="str">
        <f t="shared" si="2367"/>
        <v>Untreated Water</v>
      </c>
      <c r="O16049">
        <v>0.67</v>
      </c>
      <c r="P16049">
        <v>90</v>
      </c>
      <c r="Q16049">
        <v>8.1</v>
      </c>
    </row>
    <row r="16050" spans="1:17" hidden="1" x14ac:dyDescent="0.3">
      <c r="A16050" t="s">
        <v>61909</v>
      </c>
      <c r="B16050" t="s">
        <v>61910</v>
      </c>
      <c r="C16050" s="1" t="str">
        <f t="shared" si="2368"/>
        <v>21:0793</v>
      </c>
      <c r="D16050" s="1" t="str">
        <f t="shared" si="2365"/>
        <v>21:0223</v>
      </c>
      <c r="E16050" t="s">
        <v>61911</v>
      </c>
      <c r="F16050" t="s">
        <v>61912</v>
      </c>
      <c r="H16050">
        <v>63.511342200000001</v>
      </c>
      <c r="I16050">
        <v>-133.1644652</v>
      </c>
      <c r="J16050" s="1" t="str">
        <f t="shared" si="2366"/>
        <v>Fluid (stream)</v>
      </c>
      <c r="K16050" s="1" t="str">
        <f t="shared" si="2367"/>
        <v>Untreated Water</v>
      </c>
      <c r="O16050">
        <v>0.9</v>
      </c>
      <c r="P16050">
        <v>120</v>
      </c>
      <c r="Q16050">
        <v>8.1999999999999993</v>
      </c>
    </row>
    <row r="16051" spans="1:17" hidden="1" x14ac:dyDescent="0.3">
      <c r="A16051" t="s">
        <v>61913</v>
      </c>
      <c r="B16051" t="s">
        <v>61914</v>
      </c>
      <c r="C16051" s="1" t="str">
        <f t="shared" si="2368"/>
        <v>21:0793</v>
      </c>
      <c r="D16051" s="1" t="str">
        <f t="shared" si="2365"/>
        <v>21:0223</v>
      </c>
      <c r="E16051" t="s">
        <v>61915</v>
      </c>
      <c r="F16051" t="s">
        <v>61916</v>
      </c>
      <c r="H16051">
        <v>63.514628000000002</v>
      </c>
      <c r="I16051">
        <v>-133.10790589999999</v>
      </c>
      <c r="J16051" s="1" t="str">
        <f t="shared" si="2366"/>
        <v>Fluid (stream)</v>
      </c>
      <c r="K16051" s="1" t="str">
        <f t="shared" si="2367"/>
        <v>Untreated Water</v>
      </c>
      <c r="O16051">
        <v>1.1200000000000001</v>
      </c>
      <c r="P16051">
        <v>100</v>
      </c>
      <c r="Q16051">
        <v>8.3000000000000007</v>
      </c>
    </row>
    <row r="16052" spans="1:17" hidden="1" x14ac:dyDescent="0.3">
      <c r="A16052" t="s">
        <v>61917</v>
      </c>
      <c r="B16052" t="s">
        <v>61918</v>
      </c>
      <c r="C16052" s="1" t="str">
        <f t="shared" si="2368"/>
        <v>21:0793</v>
      </c>
      <c r="D16052" s="1" t="str">
        <f t="shared" si="2365"/>
        <v>21:0223</v>
      </c>
      <c r="E16052" t="s">
        <v>61919</v>
      </c>
      <c r="F16052" t="s">
        <v>61920</v>
      </c>
      <c r="H16052">
        <v>63.5089276</v>
      </c>
      <c r="I16052">
        <v>-133.01184649999999</v>
      </c>
      <c r="J16052" s="1" t="str">
        <f t="shared" si="2366"/>
        <v>Fluid (stream)</v>
      </c>
      <c r="K16052" s="1" t="str">
        <f t="shared" si="2367"/>
        <v>Untreated Water</v>
      </c>
      <c r="O16052">
        <v>1.75</v>
      </c>
      <c r="P16052">
        <v>80</v>
      </c>
      <c r="Q16052">
        <v>8.3000000000000007</v>
      </c>
    </row>
    <row r="16053" spans="1:17" hidden="1" x14ac:dyDescent="0.3">
      <c r="A16053" t="s">
        <v>61921</v>
      </c>
      <c r="B16053" t="s">
        <v>61922</v>
      </c>
      <c r="C16053" s="1" t="str">
        <f t="shared" si="2368"/>
        <v>21:0793</v>
      </c>
      <c r="D16053" s="1" t="str">
        <f t="shared" si="2365"/>
        <v>21:0223</v>
      </c>
      <c r="E16053" t="s">
        <v>61923</v>
      </c>
      <c r="F16053" t="s">
        <v>61924</v>
      </c>
      <c r="H16053">
        <v>63.549009699999999</v>
      </c>
      <c r="I16053">
        <v>-133.022581</v>
      </c>
      <c r="J16053" s="1" t="str">
        <f t="shared" si="2366"/>
        <v>Fluid (stream)</v>
      </c>
      <c r="K16053" s="1" t="str">
        <f t="shared" si="2367"/>
        <v>Untreated Water</v>
      </c>
      <c r="O16053">
        <v>1.57</v>
      </c>
      <c r="P16053">
        <v>90</v>
      </c>
      <c r="Q16053">
        <v>8.4</v>
      </c>
    </row>
    <row r="16054" spans="1:17" hidden="1" x14ac:dyDescent="0.3">
      <c r="A16054" t="s">
        <v>61925</v>
      </c>
      <c r="B16054" t="s">
        <v>61926</v>
      </c>
      <c r="C16054" s="1" t="str">
        <f t="shared" si="2368"/>
        <v>21:0793</v>
      </c>
      <c r="D16054" s="1" t="str">
        <f>HYPERLINK("http://geochem.nrcan.gc.ca/cdogs/content/svy/svy_e.htm", "")</f>
        <v/>
      </c>
      <c r="G16054" s="1" t="str">
        <f>HYPERLINK("http://geochem.nrcan.gc.ca/cdogs/content/cr_/cr_00087_e.htm", "87")</f>
        <v>87</v>
      </c>
      <c r="J16054" t="s">
        <v>11453</v>
      </c>
      <c r="K16054" t="s">
        <v>11454</v>
      </c>
      <c r="O16054">
        <v>0.25</v>
      </c>
      <c r="P16054">
        <v>70</v>
      </c>
      <c r="Q16054">
        <v>7.6</v>
      </c>
    </row>
    <row r="16055" spans="1:17" hidden="1" x14ac:dyDescent="0.3">
      <c r="A16055" t="s">
        <v>61927</v>
      </c>
      <c r="B16055" t="s">
        <v>61928</v>
      </c>
      <c r="C16055" s="1" t="str">
        <f t="shared" si="2368"/>
        <v>21:0793</v>
      </c>
      <c r="D16055" s="1" t="str">
        <f t="shared" ref="D16055:D16063" si="2369">HYPERLINK("http://geochem.nrcan.gc.ca/cdogs/content/svy/svy210223_e.htm", "21:0223")</f>
        <v>21:0223</v>
      </c>
      <c r="E16055" t="s">
        <v>61929</v>
      </c>
      <c r="F16055" t="s">
        <v>61930</v>
      </c>
      <c r="H16055">
        <v>63.557073500000001</v>
      </c>
      <c r="I16055">
        <v>-133.1146948</v>
      </c>
      <c r="J16055" s="1" t="str">
        <f t="shared" ref="J16055:J16063" si="2370">HYPERLINK("http://geochem.nrcan.gc.ca/cdogs/content/kwd/kwd020018_e.htm", "Fluid (stream)")</f>
        <v>Fluid (stream)</v>
      </c>
      <c r="K16055" s="1" t="str">
        <f t="shared" ref="K16055:K16063" si="2371">HYPERLINK("http://geochem.nrcan.gc.ca/cdogs/content/kwd/kwd080007_e.htm", "Untreated Water")</f>
        <v>Untreated Water</v>
      </c>
      <c r="O16055">
        <v>0.42</v>
      </c>
      <c r="P16055">
        <v>40</v>
      </c>
      <c r="Q16055">
        <v>8.1</v>
      </c>
    </row>
    <row r="16056" spans="1:17" hidden="1" x14ac:dyDescent="0.3">
      <c r="A16056" t="s">
        <v>61931</v>
      </c>
      <c r="B16056" t="s">
        <v>61932</v>
      </c>
      <c r="C16056" s="1" t="str">
        <f t="shared" si="2368"/>
        <v>21:0793</v>
      </c>
      <c r="D16056" s="1" t="str">
        <f t="shared" si="2369"/>
        <v>21:0223</v>
      </c>
      <c r="E16056" t="s">
        <v>61933</v>
      </c>
      <c r="F16056" t="s">
        <v>61934</v>
      </c>
      <c r="H16056">
        <v>63.575208500000002</v>
      </c>
      <c r="I16056">
        <v>-133.0882732</v>
      </c>
      <c r="J16056" s="1" t="str">
        <f t="shared" si="2370"/>
        <v>Fluid (stream)</v>
      </c>
      <c r="K16056" s="1" t="str">
        <f t="shared" si="2371"/>
        <v>Untreated Water</v>
      </c>
      <c r="O16056">
        <v>2.4</v>
      </c>
      <c r="P16056">
        <v>70</v>
      </c>
      <c r="Q16056">
        <v>8.3000000000000007</v>
      </c>
    </row>
    <row r="16057" spans="1:17" hidden="1" x14ac:dyDescent="0.3">
      <c r="A16057" t="s">
        <v>61935</v>
      </c>
      <c r="B16057" t="s">
        <v>61936</v>
      </c>
      <c r="C16057" s="1" t="str">
        <f t="shared" si="2368"/>
        <v>21:0793</v>
      </c>
      <c r="D16057" s="1" t="str">
        <f t="shared" si="2369"/>
        <v>21:0223</v>
      </c>
      <c r="E16057" t="s">
        <v>61937</v>
      </c>
      <c r="F16057" t="s">
        <v>61938</v>
      </c>
      <c r="H16057">
        <v>63.622670499999998</v>
      </c>
      <c r="I16057">
        <v>-133.11944560000001</v>
      </c>
      <c r="J16057" s="1" t="str">
        <f t="shared" si="2370"/>
        <v>Fluid (stream)</v>
      </c>
      <c r="K16057" s="1" t="str">
        <f t="shared" si="2371"/>
        <v>Untreated Water</v>
      </c>
      <c r="O16057">
        <v>2.5000000000000001E-2</v>
      </c>
      <c r="P16057">
        <v>50</v>
      </c>
      <c r="Q16057">
        <v>7.9</v>
      </c>
    </row>
    <row r="16058" spans="1:17" hidden="1" x14ac:dyDescent="0.3">
      <c r="A16058" t="s">
        <v>61939</v>
      </c>
      <c r="B16058" t="s">
        <v>61940</v>
      </c>
      <c r="C16058" s="1" t="str">
        <f t="shared" si="2368"/>
        <v>21:0793</v>
      </c>
      <c r="D16058" s="1" t="str">
        <f t="shared" si="2369"/>
        <v>21:0223</v>
      </c>
      <c r="E16058" t="s">
        <v>61941</v>
      </c>
      <c r="F16058" t="s">
        <v>61942</v>
      </c>
      <c r="H16058">
        <v>63.624992800000001</v>
      </c>
      <c r="I16058">
        <v>-133.13715160000001</v>
      </c>
      <c r="J16058" s="1" t="str">
        <f t="shared" si="2370"/>
        <v>Fluid (stream)</v>
      </c>
      <c r="K16058" s="1" t="str">
        <f t="shared" si="2371"/>
        <v>Untreated Water</v>
      </c>
      <c r="O16058">
        <v>4</v>
      </c>
      <c r="P16058">
        <v>170</v>
      </c>
      <c r="Q16058">
        <v>8.3000000000000007</v>
      </c>
    </row>
    <row r="16059" spans="1:17" hidden="1" x14ac:dyDescent="0.3">
      <c r="A16059" t="s">
        <v>61943</v>
      </c>
      <c r="B16059" t="s">
        <v>61944</v>
      </c>
      <c r="C16059" s="1" t="str">
        <f t="shared" si="2368"/>
        <v>21:0793</v>
      </c>
      <c r="D16059" s="1" t="str">
        <f t="shared" si="2369"/>
        <v>21:0223</v>
      </c>
      <c r="E16059" t="s">
        <v>61945</v>
      </c>
      <c r="F16059" t="s">
        <v>61946</v>
      </c>
      <c r="H16059">
        <v>63.664102700000001</v>
      </c>
      <c r="I16059">
        <v>-133.21834480000001</v>
      </c>
      <c r="J16059" s="1" t="str">
        <f t="shared" si="2370"/>
        <v>Fluid (stream)</v>
      </c>
      <c r="K16059" s="1" t="str">
        <f t="shared" si="2371"/>
        <v>Untreated Water</v>
      </c>
      <c r="O16059">
        <v>2.5000000000000001E-2</v>
      </c>
      <c r="P16059">
        <v>70</v>
      </c>
      <c r="Q16059">
        <v>7.3</v>
      </c>
    </row>
    <row r="16060" spans="1:17" hidden="1" x14ac:dyDescent="0.3">
      <c r="A16060" t="s">
        <v>61947</v>
      </c>
      <c r="B16060" t="s">
        <v>61948</v>
      </c>
      <c r="C16060" s="1" t="str">
        <f t="shared" si="2368"/>
        <v>21:0793</v>
      </c>
      <c r="D16060" s="1" t="str">
        <f t="shared" si="2369"/>
        <v>21:0223</v>
      </c>
      <c r="E16060" t="s">
        <v>61949</v>
      </c>
      <c r="F16060" t="s">
        <v>61950</v>
      </c>
      <c r="H16060">
        <v>63.672687799999999</v>
      </c>
      <c r="I16060">
        <v>-133.24561969999999</v>
      </c>
      <c r="J16060" s="1" t="str">
        <f t="shared" si="2370"/>
        <v>Fluid (stream)</v>
      </c>
      <c r="K16060" s="1" t="str">
        <f t="shared" si="2371"/>
        <v>Untreated Water</v>
      </c>
      <c r="O16060">
        <v>0.25</v>
      </c>
      <c r="P16060">
        <v>210</v>
      </c>
      <c r="Q16060">
        <v>7.8</v>
      </c>
    </row>
    <row r="16061" spans="1:17" hidden="1" x14ac:dyDescent="0.3">
      <c r="A16061" t="s">
        <v>61951</v>
      </c>
      <c r="B16061" t="s">
        <v>61952</v>
      </c>
      <c r="C16061" s="1" t="str">
        <f t="shared" si="2368"/>
        <v>21:0793</v>
      </c>
      <c r="D16061" s="1" t="str">
        <f t="shared" si="2369"/>
        <v>21:0223</v>
      </c>
      <c r="E16061" t="s">
        <v>61953</v>
      </c>
      <c r="F16061" t="s">
        <v>61954</v>
      </c>
      <c r="H16061">
        <v>63.870287599999997</v>
      </c>
      <c r="I16061">
        <v>-133.83481879999999</v>
      </c>
      <c r="J16061" s="1" t="str">
        <f t="shared" si="2370"/>
        <v>Fluid (stream)</v>
      </c>
      <c r="K16061" s="1" t="str">
        <f t="shared" si="2371"/>
        <v>Untreated Water</v>
      </c>
      <c r="O16061">
        <v>7.1</v>
      </c>
      <c r="P16061">
        <v>160</v>
      </c>
      <c r="Q16061">
        <v>8.3000000000000007</v>
      </c>
    </row>
    <row r="16062" spans="1:17" hidden="1" x14ac:dyDescent="0.3">
      <c r="A16062" t="s">
        <v>61955</v>
      </c>
      <c r="B16062" t="s">
        <v>61956</v>
      </c>
      <c r="C16062" s="1" t="str">
        <f t="shared" si="2368"/>
        <v>21:0793</v>
      </c>
      <c r="D16062" s="1" t="str">
        <f t="shared" si="2369"/>
        <v>21:0223</v>
      </c>
      <c r="E16062" t="s">
        <v>61957</v>
      </c>
      <c r="F16062" t="s">
        <v>61958</v>
      </c>
      <c r="H16062">
        <v>63.883317699999999</v>
      </c>
      <c r="I16062">
        <v>-133.80058030000001</v>
      </c>
      <c r="J16062" s="1" t="str">
        <f t="shared" si="2370"/>
        <v>Fluid (stream)</v>
      </c>
      <c r="K16062" s="1" t="str">
        <f t="shared" si="2371"/>
        <v>Untreated Water</v>
      </c>
      <c r="O16062">
        <v>4</v>
      </c>
      <c r="P16062">
        <v>190</v>
      </c>
      <c r="Q16062">
        <v>8.1999999999999993</v>
      </c>
    </row>
    <row r="16063" spans="1:17" hidden="1" x14ac:dyDescent="0.3">
      <c r="A16063" t="s">
        <v>61959</v>
      </c>
      <c r="B16063" t="s">
        <v>61960</v>
      </c>
      <c r="C16063" s="1" t="str">
        <f t="shared" si="2368"/>
        <v>21:0793</v>
      </c>
      <c r="D16063" s="1" t="str">
        <f t="shared" si="2369"/>
        <v>21:0223</v>
      </c>
      <c r="E16063" t="s">
        <v>61961</v>
      </c>
      <c r="F16063" t="s">
        <v>61962</v>
      </c>
      <c r="H16063">
        <v>63.920460499999997</v>
      </c>
      <c r="I16063">
        <v>-133.9112743</v>
      </c>
      <c r="J16063" s="1" t="str">
        <f t="shared" si="2370"/>
        <v>Fluid (stream)</v>
      </c>
      <c r="K16063" s="1" t="str">
        <f t="shared" si="2371"/>
        <v>Untreated Water</v>
      </c>
      <c r="O16063">
        <v>5.6</v>
      </c>
      <c r="P16063">
        <v>230</v>
      </c>
      <c r="Q16063">
        <v>8.1999999999999993</v>
      </c>
    </row>
    <row r="16064" spans="1:17" hidden="1" x14ac:dyDescent="0.3">
      <c r="A16064" t="s">
        <v>61963</v>
      </c>
      <c r="B16064" t="s">
        <v>61964</v>
      </c>
      <c r="C16064" s="1" t="str">
        <f t="shared" si="2368"/>
        <v>21:0793</v>
      </c>
      <c r="D16064" s="1" t="str">
        <f>HYPERLINK("http://geochem.nrcan.gc.ca/cdogs/content/svy/svy_e.htm", "")</f>
        <v/>
      </c>
      <c r="G16064" s="1" t="str">
        <f>HYPERLINK("http://geochem.nrcan.gc.ca/cdogs/content/cr_/cr_00087_e.htm", "87")</f>
        <v>87</v>
      </c>
      <c r="J16064" t="s">
        <v>11453</v>
      </c>
      <c r="K16064" t="s">
        <v>11454</v>
      </c>
      <c r="O16064">
        <v>0.4</v>
      </c>
      <c r="P16064">
        <v>70</v>
      </c>
      <c r="Q16064">
        <v>7.8</v>
      </c>
    </row>
    <row r="16065" spans="1:17" hidden="1" x14ac:dyDescent="0.3">
      <c r="A16065" t="s">
        <v>61965</v>
      </c>
      <c r="B16065" t="s">
        <v>61966</v>
      </c>
      <c r="C16065" s="1" t="str">
        <f t="shared" si="2368"/>
        <v>21:0793</v>
      </c>
      <c r="D16065" s="1" t="str">
        <f t="shared" ref="D16065:D16097" si="2372">HYPERLINK("http://geochem.nrcan.gc.ca/cdogs/content/svy/svy210223_e.htm", "21:0223")</f>
        <v>21:0223</v>
      </c>
      <c r="E16065" t="s">
        <v>61967</v>
      </c>
      <c r="F16065" t="s">
        <v>61968</v>
      </c>
      <c r="H16065">
        <v>63.8675316</v>
      </c>
      <c r="I16065">
        <v>-133.92148280000001</v>
      </c>
      <c r="J16065" s="1" t="str">
        <f t="shared" ref="J16065:J16097" si="2373">HYPERLINK("http://geochem.nrcan.gc.ca/cdogs/content/kwd/kwd020018_e.htm", "Fluid (stream)")</f>
        <v>Fluid (stream)</v>
      </c>
      <c r="K16065" s="1" t="str">
        <f t="shared" ref="K16065:K16097" si="2374">HYPERLINK("http://geochem.nrcan.gc.ca/cdogs/content/kwd/kwd080007_e.htm", "Untreated Water")</f>
        <v>Untreated Water</v>
      </c>
      <c r="O16065">
        <v>0.75</v>
      </c>
      <c r="P16065">
        <v>90</v>
      </c>
      <c r="Q16065">
        <v>8.5</v>
      </c>
    </row>
    <row r="16066" spans="1:17" hidden="1" x14ac:dyDescent="0.3">
      <c r="A16066" t="s">
        <v>61969</v>
      </c>
      <c r="B16066" t="s">
        <v>61970</v>
      </c>
      <c r="C16066" s="1" t="str">
        <f t="shared" si="2368"/>
        <v>21:0793</v>
      </c>
      <c r="D16066" s="1" t="str">
        <f t="shared" si="2372"/>
        <v>21:0223</v>
      </c>
      <c r="E16066" t="s">
        <v>61967</v>
      </c>
      <c r="F16066" t="s">
        <v>61971</v>
      </c>
      <c r="H16066">
        <v>63.8675316</v>
      </c>
      <c r="I16066">
        <v>-133.92148280000001</v>
      </c>
      <c r="J16066" s="1" t="str">
        <f t="shared" si="2373"/>
        <v>Fluid (stream)</v>
      </c>
      <c r="K16066" s="1" t="str">
        <f t="shared" si="2374"/>
        <v>Untreated Water</v>
      </c>
      <c r="O16066">
        <v>0.63</v>
      </c>
      <c r="P16066">
        <v>90</v>
      </c>
      <c r="Q16066">
        <v>8.4</v>
      </c>
    </row>
    <row r="16067" spans="1:17" hidden="1" x14ac:dyDescent="0.3">
      <c r="A16067" t="s">
        <v>61972</v>
      </c>
      <c r="B16067" t="s">
        <v>61973</v>
      </c>
      <c r="C16067" s="1" t="str">
        <f t="shared" si="2368"/>
        <v>21:0793</v>
      </c>
      <c r="D16067" s="1" t="str">
        <f t="shared" si="2372"/>
        <v>21:0223</v>
      </c>
      <c r="E16067" t="s">
        <v>61974</v>
      </c>
      <c r="F16067" t="s">
        <v>61975</v>
      </c>
      <c r="H16067">
        <v>63.908899699999999</v>
      </c>
      <c r="I16067">
        <v>-133.9574351</v>
      </c>
      <c r="J16067" s="1" t="str">
        <f t="shared" si="2373"/>
        <v>Fluid (stream)</v>
      </c>
      <c r="K16067" s="1" t="str">
        <f t="shared" si="2374"/>
        <v>Untreated Water</v>
      </c>
      <c r="O16067">
        <v>2.46</v>
      </c>
      <c r="P16067">
        <v>130</v>
      </c>
      <c r="Q16067">
        <v>8.3000000000000007</v>
      </c>
    </row>
    <row r="16068" spans="1:17" hidden="1" x14ac:dyDescent="0.3">
      <c r="A16068" t="s">
        <v>61976</v>
      </c>
      <c r="B16068" t="s">
        <v>61977</v>
      </c>
      <c r="C16068" s="1" t="str">
        <f t="shared" si="2368"/>
        <v>21:0793</v>
      </c>
      <c r="D16068" s="1" t="str">
        <f t="shared" si="2372"/>
        <v>21:0223</v>
      </c>
      <c r="E16068" t="s">
        <v>61978</v>
      </c>
      <c r="F16068" t="s">
        <v>61979</v>
      </c>
      <c r="H16068">
        <v>63.807450000000003</v>
      </c>
      <c r="I16068">
        <v>-133.7414436</v>
      </c>
      <c r="J16068" s="1" t="str">
        <f t="shared" si="2373"/>
        <v>Fluid (stream)</v>
      </c>
      <c r="K16068" s="1" t="str">
        <f t="shared" si="2374"/>
        <v>Untreated Water</v>
      </c>
      <c r="O16068">
        <v>0.08</v>
      </c>
      <c r="P16068">
        <v>50</v>
      </c>
      <c r="Q16068">
        <v>8.1</v>
      </c>
    </row>
    <row r="16069" spans="1:17" hidden="1" x14ac:dyDescent="0.3">
      <c r="A16069" t="s">
        <v>61980</v>
      </c>
      <c r="B16069" t="s">
        <v>61981</v>
      </c>
      <c r="C16069" s="1" t="str">
        <f t="shared" si="2368"/>
        <v>21:0793</v>
      </c>
      <c r="D16069" s="1" t="str">
        <f t="shared" si="2372"/>
        <v>21:0223</v>
      </c>
      <c r="E16069" t="s">
        <v>61982</v>
      </c>
      <c r="F16069" t="s">
        <v>61983</v>
      </c>
      <c r="H16069">
        <v>63.611368900000002</v>
      </c>
      <c r="I16069">
        <v>-133.4001734</v>
      </c>
      <c r="J16069" s="1" t="str">
        <f t="shared" si="2373"/>
        <v>Fluid (stream)</v>
      </c>
      <c r="K16069" s="1" t="str">
        <f t="shared" si="2374"/>
        <v>Untreated Water</v>
      </c>
      <c r="O16069">
        <v>0.42</v>
      </c>
      <c r="P16069">
        <v>30</v>
      </c>
      <c r="Q16069">
        <v>8.1</v>
      </c>
    </row>
    <row r="16070" spans="1:17" hidden="1" x14ac:dyDescent="0.3">
      <c r="A16070" t="s">
        <v>61984</v>
      </c>
      <c r="B16070" t="s">
        <v>61985</v>
      </c>
      <c r="C16070" s="1" t="str">
        <f t="shared" si="2368"/>
        <v>21:0793</v>
      </c>
      <c r="D16070" s="1" t="str">
        <f t="shared" si="2372"/>
        <v>21:0223</v>
      </c>
      <c r="E16070" t="s">
        <v>61986</v>
      </c>
      <c r="F16070" t="s">
        <v>61987</v>
      </c>
      <c r="H16070">
        <v>63.598885600000003</v>
      </c>
      <c r="I16070">
        <v>-133.33805609999999</v>
      </c>
      <c r="J16070" s="1" t="str">
        <f t="shared" si="2373"/>
        <v>Fluid (stream)</v>
      </c>
      <c r="K16070" s="1" t="str">
        <f t="shared" si="2374"/>
        <v>Untreated Water</v>
      </c>
      <c r="O16070">
        <v>0.92</v>
      </c>
      <c r="P16070">
        <v>40</v>
      </c>
      <c r="Q16070">
        <v>8.1999999999999993</v>
      </c>
    </row>
    <row r="16071" spans="1:17" hidden="1" x14ac:dyDescent="0.3">
      <c r="A16071" t="s">
        <v>61988</v>
      </c>
      <c r="B16071" t="s">
        <v>61989</v>
      </c>
      <c r="C16071" s="1" t="str">
        <f t="shared" si="2368"/>
        <v>21:0793</v>
      </c>
      <c r="D16071" s="1" t="str">
        <f t="shared" si="2372"/>
        <v>21:0223</v>
      </c>
      <c r="E16071" t="s">
        <v>61990</v>
      </c>
      <c r="F16071" t="s">
        <v>61991</v>
      </c>
      <c r="H16071">
        <v>63.605878400000002</v>
      </c>
      <c r="I16071">
        <v>-133.32879460000001</v>
      </c>
      <c r="J16071" s="1" t="str">
        <f t="shared" si="2373"/>
        <v>Fluid (stream)</v>
      </c>
      <c r="K16071" s="1" t="str">
        <f t="shared" si="2374"/>
        <v>Untreated Water</v>
      </c>
      <c r="O16071">
        <v>1.1200000000000001</v>
      </c>
      <c r="P16071">
        <v>190</v>
      </c>
      <c r="Q16071">
        <v>8.1999999999999993</v>
      </c>
    </row>
    <row r="16072" spans="1:17" hidden="1" x14ac:dyDescent="0.3">
      <c r="A16072" t="s">
        <v>61992</v>
      </c>
      <c r="B16072" t="s">
        <v>61993</v>
      </c>
      <c r="C16072" s="1" t="str">
        <f t="shared" si="2368"/>
        <v>21:0793</v>
      </c>
      <c r="D16072" s="1" t="str">
        <f t="shared" si="2372"/>
        <v>21:0223</v>
      </c>
      <c r="E16072" t="s">
        <v>61994</v>
      </c>
      <c r="F16072" t="s">
        <v>61995</v>
      </c>
      <c r="H16072">
        <v>63.622153699999998</v>
      </c>
      <c r="I16072">
        <v>-133.2990442</v>
      </c>
      <c r="J16072" s="1" t="str">
        <f t="shared" si="2373"/>
        <v>Fluid (stream)</v>
      </c>
      <c r="K16072" s="1" t="str">
        <f t="shared" si="2374"/>
        <v>Untreated Water</v>
      </c>
      <c r="O16072">
        <v>7</v>
      </c>
      <c r="P16072">
        <v>460</v>
      </c>
      <c r="Q16072">
        <v>8.4</v>
      </c>
    </row>
    <row r="16073" spans="1:17" hidden="1" x14ac:dyDescent="0.3">
      <c r="A16073" t="s">
        <v>61996</v>
      </c>
      <c r="B16073" t="s">
        <v>61997</v>
      </c>
      <c r="C16073" s="1" t="str">
        <f t="shared" si="2368"/>
        <v>21:0793</v>
      </c>
      <c r="D16073" s="1" t="str">
        <f t="shared" si="2372"/>
        <v>21:0223</v>
      </c>
      <c r="E16073" t="s">
        <v>61998</v>
      </c>
      <c r="F16073" t="s">
        <v>61999</v>
      </c>
      <c r="H16073">
        <v>63.643542600000004</v>
      </c>
      <c r="I16073">
        <v>-133.271007</v>
      </c>
      <c r="J16073" s="1" t="str">
        <f t="shared" si="2373"/>
        <v>Fluid (stream)</v>
      </c>
      <c r="K16073" s="1" t="str">
        <f t="shared" si="2374"/>
        <v>Untreated Water</v>
      </c>
      <c r="O16073">
        <v>3</v>
      </c>
      <c r="P16073">
        <v>110</v>
      </c>
      <c r="Q16073">
        <v>8.4</v>
      </c>
    </row>
    <row r="16074" spans="1:17" hidden="1" x14ac:dyDescent="0.3">
      <c r="A16074" t="s">
        <v>62000</v>
      </c>
      <c r="B16074" t="s">
        <v>62001</v>
      </c>
      <c r="C16074" s="1" t="str">
        <f t="shared" si="2368"/>
        <v>21:0793</v>
      </c>
      <c r="D16074" s="1" t="str">
        <f t="shared" si="2372"/>
        <v>21:0223</v>
      </c>
      <c r="E16074" t="s">
        <v>62002</v>
      </c>
      <c r="F16074" t="s">
        <v>62003</v>
      </c>
      <c r="H16074">
        <v>63.690699500000001</v>
      </c>
      <c r="I16074">
        <v>-133.3436945</v>
      </c>
      <c r="J16074" s="1" t="str">
        <f t="shared" si="2373"/>
        <v>Fluid (stream)</v>
      </c>
      <c r="K16074" s="1" t="str">
        <f t="shared" si="2374"/>
        <v>Untreated Water</v>
      </c>
      <c r="O16074">
        <v>0.94</v>
      </c>
      <c r="P16074">
        <v>60</v>
      </c>
      <c r="Q16074">
        <v>8.1999999999999993</v>
      </c>
    </row>
    <row r="16075" spans="1:17" hidden="1" x14ac:dyDescent="0.3">
      <c r="A16075" t="s">
        <v>62004</v>
      </c>
      <c r="B16075" t="s">
        <v>62005</v>
      </c>
      <c r="C16075" s="1" t="str">
        <f t="shared" si="2368"/>
        <v>21:0793</v>
      </c>
      <c r="D16075" s="1" t="str">
        <f t="shared" si="2372"/>
        <v>21:0223</v>
      </c>
      <c r="E16075" t="s">
        <v>62006</v>
      </c>
      <c r="F16075" t="s">
        <v>62007</v>
      </c>
      <c r="H16075">
        <v>63.709744200000003</v>
      </c>
      <c r="I16075">
        <v>-133.30560209999999</v>
      </c>
      <c r="J16075" s="1" t="str">
        <f t="shared" si="2373"/>
        <v>Fluid (stream)</v>
      </c>
      <c r="K16075" s="1" t="str">
        <f t="shared" si="2374"/>
        <v>Untreated Water</v>
      </c>
      <c r="O16075">
        <v>2.5000000000000001E-2</v>
      </c>
      <c r="P16075">
        <v>540</v>
      </c>
      <c r="Q16075">
        <v>7.8</v>
      </c>
    </row>
    <row r="16076" spans="1:17" hidden="1" x14ac:dyDescent="0.3">
      <c r="A16076" t="s">
        <v>62008</v>
      </c>
      <c r="B16076" t="s">
        <v>62009</v>
      </c>
      <c r="C16076" s="1" t="str">
        <f t="shared" si="2368"/>
        <v>21:0793</v>
      </c>
      <c r="D16076" s="1" t="str">
        <f t="shared" si="2372"/>
        <v>21:0223</v>
      </c>
      <c r="E16076" t="s">
        <v>62010</v>
      </c>
      <c r="F16076" t="s">
        <v>62011</v>
      </c>
      <c r="H16076">
        <v>63.699203099999998</v>
      </c>
      <c r="I16076">
        <v>-133.4814404</v>
      </c>
      <c r="J16076" s="1" t="str">
        <f t="shared" si="2373"/>
        <v>Fluid (stream)</v>
      </c>
      <c r="K16076" s="1" t="str">
        <f t="shared" si="2374"/>
        <v>Untreated Water</v>
      </c>
      <c r="O16076">
        <v>1.5</v>
      </c>
      <c r="P16076">
        <v>70</v>
      </c>
      <c r="Q16076">
        <v>8.1</v>
      </c>
    </row>
    <row r="16077" spans="1:17" hidden="1" x14ac:dyDescent="0.3">
      <c r="A16077" t="s">
        <v>62012</v>
      </c>
      <c r="B16077" t="s">
        <v>62013</v>
      </c>
      <c r="C16077" s="1" t="str">
        <f t="shared" si="2368"/>
        <v>21:0793</v>
      </c>
      <c r="D16077" s="1" t="str">
        <f t="shared" si="2372"/>
        <v>21:0223</v>
      </c>
      <c r="E16077" t="s">
        <v>62014</v>
      </c>
      <c r="F16077" t="s">
        <v>62015</v>
      </c>
      <c r="H16077">
        <v>63.740960700000002</v>
      </c>
      <c r="I16077">
        <v>-133.44369979999999</v>
      </c>
      <c r="J16077" s="1" t="str">
        <f t="shared" si="2373"/>
        <v>Fluid (stream)</v>
      </c>
      <c r="K16077" s="1" t="str">
        <f t="shared" si="2374"/>
        <v>Untreated Water</v>
      </c>
      <c r="O16077">
        <v>2.5000000000000001E-2</v>
      </c>
      <c r="P16077">
        <v>110</v>
      </c>
      <c r="Q16077">
        <v>8.1999999999999993</v>
      </c>
    </row>
    <row r="16078" spans="1:17" hidden="1" x14ac:dyDescent="0.3">
      <c r="A16078" t="s">
        <v>62016</v>
      </c>
      <c r="B16078" t="s">
        <v>62017</v>
      </c>
      <c r="C16078" s="1" t="str">
        <f t="shared" si="2368"/>
        <v>21:0793</v>
      </c>
      <c r="D16078" s="1" t="str">
        <f t="shared" si="2372"/>
        <v>21:0223</v>
      </c>
      <c r="E16078" t="s">
        <v>62018</v>
      </c>
      <c r="F16078" t="s">
        <v>62019</v>
      </c>
      <c r="H16078">
        <v>63.758679999999998</v>
      </c>
      <c r="I16078">
        <v>-133.411643</v>
      </c>
      <c r="J16078" s="1" t="str">
        <f t="shared" si="2373"/>
        <v>Fluid (stream)</v>
      </c>
      <c r="K16078" s="1" t="str">
        <f t="shared" si="2374"/>
        <v>Untreated Water</v>
      </c>
      <c r="O16078">
        <v>0.5</v>
      </c>
      <c r="P16078">
        <v>90</v>
      </c>
      <c r="Q16078">
        <v>8.1999999999999993</v>
      </c>
    </row>
    <row r="16079" spans="1:17" hidden="1" x14ac:dyDescent="0.3">
      <c r="A16079" t="s">
        <v>62020</v>
      </c>
      <c r="B16079" t="s">
        <v>62021</v>
      </c>
      <c r="C16079" s="1" t="str">
        <f t="shared" si="2368"/>
        <v>21:0793</v>
      </c>
      <c r="D16079" s="1" t="str">
        <f t="shared" si="2372"/>
        <v>21:0223</v>
      </c>
      <c r="E16079" t="s">
        <v>62022</v>
      </c>
      <c r="F16079" t="s">
        <v>62023</v>
      </c>
      <c r="H16079">
        <v>63.758375399999998</v>
      </c>
      <c r="I16079">
        <v>-133.4689545</v>
      </c>
      <c r="J16079" s="1" t="str">
        <f t="shared" si="2373"/>
        <v>Fluid (stream)</v>
      </c>
      <c r="K16079" s="1" t="str">
        <f t="shared" si="2374"/>
        <v>Untreated Water</v>
      </c>
    </row>
    <row r="16080" spans="1:17" hidden="1" x14ac:dyDescent="0.3">
      <c r="A16080" t="s">
        <v>62024</v>
      </c>
      <c r="B16080" t="s">
        <v>62025</v>
      </c>
      <c r="C16080" s="1" t="str">
        <f t="shared" si="2368"/>
        <v>21:0793</v>
      </c>
      <c r="D16080" s="1" t="str">
        <f t="shared" si="2372"/>
        <v>21:0223</v>
      </c>
      <c r="E16080" t="s">
        <v>62026</v>
      </c>
      <c r="F16080" t="s">
        <v>62027</v>
      </c>
      <c r="H16080">
        <v>63.7333541</v>
      </c>
      <c r="I16080">
        <v>-133.3560847</v>
      </c>
      <c r="J16080" s="1" t="str">
        <f t="shared" si="2373"/>
        <v>Fluid (stream)</v>
      </c>
      <c r="K16080" s="1" t="str">
        <f t="shared" si="2374"/>
        <v>Untreated Water</v>
      </c>
      <c r="O16080">
        <v>0.88</v>
      </c>
      <c r="P16080">
        <v>100</v>
      </c>
      <c r="Q16080">
        <v>8</v>
      </c>
    </row>
    <row r="16081" spans="1:17" hidden="1" x14ac:dyDescent="0.3">
      <c r="A16081" t="s">
        <v>62028</v>
      </c>
      <c r="B16081" t="s">
        <v>62029</v>
      </c>
      <c r="C16081" s="1" t="str">
        <f t="shared" si="2368"/>
        <v>21:0793</v>
      </c>
      <c r="D16081" s="1" t="str">
        <f t="shared" si="2372"/>
        <v>21:0223</v>
      </c>
      <c r="E16081" t="s">
        <v>62030</v>
      </c>
      <c r="F16081" t="s">
        <v>62031</v>
      </c>
      <c r="H16081">
        <v>63.7387613</v>
      </c>
      <c r="I16081">
        <v>-133.33139679999999</v>
      </c>
      <c r="J16081" s="1" t="str">
        <f t="shared" si="2373"/>
        <v>Fluid (stream)</v>
      </c>
      <c r="K16081" s="1" t="str">
        <f t="shared" si="2374"/>
        <v>Untreated Water</v>
      </c>
      <c r="O16081">
        <v>2.5000000000000001E-2</v>
      </c>
      <c r="P16081">
        <v>100</v>
      </c>
      <c r="Q16081">
        <v>8.1</v>
      </c>
    </row>
    <row r="16082" spans="1:17" hidden="1" x14ac:dyDescent="0.3">
      <c r="A16082" t="s">
        <v>62032</v>
      </c>
      <c r="B16082" t="s">
        <v>62033</v>
      </c>
      <c r="C16082" s="1" t="str">
        <f t="shared" si="2368"/>
        <v>21:0793</v>
      </c>
      <c r="D16082" s="1" t="str">
        <f t="shared" si="2372"/>
        <v>21:0223</v>
      </c>
      <c r="E16082" t="s">
        <v>62034</v>
      </c>
      <c r="F16082" t="s">
        <v>62035</v>
      </c>
      <c r="H16082">
        <v>63.742852800000001</v>
      </c>
      <c r="I16082">
        <v>-133.32736600000001</v>
      </c>
      <c r="J16082" s="1" t="str">
        <f t="shared" si="2373"/>
        <v>Fluid (stream)</v>
      </c>
      <c r="K16082" s="1" t="str">
        <f t="shared" si="2374"/>
        <v>Untreated Water</v>
      </c>
      <c r="O16082">
        <v>0.25</v>
      </c>
      <c r="P16082">
        <v>90</v>
      </c>
      <c r="Q16082">
        <v>7.9</v>
      </c>
    </row>
    <row r="16083" spans="1:17" hidden="1" x14ac:dyDescent="0.3">
      <c r="A16083" t="s">
        <v>62036</v>
      </c>
      <c r="B16083" t="s">
        <v>62037</v>
      </c>
      <c r="C16083" s="1" t="str">
        <f t="shared" si="2368"/>
        <v>21:0793</v>
      </c>
      <c r="D16083" s="1" t="str">
        <f t="shared" si="2372"/>
        <v>21:0223</v>
      </c>
      <c r="E16083" t="s">
        <v>62038</v>
      </c>
      <c r="F16083" t="s">
        <v>62039</v>
      </c>
      <c r="H16083">
        <v>63.737307399999999</v>
      </c>
      <c r="I16083">
        <v>-133.3213733</v>
      </c>
      <c r="J16083" s="1" t="str">
        <f t="shared" si="2373"/>
        <v>Fluid (stream)</v>
      </c>
      <c r="K16083" s="1" t="str">
        <f t="shared" si="2374"/>
        <v>Untreated Water</v>
      </c>
      <c r="O16083">
        <v>2.5000000000000001E-2</v>
      </c>
      <c r="P16083">
        <v>90</v>
      </c>
      <c r="Q16083">
        <v>8.1999999999999993</v>
      </c>
    </row>
    <row r="16084" spans="1:17" hidden="1" x14ac:dyDescent="0.3">
      <c r="A16084" t="s">
        <v>62040</v>
      </c>
      <c r="B16084" t="s">
        <v>62041</v>
      </c>
      <c r="C16084" s="1" t="str">
        <f t="shared" si="2368"/>
        <v>21:0793</v>
      </c>
      <c r="D16084" s="1" t="str">
        <f t="shared" si="2372"/>
        <v>21:0223</v>
      </c>
      <c r="E16084" t="s">
        <v>62038</v>
      </c>
      <c r="F16084" t="s">
        <v>62042</v>
      </c>
      <c r="H16084">
        <v>63.737307399999999</v>
      </c>
      <c r="I16084">
        <v>-133.3213733</v>
      </c>
      <c r="J16084" s="1" t="str">
        <f t="shared" si="2373"/>
        <v>Fluid (stream)</v>
      </c>
      <c r="K16084" s="1" t="str">
        <f t="shared" si="2374"/>
        <v>Untreated Water</v>
      </c>
      <c r="O16084">
        <v>2.5000000000000001E-2</v>
      </c>
      <c r="P16084">
        <v>100</v>
      </c>
      <c r="Q16084">
        <v>8.1999999999999993</v>
      </c>
    </row>
    <row r="16085" spans="1:17" hidden="1" x14ac:dyDescent="0.3">
      <c r="A16085" t="s">
        <v>62043</v>
      </c>
      <c r="B16085" t="s">
        <v>62044</v>
      </c>
      <c r="C16085" s="1" t="str">
        <f t="shared" si="2368"/>
        <v>21:0793</v>
      </c>
      <c r="D16085" s="1" t="str">
        <f t="shared" si="2372"/>
        <v>21:0223</v>
      </c>
      <c r="E16085" t="s">
        <v>62045</v>
      </c>
      <c r="F16085" t="s">
        <v>62046</v>
      </c>
      <c r="H16085">
        <v>63.745832900000003</v>
      </c>
      <c r="I16085">
        <v>-133.24580280000001</v>
      </c>
      <c r="J16085" s="1" t="str">
        <f t="shared" si="2373"/>
        <v>Fluid (stream)</v>
      </c>
      <c r="K16085" s="1" t="str">
        <f t="shared" si="2374"/>
        <v>Untreated Water</v>
      </c>
      <c r="O16085">
        <v>2.5000000000000001E-2</v>
      </c>
      <c r="P16085">
        <v>60</v>
      </c>
      <c r="Q16085">
        <v>7.7</v>
      </c>
    </row>
    <row r="16086" spans="1:17" hidden="1" x14ac:dyDescent="0.3">
      <c r="A16086" t="s">
        <v>62047</v>
      </c>
      <c r="B16086" t="s">
        <v>62048</v>
      </c>
      <c r="C16086" s="1" t="str">
        <f t="shared" si="2368"/>
        <v>21:0793</v>
      </c>
      <c r="D16086" s="1" t="str">
        <f t="shared" si="2372"/>
        <v>21:0223</v>
      </c>
      <c r="E16086" t="s">
        <v>62049</v>
      </c>
      <c r="F16086" t="s">
        <v>62050</v>
      </c>
      <c r="H16086">
        <v>63.737928500000002</v>
      </c>
      <c r="I16086">
        <v>-133.1604695</v>
      </c>
      <c r="J16086" s="1" t="str">
        <f t="shared" si="2373"/>
        <v>Fluid (stream)</v>
      </c>
      <c r="K16086" s="1" t="str">
        <f t="shared" si="2374"/>
        <v>Untreated Water</v>
      </c>
      <c r="O16086">
        <v>2.5000000000000001E-2</v>
      </c>
      <c r="P16086">
        <v>80</v>
      </c>
      <c r="Q16086">
        <v>8.1</v>
      </c>
    </row>
    <row r="16087" spans="1:17" hidden="1" x14ac:dyDescent="0.3">
      <c r="A16087" t="s">
        <v>62051</v>
      </c>
      <c r="B16087" t="s">
        <v>62052</v>
      </c>
      <c r="C16087" s="1" t="str">
        <f t="shared" si="2368"/>
        <v>21:0793</v>
      </c>
      <c r="D16087" s="1" t="str">
        <f t="shared" si="2372"/>
        <v>21:0223</v>
      </c>
      <c r="E16087" t="s">
        <v>62053</v>
      </c>
      <c r="F16087" t="s">
        <v>62054</v>
      </c>
      <c r="H16087">
        <v>63.739843700000002</v>
      </c>
      <c r="I16087">
        <v>-133.15860240000001</v>
      </c>
      <c r="J16087" s="1" t="str">
        <f t="shared" si="2373"/>
        <v>Fluid (stream)</v>
      </c>
      <c r="K16087" s="1" t="str">
        <f t="shared" si="2374"/>
        <v>Untreated Water</v>
      </c>
      <c r="O16087">
        <v>0.2</v>
      </c>
      <c r="P16087">
        <v>80</v>
      </c>
      <c r="Q16087">
        <v>7.9</v>
      </c>
    </row>
    <row r="16088" spans="1:17" hidden="1" x14ac:dyDescent="0.3">
      <c r="A16088" t="s">
        <v>62055</v>
      </c>
      <c r="B16088" t="s">
        <v>62056</v>
      </c>
      <c r="C16088" s="1" t="str">
        <f t="shared" si="2368"/>
        <v>21:0793</v>
      </c>
      <c r="D16088" s="1" t="str">
        <f t="shared" si="2372"/>
        <v>21:0223</v>
      </c>
      <c r="E16088" t="s">
        <v>62057</v>
      </c>
      <c r="F16088" t="s">
        <v>62058</v>
      </c>
      <c r="H16088">
        <v>63.742850300000001</v>
      </c>
      <c r="I16088">
        <v>-133.13412959999999</v>
      </c>
      <c r="J16088" s="1" t="str">
        <f t="shared" si="2373"/>
        <v>Fluid (stream)</v>
      </c>
      <c r="K16088" s="1" t="str">
        <f t="shared" si="2374"/>
        <v>Untreated Water</v>
      </c>
      <c r="O16088">
        <v>0.57999999999999996</v>
      </c>
      <c r="P16088">
        <v>100</v>
      </c>
      <c r="Q16088">
        <v>8.1999999999999993</v>
      </c>
    </row>
    <row r="16089" spans="1:17" hidden="1" x14ac:dyDescent="0.3">
      <c r="A16089" t="s">
        <v>62059</v>
      </c>
      <c r="B16089" t="s">
        <v>62060</v>
      </c>
      <c r="C16089" s="1" t="str">
        <f t="shared" si="2368"/>
        <v>21:0793</v>
      </c>
      <c r="D16089" s="1" t="str">
        <f t="shared" si="2372"/>
        <v>21:0223</v>
      </c>
      <c r="E16089" t="s">
        <v>62061</v>
      </c>
      <c r="F16089" t="s">
        <v>62062</v>
      </c>
      <c r="H16089">
        <v>63.735912900000002</v>
      </c>
      <c r="I16089">
        <v>-133.09449319999999</v>
      </c>
      <c r="J16089" s="1" t="str">
        <f t="shared" si="2373"/>
        <v>Fluid (stream)</v>
      </c>
      <c r="K16089" s="1" t="str">
        <f t="shared" si="2374"/>
        <v>Untreated Water</v>
      </c>
      <c r="O16089">
        <v>1.5</v>
      </c>
      <c r="P16089">
        <v>170</v>
      </c>
      <c r="Q16089">
        <v>8.3000000000000007</v>
      </c>
    </row>
    <row r="16090" spans="1:17" hidden="1" x14ac:dyDescent="0.3">
      <c r="A16090" t="s">
        <v>62063</v>
      </c>
      <c r="B16090" t="s">
        <v>62064</v>
      </c>
      <c r="C16090" s="1" t="str">
        <f t="shared" si="2368"/>
        <v>21:0793</v>
      </c>
      <c r="D16090" s="1" t="str">
        <f t="shared" si="2372"/>
        <v>21:0223</v>
      </c>
      <c r="E16090" t="s">
        <v>62065</v>
      </c>
      <c r="F16090" t="s">
        <v>62066</v>
      </c>
      <c r="H16090">
        <v>63.7155092</v>
      </c>
      <c r="I16090">
        <v>-133.0463671</v>
      </c>
      <c r="J16090" s="1" t="str">
        <f t="shared" si="2373"/>
        <v>Fluid (stream)</v>
      </c>
      <c r="K16090" s="1" t="str">
        <f t="shared" si="2374"/>
        <v>Untreated Water</v>
      </c>
      <c r="O16090">
        <v>2.5000000000000001E-2</v>
      </c>
      <c r="P16090">
        <v>110</v>
      </c>
      <c r="Q16090">
        <v>7.9</v>
      </c>
    </row>
    <row r="16091" spans="1:17" hidden="1" x14ac:dyDescent="0.3">
      <c r="A16091" t="s">
        <v>62067</v>
      </c>
      <c r="B16091" t="s">
        <v>62068</v>
      </c>
      <c r="C16091" s="1" t="str">
        <f t="shared" si="2368"/>
        <v>21:0793</v>
      </c>
      <c r="D16091" s="1" t="str">
        <f t="shared" si="2372"/>
        <v>21:0223</v>
      </c>
      <c r="E16091" t="s">
        <v>62069</v>
      </c>
      <c r="F16091" t="s">
        <v>62070</v>
      </c>
      <c r="H16091">
        <v>63.717813399999997</v>
      </c>
      <c r="I16091">
        <v>-133.021162</v>
      </c>
      <c r="J16091" s="1" t="str">
        <f t="shared" si="2373"/>
        <v>Fluid (stream)</v>
      </c>
      <c r="K16091" s="1" t="str">
        <f t="shared" si="2374"/>
        <v>Untreated Water</v>
      </c>
      <c r="O16091">
        <v>0.31</v>
      </c>
      <c r="P16091">
        <v>60</v>
      </c>
      <c r="Q16091">
        <v>8.1999999999999993</v>
      </c>
    </row>
    <row r="16092" spans="1:17" hidden="1" x14ac:dyDescent="0.3">
      <c r="A16092" t="s">
        <v>62071</v>
      </c>
      <c r="B16092" t="s">
        <v>62072</v>
      </c>
      <c r="C16092" s="1" t="str">
        <f t="shared" si="2368"/>
        <v>21:0793</v>
      </c>
      <c r="D16092" s="1" t="str">
        <f t="shared" si="2372"/>
        <v>21:0223</v>
      </c>
      <c r="E16092" t="s">
        <v>62073</v>
      </c>
      <c r="F16092" t="s">
        <v>62074</v>
      </c>
      <c r="H16092">
        <v>63.698101299999998</v>
      </c>
      <c r="I16092">
        <v>-133.015458</v>
      </c>
      <c r="J16092" s="1" t="str">
        <f t="shared" si="2373"/>
        <v>Fluid (stream)</v>
      </c>
      <c r="K16092" s="1" t="str">
        <f t="shared" si="2374"/>
        <v>Untreated Water</v>
      </c>
      <c r="O16092">
        <v>2.5000000000000001E-2</v>
      </c>
      <c r="P16092">
        <v>100</v>
      </c>
      <c r="Q16092">
        <v>7.8</v>
      </c>
    </row>
    <row r="16093" spans="1:17" hidden="1" x14ac:dyDescent="0.3">
      <c r="A16093" t="s">
        <v>62075</v>
      </c>
      <c r="B16093" t="s">
        <v>62076</v>
      </c>
      <c r="C16093" s="1" t="str">
        <f t="shared" si="2368"/>
        <v>21:0793</v>
      </c>
      <c r="D16093" s="1" t="str">
        <f t="shared" si="2372"/>
        <v>21:0223</v>
      </c>
      <c r="E16093" t="s">
        <v>62077</v>
      </c>
      <c r="F16093" t="s">
        <v>62078</v>
      </c>
      <c r="H16093">
        <v>63.777934100000003</v>
      </c>
      <c r="I16093">
        <v>-133.22165150000001</v>
      </c>
      <c r="J16093" s="1" t="str">
        <f t="shared" si="2373"/>
        <v>Fluid (stream)</v>
      </c>
      <c r="K16093" s="1" t="str">
        <f t="shared" si="2374"/>
        <v>Untreated Water</v>
      </c>
      <c r="O16093">
        <v>2.5000000000000001E-2</v>
      </c>
      <c r="P16093">
        <v>50</v>
      </c>
      <c r="Q16093">
        <v>8.1999999999999993</v>
      </c>
    </row>
    <row r="16094" spans="1:17" hidden="1" x14ac:dyDescent="0.3">
      <c r="A16094" t="s">
        <v>62079</v>
      </c>
      <c r="B16094" t="s">
        <v>62080</v>
      </c>
      <c r="C16094" s="1" t="str">
        <f t="shared" si="2368"/>
        <v>21:0793</v>
      </c>
      <c r="D16094" s="1" t="str">
        <f t="shared" si="2372"/>
        <v>21:0223</v>
      </c>
      <c r="E16094" t="s">
        <v>62081</v>
      </c>
      <c r="F16094" t="s">
        <v>62082</v>
      </c>
      <c r="H16094">
        <v>63.779171699999999</v>
      </c>
      <c r="I16094">
        <v>-133.21646039999999</v>
      </c>
      <c r="J16094" s="1" t="str">
        <f t="shared" si="2373"/>
        <v>Fluid (stream)</v>
      </c>
      <c r="K16094" s="1" t="str">
        <f t="shared" si="2374"/>
        <v>Untreated Water</v>
      </c>
      <c r="O16094">
        <v>2.2000000000000002</v>
      </c>
      <c r="P16094">
        <v>40</v>
      </c>
      <c r="Q16094">
        <v>8.3000000000000007</v>
      </c>
    </row>
    <row r="16095" spans="1:17" hidden="1" x14ac:dyDescent="0.3">
      <c r="A16095" t="s">
        <v>62083</v>
      </c>
      <c r="B16095" t="s">
        <v>62084</v>
      </c>
      <c r="C16095" s="1" t="str">
        <f t="shared" si="2368"/>
        <v>21:0793</v>
      </c>
      <c r="D16095" s="1" t="str">
        <f t="shared" si="2372"/>
        <v>21:0223</v>
      </c>
      <c r="E16095" t="s">
        <v>62085</v>
      </c>
      <c r="F16095" t="s">
        <v>62086</v>
      </c>
      <c r="H16095">
        <v>63.762057499999997</v>
      </c>
      <c r="I16095">
        <v>-133.30465380000001</v>
      </c>
      <c r="J16095" s="1" t="str">
        <f t="shared" si="2373"/>
        <v>Fluid (stream)</v>
      </c>
      <c r="K16095" s="1" t="str">
        <f t="shared" si="2374"/>
        <v>Untreated Water</v>
      </c>
      <c r="O16095">
        <v>0.62</v>
      </c>
      <c r="P16095">
        <v>60</v>
      </c>
      <c r="Q16095">
        <v>8</v>
      </c>
    </row>
    <row r="16096" spans="1:17" hidden="1" x14ac:dyDescent="0.3">
      <c r="A16096" t="s">
        <v>62087</v>
      </c>
      <c r="B16096" t="s">
        <v>62088</v>
      </c>
      <c r="C16096" s="1" t="str">
        <f t="shared" si="2368"/>
        <v>21:0793</v>
      </c>
      <c r="D16096" s="1" t="str">
        <f t="shared" si="2372"/>
        <v>21:0223</v>
      </c>
      <c r="E16096" t="s">
        <v>62089</v>
      </c>
      <c r="F16096" t="s">
        <v>62090</v>
      </c>
      <c r="H16096">
        <v>63.800211099999999</v>
      </c>
      <c r="I16096">
        <v>-133.16684240000001</v>
      </c>
      <c r="J16096" s="1" t="str">
        <f t="shared" si="2373"/>
        <v>Fluid (stream)</v>
      </c>
      <c r="K16096" s="1" t="str">
        <f t="shared" si="2374"/>
        <v>Untreated Water</v>
      </c>
      <c r="O16096">
        <v>0.2</v>
      </c>
      <c r="P16096">
        <v>110</v>
      </c>
      <c r="Q16096">
        <v>7.9</v>
      </c>
    </row>
    <row r="16097" spans="1:17" hidden="1" x14ac:dyDescent="0.3">
      <c r="A16097" t="s">
        <v>62091</v>
      </c>
      <c r="B16097" t="s">
        <v>62092</v>
      </c>
      <c r="C16097" s="1" t="str">
        <f t="shared" si="2368"/>
        <v>21:0793</v>
      </c>
      <c r="D16097" s="1" t="str">
        <f t="shared" si="2372"/>
        <v>21:0223</v>
      </c>
      <c r="E16097" t="s">
        <v>62093</v>
      </c>
      <c r="F16097" t="s">
        <v>62094</v>
      </c>
      <c r="H16097">
        <v>63.805306100000003</v>
      </c>
      <c r="I16097">
        <v>-133.1433577</v>
      </c>
      <c r="J16097" s="1" t="str">
        <f t="shared" si="2373"/>
        <v>Fluid (stream)</v>
      </c>
      <c r="K16097" s="1" t="str">
        <f t="shared" si="2374"/>
        <v>Untreated Water</v>
      </c>
      <c r="O16097">
        <v>2.5000000000000001E-2</v>
      </c>
      <c r="P16097">
        <v>40</v>
      </c>
      <c r="Q16097">
        <v>8.1999999999999993</v>
      </c>
    </row>
    <row r="16098" spans="1:17" hidden="1" x14ac:dyDescent="0.3">
      <c r="A16098" t="s">
        <v>62095</v>
      </c>
      <c r="B16098" t="s">
        <v>62096</v>
      </c>
      <c r="C16098" s="1" t="str">
        <f t="shared" si="2368"/>
        <v>21:0793</v>
      </c>
      <c r="D16098" s="1" t="str">
        <f>HYPERLINK("http://geochem.nrcan.gc.ca/cdogs/content/svy/svy_e.htm", "")</f>
        <v/>
      </c>
      <c r="G16098" s="1" t="str">
        <f>HYPERLINK("http://geochem.nrcan.gc.ca/cdogs/content/cr_/cr_00089_e.htm", "89")</f>
        <v>89</v>
      </c>
      <c r="J16098" t="s">
        <v>11453</v>
      </c>
      <c r="K16098" t="s">
        <v>11454</v>
      </c>
      <c r="O16098">
        <v>2.9</v>
      </c>
      <c r="P16098">
        <v>190</v>
      </c>
      <c r="Q16098">
        <v>7.8</v>
      </c>
    </row>
    <row r="16099" spans="1:17" hidden="1" x14ac:dyDescent="0.3">
      <c r="A16099" t="s">
        <v>62097</v>
      </c>
      <c r="B16099" t="s">
        <v>62098</v>
      </c>
      <c r="C16099" s="1" t="str">
        <f t="shared" si="2368"/>
        <v>21:0793</v>
      </c>
      <c r="D16099" s="1" t="str">
        <f t="shared" ref="D16099:D16104" si="2375">HYPERLINK("http://geochem.nrcan.gc.ca/cdogs/content/svy/svy210223_e.htm", "21:0223")</f>
        <v>21:0223</v>
      </c>
      <c r="E16099" t="s">
        <v>62099</v>
      </c>
      <c r="F16099" t="s">
        <v>62100</v>
      </c>
      <c r="H16099">
        <v>63.8469044</v>
      </c>
      <c r="I16099">
        <v>-133.08683099999999</v>
      </c>
      <c r="J16099" s="1" t="str">
        <f t="shared" ref="J16099:J16104" si="2376">HYPERLINK("http://geochem.nrcan.gc.ca/cdogs/content/kwd/kwd020018_e.htm", "Fluid (stream)")</f>
        <v>Fluid (stream)</v>
      </c>
      <c r="K16099" s="1" t="str">
        <f t="shared" ref="K16099:K16104" si="2377">HYPERLINK("http://geochem.nrcan.gc.ca/cdogs/content/kwd/kwd080007_e.htm", "Untreated Water")</f>
        <v>Untreated Water</v>
      </c>
      <c r="O16099">
        <v>2.5000000000000001E-2</v>
      </c>
      <c r="P16099">
        <v>40</v>
      </c>
      <c r="Q16099">
        <v>8.3000000000000007</v>
      </c>
    </row>
    <row r="16100" spans="1:17" hidden="1" x14ac:dyDescent="0.3">
      <c r="A16100" t="s">
        <v>62101</v>
      </c>
      <c r="B16100" t="s">
        <v>62102</v>
      </c>
      <c r="C16100" s="1" t="str">
        <f t="shared" si="2368"/>
        <v>21:0793</v>
      </c>
      <c r="D16100" s="1" t="str">
        <f t="shared" si="2375"/>
        <v>21:0223</v>
      </c>
      <c r="E16100" t="s">
        <v>62103</v>
      </c>
      <c r="F16100" t="s">
        <v>62104</v>
      </c>
      <c r="H16100">
        <v>63.845702199999998</v>
      </c>
      <c r="I16100">
        <v>-133.12871060000001</v>
      </c>
      <c r="J16100" s="1" t="str">
        <f t="shared" si="2376"/>
        <v>Fluid (stream)</v>
      </c>
      <c r="K16100" s="1" t="str">
        <f t="shared" si="2377"/>
        <v>Untreated Water</v>
      </c>
      <c r="O16100">
        <v>0.12</v>
      </c>
      <c r="P16100">
        <v>90</v>
      </c>
      <c r="Q16100">
        <v>8</v>
      </c>
    </row>
    <row r="16101" spans="1:17" hidden="1" x14ac:dyDescent="0.3">
      <c r="A16101" t="s">
        <v>62105</v>
      </c>
      <c r="B16101" t="s">
        <v>62106</v>
      </c>
      <c r="C16101" s="1" t="str">
        <f t="shared" si="2368"/>
        <v>21:0793</v>
      </c>
      <c r="D16101" s="1" t="str">
        <f t="shared" si="2375"/>
        <v>21:0223</v>
      </c>
      <c r="E16101" t="s">
        <v>62107</v>
      </c>
      <c r="F16101" t="s">
        <v>62108</v>
      </c>
      <c r="H16101">
        <v>63.7964913</v>
      </c>
      <c r="I16101">
        <v>-133.48974459999999</v>
      </c>
      <c r="J16101" s="1" t="str">
        <f t="shared" si="2376"/>
        <v>Fluid (stream)</v>
      </c>
      <c r="K16101" s="1" t="str">
        <f t="shared" si="2377"/>
        <v>Untreated Water</v>
      </c>
    </row>
    <row r="16102" spans="1:17" hidden="1" x14ac:dyDescent="0.3">
      <c r="A16102" t="s">
        <v>62109</v>
      </c>
      <c r="B16102" t="s">
        <v>62110</v>
      </c>
      <c r="C16102" s="1" t="str">
        <f t="shared" si="2368"/>
        <v>21:0793</v>
      </c>
      <c r="D16102" s="1" t="str">
        <f t="shared" si="2375"/>
        <v>21:0223</v>
      </c>
      <c r="E16102" t="s">
        <v>62111</v>
      </c>
      <c r="F16102" t="s">
        <v>62112</v>
      </c>
      <c r="H16102">
        <v>63.793134000000002</v>
      </c>
      <c r="I16102">
        <v>-133.46842799999999</v>
      </c>
      <c r="J16102" s="1" t="str">
        <f t="shared" si="2376"/>
        <v>Fluid (stream)</v>
      </c>
      <c r="K16102" s="1" t="str">
        <f t="shared" si="2377"/>
        <v>Untreated Water</v>
      </c>
      <c r="O16102">
        <v>2.5000000000000001E-2</v>
      </c>
      <c r="P16102">
        <v>120</v>
      </c>
      <c r="Q16102">
        <v>7.9</v>
      </c>
    </row>
    <row r="16103" spans="1:17" hidden="1" x14ac:dyDescent="0.3">
      <c r="A16103" t="s">
        <v>62113</v>
      </c>
      <c r="B16103" t="s">
        <v>62114</v>
      </c>
      <c r="C16103" s="1" t="str">
        <f t="shared" si="2368"/>
        <v>21:0793</v>
      </c>
      <c r="D16103" s="1" t="str">
        <f t="shared" si="2375"/>
        <v>21:0223</v>
      </c>
      <c r="E16103" t="s">
        <v>62115</v>
      </c>
      <c r="F16103" t="s">
        <v>62116</v>
      </c>
      <c r="H16103">
        <v>63.810003700000003</v>
      </c>
      <c r="I16103">
        <v>-133.25440219999999</v>
      </c>
      <c r="J16103" s="1" t="str">
        <f t="shared" si="2376"/>
        <v>Fluid (stream)</v>
      </c>
      <c r="K16103" s="1" t="str">
        <f t="shared" si="2377"/>
        <v>Untreated Water</v>
      </c>
      <c r="O16103">
        <v>2.5000000000000001E-2</v>
      </c>
      <c r="P16103">
        <v>40</v>
      </c>
      <c r="Q16103">
        <v>7.9</v>
      </c>
    </row>
    <row r="16104" spans="1:17" hidden="1" x14ac:dyDescent="0.3">
      <c r="A16104" t="s">
        <v>62117</v>
      </c>
      <c r="B16104" t="s">
        <v>62118</v>
      </c>
      <c r="C16104" s="1" t="str">
        <f t="shared" ref="C16104:C16167" si="2378">HYPERLINK("http://geochem.nrcan.gc.ca/cdogs/content/bdl/bdl210793_e.htm", "21:0793")</f>
        <v>21:0793</v>
      </c>
      <c r="D16104" s="1" t="str">
        <f t="shared" si="2375"/>
        <v>21:0223</v>
      </c>
      <c r="E16104" t="s">
        <v>62119</v>
      </c>
      <c r="F16104" t="s">
        <v>62120</v>
      </c>
      <c r="H16104">
        <v>63.7917457</v>
      </c>
      <c r="I16104">
        <v>-133.2911977</v>
      </c>
      <c r="J16104" s="1" t="str">
        <f t="shared" si="2376"/>
        <v>Fluid (stream)</v>
      </c>
      <c r="K16104" s="1" t="str">
        <f t="shared" si="2377"/>
        <v>Untreated Water</v>
      </c>
      <c r="O16104">
        <v>2.5000000000000001E-2</v>
      </c>
      <c r="P16104">
        <v>40</v>
      </c>
      <c r="Q16104">
        <v>7.7</v>
      </c>
    </row>
    <row r="16105" spans="1:17" hidden="1" x14ac:dyDescent="0.3">
      <c r="A16105" t="s">
        <v>62121</v>
      </c>
      <c r="B16105" t="s">
        <v>62122</v>
      </c>
      <c r="C16105" s="1" t="str">
        <f t="shared" si="2378"/>
        <v>21:0793</v>
      </c>
      <c r="D16105" s="1" t="str">
        <f>HYPERLINK("http://geochem.nrcan.gc.ca/cdogs/content/svy/svy_e.htm", "")</f>
        <v/>
      </c>
      <c r="G16105" s="1" t="str">
        <f>HYPERLINK("http://geochem.nrcan.gc.ca/cdogs/content/cr_/cr_00088_e.htm", "88")</f>
        <v>88</v>
      </c>
      <c r="J16105" t="s">
        <v>11453</v>
      </c>
      <c r="K16105" t="s">
        <v>11454</v>
      </c>
      <c r="O16105">
        <v>0.1</v>
      </c>
      <c r="P16105">
        <v>90</v>
      </c>
      <c r="Q16105">
        <v>8.1</v>
      </c>
    </row>
    <row r="16106" spans="1:17" hidden="1" x14ac:dyDescent="0.3">
      <c r="A16106" t="s">
        <v>62123</v>
      </c>
      <c r="B16106" t="s">
        <v>62124</v>
      </c>
      <c r="C16106" s="1" t="str">
        <f t="shared" si="2378"/>
        <v>21:0793</v>
      </c>
      <c r="D16106" s="1" t="str">
        <f t="shared" ref="D16106:D16124" si="2379">HYPERLINK("http://geochem.nrcan.gc.ca/cdogs/content/svy/svy210223_e.htm", "21:0223")</f>
        <v>21:0223</v>
      </c>
      <c r="E16106" t="s">
        <v>62125</v>
      </c>
      <c r="F16106" t="s">
        <v>62126</v>
      </c>
      <c r="H16106">
        <v>63.807107000000002</v>
      </c>
      <c r="I16106">
        <v>-133.22882820000001</v>
      </c>
      <c r="J16106" s="1" t="str">
        <f t="shared" ref="J16106:J16124" si="2380">HYPERLINK("http://geochem.nrcan.gc.ca/cdogs/content/kwd/kwd020018_e.htm", "Fluid (stream)")</f>
        <v>Fluid (stream)</v>
      </c>
      <c r="K16106" s="1" t="str">
        <f t="shared" ref="K16106:K16124" si="2381">HYPERLINK("http://geochem.nrcan.gc.ca/cdogs/content/kwd/kwd080007_e.htm", "Untreated Water")</f>
        <v>Untreated Water</v>
      </c>
      <c r="O16106">
        <v>2.5000000000000001E-2</v>
      </c>
      <c r="P16106">
        <v>50</v>
      </c>
      <c r="Q16106">
        <v>8</v>
      </c>
    </row>
    <row r="16107" spans="1:17" hidden="1" x14ac:dyDescent="0.3">
      <c r="A16107" t="s">
        <v>62127</v>
      </c>
      <c r="B16107" t="s">
        <v>62128</v>
      </c>
      <c r="C16107" s="1" t="str">
        <f t="shared" si="2378"/>
        <v>21:0793</v>
      </c>
      <c r="D16107" s="1" t="str">
        <f t="shared" si="2379"/>
        <v>21:0223</v>
      </c>
      <c r="E16107" t="s">
        <v>62129</v>
      </c>
      <c r="F16107" t="s">
        <v>62130</v>
      </c>
      <c r="H16107">
        <v>63.829017</v>
      </c>
      <c r="I16107">
        <v>-133.1945618</v>
      </c>
      <c r="J16107" s="1" t="str">
        <f t="shared" si="2380"/>
        <v>Fluid (stream)</v>
      </c>
      <c r="K16107" s="1" t="str">
        <f t="shared" si="2381"/>
        <v>Untreated Water</v>
      </c>
      <c r="O16107">
        <v>2.5000000000000001E-2</v>
      </c>
      <c r="P16107">
        <v>40</v>
      </c>
      <c r="Q16107">
        <v>7.8</v>
      </c>
    </row>
    <row r="16108" spans="1:17" hidden="1" x14ac:dyDescent="0.3">
      <c r="A16108" t="s">
        <v>62131</v>
      </c>
      <c r="B16108" t="s">
        <v>62132</v>
      </c>
      <c r="C16108" s="1" t="str">
        <f t="shared" si="2378"/>
        <v>21:0793</v>
      </c>
      <c r="D16108" s="1" t="str">
        <f t="shared" si="2379"/>
        <v>21:0223</v>
      </c>
      <c r="E16108" t="s">
        <v>62133</v>
      </c>
      <c r="F16108" t="s">
        <v>62134</v>
      </c>
      <c r="H16108">
        <v>63.862401599999998</v>
      </c>
      <c r="I16108">
        <v>-133.21553460000001</v>
      </c>
      <c r="J16108" s="1" t="str">
        <f t="shared" si="2380"/>
        <v>Fluid (stream)</v>
      </c>
      <c r="K16108" s="1" t="str">
        <f t="shared" si="2381"/>
        <v>Untreated Water</v>
      </c>
      <c r="O16108">
        <v>2.5000000000000001E-2</v>
      </c>
      <c r="P16108">
        <v>40</v>
      </c>
      <c r="Q16108">
        <v>8.1999999999999993</v>
      </c>
    </row>
    <row r="16109" spans="1:17" hidden="1" x14ac:dyDescent="0.3">
      <c r="A16109" t="s">
        <v>62135</v>
      </c>
      <c r="B16109" t="s">
        <v>62136</v>
      </c>
      <c r="C16109" s="1" t="str">
        <f t="shared" si="2378"/>
        <v>21:0793</v>
      </c>
      <c r="D16109" s="1" t="str">
        <f t="shared" si="2379"/>
        <v>21:0223</v>
      </c>
      <c r="E16109" t="s">
        <v>62137</v>
      </c>
      <c r="F16109" t="s">
        <v>62138</v>
      </c>
      <c r="H16109">
        <v>63.833330400000001</v>
      </c>
      <c r="I16109">
        <v>-133.26828370000001</v>
      </c>
      <c r="J16109" s="1" t="str">
        <f t="shared" si="2380"/>
        <v>Fluid (stream)</v>
      </c>
      <c r="K16109" s="1" t="str">
        <f t="shared" si="2381"/>
        <v>Untreated Water</v>
      </c>
      <c r="O16109">
        <v>2.5000000000000001E-2</v>
      </c>
      <c r="P16109">
        <v>90</v>
      </c>
      <c r="Q16109">
        <v>7.8</v>
      </c>
    </row>
    <row r="16110" spans="1:17" hidden="1" x14ac:dyDescent="0.3">
      <c r="A16110" t="s">
        <v>62139</v>
      </c>
      <c r="B16110" t="s">
        <v>62140</v>
      </c>
      <c r="C16110" s="1" t="str">
        <f t="shared" si="2378"/>
        <v>21:0793</v>
      </c>
      <c r="D16110" s="1" t="str">
        <f t="shared" si="2379"/>
        <v>21:0223</v>
      </c>
      <c r="E16110" t="s">
        <v>62141</v>
      </c>
      <c r="F16110" t="s">
        <v>62142</v>
      </c>
      <c r="H16110">
        <v>63.877251000000001</v>
      </c>
      <c r="I16110">
        <v>-133.26964720000001</v>
      </c>
      <c r="J16110" s="1" t="str">
        <f t="shared" si="2380"/>
        <v>Fluid (stream)</v>
      </c>
      <c r="K16110" s="1" t="str">
        <f t="shared" si="2381"/>
        <v>Untreated Water</v>
      </c>
      <c r="O16110">
        <v>2.5000000000000001E-2</v>
      </c>
      <c r="P16110">
        <v>50</v>
      </c>
      <c r="Q16110">
        <v>7.8</v>
      </c>
    </row>
    <row r="16111" spans="1:17" hidden="1" x14ac:dyDescent="0.3">
      <c r="A16111" t="s">
        <v>62143</v>
      </c>
      <c r="B16111" t="s">
        <v>62144</v>
      </c>
      <c r="C16111" s="1" t="str">
        <f t="shared" si="2378"/>
        <v>21:0793</v>
      </c>
      <c r="D16111" s="1" t="str">
        <f t="shared" si="2379"/>
        <v>21:0223</v>
      </c>
      <c r="E16111" t="s">
        <v>62141</v>
      </c>
      <c r="F16111" t="s">
        <v>62145</v>
      </c>
      <c r="H16111">
        <v>63.877251000000001</v>
      </c>
      <c r="I16111">
        <v>-133.26964720000001</v>
      </c>
      <c r="J16111" s="1" t="str">
        <f t="shared" si="2380"/>
        <v>Fluid (stream)</v>
      </c>
      <c r="K16111" s="1" t="str">
        <f t="shared" si="2381"/>
        <v>Untreated Water</v>
      </c>
      <c r="O16111">
        <v>2.5000000000000001E-2</v>
      </c>
      <c r="P16111">
        <v>50</v>
      </c>
      <c r="Q16111">
        <v>7.6</v>
      </c>
    </row>
    <row r="16112" spans="1:17" hidden="1" x14ac:dyDescent="0.3">
      <c r="A16112" t="s">
        <v>62146</v>
      </c>
      <c r="B16112" t="s">
        <v>62147</v>
      </c>
      <c r="C16112" s="1" t="str">
        <f t="shared" si="2378"/>
        <v>21:0793</v>
      </c>
      <c r="D16112" s="1" t="str">
        <f t="shared" si="2379"/>
        <v>21:0223</v>
      </c>
      <c r="E16112" t="s">
        <v>62148</v>
      </c>
      <c r="F16112" t="s">
        <v>62149</v>
      </c>
      <c r="H16112">
        <v>63.923632699999999</v>
      </c>
      <c r="I16112">
        <v>-133.20111180000001</v>
      </c>
      <c r="J16112" s="1" t="str">
        <f t="shared" si="2380"/>
        <v>Fluid (stream)</v>
      </c>
      <c r="K16112" s="1" t="str">
        <f t="shared" si="2381"/>
        <v>Untreated Water</v>
      </c>
      <c r="O16112">
        <v>2.5000000000000001E-2</v>
      </c>
      <c r="P16112">
        <v>50</v>
      </c>
      <c r="Q16112">
        <v>7.9</v>
      </c>
    </row>
    <row r="16113" spans="1:17" hidden="1" x14ac:dyDescent="0.3">
      <c r="A16113" t="s">
        <v>62150</v>
      </c>
      <c r="B16113" t="s">
        <v>62151</v>
      </c>
      <c r="C16113" s="1" t="str">
        <f t="shared" si="2378"/>
        <v>21:0793</v>
      </c>
      <c r="D16113" s="1" t="str">
        <f t="shared" si="2379"/>
        <v>21:0223</v>
      </c>
      <c r="E16113" t="s">
        <v>62152</v>
      </c>
      <c r="F16113" t="s">
        <v>62153</v>
      </c>
      <c r="H16113">
        <v>63.868237399999998</v>
      </c>
      <c r="I16113">
        <v>-133.42509570000001</v>
      </c>
      <c r="J16113" s="1" t="str">
        <f t="shared" si="2380"/>
        <v>Fluid (stream)</v>
      </c>
      <c r="K16113" s="1" t="str">
        <f t="shared" si="2381"/>
        <v>Untreated Water</v>
      </c>
      <c r="O16113">
        <v>0.15</v>
      </c>
      <c r="P16113">
        <v>50</v>
      </c>
      <c r="Q16113">
        <v>8.1</v>
      </c>
    </row>
    <row r="16114" spans="1:17" hidden="1" x14ac:dyDescent="0.3">
      <c r="A16114" t="s">
        <v>62154</v>
      </c>
      <c r="B16114" t="s">
        <v>62155</v>
      </c>
      <c r="C16114" s="1" t="str">
        <f t="shared" si="2378"/>
        <v>21:0793</v>
      </c>
      <c r="D16114" s="1" t="str">
        <f t="shared" si="2379"/>
        <v>21:0223</v>
      </c>
      <c r="E16114" t="s">
        <v>62156</v>
      </c>
      <c r="F16114" t="s">
        <v>62157</v>
      </c>
      <c r="H16114">
        <v>63.905099200000002</v>
      </c>
      <c r="I16114">
        <v>-133.2107997</v>
      </c>
      <c r="J16114" s="1" t="str">
        <f t="shared" si="2380"/>
        <v>Fluid (stream)</v>
      </c>
      <c r="K16114" s="1" t="str">
        <f t="shared" si="2381"/>
        <v>Untreated Water</v>
      </c>
      <c r="O16114">
        <v>2.5000000000000001E-2</v>
      </c>
      <c r="P16114">
        <v>40</v>
      </c>
      <c r="Q16114">
        <v>7.7</v>
      </c>
    </row>
    <row r="16115" spans="1:17" hidden="1" x14ac:dyDescent="0.3">
      <c r="A16115" t="s">
        <v>62158</v>
      </c>
      <c r="B16115" t="s">
        <v>62159</v>
      </c>
      <c r="C16115" s="1" t="str">
        <f t="shared" si="2378"/>
        <v>21:0793</v>
      </c>
      <c r="D16115" s="1" t="str">
        <f t="shared" si="2379"/>
        <v>21:0223</v>
      </c>
      <c r="E16115" t="s">
        <v>62160</v>
      </c>
      <c r="F16115" t="s">
        <v>62161</v>
      </c>
      <c r="H16115">
        <v>63.906167600000003</v>
      </c>
      <c r="I16115">
        <v>-133.2057379</v>
      </c>
      <c r="J16115" s="1" t="str">
        <f t="shared" si="2380"/>
        <v>Fluid (stream)</v>
      </c>
      <c r="K16115" s="1" t="str">
        <f t="shared" si="2381"/>
        <v>Untreated Water</v>
      </c>
      <c r="O16115">
        <v>0.08</v>
      </c>
      <c r="P16115">
        <v>160</v>
      </c>
      <c r="Q16115">
        <v>7.6</v>
      </c>
    </row>
    <row r="16116" spans="1:17" hidden="1" x14ac:dyDescent="0.3">
      <c r="A16116" t="s">
        <v>62162</v>
      </c>
      <c r="B16116" t="s">
        <v>62163</v>
      </c>
      <c r="C16116" s="1" t="str">
        <f t="shared" si="2378"/>
        <v>21:0793</v>
      </c>
      <c r="D16116" s="1" t="str">
        <f t="shared" si="2379"/>
        <v>21:0223</v>
      </c>
      <c r="E16116" t="s">
        <v>62164</v>
      </c>
      <c r="F16116" t="s">
        <v>62165</v>
      </c>
      <c r="H16116">
        <v>63.875304700000001</v>
      </c>
      <c r="I16116">
        <v>-133.43033879999999</v>
      </c>
      <c r="J16116" s="1" t="str">
        <f t="shared" si="2380"/>
        <v>Fluid (stream)</v>
      </c>
      <c r="K16116" s="1" t="str">
        <f t="shared" si="2381"/>
        <v>Untreated Water</v>
      </c>
      <c r="O16116">
        <v>0.1</v>
      </c>
      <c r="P16116">
        <v>70</v>
      </c>
      <c r="Q16116">
        <v>7.9</v>
      </c>
    </row>
    <row r="16117" spans="1:17" hidden="1" x14ac:dyDescent="0.3">
      <c r="A16117" t="s">
        <v>62166</v>
      </c>
      <c r="B16117" t="s">
        <v>62167</v>
      </c>
      <c r="C16117" s="1" t="str">
        <f t="shared" si="2378"/>
        <v>21:0793</v>
      </c>
      <c r="D16117" s="1" t="str">
        <f t="shared" si="2379"/>
        <v>21:0223</v>
      </c>
      <c r="E16117" t="s">
        <v>62168</v>
      </c>
      <c r="F16117" t="s">
        <v>62169</v>
      </c>
      <c r="H16117">
        <v>63.868830000000003</v>
      </c>
      <c r="I16117">
        <v>-133.46265579999999</v>
      </c>
      <c r="J16117" s="1" t="str">
        <f t="shared" si="2380"/>
        <v>Fluid (stream)</v>
      </c>
      <c r="K16117" s="1" t="str">
        <f t="shared" si="2381"/>
        <v>Untreated Water</v>
      </c>
      <c r="O16117">
        <v>0.2</v>
      </c>
      <c r="P16117">
        <v>90</v>
      </c>
      <c r="Q16117">
        <v>8.1</v>
      </c>
    </row>
    <row r="16118" spans="1:17" hidden="1" x14ac:dyDescent="0.3">
      <c r="A16118" t="s">
        <v>62170</v>
      </c>
      <c r="B16118" t="s">
        <v>62171</v>
      </c>
      <c r="C16118" s="1" t="str">
        <f t="shared" si="2378"/>
        <v>21:0793</v>
      </c>
      <c r="D16118" s="1" t="str">
        <f t="shared" si="2379"/>
        <v>21:0223</v>
      </c>
      <c r="E16118" t="s">
        <v>62172</v>
      </c>
      <c r="F16118" t="s">
        <v>62173</v>
      </c>
      <c r="H16118">
        <v>63.888273499999997</v>
      </c>
      <c r="I16118">
        <v>-133.45185549999999</v>
      </c>
      <c r="J16118" s="1" t="str">
        <f t="shared" si="2380"/>
        <v>Fluid (stream)</v>
      </c>
      <c r="K16118" s="1" t="str">
        <f t="shared" si="2381"/>
        <v>Untreated Water</v>
      </c>
      <c r="O16118">
        <v>0.2</v>
      </c>
      <c r="P16118">
        <v>130</v>
      </c>
      <c r="Q16118">
        <v>8.1</v>
      </c>
    </row>
    <row r="16119" spans="1:17" hidden="1" x14ac:dyDescent="0.3">
      <c r="A16119" t="s">
        <v>62174</v>
      </c>
      <c r="B16119" t="s">
        <v>62175</v>
      </c>
      <c r="C16119" s="1" t="str">
        <f t="shared" si="2378"/>
        <v>21:0793</v>
      </c>
      <c r="D16119" s="1" t="str">
        <f t="shared" si="2379"/>
        <v>21:0223</v>
      </c>
      <c r="E16119" t="s">
        <v>62176</v>
      </c>
      <c r="F16119" t="s">
        <v>62177</v>
      </c>
      <c r="H16119">
        <v>63.835741800000001</v>
      </c>
      <c r="I16119">
        <v>-133.48448809999999</v>
      </c>
      <c r="J16119" s="1" t="str">
        <f t="shared" si="2380"/>
        <v>Fluid (stream)</v>
      </c>
      <c r="K16119" s="1" t="str">
        <f t="shared" si="2381"/>
        <v>Untreated Water</v>
      </c>
      <c r="O16119">
        <v>0.25</v>
      </c>
      <c r="P16119">
        <v>170</v>
      </c>
      <c r="Q16119">
        <v>8.1999999999999993</v>
      </c>
    </row>
    <row r="16120" spans="1:17" hidden="1" x14ac:dyDescent="0.3">
      <c r="A16120" t="s">
        <v>62178</v>
      </c>
      <c r="B16120" t="s">
        <v>62179</v>
      </c>
      <c r="C16120" s="1" t="str">
        <f t="shared" si="2378"/>
        <v>21:0793</v>
      </c>
      <c r="D16120" s="1" t="str">
        <f t="shared" si="2379"/>
        <v>21:0223</v>
      </c>
      <c r="E16120" t="s">
        <v>62180</v>
      </c>
      <c r="F16120" t="s">
        <v>62181</v>
      </c>
      <c r="H16120">
        <v>63.360759799999997</v>
      </c>
      <c r="I16120">
        <v>-132.0788642</v>
      </c>
      <c r="J16120" s="1" t="str">
        <f t="shared" si="2380"/>
        <v>Fluid (stream)</v>
      </c>
      <c r="K16120" s="1" t="str">
        <f t="shared" si="2381"/>
        <v>Untreated Water</v>
      </c>
      <c r="O16120">
        <v>2.5000000000000001E-2</v>
      </c>
      <c r="P16120">
        <v>140</v>
      </c>
      <c r="Q16120">
        <v>7.3</v>
      </c>
    </row>
    <row r="16121" spans="1:17" hidden="1" x14ac:dyDescent="0.3">
      <c r="A16121" t="s">
        <v>62182</v>
      </c>
      <c r="B16121" t="s">
        <v>62183</v>
      </c>
      <c r="C16121" s="1" t="str">
        <f t="shared" si="2378"/>
        <v>21:0793</v>
      </c>
      <c r="D16121" s="1" t="str">
        <f t="shared" si="2379"/>
        <v>21:0223</v>
      </c>
      <c r="E16121" t="s">
        <v>62184</v>
      </c>
      <c r="F16121" t="s">
        <v>62185</v>
      </c>
      <c r="H16121">
        <v>63.381984299999999</v>
      </c>
      <c r="I16121">
        <v>-132.0487578</v>
      </c>
      <c r="J16121" s="1" t="str">
        <f t="shared" si="2380"/>
        <v>Fluid (stream)</v>
      </c>
      <c r="K16121" s="1" t="str">
        <f t="shared" si="2381"/>
        <v>Untreated Water</v>
      </c>
      <c r="O16121">
        <v>16.3</v>
      </c>
      <c r="P16121">
        <v>670</v>
      </c>
      <c r="Q16121">
        <v>8.5</v>
      </c>
    </row>
    <row r="16122" spans="1:17" hidden="1" x14ac:dyDescent="0.3">
      <c r="A16122" t="s">
        <v>62186</v>
      </c>
      <c r="B16122" t="s">
        <v>62187</v>
      </c>
      <c r="C16122" s="1" t="str">
        <f t="shared" si="2378"/>
        <v>21:0793</v>
      </c>
      <c r="D16122" s="1" t="str">
        <f t="shared" si="2379"/>
        <v>21:0223</v>
      </c>
      <c r="E16122" t="s">
        <v>62188</v>
      </c>
      <c r="F16122" t="s">
        <v>62189</v>
      </c>
      <c r="H16122">
        <v>63.403819499999997</v>
      </c>
      <c r="I16122">
        <v>-132.14373990000001</v>
      </c>
      <c r="J16122" s="1" t="str">
        <f t="shared" si="2380"/>
        <v>Fluid (stream)</v>
      </c>
      <c r="K16122" s="1" t="str">
        <f t="shared" si="2381"/>
        <v>Untreated Water</v>
      </c>
      <c r="O16122">
        <v>8.8000000000000007</v>
      </c>
      <c r="P16122">
        <v>430</v>
      </c>
      <c r="Q16122">
        <v>8.3000000000000007</v>
      </c>
    </row>
    <row r="16123" spans="1:17" hidden="1" x14ac:dyDescent="0.3">
      <c r="A16123" t="s">
        <v>62190</v>
      </c>
      <c r="B16123" t="s">
        <v>62191</v>
      </c>
      <c r="C16123" s="1" t="str">
        <f t="shared" si="2378"/>
        <v>21:0793</v>
      </c>
      <c r="D16123" s="1" t="str">
        <f t="shared" si="2379"/>
        <v>21:0223</v>
      </c>
      <c r="E16123" t="s">
        <v>62192</v>
      </c>
      <c r="F16123" t="s">
        <v>62193</v>
      </c>
      <c r="H16123">
        <v>63.433225100000001</v>
      </c>
      <c r="I16123">
        <v>-132.09119340000001</v>
      </c>
      <c r="J16123" s="1" t="str">
        <f t="shared" si="2380"/>
        <v>Fluid (stream)</v>
      </c>
      <c r="K16123" s="1" t="str">
        <f t="shared" si="2381"/>
        <v>Untreated Water</v>
      </c>
      <c r="O16123">
        <v>9.1999999999999993</v>
      </c>
      <c r="P16123">
        <v>370</v>
      </c>
      <c r="Q16123">
        <v>8.3000000000000007</v>
      </c>
    </row>
    <row r="16124" spans="1:17" hidden="1" x14ac:dyDescent="0.3">
      <c r="A16124" t="s">
        <v>62194</v>
      </c>
      <c r="B16124" t="s">
        <v>62195</v>
      </c>
      <c r="C16124" s="1" t="str">
        <f t="shared" si="2378"/>
        <v>21:0793</v>
      </c>
      <c r="D16124" s="1" t="str">
        <f t="shared" si="2379"/>
        <v>21:0223</v>
      </c>
      <c r="E16124" t="s">
        <v>62196</v>
      </c>
      <c r="F16124" t="s">
        <v>62197</v>
      </c>
      <c r="H16124">
        <v>63.415714299999998</v>
      </c>
      <c r="I16124">
        <v>-132.09976409999999</v>
      </c>
      <c r="J16124" s="1" t="str">
        <f t="shared" si="2380"/>
        <v>Fluid (stream)</v>
      </c>
      <c r="K16124" s="1" t="str">
        <f t="shared" si="2381"/>
        <v>Untreated Water</v>
      </c>
      <c r="O16124">
        <v>2.5000000000000001E-2</v>
      </c>
      <c r="P16124">
        <v>70</v>
      </c>
      <c r="Q16124">
        <v>7.4</v>
      </c>
    </row>
    <row r="16125" spans="1:17" hidden="1" x14ac:dyDescent="0.3">
      <c r="A16125" t="s">
        <v>62198</v>
      </c>
      <c r="B16125" t="s">
        <v>62199</v>
      </c>
      <c r="C16125" s="1" t="str">
        <f t="shared" si="2378"/>
        <v>21:0793</v>
      </c>
      <c r="D16125" s="1" t="str">
        <f>HYPERLINK("http://geochem.nrcan.gc.ca/cdogs/content/svy/svy_e.htm", "")</f>
        <v/>
      </c>
      <c r="G16125" s="1" t="str">
        <f>HYPERLINK("http://geochem.nrcan.gc.ca/cdogs/content/cr_/cr_00087_e.htm", "87")</f>
        <v>87</v>
      </c>
      <c r="J16125" t="s">
        <v>11453</v>
      </c>
      <c r="K16125" t="s">
        <v>11454</v>
      </c>
      <c r="O16125">
        <v>0.45</v>
      </c>
      <c r="P16125">
        <v>80</v>
      </c>
      <c r="Q16125">
        <v>7.8</v>
      </c>
    </row>
    <row r="16126" spans="1:17" hidden="1" x14ac:dyDescent="0.3">
      <c r="A16126" t="s">
        <v>62200</v>
      </c>
      <c r="B16126" t="s">
        <v>62201</v>
      </c>
      <c r="C16126" s="1" t="str">
        <f t="shared" si="2378"/>
        <v>21:0793</v>
      </c>
      <c r="D16126" s="1" t="str">
        <f t="shared" ref="D16126:D16137" si="2382">HYPERLINK("http://geochem.nrcan.gc.ca/cdogs/content/svy/svy210223_e.htm", "21:0223")</f>
        <v>21:0223</v>
      </c>
      <c r="E16126" t="s">
        <v>62202</v>
      </c>
      <c r="F16126" t="s">
        <v>62203</v>
      </c>
      <c r="H16126">
        <v>63.447116200000004</v>
      </c>
      <c r="I16126">
        <v>-132.15258489999999</v>
      </c>
      <c r="J16126" s="1" t="str">
        <f t="shared" ref="J16126:J16137" si="2383">HYPERLINK("http://geochem.nrcan.gc.ca/cdogs/content/kwd/kwd020018_e.htm", "Fluid (stream)")</f>
        <v>Fluid (stream)</v>
      </c>
      <c r="K16126" s="1" t="str">
        <f t="shared" ref="K16126:K16137" si="2384">HYPERLINK("http://geochem.nrcan.gc.ca/cdogs/content/kwd/kwd080007_e.htm", "Untreated Water")</f>
        <v>Untreated Water</v>
      </c>
      <c r="O16126">
        <v>2.2000000000000002</v>
      </c>
      <c r="P16126">
        <v>170</v>
      </c>
      <c r="Q16126">
        <v>8.1999999999999993</v>
      </c>
    </row>
    <row r="16127" spans="1:17" hidden="1" x14ac:dyDescent="0.3">
      <c r="A16127" t="s">
        <v>62204</v>
      </c>
      <c r="B16127" t="s">
        <v>62205</v>
      </c>
      <c r="C16127" s="1" t="str">
        <f t="shared" si="2378"/>
        <v>21:0793</v>
      </c>
      <c r="D16127" s="1" t="str">
        <f t="shared" si="2382"/>
        <v>21:0223</v>
      </c>
      <c r="E16127" t="s">
        <v>62202</v>
      </c>
      <c r="F16127" t="s">
        <v>62206</v>
      </c>
      <c r="H16127">
        <v>63.447116200000004</v>
      </c>
      <c r="I16127">
        <v>-132.15258489999999</v>
      </c>
      <c r="J16127" s="1" t="str">
        <f t="shared" si="2383"/>
        <v>Fluid (stream)</v>
      </c>
      <c r="K16127" s="1" t="str">
        <f t="shared" si="2384"/>
        <v>Untreated Water</v>
      </c>
      <c r="O16127">
        <v>2.1</v>
      </c>
      <c r="P16127">
        <v>160</v>
      </c>
      <c r="Q16127">
        <v>8</v>
      </c>
    </row>
    <row r="16128" spans="1:17" hidden="1" x14ac:dyDescent="0.3">
      <c r="A16128" t="s">
        <v>62207</v>
      </c>
      <c r="B16128" t="s">
        <v>62208</v>
      </c>
      <c r="C16128" s="1" t="str">
        <f t="shared" si="2378"/>
        <v>21:0793</v>
      </c>
      <c r="D16128" s="1" t="str">
        <f t="shared" si="2382"/>
        <v>21:0223</v>
      </c>
      <c r="E16128" t="s">
        <v>62209</v>
      </c>
      <c r="F16128" t="s">
        <v>62210</v>
      </c>
      <c r="H16128">
        <v>63.422226000000002</v>
      </c>
      <c r="I16128">
        <v>-132.23383949999999</v>
      </c>
      <c r="J16128" s="1" t="str">
        <f t="shared" si="2383"/>
        <v>Fluid (stream)</v>
      </c>
      <c r="K16128" s="1" t="str">
        <f t="shared" si="2384"/>
        <v>Untreated Water</v>
      </c>
      <c r="O16128">
        <v>5</v>
      </c>
      <c r="P16128">
        <v>540</v>
      </c>
      <c r="Q16128">
        <v>8.4</v>
      </c>
    </row>
    <row r="16129" spans="1:17" hidden="1" x14ac:dyDescent="0.3">
      <c r="A16129" t="s">
        <v>62211</v>
      </c>
      <c r="B16129" t="s">
        <v>62212</v>
      </c>
      <c r="C16129" s="1" t="str">
        <f t="shared" si="2378"/>
        <v>21:0793</v>
      </c>
      <c r="D16129" s="1" t="str">
        <f t="shared" si="2382"/>
        <v>21:0223</v>
      </c>
      <c r="E16129" t="s">
        <v>62213</v>
      </c>
      <c r="F16129" t="s">
        <v>62214</v>
      </c>
      <c r="H16129">
        <v>63.420485200000002</v>
      </c>
      <c r="I16129">
        <v>-132.22835480000001</v>
      </c>
      <c r="J16129" s="1" t="str">
        <f t="shared" si="2383"/>
        <v>Fluid (stream)</v>
      </c>
      <c r="K16129" s="1" t="str">
        <f t="shared" si="2384"/>
        <v>Untreated Water</v>
      </c>
      <c r="O16129">
        <v>6.7</v>
      </c>
      <c r="P16129">
        <v>310</v>
      </c>
      <c r="Q16129">
        <v>8.3000000000000007</v>
      </c>
    </row>
    <row r="16130" spans="1:17" hidden="1" x14ac:dyDescent="0.3">
      <c r="A16130" t="s">
        <v>62215</v>
      </c>
      <c r="B16130" t="s">
        <v>62216</v>
      </c>
      <c r="C16130" s="1" t="str">
        <f t="shared" si="2378"/>
        <v>21:0793</v>
      </c>
      <c r="D16130" s="1" t="str">
        <f t="shared" si="2382"/>
        <v>21:0223</v>
      </c>
      <c r="E16130" t="s">
        <v>62217</v>
      </c>
      <c r="F16130" t="s">
        <v>62218</v>
      </c>
      <c r="H16130">
        <v>63.418436700000001</v>
      </c>
      <c r="I16130">
        <v>-132.2468925</v>
      </c>
      <c r="J16130" s="1" t="str">
        <f t="shared" si="2383"/>
        <v>Fluid (stream)</v>
      </c>
      <c r="K16130" s="1" t="str">
        <f t="shared" si="2384"/>
        <v>Untreated Water</v>
      </c>
      <c r="O16130">
        <v>55</v>
      </c>
      <c r="P16130">
        <v>1020</v>
      </c>
      <c r="Q16130">
        <v>8.4</v>
      </c>
    </row>
    <row r="16131" spans="1:17" hidden="1" x14ac:dyDescent="0.3">
      <c r="A16131" t="s">
        <v>62219</v>
      </c>
      <c r="B16131" t="s">
        <v>62220</v>
      </c>
      <c r="C16131" s="1" t="str">
        <f t="shared" si="2378"/>
        <v>21:0793</v>
      </c>
      <c r="D16131" s="1" t="str">
        <f t="shared" si="2382"/>
        <v>21:0223</v>
      </c>
      <c r="E16131" t="s">
        <v>62221</v>
      </c>
      <c r="F16131" t="s">
        <v>62222</v>
      </c>
      <c r="H16131">
        <v>63.400751200000002</v>
      </c>
      <c r="I16131">
        <v>-132.23100220000001</v>
      </c>
      <c r="J16131" s="1" t="str">
        <f t="shared" si="2383"/>
        <v>Fluid (stream)</v>
      </c>
      <c r="K16131" s="1" t="str">
        <f t="shared" si="2384"/>
        <v>Untreated Water</v>
      </c>
      <c r="O16131">
        <v>2.5000000000000001E-2</v>
      </c>
      <c r="P16131">
        <v>80</v>
      </c>
      <c r="Q16131">
        <v>7.7</v>
      </c>
    </row>
    <row r="16132" spans="1:17" hidden="1" x14ac:dyDescent="0.3">
      <c r="A16132" t="s">
        <v>62223</v>
      </c>
      <c r="B16132" t="s">
        <v>62224</v>
      </c>
      <c r="C16132" s="1" t="str">
        <f t="shared" si="2378"/>
        <v>21:0793</v>
      </c>
      <c r="D16132" s="1" t="str">
        <f t="shared" si="2382"/>
        <v>21:0223</v>
      </c>
      <c r="E16132" t="s">
        <v>62225</v>
      </c>
      <c r="F16132" t="s">
        <v>62226</v>
      </c>
      <c r="H16132">
        <v>63.4699217</v>
      </c>
      <c r="I16132">
        <v>-132.12392990000001</v>
      </c>
      <c r="J16132" s="1" t="str">
        <f t="shared" si="2383"/>
        <v>Fluid (stream)</v>
      </c>
      <c r="K16132" s="1" t="str">
        <f t="shared" si="2384"/>
        <v>Untreated Water</v>
      </c>
      <c r="O16132">
        <v>0.5</v>
      </c>
      <c r="P16132">
        <v>100</v>
      </c>
      <c r="Q16132">
        <v>8</v>
      </c>
    </row>
    <row r="16133" spans="1:17" hidden="1" x14ac:dyDescent="0.3">
      <c r="A16133" t="s">
        <v>62227</v>
      </c>
      <c r="B16133" t="s">
        <v>62228</v>
      </c>
      <c r="C16133" s="1" t="str">
        <f t="shared" si="2378"/>
        <v>21:0793</v>
      </c>
      <c r="D16133" s="1" t="str">
        <f t="shared" si="2382"/>
        <v>21:0223</v>
      </c>
      <c r="E16133" t="s">
        <v>62229</v>
      </c>
      <c r="F16133" t="s">
        <v>62230</v>
      </c>
      <c r="H16133">
        <v>63.466310200000002</v>
      </c>
      <c r="I16133">
        <v>-132.04022399999999</v>
      </c>
      <c r="J16133" s="1" t="str">
        <f t="shared" si="2383"/>
        <v>Fluid (stream)</v>
      </c>
      <c r="K16133" s="1" t="str">
        <f t="shared" si="2384"/>
        <v>Untreated Water</v>
      </c>
      <c r="O16133">
        <v>2.5000000000000001E-2</v>
      </c>
      <c r="P16133">
        <v>50</v>
      </c>
      <c r="Q16133">
        <v>7.7</v>
      </c>
    </row>
    <row r="16134" spans="1:17" hidden="1" x14ac:dyDescent="0.3">
      <c r="A16134" t="s">
        <v>62231</v>
      </c>
      <c r="B16134" t="s">
        <v>62232</v>
      </c>
      <c r="C16134" s="1" t="str">
        <f t="shared" si="2378"/>
        <v>21:0793</v>
      </c>
      <c r="D16134" s="1" t="str">
        <f t="shared" si="2382"/>
        <v>21:0223</v>
      </c>
      <c r="E16134" t="s">
        <v>62233</v>
      </c>
      <c r="F16134" t="s">
        <v>62234</v>
      </c>
      <c r="H16134">
        <v>63.489491399999999</v>
      </c>
      <c r="I16134">
        <v>-132.1711918</v>
      </c>
      <c r="J16134" s="1" t="str">
        <f t="shared" si="2383"/>
        <v>Fluid (stream)</v>
      </c>
      <c r="K16134" s="1" t="str">
        <f t="shared" si="2384"/>
        <v>Untreated Water</v>
      </c>
      <c r="O16134">
        <v>0.08</v>
      </c>
      <c r="P16134">
        <v>60</v>
      </c>
      <c r="Q16134">
        <v>7.8</v>
      </c>
    </row>
    <row r="16135" spans="1:17" hidden="1" x14ac:dyDescent="0.3">
      <c r="A16135" t="s">
        <v>62235</v>
      </c>
      <c r="B16135" t="s">
        <v>62236</v>
      </c>
      <c r="C16135" s="1" t="str">
        <f t="shared" si="2378"/>
        <v>21:0793</v>
      </c>
      <c r="D16135" s="1" t="str">
        <f t="shared" si="2382"/>
        <v>21:0223</v>
      </c>
      <c r="E16135" t="s">
        <v>62237</v>
      </c>
      <c r="F16135" t="s">
        <v>62238</v>
      </c>
      <c r="H16135">
        <v>63.478758999999997</v>
      </c>
      <c r="I16135">
        <v>-132.21009549999999</v>
      </c>
      <c r="J16135" s="1" t="str">
        <f t="shared" si="2383"/>
        <v>Fluid (stream)</v>
      </c>
      <c r="K16135" s="1" t="str">
        <f t="shared" si="2384"/>
        <v>Untreated Water</v>
      </c>
      <c r="O16135">
        <v>2.5000000000000001E-2</v>
      </c>
      <c r="P16135">
        <v>90</v>
      </c>
      <c r="Q16135">
        <v>7.6</v>
      </c>
    </row>
    <row r="16136" spans="1:17" hidden="1" x14ac:dyDescent="0.3">
      <c r="A16136" t="s">
        <v>62239</v>
      </c>
      <c r="B16136" t="s">
        <v>62240</v>
      </c>
      <c r="C16136" s="1" t="str">
        <f t="shared" si="2378"/>
        <v>21:0793</v>
      </c>
      <c r="D16136" s="1" t="str">
        <f t="shared" si="2382"/>
        <v>21:0223</v>
      </c>
      <c r="E16136" t="s">
        <v>62241</v>
      </c>
      <c r="F16136" t="s">
        <v>62242</v>
      </c>
      <c r="H16136">
        <v>63.494366499999998</v>
      </c>
      <c r="I16136">
        <v>-132.26164729999999</v>
      </c>
      <c r="J16136" s="1" t="str">
        <f t="shared" si="2383"/>
        <v>Fluid (stream)</v>
      </c>
      <c r="K16136" s="1" t="str">
        <f t="shared" si="2384"/>
        <v>Untreated Water</v>
      </c>
      <c r="O16136">
        <v>0.93</v>
      </c>
      <c r="P16136">
        <v>100</v>
      </c>
      <c r="Q16136">
        <v>8</v>
      </c>
    </row>
    <row r="16137" spans="1:17" hidden="1" x14ac:dyDescent="0.3">
      <c r="A16137" t="s">
        <v>62243</v>
      </c>
      <c r="B16137" t="s">
        <v>62244</v>
      </c>
      <c r="C16137" s="1" t="str">
        <f t="shared" si="2378"/>
        <v>21:0793</v>
      </c>
      <c r="D16137" s="1" t="str">
        <f t="shared" si="2382"/>
        <v>21:0223</v>
      </c>
      <c r="E16137" t="s">
        <v>62245</v>
      </c>
      <c r="F16137" t="s">
        <v>62246</v>
      </c>
      <c r="H16137">
        <v>63.533842300000003</v>
      </c>
      <c r="I16137">
        <v>-132.45283359999999</v>
      </c>
      <c r="J16137" s="1" t="str">
        <f t="shared" si="2383"/>
        <v>Fluid (stream)</v>
      </c>
      <c r="K16137" s="1" t="str">
        <f t="shared" si="2384"/>
        <v>Untreated Water</v>
      </c>
      <c r="O16137">
        <v>8.1</v>
      </c>
      <c r="P16137">
        <v>70</v>
      </c>
      <c r="Q16137">
        <v>8</v>
      </c>
    </row>
    <row r="16138" spans="1:17" hidden="1" x14ac:dyDescent="0.3">
      <c r="A16138" t="s">
        <v>62247</v>
      </c>
      <c r="B16138" t="s">
        <v>62248</v>
      </c>
      <c r="C16138" s="1" t="str">
        <f t="shared" si="2378"/>
        <v>21:0793</v>
      </c>
      <c r="D16138" s="1" t="str">
        <f>HYPERLINK("http://geochem.nrcan.gc.ca/cdogs/content/svy/svy_e.htm", "")</f>
        <v/>
      </c>
      <c r="G16138" s="1" t="str">
        <f>HYPERLINK("http://geochem.nrcan.gc.ca/cdogs/content/cr_/cr_00087_e.htm", "87")</f>
        <v>87</v>
      </c>
      <c r="J16138" t="s">
        <v>11453</v>
      </c>
      <c r="K16138" t="s">
        <v>11454</v>
      </c>
      <c r="O16138">
        <v>0.37</v>
      </c>
      <c r="P16138">
        <v>80</v>
      </c>
      <c r="Q16138">
        <v>7.8</v>
      </c>
    </row>
    <row r="16139" spans="1:17" hidden="1" x14ac:dyDescent="0.3">
      <c r="A16139" t="s">
        <v>62249</v>
      </c>
      <c r="B16139" t="s">
        <v>62250</v>
      </c>
      <c r="C16139" s="1" t="str">
        <f t="shared" si="2378"/>
        <v>21:0793</v>
      </c>
      <c r="D16139" s="1" t="str">
        <f t="shared" ref="D16139:D16164" si="2385">HYPERLINK("http://geochem.nrcan.gc.ca/cdogs/content/svy/svy210223_e.htm", "21:0223")</f>
        <v>21:0223</v>
      </c>
      <c r="E16139" t="s">
        <v>62251</v>
      </c>
      <c r="F16139" t="s">
        <v>62252</v>
      </c>
      <c r="H16139">
        <v>63.537875200000002</v>
      </c>
      <c r="I16139">
        <v>-132.36446459999999</v>
      </c>
      <c r="J16139" s="1" t="str">
        <f t="shared" ref="J16139:J16164" si="2386">HYPERLINK("http://geochem.nrcan.gc.ca/cdogs/content/kwd/kwd020018_e.htm", "Fluid (stream)")</f>
        <v>Fluid (stream)</v>
      </c>
      <c r="K16139" s="1" t="str">
        <f t="shared" ref="K16139:K16164" si="2387">HYPERLINK("http://geochem.nrcan.gc.ca/cdogs/content/kwd/kwd080007_e.htm", "Untreated Water")</f>
        <v>Untreated Water</v>
      </c>
      <c r="O16139">
        <v>2</v>
      </c>
      <c r="P16139">
        <v>60</v>
      </c>
      <c r="Q16139">
        <v>8.1999999999999993</v>
      </c>
    </row>
    <row r="16140" spans="1:17" hidden="1" x14ac:dyDescent="0.3">
      <c r="A16140" t="s">
        <v>62253</v>
      </c>
      <c r="B16140" t="s">
        <v>62254</v>
      </c>
      <c r="C16140" s="1" t="str">
        <f t="shared" si="2378"/>
        <v>21:0793</v>
      </c>
      <c r="D16140" s="1" t="str">
        <f t="shared" si="2385"/>
        <v>21:0223</v>
      </c>
      <c r="E16140" t="s">
        <v>62255</v>
      </c>
      <c r="F16140" t="s">
        <v>62256</v>
      </c>
      <c r="H16140">
        <v>63.542794999999998</v>
      </c>
      <c r="I16140">
        <v>-132.36097050000001</v>
      </c>
      <c r="J16140" s="1" t="str">
        <f t="shared" si="2386"/>
        <v>Fluid (stream)</v>
      </c>
      <c r="K16140" s="1" t="str">
        <f t="shared" si="2387"/>
        <v>Untreated Water</v>
      </c>
      <c r="O16140">
        <v>1.4</v>
      </c>
      <c r="P16140">
        <v>140</v>
      </c>
      <c r="Q16140">
        <v>8</v>
      </c>
    </row>
    <row r="16141" spans="1:17" hidden="1" x14ac:dyDescent="0.3">
      <c r="A16141" t="s">
        <v>62257</v>
      </c>
      <c r="B16141" t="s">
        <v>62258</v>
      </c>
      <c r="C16141" s="1" t="str">
        <f t="shared" si="2378"/>
        <v>21:0793</v>
      </c>
      <c r="D16141" s="1" t="str">
        <f t="shared" si="2385"/>
        <v>21:0223</v>
      </c>
      <c r="E16141" t="s">
        <v>62259</v>
      </c>
      <c r="F16141" t="s">
        <v>62260</v>
      </c>
      <c r="H16141">
        <v>63.541700300000002</v>
      </c>
      <c r="I16141">
        <v>-132.30646189999999</v>
      </c>
      <c r="J16141" s="1" t="str">
        <f t="shared" si="2386"/>
        <v>Fluid (stream)</v>
      </c>
      <c r="K16141" s="1" t="str">
        <f t="shared" si="2387"/>
        <v>Untreated Water</v>
      </c>
      <c r="O16141">
        <v>2.5</v>
      </c>
      <c r="P16141">
        <v>120</v>
      </c>
      <c r="Q16141">
        <v>8.3000000000000007</v>
      </c>
    </row>
    <row r="16142" spans="1:17" hidden="1" x14ac:dyDescent="0.3">
      <c r="A16142" t="s">
        <v>62261</v>
      </c>
      <c r="B16142" t="s">
        <v>62262</v>
      </c>
      <c r="C16142" s="1" t="str">
        <f t="shared" si="2378"/>
        <v>21:0793</v>
      </c>
      <c r="D16142" s="1" t="str">
        <f t="shared" si="2385"/>
        <v>21:0223</v>
      </c>
      <c r="E16142" t="s">
        <v>62263</v>
      </c>
      <c r="F16142" t="s">
        <v>62264</v>
      </c>
      <c r="H16142">
        <v>63.527196699999998</v>
      </c>
      <c r="I16142">
        <v>-132.2689805</v>
      </c>
      <c r="J16142" s="1" t="str">
        <f t="shared" si="2386"/>
        <v>Fluid (stream)</v>
      </c>
      <c r="K16142" s="1" t="str">
        <f t="shared" si="2387"/>
        <v>Untreated Water</v>
      </c>
      <c r="O16142">
        <v>1.2</v>
      </c>
      <c r="P16142">
        <v>160</v>
      </c>
      <c r="Q16142">
        <v>8.1</v>
      </c>
    </row>
    <row r="16143" spans="1:17" hidden="1" x14ac:dyDescent="0.3">
      <c r="A16143" t="s">
        <v>62265</v>
      </c>
      <c r="B16143" t="s">
        <v>62266</v>
      </c>
      <c r="C16143" s="1" t="str">
        <f t="shared" si="2378"/>
        <v>21:0793</v>
      </c>
      <c r="D16143" s="1" t="str">
        <f t="shared" si="2385"/>
        <v>21:0223</v>
      </c>
      <c r="E16143" t="s">
        <v>62267</v>
      </c>
      <c r="F16143" t="s">
        <v>62268</v>
      </c>
      <c r="H16143">
        <v>63.496858600000003</v>
      </c>
      <c r="I16143">
        <v>-132.3044783</v>
      </c>
      <c r="J16143" s="1" t="str">
        <f t="shared" si="2386"/>
        <v>Fluid (stream)</v>
      </c>
      <c r="K16143" s="1" t="str">
        <f t="shared" si="2387"/>
        <v>Untreated Water</v>
      </c>
      <c r="O16143">
        <v>5.9</v>
      </c>
      <c r="P16143">
        <v>100</v>
      </c>
      <c r="Q16143">
        <v>8.3000000000000007</v>
      </c>
    </row>
    <row r="16144" spans="1:17" hidden="1" x14ac:dyDescent="0.3">
      <c r="A16144" t="s">
        <v>62269</v>
      </c>
      <c r="B16144" t="s">
        <v>62270</v>
      </c>
      <c r="C16144" s="1" t="str">
        <f t="shared" si="2378"/>
        <v>21:0793</v>
      </c>
      <c r="D16144" s="1" t="str">
        <f t="shared" si="2385"/>
        <v>21:0223</v>
      </c>
      <c r="E16144" t="s">
        <v>62271</v>
      </c>
      <c r="F16144" t="s">
        <v>62272</v>
      </c>
      <c r="H16144">
        <v>63.561108300000001</v>
      </c>
      <c r="I16144">
        <v>-132.186305</v>
      </c>
      <c r="J16144" s="1" t="str">
        <f t="shared" si="2386"/>
        <v>Fluid (stream)</v>
      </c>
      <c r="K16144" s="1" t="str">
        <f t="shared" si="2387"/>
        <v>Untreated Water</v>
      </c>
      <c r="O16144">
        <v>1.78</v>
      </c>
      <c r="P16144">
        <v>70</v>
      </c>
      <c r="Q16144">
        <v>8.1</v>
      </c>
    </row>
    <row r="16145" spans="1:17" hidden="1" x14ac:dyDescent="0.3">
      <c r="A16145" t="s">
        <v>62273</v>
      </c>
      <c r="B16145" t="s">
        <v>62274</v>
      </c>
      <c r="C16145" s="1" t="str">
        <f t="shared" si="2378"/>
        <v>21:0793</v>
      </c>
      <c r="D16145" s="1" t="str">
        <f t="shared" si="2385"/>
        <v>21:0223</v>
      </c>
      <c r="E16145" t="s">
        <v>62275</v>
      </c>
      <c r="F16145" t="s">
        <v>62276</v>
      </c>
      <c r="H16145">
        <v>63.515722699999998</v>
      </c>
      <c r="I16145">
        <v>-132.19387470000001</v>
      </c>
      <c r="J16145" s="1" t="str">
        <f t="shared" si="2386"/>
        <v>Fluid (stream)</v>
      </c>
      <c r="K16145" s="1" t="str">
        <f t="shared" si="2387"/>
        <v>Untreated Water</v>
      </c>
      <c r="O16145">
        <v>0.11</v>
      </c>
      <c r="P16145">
        <v>150</v>
      </c>
      <c r="Q16145">
        <v>7.8</v>
      </c>
    </row>
    <row r="16146" spans="1:17" hidden="1" x14ac:dyDescent="0.3">
      <c r="A16146" t="s">
        <v>62277</v>
      </c>
      <c r="B16146" t="s">
        <v>62278</v>
      </c>
      <c r="C16146" s="1" t="str">
        <f t="shared" si="2378"/>
        <v>21:0793</v>
      </c>
      <c r="D16146" s="1" t="str">
        <f t="shared" si="2385"/>
        <v>21:0223</v>
      </c>
      <c r="E16146" t="s">
        <v>62279</v>
      </c>
      <c r="F16146" t="s">
        <v>62280</v>
      </c>
      <c r="H16146">
        <v>63.572712099999997</v>
      </c>
      <c r="I16146">
        <v>-132.2171606</v>
      </c>
      <c r="J16146" s="1" t="str">
        <f t="shared" si="2386"/>
        <v>Fluid (stream)</v>
      </c>
      <c r="K16146" s="1" t="str">
        <f t="shared" si="2387"/>
        <v>Untreated Water</v>
      </c>
      <c r="O16146">
        <v>0.7</v>
      </c>
      <c r="P16146">
        <v>70</v>
      </c>
      <c r="Q16146">
        <v>8</v>
      </c>
    </row>
    <row r="16147" spans="1:17" hidden="1" x14ac:dyDescent="0.3">
      <c r="A16147" t="s">
        <v>62281</v>
      </c>
      <c r="B16147" t="s">
        <v>62282</v>
      </c>
      <c r="C16147" s="1" t="str">
        <f t="shared" si="2378"/>
        <v>21:0793</v>
      </c>
      <c r="D16147" s="1" t="str">
        <f t="shared" si="2385"/>
        <v>21:0223</v>
      </c>
      <c r="E16147" t="s">
        <v>62283</v>
      </c>
      <c r="F16147" t="s">
        <v>62284</v>
      </c>
      <c r="H16147">
        <v>63.583638800000003</v>
      </c>
      <c r="I16147">
        <v>-132.1911953</v>
      </c>
      <c r="J16147" s="1" t="str">
        <f t="shared" si="2386"/>
        <v>Fluid (stream)</v>
      </c>
      <c r="K16147" s="1" t="str">
        <f t="shared" si="2387"/>
        <v>Untreated Water</v>
      </c>
      <c r="O16147">
        <v>2.5000000000000001E-2</v>
      </c>
      <c r="P16147">
        <v>80</v>
      </c>
      <c r="Q16147">
        <v>7.8</v>
      </c>
    </row>
    <row r="16148" spans="1:17" hidden="1" x14ac:dyDescent="0.3">
      <c r="A16148" t="s">
        <v>62285</v>
      </c>
      <c r="B16148" t="s">
        <v>62286</v>
      </c>
      <c r="C16148" s="1" t="str">
        <f t="shared" si="2378"/>
        <v>21:0793</v>
      </c>
      <c r="D16148" s="1" t="str">
        <f t="shared" si="2385"/>
        <v>21:0223</v>
      </c>
      <c r="E16148" t="s">
        <v>62287</v>
      </c>
      <c r="F16148" t="s">
        <v>62288</v>
      </c>
      <c r="H16148">
        <v>63.574962200000002</v>
      </c>
      <c r="I16148">
        <v>-132.2792144</v>
      </c>
      <c r="J16148" s="1" t="str">
        <f t="shared" si="2386"/>
        <v>Fluid (stream)</v>
      </c>
      <c r="K16148" s="1" t="str">
        <f t="shared" si="2387"/>
        <v>Untreated Water</v>
      </c>
      <c r="O16148">
        <v>0.2</v>
      </c>
      <c r="P16148">
        <v>130</v>
      </c>
      <c r="Q16148">
        <v>7.7</v>
      </c>
    </row>
    <row r="16149" spans="1:17" hidden="1" x14ac:dyDescent="0.3">
      <c r="A16149" t="s">
        <v>62289</v>
      </c>
      <c r="B16149" t="s">
        <v>62290</v>
      </c>
      <c r="C16149" s="1" t="str">
        <f t="shared" si="2378"/>
        <v>21:0793</v>
      </c>
      <c r="D16149" s="1" t="str">
        <f t="shared" si="2385"/>
        <v>21:0223</v>
      </c>
      <c r="E16149" t="s">
        <v>62287</v>
      </c>
      <c r="F16149" t="s">
        <v>62291</v>
      </c>
      <c r="H16149">
        <v>63.574962200000002</v>
      </c>
      <c r="I16149">
        <v>-132.2792144</v>
      </c>
      <c r="J16149" s="1" t="str">
        <f t="shared" si="2386"/>
        <v>Fluid (stream)</v>
      </c>
      <c r="K16149" s="1" t="str">
        <f t="shared" si="2387"/>
        <v>Untreated Water</v>
      </c>
      <c r="O16149">
        <v>0.08</v>
      </c>
      <c r="P16149">
        <v>130</v>
      </c>
      <c r="Q16149">
        <v>7.6</v>
      </c>
    </row>
    <row r="16150" spans="1:17" hidden="1" x14ac:dyDescent="0.3">
      <c r="A16150" t="s">
        <v>62292</v>
      </c>
      <c r="B16150" t="s">
        <v>62293</v>
      </c>
      <c r="C16150" s="1" t="str">
        <f t="shared" si="2378"/>
        <v>21:0793</v>
      </c>
      <c r="D16150" s="1" t="str">
        <f t="shared" si="2385"/>
        <v>21:0223</v>
      </c>
      <c r="E16150" t="s">
        <v>62294</v>
      </c>
      <c r="F16150" t="s">
        <v>62295</v>
      </c>
      <c r="H16150">
        <v>63.479626699999997</v>
      </c>
      <c r="I16150">
        <v>-132.3174908</v>
      </c>
      <c r="J16150" s="1" t="str">
        <f t="shared" si="2386"/>
        <v>Fluid (stream)</v>
      </c>
      <c r="K16150" s="1" t="str">
        <f t="shared" si="2387"/>
        <v>Untreated Water</v>
      </c>
      <c r="O16150">
        <v>3.3</v>
      </c>
      <c r="P16150">
        <v>190</v>
      </c>
      <c r="Q16150">
        <v>8.1</v>
      </c>
    </row>
    <row r="16151" spans="1:17" hidden="1" x14ac:dyDescent="0.3">
      <c r="A16151" t="s">
        <v>62296</v>
      </c>
      <c r="B16151" t="s">
        <v>62297</v>
      </c>
      <c r="C16151" s="1" t="str">
        <f t="shared" si="2378"/>
        <v>21:0793</v>
      </c>
      <c r="D16151" s="1" t="str">
        <f t="shared" si="2385"/>
        <v>21:0223</v>
      </c>
      <c r="E16151" t="s">
        <v>62298</v>
      </c>
      <c r="F16151" t="s">
        <v>62299</v>
      </c>
      <c r="H16151">
        <v>63.4888519</v>
      </c>
      <c r="I16151">
        <v>-132.32576710000001</v>
      </c>
      <c r="J16151" s="1" t="str">
        <f t="shared" si="2386"/>
        <v>Fluid (stream)</v>
      </c>
      <c r="K16151" s="1" t="str">
        <f t="shared" si="2387"/>
        <v>Untreated Water</v>
      </c>
      <c r="O16151">
        <v>10</v>
      </c>
      <c r="P16151">
        <v>120</v>
      </c>
      <c r="Q16151">
        <v>8.1999999999999993</v>
      </c>
    </row>
    <row r="16152" spans="1:17" hidden="1" x14ac:dyDescent="0.3">
      <c r="A16152" t="s">
        <v>62300</v>
      </c>
      <c r="B16152" t="s">
        <v>62301</v>
      </c>
      <c r="C16152" s="1" t="str">
        <f t="shared" si="2378"/>
        <v>21:0793</v>
      </c>
      <c r="D16152" s="1" t="str">
        <f t="shared" si="2385"/>
        <v>21:0223</v>
      </c>
      <c r="E16152" t="s">
        <v>62302</v>
      </c>
      <c r="F16152" t="s">
        <v>62303</v>
      </c>
      <c r="H16152">
        <v>63.475231399999998</v>
      </c>
      <c r="I16152">
        <v>-132.33410939999999</v>
      </c>
      <c r="J16152" s="1" t="str">
        <f t="shared" si="2386"/>
        <v>Fluid (stream)</v>
      </c>
      <c r="K16152" s="1" t="str">
        <f t="shared" si="2387"/>
        <v>Untreated Water</v>
      </c>
      <c r="O16152">
        <v>7.5</v>
      </c>
      <c r="P16152">
        <v>130</v>
      </c>
      <c r="Q16152">
        <v>8.1999999999999993</v>
      </c>
    </row>
    <row r="16153" spans="1:17" hidden="1" x14ac:dyDescent="0.3">
      <c r="A16153" t="s">
        <v>62304</v>
      </c>
      <c r="B16153" t="s">
        <v>62305</v>
      </c>
      <c r="C16153" s="1" t="str">
        <f t="shared" si="2378"/>
        <v>21:0793</v>
      </c>
      <c r="D16153" s="1" t="str">
        <f t="shared" si="2385"/>
        <v>21:0223</v>
      </c>
      <c r="E16153" t="s">
        <v>62306</v>
      </c>
      <c r="F16153" t="s">
        <v>62307</v>
      </c>
      <c r="H16153">
        <v>63.485456599999999</v>
      </c>
      <c r="I16153">
        <v>-132.37130540000001</v>
      </c>
      <c r="J16153" s="1" t="str">
        <f t="shared" si="2386"/>
        <v>Fluid (stream)</v>
      </c>
      <c r="K16153" s="1" t="str">
        <f t="shared" si="2387"/>
        <v>Untreated Water</v>
      </c>
      <c r="O16153">
        <v>3.2</v>
      </c>
      <c r="P16153">
        <v>350</v>
      </c>
      <c r="Q16153">
        <v>8.1</v>
      </c>
    </row>
    <row r="16154" spans="1:17" hidden="1" x14ac:dyDescent="0.3">
      <c r="A16154" t="s">
        <v>62308</v>
      </c>
      <c r="B16154" t="s">
        <v>62309</v>
      </c>
      <c r="C16154" s="1" t="str">
        <f t="shared" si="2378"/>
        <v>21:0793</v>
      </c>
      <c r="D16154" s="1" t="str">
        <f t="shared" si="2385"/>
        <v>21:0223</v>
      </c>
      <c r="E16154" t="s">
        <v>62310</v>
      </c>
      <c r="F16154" t="s">
        <v>62311</v>
      </c>
      <c r="H16154">
        <v>63.456690199999997</v>
      </c>
      <c r="I16154">
        <v>-132.2770926</v>
      </c>
      <c r="J16154" s="1" t="str">
        <f t="shared" si="2386"/>
        <v>Fluid (stream)</v>
      </c>
      <c r="K16154" s="1" t="str">
        <f t="shared" si="2387"/>
        <v>Untreated Water</v>
      </c>
      <c r="O16154">
        <v>0.56999999999999995</v>
      </c>
      <c r="P16154">
        <v>130</v>
      </c>
      <c r="Q16154">
        <v>8.1</v>
      </c>
    </row>
    <row r="16155" spans="1:17" hidden="1" x14ac:dyDescent="0.3">
      <c r="A16155" t="s">
        <v>62312</v>
      </c>
      <c r="B16155" t="s">
        <v>62313</v>
      </c>
      <c r="C16155" s="1" t="str">
        <f t="shared" si="2378"/>
        <v>21:0793</v>
      </c>
      <c r="D16155" s="1" t="str">
        <f t="shared" si="2385"/>
        <v>21:0223</v>
      </c>
      <c r="E16155" t="s">
        <v>62314</v>
      </c>
      <c r="F16155" t="s">
        <v>62315</v>
      </c>
      <c r="H16155">
        <v>63.4246683</v>
      </c>
      <c r="I16155">
        <v>-132.3061956</v>
      </c>
      <c r="J16155" s="1" t="str">
        <f t="shared" si="2386"/>
        <v>Fluid (stream)</v>
      </c>
      <c r="K16155" s="1" t="str">
        <f t="shared" si="2387"/>
        <v>Untreated Water</v>
      </c>
      <c r="O16155">
        <v>8</v>
      </c>
      <c r="P16155">
        <v>850</v>
      </c>
      <c r="Q16155">
        <v>8.1999999999999993</v>
      </c>
    </row>
    <row r="16156" spans="1:17" hidden="1" x14ac:dyDescent="0.3">
      <c r="A16156" t="s">
        <v>62316</v>
      </c>
      <c r="B16156" t="s">
        <v>62317</v>
      </c>
      <c r="C16156" s="1" t="str">
        <f t="shared" si="2378"/>
        <v>21:0793</v>
      </c>
      <c r="D16156" s="1" t="str">
        <f t="shared" si="2385"/>
        <v>21:0223</v>
      </c>
      <c r="E16156" t="s">
        <v>62318</v>
      </c>
      <c r="F16156" t="s">
        <v>62319</v>
      </c>
      <c r="H16156">
        <v>63.404539300000003</v>
      </c>
      <c r="I16156">
        <v>-132.3366723</v>
      </c>
      <c r="J16156" s="1" t="str">
        <f t="shared" si="2386"/>
        <v>Fluid (stream)</v>
      </c>
      <c r="K16156" s="1" t="str">
        <f t="shared" si="2387"/>
        <v>Untreated Water</v>
      </c>
      <c r="O16156">
        <v>2.5000000000000001E-2</v>
      </c>
      <c r="P16156">
        <v>140</v>
      </c>
      <c r="Q16156">
        <v>7.9</v>
      </c>
    </row>
    <row r="16157" spans="1:17" hidden="1" x14ac:dyDescent="0.3">
      <c r="A16157" t="s">
        <v>62320</v>
      </c>
      <c r="B16157" t="s">
        <v>62321</v>
      </c>
      <c r="C16157" s="1" t="str">
        <f t="shared" si="2378"/>
        <v>21:0793</v>
      </c>
      <c r="D16157" s="1" t="str">
        <f t="shared" si="2385"/>
        <v>21:0223</v>
      </c>
      <c r="E16157" t="s">
        <v>62322</v>
      </c>
      <c r="F16157" t="s">
        <v>62323</v>
      </c>
      <c r="H16157">
        <v>63.534355300000001</v>
      </c>
      <c r="I16157">
        <v>-132.01074539999999</v>
      </c>
      <c r="J16157" s="1" t="str">
        <f t="shared" si="2386"/>
        <v>Fluid (stream)</v>
      </c>
      <c r="K16157" s="1" t="str">
        <f t="shared" si="2387"/>
        <v>Untreated Water</v>
      </c>
      <c r="O16157">
        <v>2.5000000000000001E-2</v>
      </c>
      <c r="P16157">
        <v>90</v>
      </c>
      <c r="Q16157">
        <v>7.7</v>
      </c>
    </row>
    <row r="16158" spans="1:17" hidden="1" x14ac:dyDescent="0.3">
      <c r="A16158" t="s">
        <v>62324</v>
      </c>
      <c r="B16158" t="s">
        <v>62325</v>
      </c>
      <c r="C16158" s="1" t="str">
        <f t="shared" si="2378"/>
        <v>21:0793</v>
      </c>
      <c r="D16158" s="1" t="str">
        <f t="shared" si="2385"/>
        <v>21:0223</v>
      </c>
      <c r="E16158" t="s">
        <v>62326</v>
      </c>
      <c r="F16158" t="s">
        <v>62327</v>
      </c>
      <c r="H16158">
        <v>63.571748999999997</v>
      </c>
      <c r="I16158">
        <v>-132.0212114</v>
      </c>
      <c r="J16158" s="1" t="str">
        <f t="shared" si="2386"/>
        <v>Fluid (stream)</v>
      </c>
      <c r="K16158" s="1" t="str">
        <f t="shared" si="2387"/>
        <v>Untreated Water</v>
      </c>
      <c r="O16158">
        <v>0.28000000000000003</v>
      </c>
      <c r="P16158">
        <v>130</v>
      </c>
      <c r="Q16158">
        <v>8.1</v>
      </c>
    </row>
    <row r="16159" spans="1:17" hidden="1" x14ac:dyDescent="0.3">
      <c r="A16159" t="s">
        <v>62328</v>
      </c>
      <c r="B16159" t="s">
        <v>62329</v>
      </c>
      <c r="C16159" s="1" t="str">
        <f t="shared" si="2378"/>
        <v>21:0793</v>
      </c>
      <c r="D16159" s="1" t="str">
        <f t="shared" si="2385"/>
        <v>21:0223</v>
      </c>
      <c r="E16159" t="s">
        <v>62326</v>
      </c>
      <c r="F16159" t="s">
        <v>62330</v>
      </c>
      <c r="H16159">
        <v>63.571748999999997</v>
      </c>
      <c r="I16159">
        <v>-132.0212114</v>
      </c>
      <c r="J16159" s="1" t="str">
        <f t="shared" si="2386"/>
        <v>Fluid (stream)</v>
      </c>
      <c r="K16159" s="1" t="str">
        <f t="shared" si="2387"/>
        <v>Untreated Water</v>
      </c>
      <c r="O16159">
        <v>0.33</v>
      </c>
      <c r="P16159">
        <v>140</v>
      </c>
      <c r="Q16159">
        <v>8.1</v>
      </c>
    </row>
    <row r="16160" spans="1:17" hidden="1" x14ac:dyDescent="0.3">
      <c r="A16160" t="s">
        <v>62331</v>
      </c>
      <c r="B16160" t="s">
        <v>62332</v>
      </c>
      <c r="C16160" s="1" t="str">
        <f t="shared" si="2378"/>
        <v>21:0793</v>
      </c>
      <c r="D16160" s="1" t="str">
        <f t="shared" si="2385"/>
        <v>21:0223</v>
      </c>
      <c r="E16160" t="s">
        <v>62333</v>
      </c>
      <c r="F16160" t="s">
        <v>62334</v>
      </c>
      <c r="H16160">
        <v>63.5693111</v>
      </c>
      <c r="I16160">
        <v>-132.02275610000001</v>
      </c>
      <c r="J16160" s="1" t="str">
        <f t="shared" si="2386"/>
        <v>Fluid (stream)</v>
      </c>
      <c r="K16160" s="1" t="str">
        <f t="shared" si="2387"/>
        <v>Untreated Water</v>
      </c>
      <c r="O16160">
        <v>0.25</v>
      </c>
      <c r="P16160">
        <v>180</v>
      </c>
      <c r="Q16160">
        <v>7.9</v>
      </c>
    </row>
    <row r="16161" spans="1:17" hidden="1" x14ac:dyDescent="0.3">
      <c r="A16161" t="s">
        <v>62335</v>
      </c>
      <c r="B16161" t="s">
        <v>62336</v>
      </c>
      <c r="C16161" s="1" t="str">
        <f t="shared" si="2378"/>
        <v>21:0793</v>
      </c>
      <c r="D16161" s="1" t="str">
        <f t="shared" si="2385"/>
        <v>21:0223</v>
      </c>
      <c r="E16161" t="s">
        <v>62337</v>
      </c>
      <c r="F16161" t="s">
        <v>62338</v>
      </c>
      <c r="H16161">
        <v>63.548001800000002</v>
      </c>
      <c r="I16161">
        <v>-132.0929817</v>
      </c>
      <c r="J16161" s="1" t="str">
        <f t="shared" si="2386"/>
        <v>Fluid (stream)</v>
      </c>
      <c r="K16161" s="1" t="str">
        <f t="shared" si="2387"/>
        <v>Untreated Water</v>
      </c>
      <c r="O16161">
        <v>0.15</v>
      </c>
      <c r="P16161">
        <v>90</v>
      </c>
      <c r="Q16161">
        <v>8.1</v>
      </c>
    </row>
    <row r="16162" spans="1:17" hidden="1" x14ac:dyDescent="0.3">
      <c r="A16162" t="s">
        <v>62339</v>
      </c>
      <c r="B16162" t="s">
        <v>62340</v>
      </c>
      <c r="C16162" s="1" t="str">
        <f t="shared" si="2378"/>
        <v>21:0793</v>
      </c>
      <c r="D16162" s="1" t="str">
        <f t="shared" si="2385"/>
        <v>21:0223</v>
      </c>
      <c r="E16162" t="s">
        <v>62341</v>
      </c>
      <c r="F16162" t="s">
        <v>62342</v>
      </c>
      <c r="H16162">
        <v>63.5273751</v>
      </c>
      <c r="I16162">
        <v>-132.09095790000001</v>
      </c>
      <c r="J16162" s="1" t="str">
        <f t="shared" si="2386"/>
        <v>Fluid (stream)</v>
      </c>
      <c r="K16162" s="1" t="str">
        <f t="shared" si="2387"/>
        <v>Untreated Water</v>
      </c>
      <c r="O16162">
        <v>0.19</v>
      </c>
      <c r="P16162">
        <v>120</v>
      </c>
      <c r="Q16162">
        <v>8.1</v>
      </c>
    </row>
    <row r="16163" spans="1:17" hidden="1" x14ac:dyDescent="0.3">
      <c r="A16163" t="s">
        <v>62343</v>
      </c>
      <c r="B16163" t="s">
        <v>62344</v>
      </c>
      <c r="C16163" s="1" t="str">
        <f t="shared" si="2378"/>
        <v>21:0793</v>
      </c>
      <c r="D16163" s="1" t="str">
        <f t="shared" si="2385"/>
        <v>21:0223</v>
      </c>
      <c r="E16163" t="s">
        <v>62345</v>
      </c>
      <c r="F16163" t="s">
        <v>62346</v>
      </c>
      <c r="H16163">
        <v>63.564824000000002</v>
      </c>
      <c r="I16163">
        <v>-132.09120519999999</v>
      </c>
      <c r="J16163" s="1" t="str">
        <f t="shared" si="2386"/>
        <v>Fluid (stream)</v>
      </c>
      <c r="K16163" s="1" t="str">
        <f t="shared" si="2387"/>
        <v>Untreated Water</v>
      </c>
      <c r="O16163">
        <v>0.12</v>
      </c>
      <c r="P16163">
        <v>160</v>
      </c>
      <c r="Q16163">
        <v>7.9</v>
      </c>
    </row>
    <row r="16164" spans="1:17" hidden="1" x14ac:dyDescent="0.3">
      <c r="A16164" t="s">
        <v>62347</v>
      </c>
      <c r="B16164" t="s">
        <v>62348</v>
      </c>
      <c r="C16164" s="1" t="str">
        <f t="shared" si="2378"/>
        <v>21:0793</v>
      </c>
      <c r="D16164" s="1" t="str">
        <f t="shared" si="2385"/>
        <v>21:0223</v>
      </c>
      <c r="E16164" t="s">
        <v>62349</v>
      </c>
      <c r="F16164" t="s">
        <v>62350</v>
      </c>
      <c r="H16164">
        <v>63.567619100000002</v>
      </c>
      <c r="I16164">
        <v>-132.09928199999999</v>
      </c>
      <c r="J16164" s="1" t="str">
        <f t="shared" si="2386"/>
        <v>Fluid (stream)</v>
      </c>
      <c r="K16164" s="1" t="str">
        <f t="shared" si="2387"/>
        <v>Untreated Water</v>
      </c>
      <c r="O16164">
        <v>0.16</v>
      </c>
      <c r="P16164">
        <v>80</v>
      </c>
      <c r="Q16164">
        <v>7.8</v>
      </c>
    </row>
    <row r="16165" spans="1:17" hidden="1" x14ac:dyDescent="0.3">
      <c r="A16165" t="s">
        <v>62351</v>
      </c>
      <c r="B16165" t="s">
        <v>62352</v>
      </c>
      <c r="C16165" s="1" t="str">
        <f t="shared" si="2378"/>
        <v>21:0793</v>
      </c>
      <c r="D16165" s="1" t="str">
        <f>HYPERLINK("http://geochem.nrcan.gc.ca/cdogs/content/svy/svy_e.htm", "")</f>
        <v/>
      </c>
      <c r="G16165" s="1" t="str">
        <f>HYPERLINK("http://geochem.nrcan.gc.ca/cdogs/content/cr_/cr_00088_e.htm", "88")</f>
        <v>88</v>
      </c>
      <c r="J16165" t="s">
        <v>11453</v>
      </c>
      <c r="K16165" t="s">
        <v>11454</v>
      </c>
      <c r="O16165">
        <v>0.11</v>
      </c>
      <c r="P16165">
        <v>120</v>
      </c>
      <c r="Q16165">
        <v>8</v>
      </c>
    </row>
    <row r="16166" spans="1:17" hidden="1" x14ac:dyDescent="0.3">
      <c r="A16166" t="s">
        <v>62353</v>
      </c>
      <c r="B16166" t="s">
        <v>62354</v>
      </c>
      <c r="C16166" s="1" t="str">
        <f t="shared" si="2378"/>
        <v>21:0793</v>
      </c>
      <c r="D16166" s="1" t="str">
        <f t="shared" ref="D16166:D16181" si="2388">HYPERLINK("http://geochem.nrcan.gc.ca/cdogs/content/svy/svy210223_e.htm", "21:0223")</f>
        <v>21:0223</v>
      </c>
      <c r="E16166" t="s">
        <v>62355</v>
      </c>
      <c r="F16166" t="s">
        <v>62356</v>
      </c>
      <c r="H16166">
        <v>63.601059999999997</v>
      </c>
      <c r="I16166">
        <v>-132.09944340000001</v>
      </c>
      <c r="J16166" s="1" t="str">
        <f t="shared" ref="J16166:J16181" si="2389">HYPERLINK("http://geochem.nrcan.gc.ca/cdogs/content/kwd/kwd020018_e.htm", "Fluid (stream)")</f>
        <v>Fluid (stream)</v>
      </c>
      <c r="K16166" s="1" t="str">
        <f t="shared" ref="K16166:K16181" si="2390">HYPERLINK("http://geochem.nrcan.gc.ca/cdogs/content/kwd/kwd080007_e.htm", "Untreated Water")</f>
        <v>Untreated Water</v>
      </c>
      <c r="O16166">
        <v>1.1000000000000001</v>
      </c>
      <c r="P16166">
        <v>160</v>
      </c>
      <c r="Q16166">
        <v>3.2</v>
      </c>
    </row>
    <row r="16167" spans="1:17" hidden="1" x14ac:dyDescent="0.3">
      <c r="A16167" t="s">
        <v>62357</v>
      </c>
      <c r="B16167" t="s">
        <v>62358</v>
      </c>
      <c r="C16167" s="1" t="str">
        <f t="shared" si="2378"/>
        <v>21:0793</v>
      </c>
      <c r="D16167" s="1" t="str">
        <f t="shared" si="2388"/>
        <v>21:0223</v>
      </c>
      <c r="E16167" t="s">
        <v>62359</v>
      </c>
      <c r="F16167" t="s">
        <v>62360</v>
      </c>
      <c r="H16167">
        <v>63.628936400000001</v>
      </c>
      <c r="I16167">
        <v>-132.12034499999999</v>
      </c>
      <c r="J16167" s="1" t="str">
        <f t="shared" si="2389"/>
        <v>Fluid (stream)</v>
      </c>
      <c r="K16167" s="1" t="str">
        <f t="shared" si="2390"/>
        <v>Untreated Water</v>
      </c>
      <c r="O16167">
        <v>0.25</v>
      </c>
      <c r="P16167">
        <v>70</v>
      </c>
      <c r="Q16167">
        <v>8</v>
      </c>
    </row>
    <row r="16168" spans="1:17" hidden="1" x14ac:dyDescent="0.3">
      <c r="A16168" t="s">
        <v>62361</v>
      </c>
      <c r="B16168" t="s">
        <v>62362</v>
      </c>
      <c r="C16168" s="1" t="str">
        <f t="shared" ref="C16168:C16231" si="2391">HYPERLINK("http://geochem.nrcan.gc.ca/cdogs/content/bdl/bdl210793_e.htm", "21:0793")</f>
        <v>21:0793</v>
      </c>
      <c r="D16168" s="1" t="str">
        <f t="shared" si="2388"/>
        <v>21:0223</v>
      </c>
      <c r="E16168" t="s">
        <v>62363</v>
      </c>
      <c r="F16168" t="s">
        <v>62364</v>
      </c>
      <c r="H16168">
        <v>63.473092600000001</v>
      </c>
      <c r="I16168">
        <v>-132.3621402</v>
      </c>
      <c r="J16168" s="1" t="str">
        <f t="shared" si="2389"/>
        <v>Fluid (stream)</v>
      </c>
      <c r="K16168" s="1" t="str">
        <f t="shared" si="2390"/>
        <v>Untreated Water</v>
      </c>
      <c r="O16168">
        <v>8.3000000000000007</v>
      </c>
      <c r="P16168">
        <v>410</v>
      </c>
      <c r="Q16168">
        <v>8.1</v>
      </c>
    </row>
    <row r="16169" spans="1:17" hidden="1" x14ac:dyDescent="0.3">
      <c r="A16169" t="s">
        <v>62365</v>
      </c>
      <c r="B16169" t="s">
        <v>62366</v>
      </c>
      <c r="C16169" s="1" t="str">
        <f t="shared" si="2391"/>
        <v>21:0793</v>
      </c>
      <c r="D16169" s="1" t="str">
        <f t="shared" si="2388"/>
        <v>21:0223</v>
      </c>
      <c r="E16169" t="s">
        <v>62367</v>
      </c>
      <c r="F16169" t="s">
        <v>62368</v>
      </c>
      <c r="H16169">
        <v>63.4716612</v>
      </c>
      <c r="I16169">
        <v>-132.36584629999999</v>
      </c>
      <c r="J16169" s="1" t="str">
        <f t="shared" si="2389"/>
        <v>Fluid (stream)</v>
      </c>
      <c r="K16169" s="1" t="str">
        <f t="shared" si="2390"/>
        <v>Untreated Water</v>
      </c>
      <c r="O16169">
        <v>12.1</v>
      </c>
      <c r="P16169">
        <v>410</v>
      </c>
      <c r="Q16169">
        <v>8.1</v>
      </c>
    </row>
    <row r="16170" spans="1:17" hidden="1" x14ac:dyDescent="0.3">
      <c r="A16170" t="s">
        <v>62369</v>
      </c>
      <c r="B16170" t="s">
        <v>62370</v>
      </c>
      <c r="C16170" s="1" t="str">
        <f t="shared" si="2391"/>
        <v>21:0793</v>
      </c>
      <c r="D16170" s="1" t="str">
        <f t="shared" si="2388"/>
        <v>21:0223</v>
      </c>
      <c r="E16170" t="s">
        <v>62371</v>
      </c>
      <c r="F16170" t="s">
        <v>62372</v>
      </c>
      <c r="H16170">
        <v>63.4767571</v>
      </c>
      <c r="I16170">
        <v>-132.41482070000001</v>
      </c>
      <c r="J16170" s="1" t="str">
        <f t="shared" si="2389"/>
        <v>Fluid (stream)</v>
      </c>
      <c r="K16170" s="1" t="str">
        <f t="shared" si="2390"/>
        <v>Untreated Water</v>
      </c>
    </row>
    <row r="16171" spans="1:17" hidden="1" x14ac:dyDescent="0.3">
      <c r="A16171" t="s">
        <v>62373</v>
      </c>
      <c r="B16171" t="s">
        <v>62374</v>
      </c>
      <c r="C16171" s="1" t="str">
        <f t="shared" si="2391"/>
        <v>21:0793</v>
      </c>
      <c r="D16171" s="1" t="str">
        <f t="shared" si="2388"/>
        <v>21:0223</v>
      </c>
      <c r="E16171" t="s">
        <v>62375</v>
      </c>
      <c r="F16171" t="s">
        <v>62376</v>
      </c>
      <c r="H16171">
        <v>63.480953900000003</v>
      </c>
      <c r="I16171">
        <v>-132.4535674</v>
      </c>
      <c r="J16171" s="1" t="str">
        <f t="shared" si="2389"/>
        <v>Fluid (stream)</v>
      </c>
      <c r="K16171" s="1" t="str">
        <f t="shared" si="2390"/>
        <v>Untreated Water</v>
      </c>
      <c r="O16171">
        <v>7.1</v>
      </c>
      <c r="P16171">
        <v>230</v>
      </c>
      <c r="Q16171">
        <v>8.3000000000000007</v>
      </c>
    </row>
    <row r="16172" spans="1:17" hidden="1" x14ac:dyDescent="0.3">
      <c r="A16172" t="s">
        <v>62377</v>
      </c>
      <c r="B16172" t="s">
        <v>62378</v>
      </c>
      <c r="C16172" s="1" t="str">
        <f t="shared" si="2391"/>
        <v>21:0793</v>
      </c>
      <c r="D16172" s="1" t="str">
        <f t="shared" si="2388"/>
        <v>21:0223</v>
      </c>
      <c r="E16172" t="s">
        <v>62379</v>
      </c>
      <c r="F16172" t="s">
        <v>62380</v>
      </c>
      <c r="H16172">
        <v>63.4771742</v>
      </c>
      <c r="I16172">
        <v>-132.46525030000001</v>
      </c>
      <c r="J16172" s="1" t="str">
        <f t="shared" si="2389"/>
        <v>Fluid (stream)</v>
      </c>
      <c r="K16172" s="1" t="str">
        <f t="shared" si="2390"/>
        <v>Untreated Water</v>
      </c>
      <c r="O16172">
        <v>2.6</v>
      </c>
      <c r="P16172">
        <v>150</v>
      </c>
      <c r="Q16172">
        <v>8.1</v>
      </c>
    </row>
    <row r="16173" spans="1:17" hidden="1" x14ac:dyDescent="0.3">
      <c r="A16173" t="s">
        <v>62381</v>
      </c>
      <c r="B16173" t="s">
        <v>62382</v>
      </c>
      <c r="C16173" s="1" t="str">
        <f t="shared" si="2391"/>
        <v>21:0793</v>
      </c>
      <c r="D16173" s="1" t="str">
        <f t="shared" si="2388"/>
        <v>21:0223</v>
      </c>
      <c r="E16173" t="s">
        <v>62383</v>
      </c>
      <c r="F16173" t="s">
        <v>62384</v>
      </c>
      <c r="H16173">
        <v>63.252891099999999</v>
      </c>
      <c r="I16173">
        <v>-132.33434249999999</v>
      </c>
      <c r="J16173" s="1" t="str">
        <f t="shared" si="2389"/>
        <v>Fluid (stream)</v>
      </c>
      <c r="K16173" s="1" t="str">
        <f t="shared" si="2390"/>
        <v>Untreated Water</v>
      </c>
      <c r="O16173">
        <v>2.5000000000000001E-2</v>
      </c>
      <c r="P16173">
        <v>40</v>
      </c>
      <c r="Q16173">
        <v>4.8</v>
      </c>
    </row>
    <row r="16174" spans="1:17" hidden="1" x14ac:dyDescent="0.3">
      <c r="A16174" t="s">
        <v>62385</v>
      </c>
      <c r="B16174" t="s">
        <v>62386</v>
      </c>
      <c r="C16174" s="1" t="str">
        <f t="shared" si="2391"/>
        <v>21:0793</v>
      </c>
      <c r="D16174" s="1" t="str">
        <f t="shared" si="2388"/>
        <v>21:0223</v>
      </c>
      <c r="E16174" t="s">
        <v>62387</v>
      </c>
      <c r="F16174" t="s">
        <v>62388</v>
      </c>
      <c r="H16174">
        <v>63.254965200000001</v>
      </c>
      <c r="I16174">
        <v>-132.37885080000001</v>
      </c>
      <c r="J16174" s="1" t="str">
        <f t="shared" si="2389"/>
        <v>Fluid (stream)</v>
      </c>
      <c r="K16174" s="1" t="str">
        <f t="shared" si="2390"/>
        <v>Untreated Water</v>
      </c>
      <c r="O16174">
        <v>2.5000000000000001E-2</v>
      </c>
      <c r="P16174">
        <v>70</v>
      </c>
      <c r="Q16174">
        <v>7.2</v>
      </c>
    </row>
    <row r="16175" spans="1:17" hidden="1" x14ac:dyDescent="0.3">
      <c r="A16175" t="s">
        <v>62389</v>
      </c>
      <c r="B16175" t="s">
        <v>62390</v>
      </c>
      <c r="C16175" s="1" t="str">
        <f t="shared" si="2391"/>
        <v>21:0793</v>
      </c>
      <c r="D16175" s="1" t="str">
        <f t="shared" si="2388"/>
        <v>21:0223</v>
      </c>
      <c r="E16175" t="s">
        <v>62391</v>
      </c>
      <c r="F16175" t="s">
        <v>62392</v>
      </c>
      <c r="H16175">
        <v>63.281191700000001</v>
      </c>
      <c r="I16175">
        <v>-132.4548169</v>
      </c>
      <c r="J16175" s="1" t="str">
        <f t="shared" si="2389"/>
        <v>Fluid (stream)</v>
      </c>
      <c r="K16175" s="1" t="str">
        <f t="shared" si="2390"/>
        <v>Untreated Water</v>
      </c>
      <c r="O16175">
        <v>0.21</v>
      </c>
      <c r="P16175">
        <v>60</v>
      </c>
      <c r="Q16175">
        <v>7.7</v>
      </c>
    </row>
    <row r="16176" spans="1:17" hidden="1" x14ac:dyDescent="0.3">
      <c r="A16176" t="s">
        <v>62393</v>
      </c>
      <c r="B16176" t="s">
        <v>62394</v>
      </c>
      <c r="C16176" s="1" t="str">
        <f t="shared" si="2391"/>
        <v>21:0793</v>
      </c>
      <c r="D16176" s="1" t="str">
        <f t="shared" si="2388"/>
        <v>21:0223</v>
      </c>
      <c r="E16176" t="s">
        <v>62395</v>
      </c>
      <c r="F16176" t="s">
        <v>62396</v>
      </c>
      <c r="H16176">
        <v>63.147644100000001</v>
      </c>
      <c r="I16176">
        <v>-132.3122448</v>
      </c>
      <c r="J16176" s="1" t="str">
        <f t="shared" si="2389"/>
        <v>Fluid (stream)</v>
      </c>
      <c r="K16176" s="1" t="str">
        <f t="shared" si="2390"/>
        <v>Untreated Water</v>
      </c>
      <c r="O16176">
        <v>2.5000000000000001E-2</v>
      </c>
      <c r="P16176">
        <v>80</v>
      </c>
      <c r="Q16176">
        <v>7.5</v>
      </c>
    </row>
    <row r="16177" spans="1:17" hidden="1" x14ac:dyDescent="0.3">
      <c r="A16177" t="s">
        <v>62397</v>
      </c>
      <c r="B16177" t="s">
        <v>62398</v>
      </c>
      <c r="C16177" s="1" t="str">
        <f t="shared" si="2391"/>
        <v>21:0793</v>
      </c>
      <c r="D16177" s="1" t="str">
        <f t="shared" si="2388"/>
        <v>21:0223</v>
      </c>
      <c r="E16177" t="s">
        <v>62399</v>
      </c>
      <c r="F16177" t="s">
        <v>62400</v>
      </c>
      <c r="H16177">
        <v>63.166294299999997</v>
      </c>
      <c r="I16177">
        <v>-132.26358740000001</v>
      </c>
      <c r="J16177" s="1" t="str">
        <f t="shared" si="2389"/>
        <v>Fluid (stream)</v>
      </c>
      <c r="K16177" s="1" t="str">
        <f t="shared" si="2390"/>
        <v>Untreated Water</v>
      </c>
      <c r="O16177">
        <v>0.3</v>
      </c>
      <c r="P16177">
        <v>160</v>
      </c>
      <c r="Q16177">
        <v>8</v>
      </c>
    </row>
    <row r="16178" spans="1:17" hidden="1" x14ac:dyDescent="0.3">
      <c r="A16178" t="s">
        <v>62401</v>
      </c>
      <c r="B16178" t="s">
        <v>62402</v>
      </c>
      <c r="C16178" s="1" t="str">
        <f t="shared" si="2391"/>
        <v>21:0793</v>
      </c>
      <c r="D16178" s="1" t="str">
        <f t="shared" si="2388"/>
        <v>21:0223</v>
      </c>
      <c r="E16178" t="s">
        <v>62403</v>
      </c>
      <c r="F16178" t="s">
        <v>62404</v>
      </c>
      <c r="H16178">
        <v>63.145356499999998</v>
      </c>
      <c r="I16178">
        <v>-132.27050539999999</v>
      </c>
      <c r="J16178" s="1" t="str">
        <f t="shared" si="2389"/>
        <v>Fluid (stream)</v>
      </c>
      <c r="K16178" s="1" t="str">
        <f t="shared" si="2390"/>
        <v>Untreated Water</v>
      </c>
      <c r="O16178">
        <v>2.5000000000000001E-2</v>
      </c>
      <c r="P16178">
        <v>60</v>
      </c>
      <c r="Q16178">
        <v>7.7</v>
      </c>
    </row>
    <row r="16179" spans="1:17" hidden="1" x14ac:dyDescent="0.3">
      <c r="A16179" t="s">
        <v>62405</v>
      </c>
      <c r="B16179" t="s">
        <v>62406</v>
      </c>
      <c r="C16179" s="1" t="str">
        <f t="shared" si="2391"/>
        <v>21:0793</v>
      </c>
      <c r="D16179" s="1" t="str">
        <f t="shared" si="2388"/>
        <v>21:0223</v>
      </c>
      <c r="E16179" t="s">
        <v>62407</v>
      </c>
      <c r="F16179" t="s">
        <v>62408</v>
      </c>
      <c r="H16179">
        <v>63.166608099999998</v>
      </c>
      <c r="I16179">
        <v>-132.21505769999999</v>
      </c>
      <c r="J16179" s="1" t="str">
        <f t="shared" si="2389"/>
        <v>Fluid (stream)</v>
      </c>
      <c r="K16179" s="1" t="str">
        <f t="shared" si="2390"/>
        <v>Untreated Water</v>
      </c>
      <c r="O16179">
        <v>0.39</v>
      </c>
      <c r="P16179">
        <v>80</v>
      </c>
      <c r="Q16179">
        <v>8.1</v>
      </c>
    </row>
    <row r="16180" spans="1:17" hidden="1" x14ac:dyDescent="0.3">
      <c r="A16180" t="s">
        <v>62409</v>
      </c>
      <c r="B16180" t="s">
        <v>62410</v>
      </c>
      <c r="C16180" s="1" t="str">
        <f t="shared" si="2391"/>
        <v>21:0793</v>
      </c>
      <c r="D16180" s="1" t="str">
        <f t="shared" si="2388"/>
        <v>21:0223</v>
      </c>
      <c r="E16180" t="s">
        <v>62411</v>
      </c>
      <c r="F16180" t="s">
        <v>62412</v>
      </c>
      <c r="H16180">
        <v>63.188695799999998</v>
      </c>
      <c r="I16180">
        <v>-132.23488689999999</v>
      </c>
      <c r="J16180" s="1" t="str">
        <f t="shared" si="2389"/>
        <v>Fluid (stream)</v>
      </c>
      <c r="K16180" s="1" t="str">
        <f t="shared" si="2390"/>
        <v>Untreated Water</v>
      </c>
      <c r="O16180">
        <v>0.25</v>
      </c>
      <c r="P16180">
        <v>60</v>
      </c>
      <c r="Q16180">
        <v>8</v>
      </c>
    </row>
    <row r="16181" spans="1:17" hidden="1" x14ac:dyDescent="0.3">
      <c r="A16181" t="s">
        <v>62413</v>
      </c>
      <c r="B16181" t="s">
        <v>62414</v>
      </c>
      <c r="C16181" s="1" t="str">
        <f t="shared" si="2391"/>
        <v>21:0793</v>
      </c>
      <c r="D16181" s="1" t="str">
        <f t="shared" si="2388"/>
        <v>21:0223</v>
      </c>
      <c r="E16181" t="s">
        <v>62411</v>
      </c>
      <c r="F16181" t="s">
        <v>62415</v>
      </c>
      <c r="H16181">
        <v>63.188695799999998</v>
      </c>
      <c r="I16181">
        <v>-132.23488689999999</v>
      </c>
      <c r="J16181" s="1" t="str">
        <f t="shared" si="2389"/>
        <v>Fluid (stream)</v>
      </c>
      <c r="K16181" s="1" t="str">
        <f t="shared" si="2390"/>
        <v>Untreated Water</v>
      </c>
      <c r="O16181">
        <v>0.31</v>
      </c>
      <c r="P16181">
        <v>60</v>
      </c>
      <c r="Q16181">
        <v>8</v>
      </c>
    </row>
    <row r="16182" spans="1:17" hidden="1" x14ac:dyDescent="0.3">
      <c r="A16182" t="s">
        <v>62416</v>
      </c>
      <c r="B16182" t="s">
        <v>62417</v>
      </c>
      <c r="C16182" s="1" t="str">
        <f t="shared" si="2391"/>
        <v>21:0793</v>
      </c>
      <c r="D16182" s="1" t="str">
        <f>HYPERLINK("http://geochem.nrcan.gc.ca/cdogs/content/svy/svy_e.htm", "")</f>
        <v/>
      </c>
      <c r="G16182" s="1" t="str">
        <f>HYPERLINK("http://geochem.nrcan.gc.ca/cdogs/content/cr_/cr_00089_e.htm", "89")</f>
        <v>89</v>
      </c>
      <c r="J16182" t="s">
        <v>11453</v>
      </c>
      <c r="K16182" t="s">
        <v>11454</v>
      </c>
      <c r="O16182">
        <v>2.5</v>
      </c>
      <c r="P16182">
        <v>210</v>
      </c>
      <c r="Q16182">
        <v>7.9</v>
      </c>
    </row>
    <row r="16183" spans="1:17" hidden="1" x14ac:dyDescent="0.3">
      <c r="A16183" t="s">
        <v>62418</v>
      </c>
      <c r="B16183" t="s">
        <v>62419</v>
      </c>
      <c r="C16183" s="1" t="str">
        <f t="shared" si="2391"/>
        <v>21:0793</v>
      </c>
      <c r="D16183" s="1" t="str">
        <f t="shared" ref="D16183:D16209" si="2392">HYPERLINK("http://geochem.nrcan.gc.ca/cdogs/content/svy/svy210223_e.htm", "21:0223")</f>
        <v>21:0223</v>
      </c>
      <c r="E16183" t="s">
        <v>62420</v>
      </c>
      <c r="F16183" t="s">
        <v>62421</v>
      </c>
      <c r="H16183">
        <v>63.204151099999997</v>
      </c>
      <c r="I16183">
        <v>-132.23752920000001</v>
      </c>
      <c r="J16183" s="1" t="str">
        <f t="shared" ref="J16183:J16209" si="2393">HYPERLINK("http://geochem.nrcan.gc.ca/cdogs/content/kwd/kwd020018_e.htm", "Fluid (stream)")</f>
        <v>Fluid (stream)</v>
      </c>
      <c r="K16183" s="1" t="str">
        <f t="shared" ref="K16183:K16209" si="2394">HYPERLINK("http://geochem.nrcan.gc.ca/cdogs/content/kwd/kwd080007_e.htm", "Untreated Water")</f>
        <v>Untreated Water</v>
      </c>
      <c r="O16183">
        <v>0.06</v>
      </c>
      <c r="P16183">
        <v>50</v>
      </c>
      <c r="Q16183">
        <v>8</v>
      </c>
    </row>
    <row r="16184" spans="1:17" hidden="1" x14ac:dyDescent="0.3">
      <c r="A16184" t="s">
        <v>62422</v>
      </c>
      <c r="B16184" t="s">
        <v>62423</v>
      </c>
      <c r="C16184" s="1" t="str">
        <f t="shared" si="2391"/>
        <v>21:0793</v>
      </c>
      <c r="D16184" s="1" t="str">
        <f t="shared" si="2392"/>
        <v>21:0223</v>
      </c>
      <c r="E16184" t="s">
        <v>62424</v>
      </c>
      <c r="F16184" t="s">
        <v>62425</v>
      </c>
      <c r="H16184">
        <v>63.239584000000001</v>
      </c>
      <c r="I16184">
        <v>-132.2149416</v>
      </c>
      <c r="J16184" s="1" t="str">
        <f t="shared" si="2393"/>
        <v>Fluid (stream)</v>
      </c>
      <c r="K16184" s="1" t="str">
        <f t="shared" si="2394"/>
        <v>Untreated Water</v>
      </c>
      <c r="O16184">
        <v>7.0000000000000007E-2</v>
      </c>
      <c r="P16184">
        <v>70</v>
      </c>
      <c r="Q16184">
        <v>8</v>
      </c>
    </row>
    <row r="16185" spans="1:17" hidden="1" x14ac:dyDescent="0.3">
      <c r="A16185" t="s">
        <v>62426</v>
      </c>
      <c r="B16185" t="s">
        <v>62427</v>
      </c>
      <c r="C16185" s="1" t="str">
        <f t="shared" si="2391"/>
        <v>21:0793</v>
      </c>
      <c r="D16185" s="1" t="str">
        <f t="shared" si="2392"/>
        <v>21:0223</v>
      </c>
      <c r="E16185" t="s">
        <v>62428</v>
      </c>
      <c r="F16185" t="s">
        <v>62429</v>
      </c>
      <c r="H16185">
        <v>63.212508300000003</v>
      </c>
      <c r="I16185">
        <v>-132.22528869999999</v>
      </c>
      <c r="J16185" s="1" t="str">
        <f t="shared" si="2393"/>
        <v>Fluid (stream)</v>
      </c>
      <c r="K16185" s="1" t="str">
        <f t="shared" si="2394"/>
        <v>Untreated Water</v>
      </c>
      <c r="O16185">
        <v>0.16</v>
      </c>
      <c r="P16185">
        <v>90</v>
      </c>
      <c r="Q16185">
        <v>7.9</v>
      </c>
    </row>
    <row r="16186" spans="1:17" hidden="1" x14ac:dyDescent="0.3">
      <c r="A16186" t="s">
        <v>62430</v>
      </c>
      <c r="B16186" t="s">
        <v>62431</v>
      </c>
      <c r="C16186" s="1" t="str">
        <f t="shared" si="2391"/>
        <v>21:0793</v>
      </c>
      <c r="D16186" s="1" t="str">
        <f t="shared" si="2392"/>
        <v>21:0223</v>
      </c>
      <c r="E16186" t="s">
        <v>62432</v>
      </c>
      <c r="F16186" t="s">
        <v>62433</v>
      </c>
      <c r="H16186">
        <v>63.2218929</v>
      </c>
      <c r="I16186">
        <v>-132.22659830000001</v>
      </c>
      <c r="J16186" s="1" t="str">
        <f t="shared" si="2393"/>
        <v>Fluid (stream)</v>
      </c>
      <c r="K16186" s="1" t="str">
        <f t="shared" si="2394"/>
        <v>Untreated Water</v>
      </c>
      <c r="O16186">
        <v>0.21</v>
      </c>
      <c r="P16186">
        <v>60</v>
      </c>
      <c r="Q16186">
        <v>8</v>
      </c>
    </row>
    <row r="16187" spans="1:17" hidden="1" x14ac:dyDescent="0.3">
      <c r="A16187" t="s">
        <v>62434</v>
      </c>
      <c r="B16187" t="s">
        <v>62435</v>
      </c>
      <c r="C16187" s="1" t="str">
        <f t="shared" si="2391"/>
        <v>21:0793</v>
      </c>
      <c r="D16187" s="1" t="str">
        <f t="shared" si="2392"/>
        <v>21:0223</v>
      </c>
      <c r="E16187" t="s">
        <v>62436</v>
      </c>
      <c r="F16187" t="s">
        <v>62437</v>
      </c>
      <c r="H16187">
        <v>63.224742900000003</v>
      </c>
      <c r="I16187">
        <v>-132.13611510000001</v>
      </c>
      <c r="J16187" s="1" t="str">
        <f t="shared" si="2393"/>
        <v>Fluid (stream)</v>
      </c>
      <c r="K16187" s="1" t="str">
        <f t="shared" si="2394"/>
        <v>Untreated Water</v>
      </c>
      <c r="O16187">
        <v>2.5000000000000001E-2</v>
      </c>
      <c r="P16187">
        <v>40</v>
      </c>
      <c r="Q16187">
        <v>7.8</v>
      </c>
    </row>
    <row r="16188" spans="1:17" hidden="1" x14ac:dyDescent="0.3">
      <c r="A16188" t="s">
        <v>62438</v>
      </c>
      <c r="B16188" t="s">
        <v>62439</v>
      </c>
      <c r="C16188" s="1" t="str">
        <f t="shared" si="2391"/>
        <v>21:0793</v>
      </c>
      <c r="D16188" s="1" t="str">
        <f t="shared" si="2392"/>
        <v>21:0223</v>
      </c>
      <c r="E16188" t="s">
        <v>62440</v>
      </c>
      <c r="F16188" t="s">
        <v>62441</v>
      </c>
      <c r="H16188">
        <v>63.2318754</v>
      </c>
      <c r="I16188">
        <v>-132.12457499999999</v>
      </c>
      <c r="J16188" s="1" t="str">
        <f t="shared" si="2393"/>
        <v>Fluid (stream)</v>
      </c>
      <c r="K16188" s="1" t="str">
        <f t="shared" si="2394"/>
        <v>Untreated Water</v>
      </c>
      <c r="O16188">
        <v>2.5000000000000001E-2</v>
      </c>
      <c r="P16188">
        <v>40</v>
      </c>
      <c r="Q16188">
        <v>7.1</v>
      </c>
    </row>
    <row r="16189" spans="1:17" hidden="1" x14ac:dyDescent="0.3">
      <c r="A16189" t="s">
        <v>62442</v>
      </c>
      <c r="B16189" t="s">
        <v>62443</v>
      </c>
      <c r="C16189" s="1" t="str">
        <f t="shared" si="2391"/>
        <v>21:0793</v>
      </c>
      <c r="D16189" s="1" t="str">
        <f t="shared" si="2392"/>
        <v>21:0223</v>
      </c>
      <c r="E16189" t="s">
        <v>62444</v>
      </c>
      <c r="F16189" t="s">
        <v>62445</v>
      </c>
      <c r="H16189">
        <v>63.006980599999999</v>
      </c>
      <c r="I16189">
        <v>-132.23230939999999</v>
      </c>
      <c r="J16189" s="1" t="str">
        <f t="shared" si="2393"/>
        <v>Fluid (stream)</v>
      </c>
      <c r="K16189" s="1" t="str">
        <f t="shared" si="2394"/>
        <v>Untreated Water</v>
      </c>
      <c r="O16189">
        <v>7.5</v>
      </c>
      <c r="P16189">
        <v>310</v>
      </c>
      <c r="Q16189">
        <v>7.9</v>
      </c>
    </row>
    <row r="16190" spans="1:17" hidden="1" x14ac:dyDescent="0.3">
      <c r="A16190" t="s">
        <v>62446</v>
      </c>
      <c r="B16190" t="s">
        <v>62447</v>
      </c>
      <c r="C16190" s="1" t="str">
        <f t="shared" si="2391"/>
        <v>21:0793</v>
      </c>
      <c r="D16190" s="1" t="str">
        <f t="shared" si="2392"/>
        <v>21:0223</v>
      </c>
      <c r="E16190" t="s">
        <v>62448</v>
      </c>
      <c r="F16190" t="s">
        <v>62449</v>
      </c>
      <c r="H16190">
        <v>63.192912900000003</v>
      </c>
      <c r="I16190">
        <v>-132.07629610000001</v>
      </c>
      <c r="J16190" s="1" t="str">
        <f t="shared" si="2393"/>
        <v>Fluid (stream)</v>
      </c>
      <c r="K16190" s="1" t="str">
        <f t="shared" si="2394"/>
        <v>Untreated Water</v>
      </c>
      <c r="O16190">
        <v>0.06</v>
      </c>
      <c r="P16190">
        <v>80</v>
      </c>
      <c r="Q16190">
        <v>7.8</v>
      </c>
    </row>
    <row r="16191" spans="1:17" hidden="1" x14ac:dyDescent="0.3">
      <c r="A16191" t="s">
        <v>62450</v>
      </c>
      <c r="B16191" t="s">
        <v>62451</v>
      </c>
      <c r="C16191" s="1" t="str">
        <f t="shared" si="2391"/>
        <v>21:0793</v>
      </c>
      <c r="D16191" s="1" t="str">
        <f t="shared" si="2392"/>
        <v>21:0223</v>
      </c>
      <c r="E16191" t="s">
        <v>62452</v>
      </c>
      <c r="F16191" t="s">
        <v>62453</v>
      </c>
      <c r="H16191">
        <v>63.206548900000001</v>
      </c>
      <c r="I16191">
        <v>-132.04722039999999</v>
      </c>
      <c r="J16191" s="1" t="str">
        <f t="shared" si="2393"/>
        <v>Fluid (stream)</v>
      </c>
      <c r="K16191" s="1" t="str">
        <f t="shared" si="2394"/>
        <v>Untreated Water</v>
      </c>
      <c r="O16191">
        <v>0.25</v>
      </c>
      <c r="P16191">
        <v>50</v>
      </c>
      <c r="Q16191">
        <v>8</v>
      </c>
    </row>
    <row r="16192" spans="1:17" hidden="1" x14ac:dyDescent="0.3">
      <c r="A16192" t="s">
        <v>62454</v>
      </c>
      <c r="B16192" t="s">
        <v>62455</v>
      </c>
      <c r="C16192" s="1" t="str">
        <f t="shared" si="2391"/>
        <v>21:0793</v>
      </c>
      <c r="D16192" s="1" t="str">
        <f t="shared" si="2392"/>
        <v>21:0223</v>
      </c>
      <c r="E16192" t="s">
        <v>62456</v>
      </c>
      <c r="F16192" t="s">
        <v>62457</v>
      </c>
      <c r="H16192">
        <v>63.020344600000001</v>
      </c>
      <c r="I16192">
        <v>-132.20393770000001</v>
      </c>
      <c r="J16192" s="1" t="str">
        <f t="shared" si="2393"/>
        <v>Fluid (stream)</v>
      </c>
      <c r="K16192" s="1" t="str">
        <f t="shared" si="2394"/>
        <v>Untreated Water</v>
      </c>
      <c r="O16192">
        <v>0.16</v>
      </c>
      <c r="P16192">
        <v>120</v>
      </c>
      <c r="Q16192">
        <v>7.8</v>
      </c>
    </row>
    <row r="16193" spans="1:17" hidden="1" x14ac:dyDescent="0.3">
      <c r="A16193" t="s">
        <v>62458</v>
      </c>
      <c r="B16193" t="s">
        <v>62459</v>
      </c>
      <c r="C16193" s="1" t="str">
        <f t="shared" si="2391"/>
        <v>21:0793</v>
      </c>
      <c r="D16193" s="1" t="str">
        <f t="shared" si="2392"/>
        <v>21:0223</v>
      </c>
      <c r="E16193" t="s">
        <v>62460</v>
      </c>
      <c r="F16193" t="s">
        <v>62461</v>
      </c>
      <c r="H16193">
        <v>63.025367799999998</v>
      </c>
      <c r="I16193">
        <v>-132.0128732</v>
      </c>
      <c r="J16193" s="1" t="str">
        <f t="shared" si="2393"/>
        <v>Fluid (stream)</v>
      </c>
      <c r="K16193" s="1" t="str">
        <f t="shared" si="2394"/>
        <v>Untreated Water</v>
      </c>
      <c r="O16193">
        <v>0.33</v>
      </c>
      <c r="P16193">
        <v>70</v>
      </c>
      <c r="Q16193">
        <v>7.9</v>
      </c>
    </row>
    <row r="16194" spans="1:17" hidden="1" x14ac:dyDescent="0.3">
      <c r="A16194" t="s">
        <v>62462</v>
      </c>
      <c r="B16194" t="s">
        <v>62463</v>
      </c>
      <c r="C16194" s="1" t="str">
        <f t="shared" si="2391"/>
        <v>21:0793</v>
      </c>
      <c r="D16194" s="1" t="str">
        <f t="shared" si="2392"/>
        <v>21:0223</v>
      </c>
      <c r="E16194" t="s">
        <v>62464</v>
      </c>
      <c r="F16194" t="s">
        <v>62465</v>
      </c>
      <c r="H16194">
        <v>63.026853500000001</v>
      </c>
      <c r="I16194">
        <v>-132.14752999999999</v>
      </c>
      <c r="J16194" s="1" t="str">
        <f t="shared" si="2393"/>
        <v>Fluid (stream)</v>
      </c>
      <c r="K16194" s="1" t="str">
        <f t="shared" si="2394"/>
        <v>Untreated Water</v>
      </c>
      <c r="O16194">
        <v>2.5000000000000001E-2</v>
      </c>
      <c r="P16194">
        <v>70</v>
      </c>
      <c r="Q16194">
        <v>7.6</v>
      </c>
    </row>
    <row r="16195" spans="1:17" hidden="1" x14ac:dyDescent="0.3">
      <c r="A16195" t="s">
        <v>62466</v>
      </c>
      <c r="B16195" t="s">
        <v>62467</v>
      </c>
      <c r="C16195" s="1" t="str">
        <f t="shared" si="2391"/>
        <v>21:0793</v>
      </c>
      <c r="D16195" s="1" t="str">
        <f t="shared" si="2392"/>
        <v>21:0223</v>
      </c>
      <c r="E16195" t="s">
        <v>62468</v>
      </c>
      <c r="F16195" t="s">
        <v>62469</v>
      </c>
      <c r="H16195">
        <v>63.030039799999997</v>
      </c>
      <c r="I16195">
        <v>-132.0922577</v>
      </c>
      <c r="J16195" s="1" t="str">
        <f t="shared" si="2393"/>
        <v>Fluid (stream)</v>
      </c>
      <c r="K16195" s="1" t="str">
        <f t="shared" si="2394"/>
        <v>Untreated Water</v>
      </c>
      <c r="O16195">
        <v>0.19</v>
      </c>
      <c r="P16195">
        <v>150</v>
      </c>
      <c r="Q16195">
        <v>7.9</v>
      </c>
    </row>
    <row r="16196" spans="1:17" hidden="1" x14ac:dyDescent="0.3">
      <c r="A16196" t="s">
        <v>62470</v>
      </c>
      <c r="B16196" t="s">
        <v>62471</v>
      </c>
      <c r="C16196" s="1" t="str">
        <f t="shared" si="2391"/>
        <v>21:0793</v>
      </c>
      <c r="D16196" s="1" t="str">
        <f t="shared" si="2392"/>
        <v>21:0223</v>
      </c>
      <c r="E16196" t="s">
        <v>62472</v>
      </c>
      <c r="F16196" t="s">
        <v>62473</v>
      </c>
      <c r="H16196">
        <v>63.0673557</v>
      </c>
      <c r="I16196">
        <v>-132.13651419999999</v>
      </c>
      <c r="J16196" s="1" t="str">
        <f t="shared" si="2393"/>
        <v>Fluid (stream)</v>
      </c>
      <c r="K16196" s="1" t="str">
        <f t="shared" si="2394"/>
        <v>Untreated Water</v>
      </c>
      <c r="O16196">
        <v>2.5000000000000001E-2</v>
      </c>
      <c r="P16196">
        <v>110</v>
      </c>
      <c r="Q16196">
        <v>7.7</v>
      </c>
    </row>
    <row r="16197" spans="1:17" hidden="1" x14ac:dyDescent="0.3">
      <c r="A16197" t="s">
        <v>62474</v>
      </c>
      <c r="B16197" t="s">
        <v>62475</v>
      </c>
      <c r="C16197" s="1" t="str">
        <f t="shared" si="2391"/>
        <v>21:0793</v>
      </c>
      <c r="D16197" s="1" t="str">
        <f t="shared" si="2392"/>
        <v>21:0223</v>
      </c>
      <c r="E16197" t="s">
        <v>62476</v>
      </c>
      <c r="F16197" t="s">
        <v>62477</v>
      </c>
      <c r="H16197">
        <v>63.215276600000003</v>
      </c>
      <c r="I16197">
        <v>-132.60982379999999</v>
      </c>
      <c r="J16197" s="1" t="str">
        <f t="shared" si="2393"/>
        <v>Fluid (stream)</v>
      </c>
      <c r="K16197" s="1" t="str">
        <f t="shared" si="2394"/>
        <v>Untreated Water</v>
      </c>
      <c r="O16197">
        <v>0.4</v>
      </c>
      <c r="P16197">
        <v>60</v>
      </c>
      <c r="Q16197">
        <v>8.1</v>
      </c>
    </row>
    <row r="16198" spans="1:17" hidden="1" x14ac:dyDescent="0.3">
      <c r="A16198" t="s">
        <v>62478</v>
      </c>
      <c r="B16198" t="s">
        <v>62479</v>
      </c>
      <c r="C16198" s="1" t="str">
        <f t="shared" si="2391"/>
        <v>21:0793</v>
      </c>
      <c r="D16198" s="1" t="str">
        <f t="shared" si="2392"/>
        <v>21:0223</v>
      </c>
      <c r="E16198" t="s">
        <v>62476</v>
      </c>
      <c r="F16198" t="s">
        <v>62480</v>
      </c>
      <c r="H16198">
        <v>63.215276600000003</v>
      </c>
      <c r="I16198">
        <v>-132.60982379999999</v>
      </c>
      <c r="J16198" s="1" t="str">
        <f t="shared" si="2393"/>
        <v>Fluid (stream)</v>
      </c>
      <c r="K16198" s="1" t="str">
        <f t="shared" si="2394"/>
        <v>Untreated Water</v>
      </c>
      <c r="O16198">
        <v>0.37</v>
      </c>
      <c r="P16198">
        <v>50</v>
      </c>
      <c r="Q16198">
        <v>8.1</v>
      </c>
    </row>
    <row r="16199" spans="1:17" hidden="1" x14ac:dyDescent="0.3">
      <c r="A16199" t="s">
        <v>62481</v>
      </c>
      <c r="B16199" t="s">
        <v>62482</v>
      </c>
      <c r="C16199" s="1" t="str">
        <f t="shared" si="2391"/>
        <v>21:0793</v>
      </c>
      <c r="D16199" s="1" t="str">
        <f t="shared" si="2392"/>
        <v>21:0223</v>
      </c>
      <c r="E16199" t="s">
        <v>62483</v>
      </c>
      <c r="F16199" t="s">
        <v>62484</v>
      </c>
      <c r="H16199">
        <v>63.219671099999999</v>
      </c>
      <c r="I16199">
        <v>-132.6921724</v>
      </c>
      <c r="J16199" s="1" t="str">
        <f t="shared" si="2393"/>
        <v>Fluid (stream)</v>
      </c>
      <c r="K16199" s="1" t="str">
        <f t="shared" si="2394"/>
        <v>Untreated Water</v>
      </c>
      <c r="O16199">
        <v>0.06</v>
      </c>
      <c r="P16199">
        <v>30</v>
      </c>
      <c r="Q16199">
        <v>7.8</v>
      </c>
    </row>
    <row r="16200" spans="1:17" hidden="1" x14ac:dyDescent="0.3">
      <c r="A16200" t="s">
        <v>62485</v>
      </c>
      <c r="B16200" t="s">
        <v>62486</v>
      </c>
      <c r="C16200" s="1" t="str">
        <f t="shared" si="2391"/>
        <v>21:0793</v>
      </c>
      <c r="D16200" s="1" t="str">
        <f t="shared" si="2392"/>
        <v>21:0223</v>
      </c>
      <c r="E16200" t="s">
        <v>62487</v>
      </c>
      <c r="F16200" t="s">
        <v>62488</v>
      </c>
      <c r="H16200">
        <v>63.078350399999998</v>
      </c>
      <c r="I16200">
        <v>-132.15706499999999</v>
      </c>
      <c r="J16200" s="1" t="str">
        <f t="shared" si="2393"/>
        <v>Fluid (stream)</v>
      </c>
      <c r="K16200" s="1" t="str">
        <f t="shared" si="2394"/>
        <v>Untreated Water</v>
      </c>
      <c r="O16200">
        <v>2.5000000000000001E-2</v>
      </c>
      <c r="P16200">
        <v>130</v>
      </c>
      <c r="Q16200">
        <v>7.7</v>
      </c>
    </row>
    <row r="16201" spans="1:17" hidden="1" x14ac:dyDescent="0.3">
      <c r="A16201" t="s">
        <v>62489</v>
      </c>
      <c r="B16201" t="s">
        <v>62490</v>
      </c>
      <c r="C16201" s="1" t="str">
        <f t="shared" si="2391"/>
        <v>21:0793</v>
      </c>
      <c r="D16201" s="1" t="str">
        <f t="shared" si="2392"/>
        <v>21:0223</v>
      </c>
      <c r="E16201" t="s">
        <v>62491</v>
      </c>
      <c r="F16201" t="s">
        <v>62492</v>
      </c>
      <c r="H16201">
        <v>63.242003599999997</v>
      </c>
      <c r="I16201">
        <v>-132.75219010000001</v>
      </c>
      <c r="J16201" s="1" t="str">
        <f t="shared" si="2393"/>
        <v>Fluid (stream)</v>
      </c>
      <c r="K16201" s="1" t="str">
        <f t="shared" si="2394"/>
        <v>Untreated Water</v>
      </c>
      <c r="O16201">
        <v>2.5000000000000001E-2</v>
      </c>
      <c r="P16201">
        <v>30</v>
      </c>
      <c r="Q16201">
        <v>7.5</v>
      </c>
    </row>
    <row r="16202" spans="1:17" hidden="1" x14ac:dyDescent="0.3">
      <c r="A16202" t="s">
        <v>62493</v>
      </c>
      <c r="B16202" t="s">
        <v>62494</v>
      </c>
      <c r="C16202" s="1" t="str">
        <f t="shared" si="2391"/>
        <v>21:0793</v>
      </c>
      <c r="D16202" s="1" t="str">
        <f t="shared" si="2392"/>
        <v>21:0223</v>
      </c>
      <c r="E16202" t="s">
        <v>62495</v>
      </c>
      <c r="F16202" t="s">
        <v>62496</v>
      </c>
      <c r="H16202">
        <v>63.248967399999998</v>
      </c>
      <c r="I16202">
        <v>-132.67969239999999</v>
      </c>
      <c r="J16202" s="1" t="str">
        <f t="shared" si="2393"/>
        <v>Fluid (stream)</v>
      </c>
      <c r="K16202" s="1" t="str">
        <f t="shared" si="2394"/>
        <v>Untreated Water</v>
      </c>
      <c r="O16202">
        <v>0.31</v>
      </c>
      <c r="P16202">
        <v>30</v>
      </c>
      <c r="Q16202">
        <v>8</v>
      </c>
    </row>
    <row r="16203" spans="1:17" hidden="1" x14ac:dyDescent="0.3">
      <c r="A16203" t="s">
        <v>62497</v>
      </c>
      <c r="B16203" t="s">
        <v>62498</v>
      </c>
      <c r="C16203" s="1" t="str">
        <f t="shared" si="2391"/>
        <v>21:0793</v>
      </c>
      <c r="D16203" s="1" t="str">
        <f t="shared" si="2392"/>
        <v>21:0223</v>
      </c>
      <c r="E16203" t="s">
        <v>62499</v>
      </c>
      <c r="F16203" t="s">
        <v>62500</v>
      </c>
      <c r="H16203">
        <v>63.271424099999997</v>
      </c>
      <c r="I16203">
        <v>-132.7804419</v>
      </c>
      <c r="J16203" s="1" t="str">
        <f t="shared" si="2393"/>
        <v>Fluid (stream)</v>
      </c>
      <c r="K16203" s="1" t="str">
        <f t="shared" si="2394"/>
        <v>Untreated Water</v>
      </c>
      <c r="O16203">
        <v>0.4</v>
      </c>
      <c r="P16203">
        <v>40</v>
      </c>
      <c r="Q16203">
        <v>8</v>
      </c>
    </row>
    <row r="16204" spans="1:17" hidden="1" x14ac:dyDescent="0.3">
      <c r="A16204" t="s">
        <v>62501</v>
      </c>
      <c r="B16204" t="s">
        <v>62502</v>
      </c>
      <c r="C16204" s="1" t="str">
        <f t="shared" si="2391"/>
        <v>21:0793</v>
      </c>
      <c r="D16204" s="1" t="str">
        <f t="shared" si="2392"/>
        <v>21:0223</v>
      </c>
      <c r="E16204" t="s">
        <v>62503</v>
      </c>
      <c r="F16204" t="s">
        <v>62504</v>
      </c>
      <c r="H16204">
        <v>63.212263700000001</v>
      </c>
      <c r="I16204">
        <v>-132.80983019999999</v>
      </c>
      <c r="J16204" s="1" t="str">
        <f t="shared" si="2393"/>
        <v>Fluid (stream)</v>
      </c>
      <c r="K16204" s="1" t="str">
        <f t="shared" si="2394"/>
        <v>Untreated Water</v>
      </c>
      <c r="O16204">
        <v>0.36</v>
      </c>
      <c r="P16204">
        <v>90</v>
      </c>
      <c r="Q16204">
        <v>8.1999999999999993</v>
      </c>
    </row>
    <row r="16205" spans="1:17" hidden="1" x14ac:dyDescent="0.3">
      <c r="A16205" t="s">
        <v>62505</v>
      </c>
      <c r="B16205" t="s">
        <v>62506</v>
      </c>
      <c r="C16205" s="1" t="str">
        <f t="shared" si="2391"/>
        <v>21:0793</v>
      </c>
      <c r="D16205" s="1" t="str">
        <f t="shared" si="2392"/>
        <v>21:0223</v>
      </c>
      <c r="E16205" t="s">
        <v>62507</v>
      </c>
      <c r="F16205" t="s">
        <v>62508</v>
      </c>
      <c r="H16205">
        <v>63.2431166</v>
      </c>
      <c r="I16205">
        <v>-132.9639713</v>
      </c>
      <c r="J16205" s="1" t="str">
        <f t="shared" si="2393"/>
        <v>Fluid (stream)</v>
      </c>
      <c r="K16205" s="1" t="str">
        <f t="shared" si="2394"/>
        <v>Untreated Water</v>
      </c>
      <c r="O16205">
        <v>0.09</v>
      </c>
      <c r="P16205">
        <v>60</v>
      </c>
      <c r="Q16205">
        <v>7.8</v>
      </c>
    </row>
    <row r="16206" spans="1:17" hidden="1" x14ac:dyDescent="0.3">
      <c r="A16206" t="s">
        <v>62509</v>
      </c>
      <c r="B16206" t="s">
        <v>62510</v>
      </c>
      <c r="C16206" s="1" t="str">
        <f t="shared" si="2391"/>
        <v>21:0793</v>
      </c>
      <c r="D16206" s="1" t="str">
        <f t="shared" si="2392"/>
        <v>21:0223</v>
      </c>
      <c r="E16206" t="s">
        <v>62511</v>
      </c>
      <c r="F16206" t="s">
        <v>62512</v>
      </c>
      <c r="H16206">
        <v>63.230340200000001</v>
      </c>
      <c r="I16206">
        <v>-132.80113499999999</v>
      </c>
      <c r="J16206" s="1" t="str">
        <f t="shared" si="2393"/>
        <v>Fluid (stream)</v>
      </c>
      <c r="K16206" s="1" t="str">
        <f t="shared" si="2394"/>
        <v>Untreated Water</v>
      </c>
      <c r="O16206">
        <v>5.9</v>
      </c>
      <c r="P16206">
        <v>100</v>
      </c>
      <c r="Q16206">
        <v>8.3000000000000007</v>
      </c>
    </row>
    <row r="16207" spans="1:17" hidden="1" x14ac:dyDescent="0.3">
      <c r="A16207" t="s">
        <v>62513</v>
      </c>
      <c r="B16207" t="s">
        <v>62514</v>
      </c>
      <c r="C16207" s="1" t="str">
        <f t="shared" si="2391"/>
        <v>21:0793</v>
      </c>
      <c r="D16207" s="1" t="str">
        <f t="shared" si="2392"/>
        <v>21:0223</v>
      </c>
      <c r="E16207" t="s">
        <v>62515</v>
      </c>
      <c r="F16207" t="s">
        <v>62516</v>
      </c>
      <c r="H16207">
        <v>63.189778500000003</v>
      </c>
      <c r="I16207">
        <v>-132.80572570000001</v>
      </c>
      <c r="J16207" s="1" t="str">
        <f t="shared" si="2393"/>
        <v>Fluid (stream)</v>
      </c>
      <c r="K16207" s="1" t="str">
        <f t="shared" si="2394"/>
        <v>Untreated Water</v>
      </c>
      <c r="O16207">
        <v>7.0000000000000007E-2</v>
      </c>
      <c r="P16207">
        <v>70</v>
      </c>
      <c r="Q16207">
        <v>8</v>
      </c>
    </row>
    <row r="16208" spans="1:17" hidden="1" x14ac:dyDescent="0.3">
      <c r="A16208" t="s">
        <v>62517</v>
      </c>
      <c r="B16208" t="s">
        <v>62518</v>
      </c>
      <c r="C16208" s="1" t="str">
        <f t="shared" si="2391"/>
        <v>21:0793</v>
      </c>
      <c r="D16208" s="1" t="str">
        <f t="shared" si="2392"/>
        <v>21:0223</v>
      </c>
      <c r="E16208" t="s">
        <v>62519</v>
      </c>
      <c r="F16208" t="s">
        <v>62520</v>
      </c>
      <c r="H16208">
        <v>63.241830700000001</v>
      </c>
      <c r="I16208">
        <v>-132.9833788</v>
      </c>
      <c r="J16208" s="1" t="str">
        <f t="shared" si="2393"/>
        <v>Fluid (stream)</v>
      </c>
      <c r="K16208" s="1" t="str">
        <f t="shared" si="2394"/>
        <v>Untreated Water</v>
      </c>
    </row>
    <row r="16209" spans="1:17" hidden="1" x14ac:dyDescent="0.3">
      <c r="A16209" t="s">
        <v>62521</v>
      </c>
      <c r="B16209" t="s">
        <v>62522</v>
      </c>
      <c r="C16209" s="1" t="str">
        <f t="shared" si="2391"/>
        <v>21:0793</v>
      </c>
      <c r="D16209" s="1" t="str">
        <f t="shared" si="2392"/>
        <v>21:0223</v>
      </c>
      <c r="E16209" t="s">
        <v>62523</v>
      </c>
      <c r="F16209" t="s">
        <v>62524</v>
      </c>
      <c r="H16209">
        <v>63.193477799999997</v>
      </c>
      <c r="I16209">
        <v>-132.86226880000001</v>
      </c>
      <c r="J16209" s="1" t="str">
        <f t="shared" si="2393"/>
        <v>Fluid (stream)</v>
      </c>
      <c r="K16209" s="1" t="str">
        <f t="shared" si="2394"/>
        <v>Untreated Water</v>
      </c>
      <c r="O16209">
        <v>0.28999999999999998</v>
      </c>
      <c r="P16209">
        <v>50</v>
      </c>
      <c r="Q16209">
        <v>8</v>
      </c>
    </row>
    <row r="16210" spans="1:17" hidden="1" x14ac:dyDescent="0.3">
      <c r="A16210" t="s">
        <v>62525</v>
      </c>
      <c r="B16210" t="s">
        <v>62526</v>
      </c>
      <c r="C16210" s="1" t="str">
        <f t="shared" si="2391"/>
        <v>21:0793</v>
      </c>
      <c r="D16210" s="1" t="str">
        <f>HYPERLINK("http://geochem.nrcan.gc.ca/cdogs/content/svy/svy_e.htm", "")</f>
        <v/>
      </c>
      <c r="G16210" s="1" t="str">
        <f>HYPERLINK("http://geochem.nrcan.gc.ca/cdogs/content/cr_/cr_00088_e.htm", "88")</f>
        <v>88</v>
      </c>
      <c r="J16210" t="s">
        <v>11453</v>
      </c>
      <c r="K16210" t="s">
        <v>11454</v>
      </c>
      <c r="O16210">
        <v>2.5000000000000001E-2</v>
      </c>
      <c r="P16210">
        <v>80</v>
      </c>
      <c r="Q16210">
        <v>8.1999999999999993</v>
      </c>
    </row>
    <row r="16211" spans="1:17" hidden="1" x14ac:dyDescent="0.3">
      <c r="A16211" t="s">
        <v>62527</v>
      </c>
      <c r="B16211" t="s">
        <v>62528</v>
      </c>
      <c r="C16211" s="1" t="str">
        <f t="shared" si="2391"/>
        <v>21:0793</v>
      </c>
      <c r="D16211" s="1" t="str">
        <f t="shared" ref="D16211:D16221" si="2395">HYPERLINK("http://geochem.nrcan.gc.ca/cdogs/content/svy/svy210223_e.htm", "21:0223")</f>
        <v>21:0223</v>
      </c>
      <c r="E16211" t="s">
        <v>62529</v>
      </c>
      <c r="F16211" t="s">
        <v>62530</v>
      </c>
      <c r="H16211">
        <v>63.237625700000002</v>
      </c>
      <c r="I16211">
        <v>-132.95049969999999</v>
      </c>
      <c r="J16211" s="1" t="str">
        <f t="shared" ref="J16211:J16221" si="2396">HYPERLINK("http://geochem.nrcan.gc.ca/cdogs/content/kwd/kwd020018_e.htm", "Fluid (stream)")</f>
        <v>Fluid (stream)</v>
      </c>
      <c r="K16211" s="1" t="str">
        <f t="shared" ref="K16211:K16221" si="2397">HYPERLINK("http://geochem.nrcan.gc.ca/cdogs/content/kwd/kwd080007_e.htm", "Untreated Water")</f>
        <v>Untreated Water</v>
      </c>
    </row>
    <row r="16212" spans="1:17" hidden="1" x14ac:dyDescent="0.3">
      <c r="A16212" t="s">
        <v>62531</v>
      </c>
      <c r="B16212" t="s">
        <v>62532</v>
      </c>
      <c r="C16212" s="1" t="str">
        <f t="shared" si="2391"/>
        <v>21:0793</v>
      </c>
      <c r="D16212" s="1" t="str">
        <f t="shared" si="2395"/>
        <v>21:0223</v>
      </c>
      <c r="E16212" t="s">
        <v>62533</v>
      </c>
      <c r="F16212" t="s">
        <v>62534</v>
      </c>
      <c r="H16212">
        <v>63.226303999999999</v>
      </c>
      <c r="I16212">
        <v>-132.8994721</v>
      </c>
      <c r="J16212" s="1" t="str">
        <f t="shared" si="2396"/>
        <v>Fluid (stream)</v>
      </c>
      <c r="K16212" s="1" t="str">
        <f t="shared" si="2397"/>
        <v>Untreated Water</v>
      </c>
      <c r="O16212">
        <v>0.4</v>
      </c>
      <c r="P16212">
        <v>150</v>
      </c>
      <c r="Q16212">
        <v>8.1</v>
      </c>
    </row>
    <row r="16213" spans="1:17" hidden="1" x14ac:dyDescent="0.3">
      <c r="A16213" t="s">
        <v>62535</v>
      </c>
      <c r="B16213" t="s">
        <v>62536</v>
      </c>
      <c r="C16213" s="1" t="str">
        <f t="shared" si="2391"/>
        <v>21:0793</v>
      </c>
      <c r="D16213" s="1" t="str">
        <f t="shared" si="2395"/>
        <v>21:0223</v>
      </c>
      <c r="E16213" t="s">
        <v>62537</v>
      </c>
      <c r="F16213" t="s">
        <v>62538</v>
      </c>
      <c r="H16213">
        <v>63.162455199999997</v>
      </c>
      <c r="I16213">
        <v>-132.79538009999999</v>
      </c>
      <c r="J16213" s="1" t="str">
        <f t="shared" si="2396"/>
        <v>Fluid (stream)</v>
      </c>
      <c r="K16213" s="1" t="str">
        <f t="shared" si="2397"/>
        <v>Untreated Water</v>
      </c>
      <c r="O16213">
        <v>0.08</v>
      </c>
      <c r="P16213">
        <v>60</v>
      </c>
      <c r="Q16213">
        <v>7.6</v>
      </c>
    </row>
    <row r="16214" spans="1:17" hidden="1" x14ac:dyDescent="0.3">
      <c r="A16214" t="s">
        <v>62539</v>
      </c>
      <c r="B16214" t="s">
        <v>62540</v>
      </c>
      <c r="C16214" s="1" t="str">
        <f t="shared" si="2391"/>
        <v>21:0793</v>
      </c>
      <c r="D16214" s="1" t="str">
        <f t="shared" si="2395"/>
        <v>21:0223</v>
      </c>
      <c r="E16214" t="s">
        <v>62541</v>
      </c>
      <c r="F16214" t="s">
        <v>62542</v>
      </c>
      <c r="H16214">
        <v>63.169189099999997</v>
      </c>
      <c r="I16214">
        <v>-132.82095190000001</v>
      </c>
      <c r="J16214" s="1" t="str">
        <f t="shared" si="2396"/>
        <v>Fluid (stream)</v>
      </c>
      <c r="K16214" s="1" t="str">
        <f t="shared" si="2397"/>
        <v>Untreated Water</v>
      </c>
      <c r="O16214">
        <v>0.56000000000000005</v>
      </c>
      <c r="P16214">
        <v>70</v>
      </c>
      <c r="Q16214">
        <v>8</v>
      </c>
    </row>
    <row r="16215" spans="1:17" hidden="1" x14ac:dyDescent="0.3">
      <c r="A16215" t="s">
        <v>62543</v>
      </c>
      <c r="B16215" t="s">
        <v>62544</v>
      </c>
      <c r="C16215" s="1" t="str">
        <f t="shared" si="2391"/>
        <v>21:0793</v>
      </c>
      <c r="D16215" s="1" t="str">
        <f t="shared" si="2395"/>
        <v>21:0223</v>
      </c>
      <c r="E16215" t="s">
        <v>62545</v>
      </c>
      <c r="F16215" t="s">
        <v>62546</v>
      </c>
      <c r="H16215">
        <v>63.144681300000002</v>
      </c>
      <c r="I16215">
        <v>-132.97340109999999</v>
      </c>
      <c r="J16215" s="1" t="str">
        <f t="shared" si="2396"/>
        <v>Fluid (stream)</v>
      </c>
      <c r="K16215" s="1" t="str">
        <f t="shared" si="2397"/>
        <v>Untreated Water</v>
      </c>
      <c r="O16215">
        <v>2.5000000000000001E-2</v>
      </c>
      <c r="P16215">
        <v>40</v>
      </c>
      <c r="Q16215">
        <v>8.1</v>
      </c>
    </row>
    <row r="16216" spans="1:17" hidden="1" x14ac:dyDescent="0.3">
      <c r="A16216" t="s">
        <v>62547</v>
      </c>
      <c r="B16216" t="s">
        <v>62548</v>
      </c>
      <c r="C16216" s="1" t="str">
        <f t="shared" si="2391"/>
        <v>21:0793</v>
      </c>
      <c r="D16216" s="1" t="str">
        <f t="shared" si="2395"/>
        <v>21:0223</v>
      </c>
      <c r="E16216" t="s">
        <v>62549</v>
      </c>
      <c r="F16216" t="s">
        <v>62550</v>
      </c>
      <c r="H16216">
        <v>63.145336700000001</v>
      </c>
      <c r="I16216">
        <v>-132.86265990000001</v>
      </c>
      <c r="J16216" s="1" t="str">
        <f t="shared" si="2396"/>
        <v>Fluid (stream)</v>
      </c>
      <c r="K16216" s="1" t="str">
        <f t="shared" si="2397"/>
        <v>Untreated Water</v>
      </c>
      <c r="O16216">
        <v>7.0000000000000007E-2</v>
      </c>
      <c r="P16216">
        <v>40</v>
      </c>
      <c r="Q16216">
        <v>7.8</v>
      </c>
    </row>
    <row r="16217" spans="1:17" hidden="1" x14ac:dyDescent="0.3">
      <c r="A16217" t="s">
        <v>62551</v>
      </c>
      <c r="B16217" t="s">
        <v>62552</v>
      </c>
      <c r="C16217" s="1" t="str">
        <f t="shared" si="2391"/>
        <v>21:0793</v>
      </c>
      <c r="D16217" s="1" t="str">
        <f t="shared" si="2395"/>
        <v>21:0223</v>
      </c>
      <c r="E16217" t="s">
        <v>62553</v>
      </c>
      <c r="F16217" t="s">
        <v>62554</v>
      </c>
      <c r="H16217">
        <v>63.146149100000002</v>
      </c>
      <c r="I16217">
        <v>-132.9350895</v>
      </c>
      <c r="J16217" s="1" t="str">
        <f t="shared" si="2396"/>
        <v>Fluid (stream)</v>
      </c>
      <c r="K16217" s="1" t="str">
        <f t="shared" si="2397"/>
        <v>Untreated Water</v>
      </c>
      <c r="O16217">
        <v>0.75</v>
      </c>
      <c r="P16217">
        <v>40</v>
      </c>
      <c r="Q16217">
        <v>7.9</v>
      </c>
    </row>
    <row r="16218" spans="1:17" hidden="1" x14ac:dyDescent="0.3">
      <c r="A16218" t="s">
        <v>62555</v>
      </c>
      <c r="B16218" t="s">
        <v>62556</v>
      </c>
      <c r="C16218" s="1" t="str">
        <f t="shared" si="2391"/>
        <v>21:0793</v>
      </c>
      <c r="D16218" s="1" t="str">
        <f t="shared" si="2395"/>
        <v>21:0223</v>
      </c>
      <c r="E16218" t="s">
        <v>62553</v>
      </c>
      <c r="F16218" t="s">
        <v>62557</v>
      </c>
      <c r="H16218">
        <v>63.146149100000002</v>
      </c>
      <c r="I16218">
        <v>-132.9350895</v>
      </c>
      <c r="J16218" s="1" t="str">
        <f t="shared" si="2396"/>
        <v>Fluid (stream)</v>
      </c>
      <c r="K16218" s="1" t="str">
        <f t="shared" si="2397"/>
        <v>Untreated Water</v>
      </c>
      <c r="O16218">
        <v>0.86</v>
      </c>
      <c r="P16218">
        <v>40</v>
      </c>
      <c r="Q16218">
        <v>8</v>
      </c>
    </row>
    <row r="16219" spans="1:17" hidden="1" x14ac:dyDescent="0.3">
      <c r="A16219" t="s">
        <v>62558</v>
      </c>
      <c r="B16219" t="s">
        <v>62559</v>
      </c>
      <c r="C16219" s="1" t="str">
        <f t="shared" si="2391"/>
        <v>21:0793</v>
      </c>
      <c r="D16219" s="1" t="str">
        <f t="shared" si="2395"/>
        <v>21:0223</v>
      </c>
      <c r="E16219" t="s">
        <v>62560</v>
      </c>
      <c r="F16219" t="s">
        <v>62561</v>
      </c>
      <c r="H16219">
        <v>63.177462499999997</v>
      </c>
      <c r="I16219">
        <v>-132.95392079999999</v>
      </c>
      <c r="J16219" s="1" t="str">
        <f t="shared" si="2396"/>
        <v>Fluid (stream)</v>
      </c>
      <c r="K16219" s="1" t="str">
        <f t="shared" si="2397"/>
        <v>Untreated Water</v>
      </c>
      <c r="O16219">
        <v>0.56999999999999995</v>
      </c>
      <c r="P16219">
        <v>40</v>
      </c>
      <c r="Q16219">
        <v>8</v>
      </c>
    </row>
    <row r="16220" spans="1:17" hidden="1" x14ac:dyDescent="0.3">
      <c r="A16220" t="s">
        <v>62562</v>
      </c>
      <c r="B16220" t="s">
        <v>62563</v>
      </c>
      <c r="C16220" s="1" t="str">
        <f t="shared" si="2391"/>
        <v>21:0793</v>
      </c>
      <c r="D16220" s="1" t="str">
        <f t="shared" si="2395"/>
        <v>21:0223</v>
      </c>
      <c r="E16220" t="s">
        <v>62564</v>
      </c>
      <c r="F16220" t="s">
        <v>62565</v>
      </c>
      <c r="H16220">
        <v>63.155711699999998</v>
      </c>
      <c r="I16220">
        <v>-132.81106320000001</v>
      </c>
      <c r="J16220" s="1" t="str">
        <f t="shared" si="2396"/>
        <v>Fluid (stream)</v>
      </c>
      <c r="K16220" s="1" t="str">
        <f t="shared" si="2397"/>
        <v>Untreated Water</v>
      </c>
      <c r="O16220">
        <v>0.64</v>
      </c>
      <c r="P16220">
        <v>60</v>
      </c>
      <c r="Q16220">
        <v>8</v>
      </c>
    </row>
    <row r="16221" spans="1:17" hidden="1" x14ac:dyDescent="0.3">
      <c r="A16221" t="s">
        <v>62566</v>
      </c>
      <c r="B16221" t="s">
        <v>62567</v>
      </c>
      <c r="C16221" s="1" t="str">
        <f t="shared" si="2391"/>
        <v>21:0793</v>
      </c>
      <c r="D16221" s="1" t="str">
        <f t="shared" si="2395"/>
        <v>21:0223</v>
      </c>
      <c r="E16221" t="s">
        <v>62568</v>
      </c>
      <c r="F16221" t="s">
        <v>62569</v>
      </c>
      <c r="H16221">
        <v>63.098096900000002</v>
      </c>
      <c r="I16221">
        <v>-132.79518730000001</v>
      </c>
      <c r="J16221" s="1" t="str">
        <f t="shared" si="2396"/>
        <v>Fluid (stream)</v>
      </c>
      <c r="K16221" s="1" t="str">
        <f t="shared" si="2397"/>
        <v>Untreated Water</v>
      </c>
      <c r="O16221">
        <v>2.4</v>
      </c>
      <c r="P16221">
        <v>80</v>
      </c>
      <c r="Q16221">
        <v>8</v>
      </c>
    </row>
    <row r="16222" spans="1:17" hidden="1" x14ac:dyDescent="0.3">
      <c r="A16222" t="s">
        <v>62570</v>
      </c>
      <c r="B16222" t="s">
        <v>62571</v>
      </c>
      <c r="C16222" s="1" t="str">
        <f t="shared" si="2391"/>
        <v>21:0793</v>
      </c>
      <c r="D16222" s="1" t="str">
        <f>HYPERLINK("http://geochem.nrcan.gc.ca/cdogs/content/svy/svy_e.htm", "")</f>
        <v/>
      </c>
      <c r="G16222" s="1" t="str">
        <f>HYPERLINK("http://geochem.nrcan.gc.ca/cdogs/content/cr_/cr_00089_e.htm", "89")</f>
        <v>89</v>
      </c>
      <c r="J16222" t="s">
        <v>11453</v>
      </c>
      <c r="K16222" t="s">
        <v>11454</v>
      </c>
      <c r="O16222">
        <v>2.1</v>
      </c>
      <c r="P16222">
        <v>230</v>
      </c>
      <c r="Q16222">
        <v>8.3000000000000007</v>
      </c>
    </row>
    <row r="16223" spans="1:17" hidden="1" x14ac:dyDescent="0.3">
      <c r="A16223" t="s">
        <v>62572</v>
      </c>
      <c r="B16223" t="s">
        <v>62573</v>
      </c>
      <c r="C16223" s="1" t="str">
        <f t="shared" si="2391"/>
        <v>21:0793</v>
      </c>
      <c r="D16223" s="1" t="str">
        <f t="shared" ref="D16223:D16239" si="2398">HYPERLINK("http://geochem.nrcan.gc.ca/cdogs/content/svy/svy210223_e.htm", "21:0223")</f>
        <v>21:0223</v>
      </c>
      <c r="E16223" t="s">
        <v>62574</v>
      </c>
      <c r="F16223" t="s">
        <v>62575</v>
      </c>
      <c r="H16223">
        <v>63.142283999999997</v>
      </c>
      <c r="I16223">
        <v>-133.01530410000001</v>
      </c>
      <c r="J16223" s="1" t="str">
        <f t="shared" ref="J16223:J16239" si="2399">HYPERLINK("http://geochem.nrcan.gc.ca/cdogs/content/kwd/kwd020018_e.htm", "Fluid (stream)")</f>
        <v>Fluid (stream)</v>
      </c>
      <c r="K16223" s="1" t="str">
        <f t="shared" ref="K16223:K16239" si="2400">HYPERLINK("http://geochem.nrcan.gc.ca/cdogs/content/kwd/kwd080007_e.htm", "Untreated Water")</f>
        <v>Untreated Water</v>
      </c>
      <c r="O16223">
        <v>2.5000000000000001E-2</v>
      </c>
      <c r="P16223">
        <v>60</v>
      </c>
      <c r="Q16223">
        <v>7.7</v>
      </c>
    </row>
    <row r="16224" spans="1:17" hidden="1" x14ac:dyDescent="0.3">
      <c r="A16224" t="s">
        <v>62576</v>
      </c>
      <c r="B16224" t="s">
        <v>62577</v>
      </c>
      <c r="C16224" s="1" t="str">
        <f t="shared" si="2391"/>
        <v>21:0793</v>
      </c>
      <c r="D16224" s="1" t="str">
        <f t="shared" si="2398"/>
        <v>21:0223</v>
      </c>
      <c r="E16224" t="s">
        <v>62578</v>
      </c>
      <c r="F16224" t="s">
        <v>62579</v>
      </c>
      <c r="H16224">
        <v>63.091416500000001</v>
      </c>
      <c r="I16224">
        <v>-132.7773665</v>
      </c>
      <c r="J16224" s="1" t="str">
        <f t="shared" si="2399"/>
        <v>Fluid (stream)</v>
      </c>
      <c r="K16224" s="1" t="str">
        <f t="shared" si="2400"/>
        <v>Untreated Water</v>
      </c>
      <c r="O16224">
        <v>7.0000000000000007E-2</v>
      </c>
      <c r="P16224">
        <v>60</v>
      </c>
      <c r="Q16224">
        <v>8.1999999999999993</v>
      </c>
    </row>
    <row r="16225" spans="1:17" hidden="1" x14ac:dyDescent="0.3">
      <c r="A16225" t="s">
        <v>62580</v>
      </c>
      <c r="B16225" t="s">
        <v>62581</v>
      </c>
      <c r="C16225" s="1" t="str">
        <f t="shared" si="2391"/>
        <v>21:0793</v>
      </c>
      <c r="D16225" s="1" t="str">
        <f t="shared" si="2398"/>
        <v>21:0223</v>
      </c>
      <c r="E16225" t="s">
        <v>62582</v>
      </c>
      <c r="F16225" t="s">
        <v>62583</v>
      </c>
      <c r="H16225">
        <v>63.611094799999996</v>
      </c>
      <c r="I16225">
        <v>-133.9565613</v>
      </c>
      <c r="J16225" s="1" t="str">
        <f t="shared" si="2399"/>
        <v>Fluid (stream)</v>
      </c>
      <c r="K16225" s="1" t="str">
        <f t="shared" si="2400"/>
        <v>Untreated Water</v>
      </c>
      <c r="O16225">
        <v>0.66</v>
      </c>
      <c r="P16225">
        <v>50</v>
      </c>
      <c r="Q16225">
        <v>7.7</v>
      </c>
    </row>
    <row r="16226" spans="1:17" hidden="1" x14ac:dyDescent="0.3">
      <c r="A16226" t="s">
        <v>62584</v>
      </c>
      <c r="B16226" t="s">
        <v>62585</v>
      </c>
      <c r="C16226" s="1" t="str">
        <f t="shared" si="2391"/>
        <v>21:0793</v>
      </c>
      <c r="D16226" s="1" t="str">
        <f t="shared" si="2398"/>
        <v>21:0223</v>
      </c>
      <c r="E16226" t="s">
        <v>62586</v>
      </c>
      <c r="F16226" t="s">
        <v>62587</v>
      </c>
      <c r="H16226">
        <v>63.104984799999997</v>
      </c>
      <c r="I16226">
        <v>-132.64325830000001</v>
      </c>
      <c r="J16226" s="1" t="str">
        <f t="shared" si="2399"/>
        <v>Fluid (stream)</v>
      </c>
      <c r="K16226" s="1" t="str">
        <f t="shared" si="2400"/>
        <v>Untreated Water</v>
      </c>
      <c r="O16226">
        <v>2.5000000000000001E-2</v>
      </c>
      <c r="P16226">
        <v>40</v>
      </c>
      <c r="Q16226">
        <v>7.9</v>
      </c>
    </row>
    <row r="16227" spans="1:17" hidden="1" x14ac:dyDescent="0.3">
      <c r="A16227" t="s">
        <v>62588</v>
      </c>
      <c r="B16227" t="s">
        <v>62589</v>
      </c>
      <c r="C16227" s="1" t="str">
        <f t="shared" si="2391"/>
        <v>21:0793</v>
      </c>
      <c r="D16227" s="1" t="str">
        <f t="shared" si="2398"/>
        <v>21:0223</v>
      </c>
      <c r="E16227" t="s">
        <v>62590</v>
      </c>
      <c r="F16227" t="s">
        <v>62591</v>
      </c>
      <c r="H16227">
        <v>63.141749699999998</v>
      </c>
      <c r="I16227">
        <v>-132.69642469999999</v>
      </c>
      <c r="J16227" s="1" t="str">
        <f t="shared" si="2399"/>
        <v>Fluid (stream)</v>
      </c>
      <c r="K16227" s="1" t="str">
        <f t="shared" si="2400"/>
        <v>Untreated Water</v>
      </c>
      <c r="O16227">
        <v>7.0000000000000007E-2</v>
      </c>
      <c r="P16227">
        <v>50</v>
      </c>
      <c r="Q16227">
        <v>7.4</v>
      </c>
    </row>
    <row r="16228" spans="1:17" hidden="1" x14ac:dyDescent="0.3">
      <c r="A16228" t="s">
        <v>62592</v>
      </c>
      <c r="B16228" t="s">
        <v>62593</v>
      </c>
      <c r="C16228" s="1" t="str">
        <f t="shared" si="2391"/>
        <v>21:0793</v>
      </c>
      <c r="D16228" s="1" t="str">
        <f t="shared" si="2398"/>
        <v>21:0223</v>
      </c>
      <c r="E16228" t="s">
        <v>62594</v>
      </c>
      <c r="F16228" t="s">
        <v>62595</v>
      </c>
      <c r="H16228">
        <v>63.1440032</v>
      </c>
      <c r="I16228">
        <v>-132.70138689999999</v>
      </c>
      <c r="J16228" s="1" t="str">
        <f t="shared" si="2399"/>
        <v>Fluid (stream)</v>
      </c>
      <c r="K16228" s="1" t="str">
        <f t="shared" si="2400"/>
        <v>Untreated Water</v>
      </c>
      <c r="O16228">
        <v>7.0000000000000007E-2</v>
      </c>
      <c r="P16228">
        <v>60</v>
      </c>
      <c r="Q16228">
        <v>7.7</v>
      </c>
    </row>
    <row r="16229" spans="1:17" hidden="1" x14ac:dyDescent="0.3">
      <c r="A16229" t="s">
        <v>62596</v>
      </c>
      <c r="B16229" t="s">
        <v>62597</v>
      </c>
      <c r="C16229" s="1" t="str">
        <f t="shared" si="2391"/>
        <v>21:0793</v>
      </c>
      <c r="D16229" s="1" t="str">
        <f t="shared" si="2398"/>
        <v>21:0223</v>
      </c>
      <c r="E16229" t="s">
        <v>62598</v>
      </c>
      <c r="F16229" t="s">
        <v>62599</v>
      </c>
      <c r="H16229">
        <v>63.135106200000003</v>
      </c>
      <c r="I16229">
        <v>-132.62938370000001</v>
      </c>
      <c r="J16229" s="1" t="str">
        <f t="shared" si="2399"/>
        <v>Fluid (stream)</v>
      </c>
      <c r="K16229" s="1" t="str">
        <f t="shared" si="2400"/>
        <v>Untreated Water</v>
      </c>
      <c r="O16229">
        <v>2.5000000000000001E-2</v>
      </c>
      <c r="P16229">
        <v>30</v>
      </c>
      <c r="Q16229">
        <v>7.9</v>
      </c>
    </row>
    <row r="16230" spans="1:17" hidden="1" x14ac:dyDescent="0.3">
      <c r="A16230" t="s">
        <v>62600</v>
      </c>
      <c r="B16230" t="s">
        <v>62601</v>
      </c>
      <c r="C16230" s="1" t="str">
        <f t="shared" si="2391"/>
        <v>21:0793</v>
      </c>
      <c r="D16230" s="1" t="str">
        <f t="shared" si="2398"/>
        <v>21:0223</v>
      </c>
      <c r="E16230" t="s">
        <v>62602</v>
      </c>
      <c r="F16230" t="s">
        <v>62603</v>
      </c>
      <c r="H16230">
        <v>63.154088199999997</v>
      </c>
      <c r="I16230">
        <v>-133.00867919999999</v>
      </c>
      <c r="J16230" s="1" t="str">
        <f t="shared" si="2399"/>
        <v>Fluid (stream)</v>
      </c>
      <c r="K16230" s="1" t="str">
        <f t="shared" si="2400"/>
        <v>Untreated Water</v>
      </c>
      <c r="O16230">
        <v>0.31</v>
      </c>
      <c r="P16230">
        <v>30</v>
      </c>
      <c r="Q16230">
        <v>7.3</v>
      </c>
    </row>
    <row r="16231" spans="1:17" hidden="1" x14ac:dyDescent="0.3">
      <c r="A16231" t="s">
        <v>62604</v>
      </c>
      <c r="B16231" t="s">
        <v>62605</v>
      </c>
      <c r="C16231" s="1" t="str">
        <f t="shared" si="2391"/>
        <v>21:0793</v>
      </c>
      <c r="D16231" s="1" t="str">
        <f t="shared" si="2398"/>
        <v>21:0223</v>
      </c>
      <c r="E16231" t="s">
        <v>62606</v>
      </c>
      <c r="F16231" t="s">
        <v>62607</v>
      </c>
      <c r="H16231">
        <v>63.131001300000001</v>
      </c>
      <c r="I16231">
        <v>-133.18143689999999</v>
      </c>
      <c r="J16231" s="1" t="str">
        <f t="shared" si="2399"/>
        <v>Fluid (stream)</v>
      </c>
      <c r="K16231" s="1" t="str">
        <f t="shared" si="2400"/>
        <v>Untreated Water</v>
      </c>
      <c r="O16231">
        <v>2.5000000000000001E-2</v>
      </c>
      <c r="P16231">
        <v>50</v>
      </c>
      <c r="Q16231">
        <v>8</v>
      </c>
    </row>
    <row r="16232" spans="1:17" hidden="1" x14ac:dyDescent="0.3">
      <c r="A16232" t="s">
        <v>62608</v>
      </c>
      <c r="B16232" t="s">
        <v>62609</v>
      </c>
      <c r="C16232" s="1" t="str">
        <f t="shared" ref="C16232:C16295" si="2401">HYPERLINK("http://geochem.nrcan.gc.ca/cdogs/content/bdl/bdl210793_e.htm", "21:0793")</f>
        <v>21:0793</v>
      </c>
      <c r="D16232" s="1" t="str">
        <f t="shared" si="2398"/>
        <v>21:0223</v>
      </c>
      <c r="E16232" t="s">
        <v>62610</v>
      </c>
      <c r="F16232" t="s">
        <v>62611</v>
      </c>
      <c r="H16232">
        <v>63.143779299999998</v>
      </c>
      <c r="I16232">
        <v>-133.24935959999999</v>
      </c>
      <c r="J16232" s="1" t="str">
        <f t="shared" si="2399"/>
        <v>Fluid (stream)</v>
      </c>
      <c r="K16232" s="1" t="str">
        <f t="shared" si="2400"/>
        <v>Untreated Water</v>
      </c>
      <c r="O16232">
        <v>2.5000000000000001E-2</v>
      </c>
      <c r="P16232">
        <v>40</v>
      </c>
      <c r="Q16232">
        <v>7.5</v>
      </c>
    </row>
    <row r="16233" spans="1:17" hidden="1" x14ac:dyDescent="0.3">
      <c r="A16233" t="s">
        <v>62612</v>
      </c>
      <c r="B16233" t="s">
        <v>62613</v>
      </c>
      <c r="C16233" s="1" t="str">
        <f t="shared" si="2401"/>
        <v>21:0793</v>
      </c>
      <c r="D16233" s="1" t="str">
        <f t="shared" si="2398"/>
        <v>21:0223</v>
      </c>
      <c r="E16233" t="s">
        <v>62614</v>
      </c>
      <c r="F16233" t="s">
        <v>62615</v>
      </c>
      <c r="H16233">
        <v>63.138273699999999</v>
      </c>
      <c r="I16233">
        <v>-133.15361909999999</v>
      </c>
      <c r="J16233" s="1" t="str">
        <f t="shared" si="2399"/>
        <v>Fluid (stream)</v>
      </c>
      <c r="K16233" s="1" t="str">
        <f t="shared" si="2400"/>
        <v>Untreated Water</v>
      </c>
      <c r="O16233">
        <v>0.28999999999999998</v>
      </c>
      <c r="P16233">
        <v>60</v>
      </c>
      <c r="Q16233">
        <v>7.1</v>
      </c>
    </row>
    <row r="16234" spans="1:17" hidden="1" x14ac:dyDescent="0.3">
      <c r="A16234" t="s">
        <v>62616</v>
      </c>
      <c r="B16234" t="s">
        <v>62617</v>
      </c>
      <c r="C16234" s="1" t="str">
        <f t="shared" si="2401"/>
        <v>21:0793</v>
      </c>
      <c r="D16234" s="1" t="str">
        <f t="shared" si="2398"/>
        <v>21:0223</v>
      </c>
      <c r="E16234" t="s">
        <v>62614</v>
      </c>
      <c r="F16234" t="s">
        <v>62618</v>
      </c>
      <c r="H16234">
        <v>63.138273699999999</v>
      </c>
      <c r="I16234">
        <v>-133.15361909999999</v>
      </c>
      <c r="J16234" s="1" t="str">
        <f t="shared" si="2399"/>
        <v>Fluid (stream)</v>
      </c>
      <c r="K16234" s="1" t="str">
        <f t="shared" si="2400"/>
        <v>Untreated Water</v>
      </c>
      <c r="O16234">
        <v>0.5</v>
      </c>
      <c r="P16234">
        <v>40</v>
      </c>
      <c r="Q16234">
        <v>7.7</v>
      </c>
    </row>
    <row r="16235" spans="1:17" hidden="1" x14ac:dyDescent="0.3">
      <c r="A16235" t="s">
        <v>62619</v>
      </c>
      <c r="B16235" t="s">
        <v>62620</v>
      </c>
      <c r="C16235" s="1" t="str">
        <f t="shared" si="2401"/>
        <v>21:0793</v>
      </c>
      <c r="D16235" s="1" t="str">
        <f t="shared" si="2398"/>
        <v>21:0223</v>
      </c>
      <c r="E16235" t="s">
        <v>62621</v>
      </c>
      <c r="F16235" t="s">
        <v>62622</v>
      </c>
      <c r="H16235">
        <v>63.135630800000001</v>
      </c>
      <c r="I16235">
        <v>-133.07912959999999</v>
      </c>
      <c r="J16235" s="1" t="str">
        <f t="shared" si="2399"/>
        <v>Fluid (stream)</v>
      </c>
      <c r="K16235" s="1" t="str">
        <f t="shared" si="2400"/>
        <v>Untreated Water</v>
      </c>
      <c r="O16235">
        <v>1.8</v>
      </c>
      <c r="P16235">
        <v>70</v>
      </c>
      <c r="Q16235">
        <v>7.8</v>
      </c>
    </row>
    <row r="16236" spans="1:17" hidden="1" x14ac:dyDescent="0.3">
      <c r="A16236" t="s">
        <v>62623</v>
      </c>
      <c r="B16236" t="s">
        <v>62624</v>
      </c>
      <c r="C16236" s="1" t="str">
        <f t="shared" si="2401"/>
        <v>21:0793</v>
      </c>
      <c r="D16236" s="1" t="str">
        <f t="shared" si="2398"/>
        <v>21:0223</v>
      </c>
      <c r="E16236" t="s">
        <v>62625</v>
      </c>
      <c r="F16236" t="s">
        <v>62626</v>
      </c>
      <c r="H16236">
        <v>63.120469399999998</v>
      </c>
      <c r="I16236">
        <v>-133.16127610000001</v>
      </c>
      <c r="J16236" s="1" t="str">
        <f t="shared" si="2399"/>
        <v>Fluid (stream)</v>
      </c>
      <c r="K16236" s="1" t="str">
        <f t="shared" si="2400"/>
        <v>Untreated Water</v>
      </c>
      <c r="O16236">
        <v>3.6</v>
      </c>
      <c r="P16236">
        <v>80</v>
      </c>
      <c r="Q16236">
        <v>8.1999999999999993</v>
      </c>
    </row>
    <row r="16237" spans="1:17" hidden="1" x14ac:dyDescent="0.3">
      <c r="A16237" t="s">
        <v>62627</v>
      </c>
      <c r="B16237" t="s">
        <v>62628</v>
      </c>
      <c r="C16237" s="1" t="str">
        <f t="shared" si="2401"/>
        <v>21:0793</v>
      </c>
      <c r="D16237" s="1" t="str">
        <f t="shared" si="2398"/>
        <v>21:0223</v>
      </c>
      <c r="E16237" t="s">
        <v>62629</v>
      </c>
      <c r="F16237" t="s">
        <v>62630</v>
      </c>
      <c r="H16237">
        <v>63.1810908</v>
      </c>
      <c r="I16237">
        <v>-133.17634340000001</v>
      </c>
      <c r="J16237" s="1" t="str">
        <f t="shared" si="2399"/>
        <v>Fluid (stream)</v>
      </c>
      <c r="K16237" s="1" t="str">
        <f t="shared" si="2400"/>
        <v>Untreated Water</v>
      </c>
      <c r="O16237">
        <v>0.12</v>
      </c>
      <c r="P16237">
        <v>30</v>
      </c>
      <c r="Q16237">
        <v>7.6</v>
      </c>
    </row>
    <row r="16238" spans="1:17" hidden="1" x14ac:dyDescent="0.3">
      <c r="A16238" t="s">
        <v>62631</v>
      </c>
      <c r="B16238" t="s">
        <v>62632</v>
      </c>
      <c r="C16238" s="1" t="str">
        <f t="shared" si="2401"/>
        <v>21:0793</v>
      </c>
      <c r="D16238" s="1" t="str">
        <f t="shared" si="2398"/>
        <v>21:0223</v>
      </c>
      <c r="E16238" t="s">
        <v>62633</v>
      </c>
      <c r="F16238" t="s">
        <v>62634</v>
      </c>
      <c r="H16238">
        <v>63.1663718</v>
      </c>
      <c r="I16238">
        <v>-133.22854989999999</v>
      </c>
      <c r="J16238" s="1" t="str">
        <f t="shared" si="2399"/>
        <v>Fluid (stream)</v>
      </c>
      <c r="K16238" s="1" t="str">
        <f t="shared" si="2400"/>
        <v>Untreated Water</v>
      </c>
      <c r="O16238">
        <v>2.5000000000000001E-2</v>
      </c>
      <c r="P16238">
        <v>30</v>
      </c>
      <c r="Q16238">
        <v>7.4</v>
      </c>
    </row>
    <row r="16239" spans="1:17" hidden="1" x14ac:dyDescent="0.3">
      <c r="A16239" t="s">
        <v>62635</v>
      </c>
      <c r="B16239" t="s">
        <v>62636</v>
      </c>
      <c r="C16239" s="1" t="str">
        <f t="shared" si="2401"/>
        <v>21:0793</v>
      </c>
      <c r="D16239" s="1" t="str">
        <f t="shared" si="2398"/>
        <v>21:0223</v>
      </c>
      <c r="E16239" t="s">
        <v>62637</v>
      </c>
      <c r="F16239" t="s">
        <v>62638</v>
      </c>
      <c r="H16239">
        <v>63.2360921</v>
      </c>
      <c r="I16239">
        <v>-133.4805303</v>
      </c>
      <c r="J16239" s="1" t="str">
        <f t="shared" si="2399"/>
        <v>Fluid (stream)</v>
      </c>
      <c r="K16239" s="1" t="str">
        <f t="shared" si="2400"/>
        <v>Untreated Water</v>
      </c>
      <c r="O16239">
        <v>2.5000000000000001E-2</v>
      </c>
      <c r="P16239">
        <v>30</v>
      </c>
      <c r="Q16239">
        <v>6.9</v>
      </c>
    </row>
    <row r="16240" spans="1:17" hidden="1" x14ac:dyDescent="0.3">
      <c r="A16240" t="s">
        <v>62639</v>
      </c>
      <c r="B16240" t="s">
        <v>62640</v>
      </c>
      <c r="C16240" s="1" t="str">
        <f t="shared" si="2401"/>
        <v>21:0793</v>
      </c>
      <c r="D16240" s="1" t="str">
        <f>HYPERLINK("http://geochem.nrcan.gc.ca/cdogs/content/svy/svy_e.htm", "")</f>
        <v/>
      </c>
      <c r="G16240" s="1" t="str">
        <f>HYPERLINK("http://geochem.nrcan.gc.ca/cdogs/content/cr_/cr_00089_e.htm", "89")</f>
        <v>89</v>
      </c>
      <c r="J16240" t="s">
        <v>11453</v>
      </c>
      <c r="K16240" t="s">
        <v>11454</v>
      </c>
      <c r="O16240">
        <v>2.5</v>
      </c>
      <c r="P16240">
        <v>210</v>
      </c>
      <c r="Q16240">
        <v>7.8</v>
      </c>
    </row>
    <row r="16241" spans="1:17" hidden="1" x14ac:dyDescent="0.3">
      <c r="A16241" t="s">
        <v>62641</v>
      </c>
      <c r="B16241" t="s">
        <v>62642</v>
      </c>
      <c r="C16241" s="1" t="str">
        <f t="shared" si="2401"/>
        <v>21:0793</v>
      </c>
      <c r="D16241" s="1" t="str">
        <f t="shared" ref="D16241:D16262" si="2402">HYPERLINK("http://geochem.nrcan.gc.ca/cdogs/content/svy/svy210223_e.htm", "21:0223")</f>
        <v>21:0223</v>
      </c>
      <c r="E16241" t="s">
        <v>62643</v>
      </c>
      <c r="F16241" t="s">
        <v>62644</v>
      </c>
      <c r="H16241">
        <v>63.195768399999999</v>
      </c>
      <c r="I16241">
        <v>-133.3775833</v>
      </c>
      <c r="J16241" s="1" t="str">
        <f t="shared" ref="J16241:J16262" si="2403">HYPERLINK("http://geochem.nrcan.gc.ca/cdogs/content/kwd/kwd020018_e.htm", "Fluid (stream)")</f>
        <v>Fluid (stream)</v>
      </c>
      <c r="K16241" s="1" t="str">
        <f t="shared" ref="K16241:K16262" si="2404">HYPERLINK("http://geochem.nrcan.gc.ca/cdogs/content/kwd/kwd080007_e.htm", "Untreated Water")</f>
        <v>Untreated Water</v>
      </c>
      <c r="O16241">
        <v>2.5000000000000001E-2</v>
      </c>
      <c r="P16241">
        <v>40</v>
      </c>
      <c r="Q16241">
        <v>7</v>
      </c>
    </row>
    <row r="16242" spans="1:17" hidden="1" x14ac:dyDescent="0.3">
      <c r="A16242" t="s">
        <v>62645</v>
      </c>
      <c r="B16242" t="s">
        <v>62646</v>
      </c>
      <c r="C16242" s="1" t="str">
        <f t="shared" si="2401"/>
        <v>21:0793</v>
      </c>
      <c r="D16242" s="1" t="str">
        <f t="shared" si="2402"/>
        <v>21:0223</v>
      </c>
      <c r="E16242" t="s">
        <v>62647</v>
      </c>
      <c r="F16242" t="s">
        <v>62648</v>
      </c>
      <c r="H16242">
        <v>63.137899900000001</v>
      </c>
      <c r="I16242">
        <v>-133.41195039999999</v>
      </c>
      <c r="J16242" s="1" t="str">
        <f t="shared" si="2403"/>
        <v>Fluid (stream)</v>
      </c>
      <c r="K16242" s="1" t="str">
        <f t="shared" si="2404"/>
        <v>Untreated Water</v>
      </c>
      <c r="O16242">
        <v>0.25</v>
      </c>
      <c r="P16242">
        <v>40</v>
      </c>
      <c r="Q16242">
        <v>8.1</v>
      </c>
    </row>
    <row r="16243" spans="1:17" hidden="1" x14ac:dyDescent="0.3">
      <c r="A16243" t="s">
        <v>62649</v>
      </c>
      <c r="B16243" t="s">
        <v>62650</v>
      </c>
      <c r="C16243" s="1" t="str">
        <f t="shared" si="2401"/>
        <v>21:0793</v>
      </c>
      <c r="D16243" s="1" t="str">
        <f t="shared" si="2402"/>
        <v>21:0223</v>
      </c>
      <c r="E16243" t="s">
        <v>62651</v>
      </c>
      <c r="F16243" t="s">
        <v>62652</v>
      </c>
      <c r="H16243">
        <v>63.131907300000002</v>
      </c>
      <c r="I16243">
        <v>-133.32960220000001</v>
      </c>
      <c r="J16243" s="1" t="str">
        <f t="shared" si="2403"/>
        <v>Fluid (stream)</v>
      </c>
      <c r="K16243" s="1" t="str">
        <f t="shared" si="2404"/>
        <v>Untreated Water</v>
      </c>
      <c r="O16243">
        <v>2.5000000000000001E-2</v>
      </c>
      <c r="P16243">
        <v>30</v>
      </c>
      <c r="Q16243">
        <v>7.3</v>
      </c>
    </row>
    <row r="16244" spans="1:17" hidden="1" x14ac:dyDescent="0.3">
      <c r="A16244" t="s">
        <v>62653</v>
      </c>
      <c r="B16244" t="s">
        <v>62654</v>
      </c>
      <c r="C16244" s="1" t="str">
        <f t="shared" si="2401"/>
        <v>21:0793</v>
      </c>
      <c r="D16244" s="1" t="str">
        <f t="shared" si="2402"/>
        <v>21:0223</v>
      </c>
      <c r="E16244" t="s">
        <v>62655</v>
      </c>
      <c r="F16244" t="s">
        <v>62656</v>
      </c>
      <c r="H16244">
        <v>63.219896599999998</v>
      </c>
      <c r="I16244">
        <v>-133.4365554</v>
      </c>
      <c r="J16244" s="1" t="str">
        <f t="shared" si="2403"/>
        <v>Fluid (stream)</v>
      </c>
      <c r="K16244" s="1" t="str">
        <f t="shared" si="2404"/>
        <v>Untreated Water</v>
      </c>
      <c r="O16244">
        <v>2.5000000000000001E-2</v>
      </c>
      <c r="P16244">
        <v>20</v>
      </c>
      <c r="Q16244">
        <v>7.2</v>
      </c>
    </row>
    <row r="16245" spans="1:17" hidden="1" x14ac:dyDescent="0.3">
      <c r="A16245" t="s">
        <v>62657</v>
      </c>
      <c r="B16245" t="s">
        <v>62658</v>
      </c>
      <c r="C16245" s="1" t="str">
        <f t="shared" si="2401"/>
        <v>21:0793</v>
      </c>
      <c r="D16245" s="1" t="str">
        <f t="shared" si="2402"/>
        <v>21:0223</v>
      </c>
      <c r="E16245" t="s">
        <v>62659</v>
      </c>
      <c r="F16245" t="s">
        <v>62660</v>
      </c>
      <c r="H16245">
        <v>63.204875000000001</v>
      </c>
      <c r="I16245">
        <v>-133.36297329999999</v>
      </c>
      <c r="J16245" s="1" t="str">
        <f t="shared" si="2403"/>
        <v>Fluid (stream)</v>
      </c>
      <c r="K16245" s="1" t="str">
        <f t="shared" si="2404"/>
        <v>Untreated Water</v>
      </c>
      <c r="O16245">
        <v>2.5000000000000001E-2</v>
      </c>
      <c r="P16245">
        <v>20</v>
      </c>
      <c r="Q16245">
        <v>6.8</v>
      </c>
    </row>
    <row r="16246" spans="1:17" hidden="1" x14ac:dyDescent="0.3">
      <c r="A16246" t="s">
        <v>62661</v>
      </c>
      <c r="B16246" t="s">
        <v>62662</v>
      </c>
      <c r="C16246" s="1" t="str">
        <f t="shared" si="2401"/>
        <v>21:0793</v>
      </c>
      <c r="D16246" s="1" t="str">
        <f t="shared" si="2402"/>
        <v>21:0223</v>
      </c>
      <c r="E16246" t="s">
        <v>62663</v>
      </c>
      <c r="F16246" t="s">
        <v>62664</v>
      </c>
      <c r="H16246">
        <v>63.203533999999998</v>
      </c>
      <c r="I16246">
        <v>-133.35879370000001</v>
      </c>
      <c r="J16246" s="1" t="str">
        <f t="shared" si="2403"/>
        <v>Fluid (stream)</v>
      </c>
      <c r="K16246" s="1" t="str">
        <f t="shared" si="2404"/>
        <v>Untreated Water</v>
      </c>
      <c r="O16246">
        <v>0.16</v>
      </c>
      <c r="P16246">
        <v>50</v>
      </c>
      <c r="Q16246">
        <v>7.1</v>
      </c>
    </row>
    <row r="16247" spans="1:17" hidden="1" x14ac:dyDescent="0.3">
      <c r="A16247" t="s">
        <v>62665</v>
      </c>
      <c r="B16247" t="s">
        <v>62666</v>
      </c>
      <c r="C16247" s="1" t="str">
        <f t="shared" si="2401"/>
        <v>21:0793</v>
      </c>
      <c r="D16247" s="1" t="str">
        <f t="shared" si="2402"/>
        <v>21:0223</v>
      </c>
      <c r="E16247" t="s">
        <v>62667</v>
      </c>
      <c r="F16247" t="s">
        <v>62668</v>
      </c>
      <c r="H16247">
        <v>63.173570499999997</v>
      </c>
      <c r="I16247">
        <v>-133.34066630000001</v>
      </c>
      <c r="J16247" s="1" t="str">
        <f t="shared" si="2403"/>
        <v>Fluid (stream)</v>
      </c>
      <c r="K16247" s="1" t="str">
        <f t="shared" si="2404"/>
        <v>Untreated Water</v>
      </c>
      <c r="O16247">
        <v>2.5000000000000001E-2</v>
      </c>
      <c r="P16247">
        <v>30</v>
      </c>
      <c r="Q16247">
        <v>6.8</v>
      </c>
    </row>
    <row r="16248" spans="1:17" hidden="1" x14ac:dyDescent="0.3">
      <c r="A16248" t="s">
        <v>62669</v>
      </c>
      <c r="B16248" t="s">
        <v>62670</v>
      </c>
      <c r="C16248" s="1" t="str">
        <f t="shared" si="2401"/>
        <v>21:0793</v>
      </c>
      <c r="D16248" s="1" t="str">
        <f t="shared" si="2402"/>
        <v>21:0223</v>
      </c>
      <c r="E16248" t="s">
        <v>62671</v>
      </c>
      <c r="F16248" t="s">
        <v>62672</v>
      </c>
      <c r="H16248">
        <v>63.1475717</v>
      </c>
      <c r="I16248">
        <v>-133.42263360000001</v>
      </c>
      <c r="J16248" s="1" t="str">
        <f t="shared" si="2403"/>
        <v>Fluid (stream)</v>
      </c>
      <c r="K16248" s="1" t="str">
        <f t="shared" si="2404"/>
        <v>Untreated Water</v>
      </c>
      <c r="O16248">
        <v>0.3</v>
      </c>
      <c r="P16248">
        <v>40</v>
      </c>
      <c r="Q16248">
        <v>7.7</v>
      </c>
    </row>
    <row r="16249" spans="1:17" hidden="1" x14ac:dyDescent="0.3">
      <c r="A16249" t="s">
        <v>62673</v>
      </c>
      <c r="B16249" t="s">
        <v>62674</v>
      </c>
      <c r="C16249" s="1" t="str">
        <f t="shared" si="2401"/>
        <v>21:0793</v>
      </c>
      <c r="D16249" s="1" t="str">
        <f t="shared" si="2402"/>
        <v>21:0223</v>
      </c>
      <c r="E16249" t="s">
        <v>62675</v>
      </c>
      <c r="F16249" t="s">
        <v>62676</v>
      </c>
      <c r="H16249">
        <v>63.128435500000002</v>
      </c>
      <c r="I16249">
        <v>-133.32147190000001</v>
      </c>
      <c r="J16249" s="1" t="str">
        <f t="shared" si="2403"/>
        <v>Fluid (stream)</v>
      </c>
      <c r="K16249" s="1" t="str">
        <f t="shared" si="2404"/>
        <v>Untreated Water</v>
      </c>
      <c r="O16249">
        <v>2.5000000000000001E-2</v>
      </c>
      <c r="P16249">
        <v>30</v>
      </c>
      <c r="Q16249">
        <v>7.2</v>
      </c>
    </row>
    <row r="16250" spans="1:17" hidden="1" x14ac:dyDescent="0.3">
      <c r="A16250" t="s">
        <v>62677</v>
      </c>
      <c r="B16250" t="s">
        <v>62678</v>
      </c>
      <c r="C16250" s="1" t="str">
        <f t="shared" si="2401"/>
        <v>21:0793</v>
      </c>
      <c r="D16250" s="1" t="str">
        <f t="shared" si="2402"/>
        <v>21:0223</v>
      </c>
      <c r="E16250" t="s">
        <v>62679</v>
      </c>
      <c r="F16250" t="s">
        <v>62680</v>
      </c>
      <c r="H16250">
        <v>63.130315799999998</v>
      </c>
      <c r="I16250">
        <v>-133.3195183</v>
      </c>
      <c r="J16250" s="1" t="str">
        <f t="shared" si="2403"/>
        <v>Fluid (stream)</v>
      </c>
      <c r="K16250" s="1" t="str">
        <f t="shared" si="2404"/>
        <v>Untreated Water</v>
      </c>
      <c r="O16250">
        <v>2.5000000000000001E-2</v>
      </c>
      <c r="P16250">
        <v>30</v>
      </c>
      <c r="Q16250">
        <v>7.2</v>
      </c>
    </row>
    <row r="16251" spans="1:17" hidden="1" x14ac:dyDescent="0.3">
      <c r="A16251" t="s">
        <v>62681</v>
      </c>
      <c r="B16251" t="s">
        <v>62682</v>
      </c>
      <c r="C16251" s="1" t="str">
        <f t="shared" si="2401"/>
        <v>21:0793</v>
      </c>
      <c r="D16251" s="1" t="str">
        <f t="shared" si="2402"/>
        <v>21:0223</v>
      </c>
      <c r="E16251" t="s">
        <v>62683</v>
      </c>
      <c r="F16251" t="s">
        <v>62684</v>
      </c>
      <c r="H16251">
        <v>63.092569599999997</v>
      </c>
      <c r="I16251">
        <v>-133.2294871</v>
      </c>
      <c r="J16251" s="1" t="str">
        <f t="shared" si="2403"/>
        <v>Fluid (stream)</v>
      </c>
      <c r="K16251" s="1" t="str">
        <f t="shared" si="2404"/>
        <v>Untreated Water</v>
      </c>
      <c r="O16251">
        <v>2.5000000000000001E-2</v>
      </c>
      <c r="P16251">
        <v>40</v>
      </c>
      <c r="Q16251">
        <v>7.6</v>
      </c>
    </row>
    <row r="16252" spans="1:17" hidden="1" x14ac:dyDescent="0.3">
      <c r="A16252" t="s">
        <v>62685</v>
      </c>
      <c r="B16252" t="s">
        <v>62686</v>
      </c>
      <c r="C16252" s="1" t="str">
        <f t="shared" si="2401"/>
        <v>21:0793</v>
      </c>
      <c r="D16252" s="1" t="str">
        <f t="shared" si="2402"/>
        <v>21:0223</v>
      </c>
      <c r="E16252" t="s">
        <v>62687</v>
      </c>
      <c r="F16252" t="s">
        <v>62688</v>
      </c>
      <c r="H16252">
        <v>63.243002400000002</v>
      </c>
      <c r="I16252">
        <v>-132.5415016</v>
      </c>
      <c r="J16252" s="1" t="str">
        <f t="shared" si="2403"/>
        <v>Fluid (stream)</v>
      </c>
      <c r="K16252" s="1" t="str">
        <f t="shared" si="2404"/>
        <v>Untreated Water</v>
      </c>
      <c r="O16252">
        <v>0.16</v>
      </c>
      <c r="P16252">
        <v>50</v>
      </c>
      <c r="Q16252">
        <v>8</v>
      </c>
    </row>
    <row r="16253" spans="1:17" hidden="1" x14ac:dyDescent="0.3">
      <c r="A16253" t="s">
        <v>62689</v>
      </c>
      <c r="B16253" t="s">
        <v>62690</v>
      </c>
      <c r="C16253" s="1" t="str">
        <f t="shared" si="2401"/>
        <v>21:0793</v>
      </c>
      <c r="D16253" s="1" t="str">
        <f t="shared" si="2402"/>
        <v>21:0223</v>
      </c>
      <c r="E16253" t="s">
        <v>62691</v>
      </c>
      <c r="F16253" t="s">
        <v>62692</v>
      </c>
      <c r="H16253">
        <v>63.090829900000003</v>
      </c>
      <c r="I16253">
        <v>-133.26669570000001</v>
      </c>
      <c r="J16253" s="1" t="str">
        <f t="shared" si="2403"/>
        <v>Fluid (stream)</v>
      </c>
      <c r="K16253" s="1" t="str">
        <f t="shared" si="2404"/>
        <v>Untreated Water</v>
      </c>
      <c r="O16253">
        <v>2.5000000000000001E-2</v>
      </c>
      <c r="P16253">
        <v>60</v>
      </c>
      <c r="Q16253">
        <v>7.8</v>
      </c>
    </row>
    <row r="16254" spans="1:17" hidden="1" x14ac:dyDescent="0.3">
      <c r="A16254" t="s">
        <v>62693</v>
      </c>
      <c r="B16254" t="s">
        <v>62694</v>
      </c>
      <c r="C16254" s="1" t="str">
        <f t="shared" si="2401"/>
        <v>21:0793</v>
      </c>
      <c r="D16254" s="1" t="str">
        <f t="shared" si="2402"/>
        <v>21:0223</v>
      </c>
      <c r="E16254" t="s">
        <v>62691</v>
      </c>
      <c r="F16254" t="s">
        <v>62695</v>
      </c>
      <c r="H16254">
        <v>63.090829900000003</v>
      </c>
      <c r="I16254">
        <v>-133.26669570000001</v>
      </c>
      <c r="J16254" s="1" t="str">
        <f t="shared" si="2403"/>
        <v>Fluid (stream)</v>
      </c>
      <c r="K16254" s="1" t="str">
        <f t="shared" si="2404"/>
        <v>Untreated Water</v>
      </c>
      <c r="O16254">
        <v>2.5000000000000001E-2</v>
      </c>
      <c r="P16254">
        <v>50</v>
      </c>
      <c r="Q16254">
        <v>7.8</v>
      </c>
    </row>
    <row r="16255" spans="1:17" hidden="1" x14ac:dyDescent="0.3">
      <c r="A16255" t="s">
        <v>62696</v>
      </c>
      <c r="B16255" t="s">
        <v>62697</v>
      </c>
      <c r="C16255" s="1" t="str">
        <f t="shared" si="2401"/>
        <v>21:0793</v>
      </c>
      <c r="D16255" s="1" t="str">
        <f t="shared" si="2402"/>
        <v>21:0223</v>
      </c>
      <c r="E16255" t="s">
        <v>62698</v>
      </c>
      <c r="F16255" t="s">
        <v>62699</v>
      </c>
      <c r="H16255">
        <v>63.111327000000003</v>
      </c>
      <c r="I16255">
        <v>-133.24326959999999</v>
      </c>
      <c r="J16255" s="1" t="str">
        <f t="shared" si="2403"/>
        <v>Fluid (stream)</v>
      </c>
      <c r="K16255" s="1" t="str">
        <f t="shared" si="2404"/>
        <v>Untreated Water</v>
      </c>
      <c r="O16255">
        <v>2.5000000000000001E-2</v>
      </c>
      <c r="P16255">
        <v>50</v>
      </c>
      <c r="Q16255">
        <v>7.1</v>
      </c>
    </row>
    <row r="16256" spans="1:17" hidden="1" x14ac:dyDescent="0.3">
      <c r="A16256" t="s">
        <v>62700</v>
      </c>
      <c r="B16256" t="s">
        <v>62701</v>
      </c>
      <c r="C16256" s="1" t="str">
        <f t="shared" si="2401"/>
        <v>21:0793</v>
      </c>
      <c r="D16256" s="1" t="str">
        <f t="shared" si="2402"/>
        <v>21:0223</v>
      </c>
      <c r="E16256" t="s">
        <v>62702</v>
      </c>
      <c r="F16256" t="s">
        <v>62703</v>
      </c>
      <c r="H16256">
        <v>63.134335</v>
      </c>
      <c r="I16256">
        <v>-132.54901949999999</v>
      </c>
      <c r="J16256" s="1" t="str">
        <f t="shared" si="2403"/>
        <v>Fluid (stream)</v>
      </c>
      <c r="K16256" s="1" t="str">
        <f t="shared" si="2404"/>
        <v>Untreated Water</v>
      </c>
      <c r="O16256">
        <v>2.5000000000000001E-2</v>
      </c>
      <c r="P16256">
        <v>30</v>
      </c>
      <c r="Q16256">
        <v>7.2</v>
      </c>
    </row>
    <row r="16257" spans="1:17" hidden="1" x14ac:dyDescent="0.3">
      <c r="A16257" t="s">
        <v>62704</v>
      </c>
      <c r="B16257" t="s">
        <v>62705</v>
      </c>
      <c r="C16257" s="1" t="str">
        <f t="shared" si="2401"/>
        <v>21:0793</v>
      </c>
      <c r="D16257" s="1" t="str">
        <f t="shared" si="2402"/>
        <v>21:0223</v>
      </c>
      <c r="E16257" t="s">
        <v>62706</v>
      </c>
      <c r="F16257" t="s">
        <v>62707</v>
      </c>
      <c r="H16257">
        <v>63.170921800000002</v>
      </c>
      <c r="I16257">
        <v>-132.56839880000001</v>
      </c>
      <c r="J16257" s="1" t="str">
        <f t="shared" si="2403"/>
        <v>Fluid (stream)</v>
      </c>
      <c r="K16257" s="1" t="str">
        <f t="shared" si="2404"/>
        <v>Untreated Water</v>
      </c>
      <c r="O16257">
        <v>0.18</v>
      </c>
      <c r="P16257">
        <v>30</v>
      </c>
      <c r="Q16257">
        <v>7.8</v>
      </c>
    </row>
    <row r="16258" spans="1:17" hidden="1" x14ac:dyDescent="0.3">
      <c r="A16258" t="s">
        <v>62708</v>
      </c>
      <c r="B16258" t="s">
        <v>62709</v>
      </c>
      <c r="C16258" s="1" t="str">
        <f t="shared" si="2401"/>
        <v>21:0793</v>
      </c>
      <c r="D16258" s="1" t="str">
        <f t="shared" si="2402"/>
        <v>21:0223</v>
      </c>
      <c r="E16258" t="s">
        <v>62710</v>
      </c>
      <c r="F16258" t="s">
        <v>62711</v>
      </c>
      <c r="H16258">
        <v>63.181859000000003</v>
      </c>
      <c r="I16258">
        <v>-132.59795170000001</v>
      </c>
      <c r="J16258" s="1" t="str">
        <f t="shared" si="2403"/>
        <v>Fluid (stream)</v>
      </c>
      <c r="K16258" s="1" t="str">
        <f t="shared" si="2404"/>
        <v>Untreated Water</v>
      </c>
      <c r="O16258">
        <v>0.55000000000000004</v>
      </c>
      <c r="P16258">
        <v>20</v>
      </c>
      <c r="Q16258">
        <v>8.1</v>
      </c>
    </row>
    <row r="16259" spans="1:17" hidden="1" x14ac:dyDescent="0.3">
      <c r="A16259" t="s">
        <v>62712</v>
      </c>
      <c r="B16259" t="s">
        <v>62713</v>
      </c>
      <c r="C16259" s="1" t="str">
        <f t="shared" si="2401"/>
        <v>21:0793</v>
      </c>
      <c r="D16259" s="1" t="str">
        <f t="shared" si="2402"/>
        <v>21:0223</v>
      </c>
      <c r="E16259" t="s">
        <v>62714</v>
      </c>
      <c r="F16259" t="s">
        <v>62715</v>
      </c>
      <c r="H16259">
        <v>63.2130838</v>
      </c>
      <c r="I16259">
        <v>-132.55057009999999</v>
      </c>
      <c r="J16259" s="1" t="str">
        <f t="shared" si="2403"/>
        <v>Fluid (stream)</v>
      </c>
      <c r="K16259" s="1" t="str">
        <f t="shared" si="2404"/>
        <v>Untreated Water</v>
      </c>
      <c r="O16259">
        <v>0.08</v>
      </c>
      <c r="P16259">
        <v>30</v>
      </c>
      <c r="Q16259">
        <v>7.8</v>
      </c>
    </row>
    <row r="16260" spans="1:17" hidden="1" x14ac:dyDescent="0.3">
      <c r="A16260" t="s">
        <v>62716</v>
      </c>
      <c r="B16260" t="s">
        <v>62717</v>
      </c>
      <c r="C16260" s="1" t="str">
        <f t="shared" si="2401"/>
        <v>21:0793</v>
      </c>
      <c r="D16260" s="1" t="str">
        <f t="shared" si="2402"/>
        <v>21:0223</v>
      </c>
      <c r="E16260" t="s">
        <v>62718</v>
      </c>
      <c r="F16260" t="s">
        <v>62719</v>
      </c>
      <c r="H16260">
        <v>63.268169499999999</v>
      </c>
      <c r="I16260">
        <v>-132.59593649999999</v>
      </c>
      <c r="J16260" s="1" t="str">
        <f t="shared" si="2403"/>
        <v>Fluid (stream)</v>
      </c>
      <c r="K16260" s="1" t="str">
        <f t="shared" si="2404"/>
        <v>Untreated Water</v>
      </c>
      <c r="O16260">
        <v>0.21</v>
      </c>
      <c r="P16260">
        <v>20</v>
      </c>
      <c r="Q16260">
        <v>8</v>
      </c>
    </row>
    <row r="16261" spans="1:17" hidden="1" x14ac:dyDescent="0.3">
      <c r="A16261" t="s">
        <v>62720</v>
      </c>
      <c r="B16261" t="s">
        <v>62721</v>
      </c>
      <c r="C16261" s="1" t="str">
        <f t="shared" si="2401"/>
        <v>21:0793</v>
      </c>
      <c r="D16261" s="1" t="str">
        <f t="shared" si="2402"/>
        <v>21:0223</v>
      </c>
      <c r="E16261" t="s">
        <v>62722</v>
      </c>
      <c r="F16261" t="s">
        <v>62723</v>
      </c>
      <c r="H16261">
        <v>63.276831299999998</v>
      </c>
      <c r="I16261">
        <v>-132.55349699999999</v>
      </c>
      <c r="J16261" s="1" t="str">
        <f t="shared" si="2403"/>
        <v>Fluid (stream)</v>
      </c>
      <c r="K16261" s="1" t="str">
        <f t="shared" si="2404"/>
        <v>Untreated Water</v>
      </c>
      <c r="O16261">
        <v>7.0000000000000007E-2</v>
      </c>
      <c r="P16261">
        <v>30</v>
      </c>
      <c r="Q16261">
        <v>8</v>
      </c>
    </row>
    <row r="16262" spans="1:17" hidden="1" x14ac:dyDescent="0.3">
      <c r="A16262" t="s">
        <v>62724</v>
      </c>
      <c r="B16262" t="s">
        <v>62725</v>
      </c>
      <c r="C16262" s="1" t="str">
        <f t="shared" si="2401"/>
        <v>21:0793</v>
      </c>
      <c r="D16262" s="1" t="str">
        <f t="shared" si="2402"/>
        <v>21:0223</v>
      </c>
      <c r="E16262" t="s">
        <v>62726</v>
      </c>
      <c r="F16262" t="s">
        <v>62727</v>
      </c>
      <c r="H16262">
        <v>63.323074300000002</v>
      </c>
      <c r="I16262">
        <v>-132.5699831</v>
      </c>
      <c r="J16262" s="1" t="str">
        <f t="shared" si="2403"/>
        <v>Fluid (stream)</v>
      </c>
      <c r="K16262" s="1" t="str">
        <f t="shared" si="2404"/>
        <v>Untreated Water</v>
      </c>
      <c r="O16262">
        <v>0.11</v>
      </c>
      <c r="P16262">
        <v>60</v>
      </c>
      <c r="Q16262">
        <v>7.7</v>
      </c>
    </row>
    <row r="16263" spans="1:17" hidden="1" x14ac:dyDescent="0.3">
      <c r="A16263" t="s">
        <v>62728</v>
      </c>
      <c r="B16263" t="s">
        <v>62729</v>
      </c>
      <c r="C16263" s="1" t="str">
        <f t="shared" si="2401"/>
        <v>21:0793</v>
      </c>
      <c r="D16263" s="1" t="str">
        <f>HYPERLINK("http://geochem.nrcan.gc.ca/cdogs/content/svy/svy_e.htm", "")</f>
        <v/>
      </c>
      <c r="G16263" s="1" t="str">
        <f>HYPERLINK("http://geochem.nrcan.gc.ca/cdogs/content/cr_/cr_00087_e.htm", "87")</f>
        <v>87</v>
      </c>
      <c r="J16263" t="s">
        <v>11453</v>
      </c>
      <c r="K16263" t="s">
        <v>11454</v>
      </c>
      <c r="O16263">
        <v>0.25</v>
      </c>
      <c r="P16263">
        <v>50</v>
      </c>
      <c r="Q16263">
        <v>7.7</v>
      </c>
    </row>
    <row r="16264" spans="1:17" hidden="1" x14ac:dyDescent="0.3">
      <c r="A16264" t="s">
        <v>62730</v>
      </c>
      <c r="B16264" t="s">
        <v>62731</v>
      </c>
      <c r="C16264" s="1" t="str">
        <f t="shared" si="2401"/>
        <v>21:0793</v>
      </c>
      <c r="D16264" s="1" t="str">
        <f t="shared" ref="D16264:D16272" si="2405">HYPERLINK("http://geochem.nrcan.gc.ca/cdogs/content/svy/svy210223_e.htm", "21:0223")</f>
        <v>21:0223</v>
      </c>
      <c r="E16264" t="s">
        <v>62732</v>
      </c>
      <c r="F16264" t="s">
        <v>62733</v>
      </c>
      <c r="H16264">
        <v>63.328906099999998</v>
      </c>
      <c r="I16264">
        <v>-132.642968</v>
      </c>
      <c r="J16264" s="1" t="str">
        <f t="shared" ref="J16264:J16272" si="2406">HYPERLINK("http://geochem.nrcan.gc.ca/cdogs/content/kwd/kwd020018_e.htm", "Fluid (stream)")</f>
        <v>Fluid (stream)</v>
      </c>
      <c r="K16264" s="1" t="str">
        <f t="shared" ref="K16264:K16272" si="2407">HYPERLINK("http://geochem.nrcan.gc.ca/cdogs/content/kwd/kwd080007_e.htm", "Untreated Water")</f>
        <v>Untreated Water</v>
      </c>
      <c r="O16264">
        <v>1.75</v>
      </c>
      <c r="P16264">
        <v>50</v>
      </c>
      <c r="Q16264">
        <v>8.1</v>
      </c>
    </row>
    <row r="16265" spans="1:17" hidden="1" x14ac:dyDescent="0.3">
      <c r="A16265" t="s">
        <v>62734</v>
      </c>
      <c r="B16265" t="s">
        <v>62735</v>
      </c>
      <c r="C16265" s="1" t="str">
        <f t="shared" si="2401"/>
        <v>21:0793</v>
      </c>
      <c r="D16265" s="1" t="str">
        <f t="shared" si="2405"/>
        <v>21:0223</v>
      </c>
      <c r="E16265" t="s">
        <v>62736</v>
      </c>
      <c r="F16265" t="s">
        <v>62737</v>
      </c>
      <c r="H16265">
        <v>63.237152299999998</v>
      </c>
      <c r="I16265">
        <v>-132.40267209999999</v>
      </c>
      <c r="J16265" s="1" t="str">
        <f t="shared" si="2406"/>
        <v>Fluid (stream)</v>
      </c>
      <c r="K16265" s="1" t="str">
        <f t="shared" si="2407"/>
        <v>Untreated Water</v>
      </c>
      <c r="O16265">
        <v>0.37</v>
      </c>
      <c r="P16265">
        <v>40</v>
      </c>
      <c r="Q16265">
        <v>8.1</v>
      </c>
    </row>
    <row r="16266" spans="1:17" hidden="1" x14ac:dyDescent="0.3">
      <c r="A16266" t="s">
        <v>62738</v>
      </c>
      <c r="B16266" t="s">
        <v>62739</v>
      </c>
      <c r="C16266" s="1" t="str">
        <f t="shared" si="2401"/>
        <v>21:0793</v>
      </c>
      <c r="D16266" s="1" t="str">
        <f t="shared" si="2405"/>
        <v>21:0223</v>
      </c>
      <c r="E16266" t="s">
        <v>62740</v>
      </c>
      <c r="F16266" t="s">
        <v>62741</v>
      </c>
      <c r="H16266">
        <v>63.052509999999998</v>
      </c>
      <c r="I16266">
        <v>-133.5874986</v>
      </c>
      <c r="J16266" s="1" t="str">
        <f t="shared" si="2406"/>
        <v>Fluid (stream)</v>
      </c>
      <c r="K16266" s="1" t="str">
        <f t="shared" si="2407"/>
        <v>Untreated Water</v>
      </c>
      <c r="O16266">
        <v>1.1000000000000001</v>
      </c>
      <c r="P16266">
        <v>100</v>
      </c>
      <c r="Q16266">
        <v>8.4</v>
      </c>
    </row>
    <row r="16267" spans="1:17" hidden="1" x14ac:dyDescent="0.3">
      <c r="A16267" t="s">
        <v>62742</v>
      </c>
      <c r="B16267" t="s">
        <v>62743</v>
      </c>
      <c r="C16267" s="1" t="str">
        <f t="shared" si="2401"/>
        <v>21:0793</v>
      </c>
      <c r="D16267" s="1" t="str">
        <f t="shared" si="2405"/>
        <v>21:0223</v>
      </c>
      <c r="E16267" t="s">
        <v>62744</v>
      </c>
      <c r="F16267" t="s">
        <v>62745</v>
      </c>
      <c r="H16267">
        <v>63.081727899999997</v>
      </c>
      <c r="I16267">
        <v>-133.68304230000001</v>
      </c>
      <c r="J16267" s="1" t="str">
        <f t="shared" si="2406"/>
        <v>Fluid (stream)</v>
      </c>
      <c r="K16267" s="1" t="str">
        <f t="shared" si="2407"/>
        <v>Untreated Water</v>
      </c>
      <c r="O16267">
        <v>0.21</v>
      </c>
      <c r="P16267">
        <v>40</v>
      </c>
      <c r="Q16267">
        <v>8.1</v>
      </c>
    </row>
    <row r="16268" spans="1:17" hidden="1" x14ac:dyDescent="0.3">
      <c r="A16268" t="s">
        <v>62746</v>
      </c>
      <c r="B16268" t="s">
        <v>62747</v>
      </c>
      <c r="C16268" s="1" t="str">
        <f t="shared" si="2401"/>
        <v>21:0793</v>
      </c>
      <c r="D16268" s="1" t="str">
        <f t="shared" si="2405"/>
        <v>21:0223</v>
      </c>
      <c r="E16268" t="s">
        <v>62748</v>
      </c>
      <c r="F16268" t="s">
        <v>62749</v>
      </c>
      <c r="H16268">
        <v>63.009719199999999</v>
      </c>
      <c r="I16268">
        <v>-133.63703240000001</v>
      </c>
      <c r="J16268" s="1" t="str">
        <f t="shared" si="2406"/>
        <v>Fluid (stream)</v>
      </c>
      <c r="K16268" s="1" t="str">
        <f t="shared" si="2407"/>
        <v>Untreated Water</v>
      </c>
      <c r="O16268">
        <v>2.5000000000000001E-2</v>
      </c>
      <c r="P16268">
        <v>60</v>
      </c>
      <c r="Q16268">
        <v>8.1999999999999993</v>
      </c>
    </row>
    <row r="16269" spans="1:17" hidden="1" x14ac:dyDescent="0.3">
      <c r="A16269" t="s">
        <v>62750</v>
      </c>
      <c r="B16269" t="s">
        <v>62751</v>
      </c>
      <c r="C16269" s="1" t="str">
        <f t="shared" si="2401"/>
        <v>21:0793</v>
      </c>
      <c r="D16269" s="1" t="str">
        <f t="shared" si="2405"/>
        <v>21:0223</v>
      </c>
      <c r="E16269" t="s">
        <v>62752</v>
      </c>
      <c r="F16269" t="s">
        <v>62753</v>
      </c>
      <c r="H16269">
        <v>63.053544100000003</v>
      </c>
      <c r="I16269">
        <v>-133.57516419999999</v>
      </c>
      <c r="J16269" s="1" t="str">
        <f t="shared" si="2406"/>
        <v>Fluid (stream)</v>
      </c>
      <c r="K16269" s="1" t="str">
        <f t="shared" si="2407"/>
        <v>Untreated Water</v>
      </c>
      <c r="O16269">
        <v>1</v>
      </c>
      <c r="P16269">
        <v>60</v>
      </c>
      <c r="Q16269">
        <v>8.1999999999999993</v>
      </c>
    </row>
    <row r="16270" spans="1:17" hidden="1" x14ac:dyDescent="0.3">
      <c r="A16270" t="s">
        <v>62754</v>
      </c>
      <c r="B16270" t="s">
        <v>62755</v>
      </c>
      <c r="C16270" s="1" t="str">
        <f t="shared" si="2401"/>
        <v>21:0793</v>
      </c>
      <c r="D16270" s="1" t="str">
        <f t="shared" si="2405"/>
        <v>21:0223</v>
      </c>
      <c r="E16270" t="s">
        <v>62756</v>
      </c>
      <c r="F16270" t="s">
        <v>62757</v>
      </c>
      <c r="H16270">
        <v>63.050080899999998</v>
      </c>
      <c r="I16270">
        <v>-133.57624340000001</v>
      </c>
      <c r="J16270" s="1" t="str">
        <f t="shared" si="2406"/>
        <v>Fluid (stream)</v>
      </c>
      <c r="K16270" s="1" t="str">
        <f t="shared" si="2407"/>
        <v>Untreated Water</v>
      </c>
      <c r="O16270">
        <v>0.55000000000000004</v>
      </c>
      <c r="P16270">
        <v>80</v>
      </c>
      <c r="Q16270">
        <v>7.9</v>
      </c>
    </row>
    <row r="16271" spans="1:17" hidden="1" x14ac:dyDescent="0.3">
      <c r="A16271" t="s">
        <v>62758</v>
      </c>
      <c r="B16271" t="s">
        <v>62759</v>
      </c>
      <c r="C16271" s="1" t="str">
        <f t="shared" si="2401"/>
        <v>21:0793</v>
      </c>
      <c r="D16271" s="1" t="str">
        <f t="shared" si="2405"/>
        <v>21:0223</v>
      </c>
      <c r="E16271" t="s">
        <v>62760</v>
      </c>
      <c r="F16271" t="s">
        <v>62761</v>
      </c>
      <c r="H16271">
        <v>63.078731300000001</v>
      </c>
      <c r="I16271">
        <v>-133.68032700000001</v>
      </c>
      <c r="J16271" s="1" t="str">
        <f t="shared" si="2406"/>
        <v>Fluid (stream)</v>
      </c>
      <c r="K16271" s="1" t="str">
        <f t="shared" si="2407"/>
        <v>Untreated Water</v>
      </c>
      <c r="O16271">
        <v>0.08</v>
      </c>
      <c r="P16271">
        <v>40</v>
      </c>
      <c r="Q16271">
        <v>8</v>
      </c>
    </row>
    <row r="16272" spans="1:17" hidden="1" x14ac:dyDescent="0.3">
      <c r="A16272" t="s">
        <v>62762</v>
      </c>
      <c r="B16272" t="s">
        <v>62763</v>
      </c>
      <c r="C16272" s="1" t="str">
        <f t="shared" si="2401"/>
        <v>21:0793</v>
      </c>
      <c r="D16272" s="1" t="str">
        <f t="shared" si="2405"/>
        <v>21:0223</v>
      </c>
      <c r="E16272" t="s">
        <v>62760</v>
      </c>
      <c r="F16272" t="s">
        <v>62764</v>
      </c>
      <c r="H16272">
        <v>63.078731300000001</v>
      </c>
      <c r="I16272">
        <v>-133.68032700000001</v>
      </c>
      <c r="J16272" s="1" t="str">
        <f t="shared" si="2406"/>
        <v>Fluid (stream)</v>
      </c>
      <c r="K16272" s="1" t="str">
        <f t="shared" si="2407"/>
        <v>Untreated Water</v>
      </c>
      <c r="O16272">
        <v>7.0000000000000007E-2</v>
      </c>
      <c r="P16272">
        <v>30</v>
      </c>
      <c r="Q16272">
        <v>8</v>
      </c>
    </row>
    <row r="16273" spans="1:17" hidden="1" x14ac:dyDescent="0.3">
      <c r="A16273" t="s">
        <v>62765</v>
      </c>
      <c r="B16273" t="s">
        <v>62766</v>
      </c>
      <c r="C16273" s="1" t="str">
        <f t="shared" si="2401"/>
        <v>21:0793</v>
      </c>
      <c r="D16273" s="1" t="str">
        <f>HYPERLINK("http://geochem.nrcan.gc.ca/cdogs/content/svy/svy_e.htm", "")</f>
        <v/>
      </c>
      <c r="G16273" s="1" t="str">
        <f>HYPERLINK("http://geochem.nrcan.gc.ca/cdogs/content/cr_/cr_00088_e.htm", "88")</f>
        <v>88</v>
      </c>
      <c r="J16273" t="s">
        <v>11453</v>
      </c>
      <c r="K16273" t="s">
        <v>11454</v>
      </c>
      <c r="O16273">
        <v>0.08</v>
      </c>
      <c r="P16273">
        <v>100</v>
      </c>
      <c r="Q16273">
        <v>8.1</v>
      </c>
    </row>
    <row r="16274" spans="1:17" hidden="1" x14ac:dyDescent="0.3">
      <c r="A16274" t="s">
        <v>62767</v>
      </c>
      <c r="B16274" t="s">
        <v>62768</v>
      </c>
      <c r="C16274" s="1" t="str">
        <f t="shared" si="2401"/>
        <v>21:0793</v>
      </c>
      <c r="D16274" s="1" t="str">
        <f t="shared" ref="D16274:D16291" si="2408">HYPERLINK("http://geochem.nrcan.gc.ca/cdogs/content/svy/svy210223_e.htm", "21:0223")</f>
        <v>21:0223</v>
      </c>
      <c r="E16274" t="s">
        <v>62769</v>
      </c>
      <c r="F16274" t="s">
        <v>62770</v>
      </c>
      <c r="H16274">
        <v>63.104347099999998</v>
      </c>
      <c r="I16274">
        <v>-133.70222939999999</v>
      </c>
      <c r="J16274" s="1" t="str">
        <f t="shared" ref="J16274:J16291" si="2409">HYPERLINK("http://geochem.nrcan.gc.ca/cdogs/content/kwd/kwd020018_e.htm", "Fluid (stream)")</f>
        <v>Fluid (stream)</v>
      </c>
      <c r="K16274" s="1" t="str">
        <f t="shared" ref="K16274:K16291" si="2410">HYPERLINK("http://geochem.nrcan.gc.ca/cdogs/content/kwd/kwd080007_e.htm", "Untreated Water")</f>
        <v>Untreated Water</v>
      </c>
      <c r="O16274">
        <v>0.25</v>
      </c>
      <c r="P16274">
        <v>40</v>
      </c>
      <c r="Q16274">
        <v>8</v>
      </c>
    </row>
    <row r="16275" spans="1:17" hidden="1" x14ac:dyDescent="0.3">
      <c r="A16275" t="s">
        <v>62771</v>
      </c>
      <c r="B16275" t="s">
        <v>62772</v>
      </c>
      <c r="C16275" s="1" t="str">
        <f t="shared" si="2401"/>
        <v>21:0793</v>
      </c>
      <c r="D16275" s="1" t="str">
        <f t="shared" si="2408"/>
        <v>21:0223</v>
      </c>
      <c r="E16275" t="s">
        <v>62773</v>
      </c>
      <c r="F16275" t="s">
        <v>62774</v>
      </c>
      <c r="H16275">
        <v>63.050689400000003</v>
      </c>
      <c r="I16275">
        <v>-133.65857439999999</v>
      </c>
      <c r="J16275" s="1" t="str">
        <f t="shared" si="2409"/>
        <v>Fluid (stream)</v>
      </c>
      <c r="K16275" s="1" t="str">
        <f t="shared" si="2410"/>
        <v>Untreated Water</v>
      </c>
      <c r="O16275">
        <v>0.3</v>
      </c>
      <c r="P16275">
        <v>40</v>
      </c>
      <c r="Q16275">
        <v>8</v>
      </c>
    </row>
    <row r="16276" spans="1:17" hidden="1" x14ac:dyDescent="0.3">
      <c r="A16276" t="s">
        <v>62775</v>
      </c>
      <c r="B16276" t="s">
        <v>62776</v>
      </c>
      <c r="C16276" s="1" t="str">
        <f t="shared" si="2401"/>
        <v>21:0793</v>
      </c>
      <c r="D16276" s="1" t="str">
        <f t="shared" si="2408"/>
        <v>21:0223</v>
      </c>
      <c r="E16276" t="s">
        <v>62777</v>
      </c>
      <c r="F16276" t="s">
        <v>62778</v>
      </c>
      <c r="H16276">
        <v>63.0796876</v>
      </c>
      <c r="I16276">
        <v>-133.41041970000001</v>
      </c>
      <c r="J16276" s="1" t="str">
        <f t="shared" si="2409"/>
        <v>Fluid (stream)</v>
      </c>
      <c r="K16276" s="1" t="str">
        <f t="shared" si="2410"/>
        <v>Untreated Water</v>
      </c>
      <c r="O16276">
        <v>2.5000000000000001E-2</v>
      </c>
      <c r="P16276">
        <v>50</v>
      </c>
      <c r="Q16276">
        <v>7.2</v>
      </c>
    </row>
    <row r="16277" spans="1:17" hidden="1" x14ac:dyDescent="0.3">
      <c r="A16277" t="s">
        <v>62779</v>
      </c>
      <c r="B16277" t="s">
        <v>62780</v>
      </c>
      <c r="C16277" s="1" t="str">
        <f t="shared" si="2401"/>
        <v>21:0793</v>
      </c>
      <c r="D16277" s="1" t="str">
        <f t="shared" si="2408"/>
        <v>21:0223</v>
      </c>
      <c r="E16277" t="s">
        <v>62781</v>
      </c>
      <c r="F16277" t="s">
        <v>62782</v>
      </c>
      <c r="H16277">
        <v>63.252390699999999</v>
      </c>
      <c r="I16277">
        <v>-133.56044009999999</v>
      </c>
      <c r="J16277" s="1" t="str">
        <f t="shared" si="2409"/>
        <v>Fluid (stream)</v>
      </c>
      <c r="K16277" s="1" t="str">
        <f t="shared" si="2410"/>
        <v>Untreated Water</v>
      </c>
      <c r="O16277">
        <v>2.5000000000000001E-2</v>
      </c>
      <c r="P16277">
        <v>70</v>
      </c>
      <c r="Q16277">
        <v>7.6</v>
      </c>
    </row>
    <row r="16278" spans="1:17" hidden="1" x14ac:dyDescent="0.3">
      <c r="A16278" t="s">
        <v>62783</v>
      </c>
      <c r="B16278" t="s">
        <v>62784</v>
      </c>
      <c r="C16278" s="1" t="str">
        <f t="shared" si="2401"/>
        <v>21:0793</v>
      </c>
      <c r="D16278" s="1" t="str">
        <f t="shared" si="2408"/>
        <v>21:0223</v>
      </c>
      <c r="E16278" t="s">
        <v>62785</v>
      </c>
      <c r="F16278" t="s">
        <v>62786</v>
      </c>
      <c r="H16278">
        <v>63.264507399999999</v>
      </c>
      <c r="I16278">
        <v>-133.6098495</v>
      </c>
      <c r="J16278" s="1" t="str">
        <f t="shared" si="2409"/>
        <v>Fluid (stream)</v>
      </c>
      <c r="K16278" s="1" t="str">
        <f t="shared" si="2410"/>
        <v>Untreated Water</v>
      </c>
      <c r="O16278">
        <v>2.5000000000000001E-2</v>
      </c>
      <c r="P16278">
        <v>40</v>
      </c>
      <c r="Q16278">
        <v>7.1</v>
      </c>
    </row>
    <row r="16279" spans="1:17" hidden="1" x14ac:dyDescent="0.3">
      <c r="A16279" t="s">
        <v>62787</v>
      </c>
      <c r="B16279" t="s">
        <v>62788</v>
      </c>
      <c r="C16279" s="1" t="str">
        <f t="shared" si="2401"/>
        <v>21:0793</v>
      </c>
      <c r="D16279" s="1" t="str">
        <f t="shared" si="2408"/>
        <v>21:0223</v>
      </c>
      <c r="E16279" t="s">
        <v>62789</v>
      </c>
      <c r="F16279" t="s">
        <v>62790</v>
      </c>
      <c r="H16279">
        <v>63.106285300000003</v>
      </c>
      <c r="I16279">
        <v>-133.62608560000001</v>
      </c>
      <c r="J16279" s="1" t="str">
        <f t="shared" si="2409"/>
        <v>Fluid (stream)</v>
      </c>
      <c r="K16279" s="1" t="str">
        <f t="shared" si="2410"/>
        <v>Untreated Water</v>
      </c>
      <c r="O16279">
        <v>0.81</v>
      </c>
      <c r="P16279">
        <v>60</v>
      </c>
      <c r="Q16279">
        <v>8.1</v>
      </c>
    </row>
    <row r="16280" spans="1:17" hidden="1" x14ac:dyDescent="0.3">
      <c r="A16280" t="s">
        <v>62791</v>
      </c>
      <c r="B16280" t="s">
        <v>62792</v>
      </c>
      <c r="C16280" s="1" t="str">
        <f t="shared" si="2401"/>
        <v>21:0793</v>
      </c>
      <c r="D16280" s="1" t="str">
        <f t="shared" si="2408"/>
        <v>21:0223</v>
      </c>
      <c r="E16280" t="s">
        <v>62793</v>
      </c>
      <c r="F16280" t="s">
        <v>62794</v>
      </c>
      <c r="H16280">
        <v>63.116882099999998</v>
      </c>
      <c r="I16280">
        <v>-133.4923819</v>
      </c>
      <c r="J16280" s="1" t="str">
        <f t="shared" si="2409"/>
        <v>Fluid (stream)</v>
      </c>
      <c r="K16280" s="1" t="str">
        <f t="shared" si="2410"/>
        <v>Untreated Water</v>
      </c>
      <c r="O16280">
        <v>2.5000000000000001E-2</v>
      </c>
      <c r="P16280">
        <v>40</v>
      </c>
      <c r="Q16280">
        <v>6.3</v>
      </c>
    </row>
    <row r="16281" spans="1:17" hidden="1" x14ac:dyDescent="0.3">
      <c r="A16281" t="s">
        <v>62795</v>
      </c>
      <c r="B16281" t="s">
        <v>62796</v>
      </c>
      <c r="C16281" s="1" t="str">
        <f t="shared" si="2401"/>
        <v>21:0793</v>
      </c>
      <c r="D16281" s="1" t="str">
        <f t="shared" si="2408"/>
        <v>21:0223</v>
      </c>
      <c r="E16281" t="s">
        <v>62797</v>
      </c>
      <c r="F16281" t="s">
        <v>62798</v>
      </c>
      <c r="H16281">
        <v>63.171317299999998</v>
      </c>
      <c r="I16281">
        <v>-133.57805490000001</v>
      </c>
      <c r="J16281" s="1" t="str">
        <f t="shared" si="2409"/>
        <v>Fluid (stream)</v>
      </c>
      <c r="K16281" s="1" t="str">
        <f t="shared" si="2410"/>
        <v>Untreated Water</v>
      </c>
      <c r="O16281">
        <v>0.6</v>
      </c>
      <c r="P16281">
        <v>30</v>
      </c>
      <c r="Q16281">
        <v>8.1</v>
      </c>
    </row>
    <row r="16282" spans="1:17" hidden="1" x14ac:dyDescent="0.3">
      <c r="A16282" t="s">
        <v>62799</v>
      </c>
      <c r="B16282" t="s">
        <v>62800</v>
      </c>
      <c r="C16282" s="1" t="str">
        <f t="shared" si="2401"/>
        <v>21:0793</v>
      </c>
      <c r="D16282" s="1" t="str">
        <f t="shared" si="2408"/>
        <v>21:0223</v>
      </c>
      <c r="E16282" t="s">
        <v>62801</v>
      </c>
      <c r="F16282" t="s">
        <v>62802</v>
      </c>
      <c r="H16282">
        <v>63.166995499999999</v>
      </c>
      <c r="I16282">
        <v>-133.58666740000001</v>
      </c>
      <c r="J16282" s="1" t="str">
        <f t="shared" si="2409"/>
        <v>Fluid (stream)</v>
      </c>
      <c r="K16282" s="1" t="str">
        <f t="shared" si="2410"/>
        <v>Untreated Water</v>
      </c>
      <c r="O16282">
        <v>0.11</v>
      </c>
      <c r="P16282">
        <v>20</v>
      </c>
      <c r="Q16282">
        <v>7.8</v>
      </c>
    </row>
    <row r="16283" spans="1:17" hidden="1" x14ac:dyDescent="0.3">
      <c r="A16283" t="s">
        <v>62803</v>
      </c>
      <c r="B16283" t="s">
        <v>62804</v>
      </c>
      <c r="C16283" s="1" t="str">
        <f t="shared" si="2401"/>
        <v>21:0793</v>
      </c>
      <c r="D16283" s="1" t="str">
        <f t="shared" si="2408"/>
        <v>21:0223</v>
      </c>
      <c r="E16283" t="s">
        <v>62805</v>
      </c>
      <c r="F16283" t="s">
        <v>62806</v>
      </c>
      <c r="H16283">
        <v>63.149781500000003</v>
      </c>
      <c r="I16283">
        <v>-133.54884390000001</v>
      </c>
      <c r="J16283" s="1" t="str">
        <f t="shared" si="2409"/>
        <v>Fluid (stream)</v>
      </c>
      <c r="K16283" s="1" t="str">
        <f t="shared" si="2410"/>
        <v>Untreated Water</v>
      </c>
      <c r="O16283">
        <v>0.12</v>
      </c>
      <c r="P16283">
        <v>30</v>
      </c>
      <c r="Q16283">
        <v>8</v>
      </c>
    </row>
    <row r="16284" spans="1:17" hidden="1" x14ac:dyDescent="0.3">
      <c r="A16284" t="s">
        <v>62807</v>
      </c>
      <c r="B16284" t="s">
        <v>62808</v>
      </c>
      <c r="C16284" s="1" t="str">
        <f t="shared" si="2401"/>
        <v>21:0793</v>
      </c>
      <c r="D16284" s="1" t="str">
        <f t="shared" si="2408"/>
        <v>21:0223</v>
      </c>
      <c r="E16284" t="s">
        <v>62809</v>
      </c>
      <c r="F16284" t="s">
        <v>62810</v>
      </c>
      <c r="H16284">
        <v>63.146451999999996</v>
      </c>
      <c r="I16284">
        <v>-133.5871726</v>
      </c>
      <c r="J16284" s="1" t="str">
        <f t="shared" si="2409"/>
        <v>Fluid (stream)</v>
      </c>
      <c r="K16284" s="1" t="str">
        <f t="shared" si="2410"/>
        <v>Untreated Water</v>
      </c>
      <c r="O16284">
        <v>0.25</v>
      </c>
      <c r="P16284">
        <v>30</v>
      </c>
      <c r="Q16284">
        <v>8.1</v>
      </c>
    </row>
    <row r="16285" spans="1:17" hidden="1" x14ac:dyDescent="0.3">
      <c r="A16285" t="s">
        <v>62811</v>
      </c>
      <c r="B16285" t="s">
        <v>62812</v>
      </c>
      <c r="C16285" s="1" t="str">
        <f t="shared" si="2401"/>
        <v>21:0793</v>
      </c>
      <c r="D16285" s="1" t="str">
        <f t="shared" si="2408"/>
        <v>21:0223</v>
      </c>
      <c r="E16285" t="s">
        <v>62813</v>
      </c>
      <c r="F16285" t="s">
        <v>62814</v>
      </c>
      <c r="H16285">
        <v>63.110124599999999</v>
      </c>
      <c r="I16285">
        <v>-133.6425327</v>
      </c>
      <c r="J16285" s="1" t="str">
        <f t="shared" si="2409"/>
        <v>Fluid (stream)</v>
      </c>
      <c r="K16285" s="1" t="str">
        <f t="shared" si="2410"/>
        <v>Untreated Water</v>
      </c>
      <c r="O16285">
        <v>2.5000000000000001E-2</v>
      </c>
      <c r="P16285">
        <v>30</v>
      </c>
      <c r="Q16285">
        <v>7.9</v>
      </c>
    </row>
    <row r="16286" spans="1:17" hidden="1" x14ac:dyDescent="0.3">
      <c r="A16286" t="s">
        <v>62815</v>
      </c>
      <c r="B16286" t="s">
        <v>62816</v>
      </c>
      <c r="C16286" s="1" t="str">
        <f t="shared" si="2401"/>
        <v>21:0793</v>
      </c>
      <c r="D16286" s="1" t="str">
        <f t="shared" si="2408"/>
        <v>21:0223</v>
      </c>
      <c r="E16286" t="s">
        <v>62817</v>
      </c>
      <c r="F16286" t="s">
        <v>62818</v>
      </c>
      <c r="H16286">
        <v>63.106710900000003</v>
      </c>
      <c r="I16286">
        <v>-133.5473499</v>
      </c>
      <c r="J16286" s="1" t="str">
        <f t="shared" si="2409"/>
        <v>Fluid (stream)</v>
      </c>
      <c r="K16286" s="1" t="str">
        <f t="shared" si="2410"/>
        <v>Untreated Water</v>
      </c>
      <c r="O16286">
        <v>0.5</v>
      </c>
      <c r="P16286">
        <v>80</v>
      </c>
      <c r="Q16286">
        <v>8.1</v>
      </c>
    </row>
    <row r="16287" spans="1:17" hidden="1" x14ac:dyDescent="0.3">
      <c r="A16287" t="s">
        <v>62819</v>
      </c>
      <c r="B16287" t="s">
        <v>62820</v>
      </c>
      <c r="C16287" s="1" t="str">
        <f t="shared" si="2401"/>
        <v>21:0793</v>
      </c>
      <c r="D16287" s="1" t="str">
        <f t="shared" si="2408"/>
        <v>21:0223</v>
      </c>
      <c r="E16287" t="s">
        <v>62821</v>
      </c>
      <c r="F16287" t="s">
        <v>62822</v>
      </c>
      <c r="H16287">
        <v>63.118410900000001</v>
      </c>
      <c r="I16287">
        <v>-133.4833807</v>
      </c>
      <c r="J16287" s="1" t="str">
        <f t="shared" si="2409"/>
        <v>Fluid (stream)</v>
      </c>
      <c r="K16287" s="1" t="str">
        <f t="shared" si="2410"/>
        <v>Untreated Water</v>
      </c>
      <c r="O16287">
        <v>2.5000000000000001E-2</v>
      </c>
      <c r="P16287">
        <v>90</v>
      </c>
      <c r="Q16287">
        <v>7.6</v>
      </c>
    </row>
    <row r="16288" spans="1:17" hidden="1" x14ac:dyDescent="0.3">
      <c r="A16288" t="s">
        <v>62823</v>
      </c>
      <c r="B16288" t="s">
        <v>62824</v>
      </c>
      <c r="C16288" s="1" t="str">
        <f t="shared" si="2401"/>
        <v>21:0793</v>
      </c>
      <c r="D16288" s="1" t="str">
        <f t="shared" si="2408"/>
        <v>21:0223</v>
      </c>
      <c r="E16288" t="s">
        <v>62825</v>
      </c>
      <c r="F16288" t="s">
        <v>62826</v>
      </c>
      <c r="H16288">
        <v>63.093733800000003</v>
      </c>
      <c r="I16288">
        <v>-133.2127945</v>
      </c>
      <c r="J16288" s="1" t="str">
        <f t="shared" si="2409"/>
        <v>Fluid (stream)</v>
      </c>
      <c r="K16288" s="1" t="str">
        <f t="shared" si="2410"/>
        <v>Untreated Water</v>
      </c>
      <c r="O16288">
        <v>2.1</v>
      </c>
      <c r="P16288">
        <v>90</v>
      </c>
      <c r="Q16288">
        <v>8.1</v>
      </c>
    </row>
    <row r="16289" spans="1:17" hidden="1" x14ac:dyDescent="0.3">
      <c r="A16289" t="s">
        <v>62827</v>
      </c>
      <c r="B16289" t="s">
        <v>62828</v>
      </c>
      <c r="C16289" s="1" t="str">
        <f t="shared" si="2401"/>
        <v>21:0793</v>
      </c>
      <c r="D16289" s="1" t="str">
        <f t="shared" si="2408"/>
        <v>21:0223</v>
      </c>
      <c r="E16289" t="s">
        <v>62829</v>
      </c>
      <c r="F16289" t="s">
        <v>62830</v>
      </c>
      <c r="H16289">
        <v>63.174872000000001</v>
      </c>
      <c r="I16289">
        <v>-132.95984559999999</v>
      </c>
      <c r="J16289" s="1" t="str">
        <f t="shared" si="2409"/>
        <v>Fluid (stream)</v>
      </c>
      <c r="K16289" s="1" t="str">
        <f t="shared" si="2410"/>
        <v>Untreated Water</v>
      </c>
      <c r="O16289">
        <v>0.5</v>
      </c>
      <c r="P16289">
        <v>60</v>
      </c>
      <c r="Q16289">
        <v>7.8</v>
      </c>
    </row>
    <row r="16290" spans="1:17" hidden="1" x14ac:dyDescent="0.3">
      <c r="A16290" t="s">
        <v>62831</v>
      </c>
      <c r="B16290" t="s">
        <v>62832</v>
      </c>
      <c r="C16290" s="1" t="str">
        <f t="shared" si="2401"/>
        <v>21:0793</v>
      </c>
      <c r="D16290" s="1" t="str">
        <f t="shared" si="2408"/>
        <v>21:0223</v>
      </c>
      <c r="E16290" t="s">
        <v>62833</v>
      </c>
      <c r="F16290" t="s">
        <v>62834</v>
      </c>
      <c r="H16290">
        <v>63.348236900000003</v>
      </c>
      <c r="I16290">
        <v>-133.97724149999999</v>
      </c>
      <c r="J16290" s="1" t="str">
        <f t="shared" si="2409"/>
        <v>Fluid (stream)</v>
      </c>
      <c r="K16290" s="1" t="str">
        <f t="shared" si="2410"/>
        <v>Untreated Water</v>
      </c>
      <c r="O16290">
        <v>2.5000000000000001E-2</v>
      </c>
      <c r="P16290">
        <v>20</v>
      </c>
      <c r="Q16290">
        <v>7.9</v>
      </c>
    </row>
    <row r="16291" spans="1:17" hidden="1" x14ac:dyDescent="0.3">
      <c r="A16291" t="s">
        <v>62835</v>
      </c>
      <c r="B16291" t="s">
        <v>62836</v>
      </c>
      <c r="C16291" s="1" t="str">
        <f t="shared" si="2401"/>
        <v>21:0793</v>
      </c>
      <c r="D16291" s="1" t="str">
        <f t="shared" si="2408"/>
        <v>21:0223</v>
      </c>
      <c r="E16291" t="s">
        <v>62837</v>
      </c>
      <c r="F16291" t="s">
        <v>62838</v>
      </c>
      <c r="H16291">
        <v>63.476324699999999</v>
      </c>
      <c r="I16291">
        <v>-133.9427925</v>
      </c>
      <c r="J16291" s="1" t="str">
        <f t="shared" si="2409"/>
        <v>Fluid (stream)</v>
      </c>
      <c r="K16291" s="1" t="str">
        <f t="shared" si="2410"/>
        <v>Untreated Water</v>
      </c>
      <c r="O16291">
        <v>2.5000000000000001E-2</v>
      </c>
      <c r="P16291">
        <v>40</v>
      </c>
      <c r="Q16291">
        <v>7.8</v>
      </c>
    </row>
    <row r="16292" spans="1:17" hidden="1" x14ac:dyDescent="0.3">
      <c r="A16292" t="s">
        <v>62839</v>
      </c>
      <c r="B16292" t="s">
        <v>62840</v>
      </c>
      <c r="C16292" s="1" t="str">
        <f t="shared" si="2401"/>
        <v>21:0793</v>
      </c>
      <c r="D16292" s="1" t="str">
        <f>HYPERLINK("http://geochem.nrcan.gc.ca/cdogs/content/svy/svy_e.htm", "")</f>
        <v/>
      </c>
      <c r="G16292" s="1" t="str">
        <f>HYPERLINK("http://geochem.nrcan.gc.ca/cdogs/content/cr_/cr_00088_e.htm", "88")</f>
        <v>88</v>
      </c>
      <c r="J16292" t="s">
        <v>11453</v>
      </c>
      <c r="K16292" t="s">
        <v>11454</v>
      </c>
      <c r="O16292">
        <v>7.0000000000000007E-2</v>
      </c>
      <c r="P16292">
        <v>80</v>
      </c>
      <c r="Q16292">
        <v>8.1</v>
      </c>
    </row>
    <row r="16293" spans="1:17" hidden="1" x14ac:dyDescent="0.3">
      <c r="A16293" t="s">
        <v>62841</v>
      </c>
      <c r="B16293" t="s">
        <v>62842</v>
      </c>
      <c r="C16293" s="1" t="str">
        <f t="shared" si="2401"/>
        <v>21:0793</v>
      </c>
      <c r="D16293" s="1" t="str">
        <f t="shared" ref="D16293:D16316" si="2411">HYPERLINK("http://geochem.nrcan.gc.ca/cdogs/content/svy/svy210223_e.htm", "21:0223")</f>
        <v>21:0223</v>
      </c>
      <c r="E16293" t="s">
        <v>62843</v>
      </c>
      <c r="F16293" t="s">
        <v>62844</v>
      </c>
      <c r="H16293">
        <v>63.318007600000001</v>
      </c>
      <c r="I16293">
        <v>-133.98123050000001</v>
      </c>
      <c r="J16293" s="1" t="str">
        <f t="shared" ref="J16293:J16316" si="2412">HYPERLINK("http://geochem.nrcan.gc.ca/cdogs/content/kwd/kwd020018_e.htm", "Fluid (stream)")</f>
        <v>Fluid (stream)</v>
      </c>
      <c r="K16293" s="1" t="str">
        <f t="shared" ref="K16293:K16316" si="2413">HYPERLINK("http://geochem.nrcan.gc.ca/cdogs/content/kwd/kwd080007_e.htm", "Untreated Water")</f>
        <v>Untreated Water</v>
      </c>
      <c r="O16293">
        <v>2.5000000000000001E-2</v>
      </c>
      <c r="P16293">
        <v>20</v>
      </c>
      <c r="Q16293">
        <v>7.5</v>
      </c>
    </row>
    <row r="16294" spans="1:17" hidden="1" x14ac:dyDescent="0.3">
      <c r="A16294" t="s">
        <v>62845</v>
      </c>
      <c r="B16294" t="s">
        <v>62846</v>
      </c>
      <c r="C16294" s="1" t="str">
        <f t="shared" si="2401"/>
        <v>21:0793</v>
      </c>
      <c r="D16294" s="1" t="str">
        <f t="shared" si="2411"/>
        <v>21:0223</v>
      </c>
      <c r="E16294" t="s">
        <v>62847</v>
      </c>
      <c r="F16294" t="s">
        <v>62848</v>
      </c>
      <c r="H16294">
        <v>63.393007799999999</v>
      </c>
      <c r="I16294">
        <v>-133.92811359999999</v>
      </c>
      <c r="J16294" s="1" t="str">
        <f t="shared" si="2412"/>
        <v>Fluid (stream)</v>
      </c>
      <c r="K16294" s="1" t="str">
        <f t="shared" si="2413"/>
        <v>Untreated Water</v>
      </c>
      <c r="O16294">
        <v>2.5000000000000001E-2</v>
      </c>
      <c r="P16294">
        <v>30</v>
      </c>
      <c r="Q16294">
        <v>7.7</v>
      </c>
    </row>
    <row r="16295" spans="1:17" hidden="1" x14ac:dyDescent="0.3">
      <c r="A16295" t="s">
        <v>62849</v>
      </c>
      <c r="B16295" t="s">
        <v>62850</v>
      </c>
      <c r="C16295" s="1" t="str">
        <f t="shared" si="2401"/>
        <v>21:0793</v>
      </c>
      <c r="D16295" s="1" t="str">
        <f t="shared" si="2411"/>
        <v>21:0223</v>
      </c>
      <c r="E16295" t="s">
        <v>62851</v>
      </c>
      <c r="F16295" t="s">
        <v>62852</v>
      </c>
      <c r="H16295">
        <v>63.455089999999998</v>
      </c>
      <c r="I16295">
        <v>-133.96774590000001</v>
      </c>
      <c r="J16295" s="1" t="str">
        <f t="shared" si="2412"/>
        <v>Fluid (stream)</v>
      </c>
      <c r="K16295" s="1" t="str">
        <f t="shared" si="2413"/>
        <v>Untreated Water</v>
      </c>
      <c r="O16295">
        <v>2.5000000000000001E-2</v>
      </c>
      <c r="P16295">
        <v>50</v>
      </c>
      <c r="Q16295">
        <v>7.1</v>
      </c>
    </row>
    <row r="16296" spans="1:17" hidden="1" x14ac:dyDescent="0.3">
      <c r="A16296" t="s">
        <v>62853</v>
      </c>
      <c r="B16296" t="s">
        <v>62854</v>
      </c>
      <c r="C16296" s="1" t="str">
        <f t="shared" ref="C16296:C16359" si="2414">HYPERLINK("http://geochem.nrcan.gc.ca/cdogs/content/bdl/bdl210793_e.htm", "21:0793")</f>
        <v>21:0793</v>
      </c>
      <c r="D16296" s="1" t="str">
        <f t="shared" si="2411"/>
        <v>21:0223</v>
      </c>
      <c r="E16296" t="s">
        <v>62851</v>
      </c>
      <c r="F16296" t="s">
        <v>62855</v>
      </c>
      <c r="H16296">
        <v>63.455089999999998</v>
      </c>
      <c r="I16296">
        <v>-133.96774590000001</v>
      </c>
      <c r="J16296" s="1" t="str">
        <f t="shared" si="2412"/>
        <v>Fluid (stream)</v>
      </c>
      <c r="K16296" s="1" t="str">
        <f t="shared" si="2413"/>
        <v>Untreated Water</v>
      </c>
      <c r="O16296">
        <v>2.5000000000000001E-2</v>
      </c>
      <c r="P16296">
        <v>50</v>
      </c>
      <c r="Q16296">
        <v>7.2</v>
      </c>
    </row>
    <row r="16297" spans="1:17" hidden="1" x14ac:dyDescent="0.3">
      <c r="A16297" t="s">
        <v>62856</v>
      </c>
      <c r="B16297" t="s">
        <v>62857</v>
      </c>
      <c r="C16297" s="1" t="str">
        <f t="shared" si="2414"/>
        <v>21:0793</v>
      </c>
      <c r="D16297" s="1" t="str">
        <f t="shared" si="2411"/>
        <v>21:0223</v>
      </c>
      <c r="E16297" t="s">
        <v>62858</v>
      </c>
      <c r="F16297" t="s">
        <v>62859</v>
      </c>
      <c r="H16297">
        <v>63.951722500000002</v>
      </c>
      <c r="I16297">
        <v>-133.4942796</v>
      </c>
      <c r="J16297" s="1" t="str">
        <f t="shared" si="2412"/>
        <v>Fluid (stream)</v>
      </c>
      <c r="K16297" s="1" t="str">
        <f t="shared" si="2413"/>
        <v>Untreated Water</v>
      </c>
      <c r="O16297">
        <v>2.5000000000000001E-2</v>
      </c>
      <c r="P16297">
        <v>110</v>
      </c>
      <c r="Q16297">
        <v>7.7</v>
      </c>
    </row>
    <row r="16298" spans="1:17" hidden="1" x14ac:dyDescent="0.3">
      <c r="A16298" t="s">
        <v>62860</v>
      </c>
      <c r="B16298" t="s">
        <v>62861</v>
      </c>
      <c r="C16298" s="1" t="str">
        <f t="shared" si="2414"/>
        <v>21:0793</v>
      </c>
      <c r="D16298" s="1" t="str">
        <f t="shared" si="2411"/>
        <v>21:0223</v>
      </c>
      <c r="E16298" t="s">
        <v>62862</v>
      </c>
      <c r="F16298" t="s">
        <v>62863</v>
      </c>
      <c r="H16298">
        <v>63.633692000000003</v>
      </c>
      <c r="I16298">
        <v>-133.9761566</v>
      </c>
      <c r="J16298" s="1" t="str">
        <f t="shared" si="2412"/>
        <v>Fluid (stream)</v>
      </c>
      <c r="K16298" s="1" t="str">
        <f t="shared" si="2413"/>
        <v>Untreated Water</v>
      </c>
      <c r="O16298">
        <v>0.98</v>
      </c>
      <c r="P16298">
        <v>110</v>
      </c>
      <c r="Q16298">
        <v>8.1</v>
      </c>
    </row>
    <row r="16299" spans="1:17" hidden="1" x14ac:dyDescent="0.3">
      <c r="A16299" t="s">
        <v>62864</v>
      </c>
      <c r="B16299" t="s">
        <v>62865</v>
      </c>
      <c r="C16299" s="1" t="str">
        <f t="shared" si="2414"/>
        <v>21:0793</v>
      </c>
      <c r="D16299" s="1" t="str">
        <f t="shared" si="2411"/>
        <v>21:0223</v>
      </c>
      <c r="E16299" t="s">
        <v>62866</v>
      </c>
      <c r="F16299" t="s">
        <v>62867</v>
      </c>
      <c r="H16299">
        <v>63.642772200000003</v>
      </c>
      <c r="I16299">
        <v>-133.95457099999999</v>
      </c>
      <c r="J16299" s="1" t="str">
        <f t="shared" si="2412"/>
        <v>Fluid (stream)</v>
      </c>
      <c r="K16299" s="1" t="str">
        <f t="shared" si="2413"/>
        <v>Untreated Water</v>
      </c>
      <c r="O16299">
        <v>2.5000000000000001E-2</v>
      </c>
      <c r="P16299">
        <v>50</v>
      </c>
      <c r="Q16299">
        <v>7.5</v>
      </c>
    </row>
    <row r="16300" spans="1:17" hidden="1" x14ac:dyDescent="0.3">
      <c r="A16300" t="s">
        <v>62868</v>
      </c>
      <c r="B16300" t="s">
        <v>62869</v>
      </c>
      <c r="C16300" s="1" t="str">
        <f t="shared" si="2414"/>
        <v>21:0793</v>
      </c>
      <c r="D16300" s="1" t="str">
        <f t="shared" si="2411"/>
        <v>21:0223</v>
      </c>
      <c r="E16300" t="s">
        <v>62870</v>
      </c>
      <c r="F16300" t="s">
        <v>62871</v>
      </c>
      <c r="H16300">
        <v>63.689636</v>
      </c>
      <c r="I16300">
        <v>-133.94042809999999</v>
      </c>
      <c r="J16300" s="1" t="str">
        <f t="shared" si="2412"/>
        <v>Fluid (stream)</v>
      </c>
      <c r="K16300" s="1" t="str">
        <f t="shared" si="2413"/>
        <v>Untreated Water</v>
      </c>
      <c r="O16300">
        <v>0.83</v>
      </c>
      <c r="P16300">
        <v>40</v>
      </c>
      <c r="Q16300">
        <v>8.1999999999999993</v>
      </c>
    </row>
    <row r="16301" spans="1:17" hidden="1" x14ac:dyDescent="0.3">
      <c r="A16301" t="s">
        <v>62872</v>
      </c>
      <c r="B16301" t="s">
        <v>62873</v>
      </c>
      <c r="C16301" s="1" t="str">
        <f t="shared" si="2414"/>
        <v>21:0793</v>
      </c>
      <c r="D16301" s="1" t="str">
        <f t="shared" si="2411"/>
        <v>21:0223</v>
      </c>
      <c r="E16301" t="s">
        <v>62874</v>
      </c>
      <c r="F16301" t="s">
        <v>62875</v>
      </c>
      <c r="H16301">
        <v>63.716834499999997</v>
      </c>
      <c r="I16301">
        <v>-133.8932604</v>
      </c>
      <c r="J16301" s="1" t="str">
        <f t="shared" si="2412"/>
        <v>Fluid (stream)</v>
      </c>
      <c r="K16301" s="1" t="str">
        <f t="shared" si="2413"/>
        <v>Untreated Water</v>
      </c>
      <c r="O16301">
        <v>0.81</v>
      </c>
      <c r="P16301">
        <v>100</v>
      </c>
      <c r="Q16301">
        <v>8.1999999999999993</v>
      </c>
    </row>
    <row r="16302" spans="1:17" hidden="1" x14ac:dyDescent="0.3">
      <c r="A16302" t="s">
        <v>62876</v>
      </c>
      <c r="B16302" t="s">
        <v>62877</v>
      </c>
      <c r="C16302" s="1" t="str">
        <f t="shared" si="2414"/>
        <v>21:0793</v>
      </c>
      <c r="D16302" s="1" t="str">
        <f t="shared" si="2411"/>
        <v>21:0223</v>
      </c>
      <c r="E16302" t="s">
        <v>62878</v>
      </c>
      <c r="F16302" t="s">
        <v>62879</v>
      </c>
      <c r="H16302">
        <v>63.680833999999997</v>
      </c>
      <c r="I16302">
        <v>-133.94934839999999</v>
      </c>
      <c r="J16302" s="1" t="str">
        <f t="shared" si="2412"/>
        <v>Fluid (stream)</v>
      </c>
      <c r="K16302" s="1" t="str">
        <f t="shared" si="2413"/>
        <v>Untreated Water</v>
      </c>
      <c r="O16302">
        <v>2</v>
      </c>
      <c r="P16302">
        <v>30</v>
      </c>
      <c r="Q16302">
        <v>8</v>
      </c>
    </row>
    <row r="16303" spans="1:17" hidden="1" x14ac:dyDescent="0.3">
      <c r="A16303" t="s">
        <v>62880</v>
      </c>
      <c r="B16303" t="s">
        <v>62881</v>
      </c>
      <c r="C16303" s="1" t="str">
        <f t="shared" si="2414"/>
        <v>21:0793</v>
      </c>
      <c r="D16303" s="1" t="str">
        <f t="shared" si="2411"/>
        <v>21:0223</v>
      </c>
      <c r="E16303" t="s">
        <v>62882</v>
      </c>
      <c r="F16303" t="s">
        <v>62883</v>
      </c>
      <c r="H16303">
        <v>63.691332600000003</v>
      </c>
      <c r="I16303">
        <v>-133.87886549999999</v>
      </c>
      <c r="J16303" s="1" t="str">
        <f t="shared" si="2412"/>
        <v>Fluid (stream)</v>
      </c>
      <c r="K16303" s="1" t="str">
        <f t="shared" si="2413"/>
        <v>Untreated Water</v>
      </c>
      <c r="O16303">
        <v>0.55000000000000004</v>
      </c>
      <c r="P16303">
        <v>50</v>
      </c>
      <c r="Q16303">
        <v>8.3000000000000007</v>
      </c>
    </row>
    <row r="16304" spans="1:17" hidden="1" x14ac:dyDescent="0.3">
      <c r="A16304" t="s">
        <v>62884</v>
      </c>
      <c r="B16304" t="s">
        <v>62885</v>
      </c>
      <c r="C16304" s="1" t="str">
        <f t="shared" si="2414"/>
        <v>21:0793</v>
      </c>
      <c r="D16304" s="1" t="str">
        <f t="shared" si="2411"/>
        <v>21:0223</v>
      </c>
      <c r="E16304" t="s">
        <v>62886</v>
      </c>
      <c r="F16304" t="s">
        <v>62887</v>
      </c>
      <c r="H16304">
        <v>63.722411299999997</v>
      </c>
      <c r="I16304">
        <v>-133.88553150000001</v>
      </c>
      <c r="J16304" s="1" t="str">
        <f t="shared" si="2412"/>
        <v>Fluid (stream)</v>
      </c>
      <c r="K16304" s="1" t="str">
        <f t="shared" si="2413"/>
        <v>Untreated Water</v>
      </c>
      <c r="O16304">
        <v>0.83</v>
      </c>
      <c r="P16304">
        <v>140</v>
      </c>
      <c r="Q16304">
        <v>8.1</v>
      </c>
    </row>
    <row r="16305" spans="1:17" hidden="1" x14ac:dyDescent="0.3">
      <c r="A16305" t="s">
        <v>62888</v>
      </c>
      <c r="B16305" t="s">
        <v>62889</v>
      </c>
      <c r="C16305" s="1" t="str">
        <f t="shared" si="2414"/>
        <v>21:0793</v>
      </c>
      <c r="D16305" s="1" t="str">
        <f t="shared" si="2411"/>
        <v>21:0223</v>
      </c>
      <c r="E16305" t="s">
        <v>62890</v>
      </c>
      <c r="F16305" t="s">
        <v>62891</v>
      </c>
      <c r="H16305">
        <v>63.773996199999999</v>
      </c>
      <c r="I16305">
        <v>-133.94957719999999</v>
      </c>
      <c r="J16305" s="1" t="str">
        <f t="shared" si="2412"/>
        <v>Fluid (stream)</v>
      </c>
      <c r="K16305" s="1" t="str">
        <f t="shared" si="2413"/>
        <v>Untreated Water</v>
      </c>
      <c r="O16305">
        <v>2.5000000000000001E-2</v>
      </c>
      <c r="P16305">
        <v>110</v>
      </c>
      <c r="Q16305">
        <v>7.6</v>
      </c>
    </row>
    <row r="16306" spans="1:17" hidden="1" x14ac:dyDescent="0.3">
      <c r="A16306" t="s">
        <v>62892</v>
      </c>
      <c r="B16306" t="s">
        <v>62893</v>
      </c>
      <c r="C16306" s="1" t="str">
        <f t="shared" si="2414"/>
        <v>21:0793</v>
      </c>
      <c r="D16306" s="1" t="str">
        <f t="shared" si="2411"/>
        <v>21:0223</v>
      </c>
      <c r="E16306" t="s">
        <v>62894</v>
      </c>
      <c r="F16306" t="s">
        <v>62895</v>
      </c>
      <c r="H16306">
        <v>63.740276100000003</v>
      </c>
      <c r="I16306">
        <v>-133.81305209999999</v>
      </c>
      <c r="J16306" s="1" t="str">
        <f t="shared" si="2412"/>
        <v>Fluid (stream)</v>
      </c>
      <c r="K16306" s="1" t="str">
        <f t="shared" si="2413"/>
        <v>Untreated Water</v>
      </c>
      <c r="O16306">
        <v>0.37</v>
      </c>
      <c r="P16306">
        <v>40</v>
      </c>
      <c r="Q16306">
        <v>7.7</v>
      </c>
    </row>
    <row r="16307" spans="1:17" hidden="1" x14ac:dyDescent="0.3">
      <c r="A16307" t="s">
        <v>62896</v>
      </c>
      <c r="B16307" t="s">
        <v>62897</v>
      </c>
      <c r="C16307" s="1" t="str">
        <f t="shared" si="2414"/>
        <v>21:0793</v>
      </c>
      <c r="D16307" s="1" t="str">
        <f t="shared" si="2411"/>
        <v>21:0223</v>
      </c>
      <c r="E16307" t="s">
        <v>62898</v>
      </c>
      <c r="F16307" t="s">
        <v>62899</v>
      </c>
      <c r="H16307">
        <v>63.754028699999999</v>
      </c>
      <c r="I16307">
        <v>-133.76528880000001</v>
      </c>
      <c r="J16307" s="1" t="str">
        <f t="shared" si="2412"/>
        <v>Fluid (stream)</v>
      </c>
      <c r="K16307" s="1" t="str">
        <f t="shared" si="2413"/>
        <v>Untreated Water</v>
      </c>
      <c r="O16307">
        <v>2.4</v>
      </c>
      <c r="P16307">
        <v>70</v>
      </c>
      <c r="Q16307">
        <v>8</v>
      </c>
    </row>
    <row r="16308" spans="1:17" hidden="1" x14ac:dyDescent="0.3">
      <c r="A16308" t="s">
        <v>62900</v>
      </c>
      <c r="B16308" t="s">
        <v>62901</v>
      </c>
      <c r="C16308" s="1" t="str">
        <f t="shared" si="2414"/>
        <v>21:0793</v>
      </c>
      <c r="D16308" s="1" t="str">
        <f t="shared" si="2411"/>
        <v>21:0223</v>
      </c>
      <c r="E16308" t="s">
        <v>62902</v>
      </c>
      <c r="F16308" t="s">
        <v>62903</v>
      </c>
      <c r="H16308">
        <v>63.775196000000001</v>
      </c>
      <c r="I16308">
        <v>-133.950425</v>
      </c>
      <c r="J16308" s="1" t="str">
        <f t="shared" si="2412"/>
        <v>Fluid (stream)</v>
      </c>
      <c r="K16308" s="1" t="str">
        <f t="shared" si="2413"/>
        <v>Untreated Water</v>
      </c>
      <c r="O16308">
        <v>0.08</v>
      </c>
      <c r="P16308">
        <v>120</v>
      </c>
      <c r="Q16308">
        <v>7.7</v>
      </c>
    </row>
    <row r="16309" spans="1:17" hidden="1" x14ac:dyDescent="0.3">
      <c r="A16309" t="s">
        <v>62904</v>
      </c>
      <c r="B16309" t="s">
        <v>62905</v>
      </c>
      <c r="C16309" s="1" t="str">
        <f t="shared" si="2414"/>
        <v>21:0793</v>
      </c>
      <c r="D16309" s="1" t="str">
        <f t="shared" si="2411"/>
        <v>21:0223</v>
      </c>
      <c r="E16309" t="s">
        <v>62906</v>
      </c>
      <c r="F16309" t="s">
        <v>62907</v>
      </c>
      <c r="H16309">
        <v>63.760822599999997</v>
      </c>
      <c r="I16309">
        <v>-133.81770349999999</v>
      </c>
      <c r="J16309" s="1" t="str">
        <f t="shared" si="2412"/>
        <v>Fluid (stream)</v>
      </c>
      <c r="K16309" s="1" t="str">
        <f t="shared" si="2413"/>
        <v>Untreated Water</v>
      </c>
      <c r="O16309">
        <v>2.5000000000000001E-2</v>
      </c>
      <c r="P16309">
        <v>60</v>
      </c>
      <c r="Q16309">
        <v>7.6</v>
      </c>
    </row>
    <row r="16310" spans="1:17" hidden="1" x14ac:dyDescent="0.3">
      <c r="A16310" t="s">
        <v>62908</v>
      </c>
      <c r="B16310" t="s">
        <v>62909</v>
      </c>
      <c r="C16310" s="1" t="str">
        <f t="shared" si="2414"/>
        <v>21:0793</v>
      </c>
      <c r="D16310" s="1" t="str">
        <f t="shared" si="2411"/>
        <v>21:0223</v>
      </c>
      <c r="E16310" t="s">
        <v>62910</v>
      </c>
      <c r="F16310" t="s">
        <v>62911</v>
      </c>
      <c r="H16310">
        <v>63.766369300000001</v>
      </c>
      <c r="I16310">
        <v>-133.81333459999999</v>
      </c>
      <c r="J16310" s="1" t="str">
        <f t="shared" si="2412"/>
        <v>Fluid (stream)</v>
      </c>
      <c r="K16310" s="1" t="str">
        <f t="shared" si="2413"/>
        <v>Untreated Water</v>
      </c>
      <c r="O16310">
        <v>2.5000000000000001E-2</v>
      </c>
      <c r="P16310">
        <v>50</v>
      </c>
      <c r="Q16310">
        <v>7.6</v>
      </c>
    </row>
    <row r="16311" spans="1:17" hidden="1" x14ac:dyDescent="0.3">
      <c r="A16311" t="s">
        <v>62912</v>
      </c>
      <c r="B16311" t="s">
        <v>62913</v>
      </c>
      <c r="C16311" s="1" t="str">
        <f t="shared" si="2414"/>
        <v>21:0793</v>
      </c>
      <c r="D16311" s="1" t="str">
        <f t="shared" si="2411"/>
        <v>21:0223</v>
      </c>
      <c r="E16311" t="s">
        <v>62910</v>
      </c>
      <c r="F16311" t="s">
        <v>62914</v>
      </c>
      <c r="H16311">
        <v>63.766369300000001</v>
      </c>
      <c r="I16311">
        <v>-133.81333459999999</v>
      </c>
      <c r="J16311" s="1" t="str">
        <f t="shared" si="2412"/>
        <v>Fluid (stream)</v>
      </c>
      <c r="K16311" s="1" t="str">
        <f t="shared" si="2413"/>
        <v>Untreated Water</v>
      </c>
      <c r="O16311">
        <v>0.35</v>
      </c>
      <c r="P16311">
        <v>90</v>
      </c>
      <c r="Q16311">
        <v>8</v>
      </c>
    </row>
    <row r="16312" spans="1:17" hidden="1" x14ac:dyDescent="0.3">
      <c r="A16312" t="s">
        <v>62915</v>
      </c>
      <c r="B16312" t="s">
        <v>62916</v>
      </c>
      <c r="C16312" s="1" t="str">
        <f t="shared" si="2414"/>
        <v>21:0793</v>
      </c>
      <c r="D16312" s="1" t="str">
        <f t="shared" si="2411"/>
        <v>21:0223</v>
      </c>
      <c r="E16312" t="s">
        <v>62917</v>
      </c>
      <c r="F16312" t="s">
        <v>62918</v>
      </c>
      <c r="H16312">
        <v>63.818667699999999</v>
      </c>
      <c r="I16312">
        <v>-133.77572259999999</v>
      </c>
      <c r="J16312" s="1" t="str">
        <f t="shared" si="2412"/>
        <v>Fluid (stream)</v>
      </c>
      <c r="K16312" s="1" t="str">
        <f t="shared" si="2413"/>
        <v>Untreated Water</v>
      </c>
      <c r="O16312">
        <v>0.92</v>
      </c>
      <c r="P16312">
        <v>130</v>
      </c>
      <c r="Q16312">
        <v>8.1</v>
      </c>
    </row>
    <row r="16313" spans="1:17" hidden="1" x14ac:dyDescent="0.3">
      <c r="A16313" t="s">
        <v>62919</v>
      </c>
      <c r="B16313" t="s">
        <v>62920</v>
      </c>
      <c r="C16313" s="1" t="str">
        <f t="shared" si="2414"/>
        <v>21:0793</v>
      </c>
      <c r="D16313" s="1" t="str">
        <f t="shared" si="2411"/>
        <v>21:0223</v>
      </c>
      <c r="E16313" t="s">
        <v>62921</v>
      </c>
      <c r="F16313" t="s">
        <v>62922</v>
      </c>
      <c r="H16313">
        <v>63.848965700000001</v>
      </c>
      <c r="I16313">
        <v>-133.90163329999999</v>
      </c>
      <c r="J16313" s="1" t="str">
        <f t="shared" si="2412"/>
        <v>Fluid (stream)</v>
      </c>
      <c r="K16313" s="1" t="str">
        <f t="shared" si="2413"/>
        <v>Untreated Water</v>
      </c>
      <c r="O16313">
        <v>3.8</v>
      </c>
      <c r="P16313">
        <v>180</v>
      </c>
      <c r="Q16313">
        <v>8.3000000000000007</v>
      </c>
    </row>
    <row r="16314" spans="1:17" hidden="1" x14ac:dyDescent="0.3">
      <c r="A16314" t="s">
        <v>62923</v>
      </c>
      <c r="B16314" t="s">
        <v>62924</v>
      </c>
      <c r="C16314" s="1" t="str">
        <f t="shared" si="2414"/>
        <v>21:0793</v>
      </c>
      <c r="D16314" s="1" t="str">
        <f t="shared" si="2411"/>
        <v>21:0223</v>
      </c>
      <c r="E16314" t="s">
        <v>62925</v>
      </c>
      <c r="F16314" t="s">
        <v>62926</v>
      </c>
      <c r="H16314">
        <v>63.8625574</v>
      </c>
      <c r="I16314">
        <v>-133.96916200000001</v>
      </c>
      <c r="J16314" s="1" t="str">
        <f t="shared" si="2412"/>
        <v>Fluid (stream)</v>
      </c>
      <c r="K16314" s="1" t="str">
        <f t="shared" si="2413"/>
        <v>Untreated Water</v>
      </c>
      <c r="O16314">
        <v>0.16</v>
      </c>
      <c r="P16314">
        <v>110</v>
      </c>
      <c r="Q16314">
        <v>8.1</v>
      </c>
    </row>
    <row r="16315" spans="1:17" hidden="1" x14ac:dyDescent="0.3">
      <c r="A16315" t="s">
        <v>62927</v>
      </c>
      <c r="B16315" t="s">
        <v>62928</v>
      </c>
      <c r="C16315" s="1" t="str">
        <f t="shared" si="2414"/>
        <v>21:0793</v>
      </c>
      <c r="D16315" s="1" t="str">
        <f t="shared" si="2411"/>
        <v>21:0223</v>
      </c>
      <c r="E16315" t="s">
        <v>62929</v>
      </c>
      <c r="F16315" t="s">
        <v>62930</v>
      </c>
      <c r="H16315">
        <v>63.814032500000003</v>
      </c>
      <c r="I16315">
        <v>-133.78587680000001</v>
      </c>
      <c r="J16315" s="1" t="str">
        <f t="shared" si="2412"/>
        <v>Fluid (stream)</v>
      </c>
      <c r="K16315" s="1" t="str">
        <f t="shared" si="2413"/>
        <v>Untreated Water</v>
      </c>
      <c r="O16315">
        <v>0.1</v>
      </c>
      <c r="P16315">
        <v>70</v>
      </c>
      <c r="Q16315">
        <v>8</v>
      </c>
    </row>
    <row r="16316" spans="1:17" hidden="1" x14ac:dyDescent="0.3">
      <c r="A16316" t="s">
        <v>62931</v>
      </c>
      <c r="B16316" t="s">
        <v>62932</v>
      </c>
      <c r="C16316" s="1" t="str">
        <f t="shared" si="2414"/>
        <v>21:0793</v>
      </c>
      <c r="D16316" s="1" t="str">
        <f t="shared" si="2411"/>
        <v>21:0223</v>
      </c>
      <c r="E16316" t="s">
        <v>62933</v>
      </c>
      <c r="F16316" t="s">
        <v>62934</v>
      </c>
      <c r="H16316">
        <v>63.8208044</v>
      </c>
      <c r="I16316">
        <v>-133.8376974</v>
      </c>
      <c r="J16316" s="1" t="str">
        <f t="shared" si="2412"/>
        <v>Fluid (stream)</v>
      </c>
      <c r="K16316" s="1" t="str">
        <f t="shared" si="2413"/>
        <v>Untreated Water</v>
      </c>
      <c r="O16316">
        <v>0.6</v>
      </c>
      <c r="P16316">
        <v>250</v>
      </c>
      <c r="Q16316">
        <v>7.9</v>
      </c>
    </row>
    <row r="16317" spans="1:17" hidden="1" x14ac:dyDescent="0.3">
      <c r="A16317" t="s">
        <v>62935</v>
      </c>
      <c r="B16317" t="s">
        <v>62936</v>
      </c>
      <c r="C16317" s="1" t="str">
        <f t="shared" si="2414"/>
        <v>21:0793</v>
      </c>
      <c r="D16317" s="1" t="str">
        <f>HYPERLINK("http://geochem.nrcan.gc.ca/cdogs/content/svy/svy_e.htm", "")</f>
        <v/>
      </c>
      <c r="G16317" s="1" t="str">
        <f>HYPERLINK("http://geochem.nrcan.gc.ca/cdogs/content/cr_/cr_00089_e.htm", "89")</f>
        <v>89</v>
      </c>
      <c r="J16317" t="s">
        <v>11453</v>
      </c>
      <c r="K16317" t="s">
        <v>11454</v>
      </c>
      <c r="O16317">
        <v>2.2999999999999998</v>
      </c>
      <c r="P16317">
        <v>290</v>
      </c>
      <c r="Q16317">
        <v>7.6</v>
      </c>
    </row>
    <row r="16318" spans="1:17" hidden="1" x14ac:dyDescent="0.3">
      <c r="A16318" t="s">
        <v>62937</v>
      </c>
      <c r="B16318" t="s">
        <v>62938</v>
      </c>
      <c r="C16318" s="1" t="str">
        <f t="shared" si="2414"/>
        <v>21:0793</v>
      </c>
      <c r="D16318" s="1" t="str">
        <f t="shared" ref="D16318:D16335" si="2415">HYPERLINK("http://geochem.nrcan.gc.ca/cdogs/content/svy/svy210223_e.htm", "21:0223")</f>
        <v>21:0223</v>
      </c>
      <c r="E16318" t="s">
        <v>62939</v>
      </c>
      <c r="F16318" t="s">
        <v>62940</v>
      </c>
      <c r="H16318">
        <v>63.836099900000001</v>
      </c>
      <c r="I16318">
        <v>-133.91644529999999</v>
      </c>
      <c r="J16318" s="1" t="str">
        <f t="shared" ref="J16318:J16335" si="2416">HYPERLINK("http://geochem.nrcan.gc.ca/cdogs/content/kwd/kwd020018_e.htm", "Fluid (stream)")</f>
        <v>Fluid (stream)</v>
      </c>
      <c r="K16318" s="1" t="str">
        <f t="shared" ref="K16318:K16335" si="2417">HYPERLINK("http://geochem.nrcan.gc.ca/cdogs/content/kwd/kwd080007_e.htm", "Untreated Water")</f>
        <v>Untreated Water</v>
      </c>
      <c r="O16318">
        <v>1.4</v>
      </c>
      <c r="P16318">
        <v>260</v>
      </c>
      <c r="Q16318">
        <v>8</v>
      </c>
    </row>
    <row r="16319" spans="1:17" hidden="1" x14ac:dyDescent="0.3">
      <c r="A16319" t="s">
        <v>62941</v>
      </c>
      <c r="B16319" t="s">
        <v>62942</v>
      </c>
      <c r="C16319" s="1" t="str">
        <f t="shared" si="2414"/>
        <v>21:0793</v>
      </c>
      <c r="D16319" s="1" t="str">
        <f t="shared" si="2415"/>
        <v>21:0223</v>
      </c>
      <c r="E16319" t="s">
        <v>62943</v>
      </c>
      <c r="F16319" t="s">
        <v>62944</v>
      </c>
      <c r="H16319">
        <v>63.9165025</v>
      </c>
      <c r="I16319">
        <v>-133.99054430000001</v>
      </c>
      <c r="J16319" s="1" t="str">
        <f t="shared" si="2416"/>
        <v>Fluid (stream)</v>
      </c>
      <c r="K16319" s="1" t="str">
        <f t="shared" si="2417"/>
        <v>Untreated Water</v>
      </c>
      <c r="O16319">
        <v>1.6</v>
      </c>
      <c r="P16319">
        <v>120</v>
      </c>
      <c r="Q16319">
        <v>8.4</v>
      </c>
    </row>
    <row r="16320" spans="1:17" hidden="1" x14ac:dyDescent="0.3">
      <c r="A16320" t="s">
        <v>62945</v>
      </c>
      <c r="B16320" t="s">
        <v>62946</v>
      </c>
      <c r="C16320" s="1" t="str">
        <f t="shared" si="2414"/>
        <v>21:0793</v>
      </c>
      <c r="D16320" s="1" t="str">
        <f t="shared" si="2415"/>
        <v>21:0223</v>
      </c>
      <c r="E16320" t="s">
        <v>62947</v>
      </c>
      <c r="F16320" t="s">
        <v>62948</v>
      </c>
      <c r="H16320">
        <v>63.934679600000003</v>
      </c>
      <c r="I16320">
        <v>-133.98458629999999</v>
      </c>
      <c r="J16320" s="1" t="str">
        <f t="shared" si="2416"/>
        <v>Fluid (stream)</v>
      </c>
      <c r="K16320" s="1" t="str">
        <f t="shared" si="2417"/>
        <v>Untreated Water</v>
      </c>
      <c r="O16320">
        <v>0.93</v>
      </c>
      <c r="P16320">
        <v>90</v>
      </c>
      <c r="Q16320">
        <v>8.1</v>
      </c>
    </row>
    <row r="16321" spans="1:17" hidden="1" x14ac:dyDescent="0.3">
      <c r="A16321" t="s">
        <v>62949</v>
      </c>
      <c r="B16321" t="s">
        <v>62950</v>
      </c>
      <c r="C16321" s="1" t="str">
        <f t="shared" si="2414"/>
        <v>21:0793</v>
      </c>
      <c r="D16321" s="1" t="str">
        <f t="shared" si="2415"/>
        <v>21:0223</v>
      </c>
      <c r="E16321" t="s">
        <v>62951</v>
      </c>
      <c r="F16321" t="s">
        <v>62952</v>
      </c>
      <c r="H16321">
        <v>63.9316168</v>
      </c>
      <c r="I16321">
        <v>-133.9627098</v>
      </c>
      <c r="J16321" s="1" t="str">
        <f t="shared" si="2416"/>
        <v>Fluid (stream)</v>
      </c>
      <c r="K16321" s="1" t="str">
        <f t="shared" si="2417"/>
        <v>Untreated Water</v>
      </c>
      <c r="O16321">
        <v>9.5</v>
      </c>
      <c r="P16321">
        <v>180</v>
      </c>
      <c r="Q16321">
        <v>8.4</v>
      </c>
    </row>
    <row r="16322" spans="1:17" hidden="1" x14ac:dyDescent="0.3">
      <c r="A16322" t="s">
        <v>62953</v>
      </c>
      <c r="B16322" t="s">
        <v>62954</v>
      </c>
      <c r="C16322" s="1" t="str">
        <f t="shared" si="2414"/>
        <v>21:0793</v>
      </c>
      <c r="D16322" s="1" t="str">
        <f t="shared" si="2415"/>
        <v>21:0223</v>
      </c>
      <c r="E16322" t="s">
        <v>62955</v>
      </c>
      <c r="F16322" t="s">
        <v>62956</v>
      </c>
      <c r="H16322">
        <v>63.923762699999997</v>
      </c>
      <c r="I16322">
        <v>-133.8701805</v>
      </c>
      <c r="J16322" s="1" t="str">
        <f t="shared" si="2416"/>
        <v>Fluid (stream)</v>
      </c>
      <c r="K16322" s="1" t="str">
        <f t="shared" si="2417"/>
        <v>Untreated Water</v>
      </c>
      <c r="O16322">
        <v>0.57999999999999996</v>
      </c>
      <c r="P16322">
        <v>150</v>
      </c>
      <c r="Q16322">
        <v>8.1</v>
      </c>
    </row>
    <row r="16323" spans="1:17" hidden="1" x14ac:dyDescent="0.3">
      <c r="A16323" t="s">
        <v>62957</v>
      </c>
      <c r="B16323" t="s">
        <v>62958</v>
      </c>
      <c r="C16323" s="1" t="str">
        <f t="shared" si="2414"/>
        <v>21:0793</v>
      </c>
      <c r="D16323" s="1" t="str">
        <f t="shared" si="2415"/>
        <v>21:0223</v>
      </c>
      <c r="E16323" t="s">
        <v>62959</v>
      </c>
      <c r="F16323" t="s">
        <v>62960</v>
      </c>
      <c r="H16323">
        <v>63.950280900000003</v>
      </c>
      <c r="I16323">
        <v>-133.88023480000001</v>
      </c>
      <c r="J16323" s="1" t="str">
        <f t="shared" si="2416"/>
        <v>Fluid (stream)</v>
      </c>
      <c r="K16323" s="1" t="str">
        <f t="shared" si="2417"/>
        <v>Untreated Water</v>
      </c>
      <c r="O16323">
        <v>0.28000000000000003</v>
      </c>
      <c r="P16323">
        <v>60</v>
      </c>
      <c r="Q16323">
        <v>8</v>
      </c>
    </row>
    <row r="16324" spans="1:17" hidden="1" x14ac:dyDescent="0.3">
      <c r="A16324" t="s">
        <v>62961</v>
      </c>
      <c r="B16324" t="s">
        <v>62962</v>
      </c>
      <c r="C16324" s="1" t="str">
        <f t="shared" si="2414"/>
        <v>21:0793</v>
      </c>
      <c r="D16324" s="1" t="str">
        <f t="shared" si="2415"/>
        <v>21:0223</v>
      </c>
      <c r="E16324" t="s">
        <v>62963</v>
      </c>
      <c r="F16324" t="s">
        <v>62964</v>
      </c>
      <c r="H16324">
        <v>63.965699999999998</v>
      </c>
      <c r="I16324">
        <v>-133.8459221</v>
      </c>
      <c r="J16324" s="1" t="str">
        <f t="shared" si="2416"/>
        <v>Fluid (stream)</v>
      </c>
      <c r="K16324" s="1" t="str">
        <f t="shared" si="2417"/>
        <v>Untreated Water</v>
      </c>
      <c r="O16324">
        <v>0.78</v>
      </c>
      <c r="P16324">
        <v>170</v>
      </c>
      <c r="Q16324">
        <v>8.1</v>
      </c>
    </row>
    <row r="16325" spans="1:17" hidden="1" x14ac:dyDescent="0.3">
      <c r="A16325" t="s">
        <v>62965</v>
      </c>
      <c r="B16325" t="s">
        <v>62966</v>
      </c>
      <c r="C16325" s="1" t="str">
        <f t="shared" si="2414"/>
        <v>21:0793</v>
      </c>
      <c r="D16325" s="1" t="str">
        <f t="shared" si="2415"/>
        <v>21:0223</v>
      </c>
      <c r="E16325" t="s">
        <v>62967</v>
      </c>
      <c r="F16325" t="s">
        <v>62968</v>
      </c>
      <c r="H16325">
        <v>63.974452499999998</v>
      </c>
      <c r="I16325">
        <v>-133.76337839999999</v>
      </c>
      <c r="J16325" s="1" t="str">
        <f t="shared" si="2416"/>
        <v>Fluid (stream)</v>
      </c>
      <c r="K16325" s="1" t="str">
        <f t="shared" si="2417"/>
        <v>Untreated Water</v>
      </c>
      <c r="O16325">
        <v>1.7</v>
      </c>
      <c r="P16325">
        <v>190</v>
      </c>
      <c r="Q16325">
        <v>8.1999999999999993</v>
      </c>
    </row>
    <row r="16326" spans="1:17" hidden="1" x14ac:dyDescent="0.3">
      <c r="A16326" t="s">
        <v>62969</v>
      </c>
      <c r="B16326" t="s">
        <v>62970</v>
      </c>
      <c r="C16326" s="1" t="str">
        <f t="shared" si="2414"/>
        <v>21:0793</v>
      </c>
      <c r="D16326" s="1" t="str">
        <f t="shared" si="2415"/>
        <v>21:0223</v>
      </c>
      <c r="E16326" t="s">
        <v>62971</v>
      </c>
      <c r="F16326" t="s">
        <v>62972</v>
      </c>
      <c r="H16326">
        <v>63.690718400000002</v>
      </c>
      <c r="I16326">
        <v>-133.65518180000001</v>
      </c>
      <c r="J16326" s="1" t="str">
        <f t="shared" si="2416"/>
        <v>Fluid (stream)</v>
      </c>
      <c r="K16326" s="1" t="str">
        <f t="shared" si="2417"/>
        <v>Untreated Water</v>
      </c>
      <c r="O16326">
        <v>1.54</v>
      </c>
      <c r="P16326">
        <v>300</v>
      </c>
      <c r="Q16326">
        <v>8.1999999999999993</v>
      </c>
    </row>
    <row r="16327" spans="1:17" hidden="1" x14ac:dyDescent="0.3">
      <c r="A16327" t="s">
        <v>62973</v>
      </c>
      <c r="B16327" t="s">
        <v>62974</v>
      </c>
      <c r="C16327" s="1" t="str">
        <f t="shared" si="2414"/>
        <v>21:0793</v>
      </c>
      <c r="D16327" s="1" t="str">
        <f t="shared" si="2415"/>
        <v>21:0223</v>
      </c>
      <c r="E16327" t="s">
        <v>62975</v>
      </c>
      <c r="F16327" t="s">
        <v>62976</v>
      </c>
      <c r="H16327">
        <v>63.959654</v>
      </c>
      <c r="I16327">
        <v>-133.9293921</v>
      </c>
      <c r="J16327" s="1" t="str">
        <f t="shared" si="2416"/>
        <v>Fluid (stream)</v>
      </c>
      <c r="K16327" s="1" t="str">
        <f t="shared" si="2417"/>
        <v>Untreated Water</v>
      </c>
      <c r="O16327">
        <v>0.83</v>
      </c>
      <c r="P16327">
        <v>120</v>
      </c>
      <c r="Q16327">
        <v>8.1999999999999993</v>
      </c>
    </row>
    <row r="16328" spans="1:17" hidden="1" x14ac:dyDescent="0.3">
      <c r="A16328" t="s">
        <v>62977</v>
      </c>
      <c r="B16328" t="s">
        <v>62978</v>
      </c>
      <c r="C16328" s="1" t="str">
        <f t="shared" si="2414"/>
        <v>21:0793</v>
      </c>
      <c r="D16328" s="1" t="str">
        <f t="shared" si="2415"/>
        <v>21:0223</v>
      </c>
      <c r="E16328" t="s">
        <v>62979</v>
      </c>
      <c r="F16328" t="s">
        <v>62980</v>
      </c>
      <c r="H16328">
        <v>63.675038700000002</v>
      </c>
      <c r="I16328">
        <v>-133.72018080000001</v>
      </c>
      <c r="J16328" s="1" t="str">
        <f t="shared" si="2416"/>
        <v>Fluid (stream)</v>
      </c>
      <c r="K16328" s="1" t="str">
        <f t="shared" si="2417"/>
        <v>Untreated Water</v>
      </c>
      <c r="O16328">
        <v>1.88</v>
      </c>
      <c r="P16328">
        <v>160</v>
      </c>
      <c r="Q16328">
        <v>8.3000000000000007</v>
      </c>
    </row>
    <row r="16329" spans="1:17" hidden="1" x14ac:dyDescent="0.3">
      <c r="A16329" t="s">
        <v>62981</v>
      </c>
      <c r="B16329" t="s">
        <v>62982</v>
      </c>
      <c r="C16329" s="1" t="str">
        <f t="shared" si="2414"/>
        <v>21:0793</v>
      </c>
      <c r="D16329" s="1" t="str">
        <f t="shared" si="2415"/>
        <v>21:0223</v>
      </c>
      <c r="E16329" t="s">
        <v>62979</v>
      </c>
      <c r="F16329" t="s">
        <v>62983</v>
      </c>
      <c r="H16329">
        <v>63.675038700000002</v>
      </c>
      <c r="I16329">
        <v>-133.72018080000001</v>
      </c>
      <c r="J16329" s="1" t="str">
        <f t="shared" si="2416"/>
        <v>Fluid (stream)</v>
      </c>
      <c r="K16329" s="1" t="str">
        <f t="shared" si="2417"/>
        <v>Untreated Water</v>
      </c>
      <c r="O16329">
        <v>2.1800000000000002</v>
      </c>
      <c r="P16329">
        <v>140</v>
      </c>
      <c r="Q16329">
        <v>8.1999999999999993</v>
      </c>
    </row>
    <row r="16330" spans="1:17" hidden="1" x14ac:dyDescent="0.3">
      <c r="A16330" t="s">
        <v>62984</v>
      </c>
      <c r="B16330" t="s">
        <v>62985</v>
      </c>
      <c r="C16330" s="1" t="str">
        <f t="shared" si="2414"/>
        <v>21:0793</v>
      </c>
      <c r="D16330" s="1" t="str">
        <f t="shared" si="2415"/>
        <v>21:0223</v>
      </c>
      <c r="E16330" t="s">
        <v>62986</v>
      </c>
      <c r="F16330" t="s">
        <v>62987</v>
      </c>
      <c r="H16330">
        <v>63.657353299999997</v>
      </c>
      <c r="I16330">
        <v>-133.46590320000001</v>
      </c>
      <c r="J16330" s="1" t="str">
        <f t="shared" si="2416"/>
        <v>Fluid (stream)</v>
      </c>
      <c r="K16330" s="1" t="str">
        <f t="shared" si="2417"/>
        <v>Untreated Water</v>
      </c>
      <c r="O16330">
        <v>0.25</v>
      </c>
      <c r="P16330">
        <v>50</v>
      </c>
      <c r="Q16330">
        <v>8</v>
      </c>
    </row>
    <row r="16331" spans="1:17" hidden="1" x14ac:dyDescent="0.3">
      <c r="A16331" t="s">
        <v>62988</v>
      </c>
      <c r="B16331" t="s">
        <v>62989</v>
      </c>
      <c r="C16331" s="1" t="str">
        <f t="shared" si="2414"/>
        <v>21:0793</v>
      </c>
      <c r="D16331" s="1" t="str">
        <f t="shared" si="2415"/>
        <v>21:0223</v>
      </c>
      <c r="E16331" t="s">
        <v>62990</v>
      </c>
      <c r="F16331" t="s">
        <v>62991</v>
      </c>
      <c r="H16331">
        <v>63.655766499999999</v>
      </c>
      <c r="I16331">
        <v>-133.46356489999999</v>
      </c>
      <c r="J16331" s="1" t="str">
        <f t="shared" si="2416"/>
        <v>Fluid (stream)</v>
      </c>
      <c r="K16331" s="1" t="str">
        <f t="shared" si="2417"/>
        <v>Untreated Water</v>
      </c>
      <c r="O16331">
        <v>2.5000000000000001E-2</v>
      </c>
      <c r="P16331">
        <v>60</v>
      </c>
      <c r="Q16331">
        <v>7.4</v>
      </c>
    </row>
    <row r="16332" spans="1:17" hidden="1" x14ac:dyDescent="0.3">
      <c r="A16332" t="s">
        <v>62992</v>
      </c>
      <c r="B16332" t="s">
        <v>62993</v>
      </c>
      <c r="C16332" s="1" t="str">
        <f t="shared" si="2414"/>
        <v>21:0793</v>
      </c>
      <c r="D16332" s="1" t="str">
        <f t="shared" si="2415"/>
        <v>21:0223</v>
      </c>
      <c r="E16332" t="s">
        <v>62994</v>
      </c>
      <c r="F16332" t="s">
        <v>62995</v>
      </c>
      <c r="H16332">
        <v>63.641425400000003</v>
      </c>
      <c r="I16332">
        <v>-133.47475879999999</v>
      </c>
      <c r="J16332" s="1" t="str">
        <f t="shared" si="2416"/>
        <v>Fluid (stream)</v>
      </c>
      <c r="K16332" s="1" t="str">
        <f t="shared" si="2417"/>
        <v>Untreated Water</v>
      </c>
      <c r="O16332">
        <v>2.5000000000000001E-2</v>
      </c>
      <c r="P16332">
        <v>40</v>
      </c>
      <c r="Q16332">
        <v>7.1</v>
      </c>
    </row>
    <row r="16333" spans="1:17" hidden="1" x14ac:dyDescent="0.3">
      <c r="A16333" t="s">
        <v>62996</v>
      </c>
      <c r="B16333" t="s">
        <v>62997</v>
      </c>
      <c r="C16333" s="1" t="str">
        <f t="shared" si="2414"/>
        <v>21:0793</v>
      </c>
      <c r="D16333" s="1" t="str">
        <f t="shared" si="2415"/>
        <v>21:0223</v>
      </c>
      <c r="E16333" t="s">
        <v>62998</v>
      </c>
      <c r="F16333" t="s">
        <v>62999</v>
      </c>
      <c r="H16333">
        <v>63.638655700000001</v>
      </c>
      <c r="I16333">
        <v>-133.47428170000001</v>
      </c>
      <c r="J16333" s="1" t="str">
        <f t="shared" si="2416"/>
        <v>Fluid (stream)</v>
      </c>
      <c r="K16333" s="1" t="str">
        <f t="shared" si="2417"/>
        <v>Untreated Water</v>
      </c>
      <c r="O16333">
        <v>0.09</v>
      </c>
      <c r="P16333">
        <v>30</v>
      </c>
      <c r="Q16333">
        <v>8</v>
      </c>
    </row>
    <row r="16334" spans="1:17" hidden="1" x14ac:dyDescent="0.3">
      <c r="A16334" t="s">
        <v>63000</v>
      </c>
      <c r="B16334" t="s">
        <v>63001</v>
      </c>
      <c r="C16334" s="1" t="str">
        <f t="shared" si="2414"/>
        <v>21:0793</v>
      </c>
      <c r="D16334" s="1" t="str">
        <f t="shared" si="2415"/>
        <v>21:0223</v>
      </c>
      <c r="E16334" t="s">
        <v>63002</v>
      </c>
      <c r="F16334" t="s">
        <v>63003</v>
      </c>
      <c r="H16334">
        <v>63.582998000000003</v>
      </c>
      <c r="I16334">
        <v>-133.26461169999999</v>
      </c>
      <c r="J16334" s="1" t="str">
        <f t="shared" si="2416"/>
        <v>Fluid (stream)</v>
      </c>
      <c r="K16334" s="1" t="str">
        <f t="shared" si="2417"/>
        <v>Untreated Water</v>
      </c>
      <c r="O16334">
        <v>2.5000000000000001E-2</v>
      </c>
      <c r="P16334">
        <v>20</v>
      </c>
      <c r="Q16334">
        <v>7.5</v>
      </c>
    </row>
    <row r="16335" spans="1:17" hidden="1" x14ac:dyDescent="0.3">
      <c r="A16335" t="s">
        <v>63004</v>
      </c>
      <c r="B16335" t="s">
        <v>63005</v>
      </c>
      <c r="C16335" s="1" t="str">
        <f t="shared" si="2414"/>
        <v>21:0793</v>
      </c>
      <c r="D16335" s="1" t="str">
        <f t="shared" si="2415"/>
        <v>21:0223</v>
      </c>
      <c r="E16335" t="s">
        <v>63006</v>
      </c>
      <c r="F16335" t="s">
        <v>63007</v>
      </c>
      <c r="H16335">
        <v>63.591337099999997</v>
      </c>
      <c r="I16335">
        <v>-133.201176</v>
      </c>
      <c r="J16335" s="1" t="str">
        <f t="shared" si="2416"/>
        <v>Fluid (stream)</v>
      </c>
      <c r="K16335" s="1" t="str">
        <f t="shared" si="2417"/>
        <v>Untreated Water</v>
      </c>
      <c r="O16335">
        <v>0.19</v>
      </c>
      <c r="P16335">
        <v>40</v>
      </c>
      <c r="Q16335">
        <v>7.9</v>
      </c>
    </row>
    <row r="16336" spans="1:17" hidden="1" x14ac:dyDescent="0.3">
      <c r="A16336" t="s">
        <v>63008</v>
      </c>
      <c r="B16336" t="s">
        <v>63009</v>
      </c>
      <c r="C16336" s="1" t="str">
        <f t="shared" si="2414"/>
        <v>21:0793</v>
      </c>
      <c r="D16336" s="1" t="str">
        <f>HYPERLINK("http://geochem.nrcan.gc.ca/cdogs/content/svy/svy_e.htm", "")</f>
        <v/>
      </c>
      <c r="G16336" s="1" t="str">
        <f>HYPERLINK("http://geochem.nrcan.gc.ca/cdogs/content/cr_/cr_00087_e.htm", "87")</f>
        <v>87</v>
      </c>
      <c r="J16336" t="s">
        <v>11453</v>
      </c>
      <c r="K16336" t="s">
        <v>11454</v>
      </c>
      <c r="O16336">
        <v>0.25</v>
      </c>
      <c r="P16336">
        <v>70</v>
      </c>
      <c r="Q16336">
        <v>7.8</v>
      </c>
    </row>
    <row r="16337" spans="1:17" hidden="1" x14ac:dyDescent="0.3">
      <c r="A16337" t="s">
        <v>63010</v>
      </c>
      <c r="B16337" t="s">
        <v>63011</v>
      </c>
      <c r="C16337" s="1" t="str">
        <f t="shared" si="2414"/>
        <v>21:0793</v>
      </c>
      <c r="D16337" s="1" t="str">
        <f t="shared" ref="D16337:D16357" si="2418">HYPERLINK("http://geochem.nrcan.gc.ca/cdogs/content/svy/svy210223_e.htm", "21:0223")</f>
        <v>21:0223</v>
      </c>
      <c r="E16337" t="s">
        <v>63012</v>
      </c>
      <c r="F16337" t="s">
        <v>63013</v>
      </c>
      <c r="H16337">
        <v>63.592800500000003</v>
      </c>
      <c r="I16337">
        <v>-133.15522540000001</v>
      </c>
      <c r="J16337" s="1" t="str">
        <f t="shared" ref="J16337:J16357" si="2419">HYPERLINK("http://geochem.nrcan.gc.ca/cdogs/content/kwd/kwd020018_e.htm", "Fluid (stream)")</f>
        <v>Fluid (stream)</v>
      </c>
      <c r="K16337" s="1" t="str">
        <f t="shared" ref="K16337:K16357" si="2420">HYPERLINK("http://geochem.nrcan.gc.ca/cdogs/content/kwd/kwd080007_e.htm", "Untreated Water")</f>
        <v>Untreated Water</v>
      </c>
      <c r="O16337">
        <v>1.8</v>
      </c>
      <c r="P16337">
        <v>70</v>
      </c>
      <c r="Q16337">
        <v>8.3000000000000007</v>
      </c>
    </row>
    <row r="16338" spans="1:17" hidden="1" x14ac:dyDescent="0.3">
      <c r="A16338" t="s">
        <v>63014</v>
      </c>
      <c r="B16338" t="s">
        <v>63015</v>
      </c>
      <c r="C16338" s="1" t="str">
        <f t="shared" si="2414"/>
        <v>21:0793</v>
      </c>
      <c r="D16338" s="1" t="str">
        <f t="shared" si="2418"/>
        <v>21:0223</v>
      </c>
      <c r="E16338" t="s">
        <v>63016</v>
      </c>
      <c r="F16338" t="s">
        <v>63017</v>
      </c>
      <c r="H16338">
        <v>63.577511199999996</v>
      </c>
      <c r="I16338">
        <v>-133.15444310000001</v>
      </c>
      <c r="J16338" s="1" t="str">
        <f t="shared" si="2419"/>
        <v>Fluid (stream)</v>
      </c>
      <c r="K16338" s="1" t="str">
        <f t="shared" si="2420"/>
        <v>Untreated Water</v>
      </c>
      <c r="O16338">
        <v>0.21</v>
      </c>
      <c r="P16338">
        <v>20</v>
      </c>
      <c r="Q16338">
        <v>8</v>
      </c>
    </row>
    <row r="16339" spans="1:17" hidden="1" x14ac:dyDescent="0.3">
      <c r="A16339" t="s">
        <v>63018</v>
      </c>
      <c r="B16339" t="s">
        <v>63019</v>
      </c>
      <c r="C16339" s="1" t="str">
        <f t="shared" si="2414"/>
        <v>21:0793</v>
      </c>
      <c r="D16339" s="1" t="str">
        <f t="shared" si="2418"/>
        <v>21:0223</v>
      </c>
      <c r="E16339" t="s">
        <v>63020</v>
      </c>
      <c r="F16339" t="s">
        <v>63021</v>
      </c>
      <c r="H16339">
        <v>63.497365700000003</v>
      </c>
      <c r="I16339">
        <v>-132.95902509999999</v>
      </c>
      <c r="J16339" s="1" t="str">
        <f t="shared" si="2419"/>
        <v>Fluid (stream)</v>
      </c>
      <c r="K16339" s="1" t="str">
        <f t="shared" si="2420"/>
        <v>Untreated Water</v>
      </c>
      <c r="O16339">
        <v>0.57999999999999996</v>
      </c>
      <c r="P16339">
        <v>30</v>
      </c>
      <c r="Q16339">
        <v>8.1999999999999993</v>
      </c>
    </row>
    <row r="16340" spans="1:17" hidden="1" x14ac:dyDescent="0.3">
      <c r="A16340" t="s">
        <v>63022</v>
      </c>
      <c r="B16340" t="s">
        <v>63023</v>
      </c>
      <c r="C16340" s="1" t="str">
        <f t="shared" si="2414"/>
        <v>21:0793</v>
      </c>
      <c r="D16340" s="1" t="str">
        <f t="shared" si="2418"/>
        <v>21:0223</v>
      </c>
      <c r="E16340" t="s">
        <v>63024</v>
      </c>
      <c r="F16340" t="s">
        <v>63025</v>
      </c>
      <c r="H16340">
        <v>63.451525500000002</v>
      </c>
      <c r="I16340">
        <v>-132.8658207</v>
      </c>
      <c r="J16340" s="1" t="str">
        <f t="shared" si="2419"/>
        <v>Fluid (stream)</v>
      </c>
      <c r="K16340" s="1" t="str">
        <f t="shared" si="2420"/>
        <v>Untreated Water</v>
      </c>
      <c r="O16340">
        <v>0.75</v>
      </c>
      <c r="P16340">
        <v>20</v>
      </c>
      <c r="Q16340">
        <v>8.1</v>
      </c>
    </row>
    <row r="16341" spans="1:17" hidden="1" x14ac:dyDescent="0.3">
      <c r="A16341" t="s">
        <v>63026</v>
      </c>
      <c r="B16341" t="s">
        <v>63027</v>
      </c>
      <c r="C16341" s="1" t="str">
        <f t="shared" si="2414"/>
        <v>21:0793</v>
      </c>
      <c r="D16341" s="1" t="str">
        <f t="shared" si="2418"/>
        <v>21:0223</v>
      </c>
      <c r="E16341" t="s">
        <v>63028</v>
      </c>
      <c r="F16341" t="s">
        <v>63029</v>
      </c>
      <c r="H16341">
        <v>63.429507700000002</v>
      </c>
      <c r="I16341">
        <v>-132.8099282</v>
      </c>
      <c r="J16341" s="1" t="str">
        <f t="shared" si="2419"/>
        <v>Fluid (stream)</v>
      </c>
      <c r="K16341" s="1" t="str">
        <f t="shared" si="2420"/>
        <v>Untreated Water</v>
      </c>
      <c r="O16341">
        <v>0.11</v>
      </c>
      <c r="P16341">
        <v>40</v>
      </c>
      <c r="Q16341">
        <v>7.9</v>
      </c>
    </row>
    <row r="16342" spans="1:17" hidden="1" x14ac:dyDescent="0.3">
      <c r="A16342" t="s">
        <v>63030</v>
      </c>
      <c r="B16342" t="s">
        <v>63031</v>
      </c>
      <c r="C16342" s="1" t="str">
        <f t="shared" si="2414"/>
        <v>21:0793</v>
      </c>
      <c r="D16342" s="1" t="str">
        <f t="shared" si="2418"/>
        <v>21:0223</v>
      </c>
      <c r="E16342" t="s">
        <v>63032</v>
      </c>
      <c r="F16342" t="s">
        <v>63033</v>
      </c>
      <c r="H16342">
        <v>63.452646299999998</v>
      </c>
      <c r="I16342">
        <v>-132.831131</v>
      </c>
      <c r="J16342" s="1" t="str">
        <f t="shared" si="2419"/>
        <v>Fluid (stream)</v>
      </c>
      <c r="K16342" s="1" t="str">
        <f t="shared" si="2420"/>
        <v>Untreated Water</v>
      </c>
      <c r="O16342">
        <v>0.89</v>
      </c>
      <c r="P16342">
        <v>60</v>
      </c>
      <c r="Q16342">
        <v>8.1999999999999993</v>
      </c>
    </row>
    <row r="16343" spans="1:17" hidden="1" x14ac:dyDescent="0.3">
      <c r="A16343" t="s">
        <v>63034</v>
      </c>
      <c r="B16343" t="s">
        <v>63035</v>
      </c>
      <c r="C16343" s="1" t="str">
        <f t="shared" si="2414"/>
        <v>21:0793</v>
      </c>
      <c r="D16343" s="1" t="str">
        <f t="shared" si="2418"/>
        <v>21:0223</v>
      </c>
      <c r="E16343" t="s">
        <v>63036</v>
      </c>
      <c r="F16343" t="s">
        <v>63037</v>
      </c>
      <c r="H16343">
        <v>63.510715400000002</v>
      </c>
      <c r="I16343">
        <v>-132.96653480000001</v>
      </c>
      <c r="J16343" s="1" t="str">
        <f t="shared" si="2419"/>
        <v>Fluid (stream)</v>
      </c>
      <c r="K16343" s="1" t="str">
        <f t="shared" si="2420"/>
        <v>Untreated Water</v>
      </c>
      <c r="O16343">
        <v>0.9</v>
      </c>
      <c r="P16343">
        <v>50</v>
      </c>
      <c r="Q16343">
        <v>8.1</v>
      </c>
    </row>
    <row r="16344" spans="1:17" hidden="1" x14ac:dyDescent="0.3">
      <c r="A16344" t="s">
        <v>63038</v>
      </c>
      <c r="B16344" t="s">
        <v>63039</v>
      </c>
      <c r="C16344" s="1" t="str">
        <f t="shared" si="2414"/>
        <v>21:0793</v>
      </c>
      <c r="D16344" s="1" t="str">
        <f t="shared" si="2418"/>
        <v>21:0223</v>
      </c>
      <c r="E16344" t="s">
        <v>63040</v>
      </c>
      <c r="F16344" t="s">
        <v>63041</v>
      </c>
      <c r="H16344">
        <v>63.550866999999997</v>
      </c>
      <c r="I16344">
        <v>-132.93519090000001</v>
      </c>
      <c r="J16344" s="1" t="str">
        <f t="shared" si="2419"/>
        <v>Fluid (stream)</v>
      </c>
      <c r="K16344" s="1" t="str">
        <f t="shared" si="2420"/>
        <v>Untreated Water</v>
      </c>
      <c r="O16344">
        <v>2.5000000000000001E-2</v>
      </c>
      <c r="P16344">
        <v>210</v>
      </c>
      <c r="Q16344">
        <v>7.3</v>
      </c>
    </row>
    <row r="16345" spans="1:17" hidden="1" x14ac:dyDescent="0.3">
      <c r="A16345" t="s">
        <v>63042</v>
      </c>
      <c r="B16345" t="s">
        <v>63043</v>
      </c>
      <c r="C16345" s="1" t="str">
        <f t="shared" si="2414"/>
        <v>21:0793</v>
      </c>
      <c r="D16345" s="1" t="str">
        <f t="shared" si="2418"/>
        <v>21:0223</v>
      </c>
      <c r="E16345" t="s">
        <v>63044</v>
      </c>
      <c r="F16345" t="s">
        <v>63045</v>
      </c>
      <c r="H16345">
        <v>63.802176199999998</v>
      </c>
      <c r="I16345">
        <v>-132.7718045</v>
      </c>
      <c r="J16345" s="1" t="str">
        <f t="shared" si="2419"/>
        <v>Fluid (stream)</v>
      </c>
      <c r="K16345" s="1" t="str">
        <f t="shared" si="2420"/>
        <v>Untreated Water</v>
      </c>
      <c r="O16345">
        <v>2.5000000000000001E-2</v>
      </c>
      <c r="P16345">
        <v>360</v>
      </c>
      <c r="Q16345">
        <v>7.1</v>
      </c>
    </row>
    <row r="16346" spans="1:17" hidden="1" x14ac:dyDescent="0.3">
      <c r="A16346" t="s">
        <v>63046</v>
      </c>
      <c r="B16346" t="s">
        <v>63047</v>
      </c>
      <c r="C16346" s="1" t="str">
        <f t="shared" si="2414"/>
        <v>21:0793</v>
      </c>
      <c r="D16346" s="1" t="str">
        <f t="shared" si="2418"/>
        <v>21:0223</v>
      </c>
      <c r="E16346" t="s">
        <v>63048</v>
      </c>
      <c r="F16346" t="s">
        <v>63049</v>
      </c>
      <c r="H16346">
        <v>63.757027700000002</v>
      </c>
      <c r="I16346">
        <v>-132.7374696</v>
      </c>
      <c r="J16346" s="1" t="str">
        <f t="shared" si="2419"/>
        <v>Fluid (stream)</v>
      </c>
      <c r="K16346" s="1" t="str">
        <f t="shared" si="2420"/>
        <v>Untreated Water</v>
      </c>
      <c r="O16346">
        <v>0.27</v>
      </c>
      <c r="P16346">
        <v>90</v>
      </c>
      <c r="Q16346">
        <v>8</v>
      </c>
    </row>
    <row r="16347" spans="1:17" hidden="1" x14ac:dyDescent="0.3">
      <c r="A16347" t="s">
        <v>63050</v>
      </c>
      <c r="B16347" t="s">
        <v>63051</v>
      </c>
      <c r="C16347" s="1" t="str">
        <f t="shared" si="2414"/>
        <v>21:0793</v>
      </c>
      <c r="D16347" s="1" t="str">
        <f t="shared" si="2418"/>
        <v>21:0223</v>
      </c>
      <c r="E16347" t="s">
        <v>63052</v>
      </c>
      <c r="F16347" t="s">
        <v>63053</v>
      </c>
      <c r="H16347">
        <v>63.7172725</v>
      </c>
      <c r="I16347">
        <v>-132.68044860000001</v>
      </c>
      <c r="J16347" s="1" t="str">
        <f t="shared" si="2419"/>
        <v>Fluid (stream)</v>
      </c>
      <c r="K16347" s="1" t="str">
        <f t="shared" si="2420"/>
        <v>Untreated Water</v>
      </c>
      <c r="O16347">
        <v>2.5000000000000001E-2</v>
      </c>
      <c r="P16347">
        <v>100</v>
      </c>
      <c r="Q16347">
        <v>7.7</v>
      </c>
    </row>
    <row r="16348" spans="1:17" hidden="1" x14ac:dyDescent="0.3">
      <c r="A16348" t="s">
        <v>63054</v>
      </c>
      <c r="B16348" t="s">
        <v>63055</v>
      </c>
      <c r="C16348" s="1" t="str">
        <f t="shared" si="2414"/>
        <v>21:0793</v>
      </c>
      <c r="D16348" s="1" t="str">
        <f t="shared" si="2418"/>
        <v>21:0223</v>
      </c>
      <c r="E16348" t="s">
        <v>63052</v>
      </c>
      <c r="F16348" t="s">
        <v>63056</v>
      </c>
      <c r="H16348">
        <v>63.7172725</v>
      </c>
      <c r="I16348">
        <v>-132.68044860000001</v>
      </c>
      <c r="J16348" s="1" t="str">
        <f t="shared" si="2419"/>
        <v>Fluid (stream)</v>
      </c>
      <c r="K16348" s="1" t="str">
        <f t="shared" si="2420"/>
        <v>Untreated Water</v>
      </c>
      <c r="O16348">
        <v>2.5000000000000001E-2</v>
      </c>
      <c r="P16348">
        <v>120</v>
      </c>
      <c r="Q16348">
        <v>7.7</v>
      </c>
    </row>
    <row r="16349" spans="1:17" hidden="1" x14ac:dyDescent="0.3">
      <c r="A16349" t="s">
        <v>63057</v>
      </c>
      <c r="B16349" t="s">
        <v>63058</v>
      </c>
      <c r="C16349" s="1" t="str">
        <f t="shared" si="2414"/>
        <v>21:0793</v>
      </c>
      <c r="D16349" s="1" t="str">
        <f t="shared" si="2418"/>
        <v>21:0223</v>
      </c>
      <c r="E16349" t="s">
        <v>63059</v>
      </c>
      <c r="F16349" t="s">
        <v>63060</v>
      </c>
      <c r="H16349">
        <v>63.736332699999998</v>
      </c>
      <c r="I16349">
        <v>-132.71809400000001</v>
      </c>
      <c r="J16349" s="1" t="str">
        <f t="shared" si="2419"/>
        <v>Fluid (stream)</v>
      </c>
      <c r="K16349" s="1" t="str">
        <f t="shared" si="2420"/>
        <v>Untreated Water</v>
      </c>
      <c r="O16349">
        <v>2.5000000000000001E-2</v>
      </c>
      <c r="P16349">
        <v>90</v>
      </c>
      <c r="Q16349">
        <v>7</v>
      </c>
    </row>
    <row r="16350" spans="1:17" hidden="1" x14ac:dyDescent="0.3">
      <c r="A16350" t="s">
        <v>63061</v>
      </c>
      <c r="B16350" t="s">
        <v>63062</v>
      </c>
      <c r="C16350" s="1" t="str">
        <f t="shared" si="2414"/>
        <v>21:0793</v>
      </c>
      <c r="D16350" s="1" t="str">
        <f t="shared" si="2418"/>
        <v>21:0223</v>
      </c>
      <c r="E16350" t="s">
        <v>63063</v>
      </c>
      <c r="F16350" t="s">
        <v>63064</v>
      </c>
      <c r="H16350">
        <v>63.796767799999998</v>
      </c>
      <c r="I16350">
        <v>-132.7490014</v>
      </c>
      <c r="J16350" s="1" t="str">
        <f t="shared" si="2419"/>
        <v>Fluid (stream)</v>
      </c>
      <c r="K16350" s="1" t="str">
        <f t="shared" si="2420"/>
        <v>Untreated Water</v>
      </c>
      <c r="O16350">
        <v>0.24</v>
      </c>
      <c r="P16350">
        <v>200</v>
      </c>
      <c r="Q16350">
        <v>7.4</v>
      </c>
    </row>
    <row r="16351" spans="1:17" hidden="1" x14ac:dyDescent="0.3">
      <c r="A16351" t="s">
        <v>63065</v>
      </c>
      <c r="B16351" t="s">
        <v>63066</v>
      </c>
      <c r="C16351" s="1" t="str">
        <f t="shared" si="2414"/>
        <v>21:0793</v>
      </c>
      <c r="D16351" s="1" t="str">
        <f t="shared" si="2418"/>
        <v>21:0223</v>
      </c>
      <c r="E16351" t="s">
        <v>63067</v>
      </c>
      <c r="F16351" t="s">
        <v>63068</v>
      </c>
      <c r="H16351">
        <v>63.797129200000001</v>
      </c>
      <c r="I16351">
        <v>-132.82414750000001</v>
      </c>
      <c r="J16351" s="1" t="str">
        <f t="shared" si="2419"/>
        <v>Fluid (stream)</v>
      </c>
      <c r="K16351" s="1" t="str">
        <f t="shared" si="2420"/>
        <v>Untreated Water</v>
      </c>
      <c r="O16351">
        <v>0.83</v>
      </c>
      <c r="P16351">
        <v>110</v>
      </c>
      <c r="Q16351">
        <v>7.4</v>
      </c>
    </row>
    <row r="16352" spans="1:17" hidden="1" x14ac:dyDescent="0.3">
      <c r="A16352" t="s">
        <v>63069</v>
      </c>
      <c r="B16352" t="s">
        <v>63070</v>
      </c>
      <c r="C16352" s="1" t="str">
        <f t="shared" si="2414"/>
        <v>21:0793</v>
      </c>
      <c r="D16352" s="1" t="str">
        <f t="shared" si="2418"/>
        <v>21:0223</v>
      </c>
      <c r="E16352" t="s">
        <v>63071</v>
      </c>
      <c r="F16352" t="s">
        <v>63072</v>
      </c>
      <c r="H16352">
        <v>63.7995752</v>
      </c>
      <c r="I16352">
        <v>-132.8817358</v>
      </c>
      <c r="J16352" s="1" t="str">
        <f t="shared" si="2419"/>
        <v>Fluid (stream)</v>
      </c>
      <c r="K16352" s="1" t="str">
        <f t="shared" si="2420"/>
        <v>Untreated Water</v>
      </c>
      <c r="O16352">
        <v>0.5</v>
      </c>
      <c r="P16352">
        <v>60</v>
      </c>
      <c r="Q16352">
        <v>7.1</v>
      </c>
    </row>
    <row r="16353" spans="1:17" hidden="1" x14ac:dyDescent="0.3">
      <c r="A16353" t="s">
        <v>63073</v>
      </c>
      <c r="B16353" t="s">
        <v>63074</v>
      </c>
      <c r="C16353" s="1" t="str">
        <f t="shared" si="2414"/>
        <v>21:0793</v>
      </c>
      <c r="D16353" s="1" t="str">
        <f t="shared" si="2418"/>
        <v>21:0223</v>
      </c>
      <c r="E16353" t="s">
        <v>63075</v>
      </c>
      <c r="F16353" t="s">
        <v>63076</v>
      </c>
      <c r="H16353">
        <v>63.792900400000001</v>
      </c>
      <c r="I16353">
        <v>-132.93971579999999</v>
      </c>
      <c r="J16353" s="1" t="str">
        <f t="shared" si="2419"/>
        <v>Fluid (stream)</v>
      </c>
      <c r="K16353" s="1" t="str">
        <f t="shared" si="2420"/>
        <v>Untreated Water</v>
      </c>
      <c r="O16353">
        <v>0.06</v>
      </c>
      <c r="P16353">
        <v>50</v>
      </c>
      <c r="Q16353">
        <v>7</v>
      </c>
    </row>
    <row r="16354" spans="1:17" hidden="1" x14ac:dyDescent="0.3">
      <c r="A16354" t="s">
        <v>63077</v>
      </c>
      <c r="B16354" t="s">
        <v>63078</v>
      </c>
      <c r="C16354" s="1" t="str">
        <f t="shared" si="2414"/>
        <v>21:0793</v>
      </c>
      <c r="D16354" s="1" t="str">
        <f t="shared" si="2418"/>
        <v>21:0223</v>
      </c>
      <c r="E16354" t="s">
        <v>63079</v>
      </c>
      <c r="F16354" t="s">
        <v>63080</v>
      </c>
      <c r="H16354">
        <v>63.798887800000003</v>
      </c>
      <c r="I16354">
        <v>-132.97069300000001</v>
      </c>
      <c r="J16354" s="1" t="str">
        <f t="shared" si="2419"/>
        <v>Fluid (stream)</v>
      </c>
      <c r="K16354" s="1" t="str">
        <f t="shared" si="2420"/>
        <v>Untreated Water</v>
      </c>
      <c r="O16354">
        <v>2.5000000000000001E-2</v>
      </c>
      <c r="P16354">
        <v>50</v>
      </c>
      <c r="Q16354">
        <v>7.2</v>
      </c>
    </row>
    <row r="16355" spans="1:17" hidden="1" x14ac:dyDescent="0.3">
      <c r="A16355" t="s">
        <v>63081</v>
      </c>
      <c r="B16355" t="s">
        <v>63082</v>
      </c>
      <c r="C16355" s="1" t="str">
        <f t="shared" si="2414"/>
        <v>21:0793</v>
      </c>
      <c r="D16355" s="1" t="str">
        <f t="shared" si="2418"/>
        <v>21:0223</v>
      </c>
      <c r="E16355" t="s">
        <v>63083</v>
      </c>
      <c r="F16355" t="s">
        <v>63084</v>
      </c>
      <c r="H16355">
        <v>63.7846203</v>
      </c>
      <c r="I16355">
        <v>-133.01767150000001</v>
      </c>
      <c r="J16355" s="1" t="str">
        <f t="shared" si="2419"/>
        <v>Fluid (stream)</v>
      </c>
      <c r="K16355" s="1" t="str">
        <f t="shared" si="2420"/>
        <v>Untreated Water</v>
      </c>
      <c r="O16355">
        <v>2.5000000000000001E-2</v>
      </c>
      <c r="P16355">
        <v>60</v>
      </c>
      <c r="Q16355">
        <v>6.7</v>
      </c>
    </row>
    <row r="16356" spans="1:17" hidden="1" x14ac:dyDescent="0.3">
      <c r="A16356" t="s">
        <v>63085</v>
      </c>
      <c r="B16356" t="s">
        <v>63086</v>
      </c>
      <c r="C16356" s="1" t="str">
        <f t="shared" si="2414"/>
        <v>21:0793</v>
      </c>
      <c r="D16356" s="1" t="str">
        <f t="shared" si="2418"/>
        <v>21:0223</v>
      </c>
      <c r="E16356" t="s">
        <v>63087</v>
      </c>
      <c r="F16356" t="s">
        <v>63088</v>
      </c>
      <c r="H16356">
        <v>63.767594199999998</v>
      </c>
      <c r="I16356">
        <v>-133.02714420000001</v>
      </c>
      <c r="J16356" s="1" t="str">
        <f t="shared" si="2419"/>
        <v>Fluid (stream)</v>
      </c>
      <c r="K16356" s="1" t="str">
        <f t="shared" si="2420"/>
        <v>Untreated Water</v>
      </c>
      <c r="O16356">
        <v>2.5000000000000001E-2</v>
      </c>
      <c r="P16356">
        <v>50</v>
      </c>
      <c r="Q16356">
        <v>7</v>
      </c>
    </row>
    <row r="16357" spans="1:17" hidden="1" x14ac:dyDescent="0.3">
      <c r="A16357" t="s">
        <v>63089</v>
      </c>
      <c r="B16357" t="s">
        <v>63090</v>
      </c>
      <c r="C16357" s="1" t="str">
        <f t="shared" si="2414"/>
        <v>21:0793</v>
      </c>
      <c r="D16357" s="1" t="str">
        <f t="shared" si="2418"/>
        <v>21:0223</v>
      </c>
      <c r="E16357" t="s">
        <v>63091</v>
      </c>
      <c r="F16357" t="s">
        <v>63092</v>
      </c>
      <c r="H16357">
        <v>63.748848099999996</v>
      </c>
      <c r="I16357">
        <v>-133.0159481</v>
      </c>
      <c r="J16357" s="1" t="str">
        <f t="shared" si="2419"/>
        <v>Fluid (stream)</v>
      </c>
      <c r="K16357" s="1" t="str">
        <f t="shared" si="2420"/>
        <v>Untreated Water</v>
      </c>
      <c r="O16357">
        <v>2.5000000000000001E-2</v>
      </c>
      <c r="P16357">
        <v>20</v>
      </c>
      <c r="Q16357">
        <v>6.9</v>
      </c>
    </row>
    <row r="16358" spans="1:17" hidden="1" x14ac:dyDescent="0.3">
      <c r="A16358" t="s">
        <v>63093</v>
      </c>
      <c r="B16358" t="s">
        <v>63094</v>
      </c>
      <c r="C16358" s="1" t="str">
        <f t="shared" si="2414"/>
        <v>21:0793</v>
      </c>
      <c r="D16358" s="1" t="str">
        <f>HYPERLINK("http://geochem.nrcan.gc.ca/cdogs/content/svy/svy_e.htm", "")</f>
        <v/>
      </c>
      <c r="G16358" s="1" t="str">
        <f>HYPERLINK("http://geochem.nrcan.gc.ca/cdogs/content/cr_/cr_00087_e.htm", "87")</f>
        <v>87</v>
      </c>
      <c r="J16358" t="s">
        <v>11453</v>
      </c>
      <c r="K16358" t="s">
        <v>11454</v>
      </c>
      <c r="O16358">
        <v>0.25</v>
      </c>
      <c r="P16358">
        <v>60</v>
      </c>
      <c r="Q16358">
        <v>7.5</v>
      </c>
    </row>
    <row r="16359" spans="1:17" hidden="1" x14ac:dyDescent="0.3">
      <c r="A16359" t="s">
        <v>63095</v>
      </c>
      <c r="B16359" t="s">
        <v>63096</v>
      </c>
      <c r="C16359" s="1" t="str">
        <f t="shared" si="2414"/>
        <v>21:0793</v>
      </c>
      <c r="D16359" s="1" t="str">
        <f t="shared" ref="D16359:D16375" si="2421">HYPERLINK("http://geochem.nrcan.gc.ca/cdogs/content/svy/svy210223_e.htm", "21:0223")</f>
        <v>21:0223</v>
      </c>
      <c r="E16359" t="s">
        <v>63097</v>
      </c>
      <c r="F16359" t="s">
        <v>63098</v>
      </c>
      <c r="H16359">
        <v>63.732591300000003</v>
      </c>
      <c r="I16359">
        <v>-132.9715669</v>
      </c>
      <c r="J16359" s="1" t="str">
        <f t="shared" ref="J16359:J16375" si="2422">HYPERLINK("http://geochem.nrcan.gc.ca/cdogs/content/kwd/kwd020018_e.htm", "Fluid (stream)")</f>
        <v>Fluid (stream)</v>
      </c>
      <c r="K16359" s="1" t="str">
        <f t="shared" ref="K16359:K16375" si="2423">HYPERLINK("http://geochem.nrcan.gc.ca/cdogs/content/kwd/kwd080007_e.htm", "Untreated Water")</f>
        <v>Untreated Water</v>
      </c>
      <c r="O16359">
        <v>2.5000000000000001E-2</v>
      </c>
      <c r="P16359">
        <v>30</v>
      </c>
      <c r="Q16359">
        <v>7.2</v>
      </c>
    </row>
    <row r="16360" spans="1:17" hidden="1" x14ac:dyDescent="0.3">
      <c r="A16360" t="s">
        <v>63099</v>
      </c>
      <c r="B16360" t="s">
        <v>63100</v>
      </c>
      <c r="C16360" s="1" t="str">
        <f t="shared" ref="C16360:C16423" si="2424">HYPERLINK("http://geochem.nrcan.gc.ca/cdogs/content/bdl/bdl210793_e.htm", "21:0793")</f>
        <v>21:0793</v>
      </c>
      <c r="D16360" s="1" t="str">
        <f t="shared" si="2421"/>
        <v>21:0223</v>
      </c>
      <c r="E16360" t="s">
        <v>63101</v>
      </c>
      <c r="F16360" t="s">
        <v>63102</v>
      </c>
      <c r="H16360">
        <v>63.746274900000003</v>
      </c>
      <c r="I16360">
        <v>-132.92507860000001</v>
      </c>
      <c r="J16360" s="1" t="str">
        <f t="shared" si="2422"/>
        <v>Fluid (stream)</v>
      </c>
      <c r="K16360" s="1" t="str">
        <f t="shared" si="2423"/>
        <v>Untreated Water</v>
      </c>
      <c r="O16360">
        <v>0.18</v>
      </c>
      <c r="P16360">
        <v>30</v>
      </c>
      <c r="Q16360">
        <v>6.6</v>
      </c>
    </row>
    <row r="16361" spans="1:17" hidden="1" x14ac:dyDescent="0.3">
      <c r="A16361" t="s">
        <v>63103</v>
      </c>
      <c r="B16361" t="s">
        <v>63104</v>
      </c>
      <c r="C16361" s="1" t="str">
        <f t="shared" si="2424"/>
        <v>21:0793</v>
      </c>
      <c r="D16361" s="1" t="str">
        <f t="shared" si="2421"/>
        <v>21:0223</v>
      </c>
      <c r="E16361" t="s">
        <v>63105</v>
      </c>
      <c r="F16361" t="s">
        <v>63106</v>
      </c>
      <c r="H16361">
        <v>63.739664900000001</v>
      </c>
      <c r="I16361">
        <v>-132.88539850000001</v>
      </c>
      <c r="J16361" s="1" t="str">
        <f t="shared" si="2422"/>
        <v>Fluid (stream)</v>
      </c>
      <c r="K16361" s="1" t="str">
        <f t="shared" si="2423"/>
        <v>Untreated Water</v>
      </c>
      <c r="O16361">
        <v>2.5000000000000001E-2</v>
      </c>
      <c r="P16361">
        <v>340</v>
      </c>
      <c r="Q16361">
        <v>4.5</v>
      </c>
    </row>
    <row r="16362" spans="1:17" hidden="1" x14ac:dyDescent="0.3">
      <c r="A16362" t="s">
        <v>63107</v>
      </c>
      <c r="B16362" t="s">
        <v>63108</v>
      </c>
      <c r="C16362" s="1" t="str">
        <f t="shared" si="2424"/>
        <v>21:0793</v>
      </c>
      <c r="D16362" s="1" t="str">
        <f t="shared" si="2421"/>
        <v>21:0223</v>
      </c>
      <c r="E16362" t="s">
        <v>63109</v>
      </c>
      <c r="F16362" t="s">
        <v>63110</v>
      </c>
      <c r="H16362">
        <v>63.730775600000001</v>
      </c>
      <c r="I16362">
        <v>-132.80545380000001</v>
      </c>
      <c r="J16362" s="1" t="str">
        <f t="shared" si="2422"/>
        <v>Fluid (stream)</v>
      </c>
      <c r="K16362" s="1" t="str">
        <f t="shared" si="2423"/>
        <v>Untreated Water</v>
      </c>
      <c r="O16362">
        <v>2.5000000000000001E-2</v>
      </c>
      <c r="P16362">
        <v>220</v>
      </c>
      <c r="Q16362">
        <v>6.8</v>
      </c>
    </row>
    <row r="16363" spans="1:17" hidden="1" x14ac:dyDescent="0.3">
      <c r="A16363" t="s">
        <v>63111</v>
      </c>
      <c r="B16363" t="s">
        <v>63112</v>
      </c>
      <c r="C16363" s="1" t="str">
        <f t="shared" si="2424"/>
        <v>21:0793</v>
      </c>
      <c r="D16363" s="1" t="str">
        <f t="shared" si="2421"/>
        <v>21:0223</v>
      </c>
      <c r="E16363" t="s">
        <v>63113</v>
      </c>
      <c r="F16363" t="s">
        <v>63114</v>
      </c>
      <c r="H16363">
        <v>63.707872899999998</v>
      </c>
      <c r="I16363">
        <v>-132.7587709</v>
      </c>
      <c r="J16363" s="1" t="str">
        <f t="shared" si="2422"/>
        <v>Fluid (stream)</v>
      </c>
      <c r="K16363" s="1" t="str">
        <f t="shared" si="2423"/>
        <v>Untreated Water</v>
      </c>
      <c r="O16363">
        <v>2.5000000000000001E-2</v>
      </c>
      <c r="P16363">
        <v>130</v>
      </c>
      <c r="Q16363">
        <v>6.8</v>
      </c>
    </row>
    <row r="16364" spans="1:17" hidden="1" x14ac:dyDescent="0.3">
      <c r="A16364" t="s">
        <v>63115</v>
      </c>
      <c r="B16364" t="s">
        <v>63116</v>
      </c>
      <c r="C16364" s="1" t="str">
        <f t="shared" si="2424"/>
        <v>21:0793</v>
      </c>
      <c r="D16364" s="1" t="str">
        <f t="shared" si="2421"/>
        <v>21:0223</v>
      </c>
      <c r="E16364" t="s">
        <v>63117</v>
      </c>
      <c r="F16364" t="s">
        <v>63118</v>
      </c>
      <c r="H16364">
        <v>63.696866100000001</v>
      </c>
      <c r="I16364">
        <v>-132.76630019999999</v>
      </c>
      <c r="J16364" s="1" t="str">
        <f t="shared" si="2422"/>
        <v>Fluid (stream)</v>
      </c>
      <c r="K16364" s="1" t="str">
        <f t="shared" si="2423"/>
        <v>Untreated Water</v>
      </c>
      <c r="O16364">
        <v>2.5000000000000001E-2</v>
      </c>
      <c r="P16364">
        <v>130</v>
      </c>
      <c r="Q16364">
        <v>7.6</v>
      </c>
    </row>
    <row r="16365" spans="1:17" hidden="1" x14ac:dyDescent="0.3">
      <c r="A16365" t="s">
        <v>63119</v>
      </c>
      <c r="B16365" t="s">
        <v>63120</v>
      </c>
      <c r="C16365" s="1" t="str">
        <f t="shared" si="2424"/>
        <v>21:0793</v>
      </c>
      <c r="D16365" s="1" t="str">
        <f t="shared" si="2421"/>
        <v>21:0223</v>
      </c>
      <c r="E16365" t="s">
        <v>63121</v>
      </c>
      <c r="F16365" t="s">
        <v>63122</v>
      </c>
      <c r="H16365">
        <v>63.6950255</v>
      </c>
      <c r="I16365">
        <v>-132.8332766</v>
      </c>
      <c r="J16365" s="1" t="str">
        <f t="shared" si="2422"/>
        <v>Fluid (stream)</v>
      </c>
      <c r="K16365" s="1" t="str">
        <f t="shared" si="2423"/>
        <v>Untreated Water</v>
      </c>
      <c r="O16365">
        <v>2.5000000000000001E-2</v>
      </c>
      <c r="P16365">
        <v>120</v>
      </c>
      <c r="Q16365">
        <v>7.6</v>
      </c>
    </row>
    <row r="16366" spans="1:17" hidden="1" x14ac:dyDescent="0.3">
      <c r="A16366" t="s">
        <v>63123</v>
      </c>
      <c r="B16366" t="s">
        <v>63124</v>
      </c>
      <c r="C16366" s="1" t="str">
        <f t="shared" si="2424"/>
        <v>21:0793</v>
      </c>
      <c r="D16366" s="1" t="str">
        <f t="shared" si="2421"/>
        <v>21:0223</v>
      </c>
      <c r="E16366" t="s">
        <v>63125</v>
      </c>
      <c r="F16366" t="s">
        <v>63126</v>
      </c>
      <c r="H16366">
        <v>63.680820500000003</v>
      </c>
      <c r="I16366">
        <v>-132.88136230000001</v>
      </c>
      <c r="J16366" s="1" t="str">
        <f t="shared" si="2422"/>
        <v>Fluid (stream)</v>
      </c>
      <c r="K16366" s="1" t="str">
        <f t="shared" si="2423"/>
        <v>Untreated Water</v>
      </c>
      <c r="O16366">
        <v>0.25</v>
      </c>
      <c r="P16366">
        <v>260</v>
      </c>
      <c r="Q16366">
        <v>4.5999999999999996</v>
      </c>
    </row>
    <row r="16367" spans="1:17" hidden="1" x14ac:dyDescent="0.3">
      <c r="A16367" t="s">
        <v>63127</v>
      </c>
      <c r="B16367" t="s">
        <v>63128</v>
      </c>
      <c r="C16367" s="1" t="str">
        <f t="shared" si="2424"/>
        <v>21:0793</v>
      </c>
      <c r="D16367" s="1" t="str">
        <f t="shared" si="2421"/>
        <v>21:0223</v>
      </c>
      <c r="E16367" t="s">
        <v>63129</v>
      </c>
      <c r="F16367" t="s">
        <v>63130</v>
      </c>
      <c r="H16367">
        <v>63.666513899999998</v>
      </c>
      <c r="I16367">
        <v>-132.8962981</v>
      </c>
      <c r="J16367" s="1" t="str">
        <f t="shared" si="2422"/>
        <v>Fluid (stream)</v>
      </c>
      <c r="K16367" s="1" t="str">
        <f t="shared" si="2423"/>
        <v>Untreated Water</v>
      </c>
      <c r="O16367">
        <v>2.5000000000000001E-2</v>
      </c>
      <c r="P16367">
        <v>400</v>
      </c>
      <c r="Q16367">
        <v>4.5999999999999996</v>
      </c>
    </row>
    <row r="16368" spans="1:17" hidden="1" x14ac:dyDescent="0.3">
      <c r="A16368" t="s">
        <v>63131</v>
      </c>
      <c r="B16368" t="s">
        <v>63132</v>
      </c>
      <c r="C16368" s="1" t="str">
        <f t="shared" si="2424"/>
        <v>21:0793</v>
      </c>
      <c r="D16368" s="1" t="str">
        <f t="shared" si="2421"/>
        <v>21:0223</v>
      </c>
      <c r="E16368" t="s">
        <v>63133</v>
      </c>
      <c r="F16368" t="s">
        <v>63134</v>
      </c>
      <c r="H16368">
        <v>63.666145700000001</v>
      </c>
      <c r="I16368">
        <v>-132.8712625</v>
      </c>
      <c r="J16368" s="1" t="str">
        <f t="shared" si="2422"/>
        <v>Fluid (stream)</v>
      </c>
      <c r="K16368" s="1" t="str">
        <f t="shared" si="2423"/>
        <v>Untreated Water</v>
      </c>
      <c r="O16368">
        <v>2.5000000000000001E-2</v>
      </c>
      <c r="P16368">
        <v>580</v>
      </c>
      <c r="Q16368">
        <v>4.3</v>
      </c>
    </row>
    <row r="16369" spans="1:17" hidden="1" x14ac:dyDescent="0.3">
      <c r="A16369" t="s">
        <v>63135</v>
      </c>
      <c r="B16369" t="s">
        <v>63136</v>
      </c>
      <c r="C16369" s="1" t="str">
        <f t="shared" si="2424"/>
        <v>21:0793</v>
      </c>
      <c r="D16369" s="1" t="str">
        <f t="shared" si="2421"/>
        <v>21:0223</v>
      </c>
      <c r="E16369" t="s">
        <v>63137</v>
      </c>
      <c r="F16369" t="s">
        <v>63138</v>
      </c>
      <c r="H16369">
        <v>63.600531400000001</v>
      </c>
      <c r="I16369">
        <v>-132.91263380000001</v>
      </c>
      <c r="J16369" s="1" t="str">
        <f t="shared" si="2422"/>
        <v>Fluid (stream)</v>
      </c>
      <c r="K16369" s="1" t="str">
        <f t="shared" si="2423"/>
        <v>Untreated Water</v>
      </c>
      <c r="O16369">
        <v>2.5000000000000001E-2</v>
      </c>
      <c r="P16369">
        <v>270</v>
      </c>
      <c r="Q16369">
        <v>4.9000000000000004</v>
      </c>
    </row>
    <row r="16370" spans="1:17" hidden="1" x14ac:dyDescent="0.3">
      <c r="A16370" t="s">
        <v>63139</v>
      </c>
      <c r="B16370" t="s">
        <v>63140</v>
      </c>
      <c r="C16370" s="1" t="str">
        <f t="shared" si="2424"/>
        <v>21:0793</v>
      </c>
      <c r="D16370" s="1" t="str">
        <f t="shared" si="2421"/>
        <v>21:0223</v>
      </c>
      <c r="E16370" t="s">
        <v>63137</v>
      </c>
      <c r="F16370" t="s">
        <v>63141</v>
      </c>
      <c r="H16370">
        <v>63.600531400000001</v>
      </c>
      <c r="I16370">
        <v>-132.91263380000001</v>
      </c>
      <c r="J16370" s="1" t="str">
        <f t="shared" si="2422"/>
        <v>Fluid (stream)</v>
      </c>
      <c r="K16370" s="1" t="str">
        <f t="shared" si="2423"/>
        <v>Untreated Water</v>
      </c>
      <c r="O16370">
        <v>2.5000000000000001E-2</v>
      </c>
      <c r="P16370">
        <v>380</v>
      </c>
      <c r="Q16370">
        <v>4.9000000000000004</v>
      </c>
    </row>
    <row r="16371" spans="1:17" hidden="1" x14ac:dyDescent="0.3">
      <c r="A16371" t="s">
        <v>63142</v>
      </c>
      <c r="B16371" t="s">
        <v>63143</v>
      </c>
      <c r="C16371" s="1" t="str">
        <f t="shared" si="2424"/>
        <v>21:0793</v>
      </c>
      <c r="D16371" s="1" t="str">
        <f t="shared" si="2421"/>
        <v>21:0223</v>
      </c>
      <c r="E16371" t="s">
        <v>63144</v>
      </c>
      <c r="F16371" t="s">
        <v>63145</v>
      </c>
      <c r="H16371">
        <v>63.602188400000003</v>
      </c>
      <c r="I16371">
        <v>-132.91731179999999</v>
      </c>
      <c r="J16371" s="1" t="str">
        <f t="shared" si="2422"/>
        <v>Fluid (stream)</v>
      </c>
      <c r="K16371" s="1" t="str">
        <f t="shared" si="2423"/>
        <v>Untreated Water</v>
      </c>
      <c r="O16371">
        <v>2.5000000000000001E-2</v>
      </c>
      <c r="P16371">
        <v>360</v>
      </c>
      <c r="Q16371">
        <v>6.3</v>
      </c>
    </row>
    <row r="16372" spans="1:17" hidden="1" x14ac:dyDescent="0.3">
      <c r="A16372" t="s">
        <v>63146</v>
      </c>
      <c r="B16372" t="s">
        <v>63147</v>
      </c>
      <c r="C16372" s="1" t="str">
        <f t="shared" si="2424"/>
        <v>21:0793</v>
      </c>
      <c r="D16372" s="1" t="str">
        <f t="shared" si="2421"/>
        <v>21:0223</v>
      </c>
      <c r="E16372" t="s">
        <v>63148</v>
      </c>
      <c r="F16372" t="s">
        <v>63149</v>
      </c>
      <c r="H16372">
        <v>63.620331100000001</v>
      </c>
      <c r="I16372">
        <v>-132.9572685</v>
      </c>
      <c r="J16372" s="1" t="str">
        <f t="shared" si="2422"/>
        <v>Fluid (stream)</v>
      </c>
      <c r="K16372" s="1" t="str">
        <f t="shared" si="2423"/>
        <v>Untreated Water</v>
      </c>
      <c r="O16372">
        <v>2.5000000000000001E-2</v>
      </c>
      <c r="P16372">
        <v>290</v>
      </c>
      <c r="Q16372">
        <v>6.7</v>
      </c>
    </row>
    <row r="16373" spans="1:17" hidden="1" x14ac:dyDescent="0.3">
      <c r="A16373" t="s">
        <v>63150</v>
      </c>
      <c r="B16373" t="s">
        <v>63151</v>
      </c>
      <c r="C16373" s="1" t="str">
        <f t="shared" si="2424"/>
        <v>21:0793</v>
      </c>
      <c r="D16373" s="1" t="str">
        <f t="shared" si="2421"/>
        <v>21:0223</v>
      </c>
      <c r="E16373" t="s">
        <v>63152</v>
      </c>
      <c r="F16373" t="s">
        <v>63153</v>
      </c>
      <c r="H16373">
        <v>63.629078700000001</v>
      </c>
      <c r="I16373">
        <v>-132.99707000000001</v>
      </c>
      <c r="J16373" s="1" t="str">
        <f t="shared" si="2422"/>
        <v>Fluid (stream)</v>
      </c>
      <c r="K16373" s="1" t="str">
        <f t="shared" si="2423"/>
        <v>Untreated Water</v>
      </c>
      <c r="O16373">
        <v>2.5000000000000001E-2</v>
      </c>
      <c r="P16373">
        <v>550</v>
      </c>
      <c r="Q16373">
        <v>6.9</v>
      </c>
    </row>
    <row r="16374" spans="1:17" hidden="1" x14ac:dyDescent="0.3">
      <c r="A16374" t="s">
        <v>63154</v>
      </c>
      <c r="B16374" t="s">
        <v>63155</v>
      </c>
      <c r="C16374" s="1" t="str">
        <f t="shared" si="2424"/>
        <v>21:0793</v>
      </c>
      <c r="D16374" s="1" t="str">
        <f t="shared" si="2421"/>
        <v>21:0223</v>
      </c>
      <c r="E16374" t="s">
        <v>63156</v>
      </c>
      <c r="F16374" t="s">
        <v>63157</v>
      </c>
      <c r="H16374">
        <v>63.622717700000003</v>
      </c>
      <c r="I16374">
        <v>-133.0233082</v>
      </c>
      <c r="J16374" s="1" t="str">
        <f t="shared" si="2422"/>
        <v>Fluid (stream)</v>
      </c>
      <c r="K16374" s="1" t="str">
        <f t="shared" si="2423"/>
        <v>Untreated Water</v>
      </c>
      <c r="O16374">
        <v>30</v>
      </c>
      <c r="P16374">
        <v>1140</v>
      </c>
      <c r="Q16374">
        <v>8.1999999999999993</v>
      </c>
    </row>
    <row r="16375" spans="1:17" hidden="1" x14ac:dyDescent="0.3">
      <c r="A16375" t="s">
        <v>63158</v>
      </c>
      <c r="B16375" t="s">
        <v>63159</v>
      </c>
      <c r="C16375" s="1" t="str">
        <f t="shared" si="2424"/>
        <v>21:0793</v>
      </c>
      <c r="D16375" s="1" t="str">
        <f t="shared" si="2421"/>
        <v>21:0223</v>
      </c>
      <c r="E16375" t="s">
        <v>63160</v>
      </c>
      <c r="F16375" t="s">
        <v>63161</v>
      </c>
      <c r="H16375">
        <v>63.663002800000001</v>
      </c>
      <c r="I16375">
        <v>-133.10149419999999</v>
      </c>
      <c r="J16375" s="1" t="str">
        <f t="shared" si="2422"/>
        <v>Fluid (stream)</v>
      </c>
      <c r="K16375" s="1" t="str">
        <f t="shared" si="2423"/>
        <v>Untreated Water</v>
      </c>
      <c r="O16375">
        <v>2.5000000000000001E-2</v>
      </c>
      <c r="P16375">
        <v>130</v>
      </c>
      <c r="Q16375">
        <v>7.6</v>
      </c>
    </row>
    <row r="16376" spans="1:17" hidden="1" x14ac:dyDescent="0.3">
      <c r="A16376" t="s">
        <v>63162</v>
      </c>
      <c r="B16376" t="s">
        <v>63163</v>
      </c>
      <c r="C16376" s="1" t="str">
        <f t="shared" si="2424"/>
        <v>21:0793</v>
      </c>
      <c r="D16376" s="1" t="str">
        <f>HYPERLINK("http://geochem.nrcan.gc.ca/cdogs/content/svy/svy_e.htm", "")</f>
        <v/>
      </c>
      <c r="G16376" s="1" t="str">
        <f>HYPERLINK("http://geochem.nrcan.gc.ca/cdogs/content/cr_/cr_00089_e.htm", "89")</f>
        <v>89</v>
      </c>
      <c r="J16376" t="s">
        <v>11453</v>
      </c>
      <c r="K16376" t="s">
        <v>11454</v>
      </c>
      <c r="O16376">
        <v>2.4</v>
      </c>
      <c r="P16376">
        <v>240</v>
      </c>
      <c r="Q16376">
        <v>7.8</v>
      </c>
    </row>
    <row r="16377" spans="1:17" hidden="1" x14ac:dyDescent="0.3">
      <c r="A16377" t="s">
        <v>63164</v>
      </c>
      <c r="B16377" t="s">
        <v>63165</v>
      </c>
      <c r="C16377" s="1" t="str">
        <f t="shared" si="2424"/>
        <v>21:0793</v>
      </c>
      <c r="D16377" s="1" t="str">
        <f t="shared" ref="D16377:D16386" si="2425">HYPERLINK("http://geochem.nrcan.gc.ca/cdogs/content/svy/svy210223_e.htm", "21:0223")</f>
        <v>21:0223</v>
      </c>
      <c r="E16377" t="s">
        <v>63166</v>
      </c>
      <c r="F16377" t="s">
        <v>63167</v>
      </c>
      <c r="H16377">
        <v>63.644611400000002</v>
      </c>
      <c r="I16377">
        <v>-133.12843219999999</v>
      </c>
      <c r="J16377" s="1" t="str">
        <f t="shared" ref="J16377:J16386" si="2426">HYPERLINK("http://geochem.nrcan.gc.ca/cdogs/content/kwd/kwd020018_e.htm", "Fluid (stream)")</f>
        <v>Fluid (stream)</v>
      </c>
      <c r="K16377" s="1" t="str">
        <f t="shared" ref="K16377:K16386" si="2427">HYPERLINK("http://geochem.nrcan.gc.ca/cdogs/content/kwd/kwd080007_e.htm", "Untreated Water")</f>
        <v>Untreated Water</v>
      </c>
      <c r="O16377">
        <v>2.5000000000000001E-2</v>
      </c>
      <c r="P16377">
        <v>50</v>
      </c>
      <c r="Q16377">
        <v>7.2</v>
      </c>
    </row>
    <row r="16378" spans="1:17" hidden="1" x14ac:dyDescent="0.3">
      <c r="A16378" t="s">
        <v>63168</v>
      </c>
      <c r="B16378" t="s">
        <v>63169</v>
      </c>
      <c r="C16378" s="1" t="str">
        <f t="shared" si="2424"/>
        <v>21:0793</v>
      </c>
      <c r="D16378" s="1" t="str">
        <f t="shared" si="2425"/>
        <v>21:0223</v>
      </c>
      <c r="E16378" t="s">
        <v>63170</v>
      </c>
      <c r="F16378" t="s">
        <v>63171</v>
      </c>
      <c r="H16378">
        <v>63.703655699999999</v>
      </c>
      <c r="I16378">
        <v>-133.16269600000001</v>
      </c>
      <c r="J16378" s="1" t="str">
        <f t="shared" si="2426"/>
        <v>Fluid (stream)</v>
      </c>
      <c r="K16378" s="1" t="str">
        <f t="shared" si="2427"/>
        <v>Untreated Water</v>
      </c>
      <c r="O16378">
        <v>2.5000000000000001E-2</v>
      </c>
      <c r="P16378">
        <v>110</v>
      </c>
      <c r="Q16378">
        <v>7.3</v>
      </c>
    </row>
    <row r="16379" spans="1:17" hidden="1" x14ac:dyDescent="0.3">
      <c r="A16379" t="s">
        <v>63172</v>
      </c>
      <c r="B16379" t="s">
        <v>63173</v>
      </c>
      <c r="C16379" s="1" t="str">
        <f t="shared" si="2424"/>
        <v>21:0793</v>
      </c>
      <c r="D16379" s="1" t="str">
        <f t="shared" si="2425"/>
        <v>21:0223</v>
      </c>
      <c r="E16379" t="s">
        <v>63174</v>
      </c>
      <c r="F16379" t="s">
        <v>63175</v>
      </c>
      <c r="H16379">
        <v>63.698496300000002</v>
      </c>
      <c r="I16379">
        <v>-133.11429000000001</v>
      </c>
      <c r="J16379" s="1" t="str">
        <f t="shared" si="2426"/>
        <v>Fluid (stream)</v>
      </c>
      <c r="K16379" s="1" t="str">
        <f t="shared" si="2427"/>
        <v>Untreated Water</v>
      </c>
      <c r="O16379">
        <v>2.5000000000000001E-2</v>
      </c>
      <c r="P16379">
        <v>90</v>
      </c>
      <c r="Q16379">
        <v>7.8</v>
      </c>
    </row>
    <row r="16380" spans="1:17" hidden="1" x14ac:dyDescent="0.3">
      <c r="A16380" t="s">
        <v>63176</v>
      </c>
      <c r="B16380" t="s">
        <v>63177</v>
      </c>
      <c r="C16380" s="1" t="str">
        <f t="shared" si="2424"/>
        <v>21:0793</v>
      </c>
      <c r="D16380" s="1" t="str">
        <f t="shared" si="2425"/>
        <v>21:0223</v>
      </c>
      <c r="E16380" t="s">
        <v>63178</v>
      </c>
      <c r="F16380" t="s">
        <v>63179</v>
      </c>
      <c r="H16380">
        <v>63.816020999999999</v>
      </c>
      <c r="I16380">
        <v>-132.6654466</v>
      </c>
      <c r="J16380" s="1" t="str">
        <f t="shared" si="2426"/>
        <v>Fluid (stream)</v>
      </c>
      <c r="K16380" s="1" t="str">
        <f t="shared" si="2427"/>
        <v>Untreated Water</v>
      </c>
      <c r="O16380">
        <v>2.5000000000000001E-2</v>
      </c>
      <c r="P16380">
        <v>110</v>
      </c>
      <c r="Q16380">
        <v>7.7</v>
      </c>
    </row>
    <row r="16381" spans="1:17" hidden="1" x14ac:dyDescent="0.3">
      <c r="A16381" t="s">
        <v>63180</v>
      </c>
      <c r="B16381" t="s">
        <v>63181</v>
      </c>
      <c r="C16381" s="1" t="str">
        <f t="shared" si="2424"/>
        <v>21:0793</v>
      </c>
      <c r="D16381" s="1" t="str">
        <f t="shared" si="2425"/>
        <v>21:0223</v>
      </c>
      <c r="E16381" t="s">
        <v>63182</v>
      </c>
      <c r="F16381" t="s">
        <v>63183</v>
      </c>
      <c r="H16381">
        <v>63.842365800000003</v>
      </c>
      <c r="I16381">
        <v>-132.7189511</v>
      </c>
      <c r="J16381" s="1" t="str">
        <f t="shared" si="2426"/>
        <v>Fluid (stream)</v>
      </c>
      <c r="K16381" s="1" t="str">
        <f t="shared" si="2427"/>
        <v>Untreated Water</v>
      </c>
      <c r="O16381">
        <v>2.5000000000000001E-2</v>
      </c>
      <c r="P16381">
        <v>130</v>
      </c>
      <c r="Q16381">
        <v>7.6</v>
      </c>
    </row>
    <row r="16382" spans="1:17" hidden="1" x14ac:dyDescent="0.3">
      <c r="A16382" t="s">
        <v>63184</v>
      </c>
      <c r="B16382" t="s">
        <v>63185</v>
      </c>
      <c r="C16382" s="1" t="str">
        <f t="shared" si="2424"/>
        <v>21:0793</v>
      </c>
      <c r="D16382" s="1" t="str">
        <f t="shared" si="2425"/>
        <v>21:0223</v>
      </c>
      <c r="E16382" t="s">
        <v>63186</v>
      </c>
      <c r="F16382" t="s">
        <v>63187</v>
      </c>
      <c r="H16382">
        <v>63.8537192</v>
      </c>
      <c r="I16382">
        <v>-132.6892575</v>
      </c>
      <c r="J16382" s="1" t="str">
        <f t="shared" si="2426"/>
        <v>Fluid (stream)</v>
      </c>
      <c r="K16382" s="1" t="str">
        <f t="shared" si="2427"/>
        <v>Untreated Water</v>
      </c>
      <c r="O16382">
        <v>2.5000000000000001E-2</v>
      </c>
      <c r="P16382">
        <v>90</v>
      </c>
      <c r="Q16382">
        <v>7.7</v>
      </c>
    </row>
    <row r="16383" spans="1:17" hidden="1" x14ac:dyDescent="0.3">
      <c r="A16383" t="s">
        <v>63188</v>
      </c>
      <c r="B16383" t="s">
        <v>63189</v>
      </c>
      <c r="C16383" s="1" t="str">
        <f t="shared" si="2424"/>
        <v>21:0793</v>
      </c>
      <c r="D16383" s="1" t="str">
        <f t="shared" si="2425"/>
        <v>21:0223</v>
      </c>
      <c r="E16383" t="s">
        <v>63190</v>
      </c>
      <c r="F16383" t="s">
        <v>63191</v>
      </c>
      <c r="H16383">
        <v>63.872053399999999</v>
      </c>
      <c r="I16383">
        <v>-132.49143340000001</v>
      </c>
      <c r="J16383" s="1" t="str">
        <f t="shared" si="2426"/>
        <v>Fluid (stream)</v>
      </c>
      <c r="K16383" s="1" t="str">
        <f t="shared" si="2427"/>
        <v>Untreated Water</v>
      </c>
      <c r="O16383">
        <v>0.6</v>
      </c>
      <c r="P16383">
        <v>60</v>
      </c>
      <c r="Q16383">
        <v>8.1</v>
      </c>
    </row>
    <row r="16384" spans="1:17" hidden="1" x14ac:dyDescent="0.3">
      <c r="A16384" t="s">
        <v>63192</v>
      </c>
      <c r="B16384" t="s">
        <v>63193</v>
      </c>
      <c r="C16384" s="1" t="str">
        <f t="shared" si="2424"/>
        <v>21:0793</v>
      </c>
      <c r="D16384" s="1" t="str">
        <f t="shared" si="2425"/>
        <v>21:0223</v>
      </c>
      <c r="E16384" t="s">
        <v>63194</v>
      </c>
      <c r="F16384" t="s">
        <v>63195</v>
      </c>
      <c r="H16384">
        <v>63.868347800000002</v>
      </c>
      <c r="I16384">
        <v>-132.44035239999999</v>
      </c>
      <c r="J16384" s="1" t="str">
        <f t="shared" si="2426"/>
        <v>Fluid (stream)</v>
      </c>
      <c r="K16384" s="1" t="str">
        <f t="shared" si="2427"/>
        <v>Untreated Water</v>
      </c>
      <c r="O16384">
        <v>0.75</v>
      </c>
      <c r="P16384">
        <v>60</v>
      </c>
      <c r="Q16384">
        <v>8.3000000000000007</v>
      </c>
    </row>
    <row r="16385" spans="1:17" hidden="1" x14ac:dyDescent="0.3">
      <c r="A16385" t="s">
        <v>63196</v>
      </c>
      <c r="B16385" t="s">
        <v>63197</v>
      </c>
      <c r="C16385" s="1" t="str">
        <f t="shared" si="2424"/>
        <v>21:0793</v>
      </c>
      <c r="D16385" s="1" t="str">
        <f t="shared" si="2425"/>
        <v>21:0223</v>
      </c>
      <c r="E16385" t="s">
        <v>63198</v>
      </c>
      <c r="F16385" t="s">
        <v>63199</v>
      </c>
      <c r="H16385">
        <v>63.8719453</v>
      </c>
      <c r="I16385">
        <v>-132.4089084</v>
      </c>
      <c r="J16385" s="1" t="str">
        <f t="shared" si="2426"/>
        <v>Fluid (stream)</v>
      </c>
      <c r="K16385" s="1" t="str">
        <f t="shared" si="2427"/>
        <v>Untreated Water</v>
      </c>
      <c r="O16385">
        <v>0.25</v>
      </c>
      <c r="P16385">
        <v>40</v>
      </c>
      <c r="Q16385">
        <v>8.1</v>
      </c>
    </row>
    <row r="16386" spans="1:17" hidden="1" x14ac:dyDescent="0.3">
      <c r="A16386" t="s">
        <v>63200</v>
      </c>
      <c r="B16386" t="s">
        <v>63201</v>
      </c>
      <c r="C16386" s="1" t="str">
        <f t="shared" si="2424"/>
        <v>21:0793</v>
      </c>
      <c r="D16386" s="1" t="str">
        <f t="shared" si="2425"/>
        <v>21:0223</v>
      </c>
      <c r="E16386" t="s">
        <v>63202</v>
      </c>
      <c r="F16386" t="s">
        <v>63203</v>
      </c>
      <c r="H16386">
        <v>63.892339700000001</v>
      </c>
      <c r="I16386">
        <v>-132.37018090000001</v>
      </c>
      <c r="J16386" s="1" t="str">
        <f t="shared" si="2426"/>
        <v>Fluid (stream)</v>
      </c>
      <c r="K16386" s="1" t="str">
        <f t="shared" si="2427"/>
        <v>Untreated Water</v>
      </c>
      <c r="O16386">
        <v>2.5000000000000001E-2</v>
      </c>
      <c r="P16386">
        <v>90</v>
      </c>
      <c r="Q16386">
        <v>7.1</v>
      </c>
    </row>
    <row r="16387" spans="1:17" hidden="1" x14ac:dyDescent="0.3">
      <c r="A16387" t="s">
        <v>63204</v>
      </c>
      <c r="B16387" t="s">
        <v>63205</v>
      </c>
      <c r="C16387" s="1" t="str">
        <f t="shared" si="2424"/>
        <v>21:0793</v>
      </c>
      <c r="D16387" s="1" t="str">
        <f>HYPERLINK("http://geochem.nrcan.gc.ca/cdogs/content/svy/svy_e.htm", "")</f>
        <v/>
      </c>
      <c r="G16387" s="1" t="str">
        <f>HYPERLINK("http://geochem.nrcan.gc.ca/cdogs/content/cr_/cr_00087_e.htm", "87")</f>
        <v>87</v>
      </c>
      <c r="J16387" t="s">
        <v>11453</v>
      </c>
      <c r="K16387" t="s">
        <v>11454</v>
      </c>
      <c r="O16387">
        <v>0.31</v>
      </c>
      <c r="P16387">
        <v>70</v>
      </c>
      <c r="Q16387">
        <v>7.6</v>
      </c>
    </row>
    <row r="16388" spans="1:17" hidden="1" x14ac:dyDescent="0.3">
      <c r="A16388" t="s">
        <v>63206</v>
      </c>
      <c r="B16388" t="s">
        <v>63207</v>
      </c>
      <c r="C16388" s="1" t="str">
        <f t="shared" si="2424"/>
        <v>21:0793</v>
      </c>
      <c r="D16388" s="1" t="str">
        <f t="shared" ref="D16388:D16419" si="2428">HYPERLINK("http://geochem.nrcan.gc.ca/cdogs/content/svy/svy210223_e.htm", "21:0223")</f>
        <v>21:0223</v>
      </c>
      <c r="E16388" t="s">
        <v>63208</v>
      </c>
      <c r="F16388" t="s">
        <v>63209</v>
      </c>
      <c r="H16388">
        <v>63.912659300000001</v>
      </c>
      <c r="I16388">
        <v>-132.33327980000001</v>
      </c>
      <c r="J16388" s="1" t="str">
        <f t="shared" ref="J16388:J16419" si="2429">HYPERLINK("http://geochem.nrcan.gc.ca/cdogs/content/kwd/kwd020018_e.htm", "Fluid (stream)")</f>
        <v>Fluid (stream)</v>
      </c>
      <c r="K16388" s="1" t="str">
        <f t="shared" ref="K16388:K16419" si="2430">HYPERLINK("http://geochem.nrcan.gc.ca/cdogs/content/kwd/kwd080007_e.htm", "Untreated Water")</f>
        <v>Untreated Water</v>
      </c>
      <c r="O16388">
        <v>0.06</v>
      </c>
      <c r="P16388">
        <v>50</v>
      </c>
      <c r="Q16388">
        <v>7.9</v>
      </c>
    </row>
    <row r="16389" spans="1:17" hidden="1" x14ac:dyDescent="0.3">
      <c r="A16389" t="s">
        <v>63210</v>
      </c>
      <c r="B16389" t="s">
        <v>63211</v>
      </c>
      <c r="C16389" s="1" t="str">
        <f t="shared" si="2424"/>
        <v>21:0793</v>
      </c>
      <c r="D16389" s="1" t="str">
        <f t="shared" si="2428"/>
        <v>21:0223</v>
      </c>
      <c r="E16389" t="s">
        <v>63212</v>
      </c>
      <c r="F16389" t="s">
        <v>63213</v>
      </c>
      <c r="H16389">
        <v>63.909038199999998</v>
      </c>
      <c r="I16389">
        <v>-132.33511250000001</v>
      </c>
      <c r="J16389" s="1" t="str">
        <f t="shared" si="2429"/>
        <v>Fluid (stream)</v>
      </c>
      <c r="K16389" s="1" t="str">
        <f t="shared" si="2430"/>
        <v>Untreated Water</v>
      </c>
      <c r="O16389">
        <v>2.5000000000000001E-2</v>
      </c>
      <c r="P16389">
        <v>60</v>
      </c>
      <c r="Q16389">
        <v>7.7</v>
      </c>
    </row>
    <row r="16390" spans="1:17" hidden="1" x14ac:dyDescent="0.3">
      <c r="A16390" t="s">
        <v>63214</v>
      </c>
      <c r="B16390" t="s">
        <v>63215</v>
      </c>
      <c r="C16390" s="1" t="str">
        <f t="shared" si="2424"/>
        <v>21:0793</v>
      </c>
      <c r="D16390" s="1" t="str">
        <f t="shared" si="2428"/>
        <v>21:0223</v>
      </c>
      <c r="E16390" t="s">
        <v>63216</v>
      </c>
      <c r="F16390" t="s">
        <v>63217</v>
      </c>
      <c r="H16390">
        <v>63.942978400000001</v>
      </c>
      <c r="I16390">
        <v>-132.3702897</v>
      </c>
      <c r="J16390" s="1" t="str">
        <f t="shared" si="2429"/>
        <v>Fluid (stream)</v>
      </c>
      <c r="K16390" s="1" t="str">
        <f t="shared" si="2430"/>
        <v>Untreated Water</v>
      </c>
      <c r="O16390">
        <v>7.0000000000000007E-2</v>
      </c>
      <c r="P16390">
        <v>50</v>
      </c>
      <c r="Q16390">
        <v>7.8</v>
      </c>
    </row>
    <row r="16391" spans="1:17" hidden="1" x14ac:dyDescent="0.3">
      <c r="A16391" t="s">
        <v>63218</v>
      </c>
      <c r="B16391" t="s">
        <v>63219</v>
      </c>
      <c r="C16391" s="1" t="str">
        <f t="shared" si="2424"/>
        <v>21:0793</v>
      </c>
      <c r="D16391" s="1" t="str">
        <f t="shared" si="2428"/>
        <v>21:0223</v>
      </c>
      <c r="E16391" t="s">
        <v>63220</v>
      </c>
      <c r="F16391" t="s">
        <v>63221</v>
      </c>
      <c r="H16391">
        <v>63.940080600000002</v>
      </c>
      <c r="I16391">
        <v>-132.37290899999999</v>
      </c>
      <c r="J16391" s="1" t="str">
        <f t="shared" si="2429"/>
        <v>Fluid (stream)</v>
      </c>
      <c r="K16391" s="1" t="str">
        <f t="shared" si="2430"/>
        <v>Untreated Water</v>
      </c>
      <c r="O16391">
        <v>0.25</v>
      </c>
      <c r="P16391">
        <v>40</v>
      </c>
      <c r="Q16391">
        <v>8</v>
      </c>
    </row>
    <row r="16392" spans="1:17" hidden="1" x14ac:dyDescent="0.3">
      <c r="A16392" t="s">
        <v>63222</v>
      </c>
      <c r="B16392" t="s">
        <v>63223</v>
      </c>
      <c r="C16392" s="1" t="str">
        <f t="shared" si="2424"/>
        <v>21:0793</v>
      </c>
      <c r="D16392" s="1" t="str">
        <f t="shared" si="2428"/>
        <v>21:0223</v>
      </c>
      <c r="E16392" t="s">
        <v>63220</v>
      </c>
      <c r="F16392" t="s">
        <v>63224</v>
      </c>
      <c r="H16392">
        <v>63.940080600000002</v>
      </c>
      <c r="I16392">
        <v>-132.37290899999999</v>
      </c>
      <c r="J16392" s="1" t="str">
        <f t="shared" si="2429"/>
        <v>Fluid (stream)</v>
      </c>
      <c r="K16392" s="1" t="str">
        <f t="shared" si="2430"/>
        <v>Untreated Water</v>
      </c>
      <c r="O16392">
        <v>0.3</v>
      </c>
      <c r="P16392">
        <v>40</v>
      </c>
      <c r="Q16392">
        <v>8</v>
      </c>
    </row>
    <row r="16393" spans="1:17" hidden="1" x14ac:dyDescent="0.3">
      <c r="A16393" t="s">
        <v>63225</v>
      </c>
      <c r="B16393" t="s">
        <v>63226</v>
      </c>
      <c r="C16393" s="1" t="str">
        <f t="shared" si="2424"/>
        <v>21:0793</v>
      </c>
      <c r="D16393" s="1" t="str">
        <f t="shared" si="2428"/>
        <v>21:0223</v>
      </c>
      <c r="E16393" t="s">
        <v>63227</v>
      </c>
      <c r="F16393" t="s">
        <v>63228</v>
      </c>
      <c r="H16393">
        <v>63.964050200000003</v>
      </c>
      <c r="I16393">
        <v>-132.3651448</v>
      </c>
      <c r="J16393" s="1" t="str">
        <f t="shared" si="2429"/>
        <v>Fluid (stream)</v>
      </c>
      <c r="K16393" s="1" t="str">
        <f t="shared" si="2430"/>
        <v>Untreated Water</v>
      </c>
      <c r="O16393">
        <v>2.5000000000000001E-2</v>
      </c>
      <c r="P16393">
        <v>40</v>
      </c>
      <c r="Q16393">
        <v>7.8</v>
      </c>
    </row>
    <row r="16394" spans="1:17" hidden="1" x14ac:dyDescent="0.3">
      <c r="A16394" t="s">
        <v>63229</v>
      </c>
      <c r="B16394" t="s">
        <v>63230</v>
      </c>
      <c r="C16394" s="1" t="str">
        <f t="shared" si="2424"/>
        <v>21:0793</v>
      </c>
      <c r="D16394" s="1" t="str">
        <f t="shared" si="2428"/>
        <v>21:0223</v>
      </c>
      <c r="E16394" t="s">
        <v>63231</v>
      </c>
      <c r="F16394" t="s">
        <v>63232</v>
      </c>
      <c r="H16394">
        <v>63.957492000000002</v>
      </c>
      <c r="I16394">
        <v>-132.42746990000001</v>
      </c>
      <c r="J16394" s="1" t="str">
        <f t="shared" si="2429"/>
        <v>Fluid (stream)</v>
      </c>
      <c r="K16394" s="1" t="str">
        <f t="shared" si="2430"/>
        <v>Untreated Water</v>
      </c>
      <c r="O16394">
        <v>0.33</v>
      </c>
      <c r="P16394">
        <v>30</v>
      </c>
      <c r="Q16394">
        <v>8</v>
      </c>
    </row>
    <row r="16395" spans="1:17" hidden="1" x14ac:dyDescent="0.3">
      <c r="A16395" t="s">
        <v>63233</v>
      </c>
      <c r="B16395" t="s">
        <v>63234</v>
      </c>
      <c r="C16395" s="1" t="str">
        <f t="shared" si="2424"/>
        <v>21:0793</v>
      </c>
      <c r="D16395" s="1" t="str">
        <f t="shared" si="2428"/>
        <v>21:0223</v>
      </c>
      <c r="E16395" t="s">
        <v>63235</v>
      </c>
      <c r="F16395" t="s">
        <v>63236</v>
      </c>
      <c r="H16395">
        <v>63.932408100000004</v>
      </c>
      <c r="I16395">
        <v>-132.43026</v>
      </c>
      <c r="J16395" s="1" t="str">
        <f t="shared" si="2429"/>
        <v>Fluid (stream)</v>
      </c>
      <c r="K16395" s="1" t="str">
        <f t="shared" si="2430"/>
        <v>Untreated Water</v>
      </c>
      <c r="O16395">
        <v>1.25</v>
      </c>
      <c r="P16395">
        <v>40</v>
      </c>
      <c r="Q16395">
        <v>8.1</v>
      </c>
    </row>
    <row r="16396" spans="1:17" hidden="1" x14ac:dyDescent="0.3">
      <c r="A16396" t="s">
        <v>63237</v>
      </c>
      <c r="B16396" t="s">
        <v>63238</v>
      </c>
      <c r="C16396" s="1" t="str">
        <f t="shared" si="2424"/>
        <v>21:0793</v>
      </c>
      <c r="D16396" s="1" t="str">
        <f t="shared" si="2428"/>
        <v>21:0223</v>
      </c>
      <c r="E16396" t="s">
        <v>63239</v>
      </c>
      <c r="F16396" t="s">
        <v>63240</v>
      </c>
      <c r="H16396">
        <v>63.929083800000001</v>
      </c>
      <c r="I16396">
        <v>-132.47972050000001</v>
      </c>
      <c r="J16396" s="1" t="str">
        <f t="shared" si="2429"/>
        <v>Fluid (stream)</v>
      </c>
      <c r="K16396" s="1" t="str">
        <f t="shared" si="2430"/>
        <v>Untreated Water</v>
      </c>
      <c r="O16396">
        <v>2.5000000000000001E-2</v>
      </c>
      <c r="P16396">
        <v>30</v>
      </c>
      <c r="Q16396">
        <v>8.1</v>
      </c>
    </row>
    <row r="16397" spans="1:17" hidden="1" x14ac:dyDescent="0.3">
      <c r="A16397" t="s">
        <v>63241</v>
      </c>
      <c r="B16397" t="s">
        <v>63242</v>
      </c>
      <c r="C16397" s="1" t="str">
        <f t="shared" si="2424"/>
        <v>21:0793</v>
      </c>
      <c r="D16397" s="1" t="str">
        <f t="shared" si="2428"/>
        <v>21:0223</v>
      </c>
      <c r="E16397" t="s">
        <v>63243</v>
      </c>
      <c r="F16397" t="s">
        <v>63244</v>
      </c>
      <c r="H16397">
        <v>63.956943299999999</v>
      </c>
      <c r="I16397">
        <v>-132.54866150000001</v>
      </c>
      <c r="J16397" s="1" t="str">
        <f t="shared" si="2429"/>
        <v>Fluid (stream)</v>
      </c>
      <c r="K16397" s="1" t="str">
        <f t="shared" si="2430"/>
        <v>Untreated Water</v>
      </c>
      <c r="O16397">
        <v>2.5000000000000001E-2</v>
      </c>
      <c r="P16397">
        <v>20</v>
      </c>
      <c r="Q16397">
        <v>8</v>
      </c>
    </row>
    <row r="16398" spans="1:17" hidden="1" x14ac:dyDescent="0.3">
      <c r="A16398" t="s">
        <v>63245</v>
      </c>
      <c r="B16398" t="s">
        <v>63246</v>
      </c>
      <c r="C16398" s="1" t="str">
        <f t="shared" si="2424"/>
        <v>21:0793</v>
      </c>
      <c r="D16398" s="1" t="str">
        <f t="shared" si="2428"/>
        <v>21:0223</v>
      </c>
      <c r="E16398" t="s">
        <v>63247</v>
      </c>
      <c r="F16398" t="s">
        <v>63248</v>
      </c>
      <c r="H16398">
        <v>63.958374800000001</v>
      </c>
      <c r="I16398">
        <v>-132.51828599999999</v>
      </c>
      <c r="J16398" s="1" t="str">
        <f t="shared" si="2429"/>
        <v>Fluid (stream)</v>
      </c>
      <c r="K16398" s="1" t="str">
        <f t="shared" si="2430"/>
        <v>Untreated Water</v>
      </c>
      <c r="O16398">
        <v>7.0000000000000007E-2</v>
      </c>
      <c r="P16398">
        <v>20</v>
      </c>
      <c r="Q16398">
        <v>7.8</v>
      </c>
    </row>
    <row r="16399" spans="1:17" hidden="1" x14ac:dyDescent="0.3">
      <c r="A16399" t="s">
        <v>63249</v>
      </c>
      <c r="B16399" t="s">
        <v>63250</v>
      </c>
      <c r="C16399" s="1" t="str">
        <f t="shared" si="2424"/>
        <v>21:0793</v>
      </c>
      <c r="D16399" s="1" t="str">
        <f t="shared" si="2428"/>
        <v>21:0223</v>
      </c>
      <c r="E16399" t="s">
        <v>63251</v>
      </c>
      <c r="F16399" t="s">
        <v>63252</v>
      </c>
      <c r="H16399">
        <v>63.927681800000002</v>
      </c>
      <c r="I16399">
        <v>-132.56360269999999</v>
      </c>
      <c r="J16399" s="1" t="str">
        <f t="shared" si="2429"/>
        <v>Fluid (stream)</v>
      </c>
      <c r="K16399" s="1" t="str">
        <f t="shared" si="2430"/>
        <v>Untreated Water</v>
      </c>
      <c r="O16399">
        <v>7.0000000000000007E-2</v>
      </c>
      <c r="P16399">
        <v>20</v>
      </c>
      <c r="Q16399">
        <v>8</v>
      </c>
    </row>
    <row r="16400" spans="1:17" hidden="1" x14ac:dyDescent="0.3">
      <c r="A16400" t="s">
        <v>63253</v>
      </c>
      <c r="B16400" t="s">
        <v>63254</v>
      </c>
      <c r="C16400" s="1" t="str">
        <f t="shared" si="2424"/>
        <v>21:0793</v>
      </c>
      <c r="D16400" s="1" t="str">
        <f t="shared" si="2428"/>
        <v>21:0223</v>
      </c>
      <c r="E16400" t="s">
        <v>63255</v>
      </c>
      <c r="F16400" t="s">
        <v>63256</v>
      </c>
      <c r="H16400">
        <v>63.9275734</v>
      </c>
      <c r="I16400">
        <v>-132.60392809999999</v>
      </c>
      <c r="J16400" s="1" t="str">
        <f t="shared" si="2429"/>
        <v>Fluid (stream)</v>
      </c>
      <c r="K16400" s="1" t="str">
        <f t="shared" si="2430"/>
        <v>Untreated Water</v>
      </c>
      <c r="O16400">
        <v>0.3</v>
      </c>
      <c r="P16400">
        <v>30</v>
      </c>
      <c r="Q16400">
        <v>8.1</v>
      </c>
    </row>
    <row r="16401" spans="1:17" hidden="1" x14ac:dyDescent="0.3">
      <c r="A16401" t="s">
        <v>63257</v>
      </c>
      <c r="B16401" t="s">
        <v>63258</v>
      </c>
      <c r="C16401" s="1" t="str">
        <f t="shared" si="2424"/>
        <v>21:0793</v>
      </c>
      <c r="D16401" s="1" t="str">
        <f t="shared" si="2428"/>
        <v>21:0223</v>
      </c>
      <c r="E16401" t="s">
        <v>63259</v>
      </c>
      <c r="F16401" t="s">
        <v>63260</v>
      </c>
      <c r="H16401">
        <v>63.911425299999998</v>
      </c>
      <c r="I16401">
        <v>-132.63919630000001</v>
      </c>
      <c r="J16401" s="1" t="str">
        <f t="shared" si="2429"/>
        <v>Fluid (stream)</v>
      </c>
      <c r="K16401" s="1" t="str">
        <f t="shared" si="2430"/>
        <v>Untreated Water</v>
      </c>
      <c r="O16401">
        <v>0.08</v>
      </c>
      <c r="P16401">
        <v>20</v>
      </c>
      <c r="Q16401">
        <v>8.1</v>
      </c>
    </row>
    <row r="16402" spans="1:17" hidden="1" x14ac:dyDescent="0.3">
      <c r="A16402" t="s">
        <v>63261</v>
      </c>
      <c r="B16402" t="s">
        <v>63262</v>
      </c>
      <c r="C16402" s="1" t="str">
        <f t="shared" si="2424"/>
        <v>21:0793</v>
      </c>
      <c r="D16402" s="1" t="str">
        <f t="shared" si="2428"/>
        <v>21:0223</v>
      </c>
      <c r="E16402" t="s">
        <v>63263</v>
      </c>
      <c r="F16402" t="s">
        <v>63264</v>
      </c>
      <c r="H16402">
        <v>63.877505399999997</v>
      </c>
      <c r="I16402">
        <v>-132.70290069999999</v>
      </c>
      <c r="J16402" s="1" t="str">
        <f t="shared" si="2429"/>
        <v>Fluid (stream)</v>
      </c>
      <c r="K16402" s="1" t="str">
        <f t="shared" si="2430"/>
        <v>Untreated Water</v>
      </c>
      <c r="O16402">
        <v>0.2</v>
      </c>
      <c r="P16402">
        <v>40</v>
      </c>
      <c r="Q16402">
        <v>8</v>
      </c>
    </row>
    <row r="16403" spans="1:17" hidden="1" x14ac:dyDescent="0.3">
      <c r="A16403" t="s">
        <v>63265</v>
      </c>
      <c r="B16403" t="s">
        <v>63266</v>
      </c>
      <c r="C16403" s="1" t="str">
        <f t="shared" si="2424"/>
        <v>21:0793</v>
      </c>
      <c r="D16403" s="1" t="str">
        <f t="shared" si="2428"/>
        <v>21:0223</v>
      </c>
      <c r="E16403" t="s">
        <v>63267</v>
      </c>
      <c r="F16403" t="s">
        <v>63268</v>
      </c>
      <c r="H16403">
        <v>63.878488400000002</v>
      </c>
      <c r="I16403">
        <v>-132.58194349999999</v>
      </c>
      <c r="J16403" s="1" t="str">
        <f t="shared" si="2429"/>
        <v>Fluid (stream)</v>
      </c>
      <c r="K16403" s="1" t="str">
        <f t="shared" si="2430"/>
        <v>Untreated Water</v>
      </c>
      <c r="O16403">
        <v>0.12</v>
      </c>
      <c r="P16403">
        <v>60</v>
      </c>
      <c r="Q16403">
        <v>8.1999999999999993</v>
      </c>
    </row>
    <row r="16404" spans="1:17" hidden="1" x14ac:dyDescent="0.3">
      <c r="A16404" t="s">
        <v>63269</v>
      </c>
      <c r="B16404" t="s">
        <v>63270</v>
      </c>
      <c r="C16404" s="1" t="str">
        <f t="shared" si="2424"/>
        <v>21:0793</v>
      </c>
      <c r="D16404" s="1" t="str">
        <f t="shared" si="2428"/>
        <v>21:0223</v>
      </c>
      <c r="E16404" t="s">
        <v>63271</v>
      </c>
      <c r="F16404" t="s">
        <v>63272</v>
      </c>
      <c r="H16404">
        <v>63.821789500000001</v>
      </c>
      <c r="I16404">
        <v>-132.4679016</v>
      </c>
      <c r="J16404" s="1" t="str">
        <f t="shared" si="2429"/>
        <v>Fluid (stream)</v>
      </c>
      <c r="K16404" s="1" t="str">
        <f t="shared" si="2430"/>
        <v>Untreated Water</v>
      </c>
      <c r="O16404">
        <v>0.08</v>
      </c>
      <c r="P16404">
        <v>30</v>
      </c>
      <c r="Q16404">
        <v>7.8</v>
      </c>
    </row>
    <row r="16405" spans="1:17" hidden="1" x14ac:dyDescent="0.3">
      <c r="A16405" t="s">
        <v>63273</v>
      </c>
      <c r="B16405" t="s">
        <v>63274</v>
      </c>
      <c r="C16405" s="1" t="str">
        <f t="shared" si="2424"/>
        <v>21:0793</v>
      </c>
      <c r="D16405" s="1" t="str">
        <f t="shared" si="2428"/>
        <v>21:0223</v>
      </c>
      <c r="E16405" t="s">
        <v>63275</v>
      </c>
      <c r="F16405" t="s">
        <v>63276</v>
      </c>
      <c r="H16405">
        <v>63.814219299999998</v>
      </c>
      <c r="I16405">
        <v>-132.35418569999999</v>
      </c>
      <c r="J16405" s="1" t="str">
        <f t="shared" si="2429"/>
        <v>Fluid (stream)</v>
      </c>
      <c r="K16405" s="1" t="str">
        <f t="shared" si="2430"/>
        <v>Untreated Water</v>
      </c>
      <c r="O16405">
        <v>2.5000000000000001E-2</v>
      </c>
      <c r="P16405">
        <v>30</v>
      </c>
      <c r="Q16405">
        <v>7.6</v>
      </c>
    </row>
    <row r="16406" spans="1:17" hidden="1" x14ac:dyDescent="0.3">
      <c r="A16406" t="s">
        <v>63277</v>
      </c>
      <c r="B16406" t="s">
        <v>63278</v>
      </c>
      <c r="C16406" s="1" t="str">
        <f t="shared" si="2424"/>
        <v>21:0793</v>
      </c>
      <c r="D16406" s="1" t="str">
        <f t="shared" si="2428"/>
        <v>21:0223</v>
      </c>
      <c r="E16406" t="s">
        <v>63279</v>
      </c>
      <c r="F16406" t="s">
        <v>63280</v>
      </c>
      <c r="H16406">
        <v>63.803542399999998</v>
      </c>
      <c r="I16406">
        <v>-132.36894229999999</v>
      </c>
      <c r="J16406" s="1" t="str">
        <f t="shared" si="2429"/>
        <v>Fluid (stream)</v>
      </c>
      <c r="K16406" s="1" t="str">
        <f t="shared" si="2430"/>
        <v>Untreated Water</v>
      </c>
      <c r="O16406">
        <v>2.5000000000000001E-2</v>
      </c>
      <c r="P16406">
        <v>40</v>
      </c>
      <c r="Q16406">
        <v>7.5</v>
      </c>
    </row>
    <row r="16407" spans="1:17" hidden="1" x14ac:dyDescent="0.3">
      <c r="A16407" t="s">
        <v>63281</v>
      </c>
      <c r="B16407" t="s">
        <v>63282</v>
      </c>
      <c r="C16407" s="1" t="str">
        <f t="shared" si="2424"/>
        <v>21:0793</v>
      </c>
      <c r="D16407" s="1" t="str">
        <f t="shared" si="2428"/>
        <v>21:0223</v>
      </c>
      <c r="E16407" t="s">
        <v>63283</v>
      </c>
      <c r="F16407" t="s">
        <v>63284</v>
      </c>
      <c r="H16407">
        <v>63.809231099999998</v>
      </c>
      <c r="I16407">
        <v>-132.36918299999999</v>
      </c>
      <c r="J16407" s="1" t="str">
        <f t="shared" si="2429"/>
        <v>Fluid (stream)</v>
      </c>
      <c r="K16407" s="1" t="str">
        <f t="shared" si="2430"/>
        <v>Untreated Water</v>
      </c>
      <c r="O16407">
        <v>2.5000000000000001E-2</v>
      </c>
      <c r="P16407">
        <v>30</v>
      </c>
      <c r="Q16407">
        <v>7.7</v>
      </c>
    </row>
    <row r="16408" spans="1:17" hidden="1" x14ac:dyDescent="0.3">
      <c r="A16408" t="s">
        <v>63285</v>
      </c>
      <c r="B16408" t="s">
        <v>63286</v>
      </c>
      <c r="C16408" s="1" t="str">
        <f t="shared" si="2424"/>
        <v>21:0793</v>
      </c>
      <c r="D16408" s="1" t="str">
        <f t="shared" si="2428"/>
        <v>21:0223</v>
      </c>
      <c r="E16408" t="s">
        <v>63283</v>
      </c>
      <c r="F16408" t="s">
        <v>63287</v>
      </c>
      <c r="H16408">
        <v>63.809231099999998</v>
      </c>
      <c r="I16408">
        <v>-132.36918299999999</v>
      </c>
      <c r="J16408" s="1" t="str">
        <f t="shared" si="2429"/>
        <v>Fluid (stream)</v>
      </c>
      <c r="K16408" s="1" t="str">
        <f t="shared" si="2430"/>
        <v>Untreated Water</v>
      </c>
      <c r="O16408">
        <v>2.5000000000000001E-2</v>
      </c>
      <c r="P16408">
        <v>20</v>
      </c>
      <c r="Q16408">
        <v>7.7</v>
      </c>
    </row>
    <row r="16409" spans="1:17" hidden="1" x14ac:dyDescent="0.3">
      <c r="A16409" t="s">
        <v>63288</v>
      </c>
      <c r="B16409" t="s">
        <v>63289</v>
      </c>
      <c r="C16409" s="1" t="str">
        <f t="shared" si="2424"/>
        <v>21:0793</v>
      </c>
      <c r="D16409" s="1" t="str">
        <f t="shared" si="2428"/>
        <v>21:0223</v>
      </c>
      <c r="E16409" t="s">
        <v>63290</v>
      </c>
      <c r="F16409" t="s">
        <v>63291</v>
      </c>
      <c r="H16409">
        <v>63.783031100000002</v>
      </c>
      <c r="I16409">
        <v>-132.4180964</v>
      </c>
      <c r="J16409" s="1" t="str">
        <f t="shared" si="2429"/>
        <v>Fluid (stream)</v>
      </c>
      <c r="K16409" s="1" t="str">
        <f t="shared" si="2430"/>
        <v>Untreated Water</v>
      </c>
      <c r="O16409">
        <v>2.5000000000000001E-2</v>
      </c>
      <c r="P16409">
        <v>30</v>
      </c>
      <c r="Q16409">
        <v>7.4</v>
      </c>
    </row>
    <row r="16410" spans="1:17" hidden="1" x14ac:dyDescent="0.3">
      <c r="A16410" t="s">
        <v>63292</v>
      </c>
      <c r="B16410" t="s">
        <v>63293</v>
      </c>
      <c r="C16410" s="1" t="str">
        <f t="shared" si="2424"/>
        <v>21:0793</v>
      </c>
      <c r="D16410" s="1" t="str">
        <f t="shared" si="2428"/>
        <v>21:0223</v>
      </c>
      <c r="E16410" t="s">
        <v>63294</v>
      </c>
      <c r="F16410" t="s">
        <v>63295</v>
      </c>
      <c r="H16410">
        <v>63.787951999999997</v>
      </c>
      <c r="I16410">
        <v>-132.39709790000001</v>
      </c>
      <c r="J16410" s="1" t="str">
        <f t="shared" si="2429"/>
        <v>Fluid (stream)</v>
      </c>
      <c r="K16410" s="1" t="str">
        <f t="shared" si="2430"/>
        <v>Untreated Water</v>
      </c>
      <c r="O16410">
        <v>2.5000000000000001E-2</v>
      </c>
      <c r="P16410">
        <v>60</v>
      </c>
      <c r="Q16410">
        <v>7.5</v>
      </c>
    </row>
    <row r="16411" spans="1:17" hidden="1" x14ac:dyDescent="0.3">
      <c r="A16411" t="s">
        <v>63296</v>
      </c>
      <c r="B16411" t="s">
        <v>63297</v>
      </c>
      <c r="C16411" s="1" t="str">
        <f t="shared" si="2424"/>
        <v>21:0793</v>
      </c>
      <c r="D16411" s="1" t="str">
        <f t="shared" si="2428"/>
        <v>21:0223</v>
      </c>
      <c r="E16411" t="s">
        <v>63298</v>
      </c>
      <c r="F16411" t="s">
        <v>63299</v>
      </c>
      <c r="H16411">
        <v>63.756795799999999</v>
      </c>
      <c r="I16411">
        <v>-132.46231750000001</v>
      </c>
      <c r="J16411" s="1" t="str">
        <f t="shared" si="2429"/>
        <v>Fluid (stream)</v>
      </c>
      <c r="K16411" s="1" t="str">
        <f t="shared" si="2430"/>
        <v>Untreated Water</v>
      </c>
      <c r="O16411">
        <v>2.5000000000000001E-2</v>
      </c>
      <c r="P16411">
        <v>40</v>
      </c>
      <c r="Q16411">
        <v>7.7</v>
      </c>
    </row>
    <row r="16412" spans="1:17" hidden="1" x14ac:dyDescent="0.3">
      <c r="A16412" t="s">
        <v>63300</v>
      </c>
      <c r="B16412" t="s">
        <v>63301</v>
      </c>
      <c r="C16412" s="1" t="str">
        <f t="shared" si="2424"/>
        <v>21:0793</v>
      </c>
      <c r="D16412" s="1" t="str">
        <f t="shared" si="2428"/>
        <v>21:0223</v>
      </c>
      <c r="E16412" t="s">
        <v>63302</v>
      </c>
      <c r="F16412" t="s">
        <v>63303</v>
      </c>
      <c r="H16412">
        <v>63.755499100000002</v>
      </c>
      <c r="I16412">
        <v>-132.45904719999999</v>
      </c>
      <c r="J16412" s="1" t="str">
        <f t="shared" si="2429"/>
        <v>Fluid (stream)</v>
      </c>
      <c r="K16412" s="1" t="str">
        <f t="shared" si="2430"/>
        <v>Untreated Water</v>
      </c>
      <c r="O16412">
        <v>2.5000000000000001E-2</v>
      </c>
      <c r="P16412">
        <v>60</v>
      </c>
      <c r="Q16412">
        <v>7.6</v>
      </c>
    </row>
    <row r="16413" spans="1:17" hidden="1" x14ac:dyDescent="0.3">
      <c r="A16413" t="s">
        <v>63304</v>
      </c>
      <c r="B16413" t="s">
        <v>63305</v>
      </c>
      <c r="C16413" s="1" t="str">
        <f t="shared" si="2424"/>
        <v>21:0793</v>
      </c>
      <c r="D16413" s="1" t="str">
        <f t="shared" si="2428"/>
        <v>21:0223</v>
      </c>
      <c r="E16413" t="s">
        <v>63306</v>
      </c>
      <c r="F16413" t="s">
        <v>63307</v>
      </c>
      <c r="H16413">
        <v>63.764608199999998</v>
      </c>
      <c r="I16413">
        <v>-132.37107219999999</v>
      </c>
      <c r="J16413" s="1" t="str">
        <f t="shared" si="2429"/>
        <v>Fluid (stream)</v>
      </c>
      <c r="K16413" s="1" t="str">
        <f t="shared" si="2430"/>
        <v>Untreated Water</v>
      </c>
      <c r="O16413">
        <v>2.5000000000000001E-2</v>
      </c>
      <c r="P16413">
        <v>70</v>
      </c>
      <c r="Q16413">
        <v>7.4</v>
      </c>
    </row>
    <row r="16414" spans="1:17" hidden="1" x14ac:dyDescent="0.3">
      <c r="A16414" t="s">
        <v>63308</v>
      </c>
      <c r="B16414" t="s">
        <v>63309</v>
      </c>
      <c r="C16414" s="1" t="str">
        <f t="shared" si="2424"/>
        <v>21:0793</v>
      </c>
      <c r="D16414" s="1" t="str">
        <f t="shared" si="2428"/>
        <v>21:0223</v>
      </c>
      <c r="E16414" t="s">
        <v>63310</v>
      </c>
      <c r="F16414" t="s">
        <v>63311</v>
      </c>
      <c r="H16414">
        <v>63.724587499999998</v>
      </c>
      <c r="I16414">
        <v>-132.41790610000001</v>
      </c>
      <c r="J16414" s="1" t="str">
        <f t="shared" si="2429"/>
        <v>Fluid (stream)</v>
      </c>
      <c r="K16414" s="1" t="str">
        <f t="shared" si="2430"/>
        <v>Untreated Water</v>
      </c>
    </row>
    <row r="16415" spans="1:17" hidden="1" x14ac:dyDescent="0.3">
      <c r="A16415" t="s">
        <v>63312</v>
      </c>
      <c r="B16415" t="s">
        <v>63313</v>
      </c>
      <c r="C16415" s="1" t="str">
        <f t="shared" si="2424"/>
        <v>21:0793</v>
      </c>
      <c r="D16415" s="1" t="str">
        <f t="shared" si="2428"/>
        <v>21:0223</v>
      </c>
      <c r="E16415" t="s">
        <v>63314</v>
      </c>
      <c r="F16415" t="s">
        <v>63315</v>
      </c>
      <c r="H16415">
        <v>63.696199800000002</v>
      </c>
      <c r="I16415">
        <v>-132.45607440000001</v>
      </c>
      <c r="J16415" s="1" t="str">
        <f t="shared" si="2429"/>
        <v>Fluid (stream)</v>
      </c>
      <c r="K16415" s="1" t="str">
        <f t="shared" si="2430"/>
        <v>Untreated Water</v>
      </c>
      <c r="O16415">
        <v>2.5000000000000001E-2</v>
      </c>
      <c r="P16415">
        <v>220</v>
      </c>
      <c r="Q16415">
        <v>7.1</v>
      </c>
    </row>
    <row r="16416" spans="1:17" hidden="1" x14ac:dyDescent="0.3">
      <c r="A16416" t="s">
        <v>63316</v>
      </c>
      <c r="B16416" t="s">
        <v>63317</v>
      </c>
      <c r="C16416" s="1" t="str">
        <f t="shared" si="2424"/>
        <v>21:0793</v>
      </c>
      <c r="D16416" s="1" t="str">
        <f t="shared" si="2428"/>
        <v>21:0223</v>
      </c>
      <c r="E16416" t="s">
        <v>63318</v>
      </c>
      <c r="F16416" t="s">
        <v>63319</v>
      </c>
      <c r="H16416">
        <v>63.6301196</v>
      </c>
      <c r="I16416">
        <v>-132.37376119999999</v>
      </c>
      <c r="J16416" s="1" t="str">
        <f t="shared" si="2429"/>
        <v>Fluid (stream)</v>
      </c>
      <c r="K16416" s="1" t="str">
        <f t="shared" si="2430"/>
        <v>Untreated Water</v>
      </c>
      <c r="O16416">
        <v>7.0000000000000007E-2</v>
      </c>
      <c r="P16416">
        <v>220</v>
      </c>
      <c r="Q16416">
        <v>8.1</v>
      </c>
    </row>
    <row r="16417" spans="1:17" hidden="1" x14ac:dyDescent="0.3">
      <c r="A16417" t="s">
        <v>63320</v>
      </c>
      <c r="B16417" t="s">
        <v>63321</v>
      </c>
      <c r="C16417" s="1" t="str">
        <f t="shared" si="2424"/>
        <v>21:0793</v>
      </c>
      <c r="D16417" s="1" t="str">
        <f t="shared" si="2428"/>
        <v>21:0223</v>
      </c>
      <c r="E16417" t="s">
        <v>63322</v>
      </c>
      <c r="F16417" t="s">
        <v>63323</v>
      </c>
      <c r="H16417">
        <v>63.596573300000003</v>
      </c>
      <c r="I16417">
        <v>-132.42148779999999</v>
      </c>
      <c r="J16417" s="1" t="str">
        <f t="shared" si="2429"/>
        <v>Fluid (stream)</v>
      </c>
      <c r="K16417" s="1" t="str">
        <f t="shared" si="2430"/>
        <v>Untreated Water</v>
      </c>
      <c r="O16417">
        <v>0.4</v>
      </c>
      <c r="P16417">
        <v>170</v>
      </c>
      <c r="Q16417">
        <v>7.8</v>
      </c>
    </row>
    <row r="16418" spans="1:17" hidden="1" x14ac:dyDescent="0.3">
      <c r="A16418" t="s">
        <v>63324</v>
      </c>
      <c r="B16418" t="s">
        <v>63325</v>
      </c>
      <c r="C16418" s="1" t="str">
        <f t="shared" si="2424"/>
        <v>21:0793</v>
      </c>
      <c r="D16418" s="1" t="str">
        <f t="shared" si="2428"/>
        <v>21:0223</v>
      </c>
      <c r="E16418" t="s">
        <v>63326</v>
      </c>
      <c r="F16418" t="s">
        <v>63327</v>
      </c>
      <c r="H16418">
        <v>63.587191099999998</v>
      </c>
      <c r="I16418">
        <v>-132.4725766</v>
      </c>
      <c r="J16418" s="1" t="str">
        <f t="shared" si="2429"/>
        <v>Fluid (stream)</v>
      </c>
      <c r="K16418" s="1" t="str">
        <f t="shared" si="2430"/>
        <v>Untreated Water</v>
      </c>
      <c r="O16418">
        <v>2.5000000000000001E-2</v>
      </c>
      <c r="P16418">
        <v>290</v>
      </c>
      <c r="Q16418">
        <v>7.5</v>
      </c>
    </row>
    <row r="16419" spans="1:17" hidden="1" x14ac:dyDescent="0.3">
      <c r="A16419" t="s">
        <v>63328</v>
      </c>
      <c r="B16419" t="s">
        <v>63329</v>
      </c>
      <c r="C16419" s="1" t="str">
        <f t="shared" si="2424"/>
        <v>21:0793</v>
      </c>
      <c r="D16419" s="1" t="str">
        <f t="shared" si="2428"/>
        <v>21:0223</v>
      </c>
      <c r="E16419" t="s">
        <v>63330</v>
      </c>
      <c r="F16419" t="s">
        <v>63331</v>
      </c>
      <c r="H16419">
        <v>63.575973300000001</v>
      </c>
      <c r="I16419">
        <v>-132.4668614</v>
      </c>
      <c r="J16419" s="1" t="str">
        <f t="shared" si="2429"/>
        <v>Fluid (stream)</v>
      </c>
      <c r="K16419" s="1" t="str">
        <f t="shared" si="2430"/>
        <v>Untreated Water</v>
      </c>
      <c r="O16419">
        <v>2.5000000000000001E-2</v>
      </c>
      <c r="P16419">
        <v>70</v>
      </c>
      <c r="Q16419">
        <v>7.7</v>
      </c>
    </row>
    <row r="16420" spans="1:17" hidden="1" x14ac:dyDescent="0.3">
      <c r="A16420" t="s">
        <v>63332</v>
      </c>
      <c r="B16420" t="s">
        <v>63333</v>
      </c>
      <c r="C16420" s="1" t="str">
        <f t="shared" si="2424"/>
        <v>21:0793</v>
      </c>
      <c r="D16420" s="1" t="str">
        <f>HYPERLINK("http://geochem.nrcan.gc.ca/cdogs/content/svy/svy_e.htm", "")</f>
        <v/>
      </c>
      <c r="G16420" s="1" t="str">
        <f>HYPERLINK("http://geochem.nrcan.gc.ca/cdogs/content/cr_/cr_00088_e.htm", "88")</f>
        <v>88</v>
      </c>
      <c r="J16420" t="s">
        <v>11453</v>
      </c>
      <c r="K16420" t="s">
        <v>11454</v>
      </c>
      <c r="O16420">
        <v>0.08</v>
      </c>
      <c r="P16420">
        <v>100</v>
      </c>
      <c r="Q16420">
        <v>7.9</v>
      </c>
    </row>
    <row r="16421" spans="1:17" hidden="1" x14ac:dyDescent="0.3">
      <c r="A16421" t="s">
        <v>63334</v>
      </c>
      <c r="B16421" t="s">
        <v>63335</v>
      </c>
      <c r="C16421" s="1" t="str">
        <f t="shared" si="2424"/>
        <v>21:0793</v>
      </c>
      <c r="D16421" s="1" t="str">
        <f t="shared" ref="D16421:D16439" si="2431">HYPERLINK("http://geochem.nrcan.gc.ca/cdogs/content/svy/svy210223_e.htm", "21:0223")</f>
        <v>21:0223</v>
      </c>
      <c r="E16421" t="s">
        <v>63336</v>
      </c>
      <c r="F16421" t="s">
        <v>63337</v>
      </c>
      <c r="H16421">
        <v>63.561804600000002</v>
      </c>
      <c r="I16421">
        <v>-132.50641010000001</v>
      </c>
      <c r="J16421" s="1" t="str">
        <f t="shared" ref="J16421:J16439" si="2432">HYPERLINK("http://geochem.nrcan.gc.ca/cdogs/content/kwd/kwd020018_e.htm", "Fluid (stream)")</f>
        <v>Fluid (stream)</v>
      </c>
      <c r="K16421" s="1" t="str">
        <f t="shared" ref="K16421:K16439" si="2433">HYPERLINK("http://geochem.nrcan.gc.ca/cdogs/content/kwd/kwd080007_e.htm", "Untreated Water")</f>
        <v>Untreated Water</v>
      </c>
      <c r="O16421">
        <v>5</v>
      </c>
      <c r="P16421">
        <v>60</v>
      </c>
      <c r="Q16421">
        <v>8.1</v>
      </c>
    </row>
    <row r="16422" spans="1:17" hidden="1" x14ac:dyDescent="0.3">
      <c r="A16422" t="s">
        <v>63338</v>
      </c>
      <c r="B16422" t="s">
        <v>63339</v>
      </c>
      <c r="C16422" s="1" t="str">
        <f t="shared" si="2424"/>
        <v>21:0793</v>
      </c>
      <c r="D16422" s="1" t="str">
        <f t="shared" si="2431"/>
        <v>21:0223</v>
      </c>
      <c r="E16422" t="s">
        <v>63340</v>
      </c>
      <c r="F16422" t="s">
        <v>63341</v>
      </c>
      <c r="H16422">
        <v>63.989936800000002</v>
      </c>
      <c r="I16422">
        <v>-132.5283293</v>
      </c>
      <c r="J16422" s="1" t="str">
        <f t="shared" si="2432"/>
        <v>Fluid (stream)</v>
      </c>
      <c r="K16422" s="1" t="str">
        <f t="shared" si="2433"/>
        <v>Untreated Water</v>
      </c>
      <c r="O16422">
        <v>0.08</v>
      </c>
      <c r="P16422">
        <v>30</v>
      </c>
      <c r="Q16422">
        <v>7.7</v>
      </c>
    </row>
    <row r="16423" spans="1:17" hidden="1" x14ac:dyDescent="0.3">
      <c r="A16423" t="s">
        <v>63342</v>
      </c>
      <c r="B16423" t="s">
        <v>63343</v>
      </c>
      <c r="C16423" s="1" t="str">
        <f t="shared" si="2424"/>
        <v>21:0793</v>
      </c>
      <c r="D16423" s="1" t="str">
        <f t="shared" si="2431"/>
        <v>21:0223</v>
      </c>
      <c r="E16423" t="s">
        <v>63344</v>
      </c>
      <c r="F16423" t="s">
        <v>63345</v>
      </c>
      <c r="H16423">
        <v>63.995268500000002</v>
      </c>
      <c r="I16423">
        <v>-132.44017579999999</v>
      </c>
      <c r="J16423" s="1" t="str">
        <f t="shared" si="2432"/>
        <v>Fluid (stream)</v>
      </c>
      <c r="K16423" s="1" t="str">
        <f t="shared" si="2433"/>
        <v>Untreated Water</v>
      </c>
      <c r="O16423">
        <v>1.25</v>
      </c>
      <c r="P16423">
        <v>30</v>
      </c>
      <c r="Q16423">
        <v>8</v>
      </c>
    </row>
    <row r="16424" spans="1:17" hidden="1" x14ac:dyDescent="0.3">
      <c r="A16424" t="s">
        <v>63346</v>
      </c>
      <c r="B16424" t="s">
        <v>63347</v>
      </c>
      <c r="C16424" s="1" t="str">
        <f t="shared" ref="C16424:C16487" si="2434">HYPERLINK("http://geochem.nrcan.gc.ca/cdogs/content/bdl/bdl210793_e.htm", "21:0793")</f>
        <v>21:0793</v>
      </c>
      <c r="D16424" s="1" t="str">
        <f t="shared" si="2431"/>
        <v>21:0223</v>
      </c>
      <c r="E16424" t="s">
        <v>63348</v>
      </c>
      <c r="F16424" t="s">
        <v>63349</v>
      </c>
      <c r="H16424">
        <v>63.997093499999998</v>
      </c>
      <c r="I16424">
        <v>-132.3809133</v>
      </c>
      <c r="J16424" s="1" t="str">
        <f t="shared" si="2432"/>
        <v>Fluid (stream)</v>
      </c>
      <c r="K16424" s="1" t="str">
        <f t="shared" si="2433"/>
        <v>Untreated Water</v>
      </c>
      <c r="O16424">
        <v>0.8</v>
      </c>
      <c r="P16424">
        <v>30</v>
      </c>
      <c r="Q16424">
        <v>8</v>
      </c>
    </row>
    <row r="16425" spans="1:17" hidden="1" x14ac:dyDescent="0.3">
      <c r="A16425" t="s">
        <v>63350</v>
      </c>
      <c r="B16425" t="s">
        <v>63351</v>
      </c>
      <c r="C16425" s="1" t="str">
        <f t="shared" si="2434"/>
        <v>21:0793</v>
      </c>
      <c r="D16425" s="1" t="str">
        <f t="shared" si="2431"/>
        <v>21:0223</v>
      </c>
      <c r="E16425" t="s">
        <v>63352</v>
      </c>
      <c r="F16425" t="s">
        <v>63353</v>
      </c>
      <c r="H16425">
        <v>63.998115499999997</v>
      </c>
      <c r="I16425">
        <v>-132.3378792</v>
      </c>
      <c r="J16425" s="1" t="str">
        <f t="shared" si="2432"/>
        <v>Fluid (stream)</v>
      </c>
      <c r="K16425" s="1" t="str">
        <f t="shared" si="2433"/>
        <v>Untreated Water</v>
      </c>
      <c r="O16425">
        <v>0.25</v>
      </c>
      <c r="P16425">
        <v>40</v>
      </c>
      <c r="Q16425">
        <v>8</v>
      </c>
    </row>
    <row r="16426" spans="1:17" hidden="1" x14ac:dyDescent="0.3">
      <c r="A16426" t="s">
        <v>63354</v>
      </c>
      <c r="B16426" t="s">
        <v>63355</v>
      </c>
      <c r="C16426" s="1" t="str">
        <f t="shared" si="2434"/>
        <v>21:0793</v>
      </c>
      <c r="D16426" s="1" t="str">
        <f t="shared" si="2431"/>
        <v>21:0223</v>
      </c>
      <c r="E16426" t="s">
        <v>63352</v>
      </c>
      <c r="F16426" t="s">
        <v>63356</v>
      </c>
      <c r="H16426">
        <v>63.998115499999997</v>
      </c>
      <c r="I16426">
        <v>-132.3378792</v>
      </c>
      <c r="J16426" s="1" t="str">
        <f t="shared" si="2432"/>
        <v>Fluid (stream)</v>
      </c>
      <c r="K16426" s="1" t="str">
        <f t="shared" si="2433"/>
        <v>Untreated Water</v>
      </c>
      <c r="O16426">
        <v>0.25</v>
      </c>
      <c r="P16426">
        <v>50</v>
      </c>
      <c r="Q16426">
        <v>8</v>
      </c>
    </row>
    <row r="16427" spans="1:17" hidden="1" x14ac:dyDescent="0.3">
      <c r="A16427" t="s">
        <v>63357</v>
      </c>
      <c r="B16427" t="s">
        <v>63358</v>
      </c>
      <c r="C16427" s="1" t="str">
        <f t="shared" si="2434"/>
        <v>21:0793</v>
      </c>
      <c r="D16427" s="1" t="str">
        <f t="shared" si="2431"/>
        <v>21:0223</v>
      </c>
      <c r="E16427" t="s">
        <v>63359</v>
      </c>
      <c r="F16427" t="s">
        <v>63360</v>
      </c>
      <c r="H16427">
        <v>63.969158</v>
      </c>
      <c r="I16427">
        <v>-132.31657970000001</v>
      </c>
      <c r="J16427" s="1" t="str">
        <f t="shared" si="2432"/>
        <v>Fluid (stream)</v>
      </c>
      <c r="K16427" s="1" t="str">
        <f t="shared" si="2433"/>
        <v>Untreated Water</v>
      </c>
      <c r="O16427">
        <v>0.25</v>
      </c>
      <c r="P16427">
        <v>50</v>
      </c>
      <c r="Q16427">
        <v>8</v>
      </c>
    </row>
    <row r="16428" spans="1:17" hidden="1" x14ac:dyDescent="0.3">
      <c r="A16428" t="s">
        <v>63361</v>
      </c>
      <c r="B16428" t="s">
        <v>63362</v>
      </c>
      <c r="C16428" s="1" t="str">
        <f t="shared" si="2434"/>
        <v>21:0793</v>
      </c>
      <c r="D16428" s="1" t="str">
        <f t="shared" si="2431"/>
        <v>21:0223</v>
      </c>
      <c r="E16428" t="s">
        <v>63363</v>
      </c>
      <c r="F16428" t="s">
        <v>63364</v>
      </c>
      <c r="H16428">
        <v>63.969626499999997</v>
      </c>
      <c r="I16428">
        <v>-132.2786055</v>
      </c>
      <c r="J16428" s="1" t="str">
        <f t="shared" si="2432"/>
        <v>Fluid (stream)</v>
      </c>
      <c r="K16428" s="1" t="str">
        <f t="shared" si="2433"/>
        <v>Untreated Water</v>
      </c>
      <c r="O16428">
        <v>0.25</v>
      </c>
      <c r="P16428">
        <v>70</v>
      </c>
      <c r="Q16428">
        <v>8.1</v>
      </c>
    </row>
    <row r="16429" spans="1:17" hidden="1" x14ac:dyDescent="0.3">
      <c r="A16429" t="s">
        <v>63365</v>
      </c>
      <c r="B16429" t="s">
        <v>63366</v>
      </c>
      <c r="C16429" s="1" t="str">
        <f t="shared" si="2434"/>
        <v>21:0793</v>
      </c>
      <c r="D16429" s="1" t="str">
        <f t="shared" si="2431"/>
        <v>21:0223</v>
      </c>
      <c r="E16429" t="s">
        <v>63367</v>
      </c>
      <c r="F16429" t="s">
        <v>63368</v>
      </c>
      <c r="H16429">
        <v>63.985356199999998</v>
      </c>
      <c r="I16429">
        <v>-132.23710009999999</v>
      </c>
      <c r="J16429" s="1" t="str">
        <f t="shared" si="2432"/>
        <v>Fluid (stream)</v>
      </c>
      <c r="K16429" s="1" t="str">
        <f t="shared" si="2433"/>
        <v>Untreated Water</v>
      </c>
      <c r="O16429">
        <v>0.19</v>
      </c>
      <c r="P16429">
        <v>50</v>
      </c>
      <c r="Q16429">
        <v>7.9</v>
      </c>
    </row>
    <row r="16430" spans="1:17" hidden="1" x14ac:dyDescent="0.3">
      <c r="A16430" t="s">
        <v>63369</v>
      </c>
      <c r="B16430" t="s">
        <v>63370</v>
      </c>
      <c r="C16430" s="1" t="str">
        <f t="shared" si="2434"/>
        <v>21:0793</v>
      </c>
      <c r="D16430" s="1" t="str">
        <f t="shared" si="2431"/>
        <v>21:0223</v>
      </c>
      <c r="E16430" t="s">
        <v>63371</v>
      </c>
      <c r="F16430" t="s">
        <v>63372</v>
      </c>
      <c r="H16430">
        <v>63.994819700000001</v>
      </c>
      <c r="I16430">
        <v>-132.1616459</v>
      </c>
      <c r="J16430" s="1" t="str">
        <f t="shared" si="2432"/>
        <v>Fluid (stream)</v>
      </c>
      <c r="K16430" s="1" t="str">
        <f t="shared" si="2433"/>
        <v>Untreated Water</v>
      </c>
      <c r="O16430">
        <v>0.4</v>
      </c>
      <c r="P16430">
        <v>60</v>
      </c>
      <c r="Q16430">
        <v>8</v>
      </c>
    </row>
    <row r="16431" spans="1:17" hidden="1" x14ac:dyDescent="0.3">
      <c r="A16431" t="s">
        <v>63373</v>
      </c>
      <c r="B16431" t="s">
        <v>63374</v>
      </c>
      <c r="C16431" s="1" t="str">
        <f t="shared" si="2434"/>
        <v>21:0793</v>
      </c>
      <c r="D16431" s="1" t="str">
        <f t="shared" si="2431"/>
        <v>21:0223</v>
      </c>
      <c r="E16431" t="s">
        <v>63375</v>
      </c>
      <c r="F16431" t="s">
        <v>63376</v>
      </c>
      <c r="H16431">
        <v>63.996168400000002</v>
      </c>
      <c r="I16431">
        <v>-132.15668109999999</v>
      </c>
      <c r="J16431" s="1" t="str">
        <f t="shared" si="2432"/>
        <v>Fluid (stream)</v>
      </c>
      <c r="K16431" s="1" t="str">
        <f t="shared" si="2433"/>
        <v>Untreated Water</v>
      </c>
      <c r="O16431">
        <v>0.33</v>
      </c>
      <c r="P16431">
        <v>60</v>
      </c>
      <c r="Q16431">
        <v>8</v>
      </c>
    </row>
    <row r="16432" spans="1:17" hidden="1" x14ac:dyDescent="0.3">
      <c r="A16432" t="s">
        <v>63377</v>
      </c>
      <c r="B16432" t="s">
        <v>63378</v>
      </c>
      <c r="C16432" s="1" t="str">
        <f t="shared" si="2434"/>
        <v>21:0793</v>
      </c>
      <c r="D16432" s="1" t="str">
        <f t="shared" si="2431"/>
        <v>21:0223</v>
      </c>
      <c r="E16432" t="s">
        <v>63379</v>
      </c>
      <c r="F16432" t="s">
        <v>63380</v>
      </c>
      <c r="H16432">
        <v>63.983677100000001</v>
      </c>
      <c r="I16432">
        <v>-132.09597099999999</v>
      </c>
      <c r="J16432" s="1" t="str">
        <f t="shared" si="2432"/>
        <v>Fluid (stream)</v>
      </c>
      <c r="K16432" s="1" t="str">
        <f t="shared" si="2433"/>
        <v>Untreated Water</v>
      </c>
      <c r="O16432">
        <v>0.21</v>
      </c>
      <c r="P16432">
        <v>70</v>
      </c>
      <c r="Q16432">
        <v>8.1</v>
      </c>
    </row>
    <row r="16433" spans="1:17" hidden="1" x14ac:dyDescent="0.3">
      <c r="A16433" t="s">
        <v>63381</v>
      </c>
      <c r="B16433" t="s">
        <v>63382</v>
      </c>
      <c r="C16433" s="1" t="str">
        <f t="shared" si="2434"/>
        <v>21:0793</v>
      </c>
      <c r="D16433" s="1" t="str">
        <f t="shared" si="2431"/>
        <v>21:0223</v>
      </c>
      <c r="E16433" t="s">
        <v>63383</v>
      </c>
      <c r="F16433" t="s">
        <v>63384</v>
      </c>
      <c r="H16433">
        <v>63.975721100000001</v>
      </c>
      <c r="I16433">
        <v>-132.0710177</v>
      </c>
      <c r="J16433" s="1" t="str">
        <f t="shared" si="2432"/>
        <v>Fluid (stream)</v>
      </c>
      <c r="K16433" s="1" t="str">
        <f t="shared" si="2433"/>
        <v>Untreated Water</v>
      </c>
      <c r="O16433">
        <v>1</v>
      </c>
      <c r="P16433">
        <v>50</v>
      </c>
      <c r="Q16433">
        <v>8.1</v>
      </c>
    </row>
    <row r="16434" spans="1:17" hidden="1" x14ac:dyDescent="0.3">
      <c r="A16434" t="s">
        <v>63385</v>
      </c>
      <c r="B16434" t="s">
        <v>63386</v>
      </c>
      <c r="C16434" s="1" t="str">
        <f t="shared" si="2434"/>
        <v>21:0793</v>
      </c>
      <c r="D16434" s="1" t="str">
        <f t="shared" si="2431"/>
        <v>21:0223</v>
      </c>
      <c r="E16434" t="s">
        <v>63387</v>
      </c>
      <c r="F16434" t="s">
        <v>63388</v>
      </c>
      <c r="H16434">
        <v>63.980550600000001</v>
      </c>
      <c r="I16434">
        <v>-132.0691218</v>
      </c>
      <c r="J16434" s="1" t="str">
        <f t="shared" si="2432"/>
        <v>Fluid (stream)</v>
      </c>
      <c r="K16434" s="1" t="str">
        <f t="shared" si="2433"/>
        <v>Untreated Water</v>
      </c>
      <c r="O16434">
        <v>0.25</v>
      </c>
      <c r="P16434">
        <v>50</v>
      </c>
      <c r="Q16434">
        <v>8</v>
      </c>
    </row>
    <row r="16435" spans="1:17" hidden="1" x14ac:dyDescent="0.3">
      <c r="A16435" t="s">
        <v>63389</v>
      </c>
      <c r="B16435" t="s">
        <v>63390</v>
      </c>
      <c r="C16435" s="1" t="str">
        <f t="shared" si="2434"/>
        <v>21:0793</v>
      </c>
      <c r="D16435" s="1" t="str">
        <f t="shared" si="2431"/>
        <v>21:0223</v>
      </c>
      <c r="E16435" t="s">
        <v>63391</v>
      </c>
      <c r="F16435" t="s">
        <v>63392</v>
      </c>
      <c r="H16435">
        <v>63.970330099999998</v>
      </c>
      <c r="I16435">
        <v>-132.00451910000001</v>
      </c>
      <c r="J16435" s="1" t="str">
        <f t="shared" si="2432"/>
        <v>Fluid (stream)</v>
      </c>
      <c r="K16435" s="1" t="str">
        <f t="shared" si="2433"/>
        <v>Untreated Water</v>
      </c>
      <c r="O16435">
        <v>0.83</v>
      </c>
      <c r="P16435">
        <v>40</v>
      </c>
      <c r="Q16435">
        <v>8.1</v>
      </c>
    </row>
    <row r="16436" spans="1:17" hidden="1" x14ac:dyDescent="0.3">
      <c r="A16436" t="s">
        <v>63393</v>
      </c>
      <c r="B16436" t="s">
        <v>63394</v>
      </c>
      <c r="C16436" s="1" t="str">
        <f t="shared" si="2434"/>
        <v>21:0793</v>
      </c>
      <c r="D16436" s="1" t="str">
        <f t="shared" si="2431"/>
        <v>21:0223</v>
      </c>
      <c r="E16436" t="s">
        <v>63395</v>
      </c>
      <c r="F16436" t="s">
        <v>63396</v>
      </c>
      <c r="H16436">
        <v>63.944817399999998</v>
      </c>
      <c r="I16436">
        <v>-132.0212555</v>
      </c>
      <c r="J16436" s="1" t="str">
        <f t="shared" si="2432"/>
        <v>Fluid (stream)</v>
      </c>
      <c r="K16436" s="1" t="str">
        <f t="shared" si="2433"/>
        <v>Untreated Water</v>
      </c>
      <c r="O16436">
        <v>2.5000000000000001E-2</v>
      </c>
      <c r="P16436">
        <v>40</v>
      </c>
      <c r="Q16436">
        <v>8</v>
      </c>
    </row>
    <row r="16437" spans="1:17" hidden="1" x14ac:dyDescent="0.3">
      <c r="A16437" t="s">
        <v>63397</v>
      </c>
      <c r="B16437" t="s">
        <v>63398</v>
      </c>
      <c r="C16437" s="1" t="str">
        <f t="shared" si="2434"/>
        <v>21:0793</v>
      </c>
      <c r="D16437" s="1" t="str">
        <f t="shared" si="2431"/>
        <v>21:0223</v>
      </c>
      <c r="E16437" t="s">
        <v>63399</v>
      </c>
      <c r="F16437" t="s">
        <v>63400</v>
      </c>
      <c r="H16437">
        <v>63.942318299999997</v>
      </c>
      <c r="I16437">
        <v>-132.02376720000001</v>
      </c>
      <c r="J16437" s="1" t="str">
        <f t="shared" si="2432"/>
        <v>Fluid (stream)</v>
      </c>
      <c r="K16437" s="1" t="str">
        <f t="shared" si="2433"/>
        <v>Untreated Water</v>
      </c>
      <c r="O16437">
        <v>1.6</v>
      </c>
      <c r="P16437">
        <v>50</v>
      </c>
      <c r="Q16437">
        <v>8.1</v>
      </c>
    </row>
    <row r="16438" spans="1:17" hidden="1" x14ac:dyDescent="0.3">
      <c r="A16438" t="s">
        <v>63401</v>
      </c>
      <c r="B16438" t="s">
        <v>63402</v>
      </c>
      <c r="C16438" s="1" t="str">
        <f t="shared" si="2434"/>
        <v>21:0793</v>
      </c>
      <c r="D16438" s="1" t="str">
        <f t="shared" si="2431"/>
        <v>21:0223</v>
      </c>
      <c r="E16438" t="s">
        <v>63403</v>
      </c>
      <c r="F16438" t="s">
        <v>63404</v>
      </c>
      <c r="H16438">
        <v>63.924225800000002</v>
      </c>
      <c r="I16438">
        <v>-132.11408399999999</v>
      </c>
      <c r="J16438" s="1" t="str">
        <f t="shared" si="2432"/>
        <v>Fluid (stream)</v>
      </c>
      <c r="K16438" s="1" t="str">
        <f t="shared" si="2433"/>
        <v>Untreated Water</v>
      </c>
      <c r="O16438">
        <v>0.15</v>
      </c>
      <c r="P16438">
        <v>50</v>
      </c>
      <c r="Q16438">
        <v>8</v>
      </c>
    </row>
    <row r="16439" spans="1:17" hidden="1" x14ac:dyDescent="0.3">
      <c r="A16439" t="s">
        <v>63405</v>
      </c>
      <c r="B16439" t="s">
        <v>63406</v>
      </c>
      <c r="C16439" s="1" t="str">
        <f t="shared" si="2434"/>
        <v>21:0793</v>
      </c>
      <c r="D16439" s="1" t="str">
        <f t="shared" si="2431"/>
        <v>21:0223</v>
      </c>
      <c r="E16439" t="s">
        <v>63407</v>
      </c>
      <c r="F16439" t="s">
        <v>63408</v>
      </c>
      <c r="H16439">
        <v>63.934927999999999</v>
      </c>
      <c r="I16439">
        <v>-132.08254679999999</v>
      </c>
      <c r="J16439" s="1" t="str">
        <f t="shared" si="2432"/>
        <v>Fluid (stream)</v>
      </c>
      <c r="K16439" s="1" t="str">
        <f t="shared" si="2433"/>
        <v>Untreated Water</v>
      </c>
      <c r="O16439">
        <v>0.43</v>
      </c>
      <c r="P16439">
        <v>70</v>
      </c>
      <c r="Q16439">
        <v>8</v>
      </c>
    </row>
    <row r="16440" spans="1:17" hidden="1" x14ac:dyDescent="0.3">
      <c r="A16440" t="s">
        <v>63409</v>
      </c>
      <c r="B16440" t="s">
        <v>63410</v>
      </c>
      <c r="C16440" s="1" t="str">
        <f t="shared" si="2434"/>
        <v>21:0793</v>
      </c>
      <c r="D16440" s="1" t="str">
        <f>HYPERLINK("http://geochem.nrcan.gc.ca/cdogs/content/svy/svy_e.htm", "")</f>
        <v/>
      </c>
      <c r="G16440" s="1" t="str">
        <f>HYPERLINK("http://geochem.nrcan.gc.ca/cdogs/content/cr_/cr_00088_e.htm", "88")</f>
        <v>88</v>
      </c>
      <c r="J16440" t="s">
        <v>11453</v>
      </c>
      <c r="K16440" t="s">
        <v>11454</v>
      </c>
      <c r="O16440">
        <v>7.0000000000000007E-2</v>
      </c>
      <c r="P16440">
        <v>100</v>
      </c>
      <c r="Q16440">
        <v>8</v>
      </c>
    </row>
    <row r="16441" spans="1:17" hidden="1" x14ac:dyDescent="0.3">
      <c r="A16441" t="s">
        <v>63411</v>
      </c>
      <c r="B16441" t="s">
        <v>63412</v>
      </c>
      <c r="C16441" s="1" t="str">
        <f t="shared" si="2434"/>
        <v>21:0793</v>
      </c>
      <c r="D16441" s="1" t="str">
        <f t="shared" ref="D16441:D16447" si="2435">HYPERLINK("http://geochem.nrcan.gc.ca/cdogs/content/svy/svy210223_e.htm", "21:0223")</f>
        <v>21:0223</v>
      </c>
      <c r="E16441" t="s">
        <v>63413</v>
      </c>
      <c r="F16441" t="s">
        <v>63414</v>
      </c>
      <c r="H16441">
        <v>63.917900899999999</v>
      </c>
      <c r="I16441">
        <v>-132.1648782</v>
      </c>
      <c r="J16441" s="1" t="str">
        <f t="shared" ref="J16441:J16447" si="2436">HYPERLINK("http://geochem.nrcan.gc.ca/cdogs/content/kwd/kwd020018_e.htm", "Fluid (stream)")</f>
        <v>Fluid (stream)</v>
      </c>
      <c r="K16441" s="1" t="str">
        <f t="shared" ref="K16441:K16447" si="2437">HYPERLINK("http://geochem.nrcan.gc.ca/cdogs/content/kwd/kwd080007_e.htm", "Untreated Water")</f>
        <v>Untreated Water</v>
      </c>
      <c r="O16441">
        <v>0.25</v>
      </c>
      <c r="P16441">
        <v>90</v>
      </c>
      <c r="Q16441">
        <v>7.9</v>
      </c>
    </row>
    <row r="16442" spans="1:17" hidden="1" x14ac:dyDescent="0.3">
      <c r="A16442" t="s">
        <v>63415</v>
      </c>
      <c r="B16442" t="s">
        <v>63416</v>
      </c>
      <c r="C16442" s="1" t="str">
        <f t="shared" si="2434"/>
        <v>21:0793</v>
      </c>
      <c r="D16442" s="1" t="str">
        <f t="shared" si="2435"/>
        <v>21:0223</v>
      </c>
      <c r="E16442" t="s">
        <v>63417</v>
      </c>
      <c r="F16442" t="s">
        <v>63418</v>
      </c>
      <c r="H16442">
        <v>63.946838499999998</v>
      </c>
      <c r="I16442">
        <v>-132.17555200000001</v>
      </c>
      <c r="J16442" s="1" t="str">
        <f t="shared" si="2436"/>
        <v>Fluid (stream)</v>
      </c>
      <c r="K16442" s="1" t="str">
        <f t="shared" si="2437"/>
        <v>Untreated Water</v>
      </c>
      <c r="O16442">
        <v>7.0000000000000007E-2</v>
      </c>
      <c r="P16442">
        <v>70</v>
      </c>
      <c r="Q16442">
        <v>7.8</v>
      </c>
    </row>
    <row r="16443" spans="1:17" hidden="1" x14ac:dyDescent="0.3">
      <c r="A16443" t="s">
        <v>63419</v>
      </c>
      <c r="B16443" t="s">
        <v>63420</v>
      </c>
      <c r="C16443" s="1" t="str">
        <f t="shared" si="2434"/>
        <v>21:0793</v>
      </c>
      <c r="D16443" s="1" t="str">
        <f t="shared" si="2435"/>
        <v>21:0223</v>
      </c>
      <c r="E16443" t="s">
        <v>63421</v>
      </c>
      <c r="F16443" t="s">
        <v>63422</v>
      </c>
      <c r="H16443">
        <v>63.925874700000001</v>
      </c>
      <c r="I16443">
        <v>-132.26189439999999</v>
      </c>
      <c r="J16443" s="1" t="str">
        <f t="shared" si="2436"/>
        <v>Fluid (stream)</v>
      </c>
      <c r="K16443" s="1" t="str">
        <f t="shared" si="2437"/>
        <v>Untreated Water</v>
      </c>
      <c r="O16443">
        <v>0.16</v>
      </c>
      <c r="P16443">
        <v>80</v>
      </c>
      <c r="Q16443">
        <v>8</v>
      </c>
    </row>
    <row r="16444" spans="1:17" hidden="1" x14ac:dyDescent="0.3">
      <c r="A16444" t="s">
        <v>63423</v>
      </c>
      <c r="B16444" t="s">
        <v>63424</v>
      </c>
      <c r="C16444" s="1" t="str">
        <f t="shared" si="2434"/>
        <v>21:0793</v>
      </c>
      <c r="D16444" s="1" t="str">
        <f t="shared" si="2435"/>
        <v>21:0223</v>
      </c>
      <c r="E16444" t="s">
        <v>63425</v>
      </c>
      <c r="F16444" t="s">
        <v>63426</v>
      </c>
      <c r="H16444">
        <v>63.925229600000002</v>
      </c>
      <c r="I16444">
        <v>-132.25675430000001</v>
      </c>
      <c r="J16444" s="1" t="str">
        <f t="shared" si="2436"/>
        <v>Fluid (stream)</v>
      </c>
      <c r="K16444" s="1" t="str">
        <f t="shared" si="2437"/>
        <v>Untreated Water</v>
      </c>
      <c r="O16444">
        <v>7.0000000000000007E-2</v>
      </c>
      <c r="P16444">
        <v>70</v>
      </c>
      <c r="Q16444">
        <v>7.8</v>
      </c>
    </row>
    <row r="16445" spans="1:17" hidden="1" x14ac:dyDescent="0.3">
      <c r="A16445" t="s">
        <v>63427</v>
      </c>
      <c r="B16445" t="s">
        <v>63428</v>
      </c>
      <c r="C16445" s="1" t="str">
        <f t="shared" si="2434"/>
        <v>21:0793</v>
      </c>
      <c r="D16445" s="1" t="str">
        <f t="shared" si="2435"/>
        <v>21:0223</v>
      </c>
      <c r="E16445" t="s">
        <v>63429</v>
      </c>
      <c r="F16445" t="s">
        <v>63430</v>
      </c>
      <c r="H16445">
        <v>63.911789200000001</v>
      </c>
      <c r="I16445">
        <v>-132.3071362</v>
      </c>
      <c r="J16445" s="1" t="str">
        <f t="shared" si="2436"/>
        <v>Fluid (stream)</v>
      </c>
      <c r="K16445" s="1" t="str">
        <f t="shared" si="2437"/>
        <v>Untreated Water</v>
      </c>
      <c r="O16445">
        <v>0.16</v>
      </c>
      <c r="P16445">
        <v>60</v>
      </c>
      <c r="Q16445">
        <v>7.9</v>
      </c>
    </row>
    <row r="16446" spans="1:17" hidden="1" x14ac:dyDescent="0.3">
      <c r="A16446" t="s">
        <v>63431</v>
      </c>
      <c r="B16446" t="s">
        <v>63432</v>
      </c>
      <c r="C16446" s="1" t="str">
        <f t="shared" si="2434"/>
        <v>21:0793</v>
      </c>
      <c r="D16446" s="1" t="str">
        <f t="shared" si="2435"/>
        <v>21:0223</v>
      </c>
      <c r="E16446" t="s">
        <v>63433</v>
      </c>
      <c r="F16446" t="s">
        <v>63434</v>
      </c>
      <c r="H16446">
        <v>63.907726699999998</v>
      </c>
      <c r="I16446">
        <v>-132.19488319999999</v>
      </c>
      <c r="J16446" s="1" t="str">
        <f t="shared" si="2436"/>
        <v>Fluid (stream)</v>
      </c>
      <c r="K16446" s="1" t="str">
        <f t="shared" si="2437"/>
        <v>Untreated Water</v>
      </c>
      <c r="O16446">
        <v>0.25</v>
      </c>
      <c r="P16446">
        <v>120</v>
      </c>
      <c r="Q16446">
        <v>8.1999999999999993</v>
      </c>
    </row>
    <row r="16447" spans="1:17" hidden="1" x14ac:dyDescent="0.3">
      <c r="A16447" t="s">
        <v>63435</v>
      </c>
      <c r="B16447" t="s">
        <v>63436</v>
      </c>
      <c r="C16447" s="1" t="str">
        <f t="shared" si="2434"/>
        <v>21:0793</v>
      </c>
      <c r="D16447" s="1" t="str">
        <f t="shared" si="2435"/>
        <v>21:0223</v>
      </c>
      <c r="E16447" t="s">
        <v>63437</v>
      </c>
      <c r="F16447" t="s">
        <v>63438</v>
      </c>
      <c r="H16447">
        <v>63.887540700000002</v>
      </c>
      <c r="I16447">
        <v>-132.1132882</v>
      </c>
      <c r="J16447" s="1" t="str">
        <f t="shared" si="2436"/>
        <v>Fluid (stream)</v>
      </c>
      <c r="K16447" s="1" t="str">
        <f t="shared" si="2437"/>
        <v>Untreated Water</v>
      </c>
      <c r="O16447">
        <v>0.14000000000000001</v>
      </c>
      <c r="P16447">
        <v>80</v>
      </c>
      <c r="Q16447">
        <v>8</v>
      </c>
    </row>
    <row r="16448" spans="1:17" hidden="1" x14ac:dyDescent="0.3">
      <c r="A16448" t="s">
        <v>63439</v>
      </c>
      <c r="B16448" t="s">
        <v>63440</v>
      </c>
      <c r="C16448" s="1" t="str">
        <f t="shared" si="2434"/>
        <v>21:0793</v>
      </c>
      <c r="D16448" s="1" t="str">
        <f>HYPERLINK("http://geochem.nrcan.gc.ca/cdogs/content/svy/svy_e.htm", "")</f>
        <v/>
      </c>
      <c r="G16448" s="1" t="str">
        <f>HYPERLINK("http://geochem.nrcan.gc.ca/cdogs/content/cr_/cr_00089_e.htm", "89")</f>
        <v>89</v>
      </c>
      <c r="J16448" t="s">
        <v>11453</v>
      </c>
      <c r="K16448" t="s">
        <v>11454</v>
      </c>
      <c r="O16448">
        <v>1.8</v>
      </c>
      <c r="P16448">
        <v>290</v>
      </c>
      <c r="Q16448">
        <v>8</v>
      </c>
    </row>
    <row r="16449" spans="1:17" hidden="1" x14ac:dyDescent="0.3">
      <c r="A16449" t="s">
        <v>63441</v>
      </c>
      <c r="B16449" t="s">
        <v>63442</v>
      </c>
      <c r="C16449" s="1" t="str">
        <f t="shared" si="2434"/>
        <v>21:0793</v>
      </c>
      <c r="D16449" s="1" t="str">
        <f t="shared" ref="D16449:D16470" si="2438">HYPERLINK("http://geochem.nrcan.gc.ca/cdogs/content/svy/svy210223_e.htm", "21:0223")</f>
        <v>21:0223</v>
      </c>
      <c r="E16449" t="s">
        <v>63443</v>
      </c>
      <c r="F16449" t="s">
        <v>63444</v>
      </c>
      <c r="H16449">
        <v>63.897432999999999</v>
      </c>
      <c r="I16449">
        <v>-132.0340094</v>
      </c>
      <c r="J16449" s="1" t="str">
        <f t="shared" ref="J16449:J16470" si="2439">HYPERLINK("http://geochem.nrcan.gc.ca/cdogs/content/kwd/kwd020018_e.htm", "Fluid (stream)")</f>
        <v>Fluid (stream)</v>
      </c>
      <c r="K16449" s="1" t="str">
        <f t="shared" ref="K16449:K16470" si="2440">HYPERLINK("http://geochem.nrcan.gc.ca/cdogs/content/kwd/kwd080007_e.htm", "Untreated Water")</f>
        <v>Untreated Water</v>
      </c>
      <c r="O16449">
        <v>0.18</v>
      </c>
      <c r="P16449">
        <v>70</v>
      </c>
      <c r="Q16449">
        <v>7.8</v>
      </c>
    </row>
    <row r="16450" spans="1:17" hidden="1" x14ac:dyDescent="0.3">
      <c r="A16450" t="s">
        <v>63445</v>
      </c>
      <c r="B16450" t="s">
        <v>63446</v>
      </c>
      <c r="C16450" s="1" t="str">
        <f t="shared" si="2434"/>
        <v>21:0793</v>
      </c>
      <c r="D16450" s="1" t="str">
        <f t="shared" si="2438"/>
        <v>21:0223</v>
      </c>
      <c r="E16450" t="s">
        <v>63447</v>
      </c>
      <c r="F16450" t="s">
        <v>63448</v>
      </c>
      <c r="H16450">
        <v>63.901987900000002</v>
      </c>
      <c r="I16450">
        <v>-132.0472504</v>
      </c>
      <c r="J16450" s="1" t="str">
        <f t="shared" si="2439"/>
        <v>Fluid (stream)</v>
      </c>
      <c r="K16450" s="1" t="str">
        <f t="shared" si="2440"/>
        <v>Untreated Water</v>
      </c>
      <c r="O16450">
        <v>0.28000000000000003</v>
      </c>
      <c r="P16450">
        <v>80</v>
      </c>
      <c r="Q16450">
        <v>8</v>
      </c>
    </row>
    <row r="16451" spans="1:17" hidden="1" x14ac:dyDescent="0.3">
      <c r="A16451" t="s">
        <v>63449</v>
      </c>
      <c r="B16451" t="s">
        <v>63450</v>
      </c>
      <c r="C16451" s="1" t="str">
        <f t="shared" si="2434"/>
        <v>21:0793</v>
      </c>
      <c r="D16451" s="1" t="str">
        <f t="shared" si="2438"/>
        <v>21:0223</v>
      </c>
      <c r="E16451" t="s">
        <v>63451</v>
      </c>
      <c r="F16451" t="s">
        <v>63452</v>
      </c>
      <c r="H16451">
        <v>63.866095600000001</v>
      </c>
      <c r="I16451">
        <v>-132.0208413</v>
      </c>
      <c r="J16451" s="1" t="str">
        <f t="shared" si="2439"/>
        <v>Fluid (stream)</v>
      </c>
      <c r="K16451" s="1" t="str">
        <f t="shared" si="2440"/>
        <v>Untreated Water</v>
      </c>
      <c r="O16451">
        <v>0.16</v>
      </c>
      <c r="P16451">
        <v>80</v>
      </c>
      <c r="Q16451">
        <v>8.1999999999999993</v>
      </c>
    </row>
    <row r="16452" spans="1:17" hidden="1" x14ac:dyDescent="0.3">
      <c r="A16452" t="s">
        <v>63453</v>
      </c>
      <c r="B16452" t="s">
        <v>63454</v>
      </c>
      <c r="C16452" s="1" t="str">
        <f t="shared" si="2434"/>
        <v>21:0793</v>
      </c>
      <c r="D16452" s="1" t="str">
        <f t="shared" si="2438"/>
        <v>21:0223</v>
      </c>
      <c r="E16452" t="s">
        <v>63455</v>
      </c>
      <c r="F16452" t="s">
        <v>63456</v>
      </c>
      <c r="H16452">
        <v>63.866260199999999</v>
      </c>
      <c r="I16452">
        <v>-132.02534470000001</v>
      </c>
      <c r="J16452" s="1" t="str">
        <f t="shared" si="2439"/>
        <v>Fluid (stream)</v>
      </c>
      <c r="K16452" s="1" t="str">
        <f t="shared" si="2440"/>
        <v>Untreated Water</v>
      </c>
      <c r="O16452">
        <v>0.06</v>
      </c>
      <c r="P16452">
        <v>60</v>
      </c>
      <c r="Q16452">
        <v>7.9</v>
      </c>
    </row>
    <row r="16453" spans="1:17" hidden="1" x14ac:dyDescent="0.3">
      <c r="A16453" t="s">
        <v>63457</v>
      </c>
      <c r="B16453" t="s">
        <v>63458</v>
      </c>
      <c r="C16453" s="1" t="str">
        <f t="shared" si="2434"/>
        <v>21:0793</v>
      </c>
      <c r="D16453" s="1" t="str">
        <f t="shared" si="2438"/>
        <v>21:0223</v>
      </c>
      <c r="E16453" t="s">
        <v>63459</v>
      </c>
      <c r="F16453" t="s">
        <v>63460</v>
      </c>
      <c r="H16453">
        <v>63.846812700000001</v>
      </c>
      <c r="I16453">
        <v>-132.14723649999999</v>
      </c>
      <c r="J16453" s="1" t="str">
        <f t="shared" si="2439"/>
        <v>Fluid (stream)</v>
      </c>
      <c r="K16453" s="1" t="str">
        <f t="shared" si="2440"/>
        <v>Untreated Water</v>
      </c>
      <c r="O16453">
        <v>2.5000000000000001E-2</v>
      </c>
      <c r="P16453">
        <v>90</v>
      </c>
      <c r="Q16453">
        <v>8.1</v>
      </c>
    </row>
    <row r="16454" spans="1:17" hidden="1" x14ac:dyDescent="0.3">
      <c r="A16454" t="s">
        <v>63461</v>
      </c>
      <c r="B16454" t="s">
        <v>63462</v>
      </c>
      <c r="C16454" s="1" t="str">
        <f t="shared" si="2434"/>
        <v>21:0793</v>
      </c>
      <c r="D16454" s="1" t="str">
        <f t="shared" si="2438"/>
        <v>21:0223</v>
      </c>
      <c r="E16454" t="s">
        <v>63463</v>
      </c>
      <c r="F16454" t="s">
        <v>63464</v>
      </c>
      <c r="H16454">
        <v>63.844188099999997</v>
      </c>
      <c r="I16454">
        <v>-132.14394189999999</v>
      </c>
      <c r="J16454" s="1" t="str">
        <f t="shared" si="2439"/>
        <v>Fluid (stream)</v>
      </c>
      <c r="K16454" s="1" t="str">
        <f t="shared" si="2440"/>
        <v>Untreated Water</v>
      </c>
      <c r="O16454">
        <v>7.0000000000000007E-2</v>
      </c>
      <c r="P16454">
        <v>60</v>
      </c>
      <c r="Q16454">
        <v>8</v>
      </c>
    </row>
    <row r="16455" spans="1:17" hidden="1" x14ac:dyDescent="0.3">
      <c r="A16455" t="s">
        <v>63465</v>
      </c>
      <c r="B16455" t="s">
        <v>63466</v>
      </c>
      <c r="C16455" s="1" t="str">
        <f t="shared" si="2434"/>
        <v>21:0793</v>
      </c>
      <c r="D16455" s="1" t="str">
        <f t="shared" si="2438"/>
        <v>21:0223</v>
      </c>
      <c r="E16455" t="s">
        <v>63463</v>
      </c>
      <c r="F16455" t="s">
        <v>63467</v>
      </c>
      <c r="H16455">
        <v>63.844188099999997</v>
      </c>
      <c r="I16455">
        <v>-132.14394189999999</v>
      </c>
      <c r="J16455" s="1" t="str">
        <f t="shared" si="2439"/>
        <v>Fluid (stream)</v>
      </c>
      <c r="K16455" s="1" t="str">
        <f t="shared" si="2440"/>
        <v>Untreated Water</v>
      </c>
      <c r="O16455">
        <v>2.5000000000000001E-2</v>
      </c>
      <c r="P16455">
        <v>50</v>
      </c>
      <c r="Q16455">
        <v>7.9</v>
      </c>
    </row>
    <row r="16456" spans="1:17" hidden="1" x14ac:dyDescent="0.3">
      <c r="A16456" t="s">
        <v>63468</v>
      </c>
      <c r="B16456" t="s">
        <v>63469</v>
      </c>
      <c r="C16456" s="1" t="str">
        <f t="shared" si="2434"/>
        <v>21:0793</v>
      </c>
      <c r="D16456" s="1" t="str">
        <f t="shared" si="2438"/>
        <v>21:0223</v>
      </c>
      <c r="E16456" t="s">
        <v>63470</v>
      </c>
      <c r="F16456" t="s">
        <v>63471</v>
      </c>
      <c r="H16456">
        <v>63.8381975</v>
      </c>
      <c r="I16456">
        <v>-132.2036027</v>
      </c>
      <c r="J16456" s="1" t="str">
        <f t="shared" si="2439"/>
        <v>Fluid (stream)</v>
      </c>
      <c r="K16456" s="1" t="str">
        <f t="shared" si="2440"/>
        <v>Untreated Water</v>
      </c>
      <c r="O16456">
        <v>2.5000000000000001E-2</v>
      </c>
      <c r="P16456">
        <v>50</v>
      </c>
      <c r="Q16456">
        <v>8.1</v>
      </c>
    </row>
    <row r="16457" spans="1:17" hidden="1" x14ac:dyDescent="0.3">
      <c r="A16457" t="s">
        <v>63472</v>
      </c>
      <c r="B16457" t="s">
        <v>63473</v>
      </c>
      <c r="C16457" s="1" t="str">
        <f t="shared" si="2434"/>
        <v>21:0793</v>
      </c>
      <c r="D16457" s="1" t="str">
        <f t="shared" si="2438"/>
        <v>21:0223</v>
      </c>
      <c r="E16457" t="s">
        <v>63474</v>
      </c>
      <c r="F16457" t="s">
        <v>63475</v>
      </c>
      <c r="H16457">
        <v>63.841014700000002</v>
      </c>
      <c r="I16457">
        <v>-132.2053166</v>
      </c>
      <c r="J16457" s="1" t="str">
        <f t="shared" si="2439"/>
        <v>Fluid (stream)</v>
      </c>
      <c r="K16457" s="1" t="str">
        <f t="shared" si="2440"/>
        <v>Untreated Water</v>
      </c>
      <c r="O16457">
        <v>2.5000000000000001E-2</v>
      </c>
      <c r="P16457">
        <v>50</v>
      </c>
      <c r="Q16457">
        <v>8.1</v>
      </c>
    </row>
    <row r="16458" spans="1:17" hidden="1" x14ac:dyDescent="0.3">
      <c r="A16458" t="s">
        <v>63476</v>
      </c>
      <c r="B16458" t="s">
        <v>63477</v>
      </c>
      <c r="C16458" s="1" t="str">
        <f t="shared" si="2434"/>
        <v>21:0793</v>
      </c>
      <c r="D16458" s="1" t="str">
        <f t="shared" si="2438"/>
        <v>21:0223</v>
      </c>
      <c r="E16458" t="s">
        <v>63478</v>
      </c>
      <c r="F16458" t="s">
        <v>63479</v>
      </c>
      <c r="H16458">
        <v>63.815970499999999</v>
      </c>
      <c r="I16458">
        <v>-132.22828989999999</v>
      </c>
      <c r="J16458" s="1" t="str">
        <f t="shared" si="2439"/>
        <v>Fluid (stream)</v>
      </c>
      <c r="K16458" s="1" t="str">
        <f t="shared" si="2440"/>
        <v>Untreated Water</v>
      </c>
      <c r="O16458">
        <v>2.5000000000000001E-2</v>
      </c>
      <c r="P16458">
        <v>30</v>
      </c>
      <c r="Q16458">
        <v>8</v>
      </c>
    </row>
    <row r="16459" spans="1:17" hidden="1" x14ac:dyDescent="0.3">
      <c r="A16459" t="s">
        <v>63480</v>
      </c>
      <c r="B16459" t="s">
        <v>63481</v>
      </c>
      <c r="C16459" s="1" t="str">
        <f t="shared" si="2434"/>
        <v>21:0793</v>
      </c>
      <c r="D16459" s="1" t="str">
        <f t="shared" si="2438"/>
        <v>21:0223</v>
      </c>
      <c r="E16459" t="s">
        <v>63482</v>
      </c>
      <c r="F16459" t="s">
        <v>63483</v>
      </c>
      <c r="H16459">
        <v>63.865969300000003</v>
      </c>
      <c r="I16459">
        <v>-132.19499740000001</v>
      </c>
      <c r="J16459" s="1" t="str">
        <f t="shared" si="2439"/>
        <v>Fluid (stream)</v>
      </c>
      <c r="K16459" s="1" t="str">
        <f t="shared" si="2440"/>
        <v>Untreated Water</v>
      </c>
      <c r="O16459">
        <v>0.06</v>
      </c>
      <c r="P16459">
        <v>60</v>
      </c>
      <c r="Q16459">
        <v>8</v>
      </c>
    </row>
    <row r="16460" spans="1:17" hidden="1" x14ac:dyDescent="0.3">
      <c r="A16460" t="s">
        <v>63484</v>
      </c>
      <c r="B16460" t="s">
        <v>63485</v>
      </c>
      <c r="C16460" s="1" t="str">
        <f t="shared" si="2434"/>
        <v>21:0793</v>
      </c>
      <c r="D16460" s="1" t="str">
        <f t="shared" si="2438"/>
        <v>21:0223</v>
      </c>
      <c r="E16460" t="s">
        <v>63486</v>
      </c>
      <c r="F16460" t="s">
        <v>63487</v>
      </c>
      <c r="H16460">
        <v>63.876052000000001</v>
      </c>
      <c r="I16460">
        <v>-132.23403680000001</v>
      </c>
      <c r="J16460" s="1" t="str">
        <f t="shared" si="2439"/>
        <v>Fluid (stream)</v>
      </c>
      <c r="K16460" s="1" t="str">
        <f t="shared" si="2440"/>
        <v>Untreated Water</v>
      </c>
      <c r="O16460">
        <v>2.5000000000000001E-2</v>
      </c>
      <c r="P16460">
        <v>50</v>
      </c>
      <c r="Q16460">
        <v>7.9</v>
      </c>
    </row>
    <row r="16461" spans="1:17" hidden="1" x14ac:dyDescent="0.3">
      <c r="A16461" t="s">
        <v>63488</v>
      </c>
      <c r="B16461" t="s">
        <v>63489</v>
      </c>
      <c r="C16461" s="1" t="str">
        <f t="shared" si="2434"/>
        <v>21:0793</v>
      </c>
      <c r="D16461" s="1" t="str">
        <f t="shared" si="2438"/>
        <v>21:0223</v>
      </c>
      <c r="E16461" t="s">
        <v>63490</v>
      </c>
      <c r="F16461" t="s">
        <v>63491</v>
      </c>
      <c r="H16461">
        <v>63.874509600000003</v>
      </c>
      <c r="I16461">
        <v>-132.28103379999999</v>
      </c>
      <c r="J16461" s="1" t="str">
        <f t="shared" si="2439"/>
        <v>Fluid (stream)</v>
      </c>
      <c r="K16461" s="1" t="str">
        <f t="shared" si="2440"/>
        <v>Untreated Water</v>
      </c>
      <c r="O16461">
        <v>0.18</v>
      </c>
      <c r="P16461">
        <v>70</v>
      </c>
      <c r="Q16461">
        <v>8.1999999999999993</v>
      </c>
    </row>
    <row r="16462" spans="1:17" hidden="1" x14ac:dyDescent="0.3">
      <c r="A16462" t="s">
        <v>63492</v>
      </c>
      <c r="B16462" t="s">
        <v>63493</v>
      </c>
      <c r="C16462" s="1" t="str">
        <f t="shared" si="2434"/>
        <v>21:0793</v>
      </c>
      <c r="D16462" s="1" t="str">
        <f t="shared" si="2438"/>
        <v>21:0223</v>
      </c>
      <c r="E16462" t="s">
        <v>63490</v>
      </c>
      <c r="F16462" t="s">
        <v>63494</v>
      </c>
      <c r="H16462">
        <v>63.874509600000003</v>
      </c>
      <c r="I16462">
        <v>-132.28103379999999</v>
      </c>
      <c r="J16462" s="1" t="str">
        <f t="shared" si="2439"/>
        <v>Fluid (stream)</v>
      </c>
      <c r="K16462" s="1" t="str">
        <f t="shared" si="2440"/>
        <v>Untreated Water</v>
      </c>
      <c r="O16462">
        <v>0.12</v>
      </c>
      <c r="P16462">
        <v>70</v>
      </c>
      <c r="Q16462">
        <v>8.3000000000000007</v>
      </c>
    </row>
    <row r="16463" spans="1:17" hidden="1" x14ac:dyDescent="0.3">
      <c r="A16463" t="s">
        <v>63495</v>
      </c>
      <c r="B16463" t="s">
        <v>63496</v>
      </c>
      <c r="C16463" s="1" t="str">
        <f t="shared" si="2434"/>
        <v>21:0793</v>
      </c>
      <c r="D16463" s="1" t="str">
        <f t="shared" si="2438"/>
        <v>21:0223</v>
      </c>
      <c r="E16463" t="s">
        <v>63497</v>
      </c>
      <c r="F16463" t="s">
        <v>63498</v>
      </c>
      <c r="H16463">
        <v>63.866574499999999</v>
      </c>
      <c r="I16463">
        <v>-132.3100221</v>
      </c>
      <c r="J16463" s="1" t="str">
        <f t="shared" si="2439"/>
        <v>Fluid (stream)</v>
      </c>
      <c r="K16463" s="1" t="str">
        <f t="shared" si="2440"/>
        <v>Untreated Water</v>
      </c>
      <c r="O16463">
        <v>0.09</v>
      </c>
      <c r="P16463">
        <v>60</v>
      </c>
      <c r="Q16463">
        <v>8.1999999999999993</v>
      </c>
    </row>
    <row r="16464" spans="1:17" hidden="1" x14ac:dyDescent="0.3">
      <c r="A16464" t="s">
        <v>63499</v>
      </c>
      <c r="B16464" t="s">
        <v>63500</v>
      </c>
      <c r="C16464" s="1" t="str">
        <f t="shared" si="2434"/>
        <v>21:0793</v>
      </c>
      <c r="D16464" s="1" t="str">
        <f t="shared" si="2438"/>
        <v>21:0223</v>
      </c>
      <c r="E16464" t="s">
        <v>63501</v>
      </c>
      <c r="F16464" t="s">
        <v>63502</v>
      </c>
      <c r="H16464">
        <v>63.859595900000002</v>
      </c>
      <c r="I16464">
        <v>-132.35130000000001</v>
      </c>
      <c r="J16464" s="1" t="str">
        <f t="shared" si="2439"/>
        <v>Fluid (stream)</v>
      </c>
      <c r="K16464" s="1" t="str">
        <f t="shared" si="2440"/>
        <v>Untreated Water</v>
      </c>
      <c r="O16464">
        <v>0.11</v>
      </c>
      <c r="P16464">
        <v>50</v>
      </c>
      <c r="Q16464">
        <v>8</v>
      </c>
    </row>
    <row r="16465" spans="1:17" hidden="1" x14ac:dyDescent="0.3">
      <c r="A16465" t="s">
        <v>63503</v>
      </c>
      <c r="B16465" t="s">
        <v>63504</v>
      </c>
      <c r="C16465" s="1" t="str">
        <f t="shared" si="2434"/>
        <v>21:0793</v>
      </c>
      <c r="D16465" s="1" t="str">
        <f t="shared" si="2438"/>
        <v>21:0223</v>
      </c>
      <c r="E16465" t="s">
        <v>63505</v>
      </c>
      <c r="F16465" t="s">
        <v>63506</v>
      </c>
      <c r="H16465">
        <v>63.8615067</v>
      </c>
      <c r="I16465">
        <v>-132.41267959999999</v>
      </c>
      <c r="J16465" s="1" t="str">
        <f t="shared" si="2439"/>
        <v>Fluid (stream)</v>
      </c>
      <c r="K16465" s="1" t="str">
        <f t="shared" si="2440"/>
        <v>Untreated Water</v>
      </c>
      <c r="O16465">
        <v>0.28999999999999998</v>
      </c>
      <c r="P16465">
        <v>40</v>
      </c>
      <c r="Q16465">
        <v>8.1999999999999993</v>
      </c>
    </row>
    <row r="16466" spans="1:17" hidden="1" x14ac:dyDescent="0.3">
      <c r="A16466" t="s">
        <v>63507</v>
      </c>
      <c r="B16466" t="s">
        <v>63508</v>
      </c>
      <c r="C16466" s="1" t="str">
        <f t="shared" si="2434"/>
        <v>21:0793</v>
      </c>
      <c r="D16466" s="1" t="str">
        <f t="shared" si="2438"/>
        <v>21:0223</v>
      </c>
      <c r="E16466" t="s">
        <v>63509</v>
      </c>
      <c r="F16466" t="s">
        <v>63510</v>
      </c>
      <c r="H16466">
        <v>63.859946000000001</v>
      </c>
      <c r="I16466">
        <v>-132.51934130000001</v>
      </c>
      <c r="J16466" s="1" t="str">
        <f t="shared" si="2439"/>
        <v>Fluid (stream)</v>
      </c>
      <c r="K16466" s="1" t="str">
        <f t="shared" si="2440"/>
        <v>Untreated Water</v>
      </c>
      <c r="O16466">
        <v>0.28000000000000003</v>
      </c>
      <c r="P16466">
        <v>40</v>
      </c>
      <c r="Q16466">
        <v>8.1</v>
      </c>
    </row>
    <row r="16467" spans="1:17" hidden="1" x14ac:dyDescent="0.3">
      <c r="A16467" t="s">
        <v>63511</v>
      </c>
      <c r="B16467" t="s">
        <v>63512</v>
      </c>
      <c r="C16467" s="1" t="str">
        <f t="shared" si="2434"/>
        <v>21:0793</v>
      </c>
      <c r="D16467" s="1" t="str">
        <f t="shared" si="2438"/>
        <v>21:0223</v>
      </c>
      <c r="E16467" t="s">
        <v>63513</v>
      </c>
      <c r="F16467" t="s">
        <v>63514</v>
      </c>
      <c r="H16467">
        <v>63.691996400000001</v>
      </c>
      <c r="I16467">
        <v>-132.38635819999999</v>
      </c>
      <c r="J16467" s="1" t="str">
        <f t="shared" si="2439"/>
        <v>Fluid (stream)</v>
      </c>
      <c r="K16467" s="1" t="str">
        <f t="shared" si="2440"/>
        <v>Untreated Water</v>
      </c>
      <c r="O16467">
        <v>2.5000000000000001E-2</v>
      </c>
      <c r="P16467">
        <v>100</v>
      </c>
      <c r="Q16467">
        <v>7.4</v>
      </c>
    </row>
    <row r="16468" spans="1:17" hidden="1" x14ac:dyDescent="0.3">
      <c r="A16468" t="s">
        <v>63515</v>
      </c>
      <c r="B16468" t="s">
        <v>63516</v>
      </c>
      <c r="C16468" s="1" t="str">
        <f t="shared" si="2434"/>
        <v>21:0793</v>
      </c>
      <c r="D16468" s="1" t="str">
        <f t="shared" si="2438"/>
        <v>21:0223</v>
      </c>
      <c r="E16468" t="s">
        <v>63517</v>
      </c>
      <c r="F16468" t="s">
        <v>63518</v>
      </c>
      <c r="H16468">
        <v>63.6290932</v>
      </c>
      <c r="I16468">
        <v>-132.49634810000001</v>
      </c>
      <c r="J16468" s="1" t="str">
        <f t="shared" si="2439"/>
        <v>Fluid (stream)</v>
      </c>
      <c r="K16468" s="1" t="str">
        <f t="shared" si="2440"/>
        <v>Untreated Water</v>
      </c>
      <c r="O16468">
        <v>9</v>
      </c>
      <c r="P16468">
        <v>250</v>
      </c>
      <c r="Q16468">
        <v>7.3</v>
      </c>
    </row>
    <row r="16469" spans="1:17" hidden="1" x14ac:dyDescent="0.3">
      <c r="A16469" t="s">
        <v>63519</v>
      </c>
      <c r="B16469" t="s">
        <v>63520</v>
      </c>
      <c r="C16469" s="1" t="str">
        <f t="shared" si="2434"/>
        <v>21:0793</v>
      </c>
      <c r="D16469" s="1" t="str">
        <f t="shared" si="2438"/>
        <v>21:0223</v>
      </c>
      <c r="E16469" t="s">
        <v>63521</v>
      </c>
      <c r="F16469" t="s">
        <v>63522</v>
      </c>
      <c r="H16469">
        <v>63.665268099999999</v>
      </c>
      <c r="I16469">
        <v>-132.47100019999999</v>
      </c>
      <c r="J16469" s="1" t="str">
        <f t="shared" si="2439"/>
        <v>Fluid (stream)</v>
      </c>
      <c r="K16469" s="1" t="str">
        <f t="shared" si="2440"/>
        <v>Untreated Water</v>
      </c>
      <c r="O16469">
        <v>2.5000000000000001E-2</v>
      </c>
      <c r="P16469">
        <v>190</v>
      </c>
      <c r="Q16469">
        <v>7.4</v>
      </c>
    </row>
    <row r="16470" spans="1:17" hidden="1" x14ac:dyDescent="0.3">
      <c r="A16470" t="s">
        <v>63523</v>
      </c>
      <c r="B16470" t="s">
        <v>63524</v>
      </c>
      <c r="C16470" s="1" t="str">
        <f t="shared" si="2434"/>
        <v>21:0793</v>
      </c>
      <c r="D16470" s="1" t="str">
        <f t="shared" si="2438"/>
        <v>21:0223</v>
      </c>
      <c r="E16470" t="s">
        <v>63525</v>
      </c>
      <c r="F16470" t="s">
        <v>63526</v>
      </c>
      <c r="H16470">
        <v>63.612703000000003</v>
      </c>
      <c r="I16470">
        <v>-132.41011760000001</v>
      </c>
      <c r="J16470" s="1" t="str">
        <f t="shared" si="2439"/>
        <v>Fluid (stream)</v>
      </c>
      <c r="K16470" s="1" t="str">
        <f t="shared" si="2440"/>
        <v>Untreated Water</v>
      </c>
      <c r="O16470">
        <v>2.5000000000000001E-2</v>
      </c>
      <c r="P16470">
        <v>120</v>
      </c>
      <c r="Q16470">
        <v>7.6</v>
      </c>
    </row>
    <row r="16471" spans="1:17" hidden="1" x14ac:dyDescent="0.3">
      <c r="A16471" t="s">
        <v>63527</v>
      </c>
      <c r="B16471" t="s">
        <v>63528</v>
      </c>
      <c r="C16471" s="1" t="str">
        <f t="shared" si="2434"/>
        <v>21:0793</v>
      </c>
      <c r="D16471" s="1" t="str">
        <f>HYPERLINK("http://geochem.nrcan.gc.ca/cdogs/content/svy/svy_e.htm", "")</f>
        <v/>
      </c>
      <c r="G16471" s="1" t="str">
        <f>HYPERLINK("http://geochem.nrcan.gc.ca/cdogs/content/cr_/cr_00088_e.htm", "88")</f>
        <v>88</v>
      </c>
      <c r="J16471" t="s">
        <v>11453</v>
      </c>
      <c r="K16471" t="s">
        <v>11454</v>
      </c>
      <c r="O16471">
        <v>2.5000000000000001E-2</v>
      </c>
      <c r="P16471">
        <v>100</v>
      </c>
      <c r="Q16471">
        <v>8.1999999999999993</v>
      </c>
    </row>
    <row r="16472" spans="1:17" hidden="1" x14ac:dyDescent="0.3">
      <c r="A16472" t="s">
        <v>63529</v>
      </c>
      <c r="B16472" t="s">
        <v>63530</v>
      </c>
      <c r="C16472" s="1" t="str">
        <f t="shared" si="2434"/>
        <v>21:0793</v>
      </c>
      <c r="D16472" s="1" t="str">
        <f t="shared" ref="D16472:D16490" si="2441">HYPERLINK("http://geochem.nrcan.gc.ca/cdogs/content/svy/svy210223_e.htm", "21:0223")</f>
        <v>21:0223</v>
      </c>
      <c r="E16472" t="s">
        <v>63531</v>
      </c>
      <c r="F16472" t="s">
        <v>63532</v>
      </c>
      <c r="H16472">
        <v>63.557585000000003</v>
      </c>
      <c r="I16472">
        <v>-132.51888260000001</v>
      </c>
      <c r="J16472" s="1" t="str">
        <f t="shared" ref="J16472:J16490" si="2442">HYPERLINK("http://geochem.nrcan.gc.ca/cdogs/content/kwd/kwd020018_e.htm", "Fluid (stream)")</f>
        <v>Fluid (stream)</v>
      </c>
      <c r="K16472" s="1" t="str">
        <f t="shared" ref="K16472:K16490" si="2443">HYPERLINK("http://geochem.nrcan.gc.ca/cdogs/content/kwd/kwd080007_e.htm", "Untreated Water")</f>
        <v>Untreated Water</v>
      </c>
      <c r="O16472">
        <v>29.1</v>
      </c>
      <c r="P16472">
        <v>140</v>
      </c>
      <c r="Q16472">
        <v>8.1</v>
      </c>
    </row>
    <row r="16473" spans="1:17" hidden="1" x14ac:dyDescent="0.3">
      <c r="A16473" t="s">
        <v>63533</v>
      </c>
      <c r="B16473" t="s">
        <v>63534</v>
      </c>
      <c r="C16473" s="1" t="str">
        <f t="shared" si="2434"/>
        <v>21:0793</v>
      </c>
      <c r="D16473" s="1" t="str">
        <f t="shared" si="2441"/>
        <v>21:0223</v>
      </c>
      <c r="E16473" t="s">
        <v>63535</v>
      </c>
      <c r="F16473" t="s">
        <v>63536</v>
      </c>
      <c r="H16473">
        <v>63.466520899999999</v>
      </c>
      <c r="I16473">
        <v>-132.5230249</v>
      </c>
      <c r="J16473" s="1" t="str">
        <f t="shared" si="2442"/>
        <v>Fluid (stream)</v>
      </c>
      <c r="K16473" s="1" t="str">
        <f t="shared" si="2443"/>
        <v>Untreated Water</v>
      </c>
      <c r="O16473">
        <v>0.38</v>
      </c>
      <c r="P16473">
        <v>120</v>
      </c>
      <c r="Q16473">
        <v>7.9</v>
      </c>
    </row>
    <row r="16474" spans="1:17" hidden="1" x14ac:dyDescent="0.3">
      <c r="A16474" t="s">
        <v>63537</v>
      </c>
      <c r="B16474" t="s">
        <v>63538</v>
      </c>
      <c r="C16474" s="1" t="str">
        <f t="shared" si="2434"/>
        <v>21:0793</v>
      </c>
      <c r="D16474" s="1" t="str">
        <f t="shared" si="2441"/>
        <v>21:0223</v>
      </c>
      <c r="E16474" t="s">
        <v>63539</v>
      </c>
      <c r="F16474" t="s">
        <v>63540</v>
      </c>
      <c r="H16474">
        <v>63.303156100000002</v>
      </c>
      <c r="I16474">
        <v>-132.40339420000001</v>
      </c>
      <c r="J16474" s="1" t="str">
        <f t="shared" si="2442"/>
        <v>Fluid (stream)</v>
      </c>
      <c r="K16474" s="1" t="str">
        <f t="shared" si="2443"/>
        <v>Untreated Water</v>
      </c>
      <c r="O16474">
        <v>2.5000000000000001E-2</v>
      </c>
      <c r="P16474">
        <v>140</v>
      </c>
      <c r="Q16474">
        <v>7.8</v>
      </c>
    </row>
    <row r="16475" spans="1:17" hidden="1" x14ac:dyDescent="0.3">
      <c r="A16475" t="s">
        <v>63541</v>
      </c>
      <c r="B16475" t="s">
        <v>63542</v>
      </c>
      <c r="C16475" s="1" t="str">
        <f t="shared" si="2434"/>
        <v>21:0793</v>
      </c>
      <c r="D16475" s="1" t="str">
        <f t="shared" si="2441"/>
        <v>21:0223</v>
      </c>
      <c r="E16475" t="s">
        <v>63543</v>
      </c>
      <c r="F16475" t="s">
        <v>63544</v>
      </c>
      <c r="H16475">
        <v>63.851876699999998</v>
      </c>
      <c r="I16475">
        <v>-133.7047786</v>
      </c>
      <c r="J16475" s="1" t="str">
        <f t="shared" si="2442"/>
        <v>Fluid (stream)</v>
      </c>
      <c r="K16475" s="1" t="str">
        <f t="shared" si="2443"/>
        <v>Untreated Water</v>
      </c>
      <c r="O16475">
        <v>0.12</v>
      </c>
      <c r="P16475">
        <v>140</v>
      </c>
      <c r="Q16475">
        <v>8.1</v>
      </c>
    </row>
    <row r="16476" spans="1:17" hidden="1" x14ac:dyDescent="0.3">
      <c r="A16476" t="s">
        <v>63545</v>
      </c>
      <c r="B16476" t="s">
        <v>63546</v>
      </c>
      <c r="C16476" s="1" t="str">
        <f t="shared" si="2434"/>
        <v>21:0793</v>
      </c>
      <c r="D16476" s="1" t="str">
        <f t="shared" si="2441"/>
        <v>21:0223</v>
      </c>
      <c r="E16476" t="s">
        <v>63547</v>
      </c>
      <c r="F16476" t="s">
        <v>63548</v>
      </c>
      <c r="H16476">
        <v>63.856109099999998</v>
      </c>
      <c r="I16476">
        <v>-133.70834740000001</v>
      </c>
      <c r="J16476" s="1" t="str">
        <f t="shared" si="2442"/>
        <v>Fluid (stream)</v>
      </c>
      <c r="K16476" s="1" t="str">
        <f t="shared" si="2443"/>
        <v>Untreated Water</v>
      </c>
      <c r="O16476">
        <v>2.5000000000000001E-2</v>
      </c>
      <c r="P16476">
        <v>130</v>
      </c>
      <c r="Q16476">
        <v>8.1999999999999993</v>
      </c>
    </row>
    <row r="16477" spans="1:17" hidden="1" x14ac:dyDescent="0.3">
      <c r="A16477" t="s">
        <v>63549</v>
      </c>
      <c r="B16477" t="s">
        <v>63550</v>
      </c>
      <c r="C16477" s="1" t="str">
        <f t="shared" si="2434"/>
        <v>21:0793</v>
      </c>
      <c r="D16477" s="1" t="str">
        <f t="shared" si="2441"/>
        <v>21:0223</v>
      </c>
      <c r="E16477" t="s">
        <v>63551</v>
      </c>
      <c r="F16477" t="s">
        <v>63552</v>
      </c>
      <c r="H16477">
        <v>63.887543800000003</v>
      </c>
      <c r="I16477">
        <v>-133.6641975</v>
      </c>
      <c r="J16477" s="1" t="str">
        <f t="shared" si="2442"/>
        <v>Fluid (stream)</v>
      </c>
      <c r="K16477" s="1" t="str">
        <f t="shared" si="2443"/>
        <v>Untreated Water</v>
      </c>
      <c r="O16477">
        <v>2.5000000000000001E-2</v>
      </c>
      <c r="P16477">
        <v>220</v>
      </c>
      <c r="Q16477">
        <v>8</v>
      </c>
    </row>
    <row r="16478" spans="1:17" hidden="1" x14ac:dyDescent="0.3">
      <c r="A16478" t="s">
        <v>63553</v>
      </c>
      <c r="B16478" t="s">
        <v>63554</v>
      </c>
      <c r="C16478" s="1" t="str">
        <f t="shared" si="2434"/>
        <v>21:0793</v>
      </c>
      <c r="D16478" s="1" t="str">
        <f t="shared" si="2441"/>
        <v>21:0223</v>
      </c>
      <c r="E16478" t="s">
        <v>63555</v>
      </c>
      <c r="F16478" t="s">
        <v>63556</v>
      </c>
      <c r="H16478">
        <v>63.888915500000003</v>
      </c>
      <c r="I16478">
        <v>-133.5837836</v>
      </c>
      <c r="J16478" s="1" t="str">
        <f t="shared" si="2442"/>
        <v>Fluid (stream)</v>
      </c>
      <c r="K16478" s="1" t="str">
        <f t="shared" si="2443"/>
        <v>Untreated Water</v>
      </c>
      <c r="O16478">
        <v>0.4</v>
      </c>
      <c r="P16478">
        <v>60</v>
      </c>
      <c r="Q16478">
        <v>7.4</v>
      </c>
    </row>
    <row r="16479" spans="1:17" hidden="1" x14ac:dyDescent="0.3">
      <c r="A16479" t="s">
        <v>63557</v>
      </c>
      <c r="B16479" t="s">
        <v>63558</v>
      </c>
      <c r="C16479" s="1" t="str">
        <f t="shared" si="2434"/>
        <v>21:0793</v>
      </c>
      <c r="D16479" s="1" t="str">
        <f t="shared" si="2441"/>
        <v>21:0223</v>
      </c>
      <c r="E16479" t="s">
        <v>63559</v>
      </c>
      <c r="F16479" t="s">
        <v>63560</v>
      </c>
      <c r="H16479">
        <v>63.995988699999998</v>
      </c>
      <c r="I16479">
        <v>-133.62237949999999</v>
      </c>
      <c r="J16479" s="1" t="str">
        <f t="shared" si="2442"/>
        <v>Fluid (stream)</v>
      </c>
      <c r="K16479" s="1" t="str">
        <f t="shared" si="2443"/>
        <v>Untreated Water</v>
      </c>
      <c r="O16479">
        <v>0.8</v>
      </c>
      <c r="P16479">
        <v>60</v>
      </c>
      <c r="Q16479">
        <v>8.3000000000000007</v>
      </c>
    </row>
    <row r="16480" spans="1:17" hidden="1" x14ac:dyDescent="0.3">
      <c r="A16480" t="s">
        <v>63561</v>
      </c>
      <c r="B16480" t="s">
        <v>63562</v>
      </c>
      <c r="C16480" s="1" t="str">
        <f t="shared" si="2434"/>
        <v>21:0793</v>
      </c>
      <c r="D16480" s="1" t="str">
        <f t="shared" si="2441"/>
        <v>21:0223</v>
      </c>
      <c r="E16480" t="s">
        <v>63563</v>
      </c>
      <c r="F16480" t="s">
        <v>63564</v>
      </c>
      <c r="H16480">
        <v>63.949952000000003</v>
      </c>
      <c r="I16480">
        <v>-133.55491789999999</v>
      </c>
      <c r="J16480" s="1" t="str">
        <f t="shared" si="2442"/>
        <v>Fluid (stream)</v>
      </c>
      <c r="K16480" s="1" t="str">
        <f t="shared" si="2443"/>
        <v>Untreated Water</v>
      </c>
      <c r="O16480">
        <v>0.4</v>
      </c>
      <c r="P16480">
        <v>120</v>
      </c>
      <c r="Q16480">
        <v>8.1</v>
      </c>
    </row>
    <row r="16481" spans="1:17" hidden="1" x14ac:dyDescent="0.3">
      <c r="A16481" t="s">
        <v>63565</v>
      </c>
      <c r="B16481" t="s">
        <v>63566</v>
      </c>
      <c r="C16481" s="1" t="str">
        <f t="shared" si="2434"/>
        <v>21:0793</v>
      </c>
      <c r="D16481" s="1" t="str">
        <f t="shared" si="2441"/>
        <v>21:0223</v>
      </c>
      <c r="E16481" t="s">
        <v>63563</v>
      </c>
      <c r="F16481" t="s">
        <v>63567</v>
      </c>
      <c r="H16481">
        <v>63.949952000000003</v>
      </c>
      <c r="I16481">
        <v>-133.55491789999999</v>
      </c>
      <c r="J16481" s="1" t="str">
        <f t="shared" si="2442"/>
        <v>Fluid (stream)</v>
      </c>
      <c r="K16481" s="1" t="str">
        <f t="shared" si="2443"/>
        <v>Untreated Water</v>
      </c>
      <c r="O16481">
        <v>0.2</v>
      </c>
      <c r="P16481">
        <v>130</v>
      </c>
      <c r="Q16481">
        <v>8.1</v>
      </c>
    </row>
    <row r="16482" spans="1:17" hidden="1" x14ac:dyDescent="0.3">
      <c r="A16482" t="s">
        <v>63568</v>
      </c>
      <c r="B16482" t="s">
        <v>63569</v>
      </c>
      <c r="C16482" s="1" t="str">
        <f t="shared" si="2434"/>
        <v>21:0793</v>
      </c>
      <c r="D16482" s="1" t="str">
        <f t="shared" si="2441"/>
        <v>21:0223</v>
      </c>
      <c r="E16482" t="s">
        <v>63570</v>
      </c>
      <c r="F16482" t="s">
        <v>63571</v>
      </c>
      <c r="H16482">
        <v>63.933632000000003</v>
      </c>
      <c r="I16482">
        <v>-133.57097820000001</v>
      </c>
      <c r="J16482" s="1" t="str">
        <f t="shared" si="2442"/>
        <v>Fluid (stream)</v>
      </c>
      <c r="K16482" s="1" t="str">
        <f t="shared" si="2443"/>
        <v>Untreated Water</v>
      </c>
      <c r="O16482">
        <v>0.12</v>
      </c>
      <c r="P16482">
        <v>70</v>
      </c>
      <c r="Q16482">
        <v>8.1</v>
      </c>
    </row>
    <row r="16483" spans="1:17" hidden="1" x14ac:dyDescent="0.3">
      <c r="A16483" t="s">
        <v>63572</v>
      </c>
      <c r="B16483" t="s">
        <v>63573</v>
      </c>
      <c r="C16483" s="1" t="str">
        <f t="shared" si="2434"/>
        <v>21:0793</v>
      </c>
      <c r="D16483" s="1" t="str">
        <f t="shared" si="2441"/>
        <v>21:0223</v>
      </c>
      <c r="E16483" t="s">
        <v>63574</v>
      </c>
      <c r="F16483" t="s">
        <v>63575</v>
      </c>
      <c r="H16483">
        <v>63.9301818</v>
      </c>
      <c r="I16483">
        <v>-133.53378530000001</v>
      </c>
      <c r="J16483" s="1" t="str">
        <f t="shared" si="2442"/>
        <v>Fluid (stream)</v>
      </c>
      <c r="K16483" s="1" t="str">
        <f t="shared" si="2443"/>
        <v>Untreated Water</v>
      </c>
      <c r="O16483">
        <v>0.12</v>
      </c>
      <c r="P16483">
        <v>60</v>
      </c>
      <c r="Q16483">
        <v>8</v>
      </c>
    </row>
    <row r="16484" spans="1:17" hidden="1" x14ac:dyDescent="0.3">
      <c r="A16484" t="s">
        <v>63576</v>
      </c>
      <c r="B16484" t="s">
        <v>63577</v>
      </c>
      <c r="C16484" s="1" t="str">
        <f t="shared" si="2434"/>
        <v>21:0793</v>
      </c>
      <c r="D16484" s="1" t="str">
        <f t="shared" si="2441"/>
        <v>21:0223</v>
      </c>
      <c r="E16484" t="s">
        <v>63578</v>
      </c>
      <c r="F16484" t="s">
        <v>63579</v>
      </c>
      <c r="H16484">
        <v>63.818565100000001</v>
      </c>
      <c r="I16484">
        <v>-133.6552355</v>
      </c>
      <c r="J16484" s="1" t="str">
        <f t="shared" si="2442"/>
        <v>Fluid (stream)</v>
      </c>
      <c r="K16484" s="1" t="str">
        <f t="shared" si="2443"/>
        <v>Untreated Water</v>
      </c>
      <c r="O16484">
        <v>0.1</v>
      </c>
      <c r="P16484">
        <v>110</v>
      </c>
      <c r="Q16484">
        <v>8.1</v>
      </c>
    </row>
    <row r="16485" spans="1:17" hidden="1" x14ac:dyDescent="0.3">
      <c r="A16485" t="s">
        <v>63580</v>
      </c>
      <c r="B16485" t="s">
        <v>63581</v>
      </c>
      <c r="C16485" s="1" t="str">
        <f t="shared" si="2434"/>
        <v>21:0793</v>
      </c>
      <c r="D16485" s="1" t="str">
        <f t="shared" si="2441"/>
        <v>21:0223</v>
      </c>
      <c r="E16485" t="s">
        <v>63582</v>
      </c>
      <c r="F16485" t="s">
        <v>63583</v>
      </c>
      <c r="H16485">
        <v>63.802483899999999</v>
      </c>
      <c r="I16485">
        <v>-133.63450040000001</v>
      </c>
      <c r="J16485" s="1" t="str">
        <f t="shared" si="2442"/>
        <v>Fluid (stream)</v>
      </c>
      <c r="K16485" s="1" t="str">
        <f t="shared" si="2443"/>
        <v>Untreated Water</v>
      </c>
      <c r="O16485">
        <v>2.5000000000000001E-2</v>
      </c>
      <c r="P16485">
        <v>50</v>
      </c>
      <c r="Q16485">
        <v>7.2</v>
      </c>
    </row>
    <row r="16486" spans="1:17" hidden="1" x14ac:dyDescent="0.3">
      <c r="A16486" t="s">
        <v>63584</v>
      </c>
      <c r="B16486" t="s">
        <v>63585</v>
      </c>
      <c r="C16486" s="1" t="str">
        <f t="shared" si="2434"/>
        <v>21:0793</v>
      </c>
      <c r="D16486" s="1" t="str">
        <f t="shared" si="2441"/>
        <v>21:0223</v>
      </c>
      <c r="E16486" t="s">
        <v>63586</v>
      </c>
      <c r="F16486" t="s">
        <v>63587</v>
      </c>
      <c r="H16486">
        <v>63.7964707</v>
      </c>
      <c r="I16486">
        <v>-133.60637159999999</v>
      </c>
      <c r="J16486" s="1" t="str">
        <f t="shared" si="2442"/>
        <v>Fluid (stream)</v>
      </c>
      <c r="K16486" s="1" t="str">
        <f t="shared" si="2443"/>
        <v>Untreated Water</v>
      </c>
      <c r="O16486">
        <v>0.15</v>
      </c>
      <c r="P16486">
        <v>40</v>
      </c>
      <c r="Q16486">
        <v>8</v>
      </c>
    </row>
    <row r="16487" spans="1:17" hidden="1" x14ac:dyDescent="0.3">
      <c r="A16487" t="s">
        <v>63588</v>
      </c>
      <c r="B16487" t="s">
        <v>63589</v>
      </c>
      <c r="C16487" s="1" t="str">
        <f t="shared" si="2434"/>
        <v>21:0793</v>
      </c>
      <c r="D16487" s="1" t="str">
        <f t="shared" si="2441"/>
        <v>21:0223</v>
      </c>
      <c r="E16487" t="s">
        <v>63590</v>
      </c>
      <c r="F16487" t="s">
        <v>63591</v>
      </c>
      <c r="H16487">
        <v>63.803824900000002</v>
      </c>
      <c r="I16487">
        <v>-133.54929469999999</v>
      </c>
      <c r="J16487" s="1" t="str">
        <f t="shared" si="2442"/>
        <v>Fluid (stream)</v>
      </c>
      <c r="K16487" s="1" t="str">
        <f t="shared" si="2443"/>
        <v>Untreated Water</v>
      </c>
      <c r="O16487">
        <v>0.3</v>
      </c>
      <c r="P16487">
        <v>60</v>
      </c>
      <c r="Q16487">
        <v>8.1</v>
      </c>
    </row>
    <row r="16488" spans="1:17" hidden="1" x14ac:dyDescent="0.3">
      <c r="A16488" t="s">
        <v>63592</v>
      </c>
      <c r="B16488" t="s">
        <v>63593</v>
      </c>
      <c r="C16488" s="1" t="str">
        <f t="shared" ref="C16488:C16551" si="2444">HYPERLINK("http://geochem.nrcan.gc.ca/cdogs/content/bdl/bdl210793_e.htm", "21:0793")</f>
        <v>21:0793</v>
      </c>
      <c r="D16488" s="1" t="str">
        <f t="shared" si="2441"/>
        <v>21:0223</v>
      </c>
      <c r="E16488" t="s">
        <v>63594</v>
      </c>
      <c r="F16488" t="s">
        <v>63595</v>
      </c>
      <c r="H16488">
        <v>63.7921075</v>
      </c>
      <c r="I16488">
        <v>-133.52235400000001</v>
      </c>
      <c r="J16488" s="1" t="str">
        <f t="shared" si="2442"/>
        <v>Fluid (stream)</v>
      </c>
      <c r="K16488" s="1" t="str">
        <f t="shared" si="2443"/>
        <v>Untreated Water</v>
      </c>
      <c r="O16488">
        <v>2.5000000000000001E-2</v>
      </c>
      <c r="P16488">
        <v>40</v>
      </c>
      <c r="Q16488">
        <v>8</v>
      </c>
    </row>
    <row r="16489" spans="1:17" hidden="1" x14ac:dyDescent="0.3">
      <c r="A16489" t="s">
        <v>63596</v>
      </c>
      <c r="B16489" t="s">
        <v>63597</v>
      </c>
      <c r="C16489" s="1" t="str">
        <f t="shared" si="2444"/>
        <v>21:0793</v>
      </c>
      <c r="D16489" s="1" t="str">
        <f t="shared" si="2441"/>
        <v>21:0223</v>
      </c>
      <c r="E16489" t="s">
        <v>63598</v>
      </c>
      <c r="F16489" t="s">
        <v>63599</v>
      </c>
      <c r="H16489">
        <v>63.768889999999999</v>
      </c>
      <c r="I16489">
        <v>-133.64417639999999</v>
      </c>
      <c r="J16489" s="1" t="str">
        <f t="shared" si="2442"/>
        <v>Fluid (stream)</v>
      </c>
      <c r="K16489" s="1" t="str">
        <f t="shared" si="2443"/>
        <v>Untreated Water</v>
      </c>
      <c r="O16489">
        <v>2.5000000000000001E-2</v>
      </c>
      <c r="P16489">
        <v>30</v>
      </c>
      <c r="Q16489">
        <v>7.8</v>
      </c>
    </row>
    <row r="16490" spans="1:17" hidden="1" x14ac:dyDescent="0.3">
      <c r="A16490" t="s">
        <v>63600</v>
      </c>
      <c r="B16490" t="s">
        <v>63601</v>
      </c>
      <c r="C16490" s="1" t="str">
        <f t="shared" si="2444"/>
        <v>21:0793</v>
      </c>
      <c r="D16490" s="1" t="str">
        <f t="shared" si="2441"/>
        <v>21:0223</v>
      </c>
      <c r="E16490" t="s">
        <v>63602</v>
      </c>
      <c r="F16490" t="s">
        <v>63603</v>
      </c>
      <c r="H16490">
        <v>63.737052900000002</v>
      </c>
      <c r="I16490">
        <v>-133.5323424</v>
      </c>
      <c r="J16490" s="1" t="str">
        <f t="shared" si="2442"/>
        <v>Fluid (stream)</v>
      </c>
      <c r="K16490" s="1" t="str">
        <f t="shared" si="2443"/>
        <v>Untreated Water</v>
      </c>
      <c r="O16490">
        <v>2.5000000000000001E-2</v>
      </c>
      <c r="P16490">
        <v>90</v>
      </c>
      <c r="Q16490">
        <v>7.7</v>
      </c>
    </row>
    <row r="16491" spans="1:17" hidden="1" x14ac:dyDescent="0.3">
      <c r="A16491" t="s">
        <v>63604</v>
      </c>
      <c r="B16491" t="s">
        <v>63605</v>
      </c>
      <c r="C16491" s="1" t="str">
        <f t="shared" si="2444"/>
        <v>21:0793</v>
      </c>
      <c r="D16491" s="1" t="str">
        <f>HYPERLINK("http://geochem.nrcan.gc.ca/cdogs/content/svy/svy_e.htm", "")</f>
        <v/>
      </c>
      <c r="G16491" s="1" t="str">
        <f>HYPERLINK("http://geochem.nrcan.gc.ca/cdogs/content/cr_/cr_00087_e.htm", "87")</f>
        <v>87</v>
      </c>
      <c r="J16491" t="s">
        <v>11453</v>
      </c>
      <c r="K16491" t="s">
        <v>11454</v>
      </c>
      <c r="O16491">
        <v>0.33</v>
      </c>
      <c r="P16491">
        <v>60</v>
      </c>
      <c r="Q16491">
        <v>7.7</v>
      </c>
    </row>
    <row r="16492" spans="1:17" hidden="1" x14ac:dyDescent="0.3">
      <c r="A16492" t="s">
        <v>63606</v>
      </c>
      <c r="B16492" t="s">
        <v>63607</v>
      </c>
      <c r="C16492" s="1" t="str">
        <f t="shared" si="2444"/>
        <v>21:0793</v>
      </c>
      <c r="D16492" s="1" t="str">
        <f t="shared" ref="D16492:D16515" si="2445">HYPERLINK("http://geochem.nrcan.gc.ca/cdogs/content/svy/svy210223_e.htm", "21:0223")</f>
        <v>21:0223</v>
      </c>
      <c r="E16492" t="s">
        <v>63608</v>
      </c>
      <c r="F16492" t="s">
        <v>63609</v>
      </c>
      <c r="H16492">
        <v>63.715922200000001</v>
      </c>
      <c r="I16492">
        <v>-133.54633319999999</v>
      </c>
      <c r="J16492" s="1" t="str">
        <f t="shared" ref="J16492:J16515" si="2446">HYPERLINK("http://geochem.nrcan.gc.ca/cdogs/content/kwd/kwd020018_e.htm", "Fluid (stream)")</f>
        <v>Fluid (stream)</v>
      </c>
      <c r="K16492" s="1" t="str">
        <f t="shared" ref="K16492:K16515" si="2447">HYPERLINK("http://geochem.nrcan.gc.ca/cdogs/content/kwd/kwd080007_e.htm", "Untreated Water")</f>
        <v>Untreated Water</v>
      </c>
    </row>
    <row r="16493" spans="1:17" hidden="1" x14ac:dyDescent="0.3">
      <c r="A16493" t="s">
        <v>63610</v>
      </c>
      <c r="B16493" t="s">
        <v>63611</v>
      </c>
      <c r="C16493" s="1" t="str">
        <f t="shared" si="2444"/>
        <v>21:0793</v>
      </c>
      <c r="D16493" s="1" t="str">
        <f t="shared" si="2445"/>
        <v>21:0223</v>
      </c>
      <c r="E16493" t="s">
        <v>63612</v>
      </c>
      <c r="F16493" t="s">
        <v>63613</v>
      </c>
      <c r="H16493">
        <v>63.707062200000003</v>
      </c>
      <c r="I16493">
        <v>-133.54713229999999</v>
      </c>
      <c r="J16493" s="1" t="str">
        <f t="shared" si="2446"/>
        <v>Fluid (stream)</v>
      </c>
      <c r="K16493" s="1" t="str">
        <f t="shared" si="2447"/>
        <v>Untreated Water</v>
      </c>
      <c r="O16493">
        <v>0.19</v>
      </c>
      <c r="P16493">
        <v>70</v>
      </c>
      <c r="Q16493">
        <v>8.1</v>
      </c>
    </row>
    <row r="16494" spans="1:17" hidden="1" x14ac:dyDescent="0.3">
      <c r="A16494" t="s">
        <v>63614</v>
      </c>
      <c r="B16494" t="s">
        <v>63615</v>
      </c>
      <c r="C16494" s="1" t="str">
        <f t="shared" si="2444"/>
        <v>21:0793</v>
      </c>
      <c r="D16494" s="1" t="str">
        <f t="shared" si="2445"/>
        <v>21:0223</v>
      </c>
      <c r="E16494" t="s">
        <v>63616</v>
      </c>
      <c r="F16494" t="s">
        <v>63617</v>
      </c>
      <c r="H16494">
        <v>63.690609799999997</v>
      </c>
      <c r="I16494">
        <v>-133.5480369</v>
      </c>
      <c r="J16494" s="1" t="str">
        <f t="shared" si="2446"/>
        <v>Fluid (stream)</v>
      </c>
      <c r="K16494" s="1" t="str">
        <f t="shared" si="2447"/>
        <v>Untreated Water</v>
      </c>
      <c r="O16494">
        <v>4</v>
      </c>
      <c r="P16494">
        <v>60</v>
      </c>
      <c r="Q16494">
        <v>7.9</v>
      </c>
    </row>
    <row r="16495" spans="1:17" hidden="1" x14ac:dyDescent="0.3">
      <c r="A16495" t="s">
        <v>63618</v>
      </c>
      <c r="B16495" t="s">
        <v>63619</v>
      </c>
      <c r="C16495" s="1" t="str">
        <f t="shared" si="2444"/>
        <v>21:0793</v>
      </c>
      <c r="D16495" s="1" t="str">
        <f t="shared" si="2445"/>
        <v>21:0223</v>
      </c>
      <c r="E16495" t="s">
        <v>63620</v>
      </c>
      <c r="F16495" t="s">
        <v>63621</v>
      </c>
      <c r="H16495">
        <v>63.684961100000002</v>
      </c>
      <c r="I16495">
        <v>-133.58282320000001</v>
      </c>
      <c r="J16495" s="1" t="str">
        <f t="shared" si="2446"/>
        <v>Fluid (stream)</v>
      </c>
      <c r="K16495" s="1" t="str">
        <f t="shared" si="2447"/>
        <v>Untreated Water</v>
      </c>
      <c r="O16495">
        <v>0.81</v>
      </c>
      <c r="P16495">
        <v>80</v>
      </c>
      <c r="Q16495">
        <v>8.1</v>
      </c>
    </row>
    <row r="16496" spans="1:17" hidden="1" x14ac:dyDescent="0.3">
      <c r="A16496" t="s">
        <v>63622</v>
      </c>
      <c r="B16496" t="s">
        <v>63623</v>
      </c>
      <c r="C16496" s="1" t="str">
        <f t="shared" si="2444"/>
        <v>21:0793</v>
      </c>
      <c r="D16496" s="1" t="str">
        <f t="shared" si="2445"/>
        <v>21:0223</v>
      </c>
      <c r="E16496" t="s">
        <v>63624</v>
      </c>
      <c r="F16496" t="s">
        <v>63625</v>
      </c>
      <c r="H16496">
        <v>63.682699800000002</v>
      </c>
      <c r="I16496">
        <v>-133.66927100000001</v>
      </c>
      <c r="J16496" s="1" t="str">
        <f t="shared" si="2446"/>
        <v>Fluid (stream)</v>
      </c>
      <c r="K16496" s="1" t="str">
        <f t="shared" si="2447"/>
        <v>Untreated Water</v>
      </c>
      <c r="O16496">
        <v>1.25</v>
      </c>
      <c r="P16496">
        <v>80</v>
      </c>
      <c r="Q16496">
        <v>8.1999999999999993</v>
      </c>
    </row>
    <row r="16497" spans="1:17" hidden="1" x14ac:dyDescent="0.3">
      <c r="A16497" t="s">
        <v>63626</v>
      </c>
      <c r="B16497" t="s">
        <v>63627</v>
      </c>
      <c r="C16497" s="1" t="str">
        <f t="shared" si="2444"/>
        <v>21:0793</v>
      </c>
      <c r="D16497" s="1" t="str">
        <f t="shared" si="2445"/>
        <v>21:0223</v>
      </c>
      <c r="E16497" t="s">
        <v>63628</v>
      </c>
      <c r="F16497" t="s">
        <v>63629</v>
      </c>
      <c r="H16497">
        <v>63.721685700000002</v>
      </c>
      <c r="I16497">
        <v>-133.6401233</v>
      </c>
      <c r="J16497" s="1" t="str">
        <f t="shared" si="2446"/>
        <v>Fluid (stream)</v>
      </c>
      <c r="K16497" s="1" t="str">
        <f t="shared" si="2447"/>
        <v>Untreated Water</v>
      </c>
      <c r="O16497">
        <v>2.5000000000000001E-2</v>
      </c>
      <c r="P16497">
        <v>60</v>
      </c>
      <c r="Q16497">
        <v>7.1</v>
      </c>
    </row>
    <row r="16498" spans="1:17" hidden="1" x14ac:dyDescent="0.3">
      <c r="A16498" t="s">
        <v>63630</v>
      </c>
      <c r="B16498" t="s">
        <v>63631</v>
      </c>
      <c r="C16498" s="1" t="str">
        <f t="shared" si="2444"/>
        <v>21:0793</v>
      </c>
      <c r="D16498" s="1" t="str">
        <f t="shared" si="2445"/>
        <v>21:0223</v>
      </c>
      <c r="E16498" t="s">
        <v>63632</v>
      </c>
      <c r="F16498" t="s">
        <v>63633</v>
      </c>
      <c r="H16498">
        <v>63.667507899999997</v>
      </c>
      <c r="I16498">
        <v>-133.86339849999999</v>
      </c>
      <c r="J16498" s="1" t="str">
        <f t="shared" si="2446"/>
        <v>Fluid (stream)</v>
      </c>
      <c r="K16498" s="1" t="str">
        <f t="shared" si="2447"/>
        <v>Untreated Water</v>
      </c>
      <c r="O16498">
        <v>2.5000000000000001E-2</v>
      </c>
      <c r="P16498">
        <v>40</v>
      </c>
      <c r="Q16498">
        <v>7.2</v>
      </c>
    </row>
    <row r="16499" spans="1:17" hidden="1" x14ac:dyDescent="0.3">
      <c r="A16499" t="s">
        <v>63634</v>
      </c>
      <c r="B16499" t="s">
        <v>63635</v>
      </c>
      <c r="C16499" s="1" t="str">
        <f t="shared" si="2444"/>
        <v>21:0793</v>
      </c>
      <c r="D16499" s="1" t="str">
        <f t="shared" si="2445"/>
        <v>21:0223</v>
      </c>
      <c r="E16499" t="s">
        <v>63636</v>
      </c>
      <c r="F16499" t="s">
        <v>63637</v>
      </c>
      <c r="H16499">
        <v>63.626196800000002</v>
      </c>
      <c r="I16499">
        <v>-133.8401509</v>
      </c>
      <c r="J16499" s="1" t="str">
        <f t="shared" si="2446"/>
        <v>Fluid (stream)</v>
      </c>
      <c r="K16499" s="1" t="str">
        <f t="shared" si="2447"/>
        <v>Untreated Water</v>
      </c>
      <c r="O16499">
        <v>3.4</v>
      </c>
      <c r="P16499">
        <v>70</v>
      </c>
      <c r="Q16499">
        <v>8.1</v>
      </c>
    </row>
    <row r="16500" spans="1:17" hidden="1" x14ac:dyDescent="0.3">
      <c r="A16500" t="s">
        <v>63638</v>
      </c>
      <c r="B16500" t="s">
        <v>63639</v>
      </c>
      <c r="C16500" s="1" t="str">
        <f t="shared" si="2444"/>
        <v>21:0793</v>
      </c>
      <c r="D16500" s="1" t="str">
        <f t="shared" si="2445"/>
        <v>21:0223</v>
      </c>
      <c r="E16500" t="s">
        <v>63640</v>
      </c>
      <c r="F16500" t="s">
        <v>63641</v>
      </c>
      <c r="H16500">
        <v>63.591666099999998</v>
      </c>
      <c r="I16500">
        <v>-133.89689619999999</v>
      </c>
      <c r="J16500" s="1" t="str">
        <f t="shared" si="2446"/>
        <v>Fluid (stream)</v>
      </c>
      <c r="K16500" s="1" t="str">
        <f t="shared" si="2447"/>
        <v>Untreated Water</v>
      </c>
      <c r="O16500">
        <v>2.1</v>
      </c>
      <c r="P16500">
        <v>70</v>
      </c>
      <c r="Q16500">
        <v>8</v>
      </c>
    </row>
    <row r="16501" spans="1:17" hidden="1" x14ac:dyDescent="0.3">
      <c r="A16501" t="s">
        <v>63642</v>
      </c>
      <c r="B16501" t="s">
        <v>63643</v>
      </c>
      <c r="C16501" s="1" t="str">
        <f t="shared" si="2444"/>
        <v>21:0793</v>
      </c>
      <c r="D16501" s="1" t="str">
        <f t="shared" si="2445"/>
        <v>21:0223</v>
      </c>
      <c r="E16501" t="s">
        <v>63644</v>
      </c>
      <c r="F16501" t="s">
        <v>63645</v>
      </c>
      <c r="H16501">
        <v>63.5666826</v>
      </c>
      <c r="I16501">
        <v>-133.8239269</v>
      </c>
      <c r="J16501" s="1" t="str">
        <f t="shared" si="2446"/>
        <v>Fluid (stream)</v>
      </c>
      <c r="K16501" s="1" t="str">
        <f t="shared" si="2447"/>
        <v>Untreated Water</v>
      </c>
      <c r="O16501">
        <v>0.85</v>
      </c>
      <c r="P16501">
        <v>60</v>
      </c>
      <c r="Q16501">
        <v>8.1999999999999993</v>
      </c>
    </row>
    <row r="16502" spans="1:17" hidden="1" x14ac:dyDescent="0.3">
      <c r="A16502" t="s">
        <v>63646</v>
      </c>
      <c r="B16502" t="s">
        <v>63647</v>
      </c>
      <c r="C16502" s="1" t="str">
        <f t="shared" si="2444"/>
        <v>21:0793</v>
      </c>
      <c r="D16502" s="1" t="str">
        <f t="shared" si="2445"/>
        <v>21:0223</v>
      </c>
      <c r="E16502" t="s">
        <v>63648</v>
      </c>
      <c r="F16502" t="s">
        <v>63649</v>
      </c>
      <c r="H16502">
        <v>63.539198300000002</v>
      </c>
      <c r="I16502">
        <v>-133.8194665</v>
      </c>
      <c r="J16502" s="1" t="str">
        <f t="shared" si="2446"/>
        <v>Fluid (stream)</v>
      </c>
      <c r="K16502" s="1" t="str">
        <f t="shared" si="2447"/>
        <v>Untreated Water</v>
      </c>
      <c r="O16502">
        <v>1.7</v>
      </c>
      <c r="P16502">
        <v>60</v>
      </c>
      <c r="Q16502">
        <v>8.1</v>
      </c>
    </row>
    <row r="16503" spans="1:17" hidden="1" x14ac:dyDescent="0.3">
      <c r="A16503" t="s">
        <v>63650</v>
      </c>
      <c r="B16503" t="s">
        <v>63651</v>
      </c>
      <c r="C16503" s="1" t="str">
        <f t="shared" si="2444"/>
        <v>21:0793</v>
      </c>
      <c r="D16503" s="1" t="str">
        <f t="shared" si="2445"/>
        <v>21:0223</v>
      </c>
      <c r="E16503" t="s">
        <v>63648</v>
      </c>
      <c r="F16503" t="s">
        <v>63652</v>
      </c>
      <c r="H16503">
        <v>63.539198300000002</v>
      </c>
      <c r="I16503">
        <v>-133.8194665</v>
      </c>
      <c r="J16503" s="1" t="str">
        <f t="shared" si="2446"/>
        <v>Fluid (stream)</v>
      </c>
      <c r="K16503" s="1" t="str">
        <f t="shared" si="2447"/>
        <v>Untreated Water</v>
      </c>
      <c r="O16503">
        <v>2</v>
      </c>
      <c r="P16503">
        <v>60</v>
      </c>
      <c r="Q16503">
        <v>8.1</v>
      </c>
    </row>
    <row r="16504" spans="1:17" hidden="1" x14ac:dyDescent="0.3">
      <c r="A16504" t="s">
        <v>63653</v>
      </c>
      <c r="B16504" t="s">
        <v>63654</v>
      </c>
      <c r="C16504" s="1" t="str">
        <f t="shared" si="2444"/>
        <v>21:0793</v>
      </c>
      <c r="D16504" s="1" t="str">
        <f t="shared" si="2445"/>
        <v>21:0223</v>
      </c>
      <c r="E16504" t="s">
        <v>63655</v>
      </c>
      <c r="F16504" t="s">
        <v>63656</v>
      </c>
      <c r="H16504">
        <v>63.5717134</v>
      </c>
      <c r="I16504">
        <v>-133.64518939999999</v>
      </c>
      <c r="J16504" s="1" t="str">
        <f t="shared" si="2446"/>
        <v>Fluid (stream)</v>
      </c>
      <c r="K16504" s="1" t="str">
        <f t="shared" si="2447"/>
        <v>Untreated Water</v>
      </c>
      <c r="O16504">
        <v>0.5</v>
      </c>
      <c r="P16504">
        <v>70</v>
      </c>
      <c r="Q16504">
        <v>8.1</v>
      </c>
    </row>
    <row r="16505" spans="1:17" hidden="1" x14ac:dyDescent="0.3">
      <c r="A16505" t="s">
        <v>63657</v>
      </c>
      <c r="B16505" t="s">
        <v>63658</v>
      </c>
      <c r="C16505" s="1" t="str">
        <f t="shared" si="2444"/>
        <v>21:0793</v>
      </c>
      <c r="D16505" s="1" t="str">
        <f t="shared" si="2445"/>
        <v>21:0223</v>
      </c>
      <c r="E16505" t="s">
        <v>63659</v>
      </c>
      <c r="F16505" t="s">
        <v>63660</v>
      </c>
      <c r="H16505">
        <v>63.583033100000002</v>
      </c>
      <c r="I16505">
        <v>-133.58030009999999</v>
      </c>
      <c r="J16505" s="1" t="str">
        <f t="shared" si="2446"/>
        <v>Fluid (stream)</v>
      </c>
      <c r="K16505" s="1" t="str">
        <f t="shared" si="2447"/>
        <v>Untreated Water</v>
      </c>
      <c r="O16505">
        <v>0.15</v>
      </c>
      <c r="P16505">
        <v>80</v>
      </c>
      <c r="Q16505">
        <v>8.1</v>
      </c>
    </row>
    <row r="16506" spans="1:17" hidden="1" x14ac:dyDescent="0.3">
      <c r="A16506" t="s">
        <v>63661</v>
      </c>
      <c r="B16506" t="s">
        <v>63662</v>
      </c>
      <c r="C16506" s="1" t="str">
        <f t="shared" si="2444"/>
        <v>21:0793</v>
      </c>
      <c r="D16506" s="1" t="str">
        <f t="shared" si="2445"/>
        <v>21:0223</v>
      </c>
      <c r="E16506" t="s">
        <v>63663</v>
      </c>
      <c r="F16506" t="s">
        <v>63664</v>
      </c>
      <c r="H16506">
        <v>63.607851599999996</v>
      </c>
      <c r="I16506">
        <v>-133.61056110000001</v>
      </c>
      <c r="J16506" s="1" t="str">
        <f t="shared" si="2446"/>
        <v>Fluid (stream)</v>
      </c>
      <c r="K16506" s="1" t="str">
        <f t="shared" si="2447"/>
        <v>Untreated Water</v>
      </c>
      <c r="O16506">
        <v>0.25</v>
      </c>
      <c r="P16506">
        <v>90</v>
      </c>
      <c r="Q16506">
        <v>8</v>
      </c>
    </row>
    <row r="16507" spans="1:17" hidden="1" x14ac:dyDescent="0.3">
      <c r="A16507" t="s">
        <v>63665</v>
      </c>
      <c r="B16507" t="s">
        <v>63666</v>
      </c>
      <c r="C16507" s="1" t="str">
        <f t="shared" si="2444"/>
        <v>21:0793</v>
      </c>
      <c r="D16507" s="1" t="str">
        <f t="shared" si="2445"/>
        <v>21:0223</v>
      </c>
      <c r="E16507" t="s">
        <v>63667</v>
      </c>
      <c r="F16507" t="s">
        <v>63668</v>
      </c>
      <c r="H16507">
        <v>63.603016699999998</v>
      </c>
      <c r="I16507">
        <v>-133.56347640000001</v>
      </c>
      <c r="J16507" s="1" t="str">
        <f t="shared" si="2446"/>
        <v>Fluid (stream)</v>
      </c>
      <c r="K16507" s="1" t="str">
        <f t="shared" si="2447"/>
        <v>Untreated Water</v>
      </c>
      <c r="O16507">
        <v>2.5000000000000001E-2</v>
      </c>
      <c r="P16507">
        <v>110</v>
      </c>
      <c r="Q16507">
        <v>7.5</v>
      </c>
    </row>
    <row r="16508" spans="1:17" hidden="1" x14ac:dyDescent="0.3">
      <c r="A16508" t="s">
        <v>63669</v>
      </c>
      <c r="B16508" t="s">
        <v>63670</v>
      </c>
      <c r="C16508" s="1" t="str">
        <f t="shared" si="2444"/>
        <v>21:0793</v>
      </c>
      <c r="D16508" s="1" t="str">
        <f t="shared" si="2445"/>
        <v>21:0223</v>
      </c>
      <c r="E16508" t="s">
        <v>63671</v>
      </c>
      <c r="F16508" t="s">
        <v>63672</v>
      </c>
      <c r="H16508">
        <v>63.644913799999998</v>
      </c>
      <c r="I16508">
        <v>-133.69785450000001</v>
      </c>
      <c r="J16508" s="1" t="str">
        <f t="shared" si="2446"/>
        <v>Fluid (stream)</v>
      </c>
      <c r="K16508" s="1" t="str">
        <f t="shared" si="2447"/>
        <v>Untreated Water</v>
      </c>
      <c r="O16508">
        <v>2.5000000000000001E-2</v>
      </c>
      <c r="P16508">
        <v>90</v>
      </c>
      <c r="Q16508">
        <v>8.1999999999999993</v>
      </c>
    </row>
    <row r="16509" spans="1:17" hidden="1" x14ac:dyDescent="0.3">
      <c r="A16509" t="s">
        <v>63673</v>
      </c>
      <c r="B16509" t="s">
        <v>63674</v>
      </c>
      <c r="C16509" s="1" t="str">
        <f t="shared" si="2444"/>
        <v>21:0793</v>
      </c>
      <c r="D16509" s="1" t="str">
        <f t="shared" si="2445"/>
        <v>21:0223</v>
      </c>
      <c r="E16509" t="s">
        <v>63675</v>
      </c>
      <c r="F16509" t="s">
        <v>63676</v>
      </c>
      <c r="H16509">
        <v>63.670957600000001</v>
      </c>
      <c r="I16509">
        <v>-133.6915271</v>
      </c>
      <c r="J16509" s="1" t="str">
        <f t="shared" si="2446"/>
        <v>Fluid (stream)</v>
      </c>
      <c r="K16509" s="1" t="str">
        <f t="shared" si="2447"/>
        <v>Untreated Water</v>
      </c>
      <c r="O16509">
        <v>0.88</v>
      </c>
      <c r="P16509">
        <v>110</v>
      </c>
      <c r="Q16509">
        <v>8.1</v>
      </c>
    </row>
    <row r="16510" spans="1:17" hidden="1" x14ac:dyDescent="0.3">
      <c r="A16510" t="s">
        <v>63677</v>
      </c>
      <c r="B16510" t="s">
        <v>63678</v>
      </c>
      <c r="C16510" s="1" t="str">
        <f t="shared" si="2444"/>
        <v>21:0793</v>
      </c>
      <c r="D16510" s="1" t="str">
        <f t="shared" si="2445"/>
        <v>21:0223</v>
      </c>
      <c r="E16510" t="s">
        <v>63679</v>
      </c>
      <c r="F16510" t="s">
        <v>63680</v>
      </c>
      <c r="H16510">
        <v>63.626191499999997</v>
      </c>
      <c r="I16510">
        <v>-133.73416230000001</v>
      </c>
      <c r="J16510" s="1" t="str">
        <f t="shared" si="2446"/>
        <v>Fluid (stream)</v>
      </c>
      <c r="K16510" s="1" t="str">
        <f t="shared" si="2447"/>
        <v>Untreated Water</v>
      </c>
      <c r="O16510">
        <v>9</v>
      </c>
      <c r="P16510">
        <v>80</v>
      </c>
      <c r="Q16510">
        <v>8.4</v>
      </c>
    </row>
    <row r="16511" spans="1:17" hidden="1" x14ac:dyDescent="0.3">
      <c r="A16511" t="s">
        <v>63681</v>
      </c>
      <c r="B16511" t="s">
        <v>63682</v>
      </c>
      <c r="C16511" s="1" t="str">
        <f t="shared" si="2444"/>
        <v>21:0793</v>
      </c>
      <c r="D16511" s="1" t="str">
        <f t="shared" si="2445"/>
        <v>21:0223</v>
      </c>
      <c r="E16511" t="s">
        <v>63683</v>
      </c>
      <c r="F16511" t="s">
        <v>63684</v>
      </c>
      <c r="H16511">
        <v>63.596485700000002</v>
      </c>
      <c r="I16511">
        <v>-133.73153170000001</v>
      </c>
      <c r="J16511" s="1" t="str">
        <f t="shared" si="2446"/>
        <v>Fluid (stream)</v>
      </c>
      <c r="K16511" s="1" t="str">
        <f t="shared" si="2447"/>
        <v>Untreated Water</v>
      </c>
      <c r="O16511">
        <v>1.38</v>
      </c>
      <c r="P16511">
        <v>70</v>
      </c>
      <c r="Q16511">
        <v>8.1999999999999993</v>
      </c>
    </row>
    <row r="16512" spans="1:17" hidden="1" x14ac:dyDescent="0.3">
      <c r="A16512" t="s">
        <v>63685</v>
      </c>
      <c r="B16512" t="s">
        <v>63686</v>
      </c>
      <c r="C16512" s="1" t="str">
        <f t="shared" si="2444"/>
        <v>21:0793</v>
      </c>
      <c r="D16512" s="1" t="str">
        <f t="shared" si="2445"/>
        <v>21:0223</v>
      </c>
      <c r="E16512" t="s">
        <v>63687</v>
      </c>
      <c r="F16512" t="s">
        <v>63688</v>
      </c>
      <c r="H16512">
        <v>63.5292295</v>
      </c>
      <c r="I16512">
        <v>-133.8965532</v>
      </c>
      <c r="J16512" s="1" t="str">
        <f t="shared" si="2446"/>
        <v>Fluid (stream)</v>
      </c>
      <c r="K16512" s="1" t="str">
        <f t="shared" si="2447"/>
        <v>Untreated Water</v>
      </c>
      <c r="O16512">
        <v>0.4</v>
      </c>
      <c r="P16512">
        <v>50</v>
      </c>
      <c r="Q16512">
        <v>8.3000000000000007</v>
      </c>
    </row>
    <row r="16513" spans="1:17" hidden="1" x14ac:dyDescent="0.3">
      <c r="A16513" t="s">
        <v>63689</v>
      </c>
      <c r="B16513" t="s">
        <v>63690</v>
      </c>
      <c r="C16513" s="1" t="str">
        <f t="shared" si="2444"/>
        <v>21:0793</v>
      </c>
      <c r="D16513" s="1" t="str">
        <f t="shared" si="2445"/>
        <v>21:0223</v>
      </c>
      <c r="E16513" t="s">
        <v>63691</v>
      </c>
      <c r="F16513" t="s">
        <v>63692</v>
      </c>
      <c r="H16513">
        <v>63.432841600000003</v>
      </c>
      <c r="I16513">
        <v>-133.91123089999999</v>
      </c>
      <c r="J16513" s="1" t="str">
        <f t="shared" si="2446"/>
        <v>Fluid (stream)</v>
      </c>
      <c r="K16513" s="1" t="str">
        <f t="shared" si="2447"/>
        <v>Untreated Water</v>
      </c>
      <c r="O16513">
        <v>3.75</v>
      </c>
      <c r="P16513">
        <v>120</v>
      </c>
      <c r="Q16513">
        <v>8</v>
      </c>
    </row>
    <row r="16514" spans="1:17" hidden="1" x14ac:dyDescent="0.3">
      <c r="A16514" t="s">
        <v>63693</v>
      </c>
      <c r="B16514" t="s">
        <v>63694</v>
      </c>
      <c r="C16514" s="1" t="str">
        <f t="shared" si="2444"/>
        <v>21:0793</v>
      </c>
      <c r="D16514" s="1" t="str">
        <f t="shared" si="2445"/>
        <v>21:0223</v>
      </c>
      <c r="E16514" t="s">
        <v>63695</v>
      </c>
      <c r="F16514" t="s">
        <v>63696</v>
      </c>
      <c r="H16514">
        <v>63.934357499999997</v>
      </c>
      <c r="I16514">
        <v>-133.46803829999999</v>
      </c>
      <c r="J16514" s="1" t="str">
        <f t="shared" si="2446"/>
        <v>Fluid (stream)</v>
      </c>
      <c r="K16514" s="1" t="str">
        <f t="shared" si="2447"/>
        <v>Untreated Water</v>
      </c>
      <c r="O16514">
        <v>0.45</v>
      </c>
      <c r="P16514">
        <v>220</v>
      </c>
      <c r="Q16514">
        <v>8</v>
      </c>
    </row>
    <row r="16515" spans="1:17" hidden="1" x14ac:dyDescent="0.3">
      <c r="A16515" t="s">
        <v>63697</v>
      </c>
      <c r="B16515" t="s">
        <v>63698</v>
      </c>
      <c r="C16515" s="1" t="str">
        <f t="shared" si="2444"/>
        <v>21:0793</v>
      </c>
      <c r="D16515" s="1" t="str">
        <f t="shared" si="2445"/>
        <v>21:0223</v>
      </c>
      <c r="E16515" t="s">
        <v>63699</v>
      </c>
      <c r="F16515" t="s">
        <v>63700</v>
      </c>
      <c r="H16515">
        <v>63.954210799999998</v>
      </c>
      <c r="I16515">
        <v>-133.42022</v>
      </c>
      <c r="J16515" s="1" t="str">
        <f t="shared" si="2446"/>
        <v>Fluid (stream)</v>
      </c>
      <c r="K16515" s="1" t="str">
        <f t="shared" si="2447"/>
        <v>Untreated Water</v>
      </c>
      <c r="O16515">
        <v>2.5000000000000001E-2</v>
      </c>
      <c r="P16515">
        <v>70</v>
      </c>
      <c r="Q16515">
        <v>7.9</v>
      </c>
    </row>
    <row r="16516" spans="1:17" hidden="1" x14ac:dyDescent="0.3">
      <c r="A16516" t="s">
        <v>63701</v>
      </c>
      <c r="B16516" t="s">
        <v>63702</v>
      </c>
      <c r="C16516" s="1" t="str">
        <f t="shared" si="2444"/>
        <v>21:0793</v>
      </c>
      <c r="D16516" s="1" t="str">
        <f>HYPERLINK("http://geochem.nrcan.gc.ca/cdogs/content/svy/svy_e.htm", "")</f>
        <v/>
      </c>
      <c r="G16516" s="1" t="str">
        <f>HYPERLINK("http://geochem.nrcan.gc.ca/cdogs/content/cr_/cr_00089_e.htm", "89")</f>
        <v>89</v>
      </c>
      <c r="J16516" t="s">
        <v>11453</v>
      </c>
      <c r="K16516" t="s">
        <v>11454</v>
      </c>
      <c r="O16516">
        <v>1.85</v>
      </c>
      <c r="P16516">
        <v>250</v>
      </c>
      <c r="Q16516">
        <v>7.7</v>
      </c>
    </row>
    <row r="16517" spans="1:17" hidden="1" x14ac:dyDescent="0.3">
      <c r="A16517" t="s">
        <v>63703</v>
      </c>
      <c r="B16517" t="s">
        <v>63704</v>
      </c>
      <c r="C16517" s="1" t="str">
        <f t="shared" si="2444"/>
        <v>21:0793</v>
      </c>
      <c r="D16517" s="1" t="str">
        <f t="shared" ref="D16517:D16534" si="2448">HYPERLINK("http://geochem.nrcan.gc.ca/cdogs/content/svy/svy210223_e.htm", "21:0223")</f>
        <v>21:0223</v>
      </c>
      <c r="E16517" t="s">
        <v>63705</v>
      </c>
      <c r="F16517" t="s">
        <v>63706</v>
      </c>
      <c r="H16517">
        <v>63.939616999999998</v>
      </c>
      <c r="I16517">
        <v>-133.39257720000001</v>
      </c>
      <c r="J16517" s="1" t="str">
        <f t="shared" ref="J16517:J16534" si="2449">HYPERLINK("http://geochem.nrcan.gc.ca/cdogs/content/kwd/kwd020018_e.htm", "Fluid (stream)")</f>
        <v>Fluid (stream)</v>
      </c>
      <c r="K16517" s="1" t="str">
        <f t="shared" ref="K16517:K16534" si="2450">HYPERLINK("http://geochem.nrcan.gc.ca/cdogs/content/kwd/kwd080007_e.htm", "Untreated Water")</f>
        <v>Untreated Water</v>
      </c>
    </row>
    <row r="16518" spans="1:17" hidden="1" x14ac:dyDescent="0.3">
      <c r="A16518" t="s">
        <v>63707</v>
      </c>
      <c r="B16518" t="s">
        <v>63708</v>
      </c>
      <c r="C16518" s="1" t="str">
        <f t="shared" si="2444"/>
        <v>21:0793</v>
      </c>
      <c r="D16518" s="1" t="str">
        <f t="shared" si="2448"/>
        <v>21:0223</v>
      </c>
      <c r="E16518" t="s">
        <v>63709</v>
      </c>
      <c r="F16518" t="s">
        <v>63710</v>
      </c>
      <c r="H16518">
        <v>63.960760899999997</v>
      </c>
      <c r="I16518">
        <v>-133.35619800000001</v>
      </c>
      <c r="J16518" s="1" t="str">
        <f t="shared" si="2449"/>
        <v>Fluid (stream)</v>
      </c>
      <c r="K16518" s="1" t="str">
        <f t="shared" si="2450"/>
        <v>Untreated Water</v>
      </c>
      <c r="O16518">
        <v>2.5000000000000001E-2</v>
      </c>
      <c r="P16518">
        <v>60</v>
      </c>
      <c r="Q16518">
        <v>8</v>
      </c>
    </row>
    <row r="16519" spans="1:17" hidden="1" x14ac:dyDescent="0.3">
      <c r="A16519" t="s">
        <v>63711</v>
      </c>
      <c r="B16519" t="s">
        <v>63712</v>
      </c>
      <c r="C16519" s="1" t="str">
        <f t="shared" si="2444"/>
        <v>21:0793</v>
      </c>
      <c r="D16519" s="1" t="str">
        <f t="shared" si="2448"/>
        <v>21:0223</v>
      </c>
      <c r="E16519" t="s">
        <v>63709</v>
      </c>
      <c r="F16519" t="s">
        <v>63713</v>
      </c>
      <c r="H16519">
        <v>63.960760899999997</v>
      </c>
      <c r="I16519">
        <v>-133.35619800000001</v>
      </c>
      <c r="J16519" s="1" t="str">
        <f t="shared" si="2449"/>
        <v>Fluid (stream)</v>
      </c>
      <c r="K16519" s="1" t="str">
        <f t="shared" si="2450"/>
        <v>Untreated Water</v>
      </c>
      <c r="O16519">
        <v>2.5000000000000001E-2</v>
      </c>
      <c r="P16519">
        <v>50</v>
      </c>
      <c r="Q16519">
        <v>8.1</v>
      </c>
    </row>
    <row r="16520" spans="1:17" hidden="1" x14ac:dyDescent="0.3">
      <c r="A16520" t="s">
        <v>63714</v>
      </c>
      <c r="B16520" t="s">
        <v>63715</v>
      </c>
      <c r="C16520" s="1" t="str">
        <f t="shared" si="2444"/>
        <v>21:0793</v>
      </c>
      <c r="D16520" s="1" t="str">
        <f t="shared" si="2448"/>
        <v>21:0223</v>
      </c>
      <c r="E16520" t="s">
        <v>63716</v>
      </c>
      <c r="F16520" t="s">
        <v>63717</v>
      </c>
      <c r="H16520">
        <v>63.946673699999998</v>
      </c>
      <c r="I16520">
        <v>-133.3268573</v>
      </c>
      <c r="J16520" s="1" t="str">
        <f t="shared" si="2449"/>
        <v>Fluid (stream)</v>
      </c>
      <c r="K16520" s="1" t="str">
        <f t="shared" si="2450"/>
        <v>Untreated Water</v>
      </c>
      <c r="O16520">
        <v>0.15</v>
      </c>
      <c r="P16520">
        <v>50</v>
      </c>
      <c r="Q16520">
        <v>7.9</v>
      </c>
    </row>
    <row r="16521" spans="1:17" hidden="1" x14ac:dyDescent="0.3">
      <c r="A16521" t="s">
        <v>63718</v>
      </c>
      <c r="B16521" t="s">
        <v>63719</v>
      </c>
      <c r="C16521" s="1" t="str">
        <f t="shared" si="2444"/>
        <v>21:0793</v>
      </c>
      <c r="D16521" s="1" t="str">
        <f t="shared" si="2448"/>
        <v>21:0223</v>
      </c>
      <c r="E16521" t="s">
        <v>63720</v>
      </c>
      <c r="F16521" t="s">
        <v>63721</v>
      </c>
      <c r="H16521">
        <v>63.956205199999999</v>
      </c>
      <c r="I16521">
        <v>-133.30509380000001</v>
      </c>
      <c r="J16521" s="1" t="str">
        <f t="shared" si="2449"/>
        <v>Fluid (stream)</v>
      </c>
      <c r="K16521" s="1" t="str">
        <f t="shared" si="2450"/>
        <v>Untreated Water</v>
      </c>
      <c r="O16521">
        <v>0.46</v>
      </c>
      <c r="P16521">
        <v>60</v>
      </c>
      <c r="Q16521">
        <v>8.1999999999999993</v>
      </c>
    </row>
    <row r="16522" spans="1:17" hidden="1" x14ac:dyDescent="0.3">
      <c r="A16522" t="s">
        <v>63722</v>
      </c>
      <c r="B16522" t="s">
        <v>63723</v>
      </c>
      <c r="C16522" s="1" t="str">
        <f t="shared" si="2444"/>
        <v>21:0793</v>
      </c>
      <c r="D16522" s="1" t="str">
        <f t="shared" si="2448"/>
        <v>21:0223</v>
      </c>
      <c r="E16522" t="s">
        <v>63724</v>
      </c>
      <c r="F16522" t="s">
        <v>63725</v>
      </c>
      <c r="H16522">
        <v>63.946078399999998</v>
      </c>
      <c r="I16522">
        <v>-133.2745391</v>
      </c>
      <c r="J16522" s="1" t="str">
        <f t="shared" si="2449"/>
        <v>Fluid (stream)</v>
      </c>
      <c r="K16522" s="1" t="str">
        <f t="shared" si="2450"/>
        <v>Untreated Water</v>
      </c>
      <c r="O16522">
        <v>0.4</v>
      </c>
      <c r="P16522">
        <v>30</v>
      </c>
      <c r="Q16522">
        <v>8</v>
      </c>
    </row>
    <row r="16523" spans="1:17" hidden="1" x14ac:dyDescent="0.3">
      <c r="A16523" t="s">
        <v>63726</v>
      </c>
      <c r="B16523" t="s">
        <v>63727</v>
      </c>
      <c r="C16523" s="1" t="str">
        <f t="shared" si="2444"/>
        <v>21:0793</v>
      </c>
      <c r="D16523" s="1" t="str">
        <f t="shared" si="2448"/>
        <v>21:0223</v>
      </c>
      <c r="E16523" t="s">
        <v>63728</v>
      </c>
      <c r="F16523" t="s">
        <v>63729</v>
      </c>
      <c r="H16523">
        <v>63.974578800000003</v>
      </c>
      <c r="I16523">
        <v>-133.20717490000001</v>
      </c>
      <c r="J16523" s="1" t="str">
        <f t="shared" si="2449"/>
        <v>Fluid (stream)</v>
      </c>
      <c r="K16523" s="1" t="str">
        <f t="shared" si="2450"/>
        <v>Untreated Water</v>
      </c>
      <c r="O16523">
        <v>0.16</v>
      </c>
      <c r="P16523">
        <v>220</v>
      </c>
      <c r="Q16523">
        <v>7.9</v>
      </c>
    </row>
    <row r="16524" spans="1:17" hidden="1" x14ac:dyDescent="0.3">
      <c r="A16524" t="s">
        <v>63730</v>
      </c>
      <c r="B16524" t="s">
        <v>63731</v>
      </c>
      <c r="C16524" s="1" t="str">
        <f t="shared" si="2444"/>
        <v>21:0793</v>
      </c>
      <c r="D16524" s="1" t="str">
        <f t="shared" si="2448"/>
        <v>21:0223</v>
      </c>
      <c r="E16524" t="s">
        <v>63732</v>
      </c>
      <c r="F16524" t="s">
        <v>63733</v>
      </c>
      <c r="H16524">
        <v>63.983076400000002</v>
      </c>
      <c r="I16524">
        <v>-133.176647</v>
      </c>
      <c r="J16524" s="1" t="str">
        <f t="shared" si="2449"/>
        <v>Fluid (stream)</v>
      </c>
      <c r="K16524" s="1" t="str">
        <f t="shared" si="2450"/>
        <v>Untreated Water</v>
      </c>
      <c r="O16524">
        <v>2.5000000000000001E-2</v>
      </c>
      <c r="P16524">
        <v>260</v>
      </c>
      <c r="Q16524">
        <v>8.1999999999999993</v>
      </c>
    </row>
    <row r="16525" spans="1:17" hidden="1" x14ac:dyDescent="0.3">
      <c r="A16525" t="s">
        <v>63734</v>
      </c>
      <c r="B16525" t="s">
        <v>63735</v>
      </c>
      <c r="C16525" s="1" t="str">
        <f t="shared" si="2444"/>
        <v>21:0793</v>
      </c>
      <c r="D16525" s="1" t="str">
        <f t="shared" si="2448"/>
        <v>21:0223</v>
      </c>
      <c r="E16525" t="s">
        <v>63736</v>
      </c>
      <c r="F16525" t="s">
        <v>63737</v>
      </c>
      <c r="H16525">
        <v>63.992469100000001</v>
      </c>
      <c r="I16525">
        <v>-133.1407864</v>
      </c>
      <c r="J16525" s="1" t="str">
        <f t="shared" si="2449"/>
        <v>Fluid (stream)</v>
      </c>
      <c r="K16525" s="1" t="str">
        <f t="shared" si="2450"/>
        <v>Untreated Water</v>
      </c>
      <c r="O16525">
        <v>2.5000000000000001E-2</v>
      </c>
      <c r="P16525">
        <v>70</v>
      </c>
      <c r="Q16525">
        <v>8.1999999999999993</v>
      </c>
    </row>
    <row r="16526" spans="1:17" hidden="1" x14ac:dyDescent="0.3">
      <c r="A16526" t="s">
        <v>63738</v>
      </c>
      <c r="B16526" t="s">
        <v>63739</v>
      </c>
      <c r="C16526" s="1" t="str">
        <f t="shared" si="2444"/>
        <v>21:0793</v>
      </c>
      <c r="D16526" s="1" t="str">
        <f t="shared" si="2448"/>
        <v>21:0223</v>
      </c>
      <c r="E16526" t="s">
        <v>63740</v>
      </c>
      <c r="F16526" t="s">
        <v>63741</v>
      </c>
      <c r="H16526">
        <v>63.737791399999999</v>
      </c>
      <c r="I16526">
        <v>-132.33134860000001</v>
      </c>
      <c r="J16526" s="1" t="str">
        <f t="shared" si="2449"/>
        <v>Fluid (stream)</v>
      </c>
      <c r="K16526" s="1" t="str">
        <f t="shared" si="2450"/>
        <v>Untreated Water</v>
      </c>
      <c r="O16526">
        <v>2.5000000000000001E-2</v>
      </c>
      <c r="P16526">
        <v>80</v>
      </c>
      <c r="Q16526">
        <v>7.3</v>
      </c>
    </row>
    <row r="16527" spans="1:17" hidden="1" x14ac:dyDescent="0.3">
      <c r="A16527" t="s">
        <v>63742</v>
      </c>
      <c r="B16527" t="s">
        <v>63743</v>
      </c>
      <c r="C16527" s="1" t="str">
        <f t="shared" si="2444"/>
        <v>21:0793</v>
      </c>
      <c r="D16527" s="1" t="str">
        <f t="shared" si="2448"/>
        <v>21:0223</v>
      </c>
      <c r="E16527" t="s">
        <v>63744</v>
      </c>
      <c r="F16527" t="s">
        <v>63745</v>
      </c>
      <c r="H16527">
        <v>63.752032499999999</v>
      </c>
      <c r="I16527">
        <v>-132.30905369999999</v>
      </c>
      <c r="J16527" s="1" t="str">
        <f t="shared" si="2449"/>
        <v>Fluid (stream)</v>
      </c>
      <c r="K16527" s="1" t="str">
        <f t="shared" si="2450"/>
        <v>Untreated Water</v>
      </c>
      <c r="O16527">
        <v>2.5000000000000001E-2</v>
      </c>
      <c r="P16527">
        <v>40</v>
      </c>
      <c r="Q16527">
        <v>7.7</v>
      </c>
    </row>
    <row r="16528" spans="1:17" hidden="1" x14ac:dyDescent="0.3">
      <c r="A16528" t="s">
        <v>63746</v>
      </c>
      <c r="B16528" t="s">
        <v>63747</v>
      </c>
      <c r="C16528" s="1" t="str">
        <f t="shared" si="2444"/>
        <v>21:0793</v>
      </c>
      <c r="D16528" s="1" t="str">
        <f t="shared" si="2448"/>
        <v>21:0223</v>
      </c>
      <c r="E16528" t="s">
        <v>63748</v>
      </c>
      <c r="F16528" t="s">
        <v>63749</v>
      </c>
      <c r="H16528">
        <v>63.780258199999999</v>
      </c>
      <c r="I16528">
        <v>-132.2937345</v>
      </c>
      <c r="J16528" s="1" t="str">
        <f t="shared" si="2449"/>
        <v>Fluid (stream)</v>
      </c>
      <c r="K16528" s="1" t="str">
        <f t="shared" si="2450"/>
        <v>Untreated Water</v>
      </c>
      <c r="O16528">
        <v>2.5000000000000001E-2</v>
      </c>
      <c r="P16528">
        <v>30</v>
      </c>
      <c r="Q16528">
        <v>7.9</v>
      </c>
    </row>
    <row r="16529" spans="1:17" hidden="1" x14ac:dyDescent="0.3">
      <c r="A16529" t="s">
        <v>63750</v>
      </c>
      <c r="B16529" t="s">
        <v>63751</v>
      </c>
      <c r="C16529" s="1" t="str">
        <f t="shared" si="2444"/>
        <v>21:0793</v>
      </c>
      <c r="D16529" s="1" t="str">
        <f t="shared" si="2448"/>
        <v>21:0223</v>
      </c>
      <c r="E16529" t="s">
        <v>63752</v>
      </c>
      <c r="F16529" t="s">
        <v>63753</v>
      </c>
      <c r="H16529">
        <v>63.746849500000003</v>
      </c>
      <c r="I16529">
        <v>-132.25940560000001</v>
      </c>
      <c r="J16529" s="1" t="str">
        <f t="shared" si="2449"/>
        <v>Fluid (stream)</v>
      </c>
      <c r="K16529" s="1" t="str">
        <f t="shared" si="2450"/>
        <v>Untreated Water</v>
      </c>
      <c r="O16529">
        <v>2.5000000000000001E-2</v>
      </c>
      <c r="P16529">
        <v>130</v>
      </c>
      <c r="Q16529">
        <v>7.9</v>
      </c>
    </row>
    <row r="16530" spans="1:17" hidden="1" x14ac:dyDescent="0.3">
      <c r="A16530" t="s">
        <v>63754</v>
      </c>
      <c r="B16530" t="s">
        <v>63755</v>
      </c>
      <c r="C16530" s="1" t="str">
        <f t="shared" si="2444"/>
        <v>21:0793</v>
      </c>
      <c r="D16530" s="1" t="str">
        <f t="shared" si="2448"/>
        <v>21:0223</v>
      </c>
      <c r="E16530" t="s">
        <v>63756</v>
      </c>
      <c r="F16530" t="s">
        <v>63757</v>
      </c>
      <c r="H16530">
        <v>63.758821699999999</v>
      </c>
      <c r="I16530">
        <v>-132.22566570000001</v>
      </c>
      <c r="J16530" s="1" t="str">
        <f t="shared" si="2449"/>
        <v>Fluid (stream)</v>
      </c>
      <c r="K16530" s="1" t="str">
        <f t="shared" si="2450"/>
        <v>Untreated Water</v>
      </c>
      <c r="O16530">
        <v>2.5000000000000001E-2</v>
      </c>
      <c r="P16530">
        <v>40</v>
      </c>
      <c r="Q16530">
        <v>7.7</v>
      </c>
    </row>
    <row r="16531" spans="1:17" hidden="1" x14ac:dyDescent="0.3">
      <c r="A16531" t="s">
        <v>63758</v>
      </c>
      <c r="B16531" t="s">
        <v>63759</v>
      </c>
      <c r="C16531" s="1" t="str">
        <f t="shared" si="2444"/>
        <v>21:0793</v>
      </c>
      <c r="D16531" s="1" t="str">
        <f t="shared" si="2448"/>
        <v>21:0223</v>
      </c>
      <c r="E16531" t="s">
        <v>63760</v>
      </c>
      <c r="F16531" t="s">
        <v>63761</v>
      </c>
      <c r="H16531">
        <v>63.767663599999999</v>
      </c>
      <c r="I16531">
        <v>-132.1906663</v>
      </c>
      <c r="J16531" s="1" t="str">
        <f t="shared" si="2449"/>
        <v>Fluid (stream)</v>
      </c>
      <c r="K16531" s="1" t="str">
        <f t="shared" si="2450"/>
        <v>Untreated Water</v>
      </c>
      <c r="O16531">
        <v>7.0000000000000007E-2</v>
      </c>
      <c r="P16531">
        <v>20</v>
      </c>
      <c r="Q16531">
        <v>7.9</v>
      </c>
    </row>
    <row r="16532" spans="1:17" hidden="1" x14ac:dyDescent="0.3">
      <c r="A16532" t="s">
        <v>63762</v>
      </c>
      <c r="B16532" t="s">
        <v>63763</v>
      </c>
      <c r="C16532" s="1" t="str">
        <f t="shared" si="2444"/>
        <v>21:0793</v>
      </c>
      <c r="D16532" s="1" t="str">
        <f t="shared" si="2448"/>
        <v>21:0223</v>
      </c>
      <c r="E16532" t="s">
        <v>63764</v>
      </c>
      <c r="F16532" t="s">
        <v>63765</v>
      </c>
      <c r="H16532">
        <v>63.776997399999999</v>
      </c>
      <c r="I16532">
        <v>-132.21675389999999</v>
      </c>
      <c r="J16532" s="1" t="str">
        <f t="shared" si="2449"/>
        <v>Fluid (stream)</v>
      </c>
      <c r="K16532" s="1" t="str">
        <f t="shared" si="2450"/>
        <v>Untreated Water</v>
      </c>
      <c r="O16532">
        <v>2.5000000000000001E-2</v>
      </c>
      <c r="P16532">
        <v>30</v>
      </c>
      <c r="Q16532">
        <v>8.3000000000000007</v>
      </c>
    </row>
    <row r="16533" spans="1:17" hidden="1" x14ac:dyDescent="0.3">
      <c r="A16533" t="s">
        <v>63766</v>
      </c>
      <c r="B16533" t="s">
        <v>63767</v>
      </c>
      <c r="C16533" s="1" t="str">
        <f t="shared" si="2444"/>
        <v>21:0793</v>
      </c>
      <c r="D16533" s="1" t="str">
        <f t="shared" si="2448"/>
        <v>21:0223</v>
      </c>
      <c r="E16533" t="s">
        <v>63768</v>
      </c>
      <c r="F16533" t="s">
        <v>63769</v>
      </c>
      <c r="H16533">
        <v>63.786874900000001</v>
      </c>
      <c r="I16533">
        <v>-132.1641223</v>
      </c>
      <c r="J16533" s="1" t="str">
        <f t="shared" si="2449"/>
        <v>Fluid (stream)</v>
      </c>
      <c r="K16533" s="1" t="str">
        <f t="shared" si="2450"/>
        <v>Untreated Water</v>
      </c>
      <c r="O16533">
        <v>2.5000000000000001E-2</v>
      </c>
      <c r="P16533">
        <v>30</v>
      </c>
      <c r="Q16533">
        <v>8.1</v>
      </c>
    </row>
    <row r="16534" spans="1:17" hidden="1" x14ac:dyDescent="0.3">
      <c r="A16534" t="s">
        <v>63770</v>
      </c>
      <c r="B16534" t="s">
        <v>63771</v>
      </c>
      <c r="C16534" s="1" t="str">
        <f t="shared" si="2444"/>
        <v>21:0793</v>
      </c>
      <c r="D16534" s="1" t="str">
        <f t="shared" si="2448"/>
        <v>21:0223</v>
      </c>
      <c r="E16534" t="s">
        <v>63772</v>
      </c>
      <c r="F16534" t="s">
        <v>63773</v>
      </c>
      <c r="H16534">
        <v>63.782918500000001</v>
      </c>
      <c r="I16534">
        <v>-132.15976929999999</v>
      </c>
      <c r="J16534" s="1" t="str">
        <f t="shared" si="2449"/>
        <v>Fluid (stream)</v>
      </c>
      <c r="K16534" s="1" t="str">
        <f t="shared" si="2450"/>
        <v>Untreated Water</v>
      </c>
      <c r="O16534">
        <v>2.5000000000000001E-2</v>
      </c>
      <c r="P16534">
        <v>20</v>
      </c>
      <c r="Q16534">
        <v>7.9</v>
      </c>
    </row>
    <row r="16535" spans="1:17" hidden="1" x14ac:dyDescent="0.3">
      <c r="A16535" t="s">
        <v>63774</v>
      </c>
      <c r="B16535" t="s">
        <v>63775</v>
      </c>
      <c r="C16535" s="1" t="str">
        <f t="shared" si="2444"/>
        <v>21:0793</v>
      </c>
      <c r="D16535" s="1" t="str">
        <f>HYPERLINK("http://geochem.nrcan.gc.ca/cdogs/content/svy/svy_e.htm", "")</f>
        <v/>
      </c>
      <c r="G16535" s="1" t="str">
        <f>HYPERLINK("http://geochem.nrcan.gc.ca/cdogs/content/cr_/cr_00088_e.htm", "88")</f>
        <v>88</v>
      </c>
      <c r="J16535" t="s">
        <v>11453</v>
      </c>
      <c r="K16535" t="s">
        <v>11454</v>
      </c>
      <c r="O16535">
        <v>0.08</v>
      </c>
      <c r="P16535">
        <v>70</v>
      </c>
      <c r="Q16535">
        <v>8.1</v>
      </c>
    </row>
    <row r="16536" spans="1:17" hidden="1" x14ac:dyDescent="0.3">
      <c r="A16536" t="s">
        <v>63776</v>
      </c>
      <c r="B16536" t="s">
        <v>63777</v>
      </c>
      <c r="C16536" s="1" t="str">
        <f t="shared" si="2444"/>
        <v>21:0793</v>
      </c>
      <c r="D16536" s="1" t="str">
        <f>HYPERLINK("http://geochem.nrcan.gc.ca/cdogs/content/svy/svy210223_e.htm", "21:0223")</f>
        <v>21:0223</v>
      </c>
      <c r="E16536" t="s">
        <v>63778</v>
      </c>
      <c r="F16536" t="s">
        <v>63779</v>
      </c>
      <c r="H16536">
        <v>63.779924399999999</v>
      </c>
      <c r="I16536">
        <v>-132.1495755</v>
      </c>
      <c r="J16536" s="1" t="str">
        <f>HYPERLINK("http://geochem.nrcan.gc.ca/cdogs/content/kwd/kwd020018_e.htm", "Fluid (stream)")</f>
        <v>Fluid (stream)</v>
      </c>
      <c r="K16536" s="1" t="str">
        <f>HYPERLINK("http://geochem.nrcan.gc.ca/cdogs/content/kwd/kwd080007_e.htm", "Untreated Water")</f>
        <v>Untreated Water</v>
      </c>
      <c r="O16536">
        <v>0.08</v>
      </c>
      <c r="P16536">
        <v>50</v>
      </c>
      <c r="Q16536">
        <v>8.1</v>
      </c>
    </row>
    <row r="16537" spans="1:17" hidden="1" x14ac:dyDescent="0.3">
      <c r="A16537" t="s">
        <v>63780</v>
      </c>
      <c r="B16537" t="s">
        <v>63781</v>
      </c>
      <c r="C16537" s="1" t="str">
        <f t="shared" si="2444"/>
        <v>21:0793</v>
      </c>
      <c r="D16537" s="1" t="str">
        <f>HYPERLINK("http://geochem.nrcan.gc.ca/cdogs/content/svy/svy210223_e.htm", "21:0223")</f>
        <v>21:0223</v>
      </c>
      <c r="E16537" t="s">
        <v>63782</v>
      </c>
      <c r="F16537" t="s">
        <v>63783</v>
      </c>
      <c r="H16537">
        <v>63.7833775</v>
      </c>
      <c r="I16537">
        <v>-132.1002354</v>
      </c>
      <c r="J16537" s="1" t="str">
        <f>HYPERLINK("http://geochem.nrcan.gc.ca/cdogs/content/kwd/kwd020018_e.htm", "Fluid (stream)")</f>
        <v>Fluid (stream)</v>
      </c>
      <c r="K16537" s="1" t="str">
        <f>HYPERLINK("http://geochem.nrcan.gc.ca/cdogs/content/kwd/kwd080007_e.htm", "Untreated Water")</f>
        <v>Untreated Water</v>
      </c>
      <c r="O16537">
        <v>0.08</v>
      </c>
      <c r="P16537">
        <v>80</v>
      </c>
      <c r="Q16537">
        <v>8.1999999999999993</v>
      </c>
    </row>
    <row r="16538" spans="1:17" hidden="1" x14ac:dyDescent="0.3">
      <c r="A16538" t="s">
        <v>63784</v>
      </c>
      <c r="B16538" t="s">
        <v>63785</v>
      </c>
      <c r="C16538" s="1" t="str">
        <f t="shared" si="2444"/>
        <v>21:0793</v>
      </c>
      <c r="D16538" s="1" t="str">
        <f>HYPERLINK("http://geochem.nrcan.gc.ca/cdogs/content/svy/svy210223_e.htm", "21:0223")</f>
        <v>21:0223</v>
      </c>
      <c r="E16538" t="s">
        <v>63786</v>
      </c>
      <c r="F16538" t="s">
        <v>63787</v>
      </c>
      <c r="H16538">
        <v>63.790666299999998</v>
      </c>
      <c r="I16538">
        <v>-132.0355333</v>
      </c>
      <c r="J16538" s="1" t="str">
        <f>HYPERLINK("http://geochem.nrcan.gc.ca/cdogs/content/kwd/kwd020018_e.htm", "Fluid (stream)")</f>
        <v>Fluid (stream)</v>
      </c>
      <c r="K16538" s="1" t="str">
        <f>HYPERLINK("http://geochem.nrcan.gc.ca/cdogs/content/kwd/kwd080007_e.htm", "Untreated Water")</f>
        <v>Untreated Water</v>
      </c>
      <c r="O16538">
        <v>2.5000000000000001E-2</v>
      </c>
      <c r="P16538">
        <v>70</v>
      </c>
      <c r="Q16538">
        <v>7.9</v>
      </c>
    </row>
    <row r="16539" spans="1:17" hidden="1" x14ac:dyDescent="0.3">
      <c r="A16539" t="s">
        <v>63788</v>
      </c>
      <c r="B16539" t="s">
        <v>63789</v>
      </c>
      <c r="C16539" s="1" t="str">
        <f t="shared" si="2444"/>
        <v>21:0793</v>
      </c>
      <c r="D16539" s="1" t="str">
        <f>HYPERLINK("http://geochem.nrcan.gc.ca/cdogs/content/svy/svy210223_e.htm", "21:0223")</f>
        <v>21:0223</v>
      </c>
      <c r="E16539" t="s">
        <v>63786</v>
      </c>
      <c r="F16539" t="s">
        <v>63790</v>
      </c>
      <c r="H16539">
        <v>63.790666299999998</v>
      </c>
      <c r="I16539">
        <v>-132.0355333</v>
      </c>
      <c r="J16539" s="1" t="str">
        <f>HYPERLINK("http://geochem.nrcan.gc.ca/cdogs/content/kwd/kwd020018_e.htm", "Fluid (stream)")</f>
        <v>Fluid (stream)</v>
      </c>
      <c r="K16539" s="1" t="str">
        <f>HYPERLINK("http://geochem.nrcan.gc.ca/cdogs/content/kwd/kwd080007_e.htm", "Untreated Water")</f>
        <v>Untreated Water</v>
      </c>
      <c r="O16539">
        <v>0.1</v>
      </c>
      <c r="P16539">
        <v>60</v>
      </c>
      <c r="Q16539">
        <v>7.9</v>
      </c>
    </row>
    <row r="16540" spans="1:17" hidden="1" x14ac:dyDescent="0.3">
      <c r="A16540" t="s">
        <v>63791</v>
      </c>
      <c r="B16540" t="s">
        <v>63792</v>
      </c>
      <c r="C16540" s="1" t="str">
        <f t="shared" si="2444"/>
        <v>21:0793</v>
      </c>
      <c r="D16540" s="1" t="str">
        <f>HYPERLINK("http://geochem.nrcan.gc.ca/cdogs/content/svy/svy_e.htm", "")</f>
        <v/>
      </c>
      <c r="G16540" s="1" t="str">
        <f>HYPERLINK("http://geochem.nrcan.gc.ca/cdogs/content/cr_/cr_00088_e.htm", "88")</f>
        <v>88</v>
      </c>
      <c r="J16540" t="s">
        <v>11453</v>
      </c>
      <c r="K16540" t="s">
        <v>11454</v>
      </c>
      <c r="O16540">
        <v>0.1</v>
      </c>
      <c r="P16540">
        <v>110</v>
      </c>
      <c r="Q16540">
        <v>8.1</v>
      </c>
    </row>
    <row r="16541" spans="1:17" hidden="1" x14ac:dyDescent="0.3">
      <c r="A16541" t="s">
        <v>63793</v>
      </c>
      <c r="B16541" t="s">
        <v>63794</v>
      </c>
      <c r="C16541" s="1" t="str">
        <f t="shared" si="2444"/>
        <v>21:0793</v>
      </c>
      <c r="D16541" s="1" t="str">
        <f t="shared" ref="D16541:D16562" si="2451">HYPERLINK("http://geochem.nrcan.gc.ca/cdogs/content/svy/svy210223_e.htm", "21:0223")</f>
        <v>21:0223</v>
      </c>
      <c r="E16541" t="s">
        <v>63795</v>
      </c>
      <c r="F16541" t="s">
        <v>63796</v>
      </c>
      <c r="H16541">
        <v>63.778618199999997</v>
      </c>
      <c r="I16541">
        <v>-132.0327187</v>
      </c>
      <c r="J16541" s="1" t="str">
        <f t="shared" ref="J16541:J16562" si="2452">HYPERLINK("http://geochem.nrcan.gc.ca/cdogs/content/kwd/kwd020018_e.htm", "Fluid (stream)")</f>
        <v>Fluid (stream)</v>
      </c>
      <c r="K16541" s="1" t="str">
        <f t="shared" ref="K16541:K16562" si="2453">HYPERLINK("http://geochem.nrcan.gc.ca/cdogs/content/kwd/kwd080007_e.htm", "Untreated Water")</f>
        <v>Untreated Water</v>
      </c>
      <c r="O16541">
        <v>2.5000000000000001E-2</v>
      </c>
      <c r="P16541">
        <v>60</v>
      </c>
      <c r="Q16541">
        <v>7.9</v>
      </c>
    </row>
    <row r="16542" spans="1:17" hidden="1" x14ac:dyDescent="0.3">
      <c r="A16542" t="s">
        <v>63797</v>
      </c>
      <c r="B16542" t="s">
        <v>63798</v>
      </c>
      <c r="C16542" s="1" t="str">
        <f t="shared" si="2444"/>
        <v>21:0793</v>
      </c>
      <c r="D16542" s="1" t="str">
        <f t="shared" si="2451"/>
        <v>21:0223</v>
      </c>
      <c r="E16542" t="s">
        <v>63799</v>
      </c>
      <c r="F16542" t="s">
        <v>63800</v>
      </c>
      <c r="H16542">
        <v>63.739216599999999</v>
      </c>
      <c r="I16542">
        <v>-132.11273489999999</v>
      </c>
      <c r="J16542" s="1" t="str">
        <f t="shared" si="2452"/>
        <v>Fluid (stream)</v>
      </c>
      <c r="K16542" s="1" t="str">
        <f t="shared" si="2453"/>
        <v>Untreated Water</v>
      </c>
      <c r="O16542">
        <v>2.5000000000000001E-2</v>
      </c>
      <c r="P16542">
        <v>50</v>
      </c>
      <c r="Q16542">
        <v>8</v>
      </c>
    </row>
    <row r="16543" spans="1:17" hidden="1" x14ac:dyDescent="0.3">
      <c r="A16543" t="s">
        <v>63801</v>
      </c>
      <c r="B16543" t="s">
        <v>63802</v>
      </c>
      <c r="C16543" s="1" t="str">
        <f t="shared" si="2444"/>
        <v>21:0793</v>
      </c>
      <c r="D16543" s="1" t="str">
        <f t="shared" si="2451"/>
        <v>21:0223</v>
      </c>
      <c r="E16543" t="s">
        <v>63803</v>
      </c>
      <c r="F16543" t="s">
        <v>63804</v>
      </c>
      <c r="H16543">
        <v>63.710001200000001</v>
      </c>
      <c r="I16543">
        <v>-132.0692032</v>
      </c>
      <c r="J16543" s="1" t="str">
        <f t="shared" si="2452"/>
        <v>Fluid (stream)</v>
      </c>
      <c r="K16543" s="1" t="str">
        <f t="shared" si="2453"/>
        <v>Untreated Water</v>
      </c>
      <c r="O16543">
        <v>0.08</v>
      </c>
      <c r="P16543">
        <v>40</v>
      </c>
      <c r="Q16543">
        <v>8.3000000000000007</v>
      </c>
    </row>
    <row r="16544" spans="1:17" hidden="1" x14ac:dyDescent="0.3">
      <c r="A16544" t="s">
        <v>63805</v>
      </c>
      <c r="B16544" t="s">
        <v>63806</v>
      </c>
      <c r="C16544" s="1" t="str">
        <f t="shared" si="2444"/>
        <v>21:0793</v>
      </c>
      <c r="D16544" s="1" t="str">
        <f t="shared" si="2451"/>
        <v>21:0223</v>
      </c>
      <c r="E16544" t="s">
        <v>63807</v>
      </c>
      <c r="F16544" t="s">
        <v>63808</v>
      </c>
      <c r="H16544">
        <v>63.700435300000002</v>
      </c>
      <c r="I16544">
        <v>-132.0349689</v>
      </c>
      <c r="J16544" s="1" t="str">
        <f t="shared" si="2452"/>
        <v>Fluid (stream)</v>
      </c>
      <c r="K16544" s="1" t="str">
        <f t="shared" si="2453"/>
        <v>Untreated Water</v>
      </c>
      <c r="O16544">
        <v>2.5000000000000001E-2</v>
      </c>
      <c r="P16544">
        <v>30</v>
      </c>
      <c r="Q16544">
        <v>7.2</v>
      </c>
    </row>
    <row r="16545" spans="1:17" hidden="1" x14ac:dyDescent="0.3">
      <c r="A16545" t="s">
        <v>63809</v>
      </c>
      <c r="B16545" t="s">
        <v>63810</v>
      </c>
      <c r="C16545" s="1" t="str">
        <f t="shared" si="2444"/>
        <v>21:0793</v>
      </c>
      <c r="D16545" s="1" t="str">
        <f t="shared" si="2451"/>
        <v>21:0223</v>
      </c>
      <c r="E16545" t="s">
        <v>63811</v>
      </c>
      <c r="F16545" t="s">
        <v>63812</v>
      </c>
      <c r="H16545">
        <v>63.725333800000001</v>
      </c>
      <c r="I16545">
        <v>-132.13352420000001</v>
      </c>
      <c r="J16545" s="1" t="str">
        <f t="shared" si="2452"/>
        <v>Fluid (stream)</v>
      </c>
      <c r="K16545" s="1" t="str">
        <f t="shared" si="2453"/>
        <v>Untreated Water</v>
      </c>
      <c r="O16545">
        <v>2.5000000000000001E-2</v>
      </c>
      <c r="P16545">
        <v>40</v>
      </c>
      <c r="Q16545">
        <v>7.8</v>
      </c>
    </row>
    <row r="16546" spans="1:17" hidden="1" x14ac:dyDescent="0.3">
      <c r="A16546" t="s">
        <v>63813</v>
      </c>
      <c r="B16546" t="s">
        <v>63814</v>
      </c>
      <c r="C16546" s="1" t="str">
        <f t="shared" si="2444"/>
        <v>21:0793</v>
      </c>
      <c r="D16546" s="1" t="str">
        <f t="shared" si="2451"/>
        <v>21:0223</v>
      </c>
      <c r="E16546" t="s">
        <v>63815</v>
      </c>
      <c r="F16546" t="s">
        <v>63816</v>
      </c>
      <c r="H16546">
        <v>63.702424100000002</v>
      </c>
      <c r="I16546">
        <v>-132.18913190000001</v>
      </c>
      <c r="J16546" s="1" t="str">
        <f t="shared" si="2452"/>
        <v>Fluid (stream)</v>
      </c>
      <c r="K16546" s="1" t="str">
        <f t="shared" si="2453"/>
        <v>Untreated Water</v>
      </c>
      <c r="O16546">
        <v>2.5000000000000001E-2</v>
      </c>
      <c r="P16546">
        <v>110</v>
      </c>
      <c r="Q16546">
        <v>7.8</v>
      </c>
    </row>
    <row r="16547" spans="1:17" hidden="1" x14ac:dyDescent="0.3">
      <c r="A16547" t="s">
        <v>63817</v>
      </c>
      <c r="B16547" t="s">
        <v>63818</v>
      </c>
      <c r="C16547" s="1" t="str">
        <f t="shared" si="2444"/>
        <v>21:0793</v>
      </c>
      <c r="D16547" s="1" t="str">
        <f t="shared" si="2451"/>
        <v>21:0223</v>
      </c>
      <c r="E16547" t="s">
        <v>63819</v>
      </c>
      <c r="F16547" t="s">
        <v>63820</v>
      </c>
      <c r="H16547">
        <v>63.693945800000002</v>
      </c>
      <c r="I16547">
        <v>-132.24672269999999</v>
      </c>
      <c r="J16547" s="1" t="str">
        <f t="shared" si="2452"/>
        <v>Fluid (stream)</v>
      </c>
      <c r="K16547" s="1" t="str">
        <f t="shared" si="2453"/>
        <v>Untreated Water</v>
      </c>
      <c r="O16547">
        <v>2.5000000000000001E-2</v>
      </c>
      <c r="P16547">
        <v>100</v>
      </c>
      <c r="Q16547">
        <v>8.1</v>
      </c>
    </row>
    <row r="16548" spans="1:17" hidden="1" x14ac:dyDescent="0.3">
      <c r="A16548" t="s">
        <v>63821</v>
      </c>
      <c r="B16548" t="s">
        <v>63822</v>
      </c>
      <c r="C16548" s="1" t="str">
        <f t="shared" si="2444"/>
        <v>21:0793</v>
      </c>
      <c r="D16548" s="1" t="str">
        <f t="shared" si="2451"/>
        <v>21:0223</v>
      </c>
      <c r="E16548" t="s">
        <v>63823</v>
      </c>
      <c r="F16548" t="s">
        <v>63824</v>
      </c>
      <c r="H16548">
        <v>63.701287000000001</v>
      </c>
      <c r="I16548">
        <v>-132.29477349999999</v>
      </c>
      <c r="J16548" s="1" t="str">
        <f t="shared" si="2452"/>
        <v>Fluid (stream)</v>
      </c>
      <c r="K16548" s="1" t="str">
        <f t="shared" si="2453"/>
        <v>Untreated Water</v>
      </c>
      <c r="O16548">
        <v>0.7</v>
      </c>
      <c r="P16548">
        <v>130</v>
      </c>
      <c r="Q16548">
        <v>8.1</v>
      </c>
    </row>
    <row r="16549" spans="1:17" hidden="1" x14ac:dyDescent="0.3">
      <c r="A16549" t="s">
        <v>63825</v>
      </c>
      <c r="B16549" t="s">
        <v>63826</v>
      </c>
      <c r="C16549" s="1" t="str">
        <f t="shared" si="2444"/>
        <v>21:0793</v>
      </c>
      <c r="D16549" s="1" t="str">
        <f t="shared" si="2451"/>
        <v>21:0223</v>
      </c>
      <c r="E16549" t="s">
        <v>63827</v>
      </c>
      <c r="F16549" t="s">
        <v>63828</v>
      </c>
      <c r="H16549">
        <v>63.670974800000003</v>
      </c>
      <c r="I16549">
        <v>-132.2178558</v>
      </c>
      <c r="J16549" s="1" t="str">
        <f t="shared" si="2452"/>
        <v>Fluid (stream)</v>
      </c>
      <c r="K16549" s="1" t="str">
        <f t="shared" si="2453"/>
        <v>Untreated Water</v>
      </c>
      <c r="O16549">
        <v>4.3</v>
      </c>
      <c r="P16549">
        <v>430</v>
      </c>
      <c r="Q16549">
        <v>4.0999999999999996</v>
      </c>
    </row>
    <row r="16550" spans="1:17" hidden="1" x14ac:dyDescent="0.3">
      <c r="A16550" t="s">
        <v>63829</v>
      </c>
      <c r="B16550" t="s">
        <v>63830</v>
      </c>
      <c r="C16550" s="1" t="str">
        <f t="shared" si="2444"/>
        <v>21:0793</v>
      </c>
      <c r="D16550" s="1" t="str">
        <f t="shared" si="2451"/>
        <v>21:0223</v>
      </c>
      <c r="E16550" t="s">
        <v>63831</v>
      </c>
      <c r="F16550" t="s">
        <v>63832</v>
      </c>
      <c r="H16550">
        <v>63.658319599999999</v>
      </c>
      <c r="I16550">
        <v>-132.0814427</v>
      </c>
      <c r="J16550" s="1" t="str">
        <f t="shared" si="2452"/>
        <v>Fluid (stream)</v>
      </c>
      <c r="K16550" s="1" t="str">
        <f t="shared" si="2453"/>
        <v>Untreated Water</v>
      </c>
      <c r="O16550">
        <v>0.08</v>
      </c>
      <c r="P16550">
        <v>70</v>
      </c>
      <c r="Q16550">
        <v>7.9</v>
      </c>
    </row>
    <row r="16551" spans="1:17" hidden="1" x14ac:dyDescent="0.3">
      <c r="A16551" t="s">
        <v>63833</v>
      </c>
      <c r="B16551" t="s">
        <v>63834</v>
      </c>
      <c r="C16551" s="1" t="str">
        <f t="shared" si="2444"/>
        <v>21:0793</v>
      </c>
      <c r="D16551" s="1" t="str">
        <f t="shared" si="2451"/>
        <v>21:0223</v>
      </c>
      <c r="E16551" t="s">
        <v>63835</v>
      </c>
      <c r="F16551" t="s">
        <v>63836</v>
      </c>
      <c r="H16551">
        <v>63.661022199999998</v>
      </c>
      <c r="I16551">
        <v>-132.06068529999999</v>
      </c>
      <c r="J16551" s="1" t="str">
        <f t="shared" si="2452"/>
        <v>Fluid (stream)</v>
      </c>
      <c r="K16551" s="1" t="str">
        <f t="shared" si="2453"/>
        <v>Untreated Water</v>
      </c>
      <c r="O16551">
        <v>2.5000000000000001E-2</v>
      </c>
      <c r="P16551">
        <v>50</v>
      </c>
      <c r="Q16551">
        <v>8.1</v>
      </c>
    </row>
    <row r="16552" spans="1:17" hidden="1" x14ac:dyDescent="0.3">
      <c r="A16552" t="s">
        <v>63837</v>
      </c>
      <c r="B16552" t="s">
        <v>63838</v>
      </c>
      <c r="C16552" s="1" t="str">
        <f t="shared" ref="C16552:C16595" si="2454">HYPERLINK("http://geochem.nrcan.gc.ca/cdogs/content/bdl/bdl210793_e.htm", "21:0793")</f>
        <v>21:0793</v>
      </c>
      <c r="D16552" s="1" t="str">
        <f t="shared" si="2451"/>
        <v>21:0223</v>
      </c>
      <c r="E16552" t="s">
        <v>63839</v>
      </c>
      <c r="F16552" t="s">
        <v>63840</v>
      </c>
      <c r="H16552">
        <v>63.676450099999997</v>
      </c>
      <c r="I16552">
        <v>-132.12544990000001</v>
      </c>
      <c r="J16552" s="1" t="str">
        <f t="shared" si="2452"/>
        <v>Fluid (stream)</v>
      </c>
      <c r="K16552" s="1" t="str">
        <f t="shared" si="2453"/>
        <v>Untreated Water</v>
      </c>
      <c r="O16552">
        <v>0.2</v>
      </c>
      <c r="P16552">
        <v>50</v>
      </c>
      <c r="Q16552">
        <v>8.1</v>
      </c>
    </row>
    <row r="16553" spans="1:17" hidden="1" x14ac:dyDescent="0.3">
      <c r="A16553" t="s">
        <v>63841</v>
      </c>
      <c r="B16553" t="s">
        <v>63842</v>
      </c>
      <c r="C16553" s="1" t="str">
        <f t="shared" si="2454"/>
        <v>21:0793</v>
      </c>
      <c r="D16553" s="1" t="str">
        <f t="shared" si="2451"/>
        <v>21:0223</v>
      </c>
      <c r="E16553" t="s">
        <v>63843</v>
      </c>
      <c r="F16553" t="s">
        <v>63844</v>
      </c>
      <c r="H16553">
        <v>63.684197599999997</v>
      </c>
      <c r="I16553">
        <v>-132.14196150000001</v>
      </c>
      <c r="J16553" s="1" t="str">
        <f t="shared" si="2452"/>
        <v>Fluid (stream)</v>
      </c>
      <c r="K16553" s="1" t="str">
        <f t="shared" si="2453"/>
        <v>Untreated Water</v>
      </c>
      <c r="O16553">
        <v>2.5000000000000001E-2</v>
      </c>
      <c r="P16553">
        <v>50</v>
      </c>
      <c r="Q16553">
        <v>8.1</v>
      </c>
    </row>
    <row r="16554" spans="1:17" hidden="1" x14ac:dyDescent="0.3">
      <c r="A16554" t="s">
        <v>63845</v>
      </c>
      <c r="B16554" t="s">
        <v>63846</v>
      </c>
      <c r="C16554" s="1" t="str">
        <f t="shared" si="2454"/>
        <v>21:0793</v>
      </c>
      <c r="D16554" s="1" t="str">
        <f t="shared" si="2451"/>
        <v>21:0223</v>
      </c>
      <c r="E16554" t="s">
        <v>63847</v>
      </c>
      <c r="F16554" t="s">
        <v>63848</v>
      </c>
      <c r="H16554">
        <v>63.580814699999998</v>
      </c>
      <c r="I16554">
        <v>-132.3715574</v>
      </c>
      <c r="J16554" s="1" t="str">
        <f t="shared" si="2452"/>
        <v>Fluid (stream)</v>
      </c>
      <c r="K16554" s="1" t="str">
        <f t="shared" si="2453"/>
        <v>Untreated Water</v>
      </c>
      <c r="O16554">
        <v>2.5000000000000001E-2</v>
      </c>
      <c r="P16554">
        <v>170</v>
      </c>
      <c r="Q16554">
        <v>8</v>
      </c>
    </row>
    <row r="16555" spans="1:17" hidden="1" x14ac:dyDescent="0.3">
      <c r="A16555" t="s">
        <v>63849</v>
      </c>
      <c r="B16555" t="s">
        <v>63850</v>
      </c>
      <c r="C16555" s="1" t="str">
        <f t="shared" si="2454"/>
        <v>21:0793</v>
      </c>
      <c r="D16555" s="1" t="str">
        <f t="shared" si="2451"/>
        <v>21:0223</v>
      </c>
      <c r="E16555" t="s">
        <v>63851</v>
      </c>
      <c r="F16555" t="s">
        <v>63852</v>
      </c>
      <c r="H16555">
        <v>63.588606800000001</v>
      </c>
      <c r="I16555">
        <v>-132.30938399999999</v>
      </c>
      <c r="J16555" s="1" t="str">
        <f t="shared" si="2452"/>
        <v>Fluid (stream)</v>
      </c>
      <c r="K16555" s="1" t="str">
        <f t="shared" si="2453"/>
        <v>Untreated Water</v>
      </c>
    </row>
    <row r="16556" spans="1:17" hidden="1" x14ac:dyDescent="0.3">
      <c r="A16556" t="s">
        <v>63853</v>
      </c>
      <c r="B16556" t="s">
        <v>63854</v>
      </c>
      <c r="C16556" s="1" t="str">
        <f t="shared" si="2454"/>
        <v>21:0793</v>
      </c>
      <c r="D16556" s="1" t="str">
        <f t="shared" si="2451"/>
        <v>21:0223</v>
      </c>
      <c r="E16556" t="s">
        <v>63855</v>
      </c>
      <c r="F16556" t="s">
        <v>63856</v>
      </c>
      <c r="H16556">
        <v>63.593887600000002</v>
      </c>
      <c r="I16556">
        <v>-132.27702210000001</v>
      </c>
      <c r="J16556" s="1" t="str">
        <f t="shared" si="2452"/>
        <v>Fluid (stream)</v>
      </c>
      <c r="K16556" s="1" t="str">
        <f t="shared" si="2453"/>
        <v>Untreated Water</v>
      </c>
      <c r="O16556">
        <v>2.5000000000000001E-2</v>
      </c>
      <c r="P16556">
        <v>120</v>
      </c>
      <c r="Q16556">
        <v>7.2</v>
      </c>
    </row>
    <row r="16557" spans="1:17" hidden="1" x14ac:dyDescent="0.3">
      <c r="A16557" t="s">
        <v>63857</v>
      </c>
      <c r="B16557" t="s">
        <v>63858</v>
      </c>
      <c r="C16557" s="1" t="str">
        <f t="shared" si="2454"/>
        <v>21:0793</v>
      </c>
      <c r="D16557" s="1" t="str">
        <f t="shared" si="2451"/>
        <v>21:0223</v>
      </c>
      <c r="E16557" t="s">
        <v>63859</v>
      </c>
      <c r="F16557" t="s">
        <v>63860</v>
      </c>
      <c r="H16557">
        <v>63.607685799999999</v>
      </c>
      <c r="I16557">
        <v>-132.2499158</v>
      </c>
      <c r="J16557" s="1" t="str">
        <f t="shared" si="2452"/>
        <v>Fluid (stream)</v>
      </c>
      <c r="K16557" s="1" t="str">
        <f t="shared" si="2453"/>
        <v>Untreated Water</v>
      </c>
      <c r="O16557">
        <v>3.8</v>
      </c>
      <c r="P16557">
        <v>220</v>
      </c>
      <c r="Q16557">
        <v>3.1</v>
      </c>
    </row>
    <row r="16558" spans="1:17" hidden="1" x14ac:dyDescent="0.3">
      <c r="A16558" t="s">
        <v>63861</v>
      </c>
      <c r="B16558" t="s">
        <v>63862</v>
      </c>
      <c r="C16558" s="1" t="str">
        <f t="shared" si="2454"/>
        <v>21:0793</v>
      </c>
      <c r="D16558" s="1" t="str">
        <f t="shared" si="2451"/>
        <v>21:0223</v>
      </c>
      <c r="E16558" t="s">
        <v>63863</v>
      </c>
      <c r="F16558" t="s">
        <v>63864</v>
      </c>
      <c r="H16558">
        <v>63.630511900000002</v>
      </c>
      <c r="I16558">
        <v>-132.17983799999999</v>
      </c>
      <c r="J16558" s="1" t="str">
        <f t="shared" si="2452"/>
        <v>Fluid (stream)</v>
      </c>
      <c r="K16558" s="1" t="str">
        <f t="shared" si="2453"/>
        <v>Untreated Water</v>
      </c>
      <c r="O16558">
        <v>2.75</v>
      </c>
      <c r="P16558">
        <v>290</v>
      </c>
      <c r="Q16558">
        <v>3.1</v>
      </c>
    </row>
    <row r="16559" spans="1:17" hidden="1" x14ac:dyDescent="0.3">
      <c r="A16559" t="s">
        <v>63865</v>
      </c>
      <c r="B16559" t="s">
        <v>63866</v>
      </c>
      <c r="C16559" s="1" t="str">
        <f t="shared" si="2454"/>
        <v>21:0793</v>
      </c>
      <c r="D16559" s="1" t="str">
        <f t="shared" si="2451"/>
        <v>21:0223</v>
      </c>
      <c r="E16559" t="s">
        <v>63867</v>
      </c>
      <c r="F16559" t="s">
        <v>63868</v>
      </c>
      <c r="H16559">
        <v>63.646592099999999</v>
      </c>
      <c r="I16559">
        <v>-132.1599957</v>
      </c>
      <c r="J16559" s="1" t="str">
        <f t="shared" si="2452"/>
        <v>Fluid (stream)</v>
      </c>
      <c r="K16559" s="1" t="str">
        <f t="shared" si="2453"/>
        <v>Untreated Water</v>
      </c>
      <c r="O16559">
        <v>2.5000000000000001E-2</v>
      </c>
      <c r="P16559">
        <v>220</v>
      </c>
      <c r="Q16559">
        <v>7.5</v>
      </c>
    </row>
    <row r="16560" spans="1:17" hidden="1" x14ac:dyDescent="0.3">
      <c r="A16560" t="s">
        <v>63869</v>
      </c>
      <c r="B16560" t="s">
        <v>63870</v>
      </c>
      <c r="C16560" s="1" t="str">
        <f t="shared" si="2454"/>
        <v>21:0793</v>
      </c>
      <c r="D16560" s="1" t="str">
        <f t="shared" si="2451"/>
        <v>21:0223</v>
      </c>
      <c r="E16560" t="s">
        <v>63871</v>
      </c>
      <c r="F16560" t="s">
        <v>63872</v>
      </c>
      <c r="H16560">
        <v>63.634675399999999</v>
      </c>
      <c r="I16560">
        <v>-132.30122460000001</v>
      </c>
      <c r="J16560" s="1" t="str">
        <f t="shared" si="2452"/>
        <v>Fluid (stream)</v>
      </c>
      <c r="K16560" s="1" t="str">
        <f t="shared" si="2453"/>
        <v>Untreated Water</v>
      </c>
      <c r="O16560">
        <v>2.5000000000000001E-2</v>
      </c>
      <c r="P16560">
        <v>110</v>
      </c>
      <c r="Q16560">
        <v>7.9</v>
      </c>
    </row>
    <row r="16561" spans="1:17" hidden="1" x14ac:dyDescent="0.3">
      <c r="A16561" t="s">
        <v>63873</v>
      </c>
      <c r="B16561" t="s">
        <v>63874</v>
      </c>
      <c r="C16561" s="1" t="str">
        <f t="shared" si="2454"/>
        <v>21:0793</v>
      </c>
      <c r="D16561" s="1" t="str">
        <f t="shared" si="2451"/>
        <v>21:0223</v>
      </c>
      <c r="E16561" t="s">
        <v>63875</v>
      </c>
      <c r="F16561" t="s">
        <v>63876</v>
      </c>
      <c r="H16561">
        <v>63.3111429</v>
      </c>
      <c r="I16561">
        <v>-132.4543682</v>
      </c>
      <c r="J16561" s="1" t="str">
        <f t="shared" si="2452"/>
        <v>Fluid (stream)</v>
      </c>
      <c r="K16561" s="1" t="str">
        <f t="shared" si="2453"/>
        <v>Untreated Water</v>
      </c>
      <c r="O16561">
        <v>1</v>
      </c>
      <c r="P16561">
        <v>280</v>
      </c>
      <c r="Q16561">
        <v>8.3000000000000007</v>
      </c>
    </row>
    <row r="16562" spans="1:17" hidden="1" x14ac:dyDescent="0.3">
      <c r="A16562" t="s">
        <v>63877</v>
      </c>
      <c r="B16562" t="s">
        <v>63878</v>
      </c>
      <c r="C16562" s="1" t="str">
        <f t="shared" si="2454"/>
        <v>21:0793</v>
      </c>
      <c r="D16562" s="1" t="str">
        <f t="shared" si="2451"/>
        <v>21:0223</v>
      </c>
      <c r="E16562" t="s">
        <v>63879</v>
      </c>
      <c r="F16562" t="s">
        <v>63880</v>
      </c>
      <c r="H16562">
        <v>63.331140300000001</v>
      </c>
      <c r="I16562">
        <v>-132.40242929999999</v>
      </c>
      <c r="J16562" s="1" t="str">
        <f t="shared" si="2452"/>
        <v>Fluid (stream)</v>
      </c>
      <c r="K16562" s="1" t="str">
        <f t="shared" si="2453"/>
        <v>Untreated Water</v>
      </c>
      <c r="O16562">
        <v>2.5000000000000001E-2</v>
      </c>
      <c r="P16562">
        <v>80</v>
      </c>
      <c r="Q16562">
        <v>7.8</v>
      </c>
    </row>
    <row r="16563" spans="1:17" hidden="1" x14ac:dyDescent="0.3">
      <c r="A16563" t="s">
        <v>63881</v>
      </c>
      <c r="B16563" t="s">
        <v>63882</v>
      </c>
      <c r="C16563" s="1" t="str">
        <f t="shared" si="2454"/>
        <v>21:0793</v>
      </c>
      <c r="D16563" s="1" t="str">
        <f>HYPERLINK("http://geochem.nrcan.gc.ca/cdogs/content/svy/svy_e.htm", "")</f>
        <v/>
      </c>
      <c r="G16563" s="1" t="str">
        <f>HYPERLINK("http://geochem.nrcan.gc.ca/cdogs/content/cr_/cr_00089_e.htm", "89")</f>
        <v>89</v>
      </c>
      <c r="J16563" t="s">
        <v>11453</v>
      </c>
      <c r="K16563" t="s">
        <v>11454</v>
      </c>
      <c r="O16563">
        <v>3.9</v>
      </c>
      <c r="P16563">
        <v>260</v>
      </c>
      <c r="Q16563">
        <v>8</v>
      </c>
    </row>
    <row r="16564" spans="1:17" hidden="1" x14ac:dyDescent="0.3">
      <c r="A16564" t="s">
        <v>63883</v>
      </c>
      <c r="B16564" t="s">
        <v>63884</v>
      </c>
      <c r="C16564" s="1" t="str">
        <f t="shared" si="2454"/>
        <v>21:0793</v>
      </c>
      <c r="D16564" s="1" t="str">
        <f t="shared" ref="D16564:D16578" si="2455">HYPERLINK("http://geochem.nrcan.gc.ca/cdogs/content/svy/svy210223_e.htm", "21:0223")</f>
        <v>21:0223</v>
      </c>
      <c r="E16564" t="s">
        <v>63885</v>
      </c>
      <c r="F16564" t="s">
        <v>63886</v>
      </c>
      <c r="H16564">
        <v>63.345602900000003</v>
      </c>
      <c r="I16564">
        <v>-132.47926630000001</v>
      </c>
      <c r="J16564" s="1" t="str">
        <f t="shared" ref="J16564:J16578" si="2456">HYPERLINK("http://geochem.nrcan.gc.ca/cdogs/content/kwd/kwd020018_e.htm", "Fluid (stream)")</f>
        <v>Fluid (stream)</v>
      </c>
      <c r="K16564" s="1" t="str">
        <f t="shared" ref="K16564:K16578" si="2457">HYPERLINK("http://geochem.nrcan.gc.ca/cdogs/content/kwd/kwd080007_e.htm", "Untreated Water")</f>
        <v>Untreated Water</v>
      </c>
      <c r="O16564">
        <v>0.55000000000000004</v>
      </c>
      <c r="P16564">
        <v>90</v>
      </c>
      <c r="Q16564">
        <v>7.9</v>
      </c>
    </row>
    <row r="16565" spans="1:17" hidden="1" x14ac:dyDescent="0.3">
      <c r="A16565" t="s">
        <v>63887</v>
      </c>
      <c r="B16565" t="s">
        <v>63888</v>
      </c>
      <c r="C16565" s="1" t="str">
        <f t="shared" si="2454"/>
        <v>21:0793</v>
      </c>
      <c r="D16565" s="1" t="str">
        <f t="shared" si="2455"/>
        <v>21:0223</v>
      </c>
      <c r="E16565" t="s">
        <v>63889</v>
      </c>
      <c r="F16565" t="s">
        <v>63890</v>
      </c>
      <c r="H16565">
        <v>63.356632699999999</v>
      </c>
      <c r="I16565">
        <v>-132.4220651</v>
      </c>
      <c r="J16565" s="1" t="str">
        <f t="shared" si="2456"/>
        <v>Fluid (stream)</v>
      </c>
      <c r="K16565" s="1" t="str">
        <f t="shared" si="2457"/>
        <v>Untreated Water</v>
      </c>
      <c r="O16565">
        <v>13</v>
      </c>
      <c r="P16565">
        <v>330</v>
      </c>
      <c r="Q16565">
        <v>8.1999999999999993</v>
      </c>
    </row>
    <row r="16566" spans="1:17" hidden="1" x14ac:dyDescent="0.3">
      <c r="A16566" t="s">
        <v>63891</v>
      </c>
      <c r="B16566" t="s">
        <v>63892</v>
      </c>
      <c r="C16566" s="1" t="str">
        <f t="shared" si="2454"/>
        <v>21:0793</v>
      </c>
      <c r="D16566" s="1" t="str">
        <f t="shared" si="2455"/>
        <v>21:0223</v>
      </c>
      <c r="E16566" t="s">
        <v>63893</v>
      </c>
      <c r="F16566" t="s">
        <v>63894</v>
      </c>
      <c r="H16566">
        <v>63.407899100000002</v>
      </c>
      <c r="I16566">
        <v>-132.4398984</v>
      </c>
      <c r="J16566" s="1" t="str">
        <f t="shared" si="2456"/>
        <v>Fluid (stream)</v>
      </c>
      <c r="K16566" s="1" t="str">
        <f t="shared" si="2457"/>
        <v>Untreated Water</v>
      </c>
      <c r="O16566">
        <v>0.1</v>
      </c>
      <c r="P16566">
        <v>240</v>
      </c>
      <c r="Q16566">
        <v>8.1</v>
      </c>
    </row>
    <row r="16567" spans="1:17" hidden="1" x14ac:dyDescent="0.3">
      <c r="A16567" t="s">
        <v>63895</v>
      </c>
      <c r="B16567" t="s">
        <v>63896</v>
      </c>
      <c r="C16567" s="1" t="str">
        <f t="shared" si="2454"/>
        <v>21:0793</v>
      </c>
      <c r="D16567" s="1" t="str">
        <f t="shared" si="2455"/>
        <v>21:0223</v>
      </c>
      <c r="E16567" t="s">
        <v>63893</v>
      </c>
      <c r="F16567" t="s">
        <v>63897</v>
      </c>
      <c r="H16567">
        <v>63.407899100000002</v>
      </c>
      <c r="I16567">
        <v>-132.4398984</v>
      </c>
      <c r="J16567" s="1" t="str">
        <f t="shared" si="2456"/>
        <v>Fluid (stream)</v>
      </c>
      <c r="K16567" s="1" t="str">
        <f t="shared" si="2457"/>
        <v>Untreated Water</v>
      </c>
      <c r="O16567">
        <v>0.25</v>
      </c>
      <c r="P16567">
        <v>250</v>
      </c>
      <c r="Q16567">
        <v>8</v>
      </c>
    </row>
    <row r="16568" spans="1:17" hidden="1" x14ac:dyDescent="0.3">
      <c r="A16568" t="s">
        <v>63898</v>
      </c>
      <c r="B16568" t="s">
        <v>63899</v>
      </c>
      <c r="C16568" s="1" t="str">
        <f t="shared" si="2454"/>
        <v>21:0793</v>
      </c>
      <c r="D16568" s="1" t="str">
        <f t="shared" si="2455"/>
        <v>21:0223</v>
      </c>
      <c r="E16568" t="s">
        <v>63900</v>
      </c>
      <c r="F16568" t="s">
        <v>63901</v>
      </c>
      <c r="H16568">
        <v>63.421248400000003</v>
      </c>
      <c r="I16568">
        <v>-132.39394960000001</v>
      </c>
      <c r="J16568" s="1" t="str">
        <f t="shared" si="2456"/>
        <v>Fluid (stream)</v>
      </c>
      <c r="K16568" s="1" t="str">
        <f t="shared" si="2457"/>
        <v>Untreated Water</v>
      </c>
      <c r="O16568">
        <v>6.25</v>
      </c>
      <c r="P16568">
        <v>460</v>
      </c>
      <c r="Q16568">
        <v>8.1999999999999993</v>
      </c>
    </row>
    <row r="16569" spans="1:17" hidden="1" x14ac:dyDescent="0.3">
      <c r="A16569" t="s">
        <v>63902</v>
      </c>
      <c r="B16569" t="s">
        <v>63903</v>
      </c>
      <c r="C16569" s="1" t="str">
        <f t="shared" si="2454"/>
        <v>21:0793</v>
      </c>
      <c r="D16569" s="1" t="str">
        <f t="shared" si="2455"/>
        <v>21:0223</v>
      </c>
      <c r="E16569" t="s">
        <v>63904</v>
      </c>
      <c r="F16569" t="s">
        <v>63905</v>
      </c>
      <c r="H16569">
        <v>63.405670100000002</v>
      </c>
      <c r="I16569">
        <v>-132.3852478</v>
      </c>
      <c r="J16569" s="1" t="str">
        <f t="shared" si="2456"/>
        <v>Fluid (stream)</v>
      </c>
      <c r="K16569" s="1" t="str">
        <f t="shared" si="2457"/>
        <v>Untreated Water</v>
      </c>
      <c r="O16569">
        <v>2.5000000000000001E-2</v>
      </c>
      <c r="P16569">
        <v>130</v>
      </c>
      <c r="Q16569">
        <v>7.8</v>
      </c>
    </row>
    <row r="16570" spans="1:17" hidden="1" x14ac:dyDescent="0.3">
      <c r="A16570" t="s">
        <v>63906</v>
      </c>
      <c r="B16570" t="s">
        <v>63907</v>
      </c>
      <c r="C16570" s="1" t="str">
        <f t="shared" si="2454"/>
        <v>21:0793</v>
      </c>
      <c r="D16570" s="1" t="str">
        <f t="shared" si="2455"/>
        <v>21:0223</v>
      </c>
      <c r="E16570" t="s">
        <v>63908</v>
      </c>
      <c r="F16570" t="s">
        <v>63909</v>
      </c>
      <c r="H16570">
        <v>63.381328400000001</v>
      </c>
      <c r="I16570">
        <v>-132.26986690000001</v>
      </c>
      <c r="J16570" s="1" t="str">
        <f t="shared" si="2456"/>
        <v>Fluid (stream)</v>
      </c>
      <c r="K16570" s="1" t="str">
        <f t="shared" si="2457"/>
        <v>Untreated Water</v>
      </c>
      <c r="O16570">
        <v>2.5000000000000001E-2</v>
      </c>
      <c r="P16570">
        <v>110</v>
      </c>
      <c r="Q16570">
        <v>8.1</v>
      </c>
    </row>
    <row r="16571" spans="1:17" hidden="1" x14ac:dyDescent="0.3">
      <c r="A16571" t="s">
        <v>63910</v>
      </c>
      <c r="B16571" t="s">
        <v>63911</v>
      </c>
      <c r="C16571" s="1" t="str">
        <f t="shared" si="2454"/>
        <v>21:0793</v>
      </c>
      <c r="D16571" s="1" t="str">
        <f t="shared" si="2455"/>
        <v>21:0223</v>
      </c>
      <c r="E16571" t="s">
        <v>63912</v>
      </c>
      <c r="F16571" t="s">
        <v>63913</v>
      </c>
      <c r="H16571">
        <v>63.354904300000001</v>
      </c>
      <c r="I16571">
        <v>-132.2144792</v>
      </c>
      <c r="J16571" s="1" t="str">
        <f t="shared" si="2456"/>
        <v>Fluid (stream)</v>
      </c>
      <c r="K16571" s="1" t="str">
        <f t="shared" si="2457"/>
        <v>Untreated Water</v>
      </c>
      <c r="O16571">
        <v>2.5000000000000001E-2</v>
      </c>
      <c r="P16571">
        <v>60</v>
      </c>
      <c r="Q16571">
        <v>7.3</v>
      </c>
    </row>
    <row r="16572" spans="1:17" hidden="1" x14ac:dyDescent="0.3">
      <c r="A16572" t="s">
        <v>63914</v>
      </c>
      <c r="B16572" t="s">
        <v>63915</v>
      </c>
      <c r="C16572" s="1" t="str">
        <f t="shared" si="2454"/>
        <v>21:0793</v>
      </c>
      <c r="D16572" s="1" t="str">
        <f t="shared" si="2455"/>
        <v>21:0223</v>
      </c>
      <c r="E16572" t="s">
        <v>63916</v>
      </c>
      <c r="F16572" t="s">
        <v>63917</v>
      </c>
      <c r="H16572">
        <v>63.336838200000003</v>
      </c>
      <c r="I16572">
        <v>-132.21239080000001</v>
      </c>
      <c r="J16572" s="1" t="str">
        <f t="shared" si="2456"/>
        <v>Fluid (stream)</v>
      </c>
      <c r="K16572" s="1" t="str">
        <f t="shared" si="2457"/>
        <v>Untreated Water</v>
      </c>
      <c r="O16572">
        <v>0.15</v>
      </c>
      <c r="P16572">
        <v>230</v>
      </c>
      <c r="Q16572">
        <v>7.8</v>
      </c>
    </row>
    <row r="16573" spans="1:17" hidden="1" x14ac:dyDescent="0.3">
      <c r="A16573" t="s">
        <v>63918</v>
      </c>
      <c r="B16573" t="s">
        <v>63919</v>
      </c>
      <c r="C16573" s="1" t="str">
        <f t="shared" si="2454"/>
        <v>21:0793</v>
      </c>
      <c r="D16573" s="1" t="str">
        <f t="shared" si="2455"/>
        <v>21:0223</v>
      </c>
      <c r="E16573" t="s">
        <v>63920</v>
      </c>
      <c r="F16573" t="s">
        <v>63921</v>
      </c>
      <c r="H16573">
        <v>63.339061200000003</v>
      </c>
      <c r="I16573">
        <v>-132.24311689999999</v>
      </c>
      <c r="J16573" s="1" t="str">
        <f t="shared" si="2456"/>
        <v>Fluid (stream)</v>
      </c>
      <c r="K16573" s="1" t="str">
        <f t="shared" si="2457"/>
        <v>Untreated Water</v>
      </c>
      <c r="O16573">
        <v>0.28999999999999998</v>
      </c>
      <c r="P16573">
        <v>100</v>
      </c>
      <c r="Q16573">
        <v>7.7</v>
      </c>
    </row>
    <row r="16574" spans="1:17" hidden="1" x14ac:dyDescent="0.3">
      <c r="A16574" t="s">
        <v>63922</v>
      </c>
      <c r="B16574" t="s">
        <v>63923</v>
      </c>
      <c r="C16574" s="1" t="str">
        <f t="shared" si="2454"/>
        <v>21:0793</v>
      </c>
      <c r="D16574" s="1" t="str">
        <f t="shared" si="2455"/>
        <v>21:0223</v>
      </c>
      <c r="E16574" t="s">
        <v>63924</v>
      </c>
      <c r="F16574" t="s">
        <v>63925</v>
      </c>
      <c r="H16574">
        <v>63.348465300000001</v>
      </c>
      <c r="I16574">
        <v>-132.34252520000001</v>
      </c>
      <c r="J16574" s="1" t="str">
        <f t="shared" si="2456"/>
        <v>Fluid (stream)</v>
      </c>
      <c r="K16574" s="1" t="str">
        <f t="shared" si="2457"/>
        <v>Untreated Water</v>
      </c>
      <c r="O16574">
        <v>0.2</v>
      </c>
      <c r="P16574">
        <v>110</v>
      </c>
      <c r="Q16574">
        <v>7.4</v>
      </c>
    </row>
    <row r="16575" spans="1:17" hidden="1" x14ac:dyDescent="0.3">
      <c r="A16575" t="s">
        <v>63926</v>
      </c>
      <c r="B16575" t="s">
        <v>63927</v>
      </c>
      <c r="C16575" s="1" t="str">
        <f t="shared" si="2454"/>
        <v>21:0793</v>
      </c>
      <c r="D16575" s="1" t="str">
        <f t="shared" si="2455"/>
        <v>21:0223</v>
      </c>
      <c r="E16575" t="s">
        <v>63928</v>
      </c>
      <c r="F16575" t="s">
        <v>63929</v>
      </c>
      <c r="H16575">
        <v>63.347233799999998</v>
      </c>
      <c r="I16575">
        <v>-132.34101960000001</v>
      </c>
      <c r="J16575" s="1" t="str">
        <f t="shared" si="2456"/>
        <v>Fluid (stream)</v>
      </c>
      <c r="K16575" s="1" t="str">
        <f t="shared" si="2457"/>
        <v>Untreated Water</v>
      </c>
      <c r="O16575">
        <v>0.16</v>
      </c>
      <c r="P16575">
        <v>90</v>
      </c>
      <c r="Q16575">
        <v>7.5</v>
      </c>
    </row>
    <row r="16576" spans="1:17" hidden="1" x14ac:dyDescent="0.3">
      <c r="A16576" t="s">
        <v>63930</v>
      </c>
      <c r="B16576" t="s">
        <v>63931</v>
      </c>
      <c r="C16576" s="1" t="str">
        <f t="shared" si="2454"/>
        <v>21:0793</v>
      </c>
      <c r="D16576" s="1" t="str">
        <f t="shared" si="2455"/>
        <v>21:0223</v>
      </c>
      <c r="E16576" t="s">
        <v>63932</v>
      </c>
      <c r="F16576" t="s">
        <v>63933</v>
      </c>
      <c r="H16576">
        <v>63.293031399999997</v>
      </c>
      <c r="I16576">
        <v>-132.2677535</v>
      </c>
      <c r="J16576" s="1" t="str">
        <f t="shared" si="2456"/>
        <v>Fluid (stream)</v>
      </c>
      <c r="K16576" s="1" t="str">
        <f t="shared" si="2457"/>
        <v>Untreated Water</v>
      </c>
      <c r="O16576">
        <v>2.5000000000000001E-2</v>
      </c>
      <c r="P16576">
        <v>80</v>
      </c>
      <c r="Q16576">
        <v>7.9</v>
      </c>
    </row>
    <row r="16577" spans="1:17" hidden="1" x14ac:dyDescent="0.3">
      <c r="A16577" t="s">
        <v>63934</v>
      </c>
      <c r="B16577" t="s">
        <v>63935</v>
      </c>
      <c r="C16577" s="1" t="str">
        <f t="shared" si="2454"/>
        <v>21:0793</v>
      </c>
      <c r="D16577" s="1" t="str">
        <f t="shared" si="2455"/>
        <v>21:0223</v>
      </c>
      <c r="E16577" t="s">
        <v>63936</v>
      </c>
      <c r="F16577" t="s">
        <v>63937</v>
      </c>
      <c r="H16577">
        <v>63.295063599999999</v>
      </c>
      <c r="I16577">
        <v>-132.30655680000001</v>
      </c>
      <c r="J16577" s="1" t="str">
        <f t="shared" si="2456"/>
        <v>Fluid (stream)</v>
      </c>
      <c r="K16577" s="1" t="str">
        <f t="shared" si="2457"/>
        <v>Untreated Water</v>
      </c>
      <c r="O16577">
        <v>2.5000000000000001E-2</v>
      </c>
      <c r="P16577">
        <v>70</v>
      </c>
      <c r="Q16577">
        <v>7.5</v>
      </c>
    </row>
    <row r="16578" spans="1:17" hidden="1" x14ac:dyDescent="0.3">
      <c r="A16578" t="s">
        <v>63938</v>
      </c>
      <c r="B16578" t="s">
        <v>63939</v>
      </c>
      <c r="C16578" s="1" t="str">
        <f t="shared" si="2454"/>
        <v>21:0793</v>
      </c>
      <c r="D16578" s="1" t="str">
        <f t="shared" si="2455"/>
        <v>21:0223</v>
      </c>
      <c r="E16578" t="s">
        <v>63940</v>
      </c>
      <c r="F16578" t="s">
        <v>63941</v>
      </c>
      <c r="H16578">
        <v>63.3287999</v>
      </c>
      <c r="I16578">
        <v>-132.32871639999999</v>
      </c>
      <c r="J16578" s="1" t="str">
        <f t="shared" si="2456"/>
        <v>Fluid (stream)</v>
      </c>
      <c r="K16578" s="1" t="str">
        <f t="shared" si="2457"/>
        <v>Untreated Water</v>
      </c>
      <c r="O16578">
        <v>0.25</v>
      </c>
      <c r="P16578">
        <v>150</v>
      </c>
      <c r="Q16578">
        <v>7.9</v>
      </c>
    </row>
    <row r="16579" spans="1:17" hidden="1" x14ac:dyDescent="0.3">
      <c r="A16579" t="s">
        <v>63942</v>
      </c>
      <c r="B16579" t="s">
        <v>63943</v>
      </c>
      <c r="C16579" s="1" t="str">
        <f t="shared" si="2454"/>
        <v>21:0793</v>
      </c>
      <c r="D16579" s="1" t="str">
        <f>HYPERLINK("http://geochem.nrcan.gc.ca/cdogs/content/svy/svy_e.htm", "")</f>
        <v/>
      </c>
      <c r="G16579" s="1" t="str">
        <f>HYPERLINK("http://geochem.nrcan.gc.ca/cdogs/content/cr_/cr_00087_e.htm", "87")</f>
        <v>87</v>
      </c>
      <c r="J16579" t="s">
        <v>11453</v>
      </c>
      <c r="K16579" t="s">
        <v>11454</v>
      </c>
      <c r="O16579">
        <v>0.33</v>
      </c>
      <c r="P16579">
        <v>60</v>
      </c>
      <c r="Q16579">
        <v>7.8</v>
      </c>
    </row>
    <row r="16580" spans="1:17" hidden="1" x14ac:dyDescent="0.3">
      <c r="A16580" t="s">
        <v>63944</v>
      </c>
      <c r="B16580" t="s">
        <v>63945</v>
      </c>
      <c r="C16580" s="1" t="str">
        <f t="shared" si="2454"/>
        <v>21:0793</v>
      </c>
      <c r="D16580" s="1" t="str">
        <f t="shared" ref="D16580:D16594" si="2458">HYPERLINK("http://geochem.nrcan.gc.ca/cdogs/content/svy/svy210223_e.htm", "21:0223")</f>
        <v>21:0223</v>
      </c>
      <c r="E16580" t="s">
        <v>63946</v>
      </c>
      <c r="F16580" t="s">
        <v>63947</v>
      </c>
      <c r="H16580">
        <v>63.309887699999997</v>
      </c>
      <c r="I16580">
        <v>-132.20471470000001</v>
      </c>
      <c r="J16580" s="1" t="str">
        <f t="shared" ref="J16580:J16594" si="2459">HYPERLINK("http://geochem.nrcan.gc.ca/cdogs/content/kwd/kwd020018_e.htm", "Fluid (stream)")</f>
        <v>Fluid (stream)</v>
      </c>
      <c r="K16580" s="1" t="str">
        <f t="shared" ref="K16580:K16594" si="2460">HYPERLINK("http://geochem.nrcan.gc.ca/cdogs/content/kwd/kwd080007_e.htm", "Untreated Water")</f>
        <v>Untreated Water</v>
      </c>
      <c r="O16580">
        <v>11.3</v>
      </c>
      <c r="P16580">
        <v>320</v>
      </c>
      <c r="Q16580">
        <v>8.3000000000000007</v>
      </c>
    </row>
    <row r="16581" spans="1:17" hidden="1" x14ac:dyDescent="0.3">
      <c r="A16581" t="s">
        <v>63948</v>
      </c>
      <c r="B16581" t="s">
        <v>63949</v>
      </c>
      <c r="C16581" s="1" t="str">
        <f t="shared" si="2454"/>
        <v>21:0793</v>
      </c>
      <c r="D16581" s="1" t="str">
        <f t="shared" si="2458"/>
        <v>21:0223</v>
      </c>
      <c r="E16581" t="s">
        <v>63950</v>
      </c>
      <c r="F16581" t="s">
        <v>63951</v>
      </c>
      <c r="H16581">
        <v>63.304388699999997</v>
      </c>
      <c r="I16581">
        <v>-132.26100729999999</v>
      </c>
      <c r="J16581" s="1" t="str">
        <f t="shared" si="2459"/>
        <v>Fluid (stream)</v>
      </c>
      <c r="K16581" s="1" t="str">
        <f t="shared" si="2460"/>
        <v>Untreated Water</v>
      </c>
      <c r="O16581">
        <v>0.38</v>
      </c>
      <c r="P16581">
        <v>120</v>
      </c>
      <c r="Q16581">
        <v>8.1999999999999993</v>
      </c>
    </row>
    <row r="16582" spans="1:17" hidden="1" x14ac:dyDescent="0.3">
      <c r="A16582" t="s">
        <v>63952</v>
      </c>
      <c r="B16582" t="s">
        <v>63953</v>
      </c>
      <c r="C16582" s="1" t="str">
        <f t="shared" si="2454"/>
        <v>21:0793</v>
      </c>
      <c r="D16582" s="1" t="str">
        <f t="shared" si="2458"/>
        <v>21:0223</v>
      </c>
      <c r="E16582" t="s">
        <v>63954</v>
      </c>
      <c r="F16582" t="s">
        <v>63955</v>
      </c>
      <c r="H16582">
        <v>63.307667700000003</v>
      </c>
      <c r="I16582">
        <v>-132.1309923</v>
      </c>
      <c r="J16582" s="1" t="str">
        <f t="shared" si="2459"/>
        <v>Fluid (stream)</v>
      </c>
      <c r="K16582" s="1" t="str">
        <f t="shared" si="2460"/>
        <v>Untreated Water</v>
      </c>
      <c r="O16582">
        <v>1.5</v>
      </c>
      <c r="P16582">
        <v>230</v>
      </c>
      <c r="Q16582">
        <v>8.1</v>
      </c>
    </row>
    <row r="16583" spans="1:17" hidden="1" x14ac:dyDescent="0.3">
      <c r="A16583" t="s">
        <v>63956</v>
      </c>
      <c r="B16583" t="s">
        <v>63957</v>
      </c>
      <c r="C16583" s="1" t="str">
        <f t="shared" si="2454"/>
        <v>21:0793</v>
      </c>
      <c r="D16583" s="1" t="str">
        <f t="shared" si="2458"/>
        <v>21:0223</v>
      </c>
      <c r="E16583" t="s">
        <v>63958</v>
      </c>
      <c r="F16583" t="s">
        <v>63959</v>
      </c>
      <c r="H16583">
        <v>63.286772399999997</v>
      </c>
      <c r="I16583">
        <v>-132.1689259</v>
      </c>
      <c r="J16583" s="1" t="str">
        <f t="shared" si="2459"/>
        <v>Fluid (stream)</v>
      </c>
      <c r="K16583" s="1" t="str">
        <f t="shared" si="2460"/>
        <v>Untreated Water</v>
      </c>
      <c r="O16583">
        <v>11.3</v>
      </c>
      <c r="P16583">
        <v>660</v>
      </c>
      <c r="Q16583">
        <v>4.9000000000000004</v>
      </c>
    </row>
    <row r="16584" spans="1:17" hidden="1" x14ac:dyDescent="0.3">
      <c r="A16584" t="s">
        <v>63960</v>
      </c>
      <c r="B16584" t="s">
        <v>63961</v>
      </c>
      <c r="C16584" s="1" t="str">
        <f t="shared" si="2454"/>
        <v>21:0793</v>
      </c>
      <c r="D16584" s="1" t="str">
        <f t="shared" si="2458"/>
        <v>21:0223</v>
      </c>
      <c r="E16584" t="s">
        <v>63962</v>
      </c>
      <c r="F16584" t="s">
        <v>63963</v>
      </c>
      <c r="H16584">
        <v>63.276951699999998</v>
      </c>
      <c r="I16584">
        <v>-132.14266330000001</v>
      </c>
      <c r="J16584" s="1" t="str">
        <f t="shared" si="2459"/>
        <v>Fluid (stream)</v>
      </c>
      <c r="K16584" s="1" t="str">
        <f t="shared" si="2460"/>
        <v>Untreated Water</v>
      </c>
      <c r="O16584">
        <v>2.5000000000000001E-2</v>
      </c>
      <c r="P16584">
        <v>90</v>
      </c>
      <c r="Q16584">
        <v>5.8</v>
      </c>
    </row>
    <row r="16585" spans="1:17" hidden="1" x14ac:dyDescent="0.3">
      <c r="A16585" t="s">
        <v>63964</v>
      </c>
      <c r="B16585" t="s">
        <v>63965</v>
      </c>
      <c r="C16585" s="1" t="str">
        <f t="shared" si="2454"/>
        <v>21:0793</v>
      </c>
      <c r="D16585" s="1" t="str">
        <f t="shared" si="2458"/>
        <v>21:0223</v>
      </c>
      <c r="E16585" t="s">
        <v>63966</v>
      </c>
      <c r="F16585" t="s">
        <v>63967</v>
      </c>
      <c r="H16585">
        <v>63.271256200000003</v>
      </c>
      <c r="I16585">
        <v>-132.04453129999999</v>
      </c>
      <c r="J16585" s="1" t="str">
        <f t="shared" si="2459"/>
        <v>Fluid (stream)</v>
      </c>
      <c r="K16585" s="1" t="str">
        <f t="shared" si="2460"/>
        <v>Untreated Water</v>
      </c>
      <c r="O16585">
        <v>2.5000000000000001E-2</v>
      </c>
      <c r="P16585">
        <v>30</v>
      </c>
      <c r="Q16585">
        <v>7.4</v>
      </c>
    </row>
    <row r="16586" spans="1:17" hidden="1" x14ac:dyDescent="0.3">
      <c r="A16586" t="s">
        <v>63968</v>
      </c>
      <c r="B16586" t="s">
        <v>63969</v>
      </c>
      <c r="C16586" s="1" t="str">
        <f t="shared" si="2454"/>
        <v>21:0793</v>
      </c>
      <c r="D16586" s="1" t="str">
        <f t="shared" si="2458"/>
        <v>21:0223</v>
      </c>
      <c r="E16586" t="s">
        <v>63970</v>
      </c>
      <c r="F16586" t="s">
        <v>63971</v>
      </c>
      <c r="H16586">
        <v>63.277548600000003</v>
      </c>
      <c r="I16586">
        <v>-132.08747149999999</v>
      </c>
      <c r="J16586" s="1" t="str">
        <f t="shared" si="2459"/>
        <v>Fluid (stream)</v>
      </c>
      <c r="K16586" s="1" t="str">
        <f t="shared" si="2460"/>
        <v>Untreated Water</v>
      </c>
      <c r="O16586">
        <v>2.5000000000000001E-2</v>
      </c>
      <c r="P16586">
        <v>50</v>
      </c>
      <c r="Q16586">
        <v>7.6</v>
      </c>
    </row>
    <row r="16587" spans="1:17" hidden="1" x14ac:dyDescent="0.3">
      <c r="A16587" t="s">
        <v>63972</v>
      </c>
      <c r="B16587" t="s">
        <v>63973</v>
      </c>
      <c r="C16587" s="1" t="str">
        <f t="shared" si="2454"/>
        <v>21:0793</v>
      </c>
      <c r="D16587" s="1" t="str">
        <f t="shared" si="2458"/>
        <v>21:0223</v>
      </c>
      <c r="E16587" t="s">
        <v>63970</v>
      </c>
      <c r="F16587" t="s">
        <v>63974</v>
      </c>
      <c r="H16587">
        <v>63.277548600000003</v>
      </c>
      <c r="I16587">
        <v>-132.08747149999999</v>
      </c>
      <c r="J16587" s="1" t="str">
        <f t="shared" si="2459"/>
        <v>Fluid (stream)</v>
      </c>
      <c r="K16587" s="1" t="str">
        <f t="shared" si="2460"/>
        <v>Untreated Water</v>
      </c>
      <c r="O16587">
        <v>2.5000000000000001E-2</v>
      </c>
      <c r="P16587">
        <v>50</v>
      </c>
      <c r="Q16587">
        <v>7.7</v>
      </c>
    </row>
    <row r="16588" spans="1:17" hidden="1" x14ac:dyDescent="0.3">
      <c r="A16588" t="s">
        <v>63975</v>
      </c>
      <c r="B16588" t="s">
        <v>63976</v>
      </c>
      <c r="C16588" s="1" t="str">
        <f t="shared" si="2454"/>
        <v>21:0793</v>
      </c>
      <c r="D16588" s="1" t="str">
        <f t="shared" si="2458"/>
        <v>21:0223</v>
      </c>
      <c r="E16588" t="s">
        <v>63977</v>
      </c>
      <c r="F16588" t="s">
        <v>63978</v>
      </c>
      <c r="H16588">
        <v>63.3067791</v>
      </c>
      <c r="I16588">
        <v>-132.05314870000001</v>
      </c>
      <c r="J16588" s="1" t="str">
        <f t="shared" si="2459"/>
        <v>Fluid (stream)</v>
      </c>
      <c r="K16588" s="1" t="str">
        <f t="shared" si="2460"/>
        <v>Untreated Water</v>
      </c>
      <c r="O16588">
        <v>30</v>
      </c>
      <c r="P16588">
        <v>300</v>
      </c>
      <c r="Q16588">
        <v>8.1999999999999993</v>
      </c>
    </row>
    <row r="16589" spans="1:17" hidden="1" x14ac:dyDescent="0.3">
      <c r="A16589" t="s">
        <v>63979</v>
      </c>
      <c r="B16589" t="s">
        <v>63980</v>
      </c>
      <c r="C16589" s="1" t="str">
        <f t="shared" si="2454"/>
        <v>21:0793</v>
      </c>
      <c r="D16589" s="1" t="str">
        <f t="shared" si="2458"/>
        <v>21:0223</v>
      </c>
      <c r="E16589" t="s">
        <v>63981</v>
      </c>
      <c r="F16589" t="s">
        <v>63982</v>
      </c>
      <c r="H16589">
        <v>63.337537500000003</v>
      </c>
      <c r="I16589">
        <v>-132.03774609999999</v>
      </c>
      <c r="J16589" s="1" t="str">
        <f t="shared" si="2459"/>
        <v>Fluid (stream)</v>
      </c>
      <c r="K16589" s="1" t="str">
        <f t="shared" si="2460"/>
        <v>Untreated Water</v>
      </c>
      <c r="O16589">
        <v>0.13</v>
      </c>
      <c r="P16589">
        <v>120</v>
      </c>
      <c r="Q16589">
        <v>7.8</v>
      </c>
    </row>
    <row r="16590" spans="1:17" hidden="1" x14ac:dyDescent="0.3">
      <c r="A16590" t="s">
        <v>63983</v>
      </c>
      <c r="B16590" t="s">
        <v>63984</v>
      </c>
      <c r="C16590" s="1" t="str">
        <f t="shared" si="2454"/>
        <v>21:0793</v>
      </c>
      <c r="D16590" s="1" t="str">
        <f t="shared" si="2458"/>
        <v>21:0223</v>
      </c>
      <c r="E16590" t="s">
        <v>63985</v>
      </c>
      <c r="F16590" t="s">
        <v>63986</v>
      </c>
      <c r="H16590">
        <v>63.334732899999999</v>
      </c>
      <c r="I16590">
        <v>-132.14234519999999</v>
      </c>
      <c r="J16590" s="1" t="str">
        <f t="shared" si="2459"/>
        <v>Fluid (stream)</v>
      </c>
      <c r="K16590" s="1" t="str">
        <f t="shared" si="2460"/>
        <v>Untreated Water</v>
      </c>
      <c r="O16590">
        <v>2.5000000000000001E-2</v>
      </c>
      <c r="P16590">
        <v>80</v>
      </c>
      <c r="Q16590">
        <v>7.5</v>
      </c>
    </row>
    <row r="16591" spans="1:17" hidden="1" x14ac:dyDescent="0.3">
      <c r="A16591" t="s">
        <v>63987</v>
      </c>
      <c r="B16591" t="s">
        <v>63988</v>
      </c>
      <c r="C16591" s="1" t="str">
        <f t="shared" si="2454"/>
        <v>21:0793</v>
      </c>
      <c r="D16591" s="1" t="str">
        <f t="shared" si="2458"/>
        <v>21:0223</v>
      </c>
      <c r="E16591" t="s">
        <v>63989</v>
      </c>
      <c r="F16591" t="s">
        <v>63990</v>
      </c>
      <c r="H16591">
        <v>63.354925199999997</v>
      </c>
      <c r="I16591">
        <v>-132.13169830000001</v>
      </c>
      <c r="J16591" s="1" t="str">
        <f t="shared" si="2459"/>
        <v>Fluid (stream)</v>
      </c>
      <c r="K16591" s="1" t="str">
        <f t="shared" si="2460"/>
        <v>Untreated Water</v>
      </c>
      <c r="O16591">
        <v>2.5000000000000001E-2</v>
      </c>
      <c r="P16591">
        <v>330</v>
      </c>
      <c r="Q16591">
        <v>7.8</v>
      </c>
    </row>
    <row r="16592" spans="1:17" hidden="1" x14ac:dyDescent="0.3">
      <c r="A16592" t="s">
        <v>63991</v>
      </c>
      <c r="B16592" t="s">
        <v>63992</v>
      </c>
      <c r="C16592" s="1" t="str">
        <f t="shared" si="2454"/>
        <v>21:0793</v>
      </c>
      <c r="D16592" s="1" t="str">
        <f t="shared" si="2458"/>
        <v>21:0223</v>
      </c>
      <c r="E16592" t="s">
        <v>63993</v>
      </c>
      <c r="F16592" t="s">
        <v>63994</v>
      </c>
      <c r="H16592">
        <v>63.355277700000002</v>
      </c>
      <c r="I16592">
        <v>-132.13538320000001</v>
      </c>
      <c r="J16592" s="1" t="str">
        <f t="shared" si="2459"/>
        <v>Fluid (stream)</v>
      </c>
      <c r="K16592" s="1" t="str">
        <f t="shared" si="2460"/>
        <v>Untreated Water</v>
      </c>
      <c r="O16592">
        <v>2.5000000000000001E-2</v>
      </c>
      <c r="P16592">
        <v>160</v>
      </c>
      <c r="Q16592">
        <v>7.4</v>
      </c>
    </row>
    <row r="16593" spans="1:17" hidden="1" x14ac:dyDescent="0.3">
      <c r="A16593" t="s">
        <v>63995</v>
      </c>
      <c r="B16593" t="s">
        <v>63996</v>
      </c>
      <c r="C16593" s="1" t="str">
        <f t="shared" si="2454"/>
        <v>21:0793</v>
      </c>
      <c r="D16593" s="1" t="str">
        <f t="shared" si="2458"/>
        <v>21:0223</v>
      </c>
      <c r="E16593" t="s">
        <v>63997</v>
      </c>
      <c r="F16593" t="s">
        <v>63998</v>
      </c>
      <c r="H16593">
        <v>63.372328799999998</v>
      </c>
      <c r="I16593">
        <v>-132.12531799999999</v>
      </c>
      <c r="J16593" s="1" t="str">
        <f t="shared" si="2459"/>
        <v>Fluid (stream)</v>
      </c>
      <c r="K16593" s="1" t="str">
        <f t="shared" si="2460"/>
        <v>Untreated Water</v>
      </c>
      <c r="O16593">
        <v>2.5000000000000001E-2</v>
      </c>
      <c r="P16593">
        <v>120</v>
      </c>
      <c r="Q16593">
        <v>7.4</v>
      </c>
    </row>
    <row r="16594" spans="1:17" hidden="1" x14ac:dyDescent="0.3">
      <c r="A16594" t="s">
        <v>63999</v>
      </c>
      <c r="B16594" t="s">
        <v>64000</v>
      </c>
      <c r="C16594" s="1" t="str">
        <f t="shared" si="2454"/>
        <v>21:0793</v>
      </c>
      <c r="D16594" s="1" t="str">
        <f t="shared" si="2458"/>
        <v>21:0223</v>
      </c>
      <c r="E16594" t="s">
        <v>64001</v>
      </c>
      <c r="F16594" t="s">
        <v>64002</v>
      </c>
      <c r="H16594">
        <v>63.254704799999999</v>
      </c>
      <c r="I16594">
        <v>-132.20876050000001</v>
      </c>
      <c r="J16594" s="1" t="str">
        <f t="shared" si="2459"/>
        <v>Fluid (stream)</v>
      </c>
      <c r="K16594" s="1" t="str">
        <f t="shared" si="2460"/>
        <v>Untreated Water</v>
      </c>
      <c r="O16594">
        <v>2.5000000000000001E-2</v>
      </c>
      <c r="P16594">
        <v>60</v>
      </c>
      <c r="Q16594">
        <v>7.4</v>
      </c>
    </row>
    <row r="16595" spans="1:17" hidden="1" x14ac:dyDescent="0.3">
      <c r="A16595" t="s">
        <v>64003</v>
      </c>
      <c r="B16595" t="s">
        <v>64004</v>
      </c>
      <c r="C16595" s="1" t="str">
        <f t="shared" si="2454"/>
        <v>21:0793</v>
      </c>
      <c r="D16595" s="1" t="str">
        <f>HYPERLINK("http://geochem.nrcan.gc.ca/cdogs/content/svy/svy_e.htm", "")</f>
        <v/>
      </c>
      <c r="G16595" s="1" t="str">
        <f>HYPERLINK("http://geochem.nrcan.gc.ca/cdogs/content/cr_/cr_00087_e.htm", "87")</f>
        <v>87</v>
      </c>
      <c r="J16595" t="s">
        <v>11453</v>
      </c>
      <c r="K16595" t="s">
        <v>11454</v>
      </c>
      <c r="O16595">
        <v>0.25</v>
      </c>
      <c r="P16595">
        <v>60</v>
      </c>
      <c r="Q16595">
        <v>7.8</v>
      </c>
    </row>
    <row r="16596" spans="1:17" hidden="1" x14ac:dyDescent="0.3">
      <c r="A16596" t="s">
        <v>64005</v>
      </c>
      <c r="B16596" t="s">
        <v>64006</v>
      </c>
      <c r="C16596" s="1" t="str">
        <f t="shared" ref="C16596:C16659" si="2461">HYPERLINK("http://geochem.nrcan.gc.ca/cdogs/content/bdl/bdl210797_e.htm", "21:0797")</f>
        <v>21:0797</v>
      </c>
      <c r="D16596" s="1" t="str">
        <f t="shared" ref="D16596:D16602" si="2462">HYPERLINK("http://geochem.nrcan.gc.ca/cdogs/content/svy/svy210224_e.htm", "21:0224")</f>
        <v>21:0224</v>
      </c>
      <c r="E16596" t="s">
        <v>64007</v>
      </c>
      <c r="F16596" t="s">
        <v>64008</v>
      </c>
      <c r="H16596">
        <v>63.3332105</v>
      </c>
      <c r="I16596">
        <v>-131.89223459999999</v>
      </c>
      <c r="J16596" s="1" t="str">
        <f t="shared" ref="J16596:J16602" si="2463">HYPERLINK("http://geochem.nrcan.gc.ca/cdogs/content/kwd/kwd020018_e.htm", "Fluid (stream)")</f>
        <v>Fluid (stream)</v>
      </c>
      <c r="K16596" s="1" t="str">
        <f t="shared" ref="K16596:K16602" si="2464">HYPERLINK("http://geochem.nrcan.gc.ca/cdogs/content/kwd/kwd080007_e.htm", "Untreated Water")</f>
        <v>Untreated Water</v>
      </c>
      <c r="O16596">
        <v>2.5000000000000001E-2</v>
      </c>
      <c r="P16596">
        <v>70</v>
      </c>
      <c r="Q16596">
        <v>7.8</v>
      </c>
    </row>
    <row r="16597" spans="1:17" hidden="1" x14ac:dyDescent="0.3">
      <c r="A16597" t="s">
        <v>64009</v>
      </c>
      <c r="B16597" t="s">
        <v>64010</v>
      </c>
      <c r="C16597" s="1" t="str">
        <f t="shared" si="2461"/>
        <v>21:0797</v>
      </c>
      <c r="D16597" s="1" t="str">
        <f t="shared" si="2462"/>
        <v>21:0224</v>
      </c>
      <c r="E16597" t="s">
        <v>64011</v>
      </c>
      <c r="F16597" t="s">
        <v>64012</v>
      </c>
      <c r="H16597">
        <v>63.369962399999999</v>
      </c>
      <c r="I16597">
        <v>-131.846304</v>
      </c>
      <c r="J16597" s="1" t="str">
        <f t="shared" si="2463"/>
        <v>Fluid (stream)</v>
      </c>
      <c r="K16597" s="1" t="str">
        <f t="shared" si="2464"/>
        <v>Untreated Water</v>
      </c>
      <c r="O16597">
        <v>16.3</v>
      </c>
      <c r="P16597">
        <v>450</v>
      </c>
      <c r="Q16597">
        <v>8.3000000000000007</v>
      </c>
    </row>
    <row r="16598" spans="1:17" hidden="1" x14ac:dyDescent="0.3">
      <c r="A16598" t="s">
        <v>64013</v>
      </c>
      <c r="B16598" t="s">
        <v>64014</v>
      </c>
      <c r="C16598" s="1" t="str">
        <f t="shared" si="2461"/>
        <v>21:0797</v>
      </c>
      <c r="D16598" s="1" t="str">
        <f t="shared" si="2462"/>
        <v>21:0224</v>
      </c>
      <c r="E16598" t="s">
        <v>64015</v>
      </c>
      <c r="F16598" t="s">
        <v>64016</v>
      </c>
      <c r="H16598">
        <v>63.363874899999999</v>
      </c>
      <c r="I16598">
        <v>-131.8254154</v>
      </c>
      <c r="J16598" s="1" t="str">
        <f t="shared" si="2463"/>
        <v>Fluid (stream)</v>
      </c>
      <c r="K16598" s="1" t="str">
        <f t="shared" si="2464"/>
        <v>Untreated Water</v>
      </c>
      <c r="O16598">
        <v>18.3</v>
      </c>
      <c r="P16598">
        <v>270</v>
      </c>
      <c r="Q16598">
        <v>8.5</v>
      </c>
    </row>
    <row r="16599" spans="1:17" hidden="1" x14ac:dyDescent="0.3">
      <c r="A16599" t="s">
        <v>64017</v>
      </c>
      <c r="B16599" t="s">
        <v>64018</v>
      </c>
      <c r="C16599" s="1" t="str">
        <f t="shared" si="2461"/>
        <v>21:0797</v>
      </c>
      <c r="D16599" s="1" t="str">
        <f t="shared" si="2462"/>
        <v>21:0224</v>
      </c>
      <c r="E16599" t="s">
        <v>64019</v>
      </c>
      <c r="F16599" t="s">
        <v>64020</v>
      </c>
      <c r="H16599">
        <v>63.342537800000002</v>
      </c>
      <c r="I16599">
        <v>-131.8356757</v>
      </c>
      <c r="J16599" s="1" t="str">
        <f t="shared" si="2463"/>
        <v>Fluid (stream)</v>
      </c>
      <c r="K16599" s="1" t="str">
        <f t="shared" si="2464"/>
        <v>Untreated Water</v>
      </c>
      <c r="O16599">
        <v>2.5000000000000001E-2</v>
      </c>
      <c r="P16599">
        <v>110</v>
      </c>
      <c r="Q16599">
        <v>7.9</v>
      </c>
    </row>
    <row r="16600" spans="1:17" hidden="1" x14ac:dyDescent="0.3">
      <c r="A16600" t="s">
        <v>64021</v>
      </c>
      <c r="B16600" t="s">
        <v>64022</v>
      </c>
      <c r="C16600" s="1" t="str">
        <f t="shared" si="2461"/>
        <v>21:0797</v>
      </c>
      <c r="D16600" s="1" t="str">
        <f t="shared" si="2462"/>
        <v>21:0224</v>
      </c>
      <c r="E16600" t="s">
        <v>64023</v>
      </c>
      <c r="F16600" t="s">
        <v>64024</v>
      </c>
      <c r="H16600">
        <v>63.3115497</v>
      </c>
      <c r="I16600">
        <v>-131.82537790000001</v>
      </c>
      <c r="J16600" s="1" t="str">
        <f t="shared" si="2463"/>
        <v>Fluid (stream)</v>
      </c>
      <c r="K16600" s="1" t="str">
        <f t="shared" si="2464"/>
        <v>Untreated Water</v>
      </c>
      <c r="O16600">
        <v>2.5000000000000001E-2</v>
      </c>
      <c r="P16600">
        <v>130</v>
      </c>
      <c r="Q16600">
        <v>7.4</v>
      </c>
    </row>
    <row r="16601" spans="1:17" hidden="1" x14ac:dyDescent="0.3">
      <c r="A16601" t="s">
        <v>64025</v>
      </c>
      <c r="B16601" t="s">
        <v>64026</v>
      </c>
      <c r="C16601" s="1" t="str">
        <f t="shared" si="2461"/>
        <v>21:0797</v>
      </c>
      <c r="D16601" s="1" t="str">
        <f t="shared" si="2462"/>
        <v>21:0224</v>
      </c>
      <c r="E16601" t="s">
        <v>64027</v>
      </c>
      <c r="F16601" t="s">
        <v>64028</v>
      </c>
      <c r="H16601">
        <v>63.376575299999999</v>
      </c>
      <c r="I16601">
        <v>-131.75136929999999</v>
      </c>
      <c r="J16601" s="1" t="str">
        <f t="shared" si="2463"/>
        <v>Fluid (stream)</v>
      </c>
      <c r="K16601" s="1" t="str">
        <f t="shared" si="2464"/>
        <v>Untreated Water</v>
      </c>
      <c r="O16601">
        <v>1.9</v>
      </c>
      <c r="P16601">
        <v>80</v>
      </c>
      <c r="Q16601">
        <v>8.4</v>
      </c>
    </row>
    <row r="16602" spans="1:17" hidden="1" x14ac:dyDescent="0.3">
      <c r="A16602" t="s">
        <v>64029</v>
      </c>
      <c r="B16602" t="s">
        <v>64030</v>
      </c>
      <c r="C16602" s="1" t="str">
        <f t="shared" si="2461"/>
        <v>21:0797</v>
      </c>
      <c r="D16602" s="1" t="str">
        <f t="shared" si="2462"/>
        <v>21:0224</v>
      </c>
      <c r="E16602" t="s">
        <v>64031</v>
      </c>
      <c r="F16602" t="s">
        <v>64032</v>
      </c>
      <c r="H16602">
        <v>63.310906899999999</v>
      </c>
      <c r="I16602">
        <v>-131.748974</v>
      </c>
      <c r="J16602" s="1" t="str">
        <f t="shared" si="2463"/>
        <v>Fluid (stream)</v>
      </c>
      <c r="K16602" s="1" t="str">
        <f t="shared" si="2464"/>
        <v>Untreated Water</v>
      </c>
      <c r="O16602">
        <v>2.5000000000000001E-2</v>
      </c>
      <c r="P16602">
        <v>50</v>
      </c>
      <c r="Q16602">
        <v>8.1999999999999993</v>
      </c>
    </row>
    <row r="16603" spans="1:17" hidden="1" x14ac:dyDescent="0.3">
      <c r="A16603" t="s">
        <v>64033</v>
      </c>
      <c r="B16603" t="s">
        <v>64034</v>
      </c>
      <c r="C16603" s="1" t="str">
        <f t="shared" si="2461"/>
        <v>21:0797</v>
      </c>
      <c r="D16603" s="1" t="str">
        <f>HYPERLINK("http://geochem.nrcan.gc.ca/cdogs/content/svy/svy_e.htm", "")</f>
        <v/>
      </c>
      <c r="G16603" s="1" t="str">
        <f>HYPERLINK("http://geochem.nrcan.gc.ca/cdogs/content/cr_/cr_00089_e.htm", "89")</f>
        <v>89</v>
      </c>
      <c r="J16603" t="s">
        <v>11453</v>
      </c>
      <c r="K16603" t="s">
        <v>11454</v>
      </c>
      <c r="O16603">
        <v>2.2000000000000002</v>
      </c>
      <c r="P16603">
        <v>190</v>
      </c>
      <c r="Q16603">
        <v>8.1</v>
      </c>
    </row>
    <row r="16604" spans="1:17" hidden="1" x14ac:dyDescent="0.3">
      <c r="A16604" t="s">
        <v>64035</v>
      </c>
      <c r="B16604" t="s">
        <v>64036</v>
      </c>
      <c r="C16604" s="1" t="str">
        <f t="shared" si="2461"/>
        <v>21:0797</v>
      </c>
      <c r="D16604" s="1" t="str">
        <f t="shared" ref="D16604:D16626" si="2465">HYPERLINK("http://geochem.nrcan.gc.ca/cdogs/content/svy/svy210224_e.htm", "21:0224")</f>
        <v>21:0224</v>
      </c>
      <c r="E16604" t="s">
        <v>64037</v>
      </c>
      <c r="F16604" t="s">
        <v>64038</v>
      </c>
      <c r="H16604">
        <v>63.3408072</v>
      </c>
      <c r="I16604">
        <v>-131.75908459999999</v>
      </c>
      <c r="J16604" s="1" t="str">
        <f t="shared" ref="J16604:J16626" si="2466">HYPERLINK("http://geochem.nrcan.gc.ca/cdogs/content/kwd/kwd020018_e.htm", "Fluid (stream)")</f>
        <v>Fluid (stream)</v>
      </c>
      <c r="K16604" s="1" t="str">
        <f t="shared" ref="K16604:K16626" si="2467">HYPERLINK("http://geochem.nrcan.gc.ca/cdogs/content/kwd/kwd080007_e.htm", "Untreated Water")</f>
        <v>Untreated Water</v>
      </c>
      <c r="O16604">
        <v>37.5</v>
      </c>
      <c r="P16604">
        <v>190</v>
      </c>
      <c r="Q16604">
        <v>8.3000000000000007</v>
      </c>
    </row>
    <row r="16605" spans="1:17" hidden="1" x14ac:dyDescent="0.3">
      <c r="A16605" t="s">
        <v>64039</v>
      </c>
      <c r="B16605" t="s">
        <v>64040</v>
      </c>
      <c r="C16605" s="1" t="str">
        <f t="shared" si="2461"/>
        <v>21:0797</v>
      </c>
      <c r="D16605" s="1" t="str">
        <f t="shared" si="2465"/>
        <v>21:0224</v>
      </c>
      <c r="E16605" t="s">
        <v>64037</v>
      </c>
      <c r="F16605" t="s">
        <v>64041</v>
      </c>
      <c r="H16605">
        <v>63.3408072</v>
      </c>
      <c r="I16605">
        <v>-131.75908459999999</v>
      </c>
      <c r="J16605" s="1" t="str">
        <f t="shared" si="2466"/>
        <v>Fluid (stream)</v>
      </c>
      <c r="K16605" s="1" t="str">
        <f t="shared" si="2467"/>
        <v>Untreated Water</v>
      </c>
      <c r="O16605">
        <v>63.3</v>
      </c>
      <c r="P16605">
        <v>200</v>
      </c>
      <c r="Q16605">
        <v>8.3000000000000007</v>
      </c>
    </row>
    <row r="16606" spans="1:17" hidden="1" x14ac:dyDescent="0.3">
      <c r="A16606" t="s">
        <v>64042</v>
      </c>
      <c r="B16606" t="s">
        <v>64043</v>
      </c>
      <c r="C16606" s="1" t="str">
        <f t="shared" si="2461"/>
        <v>21:0797</v>
      </c>
      <c r="D16606" s="1" t="str">
        <f t="shared" si="2465"/>
        <v>21:0224</v>
      </c>
      <c r="E16606" t="s">
        <v>64044</v>
      </c>
      <c r="F16606" t="s">
        <v>64045</v>
      </c>
      <c r="H16606">
        <v>63.386772700000002</v>
      </c>
      <c r="I16606">
        <v>-131.76650069999999</v>
      </c>
      <c r="J16606" s="1" t="str">
        <f t="shared" si="2466"/>
        <v>Fluid (stream)</v>
      </c>
      <c r="K16606" s="1" t="str">
        <f t="shared" si="2467"/>
        <v>Untreated Water</v>
      </c>
      <c r="O16606">
        <v>0.7</v>
      </c>
      <c r="P16606">
        <v>210</v>
      </c>
      <c r="Q16606">
        <v>8</v>
      </c>
    </row>
    <row r="16607" spans="1:17" hidden="1" x14ac:dyDescent="0.3">
      <c r="A16607" t="s">
        <v>64046</v>
      </c>
      <c r="B16607" t="s">
        <v>64047</v>
      </c>
      <c r="C16607" s="1" t="str">
        <f t="shared" si="2461"/>
        <v>21:0797</v>
      </c>
      <c r="D16607" s="1" t="str">
        <f t="shared" si="2465"/>
        <v>21:0224</v>
      </c>
      <c r="E16607" t="s">
        <v>64048</v>
      </c>
      <c r="F16607" t="s">
        <v>64049</v>
      </c>
      <c r="H16607">
        <v>63.4030196</v>
      </c>
      <c r="I16607">
        <v>-131.8532467</v>
      </c>
      <c r="J16607" s="1" t="str">
        <f t="shared" si="2466"/>
        <v>Fluid (stream)</v>
      </c>
      <c r="K16607" s="1" t="str">
        <f t="shared" si="2467"/>
        <v>Untreated Water</v>
      </c>
      <c r="O16607">
        <v>15</v>
      </c>
      <c r="P16607">
        <v>270</v>
      </c>
      <c r="Q16607">
        <v>8.1999999999999993</v>
      </c>
    </row>
    <row r="16608" spans="1:17" hidden="1" x14ac:dyDescent="0.3">
      <c r="A16608" t="s">
        <v>64050</v>
      </c>
      <c r="B16608" t="s">
        <v>64051</v>
      </c>
      <c r="C16608" s="1" t="str">
        <f t="shared" si="2461"/>
        <v>21:0797</v>
      </c>
      <c r="D16608" s="1" t="str">
        <f t="shared" si="2465"/>
        <v>21:0224</v>
      </c>
      <c r="E16608" t="s">
        <v>64052</v>
      </c>
      <c r="F16608" t="s">
        <v>64053</v>
      </c>
      <c r="H16608">
        <v>63.405437900000003</v>
      </c>
      <c r="I16608">
        <v>-131.83146830000001</v>
      </c>
      <c r="J16608" s="1" t="str">
        <f t="shared" si="2466"/>
        <v>Fluid (stream)</v>
      </c>
      <c r="K16608" s="1" t="str">
        <f t="shared" si="2467"/>
        <v>Untreated Water</v>
      </c>
      <c r="O16608">
        <v>0.5</v>
      </c>
      <c r="P16608">
        <v>380</v>
      </c>
      <c r="Q16608">
        <v>8.1</v>
      </c>
    </row>
    <row r="16609" spans="1:17" hidden="1" x14ac:dyDescent="0.3">
      <c r="A16609" t="s">
        <v>64054</v>
      </c>
      <c r="B16609" t="s">
        <v>64055</v>
      </c>
      <c r="C16609" s="1" t="str">
        <f t="shared" si="2461"/>
        <v>21:0797</v>
      </c>
      <c r="D16609" s="1" t="str">
        <f t="shared" si="2465"/>
        <v>21:0224</v>
      </c>
      <c r="E16609" t="s">
        <v>64056</v>
      </c>
      <c r="F16609" t="s">
        <v>64057</v>
      </c>
      <c r="H16609">
        <v>63.449809899999998</v>
      </c>
      <c r="I16609">
        <v>-131.93592469999999</v>
      </c>
      <c r="J16609" s="1" t="str">
        <f t="shared" si="2466"/>
        <v>Fluid (stream)</v>
      </c>
      <c r="K16609" s="1" t="str">
        <f t="shared" si="2467"/>
        <v>Untreated Water</v>
      </c>
      <c r="O16609">
        <v>2.25</v>
      </c>
      <c r="P16609">
        <v>180</v>
      </c>
      <c r="Q16609">
        <v>8.1</v>
      </c>
    </row>
    <row r="16610" spans="1:17" hidden="1" x14ac:dyDescent="0.3">
      <c r="A16610" t="s">
        <v>64058</v>
      </c>
      <c r="B16610" t="s">
        <v>64059</v>
      </c>
      <c r="C16610" s="1" t="str">
        <f t="shared" si="2461"/>
        <v>21:0797</v>
      </c>
      <c r="D16610" s="1" t="str">
        <f t="shared" si="2465"/>
        <v>21:0224</v>
      </c>
      <c r="E16610" t="s">
        <v>64060</v>
      </c>
      <c r="F16610" t="s">
        <v>64061</v>
      </c>
      <c r="H16610">
        <v>63.443544199999998</v>
      </c>
      <c r="I16610">
        <v>-131.89788619999999</v>
      </c>
      <c r="J16610" s="1" t="str">
        <f t="shared" si="2466"/>
        <v>Fluid (stream)</v>
      </c>
      <c r="K16610" s="1" t="str">
        <f t="shared" si="2467"/>
        <v>Untreated Water</v>
      </c>
      <c r="O16610">
        <v>1.69</v>
      </c>
      <c r="P16610">
        <v>190</v>
      </c>
      <c r="Q16610">
        <v>7.9</v>
      </c>
    </row>
    <row r="16611" spans="1:17" hidden="1" x14ac:dyDescent="0.3">
      <c r="A16611" t="s">
        <v>64062</v>
      </c>
      <c r="B16611" t="s">
        <v>64063</v>
      </c>
      <c r="C16611" s="1" t="str">
        <f t="shared" si="2461"/>
        <v>21:0797</v>
      </c>
      <c r="D16611" s="1" t="str">
        <f t="shared" si="2465"/>
        <v>21:0224</v>
      </c>
      <c r="E16611" t="s">
        <v>64064</v>
      </c>
      <c r="F16611" t="s">
        <v>64065</v>
      </c>
      <c r="H16611">
        <v>63.422618999999997</v>
      </c>
      <c r="I16611">
        <v>-131.9591441</v>
      </c>
      <c r="J16611" s="1" t="str">
        <f t="shared" si="2466"/>
        <v>Fluid (stream)</v>
      </c>
      <c r="K16611" s="1" t="str">
        <f t="shared" si="2467"/>
        <v>Untreated Water</v>
      </c>
      <c r="O16611">
        <v>2.2000000000000002</v>
      </c>
      <c r="P16611">
        <v>220</v>
      </c>
      <c r="Q16611">
        <v>8.1</v>
      </c>
    </row>
    <row r="16612" spans="1:17" hidden="1" x14ac:dyDescent="0.3">
      <c r="A16612" t="s">
        <v>64066</v>
      </c>
      <c r="B16612" t="s">
        <v>64067</v>
      </c>
      <c r="C16612" s="1" t="str">
        <f t="shared" si="2461"/>
        <v>21:0797</v>
      </c>
      <c r="D16612" s="1" t="str">
        <f t="shared" si="2465"/>
        <v>21:0224</v>
      </c>
      <c r="E16612" t="s">
        <v>64068</v>
      </c>
      <c r="F16612" t="s">
        <v>64069</v>
      </c>
      <c r="H16612">
        <v>63.474391699999998</v>
      </c>
      <c r="I16612">
        <v>-131.95083819999999</v>
      </c>
      <c r="J16612" s="1" t="str">
        <f t="shared" si="2466"/>
        <v>Fluid (stream)</v>
      </c>
      <c r="K16612" s="1" t="str">
        <f t="shared" si="2467"/>
        <v>Untreated Water</v>
      </c>
      <c r="O16612">
        <v>0.63</v>
      </c>
      <c r="P16612">
        <v>420</v>
      </c>
      <c r="Q16612">
        <v>8</v>
      </c>
    </row>
    <row r="16613" spans="1:17" hidden="1" x14ac:dyDescent="0.3">
      <c r="A16613" t="s">
        <v>64070</v>
      </c>
      <c r="B16613" t="s">
        <v>64071</v>
      </c>
      <c r="C16613" s="1" t="str">
        <f t="shared" si="2461"/>
        <v>21:0797</v>
      </c>
      <c r="D16613" s="1" t="str">
        <f t="shared" si="2465"/>
        <v>21:0224</v>
      </c>
      <c r="E16613" t="s">
        <v>64072</v>
      </c>
      <c r="F16613" t="s">
        <v>64073</v>
      </c>
      <c r="H16613">
        <v>63.4625749</v>
      </c>
      <c r="I16613">
        <v>-131.8721276</v>
      </c>
      <c r="J16613" s="1" t="str">
        <f t="shared" si="2466"/>
        <v>Fluid (stream)</v>
      </c>
      <c r="K16613" s="1" t="str">
        <f t="shared" si="2467"/>
        <v>Untreated Water</v>
      </c>
      <c r="O16613">
        <v>2.5000000000000001E-2</v>
      </c>
      <c r="P16613">
        <v>300</v>
      </c>
      <c r="Q16613">
        <v>7.1</v>
      </c>
    </row>
    <row r="16614" spans="1:17" hidden="1" x14ac:dyDescent="0.3">
      <c r="A16614" t="s">
        <v>64074</v>
      </c>
      <c r="B16614" t="s">
        <v>64075</v>
      </c>
      <c r="C16614" s="1" t="str">
        <f t="shared" si="2461"/>
        <v>21:0797</v>
      </c>
      <c r="D16614" s="1" t="str">
        <f t="shared" si="2465"/>
        <v>21:0224</v>
      </c>
      <c r="E16614" t="s">
        <v>64076</v>
      </c>
      <c r="F16614" t="s">
        <v>64077</v>
      </c>
      <c r="H16614">
        <v>63.441788199999998</v>
      </c>
      <c r="I16614">
        <v>-131.81267130000001</v>
      </c>
      <c r="J16614" s="1" t="str">
        <f t="shared" si="2466"/>
        <v>Fluid (stream)</v>
      </c>
      <c r="K16614" s="1" t="str">
        <f t="shared" si="2467"/>
        <v>Untreated Water</v>
      </c>
      <c r="O16614">
        <v>0.25</v>
      </c>
      <c r="P16614">
        <v>110</v>
      </c>
      <c r="Q16614">
        <v>8</v>
      </c>
    </row>
    <row r="16615" spans="1:17" hidden="1" x14ac:dyDescent="0.3">
      <c r="A16615" t="s">
        <v>64078</v>
      </c>
      <c r="B16615" t="s">
        <v>64079</v>
      </c>
      <c r="C16615" s="1" t="str">
        <f t="shared" si="2461"/>
        <v>21:0797</v>
      </c>
      <c r="D16615" s="1" t="str">
        <f t="shared" si="2465"/>
        <v>21:0224</v>
      </c>
      <c r="E16615" t="s">
        <v>64080</v>
      </c>
      <c r="F16615" t="s">
        <v>64081</v>
      </c>
      <c r="H16615">
        <v>63.497183200000002</v>
      </c>
      <c r="I16615">
        <v>-131.7906839</v>
      </c>
      <c r="J16615" s="1" t="str">
        <f t="shared" si="2466"/>
        <v>Fluid (stream)</v>
      </c>
      <c r="K16615" s="1" t="str">
        <f t="shared" si="2467"/>
        <v>Untreated Water</v>
      </c>
      <c r="O16615">
        <v>2.5000000000000001E-2</v>
      </c>
      <c r="P16615">
        <v>70</v>
      </c>
      <c r="Q16615">
        <v>7.6</v>
      </c>
    </row>
    <row r="16616" spans="1:17" hidden="1" x14ac:dyDescent="0.3">
      <c r="A16616" t="s">
        <v>64082</v>
      </c>
      <c r="B16616" t="s">
        <v>64083</v>
      </c>
      <c r="C16616" s="1" t="str">
        <f t="shared" si="2461"/>
        <v>21:0797</v>
      </c>
      <c r="D16616" s="1" t="str">
        <f t="shared" si="2465"/>
        <v>21:0224</v>
      </c>
      <c r="E16616" t="s">
        <v>64084</v>
      </c>
      <c r="F16616" t="s">
        <v>64085</v>
      </c>
      <c r="H16616">
        <v>63.437449700000002</v>
      </c>
      <c r="I16616">
        <v>-131.73163769999999</v>
      </c>
      <c r="J16616" s="1" t="str">
        <f t="shared" si="2466"/>
        <v>Fluid (stream)</v>
      </c>
      <c r="K16616" s="1" t="str">
        <f t="shared" si="2467"/>
        <v>Untreated Water</v>
      </c>
      <c r="O16616">
        <v>0.13</v>
      </c>
      <c r="P16616">
        <v>70</v>
      </c>
      <c r="Q16616">
        <v>8.1</v>
      </c>
    </row>
    <row r="16617" spans="1:17" hidden="1" x14ac:dyDescent="0.3">
      <c r="A16617" t="s">
        <v>64086</v>
      </c>
      <c r="B16617" t="s">
        <v>64087</v>
      </c>
      <c r="C16617" s="1" t="str">
        <f t="shared" si="2461"/>
        <v>21:0797</v>
      </c>
      <c r="D16617" s="1" t="str">
        <f t="shared" si="2465"/>
        <v>21:0224</v>
      </c>
      <c r="E16617" t="s">
        <v>64084</v>
      </c>
      <c r="F16617" t="s">
        <v>64088</v>
      </c>
      <c r="H16617">
        <v>63.437449700000002</v>
      </c>
      <c r="I16617">
        <v>-131.73163769999999</v>
      </c>
      <c r="J16617" s="1" t="str">
        <f t="shared" si="2466"/>
        <v>Fluid (stream)</v>
      </c>
      <c r="K16617" s="1" t="str">
        <f t="shared" si="2467"/>
        <v>Untreated Water</v>
      </c>
      <c r="O16617">
        <v>2.5000000000000001E-2</v>
      </c>
      <c r="P16617">
        <v>70</v>
      </c>
      <c r="Q16617">
        <v>8.1</v>
      </c>
    </row>
    <row r="16618" spans="1:17" hidden="1" x14ac:dyDescent="0.3">
      <c r="A16618" t="s">
        <v>64089</v>
      </c>
      <c r="B16618" t="s">
        <v>64090</v>
      </c>
      <c r="C16618" s="1" t="str">
        <f t="shared" si="2461"/>
        <v>21:0797</v>
      </c>
      <c r="D16618" s="1" t="str">
        <f t="shared" si="2465"/>
        <v>21:0224</v>
      </c>
      <c r="E16618" t="s">
        <v>64091</v>
      </c>
      <c r="F16618" t="s">
        <v>64092</v>
      </c>
      <c r="H16618">
        <v>63.415205899999997</v>
      </c>
      <c r="I16618">
        <v>-131.71929950000001</v>
      </c>
      <c r="J16618" s="1" t="str">
        <f t="shared" si="2466"/>
        <v>Fluid (stream)</v>
      </c>
      <c r="K16618" s="1" t="str">
        <f t="shared" si="2467"/>
        <v>Untreated Water</v>
      </c>
      <c r="O16618">
        <v>0.11</v>
      </c>
      <c r="P16618">
        <v>130</v>
      </c>
      <c r="Q16618">
        <v>7.8</v>
      </c>
    </row>
    <row r="16619" spans="1:17" hidden="1" x14ac:dyDescent="0.3">
      <c r="A16619" t="s">
        <v>64093</v>
      </c>
      <c r="B16619" t="s">
        <v>64094</v>
      </c>
      <c r="C16619" s="1" t="str">
        <f t="shared" si="2461"/>
        <v>21:0797</v>
      </c>
      <c r="D16619" s="1" t="str">
        <f t="shared" si="2465"/>
        <v>21:0224</v>
      </c>
      <c r="E16619" t="s">
        <v>64095</v>
      </c>
      <c r="F16619" t="s">
        <v>64096</v>
      </c>
      <c r="H16619">
        <v>63.413382300000002</v>
      </c>
      <c r="I16619">
        <v>-131.74375520000001</v>
      </c>
      <c r="J16619" s="1" t="str">
        <f t="shared" si="2466"/>
        <v>Fluid (stream)</v>
      </c>
      <c r="K16619" s="1" t="str">
        <f t="shared" si="2467"/>
        <v>Untreated Water</v>
      </c>
      <c r="O16619">
        <v>2.5000000000000001E-2</v>
      </c>
      <c r="P16619">
        <v>120</v>
      </c>
      <c r="Q16619">
        <v>7.7</v>
      </c>
    </row>
    <row r="16620" spans="1:17" hidden="1" x14ac:dyDescent="0.3">
      <c r="A16620" t="s">
        <v>64097</v>
      </c>
      <c r="B16620" t="s">
        <v>64098</v>
      </c>
      <c r="C16620" s="1" t="str">
        <f t="shared" si="2461"/>
        <v>21:0797</v>
      </c>
      <c r="D16620" s="1" t="str">
        <f t="shared" si="2465"/>
        <v>21:0224</v>
      </c>
      <c r="E16620" t="s">
        <v>64099</v>
      </c>
      <c r="F16620" t="s">
        <v>64100</v>
      </c>
      <c r="H16620">
        <v>63.387310800000002</v>
      </c>
      <c r="I16620">
        <v>-131.66694720000001</v>
      </c>
      <c r="J16620" s="1" t="str">
        <f t="shared" si="2466"/>
        <v>Fluid (stream)</v>
      </c>
      <c r="K16620" s="1" t="str">
        <f t="shared" si="2467"/>
        <v>Untreated Water</v>
      </c>
      <c r="O16620">
        <v>0.11</v>
      </c>
      <c r="P16620">
        <v>140</v>
      </c>
      <c r="Q16620">
        <v>7.4</v>
      </c>
    </row>
    <row r="16621" spans="1:17" hidden="1" x14ac:dyDescent="0.3">
      <c r="A16621" t="s">
        <v>64101</v>
      </c>
      <c r="B16621" t="s">
        <v>64102</v>
      </c>
      <c r="C16621" s="1" t="str">
        <f t="shared" si="2461"/>
        <v>21:0797</v>
      </c>
      <c r="D16621" s="1" t="str">
        <f t="shared" si="2465"/>
        <v>21:0224</v>
      </c>
      <c r="E16621" t="s">
        <v>64103</v>
      </c>
      <c r="F16621" t="s">
        <v>64104</v>
      </c>
      <c r="H16621">
        <v>63.365423100000001</v>
      </c>
      <c r="I16621">
        <v>-131.70142759999999</v>
      </c>
      <c r="J16621" s="1" t="str">
        <f t="shared" si="2466"/>
        <v>Fluid (stream)</v>
      </c>
      <c r="K16621" s="1" t="str">
        <f t="shared" si="2467"/>
        <v>Untreated Water</v>
      </c>
      <c r="O16621">
        <v>12.9</v>
      </c>
      <c r="P16621">
        <v>180</v>
      </c>
      <c r="Q16621">
        <v>8.3000000000000007</v>
      </c>
    </row>
    <row r="16622" spans="1:17" hidden="1" x14ac:dyDescent="0.3">
      <c r="A16622" t="s">
        <v>64105</v>
      </c>
      <c r="B16622" t="s">
        <v>64106</v>
      </c>
      <c r="C16622" s="1" t="str">
        <f t="shared" si="2461"/>
        <v>21:0797</v>
      </c>
      <c r="D16622" s="1" t="str">
        <f t="shared" si="2465"/>
        <v>21:0224</v>
      </c>
      <c r="E16622" t="s">
        <v>64107</v>
      </c>
      <c r="F16622" t="s">
        <v>64108</v>
      </c>
      <c r="H16622">
        <v>63.357842900000001</v>
      </c>
      <c r="I16622">
        <v>-131.59895549999999</v>
      </c>
      <c r="J16622" s="1" t="str">
        <f t="shared" si="2466"/>
        <v>Fluid (stream)</v>
      </c>
      <c r="K16622" s="1" t="str">
        <f t="shared" si="2467"/>
        <v>Untreated Water</v>
      </c>
    </row>
    <row r="16623" spans="1:17" hidden="1" x14ac:dyDescent="0.3">
      <c r="A16623" t="s">
        <v>64109</v>
      </c>
      <c r="B16623" t="s">
        <v>64110</v>
      </c>
      <c r="C16623" s="1" t="str">
        <f t="shared" si="2461"/>
        <v>21:0797</v>
      </c>
      <c r="D16623" s="1" t="str">
        <f t="shared" si="2465"/>
        <v>21:0224</v>
      </c>
      <c r="E16623" t="s">
        <v>64111</v>
      </c>
      <c r="F16623" t="s">
        <v>64112</v>
      </c>
      <c r="H16623">
        <v>63.364647499999997</v>
      </c>
      <c r="I16623">
        <v>-131.53317720000001</v>
      </c>
      <c r="J16623" s="1" t="str">
        <f t="shared" si="2466"/>
        <v>Fluid (stream)</v>
      </c>
      <c r="K16623" s="1" t="str">
        <f t="shared" si="2467"/>
        <v>Untreated Water</v>
      </c>
      <c r="O16623">
        <v>0.18</v>
      </c>
      <c r="P16623">
        <v>290</v>
      </c>
      <c r="Q16623">
        <v>7.8</v>
      </c>
    </row>
    <row r="16624" spans="1:17" hidden="1" x14ac:dyDescent="0.3">
      <c r="A16624" t="s">
        <v>64113</v>
      </c>
      <c r="B16624" t="s">
        <v>64114</v>
      </c>
      <c r="C16624" s="1" t="str">
        <f t="shared" si="2461"/>
        <v>21:0797</v>
      </c>
      <c r="D16624" s="1" t="str">
        <f t="shared" si="2465"/>
        <v>21:0224</v>
      </c>
      <c r="E16624" t="s">
        <v>64115</v>
      </c>
      <c r="F16624" t="s">
        <v>64116</v>
      </c>
      <c r="H16624">
        <v>63.338954700000002</v>
      </c>
      <c r="I16624">
        <v>-131.52360179999999</v>
      </c>
      <c r="J16624" s="1" t="str">
        <f t="shared" si="2466"/>
        <v>Fluid (stream)</v>
      </c>
      <c r="K16624" s="1" t="str">
        <f t="shared" si="2467"/>
        <v>Untreated Water</v>
      </c>
      <c r="O16624">
        <v>25</v>
      </c>
      <c r="P16624">
        <v>120</v>
      </c>
      <c r="Q16624">
        <v>8.3000000000000007</v>
      </c>
    </row>
    <row r="16625" spans="1:17" hidden="1" x14ac:dyDescent="0.3">
      <c r="A16625" t="s">
        <v>64117</v>
      </c>
      <c r="B16625" t="s">
        <v>64118</v>
      </c>
      <c r="C16625" s="1" t="str">
        <f t="shared" si="2461"/>
        <v>21:0797</v>
      </c>
      <c r="D16625" s="1" t="str">
        <f t="shared" si="2465"/>
        <v>21:0224</v>
      </c>
      <c r="E16625" t="s">
        <v>64119</v>
      </c>
      <c r="F16625" t="s">
        <v>64120</v>
      </c>
      <c r="H16625">
        <v>63.357566800000001</v>
      </c>
      <c r="I16625">
        <v>-131.51973459999999</v>
      </c>
      <c r="J16625" s="1" t="str">
        <f t="shared" si="2466"/>
        <v>Fluid (stream)</v>
      </c>
      <c r="K16625" s="1" t="str">
        <f t="shared" si="2467"/>
        <v>Untreated Water</v>
      </c>
      <c r="O16625">
        <v>0.25</v>
      </c>
      <c r="P16625">
        <v>280</v>
      </c>
      <c r="Q16625">
        <v>7.8</v>
      </c>
    </row>
    <row r="16626" spans="1:17" hidden="1" x14ac:dyDescent="0.3">
      <c r="A16626" t="s">
        <v>64121</v>
      </c>
      <c r="B16626" t="s">
        <v>64122</v>
      </c>
      <c r="C16626" s="1" t="str">
        <f t="shared" si="2461"/>
        <v>21:0797</v>
      </c>
      <c r="D16626" s="1" t="str">
        <f t="shared" si="2465"/>
        <v>21:0224</v>
      </c>
      <c r="E16626" t="s">
        <v>64123</v>
      </c>
      <c r="F16626" t="s">
        <v>64124</v>
      </c>
      <c r="H16626">
        <v>63.3988929</v>
      </c>
      <c r="I16626">
        <v>-131.62297839999999</v>
      </c>
      <c r="J16626" s="1" t="str">
        <f t="shared" si="2466"/>
        <v>Fluid (stream)</v>
      </c>
      <c r="K16626" s="1" t="str">
        <f t="shared" si="2467"/>
        <v>Untreated Water</v>
      </c>
      <c r="O16626">
        <v>2.5000000000000001E-2</v>
      </c>
      <c r="P16626">
        <v>810</v>
      </c>
      <c r="Q16626">
        <v>6.9</v>
      </c>
    </row>
    <row r="16627" spans="1:17" hidden="1" x14ac:dyDescent="0.3">
      <c r="A16627" t="s">
        <v>64125</v>
      </c>
      <c r="B16627" t="s">
        <v>64126</v>
      </c>
      <c r="C16627" s="1" t="str">
        <f t="shared" si="2461"/>
        <v>21:0797</v>
      </c>
      <c r="D16627" s="1" t="str">
        <f>HYPERLINK("http://geochem.nrcan.gc.ca/cdogs/content/svy/svy_e.htm", "")</f>
        <v/>
      </c>
      <c r="G16627" s="1" t="str">
        <f>HYPERLINK("http://geochem.nrcan.gc.ca/cdogs/content/cr_/cr_00089_e.htm", "89")</f>
        <v>89</v>
      </c>
      <c r="J16627" t="s">
        <v>11453</v>
      </c>
      <c r="K16627" t="s">
        <v>11454</v>
      </c>
      <c r="O16627">
        <v>2.08</v>
      </c>
      <c r="P16627">
        <v>230</v>
      </c>
      <c r="Q16627">
        <v>7.9</v>
      </c>
    </row>
    <row r="16628" spans="1:17" hidden="1" x14ac:dyDescent="0.3">
      <c r="A16628" t="s">
        <v>64127</v>
      </c>
      <c r="B16628" t="s">
        <v>64128</v>
      </c>
      <c r="C16628" s="1" t="str">
        <f t="shared" si="2461"/>
        <v>21:0797</v>
      </c>
      <c r="D16628" s="1" t="str">
        <f t="shared" ref="D16628:D16638" si="2468">HYPERLINK("http://geochem.nrcan.gc.ca/cdogs/content/svy/svy210224_e.htm", "21:0224")</f>
        <v>21:0224</v>
      </c>
      <c r="E16628" t="s">
        <v>64129</v>
      </c>
      <c r="F16628" t="s">
        <v>64130</v>
      </c>
      <c r="H16628">
        <v>63.402234800000002</v>
      </c>
      <c r="I16628">
        <v>-131.55904630000001</v>
      </c>
      <c r="J16628" s="1" t="str">
        <f t="shared" ref="J16628:J16638" si="2469">HYPERLINK("http://geochem.nrcan.gc.ca/cdogs/content/kwd/kwd020018_e.htm", "Fluid (stream)")</f>
        <v>Fluid (stream)</v>
      </c>
      <c r="K16628" s="1" t="str">
        <f t="shared" ref="K16628:K16638" si="2470">HYPERLINK("http://geochem.nrcan.gc.ca/cdogs/content/kwd/kwd080007_e.htm", "Untreated Water")</f>
        <v>Untreated Water</v>
      </c>
      <c r="O16628">
        <v>2.5000000000000001E-2</v>
      </c>
      <c r="P16628">
        <v>110</v>
      </c>
      <c r="Q16628">
        <v>7.1</v>
      </c>
    </row>
    <row r="16629" spans="1:17" hidden="1" x14ac:dyDescent="0.3">
      <c r="A16629" t="s">
        <v>64131</v>
      </c>
      <c r="B16629" t="s">
        <v>64132</v>
      </c>
      <c r="C16629" s="1" t="str">
        <f t="shared" si="2461"/>
        <v>21:0797</v>
      </c>
      <c r="D16629" s="1" t="str">
        <f t="shared" si="2468"/>
        <v>21:0224</v>
      </c>
      <c r="E16629" t="s">
        <v>64133</v>
      </c>
      <c r="F16629" t="s">
        <v>64134</v>
      </c>
      <c r="H16629">
        <v>63.403531000000001</v>
      </c>
      <c r="I16629">
        <v>-131.51641609999999</v>
      </c>
      <c r="J16629" s="1" t="str">
        <f t="shared" si="2469"/>
        <v>Fluid (stream)</v>
      </c>
      <c r="K16629" s="1" t="str">
        <f t="shared" si="2470"/>
        <v>Untreated Water</v>
      </c>
      <c r="O16629">
        <v>2.5000000000000001E-2</v>
      </c>
      <c r="P16629">
        <v>70</v>
      </c>
      <c r="Q16629">
        <v>7.1</v>
      </c>
    </row>
    <row r="16630" spans="1:17" hidden="1" x14ac:dyDescent="0.3">
      <c r="A16630" t="s">
        <v>64135</v>
      </c>
      <c r="B16630" t="s">
        <v>64136</v>
      </c>
      <c r="C16630" s="1" t="str">
        <f t="shared" si="2461"/>
        <v>21:0797</v>
      </c>
      <c r="D16630" s="1" t="str">
        <f t="shared" si="2468"/>
        <v>21:0224</v>
      </c>
      <c r="E16630" t="s">
        <v>64137</v>
      </c>
      <c r="F16630" t="s">
        <v>64138</v>
      </c>
      <c r="H16630">
        <v>63.451329399999999</v>
      </c>
      <c r="I16630">
        <v>-131.56053969999999</v>
      </c>
      <c r="J16630" s="1" t="str">
        <f t="shared" si="2469"/>
        <v>Fluid (stream)</v>
      </c>
      <c r="K16630" s="1" t="str">
        <f t="shared" si="2470"/>
        <v>Untreated Water</v>
      </c>
      <c r="O16630">
        <v>0.54</v>
      </c>
      <c r="P16630">
        <v>160</v>
      </c>
      <c r="Q16630">
        <v>8.1</v>
      </c>
    </row>
    <row r="16631" spans="1:17" hidden="1" x14ac:dyDescent="0.3">
      <c r="A16631" t="s">
        <v>64139</v>
      </c>
      <c r="B16631" t="s">
        <v>64140</v>
      </c>
      <c r="C16631" s="1" t="str">
        <f t="shared" si="2461"/>
        <v>21:0797</v>
      </c>
      <c r="D16631" s="1" t="str">
        <f t="shared" si="2468"/>
        <v>21:0224</v>
      </c>
      <c r="E16631" t="s">
        <v>64141</v>
      </c>
      <c r="F16631" t="s">
        <v>64142</v>
      </c>
      <c r="H16631">
        <v>63.464095200000003</v>
      </c>
      <c r="I16631">
        <v>-131.52996479999999</v>
      </c>
      <c r="J16631" s="1" t="str">
        <f t="shared" si="2469"/>
        <v>Fluid (stream)</v>
      </c>
      <c r="K16631" s="1" t="str">
        <f t="shared" si="2470"/>
        <v>Untreated Water</v>
      </c>
      <c r="O16631">
        <v>0.4</v>
      </c>
      <c r="P16631">
        <v>130</v>
      </c>
      <c r="Q16631">
        <v>8.1999999999999993</v>
      </c>
    </row>
    <row r="16632" spans="1:17" hidden="1" x14ac:dyDescent="0.3">
      <c r="A16632" t="s">
        <v>64143</v>
      </c>
      <c r="B16632" t="s">
        <v>64144</v>
      </c>
      <c r="C16632" s="1" t="str">
        <f t="shared" si="2461"/>
        <v>21:0797</v>
      </c>
      <c r="D16632" s="1" t="str">
        <f t="shared" si="2468"/>
        <v>21:0224</v>
      </c>
      <c r="E16632" t="s">
        <v>64145</v>
      </c>
      <c r="F16632" t="s">
        <v>64146</v>
      </c>
      <c r="H16632">
        <v>63.462664599999997</v>
      </c>
      <c r="I16632">
        <v>-131.59380949999999</v>
      </c>
      <c r="J16632" s="1" t="str">
        <f t="shared" si="2469"/>
        <v>Fluid (stream)</v>
      </c>
      <c r="K16632" s="1" t="str">
        <f t="shared" si="2470"/>
        <v>Untreated Water</v>
      </c>
      <c r="O16632">
        <v>0.13</v>
      </c>
      <c r="P16632">
        <v>120</v>
      </c>
      <c r="Q16632">
        <v>8</v>
      </c>
    </row>
    <row r="16633" spans="1:17" hidden="1" x14ac:dyDescent="0.3">
      <c r="A16633" t="s">
        <v>64147</v>
      </c>
      <c r="B16633" t="s">
        <v>64148</v>
      </c>
      <c r="C16633" s="1" t="str">
        <f t="shared" si="2461"/>
        <v>21:0797</v>
      </c>
      <c r="D16633" s="1" t="str">
        <f t="shared" si="2468"/>
        <v>21:0224</v>
      </c>
      <c r="E16633" t="s">
        <v>64149</v>
      </c>
      <c r="F16633" t="s">
        <v>64150</v>
      </c>
      <c r="H16633">
        <v>63.453110500000001</v>
      </c>
      <c r="I16633">
        <v>-131.65300339999999</v>
      </c>
      <c r="J16633" s="1" t="str">
        <f t="shared" si="2469"/>
        <v>Fluid (stream)</v>
      </c>
      <c r="K16633" s="1" t="str">
        <f t="shared" si="2470"/>
        <v>Untreated Water</v>
      </c>
      <c r="O16633">
        <v>2.5000000000000001E-2</v>
      </c>
      <c r="P16633">
        <v>70</v>
      </c>
      <c r="Q16633">
        <v>7.8</v>
      </c>
    </row>
    <row r="16634" spans="1:17" hidden="1" x14ac:dyDescent="0.3">
      <c r="A16634" t="s">
        <v>64151</v>
      </c>
      <c r="B16634" t="s">
        <v>64152</v>
      </c>
      <c r="C16634" s="1" t="str">
        <f t="shared" si="2461"/>
        <v>21:0797</v>
      </c>
      <c r="D16634" s="1" t="str">
        <f t="shared" si="2468"/>
        <v>21:0224</v>
      </c>
      <c r="E16634" t="s">
        <v>64153</v>
      </c>
      <c r="F16634" t="s">
        <v>64154</v>
      </c>
      <c r="H16634">
        <v>63.479659900000001</v>
      </c>
      <c r="I16634">
        <v>-131.68175600000001</v>
      </c>
      <c r="J16634" s="1" t="str">
        <f t="shared" si="2469"/>
        <v>Fluid (stream)</v>
      </c>
      <c r="K16634" s="1" t="str">
        <f t="shared" si="2470"/>
        <v>Untreated Water</v>
      </c>
      <c r="O16634">
        <v>2.5000000000000001E-2</v>
      </c>
      <c r="P16634">
        <v>70</v>
      </c>
      <c r="Q16634">
        <v>8.1</v>
      </c>
    </row>
    <row r="16635" spans="1:17" hidden="1" x14ac:dyDescent="0.3">
      <c r="A16635" t="s">
        <v>64155</v>
      </c>
      <c r="B16635" t="s">
        <v>64156</v>
      </c>
      <c r="C16635" s="1" t="str">
        <f t="shared" si="2461"/>
        <v>21:0797</v>
      </c>
      <c r="D16635" s="1" t="str">
        <f t="shared" si="2468"/>
        <v>21:0224</v>
      </c>
      <c r="E16635" t="s">
        <v>64157</v>
      </c>
      <c r="F16635" t="s">
        <v>64158</v>
      </c>
      <c r="H16635">
        <v>63.482684300000003</v>
      </c>
      <c r="I16635">
        <v>-131.6398355</v>
      </c>
      <c r="J16635" s="1" t="str">
        <f t="shared" si="2469"/>
        <v>Fluid (stream)</v>
      </c>
      <c r="K16635" s="1" t="str">
        <f t="shared" si="2470"/>
        <v>Untreated Water</v>
      </c>
      <c r="O16635">
        <v>0.09</v>
      </c>
      <c r="P16635">
        <v>80</v>
      </c>
      <c r="Q16635">
        <v>8</v>
      </c>
    </row>
    <row r="16636" spans="1:17" hidden="1" x14ac:dyDescent="0.3">
      <c r="A16636" t="s">
        <v>64159</v>
      </c>
      <c r="B16636" t="s">
        <v>64160</v>
      </c>
      <c r="C16636" s="1" t="str">
        <f t="shared" si="2461"/>
        <v>21:0797</v>
      </c>
      <c r="D16636" s="1" t="str">
        <f t="shared" si="2468"/>
        <v>21:0224</v>
      </c>
      <c r="E16636" t="s">
        <v>64157</v>
      </c>
      <c r="F16636" t="s">
        <v>64161</v>
      </c>
      <c r="H16636">
        <v>63.482684300000003</v>
      </c>
      <c r="I16636">
        <v>-131.6398355</v>
      </c>
      <c r="J16636" s="1" t="str">
        <f t="shared" si="2469"/>
        <v>Fluid (stream)</v>
      </c>
      <c r="K16636" s="1" t="str">
        <f t="shared" si="2470"/>
        <v>Untreated Water</v>
      </c>
      <c r="O16636">
        <v>0.13</v>
      </c>
      <c r="P16636">
        <v>50</v>
      </c>
      <c r="Q16636">
        <v>7.9</v>
      </c>
    </row>
    <row r="16637" spans="1:17" hidden="1" x14ac:dyDescent="0.3">
      <c r="A16637" t="s">
        <v>64162</v>
      </c>
      <c r="B16637" t="s">
        <v>64163</v>
      </c>
      <c r="C16637" s="1" t="str">
        <f t="shared" si="2461"/>
        <v>21:0797</v>
      </c>
      <c r="D16637" s="1" t="str">
        <f t="shared" si="2468"/>
        <v>21:0224</v>
      </c>
      <c r="E16637" t="s">
        <v>64164</v>
      </c>
      <c r="F16637" t="s">
        <v>64165</v>
      </c>
      <c r="H16637">
        <v>63.502756499999997</v>
      </c>
      <c r="I16637">
        <v>-131.62512480000001</v>
      </c>
      <c r="J16637" s="1" t="str">
        <f t="shared" si="2469"/>
        <v>Fluid (stream)</v>
      </c>
      <c r="K16637" s="1" t="str">
        <f t="shared" si="2470"/>
        <v>Untreated Water</v>
      </c>
      <c r="O16637">
        <v>0.13</v>
      </c>
      <c r="P16637">
        <v>50</v>
      </c>
      <c r="Q16637">
        <v>7.8</v>
      </c>
    </row>
    <row r="16638" spans="1:17" hidden="1" x14ac:dyDescent="0.3">
      <c r="A16638" t="s">
        <v>64166</v>
      </c>
      <c r="B16638" t="s">
        <v>64167</v>
      </c>
      <c r="C16638" s="1" t="str">
        <f t="shared" si="2461"/>
        <v>21:0797</v>
      </c>
      <c r="D16638" s="1" t="str">
        <f t="shared" si="2468"/>
        <v>21:0224</v>
      </c>
      <c r="E16638" t="s">
        <v>64168</v>
      </c>
      <c r="F16638" t="s">
        <v>64169</v>
      </c>
      <c r="H16638">
        <v>63.527704300000003</v>
      </c>
      <c r="I16638">
        <v>-131.59550730000001</v>
      </c>
      <c r="J16638" s="1" t="str">
        <f t="shared" si="2469"/>
        <v>Fluid (stream)</v>
      </c>
      <c r="K16638" s="1" t="str">
        <f t="shared" si="2470"/>
        <v>Untreated Water</v>
      </c>
      <c r="O16638">
        <v>2.5000000000000001E-2</v>
      </c>
      <c r="P16638">
        <v>50</v>
      </c>
      <c r="Q16638">
        <v>7.8</v>
      </c>
    </row>
    <row r="16639" spans="1:17" hidden="1" x14ac:dyDescent="0.3">
      <c r="A16639" t="s">
        <v>64170</v>
      </c>
      <c r="B16639" t="s">
        <v>64171</v>
      </c>
      <c r="C16639" s="1" t="str">
        <f t="shared" si="2461"/>
        <v>21:0797</v>
      </c>
      <c r="D16639" s="1" t="str">
        <f>HYPERLINK("http://geochem.nrcan.gc.ca/cdogs/content/svy/svy_e.htm", "")</f>
        <v/>
      </c>
      <c r="G16639" s="1" t="str">
        <f>HYPERLINK("http://geochem.nrcan.gc.ca/cdogs/content/cr_/cr_00087_e.htm", "87")</f>
        <v>87</v>
      </c>
      <c r="J16639" t="s">
        <v>11453</v>
      </c>
      <c r="K16639" t="s">
        <v>11454</v>
      </c>
      <c r="O16639">
        <v>0.31</v>
      </c>
      <c r="P16639">
        <v>40</v>
      </c>
      <c r="Q16639">
        <v>7.9</v>
      </c>
    </row>
    <row r="16640" spans="1:17" hidden="1" x14ac:dyDescent="0.3">
      <c r="A16640" t="s">
        <v>64172</v>
      </c>
      <c r="B16640" t="s">
        <v>64173</v>
      </c>
      <c r="C16640" s="1" t="str">
        <f t="shared" si="2461"/>
        <v>21:0797</v>
      </c>
      <c r="D16640" s="1" t="str">
        <f t="shared" ref="D16640:D16654" si="2471">HYPERLINK("http://geochem.nrcan.gc.ca/cdogs/content/svy/svy210224_e.htm", "21:0224")</f>
        <v>21:0224</v>
      </c>
      <c r="E16640" t="s">
        <v>64174</v>
      </c>
      <c r="F16640" t="s">
        <v>64175</v>
      </c>
      <c r="H16640">
        <v>63.529971000000003</v>
      </c>
      <c r="I16640">
        <v>-131.5987714</v>
      </c>
      <c r="J16640" s="1" t="str">
        <f t="shared" ref="J16640:J16654" si="2472">HYPERLINK("http://geochem.nrcan.gc.ca/cdogs/content/kwd/kwd020018_e.htm", "Fluid (stream)")</f>
        <v>Fluid (stream)</v>
      </c>
      <c r="K16640" s="1" t="str">
        <f t="shared" ref="K16640:K16654" si="2473">HYPERLINK("http://geochem.nrcan.gc.ca/cdogs/content/kwd/kwd080007_e.htm", "Untreated Water")</f>
        <v>Untreated Water</v>
      </c>
      <c r="O16640">
        <v>2.5000000000000001E-2</v>
      </c>
      <c r="P16640">
        <v>60</v>
      </c>
      <c r="Q16640">
        <v>7.3</v>
      </c>
    </row>
    <row r="16641" spans="1:17" hidden="1" x14ac:dyDescent="0.3">
      <c r="A16641" t="s">
        <v>64176</v>
      </c>
      <c r="B16641" t="s">
        <v>64177</v>
      </c>
      <c r="C16641" s="1" t="str">
        <f t="shared" si="2461"/>
        <v>21:0797</v>
      </c>
      <c r="D16641" s="1" t="str">
        <f t="shared" si="2471"/>
        <v>21:0224</v>
      </c>
      <c r="E16641" t="s">
        <v>64178</v>
      </c>
      <c r="F16641" t="s">
        <v>64179</v>
      </c>
      <c r="H16641">
        <v>63.525450800000002</v>
      </c>
      <c r="I16641">
        <v>-131.52205720000001</v>
      </c>
      <c r="J16641" s="1" t="str">
        <f t="shared" si="2472"/>
        <v>Fluid (stream)</v>
      </c>
      <c r="K16641" s="1" t="str">
        <f t="shared" si="2473"/>
        <v>Untreated Water</v>
      </c>
      <c r="O16641">
        <v>2.5000000000000001E-2</v>
      </c>
      <c r="P16641">
        <v>60</v>
      </c>
      <c r="Q16641">
        <v>7.4</v>
      </c>
    </row>
    <row r="16642" spans="1:17" hidden="1" x14ac:dyDescent="0.3">
      <c r="A16642" t="s">
        <v>64180</v>
      </c>
      <c r="B16642" t="s">
        <v>64181</v>
      </c>
      <c r="C16642" s="1" t="str">
        <f t="shared" si="2461"/>
        <v>21:0797</v>
      </c>
      <c r="D16642" s="1" t="str">
        <f t="shared" si="2471"/>
        <v>21:0224</v>
      </c>
      <c r="E16642" t="s">
        <v>64182</v>
      </c>
      <c r="F16642" t="s">
        <v>64183</v>
      </c>
      <c r="H16642">
        <v>63.526881199999998</v>
      </c>
      <c r="I16642">
        <v>-131.5275145</v>
      </c>
      <c r="J16642" s="1" t="str">
        <f t="shared" si="2472"/>
        <v>Fluid (stream)</v>
      </c>
      <c r="K16642" s="1" t="str">
        <f t="shared" si="2473"/>
        <v>Untreated Water</v>
      </c>
      <c r="O16642">
        <v>2.5000000000000001E-2</v>
      </c>
      <c r="P16642">
        <v>70</v>
      </c>
      <c r="Q16642">
        <v>7.1</v>
      </c>
    </row>
    <row r="16643" spans="1:17" hidden="1" x14ac:dyDescent="0.3">
      <c r="A16643" t="s">
        <v>64184</v>
      </c>
      <c r="B16643" t="s">
        <v>64185</v>
      </c>
      <c r="C16643" s="1" t="str">
        <f t="shared" si="2461"/>
        <v>21:0797</v>
      </c>
      <c r="D16643" s="1" t="str">
        <f t="shared" si="2471"/>
        <v>21:0224</v>
      </c>
      <c r="E16643" t="s">
        <v>64186</v>
      </c>
      <c r="F16643" t="s">
        <v>64187</v>
      </c>
      <c r="H16643">
        <v>63.504034300000001</v>
      </c>
      <c r="I16643">
        <v>-131.5367736</v>
      </c>
      <c r="J16643" s="1" t="str">
        <f t="shared" si="2472"/>
        <v>Fluid (stream)</v>
      </c>
      <c r="K16643" s="1" t="str">
        <f t="shared" si="2473"/>
        <v>Untreated Water</v>
      </c>
      <c r="O16643">
        <v>2.5000000000000001E-2</v>
      </c>
      <c r="P16643">
        <v>40</v>
      </c>
      <c r="Q16643">
        <v>8</v>
      </c>
    </row>
    <row r="16644" spans="1:17" hidden="1" x14ac:dyDescent="0.3">
      <c r="A16644" t="s">
        <v>64188</v>
      </c>
      <c r="B16644" t="s">
        <v>64189</v>
      </c>
      <c r="C16644" s="1" t="str">
        <f t="shared" si="2461"/>
        <v>21:0797</v>
      </c>
      <c r="D16644" s="1" t="str">
        <f t="shared" si="2471"/>
        <v>21:0224</v>
      </c>
      <c r="E16644" t="s">
        <v>64190</v>
      </c>
      <c r="F16644" t="s">
        <v>64191</v>
      </c>
      <c r="H16644">
        <v>63.507207299999997</v>
      </c>
      <c r="I16644">
        <v>-131.53152639999999</v>
      </c>
      <c r="J16644" s="1" t="str">
        <f t="shared" si="2472"/>
        <v>Fluid (stream)</v>
      </c>
      <c r="K16644" s="1" t="str">
        <f t="shared" si="2473"/>
        <v>Untreated Water</v>
      </c>
      <c r="O16644">
        <v>2.5000000000000001E-2</v>
      </c>
      <c r="P16644">
        <v>50</v>
      </c>
      <c r="Q16644">
        <v>7.5</v>
      </c>
    </row>
    <row r="16645" spans="1:17" hidden="1" x14ac:dyDescent="0.3">
      <c r="A16645" t="s">
        <v>64192</v>
      </c>
      <c r="B16645" t="s">
        <v>64193</v>
      </c>
      <c r="C16645" s="1" t="str">
        <f t="shared" si="2461"/>
        <v>21:0797</v>
      </c>
      <c r="D16645" s="1" t="str">
        <f t="shared" si="2471"/>
        <v>21:0224</v>
      </c>
      <c r="E16645" t="s">
        <v>64194</v>
      </c>
      <c r="F16645" t="s">
        <v>64195</v>
      </c>
      <c r="H16645">
        <v>63.553224299999997</v>
      </c>
      <c r="I16645">
        <v>-131.6752348</v>
      </c>
      <c r="J16645" s="1" t="str">
        <f t="shared" si="2472"/>
        <v>Fluid (stream)</v>
      </c>
      <c r="K16645" s="1" t="str">
        <f t="shared" si="2473"/>
        <v>Untreated Water</v>
      </c>
      <c r="O16645">
        <v>2.5000000000000001E-2</v>
      </c>
      <c r="P16645">
        <v>40</v>
      </c>
      <c r="Q16645">
        <v>7.9</v>
      </c>
    </row>
    <row r="16646" spans="1:17" hidden="1" x14ac:dyDescent="0.3">
      <c r="A16646" t="s">
        <v>64196</v>
      </c>
      <c r="B16646" t="s">
        <v>64197</v>
      </c>
      <c r="C16646" s="1" t="str">
        <f t="shared" si="2461"/>
        <v>21:0797</v>
      </c>
      <c r="D16646" s="1" t="str">
        <f t="shared" si="2471"/>
        <v>21:0224</v>
      </c>
      <c r="E16646" t="s">
        <v>64198</v>
      </c>
      <c r="F16646" t="s">
        <v>64199</v>
      </c>
      <c r="H16646">
        <v>63.555004400000001</v>
      </c>
      <c r="I16646">
        <v>-131.67753640000001</v>
      </c>
      <c r="J16646" s="1" t="str">
        <f t="shared" si="2472"/>
        <v>Fluid (stream)</v>
      </c>
      <c r="K16646" s="1" t="str">
        <f t="shared" si="2473"/>
        <v>Untreated Water</v>
      </c>
      <c r="O16646">
        <v>2.5000000000000001E-2</v>
      </c>
      <c r="P16646">
        <v>70</v>
      </c>
      <c r="Q16646">
        <v>7.1</v>
      </c>
    </row>
    <row r="16647" spans="1:17" hidden="1" x14ac:dyDescent="0.3">
      <c r="A16647" t="s">
        <v>64200</v>
      </c>
      <c r="B16647" t="s">
        <v>64201</v>
      </c>
      <c r="C16647" s="1" t="str">
        <f t="shared" si="2461"/>
        <v>21:0797</v>
      </c>
      <c r="D16647" s="1" t="str">
        <f t="shared" si="2471"/>
        <v>21:0224</v>
      </c>
      <c r="E16647" t="s">
        <v>64202</v>
      </c>
      <c r="F16647" t="s">
        <v>64203</v>
      </c>
      <c r="H16647">
        <v>63.5229815</v>
      </c>
      <c r="I16647">
        <v>-131.69614079999999</v>
      </c>
      <c r="J16647" s="1" t="str">
        <f t="shared" si="2472"/>
        <v>Fluid (stream)</v>
      </c>
      <c r="K16647" s="1" t="str">
        <f t="shared" si="2473"/>
        <v>Untreated Water</v>
      </c>
      <c r="O16647">
        <v>2.5000000000000001E-2</v>
      </c>
      <c r="P16647">
        <v>40</v>
      </c>
      <c r="Q16647">
        <v>8.3000000000000007</v>
      </c>
    </row>
    <row r="16648" spans="1:17" hidden="1" x14ac:dyDescent="0.3">
      <c r="A16648" t="s">
        <v>64204</v>
      </c>
      <c r="B16648" t="s">
        <v>64205</v>
      </c>
      <c r="C16648" s="1" t="str">
        <f t="shared" si="2461"/>
        <v>21:0797</v>
      </c>
      <c r="D16648" s="1" t="str">
        <f t="shared" si="2471"/>
        <v>21:0224</v>
      </c>
      <c r="E16648" t="s">
        <v>64206</v>
      </c>
      <c r="F16648" t="s">
        <v>64207</v>
      </c>
      <c r="H16648">
        <v>63.525336799999998</v>
      </c>
      <c r="I16648">
        <v>-131.70030610000001</v>
      </c>
      <c r="J16648" s="1" t="str">
        <f t="shared" si="2472"/>
        <v>Fluid (stream)</v>
      </c>
      <c r="K16648" s="1" t="str">
        <f t="shared" si="2473"/>
        <v>Untreated Water</v>
      </c>
      <c r="O16648">
        <v>2.5000000000000001E-2</v>
      </c>
      <c r="P16648">
        <v>40</v>
      </c>
      <c r="Q16648">
        <v>7.8</v>
      </c>
    </row>
    <row r="16649" spans="1:17" hidden="1" x14ac:dyDescent="0.3">
      <c r="A16649" t="s">
        <v>64208</v>
      </c>
      <c r="B16649" t="s">
        <v>64209</v>
      </c>
      <c r="C16649" s="1" t="str">
        <f t="shared" si="2461"/>
        <v>21:0797</v>
      </c>
      <c r="D16649" s="1" t="str">
        <f t="shared" si="2471"/>
        <v>21:0224</v>
      </c>
      <c r="E16649" t="s">
        <v>64210</v>
      </c>
      <c r="F16649" t="s">
        <v>64211</v>
      </c>
      <c r="H16649">
        <v>63.498472</v>
      </c>
      <c r="I16649">
        <v>-131.73035049999999</v>
      </c>
      <c r="J16649" s="1" t="str">
        <f t="shared" si="2472"/>
        <v>Fluid (stream)</v>
      </c>
      <c r="K16649" s="1" t="str">
        <f t="shared" si="2473"/>
        <v>Untreated Water</v>
      </c>
      <c r="O16649">
        <v>7.0000000000000007E-2</v>
      </c>
      <c r="P16649">
        <v>50</v>
      </c>
      <c r="Q16649">
        <v>8</v>
      </c>
    </row>
    <row r="16650" spans="1:17" hidden="1" x14ac:dyDescent="0.3">
      <c r="A16650" t="s">
        <v>64212</v>
      </c>
      <c r="B16650" t="s">
        <v>64213</v>
      </c>
      <c r="C16650" s="1" t="str">
        <f t="shared" si="2461"/>
        <v>21:0797</v>
      </c>
      <c r="D16650" s="1" t="str">
        <f t="shared" si="2471"/>
        <v>21:0224</v>
      </c>
      <c r="E16650" t="s">
        <v>64214</v>
      </c>
      <c r="F16650" t="s">
        <v>64215</v>
      </c>
      <c r="H16650">
        <v>63.325935899999998</v>
      </c>
      <c r="I16650">
        <v>-131.6317367</v>
      </c>
      <c r="J16650" s="1" t="str">
        <f t="shared" si="2472"/>
        <v>Fluid (stream)</v>
      </c>
      <c r="K16650" s="1" t="str">
        <f t="shared" si="2473"/>
        <v>Untreated Water</v>
      </c>
      <c r="O16650">
        <v>70</v>
      </c>
      <c r="P16650">
        <v>120</v>
      </c>
      <c r="Q16650">
        <v>8.4</v>
      </c>
    </row>
    <row r="16651" spans="1:17" hidden="1" x14ac:dyDescent="0.3">
      <c r="A16651" t="s">
        <v>64216</v>
      </c>
      <c r="B16651" t="s">
        <v>64217</v>
      </c>
      <c r="C16651" s="1" t="str">
        <f t="shared" si="2461"/>
        <v>21:0797</v>
      </c>
      <c r="D16651" s="1" t="str">
        <f t="shared" si="2471"/>
        <v>21:0224</v>
      </c>
      <c r="E16651" t="s">
        <v>64218</v>
      </c>
      <c r="F16651" t="s">
        <v>64219</v>
      </c>
      <c r="H16651">
        <v>63.328833799999998</v>
      </c>
      <c r="I16651">
        <v>-131.6594738</v>
      </c>
      <c r="J16651" s="1" t="str">
        <f t="shared" si="2472"/>
        <v>Fluid (stream)</v>
      </c>
      <c r="K16651" s="1" t="str">
        <f t="shared" si="2473"/>
        <v>Untreated Water</v>
      </c>
      <c r="O16651">
        <v>18.2</v>
      </c>
      <c r="P16651">
        <v>280</v>
      </c>
      <c r="Q16651">
        <v>8.1999999999999993</v>
      </c>
    </row>
    <row r="16652" spans="1:17" hidden="1" x14ac:dyDescent="0.3">
      <c r="A16652" t="s">
        <v>64220</v>
      </c>
      <c r="B16652" t="s">
        <v>64221</v>
      </c>
      <c r="C16652" s="1" t="str">
        <f t="shared" si="2461"/>
        <v>21:0797</v>
      </c>
      <c r="D16652" s="1" t="str">
        <f t="shared" si="2471"/>
        <v>21:0224</v>
      </c>
      <c r="E16652" t="s">
        <v>64222</v>
      </c>
      <c r="F16652" t="s">
        <v>64223</v>
      </c>
      <c r="H16652">
        <v>63.319806200000002</v>
      </c>
      <c r="I16652">
        <v>-131.56949979999999</v>
      </c>
      <c r="J16652" s="1" t="str">
        <f t="shared" si="2472"/>
        <v>Fluid (stream)</v>
      </c>
      <c r="K16652" s="1" t="str">
        <f t="shared" si="2473"/>
        <v>Untreated Water</v>
      </c>
      <c r="O16652">
        <v>21.7</v>
      </c>
      <c r="P16652">
        <v>70</v>
      </c>
      <c r="Q16652">
        <v>8.1999999999999993</v>
      </c>
    </row>
    <row r="16653" spans="1:17" hidden="1" x14ac:dyDescent="0.3">
      <c r="A16653" t="s">
        <v>64224</v>
      </c>
      <c r="B16653" t="s">
        <v>64225</v>
      </c>
      <c r="C16653" s="1" t="str">
        <f t="shared" si="2461"/>
        <v>21:0797</v>
      </c>
      <c r="D16653" s="1" t="str">
        <f t="shared" si="2471"/>
        <v>21:0224</v>
      </c>
      <c r="E16653" t="s">
        <v>64226</v>
      </c>
      <c r="F16653" t="s">
        <v>64227</v>
      </c>
      <c r="H16653">
        <v>63.282359800000002</v>
      </c>
      <c r="I16653">
        <v>-131.5614386</v>
      </c>
      <c r="J16653" s="1" t="str">
        <f t="shared" si="2472"/>
        <v>Fluid (stream)</v>
      </c>
      <c r="K16653" s="1" t="str">
        <f t="shared" si="2473"/>
        <v>Untreated Water</v>
      </c>
      <c r="O16653">
        <v>0.18</v>
      </c>
      <c r="P16653">
        <v>50</v>
      </c>
      <c r="Q16653">
        <v>8.1999999999999993</v>
      </c>
    </row>
    <row r="16654" spans="1:17" hidden="1" x14ac:dyDescent="0.3">
      <c r="A16654" t="s">
        <v>64228</v>
      </c>
      <c r="B16654" t="s">
        <v>64229</v>
      </c>
      <c r="C16654" s="1" t="str">
        <f t="shared" si="2461"/>
        <v>21:0797</v>
      </c>
      <c r="D16654" s="1" t="str">
        <f t="shared" si="2471"/>
        <v>21:0224</v>
      </c>
      <c r="E16654" t="s">
        <v>64230</v>
      </c>
      <c r="F16654" t="s">
        <v>64231</v>
      </c>
      <c r="H16654">
        <v>63.281244899999997</v>
      </c>
      <c r="I16654">
        <v>-131.62706320000001</v>
      </c>
      <c r="J16654" s="1" t="str">
        <f t="shared" si="2472"/>
        <v>Fluid (stream)</v>
      </c>
      <c r="K16654" s="1" t="str">
        <f t="shared" si="2473"/>
        <v>Untreated Water</v>
      </c>
      <c r="O16654">
        <v>0.54</v>
      </c>
      <c r="P16654">
        <v>240</v>
      </c>
      <c r="Q16654">
        <v>8.1</v>
      </c>
    </row>
    <row r="16655" spans="1:17" hidden="1" x14ac:dyDescent="0.3">
      <c r="A16655" t="s">
        <v>64232</v>
      </c>
      <c r="B16655" t="s">
        <v>64233</v>
      </c>
      <c r="C16655" s="1" t="str">
        <f t="shared" si="2461"/>
        <v>21:0797</v>
      </c>
      <c r="D16655" s="1" t="str">
        <f>HYPERLINK("http://geochem.nrcan.gc.ca/cdogs/content/svy/svy_e.htm", "")</f>
        <v/>
      </c>
      <c r="G16655" s="1" t="str">
        <f>HYPERLINK("http://geochem.nrcan.gc.ca/cdogs/content/cr_/cr_00089_e.htm", "89")</f>
        <v>89</v>
      </c>
      <c r="J16655" t="s">
        <v>11453</v>
      </c>
      <c r="K16655" t="s">
        <v>11454</v>
      </c>
      <c r="O16655">
        <v>1.8</v>
      </c>
      <c r="P16655">
        <v>220</v>
      </c>
      <c r="Q16655">
        <v>8</v>
      </c>
    </row>
    <row r="16656" spans="1:17" hidden="1" x14ac:dyDescent="0.3">
      <c r="A16656" t="s">
        <v>64234</v>
      </c>
      <c r="B16656" t="s">
        <v>64235</v>
      </c>
      <c r="C16656" s="1" t="str">
        <f t="shared" si="2461"/>
        <v>21:0797</v>
      </c>
      <c r="D16656" s="1" t="str">
        <f t="shared" ref="D16656:D16683" si="2474">HYPERLINK("http://geochem.nrcan.gc.ca/cdogs/content/svy/svy210224_e.htm", "21:0224")</f>
        <v>21:0224</v>
      </c>
      <c r="E16656" t="s">
        <v>64236</v>
      </c>
      <c r="F16656" t="s">
        <v>64237</v>
      </c>
      <c r="H16656">
        <v>63.289618699999998</v>
      </c>
      <c r="I16656">
        <v>-131.67365699999999</v>
      </c>
      <c r="J16656" s="1" t="str">
        <f t="shared" ref="J16656:J16683" si="2475">HYPERLINK("http://geochem.nrcan.gc.ca/cdogs/content/kwd/kwd020018_e.htm", "Fluid (stream)")</f>
        <v>Fluid (stream)</v>
      </c>
      <c r="K16656" s="1" t="str">
        <f t="shared" ref="K16656:K16683" si="2476">HYPERLINK("http://geochem.nrcan.gc.ca/cdogs/content/kwd/kwd080007_e.htm", "Untreated Water")</f>
        <v>Untreated Water</v>
      </c>
      <c r="O16656">
        <v>0.13</v>
      </c>
      <c r="P16656">
        <v>710</v>
      </c>
      <c r="Q16656">
        <v>5.8</v>
      </c>
    </row>
    <row r="16657" spans="1:17" hidden="1" x14ac:dyDescent="0.3">
      <c r="A16657" t="s">
        <v>64238</v>
      </c>
      <c r="B16657" t="s">
        <v>64239</v>
      </c>
      <c r="C16657" s="1" t="str">
        <f t="shared" si="2461"/>
        <v>21:0797</v>
      </c>
      <c r="D16657" s="1" t="str">
        <f t="shared" si="2474"/>
        <v>21:0224</v>
      </c>
      <c r="E16657" t="s">
        <v>64236</v>
      </c>
      <c r="F16657" t="s">
        <v>64240</v>
      </c>
      <c r="H16657">
        <v>63.289618699999998</v>
      </c>
      <c r="I16657">
        <v>-131.67365699999999</v>
      </c>
      <c r="J16657" s="1" t="str">
        <f t="shared" si="2475"/>
        <v>Fluid (stream)</v>
      </c>
      <c r="K16657" s="1" t="str">
        <f t="shared" si="2476"/>
        <v>Untreated Water</v>
      </c>
      <c r="O16657">
        <v>7.0000000000000007E-2</v>
      </c>
      <c r="P16657">
        <v>730</v>
      </c>
      <c r="Q16657">
        <v>7.5</v>
      </c>
    </row>
    <row r="16658" spans="1:17" hidden="1" x14ac:dyDescent="0.3">
      <c r="A16658" t="s">
        <v>64241</v>
      </c>
      <c r="B16658" t="s">
        <v>64242</v>
      </c>
      <c r="C16658" s="1" t="str">
        <f t="shared" si="2461"/>
        <v>21:0797</v>
      </c>
      <c r="D16658" s="1" t="str">
        <f t="shared" si="2474"/>
        <v>21:0224</v>
      </c>
      <c r="E16658" t="s">
        <v>64243</v>
      </c>
      <c r="F16658" t="s">
        <v>64244</v>
      </c>
      <c r="H16658">
        <v>63.255154099999999</v>
      </c>
      <c r="I16658">
        <v>-131.74793410000001</v>
      </c>
      <c r="J16658" s="1" t="str">
        <f t="shared" si="2475"/>
        <v>Fluid (stream)</v>
      </c>
      <c r="K16658" s="1" t="str">
        <f t="shared" si="2476"/>
        <v>Untreated Water</v>
      </c>
      <c r="O16658">
        <v>0.68</v>
      </c>
      <c r="P16658">
        <v>790</v>
      </c>
      <c r="Q16658">
        <v>7.5</v>
      </c>
    </row>
    <row r="16659" spans="1:17" hidden="1" x14ac:dyDescent="0.3">
      <c r="A16659" t="s">
        <v>64245</v>
      </c>
      <c r="B16659" t="s">
        <v>64246</v>
      </c>
      <c r="C16659" s="1" t="str">
        <f t="shared" si="2461"/>
        <v>21:0797</v>
      </c>
      <c r="D16659" s="1" t="str">
        <f t="shared" si="2474"/>
        <v>21:0224</v>
      </c>
      <c r="E16659" t="s">
        <v>64247</v>
      </c>
      <c r="F16659" t="s">
        <v>64248</v>
      </c>
      <c r="H16659">
        <v>63.286261000000003</v>
      </c>
      <c r="I16659">
        <v>-131.8549452</v>
      </c>
      <c r="J16659" s="1" t="str">
        <f t="shared" si="2475"/>
        <v>Fluid (stream)</v>
      </c>
      <c r="K16659" s="1" t="str">
        <f t="shared" si="2476"/>
        <v>Untreated Water</v>
      </c>
      <c r="O16659">
        <v>2.5000000000000001E-2</v>
      </c>
      <c r="P16659">
        <v>210</v>
      </c>
      <c r="Q16659">
        <v>7.3</v>
      </c>
    </row>
    <row r="16660" spans="1:17" hidden="1" x14ac:dyDescent="0.3">
      <c r="A16660" t="s">
        <v>64249</v>
      </c>
      <c r="B16660" t="s">
        <v>64250</v>
      </c>
      <c r="C16660" s="1" t="str">
        <f t="shared" ref="C16660:C16723" si="2477">HYPERLINK("http://geochem.nrcan.gc.ca/cdogs/content/bdl/bdl210797_e.htm", "21:0797")</f>
        <v>21:0797</v>
      </c>
      <c r="D16660" s="1" t="str">
        <f t="shared" si="2474"/>
        <v>21:0224</v>
      </c>
      <c r="E16660" t="s">
        <v>64251</v>
      </c>
      <c r="F16660" t="s">
        <v>64252</v>
      </c>
      <c r="H16660">
        <v>63.267439500000002</v>
      </c>
      <c r="I16660">
        <v>-131.84532799999999</v>
      </c>
      <c r="J16660" s="1" t="str">
        <f t="shared" si="2475"/>
        <v>Fluid (stream)</v>
      </c>
      <c r="K16660" s="1" t="str">
        <f t="shared" si="2476"/>
        <v>Untreated Water</v>
      </c>
      <c r="O16660">
        <v>1.9</v>
      </c>
      <c r="P16660">
        <v>40</v>
      </c>
      <c r="Q16660">
        <v>7.7</v>
      </c>
    </row>
    <row r="16661" spans="1:17" hidden="1" x14ac:dyDescent="0.3">
      <c r="A16661" t="s">
        <v>64253</v>
      </c>
      <c r="B16661" t="s">
        <v>64254</v>
      </c>
      <c r="C16661" s="1" t="str">
        <f t="shared" si="2477"/>
        <v>21:0797</v>
      </c>
      <c r="D16661" s="1" t="str">
        <f t="shared" si="2474"/>
        <v>21:0224</v>
      </c>
      <c r="E16661" t="s">
        <v>64255</v>
      </c>
      <c r="F16661" t="s">
        <v>64256</v>
      </c>
      <c r="H16661">
        <v>63.251550199999997</v>
      </c>
      <c r="I16661">
        <v>-131.95379130000001</v>
      </c>
      <c r="J16661" s="1" t="str">
        <f t="shared" si="2475"/>
        <v>Fluid (stream)</v>
      </c>
      <c r="K16661" s="1" t="str">
        <f t="shared" si="2476"/>
        <v>Untreated Water</v>
      </c>
      <c r="O16661">
        <v>2.5000000000000001E-2</v>
      </c>
      <c r="P16661">
        <v>130</v>
      </c>
      <c r="Q16661">
        <v>7.7</v>
      </c>
    </row>
    <row r="16662" spans="1:17" hidden="1" x14ac:dyDescent="0.3">
      <c r="A16662" t="s">
        <v>64257</v>
      </c>
      <c r="B16662" t="s">
        <v>64258</v>
      </c>
      <c r="C16662" s="1" t="str">
        <f t="shared" si="2477"/>
        <v>21:0797</v>
      </c>
      <c r="D16662" s="1" t="str">
        <f t="shared" si="2474"/>
        <v>21:0224</v>
      </c>
      <c r="E16662" t="s">
        <v>64259</v>
      </c>
      <c r="F16662" t="s">
        <v>64260</v>
      </c>
      <c r="H16662">
        <v>63.231744599999999</v>
      </c>
      <c r="I16662">
        <v>-131.52892030000001</v>
      </c>
      <c r="J16662" s="1" t="str">
        <f t="shared" si="2475"/>
        <v>Fluid (stream)</v>
      </c>
      <c r="K16662" s="1" t="str">
        <f t="shared" si="2476"/>
        <v>Untreated Water</v>
      </c>
      <c r="O16662">
        <v>0.09</v>
      </c>
      <c r="P16662">
        <v>170</v>
      </c>
      <c r="Q16662">
        <v>4.2</v>
      </c>
    </row>
    <row r="16663" spans="1:17" hidden="1" x14ac:dyDescent="0.3">
      <c r="A16663" t="s">
        <v>64261</v>
      </c>
      <c r="B16663" t="s">
        <v>64262</v>
      </c>
      <c r="C16663" s="1" t="str">
        <f t="shared" si="2477"/>
        <v>21:0797</v>
      </c>
      <c r="D16663" s="1" t="str">
        <f t="shared" si="2474"/>
        <v>21:0224</v>
      </c>
      <c r="E16663" t="s">
        <v>64263</v>
      </c>
      <c r="F16663" t="s">
        <v>64264</v>
      </c>
      <c r="H16663">
        <v>63.235669999999999</v>
      </c>
      <c r="I16663">
        <v>-131.5559887</v>
      </c>
      <c r="J16663" s="1" t="str">
        <f t="shared" si="2475"/>
        <v>Fluid (stream)</v>
      </c>
      <c r="K16663" s="1" t="str">
        <f t="shared" si="2476"/>
        <v>Untreated Water</v>
      </c>
      <c r="O16663">
        <v>0.09</v>
      </c>
      <c r="P16663">
        <v>260</v>
      </c>
      <c r="Q16663">
        <v>7</v>
      </c>
    </row>
    <row r="16664" spans="1:17" hidden="1" x14ac:dyDescent="0.3">
      <c r="A16664" t="s">
        <v>64265</v>
      </c>
      <c r="B16664" t="s">
        <v>64266</v>
      </c>
      <c r="C16664" s="1" t="str">
        <f t="shared" si="2477"/>
        <v>21:0797</v>
      </c>
      <c r="D16664" s="1" t="str">
        <f t="shared" si="2474"/>
        <v>21:0224</v>
      </c>
      <c r="E16664" t="s">
        <v>64267</v>
      </c>
      <c r="F16664" t="s">
        <v>64268</v>
      </c>
      <c r="H16664">
        <v>63.228551199999998</v>
      </c>
      <c r="I16664">
        <v>-131.5663102</v>
      </c>
      <c r="J16664" s="1" t="str">
        <f t="shared" si="2475"/>
        <v>Fluid (stream)</v>
      </c>
      <c r="K16664" s="1" t="str">
        <f t="shared" si="2476"/>
        <v>Untreated Water</v>
      </c>
      <c r="O16664">
        <v>0.22</v>
      </c>
      <c r="P16664">
        <v>70</v>
      </c>
      <c r="Q16664">
        <v>4.4000000000000004</v>
      </c>
    </row>
    <row r="16665" spans="1:17" hidden="1" x14ac:dyDescent="0.3">
      <c r="A16665" t="s">
        <v>64269</v>
      </c>
      <c r="B16665" t="s">
        <v>64270</v>
      </c>
      <c r="C16665" s="1" t="str">
        <f t="shared" si="2477"/>
        <v>21:0797</v>
      </c>
      <c r="D16665" s="1" t="str">
        <f t="shared" si="2474"/>
        <v>21:0224</v>
      </c>
      <c r="E16665" t="s">
        <v>64271</v>
      </c>
      <c r="F16665" t="s">
        <v>64272</v>
      </c>
      <c r="H16665">
        <v>63.206941999999998</v>
      </c>
      <c r="I16665">
        <v>-131.57635210000001</v>
      </c>
      <c r="J16665" s="1" t="str">
        <f t="shared" si="2475"/>
        <v>Fluid (stream)</v>
      </c>
      <c r="K16665" s="1" t="str">
        <f t="shared" si="2476"/>
        <v>Untreated Water</v>
      </c>
      <c r="O16665">
        <v>2.5000000000000001E-2</v>
      </c>
      <c r="P16665">
        <v>60</v>
      </c>
      <c r="Q16665">
        <v>4.7</v>
      </c>
    </row>
    <row r="16666" spans="1:17" hidden="1" x14ac:dyDescent="0.3">
      <c r="A16666" t="s">
        <v>64273</v>
      </c>
      <c r="B16666" t="s">
        <v>64274</v>
      </c>
      <c r="C16666" s="1" t="str">
        <f t="shared" si="2477"/>
        <v>21:0797</v>
      </c>
      <c r="D16666" s="1" t="str">
        <f t="shared" si="2474"/>
        <v>21:0224</v>
      </c>
      <c r="E16666" t="s">
        <v>64275</v>
      </c>
      <c r="F16666" t="s">
        <v>64276</v>
      </c>
      <c r="H16666">
        <v>63.191549799999997</v>
      </c>
      <c r="I16666">
        <v>-131.71752040000001</v>
      </c>
      <c r="J16666" s="1" t="str">
        <f t="shared" si="2475"/>
        <v>Fluid (stream)</v>
      </c>
      <c r="K16666" s="1" t="str">
        <f t="shared" si="2476"/>
        <v>Untreated Water</v>
      </c>
      <c r="O16666">
        <v>0.05</v>
      </c>
      <c r="P16666">
        <v>170</v>
      </c>
      <c r="Q16666">
        <v>7.4</v>
      </c>
    </row>
    <row r="16667" spans="1:17" hidden="1" x14ac:dyDescent="0.3">
      <c r="A16667" t="s">
        <v>64277</v>
      </c>
      <c r="B16667" t="s">
        <v>64278</v>
      </c>
      <c r="C16667" s="1" t="str">
        <f t="shared" si="2477"/>
        <v>21:0797</v>
      </c>
      <c r="D16667" s="1" t="str">
        <f t="shared" si="2474"/>
        <v>21:0224</v>
      </c>
      <c r="E16667" t="s">
        <v>64279</v>
      </c>
      <c r="F16667" t="s">
        <v>64280</v>
      </c>
      <c r="H16667">
        <v>63.2351715</v>
      </c>
      <c r="I16667">
        <v>-131.64898640000001</v>
      </c>
      <c r="J16667" s="1" t="str">
        <f t="shared" si="2475"/>
        <v>Fluid (stream)</v>
      </c>
      <c r="K16667" s="1" t="str">
        <f t="shared" si="2476"/>
        <v>Untreated Water</v>
      </c>
      <c r="O16667">
        <v>0.14000000000000001</v>
      </c>
      <c r="P16667">
        <v>90</v>
      </c>
      <c r="Q16667">
        <v>5.8</v>
      </c>
    </row>
    <row r="16668" spans="1:17" hidden="1" x14ac:dyDescent="0.3">
      <c r="A16668" t="s">
        <v>64281</v>
      </c>
      <c r="B16668" t="s">
        <v>64282</v>
      </c>
      <c r="C16668" s="1" t="str">
        <f t="shared" si="2477"/>
        <v>21:0797</v>
      </c>
      <c r="D16668" s="1" t="str">
        <f t="shared" si="2474"/>
        <v>21:0224</v>
      </c>
      <c r="E16668" t="s">
        <v>64283</v>
      </c>
      <c r="F16668" t="s">
        <v>64284</v>
      </c>
      <c r="H16668">
        <v>63.272524699999998</v>
      </c>
      <c r="I16668">
        <v>-131.49939079999999</v>
      </c>
      <c r="J16668" s="1" t="str">
        <f t="shared" si="2475"/>
        <v>Fluid (stream)</v>
      </c>
      <c r="K16668" s="1" t="str">
        <f t="shared" si="2476"/>
        <v>Untreated Water</v>
      </c>
      <c r="O16668">
        <v>2.5000000000000001E-2</v>
      </c>
      <c r="P16668">
        <v>50</v>
      </c>
      <c r="Q16668">
        <v>7.6</v>
      </c>
    </row>
    <row r="16669" spans="1:17" hidden="1" x14ac:dyDescent="0.3">
      <c r="A16669" t="s">
        <v>64285</v>
      </c>
      <c r="B16669" t="s">
        <v>64286</v>
      </c>
      <c r="C16669" s="1" t="str">
        <f t="shared" si="2477"/>
        <v>21:0797</v>
      </c>
      <c r="D16669" s="1" t="str">
        <f t="shared" si="2474"/>
        <v>21:0224</v>
      </c>
      <c r="E16669" t="s">
        <v>64287</v>
      </c>
      <c r="F16669" t="s">
        <v>64288</v>
      </c>
      <c r="H16669">
        <v>63.2754306</v>
      </c>
      <c r="I16669">
        <v>-131.3114818</v>
      </c>
      <c r="J16669" s="1" t="str">
        <f t="shared" si="2475"/>
        <v>Fluid (stream)</v>
      </c>
      <c r="K16669" s="1" t="str">
        <f t="shared" si="2476"/>
        <v>Untreated Water</v>
      </c>
      <c r="O16669">
        <v>2.5000000000000001E-2</v>
      </c>
      <c r="P16669">
        <v>70</v>
      </c>
      <c r="Q16669">
        <v>7.5</v>
      </c>
    </row>
    <row r="16670" spans="1:17" hidden="1" x14ac:dyDescent="0.3">
      <c r="A16670" t="s">
        <v>64289</v>
      </c>
      <c r="B16670" t="s">
        <v>64290</v>
      </c>
      <c r="C16670" s="1" t="str">
        <f t="shared" si="2477"/>
        <v>21:0797</v>
      </c>
      <c r="D16670" s="1" t="str">
        <f t="shared" si="2474"/>
        <v>21:0224</v>
      </c>
      <c r="E16670" t="s">
        <v>64291</v>
      </c>
      <c r="F16670" t="s">
        <v>64292</v>
      </c>
      <c r="H16670">
        <v>63.278545700000002</v>
      </c>
      <c r="I16670">
        <v>-131.431207</v>
      </c>
      <c r="J16670" s="1" t="str">
        <f t="shared" si="2475"/>
        <v>Fluid (stream)</v>
      </c>
      <c r="K16670" s="1" t="str">
        <f t="shared" si="2476"/>
        <v>Untreated Water</v>
      </c>
      <c r="O16670">
        <v>2.5000000000000001E-2</v>
      </c>
      <c r="P16670">
        <v>190</v>
      </c>
      <c r="Q16670">
        <v>7.6</v>
      </c>
    </row>
    <row r="16671" spans="1:17" hidden="1" x14ac:dyDescent="0.3">
      <c r="A16671" t="s">
        <v>64293</v>
      </c>
      <c r="B16671" t="s">
        <v>64294</v>
      </c>
      <c r="C16671" s="1" t="str">
        <f t="shared" si="2477"/>
        <v>21:0797</v>
      </c>
      <c r="D16671" s="1" t="str">
        <f t="shared" si="2474"/>
        <v>21:0224</v>
      </c>
      <c r="E16671" t="s">
        <v>64295</v>
      </c>
      <c r="F16671" t="s">
        <v>64296</v>
      </c>
      <c r="H16671">
        <v>63.276347000000001</v>
      </c>
      <c r="I16671">
        <v>-131.18639210000001</v>
      </c>
      <c r="J16671" s="1" t="str">
        <f t="shared" si="2475"/>
        <v>Fluid (stream)</v>
      </c>
      <c r="K16671" s="1" t="str">
        <f t="shared" si="2476"/>
        <v>Untreated Water</v>
      </c>
      <c r="O16671">
        <v>2.5000000000000001E-2</v>
      </c>
      <c r="P16671">
        <v>70</v>
      </c>
      <c r="Q16671">
        <v>7.9</v>
      </c>
    </row>
    <row r="16672" spans="1:17" hidden="1" x14ac:dyDescent="0.3">
      <c r="A16672" t="s">
        <v>64297</v>
      </c>
      <c r="B16672" t="s">
        <v>64298</v>
      </c>
      <c r="C16672" s="1" t="str">
        <f t="shared" si="2477"/>
        <v>21:0797</v>
      </c>
      <c r="D16672" s="1" t="str">
        <f t="shared" si="2474"/>
        <v>21:0224</v>
      </c>
      <c r="E16672" t="s">
        <v>64299</v>
      </c>
      <c r="F16672" t="s">
        <v>64300</v>
      </c>
      <c r="H16672">
        <v>63.207099100000001</v>
      </c>
      <c r="I16672">
        <v>-131.5701588</v>
      </c>
      <c r="J16672" s="1" t="str">
        <f t="shared" si="2475"/>
        <v>Fluid (stream)</v>
      </c>
      <c r="K16672" s="1" t="str">
        <f t="shared" si="2476"/>
        <v>Untreated Water</v>
      </c>
      <c r="O16672">
        <v>0.09</v>
      </c>
      <c r="P16672">
        <v>130</v>
      </c>
      <c r="Q16672">
        <v>4.7</v>
      </c>
    </row>
    <row r="16673" spans="1:17" hidden="1" x14ac:dyDescent="0.3">
      <c r="A16673" t="s">
        <v>64301</v>
      </c>
      <c r="B16673" t="s">
        <v>64302</v>
      </c>
      <c r="C16673" s="1" t="str">
        <f t="shared" si="2477"/>
        <v>21:0797</v>
      </c>
      <c r="D16673" s="1" t="str">
        <f t="shared" si="2474"/>
        <v>21:0224</v>
      </c>
      <c r="E16673" t="s">
        <v>64303</v>
      </c>
      <c r="F16673" t="s">
        <v>64304</v>
      </c>
      <c r="H16673">
        <v>63.258752399999999</v>
      </c>
      <c r="I16673">
        <v>-131.1370762</v>
      </c>
      <c r="J16673" s="1" t="str">
        <f t="shared" si="2475"/>
        <v>Fluid (stream)</v>
      </c>
      <c r="K16673" s="1" t="str">
        <f t="shared" si="2476"/>
        <v>Untreated Water</v>
      </c>
      <c r="O16673">
        <v>2.5000000000000001E-2</v>
      </c>
      <c r="P16673">
        <v>140</v>
      </c>
      <c r="Q16673">
        <v>6.9</v>
      </c>
    </row>
    <row r="16674" spans="1:17" hidden="1" x14ac:dyDescent="0.3">
      <c r="A16674" t="s">
        <v>64305</v>
      </c>
      <c r="B16674" t="s">
        <v>64306</v>
      </c>
      <c r="C16674" s="1" t="str">
        <f t="shared" si="2477"/>
        <v>21:0797</v>
      </c>
      <c r="D16674" s="1" t="str">
        <f t="shared" si="2474"/>
        <v>21:0224</v>
      </c>
      <c r="E16674" t="s">
        <v>64303</v>
      </c>
      <c r="F16674" t="s">
        <v>64307</v>
      </c>
      <c r="H16674">
        <v>63.258752399999999</v>
      </c>
      <c r="I16674">
        <v>-131.1370762</v>
      </c>
      <c r="J16674" s="1" t="str">
        <f t="shared" si="2475"/>
        <v>Fluid (stream)</v>
      </c>
      <c r="K16674" s="1" t="str">
        <f t="shared" si="2476"/>
        <v>Untreated Water</v>
      </c>
      <c r="O16674">
        <v>2.5000000000000001E-2</v>
      </c>
      <c r="P16674">
        <v>160</v>
      </c>
      <c r="Q16674">
        <v>7</v>
      </c>
    </row>
    <row r="16675" spans="1:17" hidden="1" x14ac:dyDescent="0.3">
      <c r="A16675" t="s">
        <v>64308</v>
      </c>
      <c r="B16675" t="s">
        <v>64309</v>
      </c>
      <c r="C16675" s="1" t="str">
        <f t="shared" si="2477"/>
        <v>21:0797</v>
      </c>
      <c r="D16675" s="1" t="str">
        <f t="shared" si="2474"/>
        <v>21:0224</v>
      </c>
      <c r="E16675" t="s">
        <v>64310</v>
      </c>
      <c r="F16675" t="s">
        <v>64311</v>
      </c>
      <c r="H16675">
        <v>63.263458700000001</v>
      </c>
      <c r="I16675">
        <v>-131.05963819999999</v>
      </c>
      <c r="J16675" s="1" t="str">
        <f t="shared" si="2475"/>
        <v>Fluid (stream)</v>
      </c>
      <c r="K16675" s="1" t="str">
        <f t="shared" si="2476"/>
        <v>Untreated Water</v>
      </c>
      <c r="O16675">
        <v>6.6</v>
      </c>
      <c r="P16675">
        <v>180</v>
      </c>
      <c r="Q16675">
        <v>8.3000000000000007</v>
      </c>
    </row>
    <row r="16676" spans="1:17" hidden="1" x14ac:dyDescent="0.3">
      <c r="A16676" t="s">
        <v>64312</v>
      </c>
      <c r="B16676" t="s">
        <v>64313</v>
      </c>
      <c r="C16676" s="1" t="str">
        <f t="shared" si="2477"/>
        <v>21:0797</v>
      </c>
      <c r="D16676" s="1" t="str">
        <f t="shared" si="2474"/>
        <v>21:0224</v>
      </c>
      <c r="E16676" t="s">
        <v>64314</v>
      </c>
      <c r="F16676" t="s">
        <v>64315</v>
      </c>
      <c r="H16676">
        <v>63.2585148</v>
      </c>
      <c r="I16676">
        <v>-131.04946219999999</v>
      </c>
      <c r="J16676" s="1" t="str">
        <f t="shared" si="2475"/>
        <v>Fluid (stream)</v>
      </c>
      <c r="K16676" s="1" t="str">
        <f t="shared" si="2476"/>
        <v>Untreated Water</v>
      </c>
      <c r="O16676">
        <v>2.5000000000000001E-2</v>
      </c>
      <c r="P16676">
        <v>170</v>
      </c>
      <c r="Q16676">
        <v>7.9</v>
      </c>
    </row>
    <row r="16677" spans="1:17" hidden="1" x14ac:dyDescent="0.3">
      <c r="A16677" t="s">
        <v>64316</v>
      </c>
      <c r="B16677" t="s">
        <v>64317</v>
      </c>
      <c r="C16677" s="1" t="str">
        <f t="shared" si="2477"/>
        <v>21:0797</v>
      </c>
      <c r="D16677" s="1" t="str">
        <f t="shared" si="2474"/>
        <v>21:0224</v>
      </c>
      <c r="E16677" t="s">
        <v>64318</v>
      </c>
      <c r="F16677" t="s">
        <v>64319</v>
      </c>
      <c r="H16677">
        <v>63.289671499999997</v>
      </c>
      <c r="I16677">
        <v>-131.05307120000001</v>
      </c>
      <c r="J16677" s="1" t="str">
        <f t="shared" si="2475"/>
        <v>Fluid (stream)</v>
      </c>
      <c r="K16677" s="1" t="str">
        <f t="shared" si="2476"/>
        <v>Untreated Water</v>
      </c>
      <c r="O16677">
        <v>7.1</v>
      </c>
      <c r="P16677">
        <v>190</v>
      </c>
      <c r="Q16677">
        <v>8.5</v>
      </c>
    </row>
    <row r="16678" spans="1:17" hidden="1" x14ac:dyDescent="0.3">
      <c r="A16678" t="s">
        <v>64320</v>
      </c>
      <c r="B16678" t="s">
        <v>64321</v>
      </c>
      <c r="C16678" s="1" t="str">
        <f t="shared" si="2477"/>
        <v>21:0797</v>
      </c>
      <c r="D16678" s="1" t="str">
        <f t="shared" si="2474"/>
        <v>21:0224</v>
      </c>
      <c r="E16678" t="s">
        <v>64322</v>
      </c>
      <c r="F16678" t="s">
        <v>64323</v>
      </c>
      <c r="H16678">
        <v>63.339447100000001</v>
      </c>
      <c r="I16678">
        <v>-131.05743899999999</v>
      </c>
      <c r="J16678" s="1" t="str">
        <f t="shared" si="2475"/>
        <v>Fluid (stream)</v>
      </c>
      <c r="K16678" s="1" t="str">
        <f t="shared" si="2476"/>
        <v>Untreated Water</v>
      </c>
      <c r="O16678">
        <v>1.7</v>
      </c>
      <c r="P16678">
        <v>120</v>
      </c>
      <c r="Q16678">
        <v>8.1999999999999993</v>
      </c>
    </row>
    <row r="16679" spans="1:17" hidden="1" x14ac:dyDescent="0.3">
      <c r="A16679" t="s">
        <v>64324</v>
      </c>
      <c r="B16679" t="s">
        <v>64325</v>
      </c>
      <c r="C16679" s="1" t="str">
        <f t="shared" si="2477"/>
        <v>21:0797</v>
      </c>
      <c r="D16679" s="1" t="str">
        <f t="shared" si="2474"/>
        <v>21:0224</v>
      </c>
      <c r="E16679" t="s">
        <v>64326</v>
      </c>
      <c r="F16679" t="s">
        <v>64327</v>
      </c>
      <c r="H16679">
        <v>63.3330555</v>
      </c>
      <c r="I16679">
        <v>-131.11383939999999</v>
      </c>
      <c r="J16679" s="1" t="str">
        <f t="shared" si="2475"/>
        <v>Fluid (stream)</v>
      </c>
      <c r="K16679" s="1" t="str">
        <f t="shared" si="2476"/>
        <v>Untreated Water</v>
      </c>
      <c r="O16679">
        <v>0.28999999999999998</v>
      </c>
      <c r="P16679">
        <v>100</v>
      </c>
      <c r="Q16679">
        <v>7.8</v>
      </c>
    </row>
    <row r="16680" spans="1:17" hidden="1" x14ac:dyDescent="0.3">
      <c r="A16680" t="s">
        <v>64328</v>
      </c>
      <c r="B16680" t="s">
        <v>64329</v>
      </c>
      <c r="C16680" s="1" t="str">
        <f t="shared" si="2477"/>
        <v>21:0797</v>
      </c>
      <c r="D16680" s="1" t="str">
        <f t="shared" si="2474"/>
        <v>21:0224</v>
      </c>
      <c r="E16680" t="s">
        <v>64330</v>
      </c>
      <c r="F16680" t="s">
        <v>64331</v>
      </c>
      <c r="H16680">
        <v>63.322461300000001</v>
      </c>
      <c r="I16680">
        <v>-131.41879280000001</v>
      </c>
      <c r="J16680" s="1" t="str">
        <f t="shared" si="2475"/>
        <v>Fluid (stream)</v>
      </c>
      <c r="K16680" s="1" t="str">
        <f t="shared" si="2476"/>
        <v>Untreated Water</v>
      </c>
    </row>
    <row r="16681" spans="1:17" hidden="1" x14ac:dyDescent="0.3">
      <c r="A16681" t="s">
        <v>64332</v>
      </c>
      <c r="B16681" t="s">
        <v>64333</v>
      </c>
      <c r="C16681" s="1" t="str">
        <f t="shared" si="2477"/>
        <v>21:0797</v>
      </c>
      <c r="D16681" s="1" t="str">
        <f t="shared" si="2474"/>
        <v>21:0224</v>
      </c>
      <c r="E16681" t="s">
        <v>64334</v>
      </c>
      <c r="F16681" t="s">
        <v>64335</v>
      </c>
      <c r="H16681">
        <v>63.3343062</v>
      </c>
      <c r="I16681">
        <v>-131.45187809999999</v>
      </c>
      <c r="J16681" s="1" t="str">
        <f t="shared" si="2475"/>
        <v>Fluid (stream)</v>
      </c>
      <c r="K16681" s="1" t="str">
        <f t="shared" si="2476"/>
        <v>Untreated Water</v>
      </c>
      <c r="O16681">
        <v>1.25</v>
      </c>
      <c r="P16681">
        <v>130</v>
      </c>
      <c r="Q16681">
        <v>7.9</v>
      </c>
    </row>
    <row r="16682" spans="1:17" hidden="1" x14ac:dyDescent="0.3">
      <c r="A16682" t="s">
        <v>64336</v>
      </c>
      <c r="B16682" t="s">
        <v>64337</v>
      </c>
      <c r="C16682" s="1" t="str">
        <f t="shared" si="2477"/>
        <v>21:0797</v>
      </c>
      <c r="D16682" s="1" t="str">
        <f t="shared" si="2474"/>
        <v>21:0224</v>
      </c>
      <c r="E16682" t="s">
        <v>64338</v>
      </c>
      <c r="F16682" t="s">
        <v>64339</v>
      </c>
      <c r="H16682">
        <v>63.333202300000004</v>
      </c>
      <c r="I16682">
        <v>-131.3926409</v>
      </c>
      <c r="J16682" s="1" t="str">
        <f t="shared" si="2475"/>
        <v>Fluid (stream)</v>
      </c>
      <c r="K16682" s="1" t="str">
        <f t="shared" si="2476"/>
        <v>Untreated Water</v>
      </c>
      <c r="O16682">
        <v>0.25</v>
      </c>
      <c r="P16682">
        <v>180</v>
      </c>
      <c r="Q16682">
        <v>7.5</v>
      </c>
    </row>
    <row r="16683" spans="1:17" hidden="1" x14ac:dyDescent="0.3">
      <c r="A16683" t="s">
        <v>64340</v>
      </c>
      <c r="B16683" t="s">
        <v>64341</v>
      </c>
      <c r="C16683" s="1" t="str">
        <f t="shared" si="2477"/>
        <v>21:0797</v>
      </c>
      <c r="D16683" s="1" t="str">
        <f t="shared" si="2474"/>
        <v>21:0224</v>
      </c>
      <c r="E16683" t="s">
        <v>64342</v>
      </c>
      <c r="F16683" t="s">
        <v>64343</v>
      </c>
      <c r="H16683">
        <v>63.329037599999999</v>
      </c>
      <c r="I16683">
        <v>-131.3580336</v>
      </c>
      <c r="J16683" s="1" t="str">
        <f t="shared" si="2475"/>
        <v>Fluid (stream)</v>
      </c>
      <c r="K16683" s="1" t="str">
        <f t="shared" si="2476"/>
        <v>Untreated Water</v>
      </c>
      <c r="O16683">
        <v>7.9</v>
      </c>
      <c r="P16683">
        <v>280</v>
      </c>
      <c r="Q16683">
        <v>8.1999999999999993</v>
      </c>
    </row>
    <row r="16684" spans="1:17" hidden="1" x14ac:dyDescent="0.3">
      <c r="A16684" t="s">
        <v>64344</v>
      </c>
      <c r="B16684" t="s">
        <v>64345</v>
      </c>
      <c r="C16684" s="1" t="str">
        <f t="shared" si="2477"/>
        <v>21:0797</v>
      </c>
      <c r="D16684" s="1" t="str">
        <f>HYPERLINK("http://geochem.nrcan.gc.ca/cdogs/content/svy/svy_e.htm", "")</f>
        <v/>
      </c>
      <c r="G16684" s="1" t="str">
        <f>HYPERLINK("http://geochem.nrcan.gc.ca/cdogs/content/cr_/cr_00089_e.htm", "89")</f>
        <v>89</v>
      </c>
      <c r="J16684" t="s">
        <v>11453</v>
      </c>
      <c r="K16684" t="s">
        <v>11454</v>
      </c>
      <c r="O16684">
        <v>3</v>
      </c>
      <c r="P16684">
        <v>300</v>
      </c>
      <c r="Q16684">
        <v>7.9</v>
      </c>
    </row>
    <row r="16685" spans="1:17" hidden="1" x14ac:dyDescent="0.3">
      <c r="A16685" t="s">
        <v>64346</v>
      </c>
      <c r="B16685" t="s">
        <v>64347</v>
      </c>
      <c r="C16685" s="1" t="str">
        <f t="shared" si="2477"/>
        <v>21:0797</v>
      </c>
      <c r="D16685" s="1" t="str">
        <f t="shared" ref="D16685:D16705" si="2478">HYPERLINK("http://geochem.nrcan.gc.ca/cdogs/content/svy/svy210224_e.htm", "21:0224")</f>
        <v>21:0224</v>
      </c>
      <c r="E16685" t="s">
        <v>64348</v>
      </c>
      <c r="F16685" t="s">
        <v>64349</v>
      </c>
      <c r="H16685">
        <v>63.364804599999999</v>
      </c>
      <c r="I16685">
        <v>-131.3470039</v>
      </c>
      <c r="J16685" s="1" t="str">
        <f t="shared" ref="J16685:J16705" si="2479">HYPERLINK("http://geochem.nrcan.gc.ca/cdogs/content/kwd/kwd020018_e.htm", "Fluid (stream)")</f>
        <v>Fluid (stream)</v>
      </c>
      <c r="K16685" s="1" t="str">
        <f t="shared" ref="K16685:K16705" si="2480">HYPERLINK("http://geochem.nrcan.gc.ca/cdogs/content/kwd/kwd080007_e.htm", "Untreated Water")</f>
        <v>Untreated Water</v>
      </c>
      <c r="O16685">
        <v>2.5000000000000001E-2</v>
      </c>
      <c r="P16685">
        <v>80</v>
      </c>
      <c r="Q16685">
        <v>7.1</v>
      </c>
    </row>
    <row r="16686" spans="1:17" hidden="1" x14ac:dyDescent="0.3">
      <c r="A16686" t="s">
        <v>64350</v>
      </c>
      <c r="B16686" t="s">
        <v>64351</v>
      </c>
      <c r="C16686" s="1" t="str">
        <f t="shared" si="2477"/>
        <v>21:0797</v>
      </c>
      <c r="D16686" s="1" t="str">
        <f t="shared" si="2478"/>
        <v>21:0224</v>
      </c>
      <c r="E16686" t="s">
        <v>64352</v>
      </c>
      <c r="F16686" t="s">
        <v>64353</v>
      </c>
      <c r="H16686">
        <v>63.364527000000002</v>
      </c>
      <c r="I16686">
        <v>-131.2972973</v>
      </c>
      <c r="J16686" s="1" t="str">
        <f t="shared" si="2479"/>
        <v>Fluid (stream)</v>
      </c>
      <c r="K16686" s="1" t="str">
        <f t="shared" si="2480"/>
        <v>Untreated Water</v>
      </c>
      <c r="O16686">
        <v>2.5000000000000001E-2</v>
      </c>
      <c r="P16686">
        <v>360</v>
      </c>
      <c r="Q16686">
        <v>7.8</v>
      </c>
    </row>
    <row r="16687" spans="1:17" hidden="1" x14ac:dyDescent="0.3">
      <c r="A16687" t="s">
        <v>64354</v>
      </c>
      <c r="B16687" t="s">
        <v>64355</v>
      </c>
      <c r="C16687" s="1" t="str">
        <f t="shared" si="2477"/>
        <v>21:0797</v>
      </c>
      <c r="D16687" s="1" t="str">
        <f t="shared" si="2478"/>
        <v>21:0224</v>
      </c>
      <c r="E16687" t="s">
        <v>64356</v>
      </c>
      <c r="F16687" t="s">
        <v>64357</v>
      </c>
      <c r="H16687">
        <v>63.356315899999998</v>
      </c>
      <c r="I16687">
        <v>-131.25535099999999</v>
      </c>
      <c r="J16687" s="1" t="str">
        <f t="shared" si="2479"/>
        <v>Fluid (stream)</v>
      </c>
      <c r="K16687" s="1" t="str">
        <f t="shared" si="2480"/>
        <v>Untreated Water</v>
      </c>
      <c r="O16687">
        <v>1</v>
      </c>
      <c r="P16687">
        <v>180</v>
      </c>
      <c r="Q16687">
        <v>7.9</v>
      </c>
    </row>
    <row r="16688" spans="1:17" hidden="1" x14ac:dyDescent="0.3">
      <c r="A16688" t="s">
        <v>64358</v>
      </c>
      <c r="B16688" t="s">
        <v>64359</v>
      </c>
      <c r="C16688" s="1" t="str">
        <f t="shared" si="2477"/>
        <v>21:0797</v>
      </c>
      <c r="D16688" s="1" t="str">
        <f t="shared" si="2478"/>
        <v>21:0224</v>
      </c>
      <c r="E16688" t="s">
        <v>64360</v>
      </c>
      <c r="F16688" t="s">
        <v>64361</v>
      </c>
      <c r="H16688">
        <v>63.359089400000002</v>
      </c>
      <c r="I16688">
        <v>-131.1873588</v>
      </c>
      <c r="J16688" s="1" t="str">
        <f t="shared" si="2479"/>
        <v>Fluid (stream)</v>
      </c>
      <c r="K16688" s="1" t="str">
        <f t="shared" si="2480"/>
        <v>Untreated Water</v>
      </c>
      <c r="O16688">
        <v>3</v>
      </c>
      <c r="P16688">
        <v>240</v>
      </c>
      <c r="Q16688">
        <v>7.9</v>
      </c>
    </row>
    <row r="16689" spans="1:17" hidden="1" x14ac:dyDescent="0.3">
      <c r="A16689" t="s">
        <v>64362</v>
      </c>
      <c r="B16689" t="s">
        <v>64363</v>
      </c>
      <c r="C16689" s="1" t="str">
        <f t="shared" si="2477"/>
        <v>21:0797</v>
      </c>
      <c r="D16689" s="1" t="str">
        <f t="shared" si="2478"/>
        <v>21:0224</v>
      </c>
      <c r="E16689" t="s">
        <v>64364</v>
      </c>
      <c r="F16689" t="s">
        <v>64365</v>
      </c>
      <c r="H16689">
        <v>63.387725799999998</v>
      </c>
      <c r="I16689">
        <v>-131.45034960000001</v>
      </c>
      <c r="J16689" s="1" t="str">
        <f t="shared" si="2479"/>
        <v>Fluid (stream)</v>
      </c>
      <c r="K16689" s="1" t="str">
        <f t="shared" si="2480"/>
        <v>Untreated Water</v>
      </c>
      <c r="O16689">
        <v>2.5000000000000001E-2</v>
      </c>
      <c r="P16689">
        <v>120</v>
      </c>
      <c r="Q16689">
        <v>6.9</v>
      </c>
    </row>
    <row r="16690" spans="1:17" hidden="1" x14ac:dyDescent="0.3">
      <c r="A16690" t="s">
        <v>64366</v>
      </c>
      <c r="B16690" t="s">
        <v>64367</v>
      </c>
      <c r="C16690" s="1" t="str">
        <f t="shared" si="2477"/>
        <v>21:0797</v>
      </c>
      <c r="D16690" s="1" t="str">
        <f t="shared" si="2478"/>
        <v>21:0224</v>
      </c>
      <c r="E16690" t="s">
        <v>64368</v>
      </c>
      <c r="F16690" t="s">
        <v>64369</v>
      </c>
      <c r="H16690">
        <v>63.320084100000003</v>
      </c>
      <c r="I16690">
        <v>-131.2199841</v>
      </c>
      <c r="J16690" s="1" t="str">
        <f t="shared" si="2479"/>
        <v>Fluid (stream)</v>
      </c>
      <c r="K16690" s="1" t="str">
        <f t="shared" si="2480"/>
        <v>Untreated Water</v>
      </c>
      <c r="O16690">
        <v>14.3</v>
      </c>
      <c r="P16690">
        <v>570</v>
      </c>
      <c r="Q16690">
        <v>8.1999999999999993</v>
      </c>
    </row>
    <row r="16691" spans="1:17" hidden="1" x14ac:dyDescent="0.3">
      <c r="A16691" t="s">
        <v>64370</v>
      </c>
      <c r="B16691" t="s">
        <v>64371</v>
      </c>
      <c r="C16691" s="1" t="str">
        <f t="shared" si="2477"/>
        <v>21:0797</v>
      </c>
      <c r="D16691" s="1" t="str">
        <f t="shared" si="2478"/>
        <v>21:0224</v>
      </c>
      <c r="E16691" t="s">
        <v>64372</v>
      </c>
      <c r="F16691" t="s">
        <v>64373</v>
      </c>
      <c r="H16691">
        <v>63.301677900000001</v>
      </c>
      <c r="I16691">
        <v>-131.17865320000001</v>
      </c>
      <c r="J16691" s="1" t="str">
        <f t="shared" si="2479"/>
        <v>Fluid (stream)</v>
      </c>
      <c r="K16691" s="1" t="str">
        <f t="shared" si="2480"/>
        <v>Untreated Water</v>
      </c>
      <c r="O16691">
        <v>8</v>
      </c>
      <c r="P16691">
        <v>190</v>
      </c>
      <c r="Q16691">
        <v>8.1999999999999993</v>
      </c>
    </row>
    <row r="16692" spans="1:17" hidden="1" x14ac:dyDescent="0.3">
      <c r="A16692" t="s">
        <v>64374</v>
      </c>
      <c r="B16692" t="s">
        <v>64375</v>
      </c>
      <c r="C16692" s="1" t="str">
        <f t="shared" si="2477"/>
        <v>21:0797</v>
      </c>
      <c r="D16692" s="1" t="str">
        <f t="shared" si="2478"/>
        <v>21:0224</v>
      </c>
      <c r="E16692" t="s">
        <v>64376</v>
      </c>
      <c r="F16692" t="s">
        <v>64377</v>
      </c>
      <c r="H16692">
        <v>63.420166299999998</v>
      </c>
      <c r="I16692">
        <v>-131.45732820000001</v>
      </c>
      <c r="J16692" s="1" t="str">
        <f t="shared" si="2479"/>
        <v>Fluid (stream)</v>
      </c>
      <c r="K16692" s="1" t="str">
        <f t="shared" si="2480"/>
        <v>Untreated Water</v>
      </c>
      <c r="O16692">
        <v>2.5000000000000001E-2</v>
      </c>
      <c r="P16692">
        <v>110</v>
      </c>
      <c r="Q16692">
        <v>7.6</v>
      </c>
    </row>
    <row r="16693" spans="1:17" hidden="1" x14ac:dyDescent="0.3">
      <c r="A16693" t="s">
        <v>64378</v>
      </c>
      <c r="B16693" t="s">
        <v>64379</v>
      </c>
      <c r="C16693" s="1" t="str">
        <f t="shared" si="2477"/>
        <v>21:0797</v>
      </c>
      <c r="D16693" s="1" t="str">
        <f t="shared" si="2478"/>
        <v>21:0224</v>
      </c>
      <c r="E16693" t="s">
        <v>64380</v>
      </c>
      <c r="F16693" t="s">
        <v>64381</v>
      </c>
      <c r="H16693">
        <v>63.479953899999998</v>
      </c>
      <c r="I16693">
        <v>-131.46928650000001</v>
      </c>
      <c r="J16693" s="1" t="str">
        <f t="shared" si="2479"/>
        <v>Fluid (stream)</v>
      </c>
      <c r="K16693" s="1" t="str">
        <f t="shared" si="2480"/>
        <v>Untreated Water</v>
      </c>
      <c r="O16693">
        <v>0.08</v>
      </c>
      <c r="P16693">
        <v>70</v>
      </c>
      <c r="Q16693">
        <v>7.7</v>
      </c>
    </row>
    <row r="16694" spans="1:17" hidden="1" x14ac:dyDescent="0.3">
      <c r="A16694" t="s">
        <v>64382</v>
      </c>
      <c r="B16694" t="s">
        <v>64383</v>
      </c>
      <c r="C16694" s="1" t="str">
        <f t="shared" si="2477"/>
        <v>21:0797</v>
      </c>
      <c r="D16694" s="1" t="str">
        <f t="shared" si="2478"/>
        <v>21:0224</v>
      </c>
      <c r="E16694" t="s">
        <v>64384</v>
      </c>
      <c r="F16694" t="s">
        <v>64385</v>
      </c>
      <c r="H16694">
        <v>63.452106800000003</v>
      </c>
      <c r="I16694">
        <v>-131.4946965</v>
      </c>
      <c r="J16694" s="1" t="str">
        <f t="shared" si="2479"/>
        <v>Fluid (stream)</v>
      </c>
      <c r="K16694" s="1" t="str">
        <f t="shared" si="2480"/>
        <v>Untreated Water</v>
      </c>
      <c r="O16694">
        <v>0.06</v>
      </c>
      <c r="P16694">
        <v>120</v>
      </c>
      <c r="Q16694">
        <v>7.8</v>
      </c>
    </row>
    <row r="16695" spans="1:17" hidden="1" x14ac:dyDescent="0.3">
      <c r="A16695" t="s">
        <v>64386</v>
      </c>
      <c r="B16695" t="s">
        <v>64387</v>
      </c>
      <c r="C16695" s="1" t="str">
        <f t="shared" si="2477"/>
        <v>21:0797</v>
      </c>
      <c r="D16695" s="1" t="str">
        <f t="shared" si="2478"/>
        <v>21:0224</v>
      </c>
      <c r="E16695" t="s">
        <v>64388</v>
      </c>
      <c r="F16695" t="s">
        <v>64389</v>
      </c>
      <c r="H16695">
        <v>63.407145300000003</v>
      </c>
      <c r="I16695">
        <v>-131.42318040000001</v>
      </c>
      <c r="J16695" s="1" t="str">
        <f t="shared" si="2479"/>
        <v>Fluid (stream)</v>
      </c>
      <c r="K16695" s="1" t="str">
        <f t="shared" si="2480"/>
        <v>Untreated Water</v>
      </c>
      <c r="O16695">
        <v>0.13</v>
      </c>
      <c r="P16695">
        <v>80</v>
      </c>
      <c r="Q16695">
        <v>7.3</v>
      </c>
    </row>
    <row r="16696" spans="1:17" hidden="1" x14ac:dyDescent="0.3">
      <c r="A16696" t="s">
        <v>64390</v>
      </c>
      <c r="B16696" t="s">
        <v>64391</v>
      </c>
      <c r="C16696" s="1" t="str">
        <f t="shared" si="2477"/>
        <v>21:0797</v>
      </c>
      <c r="D16696" s="1" t="str">
        <f t="shared" si="2478"/>
        <v>21:0224</v>
      </c>
      <c r="E16696" t="s">
        <v>64388</v>
      </c>
      <c r="F16696" t="s">
        <v>64392</v>
      </c>
      <c r="H16696">
        <v>63.407145300000003</v>
      </c>
      <c r="I16696">
        <v>-131.42318040000001</v>
      </c>
      <c r="J16696" s="1" t="str">
        <f t="shared" si="2479"/>
        <v>Fluid (stream)</v>
      </c>
      <c r="K16696" s="1" t="str">
        <f t="shared" si="2480"/>
        <v>Untreated Water</v>
      </c>
      <c r="O16696">
        <v>0.25</v>
      </c>
      <c r="P16696">
        <v>70</v>
      </c>
      <c r="Q16696">
        <v>7.3</v>
      </c>
    </row>
    <row r="16697" spans="1:17" hidden="1" x14ac:dyDescent="0.3">
      <c r="A16697" t="s">
        <v>64393</v>
      </c>
      <c r="B16697" t="s">
        <v>64394</v>
      </c>
      <c r="C16697" s="1" t="str">
        <f t="shared" si="2477"/>
        <v>21:0797</v>
      </c>
      <c r="D16697" s="1" t="str">
        <f t="shared" si="2478"/>
        <v>21:0224</v>
      </c>
      <c r="E16697" t="s">
        <v>64395</v>
      </c>
      <c r="F16697" t="s">
        <v>64396</v>
      </c>
      <c r="H16697">
        <v>63.480207299999996</v>
      </c>
      <c r="I16697">
        <v>-131.47436949999999</v>
      </c>
      <c r="J16697" s="1" t="str">
        <f t="shared" si="2479"/>
        <v>Fluid (stream)</v>
      </c>
      <c r="K16697" s="1" t="str">
        <f t="shared" si="2480"/>
        <v>Untreated Water</v>
      </c>
      <c r="O16697">
        <v>0.08</v>
      </c>
      <c r="P16697">
        <v>70</v>
      </c>
      <c r="Q16697">
        <v>8</v>
      </c>
    </row>
    <row r="16698" spans="1:17" hidden="1" x14ac:dyDescent="0.3">
      <c r="A16698" t="s">
        <v>64397</v>
      </c>
      <c r="B16698" t="s">
        <v>64398</v>
      </c>
      <c r="C16698" s="1" t="str">
        <f t="shared" si="2477"/>
        <v>21:0797</v>
      </c>
      <c r="D16698" s="1" t="str">
        <f t="shared" si="2478"/>
        <v>21:0224</v>
      </c>
      <c r="E16698" t="s">
        <v>64399</v>
      </c>
      <c r="F16698" t="s">
        <v>64400</v>
      </c>
      <c r="H16698">
        <v>63.451659900000003</v>
      </c>
      <c r="I16698">
        <v>-131.4081233</v>
      </c>
      <c r="J16698" s="1" t="str">
        <f t="shared" si="2479"/>
        <v>Fluid (stream)</v>
      </c>
      <c r="K16698" s="1" t="str">
        <f t="shared" si="2480"/>
        <v>Untreated Water</v>
      </c>
      <c r="O16698">
        <v>2.5000000000000001E-2</v>
      </c>
      <c r="P16698">
        <v>90</v>
      </c>
      <c r="Q16698">
        <v>7.7</v>
      </c>
    </row>
    <row r="16699" spans="1:17" hidden="1" x14ac:dyDescent="0.3">
      <c r="A16699" t="s">
        <v>64401</v>
      </c>
      <c r="B16699" t="s">
        <v>64402</v>
      </c>
      <c r="C16699" s="1" t="str">
        <f t="shared" si="2477"/>
        <v>21:0797</v>
      </c>
      <c r="D16699" s="1" t="str">
        <f t="shared" si="2478"/>
        <v>21:0224</v>
      </c>
      <c r="E16699" t="s">
        <v>64403</v>
      </c>
      <c r="F16699" t="s">
        <v>64404</v>
      </c>
      <c r="H16699">
        <v>63.495915599999996</v>
      </c>
      <c r="I16699">
        <v>-131.36147149999999</v>
      </c>
      <c r="J16699" s="1" t="str">
        <f t="shared" si="2479"/>
        <v>Fluid (stream)</v>
      </c>
      <c r="K16699" s="1" t="str">
        <f t="shared" si="2480"/>
        <v>Untreated Water</v>
      </c>
      <c r="O16699">
        <v>2.5000000000000001E-2</v>
      </c>
      <c r="P16699">
        <v>90</v>
      </c>
      <c r="Q16699">
        <v>7.3</v>
      </c>
    </row>
    <row r="16700" spans="1:17" hidden="1" x14ac:dyDescent="0.3">
      <c r="A16700" t="s">
        <v>64405</v>
      </c>
      <c r="B16700" t="s">
        <v>64406</v>
      </c>
      <c r="C16700" s="1" t="str">
        <f t="shared" si="2477"/>
        <v>21:0797</v>
      </c>
      <c r="D16700" s="1" t="str">
        <f t="shared" si="2478"/>
        <v>21:0224</v>
      </c>
      <c r="E16700" t="s">
        <v>64407</v>
      </c>
      <c r="F16700" t="s">
        <v>64408</v>
      </c>
      <c r="H16700">
        <v>63.480091899999998</v>
      </c>
      <c r="I16700">
        <v>-131.43449369999999</v>
      </c>
      <c r="J16700" s="1" t="str">
        <f t="shared" si="2479"/>
        <v>Fluid (stream)</v>
      </c>
      <c r="K16700" s="1" t="str">
        <f t="shared" si="2480"/>
        <v>Untreated Water</v>
      </c>
      <c r="O16700">
        <v>7.0000000000000007E-2</v>
      </c>
      <c r="P16700">
        <v>200</v>
      </c>
      <c r="Q16700">
        <v>8</v>
      </c>
    </row>
    <row r="16701" spans="1:17" hidden="1" x14ac:dyDescent="0.3">
      <c r="A16701" t="s">
        <v>64409</v>
      </c>
      <c r="B16701" t="s">
        <v>64410</v>
      </c>
      <c r="C16701" s="1" t="str">
        <f t="shared" si="2477"/>
        <v>21:0797</v>
      </c>
      <c r="D16701" s="1" t="str">
        <f t="shared" si="2478"/>
        <v>21:0224</v>
      </c>
      <c r="E16701" t="s">
        <v>64411</v>
      </c>
      <c r="F16701" t="s">
        <v>64412</v>
      </c>
      <c r="H16701">
        <v>63.443026099999997</v>
      </c>
      <c r="I16701">
        <v>-131.31874759999999</v>
      </c>
      <c r="J16701" s="1" t="str">
        <f t="shared" si="2479"/>
        <v>Fluid (stream)</v>
      </c>
      <c r="K16701" s="1" t="str">
        <f t="shared" si="2480"/>
        <v>Untreated Water</v>
      </c>
      <c r="O16701">
        <v>0.46</v>
      </c>
      <c r="P16701">
        <v>120</v>
      </c>
      <c r="Q16701">
        <v>7.4</v>
      </c>
    </row>
    <row r="16702" spans="1:17" hidden="1" x14ac:dyDescent="0.3">
      <c r="A16702" t="s">
        <v>64413</v>
      </c>
      <c r="B16702" t="s">
        <v>64414</v>
      </c>
      <c r="C16702" s="1" t="str">
        <f t="shared" si="2477"/>
        <v>21:0797</v>
      </c>
      <c r="D16702" s="1" t="str">
        <f t="shared" si="2478"/>
        <v>21:0224</v>
      </c>
      <c r="E16702" t="s">
        <v>64415</v>
      </c>
      <c r="F16702" t="s">
        <v>64416</v>
      </c>
      <c r="H16702">
        <v>63.498967700000001</v>
      </c>
      <c r="I16702">
        <v>-131.2659094</v>
      </c>
      <c r="J16702" s="1" t="str">
        <f t="shared" si="2479"/>
        <v>Fluid (stream)</v>
      </c>
      <c r="K16702" s="1" t="str">
        <f t="shared" si="2480"/>
        <v>Untreated Water</v>
      </c>
      <c r="O16702">
        <v>2.5000000000000001E-2</v>
      </c>
      <c r="P16702">
        <v>80</v>
      </c>
      <c r="Q16702">
        <v>7.9</v>
      </c>
    </row>
    <row r="16703" spans="1:17" hidden="1" x14ac:dyDescent="0.3">
      <c r="A16703" t="s">
        <v>64417</v>
      </c>
      <c r="B16703" t="s">
        <v>64418</v>
      </c>
      <c r="C16703" s="1" t="str">
        <f t="shared" si="2477"/>
        <v>21:0797</v>
      </c>
      <c r="D16703" s="1" t="str">
        <f t="shared" si="2478"/>
        <v>21:0224</v>
      </c>
      <c r="E16703" t="s">
        <v>64419</v>
      </c>
      <c r="F16703" t="s">
        <v>64420</v>
      </c>
      <c r="H16703">
        <v>63.4757143</v>
      </c>
      <c r="I16703">
        <v>-131.2691892</v>
      </c>
      <c r="J16703" s="1" t="str">
        <f t="shared" si="2479"/>
        <v>Fluid (stream)</v>
      </c>
      <c r="K16703" s="1" t="str">
        <f t="shared" si="2480"/>
        <v>Untreated Water</v>
      </c>
      <c r="O16703">
        <v>2.5000000000000001E-2</v>
      </c>
      <c r="P16703">
        <v>120</v>
      </c>
      <c r="Q16703">
        <v>7.1</v>
      </c>
    </row>
    <row r="16704" spans="1:17" hidden="1" x14ac:dyDescent="0.3">
      <c r="A16704" t="s">
        <v>64421</v>
      </c>
      <c r="B16704" t="s">
        <v>64422</v>
      </c>
      <c r="C16704" s="1" t="str">
        <f t="shared" si="2477"/>
        <v>21:0797</v>
      </c>
      <c r="D16704" s="1" t="str">
        <f t="shared" si="2478"/>
        <v>21:0224</v>
      </c>
      <c r="E16704" t="s">
        <v>64423</v>
      </c>
      <c r="F16704" t="s">
        <v>64424</v>
      </c>
      <c r="H16704">
        <v>63.489284099999999</v>
      </c>
      <c r="I16704">
        <v>-131.15032239999999</v>
      </c>
      <c r="J16704" s="1" t="str">
        <f t="shared" si="2479"/>
        <v>Fluid (stream)</v>
      </c>
      <c r="K16704" s="1" t="str">
        <f t="shared" si="2480"/>
        <v>Untreated Water</v>
      </c>
      <c r="O16704">
        <v>0.21</v>
      </c>
      <c r="P16704">
        <v>130</v>
      </c>
      <c r="Q16704">
        <v>8</v>
      </c>
    </row>
    <row r="16705" spans="1:17" hidden="1" x14ac:dyDescent="0.3">
      <c r="A16705" t="s">
        <v>64425</v>
      </c>
      <c r="B16705" t="s">
        <v>64426</v>
      </c>
      <c r="C16705" s="1" t="str">
        <f t="shared" si="2477"/>
        <v>21:0797</v>
      </c>
      <c r="D16705" s="1" t="str">
        <f t="shared" si="2478"/>
        <v>21:0224</v>
      </c>
      <c r="E16705" t="s">
        <v>64427</v>
      </c>
      <c r="F16705" t="s">
        <v>64428</v>
      </c>
      <c r="H16705">
        <v>63.488816700000001</v>
      </c>
      <c r="I16705">
        <v>-131.13837570000001</v>
      </c>
      <c r="J16705" s="1" t="str">
        <f t="shared" si="2479"/>
        <v>Fluid (stream)</v>
      </c>
      <c r="K16705" s="1" t="str">
        <f t="shared" si="2480"/>
        <v>Untreated Water</v>
      </c>
      <c r="O16705">
        <v>0.25</v>
      </c>
      <c r="P16705">
        <v>70</v>
      </c>
      <c r="Q16705">
        <v>8</v>
      </c>
    </row>
    <row r="16706" spans="1:17" hidden="1" x14ac:dyDescent="0.3">
      <c r="A16706" t="s">
        <v>64429</v>
      </c>
      <c r="B16706" t="s">
        <v>64430</v>
      </c>
      <c r="C16706" s="1" t="str">
        <f t="shared" si="2477"/>
        <v>21:0797</v>
      </c>
      <c r="D16706" s="1" t="str">
        <f>HYPERLINK("http://geochem.nrcan.gc.ca/cdogs/content/svy/svy_e.htm", "")</f>
        <v/>
      </c>
      <c r="G16706" s="1" t="str">
        <f>HYPERLINK("http://geochem.nrcan.gc.ca/cdogs/content/cr_/cr_00087_e.htm", "87")</f>
        <v>87</v>
      </c>
      <c r="J16706" t="s">
        <v>11453</v>
      </c>
      <c r="K16706" t="s">
        <v>11454</v>
      </c>
      <c r="O16706">
        <v>0.25</v>
      </c>
      <c r="P16706">
        <v>70</v>
      </c>
      <c r="Q16706">
        <v>7.7</v>
      </c>
    </row>
    <row r="16707" spans="1:17" hidden="1" x14ac:dyDescent="0.3">
      <c r="A16707" t="s">
        <v>64431</v>
      </c>
      <c r="B16707" t="s">
        <v>64432</v>
      </c>
      <c r="C16707" s="1" t="str">
        <f t="shared" si="2477"/>
        <v>21:0797</v>
      </c>
      <c r="D16707" s="1" t="str">
        <f t="shared" ref="D16707:D16713" si="2481">HYPERLINK("http://geochem.nrcan.gc.ca/cdogs/content/svy/svy210224_e.htm", "21:0224")</f>
        <v>21:0224</v>
      </c>
      <c r="E16707" t="s">
        <v>64433</v>
      </c>
      <c r="F16707" t="s">
        <v>64434</v>
      </c>
      <c r="H16707">
        <v>63.485213700000003</v>
      </c>
      <c r="I16707">
        <v>-131.1541138</v>
      </c>
      <c r="J16707" s="1" t="str">
        <f t="shared" ref="J16707:J16713" si="2482">HYPERLINK("http://geochem.nrcan.gc.ca/cdogs/content/kwd/kwd020018_e.htm", "Fluid (stream)")</f>
        <v>Fluid (stream)</v>
      </c>
      <c r="K16707" s="1" t="str">
        <f t="shared" ref="K16707:K16713" si="2483">HYPERLINK("http://geochem.nrcan.gc.ca/cdogs/content/kwd/kwd080007_e.htm", "Untreated Water")</f>
        <v>Untreated Water</v>
      </c>
      <c r="O16707">
        <v>2.5000000000000001E-2</v>
      </c>
      <c r="P16707">
        <v>70</v>
      </c>
      <c r="Q16707">
        <v>7.9</v>
      </c>
    </row>
    <row r="16708" spans="1:17" hidden="1" x14ac:dyDescent="0.3">
      <c r="A16708" t="s">
        <v>64435</v>
      </c>
      <c r="B16708" t="s">
        <v>64436</v>
      </c>
      <c r="C16708" s="1" t="str">
        <f t="shared" si="2477"/>
        <v>21:0797</v>
      </c>
      <c r="D16708" s="1" t="str">
        <f t="shared" si="2481"/>
        <v>21:0224</v>
      </c>
      <c r="E16708" t="s">
        <v>64437</v>
      </c>
      <c r="F16708" t="s">
        <v>64438</v>
      </c>
      <c r="H16708">
        <v>63.4567616</v>
      </c>
      <c r="I16708">
        <v>-131.19834370000001</v>
      </c>
      <c r="J16708" s="1" t="str">
        <f t="shared" si="2482"/>
        <v>Fluid (stream)</v>
      </c>
      <c r="K16708" s="1" t="str">
        <f t="shared" si="2483"/>
        <v>Untreated Water</v>
      </c>
      <c r="O16708">
        <v>2.5000000000000001E-2</v>
      </c>
      <c r="P16708">
        <v>70</v>
      </c>
      <c r="Q16708">
        <v>7.9</v>
      </c>
    </row>
    <row r="16709" spans="1:17" hidden="1" x14ac:dyDescent="0.3">
      <c r="A16709" t="s">
        <v>64439</v>
      </c>
      <c r="B16709" t="s">
        <v>64440</v>
      </c>
      <c r="C16709" s="1" t="str">
        <f t="shared" si="2477"/>
        <v>21:0797</v>
      </c>
      <c r="D16709" s="1" t="str">
        <f t="shared" si="2481"/>
        <v>21:0224</v>
      </c>
      <c r="E16709" t="s">
        <v>64441</v>
      </c>
      <c r="F16709" t="s">
        <v>64442</v>
      </c>
      <c r="H16709">
        <v>63.431774900000001</v>
      </c>
      <c r="I16709">
        <v>-131.1361067</v>
      </c>
      <c r="J16709" s="1" t="str">
        <f t="shared" si="2482"/>
        <v>Fluid (stream)</v>
      </c>
      <c r="K16709" s="1" t="str">
        <f t="shared" si="2483"/>
        <v>Untreated Water</v>
      </c>
      <c r="O16709">
        <v>1</v>
      </c>
      <c r="P16709">
        <v>100</v>
      </c>
      <c r="Q16709">
        <v>8</v>
      </c>
    </row>
    <row r="16710" spans="1:17" hidden="1" x14ac:dyDescent="0.3">
      <c r="A16710" t="s">
        <v>64443</v>
      </c>
      <c r="B16710" t="s">
        <v>64444</v>
      </c>
      <c r="C16710" s="1" t="str">
        <f t="shared" si="2477"/>
        <v>21:0797</v>
      </c>
      <c r="D16710" s="1" t="str">
        <f t="shared" si="2481"/>
        <v>21:0224</v>
      </c>
      <c r="E16710" t="s">
        <v>64445</v>
      </c>
      <c r="F16710" t="s">
        <v>64446</v>
      </c>
      <c r="H16710">
        <v>63.433043099999999</v>
      </c>
      <c r="I16710">
        <v>-131.27673999999999</v>
      </c>
      <c r="J16710" s="1" t="str">
        <f t="shared" si="2482"/>
        <v>Fluid (stream)</v>
      </c>
      <c r="K16710" s="1" t="str">
        <f t="shared" si="2483"/>
        <v>Untreated Water</v>
      </c>
      <c r="O16710">
        <v>0.63</v>
      </c>
      <c r="P16710">
        <v>200</v>
      </c>
      <c r="Q16710">
        <v>7.9</v>
      </c>
    </row>
    <row r="16711" spans="1:17" hidden="1" x14ac:dyDescent="0.3">
      <c r="A16711" t="s">
        <v>64447</v>
      </c>
      <c r="B16711" t="s">
        <v>64448</v>
      </c>
      <c r="C16711" s="1" t="str">
        <f t="shared" si="2477"/>
        <v>21:0797</v>
      </c>
      <c r="D16711" s="1" t="str">
        <f t="shared" si="2481"/>
        <v>21:0224</v>
      </c>
      <c r="E16711" t="s">
        <v>64449</v>
      </c>
      <c r="F16711" t="s">
        <v>64450</v>
      </c>
      <c r="H16711">
        <v>63.410257000000001</v>
      </c>
      <c r="I16711">
        <v>-131.28500969999999</v>
      </c>
      <c r="J16711" s="1" t="str">
        <f t="shared" si="2482"/>
        <v>Fluid (stream)</v>
      </c>
      <c r="K16711" s="1" t="str">
        <f t="shared" si="2483"/>
        <v>Untreated Water</v>
      </c>
      <c r="O16711">
        <v>0.25</v>
      </c>
      <c r="P16711">
        <v>230</v>
      </c>
      <c r="Q16711">
        <v>7.8</v>
      </c>
    </row>
    <row r="16712" spans="1:17" hidden="1" x14ac:dyDescent="0.3">
      <c r="A16712" t="s">
        <v>64451</v>
      </c>
      <c r="B16712" t="s">
        <v>64452</v>
      </c>
      <c r="C16712" s="1" t="str">
        <f t="shared" si="2477"/>
        <v>21:0797</v>
      </c>
      <c r="D16712" s="1" t="str">
        <f t="shared" si="2481"/>
        <v>21:0224</v>
      </c>
      <c r="E16712" t="s">
        <v>64453</v>
      </c>
      <c r="F16712" t="s">
        <v>64454</v>
      </c>
      <c r="H16712">
        <v>63.426407599999997</v>
      </c>
      <c r="I16712">
        <v>-131.26939849999999</v>
      </c>
      <c r="J16712" s="1" t="str">
        <f t="shared" si="2482"/>
        <v>Fluid (stream)</v>
      </c>
      <c r="K16712" s="1" t="str">
        <f t="shared" si="2483"/>
        <v>Untreated Water</v>
      </c>
      <c r="O16712">
        <v>1</v>
      </c>
      <c r="P16712">
        <v>190</v>
      </c>
      <c r="Q16712">
        <v>8</v>
      </c>
    </row>
    <row r="16713" spans="1:17" hidden="1" x14ac:dyDescent="0.3">
      <c r="A16713" t="s">
        <v>64455</v>
      </c>
      <c r="B16713" t="s">
        <v>64456</v>
      </c>
      <c r="C16713" s="1" t="str">
        <f t="shared" si="2477"/>
        <v>21:0797</v>
      </c>
      <c r="D16713" s="1" t="str">
        <f t="shared" si="2481"/>
        <v>21:0224</v>
      </c>
      <c r="E16713" t="s">
        <v>64457</v>
      </c>
      <c r="F16713" t="s">
        <v>64458</v>
      </c>
      <c r="H16713">
        <v>63.391861400000003</v>
      </c>
      <c r="I16713">
        <v>-131.27529820000001</v>
      </c>
      <c r="J16713" s="1" t="str">
        <f t="shared" si="2482"/>
        <v>Fluid (stream)</v>
      </c>
      <c r="K16713" s="1" t="str">
        <f t="shared" si="2483"/>
        <v>Untreated Water</v>
      </c>
      <c r="O16713">
        <v>2.2999999999999998</v>
      </c>
      <c r="P16713">
        <v>300</v>
      </c>
      <c r="Q16713">
        <v>8.1</v>
      </c>
    </row>
    <row r="16714" spans="1:17" hidden="1" x14ac:dyDescent="0.3">
      <c r="A16714" t="s">
        <v>64459</v>
      </c>
      <c r="B16714" t="s">
        <v>64460</v>
      </c>
      <c r="C16714" s="1" t="str">
        <f t="shared" si="2477"/>
        <v>21:0797</v>
      </c>
      <c r="D16714" s="1" t="str">
        <f>HYPERLINK("http://geochem.nrcan.gc.ca/cdogs/content/svy/svy_e.htm", "")</f>
        <v/>
      </c>
      <c r="G16714" s="1" t="str">
        <f>HYPERLINK("http://geochem.nrcan.gc.ca/cdogs/content/cr_/cr_00087_e.htm", "87")</f>
        <v>87</v>
      </c>
      <c r="J16714" t="s">
        <v>11453</v>
      </c>
      <c r="K16714" t="s">
        <v>11454</v>
      </c>
      <c r="O16714">
        <v>0.25</v>
      </c>
      <c r="P16714">
        <v>100</v>
      </c>
      <c r="Q16714">
        <v>7.7</v>
      </c>
    </row>
    <row r="16715" spans="1:17" hidden="1" x14ac:dyDescent="0.3">
      <c r="A16715" t="s">
        <v>64461</v>
      </c>
      <c r="B16715" t="s">
        <v>64462</v>
      </c>
      <c r="C16715" s="1" t="str">
        <f t="shared" si="2477"/>
        <v>21:0797</v>
      </c>
      <c r="D16715" s="1" t="str">
        <f t="shared" ref="D16715:D16737" si="2484">HYPERLINK("http://geochem.nrcan.gc.ca/cdogs/content/svy/svy210224_e.htm", "21:0224")</f>
        <v>21:0224</v>
      </c>
      <c r="E16715" t="s">
        <v>64463</v>
      </c>
      <c r="F16715" t="s">
        <v>64464</v>
      </c>
      <c r="H16715">
        <v>63.391301400000003</v>
      </c>
      <c r="I16715">
        <v>-131.28338189999999</v>
      </c>
      <c r="J16715" s="1" t="str">
        <f t="shared" ref="J16715:J16737" si="2485">HYPERLINK("http://geochem.nrcan.gc.ca/cdogs/content/kwd/kwd020018_e.htm", "Fluid (stream)")</f>
        <v>Fluid (stream)</v>
      </c>
      <c r="K16715" s="1" t="str">
        <f t="shared" ref="K16715:K16737" si="2486">HYPERLINK("http://geochem.nrcan.gc.ca/cdogs/content/kwd/kwd080007_e.htm", "Untreated Water")</f>
        <v>Untreated Water</v>
      </c>
      <c r="O16715">
        <v>2.5000000000000001E-2</v>
      </c>
      <c r="P16715">
        <v>160</v>
      </c>
      <c r="Q16715">
        <v>6.7</v>
      </c>
    </row>
    <row r="16716" spans="1:17" hidden="1" x14ac:dyDescent="0.3">
      <c r="A16716" t="s">
        <v>64465</v>
      </c>
      <c r="B16716" t="s">
        <v>64466</v>
      </c>
      <c r="C16716" s="1" t="str">
        <f t="shared" si="2477"/>
        <v>21:0797</v>
      </c>
      <c r="D16716" s="1" t="str">
        <f t="shared" si="2484"/>
        <v>21:0224</v>
      </c>
      <c r="E16716" t="s">
        <v>64467</v>
      </c>
      <c r="F16716" t="s">
        <v>64468</v>
      </c>
      <c r="H16716">
        <v>63.378188199999997</v>
      </c>
      <c r="I16716">
        <v>-131.0611916</v>
      </c>
      <c r="J16716" s="1" t="str">
        <f t="shared" si="2485"/>
        <v>Fluid (stream)</v>
      </c>
      <c r="K16716" s="1" t="str">
        <f t="shared" si="2486"/>
        <v>Untreated Water</v>
      </c>
      <c r="O16716">
        <v>1.4</v>
      </c>
      <c r="P16716">
        <v>200</v>
      </c>
      <c r="Q16716">
        <v>8.1999999999999993</v>
      </c>
    </row>
    <row r="16717" spans="1:17" hidden="1" x14ac:dyDescent="0.3">
      <c r="A16717" t="s">
        <v>64469</v>
      </c>
      <c r="B16717" t="s">
        <v>64470</v>
      </c>
      <c r="C16717" s="1" t="str">
        <f t="shared" si="2477"/>
        <v>21:0797</v>
      </c>
      <c r="D16717" s="1" t="str">
        <f t="shared" si="2484"/>
        <v>21:0224</v>
      </c>
      <c r="E16717" t="s">
        <v>64467</v>
      </c>
      <c r="F16717" t="s">
        <v>64471</v>
      </c>
      <c r="H16717">
        <v>63.378188199999997</v>
      </c>
      <c r="I16717">
        <v>-131.0611916</v>
      </c>
      <c r="J16717" s="1" t="str">
        <f t="shared" si="2485"/>
        <v>Fluid (stream)</v>
      </c>
      <c r="K16717" s="1" t="str">
        <f t="shared" si="2486"/>
        <v>Untreated Water</v>
      </c>
      <c r="O16717">
        <v>1.1000000000000001</v>
      </c>
      <c r="P16717">
        <v>200</v>
      </c>
      <c r="Q16717">
        <v>8.1999999999999993</v>
      </c>
    </row>
    <row r="16718" spans="1:17" hidden="1" x14ac:dyDescent="0.3">
      <c r="A16718" t="s">
        <v>64472</v>
      </c>
      <c r="B16718" t="s">
        <v>64473</v>
      </c>
      <c r="C16718" s="1" t="str">
        <f t="shared" si="2477"/>
        <v>21:0797</v>
      </c>
      <c r="D16718" s="1" t="str">
        <f t="shared" si="2484"/>
        <v>21:0224</v>
      </c>
      <c r="E16718" t="s">
        <v>64474</v>
      </c>
      <c r="F16718" t="s">
        <v>64475</v>
      </c>
      <c r="H16718">
        <v>63.412109800000003</v>
      </c>
      <c r="I16718">
        <v>-131.16489350000001</v>
      </c>
      <c r="J16718" s="1" t="str">
        <f t="shared" si="2485"/>
        <v>Fluid (stream)</v>
      </c>
      <c r="K16718" s="1" t="str">
        <f t="shared" si="2486"/>
        <v>Untreated Water</v>
      </c>
      <c r="O16718">
        <v>2.5000000000000001E-2</v>
      </c>
      <c r="P16718">
        <v>190</v>
      </c>
      <c r="Q16718">
        <v>7.7</v>
      </c>
    </row>
    <row r="16719" spans="1:17" hidden="1" x14ac:dyDescent="0.3">
      <c r="A16719" t="s">
        <v>64476</v>
      </c>
      <c r="B16719" t="s">
        <v>64477</v>
      </c>
      <c r="C16719" s="1" t="str">
        <f t="shared" si="2477"/>
        <v>21:0797</v>
      </c>
      <c r="D16719" s="1" t="str">
        <f t="shared" si="2484"/>
        <v>21:0224</v>
      </c>
      <c r="E16719" t="s">
        <v>64478</v>
      </c>
      <c r="F16719" t="s">
        <v>64479</v>
      </c>
      <c r="H16719">
        <v>63.395984800000001</v>
      </c>
      <c r="I16719">
        <v>-131.1368287</v>
      </c>
      <c r="J16719" s="1" t="str">
        <f t="shared" si="2485"/>
        <v>Fluid (stream)</v>
      </c>
      <c r="K16719" s="1" t="str">
        <f t="shared" si="2486"/>
        <v>Untreated Water</v>
      </c>
      <c r="O16719">
        <v>0.55000000000000004</v>
      </c>
      <c r="P16719">
        <v>230</v>
      </c>
      <c r="Q16719">
        <v>7.9</v>
      </c>
    </row>
    <row r="16720" spans="1:17" hidden="1" x14ac:dyDescent="0.3">
      <c r="A16720" t="s">
        <v>64480</v>
      </c>
      <c r="B16720" t="s">
        <v>64481</v>
      </c>
      <c r="C16720" s="1" t="str">
        <f t="shared" si="2477"/>
        <v>21:0797</v>
      </c>
      <c r="D16720" s="1" t="str">
        <f t="shared" si="2484"/>
        <v>21:0224</v>
      </c>
      <c r="E16720" t="s">
        <v>64482</v>
      </c>
      <c r="F16720" t="s">
        <v>64483</v>
      </c>
      <c r="H16720">
        <v>63.365728400000002</v>
      </c>
      <c r="I16720">
        <v>-131.11626010000001</v>
      </c>
      <c r="J16720" s="1" t="str">
        <f t="shared" si="2485"/>
        <v>Fluid (stream)</v>
      </c>
      <c r="K16720" s="1" t="str">
        <f t="shared" si="2486"/>
        <v>Untreated Water</v>
      </c>
      <c r="O16720">
        <v>2.2000000000000002</v>
      </c>
      <c r="P16720">
        <v>260</v>
      </c>
      <c r="Q16720">
        <v>8.1</v>
      </c>
    </row>
    <row r="16721" spans="1:17" hidden="1" x14ac:dyDescent="0.3">
      <c r="A16721" t="s">
        <v>64484</v>
      </c>
      <c r="B16721" t="s">
        <v>64485</v>
      </c>
      <c r="C16721" s="1" t="str">
        <f t="shared" si="2477"/>
        <v>21:0797</v>
      </c>
      <c r="D16721" s="1" t="str">
        <f t="shared" si="2484"/>
        <v>21:0224</v>
      </c>
      <c r="E16721" t="s">
        <v>64486</v>
      </c>
      <c r="F16721" t="s">
        <v>64487</v>
      </c>
      <c r="H16721">
        <v>63.240190599999998</v>
      </c>
      <c r="I16721">
        <v>-130.97323</v>
      </c>
      <c r="J16721" s="1" t="str">
        <f t="shared" si="2485"/>
        <v>Fluid (stream)</v>
      </c>
      <c r="K16721" s="1" t="str">
        <f t="shared" si="2486"/>
        <v>Untreated Water</v>
      </c>
      <c r="O16721">
        <v>0.33</v>
      </c>
      <c r="P16721">
        <v>310</v>
      </c>
      <c r="Q16721">
        <v>8</v>
      </c>
    </row>
    <row r="16722" spans="1:17" hidden="1" x14ac:dyDescent="0.3">
      <c r="A16722" t="s">
        <v>64488</v>
      </c>
      <c r="B16722" t="s">
        <v>64489</v>
      </c>
      <c r="C16722" s="1" t="str">
        <f t="shared" si="2477"/>
        <v>21:0797</v>
      </c>
      <c r="D16722" s="1" t="str">
        <f t="shared" si="2484"/>
        <v>21:0224</v>
      </c>
      <c r="E16722" t="s">
        <v>64490</v>
      </c>
      <c r="F16722" t="s">
        <v>64491</v>
      </c>
      <c r="H16722">
        <v>63.295619299999998</v>
      </c>
      <c r="I16722">
        <v>-131.18086919999999</v>
      </c>
      <c r="J16722" s="1" t="str">
        <f t="shared" si="2485"/>
        <v>Fluid (stream)</v>
      </c>
      <c r="K16722" s="1" t="str">
        <f t="shared" si="2486"/>
        <v>Untreated Water</v>
      </c>
      <c r="O16722">
        <v>11</v>
      </c>
      <c r="P16722">
        <v>160</v>
      </c>
      <c r="Q16722">
        <v>8.1999999999999993</v>
      </c>
    </row>
    <row r="16723" spans="1:17" hidden="1" x14ac:dyDescent="0.3">
      <c r="A16723" t="s">
        <v>64492</v>
      </c>
      <c r="B16723" t="s">
        <v>64493</v>
      </c>
      <c r="C16723" s="1" t="str">
        <f t="shared" si="2477"/>
        <v>21:0797</v>
      </c>
      <c r="D16723" s="1" t="str">
        <f t="shared" si="2484"/>
        <v>21:0224</v>
      </c>
      <c r="E16723" t="s">
        <v>64494</v>
      </c>
      <c r="F16723" t="s">
        <v>64495</v>
      </c>
      <c r="H16723">
        <v>63.215334499999997</v>
      </c>
      <c r="I16723">
        <v>-130.93437040000001</v>
      </c>
      <c r="J16723" s="1" t="str">
        <f t="shared" si="2485"/>
        <v>Fluid (stream)</v>
      </c>
      <c r="K16723" s="1" t="str">
        <f t="shared" si="2486"/>
        <v>Untreated Water</v>
      </c>
      <c r="O16723">
        <v>2.5000000000000001E-2</v>
      </c>
      <c r="P16723">
        <v>440</v>
      </c>
      <c r="Q16723">
        <v>3.4</v>
      </c>
    </row>
    <row r="16724" spans="1:17" hidden="1" x14ac:dyDescent="0.3">
      <c r="A16724" t="s">
        <v>64496</v>
      </c>
      <c r="B16724" t="s">
        <v>64497</v>
      </c>
      <c r="C16724" s="1" t="str">
        <f t="shared" ref="C16724:C16787" si="2487">HYPERLINK("http://geochem.nrcan.gc.ca/cdogs/content/bdl/bdl210797_e.htm", "21:0797")</f>
        <v>21:0797</v>
      </c>
      <c r="D16724" s="1" t="str">
        <f t="shared" si="2484"/>
        <v>21:0224</v>
      </c>
      <c r="E16724" t="s">
        <v>64498</v>
      </c>
      <c r="F16724" t="s">
        <v>64499</v>
      </c>
      <c r="H16724">
        <v>63.217016700000002</v>
      </c>
      <c r="I16724">
        <v>-130.89009340000001</v>
      </c>
      <c r="J16724" s="1" t="str">
        <f t="shared" si="2485"/>
        <v>Fluid (stream)</v>
      </c>
      <c r="K16724" s="1" t="str">
        <f t="shared" si="2486"/>
        <v>Untreated Water</v>
      </c>
      <c r="O16724">
        <v>3.9</v>
      </c>
      <c r="P16724">
        <v>170</v>
      </c>
      <c r="Q16724">
        <v>8.1999999999999993</v>
      </c>
    </row>
    <row r="16725" spans="1:17" hidden="1" x14ac:dyDescent="0.3">
      <c r="A16725" t="s">
        <v>64500</v>
      </c>
      <c r="B16725" t="s">
        <v>64501</v>
      </c>
      <c r="C16725" s="1" t="str">
        <f t="shared" si="2487"/>
        <v>21:0797</v>
      </c>
      <c r="D16725" s="1" t="str">
        <f t="shared" si="2484"/>
        <v>21:0224</v>
      </c>
      <c r="E16725" t="s">
        <v>64502</v>
      </c>
      <c r="F16725" t="s">
        <v>64503</v>
      </c>
      <c r="H16725">
        <v>63.198847100000002</v>
      </c>
      <c r="I16725">
        <v>-130.86345660000001</v>
      </c>
      <c r="J16725" s="1" t="str">
        <f t="shared" si="2485"/>
        <v>Fluid (stream)</v>
      </c>
      <c r="K16725" s="1" t="str">
        <f t="shared" si="2486"/>
        <v>Untreated Water</v>
      </c>
      <c r="O16725">
        <v>2.5000000000000001E-2</v>
      </c>
      <c r="P16725">
        <v>110</v>
      </c>
      <c r="Q16725">
        <v>7.8</v>
      </c>
    </row>
    <row r="16726" spans="1:17" hidden="1" x14ac:dyDescent="0.3">
      <c r="A16726" t="s">
        <v>64504</v>
      </c>
      <c r="B16726" t="s">
        <v>64505</v>
      </c>
      <c r="C16726" s="1" t="str">
        <f t="shared" si="2487"/>
        <v>21:0797</v>
      </c>
      <c r="D16726" s="1" t="str">
        <f t="shared" si="2484"/>
        <v>21:0224</v>
      </c>
      <c r="E16726" t="s">
        <v>64506</v>
      </c>
      <c r="F16726" t="s">
        <v>64507</v>
      </c>
      <c r="H16726">
        <v>63.159713799999999</v>
      </c>
      <c r="I16726">
        <v>-130.94364899999999</v>
      </c>
      <c r="J16726" s="1" t="str">
        <f t="shared" si="2485"/>
        <v>Fluid (stream)</v>
      </c>
      <c r="K16726" s="1" t="str">
        <f t="shared" si="2486"/>
        <v>Untreated Water</v>
      </c>
      <c r="O16726">
        <v>2.5000000000000001E-2</v>
      </c>
      <c r="P16726">
        <v>40</v>
      </c>
      <c r="Q16726">
        <v>6.8</v>
      </c>
    </row>
    <row r="16727" spans="1:17" hidden="1" x14ac:dyDescent="0.3">
      <c r="A16727" t="s">
        <v>64508</v>
      </c>
      <c r="B16727" t="s">
        <v>64509</v>
      </c>
      <c r="C16727" s="1" t="str">
        <f t="shared" si="2487"/>
        <v>21:0797</v>
      </c>
      <c r="D16727" s="1" t="str">
        <f t="shared" si="2484"/>
        <v>21:0224</v>
      </c>
      <c r="E16727" t="s">
        <v>64510</v>
      </c>
      <c r="F16727" t="s">
        <v>64511</v>
      </c>
      <c r="H16727">
        <v>63.187244300000003</v>
      </c>
      <c r="I16727">
        <v>-130.9109895</v>
      </c>
      <c r="J16727" s="1" t="str">
        <f t="shared" si="2485"/>
        <v>Fluid (stream)</v>
      </c>
      <c r="K16727" s="1" t="str">
        <f t="shared" si="2486"/>
        <v>Untreated Water</v>
      </c>
      <c r="O16727">
        <v>2.5000000000000001E-2</v>
      </c>
      <c r="P16727">
        <v>100</v>
      </c>
      <c r="Q16727">
        <v>7.1</v>
      </c>
    </row>
    <row r="16728" spans="1:17" hidden="1" x14ac:dyDescent="0.3">
      <c r="A16728" t="s">
        <v>64512</v>
      </c>
      <c r="B16728" t="s">
        <v>64513</v>
      </c>
      <c r="C16728" s="1" t="str">
        <f t="shared" si="2487"/>
        <v>21:0797</v>
      </c>
      <c r="D16728" s="1" t="str">
        <f t="shared" si="2484"/>
        <v>21:0224</v>
      </c>
      <c r="E16728" t="s">
        <v>64514</v>
      </c>
      <c r="F16728" t="s">
        <v>64515</v>
      </c>
      <c r="H16728">
        <v>63.1499807</v>
      </c>
      <c r="I16728">
        <v>-130.87568379999999</v>
      </c>
      <c r="J16728" s="1" t="str">
        <f t="shared" si="2485"/>
        <v>Fluid (stream)</v>
      </c>
      <c r="K16728" s="1" t="str">
        <f t="shared" si="2486"/>
        <v>Untreated Water</v>
      </c>
      <c r="O16728">
        <v>2.5000000000000001E-2</v>
      </c>
      <c r="P16728">
        <v>100</v>
      </c>
      <c r="Q16728">
        <v>7.6</v>
      </c>
    </row>
    <row r="16729" spans="1:17" hidden="1" x14ac:dyDescent="0.3">
      <c r="A16729" t="s">
        <v>64516</v>
      </c>
      <c r="B16729" t="s">
        <v>64517</v>
      </c>
      <c r="C16729" s="1" t="str">
        <f t="shared" si="2487"/>
        <v>21:0797</v>
      </c>
      <c r="D16729" s="1" t="str">
        <f t="shared" si="2484"/>
        <v>21:0224</v>
      </c>
      <c r="E16729" t="s">
        <v>64518</v>
      </c>
      <c r="F16729" t="s">
        <v>64519</v>
      </c>
      <c r="H16729">
        <v>63.155554899999998</v>
      </c>
      <c r="I16729">
        <v>-130.84840700000001</v>
      </c>
      <c r="J16729" s="1" t="str">
        <f t="shared" si="2485"/>
        <v>Fluid (stream)</v>
      </c>
      <c r="K16729" s="1" t="str">
        <f t="shared" si="2486"/>
        <v>Untreated Water</v>
      </c>
      <c r="O16729">
        <v>2.5000000000000001E-2</v>
      </c>
      <c r="P16729">
        <v>80</v>
      </c>
      <c r="Q16729">
        <v>7.8</v>
      </c>
    </row>
    <row r="16730" spans="1:17" hidden="1" x14ac:dyDescent="0.3">
      <c r="A16730" t="s">
        <v>64520</v>
      </c>
      <c r="B16730" t="s">
        <v>64521</v>
      </c>
      <c r="C16730" s="1" t="str">
        <f t="shared" si="2487"/>
        <v>21:0797</v>
      </c>
      <c r="D16730" s="1" t="str">
        <f t="shared" si="2484"/>
        <v>21:0224</v>
      </c>
      <c r="E16730" t="s">
        <v>64522</v>
      </c>
      <c r="F16730" t="s">
        <v>64523</v>
      </c>
      <c r="H16730">
        <v>63.139124899999999</v>
      </c>
      <c r="I16730">
        <v>-130.78326989999999</v>
      </c>
      <c r="J16730" s="1" t="str">
        <f t="shared" si="2485"/>
        <v>Fluid (stream)</v>
      </c>
      <c r="K16730" s="1" t="str">
        <f t="shared" si="2486"/>
        <v>Untreated Water</v>
      </c>
      <c r="O16730">
        <v>0.5</v>
      </c>
      <c r="P16730">
        <v>1100</v>
      </c>
      <c r="Q16730">
        <v>4.7</v>
      </c>
    </row>
    <row r="16731" spans="1:17" hidden="1" x14ac:dyDescent="0.3">
      <c r="A16731" t="s">
        <v>64524</v>
      </c>
      <c r="B16731" t="s">
        <v>64525</v>
      </c>
      <c r="C16731" s="1" t="str">
        <f t="shared" si="2487"/>
        <v>21:0797</v>
      </c>
      <c r="D16731" s="1" t="str">
        <f t="shared" si="2484"/>
        <v>21:0224</v>
      </c>
      <c r="E16731" t="s">
        <v>64526</v>
      </c>
      <c r="F16731" t="s">
        <v>64527</v>
      </c>
      <c r="H16731">
        <v>63.764461400000002</v>
      </c>
      <c r="I16731">
        <v>-131.6069487</v>
      </c>
      <c r="J16731" s="1" t="str">
        <f t="shared" si="2485"/>
        <v>Fluid (stream)</v>
      </c>
      <c r="K16731" s="1" t="str">
        <f t="shared" si="2486"/>
        <v>Untreated Water</v>
      </c>
      <c r="O16731">
        <v>2.5000000000000001E-2</v>
      </c>
      <c r="P16731">
        <v>50</v>
      </c>
      <c r="Q16731">
        <v>7.2</v>
      </c>
    </row>
    <row r="16732" spans="1:17" hidden="1" x14ac:dyDescent="0.3">
      <c r="A16732" t="s">
        <v>64528</v>
      </c>
      <c r="B16732" t="s">
        <v>64529</v>
      </c>
      <c r="C16732" s="1" t="str">
        <f t="shared" si="2487"/>
        <v>21:0797</v>
      </c>
      <c r="D16732" s="1" t="str">
        <f t="shared" si="2484"/>
        <v>21:0224</v>
      </c>
      <c r="E16732" t="s">
        <v>64530</v>
      </c>
      <c r="F16732" t="s">
        <v>64531</v>
      </c>
      <c r="H16732">
        <v>63.786915899999997</v>
      </c>
      <c r="I16732">
        <v>-131.54125099999999</v>
      </c>
      <c r="J16732" s="1" t="str">
        <f t="shared" si="2485"/>
        <v>Fluid (stream)</v>
      </c>
      <c r="K16732" s="1" t="str">
        <f t="shared" si="2486"/>
        <v>Untreated Water</v>
      </c>
      <c r="O16732">
        <v>2.5000000000000001E-2</v>
      </c>
      <c r="P16732">
        <v>60</v>
      </c>
      <c r="Q16732">
        <v>7.6</v>
      </c>
    </row>
    <row r="16733" spans="1:17" hidden="1" x14ac:dyDescent="0.3">
      <c r="A16733" t="s">
        <v>64532</v>
      </c>
      <c r="B16733" t="s">
        <v>64533</v>
      </c>
      <c r="C16733" s="1" t="str">
        <f t="shared" si="2487"/>
        <v>21:0797</v>
      </c>
      <c r="D16733" s="1" t="str">
        <f t="shared" si="2484"/>
        <v>21:0224</v>
      </c>
      <c r="E16733" t="s">
        <v>64534</v>
      </c>
      <c r="F16733" t="s">
        <v>64535</v>
      </c>
      <c r="H16733">
        <v>63.1198081</v>
      </c>
      <c r="I16733">
        <v>-130.77944769999999</v>
      </c>
      <c r="J16733" s="1" t="str">
        <f t="shared" si="2485"/>
        <v>Fluid (stream)</v>
      </c>
      <c r="K16733" s="1" t="str">
        <f t="shared" si="2486"/>
        <v>Untreated Water</v>
      </c>
      <c r="O16733">
        <v>2.5000000000000001E-2</v>
      </c>
      <c r="P16733">
        <v>130</v>
      </c>
      <c r="Q16733">
        <v>7.6</v>
      </c>
    </row>
    <row r="16734" spans="1:17" hidden="1" x14ac:dyDescent="0.3">
      <c r="A16734" t="s">
        <v>64536</v>
      </c>
      <c r="B16734" t="s">
        <v>64537</v>
      </c>
      <c r="C16734" s="1" t="str">
        <f t="shared" si="2487"/>
        <v>21:0797</v>
      </c>
      <c r="D16734" s="1" t="str">
        <f t="shared" si="2484"/>
        <v>21:0224</v>
      </c>
      <c r="E16734" t="s">
        <v>64534</v>
      </c>
      <c r="F16734" t="s">
        <v>64538</v>
      </c>
      <c r="H16734">
        <v>63.1198081</v>
      </c>
      <c r="I16734">
        <v>-130.77944769999999</v>
      </c>
      <c r="J16734" s="1" t="str">
        <f t="shared" si="2485"/>
        <v>Fluid (stream)</v>
      </c>
      <c r="K16734" s="1" t="str">
        <f t="shared" si="2486"/>
        <v>Untreated Water</v>
      </c>
      <c r="O16734">
        <v>0.08</v>
      </c>
      <c r="P16734">
        <v>140</v>
      </c>
      <c r="Q16734">
        <v>7.6</v>
      </c>
    </row>
    <row r="16735" spans="1:17" hidden="1" x14ac:dyDescent="0.3">
      <c r="A16735" t="s">
        <v>64539</v>
      </c>
      <c r="B16735" t="s">
        <v>64540</v>
      </c>
      <c r="C16735" s="1" t="str">
        <f t="shared" si="2487"/>
        <v>21:0797</v>
      </c>
      <c r="D16735" s="1" t="str">
        <f t="shared" si="2484"/>
        <v>21:0224</v>
      </c>
      <c r="E16735" t="s">
        <v>64541</v>
      </c>
      <c r="F16735" t="s">
        <v>64542</v>
      </c>
      <c r="H16735">
        <v>63.773995499999998</v>
      </c>
      <c r="I16735">
        <v>-131.5155748</v>
      </c>
      <c r="J16735" s="1" t="str">
        <f t="shared" si="2485"/>
        <v>Fluid (stream)</v>
      </c>
      <c r="K16735" s="1" t="str">
        <f t="shared" si="2486"/>
        <v>Untreated Water</v>
      </c>
      <c r="O16735">
        <v>2.5000000000000001E-2</v>
      </c>
      <c r="P16735">
        <v>60</v>
      </c>
      <c r="Q16735">
        <v>7.7</v>
      </c>
    </row>
    <row r="16736" spans="1:17" hidden="1" x14ac:dyDescent="0.3">
      <c r="A16736" t="s">
        <v>64543</v>
      </c>
      <c r="B16736" t="s">
        <v>64544</v>
      </c>
      <c r="C16736" s="1" t="str">
        <f t="shared" si="2487"/>
        <v>21:0797</v>
      </c>
      <c r="D16736" s="1" t="str">
        <f t="shared" si="2484"/>
        <v>21:0224</v>
      </c>
      <c r="E16736" t="s">
        <v>64545</v>
      </c>
      <c r="F16736" t="s">
        <v>64546</v>
      </c>
      <c r="H16736">
        <v>63.795624799999999</v>
      </c>
      <c r="I16736">
        <v>-131.515187</v>
      </c>
      <c r="J16736" s="1" t="str">
        <f t="shared" si="2485"/>
        <v>Fluid (stream)</v>
      </c>
      <c r="K16736" s="1" t="str">
        <f t="shared" si="2486"/>
        <v>Untreated Water</v>
      </c>
      <c r="O16736">
        <v>2.5000000000000001E-2</v>
      </c>
      <c r="P16736">
        <v>40</v>
      </c>
      <c r="Q16736">
        <v>8</v>
      </c>
    </row>
    <row r="16737" spans="1:17" hidden="1" x14ac:dyDescent="0.3">
      <c r="A16737" t="s">
        <v>64547</v>
      </c>
      <c r="B16737" t="s">
        <v>64548</v>
      </c>
      <c r="C16737" s="1" t="str">
        <f t="shared" si="2487"/>
        <v>21:0797</v>
      </c>
      <c r="D16737" s="1" t="str">
        <f t="shared" si="2484"/>
        <v>21:0224</v>
      </c>
      <c r="E16737" t="s">
        <v>64549</v>
      </c>
      <c r="F16737" t="s">
        <v>64550</v>
      </c>
      <c r="H16737">
        <v>63.808741900000001</v>
      </c>
      <c r="I16737">
        <v>-131.50030530000001</v>
      </c>
      <c r="J16737" s="1" t="str">
        <f t="shared" si="2485"/>
        <v>Fluid (stream)</v>
      </c>
      <c r="K16737" s="1" t="str">
        <f t="shared" si="2486"/>
        <v>Untreated Water</v>
      </c>
      <c r="O16737">
        <v>2.5000000000000001E-2</v>
      </c>
      <c r="P16737">
        <v>30</v>
      </c>
      <c r="Q16737">
        <v>7.8</v>
      </c>
    </row>
    <row r="16738" spans="1:17" hidden="1" x14ac:dyDescent="0.3">
      <c r="A16738" t="s">
        <v>64551</v>
      </c>
      <c r="B16738" t="s">
        <v>64552</v>
      </c>
      <c r="C16738" s="1" t="str">
        <f t="shared" si="2487"/>
        <v>21:0797</v>
      </c>
      <c r="D16738" s="1" t="str">
        <f>HYPERLINK("http://geochem.nrcan.gc.ca/cdogs/content/svy/svy_e.htm", "")</f>
        <v/>
      </c>
      <c r="G16738" s="1" t="str">
        <f>HYPERLINK("http://geochem.nrcan.gc.ca/cdogs/content/cr_/cr_00087_e.htm", "87")</f>
        <v>87</v>
      </c>
      <c r="J16738" t="s">
        <v>11453</v>
      </c>
      <c r="K16738" t="s">
        <v>11454</v>
      </c>
      <c r="O16738">
        <v>0.28000000000000003</v>
      </c>
      <c r="P16738">
        <v>70</v>
      </c>
      <c r="Q16738">
        <v>7.7</v>
      </c>
    </row>
    <row r="16739" spans="1:17" hidden="1" x14ac:dyDescent="0.3">
      <c r="A16739" t="s">
        <v>64553</v>
      </c>
      <c r="B16739" t="s">
        <v>64554</v>
      </c>
      <c r="C16739" s="1" t="str">
        <f t="shared" si="2487"/>
        <v>21:0797</v>
      </c>
      <c r="D16739" s="1" t="str">
        <f t="shared" ref="D16739:D16749" si="2488">HYPERLINK("http://geochem.nrcan.gc.ca/cdogs/content/svy/svy210224_e.htm", "21:0224")</f>
        <v>21:0224</v>
      </c>
      <c r="E16739" t="s">
        <v>64555</v>
      </c>
      <c r="F16739" t="s">
        <v>64556</v>
      </c>
      <c r="H16739">
        <v>63.826302400000003</v>
      </c>
      <c r="I16739">
        <v>-131.53089489999999</v>
      </c>
      <c r="J16739" s="1" t="str">
        <f t="shared" ref="J16739:J16749" si="2489">HYPERLINK("http://geochem.nrcan.gc.ca/cdogs/content/kwd/kwd020018_e.htm", "Fluid (stream)")</f>
        <v>Fluid (stream)</v>
      </c>
      <c r="K16739" s="1" t="str">
        <f t="shared" ref="K16739:K16749" si="2490">HYPERLINK("http://geochem.nrcan.gc.ca/cdogs/content/kwd/kwd080007_e.htm", "Untreated Water")</f>
        <v>Untreated Water</v>
      </c>
      <c r="O16739">
        <v>0.08</v>
      </c>
      <c r="P16739">
        <v>40</v>
      </c>
      <c r="Q16739">
        <v>8</v>
      </c>
    </row>
    <row r="16740" spans="1:17" hidden="1" x14ac:dyDescent="0.3">
      <c r="A16740" t="s">
        <v>64557</v>
      </c>
      <c r="B16740" t="s">
        <v>64558</v>
      </c>
      <c r="C16740" s="1" t="str">
        <f t="shared" si="2487"/>
        <v>21:0797</v>
      </c>
      <c r="D16740" s="1" t="str">
        <f t="shared" si="2488"/>
        <v>21:0224</v>
      </c>
      <c r="E16740" t="s">
        <v>64559</v>
      </c>
      <c r="F16740" t="s">
        <v>64560</v>
      </c>
      <c r="H16740">
        <v>63.835793000000002</v>
      </c>
      <c r="I16740">
        <v>-131.5283714</v>
      </c>
      <c r="J16740" s="1" t="str">
        <f t="shared" si="2489"/>
        <v>Fluid (stream)</v>
      </c>
      <c r="K16740" s="1" t="str">
        <f t="shared" si="2490"/>
        <v>Untreated Water</v>
      </c>
      <c r="O16740">
        <v>2.5000000000000001E-2</v>
      </c>
      <c r="P16740">
        <v>30</v>
      </c>
      <c r="Q16740">
        <v>7.7</v>
      </c>
    </row>
    <row r="16741" spans="1:17" hidden="1" x14ac:dyDescent="0.3">
      <c r="A16741" t="s">
        <v>64561</v>
      </c>
      <c r="B16741" t="s">
        <v>64562</v>
      </c>
      <c r="C16741" s="1" t="str">
        <f t="shared" si="2487"/>
        <v>21:0797</v>
      </c>
      <c r="D16741" s="1" t="str">
        <f t="shared" si="2488"/>
        <v>21:0224</v>
      </c>
      <c r="E16741" t="s">
        <v>64563</v>
      </c>
      <c r="F16741" t="s">
        <v>64564</v>
      </c>
      <c r="H16741">
        <v>63.837550999999998</v>
      </c>
      <c r="I16741">
        <v>-131.52283439999999</v>
      </c>
      <c r="J16741" s="1" t="str">
        <f t="shared" si="2489"/>
        <v>Fluid (stream)</v>
      </c>
      <c r="K16741" s="1" t="str">
        <f t="shared" si="2490"/>
        <v>Untreated Water</v>
      </c>
      <c r="O16741">
        <v>2.5000000000000001E-2</v>
      </c>
      <c r="P16741">
        <v>40</v>
      </c>
      <c r="Q16741">
        <v>8.1</v>
      </c>
    </row>
    <row r="16742" spans="1:17" hidden="1" x14ac:dyDescent="0.3">
      <c r="A16742" t="s">
        <v>64565</v>
      </c>
      <c r="B16742" t="s">
        <v>64566</v>
      </c>
      <c r="C16742" s="1" t="str">
        <f t="shared" si="2487"/>
        <v>21:0797</v>
      </c>
      <c r="D16742" s="1" t="str">
        <f t="shared" si="2488"/>
        <v>21:0224</v>
      </c>
      <c r="E16742" t="s">
        <v>64567</v>
      </c>
      <c r="F16742" t="s">
        <v>64568</v>
      </c>
      <c r="H16742">
        <v>63.859129000000003</v>
      </c>
      <c r="I16742">
        <v>-131.51094850000001</v>
      </c>
      <c r="J16742" s="1" t="str">
        <f t="shared" si="2489"/>
        <v>Fluid (stream)</v>
      </c>
      <c r="K16742" s="1" t="str">
        <f t="shared" si="2490"/>
        <v>Untreated Water</v>
      </c>
      <c r="O16742">
        <v>0.12</v>
      </c>
      <c r="P16742">
        <v>30</v>
      </c>
      <c r="Q16742">
        <v>8.1</v>
      </c>
    </row>
    <row r="16743" spans="1:17" hidden="1" x14ac:dyDescent="0.3">
      <c r="A16743" t="s">
        <v>64569</v>
      </c>
      <c r="B16743" t="s">
        <v>64570</v>
      </c>
      <c r="C16743" s="1" t="str">
        <f t="shared" si="2487"/>
        <v>21:0797</v>
      </c>
      <c r="D16743" s="1" t="str">
        <f t="shared" si="2488"/>
        <v>21:0224</v>
      </c>
      <c r="E16743" t="s">
        <v>64571</v>
      </c>
      <c r="F16743" t="s">
        <v>64572</v>
      </c>
      <c r="H16743">
        <v>63.892877200000001</v>
      </c>
      <c r="I16743">
        <v>-131.56295549999999</v>
      </c>
      <c r="J16743" s="1" t="str">
        <f t="shared" si="2489"/>
        <v>Fluid (stream)</v>
      </c>
      <c r="K16743" s="1" t="str">
        <f t="shared" si="2490"/>
        <v>Untreated Water</v>
      </c>
      <c r="O16743">
        <v>2.5000000000000001E-2</v>
      </c>
      <c r="P16743">
        <v>30</v>
      </c>
      <c r="Q16743">
        <v>8.1</v>
      </c>
    </row>
    <row r="16744" spans="1:17" hidden="1" x14ac:dyDescent="0.3">
      <c r="A16744" t="s">
        <v>64573</v>
      </c>
      <c r="B16744" t="s">
        <v>64574</v>
      </c>
      <c r="C16744" s="1" t="str">
        <f t="shared" si="2487"/>
        <v>21:0797</v>
      </c>
      <c r="D16744" s="1" t="str">
        <f t="shared" si="2488"/>
        <v>21:0224</v>
      </c>
      <c r="E16744" t="s">
        <v>64575</v>
      </c>
      <c r="F16744" t="s">
        <v>64576</v>
      </c>
      <c r="H16744">
        <v>63.904776200000001</v>
      </c>
      <c r="I16744">
        <v>-131.599639</v>
      </c>
      <c r="J16744" s="1" t="str">
        <f t="shared" si="2489"/>
        <v>Fluid (stream)</v>
      </c>
      <c r="K16744" s="1" t="str">
        <f t="shared" si="2490"/>
        <v>Untreated Water</v>
      </c>
      <c r="O16744">
        <v>2.5000000000000001E-2</v>
      </c>
      <c r="P16744">
        <v>20</v>
      </c>
      <c r="Q16744">
        <v>8</v>
      </c>
    </row>
    <row r="16745" spans="1:17" hidden="1" x14ac:dyDescent="0.3">
      <c r="A16745" t="s">
        <v>64577</v>
      </c>
      <c r="B16745" t="s">
        <v>64578</v>
      </c>
      <c r="C16745" s="1" t="str">
        <f t="shared" si="2487"/>
        <v>21:0797</v>
      </c>
      <c r="D16745" s="1" t="str">
        <f t="shared" si="2488"/>
        <v>21:0224</v>
      </c>
      <c r="E16745" t="s">
        <v>64579</v>
      </c>
      <c r="F16745" t="s">
        <v>64580</v>
      </c>
      <c r="H16745">
        <v>63.929478400000001</v>
      </c>
      <c r="I16745">
        <v>-131.58413440000001</v>
      </c>
      <c r="J16745" s="1" t="str">
        <f t="shared" si="2489"/>
        <v>Fluid (stream)</v>
      </c>
      <c r="K16745" s="1" t="str">
        <f t="shared" si="2490"/>
        <v>Untreated Water</v>
      </c>
      <c r="O16745">
        <v>2.5000000000000001E-2</v>
      </c>
      <c r="P16745">
        <v>20</v>
      </c>
      <c r="Q16745">
        <v>8.1999999999999993</v>
      </c>
    </row>
    <row r="16746" spans="1:17" hidden="1" x14ac:dyDescent="0.3">
      <c r="A16746" t="s">
        <v>64581</v>
      </c>
      <c r="B16746" t="s">
        <v>64582</v>
      </c>
      <c r="C16746" s="1" t="str">
        <f t="shared" si="2487"/>
        <v>21:0797</v>
      </c>
      <c r="D16746" s="1" t="str">
        <f t="shared" si="2488"/>
        <v>21:0224</v>
      </c>
      <c r="E16746" t="s">
        <v>64583</v>
      </c>
      <c r="F16746" t="s">
        <v>64584</v>
      </c>
      <c r="H16746">
        <v>63.934060600000002</v>
      </c>
      <c r="I16746">
        <v>-131.5602289</v>
      </c>
      <c r="J16746" s="1" t="str">
        <f t="shared" si="2489"/>
        <v>Fluid (stream)</v>
      </c>
      <c r="K16746" s="1" t="str">
        <f t="shared" si="2490"/>
        <v>Untreated Water</v>
      </c>
      <c r="O16746">
        <v>2.5000000000000001E-2</v>
      </c>
      <c r="P16746">
        <v>20</v>
      </c>
      <c r="Q16746">
        <v>8.1</v>
      </c>
    </row>
    <row r="16747" spans="1:17" hidden="1" x14ac:dyDescent="0.3">
      <c r="A16747" t="s">
        <v>64585</v>
      </c>
      <c r="B16747" t="s">
        <v>64586</v>
      </c>
      <c r="C16747" s="1" t="str">
        <f t="shared" si="2487"/>
        <v>21:0797</v>
      </c>
      <c r="D16747" s="1" t="str">
        <f t="shared" si="2488"/>
        <v>21:0224</v>
      </c>
      <c r="E16747" t="s">
        <v>64587</v>
      </c>
      <c r="F16747" t="s">
        <v>64588</v>
      </c>
      <c r="H16747">
        <v>63.925847699999998</v>
      </c>
      <c r="I16747">
        <v>-131.5051057</v>
      </c>
      <c r="J16747" s="1" t="str">
        <f t="shared" si="2489"/>
        <v>Fluid (stream)</v>
      </c>
      <c r="K16747" s="1" t="str">
        <f t="shared" si="2490"/>
        <v>Untreated Water</v>
      </c>
      <c r="O16747">
        <v>2.5000000000000001E-2</v>
      </c>
      <c r="P16747">
        <v>20</v>
      </c>
      <c r="Q16747">
        <v>7.8</v>
      </c>
    </row>
    <row r="16748" spans="1:17" hidden="1" x14ac:dyDescent="0.3">
      <c r="A16748" t="s">
        <v>64589</v>
      </c>
      <c r="B16748" t="s">
        <v>64590</v>
      </c>
      <c r="C16748" s="1" t="str">
        <f t="shared" si="2487"/>
        <v>21:0797</v>
      </c>
      <c r="D16748" s="1" t="str">
        <f t="shared" si="2488"/>
        <v>21:0224</v>
      </c>
      <c r="E16748" t="s">
        <v>64591</v>
      </c>
      <c r="F16748" t="s">
        <v>64592</v>
      </c>
      <c r="H16748">
        <v>63.956383700000004</v>
      </c>
      <c r="I16748">
        <v>-131.51923310000001</v>
      </c>
      <c r="J16748" s="1" t="str">
        <f t="shared" si="2489"/>
        <v>Fluid (stream)</v>
      </c>
      <c r="K16748" s="1" t="str">
        <f t="shared" si="2490"/>
        <v>Untreated Water</v>
      </c>
      <c r="O16748">
        <v>2.5000000000000001E-2</v>
      </c>
      <c r="P16748">
        <v>20</v>
      </c>
      <c r="Q16748">
        <v>7.4</v>
      </c>
    </row>
    <row r="16749" spans="1:17" hidden="1" x14ac:dyDescent="0.3">
      <c r="A16749" t="s">
        <v>64593</v>
      </c>
      <c r="B16749" t="s">
        <v>64594</v>
      </c>
      <c r="C16749" s="1" t="str">
        <f t="shared" si="2487"/>
        <v>21:0797</v>
      </c>
      <c r="D16749" s="1" t="str">
        <f t="shared" si="2488"/>
        <v>21:0224</v>
      </c>
      <c r="E16749" t="s">
        <v>64591</v>
      </c>
      <c r="F16749" t="s">
        <v>64595</v>
      </c>
      <c r="H16749">
        <v>63.956383700000004</v>
      </c>
      <c r="I16749">
        <v>-131.51923310000001</v>
      </c>
      <c r="J16749" s="1" t="str">
        <f t="shared" si="2489"/>
        <v>Fluid (stream)</v>
      </c>
      <c r="K16749" s="1" t="str">
        <f t="shared" si="2490"/>
        <v>Untreated Water</v>
      </c>
      <c r="O16749">
        <v>2.5000000000000001E-2</v>
      </c>
      <c r="P16749">
        <v>20</v>
      </c>
      <c r="Q16749">
        <v>7.6</v>
      </c>
    </row>
    <row r="16750" spans="1:17" hidden="1" x14ac:dyDescent="0.3">
      <c r="A16750" t="s">
        <v>64596</v>
      </c>
      <c r="B16750" t="s">
        <v>64597</v>
      </c>
      <c r="C16750" s="1" t="str">
        <f t="shared" si="2487"/>
        <v>21:0797</v>
      </c>
      <c r="D16750" s="1" t="str">
        <f>HYPERLINK("http://geochem.nrcan.gc.ca/cdogs/content/svy/svy_e.htm", "")</f>
        <v/>
      </c>
      <c r="G16750" s="1" t="str">
        <f>HYPERLINK("http://geochem.nrcan.gc.ca/cdogs/content/cr_/cr_00088_e.htm", "88")</f>
        <v>88</v>
      </c>
      <c r="J16750" t="s">
        <v>11453</v>
      </c>
      <c r="K16750" t="s">
        <v>11454</v>
      </c>
      <c r="O16750">
        <v>2.5000000000000001E-2</v>
      </c>
      <c r="P16750">
        <v>80</v>
      </c>
      <c r="Q16750">
        <v>7.9</v>
      </c>
    </row>
    <row r="16751" spans="1:17" hidden="1" x14ac:dyDescent="0.3">
      <c r="A16751" t="s">
        <v>64598</v>
      </c>
      <c r="B16751" t="s">
        <v>64599</v>
      </c>
      <c r="C16751" s="1" t="str">
        <f t="shared" si="2487"/>
        <v>21:0797</v>
      </c>
      <c r="D16751" s="1" t="str">
        <f t="shared" ref="D16751:D16773" si="2491">HYPERLINK("http://geochem.nrcan.gc.ca/cdogs/content/svy/svy210224_e.htm", "21:0224")</f>
        <v>21:0224</v>
      </c>
      <c r="E16751" t="s">
        <v>64600</v>
      </c>
      <c r="F16751" t="s">
        <v>64601</v>
      </c>
      <c r="H16751">
        <v>63.982819599999999</v>
      </c>
      <c r="I16751">
        <v>-131.51866899999999</v>
      </c>
      <c r="J16751" s="1" t="str">
        <f t="shared" ref="J16751:J16773" si="2492">HYPERLINK("http://geochem.nrcan.gc.ca/cdogs/content/kwd/kwd020018_e.htm", "Fluid (stream)")</f>
        <v>Fluid (stream)</v>
      </c>
      <c r="K16751" s="1" t="str">
        <f t="shared" ref="K16751:K16773" si="2493">HYPERLINK("http://geochem.nrcan.gc.ca/cdogs/content/kwd/kwd080007_e.htm", "Untreated Water")</f>
        <v>Untreated Water</v>
      </c>
      <c r="O16751">
        <v>0.33</v>
      </c>
      <c r="P16751">
        <v>60</v>
      </c>
      <c r="Q16751">
        <v>7.9</v>
      </c>
    </row>
    <row r="16752" spans="1:17" hidden="1" x14ac:dyDescent="0.3">
      <c r="A16752" t="s">
        <v>64602</v>
      </c>
      <c r="B16752" t="s">
        <v>64603</v>
      </c>
      <c r="C16752" s="1" t="str">
        <f t="shared" si="2487"/>
        <v>21:0797</v>
      </c>
      <c r="D16752" s="1" t="str">
        <f t="shared" si="2491"/>
        <v>21:0224</v>
      </c>
      <c r="E16752" t="s">
        <v>64604</v>
      </c>
      <c r="F16752" t="s">
        <v>64605</v>
      </c>
      <c r="H16752">
        <v>63.986302000000002</v>
      </c>
      <c r="I16752">
        <v>-131.57044769999999</v>
      </c>
      <c r="J16752" s="1" t="str">
        <f t="shared" si="2492"/>
        <v>Fluid (stream)</v>
      </c>
      <c r="K16752" s="1" t="str">
        <f t="shared" si="2493"/>
        <v>Untreated Water</v>
      </c>
      <c r="O16752">
        <v>2.5000000000000001E-2</v>
      </c>
      <c r="P16752">
        <v>40</v>
      </c>
      <c r="Q16752">
        <v>7.9</v>
      </c>
    </row>
    <row r="16753" spans="1:17" hidden="1" x14ac:dyDescent="0.3">
      <c r="A16753" t="s">
        <v>64606</v>
      </c>
      <c r="B16753" t="s">
        <v>64607</v>
      </c>
      <c r="C16753" s="1" t="str">
        <f t="shared" si="2487"/>
        <v>21:0797</v>
      </c>
      <c r="D16753" s="1" t="str">
        <f t="shared" si="2491"/>
        <v>21:0224</v>
      </c>
      <c r="E16753" t="s">
        <v>64608</v>
      </c>
      <c r="F16753" t="s">
        <v>64609</v>
      </c>
      <c r="H16753">
        <v>63.988570799999998</v>
      </c>
      <c r="I16753">
        <v>-131.5665664</v>
      </c>
      <c r="J16753" s="1" t="str">
        <f t="shared" si="2492"/>
        <v>Fluid (stream)</v>
      </c>
      <c r="K16753" s="1" t="str">
        <f t="shared" si="2493"/>
        <v>Untreated Water</v>
      </c>
      <c r="O16753">
        <v>2.5000000000000001E-2</v>
      </c>
      <c r="P16753">
        <v>30</v>
      </c>
      <c r="Q16753">
        <v>7.9</v>
      </c>
    </row>
    <row r="16754" spans="1:17" hidden="1" x14ac:dyDescent="0.3">
      <c r="A16754" t="s">
        <v>64610</v>
      </c>
      <c r="B16754" t="s">
        <v>64611</v>
      </c>
      <c r="C16754" s="1" t="str">
        <f t="shared" si="2487"/>
        <v>21:0797</v>
      </c>
      <c r="D16754" s="1" t="str">
        <f t="shared" si="2491"/>
        <v>21:0224</v>
      </c>
      <c r="E16754" t="s">
        <v>64612</v>
      </c>
      <c r="F16754" t="s">
        <v>64613</v>
      </c>
      <c r="H16754">
        <v>63.9699344</v>
      </c>
      <c r="I16754">
        <v>-131.64028569999999</v>
      </c>
      <c r="J16754" s="1" t="str">
        <f t="shared" si="2492"/>
        <v>Fluid (stream)</v>
      </c>
      <c r="K16754" s="1" t="str">
        <f t="shared" si="2493"/>
        <v>Untreated Water</v>
      </c>
      <c r="O16754">
        <v>2.5000000000000001E-2</v>
      </c>
      <c r="P16754">
        <v>40</v>
      </c>
      <c r="Q16754">
        <v>7.4</v>
      </c>
    </row>
    <row r="16755" spans="1:17" hidden="1" x14ac:dyDescent="0.3">
      <c r="A16755" t="s">
        <v>64614</v>
      </c>
      <c r="B16755" t="s">
        <v>64615</v>
      </c>
      <c r="C16755" s="1" t="str">
        <f t="shared" si="2487"/>
        <v>21:0797</v>
      </c>
      <c r="D16755" s="1" t="str">
        <f t="shared" si="2491"/>
        <v>21:0224</v>
      </c>
      <c r="E16755" t="s">
        <v>64616</v>
      </c>
      <c r="F16755" t="s">
        <v>64617</v>
      </c>
      <c r="H16755">
        <v>63.981173200000001</v>
      </c>
      <c r="I16755">
        <v>-131.65034170000001</v>
      </c>
      <c r="J16755" s="1" t="str">
        <f t="shared" si="2492"/>
        <v>Fluid (stream)</v>
      </c>
      <c r="K16755" s="1" t="str">
        <f t="shared" si="2493"/>
        <v>Untreated Water</v>
      </c>
      <c r="O16755">
        <v>0.21</v>
      </c>
      <c r="P16755">
        <v>40</v>
      </c>
      <c r="Q16755">
        <v>8</v>
      </c>
    </row>
    <row r="16756" spans="1:17" hidden="1" x14ac:dyDescent="0.3">
      <c r="A16756" t="s">
        <v>64618</v>
      </c>
      <c r="B16756" t="s">
        <v>64619</v>
      </c>
      <c r="C16756" s="1" t="str">
        <f t="shared" si="2487"/>
        <v>21:0797</v>
      </c>
      <c r="D16756" s="1" t="str">
        <f t="shared" si="2491"/>
        <v>21:0224</v>
      </c>
      <c r="E16756" t="s">
        <v>64620</v>
      </c>
      <c r="F16756" t="s">
        <v>64621</v>
      </c>
      <c r="H16756">
        <v>63.970841</v>
      </c>
      <c r="I16756">
        <v>-131.68236909999999</v>
      </c>
      <c r="J16756" s="1" t="str">
        <f t="shared" si="2492"/>
        <v>Fluid (stream)</v>
      </c>
      <c r="K16756" s="1" t="str">
        <f t="shared" si="2493"/>
        <v>Untreated Water</v>
      </c>
      <c r="O16756">
        <v>2.5000000000000001E-2</v>
      </c>
      <c r="P16756">
        <v>40</v>
      </c>
      <c r="Q16756">
        <v>7.6</v>
      </c>
    </row>
    <row r="16757" spans="1:17" hidden="1" x14ac:dyDescent="0.3">
      <c r="A16757" t="s">
        <v>64622</v>
      </c>
      <c r="B16757" t="s">
        <v>64623</v>
      </c>
      <c r="C16757" s="1" t="str">
        <f t="shared" si="2487"/>
        <v>21:0797</v>
      </c>
      <c r="D16757" s="1" t="str">
        <f t="shared" si="2491"/>
        <v>21:0224</v>
      </c>
      <c r="E16757" t="s">
        <v>64624</v>
      </c>
      <c r="F16757" t="s">
        <v>64625</v>
      </c>
      <c r="H16757">
        <v>63.990096600000001</v>
      </c>
      <c r="I16757">
        <v>-131.723196</v>
      </c>
      <c r="J16757" s="1" t="str">
        <f t="shared" si="2492"/>
        <v>Fluid (stream)</v>
      </c>
      <c r="K16757" s="1" t="str">
        <f t="shared" si="2493"/>
        <v>Untreated Water</v>
      </c>
      <c r="O16757">
        <v>2.5000000000000001E-2</v>
      </c>
      <c r="P16757">
        <v>50</v>
      </c>
      <c r="Q16757">
        <v>8</v>
      </c>
    </row>
    <row r="16758" spans="1:17" hidden="1" x14ac:dyDescent="0.3">
      <c r="A16758" t="s">
        <v>64626</v>
      </c>
      <c r="B16758" t="s">
        <v>64627</v>
      </c>
      <c r="C16758" s="1" t="str">
        <f t="shared" si="2487"/>
        <v>21:0797</v>
      </c>
      <c r="D16758" s="1" t="str">
        <f t="shared" si="2491"/>
        <v>21:0224</v>
      </c>
      <c r="E16758" t="s">
        <v>64628</v>
      </c>
      <c r="F16758" t="s">
        <v>64629</v>
      </c>
      <c r="H16758">
        <v>63.964916899999999</v>
      </c>
      <c r="I16758">
        <v>-131.7850717</v>
      </c>
      <c r="J16758" s="1" t="str">
        <f t="shared" si="2492"/>
        <v>Fluid (stream)</v>
      </c>
      <c r="K16758" s="1" t="str">
        <f t="shared" si="2493"/>
        <v>Untreated Water</v>
      </c>
      <c r="O16758">
        <v>2.5000000000000001E-2</v>
      </c>
      <c r="P16758">
        <v>50</v>
      </c>
      <c r="Q16758">
        <v>7.7</v>
      </c>
    </row>
    <row r="16759" spans="1:17" hidden="1" x14ac:dyDescent="0.3">
      <c r="A16759" t="s">
        <v>64630</v>
      </c>
      <c r="B16759" t="s">
        <v>64631</v>
      </c>
      <c r="C16759" s="1" t="str">
        <f t="shared" si="2487"/>
        <v>21:0797</v>
      </c>
      <c r="D16759" s="1" t="str">
        <f t="shared" si="2491"/>
        <v>21:0224</v>
      </c>
      <c r="E16759" t="s">
        <v>64632</v>
      </c>
      <c r="F16759" t="s">
        <v>64633</v>
      </c>
      <c r="H16759">
        <v>63.977812</v>
      </c>
      <c r="I16759">
        <v>-131.817654</v>
      </c>
      <c r="J16759" s="1" t="str">
        <f t="shared" si="2492"/>
        <v>Fluid (stream)</v>
      </c>
      <c r="K16759" s="1" t="str">
        <f t="shared" si="2493"/>
        <v>Untreated Water</v>
      </c>
      <c r="O16759">
        <v>2.5000000000000001E-2</v>
      </c>
      <c r="P16759">
        <v>50</v>
      </c>
      <c r="Q16759">
        <v>7.8</v>
      </c>
    </row>
    <row r="16760" spans="1:17" hidden="1" x14ac:dyDescent="0.3">
      <c r="A16760" t="s">
        <v>64634</v>
      </c>
      <c r="B16760" t="s">
        <v>64635</v>
      </c>
      <c r="C16760" s="1" t="str">
        <f t="shared" si="2487"/>
        <v>21:0797</v>
      </c>
      <c r="D16760" s="1" t="str">
        <f t="shared" si="2491"/>
        <v>21:0224</v>
      </c>
      <c r="E16760" t="s">
        <v>64636</v>
      </c>
      <c r="F16760" t="s">
        <v>64637</v>
      </c>
      <c r="H16760">
        <v>63.979451599999997</v>
      </c>
      <c r="I16760">
        <v>-131.86823670000001</v>
      </c>
      <c r="J16760" s="1" t="str">
        <f t="shared" si="2492"/>
        <v>Fluid (stream)</v>
      </c>
      <c r="K16760" s="1" t="str">
        <f t="shared" si="2493"/>
        <v>Untreated Water</v>
      </c>
      <c r="O16760">
        <v>2.5000000000000001E-2</v>
      </c>
      <c r="P16760">
        <v>80</v>
      </c>
      <c r="Q16760">
        <v>7.7</v>
      </c>
    </row>
    <row r="16761" spans="1:17" hidden="1" x14ac:dyDescent="0.3">
      <c r="A16761" t="s">
        <v>64638</v>
      </c>
      <c r="B16761" t="s">
        <v>64639</v>
      </c>
      <c r="C16761" s="1" t="str">
        <f t="shared" si="2487"/>
        <v>21:0797</v>
      </c>
      <c r="D16761" s="1" t="str">
        <f t="shared" si="2491"/>
        <v>21:0224</v>
      </c>
      <c r="E16761" t="s">
        <v>64640</v>
      </c>
      <c r="F16761" t="s">
        <v>64641</v>
      </c>
      <c r="H16761">
        <v>63.973511799999997</v>
      </c>
      <c r="I16761">
        <v>-131.8779303</v>
      </c>
      <c r="J16761" s="1" t="str">
        <f t="shared" si="2492"/>
        <v>Fluid (stream)</v>
      </c>
      <c r="K16761" s="1" t="str">
        <f t="shared" si="2493"/>
        <v>Untreated Water</v>
      </c>
      <c r="O16761">
        <v>2.5000000000000001E-2</v>
      </c>
      <c r="P16761">
        <v>50</v>
      </c>
      <c r="Q16761">
        <v>7.8</v>
      </c>
    </row>
    <row r="16762" spans="1:17" hidden="1" x14ac:dyDescent="0.3">
      <c r="A16762" t="s">
        <v>64642</v>
      </c>
      <c r="B16762" t="s">
        <v>64643</v>
      </c>
      <c r="C16762" s="1" t="str">
        <f t="shared" si="2487"/>
        <v>21:0797</v>
      </c>
      <c r="D16762" s="1" t="str">
        <f t="shared" si="2491"/>
        <v>21:0224</v>
      </c>
      <c r="E16762" t="s">
        <v>64644</v>
      </c>
      <c r="F16762" t="s">
        <v>64645</v>
      </c>
      <c r="H16762">
        <v>63.966623400000003</v>
      </c>
      <c r="I16762">
        <v>-131.97272280000001</v>
      </c>
      <c r="J16762" s="1" t="str">
        <f t="shared" si="2492"/>
        <v>Fluid (stream)</v>
      </c>
      <c r="K16762" s="1" t="str">
        <f t="shared" si="2493"/>
        <v>Untreated Water</v>
      </c>
      <c r="O16762">
        <v>0.25</v>
      </c>
      <c r="P16762">
        <v>50</v>
      </c>
      <c r="Q16762">
        <v>8.1</v>
      </c>
    </row>
    <row r="16763" spans="1:17" hidden="1" x14ac:dyDescent="0.3">
      <c r="A16763" t="s">
        <v>64646</v>
      </c>
      <c r="B16763" t="s">
        <v>64647</v>
      </c>
      <c r="C16763" s="1" t="str">
        <f t="shared" si="2487"/>
        <v>21:0797</v>
      </c>
      <c r="D16763" s="1" t="str">
        <f t="shared" si="2491"/>
        <v>21:0224</v>
      </c>
      <c r="E16763" t="s">
        <v>64648</v>
      </c>
      <c r="F16763" t="s">
        <v>64649</v>
      </c>
      <c r="H16763">
        <v>63.904516200000003</v>
      </c>
      <c r="I16763">
        <v>-131.91581830000001</v>
      </c>
      <c r="J16763" s="1" t="str">
        <f t="shared" si="2492"/>
        <v>Fluid (stream)</v>
      </c>
      <c r="K16763" s="1" t="str">
        <f t="shared" si="2493"/>
        <v>Untreated Water</v>
      </c>
      <c r="O16763">
        <v>2.5000000000000001E-2</v>
      </c>
      <c r="P16763">
        <v>50</v>
      </c>
      <c r="Q16763">
        <v>7.8</v>
      </c>
    </row>
    <row r="16764" spans="1:17" hidden="1" x14ac:dyDescent="0.3">
      <c r="A16764" t="s">
        <v>64650</v>
      </c>
      <c r="B16764" t="s">
        <v>64651</v>
      </c>
      <c r="C16764" s="1" t="str">
        <f t="shared" si="2487"/>
        <v>21:0797</v>
      </c>
      <c r="D16764" s="1" t="str">
        <f t="shared" si="2491"/>
        <v>21:0224</v>
      </c>
      <c r="E16764" t="s">
        <v>64652</v>
      </c>
      <c r="F16764" t="s">
        <v>64653</v>
      </c>
      <c r="H16764">
        <v>63.902561499999997</v>
      </c>
      <c r="I16764">
        <v>-131.91253649999999</v>
      </c>
      <c r="J16764" s="1" t="str">
        <f t="shared" si="2492"/>
        <v>Fluid (stream)</v>
      </c>
      <c r="K16764" s="1" t="str">
        <f t="shared" si="2493"/>
        <v>Untreated Water</v>
      </c>
      <c r="O16764">
        <v>2.5000000000000001E-2</v>
      </c>
      <c r="P16764">
        <v>40</v>
      </c>
      <c r="Q16764">
        <v>7.7</v>
      </c>
    </row>
    <row r="16765" spans="1:17" hidden="1" x14ac:dyDescent="0.3">
      <c r="A16765" t="s">
        <v>64654</v>
      </c>
      <c r="B16765" t="s">
        <v>64655</v>
      </c>
      <c r="C16765" s="1" t="str">
        <f t="shared" si="2487"/>
        <v>21:0797</v>
      </c>
      <c r="D16765" s="1" t="str">
        <f t="shared" si="2491"/>
        <v>21:0224</v>
      </c>
      <c r="E16765" t="s">
        <v>64656</v>
      </c>
      <c r="F16765" t="s">
        <v>64657</v>
      </c>
      <c r="H16765">
        <v>63.905050299999999</v>
      </c>
      <c r="I16765">
        <v>-131.9791099</v>
      </c>
      <c r="J16765" s="1" t="str">
        <f t="shared" si="2492"/>
        <v>Fluid (stream)</v>
      </c>
      <c r="K16765" s="1" t="str">
        <f t="shared" si="2493"/>
        <v>Untreated Water</v>
      </c>
      <c r="O16765">
        <v>0.5</v>
      </c>
      <c r="P16765">
        <v>60</v>
      </c>
      <c r="Q16765">
        <v>8.1999999999999993</v>
      </c>
    </row>
    <row r="16766" spans="1:17" hidden="1" x14ac:dyDescent="0.3">
      <c r="A16766" t="s">
        <v>64658</v>
      </c>
      <c r="B16766" t="s">
        <v>64659</v>
      </c>
      <c r="C16766" s="1" t="str">
        <f t="shared" si="2487"/>
        <v>21:0797</v>
      </c>
      <c r="D16766" s="1" t="str">
        <f t="shared" si="2491"/>
        <v>21:0224</v>
      </c>
      <c r="E16766" t="s">
        <v>64660</v>
      </c>
      <c r="F16766" t="s">
        <v>64661</v>
      </c>
      <c r="H16766">
        <v>63.895556800000001</v>
      </c>
      <c r="I16766">
        <v>-131.97518790000001</v>
      </c>
      <c r="J16766" s="1" t="str">
        <f t="shared" si="2492"/>
        <v>Fluid (stream)</v>
      </c>
      <c r="K16766" s="1" t="str">
        <f t="shared" si="2493"/>
        <v>Untreated Water</v>
      </c>
      <c r="O16766">
        <v>0.25</v>
      </c>
      <c r="P16766">
        <v>50</v>
      </c>
      <c r="Q16766">
        <v>7.9</v>
      </c>
    </row>
    <row r="16767" spans="1:17" hidden="1" x14ac:dyDescent="0.3">
      <c r="A16767" t="s">
        <v>64662</v>
      </c>
      <c r="B16767" t="s">
        <v>64663</v>
      </c>
      <c r="C16767" s="1" t="str">
        <f t="shared" si="2487"/>
        <v>21:0797</v>
      </c>
      <c r="D16767" s="1" t="str">
        <f t="shared" si="2491"/>
        <v>21:0224</v>
      </c>
      <c r="E16767" t="s">
        <v>64664</v>
      </c>
      <c r="F16767" t="s">
        <v>64665</v>
      </c>
      <c r="H16767">
        <v>63.890166899999997</v>
      </c>
      <c r="I16767">
        <v>-131.91078300000001</v>
      </c>
      <c r="J16767" s="1" t="str">
        <f t="shared" si="2492"/>
        <v>Fluid (stream)</v>
      </c>
      <c r="K16767" s="1" t="str">
        <f t="shared" si="2493"/>
        <v>Untreated Water</v>
      </c>
      <c r="O16767">
        <v>0.2</v>
      </c>
      <c r="P16767">
        <v>40</v>
      </c>
      <c r="Q16767">
        <v>7.9</v>
      </c>
    </row>
    <row r="16768" spans="1:17" hidden="1" x14ac:dyDescent="0.3">
      <c r="A16768" t="s">
        <v>64666</v>
      </c>
      <c r="B16768" t="s">
        <v>64667</v>
      </c>
      <c r="C16768" s="1" t="str">
        <f t="shared" si="2487"/>
        <v>21:0797</v>
      </c>
      <c r="D16768" s="1" t="str">
        <f t="shared" si="2491"/>
        <v>21:0224</v>
      </c>
      <c r="E16768" t="s">
        <v>64664</v>
      </c>
      <c r="F16768" t="s">
        <v>64668</v>
      </c>
      <c r="H16768">
        <v>63.890166899999997</v>
      </c>
      <c r="I16768">
        <v>-131.91078300000001</v>
      </c>
      <c r="J16768" s="1" t="str">
        <f t="shared" si="2492"/>
        <v>Fluid (stream)</v>
      </c>
      <c r="K16768" s="1" t="str">
        <f t="shared" si="2493"/>
        <v>Untreated Water</v>
      </c>
      <c r="O16768">
        <v>0.17</v>
      </c>
      <c r="P16768">
        <v>30</v>
      </c>
      <c r="Q16768">
        <v>7.9</v>
      </c>
    </row>
    <row r="16769" spans="1:17" hidden="1" x14ac:dyDescent="0.3">
      <c r="A16769" t="s">
        <v>64669</v>
      </c>
      <c r="B16769" t="s">
        <v>64670</v>
      </c>
      <c r="C16769" s="1" t="str">
        <f t="shared" si="2487"/>
        <v>21:0797</v>
      </c>
      <c r="D16769" s="1" t="str">
        <f t="shared" si="2491"/>
        <v>21:0224</v>
      </c>
      <c r="E16769" t="s">
        <v>64671</v>
      </c>
      <c r="F16769" t="s">
        <v>64672</v>
      </c>
      <c r="H16769">
        <v>63.888950000000001</v>
      </c>
      <c r="I16769">
        <v>-131.9154667</v>
      </c>
      <c r="J16769" s="1" t="str">
        <f t="shared" si="2492"/>
        <v>Fluid (stream)</v>
      </c>
      <c r="K16769" s="1" t="str">
        <f t="shared" si="2493"/>
        <v>Untreated Water</v>
      </c>
      <c r="O16769">
        <v>0.17</v>
      </c>
      <c r="P16769">
        <v>30</v>
      </c>
      <c r="Q16769">
        <v>7.9</v>
      </c>
    </row>
    <row r="16770" spans="1:17" hidden="1" x14ac:dyDescent="0.3">
      <c r="A16770" t="s">
        <v>64673</v>
      </c>
      <c r="B16770" t="s">
        <v>64674</v>
      </c>
      <c r="C16770" s="1" t="str">
        <f t="shared" si="2487"/>
        <v>21:0797</v>
      </c>
      <c r="D16770" s="1" t="str">
        <f t="shared" si="2491"/>
        <v>21:0224</v>
      </c>
      <c r="E16770" t="s">
        <v>64675</v>
      </c>
      <c r="F16770" t="s">
        <v>64676</v>
      </c>
      <c r="H16770">
        <v>63.873418600000001</v>
      </c>
      <c r="I16770">
        <v>-131.83568260000001</v>
      </c>
      <c r="J16770" s="1" t="str">
        <f t="shared" si="2492"/>
        <v>Fluid (stream)</v>
      </c>
      <c r="K16770" s="1" t="str">
        <f t="shared" si="2493"/>
        <v>Untreated Water</v>
      </c>
      <c r="O16770">
        <v>7.0000000000000007E-2</v>
      </c>
      <c r="P16770">
        <v>30</v>
      </c>
      <c r="Q16770">
        <v>8</v>
      </c>
    </row>
    <row r="16771" spans="1:17" hidden="1" x14ac:dyDescent="0.3">
      <c r="A16771" t="s">
        <v>64677</v>
      </c>
      <c r="B16771" t="s">
        <v>64678</v>
      </c>
      <c r="C16771" s="1" t="str">
        <f t="shared" si="2487"/>
        <v>21:0797</v>
      </c>
      <c r="D16771" s="1" t="str">
        <f t="shared" si="2491"/>
        <v>21:0224</v>
      </c>
      <c r="E16771" t="s">
        <v>64679</v>
      </c>
      <c r="F16771" t="s">
        <v>64680</v>
      </c>
      <c r="H16771">
        <v>63.8517644</v>
      </c>
      <c r="I16771">
        <v>-131.84717789999999</v>
      </c>
      <c r="J16771" s="1" t="str">
        <f t="shared" si="2492"/>
        <v>Fluid (stream)</v>
      </c>
      <c r="K16771" s="1" t="str">
        <f t="shared" si="2493"/>
        <v>Untreated Water</v>
      </c>
      <c r="O16771">
        <v>0.17</v>
      </c>
      <c r="P16771">
        <v>40</v>
      </c>
      <c r="Q16771">
        <v>8.1</v>
      </c>
    </row>
    <row r="16772" spans="1:17" hidden="1" x14ac:dyDescent="0.3">
      <c r="A16772" t="s">
        <v>64681</v>
      </c>
      <c r="B16772" t="s">
        <v>64682</v>
      </c>
      <c r="C16772" s="1" t="str">
        <f t="shared" si="2487"/>
        <v>21:0797</v>
      </c>
      <c r="D16772" s="1" t="str">
        <f t="shared" si="2491"/>
        <v>21:0224</v>
      </c>
      <c r="E16772" t="s">
        <v>64683</v>
      </c>
      <c r="F16772" t="s">
        <v>64684</v>
      </c>
      <c r="H16772">
        <v>63.8766976</v>
      </c>
      <c r="I16772">
        <v>-131.78806180000001</v>
      </c>
      <c r="J16772" s="1" t="str">
        <f t="shared" si="2492"/>
        <v>Fluid (stream)</v>
      </c>
      <c r="K16772" s="1" t="str">
        <f t="shared" si="2493"/>
        <v>Untreated Water</v>
      </c>
      <c r="O16772">
        <v>2.5000000000000001E-2</v>
      </c>
      <c r="P16772">
        <v>20</v>
      </c>
      <c r="Q16772">
        <v>7.6</v>
      </c>
    </row>
    <row r="16773" spans="1:17" hidden="1" x14ac:dyDescent="0.3">
      <c r="A16773" t="s">
        <v>64685</v>
      </c>
      <c r="B16773" t="s">
        <v>64686</v>
      </c>
      <c r="C16773" s="1" t="str">
        <f t="shared" si="2487"/>
        <v>21:0797</v>
      </c>
      <c r="D16773" s="1" t="str">
        <f t="shared" si="2491"/>
        <v>21:0224</v>
      </c>
      <c r="E16773" t="s">
        <v>64687</v>
      </c>
      <c r="F16773" t="s">
        <v>64688</v>
      </c>
      <c r="H16773">
        <v>63.893257599999998</v>
      </c>
      <c r="I16773">
        <v>-131.73396120000001</v>
      </c>
      <c r="J16773" s="1" t="str">
        <f t="shared" si="2492"/>
        <v>Fluid (stream)</v>
      </c>
      <c r="K16773" s="1" t="str">
        <f t="shared" si="2493"/>
        <v>Untreated Water</v>
      </c>
      <c r="O16773">
        <v>2.5000000000000001E-2</v>
      </c>
      <c r="P16773">
        <v>20</v>
      </c>
      <c r="Q16773">
        <v>7.7</v>
      </c>
    </row>
    <row r="16774" spans="1:17" hidden="1" x14ac:dyDescent="0.3">
      <c r="A16774" t="s">
        <v>64689</v>
      </c>
      <c r="B16774" t="s">
        <v>64690</v>
      </c>
      <c r="C16774" s="1" t="str">
        <f t="shared" si="2487"/>
        <v>21:0797</v>
      </c>
      <c r="D16774" s="1" t="str">
        <f>HYPERLINK("http://geochem.nrcan.gc.ca/cdogs/content/svy/svy_e.htm", "")</f>
        <v/>
      </c>
      <c r="G16774" s="1" t="str">
        <f>HYPERLINK("http://geochem.nrcan.gc.ca/cdogs/content/cr_/cr_00089_e.htm", "89")</f>
        <v>89</v>
      </c>
      <c r="J16774" t="s">
        <v>11453</v>
      </c>
      <c r="K16774" t="s">
        <v>11454</v>
      </c>
      <c r="O16774">
        <v>2.5</v>
      </c>
      <c r="P16774">
        <v>210</v>
      </c>
      <c r="Q16774">
        <v>7.8</v>
      </c>
    </row>
    <row r="16775" spans="1:17" hidden="1" x14ac:dyDescent="0.3">
      <c r="A16775" t="s">
        <v>64691</v>
      </c>
      <c r="B16775" t="s">
        <v>64692</v>
      </c>
      <c r="C16775" s="1" t="str">
        <f t="shared" si="2487"/>
        <v>21:0797</v>
      </c>
      <c r="D16775" s="1" t="str">
        <f t="shared" ref="D16775:D16800" si="2494">HYPERLINK("http://geochem.nrcan.gc.ca/cdogs/content/svy/svy210224_e.htm", "21:0224")</f>
        <v>21:0224</v>
      </c>
      <c r="E16775" t="s">
        <v>64693</v>
      </c>
      <c r="F16775" t="s">
        <v>64694</v>
      </c>
      <c r="H16775">
        <v>63.904404800000002</v>
      </c>
      <c r="I16775">
        <v>-131.74993069999999</v>
      </c>
      <c r="J16775" s="1" t="str">
        <f t="shared" ref="J16775:J16800" si="2495">HYPERLINK("http://geochem.nrcan.gc.ca/cdogs/content/kwd/kwd020018_e.htm", "Fluid (stream)")</f>
        <v>Fluid (stream)</v>
      </c>
      <c r="K16775" s="1" t="str">
        <f t="shared" ref="K16775:K16800" si="2496">HYPERLINK("http://geochem.nrcan.gc.ca/cdogs/content/kwd/kwd080007_e.htm", "Untreated Water")</f>
        <v>Untreated Water</v>
      </c>
      <c r="O16775">
        <v>2.5000000000000001E-2</v>
      </c>
      <c r="P16775">
        <v>30</v>
      </c>
      <c r="Q16775">
        <v>7.7</v>
      </c>
    </row>
    <row r="16776" spans="1:17" hidden="1" x14ac:dyDescent="0.3">
      <c r="A16776" t="s">
        <v>64695</v>
      </c>
      <c r="B16776" t="s">
        <v>64696</v>
      </c>
      <c r="C16776" s="1" t="str">
        <f t="shared" si="2487"/>
        <v>21:0797</v>
      </c>
      <c r="D16776" s="1" t="str">
        <f t="shared" si="2494"/>
        <v>21:0224</v>
      </c>
      <c r="E16776" t="s">
        <v>64697</v>
      </c>
      <c r="F16776" t="s">
        <v>64698</v>
      </c>
      <c r="H16776">
        <v>63.923238599999998</v>
      </c>
      <c r="I16776">
        <v>-131.7658548</v>
      </c>
      <c r="J16776" s="1" t="str">
        <f t="shared" si="2495"/>
        <v>Fluid (stream)</v>
      </c>
      <c r="K16776" s="1" t="str">
        <f t="shared" si="2496"/>
        <v>Untreated Water</v>
      </c>
      <c r="O16776">
        <v>0.3</v>
      </c>
      <c r="P16776">
        <v>50</v>
      </c>
      <c r="Q16776">
        <v>7.9</v>
      </c>
    </row>
    <row r="16777" spans="1:17" hidden="1" x14ac:dyDescent="0.3">
      <c r="A16777" t="s">
        <v>64699</v>
      </c>
      <c r="B16777" t="s">
        <v>64700</v>
      </c>
      <c r="C16777" s="1" t="str">
        <f t="shared" si="2487"/>
        <v>21:0797</v>
      </c>
      <c r="D16777" s="1" t="str">
        <f t="shared" si="2494"/>
        <v>21:0224</v>
      </c>
      <c r="E16777" t="s">
        <v>64701</v>
      </c>
      <c r="F16777" t="s">
        <v>64702</v>
      </c>
      <c r="H16777">
        <v>63.927510400000003</v>
      </c>
      <c r="I16777">
        <v>-131.8056813</v>
      </c>
      <c r="J16777" s="1" t="str">
        <f t="shared" si="2495"/>
        <v>Fluid (stream)</v>
      </c>
      <c r="K16777" s="1" t="str">
        <f t="shared" si="2496"/>
        <v>Untreated Water</v>
      </c>
      <c r="O16777">
        <v>2.5000000000000001E-2</v>
      </c>
      <c r="P16777">
        <v>40</v>
      </c>
      <c r="Q16777">
        <v>7.6</v>
      </c>
    </row>
    <row r="16778" spans="1:17" hidden="1" x14ac:dyDescent="0.3">
      <c r="A16778" t="s">
        <v>64703</v>
      </c>
      <c r="B16778" t="s">
        <v>64704</v>
      </c>
      <c r="C16778" s="1" t="str">
        <f t="shared" si="2487"/>
        <v>21:0797</v>
      </c>
      <c r="D16778" s="1" t="str">
        <f t="shared" si="2494"/>
        <v>21:0224</v>
      </c>
      <c r="E16778" t="s">
        <v>64705</v>
      </c>
      <c r="F16778" t="s">
        <v>64706</v>
      </c>
      <c r="H16778">
        <v>63.937236800000001</v>
      </c>
      <c r="I16778">
        <v>-131.82966139999999</v>
      </c>
      <c r="J16778" s="1" t="str">
        <f t="shared" si="2495"/>
        <v>Fluid (stream)</v>
      </c>
      <c r="K16778" s="1" t="str">
        <f t="shared" si="2496"/>
        <v>Untreated Water</v>
      </c>
      <c r="O16778">
        <v>2.5000000000000001E-2</v>
      </c>
      <c r="P16778">
        <v>40</v>
      </c>
      <c r="Q16778">
        <v>7.4</v>
      </c>
    </row>
    <row r="16779" spans="1:17" hidden="1" x14ac:dyDescent="0.3">
      <c r="A16779" t="s">
        <v>64707</v>
      </c>
      <c r="B16779" t="s">
        <v>64708</v>
      </c>
      <c r="C16779" s="1" t="str">
        <f t="shared" si="2487"/>
        <v>21:0797</v>
      </c>
      <c r="D16779" s="1" t="str">
        <f t="shared" si="2494"/>
        <v>21:0224</v>
      </c>
      <c r="E16779" t="s">
        <v>64709</v>
      </c>
      <c r="F16779" t="s">
        <v>64710</v>
      </c>
      <c r="H16779">
        <v>63.890761099999999</v>
      </c>
      <c r="I16779">
        <v>-131.66758780000001</v>
      </c>
      <c r="J16779" s="1" t="str">
        <f t="shared" si="2495"/>
        <v>Fluid (stream)</v>
      </c>
      <c r="K16779" s="1" t="str">
        <f t="shared" si="2496"/>
        <v>Untreated Water</v>
      </c>
      <c r="O16779">
        <v>0.4</v>
      </c>
      <c r="P16779">
        <v>30</v>
      </c>
      <c r="Q16779">
        <v>8.1</v>
      </c>
    </row>
    <row r="16780" spans="1:17" hidden="1" x14ac:dyDescent="0.3">
      <c r="A16780" t="s">
        <v>64711</v>
      </c>
      <c r="B16780" t="s">
        <v>64712</v>
      </c>
      <c r="C16780" s="1" t="str">
        <f t="shared" si="2487"/>
        <v>21:0797</v>
      </c>
      <c r="D16780" s="1" t="str">
        <f t="shared" si="2494"/>
        <v>21:0224</v>
      </c>
      <c r="E16780" t="s">
        <v>64713</v>
      </c>
      <c r="F16780" t="s">
        <v>64714</v>
      </c>
      <c r="H16780">
        <v>63.873544799999998</v>
      </c>
      <c r="I16780">
        <v>-131.62746250000001</v>
      </c>
      <c r="J16780" s="1" t="str">
        <f t="shared" si="2495"/>
        <v>Fluid (stream)</v>
      </c>
      <c r="K16780" s="1" t="str">
        <f t="shared" si="2496"/>
        <v>Untreated Water</v>
      </c>
      <c r="O16780">
        <v>7.0000000000000007E-2</v>
      </c>
      <c r="P16780">
        <v>30</v>
      </c>
      <c r="Q16780">
        <v>7.8</v>
      </c>
    </row>
    <row r="16781" spans="1:17" hidden="1" x14ac:dyDescent="0.3">
      <c r="A16781" t="s">
        <v>64715</v>
      </c>
      <c r="B16781" t="s">
        <v>64716</v>
      </c>
      <c r="C16781" s="1" t="str">
        <f t="shared" si="2487"/>
        <v>21:0797</v>
      </c>
      <c r="D16781" s="1" t="str">
        <f t="shared" si="2494"/>
        <v>21:0224</v>
      </c>
      <c r="E16781" t="s">
        <v>64717</v>
      </c>
      <c r="F16781" t="s">
        <v>64718</v>
      </c>
      <c r="H16781">
        <v>63.848750799999998</v>
      </c>
      <c r="I16781">
        <v>-131.67691360000001</v>
      </c>
      <c r="J16781" s="1" t="str">
        <f t="shared" si="2495"/>
        <v>Fluid (stream)</v>
      </c>
      <c r="K16781" s="1" t="str">
        <f t="shared" si="2496"/>
        <v>Untreated Water</v>
      </c>
      <c r="O16781">
        <v>2.5000000000000001E-2</v>
      </c>
      <c r="P16781">
        <v>30</v>
      </c>
      <c r="Q16781">
        <v>7.8</v>
      </c>
    </row>
    <row r="16782" spans="1:17" hidden="1" x14ac:dyDescent="0.3">
      <c r="A16782" t="s">
        <v>64719</v>
      </c>
      <c r="B16782" t="s">
        <v>64720</v>
      </c>
      <c r="C16782" s="1" t="str">
        <f t="shared" si="2487"/>
        <v>21:0797</v>
      </c>
      <c r="D16782" s="1" t="str">
        <f t="shared" si="2494"/>
        <v>21:0224</v>
      </c>
      <c r="E16782" t="s">
        <v>64721</v>
      </c>
      <c r="F16782" t="s">
        <v>64722</v>
      </c>
      <c r="H16782">
        <v>63.840385400000002</v>
      </c>
      <c r="I16782">
        <v>-131.65772870000001</v>
      </c>
      <c r="J16782" s="1" t="str">
        <f t="shared" si="2495"/>
        <v>Fluid (stream)</v>
      </c>
      <c r="K16782" s="1" t="str">
        <f t="shared" si="2496"/>
        <v>Untreated Water</v>
      </c>
      <c r="O16782">
        <v>2.5000000000000001E-2</v>
      </c>
      <c r="P16782">
        <v>30</v>
      </c>
      <c r="Q16782">
        <v>7.9</v>
      </c>
    </row>
    <row r="16783" spans="1:17" hidden="1" x14ac:dyDescent="0.3">
      <c r="A16783" t="s">
        <v>64723</v>
      </c>
      <c r="B16783" t="s">
        <v>64724</v>
      </c>
      <c r="C16783" s="1" t="str">
        <f t="shared" si="2487"/>
        <v>21:0797</v>
      </c>
      <c r="D16783" s="1" t="str">
        <f t="shared" si="2494"/>
        <v>21:0224</v>
      </c>
      <c r="E16783" t="s">
        <v>64725</v>
      </c>
      <c r="F16783" t="s">
        <v>64726</v>
      </c>
      <c r="H16783">
        <v>63.833387600000002</v>
      </c>
      <c r="I16783">
        <v>-131.70333650000001</v>
      </c>
      <c r="J16783" s="1" t="str">
        <f t="shared" si="2495"/>
        <v>Fluid (stream)</v>
      </c>
      <c r="K16783" s="1" t="str">
        <f t="shared" si="2496"/>
        <v>Untreated Water</v>
      </c>
      <c r="O16783">
        <v>2.5000000000000001E-2</v>
      </c>
      <c r="P16783">
        <v>30</v>
      </c>
      <c r="Q16783">
        <v>7.7</v>
      </c>
    </row>
    <row r="16784" spans="1:17" hidden="1" x14ac:dyDescent="0.3">
      <c r="A16784" t="s">
        <v>64727</v>
      </c>
      <c r="B16784" t="s">
        <v>64728</v>
      </c>
      <c r="C16784" s="1" t="str">
        <f t="shared" si="2487"/>
        <v>21:0797</v>
      </c>
      <c r="D16784" s="1" t="str">
        <f t="shared" si="2494"/>
        <v>21:0224</v>
      </c>
      <c r="E16784" t="s">
        <v>64729</v>
      </c>
      <c r="F16784" t="s">
        <v>64730</v>
      </c>
      <c r="H16784">
        <v>63.825933999999997</v>
      </c>
      <c r="I16784">
        <v>-131.69757899999999</v>
      </c>
      <c r="J16784" s="1" t="str">
        <f t="shared" si="2495"/>
        <v>Fluid (stream)</v>
      </c>
      <c r="K16784" s="1" t="str">
        <f t="shared" si="2496"/>
        <v>Untreated Water</v>
      </c>
      <c r="O16784">
        <v>2.5000000000000001E-2</v>
      </c>
      <c r="P16784">
        <v>30</v>
      </c>
      <c r="Q16784">
        <v>7.9</v>
      </c>
    </row>
    <row r="16785" spans="1:17" hidden="1" x14ac:dyDescent="0.3">
      <c r="A16785" t="s">
        <v>64731</v>
      </c>
      <c r="B16785" t="s">
        <v>64732</v>
      </c>
      <c r="C16785" s="1" t="str">
        <f t="shared" si="2487"/>
        <v>21:0797</v>
      </c>
      <c r="D16785" s="1" t="str">
        <f t="shared" si="2494"/>
        <v>21:0224</v>
      </c>
      <c r="E16785" t="s">
        <v>64733</v>
      </c>
      <c r="F16785" t="s">
        <v>64734</v>
      </c>
      <c r="H16785">
        <v>63.818293599999997</v>
      </c>
      <c r="I16785">
        <v>-131.77425460000001</v>
      </c>
      <c r="J16785" s="1" t="str">
        <f t="shared" si="2495"/>
        <v>Fluid (stream)</v>
      </c>
      <c r="K16785" s="1" t="str">
        <f t="shared" si="2496"/>
        <v>Untreated Water</v>
      </c>
      <c r="O16785">
        <v>0.08</v>
      </c>
      <c r="P16785">
        <v>30</v>
      </c>
      <c r="Q16785">
        <v>7.9</v>
      </c>
    </row>
    <row r="16786" spans="1:17" hidden="1" x14ac:dyDescent="0.3">
      <c r="A16786" t="s">
        <v>64735</v>
      </c>
      <c r="B16786" t="s">
        <v>64736</v>
      </c>
      <c r="C16786" s="1" t="str">
        <f t="shared" si="2487"/>
        <v>21:0797</v>
      </c>
      <c r="D16786" s="1" t="str">
        <f t="shared" si="2494"/>
        <v>21:0224</v>
      </c>
      <c r="E16786" t="s">
        <v>64737</v>
      </c>
      <c r="F16786" t="s">
        <v>64738</v>
      </c>
      <c r="H16786">
        <v>63.8171435</v>
      </c>
      <c r="I16786">
        <v>-131.7243004</v>
      </c>
      <c r="J16786" s="1" t="str">
        <f t="shared" si="2495"/>
        <v>Fluid (stream)</v>
      </c>
      <c r="K16786" s="1" t="str">
        <f t="shared" si="2496"/>
        <v>Untreated Water</v>
      </c>
      <c r="O16786">
        <v>0.21</v>
      </c>
      <c r="P16786">
        <v>20</v>
      </c>
      <c r="Q16786">
        <v>7.8</v>
      </c>
    </row>
    <row r="16787" spans="1:17" hidden="1" x14ac:dyDescent="0.3">
      <c r="A16787" t="s">
        <v>64739</v>
      </c>
      <c r="B16787" t="s">
        <v>64740</v>
      </c>
      <c r="C16787" s="1" t="str">
        <f t="shared" si="2487"/>
        <v>21:0797</v>
      </c>
      <c r="D16787" s="1" t="str">
        <f t="shared" si="2494"/>
        <v>21:0224</v>
      </c>
      <c r="E16787" t="s">
        <v>64741</v>
      </c>
      <c r="F16787" t="s">
        <v>64742</v>
      </c>
      <c r="H16787">
        <v>63.924920499999999</v>
      </c>
      <c r="I16787">
        <v>-131.6441073</v>
      </c>
      <c r="J16787" s="1" t="str">
        <f t="shared" si="2495"/>
        <v>Fluid (stream)</v>
      </c>
      <c r="K16787" s="1" t="str">
        <f t="shared" si="2496"/>
        <v>Untreated Water</v>
      </c>
      <c r="O16787">
        <v>0.08</v>
      </c>
      <c r="P16787">
        <v>20</v>
      </c>
      <c r="Q16787">
        <v>7.7</v>
      </c>
    </row>
    <row r="16788" spans="1:17" hidden="1" x14ac:dyDescent="0.3">
      <c r="A16788" t="s">
        <v>64743</v>
      </c>
      <c r="B16788" t="s">
        <v>64744</v>
      </c>
      <c r="C16788" s="1" t="str">
        <f t="shared" ref="C16788:C16851" si="2497">HYPERLINK("http://geochem.nrcan.gc.ca/cdogs/content/bdl/bdl210797_e.htm", "21:0797")</f>
        <v>21:0797</v>
      </c>
      <c r="D16788" s="1" t="str">
        <f t="shared" si="2494"/>
        <v>21:0224</v>
      </c>
      <c r="E16788" t="s">
        <v>64745</v>
      </c>
      <c r="F16788" t="s">
        <v>64746</v>
      </c>
      <c r="H16788">
        <v>63.940604299999997</v>
      </c>
      <c r="I16788">
        <v>-131.6021854</v>
      </c>
      <c r="J16788" s="1" t="str">
        <f t="shared" si="2495"/>
        <v>Fluid (stream)</v>
      </c>
      <c r="K16788" s="1" t="str">
        <f t="shared" si="2496"/>
        <v>Untreated Water</v>
      </c>
      <c r="O16788">
        <v>2.5000000000000001E-2</v>
      </c>
      <c r="P16788">
        <v>30</v>
      </c>
      <c r="Q16788">
        <v>7.4</v>
      </c>
    </row>
    <row r="16789" spans="1:17" hidden="1" x14ac:dyDescent="0.3">
      <c r="A16789" t="s">
        <v>64747</v>
      </c>
      <c r="B16789" t="s">
        <v>64748</v>
      </c>
      <c r="C16789" s="1" t="str">
        <f t="shared" si="2497"/>
        <v>21:0797</v>
      </c>
      <c r="D16789" s="1" t="str">
        <f t="shared" si="2494"/>
        <v>21:0224</v>
      </c>
      <c r="E16789" t="s">
        <v>64749</v>
      </c>
      <c r="F16789" t="s">
        <v>64750</v>
      </c>
      <c r="H16789">
        <v>63.795334500000003</v>
      </c>
      <c r="I16789">
        <v>-131.71216150000001</v>
      </c>
      <c r="J16789" s="1" t="str">
        <f t="shared" si="2495"/>
        <v>Fluid (stream)</v>
      </c>
      <c r="K16789" s="1" t="str">
        <f t="shared" si="2496"/>
        <v>Untreated Water</v>
      </c>
      <c r="O16789">
        <v>0.08</v>
      </c>
      <c r="P16789">
        <v>20</v>
      </c>
      <c r="Q16789">
        <v>7.8</v>
      </c>
    </row>
    <row r="16790" spans="1:17" hidden="1" x14ac:dyDescent="0.3">
      <c r="A16790" t="s">
        <v>64751</v>
      </c>
      <c r="B16790" t="s">
        <v>64752</v>
      </c>
      <c r="C16790" s="1" t="str">
        <f t="shared" si="2497"/>
        <v>21:0797</v>
      </c>
      <c r="D16790" s="1" t="str">
        <f t="shared" si="2494"/>
        <v>21:0224</v>
      </c>
      <c r="E16790" t="s">
        <v>64753</v>
      </c>
      <c r="F16790" t="s">
        <v>64754</v>
      </c>
      <c r="H16790">
        <v>63.7841448</v>
      </c>
      <c r="I16790">
        <v>-131.67078660000001</v>
      </c>
      <c r="J16790" s="1" t="str">
        <f t="shared" si="2495"/>
        <v>Fluid (stream)</v>
      </c>
      <c r="K16790" s="1" t="str">
        <f t="shared" si="2496"/>
        <v>Untreated Water</v>
      </c>
      <c r="O16790">
        <v>0.08</v>
      </c>
      <c r="P16790">
        <v>20</v>
      </c>
      <c r="Q16790">
        <v>7.9</v>
      </c>
    </row>
    <row r="16791" spans="1:17" hidden="1" x14ac:dyDescent="0.3">
      <c r="A16791" t="s">
        <v>64755</v>
      </c>
      <c r="B16791" t="s">
        <v>64756</v>
      </c>
      <c r="C16791" s="1" t="str">
        <f t="shared" si="2497"/>
        <v>21:0797</v>
      </c>
      <c r="D16791" s="1" t="str">
        <f t="shared" si="2494"/>
        <v>21:0224</v>
      </c>
      <c r="E16791" t="s">
        <v>64753</v>
      </c>
      <c r="F16791" t="s">
        <v>64757</v>
      </c>
      <c r="H16791">
        <v>63.7841448</v>
      </c>
      <c r="I16791">
        <v>-131.67078660000001</v>
      </c>
      <c r="J16791" s="1" t="str">
        <f t="shared" si="2495"/>
        <v>Fluid (stream)</v>
      </c>
      <c r="K16791" s="1" t="str">
        <f t="shared" si="2496"/>
        <v>Untreated Water</v>
      </c>
      <c r="O16791">
        <v>7.0000000000000007E-2</v>
      </c>
      <c r="P16791">
        <v>20</v>
      </c>
      <c r="Q16791">
        <v>7.9</v>
      </c>
    </row>
    <row r="16792" spans="1:17" hidden="1" x14ac:dyDescent="0.3">
      <c r="A16792" t="s">
        <v>64758</v>
      </c>
      <c r="B16792" t="s">
        <v>64759</v>
      </c>
      <c r="C16792" s="1" t="str">
        <f t="shared" si="2497"/>
        <v>21:0797</v>
      </c>
      <c r="D16792" s="1" t="str">
        <f t="shared" si="2494"/>
        <v>21:0224</v>
      </c>
      <c r="E16792" t="s">
        <v>64760</v>
      </c>
      <c r="F16792" t="s">
        <v>64761</v>
      </c>
      <c r="H16792">
        <v>63.761789</v>
      </c>
      <c r="I16792">
        <v>-131.70425589999999</v>
      </c>
      <c r="J16792" s="1" t="str">
        <f t="shared" si="2495"/>
        <v>Fluid (stream)</v>
      </c>
      <c r="K16792" s="1" t="str">
        <f t="shared" si="2496"/>
        <v>Untreated Water</v>
      </c>
      <c r="O16792">
        <v>0.15</v>
      </c>
      <c r="P16792">
        <v>30</v>
      </c>
      <c r="Q16792">
        <v>8.1</v>
      </c>
    </row>
    <row r="16793" spans="1:17" hidden="1" x14ac:dyDescent="0.3">
      <c r="A16793" t="s">
        <v>64762</v>
      </c>
      <c r="B16793" t="s">
        <v>64763</v>
      </c>
      <c r="C16793" s="1" t="str">
        <f t="shared" si="2497"/>
        <v>21:0797</v>
      </c>
      <c r="D16793" s="1" t="str">
        <f t="shared" si="2494"/>
        <v>21:0224</v>
      </c>
      <c r="E16793" t="s">
        <v>64764</v>
      </c>
      <c r="F16793" t="s">
        <v>64765</v>
      </c>
      <c r="H16793">
        <v>63.7613536</v>
      </c>
      <c r="I16793">
        <v>-131.75052779999999</v>
      </c>
      <c r="J16793" s="1" t="str">
        <f t="shared" si="2495"/>
        <v>Fluid (stream)</v>
      </c>
      <c r="K16793" s="1" t="str">
        <f t="shared" si="2496"/>
        <v>Untreated Water</v>
      </c>
      <c r="O16793">
        <v>0.08</v>
      </c>
      <c r="P16793">
        <v>30</v>
      </c>
      <c r="Q16793">
        <v>7.9</v>
      </c>
    </row>
    <row r="16794" spans="1:17" hidden="1" x14ac:dyDescent="0.3">
      <c r="A16794" t="s">
        <v>64766</v>
      </c>
      <c r="B16794" t="s">
        <v>64767</v>
      </c>
      <c r="C16794" s="1" t="str">
        <f t="shared" si="2497"/>
        <v>21:0797</v>
      </c>
      <c r="D16794" s="1" t="str">
        <f t="shared" si="2494"/>
        <v>21:0224</v>
      </c>
      <c r="E16794" t="s">
        <v>64768</v>
      </c>
      <c r="F16794" t="s">
        <v>64769</v>
      </c>
      <c r="H16794">
        <v>63.768703500000001</v>
      </c>
      <c r="I16794">
        <v>-131.835172</v>
      </c>
      <c r="J16794" s="1" t="str">
        <f t="shared" si="2495"/>
        <v>Fluid (stream)</v>
      </c>
      <c r="K16794" s="1" t="str">
        <f t="shared" si="2496"/>
        <v>Untreated Water</v>
      </c>
      <c r="O16794">
        <v>2.5000000000000001E-2</v>
      </c>
      <c r="P16794">
        <v>20</v>
      </c>
      <c r="Q16794">
        <v>7.8</v>
      </c>
    </row>
    <row r="16795" spans="1:17" hidden="1" x14ac:dyDescent="0.3">
      <c r="A16795" t="s">
        <v>64770</v>
      </c>
      <c r="B16795" t="s">
        <v>64771</v>
      </c>
      <c r="C16795" s="1" t="str">
        <f t="shared" si="2497"/>
        <v>21:0797</v>
      </c>
      <c r="D16795" s="1" t="str">
        <f t="shared" si="2494"/>
        <v>21:0224</v>
      </c>
      <c r="E16795" t="s">
        <v>64772</v>
      </c>
      <c r="F16795" t="s">
        <v>64773</v>
      </c>
      <c r="H16795">
        <v>63.778092899999997</v>
      </c>
      <c r="I16795">
        <v>-131.83357720000001</v>
      </c>
      <c r="J16795" s="1" t="str">
        <f t="shared" si="2495"/>
        <v>Fluid (stream)</v>
      </c>
      <c r="K16795" s="1" t="str">
        <f t="shared" si="2496"/>
        <v>Untreated Water</v>
      </c>
      <c r="O16795">
        <v>0.57999999999999996</v>
      </c>
      <c r="P16795">
        <v>50</v>
      </c>
      <c r="Q16795">
        <v>8.1999999999999993</v>
      </c>
    </row>
    <row r="16796" spans="1:17" hidden="1" x14ac:dyDescent="0.3">
      <c r="A16796" t="s">
        <v>64774</v>
      </c>
      <c r="B16796" t="s">
        <v>64775</v>
      </c>
      <c r="C16796" s="1" t="str">
        <f t="shared" si="2497"/>
        <v>21:0797</v>
      </c>
      <c r="D16796" s="1" t="str">
        <f t="shared" si="2494"/>
        <v>21:0224</v>
      </c>
      <c r="E16796" t="s">
        <v>64776</v>
      </c>
      <c r="F16796" t="s">
        <v>64777</v>
      </c>
      <c r="H16796">
        <v>63.783312600000002</v>
      </c>
      <c r="I16796">
        <v>-131.94424810000001</v>
      </c>
      <c r="J16796" s="1" t="str">
        <f t="shared" si="2495"/>
        <v>Fluid (stream)</v>
      </c>
      <c r="K16796" s="1" t="str">
        <f t="shared" si="2496"/>
        <v>Untreated Water</v>
      </c>
      <c r="O16796">
        <v>7.0000000000000007E-2</v>
      </c>
      <c r="P16796">
        <v>40</v>
      </c>
      <c r="Q16796">
        <v>7.9</v>
      </c>
    </row>
    <row r="16797" spans="1:17" hidden="1" x14ac:dyDescent="0.3">
      <c r="A16797" t="s">
        <v>64778</v>
      </c>
      <c r="B16797" t="s">
        <v>64779</v>
      </c>
      <c r="C16797" s="1" t="str">
        <f t="shared" si="2497"/>
        <v>21:0797</v>
      </c>
      <c r="D16797" s="1" t="str">
        <f t="shared" si="2494"/>
        <v>21:0224</v>
      </c>
      <c r="E16797" t="s">
        <v>64780</v>
      </c>
      <c r="F16797" t="s">
        <v>64781</v>
      </c>
      <c r="H16797">
        <v>63.788901099999997</v>
      </c>
      <c r="I16797">
        <v>-131.98739749999999</v>
      </c>
      <c r="J16797" s="1" t="str">
        <f t="shared" si="2495"/>
        <v>Fluid (stream)</v>
      </c>
      <c r="K16797" s="1" t="str">
        <f t="shared" si="2496"/>
        <v>Untreated Water</v>
      </c>
      <c r="O16797">
        <v>0.17</v>
      </c>
      <c r="P16797">
        <v>80</v>
      </c>
      <c r="Q16797">
        <v>7.7</v>
      </c>
    </row>
    <row r="16798" spans="1:17" hidden="1" x14ac:dyDescent="0.3">
      <c r="A16798" t="s">
        <v>64782</v>
      </c>
      <c r="B16798" t="s">
        <v>64783</v>
      </c>
      <c r="C16798" s="1" t="str">
        <f t="shared" si="2497"/>
        <v>21:0797</v>
      </c>
      <c r="D16798" s="1" t="str">
        <f t="shared" si="2494"/>
        <v>21:0224</v>
      </c>
      <c r="E16798" t="s">
        <v>64784</v>
      </c>
      <c r="F16798" t="s">
        <v>64785</v>
      </c>
      <c r="H16798">
        <v>63.790196299999998</v>
      </c>
      <c r="I16798">
        <v>-131.9135278</v>
      </c>
      <c r="J16798" s="1" t="str">
        <f t="shared" si="2495"/>
        <v>Fluid (stream)</v>
      </c>
      <c r="K16798" s="1" t="str">
        <f t="shared" si="2496"/>
        <v>Untreated Water</v>
      </c>
      <c r="O16798">
        <v>0.25</v>
      </c>
      <c r="P16798">
        <v>30</v>
      </c>
      <c r="Q16798">
        <v>8.1</v>
      </c>
    </row>
    <row r="16799" spans="1:17" hidden="1" x14ac:dyDescent="0.3">
      <c r="A16799" t="s">
        <v>64786</v>
      </c>
      <c r="B16799" t="s">
        <v>64787</v>
      </c>
      <c r="C16799" s="1" t="str">
        <f t="shared" si="2497"/>
        <v>21:0797</v>
      </c>
      <c r="D16799" s="1" t="str">
        <f t="shared" si="2494"/>
        <v>21:0224</v>
      </c>
      <c r="E16799" t="s">
        <v>64788</v>
      </c>
      <c r="F16799" t="s">
        <v>64789</v>
      </c>
      <c r="H16799">
        <v>63.781819300000002</v>
      </c>
      <c r="I16799">
        <v>-131.90182179999999</v>
      </c>
      <c r="J16799" s="1" t="str">
        <f t="shared" si="2495"/>
        <v>Fluid (stream)</v>
      </c>
      <c r="K16799" s="1" t="str">
        <f t="shared" si="2496"/>
        <v>Untreated Water</v>
      </c>
      <c r="O16799">
        <v>0.1</v>
      </c>
      <c r="P16799">
        <v>30</v>
      </c>
      <c r="Q16799">
        <v>7.9</v>
      </c>
    </row>
    <row r="16800" spans="1:17" hidden="1" x14ac:dyDescent="0.3">
      <c r="A16800" t="s">
        <v>64790</v>
      </c>
      <c r="B16800" t="s">
        <v>64791</v>
      </c>
      <c r="C16800" s="1" t="str">
        <f t="shared" si="2497"/>
        <v>21:0797</v>
      </c>
      <c r="D16800" s="1" t="str">
        <f t="shared" si="2494"/>
        <v>21:0224</v>
      </c>
      <c r="E16800" t="s">
        <v>64792</v>
      </c>
      <c r="F16800" t="s">
        <v>64793</v>
      </c>
      <c r="H16800">
        <v>63.794166500000003</v>
      </c>
      <c r="I16800">
        <v>-131.92194050000001</v>
      </c>
      <c r="J16800" s="1" t="str">
        <f t="shared" si="2495"/>
        <v>Fluid (stream)</v>
      </c>
      <c r="K16800" s="1" t="str">
        <f t="shared" si="2496"/>
        <v>Untreated Water</v>
      </c>
      <c r="O16800">
        <v>0.17</v>
      </c>
      <c r="P16800">
        <v>30</v>
      </c>
      <c r="Q16800">
        <v>7.9</v>
      </c>
    </row>
    <row r="16801" spans="1:17" hidden="1" x14ac:dyDescent="0.3">
      <c r="A16801" t="s">
        <v>64794</v>
      </c>
      <c r="B16801" t="s">
        <v>64795</v>
      </c>
      <c r="C16801" s="1" t="str">
        <f t="shared" si="2497"/>
        <v>21:0797</v>
      </c>
      <c r="D16801" s="1" t="str">
        <f>HYPERLINK("http://geochem.nrcan.gc.ca/cdogs/content/svy/svy_e.htm", "")</f>
        <v/>
      </c>
      <c r="G16801" s="1" t="str">
        <f>HYPERLINK("http://geochem.nrcan.gc.ca/cdogs/content/cr_/cr_00089_e.htm", "89")</f>
        <v>89</v>
      </c>
      <c r="J16801" t="s">
        <v>11453</v>
      </c>
      <c r="K16801" t="s">
        <v>11454</v>
      </c>
      <c r="O16801">
        <v>2.8</v>
      </c>
      <c r="P16801">
        <v>230</v>
      </c>
      <c r="Q16801">
        <v>7.9</v>
      </c>
    </row>
    <row r="16802" spans="1:17" hidden="1" x14ac:dyDescent="0.3">
      <c r="A16802" t="s">
        <v>64796</v>
      </c>
      <c r="B16802" t="s">
        <v>64797</v>
      </c>
      <c r="C16802" s="1" t="str">
        <f t="shared" si="2497"/>
        <v>21:0797</v>
      </c>
      <c r="D16802" s="1" t="str">
        <f t="shared" ref="D16802:D16815" si="2498">HYPERLINK("http://geochem.nrcan.gc.ca/cdogs/content/svy/svy210224_e.htm", "21:0224")</f>
        <v>21:0224</v>
      </c>
      <c r="E16802" t="s">
        <v>64798</v>
      </c>
      <c r="F16802" t="s">
        <v>64799</v>
      </c>
      <c r="H16802">
        <v>63.808856400000003</v>
      </c>
      <c r="I16802">
        <v>-131.9556327</v>
      </c>
      <c r="J16802" s="1" t="str">
        <f t="shared" ref="J16802:J16815" si="2499">HYPERLINK("http://geochem.nrcan.gc.ca/cdogs/content/kwd/kwd020018_e.htm", "Fluid (stream)")</f>
        <v>Fluid (stream)</v>
      </c>
      <c r="K16802" s="1" t="str">
        <f t="shared" ref="K16802:K16815" si="2500">HYPERLINK("http://geochem.nrcan.gc.ca/cdogs/content/kwd/kwd080007_e.htm", "Untreated Water")</f>
        <v>Untreated Water</v>
      </c>
      <c r="O16802">
        <v>0.3</v>
      </c>
      <c r="P16802">
        <v>40</v>
      </c>
      <c r="Q16802">
        <v>8</v>
      </c>
    </row>
    <row r="16803" spans="1:17" hidden="1" x14ac:dyDescent="0.3">
      <c r="A16803" t="s">
        <v>64800</v>
      </c>
      <c r="B16803" t="s">
        <v>64801</v>
      </c>
      <c r="C16803" s="1" t="str">
        <f t="shared" si="2497"/>
        <v>21:0797</v>
      </c>
      <c r="D16803" s="1" t="str">
        <f t="shared" si="2498"/>
        <v>21:0224</v>
      </c>
      <c r="E16803" t="s">
        <v>64802</v>
      </c>
      <c r="F16803" t="s">
        <v>64803</v>
      </c>
      <c r="H16803">
        <v>63.809879199999997</v>
      </c>
      <c r="I16803">
        <v>-131.9517362</v>
      </c>
      <c r="J16803" s="1" t="str">
        <f t="shared" si="2499"/>
        <v>Fluid (stream)</v>
      </c>
      <c r="K16803" s="1" t="str">
        <f t="shared" si="2500"/>
        <v>Untreated Water</v>
      </c>
      <c r="O16803">
        <v>0.38</v>
      </c>
      <c r="P16803">
        <v>40</v>
      </c>
      <c r="Q16803">
        <v>8.1</v>
      </c>
    </row>
    <row r="16804" spans="1:17" hidden="1" x14ac:dyDescent="0.3">
      <c r="A16804" t="s">
        <v>64804</v>
      </c>
      <c r="B16804" t="s">
        <v>64805</v>
      </c>
      <c r="C16804" s="1" t="str">
        <f t="shared" si="2497"/>
        <v>21:0797</v>
      </c>
      <c r="D16804" s="1" t="str">
        <f t="shared" si="2498"/>
        <v>21:0224</v>
      </c>
      <c r="E16804" t="s">
        <v>64806</v>
      </c>
      <c r="F16804" t="s">
        <v>64807</v>
      </c>
      <c r="H16804">
        <v>63.774126799999998</v>
      </c>
      <c r="I16804">
        <v>-131.1257134</v>
      </c>
      <c r="J16804" s="1" t="str">
        <f t="shared" si="2499"/>
        <v>Fluid (stream)</v>
      </c>
      <c r="K16804" s="1" t="str">
        <f t="shared" si="2500"/>
        <v>Untreated Water</v>
      </c>
      <c r="O16804">
        <v>0.19</v>
      </c>
      <c r="P16804">
        <v>70</v>
      </c>
      <c r="Q16804">
        <v>7.9</v>
      </c>
    </row>
    <row r="16805" spans="1:17" hidden="1" x14ac:dyDescent="0.3">
      <c r="A16805" t="s">
        <v>64808</v>
      </c>
      <c r="B16805" t="s">
        <v>64809</v>
      </c>
      <c r="C16805" s="1" t="str">
        <f t="shared" si="2497"/>
        <v>21:0797</v>
      </c>
      <c r="D16805" s="1" t="str">
        <f t="shared" si="2498"/>
        <v>21:0224</v>
      </c>
      <c r="E16805" t="s">
        <v>64810</v>
      </c>
      <c r="F16805" t="s">
        <v>64811</v>
      </c>
      <c r="H16805">
        <v>63.784833999999996</v>
      </c>
      <c r="I16805">
        <v>-131.12047029999999</v>
      </c>
      <c r="J16805" s="1" t="str">
        <f t="shared" si="2499"/>
        <v>Fluid (stream)</v>
      </c>
      <c r="K16805" s="1" t="str">
        <f t="shared" si="2500"/>
        <v>Untreated Water</v>
      </c>
      <c r="O16805">
        <v>0.46</v>
      </c>
      <c r="P16805">
        <v>90</v>
      </c>
      <c r="Q16805">
        <v>8</v>
      </c>
    </row>
    <row r="16806" spans="1:17" hidden="1" x14ac:dyDescent="0.3">
      <c r="A16806" t="s">
        <v>64812</v>
      </c>
      <c r="B16806" t="s">
        <v>64813</v>
      </c>
      <c r="C16806" s="1" t="str">
        <f t="shared" si="2497"/>
        <v>21:0797</v>
      </c>
      <c r="D16806" s="1" t="str">
        <f t="shared" si="2498"/>
        <v>21:0224</v>
      </c>
      <c r="E16806" t="s">
        <v>64810</v>
      </c>
      <c r="F16806" t="s">
        <v>64814</v>
      </c>
      <c r="H16806">
        <v>63.784833999999996</v>
      </c>
      <c r="I16806">
        <v>-131.12047029999999</v>
      </c>
      <c r="J16806" s="1" t="str">
        <f t="shared" si="2499"/>
        <v>Fluid (stream)</v>
      </c>
      <c r="K16806" s="1" t="str">
        <f t="shared" si="2500"/>
        <v>Untreated Water</v>
      </c>
      <c r="O16806">
        <v>0.5</v>
      </c>
      <c r="P16806">
        <v>80</v>
      </c>
      <c r="Q16806">
        <v>7.9</v>
      </c>
    </row>
    <row r="16807" spans="1:17" hidden="1" x14ac:dyDescent="0.3">
      <c r="A16807" t="s">
        <v>64815</v>
      </c>
      <c r="B16807" t="s">
        <v>64816</v>
      </c>
      <c r="C16807" s="1" t="str">
        <f t="shared" si="2497"/>
        <v>21:0797</v>
      </c>
      <c r="D16807" s="1" t="str">
        <f t="shared" si="2498"/>
        <v>21:0224</v>
      </c>
      <c r="E16807" t="s">
        <v>64817</v>
      </c>
      <c r="F16807" t="s">
        <v>64818</v>
      </c>
      <c r="H16807">
        <v>63.765647899999998</v>
      </c>
      <c r="I16807">
        <v>-131.0522406</v>
      </c>
      <c r="J16807" s="1" t="str">
        <f t="shared" si="2499"/>
        <v>Fluid (stream)</v>
      </c>
      <c r="K16807" s="1" t="str">
        <f t="shared" si="2500"/>
        <v>Untreated Water</v>
      </c>
      <c r="O16807">
        <v>0.21</v>
      </c>
      <c r="P16807">
        <v>60</v>
      </c>
      <c r="Q16807">
        <v>7.9</v>
      </c>
    </row>
    <row r="16808" spans="1:17" hidden="1" x14ac:dyDescent="0.3">
      <c r="A16808" t="s">
        <v>64819</v>
      </c>
      <c r="B16808" t="s">
        <v>64820</v>
      </c>
      <c r="C16808" s="1" t="str">
        <f t="shared" si="2497"/>
        <v>21:0797</v>
      </c>
      <c r="D16808" s="1" t="str">
        <f t="shared" si="2498"/>
        <v>21:0224</v>
      </c>
      <c r="E16808" t="s">
        <v>64821</v>
      </c>
      <c r="F16808" t="s">
        <v>64822</v>
      </c>
      <c r="H16808">
        <v>63.777130800000002</v>
      </c>
      <c r="I16808">
        <v>-131.05914110000001</v>
      </c>
      <c r="J16808" s="1" t="str">
        <f t="shared" si="2499"/>
        <v>Fluid (stream)</v>
      </c>
      <c r="K16808" s="1" t="str">
        <f t="shared" si="2500"/>
        <v>Untreated Water</v>
      </c>
      <c r="O16808">
        <v>2.5000000000000001E-2</v>
      </c>
      <c r="P16808">
        <v>140</v>
      </c>
      <c r="Q16808">
        <v>7.7</v>
      </c>
    </row>
    <row r="16809" spans="1:17" hidden="1" x14ac:dyDescent="0.3">
      <c r="A16809" t="s">
        <v>64823</v>
      </c>
      <c r="B16809" t="s">
        <v>64824</v>
      </c>
      <c r="C16809" s="1" t="str">
        <f t="shared" si="2497"/>
        <v>21:0797</v>
      </c>
      <c r="D16809" s="1" t="str">
        <f t="shared" si="2498"/>
        <v>21:0224</v>
      </c>
      <c r="E16809" t="s">
        <v>64825</v>
      </c>
      <c r="F16809" t="s">
        <v>64826</v>
      </c>
      <c r="H16809">
        <v>63.785834899999998</v>
      </c>
      <c r="I16809">
        <v>-131.03732679999999</v>
      </c>
      <c r="J16809" s="1" t="str">
        <f t="shared" si="2499"/>
        <v>Fluid (stream)</v>
      </c>
      <c r="K16809" s="1" t="str">
        <f t="shared" si="2500"/>
        <v>Untreated Water</v>
      </c>
      <c r="O16809">
        <v>2</v>
      </c>
      <c r="P16809">
        <v>150</v>
      </c>
      <c r="Q16809">
        <v>7.7</v>
      </c>
    </row>
    <row r="16810" spans="1:17" hidden="1" x14ac:dyDescent="0.3">
      <c r="A16810" t="s">
        <v>64827</v>
      </c>
      <c r="B16810" t="s">
        <v>64828</v>
      </c>
      <c r="C16810" s="1" t="str">
        <f t="shared" si="2497"/>
        <v>21:0797</v>
      </c>
      <c r="D16810" s="1" t="str">
        <f t="shared" si="2498"/>
        <v>21:0224</v>
      </c>
      <c r="E16810" t="s">
        <v>64829</v>
      </c>
      <c r="F16810" t="s">
        <v>64830</v>
      </c>
      <c r="H16810">
        <v>63.801323699999998</v>
      </c>
      <c r="I16810">
        <v>-131.20101560000001</v>
      </c>
      <c r="J16810" s="1" t="str">
        <f t="shared" si="2499"/>
        <v>Fluid (stream)</v>
      </c>
      <c r="K16810" s="1" t="str">
        <f t="shared" si="2500"/>
        <v>Untreated Water</v>
      </c>
      <c r="O16810">
        <v>0.25</v>
      </c>
      <c r="P16810">
        <v>140</v>
      </c>
      <c r="Q16810">
        <v>7.9</v>
      </c>
    </row>
    <row r="16811" spans="1:17" hidden="1" x14ac:dyDescent="0.3">
      <c r="A16811" t="s">
        <v>64831</v>
      </c>
      <c r="B16811" t="s">
        <v>64832</v>
      </c>
      <c r="C16811" s="1" t="str">
        <f t="shared" si="2497"/>
        <v>21:0797</v>
      </c>
      <c r="D16811" s="1" t="str">
        <f t="shared" si="2498"/>
        <v>21:0224</v>
      </c>
      <c r="E16811" t="s">
        <v>64833</v>
      </c>
      <c r="F16811" t="s">
        <v>64834</v>
      </c>
      <c r="H16811">
        <v>63.836694000000001</v>
      </c>
      <c r="I16811">
        <v>-131.1632496</v>
      </c>
      <c r="J16811" s="1" t="str">
        <f t="shared" si="2499"/>
        <v>Fluid (stream)</v>
      </c>
      <c r="K16811" s="1" t="str">
        <f t="shared" si="2500"/>
        <v>Untreated Water</v>
      </c>
      <c r="O16811">
        <v>2</v>
      </c>
      <c r="P16811">
        <v>90</v>
      </c>
      <c r="Q16811">
        <v>8.1</v>
      </c>
    </row>
    <row r="16812" spans="1:17" hidden="1" x14ac:dyDescent="0.3">
      <c r="A16812" t="s">
        <v>64835</v>
      </c>
      <c r="B16812" t="s">
        <v>64836</v>
      </c>
      <c r="C16812" s="1" t="str">
        <f t="shared" si="2497"/>
        <v>21:0797</v>
      </c>
      <c r="D16812" s="1" t="str">
        <f t="shared" si="2498"/>
        <v>21:0224</v>
      </c>
      <c r="E16812" t="s">
        <v>64837</v>
      </c>
      <c r="F16812" t="s">
        <v>64838</v>
      </c>
      <c r="H16812">
        <v>63.831034000000002</v>
      </c>
      <c r="I16812">
        <v>-131.17426130000001</v>
      </c>
      <c r="J16812" s="1" t="str">
        <f t="shared" si="2499"/>
        <v>Fluid (stream)</v>
      </c>
      <c r="K16812" s="1" t="str">
        <f t="shared" si="2500"/>
        <v>Untreated Water</v>
      </c>
      <c r="O16812">
        <v>1.1000000000000001</v>
      </c>
      <c r="P16812">
        <v>120</v>
      </c>
      <c r="Q16812">
        <v>7.9</v>
      </c>
    </row>
    <row r="16813" spans="1:17" hidden="1" x14ac:dyDescent="0.3">
      <c r="A16813" t="s">
        <v>64839</v>
      </c>
      <c r="B16813" t="s">
        <v>64840</v>
      </c>
      <c r="C16813" s="1" t="str">
        <f t="shared" si="2497"/>
        <v>21:0797</v>
      </c>
      <c r="D16813" s="1" t="str">
        <f t="shared" si="2498"/>
        <v>21:0224</v>
      </c>
      <c r="E16813" t="s">
        <v>64841</v>
      </c>
      <c r="F16813" t="s">
        <v>64842</v>
      </c>
      <c r="H16813">
        <v>63.825057899999997</v>
      </c>
      <c r="I16813">
        <v>-131.07830960000001</v>
      </c>
      <c r="J16813" s="1" t="str">
        <f t="shared" si="2499"/>
        <v>Fluid (stream)</v>
      </c>
      <c r="K16813" s="1" t="str">
        <f t="shared" si="2500"/>
        <v>Untreated Water</v>
      </c>
      <c r="O16813">
        <v>0.33</v>
      </c>
      <c r="P16813">
        <v>60</v>
      </c>
      <c r="Q16813">
        <v>7.8</v>
      </c>
    </row>
    <row r="16814" spans="1:17" hidden="1" x14ac:dyDescent="0.3">
      <c r="A16814" t="s">
        <v>64843</v>
      </c>
      <c r="B16814" t="s">
        <v>64844</v>
      </c>
      <c r="C16814" s="1" t="str">
        <f t="shared" si="2497"/>
        <v>21:0797</v>
      </c>
      <c r="D16814" s="1" t="str">
        <f t="shared" si="2498"/>
        <v>21:0224</v>
      </c>
      <c r="E16814" t="s">
        <v>64845</v>
      </c>
      <c r="F16814" t="s">
        <v>64846</v>
      </c>
      <c r="H16814">
        <v>63.840500200000001</v>
      </c>
      <c r="I16814">
        <v>-131.0328576</v>
      </c>
      <c r="J16814" s="1" t="str">
        <f t="shared" si="2499"/>
        <v>Fluid (stream)</v>
      </c>
      <c r="K16814" s="1" t="str">
        <f t="shared" si="2500"/>
        <v>Untreated Water</v>
      </c>
      <c r="O16814">
        <v>0.6</v>
      </c>
      <c r="P16814">
        <v>190</v>
      </c>
      <c r="Q16814">
        <v>7.6</v>
      </c>
    </row>
    <row r="16815" spans="1:17" hidden="1" x14ac:dyDescent="0.3">
      <c r="A16815" t="s">
        <v>64847</v>
      </c>
      <c r="B16815" t="s">
        <v>64848</v>
      </c>
      <c r="C16815" s="1" t="str">
        <f t="shared" si="2497"/>
        <v>21:0797</v>
      </c>
      <c r="D16815" s="1" t="str">
        <f t="shared" si="2498"/>
        <v>21:0224</v>
      </c>
      <c r="E16815" t="s">
        <v>64849</v>
      </c>
      <c r="F16815" t="s">
        <v>64850</v>
      </c>
      <c r="H16815">
        <v>63.864590300000003</v>
      </c>
      <c r="I16815">
        <v>-131.0364702</v>
      </c>
      <c r="J16815" s="1" t="str">
        <f t="shared" si="2499"/>
        <v>Fluid (stream)</v>
      </c>
      <c r="K16815" s="1" t="str">
        <f t="shared" si="2500"/>
        <v>Untreated Water</v>
      </c>
      <c r="O16815">
        <v>0.6</v>
      </c>
      <c r="P16815">
        <v>50</v>
      </c>
      <c r="Q16815">
        <v>7.6</v>
      </c>
    </row>
    <row r="16816" spans="1:17" hidden="1" x14ac:dyDescent="0.3">
      <c r="A16816" t="s">
        <v>64851</v>
      </c>
      <c r="B16816" t="s">
        <v>64852</v>
      </c>
      <c r="C16816" s="1" t="str">
        <f t="shared" si="2497"/>
        <v>21:0797</v>
      </c>
      <c r="D16816" s="1" t="str">
        <f>HYPERLINK("http://geochem.nrcan.gc.ca/cdogs/content/svy/svy_e.htm", "")</f>
        <v/>
      </c>
      <c r="G16816" s="1" t="str">
        <f>HYPERLINK("http://geochem.nrcan.gc.ca/cdogs/content/cr_/cr_00089_e.htm", "89")</f>
        <v>89</v>
      </c>
      <c r="J16816" t="s">
        <v>11453</v>
      </c>
      <c r="K16816" t="s">
        <v>11454</v>
      </c>
      <c r="O16816">
        <v>3.4</v>
      </c>
      <c r="P16816">
        <v>200</v>
      </c>
      <c r="Q16816">
        <v>7.8</v>
      </c>
    </row>
    <row r="16817" spans="1:17" hidden="1" x14ac:dyDescent="0.3">
      <c r="A16817" t="s">
        <v>64853</v>
      </c>
      <c r="B16817" t="s">
        <v>64854</v>
      </c>
      <c r="C16817" s="1" t="str">
        <f t="shared" si="2497"/>
        <v>21:0797</v>
      </c>
      <c r="D16817" s="1" t="str">
        <f t="shared" ref="D16817:D16834" si="2501">HYPERLINK("http://geochem.nrcan.gc.ca/cdogs/content/svy/svy210224_e.htm", "21:0224")</f>
        <v>21:0224</v>
      </c>
      <c r="E16817" t="s">
        <v>64855</v>
      </c>
      <c r="F16817" t="s">
        <v>64856</v>
      </c>
      <c r="H16817">
        <v>63.869444199999997</v>
      </c>
      <c r="I16817">
        <v>-131.05823760000001</v>
      </c>
      <c r="J16817" s="1" t="str">
        <f t="shared" ref="J16817:J16834" si="2502">HYPERLINK("http://geochem.nrcan.gc.ca/cdogs/content/kwd/kwd020018_e.htm", "Fluid (stream)")</f>
        <v>Fluid (stream)</v>
      </c>
      <c r="K16817" s="1" t="str">
        <f t="shared" ref="K16817:K16834" si="2503">HYPERLINK("http://geochem.nrcan.gc.ca/cdogs/content/kwd/kwd080007_e.htm", "Untreated Water")</f>
        <v>Untreated Water</v>
      </c>
      <c r="O16817">
        <v>1.3</v>
      </c>
      <c r="P16817">
        <v>160</v>
      </c>
      <c r="Q16817">
        <v>7.7</v>
      </c>
    </row>
    <row r="16818" spans="1:17" hidden="1" x14ac:dyDescent="0.3">
      <c r="A16818" t="s">
        <v>64857</v>
      </c>
      <c r="B16818" t="s">
        <v>64858</v>
      </c>
      <c r="C16818" s="1" t="str">
        <f t="shared" si="2497"/>
        <v>21:0797</v>
      </c>
      <c r="D16818" s="1" t="str">
        <f t="shared" si="2501"/>
        <v>21:0224</v>
      </c>
      <c r="E16818" t="s">
        <v>64859</v>
      </c>
      <c r="F16818" t="s">
        <v>64860</v>
      </c>
      <c r="H16818">
        <v>63.868720600000003</v>
      </c>
      <c r="I16818">
        <v>-131.0523015</v>
      </c>
      <c r="J16818" s="1" t="str">
        <f t="shared" si="2502"/>
        <v>Fluid (stream)</v>
      </c>
      <c r="K16818" s="1" t="str">
        <f t="shared" si="2503"/>
        <v>Untreated Water</v>
      </c>
      <c r="O16818">
        <v>1.2</v>
      </c>
      <c r="P16818">
        <v>60</v>
      </c>
      <c r="Q16818">
        <v>7.7</v>
      </c>
    </row>
    <row r="16819" spans="1:17" hidden="1" x14ac:dyDescent="0.3">
      <c r="A16819" t="s">
        <v>64861</v>
      </c>
      <c r="B16819" t="s">
        <v>64862</v>
      </c>
      <c r="C16819" s="1" t="str">
        <f t="shared" si="2497"/>
        <v>21:0797</v>
      </c>
      <c r="D16819" s="1" t="str">
        <f t="shared" si="2501"/>
        <v>21:0224</v>
      </c>
      <c r="E16819" t="s">
        <v>64863</v>
      </c>
      <c r="F16819" t="s">
        <v>64864</v>
      </c>
      <c r="H16819">
        <v>63.882329800000001</v>
      </c>
      <c r="I16819">
        <v>-131.07502640000001</v>
      </c>
      <c r="J16819" s="1" t="str">
        <f t="shared" si="2502"/>
        <v>Fluid (stream)</v>
      </c>
      <c r="K16819" s="1" t="str">
        <f t="shared" si="2503"/>
        <v>Untreated Water</v>
      </c>
      <c r="O16819">
        <v>0.7</v>
      </c>
      <c r="P16819">
        <v>150</v>
      </c>
      <c r="Q16819">
        <v>7.8</v>
      </c>
    </row>
    <row r="16820" spans="1:17" hidden="1" x14ac:dyDescent="0.3">
      <c r="A16820" t="s">
        <v>64865</v>
      </c>
      <c r="B16820" t="s">
        <v>64866</v>
      </c>
      <c r="C16820" s="1" t="str">
        <f t="shared" si="2497"/>
        <v>21:0797</v>
      </c>
      <c r="D16820" s="1" t="str">
        <f t="shared" si="2501"/>
        <v>21:0224</v>
      </c>
      <c r="E16820" t="s">
        <v>64867</v>
      </c>
      <c r="F16820" t="s">
        <v>64868</v>
      </c>
      <c r="H16820">
        <v>63.884556699999997</v>
      </c>
      <c r="I16820">
        <v>-131.06747100000001</v>
      </c>
      <c r="J16820" s="1" t="str">
        <f t="shared" si="2502"/>
        <v>Fluid (stream)</v>
      </c>
      <c r="K16820" s="1" t="str">
        <f t="shared" si="2503"/>
        <v>Untreated Water</v>
      </c>
      <c r="O16820">
        <v>0.08</v>
      </c>
      <c r="P16820">
        <v>50</v>
      </c>
      <c r="Q16820">
        <v>7.4</v>
      </c>
    </row>
    <row r="16821" spans="1:17" hidden="1" x14ac:dyDescent="0.3">
      <c r="A16821" t="s">
        <v>64869</v>
      </c>
      <c r="B16821" t="s">
        <v>64870</v>
      </c>
      <c r="C16821" s="1" t="str">
        <f t="shared" si="2497"/>
        <v>21:0797</v>
      </c>
      <c r="D16821" s="1" t="str">
        <f t="shared" si="2501"/>
        <v>21:0224</v>
      </c>
      <c r="E16821" t="s">
        <v>64871</v>
      </c>
      <c r="F16821" t="s">
        <v>64872</v>
      </c>
      <c r="H16821">
        <v>63.901020000000003</v>
      </c>
      <c r="I16821">
        <v>-131.0987849</v>
      </c>
      <c r="J16821" s="1" t="str">
        <f t="shared" si="2502"/>
        <v>Fluid (stream)</v>
      </c>
      <c r="K16821" s="1" t="str">
        <f t="shared" si="2503"/>
        <v>Untreated Water</v>
      </c>
      <c r="O16821">
        <v>0.15</v>
      </c>
      <c r="P16821">
        <v>90</v>
      </c>
      <c r="Q16821">
        <v>7.4</v>
      </c>
    </row>
    <row r="16822" spans="1:17" hidden="1" x14ac:dyDescent="0.3">
      <c r="A16822" t="s">
        <v>64873</v>
      </c>
      <c r="B16822" t="s">
        <v>64874</v>
      </c>
      <c r="C16822" s="1" t="str">
        <f t="shared" si="2497"/>
        <v>21:0797</v>
      </c>
      <c r="D16822" s="1" t="str">
        <f t="shared" si="2501"/>
        <v>21:0224</v>
      </c>
      <c r="E16822" t="s">
        <v>64875</v>
      </c>
      <c r="F16822" t="s">
        <v>64876</v>
      </c>
      <c r="H16822">
        <v>63.893655899999999</v>
      </c>
      <c r="I16822">
        <v>-131.10141340000001</v>
      </c>
      <c r="J16822" s="1" t="str">
        <f t="shared" si="2502"/>
        <v>Fluid (stream)</v>
      </c>
      <c r="K16822" s="1" t="str">
        <f t="shared" si="2503"/>
        <v>Untreated Water</v>
      </c>
      <c r="O16822">
        <v>2.6</v>
      </c>
      <c r="P16822">
        <v>50</v>
      </c>
      <c r="Q16822">
        <v>8</v>
      </c>
    </row>
    <row r="16823" spans="1:17" hidden="1" x14ac:dyDescent="0.3">
      <c r="A16823" t="s">
        <v>64877</v>
      </c>
      <c r="B16823" t="s">
        <v>64878</v>
      </c>
      <c r="C16823" s="1" t="str">
        <f t="shared" si="2497"/>
        <v>21:0797</v>
      </c>
      <c r="D16823" s="1" t="str">
        <f t="shared" si="2501"/>
        <v>21:0224</v>
      </c>
      <c r="E16823" t="s">
        <v>64879</v>
      </c>
      <c r="F16823" t="s">
        <v>64880</v>
      </c>
      <c r="H16823">
        <v>63.894679099999998</v>
      </c>
      <c r="I16823">
        <v>-131.09586609999999</v>
      </c>
      <c r="J16823" s="1" t="str">
        <f t="shared" si="2502"/>
        <v>Fluid (stream)</v>
      </c>
      <c r="K16823" s="1" t="str">
        <f t="shared" si="2503"/>
        <v>Untreated Water</v>
      </c>
      <c r="O16823">
        <v>0.75</v>
      </c>
      <c r="P16823">
        <v>90</v>
      </c>
      <c r="Q16823">
        <v>7.7</v>
      </c>
    </row>
    <row r="16824" spans="1:17" hidden="1" x14ac:dyDescent="0.3">
      <c r="A16824" t="s">
        <v>64881</v>
      </c>
      <c r="B16824" t="s">
        <v>64882</v>
      </c>
      <c r="C16824" s="1" t="str">
        <f t="shared" si="2497"/>
        <v>21:0797</v>
      </c>
      <c r="D16824" s="1" t="str">
        <f t="shared" si="2501"/>
        <v>21:0224</v>
      </c>
      <c r="E16824" t="s">
        <v>64883</v>
      </c>
      <c r="F16824" t="s">
        <v>64884</v>
      </c>
      <c r="H16824">
        <v>63.870614099999997</v>
      </c>
      <c r="I16824">
        <v>-131.1679962</v>
      </c>
      <c r="J16824" s="1" t="str">
        <f t="shared" si="2502"/>
        <v>Fluid (stream)</v>
      </c>
      <c r="K16824" s="1" t="str">
        <f t="shared" si="2503"/>
        <v>Untreated Water</v>
      </c>
      <c r="O16824">
        <v>2.5000000000000001E-2</v>
      </c>
      <c r="P16824">
        <v>90</v>
      </c>
      <c r="Q16824">
        <v>8.1</v>
      </c>
    </row>
    <row r="16825" spans="1:17" hidden="1" x14ac:dyDescent="0.3">
      <c r="A16825" t="s">
        <v>64885</v>
      </c>
      <c r="B16825" t="s">
        <v>64886</v>
      </c>
      <c r="C16825" s="1" t="str">
        <f t="shared" si="2497"/>
        <v>21:0797</v>
      </c>
      <c r="D16825" s="1" t="str">
        <f t="shared" si="2501"/>
        <v>21:0224</v>
      </c>
      <c r="E16825" t="s">
        <v>64887</v>
      </c>
      <c r="F16825" t="s">
        <v>64888</v>
      </c>
      <c r="H16825">
        <v>63.892895000000003</v>
      </c>
      <c r="I16825">
        <v>-131.19141550000001</v>
      </c>
      <c r="J16825" s="1" t="str">
        <f t="shared" si="2502"/>
        <v>Fluid (stream)</v>
      </c>
      <c r="K16825" s="1" t="str">
        <f t="shared" si="2503"/>
        <v>Untreated Water</v>
      </c>
      <c r="O16825">
        <v>0.08</v>
      </c>
      <c r="P16825">
        <v>110</v>
      </c>
      <c r="Q16825">
        <v>7.9</v>
      </c>
    </row>
    <row r="16826" spans="1:17" hidden="1" x14ac:dyDescent="0.3">
      <c r="A16826" t="s">
        <v>64889</v>
      </c>
      <c r="B16826" t="s">
        <v>64890</v>
      </c>
      <c r="C16826" s="1" t="str">
        <f t="shared" si="2497"/>
        <v>21:0797</v>
      </c>
      <c r="D16826" s="1" t="str">
        <f t="shared" si="2501"/>
        <v>21:0224</v>
      </c>
      <c r="E16826" t="s">
        <v>64891</v>
      </c>
      <c r="F16826" t="s">
        <v>64892</v>
      </c>
      <c r="H16826">
        <v>63.953671900000003</v>
      </c>
      <c r="I16826">
        <v>-131.47967550000001</v>
      </c>
      <c r="J16826" s="1" t="str">
        <f t="shared" si="2502"/>
        <v>Fluid (stream)</v>
      </c>
      <c r="K16826" s="1" t="str">
        <f t="shared" si="2503"/>
        <v>Untreated Water</v>
      </c>
      <c r="O16826">
        <v>2.5000000000000001E-2</v>
      </c>
      <c r="P16826">
        <v>40</v>
      </c>
      <c r="Q16826">
        <v>7.7</v>
      </c>
    </row>
    <row r="16827" spans="1:17" hidden="1" x14ac:dyDescent="0.3">
      <c r="A16827" t="s">
        <v>64893</v>
      </c>
      <c r="B16827" t="s">
        <v>64894</v>
      </c>
      <c r="C16827" s="1" t="str">
        <f t="shared" si="2497"/>
        <v>21:0797</v>
      </c>
      <c r="D16827" s="1" t="str">
        <f t="shared" si="2501"/>
        <v>21:0224</v>
      </c>
      <c r="E16827" t="s">
        <v>64891</v>
      </c>
      <c r="F16827" t="s">
        <v>64895</v>
      </c>
      <c r="H16827">
        <v>63.953671900000003</v>
      </c>
      <c r="I16827">
        <v>-131.47967550000001</v>
      </c>
      <c r="J16827" s="1" t="str">
        <f t="shared" si="2502"/>
        <v>Fluid (stream)</v>
      </c>
      <c r="K16827" s="1" t="str">
        <f t="shared" si="2503"/>
        <v>Untreated Water</v>
      </c>
      <c r="O16827">
        <v>0.08</v>
      </c>
      <c r="P16827">
        <v>30</v>
      </c>
      <c r="Q16827">
        <v>7.6</v>
      </c>
    </row>
    <row r="16828" spans="1:17" hidden="1" x14ac:dyDescent="0.3">
      <c r="A16828" t="s">
        <v>64896</v>
      </c>
      <c r="B16828" t="s">
        <v>64897</v>
      </c>
      <c r="C16828" s="1" t="str">
        <f t="shared" si="2497"/>
        <v>21:0797</v>
      </c>
      <c r="D16828" s="1" t="str">
        <f t="shared" si="2501"/>
        <v>21:0224</v>
      </c>
      <c r="E16828" t="s">
        <v>64898</v>
      </c>
      <c r="F16828" t="s">
        <v>64899</v>
      </c>
      <c r="H16828">
        <v>63.938033300000001</v>
      </c>
      <c r="I16828">
        <v>-131.4456959</v>
      </c>
      <c r="J16828" s="1" t="str">
        <f t="shared" si="2502"/>
        <v>Fluid (stream)</v>
      </c>
      <c r="K16828" s="1" t="str">
        <f t="shared" si="2503"/>
        <v>Untreated Water</v>
      </c>
      <c r="O16828">
        <v>0.1</v>
      </c>
      <c r="P16828">
        <v>30</v>
      </c>
      <c r="Q16828">
        <v>7.7</v>
      </c>
    </row>
    <row r="16829" spans="1:17" hidden="1" x14ac:dyDescent="0.3">
      <c r="A16829" t="s">
        <v>64900</v>
      </c>
      <c r="B16829" t="s">
        <v>64901</v>
      </c>
      <c r="C16829" s="1" t="str">
        <f t="shared" si="2497"/>
        <v>21:0797</v>
      </c>
      <c r="D16829" s="1" t="str">
        <f t="shared" si="2501"/>
        <v>21:0224</v>
      </c>
      <c r="E16829" t="s">
        <v>64902</v>
      </c>
      <c r="F16829" t="s">
        <v>64903</v>
      </c>
      <c r="H16829">
        <v>63.971777299999999</v>
      </c>
      <c r="I16829">
        <v>-131.38147319999999</v>
      </c>
      <c r="J16829" s="1" t="str">
        <f t="shared" si="2502"/>
        <v>Fluid (stream)</v>
      </c>
      <c r="K16829" s="1" t="str">
        <f t="shared" si="2503"/>
        <v>Untreated Water</v>
      </c>
      <c r="O16829">
        <v>1.5</v>
      </c>
      <c r="P16829">
        <v>40</v>
      </c>
      <c r="Q16829">
        <v>8</v>
      </c>
    </row>
    <row r="16830" spans="1:17" hidden="1" x14ac:dyDescent="0.3">
      <c r="A16830" t="s">
        <v>64904</v>
      </c>
      <c r="B16830" t="s">
        <v>64905</v>
      </c>
      <c r="C16830" s="1" t="str">
        <f t="shared" si="2497"/>
        <v>21:0797</v>
      </c>
      <c r="D16830" s="1" t="str">
        <f t="shared" si="2501"/>
        <v>21:0224</v>
      </c>
      <c r="E16830" t="s">
        <v>64906</v>
      </c>
      <c r="F16830" t="s">
        <v>64907</v>
      </c>
      <c r="H16830">
        <v>63.998130600000003</v>
      </c>
      <c r="I16830">
        <v>-131.2820222</v>
      </c>
      <c r="J16830" s="1" t="str">
        <f t="shared" si="2502"/>
        <v>Fluid (stream)</v>
      </c>
      <c r="K16830" s="1" t="str">
        <f t="shared" si="2503"/>
        <v>Untreated Water</v>
      </c>
      <c r="O16830">
        <v>1.2</v>
      </c>
      <c r="P16830">
        <v>40</v>
      </c>
      <c r="Q16830">
        <v>7.9</v>
      </c>
    </row>
    <row r="16831" spans="1:17" hidden="1" x14ac:dyDescent="0.3">
      <c r="A16831" t="s">
        <v>64908</v>
      </c>
      <c r="B16831" t="s">
        <v>64909</v>
      </c>
      <c r="C16831" s="1" t="str">
        <f t="shared" si="2497"/>
        <v>21:0797</v>
      </c>
      <c r="D16831" s="1" t="str">
        <f t="shared" si="2501"/>
        <v>21:0224</v>
      </c>
      <c r="E16831" t="s">
        <v>64910</v>
      </c>
      <c r="F16831" t="s">
        <v>64911</v>
      </c>
      <c r="H16831">
        <v>63.996819899999998</v>
      </c>
      <c r="I16831">
        <v>-131.2882759</v>
      </c>
      <c r="J16831" s="1" t="str">
        <f t="shared" si="2502"/>
        <v>Fluid (stream)</v>
      </c>
      <c r="K16831" s="1" t="str">
        <f t="shared" si="2503"/>
        <v>Untreated Water</v>
      </c>
      <c r="O16831">
        <v>0.7</v>
      </c>
      <c r="P16831">
        <v>50</v>
      </c>
      <c r="Q16831">
        <v>8</v>
      </c>
    </row>
    <row r="16832" spans="1:17" hidden="1" x14ac:dyDescent="0.3">
      <c r="A16832" t="s">
        <v>64912</v>
      </c>
      <c r="B16832" t="s">
        <v>64913</v>
      </c>
      <c r="C16832" s="1" t="str">
        <f t="shared" si="2497"/>
        <v>21:0797</v>
      </c>
      <c r="D16832" s="1" t="str">
        <f t="shared" si="2501"/>
        <v>21:0224</v>
      </c>
      <c r="E16832" t="s">
        <v>64914</v>
      </c>
      <c r="F16832" t="s">
        <v>64915</v>
      </c>
      <c r="H16832">
        <v>63.985007500000002</v>
      </c>
      <c r="I16832">
        <v>-131.2652104</v>
      </c>
      <c r="J16832" s="1" t="str">
        <f t="shared" si="2502"/>
        <v>Fluid (stream)</v>
      </c>
      <c r="K16832" s="1" t="str">
        <f t="shared" si="2503"/>
        <v>Untreated Water</v>
      </c>
      <c r="O16832">
        <v>4.5</v>
      </c>
      <c r="P16832">
        <v>80</v>
      </c>
      <c r="Q16832">
        <v>8.1</v>
      </c>
    </row>
    <row r="16833" spans="1:17" hidden="1" x14ac:dyDescent="0.3">
      <c r="A16833" t="s">
        <v>64916</v>
      </c>
      <c r="B16833" t="s">
        <v>64917</v>
      </c>
      <c r="C16833" s="1" t="str">
        <f t="shared" si="2497"/>
        <v>21:0797</v>
      </c>
      <c r="D16833" s="1" t="str">
        <f t="shared" si="2501"/>
        <v>21:0224</v>
      </c>
      <c r="E16833" t="s">
        <v>64918</v>
      </c>
      <c r="F16833" t="s">
        <v>64919</v>
      </c>
      <c r="H16833">
        <v>63.986408500000003</v>
      </c>
      <c r="I16833">
        <v>-131.24498170000001</v>
      </c>
      <c r="J16833" s="1" t="str">
        <f t="shared" si="2502"/>
        <v>Fluid (stream)</v>
      </c>
      <c r="K16833" s="1" t="str">
        <f t="shared" si="2503"/>
        <v>Untreated Water</v>
      </c>
      <c r="O16833">
        <v>0.8</v>
      </c>
      <c r="P16833">
        <v>60</v>
      </c>
      <c r="Q16833">
        <v>7.6</v>
      </c>
    </row>
    <row r="16834" spans="1:17" hidden="1" x14ac:dyDescent="0.3">
      <c r="A16834" t="s">
        <v>64920</v>
      </c>
      <c r="B16834" t="s">
        <v>64921</v>
      </c>
      <c r="C16834" s="1" t="str">
        <f t="shared" si="2497"/>
        <v>21:0797</v>
      </c>
      <c r="D16834" s="1" t="str">
        <f t="shared" si="2501"/>
        <v>21:0224</v>
      </c>
      <c r="E16834" t="s">
        <v>64922</v>
      </c>
      <c r="F16834" t="s">
        <v>64923</v>
      </c>
      <c r="H16834">
        <v>63.980101699999999</v>
      </c>
      <c r="I16834">
        <v>-131.2510369</v>
      </c>
      <c r="J16834" s="1" t="str">
        <f t="shared" si="2502"/>
        <v>Fluid (stream)</v>
      </c>
      <c r="K16834" s="1" t="str">
        <f t="shared" si="2503"/>
        <v>Untreated Water</v>
      </c>
      <c r="O16834">
        <v>3.3</v>
      </c>
      <c r="P16834">
        <v>50</v>
      </c>
      <c r="Q16834">
        <v>8.1999999999999993</v>
      </c>
    </row>
    <row r="16835" spans="1:17" hidden="1" x14ac:dyDescent="0.3">
      <c r="A16835" t="s">
        <v>64924</v>
      </c>
      <c r="B16835" t="s">
        <v>64925</v>
      </c>
      <c r="C16835" s="1" t="str">
        <f t="shared" si="2497"/>
        <v>21:0797</v>
      </c>
      <c r="D16835" s="1" t="str">
        <f>HYPERLINK("http://geochem.nrcan.gc.ca/cdogs/content/svy/svy_e.htm", "")</f>
        <v/>
      </c>
      <c r="G16835" s="1" t="str">
        <f>HYPERLINK("http://geochem.nrcan.gc.ca/cdogs/content/cr_/cr_00089_e.htm", "89")</f>
        <v>89</v>
      </c>
      <c r="J16835" t="s">
        <v>11453</v>
      </c>
      <c r="K16835" t="s">
        <v>11454</v>
      </c>
      <c r="O16835">
        <v>2.9</v>
      </c>
      <c r="P16835">
        <v>260</v>
      </c>
      <c r="Q16835">
        <v>7.8</v>
      </c>
    </row>
    <row r="16836" spans="1:17" hidden="1" x14ac:dyDescent="0.3">
      <c r="A16836" t="s">
        <v>64926</v>
      </c>
      <c r="B16836" t="s">
        <v>64927</v>
      </c>
      <c r="C16836" s="1" t="str">
        <f t="shared" si="2497"/>
        <v>21:0797</v>
      </c>
      <c r="D16836" s="1" t="str">
        <f t="shared" ref="D16836:D16846" si="2504">HYPERLINK("http://geochem.nrcan.gc.ca/cdogs/content/svy/svy210224_e.htm", "21:0224")</f>
        <v>21:0224</v>
      </c>
      <c r="E16836" t="s">
        <v>64928</v>
      </c>
      <c r="F16836" t="s">
        <v>64929</v>
      </c>
      <c r="H16836">
        <v>63.981439000000002</v>
      </c>
      <c r="I16836">
        <v>-131.23131720000001</v>
      </c>
      <c r="J16836" s="1" t="str">
        <f t="shared" ref="J16836:J16846" si="2505">HYPERLINK("http://geochem.nrcan.gc.ca/cdogs/content/kwd/kwd020018_e.htm", "Fluid (stream)")</f>
        <v>Fluid (stream)</v>
      </c>
      <c r="K16836" s="1" t="str">
        <f t="shared" ref="K16836:K16846" si="2506">HYPERLINK("http://geochem.nrcan.gc.ca/cdogs/content/kwd/kwd080007_e.htm", "Untreated Water")</f>
        <v>Untreated Water</v>
      </c>
      <c r="O16836">
        <v>0.14000000000000001</v>
      </c>
      <c r="P16836">
        <v>40</v>
      </c>
      <c r="Q16836">
        <v>7.4</v>
      </c>
    </row>
    <row r="16837" spans="1:17" hidden="1" x14ac:dyDescent="0.3">
      <c r="A16837" t="s">
        <v>64930</v>
      </c>
      <c r="B16837" t="s">
        <v>64931</v>
      </c>
      <c r="C16837" s="1" t="str">
        <f t="shared" si="2497"/>
        <v>21:0797</v>
      </c>
      <c r="D16837" s="1" t="str">
        <f t="shared" si="2504"/>
        <v>21:0224</v>
      </c>
      <c r="E16837" t="s">
        <v>64932</v>
      </c>
      <c r="F16837" t="s">
        <v>64933</v>
      </c>
      <c r="H16837">
        <v>63.960808900000004</v>
      </c>
      <c r="I16837">
        <v>-131.21069840000001</v>
      </c>
      <c r="J16837" s="1" t="str">
        <f t="shared" si="2505"/>
        <v>Fluid (stream)</v>
      </c>
      <c r="K16837" s="1" t="str">
        <f t="shared" si="2506"/>
        <v>Untreated Water</v>
      </c>
      <c r="O16837">
        <v>2.5000000000000001E-2</v>
      </c>
      <c r="P16837">
        <v>50</v>
      </c>
      <c r="Q16837">
        <v>8</v>
      </c>
    </row>
    <row r="16838" spans="1:17" hidden="1" x14ac:dyDescent="0.3">
      <c r="A16838" t="s">
        <v>64934</v>
      </c>
      <c r="B16838" t="s">
        <v>64935</v>
      </c>
      <c r="C16838" s="1" t="str">
        <f t="shared" si="2497"/>
        <v>21:0797</v>
      </c>
      <c r="D16838" s="1" t="str">
        <f t="shared" si="2504"/>
        <v>21:0224</v>
      </c>
      <c r="E16838" t="s">
        <v>64936</v>
      </c>
      <c r="F16838" t="s">
        <v>64937</v>
      </c>
      <c r="H16838">
        <v>63.9514943</v>
      </c>
      <c r="I16838">
        <v>-131.19326119999999</v>
      </c>
      <c r="J16838" s="1" t="str">
        <f t="shared" si="2505"/>
        <v>Fluid (stream)</v>
      </c>
      <c r="K16838" s="1" t="str">
        <f t="shared" si="2506"/>
        <v>Untreated Water</v>
      </c>
      <c r="O16838">
        <v>1.4</v>
      </c>
      <c r="P16838">
        <v>50</v>
      </c>
      <c r="Q16838">
        <v>7.9</v>
      </c>
    </row>
    <row r="16839" spans="1:17" hidden="1" x14ac:dyDescent="0.3">
      <c r="A16839" t="s">
        <v>64938</v>
      </c>
      <c r="B16839" t="s">
        <v>64939</v>
      </c>
      <c r="C16839" s="1" t="str">
        <f t="shared" si="2497"/>
        <v>21:0797</v>
      </c>
      <c r="D16839" s="1" t="str">
        <f t="shared" si="2504"/>
        <v>21:0224</v>
      </c>
      <c r="E16839" t="s">
        <v>64940</v>
      </c>
      <c r="F16839" t="s">
        <v>64941</v>
      </c>
      <c r="H16839">
        <v>63.963295299999999</v>
      </c>
      <c r="I16839">
        <v>-131.1157268</v>
      </c>
      <c r="J16839" s="1" t="str">
        <f t="shared" si="2505"/>
        <v>Fluid (stream)</v>
      </c>
      <c r="K16839" s="1" t="str">
        <f t="shared" si="2506"/>
        <v>Untreated Water</v>
      </c>
      <c r="O16839">
        <v>0.44</v>
      </c>
      <c r="P16839">
        <v>30</v>
      </c>
      <c r="Q16839">
        <v>7.9</v>
      </c>
    </row>
    <row r="16840" spans="1:17" hidden="1" x14ac:dyDescent="0.3">
      <c r="A16840" t="s">
        <v>64942</v>
      </c>
      <c r="B16840" t="s">
        <v>64943</v>
      </c>
      <c r="C16840" s="1" t="str">
        <f t="shared" si="2497"/>
        <v>21:0797</v>
      </c>
      <c r="D16840" s="1" t="str">
        <f t="shared" si="2504"/>
        <v>21:0224</v>
      </c>
      <c r="E16840" t="s">
        <v>64944</v>
      </c>
      <c r="F16840" t="s">
        <v>64945</v>
      </c>
      <c r="H16840">
        <v>63.995750700000002</v>
      </c>
      <c r="I16840">
        <v>-131.01485049999999</v>
      </c>
      <c r="J16840" s="1" t="str">
        <f t="shared" si="2505"/>
        <v>Fluid (stream)</v>
      </c>
      <c r="K16840" s="1" t="str">
        <f t="shared" si="2506"/>
        <v>Untreated Water</v>
      </c>
      <c r="O16840">
        <v>0.2</v>
      </c>
      <c r="P16840">
        <v>40</v>
      </c>
      <c r="Q16840">
        <v>8.1</v>
      </c>
    </row>
    <row r="16841" spans="1:17" hidden="1" x14ac:dyDescent="0.3">
      <c r="A16841" t="s">
        <v>64946</v>
      </c>
      <c r="B16841" t="s">
        <v>64947</v>
      </c>
      <c r="C16841" s="1" t="str">
        <f t="shared" si="2497"/>
        <v>21:0797</v>
      </c>
      <c r="D16841" s="1" t="str">
        <f t="shared" si="2504"/>
        <v>21:0224</v>
      </c>
      <c r="E16841" t="s">
        <v>64948</v>
      </c>
      <c r="F16841" t="s">
        <v>64949</v>
      </c>
      <c r="H16841">
        <v>63.936860199999998</v>
      </c>
      <c r="I16841">
        <v>-131.00820899999999</v>
      </c>
      <c r="J16841" s="1" t="str">
        <f t="shared" si="2505"/>
        <v>Fluid (stream)</v>
      </c>
      <c r="K16841" s="1" t="str">
        <f t="shared" si="2506"/>
        <v>Untreated Water</v>
      </c>
      <c r="O16841">
        <v>2.5000000000000001E-2</v>
      </c>
      <c r="P16841">
        <v>40</v>
      </c>
      <c r="Q16841">
        <v>7.7</v>
      </c>
    </row>
    <row r="16842" spans="1:17" hidden="1" x14ac:dyDescent="0.3">
      <c r="A16842" t="s">
        <v>64950</v>
      </c>
      <c r="B16842" t="s">
        <v>64951</v>
      </c>
      <c r="C16842" s="1" t="str">
        <f t="shared" si="2497"/>
        <v>21:0797</v>
      </c>
      <c r="D16842" s="1" t="str">
        <f t="shared" si="2504"/>
        <v>21:0224</v>
      </c>
      <c r="E16842" t="s">
        <v>64952</v>
      </c>
      <c r="F16842" t="s">
        <v>64953</v>
      </c>
      <c r="H16842">
        <v>63.939302699999999</v>
      </c>
      <c r="I16842">
        <v>-131.01075130000001</v>
      </c>
      <c r="J16842" s="1" t="str">
        <f t="shared" si="2505"/>
        <v>Fluid (stream)</v>
      </c>
      <c r="K16842" s="1" t="str">
        <f t="shared" si="2506"/>
        <v>Untreated Water</v>
      </c>
      <c r="O16842">
        <v>2.5000000000000001E-2</v>
      </c>
      <c r="P16842">
        <v>30</v>
      </c>
      <c r="Q16842">
        <v>7.9</v>
      </c>
    </row>
    <row r="16843" spans="1:17" hidden="1" x14ac:dyDescent="0.3">
      <c r="A16843" t="s">
        <v>64954</v>
      </c>
      <c r="B16843" t="s">
        <v>64955</v>
      </c>
      <c r="C16843" s="1" t="str">
        <f t="shared" si="2497"/>
        <v>21:0797</v>
      </c>
      <c r="D16843" s="1" t="str">
        <f t="shared" si="2504"/>
        <v>21:0224</v>
      </c>
      <c r="E16843" t="s">
        <v>64956</v>
      </c>
      <c r="F16843" t="s">
        <v>64957</v>
      </c>
      <c r="H16843">
        <v>63.921056700000001</v>
      </c>
      <c r="I16843">
        <v>-131.11064429999999</v>
      </c>
      <c r="J16843" s="1" t="str">
        <f t="shared" si="2505"/>
        <v>Fluid (stream)</v>
      </c>
      <c r="K16843" s="1" t="str">
        <f t="shared" si="2506"/>
        <v>Untreated Water</v>
      </c>
      <c r="O16843">
        <v>2.5000000000000001E-2</v>
      </c>
      <c r="P16843">
        <v>40</v>
      </c>
      <c r="Q16843">
        <v>7.5</v>
      </c>
    </row>
    <row r="16844" spans="1:17" hidden="1" x14ac:dyDescent="0.3">
      <c r="A16844" t="s">
        <v>64958</v>
      </c>
      <c r="B16844" t="s">
        <v>64959</v>
      </c>
      <c r="C16844" s="1" t="str">
        <f t="shared" si="2497"/>
        <v>21:0797</v>
      </c>
      <c r="D16844" s="1" t="str">
        <f t="shared" si="2504"/>
        <v>21:0224</v>
      </c>
      <c r="E16844" t="s">
        <v>64960</v>
      </c>
      <c r="F16844" t="s">
        <v>64961</v>
      </c>
      <c r="H16844">
        <v>63.913463900000004</v>
      </c>
      <c r="I16844">
        <v>-131.1872711</v>
      </c>
      <c r="J16844" s="1" t="str">
        <f t="shared" si="2505"/>
        <v>Fluid (stream)</v>
      </c>
      <c r="K16844" s="1" t="str">
        <f t="shared" si="2506"/>
        <v>Untreated Water</v>
      </c>
      <c r="O16844">
        <v>2.5000000000000001E-2</v>
      </c>
      <c r="P16844">
        <v>80</v>
      </c>
      <c r="Q16844">
        <v>7.9</v>
      </c>
    </row>
    <row r="16845" spans="1:17" hidden="1" x14ac:dyDescent="0.3">
      <c r="A16845" t="s">
        <v>64962</v>
      </c>
      <c r="B16845" t="s">
        <v>64963</v>
      </c>
      <c r="C16845" s="1" t="str">
        <f t="shared" si="2497"/>
        <v>21:0797</v>
      </c>
      <c r="D16845" s="1" t="str">
        <f t="shared" si="2504"/>
        <v>21:0224</v>
      </c>
      <c r="E16845" t="s">
        <v>64964</v>
      </c>
      <c r="F16845" t="s">
        <v>64965</v>
      </c>
      <c r="H16845">
        <v>63.912379399999999</v>
      </c>
      <c r="I16845">
        <v>-131.3051447</v>
      </c>
      <c r="J16845" s="1" t="str">
        <f t="shared" si="2505"/>
        <v>Fluid (stream)</v>
      </c>
      <c r="K16845" s="1" t="str">
        <f t="shared" si="2506"/>
        <v>Untreated Water</v>
      </c>
      <c r="O16845">
        <v>1.7</v>
      </c>
      <c r="P16845">
        <v>60</v>
      </c>
      <c r="Q16845">
        <v>7.9</v>
      </c>
    </row>
    <row r="16846" spans="1:17" hidden="1" x14ac:dyDescent="0.3">
      <c r="A16846" t="s">
        <v>64966</v>
      </c>
      <c r="B16846" t="s">
        <v>64967</v>
      </c>
      <c r="C16846" s="1" t="str">
        <f t="shared" si="2497"/>
        <v>21:0797</v>
      </c>
      <c r="D16846" s="1" t="str">
        <f t="shared" si="2504"/>
        <v>21:0224</v>
      </c>
      <c r="E16846" t="s">
        <v>64968</v>
      </c>
      <c r="F16846" t="s">
        <v>64969</v>
      </c>
      <c r="H16846">
        <v>63.885361799999998</v>
      </c>
      <c r="I16846">
        <v>-131.31757529999999</v>
      </c>
      <c r="J16846" s="1" t="str">
        <f t="shared" si="2505"/>
        <v>Fluid (stream)</v>
      </c>
      <c r="K16846" s="1" t="str">
        <f t="shared" si="2506"/>
        <v>Untreated Water</v>
      </c>
      <c r="O16846">
        <v>0.6</v>
      </c>
      <c r="P16846">
        <v>60</v>
      </c>
      <c r="Q16846">
        <v>8.1</v>
      </c>
    </row>
    <row r="16847" spans="1:17" hidden="1" x14ac:dyDescent="0.3">
      <c r="A16847" t="s">
        <v>64970</v>
      </c>
      <c r="B16847" t="s">
        <v>64971</v>
      </c>
      <c r="C16847" s="1" t="str">
        <f t="shared" si="2497"/>
        <v>21:0797</v>
      </c>
      <c r="D16847" s="1" t="str">
        <f>HYPERLINK("http://geochem.nrcan.gc.ca/cdogs/content/svy/svy_e.htm", "")</f>
        <v/>
      </c>
      <c r="G16847" s="1" t="str">
        <f>HYPERLINK("http://geochem.nrcan.gc.ca/cdogs/content/cr_/cr_00087_e.htm", "87")</f>
        <v>87</v>
      </c>
      <c r="J16847" t="s">
        <v>11453</v>
      </c>
      <c r="K16847" t="s">
        <v>11454</v>
      </c>
      <c r="O16847">
        <v>0.25</v>
      </c>
      <c r="P16847">
        <v>80</v>
      </c>
      <c r="Q16847">
        <v>7.7</v>
      </c>
    </row>
    <row r="16848" spans="1:17" hidden="1" x14ac:dyDescent="0.3">
      <c r="A16848" t="s">
        <v>64972</v>
      </c>
      <c r="B16848" t="s">
        <v>64973</v>
      </c>
      <c r="C16848" s="1" t="str">
        <f t="shared" si="2497"/>
        <v>21:0797</v>
      </c>
      <c r="D16848" s="1" t="str">
        <f t="shared" ref="D16848:D16878" si="2507">HYPERLINK("http://geochem.nrcan.gc.ca/cdogs/content/svy/svy210224_e.htm", "21:0224")</f>
        <v>21:0224</v>
      </c>
      <c r="E16848" t="s">
        <v>64974</v>
      </c>
      <c r="F16848" t="s">
        <v>64975</v>
      </c>
      <c r="H16848">
        <v>63.881599000000001</v>
      </c>
      <c r="I16848">
        <v>-131.27408399999999</v>
      </c>
      <c r="J16848" s="1" t="str">
        <f t="shared" ref="J16848:J16878" si="2508">HYPERLINK("http://geochem.nrcan.gc.ca/cdogs/content/kwd/kwd020018_e.htm", "Fluid (stream)")</f>
        <v>Fluid (stream)</v>
      </c>
      <c r="K16848" s="1" t="str">
        <f t="shared" ref="K16848:K16878" si="2509">HYPERLINK("http://geochem.nrcan.gc.ca/cdogs/content/kwd/kwd080007_e.htm", "Untreated Water")</f>
        <v>Untreated Water</v>
      </c>
      <c r="O16848">
        <v>1.1000000000000001</v>
      </c>
      <c r="P16848">
        <v>70</v>
      </c>
      <c r="Q16848">
        <v>8</v>
      </c>
    </row>
    <row r="16849" spans="1:17" hidden="1" x14ac:dyDescent="0.3">
      <c r="A16849" t="s">
        <v>64976</v>
      </c>
      <c r="B16849" t="s">
        <v>64977</v>
      </c>
      <c r="C16849" s="1" t="str">
        <f t="shared" si="2497"/>
        <v>21:0797</v>
      </c>
      <c r="D16849" s="1" t="str">
        <f t="shared" si="2507"/>
        <v>21:0224</v>
      </c>
      <c r="E16849" t="s">
        <v>64974</v>
      </c>
      <c r="F16849" t="s">
        <v>64978</v>
      </c>
      <c r="H16849">
        <v>63.881599000000001</v>
      </c>
      <c r="I16849">
        <v>-131.27408399999999</v>
      </c>
      <c r="J16849" s="1" t="str">
        <f t="shared" si="2508"/>
        <v>Fluid (stream)</v>
      </c>
      <c r="K16849" s="1" t="str">
        <f t="shared" si="2509"/>
        <v>Untreated Water</v>
      </c>
      <c r="O16849">
        <v>1.1000000000000001</v>
      </c>
      <c r="P16849">
        <v>70</v>
      </c>
      <c r="Q16849">
        <v>8.1</v>
      </c>
    </row>
    <row r="16850" spans="1:17" hidden="1" x14ac:dyDescent="0.3">
      <c r="A16850" t="s">
        <v>64979</v>
      </c>
      <c r="B16850" t="s">
        <v>64980</v>
      </c>
      <c r="C16850" s="1" t="str">
        <f t="shared" si="2497"/>
        <v>21:0797</v>
      </c>
      <c r="D16850" s="1" t="str">
        <f t="shared" si="2507"/>
        <v>21:0224</v>
      </c>
      <c r="E16850" t="s">
        <v>64981</v>
      </c>
      <c r="F16850" t="s">
        <v>64982</v>
      </c>
      <c r="H16850">
        <v>63.863236200000003</v>
      </c>
      <c r="I16850">
        <v>-131.29521389999999</v>
      </c>
      <c r="J16850" s="1" t="str">
        <f t="shared" si="2508"/>
        <v>Fluid (stream)</v>
      </c>
      <c r="K16850" s="1" t="str">
        <f t="shared" si="2509"/>
        <v>Untreated Water</v>
      </c>
      <c r="O16850">
        <v>1.2</v>
      </c>
      <c r="P16850">
        <v>60</v>
      </c>
      <c r="Q16850">
        <v>8</v>
      </c>
    </row>
    <row r="16851" spans="1:17" hidden="1" x14ac:dyDescent="0.3">
      <c r="A16851" t="s">
        <v>64983</v>
      </c>
      <c r="B16851" t="s">
        <v>64984</v>
      </c>
      <c r="C16851" s="1" t="str">
        <f t="shared" si="2497"/>
        <v>21:0797</v>
      </c>
      <c r="D16851" s="1" t="str">
        <f t="shared" si="2507"/>
        <v>21:0224</v>
      </c>
      <c r="E16851" t="s">
        <v>64985</v>
      </c>
      <c r="F16851" t="s">
        <v>64986</v>
      </c>
      <c r="H16851">
        <v>63.8528704</v>
      </c>
      <c r="I16851">
        <v>-131.28814209999999</v>
      </c>
      <c r="J16851" s="1" t="str">
        <f t="shared" si="2508"/>
        <v>Fluid (stream)</v>
      </c>
      <c r="K16851" s="1" t="str">
        <f t="shared" si="2509"/>
        <v>Untreated Water</v>
      </c>
      <c r="O16851">
        <v>0.4</v>
      </c>
      <c r="P16851">
        <v>70</v>
      </c>
      <c r="Q16851">
        <v>7.9</v>
      </c>
    </row>
    <row r="16852" spans="1:17" hidden="1" x14ac:dyDescent="0.3">
      <c r="A16852" t="s">
        <v>64987</v>
      </c>
      <c r="B16852" t="s">
        <v>64988</v>
      </c>
      <c r="C16852" s="1" t="str">
        <f t="shared" ref="C16852:C16915" si="2510">HYPERLINK("http://geochem.nrcan.gc.ca/cdogs/content/bdl/bdl210797_e.htm", "21:0797")</f>
        <v>21:0797</v>
      </c>
      <c r="D16852" s="1" t="str">
        <f t="shared" si="2507"/>
        <v>21:0224</v>
      </c>
      <c r="E16852" t="s">
        <v>64989</v>
      </c>
      <c r="F16852" t="s">
        <v>64990</v>
      </c>
      <c r="H16852">
        <v>63.834625699999997</v>
      </c>
      <c r="I16852">
        <v>-131.3011583</v>
      </c>
      <c r="J16852" s="1" t="str">
        <f t="shared" si="2508"/>
        <v>Fluid (stream)</v>
      </c>
      <c r="K16852" s="1" t="str">
        <f t="shared" si="2509"/>
        <v>Untreated Water</v>
      </c>
      <c r="O16852">
        <v>0.42</v>
      </c>
      <c r="P16852">
        <v>50</v>
      </c>
      <c r="Q16852">
        <v>7.9</v>
      </c>
    </row>
    <row r="16853" spans="1:17" hidden="1" x14ac:dyDescent="0.3">
      <c r="A16853" t="s">
        <v>64991</v>
      </c>
      <c r="B16853" t="s">
        <v>64992</v>
      </c>
      <c r="C16853" s="1" t="str">
        <f t="shared" si="2510"/>
        <v>21:0797</v>
      </c>
      <c r="D16853" s="1" t="str">
        <f t="shared" si="2507"/>
        <v>21:0224</v>
      </c>
      <c r="E16853" t="s">
        <v>64993</v>
      </c>
      <c r="F16853" t="s">
        <v>64994</v>
      </c>
      <c r="H16853">
        <v>63.828250599999997</v>
      </c>
      <c r="I16853">
        <v>-131.33918370000001</v>
      </c>
      <c r="J16853" s="1" t="str">
        <f t="shared" si="2508"/>
        <v>Fluid (stream)</v>
      </c>
      <c r="K16853" s="1" t="str">
        <f t="shared" si="2509"/>
        <v>Untreated Water</v>
      </c>
      <c r="O16853">
        <v>1</v>
      </c>
      <c r="P16853">
        <v>60</v>
      </c>
      <c r="Q16853">
        <v>8.1</v>
      </c>
    </row>
    <row r="16854" spans="1:17" hidden="1" x14ac:dyDescent="0.3">
      <c r="A16854" t="s">
        <v>64995</v>
      </c>
      <c r="B16854" t="s">
        <v>64996</v>
      </c>
      <c r="C16854" s="1" t="str">
        <f t="shared" si="2510"/>
        <v>21:0797</v>
      </c>
      <c r="D16854" s="1" t="str">
        <f t="shared" si="2507"/>
        <v>21:0224</v>
      </c>
      <c r="E16854" t="s">
        <v>64997</v>
      </c>
      <c r="F16854" t="s">
        <v>64998</v>
      </c>
      <c r="H16854">
        <v>63.8266949</v>
      </c>
      <c r="I16854">
        <v>-131.38489749999999</v>
      </c>
      <c r="J16854" s="1" t="str">
        <f t="shared" si="2508"/>
        <v>Fluid (stream)</v>
      </c>
      <c r="K16854" s="1" t="str">
        <f t="shared" si="2509"/>
        <v>Untreated Water</v>
      </c>
      <c r="O16854">
        <v>2.5000000000000001E-2</v>
      </c>
      <c r="P16854">
        <v>30</v>
      </c>
      <c r="Q16854">
        <v>7.6</v>
      </c>
    </row>
    <row r="16855" spans="1:17" hidden="1" x14ac:dyDescent="0.3">
      <c r="A16855" t="s">
        <v>64999</v>
      </c>
      <c r="B16855" t="s">
        <v>65000</v>
      </c>
      <c r="C16855" s="1" t="str">
        <f t="shared" si="2510"/>
        <v>21:0797</v>
      </c>
      <c r="D16855" s="1" t="str">
        <f t="shared" si="2507"/>
        <v>21:0224</v>
      </c>
      <c r="E16855" t="s">
        <v>65001</v>
      </c>
      <c r="F16855" t="s">
        <v>65002</v>
      </c>
      <c r="H16855">
        <v>63.830303399999998</v>
      </c>
      <c r="I16855">
        <v>-131.3827833</v>
      </c>
      <c r="J16855" s="1" t="str">
        <f t="shared" si="2508"/>
        <v>Fluid (stream)</v>
      </c>
      <c r="K16855" s="1" t="str">
        <f t="shared" si="2509"/>
        <v>Untreated Water</v>
      </c>
      <c r="O16855">
        <v>0.6</v>
      </c>
      <c r="P16855">
        <v>40</v>
      </c>
      <c r="Q16855">
        <v>7.8</v>
      </c>
    </row>
    <row r="16856" spans="1:17" hidden="1" x14ac:dyDescent="0.3">
      <c r="A16856" t="s">
        <v>65003</v>
      </c>
      <c r="B16856" t="s">
        <v>65004</v>
      </c>
      <c r="C16856" s="1" t="str">
        <f t="shared" si="2510"/>
        <v>21:0797</v>
      </c>
      <c r="D16856" s="1" t="str">
        <f t="shared" si="2507"/>
        <v>21:0224</v>
      </c>
      <c r="E16856" t="s">
        <v>65005</v>
      </c>
      <c r="F16856" t="s">
        <v>65006</v>
      </c>
      <c r="H16856">
        <v>63.9212445</v>
      </c>
      <c r="I16856">
        <v>-131.36724939999999</v>
      </c>
      <c r="J16856" s="1" t="str">
        <f t="shared" si="2508"/>
        <v>Fluid (stream)</v>
      </c>
      <c r="K16856" s="1" t="str">
        <f t="shared" si="2509"/>
        <v>Untreated Water</v>
      </c>
      <c r="O16856">
        <v>1.9</v>
      </c>
      <c r="P16856">
        <v>30</v>
      </c>
      <c r="Q16856">
        <v>8.1999999999999993</v>
      </c>
    </row>
    <row r="16857" spans="1:17" hidden="1" x14ac:dyDescent="0.3">
      <c r="A16857" t="s">
        <v>65007</v>
      </c>
      <c r="B16857" t="s">
        <v>65008</v>
      </c>
      <c r="C16857" s="1" t="str">
        <f t="shared" si="2510"/>
        <v>21:0797</v>
      </c>
      <c r="D16857" s="1" t="str">
        <f t="shared" si="2507"/>
        <v>21:0224</v>
      </c>
      <c r="E16857" t="s">
        <v>65009</v>
      </c>
      <c r="F16857" t="s">
        <v>65010</v>
      </c>
      <c r="H16857">
        <v>63.9340057</v>
      </c>
      <c r="I16857">
        <v>-131.35112340000001</v>
      </c>
      <c r="J16857" s="1" t="str">
        <f t="shared" si="2508"/>
        <v>Fluid (stream)</v>
      </c>
      <c r="K16857" s="1" t="str">
        <f t="shared" si="2509"/>
        <v>Untreated Water</v>
      </c>
      <c r="O16857">
        <v>2</v>
      </c>
      <c r="P16857">
        <v>30</v>
      </c>
      <c r="Q16857">
        <v>8.1</v>
      </c>
    </row>
    <row r="16858" spans="1:17" hidden="1" x14ac:dyDescent="0.3">
      <c r="A16858" t="s">
        <v>65011</v>
      </c>
      <c r="B16858" t="s">
        <v>65012</v>
      </c>
      <c r="C16858" s="1" t="str">
        <f t="shared" si="2510"/>
        <v>21:0797</v>
      </c>
      <c r="D16858" s="1" t="str">
        <f t="shared" si="2507"/>
        <v>21:0224</v>
      </c>
      <c r="E16858" t="s">
        <v>65013</v>
      </c>
      <c r="F16858" t="s">
        <v>65014</v>
      </c>
      <c r="H16858">
        <v>63.92004</v>
      </c>
      <c r="I16858">
        <v>-131.41085899999999</v>
      </c>
      <c r="J16858" s="1" t="str">
        <f t="shared" si="2508"/>
        <v>Fluid (stream)</v>
      </c>
      <c r="K16858" s="1" t="str">
        <f t="shared" si="2509"/>
        <v>Untreated Water</v>
      </c>
      <c r="O16858">
        <v>0.25</v>
      </c>
      <c r="P16858">
        <v>30</v>
      </c>
      <c r="Q16858">
        <v>8.1</v>
      </c>
    </row>
    <row r="16859" spans="1:17" hidden="1" x14ac:dyDescent="0.3">
      <c r="A16859" t="s">
        <v>65015</v>
      </c>
      <c r="B16859" t="s">
        <v>65016</v>
      </c>
      <c r="C16859" s="1" t="str">
        <f t="shared" si="2510"/>
        <v>21:0797</v>
      </c>
      <c r="D16859" s="1" t="str">
        <f t="shared" si="2507"/>
        <v>21:0224</v>
      </c>
      <c r="E16859" t="s">
        <v>65017</v>
      </c>
      <c r="F16859" t="s">
        <v>65018</v>
      </c>
      <c r="H16859">
        <v>63.918340000000001</v>
      </c>
      <c r="I16859">
        <v>-131.41803519999999</v>
      </c>
      <c r="J16859" s="1" t="str">
        <f t="shared" si="2508"/>
        <v>Fluid (stream)</v>
      </c>
      <c r="K16859" s="1" t="str">
        <f t="shared" si="2509"/>
        <v>Untreated Water</v>
      </c>
      <c r="O16859">
        <v>2.5000000000000001E-2</v>
      </c>
      <c r="P16859">
        <v>30</v>
      </c>
      <c r="Q16859">
        <v>7.8</v>
      </c>
    </row>
    <row r="16860" spans="1:17" hidden="1" x14ac:dyDescent="0.3">
      <c r="A16860" t="s">
        <v>65019</v>
      </c>
      <c r="B16860" t="s">
        <v>65020</v>
      </c>
      <c r="C16860" s="1" t="str">
        <f t="shared" si="2510"/>
        <v>21:0797</v>
      </c>
      <c r="D16860" s="1" t="str">
        <f t="shared" si="2507"/>
        <v>21:0224</v>
      </c>
      <c r="E16860" t="s">
        <v>65021</v>
      </c>
      <c r="F16860" t="s">
        <v>65022</v>
      </c>
      <c r="H16860">
        <v>63.8865433</v>
      </c>
      <c r="I16860">
        <v>-131.42888769999999</v>
      </c>
      <c r="J16860" s="1" t="str">
        <f t="shared" si="2508"/>
        <v>Fluid (stream)</v>
      </c>
      <c r="K16860" s="1" t="str">
        <f t="shared" si="2509"/>
        <v>Untreated Water</v>
      </c>
      <c r="O16860">
        <v>0.08</v>
      </c>
      <c r="P16860">
        <v>30</v>
      </c>
      <c r="Q16860">
        <v>7.9</v>
      </c>
    </row>
    <row r="16861" spans="1:17" hidden="1" x14ac:dyDescent="0.3">
      <c r="A16861" t="s">
        <v>65023</v>
      </c>
      <c r="B16861" t="s">
        <v>65024</v>
      </c>
      <c r="C16861" s="1" t="str">
        <f t="shared" si="2510"/>
        <v>21:0797</v>
      </c>
      <c r="D16861" s="1" t="str">
        <f t="shared" si="2507"/>
        <v>21:0224</v>
      </c>
      <c r="E16861" t="s">
        <v>65025</v>
      </c>
      <c r="F16861" t="s">
        <v>65026</v>
      </c>
      <c r="H16861">
        <v>63.889028400000001</v>
      </c>
      <c r="I16861">
        <v>-131.43861770000001</v>
      </c>
      <c r="J16861" s="1" t="str">
        <f t="shared" si="2508"/>
        <v>Fluid (stream)</v>
      </c>
      <c r="K16861" s="1" t="str">
        <f t="shared" si="2509"/>
        <v>Untreated Water</v>
      </c>
      <c r="O16861">
        <v>0.2</v>
      </c>
      <c r="P16861">
        <v>30</v>
      </c>
      <c r="Q16861">
        <v>8.1</v>
      </c>
    </row>
    <row r="16862" spans="1:17" hidden="1" x14ac:dyDescent="0.3">
      <c r="A16862" t="s">
        <v>65027</v>
      </c>
      <c r="B16862" t="s">
        <v>65028</v>
      </c>
      <c r="C16862" s="1" t="str">
        <f t="shared" si="2510"/>
        <v>21:0797</v>
      </c>
      <c r="D16862" s="1" t="str">
        <f t="shared" si="2507"/>
        <v>21:0224</v>
      </c>
      <c r="E16862" t="s">
        <v>65029</v>
      </c>
      <c r="F16862" t="s">
        <v>65030</v>
      </c>
      <c r="H16862">
        <v>63.817616299999997</v>
      </c>
      <c r="I16862">
        <v>-131.28954820000001</v>
      </c>
      <c r="J16862" s="1" t="str">
        <f t="shared" si="2508"/>
        <v>Fluid (stream)</v>
      </c>
      <c r="K16862" s="1" t="str">
        <f t="shared" si="2509"/>
        <v>Untreated Water</v>
      </c>
      <c r="O16862">
        <v>0.16</v>
      </c>
      <c r="P16862">
        <v>70</v>
      </c>
      <c r="Q16862">
        <v>8.1999999999999993</v>
      </c>
    </row>
    <row r="16863" spans="1:17" hidden="1" x14ac:dyDescent="0.3">
      <c r="A16863" t="s">
        <v>65031</v>
      </c>
      <c r="B16863" t="s">
        <v>65032</v>
      </c>
      <c r="C16863" s="1" t="str">
        <f t="shared" si="2510"/>
        <v>21:0797</v>
      </c>
      <c r="D16863" s="1" t="str">
        <f t="shared" si="2507"/>
        <v>21:0224</v>
      </c>
      <c r="E16863" t="s">
        <v>65029</v>
      </c>
      <c r="F16863" t="s">
        <v>65033</v>
      </c>
      <c r="H16863">
        <v>63.817616299999997</v>
      </c>
      <c r="I16863">
        <v>-131.28954820000001</v>
      </c>
      <c r="J16863" s="1" t="str">
        <f t="shared" si="2508"/>
        <v>Fluid (stream)</v>
      </c>
      <c r="K16863" s="1" t="str">
        <f t="shared" si="2509"/>
        <v>Untreated Water</v>
      </c>
      <c r="O16863">
        <v>0.14000000000000001</v>
      </c>
      <c r="P16863">
        <v>70</v>
      </c>
      <c r="Q16863">
        <v>8.3000000000000007</v>
      </c>
    </row>
    <row r="16864" spans="1:17" hidden="1" x14ac:dyDescent="0.3">
      <c r="A16864" t="s">
        <v>65034</v>
      </c>
      <c r="B16864" t="s">
        <v>65035</v>
      </c>
      <c r="C16864" s="1" t="str">
        <f t="shared" si="2510"/>
        <v>21:0797</v>
      </c>
      <c r="D16864" s="1" t="str">
        <f t="shared" si="2507"/>
        <v>21:0224</v>
      </c>
      <c r="E16864" t="s">
        <v>65036</v>
      </c>
      <c r="F16864" t="s">
        <v>65037</v>
      </c>
      <c r="H16864">
        <v>63.796187600000003</v>
      </c>
      <c r="I16864">
        <v>-131.302898</v>
      </c>
      <c r="J16864" s="1" t="str">
        <f t="shared" si="2508"/>
        <v>Fluid (stream)</v>
      </c>
      <c r="K16864" s="1" t="str">
        <f t="shared" si="2509"/>
        <v>Untreated Water</v>
      </c>
      <c r="O16864">
        <v>2.5000000000000001E-2</v>
      </c>
      <c r="P16864">
        <v>60</v>
      </c>
      <c r="Q16864">
        <v>7.8</v>
      </c>
    </row>
    <row r="16865" spans="1:17" hidden="1" x14ac:dyDescent="0.3">
      <c r="A16865" t="s">
        <v>65038</v>
      </c>
      <c r="B16865" t="s">
        <v>65039</v>
      </c>
      <c r="C16865" s="1" t="str">
        <f t="shared" si="2510"/>
        <v>21:0797</v>
      </c>
      <c r="D16865" s="1" t="str">
        <f t="shared" si="2507"/>
        <v>21:0224</v>
      </c>
      <c r="E16865" t="s">
        <v>65040</v>
      </c>
      <c r="F16865" t="s">
        <v>65041</v>
      </c>
      <c r="H16865">
        <v>63.781709900000003</v>
      </c>
      <c r="I16865">
        <v>-131.3914499</v>
      </c>
      <c r="J16865" s="1" t="str">
        <f t="shared" si="2508"/>
        <v>Fluid (stream)</v>
      </c>
      <c r="K16865" s="1" t="str">
        <f t="shared" si="2509"/>
        <v>Untreated Water</v>
      </c>
      <c r="O16865">
        <v>7.0000000000000007E-2</v>
      </c>
      <c r="P16865">
        <v>40</v>
      </c>
      <c r="Q16865">
        <v>7.9</v>
      </c>
    </row>
    <row r="16866" spans="1:17" hidden="1" x14ac:dyDescent="0.3">
      <c r="A16866" t="s">
        <v>65042</v>
      </c>
      <c r="B16866" t="s">
        <v>65043</v>
      </c>
      <c r="C16866" s="1" t="str">
        <f t="shared" si="2510"/>
        <v>21:0797</v>
      </c>
      <c r="D16866" s="1" t="str">
        <f t="shared" si="2507"/>
        <v>21:0224</v>
      </c>
      <c r="E16866" t="s">
        <v>65044</v>
      </c>
      <c r="F16866" t="s">
        <v>65045</v>
      </c>
      <c r="H16866">
        <v>63.796085300000001</v>
      </c>
      <c r="I16866">
        <v>-131.47190979999999</v>
      </c>
      <c r="J16866" s="1" t="str">
        <f t="shared" si="2508"/>
        <v>Fluid (stream)</v>
      </c>
      <c r="K16866" s="1" t="str">
        <f t="shared" si="2509"/>
        <v>Untreated Water</v>
      </c>
      <c r="O16866">
        <v>2.5000000000000001E-2</v>
      </c>
      <c r="P16866">
        <v>30</v>
      </c>
      <c r="Q16866">
        <v>7.9</v>
      </c>
    </row>
    <row r="16867" spans="1:17" hidden="1" x14ac:dyDescent="0.3">
      <c r="A16867" t="s">
        <v>65046</v>
      </c>
      <c r="B16867" t="s">
        <v>65047</v>
      </c>
      <c r="C16867" s="1" t="str">
        <f t="shared" si="2510"/>
        <v>21:0797</v>
      </c>
      <c r="D16867" s="1" t="str">
        <f t="shared" si="2507"/>
        <v>21:0224</v>
      </c>
      <c r="E16867" t="s">
        <v>65048</v>
      </c>
      <c r="F16867" t="s">
        <v>65049</v>
      </c>
      <c r="H16867">
        <v>63.7636404</v>
      </c>
      <c r="I16867">
        <v>-131.4636763</v>
      </c>
      <c r="J16867" s="1" t="str">
        <f t="shared" si="2508"/>
        <v>Fluid (stream)</v>
      </c>
      <c r="K16867" s="1" t="str">
        <f t="shared" si="2509"/>
        <v>Untreated Water</v>
      </c>
      <c r="O16867">
        <v>0.06</v>
      </c>
      <c r="P16867">
        <v>30</v>
      </c>
      <c r="Q16867">
        <v>7.8</v>
      </c>
    </row>
    <row r="16868" spans="1:17" hidden="1" x14ac:dyDescent="0.3">
      <c r="A16868" t="s">
        <v>65050</v>
      </c>
      <c r="B16868" t="s">
        <v>65051</v>
      </c>
      <c r="C16868" s="1" t="str">
        <f t="shared" si="2510"/>
        <v>21:0797</v>
      </c>
      <c r="D16868" s="1" t="str">
        <f t="shared" si="2507"/>
        <v>21:0224</v>
      </c>
      <c r="E16868" t="s">
        <v>65052</v>
      </c>
      <c r="F16868" t="s">
        <v>65053</v>
      </c>
      <c r="H16868">
        <v>63.767447199999999</v>
      </c>
      <c r="I16868">
        <v>-131.40519470000001</v>
      </c>
      <c r="J16868" s="1" t="str">
        <f t="shared" si="2508"/>
        <v>Fluid (stream)</v>
      </c>
      <c r="K16868" s="1" t="str">
        <f t="shared" si="2509"/>
        <v>Untreated Water</v>
      </c>
      <c r="O16868">
        <v>2.5000000000000001E-2</v>
      </c>
      <c r="P16868">
        <v>70</v>
      </c>
      <c r="Q16868">
        <v>8.4</v>
      </c>
    </row>
    <row r="16869" spans="1:17" hidden="1" x14ac:dyDescent="0.3">
      <c r="A16869" t="s">
        <v>65054</v>
      </c>
      <c r="B16869" t="s">
        <v>65055</v>
      </c>
      <c r="C16869" s="1" t="str">
        <f t="shared" si="2510"/>
        <v>21:0797</v>
      </c>
      <c r="D16869" s="1" t="str">
        <f t="shared" si="2507"/>
        <v>21:0224</v>
      </c>
      <c r="E16869" t="s">
        <v>65056</v>
      </c>
      <c r="F16869" t="s">
        <v>65057</v>
      </c>
      <c r="H16869">
        <v>63.756373799999999</v>
      </c>
      <c r="I16869">
        <v>-131.33043739999999</v>
      </c>
      <c r="J16869" s="1" t="str">
        <f t="shared" si="2508"/>
        <v>Fluid (stream)</v>
      </c>
      <c r="K16869" s="1" t="str">
        <f t="shared" si="2509"/>
        <v>Untreated Water</v>
      </c>
      <c r="O16869">
        <v>0.22</v>
      </c>
      <c r="P16869">
        <v>30</v>
      </c>
      <c r="Q16869">
        <v>8.1999999999999993</v>
      </c>
    </row>
    <row r="16870" spans="1:17" hidden="1" x14ac:dyDescent="0.3">
      <c r="A16870" t="s">
        <v>65058</v>
      </c>
      <c r="B16870" t="s">
        <v>65059</v>
      </c>
      <c r="C16870" s="1" t="str">
        <f t="shared" si="2510"/>
        <v>21:0797</v>
      </c>
      <c r="D16870" s="1" t="str">
        <f t="shared" si="2507"/>
        <v>21:0224</v>
      </c>
      <c r="E16870" t="s">
        <v>65060</v>
      </c>
      <c r="F16870" t="s">
        <v>65061</v>
      </c>
      <c r="H16870">
        <v>63.516870599999997</v>
      </c>
      <c r="I16870">
        <v>-131.93621730000001</v>
      </c>
      <c r="J16870" s="1" t="str">
        <f t="shared" si="2508"/>
        <v>Fluid (stream)</v>
      </c>
      <c r="K16870" s="1" t="str">
        <f t="shared" si="2509"/>
        <v>Untreated Water</v>
      </c>
      <c r="O16870">
        <v>0.21</v>
      </c>
      <c r="P16870">
        <v>60</v>
      </c>
      <c r="Q16870">
        <v>8.1</v>
      </c>
    </row>
    <row r="16871" spans="1:17" hidden="1" x14ac:dyDescent="0.3">
      <c r="A16871" t="s">
        <v>65062</v>
      </c>
      <c r="B16871" t="s">
        <v>65063</v>
      </c>
      <c r="C16871" s="1" t="str">
        <f t="shared" si="2510"/>
        <v>21:0797</v>
      </c>
      <c r="D16871" s="1" t="str">
        <f t="shared" si="2507"/>
        <v>21:0224</v>
      </c>
      <c r="E16871" t="s">
        <v>65064</v>
      </c>
      <c r="F16871" t="s">
        <v>65065</v>
      </c>
      <c r="H16871">
        <v>63.519546200000001</v>
      </c>
      <c r="I16871">
        <v>-131.88988380000001</v>
      </c>
      <c r="J16871" s="1" t="str">
        <f t="shared" si="2508"/>
        <v>Fluid (stream)</v>
      </c>
      <c r="K16871" s="1" t="str">
        <f t="shared" si="2509"/>
        <v>Untreated Water</v>
      </c>
      <c r="O16871">
        <v>2.2000000000000002</v>
      </c>
      <c r="P16871">
        <v>120</v>
      </c>
      <c r="Q16871">
        <v>8.3000000000000007</v>
      </c>
    </row>
    <row r="16872" spans="1:17" hidden="1" x14ac:dyDescent="0.3">
      <c r="A16872" t="s">
        <v>65066</v>
      </c>
      <c r="B16872" t="s">
        <v>65067</v>
      </c>
      <c r="C16872" s="1" t="str">
        <f t="shared" si="2510"/>
        <v>21:0797</v>
      </c>
      <c r="D16872" s="1" t="str">
        <f t="shared" si="2507"/>
        <v>21:0224</v>
      </c>
      <c r="E16872" t="s">
        <v>65068</v>
      </c>
      <c r="F16872" t="s">
        <v>65069</v>
      </c>
      <c r="H16872">
        <v>63.549912200000001</v>
      </c>
      <c r="I16872">
        <v>-131.86213000000001</v>
      </c>
      <c r="J16872" s="1" t="str">
        <f t="shared" si="2508"/>
        <v>Fluid (stream)</v>
      </c>
      <c r="K16872" s="1" t="str">
        <f t="shared" si="2509"/>
        <v>Untreated Water</v>
      </c>
      <c r="O16872">
        <v>1.9</v>
      </c>
      <c r="P16872">
        <v>70</v>
      </c>
      <c r="Q16872">
        <v>8.3000000000000007</v>
      </c>
    </row>
    <row r="16873" spans="1:17" hidden="1" x14ac:dyDescent="0.3">
      <c r="A16873" t="s">
        <v>65070</v>
      </c>
      <c r="B16873" t="s">
        <v>65071</v>
      </c>
      <c r="C16873" s="1" t="str">
        <f t="shared" si="2510"/>
        <v>21:0797</v>
      </c>
      <c r="D16873" s="1" t="str">
        <f t="shared" si="2507"/>
        <v>21:0224</v>
      </c>
      <c r="E16873" t="s">
        <v>65072</v>
      </c>
      <c r="F16873" t="s">
        <v>65073</v>
      </c>
      <c r="H16873">
        <v>63.576964099999998</v>
      </c>
      <c r="I16873">
        <v>-131.9595022</v>
      </c>
      <c r="J16873" s="1" t="str">
        <f t="shared" si="2508"/>
        <v>Fluid (stream)</v>
      </c>
      <c r="K16873" s="1" t="str">
        <f t="shared" si="2509"/>
        <v>Untreated Water</v>
      </c>
      <c r="O16873">
        <v>0.28000000000000003</v>
      </c>
      <c r="P16873">
        <v>120</v>
      </c>
      <c r="Q16873">
        <v>8.1</v>
      </c>
    </row>
    <row r="16874" spans="1:17" hidden="1" x14ac:dyDescent="0.3">
      <c r="A16874" t="s">
        <v>65074</v>
      </c>
      <c r="B16874" t="s">
        <v>65075</v>
      </c>
      <c r="C16874" s="1" t="str">
        <f t="shared" si="2510"/>
        <v>21:0797</v>
      </c>
      <c r="D16874" s="1" t="str">
        <f t="shared" si="2507"/>
        <v>21:0224</v>
      </c>
      <c r="E16874" t="s">
        <v>65076</v>
      </c>
      <c r="F16874" t="s">
        <v>65077</v>
      </c>
      <c r="H16874">
        <v>63.560120400000002</v>
      </c>
      <c r="I16874">
        <v>-131.9487488</v>
      </c>
      <c r="J16874" s="1" t="str">
        <f t="shared" si="2508"/>
        <v>Fluid (stream)</v>
      </c>
      <c r="K16874" s="1" t="str">
        <f t="shared" si="2509"/>
        <v>Untreated Water</v>
      </c>
      <c r="O16874">
        <v>2.5000000000000001E-2</v>
      </c>
      <c r="P16874">
        <v>90</v>
      </c>
      <c r="Q16874">
        <v>8.4</v>
      </c>
    </row>
    <row r="16875" spans="1:17" hidden="1" x14ac:dyDescent="0.3">
      <c r="A16875" t="s">
        <v>65078</v>
      </c>
      <c r="B16875" t="s">
        <v>65079</v>
      </c>
      <c r="C16875" s="1" t="str">
        <f t="shared" si="2510"/>
        <v>21:0797</v>
      </c>
      <c r="D16875" s="1" t="str">
        <f t="shared" si="2507"/>
        <v>21:0224</v>
      </c>
      <c r="E16875" t="s">
        <v>65080</v>
      </c>
      <c r="F16875" t="s">
        <v>65081</v>
      </c>
      <c r="H16875">
        <v>63.610929200000001</v>
      </c>
      <c r="I16875">
        <v>-131.9228344</v>
      </c>
      <c r="J16875" s="1" t="str">
        <f t="shared" si="2508"/>
        <v>Fluid (stream)</v>
      </c>
      <c r="K16875" s="1" t="str">
        <f t="shared" si="2509"/>
        <v>Untreated Water</v>
      </c>
      <c r="O16875">
        <v>0.11</v>
      </c>
      <c r="P16875">
        <v>40</v>
      </c>
      <c r="Q16875">
        <v>8.1</v>
      </c>
    </row>
    <row r="16876" spans="1:17" hidden="1" x14ac:dyDescent="0.3">
      <c r="A16876" t="s">
        <v>65082</v>
      </c>
      <c r="B16876" t="s">
        <v>65083</v>
      </c>
      <c r="C16876" s="1" t="str">
        <f t="shared" si="2510"/>
        <v>21:0797</v>
      </c>
      <c r="D16876" s="1" t="str">
        <f t="shared" si="2507"/>
        <v>21:0224</v>
      </c>
      <c r="E16876" t="s">
        <v>65084</v>
      </c>
      <c r="F16876" t="s">
        <v>65085</v>
      </c>
      <c r="H16876">
        <v>63.607384400000001</v>
      </c>
      <c r="I16876">
        <v>-131.92313619999999</v>
      </c>
      <c r="J16876" s="1" t="str">
        <f t="shared" si="2508"/>
        <v>Fluid (stream)</v>
      </c>
      <c r="K16876" s="1" t="str">
        <f t="shared" si="2509"/>
        <v>Untreated Water</v>
      </c>
      <c r="O16876">
        <v>0.38</v>
      </c>
      <c r="P16876">
        <v>110</v>
      </c>
      <c r="Q16876">
        <v>8.1</v>
      </c>
    </row>
    <row r="16877" spans="1:17" hidden="1" x14ac:dyDescent="0.3">
      <c r="A16877" t="s">
        <v>65086</v>
      </c>
      <c r="B16877" t="s">
        <v>65087</v>
      </c>
      <c r="C16877" s="1" t="str">
        <f t="shared" si="2510"/>
        <v>21:0797</v>
      </c>
      <c r="D16877" s="1" t="str">
        <f t="shared" si="2507"/>
        <v>21:0224</v>
      </c>
      <c r="E16877" t="s">
        <v>65088</v>
      </c>
      <c r="F16877" t="s">
        <v>65089</v>
      </c>
      <c r="H16877">
        <v>63.629644499999998</v>
      </c>
      <c r="I16877">
        <v>-131.98279729999999</v>
      </c>
      <c r="J16877" s="1" t="str">
        <f t="shared" si="2508"/>
        <v>Fluid (stream)</v>
      </c>
      <c r="K16877" s="1" t="str">
        <f t="shared" si="2509"/>
        <v>Untreated Water</v>
      </c>
      <c r="O16877">
        <v>0.42</v>
      </c>
      <c r="P16877">
        <v>30</v>
      </c>
      <c r="Q16877">
        <v>8.1</v>
      </c>
    </row>
    <row r="16878" spans="1:17" hidden="1" x14ac:dyDescent="0.3">
      <c r="A16878" t="s">
        <v>65090</v>
      </c>
      <c r="B16878" t="s">
        <v>65091</v>
      </c>
      <c r="C16878" s="1" t="str">
        <f t="shared" si="2510"/>
        <v>21:0797</v>
      </c>
      <c r="D16878" s="1" t="str">
        <f t="shared" si="2507"/>
        <v>21:0224</v>
      </c>
      <c r="E16878" t="s">
        <v>65092</v>
      </c>
      <c r="F16878" t="s">
        <v>65093</v>
      </c>
      <c r="H16878">
        <v>63.619836399999997</v>
      </c>
      <c r="I16878">
        <v>-131.87578569999999</v>
      </c>
      <c r="J16878" s="1" t="str">
        <f t="shared" si="2508"/>
        <v>Fluid (stream)</v>
      </c>
      <c r="K16878" s="1" t="str">
        <f t="shared" si="2509"/>
        <v>Untreated Water</v>
      </c>
      <c r="O16878">
        <v>0.17</v>
      </c>
      <c r="P16878">
        <v>40</v>
      </c>
      <c r="Q16878">
        <v>7.9</v>
      </c>
    </row>
    <row r="16879" spans="1:17" hidden="1" x14ac:dyDescent="0.3">
      <c r="A16879" t="s">
        <v>65094</v>
      </c>
      <c r="B16879" t="s">
        <v>65095</v>
      </c>
      <c r="C16879" s="1" t="str">
        <f t="shared" si="2510"/>
        <v>21:0797</v>
      </c>
      <c r="D16879" s="1" t="str">
        <f>HYPERLINK("http://geochem.nrcan.gc.ca/cdogs/content/svy/svy_e.htm", "")</f>
        <v/>
      </c>
      <c r="G16879" s="1" t="str">
        <f>HYPERLINK("http://geochem.nrcan.gc.ca/cdogs/content/cr_/cr_00089_e.htm", "89")</f>
        <v>89</v>
      </c>
      <c r="J16879" t="s">
        <v>11453</v>
      </c>
      <c r="K16879" t="s">
        <v>11454</v>
      </c>
      <c r="O16879">
        <v>3.8</v>
      </c>
      <c r="P16879">
        <v>220</v>
      </c>
      <c r="Q16879">
        <v>7.7</v>
      </c>
    </row>
    <row r="16880" spans="1:17" hidden="1" x14ac:dyDescent="0.3">
      <c r="A16880" t="s">
        <v>65096</v>
      </c>
      <c r="B16880" t="s">
        <v>65097</v>
      </c>
      <c r="C16880" s="1" t="str">
        <f t="shared" si="2510"/>
        <v>21:0797</v>
      </c>
      <c r="D16880" s="1" t="str">
        <f t="shared" ref="D16880:D16885" si="2511">HYPERLINK("http://geochem.nrcan.gc.ca/cdogs/content/svy/svy210224_e.htm", "21:0224")</f>
        <v>21:0224</v>
      </c>
      <c r="E16880" t="s">
        <v>65098</v>
      </c>
      <c r="F16880" t="s">
        <v>65099</v>
      </c>
      <c r="H16880">
        <v>63.622139199999999</v>
      </c>
      <c r="I16880">
        <v>-131.8217124</v>
      </c>
      <c r="J16880" s="1" t="str">
        <f t="shared" ref="J16880:J16885" si="2512">HYPERLINK("http://geochem.nrcan.gc.ca/cdogs/content/kwd/kwd020018_e.htm", "Fluid (stream)")</f>
        <v>Fluid (stream)</v>
      </c>
      <c r="K16880" s="1" t="str">
        <f t="shared" ref="K16880:K16885" si="2513">HYPERLINK("http://geochem.nrcan.gc.ca/cdogs/content/kwd/kwd080007_e.htm", "Untreated Water")</f>
        <v>Untreated Water</v>
      </c>
      <c r="O16880">
        <v>0.56999999999999995</v>
      </c>
      <c r="P16880">
        <v>40</v>
      </c>
      <c r="Q16880">
        <v>7.1</v>
      </c>
    </row>
    <row r="16881" spans="1:17" hidden="1" x14ac:dyDescent="0.3">
      <c r="A16881" t="s">
        <v>65100</v>
      </c>
      <c r="B16881" t="s">
        <v>65101</v>
      </c>
      <c r="C16881" s="1" t="str">
        <f t="shared" si="2510"/>
        <v>21:0797</v>
      </c>
      <c r="D16881" s="1" t="str">
        <f t="shared" si="2511"/>
        <v>21:0224</v>
      </c>
      <c r="E16881" t="s">
        <v>65102</v>
      </c>
      <c r="F16881" t="s">
        <v>65103</v>
      </c>
      <c r="H16881">
        <v>63.644464800000002</v>
      </c>
      <c r="I16881">
        <v>-131.7987952</v>
      </c>
      <c r="J16881" s="1" t="str">
        <f t="shared" si="2512"/>
        <v>Fluid (stream)</v>
      </c>
      <c r="K16881" s="1" t="str">
        <f t="shared" si="2513"/>
        <v>Untreated Water</v>
      </c>
      <c r="O16881">
        <v>0.15</v>
      </c>
      <c r="P16881">
        <v>50</v>
      </c>
      <c r="Q16881">
        <v>7.8</v>
      </c>
    </row>
    <row r="16882" spans="1:17" hidden="1" x14ac:dyDescent="0.3">
      <c r="A16882" t="s">
        <v>65104</v>
      </c>
      <c r="B16882" t="s">
        <v>65105</v>
      </c>
      <c r="C16882" s="1" t="str">
        <f t="shared" si="2510"/>
        <v>21:0797</v>
      </c>
      <c r="D16882" s="1" t="str">
        <f t="shared" si="2511"/>
        <v>21:0224</v>
      </c>
      <c r="E16882" t="s">
        <v>65106</v>
      </c>
      <c r="F16882" t="s">
        <v>65107</v>
      </c>
      <c r="H16882">
        <v>63.649831800000001</v>
      </c>
      <c r="I16882">
        <v>-131.75199739999999</v>
      </c>
      <c r="J16882" s="1" t="str">
        <f t="shared" si="2512"/>
        <v>Fluid (stream)</v>
      </c>
      <c r="K16882" s="1" t="str">
        <f t="shared" si="2513"/>
        <v>Untreated Water</v>
      </c>
      <c r="O16882">
        <v>7.0000000000000007E-2</v>
      </c>
      <c r="P16882">
        <v>40</v>
      </c>
      <c r="Q16882">
        <v>8.1</v>
      </c>
    </row>
    <row r="16883" spans="1:17" hidden="1" x14ac:dyDescent="0.3">
      <c r="A16883" t="s">
        <v>65108</v>
      </c>
      <c r="B16883" t="s">
        <v>65109</v>
      </c>
      <c r="C16883" s="1" t="str">
        <f t="shared" si="2510"/>
        <v>21:0797</v>
      </c>
      <c r="D16883" s="1" t="str">
        <f t="shared" si="2511"/>
        <v>21:0224</v>
      </c>
      <c r="E16883" t="s">
        <v>65110</v>
      </c>
      <c r="F16883" t="s">
        <v>65111</v>
      </c>
      <c r="H16883">
        <v>63.6346645</v>
      </c>
      <c r="I16883">
        <v>-131.70369400000001</v>
      </c>
      <c r="J16883" s="1" t="str">
        <f t="shared" si="2512"/>
        <v>Fluid (stream)</v>
      </c>
      <c r="K16883" s="1" t="str">
        <f t="shared" si="2513"/>
        <v>Untreated Water</v>
      </c>
      <c r="O16883">
        <v>2.5000000000000001E-2</v>
      </c>
      <c r="P16883">
        <v>30</v>
      </c>
      <c r="Q16883">
        <v>7.4</v>
      </c>
    </row>
    <row r="16884" spans="1:17" hidden="1" x14ac:dyDescent="0.3">
      <c r="A16884" t="s">
        <v>65112</v>
      </c>
      <c r="B16884" t="s">
        <v>65113</v>
      </c>
      <c r="C16884" s="1" t="str">
        <f t="shared" si="2510"/>
        <v>21:0797</v>
      </c>
      <c r="D16884" s="1" t="str">
        <f t="shared" si="2511"/>
        <v>21:0224</v>
      </c>
      <c r="E16884" t="s">
        <v>65114</v>
      </c>
      <c r="F16884" t="s">
        <v>65115</v>
      </c>
      <c r="H16884">
        <v>63.672136299999998</v>
      </c>
      <c r="I16884">
        <v>-131.70960740000001</v>
      </c>
      <c r="J16884" s="1" t="str">
        <f t="shared" si="2512"/>
        <v>Fluid (stream)</v>
      </c>
      <c r="K16884" s="1" t="str">
        <f t="shared" si="2513"/>
        <v>Untreated Water</v>
      </c>
      <c r="O16884">
        <v>2.5000000000000001E-2</v>
      </c>
      <c r="P16884">
        <v>40</v>
      </c>
      <c r="Q16884">
        <v>8</v>
      </c>
    </row>
    <row r="16885" spans="1:17" hidden="1" x14ac:dyDescent="0.3">
      <c r="A16885" t="s">
        <v>65116</v>
      </c>
      <c r="B16885" t="s">
        <v>65117</v>
      </c>
      <c r="C16885" s="1" t="str">
        <f t="shared" si="2510"/>
        <v>21:0797</v>
      </c>
      <c r="D16885" s="1" t="str">
        <f t="shared" si="2511"/>
        <v>21:0224</v>
      </c>
      <c r="E16885" t="s">
        <v>65114</v>
      </c>
      <c r="F16885" t="s">
        <v>65118</v>
      </c>
      <c r="H16885">
        <v>63.672136299999998</v>
      </c>
      <c r="I16885">
        <v>-131.70960740000001</v>
      </c>
      <c r="J16885" s="1" t="str">
        <f t="shared" si="2512"/>
        <v>Fluid (stream)</v>
      </c>
      <c r="K16885" s="1" t="str">
        <f t="shared" si="2513"/>
        <v>Untreated Water</v>
      </c>
      <c r="O16885">
        <v>2.5000000000000001E-2</v>
      </c>
      <c r="P16885">
        <v>40</v>
      </c>
      <c r="Q16885">
        <v>8.1</v>
      </c>
    </row>
    <row r="16886" spans="1:17" hidden="1" x14ac:dyDescent="0.3">
      <c r="A16886" t="s">
        <v>65119</v>
      </c>
      <c r="B16886" t="s">
        <v>65120</v>
      </c>
      <c r="C16886" s="1" t="str">
        <f t="shared" si="2510"/>
        <v>21:0797</v>
      </c>
      <c r="D16886" s="1" t="str">
        <f>HYPERLINK("http://geochem.nrcan.gc.ca/cdogs/content/svy/svy_e.htm", "")</f>
        <v/>
      </c>
      <c r="G16886" s="1" t="str">
        <f>HYPERLINK("http://geochem.nrcan.gc.ca/cdogs/content/cr_/cr_00087_e.htm", "87")</f>
        <v>87</v>
      </c>
      <c r="J16886" t="s">
        <v>11453</v>
      </c>
      <c r="K16886" t="s">
        <v>11454</v>
      </c>
      <c r="O16886">
        <v>0.31</v>
      </c>
      <c r="P16886">
        <v>60</v>
      </c>
      <c r="Q16886">
        <v>7.8</v>
      </c>
    </row>
    <row r="16887" spans="1:17" hidden="1" x14ac:dyDescent="0.3">
      <c r="A16887" t="s">
        <v>65121</v>
      </c>
      <c r="B16887" t="s">
        <v>65122</v>
      </c>
      <c r="C16887" s="1" t="str">
        <f t="shared" si="2510"/>
        <v>21:0797</v>
      </c>
      <c r="D16887" s="1" t="str">
        <f t="shared" ref="D16887:D16913" si="2514">HYPERLINK("http://geochem.nrcan.gc.ca/cdogs/content/svy/svy210224_e.htm", "21:0224")</f>
        <v>21:0224</v>
      </c>
      <c r="E16887" t="s">
        <v>65123</v>
      </c>
      <c r="F16887" t="s">
        <v>65124</v>
      </c>
      <c r="H16887">
        <v>63.685511300000002</v>
      </c>
      <c r="I16887">
        <v>-131.63301229999999</v>
      </c>
      <c r="J16887" s="1" t="str">
        <f t="shared" ref="J16887:J16913" si="2515">HYPERLINK("http://geochem.nrcan.gc.ca/cdogs/content/kwd/kwd020018_e.htm", "Fluid (stream)")</f>
        <v>Fluid (stream)</v>
      </c>
      <c r="K16887" s="1" t="str">
        <f t="shared" ref="K16887:K16913" si="2516">HYPERLINK("http://geochem.nrcan.gc.ca/cdogs/content/kwd/kwd080007_e.htm", "Untreated Water")</f>
        <v>Untreated Water</v>
      </c>
      <c r="O16887">
        <v>2.5000000000000001E-2</v>
      </c>
      <c r="P16887">
        <v>50</v>
      </c>
      <c r="Q16887">
        <v>7.8</v>
      </c>
    </row>
    <row r="16888" spans="1:17" hidden="1" x14ac:dyDescent="0.3">
      <c r="A16888" t="s">
        <v>65125</v>
      </c>
      <c r="B16888" t="s">
        <v>65126</v>
      </c>
      <c r="C16888" s="1" t="str">
        <f t="shared" si="2510"/>
        <v>21:0797</v>
      </c>
      <c r="D16888" s="1" t="str">
        <f t="shared" si="2514"/>
        <v>21:0224</v>
      </c>
      <c r="E16888" t="s">
        <v>65127</v>
      </c>
      <c r="F16888" t="s">
        <v>65128</v>
      </c>
      <c r="H16888">
        <v>63.693443899999998</v>
      </c>
      <c r="I16888">
        <v>-131.6002369</v>
      </c>
      <c r="J16888" s="1" t="str">
        <f t="shared" si="2515"/>
        <v>Fluid (stream)</v>
      </c>
      <c r="K16888" s="1" t="str">
        <f t="shared" si="2516"/>
        <v>Untreated Water</v>
      </c>
      <c r="O16888">
        <v>2.5000000000000001E-2</v>
      </c>
      <c r="P16888">
        <v>40</v>
      </c>
      <c r="Q16888">
        <v>7.3</v>
      </c>
    </row>
    <row r="16889" spans="1:17" hidden="1" x14ac:dyDescent="0.3">
      <c r="A16889" t="s">
        <v>65129</v>
      </c>
      <c r="B16889" t="s">
        <v>65130</v>
      </c>
      <c r="C16889" s="1" t="str">
        <f t="shared" si="2510"/>
        <v>21:0797</v>
      </c>
      <c r="D16889" s="1" t="str">
        <f t="shared" si="2514"/>
        <v>21:0224</v>
      </c>
      <c r="E16889" t="s">
        <v>65131</v>
      </c>
      <c r="F16889" t="s">
        <v>65132</v>
      </c>
      <c r="H16889">
        <v>63.691687999999999</v>
      </c>
      <c r="I16889">
        <v>-131.79082439999999</v>
      </c>
      <c r="J16889" s="1" t="str">
        <f t="shared" si="2515"/>
        <v>Fluid (stream)</v>
      </c>
      <c r="K16889" s="1" t="str">
        <f t="shared" si="2516"/>
        <v>Untreated Water</v>
      </c>
      <c r="O16889">
        <v>0.25</v>
      </c>
      <c r="P16889">
        <v>40</v>
      </c>
      <c r="Q16889">
        <v>8.1999999999999993</v>
      </c>
    </row>
    <row r="16890" spans="1:17" hidden="1" x14ac:dyDescent="0.3">
      <c r="A16890" t="s">
        <v>65133</v>
      </c>
      <c r="B16890" t="s">
        <v>65134</v>
      </c>
      <c r="C16890" s="1" t="str">
        <f t="shared" si="2510"/>
        <v>21:0797</v>
      </c>
      <c r="D16890" s="1" t="str">
        <f t="shared" si="2514"/>
        <v>21:0224</v>
      </c>
      <c r="E16890" t="s">
        <v>65135</v>
      </c>
      <c r="F16890" t="s">
        <v>65136</v>
      </c>
      <c r="H16890">
        <v>63.716308300000001</v>
      </c>
      <c r="I16890">
        <v>-131.7771449</v>
      </c>
      <c r="J16890" s="1" t="str">
        <f t="shared" si="2515"/>
        <v>Fluid (stream)</v>
      </c>
      <c r="K16890" s="1" t="str">
        <f t="shared" si="2516"/>
        <v>Untreated Water</v>
      </c>
      <c r="O16890">
        <v>7.0000000000000007E-2</v>
      </c>
      <c r="P16890">
        <v>40</v>
      </c>
      <c r="Q16890">
        <v>8</v>
      </c>
    </row>
    <row r="16891" spans="1:17" hidden="1" x14ac:dyDescent="0.3">
      <c r="A16891" t="s">
        <v>65137</v>
      </c>
      <c r="B16891" t="s">
        <v>65138</v>
      </c>
      <c r="C16891" s="1" t="str">
        <f t="shared" si="2510"/>
        <v>21:0797</v>
      </c>
      <c r="D16891" s="1" t="str">
        <f t="shared" si="2514"/>
        <v>21:0224</v>
      </c>
      <c r="E16891" t="s">
        <v>65139</v>
      </c>
      <c r="F16891" t="s">
        <v>65140</v>
      </c>
      <c r="H16891">
        <v>63.740817</v>
      </c>
      <c r="I16891">
        <v>-131.5319413</v>
      </c>
      <c r="J16891" s="1" t="str">
        <f t="shared" si="2515"/>
        <v>Fluid (stream)</v>
      </c>
      <c r="K16891" s="1" t="str">
        <f t="shared" si="2516"/>
        <v>Untreated Water</v>
      </c>
      <c r="O16891">
        <v>2.5000000000000001E-2</v>
      </c>
      <c r="P16891">
        <v>30</v>
      </c>
      <c r="Q16891">
        <v>7.3</v>
      </c>
    </row>
    <row r="16892" spans="1:17" hidden="1" x14ac:dyDescent="0.3">
      <c r="A16892" t="s">
        <v>65141</v>
      </c>
      <c r="B16892" t="s">
        <v>65142</v>
      </c>
      <c r="C16892" s="1" t="str">
        <f t="shared" si="2510"/>
        <v>21:0797</v>
      </c>
      <c r="D16892" s="1" t="str">
        <f t="shared" si="2514"/>
        <v>21:0224</v>
      </c>
      <c r="E16892" t="s">
        <v>65143</v>
      </c>
      <c r="F16892" t="s">
        <v>65144</v>
      </c>
      <c r="H16892">
        <v>63.733499700000003</v>
      </c>
      <c r="I16892">
        <v>-131.62075479999999</v>
      </c>
      <c r="J16892" s="1" t="str">
        <f t="shared" si="2515"/>
        <v>Fluid (stream)</v>
      </c>
      <c r="K16892" s="1" t="str">
        <f t="shared" si="2516"/>
        <v>Untreated Water</v>
      </c>
      <c r="O16892">
        <v>2.5000000000000001E-2</v>
      </c>
      <c r="P16892">
        <v>30</v>
      </c>
      <c r="Q16892">
        <v>7.7</v>
      </c>
    </row>
    <row r="16893" spans="1:17" hidden="1" x14ac:dyDescent="0.3">
      <c r="A16893" t="s">
        <v>65145</v>
      </c>
      <c r="B16893" t="s">
        <v>65146</v>
      </c>
      <c r="C16893" s="1" t="str">
        <f t="shared" si="2510"/>
        <v>21:0797</v>
      </c>
      <c r="D16893" s="1" t="str">
        <f t="shared" si="2514"/>
        <v>21:0224</v>
      </c>
      <c r="E16893" t="s">
        <v>65147</v>
      </c>
      <c r="F16893" t="s">
        <v>65148</v>
      </c>
      <c r="H16893">
        <v>63.733706300000001</v>
      </c>
      <c r="I16893">
        <v>-131.6744976</v>
      </c>
      <c r="J16893" s="1" t="str">
        <f t="shared" si="2515"/>
        <v>Fluid (stream)</v>
      </c>
      <c r="K16893" s="1" t="str">
        <f t="shared" si="2516"/>
        <v>Untreated Water</v>
      </c>
      <c r="O16893">
        <v>2.5000000000000001E-2</v>
      </c>
      <c r="P16893">
        <v>40</v>
      </c>
      <c r="Q16893">
        <v>8.1</v>
      </c>
    </row>
    <row r="16894" spans="1:17" hidden="1" x14ac:dyDescent="0.3">
      <c r="A16894" t="s">
        <v>65149</v>
      </c>
      <c r="B16894" t="s">
        <v>65150</v>
      </c>
      <c r="C16894" s="1" t="str">
        <f t="shared" si="2510"/>
        <v>21:0797</v>
      </c>
      <c r="D16894" s="1" t="str">
        <f t="shared" si="2514"/>
        <v>21:0224</v>
      </c>
      <c r="E16894" t="s">
        <v>65151</v>
      </c>
      <c r="F16894" t="s">
        <v>65152</v>
      </c>
      <c r="H16894">
        <v>63.717539700000003</v>
      </c>
      <c r="I16894">
        <v>-131.70920760000001</v>
      </c>
      <c r="J16894" s="1" t="str">
        <f t="shared" si="2515"/>
        <v>Fluid (stream)</v>
      </c>
      <c r="K16894" s="1" t="str">
        <f t="shared" si="2516"/>
        <v>Untreated Water</v>
      </c>
      <c r="O16894">
        <v>2.5000000000000001E-2</v>
      </c>
      <c r="P16894">
        <v>50</v>
      </c>
      <c r="Q16894">
        <v>8.3000000000000007</v>
      </c>
    </row>
    <row r="16895" spans="1:17" hidden="1" x14ac:dyDescent="0.3">
      <c r="A16895" t="s">
        <v>65153</v>
      </c>
      <c r="B16895" t="s">
        <v>65154</v>
      </c>
      <c r="C16895" s="1" t="str">
        <f t="shared" si="2510"/>
        <v>21:0797</v>
      </c>
      <c r="D16895" s="1" t="str">
        <f t="shared" si="2514"/>
        <v>21:0224</v>
      </c>
      <c r="E16895" t="s">
        <v>65155</v>
      </c>
      <c r="F16895" t="s">
        <v>65156</v>
      </c>
      <c r="H16895">
        <v>63.719543600000002</v>
      </c>
      <c r="I16895">
        <v>-131.86550070000001</v>
      </c>
      <c r="J16895" s="1" t="str">
        <f t="shared" si="2515"/>
        <v>Fluid (stream)</v>
      </c>
      <c r="K16895" s="1" t="str">
        <f t="shared" si="2516"/>
        <v>Untreated Water</v>
      </c>
      <c r="O16895">
        <v>2.5000000000000001E-2</v>
      </c>
      <c r="P16895">
        <v>50</v>
      </c>
      <c r="Q16895">
        <v>8.1</v>
      </c>
    </row>
    <row r="16896" spans="1:17" hidden="1" x14ac:dyDescent="0.3">
      <c r="A16896" t="s">
        <v>65157</v>
      </c>
      <c r="B16896" t="s">
        <v>65158</v>
      </c>
      <c r="C16896" s="1" t="str">
        <f t="shared" si="2510"/>
        <v>21:0797</v>
      </c>
      <c r="D16896" s="1" t="str">
        <f t="shared" si="2514"/>
        <v>21:0224</v>
      </c>
      <c r="E16896" t="s">
        <v>65159</v>
      </c>
      <c r="F16896" t="s">
        <v>65160</v>
      </c>
      <c r="H16896">
        <v>63.7204932</v>
      </c>
      <c r="I16896">
        <v>-131.92238180000001</v>
      </c>
      <c r="J16896" s="1" t="str">
        <f t="shared" si="2515"/>
        <v>Fluid (stream)</v>
      </c>
      <c r="K16896" s="1" t="str">
        <f t="shared" si="2516"/>
        <v>Untreated Water</v>
      </c>
      <c r="O16896">
        <v>0.09</v>
      </c>
      <c r="P16896">
        <v>40</v>
      </c>
      <c r="Q16896">
        <v>8.1</v>
      </c>
    </row>
    <row r="16897" spans="1:17" hidden="1" x14ac:dyDescent="0.3">
      <c r="A16897" t="s">
        <v>65161</v>
      </c>
      <c r="B16897" t="s">
        <v>65162</v>
      </c>
      <c r="C16897" s="1" t="str">
        <f t="shared" si="2510"/>
        <v>21:0797</v>
      </c>
      <c r="D16897" s="1" t="str">
        <f t="shared" si="2514"/>
        <v>21:0224</v>
      </c>
      <c r="E16897" t="s">
        <v>65163</v>
      </c>
      <c r="F16897" t="s">
        <v>65164</v>
      </c>
      <c r="H16897">
        <v>63.7146458</v>
      </c>
      <c r="I16897">
        <v>-131.96763659999999</v>
      </c>
      <c r="J16897" s="1" t="str">
        <f t="shared" si="2515"/>
        <v>Fluid (stream)</v>
      </c>
      <c r="K16897" s="1" t="str">
        <f t="shared" si="2516"/>
        <v>Untreated Water</v>
      </c>
      <c r="O16897">
        <v>2.5000000000000001E-2</v>
      </c>
      <c r="P16897">
        <v>50</v>
      </c>
      <c r="Q16897">
        <v>7.9</v>
      </c>
    </row>
    <row r="16898" spans="1:17" hidden="1" x14ac:dyDescent="0.3">
      <c r="A16898" t="s">
        <v>65165</v>
      </c>
      <c r="B16898" t="s">
        <v>65166</v>
      </c>
      <c r="C16898" s="1" t="str">
        <f t="shared" si="2510"/>
        <v>21:0797</v>
      </c>
      <c r="D16898" s="1" t="str">
        <f t="shared" si="2514"/>
        <v>21:0224</v>
      </c>
      <c r="E16898" t="s">
        <v>65167</v>
      </c>
      <c r="F16898" t="s">
        <v>65168</v>
      </c>
      <c r="H16898">
        <v>63.689650399999998</v>
      </c>
      <c r="I16898">
        <v>-131.90779269999999</v>
      </c>
      <c r="J16898" s="1" t="str">
        <f t="shared" si="2515"/>
        <v>Fluid (stream)</v>
      </c>
      <c r="K16898" s="1" t="str">
        <f t="shared" si="2516"/>
        <v>Untreated Water</v>
      </c>
      <c r="O16898">
        <v>2.5000000000000001E-2</v>
      </c>
      <c r="P16898">
        <v>40</v>
      </c>
      <c r="Q16898">
        <v>7.8</v>
      </c>
    </row>
    <row r="16899" spans="1:17" hidden="1" x14ac:dyDescent="0.3">
      <c r="A16899" t="s">
        <v>65169</v>
      </c>
      <c r="B16899" t="s">
        <v>65170</v>
      </c>
      <c r="C16899" s="1" t="str">
        <f t="shared" si="2510"/>
        <v>21:0797</v>
      </c>
      <c r="D16899" s="1" t="str">
        <f t="shared" si="2514"/>
        <v>21:0224</v>
      </c>
      <c r="E16899" t="s">
        <v>65171</v>
      </c>
      <c r="F16899" t="s">
        <v>65172</v>
      </c>
      <c r="H16899">
        <v>63.700110700000003</v>
      </c>
      <c r="I16899">
        <v>-131.84683720000001</v>
      </c>
      <c r="J16899" s="1" t="str">
        <f t="shared" si="2515"/>
        <v>Fluid (stream)</v>
      </c>
      <c r="K16899" s="1" t="str">
        <f t="shared" si="2516"/>
        <v>Untreated Water</v>
      </c>
      <c r="O16899">
        <v>2.5000000000000001E-2</v>
      </c>
      <c r="P16899">
        <v>30</v>
      </c>
      <c r="Q16899">
        <v>8</v>
      </c>
    </row>
    <row r="16900" spans="1:17" hidden="1" x14ac:dyDescent="0.3">
      <c r="A16900" t="s">
        <v>65173</v>
      </c>
      <c r="B16900" t="s">
        <v>65174</v>
      </c>
      <c r="C16900" s="1" t="str">
        <f t="shared" si="2510"/>
        <v>21:0797</v>
      </c>
      <c r="D16900" s="1" t="str">
        <f t="shared" si="2514"/>
        <v>21:0224</v>
      </c>
      <c r="E16900" t="s">
        <v>65175</v>
      </c>
      <c r="F16900" t="s">
        <v>65176</v>
      </c>
      <c r="H16900">
        <v>63.718537099999999</v>
      </c>
      <c r="I16900">
        <v>-131.47781839999999</v>
      </c>
      <c r="J16900" s="1" t="str">
        <f t="shared" si="2515"/>
        <v>Fluid (stream)</v>
      </c>
      <c r="K16900" s="1" t="str">
        <f t="shared" si="2516"/>
        <v>Untreated Water</v>
      </c>
      <c r="O16900">
        <v>2.5000000000000001E-2</v>
      </c>
      <c r="P16900">
        <v>150</v>
      </c>
      <c r="Q16900">
        <v>7.9</v>
      </c>
    </row>
    <row r="16901" spans="1:17" hidden="1" x14ac:dyDescent="0.3">
      <c r="A16901" t="s">
        <v>65177</v>
      </c>
      <c r="B16901" t="s">
        <v>65178</v>
      </c>
      <c r="C16901" s="1" t="str">
        <f t="shared" si="2510"/>
        <v>21:0797</v>
      </c>
      <c r="D16901" s="1" t="str">
        <f t="shared" si="2514"/>
        <v>21:0224</v>
      </c>
      <c r="E16901" t="s">
        <v>65179</v>
      </c>
      <c r="F16901" t="s">
        <v>65180</v>
      </c>
      <c r="H16901">
        <v>63.718661599999997</v>
      </c>
      <c r="I16901">
        <v>-131.4815356</v>
      </c>
      <c r="J16901" s="1" t="str">
        <f t="shared" si="2515"/>
        <v>Fluid (stream)</v>
      </c>
      <c r="K16901" s="1" t="str">
        <f t="shared" si="2516"/>
        <v>Untreated Water</v>
      </c>
      <c r="O16901">
        <v>2.5000000000000001E-2</v>
      </c>
      <c r="P16901">
        <v>140</v>
      </c>
      <c r="Q16901">
        <v>7.2</v>
      </c>
    </row>
    <row r="16902" spans="1:17" hidden="1" x14ac:dyDescent="0.3">
      <c r="A16902" t="s">
        <v>65181</v>
      </c>
      <c r="B16902" t="s">
        <v>65182</v>
      </c>
      <c r="C16902" s="1" t="str">
        <f t="shared" si="2510"/>
        <v>21:0797</v>
      </c>
      <c r="D16902" s="1" t="str">
        <f t="shared" si="2514"/>
        <v>21:0224</v>
      </c>
      <c r="E16902" t="s">
        <v>65183</v>
      </c>
      <c r="F16902" t="s">
        <v>65184</v>
      </c>
      <c r="H16902">
        <v>63.742194699999999</v>
      </c>
      <c r="I16902">
        <v>-131.43533690000001</v>
      </c>
      <c r="J16902" s="1" t="str">
        <f t="shared" si="2515"/>
        <v>Fluid (stream)</v>
      </c>
      <c r="K16902" s="1" t="str">
        <f t="shared" si="2516"/>
        <v>Untreated Water</v>
      </c>
      <c r="O16902">
        <v>0.06</v>
      </c>
      <c r="P16902">
        <v>40</v>
      </c>
      <c r="Q16902">
        <v>7.6</v>
      </c>
    </row>
    <row r="16903" spans="1:17" hidden="1" x14ac:dyDescent="0.3">
      <c r="A16903" t="s">
        <v>65185</v>
      </c>
      <c r="B16903" t="s">
        <v>65186</v>
      </c>
      <c r="C16903" s="1" t="str">
        <f t="shared" si="2510"/>
        <v>21:0797</v>
      </c>
      <c r="D16903" s="1" t="str">
        <f t="shared" si="2514"/>
        <v>21:0224</v>
      </c>
      <c r="E16903" t="s">
        <v>65187</v>
      </c>
      <c r="F16903" t="s">
        <v>65188</v>
      </c>
      <c r="H16903">
        <v>63.742248799999999</v>
      </c>
      <c r="I16903">
        <v>-131.45332060000001</v>
      </c>
      <c r="J16903" s="1" t="str">
        <f t="shared" si="2515"/>
        <v>Fluid (stream)</v>
      </c>
      <c r="K16903" s="1" t="str">
        <f t="shared" si="2516"/>
        <v>Untreated Water</v>
      </c>
      <c r="O16903">
        <v>0.2</v>
      </c>
      <c r="P16903">
        <v>60</v>
      </c>
      <c r="Q16903">
        <v>8</v>
      </c>
    </row>
    <row r="16904" spans="1:17" hidden="1" x14ac:dyDescent="0.3">
      <c r="A16904" t="s">
        <v>65189</v>
      </c>
      <c r="B16904" t="s">
        <v>65190</v>
      </c>
      <c r="C16904" s="1" t="str">
        <f t="shared" si="2510"/>
        <v>21:0797</v>
      </c>
      <c r="D16904" s="1" t="str">
        <f t="shared" si="2514"/>
        <v>21:0224</v>
      </c>
      <c r="E16904" t="s">
        <v>65187</v>
      </c>
      <c r="F16904" t="s">
        <v>65191</v>
      </c>
      <c r="H16904">
        <v>63.742248799999999</v>
      </c>
      <c r="I16904">
        <v>-131.45332060000001</v>
      </c>
      <c r="J16904" s="1" t="str">
        <f t="shared" si="2515"/>
        <v>Fluid (stream)</v>
      </c>
      <c r="K16904" s="1" t="str">
        <f t="shared" si="2516"/>
        <v>Untreated Water</v>
      </c>
      <c r="O16904">
        <v>0.18</v>
      </c>
      <c r="P16904">
        <v>70</v>
      </c>
      <c r="Q16904">
        <v>8</v>
      </c>
    </row>
    <row r="16905" spans="1:17" hidden="1" x14ac:dyDescent="0.3">
      <c r="A16905" t="s">
        <v>65192</v>
      </c>
      <c r="B16905" t="s">
        <v>65193</v>
      </c>
      <c r="C16905" s="1" t="str">
        <f t="shared" si="2510"/>
        <v>21:0797</v>
      </c>
      <c r="D16905" s="1" t="str">
        <f t="shared" si="2514"/>
        <v>21:0224</v>
      </c>
      <c r="E16905" t="s">
        <v>65194</v>
      </c>
      <c r="F16905" t="s">
        <v>65195</v>
      </c>
      <c r="H16905">
        <v>63.723246600000003</v>
      </c>
      <c r="I16905">
        <v>-131.3974504</v>
      </c>
      <c r="J16905" s="1" t="str">
        <f t="shared" si="2515"/>
        <v>Fluid (stream)</v>
      </c>
      <c r="K16905" s="1" t="str">
        <f t="shared" si="2516"/>
        <v>Untreated Water</v>
      </c>
      <c r="O16905">
        <v>2.5000000000000001E-2</v>
      </c>
      <c r="P16905">
        <v>30</v>
      </c>
      <c r="Q16905">
        <v>7.4</v>
      </c>
    </row>
    <row r="16906" spans="1:17" hidden="1" x14ac:dyDescent="0.3">
      <c r="A16906" t="s">
        <v>65196</v>
      </c>
      <c r="B16906" t="s">
        <v>65197</v>
      </c>
      <c r="C16906" s="1" t="str">
        <f t="shared" si="2510"/>
        <v>21:0797</v>
      </c>
      <c r="D16906" s="1" t="str">
        <f t="shared" si="2514"/>
        <v>21:0224</v>
      </c>
      <c r="E16906" t="s">
        <v>65198</v>
      </c>
      <c r="F16906" t="s">
        <v>65199</v>
      </c>
      <c r="H16906">
        <v>63.617322700000003</v>
      </c>
      <c r="I16906">
        <v>-131.42188189999999</v>
      </c>
      <c r="J16906" s="1" t="str">
        <f t="shared" si="2515"/>
        <v>Fluid (stream)</v>
      </c>
      <c r="K16906" s="1" t="str">
        <f t="shared" si="2516"/>
        <v>Untreated Water</v>
      </c>
      <c r="O16906">
        <v>0.21</v>
      </c>
      <c r="P16906">
        <v>230</v>
      </c>
      <c r="Q16906">
        <v>4.5999999999999996</v>
      </c>
    </row>
    <row r="16907" spans="1:17" hidden="1" x14ac:dyDescent="0.3">
      <c r="A16907" t="s">
        <v>65200</v>
      </c>
      <c r="B16907" t="s">
        <v>65201</v>
      </c>
      <c r="C16907" s="1" t="str">
        <f t="shared" si="2510"/>
        <v>21:0797</v>
      </c>
      <c r="D16907" s="1" t="str">
        <f t="shared" si="2514"/>
        <v>21:0224</v>
      </c>
      <c r="E16907" t="s">
        <v>65202</v>
      </c>
      <c r="F16907" t="s">
        <v>65203</v>
      </c>
      <c r="H16907">
        <v>63.609554099999997</v>
      </c>
      <c r="I16907">
        <v>-131.4394791</v>
      </c>
      <c r="J16907" s="1" t="str">
        <f t="shared" si="2515"/>
        <v>Fluid (stream)</v>
      </c>
      <c r="K16907" s="1" t="str">
        <f t="shared" si="2516"/>
        <v>Untreated Water</v>
      </c>
      <c r="O16907">
        <v>2.5000000000000001E-2</v>
      </c>
      <c r="P16907">
        <v>60</v>
      </c>
      <c r="Q16907">
        <v>7.7</v>
      </c>
    </row>
    <row r="16908" spans="1:17" hidden="1" x14ac:dyDescent="0.3">
      <c r="A16908" t="s">
        <v>65204</v>
      </c>
      <c r="B16908" t="s">
        <v>65205</v>
      </c>
      <c r="C16908" s="1" t="str">
        <f t="shared" si="2510"/>
        <v>21:0797</v>
      </c>
      <c r="D16908" s="1" t="str">
        <f t="shared" si="2514"/>
        <v>21:0224</v>
      </c>
      <c r="E16908" t="s">
        <v>65206</v>
      </c>
      <c r="F16908" t="s">
        <v>65207</v>
      </c>
      <c r="H16908">
        <v>63.601686299999997</v>
      </c>
      <c r="I16908">
        <v>-131.434832</v>
      </c>
      <c r="J16908" s="1" t="str">
        <f t="shared" si="2515"/>
        <v>Fluid (stream)</v>
      </c>
      <c r="K16908" s="1" t="str">
        <f t="shared" si="2516"/>
        <v>Untreated Water</v>
      </c>
      <c r="O16908">
        <v>0.56000000000000005</v>
      </c>
      <c r="P16908">
        <v>60</v>
      </c>
      <c r="Q16908">
        <v>7.2</v>
      </c>
    </row>
    <row r="16909" spans="1:17" hidden="1" x14ac:dyDescent="0.3">
      <c r="A16909" t="s">
        <v>65208</v>
      </c>
      <c r="B16909" t="s">
        <v>65209</v>
      </c>
      <c r="C16909" s="1" t="str">
        <f t="shared" si="2510"/>
        <v>21:0797</v>
      </c>
      <c r="D16909" s="1" t="str">
        <f t="shared" si="2514"/>
        <v>21:0224</v>
      </c>
      <c r="E16909" t="s">
        <v>65210</v>
      </c>
      <c r="F16909" t="s">
        <v>65211</v>
      </c>
      <c r="H16909">
        <v>63.563084199999999</v>
      </c>
      <c r="I16909">
        <v>-131.40017800000001</v>
      </c>
      <c r="J16909" s="1" t="str">
        <f t="shared" si="2515"/>
        <v>Fluid (stream)</v>
      </c>
      <c r="K16909" s="1" t="str">
        <f t="shared" si="2516"/>
        <v>Untreated Water</v>
      </c>
      <c r="O16909">
        <v>2.5000000000000001E-2</v>
      </c>
      <c r="P16909">
        <v>90</v>
      </c>
      <c r="Q16909">
        <v>7.2</v>
      </c>
    </row>
    <row r="16910" spans="1:17" hidden="1" x14ac:dyDescent="0.3">
      <c r="A16910" t="s">
        <v>65212</v>
      </c>
      <c r="B16910" t="s">
        <v>65213</v>
      </c>
      <c r="C16910" s="1" t="str">
        <f t="shared" si="2510"/>
        <v>21:0797</v>
      </c>
      <c r="D16910" s="1" t="str">
        <f t="shared" si="2514"/>
        <v>21:0224</v>
      </c>
      <c r="E16910" t="s">
        <v>65214</v>
      </c>
      <c r="F16910" t="s">
        <v>65215</v>
      </c>
      <c r="H16910">
        <v>63.564967600000003</v>
      </c>
      <c r="I16910">
        <v>-131.4040627</v>
      </c>
      <c r="J16910" s="1" t="str">
        <f t="shared" si="2515"/>
        <v>Fluid (stream)</v>
      </c>
      <c r="K16910" s="1" t="str">
        <f t="shared" si="2516"/>
        <v>Untreated Water</v>
      </c>
      <c r="O16910">
        <v>2.5000000000000001E-2</v>
      </c>
      <c r="P16910">
        <v>100</v>
      </c>
      <c r="Q16910">
        <v>6.5</v>
      </c>
    </row>
    <row r="16911" spans="1:17" hidden="1" x14ac:dyDescent="0.3">
      <c r="A16911" t="s">
        <v>65216</v>
      </c>
      <c r="B16911" t="s">
        <v>65217</v>
      </c>
      <c r="C16911" s="1" t="str">
        <f t="shared" si="2510"/>
        <v>21:0797</v>
      </c>
      <c r="D16911" s="1" t="str">
        <f t="shared" si="2514"/>
        <v>21:0224</v>
      </c>
      <c r="E16911" t="s">
        <v>65218</v>
      </c>
      <c r="F16911" t="s">
        <v>65219</v>
      </c>
      <c r="H16911">
        <v>63.547155099999998</v>
      </c>
      <c r="I16911">
        <v>-131.34316039999999</v>
      </c>
      <c r="J16911" s="1" t="str">
        <f t="shared" si="2515"/>
        <v>Fluid (stream)</v>
      </c>
      <c r="K16911" s="1" t="str">
        <f t="shared" si="2516"/>
        <v>Untreated Water</v>
      </c>
      <c r="O16911">
        <v>2.5000000000000001E-2</v>
      </c>
      <c r="P16911">
        <v>100</v>
      </c>
      <c r="Q16911">
        <v>7.3</v>
      </c>
    </row>
    <row r="16912" spans="1:17" hidden="1" x14ac:dyDescent="0.3">
      <c r="A16912" t="s">
        <v>65220</v>
      </c>
      <c r="B16912" t="s">
        <v>65221</v>
      </c>
      <c r="C16912" s="1" t="str">
        <f t="shared" si="2510"/>
        <v>21:0797</v>
      </c>
      <c r="D16912" s="1" t="str">
        <f t="shared" si="2514"/>
        <v>21:0224</v>
      </c>
      <c r="E16912" t="s">
        <v>65222</v>
      </c>
      <c r="F16912" t="s">
        <v>65223</v>
      </c>
      <c r="H16912">
        <v>63.541197799999999</v>
      </c>
      <c r="I16912">
        <v>-131.42228969999999</v>
      </c>
      <c r="J16912" s="1" t="str">
        <f t="shared" si="2515"/>
        <v>Fluid (stream)</v>
      </c>
      <c r="K16912" s="1" t="str">
        <f t="shared" si="2516"/>
        <v>Untreated Water</v>
      </c>
      <c r="O16912">
        <v>2.5000000000000001E-2</v>
      </c>
      <c r="P16912">
        <v>110</v>
      </c>
      <c r="Q16912">
        <v>7.3</v>
      </c>
    </row>
    <row r="16913" spans="1:17" hidden="1" x14ac:dyDescent="0.3">
      <c r="A16913" t="s">
        <v>65224</v>
      </c>
      <c r="B16913" t="s">
        <v>65225</v>
      </c>
      <c r="C16913" s="1" t="str">
        <f t="shared" si="2510"/>
        <v>21:0797</v>
      </c>
      <c r="D16913" s="1" t="str">
        <f t="shared" si="2514"/>
        <v>21:0224</v>
      </c>
      <c r="E16913" t="s">
        <v>65226</v>
      </c>
      <c r="F16913" t="s">
        <v>65227</v>
      </c>
      <c r="H16913">
        <v>63.542594299999998</v>
      </c>
      <c r="I16913">
        <v>-131.41562529999999</v>
      </c>
      <c r="J16913" s="1" t="str">
        <f t="shared" si="2515"/>
        <v>Fluid (stream)</v>
      </c>
      <c r="K16913" s="1" t="str">
        <f t="shared" si="2516"/>
        <v>Untreated Water</v>
      </c>
      <c r="O16913">
        <v>2.5000000000000001E-2</v>
      </c>
      <c r="P16913">
        <v>90</v>
      </c>
      <c r="Q16913">
        <v>7.2</v>
      </c>
    </row>
    <row r="16914" spans="1:17" hidden="1" x14ac:dyDescent="0.3">
      <c r="A16914" t="s">
        <v>65228</v>
      </c>
      <c r="B16914" t="s">
        <v>65229</v>
      </c>
      <c r="C16914" s="1" t="str">
        <f t="shared" si="2510"/>
        <v>21:0797</v>
      </c>
      <c r="D16914" s="1" t="str">
        <f>HYPERLINK("http://geochem.nrcan.gc.ca/cdogs/content/svy/svy_e.htm", "")</f>
        <v/>
      </c>
      <c r="G16914" s="1" t="str">
        <f>HYPERLINK("http://geochem.nrcan.gc.ca/cdogs/content/cr_/cr_00088_e.htm", "88")</f>
        <v>88</v>
      </c>
      <c r="J16914" t="s">
        <v>11453</v>
      </c>
      <c r="K16914" t="s">
        <v>11454</v>
      </c>
      <c r="O16914">
        <v>2.5000000000000001E-2</v>
      </c>
      <c r="P16914">
        <v>110</v>
      </c>
      <c r="Q16914">
        <v>8</v>
      </c>
    </row>
    <row r="16915" spans="1:17" hidden="1" x14ac:dyDescent="0.3">
      <c r="A16915" t="s">
        <v>65230</v>
      </c>
      <c r="B16915" t="s">
        <v>65231</v>
      </c>
      <c r="C16915" s="1" t="str">
        <f t="shared" si="2510"/>
        <v>21:0797</v>
      </c>
      <c r="D16915" s="1" t="str">
        <f t="shared" ref="D16915:D16935" si="2517">HYPERLINK("http://geochem.nrcan.gc.ca/cdogs/content/svy/svy210224_e.htm", "21:0224")</f>
        <v>21:0224</v>
      </c>
      <c r="E16915" t="s">
        <v>65232</v>
      </c>
      <c r="F16915" t="s">
        <v>65233</v>
      </c>
      <c r="H16915">
        <v>63.501814199999998</v>
      </c>
      <c r="I16915">
        <v>-131.4591542</v>
      </c>
      <c r="J16915" s="1" t="str">
        <f t="shared" ref="J16915:J16935" si="2518">HYPERLINK("http://geochem.nrcan.gc.ca/cdogs/content/kwd/kwd020018_e.htm", "Fluid (stream)")</f>
        <v>Fluid (stream)</v>
      </c>
      <c r="K16915" s="1" t="str">
        <f t="shared" ref="K16915:K16935" si="2519">HYPERLINK("http://geochem.nrcan.gc.ca/cdogs/content/kwd/kwd080007_e.htm", "Untreated Water")</f>
        <v>Untreated Water</v>
      </c>
      <c r="O16915">
        <v>2.5000000000000001E-2</v>
      </c>
      <c r="P16915">
        <v>140</v>
      </c>
      <c r="Q16915">
        <v>7.6</v>
      </c>
    </row>
    <row r="16916" spans="1:17" hidden="1" x14ac:dyDescent="0.3">
      <c r="A16916" t="s">
        <v>65234</v>
      </c>
      <c r="B16916" t="s">
        <v>65235</v>
      </c>
      <c r="C16916" s="1" t="str">
        <f t="shared" ref="C16916:C16979" si="2520">HYPERLINK("http://geochem.nrcan.gc.ca/cdogs/content/bdl/bdl210797_e.htm", "21:0797")</f>
        <v>21:0797</v>
      </c>
      <c r="D16916" s="1" t="str">
        <f t="shared" si="2517"/>
        <v>21:0224</v>
      </c>
      <c r="E16916" t="s">
        <v>65236</v>
      </c>
      <c r="F16916" t="s">
        <v>65237</v>
      </c>
      <c r="H16916">
        <v>63.528198600000003</v>
      </c>
      <c r="I16916">
        <v>-131.38894110000001</v>
      </c>
      <c r="J16916" s="1" t="str">
        <f t="shared" si="2518"/>
        <v>Fluid (stream)</v>
      </c>
      <c r="K16916" s="1" t="str">
        <f t="shared" si="2519"/>
        <v>Untreated Water</v>
      </c>
      <c r="O16916">
        <v>2.5000000000000001E-2</v>
      </c>
      <c r="P16916">
        <v>100</v>
      </c>
      <c r="Q16916">
        <v>7.5</v>
      </c>
    </row>
    <row r="16917" spans="1:17" hidden="1" x14ac:dyDescent="0.3">
      <c r="A16917" t="s">
        <v>65238</v>
      </c>
      <c r="B16917" t="s">
        <v>65239</v>
      </c>
      <c r="C16917" s="1" t="str">
        <f t="shared" si="2520"/>
        <v>21:0797</v>
      </c>
      <c r="D16917" s="1" t="str">
        <f t="shared" si="2517"/>
        <v>21:0224</v>
      </c>
      <c r="E16917" t="s">
        <v>65240</v>
      </c>
      <c r="F16917" t="s">
        <v>65241</v>
      </c>
      <c r="H16917">
        <v>63.514671399999997</v>
      </c>
      <c r="I16917">
        <v>-131.38003019999999</v>
      </c>
      <c r="J16917" s="1" t="str">
        <f t="shared" si="2518"/>
        <v>Fluid (stream)</v>
      </c>
      <c r="K16917" s="1" t="str">
        <f t="shared" si="2519"/>
        <v>Untreated Water</v>
      </c>
      <c r="O16917">
        <v>2.5000000000000001E-2</v>
      </c>
      <c r="P16917">
        <v>120</v>
      </c>
      <c r="Q16917">
        <v>7.3</v>
      </c>
    </row>
    <row r="16918" spans="1:17" hidden="1" x14ac:dyDescent="0.3">
      <c r="A16918" t="s">
        <v>65242</v>
      </c>
      <c r="B16918" t="s">
        <v>65243</v>
      </c>
      <c r="C16918" s="1" t="str">
        <f t="shared" si="2520"/>
        <v>21:0797</v>
      </c>
      <c r="D16918" s="1" t="str">
        <f t="shared" si="2517"/>
        <v>21:0224</v>
      </c>
      <c r="E16918" t="s">
        <v>65244</v>
      </c>
      <c r="F16918" t="s">
        <v>65245</v>
      </c>
      <c r="H16918">
        <v>63.508543199999998</v>
      </c>
      <c r="I16918">
        <v>-130.76853130000001</v>
      </c>
      <c r="J16918" s="1" t="str">
        <f t="shared" si="2518"/>
        <v>Fluid (stream)</v>
      </c>
      <c r="K16918" s="1" t="str">
        <f t="shared" si="2519"/>
        <v>Untreated Water</v>
      </c>
      <c r="O16918">
        <v>2.2000000000000002</v>
      </c>
      <c r="P16918">
        <v>650</v>
      </c>
      <c r="Q16918">
        <v>7.5</v>
      </c>
    </row>
    <row r="16919" spans="1:17" hidden="1" x14ac:dyDescent="0.3">
      <c r="A16919" t="s">
        <v>65246</v>
      </c>
      <c r="B16919" t="s">
        <v>65247</v>
      </c>
      <c r="C16919" s="1" t="str">
        <f t="shared" si="2520"/>
        <v>21:0797</v>
      </c>
      <c r="D16919" s="1" t="str">
        <f t="shared" si="2517"/>
        <v>21:0224</v>
      </c>
      <c r="E16919" t="s">
        <v>65248</v>
      </c>
      <c r="F16919" t="s">
        <v>65249</v>
      </c>
      <c r="H16919">
        <v>63.520981900000002</v>
      </c>
      <c r="I16919">
        <v>-130.85123780000001</v>
      </c>
      <c r="J16919" s="1" t="str">
        <f t="shared" si="2518"/>
        <v>Fluid (stream)</v>
      </c>
      <c r="K16919" s="1" t="str">
        <f t="shared" si="2519"/>
        <v>Untreated Water</v>
      </c>
      <c r="O16919">
        <v>1.6</v>
      </c>
      <c r="P16919">
        <v>770</v>
      </c>
      <c r="Q16919">
        <v>7.4</v>
      </c>
    </row>
    <row r="16920" spans="1:17" hidden="1" x14ac:dyDescent="0.3">
      <c r="A16920" t="s">
        <v>65250</v>
      </c>
      <c r="B16920" t="s">
        <v>65251</v>
      </c>
      <c r="C16920" s="1" t="str">
        <f t="shared" si="2520"/>
        <v>21:0797</v>
      </c>
      <c r="D16920" s="1" t="str">
        <f t="shared" si="2517"/>
        <v>21:0224</v>
      </c>
      <c r="E16920" t="s">
        <v>65252</v>
      </c>
      <c r="F16920" t="s">
        <v>65253</v>
      </c>
      <c r="H16920">
        <v>63.510808500000003</v>
      </c>
      <c r="I16920">
        <v>-130.98861260000001</v>
      </c>
      <c r="J16920" s="1" t="str">
        <f t="shared" si="2518"/>
        <v>Fluid (stream)</v>
      </c>
      <c r="K16920" s="1" t="str">
        <f t="shared" si="2519"/>
        <v>Untreated Water</v>
      </c>
      <c r="O16920">
        <v>2.5000000000000001E-2</v>
      </c>
      <c r="P16920">
        <v>80</v>
      </c>
      <c r="Q16920">
        <v>6.5</v>
      </c>
    </row>
    <row r="16921" spans="1:17" hidden="1" x14ac:dyDescent="0.3">
      <c r="A16921" t="s">
        <v>65254</v>
      </c>
      <c r="B16921" t="s">
        <v>65255</v>
      </c>
      <c r="C16921" s="1" t="str">
        <f t="shared" si="2520"/>
        <v>21:0797</v>
      </c>
      <c r="D16921" s="1" t="str">
        <f t="shared" si="2517"/>
        <v>21:0224</v>
      </c>
      <c r="E16921" t="s">
        <v>65256</v>
      </c>
      <c r="F16921" t="s">
        <v>65257</v>
      </c>
      <c r="H16921">
        <v>63.519186900000001</v>
      </c>
      <c r="I16921">
        <v>-130.71564860000001</v>
      </c>
      <c r="J16921" s="1" t="str">
        <f t="shared" si="2518"/>
        <v>Fluid (stream)</v>
      </c>
      <c r="K16921" s="1" t="str">
        <f t="shared" si="2519"/>
        <v>Untreated Water</v>
      </c>
      <c r="O16921">
        <v>2.6</v>
      </c>
      <c r="P16921">
        <v>220</v>
      </c>
      <c r="Q16921">
        <v>7.2</v>
      </c>
    </row>
    <row r="16922" spans="1:17" hidden="1" x14ac:dyDescent="0.3">
      <c r="A16922" t="s">
        <v>65258</v>
      </c>
      <c r="B16922" t="s">
        <v>65259</v>
      </c>
      <c r="C16922" s="1" t="str">
        <f t="shared" si="2520"/>
        <v>21:0797</v>
      </c>
      <c r="D16922" s="1" t="str">
        <f t="shared" si="2517"/>
        <v>21:0224</v>
      </c>
      <c r="E16922" t="s">
        <v>65256</v>
      </c>
      <c r="F16922" t="s">
        <v>65260</v>
      </c>
      <c r="H16922">
        <v>63.519186900000001</v>
      </c>
      <c r="I16922">
        <v>-130.71564860000001</v>
      </c>
      <c r="J16922" s="1" t="str">
        <f t="shared" si="2518"/>
        <v>Fluid (stream)</v>
      </c>
      <c r="K16922" s="1" t="str">
        <f t="shared" si="2519"/>
        <v>Untreated Water</v>
      </c>
      <c r="O16922">
        <v>2.8</v>
      </c>
      <c r="P16922">
        <v>230</v>
      </c>
      <c r="Q16922">
        <v>7.2</v>
      </c>
    </row>
    <row r="16923" spans="1:17" hidden="1" x14ac:dyDescent="0.3">
      <c r="A16923" t="s">
        <v>65261</v>
      </c>
      <c r="B16923" t="s">
        <v>65262</v>
      </c>
      <c r="C16923" s="1" t="str">
        <f t="shared" si="2520"/>
        <v>21:0797</v>
      </c>
      <c r="D16923" s="1" t="str">
        <f t="shared" si="2517"/>
        <v>21:0224</v>
      </c>
      <c r="E16923" t="s">
        <v>65263</v>
      </c>
      <c r="F16923" t="s">
        <v>65264</v>
      </c>
      <c r="H16923">
        <v>63.535279799999998</v>
      </c>
      <c r="I16923">
        <v>-130.73675170000001</v>
      </c>
      <c r="J16923" s="1" t="str">
        <f t="shared" si="2518"/>
        <v>Fluid (stream)</v>
      </c>
      <c r="K16923" s="1" t="str">
        <f t="shared" si="2519"/>
        <v>Untreated Water</v>
      </c>
      <c r="O16923">
        <v>2.5000000000000001E-2</v>
      </c>
      <c r="P16923">
        <v>350</v>
      </c>
      <c r="Q16923">
        <v>7.5</v>
      </c>
    </row>
    <row r="16924" spans="1:17" hidden="1" x14ac:dyDescent="0.3">
      <c r="A16924" t="s">
        <v>65265</v>
      </c>
      <c r="B16924" t="s">
        <v>65266</v>
      </c>
      <c r="C16924" s="1" t="str">
        <f t="shared" si="2520"/>
        <v>21:0797</v>
      </c>
      <c r="D16924" s="1" t="str">
        <f t="shared" si="2517"/>
        <v>21:0224</v>
      </c>
      <c r="E16924" t="s">
        <v>65267</v>
      </c>
      <c r="F16924" t="s">
        <v>65268</v>
      </c>
      <c r="H16924">
        <v>63.550614600000003</v>
      </c>
      <c r="I16924">
        <v>-130.80132879999999</v>
      </c>
      <c r="J16924" s="1" t="str">
        <f t="shared" si="2518"/>
        <v>Fluid (stream)</v>
      </c>
      <c r="K16924" s="1" t="str">
        <f t="shared" si="2519"/>
        <v>Untreated Water</v>
      </c>
      <c r="O16924">
        <v>0.11</v>
      </c>
      <c r="P16924">
        <v>70</v>
      </c>
      <c r="Q16924">
        <v>7.5</v>
      </c>
    </row>
    <row r="16925" spans="1:17" hidden="1" x14ac:dyDescent="0.3">
      <c r="A16925" t="s">
        <v>65269</v>
      </c>
      <c r="B16925" t="s">
        <v>65270</v>
      </c>
      <c r="C16925" s="1" t="str">
        <f t="shared" si="2520"/>
        <v>21:0797</v>
      </c>
      <c r="D16925" s="1" t="str">
        <f t="shared" si="2517"/>
        <v>21:0224</v>
      </c>
      <c r="E16925" t="s">
        <v>65271</v>
      </c>
      <c r="F16925" t="s">
        <v>65272</v>
      </c>
      <c r="H16925">
        <v>63.527398400000003</v>
      </c>
      <c r="I16925">
        <v>-130.66719119999999</v>
      </c>
      <c r="J16925" s="1" t="str">
        <f t="shared" si="2518"/>
        <v>Fluid (stream)</v>
      </c>
      <c r="K16925" s="1" t="str">
        <f t="shared" si="2519"/>
        <v>Untreated Water</v>
      </c>
      <c r="O16925">
        <v>2.5000000000000001E-2</v>
      </c>
      <c r="P16925">
        <v>70</v>
      </c>
      <c r="Q16925">
        <v>7.6</v>
      </c>
    </row>
    <row r="16926" spans="1:17" hidden="1" x14ac:dyDescent="0.3">
      <c r="A16926" t="s">
        <v>65273</v>
      </c>
      <c r="B16926" t="s">
        <v>65274</v>
      </c>
      <c r="C16926" s="1" t="str">
        <f t="shared" si="2520"/>
        <v>21:0797</v>
      </c>
      <c r="D16926" s="1" t="str">
        <f t="shared" si="2517"/>
        <v>21:0224</v>
      </c>
      <c r="E16926" t="s">
        <v>65275</v>
      </c>
      <c r="F16926" t="s">
        <v>65276</v>
      </c>
      <c r="H16926">
        <v>63.522368</v>
      </c>
      <c r="I16926">
        <v>-130.63084559999999</v>
      </c>
      <c r="J16926" s="1" t="str">
        <f t="shared" si="2518"/>
        <v>Fluid (stream)</v>
      </c>
      <c r="K16926" s="1" t="str">
        <f t="shared" si="2519"/>
        <v>Untreated Water</v>
      </c>
      <c r="O16926">
        <v>1.1000000000000001</v>
      </c>
      <c r="P16926">
        <v>60</v>
      </c>
      <c r="Q16926">
        <v>8.3000000000000007</v>
      </c>
    </row>
    <row r="16927" spans="1:17" hidden="1" x14ac:dyDescent="0.3">
      <c r="A16927" t="s">
        <v>65277</v>
      </c>
      <c r="B16927" t="s">
        <v>65278</v>
      </c>
      <c r="C16927" s="1" t="str">
        <f t="shared" si="2520"/>
        <v>21:0797</v>
      </c>
      <c r="D16927" s="1" t="str">
        <f t="shared" si="2517"/>
        <v>21:0224</v>
      </c>
      <c r="E16927" t="s">
        <v>65279</v>
      </c>
      <c r="F16927" t="s">
        <v>65280</v>
      </c>
      <c r="H16927">
        <v>63.535767200000002</v>
      </c>
      <c r="I16927">
        <v>-130.59447520000001</v>
      </c>
      <c r="J16927" s="1" t="str">
        <f t="shared" si="2518"/>
        <v>Fluid (stream)</v>
      </c>
      <c r="K16927" s="1" t="str">
        <f t="shared" si="2519"/>
        <v>Untreated Water</v>
      </c>
      <c r="O16927">
        <v>2.8</v>
      </c>
      <c r="P16927">
        <v>50</v>
      </c>
      <c r="Q16927">
        <v>8.1</v>
      </c>
    </row>
    <row r="16928" spans="1:17" hidden="1" x14ac:dyDescent="0.3">
      <c r="A16928" t="s">
        <v>65281</v>
      </c>
      <c r="B16928" t="s">
        <v>65282</v>
      </c>
      <c r="C16928" s="1" t="str">
        <f t="shared" si="2520"/>
        <v>21:0797</v>
      </c>
      <c r="D16928" s="1" t="str">
        <f t="shared" si="2517"/>
        <v>21:0224</v>
      </c>
      <c r="E16928" t="s">
        <v>65283</v>
      </c>
      <c r="F16928" t="s">
        <v>65284</v>
      </c>
      <c r="H16928">
        <v>63.535577099999998</v>
      </c>
      <c r="I16928">
        <v>-130.62496089999999</v>
      </c>
      <c r="J16928" s="1" t="str">
        <f t="shared" si="2518"/>
        <v>Fluid (stream)</v>
      </c>
      <c r="K16928" s="1" t="str">
        <f t="shared" si="2519"/>
        <v>Untreated Water</v>
      </c>
      <c r="O16928">
        <v>4.5999999999999996</v>
      </c>
      <c r="P16928">
        <v>130</v>
      </c>
      <c r="Q16928">
        <v>7.7</v>
      </c>
    </row>
    <row r="16929" spans="1:17" hidden="1" x14ac:dyDescent="0.3">
      <c r="A16929" t="s">
        <v>65285</v>
      </c>
      <c r="B16929" t="s">
        <v>65286</v>
      </c>
      <c r="C16929" s="1" t="str">
        <f t="shared" si="2520"/>
        <v>21:0797</v>
      </c>
      <c r="D16929" s="1" t="str">
        <f t="shared" si="2517"/>
        <v>21:0224</v>
      </c>
      <c r="E16929" t="s">
        <v>65287</v>
      </c>
      <c r="F16929" t="s">
        <v>65288</v>
      </c>
      <c r="H16929">
        <v>63.564928100000003</v>
      </c>
      <c r="I16929">
        <v>-130.68126430000001</v>
      </c>
      <c r="J16929" s="1" t="str">
        <f t="shared" si="2518"/>
        <v>Fluid (stream)</v>
      </c>
      <c r="K16929" s="1" t="str">
        <f t="shared" si="2519"/>
        <v>Untreated Water</v>
      </c>
      <c r="O16929">
        <v>3</v>
      </c>
      <c r="P16929">
        <v>140</v>
      </c>
      <c r="Q16929">
        <v>7.3</v>
      </c>
    </row>
    <row r="16930" spans="1:17" hidden="1" x14ac:dyDescent="0.3">
      <c r="A16930" t="s">
        <v>65289</v>
      </c>
      <c r="B16930" t="s">
        <v>65290</v>
      </c>
      <c r="C16930" s="1" t="str">
        <f t="shared" si="2520"/>
        <v>21:0797</v>
      </c>
      <c r="D16930" s="1" t="str">
        <f t="shared" si="2517"/>
        <v>21:0224</v>
      </c>
      <c r="E16930" t="s">
        <v>65291</v>
      </c>
      <c r="F16930" t="s">
        <v>65292</v>
      </c>
      <c r="H16930">
        <v>63.567742500000001</v>
      </c>
      <c r="I16930">
        <v>-130.67703969999999</v>
      </c>
      <c r="J16930" s="1" t="str">
        <f t="shared" si="2518"/>
        <v>Fluid (stream)</v>
      </c>
      <c r="K16930" s="1" t="str">
        <f t="shared" si="2519"/>
        <v>Untreated Water</v>
      </c>
      <c r="O16930">
        <v>1.8</v>
      </c>
      <c r="P16930">
        <v>70</v>
      </c>
      <c r="Q16930">
        <v>8.1</v>
      </c>
    </row>
    <row r="16931" spans="1:17" hidden="1" x14ac:dyDescent="0.3">
      <c r="A16931" t="s">
        <v>65293</v>
      </c>
      <c r="B16931" t="s">
        <v>65294</v>
      </c>
      <c r="C16931" s="1" t="str">
        <f t="shared" si="2520"/>
        <v>21:0797</v>
      </c>
      <c r="D16931" s="1" t="str">
        <f t="shared" si="2517"/>
        <v>21:0224</v>
      </c>
      <c r="E16931" t="s">
        <v>65295</v>
      </c>
      <c r="F16931" t="s">
        <v>65296</v>
      </c>
      <c r="H16931">
        <v>63.594039000000002</v>
      </c>
      <c r="I16931">
        <v>-130.6559091</v>
      </c>
      <c r="J16931" s="1" t="str">
        <f t="shared" si="2518"/>
        <v>Fluid (stream)</v>
      </c>
      <c r="K16931" s="1" t="str">
        <f t="shared" si="2519"/>
        <v>Untreated Water</v>
      </c>
      <c r="O16931">
        <v>1.7</v>
      </c>
      <c r="P16931">
        <v>180</v>
      </c>
      <c r="Q16931">
        <v>8.3000000000000007</v>
      </c>
    </row>
    <row r="16932" spans="1:17" hidden="1" x14ac:dyDescent="0.3">
      <c r="A16932" t="s">
        <v>65297</v>
      </c>
      <c r="B16932" t="s">
        <v>65298</v>
      </c>
      <c r="C16932" s="1" t="str">
        <f t="shared" si="2520"/>
        <v>21:0797</v>
      </c>
      <c r="D16932" s="1" t="str">
        <f t="shared" si="2517"/>
        <v>21:0224</v>
      </c>
      <c r="E16932" t="s">
        <v>65299</v>
      </c>
      <c r="F16932" t="s">
        <v>65300</v>
      </c>
      <c r="H16932">
        <v>63.568351399999997</v>
      </c>
      <c r="I16932">
        <v>-130.70758760000001</v>
      </c>
      <c r="J16932" s="1" t="str">
        <f t="shared" si="2518"/>
        <v>Fluid (stream)</v>
      </c>
      <c r="K16932" s="1" t="str">
        <f t="shared" si="2519"/>
        <v>Untreated Water</v>
      </c>
      <c r="O16932">
        <v>0.31</v>
      </c>
      <c r="P16932">
        <v>200</v>
      </c>
      <c r="Q16932">
        <v>7.4</v>
      </c>
    </row>
    <row r="16933" spans="1:17" hidden="1" x14ac:dyDescent="0.3">
      <c r="A16933" t="s">
        <v>65301</v>
      </c>
      <c r="B16933" t="s">
        <v>65302</v>
      </c>
      <c r="C16933" s="1" t="str">
        <f t="shared" si="2520"/>
        <v>21:0797</v>
      </c>
      <c r="D16933" s="1" t="str">
        <f t="shared" si="2517"/>
        <v>21:0224</v>
      </c>
      <c r="E16933" t="s">
        <v>65303</v>
      </c>
      <c r="F16933" t="s">
        <v>65304</v>
      </c>
      <c r="H16933">
        <v>63.595157499999999</v>
      </c>
      <c r="I16933">
        <v>-130.79646289999999</v>
      </c>
      <c r="J16933" s="1" t="str">
        <f t="shared" si="2518"/>
        <v>Fluid (stream)</v>
      </c>
      <c r="K16933" s="1" t="str">
        <f t="shared" si="2519"/>
        <v>Untreated Water</v>
      </c>
      <c r="O16933">
        <v>0.21</v>
      </c>
      <c r="P16933">
        <v>40</v>
      </c>
      <c r="Q16933">
        <v>7.4</v>
      </c>
    </row>
    <row r="16934" spans="1:17" hidden="1" x14ac:dyDescent="0.3">
      <c r="A16934" t="s">
        <v>65305</v>
      </c>
      <c r="B16934" t="s">
        <v>65306</v>
      </c>
      <c r="C16934" s="1" t="str">
        <f t="shared" si="2520"/>
        <v>21:0797</v>
      </c>
      <c r="D16934" s="1" t="str">
        <f t="shared" si="2517"/>
        <v>21:0224</v>
      </c>
      <c r="E16934" t="s">
        <v>65307</v>
      </c>
      <c r="F16934" t="s">
        <v>65308</v>
      </c>
      <c r="H16934">
        <v>63.5882541</v>
      </c>
      <c r="I16934">
        <v>-130.8466569</v>
      </c>
      <c r="J16934" s="1" t="str">
        <f t="shared" si="2518"/>
        <v>Fluid (stream)</v>
      </c>
      <c r="K16934" s="1" t="str">
        <f t="shared" si="2519"/>
        <v>Untreated Water</v>
      </c>
      <c r="O16934">
        <v>0.47</v>
      </c>
      <c r="P16934">
        <v>30</v>
      </c>
      <c r="Q16934">
        <v>7.1</v>
      </c>
    </row>
    <row r="16935" spans="1:17" hidden="1" x14ac:dyDescent="0.3">
      <c r="A16935" t="s">
        <v>65309</v>
      </c>
      <c r="B16935" t="s">
        <v>65310</v>
      </c>
      <c r="C16935" s="1" t="str">
        <f t="shared" si="2520"/>
        <v>21:0797</v>
      </c>
      <c r="D16935" s="1" t="str">
        <f t="shared" si="2517"/>
        <v>21:0224</v>
      </c>
      <c r="E16935" t="s">
        <v>65311</v>
      </c>
      <c r="F16935" t="s">
        <v>65312</v>
      </c>
      <c r="H16935">
        <v>63.5349018</v>
      </c>
      <c r="I16935">
        <v>-130.5255914</v>
      </c>
      <c r="J16935" s="1" t="str">
        <f t="shared" si="2518"/>
        <v>Fluid (stream)</v>
      </c>
      <c r="K16935" s="1" t="str">
        <f t="shared" si="2519"/>
        <v>Untreated Water</v>
      </c>
      <c r="O16935">
        <v>0.6</v>
      </c>
      <c r="P16935">
        <v>40</v>
      </c>
      <c r="Q16935">
        <v>8.1999999999999993</v>
      </c>
    </row>
    <row r="16936" spans="1:17" hidden="1" x14ac:dyDescent="0.3">
      <c r="A16936" t="s">
        <v>65313</v>
      </c>
      <c r="B16936" t="s">
        <v>65314</v>
      </c>
      <c r="C16936" s="1" t="str">
        <f t="shared" si="2520"/>
        <v>21:0797</v>
      </c>
      <c r="D16936" s="1" t="str">
        <f>HYPERLINK("http://geochem.nrcan.gc.ca/cdogs/content/svy/svy_e.htm", "")</f>
        <v/>
      </c>
      <c r="G16936" s="1" t="str">
        <f>HYPERLINK("http://geochem.nrcan.gc.ca/cdogs/content/cr_/cr_00089_e.htm", "89")</f>
        <v>89</v>
      </c>
      <c r="J16936" t="s">
        <v>11453</v>
      </c>
      <c r="K16936" t="s">
        <v>11454</v>
      </c>
      <c r="O16936">
        <v>3.5</v>
      </c>
      <c r="P16936">
        <v>240</v>
      </c>
      <c r="Q16936">
        <v>7.6</v>
      </c>
    </row>
    <row r="16937" spans="1:17" hidden="1" x14ac:dyDescent="0.3">
      <c r="A16937" t="s">
        <v>65315</v>
      </c>
      <c r="B16937" t="s">
        <v>65316</v>
      </c>
      <c r="C16937" s="1" t="str">
        <f t="shared" si="2520"/>
        <v>21:0797</v>
      </c>
      <c r="D16937" s="1" t="str">
        <f t="shared" ref="D16937:D16945" si="2521">HYPERLINK("http://geochem.nrcan.gc.ca/cdogs/content/svy/svy210224_e.htm", "21:0224")</f>
        <v>21:0224</v>
      </c>
      <c r="E16937" t="s">
        <v>65317</v>
      </c>
      <c r="F16937" t="s">
        <v>65318</v>
      </c>
      <c r="H16937">
        <v>63.601775099999998</v>
      </c>
      <c r="I16937">
        <v>-130.5525796</v>
      </c>
      <c r="J16937" s="1" t="str">
        <f t="shared" ref="J16937:J16945" si="2522">HYPERLINK("http://geochem.nrcan.gc.ca/cdogs/content/kwd/kwd020018_e.htm", "Fluid (stream)")</f>
        <v>Fluid (stream)</v>
      </c>
      <c r="K16937" s="1" t="str">
        <f t="shared" ref="K16937:K16945" si="2523">HYPERLINK("http://geochem.nrcan.gc.ca/cdogs/content/kwd/kwd080007_e.htm", "Untreated Water")</f>
        <v>Untreated Water</v>
      </c>
      <c r="O16937">
        <v>1.4</v>
      </c>
      <c r="P16937">
        <v>50</v>
      </c>
      <c r="Q16937">
        <v>8.1999999999999993</v>
      </c>
    </row>
    <row r="16938" spans="1:17" hidden="1" x14ac:dyDescent="0.3">
      <c r="A16938" t="s">
        <v>65319</v>
      </c>
      <c r="B16938" t="s">
        <v>65320</v>
      </c>
      <c r="C16938" s="1" t="str">
        <f t="shared" si="2520"/>
        <v>21:0797</v>
      </c>
      <c r="D16938" s="1" t="str">
        <f t="shared" si="2521"/>
        <v>21:0224</v>
      </c>
      <c r="E16938" t="s">
        <v>65321</v>
      </c>
      <c r="F16938" t="s">
        <v>65322</v>
      </c>
      <c r="H16938">
        <v>63.459740799999999</v>
      </c>
      <c r="I16938">
        <v>-130.29811939999999</v>
      </c>
      <c r="J16938" s="1" t="str">
        <f t="shared" si="2522"/>
        <v>Fluid (stream)</v>
      </c>
      <c r="K16938" s="1" t="str">
        <f t="shared" si="2523"/>
        <v>Untreated Water</v>
      </c>
      <c r="O16938">
        <v>7.0000000000000007E-2</v>
      </c>
      <c r="P16938">
        <v>40</v>
      </c>
      <c r="Q16938">
        <v>6.9</v>
      </c>
    </row>
    <row r="16939" spans="1:17" hidden="1" x14ac:dyDescent="0.3">
      <c r="A16939" t="s">
        <v>65323</v>
      </c>
      <c r="B16939" t="s">
        <v>65324</v>
      </c>
      <c r="C16939" s="1" t="str">
        <f t="shared" si="2520"/>
        <v>21:0797</v>
      </c>
      <c r="D16939" s="1" t="str">
        <f t="shared" si="2521"/>
        <v>21:0224</v>
      </c>
      <c r="E16939" t="s">
        <v>65325</v>
      </c>
      <c r="F16939" t="s">
        <v>65326</v>
      </c>
      <c r="H16939">
        <v>63.602919700000001</v>
      </c>
      <c r="I16939">
        <v>-130.5529847</v>
      </c>
      <c r="J16939" s="1" t="str">
        <f t="shared" si="2522"/>
        <v>Fluid (stream)</v>
      </c>
      <c r="K16939" s="1" t="str">
        <f t="shared" si="2523"/>
        <v>Untreated Water</v>
      </c>
      <c r="O16939">
        <v>2.5000000000000001E-2</v>
      </c>
      <c r="P16939">
        <v>50</v>
      </c>
      <c r="Q16939">
        <v>8.1999999999999993</v>
      </c>
    </row>
    <row r="16940" spans="1:17" hidden="1" x14ac:dyDescent="0.3">
      <c r="A16940" t="s">
        <v>65327</v>
      </c>
      <c r="B16940" t="s">
        <v>65328</v>
      </c>
      <c r="C16940" s="1" t="str">
        <f t="shared" si="2520"/>
        <v>21:0797</v>
      </c>
      <c r="D16940" s="1" t="str">
        <f t="shared" si="2521"/>
        <v>21:0224</v>
      </c>
      <c r="E16940" t="s">
        <v>65329</v>
      </c>
      <c r="F16940" t="s">
        <v>65330</v>
      </c>
      <c r="H16940">
        <v>63.636581900000003</v>
      </c>
      <c r="I16940">
        <v>-130.58090429999999</v>
      </c>
      <c r="J16940" s="1" t="str">
        <f t="shared" si="2522"/>
        <v>Fluid (stream)</v>
      </c>
      <c r="K16940" s="1" t="str">
        <f t="shared" si="2523"/>
        <v>Untreated Water</v>
      </c>
      <c r="O16940">
        <v>0.15</v>
      </c>
      <c r="P16940">
        <v>50</v>
      </c>
      <c r="Q16940">
        <v>8.1999999999999993</v>
      </c>
    </row>
    <row r="16941" spans="1:17" hidden="1" x14ac:dyDescent="0.3">
      <c r="A16941" t="s">
        <v>65331</v>
      </c>
      <c r="B16941" t="s">
        <v>65332</v>
      </c>
      <c r="C16941" s="1" t="str">
        <f t="shared" si="2520"/>
        <v>21:0797</v>
      </c>
      <c r="D16941" s="1" t="str">
        <f t="shared" si="2521"/>
        <v>21:0224</v>
      </c>
      <c r="E16941" t="s">
        <v>65333</v>
      </c>
      <c r="F16941" t="s">
        <v>65334</v>
      </c>
      <c r="H16941">
        <v>63.681092999999997</v>
      </c>
      <c r="I16941">
        <v>-130.51196870000001</v>
      </c>
      <c r="J16941" s="1" t="str">
        <f t="shared" si="2522"/>
        <v>Fluid (stream)</v>
      </c>
      <c r="K16941" s="1" t="str">
        <f t="shared" si="2523"/>
        <v>Untreated Water</v>
      </c>
      <c r="O16941">
        <v>2.5000000000000001E-2</v>
      </c>
      <c r="P16941">
        <v>70</v>
      </c>
      <c r="Q16941">
        <v>7.9</v>
      </c>
    </row>
    <row r="16942" spans="1:17" hidden="1" x14ac:dyDescent="0.3">
      <c r="A16942" t="s">
        <v>65335</v>
      </c>
      <c r="B16942" t="s">
        <v>65336</v>
      </c>
      <c r="C16942" s="1" t="str">
        <f t="shared" si="2520"/>
        <v>21:0797</v>
      </c>
      <c r="D16942" s="1" t="str">
        <f t="shared" si="2521"/>
        <v>21:0224</v>
      </c>
      <c r="E16942" t="s">
        <v>65337</v>
      </c>
      <c r="F16942" t="s">
        <v>65338</v>
      </c>
      <c r="H16942">
        <v>63.655186299999997</v>
      </c>
      <c r="I16942">
        <v>-130.61993659999999</v>
      </c>
      <c r="J16942" s="1" t="str">
        <f t="shared" si="2522"/>
        <v>Fluid (stream)</v>
      </c>
      <c r="K16942" s="1" t="str">
        <f t="shared" si="2523"/>
        <v>Untreated Water</v>
      </c>
      <c r="O16942">
        <v>2.5</v>
      </c>
      <c r="P16942">
        <v>60</v>
      </c>
      <c r="Q16942">
        <v>8.1999999999999993</v>
      </c>
    </row>
    <row r="16943" spans="1:17" hidden="1" x14ac:dyDescent="0.3">
      <c r="A16943" t="s">
        <v>65339</v>
      </c>
      <c r="B16943" t="s">
        <v>65340</v>
      </c>
      <c r="C16943" s="1" t="str">
        <f t="shared" si="2520"/>
        <v>21:0797</v>
      </c>
      <c r="D16943" s="1" t="str">
        <f t="shared" si="2521"/>
        <v>21:0224</v>
      </c>
      <c r="E16943" t="s">
        <v>65341</v>
      </c>
      <c r="F16943" t="s">
        <v>65342</v>
      </c>
      <c r="H16943">
        <v>63.6724538</v>
      </c>
      <c r="I16943">
        <v>-130.6337364</v>
      </c>
      <c r="J16943" s="1" t="str">
        <f t="shared" si="2522"/>
        <v>Fluid (stream)</v>
      </c>
      <c r="K16943" s="1" t="str">
        <f t="shared" si="2523"/>
        <v>Untreated Water</v>
      </c>
      <c r="O16943">
        <v>1.2</v>
      </c>
      <c r="P16943">
        <v>40</v>
      </c>
      <c r="Q16943">
        <v>8.3000000000000007</v>
      </c>
    </row>
    <row r="16944" spans="1:17" hidden="1" x14ac:dyDescent="0.3">
      <c r="A16944" t="s">
        <v>65343</v>
      </c>
      <c r="B16944" t="s">
        <v>65344</v>
      </c>
      <c r="C16944" s="1" t="str">
        <f t="shared" si="2520"/>
        <v>21:0797</v>
      </c>
      <c r="D16944" s="1" t="str">
        <f t="shared" si="2521"/>
        <v>21:0224</v>
      </c>
      <c r="E16944" t="s">
        <v>65345</v>
      </c>
      <c r="F16944" t="s">
        <v>65346</v>
      </c>
      <c r="H16944">
        <v>63.631755099999999</v>
      </c>
      <c r="I16944">
        <v>-130.65241140000001</v>
      </c>
      <c r="J16944" s="1" t="str">
        <f t="shared" si="2522"/>
        <v>Fluid (stream)</v>
      </c>
      <c r="K16944" s="1" t="str">
        <f t="shared" si="2523"/>
        <v>Untreated Water</v>
      </c>
      <c r="O16944">
        <v>1.5</v>
      </c>
      <c r="P16944">
        <v>50</v>
      </c>
      <c r="Q16944">
        <v>8.1</v>
      </c>
    </row>
    <row r="16945" spans="1:17" hidden="1" x14ac:dyDescent="0.3">
      <c r="A16945" t="s">
        <v>65347</v>
      </c>
      <c r="B16945" t="s">
        <v>65348</v>
      </c>
      <c r="C16945" s="1" t="str">
        <f t="shared" si="2520"/>
        <v>21:0797</v>
      </c>
      <c r="D16945" s="1" t="str">
        <f t="shared" si="2521"/>
        <v>21:0224</v>
      </c>
      <c r="E16945" t="s">
        <v>65349</v>
      </c>
      <c r="F16945" t="s">
        <v>65350</v>
      </c>
      <c r="H16945">
        <v>63.655509600000002</v>
      </c>
      <c r="I16945">
        <v>-130.6615898</v>
      </c>
      <c r="J16945" s="1" t="str">
        <f t="shared" si="2522"/>
        <v>Fluid (stream)</v>
      </c>
      <c r="K16945" s="1" t="str">
        <f t="shared" si="2523"/>
        <v>Untreated Water</v>
      </c>
      <c r="O16945">
        <v>1.5</v>
      </c>
      <c r="P16945">
        <v>70</v>
      </c>
      <c r="Q16945">
        <v>8.1</v>
      </c>
    </row>
    <row r="16946" spans="1:17" hidden="1" x14ac:dyDescent="0.3">
      <c r="A16946" t="s">
        <v>65351</v>
      </c>
      <c r="B16946" t="s">
        <v>65352</v>
      </c>
      <c r="C16946" s="1" t="str">
        <f t="shared" si="2520"/>
        <v>21:0797</v>
      </c>
      <c r="D16946" s="1" t="str">
        <f>HYPERLINK("http://geochem.nrcan.gc.ca/cdogs/content/svy/svy_e.htm", "")</f>
        <v/>
      </c>
      <c r="G16946" s="1" t="str">
        <f>HYPERLINK("http://geochem.nrcan.gc.ca/cdogs/content/cr_/cr_00088_e.htm", "88")</f>
        <v>88</v>
      </c>
      <c r="J16946" t="s">
        <v>11453</v>
      </c>
      <c r="K16946" t="s">
        <v>11454</v>
      </c>
      <c r="O16946">
        <v>0.11</v>
      </c>
      <c r="P16946">
        <v>120</v>
      </c>
      <c r="Q16946">
        <v>8.1</v>
      </c>
    </row>
    <row r="16947" spans="1:17" hidden="1" x14ac:dyDescent="0.3">
      <c r="A16947" t="s">
        <v>65353</v>
      </c>
      <c r="B16947" t="s">
        <v>65354</v>
      </c>
      <c r="C16947" s="1" t="str">
        <f t="shared" si="2520"/>
        <v>21:0797</v>
      </c>
      <c r="D16947" s="1" t="str">
        <f t="shared" ref="D16947:D16962" si="2524">HYPERLINK("http://geochem.nrcan.gc.ca/cdogs/content/svy/svy210224_e.htm", "21:0224")</f>
        <v>21:0224</v>
      </c>
      <c r="E16947" t="s">
        <v>65355</v>
      </c>
      <c r="F16947" t="s">
        <v>65356</v>
      </c>
      <c r="H16947">
        <v>63.650005999999998</v>
      </c>
      <c r="I16947">
        <v>-130.73008179999999</v>
      </c>
      <c r="J16947" s="1" t="str">
        <f t="shared" ref="J16947:J16962" si="2525">HYPERLINK("http://geochem.nrcan.gc.ca/cdogs/content/kwd/kwd020018_e.htm", "Fluid (stream)")</f>
        <v>Fluid (stream)</v>
      </c>
      <c r="K16947" s="1" t="str">
        <f t="shared" ref="K16947:K16962" si="2526">HYPERLINK("http://geochem.nrcan.gc.ca/cdogs/content/kwd/kwd080007_e.htm", "Untreated Water")</f>
        <v>Untreated Water</v>
      </c>
      <c r="O16947">
        <v>1.3</v>
      </c>
      <c r="P16947">
        <v>190</v>
      </c>
      <c r="Q16947">
        <v>8</v>
      </c>
    </row>
    <row r="16948" spans="1:17" hidden="1" x14ac:dyDescent="0.3">
      <c r="A16948" t="s">
        <v>65357</v>
      </c>
      <c r="B16948" t="s">
        <v>65358</v>
      </c>
      <c r="C16948" s="1" t="str">
        <f t="shared" si="2520"/>
        <v>21:0797</v>
      </c>
      <c r="D16948" s="1" t="str">
        <f t="shared" si="2524"/>
        <v>21:0224</v>
      </c>
      <c r="E16948" t="s">
        <v>65359</v>
      </c>
      <c r="F16948" t="s">
        <v>65360</v>
      </c>
      <c r="H16948">
        <v>63.639022199999999</v>
      </c>
      <c r="I16948">
        <v>-130.76149609999999</v>
      </c>
      <c r="J16948" s="1" t="str">
        <f t="shared" si="2525"/>
        <v>Fluid (stream)</v>
      </c>
      <c r="K16948" s="1" t="str">
        <f t="shared" si="2526"/>
        <v>Untreated Water</v>
      </c>
      <c r="O16948">
        <v>1.4</v>
      </c>
      <c r="P16948">
        <v>270</v>
      </c>
      <c r="Q16948">
        <v>7.6</v>
      </c>
    </row>
    <row r="16949" spans="1:17" hidden="1" x14ac:dyDescent="0.3">
      <c r="A16949" t="s">
        <v>65361</v>
      </c>
      <c r="B16949" t="s">
        <v>65362</v>
      </c>
      <c r="C16949" s="1" t="str">
        <f t="shared" si="2520"/>
        <v>21:0797</v>
      </c>
      <c r="D16949" s="1" t="str">
        <f t="shared" si="2524"/>
        <v>21:0224</v>
      </c>
      <c r="E16949" t="s">
        <v>65363</v>
      </c>
      <c r="F16949" t="s">
        <v>65364</v>
      </c>
      <c r="H16949">
        <v>63.639285600000001</v>
      </c>
      <c r="I16949">
        <v>-130.7656312</v>
      </c>
      <c r="J16949" s="1" t="str">
        <f t="shared" si="2525"/>
        <v>Fluid (stream)</v>
      </c>
      <c r="K16949" s="1" t="str">
        <f t="shared" si="2526"/>
        <v>Untreated Water</v>
      </c>
      <c r="O16949">
        <v>0.43</v>
      </c>
      <c r="P16949">
        <v>110</v>
      </c>
      <c r="Q16949">
        <v>7.7</v>
      </c>
    </row>
    <row r="16950" spans="1:17" hidden="1" x14ac:dyDescent="0.3">
      <c r="A16950" t="s">
        <v>65365</v>
      </c>
      <c r="B16950" t="s">
        <v>65366</v>
      </c>
      <c r="C16950" s="1" t="str">
        <f t="shared" si="2520"/>
        <v>21:0797</v>
      </c>
      <c r="D16950" s="1" t="str">
        <f t="shared" si="2524"/>
        <v>21:0224</v>
      </c>
      <c r="E16950" t="s">
        <v>65367</v>
      </c>
      <c r="F16950" t="s">
        <v>65368</v>
      </c>
      <c r="H16950">
        <v>63.649028199999997</v>
      </c>
      <c r="I16950">
        <v>-130.78936229999999</v>
      </c>
      <c r="J16950" s="1" t="str">
        <f t="shared" si="2525"/>
        <v>Fluid (stream)</v>
      </c>
      <c r="K16950" s="1" t="str">
        <f t="shared" si="2526"/>
        <v>Untreated Water</v>
      </c>
      <c r="O16950">
        <v>2.5000000000000001E-2</v>
      </c>
      <c r="P16950">
        <v>310</v>
      </c>
      <c r="Q16950">
        <v>7.8</v>
      </c>
    </row>
    <row r="16951" spans="1:17" hidden="1" x14ac:dyDescent="0.3">
      <c r="A16951" t="s">
        <v>65369</v>
      </c>
      <c r="B16951" t="s">
        <v>65370</v>
      </c>
      <c r="C16951" s="1" t="str">
        <f t="shared" si="2520"/>
        <v>21:0797</v>
      </c>
      <c r="D16951" s="1" t="str">
        <f t="shared" si="2524"/>
        <v>21:0224</v>
      </c>
      <c r="E16951" t="s">
        <v>65371</v>
      </c>
      <c r="F16951" t="s">
        <v>65372</v>
      </c>
      <c r="H16951">
        <v>63.654256099999998</v>
      </c>
      <c r="I16951">
        <v>-130.78621670000001</v>
      </c>
      <c r="J16951" s="1" t="str">
        <f t="shared" si="2525"/>
        <v>Fluid (stream)</v>
      </c>
      <c r="K16951" s="1" t="str">
        <f t="shared" si="2526"/>
        <v>Untreated Water</v>
      </c>
      <c r="O16951">
        <v>2.5000000000000001E-2</v>
      </c>
      <c r="P16951">
        <v>350</v>
      </c>
      <c r="Q16951">
        <v>7.8</v>
      </c>
    </row>
    <row r="16952" spans="1:17" hidden="1" x14ac:dyDescent="0.3">
      <c r="A16952" t="s">
        <v>65373</v>
      </c>
      <c r="B16952" t="s">
        <v>65374</v>
      </c>
      <c r="C16952" s="1" t="str">
        <f t="shared" si="2520"/>
        <v>21:0797</v>
      </c>
      <c r="D16952" s="1" t="str">
        <f t="shared" si="2524"/>
        <v>21:0224</v>
      </c>
      <c r="E16952" t="s">
        <v>65375</v>
      </c>
      <c r="F16952" t="s">
        <v>65376</v>
      </c>
      <c r="H16952">
        <v>63.653740200000001</v>
      </c>
      <c r="I16952">
        <v>-130.82723279999999</v>
      </c>
      <c r="J16952" s="1" t="str">
        <f t="shared" si="2525"/>
        <v>Fluid (stream)</v>
      </c>
      <c r="K16952" s="1" t="str">
        <f t="shared" si="2526"/>
        <v>Untreated Water</v>
      </c>
      <c r="O16952">
        <v>7.0000000000000007E-2</v>
      </c>
      <c r="P16952">
        <v>70</v>
      </c>
      <c r="Q16952">
        <v>7.6</v>
      </c>
    </row>
    <row r="16953" spans="1:17" hidden="1" x14ac:dyDescent="0.3">
      <c r="A16953" t="s">
        <v>65377</v>
      </c>
      <c r="B16953" t="s">
        <v>65378</v>
      </c>
      <c r="C16953" s="1" t="str">
        <f t="shared" si="2520"/>
        <v>21:0797</v>
      </c>
      <c r="D16953" s="1" t="str">
        <f t="shared" si="2524"/>
        <v>21:0224</v>
      </c>
      <c r="E16953" t="s">
        <v>65375</v>
      </c>
      <c r="F16953" t="s">
        <v>65379</v>
      </c>
      <c r="H16953">
        <v>63.653740200000001</v>
      </c>
      <c r="I16953">
        <v>-130.82723279999999</v>
      </c>
      <c r="J16953" s="1" t="str">
        <f t="shared" si="2525"/>
        <v>Fluid (stream)</v>
      </c>
      <c r="K16953" s="1" t="str">
        <f t="shared" si="2526"/>
        <v>Untreated Water</v>
      </c>
      <c r="O16953">
        <v>2.5000000000000001E-2</v>
      </c>
      <c r="P16953">
        <v>60</v>
      </c>
      <c r="Q16953">
        <v>7.6</v>
      </c>
    </row>
    <row r="16954" spans="1:17" hidden="1" x14ac:dyDescent="0.3">
      <c r="A16954" t="s">
        <v>65380</v>
      </c>
      <c r="B16954" t="s">
        <v>65381</v>
      </c>
      <c r="C16954" s="1" t="str">
        <f t="shared" si="2520"/>
        <v>21:0797</v>
      </c>
      <c r="D16954" s="1" t="str">
        <f t="shared" si="2524"/>
        <v>21:0224</v>
      </c>
      <c r="E16954" t="s">
        <v>65382</v>
      </c>
      <c r="F16954" t="s">
        <v>65383</v>
      </c>
      <c r="H16954">
        <v>63.6738511</v>
      </c>
      <c r="I16954">
        <v>-130.86897730000001</v>
      </c>
      <c r="J16954" s="1" t="str">
        <f t="shared" si="2525"/>
        <v>Fluid (stream)</v>
      </c>
      <c r="K16954" s="1" t="str">
        <f t="shared" si="2526"/>
        <v>Untreated Water</v>
      </c>
      <c r="O16954">
        <v>0.25</v>
      </c>
      <c r="P16954">
        <v>110</v>
      </c>
      <c r="Q16954">
        <v>7.7</v>
      </c>
    </row>
    <row r="16955" spans="1:17" hidden="1" x14ac:dyDescent="0.3">
      <c r="A16955" t="s">
        <v>65384</v>
      </c>
      <c r="B16955" t="s">
        <v>65385</v>
      </c>
      <c r="C16955" s="1" t="str">
        <f t="shared" si="2520"/>
        <v>21:0797</v>
      </c>
      <c r="D16955" s="1" t="str">
        <f t="shared" si="2524"/>
        <v>21:0224</v>
      </c>
      <c r="E16955" t="s">
        <v>65386</v>
      </c>
      <c r="F16955" t="s">
        <v>65387</v>
      </c>
      <c r="H16955">
        <v>63.686294099999998</v>
      </c>
      <c r="I16955">
        <v>-130.876531</v>
      </c>
      <c r="J16955" s="1" t="str">
        <f t="shared" si="2525"/>
        <v>Fluid (stream)</v>
      </c>
      <c r="K16955" s="1" t="str">
        <f t="shared" si="2526"/>
        <v>Untreated Water</v>
      </c>
      <c r="O16955">
        <v>0.18</v>
      </c>
      <c r="P16955">
        <v>160</v>
      </c>
      <c r="Q16955">
        <v>7.8</v>
      </c>
    </row>
    <row r="16956" spans="1:17" hidden="1" x14ac:dyDescent="0.3">
      <c r="A16956" t="s">
        <v>65388</v>
      </c>
      <c r="B16956" t="s">
        <v>65389</v>
      </c>
      <c r="C16956" s="1" t="str">
        <f t="shared" si="2520"/>
        <v>21:0797</v>
      </c>
      <c r="D16956" s="1" t="str">
        <f t="shared" si="2524"/>
        <v>21:0224</v>
      </c>
      <c r="E16956" t="s">
        <v>65390</v>
      </c>
      <c r="F16956" t="s">
        <v>65391</v>
      </c>
      <c r="H16956">
        <v>63.615476299999997</v>
      </c>
      <c r="I16956">
        <v>-130.9303898</v>
      </c>
      <c r="J16956" s="1" t="str">
        <f t="shared" si="2525"/>
        <v>Fluid (stream)</v>
      </c>
      <c r="K16956" s="1" t="str">
        <f t="shared" si="2526"/>
        <v>Untreated Water</v>
      </c>
      <c r="O16956">
        <v>5.5</v>
      </c>
      <c r="P16956">
        <v>60</v>
      </c>
      <c r="Q16956">
        <v>7.3</v>
      </c>
    </row>
    <row r="16957" spans="1:17" hidden="1" x14ac:dyDescent="0.3">
      <c r="A16957" t="s">
        <v>65392</v>
      </c>
      <c r="B16957" t="s">
        <v>65393</v>
      </c>
      <c r="C16957" s="1" t="str">
        <f t="shared" si="2520"/>
        <v>21:0797</v>
      </c>
      <c r="D16957" s="1" t="str">
        <f t="shared" si="2524"/>
        <v>21:0224</v>
      </c>
      <c r="E16957" t="s">
        <v>65394</v>
      </c>
      <c r="F16957" t="s">
        <v>65395</v>
      </c>
      <c r="H16957">
        <v>63.658869899999999</v>
      </c>
      <c r="I16957">
        <v>-130.97166530000001</v>
      </c>
      <c r="J16957" s="1" t="str">
        <f t="shared" si="2525"/>
        <v>Fluid (stream)</v>
      </c>
      <c r="K16957" s="1" t="str">
        <f t="shared" si="2526"/>
        <v>Untreated Water</v>
      </c>
      <c r="O16957">
        <v>0.36</v>
      </c>
      <c r="P16957">
        <v>70</v>
      </c>
      <c r="Q16957">
        <v>7.8</v>
      </c>
    </row>
    <row r="16958" spans="1:17" hidden="1" x14ac:dyDescent="0.3">
      <c r="A16958" t="s">
        <v>65396</v>
      </c>
      <c r="B16958" t="s">
        <v>65397</v>
      </c>
      <c r="C16958" s="1" t="str">
        <f t="shared" si="2520"/>
        <v>21:0797</v>
      </c>
      <c r="D16958" s="1" t="str">
        <f t="shared" si="2524"/>
        <v>21:0224</v>
      </c>
      <c r="E16958" t="s">
        <v>65398</v>
      </c>
      <c r="F16958" t="s">
        <v>65399</v>
      </c>
      <c r="H16958">
        <v>63.582309100000003</v>
      </c>
      <c r="I16958">
        <v>-130.98920369999999</v>
      </c>
      <c r="J16958" s="1" t="str">
        <f t="shared" si="2525"/>
        <v>Fluid (stream)</v>
      </c>
      <c r="K16958" s="1" t="str">
        <f t="shared" si="2526"/>
        <v>Untreated Water</v>
      </c>
      <c r="O16958">
        <v>8.6</v>
      </c>
      <c r="P16958">
        <v>100</v>
      </c>
      <c r="Q16958">
        <v>7.5</v>
      </c>
    </row>
    <row r="16959" spans="1:17" hidden="1" x14ac:dyDescent="0.3">
      <c r="A16959" t="s">
        <v>65400</v>
      </c>
      <c r="B16959" t="s">
        <v>65401</v>
      </c>
      <c r="C16959" s="1" t="str">
        <f t="shared" si="2520"/>
        <v>21:0797</v>
      </c>
      <c r="D16959" s="1" t="str">
        <f t="shared" si="2524"/>
        <v>21:0224</v>
      </c>
      <c r="E16959" t="s">
        <v>65402</v>
      </c>
      <c r="F16959" t="s">
        <v>65403</v>
      </c>
      <c r="H16959">
        <v>63.6627127</v>
      </c>
      <c r="I16959">
        <v>-130.9846833</v>
      </c>
      <c r="J16959" s="1" t="str">
        <f t="shared" si="2525"/>
        <v>Fluid (stream)</v>
      </c>
      <c r="K16959" s="1" t="str">
        <f t="shared" si="2526"/>
        <v>Untreated Water</v>
      </c>
      <c r="O16959">
        <v>0.21</v>
      </c>
      <c r="P16959">
        <v>210</v>
      </c>
      <c r="Q16959">
        <v>7.6</v>
      </c>
    </row>
    <row r="16960" spans="1:17" hidden="1" x14ac:dyDescent="0.3">
      <c r="A16960" t="s">
        <v>65404</v>
      </c>
      <c r="B16960" t="s">
        <v>65405</v>
      </c>
      <c r="C16960" s="1" t="str">
        <f t="shared" si="2520"/>
        <v>21:0797</v>
      </c>
      <c r="D16960" s="1" t="str">
        <f t="shared" si="2524"/>
        <v>21:0224</v>
      </c>
      <c r="E16960" t="s">
        <v>65406</v>
      </c>
      <c r="F16960" t="s">
        <v>65407</v>
      </c>
      <c r="H16960">
        <v>63.7059669</v>
      </c>
      <c r="I16960">
        <v>-130.98341819999999</v>
      </c>
      <c r="J16960" s="1" t="str">
        <f t="shared" si="2525"/>
        <v>Fluid (stream)</v>
      </c>
      <c r="K16960" s="1" t="str">
        <f t="shared" si="2526"/>
        <v>Untreated Water</v>
      </c>
      <c r="O16960">
        <v>0.25</v>
      </c>
      <c r="P16960">
        <v>110</v>
      </c>
      <c r="Q16960">
        <v>8.1</v>
      </c>
    </row>
    <row r="16961" spans="1:17" hidden="1" x14ac:dyDescent="0.3">
      <c r="A16961" t="s">
        <v>65408</v>
      </c>
      <c r="B16961" t="s">
        <v>65409</v>
      </c>
      <c r="C16961" s="1" t="str">
        <f t="shared" si="2520"/>
        <v>21:0797</v>
      </c>
      <c r="D16961" s="1" t="str">
        <f t="shared" si="2524"/>
        <v>21:0224</v>
      </c>
      <c r="E16961" t="s">
        <v>65410</v>
      </c>
      <c r="F16961" t="s">
        <v>65411</v>
      </c>
      <c r="H16961">
        <v>63.716847299999998</v>
      </c>
      <c r="I16961">
        <v>-130.9552262</v>
      </c>
      <c r="J16961" s="1" t="str">
        <f t="shared" si="2525"/>
        <v>Fluid (stream)</v>
      </c>
      <c r="K16961" s="1" t="str">
        <f t="shared" si="2526"/>
        <v>Untreated Water</v>
      </c>
      <c r="O16961">
        <v>0.42</v>
      </c>
      <c r="P16961">
        <v>320</v>
      </c>
      <c r="Q16961">
        <v>8.1</v>
      </c>
    </row>
    <row r="16962" spans="1:17" hidden="1" x14ac:dyDescent="0.3">
      <c r="A16962" t="s">
        <v>65412</v>
      </c>
      <c r="B16962" t="s">
        <v>65413</v>
      </c>
      <c r="C16962" s="1" t="str">
        <f t="shared" si="2520"/>
        <v>21:0797</v>
      </c>
      <c r="D16962" s="1" t="str">
        <f t="shared" si="2524"/>
        <v>21:0224</v>
      </c>
      <c r="E16962" t="s">
        <v>65414</v>
      </c>
      <c r="F16962" t="s">
        <v>65415</v>
      </c>
      <c r="H16962">
        <v>63.703531300000002</v>
      </c>
      <c r="I16962">
        <v>-130.867492</v>
      </c>
      <c r="J16962" s="1" t="str">
        <f t="shared" si="2525"/>
        <v>Fluid (stream)</v>
      </c>
      <c r="K16962" s="1" t="str">
        <f t="shared" si="2526"/>
        <v>Untreated Water</v>
      </c>
      <c r="O16962">
        <v>3.8</v>
      </c>
      <c r="P16962">
        <v>420</v>
      </c>
      <c r="Q16962">
        <v>7.9</v>
      </c>
    </row>
    <row r="16963" spans="1:17" hidden="1" x14ac:dyDescent="0.3">
      <c r="A16963" t="s">
        <v>65416</v>
      </c>
      <c r="B16963" t="s">
        <v>65417</v>
      </c>
      <c r="C16963" s="1" t="str">
        <f t="shared" si="2520"/>
        <v>21:0797</v>
      </c>
      <c r="D16963" s="1" t="str">
        <f>HYPERLINK("http://geochem.nrcan.gc.ca/cdogs/content/svy/svy_e.htm", "")</f>
        <v/>
      </c>
      <c r="G16963" s="1" t="str">
        <f>HYPERLINK("http://geochem.nrcan.gc.ca/cdogs/content/cr_/cr_00088_e.htm", "88")</f>
        <v>88</v>
      </c>
      <c r="J16963" t="s">
        <v>11453</v>
      </c>
      <c r="K16963" t="s">
        <v>11454</v>
      </c>
      <c r="O16963">
        <v>0.14000000000000001</v>
      </c>
      <c r="P16963">
        <v>160</v>
      </c>
      <c r="Q16963">
        <v>8.1</v>
      </c>
    </row>
    <row r="16964" spans="1:17" hidden="1" x14ac:dyDescent="0.3">
      <c r="A16964" t="s">
        <v>65418</v>
      </c>
      <c r="B16964" t="s">
        <v>65419</v>
      </c>
      <c r="C16964" s="1" t="str">
        <f t="shared" si="2520"/>
        <v>21:0797</v>
      </c>
      <c r="D16964" s="1" t="str">
        <f t="shared" ref="D16964:D16976" si="2527">HYPERLINK("http://geochem.nrcan.gc.ca/cdogs/content/svy/svy210224_e.htm", "21:0224")</f>
        <v>21:0224</v>
      </c>
      <c r="E16964" t="s">
        <v>65420</v>
      </c>
      <c r="F16964" t="s">
        <v>65421</v>
      </c>
      <c r="H16964">
        <v>63.724175000000002</v>
      </c>
      <c r="I16964">
        <v>-130.88090149999999</v>
      </c>
      <c r="J16964" s="1" t="str">
        <f t="shared" ref="J16964:J16976" si="2528">HYPERLINK("http://geochem.nrcan.gc.ca/cdogs/content/kwd/kwd020018_e.htm", "Fluid (stream)")</f>
        <v>Fluid (stream)</v>
      </c>
      <c r="K16964" s="1" t="str">
        <f t="shared" ref="K16964:K16976" si="2529">HYPERLINK("http://geochem.nrcan.gc.ca/cdogs/content/kwd/kwd080007_e.htm", "Untreated Water")</f>
        <v>Untreated Water</v>
      </c>
      <c r="O16964">
        <v>7.8</v>
      </c>
      <c r="P16964">
        <v>760</v>
      </c>
      <c r="Q16964">
        <v>8.1</v>
      </c>
    </row>
    <row r="16965" spans="1:17" hidden="1" x14ac:dyDescent="0.3">
      <c r="A16965" t="s">
        <v>65422</v>
      </c>
      <c r="B16965" t="s">
        <v>65423</v>
      </c>
      <c r="C16965" s="1" t="str">
        <f t="shared" si="2520"/>
        <v>21:0797</v>
      </c>
      <c r="D16965" s="1" t="str">
        <f t="shared" si="2527"/>
        <v>21:0224</v>
      </c>
      <c r="E16965" t="s">
        <v>65424</v>
      </c>
      <c r="F16965" t="s">
        <v>65425</v>
      </c>
      <c r="H16965">
        <v>63.742958399999999</v>
      </c>
      <c r="I16965">
        <v>-130.91139129999999</v>
      </c>
      <c r="J16965" s="1" t="str">
        <f t="shared" si="2528"/>
        <v>Fluid (stream)</v>
      </c>
      <c r="K16965" s="1" t="str">
        <f t="shared" si="2529"/>
        <v>Untreated Water</v>
      </c>
      <c r="O16965">
        <v>1.6</v>
      </c>
      <c r="P16965">
        <v>700</v>
      </c>
      <c r="Q16965">
        <v>7.7</v>
      </c>
    </row>
    <row r="16966" spans="1:17" hidden="1" x14ac:dyDescent="0.3">
      <c r="A16966" t="s">
        <v>65426</v>
      </c>
      <c r="B16966" t="s">
        <v>65427</v>
      </c>
      <c r="C16966" s="1" t="str">
        <f t="shared" si="2520"/>
        <v>21:0797</v>
      </c>
      <c r="D16966" s="1" t="str">
        <f t="shared" si="2527"/>
        <v>21:0224</v>
      </c>
      <c r="E16966" t="s">
        <v>65428</v>
      </c>
      <c r="F16966" t="s">
        <v>65429</v>
      </c>
      <c r="H16966">
        <v>63.740424300000001</v>
      </c>
      <c r="I16966">
        <v>-130.8271288</v>
      </c>
      <c r="J16966" s="1" t="str">
        <f t="shared" si="2528"/>
        <v>Fluid (stream)</v>
      </c>
      <c r="K16966" s="1" t="str">
        <f t="shared" si="2529"/>
        <v>Untreated Water</v>
      </c>
      <c r="O16966">
        <v>0.6</v>
      </c>
      <c r="P16966">
        <v>160</v>
      </c>
      <c r="Q16966">
        <v>7.7</v>
      </c>
    </row>
    <row r="16967" spans="1:17" hidden="1" x14ac:dyDescent="0.3">
      <c r="A16967" t="s">
        <v>65430</v>
      </c>
      <c r="B16967" t="s">
        <v>65431</v>
      </c>
      <c r="C16967" s="1" t="str">
        <f t="shared" si="2520"/>
        <v>21:0797</v>
      </c>
      <c r="D16967" s="1" t="str">
        <f t="shared" si="2527"/>
        <v>21:0224</v>
      </c>
      <c r="E16967" t="s">
        <v>65428</v>
      </c>
      <c r="F16967" t="s">
        <v>65432</v>
      </c>
      <c r="H16967">
        <v>63.740424300000001</v>
      </c>
      <c r="I16967">
        <v>-130.8271288</v>
      </c>
      <c r="J16967" s="1" t="str">
        <f t="shared" si="2528"/>
        <v>Fluid (stream)</v>
      </c>
      <c r="K16967" s="1" t="str">
        <f t="shared" si="2529"/>
        <v>Untreated Water</v>
      </c>
      <c r="O16967">
        <v>0.83</v>
      </c>
      <c r="P16967">
        <v>160</v>
      </c>
      <c r="Q16967">
        <v>7.6</v>
      </c>
    </row>
    <row r="16968" spans="1:17" hidden="1" x14ac:dyDescent="0.3">
      <c r="A16968" t="s">
        <v>65433</v>
      </c>
      <c r="B16968" t="s">
        <v>65434</v>
      </c>
      <c r="C16968" s="1" t="str">
        <f t="shared" si="2520"/>
        <v>21:0797</v>
      </c>
      <c r="D16968" s="1" t="str">
        <f t="shared" si="2527"/>
        <v>21:0224</v>
      </c>
      <c r="E16968" t="s">
        <v>65435</v>
      </c>
      <c r="F16968" t="s">
        <v>65436</v>
      </c>
      <c r="H16968">
        <v>63.722445499999999</v>
      </c>
      <c r="I16968">
        <v>-130.79486589999999</v>
      </c>
      <c r="J16968" s="1" t="str">
        <f t="shared" si="2528"/>
        <v>Fluid (stream)</v>
      </c>
      <c r="K16968" s="1" t="str">
        <f t="shared" si="2529"/>
        <v>Untreated Water</v>
      </c>
      <c r="O16968">
        <v>0.8</v>
      </c>
      <c r="P16968">
        <v>140</v>
      </c>
      <c r="Q16968">
        <v>7.6</v>
      </c>
    </row>
    <row r="16969" spans="1:17" hidden="1" x14ac:dyDescent="0.3">
      <c r="A16969" t="s">
        <v>65437</v>
      </c>
      <c r="B16969" t="s">
        <v>65438</v>
      </c>
      <c r="C16969" s="1" t="str">
        <f t="shared" si="2520"/>
        <v>21:0797</v>
      </c>
      <c r="D16969" s="1" t="str">
        <f t="shared" si="2527"/>
        <v>21:0224</v>
      </c>
      <c r="E16969" t="s">
        <v>65439</v>
      </c>
      <c r="F16969" t="s">
        <v>65440</v>
      </c>
      <c r="H16969">
        <v>63.713712200000003</v>
      </c>
      <c r="I16969">
        <v>-130.7122871</v>
      </c>
      <c r="J16969" s="1" t="str">
        <f t="shared" si="2528"/>
        <v>Fluid (stream)</v>
      </c>
      <c r="K16969" s="1" t="str">
        <f t="shared" si="2529"/>
        <v>Untreated Water</v>
      </c>
      <c r="O16969">
        <v>2.8</v>
      </c>
      <c r="P16969">
        <v>90</v>
      </c>
      <c r="Q16969">
        <v>8</v>
      </c>
    </row>
    <row r="16970" spans="1:17" hidden="1" x14ac:dyDescent="0.3">
      <c r="A16970" t="s">
        <v>65441</v>
      </c>
      <c r="B16970" t="s">
        <v>65442</v>
      </c>
      <c r="C16970" s="1" t="str">
        <f t="shared" si="2520"/>
        <v>21:0797</v>
      </c>
      <c r="D16970" s="1" t="str">
        <f t="shared" si="2527"/>
        <v>21:0224</v>
      </c>
      <c r="E16970" t="s">
        <v>65443</v>
      </c>
      <c r="F16970" t="s">
        <v>65444</v>
      </c>
      <c r="H16970">
        <v>63.695245499999999</v>
      </c>
      <c r="I16970">
        <v>-130.70864399999999</v>
      </c>
      <c r="J16970" s="1" t="str">
        <f t="shared" si="2528"/>
        <v>Fluid (stream)</v>
      </c>
      <c r="K16970" s="1" t="str">
        <f t="shared" si="2529"/>
        <v>Untreated Water</v>
      </c>
      <c r="O16970">
        <v>3.1</v>
      </c>
      <c r="P16970">
        <v>70</v>
      </c>
      <c r="Q16970">
        <v>8.1</v>
      </c>
    </row>
    <row r="16971" spans="1:17" hidden="1" x14ac:dyDescent="0.3">
      <c r="A16971" t="s">
        <v>65445</v>
      </c>
      <c r="B16971" t="s">
        <v>65446</v>
      </c>
      <c r="C16971" s="1" t="str">
        <f t="shared" si="2520"/>
        <v>21:0797</v>
      </c>
      <c r="D16971" s="1" t="str">
        <f t="shared" si="2527"/>
        <v>21:0224</v>
      </c>
      <c r="E16971" t="s">
        <v>65447</v>
      </c>
      <c r="F16971" t="s">
        <v>65448</v>
      </c>
      <c r="H16971">
        <v>63.695430199999997</v>
      </c>
      <c r="I16971">
        <v>-130.75000560000001</v>
      </c>
      <c r="J16971" s="1" t="str">
        <f t="shared" si="2528"/>
        <v>Fluid (stream)</v>
      </c>
      <c r="K16971" s="1" t="str">
        <f t="shared" si="2529"/>
        <v>Untreated Water</v>
      </c>
      <c r="O16971">
        <v>0.43</v>
      </c>
      <c r="P16971">
        <v>150</v>
      </c>
      <c r="Q16971">
        <v>7.7</v>
      </c>
    </row>
    <row r="16972" spans="1:17" hidden="1" x14ac:dyDescent="0.3">
      <c r="A16972" t="s">
        <v>65449</v>
      </c>
      <c r="B16972" t="s">
        <v>65450</v>
      </c>
      <c r="C16972" s="1" t="str">
        <f t="shared" si="2520"/>
        <v>21:0797</v>
      </c>
      <c r="D16972" s="1" t="str">
        <f t="shared" si="2527"/>
        <v>21:0224</v>
      </c>
      <c r="E16972" t="s">
        <v>65451</v>
      </c>
      <c r="F16972" t="s">
        <v>65452</v>
      </c>
      <c r="H16972">
        <v>63.497830999999998</v>
      </c>
      <c r="I16972">
        <v>-130.33865779999999</v>
      </c>
      <c r="J16972" s="1" t="str">
        <f t="shared" si="2528"/>
        <v>Fluid (stream)</v>
      </c>
      <c r="K16972" s="1" t="str">
        <f t="shared" si="2529"/>
        <v>Untreated Water</v>
      </c>
      <c r="O16972">
        <v>2.9</v>
      </c>
      <c r="P16972">
        <v>50</v>
      </c>
      <c r="Q16972">
        <v>7.4</v>
      </c>
    </row>
    <row r="16973" spans="1:17" hidden="1" x14ac:dyDescent="0.3">
      <c r="A16973" t="s">
        <v>65453</v>
      </c>
      <c r="B16973" t="s">
        <v>65454</v>
      </c>
      <c r="C16973" s="1" t="str">
        <f t="shared" si="2520"/>
        <v>21:0797</v>
      </c>
      <c r="D16973" s="1" t="str">
        <f t="shared" si="2527"/>
        <v>21:0224</v>
      </c>
      <c r="E16973" t="s">
        <v>65455</v>
      </c>
      <c r="F16973" t="s">
        <v>65456</v>
      </c>
      <c r="H16973">
        <v>63.685889400000001</v>
      </c>
      <c r="I16973">
        <v>-130.60364960000001</v>
      </c>
      <c r="J16973" s="1" t="str">
        <f t="shared" si="2528"/>
        <v>Fluid (stream)</v>
      </c>
      <c r="K16973" s="1" t="str">
        <f t="shared" si="2529"/>
        <v>Untreated Water</v>
      </c>
      <c r="O16973">
        <v>0.21</v>
      </c>
      <c r="P16973">
        <v>70</v>
      </c>
      <c r="Q16973">
        <v>7.8</v>
      </c>
    </row>
    <row r="16974" spans="1:17" hidden="1" x14ac:dyDescent="0.3">
      <c r="A16974" t="s">
        <v>65457</v>
      </c>
      <c r="B16974" t="s">
        <v>65458</v>
      </c>
      <c r="C16974" s="1" t="str">
        <f t="shared" si="2520"/>
        <v>21:0797</v>
      </c>
      <c r="D16974" s="1" t="str">
        <f t="shared" si="2527"/>
        <v>21:0224</v>
      </c>
      <c r="E16974" t="s">
        <v>65459</v>
      </c>
      <c r="F16974" t="s">
        <v>65460</v>
      </c>
      <c r="H16974">
        <v>63.722050699999997</v>
      </c>
      <c r="I16974">
        <v>-130.65795679999999</v>
      </c>
      <c r="J16974" s="1" t="str">
        <f t="shared" si="2528"/>
        <v>Fluid (stream)</v>
      </c>
      <c r="K16974" s="1" t="str">
        <f t="shared" si="2529"/>
        <v>Untreated Water</v>
      </c>
      <c r="O16974">
        <v>7.0000000000000007E-2</v>
      </c>
      <c r="P16974">
        <v>50</v>
      </c>
      <c r="Q16974">
        <v>7.8</v>
      </c>
    </row>
    <row r="16975" spans="1:17" hidden="1" x14ac:dyDescent="0.3">
      <c r="A16975" t="s">
        <v>65461</v>
      </c>
      <c r="B16975" t="s">
        <v>65462</v>
      </c>
      <c r="C16975" s="1" t="str">
        <f t="shared" si="2520"/>
        <v>21:0797</v>
      </c>
      <c r="D16975" s="1" t="str">
        <f t="shared" si="2527"/>
        <v>21:0224</v>
      </c>
      <c r="E16975" t="s">
        <v>65463</v>
      </c>
      <c r="F16975" t="s">
        <v>65464</v>
      </c>
      <c r="H16975">
        <v>63.741620699999999</v>
      </c>
      <c r="I16975">
        <v>-130.63195010000001</v>
      </c>
      <c r="J16975" s="1" t="str">
        <f t="shared" si="2528"/>
        <v>Fluid (stream)</v>
      </c>
      <c r="K16975" s="1" t="str">
        <f t="shared" si="2529"/>
        <v>Untreated Water</v>
      </c>
      <c r="O16975">
        <v>0.5</v>
      </c>
      <c r="P16975">
        <v>70</v>
      </c>
      <c r="Q16975">
        <v>8</v>
      </c>
    </row>
    <row r="16976" spans="1:17" hidden="1" x14ac:dyDescent="0.3">
      <c r="A16976" t="s">
        <v>65465</v>
      </c>
      <c r="B16976" t="s">
        <v>65466</v>
      </c>
      <c r="C16976" s="1" t="str">
        <f t="shared" si="2520"/>
        <v>21:0797</v>
      </c>
      <c r="D16976" s="1" t="str">
        <f t="shared" si="2527"/>
        <v>21:0224</v>
      </c>
      <c r="E16976" t="s">
        <v>65467</v>
      </c>
      <c r="F16976" t="s">
        <v>65468</v>
      </c>
      <c r="H16976">
        <v>63.714935199999999</v>
      </c>
      <c r="I16976">
        <v>-130.57051379999999</v>
      </c>
      <c r="J16976" s="1" t="str">
        <f t="shared" si="2528"/>
        <v>Fluid (stream)</v>
      </c>
      <c r="K16976" s="1" t="str">
        <f t="shared" si="2529"/>
        <v>Untreated Water</v>
      </c>
      <c r="O16976">
        <v>0.25</v>
      </c>
      <c r="P16976">
        <v>70</v>
      </c>
      <c r="Q16976">
        <v>8.1</v>
      </c>
    </row>
    <row r="16977" spans="1:17" hidden="1" x14ac:dyDescent="0.3">
      <c r="A16977" t="s">
        <v>65469</v>
      </c>
      <c r="B16977" t="s">
        <v>65470</v>
      </c>
      <c r="C16977" s="1" t="str">
        <f t="shared" si="2520"/>
        <v>21:0797</v>
      </c>
      <c r="D16977" s="1" t="str">
        <f>HYPERLINK("http://geochem.nrcan.gc.ca/cdogs/content/svy/svy_e.htm", "")</f>
        <v/>
      </c>
      <c r="G16977" s="1" t="str">
        <f>HYPERLINK("http://geochem.nrcan.gc.ca/cdogs/content/cr_/cr_00088_e.htm", "88")</f>
        <v>88</v>
      </c>
      <c r="J16977" t="s">
        <v>11453</v>
      </c>
      <c r="K16977" t="s">
        <v>11454</v>
      </c>
      <c r="O16977">
        <v>7.0000000000000007E-2</v>
      </c>
      <c r="P16977">
        <v>100</v>
      </c>
      <c r="Q16977">
        <v>8.1</v>
      </c>
    </row>
    <row r="16978" spans="1:17" hidden="1" x14ac:dyDescent="0.3">
      <c r="A16978" t="s">
        <v>65471</v>
      </c>
      <c r="B16978" t="s">
        <v>65472</v>
      </c>
      <c r="C16978" s="1" t="str">
        <f t="shared" si="2520"/>
        <v>21:0797</v>
      </c>
      <c r="D16978" s="1" t="str">
        <f t="shared" ref="D16978:D17008" si="2530">HYPERLINK("http://geochem.nrcan.gc.ca/cdogs/content/svy/svy210224_e.htm", "21:0224")</f>
        <v>21:0224</v>
      </c>
      <c r="E16978" t="s">
        <v>65473</v>
      </c>
      <c r="F16978" t="s">
        <v>65474</v>
      </c>
      <c r="H16978">
        <v>63.7179109</v>
      </c>
      <c r="I16978">
        <v>-130.5872798</v>
      </c>
      <c r="J16978" s="1" t="str">
        <f t="shared" ref="J16978:J17008" si="2531">HYPERLINK("http://geochem.nrcan.gc.ca/cdogs/content/kwd/kwd020018_e.htm", "Fluid (stream)")</f>
        <v>Fluid (stream)</v>
      </c>
      <c r="K16978" s="1" t="str">
        <f t="shared" ref="K16978:K17008" si="2532">HYPERLINK("http://geochem.nrcan.gc.ca/cdogs/content/kwd/kwd080007_e.htm", "Untreated Water")</f>
        <v>Untreated Water</v>
      </c>
      <c r="O16978">
        <v>1.1000000000000001</v>
      </c>
      <c r="P16978">
        <v>70</v>
      </c>
      <c r="Q16978">
        <v>8.1</v>
      </c>
    </row>
    <row r="16979" spans="1:17" hidden="1" x14ac:dyDescent="0.3">
      <c r="A16979" t="s">
        <v>65475</v>
      </c>
      <c r="B16979" t="s">
        <v>65476</v>
      </c>
      <c r="C16979" s="1" t="str">
        <f t="shared" si="2520"/>
        <v>21:0797</v>
      </c>
      <c r="D16979" s="1" t="str">
        <f t="shared" si="2530"/>
        <v>21:0224</v>
      </c>
      <c r="E16979" t="s">
        <v>65477</v>
      </c>
      <c r="F16979" t="s">
        <v>65478</v>
      </c>
      <c r="H16979">
        <v>63.271783599999999</v>
      </c>
      <c r="I16979">
        <v>-130.54899309999999</v>
      </c>
      <c r="J16979" s="1" t="str">
        <f t="shared" si="2531"/>
        <v>Fluid (stream)</v>
      </c>
      <c r="K16979" s="1" t="str">
        <f t="shared" si="2532"/>
        <v>Untreated Water</v>
      </c>
      <c r="O16979">
        <v>2.1</v>
      </c>
      <c r="P16979">
        <v>130</v>
      </c>
      <c r="Q16979">
        <v>7.9</v>
      </c>
    </row>
    <row r="16980" spans="1:17" hidden="1" x14ac:dyDescent="0.3">
      <c r="A16980" t="s">
        <v>65479</v>
      </c>
      <c r="B16980" t="s">
        <v>65480</v>
      </c>
      <c r="C16980" s="1" t="str">
        <f t="shared" ref="C16980:C17043" si="2533">HYPERLINK("http://geochem.nrcan.gc.ca/cdogs/content/bdl/bdl210797_e.htm", "21:0797")</f>
        <v>21:0797</v>
      </c>
      <c r="D16980" s="1" t="str">
        <f t="shared" si="2530"/>
        <v>21:0224</v>
      </c>
      <c r="E16980" t="s">
        <v>65481</v>
      </c>
      <c r="F16980" t="s">
        <v>65482</v>
      </c>
      <c r="H16980">
        <v>63.2549803</v>
      </c>
      <c r="I16980">
        <v>-130.54309240000001</v>
      </c>
      <c r="J16980" s="1" t="str">
        <f t="shared" si="2531"/>
        <v>Fluid (stream)</v>
      </c>
      <c r="K16980" s="1" t="str">
        <f t="shared" si="2532"/>
        <v>Untreated Water</v>
      </c>
      <c r="O16980">
        <v>2.5000000000000001E-2</v>
      </c>
      <c r="P16980">
        <v>130</v>
      </c>
      <c r="Q16980">
        <v>7.3</v>
      </c>
    </row>
    <row r="16981" spans="1:17" hidden="1" x14ac:dyDescent="0.3">
      <c r="A16981" t="s">
        <v>65483</v>
      </c>
      <c r="B16981" t="s">
        <v>65484</v>
      </c>
      <c r="C16981" s="1" t="str">
        <f t="shared" si="2533"/>
        <v>21:0797</v>
      </c>
      <c r="D16981" s="1" t="str">
        <f t="shared" si="2530"/>
        <v>21:0224</v>
      </c>
      <c r="E16981" t="s">
        <v>65485</v>
      </c>
      <c r="F16981" t="s">
        <v>65486</v>
      </c>
      <c r="H16981">
        <v>63.152884999999998</v>
      </c>
      <c r="I16981">
        <v>-131.0764873</v>
      </c>
      <c r="J16981" s="1" t="str">
        <f t="shared" si="2531"/>
        <v>Fluid (stream)</v>
      </c>
      <c r="K16981" s="1" t="str">
        <f t="shared" si="2532"/>
        <v>Untreated Water</v>
      </c>
      <c r="O16981">
        <v>0.5</v>
      </c>
      <c r="P16981">
        <v>320</v>
      </c>
      <c r="Q16981">
        <v>4.5999999999999996</v>
      </c>
    </row>
    <row r="16982" spans="1:17" hidden="1" x14ac:dyDescent="0.3">
      <c r="A16982" t="s">
        <v>65487</v>
      </c>
      <c r="B16982" t="s">
        <v>65488</v>
      </c>
      <c r="C16982" s="1" t="str">
        <f t="shared" si="2533"/>
        <v>21:0797</v>
      </c>
      <c r="D16982" s="1" t="str">
        <f t="shared" si="2530"/>
        <v>21:0224</v>
      </c>
      <c r="E16982" t="s">
        <v>65489</v>
      </c>
      <c r="F16982" t="s">
        <v>65490</v>
      </c>
      <c r="H16982">
        <v>63.313930499999998</v>
      </c>
      <c r="I16982">
        <v>-130.5053273</v>
      </c>
      <c r="J16982" s="1" t="str">
        <f t="shared" si="2531"/>
        <v>Fluid (stream)</v>
      </c>
      <c r="K16982" s="1" t="str">
        <f t="shared" si="2532"/>
        <v>Untreated Water</v>
      </c>
      <c r="O16982">
        <v>5.5</v>
      </c>
      <c r="P16982">
        <v>190</v>
      </c>
      <c r="Q16982">
        <v>8.1999999999999993</v>
      </c>
    </row>
    <row r="16983" spans="1:17" hidden="1" x14ac:dyDescent="0.3">
      <c r="A16983" t="s">
        <v>65491</v>
      </c>
      <c r="B16983" t="s">
        <v>65492</v>
      </c>
      <c r="C16983" s="1" t="str">
        <f t="shared" si="2533"/>
        <v>21:0797</v>
      </c>
      <c r="D16983" s="1" t="str">
        <f t="shared" si="2530"/>
        <v>21:0224</v>
      </c>
      <c r="E16983" t="s">
        <v>65489</v>
      </c>
      <c r="F16983" t="s">
        <v>65493</v>
      </c>
      <c r="H16983">
        <v>63.313930499999998</v>
      </c>
      <c r="I16983">
        <v>-130.5053273</v>
      </c>
      <c r="J16983" s="1" t="str">
        <f t="shared" si="2531"/>
        <v>Fluid (stream)</v>
      </c>
      <c r="K16983" s="1" t="str">
        <f t="shared" si="2532"/>
        <v>Untreated Water</v>
      </c>
      <c r="O16983">
        <v>3.4</v>
      </c>
      <c r="P16983">
        <v>180</v>
      </c>
      <c r="Q16983">
        <v>8.1999999999999993</v>
      </c>
    </row>
    <row r="16984" spans="1:17" hidden="1" x14ac:dyDescent="0.3">
      <c r="A16984" t="s">
        <v>65494</v>
      </c>
      <c r="B16984" t="s">
        <v>65495</v>
      </c>
      <c r="C16984" s="1" t="str">
        <f t="shared" si="2533"/>
        <v>21:0797</v>
      </c>
      <c r="D16984" s="1" t="str">
        <f t="shared" si="2530"/>
        <v>21:0224</v>
      </c>
      <c r="E16984" t="s">
        <v>65496</v>
      </c>
      <c r="F16984" t="s">
        <v>65497</v>
      </c>
      <c r="H16984">
        <v>63.318186799999999</v>
      </c>
      <c r="I16984">
        <v>-130.5741859</v>
      </c>
      <c r="J16984" s="1" t="str">
        <f t="shared" si="2531"/>
        <v>Fluid (stream)</v>
      </c>
      <c r="K16984" s="1" t="str">
        <f t="shared" si="2532"/>
        <v>Untreated Water</v>
      </c>
      <c r="O16984">
        <v>5</v>
      </c>
      <c r="P16984">
        <v>170</v>
      </c>
      <c r="Q16984">
        <v>8.1999999999999993</v>
      </c>
    </row>
    <row r="16985" spans="1:17" hidden="1" x14ac:dyDescent="0.3">
      <c r="A16985" t="s">
        <v>65498</v>
      </c>
      <c r="B16985" t="s">
        <v>65499</v>
      </c>
      <c r="C16985" s="1" t="str">
        <f t="shared" si="2533"/>
        <v>21:0797</v>
      </c>
      <c r="D16985" s="1" t="str">
        <f t="shared" si="2530"/>
        <v>21:0224</v>
      </c>
      <c r="E16985" t="s">
        <v>65500</v>
      </c>
      <c r="F16985" t="s">
        <v>65501</v>
      </c>
      <c r="H16985">
        <v>63.309046700000003</v>
      </c>
      <c r="I16985">
        <v>-130.61288429999999</v>
      </c>
      <c r="J16985" s="1" t="str">
        <f t="shared" si="2531"/>
        <v>Fluid (stream)</v>
      </c>
      <c r="K16985" s="1" t="str">
        <f t="shared" si="2532"/>
        <v>Untreated Water</v>
      </c>
      <c r="O16985">
        <v>3.9</v>
      </c>
      <c r="P16985">
        <v>130</v>
      </c>
      <c r="Q16985">
        <v>8</v>
      </c>
    </row>
    <row r="16986" spans="1:17" hidden="1" x14ac:dyDescent="0.3">
      <c r="A16986" t="s">
        <v>65502</v>
      </c>
      <c r="B16986" t="s">
        <v>65503</v>
      </c>
      <c r="C16986" s="1" t="str">
        <f t="shared" si="2533"/>
        <v>21:0797</v>
      </c>
      <c r="D16986" s="1" t="str">
        <f t="shared" si="2530"/>
        <v>21:0224</v>
      </c>
      <c r="E16986" t="s">
        <v>65504</v>
      </c>
      <c r="F16986" t="s">
        <v>65505</v>
      </c>
      <c r="H16986">
        <v>63.308477799999999</v>
      </c>
      <c r="I16986">
        <v>-130.6242483</v>
      </c>
      <c r="J16986" s="1" t="str">
        <f t="shared" si="2531"/>
        <v>Fluid (stream)</v>
      </c>
      <c r="K16986" s="1" t="str">
        <f t="shared" si="2532"/>
        <v>Untreated Water</v>
      </c>
      <c r="O16986">
        <v>0.25</v>
      </c>
      <c r="P16986">
        <v>160</v>
      </c>
      <c r="Q16986">
        <v>7.3</v>
      </c>
    </row>
    <row r="16987" spans="1:17" hidden="1" x14ac:dyDescent="0.3">
      <c r="A16987" t="s">
        <v>65506</v>
      </c>
      <c r="B16987" t="s">
        <v>65507</v>
      </c>
      <c r="C16987" s="1" t="str">
        <f t="shared" si="2533"/>
        <v>21:0797</v>
      </c>
      <c r="D16987" s="1" t="str">
        <f t="shared" si="2530"/>
        <v>21:0224</v>
      </c>
      <c r="E16987" t="s">
        <v>65508</v>
      </c>
      <c r="F16987" t="s">
        <v>65509</v>
      </c>
      <c r="H16987">
        <v>63.2850106</v>
      </c>
      <c r="I16987">
        <v>-130.59496960000001</v>
      </c>
      <c r="J16987" s="1" t="str">
        <f t="shared" si="2531"/>
        <v>Fluid (stream)</v>
      </c>
      <c r="K16987" s="1" t="str">
        <f t="shared" si="2532"/>
        <v>Untreated Water</v>
      </c>
      <c r="O16987">
        <v>3.9</v>
      </c>
      <c r="P16987">
        <v>140</v>
      </c>
      <c r="Q16987">
        <v>8</v>
      </c>
    </row>
    <row r="16988" spans="1:17" hidden="1" x14ac:dyDescent="0.3">
      <c r="A16988" t="s">
        <v>65510</v>
      </c>
      <c r="B16988" t="s">
        <v>65511</v>
      </c>
      <c r="C16988" s="1" t="str">
        <f t="shared" si="2533"/>
        <v>21:0797</v>
      </c>
      <c r="D16988" s="1" t="str">
        <f t="shared" si="2530"/>
        <v>21:0224</v>
      </c>
      <c r="E16988" t="s">
        <v>65512</v>
      </c>
      <c r="F16988" t="s">
        <v>65513</v>
      </c>
      <c r="H16988">
        <v>63.289206800000002</v>
      </c>
      <c r="I16988">
        <v>-130.6357884</v>
      </c>
      <c r="J16988" s="1" t="str">
        <f t="shared" si="2531"/>
        <v>Fluid (stream)</v>
      </c>
      <c r="K16988" s="1" t="str">
        <f t="shared" si="2532"/>
        <v>Untreated Water</v>
      </c>
      <c r="O16988">
        <v>5.8</v>
      </c>
      <c r="P16988">
        <v>180</v>
      </c>
      <c r="Q16988">
        <v>3.7</v>
      </c>
    </row>
    <row r="16989" spans="1:17" hidden="1" x14ac:dyDescent="0.3">
      <c r="A16989" t="s">
        <v>65514</v>
      </c>
      <c r="B16989" t="s">
        <v>65515</v>
      </c>
      <c r="C16989" s="1" t="str">
        <f t="shared" si="2533"/>
        <v>21:0797</v>
      </c>
      <c r="D16989" s="1" t="str">
        <f t="shared" si="2530"/>
        <v>21:0224</v>
      </c>
      <c r="E16989" t="s">
        <v>65516</v>
      </c>
      <c r="F16989" t="s">
        <v>65517</v>
      </c>
      <c r="H16989">
        <v>63.327248099999998</v>
      </c>
      <c r="I16989">
        <v>-130.64621600000001</v>
      </c>
      <c r="J16989" s="1" t="str">
        <f t="shared" si="2531"/>
        <v>Fluid (stream)</v>
      </c>
      <c r="K16989" s="1" t="str">
        <f t="shared" si="2532"/>
        <v>Untreated Water</v>
      </c>
      <c r="O16989">
        <v>4.3</v>
      </c>
      <c r="P16989">
        <v>90</v>
      </c>
      <c r="Q16989">
        <v>8.1999999999999993</v>
      </c>
    </row>
    <row r="16990" spans="1:17" hidden="1" x14ac:dyDescent="0.3">
      <c r="A16990" t="s">
        <v>65518</v>
      </c>
      <c r="B16990" t="s">
        <v>65519</v>
      </c>
      <c r="C16990" s="1" t="str">
        <f t="shared" si="2533"/>
        <v>21:0797</v>
      </c>
      <c r="D16990" s="1" t="str">
        <f t="shared" si="2530"/>
        <v>21:0224</v>
      </c>
      <c r="E16990" t="s">
        <v>65520</v>
      </c>
      <c r="F16990" t="s">
        <v>65521</v>
      </c>
      <c r="H16990">
        <v>63.3412437</v>
      </c>
      <c r="I16990">
        <v>-130.6601234</v>
      </c>
      <c r="J16990" s="1" t="str">
        <f t="shared" si="2531"/>
        <v>Fluid (stream)</v>
      </c>
      <c r="K16990" s="1" t="str">
        <f t="shared" si="2532"/>
        <v>Untreated Water</v>
      </c>
      <c r="O16990">
        <v>0.14000000000000001</v>
      </c>
      <c r="P16990">
        <v>60</v>
      </c>
      <c r="Q16990">
        <v>7.3</v>
      </c>
    </row>
    <row r="16991" spans="1:17" hidden="1" x14ac:dyDescent="0.3">
      <c r="A16991" t="s">
        <v>65522</v>
      </c>
      <c r="B16991" t="s">
        <v>65523</v>
      </c>
      <c r="C16991" s="1" t="str">
        <f t="shared" si="2533"/>
        <v>21:0797</v>
      </c>
      <c r="D16991" s="1" t="str">
        <f t="shared" si="2530"/>
        <v>21:0224</v>
      </c>
      <c r="E16991" t="s">
        <v>65524</v>
      </c>
      <c r="F16991" t="s">
        <v>65525</v>
      </c>
      <c r="H16991">
        <v>63.327049199999998</v>
      </c>
      <c r="I16991">
        <v>-130.7370932</v>
      </c>
      <c r="J16991" s="1" t="str">
        <f t="shared" si="2531"/>
        <v>Fluid (stream)</v>
      </c>
      <c r="K16991" s="1" t="str">
        <f t="shared" si="2532"/>
        <v>Untreated Water</v>
      </c>
      <c r="O16991">
        <v>3.6</v>
      </c>
      <c r="P16991">
        <v>90</v>
      </c>
      <c r="Q16991">
        <v>8.1999999999999993</v>
      </c>
    </row>
    <row r="16992" spans="1:17" hidden="1" x14ac:dyDescent="0.3">
      <c r="A16992" t="s">
        <v>65526</v>
      </c>
      <c r="B16992" t="s">
        <v>65527</v>
      </c>
      <c r="C16992" s="1" t="str">
        <f t="shared" si="2533"/>
        <v>21:0797</v>
      </c>
      <c r="D16992" s="1" t="str">
        <f t="shared" si="2530"/>
        <v>21:0224</v>
      </c>
      <c r="E16992" t="s">
        <v>65528</v>
      </c>
      <c r="F16992" t="s">
        <v>65529</v>
      </c>
      <c r="H16992">
        <v>63.3257507</v>
      </c>
      <c r="I16992">
        <v>-130.74344540000001</v>
      </c>
      <c r="J16992" s="1" t="str">
        <f t="shared" si="2531"/>
        <v>Fluid (stream)</v>
      </c>
      <c r="K16992" s="1" t="str">
        <f t="shared" si="2532"/>
        <v>Untreated Water</v>
      </c>
      <c r="O16992">
        <v>1.8</v>
      </c>
      <c r="P16992">
        <v>100</v>
      </c>
      <c r="Q16992">
        <v>7.9</v>
      </c>
    </row>
    <row r="16993" spans="1:17" hidden="1" x14ac:dyDescent="0.3">
      <c r="A16993" t="s">
        <v>65530</v>
      </c>
      <c r="B16993" t="s">
        <v>65531</v>
      </c>
      <c r="C16993" s="1" t="str">
        <f t="shared" si="2533"/>
        <v>21:0797</v>
      </c>
      <c r="D16993" s="1" t="str">
        <f t="shared" si="2530"/>
        <v>21:0224</v>
      </c>
      <c r="E16993" t="s">
        <v>65532</v>
      </c>
      <c r="F16993" t="s">
        <v>65533</v>
      </c>
      <c r="H16993">
        <v>63.298118299999999</v>
      </c>
      <c r="I16993">
        <v>-130.6988997</v>
      </c>
      <c r="J16993" s="1" t="str">
        <f t="shared" si="2531"/>
        <v>Fluid (stream)</v>
      </c>
      <c r="K16993" s="1" t="str">
        <f t="shared" si="2532"/>
        <v>Untreated Water</v>
      </c>
      <c r="O16993">
        <v>4.5999999999999996</v>
      </c>
      <c r="P16993">
        <v>150</v>
      </c>
      <c r="Q16993">
        <v>8.1</v>
      </c>
    </row>
    <row r="16994" spans="1:17" hidden="1" x14ac:dyDescent="0.3">
      <c r="A16994" t="s">
        <v>65534</v>
      </c>
      <c r="B16994" t="s">
        <v>65535</v>
      </c>
      <c r="C16994" s="1" t="str">
        <f t="shared" si="2533"/>
        <v>21:0797</v>
      </c>
      <c r="D16994" s="1" t="str">
        <f t="shared" si="2530"/>
        <v>21:0224</v>
      </c>
      <c r="E16994" t="s">
        <v>65536</v>
      </c>
      <c r="F16994" t="s">
        <v>65537</v>
      </c>
      <c r="H16994">
        <v>63.305369599999999</v>
      </c>
      <c r="I16994">
        <v>-130.75606289999999</v>
      </c>
      <c r="J16994" s="1" t="str">
        <f t="shared" si="2531"/>
        <v>Fluid (stream)</v>
      </c>
      <c r="K16994" s="1" t="str">
        <f t="shared" si="2532"/>
        <v>Untreated Water</v>
      </c>
      <c r="O16994">
        <v>5.5</v>
      </c>
      <c r="P16994">
        <v>110</v>
      </c>
      <c r="Q16994">
        <v>8</v>
      </c>
    </row>
    <row r="16995" spans="1:17" hidden="1" x14ac:dyDescent="0.3">
      <c r="A16995" t="s">
        <v>65538</v>
      </c>
      <c r="B16995" t="s">
        <v>65539</v>
      </c>
      <c r="C16995" s="1" t="str">
        <f t="shared" si="2533"/>
        <v>21:0797</v>
      </c>
      <c r="D16995" s="1" t="str">
        <f t="shared" si="2530"/>
        <v>21:0224</v>
      </c>
      <c r="E16995" t="s">
        <v>65540</v>
      </c>
      <c r="F16995" t="s">
        <v>65541</v>
      </c>
      <c r="H16995">
        <v>63.427022600000001</v>
      </c>
      <c r="I16995">
        <v>-130.89103040000001</v>
      </c>
      <c r="J16995" s="1" t="str">
        <f t="shared" si="2531"/>
        <v>Fluid (stream)</v>
      </c>
      <c r="K16995" s="1" t="str">
        <f t="shared" si="2532"/>
        <v>Untreated Water</v>
      </c>
      <c r="O16995">
        <v>2</v>
      </c>
      <c r="P16995">
        <v>270</v>
      </c>
      <c r="Q16995">
        <v>8</v>
      </c>
    </row>
    <row r="16996" spans="1:17" hidden="1" x14ac:dyDescent="0.3">
      <c r="A16996" t="s">
        <v>65542</v>
      </c>
      <c r="B16996" t="s">
        <v>65543</v>
      </c>
      <c r="C16996" s="1" t="str">
        <f t="shared" si="2533"/>
        <v>21:0797</v>
      </c>
      <c r="D16996" s="1" t="str">
        <f t="shared" si="2530"/>
        <v>21:0224</v>
      </c>
      <c r="E16996" t="s">
        <v>65544</v>
      </c>
      <c r="F16996" t="s">
        <v>65545</v>
      </c>
      <c r="H16996">
        <v>63.417191199999998</v>
      </c>
      <c r="I16996">
        <v>-130.8761178</v>
      </c>
      <c r="J16996" s="1" t="str">
        <f t="shared" si="2531"/>
        <v>Fluid (stream)</v>
      </c>
      <c r="K16996" s="1" t="str">
        <f t="shared" si="2532"/>
        <v>Untreated Water</v>
      </c>
      <c r="O16996">
        <v>2.6</v>
      </c>
      <c r="P16996">
        <v>100</v>
      </c>
      <c r="Q16996">
        <v>8.1999999999999993</v>
      </c>
    </row>
    <row r="16997" spans="1:17" hidden="1" x14ac:dyDescent="0.3">
      <c r="A16997" t="s">
        <v>65546</v>
      </c>
      <c r="B16997" t="s">
        <v>65547</v>
      </c>
      <c r="C16997" s="1" t="str">
        <f t="shared" si="2533"/>
        <v>21:0797</v>
      </c>
      <c r="D16997" s="1" t="str">
        <f t="shared" si="2530"/>
        <v>21:0224</v>
      </c>
      <c r="E16997" t="s">
        <v>65548</v>
      </c>
      <c r="F16997" t="s">
        <v>65549</v>
      </c>
      <c r="H16997">
        <v>63.419424900000003</v>
      </c>
      <c r="I16997">
        <v>-130.82358790000001</v>
      </c>
      <c r="J16997" s="1" t="str">
        <f t="shared" si="2531"/>
        <v>Fluid (stream)</v>
      </c>
      <c r="K16997" s="1" t="str">
        <f t="shared" si="2532"/>
        <v>Untreated Water</v>
      </c>
      <c r="O16997">
        <v>0.12</v>
      </c>
      <c r="P16997">
        <v>70</v>
      </c>
      <c r="Q16997">
        <v>8</v>
      </c>
    </row>
    <row r="16998" spans="1:17" hidden="1" x14ac:dyDescent="0.3">
      <c r="A16998" t="s">
        <v>65550</v>
      </c>
      <c r="B16998" t="s">
        <v>65551</v>
      </c>
      <c r="C16998" s="1" t="str">
        <f t="shared" si="2533"/>
        <v>21:0797</v>
      </c>
      <c r="D16998" s="1" t="str">
        <f t="shared" si="2530"/>
        <v>21:0224</v>
      </c>
      <c r="E16998" t="s">
        <v>65552</v>
      </c>
      <c r="F16998" t="s">
        <v>65553</v>
      </c>
      <c r="H16998">
        <v>63.432506699999998</v>
      </c>
      <c r="I16998">
        <v>-130.82135239999999</v>
      </c>
      <c r="J16998" s="1" t="str">
        <f t="shared" si="2531"/>
        <v>Fluid (stream)</v>
      </c>
      <c r="K16998" s="1" t="str">
        <f t="shared" si="2532"/>
        <v>Untreated Water</v>
      </c>
      <c r="O16998">
        <v>0.45</v>
      </c>
      <c r="P16998">
        <v>220</v>
      </c>
      <c r="Q16998">
        <v>7.8</v>
      </c>
    </row>
    <row r="16999" spans="1:17" hidden="1" x14ac:dyDescent="0.3">
      <c r="A16999" t="s">
        <v>65554</v>
      </c>
      <c r="B16999" t="s">
        <v>65555</v>
      </c>
      <c r="C16999" s="1" t="str">
        <f t="shared" si="2533"/>
        <v>21:0797</v>
      </c>
      <c r="D16999" s="1" t="str">
        <f t="shared" si="2530"/>
        <v>21:0224</v>
      </c>
      <c r="E16999" t="s">
        <v>65556</v>
      </c>
      <c r="F16999" t="s">
        <v>65557</v>
      </c>
      <c r="H16999">
        <v>63.423195999999997</v>
      </c>
      <c r="I16999">
        <v>-130.7743519</v>
      </c>
      <c r="J16999" s="1" t="str">
        <f t="shared" si="2531"/>
        <v>Fluid (stream)</v>
      </c>
      <c r="K16999" s="1" t="str">
        <f t="shared" si="2532"/>
        <v>Untreated Water</v>
      </c>
      <c r="O16999">
        <v>1.3</v>
      </c>
      <c r="P16999">
        <v>90</v>
      </c>
      <c r="Q16999">
        <v>8.4</v>
      </c>
    </row>
    <row r="17000" spans="1:17" hidden="1" x14ac:dyDescent="0.3">
      <c r="A17000" t="s">
        <v>65558</v>
      </c>
      <c r="B17000" t="s">
        <v>65559</v>
      </c>
      <c r="C17000" s="1" t="str">
        <f t="shared" si="2533"/>
        <v>21:0797</v>
      </c>
      <c r="D17000" s="1" t="str">
        <f t="shared" si="2530"/>
        <v>21:0224</v>
      </c>
      <c r="E17000" t="s">
        <v>65560</v>
      </c>
      <c r="F17000" t="s">
        <v>65561</v>
      </c>
      <c r="H17000">
        <v>63.4185686</v>
      </c>
      <c r="I17000">
        <v>-130.7469983</v>
      </c>
      <c r="J17000" s="1" t="str">
        <f t="shared" si="2531"/>
        <v>Fluid (stream)</v>
      </c>
      <c r="K17000" s="1" t="str">
        <f t="shared" si="2532"/>
        <v>Untreated Water</v>
      </c>
      <c r="O17000">
        <v>1.3</v>
      </c>
      <c r="P17000">
        <v>60</v>
      </c>
      <c r="Q17000">
        <v>8.3000000000000007</v>
      </c>
    </row>
    <row r="17001" spans="1:17" hidden="1" x14ac:dyDescent="0.3">
      <c r="A17001" t="s">
        <v>65562</v>
      </c>
      <c r="B17001" t="s">
        <v>65563</v>
      </c>
      <c r="C17001" s="1" t="str">
        <f t="shared" si="2533"/>
        <v>21:0797</v>
      </c>
      <c r="D17001" s="1" t="str">
        <f t="shared" si="2530"/>
        <v>21:0224</v>
      </c>
      <c r="E17001" t="s">
        <v>65564</v>
      </c>
      <c r="F17001" t="s">
        <v>65565</v>
      </c>
      <c r="H17001">
        <v>63.499070699999997</v>
      </c>
      <c r="I17001">
        <v>-130.75552930000001</v>
      </c>
      <c r="J17001" s="1" t="str">
        <f t="shared" si="2531"/>
        <v>Fluid (stream)</v>
      </c>
      <c r="K17001" s="1" t="str">
        <f t="shared" si="2532"/>
        <v>Untreated Water</v>
      </c>
      <c r="O17001">
        <v>0.88</v>
      </c>
      <c r="P17001">
        <v>180</v>
      </c>
      <c r="Q17001">
        <v>7.9</v>
      </c>
    </row>
    <row r="17002" spans="1:17" hidden="1" x14ac:dyDescent="0.3">
      <c r="A17002" t="s">
        <v>65566</v>
      </c>
      <c r="B17002" t="s">
        <v>65567</v>
      </c>
      <c r="C17002" s="1" t="str">
        <f t="shared" si="2533"/>
        <v>21:0797</v>
      </c>
      <c r="D17002" s="1" t="str">
        <f t="shared" si="2530"/>
        <v>21:0224</v>
      </c>
      <c r="E17002" t="s">
        <v>65568</v>
      </c>
      <c r="F17002" t="s">
        <v>65569</v>
      </c>
      <c r="H17002">
        <v>63.4707832</v>
      </c>
      <c r="I17002">
        <v>-130.88466550000001</v>
      </c>
      <c r="J17002" s="1" t="str">
        <f t="shared" si="2531"/>
        <v>Fluid (stream)</v>
      </c>
      <c r="K17002" s="1" t="str">
        <f t="shared" si="2532"/>
        <v>Untreated Water</v>
      </c>
      <c r="O17002">
        <v>0.16</v>
      </c>
      <c r="P17002">
        <v>90</v>
      </c>
      <c r="Q17002">
        <v>7.7</v>
      </c>
    </row>
    <row r="17003" spans="1:17" hidden="1" x14ac:dyDescent="0.3">
      <c r="A17003" t="s">
        <v>65570</v>
      </c>
      <c r="B17003" t="s">
        <v>65571</v>
      </c>
      <c r="C17003" s="1" t="str">
        <f t="shared" si="2533"/>
        <v>21:0797</v>
      </c>
      <c r="D17003" s="1" t="str">
        <f t="shared" si="2530"/>
        <v>21:0224</v>
      </c>
      <c r="E17003" t="s">
        <v>65572</v>
      </c>
      <c r="F17003" t="s">
        <v>65573</v>
      </c>
      <c r="H17003">
        <v>63.309168200000002</v>
      </c>
      <c r="I17003">
        <v>-130.76324009999999</v>
      </c>
      <c r="J17003" s="1" t="str">
        <f t="shared" si="2531"/>
        <v>Fluid (stream)</v>
      </c>
      <c r="K17003" s="1" t="str">
        <f t="shared" si="2532"/>
        <v>Untreated Water</v>
      </c>
      <c r="O17003">
        <v>1.2</v>
      </c>
      <c r="P17003">
        <v>180</v>
      </c>
      <c r="Q17003">
        <v>8.4</v>
      </c>
    </row>
    <row r="17004" spans="1:17" hidden="1" x14ac:dyDescent="0.3">
      <c r="A17004" t="s">
        <v>65574</v>
      </c>
      <c r="B17004" t="s">
        <v>65575</v>
      </c>
      <c r="C17004" s="1" t="str">
        <f t="shared" si="2533"/>
        <v>21:0797</v>
      </c>
      <c r="D17004" s="1" t="str">
        <f t="shared" si="2530"/>
        <v>21:0224</v>
      </c>
      <c r="E17004" t="s">
        <v>65576</v>
      </c>
      <c r="F17004" t="s">
        <v>65577</v>
      </c>
      <c r="H17004">
        <v>63.469441000000003</v>
      </c>
      <c r="I17004">
        <v>-130.73976400000001</v>
      </c>
      <c r="J17004" s="1" t="str">
        <f t="shared" si="2531"/>
        <v>Fluid (stream)</v>
      </c>
      <c r="K17004" s="1" t="str">
        <f t="shared" si="2532"/>
        <v>Untreated Water</v>
      </c>
      <c r="O17004">
        <v>2.8</v>
      </c>
      <c r="P17004">
        <v>180</v>
      </c>
      <c r="Q17004">
        <v>8</v>
      </c>
    </row>
    <row r="17005" spans="1:17" hidden="1" x14ac:dyDescent="0.3">
      <c r="A17005" t="s">
        <v>65578</v>
      </c>
      <c r="B17005" t="s">
        <v>65579</v>
      </c>
      <c r="C17005" s="1" t="str">
        <f t="shared" si="2533"/>
        <v>21:0797</v>
      </c>
      <c r="D17005" s="1" t="str">
        <f t="shared" si="2530"/>
        <v>21:0224</v>
      </c>
      <c r="E17005" t="s">
        <v>65576</v>
      </c>
      <c r="F17005" t="s">
        <v>65580</v>
      </c>
      <c r="H17005">
        <v>63.469441000000003</v>
      </c>
      <c r="I17005">
        <v>-130.73976400000001</v>
      </c>
      <c r="J17005" s="1" t="str">
        <f t="shared" si="2531"/>
        <v>Fluid (stream)</v>
      </c>
      <c r="K17005" s="1" t="str">
        <f t="shared" si="2532"/>
        <v>Untreated Water</v>
      </c>
      <c r="O17005">
        <v>2.2999999999999998</v>
      </c>
      <c r="P17005">
        <v>80</v>
      </c>
      <c r="Q17005">
        <v>8.1</v>
      </c>
    </row>
    <row r="17006" spans="1:17" hidden="1" x14ac:dyDescent="0.3">
      <c r="A17006" t="s">
        <v>65581</v>
      </c>
      <c r="B17006" t="s">
        <v>65582</v>
      </c>
      <c r="C17006" s="1" t="str">
        <f t="shared" si="2533"/>
        <v>21:0797</v>
      </c>
      <c r="D17006" s="1" t="str">
        <f t="shared" si="2530"/>
        <v>21:0224</v>
      </c>
      <c r="E17006" t="s">
        <v>65583</v>
      </c>
      <c r="F17006" t="s">
        <v>65584</v>
      </c>
      <c r="H17006">
        <v>63.436918200000001</v>
      </c>
      <c r="I17006">
        <v>-130.70912279999999</v>
      </c>
      <c r="J17006" s="1" t="str">
        <f t="shared" si="2531"/>
        <v>Fluid (stream)</v>
      </c>
      <c r="K17006" s="1" t="str">
        <f t="shared" si="2532"/>
        <v>Untreated Water</v>
      </c>
      <c r="O17006">
        <v>1.5</v>
      </c>
      <c r="P17006">
        <v>180</v>
      </c>
      <c r="Q17006">
        <v>7.9</v>
      </c>
    </row>
    <row r="17007" spans="1:17" hidden="1" x14ac:dyDescent="0.3">
      <c r="A17007" t="s">
        <v>65585</v>
      </c>
      <c r="B17007" t="s">
        <v>65586</v>
      </c>
      <c r="C17007" s="1" t="str">
        <f t="shared" si="2533"/>
        <v>21:0797</v>
      </c>
      <c r="D17007" s="1" t="str">
        <f t="shared" si="2530"/>
        <v>21:0224</v>
      </c>
      <c r="E17007" t="s">
        <v>65587</v>
      </c>
      <c r="F17007" t="s">
        <v>65588</v>
      </c>
      <c r="H17007">
        <v>63.4661635</v>
      </c>
      <c r="I17007">
        <v>-130.80930309999999</v>
      </c>
      <c r="J17007" s="1" t="str">
        <f t="shared" si="2531"/>
        <v>Fluid (stream)</v>
      </c>
      <c r="K17007" s="1" t="str">
        <f t="shared" si="2532"/>
        <v>Untreated Water</v>
      </c>
      <c r="O17007">
        <v>1.7</v>
      </c>
      <c r="P17007">
        <v>190</v>
      </c>
      <c r="Q17007">
        <v>8.1</v>
      </c>
    </row>
    <row r="17008" spans="1:17" hidden="1" x14ac:dyDescent="0.3">
      <c r="A17008" t="s">
        <v>65589</v>
      </c>
      <c r="B17008" t="s">
        <v>65590</v>
      </c>
      <c r="C17008" s="1" t="str">
        <f t="shared" si="2533"/>
        <v>21:0797</v>
      </c>
      <c r="D17008" s="1" t="str">
        <f t="shared" si="2530"/>
        <v>21:0224</v>
      </c>
      <c r="E17008" t="s">
        <v>65591</v>
      </c>
      <c r="F17008" t="s">
        <v>65592</v>
      </c>
      <c r="H17008">
        <v>63.466871099999999</v>
      </c>
      <c r="I17008">
        <v>-130.82849400000001</v>
      </c>
      <c r="J17008" s="1" t="str">
        <f t="shared" si="2531"/>
        <v>Fluid (stream)</v>
      </c>
      <c r="K17008" s="1" t="str">
        <f t="shared" si="2532"/>
        <v>Untreated Water</v>
      </c>
      <c r="O17008">
        <v>0.3</v>
      </c>
      <c r="P17008">
        <v>200</v>
      </c>
      <c r="Q17008">
        <v>7.5</v>
      </c>
    </row>
    <row r="17009" spans="1:17" hidden="1" x14ac:dyDescent="0.3">
      <c r="A17009" t="s">
        <v>65593</v>
      </c>
      <c r="B17009" t="s">
        <v>65594</v>
      </c>
      <c r="C17009" s="1" t="str">
        <f t="shared" si="2533"/>
        <v>21:0797</v>
      </c>
      <c r="D17009" s="1" t="str">
        <f>HYPERLINK("http://geochem.nrcan.gc.ca/cdogs/content/svy/svy_e.htm", "")</f>
        <v/>
      </c>
      <c r="G17009" s="1" t="str">
        <f>HYPERLINK("http://geochem.nrcan.gc.ca/cdogs/content/cr_/cr_00087_e.htm", "87")</f>
        <v>87</v>
      </c>
      <c r="J17009" t="s">
        <v>11453</v>
      </c>
      <c r="K17009" t="s">
        <v>11454</v>
      </c>
      <c r="O17009">
        <v>0.38</v>
      </c>
      <c r="P17009">
        <v>100</v>
      </c>
      <c r="Q17009">
        <v>7.8</v>
      </c>
    </row>
    <row r="17010" spans="1:17" hidden="1" x14ac:dyDescent="0.3">
      <c r="A17010" t="s">
        <v>65595</v>
      </c>
      <c r="B17010" t="s">
        <v>65596</v>
      </c>
      <c r="C17010" s="1" t="str">
        <f t="shared" si="2533"/>
        <v>21:0797</v>
      </c>
      <c r="D17010" s="1" t="str">
        <f t="shared" ref="D17010:D17029" si="2534">HYPERLINK("http://geochem.nrcan.gc.ca/cdogs/content/svy/svy210224_e.htm", "21:0224")</f>
        <v>21:0224</v>
      </c>
      <c r="E17010" t="s">
        <v>65597</v>
      </c>
      <c r="F17010" t="s">
        <v>65598</v>
      </c>
      <c r="H17010">
        <v>63.490403000000001</v>
      </c>
      <c r="I17010">
        <v>-130.8884683</v>
      </c>
      <c r="J17010" s="1" t="str">
        <f t="shared" ref="J17010:J17029" si="2535">HYPERLINK("http://geochem.nrcan.gc.ca/cdogs/content/kwd/kwd020018_e.htm", "Fluid (stream)")</f>
        <v>Fluid (stream)</v>
      </c>
      <c r="K17010" s="1" t="str">
        <f t="shared" ref="K17010:K17029" si="2536">HYPERLINK("http://geochem.nrcan.gc.ca/cdogs/content/kwd/kwd080007_e.htm", "Untreated Water")</f>
        <v>Untreated Water</v>
      </c>
      <c r="O17010">
        <v>2.5000000000000001E-2</v>
      </c>
      <c r="P17010">
        <v>80</v>
      </c>
      <c r="Q17010">
        <v>7.3</v>
      </c>
    </row>
    <row r="17011" spans="1:17" hidden="1" x14ac:dyDescent="0.3">
      <c r="A17011" t="s">
        <v>65599</v>
      </c>
      <c r="B17011" t="s">
        <v>65600</v>
      </c>
      <c r="C17011" s="1" t="str">
        <f t="shared" si="2533"/>
        <v>21:0797</v>
      </c>
      <c r="D17011" s="1" t="str">
        <f t="shared" si="2534"/>
        <v>21:0224</v>
      </c>
      <c r="E17011" t="s">
        <v>65601</v>
      </c>
      <c r="F17011" t="s">
        <v>65602</v>
      </c>
      <c r="H17011">
        <v>63.461790700000002</v>
      </c>
      <c r="I17011">
        <v>-130.89258219999999</v>
      </c>
      <c r="J17011" s="1" t="str">
        <f t="shared" si="2535"/>
        <v>Fluid (stream)</v>
      </c>
      <c r="K17011" s="1" t="str">
        <f t="shared" si="2536"/>
        <v>Untreated Water</v>
      </c>
      <c r="O17011">
        <v>2.2999999999999998</v>
      </c>
      <c r="P17011">
        <v>170</v>
      </c>
      <c r="Q17011">
        <v>8</v>
      </c>
    </row>
    <row r="17012" spans="1:17" hidden="1" x14ac:dyDescent="0.3">
      <c r="A17012" t="s">
        <v>65603</v>
      </c>
      <c r="B17012" t="s">
        <v>65604</v>
      </c>
      <c r="C17012" s="1" t="str">
        <f t="shared" si="2533"/>
        <v>21:0797</v>
      </c>
      <c r="D17012" s="1" t="str">
        <f t="shared" si="2534"/>
        <v>21:0224</v>
      </c>
      <c r="E17012" t="s">
        <v>65605</v>
      </c>
      <c r="F17012" t="s">
        <v>65606</v>
      </c>
      <c r="H17012">
        <v>63.467789099999997</v>
      </c>
      <c r="I17012">
        <v>-130.94532319999999</v>
      </c>
      <c r="J17012" s="1" t="str">
        <f t="shared" si="2535"/>
        <v>Fluid (stream)</v>
      </c>
      <c r="K17012" s="1" t="str">
        <f t="shared" si="2536"/>
        <v>Untreated Water</v>
      </c>
      <c r="O17012">
        <v>1.9</v>
      </c>
      <c r="P17012">
        <v>90</v>
      </c>
      <c r="Q17012">
        <v>7.5</v>
      </c>
    </row>
    <row r="17013" spans="1:17" hidden="1" x14ac:dyDescent="0.3">
      <c r="A17013" t="s">
        <v>65607</v>
      </c>
      <c r="B17013" t="s">
        <v>65608</v>
      </c>
      <c r="C17013" s="1" t="str">
        <f t="shared" si="2533"/>
        <v>21:0797</v>
      </c>
      <c r="D17013" s="1" t="str">
        <f t="shared" si="2534"/>
        <v>21:0224</v>
      </c>
      <c r="E17013" t="s">
        <v>65609</v>
      </c>
      <c r="F17013" t="s">
        <v>65610</v>
      </c>
      <c r="H17013">
        <v>63.449584600000001</v>
      </c>
      <c r="I17013">
        <v>-130.9497442</v>
      </c>
      <c r="J17013" s="1" t="str">
        <f t="shared" si="2535"/>
        <v>Fluid (stream)</v>
      </c>
      <c r="K17013" s="1" t="str">
        <f t="shared" si="2536"/>
        <v>Untreated Water</v>
      </c>
      <c r="O17013">
        <v>1.1000000000000001</v>
      </c>
      <c r="P17013">
        <v>130</v>
      </c>
      <c r="Q17013">
        <v>8.1</v>
      </c>
    </row>
    <row r="17014" spans="1:17" hidden="1" x14ac:dyDescent="0.3">
      <c r="A17014" t="s">
        <v>65611</v>
      </c>
      <c r="B17014" t="s">
        <v>65612</v>
      </c>
      <c r="C17014" s="1" t="str">
        <f t="shared" si="2533"/>
        <v>21:0797</v>
      </c>
      <c r="D17014" s="1" t="str">
        <f t="shared" si="2534"/>
        <v>21:0224</v>
      </c>
      <c r="E17014" t="s">
        <v>65613</v>
      </c>
      <c r="F17014" t="s">
        <v>65614</v>
      </c>
      <c r="H17014">
        <v>63.453107899999999</v>
      </c>
      <c r="I17014">
        <v>-130.98402709999999</v>
      </c>
      <c r="J17014" s="1" t="str">
        <f t="shared" si="2535"/>
        <v>Fluid (stream)</v>
      </c>
      <c r="K17014" s="1" t="str">
        <f t="shared" si="2536"/>
        <v>Untreated Water</v>
      </c>
      <c r="O17014">
        <v>0.69</v>
      </c>
      <c r="P17014">
        <v>110</v>
      </c>
      <c r="Q17014">
        <v>8.1999999999999993</v>
      </c>
    </row>
    <row r="17015" spans="1:17" hidden="1" x14ac:dyDescent="0.3">
      <c r="A17015" t="s">
        <v>65615</v>
      </c>
      <c r="B17015" t="s">
        <v>65616</v>
      </c>
      <c r="C17015" s="1" t="str">
        <f t="shared" si="2533"/>
        <v>21:0797</v>
      </c>
      <c r="D17015" s="1" t="str">
        <f t="shared" si="2534"/>
        <v>21:0224</v>
      </c>
      <c r="E17015" t="s">
        <v>65617</v>
      </c>
      <c r="F17015" t="s">
        <v>65618</v>
      </c>
      <c r="H17015">
        <v>63.4850207</v>
      </c>
      <c r="I17015">
        <v>-130.992063</v>
      </c>
      <c r="J17015" s="1" t="str">
        <f t="shared" si="2535"/>
        <v>Fluid (stream)</v>
      </c>
      <c r="K17015" s="1" t="str">
        <f t="shared" si="2536"/>
        <v>Untreated Water</v>
      </c>
      <c r="O17015">
        <v>2.5000000000000001E-2</v>
      </c>
      <c r="P17015">
        <v>50</v>
      </c>
      <c r="Q17015">
        <v>7.7</v>
      </c>
    </row>
    <row r="17016" spans="1:17" hidden="1" x14ac:dyDescent="0.3">
      <c r="A17016" t="s">
        <v>65619</v>
      </c>
      <c r="B17016" t="s">
        <v>65620</v>
      </c>
      <c r="C17016" s="1" t="str">
        <f t="shared" si="2533"/>
        <v>21:0797</v>
      </c>
      <c r="D17016" s="1" t="str">
        <f t="shared" si="2534"/>
        <v>21:0224</v>
      </c>
      <c r="E17016" t="s">
        <v>65621</v>
      </c>
      <c r="F17016" t="s">
        <v>65622</v>
      </c>
      <c r="H17016">
        <v>63.485902600000003</v>
      </c>
      <c r="I17016">
        <v>-130.99706509999999</v>
      </c>
      <c r="J17016" s="1" t="str">
        <f t="shared" si="2535"/>
        <v>Fluid (stream)</v>
      </c>
      <c r="K17016" s="1" t="str">
        <f t="shared" si="2536"/>
        <v>Untreated Water</v>
      </c>
      <c r="O17016">
        <v>1.3</v>
      </c>
      <c r="P17016">
        <v>110</v>
      </c>
      <c r="Q17016">
        <v>7.2</v>
      </c>
    </row>
    <row r="17017" spans="1:17" hidden="1" x14ac:dyDescent="0.3">
      <c r="A17017" t="s">
        <v>65623</v>
      </c>
      <c r="B17017" t="s">
        <v>65624</v>
      </c>
      <c r="C17017" s="1" t="str">
        <f t="shared" si="2533"/>
        <v>21:0797</v>
      </c>
      <c r="D17017" s="1" t="str">
        <f t="shared" si="2534"/>
        <v>21:0224</v>
      </c>
      <c r="E17017" t="s">
        <v>65625</v>
      </c>
      <c r="F17017" t="s">
        <v>65626</v>
      </c>
      <c r="H17017">
        <v>63.483492699999999</v>
      </c>
      <c r="I17017">
        <v>-131.03240249999999</v>
      </c>
      <c r="J17017" s="1" t="str">
        <f t="shared" si="2535"/>
        <v>Fluid (stream)</v>
      </c>
      <c r="K17017" s="1" t="str">
        <f t="shared" si="2536"/>
        <v>Untreated Water</v>
      </c>
      <c r="O17017">
        <v>6</v>
      </c>
      <c r="P17017">
        <v>70</v>
      </c>
      <c r="Q17017">
        <v>8</v>
      </c>
    </row>
    <row r="17018" spans="1:17" hidden="1" x14ac:dyDescent="0.3">
      <c r="A17018" t="s">
        <v>65627</v>
      </c>
      <c r="B17018" t="s">
        <v>65628</v>
      </c>
      <c r="C17018" s="1" t="str">
        <f t="shared" si="2533"/>
        <v>21:0797</v>
      </c>
      <c r="D17018" s="1" t="str">
        <f t="shared" si="2534"/>
        <v>21:0224</v>
      </c>
      <c r="E17018" t="s">
        <v>65629</v>
      </c>
      <c r="F17018" t="s">
        <v>65630</v>
      </c>
      <c r="H17018">
        <v>63.436684700000001</v>
      </c>
      <c r="I17018">
        <v>-131.03716499999999</v>
      </c>
      <c r="J17018" s="1" t="str">
        <f t="shared" si="2535"/>
        <v>Fluid (stream)</v>
      </c>
      <c r="K17018" s="1" t="str">
        <f t="shared" si="2536"/>
        <v>Untreated Water</v>
      </c>
      <c r="O17018">
        <v>2.7</v>
      </c>
      <c r="P17018">
        <v>140</v>
      </c>
      <c r="Q17018">
        <v>8.1999999999999993</v>
      </c>
    </row>
    <row r="17019" spans="1:17" hidden="1" x14ac:dyDescent="0.3">
      <c r="A17019" t="s">
        <v>65631</v>
      </c>
      <c r="B17019" t="s">
        <v>65632</v>
      </c>
      <c r="C17019" s="1" t="str">
        <f t="shared" si="2533"/>
        <v>21:0797</v>
      </c>
      <c r="D17019" s="1" t="str">
        <f t="shared" si="2534"/>
        <v>21:0224</v>
      </c>
      <c r="E17019" t="s">
        <v>65633</v>
      </c>
      <c r="F17019" t="s">
        <v>65634</v>
      </c>
      <c r="H17019">
        <v>63.446497299999997</v>
      </c>
      <c r="I17019">
        <v>-131.05101930000001</v>
      </c>
      <c r="J17019" s="1" t="str">
        <f t="shared" si="2535"/>
        <v>Fluid (stream)</v>
      </c>
      <c r="K17019" s="1" t="str">
        <f t="shared" si="2536"/>
        <v>Untreated Water</v>
      </c>
      <c r="O17019">
        <v>0.2</v>
      </c>
      <c r="P17019">
        <v>80</v>
      </c>
      <c r="Q17019">
        <v>7.8</v>
      </c>
    </row>
    <row r="17020" spans="1:17" hidden="1" x14ac:dyDescent="0.3">
      <c r="A17020" t="s">
        <v>65635</v>
      </c>
      <c r="B17020" t="s">
        <v>65636</v>
      </c>
      <c r="C17020" s="1" t="str">
        <f t="shared" si="2533"/>
        <v>21:0797</v>
      </c>
      <c r="D17020" s="1" t="str">
        <f t="shared" si="2534"/>
        <v>21:0224</v>
      </c>
      <c r="E17020" t="s">
        <v>65637</v>
      </c>
      <c r="F17020" t="s">
        <v>65638</v>
      </c>
      <c r="H17020">
        <v>63.447749199999997</v>
      </c>
      <c r="I17020">
        <v>-131.09655939999999</v>
      </c>
      <c r="J17020" s="1" t="str">
        <f t="shared" si="2535"/>
        <v>Fluid (stream)</v>
      </c>
      <c r="K17020" s="1" t="str">
        <f t="shared" si="2536"/>
        <v>Untreated Water</v>
      </c>
      <c r="O17020">
        <v>2.5000000000000001E-2</v>
      </c>
      <c r="P17020">
        <v>90</v>
      </c>
      <c r="Q17020">
        <v>7.9</v>
      </c>
    </row>
    <row r="17021" spans="1:17" hidden="1" x14ac:dyDescent="0.3">
      <c r="A17021" t="s">
        <v>65639</v>
      </c>
      <c r="B17021" t="s">
        <v>65640</v>
      </c>
      <c r="C17021" s="1" t="str">
        <f t="shared" si="2533"/>
        <v>21:0797</v>
      </c>
      <c r="D17021" s="1" t="str">
        <f t="shared" si="2534"/>
        <v>21:0224</v>
      </c>
      <c r="E17021" t="s">
        <v>65641</v>
      </c>
      <c r="F17021" t="s">
        <v>65642</v>
      </c>
      <c r="H17021">
        <v>63.415261999999998</v>
      </c>
      <c r="I17021">
        <v>-130.9797485</v>
      </c>
      <c r="J17021" s="1" t="str">
        <f t="shared" si="2535"/>
        <v>Fluid (stream)</v>
      </c>
      <c r="K17021" s="1" t="str">
        <f t="shared" si="2536"/>
        <v>Untreated Water</v>
      </c>
      <c r="O17021">
        <v>1.1000000000000001</v>
      </c>
      <c r="P17021">
        <v>160</v>
      </c>
      <c r="Q17021">
        <v>8.1</v>
      </c>
    </row>
    <row r="17022" spans="1:17" hidden="1" x14ac:dyDescent="0.3">
      <c r="A17022" t="s">
        <v>65643</v>
      </c>
      <c r="B17022" t="s">
        <v>65644</v>
      </c>
      <c r="C17022" s="1" t="str">
        <f t="shared" si="2533"/>
        <v>21:0797</v>
      </c>
      <c r="D17022" s="1" t="str">
        <f t="shared" si="2534"/>
        <v>21:0224</v>
      </c>
      <c r="E17022" t="s">
        <v>65645</v>
      </c>
      <c r="F17022" t="s">
        <v>65646</v>
      </c>
      <c r="H17022">
        <v>63.379604700000002</v>
      </c>
      <c r="I17022">
        <v>-130.8566768</v>
      </c>
      <c r="J17022" s="1" t="str">
        <f t="shared" si="2535"/>
        <v>Fluid (stream)</v>
      </c>
      <c r="K17022" s="1" t="str">
        <f t="shared" si="2536"/>
        <v>Untreated Water</v>
      </c>
      <c r="O17022">
        <v>2.2999999999999998</v>
      </c>
      <c r="P17022">
        <v>160</v>
      </c>
      <c r="Q17022">
        <v>8.3000000000000007</v>
      </c>
    </row>
    <row r="17023" spans="1:17" hidden="1" x14ac:dyDescent="0.3">
      <c r="A17023" t="s">
        <v>65647</v>
      </c>
      <c r="B17023" t="s">
        <v>65648</v>
      </c>
      <c r="C17023" s="1" t="str">
        <f t="shared" si="2533"/>
        <v>21:0797</v>
      </c>
      <c r="D17023" s="1" t="str">
        <f t="shared" si="2534"/>
        <v>21:0224</v>
      </c>
      <c r="E17023" t="s">
        <v>65645</v>
      </c>
      <c r="F17023" t="s">
        <v>65649</v>
      </c>
      <c r="H17023">
        <v>63.379604700000002</v>
      </c>
      <c r="I17023">
        <v>-130.8566768</v>
      </c>
      <c r="J17023" s="1" t="str">
        <f t="shared" si="2535"/>
        <v>Fluid (stream)</v>
      </c>
      <c r="K17023" s="1" t="str">
        <f t="shared" si="2536"/>
        <v>Untreated Water</v>
      </c>
      <c r="O17023">
        <v>2.2999999999999998</v>
      </c>
      <c r="P17023">
        <v>70</v>
      </c>
      <c r="Q17023">
        <v>8.1999999999999993</v>
      </c>
    </row>
    <row r="17024" spans="1:17" hidden="1" x14ac:dyDescent="0.3">
      <c r="A17024" t="s">
        <v>65650</v>
      </c>
      <c r="B17024" t="s">
        <v>65651</v>
      </c>
      <c r="C17024" s="1" t="str">
        <f t="shared" si="2533"/>
        <v>21:0797</v>
      </c>
      <c r="D17024" s="1" t="str">
        <f t="shared" si="2534"/>
        <v>21:0224</v>
      </c>
      <c r="E17024" t="s">
        <v>65652</v>
      </c>
      <c r="F17024" t="s">
        <v>65653</v>
      </c>
      <c r="H17024">
        <v>63.4472588</v>
      </c>
      <c r="I17024">
        <v>-130.6666214</v>
      </c>
      <c r="J17024" s="1" t="str">
        <f t="shared" si="2535"/>
        <v>Fluid (stream)</v>
      </c>
      <c r="K17024" s="1" t="str">
        <f t="shared" si="2536"/>
        <v>Untreated Water</v>
      </c>
      <c r="O17024">
        <v>1.4</v>
      </c>
      <c r="P17024">
        <v>70</v>
      </c>
      <c r="Q17024">
        <v>8.1999999999999993</v>
      </c>
    </row>
    <row r="17025" spans="1:17" hidden="1" x14ac:dyDescent="0.3">
      <c r="A17025" t="s">
        <v>65654</v>
      </c>
      <c r="B17025" t="s">
        <v>65655</v>
      </c>
      <c r="C17025" s="1" t="str">
        <f t="shared" si="2533"/>
        <v>21:0797</v>
      </c>
      <c r="D17025" s="1" t="str">
        <f t="shared" si="2534"/>
        <v>21:0224</v>
      </c>
      <c r="E17025" t="s">
        <v>65656</v>
      </c>
      <c r="F17025" t="s">
        <v>65657</v>
      </c>
      <c r="H17025">
        <v>63.440878599999998</v>
      </c>
      <c r="I17025">
        <v>-130.57859239999999</v>
      </c>
      <c r="J17025" s="1" t="str">
        <f t="shared" si="2535"/>
        <v>Fluid (stream)</v>
      </c>
      <c r="K17025" s="1" t="str">
        <f t="shared" si="2536"/>
        <v>Untreated Water</v>
      </c>
      <c r="O17025">
        <v>1</v>
      </c>
      <c r="P17025">
        <v>70</v>
      </c>
      <c r="Q17025">
        <v>8.1</v>
      </c>
    </row>
    <row r="17026" spans="1:17" hidden="1" x14ac:dyDescent="0.3">
      <c r="A17026" t="s">
        <v>65658</v>
      </c>
      <c r="B17026" t="s">
        <v>65659</v>
      </c>
      <c r="C17026" s="1" t="str">
        <f t="shared" si="2533"/>
        <v>21:0797</v>
      </c>
      <c r="D17026" s="1" t="str">
        <f t="shared" si="2534"/>
        <v>21:0224</v>
      </c>
      <c r="E17026" t="s">
        <v>65660</v>
      </c>
      <c r="F17026" t="s">
        <v>65661</v>
      </c>
      <c r="H17026">
        <v>63.440117700000002</v>
      </c>
      <c r="I17026">
        <v>-130.6623769</v>
      </c>
      <c r="J17026" s="1" t="str">
        <f t="shared" si="2535"/>
        <v>Fluid (stream)</v>
      </c>
      <c r="K17026" s="1" t="str">
        <f t="shared" si="2536"/>
        <v>Untreated Water</v>
      </c>
      <c r="O17026">
        <v>4.4000000000000004</v>
      </c>
      <c r="P17026">
        <v>60</v>
      </c>
      <c r="Q17026">
        <v>8.3000000000000007</v>
      </c>
    </row>
    <row r="17027" spans="1:17" hidden="1" x14ac:dyDescent="0.3">
      <c r="A17027" t="s">
        <v>65662</v>
      </c>
      <c r="B17027" t="s">
        <v>65663</v>
      </c>
      <c r="C17027" s="1" t="str">
        <f t="shared" si="2533"/>
        <v>21:0797</v>
      </c>
      <c r="D17027" s="1" t="str">
        <f t="shared" si="2534"/>
        <v>21:0224</v>
      </c>
      <c r="E17027" t="s">
        <v>65664</v>
      </c>
      <c r="F17027" t="s">
        <v>65665</v>
      </c>
      <c r="H17027">
        <v>63.437789799999997</v>
      </c>
      <c r="I17027">
        <v>-130.66647209999999</v>
      </c>
      <c r="J17027" s="1" t="str">
        <f t="shared" si="2535"/>
        <v>Fluid (stream)</v>
      </c>
      <c r="K17027" s="1" t="str">
        <f t="shared" si="2536"/>
        <v>Untreated Water</v>
      </c>
      <c r="O17027">
        <v>2.5000000000000001E-2</v>
      </c>
      <c r="P17027">
        <v>60</v>
      </c>
      <c r="Q17027">
        <v>8.3000000000000007</v>
      </c>
    </row>
    <row r="17028" spans="1:17" hidden="1" x14ac:dyDescent="0.3">
      <c r="A17028" t="s">
        <v>65666</v>
      </c>
      <c r="B17028" t="s">
        <v>65667</v>
      </c>
      <c r="C17028" s="1" t="str">
        <f t="shared" si="2533"/>
        <v>21:0797</v>
      </c>
      <c r="D17028" s="1" t="str">
        <f t="shared" si="2534"/>
        <v>21:0224</v>
      </c>
      <c r="E17028" t="s">
        <v>65668</v>
      </c>
      <c r="F17028" t="s">
        <v>65669</v>
      </c>
      <c r="H17028">
        <v>63.476935500000003</v>
      </c>
      <c r="I17028">
        <v>-130.6527902</v>
      </c>
      <c r="J17028" s="1" t="str">
        <f t="shared" si="2535"/>
        <v>Fluid (stream)</v>
      </c>
      <c r="K17028" s="1" t="str">
        <f t="shared" si="2536"/>
        <v>Untreated Water</v>
      </c>
    </row>
    <row r="17029" spans="1:17" hidden="1" x14ac:dyDescent="0.3">
      <c r="A17029" t="s">
        <v>65670</v>
      </c>
      <c r="B17029" t="s">
        <v>65671</v>
      </c>
      <c r="C17029" s="1" t="str">
        <f t="shared" si="2533"/>
        <v>21:0797</v>
      </c>
      <c r="D17029" s="1" t="str">
        <f t="shared" si="2534"/>
        <v>21:0224</v>
      </c>
      <c r="E17029" t="s">
        <v>65672</v>
      </c>
      <c r="F17029" t="s">
        <v>65673</v>
      </c>
      <c r="H17029">
        <v>63.482422200000002</v>
      </c>
      <c r="I17029">
        <v>-130.62204449999999</v>
      </c>
      <c r="J17029" s="1" t="str">
        <f t="shared" si="2535"/>
        <v>Fluid (stream)</v>
      </c>
      <c r="K17029" s="1" t="str">
        <f t="shared" si="2536"/>
        <v>Untreated Water</v>
      </c>
      <c r="O17029">
        <v>2.5000000000000001E-2</v>
      </c>
      <c r="P17029">
        <v>60</v>
      </c>
      <c r="Q17029">
        <v>8.3000000000000007</v>
      </c>
    </row>
    <row r="17030" spans="1:17" hidden="1" x14ac:dyDescent="0.3">
      <c r="A17030" t="s">
        <v>65674</v>
      </c>
      <c r="B17030" t="s">
        <v>65675</v>
      </c>
      <c r="C17030" s="1" t="str">
        <f t="shared" si="2533"/>
        <v>21:0797</v>
      </c>
      <c r="D17030" s="1" t="str">
        <f>HYPERLINK("http://geochem.nrcan.gc.ca/cdogs/content/svy/svy_e.htm", "")</f>
        <v/>
      </c>
      <c r="G17030" s="1" t="str">
        <f>HYPERLINK("http://geochem.nrcan.gc.ca/cdogs/content/cr_/cr_00089_e.htm", "89")</f>
        <v>89</v>
      </c>
      <c r="J17030" t="s">
        <v>11453</v>
      </c>
      <c r="K17030" t="s">
        <v>11454</v>
      </c>
      <c r="O17030">
        <v>2.9</v>
      </c>
      <c r="P17030">
        <v>270</v>
      </c>
      <c r="Q17030">
        <v>7.7</v>
      </c>
    </row>
    <row r="17031" spans="1:17" hidden="1" x14ac:dyDescent="0.3">
      <c r="A17031" t="s">
        <v>65676</v>
      </c>
      <c r="B17031" t="s">
        <v>65677</v>
      </c>
      <c r="C17031" s="1" t="str">
        <f t="shared" si="2533"/>
        <v>21:0797</v>
      </c>
      <c r="D17031" s="1" t="str">
        <f>HYPERLINK("http://geochem.nrcan.gc.ca/cdogs/content/svy/svy210224_e.htm", "21:0224")</f>
        <v>21:0224</v>
      </c>
      <c r="E17031" t="s">
        <v>65678</v>
      </c>
      <c r="F17031" t="s">
        <v>65679</v>
      </c>
      <c r="H17031">
        <v>63.474760500000002</v>
      </c>
      <c r="I17031">
        <v>-130.58154379999999</v>
      </c>
      <c r="J17031" s="1" t="str">
        <f>HYPERLINK("http://geochem.nrcan.gc.ca/cdogs/content/kwd/kwd020018_e.htm", "Fluid (stream)")</f>
        <v>Fluid (stream)</v>
      </c>
      <c r="K17031" s="1" t="str">
        <f>HYPERLINK("http://geochem.nrcan.gc.ca/cdogs/content/kwd/kwd080007_e.htm", "Untreated Water")</f>
        <v>Untreated Water</v>
      </c>
    </row>
    <row r="17032" spans="1:17" hidden="1" x14ac:dyDescent="0.3">
      <c r="A17032" t="s">
        <v>65680</v>
      </c>
      <c r="B17032" t="s">
        <v>65681</v>
      </c>
      <c r="C17032" s="1" t="str">
        <f t="shared" si="2533"/>
        <v>21:0797</v>
      </c>
      <c r="D17032" s="1" t="str">
        <f>HYPERLINK("http://geochem.nrcan.gc.ca/cdogs/content/svy/svy210224_e.htm", "21:0224")</f>
        <v>21:0224</v>
      </c>
      <c r="E17032" t="s">
        <v>65682</v>
      </c>
      <c r="F17032" t="s">
        <v>65683</v>
      </c>
      <c r="H17032">
        <v>63.472334799999999</v>
      </c>
      <c r="I17032">
        <v>-130.57928219999999</v>
      </c>
      <c r="J17032" s="1" t="str">
        <f>HYPERLINK("http://geochem.nrcan.gc.ca/cdogs/content/kwd/kwd020018_e.htm", "Fluid (stream)")</f>
        <v>Fluid (stream)</v>
      </c>
      <c r="K17032" s="1" t="str">
        <f>HYPERLINK("http://geochem.nrcan.gc.ca/cdogs/content/kwd/kwd080007_e.htm", "Untreated Water")</f>
        <v>Untreated Water</v>
      </c>
      <c r="O17032">
        <v>0.2</v>
      </c>
      <c r="P17032">
        <v>50</v>
      </c>
      <c r="Q17032">
        <v>8.3000000000000007</v>
      </c>
    </row>
    <row r="17033" spans="1:17" hidden="1" x14ac:dyDescent="0.3">
      <c r="A17033" t="s">
        <v>65684</v>
      </c>
      <c r="B17033" t="s">
        <v>65685</v>
      </c>
      <c r="C17033" s="1" t="str">
        <f t="shared" si="2533"/>
        <v>21:0797</v>
      </c>
      <c r="D17033" s="1" t="str">
        <f>HYPERLINK("http://geochem.nrcan.gc.ca/cdogs/content/svy/svy_e.htm", "")</f>
        <v/>
      </c>
      <c r="G17033" s="1" t="str">
        <f>HYPERLINK("http://geochem.nrcan.gc.ca/cdogs/content/cr_/cr_00087_e.htm", "87")</f>
        <v>87</v>
      </c>
      <c r="J17033" t="s">
        <v>11453</v>
      </c>
      <c r="K17033" t="s">
        <v>11454</v>
      </c>
      <c r="O17033">
        <v>0.28999999999999998</v>
      </c>
      <c r="P17033">
        <v>110</v>
      </c>
      <c r="Q17033">
        <v>7.8</v>
      </c>
    </row>
    <row r="17034" spans="1:17" hidden="1" x14ac:dyDescent="0.3">
      <c r="A17034" t="s">
        <v>65686</v>
      </c>
      <c r="B17034" t="s">
        <v>65687</v>
      </c>
      <c r="C17034" s="1" t="str">
        <f t="shared" si="2533"/>
        <v>21:0797</v>
      </c>
      <c r="D17034" s="1" t="str">
        <f t="shared" ref="D17034:D17058" si="2537">HYPERLINK("http://geochem.nrcan.gc.ca/cdogs/content/svy/svy210224_e.htm", "21:0224")</f>
        <v>21:0224</v>
      </c>
      <c r="E17034" t="s">
        <v>65688</v>
      </c>
      <c r="F17034" t="s">
        <v>65689</v>
      </c>
      <c r="H17034">
        <v>63.383111</v>
      </c>
      <c r="I17034">
        <v>-130.59408819999999</v>
      </c>
      <c r="J17034" s="1" t="str">
        <f t="shared" ref="J17034:J17058" si="2538">HYPERLINK("http://geochem.nrcan.gc.ca/cdogs/content/kwd/kwd020018_e.htm", "Fluid (stream)")</f>
        <v>Fluid (stream)</v>
      </c>
      <c r="K17034" s="1" t="str">
        <f t="shared" ref="K17034:K17058" si="2539">HYPERLINK("http://geochem.nrcan.gc.ca/cdogs/content/kwd/kwd080007_e.htm", "Untreated Water")</f>
        <v>Untreated Water</v>
      </c>
      <c r="O17034">
        <v>0.5</v>
      </c>
      <c r="P17034">
        <v>90</v>
      </c>
      <c r="Q17034">
        <v>8</v>
      </c>
    </row>
    <row r="17035" spans="1:17" hidden="1" x14ac:dyDescent="0.3">
      <c r="A17035" t="s">
        <v>65690</v>
      </c>
      <c r="B17035" t="s">
        <v>65691</v>
      </c>
      <c r="C17035" s="1" t="str">
        <f t="shared" si="2533"/>
        <v>21:0797</v>
      </c>
      <c r="D17035" s="1" t="str">
        <f t="shared" si="2537"/>
        <v>21:0224</v>
      </c>
      <c r="E17035" t="s">
        <v>65692</v>
      </c>
      <c r="F17035" t="s">
        <v>65693</v>
      </c>
      <c r="H17035">
        <v>63.365443599999999</v>
      </c>
      <c r="I17035">
        <v>-130.50484299999999</v>
      </c>
      <c r="J17035" s="1" t="str">
        <f t="shared" si="2538"/>
        <v>Fluid (stream)</v>
      </c>
      <c r="K17035" s="1" t="str">
        <f t="shared" si="2539"/>
        <v>Untreated Water</v>
      </c>
      <c r="O17035">
        <v>2.5000000000000001E-2</v>
      </c>
      <c r="P17035">
        <v>70</v>
      </c>
      <c r="Q17035">
        <v>7.8</v>
      </c>
    </row>
    <row r="17036" spans="1:17" hidden="1" x14ac:dyDescent="0.3">
      <c r="A17036" t="s">
        <v>65694</v>
      </c>
      <c r="B17036" t="s">
        <v>65695</v>
      </c>
      <c r="C17036" s="1" t="str">
        <f t="shared" si="2533"/>
        <v>21:0797</v>
      </c>
      <c r="D17036" s="1" t="str">
        <f t="shared" si="2537"/>
        <v>21:0224</v>
      </c>
      <c r="E17036" t="s">
        <v>65696</v>
      </c>
      <c r="F17036" t="s">
        <v>65697</v>
      </c>
      <c r="H17036">
        <v>63.385174999999997</v>
      </c>
      <c r="I17036">
        <v>-130.57717349999999</v>
      </c>
      <c r="J17036" s="1" t="str">
        <f t="shared" si="2538"/>
        <v>Fluid (stream)</v>
      </c>
      <c r="K17036" s="1" t="str">
        <f t="shared" si="2539"/>
        <v>Untreated Water</v>
      </c>
      <c r="O17036">
        <v>2.5000000000000001E-2</v>
      </c>
      <c r="P17036">
        <v>50</v>
      </c>
      <c r="Q17036">
        <v>7.5</v>
      </c>
    </row>
    <row r="17037" spans="1:17" hidden="1" x14ac:dyDescent="0.3">
      <c r="A17037" t="s">
        <v>65698</v>
      </c>
      <c r="B17037" t="s">
        <v>65699</v>
      </c>
      <c r="C17037" s="1" t="str">
        <f t="shared" si="2533"/>
        <v>21:0797</v>
      </c>
      <c r="D17037" s="1" t="str">
        <f t="shared" si="2537"/>
        <v>21:0224</v>
      </c>
      <c r="E17037" t="s">
        <v>65700</v>
      </c>
      <c r="F17037" t="s">
        <v>65701</v>
      </c>
      <c r="H17037">
        <v>63.403896000000003</v>
      </c>
      <c r="I17037">
        <v>-130.54886680000001</v>
      </c>
      <c r="J17037" s="1" t="str">
        <f t="shared" si="2538"/>
        <v>Fluid (stream)</v>
      </c>
      <c r="K17037" s="1" t="str">
        <f t="shared" si="2539"/>
        <v>Untreated Water</v>
      </c>
      <c r="O17037">
        <v>0.38</v>
      </c>
      <c r="P17037">
        <v>90</v>
      </c>
      <c r="Q17037">
        <v>8.1</v>
      </c>
    </row>
    <row r="17038" spans="1:17" hidden="1" x14ac:dyDescent="0.3">
      <c r="A17038" t="s">
        <v>65702</v>
      </c>
      <c r="B17038" t="s">
        <v>65703</v>
      </c>
      <c r="C17038" s="1" t="str">
        <f t="shared" si="2533"/>
        <v>21:0797</v>
      </c>
      <c r="D17038" s="1" t="str">
        <f t="shared" si="2537"/>
        <v>21:0224</v>
      </c>
      <c r="E17038" t="s">
        <v>65704</v>
      </c>
      <c r="F17038" t="s">
        <v>65705</v>
      </c>
      <c r="H17038">
        <v>63.396818799999998</v>
      </c>
      <c r="I17038">
        <v>-130.53589349999999</v>
      </c>
      <c r="J17038" s="1" t="str">
        <f t="shared" si="2538"/>
        <v>Fluid (stream)</v>
      </c>
      <c r="K17038" s="1" t="str">
        <f t="shared" si="2539"/>
        <v>Untreated Water</v>
      </c>
      <c r="O17038">
        <v>2.5000000000000001E-2</v>
      </c>
      <c r="P17038">
        <v>60</v>
      </c>
      <c r="Q17038">
        <v>7.8</v>
      </c>
    </row>
    <row r="17039" spans="1:17" hidden="1" x14ac:dyDescent="0.3">
      <c r="A17039" t="s">
        <v>65706</v>
      </c>
      <c r="B17039" t="s">
        <v>65707</v>
      </c>
      <c r="C17039" s="1" t="str">
        <f t="shared" si="2533"/>
        <v>21:0797</v>
      </c>
      <c r="D17039" s="1" t="str">
        <f t="shared" si="2537"/>
        <v>21:0224</v>
      </c>
      <c r="E17039" t="s">
        <v>65708</v>
      </c>
      <c r="F17039" t="s">
        <v>65709</v>
      </c>
      <c r="H17039">
        <v>63.418071599999998</v>
      </c>
      <c r="I17039">
        <v>-130.50333459999999</v>
      </c>
      <c r="J17039" s="1" t="str">
        <f t="shared" si="2538"/>
        <v>Fluid (stream)</v>
      </c>
      <c r="K17039" s="1" t="str">
        <f t="shared" si="2539"/>
        <v>Untreated Water</v>
      </c>
      <c r="O17039">
        <v>0.08</v>
      </c>
      <c r="P17039">
        <v>60</v>
      </c>
      <c r="Q17039">
        <v>7.7</v>
      </c>
    </row>
    <row r="17040" spans="1:17" hidden="1" x14ac:dyDescent="0.3">
      <c r="A17040" t="s">
        <v>65710</v>
      </c>
      <c r="B17040" t="s">
        <v>65711</v>
      </c>
      <c r="C17040" s="1" t="str">
        <f t="shared" si="2533"/>
        <v>21:0797</v>
      </c>
      <c r="D17040" s="1" t="str">
        <f t="shared" si="2537"/>
        <v>21:0224</v>
      </c>
      <c r="E17040" t="s">
        <v>65712</v>
      </c>
      <c r="F17040" t="s">
        <v>65713</v>
      </c>
      <c r="H17040">
        <v>63.365994200000003</v>
      </c>
      <c r="I17040">
        <v>-130.63987399999999</v>
      </c>
      <c r="J17040" s="1" t="str">
        <f t="shared" si="2538"/>
        <v>Fluid (stream)</v>
      </c>
      <c r="K17040" s="1" t="str">
        <f t="shared" si="2539"/>
        <v>Untreated Water</v>
      </c>
      <c r="O17040">
        <v>2.5000000000000001E-2</v>
      </c>
      <c r="P17040">
        <v>60</v>
      </c>
      <c r="Q17040">
        <v>7.9</v>
      </c>
    </row>
    <row r="17041" spans="1:17" hidden="1" x14ac:dyDescent="0.3">
      <c r="A17041" t="s">
        <v>65714</v>
      </c>
      <c r="B17041" t="s">
        <v>65715</v>
      </c>
      <c r="C17041" s="1" t="str">
        <f t="shared" si="2533"/>
        <v>21:0797</v>
      </c>
      <c r="D17041" s="1" t="str">
        <f t="shared" si="2537"/>
        <v>21:0224</v>
      </c>
      <c r="E17041" t="s">
        <v>65716</v>
      </c>
      <c r="F17041" t="s">
        <v>65717</v>
      </c>
      <c r="H17041">
        <v>63.376418999999999</v>
      </c>
      <c r="I17041">
        <v>-130.6805789</v>
      </c>
      <c r="J17041" s="1" t="str">
        <f t="shared" si="2538"/>
        <v>Fluid (stream)</v>
      </c>
      <c r="K17041" s="1" t="str">
        <f t="shared" si="2539"/>
        <v>Untreated Water</v>
      </c>
      <c r="O17041">
        <v>0.67</v>
      </c>
      <c r="P17041">
        <v>60</v>
      </c>
      <c r="Q17041">
        <v>8.1999999999999993</v>
      </c>
    </row>
    <row r="17042" spans="1:17" hidden="1" x14ac:dyDescent="0.3">
      <c r="A17042" t="s">
        <v>65718</v>
      </c>
      <c r="B17042" t="s">
        <v>65719</v>
      </c>
      <c r="C17042" s="1" t="str">
        <f t="shared" si="2533"/>
        <v>21:0797</v>
      </c>
      <c r="D17042" s="1" t="str">
        <f t="shared" si="2537"/>
        <v>21:0224</v>
      </c>
      <c r="E17042" t="s">
        <v>65720</v>
      </c>
      <c r="F17042" t="s">
        <v>65721</v>
      </c>
      <c r="H17042">
        <v>63.362932000000001</v>
      </c>
      <c r="I17042">
        <v>-130.7684744</v>
      </c>
      <c r="J17042" s="1" t="str">
        <f t="shared" si="2538"/>
        <v>Fluid (stream)</v>
      </c>
      <c r="K17042" s="1" t="str">
        <f t="shared" si="2539"/>
        <v>Untreated Water</v>
      </c>
      <c r="O17042">
        <v>2.2999999999999998</v>
      </c>
      <c r="P17042">
        <v>130</v>
      </c>
      <c r="Q17042">
        <v>8.1999999999999993</v>
      </c>
    </row>
    <row r="17043" spans="1:17" hidden="1" x14ac:dyDescent="0.3">
      <c r="A17043" t="s">
        <v>65722</v>
      </c>
      <c r="B17043" t="s">
        <v>65723</v>
      </c>
      <c r="C17043" s="1" t="str">
        <f t="shared" si="2533"/>
        <v>21:0797</v>
      </c>
      <c r="D17043" s="1" t="str">
        <f t="shared" si="2537"/>
        <v>21:0224</v>
      </c>
      <c r="E17043" t="s">
        <v>65724</v>
      </c>
      <c r="F17043" t="s">
        <v>65725</v>
      </c>
      <c r="H17043">
        <v>63.373908299999997</v>
      </c>
      <c r="I17043">
        <v>-130.8024365</v>
      </c>
      <c r="J17043" s="1" t="str">
        <f t="shared" si="2538"/>
        <v>Fluid (stream)</v>
      </c>
      <c r="K17043" s="1" t="str">
        <f t="shared" si="2539"/>
        <v>Untreated Water</v>
      </c>
      <c r="O17043">
        <v>2.1</v>
      </c>
      <c r="P17043">
        <v>80</v>
      </c>
      <c r="Q17043">
        <v>8.1999999999999993</v>
      </c>
    </row>
    <row r="17044" spans="1:17" hidden="1" x14ac:dyDescent="0.3">
      <c r="A17044" t="s">
        <v>65726</v>
      </c>
      <c r="B17044" t="s">
        <v>65727</v>
      </c>
      <c r="C17044" s="1" t="str">
        <f t="shared" ref="C17044:C17107" si="2540">HYPERLINK("http://geochem.nrcan.gc.ca/cdogs/content/bdl/bdl210797_e.htm", "21:0797")</f>
        <v>21:0797</v>
      </c>
      <c r="D17044" s="1" t="str">
        <f t="shared" si="2537"/>
        <v>21:0224</v>
      </c>
      <c r="E17044" t="s">
        <v>65728</v>
      </c>
      <c r="F17044" t="s">
        <v>65729</v>
      </c>
      <c r="H17044">
        <v>63.388378099999997</v>
      </c>
      <c r="I17044">
        <v>-130.7760845</v>
      </c>
      <c r="J17044" s="1" t="str">
        <f t="shared" si="2538"/>
        <v>Fluid (stream)</v>
      </c>
      <c r="K17044" s="1" t="str">
        <f t="shared" si="2539"/>
        <v>Untreated Water</v>
      </c>
      <c r="O17044">
        <v>1.7</v>
      </c>
      <c r="P17044">
        <v>70</v>
      </c>
      <c r="Q17044">
        <v>8.3000000000000007</v>
      </c>
    </row>
    <row r="17045" spans="1:17" hidden="1" x14ac:dyDescent="0.3">
      <c r="A17045" t="s">
        <v>65730</v>
      </c>
      <c r="B17045" t="s">
        <v>65731</v>
      </c>
      <c r="C17045" s="1" t="str">
        <f t="shared" si="2540"/>
        <v>21:0797</v>
      </c>
      <c r="D17045" s="1" t="str">
        <f t="shared" si="2537"/>
        <v>21:0224</v>
      </c>
      <c r="E17045" t="s">
        <v>65732</v>
      </c>
      <c r="F17045" t="s">
        <v>65733</v>
      </c>
      <c r="H17045">
        <v>63.342359199999997</v>
      </c>
      <c r="I17045">
        <v>-130.81956460000001</v>
      </c>
      <c r="J17045" s="1" t="str">
        <f t="shared" si="2538"/>
        <v>Fluid (stream)</v>
      </c>
      <c r="K17045" s="1" t="str">
        <f t="shared" si="2539"/>
        <v>Untreated Water</v>
      </c>
      <c r="O17045">
        <v>1.3</v>
      </c>
      <c r="P17045">
        <v>140</v>
      </c>
      <c r="Q17045">
        <v>8.1999999999999993</v>
      </c>
    </row>
    <row r="17046" spans="1:17" hidden="1" x14ac:dyDescent="0.3">
      <c r="A17046" t="s">
        <v>65734</v>
      </c>
      <c r="B17046" t="s">
        <v>65735</v>
      </c>
      <c r="C17046" s="1" t="str">
        <f t="shared" si="2540"/>
        <v>21:0797</v>
      </c>
      <c r="D17046" s="1" t="str">
        <f t="shared" si="2537"/>
        <v>21:0224</v>
      </c>
      <c r="E17046" t="s">
        <v>65736</v>
      </c>
      <c r="F17046" t="s">
        <v>65737</v>
      </c>
      <c r="H17046">
        <v>63.348275600000001</v>
      </c>
      <c r="I17046">
        <v>-130.8550754</v>
      </c>
      <c r="J17046" s="1" t="str">
        <f t="shared" si="2538"/>
        <v>Fluid (stream)</v>
      </c>
      <c r="K17046" s="1" t="str">
        <f t="shared" si="2539"/>
        <v>Untreated Water</v>
      </c>
      <c r="O17046">
        <v>1.8</v>
      </c>
      <c r="P17046">
        <v>200</v>
      </c>
      <c r="Q17046">
        <v>8.1</v>
      </c>
    </row>
    <row r="17047" spans="1:17" hidden="1" x14ac:dyDescent="0.3">
      <c r="A17047" t="s">
        <v>65738</v>
      </c>
      <c r="B17047" t="s">
        <v>65739</v>
      </c>
      <c r="C17047" s="1" t="str">
        <f t="shared" si="2540"/>
        <v>21:0797</v>
      </c>
      <c r="D17047" s="1" t="str">
        <f t="shared" si="2537"/>
        <v>21:0224</v>
      </c>
      <c r="E17047" t="s">
        <v>65740</v>
      </c>
      <c r="F17047" t="s">
        <v>65741</v>
      </c>
      <c r="H17047">
        <v>63.170155700000002</v>
      </c>
      <c r="I17047">
        <v>-131.0902389</v>
      </c>
      <c r="J17047" s="1" t="str">
        <f t="shared" si="2538"/>
        <v>Fluid (stream)</v>
      </c>
      <c r="K17047" s="1" t="str">
        <f t="shared" si="2539"/>
        <v>Untreated Water</v>
      </c>
      <c r="O17047">
        <v>2.5000000000000001E-2</v>
      </c>
      <c r="P17047">
        <v>130</v>
      </c>
      <c r="Q17047">
        <v>7.6</v>
      </c>
    </row>
    <row r="17048" spans="1:17" hidden="1" x14ac:dyDescent="0.3">
      <c r="A17048" t="s">
        <v>65742</v>
      </c>
      <c r="B17048" t="s">
        <v>65743</v>
      </c>
      <c r="C17048" s="1" t="str">
        <f t="shared" si="2540"/>
        <v>21:0797</v>
      </c>
      <c r="D17048" s="1" t="str">
        <f t="shared" si="2537"/>
        <v>21:0224</v>
      </c>
      <c r="E17048" t="s">
        <v>65744</v>
      </c>
      <c r="F17048" t="s">
        <v>65745</v>
      </c>
      <c r="H17048">
        <v>63.166319799999997</v>
      </c>
      <c r="I17048">
        <v>-131.12665000000001</v>
      </c>
      <c r="J17048" s="1" t="str">
        <f t="shared" si="2538"/>
        <v>Fluid (stream)</v>
      </c>
      <c r="K17048" s="1" t="str">
        <f t="shared" si="2539"/>
        <v>Untreated Water</v>
      </c>
      <c r="O17048">
        <v>2.5000000000000001E-2</v>
      </c>
      <c r="P17048">
        <v>80</v>
      </c>
      <c r="Q17048">
        <v>7.3</v>
      </c>
    </row>
    <row r="17049" spans="1:17" hidden="1" x14ac:dyDescent="0.3">
      <c r="A17049" t="s">
        <v>65746</v>
      </c>
      <c r="B17049" t="s">
        <v>65747</v>
      </c>
      <c r="C17049" s="1" t="str">
        <f t="shared" si="2540"/>
        <v>21:0797</v>
      </c>
      <c r="D17049" s="1" t="str">
        <f t="shared" si="2537"/>
        <v>21:0224</v>
      </c>
      <c r="E17049" t="s">
        <v>65748</v>
      </c>
      <c r="F17049" t="s">
        <v>65749</v>
      </c>
      <c r="H17049">
        <v>63.166707700000003</v>
      </c>
      <c r="I17049">
        <v>-131.13609389999999</v>
      </c>
      <c r="J17049" s="1" t="str">
        <f t="shared" si="2538"/>
        <v>Fluid (stream)</v>
      </c>
      <c r="K17049" s="1" t="str">
        <f t="shared" si="2539"/>
        <v>Untreated Water</v>
      </c>
      <c r="O17049">
        <v>1.3</v>
      </c>
      <c r="P17049">
        <v>110</v>
      </c>
      <c r="Q17049">
        <v>7.6</v>
      </c>
    </row>
    <row r="17050" spans="1:17" hidden="1" x14ac:dyDescent="0.3">
      <c r="A17050" t="s">
        <v>65750</v>
      </c>
      <c r="B17050" t="s">
        <v>65751</v>
      </c>
      <c r="C17050" s="1" t="str">
        <f t="shared" si="2540"/>
        <v>21:0797</v>
      </c>
      <c r="D17050" s="1" t="str">
        <f t="shared" si="2537"/>
        <v>21:0224</v>
      </c>
      <c r="E17050" t="s">
        <v>65752</v>
      </c>
      <c r="F17050" t="s">
        <v>65753</v>
      </c>
      <c r="H17050">
        <v>63.190600500000002</v>
      </c>
      <c r="I17050">
        <v>-131.0914349</v>
      </c>
      <c r="J17050" s="1" t="str">
        <f t="shared" si="2538"/>
        <v>Fluid (stream)</v>
      </c>
      <c r="K17050" s="1" t="str">
        <f t="shared" si="2539"/>
        <v>Untreated Water</v>
      </c>
      <c r="O17050">
        <v>2.5000000000000001E-2</v>
      </c>
      <c r="P17050">
        <v>330</v>
      </c>
      <c r="Q17050">
        <v>6.6</v>
      </c>
    </row>
    <row r="17051" spans="1:17" hidden="1" x14ac:dyDescent="0.3">
      <c r="A17051" t="s">
        <v>65754</v>
      </c>
      <c r="B17051" t="s">
        <v>65755</v>
      </c>
      <c r="C17051" s="1" t="str">
        <f t="shared" si="2540"/>
        <v>21:0797</v>
      </c>
      <c r="D17051" s="1" t="str">
        <f t="shared" si="2537"/>
        <v>21:0224</v>
      </c>
      <c r="E17051" t="s">
        <v>65752</v>
      </c>
      <c r="F17051" t="s">
        <v>65756</v>
      </c>
      <c r="H17051">
        <v>63.190600500000002</v>
      </c>
      <c r="I17051">
        <v>-131.0914349</v>
      </c>
      <c r="J17051" s="1" t="str">
        <f t="shared" si="2538"/>
        <v>Fluid (stream)</v>
      </c>
      <c r="K17051" s="1" t="str">
        <f t="shared" si="2539"/>
        <v>Untreated Water</v>
      </c>
      <c r="O17051">
        <v>1.3</v>
      </c>
      <c r="P17051">
        <v>340</v>
      </c>
      <c r="Q17051">
        <v>6.6</v>
      </c>
    </row>
    <row r="17052" spans="1:17" hidden="1" x14ac:dyDescent="0.3">
      <c r="A17052" t="s">
        <v>65757</v>
      </c>
      <c r="B17052" t="s">
        <v>65758</v>
      </c>
      <c r="C17052" s="1" t="str">
        <f t="shared" si="2540"/>
        <v>21:0797</v>
      </c>
      <c r="D17052" s="1" t="str">
        <f t="shared" si="2537"/>
        <v>21:0224</v>
      </c>
      <c r="E17052" t="s">
        <v>65759</v>
      </c>
      <c r="F17052" t="s">
        <v>65760</v>
      </c>
      <c r="H17052">
        <v>63.178571400000003</v>
      </c>
      <c r="I17052">
        <v>-131.0155135</v>
      </c>
      <c r="J17052" s="1" t="str">
        <f t="shared" si="2538"/>
        <v>Fluid (stream)</v>
      </c>
      <c r="K17052" s="1" t="str">
        <f t="shared" si="2539"/>
        <v>Untreated Water</v>
      </c>
      <c r="O17052">
        <v>0.1</v>
      </c>
      <c r="P17052">
        <v>210</v>
      </c>
      <c r="Q17052">
        <v>7.7</v>
      </c>
    </row>
    <row r="17053" spans="1:17" hidden="1" x14ac:dyDescent="0.3">
      <c r="A17053" t="s">
        <v>65761</v>
      </c>
      <c r="B17053" t="s">
        <v>65762</v>
      </c>
      <c r="C17053" s="1" t="str">
        <f t="shared" si="2540"/>
        <v>21:0797</v>
      </c>
      <c r="D17053" s="1" t="str">
        <f t="shared" si="2537"/>
        <v>21:0224</v>
      </c>
      <c r="E17053" t="s">
        <v>65763</v>
      </c>
      <c r="F17053" t="s">
        <v>65764</v>
      </c>
      <c r="H17053">
        <v>63.263771900000002</v>
      </c>
      <c r="I17053">
        <v>-130.79956759999999</v>
      </c>
      <c r="J17053" s="1" t="str">
        <f t="shared" si="2538"/>
        <v>Fluid (stream)</v>
      </c>
      <c r="K17053" s="1" t="str">
        <f t="shared" si="2539"/>
        <v>Untreated Water</v>
      </c>
      <c r="O17053">
        <v>1.5</v>
      </c>
      <c r="P17053">
        <v>160</v>
      </c>
      <c r="Q17053">
        <v>8.1</v>
      </c>
    </row>
    <row r="17054" spans="1:17" hidden="1" x14ac:dyDescent="0.3">
      <c r="A17054" t="s">
        <v>65765</v>
      </c>
      <c r="B17054" t="s">
        <v>65766</v>
      </c>
      <c r="C17054" s="1" t="str">
        <f t="shared" si="2540"/>
        <v>21:0797</v>
      </c>
      <c r="D17054" s="1" t="str">
        <f t="shared" si="2537"/>
        <v>21:0224</v>
      </c>
      <c r="E17054" t="s">
        <v>65767</v>
      </c>
      <c r="F17054" t="s">
        <v>65768</v>
      </c>
      <c r="H17054">
        <v>63.2642977</v>
      </c>
      <c r="I17054">
        <v>-130.7948973</v>
      </c>
      <c r="J17054" s="1" t="str">
        <f t="shared" si="2538"/>
        <v>Fluid (stream)</v>
      </c>
      <c r="K17054" s="1" t="str">
        <f t="shared" si="2539"/>
        <v>Untreated Water</v>
      </c>
      <c r="O17054">
        <v>0.17</v>
      </c>
      <c r="P17054">
        <v>100</v>
      </c>
      <c r="Q17054">
        <v>7.1</v>
      </c>
    </row>
    <row r="17055" spans="1:17" hidden="1" x14ac:dyDescent="0.3">
      <c r="A17055" t="s">
        <v>65769</v>
      </c>
      <c r="B17055" t="s">
        <v>65770</v>
      </c>
      <c r="C17055" s="1" t="str">
        <f t="shared" si="2540"/>
        <v>21:0797</v>
      </c>
      <c r="D17055" s="1" t="str">
        <f t="shared" si="2537"/>
        <v>21:0224</v>
      </c>
      <c r="E17055" t="s">
        <v>65771</v>
      </c>
      <c r="F17055" t="s">
        <v>65772</v>
      </c>
      <c r="H17055">
        <v>63.273530899999997</v>
      </c>
      <c r="I17055">
        <v>-130.89765879999999</v>
      </c>
      <c r="J17055" s="1" t="str">
        <f t="shared" si="2538"/>
        <v>Fluid (stream)</v>
      </c>
      <c r="K17055" s="1" t="str">
        <f t="shared" si="2539"/>
        <v>Untreated Water</v>
      </c>
      <c r="O17055">
        <v>11.3</v>
      </c>
      <c r="P17055">
        <v>190</v>
      </c>
      <c r="Q17055">
        <v>8.4</v>
      </c>
    </row>
    <row r="17056" spans="1:17" hidden="1" x14ac:dyDescent="0.3">
      <c r="A17056" t="s">
        <v>65773</v>
      </c>
      <c r="B17056" t="s">
        <v>65774</v>
      </c>
      <c r="C17056" s="1" t="str">
        <f t="shared" si="2540"/>
        <v>21:0797</v>
      </c>
      <c r="D17056" s="1" t="str">
        <f t="shared" si="2537"/>
        <v>21:0224</v>
      </c>
      <c r="E17056" t="s">
        <v>65775</v>
      </c>
      <c r="F17056" t="s">
        <v>65776</v>
      </c>
      <c r="H17056">
        <v>63.274678000000002</v>
      </c>
      <c r="I17056">
        <v>-130.89376680000001</v>
      </c>
      <c r="J17056" s="1" t="str">
        <f t="shared" si="2538"/>
        <v>Fluid (stream)</v>
      </c>
      <c r="K17056" s="1" t="str">
        <f t="shared" si="2539"/>
        <v>Untreated Water</v>
      </c>
      <c r="O17056">
        <v>1.9</v>
      </c>
      <c r="P17056">
        <v>190</v>
      </c>
      <c r="Q17056">
        <v>8.1</v>
      </c>
    </row>
    <row r="17057" spans="1:17" hidden="1" x14ac:dyDescent="0.3">
      <c r="A17057" t="s">
        <v>65777</v>
      </c>
      <c r="B17057" t="s">
        <v>65778</v>
      </c>
      <c r="C17057" s="1" t="str">
        <f t="shared" si="2540"/>
        <v>21:0797</v>
      </c>
      <c r="D17057" s="1" t="str">
        <f t="shared" si="2537"/>
        <v>21:0224</v>
      </c>
      <c r="E17057" t="s">
        <v>65779</v>
      </c>
      <c r="F17057" t="s">
        <v>65780</v>
      </c>
      <c r="H17057">
        <v>63.307415599999999</v>
      </c>
      <c r="I17057">
        <v>-130.9545766</v>
      </c>
      <c r="J17057" s="1" t="str">
        <f t="shared" si="2538"/>
        <v>Fluid (stream)</v>
      </c>
      <c r="K17057" s="1" t="str">
        <f t="shared" si="2539"/>
        <v>Untreated Water</v>
      </c>
      <c r="O17057">
        <v>1</v>
      </c>
      <c r="P17057">
        <v>190</v>
      </c>
      <c r="Q17057">
        <v>8.1</v>
      </c>
    </row>
    <row r="17058" spans="1:17" hidden="1" x14ac:dyDescent="0.3">
      <c r="A17058" t="s">
        <v>65781</v>
      </c>
      <c r="B17058" t="s">
        <v>65782</v>
      </c>
      <c r="C17058" s="1" t="str">
        <f t="shared" si="2540"/>
        <v>21:0797</v>
      </c>
      <c r="D17058" s="1" t="str">
        <f t="shared" si="2537"/>
        <v>21:0224</v>
      </c>
      <c r="E17058" t="s">
        <v>65783</v>
      </c>
      <c r="F17058" t="s">
        <v>65784</v>
      </c>
      <c r="H17058">
        <v>63.305515800000002</v>
      </c>
      <c r="I17058">
        <v>-130.95562530000001</v>
      </c>
      <c r="J17058" s="1" t="str">
        <f t="shared" si="2538"/>
        <v>Fluid (stream)</v>
      </c>
      <c r="K17058" s="1" t="str">
        <f t="shared" si="2539"/>
        <v>Untreated Water</v>
      </c>
      <c r="O17058">
        <v>1.8</v>
      </c>
      <c r="P17058">
        <v>160</v>
      </c>
      <c r="Q17058">
        <v>8.1999999999999993</v>
      </c>
    </row>
    <row r="17059" spans="1:17" hidden="1" x14ac:dyDescent="0.3">
      <c r="A17059" t="s">
        <v>65785</v>
      </c>
      <c r="B17059" t="s">
        <v>65786</v>
      </c>
      <c r="C17059" s="1" t="str">
        <f t="shared" si="2540"/>
        <v>21:0797</v>
      </c>
      <c r="D17059" s="1" t="str">
        <f>HYPERLINK("http://geochem.nrcan.gc.ca/cdogs/content/svy/svy_e.htm", "")</f>
        <v/>
      </c>
      <c r="G17059" s="1" t="str">
        <f>HYPERLINK("http://geochem.nrcan.gc.ca/cdogs/content/cr_/cr_00087_e.htm", "87")</f>
        <v>87</v>
      </c>
      <c r="J17059" t="s">
        <v>11453</v>
      </c>
      <c r="K17059" t="s">
        <v>11454</v>
      </c>
      <c r="O17059">
        <v>0.39</v>
      </c>
      <c r="P17059">
        <v>110</v>
      </c>
      <c r="Q17059">
        <v>7.8</v>
      </c>
    </row>
    <row r="17060" spans="1:17" hidden="1" x14ac:dyDescent="0.3">
      <c r="A17060" t="s">
        <v>65787</v>
      </c>
      <c r="B17060" t="s">
        <v>65788</v>
      </c>
      <c r="C17060" s="1" t="str">
        <f t="shared" si="2540"/>
        <v>21:0797</v>
      </c>
      <c r="D17060" s="1" t="str">
        <f t="shared" ref="D17060:D17073" si="2541">HYPERLINK("http://geochem.nrcan.gc.ca/cdogs/content/svy/svy210224_e.htm", "21:0224")</f>
        <v>21:0224</v>
      </c>
      <c r="E17060" t="s">
        <v>65789</v>
      </c>
      <c r="F17060" t="s">
        <v>65790</v>
      </c>
      <c r="H17060">
        <v>63.3037396</v>
      </c>
      <c r="I17060">
        <v>-130.99436109999999</v>
      </c>
      <c r="J17060" s="1" t="str">
        <f t="shared" ref="J17060:J17073" si="2542">HYPERLINK("http://geochem.nrcan.gc.ca/cdogs/content/kwd/kwd020018_e.htm", "Fluid (stream)")</f>
        <v>Fluid (stream)</v>
      </c>
      <c r="K17060" s="1" t="str">
        <f t="shared" ref="K17060:K17073" si="2543">HYPERLINK("http://geochem.nrcan.gc.ca/cdogs/content/kwd/kwd080007_e.htm", "Untreated Water")</f>
        <v>Untreated Water</v>
      </c>
      <c r="O17060">
        <v>1.5</v>
      </c>
      <c r="P17060">
        <v>180</v>
      </c>
      <c r="Q17060">
        <v>8.1</v>
      </c>
    </row>
    <row r="17061" spans="1:17" hidden="1" x14ac:dyDescent="0.3">
      <c r="A17061" t="s">
        <v>65791</v>
      </c>
      <c r="B17061" t="s">
        <v>65792</v>
      </c>
      <c r="C17061" s="1" t="str">
        <f t="shared" si="2540"/>
        <v>21:0797</v>
      </c>
      <c r="D17061" s="1" t="str">
        <f t="shared" si="2541"/>
        <v>21:0224</v>
      </c>
      <c r="E17061" t="s">
        <v>65793</v>
      </c>
      <c r="F17061" t="s">
        <v>65794</v>
      </c>
      <c r="H17061">
        <v>63.337682899999997</v>
      </c>
      <c r="I17061">
        <v>-130.96484280000001</v>
      </c>
      <c r="J17061" s="1" t="str">
        <f t="shared" si="2542"/>
        <v>Fluid (stream)</v>
      </c>
      <c r="K17061" s="1" t="str">
        <f t="shared" si="2543"/>
        <v>Untreated Water</v>
      </c>
      <c r="O17061">
        <v>2.2000000000000002</v>
      </c>
      <c r="P17061">
        <v>130</v>
      </c>
      <c r="Q17061">
        <v>8.1999999999999993</v>
      </c>
    </row>
    <row r="17062" spans="1:17" hidden="1" x14ac:dyDescent="0.3">
      <c r="A17062" t="s">
        <v>65795</v>
      </c>
      <c r="B17062" t="s">
        <v>65796</v>
      </c>
      <c r="C17062" s="1" t="str">
        <f t="shared" si="2540"/>
        <v>21:0797</v>
      </c>
      <c r="D17062" s="1" t="str">
        <f t="shared" si="2541"/>
        <v>21:0224</v>
      </c>
      <c r="E17062" t="s">
        <v>65797</v>
      </c>
      <c r="F17062" t="s">
        <v>65798</v>
      </c>
      <c r="H17062">
        <v>63.348853599999998</v>
      </c>
      <c r="I17062">
        <v>-130.93648260000001</v>
      </c>
      <c r="J17062" s="1" t="str">
        <f t="shared" si="2542"/>
        <v>Fluid (stream)</v>
      </c>
      <c r="K17062" s="1" t="str">
        <f t="shared" si="2543"/>
        <v>Untreated Water</v>
      </c>
      <c r="O17062">
        <v>1</v>
      </c>
      <c r="P17062">
        <v>130</v>
      </c>
      <c r="Q17062">
        <v>8.1999999999999993</v>
      </c>
    </row>
    <row r="17063" spans="1:17" hidden="1" x14ac:dyDescent="0.3">
      <c r="A17063" t="s">
        <v>65799</v>
      </c>
      <c r="B17063" t="s">
        <v>65800</v>
      </c>
      <c r="C17063" s="1" t="str">
        <f t="shared" si="2540"/>
        <v>21:0797</v>
      </c>
      <c r="D17063" s="1" t="str">
        <f t="shared" si="2541"/>
        <v>21:0224</v>
      </c>
      <c r="E17063" t="s">
        <v>65801</v>
      </c>
      <c r="F17063" t="s">
        <v>65802</v>
      </c>
      <c r="H17063">
        <v>63.315011300000002</v>
      </c>
      <c r="I17063">
        <v>-130.8379017</v>
      </c>
      <c r="J17063" s="1" t="str">
        <f t="shared" si="2542"/>
        <v>Fluid (stream)</v>
      </c>
      <c r="K17063" s="1" t="str">
        <f t="shared" si="2543"/>
        <v>Untreated Water</v>
      </c>
      <c r="O17063">
        <v>2.1</v>
      </c>
      <c r="P17063">
        <v>170</v>
      </c>
      <c r="Q17063">
        <v>7.9</v>
      </c>
    </row>
    <row r="17064" spans="1:17" hidden="1" x14ac:dyDescent="0.3">
      <c r="A17064" t="s">
        <v>65803</v>
      </c>
      <c r="B17064" t="s">
        <v>65804</v>
      </c>
      <c r="C17064" s="1" t="str">
        <f t="shared" si="2540"/>
        <v>21:0797</v>
      </c>
      <c r="D17064" s="1" t="str">
        <f t="shared" si="2541"/>
        <v>21:0224</v>
      </c>
      <c r="E17064" t="s">
        <v>65805</v>
      </c>
      <c r="F17064" t="s">
        <v>65806</v>
      </c>
      <c r="H17064">
        <v>63.240229100000001</v>
      </c>
      <c r="I17064">
        <v>-130.45643390000001</v>
      </c>
      <c r="J17064" s="1" t="str">
        <f t="shared" si="2542"/>
        <v>Fluid (stream)</v>
      </c>
      <c r="K17064" s="1" t="str">
        <f t="shared" si="2543"/>
        <v>Untreated Water</v>
      </c>
      <c r="O17064">
        <v>2.5000000000000001E-2</v>
      </c>
      <c r="P17064">
        <v>120</v>
      </c>
      <c r="Q17064">
        <v>4.8</v>
      </c>
    </row>
    <row r="17065" spans="1:17" hidden="1" x14ac:dyDescent="0.3">
      <c r="A17065" t="s">
        <v>65807</v>
      </c>
      <c r="B17065" t="s">
        <v>65808</v>
      </c>
      <c r="C17065" s="1" t="str">
        <f t="shared" si="2540"/>
        <v>21:0797</v>
      </c>
      <c r="D17065" s="1" t="str">
        <f t="shared" si="2541"/>
        <v>21:0224</v>
      </c>
      <c r="E17065" t="s">
        <v>65809</v>
      </c>
      <c r="F17065" t="s">
        <v>65810</v>
      </c>
      <c r="H17065">
        <v>63.196620899999999</v>
      </c>
      <c r="I17065">
        <v>-130.46857549999999</v>
      </c>
      <c r="J17065" s="1" t="str">
        <f t="shared" si="2542"/>
        <v>Fluid (stream)</v>
      </c>
      <c r="K17065" s="1" t="str">
        <f t="shared" si="2543"/>
        <v>Untreated Water</v>
      </c>
      <c r="O17065">
        <v>0.75</v>
      </c>
      <c r="P17065">
        <v>80</v>
      </c>
      <c r="Q17065">
        <v>7.9</v>
      </c>
    </row>
    <row r="17066" spans="1:17" hidden="1" x14ac:dyDescent="0.3">
      <c r="A17066" t="s">
        <v>65811</v>
      </c>
      <c r="B17066" t="s">
        <v>65812</v>
      </c>
      <c r="C17066" s="1" t="str">
        <f t="shared" si="2540"/>
        <v>21:0797</v>
      </c>
      <c r="D17066" s="1" t="str">
        <f t="shared" si="2541"/>
        <v>21:0224</v>
      </c>
      <c r="E17066" t="s">
        <v>65813</v>
      </c>
      <c r="F17066" t="s">
        <v>65814</v>
      </c>
      <c r="H17066">
        <v>63.181823399999999</v>
      </c>
      <c r="I17066">
        <v>-130.4337701</v>
      </c>
      <c r="J17066" s="1" t="str">
        <f t="shared" si="2542"/>
        <v>Fluid (stream)</v>
      </c>
      <c r="K17066" s="1" t="str">
        <f t="shared" si="2543"/>
        <v>Untreated Water</v>
      </c>
      <c r="O17066">
        <v>0.28000000000000003</v>
      </c>
      <c r="P17066">
        <v>50</v>
      </c>
      <c r="Q17066">
        <v>7.6</v>
      </c>
    </row>
    <row r="17067" spans="1:17" hidden="1" x14ac:dyDescent="0.3">
      <c r="A17067" t="s">
        <v>65815</v>
      </c>
      <c r="B17067" t="s">
        <v>65816</v>
      </c>
      <c r="C17067" s="1" t="str">
        <f t="shared" si="2540"/>
        <v>21:0797</v>
      </c>
      <c r="D17067" s="1" t="str">
        <f t="shared" si="2541"/>
        <v>21:0224</v>
      </c>
      <c r="E17067" t="s">
        <v>65817</v>
      </c>
      <c r="F17067" t="s">
        <v>65818</v>
      </c>
      <c r="H17067">
        <v>63.175669599999999</v>
      </c>
      <c r="I17067">
        <v>-130.39820570000001</v>
      </c>
      <c r="J17067" s="1" t="str">
        <f t="shared" si="2542"/>
        <v>Fluid (stream)</v>
      </c>
      <c r="K17067" s="1" t="str">
        <f t="shared" si="2543"/>
        <v>Untreated Water</v>
      </c>
      <c r="O17067">
        <v>0.64</v>
      </c>
      <c r="P17067">
        <v>130</v>
      </c>
      <c r="Q17067">
        <v>7.5</v>
      </c>
    </row>
    <row r="17068" spans="1:17" hidden="1" x14ac:dyDescent="0.3">
      <c r="A17068" t="s">
        <v>65819</v>
      </c>
      <c r="B17068" t="s">
        <v>65820</v>
      </c>
      <c r="C17068" s="1" t="str">
        <f t="shared" si="2540"/>
        <v>21:0797</v>
      </c>
      <c r="D17068" s="1" t="str">
        <f t="shared" si="2541"/>
        <v>21:0224</v>
      </c>
      <c r="E17068" t="s">
        <v>65817</v>
      </c>
      <c r="F17068" t="s">
        <v>65821</v>
      </c>
      <c r="H17068">
        <v>63.175669599999999</v>
      </c>
      <c r="I17068">
        <v>-130.39820570000001</v>
      </c>
      <c r="J17068" s="1" t="str">
        <f t="shared" si="2542"/>
        <v>Fluid (stream)</v>
      </c>
      <c r="K17068" s="1" t="str">
        <f t="shared" si="2543"/>
        <v>Untreated Water</v>
      </c>
      <c r="O17068">
        <v>0.61</v>
      </c>
      <c r="P17068">
        <v>140</v>
      </c>
      <c r="Q17068">
        <v>7.5</v>
      </c>
    </row>
    <row r="17069" spans="1:17" hidden="1" x14ac:dyDescent="0.3">
      <c r="A17069" t="s">
        <v>65822</v>
      </c>
      <c r="B17069" t="s">
        <v>65823</v>
      </c>
      <c r="C17069" s="1" t="str">
        <f t="shared" si="2540"/>
        <v>21:0797</v>
      </c>
      <c r="D17069" s="1" t="str">
        <f t="shared" si="2541"/>
        <v>21:0224</v>
      </c>
      <c r="E17069" t="s">
        <v>65824</v>
      </c>
      <c r="F17069" t="s">
        <v>65825</v>
      </c>
      <c r="H17069">
        <v>63.1748075</v>
      </c>
      <c r="I17069">
        <v>-130.40187879999999</v>
      </c>
      <c r="J17069" s="1" t="str">
        <f t="shared" si="2542"/>
        <v>Fluid (stream)</v>
      </c>
      <c r="K17069" s="1" t="str">
        <f t="shared" si="2543"/>
        <v>Untreated Water</v>
      </c>
      <c r="O17069">
        <v>1.3</v>
      </c>
      <c r="P17069">
        <v>140</v>
      </c>
      <c r="Q17069">
        <v>4.7</v>
      </c>
    </row>
    <row r="17070" spans="1:17" hidden="1" x14ac:dyDescent="0.3">
      <c r="A17070" t="s">
        <v>65826</v>
      </c>
      <c r="B17070" t="s">
        <v>65827</v>
      </c>
      <c r="C17070" s="1" t="str">
        <f t="shared" si="2540"/>
        <v>21:0797</v>
      </c>
      <c r="D17070" s="1" t="str">
        <f t="shared" si="2541"/>
        <v>21:0224</v>
      </c>
      <c r="E17070" t="s">
        <v>65828</v>
      </c>
      <c r="F17070" t="s">
        <v>65829</v>
      </c>
      <c r="H17070">
        <v>63.193754300000002</v>
      </c>
      <c r="I17070">
        <v>-130.39579789999999</v>
      </c>
      <c r="J17070" s="1" t="str">
        <f t="shared" si="2542"/>
        <v>Fluid (stream)</v>
      </c>
      <c r="K17070" s="1" t="str">
        <f t="shared" si="2543"/>
        <v>Untreated Water</v>
      </c>
      <c r="O17070">
        <v>0.79</v>
      </c>
      <c r="P17070">
        <v>120</v>
      </c>
      <c r="Q17070">
        <v>7.5</v>
      </c>
    </row>
    <row r="17071" spans="1:17" hidden="1" x14ac:dyDescent="0.3">
      <c r="A17071" t="s">
        <v>65830</v>
      </c>
      <c r="B17071" t="s">
        <v>65831</v>
      </c>
      <c r="C17071" s="1" t="str">
        <f t="shared" si="2540"/>
        <v>21:0797</v>
      </c>
      <c r="D17071" s="1" t="str">
        <f t="shared" si="2541"/>
        <v>21:0224</v>
      </c>
      <c r="E17071" t="s">
        <v>65832</v>
      </c>
      <c r="F17071" t="s">
        <v>65833</v>
      </c>
      <c r="H17071">
        <v>63.189875200000003</v>
      </c>
      <c r="I17071">
        <v>-130.39133820000001</v>
      </c>
      <c r="J17071" s="1" t="str">
        <f t="shared" si="2542"/>
        <v>Fluid (stream)</v>
      </c>
      <c r="K17071" s="1" t="str">
        <f t="shared" si="2543"/>
        <v>Untreated Water</v>
      </c>
      <c r="O17071">
        <v>6.3</v>
      </c>
      <c r="P17071">
        <v>120</v>
      </c>
      <c r="Q17071">
        <v>8.3000000000000007</v>
      </c>
    </row>
    <row r="17072" spans="1:17" hidden="1" x14ac:dyDescent="0.3">
      <c r="A17072" t="s">
        <v>65834</v>
      </c>
      <c r="B17072" t="s">
        <v>65835</v>
      </c>
      <c r="C17072" s="1" t="str">
        <f t="shared" si="2540"/>
        <v>21:0797</v>
      </c>
      <c r="D17072" s="1" t="str">
        <f t="shared" si="2541"/>
        <v>21:0224</v>
      </c>
      <c r="E17072" t="s">
        <v>65836</v>
      </c>
      <c r="F17072" t="s">
        <v>65837</v>
      </c>
      <c r="H17072">
        <v>63.203575200000003</v>
      </c>
      <c r="I17072">
        <v>-130.3301768</v>
      </c>
      <c r="J17072" s="1" t="str">
        <f t="shared" si="2542"/>
        <v>Fluid (stream)</v>
      </c>
      <c r="K17072" s="1" t="str">
        <f t="shared" si="2543"/>
        <v>Untreated Water</v>
      </c>
      <c r="O17072">
        <v>1.5</v>
      </c>
      <c r="P17072">
        <v>120</v>
      </c>
      <c r="Q17072">
        <v>8.1</v>
      </c>
    </row>
    <row r="17073" spans="1:17" hidden="1" x14ac:dyDescent="0.3">
      <c r="A17073" t="s">
        <v>65838</v>
      </c>
      <c r="B17073" t="s">
        <v>65839</v>
      </c>
      <c r="C17073" s="1" t="str">
        <f t="shared" si="2540"/>
        <v>21:0797</v>
      </c>
      <c r="D17073" s="1" t="str">
        <f t="shared" si="2541"/>
        <v>21:0224</v>
      </c>
      <c r="E17073" t="s">
        <v>65840</v>
      </c>
      <c r="F17073" t="s">
        <v>65841</v>
      </c>
      <c r="H17073">
        <v>63.227954400000002</v>
      </c>
      <c r="I17073">
        <v>-130.3158138</v>
      </c>
      <c r="J17073" s="1" t="str">
        <f t="shared" si="2542"/>
        <v>Fluid (stream)</v>
      </c>
      <c r="K17073" s="1" t="str">
        <f t="shared" si="2543"/>
        <v>Untreated Water</v>
      </c>
      <c r="O17073">
        <v>4.2</v>
      </c>
      <c r="P17073">
        <v>80</v>
      </c>
      <c r="Q17073">
        <v>8.1999999999999993</v>
      </c>
    </row>
    <row r="17074" spans="1:17" hidden="1" x14ac:dyDescent="0.3">
      <c r="A17074" t="s">
        <v>65842</v>
      </c>
      <c r="B17074" t="s">
        <v>65843</v>
      </c>
      <c r="C17074" s="1" t="str">
        <f t="shared" si="2540"/>
        <v>21:0797</v>
      </c>
      <c r="D17074" s="1" t="str">
        <f>HYPERLINK("http://geochem.nrcan.gc.ca/cdogs/content/svy/svy_e.htm", "")</f>
        <v/>
      </c>
      <c r="G17074" s="1" t="str">
        <f>HYPERLINK("http://geochem.nrcan.gc.ca/cdogs/content/cr_/cr_00087_e.htm", "87")</f>
        <v>87</v>
      </c>
      <c r="J17074" t="s">
        <v>11453</v>
      </c>
      <c r="K17074" t="s">
        <v>11454</v>
      </c>
      <c r="O17074">
        <v>0.46</v>
      </c>
      <c r="P17074">
        <v>70</v>
      </c>
      <c r="Q17074">
        <v>7.8</v>
      </c>
    </row>
    <row r="17075" spans="1:17" hidden="1" x14ac:dyDescent="0.3">
      <c r="A17075" t="s">
        <v>65844</v>
      </c>
      <c r="B17075" t="s">
        <v>65845</v>
      </c>
      <c r="C17075" s="1" t="str">
        <f t="shared" si="2540"/>
        <v>21:0797</v>
      </c>
      <c r="D17075" s="1" t="str">
        <f t="shared" ref="D17075:D17103" si="2544">HYPERLINK("http://geochem.nrcan.gc.ca/cdogs/content/svy/svy210224_e.htm", "21:0224")</f>
        <v>21:0224</v>
      </c>
      <c r="E17075" t="s">
        <v>65846</v>
      </c>
      <c r="F17075" t="s">
        <v>65847</v>
      </c>
      <c r="H17075">
        <v>63.240440300000003</v>
      </c>
      <c r="I17075">
        <v>-130.3119815</v>
      </c>
      <c r="J17075" s="1" t="str">
        <f t="shared" ref="J17075:J17103" si="2545">HYPERLINK("http://geochem.nrcan.gc.ca/cdogs/content/kwd/kwd020018_e.htm", "Fluid (stream)")</f>
        <v>Fluid (stream)</v>
      </c>
      <c r="K17075" s="1" t="str">
        <f t="shared" ref="K17075:K17103" si="2546">HYPERLINK("http://geochem.nrcan.gc.ca/cdogs/content/kwd/kwd080007_e.htm", "Untreated Water")</f>
        <v>Untreated Water</v>
      </c>
      <c r="O17075">
        <v>3.2</v>
      </c>
      <c r="P17075">
        <v>90</v>
      </c>
      <c r="Q17075">
        <v>8.1</v>
      </c>
    </row>
    <row r="17076" spans="1:17" hidden="1" x14ac:dyDescent="0.3">
      <c r="A17076" t="s">
        <v>65848</v>
      </c>
      <c r="B17076" t="s">
        <v>65849</v>
      </c>
      <c r="C17076" s="1" t="str">
        <f t="shared" si="2540"/>
        <v>21:0797</v>
      </c>
      <c r="D17076" s="1" t="str">
        <f t="shared" si="2544"/>
        <v>21:0224</v>
      </c>
      <c r="E17076" t="s">
        <v>65850</v>
      </c>
      <c r="F17076" t="s">
        <v>65851</v>
      </c>
      <c r="H17076">
        <v>63.215219400000002</v>
      </c>
      <c r="I17076">
        <v>-130.25182090000001</v>
      </c>
      <c r="J17076" s="1" t="str">
        <f t="shared" si="2545"/>
        <v>Fluid (stream)</v>
      </c>
      <c r="K17076" s="1" t="str">
        <f t="shared" si="2546"/>
        <v>Untreated Water</v>
      </c>
      <c r="O17076">
        <v>12.5</v>
      </c>
      <c r="P17076">
        <v>240</v>
      </c>
      <c r="Q17076">
        <v>8.5</v>
      </c>
    </row>
    <row r="17077" spans="1:17" hidden="1" x14ac:dyDescent="0.3">
      <c r="A17077" t="s">
        <v>65852</v>
      </c>
      <c r="B17077" t="s">
        <v>65853</v>
      </c>
      <c r="C17077" s="1" t="str">
        <f t="shared" si="2540"/>
        <v>21:0797</v>
      </c>
      <c r="D17077" s="1" t="str">
        <f t="shared" si="2544"/>
        <v>21:0224</v>
      </c>
      <c r="E17077" t="s">
        <v>65854</v>
      </c>
      <c r="F17077" t="s">
        <v>65855</v>
      </c>
      <c r="H17077">
        <v>63.233932500000002</v>
      </c>
      <c r="I17077">
        <v>-130.2243852</v>
      </c>
      <c r="J17077" s="1" t="str">
        <f t="shared" si="2545"/>
        <v>Fluid (stream)</v>
      </c>
      <c r="K17077" s="1" t="str">
        <f t="shared" si="2546"/>
        <v>Untreated Water</v>
      </c>
      <c r="O17077">
        <v>1.7</v>
      </c>
      <c r="P17077">
        <v>120</v>
      </c>
      <c r="Q17077">
        <v>7.9</v>
      </c>
    </row>
    <row r="17078" spans="1:17" hidden="1" x14ac:dyDescent="0.3">
      <c r="A17078" t="s">
        <v>65856</v>
      </c>
      <c r="B17078" t="s">
        <v>65857</v>
      </c>
      <c r="C17078" s="1" t="str">
        <f t="shared" si="2540"/>
        <v>21:0797</v>
      </c>
      <c r="D17078" s="1" t="str">
        <f t="shared" si="2544"/>
        <v>21:0224</v>
      </c>
      <c r="E17078" t="s">
        <v>65858</v>
      </c>
      <c r="F17078" t="s">
        <v>65859</v>
      </c>
      <c r="H17078">
        <v>63.231337699999997</v>
      </c>
      <c r="I17078">
        <v>-130.19702899999999</v>
      </c>
      <c r="J17078" s="1" t="str">
        <f t="shared" si="2545"/>
        <v>Fluid (stream)</v>
      </c>
      <c r="K17078" s="1" t="str">
        <f t="shared" si="2546"/>
        <v>Untreated Water</v>
      </c>
      <c r="O17078">
        <v>1.8</v>
      </c>
      <c r="P17078">
        <v>210</v>
      </c>
      <c r="Q17078">
        <v>3.7</v>
      </c>
    </row>
    <row r="17079" spans="1:17" hidden="1" x14ac:dyDescent="0.3">
      <c r="A17079" t="s">
        <v>65860</v>
      </c>
      <c r="B17079" t="s">
        <v>65861</v>
      </c>
      <c r="C17079" s="1" t="str">
        <f t="shared" si="2540"/>
        <v>21:0797</v>
      </c>
      <c r="D17079" s="1" t="str">
        <f t="shared" si="2544"/>
        <v>21:0224</v>
      </c>
      <c r="E17079" t="s">
        <v>65862</v>
      </c>
      <c r="F17079" t="s">
        <v>65863</v>
      </c>
      <c r="H17079">
        <v>63.243091399999997</v>
      </c>
      <c r="I17079">
        <v>-130.04102209999999</v>
      </c>
      <c r="J17079" s="1" t="str">
        <f t="shared" si="2545"/>
        <v>Fluid (stream)</v>
      </c>
      <c r="K17079" s="1" t="str">
        <f t="shared" si="2546"/>
        <v>Untreated Water</v>
      </c>
      <c r="O17079">
        <v>1.1000000000000001</v>
      </c>
      <c r="P17079">
        <v>270</v>
      </c>
      <c r="Q17079">
        <v>3.6</v>
      </c>
    </row>
    <row r="17080" spans="1:17" hidden="1" x14ac:dyDescent="0.3">
      <c r="A17080" t="s">
        <v>65864</v>
      </c>
      <c r="B17080" t="s">
        <v>65865</v>
      </c>
      <c r="C17080" s="1" t="str">
        <f t="shared" si="2540"/>
        <v>21:0797</v>
      </c>
      <c r="D17080" s="1" t="str">
        <f t="shared" si="2544"/>
        <v>21:0224</v>
      </c>
      <c r="E17080" t="s">
        <v>65862</v>
      </c>
      <c r="F17080" t="s">
        <v>65866</v>
      </c>
      <c r="H17080">
        <v>63.243091399999997</v>
      </c>
      <c r="I17080">
        <v>-130.04102209999999</v>
      </c>
      <c r="J17080" s="1" t="str">
        <f t="shared" si="2545"/>
        <v>Fluid (stream)</v>
      </c>
      <c r="K17080" s="1" t="str">
        <f t="shared" si="2546"/>
        <v>Untreated Water</v>
      </c>
      <c r="O17080">
        <v>1.2</v>
      </c>
      <c r="P17080">
        <v>270</v>
      </c>
      <c r="Q17080">
        <v>3.6</v>
      </c>
    </row>
    <row r="17081" spans="1:17" hidden="1" x14ac:dyDescent="0.3">
      <c r="A17081" t="s">
        <v>65867</v>
      </c>
      <c r="B17081" t="s">
        <v>65868</v>
      </c>
      <c r="C17081" s="1" t="str">
        <f t="shared" si="2540"/>
        <v>21:0797</v>
      </c>
      <c r="D17081" s="1" t="str">
        <f t="shared" si="2544"/>
        <v>21:0224</v>
      </c>
      <c r="E17081" t="s">
        <v>65869</v>
      </c>
      <c r="F17081" t="s">
        <v>65870</v>
      </c>
      <c r="H17081">
        <v>63.228989200000001</v>
      </c>
      <c r="I17081">
        <v>-130.07271299999999</v>
      </c>
      <c r="J17081" s="1" t="str">
        <f t="shared" si="2545"/>
        <v>Fluid (stream)</v>
      </c>
      <c r="K17081" s="1" t="str">
        <f t="shared" si="2546"/>
        <v>Untreated Water</v>
      </c>
      <c r="O17081">
        <v>1.9</v>
      </c>
      <c r="P17081">
        <v>110</v>
      </c>
      <c r="Q17081">
        <v>7.9</v>
      </c>
    </row>
    <row r="17082" spans="1:17" hidden="1" x14ac:dyDescent="0.3">
      <c r="A17082" t="s">
        <v>65871</v>
      </c>
      <c r="B17082" t="s">
        <v>65872</v>
      </c>
      <c r="C17082" s="1" t="str">
        <f t="shared" si="2540"/>
        <v>21:0797</v>
      </c>
      <c r="D17082" s="1" t="str">
        <f t="shared" si="2544"/>
        <v>21:0224</v>
      </c>
      <c r="E17082" t="s">
        <v>65873</v>
      </c>
      <c r="F17082" t="s">
        <v>65874</v>
      </c>
      <c r="H17082">
        <v>63.213673999999997</v>
      </c>
      <c r="I17082">
        <v>-130.06705389999999</v>
      </c>
      <c r="J17082" s="1" t="str">
        <f t="shared" si="2545"/>
        <v>Fluid (stream)</v>
      </c>
      <c r="K17082" s="1" t="str">
        <f t="shared" si="2546"/>
        <v>Untreated Water</v>
      </c>
      <c r="O17082">
        <v>1.5</v>
      </c>
      <c r="P17082">
        <v>160</v>
      </c>
      <c r="Q17082">
        <v>7.4</v>
      </c>
    </row>
    <row r="17083" spans="1:17" hidden="1" x14ac:dyDescent="0.3">
      <c r="A17083" t="s">
        <v>65875</v>
      </c>
      <c r="B17083" t="s">
        <v>65876</v>
      </c>
      <c r="C17083" s="1" t="str">
        <f t="shared" si="2540"/>
        <v>21:0797</v>
      </c>
      <c r="D17083" s="1" t="str">
        <f t="shared" si="2544"/>
        <v>21:0224</v>
      </c>
      <c r="E17083" t="s">
        <v>65877</v>
      </c>
      <c r="F17083" t="s">
        <v>65878</v>
      </c>
      <c r="H17083">
        <v>63.1978151</v>
      </c>
      <c r="I17083">
        <v>-130.04883699999999</v>
      </c>
      <c r="J17083" s="1" t="str">
        <f t="shared" si="2545"/>
        <v>Fluid (stream)</v>
      </c>
      <c r="K17083" s="1" t="str">
        <f t="shared" si="2546"/>
        <v>Untreated Water</v>
      </c>
      <c r="O17083">
        <v>2.7</v>
      </c>
      <c r="P17083">
        <v>260</v>
      </c>
      <c r="Q17083">
        <v>3.2</v>
      </c>
    </row>
    <row r="17084" spans="1:17" hidden="1" x14ac:dyDescent="0.3">
      <c r="A17084" t="s">
        <v>65879</v>
      </c>
      <c r="B17084" t="s">
        <v>65880</v>
      </c>
      <c r="C17084" s="1" t="str">
        <f t="shared" si="2540"/>
        <v>21:0797</v>
      </c>
      <c r="D17084" s="1" t="str">
        <f t="shared" si="2544"/>
        <v>21:0224</v>
      </c>
      <c r="E17084" t="s">
        <v>65881</v>
      </c>
      <c r="F17084" t="s">
        <v>65882</v>
      </c>
      <c r="H17084">
        <v>63.196453400000003</v>
      </c>
      <c r="I17084">
        <v>-130.04970209999999</v>
      </c>
      <c r="J17084" s="1" t="str">
        <f t="shared" si="2545"/>
        <v>Fluid (stream)</v>
      </c>
      <c r="K17084" s="1" t="str">
        <f t="shared" si="2546"/>
        <v>Untreated Water</v>
      </c>
      <c r="O17084">
        <v>1.4</v>
      </c>
      <c r="P17084">
        <v>240</v>
      </c>
      <c r="Q17084">
        <v>3.2</v>
      </c>
    </row>
    <row r="17085" spans="1:17" hidden="1" x14ac:dyDescent="0.3">
      <c r="A17085" t="s">
        <v>65883</v>
      </c>
      <c r="B17085" t="s">
        <v>65884</v>
      </c>
      <c r="C17085" s="1" t="str">
        <f t="shared" si="2540"/>
        <v>21:0797</v>
      </c>
      <c r="D17085" s="1" t="str">
        <f t="shared" si="2544"/>
        <v>21:0224</v>
      </c>
      <c r="E17085" t="s">
        <v>65885</v>
      </c>
      <c r="F17085" t="s">
        <v>65886</v>
      </c>
      <c r="H17085">
        <v>63.197829900000002</v>
      </c>
      <c r="I17085">
        <v>-130.1184749</v>
      </c>
      <c r="J17085" s="1" t="str">
        <f t="shared" si="2545"/>
        <v>Fluid (stream)</v>
      </c>
      <c r="K17085" s="1" t="str">
        <f t="shared" si="2546"/>
        <v>Untreated Water</v>
      </c>
      <c r="O17085">
        <v>13.3</v>
      </c>
      <c r="P17085">
        <v>140</v>
      </c>
      <c r="Q17085">
        <v>8.3000000000000007</v>
      </c>
    </row>
    <row r="17086" spans="1:17" hidden="1" x14ac:dyDescent="0.3">
      <c r="A17086" t="s">
        <v>65887</v>
      </c>
      <c r="B17086" t="s">
        <v>65888</v>
      </c>
      <c r="C17086" s="1" t="str">
        <f t="shared" si="2540"/>
        <v>21:0797</v>
      </c>
      <c r="D17086" s="1" t="str">
        <f t="shared" si="2544"/>
        <v>21:0224</v>
      </c>
      <c r="E17086" t="s">
        <v>65889</v>
      </c>
      <c r="F17086" t="s">
        <v>65890</v>
      </c>
      <c r="H17086">
        <v>63.183255699999997</v>
      </c>
      <c r="I17086">
        <v>-130.11461489999999</v>
      </c>
      <c r="J17086" s="1" t="str">
        <f t="shared" si="2545"/>
        <v>Fluid (stream)</v>
      </c>
      <c r="K17086" s="1" t="str">
        <f t="shared" si="2546"/>
        <v>Untreated Water</v>
      </c>
      <c r="O17086">
        <v>0.33</v>
      </c>
      <c r="P17086">
        <v>130</v>
      </c>
      <c r="Q17086">
        <v>4.9000000000000004</v>
      </c>
    </row>
    <row r="17087" spans="1:17" hidden="1" x14ac:dyDescent="0.3">
      <c r="A17087" t="s">
        <v>65891</v>
      </c>
      <c r="B17087" t="s">
        <v>65892</v>
      </c>
      <c r="C17087" s="1" t="str">
        <f t="shared" si="2540"/>
        <v>21:0797</v>
      </c>
      <c r="D17087" s="1" t="str">
        <f t="shared" si="2544"/>
        <v>21:0224</v>
      </c>
      <c r="E17087" t="s">
        <v>65893</v>
      </c>
      <c r="F17087" t="s">
        <v>65894</v>
      </c>
      <c r="H17087">
        <v>63.194820100000001</v>
      </c>
      <c r="I17087">
        <v>-130.18620060000001</v>
      </c>
      <c r="J17087" s="1" t="str">
        <f t="shared" si="2545"/>
        <v>Fluid (stream)</v>
      </c>
      <c r="K17087" s="1" t="str">
        <f t="shared" si="2546"/>
        <v>Untreated Water</v>
      </c>
      <c r="O17087">
        <v>5</v>
      </c>
      <c r="P17087">
        <v>280</v>
      </c>
      <c r="Q17087">
        <v>8.3000000000000007</v>
      </c>
    </row>
    <row r="17088" spans="1:17" hidden="1" x14ac:dyDescent="0.3">
      <c r="A17088" t="s">
        <v>65895</v>
      </c>
      <c r="B17088" t="s">
        <v>65896</v>
      </c>
      <c r="C17088" s="1" t="str">
        <f t="shared" si="2540"/>
        <v>21:0797</v>
      </c>
      <c r="D17088" s="1" t="str">
        <f t="shared" si="2544"/>
        <v>21:0224</v>
      </c>
      <c r="E17088" t="s">
        <v>65897</v>
      </c>
      <c r="F17088" t="s">
        <v>65898</v>
      </c>
      <c r="H17088">
        <v>63.197677900000002</v>
      </c>
      <c r="I17088">
        <v>-130.21774629999999</v>
      </c>
      <c r="J17088" s="1" t="str">
        <f t="shared" si="2545"/>
        <v>Fluid (stream)</v>
      </c>
      <c r="K17088" s="1" t="str">
        <f t="shared" si="2546"/>
        <v>Untreated Water</v>
      </c>
      <c r="O17088">
        <v>3.6</v>
      </c>
      <c r="P17088">
        <v>300</v>
      </c>
      <c r="Q17088">
        <v>8.1999999999999993</v>
      </c>
    </row>
    <row r="17089" spans="1:17" hidden="1" x14ac:dyDescent="0.3">
      <c r="A17089" t="s">
        <v>65899</v>
      </c>
      <c r="B17089" t="s">
        <v>65900</v>
      </c>
      <c r="C17089" s="1" t="str">
        <f t="shared" si="2540"/>
        <v>21:0797</v>
      </c>
      <c r="D17089" s="1" t="str">
        <f t="shared" si="2544"/>
        <v>21:0224</v>
      </c>
      <c r="E17089" t="s">
        <v>65901</v>
      </c>
      <c r="F17089" t="s">
        <v>65902</v>
      </c>
      <c r="H17089">
        <v>63.180615299999999</v>
      </c>
      <c r="I17089">
        <v>-130.21323609999999</v>
      </c>
      <c r="J17089" s="1" t="str">
        <f t="shared" si="2545"/>
        <v>Fluid (stream)</v>
      </c>
      <c r="K17089" s="1" t="str">
        <f t="shared" si="2546"/>
        <v>Untreated Water</v>
      </c>
      <c r="O17089">
        <v>2.6</v>
      </c>
      <c r="P17089">
        <v>700</v>
      </c>
      <c r="Q17089">
        <v>7.8</v>
      </c>
    </row>
    <row r="17090" spans="1:17" hidden="1" x14ac:dyDescent="0.3">
      <c r="A17090" t="s">
        <v>65903</v>
      </c>
      <c r="B17090" t="s">
        <v>65904</v>
      </c>
      <c r="C17090" s="1" t="str">
        <f t="shared" si="2540"/>
        <v>21:0797</v>
      </c>
      <c r="D17090" s="1" t="str">
        <f t="shared" si="2544"/>
        <v>21:0224</v>
      </c>
      <c r="E17090" t="s">
        <v>65905</v>
      </c>
      <c r="F17090" t="s">
        <v>65906</v>
      </c>
      <c r="H17090">
        <v>63.172382300000002</v>
      </c>
      <c r="I17090">
        <v>-130.1942224</v>
      </c>
      <c r="J17090" s="1" t="str">
        <f t="shared" si="2545"/>
        <v>Fluid (stream)</v>
      </c>
      <c r="K17090" s="1" t="str">
        <f t="shared" si="2546"/>
        <v>Untreated Water</v>
      </c>
      <c r="O17090">
        <v>8</v>
      </c>
      <c r="P17090">
        <v>280</v>
      </c>
      <c r="Q17090">
        <v>2.8</v>
      </c>
    </row>
    <row r="17091" spans="1:17" hidden="1" x14ac:dyDescent="0.3">
      <c r="A17091" t="s">
        <v>65907</v>
      </c>
      <c r="B17091" t="s">
        <v>65908</v>
      </c>
      <c r="C17091" s="1" t="str">
        <f t="shared" si="2540"/>
        <v>21:0797</v>
      </c>
      <c r="D17091" s="1" t="str">
        <f t="shared" si="2544"/>
        <v>21:0224</v>
      </c>
      <c r="E17091" t="s">
        <v>65909</v>
      </c>
      <c r="F17091" t="s">
        <v>65910</v>
      </c>
      <c r="H17091">
        <v>63.165669700000002</v>
      </c>
      <c r="I17091">
        <v>-130.2443835</v>
      </c>
      <c r="J17091" s="1" t="str">
        <f t="shared" si="2545"/>
        <v>Fluid (stream)</v>
      </c>
      <c r="K17091" s="1" t="str">
        <f t="shared" si="2546"/>
        <v>Untreated Water</v>
      </c>
      <c r="O17091">
        <v>3.5</v>
      </c>
      <c r="P17091">
        <v>110</v>
      </c>
      <c r="Q17091">
        <v>7.9</v>
      </c>
    </row>
    <row r="17092" spans="1:17" hidden="1" x14ac:dyDescent="0.3">
      <c r="A17092" t="s">
        <v>65911</v>
      </c>
      <c r="B17092" t="s">
        <v>65912</v>
      </c>
      <c r="C17092" s="1" t="str">
        <f t="shared" si="2540"/>
        <v>21:0797</v>
      </c>
      <c r="D17092" s="1" t="str">
        <f t="shared" si="2544"/>
        <v>21:0224</v>
      </c>
      <c r="E17092" t="s">
        <v>65913</v>
      </c>
      <c r="F17092" t="s">
        <v>65914</v>
      </c>
      <c r="H17092">
        <v>63.153119400000001</v>
      </c>
      <c r="I17092">
        <v>-130.31363350000001</v>
      </c>
      <c r="J17092" s="1" t="str">
        <f t="shared" si="2545"/>
        <v>Fluid (stream)</v>
      </c>
      <c r="K17092" s="1" t="str">
        <f t="shared" si="2546"/>
        <v>Untreated Water</v>
      </c>
      <c r="O17092">
        <v>2.5000000000000001E-2</v>
      </c>
      <c r="P17092">
        <v>150</v>
      </c>
      <c r="Q17092">
        <v>6.2</v>
      </c>
    </row>
    <row r="17093" spans="1:17" hidden="1" x14ac:dyDescent="0.3">
      <c r="A17093" t="s">
        <v>65915</v>
      </c>
      <c r="B17093" t="s">
        <v>65916</v>
      </c>
      <c r="C17093" s="1" t="str">
        <f t="shared" si="2540"/>
        <v>21:0797</v>
      </c>
      <c r="D17093" s="1" t="str">
        <f t="shared" si="2544"/>
        <v>21:0224</v>
      </c>
      <c r="E17093" t="s">
        <v>65913</v>
      </c>
      <c r="F17093" t="s">
        <v>65917</v>
      </c>
      <c r="H17093">
        <v>63.153119400000001</v>
      </c>
      <c r="I17093">
        <v>-130.31363350000001</v>
      </c>
      <c r="J17093" s="1" t="str">
        <f t="shared" si="2545"/>
        <v>Fluid (stream)</v>
      </c>
      <c r="K17093" s="1" t="str">
        <f t="shared" si="2546"/>
        <v>Untreated Water</v>
      </c>
      <c r="O17093">
        <v>2.5000000000000001E-2</v>
      </c>
      <c r="P17093">
        <v>150</v>
      </c>
      <c r="Q17093">
        <v>6.1</v>
      </c>
    </row>
    <row r="17094" spans="1:17" hidden="1" x14ac:dyDescent="0.3">
      <c r="A17094" t="s">
        <v>65918</v>
      </c>
      <c r="B17094" t="s">
        <v>65919</v>
      </c>
      <c r="C17094" s="1" t="str">
        <f t="shared" si="2540"/>
        <v>21:0797</v>
      </c>
      <c r="D17094" s="1" t="str">
        <f t="shared" si="2544"/>
        <v>21:0224</v>
      </c>
      <c r="E17094" t="s">
        <v>65920</v>
      </c>
      <c r="F17094" t="s">
        <v>65921</v>
      </c>
      <c r="H17094">
        <v>63.146732999999998</v>
      </c>
      <c r="I17094">
        <v>-130.37204550000001</v>
      </c>
      <c r="J17094" s="1" t="str">
        <f t="shared" si="2545"/>
        <v>Fluid (stream)</v>
      </c>
      <c r="K17094" s="1" t="str">
        <f t="shared" si="2546"/>
        <v>Untreated Water</v>
      </c>
      <c r="O17094">
        <v>1.4</v>
      </c>
      <c r="P17094">
        <v>130</v>
      </c>
      <c r="Q17094">
        <v>5.5</v>
      </c>
    </row>
    <row r="17095" spans="1:17" hidden="1" x14ac:dyDescent="0.3">
      <c r="A17095" t="s">
        <v>65922</v>
      </c>
      <c r="B17095" t="s">
        <v>65923</v>
      </c>
      <c r="C17095" s="1" t="str">
        <f t="shared" si="2540"/>
        <v>21:0797</v>
      </c>
      <c r="D17095" s="1" t="str">
        <f t="shared" si="2544"/>
        <v>21:0224</v>
      </c>
      <c r="E17095" t="s">
        <v>65924</v>
      </c>
      <c r="F17095" t="s">
        <v>65925</v>
      </c>
      <c r="H17095">
        <v>63.165365100000002</v>
      </c>
      <c r="I17095">
        <v>-130.35457829999999</v>
      </c>
      <c r="J17095" s="1" t="str">
        <f t="shared" si="2545"/>
        <v>Fluid (stream)</v>
      </c>
      <c r="K17095" s="1" t="str">
        <f t="shared" si="2546"/>
        <v>Untreated Water</v>
      </c>
      <c r="O17095">
        <v>5.4</v>
      </c>
      <c r="P17095">
        <v>110</v>
      </c>
      <c r="Q17095">
        <v>8.1</v>
      </c>
    </row>
    <row r="17096" spans="1:17" hidden="1" x14ac:dyDescent="0.3">
      <c r="A17096" t="s">
        <v>65926</v>
      </c>
      <c r="B17096" t="s">
        <v>65927</v>
      </c>
      <c r="C17096" s="1" t="str">
        <f t="shared" si="2540"/>
        <v>21:0797</v>
      </c>
      <c r="D17096" s="1" t="str">
        <f t="shared" si="2544"/>
        <v>21:0224</v>
      </c>
      <c r="E17096" t="s">
        <v>65928</v>
      </c>
      <c r="F17096" t="s">
        <v>65929</v>
      </c>
      <c r="H17096">
        <v>63.163702600000001</v>
      </c>
      <c r="I17096">
        <v>-130.3547787</v>
      </c>
      <c r="J17096" s="1" t="str">
        <f t="shared" si="2545"/>
        <v>Fluid (stream)</v>
      </c>
      <c r="K17096" s="1" t="str">
        <f t="shared" si="2546"/>
        <v>Untreated Water</v>
      </c>
      <c r="O17096">
        <v>1</v>
      </c>
      <c r="P17096">
        <v>220</v>
      </c>
      <c r="Q17096">
        <v>7.8</v>
      </c>
    </row>
    <row r="17097" spans="1:17" hidden="1" x14ac:dyDescent="0.3">
      <c r="A17097" t="s">
        <v>65930</v>
      </c>
      <c r="B17097" t="s">
        <v>65931</v>
      </c>
      <c r="C17097" s="1" t="str">
        <f t="shared" si="2540"/>
        <v>21:0797</v>
      </c>
      <c r="D17097" s="1" t="str">
        <f t="shared" si="2544"/>
        <v>21:0224</v>
      </c>
      <c r="E17097" t="s">
        <v>65932</v>
      </c>
      <c r="F17097" t="s">
        <v>65933</v>
      </c>
      <c r="H17097">
        <v>63.132820199999998</v>
      </c>
      <c r="I17097">
        <v>-130.27760670000001</v>
      </c>
      <c r="J17097" s="1" t="str">
        <f t="shared" si="2545"/>
        <v>Fluid (stream)</v>
      </c>
      <c r="K17097" s="1" t="str">
        <f t="shared" si="2546"/>
        <v>Untreated Water</v>
      </c>
      <c r="O17097">
        <v>5</v>
      </c>
      <c r="P17097">
        <v>210</v>
      </c>
      <c r="Q17097">
        <v>8.3000000000000007</v>
      </c>
    </row>
    <row r="17098" spans="1:17" hidden="1" x14ac:dyDescent="0.3">
      <c r="A17098" t="s">
        <v>65934</v>
      </c>
      <c r="B17098" t="s">
        <v>65935</v>
      </c>
      <c r="C17098" s="1" t="str">
        <f t="shared" si="2540"/>
        <v>21:0797</v>
      </c>
      <c r="D17098" s="1" t="str">
        <f t="shared" si="2544"/>
        <v>21:0224</v>
      </c>
      <c r="E17098" t="s">
        <v>65936</v>
      </c>
      <c r="F17098" t="s">
        <v>65937</v>
      </c>
      <c r="H17098">
        <v>63.118372299999997</v>
      </c>
      <c r="I17098">
        <v>-130.27423519999999</v>
      </c>
      <c r="J17098" s="1" t="str">
        <f t="shared" si="2545"/>
        <v>Fluid (stream)</v>
      </c>
      <c r="K17098" s="1" t="str">
        <f t="shared" si="2546"/>
        <v>Untreated Water</v>
      </c>
      <c r="O17098">
        <v>2.5000000000000001E-2</v>
      </c>
      <c r="P17098">
        <v>60</v>
      </c>
      <c r="Q17098">
        <v>7.3</v>
      </c>
    </row>
    <row r="17099" spans="1:17" hidden="1" x14ac:dyDescent="0.3">
      <c r="A17099" t="s">
        <v>65938</v>
      </c>
      <c r="B17099" t="s">
        <v>65939</v>
      </c>
      <c r="C17099" s="1" t="str">
        <f t="shared" si="2540"/>
        <v>21:0797</v>
      </c>
      <c r="D17099" s="1" t="str">
        <f t="shared" si="2544"/>
        <v>21:0224</v>
      </c>
      <c r="E17099" t="s">
        <v>65940</v>
      </c>
      <c r="F17099" t="s">
        <v>65941</v>
      </c>
      <c r="H17099">
        <v>63.138863800000003</v>
      </c>
      <c r="I17099">
        <v>-130.21159040000001</v>
      </c>
      <c r="J17099" s="1" t="str">
        <f t="shared" si="2545"/>
        <v>Fluid (stream)</v>
      </c>
      <c r="K17099" s="1" t="str">
        <f t="shared" si="2546"/>
        <v>Untreated Water</v>
      </c>
      <c r="O17099">
        <v>2.5000000000000001E-2</v>
      </c>
      <c r="P17099">
        <v>100</v>
      </c>
      <c r="Q17099">
        <v>4.3</v>
      </c>
    </row>
    <row r="17100" spans="1:17" hidden="1" x14ac:dyDescent="0.3">
      <c r="A17100" t="s">
        <v>65942</v>
      </c>
      <c r="B17100" t="s">
        <v>65943</v>
      </c>
      <c r="C17100" s="1" t="str">
        <f t="shared" si="2540"/>
        <v>21:0797</v>
      </c>
      <c r="D17100" s="1" t="str">
        <f t="shared" si="2544"/>
        <v>21:0224</v>
      </c>
      <c r="E17100" t="s">
        <v>65944</v>
      </c>
      <c r="F17100" t="s">
        <v>65945</v>
      </c>
      <c r="H17100">
        <v>63.137361599999998</v>
      </c>
      <c r="I17100">
        <v>-130.2109126</v>
      </c>
      <c r="J17100" s="1" t="str">
        <f t="shared" si="2545"/>
        <v>Fluid (stream)</v>
      </c>
      <c r="K17100" s="1" t="str">
        <f t="shared" si="2546"/>
        <v>Untreated Water</v>
      </c>
      <c r="O17100">
        <v>0.53</v>
      </c>
      <c r="P17100">
        <v>80</v>
      </c>
      <c r="Q17100">
        <v>6.4</v>
      </c>
    </row>
    <row r="17101" spans="1:17" hidden="1" x14ac:dyDescent="0.3">
      <c r="A17101" t="s">
        <v>65946</v>
      </c>
      <c r="B17101" t="s">
        <v>65947</v>
      </c>
      <c r="C17101" s="1" t="str">
        <f t="shared" si="2540"/>
        <v>21:0797</v>
      </c>
      <c r="D17101" s="1" t="str">
        <f t="shared" si="2544"/>
        <v>21:0224</v>
      </c>
      <c r="E17101" t="s">
        <v>65948</v>
      </c>
      <c r="F17101" t="s">
        <v>65949</v>
      </c>
      <c r="H17101">
        <v>63.1075248</v>
      </c>
      <c r="I17101">
        <v>-130.2195376</v>
      </c>
      <c r="J17101" s="1" t="str">
        <f t="shared" si="2545"/>
        <v>Fluid (stream)</v>
      </c>
      <c r="K17101" s="1" t="str">
        <f t="shared" si="2546"/>
        <v>Untreated Water</v>
      </c>
      <c r="O17101">
        <v>2.5000000000000001E-2</v>
      </c>
      <c r="P17101">
        <v>50</v>
      </c>
      <c r="Q17101">
        <v>6.4</v>
      </c>
    </row>
    <row r="17102" spans="1:17" hidden="1" x14ac:dyDescent="0.3">
      <c r="A17102" t="s">
        <v>65950</v>
      </c>
      <c r="B17102" t="s">
        <v>65951</v>
      </c>
      <c r="C17102" s="1" t="str">
        <f t="shared" si="2540"/>
        <v>21:0797</v>
      </c>
      <c r="D17102" s="1" t="str">
        <f t="shared" si="2544"/>
        <v>21:0224</v>
      </c>
      <c r="E17102" t="s">
        <v>65952</v>
      </c>
      <c r="F17102" t="s">
        <v>65953</v>
      </c>
      <c r="H17102">
        <v>63.095903999999997</v>
      </c>
      <c r="I17102">
        <v>-130.23788920000001</v>
      </c>
      <c r="J17102" s="1" t="str">
        <f t="shared" si="2545"/>
        <v>Fluid (stream)</v>
      </c>
      <c r="K17102" s="1" t="str">
        <f t="shared" si="2546"/>
        <v>Untreated Water</v>
      </c>
      <c r="O17102">
        <v>2.5000000000000001E-2</v>
      </c>
      <c r="P17102">
        <v>150</v>
      </c>
      <c r="Q17102">
        <v>7.2</v>
      </c>
    </row>
    <row r="17103" spans="1:17" hidden="1" x14ac:dyDescent="0.3">
      <c r="A17103" t="s">
        <v>65954</v>
      </c>
      <c r="B17103" t="s">
        <v>65955</v>
      </c>
      <c r="C17103" s="1" t="str">
        <f t="shared" si="2540"/>
        <v>21:0797</v>
      </c>
      <c r="D17103" s="1" t="str">
        <f t="shared" si="2544"/>
        <v>21:0224</v>
      </c>
      <c r="E17103" t="s">
        <v>65956</v>
      </c>
      <c r="F17103" t="s">
        <v>65957</v>
      </c>
      <c r="H17103">
        <v>63.090043700000003</v>
      </c>
      <c r="I17103">
        <v>-130.2096933</v>
      </c>
      <c r="J17103" s="1" t="str">
        <f t="shared" si="2545"/>
        <v>Fluid (stream)</v>
      </c>
      <c r="K17103" s="1" t="str">
        <f t="shared" si="2546"/>
        <v>Untreated Water</v>
      </c>
      <c r="O17103">
        <v>2.5000000000000001E-2</v>
      </c>
      <c r="P17103">
        <v>240</v>
      </c>
      <c r="Q17103">
        <v>6.8</v>
      </c>
    </row>
    <row r="17104" spans="1:17" hidden="1" x14ac:dyDescent="0.3">
      <c r="A17104" t="s">
        <v>65958</v>
      </c>
      <c r="B17104" t="s">
        <v>65959</v>
      </c>
      <c r="C17104" s="1" t="str">
        <f t="shared" si="2540"/>
        <v>21:0797</v>
      </c>
      <c r="D17104" s="1" t="str">
        <f>HYPERLINK("http://geochem.nrcan.gc.ca/cdogs/content/svy/svy_e.htm", "")</f>
        <v/>
      </c>
      <c r="G17104" s="1" t="str">
        <f>HYPERLINK("http://geochem.nrcan.gc.ca/cdogs/content/cr_/cr_00088_e.htm", "88")</f>
        <v>88</v>
      </c>
      <c r="J17104" t="s">
        <v>11453</v>
      </c>
      <c r="K17104" t="s">
        <v>11454</v>
      </c>
      <c r="O17104">
        <v>2.5000000000000001E-2</v>
      </c>
      <c r="P17104">
        <v>140</v>
      </c>
      <c r="Q17104">
        <v>8.3000000000000007</v>
      </c>
    </row>
    <row r="17105" spans="1:17" hidden="1" x14ac:dyDescent="0.3">
      <c r="A17105" t="s">
        <v>65960</v>
      </c>
      <c r="B17105" t="s">
        <v>65961</v>
      </c>
      <c r="C17105" s="1" t="str">
        <f t="shared" si="2540"/>
        <v>21:0797</v>
      </c>
      <c r="D17105" s="1" t="str">
        <f t="shared" ref="D17105:D17119" si="2547">HYPERLINK("http://geochem.nrcan.gc.ca/cdogs/content/svy/svy210224_e.htm", "21:0224")</f>
        <v>21:0224</v>
      </c>
      <c r="E17105" t="s">
        <v>65962</v>
      </c>
      <c r="F17105" t="s">
        <v>65963</v>
      </c>
      <c r="H17105">
        <v>63.057391899999999</v>
      </c>
      <c r="I17105">
        <v>-130.29063869999999</v>
      </c>
      <c r="J17105" s="1" t="str">
        <f t="shared" ref="J17105:J17119" si="2548">HYPERLINK("http://geochem.nrcan.gc.ca/cdogs/content/kwd/kwd020018_e.htm", "Fluid (stream)")</f>
        <v>Fluid (stream)</v>
      </c>
      <c r="K17105" s="1" t="str">
        <f t="shared" ref="K17105:K17119" si="2549">HYPERLINK("http://geochem.nrcan.gc.ca/cdogs/content/kwd/kwd080007_e.htm", "Untreated Water")</f>
        <v>Untreated Water</v>
      </c>
      <c r="O17105">
        <v>7.0000000000000007E-2</v>
      </c>
      <c r="P17105">
        <v>290</v>
      </c>
      <c r="Q17105">
        <v>5.2</v>
      </c>
    </row>
    <row r="17106" spans="1:17" hidden="1" x14ac:dyDescent="0.3">
      <c r="A17106" t="s">
        <v>65964</v>
      </c>
      <c r="B17106" t="s">
        <v>65965</v>
      </c>
      <c r="C17106" s="1" t="str">
        <f t="shared" si="2540"/>
        <v>21:0797</v>
      </c>
      <c r="D17106" s="1" t="str">
        <f t="shared" si="2547"/>
        <v>21:0224</v>
      </c>
      <c r="E17106" t="s">
        <v>65966</v>
      </c>
      <c r="F17106" t="s">
        <v>65967</v>
      </c>
      <c r="H17106">
        <v>63.043820599999997</v>
      </c>
      <c r="I17106">
        <v>-130.29931239999999</v>
      </c>
      <c r="J17106" s="1" t="str">
        <f t="shared" si="2548"/>
        <v>Fluid (stream)</v>
      </c>
      <c r="K17106" s="1" t="str">
        <f t="shared" si="2549"/>
        <v>Untreated Water</v>
      </c>
      <c r="O17106">
        <v>2.5000000000000001E-2</v>
      </c>
      <c r="P17106">
        <v>230</v>
      </c>
      <c r="Q17106">
        <v>7.1</v>
      </c>
    </row>
    <row r="17107" spans="1:17" hidden="1" x14ac:dyDescent="0.3">
      <c r="A17107" t="s">
        <v>65968</v>
      </c>
      <c r="B17107" t="s">
        <v>65969</v>
      </c>
      <c r="C17107" s="1" t="str">
        <f t="shared" si="2540"/>
        <v>21:0797</v>
      </c>
      <c r="D17107" s="1" t="str">
        <f t="shared" si="2547"/>
        <v>21:0224</v>
      </c>
      <c r="E17107" t="s">
        <v>65970</v>
      </c>
      <c r="F17107" t="s">
        <v>65971</v>
      </c>
      <c r="H17107">
        <v>63.041386899999999</v>
      </c>
      <c r="I17107">
        <v>-130.2915912</v>
      </c>
      <c r="J17107" s="1" t="str">
        <f t="shared" si="2548"/>
        <v>Fluid (stream)</v>
      </c>
      <c r="K17107" s="1" t="str">
        <f t="shared" si="2549"/>
        <v>Untreated Water</v>
      </c>
      <c r="O17107">
        <v>2.5000000000000001E-2</v>
      </c>
      <c r="P17107">
        <v>290</v>
      </c>
      <c r="Q17107">
        <v>7.7</v>
      </c>
    </row>
    <row r="17108" spans="1:17" hidden="1" x14ac:dyDescent="0.3">
      <c r="A17108" t="s">
        <v>65972</v>
      </c>
      <c r="B17108" t="s">
        <v>65973</v>
      </c>
      <c r="C17108" s="1" t="str">
        <f t="shared" ref="C17108:C17171" si="2550">HYPERLINK("http://geochem.nrcan.gc.ca/cdogs/content/bdl/bdl210797_e.htm", "21:0797")</f>
        <v>21:0797</v>
      </c>
      <c r="D17108" s="1" t="str">
        <f t="shared" si="2547"/>
        <v>21:0224</v>
      </c>
      <c r="E17108" t="s">
        <v>65974</v>
      </c>
      <c r="F17108" t="s">
        <v>65975</v>
      </c>
      <c r="H17108">
        <v>63.055149800000002</v>
      </c>
      <c r="I17108">
        <v>-130.38537840000001</v>
      </c>
      <c r="J17108" s="1" t="str">
        <f t="shared" si="2548"/>
        <v>Fluid (stream)</v>
      </c>
      <c r="K17108" s="1" t="str">
        <f t="shared" si="2549"/>
        <v>Untreated Water</v>
      </c>
      <c r="O17108">
        <v>2.5000000000000001E-2</v>
      </c>
      <c r="P17108">
        <v>220</v>
      </c>
      <c r="Q17108">
        <v>6.1</v>
      </c>
    </row>
    <row r="17109" spans="1:17" hidden="1" x14ac:dyDescent="0.3">
      <c r="A17109" t="s">
        <v>65976</v>
      </c>
      <c r="B17109" t="s">
        <v>65977</v>
      </c>
      <c r="C17109" s="1" t="str">
        <f t="shared" si="2550"/>
        <v>21:0797</v>
      </c>
      <c r="D17109" s="1" t="str">
        <f t="shared" si="2547"/>
        <v>21:0224</v>
      </c>
      <c r="E17109" t="s">
        <v>65978</v>
      </c>
      <c r="F17109" t="s">
        <v>65979</v>
      </c>
      <c r="H17109">
        <v>63.0079444</v>
      </c>
      <c r="I17109">
        <v>-130.44681700000001</v>
      </c>
      <c r="J17109" s="1" t="str">
        <f t="shared" si="2548"/>
        <v>Fluid (stream)</v>
      </c>
      <c r="K17109" s="1" t="str">
        <f t="shared" si="2549"/>
        <v>Untreated Water</v>
      </c>
      <c r="O17109">
        <v>2.5000000000000001E-2</v>
      </c>
      <c r="P17109">
        <v>180</v>
      </c>
      <c r="Q17109">
        <v>7.1</v>
      </c>
    </row>
    <row r="17110" spans="1:17" hidden="1" x14ac:dyDescent="0.3">
      <c r="A17110" t="s">
        <v>65980</v>
      </c>
      <c r="B17110" t="s">
        <v>65981</v>
      </c>
      <c r="C17110" s="1" t="str">
        <f t="shared" si="2550"/>
        <v>21:0797</v>
      </c>
      <c r="D17110" s="1" t="str">
        <f t="shared" si="2547"/>
        <v>21:0224</v>
      </c>
      <c r="E17110" t="s">
        <v>65982</v>
      </c>
      <c r="F17110" t="s">
        <v>65983</v>
      </c>
      <c r="H17110">
        <v>63.086981100000003</v>
      </c>
      <c r="I17110">
        <v>-130.31090370000001</v>
      </c>
      <c r="J17110" s="1" t="str">
        <f t="shared" si="2548"/>
        <v>Fluid (stream)</v>
      </c>
      <c r="K17110" s="1" t="str">
        <f t="shared" si="2549"/>
        <v>Untreated Water</v>
      </c>
      <c r="O17110">
        <v>0.16</v>
      </c>
      <c r="P17110">
        <v>100</v>
      </c>
      <c r="Q17110">
        <v>7.4</v>
      </c>
    </row>
    <row r="17111" spans="1:17" hidden="1" x14ac:dyDescent="0.3">
      <c r="A17111" t="s">
        <v>65984</v>
      </c>
      <c r="B17111" t="s">
        <v>65985</v>
      </c>
      <c r="C17111" s="1" t="str">
        <f t="shared" si="2550"/>
        <v>21:0797</v>
      </c>
      <c r="D17111" s="1" t="str">
        <f t="shared" si="2547"/>
        <v>21:0224</v>
      </c>
      <c r="E17111" t="s">
        <v>65986</v>
      </c>
      <c r="F17111" t="s">
        <v>65987</v>
      </c>
      <c r="H17111">
        <v>63.065643899999998</v>
      </c>
      <c r="I17111">
        <v>-130.38077150000001</v>
      </c>
      <c r="J17111" s="1" t="str">
        <f t="shared" si="2548"/>
        <v>Fluid (stream)</v>
      </c>
      <c r="K17111" s="1" t="str">
        <f t="shared" si="2549"/>
        <v>Untreated Water</v>
      </c>
      <c r="O17111">
        <v>0.25</v>
      </c>
      <c r="P17111">
        <v>110</v>
      </c>
      <c r="Q17111">
        <v>4.2</v>
      </c>
    </row>
    <row r="17112" spans="1:17" hidden="1" x14ac:dyDescent="0.3">
      <c r="A17112" t="s">
        <v>65988</v>
      </c>
      <c r="B17112" t="s">
        <v>65989</v>
      </c>
      <c r="C17112" s="1" t="str">
        <f t="shared" si="2550"/>
        <v>21:0797</v>
      </c>
      <c r="D17112" s="1" t="str">
        <f t="shared" si="2547"/>
        <v>21:0224</v>
      </c>
      <c r="E17112" t="s">
        <v>65990</v>
      </c>
      <c r="F17112" t="s">
        <v>65991</v>
      </c>
      <c r="H17112">
        <v>63.082824700000003</v>
      </c>
      <c r="I17112">
        <v>-130.3138649</v>
      </c>
      <c r="J17112" s="1" t="str">
        <f t="shared" si="2548"/>
        <v>Fluid (stream)</v>
      </c>
      <c r="K17112" s="1" t="str">
        <f t="shared" si="2549"/>
        <v>Untreated Water</v>
      </c>
      <c r="O17112">
        <v>0.3</v>
      </c>
      <c r="P17112">
        <v>350</v>
      </c>
      <c r="Q17112">
        <v>7</v>
      </c>
    </row>
    <row r="17113" spans="1:17" hidden="1" x14ac:dyDescent="0.3">
      <c r="A17113" t="s">
        <v>65992</v>
      </c>
      <c r="B17113" t="s">
        <v>65993</v>
      </c>
      <c r="C17113" s="1" t="str">
        <f t="shared" si="2550"/>
        <v>21:0797</v>
      </c>
      <c r="D17113" s="1" t="str">
        <f t="shared" si="2547"/>
        <v>21:0224</v>
      </c>
      <c r="E17113" t="s">
        <v>65990</v>
      </c>
      <c r="F17113" t="s">
        <v>65994</v>
      </c>
      <c r="H17113">
        <v>63.082824700000003</v>
      </c>
      <c r="I17113">
        <v>-130.3138649</v>
      </c>
      <c r="J17113" s="1" t="str">
        <f t="shared" si="2548"/>
        <v>Fluid (stream)</v>
      </c>
      <c r="K17113" s="1" t="str">
        <f t="shared" si="2549"/>
        <v>Untreated Water</v>
      </c>
      <c r="O17113">
        <v>2.5000000000000001E-2</v>
      </c>
      <c r="P17113">
        <v>370</v>
      </c>
      <c r="Q17113">
        <v>7.1</v>
      </c>
    </row>
    <row r="17114" spans="1:17" hidden="1" x14ac:dyDescent="0.3">
      <c r="A17114" t="s">
        <v>65995</v>
      </c>
      <c r="B17114" t="s">
        <v>65996</v>
      </c>
      <c r="C17114" s="1" t="str">
        <f t="shared" si="2550"/>
        <v>21:0797</v>
      </c>
      <c r="D17114" s="1" t="str">
        <f t="shared" si="2547"/>
        <v>21:0224</v>
      </c>
      <c r="E17114" t="s">
        <v>65997</v>
      </c>
      <c r="F17114" t="s">
        <v>65998</v>
      </c>
      <c r="H17114">
        <v>63.1015868</v>
      </c>
      <c r="I17114">
        <v>-130.33864829999999</v>
      </c>
      <c r="J17114" s="1" t="str">
        <f t="shared" si="2548"/>
        <v>Fluid (stream)</v>
      </c>
      <c r="K17114" s="1" t="str">
        <f t="shared" si="2549"/>
        <v>Untreated Water</v>
      </c>
      <c r="O17114">
        <v>2.5000000000000001E-2</v>
      </c>
      <c r="P17114">
        <v>120</v>
      </c>
      <c r="Q17114">
        <v>4.2</v>
      </c>
    </row>
    <row r="17115" spans="1:17" hidden="1" x14ac:dyDescent="0.3">
      <c r="A17115" t="s">
        <v>65999</v>
      </c>
      <c r="B17115" t="s">
        <v>66000</v>
      </c>
      <c r="C17115" s="1" t="str">
        <f t="shared" si="2550"/>
        <v>21:0797</v>
      </c>
      <c r="D17115" s="1" t="str">
        <f t="shared" si="2547"/>
        <v>21:0224</v>
      </c>
      <c r="E17115" t="s">
        <v>66001</v>
      </c>
      <c r="F17115" t="s">
        <v>66002</v>
      </c>
      <c r="H17115">
        <v>63.109311499999997</v>
      </c>
      <c r="I17115">
        <v>-130.33716079999999</v>
      </c>
      <c r="J17115" s="1" t="str">
        <f t="shared" si="2548"/>
        <v>Fluid (stream)</v>
      </c>
      <c r="K17115" s="1" t="str">
        <f t="shared" si="2549"/>
        <v>Untreated Water</v>
      </c>
      <c r="O17115">
        <v>0.57999999999999996</v>
      </c>
      <c r="P17115">
        <v>80</v>
      </c>
      <c r="Q17115">
        <v>6.5</v>
      </c>
    </row>
    <row r="17116" spans="1:17" hidden="1" x14ac:dyDescent="0.3">
      <c r="A17116" t="s">
        <v>66003</v>
      </c>
      <c r="B17116" t="s">
        <v>66004</v>
      </c>
      <c r="C17116" s="1" t="str">
        <f t="shared" si="2550"/>
        <v>21:0797</v>
      </c>
      <c r="D17116" s="1" t="str">
        <f t="shared" si="2547"/>
        <v>21:0224</v>
      </c>
      <c r="E17116" t="s">
        <v>66005</v>
      </c>
      <c r="F17116" t="s">
        <v>66006</v>
      </c>
      <c r="H17116">
        <v>63.1118807</v>
      </c>
      <c r="I17116">
        <v>-130.3837202</v>
      </c>
      <c r="J17116" s="1" t="str">
        <f t="shared" si="2548"/>
        <v>Fluid (stream)</v>
      </c>
      <c r="K17116" s="1" t="str">
        <f t="shared" si="2549"/>
        <v>Untreated Water</v>
      </c>
      <c r="O17116">
        <v>2.5000000000000001E-2</v>
      </c>
      <c r="P17116">
        <v>80</v>
      </c>
      <c r="Q17116">
        <v>6.8</v>
      </c>
    </row>
    <row r="17117" spans="1:17" hidden="1" x14ac:dyDescent="0.3">
      <c r="A17117" t="s">
        <v>66007</v>
      </c>
      <c r="B17117" t="s">
        <v>66008</v>
      </c>
      <c r="C17117" s="1" t="str">
        <f t="shared" si="2550"/>
        <v>21:0797</v>
      </c>
      <c r="D17117" s="1" t="str">
        <f t="shared" si="2547"/>
        <v>21:0224</v>
      </c>
      <c r="E17117" t="s">
        <v>66009</v>
      </c>
      <c r="F17117" t="s">
        <v>66010</v>
      </c>
      <c r="H17117">
        <v>63.122023900000002</v>
      </c>
      <c r="I17117">
        <v>-130.45461399999999</v>
      </c>
      <c r="J17117" s="1" t="str">
        <f t="shared" si="2548"/>
        <v>Fluid (stream)</v>
      </c>
      <c r="K17117" s="1" t="str">
        <f t="shared" si="2549"/>
        <v>Untreated Water</v>
      </c>
      <c r="O17117">
        <v>0.67</v>
      </c>
      <c r="P17117">
        <v>100</v>
      </c>
      <c r="Q17117">
        <v>7</v>
      </c>
    </row>
    <row r="17118" spans="1:17" hidden="1" x14ac:dyDescent="0.3">
      <c r="A17118" t="s">
        <v>66011</v>
      </c>
      <c r="B17118" t="s">
        <v>66012</v>
      </c>
      <c r="C17118" s="1" t="str">
        <f t="shared" si="2550"/>
        <v>21:0797</v>
      </c>
      <c r="D17118" s="1" t="str">
        <f t="shared" si="2547"/>
        <v>21:0224</v>
      </c>
      <c r="E17118" t="s">
        <v>66013</v>
      </c>
      <c r="F17118" t="s">
        <v>66014</v>
      </c>
      <c r="H17118">
        <v>63.084172799999997</v>
      </c>
      <c r="I17118">
        <v>-130.4802091</v>
      </c>
      <c r="J17118" s="1" t="str">
        <f t="shared" si="2548"/>
        <v>Fluid (stream)</v>
      </c>
      <c r="K17118" s="1" t="str">
        <f t="shared" si="2549"/>
        <v>Untreated Water</v>
      </c>
      <c r="O17118">
        <v>2.5000000000000001E-2</v>
      </c>
      <c r="P17118">
        <v>200</v>
      </c>
      <c r="Q17118">
        <v>4.8</v>
      </c>
    </row>
    <row r="17119" spans="1:17" hidden="1" x14ac:dyDescent="0.3">
      <c r="A17119" t="s">
        <v>66015</v>
      </c>
      <c r="B17119" t="s">
        <v>66016</v>
      </c>
      <c r="C17119" s="1" t="str">
        <f t="shared" si="2550"/>
        <v>21:0797</v>
      </c>
      <c r="D17119" s="1" t="str">
        <f t="shared" si="2547"/>
        <v>21:0224</v>
      </c>
      <c r="E17119" t="s">
        <v>66017</v>
      </c>
      <c r="F17119" t="s">
        <v>66018</v>
      </c>
      <c r="H17119">
        <v>63.0832731</v>
      </c>
      <c r="I17119">
        <v>-130.4761038</v>
      </c>
      <c r="J17119" s="1" t="str">
        <f t="shared" si="2548"/>
        <v>Fluid (stream)</v>
      </c>
      <c r="K17119" s="1" t="str">
        <f t="shared" si="2549"/>
        <v>Untreated Water</v>
      </c>
      <c r="O17119">
        <v>0.25</v>
      </c>
      <c r="P17119">
        <v>210</v>
      </c>
      <c r="Q17119">
        <v>4.5999999999999996</v>
      </c>
    </row>
    <row r="17120" spans="1:17" hidden="1" x14ac:dyDescent="0.3">
      <c r="A17120" t="s">
        <v>66019</v>
      </c>
      <c r="B17120" t="s">
        <v>66020</v>
      </c>
      <c r="C17120" s="1" t="str">
        <f t="shared" si="2550"/>
        <v>21:0797</v>
      </c>
      <c r="D17120" s="1" t="str">
        <f>HYPERLINK("http://geochem.nrcan.gc.ca/cdogs/content/svy/svy_e.htm", "")</f>
        <v/>
      </c>
      <c r="G17120" s="1" t="str">
        <f>HYPERLINK("http://geochem.nrcan.gc.ca/cdogs/content/cr_/cr_00088_e.htm", "88")</f>
        <v>88</v>
      </c>
      <c r="J17120" t="s">
        <v>11453</v>
      </c>
      <c r="K17120" t="s">
        <v>11454</v>
      </c>
      <c r="O17120">
        <v>2.5000000000000001E-2</v>
      </c>
      <c r="P17120">
        <v>150</v>
      </c>
      <c r="Q17120">
        <v>8.3000000000000007</v>
      </c>
    </row>
    <row r="17121" spans="1:17" hidden="1" x14ac:dyDescent="0.3">
      <c r="A17121" t="s">
        <v>66021</v>
      </c>
      <c r="B17121" t="s">
        <v>66022</v>
      </c>
      <c r="C17121" s="1" t="str">
        <f t="shared" si="2550"/>
        <v>21:0797</v>
      </c>
      <c r="D17121" s="1" t="str">
        <f>HYPERLINK("http://geochem.nrcan.gc.ca/cdogs/content/svy/svy210224_e.htm", "21:0224")</f>
        <v>21:0224</v>
      </c>
      <c r="E17121" t="s">
        <v>66023</v>
      </c>
      <c r="F17121" t="s">
        <v>66024</v>
      </c>
      <c r="H17121">
        <v>63.367494399999998</v>
      </c>
      <c r="I17121">
        <v>-131.97564109999999</v>
      </c>
      <c r="J17121" s="1" t="str">
        <f>HYPERLINK("http://geochem.nrcan.gc.ca/cdogs/content/kwd/kwd020018_e.htm", "Fluid (stream)")</f>
        <v>Fluid (stream)</v>
      </c>
      <c r="K17121" s="1" t="str">
        <f>HYPERLINK("http://geochem.nrcan.gc.ca/cdogs/content/kwd/kwd080007_e.htm", "Untreated Water")</f>
        <v>Untreated Water</v>
      </c>
      <c r="O17121">
        <v>0.5</v>
      </c>
      <c r="P17121">
        <v>260</v>
      </c>
      <c r="Q17121">
        <v>7.9</v>
      </c>
    </row>
    <row r="17122" spans="1:17" hidden="1" x14ac:dyDescent="0.3">
      <c r="A17122" t="s">
        <v>66025</v>
      </c>
      <c r="B17122" t="s">
        <v>66026</v>
      </c>
      <c r="C17122" s="1" t="str">
        <f t="shared" si="2550"/>
        <v>21:0797</v>
      </c>
      <c r="D17122" s="1" t="str">
        <f>HYPERLINK("http://geochem.nrcan.gc.ca/cdogs/content/svy/svy_e.htm", "")</f>
        <v/>
      </c>
      <c r="G17122" s="1" t="str">
        <f>HYPERLINK("http://geochem.nrcan.gc.ca/cdogs/content/cr_/cr_00087_e.htm", "87")</f>
        <v>87</v>
      </c>
      <c r="J17122" t="s">
        <v>11453</v>
      </c>
      <c r="K17122" t="s">
        <v>11454</v>
      </c>
      <c r="O17122">
        <v>0.28000000000000003</v>
      </c>
      <c r="P17122">
        <v>70</v>
      </c>
      <c r="Q17122">
        <v>7.8</v>
      </c>
    </row>
    <row r="17123" spans="1:17" hidden="1" x14ac:dyDescent="0.3">
      <c r="A17123" t="s">
        <v>66027</v>
      </c>
      <c r="B17123" t="s">
        <v>66028</v>
      </c>
      <c r="C17123" s="1" t="str">
        <f t="shared" si="2550"/>
        <v>21:0797</v>
      </c>
      <c r="D17123" s="1" t="str">
        <f t="shared" ref="D17123:D17142" si="2551">HYPERLINK("http://geochem.nrcan.gc.ca/cdogs/content/svy/svy210224_e.htm", "21:0224")</f>
        <v>21:0224</v>
      </c>
      <c r="E17123" t="s">
        <v>66029</v>
      </c>
      <c r="F17123" t="s">
        <v>66030</v>
      </c>
      <c r="H17123">
        <v>63.3716084</v>
      </c>
      <c r="I17123">
        <v>-131.94880929999999</v>
      </c>
      <c r="J17123" s="1" t="str">
        <f t="shared" ref="J17123:J17142" si="2552">HYPERLINK("http://geochem.nrcan.gc.ca/cdogs/content/kwd/kwd020018_e.htm", "Fluid (stream)")</f>
        <v>Fluid (stream)</v>
      </c>
      <c r="K17123" s="1" t="str">
        <f t="shared" ref="K17123:K17142" si="2553">HYPERLINK("http://geochem.nrcan.gc.ca/cdogs/content/kwd/kwd080007_e.htm", "Untreated Water")</f>
        <v>Untreated Water</v>
      </c>
      <c r="O17123">
        <v>78.099999999999994</v>
      </c>
      <c r="P17123">
        <v>480</v>
      </c>
      <c r="Q17123">
        <v>8.1</v>
      </c>
    </row>
    <row r="17124" spans="1:17" hidden="1" x14ac:dyDescent="0.3">
      <c r="A17124" t="s">
        <v>66031</v>
      </c>
      <c r="B17124" t="s">
        <v>66032</v>
      </c>
      <c r="C17124" s="1" t="str">
        <f t="shared" si="2550"/>
        <v>21:0797</v>
      </c>
      <c r="D17124" s="1" t="str">
        <f t="shared" si="2551"/>
        <v>21:0224</v>
      </c>
      <c r="E17124" t="s">
        <v>66033</v>
      </c>
      <c r="F17124" t="s">
        <v>66034</v>
      </c>
      <c r="H17124">
        <v>63.314553699999998</v>
      </c>
      <c r="I17124">
        <v>-131.94798359999999</v>
      </c>
      <c r="J17124" s="1" t="str">
        <f t="shared" si="2552"/>
        <v>Fluid (stream)</v>
      </c>
      <c r="K17124" s="1" t="str">
        <f t="shared" si="2553"/>
        <v>Untreated Water</v>
      </c>
      <c r="O17124">
        <v>1.6</v>
      </c>
      <c r="P17124">
        <v>240</v>
      </c>
      <c r="Q17124">
        <v>8</v>
      </c>
    </row>
    <row r="17125" spans="1:17" hidden="1" x14ac:dyDescent="0.3">
      <c r="A17125" t="s">
        <v>66035</v>
      </c>
      <c r="B17125" t="s">
        <v>66036</v>
      </c>
      <c r="C17125" s="1" t="str">
        <f t="shared" si="2550"/>
        <v>21:0797</v>
      </c>
      <c r="D17125" s="1" t="str">
        <f t="shared" si="2551"/>
        <v>21:0224</v>
      </c>
      <c r="E17125" t="s">
        <v>66037</v>
      </c>
      <c r="F17125" t="s">
        <v>66038</v>
      </c>
      <c r="H17125">
        <v>63.315489900000003</v>
      </c>
      <c r="I17125">
        <v>-131.94092879999999</v>
      </c>
      <c r="J17125" s="1" t="str">
        <f t="shared" si="2552"/>
        <v>Fluid (stream)</v>
      </c>
      <c r="K17125" s="1" t="str">
        <f t="shared" si="2553"/>
        <v>Untreated Water</v>
      </c>
      <c r="O17125">
        <v>2.5000000000000001E-2</v>
      </c>
      <c r="P17125">
        <v>280</v>
      </c>
      <c r="Q17125">
        <v>7.5</v>
      </c>
    </row>
    <row r="17126" spans="1:17" hidden="1" x14ac:dyDescent="0.3">
      <c r="A17126" t="s">
        <v>66039</v>
      </c>
      <c r="B17126" t="s">
        <v>66040</v>
      </c>
      <c r="C17126" s="1" t="str">
        <f t="shared" si="2550"/>
        <v>21:0797</v>
      </c>
      <c r="D17126" s="1" t="str">
        <f t="shared" si="2551"/>
        <v>21:0224</v>
      </c>
      <c r="E17126" t="s">
        <v>66041</v>
      </c>
      <c r="F17126" t="s">
        <v>66042</v>
      </c>
      <c r="H17126">
        <v>63.008649200000001</v>
      </c>
      <c r="I17126">
        <v>-131.9544334</v>
      </c>
      <c r="J17126" s="1" t="str">
        <f t="shared" si="2552"/>
        <v>Fluid (stream)</v>
      </c>
      <c r="K17126" s="1" t="str">
        <f t="shared" si="2553"/>
        <v>Untreated Water</v>
      </c>
      <c r="O17126">
        <v>1.7</v>
      </c>
      <c r="P17126">
        <v>120</v>
      </c>
      <c r="Q17126">
        <v>8.1999999999999993</v>
      </c>
    </row>
    <row r="17127" spans="1:17" hidden="1" x14ac:dyDescent="0.3">
      <c r="A17127" t="s">
        <v>66043</v>
      </c>
      <c r="B17127" t="s">
        <v>66044</v>
      </c>
      <c r="C17127" s="1" t="str">
        <f t="shared" si="2550"/>
        <v>21:0797</v>
      </c>
      <c r="D17127" s="1" t="str">
        <f t="shared" si="2551"/>
        <v>21:0224</v>
      </c>
      <c r="E17127" t="s">
        <v>66045</v>
      </c>
      <c r="F17127" t="s">
        <v>66046</v>
      </c>
      <c r="H17127">
        <v>63.036626900000002</v>
      </c>
      <c r="I17127">
        <v>-131.89291539999999</v>
      </c>
      <c r="J17127" s="1" t="str">
        <f t="shared" si="2552"/>
        <v>Fluid (stream)</v>
      </c>
      <c r="K17127" s="1" t="str">
        <f t="shared" si="2553"/>
        <v>Untreated Water</v>
      </c>
      <c r="O17127">
        <v>1.1000000000000001</v>
      </c>
      <c r="P17127">
        <v>90</v>
      </c>
      <c r="Q17127">
        <v>8.1</v>
      </c>
    </row>
    <row r="17128" spans="1:17" hidden="1" x14ac:dyDescent="0.3">
      <c r="A17128" t="s">
        <v>66047</v>
      </c>
      <c r="B17128" t="s">
        <v>66048</v>
      </c>
      <c r="C17128" s="1" t="str">
        <f t="shared" si="2550"/>
        <v>21:0797</v>
      </c>
      <c r="D17128" s="1" t="str">
        <f t="shared" si="2551"/>
        <v>21:0224</v>
      </c>
      <c r="E17128" t="s">
        <v>66049</v>
      </c>
      <c r="F17128" t="s">
        <v>66050</v>
      </c>
      <c r="H17128">
        <v>63.026426000000001</v>
      </c>
      <c r="I17128">
        <v>-131.9015345</v>
      </c>
      <c r="J17128" s="1" t="str">
        <f t="shared" si="2552"/>
        <v>Fluid (stream)</v>
      </c>
      <c r="K17128" s="1" t="str">
        <f t="shared" si="2553"/>
        <v>Untreated Water</v>
      </c>
      <c r="O17128">
        <v>2.1</v>
      </c>
      <c r="P17128">
        <v>90</v>
      </c>
      <c r="Q17128">
        <v>8</v>
      </c>
    </row>
    <row r="17129" spans="1:17" hidden="1" x14ac:dyDescent="0.3">
      <c r="A17129" t="s">
        <v>66051</v>
      </c>
      <c r="B17129" t="s">
        <v>66052</v>
      </c>
      <c r="C17129" s="1" t="str">
        <f t="shared" si="2550"/>
        <v>21:0797</v>
      </c>
      <c r="D17129" s="1" t="str">
        <f t="shared" si="2551"/>
        <v>21:0224</v>
      </c>
      <c r="E17129" t="s">
        <v>66049</v>
      </c>
      <c r="F17129" t="s">
        <v>66053</v>
      </c>
      <c r="H17129">
        <v>63.026426000000001</v>
      </c>
      <c r="I17129">
        <v>-131.9015345</v>
      </c>
      <c r="J17129" s="1" t="str">
        <f t="shared" si="2552"/>
        <v>Fluid (stream)</v>
      </c>
      <c r="K17129" s="1" t="str">
        <f t="shared" si="2553"/>
        <v>Untreated Water</v>
      </c>
      <c r="O17129">
        <v>1.4</v>
      </c>
      <c r="P17129">
        <v>90</v>
      </c>
      <c r="Q17129">
        <v>8.1999999999999993</v>
      </c>
    </row>
    <row r="17130" spans="1:17" hidden="1" x14ac:dyDescent="0.3">
      <c r="A17130" t="s">
        <v>66054</v>
      </c>
      <c r="B17130" t="s">
        <v>66055</v>
      </c>
      <c r="C17130" s="1" t="str">
        <f t="shared" si="2550"/>
        <v>21:0797</v>
      </c>
      <c r="D17130" s="1" t="str">
        <f t="shared" si="2551"/>
        <v>21:0224</v>
      </c>
      <c r="E17130" t="s">
        <v>66056</v>
      </c>
      <c r="F17130" t="s">
        <v>66057</v>
      </c>
      <c r="H17130">
        <v>63.027125599999998</v>
      </c>
      <c r="I17130">
        <v>-131.83923279999999</v>
      </c>
      <c r="J17130" s="1" t="str">
        <f t="shared" si="2552"/>
        <v>Fluid (stream)</v>
      </c>
      <c r="K17130" s="1" t="str">
        <f t="shared" si="2553"/>
        <v>Untreated Water</v>
      </c>
      <c r="O17130">
        <v>1</v>
      </c>
      <c r="P17130">
        <v>90</v>
      </c>
      <c r="Q17130">
        <v>8</v>
      </c>
    </row>
    <row r="17131" spans="1:17" hidden="1" x14ac:dyDescent="0.3">
      <c r="A17131" t="s">
        <v>66058</v>
      </c>
      <c r="B17131" t="s">
        <v>66059</v>
      </c>
      <c r="C17131" s="1" t="str">
        <f t="shared" si="2550"/>
        <v>21:0797</v>
      </c>
      <c r="D17131" s="1" t="str">
        <f t="shared" si="2551"/>
        <v>21:0224</v>
      </c>
      <c r="E17131" t="s">
        <v>66060</v>
      </c>
      <c r="F17131" t="s">
        <v>66061</v>
      </c>
      <c r="H17131">
        <v>63.035077399999999</v>
      </c>
      <c r="I17131">
        <v>-131.77530640000001</v>
      </c>
      <c r="J17131" s="1" t="str">
        <f t="shared" si="2552"/>
        <v>Fluid (stream)</v>
      </c>
      <c r="K17131" s="1" t="str">
        <f t="shared" si="2553"/>
        <v>Untreated Water</v>
      </c>
      <c r="O17131">
        <v>0.28000000000000003</v>
      </c>
      <c r="P17131">
        <v>90</v>
      </c>
      <c r="Q17131">
        <v>8</v>
      </c>
    </row>
    <row r="17132" spans="1:17" hidden="1" x14ac:dyDescent="0.3">
      <c r="A17132" t="s">
        <v>66062</v>
      </c>
      <c r="B17132" t="s">
        <v>66063</v>
      </c>
      <c r="C17132" s="1" t="str">
        <f t="shared" si="2550"/>
        <v>21:0797</v>
      </c>
      <c r="D17132" s="1" t="str">
        <f t="shared" si="2551"/>
        <v>21:0224</v>
      </c>
      <c r="E17132" t="s">
        <v>66064</v>
      </c>
      <c r="F17132" t="s">
        <v>66065</v>
      </c>
      <c r="H17132">
        <v>63.037315100000001</v>
      </c>
      <c r="I17132">
        <v>-131.85731630000001</v>
      </c>
      <c r="J17132" s="1" t="str">
        <f t="shared" si="2552"/>
        <v>Fluid (stream)</v>
      </c>
      <c r="K17132" s="1" t="str">
        <f t="shared" si="2553"/>
        <v>Untreated Water</v>
      </c>
      <c r="O17132">
        <v>0.56999999999999995</v>
      </c>
      <c r="P17132">
        <v>90</v>
      </c>
      <c r="Q17132">
        <v>8.4</v>
      </c>
    </row>
    <row r="17133" spans="1:17" hidden="1" x14ac:dyDescent="0.3">
      <c r="A17133" t="s">
        <v>66066</v>
      </c>
      <c r="B17133" t="s">
        <v>66067</v>
      </c>
      <c r="C17133" s="1" t="str">
        <f t="shared" si="2550"/>
        <v>21:0797</v>
      </c>
      <c r="D17133" s="1" t="str">
        <f t="shared" si="2551"/>
        <v>21:0224</v>
      </c>
      <c r="E17133" t="s">
        <v>66068</v>
      </c>
      <c r="F17133" t="s">
        <v>66069</v>
      </c>
      <c r="H17133">
        <v>63.026233400000002</v>
      </c>
      <c r="I17133">
        <v>-131.7724087</v>
      </c>
      <c r="J17133" s="1" t="str">
        <f t="shared" si="2552"/>
        <v>Fluid (stream)</v>
      </c>
      <c r="K17133" s="1" t="str">
        <f t="shared" si="2553"/>
        <v>Untreated Water</v>
      </c>
      <c r="O17133">
        <v>0.13</v>
      </c>
      <c r="P17133">
        <v>100</v>
      </c>
      <c r="Q17133">
        <v>7.8</v>
      </c>
    </row>
    <row r="17134" spans="1:17" hidden="1" x14ac:dyDescent="0.3">
      <c r="A17134" t="s">
        <v>66070</v>
      </c>
      <c r="B17134" t="s">
        <v>66071</v>
      </c>
      <c r="C17134" s="1" t="str">
        <f t="shared" si="2550"/>
        <v>21:0797</v>
      </c>
      <c r="D17134" s="1" t="str">
        <f t="shared" si="2551"/>
        <v>21:0224</v>
      </c>
      <c r="E17134" t="s">
        <v>66072</v>
      </c>
      <c r="F17134" t="s">
        <v>66073</v>
      </c>
      <c r="H17134">
        <v>63.003968999999998</v>
      </c>
      <c r="I17134">
        <v>-131.55912710000001</v>
      </c>
      <c r="J17134" s="1" t="str">
        <f t="shared" si="2552"/>
        <v>Fluid (stream)</v>
      </c>
      <c r="K17134" s="1" t="str">
        <f t="shared" si="2553"/>
        <v>Untreated Water</v>
      </c>
      <c r="O17134">
        <v>4.0999999999999996</v>
      </c>
      <c r="P17134">
        <v>260</v>
      </c>
      <c r="Q17134">
        <v>8.1999999999999993</v>
      </c>
    </row>
    <row r="17135" spans="1:17" hidden="1" x14ac:dyDescent="0.3">
      <c r="A17135" t="s">
        <v>66074</v>
      </c>
      <c r="B17135" t="s">
        <v>66075</v>
      </c>
      <c r="C17135" s="1" t="str">
        <f t="shared" si="2550"/>
        <v>21:0797</v>
      </c>
      <c r="D17135" s="1" t="str">
        <f t="shared" si="2551"/>
        <v>21:0224</v>
      </c>
      <c r="E17135" t="s">
        <v>66076</v>
      </c>
      <c r="F17135" t="s">
        <v>66077</v>
      </c>
      <c r="H17135">
        <v>63.008905499999997</v>
      </c>
      <c r="I17135">
        <v>-131.6968747</v>
      </c>
      <c r="J17135" s="1" t="str">
        <f t="shared" si="2552"/>
        <v>Fluid (stream)</v>
      </c>
      <c r="K17135" s="1" t="str">
        <f t="shared" si="2553"/>
        <v>Untreated Water</v>
      </c>
      <c r="O17135">
        <v>0.64</v>
      </c>
      <c r="P17135">
        <v>70</v>
      </c>
      <c r="Q17135">
        <v>8.1</v>
      </c>
    </row>
    <row r="17136" spans="1:17" hidden="1" x14ac:dyDescent="0.3">
      <c r="A17136" t="s">
        <v>66078</v>
      </c>
      <c r="B17136" t="s">
        <v>66079</v>
      </c>
      <c r="C17136" s="1" t="str">
        <f t="shared" si="2550"/>
        <v>21:0797</v>
      </c>
      <c r="D17136" s="1" t="str">
        <f t="shared" si="2551"/>
        <v>21:0224</v>
      </c>
      <c r="E17136" t="s">
        <v>66080</v>
      </c>
      <c r="F17136" t="s">
        <v>66081</v>
      </c>
      <c r="H17136">
        <v>63.039236500000001</v>
      </c>
      <c r="I17136">
        <v>-131.49071660000001</v>
      </c>
      <c r="J17136" s="1" t="str">
        <f t="shared" si="2552"/>
        <v>Fluid (stream)</v>
      </c>
      <c r="K17136" s="1" t="str">
        <f t="shared" si="2553"/>
        <v>Untreated Water</v>
      </c>
      <c r="O17136">
        <v>2.6</v>
      </c>
      <c r="P17136">
        <v>70</v>
      </c>
      <c r="Q17136">
        <v>8.1999999999999993</v>
      </c>
    </row>
    <row r="17137" spans="1:17" hidden="1" x14ac:dyDescent="0.3">
      <c r="A17137" t="s">
        <v>66082</v>
      </c>
      <c r="B17137" t="s">
        <v>66083</v>
      </c>
      <c r="C17137" s="1" t="str">
        <f t="shared" si="2550"/>
        <v>21:0797</v>
      </c>
      <c r="D17137" s="1" t="str">
        <f t="shared" si="2551"/>
        <v>21:0224</v>
      </c>
      <c r="E17137" t="s">
        <v>66084</v>
      </c>
      <c r="F17137" t="s">
        <v>66085</v>
      </c>
      <c r="H17137">
        <v>63.0425307</v>
      </c>
      <c r="I17137">
        <v>-131.49131449999999</v>
      </c>
      <c r="J17137" s="1" t="str">
        <f t="shared" si="2552"/>
        <v>Fluid (stream)</v>
      </c>
      <c r="K17137" s="1" t="str">
        <f t="shared" si="2553"/>
        <v>Untreated Water</v>
      </c>
      <c r="O17137">
        <v>1</v>
      </c>
      <c r="P17137">
        <v>210</v>
      </c>
      <c r="Q17137">
        <v>8</v>
      </c>
    </row>
    <row r="17138" spans="1:17" hidden="1" x14ac:dyDescent="0.3">
      <c r="A17138" t="s">
        <v>66086</v>
      </c>
      <c r="B17138" t="s">
        <v>66087</v>
      </c>
      <c r="C17138" s="1" t="str">
        <f t="shared" si="2550"/>
        <v>21:0797</v>
      </c>
      <c r="D17138" s="1" t="str">
        <f t="shared" si="2551"/>
        <v>21:0224</v>
      </c>
      <c r="E17138" t="s">
        <v>66088</v>
      </c>
      <c r="F17138" t="s">
        <v>66089</v>
      </c>
      <c r="H17138">
        <v>63.061316300000001</v>
      </c>
      <c r="I17138">
        <v>-131.5308675</v>
      </c>
      <c r="J17138" s="1" t="str">
        <f t="shared" si="2552"/>
        <v>Fluid (stream)</v>
      </c>
      <c r="K17138" s="1" t="str">
        <f t="shared" si="2553"/>
        <v>Untreated Water</v>
      </c>
      <c r="O17138">
        <v>0.25</v>
      </c>
      <c r="P17138">
        <v>150</v>
      </c>
      <c r="Q17138">
        <v>7.9</v>
      </c>
    </row>
    <row r="17139" spans="1:17" hidden="1" x14ac:dyDescent="0.3">
      <c r="A17139" t="s">
        <v>66090</v>
      </c>
      <c r="B17139" t="s">
        <v>66091</v>
      </c>
      <c r="C17139" s="1" t="str">
        <f t="shared" si="2550"/>
        <v>21:0797</v>
      </c>
      <c r="D17139" s="1" t="str">
        <f t="shared" si="2551"/>
        <v>21:0224</v>
      </c>
      <c r="E17139" t="s">
        <v>66092</v>
      </c>
      <c r="F17139" t="s">
        <v>66093</v>
      </c>
      <c r="H17139">
        <v>63.041529599999997</v>
      </c>
      <c r="I17139">
        <v>-131.5653901</v>
      </c>
      <c r="J17139" s="1" t="str">
        <f t="shared" si="2552"/>
        <v>Fluid (stream)</v>
      </c>
      <c r="K17139" s="1" t="str">
        <f t="shared" si="2553"/>
        <v>Untreated Water</v>
      </c>
      <c r="O17139">
        <v>1.6</v>
      </c>
      <c r="P17139">
        <v>150</v>
      </c>
      <c r="Q17139">
        <v>8.1</v>
      </c>
    </row>
    <row r="17140" spans="1:17" hidden="1" x14ac:dyDescent="0.3">
      <c r="A17140" t="s">
        <v>66094</v>
      </c>
      <c r="B17140" t="s">
        <v>66095</v>
      </c>
      <c r="C17140" s="1" t="str">
        <f t="shared" si="2550"/>
        <v>21:0797</v>
      </c>
      <c r="D17140" s="1" t="str">
        <f t="shared" si="2551"/>
        <v>21:0224</v>
      </c>
      <c r="E17140" t="s">
        <v>66096</v>
      </c>
      <c r="F17140" t="s">
        <v>66097</v>
      </c>
      <c r="H17140">
        <v>63.0450339</v>
      </c>
      <c r="I17140">
        <v>-131.5741859</v>
      </c>
      <c r="J17140" s="1" t="str">
        <f t="shared" si="2552"/>
        <v>Fluid (stream)</v>
      </c>
      <c r="K17140" s="1" t="str">
        <f t="shared" si="2553"/>
        <v>Untreated Water</v>
      </c>
      <c r="O17140">
        <v>0.22</v>
      </c>
      <c r="P17140">
        <v>160</v>
      </c>
      <c r="Q17140">
        <v>7.9</v>
      </c>
    </row>
    <row r="17141" spans="1:17" hidden="1" x14ac:dyDescent="0.3">
      <c r="A17141" t="s">
        <v>66098</v>
      </c>
      <c r="B17141" t="s">
        <v>66099</v>
      </c>
      <c r="C17141" s="1" t="str">
        <f t="shared" si="2550"/>
        <v>21:0797</v>
      </c>
      <c r="D17141" s="1" t="str">
        <f t="shared" si="2551"/>
        <v>21:0224</v>
      </c>
      <c r="E17141" t="s">
        <v>66100</v>
      </c>
      <c r="F17141" t="s">
        <v>66101</v>
      </c>
      <c r="H17141">
        <v>63.022280000000002</v>
      </c>
      <c r="I17141">
        <v>-131.63876139999999</v>
      </c>
      <c r="J17141" s="1" t="str">
        <f t="shared" si="2552"/>
        <v>Fluid (stream)</v>
      </c>
      <c r="K17141" s="1" t="str">
        <f t="shared" si="2553"/>
        <v>Untreated Water</v>
      </c>
      <c r="O17141">
        <v>0.68</v>
      </c>
      <c r="P17141">
        <v>160</v>
      </c>
      <c r="Q17141">
        <v>8</v>
      </c>
    </row>
    <row r="17142" spans="1:17" hidden="1" x14ac:dyDescent="0.3">
      <c r="A17142" t="s">
        <v>66102</v>
      </c>
      <c r="B17142" t="s">
        <v>66103</v>
      </c>
      <c r="C17142" s="1" t="str">
        <f t="shared" si="2550"/>
        <v>21:0797</v>
      </c>
      <c r="D17142" s="1" t="str">
        <f t="shared" si="2551"/>
        <v>21:0224</v>
      </c>
      <c r="E17142" t="s">
        <v>66100</v>
      </c>
      <c r="F17142" t="s">
        <v>66104</v>
      </c>
      <c r="H17142">
        <v>63.022280000000002</v>
      </c>
      <c r="I17142">
        <v>-131.63876139999999</v>
      </c>
      <c r="J17142" s="1" t="str">
        <f t="shared" si="2552"/>
        <v>Fluid (stream)</v>
      </c>
      <c r="K17142" s="1" t="str">
        <f t="shared" si="2553"/>
        <v>Untreated Water</v>
      </c>
      <c r="O17142">
        <v>0.6</v>
      </c>
      <c r="P17142">
        <v>160</v>
      </c>
      <c r="Q17142">
        <v>7.9</v>
      </c>
    </row>
    <row r="17143" spans="1:17" hidden="1" x14ac:dyDescent="0.3">
      <c r="A17143" t="s">
        <v>66105</v>
      </c>
      <c r="B17143" t="s">
        <v>66106</v>
      </c>
      <c r="C17143" s="1" t="str">
        <f t="shared" si="2550"/>
        <v>21:0797</v>
      </c>
      <c r="D17143" s="1" t="str">
        <f>HYPERLINK("http://geochem.nrcan.gc.ca/cdogs/content/svy/svy_e.htm", "")</f>
        <v/>
      </c>
      <c r="G17143" s="1" t="str">
        <f>HYPERLINK("http://geochem.nrcan.gc.ca/cdogs/content/cr_/cr_00088_e.htm", "88")</f>
        <v>88</v>
      </c>
      <c r="J17143" t="s">
        <v>11453</v>
      </c>
      <c r="K17143" t="s">
        <v>11454</v>
      </c>
      <c r="O17143">
        <v>0.05</v>
      </c>
      <c r="P17143">
        <v>110</v>
      </c>
      <c r="Q17143">
        <v>8.1999999999999993</v>
      </c>
    </row>
    <row r="17144" spans="1:17" hidden="1" x14ac:dyDescent="0.3">
      <c r="A17144" t="s">
        <v>66107</v>
      </c>
      <c r="B17144" t="s">
        <v>66108</v>
      </c>
      <c r="C17144" s="1" t="str">
        <f t="shared" si="2550"/>
        <v>21:0797</v>
      </c>
      <c r="D17144" s="1" t="str">
        <f t="shared" ref="D17144:D17160" si="2554">HYPERLINK("http://geochem.nrcan.gc.ca/cdogs/content/svy/svy210224_e.htm", "21:0224")</f>
        <v>21:0224</v>
      </c>
      <c r="E17144" t="s">
        <v>66109</v>
      </c>
      <c r="F17144" t="s">
        <v>66110</v>
      </c>
      <c r="H17144">
        <v>63.057515899999999</v>
      </c>
      <c r="I17144">
        <v>-131.67065249999999</v>
      </c>
      <c r="J17144" s="1" t="str">
        <f t="shared" ref="J17144:J17160" si="2555">HYPERLINK("http://geochem.nrcan.gc.ca/cdogs/content/kwd/kwd020018_e.htm", "Fluid (stream)")</f>
        <v>Fluid (stream)</v>
      </c>
      <c r="K17144" s="1" t="str">
        <f t="shared" ref="K17144:K17160" si="2556">HYPERLINK("http://geochem.nrcan.gc.ca/cdogs/content/kwd/kwd080007_e.htm", "Untreated Water")</f>
        <v>Untreated Water</v>
      </c>
      <c r="O17144">
        <v>2.5000000000000001E-2</v>
      </c>
      <c r="P17144">
        <v>200</v>
      </c>
      <c r="Q17144">
        <v>7.8</v>
      </c>
    </row>
    <row r="17145" spans="1:17" hidden="1" x14ac:dyDescent="0.3">
      <c r="A17145" t="s">
        <v>66111</v>
      </c>
      <c r="B17145" t="s">
        <v>66112</v>
      </c>
      <c r="C17145" s="1" t="str">
        <f t="shared" si="2550"/>
        <v>21:0797</v>
      </c>
      <c r="D17145" s="1" t="str">
        <f t="shared" si="2554"/>
        <v>21:0224</v>
      </c>
      <c r="E17145" t="s">
        <v>66113</v>
      </c>
      <c r="F17145" t="s">
        <v>66114</v>
      </c>
      <c r="H17145">
        <v>63.067621000000003</v>
      </c>
      <c r="I17145">
        <v>-131.62692920000001</v>
      </c>
      <c r="J17145" s="1" t="str">
        <f t="shared" si="2555"/>
        <v>Fluid (stream)</v>
      </c>
      <c r="K17145" s="1" t="str">
        <f t="shared" si="2556"/>
        <v>Untreated Water</v>
      </c>
      <c r="O17145">
        <v>2.8</v>
      </c>
      <c r="P17145">
        <v>400</v>
      </c>
      <c r="Q17145">
        <v>8.1999999999999993</v>
      </c>
    </row>
    <row r="17146" spans="1:17" hidden="1" x14ac:dyDescent="0.3">
      <c r="A17146" t="s">
        <v>66115</v>
      </c>
      <c r="B17146" t="s">
        <v>66116</v>
      </c>
      <c r="C17146" s="1" t="str">
        <f t="shared" si="2550"/>
        <v>21:0797</v>
      </c>
      <c r="D17146" s="1" t="str">
        <f t="shared" si="2554"/>
        <v>21:0224</v>
      </c>
      <c r="E17146" t="s">
        <v>66117</v>
      </c>
      <c r="F17146" t="s">
        <v>66118</v>
      </c>
      <c r="H17146">
        <v>63.0807152</v>
      </c>
      <c r="I17146">
        <v>-131.83100640000001</v>
      </c>
      <c r="J17146" s="1" t="str">
        <f t="shared" si="2555"/>
        <v>Fluid (stream)</v>
      </c>
      <c r="K17146" s="1" t="str">
        <f t="shared" si="2556"/>
        <v>Untreated Water</v>
      </c>
      <c r="O17146">
        <v>2.7</v>
      </c>
      <c r="P17146">
        <v>110</v>
      </c>
      <c r="Q17146">
        <v>8.1999999999999993</v>
      </c>
    </row>
    <row r="17147" spans="1:17" hidden="1" x14ac:dyDescent="0.3">
      <c r="A17147" t="s">
        <v>66119</v>
      </c>
      <c r="B17147" t="s">
        <v>66120</v>
      </c>
      <c r="C17147" s="1" t="str">
        <f t="shared" si="2550"/>
        <v>21:0797</v>
      </c>
      <c r="D17147" s="1" t="str">
        <f t="shared" si="2554"/>
        <v>21:0224</v>
      </c>
      <c r="E17147" t="s">
        <v>66121</v>
      </c>
      <c r="F17147" t="s">
        <v>66122</v>
      </c>
      <c r="H17147">
        <v>63.056894800000002</v>
      </c>
      <c r="I17147">
        <v>-131.8887708</v>
      </c>
      <c r="J17147" s="1" t="str">
        <f t="shared" si="2555"/>
        <v>Fluid (stream)</v>
      </c>
      <c r="K17147" s="1" t="str">
        <f t="shared" si="2556"/>
        <v>Untreated Water</v>
      </c>
      <c r="O17147">
        <v>0.43</v>
      </c>
      <c r="P17147">
        <v>130</v>
      </c>
      <c r="Q17147">
        <v>8.1</v>
      </c>
    </row>
    <row r="17148" spans="1:17" hidden="1" x14ac:dyDescent="0.3">
      <c r="A17148" t="s">
        <v>66123</v>
      </c>
      <c r="B17148" t="s">
        <v>66124</v>
      </c>
      <c r="C17148" s="1" t="str">
        <f t="shared" si="2550"/>
        <v>21:0797</v>
      </c>
      <c r="D17148" s="1" t="str">
        <f t="shared" si="2554"/>
        <v>21:0224</v>
      </c>
      <c r="E17148" t="s">
        <v>66125</v>
      </c>
      <c r="F17148" t="s">
        <v>66126</v>
      </c>
      <c r="H17148">
        <v>63.116544599999997</v>
      </c>
      <c r="I17148">
        <v>-131.8314207</v>
      </c>
      <c r="J17148" s="1" t="str">
        <f t="shared" si="2555"/>
        <v>Fluid (stream)</v>
      </c>
      <c r="K17148" s="1" t="str">
        <f t="shared" si="2556"/>
        <v>Untreated Water</v>
      </c>
      <c r="O17148">
        <v>2.5000000000000001E-2</v>
      </c>
      <c r="P17148">
        <v>70</v>
      </c>
      <c r="Q17148">
        <v>7.5</v>
      </c>
    </row>
    <row r="17149" spans="1:17" hidden="1" x14ac:dyDescent="0.3">
      <c r="A17149" t="s">
        <v>66127</v>
      </c>
      <c r="B17149" t="s">
        <v>66128</v>
      </c>
      <c r="C17149" s="1" t="str">
        <f t="shared" si="2550"/>
        <v>21:0797</v>
      </c>
      <c r="D17149" s="1" t="str">
        <f t="shared" si="2554"/>
        <v>21:0224</v>
      </c>
      <c r="E17149" t="s">
        <v>66129</v>
      </c>
      <c r="F17149" t="s">
        <v>66130</v>
      </c>
      <c r="H17149">
        <v>63.132471899999999</v>
      </c>
      <c r="I17149">
        <v>-131.75747849999999</v>
      </c>
      <c r="J17149" s="1" t="str">
        <f t="shared" si="2555"/>
        <v>Fluid (stream)</v>
      </c>
      <c r="K17149" s="1" t="str">
        <f t="shared" si="2556"/>
        <v>Untreated Water</v>
      </c>
      <c r="O17149">
        <v>0.46</v>
      </c>
      <c r="P17149">
        <v>110</v>
      </c>
      <c r="Q17149">
        <v>8.1999999999999993</v>
      </c>
    </row>
    <row r="17150" spans="1:17" hidden="1" x14ac:dyDescent="0.3">
      <c r="A17150" t="s">
        <v>66131</v>
      </c>
      <c r="B17150" t="s">
        <v>66132</v>
      </c>
      <c r="C17150" s="1" t="str">
        <f t="shared" si="2550"/>
        <v>21:0797</v>
      </c>
      <c r="D17150" s="1" t="str">
        <f t="shared" si="2554"/>
        <v>21:0224</v>
      </c>
      <c r="E17150" t="s">
        <v>66133</v>
      </c>
      <c r="F17150" t="s">
        <v>66134</v>
      </c>
      <c r="H17150">
        <v>63.149255599999996</v>
      </c>
      <c r="I17150">
        <v>-131.7474363</v>
      </c>
      <c r="J17150" s="1" t="str">
        <f t="shared" si="2555"/>
        <v>Fluid (stream)</v>
      </c>
      <c r="K17150" s="1" t="str">
        <f t="shared" si="2556"/>
        <v>Untreated Water</v>
      </c>
      <c r="O17150">
        <v>0.39</v>
      </c>
      <c r="P17150">
        <v>70</v>
      </c>
      <c r="Q17150">
        <v>8.1999999999999993</v>
      </c>
    </row>
    <row r="17151" spans="1:17" hidden="1" x14ac:dyDescent="0.3">
      <c r="A17151" t="s">
        <v>66135</v>
      </c>
      <c r="B17151" t="s">
        <v>66136</v>
      </c>
      <c r="C17151" s="1" t="str">
        <f t="shared" si="2550"/>
        <v>21:0797</v>
      </c>
      <c r="D17151" s="1" t="str">
        <f t="shared" si="2554"/>
        <v>21:0224</v>
      </c>
      <c r="E17151" t="s">
        <v>66137</v>
      </c>
      <c r="F17151" t="s">
        <v>66138</v>
      </c>
      <c r="H17151">
        <v>63.1466688</v>
      </c>
      <c r="I17151">
        <v>-131.7404804</v>
      </c>
      <c r="J17151" s="1" t="str">
        <f t="shared" si="2555"/>
        <v>Fluid (stream)</v>
      </c>
      <c r="K17151" s="1" t="str">
        <f t="shared" si="2556"/>
        <v>Untreated Water</v>
      </c>
      <c r="O17151">
        <v>0.39</v>
      </c>
      <c r="P17151">
        <v>100</v>
      </c>
      <c r="Q17151">
        <v>8.1</v>
      </c>
    </row>
    <row r="17152" spans="1:17" hidden="1" x14ac:dyDescent="0.3">
      <c r="A17152" t="s">
        <v>66139</v>
      </c>
      <c r="B17152" t="s">
        <v>66140</v>
      </c>
      <c r="C17152" s="1" t="str">
        <f t="shared" si="2550"/>
        <v>21:0797</v>
      </c>
      <c r="D17152" s="1" t="str">
        <f t="shared" si="2554"/>
        <v>21:0224</v>
      </c>
      <c r="E17152" t="s">
        <v>66141</v>
      </c>
      <c r="F17152" t="s">
        <v>66142</v>
      </c>
      <c r="H17152">
        <v>63.150322099999997</v>
      </c>
      <c r="I17152">
        <v>-131.67471990000001</v>
      </c>
      <c r="J17152" s="1" t="str">
        <f t="shared" si="2555"/>
        <v>Fluid (stream)</v>
      </c>
      <c r="K17152" s="1" t="str">
        <f t="shared" si="2556"/>
        <v>Untreated Water</v>
      </c>
      <c r="O17152">
        <v>0.12</v>
      </c>
      <c r="P17152">
        <v>120</v>
      </c>
      <c r="Q17152">
        <v>7.7</v>
      </c>
    </row>
    <row r="17153" spans="1:17" hidden="1" x14ac:dyDescent="0.3">
      <c r="A17153" t="s">
        <v>66143</v>
      </c>
      <c r="B17153" t="s">
        <v>66144</v>
      </c>
      <c r="C17153" s="1" t="str">
        <f t="shared" si="2550"/>
        <v>21:0797</v>
      </c>
      <c r="D17153" s="1" t="str">
        <f t="shared" si="2554"/>
        <v>21:0224</v>
      </c>
      <c r="E17153" t="s">
        <v>66145</v>
      </c>
      <c r="F17153" t="s">
        <v>66146</v>
      </c>
      <c r="H17153">
        <v>63.143350499999997</v>
      </c>
      <c r="I17153">
        <v>-131.62047699999999</v>
      </c>
      <c r="J17153" s="1" t="str">
        <f t="shared" si="2555"/>
        <v>Fluid (stream)</v>
      </c>
      <c r="K17153" s="1" t="str">
        <f t="shared" si="2556"/>
        <v>Untreated Water</v>
      </c>
      <c r="O17153">
        <v>0.05</v>
      </c>
      <c r="P17153">
        <v>120</v>
      </c>
      <c r="Q17153">
        <v>7.7</v>
      </c>
    </row>
    <row r="17154" spans="1:17" hidden="1" x14ac:dyDescent="0.3">
      <c r="A17154" t="s">
        <v>66147</v>
      </c>
      <c r="B17154" t="s">
        <v>66148</v>
      </c>
      <c r="C17154" s="1" t="str">
        <f t="shared" si="2550"/>
        <v>21:0797</v>
      </c>
      <c r="D17154" s="1" t="str">
        <f t="shared" si="2554"/>
        <v>21:0224</v>
      </c>
      <c r="E17154" t="s">
        <v>66149</v>
      </c>
      <c r="F17154" t="s">
        <v>66150</v>
      </c>
      <c r="H17154">
        <v>63.141163300000002</v>
      </c>
      <c r="I17154">
        <v>-131.62462690000001</v>
      </c>
      <c r="J17154" s="1" t="str">
        <f t="shared" si="2555"/>
        <v>Fluid (stream)</v>
      </c>
      <c r="K17154" s="1" t="str">
        <f t="shared" si="2556"/>
        <v>Untreated Water</v>
      </c>
      <c r="O17154">
        <v>0.39</v>
      </c>
      <c r="P17154">
        <v>90</v>
      </c>
      <c r="Q17154">
        <v>8.1999999999999993</v>
      </c>
    </row>
    <row r="17155" spans="1:17" hidden="1" x14ac:dyDescent="0.3">
      <c r="A17155" t="s">
        <v>66151</v>
      </c>
      <c r="B17155" t="s">
        <v>66152</v>
      </c>
      <c r="C17155" s="1" t="str">
        <f t="shared" si="2550"/>
        <v>21:0797</v>
      </c>
      <c r="D17155" s="1" t="str">
        <f t="shared" si="2554"/>
        <v>21:0224</v>
      </c>
      <c r="E17155" t="s">
        <v>66153</v>
      </c>
      <c r="F17155" t="s">
        <v>66154</v>
      </c>
      <c r="H17155">
        <v>63.148811899999998</v>
      </c>
      <c r="I17155">
        <v>-131.53843180000001</v>
      </c>
      <c r="J17155" s="1" t="str">
        <f t="shared" si="2555"/>
        <v>Fluid (stream)</v>
      </c>
      <c r="K17155" s="1" t="str">
        <f t="shared" si="2556"/>
        <v>Untreated Water</v>
      </c>
      <c r="O17155">
        <v>2.5000000000000001E-2</v>
      </c>
      <c r="P17155">
        <v>100</v>
      </c>
      <c r="Q17155">
        <v>7.6</v>
      </c>
    </row>
    <row r="17156" spans="1:17" hidden="1" x14ac:dyDescent="0.3">
      <c r="A17156" t="s">
        <v>66155</v>
      </c>
      <c r="B17156" t="s">
        <v>66156</v>
      </c>
      <c r="C17156" s="1" t="str">
        <f t="shared" si="2550"/>
        <v>21:0797</v>
      </c>
      <c r="D17156" s="1" t="str">
        <f t="shared" si="2554"/>
        <v>21:0224</v>
      </c>
      <c r="E17156" t="s">
        <v>66157</v>
      </c>
      <c r="F17156" t="s">
        <v>66158</v>
      </c>
      <c r="H17156">
        <v>63.154231099999997</v>
      </c>
      <c r="I17156">
        <v>-131.5291551</v>
      </c>
      <c r="J17156" s="1" t="str">
        <f t="shared" si="2555"/>
        <v>Fluid (stream)</v>
      </c>
      <c r="K17156" s="1" t="str">
        <f t="shared" si="2556"/>
        <v>Untreated Water</v>
      </c>
      <c r="O17156">
        <v>0.05</v>
      </c>
      <c r="P17156">
        <v>170</v>
      </c>
      <c r="Q17156">
        <v>3.8</v>
      </c>
    </row>
    <row r="17157" spans="1:17" hidden="1" x14ac:dyDescent="0.3">
      <c r="A17157" t="s">
        <v>66159</v>
      </c>
      <c r="B17157" t="s">
        <v>66160</v>
      </c>
      <c r="C17157" s="1" t="str">
        <f t="shared" si="2550"/>
        <v>21:0797</v>
      </c>
      <c r="D17157" s="1" t="str">
        <f t="shared" si="2554"/>
        <v>21:0224</v>
      </c>
      <c r="E17157" t="s">
        <v>66161</v>
      </c>
      <c r="F17157" t="s">
        <v>66162</v>
      </c>
      <c r="H17157">
        <v>63.134962999999999</v>
      </c>
      <c r="I17157">
        <v>-131.50517170000001</v>
      </c>
      <c r="J17157" s="1" t="str">
        <f t="shared" si="2555"/>
        <v>Fluid (stream)</v>
      </c>
      <c r="K17157" s="1" t="str">
        <f t="shared" si="2556"/>
        <v>Untreated Water</v>
      </c>
      <c r="O17157">
        <v>2.5000000000000001E-2</v>
      </c>
      <c r="P17157">
        <v>120</v>
      </c>
      <c r="Q17157">
        <v>7.4</v>
      </c>
    </row>
    <row r="17158" spans="1:17" hidden="1" x14ac:dyDescent="0.3">
      <c r="A17158" t="s">
        <v>66163</v>
      </c>
      <c r="B17158" t="s">
        <v>66164</v>
      </c>
      <c r="C17158" s="1" t="str">
        <f t="shared" si="2550"/>
        <v>21:0797</v>
      </c>
      <c r="D17158" s="1" t="str">
        <f t="shared" si="2554"/>
        <v>21:0224</v>
      </c>
      <c r="E17158" t="s">
        <v>66165</v>
      </c>
      <c r="F17158" t="s">
        <v>66166</v>
      </c>
      <c r="H17158">
        <v>63.109604699999998</v>
      </c>
      <c r="I17158">
        <v>-131.53284819999999</v>
      </c>
      <c r="J17158" s="1" t="str">
        <f t="shared" si="2555"/>
        <v>Fluid (stream)</v>
      </c>
      <c r="K17158" s="1" t="str">
        <f t="shared" si="2556"/>
        <v>Untreated Water</v>
      </c>
      <c r="O17158">
        <v>0.28000000000000003</v>
      </c>
      <c r="P17158">
        <v>80</v>
      </c>
      <c r="Q17158">
        <v>8.1999999999999993</v>
      </c>
    </row>
    <row r="17159" spans="1:17" hidden="1" x14ac:dyDescent="0.3">
      <c r="A17159" t="s">
        <v>66167</v>
      </c>
      <c r="B17159" t="s">
        <v>66168</v>
      </c>
      <c r="C17159" s="1" t="str">
        <f t="shared" si="2550"/>
        <v>21:0797</v>
      </c>
      <c r="D17159" s="1" t="str">
        <f t="shared" si="2554"/>
        <v>21:0224</v>
      </c>
      <c r="E17159" t="s">
        <v>66169</v>
      </c>
      <c r="F17159" t="s">
        <v>66170</v>
      </c>
      <c r="H17159">
        <v>63.109378399999997</v>
      </c>
      <c r="I17159">
        <v>-131.6213218</v>
      </c>
      <c r="J17159" s="1" t="str">
        <f t="shared" si="2555"/>
        <v>Fluid (stream)</v>
      </c>
      <c r="K17159" s="1" t="str">
        <f t="shared" si="2556"/>
        <v>Untreated Water</v>
      </c>
      <c r="O17159">
        <v>7.0000000000000007E-2</v>
      </c>
      <c r="P17159">
        <v>110</v>
      </c>
      <c r="Q17159">
        <v>8.1</v>
      </c>
    </row>
    <row r="17160" spans="1:17" hidden="1" x14ac:dyDescent="0.3">
      <c r="A17160" t="s">
        <v>66171</v>
      </c>
      <c r="B17160" t="s">
        <v>66172</v>
      </c>
      <c r="C17160" s="1" t="str">
        <f t="shared" si="2550"/>
        <v>21:0797</v>
      </c>
      <c r="D17160" s="1" t="str">
        <f t="shared" si="2554"/>
        <v>21:0224</v>
      </c>
      <c r="E17160" t="s">
        <v>66169</v>
      </c>
      <c r="F17160" t="s">
        <v>66173</v>
      </c>
      <c r="H17160">
        <v>63.109378399999997</v>
      </c>
      <c r="I17160">
        <v>-131.6213218</v>
      </c>
      <c r="J17160" s="1" t="str">
        <f t="shared" si="2555"/>
        <v>Fluid (stream)</v>
      </c>
      <c r="K17160" s="1" t="str">
        <f t="shared" si="2556"/>
        <v>Untreated Water</v>
      </c>
      <c r="O17160">
        <v>7.0000000000000007E-2</v>
      </c>
      <c r="P17160">
        <v>110</v>
      </c>
      <c r="Q17160">
        <v>8.1</v>
      </c>
    </row>
    <row r="17161" spans="1:17" hidden="1" x14ac:dyDescent="0.3">
      <c r="A17161" t="s">
        <v>66174</v>
      </c>
      <c r="B17161" t="s">
        <v>66175</v>
      </c>
      <c r="C17161" s="1" t="str">
        <f t="shared" si="2550"/>
        <v>21:0797</v>
      </c>
      <c r="D17161" s="1" t="str">
        <f>HYPERLINK("http://geochem.nrcan.gc.ca/cdogs/content/svy/svy_e.htm", "")</f>
        <v/>
      </c>
      <c r="G17161" s="1" t="str">
        <f>HYPERLINK("http://geochem.nrcan.gc.ca/cdogs/content/cr_/cr_00088_e.htm", "88")</f>
        <v>88</v>
      </c>
      <c r="J17161" t="s">
        <v>11453</v>
      </c>
      <c r="K17161" t="s">
        <v>11454</v>
      </c>
      <c r="O17161">
        <v>2.5000000000000001E-2</v>
      </c>
      <c r="P17161">
        <v>140</v>
      </c>
      <c r="Q17161">
        <v>8.1</v>
      </c>
    </row>
    <row r="17162" spans="1:17" hidden="1" x14ac:dyDescent="0.3">
      <c r="A17162" t="s">
        <v>66176</v>
      </c>
      <c r="B17162" t="s">
        <v>66177</v>
      </c>
      <c r="C17162" s="1" t="str">
        <f t="shared" si="2550"/>
        <v>21:0797</v>
      </c>
      <c r="D17162" s="1" t="str">
        <f t="shared" ref="D17162:D17182" si="2557">HYPERLINK("http://geochem.nrcan.gc.ca/cdogs/content/svy/svy210224_e.htm", "21:0224")</f>
        <v>21:0224</v>
      </c>
      <c r="E17162" t="s">
        <v>66178</v>
      </c>
      <c r="F17162" t="s">
        <v>66179</v>
      </c>
      <c r="H17162">
        <v>63.1046014</v>
      </c>
      <c r="I17162">
        <v>-131.64783410000001</v>
      </c>
      <c r="J17162" s="1" t="str">
        <f t="shared" ref="J17162:J17182" si="2558">HYPERLINK("http://geochem.nrcan.gc.ca/cdogs/content/kwd/kwd020018_e.htm", "Fluid (stream)")</f>
        <v>Fluid (stream)</v>
      </c>
      <c r="K17162" s="1" t="str">
        <f t="shared" ref="K17162:K17182" si="2559">HYPERLINK("http://geochem.nrcan.gc.ca/cdogs/content/kwd/kwd080007_e.htm", "Untreated Water")</f>
        <v>Untreated Water</v>
      </c>
      <c r="O17162">
        <v>0.17</v>
      </c>
      <c r="P17162">
        <v>160</v>
      </c>
      <c r="Q17162">
        <v>8</v>
      </c>
    </row>
    <row r="17163" spans="1:17" hidden="1" x14ac:dyDescent="0.3">
      <c r="A17163" t="s">
        <v>66180</v>
      </c>
      <c r="B17163" t="s">
        <v>66181</v>
      </c>
      <c r="C17163" s="1" t="str">
        <f t="shared" si="2550"/>
        <v>21:0797</v>
      </c>
      <c r="D17163" s="1" t="str">
        <f t="shared" si="2557"/>
        <v>21:0224</v>
      </c>
      <c r="E17163" t="s">
        <v>66182</v>
      </c>
      <c r="F17163" t="s">
        <v>66183</v>
      </c>
      <c r="H17163">
        <v>63.096642699999997</v>
      </c>
      <c r="I17163">
        <v>-131.67800969999999</v>
      </c>
      <c r="J17163" s="1" t="str">
        <f t="shared" si="2558"/>
        <v>Fluid (stream)</v>
      </c>
      <c r="K17163" s="1" t="str">
        <f t="shared" si="2559"/>
        <v>Untreated Water</v>
      </c>
      <c r="O17163">
        <v>0.45</v>
      </c>
      <c r="P17163">
        <v>190</v>
      </c>
      <c r="Q17163">
        <v>8.1</v>
      </c>
    </row>
    <row r="17164" spans="1:17" hidden="1" x14ac:dyDescent="0.3">
      <c r="A17164" t="s">
        <v>66184</v>
      </c>
      <c r="B17164" t="s">
        <v>66185</v>
      </c>
      <c r="C17164" s="1" t="str">
        <f t="shared" si="2550"/>
        <v>21:0797</v>
      </c>
      <c r="D17164" s="1" t="str">
        <f t="shared" si="2557"/>
        <v>21:0224</v>
      </c>
      <c r="E17164" t="s">
        <v>66186</v>
      </c>
      <c r="F17164" t="s">
        <v>66187</v>
      </c>
      <c r="H17164">
        <v>63.084600500000001</v>
      </c>
      <c r="I17164">
        <v>-131.6916621</v>
      </c>
      <c r="J17164" s="1" t="str">
        <f t="shared" si="2558"/>
        <v>Fluid (stream)</v>
      </c>
      <c r="K17164" s="1" t="str">
        <f t="shared" si="2559"/>
        <v>Untreated Water</v>
      </c>
      <c r="O17164">
        <v>2.5000000000000001E-2</v>
      </c>
      <c r="P17164">
        <v>130</v>
      </c>
      <c r="Q17164">
        <v>7.7</v>
      </c>
    </row>
    <row r="17165" spans="1:17" hidden="1" x14ac:dyDescent="0.3">
      <c r="A17165" t="s">
        <v>66188</v>
      </c>
      <c r="B17165" t="s">
        <v>66189</v>
      </c>
      <c r="C17165" s="1" t="str">
        <f t="shared" si="2550"/>
        <v>21:0797</v>
      </c>
      <c r="D17165" s="1" t="str">
        <f t="shared" si="2557"/>
        <v>21:0224</v>
      </c>
      <c r="E17165" t="s">
        <v>66190</v>
      </c>
      <c r="F17165" t="s">
        <v>66191</v>
      </c>
      <c r="H17165">
        <v>63.0917934</v>
      </c>
      <c r="I17165">
        <v>-131.7598461</v>
      </c>
      <c r="J17165" s="1" t="str">
        <f t="shared" si="2558"/>
        <v>Fluid (stream)</v>
      </c>
      <c r="K17165" s="1" t="str">
        <f t="shared" si="2559"/>
        <v>Untreated Water</v>
      </c>
      <c r="O17165">
        <v>2.5000000000000001E-2</v>
      </c>
      <c r="P17165">
        <v>130</v>
      </c>
      <c r="Q17165">
        <v>7.8</v>
      </c>
    </row>
    <row r="17166" spans="1:17" hidden="1" x14ac:dyDescent="0.3">
      <c r="A17166" t="s">
        <v>66192</v>
      </c>
      <c r="B17166" t="s">
        <v>66193</v>
      </c>
      <c r="C17166" s="1" t="str">
        <f t="shared" si="2550"/>
        <v>21:0797</v>
      </c>
      <c r="D17166" s="1" t="str">
        <f t="shared" si="2557"/>
        <v>21:0224</v>
      </c>
      <c r="E17166" t="s">
        <v>66194</v>
      </c>
      <c r="F17166" t="s">
        <v>66195</v>
      </c>
      <c r="H17166">
        <v>63.072429100000001</v>
      </c>
      <c r="I17166">
        <v>-131.73765159999999</v>
      </c>
      <c r="J17166" s="1" t="str">
        <f t="shared" si="2558"/>
        <v>Fluid (stream)</v>
      </c>
      <c r="K17166" s="1" t="str">
        <f t="shared" si="2559"/>
        <v>Untreated Water</v>
      </c>
      <c r="O17166">
        <v>2.5000000000000001E-2</v>
      </c>
      <c r="P17166">
        <v>160</v>
      </c>
      <c r="Q17166">
        <v>7.9</v>
      </c>
    </row>
    <row r="17167" spans="1:17" hidden="1" x14ac:dyDescent="0.3">
      <c r="A17167" t="s">
        <v>66196</v>
      </c>
      <c r="B17167" t="s">
        <v>66197</v>
      </c>
      <c r="C17167" s="1" t="str">
        <f t="shared" si="2550"/>
        <v>21:0797</v>
      </c>
      <c r="D17167" s="1" t="str">
        <f t="shared" si="2557"/>
        <v>21:0224</v>
      </c>
      <c r="E17167" t="s">
        <v>66198</v>
      </c>
      <c r="F17167" t="s">
        <v>66199</v>
      </c>
      <c r="H17167">
        <v>63.059835700000001</v>
      </c>
      <c r="I17167">
        <v>-131.74420860000001</v>
      </c>
      <c r="J17167" s="1" t="str">
        <f t="shared" si="2558"/>
        <v>Fluid (stream)</v>
      </c>
      <c r="K17167" s="1" t="str">
        <f t="shared" si="2559"/>
        <v>Untreated Water</v>
      </c>
      <c r="O17167">
        <v>0.42</v>
      </c>
      <c r="P17167">
        <v>120</v>
      </c>
      <c r="Q17167">
        <v>8.1</v>
      </c>
    </row>
    <row r="17168" spans="1:17" hidden="1" x14ac:dyDescent="0.3">
      <c r="A17168" t="s">
        <v>66200</v>
      </c>
      <c r="B17168" t="s">
        <v>66201</v>
      </c>
      <c r="C17168" s="1" t="str">
        <f t="shared" si="2550"/>
        <v>21:0797</v>
      </c>
      <c r="D17168" s="1" t="str">
        <f t="shared" si="2557"/>
        <v>21:0224</v>
      </c>
      <c r="E17168" t="s">
        <v>66202</v>
      </c>
      <c r="F17168" t="s">
        <v>66203</v>
      </c>
      <c r="H17168">
        <v>63.105623399999999</v>
      </c>
      <c r="I17168">
        <v>-131.8759628</v>
      </c>
      <c r="J17168" s="1" t="str">
        <f t="shared" si="2558"/>
        <v>Fluid (stream)</v>
      </c>
      <c r="K17168" s="1" t="str">
        <f t="shared" si="2559"/>
        <v>Untreated Water</v>
      </c>
      <c r="O17168">
        <v>0.08</v>
      </c>
      <c r="P17168">
        <v>130</v>
      </c>
      <c r="Q17168">
        <v>8.1</v>
      </c>
    </row>
    <row r="17169" spans="1:17" hidden="1" x14ac:dyDescent="0.3">
      <c r="A17169" t="s">
        <v>66204</v>
      </c>
      <c r="B17169" t="s">
        <v>66205</v>
      </c>
      <c r="C17169" s="1" t="str">
        <f t="shared" si="2550"/>
        <v>21:0797</v>
      </c>
      <c r="D17169" s="1" t="str">
        <f t="shared" si="2557"/>
        <v>21:0224</v>
      </c>
      <c r="E17169" t="s">
        <v>66206</v>
      </c>
      <c r="F17169" t="s">
        <v>66207</v>
      </c>
      <c r="H17169">
        <v>63.107503899999998</v>
      </c>
      <c r="I17169">
        <v>-131.8775765</v>
      </c>
      <c r="J17169" s="1" t="str">
        <f t="shared" si="2558"/>
        <v>Fluid (stream)</v>
      </c>
      <c r="K17169" s="1" t="str">
        <f t="shared" si="2559"/>
        <v>Untreated Water</v>
      </c>
      <c r="O17169">
        <v>0.25</v>
      </c>
      <c r="P17169">
        <v>150</v>
      </c>
      <c r="Q17169">
        <v>8.1</v>
      </c>
    </row>
    <row r="17170" spans="1:17" hidden="1" x14ac:dyDescent="0.3">
      <c r="A17170" t="s">
        <v>66208</v>
      </c>
      <c r="B17170" t="s">
        <v>66209</v>
      </c>
      <c r="C17170" s="1" t="str">
        <f t="shared" si="2550"/>
        <v>21:0797</v>
      </c>
      <c r="D17170" s="1" t="str">
        <f t="shared" si="2557"/>
        <v>21:0224</v>
      </c>
      <c r="E17170" t="s">
        <v>66210</v>
      </c>
      <c r="F17170" t="s">
        <v>66211</v>
      </c>
      <c r="H17170">
        <v>63.101311000000003</v>
      </c>
      <c r="I17170">
        <v>-131.91292809999999</v>
      </c>
      <c r="J17170" s="1" t="str">
        <f t="shared" si="2558"/>
        <v>Fluid (stream)</v>
      </c>
      <c r="K17170" s="1" t="str">
        <f t="shared" si="2559"/>
        <v>Untreated Water</v>
      </c>
      <c r="O17170">
        <v>0.17</v>
      </c>
      <c r="P17170">
        <v>150</v>
      </c>
      <c r="Q17170">
        <v>7.9</v>
      </c>
    </row>
    <row r="17171" spans="1:17" hidden="1" x14ac:dyDescent="0.3">
      <c r="A17171" t="s">
        <v>66212</v>
      </c>
      <c r="B17171" t="s">
        <v>66213</v>
      </c>
      <c r="C17171" s="1" t="str">
        <f t="shared" si="2550"/>
        <v>21:0797</v>
      </c>
      <c r="D17171" s="1" t="str">
        <f t="shared" si="2557"/>
        <v>21:0224</v>
      </c>
      <c r="E17171" t="s">
        <v>66214</v>
      </c>
      <c r="F17171" t="s">
        <v>66215</v>
      </c>
      <c r="H17171">
        <v>63.1893241</v>
      </c>
      <c r="I17171">
        <v>-131.93060220000001</v>
      </c>
      <c r="J17171" s="1" t="str">
        <f t="shared" si="2558"/>
        <v>Fluid (stream)</v>
      </c>
      <c r="K17171" s="1" t="str">
        <f t="shared" si="2559"/>
        <v>Untreated Water</v>
      </c>
      <c r="O17171">
        <v>2.5000000000000001E-2</v>
      </c>
      <c r="P17171">
        <v>80</v>
      </c>
      <c r="Q17171">
        <v>8.1</v>
      </c>
    </row>
    <row r="17172" spans="1:17" hidden="1" x14ac:dyDescent="0.3">
      <c r="A17172" t="s">
        <v>66216</v>
      </c>
      <c r="B17172" t="s">
        <v>66217</v>
      </c>
      <c r="C17172" s="1" t="str">
        <f t="shared" ref="C17172:C17235" si="2560">HYPERLINK("http://geochem.nrcan.gc.ca/cdogs/content/bdl/bdl210797_e.htm", "21:0797")</f>
        <v>21:0797</v>
      </c>
      <c r="D17172" s="1" t="str">
        <f t="shared" si="2557"/>
        <v>21:0224</v>
      </c>
      <c r="E17172" t="s">
        <v>66218</v>
      </c>
      <c r="F17172" t="s">
        <v>66219</v>
      </c>
      <c r="H17172">
        <v>63.085173400000002</v>
      </c>
      <c r="I17172">
        <v>-131.95607580000001</v>
      </c>
      <c r="J17172" s="1" t="str">
        <f t="shared" si="2558"/>
        <v>Fluid (stream)</v>
      </c>
      <c r="K17172" s="1" t="str">
        <f t="shared" si="2559"/>
        <v>Untreated Water</v>
      </c>
      <c r="O17172">
        <v>2.5000000000000001E-2</v>
      </c>
      <c r="P17172">
        <v>80</v>
      </c>
      <c r="Q17172">
        <v>7.9</v>
      </c>
    </row>
    <row r="17173" spans="1:17" hidden="1" x14ac:dyDescent="0.3">
      <c r="A17173" t="s">
        <v>66220</v>
      </c>
      <c r="B17173" t="s">
        <v>66221</v>
      </c>
      <c r="C17173" s="1" t="str">
        <f t="shared" si="2560"/>
        <v>21:0797</v>
      </c>
      <c r="D17173" s="1" t="str">
        <f t="shared" si="2557"/>
        <v>21:0224</v>
      </c>
      <c r="E17173" t="s">
        <v>66222</v>
      </c>
      <c r="F17173" t="s">
        <v>66223</v>
      </c>
      <c r="H17173">
        <v>63.121182300000001</v>
      </c>
      <c r="I17173">
        <v>-131.97463809999999</v>
      </c>
      <c r="J17173" s="1" t="str">
        <f t="shared" si="2558"/>
        <v>Fluid (stream)</v>
      </c>
      <c r="K17173" s="1" t="str">
        <f t="shared" si="2559"/>
        <v>Untreated Water</v>
      </c>
      <c r="O17173">
        <v>2.5000000000000001E-2</v>
      </c>
      <c r="P17173">
        <v>140</v>
      </c>
      <c r="Q17173">
        <v>7.7</v>
      </c>
    </row>
    <row r="17174" spans="1:17" hidden="1" x14ac:dyDescent="0.3">
      <c r="A17174" t="s">
        <v>66224</v>
      </c>
      <c r="B17174" t="s">
        <v>66225</v>
      </c>
      <c r="C17174" s="1" t="str">
        <f t="shared" si="2560"/>
        <v>21:0797</v>
      </c>
      <c r="D17174" s="1" t="str">
        <f t="shared" si="2557"/>
        <v>21:0224</v>
      </c>
      <c r="E17174" t="s">
        <v>66226</v>
      </c>
      <c r="F17174" t="s">
        <v>66227</v>
      </c>
      <c r="H17174">
        <v>63.187997299999999</v>
      </c>
      <c r="I17174">
        <v>-131.92175810000001</v>
      </c>
      <c r="J17174" s="1" t="str">
        <f t="shared" si="2558"/>
        <v>Fluid (stream)</v>
      </c>
      <c r="K17174" s="1" t="str">
        <f t="shared" si="2559"/>
        <v>Untreated Water</v>
      </c>
      <c r="O17174">
        <v>0.17</v>
      </c>
      <c r="P17174">
        <v>70</v>
      </c>
      <c r="Q17174">
        <v>7.9</v>
      </c>
    </row>
    <row r="17175" spans="1:17" hidden="1" x14ac:dyDescent="0.3">
      <c r="A17175" t="s">
        <v>66228</v>
      </c>
      <c r="B17175" t="s">
        <v>66229</v>
      </c>
      <c r="C17175" s="1" t="str">
        <f t="shared" si="2560"/>
        <v>21:0797</v>
      </c>
      <c r="D17175" s="1" t="str">
        <f t="shared" si="2557"/>
        <v>21:0224</v>
      </c>
      <c r="E17175" t="s">
        <v>66230</v>
      </c>
      <c r="F17175" t="s">
        <v>66231</v>
      </c>
      <c r="H17175">
        <v>63.138835399999998</v>
      </c>
      <c r="I17175">
        <v>-131.92445359999999</v>
      </c>
      <c r="J17175" s="1" t="str">
        <f t="shared" si="2558"/>
        <v>Fluid (stream)</v>
      </c>
      <c r="K17175" s="1" t="str">
        <f t="shared" si="2559"/>
        <v>Untreated Water</v>
      </c>
      <c r="O17175">
        <v>0.28999999999999998</v>
      </c>
      <c r="P17175">
        <v>100</v>
      </c>
      <c r="Q17175">
        <v>8.1</v>
      </c>
    </row>
    <row r="17176" spans="1:17" hidden="1" x14ac:dyDescent="0.3">
      <c r="A17176" t="s">
        <v>66232</v>
      </c>
      <c r="B17176" t="s">
        <v>66233</v>
      </c>
      <c r="C17176" s="1" t="str">
        <f t="shared" si="2560"/>
        <v>21:0797</v>
      </c>
      <c r="D17176" s="1" t="str">
        <f t="shared" si="2557"/>
        <v>21:0224</v>
      </c>
      <c r="E17176" t="s">
        <v>66234</v>
      </c>
      <c r="F17176" t="s">
        <v>66235</v>
      </c>
      <c r="H17176">
        <v>63.162458700000002</v>
      </c>
      <c r="I17176">
        <v>-131.85165559999999</v>
      </c>
      <c r="J17176" s="1" t="str">
        <f t="shared" si="2558"/>
        <v>Fluid (stream)</v>
      </c>
      <c r="K17176" s="1" t="str">
        <f t="shared" si="2559"/>
        <v>Untreated Water</v>
      </c>
      <c r="O17176">
        <v>0.85</v>
      </c>
      <c r="P17176">
        <v>150</v>
      </c>
      <c r="Q17176">
        <v>8.1</v>
      </c>
    </row>
    <row r="17177" spans="1:17" hidden="1" x14ac:dyDescent="0.3">
      <c r="A17177" t="s">
        <v>66236</v>
      </c>
      <c r="B17177" t="s">
        <v>66237</v>
      </c>
      <c r="C17177" s="1" t="str">
        <f t="shared" si="2560"/>
        <v>21:0797</v>
      </c>
      <c r="D17177" s="1" t="str">
        <f t="shared" si="2557"/>
        <v>21:0224</v>
      </c>
      <c r="E17177" t="s">
        <v>66238</v>
      </c>
      <c r="F17177" t="s">
        <v>66239</v>
      </c>
      <c r="H17177">
        <v>63.171852199999996</v>
      </c>
      <c r="I17177">
        <v>-131.85887930000001</v>
      </c>
      <c r="J17177" s="1" t="str">
        <f t="shared" si="2558"/>
        <v>Fluid (stream)</v>
      </c>
      <c r="K17177" s="1" t="str">
        <f t="shared" si="2559"/>
        <v>Untreated Water</v>
      </c>
      <c r="O17177">
        <v>0.15</v>
      </c>
      <c r="P17177">
        <v>100</v>
      </c>
      <c r="Q17177">
        <v>8.1999999999999993</v>
      </c>
    </row>
    <row r="17178" spans="1:17" hidden="1" x14ac:dyDescent="0.3">
      <c r="A17178" t="s">
        <v>66240</v>
      </c>
      <c r="B17178" t="s">
        <v>66241</v>
      </c>
      <c r="C17178" s="1" t="str">
        <f t="shared" si="2560"/>
        <v>21:0797</v>
      </c>
      <c r="D17178" s="1" t="str">
        <f t="shared" si="2557"/>
        <v>21:0224</v>
      </c>
      <c r="E17178" t="s">
        <v>66242</v>
      </c>
      <c r="F17178" t="s">
        <v>66243</v>
      </c>
      <c r="H17178">
        <v>63.1855093</v>
      </c>
      <c r="I17178">
        <v>-131.79139230000001</v>
      </c>
      <c r="J17178" s="1" t="str">
        <f t="shared" si="2558"/>
        <v>Fluid (stream)</v>
      </c>
      <c r="K17178" s="1" t="str">
        <f t="shared" si="2559"/>
        <v>Untreated Water</v>
      </c>
      <c r="O17178">
        <v>2.5000000000000001E-2</v>
      </c>
      <c r="P17178">
        <v>70</v>
      </c>
      <c r="Q17178">
        <v>8.1999999999999993</v>
      </c>
    </row>
    <row r="17179" spans="1:17" hidden="1" x14ac:dyDescent="0.3">
      <c r="A17179" t="s">
        <v>66244</v>
      </c>
      <c r="B17179" t="s">
        <v>66245</v>
      </c>
      <c r="C17179" s="1" t="str">
        <f t="shared" si="2560"/>
        <v>21:0797</v>
      </c>
      <c r="D17179" s="1" t="str">
        <f t="shared" si="2557"/>
        <v>21:0224</v>
      </c>
      <c r="E17179" t="s">
        <v>66246</v>
      </c>
      <c r="F17179" t="s">
        <v>66247</v>
      </c>
      <c r="H17179">
        <v>63.186275500000001</v>
      </c>
      <c r="I17179">
        <v>-131.71388450000001</v>
      </c>
      <c r="J17179" s="1" t="str">
        <f t="shared" si="2558"/>
        <v>Fluid (stream)</v>
      </c>
      <c r="K17179" s="1" t="str">
        <f t="shared" si="2559"/>
        <v>Untreated Water</v>
      </c>
      <c r="O17179">
        <v>2.5000000000000001E-2</v>
      </c>
      <c r="P17179">
        <v>60</v>
      </c>
      <c r="Q17179">
        <v>7.6</v>
      </c>
    </row>
    <row r="17180" spans="1:17" hidden="1" x14ac:dyDescent="0.3">
      <c r="A17180" t="s">
        <v>66248</v>
      </c>
      <c r="B17180" t="s">
        <v>66249</v>
      </c>
      <c r="C17180" s="1" t="str">
        <f t="shared" si="2560"/>
        <v>21:0797</v>
      </c>
      <c r="D17180" s="1" t="str">
        <f t="shared" si="2557"/>
        <v>21:0224</v>
      </c>
      <c r="E17180" t="s">
        <v>66250</v>
      </c>
      <c r="F17180" t="s">
        <v>66251</v>
      </c>
      <c r="H17180">
        <v>63.207230600000003</v>
      </c>
      <c r="I17180">
        <v>-131.75438819999999</v>
      </c>
      <c r="J17180" s="1" t="str">
        <f t="shared" si="2558"/>
        <v>Fluid (stream)</v>
      </c>
      <c r="K17180" s="1" t="str">
        <f t="shared" si="2559"/>
        <v>Untreated Water</v>
      </c>
      <c r="O17180">
        <v>2.5000000000000001E-2</v>
      </c>
      <c r="P17180">
        <v>200</v>
      </c>
      <c r="Q17180">
        <v>7.2</v>
      </c>
    </row>
    <row r="17181" spans="1:17" hidden="1" x14ac:dyDescent="0.3">
      <c r="A17181" t="s">
        <v>66252</v>
      </c>
      <c r="B17181" t="s">
        <v>66253</v>
      </c>
      <c r="C17181" s="1" t="str">
        <f t="shared" si="2560"/>
        <v>21:0797</v>
      </c>
      <c r="D17181" s="1" t="str">
        <f t="shared" si="2557"/>
        <v>21:0224</v>
      </c>
      <c r="E17181" t="s">
        <v>66250</v>
      </c>
      <c r="F17181" t="s">
        <v>66254</v>
      </c>
      <c r="H17181">
        <v>63.207230600000003</v>
      </c>
      <c r="I17181">
        <v>-131.75438819999999</v>
      </c>
      <c r="J17181" s="1" t="str">
        <f t="shared" si="2558"/>
        <v>Fluid (stream)</v>
      </c>
      <c r="K17181" s="1" t="str">
        <f t="shared" si="2559"/>
        <v>Untreated Water</v>
      </c>
      <c r="O17181">
        <v>2.5000000000000001E-2</v>
      </c>
      <c r="P17181">
        <v>200</v>
      </c>
      <c r="Q17181">
        <v>6.9</v>
      </c>
    </row>
    <row r="17182" spans="1:17" hidden="1" x14ac:dyDescent="0.3">
      <c r="A17182" t="s">
        <v>66255</v>
      </c>
      <c r="B17182" t="s">
        <v>66256</v>
      </c>
      <c r="C17182" s="1" t="str">
        <f t="shared" si="2560"/>
        <v>21:0797</v>
      </c>
      <c r="D17182" s="1" t="str">
        <f t="shared" si="2557"/>
        <v>21:0224</v>
      </c>
      <c r="E17182" t="s">
        <v>66257</v>
      </c>
      <c r="F17182" t="s">
        <v>66258</v>
      </c>
      <c r="H17182">
        <v>63.233170999999999</v>
      </c>
      <c r="I17182">
        <v>-131.7538113</v>
      </c>
      <c r="J17182" s="1" t="str">
        <f t="shared" si="2558"/>
        <v>Fluid (stream)</v>
      </c>
      <c r="K17182" s="1" t="str">
        <f t="shared" si="2559"/>
        <v>Untreated Water</v>
      </c>
      <c r="O17182">
        <v>1.1200000000000001</v>
      </c>
      <c r="P17182">
        <v>930</v>
      </c>
      <c r="Q17182">
        <v>4.7</v>
      </c>
    </row>
    <row r="17183" spans="1:17" hidden="1" x14ac:dyDescent="0.3">
      <c r="A17183" t="s">
        <v>66259</v>
      </c>
      <c r="B17183" t="s">
        <v>66260</v>
      </c>
      <c r="C17183" s="1" t="str">
        <f t="shared" si="2560"/>
        <v>21:0797</v>
      </c>
      <c r="D17183" s="1" t="str">
        <f>HYPERLINK("http://geochem.nrcan.gc.ca/cdogs/content/svy/svy_e.htm", "")</f>
        <v/>
      </c>
      <c r="G17183" s="1" t="str">
        <f>HYPERLINK("http://geochem.nrcan.gc.ca/cdogs/content/cr_/cr_00088_e.htm", "88")</f>
        <v>88</v>
      </c>
      <c r="J17183" t="s">
        <v>11453</v>
      </c>
      <c r="K17183" t="s">
        <v>11454</v>
      </c>
      <c r="O17183">
        <v>0.08</v>
      </c>
      <c r="P17183">
        <v>110</v>
      </c>
      <c r="Q17183">
        <v>8.1999999999999993</v>
      </c>
    </row>
    <row r="17184" spans="1:17" hidden="1" x14ac:dyDescent="0.3">
      <c r="A17184" t="s">
        <v>66261</v>
      </c>
      <c r="B17184" t="s">
        <v>66262</v>
      </c>
      <c r="C17184" s="1" t="str">
        <f t="shared" si="2560"/>
        <v>21:0797</v>
      </c>
      <c r="D17184" s="1" t="str">
        <f t="shared" ref="D17184:D17211" si="2561">HYPERLINK("http://geochem.nrcan.gc.ca/cdogs/content/svy/svy210224_e.htm", "21:0224")</f>
        <v>21:0224</v>
      </c>
      <c r="E17184" t="s">
        <v>66263</v>
      </c>
      <c r="F17184" t="s">
        <v>66264</v>
      </c>
      <c r="H17184">
        <v>63.228394000000002</v>
      </c>
      <c r="I17184">
        <v>-131.81020480000001</v>
      </c>
      <c r="J17184" s="1" t="str">
        <f t="shared" ref="J17184:J17211" si="2562">HYPERLINK("http://geochem.nrcan.gc.ca/cdogs/content/kwd/kwd020018_e.htm", "Fluid (stream)")</f>
        <v>Fluid (stream)</v>
      </c>
      <c r="K17184" s="1" t="str">
        <f t="shared" ref="K17184:K17211" si="2563">HYPERLINK("http://geochem.nrcan.gc.ca/cdogs/content/kwd/kwd080007_e.htm", "Untreated Water")</f>
        <v>Untreated Water</v>
      </c>
      <c r="O17184">
        <v>2.4</v>
      </c>
      <c r="P17184">
        <v>80</v>
      </c>
      <c r="Q17184">
        <v>8.1</v>
      </c>
    </row>
    <row r="17185" spans="1:17" hidden="1" x14ac:dyDescent="0.3">
      <c r="A17185" t="s">
        <v>66265</v>
      </c>
      <c r="B17185" t="s">
        <v>66266</v>
      </c>
      <c r="C17185" s="1" t="str">
        <f t="shared" si="2560"/>
        <v>21:0797</v>
      </c>
      <c r="D17185" s="1" t="str">
        <f t="shared" si="2561"/>
        <v>21:0224</v>
      </c>
      <c r="E17185" t="s">
        <v>66267</v>
      </c>
      <c r="F17185" t="s">
        <v>66268</v>
      </c>
      <c r="H17185">
        <v>63.213880099999997</v>
      </c>
      <c r="I17185">
        <v>-131.838649</v>
      </c>
      <c r="J17185" s="1" t="str">
        <f t="shared" si="2562"/>
        <v>Fluid (stream)</v>
      </c>
      <c r="K17185" s="1" t="str">
        <f t="shared" si="2563"/>
        <v>Untreated Water</v>
      </c>
      <c r="O17185">
        <v>2.5000000000000001E-2</v>
      </c>
      <c r="P17185">
        <v>40</v>
      </c>
      <c r="Q17185">
        <v>7</v>
      </c>
    </row>
    <row r="17186" spans="1:17" hidden="1" x14ac:dyDescent="0.3">
      <c r="A17186" t="s">
        <v>66269</v>
      </c>
      <c r="B17186" t="s">
        <v>66270</v>
      </c>
      <c r="C17186" s="1" t="str">
        <f t="shared" si="2560"/>
        <v>21:0797</v>
      </c>
      <c r="D17186" s="1" t="str">
        <f t="shared" si="2561"/>
        <v>21:0224</v>
      </c>
      <c r="E17186" t="s">
        <v>66271</v>
      </c>
      <c r="F17186" t="s">
        <v>66272</v>
      </c>
      <c r="H17186">
        <v>63.229240699999998</v>
      </c>
      <c r="I17186">
        <v>-131.92235880000001</v>
      </c>
      <c r="J17186" s="1" t="str">
        <f t="shared" si="2562"/>
        <v>Fluid (stream)</v>
      </c>
      <c r="K17186" s="1" t="str">
        <f t="shared" si="2563"/>
        <v>Untreated Water</v>
      </c>
      <c r="O17186">
        <v>2.5000000000000001E-2</v>
      </c>
      <c r="P17186">
        <v>40</v>
      </c>
      <c r="Q17186">
        <v>7.6</v>
      </c>
    </row>
    <row r="17187" spans="1:17" hidden="1" x14ac:dyDescent="0.3">
      <c r="A17187" t="s">
        <v>66273</v>
      </c>
      <c r="B17187" t="s">
        <v>66274</v>
      </c>
      <c r="C17187" s="1" t="str">
        <f t="shared" si="2560"/>
        <v>21:0797</v>
      </c>
      <c r="D17187" s="1" t="str">
        <f t="shared" si="2561"/>
        <v>21:0224</v>
      </c>
      <c r="E17187" t="s">
        <v>66275</v>
      </c>
      <c r="F17187" t="s">
        <v>66276</v>
      </c>
      <c r="H17187">
        <v>63.202209099999997</v>
      </c>
      <c r="I17187">
        <v>-131.96803629999999</v>
      </c>
      <c r="J17187" s="1" t="str">
        <f t="shared" si="2562"/>
        <v>Fluid (stream)</v>
      </c>
      <c r="K17187" s="1" t="str">
        <f t="shared" si="2563"/>
        <v>Untreated Water</v>
      </c>
      <c r="O17187">
        <v>2.5000000000000001E-2</v>
      </c>
      <c r="P17187">
        <v>40</v>
      </c>
      <c r="Q17187">
        <v>7.5</v>
      </c>
    </row>
    <row r="17188" spans="1:17" hidden="1" x14ac:dyDescent="0.3">
      <c r="A17188" t="s">
        <v>66277</v>
      </c>
      <c r="B17188" t="s">
        <v>66278</v>
      </c>
      <c r="C17188" s="1" t="str">
        <f t="shared" si="2560"/>
        <v>21:0797</v>
      </c>
      <c r="D17188" s="1" t="str">
        <f t="shared" si="2561"/>
        <v>21:0224</v>
      </c>
      <c r="E17188" t="s">
        <v>66279</v>
      </c>
      <c r="F17188" t="s">
        <v>66280</v>
      </c>
      <c r="H17188">
        <v>63.173160500000002</v>
      </c>
      <c r="I17188">
        <v>-131.9906627</v>
      </c>
      <c r="J17188" s="1" t="str">
        <f t="shared" si="2562"/>
        <v>Fluid (stream)</v>
      </c>
      <c r="K17188" s="1" t="str">
        <f t="shared" si="2563"/>
        <v>Untreated Water</v>
      </c>
      <c r="O17188">
        <v>0.5</v>
      </c>
      <c r="P17188">
        <v>70</v>
      </c>
      <c r="Q17188">
        <v>8</v>
      </c>
    </row>
    <row r="17189" spans="1:17" hidden="1" x14ac:dyDescent="0.3">
      <c r="A17189" t="s">
        <v>66281</v>
      </c>
      <c r="B17189" t="s">
        <v>66282</v>
      </c>
      <c r="C17189" s="1" t="str">
        <f t="shared" si="2560"/>
        <v>21:0797</v>
      </c>
      <c r="D17189" s="1" t="str">
        <f t="shared" si="2561"/>
        <v>21:0224</v>
      </c>
      <c r="E17189" t="s">
        <v>66283</v>
      </c>
      <c r="F17189" t="s">
        <v>66284</v>
      </c>
      <c r="H17189">
        <v>63.154780899999999</v>
      </c>
      <c r="I17189">
        <v>-131.99709110000001</v>
      </c>
      <c r="J17189" s="1" t="str">
        <f t="shared" si="2562"/>
        <v>Fluid (stream)</v>
      </c>
      <c r="K17189" s="1" t="str">
        <f t="shared" si="2563"/>
        <v>Untreated Water</v>
      </c>
      <c r="O17189">
        <v>0.3</v>
      </c>
      <c r="P17189">
        <v>60</v>
      </c>
      <c r="Q17189">
        <v>8</v>
      </c>
    </row>
    <row r="17190" spans="1:17" hidden="1" x14ac:dyDescent="0.3">
      <c r="A17190" t="s">
        <v>66285</v>
      </c>
      <c r="B17190" t="s">
        <v>66286</v>
      </c>
      <c r="C17190" s="1" t="str">
        <f t="shared" si="2560"/>
        <v>21:0797</v>
      </c>
      <c r="D17190" s="1" t="str">
        <f t="shared" si="2561"/>
        <v>21:0224</v>
      </c>
      <c r="E17190" t="s">
        <v>66287</v>
      </c>
      <c r="F17190" t="s">
        <v>66288</v>
      </c>
      <c r="H17190">
        <v>63.508336700000001</v>
      </c>
      <c r="I17190">
        <v>-131.30506500000001</v>
      </c>
      <c r="J17190" s="1" t="str">
        <f t="shared" si="2562"/>
        <v>Fluid (stream)</v>
      </c>
      <c r="K17190" s="1" t="str">
        <f t="shared" si="2563"/>
        <v>Untreated Water</v>
      </c>
      <c r="O17190">
        <v>2.5000000000000001E-2</v>
      </c>
      <c r="P17190">
        <v>60</v>
      </c>
      <c r="Q17190">
        <v>7</v>
      </c>
    </row>
    <row r="17191" spans="1:17" hidden="1" x14ac:dyDescent="0.3">
      <c r="A17191" t="s">
        <v>66289</v>
      </c>
      <c r="B17191" t="s">
        <v>66290</v>
      </c>
      <c r="C17191" s="1" t="str">
        <f t="shared" si="2560"/>
        <v>21:0797</v>
      </c>
      <c r="D17191" s="1" t="str">
        <f t="shared" si="2561"/>
        <v>21:0224</v>
      </c>
      <c r="E17191" t="s">
        <v>66291</v>
      </c>
      <c r="F17191" t="s">
        <v>66292</v>
      </c>
      <c r="H17191">
        <v>63.508098699999998</v>
      </c>
      <c r="I17191">
        <v>-131.26424030000001</v>
      </c>
      <c r="J17191" s="1" t="str">
        <f t="shared" si="2562"/>
        <v>Fluid (stream)</v>
      </c>
      <c r="K17191" s="1" t="str">
        <f t="shared" si="2563"/>
        <v>Untreated Water</v>
      </c>
      <c r="O17191">
        <v>1</v>
      </c>
      <c r="P17191">
        <v>70</v>
      </c>
      <c r="Q17191">
        <v>8.1</v>
      </c>
    </row>
    <row r="17192" spans="1:17" hidden="1" x14ac:dyDescent="0.3">
      <c r="A17192" t="s">
        <v>66293</v>
      </c>
      <c r="B17192" t="s">
        <v>66294</v>
      </c>
      <c r="C17192" s="1" t="str">
        <f t="shared" si="2560"/>
        <v>21:0797</v>
      </c>
      <c r="D17192" s="1" t="str">
        <f t="shared" si="2561"/>
        <v>21:0224</v>
      </c>
      <c r="E17192" t="s">
        <v>66295</v>
      </c>
      <c r="F17192" t="s">
        <v>66296</v>
      </c>
      <c r="H17192">
        <v>63.524715700000002</v>
      </c>
      <c r="I17192">
        <v>-131.28027829999999</v>
      </c>
      <c r="J17192" s="1" t="str">
        <f t="shared" si="2562"/>
        <v>Fluid (stream)</v>
      </c>
      <c r="K17192" s="1" t="str">
        <f t="shared" si="2563"/>
        <v>Untreated Water</v>
      </c>
      <c r="O17192">
        <v>2.5000000000000001E-2</v>
      </c>
      <c r="P17192">
        <v>60</v>
      </c>
      <c r="Q17192">
        <v>7.4</v>
      </c>
    </row>
    <row r="17193" spans="1:17" hidden="1" x14ac:dyDescent="0.3">
      <c r="A17193" t="s">
        <v>66297</v>
      </c>
      <c r="B17193" t="s">
        <v>66298</v>
      </c>
      <c r="C17193" s="1" t="str">
        <f t="shared" si="2560"/>
        <v>21:0797</v>
      </c>
      <c r="D17193" s="1" t="str">
        <f t="shared" si="2561"/>
        <v>21:0224</v>
      </c>
      <c r="E17193" t="s">
        <v>66299</v>
      </c>
      <c r="F17193" t="s">
        <v>66300</v>
      </c>
      <c r="H17193">
        <v>63.525874600000002</v>
      </c>
      <c r="I17193">
        <v>-131.16856139999999</v>
      </c>
      <c r="J17193" s="1" t="str">
        <f t="shared" si="2562"/>
        <v>Fluid (stream)</v>
      </c>
      <c r="K17193" s="1" t="str">
        <f t="shared" si="2563"/>
        <v>Untreated Water</v>
      </c>
      <c r="O17193">
        <v>2.5000000000000001E-2</v>
      </c>
      <c r="P17193">
        <v>40</v>
      </c>
      <c r="Q17193">
        <v>7.4</v>
      </c>
    </row>
    <row r="17194" spans="1:17" hidden="1" x14ac:dyDescent="0.3">
      <c r="A17194" t="s">
        <v>66301</v>
      </c>
      <c r="B17194" t="s">
        <v>66302</v>
      </c>
      <c r="C17194" s="1" t="str">
        <f t="shared" si="2560"/>
        <v>21:0797</v>
      </c>
      <c r="D17194" s="1" t="str">
        <f t="shared" si="2561"/>
        <v>21:0224</v>
      </c>
      <c r="E17194" t="s">
        <v>66303</v>
      </c>
      <c r="F17194" t="s">
        <v>66304</v>
      </c>
      <c r="H17194">
        <v>63.525350400000001</v>
      </c>
      <c r="I17194">
        <v>-131.17885949999999</v>
      </c>
      <c r="J17194" s="1" t="str">
        <f t="shared" si="2562"/>
        <v>Fluid (stream)</v>
      </c>
      <c r="K17194" s="1" t="str">
        <f t="shared" si="2563"/>
        <v>Untreated Water</v>
      </c>
      <c r="O17194">
        <v>2.5000000000000001E-2</v>
      </c>
      <c r="P17194">
        <v>50</v>
      </c>
      <c r="Q17194">
        <v>8.1</v>
      </c>
    </row>
    <row r="17195" spans="1:17" hidden="1" x14ac:dyDescent="0.3">
      <c r="A17195" t="s">
        <v>66305</v>
      </c>
      <c r="B17195" t="s">
        <v>66306</v>
      </c>
      <c r="C17195" s="1" t="str">
        <f t="shared" si="2560"/>
        <v>21:0797</v>
      </c>
      <c r="D17195" s="1" t="str">
        <f t="shared" si="2561"/>
        <v>21:0224</v>
      </c>
      <c r="E17195" t="s">
        <v>66307</v>
      </c>
      <c r="F17195" t="s">
        <v>66308</v>
      </c>
      <c r="H17195">
        <v>63.534529399999997</v>
      </c>
      <c r="I17195">
        <v>-131.1096656</v>
      </c>
      <c r="J17195" s="1" t="str">
        <f t="shared" si="2562"/>
        <v>Fluid (stream)</v>
      </c>
      <c r="K17195" s="1" t="str">
        <f t="shared" si="2563"/>
        <v>Untreated Water</v>
      </c>
      <c r="O17195">
        <v>2.5000000000000001E-2</v>
      </c>
      <c r="P17195">
        <v>30</v>
      </c>
      <c r="Q17195">
        <v>7</v>
      </c>
    </row>
    <row r="17196" spans="1:17" hidden="1" x14ac:dyDescent="0.3">
      <c r="A17196" t="s">
        <v>66309</v>
      </c>
      <c r="B17196" t="s">
        <v>66310</v>
      </c>
      <c r="C17196" s="1" t="str">
        <f t="shared" si="2560"/>
        <v>21:0797</v>
      </c>
      <c r="D17196" s="1" t="str">
        <f t="shared" si="2561"/>
        <v>21:0224</v>
      </c>
      <c r="E17196" t="s">
        <v>66311</v>
      </c>
      <c r="F17196" t="s">
        <v>66312</v>
      </c>
      <c r="H17196">
        <v>63.550632499999999</v>
      </c>
      <c r="I17196">
        <v>-131.21994119999999</v>
      </c>
      <c r="J17196" s="1" t="str">
        <f t="shared" si="2562"/>
        <v>Fluid (stream)</v>
      </c>
      <c r="K17196" s="1" t="str">
        <f t="shared" si="2563"/>
        <v>Untreated Water</v>
      </c>
      <c r="O17196">
        <v>2.5000000000000001E-2</v>
      </c>
      <c r="P17196">
        <v>100</v>
      </c>
      <c r="Q17196">
        <v>7</v>
      </c>
    </row>
    <row r="17197" spans="1:17" hidden="1" x14ac:dyDescent="0.3">
      <c r="A17197" t="s">
        <v>66313</v>
      </c>
      <c r="B17197" t="s">
        <v>66314</v>
      </c>
      <c r="C17197" s="1" t="str">
        <f t="shared" si="2560"/>
        <v>21:0797</v>
      </c>
      <c r="D17197" s="1" t="str">
        <f t="shared" si="2561"/>
        <v>21:0224</v>
      </c>
      <c r="E17197" t="s">
        <v>66315</v>
      </c>
      <c r="F17197" t="s">
        <v>66316</v>
      </c>
      <c r="H17197">
        <v>63.570072400000001</v>
      </c>
      <c r="I17197">
        <v>-131.22393070000001</v>
      </c>
      <c r="J17197" s="1" t="str">
        <f t="shared" si="2562"/>
        <v>Fluid (stream)</v>
      </c>
      <c r="K17197" s="1" t="str">
        <f t="shared" si="2563"/>
        <v>Untreated Water</v>
      </c>
      <c r="O17197">
        <v>0.57999999999999996</v>
      </c>
      <c r="P17197">
        <v>160</v>
      </c>
      <c r="Q17197">
        <v>6.8</v>
      </c>
    </row>
    <row r="17198" spans="1:17" hidden="1" x14ac:dyDescent="0.3">
      <c r="A17198" t="s">
        <v>66317</v>
      </c>
      <c r="B17198" t="s">
        <v>66318</v>
      </c>
      <c r="C17198" s="1" t="str">
        <f t="shared" si="2560"/>
        <v>21:0797</v>
      </c>
      <c r="D17198" s="1" t="str">
        <f t="shared" si="2561"/>
        <v>21:0224</v>
      </c>
      <c r="E17198" t="s">
        <v>66319</v>
      </c>
      <c r="F17198" t="s">
        <v>66320</v>
      </c>
      <c r="H17198">
        <v>63.570456</v>
      </c>
      <c r="I17198">
        <v>-131.21014149999999</v>
      </c>
      <c r="J17198" s="1" t="str">
        <f t="shared" si="2562"/>
        <v>Fluid (stream)</v>
      </c>
      <c r="K17198" s="1" t="str">
        <f t="shared" si="2563"/>
        <v>Untreated Water</v>
      </c>
      <c r="O17198">
        <v>0.05</v>
      </c>
      <c r="P17198">
        <v>110</v>
      </c>
      <c r="Q17198">
        <v>6.5</v>
      </c>
    </row>
    <row r="17199" spans="1:17" hidden="1" x14ac:dyDescent="0.3">
      <c r="A17199" t="s">
        <v>66321</v>
      </c>
      <c r="B17199" t="s">
        <v>66322</v>
      </c>
      <c r="C17199" s="1" t="str">
        <f t="shared" si="2560"/>
        <v>21:0797</v>
      </c>
      <c r="D17199" s="1" t="str">
        <f t="shared" si="2561"/>
        <v>21:0224</v>
      </c>
      <c r="E17199" t="s">
        <v>66319</v>
      </c>
      <c r="F17199" t="s">
        <v>66323</v>
      </c>
      <c r="H17199">
        <v>63.570456</v>
      </c>
      <c r="I17199">
        <v>-131.21014149999999</v>
      </c>
      <c r="J17199" s="1" t="str">
        <f t="shared" si="2562"/>
        <v>Fluid (stream)</v>
      </c>
      <c r="K17199" s="1" t="str">
        <f t="shared" si="2563"/>
        <v>Untreated Water</v>
      </c>
      <c r="O17199">
        <v>0.05</v>
      </c>
      <c r="P17199">
        <v>110</v>
      </c>
      <c r="Q17199">
        <v>6.6</v>
      </c>
    </row>
    <row r="17200" spans="1:17" hidden="1" x14ac:dyDescent="0.3">
      <c r="A17200" t="s">
        <v>66324</v>
      </c>
      <c r="B17200" t="s">
        <v>66325</v>
      </c>
      <c r="C17200" s="1" t="str">
        <f t="shared" si="2560"/>
        <v>21:0797</v>
      </c>
      <c r="D17200" s="1" t="str">
        <f t="shared" si="2561"/>
        <v>21:0224</v>
      </c>
      <c r="E17200" t="s">
        <v>66326</v>
      </c>
      <c r="F17200" t="s">
        <v>66327</v>
      </c>
      <c r="H17200">
        <v>63.567513499999997</v>
      </c>
      <c r="I17200">
        <v>-131.16402969999999</v>
      </c>
      <c r="J17200" s="1" t="str">
        <f t="shared" si="2562"/>
        <v>Fluid (stream)</v>
      </c>
      <c r="K17200" s="1" t="str">
        <f t="shared" si="2563"/>
        <v>Untreated Water</v>
      </c>
      <c r="O17200">
        <v>2.5000000000000001E-2</v>
      </c>
      <c r="P17200">
        <v>90</v>
      </c>
      <c r="Q17200">
        <v>6.5</v>
      </c>
    </row>
    <row r="17201" spans="1:17" hidden="1" x14ac:dyDescent="0.3">
      <c r="A17201" t="s">
        <v>66328</v>
      </c>
      <c r="B17201" t="s">
        <v>66329</v>
      </c>
      <c r="C17201" s="1" t="str">
        <f t="shared" si="2560"/>
        <v>21:0797</v>
      </c>
      <c r="D17201" s="1" t="str">
        <f t="shared" si="2561"/>
        <v>21:0224</v>
      </c>
      <c r="E17201" t="s">
        <v>66330</v>
      </c>
      <c r="F17201" t="s">
        <v>66331</v>
      </c>
      <c r="H17201">
        <v>63.624244699999998</v>
      </c>
      <c r="I17201">
        <v>-131.30065920000001</v>
      </c>
      <c r="J17201" s="1" t="str">
        <f t="shared" si="2562"/>
        <v>Fluid (stream)</v>
      </c>
      <c r="K17201" s="1" t="str">
        <f t="shared" si="2563"/>
        <v>Untreated Water</v>
      </c>
      <c r="O17201">
        <v>2.5000000000000001E-2</v>
      </c>
      <c r="P17201">
        <v>70</v>
      </c>
      <c r="Q17201">
        <v>6.8</v>
      </c>
    </row>
    <row r="17202" spans="1:17" hidden="1" x14ac:dyDescent="0.3">
      <c r="A17202" t="s">
        <v>66332</v>
      </c>
      <c r="B17202" t="s">
        <v>66333</v>
      </c>
      <c r="C17202" s="1" t="str">
        <f t="shared" si="2560"/>
        <v>21:0797</v>
      </c>
      <c r="D17202" s="1" t="str">
        <f t="shared" si="2561"/>
        <v>21:0224</v>
      </c>
      <c r="E17202" t="s">
        <v>66334</v>
      </c>
      <c r="F17202" t="s">
        <v>66335</v>
      </c>
      <c r="H17202">
        <v>63.619807999999999</v>
      </c>
      <c r="I17202">
        <v>-131.26797210000001</v>
      </c>
      <c r="J17202" s="1" t="str">
        <f t="shared" si="2562"/>
        <v>Fluid (stream)</v>
      </c>
      <c r="K17202" s="1" t="str">
        <f t="shared" si="2563"/>
        <v>Untreated Water</v>
      </c>
      <c r="O17202">
        <v>2.5000000000000001E-2</v>
      </c>
      <c r="P17202">
        <v>190</v>
      </c>
      <c r="Q17202">
        <v>4.7</v>
      </c>
    </row>
    <row r="17203" spans="1:17" hidden="1" x14ac:dyDescent="0.3">
      <c r="A17203" t="s">
        <v>66336</v>
      </c>
      <c r="B17203" t="s">
        <v>66337</v>
      </c>
      <c r="C17203" s="1" t="str">
        <f t="shared" si="2560"/>
        <v>21:0797</v>
      </c>
      <c r="D17203" s="1" t="str">
        <f t="shared" si="2561"/>
        <v>21:0224</v>
      </c>
      <c r="E17203" t="s">
        <v>66338</v>
      </c>
      <c r="F17203" t="s">
        <v>66339</v>
      </c>
      <c r="H17203">
        <v>63.6174392</v>
      </c>
      <c r="I17203">
        <v>-131.26901430000001</v>
      </c>
      <c r="J17203" s="1" t="str">
        <f t="shared" si="2562"/>
        <v>Fluid (stream)</v>
      </c>
      <c r="K17203" s="1" t="str">
        <f t="shared" si="2563"/>
        <v>Untreated Water</v>
      </c>
      <c r="O17203">
        <v>0.15</v>
      </c>
      <c r="P17203">
        <v>120</v>
      </c>
      <c r="Q17203">
        <v>5</v>
      </c>
    </row>
    <row r="17204" spans="1:17" hidden="1" x14ac:dyDescent="0.3">
      <c r="A17204" t="s">
        <v>66340</v>
      </c>
      <c r="B17204" t="s">
        <v>66341</v>
      </c>
      <c r="C17204" s="1" t="str">
        <f t="shared" si="2560"/>
        <v>21:0797</v>
      </c>
      <c r="D17204" s="1" t="str">
        <f t="shared" si="2561"/>
        <v>21:0224</v>
      </c>
      <c r="E17204" t="s">
        <v>66342</v>
      </c>
      <c r="F17204" t="s">
        <v>66343</v>
      </c>
      <c r="H17204">
        <v>63.634407799999998</v>
      </c>
      <c r="I17204">
        <v>-131.29847269999999</v>
      </c>
      <c r="J17204" s="1" t="str">
        <f t="shared" si="2562"/>
        <v>Fluid (stream)</v>
      </c>
      <c r="K17204" s="1" t="str">
        <f t="shared" si="2563"/>
        <v>Untreated Water</v>
      </c>
      <c r="O17204">
        <v>2.5000000000000001E-2</v>
      </c>
      <c r="P17204">
        <v>130</v>
      </c>
      <c r="Q17204">
        <v>6.1</v>
      </c>
    </row>
    <row r="17205" spans="1:17" hidden="1" x14ac:dyDescent="0.3">
      <c r="A17205" t="s">
        <v>66344</v>
      </c>
      <c r="B17205" t="s">
        <v>66345</v>
      </c>
      <c r="C17205" s="1" t="str">
        <f t="shared" si="2560"/>
        <v>21:0797</v>
      </c>
      <c r="D17205" s="1" t="str">
        <f t="shared" si="2561"/>
        <v>21:0224</v>
      </c>
      <c r="E17205" t="s">
        <v>66346</v>
      </c>
      <c r="F17205" t="s">
        <v>66347</v>
      </c>
      <c r="H17205">
        <v>63.636153299999997</v>
      </c>
      <c r="I17205">
        <v>-131.33556530000001</v>
      </c>
      <c r="J17205" s="1" t="str">
        <f t="shared" si="2562"/>
        <v>Fluid (stream)</v>
      </c>
      <c r="K17205" s="1" t="str">
        <f t="shared" si="2563"/>
        <v>Untreated Water</v>
      </c>
      <c r="O17205">
        <v>2.5000000000000001E-2</v>
      </c>
      <c r="P17205">
        <v>210</v>
      </c>
      <c r="Q17205">
        <v>4.9000000000000004</v>
      </c>
    </row>
    <row r="17206" spans="1:17" hidden="1" x14ac:dyDescent="0.3">
      <c r="A17206" t="s">
        <v>66348</v>
      </c>
      <c r="B17206" t="s">
        <v>66349</v>
      </c>
      <c r="C17206" s="1" t="str">
        <f t="shared" si="2560"/>
        <v>21:0797</v>
      </c>
      <c r="D17206" s="1" t="str">
        <f t="shared" si="2561"/>
        <v>21:0224</v>
      </c>
      <c r="E17206" t="s">
        <v>66350</v>
      </c>
      <c r="F17206" t="s">
        <v>66351</v>
      </c>
      <c r="H17206">
        <v>63.648347800000003</v>
      </c>
      <c r="I17206">
        <v>-131.337153</v>
      </c>
      <c r="J17206" s="1" t="str">
        <f t="shared" si="2562"/>
        <v>Fluid (stream)</v>
      </c>
      <c r="K17206" s="1" t="str">
        <f t="shared" si="2563"/>
        <v>Untreated Water</v>
      </c>
      <c r="O17206">
        <v>2.5000000000000001E-2</v>
      </c>
      <c r="P17206">
        <v>130</v>
      </c>
      <c r="Q17206">
        <v>7.6</v>
      </c>
    </row>
    <row r="17207" spans="1:17" hidden="1" x14ac:dyDescent="0.3">
      <c r="A17207" t="s">
        <v>66352</v>
      </c>
      <c r="B17207" t="s">
        <v>66353</v>
      </c>
      <c r="C17207" s="1" t="str">
        <f t="shared" si="2560"/>
        <v>21:0797</v>
      </c>
      <c r="D17207" s="1" t="str">
        <f t="shared" si="2561"/>
        <v>21:0224</v>
      </c>
      <c r="E17207" t="s">
        <v>66354</v>
      </c>
      <c r="F17207" t="s">
        <v>66355</v>
      </c>
      <c r="H17207">
        <v>63.643082499999998</v>
      </c>
      <c r="I17207">
        <v>-131.37897369999999</v>
      </c>
      <c r="J17207" s="1" t="str">
        <f t="shared" si="2562"/>
        <v>Fluid (stream)</v>
      </c>
      <c r="K17207" s="1" t="str">
        <f t="shared" si="2563"/>
        <v>Untreated Water</v>
      </c>
      <c r="O17207">
        <v>2.5000000000000001E-2</v>
      </c>
      <c r="P17207">
        <v>140</v>
      </c>
      <c r="Q17207">
        <v>7.1</v>
      </c>
    </row>
    <row r="17208" spans="1:17" hidden="1" x14ac:dyDescent="0.3">
      <c r="A17208" t="s">
        <v>66356</v>
      </c>
      <c r="B17208" t="s">
        <v>66357</v>
      </c>
      <c r="C17208" s="1" t="str">
        <f t="shared" si="2560"/>
        <v>21:0797</v>
      </c>
      <c r="D17208" s="1" t="str">
        <f t="shared" si="2561"/>
        <v>21:0224</v>
      </c>
      <c r="E17208" t="s">
        <v>66358</v>
      </c>
      <c r="F17208" t="s">
        <v>66359</v>
      </c>
      <c r="H17208">
        <v>63.671385299999997</v>
      </c>
      <c r="I17208">
        <v>-131.46007470000001</v>
      </c>
      <c r="J17208" s="1" t="str">
        <f t="shared" si="2562"/>
        <v>Fluid (stream)</v>
      </c>
      <c r="K17208" s="1" t="str">
        <f t="shared" si="2563"/>
        <v>Untreated Water</v>
      </c>
      <c r="O17208">
        <v>2.5000000000000001E-2</v>
      </c>
      <c r="P17208">
        <v>70</v>
      </c>
      <c r="Q17208">
        <v>7.8</v>
      </c>
    </row>
    <row r="17209" spans="1:17" hidden="1" x14ac:dyDescent="0.3">
      <c r="A17209" t="s">
        <v>66360</v>
      </c>
      <c r="B17209" t="s">
        <v>66361</v>
      </c>
      <c r="C17209" s="1" t="str">
        <f t="shared" si="2560"/>
        <v>21:0797</v>
      </c>
      <c r="D17209" s="1" t="str">
        <f t="shared" si="2561"/>
        <v>21:0224</v>
      </c>
      <c r="E17209" t="s">
        <v>66362</v>
      </c>
      <c r="F17209" t="s">
        <v>66363</v>
      </c>
      <c r="H17209">
        <v>63.6574989</v>
      </c>
      <c r="I17209">
        <v>-131.58969089999999</v>
      </c>
      <c r="J17209" s="1" t="str">
        <f t="shared" si="2562"/>
        <v>Fluid (stream)</v>
      </c>
      <c r="K17209" s="1" t="str">
        <f t="shared" si="2563"/>
        <v>Untreated Water</v>
      </c>
      <c r="O17209">
        <v>2.5000000000000001E-2</v>
      </c>
      <c r="P17209">
        <v>70</v>
      </c>
      <c r="Q17209">
        <v>7.9</v>
      </c>
    </row>
    <row r="17210" spans="1:17" hidden="1" x14ac:dyDescent="0.3">
      <c r="A17210" t="s">
        <v>66364</v>
      </c>
      <c r="B17210" t="s">
        <v>66365</v>
      </c>
      <c r="C17210" s="1" t="str">
        <f t="shared" si="2560"/>
        <v>21:0797</v>
      </c>
      <c r="D17210" s="1" t="str">
        <f t="shared" si="2561"/>
        <v>21:0224</v>
      </c>
      <c r="E17210" t="s">
        <v>66366</v>
      </c>
      <c r="F17210" t="s">
        <v>66367</v>
      </c>
      <c r="H17210">
        <v>63.540359899999999</v>
      </c>
      <c r="I17210">
        <v>-131.78071299999999</v>
      </c>
      <c r="J17210" s="1" t="str">
        <f t="shared" si="2562"/>
        <v>Fluid (stream)</v>
      </c>
      <c r="K17210" s="1" t="str">
        <f t="shared" si="2563"/>
        <v>Untreated Water</v>
      </c>
      <c r="O17210">
        <v>2.5000000000000001E-2</v>
      </c>
      <c r="P17210">
        <v>50</v>
      </c>
      <c r="Q17210">
        <v>7.7</v>
      </c>
    </row>
    <row r="17211" spans="1:17" hidden="1" x14ac:dyDescent="0.3">
      <c r="A17211" t="s">
        <v>66368</v>
      </c>
      <c r="B17211" t="s">
        <v>66369</v>
      </c>
      <c r="C17211" s="1" t="str">
        <f t="shared" si="2560"/>
        <v>21:0797</v>
      </c>
      <c r="D17211" s="1" t="str">
        <f t="shared" si="2561"/>
        <v>21:0224</v>
      </c>
      <c r="E17211" t="s">
        <v>66370</v>
      </c>
      <c r="F17211" t="s">
        <v>66371</v>
      </c>
      <c r="H17211">
        <v>63.6304777</v>
      </c>
      <c r="I17211">
        <v>-131.4797748</v>
      </c>
      <c r="J17211" s="1" t="str">
        <f t="shared" si="2562"/>
        <v>Fluid (stream)</v>
      </c>
      <c r="K17211" s="1" t="str">
        <f t="shared" si="2563"/>
        <v>Untreated Water</v>
      </c>
      <c r="O17211">
        <v>2.5000000000000001E-2</v>
      </c>
      <c r="P17211">
        <v>70</v>
      </c>
      <c r="Q17211">
        <v>7.9</v>
      </c>
    </row>
    <row r="17212" spans="1:17" hidden="1" x14ac:dyDescent="0.3">
      <c r="A17212" t="s">
        <v>66372</v>
      </c>
      <c r="B17212" t="s">
        <v>66373</v>
      </c>
      <c r="C17212" s="1" t="str">
        <f t="shared" si="2560"/>
        <v>21:0797</v>
      </c>
      <c r="D17212" s="1" t="str">
        <f>HYPERLINK("http://geochem.nrcan.gc.ca/cdogs/content/svy/svy_e.htm", "")</f>
        <v/>
      </c>
      <c r="G17212" s="1" t="str">
        <f>HYPERLINK("http://geochem.nrcan.gc.ca/cdogs/content/cr_/cr_00087_e.htm", "87")</f>
        <v>87</v>
      </c>
      <c r="J17212" t="s">
        <v>11453</v>
      </c>
      <c r="K17212" t="s">
        <v>11454</v>
      </c>
      <c r="O17212">
        <v>0.32</v>
      </c>
      <c r="P17212">
        <v>80</v>
      </c>
      <c r="Q17212">
        <v>7.6</v>
      </c>
    </row>
    <row r="17213" spans="1:17" hidden="1" x14ac:dyDescent="0.3">
      <c r="A17213" t="s">
        <v>66374</v>
      </c>
      <c r="B17213" t="s">
        <v>66375</v>
      </c>
      <c r="C17213" s="1" t="str">
        <f t="shared" si="2560"/>
        <v>21:0797</v>
      </c>
      <c r="D17213" s="1" t="str">
        <f t="shared" ref="D17213:D17220" si="2564">HYPERLINK("http://geochem.nrcan.gc.ca/cdogs/content/svy/svy210224_e.htm", "21:0224")</f>
        <v>21:0224</v>
      </c>
      <c r="E17213" t="s">
        <v>66376</v>
      </c>
      <c r="F17213" t="s">
        <v>66377</v>
      </c>
      <c r="H17213">
        <v>63.584688</v>
      </c>
      <c r="I17213">
        <v>-131.7668534</v>
      </c>
      <c r="J17213" s="1" t="str">
        <f t="shared" ref="J17213:J17220" si="2565">HYPERLINK("http://geochem.nrcan.gc.ca/cdogs/content/kwd/kwd020018_e.htm", "Fluid (stream)")</f>
        <v>Fluid (stream)</v>
      </c>
      <c r="K17213" s="1" t="str">
        <f t="shared" ref="K17213:K17220" si="2566">HYPERLINK("http://geochem.nrcan.gc.ca/cdogs/content/kwd/kwd080007_e.htm", "Untreated Water")</f>
        <v>Untreated Water</v>
      </c>
      <c r="O17213">
        <v>7.0000000000000007E-2</v>
      </c>
      <c r="P17213">
        <v>110</v>
      </c>
      <c r="Q17213">
        <v>7.9</v>
      </c>
    </row>
    <row r="17214" spans="1:17" hidden="1" x14ac:dyDescent="0.3">
      <c r="A17214" t="s">
        <v>66378</v>
      </c>
      <c r="B17214" t="s">
        <v>66379</v>
      </c>
      <c r="C17214" s="1" t="str">
        <f t="shared" si="2560"/>
        <v>21:0797</v>
      </c>
      <c r="D17214" s="1" t="str">
        <f t="shared" si="2564"/>
        <v>21:0224</v>
      </c>
      <c r="E17214" t="s">
        <v>66380</v>
      </c>
      <c r="F17214" t="s">
        <v>66381</v>
      </c>
      <c r="H17214">
        <v>63.548648900000003</v>
      </c>
      <c r="I17214">
        <v>-131.78997759999999</v>
      </c>
      <c r="J17214" s="1" t="str">
        <f t="shared" si="2565"/>
        <v>Fluid (stream)</v>
      </c>
      <c r="K17214" s="1" t="str">
        <f t="shared" si="2566"/>
        <v>Untreated Water</v>
      </c>
      <c r="O17214">
        <v>0.21</v>
      </c>
      <c r="P17214">
        <v>80</v>
      </c>
      <c r="Q17214">
        <v>8</v>
      </c>
    </row>
    <row r="17215" spans="1:17" hidden="1" x14ac:dyDescent="0.3">
      <c r="A17215" t="s">
        <v>66382</v>
      </c>
      <c r="B17215" t="s">
        <v>66383</v>
      </c>
      <c r="C17215" s="1" t="str">
        <f t="shared" si="2560"/>
        <v>21:0797</v>
      </c>
      <c r="D17215" s="1" t="str">
        <f t="shared" si="2564"/>
        <v>21:0224</v>
      </c>
      <c r="E17215" t="s">
        <v>66384</v>
      </c>
      <c r="F17215" t="s">
        <v>66385</v>
      </c>
      <c r="H17215">
        <v>63.587375600000001</v>
      </c>
      <c r="I17215">
        <v>-131.70215060000001</v>
      </c>
      <c r="J17215" s="1" t="str">
        <f t="shared" si="2565"/>
        <v>Fluid (stream)</v>
      </c>
      <c r="K17215" s="1" t="str">
        <f t="shared" si="2566"/>
        <v>Untreated Water</v>
      </c>
      <c r="O17215">
        <v>2.5000000000000001E-2</v>
      </c>
      <c r="P17215">
        <v>90</v>
      </c>
      <c r="Q17215">
        <v>7.1</v>
      </c>
    </row>
    <row r="17216" spans="1:17" hidden="1" x14ac:dyDescent="0.3">
      <c r="A17216" t="s">
        <v>66386</v>
      </c>
      <c r="B17216" t="s">
        <v>66387</v>
      </c>
      <c r="C17216" s="1" t="str">
        <f t="shared" si="2560"/>
        <v>21:0797</v>
      </c>
      <c r="D17216" s="1" t="str">
        <f t="shared" si="2564"/>
        <v>21:0224</v>
      </c>
      <c r="E17216" t="s">
        <v>66388</v>
      </c>
      <c r="F17216" t="s">
        <v>66389</v>
      </c>
      <c r="H17216">
        <v>63.585553300000001</v>
      </c>
      <c r="I17216">
        <v>-131.70401409999999</v>
      </c>
      <c r="J17216" s="1" t="str">
        <f t="shared" si="2565"/>
        <v>Fluid (stream)</v>
      </c>
      <c r="K17216" s="1" t="str">
        <f t="shared" si="2566"/>
        <v>Untreated Water</v>
      </c>
      <c r="O17216">
        <v>7.0000000000000007E-2</v>
      </c>
      <c r="P17216">
        <v>90</v>
      </c>
      <c r="Q17216">
        <v>7.9</v>
      </c>
    </row>
    <row r="17217" spans="1:17" hidden="1" x14ac:dyDescent="0.3">
      <c r="A17217" t="s">
        <v>66390</v>
      </c>
      <c r="B17217" t="s">
        <v>66391</v>
      </c>
      <c r="C17217" s="1" t="str">
        <f t="shared" si="2560"/>
        <v>21:0797</v>
      </c>
      <c r="D17217" s="1" t="str">
        <f t="shared" si="2564"/>
        <v>21:0224</v>
      </c>
      <c r="E17217" t="s">
        <v>66392</v>
      </c>
      <c r="F17217" t="s">
        <v>66393</v>
      </c>
      <c r="H17217">
        <v>63.595765200000002</v>
      </c>
      <c r="I17217">
        <v>-131.74606650000001</v>
      </c>
      <c r="J17217" s="1" t="str">
        <f t="shared" si="2565"/>
        <v>Fluid (stream)</v>
      </c>
      <c r="K17217" s="1" t="str">
        <f t="shared" si="2566"/>
        <v>Untreated Water</v>
      </c>
      <c r="O17217">
        <v>2.5000000000000001E-2</v>
      </c>
      <c r="P17217">
        <v>80</v>
      </c>
      <c r="Q17217">
        <v>7.6</v>
      </c>
    </row>
    <row r="17218" spans="1:17" hidden="1" x14ac:dyDescent="0.3">
      <c r="A17218" t="s">
        <v>66394</v>
      </c>
      <c r="B17218" t="s">
        <v>66395</v>
      </c>
      <c r="C17218" s="1" t="str">
        <f t="shared" si="2560"/>
        <v>21:0797</v>
      </c>
      <c r="D17218" s="1" t="str">
        <f t="shared" si="2564"/>
        <v>21:0224</v>
      </c>
      <c r="E17218" t="s">
        <v>66396</v>
      </c>
      <c r="F17218" t="s">
        <v>66397</v>
      </c>
      <c r="H17218">
        <v>63.605145899999997</v>
      </c>
      <c r="I17218">
        <v>-131.6458346</v>
      </c>
      <c r="J17218" s="1" t="str">
        <f t="shared" si="2565"/>
        <v>Fluid (stream)</v>
      </c>
      <c r="K17218" s="1" t="str">
        <f t="shared" si="2566"/>
        <v>Untreated Water</v>
      </c>
      <c r="O17218">
        <v>2.5000000000000001E-2</v>
      </c>
      <c r="P17218">
        <v>100</v>
      </c>
      <c r="Q17218">
        <v>7.1</v>
      </c>
    </row>
    <row r="17219" spans="1:17" hidden="1" x14ac:dyDescent="0.3">
      <c r="A17219" t="s">
        <v>66398</v>
      </c>
      <c r="B17219" t="s">
        <v>66399</v>
      </c>
      <c r="C17219" s="1" t="str">
        <f t="shared" si="2560"/>
        <v>21:0797</v>
      </c>
      <c r="D17219" s="1" t="str">
        <f t="shared" si="2564"/>
        <v>21:0224</v>
      </c>
      <c r="E17219" t="s">
        <v>66396</v>
      </c>
      <c r="F17219" t="s">
        <v>66400</v>
      </c>
      <c r="H17219">
        <v>63.605145899999997</v>
      </c>
      <c r="I17219">
        <v>-131.6458346</v>
      </c>
      <c r="J17219" s="1" t="str">
        <f t="shared" si="2565"/>
        <v>Fluid (stream)</v>
      </c>
      <c r="K17219" s="1" t="str">
        <f t="shared" si="2566"/>
        <v>Untreated Water</v>
      </c>
      <c r="O17219">
        <v>2.5000000000000001E-2</v>
      </c>
      <c r="P17219">
        <v>100</v>
      </c>
      <c r="Q17219">
        <v>7</v>
      </c>
    </row>
    <row r="17220" spans="1:17" hidden="1" x14ac:dyDescent="0.3">
      <c r="A17220" t="s">
        <v>66401</v>
      </c>
      <c r="B17220" t="s">
        <v>66402</v>
      </c>
      <c r="C17220" s="1" t="str">
        <f t="shared" si="2560"/>
        <v>21:0797</v>
      </c>
      <c r="D17220" s="1" t="str">
        <f t="shared" si="2564"/>
        <v>21:0224</v>
      </c>
      <c r="E17220" t="s">
        <v>66403</v>
      </c>
      <c r="F17220" t="s">
        <v>66404</v>
      </c>
      <c r="H17220">
        <v>63.630267799999999</v>
      </c>
      <c r="I17220">
        <v>-131.5648802</v>
      </c>
      <c r="J17220" s="1" t="str">
        <f t="shared" si="2565"/>
        <v>Fluid (stream)</v>
      </c>
      <c r="K17220" s="1" t="str">
        <f t="shared" si="2566"/>
        <v>Untreated Water</v>
      </c>
      <c r="O17220">
        <v>7.0000000000000007E-2</v>
      </c>
      <c r="P17220">
        <v>110</v>
      </c>
      <c r="Q17220">
        <v>8</v>
      </c>
    </row>
    <row r="17221" spans="1:17" hidden="1" x14ac:dyDescent="0.3">
      <c r="A17221" t="s">
        <v>66405</v>
      </c>
      <c r="B17221" t="s">
        <v>66406</v>
      </c>
      <c r="C17221" s="1" t="str">
        <f t="shared" si="2560"/>
        <v>21:0797</v>
      </c>
      <c r="D17221" s="1" t="str">
        <f>HYPERLINK("http://geochem.nrcan.gc.ca/cdogs/content/svy/svy_e.htm", "")</f>
        <v/>
      </c>
      <c r="G17221" s="1" t="str">
        <f>HYPERLINK("http://geochem.nrcan.gc.ca/cdogs/content/cr_/cr_00087_e.htm", "87")</f>
        <v>87</v>
      </c>
      <c r="J17221" t="s">
        <v>11453</v>
      </c>
      <c r="K17221" t="s">
        <v>11454</v>
      </c>
      <c r="O17221">
        <v>0.28000000000000003</v>
      </c>
      <c r="P17221">
        <v>90</v>
      </c>
      <c r="Q17221">
        <v>7.8</v>
      </c>
    </row>
    <row r="17222" spans="1:17" hidden="1" x14ac:dyDescent="0.3">
      <c r="A17222" t="s">
        <v>66407</v>
      </c>
      <c r="B17222" t="s">
        <v>66408</v>
      </c>
      <c r="C17222" s="1" t="str">
        <f t="shared" si="2560"/>
        <v>21:0797</v>
      </c>
      <c r="D17222" s="1" t="str">
        <f t="shared" ref="D17222:D17249" si="2567">HYPERLINK("http://geochem.nrcan.gc.ca/cdogs/content/svy/svy210224_e.htm", "21:0224")</f>
        <v>21:0224</v>
      </c>
      <c r="E17222" t="s">
        <v>66409</v>
      </c>
      <c r="F17222" t="s">
        <v>66410</v>
      </c>
      <c r="H17222">
        <v>63.617956200000002</v>
      </c>
      <c r="I17222">
        <v>-131.57192449999999</v>
      </c>
      <c r="J17222" s="1" t="str">
        <f t="shared" ref="J17222:J17249" si="2568">HYPERLINK("http://geochem.nrcan.gc.ca/cdogs/content/kwd/kwd020018_e.htm", "Fluid (stream)")</f>
        <v>Fluid (stream)</v>
      </c>
      <c r="K17222" s="1" t="str">
        <f t="shared" ref="K17222:K17249" si="2569">HYPERLINK("http://geochem.nrcan.gc.ca/cdogs/content/kwd/kwd080007_e.htm", "Untreated Water")</f>
        <v>Untreated Water</v>
      </c>
      <c r="O17222">
        <v>0.09</v>
      </c>
      <c r="P17222">
        <v>40</v>
      </c>
      <c r="Q17222">
        <v>7.2</v>
      </c>
    </row>
    <row r="17223" spans="1:17" hidden="1" x14ac:dyDescent="0.3">
      <c r="A17223" t="s">
        <v>66411</v>
      </c>
      <c r="B17223" t="s">
        <v>66412</v>
      </c>
      <c r="C17223" s="1" t="str">
        <f t="shared" si="2560"/>
        <v>21:0797</v>
      </c>
      <c r="D17223" s="1" t="str">
        <f t="shared" si="2567"/>
        <v>21:0224</v>
      </c>
      <c r="E17223" t="s">
        <v>66413</v>
      </c>
      <c r="F17223" t="s">
        <v>66414</v>
      </c>
      <c r="H17223">
        <v>63.680024000000003</v>
      </c>
      <c r="I17223">
        <v>-131.5467419</v>
      </c>
      <c r="J17223" s="1" t="str">
        <f t="shared" si="2568"/>
        <v>Fluid (stream)</v>
      </c>
      <c r="K17223" s="1" t="str">
        <f t="shared" si="2569"/>
        <v>Untreated Water</v>
      </c>
      <c r="O17223">
        <v>2.5000000000000001E-2</v>
      </c>
      <c r="P17223">
        <v>70</v>
      </c>
      <c r="Q17223">
        <v>7.8</v>
      </c>
    </row>
    <row r="17224" spans="1:17" hidden="1" x14ac:dyDescent="0.3">
      <c r="A17224" t="s">
        <v>66415</v>
      </c>
      <c r="B17224" t="s">
        <v>66416</v>
      </c>
      <c r="C17224" s="1" t="str">
        <f t="shared" si="2560"/>
        <v>21:0797</v>
      </c>
      <c r="D17224" s="1" t="str">
        <f t="shared" si="2567"/>
        <v>21:0224</v>
      </c>
      <c r="E17224" t="s">
        <v>66417</v>
      </c>
      <c r="F17224" t="s">
        <v>66418</v>
      </c>
      <c r="H17224">
        <v>63.663444599999998</v>
      </c>
      <c r="I17224">
        <v>-131.53061980000001</v>
      </c>
      <c r="J17224" s="1" t="str">
        <f t="shared" si="2568"/>
        <v>Fluid (stream)</v>
      </c>
      <c r="K17224" s="1" t="str">
        <f t="shared" si="2569"/>
        <v>Untreated Water</v>
      </c>
      <c r="O17224">
        <v>2.5000000000000001E-2</v>
      </c>
      <c r="P17224">
        <v>70</v>
      </c>
      <c r="Q17224">
        <v>7.9</v>
      </c>
    </row>
    <row r="17225" spans="1:17" hidden="1" x14ac:dyDescent="0.3">
      <c r="A17225" t="s">
        <v>66419</v>
      </c>
      <c r="B17225" t="s">
        <v>66420</v>
      </c>
      <c r="C17225" s="1" t="str">
        <f t="shared" si="2560"/>
        <v>21:0797</v>
      </c>
      <c r="D17225" s="1" t="str">
        <f t="shared" si="2567"/>
        <v>21:0224</v>
      </c>
      <c r="E17225" t="s">
        <v>66421</v>
      </c>
      <c r="F17225" t="s">
        <v>66422</v>
      </c>
      <c r="H17225">
        <v>63.660924199999997</v>
      </c>
      <c r="I17225">
        <v>-131.4102379</v>
      </c>
      <c r="J17225" s="1" t="str">
        <f t="shared" si="2568"/>
        <v>Fluid (stream)</v>
      </c>
      <c r="K17225" s="1" t="str">
        <f t="shared" si="2569"/>
        <v>Untreated Water</v>
      </c>
      <c r="O17225">
        <v>0.25</v>
      </c>
      <c r="P17225">
        <v>110</v>
      </c>
      <c r="Q17225">
        <v>7.7</v>
      </c>
    </row>
    <row r="17226" spans="1:17" hidden="1" x14ac:dyDescent="0.3">
      <c r="A17226" t="s">
        <v>66423</v>
      </c>
      <c r="B17226" t="s">
        <v>66424</v>
      </c>
      <c r="C17226" s="1" t="str">
        <f t="shared" si="2560"/>
        <v>21:0797</v>
      </c>
      <c r="D17226" s="1" t="str">
        <f t="shared" si="2567"/>
        <v>21:0224</v>
      </c>
      <c r="E17226" t="s">
        <v>66425</v>
      </c>
      <c r="F17226" t="s">
        <v>66426</v>
      </c>
      <c r="H17226">
        <v>63.717995000000002</v>
      </c>
      <c r="I17226">
        <v>-131.3094605</v>
      </c>
      <c r="J17226" s="1" t="str">
        <f t="shared" si="2568"/>
        <v>Fluid (stream)</v>
      </c>
      <c r="K17226" s="1" t="str">
        <f t="shared" si="2569"/>
        <v>Untreated Water</v>
      </c>
      <c r="O17226">
        <v>2.5000000000000001E-2</v>
      </c>
      <c r="P17226">
        <v>80</v>
      </c>
      <c r="Q17226">
        <v>7.6</v>
      </c>
    </row>
    <row r="17227" spans="1:17" hidden="1" x14ac:dyDescent="0.3">
      <c r="A17227" t="s">
        <v>66427</v>
      </c>
      <c r="B17227" t="s">
        <v>66428</v>
      </c>
      <c r="C17227" s="1" t="str">
        <f t="shared" si="2560"/>
        <v>21:0797</v>
      </c>
      <c r="D17227" s="1" t="str">
        <f t="shared" si="2567"/>
        <v>21:0224</v>
      </c>
      <c r="E17227" t="s">
        <v>66429</v>
      </c>
      <c r="F17227" t="s">
        <v>66430</v>
      </c>
      <c r="H17227">
        <v>63.678132099999999</v>
      </c>
      <c r="I17227">
        <v>-131.36510519999999</v>
      </c>
      <c r="J17227" s="1" t="str">
        <f t="shared" si="2568"/>
        <v>Fluid (stream)</v>
      </c>
      <c r="K17227" s="1" t="str">
        <f t="shared" si="2569"/>
        <v>Untreated Water</v>
      </c>
      <c r="O17227">
        <v>0.39</v>
      </c>
      <c r="P17227">
        <v>40</v>
      </c>
      <c r="Q17227">
        <v>7.5</v>
      </c>
    </row>
    <row r="17228" spans="1:17" hidden="1" x14ac:dyDescent="0.3">
      <c r="A17228" t="s">
        <v>66431</v>
      </c>
      <c r="B17228" t="s">
        <v>66432</v>
      </c>
      <c r="C17228" s="1" t="str">
        <f t="shared" si="2560"/>
        <v>21:0797</v>
      </c>
      <c r="D17228" s="1" t="str">
        <f t="shared" si="2567"/>
        <v>21:0224</v>
      </c>
      <c r="E17228" t="s">
        <v>66433</v>
      </c>
      <c r="F17228" t="s">
        <v>66434</v>
      </c>
      <c r="H17228">
        <v>63.6931029</v>
      </c>
      <c r="I17228">
        <v>-131.32303390000001</v>
      </c>
      <c r="J17228" s="1" t="str">
        <f t="shared" si="2568"/>
        <v>Fluid (stream)</v>
      </c>
      <c r="K17228" s="1" t="str">
        <f t="shared" si="2569"/>
        <v>Untreated Water</v>
      </c>
      <c r="O17228">
        <v>0.25</v>
      </c>
      <c r="P17228">
        <v>90</v>
      </c>
      <c r="Q17228">
        <v>8.3000000000000007</v>
      </c>
    </row>
    <row r="17229" spans="1:17" hidden="1" x14ac:dyDescent="0.3">
      <c r="A17229" t="s">
        <v>66435</v>
      </c>
      <c r="B17229" t="s">
        <v>66436</v>
      </c>
      <c r="C17229" s="1" t="str">
        <f t="shared" si="2560"/>
        <v>21:0797</v>
      </c>
      <c r="D17229" s="1" t="str">
        <f t="shared" si="2567"/>
        <v>21:0224</v>
      </c>
      <c r="E17229" t="s">
        <v>66437</v>
      </c>
      <c r="F17229" t="s">
        <v>66438</v>
      </c>
      <c r="H17229">
        <v>63.740838799999999</v>
      </c>
      <c r="I17229">
        <v>-131.28625349999999</v>
      </c>
      <c r="J17229" s="1" t="str">
        <f t="shared" si="2568"/>
        <v>Fluid (stream)</v>
      </c>
      <c r="K17229" s="1" t="str">
        <f t="shared" si="2569"/>
        <v>Untreated Water</v>
      </c>
      <c r="O17229">
        <v>2.5000000000000001E-2</v>
      </c>
      <c r="P17229">
        <v>110</v>
      </c>
      <c r="Q17229">
        <v>7.8</v>
      </c>
    </row>
    <row r="17230" spans="1:17" hidden="1" x14ac:dyDescent="0.3">
      <c r="A17230" t="s">
        <v>66439</v>
      </c>
      <c r="B17230" t="s">
        <v>66440</v>
      </c>
      <c r="C17230" s="1" t="str">
        <f t="shared" si="2560"/>
        <v>21:0797</v>
      </c>
      <c r="D17230" s="1" t="str">
        <f t="shared" si="2567"/>
        <v>21:0224</v>
      </c>
      <c r="E17230" t="s">
        <v>66441</v>
      </c>
      <c r="F17230" t="s">
        <v>66442</v>
      </c>
      <c r="H17230">
        <v>63.728309299999999</v>
      </c>
      <c r="I17230">
        <v>-131.2193451</v>
      </c>
      <c r="J17230" s="1" t="str">
        <f t="shared" si="2568"/>
        <v>Fluid (stream)</v>
      </c>
      <c r="K17230" s="1" t="str">
        <f t="shared" si="2569"/>
        <v>Untreated Water</v>
      </c>
      <c r="O17230">
        <v>2.5000000000000001E-2</v>
      </c>
      <c r="P17230">
        <v>90</v>
      </c>
      <c r="Q17230">
        <v>7.3</v>
      </c>
    </row>
    <row r="17231" spans="1:17" hidden="1" x14ac:dyDescent="0.3">
      <c r="A17231" t="s">
        <v>66443</v>
      </c>
      <c r="B17231" t="s">
        <v>66444</v>
      </c>
      <c r="C17231" s="1" t="str">
        <f t="shared" si="2560"/>
        <v>21:0797</v>
      </c>
      <c r="D17231" s="1" t="str">
        <f t="shared" si="2567"/>
        <v>21:0224</v>
      </c>
      <c r="E17231" t="s">
        <v>66445</v>
      </c>
      <c r="F17231" t="s">
        <v>66446</v>
      </c>
      <c r="H17231">
        <v>63.705154200000003</v>
      </c>
      <c r="I17231">
        <v>-131.18883220000001</v>
      </c>
      <c r="J17231" s="1" t="str">
        <f t="shared" si="2568"/>
        <v>Fluid (stream)</v>
      </c>
      <c r="K17231" s="1" t="str">
        <f t="shared" si="2569"/>
        <v>Untreated Water</v>
      </c>
      <c r="O17231">
        <v>1.7</v>
      </c>
      <c r="P17231">
        <v>540</v>
      </c>
      <c r="Q17231">
        <v>3.9</v>
      </c>
    </row>
    <row r="17232" spans="1:17" hidden="1" x14ac:dyDescent="0.3">
      <c r="A17232" t="s">
        <v>66447</v>
      </c>
      <c r="B17232" t="s">
        <v>66448</v>
      </c>
      <c r="C17232" s="1" t="str">
        <f t="shared" si="2560"/>
        <v>21:0797</v>
      </c>
      <c r="D17232" s="1" t="str">
        <f t="shared" si="2567"/>
        <v>21:0224</v>
      </c>
      <c r="E17232" t="s">
        <v>66449</v>
      </c>
      <c r="F17232" t="s">
        <v>66450</v>
      </c>
      <c r="H17232">
        <v>63.700458699999999</v>
      </c>
      <c r="I17232">
        <v>-131.0096629</v>
      </c>
      <c r="J17232" s="1" t="str">
        <f t="shared" si="2568"/>
        <v>Fluid (stream)</v>
      </c>
      <c r="K17232" s="1" t="str">
        <f t="shared" si="2569"/>
        <v>Untreated Water</v>
      </c>
      <c r="O17232">
        <v>0.13</v>
      </c>
      <c r="P17232">
        <v>180</v>
      </c>
      <c r="Q17232">
        <v>7.8</v>
      </c>
    </row>
    <row r="17233" spans="1:17" hidden="1" x14ac:dyDescent="0.3">
      <c r="A17233" t="s">
        <v>66451</v>
      </c>
      <c r="B17233" t="s">
        <v>66452</v>
      </c>
      <c r="C17233" s="1" t="str">
        <f t="shared" si="2560"/>
        <v>21:0797</v>
      </c>
      <c r="D17233" s="1" t="str">
        <f t="shared" si="2567"/>
        <v>21:0224</v>
      </c>
      <c r="E17233" t="s">
        <v>66453</v>
      </c>
      <c r="F17233" t="s">
        <v>66454</v>
      </c>
      <c r="H17233">
        <v>63.7253908</v>
      </c>
      <c r="I17233">
        <v>-131.04721839999999</v>
      </c>
      <c r="J17233" s="1" t="str">
        <f t="shared" si="2568"/>
        <v>Fluid (stream)</v>
      </c>
      <c r="K17233" s="1" t="str">
        <f t="shared" si="2569"/>
        <v>Untreated Water</v>
      </c>
      <c r="O17233">
        <v>0.17</v>
      </c>
      <c r="P17233">
        <v>100</v>
      </c>
      <c r="Q17233">
        <v>8.1</v>
      </c>
    </row>
    <row r="17234" spans="1:17" hidden="1" x14ac:dyDescent="0.3">
      <c r="A17234" t="s">
        <v>66455</v>
      </c>
      <c r="B17234" t="s">
        <v>66456</v>
      </c>
      <c r="C17234" s="1" t="str">
        <f t="shared" si="2560"/>
        <v>21:0797</v>
      </c>
      <c r="D17234" s="1" t="str">
        <f t="shared" si="2567"/>
        <v>21:0224</v>
      </c>
      <c r="E17234" t="s">
        <v>66457</v>
      </c>
      <c r="F17234" t="s">
        <v>66458</v>
      </c>
      <c r="H17234">
        <v>63.711339199999998</v>
      </c>
      <c r="I17234">
        <v>-131.05486819999999</v>
      </c>
      <c r="J17234" s="1" t="str">
        <f t="shared" si="2568"/>
        <v>Fluid (stream)</v>
      </c>
      <c r="K17234" s="1" t="str">
        <f t="shared" si="2569"/>
        <v>Untreated Water</v>
      </c>
      <c r="O17234">
        <v>0.13</v>
      </c>
      <c r="P17234">
        <v>240</v>
      </c>
      <c r="Q17234">
        <v>7.6</v>
      </c>
    </row>
    <row r="17235" spans="1:17" hidden="1" x14ac:dyDescent="0.3">
      <c r="A17235" t="s">
        <v>66459</v>
      </c>
      <c r="B17235" t="s">
        <v>66460</v>
      </c>
      <c r="C17235" s="1" t="str">
        <f t="shared" si="2560"/>
        <v>21:0797</v>
      </c>
      <c r="D17235" s="1" t="str">
        <f t="shared" si="2567"/>
        <v>21:0224</v>
      </c>
      <c r="E17235" t="s">
        <v>66461</v>
      </c>
      <c r="F17235" t="s">
        <v>66462</v>
      </c>
      <c r="H17235">
        <v>63.730364399999999</v>
      </c>
      <c r="I17235">
        <v>-131.06672080000001</v>
      </c>
      <c r="J17235" s="1" t="str">
        <f t="shared" si="2568"/>
        <v>Fluid (stream)</v>
      </c>
      <c r="K17235" s="1" t="str">
        <f t="shared" si="2569"/>
        <v>Untreated Water</v>
      </c>
      <c r="O17235">
        <v>2.5000000000000001E-2</v>
      </c>
      <c r="P17235">
        <v>110</v>
      </c>
      <c r="Q17235">
        <v>8.3000000000000007</v>
      </c>
    </row>
    <row r="17236" spans="1:17" hidden="1" x14ac:dyDescent="0.3">
      <c r="A17236" t="s">
        <v>66463</v>
      </c>
      <c r="B17236" t="s">
        <v>66464</v>
      </c>
      <c r="C17236" s="1" t="str">
        <f t="shared" ref="C17236:C17299" si="2570">HYPERLINK("http://geochem.nrcan.gc.ca/cdogs/content/bdl/bdl210797_e.htm", "21:0797")</f>
        <v>21:0797</v>
      </c>
      <c r="D17236" s="1" t="str">
        <f t="shared" si="2567"/>
        <v>21:0224</v>
      </c>
      <c r="E17236" t="s">
        <v>66465</v>
      </c>
      <c r="F17236" t="s">
        <v>66466</v>
      </c>
      <c r="H17236">
        <v>63.716755900000003</v>
      </c>
      <c r="I17236">
        <v>-131.10008909999999</v>
      </c>
      <c r="J17236" s="1" t="str">
        <f t="shared" si="2568"/>
        <v>Fluid (stream)</v>
      </c>
      <c r="K17236" s="1" t="str">
        <f t="shared" si="2569"/>
        <v>Untreated Water</v>
      </c>
      <c r="O17236">
        <v>2.5000000000000001E-2</v>
      </c>
      <c r="P17236">
        <v>120</v>
      </c>
      <c r="Q17236">
        <v>7.8</v>
      </c>
    </row>
    <row r="17237" spans="1:17" hidden="1" x14ac:dyDescent="0.3">
      <c r="A17237" t="s">
        <v>66467</v>
      </c>
      <c r="B17237" t="s">
        <v>66468</v>
      </c>
      <c r="C17237" s="1" t="str">
        <f t="shared" si="2570"/>
        <v>21:0797</v>
      </c>
      <c r="D17237" s="1" t="str">
        <f t="shared" si="2567"/>
        <v>21:0224</v>
      </c>
      <c r="E17237" t="s">
        <v>66469</v>
      </c>
      <c r="F17237" t="s">
        <v>66470</v>
      </c>
      <c r="H17237">
        <v>63.687914599999999</v>
      </c>
      <c r="I17237">
        <v>-131.1453884</v>
      </c>
      <c r="J17237" s="1" t="str">
        <f t="shared" si="2568"/>
        <v>Fluid (stream)</v>
      </c>
      <c r="K17237" s="1" t="str">
        <f t="shared" si="2569"/>
        <v>Untreated Water</v>
      </c>
      <c r="O17237">
        <v>0.56000000000000005</v>
      </c>
      <c r="P17237">
        <v>370</v>
      </c>
      <c r="Q17237">
        <v>4</v>
      </c>
    </row>
    <row r="17238" spans="1:17" hidden="1" x14ac:dyDescent="0.3">
      <c r="A17238" t="s">
        <v>66471</v>
      </c>
      <c r="B17238" t="s">
        <v>66472</v>
      </c>
      <c r="C17238" s="1" t="str">
        <f t="shared" si="2570"/>
        <v>21:0797</v>
      </c>
      <c r="D17238" s="1" t="str">
        <f t="shared" si="2567"/>
        <v>21:0224</v>
      </c>
      <c r="E17238" t="s">
        <v>66473</v>
      </c>
      <c r="F17238" t="s">
        <v>66474</v>
      </c>
      <c r="H17238">
        <v>63.6689747</v>
      </c>
      <c r="I17238">
        <v>-131.17797859999999</v>
      </c>
      <c r="J17238" s="1" t="str">
        <f t="shared" si="2568"/>
        <v>Fluid (stream)</v>
      </c>
      <c r="K17238" s="1" t="str">
        <f t="shared" si="2569"/>
        <v>Untreated Water</v>
      </c>
      <c r="O17238">
        <v>2.5000000000000001E-2</v>
      </c>
      <c r="P17238">
        <v>140</v>
      </c>
      <c r="Q17238">
        <v>6.5</v>
      </c>
    </row>
    <row r="17239" spans="1:17" hidden="1" x14ac:dyDescent="0.3">
      <c r="A17239" t="s">
        <v>66475</v>
      </c>
      <c r="B17239" t="s">
        <v>66476</v>
      </c>
      <c r="C17239" s="1" t="str">
        <f t="shared" si="2570"/>
        <v>21:0797</v>
      </c>
      <c r="D17239" s="1" t="str">
        <f t="shared" si="2567"/>
        <v>21:0224</v>
      </c>
      <c r="E17239" t="s">
        <v>66477</v>
      </c>
      <c r="F17239" t="s">
        <v>66478</v>
      </c>
      <c r="H17239">
        <v>63.610016999999999</v>
      </c>
      <c r="I17239">
        <v>-131.0827161</v>
      </c>
      <c r="J17239" s="1" t="str">
        <f t="shared" si="2568"/>
        <v>Fluid (stream)</v>
      </c>
      <c r="K17239" s="1" t="str">
        <f t="shared" si="2569"/>
        <v>Untreated Water</v>
      </c>
      <c r="O17239">
        <v>2.5000000000000001E-2</v>
      </c>
      <c r="P17239">
        <v>70</v>
      </c>
      <c r="Q17239">
        <v>7.6</v>
      </c>
    </row>
    <row r="17240" spans="1:17" hidden="1" x14ac:dyDescent="0.3">
      <c r="A17240" t="s">
        <v>66479</v>
      </c>
      <c r="B17240" t="s">
        <v>66480</v>
      </c>
      <c r="C17240" s="1" t="str">
        <f t="shared" si="2570"/>
        <v>21:0797</v>
      </c>
      <c r="D17240" s="1" t="str">
        <f t="shared" si="2567"/>
        <v>21:0224</v>
      </c>
      <c r="E17240" t="s">
        <v>66477</v>
      </c>
      <c r="F17240" t="s">
        <v>66481</v>
      </c>
      <c r="H17240">
        <v>63.610016999999999</v>
      </c>
      <c r="I17240">
        <v>-131.0827161</v>
      </c>
      <c r="J17240" s="1" t="str">
        <f t="shared" si="2568"/>
        <v>Fluid (stream)</v>
      </c>
      <c r="K17240" s="1" t="str">
        <f t="shared" si="2569"/>
        <v>Untreated Water</v>
      </c>
      <c r="O17240">
        <v>2.5000000000000001E-2</v>
      </c>
      <c r="P17240">
        <v>70</v>
      </c>
      <c r="Q17240">
        <v>7.8</v>
      </c>
    </row>
    <row r="17241" spans="1:17" hidden="1" x14ac:dyDescent="0.3">
      <c r="A17241" t="s">
        <v>66482</v>
      </c>
      <c r="B17241" t="s">
        <v>66483</v>
      </c>
      <c r="C17241" s="1" t="str">
        <f t="shared" si="2570"/>
        <v>21:0797</v>
      </c>
      <c r="D17241" s="1" t="str">
        <f t="shared" si="2567"/>
        <v>21:0224</v>
      </c>
      <c r="E17241" t="s">
        <v>66484</v>
      </c>
      <c r="F17241" t="s">
        <v>66485</v>
      </c>
      <c r="H17241">
        <v>63.631171199999997</v>
      </c>
      <c r="I17241">
        <v>-131.0949425</v>
      </c>
      <c r="J17241" s="1" t="str">
        <f t="shared" si="2568"/>
        <v>Fluid (stream)</v>
      </c>
      <c r="K17241" s="1" t="str">
        <f t="shared" si="2569"/>
        <v>Untreated Water</v>
      </c>
      <c r="O17241">
        <v>2.5000000000000001E-2</v>
      </c>
      <c r="P17241">
        <v>120</v>
      </c>
      <c r="Q17241">
        <v>4.5</v>
      </c>
    </row>
    <row r="17242" spans="1:17" hidden="1" x14ac:dyDescent="0.3">
      <c r="A17242" t="s">
        <v>66486</v>
      </c>
      <c r="B17242" t="s">
        <v>66487</v>
      </c>
      <c r="C17242" s="1" t="str">
        <f t="shared" si="2570"/>
        <v>21:0797</v>
      </c>
      <c r="D17242" s="1" t="str">
        <f t="shared" si="2567"/>
        <v>21:0224</v>
      </c>
      <c r="E17242" t="s">
        <v>66488</v>
      </c>
      <c r="F17242" t="s">
        <v>66489</v>
      </c>
      <c r="H17242">
        <v>63.612707399999998</v>
      </c>
      <c r="I17242">
        <v>-131.08416360000001</v>
      </c>
      <c r="J17242" s="1" t="str">
        <f t="shared" si="2568"/>
        <v>Fluid (stream)</v>
      </c>
      <c r="K17242" s="1" t="str">
        <f t="shared" si="2569"/>
        <v>Untreated Water</v>
      </c>
      <c r="O17242">
        <v>2.5000000000000001E-2</v>
      </c>
      <c r="P17242">
        <v>120</v>
      </c>
      <c r="Q17242">
        <v>5.9</v>
      </c>
    </row>
    <row r="17243" spans="1:17" hidden="1" x14ac:dyDescent="0.3">
      <c r="A17243" t="s">
        <v>66490</v>
      </c>
      <c r="B17243" t="s">
        <v>66491</v>
      </c>
      <c r="C17243" s="1" t="str">
        <f t="shared" si="2570"/>
        <v>21:0797</v>
      </c>
      <c r="D17243" s="1" t="str">
        <f t="shared" si="2567"/>
        <v>21:0224</v>
      </c>
      <c r="E17243" t="s">
        <v>66492</v>
      </c>
      <c r="F17243" t="s">
        <v>66493</v>
      </c>
      <c r="H17243">
        <v>63.599741100000003</v>
      </c>
      <c r="I17243">
        <v>-131.0157863</v>
      </c>
      <c r="J17243" s="1" t="str">
        <f t="shared" si="2568"/>
        <v>Fluid (stream)</v>
      </c>
      <c r="K17243" s="1" t="str">
        <f t="shared" si="2569"/>
        <v>Untreated Water</v>
      </c>
      <c r="O17243">
        <v>0.5</v>
      </c>
      <c r="P17243">
        <v>100</v>
      </c>
      <c r="Q17243">
        <v>7.4</v>
      </c>
    </row>
    <row r="17244" spans="1:17" hidden="1" x14ac:dyDescent="0.3">
      <c r="A17244" t="s">
        <v>66494</v>
      </c>
      <c r="B17244" t="s">
        <v>66495</v>
      </c>
      <c r="C17244" s="1" t="str">
        <f t="shared" si="2570"/>
        <v>21:0797</v>
      </c>
      <c r="D17244" s="1" t="str">
        <f t="shared" si="2567"/>
        <v>21:0224</v>
      </c>
      <c r="E17244" t="s">
        <v>66496</v>
      </c>
      <c r="F17244" t="s">
        <v>66497</v>
      </c>
      <c r="H17244">
        <v>63.591434200000002</v>
      </c>
      <c r="I17244">
        <v>-131.02106509999999</v>
      </c>
      <c r="J17244" s="1" t="str">
        <f t="shared" si="2568"/>
        <v>Fluid (stream)</v>
      </c>
      <c r="K17244" s="1" t="str">
        <f t="shared" si="2569"/>
        <v>Untreated Water</v>
      </c>
      <c r="O17244">
        <v>2.5000000000000001E-2</v>
      </c>
      <c r="P17244">
        <v>60</v>
      </c>
      <c r="Q17244">
        <v>7.2</v>
      </c>
    </row>
    <row r="17245" spans="1:17" hidden="1" x14ac:dyDescent="0.3">
      <c r="A17245" t="s">
        <v>66498</v>
      </c>
      <c r="B17245" t="s">
        <v>66499</v>
      </c>
      <c r="C17245" s="1" t="str">
        <f t="shared" si="2570"/>
        <v>21:0797</v>
      </c>
      <c r="D17245" s="1" t="str">
        <f t="shared" si="2567"/>
        <v>21:0224</v>
      </c>
      <c r="E17245" t="s">
        <v>66500</v>
      </c>
      <c r="F17245" t="s">
        <v>66501</v>
      </c>
      <c r="H17245">
        <v>63.614933000000001</v>
      </c>
      <c r="I17245">
        <v>-131.04992780000001</v>
      </c>
      <c r="J17245" s="1" t="str">
        <f t="shared" si="2568"/>
        <v>Fluid (stream)</v>
      </c>
      <c r="K17245" s="1" t="str">
        <f t="shared" si="2569"/>
        <v>Untreated Water</v>
      </c>
      <c r="O17245">
        <v>2.5000000000000001E-2</v>
      </c>
      <c r="P17245">
        <v>100</v>
      </c>
      <c r="Q17245">
        <v>7.1</v>
      </c>
    </row>
    <row r="17246" spans="1:17" hidden="1" x14ac:dyDescent="0.3">
      <c r="A17246" t="s">
        <v>66502</v>
      </c>
      <c r="B17246" t="s">
        <v>66503</v>
      </c>
      <c r="C17246" s="1" t="str">
        <f t="shared" si="2570"/>
        <v>21:0797</v>
      </c>
      <c r="D17246" s="1" t="str">
        <f t="shared" si="2567"/>
        <v>21:0224</v>
      </c>
      <c r="E17246" t="s">
        <v>66504</v>
      </c>
      <c r="F17246" t="s">
        <v>66505</v>
      </c>
      <c r="H17246">
        <v>63.6252104</v>
      </c>
      <c r="I17246">
        <v>-131.11022629999999</v>
      </c>
      <c r="J17246" s="1" t="str">
        <f t="shared" si="2568"/>
        <v>Fluid (stream)</v>
      </c>
      <c r="K17246" s="1" t="str">
        <f t="shared" si="2569"/>
        <v>Untreated Water</v>
      </c>
      <c r="O17246">
        <v>2.5000000000000001E-2</v>
      </c>
      <c r="P17246">
        <v>110</v>
      </c>
      <c r="Q17246">
        <v>7.6</v>
      </c>
    </row>
    <row r="17247" spans="1:17" hidden="1" x14ac:dyDescent="0.3">
      <c r="A17247" t="s">
        <v>66506</v>
      </c>
      <c r="B17247" t="s">
        <v>66507</v>
      </c>
      <c r="C17247" s="1" t="str">
        <f t="shared" si="2570"/>
        <v>21:0797</v>
      </c>
      <c r="D17247" s="1" t="str">
        <f t="shared" si="2567"/>
        <v>21:0224</v>
      </c>
      <c r="E17247" t="s">
        <v>66508</v>
      </c>
      <c r="F17247" t="s">
        <v>66509</v>
      </c>
      <c r="H17247">
        <v>63.630093100000003</v>
      </c>
      <c r="I17247">
        <v>-131.17712270000001</v>
      </c>
      <c r="J17247" s="1" t="str">
        <f t="shared" si="2568"/>
        <v>Fluid (stream)</v>
      </c>
      <c r="K17247" s="1" t="str">
        <f t="shared" si="2569"/>
        <v>Untreated Water</v>
      </c>
      <c r="O17247">
        <v>0.38</v>
      </c>
      <c r="P17247">
        <v>160</v>
      </c>
      <c r="Q17247">
        <v>4.8</v>
      </c>
    </row>
    <row r="17248" spans="1:17" hidden="1" x14ac:dyDescent="0.3">
      <c r="A17248" t="s">
        <v>66510</v>
      </c>
      <c r="B17248" t="s">
        <v>66511</v>
      </c>
      <c r="C17248" s="1" t="str">
        <f t="shared" si="2570"/>
        <v>21:0797</v>
      </c>
      <c r="D17248" s="1" t="str">
        <f t="shared" si="2567"/>
        <v>21:0224</v>
      </c>
      <c r="E17248" t="s">
        <v>66512</v>
      </c>
      <c r="F17248" t="s">
        <v>66513</v>
      </c>
      <c r="H17248">
        <v>63.627100599999999</v>
      </c>
      <c r="I17248">
        <v>-131.1743305</v>
      </c>
      <c r="J17248" s="1" t="str">
        <f t="shared" si="2568"/>
        <v>Fluid (stream)</v>
      </c>
      <c r="K17248" s="1" t="str">
        <f t="shared" si="2569"/>
        <v>Untreated Water</v>
      </c>
      <c r="O17248">
        <v>2.5000000000000001E-2</v>
      </c>
      <c r="P17248">
        <v>150</v>
      </c>
      <c r="Q17248">
        <v>6.5</v>
      </c>
    </row>
    <row r="17249" spans="1:17" hidden="1" x14ac:dyDescent="0.3">
      <c r="A17249" t="s">
        <v>66514</v>
      </c>
      <c r="B17249" t="s">
        <v>66515</v>
      </c>
      <c r="C17249" s="1" t="str">
        <f t="shared" si="2570"/>
        <v>21:0797</v>
      </c>
      <c r="D17249" s="1" t="str">
        <f t="shared" si="2567"/>
        <v>21:0224</v>
      </c>
      <c r="E17249" t="s">
        <v>66516</v>
      </c>
      <c r="F17249" t="s">
        <v>66517</v>
      </c>
      <c r="H17249">
        <v>63.505502999999997</v>
      </c>
      <c r="I17249">
        <v>-131.01999839999999</v>
      </c>
      <c r="J17249" s="1" t="str">
        <f t="shared" si="2568"/>
        <v>Fluid (stream)</v>
      </c>
      <c r="K17249" s="1" t="str">
        <f t="shared" si="2569"/>
        <v>Untreated Water</v>
      </c>
      <c r="O17249">
        <v>2.5000000000000001E-2</v>
      </c>
      <c r="P17249">
        <v>60</v>
      </c>
      <c r="Q17249">
        <v>7.2</v>
      </c>
    </row>
    <row r="17250" spans="1:17" hidden="1" x14ac:dyDescent="0.3">
      <c r="A17250" t="s">
        <v>66518</v>
      </c>
      <c r="B17250" t="s">
        <v>66519</v>
      </c>
      <c r="C17250" s="1" t="str">
        <f t="shared" si="2570"/>
        <v>21:0797</v>
      </c>
      <c r="D17250" s="1" t="str">
        <f>HYPERLINK("http://geochem.nrcan.gc.ca/cdogs/content/svy/svy_e.htm", "")</f>
        <v/>
      </c>
      <c r="G17250" s="1" t="str">
        <f>HYPERLINK("http://geochem.nrcan.gc.ca/cdogs/content/cr_/cr_00089_e.htm", "89")</f>
        <v>89</v>
      </c>
      <c r="J17250" t="s">
        <v>11453</v>
      </c>
      <c r="K17250" t="s">
        <v>11454</v>
      </c>
      <c r="O17250">
        <v>2.1</v>
      </c>
      <c r="P17250">
        <v>330</v>
      </c>
      <c r="Q17250">
        <v>8.1</v>
      </c>
    </row>
    <row r="17251" spans="1:17" hidden="1" x14ac:dyDescent="0.3">
      <c r="A17251" t="s">
        <v>66520</v>
      </c>
      <c r="B17251" t="s">
        <v>66521</v>
      </c>
      <c r="C17251" s="1" t="str">
        <f t="shared" si="2570"/>
        <v>21:0797</v>
      </c>
      <c r="D17251" s="1" t="str">
        <f t="shared" ref="D17251:D17261" si="2571">HYPERLINK("http://geochem.nrcan.gc.ca/cdogs/content/svy/svy210224_e.htm", "21:0224")</f>
        <v>21:0224</v>
      </c>
      <c r="E17251" t="s">
        <v>66522</v>
      </c>
      <c r="F17251" t="s">
        <v>66523</v>
      </c>
      <c r="H17251">
        <v>63.513948800000001</v>
      </c>
      <c r="I17251">
        <v>-131.0208159</v>
      </c>
      <c r="J17251" s="1" t="str">
        <f t="shared" ref="J17251:J17261" si="2572">HYPERLINK("http://geochem.nrcan.gc.ca/cdogs/content/kwd/kwd020018_e.htm", "Fluid (stream)")</f>
        <v>Fluid (stream)</v>
      </c>
      <c r="K17251" s="1" t="str">
        <f t="shared" ref="K17251:K17261" si="2573">HYPERLINK("http://geochem.nrcan.gc.ca/cdogs/content/kwd/kwd080007_e.htm", "Untreated Water")</f>
        <v>Untreated Water</v>
      </c>
      <c r="O17251">
        <v>0.85</v>
      </c>
      <c r="P17251">
        <v>200</v>
      </c>
      <c r="Q17251">
        <v>7.2</v>
      </c>
    </row>
    <row r="17252" spans="1:17" hidden="1" x14ac:dyDescent="0.3">
      <c r="A17252" t="s">
        <v>66524</v>
      </c>
      <c r="B17252" t="s">
        <v>66525</v>
      </c>
      <c r="C17252" s="1" t="str">
        <f t="shared" si="2570"/>
        <v>21:0797</v>
      </c>
      <c r="D17252" s="1" t="str">
        <f t="shared" si="2571"/>
        <v>21:0224</v>
      </c>
      <c r="E17252" t="s">
        <v>66526</v>
      </c>
      <c r="F17252" t="s">
        <v>66527</v>
      </c>
      <c r="H17252">
        <v>63.535220600000002</v>
      </c>
      <c r="I17252">
        <v>-130.06840389999999</v>
      </c>
      <c r="J17252" s="1" t="str">
        <f t="shared" si="2572"/>
        <v>Fluid (stream)</v>
      </c>
      <c r="K17252" s="1" t="str">
        <f t="shared" si="2573"/>
        <v>Untreated Water</v>
      </c>
      <c r="O17252">
        <v>1.7</v>
      </c>
      <c r="P17252">
        <v>90</v>
      </c>
      <c r="Q17252">
        <v>8.3000000000000007</v>
      </c>
    </row>
    <row r="17253" spans="1:17" hidden="1" x14ac:dyDescent="0.3">
      <c r="A17253" t="s">
        <v>66528</v>
      </c>
      <c r="B17253" t="s">
        <v>66529</v>
      </c>
      <c r="C17253" s="1" t="str">
        <f t="shared" si="2570"/>
        <v>21:0797</v>
      </c>
      <c r="D17253" s="1" t="str">
        <f t="shared" si="2571"/>
        <v>21:0224</v>
      </c>
      <c r="E17253" t="s">
        <v>66530</v>
      </c>
      <c r="F17253" t="s">
        <v>66531</v>
      </c>
      <c r="H17253">
        <v>63.5423914</v>
      </c>
      <c r="I17253">
        <v>-130.008014</v>
      </c>
      <c r="J17253" s="1" t="str">
        <f t="shared" si="2572"/>
        <v>Fluid (stream)</v>
      </c>
      <c r="K17253" s="1" t="str">
        <f t="shared" si="2573"/>
        <v>Untreated Water</v>
      </c>
      <c r="O17253">
        <v>3.5</v>
      </c>
      <c r="P17253">
        <v>110</v>
      </c>
      <c r="Q17253">
        <v>8.1999999999999993</v>
      </c>
    </row>
    <row r="17254" spans="1:17" hidden="1" x14ac:dyDescent="0.3">
      <c r="A17254" t="s">
        <v>66532</v>
      </c>
      <c r="B17254" t="s">
        <v>66533</v>
      </c>
      <c r="C17254" s="1" t="str">
        <f t="shared" si="2570"/>
        <v>21:0797</v>
      </c>
      <c r="D17254" s="1" t="str">
        <f t="shared" si="2571"/>
        <v>21:0224</v>
      </c>
      <c r="E17254" t="s">
        <v>66534</v>
      </c>
      <c r="F17254" t="s">
        <v>66535</v>
      </c>
      <c r="H17254">
        <v>63.597044099999998</v>
      </c>
      <c r="I17254">
        <v>-130.02445829999999</v>
      </c>
      <c r="J17254" s="1" t="str">
        <f t="shared" si="2572"/>
        <v>Fluid (stream)</v>
      </c>
      <c r="K17254" s="1" t="str">
        <f t="shared" si="2573"/>
        <v>Untreated Water</v>
      </c>
      <c r="O17254">
        <v>17</v>
      </c>
      <c r="P17254">
        <v>70</v>
      </c>
      <c r="Q17254">
        <v>8.1</v>
      </c>
    </row>
    <row r="17255" spans="1:17" hidden="1" x14ac:dyDescent="0.3">
      <c r="A17255" t="s">
        <v>66536</v>
      </c>
      <c r="B17255" t="s">
        <v>66537</v>
      </c>
      <c r="C17255" s="1" t="str">
        <f t="shared" si="2570"/>
        <v>21:0797</v>
      </c>
      <c r="D17255" s="1" t="str">
        <f t="shared" si="2571"/>
        <v>21:0224</v>
      </c>
      <c r="E17255" t="s">
        <v>66538</v>
      </c>
      <c r="F17255" t="s">
        <v>66539</v>
      </c>
      <c r="H17255">
        <v>63.587952700000002</v>
      </c>
      <c r="I17255">
        <v>-130.09695780000001</v>
      </c>
      <c r="J17255" s="1" t="str">
        <f t="shared" si="2572"/>
        <v>Fluid (stream)</v>
      </c>
      <c r="K17255" s="1" t="str">
        <f t="shared" si="2573"/>
        <v>Untreated Water</v>
      </c>
      <c r="O17255">
        <v>4.2</v>
      </c>
      <c r="P17255">
        <v>90</v>
      </c>
      <c r="Q17255">
        <v>7.9</v>
      </c>
    </row>
    <row r="17256" spans="1:17" hidden="1" x14ac:dyDescent="0.3">
      <c r="A17256" t="s">
        <v>66540</v>
      </c>
      <c r="B17256" t="s">
        <v>66541</v>
      </c>
      <c r="C17256" s="1" t="str">
        <f t="shared" si="2570"/>
        <v>21:0797</v>
      </c>
      <c r="D17256" s="1" t="str">
        <f t="shared" si="2571"/>
        <v>21:0224</v>
      </c>
      <c r="E17256" t="s">
        <v>66542</v>
      </c>
      <c r="F17256" t="s">
        <v>66543</v>
      </c>
      <c r="H17256">
        <v>63.565967899999997</v>
      </c>
      <c r="I17256">
        <v>-130.12164509999999</v>
      </c>
      <c r="J17256" s="1" t="str">
        <f t="shared" si="2572"/>
        <v>Fluid (stream)</v>
      </c>
      <c r="K17256" s="1" t="str">
        <f t="shared" si="2573"/>
        <v>Untreated Water</v>
      </c>
      <c r="O17256">
        <v>1.8</v>
      </c>
      <c r="P17256">
        <v>120</v>
      </c>
      <c r="Q17256">
        <v>8.1999999999999993</v>
      </c>
    </row>
    <row r="17257" spans="1:17" hidden="1" x14ac:dyDescent="0.3">
      <c r="A17257" t="s">
        <v>66544</v>
      </c>
      <c r="B17257" t="s">
        <v>66545</v>
      </c>
      <c r="C17257" s="1" t="str">
        <f t="shared" si="2570"/>
        <v>21:0797</v>
      </c>
      <c r="D17257" s="1" t="str">
        <f t="shared" si="2571"/>
        <v>21:0224</v>
      </c>
      <c r="E17257" t="s">
        <v>66546</v>
      </c>
      <c r="F17257" t="s">
        <v>66547</v>
      </c>
      <c r="H17257">
        <v>63.5993846</v>
      </c>
      <c r="I17257">
        <v>-130.15888340000001</v>
      </c>
      <c r="J17257" s="1" t="str">
        <f t="shared" si="2572"/>
        <v>Fluid (stream)</v>
      </c>
      <c r="K17257" s="1" t="str">
        <f t="shared" si="2573"/>
        <v>Untreated Water</v>
      </c>
      <c r="O17257">
        <v>35.700000000000003</v>
      </c>
      <c r="P17257">
        <v>80</v>
      </c>
      <c r="Q17257">
        <v>8.1999999999999993</v>
      </c>
    </row>
    <row r="17258" spans="1:17" hidden="1" x14ac:dyDescent="0.3">
      <c r="A17258" t="s">
        <v>66548</v>
      </c>
      <c r="B17258" t="s">
        <v>66549</v>
      </c>
      <c r="C17258" s="1" t="str">
        <f t="shared" si="2570"/>
        <v>21:0797</v>
      </c>
      <c r="D17258" s="1" t="str">
        <f t="shared" si="2571"/>
        <v>21:0224</v>
      </c>
      <c r="E17258" t="s">
        <v>66550</v>
      </c>
      <c r="F17258" t="s">
        <v>66551</v>
      </c>
      <c r="H17258">
        <v>63.531469399999999</v>
      </c>
      <c r="I17258">
        <v>-130.1503582</v>
      </c>
      <c r="J17258" s="1" t="str">
        <f t="shared" si="2572"/>
        <v>Fluid (stream)</v>
      </c>
      <c r="K17258" s="1" t="str">
        <f t="shared" si="2573"/>
        <v>Untreated Water</v>
      </c>
      <c r="O17258">
        <v>1.2</v>
      </c>
      <c r="P17258">
        <v>70</v>
      </c>
      <c r="Q17258">
        <v>8.1</v>
      </c>
    </row>
    <row r="17259" spans="1:17" hidden="1" x14ac:dyDescent="0.3">
      <c r="A17259" t="s">
        <v>66552</v>
      </c>
      <c r="B17259" t="s">
        <v>66553</v>
      </c>
      <c r="C17259" s="1" t="str">
        <f t="shared" si="2570"/>
        <v>21:0797</v>
      </c>
      <c r="D17259" s="1" t="str">
        <f t="shared" si="2571"/>
        <v>21:0224</v>
      </c>
      <c r="E17259" t="s">
        <v>66554</v>
      </c>
      <c r="F17259" t="s">
        <v>66555</v>
      </c>
      <c r="H17259">
        <v>63.533039100000003</v>
      </c>
      <c r="I17259">
        <v>-130.15494670000001</v>
      </c>
      <c r="J17259" s="1" t="str">
        <f t="shared" si="2572"/>
        <v>Fluid (stream)</v>
      </c>
      <c r="K17259" s="1" t="str">
        <f t="shared" si="2573"/>
        <v>Untreated Water</v>
      </c>
      <c r="O17259">
        <v>1.8</v>
      </c>
      <c r="P17259">
        <v>180</v>
      </c>
      <c r="Q17259">
        <v>8.1999999999999993</v>
      </c>
    </row>
    <row r="17260" spans="1:17" hidden="1" x14ac:dyDescent="0.3">
      <c r="A17260" t="s">
        <v>66556</v>
      </c>
      <c r="B17260" t="s">
        <v>66557</v>
      </c>
      <c r="C17260" s="1" t="str">
        <f t="shared" si="2570"/>
        <v>21:0797</v>
      </c>
      <c r="D17260" s="1" t="str">
        <f t="shared" si="2571"/>
        <v>21:0224</v>
      </c>
      <c r="E17260" t="s">
        <v>66554</v>
      </c>
      <c r="F17260" t="s">
        <v>66558</v>
      </c>
      <c r="H17260">
        <v>63.533039100000003</v>
      </c>
      <c r="I17260">
        <v>-130.15494670000001</v>
      </c>
      <c r="J17260" s="1" t="str">
        <f t="shared" si="2572"/>
        <v>Fluid (stream)</v>
      </c>
      <c r="K17260" s="1" t="str">
        <f t="shared" si="2573"/>
        <v>Untreated Water</v>
      </c>
      <c r="O17260">
        <v>1.8</v>
      </c>
      <c r="P17260">
        <v>190</v>
      </c>
      <c r="Q17260">
        <v>8.1999999999999993</v>
      </c>
    </row>
    <row r="17261" spans="1:17" hidden="1" x14ac:dyDescent="0.3">
      <c r="A17261" t="s">
        <v>66559</v>
      </c>
      <c r="B17261" t="s">
        <v>66560</v>
      </c>
      <c r="C17261" s="1" t="str">
        <f t="shared" si="2570"/>
        <v>21:0797</v>
      </c>
      <c r="D17261" s="1" t="str">
        <f t="shared" si="2571"/>
        <v>21:0224</v>
      </c>
      <c r="E17261" t="s">
        <v>66561</v>
      </c>
      <c r="F17261" t="s">
        <v>66562</v>
      </c>
      <c r="H17261">
        <v>63.517852099999999</v>
      </c>
      <c r="I17261">
        <v>-130.2250118</v>
      </c>
      <c r="J17261" s="1" t="str">
        <f t="shared" si="2572"/>
        <v>Fluid (stream)</v>
      </c>
      <c r="K17261" s="1" t="str">
        <f t="shared" si="2573"/>
        <v>Untreated Water</v>
      </c>
      <c r="O17261">
        <v>0.06</v>
      </c>
      <c r="P17261">
        <v>50</v>
      </c>
      <c r="Q17261">
        <v>7.6</v>
      </c>
    </row>
    <row r="17262" spans="1:17" hidden="1" x14ac:dyDescent="0.3">
      <c r="A17262" t="s">
        <v>66563</v>
      </c>
      <c r="B17262" t="s">
        <v>66564</v>
      </c>
      <c r="C17262" s="1" t="str">
        <f t="shared" si="2570"/>
        <v>21:0797</v>
      </c>
      <c r="D17262" s="1" t="str">
        <f>HYPERLINK("http://geochem.nrcan.gc.ca/cdogs/content/svy/svy_e.htm", "")</f>
        <v/>
      </c>
      <c r="G17262" s="1" t="str">
        <f>HYPERLINK("http://geochem.nrcan.gc.ca/cdogs/content/cr_/cr_00088_e.htm", "88")</f>
        <v>88</v>
      </c>
      <c r="J17262" t="s">
        <v>11453</v>
      </c>
      <c r="K17262" t="s">
        <v>11454</v>
      </c>
      <c r="O17262">
        <v>2.5000000000000001E-2</v>
      </c>
      <c r="P17262">
        <v>90</v>
      </c>
      <c r="Q17262">
        <v>8.1999999999999993</v>
      </c>
    </row>
    <row r="17263" spans="1:17" hidden="1" x14ac:dyDescent="0.3">
      <c r="A17263" t="s">
        <v>66565</v>
      </c>
      <c r="B17263" t="s">
        <v>66566</v>
      </c>
      <c r="C17263" s="1" t="str">
        <f t="shared" si="2570"/>
        <v>21:0797</v>
      </c>
      <c r="D17263" s="1" t="str">
        <f t="shared" ref="D17263:D17284" si="2574">HYPERLINK("http://geochem.nrcan.gc.ca/cdogs/content/svy/svy210224_e.htm", "21:0224")</f>
        <v>21:0224</v>
      </c>
      <c r="E17263" t="s">
        <v>66567</v>
      </c>
      <c r="F17263" t="s">
        <v>66568</v>
      </c>
      <c r="H17263">
        <v>63.493173400000003</v>
      </c>
      <c r="I17263">
        <v>-130.2326927</v>
      </c>
      <c r="J17263" s="1" t="str">
        <f t="shared" ref="J17263:J17284" si="2575">HYPERLINK("http://geochem.nrcan.gc.ca/cdogs/content/kwd/kwd020018_e.htm", "Fluid (stream)")</f>
        <v>Fluid (stream)</v>
      </c>
      <c r="K17263" s="1" t="str">
        <f t="shared" ref="K17263:K17284" si="2576">HYPERLINK("http://geochem.nrcan.gc.ca/cdogs/content/kwd/kwd080007_e.htm", "Untreated Water")</f>
        <v>Untreated Water</v>
      </c>
      <c r="O17263">
        <v>0.55000000000000004</v>
      </c>
      <c r="P17263">
        <v>40</v>
      </c>
      <c r="Q17263">
        <v>7.2</v>
      </c>
    </row>
    <row r="17264" spans="1:17" hidden="1" x14ac:dyDescent="0.3">
      <c r="A17264" t="s">
        <v>66569</v>
      </c>
      <c r="B17264" t="s">
        <v>66570</v>
      </c>
      <c r="C17264" s="1" t="str">
        <f t="shared" si="2570"/>
        <v>21:0797</v>
      </c>
      <c r="D17264" s="1" t="str">
        <f t="shared" si="2574"/>
        <v>21:0224</v>
      </c>
      <c r="E17264" t="s">
        <v>66571</v>
      </c>
      <c r="F17264" t="s">
        <v>66572</v>
      </c>
      <c r="H17264">
        <v>63.5522238</v>
      </c>
      <c r="I17264">
        <v>-130.21104879999999</v>
      </c>
      <c r="J17264" s="1" t="str">
        <f t="shared" si="2575"/>
        <v>Fluid (stream)</v>
      </c>
      <c r="K17264" s="1" t="str">
        <f t="shared" si="2576"/>
        <v>Untreated Water</v>
      </c>
      <c r="O17264">
        <v>1.5</v>
      </c>
      <c r="P17264">
        <v>90</v>
      </c>
      <c r="Q17264">
        <v>8.1999999999999993</v>
      </c>
    </row>
    <row r="17265" spans="1:17" hidden="1" x14ac:dyDescent="0.3">
      <c r="A17265" t="s">
        <v>66573</v>
      </c>
      <c r="B17265" t="s">
        <v>66574</v>
      </c>
      <c r="C17265" s="1" t="str">
        <f t="shared" si="2570"/>
        <v>21:0797</v>
      </c>
      <c r="D17265" s="1" t="str">
        <f t="shared" si="2574"/>
        <v>21:0224</v>
      </c>
      <c r="E17265" t="s">
        <v>66575</v>
      </c>
      <c r="F17265" t="s">
        <v>66576</v>
      </c>
      <c r="H17265">
        <v>63.581562300000002</v>
      </c>
      <c r="I17265">
        <v>-130.23258200000001</v>
      </c>
      <c r="J17265" s="1" t="str">
        <f t="shared" si="2575"/>
        <v>Fluid (stream)</v>
      </c>
      <c r="K17265" s="1" t="str">
        <f t="shared" si="2576"/>
        <v>Untreated Water</v>
      </c>
      <c r="O17265">
        <v>1.3</v>
      </c>
      <c r="P17265">
        <v>90</v>
      </c>
      <c r="Q17265">
        <v>8.1</v>
      </c>
    </row>
    <row r="17266" spans="1:17" hidden="1" x14ac:dyDescent="0.3">
      <c r="A17266" t="s">
        <v>66577</v>
      </c>
      <c r="B17266" t="s">
        <v>66578</v>
      </c>
      <c r="C17266" s="1" t="str">
        <f t="shared" si="2570"/>
        <v>21:0797</v>
      </c>
      <c r="D17266" s="1" t="str">
        <f t="shared" si="2574"/>
        <v>21:0224</v>
      </c>
      <c r="E17266" t="s">
        <v>66579</v>
      </c>
      <c r="F17266" t="s">
        <v>66580</v>
      </c>
      <c r="H17266">
        <v>63.615152000000002</v>
      </c>
      <c r="I17266">
        <v>-130.2895656</v>
      </c>
      <c r="J17266" s="1" t="str">
        <f t="shared" si="2575"/>
        <v>Fluid (stream)</v>
      </c>
      <c r="K17266" s="1" t="str">
        <f t="shared" si="2576"/>
        <v>Untreated Water</v>
      </c>
      <c r="O17266">
        <v>2.5000000000000001E-2</v>
      </c>
      <c r="P17266">
        <v>100</v>
      </c>
      <c r="Q17266">
        <v>7.7</v>
      </c>
    </row>
    <row r="17267" spans="1:17" hidden="1" x14ac:dyDescent="0.3">
      <c r="A17267" t="s">
        <v>66581</v>
      </c>
      <c r="B17267" t="s">
        <v>66582</v>
      </c>
      <c r="C17267" s="1" t="str">
        <f t="shared" si="2570"/>
        <v>21:0797</v>
      </c>
      <c r="D17267" s="1" t="str">
        <f t="shared" si="2574"/>
        <v>21:0224</v>
      </c>
      <c r="E17267" t="s">
        <v>66583</v>
      </c>
      <c r="F17267" t="s">
        <v>66584</v>
      </c>
      <c r="H17267">
        <v>63.602302000000002</v>
      </c>
      <c r="I17267">
        <v>-130.3844718</v>
      </c>
      <c r="J17267" s="1" t="str">
        <f t="shared" si="2575"/>
        <v>Fluid (stream)</v>
      </c>
      <c r="K17267" s="1" t="str">
        <f t="shared" si="2576"/>
        <v>Untreated Water</v>
      </c>
      <c r="O17267">
        <v>2.5000000000000001E-2</v>
      </c>
      <c r="P17267">
        <v>80</v>
      </c>
      <c r="Q17267">
        <v>8</v>
      </c>
    </row>
    <row r="17268" spans="1:17" hidden="1" x14ac:dyDescent="0.3">
      <c r="A17268" t="s">
        <v>66585</v>
      </c>
      <c r="B17268" t="s">
        <v>66586</v>
      </c>
      <c r="C17268" s="1" t="str">
        <f t="shared" si="2570"/>
        <v>21:0797</v>
      </c>
      <c r="D17268" s="1" t="str">
        <f t="shared" si="2574"/>
        <v>21:0224</v>
      </c>
      <c r="E17268" t="s">
        <v>66587</v>
      </c>
      <c r="F17268" t="s">
        <v>66588</v>
      </c>
      <c r="H17268">
        <v>63.596234799999998</v>
      </c>
      <c r="I17268">
        <v>-130.39367139999999</v>
      </c>
      <c r="J17268" s="1" t="str">
        <f t="shared" si="2575"/>
        <v>Fluid (stream)</v>
      </c>
      <c r="K17268" s="1" t="str">
        <f t="shared" si="2576"/>
        <v>Untreated Water</v>
      </c>
      <c r="O17268">
        <v>0.11</v>
      </c>
      <c r="P17268">
        <v>60</v>
      </c>
      <c r="Q17268">
        <v>7.4</v>
      </c>
    </row>
    <row r="17269" spans="1:17" hidden="1" x14ac:dyDescent="0.3">
      <c r="A17269" t="s">
        <v>66589</v>
      </c>
      <c r="B17269" t="s">
        <v>66590</v>
      </c>
      <c r="C17269" s="1" t="str">
        <f t="shared" si="2570"/>
        <v>21:0797</v>
      </c>
      <c r="D17269" s="1" t="str">
        <f t="shared" si="2574"/>
        <v>21:0224</v>
      </c>
      <c r="E17269" t="s">
        <v>66591</v>
      </c>
      <c r="F17269" t="s">
        <v>66592</v>
      </c>
      <c r="H17269">
        <v>63.571662799999999</v>
      </c>
      <c r="I17269">
        <v>-130.34326780000001</v>
      </c>
      <c r="J17269" s="1" t="str">
        <f t="shared" si="2575"/>
        <v>Fluid (stream)</v>
      </c>
      <c r="K17269" s="1" t="str">
        <f t="shared" si="2576"/>
        <v>Untreated Water</v>
      </c>
      <c r="O17269">
        <v>0.21</v>
      </c>
      <c r="P17269">
        <v>110</v>
      </c>
      <c r="Q17269">
        <v>8.1999999999999993</v>
      </c>
    </row>
    <row r="17270" spans="1:17" hidden="1" x14ac:dyDescent="0.3">
      <c r="A17270" t="s">
        <v>66593</v>
      </c>
      <c r="B17270" t="s">
        <v>66594</v>
      </c>
      <c r="C17270" s="1" t="str">
        <f t="shared" si="2570"/>
        <v>21:0797</v>
      </c>
      <c r="D17270" s="1" t="str">
        <f t="shared" si="2574"/>
        <v>21:0224</v>
      </c>
      <c r="E17270" t="s">
        <v>66595</v>
      </c>
      <c r="F17270" t="s">
        <v>66596</v>
      </c>
      <c r="H17270">
        <v>63.557116000000001</v>
      </c>
      <c r="I17270">
        <v>-130.3128514</v>
      </c>
      <c r="J17270" s="1" t="str">
        <f t="shared" si="2575"/>
        <v>Fluid (stream)</v>
      </c>
      <c r="K17270" s="1" t="str">
        <f t="shared" si="2576"/>
        <v>Untreated Water</v>
      </c>
      <c r="O17270">
        <v>0.14000000000000001</v>
      </c>
      <c r="P17270">
        <v>110</v>
      </c>
      <c r="Q17270">
        <v>8.3000000000000007</v>
      </c>
    </row>
    <row r="17271" spans="1:17" hidden="1" x14ac:dyDescent="0.3">
      <c r="A17271" t="s">
        <v>66597</v>
      </c>
      <c r="B17271" t="s">
        <v>66598</v>
      </c>
      <c r="C17271" s="1" t="str">
        <f t="shared" si="2570"/>
        <v>21:0797</v>
      </c>
      <c r="D17271" s="1" t="str">
        <f t="shared" si="2574"/>
        <v>21:0224</v>
      </c>
      <c r="E17271" t="s">
        <v>66599</v>
      </c>
      <c r="F17271" t="s">
        <v>66600</v>
      </c>
      <c r="H17271">
        <v>63.537435799999997</v>
      </c>
      <c r="I17271">
        <v>-130.3103783</v>
      </c>
      <c r="J17271" s="1" t="str">
        <f t="shared" si="2575"/>
        <v>Fluid (stream)</v>
      </c>
      <c r="K17271" s="1" t="str">
        <f t="shared" si="2576"/>
        <v>Untreated Water</v>
      </c>
      <c r="O17271">
        <v>0.28000000000000003</v>
      </c>
      <c r="P17271">
        <v>70</v>
      </c>
      <c r="Q17271">
        <v>7.3</v>
      </c>
    </row>
    <row r="17272" spans="1:17" hidden="1" x14ac:dyDescent="0.3">
      <c r="A17272" t="s">
        <v>66601</v>
      </c>
      <c r="B17272" t="s">
        <v>66602</v>
      </c>
      <c r="C17272" s="1" t="str">
        <f t="shared" si="2570"/>
        <v>21:0797</v>
      </c>
      <c r="D17272" s="1" t="str">
        <f t="shared" si="2574"/>
        <v>21:0224</v>
      </c>
      <c r="E17272" t="s">
        <v>66603</v>
      </c>
      <c r="F17272" t="s">
        <v>66604</v>
      </c>
      <c r="H17272">
        <v>63.536823099999999</v>
      </c>
      <c r="I17272">
        <v>-130.30572359999999</v>
      </c>
      <c r="J17272" s="1" t="str">
        <f t="shared" si="2575"/>
        <v>Fluid (stream)</v>
      </c>
      <c r="K17272" s="1" t="str">
        <f t="shared" si="2576"/>
        <v>Untreated Water</v>
      </c>
      <c r="O17272">
        <v>2.5000000000000001E-2</v>
      </c>
      <c r="P17272">
        <v>50</v>
      </c>
      <c r="Q17272">
        <v>7.1</v>
      </c>
    </row>
    <row r="17273" spans="1:17" hidden="1" x14ac:dyDescent="0.3">
      <c r="A17273" t="s">
        <v>66605</v>
      </c>
      <c r="B17273" t="s">
        <v>66606</v>
      </c>
      <c r="C17273" s="1" t="str">
        <f t="shared" si="2570"/>
        <v>21:0797</v>
      </c>
      <c r="D17273" s="1" t="str">
        <f t="shared" si="2574"/>
        <v>21:0224</v>
      </c>
      <c r="E17273" t="s">
        <v>66607</v>
      </c>
      <c r="F17273" t="s">
        <v>66608</v>
      </c>
      <c r="H17273">
        <v>63.555118999999998</v>
      </c>
      <c r="I17273">
        <v>-130.39317399999999</v>
      </c>
      <c r="J17273" s="1" t="str">
        <f t="shared" si="2575"/>
        <v>Fluid (stream)</v>
      </c>
      <c r="K17273" s="1" t="str">
        <f t="shared" si="2576"/>
        <v>Untreated Water</v>
      </c>
      <c r="O17273">
        <v>0.36</v>
      </c>
      <c r="P17273">
        <v>70</v>
      </c>
      <c r="Q17273">
        <v>8</v>
      </c>
    </row>
    <row r="17274" spans="1:17" hidden="1" x14ac:dyDescent="0.3">
      <c r="A17274" t="s">
        <v>66609</v>
      </c>
      <c r="B17274" t="s">
        <v>66610</v>
      </c>
      <c r="C17274" s="1" t="str">
        <f t="shared" si="2570"/>
        <v>21:0797</v>
      </c>
      <c r="D17274" s="1" t="str">
        <f t="shared" si="2574"/>
        <v>21:0224</v>
      </c>
      <c r="E17274" t="s">
        <v>66611</v>
      </c>
      <c r="F17274" t="s">
        <v>66612</v>
      </c>
      <c r="H17274">
        <v>63.545165099999998</v>
      </c>
      <c r="I17274">
        <v>-130.47211060000001</v>
      </c>
      <c r="J17274" s="1" t="str">
        <f t="shared" si="2575"/>
        <v>Fluid (stream)</v>
      </c>
      <c r="K17274" s="1" t="str">
        <f t="shared" si="2576"/>
        <v>Untreated Water</v>
      </c>
      <c r="O17274">
        <v>0.8</v>
      </c>
      <c r="P17274">
        <v>70</v>
      </c>
      <c r="Q17274">
        <v>8.4</v>
      </c>
    </row>
    <row r="17275" spans="1:17" hidden="1" x14ac:dyDescent="0.3">
      <c r="A17275" t="s">
        <v>66613</v>
      </c>
      <c r="B17275" t="s">
        <v>66614</v>
      </c>
      <c r="C17275" s="1" t="str">
        <f t="shared" si="2570"/>
        <v>21:0797</v>
      </c>
      <c r="D17275" s="1" t="str">
        <f t="shared" si="2574"/>
        <v>21:0224</v>
      </c>
      <c r="E17275" t="s">
        <v>66615</v>
      </c>
      <c r="F17275" t="s">
        <v>66616</v>
      </c>
      <c r="H17275">
        <v>63.538083999999998</v>
      </c>
      <c r="I17275">
        <v>-130.46496629999999</v>
      </c>
      <c r="J17275" s="1" t="str">
        <f t="shared" si="2575"/>
        <v>Fluid (stream)</v>
      </c>
      <c r="K17275" s="1" t="str">
        <f t="shared" si="2576"/>
        <v>Untreated Water</v>
      </c>
      <c r="O17275">
        <v>0.88</v>
      </c>
      <c r="P17275">
        <v>70</v>
      </c>
      <c r="Q17275">
        <v>8.3000000000000007</v>
      </c>
    </row>
    <row r="17276" spans="1:17" hidden="1" x14ac:dyDescent="0.3">
      <c r="A17276" t="s">
        <v>66617</v>
      </c>
      <c r="B17276" t="s">
        <v>66618</v>
      </c>
      <c r="C17276" s="1" t="str">
        <f t="shared" si="2570"/>
        <v>21:0797</v>
      </c>
      <c r="D17276" s="1" t="str">
        <f t="shared" si="2574"/>
        <v>21:0224</v>
      </c>
      <c r="E17276" t="s">
        <v>66619</v>
      </c>
      <c r="F17276" t="s">
        <v>66620</v>
      </c>
      <c r="H17276">
        <v>63.517293500000001</v>
      </c>
      <c r="I17276">
        <v>-130.46766059999999</v>
      </c>
      <c r="J17276" s="1" t="str">
        <f t="shared" si="2575"/>
        <v>Fluid (stream)</v>
      </c>
      <c r="K17276" s="1" t="str">
        <f t="shared" si="2576"/>
        <v>Untreated Water</v>
      </c>
      <c r="O17276">
        <v>2.5000000000000001E-2</v>
      </c>
      <c r="P17276">
        <v>50</v>
      </c>
      <c r="Q17276">
        <v>7.5</v>
      </c>
    </row>
    <row r="17277" spans="1:17" hidden="1" x14ac:dyDescent="0.3">
      <c r="A17277" t="s">
        <v>66621</v>
      </c>
      <c r="B17277" t="s">
        <v>66622</v>
      </c>
      <c r="C17277" s="1" t="str">
        <f t="shared" si="2570"/>
        <v>21:0797</v>
      </c>
      <c r="D17277" s="1" t="str">
        <f t="shared" si="2574"/>
        <v>21:0224</v>
      </c>
      <c r="E17277" t="s">
        <v>66623</v>
      </c>
      <c r="F17277" t="s">
        <v>66624</v>
      </c>
      <c r="H17277">
        <v>63.5189387</v>
      </c>
      <c r="I17277">
        <v>-130.44446490000001</v>
      </c>
      <c r="J17277" s="1" t="str">
        <f t="shared" si="2575"/>
        <v>Fluid (stream)</v>
      </c>
      <c r="K17277" s="1" t="str">
        <f t="shared" si="2576"/>
        <v>Untreated Water</v>
      </c>
      <c r="O17277">
        <v>0.3</v>
      </c>
      <c r="P17277">
        <v>50</v>
      </c>
      <c r="Q17277">
        <v>7</v>
      </c>
    </row>
    <row r="17278" spans="1:17" hidden="1" x14ac:dyDescent="0.3">
      <c r="A17278" t="s">
        <v>66625</v>
      </c>
      <c r="B17278" t="s">
        <v>66626</v>
      </c>
      <c r="C17278" s="1" t="str">
        <f t="shared" si="2570"/>
        <v>21:0797</v>
      </c>
      <c r="D17278" s="1" t="str">
        <f t="shared" si="2574"/>
        <v>21:0224</v>
      </c>
      <c r="E17278" t="s">
        <v>66627</v>
      </c>
      <c r="F17278" t="s">
        <v>66628</v>
      </c>
      <c r="H17278">
        <v>63.880504299999998</v>
      </c>
      <c r="I17278">
        <v>-130.4635754</v>
      </c>
      <c r="J17278" s="1" t="str">
        <f t="shared" si="2575"/>
        <v>Fluid (stream)</v>
      </c>
      <c r="K17278" s="1" t="str">
        <f t="shared" si="2576"/>
        <v>Untreated Water</v>
      </c>
      <c r="O17278">
        <v>1.1599999999999999</v>
      </c>
      <c r="P17278">
        <v>90</v>
      </c>
      <c r="Q17278">
        <v>8.1999999999999993</v>
      </c>
    </row>
    <row r="17279" spans="1:17" hidden="1" x14ac:dyDescent="0.3">
      <c r="A17279" t="s">
        <v>66629</v>
      </c>
      <c r="B17279" t="s">
        <v>66630</v>
      </c>
      <c r="C17279" s="1" t="str">
        <f t="shared" si="2570"/>
        <v>21:0797</v>
      </c>
      <c r="D17279" s="1" t="str">
        <f t="shared" si="2574"/>
        <v>21:0224</v>
      </c>
      <c r="E17279" t="s">
        <v>66631</v>
      </c>
      <c r="F17279" t="s">
        <v>66632</v>
      </c>
      <c r="H17279">
        <v>63.7961022</v>
      </c>
      <c r="I17279">
        <v>-130.46198380000001</v>
      </c>
      <c r="J17279" s="1" t="str">
        <f t="shared" si="2575"/>
        <v>Fluid (stream)</v>
      </c>
      <c r="K17279" s="1" t="str">
        <f t="shared" si="2576"/>
        <v>Untreated Water</v>
      </c>
      <c r="O17279">
        <v>21.4</v>
      </c>
      <c r="P17279">
        <v>140</v>
      </c>
      <c r="Q17279">
        <v>8.1999999999999993</v>
      </c>
    </row>
    <row r="17280" spans="1:17" hidden="1" x14ac:dyDescent="0.3">
      <c r="A17280" t="s">
        <v>66633</v>
      </c>
      <c r="B17280" t="s">
        <v>66634</v>
      </c>
      <c r="C17280" s="1" t="str">
        <f t="shared" si="2570"/>
        <v>21:0797</v>
      </c>
      <c r="D17280" s="1" t="str">
        <f t="shared" si="2574"/>
        <v>21:0224</v>
      </c>
      <c r="E17280" t="s">
        <v>66631</v>
      </c>
      <c r="F17280" t="s">
        <v>66635</v>
      </c>
      <c r="H17280">
        <v>63.7961022</v>
      </c>
      <c r="I17280">
        <v>-130.46198380000001</v>
      </c>
      <c r="J17280" s="1" t="str">
        <f t="shared" si="2575"/>
        <v>Fluid (stream)</v>
      </c>
      <c r="K17280" s="1" t="str">
        <f t="shared" si="2576"/>
        <v>Untreated Water</v>
      </c>
      <c r="O17280">
        <v>18.8</v>
      </c>
      <c r="P17280">
        <v>150</v>
      </c>
      <c r="Q17280">
        <v>8.1999999999999993</v>
      </c>
    </row>
    <row r="17281" spans="1:17" hidden="1" x14ac:dyDescent="0.3">
      <c r="A17281" t="s">
        <v>66636</v>
      </c>
      <c r="B17281" t="s">
        <v>66637</v>
      </c>
      <c r="C17281" s="1" t="str">
        <f t="shared" si="2570"/>
        <v>21:0797</v>
      </c>
      <c r="D17281" s="1" t="str">
        <f t="shared" si="2574"/>
        <v>21:0224</v>
      </c>
      <c r="E17281" t="s">
        <v>66638</v>
      </c>
      <c r="F17281" t="s">
        <v>66639</v>
      </c>
      <c r="H17281">
        <v>63.801704800000003</v>
      </c>
      <c r="I17281">
        <v>-130.4547403</v>
      </c>
      <c r="J17281" s="1" t="str">
        <f t="shared" si="2575"/>
        <v>Fluid (stream)</v>
      </c>
      <c r="K17281" s="1" t="str">
        <f t="shared" si="2576"/>
        <v>Untreated Water</v>
      </c>
      <c r="O17281">
        <v>3.2</v>
      </c>
      <c r="P17281">
        <v>90</v>
      </c>
      <c r="Q17281">
        <v>8.1999999999999993</v>
      </c>
    </row>
    <row r="17282" spans="1:17" hidden="1" x14ac:dyDescent="0.3">
      <c r="A17282" t="s">
        <v>66640</v>
      </c>
      <c r="B17282" t="s">
        <v>66641</v>
      </c>
      <c r="C17282" s="1" t="str">
        <f t="shared" si="2570"/>
        <v>21:0797</v>
      </c>
      <c r="D17282" s="1" t="str">
        <f t="shared" si="2574"/>
        <v>21:0224</v>
      </c>
      <c r="E17282" t="s">
        <v>66642</v>
      </c>
      <c r="F17282" t="s">
        <v>66643</v>
      </c>
      <c r="H17282">
        <v>63.835970500000002</v>
      </c>
      <c r="I17282">
        <v>-130.45607870000001</v>
      </c>
      <c r="J17282" s="1" t="str">
        <f t="shared" si="2575"/>
        <v>Fluid (stream)</v>
      </c>
      <c r="K17282" s="1" t="str">
        <f t="shared" si="2576"/>
        <v>Untreated Water</v>
      </c>
      <c r="O17282">
        <v>10.4</v>
      </c>
      <c r="P17282">
        <v>90</v>
      </c>
      <c r="Q17282">
        <v>8.1999999999999993</v>
      </c>
    </row>
    <row r="17283" spans="1:17" hidden="1" x14ac:dyDescent="0.3">
      <c r="A17283" t="s">
        <v>66644</v>
      </c>
      <c r="B17283" t="s">
        <v>66645</v>
      </c>
      <c r="C17283" s="1" t="str">
        <f t="shared" si="2570"/>
        <v>21:0797</v>
      </c>
      <c r="D17283" s="1" t="str">
        <f t="shared" si="2574"/>
        <v>21:0224</v>
      </c>
      <c r="E17283" t="s">
        <v>66646</v>
      </c>
      <c r="F17283" t="s">
        <v>66647</v>
      </c>
      <c r="H17283">
        <v>63.844216500000002</v>
      </c>
      <c r="I17283">
        <v>-130.41300749999999</v>
      </c>
      <c r="J17283" s="1" t="str">
        <f t="shared" si="2575"/>
        <v>Fluid (stream)</v>
      </c>
      <c r="K17283" s="1" t="str">
        <f t="shared" si="2576"/>
        <v>Untreated Water</v>
      </c>
      <c r="O17283">
        <v>1.35</v>
      </c>
      <c r="P17283">
        <v>100</v>
      </c>
      <c r="Q17283">
        <v>8.1999999999999993</v>
      </c>
    </row>
    <row r="17284" spans="1:17" hidden="1" x14ac:dyDescent="0.3">
      <c r="A17284" t="s">
        <v>66648</v>
      </c>
      <c r="B17284" t="s">
        <v>66649</v>
      </c>
      <c r="C17284" s="1" t="str">
        <f t="shared" si="2570"/>
        <v>21:0797</v>
      </c>
      <c r="D17284" s="1" t="str">
        <f t="shared" si="2574"/>
        <v>21:0224</v>
      </c>
      <c r="E17284" t="s">
        <v>66650</v>
      </c>
      <c r="F17284" t="s">
        <v>66651</v>
      </c>
      <c r="H17284">
        <v>63.794511800000002</v>
      </c>
      <c r="I17284">
        <v>-130.4034796</v>
      </c>
      <c r="J17284" s="1" t="str">
        <f t="shared" si="2575"/>
        <v>Fluid (stream)</v>
      </c>
      <c r="K17284" s="1" t="str">
        <f t="shared" si="2576"/>
        <v>Untreated Water</v>
      </c>
      <c r="O17284">
        <v>5</v>
      </c>
      <c r="P17284">
        <v>120</v>
      </c>
      <c r="Q17284">
        <v>8.3000000000000007</v>
      </c>
    </row>
    <row r="17285" spans="1:17" hidden="1" x14ac:dyDescent="0.3">
      <c r="A17285" t="s">
        <v>66652</v>
      </c>
      <c r="B17285" t="s">
        <v>66653</v>
      </c>
      <c r="C17285" s="1" t="str">
        <f t="shared" si="2570"/>
        <v>21:0797</v>
      </c>
      <c r="D17285" s="1" t="str">
        <f>HYPERLINK("http://geochem.nrcan.gc.ca/cdogs/content/svy/svy_e.htm", "")</f>
        <v/>
      </c>
      <c r="G17285" s="1" t="str">
        <f>HYPERLINK("http://geochem.nrcan.gc.ca/cdogs/content/cr_/cr_00087_e.htm", "87")</f>
        <v>87</v>
      </c>
      <c r="J17285" t="s">
        <v>11453</v>
      </c>
      <c r="K17285" t="s">
        <v>11454</v>
      </c>
      <c r="O17285">
        <v>0.46</v>
      </c>
      <c r="P17285">
        <v>100</v>
      </c>
      <c r="Q17285">
        <v>7.9</v>
      </c>
    </row>
    <row r="17286" spans="1:17" hidden="1" x14ac:dyDescent="0.3">
      <c r="A17286" t="s">
        <v>66654</v>
      </c>
      <c r="B17286" t="s">
        <v>66655</v>
      </c>
      <c r="C17286" s="1" t="str">
        <f t="shared" si="2570"/>
        <v>21:0797</v>
      </c>
      <c r="D17286" s="1" t="str">
        <f t="shared" ref="D17286:D17302" si="2577">HYPERLINK("http://geochem.nrcan.gc.ca/cdogs/content/svy/svy210224_e.htm", "21:0224")</f>
        <v>21:0224</v>
      </c>
      <c r="E17286" t="s">
        <v>66656</v>
      </c>
      <c r="F17286" t="s">
        <v>66657</v>
      </c>
      <c r="H17286">
        <v>63.823576299999999</v>
      </c>
      <c r="I17286">
        <v>-130.37828339999999</v>
      </c>
      <c r="J17286" s="1" t="str">
        <f t="shared" ref="J17286:J17302" si="2578">HYPERLINK("http://geochem.nrcan.gc.ca/cdogs/content/kwd/kwd020018_e.htm", "Fluid (stream)")</f>
        <v>Fluid (stream)</v>
      </c>
      <c r="K17286" s="1" t="str">
        <f t="shared" ref="K17286:K17302" si="2579">HYPERLINK("http://geochem.nrcan.gc.ca/cdogs/content/kwd/kwd080007_e.htm", "Untreated Water")</f>
        <v>Untreated Water</v>
      </c>
      <c r="O17286">
        <v>1.25</v>
      </c>
      <c r="P17286">
        <v>180</v>
      </c>
      <c r="Q17286">
        <v>8.1999999999999993</v>
      </c>
    </row>
    <row r="17287" spans="1:17" hidden="1" x14ac:dyDescent="0.3">
      <c r="A17287" t="s">
        <v>66658</v>
      </c>
      <c r="B17287" t="s">
        <v>66659</v>
      </c>
      <c r="C17287" s="1" t="str">
        <f t="shared" si="2570"/>
        <v>21:0797</v>
      </c>
      <c r="D17287" s="1" t="str">
        <f t="shared" si="2577"/>
        <v>21:0224</v>
      </c>
      <c r="E17287" t="s">
        <v>66660</v>
      </c>
      <c r="F17287" t="s">
        <v>66661</v>
      </c>
      <c r="H17287">
        <v>63.786017800000003</v>
      </c>
      <c r="I17287">
        <v>-130.38148670000001</v>
      </c>
      <c r="J17287" s="1" t="str">
        <f t="shared" si="2578"/>
        <v>Fluid (stream)</v>
      </c>
      <c r="K17287" s="1" t="str">
        <f t="shared" si="2579"/>
        <v>Untreated Water</v>
      </c>
      <c r="O17287">
        <v>7.9</v>
      </c>
      <c r="P17287">
        <v>70</v>
      </c>
      <c r="Q17287">
        <v>8.1</v>
      </c>
    </row>
    <row r="17288" spans="1:17" hidden="1" x14ac:dyDescent="0.3">
      <c r="A17288" t="s">
        <v>66662</v>
      </c>
      <c r="B17288" t="s">
        <v>66663</v>
      </c>
      <c r="C17288" s="1" t="str">
        <f t="shared" si="2570"/>
        <v>21:0797</v>
      </c>
      <c r="D17288" s="1" t="str">
        <f t="shared" si="2577"/>
        <v>21:0224</v>
      </c>
      <c r="E17288" t="s">
        <v>66664</v>
      </c>
      <c r="F17288" t="s">
        <v>66665</v>
      </c>
      <c r="H17288">
        <v>63.7591781</v>
      </c>
      <c r="I17288">
        <v>-130.3156056</v>
      </c>
      <c r="J17288" s="1" t="str">
        <f t="shared" si="2578"/>
        <v>Fluid (stream)</v>
      </c>
      <c r="K17288" s="1" t="str">
        <f t="shared" si="2579"/>
        <v>Untreated Water</v>
      </c>
      <c r="O17288">
        <v>2.5</v>
      </c>
      <c r="P17288">
        <v>110</v>
      </c>
      <c r="Q17288">
        <v>8.1999999999999993</v>
      </c>
    </row>
    <row r="17289" spans="1:17" hidden="1" x14ac:dyDescent="0.3">
      <c r="A17289" t="s">
        <v>66666</v>
      </c>
      <c r="B17289" t="s">
        <v>66667</v>
      </c>
      <c r="C17289" s="1" t="str">
        <f t="shared" si="2570"/>
        <v>21:0797</v>
      </c>
      <c r="D17289" s="1" t="str">
        <f t="shared" si="2577"/>
        <v>21:0224</v>
      </c>
      <c r="E17289" t="s">
        <v>66668</v>
      </c>
      <c r="F17289" t="s">
        <v>66669</v>
      </c>
      <c r="H17289">
        <v>63.770797100000003</v>
      </c>
      <c r="I17289">
        <v>-130.35384999999999</v>
      </c>
      <c r="J17289" s="1" t="str">
        <f t="shared" si="2578"/>
        <v>Fluid (stream)</v>
      </c>
      <c r="K17289" s="1" t="str">
        <f t="shared" si="2579"/>
        <v>Untreated Water</v>
      </c>
      <c r="O17289">
        <v>8.5</v>
      </c>
      <c r="P17289">
        <v>130</v>
      </c>
      <c r="Q17289">
        <v>8.3000000000000007</v>
      </c>
    </row>
    <row r="17290" spans="1:17" hidden="1" x14ac:dyDescent="0.3">
      <c r="A17290" t="s">
        <v>66670</v>
      </c>
      <c r="B17290" t="s">
        <v>66671</v>
      </c>
      <c r="C17290" s="1" t="str">
        <f t="shared" si="2570"/>
        <v>21:0797</v>
      </c>
      <c r="D17290" s="1" t="str">
        <f t="shared" si="2577"/>
        <v>21:0224</v>
      </c>
      <c r="E17290" t="s">
        <v>66672</v>
      </c>
      <c r="F17290" t="s">
        <v>66673</v>
      </c>
      <c r="H17290">
        <v>63.769305000000003</v>
      </c>
      <c r="I17290">
        <v>-130.3483434</v>
      </c>
      <c r="J17290" s="1" t="str">
        <f t="shared" si="2578"/>
        <v>Fluid (stream)</v>
      </c>
      <c r="K17290" s="1" t="str">
        <f t="shared" si="2579"/>
        <v>Untreated Water</v>
      </c>
      <c r="O17290">
        <v>3.8</v>
      </c>
      <c r="P17290">
        <v>120</v>
      </c>
      <c r="Q17290">
        <v>8.3000000000000007</v>
      </c>
    </row>
    <row r="17291" spans="1:17" hidden="1" x14ac:dyDescent="0.3">
      <c r="A17291" t="s">
        <v>66674</v>
      </c>
      <c r="B17291" t="s">
        <v>66675</v>
      </c>
      <c r="C17291" s="1" t="str">
        <f t="shared" si="2570"/>
        <v>21:0797</v>
      </c>
      <c r="D17291" s="1" t="str">
        <f t="shared" si="2577"/>
        <v>21:0224</v>
      </c>
      <c r="E17291" t="s">
        <v>66676</v>
      </c>
      <c r="F17291" t="s">
        <v>66677</v>
      </c>
      <c r="H17291">
        <v>63.792341299999997</v>
      </c>
      <c r="I17291">
        <v>-130.30986050000001</v>
      </c>
      <c r="J17291" s="1" t="str">
        <f t="shared" si="2578"/>
        <v>Fluid (stream)</v>
      </c>
      <c r="K17291" s="1" t="str">
        <f t="shared" si="2579"/>
        <v>Untreated Water</v>
      </c>
      <c r="O17291">
        <v>2.25</v>
      </c>
      <c r="P17291">
        <v>160</v>
      </c>
      <c r="Q17291">
        <v>8.3000000000000007</v>
      </c>
    </row>
    <row r="17292" spans="1:17" hidden="1" x14ac:dyDescent="0.3">
      <c r="A17292" t="s">
        <v>66678</v>
      </c>
      <c r="B17292" t="s">
        <v>66679</v>
      </c>
      <c r="C17292" s="1" t="str">
        <f t="shared" si="2570"/>
        <v>21:0797</v>
      </c>
      <c r="D17292" s="1" t="str">
        <f t="shared" si="2577"/>
        <v>21:0224</v>
      </c>
      <c r="E17292" t="s">
        <v>66680</v>
      </c>
      <c r="F17292" t="s">
        <v>66681</v>
      </c>
      <c r="H17292">
        <v>63.805573500000001</v>
      </c>
      <c r="I17292">
        <v>-130.344752</v>
      </c>
      <c r="J17292" s="1" t="str">
        <f t="shared" si="2578"/>
        <v>Fluid (stream)</v>
      </c>
      <c r="K17292" s="1" t="str">
        <f t="shared" si="2579"/>
        <v>Untreated Water</v>
      </c>
      <c r="O17292">
        <v>0.38</v>
      </c>
      <c r="P17292">
        <v>100</v>
      </c>
      <c r="Q17292">
        <v>8.3000000000000007</v>
      </c>
    </row>
    <row r="17293" spans="1:17" hidden="1" x14ac:dyDescent="0.3">
      <c r="A17293" t="s">
        <v>66682</v>
      </c>
      <c r="B17293" t="s">
        <v>66683</v>
      </c>
      <c r="C17293" s="1" t="str">
        <f t="shared" si="2570"/>
        <v>21:0797</v>
      </c>
      <c r="D17293" s="1" t="str">
        <f t="shared" si="2577"/>
        <v>21:0224</v>
      </c>
      <c r="E17293" t="s">
        <v>66684</v>
      </c>
      <c r="F17293" t="s">
        <v>66685</v>
      </c>
      <c r="H17293">
        <v>63.815316299999999</v>
      </c>
      <c r="I17293">
        <v>-130.2901641</v>
      </c>
      <c r="J17293" s="1" t="str">
        <f t="shared" si="2578"/>
        <v>Fluid (stream)</v>
      </c>
      <c r="K17293" s="1" t="str">
        <f t="shared" si="2579"/>
        <v>Untreated Water</v>
      </c>
      <c r="O17293">
        <v>4.5</v>
      </c>
      <c r="P17293">
        <v>90</v>
      </c>
      <c r="Q17293">
        <v>8</v>
      </c>
    </row>
    <row r="17294" spans="1:17" hidden="1" x14ac:dyDescent="0.3">
      <c r="A17294" t="s">
        <v>66686</v>
      </c>
      <c r="B17294" t="s">
        <v>66687</v>
      </c>
      <c r="C17294" s="1" t="str">
        <f t="shared" si="2570"/>
        <v>21:0797</v>
      </c>
      <c r="D17294" s="1" t="str">
        <f t="shared" si="2577"/>
        <v>21:0224</v>
      </c>
      <c r="E17294" t="s">
        <v>66684</v>
      </c>
      <c r="F17294" t="s">
        <v>66688</v>
      </c>
      <c r="H17294">
        <v>63.815316299999999</v>
      </c>
      <c r="I17294">
        <v>-130.2901641</v>
      </c>
      <c r="J17294" s="1" t="str">
        <f t="shared" si="2578"/>
        <v>Fluid (stream)</v>
      </c>
      <c r="K17294" s="1" t="str">
        <f t="shared" si="2579"/>
        <v>Untreated Water</v>
      </c>
      <c r="O17294">
        <v>4.3</v>
      </c>
      <c r="P17294">
        <v>100</v>
      </c>
      <c r="Q17294">
        <v>8</v>
      </c>
    </row>
    <row r="17295" spans="1:17" hidden="1" x14ac:dyDescent="0.3">
      <c r="A17295" t="s">
        <v>66689</v>
      </c>
      <c r="B17295" t="s">
        <v>66690</v>
      </c>
      <c r="C17295" s="1" t="str">
        <f t="shared" si="2570"/>
        <v>21:0797</v>
      </c>
      <c r="D17295" s="1" t="str">
        <f t="shared" si="2577"/>
        <v>21:0224</v>
      </c>
      <c r="E17295" t="s">
        <v>66691</v>
      </c>
      <c r="F17295" t="s">
        <v>66692</v>
      </c>
      <c r="H17295">
        <v>63.848396800000003</v>
      </c>
      <c r="I17295">
        <v>-130.22645410000001</v>
      </c>
      <c r="J17295" s="1" t="str">
        <f t="shared" si="2578"/>
        <v>Fluid (stream)</v>
      </c>
      <c r="K17295" s="1" t="str">
        <f t="shared" si="2579"/>
        <v>Untreated Water</v>
      </c>
      <c r="O17295">
        <v>0.14000000000000001</v>
      </c>
      <c r="P17295">
        <v>240</v>
      </c>
      <c r="Q17295">
        <v>8</v>
      </c>
    </row>
    <row r="17296" spans="1:17" hidden="1" x14ac:dyDescent="0.3">
      <c r="A17296" t="s">
        <v>66693</v>
      </c>
      <c r="B17296" t="s">
        <v>66694</v>
      </c>
      <c r="C17296" s="1" t="str">
        <f t="shared" si="2570"/>
        <v>21:0797</v>
      </c>
      <c r="D17296" s="1" t="str">
        <f t="shared" si="2577"/>
        <v>21:0224</v>
      </c>
      <c r="E17296" t="s">
        <v>66695</v>
      </c>
      <c r="F17296" t="s">
        <v>66696</v>
      </c>
      <c r="H17296">
        <v>63.8522246</v>
      </c>
      <c r="I17296">
        <v>-130.1849843</v>
      </c>
      <c r="J17296" s="1" t="str">
        <f t="shared" si="2578"/>
        <v>Fluid (stream)</v>
      </c>
      <c r="K17296" s="1" t="str">
        <f t="shared" si="2579"/>
        <v>Untreated Water</v>
      </c>
      <c r="O17296">
        <v>2.5000000000000001E-2</v>
      </c>
      <c r="P17296">
        <v>320</v>
      </c>
      <c r="Q17296">
        <v>5</v>
      </c>
    </row>
    <row r="17297" spans="1:17" hidden="1" x14ac:dyDescent="0.3">
      <c r="A17297" t="s">
        <v>66697</v>
      </c>
      <c r="B17297" t="s">
        <v>66698</v>
      </c>
      <c r="C17297" s="1" t="str">
        <f t="shared" si="2570"/>
        <v>21:0797</v>
      </c>
      <c r="D17297" s="1" t="str">
        <f t="shared" si="2577"/>
        <v>21:0224</v>
      </c>
      <c r="E17297" t="s">
        <v>66699</v>
      </c>
      <c r="F17297" t="s">
        <v>66700</v>
      </c>
      <c r="H17297">
        <v>63.836713199999998</v>
      </c>
      <c r="I17297">
        <v>-130.24302220000001</v>
      </c>
      <c r="J17297" s="1" t="str">
        <f t="shared" si="2578"/>
        <v>Fluid (stream)</v>
      </c>
      <c r="K17297" s="1" t="str">
        <f t="shared" si="2579"/>
        <v>Untreated Water</v>
      </c>
      <c r="O17297">
        <v>1.1000000000000001</v>
      </c>
      <c r="P17297">
        <v>260</v>
      </c>
      <c r="Q17297">
        <v>8.1</v>
      </c>
    </row>
    <row r="17298" spans="1:17" hidden="1" x14ac:dyDescent="0.3">
      <c r="A17298" t="s">
        <v>66701</v>
      </c>
      <c r="B17298" t="s">
        <v>66702</v>
      </c>
      <c r="C17298" s="1" t="str">
        <f t="shared" si="2570"/>
        <v>21:0797</v>
      </c>
      <c r="D17298" s="1" t="str">
        <f t="shared" si="2577"/>
        <v>21:0224</v>
      </c>
      <c r="E17298" t="s">
        <v>66703</v>
      </c>
      <c r="F17298" t="s">
        <v>66704</v>
      </c>
      <c r="H17298">
        <v>63.830768599999999</v>
      </c>
      <c r="I17298">
        <v>-130.23918309999999</v>
      </c>
      <c r="J17298" s="1" t="str">
        <f t="shared" si="2578"/>
        <v>Fluid (stream)</v>
      </c>
      <c r="K17298" s="1" t="str">
        <f t="shared" si="2579"/>
        <v>Untreated Water</v>
      </c>
      <c r="O17298">
        <v>2.8</v>
      </c>
      <c r="P17298">
        <v>210</v>
      </c>
      <c r="Q17298">
        <v>8.1999999999999993</v>
      </c>
    </row>
    <row r="17299" spans="1:17" hidden="1" x14ac:dyDescent="0.3">
      <c r="A17299" t="s">
        <v>66705</v>
      </c>
      <c r="B17299" t="s">
        <v>66706</v>
      </c>
      <c r="C17299" s="1" t="str">
        <f t="shared" si="2570"/>
        <v>21:0797</v>
      </c>
      <c r="D17299" s="1" t="str">
        <f t="shared" si="2577"/>
        <v>21:0224</v>
      </c>
      <c r="E17299" t="s">
        <v>66707</v>
      </c>
      <c r="F17299" t="s">
        <v>66708</v>
      </c>
      <c r="H17299">
        <v>63.826259899999997</v>
      </c>
      <c r="I17299">
        <v>-130.24583369999999</v>
      </c>
      <c r="J17299" s="1" t="str">
        <f t="shared" si="2578"/>
        <v>Fluid (stream)</v>
      </c>
      <c r="K17299" s="1" t="str">
        <f t="shared" si="2579"/>
        <v>Untreated Water</v>
      </c>
      <c r="O17299">
        <v>8.5</v>
      </c>
      <c r="P17299">
        <v>890</v>
      </c>
      <c r="Q17299">
        <v>8</v>
      </c>
    </row>
    <row r="17300" spans="1:17" hidden="1" x14ac:dyDescent="0.3">
      <c r="A17300" t="s">
        <v>66709</v>
      </c>
      <c r="B17300" t="s">
        <v>66710</v>
      </c>
      <c r="C17300" s="1" t="str">
        <f t="shared" ref="C17300:C17363" si="2580">HYPERLINK("http://geochem.nrcan.gc.ca/cdogs/content/bdl/bdl210797_e.htm", "21:0797")</f>
        <v>21:0797</v>
      </c>
      <c r="D17300" s="1" t="str">
        <f t="shared" si="2577"/>
        <v>21:0224</v>
      </c>
      <c r="E17300" t="s">
        <v>66711</v>
      </c>
      <c r="F17300" t="s">
        <v>66712</v>
      </c>
      <c r="H17300">
        <v>63.805446199999999</v>
      </c>
      <c r="I17300">
        <v>-130.20243489999999</v>
      </c>
      <c r="J17300" s="1" t="str">
        <f t="shared" si="2578"/>
        <v>Fluid (stream)</v>
      </c>
      <c r="K17300" s="1" t="str">
        <f t="shared" si="2579"/>
        <v>Untreated Water</v>
      </c>
      <c r="O17300">
        <v>12.5</v>
      </c>
      <c r="P17300">
        <v>1090</v>
      </c>
      <c r="Q17300">
        <v>7.7</v>
      </c>
    </row>
    <row r="17301" spans="1:17" hidden="1" x14ac:dyDescent="0.3">
      <c r="A17301" t="s">
        <v>66713</v>
      </c>
      <c r="B17301" t="s">
        <v>66714</v>
      </c>
      <c r="C17301" s="1" t="str">
        <f t="shared" si="2580"/>
        <v>21:0797</v>
      </c>
      <c r="D17301" s="1" t="str">
        <f t="shared" si="2577"/>
        <v>21:0224</v>
      </c>
      <c r="E17301" t="s">
        <v>66715</v>
      </c>
      <c r="F17301" t="s">
        <v>66716</v>
      </c>
      <c r="H17301">
        <v>63.782606100000002</v>
      </c>
      <c r="I17301">
        <v>-130.1438406</v>
      </c>
      <c r="J17301" s="1" t="str">
        <f t="shared" si="2578"/>
        <v>Fluid (stream)</v>
      </c>
      <c r="K17301" s="1" t="str">
        <f t="shared" si="2579"/>
        <v>Untreated Water</v>
      </c>
      <c r="O17301">
        <v>1.6</v>
      </c>
      <c r="P17301">
        <v>150</v>
      </c>
      <c r="Q17301">
        <v>7.8</v>
      </c>
    </row>
    <row r="17302" spans="1:17" hidden="1" x14ac:dyDescent="0.3">
      <c r="A17302" t="s">
        <v>66717</v>
      </c>
      <c r="B17302" t="s">
        <v>66718</v>
      </c>
      <c r="C17302" s="1" t="str">
        <f t="shared" si="2580"/>
        <v>21:0797</v>
      </c>
      <c r="D17302" s="1" t="str">
        <f t="shared" si="2577"/>
        <v>21:0224</v>
      </c>
      <c r="E17302" t="s">
        <v>66719</v>
      </c>
      <c r="F17302" t="s">
        <v>66720</v>
      </c>
      <c r="H17302">
        <v>63.774151500000002</v>
      </c>
      <c r="I17302">
        <v>-130.20554799999999</v>
      </c>
      <c r="J17302" s="1" t="str">
        <f t="shared" si="2578"/>
        <v>Fluid (stream)</v>
      </c>
      <c r="K17302" s="1" t="str">
        <f t="shared" si="2579"/>
        <v>Untreated Water</v>
      </c>
      <c r="O17302">
        <v>2.5000000000000001E-2</v>
      </c>
      <c r="P17302">
        <v>240</v>
      </c>
      <c r="Q17302">
        <v>7.9</v>
      </c>
    </row>
    <row r="17303" spans="1:17" hidden="1" x14ac:dyDescent="0.3">
      <c r="A17303" t="s">
        <v>66721</v>
      </c>
      <c r="B17303" t="s">
        <v>66722</v>
      </c>
      <c r="C17303" s="1" t="str">
        <f t="shared" si="2580"/>
        <v>21:0797</v>
      </c>
      <c r="D17303" s="1" t="str">
        <f>HYPERLINK("http://geochem.nrcan.gc.ca/cdogs/content/svy/svy_e.htm", "")</f>
        <v/>
      </c>
      <c r="G17303" s="1" t="str">
        <f>HYPERLINK("http://geochem.nrcan.gc.ca/cdogs/content/cr_/cr_00087_e.htm", "87")</f>
        <v>87</v>
      </c>
      <c r="J17303" t="s">
        <v>11453</v>
      </c>
      <c r="K17303" t="s">
        <v>11454</v>
      </c>
      <c r="O17303">
        <v>0.19</v>
      </c>
      <c r="P17303">
        <v>90</v>
      </c>
      <c r="Q17303">
        <v>7.4</v>
      </c>
    </row>
    <row r="17304" spans="1:17" hidden="1" x14ac:dyDescent="0.3">
      <c r="A17304" t="s">
        <v>66723</v>
      </c>
      <c r="B17304" t="s">
        <v>66724</v>
      </c>
      <c r="C17304" s="1" t="str">
        <f t="shared" si="2580"/>
        <v>21:0797</v>
      </c>
      <c r="D17304" s="1" t="str">
        <f t="shared" ref="D17304:D17324" si="2581">HYPERLINK("http://geochem.nrcan.gc.ca/cdogs/content/svy/svy210224_e.htm", "21:0224")</f>
        <v>21:0224</v>
      </c>
      <c r="E17304" t="s">
        <v>66725</v>
      </c>
      <c r="F17304" t="s">
        <v>66726</v>
      </c>
      <c r="H17304">
        <v>63.778182700000002</v>
      </c>
      <c r="I17304">
        <v>-130.20214910000001</v>
      </c>
      <c r="J17304" s="1" t="str">
        <f t="shared" ref="J17304:J17324" si="2582">HYPERLINK("http://geochem.nrcan.gc.ca/cdogs/content/kwd/kwd020018_e.htm", "Fluid (stream)")</f>
        <v>Fluid (stream)</v>
      </c>
      <c r="K17304" s="1" t="str">
        <f t="shared" ref="K17304:K17324" si="2583">HYPERLINK("http://geochem.nrcan.gc.ca/cdogs/content/kwd/kwd080007_e.htm", "Untreated Water")</f>
        <v>Untreated Water</v>
      </c>
      <c r="O17304">
        <v>2</v>
      </c>
      <c r="P17304">
        <v>340</v>
      </c>
      <c r="Q17304">
        <v>7.9</v>
      </c>
    </row>
    <row r="17305" spans="1:17" hidden="1" x14ac:dyDescent="0.3">
      <c r="A17305" t="s">
        <v>66727</v>
      </c>
      <c r="B17305" t="s">
        <v>66728</v>
      </c>
      <c r="C17305" s="1" t="str">
        <f t="shared" si="2580"/>
        <v>21:0797</v>
      </c>
      <c r="D17305" s="1" t="str">
        <f t="shared" si="2581"/>
        <v>21:0224</v>
      </c>
      <c r="E17305" t="s">
        <v>66729</v>
      </c>
      <c r="F17305" t="s">
        <v>66730</v>
      </c>
      <c r="H17305">
        <v>63.778497899999998</v>
      </c>
      <c r="I17305">
        <v>-130.2380915</v>
      </c>
      <c r="J17305" s="1" t="str">
        <f t="shared" si="2582"/>
        <v>Fluid (stream)</v>
      </c>
      <c r="K17305" s="1" t="str">
        <f t="shared" si="2583"/>
        <v>Untreated Water</v>
      </c>
      <c r="O17305">
        <v>5</v>
      </c>
      <c r="P17305">
        <v>120</v>
      </c>
      <c r="Q17305">
        <v>8.1</v>
      </c>
    </row>
    <row r="17306" spans="1:17" hidden="1" x14ac:dyDescent="0.3">
      <c r="A17306" t="s">
        <v>66731</v>
      </c>
      <c r="B17306" t="s">
        <v>66732</v>
      </c>
      <c r="C17306" s="1" t="str">
        <f t="shared" si="2580"/>
        <v>21:0797</v>
      </c>
      <c r="D17306" s="1" t="str">
        <f t="shared" si="2581"/>
        <v>21:0224</v>
      </c>
      <c r="E17306" t="s">
        <v>66733</v>
      </c>
      <c r="F17306" t="s">
        <v>66734</v>
      </c>
      <c r="H17306">
        <v>63.777958699999999</v>
      </c>
      <c r="I17306">
        <v>-130.2537499</v>
      </c>
      <c r="J17306" s="1" t="str">
        <f t="shared" si="2582"/>
        <v>Fluid (stream)</v>
      </c>
      <c r="K17306" s="1" t="str">
        <f t="shared" si="2583"/>
        <v>Untreated Water</v>
      </c>
      <c r="O17306">
        <v>5</v>
      </c>
      <c r="P17306">
        <v>80</v>
      </c>
      <c r="Q17306">
        <v>8.1999999999999993</v>
      </c>
    </row>
    <row r="17307" spans="1:17" hidden="1" x14ac:dyDescent="0.3">
      <c r="A17307" t="s">
        <v>66735</v>
      </c>
      <c r="B17307" t="s">
        <v>66736</v>
      </c>
      <c r="C17307" s="1" t="str">
        <f t="shared" si="2580"/>
        <v>21:0797</v>
      </c>
      <c r="D17307" s="1" t="str">
        <f t="shared" si="2581"/>
        <v>21:0224</v>
      </c>
      <c r="E17307" t="s">
        <v>66737</v>
      </c>
      <c r="F17307" t="s">
        <v>66738</v>
      </c>
      <c r="H17307">
        <v>63.775724400000001</v>
      </c>
      <c r="I17307">
        <v>-130.4692488</v>
      </c>
      <c r="J17307" s="1" t="str">
        <f t="shared" si="2582"/>
        <v>Fluid (stream)</v>
      </c>
      <c r="K17307" s="1" t="str">
        <f t="shared" si="2583"/>
        <v>Untreated Water</v>
      </c>
      <c r="O17307">
        <v>52.1</v>
      </c>
      <c r="P17307">
        <v>110</v>
      </c>
      <c r="Q17307">
        <v>8.1</v>
      </c>
    </row>
    <row r="17308" spans="1:17" hidden="1" x14ac:dyDescent="0.3">
      <c r="A17308" t="s">
        <v>66739</v>
      </c>
      <c r="B17308" t="s">
        <v>66740</v>
      </c>
      <c r="C17308" s="1" t="str">
        <f t="shared" si="2580"/>
        <v>21:0797</v>
      </c>
      <c r="D17308" s="1" t="str">
        <f t="shared" si="2581"/>
        <v>21:0224</v>
      </c>
      <c r="E17308" t="s">
        <v>66741</v>
      </c>
      <c r="F17308" t="s">
        <v>66742</v>
      </c>
      <c r="H17308">
        <v>63.741860000000003</v>
      </c>
      <c r="I17308">
        <v>-130.46017900000001</v>
      </c>
      <c r="J17308" s="1" t="str">
        <f t="shared" si="2582"/>
        <v>Fluid (stream)</v>
      </c>
      <c r="K17308" s="1" t="str">
        <f t="shared" si="2583"/>
        <v>Untreated Water</v>
      </c>
      <c r="O17308">
        <v>27.1</v>
      </c>
      <c r="P17308">
        <v>120</v>
      </c>
      <c r="Q17308">
        <v>8.1</v>
      </c>
    </row>
    <row r="17309" spans="1:17" hidden="1" x14ac:dyDescent="0.3">
      <c r="A17309" t="s">
        <v>66743</v>
      </c>
      <c r="B17309" t="s">
        <v>66744</v>
      </c>
      <c r="C17309" s="1" t="str">
        <f t="shared" si="2580"/>
        <v>21:0797</v>
      </c>
      <c r="D17309" s="1" t="str">
        <f t="shared" si="2581"/>
        <v>21:0224</v>
      </c>
      <c r="E17309" t="s">
        <v>66745</v>
      </c>
      <c r="F17309" t="s">
        <v>66746</v>
      </c>
      <c r="H17309">
        <v>63.714865799999998</v>
      </c>
      <c r="I17309">
        <v>-130.42464000000001</v>
      </c>
      <c r="J17309" s="1" t="str">
        <f t="shared" si="2582"/>
        <v>Fluid (stream)</v>
      </c>
      <c r="K17309" s="1" t="str">
        <f t="shared" si="2583"/>
        <v>Untreated Water</v>
      </c>
      <c r="O17309">
        <v>39.4</v>
      </c>
      <c r="P17309">
        <v>160</v>
      </c>
      <c r="Q17309">
        <v>8.1</v>
      </c>
    </row>
    <row r="17310" spans="1:17" hidden="1" x14ac:dyDescent="0.3">
      <c r="A17310" t="s">
        <v>66747</v>
      </c>
      <c r="B17310" t="s">
        <v>66748</v>
      </c>
      <c r="C17310" s="1" t="str">
        <f t="shared" si="2580"/>
        <v>21:0797</v>
      </c>
      <c r="D17310" s="1" t="str">
        <f t="shared" si="2581"/>
        <v>21:0224</v>
      </c>
      <c r="E17310" t="s">
        <v>66749</v>
      </c>
      <c r="F17310" t="s">
        <v>66750</v>
      </c>
      <c r="H17310">
        <v>63.711638000000001</v>
      </c>
      <c r="I17310">
        <v>-130.4179201</v>
      </c>
      <c r="J17310" s="1" t="str">
        <f t="shared" si="2582"/>
        <v>Fluid (stream)</v>
      </c>
      <c r="K17310" s="1" t="str">
        <f t="shared" si="2583"/>
        <v>Untreated Water</v>
      </c>
      <c r="O17310">
        <v>27</v>
      </c>
      <c r="P17310">
        <v>160</v>
      </c>
      <c r="Q17310">
        <v>8.1</v>
      </c>
    </row>
    <row r="17311" spans="1:17" hidden="1" x14ac:dyDescent="0.3">
      <c r="A17311" t="s">
        <v>66751</v>
      </c>
      <c r="B17311" t="s">
        <v>66752</v>
      </c>
      <c r="C17311" s="1" t="str">
        <f t="shared" si="2580"/>
        <v>21:0797</v>
      </c>
      <c r="D17311" s="1" t="str">
        <f t="shared" si="2581"/>
        <v>21:0224</v>
      </c>
      <c r="E17311" t="s">
        <v>66753</v>
      </c>
      <c r="F17311" t="s">
        <v>66754</v>
      </c>
      <c r="H17311">
        <v>63.911600800000002</v>
      </c>
      <c r="I17311">
        <v>-130.6215057</v>
      </c>
      <c r="J17311" s="1" t="str">
        <f t="shared" si="2582"/>
        <v>Fluid (stream)</v>
      </c>
      <c r="K17311" s="1" t="str">
        <f t="shared" si="2583"/>
        <v>Untreated Water</v>
      </c>
      <c r="O17311">
        <v>2.2000000000000002</v>
      </c>
      <c r="P17311">
        <v>60</v>
      </c>
      <c r="Q17311">
        <v>8.1999999999999993</v>
      </c>
    </row>
    <row r="17312" spans="1:17" hidden="1" x14ac:dyDescent="0.3">
      <c r="A17312" t="s">
        <v>66755</v>
      </c>
      <c r="B17312" t="s">
        <v>66756</v>
      </c>
      <c r="C17312" s="1" t="str">
        <f t="shared" si="2580"/>
        <v>21:0797</v>
      </c>
      <c r="D17312" s="1" t="str">
        <f t="shared" si="2581"/>
        <v>21:0224</v>
      </c>
      <c r="E17312" t="s">
        <v>66753</v>
      </c>
      <c r="F17312" t="s">
        <v>66757</v>
      </c>
      <c r="H17312">
        <v>63.911600800000002</v>
      </c>
      <c r="I17312">
        <v>-130.6215057</v>
      </c>
      <c r="J17312" s="1" t="str">
        <f t="shared" si="2582"/>
        <v>Fluid (stream)</v>
      </c>
      <c r="K17312" s="1" t="str">
        <f t="shared" si="2583"/>
        <v>Untreated Water</v>
      </c>
      <c r="O17312">
        <v>2.2000000000000002</v>
      </c>
      <c r="P17312">
        <v>50</v>
      </c>
      <c r="Q17312">
        <v>8.1999999999999993</v>
      </c>
    </row>
    <row r="17313" spans="1:17" hidden="1" x14ac:dyDescent="0.3">
      <c r="A17313" t="s">
        <v>66758</v>
      </c>
      <c r="B17313" t="s">
        <v>66759</v>
      </c>
      <c r="C17313" s="1" t="str">
        <f t="shared" si="2580"/>
        <v>21:0797</v>
      </c>
      <c r="D17313" s="1" t="str">
        <f t="shared" si="2581"/>
        <v>21:0224</v>
      </c>
      <c r="E17313" t="s">
        <v>66760</v>
      </c>
      <c r="F17313" t="s">
        <v>66761</v>
      </c>
      <c r="H17313">
        <v>63.910277000000001</v>
      </c>
      <c r="I17313">
        <v>-130.61788240000001</v>
      </c>
      <c r="J17313" s="1" t="str">
        <f t="shared" si="2582"/>
        <v>Fluid (stream)</v>
      </c>
      <c r="K17313" s="1" t="str">
        <f t="shared" si="2583"/>
        <v>Untreated Water</v>
      </c>
      <c r="O17313">
        <v>1.2</v>
      </c>
      <c r="P17313">
        <v>50</v>
      </c>
      <c r="Q17313">
        <v>8.1999999999999993</v>
      </c>
    </row>
    <row r="17314" spans="1:17" hidden="1" x14ac:dyDescent="0.3">
      <c r="A17314" t="s">
        <v>66762</v>
      </c>
      <c r="B17314" t="s">
        <v>66763</v>
      </c>
      <c r="C17314" s="1" t="str">
        <f t="shared" si="2580"/>
        <v>21:0797</v>
      </c>
      <c r="D17314" s="1" t="str">
        <f t="shared" si="2581"/>
        <v>21:0224</v>
      </c>
      <c r="E17314" t="s">
        <v>66764</v>
      </c>
      <c r="F17314" t="s">
        <v>66765</v>
      </c>
      <c r="H17314">
        <v>63.893502300000002</v>
      </c>
      <c r="I17314">
        <v>-130.68068220000001</v>
      </c>
      <c r="J17314" s="1" t="str">
        <f t="shared" si="2582"/>
        <v>Fluid (stream)</v>
      </c>
      <c r="K17314" s="1" t="str">
        <f t="shared" si="2583"/>
        <v>Untreated Water</v>
      </c>
      <c r="O17314">
        <v>3.4</v>
      </c>
      <c r="P17314">
        <v>60</v>
      </c>
      <c r="Q17314">
        <v>8.1999999999999993</v>
      </c>
    </row>
    <row r="17315" spans="1:17" hidden="1" x14ac:dyDescent="0.3">
      <c r="A17315" t="s">
        <v>66766</v>
      </c>
      <c r="B17315" t="s">
        <v>66767</v>
      </c>
      <c r="C17315" s="1" t="str">
        <f t="shared" si="2580"/>
        <v>21:0797</v>
      </c>
      <c r="D17315" s="1" t="str">
        <f t="shared" si="2581"/>
        <v>21:0224</v>
      </c>
      <c r="E17315" t="s">
        <v>66768</v>
      </c>
      <c r="F17315" t="s">
        <v>66769</v>
      </c>
      <c r="H17315">
        <v>63.938475599999997</v>
      </c>
      <c r="I17315">
        <v>-130.67747940000001</v>
      </c>
      <c r="J17315" s="1" t="str">
        <f t="shared" si="2582"/>
        <v>Fluid (stream)</v>
      </c>
      <c r="K17315" s="1" t="str">
        <f t="shared" si="2583"/>
        <v>Untreated Water</v>
      </c>
      <c r="O17315">
        <v>0.46</v>
      </c>
      <c r="P17315">
        <v>50</v>
      </c>
      <c r="Q17315">
        <v>8</v>
      </c>
    </row>
    <row r="17316" spans="1:17" hidden="1" x14ac:dyDescent="0.3">
      <c r="A17316" t="s">
        <v>66770</v>
      </c>
      <c r="B17316" t="s">
        <v>66771</v>
      </c>
      <c r="C17316" s="1" t="str">
        <f t="shared" si="2580"/>
        <v>21:0797</v>
      </c>
      <c r="D17316" s="1" t="str">
        <f t="shared" si="2581"/>
        <v>21:0224</v>
      </c>
      <c r="E17316" t="s">
        <v>66772</v>
      </c>
      <c r="F17316" t="s">
        <v>66773</v>
      </c>
      <c r="H17316">
        <v>63.906314500000001</v>
      </c>
      <c r="I17316">
        <v>-130.71864540000001</v>
      </c>
      <c r="J17316" s="1" t="str">
        <f t="shared" si="2582"/>
        <v>Fluid (stream)</v>
      </c>
      <c r="K17316" s="1" t="str">
        <f t="shared" si="2583"/>
        <v>Untreated Water</v>
      </c>
      <c r="O17316">
        <v>3.5</v>
      </c>
      <c r="P17316">
        <v>50</v>
      </c>
      <c r="Q17316">
        <v>8.1999999999999993</v>
      </c>
    </row>
    <row r="17317" spans="1:17" hidden="1" x14ac:dyDescent="0.3">
      <c r="A17317" t="s">
        <v>66774</v>
      </c>
      <c r="B17317" t="s">
        <v>66775</v>
      </c>
      <c r="C17317" s="1" t="str">
        <f t="shared" si="2580"/>
        <v>21:0797</v>
      </c>
      <c r="D17317" s="1" t="str">
        <f t="shared" si="2581"/>
        <v>21:0224</v>
      </c>
      <c r="E17317" t="s">
        <v>66776</v>
      </c>
      <c r="F17317" t="s">
        <v>66777</v>
      </c>
      <c r="H17317">
        <v>63.9429272</v>
      </c>
      <c r="I17317">
        <v>-130.784177</v>
      </c>
      <c r="J17317" s="1" t="str">
        <f t="shared" si="2582"/>
        <v>Fluid (stream)</v>
      </c>
      <c r="K17317" s="1" t="str">
        <f t="shared" si="2583"/>
        <v>Untreated Water</v>
      </c>
      <c r="O17317">
        <v>1.6</v>
      </c>
      <c r="P17317">
        <v>60</v>
      </c>
      <c r="Q17317">
        <v>8.3000000000000007</v>
      </c>
    </row>
    <row r="17318" spans="1:17" hidden="1" x14ac:dyDescent="0.3">
      <c r="A17318" t="s">
        <v>66778</v>
      </c>
      <c r="B17318" t="s">
        <v>66779</v>
      </c>
      <c r="C17318" s="1" t="str">
        <f t="shared" si="2580"/>
        <v>21:0797</v>
      </c>
      <c r="D17318" s="1" t="str">
        <f t="shared" si="2581"/>
        <v>21:0224</v>
      </c>
      <c r="E17318" t="s">
        <v>66780</v>
      </c>
      <c r="F17318" t="s">
        <v>66781</v>
      </c>
      <c r="H17318">
        <v>63.669243899999998</v>
      </c>
      <c r="I17318">
        <v>-130.48096229999999</v>
      </c>
      <c r="J17318" s="1" t="str">
        <f t="shared" si="2582"/>
        <v>Fluid (stream)</v>
      </c>
      <c r="K17318" s="1" t="str">
        <f t="shared" si="2583"/>
        <v>Untreated Water</v>
      </c>
      <c r="O17318">
        <v>0.21</v>
      </c>
      <c r="P17318">
        <v>70</v>
      </c>
      <c r="Q17318">
        <v>8.1999999999999993</v>
      </c>
    </row>
    <row r="17319" spans="1:17" hidden="1" x14ac:dyDescent="0.3">
      <c r="A17319" t="s">
        <v>66782</v>
      </c>
      <c r="B17319" t="s">
        <v>66783</v>
      </c>
      <c r="C17319" s="1" t="str">
        <f t="shared" si="2580"/>
        <v>21:0797</v>
      </c>
      <c r="D17319" s="1" t="str">
        <f t="shared" si="2581"/>
        <v>21:0224</v>
      </c>
      <c r="E17319" t="s">
        <v>66784</v>
      </c>
      <c r="F17319" t="s">
        <v>66785</v>
      </c>
      <c r="H17319">
        <v>63.674945899999997</v>
      </c>
      <c r="I17319">
        <v>-130.48164349999999</v>
      </c>
      <c r="J17319" s="1" t="str">
        <f t="shared" si="2582"/>
        <v>Fluid (stream)</v>
      </c>
      <c r="K17319" s="1" t="str">
        <f t="shared" si="2583"/>
        <v>Untreated Water</v>
      </c>
      <c r="O17319">
        <v>2.5000000000000001E-2</v>
      </c>
      <c r="P17319">
        <v>70</v>
      </c>
      <c r="Q17319">
        <v>7.8</v>
      </c>
    </row>
    <row r="17320" spans="1:17" hidden="1" x14ac:dyDescent="0.3">
      <c r="A17320" t="s">
        <v>66786</v>
      </c>
      <c r="B17320" t="s">
        <v>66787</v>
      </c>
      <c r="C17320" s="1" t="str">
        <f t="shared" si="2580"/>
        <v>21:0797</v>
      </c>
      <c r="D17320" s="1" t="str">
        <f t="shared" si="2581"/>
        <v>21:0224</v>
      </c>
      <c r="E17320" t="s">
        <v>66788</v>
      </c>
      <c r="F17320" t="s">
        <v>66789</v>
      </c>
      <c r="H17320">
        <v>63.960471200000001</v>
      </c>
      <c r="I17320">
        <v>-130.8391881</v>
      </c>
      <c r="J17320" s="1" t="str">
        <f t="shared" si="2582"/>
        <v>Fluid (stream)</v>
      </c>
      <c r="K17320" s="1" t="str">
        <f t="shared" si="2583"/>
        <v>Untreated Water</v>
      </c>
      <c r="O17320">
        <v>1.4</v>
      </c>
      <c r="P17320">
        <v>120</v>
      </c>
      <c r="Q17320">
        <v>8.3000000000000007</v>
      </c>
    </row>
    <row r="17321" spans="1:17" hidden="1" x14ac:dyDescent="0.3">
      <c r="A17321" t="s">
        <v>66790</v>
      </c>
      <c r="B17321" t="s">
        <v>66791</v>
      </c>
      <c r="C17321" s="1" t="str">
        <f t="shared" si="2580"/>
        <v>21:0797</v>
      </c>
      <c r="D17321" s="1" t="str">
        <f t="shared" si="2581"/>
        <v>21:0224</v>
      </c>
      <c r="E17321" t="s">
        <v>66792</v>
      </c>
      <c r="F17321" t="s">
        <v>66793</v>
      </c>
      <c r="H17321">
        <v>63.978824600000003</v>
      </c>
      <c r="I17321">
        <v>-130.8536364</v>
      </c>
      <c r="J17321" s="1" t="str">
        <f t="shared" si="2582"/>
        <v>Fluid (stream)</v>
      </c>
      <c r="K17321" s="1" t="str">
        <f t="shared" si="2583"/>
        <v>Untreated Water</v>
      </c>
      <c r="O17321">
        <v>0.25</v>
      </c>
      <c r="P17321">
        <v>70</v>
      </c>
      <c r="Q17321">
        <v>8.1999999999999993</v>
      </c>
    </row>
    <row r="17322" spans="1:17" hidden="1" x14ac:dyDescent="0.3">
      <c r="A17322" t="s">
        <v>66794</v>
      </c>
      <c r="B17322" t="s">
        <v>66795</v>
      </c>
      <c r="C17322" s="1" t="str">
        <f t="shared" si="2580"/>
        <v>21:0797</v>
      </c>
      <c r="D17322" s="1" t="str">
        <f t="shared" si="2581"/>
        <v>21:0224</v>
      </c>
      <c r="E17322" t="s">
        <v>66796</v>
      </c>
      <c r="F17322" t="s">
        <v>66797</v>
      </c>
      <c r="H17322">
        <v>63.997649899999999</v>
      </c>
      <c r="I17322">
        <v>-130.9746796</v>
      </c>
      <c r="J17322" s="1" t="str">
        <f t="shared" si="2582"/>
        <v>Fluid (stream)</v>
      </c>
      <c r="K17322" s="1" t="str">
        <f t="shared" si="2583"/>
        <v>Untreated Water</v>
      </c>
      <c r="O17322">
        <v>2.5000000000000001E-2</v>
      </c>
      <c r="P17322">
        <v>30</v>
      </c>
      <c r="Q17322">
        <v>7.8</v>
      </c>
    </row>
    <row r="17323" spans="1:17" hidden="1" x14ac:dyDescent="0.3">
      <c r="A17323" t="s">
        <v>66798</v>
      </c>
      <c r="B17323" t="s">
        <v>66799</v>
      </c>
      <c r="C17323" s="1" t="str">
        <f t="shared" si="2580"/>
        <v>21:0797</v>
      </c>
      <c r="D17323" s="1" t="str">
        <f t="shared" si="2581"/>
        <v>21:0224</v>
      </c>
      <c r="E17323" t="s">
        <v>66800</v>
      </c>
      <c r="F17323" t="s">
        <v>66801</v>
      </c>
      <c r="H17323">
        <v>63.979147099999999</v>
      </c>
      <c r="I17323">
        <v>-130.9574944</v>
      </c>
      <c r="J17323" s="1" t="str">
        <f t="shared" si="2582"/>
        <v>Fluid (stream)</v>
      </c>
      <c r="K17323" s="1" t="str">
        <f t="shared" si="2583"/>
        <v>Untreated Water</v>
      </c>
      <c r="O17323">
        <v>2.5000000000000001E-2</v>
      </c>
      <c r="P17323">
        <v>30</v>
      </c>
      <c r="Q17323">
        <v>8</v>
      </c>
    </row>
    <row r="17324" spans="1:17" hidden="1" x14ac:dyDescent="0.3">
      <c r="A17324" t="s">
        <v>66802</v>
      </c>
      <c r="B17324" t="s">
        <v>66803</v>
      </c>
      <c r="C17324" s="1" t="str">
        <f t="shared" si="2580"/>
        <v>21:0797</v>
      </c>
      <c r="D17324" s="1" t="str">
        <f t="shared" si="2581"/>
        <v>21:0224</v>
      </c>
      <c r="E17324" t="s">
        <v>66804</v>
      </c>
      <c r="F17324" t="s">
        <v>66805</v>
      </c>
      <c r="H17324">
        <v>63.974204</v>
      </c>
      <c r="I17324">
        <v>-130.92776620000001</v>
      </c>
      <c r="J17324" s="1" t="str">
        <f t="shared" si="2582"/>
        <v>Fluid (stream)</v>
      </c>
      <c r="K17324" s="1" t="str">
        <f t="shared" si="2583"/>
        <v>Untreated Water</v>
      </c>
      <c r="O17324">
        <v>2.5000000000000001E-2</v>
      </c>
      <c r="P17324">
        <v>30</v>
      </c>
      <c r="Q17324">
        <v>7.5</v>
      </c>
    </row>
    <row r="17325" spans="1:17" hidden="1" x14ac:dyDescent="0.3">
      <c r="A17325" t="s">
        <v>66806</v>
      </c>
      <c r="B17325" t="s">
        <v>66807</v>
      </c>
      <c r="C17325" s="1" t="str">
        <f t="shared" si="2580"/>
        <v>21:0797</v>
      </c>
      <c r="D17325" s="1" t="str">
        <f>HYPERLINK("http://geochem.nrcan.gc.ca/cdogs/content/svy/svy_e.htm", "")</f>
        <v/>
      </c>
      <c r="G17325" s="1" t="str">
        <f>HYPERLINK("http://geochem.nrcan.gc.ca/cdogs/content/cr_/cr_00088_e.htm", "88")</f>
        <v>88</v>
      </c>
      <c r="J17325" t="s">
        <v>11453</v>
      </c>
      <c r="K17325" t="s">
        <v>11454</v>
      </c>
      <c r="O17325">
        <v>2.5000000000000001E-2</v>
      </c>
      <c r="P17325">
        <v>110</v>
      </c>
      <c r="Q17325">
        <v>8.1</v>
      </c>
    </row>
    <row r="17326" spans="1:17" hidden="1" x14ac:dyDescent="0.3">
      <c r="A17326" t="s">
        <v>66808</v>
      </c>
      <c r="B17326" t="s">
        <v>66809</v>
      </c>
      <c r="C17326" s="1" t="str">
        <f t="shared" si="2580"/>
        <v>21:0797</v>
      </c>
      <c r="D17326" s="1" t="str">
        <f t="shared" ref="D17326:D17333" si="2584">HYPERLINK("http://geochem.nrcan.gc.ca/cdogs/content/svy/svy210224_e.htm", "21:0224")</f>
        <v>21:0224</v>
      </c>
      <c r="E17326" t="s">
        <v>66810</v>
      </c>
      <c r="F17326" t="s">
        <v>66811</v>
      </c>
      <c r="H17326">
        <v>63.952280600000002</v>
      </c>
      <c r="I17326">
        <v>-130.91225170000001</v>
      </c>
      <c r="J17326" s="1" t="str">
        <f t="shared" ref="J17326:J17333" si="2585">HYPERLINK("http://geochem.nrcan.gc.ca/cdogs/content/kwd/kwd020018_e.htm", "Fluid (stream)")</f>
        <v>Fluid (stream)</v>
      </c>
      <c r="K17326" s="1" t="str">
        <f t="shared" ref="K17326:K17333" si="2586">HYPERLINK("http://geochem.nrcan.gc.ca/cdogs/content/kwd/kwd080007_e.htm", "Untreated Water")</f>
        <v>Untreated Water</v>
      </c>
      <c r="O17326">
        <v>0.09</v>
      </c>
      <c r="P17326">
        <v>50</v>
      </c>
      <c r="Q17326">
        <v>8</v>
      </c>
    </row>
    <row r="17327" spans="1:17" hidden="1" x14ac:dyDescent="0.3">
      <c r="A17327" t="s">
        <v>66812</v>
      </c>
      <c r="B17327" t="s">
        <v>66813</v>
      </c>
      <c r="C17327" s="1" t="str">
        <f t="shared" si="2580"/>
        <v>21:0797</v>
      </c>
      <c r="D17327" s="1" t="str">
        <f t="shared" si="2584"/>
        <v>21:0224</v>
      </c>
      <c r="E17327" t="s">
        <v>66814</v>
      </c>
      <c r="F17327" t="s">
        <v>66815</v>
      </c>
      <c r="H17327">
        <v>63.947194600000003</v>
      </c>
      <c r="I17327">
        <v>-130.9173753</v>
      </c>
      <c r="J17327" s="1" t="str">
        <f t="shared" si="2585"/>
        <v>Fluid (stream)</v>
      </c>
      <c r="K17327" s="1" t="str">
        <f t="shared" si="2586"/>
        <v>Untreated Water</v>
      </c>
      <c r="O17327">
        <v>2.5000000000000001E-2</v>
      </c>
      <c r="P17327">
        <v>30</v>
      </c>
      <c r="Q17327">
        <v>7.6</v>
      </c>
    </row>
    <row r="17328" spans="1:17" hidden="1" x14ac:dyDescent="0.3">
      <c r="A17328" t="s">
        <v>66816</v>
      </c>
      <c r="B17328" t="s">
        <v>66817</v>
      </c>
      <c r="C17328" s="1" t="str">
        <f t="shared" si="2580"/>
        <v>21:0797</v>
      </c>
      <c r="D17328" s="1" t="str">
        <f t="shared" si="2584"/>
        <v>21:0224</v>
      </c>
      <c r="E17328" t="s">
        <v>66818</v>
      </c>
      <c r="F17328" t="s">
        <v>66819</v>
      </c>
      <c r="H17328">
        <v>63.932815499999997</v>
      </c>
      <c r="I17328">
        <v>-130.87260850000001</v>
      </c>
      <c r="J17328" s="1" t="str">
        <f t="shared" si="2585"/>
        <v>Fluid (stream)</v>
      </c>
      <c r="K17328" s="1" t="str">
        <f t="shared" si="2586"/>
        <v>Untreated Water</v>
      </c>
      <c r="O17328">
        <v>2.5000000000000001E-2</v>
      </c>
      <c r="P17328">
        <v>30</v>
      </c>
      <c r="Q17328">
        <v>7.5</v>
      </c>
    </row>
    <row r="17329" spans="1:17" hidden="1" x14ac:dyDescent="0.3">
      <c r="A17329" t="s">
        <v>66820</v>
      </c>
      <c r="B17329" t="s">
        <v>66821</v>
      </c>
      <c r="C17329" s="1" t="str">
        <f t="shared" si="2580"/>
        <v>21:0797</v>
      </c>
      <c r="D17329" s="1" t="str">
        <f t="shared" si="2584"/>
        <v>21:0224</v>
      </c>
      <c r="E17329" t="s">
        <v>66822</v>
      </c>
      <c r="F17329" t="s">
        <v>66823</v>
      </c>
      <c r="H17329">
        <v>63.909414699999999</v>
      </c>
      <c r="I17329">
        <v>-130.8800172</v>
      </c>
      <c r="J17329" s="1" t="str">
        <f t="shared" si="2585"/>
        <v>Fluid (stream)</v>
      </c>
      <c r="K17329" s="1" t="str">
        <f t="shared" si="2586"/>
        <v>Untreated Water</v>
      </c>
      <c r="O17329">
        <v>2.5000000000000001E-2</v>
      </c>
      <c r="P17329">
        <v>30</v>
      </c>
      <c r="Q17329">
        <v>7.3</v>
      </c>
    </row>
    <row r="17330" spans="1:17" hidden="1" x14ac:dyDescent="0.3">
      <c r="A17330" t="s">
        <v>66824</v>
      </c>
      <c r="B17330" t="s">
        <v>66825</v>
      </c>
      <c r="C17330" s="1" t="str">
        <f t="shared" si="2580"/>
        <v>21:0797</v>
      </c>
      <c r="D17330" s="1" t="str">
        <f t="shared" si="2584"/>
        <v>21:0224</v>
      </c>
      <c r="E17330" t="s">
        <v>66826</v>
      </c>
      <c r="F17330" t="s">
        <v>66827</v>
      </c>
      <c r="H17330">
        <v>63.911982899999998</v>
      </c>
      <c r="I17330">
        <v>-130.88341030000001</v>
      </c>
      <c r="J17330" s="1" t="str">
        <f t="shared" si="2585"/>
        <v>Fluid (stream)</v>
      </c>
      <c r="K17330" s="1" t="str">
        <f t="shared" si="2586"/>
        <v>Untreated Water</v>
      </c>
      <c r="O17330">
        <v>2.5000000000000001E-2</v>
      </c>
      <c r="P17330">
        <v>30</v>
      </c>
      <c r="Q17330">
        <v>7.3</v>
      </c>
    </row>
    <row r="17331" spans="1:17" hidden="1" x14ac:dyDescent="0.3">
      <c r="A17331" t="s">
        <v>66828</v>
      </c>
      <c r="B17331" t="s">
        <v>66829</v>
      </c>
      <c r="C17331" s="1" t="str">
        <f t="shared" si="2580"/>
        <v>21:0797</v>
      </c>
      <c r="D17331" s="1" t="str">
        <f t="shared" si="2584"/>
        <v>21:0224</v>
      </c>
      <c r="E17331" t="s">
        <v>66830</v>
      </c>
      <c r="F17331" t="s">
        <v>66831</v>
      </c>
      <c r="H17331">
        <v>63.880544200000003</v>
      </c>
      <c r="I17331">
        <v>-130.84939420000001</v>
      </c>
      <c r="J17331" s="1" t="str">
        <f t="shared" si="2585"/>
        <v>Fluid (stream)</v>
      </c>
      <c r="K17331" s="1" t="str">
        <f t="shared" si="2586"/>
        <v>Untreated Water</v>
      </c>
      <c r="O17331">
        <v>2.5000000000000001E-2</v>
      </c>
      <c r="P17331">
        <v>30</v>
      </c>
      <c r="Q17331">
        <v>7.3</v>
      </c>
    </row>
    <row r="17332" spans="1:17" hidden="1" x14ac:dyDescent="0.3">
      <c r="A17332" t="s">
        <v>66832</v>
      </c>
      <c r="B17332" t="s">
        <v>66833</v>
      </c>
      <c r="C17332" s="1" t="str">
        <f t="shared" si="2580"/>
        <v>21:0797</v>
      </c>
      <c r="D17332" s="1" t="str">
        <f t="shared" si="2584"/>
        <v>21:0224</v>
      </c>
      <c r="E17332" t="s">
        <v>66834</v>
      </c>
      <c r="F17332" t="s">
        <v>66835</v>
      </c>
      <c r="H17332">
        <v>63.8727327</v>
      </c>
      <c r="I17332">
        <v>-130.8537058</v>
      </c>
      <c r="J17332" s="1" t="str">
        <f t="shared" si="2585"/>
        <v>Fluid (stream)</v>
      </c>
      <c r="K17332" s="1" t="str">
        <f t="shared" si="2586"/>
        <v>Untreated Water</v>
      </c>
      <c r="O17332">
        <v>2.5000000000000001E-2</v>
      </c>
      <c r="P17332">
        <v>30</v>
      </c>
      <c r="Q17332">
        <v>7.4</v>
      </c>
    </row>
    <row r="17333" spans="1:17" hidden="1" x14ac:dyDescent="0.3">
      <c r="A17333" t="s">
        <v>66836</v>
      </c>
      <c r="B17333" t="s">
        <v>66837</v>
      </c>
      <c r="C17333" s="1" t="str">
        <f t="shared" si="2580"/>
        <v>21:0797</v>
      </c>
      <c r="D17333" s="1" t="str">
        <f t="shared" si="2584"/>
        <v>21:0224</v>
      </c>
      <c r="E17333" t="s">
        <v>66834</v>
      </c>
      <c r="F17333" t="s">
        <v>66838</v>
      </c>
      <c r="H17333">
        <v>63.8727327</v>
      </c>
      <c r="I17333">
        <v>-130.8537058</v>
      </c>
      <c r="J17333" s="1" t="str">
        <f t="shared" si="2585"/>
        <v>Fluid (stream)</v>
      </c>
      <c r="K17333" s="1" t="str">
        <f t="shared" si="2586"/>
        <v>Untreated Water</v>
      </c>
      <c r="O17333">
        <v>2.5000000000000001E-2</v>
      </c>
      <c r="P17333">
        <v>30</v>
      </c>
      <c r="Q17333">
        <v>7</v>
      </c>
    </row>
    <row r="17334" spans="1:17" hidden="1" x14ac:dyDescent="0.3">
      <c r="A17334" t="s">
        <v>66839</v>
      </c>
      <c r="B17334" t="s">
        <v>66840</v>
      </c>
      <c r="C17334" s="1" t="str">
        <f t="shared" si="2580"/>
        <v>21:0797</v>
      </c>
      <c r="D17334" s="1" t="str">
        <f>HYPERLINK("http://geochem.nrcan.gc.ca/cdogs/content/svy/svy_e.htm", "")</f>
        <v/>
      </c>
      <c r="G17334" s="1" t="str">
        <f>HYPERLINK("http://geochem.nrcan.gc.ca/cdogs/content/cr_/cr_00087_e.htm", "87")</f>
        <v>87</v>
      </c>
      <c r="J17334" t="s">
        <v>11453</v>
      </c>
      <c r="K17334" t="s">
        <v>11454</v>
      </c>
      <c r="O17334">
        <v>0.22</v>
      </c>
      <c r="P17334">
        <v>60</v>
      </c>
      <c r="Q17334">
        <v>7.6</v>
      </c>
    </row>
    <row r="17335" spans="1:17" hidden="1" x14ac:dyDescent="0.3">
      <c r="A17335" t="s">
        <v>66841</v>
      </c>
      <c r="B17335" t="s">
        <v>66842</v>
      </c>
      <c r="C17335" s="1" t="str">
        <f t="shared" si="2580"/>
        <v>21:0797</v>
      </c>
      <c r="D17335" s="1" t="str">
        <f t="shared" ref="D17335:D17351" si="2587">HYPERLINK("http://geochem.nrcan.gc.ca/cdogs/content/svy/svy210224_e.htm", "21:0224")</f>
        <v>21:0224</v>
      </c>
      <c r="E17335" t="s">
        <v>66843</v>
      </c>
      <c r="F17335" t="s">
        <v>66844</v>
      </c>
      <c r="H17335">
        <v>63.863258399999999</v>
      </c>
      <c r="I17335">
        <v>-130.77318210000001</v>
      </c>
      <c r="J17335" s="1" t="str">
        <f t="shared" ref="J17335:J17351" si="2588">HYPERLINK("http://geochem.nrcan.gc.ca/cdogs/content/kwd/kwd020018_e.htm", "Fluid (stream)")</f>
        <v>Fluid (stream)</v>
      </c>
      <c r="K17335" s="1" t="str">
        <f t="shared" ref="K17335:K17351" si="2589">HYPERLINK("http://geochem.nrcan.gc.ca/cdogs/content/kwd/kwd080007_e.htm", "Untreated Water")</f>
        <v>Untreated Water</v>
      </c>
      <c r="O17335">
        <v>2.5000000000000001E-2</v>
      </c>
      <c r="P17335">
        <v>40</v>
      </c>
      <c r="Q17335">
        <v>7.4</v>
      </c>
    </row>
    <row r="17336" spans="1:17" hidden="1" x14ac:dyDescent="0.3">
      <c r="A17336" t="s">
        <v>66845</v>
      </c>
      <c r="B17336" t="s">
        <v>66846</v>
      </c>
      <c r="C17336" s="1" t="str">
        <f t="shared" si="2580"/>
        <v>21:0797</v>
      </c>
      <c r="D17336" s="1" t="str">
        <f t="shared" si="2587"/>
        <v>21:0224</v>
      </c>
      <c r="E17336" t="s">
        <v>66847</v>
      </c>
      <c r="F17336" t="s">
        <v>66848</v>
      </c>
      <c r="H17336">
        <v>63.836796</v>
      </c>
      <c r="I17336">
        <v>-130.7752581</v>
      </c>
      <c r="J17336" s="1" t="str">
        <f t="shared" si="2588"/>
        <v>Fluid (stream)</v>
      </c>
      <c r="K17336" s="1" t="str">
        <f t="shared" si="2589"/>
        <v>Untreated Water</v>
      </c>
      <c r="O17336">
        <v>7.0000000000000007E-2</v>
      </c>
      <c r="P17336">
        <v>40</v>
      </c>
      <c r="Q17336">
        <v>7.5</v>
      </c>
    </row>
    <row r="17337" spans="1:17" hidden="1" x14ac:dyDescent="0.3">
      <c r="A17337" t="s">
        <v>66849</v>
      </c>
      <c r="B17337" t="s">
        <v>66850</v>
      </c>
      <c r="C17337" s="1" t="str">
        <f t="shared" si="2580"/>
        <v>21:0797</v>
      </c>
      <c r="D17337" s="1" t="str">
        <f t="shared" si="2587"/>
        <v>21:0224</v>
      </c>
      <c r="E17337" t="s">
        <v>66851</v>
      </c>
      <c r="F17337" t="s">
        <v>66852</v>
      </c>
      <c r="H17337">
        <v>63.8348984</v>
      </c>
      <c r="I17337">
        <v>-130.77481330000001</v>
      </c>
      <c r="J17337" s="1" t="str">
        <f t="shared" si="2588"/>
        <v>Fluid (stream)</v>
      </c>
      <c r="K17337" s="1" t="str">
        <f t="shared" si="2589"/>
        <v>Untreated Water</v>
      </c>
      <c r="O17337">
        <v>2.5000000000000001E-2</v>
      </c>
      <c r="P17337">
        <v>30</v>
      </c>
      <c r="Q17337">
        <v>7.5</v>
      </c>
    </row>
    <row r="17338" spans="1:17" hidden="1" x14ac:dyDescent="0.3">
      <c r="A17338" t="s">
        <v>66853</v>
      </c>
      <c r="B17338" t="s">
        <v>66854</v>
      </c>
      <c r="C17338" s="1" t="str">
        <f t="shared" si="2580"/>
        <v>21:0797</v>
      </c>
      <c r="D17338" s="1" t="str">
        <f t="shared" si="2587"/>
        <v>21:0224</v>
      </c>
      <c r="E17338" t="s">
        <v>66855</v>
      </c>
      <c r="F17338" t="s">
        <v>66856</v>
      </c>
      <c r="H17338">
        <v>63.831385900000001</v>
      </c>
      <c r="I17338">
        <v>-130.850763</v>
      </c>
      <c r="J17338" s="1" t="str">
        <f t="shared" si="2588"/>
        <v>Fluid (stream)</v>
      </c>
      <c r="K17338" s="1" t="str">
        <f t="shared" si="2589"/>
        <v>Untreated Water</v>
      </c>
      <c r="O17338">
        <v>2.5000000000000001E-2</v>
      </c>
      <c r="P17338">
        <v>30</v>
      </c>
      <c r="Q17338">
        <v>7.2</v>
      </c>
    </row>
    <row r="17339" spans="1:17" hidden="1" x14ac:dyDescent="0.3">
      <c r="A17339" t="s">
        <v>66857</v>
      </c>
      <c r="B17339" t="s">
        <v>66858</v>
      </c>
      <c r="C17339" s="1" t="str">
        <f t="shared" si="2580"/>
        <v>21:0797</v>
      </c>
      <c r="D17339" s="1" t="str">
        <f t="shared" si="2587"/>
        <v>21:0224</v>
      </c>
      <c r="E17339" t="s">
        <v>66859</v>
      </c>
      <c r="F17339" t="s">
        <v>66860</v>
      </c>
      <c r="H17339">
        <v>63.828397500000001</v>
      </c>
      <c r="I17339">
        <v>-130.8471725</v>
      </c>
      <c r="J17339" s="1" t="str">
        <f t="shared" si="2588"/>
        <v>Fluid (stream)</v>
      </c>
      <c r="K17339" s="1" t="str">
        <f t="shared" si="2589"/>
        <v>Untreated Water</v>
      </c>
      <c r="O17339">
        <v>2.5000000000000001E-2</v>
      </c>
      <c r="P17339">
        <v>40</v>
      </c>
      <c r="Q17339">
        <v>7.7</v>
      </c>
    </row>
    <row r="17340" spans="1:17" hidden="1" x14ac:dyDescent="0.3">
      <c r="A17340" t="s">
        <v>66861</v>
      </c>
      <c r="B17340" t="s">
        <v>66862</v>
      </c>
      <c r="C17340" s="1" t="str">
        <f t="shared" si="2580"/>
        <v>21:0797</v>
      </c>
      <c r="D17340" s="1" t="str">
        <f t="shared" si="2587"/>
        <v>21:0224</v>
      </c>
      <c r="E17340" t="s">
        <v>66863</v>
      </c>
      <c r="F17340" t="s">
        <v>66864</v>
      </c>
      <c r="H17340">
        <v>63.8359503</v>
      </c>
      <c r="I17340">
        <v>-130.90974069999999</v>
      </c>
      <c r="J17340" s="1" t="str">
        <f t="shared" si="2588"/>
        <v>Fluid (stream)</v>
      </c>
      <c r="K17340" s="1" t="str">
        <f t="shared" si="2589"/>
        <v>Untreated Water</v>
      </c>
      <c r="O17340">
        <v>0.66</v>
      </c>
      <c r="P17340">
        <v>70</v>
      </c>
      <c r="Q17340">
        <v>8</v>
      </c>
    </row>
    <row r="17341" spans="1:17" hidden="1" x14ac:dyDescent="0.3">
      <c r="A17341" t="s">
        <v>66865</v>
      </c>
      <c r="B17341" t="s">
        <v>66866</v>
      </c>
      <c r="C17341" s="1" t="str">
        <f t="shared" si="2580"/>
        <v>21:0797</v>
      </c>
      <c r="D17341" s="1" t="str">
        <f t="shared" si="2587"/>
        <v>21:0224</v>
      </c>
      <c r="E17341" t="s">
        <v>66867</v>
      </c>
      <c r="F17341" t="s">
        <v>66868</v>
      </c>
      <c r="H17341">
        <v>63.847061500000002</v>
      </c>
      <c r="I17341">
        <v>-130.9812585</v>
      </c>
      <c r="J17341" s="1" t="str">
        <f t="shared" si="2588"/>
        <v>Fluid (stream)</v>
      </c>
      <c r="K17341" s="1" t="str">
        <f t="shared" si="2589"/>
        <v>Untreated Water</v>
      </c>
      <c r="O17341">
        <v>0.71</v>
      </c>
      <c r="P17341">
        <v>70</v>
      </c>
      <c r="Q17341">
        <v>7.9</v>
      </c>
    </row>
    <row r="17342" spans="1:17" hidden="1" x14ac:dyDescent="0.3">
      <c r="A17342" t="s">
        <v>66869</v>
      </c>
      <c r="B17342" t="s">
        <v>66870</v>
      </c>
      <c r="C17342" s="1" t="str">
        <f t="shared" si="2580"/>
        <v>21:0797</v>
      </c>
      <c r="D17342" s="1" t="str">
        <f t="shared" si="2587"/>
        <v>21:0224</v>
      </c>
      <c r="E17342" t="s">
        <v>66871</v>
      </c>
      <c r="F17342" t="s">
        <v>66872</v>
      </c>
      <c r="H17342">
        <v>63.844377999999999</v>
      </c>
      <c r="I17342">
        <v>-130.97923929999999</v>
      </c>
      <c r="J17342" s="1" t="str">
        <f t="shared" si="2588"/>
        <v>Fluid (stream)</v>
      </c>
      <c r="K17342" s="1" t="str">
        <f t="shared" si="2589"/>
        <v>Untreated Water</v>
      </c>
      <c r="O17342">
        <v>2.5000000000000001E-2</v>
      </c>
      <c r="P17342">
        <v>60</v>
      </c>
      <c r="Q17342">
        <v>7.9</v>
      </c>
    </row>
    <row r="17343" spans="1:17" hidden="1" x14ac:dyDescent="0.3">
      <c r="A17343" t="s">
        <v>66873</v>
      </c>
      <c r="B17343" t="s">
        <v>66874</v>
      </c>
      <c r="C17343" s="1" t="str">
        <f t="shared" si="2580"/>
        <v>21:0797</v>
      </c>
      <c r="D17343" s="1" t="str">
        <f t="shared" si="2587"/>
        <v>21:0224</v>
      </c>
      <c r="E17343" t="s">
        <v>66875</v>
      </c>
      <c r="F17343" t="s">
        <v>66876</v>
      </c>
      <c r="H17343">
        <v>63.813113000000001</v>
      </c>
      <c r="I17343">
        <v>-130.99461980000001</v>
      </c>
      <c r="J17343" s="1" t="str">
        <f t="shared" si="2588"/>
        <v>Fluid (stream)</v>
      </c>
      <c r="K17343" s="1" t="str">
        <f t="shared" si="2589"/>
        <v>Untreated Water</v>
      </c>
      <c r="O17343">
        <v>2.5000000000000001E-2</v>
      </c>
      <c r="P17343">
        <v>150</v>
      </c>
      <c r="Q17343">
        <v>7.7</v>
      </c>
    </row>
    <row r="17344" spans="1:17" hidden="1" x14ac:dyDescent="0.3">
      <c r="A17344" t="s">
        <v>66877</v>
      </c>
      <c r="B17344" t="s">
        <v>66878</v>
      </c>
      <c r="C17344" s="1" t="str">
        <f t="shared" si="2580"/>
        <v>21:0797</v>
      </c>
      <c r="D17344" s="1" t="str">
        <f t="shared" si="2587"/>
        <v>21:0224</v>
      </c>
      <c r="E17344" t="s">
        <v>66879</v>
      </c>
      <c r="F17344" t="s">
        <v>66880</v>
      </c>
      <c r="H17344">
        <v>63.805860799999998</v>
      </c>
      <c r="I17344">
        <v>-130.9690032</v>
      </c>
      <c r="J17344" s="1" t="str">
        <f t="shared" si="2588"/>
        <v>Fluid (stream)</v>
      </c>
      <c r="K17344" s="1" t="str">
        <f t="shared" si="2589"/>
        <v>Untreated Water</v>
      </c>
      <c r="O17344">
        <v>5.2</v>
      </c>
      <c r="P17344">
        <v>140</v>
      </c>
      <c r="Q17344">
        <v>7.9</v>
      </c>
    </row>
    <row r="17345" spans="1:17" hidden="1" x14ac:dyDescent="0.3">
      <c r="A17345" t="s">
        <v>66881</v>
      </c>
      <c r="B17345" t="s">
        <v>66882</v>
      </c>
      <c r="C17345" s="1" t="str">
        <f t="shared" si="2580"/>
        <v>21:0797</v>
      </c>
      <c r="D17345" s="1" t="str">
        <f t="shared" si="2587"/>
        <v>21:0224</v>
      </c>
      <c r="E17345" t="s">
        <v>66883</v>
      </c>
      <c r="F17345" t="s">
        <v>66884</v>
      </c>
      <c r="H17345">
        <v>63.789345400000002</v>
      </c>
      <c r="I17345">
        <v>-130.94493499999999</v>
      </c>
      <c r="J17345" s="1" t="str">
        <f t="shared" si="2588"/>
        <v>Fluid (stream)</v>
      </c>
      <c r="K17345" s="1" t="str">
        <f t="shared" si="2589"/>
        <v>Untreated Water</v>
      </c>
      <c r="O17345">
        <v>0.54</v>
      </c>
      <c r="P17345">
        <v>150</v>
      </c>
      <c r="Q17345">
        <v>7.8</v>
      </c>
    </row>
    <row r="17346" spans="1:17" hidden="1" x14ac:dyDescent="0.3">
      <c r="A17346" t="s">
        <v>66885</v>
      </c>
      <c r="B17346" t="s">
        <v>66886</v>
      </c>
      <c r="C17346" s="1" t="str">
        <f t="shared" si="2580"/>
        <v>21:0797</v>
      </c>
      <c r="D17346" s="1" t="str">
        <f t="shared" si="2587"/>
        <v>21:0224</v>
      </c>
      <c r="E17346" t="s">
        <v>66887</v>
      </c>
      <c r="F17346" t="s">
        <v>66888</v>
      </c>
      <c r="H17346">
        <v>63.783144499999999</v>
      </c>
      <c r="I17346">
        <v>-130.95603550000001</v>
      </c>
      <c r="J17346" s="1" t="str">
        <f t="shared" si="2588"/>
        <v>Fluid (stream)</v>
      </c>
      <c r="K17346" s="1" t="str">
        <f t="shared" si="2589"/>
        <v>Untreated Water</v>
      </c>
      <c r="O17346">
        <v>1</v>
      </c>
      <c r="P17346">
        <v>180</v>
      </c>
      <c r="Q17346">
        <v>7.6</v>
      </c>
    </row>
    <row r="17347" spans="1:17" hidden="1" x14ac:dyDescent="0.3">
      <c r="A17347" t="s">
        <v>66889</v>
      </c>
      <c r="B17347" t="s">
        <v>66890</v>
      </c>
      <c r="C17347" s="1" t="str">
        <f t="shared" si="2580"/>
        <v>21:0797</v>
      </c>
      <c r="D17347" s="1" t="str">
        <f t="shared" si="2587"/>
        <v>21:0224</v>
      </c>
      <c r="E17347" t="s">
        <v>66891</v>
      </c>
      <c r="F17347" t="s">
        <v>66892</v>
      </c>
      <c r="H17347">
        <v>63.761452599999998</v>
      </c>
      <c r="I17347">
        <v>-130.93691369999999</v>
      </c>
      <c r="J17347" s="1" t="str">
        <f t="shared" si="2588"/>
        <v>Fluid (stream)</v>
      </c>
      <c r="K17347" s="1" t="str">
        <f t="shared" si="2589"/>
        <v>Untreated Water</v>
      </c>
      <c r="O17347">
        <v>2.1</v>
      </c>
      <c r="P17347">
        <v>130</v>
      </c>
      <c r="Q17347">
        <v>7.5</v>
      </c>
    </row>
    <row r="17348" spans="1:17" hidden="1" x14ac:dyDescent="0.3">
      <c r="A17348" t="s">
        <v>66893</v>
      </c>
      <c r="B17348" t="s">
        <v>66894</v>
      </c>
      <c r="C17348" s="1" t="str">
        <f t="shared" si="2580"/>
        <v>21:0797</v>
      </c>
      <c r="D17348" s="1" t="str">
        <f t="shared" si="2587"/>
        <v>21:0224</v>
      </c>
      <c r="E17348" t="s">
        <v>66895</v>
      </c>
      <c r="F17348" t="s">
        <v>66896</v>
      </c>
      <c r="H17348">
        <v>63.773215899999997</v>
      </c>
      <c r="I17348">
        <v>-130.9212665</v>
      </c>
      <c r="J17348" s="1" t="str">
        <f t="shared" si="2588"/>
        <v>Fluid (stream)</v>
      </c>
      <c r="K17348" s="1" t="str">
        <f t="shared" si="2589"/>
        <v>Untreated Water</v>
      </c>
      <c r="O17348">
        <v>2</v>
      </c>
      <c r="P17348">
        <v>120</v>
      </c>
      <c r="Q17348">
        <v>7.7</v>
      </c>
    </row>
    <row r="17349" spans="1:17" hidden="1" x14ac:dyDescent="0.3">
      <c r="A17349" t="s">
        <v>66897</v>
      </c>
      <c r="B17349" t="s">
        <v>66898</v>
      </c>
      <c r="C17349" s="1" t="str">
        <f t="shared" si="2580"/>
        <v>21:0797</v>
      </c>
      <c r="D17349" s="1" t="str">
        <f t="shared" si="2587"/>
        <v>21:0224</v>
      </c>
      <c r="E17349" t="s">
        <v>66899</v>
      </c>
      <c r="F17349" t="s">
        <v>66900</v>
      </c>
      <c r="H17349">
        <v>63.771301700000002</v>
      </c>
      <c r="I17349">
        <v>-130.94951610000001</v>
      </c>
      <c r="J17349" s="1" t="str">
        <f t="shared" si="2588"/>
        <v>Fluid (stream)</v>
      </c>
      <c r="K17349" s="1" t="str">
        <f t="shared" si="2589"/>
        <v>Untreated Water</v>
      </c>
      <c r="O17349">
        <v>1.25</v>
      </c>
      <c r="P17349">
        <v>210</v>
      </c>
      <c r="Q17349">
        <v>7.6</v>
      </c>
    </row>
    <row r="17350" spans="1:17" hidden="1" x14ac:dyDescent="0.3">
      <c r="A17350" t="s">
        <v>66901</v>
      </c>
      <c r="B17350" t="s">
        <v>66902</v>
      </c>
      <c r="C17350" s="1" t="str">
        <f t="shared" si="2580"/>
        <v>21:0797</v>
      </c>
      <c r="D17350" s="1" t="str">
        <f t="shared" si="2587"/>
        <v>21:0224</v>
      </c>
      <c r="E17350" t="s">
        <v>66903</v>
      </c>
      <c r="F17350" t="s">
        <v>66904</v>
      </c>
      <c r="H17350">
        <v>63.755929299999998</v>
      </c>
      <c r="I17350">
        <v>-130.88627539999999</v>
      </c>
      <c r="J17350" s="1" t="str">
        <f t="shared" si="2588"/>
        <v>Fluid (stream)</v>
      </c>
      <c r="K17350" s="1" t="str">
        <f t="shared" si="2589"/>
        <v>Untreated Water</v>
      </c>
      <c r="O17350">
        <v>6.6</v>
      </c>
      <c r="P17350">
        <v>220</v>
      </c>
      <c r="Q17350">
        <v>7.9</v>
      </c>
    </row>
    <row r="17351" spans="1:17" hidden="1" x14ac:dyDescent="0.3">
      <c r="A17351" t="s">
        <v>66905</v>
      </c>
      <c r="B17351" t="s">
        <v>66906</v>
      </c>
      <c r="C17351" s="1" t="str">
        <f t="shared" si="2580"/>
        <v>21:0797</v>
      </c>
      <c r="D17351" s="1" t="str">
        <f t="shared" si="2587"/>
        <v>21:0224</v>
      </c>
      <c r="E17351" t="s">
        <v>66907</v>
      </c>
      <c r="F17351" t="s">
        <v>66908</v>
      </c>
      <c r="H17351">
        <v>63.7581524</v>
      </c>
      <c r="I17351">
        <v>-130.75436920000001</v>
      </c>
      <c r="J17351" s="1" t="str">
        <f t="shared" si="2588"/>
        <v>Fluid (stream)</v>
      </c>
      <c r="K17351" s="1" t="str">
        <f t="shared" si="2589"/>
        <v>Untreated Water</v>
      </c>
      <c r="O17351">
        <v>0.11</v>
      </c>
      <c r="P17351">
        <v>70</v>
      </c>
      <c r="Q17351">
        <v>7.6</v>
      </c>
    </row>
    <row r="17352" spans="1:17" hidden="1" x14ac:dyDescent="0.3">
      <c r="A17352" t="s">
        <v>66909</v>
      </c>
      <c r="B17352" t="s">
        <v>66910</v>
      </c>
      <c r="C17352" s="1" t="str">
        <f t="shared" si="2580"/>
        <v>21:0797</v>
      </c>
      <c r="D17352" s="1" t="str">
        <f>HYPERLINK("http://geochem.nrcan.gc.ca/cdogs/content/svy/svy_e.htm", "")</f>
        <v/>
      </c>
      <c r="G17352" s="1" t="str">
        <f>HYPERLINK("http://geochem.nrcan.gc.ca/cdogs/content/cr_/cr_00089_e.htm", "89")</f>
        <v>89</v>
      </c>
      <c r="J17352" t="s">
        <v>11453</v>
      </c>
      <c r="K17352" t="s">
        <v>11454</v>
      </c>
      <c r="O17352">
        <v>2.4</v>
      </c>
      <c r="P17352">
        <v>240</v>
      </c>
      <c r="Q17352">
        <v>8</v>
      </c>
    </row>
    <row r="17353" spans="1:17" hidden="1" x14ac:dyDescent="0.3">
      <c r="A17353" t="s">
        <v>66911</v>
      </c>
      <c r="B17353" t="s">
        <v>66912</v>
      </c>
      <c r="C17353" s="1" t="str">
        <f t="shared" si="2580"/>
        <v>21:0797</v>
      </c>
      <c r="D17353" s="1" t="str">
        <f t="shared" ref="D17353:D17384" si="2590">HYPERLINK("http://geochem.nrcan.gc.ca/cdogs/content/svy/svy210224_e.htm", "21:0224")</f>
        <v>21:0224</v>
      </c>
      <c r="E17353" t="s">
        <v>66913</v>
      </c>
      <c r="F17353" t="s">
        <v>66914</v>
      </c>
      <c r="H17353">
        <v>63.773685200000003</v>
      </c>
      <c r="I17353">
        <v>-130.76884279999999</v>
      </c>
      <c r="J17353" s="1" t="str">
        <f t="shared" ref="J17353:J17384" si="2591">HYPERLINK("http://geochem.nrcan.gc.ca/cdogs/content/kwd/kwd020018_e.htm", "Fluid (stream)")</f>
        <v>Fluid (stream)</v>
      </c>
      <c r="K17353" s="1" t="str">
        <f t="shared" ref="K17353:K17384" si="2592">HYPERLINK("http://geochem.nrcan.gc.ca/cdogs/content/kwd/kwd080007_e.htm", "Untreated Water")</f>
        <v>Untreated Water</v>
      </c>
      <c r="O17353">
        <v>0.18</v>
      </c>
      <c r="P17353">
        <v>90</v>
      </c>
      <c r="Q17353">
        <v>7.7</v>
      </c>
    </row>
    <row r="17354" spans="1:17" hidden="1" x14ac:dyDescent="0.3">
      <c r="A17354" t="s">
        <v>66915</v>
      </c>
      <c r="B17354" t="s">
        <v>66916</v>
      </c>
      <c r="C17354" s="1" t="str">
        <f t="shared" si="2580"/>
        <v>21:0797</v>
      </c>
      <c r="D17354" s="1" t="str">
        <f t="shared" si="2590"/>
        <v>21:0224</v>
      </c>
      <c r="E17354" t="s">
        <v>66917</v>
      </c>
      <c r="F17354" t="s">
        <v>66918</v>
      </c>
      <c r="H17354">
        <v>63.786818400000001</v>
      </c>
      <c r="I17354">
        <v>-130.72667770000001</v>
      </c>
      <c r="J17354" s="1" t="str">
        <f t="shared" si="2591"/>
        <v>Fluid (stream)</v>
      </c>
      <c r="K17354" s="1" t="str">
        <f t="shared" si="2592"/>
        <v>Untreated Water</v>
      </c>
      <c r="O17354">
        <v>2.5000000000000001E-2</v>
      </c>
      <c r="P17354">
        <v>50</v>
      </c>
      <c r="Q17354">
        <v>7.7</v>
      </c>
    </row>
    <row r="17355" spans="1:17" hidden="1" x14ac:dyDescent="0.3">
      <c r="A17355" t="s">
        <v>66919</v>
      </c>
      <c r="B17355" t="s">
        <v>66920</v>
      </c>
      <c r="C17355" s="1" t="str">
        <f t="shared" si="2580"/>
        <v>21:0797</v>
      </c>
      <c r="D17355" s="1" t="str">
        <f t="shared" si="2590"/>
        <v>21:0224</v>
      </c>
      <c r="E17355" t="s">
        <v>66921</v>
      </c>
      <c r="F17355" t="s">
        <v>66922</v>
      </c>
      <c r="H17355">
        <v>63.779460200000003</v>
      </c>
      <c r="I17355">
        <v>-130.7098747</v>
      </c>
      <c r="J17355" s="1" t="str">
        <f t="shared" si="2591"/>
        <v>Fluid (stream)</v>
      </c>
      <c r="K17355" s="1" t="str">
        <f t="shared" si="2592"/>
        <v>Untreated Water</v>
      </c>
      <c r="O17355">
        <v>7.0000000000000007E-2</v>
      </c>
      <c r="P17355">
        <v>40</v>
      </c>
      <c r="Q17355">
        <v>7.9</v>
      </c>
    </row>
    <row r="17356" spans="1:17" hidden="1" x14ac:dyDescent="0.3">
      <c r="A17356" t="s">
        <v>66923</v>
      </c>
      <c r="B17356" t="s">
        <v>66924</v>
      </c>
      <c r="C17356" s="1" t="str">
        <f t="shared" si="2580"/>
        <v>21:0797</v>
      </c>
      <c r="D17356" s="1" t="str">
        <f t="shared" si="2590"/>
        <v>21:0224</v>
      </c>
      <c r="E17356" t="s">
        <v>66925</v>
      </c>
      <c r="F17356" t="s">
        <v>66926</v>
      </c>
      <c r="H17356">
        <v>63.786994700000001</v>
      </c>
      <c r="I17356">
        <v>-130.67909520000001</v>
      </c>
      <c r="J17356" s="1" t="str">
        <f t="shared" si="2591"/>
        <v>Fluid (stream)</v>
      </c>
      <c r="K17356" s="1" t="str">
        <f t="shared" si="2592"/>
        <v>Untreated Water</v>
      </c>
      <c r="O17356">
        <v>2.5000000000000001E-2</v>
      </c>
      <c r="P17356">
        <v>50</v>
      </c>
      <c r="Q17356">
        <v>7.5</v>
      </c>
    </row>
    <row r="17357" spans="1:17" hidden="1" x14ac:dyDescent="0.3">
      <c r="A17357" t="s">
        <v>66927</v>
      </c>
      <c r="B17357" t="s">
        <v>66928</v>
      </c>
      <c r="C17357" s="1" t="str">
        <f t="shared" si="2580"/>
        <v>21:0797</v>
      </c>
      <c r="D17357" s="1" t="str">
        <f t="shared" si="2590"/>
        <v>21:0224</v>
      </c>
      <c r="E17357" t="s">
        <v>66929</v>
      </c>
      <c r="F17357" t="s">
        <v>66930</v>
      </c>
      <c r="H17357">
        <v>63.788481099999998</v>
      </c>
      <c r="I17357">
        <v>-130.8262963</v>
      </c>
      <c r="J17357" s="1" t="str">
        <f t="shared" si="2591"/>
        <v>Fluid (stream)</v>
      </c>
      <c r="K17357" s="1" t="str">
        <f t="shared" si="2592"/>
        <v>Untreated Water</v>
      </c>
      <c r="O17357">
        <v>0.75</v>
      </c>
      <c r="P17357">
        <v>70</v>
      </c>
      <c r="Q17357">
        <v>7.8</v>
      </c>
    </row>
    <row r="17358" spans="1:17" hidden="1" x14ac:dyDescent="0.3">
      <c r="A17358" t="s">
        <v>66931</v>
      </c>
      <c r="B17358" t="s">
        <v>66932</v>
      </c>
      <c r="C17358" s="1" t="str">
        <f t="shared" si="2580"/>
        <v>21:0797</v>
      </c>
      <c r="D17358" s="1" t="str">
        <f t="shared" si="2590"/>
        <v>21:0224</v>
      </c>
      <c r="E17358" t="s">
        <v>66933</v>
      </c>
      <c r="F17358" t="s">
        <v>66934</v>
      </c>
      <c r="H17358">
        <v>63.8070643</v>
      </c>
      <c r="I17358">
        <v>-130.71138199999999</v>
      </c>
      <c r="J17358" s="1" t="str">
        <f t="shared" si="2591"/>
        <v>Fluid (stream)</v>
      </c>
      <c r="K17358" s="1" t="str">
        <f t="shared" si="2592"/>
        <v>Untreated Water</v>
      </c>
      <c r="O17358">
        <v>0.22</v>
      </c>
      <c r="P17358">
        <v>90</v>
      </c>
      <c r="Q17358">
        <v>7.8</v>
      </c>
    </row>
    <row r="17359" spans="1:17" hidden="1" x14ac:dyDescent="0.3">
      <c r="A17359" t="s">
        <v>66935</v>
      </c>
      <c r="B17359" t="s">
        <v>66936</v>
      </c>
      <c r="C17359" s="1" t="str">
        <f t="shared" si="2580"/>
        <v>21:0797</v>
      </c>
      <c r="D17359" s="1" t="str">
        <f t="shared" si="2590"/>
        <v>21:0224</v>
      </c>
      <c r="E17359" t="s">
        <v>66933</v>
      </c>
      <c r="F17359" t="s">
        <v>66937</v>
      </c>
      <c r="H17359">
        <v>63.8070643</v>
      </c>
      <c r="I17359">
        <v>-130.71138199999999</v>
      </c>
      <c r="J17359" s="1" t="str">
        <f t="shared" si="2591"/>
        <v>Fluid (stream)</v>
      </c>
      <c r="K17359" s="1" t="str">
        <f t="shared" si="2592"/>
        <v>Untreated Water</v>
      </c>
      <c r="O17359">
        <v>0.18</v>
      </c>
      <c r="P17359">
        <v>70</v>
      </c>
      <c r="Q17359">
        <v>7.7</v>
      </c>
    </row>
    <row r="17360" spans="1:17" hidden="1" x14ac:dyDescent="0.3">
      <c r="A17360" t="s">
        <v>66938</v>
      </c>
      <c r="B17360" t="s">
        <v>66939</v>
      </c>
      <c r="C17360" s="1" t="str">
        <f t="shared" si="2580"/>
        <v>21:0797</v>
      </c>
      <c r="D17360" s="1" t="str">
        <f t="shared" si="2590"/>
        <v>21:0224</v>
      </c>
      <c r="E17360" t="s">
        <v>66940</v>
      </c>
      <c r="F17360" t="s">
        <v>66941</v>
      </c>
      <c r="H17360">
        <v>63.836762399999998</v>
      </c>
      <c r="I17360">
        <v>-130.65731170000001</v>
      </c>
      <c r="J17360" s="1" t="str">
        <f t="shared" si="2591"/>
        <v>Fluid (stream)</v>
      </c>
      <c r="K17360" s="1" t="str">
        <f t="shared" si="2592"/>
        <v>Untreated Water</v>
      </c>
      <c r="O17360">
        <v>43.8</v>
      </c>
      <c r="P17360">
        <v>160</v>
      </c>
      <c r="Q17360">
        <v>8.1999999999999993</v>
      </c>
    </row>
    <row r="17361" spans="1:17" hidden="1" x14ac:dyDescent="0.3">
      <c r="A17361" t="s">
        <v>66942</v>
      </c>
      <c r="B17361" t="s">
        <v>66943</v>
      </c>
      <c r="C17361" s="1" t="str">
        <f t="shared" si="2580"/>
        <v>21:0797</v>
      </c>
      <c r="D17361" s="1" t="str">
        <f t="shared" si="2590"/>
        <v>21:0224</v>
      </c>
      <c r="E17361" t="s">
        <v>66944</v>
      </c>
      <c r="F17361" t="s">
        <v>66945</v>
      </c>
      <c r="H17361">
        <v>63.841678600000002</v>
      </c>
      <c r="I17361">
        <v>-130.55509459999999</v>
      </c>
      <c r="J17361" s="1" t="str">
        <f t="shared" si="2591"/>
        <v>Fluid (stream)</v>
      </c>
      <c r="K17361" s="1" t="str">
        <f t="shared" si="2592"/>
        <v>Untreated Water</v>
      </c>
      <c r="O17361">
        <v>12.9</v>
      </c>
      <c r="P17361">
        <v>100</v>
      </c>
      <c r="Q17361">
        <v>8.1999999999999993</v>
      </c>
    </row>
    <row r="17362" spans="1:17" hidden="1" x14ac:dyDescent="0.3">
      <c r="A17362" t="s">
        <v>66946</v>
      </c>
      <c r="B17362" t="s">
        <v>66947</v>
      </c>
      <c r="C17362" s="1" t="str">
        <f t="shared" si="2580"/>
        <v>21:0797</v>
      </c>
      <c r="D17362" s="1" t="str">
        <f t="shared" si="2590"/>
        <v>21:0224</v>
      </c>
      <c r="E17362" t="s">
        <v>66948</v>
      </c>
      <c r="F17362" t="s">
        <v>66949</v>
      </c>
      <c r="H17362">
        <v>63.860128899999999</v>
      </c>
      <c r="I17362">
        <v>-130.5786995</v>
      </c>
      <c r="J17362" s="1" t="str">
        <f t="shared" si="2591"/>
        <v>Fluid (stream)</v>
      </c>
      <c r="K17362" s="1" t="str">
        <f t="shared" si="2592"/>
        <v>Untreated Water</v>
      </c>
      <c r="O17362">
        <v>0.95</v>
      </c>
      <c r="P17362">
        <v>60</v>
      </c>
      <c r="Q17362">
        <v>8.3000000000000007</v>
      </c>
    </row>
    <row r="17363" spans="1:17" hidden="1" x14ac:dyDescent="0.3">
      <c r="A17363" t="s">
        <v>66950</v>
      </c>
      <c r="B17363" t="s">
        <v>66951</v>
      </c>
      <c r="C17363" s="1" t="str">
        <f t="shared" si="2580"/>
        <v>21:0797</v>
      </c>
      <c r="D17363" s="1" t="str">
        <f t="shared" si="2590"/>
        <v>21:0224</v>
      </c>
      <c r="E17363" t="s">
        <v>66952</v>
      </c>
      <c r="F17363" t="s">
        <v>66953</v>
      </c>
      <c r="H17363">
        <v>63.858102899999999</v>
      </c>
      <c r="I17363">
        <v>-130.58501530000001</v>
      </c>
      <c r="J17363" s="1" t="str">
        <f t="shared" si="2591"/>
        <v>Fluid (stream)</v>
      </c>
      <c r="K17363" s="1" t="str">
        <f t="shared" si="2592"/>
        <v>Untreated Water</v>
      </c>
      <c r="O17363">
        <v>3.4</v>
      </c>
      <c r="P17363">
        <v>90</v>
      </c>
      <c r="Q17363">
        <v>8.3000000000000007</v>
      </c>
    </row>
    <row r="17364" spans="1:17" hidden="1" x14ac:dyDescent="0.3">
      <c r="A17364" t="s">
        <v>66954</v>
      </c>
      <c r="B17364" t="s">
        <v>66955</v>
      </c>
      <c r="C17364" s="1" t="str">
        <f t="shared" ref="C17364:C17427" si="2593">HYPERLINK("http://geochem.nrcan.gc.ca/cdogs/content/bdl/bdl210797_e.htm", "21:0797")</f>
        <v>21:0797</v>
      </c>
      <c r="D17364" s="1" t="str">
        <f t="shared" si="2590"/>
        <v>21:0224</v>
      </c>
      <c r="E17364" t="s">
        <v>66956</v>
      </c>
      <c r="F17364" t="s">
        <v>66957</v>
      </c>
      <c r="H17364">
        <v>63.862448999999998</v>
      </c>
      <c r="I17364">
        <v>-130.56427980000001</v>
      </c>
      <c r="J17364" s="1" t="str">
        <f t="shared" si="2591"/>
        <v>Fluid (stream)</v>
      </c>
      <c r="K17364" s="1" t="str">
        <f t="shared" si="2592"/>
        <v>Untreated Water</v>
      </c>
      <c r="O17364">
        <v>1.9</v>
      </c>
      <c r="P17364">
        <v>120</v>
      </c>
      <c r="Q17364">
        <v>8.1999999999999993</v>
      </c>
    </row>
    <row r="17365" spans="1:17" hidden="1" x14ac:dyDescent="0.3">
      <c r="A17365" t="s">
        <v>66958</v>
      </c>
      <c r="B17365" t="s">
        <v>66959</v>
      </c>
      <c r="C17365" s="1" t="str">
        <f t="shared" si="2593"/>
        <v>21:0797</v>
      </c>
      <c r="D17365" s="1" t="str">
        <f t="shared" si="2590"/>
        <v>21:0224</v>
      </c>
      <c r="E17365" t="s">
        <v>66960</v>
      </c>
      <c r="F17365" t="s">
        <v>66961</v>
      </c>
      <c r="H17365">
        <v>63.872589699999999</v>
      </c>
      <c r="I17365">
        <v>-130.57276229999999</v>
      </c>
      <c r="J17365" s="1" t="str">
        <f t="shared" si="2591"/>
        <v>Fluid (stream)</v>
      </c>
      <c r="K17365" s="1" t="str">
        <f t="shared" si="2592"/>
        <v>Untreated Water</v>
      </c>
      <c r="O17365">
        <v>1.7</v>
      </c>
      <c r="P17365">
        <v>70</v>
      </c>
      <c r="Q17365">
        <v>8.1999999999999993</v>
      </c>
    </row>
    <row r="17366" spans="1:17" hidden="1" x14ac:dyDescent="0.3">
      <c r="A17366" t="s">
        <v>66962</v>
      </c>
      <c r="B17366" t="s">
        <v>66963</v>
      </c>
      <c r="C17366" s="1" t="str">
        <f t="shared" si="2593"/>
        <v>21:0797</v>
      </c>
      <c r="D17366" s="1" t="str">
        <f t="shared" si="2590"/>
        <v>21:0224</v>
      </c>
      <c r="E17366" t="s">
        <v>66964</v>
      </c>
      <c r="F17366" t="s">
        <v>66965</v>
      </c>
      <c r="H17366">
        <v>63.873711499999999</v>
      </c>
      <c r="I17366">
        <v>-130.52248130000001</v>
      </c>
      <c r="J17366" s="1" t="str">
        <f t="shared" si="2591"/>
        <v>Fluid (stream)</v>
      </c>
      <c r="K17366" s="1" t="str">
        <f t="shared" si="2592"/>
        <v>Untreated Water</v>
      </c>
      <c r="O17366">
        <v>0.5</v>
      </c>
      <c r="P17366">
        <v>70</v>
      </c>
      <c r="Q17366">
        <v>8.1</v>
      </c>
    </row>
    <row r="17367" spans="1:17" hidden="1" x14ac:dyDescent="0.3">
      <c r="A17367" t="s">
        <v>66966</v>
      </c>
      <c r="B17367" t="s">
        <v>66967</v>
      </c>
      <c r="C17367" s="1" t="str">
        <f t="shared" si="2593"/>
        <v>21:0797</v>
      </c>
      <c r="D17367" s="1" t="str">
        <f t="shared" si="2590"/>
        <v>21:0224</v>
      </c>
      <c r="E17367" t="s">
        <v>66968</v>
      </c>
      <c r="F17367" t="s">
        <v>66969</v>
      </c>
      <c r="H17367">
        <v>63.898709099999998</v>
      </c>
      <c r="I17367">
        <v>-130.5131178</v>
      </c>
      <c r="J17367" s="1" t="str">
        <f t="shared" si="2591"/>
        <v>Fluid (stream)</v>
      </c>
      <c r="K17367" s="1" t="str">
        <f t="shared" si="2592"/>
        <v>Untreated Water</v>
      </c>
      <c r="O17367">
        <v>0.65</v>
      </c>
      <c r="P17367">
        <v>70</v>
      </c>
      <c r="Q17367">
        <v>8.3000000000000007</v>
      </c>
    </row>
    <row r="17368" spans="1:17" hidden="1" x14ac:dyDescent="0.3">
      <c r="A17368" t="s">
        <v>66970</v>
      </c>
      <c r="B17368" t="s">
        <v>66971</v>
      </c>
      <c r="C17368" s="1" t="str">
        <f t="shared" si="2593"/>
        <v>21:0797</v>
      </c>
      <c r="D17368" s="1" t="str">
        <f t="shared" si="2590"/>
        <v>21:0224</v>
      </c>
      <c r="E17368" t="s">
        <v>66972</v>
      </c>
      <c r="F17368" t="s">
        <v>66973</v>
      </c>
      <c r="H17368">
        <v>63.858453500000003</v>
      </c>
      <c r="I17368">
        <v>-130.5121139</v>
      </c>
      <c r="J17368" s="1" t="str">
        <f t="shared" si="2591"/>
        <v>Fluid (stream)</v>
      </c>
      <c r="K17368" s="1" t="str">
        <f t="shared" si="2592"/>
        <v>Untreated Water</v>
      </c>
      <c r="O17368">
        <v>4.7</v>
      </c>
      <c r="P17368">
        <v>80</v>
      </c>
      <c r="Q17368">
        <v>8</v>
      </c>
    </row>
    <row r="17369" spans="1:17" hidden="1" x14ac:dyDescent="0.3">
      <c r="A17369" t="s">
        <v>66974</v>
      </c>
      <c r="B17369" t="s">
        <v>66975</v>
      </c>
      <c r="C17369" s="1" t="str">
        <f t="shared" si="2593"/>
        <v>21:0797</v>
      </c>
      <c r="D17369" s="1" t="str">
        <f t="shared" si="2590"/>
        <v>21:0224</v>
      </c>
      <c r="E17369" t="s">
        <v>66976</v>
      </c>
      <c r="F17369" t="s">
        <v>66977</v>
      </c>
      <c r="H17369">
        <v>63.855644400000003</v>
      </c>
      <c r="I17369">
        <v>-130.5206297</v>
      </c>
      <c r="J17369" s="1" t="str">
        <f t="shared" si="2591"/>
        <v>Fluid (stream)</v>
      </c>
      <c r="K17369" s="1" t="str">
        <f t="shared" si="2592"/>
        <v>Untreated Water</v>
      </c>
      <c r="O17369">
        <v>4.7</v>
      </c>
      <c r="P17369">
        <v>80</v>
      </c>
      <c r="Q17369">
        <v>8.1</v>
      </c>
    </row>
    <row r="17370" spans="1:17" hidden="1" x14ac:dyDescent="0.3">
      <c r="A17370" t="s">
        <v>66978</v>
      </c>
      <c r="B17370" t="s">
        <v>66979</v>
      </c>
      <c r="C17370" s="1" t="str">
        <f t="shared" si="2593"/>
        <v>21:0797</v>
      </c>
      <c r="D17370" s="1" t="str">
        <f t="shared" si="2590"/>
        <v>21:0224</v>
      </c>
      <c r="E17370" t="s">
        <v>66976</v>
      </c>
      <c r="F17370" t="s">
        <v>66980</v>
      </c>
      <c r="H17370">
        <v>63.855644400000003</v>
      </c>
      <c r="I17370">
        <v>-130.5206297</v>
      </c>
      <c r="J17370" s="1" t="str">
        <f t="shared" si="2591"/>
        <v>Fluid (stream)</v>
      </c>
      <c r="K17370" s="1" t="str">
        <f t="shared" si="2592"/>
        <v>Untreated Water</v>
      </c>
      <c r="O17370">
        <v>5</v>
      </c>
      <c r="P17370">
        <v>80</v>
      </c>
      <c r="Q17370">
        <v>8.1</v>
      </c>
    </row>
    <row r="17371" spans="1:17" hidden="1" x14ac:dyDescent="0.3">
      <c r="A17371" t="s">
        <v>66981</v>
      </c>
      <c r="B17371" t="s">
        <v>66982</v>
      </c>
      <c r="C17371" s="1" t="str">
        <f t="shared" si="2593"/>
        <v>21:0797</v>
      </c>
      <c r="D17371" s="1" t="str">
        <f t="shared" si="2590"/>
        <v>21:0224</v>
      </c>
      <c r="E17371" t="s">
        <v>66983</v>
      </c>
      <c r="F17371" t="s">
        <v>66984</v>
      </c>
      <c r="H17371">
        <v>63.811387000000003</v>
      </c>
      <c r="I17371">
        <v>-130.50658709999999</v>
      </c>
      <c r="J17371" s="1" t="str">
        <f t="shared" si="2591"/>
        <v>Fluid (stream)</v>
      </c>
      <c r="K17371" s="1" t="str">
        <f t="shared" si="2592"/>
        <v>Untreated Water</v>
      </c>
      <c r="O17371">
        <v>5.4</v>
      </c>
      <c r="P17371">
        <v>100</v>
      </c>
      <c r="Q17371">
        <v>8.1</v>
      </c>
    </row>
    <row r="17372" spans="1:17" hidden="1" x14ac:dyDescent="0.3">
      <c r="A17372" t="s">
        <v>66985</v>
      </c>
      <c r="B17372" t="s">
        <v>66986</v>
      </c>
      <c r="C17372" s="1" t="str">
        <f t="shared" si="2593"/>
        <v>21:0797</v>
      </c>
      <c r="D17372" s="1" t="str">
        <f t="shared" si="2590"/>
        <v>21:0224</v>
      </c>
      <c r="E17372" t="s">
        <v>66987</v>
      </c>
      <c r="F17372" t="s">
        <v>66988</v>
      </c>
      <c r="H17372">
        <v>63.789155100000002</v>
      </c>
      <c r="I17372">
        <v>-130.5132375</v>
      </c>
      <c r="J17372" s="1" t="str">
        <f t="shared" si="2591"/>
        <v>Fluid (stream)</v>
      </c>
      <c r="K17372" s="1" t="str">
        <f t="shared" si="2592"/>
        <v>Untreated Water</v>
      </c>
      <c r="O17372">
        <v>7.9</v>
      </c>
      <c r="P17372">
        <v>110</v>
      </c>
      <c r="Q17372">
        <v>8.1999999999999993</v>
      </c>
    </row>
    <row r="17373" spans="1:17" hidden="1" x14ac:dyDescent="0.3">
      <c r="A17373" t="s">
        <v>66989</v>
      </c>
      <c r="B17373" t="s">
        <v>66990</v>
      </c>
      <c r="C17373" s="1" t="str">
        <f t="shared" si="2593"/>
        <v>21:0797</v>
      </c>
      <c r="D17373" s="1" t="str">
        <f t="shared" si="2590"/>
        <v>21:0224</v>
      </c>
      <c r="E17373" t="s">
        <v>66991</v>
      </c>
      <c r="F17373" t="s">
        <v>66992</v>
      </c>
      <c r="H17373">
        <v>63.7603674</v>
      </c>
      <c r="I17373">
        <v>-130.66068730000001</v>
      </c>
      <c r="J17373" s="1" t="str">
        <f t="shared" si="2591"/>
        <v>Fluid (stream)</v>
      </c>
      <c r="K17373" s="1" t="str">
        <f t="shared" si="2592"/>
        <v>Untreated Water</v>
      </c>
      <c r="O17373">
        <v>0.54</v>
      </c>
      <c r="P17373">
        <v>90</v>
      </c>
      <c r="Q17373">
        <v>8.1999999999999993</v>
      </c>
    </row>
    <row r="17374" spans="1:17" hidden="1" x14ac:dyDescent="0.3">
      <c r="A17374" t="s">
        <v>66993</v>
      </c>
      <c r="B17374" t="s">
        <v>66994</v>
      </c>
      <c r="C17374" s="1" t="str">
        <f t="shared" si="2593"/>
        <v>21:0797</v>
      </c>
      <c r="D17374" s="1" t="str">
        <f t="shared" si="2590"/>
        <v>21:0224</v>
      </c>
      <c r="E17374" t="s">
        <v>66995</v>
      </c>
      <c r="F17374" t="s">
        <v>66996</v>
      </c>
      <c r="H17374">
        <v>63.757818299999997</v>
      </c>
      <c r="I17374">
        <v>-130.65676680000001</v>
      </c>
      <c r="J17374" s="1" t="str">
        <f t="shared" si="2591"/>
        <v>Fluid (stream)</v>
      </c>
      <c r="K17374" s="1" t="str">
        <f t="shared" si="2592"/>
        <v>Untreated Water</v>
      </c>
      <c r="O17374">
        <v>0.28000000000000003</v>
      </c>
      <c r="P17374">
        <v>90</v>
      </c>
      <c r="Q17374">
        <v>8.1999999999999993</v>
      </c>
    </row>
    <row r="17375" spans="1:17" hidden="1" x14ac:dyDescent="0.3">
      <c r="A17375" t="s">
        <v>66997</v>
      </c>
      <c r="B17375" t="s">
        <v>66998</v>
      </c>
      <c r="C17375" s="1" t="str">
        <f t="shared" si="2593"/>
        <v>21:0797</v>
      </c>
      <c r="D17375" s="1" t="str">
        <f t="shared" si="2590"/>
        <v>21:0224</v>
      </c>
      <c r="E17375" t="s">
        <v>66999</v>
      </c>
      <c r="F17375" t="s">
        <v>67000</v>
      </c>
      <c r="H17375">
        <v>63.624320300000001</v>
      </c>
      <c r="I17375">
        <v>-130.4971682</v>
      </c>
      <c r="J17375" s="1" t="str">
        <f t="shared" si="2591"/>
        <v>Fluid (stream)</v>
      </c>
      <c r="K17375" s="1" t="str">
        <f t="shared" si="2592"/>
        <v>Untreated Water</v>
      </c>
      <c r="O17375">
        <v>2.5000000000000001E-2</v>
      </c>
      <c r="P17375">
        <v>60</v>
      </c>
      <c r="Q17375">
        <v>7.7</v>
      </c>
    </row>
    <row r="17376" spans="1:17" hidden="1" x14ac:dyDescent="0.3">
      <c r="A17376" t="s">
        <v>67001</v>
      </c>
      <c r="B17376" t="s">
        <v>67002</v>
      </c>
      <c r="C17376" s="1" t="str">
        <f t="shared" si="2593"/>
        <v>21:0797</v>
      </c>
      <c r="D17376" s="1" t="str">
        <f t="shared" si="2590"/>
        <v>21:0224</v>
      </c>
      <c r="E17376" t="s">
        <v>67003</v>
      </c>
      <c r="F17376" t="s">
        <v>67004</v>
      </c>
      <c r="H17376">
        <v>63.646316300000002</v>
      </c>
      <c r="I17376">
        <v>-130.44418640000001</v>
      </c>
      <c r="J17376" s="1" t="str">
        <f t="shared" si="2591"/>
        <v>Fluid (stream)</v>
      </c>
      <c r="K17376" s="1" t="str">
        <f t="shared" si="2592"/>
        <v>Untreated Water</v>
      </c>
      <c r="O17376">
        <v>0.14000000000000001</v>
      </c>
      <c r="P17376">
        <v>100</v>
      </c>
      <c r="Q17376">
        <v>8.1999999999999993</v>
      </c>
    </row>
    <row r="17377" spans="1:17" hidden="1" x14ac:dyDescent="0.3">
      <c r="A17377" t="s">
        <v>67005</v>
      </c>
      <c r="B17377" t="s">
        <v>67006</v>
      </c>
      <c r="C17377" s="1" t="str">
        <f t="shared" si="2593"/>
        <v>21:0797</v>
      </c>
      <c r="D17377" s="1" t="str">
        <f t="shared" si="2590"/>
        <v>21:0224</v>
      </c>
      <c r="E17377" t="s">
        <v>67007</v>
      </c>
      <c r="F17377" t="s">
        <v>67008</v>
      </c>
      <c r="H17377">
        <v>63.687480200000003</v>
      </c>
      <c r="I17377">
        <v>-130.39804820000001</v>
      </c>
      <c r="J17377" s="1" t="str">
        <f t="shared" si="2591"/>
        <v>Fluid (stream)</v>
      </c>
      <c r="K17377" s="1" t="str">
        <f t="shared" si="2592"/>
        <v>Untreated Water</v>
      </c>
      <c r="O17377">
        <v>19</v>
      </c>
      <c r="P17377">
        <v>190</v>
      </c>
      <c r="Q17377">
        <v>8.1999999999999993</v>
      </c>
    </row>
    <row r="17378" spans="1:17" hidden="1" x14ac:dyDescent="0.3">
      <c r="A17378" t="s">
        <v>67009</v>
      </c>
      <c r="B17378" t="s">
        <v>67010</v>
      </c>
      <c r="C17378" s="1" t="str">
        <f t="shared" si="2593"/>
        <v>21:0797</v>
      </c>
      <c r="D17378" s="1" t="str">
        <f t="shared" si="2590"/>
        <v>21:0224</v>
      </c>
      <c r="E17378" t="s">
        <v>67011</v>
      </c>
      <c r="F17378" t="s">
        <v>67012</v>
      </c>
      <c r="H17378">
        <v>63.737268299999997</v>
      </c>
      <c r="I17378">
        <v>-130.36187140000001</v>
      </c>
      <c r="J17378" s="1" t="str">
        <f t="shared" si="2591"/>
        <v>Fluid (stream)</v>
      </c>
      <c r="K17378" s="1" t="str">
        <f t="shared" si="2592"/>
        <v>Untreated Water</v>
      </c>
      <c r="O17378">
        <v>7</v>
      </c>
      <c r="P17378">
        <v>100</v>
      </c>
      <c r="Q17378">
        <v>8.1999999999999993</v>
      </c>
    </row>
    <row r="17379" spans="1:17" hidden="1" x14ac:dyDescent="0.3">
      <c r="A17379" t="s">
        <v>67013</v>
      </c>
      <c r="B17379" t="s">
        <v>67014</v>
      </c>
      <c r="C17379" s="1" t="str">
        <f t="shared" si="2593"/>
        <v>21:0797</v>
      </c>
      <c r="D17379" s="1" t="str">
        <f t="shared" si="2590"/>
        <v>21:0224</v>
      </c>
      <c r="E17379" t="s">
        <v>67015</v>
      </c>
      <c r="F17379" t="s">
        <v>67016</v>
      </c>
      <c r="H17379">
        <v>63.747283000000003</v>
      </c>
      <c r="I17379">
        <v>-130.302043</v>
      </c>
      <c r="J17379" s="1" t="str">
        <f t="shared" si="2591"/>
        <v>Fluid (stream)</v>
      </c>
      <c r="K17379" s="1" t="str">
        <f t="shared" si="2592"/>
        <v>Untreated Water</v>
      </c>
      <c r="O17379">
        <v>7</v>
      </c>
      <c r="P17379">
        <v>110</v>
      </c>
      <c r="Q17379">
        <v>8.1999999999999993</v>
      </c>
    </row>
    <row r="17380" spans="1:17" hidden="1" x14ac:dyDescent="0.3">
      <c r="A17380" t="s">
        <v>67017</v>
      </c>
      <c r="B17380" t="s">
        <v>67018</v>
      </c>
      <c r="C17380" s="1" t="str">
        <f t="shared" si="2593"/>
        <v>21:0797</v>
      </c>
      <c r="D17380" s="1" t="str">
        <f t="shared" si="2590"/>
        <v>21:0224</v>
      </c>
      <c r="E17380" t="s">
        <v>67019</v>
      </c>
      <c r="F17380" t="s">
        <v>67020</v>
      </c>
      <c r="H17380">
        <v>63.7399396</v>
      </c>
      <c r="I17380">
        <v>-130.26187419999999</v>
      </c>
      <c r="J17380" s="1" t="str">
        <f t="shared" si="2591"/>
        <v>Fluid (stream)</v>
      </c>
      <c r="K17380" s="1" t="str">
        <f t="shared" si="2592"/>
        <v>Untreated Water</v>
      </c>
      <c r="O17380">
        <v>2.4</v>
      </c>
      <c r="P17380">
        <v>60</v>
      </c>
      <c r="Q17380">
        <v>8.1999999999999993</v>
      </c>
    </row>
    <row r="17381" spans="1:17" hidden="1" x14ac:dyDescent="0.3">
      <c r="A17381" t="s">
        <v>67021</v>
      </c>
      <c r="B17381" t="s">
        <v>67022</v>
      </c>
      <c r="C17381" s="1" t="str">
        <f t="shared" si="2593"/>
        <v>21:0797</v>
      </c>
      <c r="D17381" s="1" t="str">
        <f t="shared" si="2590"/>
        <v>21:0224</v>
      </c>
      <c r="E17381" t="s">
        <v>67023</v>
      </c>
      <c r="F17381" t="s">
        <v>67024</v>
      </c>
      <c r="H17381">
        <v>63.739629999999998</v>
      </c>
      <c r="I17381">
        <v>-130.28066150000001</v>
      </c>
      <c r="J17381" s="1" t="str">
        <f t="shared" si="2591"/>
        <v>Fluid (stream)</v>
      </c>
      <c r="K17381" s="1" t="str">
        <f t="shared" si="2592"/>
        <v>Untreated Water</v>
      </c>
      <c r="O17381">
        <v>5</v>
      </c>
      <c r="P17381">
        <v>100</v>
      </c>
      <c r="Q17381">
        <v>8.1999999999999993</v>
      </c>
    </row>
    <row r="17382" spans="1:17" hidden="1" x14ac:dyDescent="0.3">
      <c r="A17382" t="s">
        <v>67025</v>
      </c>
      <c r="B17382" t="s">
        <v>67026</v>
      </c>
      <c r="C17382" s="1" t="str">
        <f t="shared" si="2593"/>
        <v>21:0797</v>
      </c>
      <c r="D17382" s="1" t="str">
        <f t="shared" si="2590"/>
        <v>21:0224</v>
      </c>
      <c r="E17382" t="s">
        <v>67027</v>
      </c>
      <c r="F17382" t="s">
        <v>67028</v>
      </c>
      <c r="H17382">
        <v>63.660252499999999</v>
      </c>
      <c r="I17382">
        <v>-130.3293918</v>
      </c>
      <c r="J17382" s="1" t="str">
        <f t="shared" si="2591"/>
        <v>Fluid (stream)</v>
      </c>
      <c r="K17382" s="1" t="str">
        <f t="shared" si="2592"/>
        <v>Untreated Water</v>
      </c>
      <c r="O17382">
        <v>2.9</v>
      </c>
      <c r="P17382">
        <v>180</v>
      </c>
      <c r="Q17382">
        <v>8.4</v>
      </c>
    </row>
    <row r="17383" spans="1:17" hidden="1" x14ac:dyDescent="0.3">
      <c r="A17383" t="s">
        <v>67029</v>
      </c>
      <c r="B17383" t="s">
        <v>67030</v>
      </c>
      <c r="C17383" s="1" t="str">
        <f t="shared" si="2593"/>
        <v>21:0797</v>
      </c>
      <c r="D17383" s="1" t="str">
        <f t="shared" si="2590"/>
        <v>21:0224</v>
      </c>
      <c r="E17383" t="s">
        <v>67031</v>
      </c>
      <c r="F17383" t="s">
        <v>67032</v>
      </c>
      <c r="H17383">
        <v>63.643245800000003</v>
      </c>
      <c r="I17383">
        <v>-130.2532635</v>
      </c>
      <c r="J17383" s="1" t="str">
        <f t="shared" si="2591"/>
        <v>Fluid (stream)</v>
      </c>
      <c r="K17383" s="1" t="str">
        <f t="shared" si="2592"/>
        <v>Untreated Water</v>
      </c>
      <c r="O17383">
        <v>25</v>
      </c>
      <c r="P17383">
        <v>210</v>
      </c>
      <c r="Q17383">
        <v>8</v>
      </c>
    </row>
    <row r="17384" spans="1:17" hidden="1" x14ac:dyDescent="0.3">
      <c r="A17384" t="s">
        <v>67033</v>
      </c>
      <c r="B17384" t="s">
        <v>67034</v>
      </c>
      <c r="C17384" s="1" t="str">
        <f t="shared" si="2593"/>
        <v>21:0797</v>
      </c>
      <c r="D17384" s="1" t="str">
        <f t="shared" si="2590"/>
        <v>21:0224</v>
      </c>
      <c r="E17384" t="s">
        <v>67035</v>
      </c>
      <c r="F17384" t="s">
        <v>67036</v>
      </c>
      <c r="H17384">
        <v>63.651231299999999</v>
      </c>
      <c r="I17384">
        <v>-130.19902400000001</v>
      </c>
      <c r="J17384" s="1" t="str">
        <f t="shared" si="2591"/>
        <v>Fluid (stream)</v>
      </c>
      <c r="K17384" s="1" t="str">
        <f t="shared" si="2592"/>
        <v>Untreated Water</v>
      </c>
      <c r="O17384">
        <v>5</v>
      </c>
      <c r="P17384">
        <v>110</v>
      </c>
      <c r="Q17384">
        <v>8.3000000000000007</v>
      </c>
    </row>
    <row r="17385" spans="1:17" hidden="1" x14ac:dyDescent="0.3">
      <c r="A17385" t="s">
        <v>67037</v>
      </c>
      <c r="B17385" t="s">
        <v>67038</v>
      </c>
      <c r="C17385" s="1" t="str">
        <f t="shared" si="2593"/>
        <v>21:0797</v>
      </c>
      <c r="D17385" s="1" t="str">
        <f>HYPERLINK("http://geochem.nrcan.gc.ca/cdogs/content/svy/svy_e.htm", "")</f>
        <v/>
      </c>
      <c r="G17385" s="1" t="str">
        <f>HYPERLINK("http://geochem.nrcan.gc.ca/cdogs/content/cr_/cr_00089_e.htm", "89")</f>
        <v>89</v>
      </c>
      <c r="J17385" t="s">
        <v>11453</v>
      </c>
      <c r="K17385" t="s">
        <v>11454</v>
      </c>
      <c r="O17385">
        <v>3.8</v>
      </c>
      <c r="P17385">
        <v>230</v>
      </c>
      <c r="Q17385">
        <v>7.9</v>
      </c>
    </row>
    <row r="17386" spans="1:17" hidden="1" x14ac:dyDescent="0.3">
      <c r="A17386" t="s">
        <v>67039</v>
      </c>
      <c r="B17386" t="s">
        <v>67040</v>
      </c>
      <c r="C17386" s="1" t="str">
        <f t="shared" si="2593"/>
        <v>21:0797</v>
      </c>
      <c r="D17386" s="1" t="str">
        <f t="shared" ref="D17386:D17404" si="2594">HYPERLINK("http://geochem.nrcan.gc.ca/cdogs/content/svy/svy210224_e.htm", "21:0224")</f>
        <v>21:0224</v>
      </c>
      <c r="E17386" t="s">
        <v>67041</v>
      </c>
      <c r="F17386" t="s">
        <v>67042</v>
      </c>
      <c r="H17386">
        <v>63.643734600000002</v>
      </c>
      <c r="I17386">
        <v>-130.16327290000001</v>
      </c>
      <c r="J17386" s="1" t="str">
        <f t="shared" ref="J17386:J17404" si="2595">HYPERLINK("http://geochem.nrcan.gc.ca/cdogs/content/kwd/kwd020018_e.htm", "Fluid (stream)")</f>
        <v>Fluid (stream)</v>
      </c>
      <c r="K17386" s="1" t="str">
        <f t="shared" ref="K17386:K17404" si="2596">HYPERLINK("http://geochem.nrcan.gc.ca/cdogs/content/kwd/kwd080007_e.htm", "Untreated Water")</f>
        <v>Untreated Water</v>
      </c>
      <c r="O17386">
        <v>3</v>
      </c>
      <c r="P17386">
        <v>100</v>
      </c>
      <c r="Q17386">
        <v>8.1</v>
      </c>
    </row>
    <row r="17387" spans="1:17" hidden="1" x14ac:dyDescent="0.3">
      <c r="A17387" t="s">
        <v>67043</v>
      </c>
      <c r="B17387" t="s">
        <v>67044</v>
      </c>
      <c r="C17387" s="1" t="str">
        <f t="shared" si="2593"/>
        <v>21:0797</v>
      </c>
      <c r="D17387" s="1" t="str">
        <f t="shared" si="2594"/>
        <v>21:0224</v>
      </c>
      <c r="E17387" t="s">
        <v>67045</v>
      </c>
      <c r="F17387" t="s">
        <v>67046</v>
      </c>
      <c r="H17387">
        <v>63.659843899999998</v>
      </c>
      <c r="I17387">
        <v>-130.19738699999999</v>
      </c>
      <c r="J17387" s="1" t="str">
        <f t="shared" si="2595"/>
        <v>Fluid (stream)</v>
      </c>
      <c r="K17387" s="1" t="str">
        <f t="shared" si="2596"/>
        <v>Untreated Water</v>
      </c>
      <c r="O17387">
        <v>7.8</v>
      </c>
      <c r="P17387">
        <v>150</v>
      </c>
      <c r="Q17387">
        <v>8.1999999999999993</v>
      </c>
    </row>
    <row r="17388" spans="1:17" hidden="1" x14ac:dyDescent="0.3">
      <c r="A17388" t="s">
        <v>67047</v>
      </c>
      <c r="B17388" t="s">
        <v>67048</v>
      </c>
      <c r="C17388" s="1" t="str">
        <f t="shared" si="2593"/>
        <v>21:0797</v>
      </c>
      <c r="D17388" s="1" t="str">
        <f t="shared" si="2594"/>
        <v>21:0224</v>
      </c>
      <c r="E17388" t="s">
        <v>67045</v>
      </c>
      <c r="F17388" t="s">
        <v>67049</v>
      </c>
      <c r="H17388">
        <v>63.659843899999998</v>
      </c>
      <c r="I17388">
        <v>-130.19738699999999</v>
      </c>
      <c r="J17388" s="1" t="str">
        <f t="shared" si="2595"/>
        <v>Fluid (stream)</v>
      </c>
      <c r="K17388" s="1" t="str">
        <f t="shared" si="2596"/>
        <v>Untreated Water</v>
      </c>
      <c r="O17388">
        <v>6.9</v>
      </c>
      <c r="P17388">
        <v>140</v>
      </c>
      <c r="Q17388">
        <v>8.3000000000000007</v>
      </c>
    </row>
    <row r="17389" spans="1:17" hidden="1" x14ac:dyDescent="0.3">
      <c r="A17389" t="s">
        <v>67050</v>
      </c>
      <c r="B17389" t="s">
        <v>67051</v>
      </c>
      <c r="C17389" s="1" t="str">
        <f t="shared" si="2593"/>
        <v>21:0797</v>
      </c>
      <c r="D17389" s="1" t="str">
        <f t="shared" si="2594"/>
        <v>21:0224</v>
      </c>
      <c r="E17389" t="s">
        <v>67052</v>
      </c>
      <c r="F17389" t="s">
        <v>67053</v>
      </c>
      <c r="H17389">
        <v>63.618602099999997</v>
      </c>
      <c r="I17389">
        <v>-130.22260489999999</v>
      </c>
      <c r="J17389" s="1" t="str">
        <f t="shared" si="2595"/>
        <v>Fluid (stream)</v>
      </c>
      <c r="K17389" s="1" t="str">
        <f t="shared" si="2596"/>
        <v>Untreated Water</v>
      </c>
      <c r="O17389">
        <v>2.7</v>
      </c>
      <c r="P17389">
        <v>70</v>
      </c>
      <c r="Q17389">
        <v>7.9</v>
      </c>
    </row>
    <row r="17390" spans="1:17" hidden="1" x14ac:dyDescent="0.3">
      <c r="A17390" t="s">
        <v>67054</v>
      </c>
      <c r="B17390" t="s">
        <v>67055</v>
      </c>
      <c r="C17390" s="1" t="str">
        <f t="shared" si="2593"/>
        <v>21:0797</v>
      </c>
      <c r="D17390" s="1" t="str">
        <f t="shared" si="2594"/>
        <v>21:0224</v>
      </c>
      <c r="E17390" t="s">
        <v>67056</v>
      </c>
      <c r="F17390" t="s">
        <v>67057</v>
      </c>
      <c r="H17390">
        <v>63.252559499999997</v>
      </c>
      <c r="I17390">
        <v>-130.24399500000001</v>
      </c>
      <c r="J17390" s="1" t="str">
        <f t="shared" si="2595"/>
        <v>Fluid (stream)</v>
      </c>
      <c r="K17390" s="1" t="str">
        <f t="shared" si="2596"/>
        <v>Untreated Water</v>
      </c>
      <c r="O17390">
        <v>2.5000000000000001E-2</v>
      </c>
      <c r="P17390">
        <v>40</v>
      </c>
      <c r="Q17390">
        <v>7.3</v>
      </c>
    </row>
    <row r="17391" spans="1:17" hidden="1" x14ac:dyDescent="0.3">
      <c r="A17391" t="s">
        <v>67058</v>
      </c>
      <c r="B17391" t="s">
        <v>67059</v>
      </c>
      <c r="C17391" s="1" t="str">
        <f t="shared" si="2593"/>
        <v>21:0797</v>
      </c>
      <c r="D17391" s="1" t="str">
        <f t="shared" si="2594"/>
        <v>21:0224</v>
      </c>
      <c r="E17391" t="s">
        <v>67060</v>
      </c>
      <c r="F17391" t="s">
        <v>67061</v>
      </c>
      <c r="H17391">
        <v>63.254458399999997</v>
      </c>
      <c r="I17391">
        <v>-130.29863420000001</v>
      </c>
      <c r="J17391" s="1" t="str">
        <f t="shared" si="2595"/>
        <v>Fluid (stream)</v>
      </c>
      <c r="K17391" s="1" t="str">
        <f t="shared" si="2596"/>
        <v>Untreated Water</v>
      </c>
      <c r="O17391">
        <v>1.3</v>
      </c>
      <c r="P17391">
        <v>290</v>
      </c>
      <c r="Q17391">
        <v>3.4</v>
      </c>
    </row>
    <row r="17392" spans="1:17" hidden="1" x14ac:dyDescent="0.3">
      <c r="A17392" t="s">
        <v>67062</v>
      </c>
      <c r="B17392" t="s">
        <v>67063</v>
      </c>
      <c r="C17392" s="1" t="str">
        <f t="shared" si="2593"/>
        <v>21:0797</v>
      </c>
      <c r="D17392" s="1" t="str">
        <f t="shared" si="2594"/>
        <v>21:0224</v>
      </c>
      <c r="E17392" t="s">
        <v>67064</v>
      </c>
      <c r="F17392" t="s">
        <v>67065</v>
      </c>
      <c r="H17392">
        <v>63.276584</v>
      </c>
      <c r="I17392">
        <v>-130.283861</v>
      </c>
      <c r="J17392" s="1" t="str">
        <f t="shared" si="2595"/>
        <v>Fluid (stream)</v>
      </c>
      <c r="K17392" s="1" t="str">
        <f t="shared" si="2596"/>
        <v>Untreated Water</v>
      </c>
      <c r="O17392">
        <v>2.5000000000000001E-2</v>
      </c>
      <c r="P17392">
        <v>80</v>
      </c>
      <c r="Q17392">
        <v>5.6</v>
      </c>
    </row>
    <row r="17393" spans="1:17" hidden="1" x14ac:dyDescent="0.3">
      <c r="A17393" t="s">
        <v>67066</v>
      </c>
      <c r="B17393" t="s">
        <v>67067</v>
      </c>
      <c r="C17393" s="1" t="str">
        <f t="shared" si="2593"/>
        <v>21:0797</v>
      </c>
      <c r="D17393" s="1" t="str">
        <f t="shared" si="2594"/>
        <v>21:0224</v>
      </c>
      <c r="E17393" t="s">
        <v>67068</v>
      </c>
      <c r="F17393" t="s">
        <v>67069</v>
      </c>
      <c r="H17393">
        <v>63.276570700000001</v>
      </c>
      <c r="I17393">
        <v>-130.27835870000001</v>
      </c>
      <c r="J17393" s="1" t="str">
        <f t="shared" si="2595"/>
        <v>Fluid (stream)</v>
      </c>
      <c r="K17393" s="1" t="str">
        <f t="shared" si="2596"/>
        <v>Untreated Water</v>
      </c>
      <c r="O17393">
        <v>0.28000000000000003</v>
      </c>
      <c r="P17393">
        <v>110</v>
      </c>
      <c r="Q17393">
        <v>7</v>
      </c>
    </row>
    <row r="17394" spans="1:17" hidden="1" x14ac:dyDescent="0.3">
      <c r="A17394" t="s">
        <v>67070</v>
      </c>
      <c r="B17394" t="s">
        <v>67071</v>
      </c>
      <c r="C17394" s="1" t="str">
        <f t="shared" si="2593"/>
        <v>21:0797</v>
      </c>
      <c r="D17394" s="1" t="str">
        <f t="shared" si="2594"/>
        <v>21:0224</v>
      </c>
      <c r="E17394" t="s">
        <v>67072</v>
      </c>
      <c r="F17394" t="s">
        <v>67073</v>
      </c>
      <c r="H17394">
        <v>63.269979499999998</v>
      </c>
      <c r="I17394">
        <v>-130.18754820000001</v>
      </c>
      <c r="J17394" s="1" t="str">
        <f t="shared" si="2595"/>
        <v>Fluid (stream)</v>
      </c>
      <c r="K17394" s="1" t="str">
        <f t="shared" si="2596"/>
        <v>Untreated Water</v>
      </c>
      <c r="O17394">
        <v>0.16</v>
      </c>
      <c r="P17394">
        <v>80</v>
      </c>
      <c r="Q17394">
        <v>7.3</v>
      </c>
    </row>
    <row r="17395" spans="1:17" hidden="1" x14ac:dyDescent="0.3">
      <c r="A17395" t="s">
        <v>67074</v>
      </c>
      <c r="B17395" t="s">
        <v>67075</v>
      </c>
      <c r="C17395" s="1" t="str">
        <f t="shared" si="2593"/>
        <v>21:0797</v>
      </c>
      <c r="D17395" s="1" t="str">
        <f t="shared" si="2594"/>
        <v>21:0224</v>
      </c>
      <c r="E17395" t="s">
        <v>67076</v>
      </c>
      <c r="F17395" t="s">
        <v>67077</v>
      </c>
      <c r="H17395">
        <v>63.267333000000001</v>
      </c>
      <c r="I17395">
        <v>-130.1906079</v>
      </c>
      <c r="J17395" s="1" t="str">
        <f t="shared" si="2595"/>
        <v>Fluid (stream)</v>
      </c>
      <c r="K17395" s="1" t="str">
        <f t="shared" si="2596"/>
        <v>Untreated Water</v>
      </c>
      <c r="O17395">
        <v>0.16</v>
      </c>
      <c r="P17395">
        <v>60</v>
      </c>
      <c r="Q17395">
        <v>7.2</v>
      </c>
    </row>
    <row r="17396" spans="1:17" hidden="1" x14ac:dyDescent="0.3">
      <c r="A17396" t="s">
        <v>67078</v>
      </c>
      <c r="B17396" t="s">
        <v>67079</v>
      </c>
      <c r="C17396" s="1" t="str">
        <f t="shared" si="2593"/>
        <v>21:0797</v>
      </c>
      <c r="D17396" s="1" t="str">
        <f t="shared" si="2594"/>
        <v>21:0224</v>
      </c>
      <c r="E17396" t="s">
        <v>67080</v>
      </c>
      <c r="F17396" t="s">
        <v>67081</v>
      </c>
      <c r="H17396">
        <v>63.282463900000003</v>
      </c>
      <c r="I17396">
        <v>-130.21001319999999</v>
      </c>
      <c r="J17396" s="1" t="str">
        <f t="shared" si="2595"/>
        <v>Fluid (stream)</v>
      </c>
      <c r="K17396" s="1" t="str">
        <f t="shared" si="2596"/>
        <v>Untreated Water</v>
      </c>
      <c r="O17396">
        <v>1</v>
      </c>
      <c r="P17396">
        <v>80</v>
      </c>
      <c r="Q17396">
        <v>7.5</v>
      </c>
    </row>
    <row r="17397" spans="1:17" hidden="1" x14ac:dyDescent="0.3">
      <c r="A17397" t="s">
        <v>67082</v>
      </c>
      <c r="B17397" t="s">
        <v>67083</v>
      </c>
      <c r="C17397" s="1" t="str">
        <f t="shared" si="2593"/>
        <v>21:0797</v>
      </c>
      <c r="D17397" s="1" t="str">
        <f t="shared" si="2594"/>
        <v>21:0224</v>
      </c>
      <c r="E17397" t="s">
        <v>67084</v>
      </c>
      <c r="F17397" t="s">
        <v>67085</v>
      </c>
      <c r="H17397">
        <v>63.280929100000002</v>
      </c>
      <c r="I17397">
        <v>-130.20683869999999</v>
      </c>
      <c r="J17397" s="1" t="str">
        <f t="shared" si="2595"/>
        <v>Fluid (stream)</v>
      </c>
      <c r="K17397" s="1" t="str">
        <f t="shared" si="2596"/>
        <v>Untreated Water</v>
      </c>
      <c r="O17397">
        <v>0.19</v>
      </c>
      <c r="P17397">
        <v>60</v>
      </c>
      <c r="Q17397">
        <v>7.7</v>
      </c>
    </row>
    <row r="17398" spans="1:17" hidden="1" x14ac:dyDescent="0.3">
      <c r="A17398" t="s">
        <v>67086</v>
      </c>
      <c r="B17398" t="s">
        <v>67087</v>
      </c>
      <c r="C17398" s="1" t="str">
        <f t="shared" si="2593"/>
        <v>21:0797</v>
      </c>
      <c r="D17398" s="1" t="str">
        <f t="shared" si="2594"/>
        <v>21:0224</v>
      </c>
      <c r="E17398" t="s">
        <v>67088</v>
      </c>
      <c r="F17398" t="s">
        <v>67089</v>
      </c>
      <c r="H17398">
        <v>63.284716699999997</v>
      </c>
      <c r="I17398">
        <v>-130.25664620000001</v>
      </c>
      <c r="J17398" s="1" t="str">
        <f t="shared" si="2595"/>
        <v>Fluid (stream)</v>
      </c>
      <c r="K17398" s="1" t="str">
        <f t="shared" si="2596"/>
        <v>Untreated Water</v>
      </c>
      <c r="O17398">
        <v>1.3</v>
      </c>
      <c r="P17398">
        <v>180</v>
      </c>
      <c r="Q17398">
        <v>7.6</v>
      </c>
    </row>
    <row r="17399" spans="1:17" hidden="1" x14ac:dyDescent="0.3">
      <c r="A17399" t="s">
        <v>67090</v>
      </c>
      <c r="B17399" t="s">
        <v>67091</v>
      </c>
      <c r="C17399" s="1" t="str">
        <f t="shared" si="2593"/>
        <v>21:0797</v>
      </c>
      <c r="D17399" s="1" t="str">
        <f t="shared" si="2594"/>
        <v>21:0224</v>
      </c>
      <c r="E17399" t="s">
        <v>67092</v>
      </c>
      <c r="F17399" t="s">
        <v>67093</v>
      </c>
      <c r="H17399">
        <v>63.2908939</v>
      </c>
      <c r="I17399">
        <v>-130.31315699999999</v>
      </c>
      <c r="J17399" s="1" t="str">
        <f t="shared" si="2595"/>
        <v>Fluid (stream)</v>
      </c>
      <c r="K17399" s="1" t="str">
        <f t="shared" si="2596"/>
        <v>Untreated Water</v>
      </c>
      <c r="O17399">
        <v>0.82</v>
      </c>
      <c r="P17399">
        <v>320</v>
      </c>
      <c r="Q17399">
        <v>4.3</v>
      </c>
    </row>
    <row r="17400" spans="1:17" hidden="1" x14ac:dyDescent="0.3">
      <c r="A17400" t="s">
        <v>67094</v>
      </c>
      <c r="B17400" t="s">
        <v>67095</v>
      </c>
      <c r="C17400" s="1" t="str">
        <f t="shared" si="2593"/>
        <v>21:0797</v>
      </c>
      <c r="D17400" s="1" t="str">
        <f t="shared" si="2594"/>
        <v>21:0224</v>
      </c>
      <c r="E17400" t="s">
        <v>67096</v>
      </c>
      <c r="F17400" t="s">
        <v>67097</v>
      </c>
      <c r="H17400">
        <v>63.298691499999997</v>
      </c>
      <c r="I17400">
        <v>-130.3346981</v>
      </c>
      <c r="J17400" s="1" t="str">
        <f t="shared" si="2595"/>
        <v>Fluid (stream)</v>
      </c>
      <c r="K17400" s="1" t="str">
        <f t="shared" si="2596"/>
        <v>Untreated Water</v>
      </c>
      <c r="O17400">
        <v>2.7</v>
      </c>
      <c r="P17400">
        <v>140</v>
      </c>
      <c r="Q17400">
        <v>7.5</v>
      </c>
    </row>
    <row r="17401" spans="1:17" hidden="1" x14ac:dyDescent="0.3">
      <c r="A17401" t="s">
        <v>67098</v>
      </c>
      <c r="B17401" t="s">
        <v>67099</v>
      </c>
      <c r="C17401" s="1" t="str">
        <f t="shared" si="2593"/>
        <v>21:0797</v>
      </c>
      <c r="D17401" s="1" t="str">
        <f t="shared" si="2594"/>
        <v>21:0224</v>
      </c>
      <c r="E17401" t="s">
        <v>67100</v>
      </c>
      <c r="F17401" t="s">
        <v>67101</v>
      </c>
      <c r="H17401">
        <v>63.299684599999999</v>
      </c>
      <c r="I17401">
        <v>-130.40782229999999</v>
      </c>
      <c r="J17401" s="1" t="str">
        <f t="shared" si="2595"/>
        <v>Fluid (stream)</v>
      </c>
      <c r="K17401" s="1" t="str">
        <f t="shared" si="2596"/>
        <v>Untreated Water</v>
      </c>
      <c r="O17401">
        <v>5.4</v>
      </c>
      <c r="P17401">
        <v>160</v>
      </c>
      <c r="Q17401">
        <v>8</v>
      </c>
    </row>
    <row r="17402" spans="1:17" hidden="1" x14ac:dyDescent="0.3">
      <c r="A17402" t="s">
        <v>67102</v>
      </c>
      <c r="B17402" t="s">
        <v>67103</v>
      </c>
      <c r="C17402" s="1" t="str">
        <f t="shared" si="2593"/>
        <v>21:0797</v>
      </c>
      <c r="D17402" s="1" t="str">
        <f t="shared" si="2594"/>
        <v>21:0224</v>
      </c>
      <c r="E17402" t="s">
        <v>67104</v>
      </c>
      <c r="F17402" t="s">
        <v>67105</v>
      </c>
      <c r="H17402">
        <v>63.299874099999997</v>
      </c>
      <c r="I17402">
        <v>-130.43562299999999</v>
      </c>
      <c r="J17402" s="1" t="str">
        <f t="shared" si="2595"/>
        <v>Fluid (stream)</v>
      </c>
      <c r="K17402" s="1" t="str">
        <f t="shared" si="2596"/>
        <v>Untreated Water</v>
      </c>
      <c r="O17402">
        <v>7.5</v>
      </c>
      <c r="P17402">
        <v>210</v>
      </c>
      <c r="Q17402">
        <v>8.1999999999999993</v>
      </c>
    </row>
    <row r="17403" spans="1:17" hidden="1" x14ac:dyDescent="0.3">
      <c r="A17403" t="s">
        <v>67106</v>
      </c>
      <c r="B17403" t="s">
        <v>67107</v>
      </c>
      <c r="C17403" s="1" t="str">
        <f t="shared" si="2593"/>
        <v>21:0797</v>
      </c>
      <c r="D17403" s="1" t="str">
        <f t="shared" si="2594"/>
        <v>21:0224</v>
      </c>
      <c r="E17403" t="s">
        <v>67108</v>
      </c>
      <c r="F17403" t="s">
        <v>67109</v>
      </c>
      <c r="H17403">
        <v>63.304023200000003</v>
      </c>
      <c r="I17403">
        <v>-130.48018690000001</v>
      </c>
      <c r="J17403" s="1" t="str">
        <f t="shared" si="2595"/>
        <v>Fluid (stream)</v>
      </c>
      <c r="K17403" s="1" t="str">
        <f t="shared" si="2596"/>
        <v>Untreated Water</v>
      </c>
      <c r="O17403">
        <v>5</v>
      </c>
      <c r="P17403">
        <v>170</v>
      </c>
      <c r="Q17403">
        <v>8</v>
      </c>
    </row>
    <row r="17404" spans="1:17" hidden="1" x14ac:dyDescent="0.3">
      <c r="A17404" t="s">
        <v>67110</v>
      </c>
      <c r="B17404" t="s">
        <v>67111</v>
      </c>
      <c r="C17404" s="1" t="str">
        <f t="shared" si="2593"/>
        <v>21:0797</v>
      </c>
      <c r="D17404" s="1" t="str">
        <f t="shared" si="2594"/>
        <v>21:0224</v>
      </c>
      <c r="E17404" t="s">
        <v>67112</v>
      </c>
      <c r="F17404" t="s">
        <v>67113</v>
      </c>
      <c r="H17404">
        <v>63.287701400000003</v>
      </c>
      <c r="I17404">
        <v>-130.47436400000001</v>
      </c>
      <c r="J17404" s="1" t="str">
        <f t="shared" si="2595"/>
        <v>Fluid (stream)</v>
      </c>
      <c r="K17404" s="1" t="str">
        <f t="shared" si="2596"/>
        <v>Untreated Water</v>
      </c>
      <c r="O17404">
        <v>1.5</v>
      </c>
      <c r="P17404">
        <v>140</v>
      </c>
      <c r="Q17404">
        <v>7.7</v>
      </c>
    </row>
    <row r="17405" spans="1:17" hidden="1" x14ac:dyDescent="0.3">
      <c r="A17405" t="s">
        <v>67114</v>
      </c>
      <c r="B17405" t="s">
        <v>67115</v>
      </c>
      <c r="C17405" s="1" t="str">
        <f t="shared" si="2593"/>
        <v>21:0797</v>
      </c>
      <c r="D17405" s="1" t="str">
        <f>HYPERLINK("http://geochem.nrcan.gc.ca/cdogs/content/svy/svy_e.htm", "")</f>
        <v/>
      </c>
      <c r="G17405" s="1" t="str">
        <f>HYPERLINK("http://geochem.nrcan.gc.ca/cdogs/content/cr_/cr_00089_e.htm", "89")</f>
        <v>89</v>
      </c>
      <c r="J17405" t="s">
        <v>11453</v>
      </c>
      <c r="K17405" t="s">
        <v>11454</v>
      </c>
      <c r="O17405">
        <v>3.2</v>
      </c>
      <c r="P17405">
        <v>250</v>
      </c>
      <c r="Q17405">
        <v>7.7</v>
      </c>
    </row>
    <row r="17406" spans="1:17" hidden="1" x14ac:dyDescent="0.3">
      <c r="A17406" t="s">
        <v>67116</v>
      </c>
      <c r="B17406" t="s">
        <v>67117</v>
      </c>
      <c r="C17406" s="1" t="str">
        <f t="shared" si="2593"/>
        <v>21:0797</v>
      </c>
      <c r="D17406" s="1" t="str">
        <f t="shared" ref="D17406:D17416" si="2597">HYPERLINK("http://geochem.nrcan.gc.ca/cdogs/content/svy/svy210224_e.htm", "21:0224")</f>
        <v>21:0224</v>
      </c>
      <c r="E17406" t="s">
        <v>67118</v>
      </c>
      <c r="F17406" t="s">
        <v>67119</v>
      </c>
      <c r="H17406">
        <v>63.337556300000003</v>
      </c>
      <c r="I17406">
        <v>-130.45520070000001</v>
      </c>
      <c r="J17406" s="1" t="str">
        <f t="shared" ref="J17406:J17416" si="2598">HYPERLINK("http://geochem.nrcan.gc.ca/cdogs/content/kwd/kwd020018_e.htm", "Fluid (stream)")</f>
        <v>Fluid (stream)</v>
      </c>
      <c r="K17406" s="1" t="str">
        <f t="shared" ref="K17406:K17416" si="2599">HYPERLINK("http://geochem.nrcan.gc.ca/cdogs/content/kwd/kwd080007_e.htm", "Untreated Water")</f>
        <v>Untreated Water</v>
      </c>
      <c r="O17406">
        <v>2.5000000000000001E-2</v>
      </c>
      <c r="P17406">
        <v>50</v>
      </c>
      <c r="Q17406">
        <v>7.6</v>
      </c>
    </row>
    <row r="17407" spans="1:17" hidden="1" x14ac:dyDescent="0.3">
      <c r="A17407" t="s">
        <v>67120</v>
      </c>
      <c r="B17407" t="s">
        <v>67121</v>
      </c>
      <c r="C17407" s="1" t="str">
        <f t="shared" si="2593"/>
        <v>21:0797</v>
      </c>
      <c r="D17407" s="1" t="str">
        <f t="shared" si="2597"/>
        <v>21:0224</v>
      </c>
      <c r="E17407" t="s">
        <v>67122</v>
      </c>
      <c r="F17407" t="s">
        <v>67123</v>
      </c>
      <c r="H17407">
        <v>63.359196599999997</v>
      </c>
      <c r="I17407">
        <v>-130.49537979999999</v>
      </c>
      <c r="J17407" s="1" t="str">
        <f t="shared" si="2598"/>
        <v>Fluid (stream)</v>
      </c>
      <c r="K17407" s="1" t="str">
        <f t="shared" si="2599"/>
        <v>Untreated Water</v>
      </c>
      <c r="O17407">
        <v>2.5000000000000001E-2</v>
      </c>
      <c r="P17407">
        <v>50</v>
      </c>
      <c r="Q17407">
        <v>7.8</v>
      </c>
    </row>
    <row r="17408" spans="1:17" hidden="1" x14ac:dyDescent="0.3">
      <c r="A17408" t="s">
        <v>67124</v>
      </c>
      <c r="B17408" t="s">
        <v>67125</v>
      </c>
      <c r="C17408" s="1" t="str">
        <f t="shared" si="2593"/>
        <v>21:0797</v>
      </c>
      <c r="D17408" s="1" t="str">
        <f t="shared" si="2597"/>
        <v>21:0224</v>
      </c>
      <c r="E17408" t="s">
        <v>67126</v>
      </c>
      <c r="F17408" t="s">
        <v>67127</v>
      </c>
      <c r="H17408">
        <v>63.3968895</v>
      </c>
      <c r="I17408">
        <v>-130.4815869</v>
      </c>
      <c r="J17408" s="1" t="str">
        <f t="shared" si="2598"/>
        <v>Fluid (stream)</v>
      </c>
      <c r="K17408" s="1" t="str">
        <f t="shared" si="2599"/>
        <v>Untreated Water</v>
      </c>
      <c r="O17408">
        <v>2.5000000000000001E-2</v>
      </c>
      <c r="P17408">
        <v>30</v>
      </c>
      <c r="Q17408">
        <v>7.3</v>
      </c>
    </row>
    <row r="17409" spans="1:17" hidden="1" x14ac:dyDescent="0.3">
      <c r="A17409" t="s">
        <v>67128</v>
      </c>
      <c r="B17409" t="s">
        <v>67129</v>
      </c>
      <c r="C17409" s="1" t="str">
        <f t="shared" si="2593"/>
        <v>21:0797</v>
      </c>
      <c r="D17409" s="1" t="str">
        <f t="shared" si="2597"/>
        <v>21:0224</v>
      </c>
      <c r="E17409" t="s">
        <v>67130</v>
      </c>
      <c r="F17409" t="s">
        <v>67131</v>
      </c>
      <c r="H17409">
        <v>63.424215699999998</v>
      </c>
      <c r="I17409">
        <v>-130.4788499</v>
      </c>
      <c r="J17409" s="1" t="str">
        <f t="shared" si="2598"/>
        <v>Fluid (stream)</v>
      </c>
      <c r="K17409" s="1" t="str">
        <f t="shared" si="2599"/>
        <v>Untreated Water</v>
      </c>
      <c r="O17409">
        <v>2.5000000000000001E-2</v>
      </c>
      <c r="P17409">
        <v>20</v>
      </c>
      <c r="Q17409">
        <v>6.3</v>
      </c>
    </row>
    <row r="17410" spans="1:17" hidden="1" x14ac:dyDescent="0.3">
      <c r="A17410" t="s">
        <v>67132</v>
      </c>
      <c r="B17410" t="s">
        <v>67133</v>
      </c>
      <c r="C17410" s="1" t="str">
        <f t="shared" si="2593"/>
        <v>21:0797</v>
      </c>
      <c r="D17410" s="1" t="str">
        <f t="shared" si="2597"/>
        <v>21:0224</v>
      </c>
      <c r="E17410" t="s">
        <v>67134</v>
      </c>
      <c r="F17410" t="s">
        <v>67135</v>
      </c>
      <c r="H17410">
        <v>63.430263400000001</v>
      </c>
      <c r="I17410">
        <v>-130.5006463</v>
      </c>
      <c r="J17410" s="1" t="str">
        <f t="shared" si="2598"/>
        <v>Fluid (stream)</v>
      </c>
      <c r="K17410" s="1" t="str">
        <f t="shared" si="2599"/>
        <v>Untreated Water</v>
      </c>
      <c r="O17410">
        <v>2.5000000000000001E-2</v>
      </c>
      <c r="P17410">
        <v>40</v>
      </c>
      <c r="Q17410">
        <v>6.8</v>
      </c>
    </row>
    <row r="17411" spans="1:17" hidden="1" x14ac:dyDescent="0.3">
      <c r="A17411" t="s">
        <v>67136</v>
      </c>
      <c r="B17411" t="s">
        <v>67137</v>
      </c>
      <c r="C17411" s="1" t="str">
        <f t="shared" si="2593"/>
        <v>21:0797</v>
      </c>
      <c r="D17411" s="1" t="str">
        <f t="shared" si="2597"/>
        <v>21:0224</v>
      </c>
      <c r="E17411" t="s">
        <v>67134</v>
      </c>
      <c r="F17411" t="s">
        <v>67138</v>
      </c>
      <c r="H17411">
        <v>63.430263400000001</v>
      </c>
      <c r="I17411">
        <v>-130.5006463</v>
      </c>
      <c r="J17411" s="1" t="str">
        <f t="shared" si="2598"/>
        <v>Fluid (stream)</v>
      </c>
      <c r="K17411" s="1" t="str">
        <f t="shared" si="2599"/>
        <v>Untreated Water</v>
      </c>
      <c r="O17411">
        <v>2.5000000000000001E-2</v>
      </c>
      <c r="P17411">
        <v>50</v>
      </c>
      <c r="Q17411">
        <v>6.9</v>
      </c>
    </row>
    <row r="17412" spans="1:17" hidden="1" x14ac:dyDescent="0.3">
      <c r="A17412" t="s">
        <v>67139</v>
      </c>
      <c r="B17412" t="s">
        <v>67140</v>
      </c>
      <c r="C17412" s="1" t="str">
        <f t="shared" si="2593"/>
        <v>21:0797</v>
      </c>
      <c r="D17412" s="1" t="str">
        <f t="shared" si="2597"/>
        <v>21:0224</v>
      </c>
      <c r="E17412" t="s">
        <v>67141</v>
      </c>
      <c r="F17412" t="s">
        <v>67142</v>
      </c>
      <c r="H17412">
        <v>63.475395499999998</v>
      </c>
      <c r="I17412">
        <v>-130.4671797</v>
      </c>
      <c r="J17412" s="1" t="str">
        <f t="shared" si="2598"/>
        <v>Fluid (stream)</v>
      </c>
      <c r="K17412" s="1" t="str">
        <f t="shared" si="2599"/>
        <v>Untreated Water</v>
      </c>
      <c r="O17412">
        <v>2.5000000000000001E-2</v>
      </c>
      <c r="P17412">
        <v>30</v>
      </c>
      <c r="Q17412">
        <v>6.1</v>
      </c>
    </row>
    <row r="17413" spans="1:17" hidden="1" x14ac:dyDescent="0.3">
      <c r="A17413" t="s">
        <v>67143</v>
      </c>
      <c r="B17413" t="s">
        <v>67144</v>
      </c>
      <c r="C17413" s="1" t="str">
        <f t="shared" si="2593"/>
        <v>21:0797</v>
      </c>
      <c r="D17413" s="1" t="str">
        <f t="shared" si="2597"/>
        <v>21:0224</v>
      </c>
      <c r="E17413" t="s">
        <v>67145</v>
      </c>
      <c r="F17413" t="s">
        <v>67146</v>
      </c>
      <c r="H17413">
        <v>63.476329100000001</v>
      </c>
      <c r="I17413">
        <v>-130.4715434</v>
      </c>
      <c r="J17413" s="1" t="str">
        <f t="shared" si="2598"/>
        <v>Fluid (stream)</v>
      </c>
      <c r="K17413" s="1" t="str">
        <f t="shared" si="2599"/>
        <v>Untreated Water</v>
      </c>
      <c r="O17413">
        <v>2.5000000000000001E-2</v>
      </c>
      <c r="P17413">
        <v>30</v>
      </c>
      <c r="Q17413">
        <v>7</v>
      </c>
    </row>
    <row r="17414" spans="1:17" hidden="1" x14ac:dyDescent="0.3">
      <c r="A17414" t="s">
        <v>67147</v>
      </c>
      <c r="B17414" t="s">
        <v>67148</v>
      </c>
      <c r="C17414" s="1" t="str">
        <f t="shared" si="2593"/>
        <v>21:0797</v>
      </c>
      <c r="D17414" s="1" t="str">
        <f t="shared" si="2597"/>
        <v>21:0224</v>
      </c>
      <c r="E17414" t="s">
        <v>67149</v>
      </c>
      <c r="F17414" t="s">
        <v>67150</v>
      </c>
      <c r="H17414">
        <v>63.487344499999999</v>
      </c>
      <c r="I17414">
        <v>-130.48188949999999</v>
      </c>
      <c r="J17414" s="1" t="str">
        <f t="shared" si="2598"/>
        <v>Fluid (stream)</v>
      </c>
      <c r="K17414" s="1" t="str">
        <f t="shared" si="2599"/>
        <v>Untreated Water</v>
      </c>
      <c r="O17414">
        <v>0.18</v>
      </c>
      <c r="P17414">
        <v>30</v>
      </c>
      <c r="Q17414">
        <v>7.7</v>
      </c>
    </row>
    <row r="17415" spans="1:17" hidden="1" x14ac:dyDescent="0.3">
      <c r="A17415" t="s">
        <v>67151</v>
      </c>
      <c r="B17415" t="s">
        <v>67152</v>
      </c>
      <c r="C17415" s="1" t="str">
        <f t="shared" si="2593"/>
        <v>21:0797</v>
      </c>
      <c r="D17415" s="1" t="str">
        <f t="shared" si="2597"/>
        <v>21:0224</v>
      </c>
      <c r="E17415" t="s">
        <v>67153</v>
      </c>
      <c r="F17415" t="s">
        <v>67154</v>
      </c>
      <c r="H17415">
        <v>63.458176100000003</v>
      </c>
      <c r="I17415">
        <v>-130.37522150000001</v>
      </c>
      <c r="J17415" s="1" t="str">
        <f t="shared" si="2598"/>
        <v>Fluid (stream)</v>
      </c>
      <c r="K17415" s="1" t="str">
        <f t="shared" si="2599"/>
        <v>Untreated Water</v>
      </c>
      <c r="O17415">
        <v>0.3</v>
      </c>
      <c r="P17415">
        <v>50</v>
      </c>
      <c r="Q17415">
        <v>7</v>
      </c>
    </row>
    <row r="17416" spans="1:17" hidden="1" x14ac:dyDescent="0.3">
      <c r="A17416" t="s">
        <v>67155</v>
      </c>
      <c r="B17416" t="s">
        <v>67156</v>
      </c>
      <c r="C17416" s="1" t="str">
        <f t="shared" si="2593"/>
        <v>21:0797</v>
      </c>
      <c r="D17416" s="1" t="str">
        <f t="shared" si="2597"/>
        <v>21:0224</v>
      </c>
      <c r="E17416" t="s">
        <v>67157</v>
      </c>
      <c r="F17416" t="s">
        <v>67158</v>
      </c>
      <c r="H17416">
        <v>63.4715183</v>
      </c>
      <c r="I17416">
        <v>-130.39069380000001</v>
      </c>
      <c r="J17416" s="1" t="str">
        <f t="shared" si="2598"/>
        <v>Fluid (stream)</v>
      </c>
      <c r="K17416" s="1" t="str">
        <f t="shared" si="2599"/>
        <v>Untreated Water</v>
      </c>
      <c r="O17416">
        <v>0.16</v>
      </c>
      <c r="P17416">
        <v>30</v>
      </c>
      <c r="Q17416">
        <v>6.8</v>
      </c>
    </row>
    <row r="17417" spans="1:17" hidden="1" x14ac:dyDescent="0.3">
      <c r="A17417" t="s">
        <v>67159</v>
      </c>
      <c r="B17417" t="s">
        <v>67160</v>
      </c>
      <c r="C17417" s="1" t="str">
        <f t="shared" si="2593"/>
        <v>21:0797</v>
      </c>
      <c r="D17417" s="1" t="str">
        <f>HYPERLINK("http://geochem.nrcan.gc.ca/cdogs/content/svy/svy_e.htm", "")</f>
        <v/>
      </c>
      <c r="G17417" s="1" t="str">
        <f>HYPERLINK("http://geochem.nrcan.gc.ca/cdogs/content/cr_/cr_00089_e.htm", "89")</f>
        <v>89</v>
      </c>
      <c r="J17417" t="s">
        <v>11453</v>
      </c>
      <c r="K17417" t="s">
        <v>11454</v>
      </c>
      <c r="O17417">
        <v>4</v>
      </c>
      <c r="P17417">
        <v>260</v>
      </c>
      <c r="Q17417">
        <v>7.7</v>
      </c>
    </row>
    <row r="17418" spans="1:17" hidden="1" x14ac:dyDescent="0.3">
      <c r="A17418" t="s">
        <v>67161</v>
      </c>
      <c r="B17418" t="s">
        <v>67162</v>
      </c>
      <c r="C17418" s="1" t="str">
        <f t="shared" si="2593"/>
        <v>21:0797</v>
      </c>
      <c r="D17418" s="1" t="str">
        <f t="shared" ref="D17418:D17440" si="2600">HYPERLINK("http://geochem.nrcan.gc.ca/cdogs/content/svy/svy210224_e.htm", "21:0224")</f>
        <v>21:0224</v>
      </c>
      <c r="E17418" t="s">
        <v>67163</v>
      </c>
      <c r="F17418" t="s">
        <v>67164</v>
      </c>
      <c r="H17418">
        <v>63.467685699999997</v>
      </c>
      <c r="I17418">
        <v>-130.38695580000001</v>
      </c>
      <c r="J17418" s="1" t="str">
        <f t="shared" ref="J17418:J17440" si="2601">HYPERLINK("http://geochem.nrcan.gc.ca/cdogs/content/kwd/kwd020018_e.htm", "Fluid (stream)")</f>
        <v>Fluid (stream)</v>
      </c>
      <c r="K17418" s="1" t="str">
        <f t="shared" ref="K17418:K17440" si="2602">HYPERLINK("http://geochem.nrcan.gc.ca/cdogs/content/kwd/kwd080007_e.htm", "Untreated Water")</f>
        <v>Untreated Water</v>
      </c>
      <c r="O17418">
        <v>0.53</v>
      </c>
      <c r="P17418">
        <v>70</v>
      </c>
      <c r="Q17418">
        <v>7.2</v>
      </c>
    </row>
    <row r="17419" spans="1:17" hidden="1" x14ac:dyDescent="0.3">
      <c r="A17419" t="s">
        <v>67165</v>
      </c>
      <c r="B17419" t="s">
        <v>67166</v>
      </c>
      <c r="C17419" s="1" t="str">
        <f t="shared" si="2593"/>
        <v>21:0797</v>
      </c>
      <c r="D17419" s="1" t="str">
        <f t="shared" si="2600"/>
        <v>21:0224</v>
      </c>
      <c r="E17419" t="s">
        <v>67167</v>
      </c>
      <c r="F17419" t="s">
        <v>67168</v>
      </c>
      <c r="H17419">
        <v>63.490221499999997</v>
      </c>
      <c r="I17419">
        <v>-130.43116670000001</v>
      </c>
      <c r="J17419" s="1" t="str">
        <f t="shared" si="2601"/>
        <v>Fluid (stream)</v>
      </c>
      <c r="K17419" s="1" t="str">
        <f t="shared" si="2602"/>
        <v>Untreated Water</v>
      </c>
      <c r="O17419">
        <v>0.44</v>
      </c>
      <c r="P17419">
        <v>80</v>
      </c>
      <c r="Q17419">
        <v>7</v>
      </c>
    </row>
    <row r="17420" spans="1:17" hidden="1" x14ac:dyDescent="0.3">
      <c r="A17420" t="s">
        <v>67169</v>
      </c>
      <c r="B17420" t="s">
        <v>67170</v>
      </c>
      <c r="C17420" s="1" t="str">
        <f t="shared" si="2593"/>
        <v>21:0797</v>
      </c>
      <c r="D17420" s="1" t="str">
        <f t="shared" si="2600"/>
        <v>21:0224</v>
      </c>
      <c r="E17420" t="s">
        <v>67171</v>
      </c>
      <c r="F17420" t="s">
        <v>67172</v>
      </c>
      <c r="H17420">
        <v>63.390820300000001</v>
      </c>
      <c r="I17420">
        <v>-130.39703499999999</v>
      </c>
      <c r="J17420" s="1" t="str">
        <f t="shared" si="2601"/>
        <v>Fluid (stream)</v>
      </c>
      <c r="K17420" s="1" t="str">
        <f t="shared" si="2602"/>
        <v>Untreated Water</v>
      </c>
      <c r="O17420">
        <v>2.5000000000000001E-2</v>
      </c>
      <c r="P17420">
        <v>30</v>
      </c>
      <c r="Q17420">
        <v>6.4</v>
      </c>
    </row>
    <row r="17421" spans="1:17" hidden="1" x14ac:dyDescent="0.3">
      <c r="A17421" t="s">
        <v>67173</v>
      </c>
      <c r="B17421" t="s">
        <v>67174</v>
      </c>
      <c r="C17421" s="1" t="str">
        <f t="shared" si="2593"/>
        <v>21:0797</v>
      </c>
      <c r="D17421" s="1" t="str">
        <f t="shared" si="2600"/>
        <v>21:0224</v>
      </c>
      <c r="E17421" t="s">
        <v>67175</v>
      </c>
      <c r="F17421" t="s">
        <v>67176</v>
      </c>
      <c r="H17421">
        <v>63.375596299999998</v>
      </c>
      <c r="I17421">
        <v>-130.37763229999999</v>
      </c>
      <c r="J17421" s="1" t="str">
        <f t="shared" si="2601"/>
        <v>Fluid (stream)</v>
      </c>
      <c r="K17421" s="1" t="str">
        <f t="shared" si="2602"/>
        <v>Untreated Water</v>
      </c>
      <c r="O17421">
        <v>2.5000000000000001E-2</v>
      </c>
      <c r="P17421">
        <v>20</v>
      </c>
      <c r="Q17421">
        <v>6.7</v>
      </c>
    </row>
    <row r="17422" spans="1:17" hidden="1" x14ac:dyDescent="0.3">
      <c r="A17422" t="s">
        <v>67177</v>
      </c>
      <c r="B17422" t="s">
        <v>67178</v>
      </c>
      <c r="C17422" s="1" t="str">
        <f t="shared" si="2593"/>
        <v>21:0797</v>
      </c>
      <c r="D17422" s="1" t="str">
        <f t="shared" si="2600"/>
        <v>21:0224</v>
      </c>
      <c r="E17422" t="s">
        <v>67179</v>
      </c>
      <c r="F17422" t="s">
        <v>67180</v>
      </c>
      <c r="H17422">
        <v>63.358358699999997</v>
      </c>
      <c r="I17422">
        <v>-130.3770069</v>
      </c>
      <c r="J17422" s="1" t="str">
        <f t="shared" si="2601"/>
        <v>Fluid (stream)</v>
      </c>
      <c r="K17422" s="1" t="str">
        <f t="shared" si="2602"/>
        <v>Untreated Water</v>
      </c>
      <c r="O17422">
        <v>2.5000000000000001E-2</v>
      </c>
      <c r="P17422">
        <v>20</v>
      </c>
      <c r="Q17422">
        <v>7.1</v>
      </c>
    </row>
    <row r="17423" spans="1:17" hidden="1" x14ac:dyDescent="0.3">
      <c r="A17423" t="s">
        <v>67181</v>
      </c>
      <c r="B17423" t="s">
        <v>67182</v>
      </c>
      <c r="C17423" s="1" t="str">
        <f t="shared" si="2593"/>
        <v>21:0797</v>
      </c>
      <c r="D17423" s="1" t="str">
        <f t="shared" si="2600"/>
        <v>21:0224</v>
      </c>
      <c r="E17423" t="s">
        <v>67183</v>
      </c>
      <c r="F17423" t="s">
        <v>67184</v>
      </c>
      <c r="H17423">
        <v>63.345354299999997</v>
      </c>
      <c r="I17423">
        <v>-130.3758254</v>
      </c>
      <c r="J17423" s="1" t="str">
        <f t="shared" si="2601"/>
        <v>Fluid (stream)</v>
      </c>
      <c r="K17423" s="1" t="str">
        <f t="shared" si="2602"/>
        <v>Untreated Water</v>
      </c>
      <c r="O17423">
        <v>0.13</v>
      </c>
      <c r="P17423">
        <v>30</v>
      </c>
      <c r="Q17423">
        <v>7.8</v>
      </c>
    </row>
    <row r="17424" spans="1:17" hidden="1" x14ac:dyDescent="0.3">
      <c r="A17424" t="s">
        <v>67185</v>
      </c>
      <c r="B17424" t="s">
        <v>67186</v>
      </c>
      <c r="C17424" s="1" t="str">
        <f t="shared" si="2593"/>
        <v>21:0797</v>
      </c>
      <c r="D17424" s="1" t="str">
        <f t="shared" si="2600"/>
        <v>21:0224</v>
      </c>
      <c r="E17424" t="s">
        <v>67187</v>
      </c>
      <c r="F17424" t="s">
        <v>67188</v>
      </c>
      <c r="H17424">
        <v>63.3496077</v>
      </c>
      <c r="I17424">
        <v>-130.02204699999999</v>
      </c>
      <c r="J17424" s="1" t="str">
        <f t="shared" si="2601"/>
        <v>Fluid (stream)</v>
      </c>
      <c r="K17424" s="1" t="str">
        <f t="shared" si="2602"/>
        <v>Untreated Water</v>
      </c>
      <c r="O17424">
        <v>2.5000000000000001E-2</v>
      </c>
      <c r="P17424">
        <v>30</v>
      </c>
      <c r="Q17424">
        <v>7</v>
      </c>
    </row>
    <row r="17425" spans="1:17" hidden="1" x14ac:dyDescent="0.3">
      <c r="A17425" t="s">
        <v>67189</v>
      </c>
      <c r="B17425" t="s">
        <v>67190</v>
      </c>
      <c r="C17425" s="1" t="str">
        <f t="shared" si="2593"/>
        <v>21:0797</v>
      </c>
      <c r="D17425" s="1" t="str">
        <f t="shared" si="2600"/>
        <v>21:0224</v>
      </c>
      <c r="E17425" t="s">
        <v>67191</v>
      </c>
      <c r="F17425" t="s">
        <v>67192</v>
      </c>
      <c r="H17425">
        <v>63.362090500000001</v>
      </c>
      <c r="I17425">
        <v>-130.0074955</v>
      </c>
      <c r="J17425" s="1" t="str">
        <f t="shared" si="2601"/>
        <v>Fluid (stream)</v>
      </c>
      <c r="K17425" s="1" t="str">
        <f t="shared" si="2602"/>
        <v>Untreated Water</v>
      </c>
      <c r="O17425">
        <v>2.5000000000000001E-2</v>
      </c>
      <c r="P17425">
        <v>100</v>
      </c>
      <c r="Q17425">
        <v>6.4</v>
      </c>
    </row>
    <row r="17426" spans="1:17" hidden="1" x14ac:dyDescent="0.3">
      <c r="A17426" t="s">
        <v>67193</v>
      </c>
      <c r="B17426" t="s">
        <v>67194</v>
      </c>
      <c r="C17426" s="1" t="str">
        <f t="shared" si="2593"/>
        <v>21:0797</v>
      </c>
      <c r="D17426" s="1" t="str">
        <f t="shared" si="2600"/>
        <v>21:0224</v>
      </c>
      <c r="E17426" t="s">
        <v>67195</v>
      </c>
      <c r="F17426" t="s">
        <v>67196</v>
      </c>
      <c r="H17426">
        <v>63.372003200000002</v>
      </c>
      <c r="I17426">
        <v>-130.0221818</v>
      </c>
      <c r="J17426" s="1" t="str">
        <f t="shared" si="2601"/>
        <v>Fluid (stream)</v>
      </c>
      <c r="K17426" s="1" t="str">
        <f t="shared" si="2602"/>
        <v>Untreated Water</v>
      </c>
      <c r="O17426">
        <v>2.5000000000000001E-2</v>
      </c>
      <c r="P17426">
        <v>30</v>
      </c>
      <c r="Q17426">
        <v>5.0999999999999996</v>
      </c>
    </row>
    <row r="17427" spans="1:17" hidden="1" x14ac:dyDescent="0.3">
      <c r="A17427" t="s">
        <v>67197</v>
      </c>
      <c r="B17427" t="s">
        <v>67198</v>
      </c>
      <c r="C17427" s="1" t="str">
        <f t="shared" si="2593"/>
        <v>21:0797</v>
      </c>
      <c r="D17427" s="1" t="str">
        <f t="shared" si="2600"/>
        <v>21:0224</v>
      </c>
      <c r="E17427" t="s">
        <v>67199</v>
      </c>
      <c r="F17427" t="s">
        <v>67200</v>
      </c>
      <c r="H17427">
        <v>63.377355600000001</v>
      </c>
      <c r="I17427">
        <v>-130.0952236</v>
      </c>
      <c r="J17427" s="1" t="str">
        <f t="shared" si="2601"/>
        <v>Fluid (stream)</v>
      </c>
      <c r="K17427" s="1" t="str">
        <f t="shared" si="2602"/>
        <v>Untreated Water</v>
      </c>
      <c r="O17427">
        <v>2.5000000000000001E-2</v>
      </c>
      <c r="P17427">
        <v>30</v>
      </c>
      <c r="Q17427">
        <v>6.5</v>
      </c>
    </row>
    <row r="17428" spans="1:17" hidden="1" x14ac:dyDescent="0.3">
      <c r="A17428" t="s">
        <v>67201</v>
      </c>
      <c r="B17428" t="s">
        <v>67202</v>
      </c>
      <c r="C17428" s="1" t="str">
        <f t="shared" ref="C17428:C17491" si="2603">HYPERLINK("http://geochem.nrcan.gc.ca/cdogs/content/bdl/bdl210797_e.htm", "21:0797")</f>
        <v>21:0797</v>
      </c>
      <c r="D17428" s="1" t="str">
        <f t="shared" si="2600"/>
        <v>21:0224</v>
      </c>
      <c r="E17428" t="s">
        <v>67203</v>
      </c>
      <c r="F17428" t="s">
        <v>67204</v>
      </c>
      <c r="H17428">
        <v>63.383355899999998</v>
      </c>
      <c r="I17428">
        <v>-130.0275067</v>
      </c>
      <c r="J17428" s="1" t="str">
        <f t="shared" si="2601"/>
        <v>Fluid (stream)</v>
      </c>
      <c r="K17428" s="1" t="str">
        <f t="shared" si="2602"/>
        <v>Untreated Water</v>
      </c>
      <c r="O17428">
        <v>2.9</v>
      </c>
      <c r="P17428">
        <v>240</v>
      </c>
      <c r="Q17428">
        <v>8.1</v>
      </c>
    </row>
    <row r="17429" spans="1:17" hidden="1" x14ac:dyDescent="0.3">
      <c r="A17429" t="s">
        <v>67205</v>
      </c>
      <c r="B17429" t="s">
        <v>67206</v>
      </c>
      <c r="C17429" s="1" t="str">
        <f t="shared" si="2603"/>
        <v>21:0797</v>
      </c>
      <c r="D17429" s="1" t="str">
        <f t="shared" si="2600"/>
        <v>21:0224</v>
      </c>
      <c r="E17429" t="s">
        <v>67207</v>
      </c>
      <c r="F17429" t="s">
        <v>67208</v>
      </c>
      <c r="H17429">
        <v>63.384577399999998</v>
      </c>
      <c r="I17429">
        <v>-130.0746498</v>
      </c>
      <c r="J17429" s="1" t="str">
        <f t="shared" si="2601"/>
        <v>Fluid (stream)</v>
      </c>
      <c r="K17429" s="1" t="str">
        <f t="shared" si="2602"/>
        <v>Untreated Water</v>
      </c>
      <c r="O17429">
        <v>0.28000000000000003</v>
      </c>
      <c r="P17429">
        <v>90</v>
      </c>
      <c r="Q17429">
        <v>7.8</v>
      </c>
    </row>
    <row r="17430" spans="1:17" hidden="1" x14ac:dyDescent="0.3">
      <c r="A17430" t="s">
        <v>67209</v>
      </c>
      <c r="B17430" t="s">
        <v>67210</v>
      </c>
      <c r="C17430" s="1" t="str">
        <f t="shared" si="2603"/>
        <v>21:0797</v>
      </c>
      <c r="D17430" s="1" t="str">
        <f t="shared" si="2600"/>
        <v>21:0224</v>
      </c>
      <c r="E17430" t="s">
        <v>67211</v>
      </c>
      <c r="F17430" t="s">
        <v>67212</v>
      </c>
      <c r="H17430">
        <v>63.363573700000003</v>
      </c>
      <c r="I17430">
        <v>-130.11977160000001</v>
      </c>
      <c r="J17430" s="1" t="str">
        <f t="shared" si="2601"/>
        <v>Fluid (stream)</v>
      </c>
      <c r="K17430" s="1" t="str">
        <f t="shared" si="2602"/>
        <v>Untreated Water</v>
      </c>
      <c r="O17430">
        <v>2.5000000000000001E-2</v>
      </c>
      <c r="P17430">
        <v>20</v>
      </c>
      <c r="Q17430">
        <v>7.5</v>
      </c>
    </row>
    <row r="17431" spans="1:17" hidden="1" x14ac:dyDescent="0.3">
      <c r="A17431" t="s">
        <v>67213</v>
      </c>
      <c r="B17431" t="s">
        <v>67214</v>
      </c>
      <c r="C17431" s="1" t="str">
        <f t="shared" si="2603"/>
        <v>21:0797</v>
      </c>
      <c r="D17431" s="1" t="str">
        <f t="shared" si="2600"/>
        <v>21:0224</v>
      </c>
      <c r="E17431" t="s">
        <v>67215</v>
      </c>
      <c r="F17431" t="s">
        <v>67216</v>
      </c>
      <c r="H17431">
        <v>63.362048399999999</v>
      </c>
      <c r="I17431">
        <v>-130.15110110000001</v>
      </c>
      <c r="J17431" s="1" t="str">
        <f t="shared" si="2601"/>
        <v>Fluid (stream)</v>
      </c>
      <c r="K17431" s="1" t="str">
        <f t="shared" si="2602"/>
        <v>Untreated Water</v>
      </c>
      <c r="O17431">
        <v>2.5000000000000001E-2</v>
      </c>
      <c r="P17431">
        <v>20</v>
      </c>
      <c r="Q17431">
        <v>6.9</v>
      </c>
    </row>
    <row r="17432" spans="1:17" hidden="1" x14ac:dyDescent="0.3">
      <c r="A17432" t="s">
        <v>67217</v>
      </c>
      <c r="B17432" t="s">
        <v>67218</v>
      </c>
      <c r="C17432" s="1" t="str">
        <f t="shared" si="2603"/>
        <v>21:0797</v>
      </c>
      <c r="D17432" s="1" t="str">
        <f t="shared" si="2600"/>
        <v>21:0224</v>
      </c>
      <c r="E17432" t="s">
        <v>67219</v>
      </c>
      <c r="F17432" t="s">
        <v>67220</v>
      </c>
      <c r="H17432">
        <v>63.3424993</v>
      </c>
      <c r="I17432">
        <v>-130.16958</v>
      </c>
      <c r="J17432" s="1" t="str">
        <f t="shared" si="2601"/>
        <v>Fluid (stream)</v>
      </c>
      <c r="K17432" s="1" t="str">
        <f t="shared" si="2602"/>
        <v>Untreated Water</v>
      </c>
      <c r="O17432">
        <v>2.5000000000000001E-2</v>
      </c>
      <c r="P17432">
        <v>60</v>
      </c>
      <c r="Q17432">
        <v>7</v>
      </c>
    </row>
    <row r="17433" spans="1:17" hidden="1" x14ac:dyDescent="0.3">
      <c r="A17433" t="s">
        <v>67221</v>
      </c>
      <c r="B17433" t="s">
        <v>67222</v>
      </c>
      <c r="C17433" s="1" t="str">
        <f t="shared" si="2603"/>
        <v>21:0797</v>
      </c>
      <c r="D17433" s="1" t="str">
        <f t="shared" si="2600"/>
        <v>21:0224</v>
      </c>
      <c r="E17433" t="s">
        <v>67223</v>
      </c>
      <c r="F17433" t="s">
        <v>67224</v>
      </c>
      <c r="H17433">
        <v>63.380161700000002</v>
      </c>
      <c r="I17433">
        <v>-130.17753300000001</v>
      </c>
      <c r="J17433" s="1" t="str">
        <f t="shared" si="2601"/>
        <v>Fluid (stream)</v>
      </c>
      <c r="K17433" s="1" t="str">
        <f t="shared" si="2602"/>
        <v>Untreated Water</v>
      </c>
      <c r="O17433">
        <v>2.5000000000000001E-2</v>
      </c>
      <c r="P17433">
        <v>40</v>
      </c>
      <c r="Q17433">
        <v>5.3</v>
      </c>
    </row>
    <row r="17434" spans="1:17" hidden="1" x14ac:dyDescent="0.3">
      <c r="A17434" t="s">
        <v>67225</v>
      </c>
      <c r="B17434" t="s">
        <v>67226</v>
      </c>
      <c r="C17434" s="1" t="str">
        <f t="shared" si="2603"/>
        <v>21:0797</v>
      </c>
      <c r="D17434" s="1" t="str">
        <f t="shared" si="2600"/>
        <v>21:0224</v>
      </c>
      <c r="E17434" t="s">
        <v>67227</v>
      </c>
      <c r="F17434" t="s">
        <v>67228</v>
      </c>
      <c r="H17434">
        <v>63.370431400000001</v>
      </c>
      <c r="I17434">
        <v>-130.21393230000001</v>
      </c>
      <c r="J17434" s="1" t="str">
        <f t="shared" si="2601"/>
        <v>Fluid (stream)</v>
      </c>
      <c r="K17434" s="1" t="str">
        <f t="shared" si="2602"/>
        <v>Untreated Water</v>
      </c>
      <c r="O17434">
        <v>2.5000000000000001E-2</v>
      </c>
      <c r="P17434">
        <v>30</v>
      </c>
      <c r="Q17434">
        <v>6.4</v>
      </c>
    </row>
    <row r="17435" spans="1:17" hidden="1" x14ac:dyDescent="0.3">
      <c r="A17435" t="s">
        <v>67229</v>
      </c>
      <c r="B17435" t="s">
        <v>67230</v>
      </c>
      <c r="C17435" s="1" t="str">
        <f t="shared" si="2603"/>
        <v>21:0797</v>
      </c>
      <c r="D17435" s="1" t="str">
        <f t="shared" si="2600"/>
        <v>21:0224</v>
      </c>
      <c r="E17435" t="s">
        <v>67231</v>
      </c>
      <c r="F17435" t="s">
        <v>67232</v>
      </c>
      <c r="H17435">
        <v>63.381478899999998</v>
      </c>
      <c r="I17435">
        <v>-130.27489840000001</v>
      </c>
      <c r="J17435" s="1" t="str">
        <f t="shared" si="2601"/>
        <v>Fluid (stream)</v>
      </c>
      <c r="K17435" s="1" t="str">
        <f t="shared" si="2602"/>
        <v>Untreated Water</v>
      </c>
      <c r="O17435">
        <v>2.5000000000000001E-2</v>
      </c>
      <c r="P17435">
        <v>10</v>
      </c>
      <c r="Q17435">
        <v>5.9</v>
      </c>
    </row>
    <row r="17436" spans="1:17" hidden="1" x14ac:dyDescent="0.3">
      <c r="A17436" t="s">
        <v>67233</v>
      </c>
      <c r="B17436" t="s">
        <v>67234</v>
      </c>
      <c r="C17436" s="1" t="str">
        <f t="shared" si="2603"/>
        <v>21:0797</v>
      </c>
      <c r="D17436" s="1" t="str">
        <f t="shared" si="2600"/>
        <v>21:0224</v>
      </c>
      <c r="E17436" t="s">
        <v>67235</v>
      </c>
      <c r="F17436" t="s">
        <v>67236</v>
      </c>
      <c r="H17436">
        <v>63.353487800000003</v>
      </c>
      <c r="I17436">
        <v>-130.26616340000001</v>
      </c>
      <c r="J17436" s="1" t="str">
        <f t="shared" si="2601"/>
        <v>Fluid (stream)</v>
      </c>
      <c r="K17436" s="1" t="str">
        <f t="shared" si="2602"/>
        <v>Untreated Water</v>
      </c>
      <c r="O17436">
        <v>2.5000000000000001E-2</v>
      </c>
      <c r="P17436">
        <v>20</v>
      </c>
      <c r="Q17436">
        <v>5.9</v>
      </c>
    </row>
    <row r="17437" spans="1:17" hidden="1" x14ac:dyDescent="0.3">
      <c r="A17437" t="s">
        <v>67237</v>
      </c>
      <c r="B17437" t="s">
        <v>67238</v>
      </c>
      <c r="C17437" s="1" t="str">
        <f t="shared" si="2603"/>
        <v>21:0797</v>
      </c>
      <c r="D17437" s="1" t="str">
        <f t="shared" si="2600"/>
        <v>21:0224</v>
      </c>
      <c r="E17437" t="s">
        <v>67235</v>
      </c>
      <c r="F17437" t="s">
        <v>67239</v>
      </c>
      <c r="H17437">
        <v>63.353487800000003</v>
      </c>
      <c r="I17437">
        <v>-130.26616340000001</v>
      </c>
      <c r="J17437" s="1" t="str">
        <f t="shared" si="2601"/>
        <v>Fluid (stream)</v>
      </c>
      <c r="K17437" s="1" t="str">
        <f t="shared" si="2602"/>
        <v>Untreated Water</v>
      </c>
      <c r="O17437">
        <v>2.5000000000000001E-2</v>
      </c>
      <c r="P17437">
        <v>30</v>
      </c>
      <c r="Q17437">
        <v>7.3</v>
      </c>
    </row>
    <row r="17438" spans="1:17" hidden="1" x14ac:dyDescent="0.3">
      <c r="A17438" t="s">
        <v>67240</v>
      </c>
      <c r="B17438" t="s">
        <v>67241</v>
      </c>
      <c r="C17438" s="1" t="str">
        <f t="shared" si="2603"/>
        <v>21:0797</v>
      </c>
      <c r="D17438" s="1" t="str">
        <f t="shared" si="2600"/>
        <v>21:0224</v>
      </c>
      <c r="E17438" t="s">
        <v>67242</v>
      </c>
      <c r="F17438" t="s">
        <v>67243</v>
      </c>
      <c r="H17438">
        <v>63.334425600000003</v>
      </c>
      <c r="I17438">
        <v>-130.22252180000001</v>
      </c>
      <c r="J17438" s="1" t="str">
        <f t="shared" si="2601"/>
        <v>Fluid (stream)</v>
      </c>
      <c r="K17438" s="1" t="str">
        <f t="shared" si="2602"/>
        <v>Untreated Water</v>
      </c>
      <c r="O17438">
        <v>0.14000000000000001</v>
      </c>
      <c r="P17438">
        <v>140</v>
      </c>
      <c r="Q17438">
        <v>7.4</v>
      </c>
    </row>
    <row r="17439" spans="1:17" hidden="1" x14ac:dyDescent="0.3">
      <c r="A17439" t="s">
        <v>67244</v>
      </c>
      <c r="B17439" t="s">
        <v>67245</v>
      </c>
      <c r="C17439" s="1" t="str">
        <f t="shared" si="2603"/>
        <v>21:0797</v>
      </c>
      <c r="D17439" s="1" t="str">
        <f t="shared" si="2600"/>
        <v>21:0224</v>
      </c>
      <c r="E17439" t="s">
        <v>67246</v>
      </c>
      <c r="F17439" t="s">
        <v>67247</v>
      </c>
      <c r="H17439">
        <v>63.320191000000001</v>
      </c>
      <c r="I17439">
        <v>-130.2706699</v>
      </c>
      <c r="J17439" s="1" t="str">
        <f t="shared" si="2601"/>
        <v>Fluid (stream)</v>
      </c>
      <c r="K17439" s="1" t="str">
        <f t="shared" si="2602"/>
        <v>Untreated Water</v>
      </c>
      <c r="O17439">
        <v>2.5000000000000001E-2</v>
      </c>
      <c r="P17439">
        <v>60</v>
      </c>
      <c r="Q17439">
        <v>4.5</v>
      </c>
    </row>
    <row r="17440" spans="1:17" hidden="1" x14ac:dyDescent="0.3">
      <c r="A17440" t="s">
        <v>67248</v>
      </c>
      <c r="B17440" t="s">
        <v>67249</v>
      </c>
      <c r="C17440" s="1" t="str">
        <f t="shared" si="2603"/>
        <v>21:0797</v>
      </c>
      <c r="D17440" s="1" t="str">
        <f t="shared" si="2600"/>
        <v>21:0224</v>
      </c>
      <c r="E17440" t="s">
        <v>67250</v>
      </c>
      <c r="F17440" t="s">
        <v>67251</v>
      </c>
      <c r="H17440">
        <v>63.341173900000001</v>
      </c>
      <c r="I17440">
        <v>-130.30875589999999</v>
      </c>
      <c r="J17440" s="1" t="str">
        <f t="shared" si="2601"/>
        <v>Fluid (stream)</v>
      </c>
      <c r="K17440" s="1" t="str">
        <f t="shared" si="2602"/>
        <v>Untreated Water</v>
      </c>
      <c r="O17440">
        <v>2.5000000000000001E-2</v>
      </c>
      <c r="P17440">
        <v>50</v>
      </c>
      <c r="Q17440">
        <v>7.2</v>
      </c>
    </row>
    <row r="17441" spans="1:17" hidden="1" x14ac:dyDescent="0.3">
      <c r="A17441" t="s">
        <v>67252</v>
      </c>
      <c r="B17441" t="s">
        <v>67253</v>
      </c>
      <c r="C17441" s="1" t="str">
        <f t="shared" si="2603"/>
        <v>21:0797</v>
      </c>
      <c r="D17441" s="1" t="str">
        <f>HYPERLINK("http://geochem.nrcan.gc.ca/cdogs/content/svy/svy_e.htm", "")</f>
        <v/>
      </c>
      <c r="G17441" s="1" t="str">
        <f>HYPERLINK("http://geochem.nrcan.gc.ca/cdogs/content/cr_/cr_00087_e.htm", "87")</f>
        <v>87</v>
      </c>
      <c r="J17441" t="s">
        <v>11453</v>
      </c>
      <c r="K17441" t="s">
        <v>11454</v>
      </c>
      <c r="O17441">
        <v>0.22</v>
      </c>
      <c r="P17441">
        <v>70</v>
      </c>
      <c r="Q17441">
        <v>7.5</v>
      </c>
    </row>
    <row r="17442" spans="1:17" hidden="1" x14ac:dyDescent="0.3">
      <c r="A17442" t="s">
        <v>67254</v>
      </c>
      <c r="B17442" t="s">
        <v>67255</v>
      </c>
      <c r="C17442" s="1" t="str">
        <f t="shared" si="2603"/>
        <v>21:0797</v>
      </c>
      <c r="D17442" s="1" t="str">
        <f t="shared" ref="D17442:D17459" si="2604">HYPERLINK("http://geochem.nrcan.gc.ca/cdogs/content/svy/svy210224_e.htm", "21:0224")</f>
        <v>21:0224</v>
      </c>
      <c r="E17442" t="s">
        <v>67256</v>
      </c>
      <c r="F17442" t="s">
        <v>67257</v>
      </c>
      <c r="H17442">
        <v>63.412314199999997</v>
      </c>
      <c r="I17442">
        <v>-130.14690640000001</v>
      </c>
      <c r="J17442" s="1" t="str">
        <f t="shared" ref="J17442:J17459" si="2605">HYPERLINK("http://geochem.nrcan.gc.ca/cdogs/content/kwd/kwd020018_e.htm", "Fluid (stream)")</f>
        <v>Fluid (stream)</v>
      </c>
      <c r="K17442" s="1" t="str">
        <f t="shared" ref="K17442:K17459" si="2606">HYPERLINK("http://geochem.nrcan.gc.ca/cdogs/content/kwd/kwd080007_e.htm", "Untreated Water")</f>
        <v>Untreated Water</v>
      </c>
      <c r="O17442">
        <v>2.5000000000000001E-2</v>
      </c>
      <c r="P17442">
        <v>90</v>
      </c>
      <c r="Q17442">
        <v>7.6</v>
      </c>
    </row>
    <row r="17443" spans="1:17" hidden="1" x14ac:dyDescent="0.3">
      <c r="A17443" t="s">
        <v>67258</v>
      </c>
      <c r="B17443" t="s">
        <v>67259</v>
      </c>
      <c r="C17443" s="1" t="str">
        <f t="shared" si="2603"/>
        <v>21:0797</v>
      </c>
      <c r="D17443" s="1" t="str">
        <f t="shared" si="2604"/>
        <v>21:0224</v>
      </c>
      <c r="E17443" t="s">
        <v>67260</v>
      </c>
      <c r="F17443" t="s">
        <v>67261</v>
      </c>
      <c r="H17443">
        <v>63.430871400000001</v>
      </c>
      <c r="I17443">
        <v>-130.22831260000001</v>
      </c>
      <c r="J17443" s="1" t="str">
        <f t="shared" si="2605"/>
        <v>Fluid (stream)</v>
      </c>
      <c r="K17443" s="1" t="str">
        <f t="shared" si="2606"/>
        <v>Untreated Water</v>
      </c>
      <c r="O17443">
        <v>0.28000000000000003</v>
      </c>
      <c r="P17443">
        <v>30</v>
      </c>
      <c r="Q17443">
        <v>7.7</v>
      </c>
    </row>
    <row r="17444" spans="1:17" hidden="1" x14ac:dyDescent="0.3">
      <c r="A17444" t="s">
        <v>67262</v>
      </c>
      <c r="B17444" t="s">
        <v>67263</v>
      </c>
      <c r="C17444" s="1" t="str">
        <f t="shared" si="2603"/>
        <v>21:0797</v>
      </c>
      <c r="D17444" s="1" t="str">
        <f t="shared" si="2604"/>
        <v>21:0224</v>
      </c>
      <c r="E17444" t="s">
        <v>67264</v>
      </c>
      <c r="F17444" t="s">
        <v>67265</v>
      </c>
      <c r="H17444">
        <v>63.425198700000003</v>
      </c>
      <c r="I17444">
        <v>-130.24071330000001</v>
      </c>
      <c r="J17444" s="1" t="str">
        <f t="shared" si="2605"/>
        <v>Fluid (stream)</v>
      </c>
      <c r="K17444" s="1" t="str">
        <f t="shared" si="2606"/>
        <v>Untreated Water</v>
      </c>
      <c r="O17444">
        <v>0.25</v>
      </c>
      <c r="P17444">
        <v>20</v>
      </c>
      <c r="Q17444">
        <v>7.2</v>
      </c>
    </row>
    <row r="17445" spans="1:17" hidden="1" x14ac:dyDescent="0.3">
      <c r="A17445" t="s">
        <v>67266</v>
      </c>
      <c r="B17445" t="s">
        <v>67267</v>
      </c>
      <c r="C17445" s="1" t="str">
        <f t="shared" si="2603"/>
        <v>21:0797</v>
      </c>
      <c r="D17445" s="1" t="str">
        <f t="shared" si="2604"/>
        <v>21:0224</v>
      </c>
      <c r="E17445" t="s">
        <v>67268</v>
      </c>
      <c r="F17445" t="s">
        <v>67269</v>
      </c>
      <c r="H17445">
        <v>63.483586899999999</v>
      </c>
      <c r="I17445">
        <v>-130.1784112</v>
      </c>
      <c r="J17445" s="1" t="str">
        <f t="shared" si="2605"/>
        <v>Fluid (stream)</v>
      </c>
      <c r="K17445" s="1" t="str">
        <f t="shared" si="2606"/>
        <v>Untreated Water</v>
      </c>
      <c r="O17445">
        <v>0.15</v>
      </c>
      <c r="P17445">
        <v>50</v>
      </c>
      <c r="Q17445">
        <v>6.8</v>
      </c>
    </row>
    <row r="17446" spans="1:17" hidden="1" x14ac:dyDescent="0.3">
      <c r="A17446" t="s">
        <v>67270</v>
      </c>
      <c r="B17446" t="s">
        <v>67271</v>
      </c>
      <c r="C17446" s="1" t="str">
        <f t="shared" si="2603"/>
        <v>21:0797</v>
      </c>
      <c r="D17446" s="1" t="str">
        <f t="shared" si="2604"/>
        <v>21:0224</v>
      </c>
      <c r="E17446" t="s">
        <v>67272</v>
      </c>
      <c r="F17446" t="s">
        <v>67273</v>
      </c>
      <c r="H17446">
        <v>63.483482199999997</v>
      </c>
      <c r="I17446">
        <v>-130.1715002</v>
      </c>
      <c r="J17446" s="1" t="str">
        <f t="shared" si="2605"/>
        <v>Fluid (stream)</v>
      </c>
      <c r="K17446" s="1" t="str">
        <f t="shared" si="2606"/>
        <v>Untreated Water</v>
      </c>
      <c r="O17446">
        <v>2.5000000000000001E-2</v>
      </c>
      <c r="P17446">
        <v>40</v>
      </c>
      <c r="Q17446">
        <v>6.9</v>
      </c>
    </row>
    <row r="17447" spans="1:17" hidden="1" x14ac:dyDescent="0.3">
      <c r="A17447" t="s">
        <v>67274</v>
      </c>
      <c r="B17447" t="s">
        <v>67275</v>
      </c>
      <c r="C17447" s="1" t="str">
        <f t="shared" si="2603"/>
        <v>21:0797</v>
      </c>
      <c r="D17447" s="1" t="str">
        <f t="shared" si="2604"/>
        <v>21:0224</v>
      </c>
      <c r="E17447" t="s">
        <v>67276</v>
      </c>
      <c r="F17447" t="s">
        <v>67277</v>
      </c>
      <c r="H17447">
        <v>63.485784799999998</v>
      </c>
      <c r="I17447">
        <v>-130.1045494</v>
      </c>
      <c r="J17447" s="1" t="str">
        <f t="shared" si="2605"/>
        <v>Fluid (stream)</v>
      </c>
      <c r="K17447" s="1" t="str">
        <f t="shared" si="2606"/>
        <v>Untreated Water</v>
      </c>
      <c r="O17447">
        <v>0.6</v>
      </c>
      <c r="P17447">
        <v>60</v>
      </c>
      <c r="Q17447">
        <v>7.1</v>
      </c>
    </row>
    <row r="17448" spans="1:17" hidden="1" x14ac:dyDescent="0.3">
      <c r="A17448" t="s">
        <v>67278</v>
      </c>
      <c r="B17448" t="s">
        <v>67279</v>
      </c>
      <c r="C17448" s="1" t="str">
        <f t="shared" si="2603"/>
        <v>21:0797</v>
      </c>
      <c r="D17448" s="1" t="str">
        <f t="shared" si="2604"/>
        <v>21:0224</v>
      </c>
      <c r="E17448" t="s">
        <v>67280</v>
      </c>
      <c r="F17448" t="s">
        <v>67281</v>
      </c>
      <c r="H17448">
        <v>63.4590113</v>
      </c>
      <c r="I17448">
        <v>-130.14863389999999</v>
      </c>
      <c r="J17448" s="1" t="str">
        <f t="shared" si="2605"/>
        <v>Fluid (stream)</v>
      </c>
      <c r="K17448" s="1" t="str">
        <f t="shared" si="2606"/>
        <v>Untreated Water</v>
      </c>
      <c r="O17448">
        <v>2.5000000000000001E-2</v>
      </c>
      <c r="P17448">
        <v>40</v>
      </c>
      <c r="Q17448">
        <v>8.3000000000000007</v>
      </c>
    </row>
    <row r="17449" spans="1:17" hidden="1" x14ac:dyDescent="0.3">
      <c r="A17449" t="s">
        <v>67282</v>
      </c>
      <c r="B17449" t="s">
        <v>67283</v>
      </c>
      <c r="C17449" s="1" t="str">
        <f t="shared" si="2603"/>
        <v>21:0797</v>
      </c>
      <c r="D17449" s="1" t="str">
        <f t="shared" si="2604"/>
        <v>21:0224</v>
      </c>
      <c r="E17449" t="s">
        <v>67284</v>
      </c>
      <c r="F17449" t="s">
        <v>67285</v>
      </c>
      <c r="H17449">
        <v>63.4892787</v>
      </c>
      <c r="I17449">
        <v>-130.07249340000001</v>
      </c>
      <c r="J17449" s="1" t="str">
        <f t="shared" si="2605"/>
        <v>Fluid (stream)</v>
      </c>
      <c r="K17449" s="1" t="str">
        <f t="shared" si="2606"/>
        <v>Untreated Water</v>
      </c>
      <c r="O17449">
        <v>10</v>
      </c>
      <c r="P17449">
        <v>50</v>
      </c>
      <c r="Q17449">
        <v>7.9</v>
      </c>
    </row>
    <row r="17450" spans="1:17" hidden="1" x14ac:dyDescent="0.3">
      <c r="A17450" t="s">
        <v>67286</v>
      </c>
      <c r="B17450" t="s">
        <v>67287</v>
      </c>
      <c r="C17450" s="1" t="str">
        <f t="shared" si="2603"/>
        <v>21:0797</v>
      </c>
      <c r="D17450" s="1" t="str">
        <f t="shared" si="2604"/>
        <v>21:0224</v>
      </c>
      <c r="E17450" t="s">
        <v>67288</v>
      </c>
      <c r="F17450" t="s">
        <v>67289</v>
      </c>
      <c r="H17450">
        <v>63.465251799999997</v>
      </c>
      <c r="I17450">
        <v>-130.04711510000001</v>
      </c>
      <c r="J17450" s="1" t="str">
        <f t="shared" si="2605"/>
        <v>Fluid (stream)</v>
      </c>
      <c r="K17450" s="1" t="str">
        <f t="shared" si="2606"/>
        <v>Untreated Water</v>
      </c>
      <c r="O17450">
        <v>2.2999999999999998</v>
      </c>
      <c r="P17450">
        <v>60</v>
      </c>
      <c r="Q17450">
        <v>8.3000000000000007</v>
      </c>
    </row>
    <row r="17451" spans="1:17" hidden="1" x14ac:dyDescent="0.3">
      <c r="A17451" t="s">
        <v>67290</v>
      </c>
      <c r="B17451" t="s">
        <v>67291</v>
      </c>
      <c r="C17451" s="1" t="str">
        <f t="shared" si="2603"/>
        <v>21:0797</v>
      </c>
      <c r="D17451" s="1" t="str">
        <f t="shared" si="2604"/>
        <v>21:0224</v>
      </c>
      <c r="E17451" t="s">
        <v>67292</v>
      </c>
      <c r="F17451" t="s">
        <v>67293</v>
      </c>
      <c r="H17451">
        <v>63.4561511</v>
      </c>
      <c r="I17451">
        <v>-130.0384986</v>
      </c>
      <c r="J17451" s="1" t="str">
        <f t="shared" si="2605"/>
        <v>Fluid (stream)</v>
      </c>
      <c r="K17451" s="1" t="str">
        <f t="shared" si="2606"/>
        <v>Untreated Water</v>
      </c>
      <c r="O17451">
        <v>1.3</v>
      </c>
      <c r="P17451">
        <v>60</v>
      </c>
      <c r="Q17451">
        <v>8.3000000000000007</v>
      </c>
    </row>
    <row r="17452" spans="1:17" hidden="1" x14ac:dyDescent="0.3">
      <c r="A17452" t="s">
        <v>67294</v>
      </c>
      <c r="B17452" t="s">
        <v>67295</v>
      </c>
      <c r="C17452" s="1" t="str">
        <f t="shared" si="2603"/>
        <v>21:0797</v>
      </c>
      <c r="D17452" s="1" t="str">
        <f t="shared" si="2604"/>
        <v>21:0224</v>
      </c>
      <c r="E17452" t="s">
        <v>67296</v>
      </c>
      <c r="F17452" t="s">
        <v>67297</v>
      </c>
      <c r="H17452">
        <v>63.450753499999998</v>
      </c>
      <c r="I17452">
        <v>-130.06802389999999</v>
      </c>
      <c r="J17452" s="1" t="str">
        <f t="shared" si="2605"/>
        <v>Fluid (stream)</v>
      </c>
      <c r="K17452" s="1" t="str">
        <f t="shared" si="2606"/>
        <v>Untreated Water</v>
      </c>
      <c r="O17452">
        <v>1.8</v>
      </c>
      <c r="P17452">
        <v>140</v>
      </c>
      <c r="Q17452">
        <v>8.1999999999999993</v>
      </c>
    </row>
    <row r="17453" spans="1:17" hidden="1" x14ac:dyDescent="0.3">
      <c r="A17453" t="s">
        <v>67298</v>
      </c>
      <c r="B17453" t="s">
        <v>67299</v>
      </c>
      <c r="C17453" s="1" t="str">
        <f t="shared" si="2603"/>
        <v>21:0797</v>
      </c>
      <c r="D17453" s="1" t="str">
        <f t="shared" si="2604"/>
        <v>21:0224</v>
      </c>
      <c r="E17453" t="s">
        <v>67300</v>
      </c>
      <c r="F17453" t="s">
        <v>67301</v>
      </c>
      <c r="H17453">
        <v>63.450765500000003</v>
      </c>
      <c r="I17453">
        <v>-130.06403349999999</v>
      </c>
      <c r="J17453" s="1" t="str">
        <f t="shared" si="2605"/>
        <v>Fluid (stream)</v>
      </c>
      <c r="K17453" s="1" t="str">
        <f t="shared" si="2606"/>
        <v>Untreated Water</v>
      </c>
      <c r="O17453">
        <v>3.2</v>
      </c>
      <c r="P17453">
        <v>40</v>
      </c>
      <c r="Q17453">
        <v>8.1999999999999993</v>
      </c>
    </row>
    <row r="17454" spans="1:17" hidden="1" x14ac:dyDescent="0.3">
      <c r="A17454" t="s">
        <v>67302</v>
      </c>
      <c r="B17454" t="s">
        <v>67303</v>
      </c>
      <c r="C17454" s="1" t="str">
        <f t="shared" si="2603"/>
        <v>21:0797</v>
      </c>
      <c r="D17454" s="1" t="str">
        <f t="shared" si="2604"/>
        <v>21:0224</v>
      </c>
      <c r="E17454" t="s">
        <v>67304</v>
      </c>
      <c r="F17454" t="s">
        <v>67305</v>
      </c>
      <c r="H17454">
        <v>63.430607500000001</v>
      </c>
      <c r="I17454">
        <v>-130.12671470000001</v>
      </c>
      <c r="J17454" s="1" t="str">
        <f t="shared" si="2605"/>
        <v>Fluid (stream)</v>
      </c>
      <c r="K17454" s="1" t="str">
        <f t="shared" si="2606"/>
        <v>Untreated Water</v>
      </c>
      <c r="O17454">
        <v>0.28000000000000003</v>
      </c>
      <c r="P17454">
        <v>150</v>
      </c>
      <c r="Q17454">
        <v>8.3000000000000007</v>
      </c>
    </row>
    <row r="17455" spans="1:17" hidden="1" x14ac:dyDescent="0.3">
      <c r="A17455" t="s">
        <v>67306</v>
      </c>
      <c r="B17455" t="s">
        <v>67307</v>
      </c>
      <c r="C17455" s="1" t="str">
        <f t="shared" si="2603"/>
        <v>21:0797</v>
      </c>
      <c r="D17455" s="1" t="str">
        <f t="shared" si="2604"/>
        <v>21:0224</v>
      </c>
      <c r="E17455" t="s">
        <v>67304</v>
      </c>
      <c r="F17455" t="s">
        <v>67308</v>
      </c>
      <c r="H17455">
        <v>63.430607500000001</v>
      </c>
      <c r="I17455">
        <v>-130.12671470000001</v>
      </c>
      <c r="J17455" s="1" t="str">
        <f t="shared" si="2605"/>
        <v>Fluid (stream)</v>
      </c>
      <c r="K17455" s="1" t="str">
        <f t="shared" si="2606"/>
        <v>Untreated Water</v>
      </c>
      <c r="O17455">
        <v>0.33</v>
      </c>
      <c r="P17455">
        <v>140</v>
      </c>
      <c r="Q17455">
        <v>7.8</v>
      </c>
    </row>
    <row r="17456" spans="1:17" hidden="1" x14ac:dyDescent="0.3">
      <c r="A17456" t="s">
        <v>67309</v>
      </c>
      <c r="B17456" t="s">
        <v>67310</v>
      </c>
      <c r="C17456" s="1" t="str">
        <f t="shared" si="2603"/>
        <v>21:0797</v>
      </c>
      <c r="D17456" s="1" t="str">
        <f t="shared" si="2604"/>
        <v>21:0224</v>
      </c>
      <c r="E17456" t="s">
        <v>67311</v>
      </c>
      <c r="F17456" t="s">
        <v>67312</v>
      </c>
      <c r="H17456">
        <v>63.425940500000003</v>
      </c>
      <c r="I17456">
        <v>-130.11985899999999</v>
      </c>
      <c r="J17456" s="1" t="str">
        <f t="shared" si="2605"/>
        <v>Fluid (stream)</v>
      </c>
      <c r="K17456" s="1" t="str">
        <f t="shared" si="2606"/>
        <v>Untreated Water</v>
      </c>
      <c r="O17456">
        <v>2.5000000000000001E-2</v>
      </c>
      <c r="P17456">
        <v>100</v>
      </c>
      <c r="Q17456">
        <v>8.3000000000000007</v>
      </c>
    </row>
    <row r="17457" spans="1:17" hidden="1" x14ac:dyDescent="0.3">
      <c r="A17457" t="s">
        <v>67313</v>
      </c>
      <c r="B17457" t="s">
        <v>67314</v>
      </c>
      <c r="C17457" s="1" t="str">
        <f t="shared" si="2603"/>
        <v>21:0797</v>
      </c>
      <c r="D17457" s="1" t="str">
        <f t="shared" si="2604"/>
        <v>21:0224</v>
      </c>
      <c r="E17457" t="s">
        <v>67315</v>
      </c>
      <c r="F17457" t="s">
        <v>67316</v>
      </c>
      <c r="H17457">
        <v>63.404147500000001</v>
      </c>
      <c r="I17457">
        <v>-130.09790620000001</v>
      </c>
      <c r="J17457" s="1" t="str">
        <f t="shared" si="2605"/>
        <v>Fluid (stream)</v>
      </c>
      <c r="K17457" s="1" t="str">
        <f t="shared" si="2606"/>
        <v>Untreated Water</v>
      </c>
      <c r="O17457">
        <v>2.5000000000000001E-2</v>
      </c>
      <c r="P17457">
        <v>90</v>
      </c>
      <c r="Q17457">
        <v>8.1999999999999993</v>
      </c>
    </row>
    <row r="17458" spans="1:17" hidden="1" x14ac:dyDescent="0.3">
      <c r="A17458" t="s">
        <v>67317</v>
      </c>
      <c r="B17458" t="s">
        <v>67318</v>
      </c>
      <c r="C17458" s="1" t="str">
        <f t="shared" si="2603"/>
        <v>21:0797</v>
      </c>
      <c r="D17458" s="1" t="str">
        <f t="shared" si="2604"/>
        <v>21:0224</v>
      </c>
      <c r="E17458" t="s">
        <v>67319</v>
      </c>
      <c r="F17458" t="s">
        <v>67320</v>
      </c>
      <c r="H17458">
        <v>63.070411399999998</v>
      </c>
      <c r="I17458">
        <v>-130.66375650000001</v>
      </c>
      <c r="J17458" s="1" t="str">
        <f t="shared" si="2605"/>
        <v>Fluid (stream)</v>
      </c>
      <c r="K17458" s="1" t="str">
        <f t="shared" si="2606"/>
        <v>Untreated Water</v>
      </c>
      <c r="O17458">
        <v>2.5000000000000001E-2</v>
      </c>
      <c r="P17458">
        <v>80</v>
      </c>
      <c r="Q17458">
        <v>7.5</v>
      </c>
    </row>
    <row r="17459" spans="1:17" hidden="1" x14ac:dyDescent="0.3">
      <c r="A17459" t="s">
        <v>67321</v>
      </c>
      <c r="B17459" t="s">
        <v>67322</v>
      </c>
      <c r="C17459" s="1" t="str">
        <f t="shared" si="2603"/>
        <v>21:0797</v>
      </c>
      <c r="D17459" s="1" t="str">
        <f t="shared" si="2604"/>
        <v>21:0224</v>
      </c>
      <c r="E17459" t="s">
        <v>67323</v>
      </c>
      <c r="F17459" t="s">
        <v>67324</v>
      </c>
      <c r="H17459">
        <v>63.069642700000003</v>
      </c>
      <c r="I17459">
        <v>-130.75124400000001</v>
      </c>
      <c r="J17459" s="1" t="str">
        <f t="shared" si="2605"/>
        <v>Fluid (stream)</v>
      </c>
      <c r="K17459" s="1" t="str">
        <f t="shared" si="2606"/>
        <v>Untreated Water</v>
      </c>
      <c r="O17459">
        <v>2.5000000000000001E-2</v>
      </c>
      <c r="P17459">
        <v>270</v>
      </c>
      <c r="Q17459">
        <v>4.8</v>
      </c>
    </row>
    <row r="17460" spans="1:17" hidden="1" x14ac:dyDescent="0.3">
      <c r="A17460" t="s">
        <v>67325</v>
      </c>
      <c r="B17460" t="s">
        <v>67326</v>
      </c>
      <c r="C17460" s="1" t="str">
        <f t="shared" si="2603"/>
        <v>21:0797</v>
      </c>
      <c r="D17460" s="1" t="str">
        <f>HYPERLINK("http://geochem.nrcan.gc.ca/cdogs/content/svy/svy_e.htm", "")</f>
        <v/>
      </c>
      <c r="G17460" s="1" t="str">
        <f>HYPERLINK("http://geochem.nrcan.gc.ca/cdogs/content/cr_/cr_00087_e.htm", "87")</f>
        <v>87</v>
      </c>
      <c r="J17460" t="s">
        <v>11453</v>
      </c>
      <c r="K17460" t="s">
        <v>11454</v>
      </c>
      <c r="O17460">
        <v>0.21</v>
      </c>
      <c r="P17460">
        <v>70</v>
      </c>
      <c r="Q17460">
        <v>7.3</v>
      </c>
    </row>
    <row r="17461" spans="1:17" hidden="1" x14ac:dyDescent="0.3">
      <c r="A17461" t="s">
        <v>67327</v>
      </c>
      <c r="B17461" t="s">
        <v>67328</v>
      </c>
      <c r="C17461" s="1" t="str">
        <f t="shared" si="2603"/>
        <v>21:0797</v>
      </c>
      <c r="D17461" s="1" t="str">
        <f>HYPERLINK("http://geochem.nrcan.gc.ca/cdogs/content/svy/svy210224_e.htm", "21:0224")</f>
        <v>21:0224</v>
      </c>
      <c r="E17461" t="s">
        <v>67329</v>
      </c>
      <c r="F17461" t="s">
        <v>67330</v>
      </c>
      <c r="H17461">
        <v>63.045869000000003</v>
      </c>
      <c r="I17461">
        <v>-130.77006990000001</v>
      </c>
      <c r="J17461" s="1" t="str">
        <f>HYPERLINK("http://geochem.nrcan.gc.ca/cdogs/content/kwd/kwd020018_e.htm", "Fluid (stream)")</f>
        <v>Fluid (stream)</v>
      </c>
      <c r="K17461" s="1" t="str">
        <f>HYPERLINK("http://geochem.nrcan.gc.ca/cdogs/content/kwd/kwd080007_e.htm", "Untreated Water")</f>
        <v>Untreated Water</v>
      </c>
      <c r="O17461">
        <v>2.5000000000000001E-2</v>
      </c>
      <c r="P17461">
        <v>70</v>
      </c>
      <c r="Q17461">
        <v>7.4</v>
      </c>
    </row>
    <row r="17462" spans="1:17" hidden="1" x14ac:dyDescent="0.3">
      <c r="A17462" t="s">
        <v>67331</v>
      </c>
      <c r="B17462" t="s">
        <v>67332</v>
      </c>
      <c r="C17462" s="1" t="str">
        <f t="shared" si="2603"/>
        <v>21:0797</v>
      </c>
      <c r="D17462" s="1" t="str">
        <f>HYPERLINK("http://geochem.nrcan.gc.ca/cdogs/content/svy/svy210224_e.htm", "21:0224")</f>
        <v>21:0224</v>
      </c>
      <c r="E17462" t="s">
        <v>67333</v>
      </c>
      <c r="F17462" t="s">
        <v>67334</v>
      </c>
      <c r="H17462">
        <v>63.11448</v>
      </c>
      <c r="I17462">
        <v>-130.7283291</v>
      </c>
      <c r="J17462" s="1" t="str">
        <f>HYPERLINK("http://geochem.nrcan.gc.ca/cdogs/content/kwd/kwd020018_e.htm", "Fluid (stream)")</f>
        <v>Fluid (stream)</v>
      </c>
      <c r="K17462" s="1" t="str">
        <f>HYPERLINK("http://geochem.nrcan.gc.ca/cdogs/content/kwd/kwd080007_e.htm", "Untreated Water")</f>
        <v>Untreated Water</v>
      </c>
      <c r="O17462">
        <v>2.5000000000000001E-2</v>
      </c>
      <c r="P17462">
        <v>70</v>
      </c>
      <c r="Q17462">
        <v>7.4</v>
      </c>
    </row>
    <row r="17463" spans="1:17" hidden="1" x14ac:dyDescent="0.3">
      <c r="A17463" t="s">
        <v>67335</v>
      </c>
      <c r="B17463" t="s">
        <v>67336</v>
      </c>
      <c r="C17463" s="1" t="str">
        <f t="shared" si="2603"/>
        <v>21:0797</v>
      </c>
      <c r="D17463" s="1" t="str">
        <f>HYPERLINK("http://geochem.nrcan.gc.ca/cdogs/content/svy/svy210224_e.htm", "21:0224")</f>
        <v>21:0224</v>
      </c>
      <c r="E17463" t="s">
        <v>67337</v>
      </c>
      <c r="F17463" t="s">
        <v>67338</v>
      </c>
      <c r="H17463">
        <v>63.046118399999997</v>
      </c>
      <c r="I17463">
        <v>-130.70521070000001</v>
      </c>
      <c r="J17463" s="1" t="str">
        <f>HYPERLINK("http://geochem.nrcan.gc.ca/cdogs/content/kwd/kwd020018_e.htm", "Fluid (stream)")</f>
        <v>Fluid (stream)</v>
      </c>
      <c r="K17463" s="1" t="str">
        <f>HYPERLINK("http://geochem.nrcan.gc.ca/cdogs/content/kwd/kwd080007_e.htm", "Untreated Water")</f>
        <v>Untreated Water</v>
      </c>
      <c r="O17463">
        <v>2.5000000000000001E-2</v>
      </c>
      <c r="P17463">
        <v>40</v>
      </c>
      <c r="Q17463">
        <v>5.5</v>
      </c>
    </row>
    <row r="17464" spans="1:17" hidden="1" x14ac:dyDescent="0.3">
      <c r="A17464" t="s">
        <v>67339</v>
      </c>
      <c r="B17464" t="s">
        <v>67340</v>
      </c>
      <c r="C17464" s="1" t="str">
        <f t="shared" si="2603"/>
        <v>21:0797</v>
      </c>
      <c r="D17464" s="1" t="str">
        <f>HYPERLINK("http://geochem.nrcan.gc.ca/cdogs/content/svy/svy210224_e.htm", "21:0224")</f>
        <v>21:0224</v>
      </c>
      <c r="E17464" t="s">
        <v>67341</v>
      </c>
      <c r="F17464" t="s">
        <v>67342</v>
      </c>
      <c r="H17464">
        <v>63.029286900000002</v>
      </c>
      <c r="I17464">
        <v>-130.71177829999999</v>
      </c>
      <c r="J17464" s="1" t="str">
        <f>HYPERLINK("http://geochem.nrcan.gc.ca/cdogs/content/kwd/kwd020018_e.htm", "Fluid (stream)")</f>
        <v>Fluid (stream)</v>
      </c>
      <c r="K17464" s="1" t="str">
        <f>HYPERLINK("http://geochem.nrcan.gc.ca/cdogs/content/kwd/kwd080007_e.htm", "Untreated Water")</f>
        <v>Untreated Water</v>
      </c>
      <c r="O17464">
        <v>0.18</v>
      </c>
      <c r="P17464">
        <v>40</v>
      </c>
      <c r="Q17464">
        <v>7.8</v>
      </c>
    </row>
    <row r="17465" spans="1:17" hidden="1" x14ac:dyDescent="0.3">
      <c r="A17465" t="s">
        <v>67343</v>
      </c>
      <c r="B17465" t="s">
        <v>67344</v>
      </c>
      <c r="C17465" s="1" t="str">
        <f t="shared" si="2603"/>
        <v>21:0797</v>
      </c>
      <c r="D17465" s="1" t="str">
        <f>HYPERLINK("http://geochem.nrcan.gc.ca/cdogs/content/svy/svy_e.htm", "")</f>
        <v/>
      </c>
      <c r="G17465" s="1" t="str">
        <f>HYPERLINK("http://geochem.nrcan.gc.ca/cdogs/content/cr_/cr_00089_e.htm", "89")</f>
        <v>89</v>
      </c>
      <c r="J17465" t="s">
        <v>11453</v>
      </c>
      <c r="K17465" t="s">
        <v>11454</v>
      </c>
      <c r="O17465">
        <v>2.4</v>
      </c>
      <c r="P17465">
        <v>180</v>
      </c>
      <c r="Q17465">
        <v>7.8</v>
      </c>
    </row>
    <row r="17466" spans="1:17" hidden="1" x14ac:dyDescent="0.3">
      <c r="A17466" t="s">
        <v>67345</v>
      </c>
      <c r="B17466" t="s">
        <v>67346</v>
      </c>
      <c r="C17466" s="1" t="str">
        <f t="shared" si="2603"/>
        <v>21:0797</v>
      </c>
      <c r="D17466" s="1" t="str">
        <f t="shared" ref="D17466:D17496" si="2607">HYPERLINK("http://geochem.nrcan.gc.ca/cdogs/content/svy/svy210224_e.htm", "21:0224")</f>
        <v>21:0224</v>
      </c>
      <c r="E17466" t="s">
        <v>67347</v>
      </c>
      <c r="F17466" t="s">
        <v>67348</v>
      </c>
      <c r="H17466">
        <v>63.001593900000003</v>
      </c>
      <c r="I17466">
        <v>-130.7539979</v>
      </c>
      <c r="J17466" s="1" t="str">
        <f t="shared" ref="J17466:J17496" si="2608">HYPERLINK("http://geochem.nrcan.gc.ca/cdogs/content/kwd/kwd020018_e.htm", "Fluid (stream)")</f>
        <v>Fluid (stream)</v>
      </c>
      <c r="K17466" s="1" t="str">
        <f t="shared" ref="K17466:K17496" si="2609">HYPERLINK("http://geochem.nrcan.gc.ca/cdogs/content/kwd/kwd080007_e.htm", "Untreated Water")</f>
        <v>Untreated Water</v>
      </c>
      <c r="O17466">
        <v>2.5000000000000001E-2</v>
      </c>
      <c r="P17466">
        <v>80</v>
      </c>
      <c r="Q17466">
        <v>7.5</v>
      </c>
    </row>
    <row r="17467" spans="1:17" hidden="1" x14ac:dyDescent="0.3">
      <c r="A17467" t="s">
        <v>67349</v>
      </c>
      <c r="B17467" t="s">
        <v>67350</v>
      </c>
      <c r="C17467" s="1" t="str">
        <f t="shared" si="2603"/>
        <v>21:0797</v>
      </c>
      <c r="D17467" s="1" t="str">
        <f t="shared" si="2607"/>
        <v>21:0224</v>
      </c>
      <c r="E17467" t="s">
        <v>67351</v>
      </c>
      <c r="F17467" t="s">
        <v>67352</v>
      </c>
      <c r="H17467">
        <v>63.043161599999998</v>
      </c>
      <c r="I17467">
        <v>-130.8442283</v>
      </c>
      <c r="J17467" s="1" t="str">
        <f t="shared" si="2608"/>
        <v>Fluid (stream)</v>
      </c>
      <c r="K17467" s="1" t="str">
        <f t="shared" si="2609"/>
        <v>Untreated Water</v>
      </c>
      <c r="O17467">
        <v>2.5000000000000001E-2</v>
      </c>
      <c r="P17467">
        <v>290</v>
      </c>
      <c r="Q17467">
        <v>7.3</v>
      </c>
    </row>
    <row r="17468" spans="1:17" hidden="1" x14ac:dyDescent="0.3">
      <c r="A17468" t="s">
        <v>67353</v>
      </c>
      <c r="B17468" t="s">
        <v>67354</v>
      </c>
      <c r="C17468" s="1" t="str">
        <f t="shared" si="2603"/>
        <v>21:0797</v>
      </c>
      <c r="D17468" s="1" t="str">
        <f t="shared" si="2607"/>
        <v>21:0224</v>
      </c>
      <c r="E17468" t="s">
        <v>67355</v>
      </c>
      <c r="F17468" t="s">
        <v>67356</v>
      </c>
      <c r="H17468">
        <v>63.046351100000003</v>
      </c>
      <c r="I17468">
        <v>-130.8461112</v>
      </c>
      <c r="J17468" s="1" t="str">
        <f t="shared" si="2608"/>
        <v>Fluid (stream)</v>
      </c>
      <c r="K17468" s="1" t="str">
        <f t="shared" si="2609"/>
        <v>Untreated Water</v>
      </c>
      <c r="O17468">
        <v>2.5000000000000001E-2</v>
      </c>
      <c r="P17468">
        <v>110</v>
      </c>
      <c r="Q17468">
        <v>7.8</v>
      </c>
    </row>
    <row r="17469" spans="1:17" hidden="1" x14ac:dyDescent="0.3">
      <c r="A17469" t="s">
        <v>67357</v>
      </c>
      <c r="B17469" t="s">
        <v>67358</v>
      </c>
      <c r="C17469" s="1" t="str">
        <f t="shared" si="2603"/>
        <v>21:0797</v>
      </c>
      <c r="D17469" s="1" t="str">
        <f t="shared" si="2607"/>
        <v>21:0224</v>
      </c>
      <c r="E17469" t="s">
        <v>67359</v>
      </c>
      <c r="F17469" t="s">
        <v>67360</v>
      </c>
      <c r="H17469">
        <v>63.020180500000002</v>
      </c>
      <c r="I17469">
        <v>-130.882182</v>
      </c>
      <c r="J17469" s="1" t="str">
        <f t="shared" si="2608"/>
        <v>Fluid (stream)</v>
      </c>
      <c r="K17469" s="1" t="str">
        <f t="shared" si="2609"/>
        <v>Untreated Water</v>
      </c>
      <c r="O17469">
        <v>2.5000000000000001E-2</v>
      </c>
      <c r="P17469">
        <v>80</v>
      </c>
      <c r="Q17469">
        <v>7.4</v>
      </c>
    </row>
    <row r="17470" spans="1:17" hidden="1" x14ac:dyDescent="0.3">
      <c r="A17470" t="s">
        <v>67361</v>
      </c>
      <c r="B17470" t="s">
        <v>67362</v>
      </c>
      <c r="C17470" s="1" t="str">
        <f t="shared" si="2603"/>
        <v>21:0797</v>
      </c>
      <c r="D17470" s="1" t="str">
        <f t="shared" si="2607"/>
        <v>21:0224</v>
      </c>
      <c r="E17470" t="s">
        <v>67363</v>
      </c>
      <c r="F17470" t="s">
        <v>67364</v>
      </c>
      <c r="H17470">
        <v>63.022825500000003</v>
      </c>
      <c r="I17470">
        <v>-130.9185008</v>
      </c>
      <c r="J17470" s="1" t="str">
        <f t="shared" si="2608"/>
        <v>Fluid (stream)</v>
      </c>
      <c r="K17470" s="1" t="str">
        <f t="shared" si="2609"/>
        <v>Untreated Water</v>
      </c>
      <c r="O17470">
        <v>2.5000000000000001E-2</v>
      </c>
      <c r="P17470">
        <v>90</v>
      </c>
      <c r="Q17470">
        <v>7.7</v>
      </c>
    </row>
    <row r="17471" spans="1:17" hidden="1" x14ac:dyDescent="0.3">
      <c r="A17471" t="s">
        <v>67365</v>
      </c>
      <c r="B17471" t="s">
        <v>67366</v>
      </c>
      <c r="C17471" s="1" t="str">
        <f t="shared" si="2603"/>
        <v>21:0797</v>
      </c>
      <c r="D17471" s="1" t="str">
        <f t="shared" si="2607"/>
        <v>21:0224</v>
      </c>
      <c r="E17471" t="s">
        <v>67363</v>
      </c>
      <c r="F17471" t="s">
        <v>67367</v>
      </c>
      <c r="H17471">
        <v>63.022825500000003</v>
      </c>
      <c r="I17471">
        <v>-130.9185008</v>
      </c>
      <c r="J17471" s="1" t="str">
        <f t="shared" si="2608"/>
        <v>Fluid (stream)</v>
      </c>
      <c r="K17471" s="1" t="str">
        <f t="shared" si="2609"/>
        <v>Untreated Water</v>
      </c>
      <c r="O17471">
        <v>2.5000000000000001E-2</v>
      </c>
      <c r="P17471">
        <v>90</v>
      </c>
      <c r="Q17471">
        <v>7.7</v>
      </c>
    </row>
    <row r="17472" spans="1:17" hidden="1" x14ac:dyDescent="0.3">
      <c r="A17472" t="s">
        <v>67368</v>
      </c>
      <c r="B17472" t="s">
        <v>67369</v>
      </c>
      <c r="C17472" s="1" t="str">
        <f t="shared" si="2603"/>
        <v>21:0797</v>
      </c>
      <c r="D17472" s="1" t="str">
        <f t="shared" si="2607"/>
        <v>21:0224</v>
      </c>
      <c r="E17472" t="s">
        <v>67370</v>
      </c>
      <c r="F17472" t="s">
        <v>67371</v>
      </c>
      <c r="H17472">
        <v>63.009603800000001</v>
      </c>
      <c r="I17472">
        <v>-130.95558220000001</v>
      </c>
      <c r="J17472" s="1" t="str">
        <f t="shared" si="2608"/>
        <v>Fluid (stream)</v>
      </c>
      <c r="K17472" s="1" t="str">
        <f t="shared" si="2609"/>
        <v>Untreated Water</v>
      </c>
      <c r="O17472">
        <v>2.5000000000000001E-2</v>
      </c>
      <c r="P17472">
        <v>970</v>
      </c>
      <c r="Q17472">
        <v>3.4</v>
      </c>
    </row>
    <row r="17473" spans="1:17" hidden="1" x14ac:dyDescent="0.3">
      <c r="A17473" t="s">
        <v>67372</v>
      </c>
      <c r="B17473" t="s">
        <v>67373</v>
      </c>
      <c r="C17473" s="1" t="str">
        <f t="shared" si="2603"/>
        <v>21:0797</v>
      </c>
      <c r="D17473" s="1" t="str">
        <f t="shared" si="2607"/>
        <v>21:0224</v>
      </c>
      <c r="E17473" t="s">
        <v>67374</v>
      </c>
      <c r="F17473" t="s">
        <v>67375</v>
      </c>
      <c r="H17473">
        <v>63.028189599999997</v>
      </c>
      <c r="I17473">
        <v>-130.94642959999999</v>
      </c>
      <c r="J17473" s="1" t="str">
        <f t="shared" si="2608"/>
        <v>Fluid (stream)</v>
      </c>
      <c r="K17473" s="1" t="str">
        <f t="shared" si="2609"/>
        <v>Untreated Water</v>
      </c>
      <c r="O17473">
        <v>2.5000000000000001E-2</v>
      </c>
      <c r="P17473">
        <v>100</v>
      </c>
      <c r="Q17473">
        <v>7.1</v>
      </c>
    </row>
    <row r="17474" spans="1:17" hidden="1" x14ac:dyDescent="0.3">
      <c r="A17474" t="s">
        <v>67376</v>
      </c>
      <c r="B17474" t="s">
        <v>67377</v>
      </c>
      <c r="C17474" s="1" t="str">
        <f t="shared" si="2603"/>
        <v>21:0797</v>
      </c>
      <c r="D17474" s="1" t="str">
        <f t="shared" si="2607"/>
        <v>21:0224</v>
      </c>
      <c r="E17474" t="s">
        <v>67378</v>
      </c>
      <c r="F17474" t="s">
        <v>67379</v>
      </c>
      <c r="H17474">
        <v>63.046182899999998</v>
      </c>
      <c r="I17474">
        <v>-130.91081980000001</v>
      </c>
      <c r="J17474" s="1" t="str">
        <f t="shared" si="2608"/>
        <v>Fluid (stream)</v>
      </c>
      <c r="K17474" s="1" t="str">
        <f t="shared" si="2609"/>
        <v>Untreated Water</v>
      </c>
      <c r="O17474">
        <v>0.16</v>
      </c>
      <c r="P17474">
        <v>90</v>
      </c>
      <c r="Q17474">
        <v>7.5</v>
      </c>
    </row>
    <row r="17475" spans="1:17" hidden="1" x14ac:dyDescent="0.3">
      <c r="A17475" t="s">
        <v>67380</v>
      </c>
      <c r="B17475" t="s">
        <v>67381</v>
      </c>
      <c r="C17475" s="1" t="str">
        <f t="shared" si="2603"/>
        <v>21:0797</v>
      </c>
      <c r="D17475" s="1" t="str">
        <f t="shared" si="2607"/>
        <v>21:0224</v>
      </c>
      <c r="E17475" t="s">
        <v>67382</v>
      </c>
      <c r="F17475" t="s">
        <v>67383</v>
      </c>
      <c r="H17475">
        <v>63.053468899999999</v>
      </c>
      <c r="I17475">
        <v>-130.9681004</v>
      </c>
      <c r="J17475" s="1" t="str">
        <f t="shared" si="2608"/>
        <v>Fluid (stream)</v>
      </c>
      <c r="K17475" s="1" t="str">
        <f t="shared" si="2609"/>
        <v>Untreated Water</v>
      </c>
      <c r="O17475">
        <v>2.5000000000000001E-2</v>
      </c>
      <c r="P17475">
        <v>70</v>
      </c>
      <c r="Q17475">
        <v>7.5</v>
      </c>
    </row>
    <row r="17476" spans="1:17" hidden="1" x14ac:dyDescent="0.3">
      <c r="A17476" t="s">
        <v>67384</v>
      </c>
      <c r="B17476" t="s">
        <v>67385</v>
      </c>
      <c r="C17476" s="1" t="str">
        <f t="shared" si="2603"/>
        <v>21:0797</v>
      </c>
      <c r="D17476" s="1" t="str">
        <f t="shared" si="2607"/>
        <v>21:0224</v>
      </c>
      <c r="E17476" t="s">
        <v>67386</v>
      </c>
      <c r="F17476" t="s">
        <v>67387</v>
      </c>
      <c r="H17476">
        <v>63.064931100000003</v>
      </c>
      <c r="I17476">
        <v>-130.99589230000001</v>
      </c>
      <c r="J17476" s="1" t="str">
        <f t="shared" si="2608"/>
        <v>Fluid (stream)</v>
      </c>
      <c r="K17476" s="1" t="str">
        <f t="shared" si="2609"/>
        <v>Untreated Water</v>
      </c>
      <c r="O17476">
        <v>2.5000000000000001E-2</v>
      </c>
      <c r="P17476">
        <v>80</v>
      </c>
      <c r="Q17476">
        <v>7.7</v>
      </c>
    </row>
    <row r="17477" spans="1:17" hidden="1" x14ac:dyDescent="0.3">
      <c r="A17477" t="s">
        <v>67388</v>
      </c>
      <c r="B17477" t="s">
        <v>67389</v>
      </c>
      <c r="C17477" s="1" t="str">
        <f t="shared" si="2603"/>
        <v>21:0797</v>
      </c>
      <c r="D17477" s="1" t="str">
        <f t="shared" si="2607"/>
        <v>21:0224</v>
      </c>
      <c r="E17477" t="s">
        <v>67390</v>
      </c>
      <c r="F17477" t="s">
        <v>67391</v>
      </c>
      <c r="H17477">
        <v>63.072969999999998</v>
      </c>
      <c r="I17477">
        <v>-130.89974760000001</v>
      </c>
      <c r="J17477" s="1" t="str">
        <f t="shared" si="2608"/>
        <v>Fluid (stream)</v>
      </c>
      <c r="K17477" s="1" t="str">
        <f t="shared" si="2609"/>
        <v>Untreated Water</v>
      </c>
      <c r="O17477">
        <v>2.5000000000000001E-2</v>
      </c>
      <c r="P17477">
        <v>120</v>
      </c>
      <c r="Q17477">
        <v>7.5</v>
      </c>
    </row>
    <row r="17478" spans="1:17" hidden="1" x14ac:dyDescent="0.3">
      <c r="A17478" t="s">
        <v>67392</v>
      </c>
      <c r="B17478" t="s">
        <v>67393</v>
      </c>
      <c r="C17478" s="1" t="str">
        <f t="shared" si="2603"/>
        <v>21:0797</v>
      </c>
      <c r="D17478" s="1" t="str">
        <f t="shared" si="2607"/>
        <v>21:0224</v>
      </c>
      <c r="E17478" t="s">
        <v>67394</v>
      </c>
      <c r="F17478" t="s">
        <v>67395</v>
      </c>
      <c r="H17478">
        <v>63.085599600000002</v>
      </c>
      <c r="I17478">
        <v>-130.9284993</v>
      </c>
      <c r="J17478" s="1" t="str">
        <f t="shared" si="2608"/>
        <v>Fluid (stream)</v>
      </c>
      <c r="K17478" s="1" t="str">
        <f t="shared" si="2609"/>
        <v>Untreated Water</v>
      </c>
      <c r="O17478">
        <v>2.5000000000000001E-2</v>
      </c>
      <c r="P17478">
        <v>100</v>
      </c>
      <c r="Q17478">
        <v>7.2</v>
      </c>
    </row>
    <row r="17479" spans="1:17" hidden="1" x14ac:dyDescent="0.3">
      <c r="A17479" t="s">
        <v>67396</v>
      </c>
      <c r="B17479" t="s">
        <v>67397</v>
      </c>
      <c r="C17479" s="1" t="str">
        <f t="shared" si="2603"/>
        <v>21:0797</v>
      </c>
      <c r="D17479" s="1" t="str">
        <f t="shared" si="2607"/>
        <v>21:0224</v>
      </c>
      <c r="E17479" t="s">
        <v>67398</v>
      </c>
      <c r="F17479" t="s">
        <v>67399</v>
      </c>
      <c r="H17479">
        <v>63.112016500000003</v>
      </c>
      <c r="I17479">
        <v>-130.94730029999999</v>
      </c>
      <c r="J17479" s="1" t="str">
        <f t="shared" si="2608"/>
        <v>Fluid (stream)</v>
      </c>
      <c r="K17479" s="1" t="str">
        <f t="shared" si="2609"/>
        <v>Untreated Water</v>
      </c>
      <c r="O17479">
        <v>0.18</v>
      </c>
      <c r="P17479">
        <v>490</v>
      </c>
      <c r="Q17479">
        <v>7.5</v>
      </c>
    </row>
    <row r="17480" spans="1:17" hidden="1" x14ac:dyDescent="0.3">
      <c r="A17480" t="s">
        <v>67400</v>
      </c>
      <c r="B17480" t="s">
        <v>67401</v>
      </c>
      <c r="C17480" s="1" t="str">
        <f t="shared" si="2603"/>
        <v>21:0797</v>
      </c>
      <c r="D17480" s="1" t="str">
        <f t="shared" si="2607"/>
        <v>21:0224</v>
      </c>
      <c r="E17480" t="s">
        <v>67402</v>
      </c>
      <c r="F17480" t="s">
        <v>67403</v>
      </c>
      <c r="H17480">
        <v>63.130072200000001</v>
      </c>
      <c r="I17480">
        <v>-130.95378679999999</v>
      </c>
      <c r="J17480" s="1" t="str">
        <f t="shared" si="2608"/>
        <v>Fluid (stream)</v>
      </c>
      <c r="K17480" s="1" t="str">
        <f t="shared" si="2609"/>
        <v>Untreated Water</v>
      </c>
      <c r="O17480">
        <v>2.5000000000000001E-2</v>
      </c>
      <c r="P17480">
        <v>170</v>
      </c>
      <c r="Q17480">
        <v>6.7</v>
      </c>
    </row>
    <row r="17481" spans="1:17" hidden="1" x14ac:dyDescent="0.3">
      <c r="A17481" t="s">
        <v>67404</v>
      </c>
      <c r="B17481" t="s">
        <v>67405</v>
      </c>
      <c r="C17481" s="1" t="str">
        <f t="shared" si="2603"/>
        <v>21:0797</v>
      </c>
      <c r="D17481" s="1" t="str">
        <f t="shared" si="2607"/>
        <v>21:0224</v>
      </c>
      <c r="E17481" t="s">
        <v>67406</v>
      </c>
      <c r="F17481" t="s">
        <v>67407</v>
      </c>
      <c r="H17481">
        <v>63.106852099999998</v>
      </c>
      <c r="I17481">
        <v>-130.9237833</v>
      </c>
      <c r="J17481" s="1" t="str">
        <f t="shared" si="2608"/>
        <v>Fluid (stream)</v>
      </c>
      <c r="K17481" s="1" t="str">
        <f t="shared" si="2609"/>
        <v>Untreated Water</v>
      </c>
      <c r="O17481">
        <v>2.5000000000000001E-2</v>
      </c>
      <c r="P17481">
        <v>390</v>
      </c>
      <c r="Q17481">
        <v>7.2</v>
      </c>
    </row>
    <row r="17482" spans="1:17" hidden="1" x14ac:dyDescent="0.3">
      <c r="A17482" t="s">
        <v>67408</v>
      </c>
      <c r="B17482" t="s">
        <v>67409</v>
      </c>
      <c r="C17482" s="1" t="str">
        <f t="shared" si="2603"/>
        <v>21:0797</v>
      </c>
      <c r="D17482" s="1" t="str">
        <f t="shared" si="2607"/>
        <v>21:0224</v>
      </c>
      <c r="E17482" t="s">
        <v>67410</v>
      </c>
      <c r="F17482" t="s">
        <v>67411</v>
      </c>
      <c r="H17482">
        <v>63.106037600000001</v>
      </c>
      <c r="I17482">
        <v>-130.86381180000001</v>
      </c>
      <c r="J17482" s="1" t="str">
        <f t="shared" si="2608"/>
        <v>Fluid (stream)</v>
      </c>
      <c r="K17482" s="1" t="str">
        <f t="shared" si="2609"/>
        <v>Untreated Water</v>
      </c>
      <c r="O17482">
        <v>0.08</v>
      </c>
      <c r="P17482">
        <v>360</v>
      </c>
      <c r="Q17482">
        <v>7.4</v>
      </c>
    </row>
    <row r="17483" spans="1:17" hidden="1" x14ac:dyDescent="0.3">
      <c r="A17483" t="s">
        <v>67412</v>
      </c>
      <c r="B17483" t="s">
        <v>67413</v>
      </c>
      <c r="C17483" s="1" t="str">
        <f t="shared" si="2603"/>
        <v>21:0797</v>
      </c>
      <c r="D17483" s="1" t="str">
        <f t="shared" si="2607"/>
        <v>21:0224</v>
      </c>
      <c r="E17483" t="s">
        <v>67414</v>
      </c>
      <c r="F17483" t="s">
        <v>67415</v>
      </c>
      <c r="H17483">
        <v>63.092795700000003</v>
      </c>
      <c r="I17483">
        <v>-130.80697749999999</v>
      </c>
      <c r="J17483" s="1" t="str">
        <f t="shared" si="2608"/>
        <v>Fluid (stream)</v>
      </c>
      <c r="K17483" s="1" t="str">
        <f t="shared" si="2609"/>
        <v>Untreated Water</v>
      </c>
      <c r="O17483">
        <v>0.18</v>
      </c>
      <c r="P17483">
        <v>150</v>
      </c>
      <c r="Q17483">
        <v>7.6</v>
      </c>
    </row>
    <row r="17484" spans="1:17" hidden="1" x14ac:dyDescent="0.3">
      <c r="A17484" t="s">
        <v>67416</v>
      </c>
      <c r="B17484" t="s">
        <v>67417</v>
      </c>
      <c r="C17484" s="1" t="str">
        <f t="shared" si="2603"/>
        <v>21:0797</v>
      </c>
      <c r="D17484" s="1" t="str">
        <f t="shared" si="2607"/>
        <v>21:0224</v>
      </c>
      <c r="E17484" t="s">
        <v>67418</v>
      </c>
      <c r="F17484" t="s">
        <v>67419</v>
      </c>
      <c r="H17484">
        <v>63.102765099999999</v>
      </c>
      <c r="I17484">
        <v>-130.75236520000001</v>
      </c>
      <c r="J17484" s="1" t="str">
        <f t="shared" si="2608"/>
        <v>Fluid (stream)</v>
      </c>
      <c r="K17484" s="1" t="str">
        <f t="shared" si="2609"/>
        <v>Untreated Water</v>
      </c>
      <c r="O17484">
        <v>2.5000000000000001E-2</v>
      </c>
      <c r="P17484">
        <v>80</v>
      </c>
      <c r="Q17484">
        <v>7.2</v>
      </c>
    </row>
    <row r="17485" spans="1:17" hidden="1" x14ac:dyDescent="0.3">
      <c r="A17485" t="s">
        <v>67420</v>
      </c>
      <c r="B17485" t="s">
        <v>67421</v>
      </c>
      <c r="C17485" s="1" t="str">
        <f t="shared" si="2603"/>
        <v>21:0797</v>
      </c>
      <c r="D17485" s="1" t="str">
        <f t="shared" si="2607"/>
        <v>21:0224</v>
      </c>
      <c r="E17485" t="s">
        <v>67418</v>
      </c>
      <c r="F17485" t="s">
        <v>67422</v>
      </c>
      <c r="H17485">
        <v>63.102765099999999</v>
      </c>
      <c r="I17485">
        <v>-130.75236520000001</v>
      </c>
      <c r="J17485" s="1" t="str">
        <f t="shared" si="2608"/>
        <v>Fluid (stream)</v>
      </c>
      <c r="K17485" s="1" t="str">
        <f t="shared" si="2609"/>
        <v>Untreated Water</v>
      </c>
      <c r="O17485">
        <v>2.5000000000000001E-2</v>
      </c>
      <c r="P17485">
        <v>70</v>
      </c>
      <c r="Q17485">
        <v>7</v>
      </c>
    </row>
    <row r="17486" spans="1:17" hidden="1" x14ac:dyDescent="0.3">
      <c r="A17486" t="s">
        <v>67423</v>
      </c>
      <c r="B17486" t="s">
        <v>67424</v>
      </c>
      <c r="C17486" s="1" t="str">
        <f t="shared" si="2603"/>
        <v>21:0797</v>
      </c>
      <c r="D17486" s="1" t="str">
        <f t="shared" si="2607"/>
        <v>21:0224</v>
      </c>
      <c r="E17486" t="s">
        <v>67425</v>
      </c>
      <c r="F17486" t="s">
        <v>67426</v>
      </c>
      <c r="H17486">
        <v>63.120993200000001</v>
      </c>
      <c r="I17486">
        <v>-130.7330987</v>
      </c>
      <c r="J17486" s="1" t="str">
        <f t="shared" si="2608"/>
        <v>Fluid (stream)</v>
      </c>
      <c r="K17486" s="1" t="str">
        <f t="shared" si="2609"/>
        <v>Untreated Water</v>
      </c>
      <c r="O17486">
        <v>2.5000000000000001E-2</v>
      </c>
      <c r="P17486">
        <v>110</v>
      </c>
      <c r="Q17486">
        <v>7</v>
      </c>
    </row>
    <row r="17487" spans="1:17" hidden="1" x14ac:dyDescent="0.3">
      <c r="A17487" t="s">
        <v>67427</v>
      </c>
      <c r="B17487" t="s">
        <v>67428</v>
      </c>
      <c r="C17487" s="1" t="str">
        <f t="shared" si="2603"/>
        <v>21:0797</v>
      </c>
      <c r="D17487" s="1" t="str">
        <f t="shared" si="2607"/>
        <v>21:0224</v>
      </c>
      <c r="E17487" t="s">
        <v>67429</v>
      </c>
      <c r="F17487" t="s">
        <v>67430</v>
      </c>
      <c r="H17487">
        <v>63.063893100000001</v>
      </c>
      <c r="I17487">
        <v>-130.61339380000001</v>
      </c>
      <c r="J17487" s="1" t="str">
        <f t="shared" si="2608"/>
        <v>Fluid (stream)</v>
      </c>
      <c r="K17487" s="1" t="str">
        <f t="shared" si="2609"/>
        <v>Untreated Water</v>
      </c>
      <c r="O17487">
        <v>2.5000000000000001E-2</v>
      </c>
      <c r="P17487">
        <v>130</v>
      </c>
      <c r="Q17487">
        <v>5.5</v>
      </c>
    </row>
    <row r="17488" spans="1:17" hidden="1" x14ac:dyDescent="0.3">
      <c r="A17488" t="s">
        <v>67431</v>
      </c>
      <c r="B17488" t="s">
        <v>67432</v>
      </c>
      <c r="C17488" s="1" t="str">
        <f t="shared" si="2603"/>
        <v>21:0797</v>
      </c>
      <c r="D17488" s="1" t="str">
        <f t="shared" si="2607"/>
        <v>21:0224</v>
      </c>
      <c r="E17488" t="s">
        <v>67433</v>
      </c>
      <c r="F17488" t="s">
        <v>67434</v>
      </c>
      <c r="H17488">
        <v>63.050584299999997</v>
      </c>
      <c r="I17488">
        <v>-130.5641938</v>
      </c>
      <c r="J17488" s="1" t="str">
        <f t="shared" si="2608"/>
        <v>Fluid (stream)</v>
      </c>
      <c r="K17488" s="1" t="str">
        <f t="shared" si="2609"/>
        <v>Untreated Water</v>
      </c>
      <c r="O17488">
        <v>2.5000000000000001E-2</v>
      </c>
      <c r="P17488">
        <v>110</v>
      </c>
      <c r="Q17488">
        <v>6.8</v>
      </c>
    </row>
    <row r="17489" spans="1:17" hidden="1" x14ac:dyDescent="0.3">
      <c r="A17489" t="s">
        <v>67435</v>
      </c>
      <c r="B17489" t="s">
        <v>67436</v>
      </c>
      <c r="C17489" s="1" t="str">
        <f t="shared" si="2603"/>
        <v>21:0797</v>
      </c>
      <c r="D17489" s="1" t="str">
        <f t="shared" si="2607"/>
        <v>21:0224</v>
      </c>
      <c r="E17489" t="s">
        <v>67437</v>
      </c>
      <c r="F17489" t="s">
        <v>67438</v>
      </c>
      <c r="H17489">
        <v>63.000208200000003</v>
      </c>
      <c r="I17489">
        <v>-130.62901189999999</v>
      </c>
      <c r="J17489" s="1" t="str">
        <f t="shared" si="2608"/>
        <v>Fluid (stream)</v>
      </c>
      <c r="K17489" s="1" t="str">
        <f t="shared" si="2609"/>
        <v>Untreated Water</v>
      </c>
      <c r="O17489">
        <v>7.0000000000000007E-2</v>
      </c>
      <c r="P17489">
        <v>290</v>
      </c>
      <c r="Q17489">
        <v>4.7</v>
      </c>
    </row>
    <row r="17490" spans="1:17" hidden="1" x14ac:dyDescent="0.3">
      <c r="A17490" t="s">
        <v>67439</v>
      </c>
      <c r="B17490" t="s">
        <v>67440</v>
      </c>
      <c r="C17490" s="1" t="str">
        <f t="shared" si="2603"/>
        <v>21:0797</v>
      </c>
      <c r="D17490" s="1" t="str">
        <f t="shared" si="2607"/>
        <v>21:0224</v>
      </c>
      <c r="E17490" t="s">
        <v>67441</v>
      </c>
      <c r="F17490" t="s">
        <v>67442</v>
      </c>
      <c r="H17490">
        <v>63.015461600000002</v>
      </c>
      <c r="I17490">
        <v>-130.5333881</v>
      </c>
      <c r="J17490" s="1" t="str">
        <f t="shared" si="2608"/>
        <v>Fluid (stream)</v>
      </c>
      <c r="K17490" s="1" t="str">
        <f t="shared" si="2609"/>
        <v>Untreated Water</v>
      </c>
      <c r="O17490">
        <v>2.5000000000000001E-2</v>
      </c>
      <c r="P17490">
        <v>100</v>
      </c>
      <c r="Q17490">
        <v>5.6</v>
      </c>
    </row>
    <row r="17491" spans="1:17" hidden="1" x14ac:dyDescent="0.3">
      <c r="A17491" t="s">
        <v>67443</v>
      </c>
      <c r="B17491" t="s">
        <v>67444</v>
      </c>
      <c r="C17491" s="1" t="str">
        <f t="shared" si="2603"/>
        <v>21:0797</v>
      </c>
      <c r="D17491" s="1" t="str">
        <f t="shared" si="2607"/>
        <v>21:0224</v>
      </c>
      <c r="E17491" t="s">
        <v>67445</v>
      </c>
      <c r="F17491" t="s">
        <v>67446</v>
      </c>
      <c r="H17491">
        <v>63.0294867</v>
      </c>
      <c r="I17491">
        <v>-130.51060279999999</v>
      </c>
      <c r="J17491" s="1" t="str">
        <f t="shared" si="2608"/>
        <v>Fluid (stream)</v>
      </c>
      <c r="K17491" s="1" t="str">
        <f t="shared" si="2609"/>
        <v>Untreated Water</v>
      </c>
      <c r="O17491">
        <v>2.5000000000000001E-2</v>
      </c>
      <c r="P17491">
        <v>80</v>
      </c>
      <c r="Q17491">
        <v>5.9</v>
      </c>
    </row>
    <row r="17492" spans="1:17" hidden="1" x14ac:dyDescent="0.3">
      <c r="A17492" t="s">
        <v>67447</v>
      </c>
      <c r="B17492" t="s">
        <v>67448</v>
      </c>
      <c r="C17492" s="1" t="str">
        <f t="shared" ref="C17492:C17555" si="2610">HYPERLINK("http://geochem.nrcan.gc.ca/cdogs/content/bdl/bdl210797_e.htm", "21:0797")</f>
        <v>21:0797</v>
      </c>
      <c r="D17492" s="1" t="str">
        <f t="shared" si="2607"/>
        <v>21:0224</v>
      </c>
      <c r="E17492" t="s">
        <v>67449</v>
      </c>
      <c r="F17492" t="s">
        <v>67450</v>
      </c>
      <c r="H17492">
        <v>63.071863700000002</v>
      </c>
      <c r="I17492">
        <v>-130.51264119999999</v>
      </c>
      <c r="J17492" s="1" t="str">
        <f t="shared" si="2608"/>
        <v>Fluid (stream)</v>
      </c>
      <c r="K17492" s="1" t="str">
        <f t="shared" si="2609"/>
        <v>Untreated Water</v>
      </c>
      <c r="O17492">
        <v>2.5000000000000001E-2</v>
      </c>
      <c r="P17492">
        <v>50</v>
      </c>
      <c r="Q17492">
        <v>6.6</v>
      </c>
    </row>
    <row r="17493" spans="1:17" hidden="1" x14ac:dyDescent="0.3">
      <c r="A17493" t="s">
        <v>67451</v>
      </c>
      <c r="B17493" t="s">
        <v>67452</v>
      </c>
      <c r="C17493" s="1" t="str">
        <f t="shared" si="2610"/>
        <v>21:0797</v>
      </c>
      <c r="D17493" s="1" t="str">
        <f t="shared" si="2607"/>
        <v>21:0224</v>
      </c>
      <c r="E17493" t="s">
        <v>67453</v>
      </c>
      <c r="F17493" t="s">
        <v>67454</v>
      </c>
      <c r="H17493">
        <v>63.090529600000004</v>
      </c>
      <c r="I17493">
        <v>-130.56935050000001</v>
      </c>
      <c r="J17493" s="1" t="str">
        <f t="shared" si="2608"/>
        <v>Fluid (stream)</v>
      </c>
      <c r="K17493" s="1" t="str">
        <f t="shared" si="2609"/>
        <v>Untreated Water</v>
      </c>
      <c r="O17493">
        <v>2.5000000000000001E-2</v>
      </c>
      <c r="P17493">
        <v>90</v>
      </c>
      <c r="Q17493">
        <v>6.7</v>
      </c>
    </row>
    <row r="17494" spans="1:17" hidden="1" x14ac:dyDescent="0.3">
      <c r="A17494" t="s">
        <v>67455</v>
      </c>
      <c r="B17494" t="s">
        <v>67456</v>
      </c>
      <c r="C17494" s="1" t="str">
        <f t="shared" si="2610"/>
        <v>21:0797</v>
      </c>
      <c r="D17494" s="1" t="str">
        <f t="shared" si="2607"/>
        <v>21:0224</v>
      </c>
      <c r="E17494" t="s">
        <v>67457</v>
      </c>
      <c r="F17494" t="s">
        <v>67458</v>
      </c>
      <c r="H17494">
        <v>63.106852600000003</v>
      </c>
      <c r="I17494">
        <v>-130.54541750000001</v>
      </c>
      <c r="J17494" s="1" t="str">
        <f t="shared" si="2608"/>
        <v>Fluid (stream)</v>
      </c>
      <c r="K17494" s="1" t="str">
        <f t="shared" si="2609"/>
        <v>Untreated Water</v>
      </c>
      <c r="O17494">
        <v>0.09</v>
      </c>
      <c r="P17494">
        <v>180</v>
      </c>
      <c r="Q17494">
        <v>4.5</v>
      </c>
    </row>
    <row r="17495" spans="1:17" hidden="1" x14ac:dyDescent="0.3">
      <c r="A17495" t="s">
        <v>67459</v>
      </c>
      <c r="B17495" t="s">
        <v>67460</v>
      </c>
      <c r="C17495" s="1" t="str">
        <f t="shared" si="2610"/>
        <v>21:0797</v>
      </c>
      <c r="D17495" s="1" t="str">
        <f t="shared" si="2607"/>
        <v>21:0224</v>
      </c>
      <c r="E17495" t="s">
        <v>67461</v>
      </c>
      <c r="F17495" t="s">
        <v>67462</v>
      </c>
      <c r="H17495">
        <v>63.122159000000003</v>
      </c>
      <c r="I17495">
        <v>-130.51626899999999</v>
      </c>
      <c r="J17495" s="1" t="str">
        <f t="shared" si="2608"/>
        <v>Fluid (stream)</v>
      </c>
      <c r="K17495" s="1" t="str">
        <f t="shared" si="2609"/>
        <v>Untreated Water</v>
      </c>
      <c r="O17495">
        <v>0.19</v>
      </c>
      <c r="P17495">
        <v>20</v>
      </c>
      <c r="Q17495">
        <v>6.6</v>
      </c>
    </row>
    <row r="17496" spans="1:17" hidden="1" x14ac:dyDescent="0.3">
      <c r="A17496" t="s">
        <v>67463</v>
      </c>
      <c r="B17496" t="s">
        <v>67464</v>
      </c>
      <c r="C17496" s="1" t="str">
        <f t="shared" si="2610"/>
        <v>21:0797</v>
      </c>
      <c r="D17496" s="1" t="str">
        <f t="shared" si="2607"/>
        <v>21:0224</v>
      </c>
      <c r="E17496" t="s">
        <v>67465</v>
      </c>
      <c r="F17496" t="s">
        <v>67466</v>
      </c>
      <c r="H17496">
        <v>63.122018599999997</v>
      </c>
      <c r="I17496">
        <v>-130.6316099</v>
      </c>
      <c r="J17496" s="1" t="str">
        <f t="shared" si="2608"/>
        <v>Fluid (stream)</v>
      </c>
      <c r="K17496" s="1" t="str">
        <f t="shared" si="2609"/>
        <v>Untreated Water</v>
      </c>
      <c r="O17496">
        <v>2.5000000000000001E-2</v>
      </c>
      <c r="P17496">
        <v>50</v>
      </c>
      <c r="Q17496">
        <v>4.0999999999999996</v>
      </c>
    </row>
    <row r="17497" spans="1:17" hidden="1" x14ac:dyDescent="0.3">
      <c r="A17497" t="s">
        <v>67467</v>
      </c>
      <c r="B17497" t="s">
        <v>67468</v>
      </c>
      <c r="C17497" s="1" t="str">
        <f t="shared" si="2610"/>
        <v>21:0797</v>
      </c>
      <c r="D17497" s="1" t="str">
        <f>HYPERLINK("http://geochem.nrcan.gc.ca/cdogs/content/svy/svy_e.htm", "")</f>
        <v/>
      </c>
      <c r="G17497" s="1" t="str">
        <f>HYPERLINK("http://geochem.nrcan.gc.ca/cdogs/content/cr_/cr_00088_e.htm", "88")</f>
        <v>88</v>
      </c>
      <c r="J17497" t="s">
        <v>11453</v>
      </c>
      <c r="K17497" t="s">
        <v>11454</v>
      </c>
      <c r="O17497">
        <v>2.5000000000000001E-2</v>
      </c>
      <c r="P17497">
        <v>90</v>
      </c>
      <c r="Q17497">
        <v>7.8</v>
      </c>
    </row>
    <row r="17498" spans="1:17" hidden="1" x14ac:dyDescent="0.3">
      <c r="A17498" t="s">
        <v>67469</v>
      </c>
      <c r="B17498" t="s">
        <v>67470</v>
      </c>
      <c r="C17498" s="1" t="str">
        <f t="shared" si="2610"/>
        <v>21:0797</v>
      </c>
      <c r="D17498" s="1" t="str">
        <f t="shared" ref="D17498:D17518" si="2611">HYPERLINK("http://geochem.nrcan.gc.ca/cdogs/content/svy/svy210224_e.htm", "21:0224")</f>
        <v>21:0224</v>
      </c>
      <c r="E17498" t="s">
        <v>67471</v>
      </c>
      <c r="F17498" t="s">
        <v>67472</v>
      </c>
      <c r="H17498">
        <v>63.122452299999999</v>
      </c>
      <c r="I17498">
        <v>-130.62667669999999</v>
      </c>
      <c r="J17498" s="1" t="str">
        <f t="shared" ref="J17498:J17518" si="2612">HYPERLINK("http://geochem.nrcan.gc.ca/cdogs/content/kwd/kwd020018_e.htm", "Fluid (stream)")</f>
        <v>Fluid (stream)</v>
      </c>
      <c r="K17498" s="1" t="str">
        <f t="shared" ref="K17498:K17518" si="2613">HYPERLINK("http://geochem.nrcan.gc.ca/cdogs/content/kwd/kwd080007_e.htm", "Untreated Water")</f>
        <v>Untreated Water</v>
      </c>
      <c r="O17498">
        <v>0.21</v>
      </c>
      <c r="P17498">
        <v>140</v>
      </c>
      <c r="Q17498">
        <v>4.2</v>
      </c>
    </row>
    <row r="17499" spans="1:17" hidden="1" x14ac:dyDescent="0.3">
      <c r="A17499" t="s">
        <v>67473</v>
      </c>
      <c r="B17499" t="s">
        <v>67474</v>
      </c>
      <c r="C17499" s="1" t="str">
        <f t="shared" si="2610"/>
        <v>21:0797</v>
      </c>
      <c r="D17499" s="1" t="str">
        <f t="shared" si="2611"/>
        <v>21:0224</v>
      </c>
      <c r="E17499" t="s">
        <v>67475</v>
      </c>
      <c r="F17499" t="s">
        <v>67476</v>
      </c>
      <c r="H17499">
        <v>63.133936499999997</v>
      </c>
      <c r="I17499">
        <v>-130.61547630000001</v>
      </c>
      <c r="J17499" s="1" t="str">
        <f t="shared" si="2612"/>
        <v>Fluid (stream)</v>
      </c>
      <c r="K17499" s="1" t="str">
        <f t="shared" si="2613"/>
        <v>Untreated Water</v>
      </c>
      <c r="O17499">
        <v>1.6</v>
      </c>
      <c r="P17499">
        <v>540</v>
      </c>
      <c r="Q17499">
        <v>3.6</v>
      </c>
    </row>
    <row r="17500" spans="1:17" hidden="1" x14ac:dyDescent="0.3">
      <c r="A17500" t="s">
        <v>67477</v>
      </c>
      <c r="B17500" t="s">
        <v>67478</v>
      </c>
      <c r="C17500" s="1" t="str">
        <f t="shared" si="2610"/>
        <v>21:0797</v>
      </c>
      <c r="D17500" s="1" t="str">
        <f t="shared" si="2611"/>
        <v>21:0224</v>
      </c>
      <c r="E17500" t="s">
        <v>67479</v>
      </c>
      <c r="F17500" t="s">
        <v>67480</v>
      </c>
      <c r="H17500">
        <v>63.1025372</v>
      </c>
      <c r="I17500">
        <v>-130.64874879999999</v>
      </c>
      <c r="J17500" s="1" t="str">
        <f t="shared" si="2612"/>
        <v>Fluid (stream)</v>
      </c>
      <c r="K17500" s="1" t="str">
        <f t="shared" si="2613"/>
        <v>Untreated Water</v>
      </c>
      <c r="O17500">
        <v>0.11</v>
      </c>
      <c r="P17500">
        <v>130</v>
      </c>
      <c r="Q17500">
        <v>4.9000000000000004</v>
      </c>
    </row>
    <row r="17501" spans="1:17" hidden="1" x14ac:dyDescent="0.3">
      <c r="A17501" t="s">
        <v>67481</v>
      </c>
      <c r="B17501" t="s">
        <v>67482</v>
      </c>
      <c r="C17501" s="1" t="str">
        <f t="shared" si="2610"/>
        <v>21:0797</v>
      </c>
      <c r="D17501" s="1" t="str">
        <f t="shared" si="2611"/>
        <v>21:0224</v>
      </c>
      <c r="E17501" t="s">
        <v>67483</v>
      </c>
      <c r="F17501" t="s">
        <v>67484</v>
      </c>
      <c r="H17501">
        <v>63.092124599999998</v>
      </c>
      <c r="I17501">
        <v>-130.60646009999999</v>
      </c>
      <c r="J17501" s="1" t="str">
        <f t="shared" si="2612"/>
        <v>Fluid (stream)</v>
      </c>
      <c r="K17501" s="1" t="str">
        <f t="shared" si="2613"/>
        <v>Untreated Water</v>
      </c>
      <c r="O17501">
        <v>0.05</v>
      </c>
      <c r="P17501">
        <v>70</v>
      </c>
      <c r="Q17501">
        <v>8</v>
      </c>
    </row>
    <row r="17502" spans="1:17" hidden="1" x14ac:dyDescent="0.3">
      <c r="A17502" t="s">
        <v>67485</v>
      </c>
      <c r="B17502" t="s">
        <v>67486</v>
      </c>
      <c r="C17502" s="1" t="str">
        <f t="shared" si="2610"/>
        <v>21:0797</v>
      </c>
      <c r="D17502" s="1" t="str">
        <f t="shared" si="2611"/>
        <v>21:0224</v>
      </c>
      <c r="E17502" t="s">
        <v>67487</v>
      </c>
      <c r="F17502" t="s">
        <v>67488</v>
      </c>
      <c r="H17502">
        <v>63.135902899999998</v>
      </c>
      <c r="I17502">
        <v>-130.7021451</v>
      </c>
      <c r="J17502" s="1" t="str">
        <f t="shared" si="2612"/>
        <v>Fluid (stream)</v>
      </c>
      <c r="K17502" s="1" t="str">
        <f t="shared" si="2613"/>
        <v>Untreated Water</v>
      </c>
      <c r="O17502">
        <v>2.5000000000000001E-2</v>
      </c>
      <c r="P17502">
        <v>20</v>
      </c>
      <c r="Q17502">
        <v>6.8</v>
      </c>
    </row>
    <row r="17503" spans="1:17" hidden="1" x14ac:dyDescent="0.3">
      <c r="A17503" t="s">
        <v>67489</v>
      </c>
      <c r="B17503" t="s">
        <v>67490</v>
      </c>
      <c r="C17503" s="1" t="str">
        <f t="shared" si="2610"/>
        <v>21:0797</v>
      </c>
      <c r="D17503" s="1" t="str">
        <f t="shared" si="2611"/>
        <v>21:0224</v>
      </c>
      <c r="E17503" t="s">
        <v>67491</v>
      </c>
      <c r="F17503" t="s">
        <v>67492</v>
      </c>
      <c r="H17503">
        <v>63.137099499999998</v>
      </c>
      <c r="I17503">
        <v>-130.7064015</v>
      </c>
      <c r="J17503" s="1" t="str">
        <f t="shared" si="2612"/>
        <v>Fluid (stream)</v>
      </c>
      <c r="K17503" s="1" t="str">
        <f t="shared" si="2613"/>
        <v>Untreated Water</v>
      </c>
      <c r="O17503">
        <v>2.5000000000000001E-2</v>
      </c>
      <c r="P17503">
        <v>150</v>
      </c>
      <c r="Q17503">
        <v>4.5</v>
      </c>
    </row>
    <row r="17504" spans="1:17" hidden="1" x14ac:dyDescent="0.3">
      <c r="A17504" t="s">
        <v>67493</v>
      </c>
      <c r="B17504" t="s">
        <v>67494</v>
      </c>
      <c r="C17504" s="1" t="str">
        <f t="shared" si="2610"/>
        <v>21:0797</v>
      </c>
      <c r="D17504" s="1" t="str">
        <f t="shared" si="2611"/>
        <v>21:0224</v>
      </c>
      <c r="E17504" t="s">
        <v>67495</v>
      </c>
      <c r="F17504" t="s">
        <v>67496</v>
      </c>
      <c r="H17504">
        <v>63.220896600000003</v>
      </c>
      <c r="I17504">
        <v>-130.80506009999999</v>
      </c>
      <c r="J17504" s="1" t="str">
        <f t="shared" si="2612"/>
        <v>Fluid (stream)</v>
      </c>
      <c r="K17504" s="1" t="str">
        <f t="shared" si="2613"/>
        <v>Untreated Water</v>
      </c>
      <c r="O17504">
        <v>2.5</v>
      </c>
      <c r="P17504">
        <v>90</v>
      </c>
      <c r="Q17504">
        <v>8</v>
      </c>
    </row>
    <row r="17505" spans="1:17" hidden="1" x14ac:dyDescent="0.3">
      <c r="A17505" t="s">
        <v>67497</v>
      </c>
      <c r="B17505" t="s">
        <v>67498</v>
      </c>
      <c r="C17505" s="1" t="str">
        <f t="shared" si="2610"/>
        <v>21:0797</v>
      </c>
      <c r="D17505" s="1" t="str">
        <f t="shared" si="2611"/>
        <v>21:0224</v>
      </c>
      <c r="E17505" t="s">
        <v>67499</v>
      </c>
      <c r="F17505" t="s">
        <v>67500</v>
      </c>
      <c r="H17505">
        <v>63.244972799999999</v>
      </c>
      <c r="I17505">
        <v>-130.72867529999999</v>
      </c>
      <c r="J17505" s="1" t="str">
        <f t="shared" si="2612"/>
        <v>Fluid (stream)</v>
      </c>
      <c r="K17505" s="1" t="str">
        <f t="shared" si="2613"/>
        <v>Untreated Water</v>
      </c>
      <c r="O17505">
        <v>3.3</v>
      </c>
      <c r="P17505">
        <v>80</v>
      </c>
      <c r="Q17505">
        <v>8.1</v>
      </c>
    </row>
    <row r="17506" spans="1:17" hidden="1" x14ac:dyDescent="0.3">
      <c r="A17506" t="s">
        <v>67501</v>
      </c>
      <c r="B17506" t="s">
        <v>67502</v>
      </c>
      <c r="C17506" s="1" t="str">
        <f t="shared" si="2610"/>
        <v>21:0797</v>
      </c>
      <c r="D17506" s="1" t="str">
        <f t="shared" si="2611"/>
        <v>21:0224</v>
      </c>
      <c r="E17506" t="s">
        <v>67503</v>
      </c>
      <c r="F17506" t="s">
        <v>67504</v>
      </c>
      <c r="H17506">
        <v>63.245952600000003</v>
      </c>
      <c r="I17506">
        <v>-130.7329957</v>
      </c>
      <c r="J17506" s="1" t="str">
        <f t="shared" si="2612"/>
        <v>Fluid (stream)</v>
      </c>
      <c r="K17506" s="1" t="str">
        <f t="shared" si="2613"/>
        <v>Untreated Water</v>
      </c>
      <c r="O17506">
        <v>0.5</v>
      </c>
      <c r="P17506">
        <v>90</v>
      </c>
      <c r="Q17506">
        <v>7.8</v>
      </c>
    </row>
    <row r="17507" spans="1:17" hidden="1" x14ac:dyDescent="0.3">
      <c r="A17507" t="s">
        <v>67505</v>
      </c>
      <c r="B17507" t="s">
        <v>67506</v>
      </c>
      <c r="C17507" s="1" t="str">
        <f t="shared" si="2610"/>
        <v>21:0797</v>
      </c>
      <c r="D17507" s="1" t="str">
        <f t="shared" si="2611"/>
        <v>21:0224</v>
      </c>
      <c r="E17507" t="s">
        <v>67507</v>
      </c>
      <c r="F17507" t="s">
        <v>67508</v>
      </c>
      <c r="H17507">
        <v>63.219195399999997</v>
      </c>
      <c r="I17507">
        <v>-130.77190450000001</v>
      </c>
      <c r="J17507" s="1" t="str">
        <f t="shared" si="2612"/>
        <v>Fluid (stream)</v>
      </c>
      <c r="K17507" s="1" t="str">
        <f t="shared" si="2613"/>
        <v>Untreated Water</v>
      </c>
      <c r="O17507">
        <v>3.7</v>
      </c>
      <c r="P17507">
        <v>90</v>
      </c>
      <c r="Q17507">
        <v>8.1</v>
      </c>
    </row>
    <row r="17508" spans="1:17" hidden="1" x14ac:dyDescent="0.3">
      <c r="A17508" t="s">
        <v>67509</v>
      </c>
      <c r="B17508" t="s">
        <v>67510</v>
      </c>
      <c r="C17508" s="1" t="str">
        <f t="shared" si="2610"/>
        <v>21:0797</v>
      </c>
      <c r="D17508" s="1" t="str">
        <f t="shared" si="2611"/>
        <v>21:0224</v>
      </c>
      <c r="E17508" t="s">
        <v>67511</v>
      </c>
      <c r="F17508" t="s">
        <v>67512</v>
      </c>
      <c r="H17508">
        <v>63.196367000000002</v>
      </c>
      <c r="I17508">
        <v>-130.78251700000001</v>
      </c>
      <c r="J17508" s="1" t="str">
        <f t="shared" si="2612"/>
        <v>Fluid (stream)</v>
      </c>
      <c r="K17508" s="1" t="str">
        <f t="shared" si="2613"/>
        <v>Untreated Water</v>
      </c>
      <c r="O17508">
        <v>2.5000000000000001E-2</v>
      </c>
      <c r="P17508">
        <v>110</v>
      </c>
      <c r="Q17508">
        <v>7</v>
      </c>
    </row>
    <row r="17509" spans="1:17" hidden="1" x14ac:dyDescent="0.3">
      <c r="A17509" t="s">
        <v>67513</v>
      </c>
      <c r="B17509" t="s">
        <v>67514</v>
      </c>
      <c r="C17509" s="1" t="str">
        <f t="shared" si="2610"/>
        <v>21:0797</v>
      </c>
      <c r="D17509" s="1" t="str">
        <f t="shared" si="2611"/>
        <v>21:0224</v>
      </c>
      <c r="E17509" t="s">
        <v>67515</v>
      </c>
      <c r="F17509" t="s">
        <v>67516</v>
      </c>
      <c r="H17509">
        <v>63.197234999999999</v>
      </c>
      <c r="I17509">
        <v>-130.70228689999999</v>
      </c>
      <c r="J17509" s="1" t="str">
        <f t="shared" si="2612"/>
        <v>Fluid (stream)</v>
      </c>
      <c r="K17509" s="1" t="str">
        <f t="shared" si="2613"/>
        <v>Untreated Water</v>
      </c>
      <c r="O17509">
        <v>2.5000000000000001E-2</v>
      </c>
      <c r="P17509">
        <v>60</v>
      </c>
      <c r="Q17509">
        <v>7</v>
      </c>
    </row>
    <row r="17510" spans="1:17" hidden="1" x14ac:dyDescent="0.3">
      <c r="A17510" t="s">
        <v>67517</v>
      </c>
      <c r="B17510" t="s">
        <v>67518</v>
      </c>
      <c r="C17510" s="1" t="str">
        <f t="shared" si="2610"/>
        <v>21:0797</v>
      </c>
      <c r="D17510" s="1" t="str">
        <f t="shared" si="2611"/>
        <v>21:0224</v>
      </c>
      <c r="E17510" t="s">
        <v>67515</v>
      </c>
      <c r="F17510" t="s">
        <v>67519</v>
      </c>
      <c r="H17510">
        <v>63.197234999999999</v>
      </c>
      <c r="I17510">
        <v>-130.70228689999999</v>
      </c>
      <c r="J17510" s="1" t="str">
        <f t="shared" si="2612"/>
        <v>Fluid (stream)</v>
      </c>
      <c r="K17510" s="1" t="str">
        <f t="shared" si="2613"/>
        <v>Untreated Water</v>
      </c>
      <c r="O17510">
        <v>2.5000000000000001E-2</v>
      </c>
      <c r="P17510">
        <v>80</v>
      </c>
      <c r="Q17510">
        <v>6.9</v>
      </c>
    </row>
    <row r="17511" spans="1:17" hidden="1" x14ac:dyDescent="0.3">
      <c r="A17511" t="s">
        <v>67520</v>
      </c>
      <c r="B17511" t="s">
        <v>67521</v>
      </c>
      <c r="C17511" s="1" t="str">
        <f t="shared" si="2610"/>
        <v>21:0797</v>
      </c>
      <c r="D17511" s="1" t="str">
        <f t="shared" si="2611"/>
        <v>21:0224</v>
      </c>
      <c r="E17511" t="s">
        <v>67522</v>
      </c>
      <c r="F17511" t="s">
        <v>67523</v>
      </c>
      <c r="H17511">
        <v>63.211798100000003</v>
      </c>
      <c r="I17511">
        <v>-130.69389319999999</v>
      </c>
      <c r="J17511" s="1" t="str">
        <f t="shared" si="2612"/>
        <v>Fluid (stream)</v>
      </c>
      <c r="K17511" s="1" t="str">
        <f t="shared" si="2613"/>
        <v>Untreated Water</v>
      </c>
      <c r="O17511">
        <v>5.3</v>
      </c>
      <c r="P17511">
        <v>120</v>
      </c>
      <c r="Q17511">
        <v>8.3000000000000007</v>
      </c>
    </row>
    <row r="17512" spans="1:17" hidden="1" x14ac:dyDescent="0.3">
      <c r="A17512" t="s">
        <v>67524</v>
      </c>
      <c r="B17512" t="s">
        <v>67525</v>
      </c>
      <c r="C17512" s="1" t="str">
        <f t="shared" si="2610"/>
        <v>21:0797</v>
      </c>
      <c r="D17512" s="1" t="str">
        <f t="shared" si="2611"/>
        <v>21:0224</v>
      </c>
      <c r="E17512" t="s">
        <v>67526</v>
      </c>
      <c r="F17512" t="s">
        <v>67527</v>
      </c>
      <c r="H17512">
        <v>63.189460500000003</v>
      </c>
      <c r="I17512">
        <v>-130.65444550000001</v>
      </c>
      <c r="J17512" s="1" t="str">
        <f t="shared" si="2612"/>
        <v>Fluid (stream)</v>
      </c>
      <c r="K17512" s="1" t="str">
        <f t="shared" si="2613"/>
        <v>Untreated Water</v>
      </c>
      <c r="O17512">
        <v>2.5000000000000001E-2</v>
      </c>
      <c r="P17512">
        <v>60</v>
      </c>
      <c r="Q17512">
        <v>7.6</v>
      </c>
    </row>
    <row r="17513" spans="1:17" hidden="1" x14ac:dyDescent="0.3">
      <c r="A17513" t="s">
        <v>67528</v>
      </c>
      <c r="B17513" t="s">
        <v>67529</v>
      </c>
      <c r="C17513" s="1" t="str">
        <f t="shared" si="2610"/>
        <v>21:0797</v>
      </c>
      <c r="D17513" s="1" t="str">
        <f t="shared" si="2611"/>
        <v>21:0224</v>
      </c>
      <c r="E17513" t="s">
        <v>67530</v>
      </c>
      <c r="F17513" t="s">
        <v>67531</v>
      </c>
      <c r="H17513">
        <v>63.189776999999999</v>
      </c>
      <c r="I17513">
        <v>-130.60497219999999</v>
      </c>
      <c r="J17513" s="1" t="str">
        <f t="shared" si="2612"/>
        <v>Fluid (stream)</v>
      </c>
      <c r="K17513" s="1" t="str">
        <f t="shared" si="2613"/>
        <v>Untreated Water</v>
      </c>
      <c r="O17513">
        <v>0.21</v>
      </c>
      <c r="P17513">
        <v>300</v>
      </c>
      <c r="Q17513">
        <v>4</v>
      </c>
    </row>
    <row r="17514" spans="1:17" hidden="1" x14ac:dyDescent="0.3">
      <c r="A17514" t="s">
        <v>67532</v>
      </c>
      <c r="B17514" t="s">
        <v>67533</v>
      </c>
      <c r="C17514" s="1" t="str">
        <f t="shared" si="2610"/>
        <v>21:0797</v>
      </c>
      <c r="D17514" s="1" t="str">
        <f t="shared" si="2611"/>
        <v>21:0224</v>
      </c>
      <c r="E17514" t="s">
        <v>67534</v>
      </c>
      <c r="F17514" t="s">
        <v>67535</v>
      </c>
      <c r="H17514">
        <v>63.236173899999997</v>
      </c>
      <c r="I17514">
        <v>-130.60471849999999</v>
      </c>
      <c r="J17514" s="1" t="str">
        <f t="shared" si="2612"/>
        <v>Fluid (stream)</v>
      </c>
      <c r="K17514" s="1" t="str">
        <f t="shared" si="2613"/>
        <v>Untreated Water</v>
      </c>
      <c r="O17514">
        <v>6.6</v>
      </c>
      <c r="P17514">
        <v>110</v>
      </c>
      <c r="Q17514">
        <v>8.3000000000000007</v>
      </c>
    </row>
    <row r="17515" spans="1:17" hidden="1" x14ac:dyDescent="0.3">
      <c r="A17515" t="s">
        <v>67536</v>
      </c>
      <c r="B17515" t="s">
        <v>67537</v>
      </c>
      <c r="C17515" s="1" t="str">
        <f t="shared" si="2610"/>
        <v>21:0797</v>
      </c>
      <c r="D17515" s="1" t="str">
        <f t="shared" si="2611"/>
        <v>21:0224</v>
      </c>
      <c r="E17515" t="s">
        <v>67538</v>
      </c>
      <c r="F17515" t="s">
        <v>67539</v>
      </c>
      <c r="H17515">
        <v>63.2120392</v>
      </c>
      <c r="I17515">
        <v>-130.62168109999999</v>
      </c>
      <c r="J17515" s="1" t="str">
        <f t="shared" si="2612"/>
        <v>Fluid (stream)</v>
      </c>
      <c r="K17515" s="1" t="str">
        <f t="shared" si="2613"/>
        <v>Untreated Water</v>
      </c>
      <c r="O17515">
        <v>1.9</v>
      </c>
      <c r="P17515">
        <v>110</v>
      </c>
      <c r="Q17515">
        <v>8</v>
      </c>
    </row>
    <row r="17516" spans="1:17" hidden="1" x14ac:dyDescent="0.3">
      <c r="A17516" t="s">
        <v>67540</v>
      </c>
      <c r="B17516" t="s">
        <v>67541</v>
      </c>
      <c r="C17516" s="1" t="str">
        <f t="shared" si="2610"/>
        <v>21:0797</v>
      </c>
      <c r="D17516" s="1" t="str">
        <f t="shared" si="2611"/>
        <v>21:0224</v>
      </c>
      <c r="E17516" t="s">
        <v>67542</v>
      </c>
      <c r="F17516" t="s">
        <v>67543</v>
      </c>
      <c r="H17516">
        <v>63.235795799999998</v>
      </c>
      <c r="I17516">
        <v>-130.5896276</v>
      </c>
      <c r="J17516" s="1" t="str">
        <f t="shared" si="2612"/>
        <v>Fluid (stream)</v>
      </c>
      <c r="K17516" s="1" t="str">
        <f t="shared" si="2613"/>
        <v>Untreated Water</v>
      </c>
      <c r="O17516">
        <v>2.8</v>
      </c>
      <c r="P17516">
        <v>70</v>
      </c>
      <c r="Q17516">
        <v>8.4</v>
      </c>
    </row>
    <row r="17517" spans="1:17" hidden="1" x14ac:dyDescent="0.3">
      <c r="A17517" t="s">
        <v>67544</v>
      </c>
      <c r="B17517" t="s">
        <v>67545</v>
      </c>
      <c r="C17517" s="1" t="str">
        <f t="shared" si="2610"/>
        <v>21:0797</v>
      </c>
      <c r="D17517" s="1" t="str">
        <f t="shared" si="2611"/>
        <v>21:0224</v>
      </c>
      <c r="E17517" t="s">
        <v>67546</v>
      </c>
      <c r="F17517" t="s">
        <v>67547</v>
      </c>
      <c r="H17517">
        <v>63.243472400000002</v>
      </c>
      <c r="I17517">
        <v>-130.58871529999999</v>
      </c>
      <c r="J17517" s="1" t="str">
        <f t="shared" si="2612"/>
        <v>Fluid (stream)</v>
      </c>
      <c r="K17517" s="1" t="str">
        <f t="shared" si="2613"/>
        <v>Untreated Water</v>
      </c>
      <c r="O17517">
        <v>0.33</v>
      </c>
      <c r="P17517">
        <v>50</v>
      </c>
      <c r="Q17517">
        <v>7.5</v>
      </c>
    </row>
    <row r="17518" spans="1:17" hidden="1" x14ac:dyDescent="0.3">
      <c r="A17518" t="s">
        <v>67548</v>
      </c>
      <c r="B17518" t="s">
        <v>67549</v>
      </c>
      <c r="C17518" s="1" t="str">
        <f t="shared" si="2610"/>
        <v>21:0797</v>
      </c>
      <c r="D17518" s="1" t="str">
        <f t="shared" si="2611"/>
        <v>21:0224</v>
      </c>
      <c r="E17518" t="s">
        <v>67550</v>
      </c>
      <c r="F17518" t="s">
        <v>67551</v>
      </c>
      <c r="H17518">
        <v>63.187798800000003</v>
      </c>
      <c r="I17518">
        <v>-130.5585155</v>
      </c>
      <c r="J17518" s="1" t="str">
        <f t="shared" si="2612"/>
        <v>Fluid (stream)</v>
      </c>
      <c r="K17518" s="1" t="str">
        <f t="shared" si="2613"/>
        <v>Untreated Water</v>
      </c>
      <c r="O17518">
        <v>0.18</v>
      </c>
      <c r="P17518">
        <v>30</v>
      </c>
      <c r="Q17518">
        <v>7.3</v>
      </c>
    </row>
    <row r="17519" spans="1:17" hidden="1" x14ac:dyDescent="0.3">
      <c r="A17519" t="s">
        <v>67552</v>
      </c>
      <c r="B17519" t="s">
        <v>67553</v>
      </c>
      <c r="C17519" s="1" t="str">
        <f t="shared" si="2610"/>
        <v>21:0797</v>
      </c>
      <c r="D17519" s="1" t="str">
        <f>HYPERLINK("http://geochem.nrcan.gc.ca/cdogs/content/svy/svy_e.htm", "")</f>
        <v/>
      </c>
      <c r="G17519" s="1" t="str">
        <f>HYPERLINK("http://geochem.nrcan.gc.ca/cdogs/content/cr_/cr_00088_e.htm", "88")</f>
        <v>88</v>
      </c>
      <c r="J17519" t="s">
        <v>11453</v>
      </c>
      <c r="K17519" t="s">
        <v>11454</v>
      </c>
      <c r="O17519">
        <v>2.5000000000000001E-2</v>
      </c>
      <c r="P17519">
        <v>80</v>
      </c>
      <c r="Q17519">
        <v>8</v>
      </c>
    </row>
    <row r="17520" spans="1:17" hidden="1" x14ac:dyDescent="0.3">
      <c r="A17520" t="s">
        <v>67554</v>
      </c>
      <c r="B17520" t="s">
        <v>67555</v>
      </c>
      <c r="C17520" s="1" t="str">
        <f t="shared" si="2610"/>
        <v>21:0797</v>
      </c>
      <c r="D17520" s="1" t="str">
        <f>HYPERLINK("http://geochem.nrcan.gc.ca/cdogs/content/svy/svy210224_e.htm", "21:0224")</f>
        <v>21:0224</v>
      </c>
      <c r="E17520" t="s">
        <v>67556</v>
      </c>
      <c r="F17520" t="s">
        <v>67557</v>
      </c>
      <c r="H17520">
        <v>63.173985799999997</v>
      </c>
      <c r="I17520">
        <v>-130.52771799999999</v>
      </c>
      <c r="J17520" s="1" t="str">
        <f>HYPERLINK("http://geochem.nrcan.gc.ca/cdogs/content/kwd/kwd020018_e.htm", "Fluid (stream)")</f>
        <v>Fluid (stream)</v>
      </c>
      <c r="K17520" s="1" t="str">
        <f>HYPERLINK("http://geochem.nrcan.gc.ca/cdogs/content/kwd/kwd080007_e.htm", "Untreated Water")</f>
        <v>Untreated Water</v>
      </c>
      <c r="O17520">
        <v>2.5000000000000001E-2</v>
      </c>
      <c r="P17520">
        <v>40</v>
      </c>
      <c r="Q17520">
        <v>6.9</v>
      </c>
    </row>
    <row r="17521" spans="1:17" hidden="1" x14ac:dyDescent="0.3">
      <c r="A17521" t="s">
        <v>67558</v>
      </c>
      <c r="B17521" t="s">
        <v>67559</v>
      </c>
      <c r="C17521" s="1" t="str">
        <f t="shared" si="2610"/>
        <v>21:0797</v>
      </c>
      <c r="D17521" s="1" t="str">
        <f>HYPERLINK("http://geochem.nrcan.gc.ca/cdogs/content/svy/svy_e.htm", "")</f>
        <v/>
      </c>
      <c r="G17521" s="1" t="str">
        <f>HYPERLINK("http://geochem.nrcan.gc.ca/cdogs/content/cr_/cr_00087_e.htm", "87")</f>
        <v>87</v>
      </c>
      <c r="J17521" t="s">
        <v>11453</v>
      </c>
      <c r="K17521" t="s">
        <v>11454</v>
      </c>
      <c r="O17521">
        <v>0.22</v>
      </c>
      <c r="P17521">
        <v>60</v>
      </c>
      <c r="Q17521">
        <v>7.8</v>
      </c>
    </row>
    <row r="17522" spans="1:17" hidden="1" x14ac:dyDescent="0.3">
      <c r="A17522" t="s">
        <v>67560</v>
      </c>
      <c r="B17522" t="s">
        <v>67561</v>
      </c>
      <c r="C17522" s="1" t="str">
        <f t="shared" si="2610"/>
        <v>21:0797</v>
      </c>
      <c r="D17522" s="1" t="str">
        <f t="shared" ref="D17522:D17538" si="2614">HYPERLINK("http://geochem.nrcan.gc.ca/cdogs/content/svy/svy210224_e.htm", "21:0224")</f>
        <v>21:0224</v>
      </c>
      <c r="E17522" t="s">
        <v>67562</v>
      </c>
      <c r="F17522" t="s">
        <v>67563</v>
      </c>
      <c r="H17522">
        <v>63.163677100000001</v>
      </c>
      <c r="I17522">
        <v>-130.52300529999999</v>
      </c>
      <c r="J17522" s="1" t="str">
        <f t="shared" ref="J17522:J17538" si="2615">HYPERLINK("http://geochem.nrcan.gc.ca/cdogs/content/kwd/kwd020018_e.htm", "Fluid (stream)")</f>
        <v>Fluid (stream)</v>
      </c>
      <c r="K17522" s="1" t="str">
        <f t="shared" ref="K17522:K17538" si="2616">HYPERLINK("http://geochem.nrcan.gc.ca/cdogs/content/kwd/kwd080007_e.htm", "Untreated Water")</f>
        <v>Untreated Water</v>
      </c>
      <c r="O17522">
        <v>0.15</v>
      </c>
      <c r="P17522">
        <v>20</v>
      </c>
      <c r="Q17522">
        <v>7.3</v>
      </c>
    </row>
    <row r="17523" spans="1:17" hidden="1" x14ac:dyDescent="0.3">
      <c r="A17523" t="s">
        <v>67564</v>
      </c>
      <c r="B17523" t="s">
        <v>67565</v>
      </c>
      <c r="C17523" s="1" t="str">
        <f t="shared" si="2610"/>
        <v>21:0797</v>
      </c>
      <c r="D17523" s="1" t="str">
        <f t="shared" si="2614"/>
        <v>21:0224</v>
      </c>
      <c r="E17523" t="s">
        <v>67566</v>
      </c>
      <c r="F17523" t="s">
        <v>67567</v>
      </c>
      <c r="H17523">
        <v>63.212411699999997</v>
      </c>
      <c r="I17523">
        <v>-130.5289688</v>
      </c>
      <c r="J17523" s="1" t="str">
        <f t="shared" si="2615"/>
        <v>Fluid (stream)</v>
      </c>
      <c r="K17523" s="1" t="str">
        <f t="shared" si="2616"/>
        <v>Untreated Water</v>
      </c>
      <c r="O17523">
        <v>1.1000000000000001</v>
      </c>
      <c r="P17523">
        <v>120</v>
      </c>
      <c r="Q17523">
        <v>7.8</v>
      </c>
    </row>
    <row r="17524" spans="1:17" hidden="1" x14ac:dyDescent="0.3">
      <c r="A17524" t="s">
        <v>67568</v>
      </c>
      <c r="B17524" t="s">
        <v>67569</v>
      </c>
      <c r="C17524" s="1" t="str">
        <f t="shared" si="2610"/>
        <v>21:0797</v>
      </c>
      <c r="D17524" s="1" t="str">
        <f t="shared" si="2614"/>
        <v>21:0224</v>
      </c>
      <c r="E17524" t="s">
        <v>67570</v>
      </c>
      <c r="F17524" t="s">
        <v>67571</v>
      </c>
      <c r="H17524">
        <v>63.006655899999998</v>
      </c>
      <c r="I17524">
        <v>-131.02649819999999</v>
      </c>
      <c r="J17524" s="1" t="str">
        <f t="shared" si="2615"/>
        <v>Fluid (stream)</v>
      </c>
      <c r="K17524" s="1" t="str">
        <f t="shared" si="2616"/>
        <v>Untreated Water</v>
      </c>
      <c r="O17524">
        <v>2.6</v>
      </c>
      <c r="P17524">
        <v>190</v>
      </c>
      <c r="Q17524">
        <v>8.1</v>
      </c>
    </row>
    <row r="17525" spans="1:17" hidden="1" x14ac:dyDescent="0.3">
      <c r="A17525" t="s">
        <v>67572</v>
      </c>
      <c r="B17525" t="s">
        <v>67573</v>
      </c>
      <c r="C17525" s="1" t="str">
        <f t="shared" si="2610"/>
        <v>21:0797</v>
      </c>
      <c r="D17525" s="1" t="str">
        <f t="shared" si="2614"/>
        <v>21:0224</v>
      </c>
      <c r="E17525" t="s">
        <v>67574</v>
      </c>
      <c r="F17525" t="s">
        <v>67575</v>
      </c>
      <c r="H17525">
        <v>63.047144400000001</v>
      </c>
      <c r="I17525">
        <v>-131.06842019999999</v>
      </c>
      <c r="J17525" s="1" t="str">
        <f t="shared" si="2615"/>
        <v>Fluid (stream)</v>
      </c>
      <c r="K17525" s="1" t="str">
        <f t="shared" si="2616"/>
        <v>Untreated Water</v>
      </c>
      <c r="O17525">
        <v>0.5</v>
      </c>
      <c r="P17525">
        <v>120</v>
      </c>
      <c r="Q17525">
        <v>8.1</v>
      </c>
    </row>
    <row r="17526" spans="1:17" hidden="1" x14ac:dyDescent="0.3">
      <c r="A17526" t="s">
        <v>67576</v>
      </c>
      <c r="B17526" t="s">
        <v>67577</v>
      </c>
      <c r="C17526" s="1" t="str">
        <f t="shared" si="2610"/>
        <v>21:0797</v>
      </c>
      <c r="D17526" s="1" t="str">
        <f t="shared" si="2614"/>
        <v>21:0224</v>
      </c>
      <c r="E17526" t="s">
        <v>67578</v>
      </c>
      <c r="F17526" t="s">
        <v>67579</v>
      </c>
      <c r="H17526">
        <v>63.034067800000003</v>
      </c>
      <c r="I17526">
        <v>-131.06743370000001</v>
      </c>
      <c r="J17526" s="1" t="str">
        <f t="shared" si="2615"/>
        <v>Fluid (stream)</v>
      </c>
      <c r="K17526" s="1" t="str">
        <f t="shared" si="2616"/>
        <v>Untreated Water</v>
      </c>
      <c r="O17526">
        <v>0.25</v>
      </c>
      <c r="P17526">
        <v>150</v>
      </c>
      <c r="Q17526">
        <v>7.7</v>
      </c>
    </row>
    <row r="17527" spans="1:17" hidden="1" x14ac:dyDescent="0.3">
      <c r="A17527" t="s">
        <v>67580</v>
      </c>
      <c r="B17527" t="s">
        <v>67581</v>
      </c>
      <c r="C17527" s="1" t="str">
        <f t="shared" si="2610"/>
        <v>21:0797</v>
      </c>
      <c r="D17527" s="1" t="str">
        <f t="shared" si="2614"/>
        <v>21:0224</v>
      </c>
      <c r="E17527" t="s">
        <v>67578</v>
      </c>
      <c r="F17527" t="s">
        <v>67582</v>
      </c>
      <c r="H17527">
        <v>63.034067800000003</v>
      </c>
      <c r="I17527">
        <v>-131.06743370000001</v>
      </c>
      <c r="J17527" s="1" t="str">
        <f t="shared" si="2615"/>
        <v>Fluid (stream)</v>
      </c>
      <c r="K17527" s="1" t="str">
        <f t="shared" si="2616"/>
        <v>Untreated Water</v>
      </c>
      <c r="O17527">
        <v>0.25</v>
      </c>
      <c r="P17527">
        <v>180</v>
      </c>
      <c r="Q17527">
        <v>7.8</v>
      </c>
    </row>
    <row r="17528" spans="1:17" hidden="1" x14ac:dyDescent="0.3">
      <c r="A17528" t="s">
        <v>67583</v>
      </c>
      <c r="B17528" t="s">
        <v>67584</v>
      </c>
      <c r="C17528" s="1" t="str">
        <f t="shared" si="2610"/>
        <v>21:0797</v>
      </c>
      <c r="D17528" s="1" t="str">
        <f t="shared" si="2614"/>
        <v>21:0224</v>
      </c>
      <c r="E17528" t="s">
        <v>67585</v>
      </c>
      <c r="F17528" t="s">
        <v>67586</v>
      </c>
      <c r="H17528">
        <v>63.0703368</v>
      </c>
      <c r="I17528">
        <v>-131.01233790000001</v>
      </c>
      <c r="J17528" s="1" t="str">
        <f t="shared" si="2615"/>
        <v>Fluid (stream)</v>
      </c>
      <c r="K17528" s="1" t="str">
        <f t="shared" si="2616"/>
        <v>Untreated Water</v>
      </c>
      <c r="O17528">
        <v>0.39</v>
      </c>
      <c r="P17528">
        <v>310</v>
      </c>
      <c r="Q17528">
        <v>7.6</v>
      </c>
    </row>
    <row r="17529" spans="1:17" hidden="1" x14ac:dyDescent="0.3">
      <c r="A17529" t="s">
        <v>67587</v>
      </c>
      <c r="B17529" t="s">
        <v>67588</v>
      </c>
      <c r="C17529" s="1" t="str">
        <f t="shared" si="2610"/>
        <v>21:0797</v>
      </c>
      <c r="D17529" s="1" t="str">
        <f t="shared" si="2614"/>
        <v>21:0224</v>
      </c>
      <c r="E17529" t="s">
        <v>67589</v>
      </c>
      <c r="F17529" t="s">
        <v>67590</v>
      </c>
      <c r="H17529">
        <v>63.025203699999999</v>
      </c>
      <c r="I17529">
        <v>-131.14532130000001</v>
      </c>
      <c r="J17529" s="1" t="str">
        <f t="shared" si="2615"/>
        <v>Fluid (stream)</v>
      </c>
      <c r="K17529" s="1" t="str">
        <f t="shared" si="2616"/>
        <v>Untreated Water</v>
      </c>
      <c r="O17529">
        <v>0.43</v>
      </c>
      <c r="P17529">
        <v>140</v>
      </c>
      <c r="Q17529">
        <v>7.8</v>
      </c>
    </row>
    <row r="17530" spans="1:17" hidden="1" x14ac:dyDescent="0.3">
      <c r="A17530" t="s">
        <v>67591</v>
      </c>
      <c r="B17530" t="s">
        <v>67592</v>
      </c>
      <c r="C17530" s="1" t="str">
        <f t="shared" si="2610"/>
        <v>21:0797</v>
      </c>
      <c r="D17530" s="1" t="str">
        <f t="shared" si="2614"/>
        <v>21:0224</v>
      </c>
      <c r="E17530" t="s">
        <v>67593</v>
      </c>
      <c r="F17530" t="s">
        <v>67594</v>
      </c>
      <c r="H17530">
        <v>63.051184999999997</v>
      </c>
      <c r="I17530">
        <v>-131.13013849999999</v>
      </c>
      <c r="J17530" s="1" t="str">
        <f t="shared" si="2615"/>
        <v>Fluid (stream)</v>
      </c>
      <c r="K17530" s="1" t="str">
        <f t="shared" si="2616"/>
        <v>Untreated Water</v>
      </c>
      <c r="O17530">
        <v>2.5000000000000001E-2</v>
      </c>
      <c r="P17530">
        <v>170</v>
      </c>
      <c r="Q17530">
        <v>7.5</v>
      </c>
    </row>
    <row r="17531" spans="1:17" hidden="1" x14ac:dyDescent="0.3">
      <c r="A17531" t="s">
        <v>67595</v>
      </c>
      <c r="B17531" t="s">
        <v>67596</v>
      </c>
      <c r="C17531" s="1" t="str">
        <f t="shared" si="2610"/>
        <v>21:0797</v>
      </c>
      <c r="D17531" s="1" t="str">
        <f t="shared" si="2614"/>
        <v>21:0224</v>
      </c>
      <c r="E17531" t="s">
        <v>67597</v>
      </c>
      <c r="F17531" t="s">
        <v>67598</v>
      </c>
      <c r="H17531">
        <v>63.069910999999998</v>
      </c>
      <c r="I17531">
        <v>-131.04641860000001</v>
      </c>
      <c r="J17531" s="1" t="str">
        <f t="shared" si="2615"/>
        <v>Fluid (stream)</v>
      </c>
      <c r="K17531" s="1" t="str">
        <f t="shared" si="2616"/>
        <v>Untreated Water</v>
      </c>
      <c r="O17531">
        <v>0.06</v>
      </c>
      <c r="P17531">
        <v>130</v>
      </c>
      <c r="Q17531">
        <v>7.8</v>
      </c>
    </row>
    <row r="17532" spans="1:17" hidden="1" x14ac:dyDescent="0.3">
      <c r="A17532" t="s">
        <v>67599</v>
      </c>
      <c r="B17532" t="s">
        <v>67600</v>
      </c>
      <c r="C17532" s="1" t="str">
        <f t="shared" si="2610"/>
        <v>21:0797</v>
      </c>
      <c r="D17532" s="1" t="str">
        <f t="shared" si="2614"/>
        <v>21:0224</v>
      </c>
      <c r="E17532" t="s">
        <v>67601</v>
      </c>
      <c r="F17532" t="s">
        <v>67602</v>
      </c>
      <c r="H17532">
        <v>63.012656900000003</v>
      </c>
      <c r="I17532">
        <v>-131.15732199999999</v>
      </c>
      <c r="J17532" s="1" t="str">
        <f t="shared" si="2615"/>
        <v>Fluid (stream)</v>
      </c>
      <c r="K17532" s="1" t="str">
        <f t="shared" si="2616"/>
        <v>Untreated Water</v>
      </c>
      <c r="O17532">
        <v>1.5</v>
      </c>
      <c r="P17532">
        <v>170</v>
      </c>
      <c r="Q17532">
        <v>8</v>
      </c>
    </row>
    <row r="17533" spans="1:17" hidden="1" x14ac:dyDescent="0.3">
      <c r="A17533" t="s">
        <v>67603</v>
      </c>
      <c r="B17533" t="s">
        <v>67604</v>
      </c>
      <c r="C17533" s="1" t="str">
        <f t="shared" si="2610"/>
        <v>21:0797</v>
      </c>
      <c r="D17533" s="1" t="str">
        <f t="shared" si="2614"/>
        <v>21:0224</v>
      </c>
      <c r="E17533" t="s">
        <v>67605</v>
      </c>
      <c r="F17533" t="s">
        <v>67606</v>
      </c>
      <c r="H17533">
        <v>63.012330499999997</v>
      </c>
      <c r="I17533">
        <v>-131.1123466</v>
      </c>
      <c r="J17533" s="1" t="str">
        <f t="shared" si="2615"/>
        <v>Fluid (stream)</v>
      </c>
      <c r="K17533" s="1" t="str">
        <f t="shared" si="2616"/>
        <v>Untreated Water</v>
      </c>
      <c r="O17533">
        <v>3.8</v>
      </c>
      <c r="P17533">
        <v>220</v>
      </c>
      <c r="Q17533">
        <v>8.1</v>
      </c>
    </row>
    <row r="17534" spans="1:17" hidden="1" x14ac:dyDescent="0.3">
      <c r="A17534" t="s">
        <v>67607</v>
      </c>
      <c r="B17534" t="s">
        <v>67608</v>
      </c>
      <c r="C17534" s="1" t="str">
        <f t="shared" si="2610"/>
        <v>21:0797</v>
      </c>
      <c r="D17534" s="1" t="str">
        <f t="shared" si="2614"/>
        <v>21:0224</v>
      </c>
      <c r="E17534" t="s">
        <v>67609</v>
      </c>
      <c r="F17534" t="s">
        <v>67610</v>
      </c>
      <c r="H17534">
        <v>63.016082699999998</v>
      </c>
      <c r="I17534">
        <v>-131.216801</v>
      </c>
      <c r="J17534" s="1" t="str">
        <f t="shared" si="2615"/>
        <v>Fluid (stream)</v>
      </c>
      <c r="K17534" s="1" t="str">
        <f t="shared" si="2616"/>
        <v>Untreated Water</v>
      </c>
      <c r="O17534">
        <v>0.82</v>
      </c>
      <c r="P17534">
        <v>110</v>
      </c>
      <c r="Q17534">
        <v>8</v>
      </c>
    </row>
    <row r="17535" spans="1:17" hidden="1" x14ac:dyDescent="0.3">
      <c r="A17535" t="s">
        <v>67611</v>
      </c>
      <c r="B17535" t="s">
        <v>67612</v>
      </c>
      <c r="C17535" s="1" t="str">
        <f t="shared" si="2610"/>
        <v>21:0797</v>
      </c>
      <c r="D17535" s="1" t="str">
        <f t="shared" si="2614"/>
        <v>21:0224</v>
      </c>
      <c r="E17535" t="s">
        <v>67613</v>
      </c>
      <c r="F17535" t="s">
        <v>67614</v>
      </c>
      <c r="H17535">
        <v>63.036906399999999</v>
      </c>
      <c r="I17535">
        <v>-131.1971834</v>
      </c>
      <c r="J17535" s="1" t="str">
        <f t="shared" si="2615"/>
        <v>Fluid (stream)</v>
      </c>
      <c r="K17535" s="1" t="str">
        <f t="shared" si="2616"/>
        <v>Untreated Water</v>
      </c>
      <c r="O17535">
        <v>0.11</v>
      </c>
      <c r="P17535">
        <v>200</v>
      </c>
      <c r="Q17535">
        <v>8</v>
      </c>
    </row>
    <row r="17536" spans="1:17" hidden="1" x14ac:dyDescent="0.3">
      <c r="A17536" t="s">
        <v>67615</v>
      </c>
      <c r="B17536" t="s">
        <v>67616</v>
      </c>
      <c r="C17536" s="1" t="str">
        <f t="shared" si="2610"/>
        <v>21:0797</v>
      </c>
      <c r="D17536" s="1" t="str">
        <f t="shared" si="2614"/>
        <v>21:0224</v>
      </c>
      <c r="E17536" t="s">
        <v>67617</v>
      </c>
      <c r="F17536" t="s">
        <v>67618</v>
      </c>
      <c r="H17536">
        <v>63.022706999999997</v>
      </c>
      <c r="I17536">
        <v>-131.23861249999999</v>
      </c>
      <c r="J17536" s="1" t="str">
        <f t="shared" si="2615"/>
        <v>Fluid (stream)</v>
      </c>
      <c r="K17536" s="1" t="str">
        <f t="shared" si="2616"/>
        <v>Untreated Water</v>
      </c>
      <c r="O17536">
        <v>0.75</v>
      </c>
      <c r="P17536">
        <v>260</v>
      </c>
      <c r="Q17536">
        <v>8</v>
      </c>
    </row>
    <row r="17537" spans="1:17" hidden="1" x14ac:dyDescent="0.3">
      <c r="A17537" t="s">
        <v>67619</v>
      </c>
      <c r="B17537" t="s">
        <v>67620</v>
      </c>
      <c r="C17537" s="1" t="str">
        <f t="shared" si="2610"/>
        <v>21:0797</v>
      </c>
      <c r="D17537" s="1" t="str">
        <f t="shared" si="2614"/>
        <v>21:0224</v>
      </c>
      <c r="E17537" t="s">
        <v>67621</v>
      </c>
      <c r="F17537" t="s">
        <v>67622</v>
      </c>
      <c r="H17537">
        <v>63.001184000000002</v>
      </c>
      <c r="I17537">
        <v>-131.34220440000001</v>
      </c>
      <c r="J17537" s="1" t="str">
        <f t="shared" si="2615"/>
        <v>Fluid (stream)</v>
      </c>
      <c r="K17537" s="1" t="str">
        <f t="shared" si="2616"/>
        <v>Untreated Water</v>
      </c>
      <c r="O17537">
        <v>3.4</v>
      </c>
      <c r="P17537">
        <v>160</v>
      </c>
      <c r="Q17537">
        <v>8.1999999999999993</v>
      </c>
    </row>
    <row r="17538" spans="1:17" hidden="1" x14ac:dyDescent="0.3">
      <c r="A17538" t="s">
        <v>67623</v>
      </c>
      <c r="B17538" t="s">
        <v>67624</v>
      </c>
      <c r="C17538" s="1" t="str">
        <f t="shared" si="2610"/>
        <v>21:0797</v>
      </c>
      <c r="D17538" s="1" t="str">
        <f t="shared" si="2614"/>
        <v>21:0224</v>
      </c>
      <c r="E17538" t="s">
        <v>67625</v>
      </c>
      <c r="F17538" t="s">
        <v>67626</v>
      </c>
      <c r="H17538">
        <v>63.024064899999999</v>
      </c>
      <c r="I17538">
        <v>-131.33184349999999</v>
      </c>
      <c r="J17538" s="1" t="str">
        <f t="shared" si="2615"/>
        <v>Fluid (stream)</v>
      </c>
      <c r="K17538" s="1" t="str">
        <f t="shared" si="2616"/>
        <v>Untreated Water</v>
      </c>
      <c r="O17538">
        <v>2.8</v>
      </c>
      <c r="P17538">
        <v>80</v>
      </c>
      <c r="Q17538">
        <v>7.9</v>
      </c>
    </row>
    <row r="17539" spans="1:17" hidden="1" x14ac:dyDescent="0.3">
      <c r="A17539" t="s">
        <v>67627</v>
      </c>
      <c r="B17539" t="s">
        <v>67628</v>
      </c>
      <c r="C17539" s="1" t="str">
        <f t="shared" si="2610"/>
        <v>21:0797</v>
      </c>
      <c r="D17539" s="1" t="str">
        <f>HYPERLINK("http://geochem.nrcan.gc.ca/cdogs/content/svy/svy_e.htm", "")</f>
        <v/>
      </c>
      <c r="G17539" s="1" t="str">
        <f>HYPERLINK("http://geochem.nrcan.gc.ca/cdogs/content/cr_/cr_00088_e.htm", "88")</f>
        <v>88</v>
      </c>
      <c r="J17539" t="s">
        <v>11453</v>
      </c>
      <c r="K17539" t="s">
        <v>11454</v>
      </c>
      <c r="O17539">
        <v>2.5000000000000001E-2</v>
      </c>
      <c r="P17539">
        <v>110</v>
      </c>
      <c r="Q17539">
        <v>8.1999999999999993</v>
      </c>
    </row>
    <row r="17540" spans="1:17" hidden="1" x14ac:dyDescent="0.3">
      <c r="A17540" t="s">
        <v>67629</v>
      </c>
      <c r="B17540" t="s">
        <v>67630</v>
      </c>
      <c r="C17540" s="1" t="str">
        <f t="shared" si="2610"/>
        <v>21:0797</v>
      </c>
      <c r="D17540" s="1" t="str">
        <f t="shared" ref="D17540:D17561" si="2617">HYPERLINK("http://geochem.nrcan.gc.ca/cdogs/content/svy/svy210224_e.htm", "21:0224")</f>
        <v>21:0224</v>
      </c>
      <c r="E17540" t="s">
        <v>67631</v>
      </c>
      <c r="F17540" t="s">
        <v>67632</v>
      </c>
      <c r="H17540">
        <v>63.039121999999999</v>
      </c>
      <c r="I17540">
        <v>-131.28739880000001</v>
      </c>
      <c r="J17540" s="1" t="str">
        <f t="shared" ref="J17540:J17561" si="2618">HYPERLINK("http://geochem.nrcan.gc.ca/cdogs/content/kwd/kwd020018_e.htm", "Fluid (stream)")</f>
        <v>Fluid (stream)</v>
      </c>
      <c r="K17540" s="1" t="str">
        <f t="shared" ref="K17540:K17561" si="2619">HYPERLINK("http://geochem.nrcan.gc.ca/cdogs/content/kwd/kwd080007_e.htm", "Untreated Water")</f>
        <v>Untreated Water</v>
      </c>
      <c r="O17540">
        <v>3</v>
      </c>
      <c r="P17540">
        <v>240</v>
      </c>
      <c r="Q17540">
        <v>8.1</v>
      </c>
    </row>
    <row r="17541" spans="1:17" hidden="1" x14ac:dyDescent="0.3">
      <c r="A17541" t="s">
        <v>67633</v>
      </c>
      <c r="B17541" t="s">
        <v>67634</v>
      </c>
      <c r="C17541" s="1" t="str">
        <f t="shared" si="2610"/>
        <v>21:0797</v>
      </c>
      <c r="D17541" s="1" t="str">
        <f t="shared" si="2617"/>
        <v>21:0224</v>
      </c>
      <c r="E17541" t="s">
        <v>67635</v>
      </c>
      <c r="F17541" t="s">
        <v>67636</v>
      </c>
      <c r="H17541">
        <v>63.041354499999997</v>
      </c>
      <c r="I17541">
        <v>-131.32834030000001</v>
      </c>
      <c r="J17541" s="1" t="str">
        <f t="shared" si="2618"/>
        <v>Fluid (stream)</v>
      </c>
      <c r="K17541" s="1" t="str">
        <f t="shared" si="2619"/>
        <v>Untreated Water</v>
      </c>
      <c r="O17541">
        <v>0.84</v>
      </c>
      <c r="P17541">
        <v>160</v>
      </c>
      <c r="Q17541">
        <v>7.9</v>
      </c>
    </row>
    <row r="17542" spans="1:17" hidden="1" x14ac:dyDescent="0.3">
      <c r="A17542" t="s">
        <v>67637</v>
      </c>
      <c r="B17542" t="s">
        <v>67638</v>
      </c>
      <c r="C17542" s="1" t="str">
        <f t="shared" si="2610"/>
        <v>21:0797</v>
      </c>
      <c r="D17542" s="1" t="str">
        <f t="shared" si="2617"/>
        <v>21:0224</v>
      </c>
      <c r="E17542" t="s">
        <v>67639</v>
      </c>
      <c r="F17542" t="s">
        <v>67640</v>
      </c>
      <c r="H17542">
        <v>63.038830400000002</v>
      </c>
      <c r="I17542">
        <v>-131.3278421</v>
      </c>
      <c r="J17542" s="1" t="str">
        <f t="shared" si="2618"/>
        <v>Fluid (stream)</v>
      </c>
      <c r="K17542" s="1" t="str">
        <f t="shared" si="2619"/>
        <v>Untreated Water</v>
      </c>
      <c r="O17542">
        <v>0.93</v>
      </c>
      <c r="P17542">
        <v>120</v>
      </c>
      <c r="Q17542">
        <v>8.1</v>
      </c>
    </row>
    <row r="17543" spans="1:17" hidden="1" x14ac:dyDescent="0.3">
      <c r="A17543" t="s">
        <v>67641</v>
      </c>
      <c r="B17543" t="s">
        <v>67642</v>
      </c>
      <c r="C17543" s="1" t="str">
        <f t="shared" si="2610"/>
        <v>21:0797</v>
      </c>
      <c r="D17543" s="1" t="str">
        <f t="shared" si="2617"/>
        <v>21:0224</v>
      </c>
      <c r="E17543" t="s">
        <v>67643</v>
      </c>
      <c r="F17543" t="s">
        <v>67644</v>
      </c>
      <c r="H17543">
        <v>63.023537300000001</v>
      </c>
      <c r="I17543">
        <v>-131.4371865</v>
      </c>
      <c r="J17543" s="1" t="str">
        <f t="shared" si="2618"/>
        <v>Fluid (stream)</v>
      </c>
      <c r="K17543" s="1" t="str">
        <f t="shared" si="2619"/>
        <v>Untreated Water</v>
      </c>
      <c r="O17543">
        <v>0.71</v>
      </c>
      <c r="P17543">
        <v>70</v>
      </c>
      <c r="Q17543">
        <v>8.1</v>
      </c>
    </row>
    <row r="17544" spans="1:17" hidden="1" x14ac:dyDescent="0.3">
      <c r="A17544" t="s">
        <v>67645</v>
      </c>
      <c r="B17544" t="s">
        <v>67646</v>
      </c>
      <c r="C17544" s="1" t="str">
        <f t="shared" si="2610"/>
        <v>21:0797</v>
      </c>
      <c r="D17544" s="1" t="str">
        <f t="shared" si="2617"/>
        <v>21:0224</v>
      </c>
      <c r="E17544" t="s">
        <v>67647</v>
      </c>
      <c r="F17544" t="s">
        <v>67648</v>
      </c>
      <c r="H17544">
        <v>63.009723000000001</v>
      </c>
      <c r="I17544">
        <v>-131.4980592</v>
      </c>
      <c r="J17544" s="1" t="str">
        <f t="shared" si="2618"/>
        <v>Fluid (stream)</v>
      </c>
      <c r="K17544" s="1" t="str">
        <f t="shared" si="2619"/>
        <v>Untreated Water</v>
      </c>
      <c r="O17544">
        <v>4</v>
      </c>
      <c r="P17544">
        <v>140</v>
      </c>
      <c r="Q17544">
        <v>8.3000000000000007</v>
      </c>
    </row>
    <row r="17545" spans="1:17" hidden="1" x14ac:dyDescent="0.3">
      <c r="A17545" t="s">
        <v>67649</v>
      </c>
      <c r="B17545" t="s">
        <v>67650</v>
      </c>
      <c r="C17545" s="1" t="str">
        <f t="shared" si="2610"/>
        <v>21:0797</v>
      </c>
      <c r="D17545" s="1" t="str">
        <f t="shared" si="2617"/>
        <v>21:0224</v>
      </c>
      <c r="E17545" t="s">
        <v>67651</v>
      </c>
      <c r="F17545" t="s">
        <v>67652</v>
      </c>
      <c r="H17545">
        <v>63.070446099999998</v>
      </c>
      <c r="I17545">
        <v>-131.46126810000001</v>
      </c>
      <c r="J17545" s="1" t="str">
        <f t="shared" si="2618"/>
        <v>Fluid (stream)</v>
      </c>
      <c r="K17545" s="1" t="str">
        <f t="shared" si="2619"/>
        <v>Untreated Water</v>
      </c>
      <c r="O17545">
        <v>0.11</v>
      </c>
      <c r="P17545">
        <v>150</v>
      </c>
      <c r="Q17545">
        <v>7.9</v>
      </c>
    </row>
    <row r="17546" spans="1:17" hidden="1" x14ac:dyDescent="0.3">
      <c r="A17546" t="s">
        <v>67653</v>
      </c>
      <c r="B17546" t="s">
        <v>67654</v>
      </c>
      <c r="C17546" s="1" t="str">
        <f t="shared" si="2610"/>
        <v>21:0797</v>
      </c>
      <c r="D17546" s="1" t="str">
        <f t="shared" si="2617"/>
        <v>21:0224</v>
      </c>
      <c r="E17546" t="s">
        <v>67655</v>
      </c>
      <c r="F17546" t="s">
        <v>67656</v>
      </c>
      <c r="H17546">
        <v>63.069278699999998</v>
      </c>
      <c r="I17546">
        <v>-131.4581599</v>
      </c>
      <c r="J17546" s="1" t="str">
        <f t="shared" si="2618"/>
        <v>Fluid (stream)</v>
      </c>
      <c r="K17546" s="1" t="str">
        <f t="shared" si="2619"/>
        <v>Untreated Water</v>
      </c>
      <c r="O17546">
        <v>0.25</v>
      </c>
      <c r="P17546">
        <v>160</v>
      </c>
      <c r="Q17546">
        <v>7.9</v>
      </c>
    </row>
    <row r="17547" spans="1:17" hidden="1" x14ac:dyDescent="0.3">
      <c r="A17547" t="s">
        <v>67657</v>
      </c>
      <c r="B17547" t="s">
        <v>67658</v>
      </c>
      <c r="C17547" s="1" t="str">
        <f t="shared" si="2610"/>
        <v>21:0797</v>
      </c>
      <c r="D17547" s="1" t="str">
        <f t="shared" si="2617"/>
        <v>21:0224</v>
      </c>
      <c r="E17547" t="s">
        <v>67655</v>
      </c>
      <c r="F17547" t="s">
        <v>67659</v>
      </c>
      <c r="H17547">
        <v>63.069278699999998</v>
      </c>
      <c r="I17547">
        <v>-131.4581599</v>
      </c>
      <c r="J17547" s="1" t="str">
        <f t="shared" si="2618"/>
        <v>Fluid (stream)</v>
      </c>
      <c r="K17547" s="1" t="str">
        <f t="shared" si="2619"/>
        <v>Untreated Water</v>
      </c>
      <c r="O17547">
        <v>0.25</v>
      </c>
      <c r="P17547">
        <v>170</v>
      </c>
      <c r="Q17547">
        <v>7.9</v>
      </c>
    </row>
    <row r="17548" spans="1:17" hidden="1" x14ac:dyDescent="0.3">
      <c r="A17548" t="s">
        <v>67660</v>
      </c>
      <c r="B17548" t="s">
        <v>67661</v>
      </c>
      <c r="C17548" s="1" t="str">
        <f t="shared" si="2610"/>
        <v>21:0797</v>
      </c>
      <c r="D17548" s="1" t="str">
        <f t="shared" si="2617"/>
        <v>21:0224</v>
      </c>
      <c r="E17548" t="s">
        <v>67662</v>
      </c>
      <c r="F17548" t="s">
        <v>67663</v>
      </c>
      <c r="H17548">
        <v>63.102519999999998</v>
      </c>
      <c r="I17548">
        <v>-131.47074079999999</v>
      </c>
      <c r="J17548" s="1" t="str">
        <f t="shared" si="2618"/>
        <v>Fluid (stream)</v>
      </c>
      <c r="K17548" s="1" t="str">
        <f t="shared" si="2619"/>
        <v>Untreated Water</v>
      </c>
      <c r="O17548">
        <v>1.28</v>
      </c>
      <c r="P17548">
        <v>100</v>
      </c>
      <c r="Q17548">
        <v>8.1</v>
      </c>
    </row>
    <row r="17549" spans="1:17" hidden="1" x14ac:dyDescent="0.3">
      <c r="A17549" t="s">
        <v>67664</v>
      </c>
      <c r="B17549" t="s">
        <v>67665</v>
      </c>
      <c r="C17549" s="1" t="str">
        <f t="shared" si="2610"/>
        <v>21:0797</v>
      </c>
      <c r="D17549" s="1" t="str">
        <f t="shared" si="2617"/>
        <v>21:0224</v>
      </c>
      <c r="E17549" t="s">
        <v>67666</v>
      </c>
      <c r="F17549" t="s">
        <v>67667</v>
      </c>
      <c r="H17549">
        <v>63.102548499999997</v>
      </c>
      <c r="I17549">
        <v>-131.4254091</v>
      </c>
      <c r="J17549" s="1" t="str">
        <f t="shared" si="2618"/>
        <v>Fluid (stream)</v>
      </c>
      <c r="K17549" s="1" t="str">
        <f t="shared" si="2619"/>
        <v>Untreated Water</v>
      </c>
      <c r="O17549">
        <v>0.44</v>
      </c>
      <c r="P17549">
        <v>90</v>
      </c>
      <c r="Q17549">
        <v>8.1</v>
      </c>
    </row>
    <row r="17550" spans="1:17" hidden="1" x14ac:dyDescent="0.3">
      <c r="A17550" t="s">
        <v>67668</v>
      </c>
      <c r="B17550" t="s">
        <v>67669</v>
      </c>
      <c r="C17550" s="1" t="str">
        <f t="shared" si="2610"/>
        <v>21:0797</v>
      </c>
      <c r="D17550" s="1" t="str">
        <f t="shared" si="2617"/>
        <v>21:0224</v>
      </c>
      <c r="E17550" t="s">
        <v>67670</v>
      </c>
      <c r="F17550" t="s">
        <v>67671</v>
      </c>
      <c r="H17550">
        <v>63.121233099999998</v>
      </c>
      <c r="I17550">
        <v>-131.42714620000001</v>
      </c>
      <c r="J17550" s="1" t="str">
        <f t="shared" si="2618"/>
        <v>Fluid (stream)</v>
      </c>
      <c r="K17550" s="1" t="str">
        <f t="shared" si="2619"/>
        <v>Untreated Water</v>
      </c>
      <c r="O17550">
        <v>0.32</v>
      </c>
      <c r="P17550">
        <v>210</v>
      </c>
      <c r="Q17550">
        <v>3.5</v>
      </c>
    </row>
    <row r="17551" spans="1:17" hidden="1" x14ac:dyDescent="0.3">
      <c r="A17551" t="s">
        <v>67672</v>
      </c>
      <c r="B17551" t="s">
        <v>67673</v>
      </c>
      <c r="C17551" s="1" t="str">
        <f t="shared" si="2610"/>
        <v>21:0797</v>
      </c>
      <c r="D17551" s="1" t="str">
        <f t="shared" si="2617"/>
        <v>21:0224</v>
      </c>
      <c r="E17551" t="s">
        <v>67674</v>
      </c>
      <c r="F17551" t="s">
        <v>67675</v>
      </c>
      <c r="H17551">
        <v>63.128555800000001</v>
      </c>
      <c r="I17551">
        <v>-131.4855129</v>
      </c>
      <c r="J17551" s="1" t="str">
        <f t="shared" si="2618"/>
        <v>Fluid (stream)</v>
      </c>
      <c r="K17551" s="1" t="str">
        <f t="shared" si="2619"/>
        <v>Untreated Water</v>
      </c>
      <c r="O17551">
        <v>2.5000000000000001E-2</v>
      </c>
      <c r="P17551">
        <v>130</v>
      </c>
      <c r="Q17551">
        <v>4.5999999999999996</v>
      </c>
    </row>
    <row r="17552" spans="1:17" hidden="1" x14ac:dyDescent="0.3">
      <c r="A17552" t="s">
        <v>67676</v>
      </c>
      <c r="B17552" t="s">
        <v>67677</v>
      </c>
      <c r="C17552" s="1" t="str">
        <f t="shared" si="2610"/>
        <v>21:0797</v>
      </c>
      <c r="D17552" s="1" t="str">
        <f t="shared" si="2617"/>
        <v>21:0224</v>
      </c>
      <c r="E17552" t="s">
        <v>67678</v>
      </c>
      <c r="F17552" t="s">
        <v>67679</v>
      </c>
      <c r="H17552">
        <v>63.186713400000002</v>
      </c>
      <c r="I17552">
        <v>-131.4735599</v>
      </c>
      <c r="J17552" s="1" t="str">
        <f t="shared" si="2618"/>
        <v>Fluid (stream)</v>
      </c>
      <c r="K17552" s="1" t="str">
        <f t="shared" si="2619"/>
        <v>Untreated Water</v>
      </c>
      <c r="O17552">
        <v>2.5000000000000001E-2</v>
      </c>
      <c r="P17552">
        <v>120</v>
      </c>
      <c r="Q17552">
        <v>3.9</v>
      </c>
    </row>
    <row r="17553" spans="1:17" hidden="1" x14ac:dyDescent="0.3">
      <c r="A17553" t="s">
        <v>67680</v>
      </c>
      <c r="B17553" t="s">
        <v>67681</v>
      </c>
      <c r="C17553" s="1" t="str">
        <f t="shared" si="2610"/>
        <v>21:0797</v>
      </c>
      <c r="D17553" s="1" t="str">
        <f t="shared" si="2617"/>
        <v>21:0224</v>
      </c>
      <c r="E17553" t="s">
        <v>67682</v>
      </c>
      <c r="F17553" t="s">
        <v>67683</v>
      </c>
      <c r="H17553">
        <v>63.222908799999999</v>
      </c>
      <c r="I17553">
        <v>-131.47633440000001</v>
      </c>
      <c r="J17553" s="1" t="str">
        <f t="shared" si="2618"/>
        <v>Fluid (stream)</v>
      </c>
      <c r="K17553" s="1" t="str">
        <f t="shared" si="2619"/>
        <v>Untreated Water</v>
      </c>
      <c r="O17553">
        <v>0.06</v>
      </c>
      <c r="P17553">
        <v>170</v>
      </c>
      <c r="Q17553">
        <v>3.9</v>
      </c>
    </row>
    <row r="17554" spans="1:17" hidden="1" x14ac:dyDescent="0.3">
      <c r="A17554" t="s">
        <v>67684</v>
      </c>
      <c r="B17554" t="s">
        <v>67685</v>
      </c>
      <c r="C17554" s="1" t="str">
        <f t="shared" si="2610"/>
        <v>21:0797</v>
      </c>
      <c r="D17554" s="1" t="str">
        <f t="shared" si="2617"/>
        <v>21:0224</v>
      </c>
      <c r="E17554" t="s">
        <v>67686</v>
      </c>
      <c r="F17554" t="s">
        <v>67687</v>
      </c>
      <c r="H17554">
        <v>63.233415999999998</v>
      </c>
      <c r="I17554">
        <v>-131.33458590000001</v>
      </c>
      <c r="J17554" s="1" t="str">
        <f t="shared" si="2618"/>
        <v>Fluid (stream)</v>
      </c>
      <c r="K17554" s="1" t="str">
        <f t="shared" si="2619"/>
        <v>Untreated Water</v>
      </c>
      <c r="O17554">
        <v>12.5</v>
      </c>
      <c r="P17554">
        <v>4350</v>
      </c>
      <c r="Q17554">
        <v>4.3</v>
      </c>
    </row>
    <row r="17555" spans="1:17" hidden="1" x14ac:dyDescent="0.3">
      <c r="A17555" t="s">
        <v>67688</v>
      </c>
      <c r="B17555" t="s">
        <v>67689</v>
      </c>
      <c r="C17555" s="1" t="str">
        <f t="shared" si="2610"/>
        <v>21:0797</v>
      </c>
      <c r="D17555" s="1" t="str">
        <f t="shared" si="2617"/>
        <v>21:0224</v>
      </c>
      <c r="E17555" t="s">
        <v>67690</v>
      </c>
      <c r="F17555" t="s">
        <v>67691</v>
      </c>
      <c r="H17555">
        <v>63.243591199999997</v>
      </c>
      <c r="I17555">
        <v>-131.4576284</v>
      </c>
      <c r="J17555" s="1" t="str">
        <f t="shared" si="2618"/>
        <v>Fluid (stream)</v>
      </c>
      <c r="K17555" s="1" t="str">
        <f t="shared" si="2619"/>
        <v>Untreated Water</v>
      </c>
      <c r="O17555">
        <v>0.28000000000000003</v>
      </c>
      <c r="P17555">
        <v>140</v>
      </c>
      <c r="Q17555">
        <v>7.6</v>
      </c>
    </row>
    <row r="17556" spans="1:17" hidden="1" x14ac:dyDescent="0.3">
      <c r="A17556" t="s">
        <v>67692</v>
      </c>
      <c r="B17556" t="s">
        <v>67693</v>
      </c>
      <c r="C17556" s="1" t="str">
        <f t="shared" ref="C17556:C17619" si="2620">HYPERLINK("http://geochem.nrcan.gc.ca/cdogs/content/bdl/bdl210797_e.htm", "21:0797")</f>
        <v>21:0797</v>
      </c>
      <c r="D17556" s="1" t="str">
        <f t="shared" si="2617"/>
        <v>21:0224</v>
      </c>
      <c r="E17556" t="s">
        <v>67694</v>
      </c>
      <c r="F17556" t="s">
        <v>67695</v>
      </c>
      <c r="H17556">
        <v>63.221774400000001</v>
      </c>
      <c r="I17556">
        <v>-131.26884329999999</v>
      </c>
      <c r="J17556" s="1" t="str">
        <f t="shared" si="2618"/>
        <v>Fluid (stream)</v>
      </c>
      <c r="K17556" s="1" t="str">
        <f t="shared" si="2619"/>
        <v>Untreated Water</v>
      </c>
      <c r="O17556">
        <v>0.32</v>
      </c>
      <c r="P17556">
        <v>250</v>
      </c>
      <c r="Q17556">
        <v>7.8</v>
      </c>
    </row>
    <row r="17557" spans="1:17" hidden="1" x14ac:dyDescent="0.3">
      <c r="A17557" t="s">
        <v>67696</v>
      </c>
      <c r="B17557" t="s">
        <v>67697</v>
      </c>
      <c r="C17557" s="1" t="str">
        <f t="shared" si="2620"/>
        <v>21:0797</v>
      </c>
      <c r="D17557" s="1" t="str">
        <f t="shared" si="2617"/>
        <v>21:0224</v>
      </c>
      <c r="E17557" t="s">
        <v>67698</v>
      </c>
      <c r="F17557" t="s">
        <v>67699</v>
      </c>
      <c r="H17557">
        <v>63.222395200000001</v>
      </c>
      <c r="I17557">
        <v>-131.27213610000001</v>
      </c>
      <c r="J17557" s="1" t="str">
        <f t="shared" si="2618"/>
        <v>Fluid (stream)</v>
      </c>
      <c r="K17557" s="1" t="str">
        <f t="shared" si="2619"/>
        <v>Untreated Water</v>
      </c>
      <c r="O17557">
        <v>0.86</v>
      </c>
      <c r="P17557">
        <v>250</v>
      </c>
      <c r="Q17557">
        <v>7.8</v>
      </c>
    </row>
    <row r="17558" spans="1:17" hidden="1" x14ac:dyDescent="0.3">
      <c r="A17558" t="s">
        <v>67700</v>
      </c>
      <c r="B17558" t="s">
        <v>67701</v>
      </c>
      <c r="C17558" s="1" t="str">
        <f t="shared" si="2620"/>
        <v>21:0797</v>
      </c>
      <c r="D17558" s="1" t="str">
        <f t="shared" si="2617"/>
        <v>21:0224</v>
      </c>
      <c r="E17558" t="s">
        <v>67702</v>
      </c>
      <c r="F17558" t="s">
        <v>67703</v>
      </c>
      <c r="H17558">
        <v>63.2407507</v>
      </c>
      <c r="I17558">
        <v>-131.27875610000001</v>
      </c>
      <c r="J17558" s="1" t="str">
        <f t="shared" si="2618"/>
        <v>Fluid (stream)</v>
      </c>
      <c r="K17558" s="1" t="str">
        <f t="shared" si="2619"/>
        <v>Untreated Water</v>
      </c>
      <c r="O17558">
        <v>2.2000000000000002</v>
      </c>
      <c r="P17558">
        <v>200</v>
      </c>
      <c r="Q17558">
        <v>7.9</v>
      </c>
    </row>
    <row r="17559" spans="1:17" hidden="1" x14ac:dyDescent="0.3">
      <c r="A17559" t="s">
        <v>67704</v>
      </c>
      <c r="B17559" t="s">
        <v>67705</v>
      </c>
      <c r="C17559" s="1" t="str">
        <f t="shared" si="2620"/>
        <v>21:0797</v>
      </c>
      <c r="D17559" s="1" t="str">
        <f t="shared" si="2617"/>
        <v>21:0224</v>
      </c>
      <c r="E17559" t="s">
        <v>67702</v>
      </c>
      <c r="F17559" t="s">
        <v>67706</v>
      </c>
      <c r="H17559">
        <v>63.2407507</v>
      </c>
      <c r="I17559">
        <v>-131.27875610000001</v>
      </c>
      <c r="J17559" s="1" t="str">
        <f t="shared" si="2618"/>
        <v>Fluid (stream)</v>
      </c>
      <c r="K17559" s="1" t="str">
        <f t="shared" si="2619"/>
        <v>Untreated Water</v>
      </c>
      <c r="O17559">
        <v>1.9</v>
      </c>
      <c r="P17559">
        <v>210</v>
      </c>
      <c r="Q17559">
        <v>7.9</v>
      </c>
    </row>
    <row r="17560" spans="1:17" hidden="1" x14ac:dyDescent="0.3">
      <c r="A17560" t="s">
        <v>67707</v>
      </c>
      <c r="B17560" t="s">
        <v>67708</v>
      </c>
      <c r="C17560" s="1" t="str">
        <f t="shared" si="2620"/>
        <v>21:0797</v>
      </c>
      <c r="D17560" s="1" t="str">
        <f t="shared" si="2617"/>
        <v>21:0224</v>
      </c>
      <c r="E17560" t="s">
        <v>67709</v>
      </c>
      <c r="F17560" t="s">
        <v>67710</v>
      </c>
      <c r="H17560">
        <v>63.21369</v>
      </c>
      <c r="I17560">
        <v>-131.2184081</v>
      </c>
      <c r="J17560" s="1" t="str">
        <f t="shared" si="2618"/>
        <v>Fluid (stream)</v>
      </c>
      <c r="K17560" s="1" t="str">
        <f t="shared" si="2619"/>
        <v>Untreated Water</v>
      </c>
      <c r="O17560">
        <v>0.12</v>
      </c>
      <c r="P17560">
        <v>190</v>
      </c>
      <c r="Q17560">
        <v>4.5999999999999996</v>
      </c>
    </row>
    <row r="17561" spans="1:17" hidden="1" x14ac:dyDescent="0.3">
      <c r="A17561" t="s">
        <v>67711</v>
      </c>
      <c r="B17561" t="s">
        <v>67712</v>
      </c>
      <c r="C17561" s="1" t="str">
        <f t="shared" si="2620"/>
        <v>21:0797</v>
      </c>
      <c r="D17561" s="1" t="str">
        <f t="shared" si="2617"/>
        <v>21:0224</v>
      </c>
      <c r="E17561" t="s">
        <v>67713</v>
      </c>
      <c r="F17561" t="s">
        <v>67714</v>
      </c>
      <c r="H17561">
        <v>63.2411709</v>
      </c>
      <c r="I17561">
        <v>-131.1791715</v>
      </c>
      <c r="J17561" s="1" t="str">
        <f t="shared" si="2618"/>
        <v>Fluid (stream)</v>
      </c>
      <c r="K17561" s="1" t="str">
        <f t="shared" si="2619"/>
        <v>Untreated Water</v>
      </c>
      <c r="O17561">
        <v>2.5000000000000001E-2</v>
      </c>
      <c r="P17561">
        <v>80</v>
      </c>
      <c r="Q17561">
        <v>7.1</v>
      </c>
    </row>
    <row r="17562" spans="1:17" hidden="1" x14ac:dyDescent="0.3">
      <c r="A17562" t="s">
        <v>67715</v>
      </c>
      <c r="B17562" t="s">
        <v>67716</v>
      </c>
      <c r="C17562" s="1" t="str">
        <f t="shared" si="2620"/>
        <v>21:0797</v>
      </c>
      <c r="D17562" s="1" t="str">
        <f>HYPERLINK("http://geochem.nrcan.gc.ca/cdogs/content/svy/svy_e.htm", "")</f>
        <v/>
      </c>
      <c r="G17562" s="1" t="str">
        <f>HYPERLINK("http://geochem.nrcan.gc.ca/cdogs/content/cr_/cr_00088_e.htm", "88")</f>
        <v>88</v>
      </c>
      <c r="J17562" t="s">
        <v>11453</v>
      </c>
      <c r="K17562" t="s">
        <v>11454</v>
      </c>
      <c r="O17562">
        <v>2.5000000000000001E-2</v>
      </c>
      <c r="P17562">
        <v>80</v>
      </c>
      <c r="Q17562">
        <v>7.8</v>
      </c>
    </row>
    <row r="17563" spans="1:17" hidden="1" x14ac:dyDescent="0.3">
      <c r="A17563" t="s">
        <v>67717</v>
      </c>
      <c r="B17563" t="s">
        <v>67718</v>
      </c>
      <c r="C17563" s="1" t="str">
        <f t="shared" si="2620"/>
        <v>21:0797</v>
      </c>
      <c r="D17563" s="1" t="str">
        <f t="shared" ref="D17563:D17591" si="2621">HYPERLINK("http://geochem.nrcan.gc.ca/cdogs/content/svy/svy210224_e.htm", "21:0224")</f>
        <v>21:0224</v>
      </c>
      <c r="E17563" t="s">
        <v>67719</v>
      </c>
      <c r="F17563" t="s">
        <v>67720</v>
      </c>
      <c r="H17563">
        <v>63.235009699999999</v>
      </c>
      <c r="I17563">
        <v>-131.15097170000001</v>
      </c>
      <c r="J17563" s="1" t="str">
        <f t="shared" ref="J17563:J17591" si="2622">HYPERLINK("http://geochem.nrcan.gc.ca/cdogs/content/kwd/kwd020018_e.htm", "Fluid (stream)")</f>
        <v>Fluid (stream)</v>
      </c>
      <c r="K17563" s="1" t="str">
        <f t="shared" ref="K17563:K17591" si="2623">HYPERLINK("http://geochem.nrcan.gc.ca/cdogs/content/kwd/kwd080007_e.htm", "Untreated Water")</f>
        <v>Untreated Water</v>
      </c>
      <c r="O17563">
        <v>2.5000000000000001E-2</v>
      </c>
      <c r="P17563">
        <v>60</v>
      </c>
      <c r="Q17563">
        <v>7.3</v>
      </c>
    </row>
    <row r="17564" spans="1:17" hidden="1" x14ac:dyDescent="0.3">
      <c r="A17564" t="s">
        <v>67721</v>
      </c>
      <c r="B17564" t="s">
        <v>67722</v>
      </c>
      <c r="C17564" s="1" t="str">
        <f t="shared" si="2620"/>
        <v>21:0797</v>
      </c>
      <c r="D17564" s="1" t="str">
        <f t="shared" si="2621"/>
        <v>21:0224</v>
      </c>
      <c r="E17564" t="s">
        <v>67723</v>
      </c>
      <c r="F17564" t="s">
        <v>67724</v>
      </c>
      <c r="H17564">
        <v>63.234489600000003</v>
      </c>
      <c r="I17564">
        <v>-131.1556717</v>
      </c>
      <c r="J17564" s="1" t="str">
        <f t="shared" si="2622"/>
        <v>Fluid (stream)</v>
      </c>
      <c r="K17564" s="1" t="str">
        <f t="shared" si="2623"/>
        <v>Untreated Water</v>
      </c>
      <c r="O17564">
        <v>2.5000000000000001E-2</v>
      </c>
      <c r="P17564">
        <v>80</v>
      </c>
      <c r="Q17564">
        <v>7.4</v>
      </c>
    </row>
    <row r="17565" spans="1:17" hidden="1" x14ac:dyDescent="0.3">
      <c r="A17565" t="s">
        <v>67725</v>
      </c>
      <c r="B17565" t="s">
        <v>67726</v>
      </c>
      <c r="C17565" s="1" t="str">
        <f t="shared" si="2620"/>
        <v>21:0797</v>
      </c>
      <c r="D17565" s="1" t="str">
        <f t="shared" si="2621"/>
        <v>21:0224</v>
      </c>
      <c r="E17565" t="s">
        <v>67727</v>
      </c>
      <c r="F17565" t="s">
        <v>67728</v>
      </c>
      <c r="H17565">
        <v>63.232622999999997</v>
      </c>
      <c r="I17565">
        <v>-131.07717170000001</v>
      </c>
      <c r="J17565" s="1" t="str">
        <f t="shared" si="2622"/>
        <v>Fluid (stream)</v>
      </c>
      <c r="K17565" s="1" t="str">
        <f t="shared" si="2623"/>
        <v>Untreated Water</v>
      </c>
      <c r="O17565">
        <v>2.5000000000000001E-2</v>
      </c>
      <c r="P17565">
        <v>170</v>
      </c>
      <c r="Q17565">
        <v>7.2</v>
      </c>
    </row>
    <row r="17566" spans="1:17" hidden="1" x14ac:dyDescent="0.3">
      <c r="A17566" t="s">
        <v>67729</v>
      </c>
      <c r="B17566" t="s">
        <v>67730</v>
      </c>
      <c r="C17566" s="1" t="str">
        <f t="shared" si="2620"/>
        <v>21:0797</v>
      </c>
      <c r="D17566" s="1" t="str">
        <f t="shared" si="2621"/>
        <v>21:0224</v>
      </c>
      <c r="E17566" t="s">
        <v>67731</v>
      </c>
      <c r="F17566" t="s">
        <v>67732</v>
      </c>
      <c r="H17566">
        <v>63.213517600000003</v>
      </c>
      <c r="I17566">
        <v>-131.04178010000001</v>
      </c>
      <c r="J17566" s="1" t="str">
        <f t="shared" si="2622"/>
        <v>Fluid (stream)</v>
      </c>
      <c r="K17566" s="1" t="str">
        <f t="shared" si="2623"/>
        <v>Untreated Water</v>
      </c>
      <c r="O17566">
        <v>2.5000000000000001E-2</v>
      </c>
      <c r="P17566">
        <v>70</v>
      </c>
      <c r="Q17566">
        <v>7.1</v>
      </c>
    </row>
    <row r="17567" spans="1:17" hidden="1" x14ac:dyDescent="0.3">
      <c r="A17567" t="s">
        <v>67733</v>
      </c>
      <c r="B17567" t="s">
        <v>67734</v>
      </c>
      <c r="C17567" s="1" t="str">
        <f t="shared" si="2620"/>
        <v>21:0797</v>
      </c>
      <c r="D17567" s="1" t="str">
        <f t="shared" si="2621"/>
        <v>21:0224</v>
      </c>
      <c r="E17567" t="s">
        <v>67735</v>
      </c>
      <c r="F17567" t="s">
        <v>67736</v>
      </c>
      <c r="H17567">
        <v>63.127757099999997</v>
      </c>
      <c r="I17567">
        <v>-131.05096710000001</v>
      </c>
      <c r="J17567" s="1" t="str">
        <f t="shared" si="2622"/>
        <v>Fluid (stream)</v>
      </c>
      <c r="K17567" s="1" t="str">
        <f t="shared" si="2623"/>
        <v>Untreated Water</v>
      </c>
      <c r="O17567">
        <v>2.5000000000000001E-2</v>
      </c>
      <c r="P17567">
        <v>250</v>
      </c>
      <c r="Q17567">
        <v>6.7</v>
      </c>
    </row>
    <row r="17568" spans="1:17" hidden="1" x14ac:dyDescent="0.3">
      <c r="A17568" t="s">
        <v>67737</v>
      </c>
      <c r="B17568" t="s">
        <v>67738</v>
      </c>
      <c r="C17568" s="1" t="str">
        <f t="shared" si="2620"/>
        <v>21:0797</v>
      </c>
      <c r="D17568" s="1" t="str">
        <f t="shared" si="2621"/>
        <v>21:0224</v>
      </c>
      <c r="E17568" t="s">
        <v>67739</v>
      </c>
      <c r="F17568" t="s">
        <v>67740</v>
      </c>
      <c r="H17568">
        <v>63.102104199999999</v>
      </c>
      <c r="I17568">
        <v>-131.02105539999999</v>
      </c>
      <c r="J17568" s="1" t="str">
        <f t="shared" si="2622"/>
        <v>Fluid (stream)</v>
      </c>
      <c r="K17568" s="1" t="str">
        <f t="shared" si="2623"/>
        <v>Untreated Water</v>
      </c>
      <c r="O17568">
        <v>1.4</v>
      </c>
      <c r="P17568">
        <v>290</v>
      </c>
      <c r="Q17568">
        <v>7.8</v>
      </c>
    </row>
    <row r="17569" spans="1:17" hidden="1" x14ac:dyDescent="0.3">
      <c r="A17569" t="s">
        <v>67741</v>
      </c>
      <c r="B17569" t="s">
        <v>67742</v>
      </c>
      <c r="C17569" s="1" t="str">
        <f t="shared" si="2620"/>
        <v>21:0797</v>
      </c>
      <c r="D17569" s="1" t="str">
        <f t="shared" si="2621"/>
        <v>21:0224</v>
      </c>
      <c r="E17569" t="s">
        <v>67743</v>
      </c>
      <c r="F17569" t="s">
        <v>67744</v>
      </c>
      <c r="H17569">
        <v>63.131276</v>
      </c>
      <c r="I17569">
        <v>-131.13735729999999</v>
      </c>
      <c r="J17569" s="1" t="str">
        <f t="shared" si="2622"/>
        <v>Fluid (stream)</v>
      </c>
      <c r="K17569" s="1" t="str">
        <f t="shared" si="2623"/>
        <v>Untreated Water</v>
      </c>
      <c r="O17569">
        <v>2.5000000000000001E-2</v>
      </c>
      <c r="P17569">
        <v>290</v>
      </c>
      <c r="Q17569">
        <v>7.2</v>
      </c>
    </row>
    <row r="17570" spans="1:17" hidden="1" x14ac:dyDescent="0.3">
      <c r="A17570" t="s">
        <v>67745</v>
      </c>
      <c r="B17570" t="s">
        <v>67746</v>
      </c>
      <c r="C17570" s="1" t="str">
        <f t="shared" si="2620"/>
        <v>21:0797</v>
      </c>
      <c r="D17570" s="1" t="str">
        <f t="shared" si="2621"/>
        <v>21:0224</v>
      </c>
      <c r="E17570" t="s">
        <v>67747</v>
      </c>
      <c r="F17570" t="s">
        <v>67748</v>
      </c>
      <c r="H17570">
        <v>63.101313099999999</v>
      </c>
      <c r="I17570">
        <v>-131.13559179999999</v>
      </c>
      <c r="J17570" s="1" t="str">
        <f t="shared" si="2622"/>
        <v>Fluid (stream)</v>
      </c>
      <c r="K17570" s="1" t="str">
        <f t="shared" si="2623"/>
        <v>Untreated Water</v>
      </c>
      <c r="O17570">
        <v>0.93</v>
      </c>
      <c r="P17570">
        <v>230</v>
      </c>
      <c r="Q17570">
        <v>7.7</v>
      </c>
    </row>
    <row r="17571" spans="1:17" hidden="1" x14ac:dyDescent="0.3">
      <c r="A17571" t="s">
        <v>67749</v>
      </c>
      <c r="B17571" t="s">
        <v>67750</v>
      </c>
      <c r="C17571" s="1" t="str">
        <f t="shared" si="2620"/>
        <v>21:0797</v>
      </c>
      <c r="D17571" s="1" t="str">
        <f t="shared" si="2621"/>
        <v>21:0224</v>
      </c>
      <c r="E17571" t="s">
        <v>67751</v>
      </c>
      <c r="F17571" t="s">
        <v>67752</v>
      </c>
      <c r="H17571">
        <v>63.100143899999999</v>
      </c>
      <c r="I17571">
        <v>-131.1386967</v>
      </c>
      <c r="J17571" s="1" t="str">
        <f t="shared" si="2622"/>
        <v>Fluid (stream)</v>
      </c>
      <c r="K17571" s="1" t="str">
        <f t="shared" si="2623"/>
        <v>Untreated Water</v>
      </c>
      <c r="O17571">
        <v>2</v>
      </c>
      <c r="P17571">
        <v>410</v>
      </c>
      <c r="Q17571">
        <v>7.8</v>
      </c>
    </row>
    <row r="17572" spans="1:17" hidden="1" x14ac:dyDescent="0.3">
      <c r="A17572" t="s">
        <v>67753</v>
      </c>
      <c r="B17572" t="s">
        <v>67754</v>
      </c>
      <c r="C17572" s="1" t="str">
        <f t="shared" si="2620"/>
        <v>21:0797</v>
      </c>
      <c r="D17572" s="1" t="str">
        <f t="shared" si="2621"/>
        <v>21:0224</v>
      </c>
      <c r="E17572" t="s">
        <v>67755</v>
      </c>
      <c r="F17572" t="s">
        <v>67756</v>
      </c>
      <c r="H17572">
        <v>63.076182099999997</v>
      </c>
      <c r="I17572">
        <v>-131.16155090000001</v>
      </c>
      <c r="J17572" s="1" t="str">
        <f t="shared" si="2622"/>
        <v>Fluid (stream)</v>
      </c>
      <c r="K17572" s="1" t="str">
        <f t="shared" si="2623"/>
        <v>Untreated Water</v>
      </c>
      <c r="O17572">
        <v>0.09</v>
      </c>
      <c r="P17572">
        <v>80</v>
      </c>
      <c r="Q17572">
        <v>7.9</v>
      </c>
    </row>
    <row r="17573" spans="1:17" hidden="1" x14ac:dyDescent="0.3">
      <c r="A17573" t="s">
        <v>67757</v>
      </c>
      <c r="B17573" t="s">
        <v>67758</v>
      </c>
      <c r="C17573" s="1" t="str">
        <f t="shared" si="2620"/>
        <v>21:0797</v>
      </c>
      <c r="D17573" s="1" t="str">
        <f t="shared" si="2621"/>
        <v>21:0224</v>
      </c>
      <c r="E17573" t="s">
        <v>67759</v>
      </c>
      <c r="F17573" t="s">
        <v>67760</v>
      </c>
      <c r="H17573">
        <v>63.079016899999999</v>
      </c>
      <c r="I17573">
        <v>-131.1599592</v>
      </c>
      <c r="J17573" s="1" t="str">
        <f t="shared" si="2622"/>
        <v>Fluid (stream)</v>
      </c>
      <c r="K17573" s="1" t="str">
        <f t="shared" si="2623"/>
        <v>Untreated Water</v>
      </c>
      <c r="O17573">
        <v>0.06</v>
      </c>
      <c r="P17573">
        <v>130</v>
      </c>
      <c r="Q17573">
        <v>7.6</v>
      </c>
    </row>
    <row r="17574" spans="1:17" hidden="1" x14ac:dyDescent="0.3">
      <c r="A17574" t="s">
        <v>67761</v>
      </c>
      <c r="B17574" t="s">
        <v>67762</v>
      </c>
      <c r="C17574" s="1" t="str">
        <f t="shared" si="2620"/>
        <v>21:0797</v>
      </c>
      <c r="D17574" s="1" t="str">
        <f t="shared" si="2621"/>
        <v>21:0224</v>
      </c>
      <c r="E17574" t="s">
        <v>67763</v>
      </c>
      <c r="F17574" t="s">
        <v>67764</v>
      </c>
      <c r="H17574">
        <v>63.076796899999998</v>
      </c>
      <c r="I17574">
        <v>-131.22389699999999</v>
      </c>
      <c r="J17574" s="1" t="str">
        <f t="shared" si="2622"/>
        <v>Fluid (stream)</v>
      </c>
      <c r="K17574" s="1" t="str">
        <f t="shared" si="2623"/>
        <v>Untreated Water</v>
      </c>
      <c r="O17574">
        <v>0.19</v>
      </c>
      <c r="P17574">
        <v>70</v>
      </c>
      <c r="Q17574">
        <v>7.9</v>
      </c>
    </row>
    <row r="17575" spans="1:17" hidden="1" x14ac:dyDescent="0.3">
      <c r="A17575" t="s">
        <v>67765</v>
      </c>
      <c r="B17575" t="s">
        <v>67766</v>
      </c>
      <c r="C17575" s="1" t="str">
        <f t="shared" si="2620"/>
        <v>21:0797</v>
      </c>
      <c r="D17575" s="1" t="str">
        <f t="shared" si="2621"/>
        <v>21:0224</v>
      </c>
      <c r="E17575" t="s">
        <v>67767</v>
      </c>
      <c r="F17575" t="s">
        <v>67768</v>
      </c>
      <c r="H17575">
        <v>63.077495800000001</v>
      </c>
      <c r="I17575">
        <v>-131.27149979999999</v>
      </c>
      <c r="J17575" s="1" t="str">
        <f t="shared" si="2622"/>
        <v>Fluid (stream)</v>
      </c>
      <c r="K17575" s="1" t="str">
        <f t="shared" si="2623"/>
        <v>Untreated Water</v>
      </c>
      <c r="O17575">
        <v>0.25</v>
      </c>
      <c r="P17575">
        <v>90</v>
      </c>
      <c r="Q17575">
        <v>7.8</v>
      </c>
    </row>
    <row r="17576" spans="1:17" hidden="1" x14ac:dyDescent="0.3">
      <c r="A17576" t="s">
        <v>67769</v>
      </c>
      <c r="B17576" t="s">
        <v>67770</v>
      </c>
      <c r="C17576" s="1" t="str">
        <f t="shared" si="2620"/>
        <v>21:0797</v>
      </c>
      <c r="D17576" s="1" t="str">
        <f t="shared" si="2621"/>
        <v>21:0224</v>
      </c>
      <c r="E17576" t="s">
        <v>67771</v>
      </c>
      <c r="F17576" t="s">
        <v>67772</v>
      </c>
      <c r="H17576">
        <v>63.057374799999998</v>
      </c>
      <c r="I17576">
        <v>-131.2752946</v>
      </c>
      <c r="J17576" s="1" t="str">
        <f t="shared" si="2622"/>
        <v>Fluid (stream)</v>
      </c>
      <c r="K17576" s="1" t="str">
        <f t="shared" si="2623"/>
        <v>Untreated Water</v>
      </c>
      <c r="O17576">
        <v>0.09</v>
      </c>
      <c r="P17576">
        <v>130</v>
      </c>
      <c r="Q17576">
        <v>7.7</v>
      </c>
    </row>
    <row r="17577" spans="1:17" hidden="1" x14ac:dyDescent="0.3">
      <c r="A17577" t="s">
        <v>67773</v>
      </c>
      <c r="B17577" t="s">
        <v>67774</v>
      </c>
      <c r="C17577" s="1" t="str">
        <f t="shared" si="2620"/>
        <v>21:0797</v>
      </c>
      <c r="D17577" s="1" t="str">
        <f t="shared" si="2621"/>
        <v>21:0224</v>
      </c>
      <c r="E17577" t="s">
        <v>67775</v>
      </c>
      <c r="F17577" t="s">
        <v>67776</v>
      </c>
      <c r="H17577">
        <v>63.060355600000001</v>
      </c>
      <c r="I17577">
        <v>-131.32012040000001</v>
      </c>
      <c r="J17577" s="1" t="str">
        <f t="shared" si="2622"/>
        <v>Fluid (stream)</v>
      </c>
      <c r="K17577" s="1" t="str">
        <f t="shared" si="2623"/>
        <v>Untreated Water</v>
      </c>
      <c r="O17577">
        <v>0.06</v>
      </c>
      <c r="P17577">
        <v>120</v>
      </c>
      <c r="Q17577">
        <v>7.6</v>
      </c>
    </row>
    <row r="17578" spans="1:17" hidden="1" x14ac:dyDescent="0.3">
      <c r="A17578" t="s">
        <v>67777</v>
      </c>
      <c r="B17578" t="s">
        <v>67778</v>
      </c>
      <c r="C17578" s="1" t="str">
        <f t="shared" si="2620"/>
        <v>21:0797</v>
      </c>
      <c r="D17578" s="1" t="str">
        <f t="shared" si="2621"/>
        <v>21:0224</v>
      </c>
      <c r="E17578" t="s">
        <v>67779</v>
      </c>
      <c r="F17578" t="s">
        <v>67780</v>
      </c>
      <c r="H17578">
        <v>63.071783799999999</v>
      </c>
      <c r="I17578">
        <v>-131.3295847</v>
      </c>
      <c r="J17578" s="1" t="str">
        <f t="shared" si="2622"/>
        <v>Fluid (stream)</v>
      </c>
      <c r="K17578" s="1" t="str">
        <f t="shared" si="2623"/>
        <v>Untreated Water</v>
      </c>
      <c r="O17578">
        <v>2.5000000000000001E-2</v>
      </c>
      <c r="P17578">
        <v>100</v>
      </c>
      <c r="Q17578">
        <v>7.6</v>
      </c>
    </row>
    <row r="17579" spans="1:17" hidden="1" x14ac:dyDescent="0.3">
      <c r="A17579" t="s">
        <v>67781</v>
      </c>
      <c r="B17579" t="s">
        <v>67782</v>
      </c>
      <c r="C17579" s="1" t="str">
        <f t="shared" si="2620"/>
        <v>21:0797</v>
      </c>
      <c r="D17579" s="1" t="str">
        <f t="shared" si="2621"/>
        <v>21:0224</v>
      </c>
      <c r="E17579" t="s">
        <v>67783</v>
      </c>
      <c r="F17579" t="s">
        <v>67784</v>
      </c>
      <c r="H17579">
        <v>63.104973999999999</v>
      </c>
      <c r="I17579">
        <v>-131.32403540000001</v>
      </c>
      <c r="J17579" s="1" t="str">
        <f t="shared" si="2622"/>
        <v>Fluid (stream)</v>
      </c>
      <c r="K17579" s="1" t="str">
        <f t="shared" si="2623"/>
        <v>Untreated Water</v>
      </c>
      <c r="O17579">
        <v>2.5000000000000001E-2</v>
      </c>
      <c r="P17579">
        <v>130</v>
      </c>
      <c r="Q17579">
        <v>7.5</v>
      </c>
    </row>
    <row r="17580" spans="1:17" hidden="1" x14ac:dyDescent="0.3">
      <c r="A17580" t="s">
        <v>67785</v>
      </c>
      <c r="B17580" t="s">
        <v>67786</v>
      </c>
      <c r="C17580" s="1" t="str">
        <f t="shared" si="2620"/>
        <v>21:0797</v>
      </c>
      <c r="D17580" s="1" t="str">
        <f t="shared" si="2621"/>
        <v>21:0224</v>
      </c>
      <c r="E17580" t="s">
        <v>67787</v>
      </c>
      <c r="F17580" t="s">
        <v>67788</v>
      </c>
      <c r="H17580">
        <v>63.100738100000001</v>
      </c>
      <c r="I17580">
        <v>-131.34133729999999</v>
      </c>
      <c r="J17580" s="1" t="str">
        <f t="shared" si="2622"/>
        <v>Fluid (stream)</v>
      </c>
      <c r="K17580" s="1" t="str">
        <f t="shared" si="2623"/>
        <v>Untreated Water</v>
      </c>
      <c r="O17580">
        <v>2.5000000000000001E-2</v>
      </c>
      <c r="P17580">
        <v>70</v>
      </c>
      <c r="Q17580">
        <v>7.5</v>
      </c>
    </row>
    <row r="17581" spans="1:17" hidden="1" x14ac:dyDescent="0.3">
      <c r="A17581" t="s">
        <v>67789</v>
      </c>
      <c r="B17581" t="s">
        <v>67790</v>
      </c>
      <c r="C17581" s="1" t="str">
        <f t="shared" si="2620"/>
        <v>21:0797</v>
      </c>
      <c r="D17581" s="1" t="str">
        <f t="shared" si="2621"/>
        <v>21:0224</v>
      </c>
      <c r="E17581" t="s">
        <v>67791</v>
      </c>
      <c r="F17581" t="s">
        <v>67792</v>
      </c>
      <c r="H17581">
        <v>63.134522099999998</v>
      </c>
      <c r="I17581">
        <v>-131.3346731</v>
      </c>
      <c r="J17581" s="1" t="str">
        <f t="shared" si="2622"/>
        <v>Fluid (stream)</v>
      </c>
      <c r="K17581" s="1" t="str">
        <f t="shared" si="2623"/>
        <v>Untreated Water</v>
      </c>
      <c r="O17581">
        <v>2.5000000000000001E-2</v>
      </c>
      <c r="P17581">
        <v>50</v>
      </c>
      <c r="Q17581">
        <v>6.9</v>
      </c>
    </row>
    <row r="17582" spans="1:17" hidden="1" x14ac:dyDescent="0.3">
      <c r="A17582" t="s">
        <v>67793</v>
      </c>
      <c r="B17582" t="s">
        <v>67794</v>
      </c>
      <c r="C17582" s="1" t="str">
        <f t="shared" si="2620"/>
        <v>21:0797</v>
      </c>
      <c r="D17582" s="1" t="str">
        <f t="shared" si="2621"/>
        <v>21:0224</v>
      </c>
      <c r="E17582" t="s">
        <v>67795</v>
      </c>
      <c r="F17582" t="s">
        <v>67796</v>
      </c>
      <c r="H17582">
        <v>63.1458151</v>
      </c>
      <c r="I17582">
        <v>-131.2985984</v>
      </c>
      <c r="J17582" s="1" t="str">
        <f t="shared" si="2622"/>
        <v>Fluid (stream)</v>
      </c>
      <c r="K17582" s="1" t="str">
        <f t="shared" si="2623"/>
        <v>Untreated Water</v>
      </c>
      <c r="O17582">
        <v>0.78</v>
      </c>
      <c r="P17582">
        <v>300</v>
      </c>
      <c r="Q17582">
        <v>7.5</v>
      </c>
    </row>
    <row r="17583" spans="1:17" hidden="1" x14ac:dyDescent="0.3">
      <c r="A17583" t="s">
        <v>67797</v>
      </c>
      <c r="B17583" t="s">
        <v>67798</v>
      </c>
      <c r="C17583" s="1" t="str">
        <f t="shared" si="2620"/>
        <v>21:0797</v>
      </c>
      <c r="D17583" s="1" t="str">
        <f t="shared" si="2621"/>
        <v>21:0224</v>
      </c>
      <c r="E17583" t="s">
        <v>67799</v>
      </c>
      <c r="F17583" t="s">
        <v>67800</v>
      </c>
      <c r="H17583">
        <v>63.177769900000001</v>
      </c>
      <c r="I17583">
        <v>-131.31537940000001</v>
      </c>
      <c r="J17583" s="1" t="str">
        <f t="shared" si="2622"/>
        <v>Fluid (stream)</v>
      </c>
      <c r="K17583" s="1" t="str">
        <f t="shared" si="2623"/>
        <v>Untreated Water</v>
      </c>
      <c r="O17583">
        <v>2.5000000000000001E-2</v>
      </c>
      <c r="P17583">
        <v>190</v>
      </c>
      <c r="Q17583">
        <v>4.5999999999999996</v>
      </c>
    </row>
    <row r="17584" spans="1:17" hidden="1" x14ac:dyDescent="0.3">
      <c r="A17584" t="s">
        <v>67801</v>
      </c>
      <c r="B17584" t="s">
        <v>67802</v>
      </c>
      <c r="C17584" s="1" t="str">
        <f t="shared" si="2620"/>
        <v>21:0797</v>
      </c>
      <c r="D17584" s="1" t="str">
        <f t="shared" si="2621"/>
        <v>21:0224</v>
      </c>
      <c r="E17584" t="s">
        <v>67803</v>
      </c>
      <c r="F17584" t="s">
        <v>67804</v>
      </c>
      <c r="H17584">
        <v>63.1813991</v>
      </c>
      <c r="I17584">
        <v>-131.36271439999999</v>
      </c>
      <c r="J17584" s="1" t="str">
        <f t="shared" si="2622"/>
        <v>Fluid (stream)</v>
      </c>
      <c r="K17584" s="1" t="str">
        <f t="shared" si="2623"/>
        <v>Untreated Water</v>
      </c>
      <c r="O17584">
        <v>0.39</v>
      </c>
      <c r="P17584">
        <v>210</v>
      </c>
      <c r="Q17584">
        <v>3.7</v>
      </c>
    </row>
    <row r="17585" spans="1:17" hidden="1" x14ac:dyDescent="0.3">
      <c r="A17585" t="s">
        <v>67805</v>
      </c>
      <c r="B17585" t="s">
        <v>67806</v>
      </c>
      <c r="C17585" s="1" t="str">
        <f t="shared" si="2620"/>
        <v>21:0797</v>
      </c>
      <c r="D17585" s="1" t="str">
        <f t="shared" si="2621"/>
        <v>21:0224</v>
      </c>
      <c r="E17585" t="s">
        <v>67803</v>
      </c>
      <c r="F17585" t="s">
        <v>67807</v>
      </c>
      <c r="H17585">
        <v>63.1813991</v>
      </c>
      <c r="I17585">
        <v>-131.36271439999999</v>
      </c>
      <c r="J17585" s="1" t="str">
        <f t="shared" si="2622"/>
        <v>Fluid (stream)</v>
      </c>
      <c r="K17585" s="1" t="str">
        <f t="shared" si="2623"/>
        <v>Untreated Water</v>
      </c>
      <c r="O17585">
        <v>0.56000000000000005</v>
      </c>
      <c r="P17585">
        <v>220</v>
      </c>
      <c r="Q17585">
        <v>3.7</v>
      </c>
    </row>
    <row r="17586" spans="1:17" hidden="1" x14ac:dyDescent="0.3">
      <c r="A17586" t="s">
        <v>67808</v>
      </c>
      <c r="B17586" t="s">
        <v>67809</v>
      </c>
      <c r="C17586" s="1" t="str">
        <f t="shared" si="2620"/>
        <v>21:0797</v>
      </c>
      <c r="D17586" s="1" t="str">
        <f t="shared" si="2621"/>
        <v>21:0224</v>
      </c>
      <c r="E17586" t="s">
        <v>67810</v>
      </c>
      <c r="F17586" t="s">
        <v>67811</v>
      </c>
      <c r="H17586">
        <v>63.182089300000001</v>
      </c>
      <c r="I17586">
        <v>-131.40610100000001</v>
      </c>
      <c r="J17586" s="1" t="str">
        <f t="shared" si="2622"/>
        <v>Fluid (stream)</v>
      </c>
      <c r="K17586" s="1" t="str">
        <f t="shared" si="2623"/>
        <v>Untreated Water</v>
      </c>
      <c r="O17586">
        <v>0.63</v>
      </c>
      <c r="P17586">
        <v>230</v>
      </c>
      <c r="Q17586">
        <v>3.9</v>
      </c>
    </row>
    <row r="17587" spans="1:17" hidden="1" x14ac:dyDescent="0.3">
      <c r="A17587" t="s">
        <v>67812</v>
      </c>
      <c r="B17587" t="s">
        <v>67813</v>
      </c>
      <c r="C17587" s="1" t="str">
        <f t="shared" si="2620"/>
        <v>21:0797</v>
      </c>
      <c r="D17587" s="1" t="str">
        <f t="shared" si="2621"/>
        <v>21:0224</v>
      </c>
      <c r="E17587" t="s">
        <v>67814</v>
      </c>
      <c r="F17587" t="s">
        <v>67815</v>
      </c>
      <c r="H17587">
        <v>63.220610000000001</v>
      </c>
      <c r="I17587">
        <v>-131.40096320000001</v>
      </c>
      <c r="J17587" s="1" t="str">
        <f t="shared" si="2622"/>
        <v>Fluid (stream)</v>
      </c>
      <c r="K17587" s="1" t="str">
        <f t="shared" si="2623"/>
        <v>Untreated Water</v>
      </c>
      <c r="O17587">
        <v>2.5000000000000001E-2</v>
      </c>
      <c r="P17587">
        <v>40</v>
      </c>
      <c r="Q17587">
        <v>6.7</v>
      </c>
    </row>
    <row r="17588" spans="1:17" hidden="1" x14ac:dyDescent="0.3">
      <c r="A17588" t="s">
        <v>67816</v>
      </c>
      <c r="B17588" t="s">
        <v>67817</v>
      </c>
      <c r="C17588" s="1" t="str">
        <f t="shared" si="2620"/>
        <v>21:0797</v>
      </c>
      <c r="D17588" s="1" t="str">
        <f t="shared" si="2621"/>
        <v>21:0224</v>
      </c>
      <c r="E17588" t="s">
        <v>67818</v>
      </c>
      <c r="F17588" t="s">
        <v>67819</v>
      </c>
      <c r="H17588">
        <v>63.174496099999999</v>
      </c>
      <c r="I17588">
        <v>-131.27066819999999</v>
      </c>
      <c r="J17588" s="1" t="str">
        <f t="shared" si="2622"/>
        <v>Fluid (stream)</v>
      </c>
      <c r="K17588" s="1" t="str">
        <f t="shared" si="2623"/>
        <v>Untreated Water</v>
      </c>
      <c r="O17588">
        <v>0.13</v>
      </c>
      <c r="P17588">
        <v>130</v>
      </c>
      <c r="Q17588">
        <v>4.9000000000000004</v>
      </c>
    </row>
    <row r="17589" spans="1:17" hidden="1" x14ac:dyDescent="0.3">
      <c r="A17589" t="s">
        <v>67820</v>
      </c>
      <c r="B17589" t="s">
        <v>67821</v>
      </c>
      <c r="C17589" s="1" t="str">
        <f t="shared" si="2620"/>
        <v>21:0797</v>
      </c>
      <c r="D17589" s="1" t="str">
        <f t="shared" si="2621"/>
        <v>21:0224</v>
      </c>
      <c r="E17589" t="s">
        <v>67822</v>
      </c>
      <c r="F17589" t="s">
        <v>67823</v>
      </c>
      <c r="H17589">
        <v>63.161584699999999</v>
      </c>
      <c r="I17589">
        <v>-131.20858509999999</v>
      </c>
      <c r="J17589" s="1" t="str">
        <f t="shared" si="2622"/>
        <v>Fluid (stream)</v>
      </c>
      <c r="K17589" s="1" t="str">
        <f t="shared" si="2623"/>
        <v>Untreated Water</v>
      </c>
      <c r="O17589">
        <v>5.7</v>
      </c>
      <c r="P17589">
        <v>250</v>
      </c>
      <c r="Q17589">
        <v>7.7</v>
      </c>
    </row>
    <row r="17590" spans="1:17" hidden="1" x14ac:dyDescent="0.3">
      <c r="A17590" t="s">
        <v>67824</v>
      </c>
      <c r="B17590" t="s">
        <v>67825</v>
      </c>
      <c r="C17590" s="1" t="str">
        <f t="shared" si="2620"/>
        <v>21:0797</v>
      </c>
      <c r="D17590" s="1" t="str">
        <f t="shared" si="2621"/>
        <v>21:0224</v>
      </c>
      <c r="E17590" t="s">
        <v>67826</v>
      </c>
      <c r="F17590" t="s">
        <v>67827</v>
      </c>
      <c r="H17590">
        <v>63.140892800000003</v>
      </c>
      <c r="I17590">
        <v>-131.2024864</v>
      </c>
      <c r="J17590" s="1" t="str">
        <f t="shared" si="2622"/>
        <v>Fluid (stream)</v>
      </c>
      <c r="K17590" s="1" t="str">
        <f t="shared" si="2623"/>
        <v>Untreated Water</v>
      </c>
      <c r="O17590">
        <v>0.33</v>
      </c>
      <c r="P17590">
        <v>180</v>
      </c>
      <c r="Q17590">
        <v>7.6</v>
      </c>
    </row>
    <row r="17591" spans="1:17" hidden="1" x14ac:dyDescent="0.3">
      <c r="A17591" t="s">
        <v>67828</v>
      </c>
      <c r="B17591" t="s">
        <v>67829</v>
      </c>
      <c r="C17591" s="1" t="str">
        <f t="shared" si="2620"/>
        <v>21:0797</v>
      </c>
      <c r="D17591" s="1" t="str">
        <f t="shared" si="2621"/>
        <v>21:0224</v>
      </c>
      <c r="E17591" t="s">
        <v>67830</v>
      </c>
      <c r="F17591" t="s">
        <v>67831</v>
      </c>
      <c r="H17591">
        <v>63.1384215</v>
      </c>
      <c r="I17591">
        <v>-131.19914370000001</v>
      </c>
      <c r="J17591" s="1" t="str">
        <f t="shared" si="2622"/>
        <v>Fluid (stream)</v>
      </c>
      <c r="K17591" s="1" t="str">
        <f t="shared" si="2623"/>
        <v>Untreated Water</v>
      </c>
      <c r="O17591">
        <v>1.5</v>
      </c>
      <c r="P17591">
        <v>250</v>
      </c>
      <c r="Q17591">
        <v>7.5</v>
      </c>
    </row>
    <row r="17592" spans="1:17" hidden="1" x14ac:dyDescent="0.3">
      <c r="A17592" t="s">
        <v>67832</v>
      </c>
      <c r="B17592" t="s">
        <v>67833</v>
      </c>
      <c r="C17592" s="1" t="str">
        <f t="shared" si="2620"/>
        <v>21:0797</v>
      </c>
      <c r="D17592" s="1" t="str">
        <f>HYPERLINK("http://geochem.nrcan.gc.ca/cdogs/content/svy/svy_e.htm", "")</f>
        <v/>
      </c>
      <c r="G17592" s="1" t="str">
        <f>HYPERLINK("http://geochem.nrcan.gc.ca/cdogs/content/cr_/cr_00089_e.htm", "89")</f>
        <v>89</v>
      </c>
      <c r="J17592" t="s">
        <v>11453</v>
      </c>
      <c r="K17592" t="s">
        <v>11454</v>
      </c>
      <c r="O17592">
        <v>3</v>
      </c>
      <c r="P17592">
        <v>240</v>
      </c>
      <c r="Q17592">
        <v>7.6</v>
      </c>
    </row>
    <row r="17593" spans="1:17" hidden="1" x14ac:dyDescent="0.3">
      <c r="A17593" t="s">
        <v>67834</v>
      </c>
      <c r="B17593" t="s">
        <v>67835</v>
      </c>
      <c r="C17593" s="1" t="str">
        <f t="shared" si="2620"/>
        <v>21:0797</v>
      </c>
      <c r="D17593" s="1" t="str">
        <f t="shared" ref="D17593:D17603" si="2624">HYPERLINK("http://geochem.nrcan.gc.ca/cdogs/content/svy/svy210224_e.htm", "21:0224")</f>
        <v>21:0224</v>
      </c>
      <c r="E17593" t="s">
        <v>67836</v>
      </c>
      <c r="F17593" t="s">
        <v>67837</v>
      </c>
      <c r="H17593">
        <v>63.087324899999999</v>
      </c>
      <c r="I17593">
        <v>-130.10990659999999</v>
      </c>
      <c r="J17593" s="1" t="str">
        <f t="shared" ref="J17593:J17603" si="2625">HYPERLINK("http://geochem.nrcan.gc.ca/cdogs/content/kwd/kwd020018_e.htm", "Fluid (stream)")</f>
        <v>Fluid (stream)</v>
      </c>
      <c r="K17593" s="1" t="str">
        <f t="shared" ref="K17593:K17603" si="2626">HYPERLINK("http://geochem.nrcan.gc.ca/cdogs/content/kwd/kwd080007_e.htm", "Untreated Water")</f>
        <v>Untreated Water</v>
      </c>
      <c r="O17593">
        <v>7.1</v>
      </c>
      <c r="P17593">
        <v>610</v>
      </c>
      <c r="Q17593">
        <v>3.9</v>
      </c>
    </row>
    <row r="17594" spans="1:17" hidden="1" x14ac:dyDescent="0.3">
      <c r="A17594" t="s">
        <v>67838</v>
      </c>
      <c r="B17594" t="s">
        <v>67839</v>
      </c>
      <c r="C17594" s="1" t="str">
        <f t="shared" si="2620"/>
        <v>21:0797</v>
      </c>
      <c r="D17594" s="1" t="str">
        <f t="shared" si="2624"/>
        <v>21:0224</v>
      </c>
      <c r="E17594" t="s">
        <v>67840</v>
      </c>
      <c r="F17594" t="s">
        <v>67841</v>
      </c>
      <c r="H17594">
        <v>63.079097500000003</v>
      </c>
      <c r="I17594">
        <v>-130.06631390000001</v>
      </c>
      <c r="J17594" s="1" t="str">
        <f t="shared" si="2625"/>
        <v>Fluid (stream)</v>
      </c>
      <c r="K17594" s="1" t="str">
        <f t="shared" si="2626"/>
        <v>Untreated Water</v>
      </c>
      <c r="O17594">
        <v>0.22</v>
      </c>
      <c r="P17594">
        <v>90</v>
      </c>
      <c r="Q17594">
        <v>7.1</v>
      </c>
    </row>
    <row r="17595" spans="1:17" hidden="1" x14ac:dyDescent="0.3">
      <c r="A17595" t="s">
        <v>67842</v>
      </c>
      <c r="B17595" t="s">
        <v>67843</v>
      </c>
      <c r="C17595" s="1" t="str">
        <f t="shared" si="2620"/>
        <v>21:0797</v>
      </c>
      <c r="D17595" s="1" t="str">
        <f t="shared" si="2624"/>
        <v>21:0224</v>
      </c>
      <c r="E17595" t="s">
        <v>67844</v>
      </c>
      <c r="F17595" t="s">
        <v>67845</v>
      </c>
      <c r="H17595">
        <v>63.101224199999997</v>
      </c>
      <c r="I17595">
        <v>-130.05175059999999</v>
      </c>
      <c r="J17595" s="1" t="str">
        <f t="shared" si="2625"/>
        <v>Fluid (stream)</v>
      </c>
      <c r="K17595" s="1" t="str">
        <f t="shared" si="2626"/>
        <v>Untreated Water</v>
      </c>
      <c r="O17595">
        <v>1.9</v>
      </c>
      <c r="P17595">
        <v>110</v>
      </c>
      <c r="Q17595">
        <v>7.9</v>
      </c>
    </row>
    <row r="17596" spans="1:17" hidden="1" x14ac:dyDescent="0.3">
      <c r="A17596" t="s">
        <v>67846</v>
      </c>
      <c r="B17596" t="s">
        <v>67847</v>
      </c>
      <c r="C17596" s="1" t="str">
        <f t="shared" si="2620"/>
        <v>21:0797</v>
      </c>
      <c r="D17596" s="1" t="str">
        <f t="shared" si="2624"/>
        <v>21:0224</v>
      </c>
      <c r="E17596" t="s">
        <v>67848</v>
      </c>
      <c r="F17596" t="s">
        <v>67849</v>
      </c>
      <c r="H17596">
        <v>63.111189600000003</v>
      </c>
      <c r="I17596">
        <v>-130.08231720000001</v>
      </c>
      <c r="J17596" s="1" t="str">
        <f t="shared" si="2625"/>
        <v>Fluid (stream)</v>
      </c>
      <c r="K17596" s="1" t="str">
        <f t="shared" si="2626"/>
        <v>Untreated Water</v>
      </c>
      <c r="O17596">
        <v>0.33</v>
      </c>
      <c r="P17596">
        <v>80</v>
      </c>
      <c r="Q17596">
        <v>4</v>
      </c>
    </row>
    <row r="17597" spans="1:17" hidden="1" x14ac:dyDescent="0.3">
      <c r="A17597" t="s">
        <v>67850</v>
      </c>
      <c r="B17597" t="s">
        <v>67851</v>
      </c>
      <c r="C17597" s="1" t="str">
        <f t="shared" si="2620"/>
        <v>21:0797</v>
      </c>
      <c r="D17597" s="1" t="str">
        <f t="shared" si="2624"/>
        <v>21:0224</v>
      </c>
      <c r="E17597" t="s">
        <v>67848</v>
      </c>
      <c r="F17597" t="s">
        <v>67852</v>
      </c>
      <c r="H17597">
        <v>63.111189600000003</v>
      </c>
      <c r="I17597">
        <v>-130.08231720000001</v>
      </c>
      <c r="J17597" s="1" t="str">
        <f t="shared" si="2625"/>
        <v>Fluid (stream)</v>
      </c>
      <c r="K17597" s="1" t="str">
        <f t="shared" si="2626"/>
        <v>Untreated Water</v>
      </c>
      <c r="O17597">
        <v>0.3</v>
      </c>
      <c r="P17597">
        <v>90</v>
      </c>
      <c r="Q17597">
        <v>4</v>
      </c>
    </row>
    <row r="17598" spans="1:17" hidden="1" x14ac:dyDescent="0.3">
      <c r="A17598" t="s">
        <v>67853</v>
      </c>
      <c r="B17598" t="s">
        <v>67854</v>
      </c>
      <c r="C17598" s="1" t="str">
        <f t="shared" si="2620"/>
        <v>21:0797</v>
      </c>
      <c r="D17598" s="1" t="str">
        <f t="shared" si="2624"/>
        <v>21:0224</v>
      </c>
      <c r="E17598" t="s">
        <v>67855</v>
      </c>
      <c r="F17598" t="s">
        <v>67856</v>
      </c>
      <c r="H17598">
        <v>63.138025300000002</v>
      </c>
      <c r="I17598">
        <v>-130.03832439999999</v>
      </c>
      <c r="J17598" s="1" t="str">
        <f t="shared" si="2625"/>
        <v>Fluid (stream)</v>
      </c>
      <c r="K17598" s="1" t="str">
        <f t="shared" si="2626"/>
        <v>Untreated Water</v>
      </c>
      <c r="O17598">
        <v>0.69</v>
      </c>
      <c r="P17598">
        <v>190</v>
      </c>
      <c r="Q17598">
        <v>4.4000000000000004</v>
      </c>
    </row>
    <row r="17599" spans="1:17" hidden="1" x14ac:dyDescent="0.3">
      <c r="A17599" t="s">
        <v>67857</v>
      </c>
      <c r="B17599" t="s">
        <v>67858</v>
      </c>
      <c r="C17599" s="1" t="str">
        <f t="shared" si="2620"/>
        <v>21:0797</v>
      </c>
      <c r="D17599" s="1" t="str">
        <f t="shared" si="2624"/>
        <v>21:0224</v>
      </c>
      <c r="E17599" t="s">
        <v>67859</v>
      </c>
      <c r="F17599" t="s">
        <v>67860</v>
      </c>
      <c r="H17599">
        <v>63.136597000000002</v>
      </c>
      <c r="I17599">
        <v>-130.0397016</v>
      </c>
      <c r="J17599" s="1" t="str">
        <f t="shared" si="2625"/>
        <v>Fluid (stream)</v>
      </c>
      <c r="K17599" s="1" t="str">
        <f t="shared" si="2626"/>
        <v>Untreated Water</v>
      </c>
      <c r="O17599">
        <v>11.3</v>
      </c>
      <c r="P17599">
        <v>350</v>
      </c>
      <c r="Q17599">
        <v>2.9</v>
      </c>
    </row>
    <row r="17600" spans="1:17" hidden="1" x14ac:dyDescent="0.3">
      <c r="A17600" t="s">
        <v>67861</v>
      </c>
      <c r="B17600" t="s">
        <v>67862</v>
      </c>
      <c r="C17600" s="1" t="str">
        <f t="shared" si="2620"/>
        <v>21:0797</v>
      </c>
      <c r="D17600" s="1" t="str">
        <f t="shared" si="2624"/>
        <v>21:0224</v>
      </c>
      <c r="E17600" t="s">
        <v>67863</v>
      </c>
      <c r="F17600" t="s">
        <v>67864</v>
      </c>
      <c r="H17600">
        <v>63.059503399999997</v>
      </c>
      <c r="I17600">
        <v>-130.092108</v>
      </c>
      <c r="J17600" s="1" t="str">
        <f t="shared" si="2625"/>
        <v>Fluid (stream)</v>
      </c>
      <c r="K17600" s="1" t="str">
        <f t="shared" si="2626"/>
        <v>Untreated Water</v>
      </c>
      <c r="O17600">
        <v>0.33</v>
      </c>
      <c r="P17600">
        <v>90</v>
      </c>
      <c r="Q17600">
        <v>6.8</v>
      </c>
    </row>
    <row r="17601" spans="1:17" hidden="1" x14ac:dyDescent="0.3">
      <c r="A17601" t="s">
        <v>67865</v>
      </c>
      <c r="B17601" t="s">
        <v>67866</v>
      </c>
      <c r="C17601" s="1" t="str">
        <f t="shared" si="2620"/>
        <v>21:0797</v>
      </c>
      <c r="D17601" s="1" t="str">
        <f t="shared" si="2624"/>
        <v>21:0224</v>
      </c>
      <c r="E17601" t="s">
        <v>67867</v>
      </c>
      <c r="F17601" t="s">
        <v>67868</v>
      </c>
      <c r="H17601">
        <v>63.056920900000001</v>
      </c>
      <c r="I17601">
        <v>-130.0964031</v>
      </c>
      <c r="J17601" s="1" t="str">
        <f t="shared" si="2625"/>
        <v>Fluid (stream)</v>
      </c>
      <c r="K17601" s="1" t="str">
        <f t="shared" si="2626"/>
        <v>Untreated Water</v>
      </c>
      <c r="O17601">
        <v>0.25</v>
      </c>
      <c r="P17601">
        <v>50</v>
      </c>
      <c r="Q17601">
        <v>6.9</v>
      </c>
    </row>
    <row r="17602" spans="1:17" hidden="1" x14ac:dyDescent="0.3">
      <c r="A17602" t="s">
        <v>67869</v>
      </c>
      <c r="B17602" t="s">
        <v>67870</v>
      </c>
      <c r="C17602" s="1" t="str">
        <f t="shared" si="2620"/>
        <v>21:0797</v>
      </c>
      <c r="D17602" s="1" t="str">
        <f t="shared" si="2624"/>
        <v>21:0224</v>
      </c>
      <c r="E17602" t="s">
        <v>67871</v>
      </c>
      <c r="F17602" t="s">
        <v>67872</v>
      </c>
      <c r="H17602">
        <v>63.048670600000001</v>
      </c>
      <c r="I17602">
        <v>-130.12397910000001</v>
      </c>
      <c r="J17602" s="1" t="str">
        <f t="shared" si="2625"/>
        <v>Fluid (stream)</v>
      </c>
      <c r="K17602" s="1" t="str">
        <f t="shared" si="2626"/>
        <v>Untreated Water</v>
      </c>
      <c r="O17602">
        <v>2.5000000000000001E-2</v>
      </c>
      <c r="P17602">
        <v>40</v>
      </c>
      <c r="Q17602">
        <v>6.7</v>
      </c>
    </row>
    <row r="17603" spans="1:17" hidden="1" x14ac:dyDescent="0.3">
      <c r="A17603" t="s">
        <v>67873</v>
      </c>
      <c r="B17603" t="s">
        <v>67874</v>
      </c>
      <c r="C17603" s="1" t="str">
        <f t="shared" si="2620"/>
        <v>21:0797</v>
      </c>
      <c r="D17603" s="1" t="str">
        <f t="shared" si="2624"/>
        <v>21:0224</v>
      </c>
      <c r="E17603" t="s">
        <v>67875</v>
      </c>
      <c r="F17603" t="s">
        <v>67876</v>
      </c>
      <c r="H17603">
        <v>63.037091500000002</v>
      </c>
      <c r="I17603">
        <v>-130.14852189999999</v>
      </c>
      <c r="J17603" s="1" t="str">
        <f t="shared" si="2625"/>
        <v>Fluid (stream)</v>
      </c>
      <c r="K17603" s="1" t="str">
        <f t="shared" si="2626"/>
        <v>Untreated Water</v>
      </c>
      <c r="O17603">
        <v>2.5000000000000001E-2</v>
      </c>
      <c r="P17603">
        <v>70</v>
      </c>
      <c r="Q17603">
        <v>6.6</v>
      </c>
    </row>
    <row r="17604" spans="1:17" hidden="1" x14ac:dyDescent="0.3">
      <c r="A17604" t="s">
        <v>67877</v>
      </c>
      <c r="B17604" t="s">
        <v>67878</v>
      </c>
      <c r="C17604" s="1" t="str">
        <f t="shared" si="2620"/>
        <v>21:0797</v>
      </c>
      <c r="D17604" s="1" t="str">
        <f>HYPERLINK("http://geochem.nrcan.gc.ca/cdogs/content/svy/svy_e.htm", "")</f>
        <v/>
      </c>
      <c r="G17604" s="1" t="str">
        <f>HYPERLINK("http://geochem.nrcan.gc.ca/cdogs/content/cr_/cr_00087_e.htm", "87")</f>
        <v>87</v>
      </c>
      <c r="J17604" t="s">
        <v>11453</v>
      </c>
      <c r="K17604" t="s">
        <v>11454</v>
      </c>
      <c r="O17604">
        <v>0.28000000000000003</v>
      </c>
      <c r="P17604">
        <v>70</v>
      </c>
      <c r="Q17604">
        <v>7.6</v>
      </c>
    </row>
    <row r="17605" spans="1:17" hidden="1" x14ac:dyDescent="0.3">
      <c r="A17605" t="s">
        <v>67879</v>
      </c>
      <c r="B17605" t="s">
        <v>67880</v>
      </c>
      <c r="C17605" s="1" t="str">
        <f t="shared" si="2620"/>
        <v>21:0797</v>
      </c>
      <c r="D17605" s="1" t="str">
        <f t="shared" ref="D17605:D17620" si="2627">HYPERLINK("http://geochem.nrcan.gc.ca/cdogs/content/svy/svy210224_e.htm", "21:0224")</f>
        <v>21:0224</v>
      </c>
      <c r="E17605" t="s">
        <v>67881</v>
      </c>
      <c r="F17605" t="s">
        <v>67882</v>
      </c>
      <c r="H17605">
        <v>63.007852499999998</v>
      </c>
      <c r="I17605">
        <v>-130.17622660000001</v>
      </c>
      <c r="J17605" s="1" t="str">
        <f t="shared" ref="J17605:J17620" si="2628">HYPERLINK("http://geochem.nrcan.gc.ca/cdogs/content/kwd/kwd020018_e.htm", "Fluid (stream)")</f>
        <v>Fluid (stream)</v>
      </c>
      <c r="K17605" s="1" t="str">
        <f t="shared" ref="K17605:K17620" si="2629">HYPERLINK("http://geochem.nrcan.gc.ca/cdogs/content/kwd/kwd080007_e.htm", "Untreated Water")</f>
        <v>Untreated Water</v>
      </c>
      <c r="O17605">
        <v>2.5000000000000001E-2</v>
      </c>
      <c r="P17605">
        <v>60</v>
      </c>
      <c r="Q17605">
        <v>7.2</v>
      </c>
    </row>
    <row r="17606" spans="1:17" hidden="1" x14ac:dyDescent="0.3">
      <c r="A17606" t="s">
        <v>67883</v>
      </c>
      <c r="B17606" t="s">
        <v>67884</v>
      </c>
      <c r="C17606" s="1" t="str">
        <f t="shared" si="2620"/>
        <v>21:0797</v>
      </c>
      <c r="D17606" s="1" t="str">
        <f t="shared" si="2627"/>
        <v>21:0224</v>
      </c>
      <c r="E17606" t="s">
        <v>67885</v>
      </c>
      <c r="F17606" t="s">
        <v>67886</v>
      </c>
      <c r="H17606">
        <v>63.001115200000001</v>
      </c>
      <c r="I17606">
        <v>-130.10577910000001</v>
      </c>
      <c r="J17606" s="1" t="str">
        <f t="shared" si="2628"/>
        <v>Fluid (stream)</v>
      </c>
      <c r="K17606" s="1" t="str">
        <f t="shared" si="2629"/>
        <v>Untreated Water</v>
      </c>
      <c r="O17606">
        <v>2.5000000000000001E-2</v>
      </c>
      <c r="P17606">
        <v>170</v>
      </c>
      <c r="Q17606">
        <v>6.9</v>
      </c>
    </row>
    <row r="17607" spans="1:17" hidden="1" x14ac:dyDescent="0.3">
      <c r="A17607" t="s">
        <v>67887</v>
      </c>
      <c r="B17607" t="s">
        <v>67888</v>
      </c>
      <c r="C17607" s="1" t="str">
        <f t="shared" si="2620"/>
        <v>21:0797</v>
      </c>
      <c r="D17607" s="1" t="str">
        <f t="shared" si="2627"/>
        <v>21:0224</v>
      </c>
      <c r="E17607" t="s">
        <v>67889</v>
      </c>
      <c r="F17607" t="s">
        <v>67890</v>
      </c>
      <c r="H17607">
        <v>63.001039200000001</v>
      </c>
      <c r="I17607">
        <v>-130.014296</v>
      </c>
      <c r="J17607" s="1" t="str">
        <f t="shared" si="2628"/>
        <v>Fluid (stream)</v>
      </c>
      <c r="K17607" s="1" t="str">
        <f t="shared" si="2629"/>
        <v>Untreated Water</v>
      </c>
      <c r="O17607">
        <v>2.5000000000000001E-2</v>
      </c>
      <c r="P17607">
        <v>30</v>
      </c>
      <c r="Q17607">
        <v>7</v>
      </c>
    </row>
    <row r="17608" spans="1:17" hidden="1" x14ac:dyDescent="0.3">
      <c r="A17608" t="s">
        <v>67891</v>
      </c>
      <c r="B17608" t="s">
        <v>67892</v>
      </c>
      <c r="C17608" s="1" t="str">
        <f t="shared" si="2620"/>
        <v>21:0797</v>
      </c>
      <c r="D17608" s="1" t="str">
        <f t="shared" si="2627"/>
        <v>21:0224</v>
      </c>
      <c r="E17608" t="s">
        <v>67893</v>
      </c>
      <c r="F17608" t="s">
        <v>67894</v>
      </c>
      <c r="H17608">
        <v>63.090933800000002</v>
      </c>
      <c r="I17608">
        <v>-130.18934949999999</v>
      </c>
      <c r="J17608" s="1" t="str">
        <f t="shared" si="2628"/>
        <v>Fluid (stream)</v>
      </c>
      <c r="K17608" s="1" t="str">
        <f t="shared" si="2629"/>
        <v>Untreated Water</v>
      </c>
      <c r="O17608">
        <v>2.5000000000000001E-2</v>
      </c>
      <c r="P17608">
        <v>80</v>
      </c>
      <c r="Q17608">
        <v>6.9</v>
      </c>
    </row>
    <row r="17609" spans="1:17" hidden="1" x14ac:dyDescent="0.3">
      <c r="A17609" t="s">
        <v>67895</v>
      </c>
      <c r="B17609" t="s">
        <v>67896</v>
      </c>
      <c r="C17609" s="1" t="str">
        <f t="shared" si="2620"/>
        <v>21:0797</v>
      </c>
      <c r="D17609" s="1" t="str">
        <f t="shared" si="2627"/>
        <v>21:0224</v>
      </c>
      <c r="E17609" t="s">
        <v>67897</v>
      </c>
      <c r="F17609" t="s">
        <v>67898</v>
      </c>
      <c r="H17609">
        <v>63.093565499999997</v>
      </c>
      <c r="I17609">
        <v>-130.20084700000001</v>
      </c>
      <c r="J17609" s="1" t="str">
        <f t="shared" si="2628"/>
        <v>Fluid (stream)</v>
      </c>
      <c r="K17609" s="1" t="str">
        <f t="shared" si="2629"/>
        <v>Untreated Water</v>
      </c>
      <c r="O17609">
        <v>2.5000000000000001E-2</v>
      </c>
      <c r="P17609">
        <v>250</v>
      </c>
      <c r="Q17609">
        <v>6.9</v>
      </c>
    </row>
    <row r="17610" spans="1:17" hidden="1" x14ac:dyDescent="0.3">
      <c r="A17610" t="s">
        <v>67899</v>
      </c>
      <c r="B17610" t="s">
        <v>67900</v>
      </c>
      <c r="C17610" s="1" t="str">
        <f t="shared" si="2620"/>
        <v>21:0797</v>
      </c>
      <c r="D17610" s="1" t="str">
        <f t="shared" si="2627"/>
        <v>21:0224</v>
      </c>
      <c r="E17610" t="s">
        <v>67901</v>
      </c>
      <c r="F17610" t="s">
        <v>67902</v>
      </c>
      <c r="H17610">
        <v>63.513581600000002</v>
      </c>
      <c r="I17610">
        <v>-129.94752829999999</v>
      </c>
      <c r="J17610" s="1" t="str">
        <f t="shared" si="2628"/>
        <v>Fluid (stream)</v>
      </c>
      <c r="K17610" s="1" t="str">
        <f t="shared" si="2629"/>
        <v>Untreated Water</v>
      </c>
      <c r="O17610">
        <v>1.3</v>
      </c>
      <c r="P17610">
        <v>80</v>
      </c>
      <c r="Q17610">
        <v>7.5</v>
      </c>
    </row>
    <row r="17611" spans="1:17" hidden="1" x14ac:dyDescent="0.3">
      <c r="A17611" t="s">
        <v>67903</v>
      </c>
      <c r="B17611" t="s">
        <v>67904</v>
      </c>
      <c r="C17611" s="1" t="str">
        <f t="shared" si="2620"/>
        <v>21:0797</v>
      </c>
      <c r="D17611" s="1" t="str">
        <f t="shared" si="2627"/>
        <v>21:0224</v>
      </c>
      <c r="E17611" t="s">
        <v>67901</v>
      </c>
      <c r="F17611" t="s">
        <v>67905</v>
      </c>
      <c r="H17611">
        <v>63.513581600000002</v>
      </c>
      <c r="I17611">
        <v>-129.94752829999999</v>
      </c>
      <c r="J17611" s="1" t="str">
        <f t="shared" si="2628"/>
        <v>Fluid (stream)</v>
      </c>
      <c r="K17611" s="1" t="str">
        <f t="shared" si="2629"/>
        <v>Untreated Water</v>
      </c>
      <c r="O17611">
        <v>1.3</v>
      </c>
      <c r="P17611">
        <v>70</v>
      </c>
      <c r="Q17611">
        <v>7.5</v>
      </c>
    </row>
    <row r="17612" spans="1:17" hidden="1" x14ac:dyDescent="0.3">
      <c r="A17612" t="s">
        <v>67906</v>
      </c>
      <c r="B17612" t="s">
        <v>67907</v>
      </c>
      <c r="C17612" s="1" t="str">
        <f t="shared" si="2620"/>
        <v>21:0797</v>
      </c>
      <c r="D17612" s="1" t="str">
        <f t="shared" si="2627"/>
        <v>21:0224</v>
      </c>
      <c r="E17612" t="s">
        <v>67908</v>
      </c>
      <c r="F17612" t="s">
        <v>67909</v>
      </c>
      <c r="H17612">
        <v>63.5177093</v>
      </c>
      <c r="I17612">
        <v>-129.95709239999999</v>
      </c>
      <c r="J17612" s="1" t="str">
        <f t="shared" si="2628"/>
        <v>Fluid (stream)</v>
      </c>
      <c r="K17612" s="1" t="str">
        <f t="shared" si="2629"/>
        <v>Untreated Water</v>
      </c>
      <c r="O17612">
        <v>3.1</v>
      </c>
      <c r="P17612">
        <v>100</v>
      </c>
      <c r="Q17612">
        <v>8</v>
      </c>
    </row>
    <row r="17613" spans="1:17" hidden="1" x14ac:dyDescent="0.3">
      <c r="A17613" t="s">
        <v>67910</v>
      </c>
      <c r="B17613" t="s">
        <v>67911</v>
      </c>
      <c r="C17613" s="1" t="str">
        <f t="shared" si="2620"/>
        <v>21:0797</v>
      </c>
      <c r="D17613" s="1" t="str">
        <f t="shared" si="2627"/>
        <v>21:0224</v>
      </c>
      <c r="E17613" t="s">
        <v>67912</v>
      </c>
      <c r="F17613" t="s">
        <v>67913</v>
      </c>
      <c r="H17613">
        <v>63.5415195</v>
      </c>
      <c r="I17613">
        <v>-129.9759353</v>
      </c>
      <c r="J17613" s="1" t="str">
        <f t="shared" si="2628"/>
        <v>Fluid (stream)</v>
      </c>
      <c r="K17613" s="1" t="str">
        <f t="shared" si="2629"/>
        <v>Untreated Water</v>
      </c>
      <c r="O17613">
        <v>22.5</v>
      </c>
      <c r="P17613">
        <v>80</v>
      </c>
      <c r="Q17613">
        <v>8</v>
      </c>
    </row>
    <row r="17614" spans="1:17" hidden="1" x14ac:dyDescent="0.3">
      <c r="A17614" t="s">
        <v>67914</v>
      </c>
      <c r="B17614" t="s">
        <v>67915</v>
      </c>
      <c r="C17614" s="1" t="str">
        <f t="shared" si="2620"/>
        <v>21:0797</v>
      </c>
      <c r="D17614" s="1" t="str">
        <f t="shared" si="2627"/>
        <v>21:0224</v>
      </c>
      <c r="E17614" t="s">
        <v>67916</v>
      </c>
      <c r="F17614" t="s">
        <v>67917</v>
      </c>
      <c r="H17614">
        <v>63.548839600000001</v>
      </c>
      <c r="I17614">
        <v>-129.9553176</v>
      </c>
      <c r="J17614" s="1" t="str">
        <f t="shared" si="2628"/>
        <v>Fluid (stream)</v>
      </c>
      <c r="K17614" s="1" t="str">
        <f t="shared" si="2629"/>
        <v>Untreated Water</v>
      </c>
      <c r="O17614">
        <v>2.5000000000000001E-2</v>
      </c>
      <c r="P17614">
        <v>90</v>
      </c>
      <c r="Q17614">
        <v>7.2</v>
      </c>
    </row>
    <row r="17615" spans="1:17" hidden="1" x14ac:dyDescent="0.3">
      <c r="A17615" t="s">
        <v>67918</v>
      </c>
      <c r="B17615" t="s">
        <v>67919</v>
      </c>
      <c r="C17615" s="1" t="str">
        <f t="shared" si="2620"/>
        <v>21:0797</v>
      </c>
      <c r="D17615" s="1" t="str">
        <f t="shared" si="2627"/>
        <v>21:0224</v>
      </c>
      <c r="E17615" t="s">
        <v>67920</v>
      </c>
      <c r="F17615" t="s">
        <v>67921</v>
      </c>
      <c r="H17615">
        <v>63.608118099999999</v>
      </c>
      <c r="I17615">
        <v>-129.9851309</v>
      </c>
      <c r="J17615" s="1" t="str">
        <f t="shared" si="2628"/>
        <v>Fluid (stream)</v>
      </c>
      <c r="K17615" s="1" t="str">
        <f t="shared" si="2629"/>
        <v>Untreated Water</v>
      </c>
      <c r="O17615">
        <v>0.25</v>
      </c>
      <c r="P17615">
        <v>400</v>
      </c>
      <c r="Q17615">
        <v>4.5999999999999996</v>
      </c>
    </row>
    <row r="17616" spans="1:17" hidden="1" x14ac:dyDescent="0.3">
      <c r="A17616" t="s">
        <v>67922</v>
      </c>
      <c r="B17616" t="s">
        <v>67923</v>
      </c>
      <c r="C17616" s="1" t="str">
        <f t="shared" si="2620"/>
        <v>21:0797</v>
      </c>
      <c r="D17616" s="1" t="str">
        <f t="shared" si="2627"/>
        <v>21:0224</v>
      </c>
      <c r="E17616" t="s">
        <v>67924</v>
      </c>
      <c r="F17616" t="s">
        <v>67925</v>
      </c>
      <c r="H17616">
        <v>63.599782300000001</v>
      </c>
      <c r="I17616">
        <v>-129.98996349999999</v>
      </c>
      <c r="J17616" s="1" t="str">
        <f t="shared" si="2628"/>
        <v>Fluid (stream)</v>
      </c>
      <c r="K17616" s="1" t="str">
        <f t="shared" si="2629"/>
        <v>Untreated Water</v>
      </c>
      <c r="O17616">
        <v>6.7</v>
      </c>
      <c r="P17616">
        <v>90</v>
      </c>
      <c r="Q17616">
        <v>8.1999999999999993</v>
      </c>
    </row>
    <row r="17617" spans="1:17" hidden="1" x14ac:dyDescent="0.3">
      <c r="A17617" t="s">
        <v>67926</v>
      </c>
      <c r="B17617" t="s">
        <v>67927</v>
      </c>
      <c r="C17617" s="1" t="str">
        <f t="shared" si="2620"/>
        <v>21:0797</v>
      </c>
      <c r="D17617" s="1" t="str">
        <f t="shared" si="2627"/>
        <v>21:0224</v>
      </c>
      <c r="E17617" t="s">
        <v>67928</v>
      </c>
      <c r="F17617" t="s">
        <v>67929</v>
      </c>
      <c r="H17617">
        <v>63.332872799999997</v>
      </c>
      <c r="I17617">
        <v>-129.96780889999999</v>
      </c>
      <c r="J17617" s="1" t="str">
        <f t="shared" si="2628"/>
        <v>Fluid (stream)</v>
      </c>
      <c r="K17617" s="1" t="str">
        <f t="shared" si="2629"/>
        <v>Untreated Water</v>
      </c>
      <c r="O17617">
        <v>2.5000000000000001E-2</v>
      </c>
      <c r="P17617">
        <v>30</v>
      </c>
      <c r="Q17617">
        <v>7.1</v>
      </c>
    </row>
    <row r="17618" spans="1:17" hidden="1" x14ac:dyDescent="0.3">
      <c r="A17618" t="s">
        <v>67930</v>
      </c>
      <c r="B17618" t="s">
        <v>67931</v>
      </c>
      <c r="C17618" s="1" t="str">
        <f t="shared" si="2620"/>
        <v>21:0797</v>
      </c>
      <c r="D17618" s="1" t="str">
        <f t="shared" si="2627"/>
        <v>21:0224</v>
      </c>
      <c r="E17618" t="s">
        <v>67932</v>
      </c>
      <c r="F17618" t="s">
        <v>67933</v>
      </c>
      <c r="H17618">
        <v>63.381263599999997</v>
      </c>
      <c r="I17618">
        <v>-129.99490259999999</v>
      </c>
      <c r="J17618" s="1" t="str">
        <f t="shared" si="2628"/>
        <v>Fluid (stream)</v>
      </c>
      <c r="K17618" s="1" t="str">
        <f t="shared" si="2629"/>
        <v>Untreated Water</v>
      </c>
      <c r="O17618">
        <v>0.42</v>
      </c>
      <c r="P17618">
        <v>30</v>
      </c>
      <c r="Q17618">
        <v>7.1</v>
      </c>
    </row>
    <row r="17619" spans="1:17" hidden="1" x14ac:dyDescent="0.3">
      <c r="A17619" t="s">
        <v>67934</v>
      </c>
      <c r="B17619" t="s">
        <v>67935</v>
      </c>
      <c r="C17619" s="1" t="str">
        <f t="shared" si="2620"/>
        <v>21:0797</v>
      </c>
      <c r="D17619" s="1" t="str">
        <f t="shared" si="2627"/>
        <v>21:0224</v>
      </c>
      <c r="E17619" t="s">
        <v>67936</v>
      </c>
      <c r="F17619" t="s">
        <v>67937</v>
      </c>
      <c r="H17619">
        <v>63.122624600000002</v>
      </c>
      <c r="I17619">
        <v>-129.9777947</v>
      </c>
      <c r="J17619" s="1" t="str">
        <f t="shared" si="2628"/>
        <v>Fluid (stream)</v>
      </c>
      <c r="K17619" s="1" t="str">
        <f t="shared" si="2629"/>
        <v>Untreated Water</v>
      </c>
      <c r="O17619">
        <v>7.0000000000000007E-2</v>
      </c>
      <c r="P17619">
        <v>160</v>
      </c>
      <c r="Q17619">
        <v>4.5</v>
      </c>
    </row>
    <row r="17620" spans="1:17" hidden="1" x14ac:dyDescent="0.3">
      <c r="A17620" t="s">
        <v>67938</v>
      </c>
      <c r="B17620" t="s">
        <v>67939</v>
      </c>
      <c r="C17620" s="1" t="str">
        <f t="shared" ref="C17620:C17666" si="2630">HYPERLINK("http://geochem.nrcan.gc.ca/cdogs/content/bdl/bdl210797_e.htm", "21:0797")</f>
        <v>21:0797</v>
      </c>
      <c r="D17620" s="1" t="str">
        <f t="shared" si="2627"/>
        <v>21:0224</v>
      </c>
      <c r="E17620" t="s">
        <v>67940</v>
      </c>
      <c r="F17620" t="s">
        <v>67941</v>
      </c>
      <c r="H17620">
        <v>63.096542800000002</v>
      </c>
      <c r="I17620">
        <v>-129.9392392</v>
      </c>
      <c r="J17620" s="1" t="str">
        <f t="shared" si="2628"/>
        <v>Fluid (stream)</v>
      </c>
      <c r="K17620" s="1" t="str">
        <f t="shared" si="2629"/>
        <v>Untreated Water</v>
      </c>
      <c r="O17620">
        <v>0.21</v>
      </c>
      <c r="P17620">
        <v>270</v>
      </c>
      <c r="Q17620">
        <v>4.3</v>
      </c>
    </row>
    <row r="17621" spans="1:17" hidden="1" x14ac:dyDescent="0.3">
      <c r="A17621" t="s">
        <v>67942</v>
      </c>
      <c r="B17621" t="s">
        <v>67943</v>
      </c>
      <c r="C17621" s="1" t="str">
        <f t="shared" si="2630"/>
        <v>21:0797</v>
      </c>
      <c r="D17621" s="1" t="str">
        <f>HYPERLINK("http://geochem.nrcan.gc.ca/cdogs/content/svy/svy_e.htm", "")</f>
        <v/>
      </c>
      <c r="G17621" s="1" t="str">
        <f>HYPERLINK("http://geochem.nrcan.gc.ca/cdogs/content/cr_/cr_00088_e.htm", "88")</f>
        <v>88</v>
      </c>
      <c r="J17621" t="s">
        <v>11453</v>
      </c>
      <c r="K17621" t="s">
        <v>11454</v>
      </c>
      <c r="O17621">
        <v>2.5000000000000001E-2</v>
      </c>
      <c r="P17621">
        <v>110</v>
      </c>
      <c r="Q17621">
        <v>8</v>
      </c>
    </row>
    <row r="17622" spans="1:17" hidden="1" x14ac:dyDescent="0.3">
      <c r="A17622" t="s">
        <v>67944</v>
      </c>
      <c r="B17622" t="s">
        <v>67945</v>
      </c>
      <c r="C17622" s="1" t="str">
        <f t="shared" si="2630"/>
        <v>21:0797</v>
      </c>
      <c r="D17622" s="1" t="str">
        <f t="shared" ref="D17622:D17643" si="2631">HYPERLINK("http://geochem.nrcan.gc.ca/cdogs/content/svy/svy210224_e.htm", "21:0224")</f>
        <v>21:0224</v>
      </c>
      <c r="E17622" t="s">
        <v>67946</v>
      </c>
      <c r="F17622" t="s">
        <v>67947</v>
      </c>
      <c r="H17622">
        <v>63.115917899999999</v>
      </c>
      <c r="I17622">
        <v>-129.91796120000001</v>
      </c>
      <c r="J17622" s="1" t="str">
        <f t="shared" ref="J17622:J17643" si="2632">HYPERLINK("http://geochem.nrcan.gc.ca/cdogs/content/kwd/kwd020018_e.htm", "Fluid (stream)")</f>
        <v>Fluid (stream)</v>
      </c>
      <c r="K17622" s="1" t="str">
        <f t="shared" ref="K17622:K17643" si="2633">HYPERLINK("http://geochem.nrcan.gc.ca/cdogs/content/kwd/kwd080007_e.htm", "Untreated Water")</f>
        <v>Untreated Water</v>
      </c>
      <c r="O17622">
        <v>1.1000000000000001</v>
      </c>
      <c r="P17622">
        <v>160</v>
      </c>
      <c r="Q17622">
        <v>3.7</v>
      </c>
    </row>
    <row r="17623" spans="1:17" hidden="1" x14ac:dyDescent="0.3">
      <c r="A17623" t="s">
        <v>67948</v>
      </c>
      <c r="B17623" t="s">
        <v>67949</v>
      </c>
      <c r="C17623" s="1" t="str">
        <f t="shared" si="2630"/>
        <v>21:0797</v>
      </c>
      <c r="D17623" s="1" t="str">
        <f t="shared" si="2631"/>
        <v>21:0224</v>
      </c>
      <c r="E17623" t="s">
        <v>67950</v>
      </c>
      <c r="F17623" t="s">
        <v>67951</v>
      </c>
      <c r="H17623">
        <v>63.117756399999998</v>
      </c>
      <c r="I17623">
        <v>-129.91681</v>
      </c>
      <c r="J17623" s="1" t="str">
        <f t="shared" si="2632"/>
        <v>Fluid (stream)</v>
      </c>
      <c r="K17623" s="1" t="str">
        <f t="shared" si="2633"/>
        <v>Untreated Water</v>
      </c>
      <c r="O17623">
        <v>0.19</v>
      </c>
      <c r="P17623">
        <v>130</v>
      </c>
      <c r="Q17623">
        <v>4.5</v>
      </c>
    </row>
    <row r="17624" spans="1:17" hidden="1" x14ac:dyDescent="0.3">
      <c r="A17624" t="s">
        <v>67952</v>
      </c>
      <c r="B17624" t="s">
        <v>67953</v>
      </c>
      <c r="C17624" s="1" t="str">
        <f t="shared" si="2630"/>
        <v>21:0797</v>
      </c>
      <c r="D17624" s="1" t="str">
        <f t="shared" si="2631"/>
        <v>21:0224</v>
      </c>
      <c r="E17624" t="s">
        <v>67954</v>
      </c>
      <c r="F17624" t="s">
        <v>67955</v>
      </c>
      <c r="H17624">
        <v>63.1423773</v>
      </c>
      <c r="I17624">
        <v>-129.98082120000001</v>
      </c>
      <c r="J17624" s="1" t="str">
        <f t="shared" si="2632"/>
        <v>Fluid (stream)</v>
      </c>
      <c r="K17624" s="1" t="str">
        <f t="shared" si="2633"/>
        <v>Untreated Water</v>
      </c>
      <c r="O17624">
        <v>1</v>
      </c>
      <c r="P17624">
        <v>460</v>
      </c>
      <c r="Q17624">
        <v>3.5</v>
      </c>
    </row>
    <row r="17625" spans="1:17" hidden="1" x14ac:dyDescent="0.3">
      <c r="A17625" t="s">
        <v>67956</v>
      </c>
      <c r="B17625" t="s">
        <v>67957</v>
      </c>
      <c r="C17625" s="1" t="str">
        <f t="shared" si="2630"/>
        <v>21:0797</v>
      </c>
      <c r="D17625" s="1" t="str">
        <f t="shared" si="2631"/>
        <v>21:0224</v>
      </c>
      <c r="E17625" t="s">
        <v>67958</v>
      </c>
      <c r="F17625" t="s">
        <v>67959</v>
      </c>
      <c r="H17625">
        <v>63.161797100000001</v>
      </c>
      <c r="I17625">
        <v>-129.97357589999999</v>
      </c>
      <c r="J17625" s="1" t="str">
        <f t="shared" si="2632"/>
        <v>Fluid (stream)</v>
      </c>
      <c r="K17625" s="1" t="str">
        <f t="shared" si="2633"/>
        <v>Untreated Water</v>
      </c>
      <c r="O17625">
        <v>0.18</v>
      </c>
      <c r="P17625">
        <v>240</v>
      </c>
      <c r="Q17625">
        <v>4.3</v>
      </c>
    </row>
    <row r="17626" spans="1:17" hidden="1" x14ac:dyDescent="0.3">
      <c r="A17626" t="s">
        <v>67960</v>
      </c>
      <c r="B17626" t="s">
        <v>67961</v>
      </c>
      <c r="C17626" s="1" t="str">
        <f t="shared" si="2630"/>
        <v>21:0797</v>
      </c>
      <c r="D17626" s="1" t="str">
        <f t="shared" si="2631"/>
        <v>21:0224</v>
      </c>
      <c r="E17626" t="s">
        <v>67962</v>
      </c>
      <c r="F17626" t="s">
        <v>67963</v>
      </c>
      <c r="H17626">
        <v>63.142956699999999</v>
      </c>
      <c r="I17626">
        <v>-129.94320149999999</v>
      </c>
      <c r="J17626" s="1" t="str">
        <f t="shared" si="2632"/>
        <v>Fluid (stream)</v>
      </c>
      <c r="K17626" s="1" t="str">
        <f t="shared" si="2633"/>
        <v>Untreated Water</v>
      </c>
      <c r="O17626">
        <v>2.5000000000000001E-2</v>
      </c>
      <c r="P17626">
        <v>90</v>
      </c>
      <c r="Q17626">
        <v>4.8</v>
      </c>
    </row>
    <row r="17627" spans="1:17" hidden="1" x14ac:dyDescent="0.3">
      <c r="A17627" t="s">
        <v>67964</v>
      </c>
      <c r="B17627" t="s">
        <v>67965</v>
      </c>
      <c r="C17627" s="1" t="str">
        <f t="shared" si="2630"/>
        <v>21:0797</v>
      </c>
      <c r="D17627" s="1" t="str">
        <f t="shared" si="2631"/>
        <v>21:0224</v>
      </c>
      <c r="E17627" t="s">
        <v>67966</v>
      </c>
      <c r="F17627" t="s">
        <v>67967</v>
      </c>
      <c r="H17627">
        <v>63.155239299999998</v>
      </c>
      <c r="I17627">
        <v>-129.93857890000001</v>
      </c>
      <c r="J17627" s="1" t="str">
        <f t="shared" si="2632"/>
        <v>Fluid (stream)</v>
      </c>
      <c r="K17627" s="1" t="str">
        <f t="shared" si="2633"/>
        <v>Untreated Water</v>
      </c>
      <c r="O17627">
        <v>2.5000000000000001E-2</v>
      </c>
      <c r="P17627">
        <v>60</v>
      </c>
      <c r="Q17627">
        <v>5.8</v>
      </c>
    </row>
    <row r="17628" spans="1:17" hidden="1" x14ac:dyDescent="0.3">
      <c r="A17628" t="s">
        <v>67968</v>
      </c>
      <c r="B17628" t="s">
        <v>67969</v>
      </c>
      <c r="C17628" s="1" t="str">
        <f t="shared" si="2630"/>
        <v>21:0797</v>
      </c>
      <c r="D17628" s="1" t="str">
        <f t="shared" si="2631"/>
        <v>21:0224</v>
      </c>
      <c r="E17628" t="s">
        <v>67970</v>
      </c>
      <c r="F17628" t="s">
        <v>67971</v>
      </c>
      <c r="H17628">
        <v>63.175283200000003</v>
      </c>
      <c r="I17628">
        <v>-129.93291149999999</v>
      </c>
      <c r="J17628" s="1" t="str">
        <f t="shared" si="2632"/>
        <v>Fluid (stream)</v>
      </c>
      <c r="K17628" s="1" t="str">
        <f t="shared" si="2633"/>
        <v>Untreated Water</v>
      </c>
      <c r="O17628">
        <v>2.5000000000000001E-2</v>
      </c>
      <c r="P17628">
        <v>50</v>
      </c>
      <c r="Q17628">
        <v>6.5</v>
      </c>
    </row>
    <row r="17629" spans="1:17" hidden="1" x14ac:dyDescent="0.3">
      <c r="A17629" t="s">
        <v>67972</v>
      </c>
      <c r="B17629" t="s">
        <v>67973</v>
      </c>
      <c r="C17629" s="1" t="str">
        <f t="shared" si="2630"/>
        <v>21:0797</v>
      </c>
      <c r="D17629" s="1" t="str">
        <f t="shared" si="2631"/>
        <v>21:0224</v>
      </c>
      <c r="E17629" t="s">
        <v>67974</v>
      </c>
      <c r="F17629" t="s">
        <v>67975</v>
      </c>
      <c r="H17629">
        <v>63.401047599999998</v>
      </c>
      <c r="I17629">
        <v>-129.93947320000001</v>
      </c>
      <c r="J17629" s="1" t="str">
        <f t="shared" si="2632"/>
        <v>Fluid (stream)</v>
      </c>
      <c r="K17629" s="1" t="str">
        <f t="shared" si="2633"/>
        <v>Untreated Water</v>
      </c>
      <c r="O17629">
        <v>0.4</v>
      </c>
      <c r="P17629">
        <v>40</v>
      </c>
      <c r="Q17629">
        <v>6.8</v>
      </c>
    </row>
    <row r="17630" spans="1:17" hidden="1" x14ac:dyDescent="0.3">
      <c r="A17630" t="s">
        <v>67976</v>
      </c>
      <c r="B17630" t="s">
        <v>67977</v>
      </c>
      <c r="C17630" s="1" t="str">
        <f t="shared" si="2630"/>
        <v>21:0797</v>
      </c>
      <c r="D17630" s="1" t="str">
        <f t="shared" si="2631"/>
        <v>21:0224</v>
      </c>
      <c r="E17630" t="s">
        <v>67978</v>
      </c>
      <c r="F17630" t="s">
        <v>67979</v>
      </c>
      <c r="H17630">
        <v>63.403397099999999</v>
      </c>
      <c r="I17630">
        <v>-129.96129239999999</v>
      </c>
      <c r="J17630" s="1" t="str">
        <f t="shared" si="2632"/>
        <v>Fluid (stream)</v>
      </c>
      <c r="K17630" s="1" t="str">
        <f t="shared" si="2633"/>
        <v>Untreated Water</v>
      </c>
      <c r="O17630">
        <v>1.5</v>
      </c>
      <c r="P17630">
        <v>530</v>
      </c>
      <c r="Q17630">
        <v>4.7</v>
      </c>
    </row>
    <row r="17631" spans="1:17" hidden="1" x14ac:dyDescent="0.3">
      <c r="A17631" t="s">
        <v>67980</v>
      </c>
      <c r="B17631" t="s">
        <v>67981</v>
      </c>
      <c r="C17631" s="1" t="str">
        <f t="shared" si="2630"/>
        <v>21:0797</v>
      </c>
      <c r="D17631" s="1" t="str">
        <f t="shared" si="2631"/>
        <v>21:0224</v>
      </c>
      <c r="E17631" t="s">
        <v>67982</v>
      </c>
      <c r="F17631" t="s">
        <v>67983</v>
      </c>
      <c r="H17631">
        <v>63.409729300000002</v>
      </c>
      <c r="I17631">
        <v>-129.9566781</v>
      </c>
      <c r="J17631" s="1" t="str">
        <f t="shared" si="2632"/>
        <v>Fluid (stream)</v>
      </c>
      <c r="K17631" s="1" t="str">
        <f t="shared" si="2633"/>
        <v>Untreated Water</v>
      </c>
      <c r="O17631">
        <v>0.19</v>
      </c>
      <c r="P17631">
        <v>70</v>
      </c>
      <c r="Q17631">
        <v>7.5</v>
      </c>
    </row>
    <row r="17632" spans="1:17" hidden="1" x14ac:dyDescent="0.3">
      <c r="A17632" t="s">
        <v>67984</v>
      </c>
      <c r="B17632" t="s">
        <v>67985</v>
      </c>
      <c r="C17632" s="1" t="str">
        <f t="shared" si="2630"/>
        <v>21:0797</v>
      </c>
      <c r="D17632" s="1" t="str">
        <f t="shared" si="2631"/>
        <v>21:0224</v>
      </c>
      <c r="E17632" t="s">
        <v>67986</v>
      </c>
      <c r="F17632" t="s">
        <v>67987</v>
      </c>
      <c r="H17632">
        <v>63.431206099999997</v>
      </c>
      <c r="I17632">
        <v>-129.9688768</v>
      </c>
      <c r="J17632" s="1" t="str">
        <f t="shared" si="2632"/>
        <v>Fluid (stream)</v>
      </c>
      <c r="K17632" s="1" t="str">
        <f t="shared" si="2633"/>
        <v>Untreated Water</v>
      </c>
      <c r="O17632">
        <v>0.25</v>
      </c>
      <c r="P17632">
        <v>50</v>
      </c>
      <c r="Q17632">
        <v>7.7</v>
      </c>
    </row>
    <row r="17633" spans="1:17" hidden="1" x14ac:dyDescent="0.3">
      <c r="A17633" t="s">
        <v>67988</v>
      </c>
      <c r="B17633" t="s">
        <v>67989</v>
      </c>
      <c r="C17633" s="1" t="str">
        <f t="shared" si="2630"/>
        <v>21:0797</v>
      </c>
      <c r="D17633" s="1" t="str">
        <f t="shared" si="2631"/>
        <v>21:0224</v>
      </c>
      <c r="E17633" t="s">
        <v>67990</v>
      </c>
      <c r="F17633" t="s">
        <v>67991</v>
      </c>
      <c r="H17633">
        <v>63.4424341</v>
      </c>
      <c r="I17633">
        <v>-129.98200660000001</v>
      </c>
      <c r="J17633" s="1" t="str">
        <f t="shared" si="2632"/>
        <v>Fluid (stream)</v>
      </c>
      <c r="K17633" s="1" t="str">
        <f t="shared" si="2633"/>
        <v>Untreated Water</v>
      </c>
      <c r="O17633">
        <v>0.96</v>
      </c>
      <c r="P17633">
        <v>40</v>
      </c>
      <c r="Q17633">
        <v>7.8</v>
      </c>
    </row>
    <row r="17634" spans="1:17" hidden="1" x14ac:dyDescent="0.3">
      <c r="A17634" t="s">
        <v>67992</v>
      </c>
      <c r="B17634" t="s">
        <v>67993</v>
      </c>
      <c r="C17634" s="1" t="str">
        <f t="shared" si="2630"/>
        <v>21:0797</v>
      </c>
      <c r="D17634" s="1" t="str">
        <f t="shared" si="2631"/>
        <v>21:0224</v>
      </c>
      <c r="E17634" t="s">
        <v>67990</v>
      </c>
      <c r="F17634" t="s">
        <v>67994</v>
      </c>
      <c r="H17634">
        <v>63.4424341</v>
      </c>
      <c r="I17634">
        <v>-129.98200660000001</v>
      </c>
      <c r="J17634" s="1" t="str">
        <f t="shared" si="2632"/>
        <v>Fluid (stream)</v>
      </c>
      <c r="K17634" s="1" t="str">
        <f t="shared" si="2633"/>
        <v>Untreated Water</v>
      </c>
      <c r="O17634">
        <v>1.2</v>
      </c>
      <c r="P17634">
        <v>40</v>
      </c>
      <c r="Q17634">
        <v>7.9</v>
      </c>
    </row>
    <row r="17635" spans="1:17" hidden="1" x14ac:dyDescent="0.3">
      <c r="A17635" t="s">
        <v>67995</v>
      </c>
      <c r="B17635" t="s">
        <v>67996</v>
      </c>
      <c r="C17635" s="1" t="str">
        <f t="shared" si="2630"/>
        <v>21:0797</v>
      </c>
      <c r="D17635" s="1" t="str">
        <f t="shared" si="2631"/>
        <v>21:0224</v>
      </c>
      <c r="E17635" t="s">
        <v>67997</v>
      </c>
      <c r="F17635" t="s">
        <v>67998</v>
      </c>
      <c r="H17635">
        <v>63.457709899999998</v>
      </c>
      <c r="I17635">
        <v>-129.95426699999999</v>
      </c>
      <c r="J17635" s="1" t="str">
        <f t="shared" si="2632"/>
        <v>Fluid (stream)</v>
      </c>
      <c r="K17635" s="1" t="str">
        <f t="shared" si="2633"/>
        <v>Untreated Water</v>
      </c>
      <c r="O17635">
        <v>0.93</v>
      </c>
      <c r="P17635">
        <v>40</v>
      </c>
      <c r="Q17635">
        <v>7.8</v>
      </c>
    </row>
    <row r="17636" spans="1:17" hidden="1" x14ac:dyDescent="0.3">
      <c r="A17636" t="s">
        <v>67999</v>
      </c>
      <c r="B17636" t="s">
        <v>68000</v>
      </c>
      <c r="C17636" s="1" t="str">
        <f t="shared" si="2630"/>
        <v>21:0797</v>
      </c>
      <c r="D17636" s="1" t="str">
        <f t="shared" si="2631"/>
        <v>21:0224</v>
      </c>
      <c r="E17636" t="s">
        <v>68001</v>
      </c>
      <c r="F17636" t="s">
        <v>68002</v>
      </c>
      <c r="H17636">
        <v>63.470974499999997</v>
      </c>
      <c r="I17636">
        <v>-129.9847307</v>
      </c>
      <c r="J17636" s="1" t="str">
        <f t="shared" si="2632"/>
        <v>Fluid (stream)</v>
      </c>
      <c r="K17636" s="1" t="str">
        <f t="shared" si="2633"/>
        <v>Untreated Water</v>
      </c>
      <c r="O17636">
        <v>2.2999999999999998</v>
      </c>
      <c r="P17636">
        <v>70</v>
      </c>
      <c r="Q17636">
        <v>8</v>
      </c>
    </row>
    <row r="17637" spans="1:17" hidden="1" x14ac:dyDescent="0.3">
      <c r="A17637" t="s">
        <v>68003</v>
      </c>
      <c r="B17637" t="s">
        <v>68004</v>
      </c>
      <c r="C17637" s="1" t="str">
        <f t="shared" si="2630"/>
        <v>21:0797</v>
      </c>
      <c r="D17637" s="1" t="str">
        <f t="shared" si="2631"/>
        <v>21:0224</v>
      </c>
      <c r="E17637" t="s">
        <v>68005</v>
      </c>
      <c r="F17637" t="s">
        <v>68006</v>
      </c>
      <c r="H17637">
        <v>63.489839099999998</v>
      </c>
      <c r="I17637">
        <v>-129.99266929999999</v>
      </c>
      <c r="J17637" s="1" t="str">
        <f t="shared" si="2632"/>
        <v>Fluid (stream)</v>
      </c>
      <c r="K17637" s="1" t="str">
        <f t="shared" si="2633"/>
        <v>Untreated Water</v>
      </c>
      <c r="O17637">
        <v>3.1</v>
      </c>
      <c r="P17637">
        <v>60</v>
      </c>
      <c r="Q17637">
        <v>8.1</v>
      </c>
    </row>
    <row r="17638" spans="1:17" hidden="1" x14ac:dyDescent="0.3">
      <c r="A17638" t="s">
        <v>68007</v>
      </c>
      <c r="B17638" t="s">
        <v>68008</v>
      </c>
      <c r="C17638" s="1" t="str">
        <f t="shared" si="2630"/>
        <v>21:0797</v>
      </c>
      <c r="D17638" s="1" t="str">
        <f t="shared" si="2631"/>
        <v>21:0224</v>
      </c>
      <c r="E17638" t="s">
        <v>68009</v>
      </c>
      <c r="F17638" t="s">
        <v>68010</v>
      </c>
      <c r="H17638">
        <v>63.488328500000001</v>
      </c>
      <c r="I17638">
        <v>-129.94695390000001</v>
      </c>
      <c r="J17638" s="1" t="str">
        <f t="shared" si="2632"/>
        <v>Fluid (stream)</v>
      </c>
      <c r="K17638" s="1" t="str">
        <f t="shared" si="2633"/>
        <v>Untreated Water</v>
      </c>
      <c r="O17638">
        <v>1.6</v>
      </c>
      <c r="P17638">
        <v>70</v>
      </c>
      <c r="Q17638">
        <v>8</v>
      </c>
    </row>
    <row r="17639" spans="1:17" hidden="1" x14ac:dyDescent="0.3">
      <c r="A17639" t="s">
        <v>68011</v>
      </c>
      <c r="B17639" t="s">
        <v>68012</v>
      </c>
      <c r="C17639" s="1" t="str">
        <f t="shared" si="2630"/>
        <v>21:0797</v>
      </c>
      <c r="D17639" s="1" t="str">
        <f t="shared" si="2631"/>
        <v>21:0224</v>
      </c>
      <c r="E17639" t="s">
        <v>68013</v>
      </c>
      <c r="F17639" t="s">
        <v>68014</v>
      </c>
      <c r="H17639">
        <v>63.4819575</v>
      </c>
      <c r="I17639">
        <v>-129.90534690000001</v>
      </c>
      <c r="J17639" s="1" t="str">
        <f t="shared" si="2632"/>
        <v>Fluid (stream)</v>
      </c>
      <c r="K17639" s="1" t="str">
        <f t="shared" si="2633"/>
        <v>Untreated Water</v>
      </c>
      <c r="O17639">
        <v>2</v>
      </c>
      <c r="P17639">
        <v>80</v>
      </c>
      <c r="Q17639">
        <v>8.1</v>
      </c>
    </row>
    <row r="17640" spans="1:17" hidden="1" x14ac:dyDescent="0.3">
      <c r="A17640" t="s">
        <v>68015</v>
      </c>
      <c r="B17640" t="s">
        <v>68016</v>
      </c>
      <c r="C17640" s="1" t="str">
        <f t="shared" si="2630"/>
        <v>21:0797</v>
      </c>
      <c r="D17640" s="1" t="str">
        <f t="shared" si="2631"/>
        <v>21:0224</v>
      </c>
      <c r="E17640" t="s">
        <v>68017</v>
      </c>
      <c r="F17640" t="s">
        <v>68018</v>
      </c>
      <c r="H17640">
        <v>63.490528699999999</v>
      </c>
      <c r="I17640">
        <v>-129.87963210000001</v>
      </c>
      <c r="J17640" s="1" t="str">
        <f t="shared" si="2632"/>
        <v>Fluid (stream)</v>
      </c>
      <c r="K17640" s="1" t="str">
        <f t="shared" si="2633"/>
        <v>Untreated Water</v>
      </c>
      <c r="O17640">
        <v>0.56000000000000005</v>
      </c>
      <c r="P17640">
        <v>60</v>
      </c>
      <c r="Q17640">
        <v>7.3</v>
      </c>
    </row>
    <row r="17641" spans="1:17" hidden="1" x14ac:dyDescent="0.3">
      <c r="A17641" t="s">
        <v>68019</v>
      </c>
      <c r="B17641" t="s">
        <v>68020</v>
      </c>
      <c r="C17641" s="1" t="str">
        <f t="shared" si="2630"/>
        <v>21:0797</v>
      </c>
      <c r="D17641" s="1" t="str">
        <f t="shared" si="2631"/>
        <v>21:0224</v>
      </c>
      <c r="E17641" t="s">
        <v>68021</v>
      </c>
      <c r="F17641" t="s">
        <v>68022</v>
      </c>
      <c r="H17641">
        <v>63.483408099999998</v>
      </c>
      <c r="I17641">
        <v>-129.88880940000001</v>
      </c>
      <c r="J17641" s="1" t="str">
        <f t="shared" si="2632"/>
        <v>Fluid (stream)</v>
      </c>
      <c r="K17641" s="1" t="str">
        <f t="shared" si="2633"/>
        <v>Untreated Water</v>
      </c>
      <c r="O17641">
        <v>7.5</v>
      </c>
      <c r="P17641">
        <v>70</v>
      </c>
      <c r="Q17641">
        <v>8.1</v>
      </c>
    </row>
    <row r="17642" spans="1:17" hidden="1" x14ac:dyDescent="0.3">
      <c r="A17642" t="s">
        <v>68023</v>
      </c>
      <c r="B17642" t="s">
        <v>68024</v>
      </c>
      <c r="C17642" s="1" t="str">
        <f t="shared" si="2630"/>
        <v>21:0797</v>
      </c>
      <c r="D17642" s="1" t="str">
        <f t="shared" si="2631"/>
        <v>21:0224</v>
      </c>
      <c r="E17642" t="s">
        <v>68025</v>
      </c>
      <c r="F17642" t="s">
        <v>68026</v>
      </c>
      <c r="H17642">
        <v>63.005649499999997</v>
      </c>
      <c r="I17642">
        <v>-129.72300179999999</v>
      </c>
      <c r="J17642" s="1" t="str">
        <f t="shared" si="2632"/>
        <v>Fluid (stream)</v>
      </c>
      <c r="K17642" s="1" t="str">
        <f t="shared" si="2633"/>
        <v>Untreated Water</v>
      </c>
      <c r="O17642">
        <v>0.06</v>
      </c>
      <c r="P17642">
        <v>180</v>
      </c>
      <c r="Q17642">
        <v>4.5</v>
      </c>
    </row>
    <row r="17643" spans="1:17" hidden="1" x14ac:dyDescent="0.3">
      <c r="A17643" t="s">
        <v>68027</v>
      </c>
      <c r="B17643" t="s">
        <v>68028</v>
      </c>
      <c r="C17643" s="1" t="str">
        <f t="shared" si="2630"/>
        <v>21:0797</v>
      </c>
      <c r="D17643" s="1" t="str">
        <f t="shared" si="2631"/>
        <v>21:0224</v>
      </c>
      <c r="E17643" t="s">
        <v>68029</v>
      </c>
      <c r="F17643" t="s">
        <v>68030</v>
      </c>
      <c r="H17643">
        <v>63.002176300000002</v>
      </c>
      <c r="I17643">
        <v>-129.67389009999999</v>
      </c>
      <c r="J17643" s="1" t="str">
        <f t="shared" si="2632"/>
        <v>Fluid (stream)</v>
      </c>
      <c r="K17643" s="1" t="str">
        <f t="shared" si="2633"/>
        <v>Untreated Water</v>
      </c>
      <c r="O17643">
        <v>2.5000000000000001E-2</v>
      </c>
      <c r="P17643">
        <v>70</v>
      </c>
      <c r="Q17643">
        <v>5.9</v>
      </c>
    </row>
    <row r="17644" spans="1:17" hidden="1" x14ac:dyDescent="0.3">
      <c r="A17644" t="s">
        <v>68031</v>
      </c>
      <c r="B17644" t="s">
        <v>68032</v>
      </c>
      <c r="C17644" s="1" t="str">
        <f t="shared" si="2630"/>
        <v>21:0797</v>
      </c>
      <c r="D17644" s="1" t="str">
        <f>HYPERLINK("http://geochem.nrcan.gc.ca/cdogs/content/svy/svy_e.htm", "")</f>
        <v/>
      </c>
      <c r="G17644" s="1" t="str">
        <f>HYPERLINK("http://geochem.nrcan.gc.ca/cdogs/content/cr_/cr_00088_e.htm", "88")</f>
        <v>88</v>
      </c>
      <c r="J17644" t="s">
        <v>11453</v>
      </c>
      <c r="K17644" t="s">
        <v>11454</v>
      </c>
      <c r="O17644">
        <v>2.5000000000000001E-2</v>
      </c>
      <c r="P17644">
        <v>90</v>
      </c>
      <c r="Q17644">
        <v>8</v>
      </c>
    </row>
    <row r="17645" spans="1:17" hidden="1" x14ac:dyDescent="0.3">
      <c r="A17645" t="s">
        <v>68033</v>
      </c>
      <c r="B17645" t="s">
        <v>68034</v>
      </c>
      <c r="C17645" s="1" t="str">
        <f t="shared" si="2630"/>
        <v>21:0797</v>
      </c>
      <c r="D17645" s="1" t="str">
        <f t="shared" ref="D17645:D17655" si="2634">HYPERLINK("http://geochem.nrcan.gc.ca/cdogs/content/svy/svy210224_e.htm", "21:0224")</f>
        <v>21:0224</v>
      </c>
      <c r="E17645" t="s">
        <v>68035</v>
      </c>
      <c r="F17645" t="s">
        <v>68036</v>
      </c>
      <c r="H17645">
        <v>63.040026400000002</v>
      </c>
      <c r="I17645">
        <v>-129.66640190000001</v>
      </c>
      <c r="J17645" s="1" t="str">
        <f t="shared" ref="J17645:J17655" si="2635">HYPERLINK("http://geochem.nrcan.gc.ca/cdogs/content/kwd/kwd020018_e.htm", "Fluid (stream)")</f>
        <v>Fluid (stream)</v>
      </c>
      <c r="K17645" s="1" t="str">
        <f t="shared" ref="K17645:K17655" si="2636">HYPERLINK("http://geochem.nrcan.gc.ca/cdogs/content/kwd/kwd080007_e.htm", "Untreated Water")</f>
        <v>Untreated Water</v>
      </c>
      <c r="O17645">
        <v>0.4</v>
      </c>
      <c r="P17645">
        <v>30</v>
      </c>
      <c r="Q17645">
        <v>7.2</v>
      </c>
    </row>
    <row r="17646" spans="1:17" hidden="1" x14ac:dyDescent="0.3">
      <c r="A17646" t="s">
        <v>68037</v>
      </c>
      <c r="B17646" t="s">
        <v>68038</v>
      </c>
      <c r="C17646" s="1" t="str">
        <f t="shared" si="2630"/>
        <v>21:0797</v>
      </c>
      <c r="D17646" s="1" t="str">
        <f t="shared" si="2634"/>
        <v>21:0224</v>
      </c>
      <c r="E17646" t="s">
        <v>68039</v>
      </c>
      <c r="F17646" t="s">
        <v>68040</v>
      </c>
      <c r="H17646">
        <v>63.0635081</v>
      </c>
      <c r="I17646">
        <v>-129.64691329999999</v>
      </c>
      <c r="J17646" s="1" t="str">
        <f t="shared" si="2635"/>
        <v>Fluid (stream)</v>
      </c>
      <c r="K17646" s="1" t="str">
        <f t="shared" si="2636"/>
        <v>Untreated Water</v>
      </c>
      <c r="O17646">
        <v>1.4</v>
      </c>
      <c r="P17646">
        <v>20</v>
      </c>
      <c r="Q17646">
        <v>6.4</v>
      </c>
    </row>
    <row r="17647" spans="1:17" hidden="1" x14ac:dyDescent="0.3">
      <c r="A17647" t="s">
        <v>68041</v>
      </c>
      <c r="B17647" t="s">
        <v>68042</v>
      </c>
      <c r="C17647" s="1" t="str">
        <f t="shared" si="2630"/>
        <v>21:0797</v>
      </c>
      <c r="D17647" s="1" t="str">
        <f t="shared" si="2634"/>
        <v>21:0224</v>
      </c>
      <c r="E17647" t="s">
        <v>68043</v>
      </c>
      <c r="F17647" t="s">
        <v>68044</v>
      </c>
      <c r="H17647">
        <v>63.060197700000003</v>
      </c>
      <c r="I17647">
        <v>-129.73311949999999</v>
      </c>
      <c r="J17647" s="1" t="str">
        <f t="shared" si="2635"/>
        <v>Fluid (stream)</v>
      </c>
      <c r="K17647" s="1" t="str">
        <f t="shared" si="2636"/>
        <v>Untreated Water</v>
      </c>
      <c r="O17647">
        <v>2.5000000000000001E-2</v>
      </c>
      <c r="P17647">
        <v>40</v>
      </c>
      <c r="Q17647">
        <v>4.5</v>
      </c>
    </row>
    <row r="17648" spans="1:17" hidden="1" x14ac:dyDescent="0.3">
      <c r="A17648" t="s">
        <v>68045</v>
      </c>
      <c r="B17648" t="s">
        <v>68046</v>
      </c>
      <c r="C17648" s="1" t="str">
        <f t="shared" si="2630"/>
        <v>21:0797</v>
      </c>
      <c r="D17648" s="1" t="str">
        <f t="shared" si="2634"/>
        <v>21:0224</v>
      </c>
      <c r="E17648" t="s">
        <v>68047</v>
      </c>
      <c r="F17648" t="s">
        <v>68048</v>
      </c>
      <c r="H17648">
        <v>63.031900899999997</v>
      </c>
      <c r="I17648">
        <v>-129.73578800000001</v>
      </c>
      <c r="J17648" s="1" t="str">
        <f t="shared" si="2635"/>
        <v>Fluid (stream)</v>
      </c>
      <c r="K17648" s="1" t="str">
        <f t="shared" si="2636"/>
        <v>Untreated Water</v>
      </c>
      <c r="O17648">
        <v>2.5000000000000001E-2</v>
      </c>
      <c r="P17648">
        <v>50</v>
      </c>
      <c r="Q17648">
        <v>6.4</v>
      </c>
    </row>
    <row r="17649" spans="1:17" hidden="1" x14ac:dyDescent="0.3">
      <c r="A17649" t="s">
        <v>68049</v>
      </c>
      <c r="B17649" t="s">
        <v>68050</v>
      </c>
      <c r="C17649" s="1" t="str">
        <f t="shared" si="2630"/>
        <v>21:0797</v>
      </c>
      <c r="D17649" s="1" t="str">
        <f t="shared" si="2634"/>
        <v>21:0224</v>
      </c>
      <c r="E17649" t="s">
        <v>68051</v>
      </c>
      <c r="F17649" t="s">
        <v>68052</v>
      </c>
      <c r="H17649">
        <v>63.009216899999998</v>
      </c>
      <c r="I17649">
        <v>-129.82088970000001</v>
      </c>
      <c r="J17649" s="1" t="str">
        <f t="shared" si="2635"/>
        <v>Fluid (stream)</v>
      </c>
      <c r="K17649" s="1" t="str">
        <f t="shared" si="2636"/>
        <v>Untreated Water</v>
      </c>
      <c r="O17649">
        <v>0.7</v>
      </c>
      <c r="P17649">
        <v>440</v>
      </c>
      <c r="Q17649">
        <v>3.3</v>
      </c>
    </row>
    <row r="17650" spans="1:17" hidden="1" x14ac:dyDescent="0.3">
      <c r="A17650" t="s">
        <v>68053</v>
      </c>
      <c r="B17650" t="s">
        <v>68054</v>
      </c>
      <c r="C17650" s="1" t="str">
        <f t="shared" si="2630"/>
        <v>21:0797</v>
      </c>
      <c r="D17650" s="1" t="str">
        <f t="shared" si="2634"/>
        <v>21:0224</v>
      </c>
      <c r="E17650" t="s">
        <v>68051</v>
      </c>
      <c r="F17650" t="s">
        <v>68055</v>
      </c>
      <c r="H17650">
        <v>63.009216899999998</v>
      </c>
      <c r="I17650">
        <v>-129.82088970000001</v>
      </c>
      <c r="J17650" s="1" t="str">
        <f t="shared" si="2635"/>
        <v>Fluid (stream)</v>
      </c>
      <c r="K17650" s="1" t="str">
        <f t="shared" si="2636"/>
        <v>Untreated Water</v>
      </c>
      <c r="O17650">
        <v>0.7</v>
      </c>
      <c r="P17650">
        <v>460</v>
      </c>
      <c r="Q17650">
        <v>3.3</v>
      </c>
    </row>
    <row r="17651" spans="1:17" hidden="1" x14ac:dyDescent="0.3">
      <c r="A17651" t="s">
        <v>68056</v>
      </c>
      <c r="B17651" t="s">
        <v>68057</v>
      </c>
      <c r="C17651" s="1" t="str">
        <f t="shared" si="2630"/>
        <v>21:0797</v>
      </c>
      <c r="D17651" s="1" t="str">
        <f t="shared" si="2634"/>
        <v>21:0224</v>
      </c>
      <c r="E17651" t="s">
        <v>68058</v>
      </c>
      <c r="F17651" t="s">
        <v>68059</v>
      </c>
      <c r="H17651">
        <v>63.016327400000002</v>
      </c>
      <c r="I17651">
        <v>-129.81599299999999</v>
      </c>
      <c r="J17651" s="1" t="str">
        <f t="shared" si="2635"/>
        <v>Fluid (stream)</v>
      </c>
      <c r="K17651" s="1" t="str">
        <f t="shared" si="2636"/>
        <v>Untreated Water</v>
      </c>
      <c r="O17651">
        <v>0.14000000000000001</v>
      </c>
      <c r="P17651">
        <v>280</v>
      </c>
      <c r="Q17651">
        <v>4.0999999999999996</v>
      </c>
    </row>
    <row r="17652" spans="1:17" hidden="1" x14ac:dyDescent="0.3">
      <c r="A17652" t="s">
        <v>68060</v>
      </c>
      <c r="B17652" t="s">
        <v>68061</v>
      </c>
      <c r="C17652" s="1" t="str">
        <f t="shared" si="2630"/>
        <v>21:0797</v>
      </c>
      <c r="D17652" s="1" t="str">
        <f t="shared" si="2634"/>
        <v>21:0224</v>
      </c>
      <c r="E17652" t="s">
        <v>68062</v>
      </c>
      <c r="F17652" t="s">
        <v>68063</v>
      </c>
      <c r="H17652">
        <v>63.027535499999999</v>
      </c>
      <c r="I17652">
        <v>-129.8691905</v>
      </c>
      <c r="J17652" s="1" t="str">
        <f t="shared" si="2635"/>
        <v>Fluid (stream)</v>
      </c>
      <c r="K17652" s="1" t="str">
        <f t="shared" si="2636"/>
        <v>Untreated Water</v>
      </c>
      <c r="O17652">
        <v>0.38</v>
      </c>
      <c r="P17652">
        <v>310</v>
      </c>
      <c r="Q17652">
        <v>3.8</v>
      </c>
    </row>
    <row r="17653" spans="1:17" hidden="1" x14ac:dyDescent="0.3">
      <c r="A17653" t="s">
        <v>68064</v>
      </c>
      <c r="B17653" t="s">
        <v>68065</v>
      </c>
      <c r="C17653" s="1" t="str">
        <f t="shared" si="2630"/>
        <v>21:0797</v>
      </c>
      <c r="D17653" s="1" t="str">
        <f t="shared" si="2634"/>
        <v>21:0224</v>
      </c>
      <c r="E17653" t="s">
        <v>68066</v>
      </c>
      <c r="F17653" t="s">
        <v>68067</v>
      </c>
      <c r="H17653">
        <v>63.002395700000001</v>
      </c>
      <c r="I17653">
        <v>-129.96679499999999</v>
      </c>
      <c r="J17653" s="1" t="str">
        <f t="shared" si="2635"/>
        <v>Fluid (stream)</v>
      </c>
      <c r="K17653" s="1" t="str">
        <f t="shared" si="2636"/>
        <v>Untreated Water</v>
      </c>
      <c r="O17653">
        <v>0.06</v>
      </c>
      <c r="P17653">
        <v>30</v>
      </c>
      <c r="Q17653">
        <v>6.8</v>
      </c>
    </row>
    <row r="17654" spans="1:17" hidden="1" x14ac:dyDescent="0.3">
      <c r="A17654" t="s">
        <v>68068</v>
      </c>
      <c r="B17654" t="s">
        <v>68069</v>
      </c>
      <c r="C17654" s="1" t="str">
        <f t="shared" si="2630"/>
        <v>21:0797</v>
      </c>
      <c r="D17654" s="1" t="str">
        <f t="shared" si="2634"/>
        <v>21:0224</v>
      </c>
      <c r="E17654" t="s">
        <v>68070</v>
      </c>
      <c r="F17654" t="s">
        <v>68071</v>
      </c>
      <c r="H17654">
        <v>63.0120334</v>
      </c>
      <c r="I17654">
        <v>-129.95796899999999</v>
      </c>
      <c r="J17654" s="1" t="str">
        <f t="shared" si="2635"/>
        <v>Fluid (stream)</v>
      </c>
      <c r="K17654" s="1" t="str">
        <f t="shared" si="2636"/>
        <v>Untreated Water</v>
      </c>
      <c r="O17654">
        <v>2.5000000000000001E-2</v>
      </c>
      <c r="P17654">
        <v>20</v>
      </c>
      <c r="Q17654">
        <v>6.8</v>
      </c>
    </row>
    <row r="17655" spans="1:17" hidden="1" x14ac:dyDescent="0.3">
      <c r="A17655" t="s">
        <v>68072</v>
      </c>
      <c r="B17655" t="s">
        <v>68073</v>
      </c>
      <c r="C17655" s="1" t="str">
        <f t="shared" si="2630"/>
        <v>21:0797</v>
      </c>
      <c r="D17655" s="1" t="str">
        <f t="shared" si="2634"/>
        <v>21:0224</v>
      </c>
      <c r="E17655" t="s">
        <v>68074</v>
      </c>
      <c r="F17655" t="s">
        <v>68075</v>
      </c>
      <c r="H17655">
        <v>63.028469899999997</v>
      </c>
      <c r="I17655">
        <v>-129.7927163</v>
      </c>
      <c r="J17655" s="1" t="str">
        <f t="shared" si="2635"/>
        <v>Fluid (stream)</v>
      </c>
      <c r="K17655" s="1" t="str">
        <f t="shared" si="2636"/>
        <v>Untreated Water</v>
      </c>
      <c r="O17655">
        <v>2.5000000000000001E-2</v>
      </c>
      <c r="P17655">
        <v>40</v>
      </c>
      <c r="Q17655">
        <v>6.8</v>
      </c>
    </row>
    <row r="17656" spans="1:17" hidden="1" x14ac:dyDescent="0.3">
      <c r="A17656" t="s">
        <v>68076</v>
      </c>
      <c r="B17656" t="s">
        <v>68077</v>
      </c>
      <c r="C17656" s="1" t="str">
        <f t="shared" si="2630"/>
        <v>21:0797</v>
      </c>
      <c r="D17656" s="1" t="str">
        <f>HYPERLINK("http://geochem.nrcan.gc.ca/cdogs/content/svy/svy_e.htm", "")</f>
        <v/>
      </c>
      <c r="G17656" s="1" t="str">
        <f>HYPERLINK("http://geochem.nrcan.gc.ca/cdogs/content/cr_/cr_00089_e.htm", "89")</f>
        <v>89</v>
      </c>
      <c r="J17656" t="s">
        <v>11453</v>
      </c>
      <c r="K17656" t="s">
        <v>11454</v>
      </c>
      <c r="O17656">
        <v>3.7</v>
      </c>
      <c r="P17656">
        <v>220</v>
      </c>
      <c r="Q17656">
        <v>7.6</v>
      </c>
    </row>
    <row r="17657" spans="1:17" hidden="1" x14ac:dyDescent="0.3">
      <c r="A17657" t="s">
        <v>68078</v>
      </c>
      <c r="B17657" t="s">
        <v>68079</v>
      </c>
      <c r="C17657" s="1" t="str">
        <f t="shared" si="2630"/>
        <v>21:0797</v>
      </c>
      <c r="D17657" s="1" t="str">
        <f t="shared" ref="D17657:D17666" si="2637">HYPERLINK("http://geochem.nrcan.gc.ca/cdogs/content/svy/svy210224_e.htm", "21:0224")</f>
        <v>21:0224</v>
      </c>
      <c r="E17657" t="s">
        <v>68080</v>
      </c>
      <c r="F17657" t="s">
        <v>68081</v>
      </c>
      <c r="H17657">
        <v>63.0340007</v>
      </c>
      <c r="I17657">
        <v>-129.81925469999999</v>
      </c>
      <c r="J17657" s="1" t="str">
        <f t="shared" ref="J17657:J17720" si="2638">HYPERLINK("http://geochem.nrcan.gc.ca/cdogs/content/kwd/kwd020018_e.htm", "Fluid (stream)")</f>
        <v>Fluid (stream)</v>
      </c>
      <c r="K17657" s="1" t="str">
        <f t="shared" ref="K17657:K17720" si="2639">HYPERLINK("http://geochem.nrcan.gc.ca/cdogs/content/kwd/kwd080007_e.htm", "Untreated Water")</f>
        <v>Untreated Water</v>
      </c>
      <c r="O17657">
        <v>0.11</v>
      </c>
      <c r="P17657">
        <v>340</v>
      </c>
      <c r="Q17657">
        <v>4.0999999999999996</v>
      </c>
    </row>
    <row r="17658" spans="1:17" hidden="1" x14ac:dyDescent="0.3">
      <c r="A17658" t="s">
        <v>68082</v>
      </c>
      <c r="B17658" t="s">
        <v>68083</v>
      </c>
      <c r="C17658" s="1" t="str">
        <f t="shared" si="2630"/>
        <v>21:0797</v>
      </c>
      <c r="D17658" s="1" t="str">
        <f t="shared" si="2637"/>
        <v>21:0224</v>
      </c>
      <c r="E17658" t="s">
        <v>68084</v>
      </c>
      <c r="F17658" t="s">
        <v>68085</v>
      </c>
      <c r="H17658">
        <v>63.049677099999997</v>
      </c>
      <c r="I17658">
        <v>-129.81233810000001</v>
      </c>
      <c r="J17658" s="1" t="str">
        <f t="shared" si="2638"/>
        <v>Fluid (stream)</v>
      </c>
      <c r="K17658" s="1" t="str">
        <f t="shared" si="2639"/>
        <v>Untreated Water</v>
      </c>
      <c r="O17658">
        <v>1.6</v>
      </c>
      <c r="P17658">
        <v>190</v>
      </c>
      <c r="Q17658">
        <v>3.6</v>
      </c>
    </row>
    <row r="17659" spans="1:17" hidden="1" x14ac:dyDescent="0.3">
      <c r="A17659" t="s">
        <v>68086</v>
      </c>
      <c r="B17659" t="s">
        <v>68087</v>
      </c>
      <c r="C17659" s="1" t="str">
        <f t="shared" si="2630"/>
        <v>21:0797</v>
      </c>
      <c r="D17659" s="1" t="str">
        <f t="shared" si="2637"/>
        <v>21:0224</v>
      </c>
      <c r="E17659" t="s">
        <v>68088</v>
      </c>
      <c r="F17659" t="s">
        <v>68089</v>
      </c>
      <c r="H17659">
        <v>63.054745099999998</v>
      </c>
      <c r="I17659">
        <v>-129.8269191</v>
      </c>
      <c r="J17659" s="1" t="str">
        <f t="shared" si="2638"/>
        <v>Fluid (stream)</v>
      </c>
      <c r="K17659" s="1" t="str">
        <f t="shared" si="2639"/>
        <v>Untreated Water</v>
      </c>
      <c r="O17659">
        <v>0.22</v>
      </c>
      <c r="P17659">
        <v>100</v>
      </c>
      <c r="Q17659">
        <v>4.5999999999999996</v>
      </c>
    </row>
    <row r="17660" spans="1:17" hidden="1" x14ac:dyDescent="0.3">
      <c r="A17660" t="s">
        <v>68090</v>
      </c>
      <c r="B17660" t="s">
        <v>68091</v>
      </c>
      <c r="C17660" s="1" t="str">
        <f t="shared" si="2630"/>
        <v>21:0797</v>
      </c>
      <c r="D17660" s="1" t="str">
        <f t="shared" si="2637"/>
        <v>21:0224</v>
      </c>
      <c r="E17660" t="s">
        <v>68092</v>
      </c>
      <c r="F17660" t="s">
        <v>68093</v>
      </c>
      <c r="H17660">
        <v>63.056767399999998</v>
      </c>
      <c r="I17660">
        <v>-129.84468150000001</v>
      </c>
      <c r="J17660" s="1" t="str">
        <f t="shared" si="2638"/>
        <v>Fluid (stream)</v>
      </c>
      <c r="K17660" s="1" t="str">
        <f t="shared" si="2639"/>
        <v>Untreated Water</v>
      </c>
      <c r="O17660">
        <v>0.42</v>
      </c>
      <c r="P17660">
        <v>140</v>
      </c>
      <c r="Q17660">
        <v>3.9</v>
      </c>
    </row>
    <row r="17661" spans="1:17" hidden="1" x14ac:dyDescent="0.3">
      <c r="A17661" t="s">
        <v>68094</v>
      </c>
      <c r="B17661" t="s">
        <v>68095</v>
      </c>
      <c r="C17661" s="1" t="str">
        <f t="shared" si="2630"/>
        <v>21:0797</v>
      </c>
      <c r="D17661" s="1" t="str">
        <f t="shared" si="2637"/>
        <v>21:0224</v>
      </c>
      <c r="E17661" t="s">
        <v>68096</v>
      </c>
      <c r="F17661" t="s">
        <v>68097</v>
      </c>
      <c r="H17661">
        <v>63.054144999999998</v>
      </c>
      <c r="I17661">
        <v>-129.86122130000001</v>
      </c>
      <c r="J17661" s="1" t="str">
        <f t="shared" si="2638"/>
        <v>Fluid (stream)</v>
      </c>
      <c r="K17661" s="1" t="str">
        <f t="shared" si="2639"/>
        <v>Untreated Water</v>
      </c>
      <c r="O17661">
        <v>0.28000000000000003</v>
      </c>
      <c r="P17661">
        <v>80</v>
      </c>
      <c r="Q17661">
        <v>6.8</v>
      </c>
    </row>
    <row r="17662" spans="1:17" hidden="1" x14ac:dyDescent="0.3">
      <c r="A17662" t="s">
        <v>68098</v>
      </c>
      <c r="B17662" t="s">
        <v>68099</v>
      </c>
      <c r="C17662" s="1" t="str">
        <f t="shared" si="2630"/>
        <v>21:0797</v>
      </c>
      <c r="D17662" s="1" t="str">
        <f t="shared" si="2637"/>
        <v>21:0224</v>
      </c>
      <c r="E17662" t="s">
        <v>68100</v>
      </c>
      <c r="F17662" t="s">
        <v>68101</v>
      </c>
      <c r="H17662">
        <v>63.069498600000003</v>
      </c>
      <c r="I17662">
        <v>-129.8366791</v>
      </c>
      <c r="J17662" s="1" t="str">
        <f t="shared" si="2638"/>
        <v>Fluid (stream)</v>
      </c>
      <c r="K17662" s="1" t="str">
        <f t="shared" si="2639"/>
        <v>Untreated Water</v>
      </c>
      <c r="O17662">
        <v>0.39</v>
      </c>
      <c r="P17662">
        <v>140</v>
      </c>
      <c r="Q17662">
        <v>4.0999999999999996</v>
      </c>
    </row>
    <row r="17663" spans="1:17" hidden="1" x14ac:dyDescent="0.3">
      <c r="A17663" t="s">
        <v>68102</v>
      </c>
      <c r="B17663" t="s">
        <v>68103</v>
      </c>
      <c r="C17663" s="1" t="str">
        <f t="shared" si="2630"/>
        <v>21:0797</v>
      </c>
      <c r="D17663" s="1" t="str">
        <f t="shared" si="2637"/>
        <v>21:0224</v>
      </c>
      <c r="E17663" t="s">
        <v>68104</v>
      </c>
      <c r="F17663" t="s">
        <v>68105</v>
      </c>
      <c r="H17663">
        <v>63.084959900000001</v>
      </c>
      <c r="I17663">
        <v>-129.8627271</v>
      </c>
      <c r="J17663" s="1" t="str">
        <f t="shared" si="2638"/>
        <v>Fluid (stream)</v>
      </c>
      <c r="K17663" s="1" t="str">
        <f t="shared" si="2639"/>
        <v>Untreated Water</v>
      </c>
      <c r="O17663">
        <v>0.47</v>
      </c>
      <c r="P17663">
        <v>70</v>
      </c>
      <c r="Q17663">
        <v>4.5999999999999996</v>
      </c>
    </row>
    <row r="17664" spans="1:17" hidden="1" x14ac:dyDescent="0.3">
      <c r="A17664" t="s">
        <v>68106</v>
      </c>
      <c r="B17664" t="s">
        <v>68107</v>
      </c>
      <c r="C17664" s="1" t="str">
        <f t="shared" si="2630"/>
        <v>21:0797</v>
      </c>
      <c r="D17664" s="1" t="str">
        <f t="shared" si="2637"/>
        <v>21:0224</v>
      </c>
      <c r="E17664" t="s">
        <v>68108</v>
      </c>
      <c r="F17664" t="s">
        <v>68109</v>
      </c>
      <c r="H17664">
        <v>63.052667499999998</v>
      </c>
      <c r="I17664">
        <v>-129.91341589999999</v>
      </c>
      <c r="J17664" s="1" t="str">
        <f t="shared" si="2638"/>
        <v>Fluid (stream)</v>
      </c>
      <c r="K17664" s="1" t="str">
        <f t="shared" si="2639"/>
        <v>Untreated Water</v>
      </c>
      <c r="O17664">
        <v>2.5000000000000001E-2</v>
      </c>
      <c r="P17664">
        <v>50</v>
      </c>
      <c r="Q17664">
        <v>5.2</v>
      </c>
    </row>
    <row r="17665" spans="1:17" hidden="1" x14ac:dyDescent="0.3">
      <c r="A17665" t="s">
        <v>68110</v>
      </c>
      <c r="B17665" t="s">
        <v>68111</v>
      </c>
      <c r="C17665" s="1" t="str">
        <f t="shared" si="2630"/>
        <v>21:0797</v>
      </c>
      <c r="D17665" s="1" t="str">
        <f t="shared" si="2637"/>
        <v>21:0224</v>
      </c>
      <c r="E17665" t="s">
        <v>68112</v>
      </c>
      <c r="F17665" t="s">
        <v>68113</v>
      </c>
      <c r="H17665">
        <v>63.050664400000002</v>
      </c>
      <c r="I17665">
        <v>-129.9205327</v>
      </c>
      <c r="J17665" s="1" t="str">
        <f t="shared" si="2638"/>
        <v>Fluid (stream)</v>
      </c>
      <c r="K17665" s="1" t="str">
        <f t="shared" si="2639"/>
        <v>Untreated Water</v>
      </c>
      <c r="O17665">
        <v>0.14000000000000001</v>
      </c>
      <c r="P17665">
        <v>30</v>
      </c>
      <c r="Q17665">
        <v>6.8</v>
      </c>
    </row>
    <row r="17666" spans="1:17" hidden="1" x14ac:dyDescent="0.3">
      <c r="A17666" t="s">
        <v>68114</v>
      </c>
      <c r="B17666" t="s">
        <v>68115</v>
      </c>
      <c r="C17666" s="1" t="str">
        <f t="shared" si="2630"/>
        <v>21:0797</v>
      </c>
      <c r="D17666" s="1" t="str">
        <f t="shared" si="2637"/>
        <v>21:0224</v>
      </c>
      <c r="E17666" t="s">
        <v>68116</v>
      </c>
      <c r="F17666" t="s">
        <v>68117</v>
      </c>
      <c r="H17666">
        <v>63.069643599999999</v>
      </c>
      <c r="I17666">
        <v>-129.99143240000001</v>
      </c>
      <c r="J17666" s="1" t="str">
        <f t="shared" si="2638"/>
        <v>Fluid (stream)</v>
      </c>
      <c r="K17666" s="1" t="str">
        <f t="shared" si="2639"/>
        <v>Untreated Water</v>
      </c>
      <c r="O17666">
        <v>0.22</v>
      </c>
      <c r="P17666">
        <v>20</v>
      </c>
      <c r="Q17666">
        <v>6.9</v>
      </c>
    </row>
    <row r="17667" spans="1:17" x14ac:dyDescent="0.3">
      <c r="A17667" t="s">
        <v>68118</v>
      </c>
      <c r="B17667" t="s">
        <v>68119</v>
      </c>
      <c r="C17667" s="1" t="str">
        <f t="shared" ref="C17667:C17730" si="2640">HYPERLINK("http://geochem.nrcan.gc.ca/cdogs/content/bdl/bdl210802_e.htm", "21:0802")</f>
        <v>21:0802</v>
      </c>
      <c r="D17667" s="1" t="str">
        <f t="shared" ref="D17667:D17698" si="2641">HYPERLINK("http://geochem.nrcan.gc.ca/cdogs/content/svy/svy210225_e.htm", "21:0225")</f>
        <v>21:0225</v>
      </c>
      <c r="E17667" t="s">
        <v>68120</v>
      </c>
      <c r="F17667" t="s">
        <v>68121</v>
      </c>
      <c r="H17667">
        <v>45.233963600000003</v>
      </c>
      <c r="I17667">
        <v>-67.422461799999994</v>
      </c>
      <c r="J17667" s="1" t="str">
        <f t="shared" si="2638"/>
        <v>Fluid (stream)</v>
      </c>
      <c r="K17667" s="1" t="str">
        <f t="shared" si="2639"/>
        <v>Untreated Water</v>
      </c>
      <c r="L17667">
        <v>1</v>
      </c>
      <c r="M17667" t="s">
        <v>11392</v>
      </c>
      <c r="N17667">
        <v>1</v>
      </c>
      <c r="O17667">
        <v>2.5000000000000001E-2</v>
      </c>
      <c r="P17667">
        <v>20</v>
      </c>
      <c r="Q17667">
        <v>7.1</v>
      </c>
    </row>
    <row r="17668" spans="1:17" x14ac:dyDescent="0.3">
      <c r="A17668" t="s">
        <v>68122</v>
      </c>
      <c r="B17668" t="s">
        <v>68123</v>
      </c>
      <c r="C17668" s="1" t="str">
        <f t="shared" si="2640"/>
        <v>21:0802</v>
      </c>
      <c r="D17668" s="1" t="str">
        <f t="shared" si="2641"/>
        <v>21:0225</v>
      </c>
      <c r="E17668" t="s">
        <v>68124</v>
      </c>
      <c r="F17668" t="s">
        <v>68125</v>
      </c>
      <c r="H17668">
        <v>45.187169099999998</v>
      </c>
      <c r="I17668">
        <v>-67.375152</v>
      </c>
      <c r="J17668" s="1" t="str">
        <f t="shared" si="2638"/>
        <v>Fluid (stream)</v>
      </c>
      <c r="K17668" s="1" t="str">
        <f t="shared" si="2639"/>
        <v>Untreated Water</v>
      </c>
      <c r="L17668">
        <v>1</v>
      </c>
      <c r="M17668" t="s">
        <v>11397</v>
      </c>
      <c r="N17668">
        <v>2</v>
      </c>
      <c r="O17668">
        <v>2.5000000000000001E-2</v>
      </c>
      <c r="P17668">
        <v>40</v>
      </c>
      <c r="Q17668">
        <v>7.2</v>
      </c>
    </row>
    <row r="17669" spans="1:17" x14ac:dyDescent="0.3">
      <c r="A17669" t="s">
        <v>68126</v>
      </c>
      <c r="B17669" t="s">
        <v>68127</v>
      </c>
      <c r="C17669" s="1" t="str">
        <f t="shared" si="2640"/>
        <v>21:0802</v>
      </c>
      <c r="D17669" s="1" t="str">
        <f t="shared" si="2641"/>
        <v>21:0225</v>
      </c>
      <c r="E17669" t="s">
        <v>68128</v>
      </c>
      <c r="F17669" t="s">
        <v>68129</v>
      </c>
      <c r="H17669">
        <v>45.1781662</v>
      </c>
      <c r="I17669">
        <v>-67.392259699999997</v>
      </c>
      <c r="J17669" s="1" t="str">
        <f t="shared" si="2638"/>
        <v>Fluid (stream)</v>
      </c>
      <c r="K17669" s="1" t="str">
        <f t="shared" si="2639"/>
        <v>Untreated Water</v>
      </c>
      <c r="L17669">
        <v>1</v>
      </c>
      <c r="M17669" t="s">
        <v>11402</v>
      </c>
      <c r="N17669">
        <v>3</v>
      </c>
    </row>
    <row r="17670" spans="1:17" x14ac:dyDescent="0.3">
      <c r="A17670" t="s">
        <v>68130</v>
      </c>
      <c r="B17670" t="s">
        <v>68131</v>
      </c>
      <c r="C17670" s="1" t="str">
        <f t="shared" si="2640"/>
        <v>21:0802</v>
      </c>
      <c r="D17670" s="1" t="str">
        <f t="shared" si="2641"/>
        <v>21:0225</v>
      </c>
      <c r="E17670" t="s">
        <v>68132</v>
      </c>
      <c r="F17670" t="s">
        <v>68133</v>
      </c>
      <c r="H17670">
        <v>45.173968799999997</v>
      </c>
      <c r="I17670">
        <v>-67.348456999999996</v>
      </c>
      <c r="J17670" s="1" t="str">
        <f t="shared" si="2638"/>
        <v>Fluid (stream)</v>
      </c>
      <c r="K17670" s="1" t="str">
        <f t="shared" si="2639"/>
        <v>Untreated Water</v>
      </c>
      <c r="L17670">
        <v>1</v>
      </c>
      <c r="M17670" t="s">
        <v>11411</v>
      </c>
      <c r="N17670">
        <v>4</v>
      </c>
      <c r="O17670">
        <v>2.5000000000000001E-2</v>
      </c>
      <c r="P17670">
        <v>40</v>
      </c>
      <c r="Q17670">
        <v>7.4</v>
      </c>
    </row>
    <row r="17671" spans="1:17" x14ac:dyDescent="0.3">
      <c r="A17671" t="s">
        <v>68134</v>
      </c>
      <c r="B17671" t="s">
        <v>68135</v>
      </c>
      <c r="C17671" s="1" t="str">
        <f t="shared" si="2640"/>
        <v>21:0802</v>
      </c>
      <c r="D17671" s="1" t="str">
        <f t="shared" si="2641"/>
        <v>21:0225</v>
      </c>
      <c r="E17671" t="s">
        <v>68136</v>
      </c>
      <c r="F17671" t="s">
        <v>68137</v>
      </c>
      <c r="H17671">
        <v>45.162566900000002</v>
      </c>
      <c r="I17671">
        <v>-67.339955599999996</v>
      </c>
      <c r="J17671" s="1" t="str">
        <f t="shared" si="2638"/>
        <v>Fluid (stream)</v>
      </c>
      <c r="K17671" s="1" t="str">
        <f t="shared" si="2639"/>
        <v>Untreated Water</v>
      </c>
      <c r="L17671">
        <v>1</v>
      </c>
      <c r="M17671" t="s">
        <v>11416</v>
      </c>
      <c r="N17671">
        <v>5</v>
      </c>
      <c r="O17671">
        <v>2.5000000000000001E-2</v>
      </c>
      <c r="P17671">
        <v>40</v>
      </c>
      <c r="Q17671">
        <v>7.3</v>
      </c>
    </row>
    <row r="17672" spans="1:17" x14ac:dyDescent="0.3">
      <c r="A17672" t="s">
        <v>68138</v>
      </c>
      <c r="B17672" t="s">
        <v>68139</v>
      </c>
      <c r="C17672" s="1" t="str">
        <f t="shared" si="2640"/>
        <v>21:0802</v>
      </c>
      <c r="D17672" s="1" t="str">
        <f t="shared" si="2641"/>
        <v>21:0225</v>
      </c>
      <c r="E17672" t="s">
        <v>68140</v>
      </c>
      <c r="F17672" t="s">
        <v>68141</v>
      </c>
      <c r="H17672">
        <v>45.148370700000001</v>
      </c>
      <c r="I17672">
        <v>-67.304952200000002</v>
      </c>
      <c r="J17672" s="1" t="str">
        <f t="shared" si="2638"/>
        <v>Fluid (stream)</v>
      </c>
      <c r="K17672" s="1" t="str">
        <f t="shared" si="2639"/>
        <v>Untreated Water</v>
      </c>
      <c r="L17672">
        <v>1</v>
      </c>
      <c r="M17672" t="s">
        <v>11421</v>
      </c>
      <c r="N17672">
        <v>6</v>
      </c>
      <c r="O17672">
        <v>2.5000000000000001E-2</v>
      </c>
      <c r="P17672">
        <v>50</v>
      </c>
      <c r="Q17672">
        <v>7.5</v>
      </c>
    </row>
    <row r="17673" spans="1:17" x14ac:dyDescent="0.3">
      <c r="A17673" t="s">
        <v>68142</v>
      </c>
      <c r="B17673" t="s">
        <v>68143</v>
      </c>
      <c r="C17673" s="1" t="str">
        <f t="shared" si="2640"/>
        <v>21:0802</v>
      </c>
      <c r="D17673" s="1" t="str">
        <f t="shared" si="2641"/>
        <v>21:0225</v>
      </c>
      <c r="E17673" t="s">
        <v>68144</v>
      </c>
      <c r="F17673" t="s">
        <v>68145</v>
      </c>
      <c r="H17673">
        <v>45.179868399999997</v>
      </c>
      <c r="I17673">
        <v>-67.3074546</v>
      </c>
      <c r="J17673" s="1" t="str">
        <f t="shared" si="2638"/>
        <v>Fluid (stream)</v>
      </c>
      <c r="K17673" s="1" t="str">
        <f t="shared" si="2639"/>
        <v>Untreated Water</v>
      </c>
      <c r="L17673">
        <v>1</v>
      </c>
      <c r="M17673" t="s">
        <v>11426</v>
      </c>
      <c r="N17673">
        <v>7</v>
      </c>
      <c r="O17673">
        <v>2.5000000000000001E-2</v>
      </c>
      <c r="P17673">
        <v>40</v>
      </c>
      <c r="Q17673">
        <v>7.5</v>
      </c>
    </row>
    <row r="17674" spans="1:17" x14ac:dyDescent="0.3">
      <c r="A17674" t="s">
        <v>68146</v>
      </c>
      <c r="B17674" t="s">
        <v>68147</v>
      </c>
      <c r="C17674" s="1" t="str">
        <f t="shared" si="2640"/>
        <v>21:0802</v>
      </c>
      <c r="D17674" s="1" t="str">
        <f t="shared" si="2641"/>
        <v>21:0225</v>
      </c>
      <c r="E17674" t="s">
        <v>68148</v>
      </c>
      <c r="F17674" t="s">
        <v>68149</v>
      </c>
      <c r="H17674">
        <v>45.153071199999999</v>
      </c>
      <c r="I17674">
        <v>-67.363157000000001</v>
      </c>
      <c r="J17674" s="1" t="str">
        <f t="shared" si="2638"/>
        <v>Fluid (stream)</v>
      </c>
      <c r="K17674" s="1" t="str">
        <f t="shared" si="2639"/>
        <v>Untreated Water</v>
      </c>
      <c r="L17674">
        <v>1</v>
      </c>
      <c r="M17674" t="s">
        <v>11440</v>
      </c>
      <c r="N17674">
        <v>8</v>
      </c>
      <c r="O17674">
        <v>2.5000000000000001E-2</v>
      </c>
      <c r="P17674">
        <v>30</v>
      </c>
      <c r="Q17674">
        <v>5.4</v>
      </c>
    </row>
    <row r="17675" spans="1:17" x14ac:dyDescent="0.3">
      <c r="A17675" t="s">
        <v>68150</v>
      </c>
      <c r="B17675" t="s">
        <v>68151</v>
      </c>
      <c r="C17675" s="1" t="str">
        <f t="shared" si="2640"/>
        <v>21:0802</v>
      </c>
      <c r="D17675" s="1" t="str">
        <f t="shared" si="2641"/>
        <v>21:0225</v>
      </c>
      <c r="E17675" t="s">
        <v>68152</v>
      </c>
      <c r="F17675" t="s">
        <v>68153</v>
      </c>
      <c r="H17675">
        <v>45.150969199999999</v>
      </c>
      <c r="I17675">
        <v>-67.3310563</v>
      </c>
      <c r="J17675" s="1" t="str">
        <f t="shared" si="2638"/>
        <v>Fluid (stream)</v>
      </c>
      <c r="K17675" s="1" t="str">
        <f t="shared" si="2639"/>
        <v>Untreated Water</v>
      </c>
      <c r="L17675">
        <v>1</v>
      </c>
      <c r="M17675" t="s">
        <v>11445</v>
      </c>
      <c r="N17675">
        <v>9</v>
      </c>
      <c r="O17675">
        <v>2.5000000000000001E-2</v>
      </c>
      <c r="P17675">
        <v>30</v>
      </c>
      <c r="Q17675">
        <v>7</v>
      </c>
    </row>
    <row r="17676" spans="1:17" x14ac:dyDescent="0.3">
      <c r="A17676" t="s">
        <v>68154</v>
      </c>
      <c r="B17676" t="s">
        <v>68155</v>
      </c>
      <c r="C17676" s="1" t="str">
        <f t="shared" si="2640"/>
        <v>21:0802</v>
      </c>
      <c r="D17676" s="1" t="str">
        <f t="shared" si="2641"/>
        <v>21:0225</v>
      </c>
      <c r="E17676" t="s">
        <v>68156</v>
      </c>
      <c r="F17676" t="s">
        <v>68157</v>
      </c>
      <c r="H17676">
        <v>45.141762800000002</v>
      </c>
      <c r="I17676">
        <v>-67.364256600000004</v>
      </c>
      <c r="J17676" s="1" t="str">
        <f t="shared" si="2638"/>
        <v>Fluid (stream)</v>
      </c>
      <c r="K17676" s="1" t="str">
        <f t="shared" si="2639"/>
        <v>Untreated Water</v>
      </c>
      <c r="L17676">
        <v>1</v>
      </c>
      <c r="M17676" t="s">
        <v>11431</v>
      </c>
      <c r="N17676">
        <v>10</v>
      </c>
      <c r="O17676">
        <v>2.5000000000000001E-2</v>
      </c>
      <c r="P17676">
        <v>30</v>
      </c>
      <c r="Q17676">
        <v>6.4</v>
      </c>
    </row>
    <row r="17677" spans="1:17" x14ac:dyDescent="0.3">
      <c r="A17677" t="s">
        <v>68158</v>
      </c>
      <c r="B17677" t="s">
        <v>68159</v>
      </c>
      <c r="C17677" s="1" t="str">
        <f t="shared" si="2640"/>
        <v>21:0802</v>
      </c>
      <c r="D17677" s="1" t="str">
        <f t="shared" si="2641"/>
        <v>21:0225</v>
      </c>
      <c r="E17677" t="s">
        <v>68156</v>
      </c>
      <c r="F17677" t="s">
        <v>68160</v>
      </c>
      <c r="H17677">
        <v>45.141762800000002</v>
      </c>
      <c r="I17677">
        <v>-67.364256600000004</v>
      </c>
      <c r="J17677" s="1" t="str">
        <f t="shared" si="2638"/>
        <v>Fluid (stream)</v>
      </c>
      <c r="K17677" s="1" t="str">
        <f t="shared" si="2639"/>
        <v>Untreated Water</v>
      </c>
      <c r="L17677">
        <v>1</v>
      </c>
      <c r="M17677" t="s">
        <v>11435</v>
      </c>
      <c r="N17677">
        <v>11</v>
      </c>
      <c r="O17677">
        <v>2.5000000000000001E-2</v>
      </c>
      <c r="P17677">
        <v>30</v>
      </c>
      <c r="Q17677">
        <v>6.4</v>
      </c>
    </row>
    <row r="17678" spans="1:17" x14ac:dyDescent="0.3">
      <c r="A17678" t="s">
        <v>68161</v>
      </c>
      <c r="B17678" t="s">
        <v>68162</v>
      </c>
      <c r="C17678" s="1" t="str">
        <f t="shared" si="2640"/>
        <v>21:0802</v>
      </c>
      <c r="D17678" s="1" t="str">
        <f t="shared" si="2641"/>
        <v>21:0225</v>
      </c>
      <c r="E17678" t="s">
        <v>68163</v>
      </c>
      <c r="F17678" t="s">
        <v>68164</v>
      </c>
      <c r="H17678">
        <v>45.133567599999999</v>
      </c>
      <c r="I17678">
        <v>-67.330355900000001</v>
      </c>
      <c r="J17678" s="1" t="str">
        <f t="shared" si="2638"/>
        <v>Fluid (stream)</v>
      </c>
      <c r="K17678" s="1" t="str">
        <f t="shared" si="2639"/>
        <v>Untreated Water</v>
      </c>
      <c r="L17678">
        <v>1</v>
      </c>
      <c r="M17678" t="s">
        <v>11450</v>
      </c>
      <c r="N17678">
        <v>12</v>
      </c>
      <c r="O17678">
        <v>2.5000000000000001E-2</v>
      </c>
      <c r="P17678">
        <v>60</v>
      </c>
      <c r="Q17678">
        <v>7</v>
      </c>
    </row>
    <row r="17679" spans="1:17" x14ac:dyDescent="0.3">
      <c r="A17679" t="s">
        <v>68165</v>
      </c>
      <c r="B17679" t="s">
        <v>68166</v>
      </c>
      <c r="C17679" s="1" t="str">
        <f t="shared" si="2640"/>
        <v>21:0802</v>
      </c>
      <c r="D17679" s="1" t="str">
        <f t="shared" si="2641"/>
        <v>21:0225</v>
      </c>
      <c r="E17679" t="s">
        <v>68167</v>
      </c>
      <c r="F17679" t="s">
        <v>68168</v>
      </c>
      <c r="H17679">
        <v>45.191867700000003</v>
      </c>
      <c r="I17679">
        <v>-67.343751299999994</v>
      </c>
      <c r="J17679" s="1" t="str">
        <f t="shared" si="2638"/>
        <v>Fluid (stream)</v>
      </c>
      <c r="K17679" s="1" t="str">
        <f t="shared" si="2639"/>
        <v>Untreated Water</v>
      </c>
      <c r="L17679">
        <v>1</v>
      </c>
      <c r="M17679" t="s">
        <v>11460</v>
      </c>
      <c r="N17679">
        <v>13</v>
      </c>
      <c r="O17679">
        <v>2.5000000000000001E-2</v>
      </c>
      <c r="P17679">
        <v>30</v>
      </c>
      <c r="Q17679">
        <v>4.9000000000000004</v>
      </c>
    </row>
    <row r="17680" spans="1:17" x14ac:dyDescent="0.3">
      <c r="A17680" t="s">
        <v>68169</v>
      </c>
      <c r="B17680" t="s">
        <v>68170</v>
      </c>
      <c r="C17680" s="1" t="str">
        <f t="shared" si="2640"/>
        <v>21:0802</v>
      </c>
      <c r="D17680" s="1" t="str">
        <f t="shared" si="2641"/>
        <v>21:0225</v>
      </c>
      <c r="E17680" t="s">
        <v>68171</v>
      </c>
      <c r="F17680" t="s">
        <v>68172</v>
      </c>
      <c r="H17680">
        <v>45.188167700000001</v>
      </c>
      <c r="I17680">
        <v>-67.341859900000003</v>
      </c>
      <c r="J17680" s="1" t="str">
        <f t="shared" si="2638"/>
        <v>Fluid (stream)</v>
      </c>
      <c r="K17680" s="1" t="str">
        <f t="shared" si="2639"/>
        <v>Untreated Water</v>
      </c>
      <c r="L17680">
        <v>1</v>
      </c>
      <c r="M17680" t="s">
        <v>11465</v>
      </c>
      <c r="N17680">
        <v>14</v>
      </c>
      <c r="O17680">
        <v>2.5000000000000001E-2</v>
      </c>
      <c r="P17680">
        <v>20</v>
      </c>
      <c r="Q17680">
        <v>5.2</v>
      </c>
    </row>
    <row r="17681" spans="1:17" x14ac:dyDescent="0.3">
      <c r="A17681" t="s">
        <v>68173</v>
      </c>
      <c r="B17681" t="s">
        <v>68174</v>
      </c>
      <c r="C17681" s="1" t="str">
        <f t="shared" si="2640"/>
        <v>21:0802</v>
      </c>
      <c r="D17681" s="1" t="str">
        <f t="shared" si="2641"/>
        <v>21:0225</v>
      </c>
      <c r="E17681" t="s">
        <v>68175</v>
      </c>
      <c r="F17681" t="s">
        <v>68176</v>
      </c>
      <c r="H17681">
        <v>45.153965900000003</v>
      </c>
      <c r="I17681">
        <v>-67.381757100000002</v>
      </c>
      <c r="J17681" s="1" t="str">
        <f t="shared" si="2638"/>
        <v>Fluid (stream)</v>
      </c>
      <c r="K17681" s="1" t="str">
        <f t="shared" si="2639"/>
        <v>Untreated Water</v>
      </c>
      <c r="L17681">
        <v>1</v>
      </c>
      <c r="M17681" t="s">
        <v>11470</v>
      </c>
      <c r="N17681">
        <v>15</v>
      </c>
      <c r="O17681">
        <v>2.5000000000000001E-2</v>
      </c>
      <c r="P17681">
        <v>10</v>
      </c>
      <c r="Q17681">
        <v>6.6</v>
      </c>
    </row>
    <row r="17682" spans="1:17" x14ac:dyDescent="0.3">
      <c r="A17682" t="s">
        <v>68177</v>
      </c>
      <c r="B17682" t="s">
        <v>68178</v>
      </c>
      <c r="C17682" s="1" t="str">
        <f t="shared" si="2640"/>
        <v>21:0802</v>
      </c>
      <c r="D17682" s="1" t="str">
        <f t="shared" si="2641"/>
        <v>21:0225</v>
      </c>
      <c r="E17682" t="s">
        <v>68179</v>
      </c>
      <c r="F17682" t="s">
        <v>68180</v>
      </c>
      <c r="H17682">
        <v>45.214263000000003</v>
      </c>
      <c r="I17682">
        <v>-67.344362700000005</v>
      </c>
      <c r="J17682" s="1" t="str">
        <f t="shared" si="2638"/>
        <v>Fluid (stream)</v>
      </c>
      <c r="K17682" s="1" t="str">
        <f t="shared" si="2639"/>
        <v>Untreated Water</v>
      </c>
      <c r="L17682">
        <v>1</v>
      </c>
      <c r="M17682" t="s">
        <v>11475</v>
      </c>
      <c r="N17682">
        <v>16</v>
      </c>
      <c r="O17682">
        <v>2.5000000000000001E-2</v>
      </c>
      <c r="P17682">
        <v>10</v>
      </c>
      <c r="Q17682">
        <v>5.0999999999999996</v>
      </c>
    </row>
    <row r="17683" spans="1:17" x14ac:dyDescent="0.3">
      <c r="A17683" t="s">
        <v>68181</v>
      </c>
      <c r="B17683" t="s">
        <v>68182</v>
      </c>
      <c r="C17683" s="1" t="str">
        <f t="shared" si="2640"/>
        <v>21:0802</v>
      </c>
      <c r="D17683" s="1" t="str">
        <f t="shared" si="2641"/>
        <v>21:0225</v>
      </c>
      <c r="E17683" t="s">
        <v>68183</v>
      </c>
      <c r="F17683" t="s">
        <v>68184</v>
      </c>
      <c r="H17683">
        <v>45.241664299999997</v>
      </c>
      <c r="I17683">
        <v>-67.0701435</v>
      </c>
      <c r="J17683" s="1" t="str">
        <f t="shared" si="2638"/>
        <v>Fluid (stream)</v>
      </c>
      <c r="K17683" s="1" t="str">
        <f t="shared" si="2639"/>
        <v>Untreated Water</v>
      </c>
      <c r="L17683">
        <v>1</v>
      </c>
      <c r="M17683" t="s">
        <v>11480</v>
      </c>
      <c r="N17683">
        <v>17</v>
      </c>
      <c r="O17683">
        <v>2.5000000000000001E-2</v>
      </c>
      <c r="P17683">
        <v>20</v>
      </c>
      <c r="Q17683">
        <v>6.2</v>
      </c>
    </row>
    <row r="17684" spans="1:17" x14ac:dyDescent="0.3">
      <c r="A17684" t="s">
        <v>68185</v>
      </c>
      <c r="B17684" t="s">
        <v>68186</v>
      </c>
      <c r="C17684" s="1" t="str">
        <f t="shared" si="2640"/>
        <v>21:0802</v>
      </c>
      <c r="D17684" s="1" t="str">
        <f t="shared" si="2641"/>
        <v>21:0225</v>
      </c>
      <c r="E17684" t="s">
        <v>68187</v>
      </c>
      <c r="F17684" t="s">
        <v>68188</v>
      </c>
      <c r="H17684">
        <v>45.233563599999997</v>
      </c>
      <c r="I17684">
        <v>-67.062748600000006</v>
      </c>
      <c r="J17684" s="1" t="str">
        <f t="shared" si="2638"/>
        <v>Fluid (stream)</v>
      </c>
      <c r="K17684" s="1" t="str">
        <f t="shared" si="2639"/>
        <v>Untreated Water</v>
      </c>
      <c r="L17684">
        <v>1</v>
      </c>
      <c r="M17684" t="s">
        <v>12548</v>
      </c>
      <c r="N17684">
        <v>18</v>
      </c>
      <c r="O17684">
        <v>2.5000000000000001E-2</v>
      </c>
      <c r="P17684">
        <v>20</v>
      </c>
      <c r="Q17684">
        <v>6.6</v>
      </c>
    </row>
    <row r="17685" spans="1:17" x14ac:dyDescent="0.3">
      <c r="A17685" t="s">
        <v>68189</v>
      </c>
      <c r="B17685" t="s">
        <v>68190</v>
      </c>
      <c r="C17685" s="1" t="str">
        <f t="shared" si="2640"/>
        <v>21:0802</v>
      </c>
      <c r="D17685" s="1" t="str">
        <f t="shared" si="2641"/>
        <v>21:0225</v>
      </c>
      <c r="E17685" t="s">
        <v>68191</v>
      </c>
      <c r="F17685" t="s">
        <v>68192</v>
      </c>
      <c r="H17685">
        <v>45.239568800000001</v>
      </c>
      <c r="I17685">
        <v>-67.086841399999997</v>
      </c>
      <c r="J17685" s="1" t="str">
        <f t="shared" si="2638"/>
        <v>Fluid (stream)</v>
      </c>
      <c r="K17685" s="1" t="str">
        <f t="shared" si="2639"/>
        <v>Untreated Water</v>
      </c>
      <c r="L17685">
        <v>2</v>
      </c>
      <c r="M17685" t="s">
        <v>11392</v>
      </c>
      <c r="N17685">
        <v>19</v>
      </c>
      <c r="O17685">
        <v>2.5000000000000001E-2</v>
      </c>
      <c r="P17685">
        <v>40</v>
      </c>
      <c r="Q17685">
        <v>4.5999999999999996</v>
      </c>
    </row>
    <row r="17686" spans="1:17" x14ac:dyDescent="0.3">
      <c r="A17686" t="s">
        <v>68193</v>
      </c>
      <c r="B17686" t="s">
        <v>68194</v>
      </c>
      <c r="C17686" s="1" t="str">
        <f t="shared" si="2640"/>
        <v>21:0802</v>
      </c>
      <c r="D17686" s="1" t="str">
        <f t="shared" si="2641"/>
        <v>21:0225</v>
      </c>
      <c r="E17686" t="s">
        <v>68195</v>
      </c>
      <c r="F17686" t="s">
        <v>68196</v>
      </c>
      <c r="H17686">
        <v>45.230868899999997</v>
      </c>
      <c r="I17686">
        <v>-67.090343700000005</v>
      </c>
      <c r="J17686" s="1" t="str">
        <f t="shared" si="2638"/>
        <v>Fluid (stream)</v>
      </c>
      <c r="K17686" s="1" t="str">
        <f t="shared" si="2639"/>
        <v>Untreated Water</v>
      </c>
      <c r="L17686">
        <v>2</v>
      </c>
      <c r="M17686" t="s">
        <v>11397</v>
      </c>
      <c r="N17686">
        <v>20</v>
      </c>
      <c r="O17686">
        <v>2.5000000000000001E-2</v>
      </c>
      <c r="P17686">
        <v>50</v>
      </c>
      <c r="Q17686">
        <v>5</v>
      </c>
    </row>
    <row r="17687" spans="1:17" x14ac:dyDescent="0.3">
      <c r="A17687" t="s">
        <v>68197</v>
      </c>
      <c r="B17687" t="s">
        <v>68198</v>
      </c>
      <c r="C17687" s="1" t="str">
        <f t="shared" si="2640"/>
        <v>21:0802</v>
      </c>
      <c r="D17687" s="1" t="str">
        <f t="shared" si="2641"/>
        <v>21:0225</v>
      </c>
      <c r="E17687" t="s">
        <v>68199</v>
      </c>
      <c r="F17687" t="s">
        <v>68200</v>
      </c>
      <c r="H17687">
        <v>45.228569899999997</v>
      </c>
      <c r="I17687">
        <v>-67.091745500000002</v>
      </c>
      <c r="J17687" s="1" t="str">
        <f t="shared" si="2638"/>
        <v>Fluid (stream)</v>
      </c>
      <c r="K17687" s="1" t="str">
        <f t="shared" si="2639"/>
        <v>Untreated Water</v>
      </c>
      <c r="L17687">
        <v>2</v>
      </c>
      <c r="M17687" t="s">
        <v>11402</v>
      </c>
      <c r="N17687">
        <v>21</v>
      </c>
      <c r="O17687">
        <v>2.5000000000000001E-2</v>
      </c>
      <c r="P17687">
        <v>50</v>
      </c>
      <c r="Q17687">
        <v>5</v>
      </c>
    </row>
    <row r="17688" spans="1:17" x14ac:dyDescent="0.3">
      <c r="A17688" t="s">
        <v>68201</v>
      </c>
      <c r="B17688" t="s">
        <v>68202</v>
      </c>
      <c r="C17688" s="1" t="str">
        <f t="shared" si="2640"/>
        <v>21:0802</v>
      </c>
      <c r="D17688" s="1" t="str">
        <f t="shared" si="2641"/>
        <v>21:0225</v>
      </c>
      <c r="E17688" t="s">
        <v>68203</v>
      </c>
      <c r="F17688" t="s">
        <v>68204</v>
      </c>
      <c r="H17688">
        <v>45.227271999999999</v>
      </c>
      <c r="I17688">
        <v>-67.091648800000002</v>
      </c>
      <c r="J17688" s="1" t="str">
        <f t="shared" si="2638"/>
        <v>Fluid (stream)</v>
      </c>
      <c r="K17688" s="1" t="str">
        <f t="shared" si="2639"/>
        <v>Untreated Water</v>
      </c>
      <c r="L17688">
        <v>2</v>
      </c>
      <c r="M17688" t="s">
        <v>11411</v>
      </c>
      <c r="N17688">
        <v>22</v>
      </c>
      <c r="O17688">
        <v>2.5000000000000001E-2</v>
      </c>
      <c r="P17688">
        <v>50</v>
      </c>
      <c r="Q17688">
        <v>4.4000000000000004</v>
      </c>
    </row>
    <row r="17689" spans="1:17" x14ac:dyDescent="0.3">
      <c r="A17689" t="s">
        <v>68205</v>
      </c>
      <c r="B17689" t="s">
        <v>68206</v>
      </c>
      <c r="C17689" s="1" t="str">
        <f t="shared" si="2640"/>
        <v>21:0802</v>
      </c>
      <c r="D17689" s="1" t="str">
        <f t="shared" si="2641"/>
        <v>21:0225</v>
      </c>
      <c r="E17689" t="s">
        <v>68207</v>
      </c>
      <c r="F17689" t="s">
        <v>68208</v>
      </c>
      <c r="H17689">
        <v>45.236067800000001</v>
      </c>
      <c r="I17689">
        <v>-67.131447699999995</v>
      </c>
      <c r="J17689" s="1" t="str">
        <f t="shared" si="2638"/>
        <v>Fluid (stream)</v>
      </c>
      <c r="K17689" s="1" t="str">
        <f t="shared" si="2639"/>
        <v>Untreated Water</v>
      </c>
      <c r="L17689">
        <v>2</v>
      </c>
      <c r="M17689" t="s">
        <v>11416</v>
      </c>
      <c r="N17689">
        <v>23</v>
      </c>
      <c r="O17689">
        <v>2.5000000000000001E-2</v>
      </c>
      <c r="P17689">
        <v>50</v>
      </c>
      <c r="Q17689">
        <v>5</v>
      </c>
    </row>
    <row r="17690" spans="1:17" x14ac:dyDescent="0.3">
      <c r="A17690" t="s">
        <v>68209</v>
      </c>
      <c r="B17690" t="s">
        <v>68210</v>
      </c>
      <c r="C17690" s="1" t="str">
        <f t="shared" si="2640"/>
        <v>21:0802</v>
      </c>
      <c r="D17690" s="1" t="str">
        <f t="shared" si="2641"/>
        <v>21:0225</v>
      </c>
      <c r="E17690" t="s">
        <v>68211</v>
      </c>
      <c r="F17690" t="s">
        <v>68212</v>
      </c>
      <c r="H17690">
        <v>45.201270100000002</v>
      </c>
      <c r="I17690">
        <v>-67.046644000000001</v>
      </c>
      <c r="J17690" s="1" t="str">
        <f t="shared" si="2638"/>
        <v>Fluid (stream)</v>
      </c>
      <c r="K17690" s="1" t="str">
        <f t="shared" si="2639"/>
        <v>Untreated Water</v>
      </c>
      <c r="L17690">
        <v>2</v>
      </c>
      <c r="M17690" t="s">
        <v>11431</v>
      </c>
      <c r="N17690">
        <v>24</v>
      </c>
      <c r="O17690">
        <v>2.5000000000000001E-2</v>
      </c>
      <c r="P17690">
        <v>40</v>
      </c>
      <c r="Q17690">
        <v>5.0999999999999996</v>
      </c>
    </row>
    <row r="17691" spans="1:17" x14ac:dyDescent="0.3">
      <c r="A17691" t="s">
        <v>68213</v>
      </c>
      <c r="B17691" t="s">
        <v>68214</v>
      </c>
      <c r="C17691" s="1" t="str">
        <f t="shared" si="2640"/>
        <v>21:0802</v>
      </c>
      <c r="D17691" s="1" t="str">
        <f t="shared" si="2641"/>
        <v>21:0225</v>
      </c>
      <c r="E17691" t="s">
        <v>68211</v>
      </c>
      <c r="F17691" t="s">
        <v>68215</v>
      </c>
      <c r="H17691">
        <v>45.201270100000002</v>
      </c>
      <c r="I17691">
        <v>-67.046644000000001</v>
      </c>
      <c r="J17691" s="1" t="str">
        <f t="shared" si="2638"/>
        <v>Fluid (stream)</v>
      </c>
      <c r="K17691" s="1" t="str">
        <f t="shared" si="2639"/>
        <v>Untreated Water</v>
      </c>
      <c r="L17691">
        <v>2</v>
      </c>
      <c r="M17691" t="s">
        <v>11435</v>
      </c>
      <c r="N17691">
        <v>25</v>
      </c>
      <c r="O17691">
        <v>2.5000000000000001E-2</v>
      </c>
      <c r="P17691">
        <v>60</v>
      </c>
      <c r="Q17691">
        <v>5</v>
      </c>
    </row>
    <row r="17692" spans="1:17" x14ac:dyDescent="0.3">
      <c r="A17692" t="s">
        <v>68216</v>
      </c>
      <c r="B17692" t="s">
        <v>68217</v>
      </c>
      <c r="C17692" s="1" t="str">
        <f t="shared" si="2640"/>
        <v>21:0802</v>
      </c>
      <c r="D17692" s="1" t="str">
        <f t="shared" si="2641"/>
        <v>21:0225</v>
      </c>
      <c r="E17692" t="s">
        <v>68218</v>
      </c>
      <c r="F17692" t="s">
        <v>68219</v>
      </c>
      <c r="H17692">
        <v>45.213768799999997</v>
      </c>
      <c r="I17692">
        <v>-67.047947899999997</v>
      </c>
      <c r="J17692" s="1" t="str">
        <f t="shared" si="2638"/>
        <v>Fluid (stream)</v>
      </c>
      <c r="K17692" s="1" t="str">
        <f t="shared" si="2639"/>
        <v>Untreated Water</v>
      </c>
      <c r="L17692">
        <v>2</v>
      </c>
      <c r="M17692" t="s">
        <v>11421</v>
      </c>
      <c r="N17692">
        <v>26</v>
      </c>
      <c r="O17692">
        <v>2.5000000000000001E-2</v>
      </c>
      <c r="P17692">
        <v>80</v>
      </c>
      <c r="Q17692">
        <v>5</v>
      </c>
    </row>
    <row r="17693" spans="1:17" x14ac:dyDescent="0.3">
      <c r="A17693" t="s">
        <v>68220</v>
      </c>
      <c r="B17693" t="s">
        <v>68221</v>
      </c>
      <c r="C17693" s="1" t="str">
        <f t="shared" si="2640"/>
        <v>21:0802</v>
      </c>
      <c r="D17693" s="1" t="str">
        <f t="shared" si="2641"/>
        <v>21:0225</v>
      </c>
      <c r="E17693" t="s">
        <v>68222</v>
      </c>
      <c r="F17693" t="s">
        <v>68223</v>
      </c>
      <c r="H17693">
        <v>45.222268499999998</v>
      </c>
      <c r="I17693">
        <v>-67.057044099999999</v>
      </c>
      <c r="J17693" s="1" t="str">
        <f t="shared" si="2638"/>
        <v>Fluid (stream)</v>
      </c>
      <c r="K17693" s="1" t="str">
        <f t="shared" si="2639"/>
        <v>Untreated Water</v>
      </c>
      <c r="L17693">
        <v>2</v>
      </c>
      <c r="M17693" t="s">
        <v>11426</v>
      </c>
      <c r="N17693">
        <v>27</v>
      </c>
      <c r="O17693">
        <v>2.5000000000000001E-2</v>
      </c>
      <c r="P17693">
        <v>90</v>
      </c>
      <c r="Q17693">
        <v>4.0999999999999996</v>
      </c>
    </row>
    <row r="17694" spans="1:17" x14ac:dyDescent="0.3">
      <c r="A17694" t="s">
        <v>68224</v>
      </c>
      <c r="B17694" t="s">
        <v>68225</v>
      </c>
      <c r="C17694" s="1" t="str">
        <f t="shared" si="2640"/>
        <v>21:0802</v>
      </c>
      <c r="D17694" s="1" t="str">
        <f t="shared" si="2641"/>
        <v>21:0225</v>
      </c>
      <c r="E17694" t="s">
        <v>68226</v>
      </c>
      <c r="F17694" t="s">
        <v>68227</v>
      </c>
      <c r="H17694">
        <v>45.204566200000002</v>
      </c>
      <c r="I17694">
        <v>-67.076950499999995</v>
      </c>
      <c r="J17694" s="1" t="str">
        <f t="shared" si="2638"/>
        <v>Fluid (stream)</v>
      </c>
      <c r="K17694" s="1" t="str">
        <f t="shared" si="2639"/>
        <v>Untreated Water</v>
      </c>
      <c r="L17694">
        <v>2</v>
      </c>
      <c r="M17694" t="s">
        <v>11440</v>
      </c>
      <c r="N17694">
        <v>28</v>
      </c>
      <c r="O17694">
        <v>2.5000000000000001E-2</v>
      </c>
      <c r="P17694">
        <v>60</v>
      </c>
      <c r="Q17694">
        <v>4.2</v>
      </c>
    </row>
    <row r="17695" spans="1:17" x14ac:dyDescent="0.3">
      <c r="A17695" t="s">
        <v>68228</v>
      </c>
      <c r="B17695" t="s">
        <v>68229</v>
      </c>
      <c r="C17695" s="1" t="str">
        <f t="shared" si="2640"/>
        <v>21:0802</v>
      </c>
      <c r="D17695" s="1" t="str">
        <f t="shared" si="2641"/>
        <v>21:0225</v>
      </c>
      <c r="E17695" t="s">
        <v>68230</v>
      </c>
      <c r="F17695" t="s">
        <v>68231</v>
      </c>
      <c r="H17695">
        <v>45.201565700000003</v>
      </c>
      <c r="I17695">
        <v>-67.096646800000002</v>
      </c>
      <c r="J17695" s="1" t="str">
        <f t="shared" si="2638"/>
        <v>Fluid (stream)</v>
      </c>
      <c r="K17695" s="1" t="str">
        <f t="shared" si="2639"/>
        <v>Untreated Water</v>
      </c>
      <c r="L17695">
        <v>2</v>
      </c>
      <c r="M17695" t="s">
        <v>11445</v>
      </c>
      <c r="N17695">
        <v>29</v>
      </c>
      <c r="O17695">
        <v>2.5000000000000001E-2</v>
      </c>
      <c r="P17695">
        <v>60</v>
      </c>
      <c r="Q17695">
        <v>4</v>
      </c>
    </row>
    <row r="17696" spans="1:17" x14ac:dyDescent="0.3">
      <c r="A17696" t="s">
        <v>68232</v>
      </c>
      <c r="B17696" t="s">
        <v>68233</v>
      </c>
      <c r="C17696" s="1" t="str">
        <f t="shared" si="2640"/>
        <v>21:0802</v>
      </c>
      <c r="D17696" s="1" t="str">
        <f t="shared" si="2641"/>
        <v>21:0225</v>
      </c>
      <c r="E17696" t="s">
        <v>68234</v>
      </c>
      <c r="F17696" t="s">
        <v>68235</v>
      </c>
      <c r="H17696">
        <v>45.225471599999999</v>
      </c>
      <c r="I17696">
        <v>-67.039051099999995</v>
      </c>
      <c r="J17696" s="1" t="str">
        <f t="shared" si="2638"/>
        <v>Fluid (stream)</v>
      </c>
      <c r="K17696" s="1" t="str">
        <f t="shared" si="2639"/>
        <v>Untreated Water</v>
      </c>
      <c r="L17696">
        <v>2</v>
      </c>
      <c r="M17696" t="s">
        <v>11450</v>
      </c>
      <c r="N17696">
        <v>30</v>
      </c>
      <c r="O17696">
        <v>2.5000000000000001E-2</v>
      </c>
      <c r="P17696">
        <v>40</v>
      </c>
      <c r="Q17696">
        <v>4</v>
      </c>
    </row>
    <row r="17697" spans="1:17" x14ac:dyDescent="0.3">
      <c r="A17697" t="s">
        <v>68236</v>
      </c>
      <c r="B17697" t="s">
        <v>68237</v>
      </c>
      <c r="C17697" s="1" t="str">
        <f t="shared" si="2640"/>
        <v>21:0802</v>
      </c>
      <c r="D17697" s="1" t="str">
        <f t="shared" si="2641"/>
        <v>21:0225</v>
      </c>
      <c r="E17697" t="s">
        <v>68238</v>
      </c>
      <c r="F17697" t="s">
        <v>68239</v>
      </c>
      <c r="H17697">
        <v>45.213966499999998</v>
      </c>
      <c r="I17697">
        <v>-67.033244699999997</v>
      </c>
      <c r="J17697" s="1" t="str">
        <f t="shared" si="2638"/>
        <v>Fluid (stream)</v>
      </c>
      <c r="K17697" s="1" t="str">
        <f t="shared" si="2639"/>
        <v>Untreated Water</v>
      </c>
      <c r="L17697">
        <v>2</v>
      </c>
      <c r="M17697" t="s">
        <v>11460</v>
      </c>
      <c r="N17697">
        <v>31</v>
      </c>
      <c r="O17697">
        <v>2.5000000000000001E-2</v>
      </c>
      <c r="P17697">
        <v>50</v>
      </c>
      <c r="Q17697">
        <v>4.2</v>
      </c>
    </row>
    <row r="17698" spans="1:17" x14ac:dyDescent="0.3">
      <c r="A17698" t="s">
        <v>68240</v>
      </c>
      <c r="B17698" t="s">
        <v>68241</v>
      </c>
      <c r="C17698" s="1" t="str">
        <f t="shared" si="2640"/>
        <v>21:0802</v>
      </c>
      <c r="D17698" s="1" t="str">
        <f t="shared" si="2641"/>
        <v>21:0225</v>
      </c>
      <c r="E17698" t="s">
        <v>68242</v>
      </c>
      <c r="F17698" t="s">
        <v>68243</v>
      </c>
      <c r="H17698">
        <v>45.200863099999999</v>
      </c>
      <c r="I17698">
        <v>-67.013146599999999</v>
      </c>
      <c r="J17698" s="1" t="str">
        <f t="shared" si="2638"/>
        <v>Fluid (stream)</v>
      </c>
      <c r="K17698" s="1" t="str">
        <f t="shared" si="2639"/>
        <v>Untreated Water</v>
      </c>
      <c r="L17698">
        <v>2</v>
      </c>
      <c r="M17698" t="s">
        <v>11465</v>
      </c>
      <c r="N17698">
        <v>32</v>
      </c>
      <c r="O17698">
        <v>2.5000000000000001E-2</v>
      </c>
      <c r="P17698">
        <v>50</v>
      </c>
      <c r="Q17698">
        <v>4.4000000000000004</v>
      </c>
    </row>
    <row r="17699" spans="1:17" x14ac:dyDescent="0.3">
      <c r="A17699" t="s">
        <v>68244</v>
      </c>
      <c r="B17699" t="s">
        <v>68245</v>
      </c>
      <c r="C17699" s="1" t="str">
        <f t="shared" si="2640"/>
        <v>21:0802</v>
      </c>
      <c r="D17699" s="1" t="str">
        <f t="shared" ref="D17699:D17730" si="2642">HYPERLINK("http://geochem.nrcan.gc.ca/cdogs/content/svy/svy210225_e.htm", "21:0225")</f>
        <v>21:0225</v>
      </c>
      <c r="E17699" t="s">
        <v>68246</v>
      </c>
      <c r="F17699" t="s">
        <v>68247</v>
      </c>
      <c r="H17699">
        <v>45.210267899999998</v>
      </c>
      <c r="I17699">
        <v>-67.021847699999995</v>
      </c>
      <c r="J17699" s="1" t="str">
        <f t="shared" si="2638"/>
        <v>Fluid (stream)</v>
      </c>
      <c r="K17699" s="1" t="str">
        <f t="shared" si="2639"/>
        <v>Untreated Water</v>
      </c>
      <c r="L17699">
        <v>2</v>
      </c>
      <c r="M17699" t="s">
        <v>11470</v>
      </c>
      <c r="N17699">
        <v>33</v>
      </c>
      <c r="O17699">
        <v>2.5000000000000001E-2</v>
      </c>
      <c r="P17699">
        <v>80</v>
      </c>
      <c r="Q17699">
        <v>4.8</v>
      </c>
    </row>
    <row r="17700" spans="1:17" x14ac:dyDescent="0.3">
      <c r="A17700" t="s">
        <v>68248</v>
      </c>
      <c r="B17700" t="s">
        <v>68249</v>
      </c>
      <c r="C17700" s="1" t="str">
        <f t="shared" si="2640"/>
        <v>21:0802</v>
      </c>
      <c r="D17700" s="1" t="str">
        <f t="shared" si="2642"/>
        <v>21:0225</v>
      </c>
      <c r="E17700" t="s">
        <v>68250</v>
      </c>
      <c r="F17700" t="s">
        <v>68251</v>
      </c>
      <c r="H17700">
        <v>45.228371500000002</v>
      </c>
      <c r="I17700">
        <v>-67.022951899999995</v>
      </c>
      <c r="J17700" s="1" t="str">
        <f t="shared" si="2638"/>
        <v>Fluid (stream)</v>
      </c>
      <c r="K17700" s="1" t="str">
        <f t="shared" si="2639"/>
        <v>Untreated Water</v>
      </c>
      <c r="L17700">
        <v>2</v>
      </c>
      <c r="M17700" t="s">
        <v>11475</v>
      </c>
      <c r="N17700">
        <v>34</v>
      </c>
      <c r="O17700">
        <v>2.5000000000000001E-2</v>
      </c>
      <c r="P17700">
        <v>80</v>
      </c>
      <c r="Q17700">
        <v>5</v>
      </c>
    </row>
    <row r="17701" spans="1:17" x14ac:dyDescent="0.3">
      <c r="A17701" t="s">
        <v>68252</v>
      </c>
      <c r="B17701" t="s">
        <v>68253</v>
      </c>
      <c r="C17701" s="1" t="str">
        <f t="shared" si="2640"/>
        <v>21:0802</v>
      </c>
      <c r="D17701" s="1" t="str">
        <f t="shared" si="2642"/>
        <v>21:0225</v>
      </c>
      <c r="E17701" t="s">
        <v>68254</v>
      </c>
      <c r="F17701" t="s">
        <v>68255</v>
      </c>
      <c r="H17701">
        <v>45.218970800000001</v>
      </c>
      <c r="I17701">
        <v>-67.099644900000001</v>
      </c>
      <c r="J17701" s="1" t="str">
        <f t="shared" si="2638"/>
        <v>Fluid (stream)</v>
      </c>
      <c r="K17701" s="1" t="str">
        <f t="shared" si="2639"/>
        <v>Untreated Water</v>
      </c>
      <c r="L17701">
        <v>2</v>
      </c>
      <c r="M17701" t="s">
        <v>11480</v>
      </c>
      <c r="N17701">
        <v>35</v>
      </c>
      <c r="O17701">
        <v>2.5000000000000001E-2</v>
      </c>
      <c r="P17701">
        <v>60</v>
      </c>
      <c r="Q17701">
        <v>4.8</v>
      </c>
    </row>
    <row r="17702" spans="1:17" x14ac:dyDescent="0.3">
      <c r="A17702" t="s">
        <v>68256</v>
      </c>
      <c r="B17702" t="s">
        <v>68257</v>
      </c>
      <c r="C17702" s="1" t="str">
        <f t="shared" si="2640"/>
        <v>21:0802</v>
      </c>
      <c r="D17702" s="1" t="str">
        <f t="shared" si="2642"/>
        <v>21:0225</v>
      </c>
      <c r="E17702" t="s">
        <v>68258</v>
      </c>
      <c r="F17702" t="s">
        <v>68259</v>
      </c>
      <c r="H17702">
        <v>45.208469200000003</v>
      </c>
      <c r="I17702">
        <v>-67.116141499999998</v>
      </c>
      <c r="J17702" s="1" t="str">
        <f t="shared" si="2638"/>
        <v>Fluid (stream)</v>
      </c>
      <c r="K17702" s="1" t="str">
        <f t="shared" si="2639"/>
        <v>Untreated Water</v>
      </c>
      <c r="L17702">
        <v>2</v>
      </c>
      <c r="M17702" t="s">
        <v>12548</v>
      </c>
      <c r="N17702">
        <v>36</v>
      </c>
      <c r="O17702">
        <v>2.5000000000000001E-2</v>
      </c>
      <c r="P17702">
        <v>40</v>
      </c>
      <c r="Q17702">
        <v>5</v>
      </c>
    </row>
    <row r="17703" spans="1:17" x14ac:dyDescent="0.3">
      <c r="A17703" t="s">
        <v>68260</v>
      </c>
      <c r="B17703" t="s">
        <v>68261</v>
      </c>
      <c r="C17703" s="1" t="str">
        <f t="shared" si="2640"/>
        <v>21:0802</v>
      </c>
      <c r="D17703" s="1" t="str">
        <f t="shared" si="2642"/>
        <v>21:0225</v>
      </c>
      <c r="E17703" t="s">
        <v>68262</v>
      </c>
      <c r="F17703" t="s">
        <v>68263</v>
      </c>
      <c r="H17703">
        <v>45.202564299999999</v>
      </c>
      <c r="I17703">
        <v>-67.295551599999996</v>
      </c>
      <c r="J17703" s="1" t="str">
        <f t="shared" si="2638"/>
        <v>Fluid (stream)</v>
      </c>
      <c r="K17703" s="1" t="str">
        <f t="shared" si="2639"/>
        <v>Untreated Water</v>
      </c>
      <c r="L17703">
        <v>3</v>
      </c>
      <c r="M17703" t="s">
        <v>11392</v>
      </c>
      <c r="N17703">
        <v>37</v>
      </c>
      <c r="O17703">
        <v>2.5000000000000001E-2</v>
      </c>
      <c r="P17703">
        <v>30</v>
      </c>
      <c r="Q17703">
        <v>5</v>
      </c>
    </row>
    <row r="17704" spans="1:17" x14ac:dyDescent="0.3">
      <c r="A17704" t="s">
        <v>68264</v>
      </c>
      <c r="B17704" t="s">
        <v>68265</v>
      </c>
      <c r="C17704" s="1" t="str">
        <f t="shared" si="2640"/>
        <v>21:0802</v>
      </c>
      <c r="D17704" s="1" t="str">
        <f t="shared" si="2642"/>
        <v>21:0225</v>
      </c>
      <c r="E17704" t="s">
        <v>68266</v>
      </c>
      <c r="F17704" t="s">
        <v>68267</v>
      </c>
      <c r="H17704">
        <v>45.209264599999997</v>
      </c>
      <c r="I17704">
        <v>-67.3048517</v>
      </c>
      <c r="J17704" s="1" t="str">
        <f t="shared" si="2638"/>
        <v>Fluid (stream)</v>
      </c>
      <c r="K17704" s="1" t="str">
        <f t="shared" si="2639"/>
        <v>Untreated Water</v>
      </c>
      <c r="L17704">
        <v>3</v>
      </c>
      <c r="M17704" t="s">
        <v>11397</v>
      </c>
      <c r="N17704">
        <v>38</v>
      </c>
      <c r="O17704">
        <v>2.5000000000000001E-2</v>
      </c>
      <c r="P17704">
        <v>20</v>
      </c>
      <c r="Q17704">
        <v>5.0999999999999996</v>
      </c>
    </row>
    <row r="17705" spans="1:17" x14ac:dyDescent="0.3">
      <c r="A17705" t="s">
        <v>68268</v>
      </c>
      <c r="B17705" t="s">
        <v>68269</v>
      </c>
      <c r="C17705" s="1" t="str">
        <f t="shared" si="2640"/>
        <v>21:0802</v>
      </c>
      <c r="D17705" s="1" t="str">
        <f t="shared" si="2642"/>
        <v>21:0225</v>
      </c>
      <c r="E17705" t="s">
        <v>68270</v>
      </c>
      <c r="F17705" t="s">
        <v>68271</v>
      </c>
      <c r="H17705">
        <v>45.209566600000002</v>
      </c>
      <c r="I17705">
        <v>-67.3021557</v>
      </c>
      <c r="J17705" s="1" t="str">
        <f t="shared" si="2638"/>
        <v>Fluid (stream)</v>
      </c>
      <c r="K17705" s="1" t="str">
        <f t="shared" si="2639"/>
        <v>Untreated Water</v>
      </c>
      <c r="L17705">
        <v>3</v>
      </c>
      <c r="M17705" t="s">
        <v>11402</v>
      </c>
      <c r="N17705">
        <v>39</v>
      </c>
      <c r="O17705">
        <v>2.5000000000000001E-2</v>
      </c>
      <c r="P17705">
        <v>30</v>
      </c>
      <c r="Q17705">
        <v>5.0999999999999996</v>
      </c>
    </row>
    <row r="17706" spans="1:17" x14ac:dyDescent="0.3">
      <c r="A17706" t="s">
        <v>68272</v>
      </c>
      <c r="B17706" t="s">
        <v>68273</v>
      </c>
      <c r="C17706" s="1" t="str">
        <f t="shared" si="2640"/>
        <v>21:0802</v>
      </c>
      <c r="D17706" s="1" t="str">
        <f t="shared" si="2642"/>
        <v>21:0225</v>
      </c>
      <c r="E17706" t="s">
        <v>68274</v>
      </c>
      <c r="F17706" t="s">
        <v>68275</v>
      </c>
      <c r="H17706">
        <v>45.220564899999999</v>
      </c>
      <c r="I17706">
        <v>-67.309955000000002</v>
      </c>
      <c r="J17706" s="1" t="str">
        <f t="shared" si="2638"/>
        <v>Fluid (stream)</v>
      </c>
      <c r="K17706" s="1" t="str">
        <f t="shared" si="2639"/>
        <v>Untreated Water</v>
      </c>
      <c r="L17706">
        <v>3</v>
      </c>
      <c r="M17706" t="s">
        <v>11411</v>
      </c>
      <c r="N17706">
        <v>40</v>
      </c>
      <c r="O17706">
        <v>2.5000000000000001E-2</v>
      </c>
      <c r="P17706">
        <v>20</v>
      </c>
      <c r="Q17706">
        <v>4.5999999999999996</v>
      </c>
    </row>
    <row r="17707" spans="1:17" x14ac:dyDescent="0.3">
      <c r="A17707" t="s">
        <v>68276</v>
      </c>
      <c r="B17707" t="s">
        <v>68277</v>
      </c>
      <c r="C17707" s="1" t="str">
        <f t="shared" si="2640"/>
        <v>21:0802</v>
      </c>
      <c r="D17707" s="1" t="str">
        <f t="shared" si="2642"/>
        <v>21:0225</v>
      </c>
      <c r="E17707" t="s">
        <v>68278</v>
      </c>
      <c r="F17707" t="s">
        <v>68279</v>
      </c>
      <c r="H17707">
        <v>45.247562700000003</v>
      </c>
      <c r="I17707">
        <v>-67.311359800000005</v>
      </c>
      <c r="J17707" s="1" t="str">
        <f t="shared" si="2638"/>
        <v>Fluid (stream)</v>
      </c>
      <c r="K17707" s="1" t="str">
        <f t="shared" si="2639"/>
        <v>Untreated Water</v>
      </c>
      <c r="L17707">
        <v>3</v>
      </c>
      <c r="M17707" t="s">
        <v>11416</v>
      </c>
      <c r="N17707">
        <v>41</v>
      </c>
      <c r="O17707">
        <v>2.5000000000000001E-2</v>
      </c>
      <c r="P17707">
        <v>20</v>
      </c>
      <c r="Q17707">
        <v>4.5999999999999996</v>
      </c>
    </row>
    <row r="17708" spans="1:17" x14ac:dyDescent="0.3">
      <c r="A17708" t="s">
        <v>68280</v>
      </c>
      <c r="B17708" t="s">
        <v>68281</v>
      </c>
      <c r="C17708" s="1" t="str">
        <f t="shared" si="2640"/>
        <v>21:0802</v>
      </c>
      <c r="D17708" s="1" t="str">
        <f t="shared" si="2642"/>
        <v>21:0225</v>
      </c>
      <c r="E17708" t="s">
        <v>68282</v>
      </c>
      <c r="F17708" t="s">
        <v>68283</v>
      </c>
      <c r="H17708">
        <v>45.2385643</v>
      </c>
      <c r="I17708">
        <v>-67.275351799999996</v>
      </c>
      <c r="J17708" s="1" t="str">
        <f t="shared" si="2638"/>
        <v>Fluid (stream)</v>
      </c>
      <c r="K17708" s="1" t="str">
        <f t="shared" si="2639"/>
        <v>Untreated Water</v>
      </c>
      <c r="L17708">
        <v>3</v>
      </c>
      <c r="M17708" t="s">
        <v>11421</v>
      </c>
      <c r="N17708">
        <v>42</v>
      </c>
      <c r="O17708">
        <v>2.5000000000000001E-2</v>
      </c>
      <c r="P17708">
        <v>20</v>
      </c>
      <c r="Q17708">
        <v>5.7</v>
      </c>
    </row>
    <row r="17709" spans="1:17" x14ac:dyDescent="0.3">
      <c r="A17709" t="s">
        <v>68284</v>
      </c>
      <c r="B17709" t="s">
        <v>68285</v>
      </c>
      <c r="C17709" s="1" t="str">
        <f t="shared" si="2640"/>
        <v>21:0802</v>
      </c>
      <c r="D17709" s="1" t="str">
        <f t="shared" si="2642"/>
        <v>21:0225</v>
      </c>
      <c r="E17709" t="s">
        <v>68286</v>
      </c>
      <c r="F17709" t="s">
        <v>68287</v>
      </c>
      <c r="H17709">
        <v>45.232262400000003</v>
      </c>
      <c r="I17709">
        <v>-67.320055300000007</v>
      </c>
      <c r="J17709" s="1" t="str">
        <f t="shared" si="2638"/>
        <v>Fluid (stream)</v>
      </c>
      <c r="K17709" s="1" t="str">
        <f t="shared" si="2639"/>
        <v>Untreated Water</v>
      </c>
      <c r="L17709">
        <v>3</v>
      </c>
      <c r="M17709" t="s">
        <v>11426</v>
      </c>
      <c r="N17709">
        <v>43</v>
      </c>
      <c r="O17709">
        <v>2.5000000000000001E-2</v>
      </c>
      <c r="P17709">
        <v>30</v>
      </c>
      <c r="Q17709">
        <v>5.5</v>
      </c>
    </row>
    <row r="17710" spans="1:17" x14ac:dyDescent="0.3">
      <c r="A17710" t="s">
        <v>68288</v>
      </c>
      <c r="B17710" t="s">
        <v>68289</v>
      </c>
      <c r="C17710" s="1" t="str">
        <f t="shared" si="2640"/>
        <v>21:0802</v>
      </c>
      <c r="D17710" s="1" t="str">
        <f t="shared" si="2642"/>
        <v>21:0225</v>
      </c>
      <c r="E17710" t="s">
        <v>68290</v>
      </c>
      <c r="F17710" t="s">
        <v>68291</v>
      </c>
      <c r="H17710">
        <v>45.225968700000003</v>
      </c>
      <c r="I17710">
        <v>-67.265656399999997</v>
      </c>
      <c r="J17710" s="1" t="str">
        <f t="shared" si="2638"/>
        <v>Fluid (stream)</v>
      </c>
      <c r="K17710" s="1" t="str">
        <f t="shared" si="2639"/>
        <v>Untreated Water</v>
      </c>
      <c r="L17710">
        <v>3</v>
      </c>
      <c r="M17710" t="s">
        <v>11440</v>
      </c>
      <c r="N17710">
        <v>44</v>
      </c>
      <c r="O17710">
        <v>2.5000000000000001E-2</v>
      </c>
      <c r="P17710">
        <v>20</v>
      </c>
      <c r="Q17710">
        <v>5.3</v>
      </c>
    </row>
    <row r="17711" spans="1:17" x14ac:dyDescent="0.3">
      <c r="A17711" t="s">
        <v>68292</v>
      </c>
      <c r="B17711" t="s">
        <v>68293</v>
      </c>
      <c r="C17711" s="1" t="str">
        <f t="shared" si="2640"/>
        <v>21:0802</v>
      </c>
      <c r="D17711" s="1" t="str">
        <f t="shared" si="2642"/>
        <v>21:0225</v>
      </c>
      <c r="E17711" t="s">
        <v>68294</v>
      </c>
      <c r="F17711" t="s">
        <v>68295</v>
      </c>
      <c r="H17711">
        <v>45.2406632</v>
      </c>
      <c r="I17711">
        <v>-67.290451000000004</v>
      </c>
      <c r="J17711" s="1" t="str">
        <f t="shared" si="2638"/>
        <v>Fluid (stream)</v>
      </c>
      <c r="K17711" s="1" t="str">
        <f t="shared" si="2639"/>
        <v>Untreated Water</v>
      </c>
      <c r="L17711">
        <v>3</v>
      </c>
      <c r="M17711" t="s">
        <v>11445</v>
      </c>
      <c r="N17711">
        <v>45</v>
      </c>
      <c r="O17711">
        <v>2.5000000000000001E-2</v>
      </c>
      <c r="P17711">
        <v>20</v>
      </c>
      <c r="Q17711">
        <v>5</v>
      </c>
    </row>
    <row r="17712" spans="1:17" x14ac:dyDescent="0.3">
      <c r="A17712" t="s">
        <v>68296</v>
      </c>
      <c r="B17712" t="s">
        <v>68297</v>
      </c>
      <c r="C17712" s="1" t="str">
        <f t="shared" si="2640"/>
        <v>21:0802</v>
      </c>
      <c r="D17712" s="1" t="str">
        <f t="shared" si="2642"/>
        <v>21:0225</v>
      </c>
      <c r="E17712" t="s">
        <v>68298</v>
      </c>
      <c r="F17712" t="s">
        <v>68299</v>
      </c>
      <c r="H17712">
        <v>45.218169400000001</v>
      </c>
      <c r="I17712">
        <v>-67.237146899999999</v>
      </c>
      <c r="J17712" s="1" t="str">
        <f t="shared" si="2638"/>
        <v>Fluid (stream)</v>
      </c>
      <c r="K17712" s="1" t="str">
        <f t="shared" si="2639"/>
        <v>Untreated Water</v>
      </c>
      <c r="L17712">
        <v>3</v>
      </c>
      <c r="M17712" t="s">
        <v>11450</v>
      </c>
      <c r="N17712">
        <v>46</v>
      </c>
      <c r="O17712">
        <v>2.5000000000000001E-2</v>
      </c>
      <c r="P17712">
        <v>20</v>
      </c>
      <c r="Q17712">
        <v>4.9000000000000004</v>
      </c>
    </row>
    <row r="17713" spans="1:17" x14ac:dyDescent="0.3">
      <c r="A17713" t="s">
        <v>68300</v>
      </c>
      <c r="B17713" t="s">
        <v>68301</v>
      </c>
      <c r="C17713" s="1" t="str">
        <f t="shared" si="2640"/>
        <v>21:0802</v>
      </c>
      <c r="D17713" s="1" t="str">
        <f t="shared" si="2642"/>
        <v>21:0225</v>
      </c>
      <c r="E17713" t="s">
        <v>68302</v>
      </c>
      <c r="F17713" t="s">
        <v>68303</v>
      </c>
      <c r="H17713">
        <v>45.2103702</v>
      </c>
      <c r="I17713">
        <v>-67.263354000000007</v>
      </c>
      <c r="J17713" s="1" t="str">
        <f t="shared" si="2638"/>
        <v>Fluid (stream)</v>
      </c>
      <c r="K17713" s="1" t="str">
        <f t="shared" si="2639"/>
        <v>Untreated Water</v>
      </c>
      <c r="L17713">
        <v>3</v>
      </c>
      <c r="M17713" t="s">
        <v>11460</v>
      </c>
      <c r="N17713">
        <v>47</v>
      </c>
      <c r="O17713">
        <v>2.5000000000000001E-2</v>
      </c>
      <c r="P17713">
        <v>20</v>
      </c>
      <c r="Q17713">
        <v>5.2</v>
      </c>
    </row>
    <row r="17714" spans="1:17" x14ac:dyDescent="0.3">
      <c r="A17714" t="s">
        <v>68304</v>
      </c>
      <c r="B17714" t="s">
        <v>68305</v>
      </c>
      <c r="C17714" s="1" t="str">
        <f t="shared" si="2640"/>
        <v>21:0802</v>
      </c>
      <c r="D17714" s="1" t="str">
        <f t="shared" si="2642"/>
        <v>21:0225</v>
      </c>
      <c r="E17714" t="s">
        <v>68306</v>
      </c>
      <c r="F17714" t="s">
        <v>68307</v>
      </c>
      <c r="H17714">
        <v>45.240070199999998</v>
      </c>
      <c r="I17714">
        <v>-67.191646000000006</v>
      </c>
      <c r="J17714" s="1" t="str">
        <f t="shared" si="2638"/>
        <v>Fluid (stream)</v>
      </c>
      <c r="K17714" s="1" t="str">
        <f t="shared" si="2639"/>
        <v>Untreated Water</v>
      </c>
      <c r="L17714">
        <v>3</v>
      </c>
      <c r="M17714" t="s">
        <v>11431</v>
      </c>
      <c r="N17714">
        <v>48</v>
      </c>
      <c r="O17714">
        <v>2.5000000000000001E-2</v>
      </c>
      <c r="P17714">
        <v>30</v>
      </c>
      <c r="Q17714">
        <v>5.4</v>
      </c>
    </row>
    <row r="17715" spans="1:17" x14ac:dyDescent="0.3">
      <c r="A17715" t="s">
        <v>68308</v>
      </c>
      <c r="B17715" t="s">
        <v>68309</v>
      </c>
      <c r="C17715" s="1" t="str">
        <f t="shared" si="2640"/>
        <v>21:0802</v>
      </c>
      <c r="D17715" s="1" t="str">
        <f t="shared" si="2642"/>
        <v>21:0225</v>
      </c>
      <c r="E17715" t="s">
        <v>68306</v>
      </c>
      <c r="F17715" t="s">
        <v>68310</v>
      </c>
      <c r="H17715">
        <v>45.240070199999998</v>
      </c>
      <c r="I17715">
        <v>-67.191646000000006</v>
      </c>
      <c r="J17715" s="1" t="str">
        <f t="shared" si="2638"/>
        <v>Fluid (stream)</v>
      </c>
      <c r="K17715" s="1" t="str">
        <f t="shared" si="2639"/>
        <v>Untreated Water</v>
      </c>
      <c r="L17715">
        <v>3</v>
      </c>
      <c r="M17715" t="s">
        <v>11435</v>
      </c>
      <c r="N17715">
        <v>49</v>
      </c>
      <c r="O17715">
        <v>2.5000000000000001E-2</v>
      </c>
      <c r="P17715">
        <v>20</v>
      </c>
      <c r="Q17715">
        <v>5.3</v>
      </c>
    </row>
    <row r="17716" spans="1:17" x14ac:dyDescent="0.3">
      <c r="A17716" t="s">
        <v>68311</v>
      </c>
      <c r="B17716" t="s">
        <v>68312</v>
      </c>
      <c r="C17716" s="1" t="str">
        <f t="shared" si="2640"/>
        <v>21:0802</v>
      </c>
      <c r="D17716" s="1" t="str">
        <f t="shared" si="2642"/>
        <v>21:0225</v>
      </c>
      <c r="E17716" t="s">
        <v>68313</v>
      </c>
      <c r="F17716" t="s">
        <v>68314</v>
      </c>
      <c r="H17716">
        <v>45.236466800000002</v>
      </c>
      <c r="I17716">
        <v>-67.193747900000005</v>
      </c>
      <c r="J17716" s="1" t="str">
        <f t="shared" si="2638"/>
        <v>Fluid (stream)</v>
      </c>
      <c r="K17716" s="1" t="str">
        <f t="shared" si="2639"/>
        <v>Untreated Water</v>
      </c>
      <c r="L17716">
        <v>3</v>
      </c>
      <c r="M17716" t="s">
        <v>11465</v>
      </c>
      <c r="N17716">
        <v>50</v>
      </c>
      <c r="O17716">
        <v>2.5000000000000001E-2</v>
      </c>
      <c r="P17716">
        <v>40</v>
      </c>
      <c r="Q17716">
        <v>5.3</v>
      </c>
    </row>
    <row r="17717" spans="1:17" x14ac:dyDescent="0.3">
      <c r="A17717" t="s">
        <v>68315</v>
      </c>
      <c r="B17717" t="s">
        <v>68316</v>
      </c>
      <c r="C17717" s="1" t="str">
        <f t="shared" si="2640"/>
        <v>21:0802</v>
      </c>
      <c r="D17717" s="1" t="str">
        <f t="shared" si="2642"/>
        <v>21:0225</v>
      </c>
      <c r="E17717" t="s">
        <v>68317</v>
      </c>
      <c r="F17717" t="s">
        <v>68318</v>
      </c>
      <c r="H17717">
        <v>45.228363899999998</v>
      </c>
      <c r="I17717">
        <v>-67.203354700000006</v>
      </c>
      <c r="J17717" s="1" t="str">
        <f t="shared" si="2638"/>
        <v>Fluid (stream)</v>
      </c>
      <c r="K17717" s="1" t="str">
        <f t="shared" si="2639"/>
        <v>Untreated Water</v>
      </c>
      <c r="L17717">
        <v>3</v>
      </c>
      <c r="M17717" t="s">
        <v>11470</v>
      </c>
      <c r="N17717">
        <v>51</v>
      </c>
      <c r="O17717">
        <v>2.5000000000000001E-2</v>
      </c>
      <c r="P17717">
        <v>30</v>
      </c>
      <c r="Q17717">
        <v>6.1</v>
      </c>
    </row>
    <row r="17718" spans="1:17" x14ac:dyDescent="0.3">
      <c r="A17718" t="s">
        <v>68319</v>
      </c>
      <c r="B17718" t="s">
        <v>68320</v>
      </c>
      <c r="C17718" s="1" t="str">
        <f t="shared" si="2640"/>
        <v>21:0802</v>
      </c>
      <c r="D17718" s="1" t="str">
        <f t="shared" si="2642"/>
        <v>21:0225</v>
      </c>
      <c r="E17718" t="s">
        <v>68321</v>
      </c>
      <c r="F17718" t="s">
        <v>68322</v>
      </c>
      <c r="H17718">
        <v>45.211767500000001</v>
      </c>
      <c r="I17718">
        <v>-67.200655299999994</v>
      </c>
      <c r="J17718" s="1" t="str">
        <f t="shared" si="2638"/>
        <v>Fluid (stream)</v>
      </c>
      <c r="K17718" s="1" t="str">
        <f t="shared" si="2639"/>
        <v>Untreated Water</v>
      </c>
      <c r="L17718">
        <v>3</v>
      </c>
      <c r="M17718" t="s">
        <v>11475</v>
      </c>
      <c r="N17718">
        <v>52</v>
      </c>
      <c r="O17718">
        <v>2.5000000000000001E-2</v>
      </c>
      <c r="P17718">
        <v>30</v>
      </c>
      <c r="Q17718">
        <v>6</v>
      </c>
    </row>
    <row r="17719" spans="1:17" x14ac:dyDescent="0.3">
      <c r="A17719" t="s">
        <v>68323</v>
      </c>
      <c r="B17719" t="s">
        <v>68324</v>
      </c>
      <c r="C17719" s="1" t="str">
        <f t="shared" si="2640"/>
        <v>21:0802</v>
      </c>
      <c r="D17719" s="1" t="str">
        <f t="shared" si="2642"/>
        <v>21:0225</v>
      </c>
      <c r="E17719" t="s">
        <v>68325</v>
      </c>
      <c r="F17719" t="s">
        <v>68326</v>
      </c>
      <c r="H17719">
        <v>45.208771300000002</v>
      </c>
      <c r="I17719">
        <v>-67.191046299999996</v>
      </c>
      <c r="J17719" s="1" t="str">
        <f t="shared" si="2638"/>
        <v>Fluid (stream)</v>
      </c>
      <c r="K17719" s="1" t="str">
        <f t="shared" si="2639"/>
        <v>Untreated Water</v>
      </c>
      <c r="L17719">
        <v>3</v>
      </c>
      <c r="M17719" t="s">
        <v>11480</v>
      </c>
      <c r="N17719">
        <v>53</v>
      </c>
      <c r="O17719">
        <v>2.5000000000000001E-2</v>
      </c>
      <c r="P17719">
        <v>40</v>
      </c>
      <c r="Q17719">
        <v>6</v>
      </c>
    </row>
    <row r="17720" spans="1:17" x14ac:dyDescent="0.3">
      <c r="A17720" t="s">
        <v>68327</v>
      </c>
      <c r="B17720" t="s">
        <v>68328</v>
      </c>
      <c r="C17720" s="1" t="str">
        <f t="shared" si="2640"/>
        <v>21:0802</v>
      </c>
      <c r="D17720" s="1" t="str">
        <f t="shared" si="2642"/>
        <v>21:0225</v>
      </c>
      <c r="E17720" t="s">
        <v>68329</v>
      </c>
      <c r="F17720" t="s">
        <v>68330</v>
      </c>
      <c r="H17720">
        <v>45.186267899999997</v>
      </c>
      <c r="I17720">
        <v>-67.205353900000006</v>
      </c>
      <c r="J17720" s="1" t="str">
        <f t="shared" si="2638"/>
        <v>Fluid (stream)</v>
      </c>
      <c r="K17720" s="1" t="str">
        <f t="shared" si="2639"/>
        <v>Untreated Water</v>
      </c>
      <c r="L17720">
        <v>3</v>
      </c>
      <c r="M17720" t="s">
        <v>12548</v>
      </c>
      <c r="N17720">
        <v>54</v>
      </c>
      <c r="O17720">
        <v>2.5000000000000001E-2</v>
      </c>
      <c r="P17720">
        <v>40</v>
      </c>
      <c r="Q17720">
        <v>5.9</v>
      </c>
    </row>
    <row r="17721" spans="1:17" x14ac:dyDescent="0.3">
      <c r="A17721" t="s">
        <v>68331</v>
      </c>
      <c r="B17721" t="s">
        <v>68332</v>
      </c>
      <c r="C17721" s="1" t="str">
        <f t="shared" si="2640"/>
        <v>21:0802</v>
      </c>
      <c r="D17721" s="1" t="str">
        <f t="shared" si="2642"/>
        <v>21:0225</v>
      </c>
      <c r="E17721" t="s">
        <v>68333</v>
      </c>
      <c r="F17721" t="s">
        <v>68334</v>
      </c>
      <c r="H17721">
        <v>45.236068099999997</v>
      </c>
      <c r="I17721">
        <v>-67.153042299999996</v>
      </c>
      <c r="J17721" s="1" t="str">
        <f t="shared" ref="J17721:J17784" si="2643">HYPERLINK("http://geochem.nrcan.gc.ca/cdogs/content/kwd/kwd020018_e.htm", "Fluid (stream)")</f>
        <v>Fluid (stream)</v>
      </c>
      <c r="K17721" s="1" t="str">
        <f t="shared" ref="K17721:K17784" si="2644">HYPERLINK("http://geochem.nrcan.gc.ca/cdogs/content/kwd/kwd080007_e.htm", "Untreated Water")</f>
        <v>Untreated Water</v>
      </c>
      <c r="L17721">
        <v>4</v>
      </c>
      <c r="M17721" t="s">
        <v>11392</v>
      </c>
      <c r="N17721">
        <v>55</v>
      </c>
      <c r="O17721">
        <v>2.5000000000000001E-2</v>
      </c>
      <c r="P17721">
        <v>50</v>
      </c>
      <c r="Q17721">
        <v>5.3</v>
      </c>
    </row>
    <row r="17722" spans="1:17" x14ac:dyDescent="0.3">
      <c r="A17722" t="s">
        <v>68335</v>
      </c>
      <c r="B17722" t="s">
        <v>68336</v>
      </c>
      <c r="C17722" s="1" t="str">
        <f t="shared" si="2640"/>
        <v>21:0802</v>
      </c>
      <c r="D17722" s="1" t="str">
        <f t="shared" si="2642"/>
        <v>21:0225</v>
      </c>
      <c r="E17722" t="s">
        <v>68337</v>
      </c>
      <c r="F17722" t="s">
        <v>68338</v>
      </c>
      <c r="H17722">
        <v>45.235064100000002</v>
      </c>
      <c r="I17722">
        <v>-67.170643299999995</v>
      </c>
      <c r="J17722" s="1" t="str">
        <f t="shared" si="2643"/>
        <v>Fluid (stream)</v>
      </c>
      <c r="K17722" s="1" t="str">
        <f t="shared" si="2644"/>
        <v>Untreated Water</v>
      </c>
      <c r="L17722">
        <v>4</v>
      </c>
      <c r="M17722" t="s">
        <v>11397</v>
      </c>
      <c r="N17722">
        <v>56</v>
      </c>
      <c r="O17722">
        <v>2.5000000000000001E-2</v>
      </c>
      <c r="P17722">
        <v>60</v>
      </c>
      <c r="Q17722">
        <v>5.2</v>
      </c>
    </row>
    <row r="17723" spans="1:17" x14ac:dyDescent="0.3">
      <c r="A17723" t="s">
        <v>68339</v>
      </c>
      <c r="B17723" t="s">
        <v>68340</v>
      </c>
      <c r="C17723" s="1" t="str">
        <f t="shared" si="2640"/>
        <v>21:0802</v>
      </c>
      <c r="D17723" s="1" t="str">
        <f t="shared" si="2642"/>
        <v>21:0225</v>
      </c>
      <c r="E17723" t="s">
        <v>68341</v>
      </c>
      <c r="F17723" t="s">
        <v>68342</v>
      </c>
      <c r="H17723">
        <v>45.245671899999998</v>
      </c>
      <c r="I17723">
        <v>-67.153546500000004</v>
      </c>
      <c r="J17723" s="1" t="str">
        <f t="shared" si="2643"/>
        <v>Fluid (stream)</v>
      </c>
      <c r="K17723" s="1" t="str">
        <f t="shared" si="2644"/>
        <v>Untreated Water</v>
      </c>
      <c r="L17723">
        <v>4</v>
      </c>
      <c r="M17723" t="s">
        <v>11431</v>
      </c>
      <c r="N17723">
        <v>57</v>
      </c>
      <c r="O17723">
        <v>2.5000000000000001E-2</v>
      </c>
      <c r="P17723">
        <v>50</v>
      </c>
      <c r="Q17723">
        <v>6.5</v>
      </c>
    </row>
    <row r="17724" spans="1:17" x14ac:dyDescent="0.3">
      <c r="A17724" t="s">
        <v>68343</v>
      </c>
      <c r="B17724" t="s">
        <v>68344</v>
      </c>
      <c r="C17724" s="1" t="str">
        <f t="shared" si="2640"/>
        <v>21:0802</v>
      </c>
      <c r="D17724" s="1" t="str">
        <f t="shared" si="2642"/>
        <v>21:0225</v>
      </c>
      <c r="E17724" t="s">
        <v>68341</v>
      </c>
      <c r="F17724" t="s">
        <v>68345</v>
      </c>
      <c r="H17724">
        <v>45.245671899999998</v>
      </c>
      <c r="I17724">
        <v>-67.153546500000004</v>
      </c>
      <c r="J17724" s="1" t="str">
        <f t="shared" si="2643"/>
        <v>Fluid (stream)</v>
      </c>
      <c r="K17724" s="1" t="str">
        <f t="shared" si="2644"/>
        <v>Untreated Water</v>
      </c>
      <c r="L17724">
        <v>4</v>
      </c>
      <c r="M17724" t="s">
        <v>11435</v>
      </c>
      <c r="N17724">
        <v>58</v>
      </c>
      <c r="O17724">
        <v>2.5000000000000001E-2</v>
      </c>
      <c r="P17724">
        <v>40</v>
      </c>
      <c r="Q17724">
        <v>6.4</v>
      </c>
    </row>
    <row r="17725" spans="1:17" x14ac:dyDescent="0.3">
      <c r="A17725" t="s">
        <v>68346</v>
      </c>
      <c r="B17725" t="s">
        <v>68347</v>
      </c>
      <c r="C17725" s="1" t="str">
        <f t="shared" si="2640"/>
        <v>21:0802</v>
      </c>
      <c r="D17725" s="1" t="str">
        <f t="shared" si="2642"/>
        <v>21:0225</v>
      </c>
      <c r="E17725" t="s">
        <v>68348</v>
      </c>
      <c r="F17725" t="s">
        <v>68349</v>
      </c>
      <c r="H17725">
        <v>45.246371400000001</v>
      </c>
      <c r="I17725">
        <v>-67.157843600000007</v>
      </c>
      <c r="J17725" s="1" t="str">
        <f t="shared" si="2643"/>
        <v>Fluid (stream)</v>
      </c>
      <c r="K17725" s="1" t="str">
        <f t="shared" si="2644"/>
        <v>Untreated Water</v>
      </c>
      <c r="L17725">
        <v>4</v>
      </c>
      <c r="M17725" t="s">
        <v>11402</v>
      </c>
      <c r="N17725">
        <v>59</v>
      </c>
      <c r="O17725">
        <v>2.5000000000000001E-2</v>
      </c>
      <c r="P17725">
        <v>40</v>
      </c>
      <c r="Q17725">
        <v>6.2</v>
      </c>
    </row>
    <row r="17726" spans="1:17" x14ac:dyDescent="0.3">
      <c r="A17726" t="s">
        <v>68350</v>
      </c>
      <c r="B17726" t="s">
        <v>68351</v>
      </c>
      <c r="C17726" s="1" t="str">
        <f t="shared" si="2640"/>
        <v>21:0802</v>
      </c>
      <c r="D17726" s="1" t="str">
        <f t="shared" si="2642"/>
        <v>21:0225</v>
      </c>
      <c r="E17726" t="s">
        <v>68352</v>
      </c>
      <c r="F17726" t="s">
        <v>68353</v>
      </c>
      <c r="H17726">
        <v>45.238766499999997</v>
      </c>
      <c r="I17726">
        <v>-67.1346463</v>
      </c>
      <c r="J17726" s="1" t="str">
        <f t="shared" si="2643"/>
        <v>Fluid (stream)</v>
      </c>
      <c r="K17726" s="1" t="str">
        <f t="shared" si="2644"/>
        <v>Untreated Water</v>
      </c>
      <c r="L17726">
        <v>4</v>
      </c>
      <c r="M17726" t="s">
        <v>11411</v>
      </c>
      <c r="N17726">
        <v>60</v>
      </c>
      <c r="O17726">
        <v>2.5000000000000001E-2</v>
      </c>
      <c r="P17726">
        <v>30</v>
      </c>
      <c r="Q17726">
        <v>6.1</v>
      </c>
    </row>
    <row r="17727" spans="1:17" x14ac:dyDescent="0.3">
      <c r="A17727" t="s">
        <v>68354</v>
      </c>
      <c r="B17727" t="s">
        <v>68355</v>
      </c>
      <c r="C17727" s="1" t="str">
        <f t="shared" si="2640"/>
        <v>21:0802</v>
      </c>
      <c r="D17727" s="1" t="str">
        <f t="shared" si="2642"/>
        <v>21:0225</v>
      </c>
      <c r="E17727" t="s">
        <v>68356</v>
      </c>
      <c r="F17727" t="s">
        <v>68357</v>
      </c>
      <c r="H17727">
        <v>45.233868800000003</v>
      </c>
      <c r="I17727">
        <v>-67.136246200000002</v>
      </c>
      <c r="J17727" s="1" t="str">
        <f t="shared" si="2643"/>
        <v>Fluid (stream)</v>
      </c>
      <c r="K17727" s="1" t="str">
        <f t="shared" si="2644"/>
        <v>Untreated Water</v>
      </c>
      <c r="L17727">
        <v>4</v>
      </c>
      <c r="M17727" t="s">
        <v>11416</v>
      </c>
      <c r="N17727">
        <v>61</v>
      </c>
      <c r="O17727">
        <v>2.5000000000000001E-2</v>
      </c>
      <c r="P17727">
        <v>30</v>
      </c>
      <c r="Q17727">
        <v>6</v>
      </c>
    </row>
    <row r="17728" spans="1:17" x14ac:dyDescent="0.3">
      <c r="A17728" t="s">
        <v>68358</v>
      </c>
      <c r="B17728" t="s">
        <v>68359</v>
      </c>
      <c r="C17728" s="1" t="str">
        <f t="shared" si="2640"/>
        <v>21:0802</v>
      </c>
      <c r="D17728" s="1" t="str">
        <f t="shared" si="2642"/>
        <v>21:0225</v>
      </c>
      <c r="E17728" t="s">
        <v>68360</v>
      </c>
      <c r="F17728" t="s">
        <v>68361</v>
      </c>
      <c r="H17728">
        <v>45.227266299999997</v>
      </c>
      <c r="I17728">
        <v>-67.138742199999996</v>
      </c>
      <c r="J17728" s="1" t="str">
        <f t="shared" si="2643"/>
        <v>Fluid (stream)</v>
      </c>
      <c r="K17728" s="1" t="str">
        <f t="shared" si="2644"/>
        <v>Untreated Water</v>
      </c>
      <c r="L17728">
        <v>4</v>
      </c>
      <c r="M17728" t="s">
        <v>11421</v>
      </c>
      <c r="N17728">
        <v>62</v>
      </c>
      <c r="O17728">
        <v>2.5000000000000001E-2</v>
      </c>
      <c r="P17728">
        <v>30</v>
      </c>
      <c r="Q17728">
        <v>6</v>
      </c>
    </row>
    <row r="17729" spans="1:17" x14ac:dyDescent="0.3">
      <c r="A17729" t="s">
        <v>68362</v>
      </c>
      <c r="B17729" t="s">
        <v>68363</v>
      </c>
      <c r="C17729" s="1" t="str">
        <f t="shared" si="2640"/>
        <v>21:0802</v>
      </c>
      <c r="D17729" s="1" t="str">
        <f t="shared" si="2642"/>
        <v>21:0225</v>
      </c>
      <c r="E17729" t="s">
        <v>68364</v>
      </c>
      <c r="F17729" t="s">
        <v>68365</v>
      </c>
      <c r="H17729">
        <v>45.226671799999998</v>
      </c>
      <c r="I17729">
        <v>-67.144251699999998</v>
      </c>
      <c r="J17729" s="1" t="str">
        <f t="shared" si="2643"/>
        <v>Fluid (stream)</v>
      </c>
      <c r="K17729" s="1" t="str">
        <f t="shared" si="2644"/>
        <v>Untreated Water</v>
      </c>
      <c r="L17729">
        <v>4</v>
      </c>
      <c r="M17729" t="s">
        <v>11426</v>
      </c>
      <c r="N17729">
        <v>63</v>
      </c>
      <c r="O17729">
        <v>2.5000000000000001E-2</v>
      </c>
      <c r="P17729">
        <v>30</v>
      </c>
      <c r="Q17729">
        <v>5.8</v>
      </c>
    </row>
    <row r="17730" spans="1:17" x14ac:dyDescent="0.3">
      <c r="A17730" t="s">
        <v>68366</v>
      </c>
      <c r="B17730" t="s">
        <v>68367</v>
      </c>
      <c r="C17730" s="1" t="str">
        <f t="shared" si="2640"/>
        <v>21:0802</v>
      </c>
      <c r="D17730" s="1" t="str">
        <f t="shared" si="2642"/>
        <v>21:0225</v>
      </c>
      <c r="E17730" t="s">
        <v>68368</v>
      </c>
      <c r="F17730" t="s">
        <v>68369</v>
      </c>
      <c r="H17730">
        <v>45.223571999999997</v>
      </c>
      <c r="I17730">
        <v>-67.161853800000003</v>
      </c>
      <c r="J17730" s="1" t="str">
        <f t="shared" si="2643"/>
        <v>Fluid (stream)</v>
      </c>
      <c r="K17730" s="1" t="str">
        <f t="shared" si="2644"/>
        <v>Untreated Water</v>
      </c>
      <c r="L17730">
        <v>4</v>
      </c>
      <c r="M17730" t="s">
        <v>11440</v>
      </c>
      <c r="N17730">
        <v>64</v>
      </c>
      <c r="O17730">
        <v>2.5000000000000001E-2</v>
      </c>
      <c r="P17730">
        <v>40</v>
      </c>
      <c r="Q17730">
        <v>5.8</v>
      </c>
    </row>
    <row r="17731" spans="1:17" x14ac:dyDescent="0.3">
      <c r="A17731" t="s">
        <v>68370</v>
      </c>
      <c r="B17731" t="s">
        <v>68371</v>
      </c>
      <c r="C17731" s="1" t="str">
        <f t="shared" ref="C17731:C17794" si="2645">HYPERLINK("http://geochem.nrcan.gc.ca/cdogs/content/bdl/bdl210802_e.htm", "21:0802")</f>
        <v>21:0802</v>
      </c>
      <c r="D17731" s="1" t="str">
        <f t="shared" ref="D17731:D17738" si="2646">HYPERLINK("http://geochem.nrcan.gc.ca/cdogs/content/svy/svy210225_e.htm", "21:0225")</f>
        <v>21:0225</v>
      </c>
      <c r="E17731" t="s">
        <v>68372</v>
      </c>
      <c r="F17731" t="s">
        <v>68373</v>
      </c>
      <c r="H17731">
        <v>45.223467499999998</v>
      </c>
      <c r="I17731">
        <v>-67.228754800000004</v>
      </c>
      <c r="J17731" s="1" t="str">
        <f t="shared" si="2643"/>
        <v>Fluid (stream)</v>
      </c>
      <c r="K17731" s="1" t="str">
        <f t="shared" si="2644"/>
        <v>Untreated Water</v>
      </c>
      <c r="L17731">
        <v>4</v>
      </c>
      <c r="M17731" t="s">
        <v>11445</v>
      </c>
      <c r="N17731">
        <v>65</v>
      </c>
      <c r="O17731">
        <v>2.5000000000000001E-2</v>
      </c>
      <c r="P17731">
        <v>30</v>
      </c>
      <c r="Q17731">
        <v>5.7</v>
      </c>
    </row>
    <row r="17732" spans="1:17" x14ac:dyDescent="0.3">
      <c r="A17732" t="s">
        <v>68374</v>
      </c>
      <c r="B17732" t="s">
        <v>68375</v>
      </c>
      <c r="C17732" s="1" t="str">
        <f t="shared" si="2645"/>
        <v>21:0802</v>
      </c>
      <c r="D17732" s="1" t="str">
        <f t="shared" si="2646"/>
        <v>21:0225</v>
      </c>
      <c r="E17732" t="s">
        <v>68376</v>
      </c>
      <c r="F17732" t="s">
        <v>68377</v>
      </c>
      <c r="H17732">
        <v>45.204272000000003</v>
      </c>
      <c r="I17732">
        <v>-67.265449399999994</v>
      </c>
      <c r="J17732" s="1" t="str">
        <f t="shared" si="2643"/>
        <v>Fluid (stream)</v>
      </c>
      <c r="K17732" s="1" t="str">
        <f t="shared" si="2644"/>
        <v>Untreated Water</v>
      </c>
      <c r="L17732">
        <v>4</v>
      </c>
      <c r="M17732" t="s">
        <v>11450</v>
      </c>
      <c r="N17732">
        <v>66</v>
      </c>
      <c r="O17732">
        <v>2.5000000000000001E-2</v>
      </c>
      <c r="P17732">
        <v>30</v>
      </c>
      <c r="Q17732">
        <v>5.7</v>
      </c>
    </row>
    <row r="17733" spans="1:17" x14ac:dyDescent="0.3">
      <c r="A17733" t="s">
        <v>68378</v>
      </c>
      <c r="B17733" t="s">
        <v>68379</v>
      </c>
      <c r="C17733" s="1" t="str">
        <f t="shared" si="2645"/>
        <v>21:0802</v>
      </c>
      <c r="D17733" s="1" t="str">
        <f t="shared" si="2646"/>
        <v>21:0225</v>
      </c>
      <c r="E17733" t="s">
        <v>68380</v>
      </c>
      <c r="F17733" t="s">
        <v>68381</v>
      </c>
      <c r="H17733">
        <v>45.202872200000002</v>
      </c>
      <c r="I17733">
        <v>-67.276455299999995</v>
      </c>
      <c r="J17733" s="1" t="str">
        <f t="shared" si="2643"/>
        <v>Fluid (stream)</v>
      </c>
      <c r="K17733" s="1" t="str">
        <f t="shared" si="2644"/>
        <v>Untreated Water</v>
      </c>
      <c r="L17733">
        <v>4</v>
      </c>
      <c r="M17733" t="s">
        <v>11460</v>
      </c>
      <c r="N17733">
        <v>67</v>
      </c>
      <c r="O17733">
        <v>0.13</v>
      </c>
      <c r="P17733">
        <v>30</v>
      </c>
      <c r="Q17733">
        <v>5.7</v>
      </c>
    </row>
    <row r="17734" spans="1:17" x14ac:dyDescent="0.3">
      <c r="A17734" t="s">
        <v>68382</v>
      </c>
      <c r="B17734" t="s">
        <v>68383</v>
      </c>
      <c r="C17734" s="1" t="str">
        <f t="shared" si="2645"/>
        <v>21:0802</v>
      </c>
      <c r="D17734" s="1" t="str">
        <f t="shared" si="2646"/>
        <v>21:0225</v>
      </c>
      <c r="E17734" t="s">
        <v>68384</v>
      </c>
      <c r="F17734" t="s">
        <v>68385</v>
      </c>
      <c r="H17734">
        <v>45.2041684</v>
      </c>
      <c r="I17734">
        <v>-67.276454400000006</v>
      </c>
      <c r="J17734" s="1" t="str">
        <f t="shared" si="2643"/>
        <v>Fluid (stream)</v>
      </c>
      <c r="K17734" s="1" t="str">
        <f t="shared" si="2644"/>
        <v>Untreated Water</v>
      </c>
      <c r="L17734">
        <v>4</v>
      </c>
      <c r="M17734" t="s">
        <v>11465</v>
      </c>
      <c r="N17734">
        <v>68</v>
      </c>
      <c r="O17734">
        <v>2.5000000000000001E-2</v>
      </c>
      <c r="P17734">
        <v>30</v>
      </c>
      <c r="Q17734">
        <v>5.8</v>
      </c>
    </row>
    <row r="17735" spans="1:17" x14ac:dyDescent="0.3">
      <c r="A17735" t="s">
        <v>68386</v>
      </c>
      <c r="B17735" t="s">
        <v>68387</v>
      </c>
      <c r="C17735" s="1" t="str">
        <f t="shared" si="2645"/>
        <v>21:0802</v>
      </c>
      <c r="D17735" s="1" t="str">
        <f t="shared" si="2646"/>
        <v>21:0225</v>
      </c>
      <c r="E17735" t="s">
        <v>68388</v>
      </c>
      <c r="F17735" t="s">
        <v>68389</v>
      </c>
      <c r="H17735">
        <v>45.2131659</v>
      </c>
      <c r="I17735">
        <v>-67.427366800000001</v>
      </c>
      <c r="J17735" s="1" t="str">
        <f t="shared" si="2643"/>
        <v>Fluid (stream)</v>
      </c>
      <c r="K17735" s="1" t="str">
        <f t="shared" si="2644"/>
        <v>Untreated Water</v>
      </c>
      <c r="L17735">
        <v>4</v>
      </c>
      <c r="M17735" t="s">
        <v>11470</v>
      </c>
      <c r="N17735">
        <v>69</v>
      </c>
      <c r="O17735">
        <v>2.5000000000000001E-2</v>
      </c>
      <c r="P17735">
        <v>40</v>
      </c>
      <c r="Q17735">
        <v>5.8</v>
      </c>
    </row>
    <row r="17736" spans="1:17" x14ac:dyDescent="0.3">
      <c r="A17736" t="s">
        <v>68390</v>
      </c>
      <c r="B17736" t="s">
        <v>68391</v>
      </c>
      <c r="C17736" s="1" t="str">
        <f t="shared" si="2645"/>
        <v>21:0802</v>
      </c>
      <c r="D17736" s="1" t="str">
        <f t="shared" si="2646"/>
        <v>21:0225</v>
      </c>
      <c r="E17736" t="s">
        <v>68392</v>
      </c>
      <c r="F17736" t="s">
        <v>68393</v>
      </c>
      <c r="H17736">
        <v>45.215365599999998</v>
      </c>
      <c r="I17736">
        <v>-67.4269623</v>
      </c>
      <c r="J17736" s="1" t="str">
        <f t="shared" si="2643"/>
        <v>Fluid (stream)</v>
      </c>
      <c r="K17736" s="1" t="str">
        <f t="shared" si="2644"/>
        <v>Untreated Water</v>
      </c>
      <c r="L17736">
        <v>4</v>
      </c>
      <c r="M17736" t="s">
        <v>11475</v>
      </c>
      <c r="N17736">
        <v>70</v>
      </c>
      <c r="O17736">
        <v>2.5000000000000001E-2</v>
      </c>
      <c r="P17736">
        <v>40</v>
      </c>
      <c r="Q17736">
        <v>5.8</v>
      </c>
    </row>
    <row r="17737" spans="1:17" x14ac:dyDescent="0.3">
      <c r="A17737" t="s">
        <v>68394</v>
      </c>
      <c r="B17737" t="s">
        <v>68395</v>
      </c>
      <c r="C17737" s="1" t="str">
        <f t="shared" si="2645"/>
        <v>21:0802</v>
      </c>
      <c r="D17737" s="1" t="str">
        <f t="shared" si="2646"/>
        <v>21:0225</v>
      </c>
      <c r="E17737" t="s">
        <v>68396</v>
      </c>
      <c r="F17737" t="s">
        <v>68397</v>
      </c>
      <c r="H17737">
        <v>45.208863899999997</v>
      </c>
      <c r="I17737">
        <v>-67.3676581</v>
      </c>
      <c r="J17737" s="1" t="str">
        <f t="shared" si="2643"/>
        <v>Fluid (stream)</v>
      </c>
      <c r="K17737" s="1" t="str">
        <f t="shared" si="2644"/>
        <v>Untreated Water</v>
      </c>
      <c r="L17737">
        <v>4</v>
      </c>
      <c r="M17737" t="s">
        <v>11480</v>
      </c>
      <c r="N17737">
        <v>71</v>
      </c>
      <c r="O17737">
        <v>2.5000000000000001E-2</v>
      </c>
      <c r="P17737">
        <v>30</v>
      </c>
      <c r="Q17737">
        <v>5.7</v>
      </c>
    </row>
    <row r="17738" spans="1:17" x14ac:dyDescent="0.3">
      <c r="A17738" t="s">
        <v>68398</v>
      </c>
      <c r="B17738" t="s">
        <v>68399</v>
      </c>
      <c r="C17738" s="1" t="str">
        <f t="shared" si="2645"/>
        <v>21:0802</v>
      </c>
      <c r="D17738" s="1" t="str">
        <f t="shared" si="2646"/>
        <v>21:0225</v>
      </c>
      <c r="E17738" t="s">
        <v>68400</v>
      </c>
      <c r="F17738" t="s">
        <v>68401</v>
      </c>
      <c r="H17738">
        <v>45.199866100000001</v>
      </c>
      <c r="I17738">
        <v>-67.224152200000006</v>
      </c>
      <c r="J17738" s="1" t="str">
        <f t="shared" si="2643"/>
        <v>Fluid (stream)</v>
      </c>
      <c r="K17738" s="1" t="str">
        <f t="shared" si="2644"/>
        <v>Untreated Water</v>
      </c>
      <c r="L17738">
        <v>4</v>
      </c>
      <c r="M17738" t="s">
        <v>12548</v>
      </c>
      <c r="N17738">
        <v>72</v>
      </c>
      <c r="O17738">
        <v>2.5000000000000001E-2</v>
      </c>
      <c r="P17738">
        <v>30</v>
      </c>
      <c r="Q17738">
        <v>5.7</v>
      </c>
    </row>
    <row r="17739" spans="1:17" hidden="1" x14ac:dyDescent="0.3">
      <c r="A17739" t="s">
        <v>68402</v>
      </c>
      <c r="B17739" t="s">
        <v>68403</v>
      </c>
      <c r="C17739" s="1" t="str">
        <f t="shared" si="2645"/>
        <v>21:0802</v>
      </c>
      <c r="D17739" s="1" t="str">
        <f t="shared" ref="D17739:D17770" si="2647">HYPERLINK("http://geochem.nrcan.gc.ca/cdogs/content/svy/svy210227_e.htm", "21:0227")</f>
        <v>21:0227</v>
      </c>
      <c r="E17739" t="s">
        <v>68404</v>
      </c>
      <c r="F17739" t="s">
        <v>68405</v>
      </c>
      <c r="H17739">
        <v>45.415258100000003</v>
      </c>
      <c r="I17739">
        <v>-67.232360600000007</v>
      </c>
      <c r="J17739" s="1" t="str">
        <f t="shared" si="2643"/>
        <v>Fluid (stream)</v>
      </c>
      <c r="K17739" s="1" t="str">
        <f t="shared" si="2644"/>
        <v>Untreated Water</v>
      </c>
      <c r="L17739">
        <v>5</v>
      </c>
      <c r="M17739" t="s">
        <v>11392</v>
      </c>
      <c r="N17739">
        <v>73</v>
      </c>
      <c r="O17739">
        <v>2.5000000000000001E-2</v>
      </c>
      <c r="P17739">
        <v>90</v>
      </c>
      <c r="Q17739">
        <v>6.5</v>
      </c>
    </row>
    <row r="17740" spans="1:17" hidden="1" x14ac:dyDescent="0.3">
      <c r="A17740" t="s">
        <v>68406</v>
      </c>
      <c r="B17740" t="s">
        <v>68407</v>
      </c>
      <c r="C17740" s="1" t="str">
        <f t="shared" si="2645"/>
        <v>21:0802</v>
      </c>
      <c r="D17740" s="1" t="str">
        <f t="shared" si="2647"/>
        <v>21:0227</v>
      </c>
      <c r="E17740" t="s">
        <v>68408</v>
      </c>
      <c r="F17740" t="s">
        <v>68409</v>
      </c>
      <c r="H17740">
        <v>45.412859699999998</v>
      </c>
      <c r="I17740">
        <v>-67.244359299999999</v>
      </c>
      <c r="J17740" s="1" t="str">
        <f t="shared" si="2643"/>
        <v>Fluid (stream)</v>
      </c>
      <c r="K17740" s="1" t="str">
        <f t="shared" si="2644"/>
        <v>Untreated Water</v>
      </c>
      <c r="L17740">
        <v>5</v>
      </c>
      <c r="M17740" t="s">
        <v>11431</v>
      </c>
      <c r="N17740">
        <v>74</v>
      </c>
      <c r="O17740">
        <v>2.5000000000000001E-2</v>
      </c>
      <c r="P17740">
        <v>90</v>
      </c>
      <c r="Q17740">
        <v>7</v>
      </c>
    </row>
    <row r="17741" spans="1:17" hidden="1" x14ac:dyDescent="0.3">
      <c r="A17741" t="s">
        <v>68410</v>
      </c>
      <c r="B17741" t="s">
        <v>68411</v>
      </c>
      <c r="C17741" s="1" t="str">
        <f t="shared" si="2645"/>
        <v>21:0802</v>
      </c>
      <c r="D17741" s="1" t="str">
        <f t="shared" si="2647"/>
        <v>21:0227</v>
      </c>
      <c r="E17741" t="s">
        <v>68408</v>
      </c>
      <c r="F17741" t="s">
        <v>68412</v>
      </c>
      <c r="H17741">
        <v>45.412859699999998</v>
      </c>
      <c r="I17741">
        <v>-67.244359299999999</v>
      </c>
      <c r="J17741" s="1" t="str">
        <f t="shared" si="2643"/>
        <v>Fluid (stream)</v>
      </c>
      <c r="K17741" s="1" t="str">
        <f t="shared" si="2644"/>
        <v>Untreated Water</v>
      </c>
      <c r="L17741">
        <v>5</v>
      </c>
      <c r="M17741" t="s">
        <v>11435</v>
      </c>
      <c r="N17741">
        <v>75</v>
      </c>
      <c r="O17741">
        <v>2.5000000000000001E-2</v>
      </c>
      <c r="P17741">
        <v>80</v>
      </c>
      <c r="Q17741">
        <v>7.1</v>
      </c>
    </row>
    <row r="17742" spans="1:17" hidden="1" x14ac:dyDescent="0.3">
      <c r="A17742" t="s">
        <v>68413</v>
      </c>
      <c r="B17742" t="s">
        <v>68414</v>
      </c>
      <c r="C17742" s="1" t="str">
        <f t="shared" si="2645"/>
        <v>21:0802</v>
      </c>
      <c r="D17742" s="1" t="str">
        <f t="shared" si="2647"/>
        <v>21:0227</v>
      </c>
      <c r="E17742" t="s">
        <v>68415</v>
      </c>
      <c r="F17742" t="s">
        <v>68416</v>
      </c>
      <c r="H17742">
        <v>45.452859699999998</v>
      </c>
      <c r="I17742">
        <v>-67.346864299999993</v>
      </c>
      <c r="J17742" s="1" t="str">
        <f t="shared" si="2643"/>
        <v>Fluid (stream)</v>
      </c>
      <c r="K17742" s="1" t="str">
        <f t="shared" si="2644"/>
        <v>Untreated Water</v>
      </c>
      <c r="L17742">
        <v>5</v>
      </c>
      <c r="M17742" t="s">
        <v>11397</v>
      </c>
      <c r="N17742">
        <v>76</v>
      </c>
      <c r="O17742">
        <v>2.5000000000000001E-2</v>
      </c>
      <c r="P17742">
        <v>80</v>
      </c>
      <c r="Q17742">
        <v>6.6</v>
      </c>
    </row>
    <row r="17743" spans="1:17" hidden="1" x14ac:dyDescent="0.3">
      <c r="A17743" t="s">
        <v>68417</v>
      </c>
      <c r="B17743" t="s">
        <v>68418</v>
      </c>
      <c r="C17743" s="1" t="str">
        <f t="shared" si="2645"/>
        <v>21:0802</v>
      </c>
      <c r="D17743" s="1" t="str">
        <f t="shared" si="2647"/>
        <v>21:0227</v>
      </c>
      <c r="E17743" t="s">
        <v>68419</v>
      </c>
      <c r="F17743" t="s">
        <v>68420</v>
      </c>
      <c r="H17743">
        <v>45.463259100000002</v>
      </c>
      <c r="I17743">
        <v>-67.346458100000007</v>
      </c>
      <c r="J17743" s="1" t="str">
        <f t="shared" si="2643"/>
        <v>Fluid (stream)</v>
      </c>
      <c r="K17743" s="1" t="str">
        <f t="shared" si="2644"/>
        <v>Untreated Water</v>
      </c>
      <c r="L17743">
        <v>5</v>
      </c>
      <c r="M17743" t="s">
        <v>11402</v>
      </c>
      <c r="N17743">
        <v>77</v>
      </c>
      <c r="O17743">
        <v>2.5000000000000001E-2</v>
      </c>
      <c r="P17743">
        <v>70</v>
      </c>
      <c r="Q17743">
        <v>6.6</v>
      </c>
    </row>
    <row r="17744" spans="1:17" hidden="1" x14ac:dyDescent="0.3">
      <c r="A17744" t="s">
        <v>68421</v>
      </c>
      <c r="B17744" t="s">
        <v>68422</v>
      </c>
      <c r="C17744" s="1" t="str">
        <f t="shared" si="2645"/>
        <v>21:0802</v>
      </c>
      <c r="D17744" s="1" t="str">
        <f t="shared" si="2647"/>
        <v>21:0227</v>
      </c>
      <c r="E17744" t="s">
        <v>68423</v>
      </c>
      <c r="F17744" t="s">
        <v>68424</v>
      </c>
      <c r="H17744">
        <v>45.4647559</v>
      </c>
      <c r="I17744">
        <v>-67.347258600000004</v>
      </c>
      <c r="J17744" s="1" t="str">
        <f t="shared" si="2643"/>
        <v>Fluid (stream)</v>
      </c>
      <c r="K17744" s="1" t="str">
        <f t="shared" si="2644"/>
        <v>Untreated Water</v>
      </c>
      <c r="L17744">
        <v>5</v>
      </c>
      <c r="M17744" t="s">
        <v>11411</v>
      </c>
      <c r="N17744">
        <v>78</v>
      </c>
      <c r="O17744">
        <v>2.5000000000000001E-2</v>
      </c>
      <c r="P17744">
        <v>60</v>
      </c>
      <c r="Q17744">
        <v>7.1</v>
      </c>
    </row>
    <row r="17745" spans="1:17" hidden="1" x14ac:dyDescent="0.3">
      <c r="A17745" t="s">
        <v>68425</v>
      </c>
      <c r="B17745" t="s">
        <v>68426</v>
      </c>
      <c r="C17745" s="1" t="str">
        <f t="shared" si="2645"/>
        <v>21:0802</v>
      </c>
      <c r="D17745" s="1" t="str">
        <f t="shared" si="2647"/>
        <v>21:0227</v>
      </c>
      <c r="E17745" t="s">
        <v>68427</v>
      </c>
      <c r="F17745" t="s">
        <v>68428</v>
      </c>
      <c r="H17745">
        <v>45.4559584</v>
      </c>
      <c r="I17745">
        <v>-67.353258199999999</v>
      </c>
      <c r="J17745" s="1" t="str">
        <f t="shared" si="2643"/>
        <v>Fluid (stream)</v>
      </c>
      <c r="K17745" s="1" t="str">
        <f t="shared" si="2644"/>
        <v>Untreated Water</v>
      </c>
      <c r="L17745">
        <v>5</v>
      </c>
      <c r="M17745" t="s">
        <v>11416</v>
      </c>
      <c r="N17745">
        <v>79</v>
      </c>
      <c r="O17745">
        <v>2.5000000000000001E-2</v>
      </c>
      <c r="P17745">
        <v>60</v>
      </c>
      <c r="Q17745">
        <v>7.2</v>
      </c>
    </row>
    <row r="17746" spans="1:17" hidden="1" x14ac:dyDescent="0.3">
      <c r="A17746" t="s">
        <v>68429</v>
      </c>
      <c r="B17746" t="s">
        <v>68430</v>
      </c>
      <c r="C17746" s="1" t="str">
        <f t="shared" si="2645"/>
        <v>21:0802</v>
      </c>
      <c r="D17746" s="1" t="str">
        <f t="shared" si="2647"/>
        <v>21:0227</v>
      </c>
      <c r="E17746" t="s">
        <v>68431</v>
      </c>
      <c r="F17746" t="s">
        <v>68432</v>
      </c>
      <c r="H17746">
        <v>45.457358300000003</v>
      </c>
      <c r="I17746">
        <v>-67.366762199999997</v>
      </c>
      <c r="J17746" s="1" t="str">
        <f t="shared" si="2643"/>
        <v>Fluid (stream)</v>
      </c>
      <c r="K17746" s="1" t="str">
        <f t="shared" si="2644"/>
        <v>Untreated Water</v>
      </c>
      <c r="L17746">
        <v>5</v>
      </c>
      <c r="M17746" t="s">
        <v>11421</v>
      </c>
      <c r="N17746">
        <v>80</v>
      </c>
      <c r="O17746">
        <v>2.5000000000000001E-2</v>
      </c>
      <c r="P17746">
        <v>60</v>
      </c>
      <c r="Q17746">
        <v>7.2</v>
      </c>
    </row>
    <row r="17747" spans="1:17" hidden="1" x14ac:dyDescent="0.3">
      <c r="A17747" t="s">
        <v>68433</v>
      </c>
      <c r="B17747" t="s">
        <v>68434</v>
      </c>
      <c r="C17747" s="1" t="str">
        <f t="shared" si="2645"/>
        <v>21:0802</v>
      </c>
      <c r="D17747" s="1" t="str">
        <f t="shared" si="2647"/>
        <v>21:0227</v>
      </c>
      <c r="E17747" t="s">
        <v>68435</v>
      </c>
      <c r="F17747" t="s">
        <v>68436</v>
      </c>
      <c r="H17747">
        <v>45.450363400000001</v>
      </c>
      <c r="I17747">
        <v>-67.376159099999995</v>
      </c>
      <c r="J17747" s="1" t="str">
        <f t="shared" si="2643"/>
        <v>Fluid (stream)</v>
      </c>
      <c r="K17747" s="1" t="str">
        <f t="shared" si="2644"/>
        <v>Untreated Water</v>
      </c>
      <c r="L17747">
        <v>5</v>
      </c>
      <c r="M17747" t="s">
        <v>11426</v>
      </c>
      <c r="N17747">
        <v>81</v>
      </c>
      <c r="O17747">
        <v>2.5000000000000001E-2</v>
      </c>
      <c r="P17747">
        <v>60</v>
      </c>
      <c r="Q17747">
        <v>7.6</v>
      </c>
    </row>
    <row r="17748" spans="1:17" hidden="1" x14ac:dyDescent="0.3">
      <c r="A17748" t="s">
        <v>68437</v>
      </c>
      <c r="B17748" t="s">
        <v>68438</v>
      </c>
      <c r="C17748" s="1" t="str">
        <f t="shared" si="2645"/>
        <v>21:0802</v>
      </c>
      <c r="D17748" s="1" t="str">
        <f t="shared" si="2647"/>
        <v>21:0227</v>
      </c>
      <c r="E17748" t="s">
        <v>68439</v>
      </c>
      <c r="F17748" t="s">
        <v>68440</v>
      </c>
      <c r="H17748">
        <v>45.4539568</v>
      </c>
      <c r="I17748">
        <v>-67.373766599999996</v>
      </c>
      <c r="J17748" s="1" t="str">
        <f t="shared" si="2643"/>
        <v>Fluid (stream)</v>
      </c>
      <c r="K17748" s="1" t="str">
        <f t="shared" si="2644"/>
        <v>Untreated Water</v>
      </c>
      <c r="L17748">
        <v>5</v>
      </c>
      <c r="M17748" t="s">
        <v>11440</v>
      </c>
      <c r="N17748">
        <v>82</v>
      </c>
      <c r="O17748">
        <v>2.5000000000000001E-2</v>
      </c>
      <c r="P17748">
        <v>50</v>
      </c>
      <c r="Q17748">
        <v>6</v>
      </c>
    </row>
    <row r="17749" spans="1:17" hidden="1" x14ac:dyDescent="0.3">
      <c r="A17749" t="s">
        <v>68441</v>
      </c>
      <c r="B17749" t="s">
        <v>68442</v>
      </c>
      <c r="C17749" s="1" t="str">
        <f t="shared" si="2645"/>
        <v>21:0802</v>
      </c>
      <c r="D17749" s="1" t="str">
        <f t="shared" si="2647"/>
        <v>21:0227</v>
      </c>
      <c r="E17749" t="s">
        <v>68443</v>
      </c>
      <c r="F17749" t="s">
        <v>68444</v>
      </c>
      <c r="H17749">
        <v>45.4549558</v>
      </c>
      <c r="I17749">
        <v>-67.369964999999993</v>
      </c>
      <c r="J17749" s="1" t="str">
        <f t="shared" si="2643"/>
        <v>Fluid (stream)</v>
      </c>
      <c r="K17749" s="1" t="str">
        <f t="shared" si="2644"/>
        <v>Untreated Water</v>
      </c>
      <c r="L17749">
        <v>5</v>
      </c>
      <c r="M17749" t="s">
        <v>11445</v>
      </c>
      <c r="N17749">
        <v>83</v>
      </c>
      <c r="O17749">
        <v>2.5000000000000001E-2</v>
      </c>
      <c r="P17749">
        <v>50</v>
      </c>
      <c r="Q17749">
        <v>7.1</v>
      </c>
    </row>
    <row r="17750" spans="1:17" hidden="1" x14ac:dyDescent="0.3">
      <c r="A17750" t="s">
        <v>68445</v>
      </c>
      <c r="B17750" t="s">
        <v>68446</v>
      </c>
      <c r="C17750" s="1" t="str">
        <f t="shared" si="2645"/>
        <v>21:0802</v>
      </c>
      <c r="D17750" s="1" t="str">
        <f t="shared" si="2647"/>
        <v>21:0227</v>
      </c>
      <c r="E17750" t="s">
        <v>68447</v>
      </c>
      <c r="F17750" t="s">
        <v>68448</v>
      </c>
      <c r="H17750">
        <v>45.497659800000001</v>
      </c>
      <c r="I17750">
        <v>-67.391758800000005</v>
      </c>
      <c r="J17750" s="1" t="str">
        <f t="shared" si="2643"/>
        <v>Fluid (stream)</v>
      </c>
      <c r="K17750" s="1" t="str">
        <f t="shared" si="2644"/>
        <v>Untreated Water</v>
      </c>
      <c r="L17750">
        <v>5</v>
      </c>
      <c r="M17750" t="s">
        <v>11450</v>
      </c>
      <c r="N17750">
        <v>84</v>
      </c>
      <c r="O17750">
        <v>2.5000000000000001E-2</v>
      </c>
      <c r="P17750">
        <v>50</v>
      </c>
      <c r="Q17750">
        <v>7.6</v>
      </c>
    </row>
    <row r="17751" spans="1:17" hidden="1" x14ac:dyDescent="0.3">
      <c r="A17751" t="s">
        <v>68449</v>
      </c>
      <c r="B17751" t="s">
        <v>68450</v>
      </c>
      <c r="C17751" s="1" t="str">
        <f t="shared" si="2645"/>
        <v>21:0802</v>
      </c>
      <c r="D17751" s="1" t="str">
        <f t="shared" si="2647"/>
        <v>21:0227</v>
      </c>
      <c r="E17751" t="s">
        <v>68451</v>
      </c>
      <c r="F17751" t="s">
        <v>68452</v>
      </c>
      <c r="H17751">
        <v>45.4954629</v>
      </c>
      <c r="I17751">
        <v>-67.404555999999999</v>
      </c>
      <c r="J17751" s="1" t="str">
        <f t="shared" si="2643"/>
        <v>Fluid (stream)</v>
      </c>
      <c r="K17751" s="1" t="str">
        <f t="shared" si="2644"/>
        <v>Untreated Water</v>
      </c>
      <c r="L17751">
        <v>5</v>
      </c>
      <c r="M17751" t="s">
        <v>11460</v>
      </c>
      <c r="N17751">
        <v>85</v>
      </c>
      <c r="O17751">
        <v>0.25</v>
      </c>
      <c r="P17751">
        <v>60</v>
      </c>
      <c r="Q17751">
        <v>8</v>
      </c>
    </row>
    <row r="17752" spans="1:17" hidden="1" x14ac:dyDescent="0.3">
      <c r="A17752" t="s">
        <v>68453</v>
      </c>
      <c r="B17752" t="s">
        <v>68454</v>
      </c>
      <c r="C17752" s="1" t="str">
        <f t="shared" si="2645"/>
        <v>21:0802</v>
      </c>
      <c r="D17752" s="1" t="str">
        <f t="shared" si="2647"/>
        <v>21:0227</v>
      </c>
      <c r="E17752" t="s">
        <v>68455</v>
      </c>
      <c r="F17752" t="s">
        <v>68456</v>
      </c>
      <c r="H17752">
        <v>45.494261700000003</v>
      </c>
      <c r="I17752">
        <v>-67.430263400000001</v>
      </c>
      <c r="J17752" s="1" t="str">
        <f t="shared" si="2643"/>
        <v>Fluid (stream)</v>
      </c>
      <c r="K17752" s="1" t="str">
        <f t="shared" si="2644"/>
        <v>Untreated Water</v>
      </c>
      <c r="L17752">
        <v>5</v>
      </c>
      <c r="M17752" t="s">
        <v>11465</v>
      </c>
      <c r="N17752">
        <v>86</v>
      </c>
      <c r="O17752">
        <v>2.5000000000000001E-2</v>
      </c>
      <c r="P17752">
        <v>60</v>
      </c>
      <c r="Q17752">
        <v>6.7</v>
      </c>
    </row>
    <row r="17753" spans="1:17" hidden="1" x14ac:dyDescent="0.3">
      <c r="A17753" t="s">
        <v>68457</v>
      </c>
      <c r="B17753" t="s">
        <v>68458</v>
      </c>
      <c r="C17753" s="1" t="str">
        <f t="shared" si="2645"/>
        <v>21:0802</v>
      </c>
      <c r="D17753" s="1" t="str">
        <f t="shared" si="2647"/>
        <v>21:0227</v>
      </c>
      <c r="E17753" t="s">
        <v>68459</v>
      </c>
      <c r="F17753" t="s">
        <v>68460</v>
      </c>
      <c r="H17753">
        <v>45.498455100000001</v>
      </c>
      <c r="I17753">
        <v>-67.446657999999999</v>
      </c>
      <c r="J17753" s="1" t="str">
        <f t="shared" si="2643"/>
        <v>Fluid (stream)</v>
      </c>
      <c r="K17753" s="1" t="str">
        <f t="shared" si="2644"/>
        <v>Untreated Water</v>
      </c>
      <c r="L17753">
        <v>5</v>
      </c>
      <c r="M17753" t="s">
        <v>11470</v>
      </c>
      <c r="N17753">
        <v>87</v>
      </c>
      <c r="O17753">
        <v>2.5000000000000001E-2</v>
      </c>
      <c r="P17753">
        <v>60</v>
      </c>
      <c r="Q17753">
        <v>7.2</v>
      </c>
    </row>
    <row r="17754" spans="1:17" hidden="1" x14ac:dyDescent="0.3">
      <c r="A17754" t="s">
        <v>68461</v>
      </c>
      <c r="B17754" t="s">
        <v>68462</v>
      </c>
      <c r="C17754" s="1" t="str">
        <f t="shared" si="2645"/>
        <v>21:0802</v>
      </c>
      <c r="D17754" s="1" t="str">
        <f t="shared" si="2647"/>
        <v>21:0227</v>
      </c>
      <c r="E17754" t="s">
        <v>68463</v>
      </c>
      <c r="F17754" t="s">
        <v>68464</v>
      </c>
      <c r="H17754">
        <v>45.493557799999998</v>
      </c>
      <c r="I17754">
        <v>-67.465260499999999</v>
      </c>
      <c r="J17754" s="1" t="str">
        <f t="shared" si="2643"/>
        <v>Fluid (stream)</v>
      </c>
      <c r="K17754" s="1" t="str">
        <f t="shared" si="2644"/>
        <v>Untreated Water</v>
      </c>
      <c r="L17754">
        <v>5</v>
      </c>
      <c r="M17754" t="s">
        <v>11475</v>
      </c>
      <c r="N17754">
        <v>88</v>
      </c>
      <c r="O17754">
        <v>2.5000000000000001E-2</v>
      </c>
      <c r="P17754">
        <v>50</v>
      </c>
      <c r="Q17754">
        <v>7.5</v>
      </c>
    </row>
    <row r="17755" spans="1:17" hidden="1" x14ac:dyDescent="0.3">
      <c r="A17755" t="s">
        <v>68465</v>
      </c>
      <c r="B17755" t="s">
        <v>68466</v>
      </c>
      <c r="C17755" s="1" t="str">
        <f t="shared" si="2645"/>
        <v>21:0802</v>
      </c>
      <c r="D17755" s="1" t="str">
        <f t="shared" si="2647"/>
        <v>21:0227</v>
      </c>
      <c r="E17755" t="s">
        <v>68467</v>
      </c>
      <c r="F17755" t="s">
        <v>68468</v>
      </c>
      <c r="H17755">
        <v>45.486359</v>
      </c>
      <c r="I17755">
        <v>-67.492469600000007</v>
      </c>
      <c r="J17755" s="1" t="str">
        <f t="shared" si="2643"/>
        <v>Fluid (stream)</v>
      </c>
      <c r="K17755" s="1" t="str">
        <f t="shared" si="2644"/>
        <v>Untreated Water</v>
      </c>
      <c r="L17755">
        <v>5</v>
      </c>
      <c r="M17755" t="s">
        <v>11480</v>
      </c>
      <c r="N17755">
        <v>89</v>
      </c>
    </row>
    <row r="17756" spans="1:17" hidden="1" x14ac:dyDescent="0.3">
      <c r="A17756" t="s">
        <v>68469</v>
      </c>
      <c r="B17756" t="s">
        <v>68470</v>
      </c>
      <c r="C17756" s="1" t="str">
        <f t="shared" si="2645"/>
        <v>21:0802</v>
      </c>
      <c r="D17756" s="1" t="str">
        <f t="shared" si="2647"/>
        <v>21:0227</v>
      </c>
      <c r="E17756" t="s">
        <v>68471</v>
      </c>
      <c r="F17756" t="s">
        <v>68472</v>
      </c>
      <c r="H17756">
        <v>45.475161800000002</v>
      </c>
      <c r="I17756">
        <v>-67.493164899999996</v>
      </c>
      <c r="J17756" s="1" t="str">
        <f t="shared" si="2643"/>
        <v>Fluid (stream)</v>
      </c>
      <c r="K17756" s="1" t="str">
        <f t="shared" si="2644"/>
        <v>Untreated Water</v>
      </c>
      <c r="L17756">
        <v>5</v>
      </c>
      <c r="M17756" t="s">
        <v>12548</v>
      </c>
      <c r="N17756">
        <v>90</v>
      </c>
      <c r="O17756">
        <v>2.5000000000000001E-2</v>
      </c>
      <c r="P17756">
        <v>50</v>
      </c>
      <c r="Q17756">
        <v>7.4</v>
      </c>
    </row>
    <row r="17757" spans="1:17" hidden="1" x14ac:dyDescent="0.3">
      <c r="A17757" t="s">
        <v>68473</v>
      </c>
      <c r="B17757" t="s">
        <v>68474</v>
      </c>
      <c r="C17757" s="1" t="str">
        <f t="shared" si="2645"/>
        <v>21:0802</v>
      </c>
      <c r="D17757" s="1" t="str">
        <f t="shared" si="2647"/>
        <v>21:0227</v>
      </c>
      <c r="E17757" t="s">
        <v>68475</v>
      </c>
      <c r="F17757" t="s">
        <v>68476</v>
      </c>
      <c r="H17757">
        <v>45.478162699999999</v>
      </c>
      <c r="I17757">
        <v>-67.296058599999995</v>
      </c>
      <c r="J17757" s="1" t="str">
        <f t="shared" si="2643"/>
        <v>Fluid (stream)</v>
      </c>
      <c r="K17757" s="1" t="str">
        <f t="shared" si="2644"/>
        <v>Untreated Water</v>
      </c>
      <c r="L17757">
        <v>6</v>
      </c>
      <c r="M17757" t="s">
        <v>11431</v>
      </c>
      <c r="N17757">
        <v>91</v>
      </c>
      <c r="O17757">
        <v>2.5000000000000001E-2</v>
      </c>
      <c r="P17757">
        <v>80</v>
      </c>
      <c r="Q17757">
        <v>7.7</v>
      </c>
    </row>
    <row r="17758" spans="1:17" hidden="1" x14ac:dyDescent="0.3">
      <c r="A17758" t="s">
        <v>68477</v>
      </c>
      <c r="B17758" t="s">
        <v>68478</v>
      </c>
      <c r="C17758" s="1" t="str">
        <f t="shared" si="2645"/>
        <v>21:0802</v>
      </c>
      <c r="D17758" s="1" t="str">
        <f t="shared" si="2647"/>
        <v>21:0227</v>
      </c>
      <c r="E17758" t="s">
        <v>68475</v>
      </c>
      <c r="F17758" t="s">
        <v>68479</v>
      </c>
      <c r="H17758">
        <v>45.478162699999999</v>
      </c>
      <c r="I17758">
        <v>-67.296058599999995</v>
      </c>
      <c r="J17758" s="1" t="str">
        <f t="shared" si="2643"/>
        <v>Fluid (stream)</v>
      </c>
      <c r="K17758" s="1" t="str">
        <f t="shared" si="2644"/>
        <v>Untreated Water</v>
      </c>
      <c r="L17758">
        <v>6</v>
      </c>
      <c r="M17758" t="s">
        <v>11435</v>
      </c>
      <c r="N17758">
        <v>92</v>
      </c>
      <c r="O17758">
        <v>2.5000000000000001E-2</v>
      </c>
      <c r="P17758">
        <v>50</v>
      </c>
      <c r="Q17758">
        <v>7.8</v>
      </c>
    </row>
    <row r="17759" spans="1:17" hidden="1" x14ac:dyDescent="0.3">
      <c r="A17759" t="s">
        <v>68480</v>
      </c>
      <c r="B17759" t="s">
        <v>68481</v>
      </c>
      <c r="C17759" s="1" t="str">
        <f t="shared" si="2645"/>
        <v>21:0802</v>
      </c>
      <c r="D17759" s="1" t="str">
        <f t="shared" si="2647"/>
        <v>21:0227</v>
      </c>
      <c r="E17759" t="s">
        <v>68482</v>
      </c>
      <c r="F17759" t="s">
        <v>68483</v>
      </c>
      <c r="H17759">
        <v>45.470658499999999</v>
      </c>
      <c r="I17759">
        <v>-67.298664200000005</v>
      </c>
      <c r="J17759" s="1" t="str">
        <f t="shared" si="2643"/>
        <v>Fluid (stream)</v>
      </c>
      <c r="K17759" s="1" t="str">
        <f t="shared" si="2644"/>
        <v>Untreated Water</v>
      </c>
      <c r="L17759">
        <v>6</v>
      </c>
      <c r="M17759" t="s">
        <v>11392</v>
      </c>
      <c r="N17759">
        <v>93</v>
      </c>
      <c r="O17759">
        <v>2.5000000000000001E-2</v>
      </c>
      <c r="P17759">
        <v>40</v>
      </c>
      <c r="Q17759">
        <v>7.3</v>
      </c>
    </row>
    <row r="17760" spans="1:17" hidden="1" x14ac:dyDescent="0.3">
      <c r="A17760" t="s">
        <v>68484</v>
      </c>
      <c r="B17760" t="s">
        <v>68485</v>
      </c>
      <c r="C17760" s="1" t="str">
        <f t="shared" si="2645"/>
        <v>21:0802</v>
      </c>
      <c r="D17760" s="1" t="str">
        <f t="shared" si="2647"/>
        <v>21:0227</v>
      </c>
      <c r="E17760" t="s">
        <v>68486</v>
      </c>
      <c r="F17760" t="s">
        <v>68487</v>
      </c>
      <c r="H17760">
        <v>45.494862099999999</v>
      </c>
      <c r="I17760">
        <v>-67.340260400000005</v>
      </c>
      <c r="J17760" s="1" t="str">
        <f t="shared" si="2643"/>
        <v>Fluid (stream)</v>
      </c>
      <c r="K17760" s="1" t="str">
        <f t="shared" si="2644"/>
        <v>Untreated Water</v>
      </c>
      <c r="L17760">
        <v>6</v>
      </c>
      <c r="M17760" t="s">
        <v>11397</v>
      </c>
      <c r="N17760">
        <v>94</v>
      </c>
      <c r="O17760">
        <v>2.5000000000000001E-2</v>
      </c>
      <c r="P17760">
        <v>40</v>
      </c>
      <c r="Q17760">
        <v>7.3</v>
      </c>
    </row>
    <row r="17761" spans="1:17" hidden="1" x14ac:dyDescent="0.3">
      <c r="A17761" t="s">
        <v>68488</v>
      </c>
      <c r="B17761" t="s">
        <v>68489</v>
      </c>
      <c r="C17761" s="1" t="str">
        <f t="shared" si="2645"/>
        <v>21:0802</v>
      </c>
      <c r="D17761" s="1" t="str">
        <f t="shared" si="2647"/>
        <v>21:0227</v>
      </c>
      <c r="E17761" t="s">
        <v>68490</v>
      </c>
      <c r="F17761" t="s">
        <v>68491</v>
      </c>
      <c r="H17761">
        <v>45.483255800000002</v>
      </c>
      <c r="I17761">
        <v>-67.348061299999998</v>
      </c>
      <c r="J17761" s="1" t="str">
        <f t="shared" si="2643"/>
        <v>Fluid (stream)</v>
      </c>
      <c r="K17761" s="1" t="str">
        <f t="shared" si="2644"/>
        <v>Untreated Water</v>
      </c>
      <c r="L17761">
        <v>6</v>
      </c>
      <c r="M17761" t="s">
        <v>11402</v>
      </c>
      <c r="N17761">
        <v>95</v>
      </c>
      <c r="O17761">
        <v>2.5000000000000001E-2</v>
      </c>
      <c r="P17761">
        <v>40</v>
      </c>
      <c r="Q17761">
        <v>7.3</v>
      </c>
    </row>
    <row r="17762" spans="1:17" hidden="1" x14ac:dyDescent="0.3">
      <c r="A17762" t="s">
        <v>68492</v>
      </c>
      <c r="B17762" t="s">
        <v>68493</v>
      </c>
      <c r="C17762" s="1" t="str">
        <f t="shared" si="2645"/>
        <v>21:0802</v>
      </c>
      <c r="D17762" s="1" t="str">
        <f t="shared" si="2647"/>
        <v>21:0227</v>
      </c>
      <c r="E17762" t="s">
        <v>68494</v>
      </c>
      <c r="F17762" t="s">
        <v>68495</v>
      </c>
      <c r="H17762">
        <v>45.466656800000003</v>
      </c>
      <c r="I17762">
        <v>-67.399868400000003</v>
      </c>
      <c r="J17762" s="1" t="str">
        <f t="shared" si="2643"/>
        <v>Fluid (stream)</v>
      </c>
      <c r="K17762" s="1" t="str">
        <f t="shared" si="2644"/>
        <v>Untreated Water</v>
      </c>
      <c r="L17762">
        <v>6</v>
      </c>
      <c r="M17762" t="s">
        <v>11411</v>
      </c>
      <c r="N17762">
        <v>96</v>
      </c>
      <c r="O17762">
        <v>2.5000000000000001E-2</v>
      </c>
      <c r="P17762">
        <v>40</v>
      </c>
      <c r="Q17762">
        <v>7.7</v>
      </c>
    </row>
    <row r="17763" spans="1:17" hidden="1" x14ac:dyDescent="0.3">
      <c r="A17763" t="s">
        <v>68496</v>
      </c>
      <c r="B17763" t="s">
        <v>68497</v>
      </c>
      <c r="C17763" s="1" t="str">
        <f t="shared" si="2645"/>
        <v>21:0802</v>
      </c>
      <c r="D17763" s="1" t="str">
        <f t="shared" si="2647"/>
        <v>21:0227</v>
      </c>
      <c r="E17763" t="s">
        <v>68498</v>
      </c>
      <c r="F17763" t="s">
        <v>68499</v>
      </c>
      <c r="H17763">
        <v>45.4758566</v>
      </c>
      <c r="I17763">
        <v>-67.384562000000003</v>
      </c>
      <c r="J17763" s="1" t="str">
        <f t="shared" si="2643"/>
        <v>Fluid (stream)</v>
      </c>
      <c r="K17763" s="1" t="str">
        <f t="shared" si="2644"/>
        <v>Untreated Water</v>
      </c>
      <c r="L17763">
        <v>6</v>
      </c>
      <c r="M17763" t="s">
        <v>11416</v>
      </c>
      <c r="N17763">
        <v>97</v>
      </c>
      <c r="O17763">
        <v>2.5000000000000001E-2</v>
      </c>
      <c r="P17763">
        <v>40</v>
      </c>
      <c r="Q17763">
        <v>6.8</v>
      </c>
    </row>
    <row r="17764" spans="1:17" hidden="1" x14ac:dyDescent="0.3">
      <c r="A17764" t="s">
        <v>68500</v>
      </c>
      <c r="B17764" t="s">
        <v>68501</v>
      </c>
      <c r="C17764" s="1" t="str">
        <f t="shared" si="2645"/>
        <v>21:0802</v>
      </c>
      <c r="D17764" s="1" t="str">
        <f t="shared" si="2647"/>
        <v>21:0227</v>
      </c>
      <c r="E17764" t="s">
        <v>68502</v>
      </c>
      <c r="F17764" t="s">
        <v>68503</v>
      </c>
      <c r="H17764">
        <v>45.495660899999997</v>
      </c>
      <c r="I17764">
        <v>-67.306358700000004</v>
      </c>
      <c r="J17764" s="1" t="str">
        <f t="shared" si="2643"/>
        <v>Fluid (stream)</v>
      </c>
      <c r="K17764" s="1" t="str">
        <f t="shared" si="2644"/>
        <v>Untreated Water</v>
      </c>
      <c r="L17764">
        <v>6</v>
      </c>
      <c r="M17764" t="s">
        <v>11421</v>
      </c>
      <c r="N17764">
        <v>98</v>
      </c>
    </row>
    <row r="17765" spans="1:17" hidden="1" x14ac:dyDescent="0.3">
      <c r="A17765" t="s">
        <v>68504</v>
      </c>
      <c r="B17765" t="s">
        <v>68505</v>
      </c>
      <c r="C17765" s="1" t="str">
        <f t="shared" si="2645"/>
        <v>21:0802</v>
      </c>
      <c r="D17765" s="1" t="str">
        <f t="shared" si="2647"/>
        <v>21:0227</v>
      </c>
      <c r="E17765" t="s">
        <v>68506</v>
      </c>
      <c r="F17765" t="s">
        <v>68507</v>
      </c>
      <c r="H17765">
        <v>45.485359600000002</v>
      </c>
      <c r="I17765">
        <v>-67.284363299999995</v>
      </c>
      <c r="J17765" s="1" t="str">
        <f t="shared" si="2643"/>
        <v>Fluid (stream)</v>
      </c>
      <c r="K17765" s="1" t="str">
        <f t="shared" si="2644"/>
        <v>Untreated Water</v>
      </c>
      <c r="L17765">
        <v>6</v>
      </c>
      <c r="M17765" t="s">
        <v>11426</v>
      </c>
      <c r="N17765">
        <v>99</v>
      </c>
    </row>
    <row r="17766" spans="1:17" hidden="1" x14ac:dyDescent="0.3">
      <c r="A17766" t="s">
        <v>68508</v>
      </c>
      <c r="B17766" t="s">
        <v>68509</v>
      </c>
      <c r="C17766" s="1" t="str">
        <f t="shared" si="2645"/>
        <v>21:0802</v>
      </c>
      <c r="D17766" s="1" t="str">
        <f t="shared" si="2647"/>
        <v>21:0227</v>
      </c>
      <c r="E17766" t="s">
        <v>68510</v>
      </c>
      <c r="F17766" t="s">
        <v>68511</v>
      </c>
      <c r="H17766">
        <v>45.472463400000002</v>
      </c>
      <c r="I17766">
        <v>-67.223255699999996</v>
      </c>
      <c r="J17766" s="1" t="str">
        <f t="shared" si="2643"/>
        <v>Fluid (stream)</v>
      </c>
      <c r="K17766" s="1" t="str">
        <f t="shared" si="2644"/>
        <v>Untreated Water</v>
      </c>
      <c r="L17766">
        <v>6</v>
      </c>
      <c r="M17766" t="s">
        <v>11440</v>
      </c>
      <c r="N17766">
        <v>100</v>
      </c>
    </row>
    <row r="17767" spans="1:17" hidden="1" x14ac:dyDescent="0.3">
      <c r="A17767" t="s">
        <v>68512</v>
      </c>
      <c r="B17767" t="s">
        <v>68513</v>
      </c>
      <c r="C17767" s="1" t="str">
        <f t="shared" si="2645"/>
        <v>21:0802</v>
      </c>
      <c r="D17767" s="1" t="str">
        <f t="shared" si="2647"/>
        <v>21:0227</v>
      </c>
      <c r="E17767" t="s">
        <v>68514</v>
      </c>
      <c r="F17767" t="s">
        <v>68515</v>
      </c>
      <c r="H17767">
        <v>45.494655100000003</v>
      </c>
      <c r="I17767">
        <v>-67.231056600000002</v>
      </c>
      <c r="J17767" s="1" t="str">
        <f t="shared" si="2643"/>
        <v>Fluid (stream)</v>
      </c>
      <c r="K17767" s="1" t="str">
        <f t="shared" si="2644"/>
        <v>Untreated Water</v>
      </c>
      <c r="L17767">
        <v>6</v>
      </c>
      <c r="M17767" t="s">
        <v>11445</v>
      </c>
      <c r="N17767">
        <v>101</v>
      </c>
      <c r="O17767">
        <v>2.5000000000000001E-2</v>
      </c>
      <c r="P17767">
        <v>50</v>
      </c>
      <c r="Q17767">
        <v>7.2</v>
      </c>
    </row>
    <row r="17768" spans="1:17" hidden="1" x14ac:dyDescent="0.3">
      <c r="A17768" t="s">
        <v>68516</v>
      </c>
      <c r="B17768" t="s">
        <v>68517</v>
      </c>
      <c r="C17768" s="1" t="str">
        <f t="shared" si="2645"/>
        <v>21:0802</v>
      </c>
      <c r="D17768" s="1" t="str">
        <f t="shared" si="2647"/>
        <v>21:0227</v>
      </c>
      <c r="E17768" t="s">
        <v>68518</v>
      </c>
      <c r="F17768" t="s">
        <v>68519</v>
      </c>
      <c r="H17768">
        <v>45.495156799999997</v>
      </c>
      <c r="I17768">
        <v>-67.2291594</v>
      </c>
      <c r="J17768" s="1" t="str">
        <f t="shared" si="2643"/>
        <v>Fluid (stream)</v>
      </c>
      <c r="K17768" s="1" t="str">
        <f t="shared" si="2644"/>
        <v>Untreated Water</v>
      </c>
      <c r="L17768">
        <v>6</v>
      </c>
      <c r="M17768" t="s">
        <v>11450</v>
      </c>
      <c r="N17768">
        <v>102</v>
      </c>
    </row>
    <row r="17769" spans="1:17" hidden="1" x14ac:dyDescent="0.3">
      <c r="A17769" t="s">
        <v>68520</v>
      </c>
      <c r="B17769" t="s">
        <v>68521</v>
      </c>
      <c r="C17769" s="1" t="str">
        <f t="shared" si="2645"/>
        <v>21:0802</v>
      </c>
      <c r="D17769" s="1" t="str">
        <f t="shared" si="2647"/>
        <v>21:0227</v>
      </c>
      <c r="E17769" t="s">
        <v>68522</v>
      </c>
      <c r="F17769" t="s">
        <v>68523</v>
      </c>
      <c r="H17769">
        <v>45.4891632</v>
      </c>
      <c r="I17769">
        <v>-67.225751099999997</v>
      </c>
      <c r="J17769" s="1" t="str">
        <f t="shared" si="2643"/>
        <v>Fluid (stream)</v>
      </c>
      <c r="K17769" s="1" t="str">
        <f t="shared" si="2644"/>
        <v>Untreated Water</v>
      </c>
      <c r="L17769">
        <v>6</v>
      </c>
      <c r="M17769" t="s">
        <v>11460</v>
      </c>
      <c r="N17769">
        <v>103</v>
      </c>
      <c r="O17769">
        <v>2.5000000000000001E-2</v>
      </c>
      <c r="P17769">
        <v>50</v>
      </c>
      <c r="Q17769">
        <v>7.4</v>
      </c>
    </row>
    <row r="17770" spans="1:17" hidden="1" x14ac:dyDescent="0.3">
      <c r="A17770" t="s">
        <v>68524</v>
      </c>
      <c r="B17770" t="s">
        <v>68525</v>
      </c>
      <c r="C17770" s="1" t="str">
        <f t="shared" si="2645"/>
        <v>21:0802</v>
      </c>
      <c r="D17770" s="1" t="str">
        <f t="shared" si="2647"/>
        <v>21:0227</v>
      </c>
      <c r="E17770" t="s">
        <v>68526</v>
      </c>
      <c r="F17770" t="s">
        <v>68527</v>
      </c>
      <c r="H17770">
        <v>45.485263500000002</v>
      </c>
      <c r="I17770">
        <v>-67.042548300000007</v>
      </c>
      <c r="J17770" s="1" t="str">
        <f t="shared" si="2643"/>
        <v>Fluid (stream)</v>
      </c>
      <c r="K17770" s="1" t="str">
        <f t="shared" si="2644"/>
        <v>Untreated Water</v>
      </c>
      <c r="L17770">
        <v>6</v>
      </c>
      <c r="M17770" t="s">
        <v>11465</v>
      </c>
      <c r="N17770">
        <v>104</v>
      </c>
    </row>
    <row r="17771" spans="1:17" hidden="1" x14ac:dyDescent="0.3">
      <c r="A17771" t="s">
        <v>68528</v>
      </c>
      <c r="B17771" t="s">
        <v>68529</v>
      </c>
      <c r="C17771" s="1" t="str">
        <f t="shared" si="2645"/>
        <v>21:0802</v>
      </c>
      <c r="D17771" s="1" t="str">
        <f t="shared" ref="D17771:D17802" si="2648">HYPERLINK("http://geochem.nrcan.gc.ca/cdogs/content/svy/svy210227_e.htm", "21:0227")</f>
        <v>21:0227</v>
      </c>
      <c r="E17771" t="s">
        <v>68530</v>
      </c>
      <c r="F17771" t="s">
        <v>68531</v>
      </c>
      <c r="H17771">
        <v>45.490357799999998</v>
      </c>
      <c r="I17771">
        <v>-67.052546300000003</v>
      </c>
      <c r="J17771" s="1" t="str">
        <f t="shared" si="2643"/>
        <v>Fluid (stream)</v>
      </c>
      <c r="K17771" s="1" t="str">
        <f t="shared" si="2644"/>
        <v>Untreated Water</v>
      </c>
      <c r="L17771">
        <v>6</v>
      </c>
      <c r="M17771" t="s">
        <v>11470</v>
      </c>
      <c r="N17771">
        <v>105</v>
      </c>
    </row>
    <row r="17772" spans="1:17" hidden="1" x14ac:dyDescent="0.3">
      <c r="A17772" t="s">
        <v>68532</v>
      </c>
      <c r="B17772" t="s">
        <v>68533</v>
      </c>
      <c r="C17772" s="1" t="str">
        <f t="shared" si="2645"/>
        <v>21:0802</v>
      </c>
      <c r="D17772" s="1" t="str">
        <f t="shared" si="2648"/>
        <v>21:0227</v>
      </c>
      <c r="E17772" t="s">
        <v>68534</v>
      </c>
      <c r="F17772" t="s">
        <v>68535</v>
      </c>
      <c r="H17772">
        <v>45.429664099999997</v>
      </c>
      <c r="I17772">
        <v>-67.173654400000004</v>
      </c>
      <c r="J17772" s="1" t="str">
        <f t="shared" si="2643"/>
        <v>Fluid (stream)</v>
      </c>
      <c r="K17772" s="1" t="str">
        <f t="shared" si="2644"/>
        <v>Untreated Water</v>
      </c>
      <c r="L17772">
        <v>6</v>
      </c>
      <c r="M17772" t="s">
        <v>11475</v>
      </c>
      <c r="N17772">
        <v>106</v>
      </c>
      <c r="O17772">
        <v>0.13</v>
      </c>
      <c r="P17772">
        <v>40</v>
      </c>
      <c r="Q17772">
        <v>8</v>
      </c>
    </row>
    <row r="17773" spans="1:17" hidden="1" x14ac:dyDescent="0.3">
      <c r="A17773" t="s">
        <v>68536</v>
      </c>
      <c r="B17773" t="s">
        <v>68537</v>
      </c>
      <c r="C17773" s="1" t="str">
        <f t="shared" si="2645"/>
        <v>21:0802</v>
      </c>
      <c r="D17773" s="1" t="str">
        <f t="shared" si="2648"/>
        <v>21:0227</v>
      </c>
      <c r="E17773" t="s">
        <v>68538</v>
      </c>
      <c r="F17773" t="s">
        <v>68539</v>
      </c>
      <c r="H17773">
        <v>45.429362900000001</v>
      </c>
      <c r="I17773">
        <v>-67.196061599999993</v>
      </c>
      <c r="J17773" s="1" t="str">
        <f t="shared" si="2643"/>
        <v>Fluid (stream)</v>
      </c>
      <c r="K17773" s="1" t="str">
        <f t="shared" si="2644"/>
        <v>Untreated Water</v>
      </c>
      <c r="L17773">
        <v>6</v>
      </c>
      <c r="M17773" t="s">
        <v>11480</v>
      </c>
      <c r="N17773">
        <v>107</v>
      </c>
      <c r="O17773">
        <v>2.5000000000000001E-2</v>
      </c>
      <c r="P17773">
        <v>40</v>
      </c>
      <c r="Q17773">
        <v>7.6</v>
      </c>
    </row>
    <row r="17774" spans="1:17" hidden="1" x14ac:dyDescent="0.3">
      <c r="A17774" t="s">
        <v>68540</v>
      </c>
      <c r="B17774" t="s">
        <v>68541</v>
      </c>
      <c r="C17774" s="1" t="str">
        <f t="shared" si="2645"/>
        <v>21:0802</v>
      </c>
      <c r="D17774" s="1" t="str">
        <f t="shared" si="2648"/>
        <v>21:0227</v>
      </c>
      <c r="E17774" t="s">
        <v>68542</v>
      </c>
      <c r="F17774" t="s">
        <v>68543</v>
      </c>
      <c r="H17774">
        <v>45.4287651</v>
      </c>
      <c r="I17774">
        <v>-67.237359499999997</v>
      </c>
      <c r="J17774" s="1" t="str">
        <f t="shared" si="2643"/>
        <v>Fluid (stream)</v>
      </c>
      <c r="K17774" s="1" t="str">
        <f t="shared" si="2644"/>
        <v>Untreated Water</v>
      </c>
      <c r="L17774">
        <v>6</v>
      </c>
      <c r="M17774" t="s">
        <v>12548</v>
      </c>
      <c r="N17774">
        <v>108</v>
      </c>
      <c r="O17774">
        <v>2.5000000000000001E-2</v>
      </c>
      <c r="P17774">
        <v>40</v>
      </c>
      <c r="Q17774">
        <v>7.8</v>
      </c>
    </row>
    <row r="17775" spans="1:17" hidden="1" x14ac:dyDescent="0.3">
      <c r="A17775" t="s">
        <v>68544</v>
      </c>
      <c r="B17775" t="s">
        <v>68545</v>
      </c>
      <c r="C17775" s="1" t="str">
        <f t="shared" si="2645"/>
        <v>21:0802</v>
      </c>
      <c r="D17775" s="1" t="str">
        <f t="shared" si="2648"/>
        <v>21:0227</v>
      </c>
      <c r="E17775" t="s">
        <v>68546</v>
      </c>
      <c r="F17775" t="s">
        <v>68547</v>
      </c>
      <c r="H17775">
        <v>45.385257299999999</v>
      </c>
      <c r="I17775">
        <v>-67.355362799999995</v>
      </c>
      <c r="J17775" s="1" t="str">
        <f t="shared" si="2643"/>
        <v>Fluid (stream)</v>
      </c>
      <c r="K17775" s="1" t="str">
        <f t="shared" si="2644"/>
        <v>Untreated Water</v>
      </c>
      <c r="L17775">
        <v>7</v>
      </c>
      <c r="M17775" t="s">
        <v>11431</v>
      </c>
      <c r="N17775">
        <v>109</v>
      </c>
      <c r="O17775">
        <v>2.5000000000000001E-2</v>
      </c>
      <c r="P17775">
        <v>60</v>
      </c>
      <c r="Q17775">
        <v>6.9</v>
      </c>
    </row>
    <row r="17776" spans="1:17" hidden="1" x14ac:dyDescent="0.3">
      <c r="A17776" t="s">
        <v>68548</v>
      </c>
      <c r="B17776" t="s">
        <v>68549</v>
      </c>
      <c r="C17776" s="1" t="str">
        <f t="shared" si="2645"/>
        <v>21:0802</v>
      </c>
      <c r="D17776" s="1" t="str">
        <f t="shared" si="2648"/>
        <v>21:0227</v>
      </c>
      <c r="E17776" t="s">
        <v>68546</v>
      </c>
      <c r="F17776" t="s">
        <v>68550</v>
      </c>
      <c r="H17776">
        <v>45.385257299999999</v>
      </c>
      <c r="I17776">
        <v>-67.355362799999995</v>
      </c>
      <c r="J17776" s="1" t="str">
        <f t="shared" si="2643"/>
        <v>Fluid (stream)</v>
      </c>
      <c r="K17776" s="1" t="str">
        <f t="shared" si="2644"/>
        <v>Untreated Water</v>
      </c>
      <c r="L17776">
        <v>7</v>
      </c>
      <c r="M17776" t="s">
        <v>11435</v>
      </c>
      <c r="N17776">
        <v>110</v>
      </c>
      <c r="O17776">
        <v>2.5000000000000001E-2</v>
      </c>
      <c r="P17776">
        <v>40</v>
      </c>
      <c r="Q17776">
        <v>7.1</v>
      </c>
    </row>
    <row r="17777" spans="1:17" hidden="1" x14ac:dyDescent="0.3">
      <c r="A17777" t="s">
        <v>68551</v>
      </c>
      <c r="B17777" t="s">
        <v>68552</v>
      </c>
      <c r="C17777" s="1" t="str">
        <f t="shared" si="2645"/>
        <v>21:0802</v>
      </c>
      <c r="D17777" s="1" t="str">
        <f t="shared" si="2648"/>
        <v>21:0227</v>
      </c>
      <c r="E17777" t="s">
        <v>68553</v>
      </c>
      <c r="F17777" t="s">
        <v>68554</v>
      </c>
      <c r="H17777">
        <v>45.498463600000001</v>
      </c>
      <c r="I17777">
        <v>-67.280061599999996</v>
      </c>
      <c r="J17777" s="1" t="str">
        <f t="shared" si="2643"/>
        <v>Fluid (stream)</v>
      </c>
      <c r="K17777" s="1" t="str">
        <f t="shared" si="2644"/>
        <v>Untreated Water</v>
      </c>
      <c r="L17777">
        <v>7</v>
      </c>
      <c r="M17777" t="s">
        <v>11392</v>
      </c>
      <c r="N17777">
        <v>111</v>
      </c>
      <c r="O17777">
        <v>2.5000000000000001E-2</v>
      </c>
      <c r="P17777">
        <v>50</v>
      </c>
      <c r="Q17777">
        <v>7.1</v>
      </c>
    </row>
    <row r="17778" spans="1:17" hidden="1" x14ac:dyDescent="0.3">
      <c r="A17778" t="s">
        <v>68555</v>
      </c>
      <c r="B17778" t="s">
        <v>68556</v>
      </c>
      <c r="C17778" s="1" t="str">
        <f t="shared" si="2645"/>
        <v>21:0802</v>
      </c>
      <c r="D17778" s="1" t="str">
        <f t="shared" si="2648"/>
        <v>21:0227</v>
      </c>
      <c r="E17778" t="s">
        <v>68557</v>
      </c>
      <c r="F17778" t="s">
        <v>68558</v>
      </c>
      <c r="H17778">
        <v>45.498457199999997</v>
      </c>
      <c r="I17778">
        <v>-67.274263700000006</v>
      </c>
      <c r="J17778" s="1" t="str">
        <f t="shared" si="2643"/>
        <v>Fluid (stream)</v>
      </c>
      <c r="K17778" s="1" t="str">
        <f t="shared" si="2644"/>
        <v>Untreated Water</v>
      </c>
      <c r="L17778">
        <v>7</v>
      </c>
      <c r="M17778" t="s">
        <v>11397</v>
      </c>
      <c r="N17778">
        <v>112</v>
      </c>
      <c r="O17778">
        <v>2.5000000000000001E-2</v>
      </c>
      <c r="P17778">
        <v>40</v>
      </c>
      <c r="Q17778">
        <v>7.2</v>
      </c>
    </row>
    <row r="17779" spans="1:17" hidden="1" x14ac:dyDescent="0.3">
      <c r="A17779" t="s">
        <v>68559</v>
      </c>
      <c r="B17779" t="s">
        <v>68560</v>
      </c>
      <c r="C17779" s="1" t="str">
        <f t="shared" si="2645"/>
        <v>21:0802</v>
      </c>
      <c r="D17779" s="1" t="str">
        <f t="shared" si="2648"/>
        <v>21:0227</v>
      </c>
      <c r="E17779" t="s">
        <v>68561</v>
      </c>
      <c r="F17779" t="s">
        <v>68562</v>
      </c>
      <c r="H17779">
        <v>45.461357800000002</v>
      </c>
      <c r="I17779">
        <v>-67.265559400000001</v>
      </c>
      <c r="J17779" s="1" t="str">
        <f t="shared" si="2643"/>
        <v>Fluid (stream)</v>
      </c>
      <c r="K17779" s="1" t="str">
        <f t="shared" si="2644"/>
        <v>Untreated Water</v>
      </c>
      <c r="L17779">
        <v>7</v>
      </c>
      <c r="M17779" t="s">
        <v>11402</v>
      </c>
      <c r="N17779">
        <v>113</v>
      </c>
      <c r="O17779">
        <v>2.5000000000000001E-2</v>
      </c>
      <c r="P17779">
        <v>30</v>
      </c>
      <c r="Q17779">
        <v>7.3</v>
      </c>
    </row>
    <row r="17780" spans="1:17" hidden="1" x14ac:dyDescent="0.3">
      <c r="A17780" t="s">
        <v>68563</v>
      </c>
      <c r="B17780" t="s">
        <v>68564</v>
      </c>
      <c r="C17780" s="1" t="str">
        <f t="shared" si="2645"/>
        <v>21:0802</v>
      </c>
      <c r="D17780" s="1" t="str">
        <f t="shared" si="2648"/>
        <v>21:0227</v>
      </c>
      <c r="E17780" t="s">
        <v>68565</v>
      </c>
      <c r="F17780" t="s">
        <v>68566</v>
      </c>
      <c r="H17780">
        <v>45.474155400000001</v>
      </c>
      <c r="I17780">
        <v>-67.272561800000005</v>
      </c>
      <c r="J17780" s="1" t="str">
        <f t="shared" si="2643"/>
        <v>Fluid (stream)</v>
      </c>
      <c r="K17780" s="1" t="str">
        <f t="shared" si="2644"/>
        <v>Untreated Water</v>
      </c>
      <c r="L17780">
        <v>7</v>
      </c>
      <c r="M17780" t="s">
        <v>11411</v>
      </c>
      <c r="N17780">
        <v>114</v>
      </c>
    </row>
    <row r="17781" spans="1:17" hidden="1" x14ac:dyDescent="0.3">
      <c r="A17781" t="s">
        <v>68567</v>
      </c>
      <c r="B17781" t="s">
        <v>68568</v>
      </c>
      <c r="C17781" s="1" t="str">
        <f t="shared" si="2645"/>
        <v>21:0802</v>
      </c>
      <c r="D17781" s="1" t="str">
        <f t="shared" si="2648"/>
        <v>21:0227</v>
      </c>
      <c r="E17781" t="s">
        <v>68569</v>
      </c>
      <c r="F17781" t="s">
        <v>68570</v>
      </c>
      <c r="H17781">
        <v>45.4641558</v>
      </c>
      <c r="I17781">
        <v>-67.290558000000004</v>
      </c>
      <c r="J17781" s="1" t="str">
        <f t="shared" si="2643"/>
        <v>Fluid (stream)</v>
      </c>
      <c r="K17781" s="1" t="str">
        <f t="shared" si="2644"/>
        <v>Untreated Water</v>
      </c>
      <c r="L17781">
        <v>7</v>
      </c>
      <c r="M17781" t="s">
        <v>11416</v>
      </c>
      <c r="N17781">
        <v>115</v>
      </c>
      <c r="O17781">
        <v>2.5000000000000001E-2</v>
      </c>
      <c r="P17781">
        <v>30</v>
      </c>
      <c r="Q17781">
        <v>7.4</v>
      </c>
    </row>
    <row r="17782" spans="1:17" hidden="1" x14ac:dyDescent="0.3">
      <c r="A17782" t="s">
        <v>68571</v>
      </c>
      <c r="B17782" t="s">
        <v>68572</v>
      </c>
      <c r="C17782" s="1" t="str">
        <f t="shared" si="2645"/>
        <v>21:0802</v>
      </c>
      <c r="D17782" s="1" t="str">
        <f t="shared" si="2648"/>
        <v>21:0227</v>
      </c>
      <c r="E17782" t="s">
        <v>68573</v>
      </c>
      <c r="F17782" t="s">
        <v>68574</v>
      </c>
      <c r="H17782">
        <v>45.381162000000003</v>
      </c>
      <c r="I17782">
        <v>-67.267654399999998</v>
      </c>
      <c r="J17782" s="1" t="str">
        <f t="shared" si="2643"/>
        <v>Fluid (stream)</v>
      </c>
      <c r="K17782" s="1" t="str">
        <f t="shared" si="2644"/>
        <v>Untreated Water</v>
      </c>
      <c r="L17782">
        <v>7</v>
      </c>
      <c r="M17782" t="s">
        <v>11421</v>
      </c>
      <c r="N17782">
        <v>116</v>
      </c>
      <c r="O17782">
        <v>0.05</v>
      </c>
      <c r="P17782">
        <v>40</v>
      </c>
      <c r="Q17782">
        <v>7.9</v>
      </c>
    </row>
    <row r="17783" spans="1:17" hidden="1" x14ac:dyDescent="0.3">
      <c r="A17783" t="s">
        <v>68575</v>
      </c>
      <c r="B17783" t="s">
        <v>68576</v>
      </c>
      <c r="C17783" s="1" t="str">
        <f t="shared" si="2645"/>
        <v>21:0802</v>
      </c>
      <c r="D17783" s="1" t="str">
        <f t="shared" si="2648"/>
        <v>21:0227</v>
      </c>
      <c r="E17783" t="s">
        <v>68577</v>
      </c>
      <c r="F17783" t="s">
        <v>68578</v>
      </c>
      <c r="H17783">
        <v>45.406162199999997</v>
      </c>
      <c r="I17783">
        <v>-67.257255900000004</v>
      </c>
      <c r="J17783" s="1" t="str">
        <f t="shared" si="2643"/>
        <v>Fluid (stream)</v>
      </c>
      <c r="K17783" s="1" t="str">
        <f t="shared" si="2644"/>
        <v>Untreated Water</v>
      </c>
      <c r="L17783">
        <v>7</v>
      </c>
      <c r="M17783" t="s">
        <v>11426</v>
      </c>
      <c r="N17783">
        <v>117</v>
      </c>
      <c r="O17783">
        <v>2.5000000000000001E-2</v>
      </c>
      <c r="P17783">
        <v>40</v>
      </c>
      <c r="Q17783">
        <v>7.9</v>
      </c>
    </row>
    <row r="17784" spans="1:17" hidden="1" x14ac:dyDescent="0.3">
      <c r="A17784" t="s">
        <v>68579</v>
      </c>
      <c r="B17784" t="s">
        <v>68580</v>
      </c>
      <c r="C17784" s="1" t="str">
        <f t="shared" si="2645"/>
        <v>21:0802</v>
      </c>
      <c r="D17784" s="1" t="str">
        <f t="shared" si="2648"/>
        <v>21:0227</v>
      </c>
      <c r="E17784" t="s">
        <v>68581</v>
      </c>
      <c r="F17784" t="s">
        <v>68582</v>
      </c>
      <c r="H17784">
        <v>45.395063299999997</v>
      </c>
      <c r="I17784">
        <v>-67.225055900000001</v>
      </c>
      <c r="J17784" s="1" t="str">
        <f t="shared" si="2643"/>
        <v>Fluid (stream)</v>
      </c>
      <c r="K17784" s="1" t="str">
        <f t="shared" si="2644"/>
        <v>Untreated Water</v>
      </c>
      <c r="L17784">
        <v>7</v>
      </c>
      <c r="M17784" t="s">
        <v>11440</v>
      </c>
      <c r="N17784">
        <v>118</v>
      </c>
      <c r="O17784">
        <v>2.5000000000000001E-2</v>
      </c>
      <c r="P17784">
        <v>30</v>
      </c>
      <c r="Q17784">
        <v>7.6</v>
      </c>
    </row>
    <row r="17785" spans="1:17" hidden="1" x14ac:dyDescent="0.3">
      <c r="A17785" t="s">
        <v>68583</v>
      </c>
      <c r="B17785" t="s">
        <v>68584</v>
      </c>
      <c r="C17785" s="1" t="str">
        <f t="shared" si="2645"/>
        <v>21:0802</v>
      </c>
      <c r="D17785" s="1" t="str">
        <f t="shared" si="2648"/>
        <v>21:0227</v>
      </c>
      <c r="E17785" t="s">
        <v>68585</v>
      </c>
      <c r="F17785" t="s">
        <v>68586</v>
      </c>
      <c r="H17785">
        <v>45.392161999999999</v>
      </c>
      <c r="I17785">
        <v>-67.2312534</v>
      </c>
      <c r="J17785" s="1" t="str">
        <f t="shared" ref="J17785:J17848" si="2649">HYPERLINK("http://geochem.nrcan.gc.ca/cdogs/content/kwd/kwd020018_e.htm", "Fluid (stream)")</f>
        <v>Fluid (stream)</v>
      </c>
      <c r="K17785" s="1" t="str">
        <f t="shared" ref="K17785:K17848" si="2650">HYPERLINK("http://geochem.nrcan.gc.ca/cdogs/content/kwd/kwd080007_e.htm", "Untreated Water")</f>
        <v>Untreated Water</v>
      </c>
      <c r="L17785">
        <v>7</v>
      </c>
      <c r="M17785" t="s">
        <v>11445</v>
      </c>
      <c r="N17785">
        <v>119</v>
      </c>
      <c r="O17785">
        <v>2.5000000000000001E-2</v>
      </c>
      <c r="P17785">
        <v>30</v>
      </c>
      <c r="Q17785">
        <v>7.9</v>
      </c>
    </row>
    <row r="17786" spans="1:17" hidden="1" x14ac:dyDescent="0.3">
      <c r="A17786" t="s">
        <v>68587</v>
      </c>
      <c r="B17786" t="s">
        <v>68588</v>
      </c>
      <c r="C17786" s="1" t="str">
        <f t="shared" si="2645"/>
        <v>21:0802</v>
      </c>
      <c r="D17786" s="1" t="str">
        <f t="shared" si="2648"/>
        <v>21:0227</v>
      </c>
      <c r="E17786" t="s">
        <v>68589</v>
      </c>
      <c r="F17786" t="s">
        <v>68590</v>
      </c>
      <c r="H17786">
        <v>45.384958500000003</v>
      </c>
      <c r="I17786">
        <v>-67.206249400000004</v>
      </c>
      <c r="J17786" s="1" t="str">
        <f t="shared" si="2649"/>
        <v>Fluid (stream)</v>
      </c>
      <c r="K17786" s="1" t="str">
        <f t="shared" si="2650"/>
        <v>Untreated Water</v>
      </c>
      <c r="L17786">
        <v>7</v>
      </c>
      <c r="M17786" t="s">
        <v>11450</v>
      </c>
      <c r="N17786">
        <v>120</v>
      </c>
      <c r="O17786">
        <v>2.5000000000000001E-2</v>
      </c>
      <c r="P17786">
        <v>40</v>
      </c>
      <c r="Q17786">
        <v>7.4</v>
      </c>
    </row>
    <row r="17787" spans="1:17" hidden="1" x14ac:dyDescent="0.3">
      <c r="A17787" t="s">
        <v>68591</v>
      </c>
      <c r="B17787" t="s">
        <v>68592</v>
      </c>
      <c r="C17787" s="1" t="str">
        <f t="shared" si="2645"/>
        <v>21:0802</v>
      </c>
      <c r="D17787" s="1" t="str">
        <f t="shared" si="2648"/>
        <v>21:0227</v>
      </c>
      <c r="E17787" t="s">
        <v>68593</v>
      </c>
      <c r="F17787" t="s">
        <v>68594</v>
      </c>
      <c r="H17787">
        <v>45.393562500000002</v>
      </c>
      <c r="I17787">
        <v>-67.206756799999994</v>
      </c>
      <c r="J17787" s="1" t="str">
        <f t="shared" si="2649"/>
        <v>Fluid (stream)</v>
      </c>
      <c r="K17787" s="1" t="str">
        <f t="shared" si="2650"/>
        <v>Untreated Water</v>
      </c>
      <c r="L17787">
        <v>7</v>
      </c>
      <c r="M17787" t="s">
        <v>11460</v>
      </c>
      <c r="N17787">
        <v>121</v>
      </c>
      <c r="O17787">
        <v>2.5000000000000001E-2</v>
      </c>
      <c r="P17787">
        <v>30</v>
      </c>
      <c r="Q17787">
        <v>6.6</v>
      </c>
    </row>
    <row r="17788" spans="1:17" hidden="1" x14ac:dyDescent="0.3">
      <c r="A17788" t="s">
        <v>68595</v>
      </c>
      <c r="B17788" t="s">
        <v>68596</v>
      </c>
      <c r="C17788" s="1" t="str">
        <f t="shared" si="2645"/>
        <v>21:0802</v>
      </c>
      <c r="D17788" s="1" t="str">
        <f t="shared" si="2648"/>
        <v>21:0227</v>
      </c>
      <c r="E17788" t="s">
        <v>68597</v>
      </c>
      <c r="F17788" t="s">
        <v>68598</v>
      </c>
      <c r="H17788">
        <v>45.409564400000001</v>
      </c>
      <c r="I17788">
        <v>-67.201458500000001</v>
      </c>
      <c r="J17788" s="1" t="str">
        <f t="shared" si="2649"/>
        <v>Fluid (stream)</v>
      </c>
      <c r="K17788" s="1" t="str">
        <f t="shared" si="2650"/>
        <v>Untreated Water</v>
      </c>
      <c r="L17788">
        <v>7</v>
      </c>
      <c r="M17788" t="s">
        <v>11465</v>
      </c>
      <c r="N17788">
        <v>122</v>
      </c>
    </row>
    <row r="17789" spans="1:17" hidden="1" x14ac:dyDescent="0.3">
      <c r="A17789" t="s">
        <v>68599</v>
      </c>
      <c r="B17789" t="s">
        <v>68600</v>
      </c>
      <c r="C17789" s="1" t="str">
        <f t="shared" si="2645"/>
        <v>21:0802</v>
      </c>
      <c r="D17789" s="1" t="str">
        <f t="shared" si="2648"/>
        <v>21:0227</v>
      </c>
      <c r="E17789" t="s">
        <v>68601</v>
      </c>
      <c r="F17789" t="s">
        <v>68602</v>
      </c>
      <c r="H17789">
        <v>45.400262699999999</v>
      </c>
      <c r="I17789">
        <v>-67.202954500000004</v>
      </c>
      <c r="J17789" s="1" t="str">
        <f t="shared" si="2649"/>
        <v>Fluid (stream)</v>
      </c>
      <c r="K17789" s="1" t="str">
        <f t="shared" si="2650"/>
        <v>Untreated Water</v>
      </c>
      <c r="L17789">
        <v>7</v>
      </c>
      <c r="M17789" t="s">
        <v>11470</v>
      </c>
      <c r="N17789">
        <v>123</v>
      </c>
      <c r="O17789">
        <v>2.5000000000000001E-2</v>
      </c>
      <c r="P17789">
        <v>30</v>
      </c>
      <c r="Q17789">
        <v>6.9</v>
      </c>
    </row>
    <row r="17790" spans="1:17" hidden="1" x14ac:dyDescent="0.3">
      <c r="A17790" t="s">
        <v>68603</v>
      </c>
      <c r="B17790" t="s">
        <v>68604</v>
      </c>
      <c r="C17790" s="1" t="str">
        <f t="shared" si="2645"/>
        <v>21:0802</v>
      </c>
      <c r="D17790" s="1" t="str">
        <f t="shared" si="2648"/>
        <v>21:0227</v>
      </c>
      <c r="E17790" t="s">
        <v>68605</v>
      </c>
      <c r="F17790" t="s">
        <v>68606</v>
      </c>
      <c r="H17790">
        <v>45.372663500000002</v>
      </c>
      <c r="I17790">
        <v>-67.352164500000001</v>
      </c>
      <c r="J17790" s="1" t="str">
        <f t="shared" si="2649"/>
        <v>Fluid (stream)</v>
      </c>
      <c r="K17790" s="1" t="str">
        <f t="shared" si="2650"/>
        <v>Untreated Water</v>
      </c>
      <c r="L17790">
        <v>7</v>
      </c>
      <c r="M17790" t="s">
        <v>11475</v>
      </c>
      <c r="N17790">
        <v>124</v>
      </c>
      <c r="O17790">
        <v>2.5000000000000001E-2</v>
      </c>
      <c r="P17790">
        <v>30</v>
      </c>
      <c r="Q17790">
        <v>7.8</v>
      </c>
    </row>
    <row r="17791" spans="1:17" hidden="1" x14ac:dyDescent="0.3">
      <c r="A17791" t="s">
        <v>68607</v>
      </c>
      <c r="B17791" t="s">
        <v>68608</v>
      </c>
      <c r="C17791" s="1" t="str">
        <f t="shared" si="2645"/>
        <v>21:0802</v>
      </c>
      <c r="D17791" s="1" t="str">
        <f t="shared" si="2648"/>
        <v>21:0227</v>
      </c>
      <c r="E17791" t="s">
        <v>68609</v>
      </c>
      <c r="F17791" t="s">
        <v>68610</v>
      </c>
      <c r="H17791">
        <v>45.377764900000003</v>
      </c>
      <c r="I17791">
        <v>-67.360765400000005</v>
      </c>
      <c r="J17791" s="1" t="str">
        <f t="shared" si="2649"/>
        <v>Fluid (stream)</v>
      </c>
      <c r="K17791" s="1" t="str">
        <f t="shared" si="2650"/>
        <v>Untreated Water</v>
      </c>
      <c r="L17791">
        <v>7</v>
      </c>
      <c r="M17791" t="s">
        <v>11480</v>
      </c>
      <c r="N17791">
        <v>125</v>
      </c>
      <c r="O17791">
        <v>2.5000000000000001E-2</v>
      </c>
      <c r="P17791">
        <v>30</v>
      </c>
      <c r="Q17791">
        <v>7.7</v>
      </c>
    </row>
    <row r="17792" spans="1:17" hidden="1" x14ac:dyDescent="0.3">
      <c r="A17792" t="s">
        <v>68611</v>
      </c>
      <c r="B17792" t="s">
        <v>68612</v>
      </c>
      <c r="C17792" s="1" t="str">
        <f t="shared" si="2645"/>
        <v>21:0802</v>
      </c>
      <c r="D17792" s="1" t="str">
        <f t="shared" si="2648"/>
        <v>21:0227</v>
      </c>
      <c r="E17792" t="s">
        <v>68613</v>
      </c>
      <c r="F17792" t="s">
        <v>68614</v>
      </c>
      <c r="H17792">
        <v>45.394257500000002</v>
      </c>
      <c r="I17792">
        <v>-67.352163500000003</v>
      </c>
      <c r="J17792" s="1" t="str">
        <f t="shared" si="2649"/>
        <v>Fluid (stream)</v>
      </c>
      <c r="K17792" s="1" t="str">
        <f t="shared" si="2650"/>
        <v>Untreated Water</v>
      </c>
      <c r="L17792">
        <v>7</v>
      </c>
      <c r="M17792" t="s">
        <v>12548</v>
      </c>
      <c r="N17792">
        <v>126</v>
      </c>
      <c r="O17792">
        <v>2.5000000000000001E-2</v>
      </c>
      <c r="P17792">
        <v>30</v>
      </c>
      <c r="Q17792">
        <v>7.6</v>
      </c>
    </row>
    <row r="17793" spans="1:17" hidden="1" x14ac:dyDescent="0.3">
      <c r="A17793" t="s">
        <v>68615</v>
      </c>
      <c r="B17793" t="s">
        <v>68616</v>
      </c>
      <c r="C17793" s="1" t="str">
        <f t="shared" si="2645"/>
        <v>21:0802</v>
      </c>
      <c r="D17793" s="1" t="str">
        <f t="shared" si="2648"/>
        <v>21:0227</v>
      </c>
      <c r="E17793" t="s">
        <v>68617</v>
      </c>
      <c r="F17793" t="s">
        <v>68618</v>
      </c>
      <c r="H17793">
        <v>45.425760099999998</v>
      </c>
      <c r="I17793">
        <v>-67.164256800000004</v>
      </c>
      <c r="J17793" s="1" t="str">
        <f t="shared" si="2649"/>
        <v>Fluid (stream)</v>
      </c>
      <c r="K17793" s="1" t="str">
        <f t="shared" si="2650"/>
        <v>Untreated Water</v>
      </c>
      <c r="L17793">
        <v>8</v>
      </c>
      <c r="M17793" t="s">
        <v>11431</v>
      </c>
      <c r="N17793">
        <v>127</v>
      </c>
      <c r="O17793">
        <v>2.5000000000000001E-2</v>
      </c>
      <c r="P17793">
        <v>60</v>
      </c>
      <c r="Q17793">
        <v>7.6</v>
      </c>
    </row>
    <row r="17794" spans="1:17" hidden="1" x14ac:dyDescent="0.3">
      <c r="A17794" t="s">
        <v>68619</v>
      </c>
      <c r="B17794" t="s">
        <v>68620</v>
      </c>
      <c r="C17794" s="1" t="str">
        <f t="shared" si="2645"/>
        <v>21:0802</v>
      </c>
      <c r="D17794" s="1" t="str">
        <f t="shared" si="2648"/>
        <v>21:0227</v>
      </c>
      <c r="E17794" t="s">
        <v>68617</v>
      </c>
      <c r="F17794" t="s">
        <v>68621</v>
      </c>
      <c r="H17794">
        <v>45.425760099999998</v>
      </c>
      <c r="I17794">
        <v>-67.164256800000004</v>
      </c>
      <c r="J17794" s="1" t="str">
        <f t="shared" si="2649"/>
        <v>Fluid (stream)</v>
      </c>
      <c r="K17794" s="1" t="str">
        <f t="shared" si="2650"/>
        <v>Untreated Water</v>
      </c>
      <c r="L17794">
        <v>8</v>
      </c>
      <c r="M17794" t="s">
        <v>11435</v>
      </c>
      <c r="N17794">
        <v>128</v>
      </c>
      <c r="O17794">
        <v>2.5000000000000001E-2</v>
      </c>
      <c r="P17794">
        <v>60</v>
      </c>
      <c r="Q17794">
        <v>7.6</v>
      </c>
    </row>
    <row r="17795" spans="1:17" hidden="1" x14ac:dyDescent="0.3">
      <c r="A17795" t="s">
        <v>68622</v>
      </c>
      <c r="B17795" t="s">
        <v>68623</v>
      </c>
      <c r="C17795" s="1" t="str">
        <f t="shared" ref="C17795:C17858" si="2651">HYPERLINK("http://geochem.nrcan.gc.ca/cdogs/content/bdl/bdl210802_e.htm", "21:0802")</f>
        <v>21:0802</v>
      </c>
      <c r="D17795" s="1" t="str">
        <f t="shared" si="2648"/>
        <v>21:0227</v>
      </c>
      <c r="E17795" t="s">
        <v>68624</v>
      </c>
      <c r="F17795" t="s">
        <v>68625</v>
      </c>
      <c r="H17795">
        <v>45.445659399999997</v>
      </c>
      <c r="I17795">
        <v>-67.360654999999994</v>
      </c>
      <c r="J17795" s="1" t="str">
        <f t="shared" si="2649"/>
        <v>Fluid (stream)</v>
      </c>
      <c r="K17795" s="1" t="str">
        <f t="shared" si="2650"/>
        <v>Untreated Water</v>
      </c>
      <c r="L17795">
        <v>8</v>
      </c>
      <c r="M17795" t="s">
        <v>11392</v>
      </c>
      <c r="N17795">
        <v>129</v>
      </c>
      <c r="O17795">
        <v>2.5000000000000001E-2</v>
      </c>
      <c r="P17795">
        <v>40</v>
      </c>
      <c r="Q17795">
        <v>7.2</v>
      </c>
    </row>
    <row r="17796" spans="1:17" hidden="1" x14ac:dyDescent="0.3">
      <c r="A17796" t="s">
        <v>68626</v>
      </c>
      <c r="B17796" t="s">
        <v>68627</v>
      </c>
      <c r="C17796" s="1" t="str">
        <f t="shared" si="2651"/>
        <v>21:0802</v>
      </c>
      <c r="D17796" s="1" t="str">
        <f t="shared" si="2648"/>
        <v>21:0227</v>
      </c>
      <c r="E17796" t="s">
        <v>68628</v>
      </c>
      <c r="F17796" t="s">
        <v>68629</v>
      </c>
      <c r="H17796">
        <v>45.4406605</v>
      </c>
      <c r="I17796">
        <v>-67.361055500000006</v>
      </c>
      <c r="J17796" s="1" t="str">
        <f t="shared" si="2649"/>
        <v>Fluid (stream)</v>
      </c>
      <c r="K17796" s="1" t="str">
        <f t="shared" si="2650"/>
        <v>Untreated Water</v>
      </c>
      <c r="L17796">
        <v>8</v>
      </c>
      <c r="M17796" t="s">
        <v>11397</v>
      </c>
      <c r="N17796">
        <v>130</v>
      </c>
      <c r="O17796">
        <v>2.5000000000000001E-2</v>
      </c>
      <c r="P17796">
        <v>50</v>
      </c>
      <c r="Q17796">
        <v>7.5</v>
      </c>
    </row>
    <row r="17797" spans="1:17" hidden="1" x14ac:dyDescent="0.3">
      <c r="A17797" t="s">
        <v>68630</v>
      </c>
      <c r="B17797" t="s">
        <v>68631</v>
      </c>
      <c r="C17797" s="1" t="str">
        <f t="shared" si="2651"/>
        <v>21:0802</v>
      </c>
      <c r="D17797" s="1" t="str">
        <f t="shared" si="2648"/>
        <v>21:0227</v>
      </c>
      <c r="E17797" t="s">
        <v>68632</v>
      </c>
      <c r="F17797" t="s">
        <v>68633</v>
      </c>
      <c r="H17797">
        <v>45.437160300000002</v>
      </c>
      <c r="I17797">
        <v>-67.301959600000004</v>
      </c>
      <c r="J17797" s="1" t="str">
        <f t="shared" si="2649"/>
        <v>Fluid (stream)</v>
      </c>
      <c r="K17797" s="1" t="str">
        <f t="shared" si="2650"/>
        <v>Untreated Water</v>
      </c>
      <c r="L17797">
        <v>8</v>
      </c>
      <c r="M17797" t="s">
        <v>11402</v>
      </c>
      <c r="N17797">
        <v>131</v>
      </c>
      <c r="O17797">
        <v>2.5000000000000001E-2</v>
      </c>
      <c r="P17797">
        <v>40</v>
      </c>
      <c r="Q17797">
        <v>7.5</v>
      </c>
    </row>
    <row r="17798" spans="1:17" hidden="1" x14ac:dyDescent="0.3">
      <c r="A17798" t="s">
        <v>68634</v>
      </c>
      <c r="B17798" t="s">
        <v>68635</v>
      </c>
      <c r="C17798" s="1" t="str">
        <f t="shared" si="2651"/>
        <v>21:0802</v>
      </c>
      <c r="D17798" s="1" t="str">
        <f t="shared" si="2648"/>
        <v>21:0227</v>
      </c>
      <c r="E17798" t="s">
        <v>68636</v>
      </c>
      <c r="F17798" t="s">
        <v>68637</v>
      </c>
      <c r="H17798">
        <v>45.438164100000002</v>
      </c>
      <c r="I17798">
        <v>-67.309562600000007</v>
      </c>
      <c r="J17798" s="1" t="str">
        <f t="shared" si="2649"/>
        <v>Fluid (stream)</v>
      </c>
      <c r="K17798" s="1" t="str">
        <f t="shared" si="2650"/>
        <v>Untreated Water</v>
      </c>
      <c r="L17798">
        <v>8</v>
      </c>
      <c r="M17798" t="s">
        <v>11411</v>
      </c>
      <c r="N17798">
        <v>132</v>
      </c>
      <c r="O17798">
        <v>2.5000000000000001E-2</v>
      </c>
      <c r="P17798">
        <v>50</v>
      </c>
      <c r="Q17798">
        <v>7.4</v>
      </c>
    </row>
    <row r="17799" spans="1:17" hidden="1" x14ac:dyDescent="0.3">
      <c r="A17799" t="s">
        <v>68638</v>
      </c>
      <c r="B17799" t="s">
        <v>68639</v>
      </c>
      <c r="C17799" s="1" t="str">
        <f t="shared" si="2651"/>
        <v>21:0802</v>
      </c>
      <c r="D17799" s="1" t="str">
        <f t="shared" si="2648"/>
        <v>21:0227</v>
      </c>
      <c r="E17799" t="s">
        <v>68640</v>
      </c>
      <c r="F17799" t="s">
        <v>68641</v>
      </c>
      <c r="H17799">
        <v>45.424964699999997</v>
      </c>
      <c r="I17799">
        <v>-67.305060800000007</v>
      </c>
      <c r="J17799" s="1" t="str">
        <f t="shared" si="2649"/>
        <v>Fluid (stream)</v>
      </c>
      <c r="K17799" s="1" t="str">
        <f t="shared" si="2650"/>
        <v>Untreated Water</v>
      </c>
      <c r="L17799">
        <v>8</v>
      </c>
      <c r="M17799" t="s">
        <v>11416</v>
      </c>
      <c r="N17799">
        <v>133</v>
      </c>
      <c r="O17799">
        <v>2.5000000000000001E-2</v>
      </c>
      <c r="P17799">
        <v>40</v>
      </c>
      <c r="Q17799">
        <v>7.6</v>
      </c>
    </row>
    <row r="17800" spans="1:17" hidden="1" x14ac:dyDescent="0.3">
      <c r="A17800" t="s">
        <v>68642</v>
      </c>
      <c r="B17800" t="s">
        <v>68643</v>
      </c>
      <c r="C17800" s="1" t="str">
        <f t="shared" si="2651"/>
        <v>21:0802</v>
      </c>
      <c r="D17800" s="1" t="str">
        <f t="shared" si="2648"/>
        <v>21:0227</v>
      </c>
      <c r="E17800" t="s">
        <v>68644</v>
      </c>
      <c r="F17800" t="s">
        <v>68645</v>
      </c>
      <c r="H17800">
        <v>45.417955999999997</v>
      </c>
      <c r="I17800">
        <v>-67.366467200000002</v>
      </c>
      <c r="J17800" s="1" t="str">
        <f t="shared" si="2649"/>
        <v>Fluid (stream)</v>
      </c>
      <c r="K17800" s="1" t="str">
        <f t="shared" si="2650"/>
        <v>Untreated Water</v>
      </c>
      <c r="L17800">
        <v>8</v>
      </c>
      <c r="M17800" t="s">
        <v>11421</v>
      </c>
      <c r="N17800">
        <v>134</v>
      </c>
      <c r="O17800">
        <v>2.5000000000000001E-2</v>
      </c>
      <c r="P17800">
        <v>40</v>
      </c>
      <c r="Q17800">
        <v>7.1</v>
      </c>
    </row>
    <row r="17801" spans="1:17" hidden="1" x14ac:dyDescent="0.3">
      <c r="A17801" t="s">
        <v>68646</v>
      </c>
      <c r="B17801" t="s">
        <v>68647</v>
      </c>
      <c r="C17801" s="1" t="str">
        <f t="shared" si="2651"/>
        <v>21:0802</v>
      </c>
      <c r="D17801" s="1" t="str">
        <f t="shared" si="2648"/>
        <v>21:0227</v>
      </c>
      <c r="E17801" t="s">
        <v>68648</v>
      </c>
      <c r="F17801" t="s">
        <v>68649</v>
      </c>
      <c r="H17801">
        <v>45.434661900000002</v>
      </c>
      <c r="I17801">
        <v>-67.389266699999993</v>
      </c>
      <c r="J17801" s="1" t="str">
        <f t="shared" si="2649"/>
        <v>Fluid (stream)</v>
      </c>
      <c r="K17801" s="1" t="str">
        <f t="shared" si="2650"/>
        <v>Untreated Water</v>
      </c>
      <c r="L17801">
        <v>8</v>
      </c>
      <c r="M17801" t="s">
        <v>11426</v>
      </c>
      <c r="N17801">
        <v>135</v>
      </c>
      <c r="O17801">
        <v>2.5000000000000001E-2</v>
      </c>
      <c r="P17801">
        <v>30</v>
      </c>
      <c r="Q17801">
        <v>7.1</v>
      </c>
    </row>
    <row r="17802" spans="1:17" hidden="1" x14ac:dyDescent="0.3">
      <c r="A17802" t="s">
        <v>68650</v>
      </c>
      <c r="B17802" t="s">
        <v>68651</v>
      </c>
      <c r="C17802" s="1" t="str">
        <f t="shared" si="2651"/>
        <v>21:0802</v>
      </c>
      <c r="D17802" s="1" t="str">
        <f t="shared" si="2648"/>
        <v>21:0227</v>
      </c>
      <c r="E17802" t="s">
        <v>68652</v>
      </c>
      <c r="F17802" t="s">
        <v>68653</v>
      </c>
      <c r="H17802">
        <v>45.437561899999999</v>
      </c>
      <c r="I17802">
        <v>-67.393863699999997</v>
      </c>
      <c r="J17802" s="1" t="str">
        <f t="shared" si="2649"/>
        <v>Fluid (stream)</v>
      </c>
      <c r="K17802" s="1" t="str">
        <f t="shared" si="2650"/>
        <v>Untreated Water</v>
      </c>
      <c r="L17802">
        <v>8</v>
      </c>
      <c r="M17802" t="s">
        <v>11440</v>
      </c>
      <c r="N17802">
        <v>136</v>
      </c>
    </row>
    <row r="17803" spans="1:17" hidden="1" x14ac:dyDescent="0.3">
      <c r="A17803" t="s">
        <v>68654</v>
      </c>
      <c r="B17803" t="s">
        <v>68655</v>
      </c>
      <c r="C17803" s="1" t="str">
        <f t="shared" si="2651"/>
        <v>21:0802</v>
      </c>
      <c r="D17803" s="1" t="str">
        <f t="shared" ref="D17803:D17834" si="2652">HYPERLINK("http://geochem.nrcan.gc.ca/cdogs/content/svy/svy210227_e.htm", "21:0227")</f>
        <v>21:0227</v>
      </c>
      <c r="E17803" t="s">
        <v>68656</v>
      </c>
      <c r="F17803" t="s">
        <v>68657</v>
      </c>
      <c r="H17803">
        <v>45.427163700000001</v>
      </c>
      <c r="I17803">
        <v>-67.345160199999995</v>
      </c>
      <c r="J17803" s="1" t="str">
        <f t="shared" si="2649"/>
        <v>Fluid (stream)</v>
      </c>
      <c r="K17803" s="1" t="str">
        <f t="shared" si="2650"/>
        <v>Untreated Water</v>
      </c>
      <c r="L17803">
        <v>8</v>
      </c>
      <c r="M17803" t="s">
        <v>11445</v>
      </c>
      <c r="N17803">
        <v>137</v>
      </c>
      <c r="O17803">
        <v>2.5000000000000001E-2</v>
      </c>
      <c r="P17803">
        <v>30</v>
      </c>
      <c r="Q17803">
        <v>4.5999999999999996</v>
      </c>
    </row>
    <row r="17804" spans="1:17" hidden="1" x14ac:dyDescent="0.3">
      <c r="A17804" t="s">
        <v>68658</v>
      </c>
      <c r="B17804" t="s">
        <v>68659</v>
      </c>
      <c r="C17804" s="1" t="str">
        <f t="shared" si="2651"/>
        <v>21:0802</v>
      </c>
      <c r="D17804" s="1" t="str">
        <f t="shared" si="2652"/>
        <v>21:0227</v>
      </c>
      <c r="E17804" t="s">
        <v>68660</v>
      </c>
      <c r="F17804" t="s">
        <v>68661</v>
      </c>
      <c r="H17804">
        <v>45.412056200000002</v>
      </c>
      <c r="I17804">
        <v>-67.308654599999997</v>
      </c>
      <c r="J17804" s="1" t="str">
        <f t="shared" si="2649"/>
        <v>Fluid (stream)</v>
      </c>
      <c r="K17804" s="1" t="str">
        <f t="shared" si="2650"/>
        <v>Untreated Water</v>
      </c>
      <c r="L17804">
        <v>8</v>
      </c>
      <c r="M17804" t="s">
        <v>11450</v>
      </c>
      <c r="N17804">
        <v>138</v>
      </c>
      <c r="O17804">
        <v>2.5000000000000001E-2</v>
      </c>
      <c r="P17804">
        <v>40</v>
      </c>
      <c r="Q17804">
        <v>7.7</v>
      </c>
    </row>
    <row r="17805" spans="1:17" hidden="1" x14ac:dyDescent="0.3">
      <c r="A17805" t="s">
        <v>68662</v>
      </c>
      <c r="B17805" t="s">
        <v>68663</v>
      </c>
      <c r="C17805" s="1" t="str">
        <f t="shared" si="2651"/>
        <v>21:0802</v>
      </c>
      <c r="D17805" s="1" t="str">
        <f t="shared" si="2652"/>
        <v>21:0227</v>
      </c>
      <c r="E17805" t="s">
        <v>68664</v>
      </c>
      <c r="F17805" t="s">
        <v>68665</v>
      </c>
      <c r="H17805">
        <v>45.401460800000002</v>
      </c>
      <c r="I17805">
        <v>-67.313455399999995</v>
      </c>
      <c r="J17805" s="1" t="str">
        <f t="shared" si="2649"/>
        <v>Fluid (stream)</v>
      </c>
      <c r="K17805" s="1" t="str">
        <f t="shared" si="2650"/>
        <v>Untreated Water</v>
      </c>
      <c r="L17805">
        <v>8</v>
      </c>
      <c r="M17805" t="s">
        <v>11460</v>
      </c>
      <c r="N17805">
        <v>139</v>
      </c>
      <c r="O17805">
        <v>2.5000000000000001E-2</v>
      </c>
      <c r="P17805">
        <v>30</v>
      </c>
      <c r="Q17805">
        <v>7.9</v>
      </c>
    </row>
    <row r="17806" spans="1:17" hidden="1" x14ac:dyDescent="0.3">
      <c r="A17806" t="s">
        <v>68666</v>
      </c>
      <c r="B17806" t="s">
        <v>68667</v>
      </c>
      <c r="C17806" s="1" t="str">
        <f t="shared" si="2651"/>
        <v>21:0802</v>
      </c>
      <c r="D17806" s="1" t="str">
        <f t="shared" si="2652"/>
        <v>21:0227</v>
      </c>
      <c r="E17806" t="s">
        <v>68668</v>
      </c>
      <c r="F17806" t="s">
        <v>68669</v>
      </c>
      <c r="H17806">
        <v>45.440761500000001</v>
      </c>
      <c r="I17806">
        <v>-67.437668299999999</v>
      </c>
      <c r="J17806" s="1" t="str">
        <f t="shared" si="2649"/>
        <v>Fluid (stream)</v>
      </c>
      <c r="K17806" s="1" t="str">
        <f t="shared" si="2650"/>
        <v>Untreated Water</v>
      </c>
      <c r="L17806">
        <v>8</v>
      </c>
      <c r="M17806" t="s">
        <v>11465</v>
      </c>
      <c r="N17806">
        <v>140</v>
      </c>
      <c r="O17806">
        <v>2.5000000000000001E-2</v>
      </c>
      <c r="P17806">
        <v>40</v>
      </c>
      <c r="Q17806">
        <v>7.2</v>
      </c>
    </row>
    <row r="17807" spans="1:17" hidden="1" x14ac:dyDescent="0.3">
      <c r="A17807" t="s">
        <v>68670</v>
      </c>
      <c r="B17807" t="s">
        <v>68671</v>
      </c>
      <c r="C17807" s="1" t="str">
        <f t="shared" si="2651"/>
        <v>21:0802</v>
      </c>
      <c r="D17807" s="1" t="str">
        <f t="shared" si="2652"/>
        <v>21:0227</v>
      </c>
      <c r="E17807" t="s">
        <v>68672</v>
      </c>
      <c r="F17807" t="s">
        <v>68673</v>
      </c>
      <c r="H17807">
        <v>45.466256999999999</v>
      </c>
      <c r="I17807">
        <v>-67.432064600000004</v>
      </c>
      <c r="J17807" s="1" t="str">
        <f t="shared" si="2649"/>
        <v>Fluid (stream)</v>
      </c>
      <c r="K17807" s="1" t="str">
        <f t="shared" si="2650"/>
        <v>Untreated Water</v>
      </c>
      <c r="L17807">
        <v>8</v>
      </c>
      <c r="M17807" t="s">
        <v>11470</v>
      </c>
      <c r="N17807">
        <v>141</v>
      </c>
      <c r="O17807">
        <v>2.5000000000000001E-2</v>
      </c>
      <c r="P17807">
        <v>30</v>
      </c>
      <c r="Q17807">
        <v>6.8</v>
      </c>
    </row>
    <row r="17808" spans="1:17" hidden="1" x14ac:dyDescent="0.3">
      <c r="A17808" t="s">
        <v>68674</v>
      </c>
      <c r="B17808" t="s">
        <v>68675</v>
      </c>
      <c r="C17808" s="1" t="str">
        <f t="shared" si="2651"/>
        <v>21:0802</v>
      </c>
      <c r="D17808" s="1" t="str">
        <f t="shared" si="2652"/>
        <v>21:0227</v>
      </c>
      <c r="E17808" t="s">
        <v>68676</v>
      </c>
      <c r="F17808" t="s">
        <v>68677</v>
      </c>
      <c r="H17808">
        <v>45.457262200000002</v>
      </c>
      <c r="I17808">
        <v>-67.455668500000002</v>
      </c>
      <c r="J17808" s="1" t="str">
        <f t="shared" si="2649"/>
        <v>Fluid (stream)</v>
      </c>
      <c r="K17808" s="1" t="str">
        <f t="shared" si="2650"/>
        <v>Untreated Water</v>
      </c>
      <c r="L17808">
        <v>8</v>
      </c>
      <c r="M17808" t="s">
        <v>11475</v>
      </c>
      <c r="N17808">
        <v>142</v>
      </c>
      <c r="O17808">
        <v>2.5000000000000001E-2</v>
      </c>
      <c r="P17808">
        <v>30</v>
      </c>
      <c r="Q17808">
        <v>6.8</v>
      </c>
    </row>
    <row r="17809" spans="1:17" hidden="1" x14ac:dyDescent="0.3">
      <c r="A17809" t="s">
        <v>68678</v>
      </c>
      <c r="B17809" t="s">
        <v>68679</v>
      </c>
      <c r="C17809" s="1" t="str">
        <f t="shared" si="2651"/>
        <v>21:0802</v>
      </c>
      <c r="D17809" s="1" t="str">
        <f t="shared" si="2652"/>
        <v>21:0227</v>
      </c>
      <c r="E17809" t="s">
        <v>68680</v>
      </c>
      <c r="F17809" t="s">
        <v>68681</v>
      </c>
      <c r="H17809">
        <v>45.449460899999998</v>
      </c>
      <c r="I17809">
        <v>-67.457863599999996</v>
      </c>
      <c r="J17809" s="1" t="str">
        <f t="shared" si="2649"/>
        <v>Fluid (stream)</v>
      </c>
      <c r="K17809" s="1" t="str">
        <f t="shared" si="2650"/>
        <v>Untreated Water</v>
      </c>
      <c r="L17809">
        <v>8</v>
      </c>
      <c r="M17809" t="s">
        <v>11480</v>
      </c>
      <c r="N17809">
        <v>143</v>
      </c>
      <c r="O17809">
        <v>2.5000000000000001E-2</v>
      </c>
      <c r="P17809">
        <v>30</v>
      </c>
      <c r="Q17809">
        <v>7.2</v>
      </c>
    </row>
    <row r="17810" spans="1:17" hidden="1" x14ac:dyDescent="0.3">
      <c r="A17810" t="s">
        <v>68682</v>
      </c>
      <c r="B17810" t="s">
        <v>68683</v>
      </c>
      <c r="C17810" s="1" t="str">
        <f t="shared" si="2651"/>
        <v>21:0802</v>
      </c>
      <c r="D17810" s="1" t="str">
        <f t="shared" si="2652"/>
        <v>21:0227</v>
      </c>
      <c r="E17810" t="s">
        <v>68684</v>
      </c>
      <c r="F17810" t="s">
        <v>68685</v>
      </c>
      <c r="H17810">
        <v>45.441362900000001</v>
      </c>
      <c r="I17810">
        <v>-67.474860100000001</v>
      </c>
      <c r="J17810" s="1" t="str">
        <f t="shared" si="2649"/>
        <v>Fluid (stream)</v>
      </c>
      <c r="K17810" s="1" t="str">
        <f t="shared" si="2650"/>
        <v>Untreated Water</v>
      </c>
      <c r="L17810">
        <v>8</v>
      </c>
      <c r="M17810" t="s">
        <v>12548</v>
      </c>
      <c r="N17810">
        <v>144</v>
      </c>
      <c r="O17810">
        <v>2.5000000000000001E-2</v>
      </c>
      <c r="P17810">
        <v>40</v>
      </c>
      <c r="Q17810">
        <v>7.2</v>
      </c>
    </row>
    <row r="17811" spans="1:17" hidden="1" x14ac:dyDescent="0.3">
      <c r="A17811" t="s">
        <v>68686</v>
      </c>
      <c r="B17811" t="s">
        <v>68687</v>
      </c>
      <c r="C17811" s="1" t="str">
        <f t="shared" si="2651"/>
        <v>21:0802</v>
      </c>
      <c r="D17811" s="1" t="str">
        <f t="shared" si="2652"/>
        <v>21:0227</v>
      </c>
      <c r="E17811" t="s">
        <v>68688</v>
      </c>
      <c r="F17811" t="s">
        <v>68689</v>
      </c>
      <c r="H17811">
        <v>45.455757699999999</v>
      </c>
      <c r="I17811">
        <v>-67.479063400000001</v>
      </c>
      <c r="J17811" s="1" t="str">
        <f t="shared" si="2649"/>
        <v>Fluid (stream)</v>
      </c>
      <c r="K17811" s="1" t="str">
        <f t="shared" si="2650"/>
        <v>Untreated Water</v>
      </c>
      <c r="L17811">
        <v>9</v>
      </c>
      <c r="M17811" t="s">
        <v>11431</v>
      </c>
      <c r="N17811">
        <v>145</v>
      </c>
      <c r="O17811">
        <v>2.5000000000000001E-2</v>
      </c>
      <c r="P17811">
        <v>70</v>
      </c>
      <c r="Q17811">
        <v>7.6</v>
      </c>
    </row>
    <row r="17812" spans="1:17" hidden="1" x14ac:dyDescent="0.3">
      <c r="A17812" t="s">
        <v>68690</v>
      </c>
      <c r="B17812" t="s">
        <v>68691</v>
      </c>
      <c r="C17812" s="1" t="str">
        <f t="shared" si="2651"/>
        <v>21:0802</v>
      </c>
      <c r="D17812" s="1" t="str">
        <f t="shared" si="2652"/>
        <v>21:0227</v>
      </c>
      <c r="E17812" t="s">
        <v>68688</v>
      </c>
      <c r="F17812" t="s">
        <v>68692</v>
      </c>
      <c r="H17812">
        <v>45.455757699999999</v>
      </c>
      <c r="I17812">
        <v>-67.479063400000001</v>
      </c>
      <c r="J17812" s="1" t="str">
        <f t="shared" si="2649"/>
        <v>Fluid (stream)</v>
      </c>
      <c r="K17812" s="1" t="str">
        <f t="shared" si="2650"/>
        <v>Untreated Water</v>
      </c>
      <c r="L17812">
        <v>9</v>
      </c>
      <c r="M17812" t="s">
        <v>11435</v>
      </c>
      <c r="N17812">
        <v>146</v>
      </c>
      <c r="O17812">
        <v>2.5000000000000001E-2</v>
      </c>
      <c r="P17812">
        <v>70</v>
      </c>
      <c r="Q17812">
        <v>7.6</v>
      </c>
    </row>
    <row r="17813" spans="1:17" hidden="1" x14ac:dyDescent="0.3">
      <c r="A17813" t="s">
        <v>68693</v>
      </c>
      <c r="B17813" t="s">
        <v>68694</v>
      </c>
      <c r="C17813" s="1" t="str">
        <f t="shared" si="2651"/>
        <v>21:0802</v>
      </c>
      <c r="D17813" s="1" t="str">
        <f t="shared" si="2652"/>
        <v>21:0227</v>
      </c>
      <c r="E17813" t="s">
        <v>68695</v>
      </c>
      <c r="F17813" t="s">
        <v>68696</v>
      </c>
      <c r="H17813">
        <v>45.476359500000001</v>
      </c>
      <c r="I17813">
        <v>-67.480965600000005</v>
      </c>
      <c r="J17813" s="1" t="str">
        <f t="shared" si="2649"/>
        <v>Fluid (stream)</v>
      </c>
      <c r="K17813" s="1" t="str">
        <f t="shared" si="2650"/>
        <v>Untreated Water</v>
      </c>
      <c r="L17813">
        <v>9</v>
      </c>
      <c r="M17813" t="s">
        <v>11392</v>
      </c>
      <c r="N17813">
        <v>147</v>
      </c>
      <c r="O17813">
        <v>2.5000000000000001E-2</v>
      </c>
      <c r="P17813">
        <v>60</v>
      </c>
      <c r="Q17813">
        <v>7.6</v>
      </c>
    </row>
    <row r="17814" spans="1:17" hidden="1" x14ac:dyDescent="0.3">
      <c r="A17814" t="s">
        <v>68697</v>
      </c>
      <c r="B17814" t="s">
        <v>68698</v>
      </c>
      <c r="C17814" s="1" t="str">
        <f t="shared" si="2651"/>
        <v>21:0802</v>
      </c>
      <c r="D17814" s="1" t="str">
        <f t="shared" si="2652"/>
        <v>21:0227</v>
      </c>
      <c r="E17814" t="s">
        <v>68699</v>
      </c>
      <c r="F17814" t="s">
        <v>68700</v>
      </c>
      <c r="H17814">
        <v>45.443762200000002</v>
      </c>
      <c r="I17814">
        <v>-67.405963299999996</v>
      </c>
      <c r="J17814" s="1" t="str">
        <f t="shared" si="2649"/>
        <v>Fluid (stream)</v>
      </c>
      <c r="K17814" s="1" t="str">
        <f t="shared" si="2650"/>
        <v>Untreated Water</v>
      </c>
      <c r="L17814">
        <v>9</v>
      </c>
      <c r="M17814" t="s">
        <v>11397</v>
      </c>
      <c r="N17814">
        <v>148</v>
      </c>
      <c r="O17814">
        <v>2.5000000000000001E-2</v>
      </c>
      <c r="P17814">
        <v>50</v>
      </c>
      <c r="Q17814">
        <v>6.9</v>
      </c>
    </row>
    <row r="17815" spans="1:17" hidden="1" x14ac:dyDescent="0.3">
      <c r="A17815" t="s">
        <v>68701</v>
      </c>
      <c r="B17815" t="s">
        <v>68702</v>
      </c>
      <c r="C17815" s="1" t="str">
        <f t="shared" si="2651"/>
        <v>21:0802</v>
      </c>
      <c r="D17815" s="1" t="str">
        <f t="shared" si="2652"/>
        <v>21:0227</v>
      </c>
      <c r="E17815" t="s">
        <v>68703</v>
      </c>
      <c r="F17815" t="s">
        <v>68704</v>
      </c>
      <c r="H17815">
        <v>45.4923547</v>
      </c>
      <c r="I17815">
        <v>-67.4362675</v>
      </c>
      <c r="J17815" s="1" t="str">
        <f t="shared" si="2649"/>
        <v>Fluid (stream)</v>
      </c>
      <c r="K17815" s="1" t="str">
        <f t="shared" si="2650"/>
        <v>Untreated Water</v>
      </c>
      <c r="L17815">
        <v>9</v>
      </c>
      <c r="M17815" t="s">
        <v>11402</v>
      </c>
      <c r="N17815">
        <v>149</v>
      </c>
      <c r="O17815">
        <v>2.5000000000000001E-2</v>
      </c>
      <c r="P17815">
        <v>50</v>
      </c>
      <c r="Q17815">
        <v>6.8</v>
      </c>
    </row>
    <row r="17816" spans="1:17" hidden="1" x14ac:dyDescent="0.3">
      <c r="A17816" t="s">
        <v>68705</v>
      </c>
      <c r="B17816" t="s">
        <v>68706</v>
      </c>
      <c r="C17816" s="1" t="str">
        <f t="shared" si="2651"/>
        <v>21:0802</v>
      </c>
      <c r="D17816" s="1" t="str">
        <f t="shared" si="2652"/>
        <v>21:0227</v>
      </c>
      <c r="E17816" t="s">
        <v>68707</v>
      </c>
      <c r="F17816" t="s">
        <v>68708</v>
      </c>
      <c r="H17816">
        <v>45.462355899999999</v>
      </c>
      <c r="I17816">
        <v>-67.477069599999993</v>
      </c>
      <c r="J17816" s="1" t="str">
        <f t="shared" si="2649"/>
        <v>Fluid (stream)</v>
      </c>
      <c r="K17816" s="1" t="str">
        <f t="shared" si="2650"/>
        <v>Untreated Water</v>
      </c>
      <c r="L17816">
        <v>9</v>
      </c>
      <c r="M17816" t="s">
        <v>11411</v>
      </c>
      <c r="N17816">
        <v>150</v>
      </c>
      <c r="O17816">
        <v>2.5000000000000001E-2</v>
      </c>
      <c r="P17816">
        <v>50</v>
      </c>
      <c r="Q17816">
        <v>7.3</v>
      </c>
    </row>
    <row r="17817" spans="1:17" hidden="1" x14ac:dyDescent="0.3">
      <c r="A17817" t="s">
        <v>68709</v>
      </c>
      <c r="B17817" t="s">
        <v>68710</v>
      </c>
      <c r="C17817" s="1" t="str">
        <f t="shared" si="2651"/>
        <v>21:0802</v>
      </c>
      <c r="D17817" s="1" t="str">
        <f t="shared" si="2652"/>
        <v>21:0227</v>
      </c>
      <c r="E17817" t="s">
        <v>68711</v>
      </c>
      <c r="F17817" t="s">
        <v>68712</v>
      </c>
      <c r="H17817">
        <v>45.424062399999997</v>
      </c>
      <c r="I17817">
        <v>-67.443459500000003</v>
      </c>
      <c r="J17817" s="1" t="str">
        <f t="shared" si="2649"/>
        <v>Fluid (stream)</v>
      </c>
      <c r="K17817" s="1" t="str">
        <f t="shared" si="2650"/>
        <v>Untreated Water</v>
      </c>
      <c r="L17817">
        <v>9</v>
      </c>
      <c r="M17817" t="s">
        <v>11416</v>
      </c>
      <c r="N17817">
        <v>151</v>
      </c>
      <c r="O17817">
        <v>2.5000000000000001E-2</v>
      </c>
      <c r="P17817">
        <v>50</v>
      </c>
      <c r="Q17817">
        <v>7.4</v>
      </c>
    </row>
    <row r="17818" spans="1:17" hidden="1" x14ac:dyDescent="0.3">
      <c r="A17818" t="s">
        <v>68713</v>
      </c>
      <c r="B17818" t="s">
        <v>68714</v>
      </c>
      <c r="C17818" s="1" t="str">
        <f t="shared" si="2651"/>
        <v>21:0802</v>
      </c>
      <c r="D17818" s="1" t="str">
        <f t="shared" si="2652"/>
        <v>21:0227</v>
      </c>
      <c r="E17818" t="s">
        <v>68715</v>
      </c>
      <c r="F17818" t="s">
        <v>68716</v>
      </c>
      <c r="H17818">
        <v>45.421760399999997</v>
      </c>
      <c r="I17818">
        <v>-67.4167573</v>
      </c>
      <c r="J17818" s="1" t="str">
        <f t="shared" si="2649"/>
        <v>Fluid (stream)</v>
      </c>
      <c r="K17818" s="1" t="str">
        <f t="shared" si="2650"/>
        <v>Untreated Water</v>
      </c>
      <c r="L17818">
        <v>9</v>
      </c>
      <c r="M17818" t="s">
        <v>11421</v>
      </c>
      <c r="N17818">
        <v>152</v>
      </c>
      <c r="O17818">
        <v>2.5000000000000001E-2</v>
      </c>
      <c r="P17818">
        <v>50</v>
      </c>
      <c r="Q17818">
        <v>6.6</v>
      </c>
    </row>
    <row r="17819" spans="1:17" hidden="1" x14ac:dyDescent="0.3">
      <c r="A17819" t="s">
        <v>68717</v>
      </c>
      <c r="B17819" t="s">
        <v>68718</v>
      </c>
      <c r="C17819" s="1" t="str">
        <f t="shared" si="2651"/>
        <v>21:0802</v>
      </c>
      <c r="D17819" s="1" t="str">
        <f t="shared" si="2652"/>
        <v>21:0227</v>
      </c>
      <c r="E17819" t="s">
        <v>68719</v>
      </c>
      <c r="F17819" t="s">
        <v>68720</v>
      </c>
      <c r="H17819">
        <v>45.408359300000001</v>
      </c>
      <c r="I17819">
        <v>-67.385362799999996</v>
      </c>
      <c r="J17819" s="1" t="str">
        <f t="shared" si="2649"/>
        <v>Fluid (stream)</v>
      </c>
      <c r="K17819" s="1" t="str">
        <f t="shared" si="2650"/>
        <v>Untreated Water</v>
      </c>
      <c r="L17819">
        <v>9</v>
      </c>
      <c r="M17819" t="s">
        <v>11426</v>
      </c>
      <c r="N17819">
        <v>153</v>
      </c>
      <c r="O17819">
        <v>2.5000000000000001E-2</v>
      </c>
      <c r="P17819">
        <v>50</v>
      </c>
      <c r="Q17819">
        <v>6.8</v>
      </c>
    </row>
    <row r="17820" spans="1:17" hidden="1" x14ac:dyDescent="0.3">
      <c r="A17820" t="s">
        <v>68721</v>
      </c>
      <c r="B17820" t="s">
        <v>68722</v>
      </c>
      <c r="C17820" s="1" t="str">
        <f t="shared" si="2651"/>
        <v>21:0802</v>
      </c>
      <c r="D17820" s="1" t="str">
        <f t="shared" si="2652"/>
        <v>21:0227</v>
      </c>
      <c r="E17820" t="s">
        <v>68723</v>
      </c>
      <c r="F17820" t="s">
        <v>68724</v>
      </c>
      <c r="H17820">
        <v>45.377363699999997</v>
      </c>
      <c r="I17820">
        <v>-67.393358699999993</v>
      </c>
      <c r="J17820" s="1" t="str">
        <f t="shared" si="2649"/>
        <v>Fluid (stream)</v>
      </c>
      <c r="K17820" s="1" t="str">
        <f t="shared" si="2650"/>
        <v>Untreated Water</v>
      </c>
      <c r="L17820">
        <v>9</v>
      </c>
      <c r="M17820" t="s">
        <v>11440</v>
      </c>
      <c r="N17820">
        <v>154</v>
      </c>
      <c r="O17820">
        <v>2.5000000000000001E-2</v>
      </c>
      <c r="P17820">
        <v>40</v>
      </c>
      <c r="Q17820">
        <v>7.2</v>
      </c>
    </row>
    <row r="17821" spans="1:17" hidden="1" x14ac:dyDescent="0.3">
      <c r="A17821" t="s">
        <v>68725</v>
      </c>
      <c r="B17821" t="s">
        <v>68726</v>
      </c>
      <c r="C17821" s="1" t="str">
        <f t="shared" si="2651"/>
        <v>21:0802</v>
      </c>
      <c r="D17821" s="1" t="str">
        <f t="shared" si="2652"/>
        <v>21:0227</v>
      </c>
      <c r="E17821" t="s">
        <v>68727</v>
      </c>
      <c r="F17821" t="s">
        <v>68728</v>
      </c>
      <c r="H17821">
        <v>45.3709603</v>
      </c>
      <c r="I17821">
        <v>-67.357654199999999</v>
      </c>
      <c r="J17821" s="1" t="str">
        <f t="shared" si="2649"/>
        <v>Fluid (stream)</v>
      </c>
      <c r="K17821" s="1" t="str">
        <f t="shared" si="2650"/>
        <v>Untreated Water</v>
      </c>
      <c r="L17821">
        <v>9</v>
      </c>
      <c r="M17821" t="s">
        <v>11445</v>
      </c>
      <c r="N17821">
        <v>155</v>
      </c>
      <c r="O17821">
        <v>2.5000000000000001E-2</v>
      </c>
      <c r="P17821">
        <v>50</v>
      </c>
      <c r="Q17821">
        <v>7.9</v>
      </c>
    </row>
    <row r="17822" spans="1:17" hidden="1" x14ac:dyDescent="0.3">
      <c r="A17822" t="s">
        <v>68729</v>
      </c>
      <c r="B17822" t="s">
        <v>68730</v>
      </c>
      <c r="C17822" s="1" t="str">
        <f t="shared" si="2651"/>
        <v>21:0802</v>
      </c>
      <c r="D17822" s="1" t="str">
        <f t="shared" si="2652"/>
        <v>21:0227</v>
      </c>
      <c r="E17822" t="s">
        <v>68731</v>
      </c>
      <c r="F17822" t="s">
        <v>68732</v>
      </c>
      <c r="H17822">
        <v>45.453957699999997</v>
      </c>
      <c r="I17822">
        <v>-67.136253999999994</v>
      </c>
      <c r="J17822" s="1" t="str">
        <f t="shared" si="2649"/>
        <v>Fluid (stream)</v>
      </c>
      <c r="K17822" s="1" t="str">
        <f t="shared" si="2650"/>
        <v>Untreated Water</v>
      </c>
      <c r="L17822">
        <v>9</v>
      </c>
      <c r="M17822" t="s">
        <v>11450</v>
      </c>
      <c r="N17822">
        <v>156</v>
      </c>
      <c r="O17822">
        <v>2.5000000000000001E-2</v>
      </c>
      <c r="P17822">
        <v>50</v>
      </c>
      <c r="Q17822">
        <v>7.3</v>
      </c>
    </row>
    <row r="17823" spans="1:17" hidden="1" x14ac:dyDescent="0.3">
      <c r="A17823" t="s">
        <v>68733</v>
      </c>
      <c r="B17823" t="s">
        <v>68734</v>
      </c>
      <c r="C17823" s="1" t="str">
        <f t="shared" si="2651"/>
        <v>21:0802</v>
      </c>
      <c r="D17823" s="1" t="str">
        <f t="shared" si="2652"/>
        <v>21:0227</v>
      </c>
      <c r="E17823" t="s">
        <v>68735</v>
      </c>
      <c r="F17823" t="s">
        <v>68736</v>
      </c>
      <c r="H17823">
        <v>45.453963600000002</v>
      </c>
      <c r="I17823">
        <v>-67.148250399999995</v>
      </c>
      <c r="J17823" s="1" t="str">
        <f t="shared" si="2649"/>
        <v>Fluid (stream)</v>
      </c>
      <c r="K17823" s="1" t="str">
        <f t="shared" si="2650"/>
        <v>Untreated Water</v>
      </c>
      <c r="L17823">
        <v>9</v>
      </c>
      <c r="M17823" t="s">
        <v>11460</v>
      </c>
      <c r="N17823">
        <v>157</v>
      </c>
      <c r="O17823">
        <v>2.5000000000000001E-2</v>
      </c>
      <c r="P17823">
        <v>40</v>
      </c>
      <c r="Q17823">
        <v>7.2</v>
      </c>
    </row>
    <row r="17824" spans="1:17" hidden="1" x14ac:dyDescent="0.3">
      <c r="A17824" t="s">
        <v>68737</v>
      </c>
      <c r="B17824" t="s">
        <v>68738</v>
      </c>
      <c r="C17824" s="1" t="str">
        <f t="shared" si="2651"/>
        <v>21:0802</v>
      </c>
      <c r="D17824" s="1" t="str">
        <f t="shared" si="2652"/>
        <v>21:0227</v>
      </c>
      <c r="E17824" t="s">
        <v>68739</v>
      </c>
      <c r="F17824" t="s">
        <v>68740</v>
      </c>
      <c r="H17824">
        <v>45.479461800000003</v>
      </c>
      <c r="I17824">
        <v>-67.210854699999999</v>
      </c>
      <c r="J17824" s="1" t="str">
        <f t="shared" si="2649"/>
        <v>Fluid (stream)</v>
      </c>
      <c r="K17824" s="1" t="str">
        <f t="shared" si="2650"/>
        <v>Untreated Water</v>
      </c>
      <c r="L17824">
        <v>9</v>
      </c>
      <c r="M17824" t="s">
        <v>11465</v>
      </c>
      <c r="N17824">
        <v>158</v>
      </c>
    </row>
    <row r="17825" spans="1:17" hidden="1" x14ac:dyDescent="0.3">
      <c r="A17825" t="s">
        <v>68741</v>
      </c>
      <c r="B17825" t="s">
        <v>68742</v>
      </c>
      <c r="C17825" s="1" t="str">
        <f t="shared" si="2651"/>
        <v>21:0802</v>
      </c>
      <c r="D17825" s="1" t="str">
        <f t="shared" si="2652"/>
        <v>21:0227</v>
      </c>
      <c r="E17825" t="s">
        <v>68743</v>
      </c>
      <c r="F17825" t="s">
        <v>68744</v>
      </c>
      <c r="H17825">
        <v>45.488357899999997</v>
      </c>
      <c r="I17825">
        <v>-67.217957200000001</v>
      </c>
      <c r="J17825" s="1" t="str">
        <f t="shared" si="2649"/>
        <v>Fluid (stream)</v>
      </c>
      <c r="K17825" s="1" t="str">
        <f t="shared" si="2650"/>
        <v>Untreated Water</v>
      </c>
      <c r="L17825">
        <v>9</v>
      </c>
      <c r="M17825" t="s">
        <v>11470</v>
      </c>
      <c r="N17825">
        <v>159</v>
      </c>
      <c r="O17825">
        <v>2.5000000000000001E-2</v>
      </c>
      <c r="P17825">
        <v>80</v>
      </c>
      <c r="Q17825">
        <v>7.5</v>
      </c>
    </row>
    <row r="17826" spans="1:17" hidden="1" x14ac:dyDescent="0.3">
      <c r="A17826" t="s">
        <v>68745</v>
      </c>
      <c r="B17826" t="s">
        <v>68746</v>
      </c>
      <c r="C17826" s="1" t="str">
        <f t="shared" si="2651"/>
        <v>21:0802</v>
      </c>
      <c r="D17826" s="1" t="str">
        <f t="shared" si="2652"/>
        <v>21:0227</v>
      </c>
      <c r="E17826" t="s">
        <v>68747</v>
      </c>
      <c r="F17826" t="s">
        <v>68748</v>
      </c>
      <c r="H17826">
        <v>45.486360099999999</v>
      </c>
      <c r="I17826">
        <v>-67.213950800000006</v>
      </c>
      <c r="J17826" s="1" t="str">
        <f t="shared" si="2649"/>
        <v>Fluid (stream)</v>
      </c>
      <c r="K17826" s="1" t="str">
        <f t="shared" si="2650"/>
        <v>Untreated Water</v>
      </c>
      <c r="L17826">
        <v>9</v>
      </c>
      <c r="M17826" t="s">
        <v>11475</v>
      </c>
      <c r="N17826">
        <v>160</v>
      </c>
      <c r="O17826">
        <v>2.5000000000000001E-2</v>
      </c>
      <c r="P17826">
        <v>60</v>
      </c>
      <c r="Q17826">
        <v>7.5</v>
      </c>
    </row>
    <row r="17827" spans="1:17" hidden="1" x14ac:dyDescent="0.3">
      <c r="A17827" t="s">
        <v>68749</v>
      </c>
      <c r="B17827" t="s">
        <v>68750</v>
      </c>
      <c r="C17827" s="1" t="str">
        <f t="shared" si="2651"/>
        <v>21:0802</v>
      </c>
      <c r="D17827" s="1" t="str">
        <f t="shared" si="2652"/>
        <v>21:0227</v>
      </c>
      <c r="E17827" t="s">
        <v>68751</v>
      </c>
      <c r="F17827" t="s">
        <v>68752</v>
      </c>
      <c r="H17827">
        <v>45.4843604</v>
      </c>
      <c r="I17827">
        <v>-67.211557099999993</v>
      </c>
      <c r="J17827" s="1" t="str">
        <f t="shared" si="2649"/>
        <v>Fluid (stream)</v>
      </c>
      <c r="K17827" s="1" t="str">
        <f t="shared" si="2650"/>
        <v>Untreated Water</v>
      </c>
      <c r="L17827">
        <v>9</v>
      </c>
      <c r="M17827" t="s">
        <v>11480</v>
      </c>
      <c r="N17827">
        <v>161</v>
      </c>
    </row>
    <row r="17828" spans="1:17" hidden="1" x14ac:dyDescent="0.3">
      <c r="A17828" t="s">
        <v>68753</v>
      </c>
      <c r="B17828" t="s">
        <v>68754</v>
      </c>
      <c r="C17828" s="1" t="str">
        <f t="shared" si="2651"/>
        <v>21:0802</v>
      </c>
      <c r="D17828" s="1" t="str">
        <f t="shared" si="2652"/>
        <v>21:0227</v>
      </c>
      <c r="E17828" t="s">
        <v>68755</v>
      </c>
      <c r="F17828" t="s">
        <v>68756</v>
      </c>
      <c r="H17828">
        <v>45.466956099999997</v>
      </c>
      <c r="I17828">
        <v>-67.208359200000004</v>
      </c>
      <c r="J17828" s="1" t="str">
        <f t="shared" si="2649"/>
        <v>Fluid (stream)</v>
      </c>
      <c r="K17828" s="1" t="str">
        <f t="shared" si="2650"/>
        <v>Untreated Water</v>
      </c>
      <c r="L17828">
        <v>9</v>
      </c>
      <c r="M17828" t="s">
        <v>12548</v>
      </c>
      <c r="N17828">
        <v>162</v>
      </c>
    </row>
    <row r="17829" spans="1:17" hidden="1" x14ac:dyDescent="0.3">
      <c r="A17829" t="s">
        <v>68757</v>
      </c>
      <c r="B17829" t="s">
        <v>68758</v>
      </c>
      <c r="C17829" s="1" t="str">
        <f t="shared" si="2651"/>
        <v>21:0802</v>
      </c>
      <c r="D17829" s="1" t="str">
        <f t="shared" si="2652"/>
        <v>21:0227</v>
      </c>
      <c r="E17829" t="s">
        <v>68759</v>
      </c>
      <c r="F17829" t="s">
        <v>68760</v>
      </c>
      <c r="H17829">
        <v>45.460756600000003</v>
      </c>
      <c r="I17829">
        <v>-67.2073532</v>
      </c>
      <c r="J17829" s="1" t="str">
        <f t="shared" si="2649"/>
        <v>Fluid (stream)</v>
      </c>
      <c r="K17829" s="1" t="str">
        <f t="shared" si="2650"/>
        <v>Untreated Water</v>
      </c>
      <c r="L17829">
        <v>10</v>
      </c>
      <c r="M17829" t="s">
        <v>11392</v>
      </c>
      <c r="N17829">
        <v>163</v>
      </c>
    </row>
    <row r="17830" spans="1:17" hidden="1" x14ac:dyDescent="0.3">
      <c r="A17830" t="s">
        <v>68761</v>
      </c>
      <c r="B17830" t="s">
        <v>68762</v>
      </c>
      <c r="C17830" s="1" t="str">
        <f t="shared" si="2651"/>
        <v>21:0802</v>
      </c>
      <c r="D17830" s="1" t="str">
        <f t="shared" si="2652"/>
        <v>21:0227</v>
      </c>
      <c r="E17830" t="s">
        <v>68763</v>
      </c>
      <c r="F17830" t="s">
        <v>68764</v>
      </c>
      <c r="H17830">
        <v>45.4548591</v>
      </c>
      <c r="I17830">
        <v>-67.289457600000006</v>
      </c>
      <c r="J17830" s="1" t="str">
        <f t="shared" si="2649"/>
        <v>Fluid (stream)</v>
      </c>
      <c r="K17830" s="1" t="str">
        <f t="shared" si="2650"/>
        <v>Untreated Water</v>
      </c>
      <c r="L17830">
        <v>10</v>
      </c>
      <c r="M17830" t="s">
        <v>11397</v>
      </c>
      <c r="N17830">
        <v>164</v>
      </c>
      <c r="O17830">
        <v>2.5000000000000001E-2</v>
      </c>
      <c r="P17830">
        <v>70</v>
      </c>
      <c r="Q17830">
        <v>7.7</v>
      </c>
    </row>
    <row r="17831" spans="1:17" hidden="1" x14ac:dyDescent="0.3">
      <c r="A17831" t="s">
        <v>68765</v>
      </c>
      <c r="B17831" t="s">
        <v>68766</v>
      </c>
      <c r="C17831" s="1" t="str">
        <f t="shared" si="2651"/>
        <v>21:0802</v>
      </c>
      <c r="D17831" s="1" t="str">
        <f t="shared" si="2652"/>
        <v>21:0227</v>
      </c>
      <c r="E17831" t="s">
        <v>68767</v>
      </c>
      <c r="F17831" t="s">
        <v>68768</v>
      </c>
      <c r="H17831">
        <v>45.402659800000002</v>
      </c>
      <c r="I17831">
        <v>-67.289359099999999</v>
      </c>
      <c r="J17831" s="1" t="str">
        <f t="shared" si="2649"/>
        <v>Fluid (stream)</v>
      </c>
      <c r="K17831" s="1" t="str">
        <f t="shared" si="2650"/>
        <v>Untreated Water</v>
      </c>
      <c r="L17831">
        <v>10</v>
      </c>
      <c r="M17831" t="s">
        <v>11431</v>
      </c>
      <c r="N17831">
        <v>165</v>
      </c>
      <c r="O17831">
        <v>0.25</v>
      </c>
      <c r="P17831">
        <v>60</v>
      </c>
      <c r="Q17831">
        <v>7.7</v>
      </c>
    </row>
    <row r="17832" spans="1:17" hidden="1" x14ac:dyDescent="0.3">
      <c r="A17832" t="s">
        <v>68769</v>
      </c>
      <c r="B17832" t="s">
        <v>68770</v>
      </c>
      <c r="C17832" s="1" t="str">
        <f t="shared" si="2651"/>
        <v>21:0802</v>
      </c>
      <c r="D17832" s="1" t="str">
        <f t="shared" si="2652"/>
        <v>21:0227</v>
      </c>
      <c r="E17832" t="s">
        <v>68767</v>
      </c>
      <c r="F17832" t="s">
        <v>68771</v>
      </c>
      <c r="H17832">
        <v>45.402659800000002</v>
      </c>
      <c r="I17832">
        <v>-67.289359099999999</v>
      </c>
      <c r="J17832" s="1" t="str">
        <f t="shared" si="2649"/>
        <v>Fluid (stream)</v>
      </c>
      <c r="K17832" s="1" t="str">
        <f t="shared" si="2650"/>
        <v>Untreated Water</v>
      </c>
      <c r="L17832">
        <v>10</v>
      </c>
      <c r="M17832" t="s">
        <v>11435</v>
      </c>
      <c r="N17832">
        <v>166</v>
      </c>
      <c r="O17832">
        <v>0.57999999999999996</v>
      </c>
      <c r="P17832">
        <v>60</v>
      </c>
      <c r="Q17832">
        <v>8.1</v>
      </c>
    </row>
    <row r="17833" spans="1:17" hidden="1" x14ac:dyDescent="0.3">
      <c r="A17833" t="s">
        <v>68772</v>
      </c>
      <c r="B17833" t="s">
        <v>68773</v>
      </c>
      <c r="C17833" s="1" t="str">
        <f t="shared" si="2651"/>
        <v>21:0802</v>
      </c>
      <c r="D17833" s="1" t="str">
        <f t="shared" si="2652"/>
        <v>21:0227</v>
      </c>
      <c r="E17833" t="s">
        <v>68774</v>
      </c>
      <c r="F17833" t="s">
        <v>68775</v>
      </c>
      <c r="H17833">
        <v>45.383664400000001</v>
      </c>
      <c r="I17833">
        <v>-67.304263599999999</v>
      </c>
      <c r="J17833" s="1" t="str">
        <f t="shared" si="2649"/>
        <v>Fluid (stream)</v>
      </c>
      <c r="K17833" s="1" t="str">
        <f t="shared" si="2650"/>
        <v>Untreated Water</v>
      </c>
      <c r="L17833">
        <v>10</v>
      </c>
      <c r="M17833" t="s">
        <v>11402</v>
      </c>
      <c r="N17833">
        <v>167</v>
      </c>
      <c r="O17833">
        <v>7.0000000000000007E-2</v>
      </c>
      <c r="P17833">
        <v>70</v>
      </c>
      <c r="Q17833">
        <v>7.9</v>
      </c>
    </row>
    <row r="17834" spans="1:17" hidden="1" x14ac:dyDescent="0.3">
      <c r="A17834" t="s">
        <v>68776</v>
      </c>
      <c r="B17834" t="s">
        <v>68777</v>
      </c>
      <c r="C17834" s="1" t="str">
        <f t="shared" si="2651"/>
        <v>21:0802</v>
      </c>
      <c r="D17834" s="1" t="str">
        <f t="shared" si="2652"/>
        <v>21:0227</v>
      </c>
      <c r="E17834" t="s">
        <v>68778</v>
      </c>
      <c r="F17834" t="s">
        <v>68779</v>
      </c>
      <c r="H17834">
        <v>45.377259000000002</v>
      </c>
      <c r="I17834">
        <v>-67.299652699999996</v>
      </c>
      <c r="J17834" s="1" t="str">
        <f t="shared" si="2649"/>
        <v>Fluid (stream)</v>
      </c>
      <c r="K17834" s="1" t="str">
        <f t="shared" si="2650"/>
        <v>Untreated Water</v>
      </c>
      <c r="L17834">
        <v>10</v>
      </c>
      <c r="M17834" t="s">
        <v>11411</v>
      </c>
      <c r="N17834">
        <v>168</v>
      </c>
      <c r="O17834">
        <v>0.11</v>
      </c>
      <c r="P17834">
        <v>60</v>
      </c>
      <c r="Q17834">
        <v>7.8</v>
      </c>
    </row>
    <row r="17835" spans="1:17" hidden="1" x14ac:dyDescent="0.3">
      <c r="A17835" t="s">
        <v>68780</v>
      </c>
      <c r="B17835" t="s">
        <v>68781</v>
      </c>
      <c r="C17835" s="1" t="str">
        <f t="shared" si="2651"/>
        <v>21:0802</v>
      </c>
      <c r="D17835" s="1" t="str">
        <f t="shared" ref="D17835:D17866" si="2653">HYPERLINK("http://geochem.nrcan.gc.ca/cdogs/content/svy/svy210227_e.htm", "21:0227")</f>
        <v>21:0227</v>
      </c>
      <c r="E17835" t="s">
        <v>68782</v>
      </c>
      <c r="F17835" t="s">
        <v>68783</v>
      </c>
      <c r="H17835">
        <v>45.3710594</v>
      </c>
      <c r="I17835">
        <v>-67.291958800000003</v>
      </c>
      <c r="J17835" s="1" t="str">
        <f t="shared" si="2649"/>
        <v>Fluid (stream)</v>
      </c>
      <c r="K17835" s="1" t="str">
        <f t="shared" si="2650"/>
        <v>Untreated Water</v>
      </c>
      <c r="L17835">
        <v>10</v>
      </c>
      <c r="M17835" t="s">
        <v>11416</v>
      </c>
      <c r="N17835">
        <v>169</v>
      </c>
      <c r="O17835">
        <v>0.28999999999999998</v>
      </c>
      <c r="P17835">
        <v>60</v>
      </c>
      <c r="Q17835">
        <v>8</v>
      </c>
    </row>
    <row r="17836" spans="1:17" hidden="1" x14ac:dyDescent="0.3">
      <c r="A17836" t="s">
        <v>68784</v>
      </c>
      <c r="B17836" t="s">
        <v>68785</v>
      </c>
      <c r="C17836" s="1" t="str">
        <f t="shared" si="2651"/>
        <v>21:0802</v>
      </c>
      <c r="D17836" s="1" t="str">
        <f t="shared" si="2653"/>
        <v>21:0227</v>
      </c>
      <c r="E17836" t="s">
        <v>68786</v>
      </c>
      <c r="F17836" t="s">
        <v>68787</v>
      </c>
      <c r="H17836">
        <v>45.359560199999997</v>
      </c>
      <c r="I17836">
        <v>-67.318964399999999</v>
      </c>
      <c r="J17836" s="1" t="str">
        <f t="shared" si="2649"/>
        <v>Fluid (stream)</v>
      </c>
      <c r="K17836" s="1" t="str">
        <f t="shared" si="2650"/>
        <v>Untreated Water</v>
      </c>
      <c r="L17836">
        <v>10</v>
      </c>
      <c r="M17836" t="s">
        <v>11421</v>
      </c>
      <c r="N17836">
        <v>170</v>
      </c>
      <c r="O17836">
        <v>0.18</v>
      </c>
      <c r="P17836">
        <v>50</v>
      </c>
      <c r="Q17836">
        <v>8</v>
      </c>
    </row>
    <row r="17837" spans="1:17" hidden="1" x14ac:dyDescent="0.3">
      <c r="A17837" t="s">
        <v>68788</v>
      </c>
      <c r="B17837" t="s">
        <v>68789</v>
      </c>
      <c r="C17837" s="1" t="str">
        <f t="shared" si="2651"/>
        <v>21:0802</v>
      </c>
      <c r="D17837" s="1" t="str">
        <f t="shared" si="2653"/>
        <v>21:0227</v>
      </c>
      <c r="E17837" t="s">
        <v>68790</v>
      </c>
      <c r="F17837" t="s">
        <v>68791</v>
      </c>
      <c r="H17837">
        <v>45.374065000000002</v>
      </c>
      <c r="I17837">
        <v>-67.325354899999994</v>
      </c>
      <c r="J17837" s="1" t="str">
        <f t="shared" si="2649"/>
        <v>Fluid (stream)</v>
      </c>
      <c r="K17837" s="1" t="str">
        <f t="shared" si="2650"/>
        <v>Untreated Water</v>
      </c>
      <c r="L17837">
        <v>10</v>
      </c>
      <c r="M17837" t="s">
        <v>11426</v>
      </c>
      <c r="N17837">
        <v>171</v>
      </c>
      <c r="O17837">
        <v>2.5000000000000001E-2</v>
      </c>
      <c r="P17837">
        <v>50</v>
      </c>
      <c r="Q17837">
        <v>7.9</v>
      </c>
    </row>
    <row r="17838" spans="1:17" hidden="1" x14ac:dyDescent="0.3">
      <c r="A17838" t="s">
        <v>68792</v>
      </c>
      <c r="B17838" t="s">
        <v>68793</v>
      </c>
      <c r="C17838" s="1" t="str">
        <f t="shared" si="2651"/>
        <v>21:0802</v>
      </c>
      <c r="D17838" s="1" t="str">
        <f t="shared" si="2653"/>
        <v>21:0227</v>
      </c>
      <c r="E17838" t="s">
        <v>68794</v>
      </c>
      <c r="F17838" t="s">
        <v>68795</v>
      </c>
      <c r="H17838">
        <v>45.376260299999998</v>
      </c>
      <c r="I17838">
        <v>-67.332059299999997</v>
      </c>
      <c r="J17838" s="1" t="str">
        <f t="shared" si="2649"/>
        <v>Fluid (stream)</v>
      </c>
      <c r="K17838" s="1" t="str">
        <f t="shared" si="2650"/>
        <v>Untreated Water</v>
      </c>
      <c r="L17838">
        <v>10</v>
      </c>
      <c r="M17838" t="s">
        <v>11440</v>
      </c>
      <c r="N17838">
        <v>172</v>
      </c>
      <c r="O17838">
        <v>0.05</v>
      </c>
      <c r="P17838">
        <v>50</v>
      </c>
      <c r="Q17838">
        <v>8</v>
      </c>
    </row>
    <row r="17839" spans="1:17" hidden="1" x14ac:dyDescent="0.3">
      <c r="A17839" t="s">
        <v>68796</v>
      </c>
      <c r="B17839" t="s">
        <v>68797</v>
      </c>
      <c r="C17839" s="1" t="str">
        <f t="shared" si="2651"/>
        <v>21:0802</v>
      </c>
      <c r="D17839" s="1" t="str">
        <f t="shared" si="2653"/>
        <v>21:0227</v>
      </c>
      <c r="E17839" t="s">
        <v>68798</v>
      </c>
      <c r="F17839" t="s">
        <v>68799</v>
      </c>
      <c r="H17839">
        <v>45.462166099999997</v>
      </c>
      <c r="I17839">
        <v>-67.049346600000007</v>
      </c>
      <c r="J17839" s="1" t="str">
        <f t="shared" si="2649"/>
        <v>Fluid (stream)</v>
      </c>
      <c r="K17839" s="1" t="str">
        <f t="shared" si="2650"/>
        <v>Untreated Water</v>
      </c>
      <c r="L17839">
        <v>10</v>
      </c>
      <c r="M17839" t="s">
        <v>11445</v>
      </c>
      <c r="N17839">
        <v>173</v>
      </c>
      <c r="O17839">
        <v>0.18</v>
      </c>
      <c r="P17839">
        <v>60</v>
      </c>
      <c r="Q17839">
        <v>7.9</v>
      </c>
    </row>
    <row r="17840" spans="1:17" hidden="1" x14ac:dyDescent="0.3">
      <c r="A17840" t="s">
        <v>68800</v>
      </c>
      <c r="B17840" t="s">
        <v>68801</v>
      </c>
      <c r="C17840" s="1" t="str">
        <f t="shared" si="2651"/>
        <v>21:0802</v>
      </c>
      <c r="D17840" s="1" t="str">
        <f t="shared" si="2653"/>
        <v>21:0227</v>
      </c>
      <c r="E17840" t="s">
        <v>68802</v>
      </c>
      <c r="F17840" t="s">
        <v>68803</v>
      </c>
      <c r="H17840">
        <v>45.443261</v>
      </c>
      <c r="I17840">
        <v>-67.022441200000003</v>
      </c>
      <c r="J17840" s="1" t="str">
        <f t="shared" si="2649"/>
        <v>Fluid (stream)</v>
      </c>
      <c r="K17840" s="1" t="str">
        <f t="shared" si="2650"/>
        <v>Untreated Water</v>
      </c>
      <c r="L17840">
        <v>10</v>
      </c>
      <c r="M17840" t="s">
        <v>11450</v>
      </c>
      <c r="N17840">
        <v>174</v>
      </c>
      <c r="O17840">
        <v>2.5000000000000001E-2</v>
      </c>
      <c r="P17840">
        <v>90</v>
      </c>
      <c r="Q17840">
        <v>7.2</v>
      </c>
    </row>
    <row r="17841" spans="1:17" hidden="1" x14ac:dyDescent="0.3">
      <c r="A17841" t="s">
        <v>68804</v>
      </c>
      <c r="B17841" t="s">
        <v>68805</v>
      </c>
      <c r="C17841" s="1" t="str">
        <f t="shared" si="2651"/>
        <v>21:0802</v>
      </c>
      <c r="D17841" s="1" t="str">
        <f t="shared" si="2653"/>
        <v>21:0227</v>
      </c>
      <c r="E17841" t="s">
        <v>68806</v>
      </c>
      <c r="F17841" t="s">
        <v>68807</v>
      </c>
      <c r="H17841">
        <v>45.439960900000003</v>
      </c>
      <c r="I17841">
        <v>-67.020548899999994</v>
      </c>
      <c r="J17841" s="1" t="str">
        <f t="shared" si="2649"/>
        <v>Fluid (stream)</v>
      </c>
      <c r="K17841" s="1" t="str">
        <f t="shared" si="2650"/>
        <v>Untreated Water</v>
      </c>
      <c r="L17841">
        <v>10</v>
      </c>
      <c r="M17841" t="s">
        <v>11460</v>
      </c>
      <c r="N17841">
        <v>175</v>
      </c>
      <c r="O17841">
        <v>2.5000000000000001E-2</v>
      </c>
      <c r="P17841">
        <v>80</v>
      </c>
      <c r="Q17841">
        <v>6.1</v>
      </c>
    </row>
    <row r="17842" spans="1:17" hidden="1" x14ac:dyDescent="0.3">
      <c r="A17842" t="s">
        <v>68808</v>
      </c>
      <c r="B17842" t="s">
        <v>68809</v>
      </c>
      <c r="C17842" s="1" t="str">
        <f t="shared" si="2651"/>
        <v>21:0802</v>
      </c>
      <c r="D17842" s="1" t="str">
        <f t="shared" si="2653"/>
        <v>21:0227</v>
      </c>
      <c r="E17842" t="s">
        <v>68810</v>
      </c>
      <c r="F17842" t="s">
        <v>68811</v>
      </c>
      <c r="H17842">
        <v>45.438564700000001</v>
      </c>
      <c r="I17842">
        <v>-67.004947200000004</v>
      </c>
      <c r="J17842" s="1" t="str">
        <f t="shared" si="2649"/>
        <v>Fluid (stream)</v>
      </c>
      <c r="K17842" s="1" t="str">
        <f t="shared" si="2650"/>
        <v>Untreated Water</v>
      </c>
      <c r="L17842">
        <v>10</v>
      </c>
      <c r="M17842" t="s">
        <v>11465</v>
      </c>
      <c r="N17842">
        <v>176</v>
      </c>
      <c r="O17842">
        <v>2.5000000000000001E-2</v>
      </c>
      <c r="P17842">
        <v>80</v>
      </c>
      <c r="Q17842">
        <v>7.1</v>
      </c>
    </row>
    <row r="17843" spans="1:17" hidden="1" x14ac:dyDescent="0.3">
      <c r="A17843" t="s">
        <v>68812</v>
      </c>
      <c r="B17843" t="s">
        <v>68813</v>
      </c>
      <c r="C17843" s="1" t="str">
        <f t="shared" si="2651"/>
        <v>21:0802</v>
      </c>
      <c r="D17843" s="1" t="str">
        <f t="shared" si="2653"/>
        <v>21:0227</v>
      </c>
      <c r="E17843" t="s">
        <v>68814</v>
      </c>
      <c r="F17843" t="s">
        <v>68815</v>
      </c>
      <c r="H17843">
        <v>45.454467000000001</v>
      </c>
      <c r="I17843">
        <v>-67.012048100000001</v>
      </c>
      <c r="J17843" s="1" t="str">
        <f t="shared" si="2649"/>
        <v>Fluid (stream)</v>
      </c>
      <c r="K17843" s="1" t="str">
        <f t="shared" si="2650"/>
        <v>Untreated Water</v>
      </c>
      <c r="L17843">
        <v>10</v>
      </c>
      <c r="M17843" t="s">
        <v>11470</v>
      </c>
      <c r="N17843">
        <v>177</v>
      </c>
      <c r="O17843">
        <v>2.5000000000000001E-2</v>
      </c>
      <c r="P17843">
        <v>70</v>
      </c>
      <c r="Q17843">
        <v>7.4</v>
      </c>
    </row>
    <row r="17844" spans="1:17" hidden="1" x14ac:dyDescent="0.3">
      <c r="A17844" t="s">
        <v>68816</v>
      </c>
      <c r="B17844" t="s">
        <v>68817</v>
      </c>
      <c r="C17844" s="1" t="str">
        <f t="shared" si="2651"/>
        <v>21:0802</v>
      </c>
      <c r="D17844" s="1" t="str">
        <f t="shared" si="2653"/>
        <v>21:0227</v>
      </c>
      <c r="E17844" t="s">
        <v>68818</v>
      </c>
      <c r="F17844" t="s">
        <v>68819</v>
      </c>
      <c r="H17844">
        <v>45.472061199999999</v>
      </c>
      <c r="I17844">
        <v>-67.0290471</v>
      </c>
      <c r="J17844" s="1" t="str">
        <f t="shared" si="2649"/>
        <v>Fluid (stream)</v>
      </c>
      <c r="K17844" s="1" t="str">
        <f t="shared" si="2650"/>
        <v>Untreated Water</v>
      </c>
      <c r="L17844">
        <v>10</v>
      </c>
      <c r="M17844" t="s">
        <v>11475</v>
      </c>
      <c r="N17844">
        <v>178</v>
      </c>
      <c r="O17844">
        <v>2.5000000000000001E-2</v>
      </c>
      <c r="P17844">
        <v>60</v>
      </c>
      <c r="Q17844">
        <v>7.9</v>
      </c>
    </row>
    <row r="17845" spans="1:17" hidden="1" x14ac:dyDescent="0.3">
      <c r="A17845" t="s">
        <v>68820</v>
      </c>
      <c r="B17845" t="s">
        <v>68821</v>
      </c>
      <c r="C17845" s="1" t="str">
        <f t="shared" si="2651"/>
        <v>21:0802</v>
      </c>
      <c r="D17845" s="1" t="str">
        <f t="shared" si="2653"/>
        <v>21:0227</v>
      </c>
      <c r="E17845" t="s">
        <v>68822</v>
      </c>
      <c r="F17845" t="s">
        <v>68823</v>
      </c>
      <c r="H17845">
        <v>45.401964300000003</v>
      </c>
      <c r="I17845">
        <v>-67.029248999999993</v>
      </c>
      <c r="J17845" s="1" t="str">
        <f t="shared" si="2649"/>
        <v>Fluid (stream)</v>
      </c>
      <c r="K17845" s="1" t="str">
        <f t="shared" si="2650"/>
        <v>Untreated Water</v>
      </c>
      <c r="L17845">
        <v>10</v>
      </c>
      <c r="M17845" t="s">
        <v>11480</v>
      </c>
      <c r="N17845">
        <v>179</v>
      </c>
      <c r="O17845">
        <v>2.5000000000000001E-2</v>
      </c>
      <c r="P17845">
        <v>70</v>
      </c>
      <c r="Q17845">
        <v>5.7</v>
      </c>
    </row>
    <row r="17846" spans="1:17" hidden="1" x14ac:dyDescent="0.3">
      <c r="A17846" t="s">
        <v>68824</v>
      </c>
      <c r="B17846" t="s">
        <v>68825</v>
      </c>
      <c r="C17846" s="1" t="str">
        <f t="shared" si="2651"/>
        <v>21:0802</v>
      </c>
      <c r="D17846" s="1" t="str">
        <f t="shared" si="2653"/>
        <v>21:0227</v>
      </c>
      <c r="E17846" t="s">
        <v>68826</v>
      </c>
      <c r="F17846" t="s">
        <v>68827</v>
      </c>
      <c r="H17846">
        <v>45.408367300000002</v>
      </c>
      <c r="I17846">
        <v>-67.0504447</v>
      </c>
      <c r="J17846" s="1" t="str">
        <f t="shared" si="2649"/>
        <v>Fluid (stream)</v>
      </c>
      <c r="K17846" s="1" t="str">
        <f t="shared" si="2650"/>
        <v>Untreated Water</v>
      </c>
      <c r="L17846">
        <v>10</v>
      </c>
      <c r="M17846" t="s">
        <v>12548</v>
      </c>
      <c r="N17846">
        <v>180</v>
      </c>
      <c r="O17846">
        <v>2.5000000000000001E-2</v>
      </c>
      <c r="P17846">
        <v>60</v>
      </c>
      <c r="Q17846">
        <v>6.2</v>
      </c>
    </row>
    <row r="17847" spans="1:17" hidden="1" x14ac:dyDescent="0.3">
      <c r="A17847" t="s">
        <v>68828</v>
      </c>
      <c r="B17847" t="s">
        <v>68829</v>
      </c>
      <c r="C17847" s="1" t="str">
        <f t="shared" si="2651"/>
        <v>21:0802</v>
      </c>
      <c r="D17847" s="1" t="str">
        <f t="shared" si="2653"/>
        <v>21:0227</v>
      </c>
      <c r="E17847" t="s">
        <v>68830</v>
      </c>
      <c r="F17847" t="s">
        <v>68831</v>
      </c>
      <c r="H17847">
        <v>45.408961499999997</v>
      </c>
      <c r="I17847">
        <v>-67.048341100000002</v>
      </c>
      <c r="J17847" s="1" t="str">
        <f t="shared" si="2649"/>
        <v>Fluid (stream)</v>
      </c>
      <c r="K17847" s="1" t="str">
        <f t="shared" si="2650"/>
        <v>Untreated Water</v>
      </c>
      <c r="L17847">
        <v>11</v>
      </c>
      <c r="M17847" t="s">
        <v>11392</v>
      </c>
      <c r="N17847">
        <v>181</v>
      </c>
      <c r="O17847">
        <v>2.5000000000000001E-2</v>
      </c>
      <c r="P17847">
        <v>40</v>
      </c>
      <c r="Q17847">
        <v>5</v>
      </c>
    </row>
    <row r="17848" spans="1:17" hidden="1" x14ac:dyDescent="0.3">
      <c r="A17848" t="s">
        <v>68832</v>
      </c>
      <c r="B17848" t="s">
        <v>68833</v>
      </c>
      <c r="C17848" s="1" t="str">
        <f t="shared" si="2651"/>
        <v>21:0802</v>
      </c>
      <c r="D17848" s="1" t="str">
        <f t="shared" si="2653"/>
        <v>21:0227</v>
      </c>
      <c r="E17848" t="s">
        <v>68834</v>
      </c>
      <c r="F17848" t="s">
        <v>68835</v>
      </c>
      <c r="H17848">
        <v>45.486461900000002</v>
      </c>
      <c r="I17848">
        <v>-67.291854200000003</v>
      </c>
      <c r="J17848" s="1" t="str">
        <f t="shared" si="2649"/>
        <v>Fluid (stream)</v>
      </c>
      <c r="K17848" s="1" t="str">
        <f t="shared" si="2650"/>
        <v>Untreated Water</v>
      </c>
      <c r="L17848">
        <v>11</v>
      </c>
      <c r="M17848" t="s">
        <v>11397</v>
      </c>
      <c r="N17848">
        <v>182</v>
      </c>
    </row>
    <row r="17849" spans="1:17" hidden="1" x14ac:dyDescent="0.3">
      <c r="A17849" t="s">
        <v>68836</v>
      </c>
      <c r="B17849" t="s">
        <v>68837</v>
      </c>
      <c r="C17849" s="1" t="str">
        <f t="shared" si="2651"/>
        <v>21:0802</v>
      </c>
      <c r="D17849" s="1" t="str">
        <f t="shared" si="2653"/>
        <v>21:0227</v>
      </c>
      <c r="E17849" t="s">
        <v>68838</v>
      </c>
      <c r="F17849" t="s">
        <v>68839</v>
      </c>
      <c r="H17849">
        <v>45.3672659</v>
      </c>
      <c r="I17849">
        <v>-67.096846799999994</v>
      </c>
      <c r="J17849" s="1" t="str">
        <f t="shared" ref="J17849:J17912" si="2654">HYPERLINK("http://geochem.nrcan.gc.ca/cdogs/content/kwd/kwd020018_e.htm", "Fluid (stream)")</f>
        <v>Fluid (stream)</v>
      </c>
      <c r="K17849" s="1" t="str">
        <f t="shared" ref="K17849:K17912" si="2655">HYPERLINK("http://geochem.nrcan.gc.ca/cdogs/content/kwd/kwd080007_e.htm", "Untreated Water")</f>
        <v>Untreated Water</v>
      </c>
      <c r="L17849">
        <v>11</v>
      </c>
      <c r="M17849" t="s">
        <v>11402</v>
      </c>
      <c r="N17849">
        <v>183</v>
      </c>
      <c r="O17849">
        <v>2.5000000000000001E-2</v>
      </c>
      <c r="P17849">
        <v>40</v>
      </c>
      <c r="Q17849">
        <v>5</v>
      </c>
    </row>
    <row r="17850" spans="1:17" hidden="1" x14ac:dyDescent="0.3">
      <c r="A17850" t="s">
        <v>68840</v>
      </c>
      <c r="B17850" t="s">
        <v>68841</v>
      </c>
      <c r="C17850" s="1" t="str">
        <f t="shared" si="2651"/>
        <v>21:0802</v>
      </c>
      <c r="D17850" s="1" t="str">
        <f t="shared" si="2653"/>
        <v>21:0227</v>
      </c>
      <c r="E17850" t="s">
        <v>68842</v>
      </c>
      <c r="F17850" t="s">
        <v>68843</v>
      </c>
      <c r="H17850">
        <v>45.365365099999998</v>
      </c>
      <c r="I17850">
        <v>-67.094050199999998</v>
      </c>
      <c r="J17850" s="1" t="str">
        <f t="shared" si="2654"/>
        <v>Fluid (stream)</v>
      </c>
      <c r="K17850" s="1" t="str">
        <f t="shared" si="2655"/>
        <v>Untreated Water</v>
      </c>
      <c r="L17850">
        <v>11</v>
      </c>
      <c r="M17850" t="s">
        <v>11411</v>
      </c>
      <c r="N17850">
        <v>184</v>
      </c>
      <c r="O17850">
        <v>2.5000000000000001E-2</v>
      </c>
      <c r="P17850">
        <v>40</v>
      </c>
      <c r="Q17850">
        <v>5.8</v>
      </c>
    </row>
    <row r="17851" spans="1:17" hidden="1" x14ac:dyDescent="0.3">
      <c r="A17851" t="s">
        <v>68844</v>
      </c>
      <c r="B17851" t="s">
        <v>68845</v>
      </c>
      <c r="C17851" s="1" t="str">
        <f t="shared" si="2651"/>
        <v>21:0802</v>
      </c>
      <c r="D17851" s="1" t="str">
        <f t="shared" si="2653"/>
        <v>21:0227</v>
      </c>
      <c r="E17851" t="s">
        <v>68846</v>
      </c>
      <c r="F17851" t="s">
        <v>68847</v>
      </c>
      <c r="H17851">
        <v>45.363262400000004</v>
      </c>
      <c r="I17851">
        <v>-67.092652400000006</v>
      </c>
      <c r="J17851" s="1" t="str">
        <f t="shared" si="2654"/>
        <v>Fluid (stream)</v>
      </c>
      <c r="K17851" s="1" t="str">
        <f t="shared" si="2655"/>
        <v>Untreated Water</v>
      </c>
      <c r="L17851">
        <v>11</v>
      </c>
      <c r="M17851" t="s">
        <v>11416</v>
      </c>
      <c r="N17851">
        <v>185</v>
      </c>
      <c r="O17851">
        <v>2.5000000000000001E-2</v>
      </c>
      <c r="P17851">
        <v>50</v>
      </c>
      <c r="Q17851">
        <v>5.5</v>
      </c>
    </row>
    <row r="17852" spans="1:17" hidden="1" x14ac:dyDescent="0.3">
      <c r="A17852" t="s">
        <v>68848</v>
      </c>
      <c r="B17852" t="s">
        <v>68849</v>
      </c>
      <c r="C17852" s="1" t="str">
        <f t="shared" si="2651"/>
        <v>21:0802</v>
      </c>
      <c r="D17852" s="1" t="str">
        <f t="shared" si="2653"/>
        <v>21:0227</v>
      </c>
      <c r="E17852" t="s">
        <v>68850</v>
      </c>
      <c r="F17852" t="s">
        <v>68851</v>
      </c>
      <c r="H17852">
        <v>45.358761000000001</v>
      </c>
      <c r="I17852">
        <v>-67.098549199999994</v>
      </c>
      <c r="J17852" s="1" t="str">
        <f t="shared" si="2654"/>
        <v>Fluid (stream)</v>
      </c>
      <c r="K17852" s="1" t="str">
        <f t="shared" si="2655"/>
        <v>Untreated Water</v>
      </c>
      <c r="L17852">
        <v>11</v>
      </c>
      <c r="M17852" t="s">
        <v>11421</v>
      </c>
      <c r="N17852">
        <v>186</v>
      </c>
      <c r="O17852">
        <v>2.5000000000000001E-2</v>
      </c>
      <c r="P17852">
        <v>50</v>
      </c>
      <c r="Q17852">
        <v>6.6</v>
      </c>
    </row>
    <row r="17853" spans="1:17" hidden="1" x14ac:dyDescent="0.3">
      <c r="A17853" t="s">
        <v>68852</v>
      </c>
      <c r="B17853" t="s">
        <v>68853</v>
      </c>
      <c r="C17853" s="1" t="str">
        <f t="shared" si="2651"/>
        <v>21:0802</v>
      </c>
      <c r="D17853" s="1" t="str">
        <f t="shared" si="2653"/>
        <v>21:0227</v>
      </c>
      <c r="E17853" t="s">
        <v>68854</v>
      </c>
      <c r="F17853" t="s">
        <v>68855</v>
      </c>
      <c r="H17853">
        <v>45.350964099999999</v>
      </c>
      <c r="I17853">
        <v>-67.087652800000001</v>
      </c>
      <c r="J17853" s="1" t="str">
        <f t="shared" si="2654"/>
        <v>Fluid (stream)</v>
      </c>
      <c r="K17853" s="1" t="str">
        <f t="shared" si="2655"/>
        <v>Untreated Water</v>
      </c>
      <c r="L17853">
        <v>11</v>
      </c>
      <c r="M17853" t="s">
        <v>11431</v>
      </c>
      <c r="N17853">
        <v>187</v>
      </c>
      <c r="O17853">
        <v>0.06</v>
      </c>
      <c r="P17853">
        <v>60</v>
      </c>
      <c r="Q17853">
        <v>5.8</v>
      </c>
    </row>
    <row r="17854" spans="1:17" hidden="1" x14ac:dyDescent="0.3">
      <c r="A17854" t="s">
        <v>68856</v>
      </c>
      <c r="B17854" t="s">
        <v>68857</v>
      </c>
      <c r="C17854" s="1" t="str">
        <f t="shared" si="2651"/>
        <v>21:0802</v>
      </c>
      <c r="D17854" s="1" t="str">
        <f t="shared" si="2653"/>
        <v>21:0227</v>
      </c>
      <c r="E17854" t="s">
        <v>68854</v>
      </c>
      <c r="F17854" t="s">
        <v>68858</v>
      </c>
      <c r="H17854">
        <v>45.350964099999999</v>
      </c>
      <c r="I17854">
        <v>-67.087652800000001</v>
      </c>
      <c r="J17854" s="1" t="str">
        <f t="shared" si="2654"/>
        <v>Fluid (stream)</v>
      </c>
      <c r="K17854" s="1" t="str">
        <f t="shared" si="2655"/>
        <v>Untreated Water</v>
      </c>
      <c r="L17854">
        <v>11</v>
      </c>
      <c r="M17854" t="s">
        <v>11435</v>
      </c>
      <c r="N17854">
        <v>188</v>
      </c>
      <c r="O17854">
        <v>0.09</v>
      </c>
      <c r="P17854">
        <v>70</v>
      </c>
      <c r="Q17854">
        <v>5.8</v>
      </c>
    </row>
    <row r="17855" spans="1:17" hidden="1" x14ac:dyDescent="0.3">
      <c r="A17855" t="s">
        <v>68859</v>
      </c>
      <c r="B17855" t="s">
        <v>68860</v>
      </c>
      <c r="C17855" s="1" t="str">
        <f t="shared" si="2651"/>
        <v>21:0802</v>
      </c>
      <c r="D17855" s="1" t="str">
        <f t="shared" si="2653"/>
        <v>21:0227</v>
      </c>
      <c r="E17855" t="s">
        <v>68861</v>
      </c>
      <c r="F17855" t="s">
        <v>68862</v>
      </c>
      <c r="H17855">
        <v>45.3527627</v>
      </c>
      <c r="I17855">
        <v>-67.062952199999998</v>
      </c>
      <c r="J17855" s="1" t="str">
        <f t="shared" si="2654"/>
        <v>Fluid (stream)</v>
      </c>
      <c r="K17855" s="1" t="str">
        <f t="shared" si="2655"/>
        <v>Untreated Water</v>
      </c>
      <c r="L17855">
        <v>11</v>
      </c>
      <c r="M17855" t="s">
        <v>11426</v>
      </c>
      <c r="N17855">
        <v>189</v>
      </c>
      <c r="O17855">
        <v>0.22</v>
      </c>
      <c r="P17855">
        <v>110</v>
      </c>
      <c r="Q17855">
        <v>6.3</v>
      </c>
    </row>
    <row r="17856" spans="1:17" hidden="1" x14ac:dyDescent="0.3">
      <c r="A17856" t="s">
        <v>68863</v>
      </c>
      <c r="B17856" t="s">
        <v>68864</v>
      </c>
      <c r="C17856" s="1" t="str">
        <f t="shared" si="2651"/>
        <v>21:0802</v>
      </c>
      <c r="D17856" s="1" t="str">
        <f t="shared" si="2653"/>
        <v>21:0227</v>
      </c>
      <c r="E17856" t="s">
        <v>68865</v>
      </c>
      <c r="F17856" t="s">
        <v>68866</v>
      </c>
      <c r="H17856">
        <v>45.4455569</v>
      </c>
      <c r="I17856">
        <v>-67.197259200000005</v>
      </c>
      <c r="J17856" s="1" t="str">
        <f t="shared" si="2654"/>
        <v>Fluid (stream)</v>
      </c>
      <c r="K17856" s="1" t="str">
        <f t="shared" si="2655"/>
        <v>Untreated Water</v>
      </c>
      <c r="L17856">
        <v>11</v>
      </c>
      <c r="M17856" t="s">
        <v>11440</v>
      </c>
      <c r="N17856">
        <v>190</v>
      </c>
      <c r="O17856">
        <v>2.5000000000000001E-2</v>
      </c>
      <c r="P17856">
        <v>70</v>
      </c>
      <c r="Q17856">
        <v>6.6</v>
      </c>
    </row>
    <row r="17857" spans="1:17" hidden="1" x14ac:dyDescent="0.3">
      <c r="A17857" t="s">
        <v>68867</v>
      </c>
      <c r="B17857" t="s">
        <v>68868</v>
      </c>
      <c r="C17857" s="1" t="str">
        <f t="shared" si="2651"/>
        <v>21:0802</v>
      </c>
      <c r="D17857" s="1" t="str">
        <f t="shared" si="2653"/>
        <v>21:0227</v>
      </c>
      <c r="E17857" t="s">
        <v>68869</v>
      </c>
      <c r="F17857" t="s">
        <v>68870</v>
      </c>
      <c r="H17857">
        <v>45.445059000000001</v>
      </c>
      <c r="I17857">
        <v>-67.210254300000003</v>
      </c>
      <c r="J17857" s="1" t="str">
        <f t="shared" si="2654"/>
        <v>Fluid (stream)</v>
      </c>
      <c r="K17857" s="1" t="str">
        <f t="shared" si="2655"/>
        <v>Untreated Water</v>
      </c>
      <c r="L17857">
        <v>11</v>
      </c>
      <c r="M17857" t="s">
        <v>11445</v>
      </c>
      <c r="N17857">
        <v>191</v>
      </c>
      <c r="O17857">
        <v>2.5000000000000001E-2</v>
      </c>
      <c r="P17857">
        <v>60</v>
      </c>
      <c r="Q17857">
        <v>6.5</v>
      </c>
    </row>
    <row r="17858" spans="1:17" hidden="1" x14ac:dyDescent="0.3">
      <c r="A17858" t="s">
        <v>68871</v>
      </c>
      <c r="B17858" t="s">
        <v>68872</v>
      </c>
      <c r="C17858" s="1" t="str">
        <f t="shared" si="2651"/>
        <v>21:0802</v>
      </c>
      <c r="D17858" s="1" t="str">
        <f t="shared" si="2653"/>
        <v>21:0227</v>
      </c>
      <c r="E17858" t="s">
        <v>68873</v>
      </c>
      <c r="F17858" t="s">
        <v>68874</v>
      </c>
      <c r="H17858">
        <v>45.447265000000002</v>
      </c>
      <c r="I17858">
        <v>-67.213752499999998</v>
      </c>
      <c r="J17858" s="1" t="str">
        <f t="shared" si="2654"/>
        <v>Fluid (stream)</v>
      </c>
      <c r="K17858" s="1" t="str">
        <f t="shared" si="2655"/>
        <v>Untreated Water</v>
      </c>
      <c r="L17858">
        <v>11</v>
      </c>
      <c r="M17858" t="s">
        <v>11450</v>
      </c>
      <c r="N17858">
        <v>192</v>
      </c>
      <c r="O17858">
        <v>2.5000000000000001E-2</v>
      </c>
      <c r="P17858">
        <v>90</v>
      </c>
      <c r="Q17858">
        <v>6.7</v>
      </c>
    </row>
    <row r="17859" spans="1:17" hidden="1" x14ac:dyDescent="0.3">
      <c r="A17859" t="s">
        <v>68875</v>
      </c>
      <c r="B17859" t="s">
        <v>68876</v>
      </c>
      <c r="C17859" s="1" t="str">
        <f t="shared" ref="C17859:C17922" si="2656">HYPERLINK("http://geochem.nrcan.gc.ca/cdogs/content/bdl/bdl210802_e.htm", "21:0802")</f>
        <v>21:0802</v>
      </c>
      <c r="D17859" s="1" t="str">
        <f t="shared" si="2653"/>
        <v>21:0227</v>
      </c>
      <c r="E17859" t="s">
        <v>68877</v>
      </c>
      <c r="F17859" t="s">
        <v>68878</v>
      </c>
      <c r="H17859">
        <v>45.405163999999999</v>
      </c>
      <c r="I17859">
        <v>-67.173153200000002</v>
      </c>
      <c r="J17859" s="1" t="str">
        <f t="shared" si="2654"/>
        <v>Fluid (stream)</v>
      </c>
      <c r="K17859" s="1" t="str">
        <f t="shared" si="2655"/>
        <v>Untreated Water</v>
      </c>
      <c r="L17859">
        <v>11</v>
      </c>
      <c r="M17859" t="s">
        <v>11460</v>
      </c>
      <c r="N17859">
        <v>193</v>
      </c>
      <c r="O17859">
        <v>2.5000000000000001E-2</v>
      </c>
      <c r="P17859">
        <v>80</v>
      </c>
      <c r="Q17859">
        <v>7.1</v>
      </c>
    </row>
    <row r="17860" spans="1:17" hidden="1" x14ac:dyDescent="0.3">
      <c r="A17860" t="s">
        <v>68879</v>
      </c>
      <c r="B17860" t="s">
        <v>68880</v>
      </c>
      <c r="C17860" s="1" t="str">
        <f t="shared" si="2656"/>
        <v>21:0802</v>
      </c>
      <c r="D17860" s="1" t="str">
        <f t="shared" si="2653"/>
        <v>21:0227</v>
      </c>
      <c r="E17860" t="s">
        <v>68881</v>
      </c>
      <c r="F17860" t="s">
        <v>68882</v>
      </c>
      <c r="H17860">
        <v>45.393763399999997</v>
      </c>
      <c r="I17860">
        <v>-67.158253099999996</v>
      </c>
      <c r="J17860" s="1" t="str">
        <f t="shared" si="2654"/>
        <v>Fluid (stream)</v>
      </c>
      <c r="K17860" s="1" t="str">
        <f t="shared" si="2655"/>
        <v>Untreated Water</v>
      </c>
      <c r="L17860">
        <v>11</v>
      </c>
      <c r="M17860" t="s">
        <v>11465</v>
      </c>
      <c r="N17860">
        <v>194</v>
      </c>
      <c r="O17860">
        <v>2.5000000000000001E-2</v>
      </c>
      <c r="P17860">
        <v>80</v>
      </c>
      <c r="Q17860">
        <v>6.5</v>
      </c>
    </row>
    <row r="17861" spans="1:17" hidden="1" x14ac:dyDescent="0.3">
      <c r="A17861" t="s">
        <v>68883</v>
      </c>
      <c r="B17861" t="s">
        <v>68884</v>
      </c>
      <c r="C17861" s="1" t="str">
        <f t="shared" si="2656"/>
        <v>21:0802</v>
      </c>
      <c r="D17861" s="1" t="str">
        <f t="shared" si="2653"/>
        <v>21:0227</v>
      </c>
      <c r="E17861" t="s">
        <v>68885</v>
      </c>
      <c r="F17861" t="s">
        <v>68886</v>
      </c>
      <c r="H17861">
        <v>45.394558099999998</v>
      </c>
      <c r="I17861">
        <v>-67.166250700000006</v>
      </c>
      <c r="J17861" s="1" t="str">
        <f t="shared" si="2654"/>
        <v>Fluid (stream)</v>
      </c>
      <c r="K17861" s="1" t="str">
        <f t="shared" si="2655"/>
        <v>Untreated Water</v>
      </c>
      <c r="L17861">
        <v>11</v>
      </c>
      <c r="M17861" t="s">
        <v>11470</v>
      </c>
      <c r="N17861">
        <v>195</v>
      </c>
      <c r="O17861">
        <v>2.5000000000000001E-2</v>
      </c>
      <c r="P17861">
        <v>70</v>
      </c>
      <c r="Q17861">
        <v>6.4</v>
      </c>
    </row>
    <row r="17862" spans="1:17" hidden="1" x14ac:dyDescent="0.3">
      <c r="A17862" t="s">
        <v>68887</v>
      </c>
      <c r="B17862" t="s">
        <v>68888</v>
      </c>
      <c r="C17862" s="1" t="str">
        <f t="shared" si="2656"/>
        <v>21:0802</v>
      </c>
      <c r="D17862" s="1" t="str">
        <f t="shared" si="2653"/>
        <v>21:0227</v>
      </c>
      <c r="E17862" t="s">
        <v>68889</v>
      </c>
      <c r="F17862" t="s">
        <v>68890</v>
      </c>
      <c r="H17862">
        <v>45.387959000000002</v>
      </c>
      <c r="I17862">
        <v>-67.152756800000006</v>
      </c>
      <c r="J17862" s="1" t="str">
        <f t="shared" si="2654"/>
        <v>Fluid (stream)</v>
      </c>
      <c r="K17862" s="1" t="str">
        <f t="shared" si="2655"/>
        <v>Untreated Water</v>
      </c>
      <c r="L17862">
        <v>11</v>
      </c>
      <c r="M17862" t="s">
        <v>11475</v>
      </c>
      <c r="N17862">
        <v>196</v>
      </c>
      <c r="O17862">
        <v>2.5000000000000001E-2</v>
      </c>
      <c r="P17862">
        <v>60</v>
      </c>
      <c r="Q17862">
        <v>6.2</v>
      </c>
    </row>
    <row r="17863" spans="1:17" hidden="1" x14ac:dyDescent="0.3">
      <c r="A17863" t="s">
        <v>68891</v>
      </c>
      <c r="B17863" t="s">
        <v>68892</v>
      </c>
      <c r="C17863" s="1" t="str">
        <f t="shared" si="2656"/>
        <v>21:0802</v>
      </c>
      <c r="D17863" s="1" t="str">
        <f t="shared" si="2653"/>
        <v>21:0227</v>
      </c>
      <c r="E17863" t="s">
        <v>68893</v>
      </c>
      <c r="F17863" t="s">
        <v>68894</v>
      </c>
      <c r="H17863">
        <v>45.383858799999999</v>
      </c>
      <c r="I17863">
        <v>-67.151357500000003</v>
      </c>
      <c r="J17863" s="1" t="str">
        <f t="shared" si="2654"/>
        <v>Fluid (stream)</v>
      </c>
      <c r="K17863" s="1" t="str">
        <f t="shared" si="2655"/>
        <v>Untreated Water</v>
      </c>
      <c r="L17863">
        <v>11</v>
      </c>
      <c r="M17863" t="s">
        <v>11480</v>
      </c>
      <c r="N17863">
        <v>197</v>
      </c>
      <c r="O17863">
        <v>2.5000000000000001E-2</v>
      </c>
      <c r="P17863">
        <v>70</v>
      </c>
      <c r="Q17863">
        <v>6.7</v>
      </c>
    </row>
    <row r="17864" spans="1:17" hidden="1" x14ac:dyDescent="0.3">
      <c r="A17864" t="s">
        <v>68895</v>
      </c>
      <c r="B17864" t="s">
        <v>68896</v>
      </c>
      <c r="C17864" s="1" t="str">
        <f t="shared" si="2656"/>
        <v>21:0802</v>
      </c>
      <c r="D17864" s="1" t="str">
        <f t="shared" si="2653"/>
        <v>21:0227</v>
      </c>
      <c r="E17864" t="s">
        <v>68897</v>
      </c>
      <c r="F17864" t="s">
        <v>68898</v>
      </c>
      <c r="H17864">
        <v>45.334068000000002</v>
      </c>
      <c r="I17864">
        <v>-67.123445599999997</v>
      </c>
      <c r="J17864" s="1" t="str">
        <f t="shared" si="2654"/>
        <v>Fluid (stream)</v>
      </c>
      <c r="K17864" s="1" t="str">
        <f t="shared" si="2655"/>
        <v>Untreated Water</v>
      </c>
      <c r="L17864">
        <v>11</v>
      </c>
      <c r="M17864" t="s">
        <v>12548</v>
      </c>
      <c r="N17864">
        <v>198</v>
      </c>
      <c r="O17864">
        <v>2.5000000000000001E-2</v>
      </c>
      <c r="P17864">
        <v>80</v>
      </c>
      <c r="Q17864">
        <v>6.2</v>
      </c>
    </row>
    <row r="17865" spans="1:17" hidden="1" x14ac:dyDescent="0.3">
      <c r="A17865" t="s">
        <v>68899</v>
      </c>
      <c r="B17865" t="s">
        <v>68900</v>
      </c>
      <c r="C17865" s="1" t="str">
        <f t="shared" si="2656"/>
        <v>21:0802</v>
      </c>
      <c r="D17865" s="1" t="str">
        <f t="shared" si="2653"/>
        <v>21:0227</v>
      </c>
      <c r="E17865" t="s">
        <v>68901</v>
      </c>
      <c r="F17865" t="s">
        <v>68902</v>
      </c>
      <c r="H17865">
        <v>45.304167100000001</v>
      </c>
      <c r="I17865">
        <v>-67.122951299999997</v>
      </c>
      <c r="J17865" s="1" t="str">
        <f t="shared" si="2654"/>
        <v>Fluid (stream)</v>
      </c>
      <c r="K17865" s="1" t="str">
        <f t="shared" si="2655"/>
        <v>Untreated Water</v>
      </c>
      <c r="L17865">
        <v>12</v>
      </c>
      <c r="M17865" t="s">
        <v>11431</v>
      </c>
      <c r="N17865">
        <v>199</v>
      </c>
      <c r="O17865">
        <v>2.5000000000000001E-2</v>
      </c>
      <c r="P17865">
        <v>70</v>
      </c>
      <c r="Q17865">
        <v>7</v>
      </c>
    </row>
    <row r="17866" spans="1:17" hidden="1" x14ac:dyDescent="0.3">
      <c r="A17866" t="s">
        <v>68903</v>
      </c>
      <c r="B17866" t="s">
        <v>68904</v>
      </c>
      <c r="C17866" s="1" t="str">
        <f t="shared" si="2656"/>
        <v>21:0802</v>
      </c>
      <c r="D17866" s="1" t="str">
        <f t="shared" si="2653"/>
        <v>21:0227</v>
      </c>
      <c r="E17866" t="s">
        <v>68901</v>
      </c>
      <c r="F17866" t="s">
        <v>68905</v>
      </c>
      <c r="H17866">
        <v>45.304167100000001</v>
      </c>
      <c r="I17866">
        <v>-67.122951299999997</v>
      </c>
      <c r="J17866" s="1" t="str">
        <f t="shared" si="2654"/>
        <v>Fluid (stream)</v>
      </c>
      <c r="K17866" s="1" t="str">
        <f t="shared" si="2655"/>
        <v>Untreated Water</v>
      </c>
      <c r="L17866">
        <v>12</v>
      </c>
      <c r="M17866" t="s">
        <v>11435</v>
      </c>
      <c r="N17866">
        <v>200</v>
      </c>
      <c r="O17866">
        <v>2.5000000000000001E-2</v>
      </c>
      <c r="P17866">
        <v>60</v>
      </c>
      <c r="Q17866">
        <v>7</v>
      </c>
    </row>
    <row r="17867" spans="1:17" hidden="1" x14ac:dyDescent="0.3">
      <c r="A17867" t="s">
        <v>68906</v>
      </c>
      <c r="B17867" t="s">
        <v>68907</v>
      </c>
      <c r="C17867" s="1" t="str">
        <f t="shared" si="2656"/>
        <v>21:0802</v>
      </c>
      <c r="D17867" s="1" t="str">
        <f t="shared" ref="D17867:D17898" si="2657">HYPERLINK("http://geochem.nrcan.gc.ca/cdogs/content/svy/svy210227_e.htm", "21:0227")</f>
        <v>21:0227</v>
      </c>
      <c r="E17867" t="s">
        <v>68908</v>
      </c>
      <c r="F17867" t="s">
        <v>68909</v>
      </c>
      <c r="H17867">
        <v>45.322861500000002</v>
      </c>
      <c r="I17867">
        <v>-67.123445099999998</v>
      </c>
      <c r="J17867" s="1" t="str">
        <f t="shared" si="2654"/>
        <v>Fluid (stream)</v>
      </c>
      <c r="K17867" s="1" t="str">
        <f t="shared" si="2655"/>
        <v>Untreated Water</v>
      </c>
      <c r="L17867">
        <v>12</v>
      </c>
      <c r="M17867" t="s">
        <v>11392</v>
      </c>
      <c r="N17867">
        <v>201</v>
      </c>
      <c r="O17867">
        <v>2.5000000000000001E-2</v>
      </c>
      <c r="P17867">
        <v>60</v>
      </c>
      <c r="Q17867">
        <v>6.9</v>
      </c>
    </row>
    <row r="17868" spans="1:17" hidden="1" x14ac:dyDescent="0.3">
      <c r="A17868" t="s">
        <v>68910</v>
      </c>
      <c r="B17868" t="s">
        <v>68911</v>
      </c>
      <c r="C17868" s="1" t="str">
        <f t="shared" si="2656"/>
        <v>21:0802</v>
      </c>
      <c r="D17868" s="1" t="str">
        <f t="shared" si="2657"/>
        <v>21:0227</v>
      </c>
      <c r="E17868" t="s">
        <v>68912</v>
      </c>
      <c r="F17868" t="s">
        <v>68913</v>
      </c>
      <c r="H17868">
        <v>45.457763300000003</v>
      </c>
      <c r="I17868">
        <v>-67.050854099999995</v>
      </c>
      <c r="J17868" s="1" t="str">
        <f t="shared" si="2654"/>
        <v>Fluid (stream)</v>
      </c>
      <c r="K17868" s="1" t="str">
        <f t="shared" si="2655"/>
        <v>Untreated Water</v>
      </c>
      <c r="L17868">
        <v>12</v>
      </c>
      <c r="M17868" t="s">
        <v>11397</v>
      </c>
      <c r="N17868">
        <v>202</v>
      </c>
      <c r="O17868">
        <v>2.5000000000000001E-2</v>
      </c>
      <c r="P17868">
        <v>120</v>
      </c>
      <c r="Q17868">
        <v>7.3</v>
      </c>
    </row>
    <row r="17869" spans="1:17" hidden="1" x14ac:dyDescent="0.3">
      <c r="A17869" t="s">
        <v>68914</v>
      </c>
      <c r="B17869" t="s">
        <v>68915</v>
      </c>
      <c r="C17869" s="1" t="str">
        <f t="shared" si="2656"/>
        <v>21:0802</v>
      </c>
      <c r="D17869" s="1" t="str">
        <f t="shared" si="2657"/>
        <v>21:0227</v>
      </c>
      <c r="E17869" t="s">
        <v>68916</v>
      </c>
      <c r="F17869" t="s">
        <v>68917</v>
      </c>
      <c r="H17869">
        <v>45.446667599999998</v>
      </c>
      <c r="I17869">
        <v>-67.044151499999998</v>
      </c>
      <c r="J17869" s="1" t="str">
        <f t="shared" si="2654"/>
        <v>Fluid (stream)</v>
      </c>
      <c r="K17869" s="1" t="str">
        <f t="shared" si="2655"/>
        <v>Untreated Water</v>
      </c>
      <c r="L17869">
        <v>12</v>
      </c>
      <c r="M17869" t="s">
        <v>11402</v>
      </c>
      <c r="N17869">
        <v>203</v>
      </c>
      <c r="O17869">
        <v>2.5000000000000001E-2</v>
      </c>
      <c r="P17869">
        <v>100</v>
      </c>
      <c r="Q17869">
        <v>7.1</v>
      </c>
    </row>
    <row r="17870" spans="1:17" hidden="1" x14ac:dyDescent="0.3">
      <c r="A17870" t="s">
        <v>68918</v>
      </c>
      <c r="B17870" t="s">
        <v>68919</v>
      </c>
      <c r="C17870" s="1" t="str">
        <f t="shared" si="2656"/>
        <v>21:0802</v>
      </c>
      <c r="D17870" s="1" t="str">
        <f t="shared" si="2657"/>
        <v>21:0227</v>
      </c>
      <c r="E17870" t="s">
        <v>68920</v>
      </c>
      <c r="F17870" t="s">
        <v>68921</v>
      </c>
      <c r="H17870">
        <v>45.443965599999999</v>
      </c>
      <c r="I17870">
        <v>-67.044053000000005</v>
      </c>
      <c r="J17870" s="1" t="str">
        <f t="shared" si="2654"/>
        <v>Fluid (stream)</v>
      </c>
      <c r="K17870" s="1" t="str">
        <f t="shared" si="2655"/>
        <v>Untreated Water</v>
      </c>
      <c r="L17870">
        <v>12</v>
      </c>
      <c r="M17870" t="s">
        <v>11411</v>
      </c>
      <c r="N17870">
        <v>204</v>
      </c>
      <c r="O17870">
        <v>2.5000000000000001E-2</v>
      </c>
      <c r="P17870">
        <v>90</v>
      </c>
      <c r="Q17870">
        <v>6.7</v>
      </c>
    </row>
    <row r="17871" spans="1:17" hidden="1" x14ac:dyDescent="0.3">
      <c r="A17871" t="s">
        <v>68922</v>
      </c>
      <c r="B17871" t="s">
        <v>68923</v>
      </c>
      <c r="C17871" s="1" t="str">
        <f t="shared" si="2656"/>
        <v>21:0802</v>
      </c>
      <c r="D17871" s="1" t="str">
        <f t="shared" si="2657"/>
        <v>21:0227</v>
      </c>
      <c r="E17871" t="s">
        <v>68924</v>
      </c>
      <c r="F17871" t="s">
        <v>68925</v>
      </c>
      <c r="H17871">
        <v>45.433863000000002</v>
      </c>
      <c r="I17871">
        <v>-67.039645800000002</v>
      </c>
      <c r="J17871" s="1" t="str">
        <f t="shared" si="2654"/>
        <v>Fluid (stream)</v>
      </c>
      <c r="K17871" s="1" t="str">
        <f t="shared" si="2655"/>
        <v>Untreated Water</v>
      </c>
      <c r="L17871">
        <v>12</v>
      </c>
      <c r="M17871" t="s">
        <v>11416</v>
      </c>
      <c r="N17871">
        <v>205</v>
      </c>
      <c r="O17871">
        <v>2.5000000000000001E-2</v>
      </c>
      <c r="P17871">
        <v>80</v>
      </c>
      <c r="Q17871">
        <v>3.8</v>
      </c>
    </row>
    <row r="17872" spans="1:17" hidden="1" x14ac:dyDescent="0.3">
      <c r="A17872" t="s">
        <v>68926</v>
      </c>
      <c r="B17872" t="s">
        <v>68927</v>
      </c>
      <c r="C17872" s="1" t="str">
        <f t="shared" si="2656"/>
        <v>21:0802</v>
      </c>
      <c r="D17872" s="1" t="str">
        <f t="shared" si="2657"/>
        <v>21:0227</v>
      </c>
      <c r="E17872" t="s">
        <v>68928</v>
      </c>
      <c r="F17872" t="s">
        <v>68929</v>
      </c>
      <c r="H17872">
        <v>45.380766700000002</v>
      </c>
      <c r="I17872">
        <v>-67.006943000000007</v>
      </c>
      <c r="J17872" s="1" t="str">
        <f t="shared" si="2654"/>
        <v>Fluid (stream)</v>
      </c>
      <c r="K17872" s="1" t="str">
        <f t="shared" si="2655"/>
        <v>Untreated Water</v>
      </c>
      <c r="L17872">
        <v>12</v>
      </c>
      <c r="M17872" t="s">
        <v>11421</v>
      </c>
      <c r="N17872">
        <v>206</v>
      </c>
      <c r="O17872">
        <v>2.5000000000000001E-2</v>
      </c>
      <c r="P17872">
        <v>90</v>
      </c>
      <c r="Q17872">
        <v>6.5</v>
      </c>
    </row>
    <row r="17873" spans="1:17" hidden="1" x14ac:dyDescent="0.3">
      <c r="A17873" t="s">
        <v>68930</v>
      </c>
      <c r="B17873" t="s">
        <v>68931</v>
      </c>
      <c r="C17873" s="1" t="str">
        <f t="shared" si="2656"/>
        <v>21:0802</v>
      </c>
      <c r="D17873" s="1" t="str">
        <f t="shared" si="2657"/>
        <v>21:0227</v>
      </c>
      <c r="E17873" t="s">
        <v>68932</v>
      </c>
      <c r="F17873" t="s">
        <v>68933</v>
      </c>
      <c r="H17873">
        <v>45.389963100000003</v>
      </c>
      <c r="I17873">
        <v>-67.020250899999994</v>
      </c>
      <c r="J17873" s="1" t="str">
        <f t="shared" si="2654"/>
        <v>Fluid (stream)</v>
      </c>
      <c r="K17873" s="1" t="str">
        <f t="shared" si="2655"/>
        <v>Untreated Water</v>
      </c>
      <c r="L17873">
        <v>12</v>
      </c>
      <c r="M17873" t="s">
        <v>11426</v>
      </c>
      <c r="N17873">
        <v>207</v>
      </c>
      <c r="O17873">
        <v>2.5000000000000001E-2</v>
      </c>
      <c r="P17873">
        <v>120</v>
      </c>
      <c r="Q17873">
        <v>6.7</v>
      </c>
    </row>
    <row r="17874" spans="1:17" hidden="1" x14ac:dyDescent="0.3">
      <c r="A17874" t="s">
        <v>68934</v>
      </c>
      <c r="B17874" t="s">
        <v>68935</v>
      </c>
      <c r="C17874" s="1" t="str">
        <f t="shared" si="2656"/>
        <v>21:0802</v>
      </c>
      <c r="D17874" s="1" t="str">
        <f t="shared" si="2657"/>
        <v>21:0227</v>
      </c>
      <c r="E17874" t="s">
        <v>68936</v>
      </c>
      <c r="F17874" t="s">
        <v>68937</v>
      </c>
      <c r="H17874">
        <v>45.405060900000002</v>
      </c>
      <c r="I17874">
        <v>-67.057152299999998</v>
      </c>
      <c r="J17874" s="1" t="str">
        <f t="shared" si="2654"/>
        <v>Fluid (stream)</v>
      </c>
      <c r="K17874" s="1" t="str">
        <f t="shared" si="2655"/>
        <v>Untreated Water</v>
      </c>
      <c r="L17874">
        <v>12</v>
      </c>
      <c r="M17874" t="s">
        <v>11440</v>
      </c>
      <c r="N17874">
        <v>208</v>
      </c>
      <c r="O17874">
        <v>2.5000000000000001E-2</v>
      </c>
      <c r="P17874">
        <v>80</v>
      </c>
      <c r="Q17874">
        <v>6.6</v>
      </c>
    </row>
    <row r="17875" spans="1:17" hidden="1" x14ac:dyDescent="0.3">
      <c r="A17875" t="s">
        <v>68938</v>
      </c>
      <c r="B17875" t="s">
        <v>68939</v>
      </c>
      <c r="C17875" s="1" t="str">
        <f t="shared" si="2656"/>
        <v>21:0802</v>
      </c>
      <c r="D17875" s="1" t="str">
        <f t="shared" si="2657"/>
        <v>21:0227</v>
      </c>
      <c r="E17875" t="s">
        <v>68940</v>
      </c>
      <c r="F17875" t="s">
        <v>68941</v>
      </c>
      <c r="H17875">
        <v>45.388367100000004</v>
      </c>
      <c r="I17875">
        <v>-67.125852699999996</v>
      </c>
      <c r="J17875" s="1" t="str">
        <f t="shared" si="2654"/>
        <v>Fluid (stream)</v>
      </c>
      <c r="K17875" s="1" t="str">
        <f t="shared" si="2655"/>
        <v>Untreated Water</v>
      </c>
      <c r="L17875">
        <v>12</v>
      </c>
      <c r="M17875" t="s">
        <v>11445</v>
      </c>
      <c r="N17875">
        <v>209</v>
      </c>
      <c r="O17875">
        <v>2.5000000000000001E-2</v>
      </c>
      <c r="P17875">
        <v>80</v>
      </c>
      <c r="Q17875">
        <v>7.2</v>
      </c>
    </row>
    <row r="17876" spans="1:17" hidden="1" x14ac:dyDescent="0.3">
      <c r="A17876" t="s">
        <v>68942</v>
      </c>
      <c r="B17876" t="s">
        <v>68943</v>
      </c>
      <c r="C17876" s="1" t="str">
        <f t="shared" si="2656"/>
        <v>21:0802</v>
      </c>
      <c r="D17876" s="1" t="str">
        <f t="shared" si="2657"/>
        <v>21:0227</v>
      </c>
      <c r="E17876" t="s">
        <v>68944</v>
      </c>
      <c r="F17876" t="s">
        <v>68945</v>
      </c>
      <c r="H17876">
        <v>45.388564899999999</v>
      </c>
      <c r="I17876">
        <v>-67.120352999999994</v>
      </c>
      <c r="J17876" s="1" t="str">
        <f t="shared" si="2654"/>
        <v>Fluid (stream)</v>
      </c>
      <c r="K17876" s="1" t="str">
        <f t="shared" si="2655"/>
        <v>Untreated Water</v>
      </c>
      <c r="L17876">
        <v>12</v>
      </c>
      <c r="M17876" t="s">
        <v>11450</v>
      </c>
      <c r="N17876">
        <v>210</v>
      </c>
      <c r="O17876">
        <v>2.5000000000000001E-2</v>
      </c>
      <c r="P17876">
        <v>80</v>
      </c>
      <c r="Q17876">
        <v>7.1</v>
      </c>
    </row>
    <row r="17877" spans="1:17" hidden="1" x14ac:dyDescent="0.3">
      <c r="A17877" t="s">
        <v>68946</v>
      </c>
      <c r="B17877" t="s">
        <v>68947</v>
      </c>
      <c r="C17877" s="1" t="str">
        <f t="shared" si="2656"/>
        <v>21:0802</v>
      </c>
      <c r="D17877" s="1" t="str">
        <f t="shared" si="2657"/>
        <v>21:0227</v>
      </c>
      <c r="E17877" t="s">
        <v>68948</v>
      </c>
      <c r="F17877" t="s">
        <v>68949</v>
      </c>
      <c r="H17877">
        <v>45.398366299999999</v>
      </c>
      <c r="I17877">
        <v>-67.085044499999995</v>
      </c>
      <c r="J17877" s="1" t="str">
        <f t="shared" si="2654"/>
        <v>Fluid (stream)</v>
      </c>
      <c r="K17877" s="1" t="str">
        <f t="shared" si="2655"/>
        <v>Untreated Water</v>
      </c>
      <c r="L17877">
        <v>12</v>
      </c>
      <c r="M17877" t="s">
        <v>11460</v>
      </c>
      <c r="N17877">
        <v>211</v>
      </c>
      <c r="O17877">
        <v>2.5000000000000001E-2</v>
      </c>
      <c r="P17877">
        <v>80</v>
      </c>
      <c r="Q17877">
        <v>6.7</v>
      </c>
    </row>
    <row r="17878" spans="1:17" hidden="1" x14ac:dyDescent="0.3">
      <c r="A17878" t="s">
        <v>68950</v>
      </c>
      <c r="B17878" t="s">
        <v>68951</v>
      </c>
      <c r="C17878" s="1" t="str">
        <f t="shared" si="2656"/>
        <v>21:0802</v>
      </c>
      <c r="D17878" s="1" t="str">
        <f t="shared" si="2657"/>
        <v>21:0227</v>
      </c>
      <c r="E17878" t="s">
        <v>68952</v>
      </c>
      <c r="F17878" t="s">
        <v>68953</v>
      </c>
      <c r="H17878">
        <v>45.396659700000001</v>
      </c>
      <c r="I17878">
        <v>-67.090647300000001</v>
      </c>
      <c r="J17878" s="1" t="str">
        <f t="shared" si="2654"/>
        <v>Fluid (stream)</v>
      </c>
      <c r="K17878" s="1" t="str">
        <f t="shared" si="2655"/>
        <v>Untreated Water</v>
      </c>
      <c r="L17878">
        <v>12</v>
      </c>
      <c r="M17878" t="s">
        <v>11465</v>
      </c>
      <c r="N17878">
        <v>212</v>
      </c>
      <c r="O17878">
        <v>2.5000000000000001E-2</v>
      </c>
      <c r="P17878">
        <v>70</v>
      </c>
      <c r="Q17878">
        <v>5.3</v>
      </c>
    </row>
    <row r="17879" spans="1:17" hidden="1" x14ac:dyDescent="0.3">
      <c r="A17879" t="s">
        <v>68954</v>
      </c>
      <c r="B17879" t="s">
        <v>68955</v>
      </c>
      <c r="C17879" s="1" t="str">
        <f t="shared" si="2656"/>
        <v>21:0802</v>
      </c>
      <c r="D17879" s="1" t="str">
        <f t="shared" si="2657"/>
        <v>21:0227</v>
      </c>
      <c r="E17879" t="s">
        <v>68956</v>
      </c>
      <c r="F17879" t="s">
        <v>68957</v>
      </c>
      <c r="H17879">
        <v>45.402467399999999</v>
      </c>
      <c r="I17879">
        <v>-67.093454399999999</v>
      </c>
      <c r="J17879" s="1" t="str">
        <f t="shared" si="2654"/>
        <v>Fluid (stream)</v>
      </c>
      <c r="K17879" s="1" t="str">
        <f t="shared" si="2655"/>
        <v>Untreated Water</v>
      </c>
      <c r="L17879">
        <v>12</v>
      </c>
      <c r="M17879" t="s">
        <v>11470</v>
      </c>
      <c r="N17879">
        <v>213</v>
      </c>
      <c r="O17879">
        <v>2.5000000000000001E-2</v>
      </c>
      <c r="P17879">
        <v>70</v>
      </c>
      <c r="Q17879">
        <v>6.7</v>
      </c>
    </row>
    <row r="17880" spans="1:17" hidden="1" x14ac:dyDescent="0.3">
      <c r="A17880" t="s">
        <v>68958</v>
      </c>
      <c r="B17880" t="s">
        <v>68959</v>
      </c>
      <c r="C17880" s="1" t="str">
        <f t="shared" si="2656"/>
        <v>21:0802</v>
      </c>
      <c r="D17880" s="1" t="str">
        <f t="shared" si="2657"/>
        <v>21:0227</v>
      </c>
      <c r="E17880" t="s">
        <v>68960</v>
      </c>
      <c r="F17880" t="s">
        <v>68961</v>
      </c>
      <c r="H17880">
        <v>45.3780596</v>
      </c>
      <c r="I17880">
        <v>-67.119755900000001</v>
      </c>
      <c r="J17880" s="1" t="str">
        <f t="shared" si="2654"/>
        <v>Fluid (stream)</v>
      </c>
      <c r="K17880" s="1" t="str">
        <f t="shared" si="2655"/>
        <v>Untreated Water</v>
      </c>
      <c r="L17880">
        <v>12</v>
      </c>
      <c r="M17880" t="s">
        <v>11475</v>
      </c>
      <c r="N17880">
        <v>214</v>
      </c>
      <c r="O17880">
        <v>2.5000000000000001E-2</v>
      </c>
      <c r="P17880">
        <v>70</v>
      </c>
      <c r="Q17880">
        <v>6.9</v>
      </c>
    </row>
    <row r="17881" spans="1:17" hidden="1" x14ac:dyDescent="0.3">
      <c r="A17881" t="s">
        <v>68962</v>
      </c>
      <c r="B17881" t="s">
        <v>68963</v>
      </c>
      <c r="C17881" s="1" t="str">
        <f t="shared" si="2656"/>
        <v>21:0802</v>
      </c>
      <c r="D17881" s="1" t="str">
        <f t="shared" si="2657"/>
        <v>21:0227</v>
      </c>
      <c r="E17881" t="s">
        <v>68964</v>
      </c>
      <c r="F17881" t="s">
        <v>68965</v>
      </c>
      <c r="H17881">
        <v>45.376761199999997</v>
      </c>
      <c r="I17881">
        <v>-67.115252100000006</v>
      </c>
      <c r="J17881" s="1" t="str">
        <f t="shared" si="2654"/>
        <v>Fluid (stream)</v>
      </c>
      <c r="K17881" s="1" t="str">
        <f t="shared" si="2655"/>
        <v>Untreated Water</v>
      </c>
      <c r="L17881">
        <v>12</v>
      </c>
      <c r="M17881" t="s">
        <v>11480</v>
      </c>
      <c r="N17881">
        <v>215</v>
      </c>
      <c r="O17881">
        <v>2.5000000000000001E-2</v>
      </c>
      <c r="P17881">
        <v>70</v>
      </c>
      <c r="Q17881">
        <v>6.7</v>
      </c>
    </row>
    <row r="17882" spans="1:17" hidden="1" x14ac:dyDescent="0.3">
      <c r="A17882" t="s">
        <v>68966</v>
      </c>
      <c r="B17882" t="s">
        <v>68967</v>
      </c>
      <c r="C17882" s="1" t="str">
        <f t="shared" si="2656"/>
        <v>21:0802</v>
      </c>
      <c r="D17882" s="1" t="str">
        <f t="shared" si="2657"/>
        <v>21:0227</v>
      </c>
      <c r="E17882" t="s">
        <v>68968</v>
      </c>
      <c r="F17882" t="s">
        <v>68969</v>
      </c>
      <c r="H17882">
        <v>45.386859000000001</v>
      </c>
      <c r="I17882">
        <v>-67.098846399999999</v>
      </c>
      <c r="J17882" s="1" t="str">
        <f t="shared" si="2654"/>
        <v>Fluid (stream)</v>
      </c>
      <c r="K17882" s="1" t="str">
        <f t="shared" si="2655"/>
        <v>Untreated Water</v>
      </c>
      <c r="L17882">
        <v>12</v>
      </c>
      <c r="M17882" t="s">
        <v>12548</v>
      </c>
      <c r="N17882">
        <v>216</v>
      </c>
      <c r="O17882">
        <v>2.5000000000000001E-2</v>
      </c>
      <c r="P17882">
        <v>70</v>
      </c>
      <c r="Q17882">
        <v>6.6</v>
      </c>
    </row>
    <row r="17883" spans="1:17" hidden="1" x14ac:dyDescent="0.3">
      <c r="A17883" t="s">
        <v>68970</v>
      </c>
      <c r="B17883" t="s">
        <v>68971</v>
      </c>
      <c r="C17883" s="1" t="str">
        <f t="shared" si="2656"/>
        <v>21:0802</v>
      </c>
      <c r="D17883" s="1" t="str">
        <f t="shared" si="2657"/>
        <v>21:0227</v>
      </c>
      <c r="E17883" t="s">
        <v>68972</v>
      </c>
      <c r="F17883" t="s">
        <v>68973</v>
      </c>
      <c r="H17883">
        <v>45.382361600000003</v>
      </c>
      <c r="I17883">
        <v>-67.095254499999996</v>
      </c>
      <c r="J17883" s="1" t="str">
        <f t="shared" si="2654"/>
        <v>Fluid (stream)</v>
      </c>
      <c r="K17883" s="1" t="str">
        <f t="shared" si="2655"/>
        <v>Untreated Water</v>
      </c>
      <c r="L17883">
        <v>13</v>
      </c>
      <c r="M17883" t="s">
        <v>11392</v>
      </c>
      <c r="N17883">
        <v>217</v>
      </c>
      <c r="O17883">
        <v>2.5000000000000001E-2</v>
      </c>
      <c r="P17883">
        <v>20</v>
      </c>
      <c r="Q17883">
        <v>6.7</v>
      </c>
    </row>
    <row r="17884" spans="1:17" hidden="1" x14ac:dyDescent="0.3">
      <c r="A17884" t="s">
        <v>68974</v>
      </c>
      <c r="B17884" t="s">
        <v>68975</v>
      </c>
      <c r="C17884" s="1" t="str">
        <f t="shared" si="2656"/>
        <v>21:0802</v>
      </c>
      <c r="D17884" s="1" t="str">
        <f t="shared" si="2657"/>
        <v>21:0227</v>
      </c>
      <c r="E17884" t="s">
        <v>68976</v>
      </c>
      <c r="F17884" t="s">
        <v>68977</v>
      </c>
      <c r="H17884">
        <v>45.382064</v>
      </c>
      <c r="I17884">
        <v>-67.044553800000003</v>
      </c>
      <c r="J17884" s="1" t="str">
        <f t="shared" si="2654"/>
        <v>Fluid (stream)</v>
      </c>
      <c r="K17884" s="1" t="str">
        <f t="shared" si="2655"/>
        <v>Untreated Water</v>
      </c>
      <c r="L17884">
        <v>13</v>
      </c>
      <c r="M17884" t="s">
        <v>11431</v>
      </c>
      <c r="N17884">
        <v>218</v>
      </c>
      <c r="O17884">
        <v>2.5000000000000001E-2</v>
      </c>
      <c r="P17884">
        <v>20</v>
      </c>
      <c r="Q17884">
        <v>7</v>
      </c>
    </row>
    <row r="17885" spans="1:17" hidden="1" x14ac:dyDescent="0.3">
      <c r="A17885" t="s">
        <v>68978</v>
      </c>
      <c r="B17885" t="s">
        <v>68979</v>
      </c>
      <c r="C17885" s="1" t="str">
        <f t="shared" si="2656"/>
        <v>21:0802</v>
      </c>
      <c r="D17885" s="1" t="str">
        <f t="shared" si="2657"/>
        <v>21:0227</v>
      </c>
      <c r="E17885" t="s">
        <v>68976</v>
      </c>
      <c r="F17885" t="s">
        <v>68980</v>
      </c>
      <c r="H17885">
        <v>45.382064</v>
      </c>
      <c r="I17885">
        <v>-67.044553800000003</v>
      </c>
      <c r="J17885" s="1" t="str">
        <f t="shared" si="2654"/>
        <v>Fluid (stream)</v>
      </c>
      <c r="K17885" s="1" t="str">
        <f t="shared" si="2655"/>
        <v>Untreated Water</v>
      </c>
      <c r="L17885">
        <v>13</v>
      </c>
      <c r="M17885" t="s">
        <v>11435</v>
      </c>
      <c r="N17885">
        <v>219</v>
      </c>
      <c r="O17885">
        <v>2.5000000000000001E-2</v>
      </c>
      <c r="P17885">
        <v>40</v>
      </c>
      <c r="Q17885">
        <v>7.3</v>
      </c>
    </row>
    <row r="17886" spans="1:17" hidden="1" x14ac:dyDescent="0.3">
      <c r="A17886" t="s">
        <v>68981</v>
      </c>
      <c r="B17886" t="s">
        <v>68982</v>
      </c>
      <c r="C17886" s="1" t="str">
        <f t="shared" si="2656"/>
        <v>21:0802</v>
      </c>
      <c r="D17886" s="1" t="str">
        <f t="shared" si="2657"/>
        <v>21:0227</v>
      </c>
      <c r="E17886" t="s">
        <v>68983</v>
      </c>
      <c r="F17886" t="s">
        <v>68984</v>
      </c>
      <c r="H17886">
        <v>45.397466399999999</v>
      </c>
      <c r="I17886">
        <v>-67.108852600000006</v>
      </c>
      <c r="J17886" s="1" t="str">
        <f t="shared" si="2654"/>
        <v>Fluid (stream)</v>
      </c>
      <c r="K17886" s="1" t="str">
        <f t="shared" si="2655"/>
        <v>Untreated Water</v>
      </c>
      <c r="L17886">
        <v>13</v>
      </c>
      <c r="M17886" t="s">
        <v>11397</v>
      </c>
      <c r="N17886">
        <v>220</v>
      </c>
      <c r="O17886">
        <v>2.5000000000000001E-2</v>
      </c>
      <c r="P17886">
        <v>20</v>
      </c>
      <c r="Q17886">
        <v>6.6</v>
      </c>
    </row>
    <row r="17887" spans="1:17" hidden="1" x14ac:dyDescent="0.3">
      <c r="A17887" t="s">
        <v>68985</v>
      </c>
      <c r="B17887" t="s">
        <v>68986</v>
      </c>
      <c r="C17887" s="1" t="str">
        <f t="shared" si="2656"/>
        <v>21:0802</v>
      </c>
      <c r="D17887" s="1" t="str">
        <f t="shared" si="2657"/>
        <v>21:0227</v>
      </c>
      <c r="E17887" t="s">
        <v>68987</v>
      </c>
      <c r="F17887" t="s">
        <v>68988</v>
      </c>
      <c r="H17887">
        <v>45.423361800000002</v>
      </c>
      <c r="I17887">
        <v>-67.137848700000006</v>
      </c>
      <c r="J17887" s="1" t="str">
        <f t="shared" si="2654"/>
        <v>Fluid (stream)</v>
      </c>
      <c r="K17887" s="1" t="str">
        <f t="shared" si="2655"/>
        <v>Untreated Water</v>
      </c>
      <c r="L17887">
        <v>13</v>
      </c>
      <c r="M17887" t="s">
        <v>11402</v>
      </c>
      <c r="N17887">
        <v>221</v>
      </c>
      <c r="O17887">
        <v>2.5000000000000001E-2</v>
      </c>
      <c r="P17887">
        <v>20</v>
      </c>
      <c r="Q17887">
        <v>7</v>
      </c>
    </row>
    <row r="17888" spans="1:17" hidden="1" x14ac:dyDescent="0.3">
      <c r="A17888" t="s">
        <v>68989</v>
      </c>
      <c r="B17888" t="s">
        <v>68990</v>
      </c>
      <c r="C17888" s="1" t="str">
        <f t="shared" si="2656"/>
        <v>21:0802</v>
      </c>
      <c r="D17888" s="1" t="str">
        <f t="shared" si="2657"/>
        <v>21:0227</v>
      </c>
      <c r="E17888" t="s">
        <v>68991</v>
      </c>
      <c r="F17888" t="s">
        <v>68992</v>
      </c>
      <c r="H17888">
        <v>45.433465900000002</v>
      </c>
      <c r="I17888">
        <v>-67.140354799999997</v>
      </c>
      <c r="J17888" s="1" t="str">
        <f t="shared" si="2654"/>
        <v>Fluid (stream)</v>
      </c>
      <c r="K17888" s="1" t="str">
        <f t="shared" si="2655"/>
        <v>Untreated Water</v>
      </c>
      <c r="L17888">
        <v>13</v>
      </c>
      <c r="M17888" t="s">
        <v>11411</v>
      </c>
      <c r="N17888">
        <v>222</v>
      </c>
      <c r="O17888">
        <v>2.5000000000000001E-2</v>
      </c>
      <c r="P17888">
        <v>20</v>
      </c>
      <c r="Q17888">
        <v>6.9</v>
      </c>
    </row>
    <row r="17889" spans="1:17" hidden="1" x14ac:dyDescent="0.3">
      <c r="A17889" t="s">
        <v>68993</v>
      </c>
      <c r="B17889" t="s">
        <v>68994</v>
      </c>
      <c r="C17889" s="1" t="str">
        <f t="shared" si="2656"/>
        <v>21:0802</v>
      </c>
      <c r="D17889" s="1" t="str">
        <f t="shared" si="2657"/>
        <v>21:0227</v>
      </c>
      <c r="E17889" t="s">
        <v>68995</v>
      </c>
      <c r="F17889" t="s">
        <v>68996</v>
      </c>
      <c r="H17889">
        <v>45.431763799999999</v>
      </c>
      <c r="I17889">
        <v>-67.146956399999993</v>
      </c>
      <c r="J17889" s="1" t="str">
        <f t="shared" si="2654"/>
        <v>Fluid (stream)</v>
      </c>
      <c r="K17889" s="1" t="str">
        <f t="shared" si="2655"/>
        <v>Untreated Water</v>
      </c>
      <c r="L17889">
        <v>13</v>
      </c>
      <c r="M17889" t="s">
        <v>11416</v>
      </c>
      <c r="N17889">
        <v>223</v>
      </c>
      <c r="O17889">
        <v>2.5000000000000001E-2</v>
      </c>
      <c r="P17889">
        <v>20</v>
      </c>
      <c r="Q17889">
        <v>7</v>
      </c>
    </row>
    <row r="17890" spans="1:17" hidden="1" x14ac:dyDescent="0.3">
      <c r="A17890" t="s">
        <v>68997</v>
      </c>
      <c r="B17890" t="s">
        <v>68998</v>
      </c>
      <c r="C17890" s="1" t="str">
        <f t="shared" si="2656"/>
        <v>21:0802</v>
      </c>
      <c r="D17890" s="1" t="str">
        <f t="shared" si="2657"/>
        <v>21:0227</v>
      </c>
      <c r="E17890" t="s">
        <v>68999</v>
      </c>
      <c r="F17890" t="s">
        <v>69000</v>
      </c>
      <c r="H17890">
        <v>45.347161399999997</v>
      </c>
      <c r="I17890">
        <v>-67.284162600000002</v>
      </c>
      <c r="J17890" s="1" t="str">
        <f t="shared" si="2654"/>
        <v>Fluid (stream)</v>
      </c>
      <c r="K17890" s="1" t="str">
        <f t="shared" si="2655"/>
        <v>Untreated Water</v>
      </c>
      <c r="L17890">
        <v>13</v>
      </c>
      <c r="M17890" t="s">
        <v>11421</v>
      </c>
      <c r="N17890">
        <v>224</v>
      </c>
      <c r="O17890">
        <v>2.5000000000000001E-2</v>
      </c>
      <c r="P17890">
        <v>20</v>
      </c>
      <c r="Q17890">
        <v>7.5</v>
      </c>
    </row>
    <row r="17891" spans="1:17" hidden="1" x14ac:dyDescent="0.3">
      <c r="A17891" t="s">
        <v>69001</v>
      </c>
      <c r="B17891" t="s">
        <v>69002</v>
      </c>
      <c r="C17891" s="1" t="str">
        <f t="shared" si="2656"/>
        <v>21:0802</v>
      </c>
      <c r="D17891" s="1" t="str">
        <f t="shared" si="2657"/>
        <v>21:0227</v>
      </c>
      <c r="E17891" t="s">
        <v>69003</v>
      </c>
      <c r="F17891" t="s">
        <v>69004</v>
      </c>
      <c r="H17891">
        <v>45.325461300000001</v>
      </c>
      <c r="I17891">
        <v>-67.301163500000001</v>
      </c>
      <c r="J17891" s="1" t="str">
        <f t="shared" si="2654"/>
        <v>Fluid (stream)</v>
      </c>
      <c r="K17891" s="1" t="str">
        <f t="shared" si="2655"/>
        <v>Untreated Water</v>
      </c>
      <c r="L17891">
        <v>13</v>
      </c>
      <c r="M17891" t="s">
        <v>11426</v>
      </c>
      <c r="N17891">
        <v>225</v>
      </c>
      <c r="O17891">
        <v>2.5000000000000001E-2</v>
      </c>
      <c r="P17891">
        <v>20</v>
      </c>
      <c r="Q17891">
        <v>7.4</v>
      </c>
    </row>
    <row r="17892" spans="1:17" hidden="1" x14ac:dyDescent="0.3">
      <c r="A17892" t="s">
        <v>69005</v>
      </c>
      <c r="B17892" t="s">
        <v>69006</v>
      </c>
      <c r="C17892" s="1" t="str">
        <f t="shared" si="2656"/>
        <v>21:0802</v>
      </c>
      <c r="D17892" s="1" t="str">
        <f t="shared" si="2657"/>
        <v>21:0227</v>
      </c>
      <c r="E17892" t="s">
        <v>69007</v>
      </c>
      <c r="F17892" t="s">
        <v>69008</v>
      </c>
      <c r="H17892">
        <v>45.300864500000003</v>
      </c>
      <c r="I17892">
        <v>-67.347458399999994</v>
      </c>
      <c r="J17892" s="1" t="str">
        <f t="shared" si="2654"/>
        <v>Fluid (stream)</v>
      </c>
      <c r="K17892" s="1" t="str">
        <f t="shared" si="2655"/>
        <v>Untreated Water</v>
      </c>
      <c r="L17892">
        <v>13</v>
      </c>
      <c r="M17892" t="s">
        <v>11440</v>
      </c>
      <c r="N17892">
        <v>226</v>
      </c>
      <c r="O17892">
        <v>2.5000000000000001E-2</v>
      </c>
      <c r="P17892">
        <v>20</v>
      </c>
      <c r="Q17892">
        <v>7.5</v>
      </c>
    </row>
    <row r="17893" spans="1:17" hidden="1" x14ac:dyDescent="0.3">
      <c r="A17893" t="s">
        <v>69009</v>
      </c>
      <c r="B17893" t="s">
        <v>69010</v>
      </c>
      <c r="C17893" s="1" t="str">
        <f t="shared" si="2656"/>
        <v>21:0802</v>
      </c>
      <c r="D17893" s="1" t="str">
        <f t="shared" si="2657"/>
        <v>21:0227</v>
      </c>
      <c r="E17893" t="s">
        <v>69011</v>
      </c>
      <c r="F17893" t="s">
        <v>69012</v>
      </c>
      <c r="H17893">
        <v>45.438163699999997</v>
      </c>
      <c r="I17893">
        <v>-67.056950099999995</v>
      </c>
      <c r="J17893" s="1" t="str">
        <f t="shared" si="2654"/>
        <v>Fluid (stream)</v>
      </c>
      <c r="K17893" s="1" t="str">
        <f t="shared" si="2655"/>
        <v>Untreated Water</v>
      </c>
      <c r="L17893">
        <v>13</v>
      </c>
      <c r="M17893" t="s">
        <v>11445</v>
      </c>
      <c r="N17893">
        <v>227</v>
      </c>
      <c r="O17893">
        <v>2.5000000000000001E-2</v>
      </c>
      <c r="P17893">
        <v>20</v>
      </c>
      <c r="Q17893">
        <v>7.1</v>
      </c>
    </row>
    <row r="17894" spans="1:17" hidden="1" x14ac:dyDescent="0.3">
      <c r="A17894" t="s">
        <v>69013</v>
      </c>
      <c r="B17894" t="s">
        <v>69014</v>
      </c>
      <c r="C17894" s="1" t="str">
        <f t="shared" si="2656"/>
        <v>21:0802</v>
      </c>
      <c r="D17894" s="1" t="str">
        <f t="shared" si="2657"/>
        <v>21:0227</v>
      </c>
      <c r="E17894" t="s">
        <v>69015</v>
      </c>
      <c r="F17894" t="s">
        <v>69016</v>
      </c>
      <c r="H17894">
        <v>45.443658800000001</v>
      </c>
      <c r="I17894">
        <v>-67.056147800000005</v>
      </c>
      <c r="J17894" s="1" t="str">
        <f t="shared" si="2654"/>
        <v>Fluid (stream)</v>
      </c>
      <c r="K17894" s="1" t="str">
        <f t="shared" si="2655"/>
        <v>Untreated Water</v>
      </c>
      <c r="L17894">
        <v>13</v>
      </c>
      <c r="M17894" t="s">
        <v>11450</v>
      </c>
      <c r="N17894">
        <v>228</v>
      </c>
      <c r="O17894">
        <v>2.5000000000000001E-2</v>
      </c>
      <c r="P17894">
        <v>30</v>
      </c>
      <c r="Q17894">
        <v>6.8</v>
      </c>
    </row>
    <row r="17895" spans="1:17" hidden="1" x14ac:dyDescent="0.3">
      <c r="A17895" t="s">
        <v>69017</v>
      </c>
      <c r="B17895" t="s">
        <v>69018</v>
      </c>
      <c r="C17895" s="1" t="str">
        <f t="shared" si="2656"/>
        <v>21:0802</v>
      </c>
      <c r="D17895" s="1" t="str">
        <f t="shared" si="2657"/>
        <v>21:0227</v>
      </c>
      <c r="E17895" t="s">
        <v>69019</v>
      </c>
      <c r="F17895" t="s">
        <v>69020</v>
      </c>
      <c r="H17895">
        <v>45.4318618</v>
      </c>
      <c r="I17895">
        <v>-67.061653800000002</v>
      </c>
      <c r="J17895" s="1" t="str">
        <f t="shared" si="2654"/>
        <v>Fluid (stream)</v>
      </c>
      <c r="K17895" s="1" t="str">
        <f t="shared" si="2655"/>
        <v>Untreated Water</v>
      </c>
      <c r="L17895">
        <v>13</v>
      </c>
      <c r="M17895" t="s">
        <v>11460</v>
      </c>
      <c r="N17895">
        <v>229</v>
      </c>
      <c r="O17895">
        <v>2.5000000000000001E-2</v>
      </c>
      <c r="P17895">
        <v>30</v>
      </c>
      <c r="Q17895">
        <v>5.4</v>
      </c>
    </row>
    <row r="17896" spans="1:17" hidden="1" x14ac:dyDescent="0.3">
      <c r="A17896" t="s">
        <v>69021</v>
      </c>
      <c r="B17896" t="s">
        <v>69022</v>
      </c>
      <c r="C17896" s="1" t="str">
        <f t="shared" si="2656"/>
        <v>21:0802</v>
      </c>
      <c r="D17896" s="1" t="str">
        <f t="shared" si="2657"/>
        <v>21:0227</v>
      </c>
      <c r="E17896" t="s">
        <v>69023</v>
      </c>
      <c r="F17896" t="s">
        <v>69024</v>
      </c>
      <c r="H17896">
        <v>45.384965899999997</v>
      </c>
      <c r="I17896">
        <v>-67.075546099999997</v>
      </c>
      <c r="J17896" s="1" t="str">
        <f t="shared" si="2654"/>
        <v>Fluid (stream)</v>
      </c>
      <c r="K17896" s="1" t="str">
        <f t="shared" si="2655"/>
        <v>Untreated Water</v>
      </c>
      <c r="L17896">
        <v>13</v>
      </c>
      <c r="M17896" t="s">
        <v>11465</v>
      </c>
      <c r="N17896">
        <v>230</v>
      </c>
      <c r="O17896">
        <v>2.5000000000000001E-2</v>
      </c>
      <c r="P17896">
        <v>20</v>
      </c>
      <c r="Q17896">
        <v>6.6</v>
      </c>
    </row>
    <row r="17897" spans="1:17" hidden="1" x14ac:dyDescent="0.3">
      <c r="A17897" t="s">
        <v>69025</v>
      </c>
      <c r="B17897" t="s">
        <v>69026</v>
      </c>
      <c r="C17897" s="1" t="str">
        <f t="shared" si="2656"/>
        <v>21:0802</v>
      </c>
      <c r="D17897" s="1" t="str">
        <f t="shared" si="2657"/>
        <v>21:0227</v>
      </c>
      <c r="E17897" t="s">
        <v>69027</v>
      </c>
      <c r="F17897" t="s">
        <v>69028</v>
      </c>
      <c r="H17897">
        <v>45.374160799999999</v>
      </c>
      <c r="I17897">
        <v>-67.080152999999996</v>
      </c>
      <c r="J17897" s="1" t="str">
        <f t="shared" si="2654"/>
        <v>Fluid (stream)</v>
      </c>
      <c r="K17897" s="1" t="str">
        <f t="shared" si="2655"/>
        <v>Untreated Water</v>
      </c>
      <c r="L17897">
        <v>13</v>
      </c>
      <c r="M17897" t="s">
        <v>11470</v>
      </c>
      <c r="N17897">
        <v>231</v>
      </c>
      <c r="O17897">
        <v>2.5000000000000001E-2</v>
      </c>
      <c r="P17897">
        <v>20</v>
      </c>
      <c r="Q17897">
        <v>6.5</v>
      </c>
    </row>
    <row r="17898" spans="1:17" hidden="1" x14ac:dyDescent="0.3">
      <c r="A17898" t="s">
        <v>69029</v>
      </c>
      <c r="B17898" t="s">
        <v>69030</v>
      </c>
      <c r="C17898" s="1" t="str">
        <f t="shared" si="2656"/>
        <v>21:0802</v>
      </c>
      <c r="D17898" s="1" t="str">
        <f t="shared" si="2657"/>
        <v>21:0227</v>
      </c>
      <c r="E17898" t="s">
        <v>69031</v>
      </c>
      <c r="F17898" t="s">
        <v>69032</v>
      </c>
      <c r="H17898">
        <v>45.382967899999997</v>
      </c>
      <c r="I17898">
        <v>-67.069150399999998</v>
      </c>
      <c r="J17898" s="1" t="str">
        <f t="shared" si="2654"/>
        <v>Fluid (stream)</v>
      </c>
      <c r="K17898" s="1" t="str">
        <f t="shared" si="2655"/>
        <v>Untreated Water</v>
      </c>
      <c r="L17898">
        <v>13</v>
      </c>
      <c r="M17898" t="s">
        <v>11475</v>
      </c>
      <c r="N17898">
        <v>232</v>
      </c>
      <c r="O17898">
        <v>2.5000000000000001E-2</v>
      </c>
      <c r="P17898">
        <v>20</v>
      </c>
      <c r="Q17898">
        <v>6.3</v>
      </c>
    </row>
    <row r="17899" spans="1:17" hidden="1" x14ac:dyDescent="0.3">
      <c r="A17899" t="s">
        <v>69033</v>
      </c>
      <c r="B17899" t="s">
        <v>69034</v>
      </c>
      <c r="C17899" s="1" t="str">
        <f t="shared" si="2656"/>
        <v>21:0802</v>
      </c>
      <c r="D17899" s="1" t="str">
        <f t="shared" ref="D17899:D17930" si="2658">HYPERLINK("http://geochem.nrcan.gc.ca/cdogs/content/svy/svy210227_e.htm", "21:0227")</f>
        <v>21:0227</v>
      </c>
      <c r="E17899" t="s">
        <v>69035</v>
      </c>
      <c r="F17899" t="s">
        <v>69036</v>
      </c>
      <c r="H17899">
        <v>45.443560400000003</v>
      </c>
      <c r="I17899">
        <v>-67.119154399999999</v>
      </c>
      <c r="J17899" s="1" t="str">
        <f t="shared" si="2654"/>
        <v>Fluid (stream)</v>
      </c>
      <c r="K17899" s="1" t="str">
        <f t="shared" si="2655"/>
        <v>Untreated Water</v>
      </c>
      <c r="L17899">
        <v>13</v>
      </c>
      <c r="M17899" t="s">
        <v>11480</v>
      </c>
      <c r="N17899">
        <v>233</v>
      </c>
      <c r="O17899">
        <v>2.5000000000000001E-2</v>
      </c>
      <c r="P17899">
        <v>20</v>
      </c>
      <c r="Q17899">
        <v>7.6</v>
      </c>
    </row>
    <row r="17900" spans="1:17" hidden="1" x14ac:dyDescent="0.3">
      <c r="A17900" t="s">
        <v>69037</v>
      </c>
      <c r="B17900" t="s">
        <v>69038</v>
      </c>
      <c r="C17900" s="1" t="str">
        <f t="shared" si="2656"/>
        <v>21:0802</v>
      </c>
      <c r="D17900" s="1" t="str">
        <f t="shared" si="2658"/>
        <v>21:0227</v>
      </c>
      <c r="E17900" t="s">
        <v>69039</v>
      </c>
      <c r="F17900" t="s">
        <v>69040</v>
      </c>
      <c r="H17900">
        <v>45.439265499999998</v>
      </c>
      <c r="I17900">
        <v>-67.114157000000006</v>
      </c>
      <c r="J17900" s="1" t="str">
        <f t="shared" si="2654"/>
        <v>Fluid (stream)</v>
      </c>
      <c r="K17900" s="1" t="str">
        <f t="shared" si="2655"/>
        <v>Untreated Water</v>
      </c>
      <c r="L17900">
        <v>13</v>
      </c>
      <c r="M17900" t="s">
        <v>12548</v>
      </c>
      <c r="N17900">
        <v>234</v>
      </c>
      <c r="O17900">
        <v>2.5000000000000001E-2</v>
      </c>
      <c r="P17900">
        <v>20</v>
      </c>
      <c r="Q17900">
        <v>6.2</v>
      </c>
    </row>
    <row r="17901" spans="1:17" hidden="1" x14ac:dyDescent="0.3">
      <c r="A17901" t="s">
        <v>69041</v>
      </c>
      <c r="B17901" t="s">
        <v>69042</v>
      </c>
      <c r="C17901" s="1" t="str">
        <f t="shared" si="2656"/>
        <v>21:0802</v>
      </c>
      <c r="D17901" s="1" t="str">
        <f t="shared" si="2658"/>
        <v>21:0227</v>
      </c>
      <c r="E17901" t="s">
        <v>69043</v>
      </c>
      <c r="F17901" t="s">
        <v>69044</v>
      </c>
      <c r="H17901">
        <v>45.432562900000001</v>
      </c>
      <c r="I17901">
        <v>-67.124748600000004</v>
      </c>
      <c r="J17901" s="1" t="str">
        <f t="shared" si="2654"/>
        <v>Fluid (stream)</v>
      </c>
      <c r="K17901" s="1" t="str">
        <f t="shared" si="2655"/>
        <v>Untreated Water</v>
      </c>
      <c r="L17901">
        <v>14</v>
      </c>
      <c r="M17901" t="s">
        <v>11392</v>
      </c>
      <c r="N17901">
        <v>235</v>
      </c>
      <c r="O17901">
        <v>2.5000000000000001E-2</v>
      </c>
      <c r="P17901">
        <v>30</v>
      </c>
      <c r="Q17901">
        <v>6.5</v>
      </c>
    </row>
    <row r="17902" spans="1:17" hidden="1" x14ac:dyDescent="0.3">
      <c r="A17902" t="s">
        <v>69045</v>
      </c>
      <c r="B17902" t="s">
        <v>69046</v>
      </c>
      <c r="C17902" s="1" t="str">
        <f t="shared" si="2656"/>
        <v>21:0802</v>
      </c>
      <c r="D17902" s="1" t="str">
        <f t="shared" si="2658"/>
        <v>21:0227</v>
      </c>
      <c r="E17902" t="s">
        <v>69047</v>
      </c>
      <c r="F17902" t="s">
        <v>69048</v>
      </c>
      <c r="H17902">
        <v>45.308864100000001</v>
      </c>
      <c r="I17902">
        <v>-67.281949499999996</v>
      </c>
      <c r="J17902" s="1" t="str">
        <f t="shared" si="2654"/>
        <v>Fluid (stream)</v>
      </c>
      <c r="K17902" s="1" t="str">
        <f t="shared" si="2655"/>
        <v>Untreated Water</v>
      </c>
      <c r="L17902">
        <v>14</v>
      </c>
      <c r="M17902" t="s">
        <v>11397</v>
      </c>
      <c r="N17902">
        <v>236</v>
      </c>
      <c r="O17902">
        <v>2.5000000000000001E-2</v>
      </c>
      <c r="P17902">
        <v>20</v>
      </c>
      <c r="Q17902">
        <v>6.6</v>
      </c>
    </row>
    <row r="17903" spans="1:17" hidden="1" x14ac:dyDescent="0.3">
      <c r="A17903" t="s">
        <v>69049</v>
      </c>
      <c r="B17903" t="s">
        <v>69050</v>
      </c>
      <c r="C17903" s="1" t="str">
        <f t="shared" si="2656"/>
        <v>21:0802</v>
      </c>
      <c r="D17903" s="1" t="str">
        <f t="shared" si="2658"/>
        <v>21:0227</v>
      </c>
      <c r="E17903" t="s">
        <v>69051</v>
      </c>
      <c r="F17903" t="s">
        <v>69052</v>
      </c>
      <c r="H17903">
        <v>45.314360299999997</v>
      </c>
      <c r="I17903">
        <v>-67.297361199999997</v>
      </c>
      <c r="J17903" s="1" t="str">
        <f t="shared" si="2654"/>
        <v>Fluid (stream)</v>
      </c>
      <c r="K17903" s="1" t="str">
        <f t="shared" si="2655"/>
        <v>Untreated Water</v>
      </c>
      <c r="L17903">
        <v>14</v>
      </c>
      <c r="M17903" t="s">
        <v>11431</v>
      </c>
      <c r="N17903">
        <v>237</v>
      </c>
      <c r="O17903">
        <v>2.5000000000000001E-2</v>
      </c>
      <c r="P17903">
        <v>20</v>
      </c>
      <c r="Q17903">
        <v>7.2</v>
      </c>
    </row>
    <row r="17904" spans="1:17" hidden="1" x14ac:dyDescent="0.3">
      <c r="A17904" t="s">
        <v>69053</v>
      </c>
      <c r="B17904" t="s">
        <v>69054</v>
      </c>
      <c r="C17904" s="1" t="str">
        <f t="shared" si="2656"/>
        <v>21:0802</v>
      </c>
      <c r="D17904" s="1" t="str">
        <f t="shared" si="2658"/>
        <v>21:0227</v>
      </c>
      <c r="E17904" t="s">
        <v>69051</v>
      </c>
      <c r="F17904" t="s">
        <v>69055</v>
      </c>
      <c r="H17904">
        <v>45.314360299999997</v>
      </c>
      <c r="I17904">
        <v>-67.297361199999997</v>
      </c>
      <c r="J17904" s="1" t="str">
        <f t="shared" si="2654"/>
        <v>Fluid (stream)</v>
      </c>
      <c r="K17904" s="1" t="str">
        <f t="shared" si="2655"/>
        <v>Untreated Water</v>
      </c>
      <c r="L17904">
        <v>14</v>
      </c>
      <c r="M17904" t="s">
        <v>11435</v>
      </c>
      <c r="N17904">
        <v>238</v>
      </c>
      <c r="O17904">
        <v>2.5000000000000001E-2</v>
      </c>
      <c r="P17904">
        <v>20</v>
      </c>
      <c r="Q17904">
        <v>7</v>
      </c>
    </row>
    <row r="17905" spans="1:17" hidden="1" x14ac:dyDescent="0.3">
      <c r="A17905" t="s">
        <v>69056</v>
      </c>
      <c r="B17905" t="s">
        <v>69057</v>
      </c>
      <c r="C17905" s="1" t="str">
        <f t="shared" si="2656"/>
        <v>21:0802</v>
      </c>
      <c r="D17905" s="1" t="str">
        <f t="shared" si="2658"/>
        <v>21:0227</v>
      </c>
      <c r="E17905" t="s">
        <v>69058</v>
      </c>
      <c r="F17905" t="s">
        <v>69059</v>
      </c>
      <c r="H17905">
        <v>45.331164800000003</v>
      </c>
      <c r="I17905">
        <v>-67.329656099999994</v>
      </c>
      <c r="J17905" s="1" t="str">
        <f t="shared" si="2654"/>
        <v>Fluid (stream)</v>
      </c>
      <c r="K17905" s="1" t="str">
        <f t="shared" si="2655"/>
        <v>Untreated Water</v>
      </c>
      <c r="L17905">
        <v>14</v>
      </c>
      <c r="M17905" t="s">
        <v>11402</v>
      </c>
      <c r="N17905">
        <v>239</v>
      </c>
      <c r="O17905">
        <v>0.68</v>
      </c>
      <c r="P17905">
        <v>70</v>
      </c>
      <c r="Q17905">
        <v>8</v>
      </c>
    </row>
    <row r="17906" spans="1:17" hidden="1" x14ac:dyDescent="0.3">
      <c r="A17906" t="s">
        <v>69060</v>
      </c>
      <c r="B17906" t="s">
        <v>69061</v>
      </c>
      <c r="C17906" s="1" t="str">
        <f t="shared" si="2656"/>
        <v>21:0802</v>
      </c>
      <c r="D17906" s="1" t="str">
        <f t="shared" si="2658"/>
        <v>21:0227</v>
      </c>
      <c r="E17906" t="s">
        <v>69062</v>
      </c>
      <c r="F17906" t="s">
        <v>69063</v>
      </c>
      <c r="H17906">
        <v>45.326263500000003</v>
      </c>
      <c r="I17906">
        <v>-67.333653699999999</v>
      </c>
      <c r="J17906" s="1" t="str">
        <f t="shared" si="2654"/>
        <v>Fluid (stream)</v>
      </c>
      <c r="K17906" s="1" t="str">
        <f t="shared" si="2655"/>
        <v>Untreated Water</v>
      </c>
      <c r="L17906">
        <v>14</v>
      </c>
      <c r="M17906" t="s">
        <v>11411</v>
      </c>
      <c r="N17906">
        <v>240</v>
      </c>
    </row>
    <row r="17907" spans="1:17" hidden="1" x14ac:dyDescent="0.3">
      <c r="A17907" t="s">
        <v>69064</v>
      </c>
      <c r="B17907" t="s">
        <v>69065</v>
      </c>
      <c r="C17907" s="1" t="str">
        <f t="shared" si="2656"/>
        <v>21:0802</v>
      </c>
      <c r="D17907" s="1" t="str">
        <f t="shared" si="2658"/>
        <v>21:0227</v>
      </c>
      <c r="E17907" t="s">
        <v>69066</v>
      </c>
      <c r="F17907" t="s">
        <v>69067</v>
      </c>
      <c r="H17907">
        <v>45.358463499999999</v>
      </c>
      <c r="I17907">
        <v>-67.070048200000002</v>
      </c>
      <c r="J17907" s="1" t="str">
        <f t="shared" si="2654"/>
        <v>Fluid (stream)</v>
      </c>
      <c r="K17907" s="1" t="str">
        <f t="shared" si="2655"/>
        <v>Untreated Water</v>
      </c>
      <c r="L17907">
        <v>14</v>
      </c>
      <c r="M17907" t="s">
        <v>11416</v>
      </c>
      <c r="N17907">
        <v>241</v>
      </c>
      <c r="O17907">
        <v>2.5000000000000001E-2</v>
      </c>
      <c r="P17907">
        <v>50</v>
      </c>
      <c r="Q17907">
        <v>6.2</v>
      </c>
    </row>
    <row r="17908" spans="1:17" hidden="1" x14ac:dyDescent="0.3">
      <c r="A17908" t="s">
        <v>69068</v>
      </c>
      <c r="B17908" t="s">
        <v>69069</v>
      </c>
      <c r="C17908" s="1" t="str">
        <f t="shared" si="2656"/>
        <v>21:0802</v>
      </c>
      <c r="D17908" s="1" t="str">
        <f t="shared" si="2658"/>
        <v>21:0227</v>
      </c>
      <c r="E17908" t="s">
        <v>69070</v>
      </c>
      <c r="F17908" t="s">
        <v>69071</v>
      </c>
      <c r="H17908">
        <v>45.3669668</v>
      </c>
      <c r="I17908">
        <v>-67.066145000000006</v>
      </c>
      <c r="J17908" s="1" t="str">
        <f t="shared" si="2654"/>
        <v>Fluid (stream)</v>
      </c>
      <c r="K17908" s="1" t="str">
        <f t="shared" si="2655"/>
        <v>Untreated Water</v>
      </c>
      <c r="L17908">
        <v>14</v>
      </c>
      <c r="M17908" t="s">
        <v>11421</v>
      </c>
      <c r="N17908">
        <v>242</v>
      </c>
      <c r="O17908">
        <v>2.5000000000000001E-2</v>
      </c>
      <c r="P17908">
        <v>40</v>
      </c>
      <c r="Q17908">
        <v>6.5</v>
      </c>
    </row>
    <row r="17909" spans="1:17" hidden="1" x14ac:dyDescent="0.3">
      <c r="A17909" t="s">
        <v>69072</v>
      </c>
      <c r="B17909" t="s">
        <v>69073</v>
      </c>
      <c r="C17909" s="1" t="str">
        <f t="shared" si="2656"/>
        <v>21:0802</v>
      </c>
      <c r="D17909" s="1" t="str">
        <f t="shared" si="2658"/>
        <v>21:0227</v>
      </c>
      <c r="E17909" t="s">
        <v>69074</v>
      </c>
      <c r="F17909" t="s">
        <v>69075</v>
      </c>
      <c r="H17909">
        <v>45.419264099999999</v>
      </c>
      <c r="I17909">
        <v>-67.098346899999996</v>
      </c>
      <c r="J17909" s="1" t="str">
        <f t="shared" si="2654"/>
        <v>Fluid (stream)</v>
      </c>
      <c r="K17909" s="1" t="str">
        <f t="shared" si="2655"/>
        <v>Untreated Water</v>
      </c>
      <c r="L17909">
        <v>14</v>
      </c>
      <c r="M17909" t="s">
        <v>11426</v>
      </c>
      <c r="N17909">
        <v>243</v>
      </c>
      <c r="O17909">
        <v>2.5000000000000001E-2</v>
      </c>
      <c r="P17909">
        <v>30</v>
      </c>
      <c r="Q17909">
        <v>6.8</v>
      </c>
    </row>
    <row r="17910" spans="1:17" hidden="1" x14ac:dyDescent="0.3">
      <c r="A17910" t="s">
        <v>69076</v>
      </c>
      <c r="B17910" t="s">
        <v>69077</v>
      </c>
      <c r="C17910" s="1" t="str">
        <f t="shared" si="2656"/>
        <v>21:0802</v>
      </c>
      <c r="D17910" s="1" t="str">
        <f t="shared" si="2658"/>
        <v>21:0227</v>
      </c>
      <c r="E17910" t="s">
        <v>69078</v>
      </c>
      <c r="F17910" t="s">
        <v>69079</v>
      </c>
      <c r="H17910">
        <v>45.366960499999998</v>
      </c>
      <c r="I17910">
        <v>-67.134553600000004</v>
      </c>
      <c r="J17910" s="1" t="str">
        <f t="shared" si="2654"/>
        <v>Fluid (stream)</v>
      </c>
      <c r="K17910" s="1" t="str">
        <f t="shared" si="2655"/>
        <v>Untreated Water</v>
      </c>
      <c r="L17910">
        <v>14</v>
      </c>
      <c r="M17910" t="s">
        <v>11440</v>
      </c>
      <c r="N17910">
        <v>244</v>
      </c>
      <c r="O17910">
        <v>2.5000000000000001E-2</v>
      </c>
      <c r="P17910">
        <v>30</v>
      </c>
      <c r="Q17910">
        <v>7</v>
      </c>
    </row>
    <row r="17911" spans="1:17" hidden="1" x14ac:dyDescent="0.3">
      <c r="A17911" t="s">
        <v>69080</v>
      </c>
      <c r="B17911" t="s">
        <v>69081</v>
      </c>
      <c r="C17911" s="1" t="str">
        <f t="shared" si="2656"/>
        <v>21:0802</v>
      </c>
      <c r="D17911" s="1" t="str">
        <f t="shared" si="2658"/>
        <v>21:0227</v>
      </c>
      <c r="E17911" t="s">
        <v>69082</v>
      </c>
      <c r="F17911" t="s">
        <v>69083</v>
      </c>
      <c r="H17911">
        <v>45.333069100000003</v>
      </c>
      <c r="I17911">
        <v>-67.005439999999993</v>
      </c>
      <c r="J17911" s="1" t="str">
        <f t="shared" si="2654"/>
        <v>Fluid (stream)</v>
      </c>
      <c r="K17911" s="1" t="str">
        <f t="shared" si="2655"/>
        <v>Untreated Water</v>
      </c>
      <c r="L17911">
        <v>14</v>
      </c>
      <c r="M17911" t="s">
        <v>11445</v>
      </c>
      <c r="N17911">
        <v>245</v>
      </c>
      <c r="O17911">
        <v>2.5000000000000001E-2</v>
      </c>
      <c r="P17911">
        <v>140</v>
      </c>
      <c r="Q17911">
        <v>6.9</v>
      </c>
    </row>
    <row r="17912" spans="1:17" hidden="1" x14ac:dyDescent="0.3">
      <c r="A17912" t="s">
        <v>69084</v>
      </c>
      <c r="B17912" t="s">
        <v>69085</v>
      </c>
      <c r="C17912" s="1" t="str">
        <f t="shared" si="2656"/>
        <v>21:0802</v>
      </c>
      <c r="D17912" s="1" t="str">
        <f t="shared" si="2658"/>
        <v>21:0227</v>
      </c>
      <c r="E17912" t="s">
        <v>69086</v>
      </c>
      <c r="F17912" t="s">
        <v>69087</v>
      </c>
      <c r="H17912">
        <v>45.350861700000003</v>
      </c>
      <c r="I17912">
        <v>-67.001648700000004</v>
      </c>
      <c r="J17912" s="1" t="str">
        <f t="shared" si="2654"/>
        <v>Fluid (stream)</v>
      </c>
      <c r="K17912" s="1" t="str">
        <f t="shared" si="2655"/>
        <v>Untreated Water</v>
      </c>
      <c r="L17912">
        <v>14</v>
      </c>
      <c r="M17912" t="s">
        <v>11450</v>
      </c>
      <c r="N17912">
        <v>246</v>
      </c>
      <c r="O17912">
        <v>2.5000000000000001E-2</v>
      </c>
      <c r="P17912">
        <v>110</v>
      </c>
      <c r="Q17912">
        <v>6.3</v>
      </c>
    </row>
    <row r="17913" spans="1:17" hidden="1" x14ac:dyDescent="0.3">
      <c r="A17913" t="s">
        <v>69088</v>
      </c>
      <c r="B17913" t="s">
        <v>69089</v>
      </c>
      <c r="C17913" s="1" t="str">
        <f t="shared" si="2656"/>
        <v>21:0802</v>
      </c>
      <c r="D17913" s="1" t="str">
        <f t="shared" si="2658"/>
        <v>21:0227</v>
      </c>
      <c r="E17913" t="s">
        <v>69090</v>
      </c>
      <c r="F17913" t="s">
        <v>69091</v>
      </c>
      <c r="H17913">
        <v>45.344962199999998</v>
      </c>
      <c r="I17913">
        <v>-67.0112515</v>
      </c>
      <c r="J17913" s="1" t="str">
        <f t="shared" ref="J17913:J17976" si="2659">HYPERLINK("http://geochem.nrcan.gc.ca/cdogs/content/kwd/kwd020018_e.htm", "Fluid (stream)")</f>
        <v>Fluid (stream)</v>
      </c>
      <c r="K17913" s="1" t="str">
        <f t="shared" ref="K17913:K17976" si="2660">HYPERLINK("http://geochem.nrcan.gc.ca/cdogs/content/kwd/kwd080007_e.htm", "Untreated Water")</f>
        <v>Untreated Water</v>
      </c>
      <c r="L17913">
        <v>14</v>
      </c>
      <c r="M17913" t="s">
        <v>11460</v>
      </c>
      <c r="N17913">
        <v>247</v>
      </c>
      <c r="O17913">
        <v>2.5000000000000001E-2</v>
      </c>
      <c r="P17913">
        <v>120</v>
      </c>
      <c r="Q17913">
        <v>7.2</v>
      </c>
    </row>
    <row r="17914" spans="1:17" hidden="1" x14ac:dyDescent="0.3">
      <c r="A17914" t="s">
        <v>69092</v>
      </c>
      <c r="B17914" t="s">
        <v>69093</v>
      </c>
      <c r="C17914" s="1" t="str">
        <f t="shared" si="2656"/>
        <v>21:0802</v>
      </c>
      <c r="D17914" s="1" t="str">
        <f t="shared" si="2658"/>
        <v>21:0227</v>
      </c>
      <c r="E17914" t="s">
        <v>69094</v>
      </c>
      <c r="F17914" t="s">
        <v>69095</v>
      </c>
      <c r="H17914">
        <v>45.346066299999997</v>
      </c>
      <c r="I17914">
        <v>-67.028752499999996</v>
      </c>
      <c r="J17914" s="1" t="str">
        <f t="shared" si="2659"/>
        <v>Fluid (stream)</v>
      </c>
      <c r="K17914" s="1" t="str">
        <f t="shared" si="2660"/>
        <v>Untreated Water</v>
      </c>
      <c r="L17914">
        <v>14</v>
      </c>
      <c r="M17914" t="s">
        <v>11465</v>
      </c>
      <c r="N17914">
        <v>248</v>
      </c>
      <c r="O17914">
        <v>2.5000000000000001E-2</v>
      </c>
      <c r="P17914">
        <v>110</v>
      </c>
      <c r="Q17914">
        <v>6.9</v>
      </c>
    </row>
    <row r="17915" spans="1:17" hidden="1" x14ac:dyDescent="0.3">
      <c r="A17915" t="s">
        <v>69096</v>
      </c>
      <c r="B17915" t="s">
        <v>69097</v>
      </c>
      <c r="C17915" s="1" t="str">
        <f t="shared" si="2656"/>
        <v>21:0802</v>
      </c>
      <c r="D17915" s="1" t="str">
        <f t="shared" si="2658"/>
        <v>21:0227</v>
      </c>
      <c r="E17915" t="s">
        <v>69098</v>
      </c>
      <c r="F17915" t="s">
        <v>69099</v>
      </c>
      <c r="H17915">
        <v>45.383358000000001</v>
      </c>
      <c r="I17915">
        <v>-67.344764699999999</v>
      </c>
      <c r="J17915" s="1" t="str">
        <f t="shared" si="2659"/>
        <v>Fluid (stream)</v>
      </c>
      <c r="K17915" s="1" t="str">
        <f t="shared" si="2660"/>
        <v>Untreated Water</v>
      </c>
      <c r="L17915">
        <v>14</v>
      </c>
      <c r="M17915" t="s">
        <v>11470</v>
      </c>
      <c r="N17915">
        <v>249</v>
      </c>
      <c r="O17915">
        <v>0.18</v>
      </c>
      <c r="P17915">
        <v>20</v>
      </c>
      <c r="Q17915">
        <v>8.1</v>
      </c>
    </row>
    <row r="17916" spans="1:17" hidden="1" x14ac:dyDescent="0.3">
      <c r="A17916" t="s">
        <v>69100</v>
      </c>
      <c r="B17916" t="s">
        <v>69101</v>
      </c>
      <c r="C17916" s="1" t="str">
        <f t="shared" si="2656"/>
        <v>21:0802</v>
      </c>
      <c r="D17916" s="1" t="str">
        <f t="shared" si="2658"/>
        <v>21:0227</v>
      </c>
      <c r="E17916" t="s">
        <v>69102</v>
      </c>
      <c r="F17916" t="s">
        <v>69103</v>
      </c>
      <c r="H17916">
        <v>45.401262299999999</v>
      </c>
      <c r="I17916">
        <v>-67.436866300000005</v>
      </c>
      <c r="J17916" s="1" t="str">
        <f t="shared" si="2659"/>
        <v>Fluid (stream)</v>
      </c>
      <c r="K17916" s="1" t="str">
        <f t="shared" si="2660"/>
        <v>Untreated Water</v>
      </c>
      <c r="L17916">
        <v>14</v>
      </c>
      <c r="M17916" t="s">
        <v>11475</v>
      </c>
      <c r="N17916">
        <v>250</v>
      </c>
      <c r="O17916">
        <v>2.5000000000000001E-2</v>
      </c>
      <c r="P17916">
        <v>40</v>
      </c>
      <c r="Q17916">
        <v>7.7</v>
      </c>
    </row>
    <row r="17917" spans="1:17" hidden="1" x14ac:dyDescent="0.3">
      <c r="A17917" t="s">
        <v>69104</v>
      </c>
      <c r="B17917" t="s">
        <v>69105</v>
      </c>
      <c r="C17917" s="1" t="str">
        <f t="shared" si="2656"/>
        <v>21:0802</v>
      </c>
      <c r="D17917" s="1" t="str">
        <f t="shared" si="2658"/>
        <v>21:0227</v>
      </c>
      <c r="E17917" t="s">
        <v>69106</v>
      </c>
      <c r="F17917" t="s">
        <v>69107</v>
      </c>
      <c r="H17917">
        <v>45.4010581</v>
      </c>
      <c r="I17917">
        <v>-67.431160500000004</v>
      </c>
      <c r="J17917" s="1" t="str">
        <f t="shared" si="2659"/>
        <v>Fluid (stream)</v>
      </c>
      <c r="K17917" s="1" t="str">
        <f t="shared" si="2660"/>
        <v>Untreated Water</v>
      </c>
      <c r="L17917">
        <v>14</v>
      </c>
      <c r="M17917" t="s">
        <v>11480</v>
      </c>
      <c r="N17917">
        <v>251</v>
      </c>
      <c r="O17917">
        <v>2.5000000000000001E-2</v>
      </c>
      <c r="P17917">
        <v>40</v>
      </c>
      <c r="Q17917">
        <v>7.8</v>
      </c>
    </row>
    <row r="17918" spans="1:17" hidden="1" x14ac:dyDescent="0.3">
      <c r="A17918" t="s">
        <v>69108</v>
      </c>
      <c r="B17918" t="s">
        <v>69109</v>
      </c>
      <c r="C17918" s="1" t="str">
        <f t="shared" si="2656"/>
        <v>21:0802</v>
      </c>
      <c r="D17918" s="1" t="str">
        <f t="shared" si="2658"/>
        <v>21:0227</v>
      </c>
      <c r="E17918" t="s">
        <v>69110</v>
      </c>
      <c r="F17918" t="s">
        <v>69111</v>
      </c>
      <c r="H17918">
        <v>45.4055629</v>
      </c>
      <c r="I17918">
        <v>-67.4360578</v>
      </c>
      <c r="J17918" s="1" t="str">
        <f t="shared" si="2659"/>
        <v>Fluid (stream)</v>
      </c>
      <c r="K17918" s="1" t="str">
        <f t="shared" si="2660"/>
        <v>Untreated Water</v>
      </c>
      <c r="L17918">
        <v>14</v>
      </c>
      <c r="M17918" t="s">
        <v>12548</v>
      </c>
      <c r="N17918">
        <v>252</v>
      </c>
      <c r="O17918">
        <v>2.5000000000000001E-2</v>
      </c>
      <c r="P17918">
        <v>30</v>
      </c>
      <c r="Q17918">
        <v>7.9</v>
      </c>
    </row>
    <row r="17919" spans="1:17" hidden="1" x14ac:dyDescent="0.3">
      <c r="A17919" t="s">
        <v>69112</v>
      </c>
      <c r="B17919" t="s">
        <v>69113</v>
      </c>
      <c r="C17919" s="1" t="str">
        <f t="shared" si="2656"/>
        <v>21:0802</v>
      </c>
      <c r="D17919" s="1" t="str">
        <f t="shared" si="2658"/>
        <v>21:0227</v>
      </c>
      <c r="E17919" t="s">
        <v>69114</v>
      </c>
      <c r="F17919" t="s">
        <v>69115</v>
      </c>
      <c r="H17919">
        <v>45.371456899999998</v>
      </c>
      <c r="I17919">
        <v>-67.374765499999995</v>
      </c>
      <c r="J17919" s="1" t="str">
        <f t="shared" si="2659"/>
        <v>Fluid (stream)</v>
      </c>
      <c r="K17919" s="1" t="str">
        <f t="shared" si="2660"/>
        <v>Untreated Water</v>
      </c>
      <c r="L17919">
        <v>15</v>
      </c>
      <c r="M17919" t="s">
        <v>11392</v>
      </c>
      <c r="N17919">
        <v>253</v>
      </c>
      <c r="O17919">
        <v>2.5000000000000001E-2</v>
      </c>
      <c r="P17919">
        <v>40</v>
      </c>
      <c r="Q17919">
        <v>7.5</v>
      </c>
    </row>
    <row r="17920" spans="1:17" hidden="1" x14ac:dyDescent="0.3">
      <c r="A17920" t="s">
        <v>69116</v>
      </c>
      <c r="B17920" t="s">
        <v>69117</v>
      </c>
      <c r="C17920" s="1" t="str">
        <f t="shared" si="2656"/>
        <v>21:0802</v>
      </c>
      <c r="D17920" s="1" t="str">
        <f t="shared" si="2658"/>
        <v>21:0227</v>
      </c>
      <c r="E17920" t="s">
        <v>69118</v>
      </c>
      <c r="F17920" t="s">
        <v>69119</v>
      </c>
      <c r="H17920">
        <v>45.361365300000003</v>
      </c>
      <c r="I17920">
        <v>-67.368363599999995</v>
      </c>
      <c r="J17920" s="1" t="str">
        <f t="shared" si="2659"/>
        <v>Fluid (stream)</v>
      </c>
      <c r="K17920" s="1" t="str">
        <f t="shared" si="2660"/>
        <v>Untreated Water</v>
      </c>
      <c r="L17920">
        <v>15</v>
      </c>
      <c r="M17920" t="s">
        <v>11397</v>
      </c>
      <c r="N17920">
        <v>254</v>
      </c>
    </row>
    <row r="17921" spans="1:17" hidden="1" x14ac:dyDescent="0.3">
      <c r="A17921" t="s">
        <v>69120</v>
      </c>
      <c r="B17921" t="s">
        <v>69121</v>
      </c>
      <c r="C17921" s="1" t="str">
        <f t="shared" si="2656"/>
        <v>21:0802</v>
      </c>
      <c r="D17921" s="1" t="str">
        <f t="shared" si="2658"/>
        <v>21:0227</v>
      </c>
      <c r="E17921" t="s">
        <v>69122</v>
      </c>
      <c r="F17921" t="s">
        <v>69123</v>
      </c>
      <c r="H17921">
        <v>45.353157400000001</v>
      </c>
      <c r="I17921">
        <v>-67.421657699999997</v>
      </c>
      <c r="J17921" s="1" t="str">
        <f t="shared" si="2659"/>
        <v>Fluid (stream)</v>
      </c>
      <c r="K17921" s="1" t="str">
        <f t="shared" si="2660"/>
        <v>Untreated Water</v>
      </c>
      <c r="L17921">
        <v>15</v>
      </c>
      <c r="M17921" t="s">
        <v>11402</v>
      </c>
      <c r="N17921">
        <v>255</v>
      </c>
      <c r="O17921">
        <v>2.5000000000000001E-2</v>
      </c>
      <c r="P17921">
        <v>30</v>
      </c>
      <c r="Q17921">
        <v>7.2</v>
      </c>
    </row>
    <row r="17922" spans="1:17" hidden="1" x14ac:dyDescent="0.3">
      <c r="A17922" t="s">
        <v>69124</v>
      </c>
      <c r="B17922" t="s">
        <v>69125</v>
      </c>
      <c r="C17922" s="1" t="str">
        <f t="shared" si="2656"/>
        <v>21:0802</v>
      </c>
      <c r="D17922" s="1" t="str">
        <f t="shared" si="2658"/>
        <v>21:0227</v>
      </c>
      <c r="E17922" t="s">
        <v>69126</v>
      </c>
      <c r="F17922" t="s">
        <v>69127</v>
      </c>
      <c r="H17922">
        <v>45.356757500000001</v>
      </c>
      <c r="I17922">
        <v>-67.406057899999993</v>
      </c>
      <c r="J17922" s="1" t="str">
        <f t="shared" si="2659"/>
        <v>Fluid (stream)</v>
      </c>
      <c r="K17922" s="1" t="str">
        <f t="shared" si="2660"/>
        <v>Untreated Water</v>
      </c>
      <c r="L17922">
        <v>15</v>
      </c>
      <c r="M17922" t="s">
        <v>11431</v>
      </c>
      <c r="N17922">
        <v>256</v>
      </c>
      <c r="O17922">
        <v>2.5000000000000001E-2</v>
      </c>
      <c r="P17922">
        <v>30</v>
      </c>
      <c r="Q17922">
        <v>7.4</v>
      </c>
    </row>
    <row r="17923" spans="1:17" hidden="1" x14ac:dyDescent="0.3">
      <c r="A17923" t="s">
        <v>69128</v>
      </c>
      <c r="B17923" t="s">
        <v>69129</v>
      </c>
      <c r="C17923" s="1" t="str">
        <f t="shared" ref="C17923:C17986" si="2661">HYPERLINK("http://geochem.nrcan.gc.ca/cdogs/content/bdl/bdl210802_e.htm", "21:0802")</f>
        <v>21:0802</v>
      </c>
      <c r="D17923" s="1" t="str">
        <f t="shared" si="2658"/>
        <v>21:0227</v>
      </c>
      <c r="E17923" t="s">
        <v>69126</v>
      </c>
      <c r="F17923" t="s">
        <v>69130</v>
      </c>
      <c r="H17923">
        <v>45.356757500000001</v>
      </c>
      <c r="I17923">
        <v>-67.406057899999993</v>
      </c>
      <c r="J17923" s="1" t="str">
        <f t="shared" si="2659"/>
        <v>Fluid (stream)</v>
      </c>
      <c r="K17923" s="1" t="str">
        <f t="shared" si="2660"/>
        <v>Untreated Water</v>
      </c>
      <c r="L17923">
        <v>15</v>
      </c>
      <c r="M17923" t="s">
        <v>11435</v>
      </c>
      <c r="N17923">
        <v>257</v>
      </c>
      <c r="O17923">
        <v>2.5000000000000001E-2</v>
      </c>
      <c r="P17923">
        <v>30</v>
      </c>
      <c r="Q17923">
        <v>7.4</v>
      </c>
    </row>
    <row r="17924" spans="1:17" hidden="1" x14ac:dyDescent="0.3">
      <c r="A17924" t="s">
        <v>69131</v>
      </c>
      <c r="B17924" t="s">
        <v>69132</v>
      </c>
      <c r="C17924" s="1" t="str">
        <f t="shared" si="2661"/>
        <v>21:0802</v>
      </c>
      <c r="D17924" s="1" t="str">
        <f t="shared" si="2658"/>
        <v>21:0227</v>
      </c>
      <c r="E17924" t="s">
        <v>69133</v>
      </c>
      <c r="F17924" t="s">
        <v>69134</v>
      </c>
      <c r="H17924">
        <v>45.345958099999997</v>
      </c>
      <c r="I17924">
        <v>-67.361657500000007</v>
      </c>
      <c r="J17924" s="1" t="str">
        <f t="shared" si="2659"/>
        <v>Fluid (stream)</v>
      </c>
      <c r="K17924" s="1" t="str">
        <f t="shared" si="2660"/>
        <v>Untreated Water</v>
      </c>
      <c r="L17924">
        <v>15</v>
      </c>
      <c r="M17924" t="s">
        <v>11411</v>
      </c>
      <c r="N17924">
        <v>258</v>
      </c>
      <c r="O17924">
        <v>0.25</v>
      </c>
      <c r="P17924">
        <v>30</v>
      </c>
      <c r="Q17924">
        <v>7.8</v>
      </c>
    </row>
    <row r="17925" spans="1:17" hidden="1" x14ac:dyDescent="0.3">
      <c r="A17925" t="s">
        <v>69135</v>
      </c>
      <c r="B17925" t="s">
        <v>69136</v>
      </c>
      <c r="C17925" s="1" t="str">
        <f t="shared" si="2661"/>
        <v>21:0802</v>
      </c>
      <c r="D17925" s="1" t="str">
        <f t="shared" si="2658"/>
        <v>21:0227</v>
      </c>
      <c r="E17925" t="s">
        <v>69137</v>
      </c>
      <c r="F17925" t="s">
        <v>69138</v>
      </c>
      <c r="H17925">
        <v>45.345564799999998</v>
      </c>
      <c r="I17925">
        <v>-67.364362200000002</v>
      </c>
      <c r="J17925" s="1" t="str">
        <f t="shared" si="2659"/>
        <v>Fluid (stream)</v>
      </c>
      <c r="K17925" s="1" t="str">
        <f t="shared" si="2660"/>
        <v>Untreated Water</v>
      </c>
      <c r="L17925">
        <v>15</v>
      </c>
      <c r="M17925" t="s">
        <v>11416</v>
      </c>
      <c r="N17925">
        <v>259</v>
      </c>
      <c r="O17925">
        <v>2.5000000000000001E-2</v>
      </c>
      <c r="P17925">
        <v>30</v>
      </c>
      <c r="Q17925">
        <v>7.7</v>
      </c>
    </row>
    <row r="17926" spans="1:17" hidden="1" x14ac:dyDescent="0.3">
      <c r="A17926" t="s">
        <v>69139</v>
      </c>
      <c r="B17926" t="s">
        <v>69140</v>
      </c>
      <c r="C17926" s="1" t="str">
        <f t="shared" si="2661"/>
        <v>21:0802</v>
      </c>
      <c r="D17926" s="1" t="str">
        <f t="shared" si="2658"/>
        <v>21:0227</v>
      </c>
      <c r="E17926" t="s">
        <v>69141</v>
      </c>
      <c r="F17926" t="s">
        <v>69142</v>
      </c>
      <c r="H17926">
        <v>45.308562299999998</v>
      </c>
      <c r="I17926">
        <v>-67.383464099999998</v>
      </c>
      <c r="J17926" s="1" t="str">
        <f t="shared" si="2659"/>
        <v>Fluid (stream)</v>
      </c>
      <c r="K17926" s="1" t="str">
        <f t="shared" si="2660"/>
        <v>Untreated Water</v>
      </c>
      <c r="L17926">
        <v>15</v>
      </c>
      <c r="M17926" t="s">
        <v>11421</v>
      </c>
      <c r="N17926">
        <v>260</v>
      </c>
      <c r="O17926">
        <v>2.5000000000000001E-2</v>
      </c>
      <c r="P17926">
        <v>30</v>
      </c>
      <c r="Q17926">
        <v>7.9</v>
      </c>
    </row>
    <row r="17927" spans="1:17" hidden="1" x14ac:dyDescent="0.3">
      <c r="A17927" t="s">
        <v>69143</v>
      </c>
      <c r="B17927" t="s">
        <v>69144</v>
      </c>
      <c r="C17927" s="1" t="str">
        <f t="shared" si="2661"/>
        <v>21:0802</v>
      </c>
      <c r="D17927" s="1" t="str">
        <f t="shared" si="2658"/>
        <v>21:0227</v>
      </c>
      <c r="E17927" t="s">
        <v>69145</v>
      </c>
      <c r="F17927" t="s">
        <v>69146</v>
      </c>
      <c r="H17927">
        <v>45.3134668</v>
      </c>
      <c r="I17927">
        <v>-67.375759299999999</v>
      </c>
      <c r="J17927" s="1" t="str">
        <f t="shared" si="2659"/>
        <v>Fluid (stream)</v>
      </c>
      <c r="K17927" s="1" t="str">
        <f t="shared" si="2660"/>
        <v>Untreated Water</v>
      </c>
      <c r="L17927">
        <v>15</v>
      </c>
      <c r="M17927" t="s">
        <v>11426</v>
      </c>
      <c r="N17927">
        <v>261</v>
      </c>
      <c r="O17927">
        <v>0.18</v>
      </c>
      <c r="P17927">
        <v>30</v>
      </c>
      <c r="Q17927">
        <v>8</v>
      </c>
    </row>
    <row r="17928" spans="1:17" hidden="1" x14ac:dyDescent="0.3">
      <c r="A17928" t="s">
        <v>69147</v>
      </c>
      <c r="B17928" t="s">
        <v>69148</v>
      </c>
      <c r="C17928" s="1" t="str">
        <f t="shared" si="2661"/>
        <v>21:0802</v>
      </c>
      <c r="D17928" s="1" t="str">
        <f t="shared" si="2658"/>
        <v>21:0227</v>
      </c>
      <c r="E17928" t="s">
        <v>69149</v>
      </c>
      <c r="F17928" t="s">
        <v>69150</v>
      </c>
      <c r="H17928">
        <v>45.316965500000002</v>
      </c>
      <c r="I17928">
        <v>-67.361063599999994</v>
      </c>
      <c r="J17928" s="1" t="str">
        <f t="shared" si="2659"/>
        <v>Fluid (stream)</v>
      </c>
      <c r="K17928" s="1" t="str">
        <f t="shared" si="2660"/>
        <v>Untreated Water</v>
      </c>
      <c r="L17928">
        <v>15</v>
      </c>
      <c r="M17928" t="s">
        <v>11440</v>
      </c>
      <c r="N17928">
        <v>262</v>
      </c>
      <c r="O17928">
        <v>0.5</v>
      </c>
      <c r="P17928">
        <v>20</v>
      </c>
      <c r="Q17928">
        <v>8</v>
      </c>
    </row>
    <row r="17929" spans="1:17" hidden="1" x14ac:dyDescent="0.3">
      <c r="A17929" t="s">
        <v>69151</v>
      </c>
      <c r="B17929" t="s">
        <v>69152</v>
      </c>
      <c r="C17929" s="1" t="str">
        <f t="shared" si="2661"/>
        <v>21:0802</v>
      </c>
      <c r="D17929" s="1" t="str">
        <f t="shared" si="2658"/>
        <v>21:0227</v>
      </c>
      <c r="E17929" t="s">
        <v>69153</v>
      </c>
      <c r="F17929" t="s">
        <v>69154</v>
      </c>
      <c r="H17929">
        <v>45.275959200000003</v>
      </c>
      <c r="I17929">
        <v>-67.475165500000003</v>
      </c>
      <c r="J17929" s="1" t="str">
        <f t="shared" si="2659"/>
        <v>Fluid (stream)</v>
      </c>
      <c r="K17929" s="1" t="str">
        <f t="shared" si="2660"/>
        <v>Untreated Water</v>
      </c>
      <c r="L17929">
        <v>15</v>
      </c>
      <c r="M17929" t="s">
        <v>11445</v>
      </c>
      <c r="N17929">
        <v>263</v>
      </c>
      <c r="O17929">
        <v>2.5000000000000001E-2</v>
      </c>
      <c r="P17929">
        <v>20</v>
      </c>
      <c r="Q17929">
        <v>6.8</v>
      </c>
    </row>
    <row r="17930" spans="1:17" hidden="1" x14ac:dyDescent="0.3">
      <c r="A17930" t="s">
        <v>69155</v>
      </c>
      <c r="B17930" t="s">
        <v>69156</v>
      </c>
      <c r="C17930" s="1" t="str">
        <f t="shared" si="2661"/>
        <v>21:0802</v>
      </c>
      <c r="D17930" s="1" t="str">
        <f t="shared" si="2658"/>
        <v>21:0227</v>
      </c>
      <c r="E17930" t="s">
        <v>69157</v>
      </c>
      <c r="F17930" t="s">
        <v>69158</v>
      </c>
      <c r="H17930">
        <v>45.2774596</v>
      </c>
      <c r="I17930">
        <v>-67.469566499999999</v>
      </c>
      <c r="J17930" s="1" t="str">
        <f t="shared" si="2659"/>
        <v>Fluid (stream)</v>
      </c>
      <c r="K17930" s="1" t="str">
        <f t="shared" si="2660"/>
        <v>Untreated Water</v>
      </c>
      <c r="L17930">
        <v>15</v>
      </c>
      <c r="M17930" t="s">
        <v>11450</v>
      </c>
      <c r="N17930">
        <v>264</v>
      </c>
      <c r="O17930">
        <v>2.5000000000000001E-2</v>
      </c>
      <c r="P17930">
        <v>20</v>
      </c>
      <c r="Q17930">
        <v>6.9</v>
      </c>
    </row>
    <row r="17931" spans="1:17" hidden="1" x14ac:dyDescent="0.3">
      <c r="A17931" t="s">
        <v>69159</v>
      </c>
      <c r="B17931" t="s">
        <v>69160</v>
      </c>
      <c r="C17931" s="1" t="str">
        <f t="shared" si="2661"/>
        <v>21:0802</v>
      </c>
      <c r="D17931" s="1" t="str">
        <f t="shared" ref="D17931:D17936" si="2662">HYPERLINK("http://geochem.nrcan.gc.ca/cdogs/content/svy/svy210227_e.htm", "21:0227")</f>
        <v>21:0227</v>
      </c>
      <c r="E17931" t="s">
        <v>69161</v>
      </c>
      <c r="F17931" t="s">
        <v>69162</v>
      </c>
      <c r="H17931">
        <v>45.273462500000001</v>
      </c>
      <c r="I17931">
        <v>-67.468857900000003</v>
      </c>
      <c r="J17931" s="1" t="str">
        <f t="shared" si="2659"/>
        <v>Fluid (stream)</v>
      </c>
      <c r="K17931" s="1" t="str">
        <f t="shared" si="2660"/>
        <v>Untreated Water</v>
      </c>
      <c r="L17931">
        <v>15</v>
      </c>
      <c r="M17931" t="s">
        <v>11460</v>
      </c>
      <c r="N17931">
        <v>265</v>
      </c>
      <c r="O17931">
        <v>2.5000000000000001E-2</v>
      </c>
      <c r="P17931">
        <v>20</v>
      </c>
      <c r="Q17931">
        <v>7.3</v>
      </c>
    </row>
    <row r="17932" spans="1:17" hidden="1" x14ac:dyDescent="0.3">
      <c r="A17932" t="s">
        <v>69163</v>
      </c>
      <c r="B17932" t="s">
        <v>69164</v>
      </c>
      <c r="C17932" s="1" t="str">
        <f t="shared" si="2661"/>
        <v>21:0802</v>
      </c>
      <c r="D17932" s="1" t="str">
        <f t="shared" si="2662"/>
        <v>21:0227</v>
      </c>
      <c r="E17932" t="s">
        <v>69165</v>
      </c>
      <c r="F17932" t="s">
        <v>69166</v>
      </c>
      <c r="H17932">
        <v>45.276366699999997</v>
      </c>
      <c r="I17932">
        <v>-67.434062900000001</v>
      </c>
      <c r="J17932" s="1" t="str">
        <f t="shared" si="2659"/>
        <v>Fluid (stream)</v>
      </c>
      <c r="K17932" s="1" t="str">
        <f t="shared" si="2660"/>
        <v>Untreated Water</v>
      </c>
      <c r="L17932">
        <v>15</v>
      </c>
      <c r="M17932" t="s">
        <v>11465</v>
      </c>
      <c r="N17932">
        <v>266</v>
      </c>
      <c r="O17932">
        <v>2.5000000000000001E-2</v>
      </c>
      <c r="P17932">
        <v>20</v>
      </c>
      <c r="Q17932">
        <v>6</v>
      </c>
    </row>
    <row r="17933" spans="1:17" hidden="1" x14ac:dyDescent="0.3">
      <c r="A17933" t="s">
        <v>69167</v>
      </c>
      <c r="B17933" t="s">
        <v>69168</v>
      </c>
      <c r="C17933" s="1" t="str">
        <f t="shared" si="2661"/>
        <v>21:0802</v>
      </c>
      <c r="D17933" s="1" t="str">
        <f t="shared" si="2662"/>
        <v>21:0227</v>
      </c>
      <c r="E17933" t="s">
        <v>69169</v>
      </c>
      <c r="F17933" t="s">
        <v>69170</v>
      </c>
      <c r="H17933">
        <v>45.278963699999998</v>
      </c>
      <c r="I17933">
        <v>-67.4304597</v>
      </c>
      <c r="J17933" s="1" t="str">
        <f t="shared" si="2659"/>
        <v>Fluid (stream)</v>
      </c>
      <c r="K17933" s="1" t="str">
        <f t="shared" si="2660"/>
        <v>Untreated Water</v>
      </c>
      <c r="L17933">
        <v>15</v>
      </c>
      <c r="M17933" t="s">
        <v>11470</v>
      </c>
      <c r="N17933">
        <v>267</v>
      </c>
      <c r="O17933">
        <v>2.5000000000000001E-2</v>
      </c>
      <c r="P17933">
        <v>20</v>
      </c>
      <c r="Q17933">
        <v>6.9</v>
      </c>
    </row>
    <row r="17934" spans="1:17" hidden="1" x14ac:dyDescent="0.3">
      <c r="A17934" t="s">
        <v>69171</v>
      </c>
      <c r="B17934" t="s">
        <v>69172</v>
      </c>
      <c r="C17934" s="1" t="str">
        <f t="shared" si="2661"/>
        <v>21:0802</v>
      </c>
      <c r="D17934" s="1" t="str">
        <f t="shared" si="2662"/>
        <v>21:0227</v>
      </c>
      <c r="E17934" t="s">
        <v>69173</v>
      </c>
      <c r="F17934" t="s">
        <v>69174</v>
      </c>
      <c r="H17934">
        <v>45.268659100000001</v>
      </c>
      <c r="I17934">
        <v>-67.425364000000002</v>
      </c>
      <c r="J17934" s="1" t="str">
        <f t="shared" si="2659"/>
        <v>Fluid (stream)</v>
      </c>
      <c r="K17934" s="1" t="str">
        <f t="shared" si="2660"/>
        <v>Untreated Water</v>
      </c>
      <c r="L17934">
        <v>15</v>
      </c>
      <c r="M17934" t="s">
        <v>11475</v>
      </c>
      <c r="N17934">
        <v>268</v>
      </c>
      <c r="O17934">
        <v>2.5000000000000001E-2</v>
      </c>
      <c r="P17934">
        <v>20</v>
      </c>
      <c r="Q17934">
        <v>7</v>
      </c>
    </row>
    <row r="17935" spans="1:17" hidden="1" x14ac:dyDescent="0.3">
      <c r="A17935" t="s">
        <v>69175</v>
      </c>
      <c r="B17935" t="s">
        <v>69176</v>
      </c>
      <c r="C17935" s="1" t="str">
        <f t="shared" si="2661"/>
        <v>21:0802</v>
      </c>
      <c r="D17935" s="1" t="str">
        <f t="shared" si="2662"/>
        <v>21:0227</v>
      </c>
      <c r="E17935" t="s">
        <v>69177</v>
      </c>
      <c r="F17935" t="s">
        <v>69178</v>
      </c>
      <c r="H17935">
        <v>45.253959399999999</v>
      </c>
      <c r="I17935">
        <v>-67.415561699999998</v>
      </c>
      <c r="J17935" s="1" t="str">
        <f t="shared" si="2659"/>
        <v>Fluid (stream)</v>
      </c>
      <c r="K17935" s="1" t="str">
        <f t="shared" si="2660"/>
        <v>Untreated Water</v>
      </c>
      <c r="L17935">
        <v>15</v>
      </c>
      <c r="M17935" t="s">
        <v>11480</v>
      </c>
      <c r="N17935">
        <v>269</v>
      </c>
      <c r="O17935">
        <v>2.5000000000000001E-2</v>
      </c>
      <c r="P17935">
        <v>20</v>
      </c>
      <c r="Q17935">
        <v>7</v>
      </c>
    </row>
    <row r="17936" spans="1:17" hidden="1" x14ac:dyDescent="0.3">
      <c r="A17936" t="s">
        <v>69179</v>
      </c>
      <c r="B17936" t="s">
        <v>69180</v>
      </c>
      <c r="C17936" s="1" t="str">
        <f t="shared" si="2661"/>
        <v>21:0802</v>
      </c>
      <c r="D17936" s="1" t="str">
        <f t="shared" si="2662"/>
        <v>21:0227</v>
      </c>
      <c r="E17936" t="s">
        <v>69181</v>
      </c>
      <c r="F17936" t="s">
        <v>69182</v>
      </c>
      <c r="H17936">
        <v>45.2809648</v>
      </c>
      <c r="I17936">
        <v>-67.403360599999999</v>
      </c>
      <c r="J17936" s="1" t="str">
        <f t="shared" si="2659"/>
        <v>Fluid (stream)</v>
      </c>
      <c r="K17936" s="1" t="str">
        <f t="shared" si="2660"/>
        <v>Untreated Water</v>
      </c>
      <c r="L17936">
        <v>15</v>
      </c>
      <c r="M17936" t="s">
        <v>12548</v>
      </c>
      <c r="N17936">
        <v>270</v>
      </c>
      <c r="O17936">
        <v>2.5000000000000001E-2</v>
      </c>
      <c r="P17936">
        <v>30</v>
      </c>
      <c r="Q17936">
        <v>7</v>
      </c>
    </row>
    <row r="17937" spans="1:17" x14ac:dyDescent="0.3">
      <c r="A17937" t="s">
        <v>69183</v>
      </c>
      <c r="B17937" t="s">
        <v>69184</v>
      </c>
      <c r="C17937" s="1" t="str">
        <f t="shared" si="2661"/>
        <v>21:0802</v>
      </c>
      <c r="D17937" s="1" t="str">
        <f t="shared" ref="D17937:D17958" si="2663">HYPERLINK("http://geochem.nrcan.gc.ca/cdogs/content/svy/svy210225_e.htm", "21:0225")</f>
        <v>21:0225</v>
      </c>
      <c r="E17937" t="s">
        <v>69185</v>
      </c>
      <c r="F17937" t="s">
        <v>69186</v>
      </c>
      <c r="H17937">
        <v>45.206166699999997</v>
      </c>
      <c r="I17937">
        <v>-67.136552899999998</v>
      </c>
      <c r="J17937" s="1" t="str">
        <f t="shared" si="2659"/>
        <v>Fluid (stream)</v>
      </c>
      <c r="K17937" s="1" t="str">
        <f t="shared" si="2660"/>
        <v>Untreated Water</v>
      </c>
      <c r="L17937">
        <v>16</v>
      </c>
      <c r="M17937" t="s">
        <v>11392</v>
      </c>
      <c r="N17937">
        <v>271</v>
      </c>
      <c r="O17937">
        <v>2.5000000000000001E-2</v>
      </c>
      <c r="P17937">
        <v>60</v>
      </c>
      <c r="Q17937">
        <v>5.4</v>
      </c>
    </row>
    <row r="17938" spans="1:17" x14ac:dyDescent="0.3">
      <c r="A17938" t="s">
        <v>69187</v>
      </c>
      <c r="B17938" t="s">
        <v>69188</v>
      </c>
      <c r="C17938" s="1" t="str">
        <f t="shared" si="2661"/>
        <v>21:0802</v>
      </c>
      <c r="D17938" s="1" t="str">
        <f t="shared" si="2663"/>
        <v>21:0225</v>
      </c>
      <c r="E17938" t="s">
        <v>69189</v>
      </c>
      <c r="F17938" t="s">
        <v>69190</v>
      </c>
      <c r="H17938">
        <v>45.1517725</v>
      </c>
      <c r="I17938">
        <v>-67.107744999999994</v>
      </c>
      <c r="J17938" s="1" t="str">
        <f t="shared" si="2659"/>
        <v>Fluid (stream)</v>
      </c>
      <c r="K17938" s="1" t="str">
        <f t="shared" si="2660"/>
        <v>Untreated Water</v>
      </c>
      <c r="L17938">
        <v>16</v>
      </c>
      <c r="M17938" t="s">
        <v>11397</v>
      </c>
      <c r="N17938">
        <v>272</v>
      </c>
      <c r="O17938">
        <v>2.5000000000000001E-2</v>
      </c>
      <c r="P17938">
        <v>40</v>
      </c>
      <c r="Q17938">
        <v>5.5</v>
      </c>
    </row>
    <row r="17939" spans="1:17" x14ac:dyDescent="0.3">
      <c r="A17939" t="s">
        <v>69191</v>
      </c>
      <c r="B17939" t="s">
        <v>69192</v>
      </c>
      <c r="C17939" s="1" t="str">
        <f t="shared" si="2661"/>
        <v>21:0802</v>
      </c>
      <c r="D17939" s="1" t="str">
        <f t="shared" si="2663"/>
        <v>21:0225</v>
      </c>
      <c r="E17939" t="s">
        <v>69193</v>
      </c>
      <c r="F17939" t="s">
        <v>69194</v>
      </c>
      <c r="H17939">
        <v>45.1578655</v>
      </c>
      <c r="I17939">
        <v>-67.1207493</v>
      </c>
      <c r="J17939" s="1" t="str">
        <f t="shared" si="2659"/>
        <v>Fluid (stream)</v>
      </c>
      <c r="K17939" s="1" t="str">
        <f t="shared" si="2660"/>
        <v>Untreated Water</v>
      </c>
      <c r="L17939">
        <v>16</v>
      </c>
      <c r="M17939" t="s">
        <v>11431</v>
      </c>
      <c r="N17939">
        <v>273</v>
      </c>
      <c r="O17939">
        <v>2.5000000000000001E-2</v>
      </c>
      <c r="P17939">
        <v>40</v>
      </c>
      <c r="Q17939">
        <v>5.5</v>
      </c>
    </row>
    <row r="17940" spans="1:17" x14ac:dyDescent="0.3">
      <c r="A17940" t="s">
        <v>69195</v>
      </c>
      <c r="B17940" t="s">
        <v>69196</v>
      </c>
      <c r="C17940" s="1" t="str">
        <f t="shared" si="2661"/>
        <v>21:0802</v>
      </c>
      <c r="D17940" s="1" t="str">
        <f t="shared" si="2663"/>
        <v>21:0225</v>
      </c>
      <c r="E17940" t="s">
        <v>69193</v>
      </c>
      <c r="F17940" t="s">
        <v>69197</v>
      </c>
      <c r="H17940">
        <v>45.1578655</v>
      </c>
      <c r="I17940">
        <v>-67.1207493</v>
      </c>
      <c r="J17940" s="1" t="str">
        <f t="shared" si="2659"/>
        <v>Fluid (stream)</v>
      </c>
      <c r="K17940" s="1" t="str">
        <f t="shared" si="2660"/>
        <v>Untreated Water</v>
      </c>
      <c r="L17940">
        <v>16</v>
      </c>
      <c r="M17940" t="s">
        <v>11435</v>
      </c>
      <c r="N17940">
        <v>274</v>
      </c>
      <c r="O17940">
        <v>2.5000000000000001E-2</v>
      </c>
      <c r="P17940">
        <v>40</v>
      </c>
      <c r="Q17940">
        <v>5.6</v>
      </c>
    </row>
    <row r="17941" spans="1:17" x14ac:dyDescent="0.3">
      <c r="A17941" t="s">
        <v>69198</v>
      </c>
      <c r="B17941" t="s">
        <v>69199</v>
      </c>
      <c r="C17941" s="1" t="str">
        <f t="shared" si="2661"/>
        <v>21:0802</v>
      </c>
      <c r="D17941" s="1" t="str">
        <f t="shared" si="2663"/>
        <v>21:0225</v>
      </c>
      <c r="E17941" t="s">
        <v>69200</v>
      </c>
      <c r="F17941" t="s">
        <v>69201</v>
      </c>
      <c r="H17941">
        <v>45.179671399999997</v>
      </c>
      <c r="I17941">
        <v>-67.129742899999997</v>
      </c>
      <c r="J17941" s="1" t="str">
        <f t="shared" si="2659"/>
        <v>Fluid (stream)</v>
      </c>
      <c r="K17941" s="1" t="str">
        <f t="shared" si="2660"/>
        <v>Untreated Water</v>
      </c>
      <c r="L17941">
        <v>16</v>
      </c>
      <c r="M17941" t="s">
        <v>11402</v>
      </c>
      <c r="N17941">
        <v>275</v>
      </c>
      <c r="O17941">
        <v>2.5000000000000001E-2</v>
      </c>
      <c r="P17941">
        <v>30</v>
      </c>
      <c r="Q17941">
        <v>5.5</v>
      </c>
    </row>
    <row r="17942" spans="1:17" x14ac:dyDescent="0.3">
      <c r="A17942" t="s">
        <v>69202</v>
      </c>
      <c r="B17942" t="s">
        <v>69203</v>
      </c>
      <c r="C17942" s="1" t="str">
        <f t="shared" si="2661"/>
        <v>21:0802</v>
      </c>
      <c r="D17942" s="1" t="str">
        <f t="shared" si="2663"/>
        <v>21:0225</v>
      </c>
      <c r="E17942" t="s">
        <v>69204</v>
      </c>
      <c r="F17942" t="s">
        <v>69205</v>
      </c>
      <c r="H17942">
        <v>45.178266899999997</v>
      </c>
      <c r="I17942">
        <v>-67.110049000000004</v>
      </c>
      <c r="J17942" s="1" t="str">
        <f t="shared" si="2659"/>
        <v>Fluid (stream)</v>
      </c>
      <c r="K17942" s="1" t="str">
        <f t="shared" si="2660"/>
        <v>Untreated Water</v>
      </c>
      <c r="L17942">
        <v>16</v>
      </c>
      <c r="M17942" t="s">
        <v>11411</v>
      </c>
      <c r="N17942">
        <v>276</v>
      </c>
      <c r="O17942">
        <v>2.5000000000000001E-2</v>
      </c>
      <c r="P17942">
        <v>30</v>
      </c>
      <c r="Q17942">
        <v>5.5</v>
      </c>
    </row>
    <row r="17943" spans="1:17" x14ac:dyDescent="0.3">
      <c r="A17943" t="s">
        <v>69206</v>
      </c>
      <c r="B17943" t="s">
        <v>69207</v>
      </c>
      <c r="C17943" s="1" t="str">
        <f t="shared" si="2661"/>
        <v>21:0802</v>
      </c>
      <c r="D17943" s="1" t="str">
        <f t="shared" si="2663"/>
        <v>21:0225</v>
      </c>
      <c r="E17943" t="s">
        <v>69208</v>
      </c>
      <c r="F17943" t="s">
        <v>69209</v>
      </c>
      <c r="H17943">
        <v>45.194471100000001</v>
      </c>
      <c r="I17943">
        <v>-67.067640699999998</v>
      </c>
      <c r="J17943" s="1" t="str">
        <f t="shared" si="2659"/>
        <v>Fluid (stream)</v>
      </c>
      <c r="K17943" s="1" t="str">
        <f t="shared" si="2660"/>
        <v>Untreated Water</v>
      </c>
      <c r="L17943">
        <v>16</v>
      </c>
      <c r="M17943" t="s">
        <v>11416</v>
      </c>
      <c r="N17943">
        <v>277</v>
      </c>
      <c r="O17943">
        <v>2.5000000000000001E-2</v>
      </c>
      <c r="P17943">
        <v>30</v>
      </c>
      <c r="Q17943">
        <v>5.5</v>
      </c>
    </row>
    <row r="17944" spans="1:17" x14ac:dyDescent="0.3">
      <c r="A17944" t="s">
        <v>69210</v>
      </c>
      <c r="B17944" t="s">
        <v>69211</v>
      </c>
      <c r="C17944" s="1" t="str">
        <f t="shared" si="2661"/>
        <v>21:0802</v>
      </c>
      <c r="D17944" s="1" t="str">
        <f t="shared" si="2663"/>
        <v>21:0225</v>
      </c>
      <c r="E17944" t="s">
        <v>69212</v>
      </c>
      <c r="F17944" t="s">
        <v>69213</v>
      </c>
      <c r="H17944">
        <v>45.196563699999999</v>
      </c>
      <c r="I17944">
        <v>-67.045150100000001</v>
      </c>
      <c r="J17944" s="1" t="str">
        <f t="shared" si="2659"/>
        <v>Fluid (stream)</v>
      </c>
      <c r="K17944" s="1" t="str">
        <f t="shared" si="2660"/>
        <v>Untreated Water</v>
      </c>
      <c r="L17944">
        <v>16</v>
      </c>
      <c r="M17944" t="s">
        <v>11421</v>
      </c>
      <c r="N17944">
        <v>278</v>
      </c>
      <c r="O17944">
        <v>2.5000000000000001E-2</v>
      </c>
      <c r="P17944">
        <v>30</v>
      </c>
      <c r="Q17944">
        <v>5.5</v>
      </c>
    </row>
    <row r="17945" spans="1:17" x14ac:dyDescent="0.3">
      <c r="A17945" t="s">
        <v>69214</v>
      </c>
      <c r="B17945" t="s">
        <v>69215</v>
      </c>
      <c r="C17945" s="1" t="str">
        <f t="shared" si="2661"/>
        <v>21:0802</v>
      </c>
      <c r="D17945" s="1" t="str">
        <f t="shared" si="2663"/>
        <v>21:0225</v>
      </c>
      <c r="E17945" t="s">
        <v>69216</v>
      </c>
      <c r="F17945" t="s">
        <v>69217</v>
      </c>
      <c r="H17945">
        <v>45.169171900000002</v>
      </c>
      <c r="I17945">
        <v>-67.096848499999993</v>
      </c>
      <c r="J17945" s="1" t="str">
        <f t="shared" si="2659"/>
        <v>Fluid (stream)</v>
      </c>
      <c r="K17945" s="1" t="str">
        <f t="shared" si="2660"/>
        <v>Untreated Water</v>
      </c>
      <c r="L17945">
        <v>16</v>
      </c>
      <c r="M17945" t="s">
        <v>11426</v>
      </c>
      <c r="N17945">
        <v>279</v>
      </c>
      <c r="O17945">
        <v>2.5000000000000001E-2</v>
      </c>
      <c r="P17945">
        <v>50</v>
      </c>
      <c r="Q17945">
        <v>7</v>
      </c>
    </row>
    <row r="17946" spans="1:17" x14ac:dyDescent="0.3">
      <c r="A17946" t="s">
        <v>69218</v>
      </c>
      <c r="B17946" t="s">
        <v>69219</v>
      </c>
      <c r="C17946" s="1" t="str">
        <f t="shared" si="2661"/>
        <v>21:0802</v>
      </c>
      <c r="D17946" s="1" t="str">
        <f t="shared" si="2663"/>
        <v>21:0225</v>
      </c>
      <c r="E17946" t="s">
        <v>69220</v>
      </c>
      <c r="F17946" t="s">
        <v>69221</v>
      </c>
      <c r="H17946">
        <v>45.176565699999998</v>
      </c>
      <c r="I17946">
        <v>-67.085746099999994</v>
      </c>
      <c r="J17946" s="1" t="str">
        <f t="shared" si="2659"/>
        <v>Fluid (stream)</v>
      </c>
      <c r="K17946" s="1" t="str">
        <f t="shared" si="2660"/>
        <v>Untreated Water</v>
      </c>
      <c r="L17946">
        <v>16</v>
      </c>
      <c r="M17946" t="s">
        <v>11440</v>
      </c>
      <c r="N17946">
        <v>280</v>
      </c>
      <c r="O17946">
        <v>2.5000000000000001E-2</v>
      </c>
      <c r="P17946">
        <v>40</v>
      </c>
      <c r="Q17946">
        <v>7</v>
      </c>
    </row>
    <row r="17947" spans="1:17" x14ac:dyDescent="0.3">
      <c r="A17947" t="s">
        <v>69222</v>
      </c>
      <c r="B17947" t="s">
        <v>69223</v>
      </c>
      <c r="C17947" s="1" t="str">
        <f t="shared" si="2661"/>
        <v>21:0802</v>
      </c>
      <c r="D17947" s="1" t="str">
        <f t="shared" si="2663"/>
        <v>21:0225</v>
      </c>
      <c r="E17947" t="s">
        <v>69224</v>
      </c>
      <c r="F17947" t="s">
        <v>69225</v>
      </c>
      <c r="H17947">
        <v>45.166164799999997</v>
      </c>
      <c r="I17947">
        <v>-67.070545300000006</v>
      </c>
      <c r="J17947" s="1" t="str">
        <f t="shared" si="2659"/>
        <v>Fluid (stream)</v>
      </c>
      <c r="K17947" s="1" t="str">
        <f t="shared" si="2660"/>
        <v>Untreated Water</v>
      </c>
      <c r="L17947">
        <v>16</v>
      </c>
      <c r="M17947" t="s">
        <v>11445</v>
      </c>
      <c r="N17947">
        <v>281</v>
      </c>
      <c r="O17947">
        <v>2.5000000000000001E-2</v>
      </c>
      <c r="P17947">
        <v>40</v>
      </c>
      <c r="Q17947">
        <v>6.9</v>
      </c>
    </row>
    <row r="17948" spans="1:17" x14ac:dyDescent="0.3">
      <c r="A17948" t="s">
        <v>69226</v>
      </c>
      <c r="B17948" t="s">
        <v>69227</v>
      </c>
      <c r="C17948" s="1" t="str">
        <f t="shared" si="2661"/>
        <v>21:0802</v>
      </c>
      <c r="D17948" s="1" t="str">
        <f t="shared" si="2663"/>
        <v>21:0225</v>
      </c>
      <c r="E17948" t="s">
        <v>69228</v>
      </c>
      <c r="F17948" t="s">
        <v>69229</v>
      </c>
      <c r="H17948">
        <v>45.170569399999998</v>
      </c>
      <c r="I17948">
        <v>-67.0558513</v>
      </c>
      <c r="J17948" s="1" t="str">
        <f t="shared" si="2659"/>
        <v>Fluid (stream)</v>
      </c>
      <c r="K17948" s="1" t="str">
        <f t="shared" si="2660"/>
        <v>Untreated Water</v>
      </c>
      <c r="L17948">
        <v>16</v>
      </c>
      <c r="M17948" t="s">
        <v>11450</v>
      </c>
      <c r="N17948">
        <v>282</v>
      </c>
      <c r="O17948">
        <v>2.5000000000000001E-2</v>
      </c>
      <c r="P17948">
        <v>30</v>
      </c>
      <c r="Q17948">
        <v>6.9</v>
      </c>
    </row>
    <row r="17949" spans="1:17" x14ac:dyDescent="0.3">
      <c r="A17949" t="s">
        <v>69230</v>
      </c>
      <c r="B17949" t="s">
        <v>69231</v>
      </c>
      <c r="C17949" s="1" t="str">
        <f t="shared" si="2661"/>
        <v>21:0802</v>
      </c>
      <c r="D17949" s="1" t="str">
        <f t="shared" si="2663"/>
        <v>21:0225</v>
      </c>
      <c r="E17949" t="s">
        <v>69232</v>
      </c>
      <c r="F17949" t="s">
        <v>69233</v>
      </c>
      <c r="H17949">
        <v>45.176572</v>
      </c>
      <c r="I17949">
        <v>-67.022748100000001</v>
      </c>
      <c r="J17949" s="1" t="str">
        <f t="shared" si="2659"/>
        <v>Fluid (stream)</v>
      </c>
      <c r="K17949" s="1" t="str">
        <f t="shared" si="2660"/>
        <v>Untreated Water</v>
      </c>
      <c r="L17949">
        <v>16</v>
      </c>
      <c r="M17949" t="s">
        <v>11460</v>
      </c>
      <c r="N17949">
        <v>283</v>
      </c>
      <c r="O17949">
        <v>2.5000000000000001E-2</v>
      </c>
      <c r="P17949">
        <v>90</v>
      </c>
      <c r="Q17949">
        <v>6.9</v>
      </c>
    </row>
    <row r="17950" spans="1:17" x14ac:dyDescent="0.3">
      <c r="A17950" t="s">
        <v>69234</v>
      </c>
      <c r="B17950" t="s">
        <v>69235</v>
      </c>
      <c r="C17950" s="1" t="str">
        <f t="shared" si="2661"/>
        <v>21:0802</v>
      </c>
      <c r="D17950" s="1" t="str">
        <f t="shared" si="2663"/>
        <v>21:0225</v>
      </c>
      <c r="E17950" t="s">
        <v>69236</v>
      </c>
      <c r="F17950" t="s">
        <v>69237</v>
      </c>
      <c r="H17950">
        <v>45.173968799999997</v>
      </c>
      <c r="I17950">
        <v>-67.032548399999996</v>
      </c>
      <c r="J17950" s="1" t="str">
        <f t="shared" si="2659"/>
        <v>Fluid (stream)</v>
      </c>
      <c r="K17950" s="1" t="str">
        <f t="shared" si="2660"/>
        <v>Untreated Water</v>
      </c>
      <c r="L17950">
        <v>16</v>
      </c>
      <c r="M17950" t="s">
        <v>11465</v>
      </c>
      <c r="N17950">
        <v>284</v>
      </c>
      <c r="O17950">
        <v>2.5000000000000001E-2</v>
      </c>
      <c r="P17950">
        <v>30</v>
      </c>
      <c r="Q17950">
        <v>6.8</v>
      </c>
    </row>
    <row r="17951" spans="1:17" x14ac:dyDescent="0.3">
      <c r="A17951" t="s">
        <v>69238</v>
      </c>
      <c r="B17951" t="s">
        <v>69239</v>
      </c>
      <c r="C17951" s="1" t="str">
        <f t="shared" si="2661"/>
        <v>21:0802</v>
      </c>
      <c r="D17951" s="1" t="str">
        <f t="shared" si="2663"/>
        <v>21:0225</v>
      </c>
      <c r="E17951" t="s">
        <v>69240</v>
      </c>
      <c r="F17951" t="s">
        <v>69241</v>
      </c>
      <c r="H17951">
        <v>45.179863900000001</v>
      </c>
      <c r="I17951">
        <v>-67.024148699999998</v>
      </c>
      <c r="J17951" s="1" t="str">
        <f t="shared" si="2659"/>
        <v>Fluid (stream)</v>
      </c>
      <c r="K17951" s="1" t="str">
        <f t="shared" si="2660"/>
        <v>Untreated Water</v>
      </c>
      <c r="L17951">
        <v>16</v>
      </c>
      <c r="M17951" t="s">
        <v>11470</v>
      </c>
      <c r="N17951">
        <v>285</v>
      </c>
      <c r="O17951">
        <v>2.5000000000000001E-2</v>
      </c>
      <c r="P17951">
        <v>40</v>
      </c>
      <c r="Q17951">
        <v>6.7</v>
      </c>
    </row>
    <row r="17952" spans="1:17" x14ac:dyDescent="0.3">
      <c r="A17952" t="s">
        <v>69242</v>
      </c>
      <c r="B17952" t="s">
        <v>69243</v>
      </c>
      <c r="C17952" s="1" t="str">
        <f t="shared" si="2661"/>
        <v>21:0802</v>
      </c>
      <c r="D17952" s="1" t="str">
        <f t="shared" si="2663"/>
        <v>21:0225</v>
      </c>
      <c r="E17952" t="s">
        <v>69244</v>
      </c>
      <c r="F17952" t="s">
        <v>69245</v>
      </c>
      <c r="H17952">
        <v>45.183163399999998</v>
      </c>
      <c r="I17952">
        <v>-67.024950899999993</v>
      </c>
      <c r="J17952" s="1" t="str">
        <f t="shared" si="2659"/>
        <v>Fluid (stream)</v>
      </c>
      <c r="K17952" s="1" t="str">
        <f t="shared" si="2660"/>
        <v>Untreated Water</v>
      </c>
      <c r="L17952">
        <v>16</v>
      </c>
      <c r="M17952" t="s">
        <v>11475</v>
      </c>
      <c r="N17952">
        <v>286</v>
      </c>
      <c r="O17952">
        <v>2.5000000000000001E-2</v>
      </c>
      <c r="P17952">
        <v>30</v>
      </c>
      <c r="Q17952">
        <v>6.7</v>
      </c>
    </row>
    <row r="17953" spans="1:17" x14ac:dyDescent="0.3">
      <c r="A17953" t="s">
        <v>69246</v>
      </c>
      <c r="B17953" t="s">
        <v>69247</v>
      </c>
      <c r="C17953" s="1" t="str">
        <f t="shared" si="2661"/>
        <v>21:0802</v>
      </c>
      <c r="D17953" s="1" t="str">
        <f t="shared" si="2663"/>
        <v>21:0225</v>
      </c>
      <c r="E17953" t="s">
        <v>69248</v>
      </c>
      <c r="F17953" t="s">
        <v>69249</v>
      </c>
      <c r="H17953">
        <v>45.1951702</v>
      </c>
      <c r="I17953">
        <v>-67.013446700000003</v>
      </c>
      <c r="J17953" s="1" t="str">
        <f t="shared" si="2659"/>
        <v>Fluid (stream)</v>
      </c>
      <c r="K17953" s="1" t="str">
        <f t="shared" si="2660"/>
        <v>Untreated Water</v>
      </c>
      <c r="L17953">
        <v>16</v>
      </c>
      <c r="M17953" t="s">
        <v>11480</v>
      </c>
      <c r="N17953">
        <v>287</v>
      </c>
      <c r="O17953">
        <v>2.5000000000000001E-2</v>
      </c>
      <c r="P17953">
        <v>40</v>
      </c>
      <c r="Q17953">
        <v>6.6</v>
      </c>
    </row>
    <row r="17954" spans="1:17" x14ac:dyDescent="0.3">
      <c r="A17954" t="s">
        <v>69250</v>
      </c>
      <c r="B17954" t="s">
        <v>69251</v>
      </c>
      <c r="C17954" s="1" t="str">
        <f t="shared" si="2661"/>
        <v>21:0802</v>
      </c>
      <c r="D17954" s="1" t="str">
        <f t="shared" si="2663"/>
        <v>21:0225</v>
      </c>
      <c r="E17954" t="s">
        <v>69252</v>
      </c>
      <c r="F17954" t="s">
        <v>69253</v>
      </c>
      <c r="H17954">
        <v>45.182470799999997</v>
      </c>
      <c r="I17954">
        <v>-67.013048600000005</v>
      </c>
      <c r="J17954" s="1" t="str">
        <f t="shared" si="2659"/>
        <v>Fluid (stream)</v>
      </c>
      <c r="K17954" s="1" t="str">
        <f t="shared" si="2660"/>
        <v>Untreated Water</v>
      </c>
      <c r="L17954">
        <v>16</v>
      </c>
      <c r="M17954" t="s">
        <v>12548</v>
      </c>
      <c r="N17954">
        <v>288</v>
      </c>
      <c r="O17954">
        <v>2.5000000000000001E-2</v>
      </c>
      <c r="P17954">
        <v>50</v>
      </c>
      <c r="Q17954">
        <v>6.6</v>
      </c>
    </row>
    <row r="17955" spans="1:17" x14ac:dyDescent="0.3">
      <c r="A17955" t="s">
        <v>69254</v>
      </c>
      <c r="B17955" t="s">
        <v>69255</v>
      </c>
      <c r="C17955" s="1" t="str">
        <f t="shared" si="2661"/>
        <v>21:0802</v>
      </c>
      <c r="D17955" s="1" t="str">
        <f t="shared" si="2663"/>
        <v>21:0225</v>
      </c>
      <c r="E17955" t="s">
        <v>69256</v>
      </c>
      <c r="F17955" t="s">
        <v>69257</v>
      </c>
      <c r="H17955">
        <v>45.124768400000001</v>
      </c>
      <c r="I17955">
        <v>-67.100246499999997</v>
      </c>
      <c r="J17955" s="1" t="str">
        <f t="shared" si="2659"/>
        <v>Fluid (stream)</v>
      </c>
      <c r="K17955" s="1" t="str">
        <f t="shared" si="2660"/>
        <v>Untreated Water</v>
      </c>
      <c r="L17955">
        <v>17</v>
      </c>
      <c r="M17955" t="s">
        <v>11431</v>
      </c>
      <c r="N17955">
        <v>289</v>
      </c>
      <c r="O17955">
        <v>2.5000000000000001E-2</v>
      </c>
      <c r="P17955">
        <v>60</v>
      </c>
      <c r="Q17955">
        <v>6.1</v>
      </c>
    </row>
    <row r="17956" spans="1:17" x14ac:dyDescent="0.3">
      <c r="A17956" t="s">
        <v>69258</v>
      </c>
      <c r="B17956" t="s">
        <v>69259</v>
      </c>
      <c r="C17956" s="1" t="str">
        <f t="shared" si="2661"/>
        <v>21:0802</v>
      </c>
      <c r="D17956" s="1" t="str">
        <f t="shared" si="2663"/>
        <v>21:0225</v>
      </c>
      <c r="E17956" t="s">
        <v>69256</v>
      </c>
      <c r="F17956" t="s">
        <v>69260</v>
      </c>
      <c r="H17956">
        <v>45.124768400000001</v>
      </c>
      <c r="I17956">
        <v>-67.100246499999997</v>
      </c>
      <c r="J17956" s="1" t="str">
        <f t="shared" si="2659"/>
        <v>Fluid (stream)</v>
      </c>
      <c r="K17956" s="1" t="str">
        <f t="shared" si="2660"/>
        <v>Untreated Water</v>
      </c>
      <c r="L17956">
        <v>17</v>
      </c>
      <c r="M17956" t="s">
        <v>11435</v>
      </c>
      <c r="N17956">
        <v>290</v>
      </c>
      <c r="O17956">
        <v>2.5000000000000001E-2</v>
      </c>
      <c r="P17956">
        <v>50</v>
      </c>
      <c r="Q17956">
        <v>6.2</v>
      </c>
    </row>
    <row r="17957" spans="1:17" x14ac:dyDescent="0.3">
      <c r="A17957" t="s">
        <v>69261</v>
      </c>
      <c r="B17957" t="s">
        <v>69262</v>
      </c>
      <c r="C17957" s="1" t="str">
        <f t="shared" si="2661"/>
        <v>21:0802</v>
      </c>
      <c r="D17957" s="1" t="str">
        <f t="shared" si="2663"/>
        <v>21:0225</v>
      </c>
      <c r="E17957" t="s">
        <v>69263</v>
      </c>
      <c r="F17957" t="s">
        <v>69264</v>
      </c>
      <c r="H17957">
        <v>45.124565799999999</v>
      </c>
      <c r="I17957">
        <v>-67.108645199999998</v>
      </c>
      <c r="J17957" s="1" t="str">
        <f t="shared" si="2659"/>
        <v>Fluid (stream)</v>
      </c>
      <c r="K17957" s="1" t="str">
        <f t="shared" si="2660"/>
        <v>Untreated Water</v>
      </c>
      <c r="L17957">
        <v>17</v>
      </c>
      <c r="M17957" t="s">
        <v>11392</v>
      </c>
      <c r="N17957">
        <v>291</v>
      </c>
      <c r="O17957">
        <v>2.5000000000000001E-2</v>
      </c>
      <c r="P17957">
        <v>50</v>
      </c>
      <c r="Q17957">
        <v>6.1</v>
      </c>
    </row>
    <row r="17958" spans="1:17" x14ac:dyDescent="0.3">
      <c r="A17958" t="s">
        <v>69265</v>
      </c>
      <c r="B17958" t="s">
        <v>69266</v>
      </c>
      <c r="C17958" s="1" t="str">
        <f t="shared" si="2661"/>
        <v>21:0802</v>
      </c>
      <c r="D17958" s="1" t="str">
        <f t="shared" si="2663"/>
        <v>21:0225</v>
      </c>
      <c r="E17958" t="s">
        <v>69267</v>
      </c>
      <c r="F17958" t="s">
        <v>69268</v>
      </c>
      <c r="H17958">
        <v>45.209971299999999</v>
      </c>
      <c r="I17958">
        <v>-67.154651400000006</v>
      </c>
      <c r="J17958" s="1" t="str">
        <f t="shared" si="2659"/>
        <v>Fluid (stream)</v>
      </c>
      <c r="K17958" s="1" t="str">
        <f t="shared" si="2660"/>
        <v>Untreated Water</v>
      </c>
      <c r="L17958">
        <v>17</v>
      </c>
      <c r="M17958" t="s">
        <v>11397</v>
      </c>
      <c r="N17958">
        <v>292</v>
      </c>
      <c r="O17958">
        <v>2.5000000000000001E-2</v>
      </c>
      <c r="P17958">
        <v>100</v>
      </c>
      <c r="Q17958">
        <v>6.1</v>
      </c>
    </row>
    <row r="17959" spans="1:17" hidden="1" x14ac:dyDescent="0.3">
      <c r="A17959" t="s">
        <v>69269</v>
      </c>
      <c r="B17959" t="s">
        <v>69270</v>
      </c>
      <c r="C17959" s="1" t="str">
        <f t="shared" si="2661"/>
        <v>21:0802</v>
      </c>
      <c r="D17959" s="1" t="str">
        <f t="shared" ref="D17959:D17965" si="2664">HYPERLINK("http://geochem.nrcan.gc.ca/cdogs/content/svy/svy210227_e.htm", "21:0227")</f>
        <v>21:0227</v>
      </c>
      <c r="E17959" t="s">
        <v>69271</v>
      </c>
      <c r="F17959" t="s">
        <v>69272</v>
      </c>
      <c r="H17959">
        <v>45.263261499999999</v>
      </c>
      <c r="I17959">
        <v>-67.366559800000005</v>
      </c>
      <c r="J17959" s="1" t="str">
        <f t="shared" si="2659"/>
        <v>Fluid (stream)</v>
      </c>
      <c r="K17959" s="1" t="str">
        <f t="shared" si="2660"/>
        <v>Untreated Water</v>
      </c>
      <c r="L17959">
        <v>17</v>
      </c>
      <c r="M17959" t="s">
        <v>11402</v>
      </c>
      <c r="N17959">
        <v>293</v>
      </c>
      <c r="O17959">
        <v>2.5000000000000001E-2</v>
      </c>
      <c r="P17959">
        <v>40</v>
      </c>
      <c r="Q17959">
        <v>4.0999999999999996</v>
      </c>
    </row>
    <row r="17960" spans="1:17" hidden="1" x14ac:dyDescent="0.3">
      <c r="A17960" t="s">
        <v>69273</v>
      </c>
      <c r="B17960" t="s">
        <v>69274</v>
      </c>
      <c r="C17960" s="1" t="str">
        <f t="shared" si="2661"/>
        <v>21:0802</v>
      </c>
      <c r="D17960" s="1" t="str">
        <f t="shared" si="2664"/>
        <v>21:0227</v>
      </c>
      <c r="E17960" t="s">
        <v>69275</v>
      </c>
      <c r="F17960" t="s">
        <v>69276</v>
      </c>
      <c r="H17960">
        <v>45.262866500000001</v>
      </c>
      <c r="I17960">
        <v>-67.387564800000007</v>
      </c>
      <c r="J17960" s="1" t="str">
        <f t="shared" si="2659"/>
        <v>Fluid (stream)</v>
      </c>
      <c r="K17960" s="1" t="str">
        <f t="shared" si="2660"/>
        <v>Untreated Water</v>
      </c>
      <c r="L17960">
        <v>17</v>
      </c>
      <c r="M17960" t="s">
        <v>11411</v>
      </c>
      <c r="N17960">
        <v>294</v>
      </c>
      <c r="O17960">
        <v>2.5000000000000001E-2</v>
      </c>
      <c r="P17960">
        <v>40</v>
      </c>
      <c r="Q17960">
        <v>6</v>
      </c>
    </row>
    <row r="17961" spans="1:17" hidden="1" x14ac:dyDescent="0.3">
      <c r="A17961" t="s">
        <v>69277</v>
      </c>
      <c r="B17961" t="s">
        <v>69278</v>
      </c>
      <c r="C17961" s="1" t="str">
        <f t="shared" si="2661"/>
        <v>21:0802</v>
      </c>
      <c r="D17961" s="1" t="str">
        <f t="shared" si="2664"/>
        <v>21:0227</v>
      </c>
      <c r="E17961" t="s">
        <v>69279</v>
      </c>
      <c r="F17961" t="s">
        <v>69280</v>
      </c>
      <c r="H17961">
        <v>45.2832626</v>
      </c>
      <c r="I17961">
        <v>-67.370360000000005</v>
      </c>
      <c r="J17961" s="1" t="str">
        <f t="shared" si="2659"/>
        <v>Fluid (stream)</v>
      </c>
      <c r="K17961" s="1" t="str">
        <f t="shared" si="2660"/>
        <v>Untreated Water</v>
      </c>
      <c r="L17961">
        <v>17</v>
      </c>
      <c r="M17961" t="s">
        <v>11416</v>
      </c>
      <c r="N17961">
        <v>295</v>
      </c>
      <c r="O17961">
        <v>2.5000000000000001E-2</v>
      </c>
      <c r="P17961">
        <v>30</v>
      </c>
      <c r="Q17961">
        <v>6</v>
      </c>
    </row>
    <row r="17962" spans="1:17" hidden="1" x14ac:dyDescent="0.3">
      <c r="A17962" t="s">
        <v>69281</v>
      </c>
      <c r="B17962" t="s">
        <v>69282</v>
      </c>
      <c r="C17962" s="1" t="str">
        <f t="shared" si="2661"/>
        <v>21:0802</v>
      </c>
      <c r="D17962" s="1" t="str">
        <f t="shared" si="2664"/>
        <v>21:0227</v>
      </c>
      <c r="E17962" t="s">
        <v>69283</v>
      </c>
      <c r="F17962" t="s">
        <v>69284</v>
      </c>
      <c r="H17962">
        <v>45.290458899999997</v>
      </c>
      <c r="I17962">
        <v>-67.368764100000007</v>
      </c>
      <c r="J17962" s="1" t="str">
        <f t="shared" si="2659"/>
        <v>Fluid (stream)</v>
      </c>
      <c r="K17962" s="1" t="str">
        <f t="shared" si="2660"/>
        <v>Untreated Water</v>
      </c>
      <c r="L17962">
        <v>17</v>
      </c>
      <c r="M17962" t="s">
        <v>11421</v>
      </c>
      <c r="N17962">
        <v>296</v>
      </c>
      <c r="O17962">
        <v>2.5000000000000001E-2</v>
      </c>
      <c r="P17962">
        <v>30</v>
      </c>
      <c r="Q17962">
        <v>5.9</v>
      </c>
    </row>
    <row r="17963" spans="1:17" hidden="1" x14ac:dyDescent="0.3">
      <c r="A17963" t="s">
        <v>69285</v>
      </c>
      <c r="B17963" t="s">
        <v>69286</v>
      </c>
      <c r="C17963" s="1" t="str">
        <f t="shared" si="2661"/>
        <v>21:0802</v>
      </c>
      <c r="D17963" s="1" t="str">
        <f t="shared" si="2664"/>
        <v>21:0227</v>
      </c>
      <c r="E17963" t="s">
        <v>69287</v>
      </c>
      <c r="F17963" t="s">
        <v>69288</v>
      </c>
      <c r="H17963">
        <v>45.29036</v>
      </c>
      <c r="I17963">
        <v>-67.357455200000004</v>
      </c>
      <c r="J17963" s="1" t="str">
        <f t="shared" si="2659"/>
        <v>Fluid (stream)</v>
      </c>
      <c r="K17963" s="1" t="str">
        <f t="shared" si="2660"/>
        <v>Untreated Water</v>
      </c>
      <c r="L17963">
        <v>17</v>
      </c>
      <c r="M17963" t="s">
        <v>11426</v>
      </c>
      <c r="N17963">
        <v>297</v>
      </c>
      <c r="O17963">
        <v>2.5000000000000001E-2</v>
      </c>
      <c r="P17963">
        <v>30</v>
      </c>
      <c r="Q17963">
        <v>5.9</v>
      </c>
    </row>
    <row r="17964" spans="1:17" hidden="1" x14ac:dyDescent="0.3">
      <c r="A17964" t="s">
        <v>69289</v>
      </c>
      <c r="B17964" t="s">
        <v>69290</v>
      </c>
      <c r="C17964" s="1" t="str">
        <f t="shared" si="2661"/>
        <v>21:0802</v>
      </c>
      <c r="D17964" s="1" t="str">
        <f t="shared" si="2664"/>
        <v>21:0227</v>
      </c>
      <c r="E17964" t="s">
        <v>69291</v>
      </c>
      <c r="F17964" t="s">
        <v>69292</v>
      </c>
      <c r="H17964">
        <v>45.289162500000003</v>
      </c>
      <c r="I17964">
        <v>-67.325162300000002</v>
      </c>
      <c r="J17964" s="1" t="str">
        <f t="shared" si="2659"/>
        <v>Fluid (stream)</v>
      </c>
      <c r="K17964" s="1" t="str">
        <f t="shared" si="2660"/>
        <v>Untreated Water</v>
      </c>
      <c r="L17964">
        <v>17</v>
      </c>
      <c r="M17964" t="s">
        <v>11440</v>
      </c>
      <c r="N17964">
        <v>298</v>
      </c>
      <c r="O17964">
        <v>2.5000000000000001E-2</v>
      </c>
      <c r="P17964">
        <v>40</v>
      </c>
      <c r="Q17964">
        <v>5.8</v>
      </c>
    </row>
    <row r="17965" spans="1:17" hidden="1" x14ac:dyDescent="0.3">
      <c r="A17965" t="s">
        <v>69293</v>
      </c>
      <c r="B17965" t="s">
        <v>69294</v>
      </c>
      <c r="C17965" s="1" t="str">
        <f t="shared" si="2661"/>
        <v>21:0802</v>
      </c>
      <c r="D17965" s="1" t="str">
        <f t="shared" si="2664"/>
        <v>21:0227</v>
      </c>
      <c r="E17965" t="s">
        <v>69295</v>
      </c>
      <c r="F17965" t="s">
        <v>69296</v>
      </c>
      <c r="H17965">
        <v>45.294065400000001</v>
      </c>
      <c r="I17965">
        <v>-67.314560299999997</v>
      </c>
      <c r="J17965" s="1" t="str">
        <f t="shared" si="2659"/>
        <v>Fluid (stream)</v>
      </c>
      <c r="K17965" s="1" t="str">
        <f t="shared" si="2660"/>
        <v>Untreated Water</v>
      </c>
      <c r="L17965">
        <v>17</v>
      </c>
      <c r="M17965" t="s">
        <v>11445</v>
      </c>
      <c r="N17965">
        <v>299</v>
      </c>
      <c r="O17965">
        <v>2.5000000000000001E-2</v>
      </c>
      <c r="P17965">
        <v>40</v>
      </c>
      <c r="Q17965">
        <v>5.7</v>
      </c>
    </row>
    <row r="17966" spans="1:17" x14ac:dyDescent="0.3">
      <c r="A17966" t="s">
        <v>69297</v>
      </c>
      <c r="B17966" t="s">
        <v>69298</v>
      </c>
      <c r="C17966" s="1" t="str">
        <f t="shared" si="2661"/>
        <v>21:0802</v>
      </c>
      <c r="D17966" s="1" t="str">
        <f t="shared" ref="D17966:D17972" si="2665">HYPERLINK("http://geochem.nrcan.gc.ca/cdogs/content/svy/svy210225_e.htm", "21:0225")</f>
        <v>21:0225</v>
      </c>
      <c r="E17966" t="s">
        <v>69299</v>
      </c>
      <c r="F17966" t="s">
        <v>69300</v>
      </c>
      <c r="H17966">
        <v>45.2434674</v>
      </c>
      <c r="I17966">
        <v>-67.372860799999998</v>
      </c>
      <c r="J17966" s="1" t="str">
        <f t="shared" si="2659"/>
        <v>Fluid (stream)</v>
      </c>
      <c r="K17966" s="1" t="str">
        <f t="shared" si="2660"/>
        <v>Untreated Water</v>
      </c>
      <c r="L17966">
        <v>17</v>
      </c>
      <c r="M17966" t="s">
        <v>11450</v>
      </c>
      <c r="N17966">
        <v>300</v>
      </c>
      <c r="O17966">
        <v>2.5000000000000001E-2</v>
      </c>
      <c r="P17966">
        <v>30</v>
      </c>
      <c r="Q17966">
        <v>5.4</v>
      </c>
    </row>
    <row r="17967" spans="1:17" x14ac:dyDescent="0.3">
      <c r="A17967" t="s">
        <v>69301</v>
      </c>
      <c r="B17967" t="s">
        <v>69302</v>
      </c>
      <c r="C17967" s="1" t="str">
        <f t="shared" si="2661"/>
        <v>21:0802</v>
      </c>
      <c r="D17967" s="1" t="str">
        <f t="shared" si="2665"/>
        <v>21:0225</v>
      </c>
      <c r="E17967" t="s">
        <v>69303</v>
      </c>
      <c r="F17967" t="s">
        <v>69304</v>
      </c>
      <c r="H17967">
        <v>45.1975701</v>
      </c>
      <c r="I17967">
        <v>-67.373557500000004</v>
      </c>
      <c r="J17967" s="1" t="str">
        <f t="shared" si="2659"/>
        <v>Fluid (stream)</v>
      </c>
      <c r="K17967" s="1" t="str">
        <f t="shared" si="2660"/>
        <v>Untreated Water</v>
      </c>
      <c r="L17967">
        <v>17</v>
      </c>
      <c r="M17967" t="s">
        <v>11460</v>
      </c>
      <c r="N17967">
        <v>301</v>
      </c>
      <c r="O17967">
        <v>2.5000000000000001E-2</v>
      </c>
      <c r="P17967">
        <v>30</v>
      </c>
      <c r="Q17967">
        <v>5.4</v>
      </c>
    </row>
    <row r="17968" spans="1:17" x14ac:dyDescent="0.3">
      <c r="A17968" t="s">
        <v>69305</v>
      </c>
      <c r="B17968" t="s">
        <v>69306</v>
      </c>
      <c r="C17968" s="1" t="str">
        <f t="shared" si="2661"/>
        <v>21:0802</v>
      </c>
      <c r="D17968" s="1" t="str">
        <f t="shared" si="2665"/>
        <v>21:0225</v>
      </c>
      <c r="E17968" t="s">
        <v>69307</v>
      </c>
      <c r="F17968" t="s">
        <v>69308</v>
      </c>
      <c r="H17968">
        <v>45.190668299999999</v>
      </c>
      <c r="I17968">
        <v>-67.374352299999998</v>
      </c>
      <c r="J17968" s="1" t="str">
        <f t="shared" si="2659"/>
        <v>Fluid (stream)</v>
      </c>
      <c r="K17968" s="1" t="str">
        <f t="shared" si="2660"/>
        <v>Untreated Water</v>
      </c>
      <c r="L17968">
        <v>17</v>
      </c>
      <c r="M17968" t="s">
        <v>11465</v>
      </c>
      <c r="N17968">
        <v>302</v>
      </c>
      <c r="O17968">
        <v>2.5000000000000001E-2</v>
      </c>
      <c r="P17968">
        <v>30</v>
      </c>
      <c r="Q17968">
        <v>5.5</v>
      </c>
    </row>
    <row r="17969" spans="1:17" x14ac:dyDescent="0.3">
      <c r="A17969" t="s">
        <v>69309</v>
      </c>
      <c r="B17969" t="s">
        <v>69310</v>
      </c>
      <c r="C17969" s="1" t="str">
        <f t="shared" si="2661"/>
        <v>21:0802</v>
      </c>
      <c r="D17969" s="1" t="str">
        <f t="shared" si="2665"/>
        <v>21:0225</v>
      </c>
      <c r="E17969" t="s">
        <v>69311</v>
      </c>
      <c r="F17969" t="s">
        <v>69312</v>
      </c>
      <c r="H17969">
        <v>45.242865999999999</v>
      </c>
      <c r="I17969">
        <v>-67.396565600000002</v>
      </c>
      <c r="J17969" s="1" t="str">
        <f t="shared" si="2659"/>
        <v>Fluid (stream)</v>
      </c>
      <c r="K17969" s="1" t="str">
        <f t="shared" si="2660"/>
        <v>Untreated Water</v>
      </c>
      <c r="L17969">
        <v>17</v>
      </c>
      <c r="M17969" t="s">
        <v>11470</v>
      </c>
      <c r="N17969">
        <v>303</v>
      </c>
      <c r="O17969">
        <v>2.5000000000000001E-2</v>
      </c>
      <c r="P17969">
        <v>30</v>
      </c>
      <c r="Q17969">
        <v>5.5</v>
      </c>
    </row>
    <row r="17970" spans="1:17" x14ac:dyDescent="0.3">
      <c r="A17970" t="s">
        <v>69313</v>
      </c>
      <c r="B17970" t="s">
        <v>69314</v>
      </c>
      <c r="C17970" s="1" t="str">
        <f t="shared" si="2661"/>
        <v>21:0802</v>
      </c>
      <c r="D17970" s="1" t="str">
        <f t="shared" si="2665"/>
        <v>21:0225</v>
      </c>
      <c r="E17970" t="s">
        <v>69315</v>
      </c>
      <c r="F17970" t="s">
        <v>69316</v>
      </c>
      <c r="H17970">
        <v>45.244365899999998</v>
      </c>
      <c r="I17970">
        <v>-67.398256399999994</v>
      </c>
      <c r="J17970" s="1" t="str">
        <f t="shared" si="2659"/>
        <v>Fluid (stream)</v>
      </c>
      <c r="K17970" s="1" t="str">
        <f t="shared" si="2660"/>
        <v>Untreated Water</v>
      </c>
      <c r="L17970">
        <v>17</v>
      </c>
      <c r="M17970" t="s">
        <v>11475</v>
      </c>
      <c r="N17970">
        <v>304</v>
      </c>
      <c r="O17970">
        <v>2.5000000000000001E-2</v>
      </c>
      <c r="P17970">
        <v>30</v>
      </c>
      <c r="Q17970">
        <v>5.7</v>
      </c>
    </row>
    <row r="17971" spans="1:17" x14ac:dyDescent="0.3">
      <c r="A17971" t="s">
        <v>69317</v>
      </c>
      <c r="B17971" t="s">
        <v>69318</v>
      </c>
      <c r="C17971" s="1" t="str">
        <f t="shared" si="2661"/>
        <v>21:0802</v>
      </c>
      <c r="D17971" s="1" t="str">
        <f t="shared" si="2665"/>
        <v>21:0225</v>
      </c>
      <c r="E17971" t="s">
        <v>69319</v>
      </c>
      <c r="F17971" t="s">
        <v>69320</v>
      </c>
      <c r="H17971">
        <v>45.181463800000003</v>
      </c>
      <c r="I17971">
        <v>-67.365156799999994</v>
      </c>
      <c r="J17971" s="1" t="str">
        <f t="shared" si="2659"/>
        <v>Fluid (stream)</v>
      </c>
      <c r="K17971" s="1" t="str">
        <f t="shared" si="2660"/>
        <v>Untreated Water</v>
      </c>
      <c r="L17971">
        <v>17</v>
      </c>
      <c r="M17971" t="s">
        <v>11480</v>
      </c>
      <c r="N17971">
        <v>305</v>
      </c>
      <c r="O17971">
        <v>2.5000000000000001E-2</v>
      </c>
      <c r="P17971">
        <v>30</v>
      </c>
      <c r="Q17971">
        <v>5.8</v>
      </c>
    </row>
    <row r="17972" spans="1:17" x14ac:dyDescent="0.3">
      <c r="A17972" t="s">
        <v>69321</v>
      </c>
      <c r="B17972" t="s">
        <v>69322</v>
      </c>
      <c r="C17972" s="1" t="str">
        <f t="shared" si="2661"/>
        <v>21:0802</v>
      </c>
      <c r="D17972" s="1" t="str">
        <f t="shared" si="2665"/>
        <v>21:0225</v>
      </c>
      <c r="E17972" t="s">
        <v>69323</v>
      </c>
      <c r="F17972" t="s">
        <v>69324</v>
      </c>
      <c r="H17972">
        <v>45.235161300000001</v>
      </c>
      <c r="I17972">
        <v>-67.406261099999995</v>
      </c>
      <c r="J17972" s="1" t="str">
        <f t="shared" si="2659"/>
        <v>Fluid (stream)</v>
      </c>
      <c r="K17972" s="1" t="str">
        <f t="shared" si="2660"/>
        <v>Untreated Water</v>
      </c>
      <c r="L17972">
        <v>17</v>
      </c>
      <c r="M17972" t="s">
        <v>12548</v>
      </c>
      <c r="N17972">
        <v>306</v>
      </c>
      <c r="O17972">
        <v>2.5000000000000001E-2</v>
      </c>
      <c r="P17972">
        <v>30</v>
      </c>
      <c r="Q17972">
        <v>5.8</v>
      </c>
    </row>
    <row r="17973" spans="1:17" hidden="1" x14ac:dyDescent="0.3">
      <c r="A17973" t="s">
        <v>69325</v>
      </c>
      <c r="B17973" t="s">
        <v>69326</v>
      </c>
      <c r="C17973" s="1" t="str">
        <f t="shared" si="2661"/>
        <v>21:0802</v>
      </c>
      <c r="D17973" s="1" t="str">
        <f t="shared" ref="D17973:D18004" si="2666">HYPERLINK("http://geochem.nrcan.gc.ca/cdogs/content/svy/svy210227_e.htm", "21:0227")</f>
        <v>21:0227</v>
      </c>
      <c r="E17973" t="s">
        <v>69327</v>
      </c>
      <c r="F17973" t="s">
        <v>69328</v>
      </c>
      <c r="H17973">
        <v>45.434766099999997</v>
      </c>
      <c r="I17973">
        <v>-66.849141399999993</v>
      </c>
      <c r="J17973" s="1" t="str">
        <f t="shared" si="2659"/>
        <v>Fluid (stream)</v>
      </c>
      <c r="K17973" s="1" t="str">
        <f t="shared" si="2660"/>
        <v>Untreated Water</v>
      </c>
      <c r="L17973">
        <v>18</v>
      </c>
      <c r="M17973" t="s">
        <v>11431</v>
      </c>
      <c r="N17973">
        <v>307</v>
      </c>
      <c r="O17973">
        <v>2.5000000000000001E-2</v>
      </c>
      <c r="P17973">
        <v>1120</v>
      </c>
      <c r="Q17973">
        <v>7</v>
      </c>
    </row>
    <row r="17974" spans="1:17" hidden="1" x14ac:dyDescent="0.3">
      <c r="A17974" t="s">
        <v>69329</v>
      </c>
      <c r="B17974" t="s">
        <v>69330</v>
      </c>
      <c r="C17974" s="1" t="str">
        <f t="shared" si="2661"/>
        <v>21:0802</v>
      </c>
      <c r="D17974" s="1" t="str">
        <f t="shared" si="2666"/>
        <v>21:0227</v>
      </c>
      <c r="E17974" t="s">
        <v>69327</v>
      </c>
      <c r="F17974" t="s">
        <v>69331</v>
      </c>
      <c r="H17974">
        <v>45.434766099999997</v>
      </c>
      <c r="I17974">
        <v>-66.849141399999993</v>
      </c>
      <c r="J17974" s="1" t="str">
        <f t="shared" si="2659"/>
        <v>Fluid (stream)</v>
      </c>
      <c r="K17974" s="1" t="str">
        <f t="shared" si="2660"/>
        <v>Untreated Water</v>
      </c>
      <c r="L17974">
        <v>18</v>
      </c>
      <c r="M17974" t="s">
        <v>11435</v>
      </c>
      <c r="N17974">
        <v>308</v>
      </c>
      <c r="O17974">
        <v>2.5000000000000001E-2</v>
      </c>
      <c r="P17974">
        <v>1050</v>
      </c>
      <c r="Q17974">
        <v>6.9</v>
      </c>
    </row>
    <row r="17975" spans="1:17" hidden="1" x14ac:dyDescent="0.3">
      <c r="A17975" t="s">
        <v>69332</v>
      </c>
      <c r="B17975" t="s">
        <v>69333</v>
      </c>
      <c r="C17975" s="1" t="str">
        <f t="shared" si="2661"/>
        <v>21:0802</v>
      </c>
      <c r="D17975" s="1" t="str">
        <f t="shared" si="2666"/>
        <v>21:0227</v>
      </c>
      <c r="E17975" t="s">
        <v>69334</v>
      </c>
      <c r="F17975" t="s">
        <v>69335</v>
      </c>
      <c r="H17975">
        <v>45.438962799999999</v>
      </c>
      <c r="I17975">
        <v>-66.847345399999995</v>
      </c>
      <c r="J17975" s="1" t="str">
        <f t="shared" si="2659"/>
        <v>Fluid (stream)</v>
      </c>
      <c r="K17975" s="1" t="str">
        <f t="shared" si="2660"/>
        <v>Untreated Water</v>
      </c>
      <c r="L17975">
        <v>18</v>
      </c>
      <c r="M17975" t="s">
        <v>11392</v>
      </c>
      <c r="N17975">
        <v>309</v>
      </c>
      <c r="O17975">
        <v>2.5000000000000001E-2</v>
      </c>
      <c r="P17975">
        <v>550</v>
      </c>
      <c r="Q17975">
        <v>6.2</v>
      </c>
    </row>
    <row r="17976" spans="1:17" hidden="1" x14ac:dyDescent="0.3">
      <c r="A17976" t="s">
        <v>69336</v>
      </c>
      <c r="B17976" t="s">
        <v>69337</v>
      </c>
      <c r="C17976" s="1" t="str">
        <f t="shared" si="2661"/>
        <v>21:0802</v>
      </c>
      <c r="D17976" s="1" t="str">
        <f t="shared" si="2666"/>
        <v>21:0227</v>
      </c>
      <c r="E17976" t="s">
        <v>69338</v>
      </c>
      <c r="F17976" t="s">
        <v>69339</v>
      </c>
      <c r="H17976">
        <v>45.4307667</v>
      </c>
      <c r="I17976">
        <v>-66.835639900000004</v>
      </c>
      <c r="J17976" s="1" t="str">
        <f t="shared" si="2659"/>
        <v>Fluid (stream)</v>
      </c>
      <c r="K17976" s="1" t="str">
        <f t="shared" si="2660"/>
        <v>Untreated Water</v>
      </c>
      <c r="L17976">
        <v>18</v>
      </c>
      <c r="M17976" t="s">
        <v>11397</v>
      </c>
      <c r="N17976">
        <v>310</v>
      </c>
      <c r="O17976">
        <v>2.5000000000000001E-2</v>
      </c>
      <c r="P17976">
        <v>1120</v>
      </c>
      <c r="Q17976">
        <v>7.1</v>
      </c>
    </row>
    <row r="17977" spans="1:17" hidden="1" x14ac:dyDescent="0.3">
      <c r="A17977" t="s">
        <v>69340</v>
      </c>
      <c r="B17977" t="s">
        <v>69341</v>
      </c>
      <c r="C17977" s="1" t="str">
        <f t="shared" si="2661"/>
        <v>21:0802</v>
      </c>
      <c r="D17977" s="1" t="str">
        <f t="shared" si="2666"/>
        <v>21:0227</v>
      </c>
      <c r="E17977" t="s">
        <v>69342</v>
      </c>
      <c r="F17977" t="s">
        <v>69343</v>
      </c>
      <c r="H17977">
        <v>45.428969700000003</v>
      </c>
      <c r="I17977">
        <v>-66.835337800000005</v>
      </c>
      <c r="J17977" s="1" t="str">
        <f t="shared" ref="J17977:J18040" si="2667">HYPERLINK("http://geochem.nrcan.gc.ca/cdogs/content/kwd/kwd020018_e.htm", "Fluid (stream)")</f>
        <v>Fluid (stream)</v>
      </c>
      <c r="K17977" s="1" t="str">
        <f t="shared" ref="K17977:K18040" si="2668">HYPERLINK("http://geochem.nrcan.gc.ca/cdogs/content/kwd/kwd080007_e.htm", "Untreated Water")</f>
        <v>Untreated Water</v>
      </c>
      <c r="L17977">
        <v>18</v>
      </c>
      <c r="M17977" t="s">
        <v>11402</v>
      </c>
      <c r="N17977">
        <v>311</v>
      </c>
      <c r="O17977">
        <v>2.5000000000000001E-2</v>
      </c>
      <c r="P17977">
        <v>310</v>
      </c>
      <c r="Q17977">
        <v>6.5</v>
      </c>
    </row>
    <row r="17978" spans="1:17" hidden="1" x14ac:dyDescent="0.3">
      <c r="A17978" t="s">
        <v>69344</v>
      </c>
      <c r="B17978" t="s">
        <v>69345</v>
      </c>
      <c r="C17978" s="1" t="str">
        <f t="shared" si="2661"/>
        <v>21:0802</v>
      </c>
      <c r="D17978" s="1" t="str">
        <f t="shared" si="2666"/>
        <v>21:0227</v>
      </c>
      <c r="E17978" t="s">
        <v>69346</v>
      </c>
      <c r="F17978" t="s">
        <v>69347</v>
      </c>
      <c r="H17978">
        <v>45.4169707</v>
      </c>
      <c r="I17978">
        <v>-66.799038199999998</v>
      </c>
      <c r="J17978" s="1" t="str">
        <f t="shared" si="2667"/>
        <v>Fluid (stream)</v>
      </c>
      <c r="K17978" s="1" t="str">
        <f t="shared" si="2668"/>
        <v>Untreated Water</v>
      </c>
      <c r="L17978">
        <v>18</v>
      </c>
      <c r="M17978" t="s">
        <v>11411</v>
      </c>
      <c r="N17978">
        <v>312</v>
      </c>
      <c r="O17978">
        <v>2.5000000000000001E-2</v>
      </c>
      <c r="P17978">
        <v>310</v>
      </c>
      <c r="Q17978">
        <v>6.5</v>
      </c>
    </row>
    <row r="17979" spans="1:17" hidden="1" x14ac:dyDescent="0.3">
      <c r="A17979" t="s">
        <v>69348</v>
      </c>
      <c r="B17979" t="s">
        <v>69349</v>
      </c>
      <c r="C17979" s="1" t="str">
        <f t="shared" si="2661"/>
        <v>21:0802</v>
      </c>
      <c r="D17979" s="1" t="str">
        <f t="shared" si="2666"/>
        <v>21:0227</v>
      </c>
      <c r="E17979" t="s">
        <v>69350</v>
      </c>
      <c r="F17979" t="s">
        <v>69351</v>
      </c>
      <c r="H17979">
        <v>45.491265400000003</v>
      </c>
      <c r="I17979">
        <v>-66.779944900000004</v>
      </c>
      <c r="J17979" s="1" t="str">
        <f t="shared" si="2667"/>
        <v>Fluid (stream)</v>
      </c>
      <c r="K17979" s="1" t="str">
        <f t="shared" si="2668"/>
        <v>Untreated Water</v>
      </c>
      <c r="L17979">
        <v>18</v>
      </c>
      <c r="M17979" t="s">
        <v>11416</v>
      </c>
      <c r="N17979">
        <v>313</v>
      </c>
      <c r="O17979">
        <v>2.5000000000000001E-2</v>
      </c>
      <c r="P17979">
        <v>280</v>
      </c>
      <c r="Q17979">
        <v>5.6</v>
      </c>
    </row>
    <row r="17980" spans="1:17" hidden="1" x14ac:dyDescent="0.3">
      <c r="A17980" t="s">
        <v>69352</v>
      </c>
      <c r="B17980" t="s">
        <v>69353</v>
      </c>
      <c r="C17980" s="1" t="str">
        <f t="shared" si="2661"/>
        <v>21:0802</v>
      </c>
      <c r="D17980" s="1" t="str">
        <f t="shared" si="2666"/>
        <v>21:0227</v>
      </c>
      <c r="E17980" t="s">
        <v>69354</v>
      </c>
      <c r="F17980" t="s">
        <v>69355</v>
      </c>
      <c r="H17980">
        <v>45.481964599999998</v>
      </c>
      <c r="I17980">
        <v>-66.784443199999998</v>
      </c>
      <c r="J17980" s="1" t="str">
        <f t="shared" si="2667"/>
        <v>Fluid (stream)</v>
      </c>
      <c r="K17980" s="1" t="str">
        <f t="shared" si="2668"/>
        <v>Untreated Water</v>
      </c>
      <c r="L17980">
        <v>18</v>
      </c>
      <c r="M17980" t="s">
        <v>11421</v>
      </c>
      <c r="N17980">
        <v>314</v>
      </c>
      <c r="O17980">
        <v>2.5000000000000001E-2</v>
      </c>
      <c r="P17980">
        <v>370</v>
      </c>
      <c r="Q17980">
        <v>5.7</v>
      </c>
    </row>
    <row r="17981" spans="1:17" hidden="1" x14ac:dyDescent="0.3">
      <c r="A17981" t="s">
        <v>69356</v>
      </c>
      <c r="B17981" t="s">
        <v>69357</v>
      </c>
      <c r="C17981" s="1" t="str">
        <f t="shared" si="2661"/>
        <v>21:0802</v>
      </c>
      <c r="D17981" s="1" t="str">
        <f t="shared" si="2666"/>
        <v>21:0227</v>
      </c>
      <c r="E17981" t="s">
        <v>69358</v>
      </c>
      <c r="F17981" t="s">
        <v>69359</v>
      </c>
      <c r="H17981">
        <v>45.477463200000003</v>
      </c>
      <c r="I17981">
        <v>-66.771441100000004</v>
      </c>
      <c r="J17981" s="1" t="str">
        <f t="shared" si="2667"/>
        <v>Fluid (stream)</v>
      </c>
      <c r="K17981" s="1" t="str">
        <f t="shared" si="2668"/>
        <v>Untreated Water</v>
      </c>
      <c r="L17981">
        <v>18</v>
      </c>
      <c r="M17981" t="s">
        <v>11426</v>
      </c>
      <c r="N17981">
        <v>315</v>
      </c>
      <c r="O17981">
        <v>2.5000000000000001E-2</v>
      </c>
      <c r="P17981">
        <v>270</v>
      </c>
      <c r="Q17981">
        <v>5.5</v>
      </c>
    </row>
    <row r="17982" spans="1:17" hidden="1" x14ac:dyDescent="0.3">
      <c r="A17982" t="s">
        <v>69360</v>
      </c>
      <c r="B17982" t="s">
        <v>69361</v>
      </c>
      <c r="C17982" s="1" t="str">
        <f t="shared" si="2661"/>
        <v>21:0802</v>
      </c>
      <c r="D17982" s="1" t="str">
        <f t="shared" si="2666"/>
        <v>21:0227</v>
      </c>
      <c r="E17982" t="s">
        <v>69362</v>
      </c>
      <c r="F17982" t="s">
        <v>69363</v>
      </c>
      <c r="H17982">
        <v>45.477064599999999</v>
      </c>
      <c r="I17982">
        <v>-66.761643399999997</v>
      </c>
      <c r="J17982" s="1" t="str">
        <f t="shared" si="2667"/>
        <v>Fluid (stream)</v>
      </c>
      <c r="K17982" s="1" t="str">
        <f t="shared" si="2668"/>
        <v>Untreated Water</v>
      </c>
      <c r="L17982">
        <v>18</v>
      </c>
      <c r="M17982" t="s">
        <v>11440</v>
      </c>
      <c r="N17982">
        <v>316</v>
      </c>
      <c r="O17982">
        <v>2.5000000000000001E-2</v>
      </c>
      <c r="P17982">
        <v>740</v>
      </c>
      <c r="Q17982">
        <v>6.5</v>
      </c>
    </row>
    <row r="17983" spans="1:17" hidden="1" x14ac:dyDescent="0.3">
      <c r="A17983" t="s">
        <v>69364</v>
      </c>
      <c r="B17983" t="s">
        <v>69365</v>
      </c>
      <c r="C17983" s="1" t="str">
        <f t="shared" si="2661"/>
        <v>21:0802</v>
      </c>
      <c r="D17983" s="1" t="str">
        <f t="shared" si="2666"/>
        <v>21:0227</v>
      </c>
      <c r="E17983" t="s">
        <v>69366</v>
      </c>
      <c r="F17983" t="s">
        <v>69367</v>
      </c>
      <c r="H17983">
        <v>45.478064199999999</v>
      </c>
      <c r="I17983">
        <v>-66.773643699999994</v>
      </c>
      <c r="J17983" s="1" t="str">
        <f t="shared" si="2667"/>
        <v>Fluid (stream)</v>
      </c>
      <c r="K17983" s="1" t="str">
        <f t="shared" si="2668"/>
        <v>Untreated Water</v>
      </c>
      <c r="L17983">
        <v>18</v>
      </c>
      <c r="M17983" t="s">
        <v>11445</v>
      </c>
      <c r="N17983">
        <v>317</v>
      </c>
      <c r="O17983">
        <v>2.5000000000000001E-2</v>
      </c>
      <c r="P17983">
        <v>500</v>
      </c>
      <c r="Q17983">
        <v>6.2</v>
      </c>
    </row>
    <row r="17984" spans="1:17" hidden="1" x14ac:dyDescent="0.3">
      <c r="A17984" t="s">
        <v>69368</v>
      </c>
      <c r="B17984" t="s">
        <v>69369</v>
      </c>
      <c r="C17984" s="1" t="str">
        <f t="shared" si="2661"/>
        <v>21:0802</v>
      </c>
      <c r="D17984" s="1" t="str">
        <f t="shared" si="2666"/>
        <v>21:0227</v>
      </c>
      <c r="E17984" t="s">
        <v>69370</v>
      </c>
      <c r="F17984" t="s">
        <v>69371</v>
      </c>
      <c r="H17984">
        <v>45.4197688</v>
      </c>
      <c r="I17984">
        <v>-66.911637600000006</v>
      </c>
      <c r="J17984" s="1" t="str">
        <f t="shared" si="2667"/>
        <v>Fluid (stream)</v>
      </c>
      <c r="K17984" s="1" t="str">
        <f t="shared" si="2668"/>
        <v>Untreated Water</v>
      </c>
      <c r="L17984">
        <v>18</v>
      </c>
      <c r="M17984" t="s">
        <v>11450</v>
      </c>
      <c r="N17984">
        <v>318</v>
      </c>
      <c r="O17984">
        <v>2.5000000000000001E-2</v>
      </c>
      <c r="P17984">
        <v>40</v>
      </c>
      <c r="Q17984">
        <v>6.9</v>
      </c>
    </row>
    <row r="17985" spans="1:17" hidden="1" x14ac:dyDescent="0.3">
      <c r="A17985" t="s">
        <v>69372</v>
      </c>
      <c r="B17985" t="s">
        <v>69373</v>
      </c>
      <c r="C17985" s="1" t="str">
        <f t="shared" si="2661"/>
        <v>21:0802</v>
      </c>
      <c r="D17985" s="1" t="str">
        <f t="shared" si="2666"/>
        <v>21:0227</v>
      </c>
      <c r="E17985" t="s">
        <v>69374</v>
      </c>
      <c r="F17985" t="s">
        <v>69375</v>
      </c>
      <c r="H17985">
        <v>45.416968199999999</v>
      </c>
      <c r="I17985">
        <v>-66.913542899999996</v>
      </c>
      <c r="J17985" s="1" t="str">
        <f t="shared" si="2667"/>
        <v>Fluid (stream)</v>
      </c>
      <c r="K17985" s="1" t="str">
        <f t="shared" si="2668"/>
        <v>Untreated Water</v>
      </c>
      <c r="L17985">
        <v>18</v>
      </c>
      <c r="M17985" t="s">
        <v>11460</v>
      </c>
      <c r="N17985">
        <v>319</v>
      </c>
      <c r="O17985">
        <v>2.5000000000000001E-2</v>
      </c>
      <c r="P17985">
        <v>160</v>
      </c>
      <c r="Q17985">
        <v>5.5</v>
      </c>
    </row>
    <row r="17986" spans="1:17" hidden="1" x14ac:dyDescent="0.3">
      <c r="A17986" t="s">
        <v>69376</v>
      </c>
      <c r="B17986" t="s">
        <v>69377</v>
      </c>
      <c r="C17986" s="1" t="str">
        <f t="shared" si="2661"/>
        <v>21:0802</v>
      </c>
      <c r="D17986" s="1" t="str">
        <f t="shared" si="2666"/>
        <v>21:0227</v>
      </c>
      <c r="E17986" t="s">
        <v>69378</v>
      </c>
      <c r="F17986" t="s">
        <v>69379</v>
      </c>
      <c r="H17986">
        <v>45.432861799999998</v>
      </c>
      <c r="I17986">
        <v>-66.929743799999997</v>
      </c>
      <c r="J17986" s="1" t="str">
        <f t="shared" si="2667"/>
        <v>Fluid (stream)</v>
      </c>
      <c r="K17986" s="1" t="str">
        <f t="shared" si="2668"/>
        <v>Untreated Water</v>
      </c>
      <c r="L17986">
        <v>18</v>
      </c>
      <c r="M17986" t="s">
        <v>11465</v>
      </c>
      <c r="N17986">
        <v>320</v>
      </c>
      <c r="O17986">
        <v>2.5000000000000001E-2</v>
      </c>
      <c r="P17986">
        <v>30</v>
      </c>
      <c r="Q17986">
        <v>6.3</v>
      </c>
    </row>
    <row r="17987" spans="1:17" hidden="1" x14ac:dyDescent="0.3">
      <c r="A17987" t="s">
        <v>69380</v>
      </c>
      <c r="B17987" t="s">
        <v>69381</v>
      </c>
      <c r="C17987" s="1" t="str">
        <f t="shared" ref="C17987:C18050" si="2669">HYPERLINK("http://geochem.nrcan.gc.ca/cdogs/content/bdl/bdl210802_e.htm", "21:0802")</f>
        <v>21:0802</v>
      </c>
      <c r="D17987" s="1" t="str">
        <f t="shared" si="2666"/>
        <v>21:0227</v>
      </c>
      <c r="E17987" t="s">
        <v>69382</v>
      </c>
      <c r="F17987" t="s">
        <v>69383</v>
      </c>
      <c r="H17987">
        <v>45.431969100000003</v>
      </c>
      <c r="I17987">
        <v>-66.934135900000001</v>
      </c>
      <c r="J17987" s="1" t="str">
        <f t="shared" si="2667"/>
        <v>Fluid (stream)</v>
      </c>
      <c r="K17987" s="1" t="str">
        <f t="shared" si="2668"/>
        <v>Untreated Water</v>
      </c>
      <c r="L17987">
        <v>18</v>
      </c>
      <c r="M17987" t="s">
        <v>11470</v>
      </c>
      <c r="N17987">
        <v>321</v>
      </c>
      <c r="O17987">
        <v>2.5000000000000001E-2</v>
      </c>
      <c r="P17987">
        <v>30</v>
      </c>
      <c r="Q17987">
        <v>6.7</v>
      </c>
    </row>
    <row r="17988" spans="1:17" hidden="1" x14ac:dyDescent="0.3">
      <c r="A17988" t="s">
        <v>69384</v>
      </c>
      <c r="B17988" t="s">
        <v>69385</v>
      </c>
      <c r="C17988" s="1" t="str">
        <f t="shared" si="2669"/>
        <v>21:0802</v>
      </c>
      <c r="D17988" s="1" t="str">
        <f t="shared" si="2666"/>
        <v>21:0227</v>
      </c>
      <c r="E17988" t="s">
        <v>69386</v>
      </c>
      <c r="F17988" t="s">
        <v>69387</v>
      </c>
      <c r="H17988">
        <v>45.408265200000002</v>
      </c>
      <c r="I17988">
        <v>-66.929441100000005</v>
      </c>
      <c r="J17988" s="1" t="str">
        <f t="shared" si="2667"/>
        <v>Fluid (stream)</v>
      </c>
      <c r="K17988" s="1" t="str">
        <f t="shared" si="2668"/>
        <v>Untreated Water</v>
      </c>
      <c r="L17988">
        <v>18</v>
      </c>
      <c r="M17988" t="s">
        <v>11475</v>
      </c>
      <c r="N17988">
        <v>322</v>
      </c>
      <c r="O17988">
        <v>2.5000000000000001E-2</v>
      </c>
      <c r="P17988">
        <v>40</v>
      </c>
      <c r="Q17988">
        <v>6.5</v>
      </c>
    </row>
    <row r="17989" spans="1:17" hidden="1" x14ac:dyDescent="0.3">
      <c r="A17989" t="s">
        <v>69388</v>
      </c>
      <c r="B17989" t="s">
        <v>69389</v>
      </c>
      <c r="C17989" s="1" t="str">
        <f t="shared" si="2669"/>
        <v>21:0802</v>
      </c>
      <c r="D17989" s="1" t="str">
        <f t="shared" si="2666"/>
        <v>21:0227</v>
      </c>
      <c r="E17989" t="s">
        <v>69390</v>
      </c>
      <c r="F17989" t="s">
        <v>69391</v>
      </c>
      <c r="H17989">
        <v>45.406964299999999</v>
      </c>
      <c r="I17989">
        <v>-66.946139500000001</v>
      </c>
      <c r="J17989" s="1" t="str">
        <f t="shared" si="2667"/>
        <v>Fluid (stream)</v>
      </c>
      <c r="K17989" s="1" t="str">
        <f t="shared" si="2668"/>
        <v>Untreated Water</v>
      </c>
      <c r="L17989">
        <v>18</v>
      </c>
      <c r="M17989" t="s">
        <v>11480</v>
      </c>
      <c r="N17989">
        <v>323</v>
      </c>
      <c r="O17989">
        <v>2.5000000000000001E-2</v>
      </c>
      <c r="P17989">
        <v>50</v>
      </c>
      <c r="Q17989">
        <v>6.6</v>
      </c>
    </row>
    <row r="17990" spans="1:17" hidden="1" x14ac:dyDescent="0.3">
      <c r="A17990" t="s">
        <v>69392</v>
      </c>
      <c r="B17990" t="s">
        <v>69393</v>
      </c>
      <c r="C17990" s="1" t="str">
        <f t="shared" si="2669"/>
        <v>21:0802</v>
      </c>
      <c r="D17990" s="1" t="str">
        <f t="shared" si="2666"/>
        <v>21:0227</v>
      </c>
      <c r="E17990" t="s">
        <v>69394</v>
      </c>
      <c r="F17990" t="s">
        <v>69395</v>
      </c>
      <c r="H17990">
        <v>45.4129662</v>
      </c>
      <c r="I17990">
        <v>-66.949538700000005</v>
      </c>
      <c r="J17990" s="1" t="str">
        <f t="shared" si="2667"/>
        <v>Fluid (stream)</v>
      </c>
      <c r="K17990" s="1" t="str">
        <f t="shared" si="2668"/>
        <v>Untreated Water</v>
      </c>
      <c r="L17990">
        <v>18</v>
      </c>
      <c r="M17990" t="s">
        <v>12548</v>
      </c>
      <c r="N17990">
        <v>324</v>
      </c>
      <c r="O17990">
        <v>2.5000000000000001E-2</v>
      </c>
      <c r="P17990">
        <v>100</v>
      </c>
      <c r="Q17990">
        <v>6.2</v>
      </c>
    </row>
    <row r="17991" spans="1:17" hidden="1" x14ac:dyDescent="0.3">
      <c r="A17991" t="s">
        <v>69396</v>
      </c>
      <c r="B17991" t="s">
        <v>69397</v>
      </c>
      <c r="C17991" s="1" t="str">
        <f t="shared" si="2669"/>
        <v>21:0802</v>
      </c>
      <c r="D17991" s="1" t="str">
        <f t="shared" si="2666"/>
        <v>21:0227</v>
      </c>
      <c r="E17991" t="s">
        <v>69398</v>
      </c>
      <c r="F17991" t="s">
        <v>69399</v>
      </c>
      <c r="H17991">
        <v>45.411467999999999</v>
      </c>
      <c r="I17991">
        <v>-66.953337399999995</v>
      </c>
      <c r="J17991" s="1" t="str">
        <f t="shared" si="2667"/>
        <v>Fluid (stream)</v>
      </c>
      <c r="K17991" s="1" t="str">
        <f t="shared" si="2668"/>
        <v>Untreated Water</v>
      </c>
      <c r="L17991">
        <v>19</v>
      </c>
      <c r="M17991" t="s">
        <v>11392</v>
      </c>
      <c r="N17991">
        <v>325</v>
      </c>
      <c r="O17991">
        <v>2.5000000000000001E-2</v>
      </c>
      <c r="P17991">
        <v>120</v>
      </c>
      <c r="Q17991">
        <v>6.1</v>
      </c>
    </row>
    <row r="17992" spans="1:17" hidden="1" x14ac:dyDescent="0.3">
      <c r="A17992" t="s">
        <v>69400</v>
      </c>
      <c r="B17992" t="s">
        <v>69401</v>
      </c>
      <c r="C17992" s="1" t="str">
        <f t="shared" si="2669"/>
        <v>21:0802</v>
      </c>
      <c r="D17992" s="1" t="str">
        <f t="shared" si="2666"/>
        <v>21:0227</v>
      </c>
      <c r="E17992" t="s">
        <v>69402</v>
      </c>
      <c r="F17992" t="s">
        <v>69403</v>
      </c>
      <c r="H17992">
        <v>45.426167800000002</v>
      </c>
      <c r="I17992">
        <v>-66.960437900000002</v>
      </c>
      <c r="J17992" s="1" t="str">
        <f t="shared" si="2667"/>
        <v>Fluid (stream)</v>
      </c>
      <c r="K17992" s="1" t="str">
        <f t="shared" si="2668"/>
        <v>Untreated Water</v>
      </c>
      <c r="L17992">
        <v>19</v>
      </c>
      <c r="M17992" t="s">
        <v>11397</v>
      </c>
      <c r="N17992">
        <v>326</v>
      </c>
    </row>
    <row r="17993" spans="1:17" hidden="1" x14ac:dyDescent="0.3">
      <c r="A17993" t="s">
        <v>69404</v>
      </c>
      <c r="B17993" t="s">
        <v>69405</v>
      </c>
      <c r="C17993" s="1" t="str">
        <f t="shared" si="2669"/>
        <v>21:0802</v>
      </c>
      <c r="D17993" s="1" t="str">
        <f t="shared" si="2666"/>
        <v>21:0227</v>
      </c>
      <c r="E17993" t="s">
        <v>69406</v>
      </c>
      <c r="F17993" t="s">
        <v>69407</v>
      </c>
      <c r="H17993">
        <v>45.4266638</v>
      </c>
      <c r="I17993">
        <v>-66.954948799999997</v>
      </c>
      <c r="J17993" s="1" t="str">
        <f t="shared" si="2667"/>
        <v>Fluid (stream)</v>
      </c>
      <c r="K17993" s="1" t="str">
        <f t="shared" si="2668"/>
        <v>Untreated Water</v>
      </c>
      <c r="L17993">
        <v>19</v>
      </c>
      <c r="M17993" t="s">
        <v>11402</v>
      </c>
      <c r="N17993">
        <v>327</v>
      </c>
      <c r="O17993">
        <v>2.5000000000000001E-2</v>
      </c>
      <c r="P17993">
        <v>90</v>
      </c>
      <c r="Q17993">
        <v>5.8</v>
      </c>
    </row>
    <row r="17994" spans="1:17" hidden="1" x14ac:dyDescent="0.3">
      <c r="A17994" t="s">
        <v>69408</v>
      </c>
      <c r="B17994" t="s">
        <v>69409</v>
      </c>
      <c r="C17994" s="1" t="str">
        <f t="shared" si="2669"/>
        <v>21:0802</v>
      </c>
      <c r="D17994" s="1" t="str">
        <f t="shared" si="2666"/>
        <v>21:0227</v>
      </c>
      <c r="E17994" t="s">
        <v>69410</v>
      </c>
      <c r="F17994" t="s">
        <v>69411</v>
      </c>
      <c r="H17994">
        <v>45.4108679</v>
      </c>
      <c r="I17994">
        <v>-66.756936600000003</v>
      </c>
      <c r="J17994" s="1" t="str">
        <f t="shared" si="2667"/>
        <v>Fluid (stream)</v>
      </c>
      <c r="K17994" s="1" t="str">
        <f t="shared" si="2668"/>
        <v>Untreated Water</v>
      </c>
      <c r="L17994">
        <v>19</v>
      </c>
      <c r="M17994" t="s">
        <v>11431</v>
      </c>
      <c r="N17994">
        <v>328</v>
      </c>
      <c r="O17994">
        <v>2.5000000000000001E-2</v>
      </c>
      <c r="P17994">
        <v>60</v>
      </c>
      <c r="Q17994">
        <v>5.2</v>
      </c>
    </row>
    <row r="17995" spans="1:17" hidden="1" x14ac:dyDescent="0.3">
      <c r="A17995" t="s">
        <v>69412</v>
      </c>
      <c r="B17995" t="s">
        <v>69413</v>
      </c>
      <c r="C17995" s="1" t="str">
        <f t="shared" si="2669"/>
        <v>21:0802</v>
      </c>
      <c r="D17995" s="1" t="str">
        <f t="shared" si="2666"/>
        <v>21:0227</v>
      </c>
      <c r="E17995" t="s">
        <v>69410</v>
      </c>
      <c r="F17995" t="s">
        <v>69414</v>
      </c>
      <c r="H17995">
        <v>45.4108679</v>
      </c>
      <c r="I17995">
        <v>-66.756936600000003</v>
      </c>
      <c r="J17995" s="1" t="str">
        <f t="shared" si="2667"/>
        <v>Fluid (stream)</v>
      </c>
      <c r="K17995" s="1" t="str">
        <f t="shared" si="2668"/>
        <v>Untreated Water</v>
      </c>
      <c r="L17995">
        <v>19</v>
      </c>
      <c r="M17995" t="s">
        <v>11435</v>
      </c>
      <c r="N17995">
        <v>329</v>
      </c>
      <c r="O17995">
        <v>2.5000000000000001E-2</v>
      </c>
      <c r="P17995">
        <v>80</v>
      </c>
      <c r="Q17995">
        <v>5.3</v>
      </c>
    </row>
    <row r="17996" spans="1:17" hidden="1" x14ac:dyDescent="0.3">
      <c r="A17996" t="s">
        <v>69415</v>
      </c>
      <c r="B17996" t="s">
        <v>69416</v>
      </c>
      <c r="C17996" s="1" t="str">
        <f t="shared" si="2669"/>
        <v>21:0802</v>
      </c>
      <c r="D17996" s="1" t="str">
        <f t="shared" si="2666"/>
        <v>21:0227</v>
      </c>
      <c r="E17996" t="s">
        <v>69417</v>
      </c>
      <c r="F17996" t="s">
        <v>69418</v>
      </c>
      <c r="H17996">
        <v>45.436268800000001</v>
      </c>
      <c r="I17996">
        <v>-66.976746500000004</v>
      </c>
      <c r="J17996" s="1" t="str">
        <f t="shared" si="2667"/>
        <v>Fluid (stream)</v>
      </c>
      <c r="K17996" s="1" t="str">
        <f t="shared" si="2668"/>
        <v>Untreated Water</v>
      </c>
      <c r="L17996">
        <v>19</v>
      </c>
      <c r="M17996" t="s">
        <v>11411</v>
      </c>
      <c r="N17996">
        <v>330</v>
      </c>
    </row>
    <row r="17997" spans="1:17" hidden="1" x14ac:dyDescent="0.3">
      <c r="A17997" t="s">
        <v>69419</v>
      </c>
      <c r="B17997" t="s">
        <v>69420</v>
      </c>
      <c r="C17997" s="1" t="str">
        <f t="shared" si="2669"/>
        <v>21:0802</v>
      </c>
      <c r="D17997" s="1" t="str">
        <f t="shared" si="2666"/>
        <v>21:0227</v>
      </c>
      <c r="E17997" t="s">
        <v>69421</v>
      </c>
      <c r="F17997" t="s">
        <v>69422</v>
      </c>
      <c r="H17997">
        <v>45.4631683</v>
      </c>
      <c r="I17997">
        <v>-66.769535500000003</v>
      </c>
      <c r="J17997" s="1" t="str">
        <f t="shared" si="2667"/>
        <v>Fluid (stream)</v>
      </c>
      <c r="K17997" s="1" t="str">
        <f t="shared" si="2668"/>
        <v>Untreated Water</v>
      </c>
      <c r="L17997">
        <v>19</v>
      </c>
      <c r="M17997" t="s">
        <v>11416</v>
      </c>
      <c r="N17997">
        <v>331</v>
      </c>
      <c r="O17997">
        <v>2.5000000000000001E-2</v>
      </c>
      <c r="P17997">
        <v>150</v>
      </c>
      <c r="Q17997">
        <v>5.7</v>
      </c>
    </row>
    <row r="17998" spans="1:17" hidden="1" x14ac:dyDescent="0.3">
      <c r="A17998" t="s">
        <v>69423</v>
      </c>
      <c r="B17998" t="s">
        <v>69424</v>
      </c>
      <c r="C17998" s="1" t="str">
        <f t="shared" si="2669"/>
        <v>21:0802</v>
      </c>
      <c r="D17998" s="1" t="str">
        <f t="shared" si="2666"/>
        <v>21:0227</v>
      </c>
      <c r="E17998" t="s">
        <v>69425</v>
      </c>
      <c r="F17998" t="s">
        <v>69426</v>
      </c>
      <c r="H17998">
        <v>45.398869699999999</v>
      </c>
      <c r="I17998">
        <v>-66.775835700000002</v>
      </c>
      <c r="J17998" s="1" t="str">
        <f t="shared" si="2667"/>
        <v>Fluid (stream)</v>
      </c>
      <c r="K17998" s="1" t="str">
        <f t="shared" si="2668"/>
        <v>Untreated Water</v>
      </c>
      <c r="L17998">
        <v>19</v>
      </c>
      <c r="M17998" t="s">
        <v>11421</v>
      </c>
      <c r="N17998">
        <v>332</v>
      </c>
      <c r="O17998">
        <v>2.5000000000000001E-2</v>
      </c>
      <c r="P17998">
        <v>60</v>
      </c>
      <c r="Q17998">
        <v>5.8</v>
      </c>
    </row>
    <row r="17999" spans="1:17" hidden="1" x14ac:dyDescent="0.3">
      <c r="A17999" t="s">
        <v>69427</v>
      </c>
      <c r="B17999" t="s">
        <v>69428</v>
      </c>
      <c r="C17999" s="1" t="str">
        <f t="shared" si="2669"/>
        <v>21:0802</v>
      </c>
      <c r="D17999" s="1" t="str">
        <f t="shared" si="2666"/>
        <v>21:0227</v>
      </c>
      <c r="E17999" t="s">
        <v>69429</v>
      </c>
      <c r="F17999" t="s">
        <v>69430</v>
      </c>
      <c r="H17999">
        <v>45.390063300000001</v>
      </c>
      <c r="I17999">
        <v>-66.770138599999996</v>
      </c>
      <c r="J17999" s="1" t="str">
        <f t="shared" si="2667"/>
        <v>Fluid (stream)</v>
      </c>
      <c r="K17999" s="1" t="str">
        <f t="shared" si="2668"/>
        <v>Untreated Water</v>
      </c>
      <c r="L17999">
        <v>19</v>
      </c>
      <c r="M17999" t="s">
        <v>11426</v>
      </c>
      <c r="N17999">
        <v>333</v>
      </c>
      <c r="O17999">
        <v>2.5000000000000001E-2</v>
      </c>
      <c r="P17999">
        <v>60</v>
      </c>
      <c r="Q17999">
        <v>6</v>
      </c>
    </row>
    <row r="18000" spans="1:17" hidden="1" x14ac:dyDescent="0.3">
      <c r="A18000" t="s">
        <v>69431</v>
      </c>
      <c r="B18000" t="s">
        <v>69432</v>
      </c>
      <c r="C18000" s="1" t="str">
        <f t="shared" si="2669"/>
        <v>21:0802</v>
      </c>
      <c r="D18000" s="1" t="str">
        <f t="shared" si="2666"/>
        <v>21:0227</v>
      </c>
      <c r="E18000" t="s">
        <v>69433</v>
      </c>
      <c r="F18000" t="s">
        <v>69434</v>
      </c>
      <c r="H18000">
        <v>45.392671300000003</v>
      </c>
      <c r="I18000">
        <v>-66.766331199999996</v>
      </c>
      <c r="J18000" s="1" t="str">
        <f t="shared" si="2667"/>
        <v>Fluid (stream)</v>
      </c>
      <c r="K18000" s="1" t="str">
        <f t="shared" si="2668"/>
        <v>Untreated Water</v>
      </c>
      <c r="L18000">
        <v>19</v>
      </c>
      <c r="M18000" t="s">
        <v>11440</v>
      </c>
      <c r="N18000">
        <v>334</v>
      </c>
      <c r="O18000">
        <v>2.5000000000000001E-2</v>
      </c>
      <c r="P18000">
        <v>80</v>
      </c>
      <c r="Q18000">
        <v>6</v>
      </c>
    </row>
    <row r="18001" spans="1:17" hidden="1" x14ac:dyDescent="0.3">
      <c r="A18001" t="s">
        <v>69435</v>
      </c>
      <c r="B18001" t="s">
        <v>69436</v>
      </c>
      <c r="C18001" s="1" t="str">
        <f t="shared" si="2669"/>
        <v>21:0802</v>
      </c>
      <c r="D18001" s="1" t="str">
        <f t="shared" si="2666"/>
        <v>21:0227</v>
      </c>
      <c r="E18001" t="s">
        <v>69437</v>
      </c>
      <c r="F18001" t="s">
        <v>69438</v>
      </c>
      <c r="H18001">
        <v>45.380764200000002</v>
      </c>
      <c r="I18001">
        <v>-66.767336599999993</v>
      </c>
      <c r="J18001" s="1" t="str">
        <f t="shared" si="2667"/>
        <v>Fluid (stream)</v>
      </c>
      <c r="K18001" s="1" t="str">
        <f t="shared" si="2668"/>
        <v>Untreated Water</v>
      </c>
      <c r="L18001">
        <v>19</v>
      </c>
      <c r="M18001" t="s">
        <v>11445</v>
      </c>
      <c r="N18001">
        <v>335</v>
      </c>
      <c r="O18001">
        <v>2.5000000000000001E-2</v>
      </c>
      <c r="P18001">
        <v>90</v>
      </c>
      <c r="Q18001">
        <v>5.9</v>
      </c>
    </row>
    <row r="18002" spans="1:17" hidden="1" x14ac:dyDescent="0.3">
      <c r="A18002" t="s">
        <v>69439</v>
      </c>
      <c r="B18002" t="s">
        <v>69440</v>
      </c>
      <c r="C18002" s="1" t="str">
        <f t="shared" si="2669"/>
        <v>21:0802</v>
      </c>
      <c r="D18002" s="1" t="str">
        <f t="shared" si="2666"/>
        <v>21:0227</v>
      </c>
      <c r="E18002" t="s">
        <v>69441</v>
      </c>
      <c r="F18002" t="s">
        <v>69442</v>
      </c>
      <c r="H18002">
        <v>45.356471900000003</v>
      </c>
      <c r="I18002">
        <v>-66.756431500000005</v>
      </c>
      <c r="J18002" s="1" t="str">
        <f t="shared" si="2667"/>
        <v>Fluid (stream)</v>
      </c>
      <c r="K18002" s="1" t="str">
        <f t="shared" si="2668"/>
        <v>Untreated Water</v>
      </c>
      <c r="L18002">
        <v>19</v>
      </c>
      <c r="M18002" t="s">
        <v>11450</v>
      </c>
      <c r="N18002">
        <v>336</v>
      </c>
      <c r="O18002">
        <v>2.5000000000000001E-2</v>
      </c>
      <c r="P18002">
        <v>60</v>
      </c>
      <c r="Q18002">
        <v>5.8</v>
      </c>
    </row>
    <row r="18003" spans="1:17" hidden="1" x14ac:dyDescent="0.3">
      <c r="A18003" t="s">
        <v>69443</v>
      </c>
      <c r="B18003" t="s">
        <v>69444</v>
      </c>
      <c r="C18003" s="1" t="str">
        <f t="shared" si="2669"/>
        <v>21:0802</v>
      </c>
      <c r="D18003" s="1" t="str">
        <f t="shared" si="2666"/>
        <v>21:0227</v>
      </c>
      <c r="E18003" t="s">
        <v>69445</v>
      </c>
      <c r="F18003" t="s">
        <v>69446</v>
      </c>
      <c r="H18003">
        <v>45.357367699999998</v>
      </c>
      <c r="I18003">
        <v>-66.767235700000001</v>
      </c>
      <c r="J18003" s="1" t="str">
        <f t="shared" si="2667"/>
        <v>Fluid (stream)</v>
      </c>
      <c r="K18003" s="1" t="str">
        <f t="shared" si="2668"/>
        <v>Untreated Water</v>
      </c>
      <c r="L18003">
        <v>19</v>
      </c>
      <c r="M18003" t="s">
        <v>11460</v>
      </c>
      <c r="N18003">
        <v>337</v>
      </c>
      <c r="O18003">
        <v>2.5000000000000001E-2</v>
      </c>
      <c r="P18003">
        <v>80</v>
      </c>
      <c r="Q18003">
        <v>5.9</v>
      </c>
    </row>
    <row r="18004" spans="1:17" hidden="1" x14ac:dyDescent="0.3">
      <c r="A18004" t="s">
        <v>69447</v>
      </c>
      <c r="B18004" t="s">
        <v>69448</v>
      </c>
      <c r="C18004" s="1" t="str">
        <f t="shared" si="2669"/>
        <v>21:0802</v>
      </c>
      <c r="D18004" s="1" t="str">
        <f t="shared" si="2666"/>
        <v>21:0227</v>
      </c>
      <c r="E18004" t="s">
        <v>69449</v>
      </c>
      <c r="F18004" t="s">
        <v>69450</v>
      </c>
      <c r="H18004">
        <v>45.360970500000001</v>
      </c>
      <c r="I18004">
        <v>-66.759535099999994</v>
      </c>
      <c r="J18004" s="1" t="str">
        <f t="shared" si="2667"/>
        <v>Fluid (stream)</v>
      </c>
      <c r="K18004" s="1" t="str">
        <f t="shared" si="2668"/>
        <v>Untreated Water</v>
      </c>
      <c r="L18004">
        <v>19</v>
      </c>
      <c r="M18004" t="s">
        <v>11465</v>
      </c>
      <c r="N18004">
        <v>338</v>
      </c>
      <c r="O18004">
        <v>2.5000000000000001E-2</v>
      </c>
      <c r="P18004">
        <v>60</v>
      </c>
      <c r="Q18004">
        <v>6.6</v>
      </c>
    </row>
    <row r="18005" spans="1:17" hidden="1" x14ac:dyDescent="0.3">
      <c r="A18005" t="s">
        <v>69451</v>
      </c>
      <c r="B18005" t="s">
        <v>69452</v>
      </c>
      <c r="C18005" s="1" t="str">
        <f t="shared" si="2669"/>
        <v>21:0802</v>
      </c>
      <c r="D18005" s="1" t="str">
        <f t="shared" ref="D18005:D18036" si="2670">HYPERLINK("http://geochem.nrcan.gc.ca/cdogs/content/svy/svy210227_e.htm", "21:0227")</f>
        <v>21:0227</v>
      </c>
      <c r="E18005" t="s">
        <v>69453</v>
      </c>
      <c r="F18005" t="s">
        <v>69454</v>
      </c>
      <c r="H18005">
        <v>45.344566899999997</v>
      </c>
      <c r="I18005">
        <v>-66.7598378</v>
      </c>
      <c r="J18005" s="1" t="str">
        <f t="shared" si="2667"/>
        <v>Fluid (stream)</v>
      </c>
      <c r="K18005" s="1" t="str">
        <f t="shared" si="2668"/>
        <v>Untreated Water</v>
      </c>
      <c r="L18005">
        <v>19</v>
      </c>
      <c r="M18005" t="s">
        <v>11470</v>
      </c>
      <c r="N18005">
        <v>339</v>
      </c>
      <c r="O18005">
        <v>2.5000000000000001E-2</v>
      </c>
      <c r="P18005">
        <v>70</v>
      </c>
      <c r="Q18005">
        <v>6.2</v>
      </c>
    </row>
    <row r="18006" spans="1:17" hidden="1" x14ac:dyDescent="0.3">
      <c r="A18006" t="s">
        <v>69455</v>
      </c>
      <c r="B18006" t="s">
        <v>69456</v>
      </c>
      <c r="C18006" s="1" t="str">
        <f t="shared" si="2669"/>
        <v>21:0802</v>
      </c>
      <c r="D18006" s="1" t="str">
        <f t="shared" si="2670"/>
        <v>21:0227</v>
      </c>
      <c r="E18006" t="s">
        <v>69457</v>
      </c>
      <c r="F18006" t="s">
        <v>69458</v>
      </c>
      <c r="H18006">
        <v>45.342568</v>
      </c>
      <c r="I18006">
        <v>-66.756138399999998</v>
      </c>
      <c r="J18006" s="1" t="str">
        <f t="shared" si="2667"/>
        <v>Fluid (stream)</v>
      </c>
      <c r="K18006" s="1" t="str">
        <f t="shared" si="2668"/>
        <v>Untreated Water</v>
      </c>
      <c r="L18006">
        <v>19</v>
      </c>
      <c r="M18006" t="s">
        <v>11475</v>
      </c>
      <c r="N18006">
        <v>340</v>
      </c>
      <c r="O18006">
        <v>2.5000000000000001E-2</v>
      </c>
      <c r="P18006">
        <v>80</v>
      </c>
      <c r="Q18006">
        <v>6.2</v>
      </c>
    </row>
    <row r="18007" spans="1:17" hidden="1" x14ac:dyDescent="0.3">
      <c r="A18007" t="s">
        <v>69459</v>
      </c>
      <c r="B18007" t="s">
        <v>69460</v>
      </c>
      <c r="C18007" s="1" t="str">
        <f t="shared" si="2669"/>
        <v>21:0802</v>
      </c>
      <c r="D18007" s="1" t="str">
        <f t="shared" si="2670"/>
        <v>21:0227</v>
      </c>
      <c r="E18007" t="s">
        <v>69461</v>
      </c>
      <c r="F18007" t="s">
        <v>69462</v>
      </c>
      <c r="H18007">
        <v>45.346563699999997</v>
      </c>
      <c r="I18007">
        <v>-66.872742299999999</v>
      </c>
      <c r="J18007" s="1" t="str">
        <f t="shared" si="2667"/>
        <v>Fluid (stream)</v>
      </c>
      <c r="K18007" s="1" t="str">
        <f t="shared" si="2668"/>
        <v>Untreated Water</v>
      </c>
      <c r="L18007">
        <v>19</v>
      </c>
      <c r="M18007" t="s">
        <v>11480</v>
      </c>
      <c r="N18007">
        <v>341</v>
      </c>
      <c r="O18007">
        <v>2.5000000000000001E-2</v>
      </c>
      <c r="P18007">
        <v>70</v>
      </c>
      <c r="Q18007">
        <v>6.2</v>
      </c>
    </row>
    <row r="18008" spans="1:17" hidden="1" x14ac:dyDescent="0.3">
      <c r="A18008" t="s">
        <v>69463</v>
      </c>
      <c r="B18008" t="s">
        <v>69464</v>
      </c>
      <c r="C18008" s="1" t="str">
        <f t="shared" si="2669"/>
        <v>21:0802</v>
      </c>
      <c r="D18008" s="1" t="str">
        <f t="shared" si="2670"/>
        <v>21:0227</v>
      </c>
      <c r="E18008" t="s">
        <v>69465</v>
      </c>
      <c r="F18008" t="s">
        <v>69466</v>
      </c>
      <c r="H18008">
        <v>45.316864099999997</v>
      </c>
      <c r="I18008">
        <v>-66.852343899999994</v>
      </c>
      <c r="J18008" s="1" t="str">
        <f t="shared" si="2667"/>
        <v>Fluid (stream)</v>
      </c>
      <c r="K18008" s="1" t="str">
        <f t="shared" si="2668"/>
        <v>Untreated Water</v>
      </c>
      <c r="L18008">
        <v>19</v>
      </c>
      <c r="M18008" t="s">
        <v>12548</v>
      </c>
      <c r="N18008">
        <v>342</v>
      </c>
      <c r="O18008">
        <v>0.32</v>
      </c>
      <c r="P18008">
        <v>120</v>
      </c>
      <c r="Q18008">
        <v>6.8</v>
      </c>
    </row>
    <row r="18009" spans="1:17" hidden="1" x14ac:dyDescent="0.3">
      <c r="A18009" t="s">
        <v>69467</v>
      </c>
      <c r="B18009" t="s">
        <v>69468</v>
      </c>
      <c r="C18009" s="1" t="str">
        <f t="shared" si="2669"/>
        <v>21:0802</v>
      </c>
      <c r="D18009" s="1" t="str">
        <f t="shared" si="2670"/>
        <v>21:0227</v>
      </c>
      <c r="E18009" t="s">
        <v>69469</v>
      </c>
      <c r="F18009" t="s">
        <v>69470</v>
      </c>
      <c r="H18009">
        <v>45.304365699999998</v>
      </c>
      <c r="I18009">
        <v>-66.847344199999995</v>
      </c>
      <c r="J18009" s="1" t="str">
        <f t="shared" si="2667"/>
        <v>Fluid (stream)</v>
      </c>
      <c r="K18009" s="1" t="str">
        <f t="shared" si="2668"/>
        <v>Untreated Water</v>
      </c>
      <c r="L18009">
        <v>20</v>
      </c>
      <c r="M18009" t="s">
        <v>11392</v>
      </c>
      <c r="N18009">
        <v>343</v>
      </c>
      <c r="O18009">
        <v>0.17</v>
      </c>
      <c r="P18009">
        <v>170</v>
      </c>
      <c r="Q18009">
        <v>7.3</v>
      </c>
    </row>
    <row r="18010" spans="1:17" hidden="1" x14ac:dyDescent="0.3">
      <c r="A18010" t="s">
        <v>69471</v>
      </c>
      <c r="B18010" t="s">
        <v>69472</v>
      </c>
      <c r="C18010" s="1" t="str">
        <f t="shared" si="2669"/>
        <v>21:0802</v>
      </c>
      <c r="D18010" s="1" t="str">
        <f t="shared" si="2670"/>
        <v>21:0227</v>
      </c>
      <c r="E18010" t="s">
        <v>69473</v>
      </c>
      <c r="F18010" t="s">
        <v>69474</v>
      </c>
      <c r="H18010">
        <v>45.489364100000003</v>
      </c>
      <c r="I18010">
        <v>-66.908645800000002</v>
      </c>
      <c r="J18010" s="1" t="str">
        <f t="shared" si="2667"/>
        <v>Fluid (stream)</v>
      </c>
      <c r="K18010" s="1" t="str">
        <f t="shared" si="2668"/>
        <v>Untreated Water</v>
      </c>
      <c r="L18010">
        <v>20</v>
      </c>
      <c r="M18010" t="s">
        <v>11431</v>
      </c>
      <c r="N18010">
        <v>344</v>
      </c>
      <c r="O18010">
        <v>2.5000000000000001E-2</v>
      </c>
      <c r="P18010">
        <v>60</v>
      </c>
      <c r="Q18010">
        <v>6.8</v>
      </c>
    </row>
    <row r="18011" spans="1:17" hidden="1" x14ac:dyDescent="0.3">
      <c r="A18011" t="s">
        <v>69475</v>
      </c>
      <c r="B18011" t="s">
        <v>69476</v>
      </c>
      <c r="C18011" s="1" t="str">
        <f t="shared" si="2669"/>
        <v>21:0802</v>
      </c>
      <c r="D18011" s="1" t="str">
        <f t="shared" si="2670"/>
        <v>21:0227</v>
      </c>
      <c r="E18011" t="s">
        <v>69473</v>
      </c>
      <c r="F18011" t="s">
        <v>69477</v>
      </c>
      <c r="H18011">
        <v>45.489364100000003</v>
      </c>
      <c r="I18011">
        <v>-66.908645800000002</v>
      </c>
      <c r="J18011" s="1" t="str">
        <f t="shared" si="2667"/>
        <v>Fluid (stream)</v>
      </c>
      <c r="K18011" s="1" t="str">
        <f t="shared" si="2668"/>
        <v>Untreated Water</v>
      </c>
      <c r="L18011">
        <v>20</v>
      </c>
      <c r="M18011" t="s">
        <v>11435</v>
      </c>
      <c r="N18011">
        <v>345</v>
      </c>
      <c r="O18011">
        <v>2.5000000000000001E-2</v>
      </c>
      <c r="P18011">
        <v>50</v>
      </c>
      <c r="Q18011">
        <v>6.7</v>
      </c>
    </row>
    <row r="18012" spans="1:17" hidden="1" x14ac:dyDescent="0.3">
      <c r="A18012" t="s">
        <v>69478</v>
      </c>
      <c r="B18012" t="s">
        <v>69479</v>
      </c>
      <c r="C18012" s="1" t="str">
        <f t="shared" si="2669"/>
        <v>21:0802</v>
      </c>
      <c r="D18012" s="1" t="str">
        <f t="shared" si="2670"/>
        <v>21:0227</v>
      </c>
      <c r="E18012" t="s">
        <v>69480</v>
      </c>
      <c r="F18012" t="s">
        <v>69481</v>
      </c>
      <c r="H18012">
        <v>45.4767619</v>
      </c>
      <c r="I18012">
        <v>-66.933843899999999</v>
      </c>
      <c r="J18012" s="1" t="str">
        <f t="shared" si="2667"/>
        <v>Fluid (stream)</v>
      </c>
      <c r="K18012" s="1" t="str">
        <f t="shared" si="2668"/>
        <v>Untreated Water</v>
      </c>
      <c r="L18012">
        <v>20</v>
      </c>
      <c r="M18012" t="s">
        <v>11397</v>
      </c>
      <c r="N18012">
        <v>346</v>
      </c>
      <c r="O18012">
        <v>2.5000000000000001E-2</v>
      </c>
      <c r="P18012">
        <v>50</v>
      </c>
      <c r="Q18012">
        <v>6.6</v>
      </c>
    </row>
    <row r="18013" spans="1:17" hidden="1" x14ac:dyDescent="0.3">
      <c r="A18013" t="s">
        <v>69482</v>
      </c>
      <c r="B18013" t="s">
        <v>69483</v>
      </c>
      <c r="C18013" s="1" t="str">
        <f t="shared" si="2669"/>
        <v>21:0802</v>
      </c>
      <c r="D18013" s="1" t="str">
        <f t="shared" si="2670"/>
        <v>21:0227</v>
      </c>
      <c r="E18013" t="s">
        <v>69484</v>
      </c>
      <c r="F18013" t="s">
        <v>69485</v>
      </c>
      <c r="H18013">
        <v>45.463466199999999</v>
      </c>
      <c r="I18013">
        <v>-66.923341399999998</v>
      </c>
      <c r="J18013" s="1" t="str">
        <f t="shared" si="2667"/>
        <v>Fluid (stream)</v>
      </c>
      <c r="K18013" s="1" t="str">
        <f t="shared" si="2668"/>
        <v>Untreated Water</v>
      </c>
      <c r="L18013">
        <v>20</v>
      </c>
      <c r="M18013" t="s">
        <v>11402</v>
      </c>
      <c r="N18013">
        <v>347</v>
      </c>
      <c r="O18013">
        <v>2.5000000000000001E-2</v>
      </c>
      <c r="P18013">
        <v>60</v>
      </c>
      <c r="Q18013">
        <v>6.3</v>
      </c>
    </row>
    <row r="18014" spans="1:17" hidden="1" x14ac:dyDescent="0.3">
      <c r="A18014" t="s">
        <v>69486</v>
      </c>
      <c r="B18014" t="s">
        <v>69487</v>
      </c>
      <c r="C18014" s="1" t="str">
        <f t="shared" si="2669"/>
        <v>21:0802</v>
      </c>
      <c r="D18014" s="1" t="str">
        <f t="shared" si="2670"/>
        <v>21:0227</v>
      </c>
      <c r="E18014" t="s">
        <v>69488</v>
      </c>
      <c r="F18014" t="s">
        <v>69489</v>
      </c>
      <c r="H18014">
        <v>45.459768099999998</v>
      </c>
      <c r="I18014">
        <v>-66.920445700000002</v>
      </c>
      <c r="J18014" s="1" t="str">
        <f t="shared" si="2667"/>
        <v>Fluid (stream)</v>
      </c>
      <c r="K18014" s="1" t="str">
        <f t="shared" si="2668"/>
        <v>Untreated Water</v>
      </c>
      <c r="L18014">
        <v>20</v>
      </c>
      <c r="M18014" t="s">
        <v>11411</v>
      </c>
      <c r="N18014">
        <v>348</v>
      </c>
      <c r="O18014">
        <v>2.5000000000000001E-2</v>
      </c>
      <c r="P18014">
        <v>50</v>
      </c>
      <c r="Q18014">
        <v>7.5</v>
      </c>
    </row>
    <row r="18015" spans="1:17" hidden="1" x14ac:dyDescent="0.3">
      <c r="A18015" t="s">
        <v>69490</v>
      </c>
      <c r="B18015" t="s">
        <v>69491</v>
      </c>
      <c r="C18015" s="1" t="str">
        <f t="shared" si="2669"/>
        <v>21:0802</v>
      </c>
      <c r="D18015" s="1" t="str">
        <f t="shared" si="2670"/>
        <v>21:0227</v>
      </c>
      <c r="E18015" t="s">
        <v>69492</v>
      </c>
      <c r="F18015" t="s">
        <v>69493</v>
      </c>
      <c r="H18015">
        <v>45.451165600000003</v>
      </c>
      <c r="I18015">
        <v>-66.960547899999995</v>
      </c>
      <c r="J18015" s="1" t="str">
        <f t="shared" si="2667"/>
        <v>Fluid (stream)</v>
      </c>
      <c r="K18015" s="1" t="str">
        <f t="shared" si="2668"/>
        <v>Untreated Water</v>
      </c>
      <c r="L18015">
        <v>20</v>
      </c>
      <c r="M18015" t="s">
        <v>11416</v>
      </c>
      <c r="N18015">
        <v>349</v>
      </c>
      <c r="O18015">
        <v>2.5000000000000001E-2</v>
      </c>
      <c r="P18015">
        <v>50</v>
      </c>
      <c r="Q18015">
        <v>7.3</v>
      </c>
    </row>
    <row r="18016" spans="1:17" hidden="1" x14ac:dyDescent="0.3">
      <c r="A18016" t="s">
        <v>69494</v>
      </c>
      <c r="B18016" t="s">
        <v>69495</v>
      </c>
      <c r="C18016" s="1" t="str">
        <f t="shared" si="2669"/>
        <v>21:0802</v>
      </c>
      <c r="D18016" s="1" t="str">
        <f t="shared" si="2670"/>
        <v>21:0227</v>
      </c>
      <c r="E18016" t="s">
        <v>69496</v>
      </c>
      <c r="F18016" t="s">
        <v>69497</v>
      </c>
      <c r="H18016">
        <v>45.447161600000001</v>
      </c>
      <c r="I18016">
        <v>-66.961638399999998</v>
      </c>
      <c r="J18016" s="1" t="str">
        <f t="shared" si="2667"/>
        <v>Fluid (stream)</v>
      </c>
      <c r="K18016" s="1" t="str">
        <f t="shared" si="2668"/>
        <v>Untreated Water</v>
      </c>
      <c r="L18016">
        <v>20</v>
      </c>
      <c r="M18016" t="s">
        <v>11421</v>
      </c>
      <c r="N18016">
        <v>350</v>
      </c>
      <c r="O18016">
        <v>2.5000000000000001E-2</v>
      </c>
      <c r="P18016">
        <v>50</v>
      </c>
      <c r="Q18016">
        <v>7.1</v>
      </c>
    </row>
    <row r="18017" spans="1:17" hidden="1" x14ac:dyDescent="0.3">
      <c r="A18017" t="s">
        <v>69498</v>
      </c>
      <c r="B18017" t="s">
        <v>69499</v>
      </c>
      <c r="C18017" s="1" t="str">
        <f t="shared" si="2669"/>
        <v>21:0802</v>
      </c>
      <c r="D18017" s="1" t="str">
        <f t="shared" si="2670"/>
        <v>21:0227</v>
      </c>
      <c r="E18017" t="s">
        <v>69500</v>
      </c>
      <c r="F18017" t="s">
        <v>69501</v>
      </c>
      <c r="H18017">
        <v>45.444560899999999</v>
      </c>
      <c r="I18017">
        <v>-66.959148999999996</v>
      </c>
      <c r="J18017" s="1" t="str">
        <f t="shared" si="2667"/>
        <v>Fluid (stream)</v>
      </c>
      <c r="K18017" s="1" t="str">
        <f t="shared" si="2668"/>
        <v>Untreated Water</v>
      </c>
      <c r="L18017">
        <v>20</v>
      </c>
      <c r="M18017" t="s">
        <v>11426</v>
      </c>
      <c r="N18017">
        <v>351</v>
      </c>
    </row>
    <row r="18018" spans="1:17" hidden="1" x14ac:dyDescent="0.3">
      <c r="A18018" t="s">
        <v>69502</v>
      </c>
      <c r="B18018" t="s">
        <v>69503</v>
      </c>
      <c r="C18018" s="1" t="str">
        <f t="shared" si="2669"/>
        <v>21:0802</v>
      </c>
      <c r="D18018" s="1" t="str">
        <f t="shared" si="2670"/>
        <v>21:0227</v>
      </c>
      <c r="E18018" t="s">
        <v>69504</v>
      </c>
      <c r="F18018" t="s">
        <v>69505</v>
      </c>
      <c r="H18018">
        <v>45.462760899999999</v>
      </c>
      <c r="I18018">
        <v>-66.959145100000001</v>
      </c>
      <c r="J18018" s="1" t="str">
        <f t="shared" si="2667"/>
        <v>Fluid (stream)</v>
      </c>
      <c r="K18018" s="1" t="str">
        <f t="shared" si="2668"/>
        <v>Untreated Water</v>
      </c>
      <c r="L18018">
        <v>20</v>
      </c>
      <c r="M18018" t="s">
        <v>11440</v>
      </c>
      <c r="N18018">
        <v>352</v>
      </c>
      <c r="O18018">
        <v>2.5000000000000001E-2</v>
      </c>
      <c r="P18018">
        <v>50</v>
      </c>
      <c r="Q18018">
        <v>6.9</v>
      </c>
    </row>
    <row r="18019" spans="1:17" hidden="1" x14ac:dyDescent="0.3">
      <c r="A18019" t="s">
        <v>69506</v>
      </c>
      <c r="B18019" t="s">
        <v>69507</v>
      </c>
      <c r="C18019" s="1" t="str">
        <f t="shared" si="2669"/>
        <v>21:0802</v>
      </c>
      <c r="D18019" s="1" t="str">
        <f t="shared" si="2670"/>
        <v>21:0227</v>
      </c>
      <c r="E18019" t="s">
        <v>69508</v>
      </c>
      <c r="F18019" t="s">
        <v>69509</v>
      </c>
      <c r="H18019">
        <v>45.463964900000001</v>
      </c>
      <c r="I18019">
        <v>-66.969642100000002</v>
      </c>
      <c r="J18019" s="1" t="str">
        <f t="shared" si="2667"/>
        <v>Fluid (stream)</v>
      </c>
      <c r="K18019" s="1" t="str">
        <f t="shared" si="2668"/>
        <v>Untreated Water</v>
      </c>
      <c r="L18019">
        <v>20</v>
      </c>
      <c r="M18019" t="s">
        <v>11445</v>
      </c>
      <c r="N18019">
        <v>353</v>
      </c>
      <c r="O18019">
        <v>2.5000000000000001E-2</v>
      </c>
      <c r="P18019">
        <v>50</v>
      </c>
      <c r="Q18019">
        <v>7.5</v>
      </c>
    </row>
    <row r="18020" spans="1:17" hidden="1" x14ac:dyDescent="0.3">
      <c r="A18020" t="s">
        <v>69510</v>
      </c>
      <c r="B18020" t="s">
        <v>69511</v>
      </c>
      <c r="C18020" s="1" t="str">
        <f t="shared" si="2669"/>
        <v>21:0802</v>
      </c>
      <c r="D18020" s="1" t="str">
        <f t="shared" si="2670"/>
        <v>21:0227</v>
      </c>
      <c r="E18020" t="s">
        <v>69512</v>
      </c>
      <c r="F18020" t="s">
        <v>69513</v>
      </c>
      <c r="H18020">
        <v>45.472762400000001</v>
      </c>
      <c r="I18020">
        <v>-66.970349900000002</v>
      </c>
      <c r="J18020" s="1" t="str">
        <f t="shared" si="2667"/>
        <v>Fluid (stream)</v>
      </c>
      <c r="K18020" s="1" t="str">
        <f t="shared" si="2668"/>
        <v>Untreated Water</v>
      </c>
      <c r="L18020">
        <v>20</v>
      </c>
      <c r="M18020" t="s">
        <v>11450</v>
      </c>
      <c r="N18020">
        <v>354</v>
      </c>
      <c r="O18020">
        <v>2.5000000000000001E-2</v>
      </c>
      <c r="P18020">
        <v>40</v>
      </c>
      <c r="Q18020">
        <v>7</v>
      </c>
    </row>
    <row r="18021" spans="1:17" hidden="1" x14ac:dyDescent="0.3">
      <c r="A18021" t="s">
        <v>69514</v>
      </c>
      <c r="B18021" t="s">
        <v>69515</v>
      </c>
      <c r="C18021" s="1" t="str">
        <f t="shared" si="2669"/>
        <v>21:0802</v>
      </c>
      <c r="D18021" s="1" t="str">
        <f t="shared" si="2670"/>
        <v>21:0227</v>
      </c>
      <c r="E18021" t="s">
        <v>69516</v>
      </c>
      <c r="F18021" t="s">
        <v>69517</v>
      </c>
      <c r="H18021">
        <v>45.486758999999999</v>
      </c>
      <c r="I18021">
        <v>-66.961247999999998</v>
      </c>
      <c r="J18021" s="1" t="str">
        <f t="shared" si="2667"/>
        <v>Fluid (stream)</v>
      </c>
      <c r="K18021" s="1" t="str">
        <f t="shared" si="2668"/>
        <v>Untreated Water</v>
      </c>
      <c r="L18021">
        <v>20</v>
      </c>
      <c r="M18021" t="s">
        <v>11460</v>
      </c>
      <c r="N18021">
        <v>355</v>
      </c>
      <c r="O18021">
        <v>2.5000000000000001E-2</v>
      </c>
      <c r="P18021">
        <v>40</v>
      </c>
      <c r="Q18021">
        <v>7.5</v>
      </c>
    </row>
    <row r="18022" spans="1:17" hidden="1" x14ac:dyDescent="0.3">
      <c r="A18022" t="s">
        <v>69518</v>
      </c>
      <c r="B18022" t="s">
        <v>69519</v>
      </c>
      <c r="C18022" s="1" t="str">
        <f t="shared" si="2669"/>
        <v>21:0802</v>
      </c>
      <c r="D18022" s="1" t="str">
        <f t="shared" si="2670"/>
        <v>21:0227</v>
      </c>
      <c r="E18022" t="s">
        <v>69520</v>
      </c>
      <c r="F18022" t="s">
        <v>69521</v>
      </c>
      <c r="H18022">
        <v>45.481062899999998</v>
      </c>
      <c r="I18022">
        <v>-66.982642999999996</v>
      </c>
      <c r="J18022" s="1" t="str">
        <f t="shared" si="2667"/>
        <v>Fluid (stream)</v>
      </c>
      <c r="K18022" s="1" t="str">
        <f t="shared" si="2668"/>
        <v>Untreated Water</v>
      </c>
      <c r="L18022">
        <v>20</v>
      </c>
      <c r="M18022" t="s">
        <v>11465</v>
      </c>
      <c r="N18022">
        <v>356</v>
      </c>
      <c r="O18022">
        <v>2.5000000000000001E-2</v>
      </c>
      <c r="P18022">
        <v>40</v>
      </c>
      <c r="Q18022">
        <v>6.9</v>
      </c>
    </row>
    <row r="18023" spans="1:17" hidden="1" x14ac:dyDescent="0.3">
      <c r="A18023" t="s">
        <v>69522</v>
      </c>
      <c r="B18023" t="s">
        <v>69523</v>
      </c>
      <c r="C18023" s="1" t="str">
        <f t="shared" si="2669"/>
        <v>21:0802</v>
      </c>
      <c r="D18023" s="1" t="str">
        <f t="shared" si="2670"/>
        <v>21:0227</v>
      </c>
      <c r="E18023" t="s">
        <v>69524</v>
      </c>
      <c r="F18023" t="s">
        <v>69525</v>
      </c>
      <c r="H18023">
        <v>45.472861299999998</v>
      </c>
      <c r="I18023">
        <v>-66.942148799999998</v>
      </c>
      <c r="J18023" s="1" t="str">
        <f t="shared" si="2667"/>
        <v>Fluid (stream)</v>
      </c>
      <c r="K18023" s="1" t="str">
        <f t="shared" si="2668"/>
        <v>Untreated Water</v>
      </c>
      <c r="L18023">
        <v>20</v>
      </c>
      <c r="M18023" t="s">
        <v>11470</v>
      </c>
      <c r="N18023">
        <v>357</v>
      </c>
      <c r="O18023">
        <v>2.5000000000000001E-2</v>
      </c>
      <c r="P18023">
        <v>40</v>
      </c>
      <c r="Q18023">
        <v>7.6</v>
      </c>
    </row>
    <row r="18024" spans="1:17" hidden="1" x14ac:dyDescent="0.3">
      <c r="A18024" t="s">
        <v>69526</v>
      </c>
      <c r="B18024" t="s">
        <v>69527</v>
      </c>
      <c r="C18024" s="1" t="str">
        <f t="shared" si="2669"/>
        <v>21:0802</v>
      </c>
      <c r="D18024" s="1" t="str">
        <f t="shared" si="2670"/>
        <v>21:0227</v>
      </c>
      <c r="E18024" t="s">
        <v>69528</v>
      </c>
      <c r="F18024" t="s">
        <v>69529</v>
      </c>
      <c r="H18024">
        <v>45.439669100000003</v>
      </c>
      <c r="I18024">
        <v>-66.794243499999993</v>
      </c>
      <c r="J18024" s="1" t="str">
        <f t="shared" si="2667"/>
        <v>Fluid (stream)</v>
      </c>
      <c r="K18024" s="1" t="str">
        <f t="shared" si="2668"/>
        <v>Untreated Water</v>
      </c>
      <c r="L18024">
        <v>20</v>
      </c>
      <c r="M18024" t="s">
        <v>11475</v>
      </c>
      <c r="N18024">
        <v>358</v>
      </c>
      <c r="O18024">
        <v>2.5000000000000001E-2</v>
      </c>
      <c r="P18024">
        <v>190</v>
      </c>
      <c r="Q18024">
        <v>7</v>
      </c>
    </row>
    <row r="18025" spans="1:17" hidden="1" x14ac:dyDescent="0.3">
      <c r="A18025" t="s">
        <v>69530</v>
      </c>
      <c r="B18025" t="s">
        <v>69531</v>
      </c>
      <c r="C18025" s="1" t="str">
        <f t="shared" si="2669"/>
        <v>21:0802</v>
      </c>
      <c r="D18025" s="1" t="str">
        <f t="shared" si="2670"/>
        <v>21:0227</v>
      </c>
      <c r="E18025" t="s">
        <v>69532</v>
      </c>
      <c r="F18025" t="s">
        <v>69533</v>
      </c>
      <c r="H18025">
        <v>45.450566500000001</v>
      </c>
      <c r="I18025">
        <v>-66.786644499999994</v>
      </c>
      <c r="J18025" s="1" t="str">
        <f t="shared" si="2667"/>
        <v>Fluid (stream)</v>
      </c>
      <c r="K18025" s="1" t="str">
        <f t="shared" si="2668"/>
        <v>Untreated Water</v>
      </c>
      <c r="L18025">
        <v>20</v>
      </c>
      <c r="M18025" t="s">
        <v>11480</v>
      </c>
      <c r="N18025">
        <v>359</v>
      </c>
      <c r="O18025">
        <v>2.5000000000000001E-2</v>
      </c>
      <c r="P18025">
        <v>320</v>
      </c>
      <c r="Q18025">
        <v>7.2</v>
      </c>
    </row>
    <row r="18026" spans="1:17" hidden="1" x14ac:dyDescent="0.3">
      <c r="A18026" t="s">
        <v>69534</v>
      </c>
      <c r="B18026" t="s">
        <v>69535</v>
      </c>
      <c r="C18026" s="1" t="str">
        <f t="shared" si="2669"/>
        <v>21:0802</v>
      </c>
      <c r="D18026" s="1" t="str">
        <f t="shared" si="2670"/>
        <v>21:0227</v>
      </c>
      <c r="E18026" t="s">
        <v>69536</v>
      </c>
      <c r="F18026" t="s">
        <v>69537</v>
      </c>
      <c r="H18026">
        <v>45.446267200000001</v>
      </c>
      <c r="I18026">
        <v>-66.757733700000003</v>
      </c>
      <c r="J18026" s="1" t="str">
        <f t="shared" si="2667"/>
        <v>Fluid (stream)</v>
      </c>
      <c r="K18026" s="1" t="str">
        <f t="shared" si="2668"/>
        <v>Untreated Water</v>
      </c>
      <c r="L18026">
        <v>20</v>
      </c>
      <c r="M18026" t="s">
        <v>12548</v>
      </c>
      <c r="N18026">
        <v>360</v>
      </c>
      <c r="O18026">
        <v>2.5000000000000001E-2</v>
      </c>
      <c r="P18026">
        <v>100</v>
      </c>
      <c r="Q18026">
        <v>6</v>
      </c>
    </row>
    <row r="18027" spans="1:17" hidden="1" x14ac:dyDescent="0.3">
      <c r="A18027" t="s">
        <v>69538</v>
      </c>
      <c r="B18027" t="s">
        <v>69539</v>
      </c>
      <c r="C18027" s="1" t="str">
        <f t="shared" si="2669"/>
        <v>21:0802</v>
      </c>
      <c r="D18027" s="1" t="str">
        <f t="shared" si="2670"/>
        <v>21:0227</v>
      </c>
      <c r="E18027" t="s">
        <v>69540</v>
      </c>
      <c r="F18027" t="s">
        <v>69541</v>
      </c>
      <c r="H18027">
        <v>45.437668600000002</v>
      </c>
      <c r="I18027">
        <v>-66.759442300000003</v>
      </c>
      <c r="J18027" s="1" t="str">
        <f t="shared" si="2667"/>
        <v>Fluid (stream)</v>
      </c>
      <c r="K18027" s="1" t="str">
        <f t="shared" si="2668"/>
        <v>Untreated Water</v>
      </c>
      <c r="L18027">
        <v>21</v>
      </c>
      <c r="M18027" t="s">
        <v>11392</v>
      </c>
      <c r="N18027">
        <v>361</v>
      </c>
      <c r="O18027">
        <v>2.5000000000000001E-2</v>
      </c>
      <c r="P18027">
        <v>150</v>
      </c>
      <c r="Q18027">
        <v>6.5</v>
      </c>
    </row>
    <row r="18028" spans="1:17" hidden="1" x14ac:dyDescent="0.3">
      <c r="A18028" t="s">
        <v>69542</v>
      </c>
      <c r="B18028" t="s">
        <v>69543</v>
      </c>
      <c r="C18028" s="1" t="str">
        <f t="shared" si="2669"/>
        <v>21:0802</v>
      </c>
      <c r="D18028" s="1" t="str">
        <f t="shared" si="2670"/>
        <v>21:0227</v>
      </c>
      <c r="E18028" t="s">
        <v>69544</v>
      </c>
      <c r="F18028" t="s">
        <v>69545</v>
      </c>
      <c r="H18028">
        <v>45.433464899999997</v>
      </c>
      <c r="I18028">
        <v>-66.757141099999998</v>
      </c>
      <c r="J18028" s="1" t="str">
        <f t="shared" si="2667"/>
        <v>Fluid (stream)</v>
      </c>
      <c r="K18028" s="1" t="str">
        <f t="shared" si="2668"/>
        <v>Untreated Water</v>
      </c>
      <c r="L18028">
        <v>21</v>
      </c>
      <c r="M18028" t="s">
        <v>11397</v>
      </c>
      <c r="N18028">
        <v>362</v>
      </c>
      <c r="O18028">
        <v>2.5000000000000001E-2</v>
      </c>
      <c r="P18028">
        <v>80</v>
      </c>
      <c r="Q18028">
        <v>6.5</v>
      </c>
    </row>
    <row r="18029" spans="1:17" hidden="1" x14ac:dyDescent="0.3">
      <c r="A18029" t="s">
        <v>69546</v>
      </c>
      <c r="B18029" t="s">
        <v>69547</v>
      </c>
      <c r="C18029" s="1" t="str">
        <f t="shared" si="2669"/>
        <v>21:0802</v>
      </c>
      <c r="D18029" s="1" t="str">
        <f t="shared" si="2670"/>
        <v>21:0227</v>
      </c>
      <c r="E18029" t="s">
        <v>69548</v>
      </c>
      <c r="F18029" t="s">
        <v>69549</v>
      </c>
      <c r="H18029">
        <v>45.435167399999997</v>
      </c>
      <c r="I18029">
        <v>-66.765933799999999</v>
      </c>
      <c r="J18029" s="1" t="str">
        <f t="shared" si="2667"/>
        <v>Fluid (stream)</v>
      </c>
      <c r="K18029" s="1" t="str">
        <f t="shared" si="2668"/>
        <v>Untreated Water</v>
      </c>
      <c r="L18029">
        <v>21</v>
      </c>
      <c r="M18029" t="s">
        <v>11402</v>
      </c>
      <c r="N18029">
        <v>363</v>
      </c>
      <c r="O18029">
        <v>2.5000000000000001E-2</v>
      </c>
      <c r="P18029">
        <v>250</v>
      </c>
      <c r="Q18029">
        <v>7</v>
      </c>
    </row>
    <row r="18030" spans="1:17" hidden="1" x14ac:dyDescent="0.3">
      <c r="A18030" t="s">
        <v>69550</v>
      </c>
      <c r="B18030" t="s">
        <v>69551</v>
      </c>
      <c r="C18030" s="1" t="str">
        <f t="shared" si="2669"/>
        <v>21:0802</v>
      </c>
      <c r="D18030" s="1" t="str">
        <f t="shared" si="2670"/>
        <v>21:0227</v>
      </c>
      <c r="E18030" t="s">
        <v>69552</v>
      </c>
      <c r="F18030" t="s">
        <v>69553</v>
      </c>
      <c r="H18030">
        <v>45.391967800000003</v>
      </c>
      <c r="I18030">
        <v>-66.953645499999993</v>
      </c>
      <c r="J18030" s="1" t="str">
        <f t="shared" si="2667"/>
        <v>Fluid (stream)</v>
      </c>
      <c r="K18030" s="1" t="str">
        <f t="shared" si="2668"/>
        <v>Untreated Water</v>
      </c>
      <c r="L18030">
        <v>21</v>
      </c>
      <c r="M18030" t="s">
        <v>11411</v>
      </c>
      <c r="N18030">
        <v>364</v>
      </c>
      <c r="O18030">
        <v>2.5000000000000001E-2</v>
      </c>
      <c r="P18030">
        <v>130</v>
      </c>
      <c r="Q18030">
        <v>6.9</v>
      </c>
    </row>
    <row r="18031" spans="1:17" hidden="1" x14ac:dyDescent="0.3">
      <c r="A18031" t="s">
        <v>69554</v>
      </c>
      <c r="B18031" t="s">
        <v>69555</v>
      </c>
      <c r="C18031" s="1" t="str">
        <f t="shared" si="2669"/>
        <v>21:0802</v>
      </c>
      <c r="D18031" s="1" t="str">
        <f t="shared" si="2670"/>
        <v>21:0227</v>
      </c>
      <c r="E18031" t="s">
        <v>69556</v>
      </c>
      <c r="F18031" t="s">
        <v>69557</v>
      </c>
      <c r="H18031">
        <v>45.393363200000003</v>
      </c>
      <c r="I18031">
        <v>-66.9491364</v>
      </c>
      <c r="J18031" s="1" t="str">
        <f t="shared" si="2667"/>
        <v>Fluid (stream)</v>
      </c>
      <c r="K18031" s="1" t="str">
        <f t="shared" si="2668"/>
        <v>Untreated Water</v>
      </c>
      <c r="L18031">
        <v>21</v>
      </c>
      <c r="M18031" t="s">
        <v>11416</v>
      </c>
      <c r="N18031">
        <v>365</v>
      </c>
    </row>
    <row r="18032" spans="1:17" hidden="1" x14ac:dyDescent="0.3">
      <c r="A18032" t="s">
        <v>69558</v>
      </c>
      <c r="B18032" t="s">
        <v>69559</v>
      </c>
      <c r="C18032" s="1" t="str">
        <f t="shared" si="2669"/>
        <v>21:0802</v>
      </c>
      <c r="D18032" s="1" t="str">
        <f t="shared" si="2670"/>
        <v>21:0227</v>
      </c>
      <c r="E18032" t="s">
        <v>69560</v>
      </c>
      <c r="F18032" t="s">
        <v>69561</v>
      </c>
      <c r="H18032">
        <v>45.4567622</v>
      </c>
      <c r="I18032">
        <v>-66.838035199999993</v>
      </c>
      <c r="J18032" s="1" t="str">
        <f t="shared" si="2667"/>
        <v>Fluid (stream)</v>
      </c>
      <c r="K18032" s="1" t="str">
        <f t="shared" si="2668"/>
        <v>Untreated Water</v>
      </c>
      <c r="L18032">
        <v>21</v>
      </c>
      <c r="M18032" t="s">
        <v>11421</v>
      </c>
      <c r="N18032">
        <v>366</v>
      </c>
      <c r="O18032">
        <v>2.5000000000000001E-2</v>
      </c>
      <c r="P18032">
        <v>400</v>
      </c>
      <c r="Q18032">
        <v>7.1</v>
      </c>
    </row>
    <row r="18033" spans="1:17" hidden="1" x14ac:dyDescent="0.3">
      <c r="A18033" t="s">
        <v>69562</v>
      </c>
      <c r="B18033" t="s">
        <v>69563</v>
      </c>
      <c r="C18033" s="1" t="str">
        <f t="shared" si="2669"/>
        <v>21:0802</v>
      </c>
      <c r="D18033" s="1" t="str">
        <f t="shared" si="2670"/>
        <v>21:0227</v>
      </c>
      <c r="E18033" t="s">
        <v>69564</v>
      </c>
      <c r="F18033" t="s">
        <v>69565</v>
      </c>
      <c r="H18033">
        <v>45.4628631</v>
      </c>
      <c r="I18033">
        <v>-66.811937999999998</v>
      </c>
      <c r="J18033" s="1" t="str">
        <f t="shared" si="2667"/>
        <v>Fluid (stream)</v>
      </c>
      <c r="K18033" s="1" t="str">
        <f t="shared" si="2668"/>
        <v>Untreated Water</v>
      </c>
      <c r="L18033">
        <v>21</v>
      </c>
      <c r="M18033" t="s">
        <v>11426</v>
      </c>
      <c r="N18033">
        <v>367</v>
      </c>
      <c r="O18033">
        <v>2.5000000000000001E-2</v>
      </c>
      <c r="P18033">
        <v>300</v>
      </c>
      <c r="Q18033">
        <v>6.8</v>
      </c>
    </row>
    <row r="18034" spans="1:17" hidden="1" x14ac:dyDescent="0.3">
      <c r="A18034" t="s">
        <v>69566</v>
      </c>
      <c r="B18034" t="s">
        <v>69567</v>
      </c>
      <c r="C18034" s="1" t="str">
        <f t="shared" si="2669"/>
        <v>21:0802</v>
      </c>
      <c r="D18034" s="1" t="str">
        <f t="shared" si="2670"/>
        <v>21:0227</v>
      </c>
      <c r="E18034" t="s">
        <v>69568</v>
      </c>
      <c r="F18034" t="s">
        <v>69569</v>
      </c>
      <c r="H18034">
        <v>45.457567400000002</v>
      </c>
      <c r="I18034">
        <v>-66.812245099999998</v>
      </c>
      <c r="J18034" s="1" t="str">
        <f t="shared" si="2667"/>
        <v>Fluid (stream)</v>
      </c>
      <c r="K18034" s="1" t="str">
        <f t="shared" si="2668"/>
        <v>Untreated Water</v>
      </c>
      <c r="L18034">
        <v>21</v>
      </c>
      <c r="M18034" t="s">
        <v>11440</v>
      </c>
      <c r="N18034">
        <v>368</v>
      </c>
      <c r="O18034">
        <v>2.5000000000000001E-2</v>
      </c>
      <c r="P18034">
        <v>580</v>
      </c>
      <c r="Q18034">
        <v>7</v>
      </c>
    </row>
    <row r="18035" spans="1:17" hidden="1" x14ac:dyDescent="0.3">
      <c r="A18035" t="s">
        <v>69570</v>
      </c>
      <c r="B18035" t="s">
        <v>69571</v>
      </c>
      <c r="C18035" s="1" t="str">
        <f t="shared" si="2669"/>
        <v>21:0802</v>
      </c>
      <c r="D18035" s="1" t="str">
        <f t="shared" si="2670"/>
        <v>21:0227</v>
      </c>
      <c r="E18035" t="s">
        <v>69572</v>
      </c>
      <c r="F18035" t="s">
        <v>69573</v>
      </c>
      <c r="H18035">
        <v>45.459260100000002</v>
      </c>
      <c r="I18035">
        <v>-66.984545800000006</v>
      </c>
      <c r="J18035" s="1" t="str">
        <f t="shared" si="2667"/>
        <v>Fluid (stream)</v>
      </c>
      <c r="K18035" s="1" t="str">
        <f t="shared" si="2668"/>
        <v>Untreated Water</v>
      </c>
      <c r="L18035">
        <v>21</v>
      </c>
      <c r="M18035" t="s">
        <v>11445</v>
      </c>
      <c r="N18035">
        <v>369</v>
      </c>
    </row>
    <row r="18036" spans="1:17" hidden="1" x14ac:dyDescent="0.3">
      <c r="A18036" t="s">
        <v>69574</v>
      </c>
      <c r="B18036" t="s">
        <v>69575</v>
      </c>
      <c r="C18036" s="1" t="str">
        <f t="shared" si="2669"/>
        <v>21:0802</v>
      </c>
      <c r="D18036" s="1" t="str">
        <f t="shared" si="2670"/>
        <v>21:0227</v>
      </c>
      <c r="E18036" t="s">
        <v>69576</v>
      </c>
      <c r="F18036" t="s">
        <v>69577</v>
      </c>
      <c r="H18036">
        <v>45.473566900000002</v>
      </c>
      <c r="I18036">
        <v>-66.804039599999996</v>
      </c>
      <c r="J18036" s="1" t="str">
        <f t="shared" si="2667"/>
        <v>Fluid (stream)</v>
      </c>
      <c r="K18036" s="1" t="str">
        <f t="shared" si="2668"/>
        <v>Untreated Water</v>
      </c>
      <c r="L18036">
        <v>21</v>
      </c>
      <c r="M18036" t="s">
        <v>11431</v>
      </c>
      <c r="N18036">
        <v>370</v>
      </c>
      <c r="O18036">
        <v>7.0000000000000007E-2</v>
      </c>
      <c r="P18036">
        <v>500</v>
      </c>
      <c r="Q18036">
        <v>6.2</v>
      </c>
    </row>
    <row r="18037" spans="1:17" hidden="1" x14ac:dyDescent="0.3">
      <c r="A18037" t="s">
        <v>69578</v>
      </c>
      <c r="B18037" t="s">
        <v>69579</v>
      </c>
      <c r="C18037" s="1" t="str">
        <f t="shared" si="2669"/>
        <v>21:0802</v>
      </c>
      <c r="D18037" s="1" t="str">
        <f t="shared" ref="D18037:D18057" si="2671">HYPERLINK("http://geochem.nrcan.gc.ca/cdogs/content/svy/svy210227_e.htm", "21:0227")</f>
        <v>21:0227</v>
      </c>
      <c r="E18037" t="s">
        <v>69576</v>
      </c>
      <c r="F18037" t="s">
        <v>69580</v>
      </c>
      <c r="H18037">
        <v>45.473566900000002</v>
      </c>
      <c r="I18037">
        <v>-66.804039599999996</v>
      </c>
      <c r="J18037" s="1" t="str">
        <f t="shared" si="2667"/>
        <v>Fluid (stream)</v>
      </c>
      <c r="K18037" s="1" t="str">
        <f t="shared" si="2668"/>
        <v>Untreated Water</v>
      </c>
      <c r="L18037">
        <v>21</v>
      </c>
      <c r="M18037" t="s">
        <v>11435</v>
      </c>
      <c r="N18037">
        <v>371</v>
      </c>
      <c r="O18037">
        <v>0.12</v>
      </c>
      <c r="P18037">
        <v>510</v>
      </c>
      <c r="Q18037">
        <v>6.3</v>
      </c>
    </row>
    <row r="18038" spans="1:17" hidden="1" x14ac:dyDescent="0.3">
      <c r="A18038" t="s">
        <v>69581</v>
      </c>
      <c r="B18038" t="s">
        <v>69582</v>
      </c>
      <c r="C18038" s="1" t="str">
        <f t="shared" si="2669"/>
        <v>21:0802</v>
      </c>
      <c r="D18038" s="1" t="str">
        <f t="shared" si="2671"/>
        <v>21:0227</v>
      </c>
      <c r="E18038" t="s">
        <v>69583</v>
      </c>
      <c r="F18038" t="s">
        <v>69584</v>
      </c>
      <c r="H18038">
        <v>45.4544693</v>
      </c>
      <c r="I18038">
        <v>-66.823939300000006</v>
      </c>
      <c r="J18038" s="1" t="str">
        <f t="shared" si="2667"/>
        <v>Fluid (stream)</v>
      </c>
      <c r="K18038" s="1" t="str">
        <f t="shared" si="2668"/>
        <v>Untreated Water</v>
      </c>
      <c r="L18038">
        <v>21</v>
      </c>
      <c r="M18038" t="s">
        <v>11450</v>
      </c>
      <c r="N18038">
        <v>372</v>
      </c>
      <c r="O18038">
        <v>2.5000000000000001E-2</v>
      </c>
      <c r="P18038">
        <v>410</v>
      </c>
      <c r="Q18038">
        <v>7</v>
      </c>
    </row>
    <row r="18039" spans="1:17" hidden="1" x14ac:dyDescent="0.3">
      <c r="A18039" t="s">
        <v>69585</v>
      </c>
      <c r="B18039" t="s">
        <v>69586</v>
      </c>
      <c r="C18039" s="1" t="str">
        <f t="shared" si="2669"/>
        <v>21:0802</v>
      </c>
      <c r="D18039" s="1" t="str">
        <f t="shared" si="2671"/>
        <v>21:0227</v>
      </c>
      <c r="E18039" t="s">
        <v>69587</v>
      </c>
      <c r="F18039" t="s">
        <v>69588</v>
      </c>
      <c r="H18039">
        <v>45.462468899999998</v>
      </c>
      <c r="I18039">
        <v>-66.852834099999995</v>
      </c>
      <c r="J18039" s="1" t="str">
        <f t="shared" si="2667"/>
        <v>Fluid (stream)</v>
      </c>
      <c r="K18039" s="1" t="str">
        <f t="shared" si="2668"/>
        <v>Untreated Water</v>
      </c>
      <c r="L18039">
        <v>21</v>
      </c>
      <c r="M18039" t="s">
        <v>11460</v>
      </c>
      <c r="N18039">
        <v>373</v>
      </c>
      <c r="O18039">
        <v>2.5000000000000001E-2</v>
      </c>
      <c r="P18039">
        <v>360</v>
      </c>
      <c r="Q18039">
        <v>7.2</v>
      </c>
    </row>
    <row r="18040" spans="1:17" hidden="1" x14ac:dyDescent="0.3">
      <c r="A18040" t="s">
        <v>69589</v>
      </c>
      <c r="B18040" t="s">
        <v>69590</v>
      </c>
      <c r="C18040" s="1" t="str">
        <f t="shared" si="2669"/>
        <v>21:0802</v>
      </c>
      <c r="D18040" s="1" t="str">
        <f t="shared" si="2671"/>
        <v>21:0227</v>
      </c>
      <c r="E18040" t="s">
        <v>69591</v>
      </c>
      <c r="F18040" t="s">
        <v>69592</v>
      </c>
      <c r="H18040">
        <v>45.407871100000001</v>
      </c>
      <c r="I18040">
        <v>-66.767533900000004</v>
      </c>
      <c r="J18040" s="1" t="str">
        <f t="shared" si="2667"/>
        <v>Fluid (stream)</v>
      </c>
      <c r="K18040" s="1" t="str">
        <f t="shared" si="2668"/>
        <v>Untreated Water</v>
      </c>
      <c r="L18040">
        <v>21</v>
      </c>
      <c r="M18040" t="s">
        <v>11465</v>
      </c>
      <c r="N18040">
        <v>374</v>
      </c>
      <c r="O18040">
        <v>2.5000000000000001E-2</v>
      </c>
      <c r="P18040">
        <v>120</v>
      </c>
      <c r="Q18040">
        <v>6.7</v>
      </c>
    </row>
    <row r="18041" spans="1:17" hidden="1" x14ac:dyDescent="0.3">
      <c r="A18041" t="s">
        <v>69593</v>
      </c>
      <c r="B18041" t="s">
        <v>69594</v>
      </c>
      <c r="C18041" s="1" t="str">
        <f t="shared" si="2669"/>
        <v>21:0802</v>
      </c>
      <c r="D18041" s="1" t="str">
        <f t="shared" si="2671"/>
        <v>21:0227</v>
      </c>
      <c r="E18041" t="s">
        <v>69595</v>
      </c>
      <c r="F18041" t="s">
        <v>69596</v>
      </c>
      <c r="H18041">
        <v>45.389666900000002</v>
      </c>
      <c r="I18041">
        <v>-66.750838799999997</v>
      </c>
      <c r="J18041" s="1" t="str">
        <f t="shared" ref="J18041:J18104" si="2672">HYPERLINK("http://geochem.nrcan.gc.ca/cdogs/content/kwd/kwd020018_e.htm", "Fluid (stream)")</f>
        <v>Fluid (stream)</v>
      </c>
      <c r="K18041" s="1" t="str">
        <f t="shared" ref="K18041:K18104" si="2673">HYPERLINK("http://geochem.nrcan.gc.ca/cdogs/content/kwd/kwd080007_e.htm", "Untreated Water")</f>
        <v>Untreated Water</v>
      </c>
      <c r="L18041">
        <v>21</v>
      </c>
      <c r="M18041" t="s">
        <v>11470</v>
      </c>
      <c r="N18041">
        <v>375</v>
      </c>
      <c r="O18041">
        <v>2.5000000000000001E-2</v>
      </c>
      <c r="P18041">
        <v>110</v>
      </c>
      <c r="Q18041">
        <v>6.5</v>
      </c>
    </row>
    <row r="18042" spans="1:17" hidden="1" x14ac:dyDescent="0.3">
      <c r="A18042" t="s">
        <v>69597</v>
      </c>
      <c r="B18042" t="s">
        <v>69598</v>
      </c>
      <c r="C18042" s="1" t="str">
        <f t="shared" si="2669"/>
        <v>21:0802</v>
      </c>
      <c r="D18042" s="1" t="str">
        <f t="shared" si="2671"/>
        <v>21:0227</v>
      </c>
      <c r="E18042" t="s">
        <v>69599</v>
      </c>
      <c r="F18042" t="s">
        <v>69600</v>
      </c>
      <c r="H18042">
        <v>45.400364600000003</v>
      </c>
      <c r="I18042">
        <v>-66.750133199999993</v>
      </c>
      <c r="J18042" s="1" t="str">
        <f t="shared" si="2672"/>
        <v>Fluid (stream)</v>
      </c>
      <c r="K18042" s="1" t="str">
        <f t="shared" si="2673"/>
        <v>Untreated Water</v>
      </c>
      <c r="L18042">
        <v>21</v>
      </c>
      <c r="M18042" t="s">
        <v>11475</v>
      </c>
      <c r="N18042">
        <v>376</v>
      </c>
      <c r="O18042">
        <v>2.5000000000000001E-2</v>
      </c>
      <c r="P18042">
        <v>130</v>
      </c>
      <c r="Q18042">
        <v>6.6</v>
      </c>
    </row>
    <row r="18043" spans="1:17" hidden="1" x14ac:dyDescent="0.3">
      <c r="A18043" t="s">
        <v>69601</v>
      </c>
      <c r="B18043" t="s">
        <v>69602</v>
      </c>
      <c r="C18043" s="1" t="str">
        <f t="shared" si="2669"/>
        <v>21:0802</v>
      </c>
      <c r="D18043" s="1" t="str">
        <f t="shared" si="2671"/>
        <v>21:0227</v>
      </c>
      <c r="E18043" t="s">
        <v>69603</v>
      </c>
      <c r="F18043" t="s">
        <v>69604</v>
      </c>
      <c r="H18043">
        <v>45.334867199999998</v>
      </c>
      <c r="I18043">
        <v>-66.787735900000001</v>
      </c>
      <c r="J18043" s="1" t="str">
        <f t="shared" si="2672"/>
        <v>Fluid (stream)</v>
      </c>
      <c r="K18043" s="1" t="str">
        <f t="shared" si="2673"/>
        <v>Untreated Water</v>
      </c>
      <c r="L18043">
        <v>21</v>
      </c>
      <c r="M18043" t="s">
        <v>11480</v>
      </c>
      <c r="N18043">
        <v>377</v>
      </c>
      <c r="O18043">
        <v>0.05</v>
      </c>
      <c r="P18043">
        <v>150</v>
      </c>
      <c r="Q18043">
        <v>6.6</v>
      </c>
    </row>
    <row r="18044" spans="1:17" hidden="1" x14ac:dyDescent="0.3">
      <c r="A18044" t="s">
        <v>69605</v>
      </c>
      <c r="B18044" t="s">
        <v>69606</v>
      </c>
      <c r="C18044" s="1" t="str">
        <f t="shared" si="2669"/>
        <v>21:0802</v>
      </c>
      <c r="D18044" s="1" t="str">
        <f t="shared" si="2671"/>
        <v>21:0227</v>
      </c>
      <c r="E18044" t="s">
        <v>69607</v>
      </c>
      <c r="F18044" t="s">
        <v>69608</v>
      </c>
      <c r="H18044">
        <v>45.340366799999998</v>
      </c>
      <c r="I18044">
        <v>-66.799838600000001</v>
      </c>
      <c r="J18044" s="1" t="str">
        <f t="shared" si="2672"/>
        <v>Fluid (stream)</v>
      </c>
      <c r="K18044" s="1" t="str">
        <f t="shared" si="2673"/>
        <v>Untreated Water</v>
      </c>
      <c r="L18044">
        <v>21</v>
      </c>
      <c r="M18044" t="s">
        <v>12548</v>
      </c>
      <c r="N18044">
        <v>378</v>
      </c>
      <c r="O18044">
        <v>0.05</v>
      </c>
      <c r="P18044">
        <v>150</v>
      </c>
      <c r="Q18044">
        <v>6.6</v>
      </c>
    </row>
    <row r="18045" spans="1:17" hidden="1" x14ac:dyDescent="0.3">
      <c r="A18045" t="s">
        <v>69609</v>
      </c>
      <c r="B18045" t="s">
        <v>69610</v>
      </c>
      <c r="C18045" s="1" t="str">
        <f t="shared" si="2669"/>
        <v>21:0802</v>
      </c>
      <c r="D18045" s="1" t="str">
        <f t="shared" si="2671"/>
        <v>21:0227</v>
      </c>
      <c r="E18045" t="s">
        <v>69611</v>
      </c>
      <c r="F18045" t="s">
        <v>69612</v>
      </c>
      <c r="H18045">
        <v>45.346664500000003</v>
      </c>
      <c r="I18045">
        <v>-66.793135500000005</v>
      </c>
      <c r="J18045" s="1" t="str">
        <f t="shared" si="2672"/>
        <v>Fluid (stream)</v>
      </c>
      <c r="K18045" s="1" t="str">
        <f t="shared" si="2673"/>
        <v>Untreated Water</v>
      </c>
      <c r="L18045">
        <v>22</v>
      </c>
      <c r="M18045" t="s">
        <v>11431</v>
      </c>
      <c r="N18045">
        <v>379</v>
      </c>
      <c r="O18045">
        <v>2.5000000000000001E-2</v>
      </c>
      <c r="P18045">
        <v>100</v>
      </c>
      <c r="Q18045">
        <v>6.4</v>
      </c>
    </row>
    <row r="18046" spans="1:17" hidden="1" x14ac:dyDescent="0.3">
      <c r="A18046" t="s">
        <v>69613</v>
      </c>
      <c r="B18046" t="s">
        <v>69614</v>
      </c>
      <c r="C18046" s="1" t="str">
        <f t="shared" si="2669"/>
        <v>21:0802</v>
      </c>
      <c r="D18046" s="1" t="str">
        <f t="shared" si="2671"/>
        <v>21:0227</v>
      </c>
      <c r="E18046" t="s">
        <v>69611</v>
      </c>
      <c r="F18046" t="s">
        <v>69615</v>
      </c>
      <c r="H18046">
        <v>45.346664500000003</v>
      </c>
      <c r="I18046">
        <v>-66.793135500000005</v>
      </c>
      <c r="J18046" s="1" t="str">
        <f t="shared" si="2672"/>
        <v>Fluid (stream)</v>
      </c>
      <c r="K18046" s="1" t="str">
        <f t="shared" si="2673"/>
        <v>Untreated Water</v>
      </c>
      <c r="L18046">
        <v>22</v>
      </c>
      <c r="M18046" t="s">
        <v>11435</v>
      </c>
      <c r="N18046">
        <v>380</v>
      </c>
      <c r="O18046">
        <v>2.5000000000000001E-2</v>
      </c>
      <c r="P18046">
        <v>90</v>
      </c>
      <c r="Q18046">
        <v>6.5</v>
      </c>
    </row>
    <row r="18047" spans="1:17" hidden="1" x14ac:dyDescent="0.3">
      <c r="A18047" t="s">
        <v>69616</v>
      </c>
      <c r="B18047" t="s">
        <v>69617</v>
      </c>
      <c r="C18047" s="1" t="str">
        <f t="shared" si="2669"/>
        <v>21:0802</v>
      </c>
      <c r="D18047" s="1" t="str">
        <f t="shared" si="2671"/>
        <v>21:0227</v>
      </c>
      <c r="E18047" t="s">
        <v>69618</v>
      </c>
      <c r="F18047" t="s">
        <v>69619</v>
      </c>
      <c r="H18047">
        <v>45.360271400000002</v>
      </c>
      <c r="I18047">
        <v>-66.818742900000004</v>
      </c>
      <c r="J18047" s="1" t="str">
        <f t="shared" si="2672"/>
        <v>Fluid (stream)</v>
      </c>
      <c r="K18047" s="1" t="str">
        <f t="shared" si="2673"/>
        <v>Untreated Water</v>
      </c>
      <c r="L18047">
        <v>22</v>
      </c>
      <c r="M18047" t="s">
        <v>11392</v>
      </c>
      <c r="N18047">
        <v>381</v>
      </c>
      <c r="O18047">
        <v>2.5000000000000001E-2</v>
      </c>
      <c r="P18047">
        <v>100</v>
      </c>
      <c r="Q18047">
        <v>6.4</v>
      </c>
    </row>
    <row r="18048" spans="1:17" hidden="1" x14ac:dyDescent="0.3">
      <c r="A18048" t="s">
        <v>69620</v>
      </c>
      <c r="B18048" t="s">
        <v>69621</v>
      </c>
      <c r="C18048" s="1" t="str">
        <f t="shared" si="2669"/>
        <v>21:0802</v>
      </c>
      <c r="D18048" s="1" t="str">
        <f t="shared" si="2671"/>
        <v>21:0227</v>
      </c>
      <c r="E18048" t="s">
        <v>69622</v>
      </c>
      <c r="F18048" t="s">
        <v>69623</v>
      </c>
      <c r="H18048">
        <v>45.3571703</v>
      </c>
      <c r="I18048">
        <v>-66.833633899999995</v>
      </c>
      <c r="J18048" s="1" t="str">
        <f t="shared" si="2672"/>
        <v>Fluid (stream)</v>
      </c>
      <c r="K18048" s="1" t="str">
        <f t="shared" si="2673"/>
        <v>Untreated Water</v>
      </c>
      <c r="L18048">
        <v>22</v>
      </c>
      <c r="M18048" t="s">
        <v>11397</v>
      </c>
      <c r="N18048">
        <v>382</v>
      </c>
      <c r="O18048">
        <v>2.5000000000000001E-2</v>
      </c>
      <c r="P18048">
        <v>100</v>
      </c>
      <c r="Q18048">
        <v>6.5</v>
      </c>
    </row>
    <row r="18049" spans="1:17" hidden="1" x14ac:dyDescent="0.3">
      <c r="A18049" t="s">
        <v>69624</v>
      </c>
      <c r="B18049" t="s">
        <v>69625</v>
      </c>
      <c r="C18049" s="1" t="str">
        <f t="shared" si="2669"/>
        <v>21:0802</v>
      </c>
      <c r="D18049" s="1" t="str">
        <f t="shared" si="2671"/>
        <v>21:0227</v>
      </c>
      <c r="E18049" t="s">
        <v>69626</v>
      </c>
      <c r="F18049" t="s">
        <v>69627</v>
      </c>
      <c r="H18049">
        <v>45.354669600000001</v>
      </c>
      <c r="I18049">
        <v>-66.833244199999996</v>
      </c>
      <c r="J18049" s="1" t="str">
        <f t="shared" si="2672"/>
        <v>Fluid (stream)</v>
      </c>
      <c r="K18049" s="1" t="str">
        <f t="shared" si="2673"/>
        <v>Untreated Water</v>
      </c>
      <c r="L18049">
        <v>22</v>
      </c>
      <c r="M18049" t="s">
        <v>11402</v>
      </c>
      <c r="N18049">
        <v>383</v>
      </c>
      <c r="O18049">
        <v>2.5000000000000001E-2</v>
      </c>
      <c r="P18049">
        <v>100</v>
      </c>
      <c r="Q18049">
        <v>6</v>
      </c>
    </row>
    <row r="18050" spans="1:17" hidden="1" x14ac:dyDescent="0.3">
      <c r="A18050" t="s">
        <v>69628</v>
      </c>
      <c r="B18050" t="s">
        <v>69629</v>
      </c>
      <c r="C18050" s="1" t="str">
        <f t="shared" si="2669"/>
        <v>21:0802</v>
      </c>
      <c r="D18050" s="1" t="str">
        <f t="shared" si="2671"/>
        <v>21:0227</v>
      </c>
      <c r="E18050" t="s">
        <v>69630</v>
      </c>
      <c r="F18050" t="s">
        <v>69631</v>
      </c>
      <c r="H18050">
        <v>45.363371399999998</v>
      </c>
      <c r="I18050">
        <v>-66.804833400000007</v>
      </c>
      <c r="J18050" s="1" t="str">
        <f t="shared" si="2672"/>
        <v>Fluid (stream)</v>
      </c>
      <c r="K18050" s="1" t="str">
        <f t="shared" si="2673"/>
        <v>Untreated Water</v>
      </c>
      <c r="L18050">
        <v>22</v>
      </c>
      <c r="M18050" t="s">
        <v>11411</v>
      </c>
      <c r="N18050">
        <v>384</v>
      </c>
      <c r="O18050">
        <v>0.31</v>
      </c>
      <c r="P18050">
        <v>100</v>
      </c>
      <c r="Q18050">
        <v>6.3</v>
      </c>
    </row>
    <row r="18051" spans="1:17" hidden="1" x14ac:dyDescent="0.3">
      <c r="A18051" t="s">
        <v>69632</v>
      </c>
      <c r="B18051" t="s">
        <v>69633</v>
      </c>
      <c r="C18051" s="1" t="str">
        <f t="shared" ref="C18051:C18114" si="2674">HYPERLINK("http://geochem.nrcan.gc.ca/cdogs/content/bdl/bdl210802_e.htm", "21:0802")</f>
        <v>21:0802</v>
      </c>
      <c r="D18051" s="1" t="str">
        <f t="shared" si="2671"/>
        <v>21:0227</v>
      </c>
      <c r="E18051" t="s">
        <v>69634</v>
      </c>
      <c r="F18051" t="s">
        <v>69635</v>
      </c>
      <c r="H18051">
        <v>45.307469500000003</v>
      </c>
      <c r="I18051">
        <v>-66.751031800000007</v>
      </c>
      <c r="J18051" s="1" t="str">
        <f t="shared" si="2672"/>
        <v>Fluid (stream)</v>
      </c>
      <c r="K18051" s="1" t="str">
        <f t="shared" si="2673"/>
        <v>Untreated Water</v>
      </c>
      <c r="L18051">
        <v>22</v>
      </c>
      <c r="M18051" t="s">
        <v>11416</v>
      </c>
      <c r="N18051">
        <v>385</v>
      </c>
      <c r="O18051">
        <v>2.5000000000000001E-2</v>
      </c>
      <c r="P18051">
        <v>230</v>
      </c>
      <c r="Q18051">
        <v>6.4</v>
      </c>
    </row>
    <row r="18052" spans="1:17" hidden="1" x14ac:dyDescent="0.3">
      <c r="A18052" t="s">
        <v>69636</v>
      </c>
      <c r="B18052" t="s">
        <v>69637</v>
      </c>
      <c r="C18052" s="1" t="str">
        <f t="shared" si="2674"/>
        <v>21:0802</v>
      </c>
      <c r="D18052" s="1" t="str">
        <f t="shared" si="2671"/>
        <v>21:0227</v>
      </c>
      <c r="E18052" t="s">
        <v>69638</v>
      </c>
      <c r="F18052" t="s">
        <v>69639</v>
      </c>
      <c r="H18052">
        <v>45.305864800000002</v>
      </c>
      <c r="I18052">
        <v>-66.755942500000003</v>
      </c>
      <c r="J18052" s="1" t="str">
        <f t="shared" si="2672"/>
        <v>Fluid (stream)</v>
      </c>
      <c r="K18052" s="1" t="str">
        <f t="shared" si="2673"/>
        <v>Untreated Water</v>
      </c>
      <c r="L18052">
        <v>22</v>
      </c>
      <c r="M18052" t="s">
        <v>11421</v>
      </c>
      <c r="N18052">
        <v>386</v>
      </c>
      <c r="O18052">
        <v>2.5000000000000001E-2</v>
      </c>
      <c r="P18052">
        <v>200</v>
      </c>
      <c r="Q18052">
        <v>6.5</v>
      </c>
    </row>
    <row r="18053" spans="1:17" hidden="1" x14ac:dyDescent="0.3">
      <c r="A18053" t="s">
        <v>69640</v>
      </c>
      <c r="B18053" t="s">
        <v>69641</v>
      </c>
      <c r="C18053" s="1" t="str">
        <f t="shared" si="2674"/>
        <v>21:0802</v>
      </c>
      <c r="D18053" s="1" t="str">
        <f t="shared" si="2671"/>
        <v>21:0227</v>
      </c>
      <c r="E18053" t="s">
        <v>69642</v>
      </c>
      <c r="F18053" t="s">
        <v>69643</v>
      </c>
      <c r="H18053">
        <v>45.286070600000002</v>
      </c>
      <c r="I18053">
        <v>-66.780836800000003</v>
      </c>
      <c r="J18053" s="1" t="str">
        <f t="shared" si="2672"/>
        <v>Fluid (stream)</v>
      </c>
      <c r="K18053" s="1" t="str">
        <f t="shared" si="2673"/>
        <v>Untreated Water</v>
      </c>
      <c r="L18053">
        <v>22</v>
      </c>
      <c r="M18053" t="s">
        <v>11426</v>
      </c>
      <c r="N18053">
        <v>387</v>
      </c>
      <c r="O18053">
        <v>2.5000000000000001E-2</v>
      </c>
      <c r="P18053">
        <v>110</v>
      </c>
      <c r="Q18053">
        <v>6.1</v>
      </c>
    </row>
    <row r="18054" spans="1:17" hidden="1" x14ac:dyDescent="0.3">
      <c r="A18054" t="s">
        <v>69644</v>
      </c>
      <c r="B18054" t="s">
        <v>69645</v>
      </c>
      <c r="C18054" s="1" t="str">
        <f t="shared" si="2674"/>
        <v>21:0802</v>
      </c>
      <c r="D18054" s="1" t="str">
        <f t="shared" si="2671"/>
        <v>21:0227</v>
      </c>
      <c r="E18054" t="s">
        <v>69646</v>
      </c>
      <c r="F18054" t="s">
        <v>69647</v>
      </c>
      <c r="H18054">
        <v>45.279269999999997</v>
      </c>
      <c r="I18054">
        <v>-66.755742600000005</v>
      </c>
      <c r="J18054" s="1" t="str">
        <f t="shared" si="2672"/>
        <v>Fluid (stream)</v>
      </c>
      <c r="K18054" s="1" t="str">
        <f t="shared" si="2673"/>
        <v>Untreated Water</v>
      </c>
      <c r="L18054">
        <v>22</v>
      </c>
      <c r="M18054" t="s">
        <v>11440</v>
      </c>
      <c r="N18054">
        <v>388</v>
      </c>
      <c r="O18054">
        <v>0.06</v>
      </c>
      <c r="P18054">
        <v>220</v>
      </c>
      <c r="Q18054">
        <v>6.5</v>
      </c>
    </row>
    <row r="18055" spans="1:17" hidden="1" x14ac:dyDescent="0.3">
      <c r="A18055" t="s">
        <v>69648</v>
      </c>
      <c r="B18055" t="s">
        <v>69649</v>
      </c>
      <c r="C18055" s="1" t="str">
        <f t="shared" si="2674"/>
        <v>21:0802</v>
      </c>
      <c r="D18055" s="1" t="str">
        <f t="shared" si="2671"/>
        <v>21:0227</v>
      </c>
      <c r="E18055" t="s">
        <v>69650</v>
      </c>
      <c r="F18055" t="s">
        <v>69651</v>
      </c>
      <c r="H18055">
        <v>45.266164500000002</v>
      </c>
      <c r="I18055">
        <v>-66.770039100000005</v>
      </c>
      <c r="J18055" s="1" t="str">
        <f t="shared" si="2672"/>
        <v>Fluid (stream)</v>
      </c>
      <c r="K18055" s="1" t="str">
        <f t="shared" si="2673"/>
        <v>Untreated Water</v>
      </c>
      <c r="L18055">
        <v>22</v>
      </c>
      <c r="M18055" t="s">
        <v>11445</v>
      </c>
      <c r="N18055">
        <v>389</v>
      </c>
      <c r="O18055">
        <v>2.5000000000000001E-2</v>
      </c>
      <c r="P18055">
        <v>190</v>
      </c>
      <c r="Q18055">
        <v>6.6</v>
      </c>
    </row>
    <row r="18056" spans="1:17" hidden="1" x14ac:dyDescent="0.3">
      <c r="A18056" t="s">
        <v>69652</v>
      </c>
      <c r="B18056" t="s">
        <v>69653</v>
      </c>
      <c r="C18056" s="1" t="str">
        <f t="shared" si="2674"/>
        <v>21:0802</v>
      </c>
      <c r="D18056" s="1" t="str">
        <f t="shared" si="2671"/>
        <v>21:0227</v>
      </c>
      <c r="E18056" t="s">
        <v>69654</v>
      </c>
      <c r="F18056" t="s">
        <v>69655</v>
      </c>
      <c r="H18056">
        <v>45.258871599999999</v>
      </c>
      <c r="I18056">
        <v>-66.771344499999998</v>
      </c>
      <c r="J18056" s="1" t="str">
        <f t="shared" si="2672"/>
        <v>Fluid (stream)</v>
      </c>
      <c r="K18056" s="1" t="str">
        <f t="shared" si="2673"/>
        <v>Untreated Water</v>
      </c>
      <c r="L18056">
        <v>22</v>
      </c>
      <c r="M18056" t="s">
        <v>11450</v>
      </c>
      <c r="N18056">
        <v>390</v>
      </c>
      <c r="O18056">
        <v>0.11</v>
      </c>
      <c r="P18056">
        <v>260</v>
      </c>
      <c r="Q18056">
        <v>6</v>
      </c>
    </row>
    <row r="18057" spans="1:17" hidden="1" x14ac:dyDescent="0.3">
      <c r="A18057" t="s">
        <v>69656</v>
      </c>
      <c r="B18057" t="s">
        <v>69657</v>
      </c>
      <c r="C18057" s="1" t="str">
        <f t="shared" si="2674"/>
        <v>21:0802</v>
      </c>
      <c r="D18057" s="1" t="str">
        <f t="shared" si="2671"/>
        <v>21:0227</v>
      </c>
      <c r="E18057" t="s">
        <v>69658</v>
      </c>
      <c r="F18057" t="s">
        <v>69659</v>
      </c>
      <c r="H18057">
        <v>45.250870599999999</v>
      </c>
      <c r="I18057">
        <v>-66.758544599999993</v>
      </c>
      <c r="J18057" s="1" t="str">
        <f t="shared" si="2672"/>
        <v>Fluid (stream)</v>
      </c>
      <c r="K18057" s="1" t="str">
        <f t="shared" si="2673"/>
        <v>Untreated Water</v>
      </c>
      <c r="L18057">
        <v>22</v>
      </c>
      <c r="M18057" t="s">
        <v>11460</v>
      </c>
      <c r="N18057">
        <v>391</v>
      </c>
      <c r="O18057">
        <v>2.5000000000000001E-2</v>
      </c>
      <c r="P18057">
        <v>280</v>
      </c>
      <c r="Q18057">
        <v>5.9</v>
      </c>
    </row>
    <row r="18058" spans="1:17" x14ac:dyDescent="0.3">
      <c r="A18058" t="s">
        <v>69660</v>
      </c>
      <c r="B18058" t="s">
        <v>69661</v>
      </c>
      <c r="C18058" s="1" t="str">
        <f t="shared" si="2674"/>
        <v>21:0802</v>
      </c>
      <c r="D18058" s="1" t="str">
        <f>HYPERLINK("http://geochem.nrcan.gc.ca/cdogs/content/svy/svy210225_e.htm", "21:0225")</f>
        <v>21:0225</v>
      </c>
      <c r="E18058" t="s">
        <v>69662</v>
      </c>
      <c r="F18058" t="s">
        <v>69663</v>
      </c>
      <c r="H18058">
        <v>45.244070100000002</v>
      </c>
      <c r="I18058">
        <v>-66.763845500000002</v>
      </c>
      <c r="J18058" s="1" t="str">
        <f t="shared" si="2672"/>
        <v>Fluid (stream)</v>
      </c>
      <c r="K18058" s="1" t="str">
        <f t="shared" si="2673"/>
        <v>Untreated Water</v>
      </c>
      <c r="L18058">
        <v>22</v>
      </c>
      <c r="M18058" t="s">
        <v>11465</v>
      </c>
      <c r="N18058">
        <v>392</v>
      </c>
      <c r="O18058">
        <v>0.15</v>
      </c>
      <c r="P18058">
        <v>220</v>
      </c>
      <c r="Q18058">
        <v>6.4</v>
      </c>
    </row>
    <row r="18059" spans="1:17" hidden="1" x14ac:dyDescent="0.3">
      <c r="A18059" t="s">
        <v>69664</v>
      </c>
      <c r="B18059" t="s">
        <v>69665</v>
      </c>
      <c r="C18059" s="1" t="str">
        <f t="shared" si="2674"/>
        <v>21:0802</v>
      </c>
      <c r="D18059" s="1" t="str">
        <f t="shared" ref="D18059:D18090" si="2675">HYPERLINK("http://geochem.nrcan.gc.ca/cdogs/content/svy/svy210227_e.htm", "21:0227")</f>
        <v>21:0227</v>
      </c>
      <c r="E18059" t="s">
        <v>69666</v>
      </c>
      <c r="F18059" t="s">
        <v>69667</v>
      </c>
      <c r="H18059">
        <v>45.420962199999998</v>
      </c>
      <c r="I18059">
        <v>-66.822734100000005</v>
      </c>
      <c r="J18059" s="1" t="str">
        <f t="shared" si="2672"/>
        <v>Fluid (stream)</v>
      </c>
      <c r="K18059" s="1" t="str">
        <f t="shared" si="2673"/>
        <v>Untreated Water</v>
      </c>
      <c r="L18059">
        <v>22</v>
      </c>
      <c r="M18059" t="s">
        <v>11470</v>
      </c>
      <c r="N18059">
        <v>393</v>
      </c>
      <c r="O18059">
        <v>2.5000000000000001E-2</v>
      </c>
      <c r="P18059">
        <v>140</v>
      </c>
      <c r="Q18059">
        <v>6.3</v>
      </c>
    </row>
    <row r="18060" spans="1:17" hidden="1" x14ac:dyDescent="0.3">
      <c r="A18060" t="s">
        <v>69668</v>
      </c>
      <c r="B18060" t="s">
        <v>69669</v>
      </c>
      <c r="C18060" s="1" t="str">
        <f t="shared" si="2674"/>
        <v>21:0802</v>
      </c>
      <c r="D18060" s="1" t="str">
        <f t="shared" si="2675"/>
        <v>21:0227</v>
      </c>
      <c r="E18060" t="s">
        <v>69670</v>
      </c>
      <c r="F18060" t="s">
        <v>69671</v>
      </c>
      <c r="H18060">
        <v>45.419370999999998</v>
      </c>
      <c r="I18060">
        <v>-66.826143900000005</v>
      </c>
      <c r="J18060" s="1" t="str">
        <f t="shared" si="2672"/>
        <v>Fluid (stream)</v>
      </c>
      <c r="K18060" s="1" t="str">
        <f t="shared" si="2673"/>
        <v>Untreated Water</v>
      </c>
      <c r="L18060">
        <v>22</v>
      </c>
      <c r="M18060" t="s">
        <v>11475</v>
      </c>
      <c r="N18060">
        <v>394</v>
      </c>
      <c r="O18060">
        <v>2.5000000000000001E-2</v>
      </c>
      <c r="P18060">
        <v>40</v>
      </c>
      <c r="Q18060">
        <v>5.8</v>
      </c>
    </row>
    <row r="18061" spans="1:17" hidden="1" x14ac:dyDescent="0.3">
      <c r="A18061" t="s">
        <v>69672</v>
      </c>
      <c r="B18061" t="s">
        <v>69673</v>
      </c>
      <c r="C18061" s="1" t="str">
        <f t="shared" si="2674"/>
        <v>21:0802</v>
      </c>
      <c r="D18061" s="1" t="str">
        <f t="shared" si="2675"/>
        <v>21:0227</v>
      </c>
      <c r="E18061" t="s">
        <v>69674</v>
      </c>
      <c r="F18061" t="s">
        <v>69675</v>
      </c>
      <c r="H18061">
        <v>45.377963000000001</v>
      </c>
      <c r="I18061">
        <v>-66.817539100000005</v>
      </c>
      <c r="J18061" s="1" t="str">
        <f t="shared" si="2672"/>
        <v>Fluid (stream)</v>
      </c>
      <c r="K18061" s="1" t="str">
        <f t="shared" si="2673"/>
        <v>Untreated Water</v>
      </c>
      <c r="L18061">
        <v>22</v>
      </c>
      <c r="M18061" t="s">
        <v>11480</v>
      </c>
      <c r="N18061">
        <v>395</v>
      </c>
      <c r="O18061">
        <v>2.5000000000000001E-2</v>
      </c>
      <c r="P18061">
        <v>60</v>
      </c>
      <c r="Q18061">
        <v>6.3</v>
      </c>
    </row>
    <row r="18062" spans="1:17" hidden="1" x14ac:dyDescent="0.3">
      <c r="A18062" t="s">
        <v>69676</v>
      </c>
      <c r="B18062" t="s">
        <v>69677</v>
      </c>
      <c r="C18062" s="1" t="str">
        <f t="shared" si="2674"/>
        <v>21:0802</v>
      </c>
      <c r="D18062" s="1" t="str">
        <f t="shared" si="2675"/>
        <v>21:0227</v>
      </c>
      <c r="E18062" t="s">
        <v>69678</v>
      </c>
      <c r="F18062" t="s">
        <v>69679</v>
      </c>
      <c r="H18062">
        <v>45.388069700000003</v>
      </c>
      <c r="I18062">
        <v>-66.825938899999997</v>
      </c>
      <c r="J18062" s="1" t="str">
        <f t="shared" si="2672"/>
        <v>Fluid (stream)</v>
      </c>
      <c r="K18062" s="1" t="str">
        <f t="shared" si="2673"/>
        <v>Untreated Water</v>
      </c>
      <c r="L18062">
        <v>22</v>
      </c>
      <c r="M18062" t="s">
        <v>12548</v>
      </c>
      <c r="N18062">
        <v>396</v>
      </c>
      <c r="O18062">
        <v>0.05</v>
      </c>
      <c r="P18062">
        <v>60</v>
      </c>
      <c r="Q18062">
        <v>6</v>
      </c>
    </row>
    <row r="18063" spans="1:17" hidden="1" x14ac:dyDescent="0.3">
      <c r="A18063" t="s">
        <v>69680</v>
      </c>
      <c r="B18063" t="s">
        <v>69681</v>
      </c>
      <c r="C18063" s="1" t="str">
        <f t="shared" si="2674"/>
        <v>21:0802</v>
      </c>
      <c r="D18063" s="1" t="str">
        <f t="shared" si="2675"/>
        <v>21:0227</v>
      </c>
      <c r="E18063" t="s">
        <v>69682</v>
      </c>
      <c r="F18063" t="s">
        <v>69683</v>
      </c>
      <c r="H18063">
        <v>45.384071499999997</v>
      </c>
      <c r="I18063">
        <v>-66.853938499999998</v>
      </c>
      <c r="J18063" s="1" t="str">
        <f t="shared" si="2672"/>
        <v>Fluid (stream)</v>
      </c>
      <c r="K18063" s="1" t="str">
        <f t="shared" si="2673"/>
        <v>Untreated Water</v>
      </c>
      <c r="L18063">
        <v>23</v>
      </c>
      <c r="M18063" t="s">
        <v>11392</v>
      </c>
      <c r="N18063">
        <v>397</v>
      </c>
      <c r="O18063">
        <v>2.5000000000000001E-2</v>
      </c>
      <c r="P18063">
        <v>100</v>
      </c>
      <c r="Q18063">
        <v>6.8</v>
      </c>
    </row>
    <row r="18064" spans="1:17" hidden="1" x14ac:dyDescent="0.3">
      <c r="A18064" t="s">
        <v>69684</v>
      </c>
      <c r="B18064" t="s">
        <v>69685</v>
      </c>
      <c r="C18064" s="1" t="str">
        <f t="shared" si="2674"/>
        <v>21:0802</v>
      </c>
      <c r="D18064" s="1" t="str">
        <f t="shared" si="2675"/>
        <v>21:0227</v>
      </c>
      <c r="E18064" t="s">
        <v>69686</v>
      </c>
      <c r="F18064" t="s">
        <v>69687</v>
      </c>
      <c r="H18064">
        <v>45.385663899999997</v>
      </c>
      <c r="I18064">
        <v>-66.850544200000002</v>
      </c>
      <c r="J18064" s="1" t="str">
        <f t="shared" si="2672"/>
        <v>Fluid (stream)</v>
      </c>
      <c r="K18064" s="1" t="str">
        <f t="shared" si="2673"/>
        <v>Untreated Water</v>
      </c>
      <c r="L18064">
        <v>23</v>
      </c>
      <c r="M18064" t="s">
        <v>11397</v>
      </c>
      <c r="N18064">
        <v>398</v>
      </c>
    </row>
    <row r="18065" spans="1:17" hidden="1" x14ac:dyDescent="0.3">
      <c r="A18065" t="s">
        <v>69688</v>
      </c>
      <c r="B18065" t="s">
        <v>69689</v>
      </c>
      <c r="C18065" s="1" t="str">
        <f t="shared" si="2674"/>
        <v>21:0802</v>
      </c>
      <c r="D18065" s="1" t="str">
        <f t="shared" si="2675"/>
        <v>21:0227</v>
      </c>
      <c r="E18065" t="s">
        <v>69690</v>
      </c>
      <c r="F18065" t="s">
        <v>69691</v>
      </c>
      <c r="H18065">
        <v>45.414266099999999</v>
      </c>
      <c r="I18065">
        <v>-66.805840099999998</v>
      </c>
      <c r="J18065" s="1" t="str">
        <f t="shared" si="2672"/>
        <v>Fluid (stream)</v>
      </c>
      <c r="K18065" s="1" t="str">
        <f t="shared" si="2673"/>
        <v>Untreated Water</v>
      </c>
      <c r="L18065">
        <v>23</v>
      </c>
      <c r="M18065" t="s">
        <v>11431</v>
      </c>
      <c r="N18065">
        <v>399</v>
      </c>
      <c r="O18065">
        <v>2.5000000000000001E-2</v>
      </c>
      <c r="P18065">
        <v>120</v>
      </c>
      <c r="Q18065">
        <v>6.7</v>
      </c>
    </row>
    <row r="18066" spans="1:17" hidden="1" x14ac:dyDescent="0.3">
      <c r="A18066" t="s">
        <v>69692</v>
      </c>
      <c r="B18066" t="s">
        <v>69693</v>
      </c>
      <c r="C18066" s="1" t="str">
        <f t="shared" si="2674"/>
        <v>21:0802</v>
      </c>
      <c r="D18066" s="1" t="str">
        <f t="shared" si="2675"/>
        <v>21:0227</v>
      </c>
      <c r="E18066" t="s">
        <v>69690</v>
      </c>
      <c r="F18066" t="s">
        <v>69694</v>
      </c>
      <c r="H18066">
        <v>45.414266099999999</v>
      </c>
      <c r="I18066">
        <v>-66.805840099999998</v>
      </c>
      <c r="J18066" s="1" t="str">
        <f t="shared" si="2672"/>
        <v>Fluid (stream)</v>
      </c>
      <c r="K18066" s="1" t="str">
        <f t="shared" si="2673"/>
        <v>Untreated Water</v>
      </c>
      <c r="L18066">
        <v>23</v>
      </c>
      <c r="M18066" t="s">
        <v>11435</v>
      </c>
      <c r="N18066">
        <v>400</v>
      </c>
      <c r="O18066">
        <v>2.5000000000000001E-2</v>
      </c>
      <c r="P18066">
        <v>120</v>
      </c>
      <c r="Q18066">
        <v>6.7</v>
      </c>
    </row>
    <row r="18067" spans="1:17" hidden="1" x14ac:dyDescent="0.3">
      <c r="A18067" t="s">
        <v>69695</v>
      </c>
      <c r="B18067" t="s">
        <v>69696</v>
      </c>
      <c r="C18067" s="1" t="str">
        <f t="shared" si="2674"/>
        <v>21:0802</v>
      </c>
      <c r="D18067" s="1" t="str">
        <f t="shared" si="2675"/>
        <v>21:0227</v>
      </c>
      <c r="E18067" t="s">
        <v>69697</v>
      </c>
      <c r="F18067" t="s">
        <v>69698</v>
      </c>
      <c r="H18067">
        <v>45.482868699999997</v>
      </c>
      <c r="I18067">
        <v>-66.850140199999998</v>
      </c>
      <c r="J18067" s="1" t="str">
        <f t="shared" si="2672"/>
        <v>Fluid (stream)</v>
      </c>
      <c r="K18067" s="1" t="str">
        <f t="shared" si="2673"/>
        <v>Untreated Water</v>
      </c>
      <c r="L18067">
        <v>23</v>
      </c>
      <c r="M18067" t="s">
        <v>11402</v>
      </c>
      <c r="N18067">
        <v>401</v>
      </c>
      <c r="O18067">
        <v>0.23</v>
      </c>
      <c r="P18067">
        <v>310</v>
      </c>
      <c r="Q18067">
        <v>6.9</v>
      </c>
    </row>
    <row r="18068" spans="1:17" hidden="1" x14ac:dyDescent="0.3">
      <c r="A18068" t="s">
        <v>69699</v>
      </c>
      <c r="B18068" t="s">
        <v>69700</v>
      </c>
      <c r="C18068" s="1" t="str">
        <f t="shared" si="2674"/>
        <v>21:0802</v>
      </c>
      <c r="D18068" s="1" t="str">
        <f t="shared" si="2675"/>
        <v>21:0227</v>
      </c>
      <c r="E18068" t="s">
        <v>69701</v>
      </c>
      <c r="F18068" t="s">
        <v>69702</v>
      </c>
      <c r="H18068">
        <v>45.497161800000001</v>
      </c>
      <c r="I18068">
        <v>-66.856341599999993</v>
      </c>
      <c r="J18068" s="1" t="str">
        <f t="shared" si="2672"/>
        <v>Fluid (stream)</v>
      </c>
      <c r="K18068" s="1" t="str">
        <f t="shared" si="2673"/>
        <v>Untreated Water</v>
      </c>
      <c r="L18068">
        <v>23</v>
      </c>
      <c r="M18068" t="s">
        <v>11411</v>
      </c>
      <c r="N18068">
        <v>402</v>
      </c>
      <c r="O18068">
        <v>2.5000000000000001E-2</v>
      </c>
      <c r="P18068">
        <v>180</v>
      </c>
      <c r="Q18068">
        <v>6.6</v>
      </c>
    </row>
    <row r="18069" spans="1:17" hidden="1" x14ac:dyDescent="0.3">
      <c r="A18069" t="s">
        <v>69703</v>
      </c>
      <c r="B18069" t="s">
        <v>69704</v>
      </c>
      <c r="C18069" s="1" t="str">
        <f t="shared" si="2674"/>
        <v>21:0802</v>
      </c>
      <c r="D18069" s="1" t="str">
        <f t="shared" si="2675"/>
        <v>21:0227</v>
      </c>
      <c r="E18069" t="s">
        <v>69705</v>
      </c>
      <c r="F18069" t="s">
        <v>69706</v>
      </c>
      <c r="H18069">
        <v>45.497461000000001</v>
      </c>
      <c r="I18069">
        <v>-66.859338100000002</v>
      </c>
      <c r="J18069" s="1" t="str">
        <f t="shared" si="2672"/>
        <v>Fluid (stream)</v>
      </c>
      <c r="K18069" s="1" t="str">
        <f t="shared" si="2673"/>
        <v>Untreated Water</v>
      </c>
      <c r="L18069">
        <v>23</v>
      </c>
      <c r="M18069" t="s">
        <v>11416</v>
      </c>
      <c r="N18069">
        <v>403</v>
      </c>
      <c r="O18069">
        <v>2.5000000000000001E-2</v>
      </c>
      <c r="P18069">
        <v>20</v>
      </c>
      <c r="Q18069">
        <v>6.3</v>
      </c>
    </row>
    <row r="18070" spans="1:17" hidden="1" x14ac:dyDescent="0.3">
      <c r="A18070" t="s">
        <v>69707</v>
      </c>
      <c r="B18070" t="s">
        <v>69708</v>
      </c>
      <c r="C18070" s="1" t="str">
        <f t="shared" si="2674"/>
        <v>21:0802</v>
      </c>
      <c r="D18070" s="1" t="str">
        <f t="shared" si="2675"/>
        <v>21:0227</v>
      </c>
      <c r="E18070" t="s">
        <v>69709</v>
      </c>
      <c r="F18070" t="s">
        <v>69710</v>
      </c>
      <c r="H18070">
        <v>45.377667500000001</v>
      </c>
      <c r="I18070">
        <v>-66.994943699999993</v>
      </c>
      <c r="J18070" s="1" t="str">
        <f t="shared" si="2672"/>
        <v>Fluid (stream)</v>
      </c>
      <c r="K18070" s="1" t="str">
        <f t="shared" si="2673"/>
        <v>Untreated Water</v>
      </c>
      <c r="L18070">
        <v>23</v>
      </c>
      <c r="M18070" t="s">
        <v>11421</v>
      </c>
      <c r="N18070">
        <v>404</v>
      </c>
      <c r="O18070">
        <v>2.5000000000000001E-2</v>
      </c>
      <c r="P18070">
        <v>80</v>
      </c>
      <c r="Q18070">
        <v>6.8</v>
      </c>
    </row>
    <row r="18071" spans="1:17" hidden="1" x14ac:dyDescent="0.3">
      <c r="A18071" t="s">
        <v>69711</v>
      </c>
      <c r="B18071" t="s">
        <v>69712</v>
      </c>
      <c r="C18071" s="1" t="str">
        <f t="shared" si="2674"/>
        <v>21:0802</v>
      </c>
      <c r="D18071" s="1" t="str">
        <f t="shared" si="2675"/>
        <v>21:0227</v>
      </c>
      <c r="E18071" t="s">
        <v>69713</v>
      </c>
      <c r="F18071" t="s">
        <v>69714</v>
      </c>
      <c r="H18071">
        <v>45.354869200000003</v>
      </c>
      <c r="I18071">
        <v>-66.998149699999999</v>
      </c>
      <c r="J18071" s="1" t="str">
        <f t="shared" si="2672"/>
        <v>Fluid (stream)</v>
      </c>
      <c r="K18071" s="1" t="str">
        <f t="shared" si="2673"/>
        <v>Untreated Water</v>
      </c>
      <c r="L18071">
        <v>23</v>
      </c>
      <c r="M18071" t="s">
        <v>11426</v>
      </c>
      <c r="N18071">
        <v>405</v>
      </c>
      <c r="O18071">
        <v>2.5000000000000001E-2</v>
      </c>
      <c r="P18071">
        <v>60</v>
      </c>
      <c r="Q18071">
        <v>6.6</v>
      </c>
    </row>
    <row r="18072" spans="1:17" hidden="1" x14ac:dyDescent="0.3">
      <c r="A18072" t="s">
        <v>69715</v>
      </c>
      <c r="B18072" t="s">
        <v>69716</v>
      </c>
      <c r="C18072" s="1" t="str">
        <f t="shared" si="2674"/>
        <v>21:0802</v>
      </c>
      <c r="D18072" s="1" t="str">
        <f t="shared" si="2675"/>
        <v>21:0227</v>
      </c>
      <c r="E18072" t="s">
        <v>69717</v>
      </c>
      <c r="F18072" t="s">
        <v>69718</v>
      </c>
      <c r="H18072">
        <v>45.283468599999999</v>
      </c>
      <c r="I18072">
        <v>-67.0317498</v>
      </c>
      <c r="J18072" s="1" t="str">
        <f t="shared" si="2672"/>
        <v>Fluid (stream)</v>
      </c>
      <c r="K18072" s="1" t="str">
        <f t="shared" si="2673"/>
        <v>Untreated Water</v>
      </c>
      <c r="L18072">
        <v>23</v>
      </c>
      <c r="M18072" t="s">
        <v>11440</v>
      </c>
      <c r="N18072">
        <v>406</v>
      </c>
      <c r="O18072">
        <v>2.5000000000000001E-2</v>
      </c>
      <c r="P18072">
        <v>70</v>
      </c>
      <c r="Q18072">
        <v>6.6</v>
      </c>
    </row>
    <row r="18073" spans="1:17" hidden="1" x14ac:dyDescent="0.3">
      <c r="A18073" t="s">
        <v>69719</v>
      </c>
      <c r="B18073" t="s">
        <v>69720</v>
      </c>
      <c r="C18073" s="1" t="str">
        <f t="shared" si="2674"/>
        <v>21:0802</v>
      </c>
      <c r="D18073" s="1" t="str">
        <f t="shared" si="2675"/>
        <v>21:0227</v>
      </c>
      <c r="E18073" t="s">
        <v>69721</v>
      </c>
      <c r="F18073" t="s">
        <v>69722</v>
      </c>
      <c r="H18073">
        <v>45.335167200000001</v>
      </c>
      <c r="I18073">
        <v>-66.993649899999994</v>
      </c>
      <c r="J18073" s="1" t="str">
        <f t="shared" si="2672"/>
        <v>Fluid (stream)</v>
      </c>
      <c r="K18073" s="1" t="str">
        <f t="shared" si="2673"/>
        <v>Untreated Water</v>
      </c>
      <c r="L18073">
        <v>23</v>
      </c>
      <c r="M18073" t="s">
        <v>11445</v>
      </c>
      <c r="N18073">
        <v>407</v>
      </c>
      <c r="O18073">
        <v>2.5000000000000001E-2</v>
      </c>
      <c r="P18073">
        <v>110</v>
      </c>
      <c r="Q18073">
        <v>6.6</v>
      </c>
    </row>
    <row r="18074" spans="1:17" hidden="1" x14ac:dyDescent="0.3">
      <c r="A18074" t="s">
        <v>69723</v>
      </c>
      <c r="B18074" t="s">
        <v>69724</v>
      </c>
      <c r="C18074" s="1" t="str">
        <f t="shared" si="2674"/>
        <v>21:0802</v>
      </c>
      <c r="D18074" s="1" t="str">
        <f t="shared" si="2675"/>
        <v>21:0227</v>
      </c>
      <c r="E18074" t="s">
        <v>69725</v>
      </c>
      <c r="F18074" t="s">
        <v>69726</v>
      </c>
      <c r="H18074">
        <v>45.289064799999998</v>
      </c>
      <c r="I18074">
        <v>-67.043645499999997</v>
      </c>
      <c r="J18074" s="1" t="str">
        <f t="shared" si="2672"/>
        <v>Fluid (stream)</v>
      </c>
      <c r="K18074" s="1" t="str">
        <f t="shared" si="2673"/>
        <v>Untreated Water</v>
      </c>
      <c r="L18074">
        <v>23</v>
      </c>
      <c r="M18074" t="s">
        <v>11450</v>
      </c>
      <c r="N18074">
        <v>408</v>
      </c>
      <c r="O18074">
        <v>2.5000000000000001E-2</v>
      </c>
      <c r="P18074">
        <v>60</v>
      </c>
      <c r="Q18074">
        <v>6.7</v>
      </c>
    </row>
    <row r="18075" spans="1:17" hidden="1" x14ac:dyDescent="0.3">
      <c r="A18075" t="s">
        <v>69727</v>
      </c>
      <c r="B18075" t="s">
        <v>69728</v>
      </c>
      <c r="C18075" s="1" t="str">
        <f t="shared" si="2674"/>
        <v>21:0802</v>
      </c>
      <c r="D18075" s="1" t="str">
        <f t="shared" si="2675"/>
        <v>21:0227</v>
      </c>
      <c r="E18075" t="s">
        <v>69729</v>
      </c>
      <c r="F18075" t="s">
        <v>69730</v>
      </c>
      <c r="H18075">
        <v>45.296763400000003</v>
      </c>
      <c r="I18075">
        <v>-67.001139499999994</v>
      </c>
      <c r="J18075" s="1" t="str">
        <f t="shared" si="2672"/>
        <v>Fluid (stream)</v>
      </c>
      <c r="K18075" s="1" t="str">
        <f t="shared" si="2673"/>
        <v>Untreated Water</v>
      </c>
      <c r="L18075">
        <v>23</v>
      </c>
      <c r="M18075" t="s">
        <v>11460</v>
      </c>
      <c r="N18075">
        <v>409</v>
      </c>
      <c r="O18075">
        <v>0.06</v>
      </c>
      <c r="P18075">
        <v>60</v>
      </c>
      <c r="Q18075">
        <v>7.1</v>
      </c>
    </row>
    <row r="18076" spans="1:17" hidden="1" x14ac:dyDescent="0.3">
      <c r="A18076" t="s">
        <v>69731</v>
      </c>
      <c r="B18076" t="s">
        <v>69732</v>
      </c>
      <c r="C18076" s="1" t="str">
        <f t="shared" si="2674"/>
        <v>21:0802</v>
      </c>
      <c r="D18076" s="1" t="str">
        <f t="shared" si="2675"/>
        <v>21:0227</v>
      </c>
      <c r="E18076" t="s">
        <v>69733</v>
      </c>
      <c r="F18076" t="s">
        <v>69734</v>
      </c>
      <c r="H18076">
        <v>45.301263200000001</v>
      </c>
      <c r="I18076">
        <v>-67.015547799999993</v>
      </c>
      <c r="J18076" s="1" t="str">
        <f t="shared" si="2672"/>
        <v>Fluid (stream)</v>
      </c>
      <c r="K18076" s="1" t="str">
        <f t="shared" si="2673"/>
        <v>Untreated Water</v>
      </c>
      <c r="L18076">
        <v>23</v>
      </c>
      <c r="M18076" t="s">
        <v>11465</v>
      </c>
      <c r="N18076">
        <v>410</v>
      </c>
      <c r="O18076">
        <v>2.5000000000000001E-2</v>
      </c>
      <c r="P18076">
        <v>80</v>
      </c>
      <c r="Q18076">
        <v>7</v>
      </c>
    </row>
    <row r="18077" spans="1:17" hidden="1" x14ac:dyDescent="0.3">
      <c r="A18077" t="s">
        <v>69735</v>
      </c>
      <c r="B18077" t="s">
        <v>69736</v>
      </c>
      <c r="C18077" s="1" t="str">
        <f t="shared" si="2674"/>
        <v>21:0802</v>
      </c>
      <c r="D18077" s="1" t="str">
        <f t="shared" si="2675"/>
        <v>21:0227</v>
      </c>
      <c r="E18077" t="s">
        <v>69737</v>
      </c>
      <c r="F18077" t="s">
        <v>69738</v>
      </c>
      <c r="H18077">
        <v>45.304566700000002</v>
      </c>
      <c r="I18077">
        <v>-67.025943400000003</v>
      </c>
      <c r="J18077" s="1" t="str">
        <f t="shared" si="2672"/>
        <v>Fluid (stream)</v>
      </c>
      <c r="K18077" s="1" t="str">
        <f t="shared" si="2673"/>
        <v>Untreated Water</v>
      </c>
      <c r="L18077">
        <v>23</v>
      </c>
      <c r="M18077" t="s">
        <v>11470</v>
      </c>
      <c r="N18077">
        <v>411</v>
      </c>
      <c r="O18077">
        <v>2.5000000000000001E-2</v>
      </c>
      <c r="P18077">
        <v>70</v>
      </c>
      <c r="Q18077">
        <v>6.7</v>
      </c>
    </row>
    <row r="18078" spans="1:17" hidden="1" x14ac:dyDescent="0.3">
      <c r="A18078" t="s">
        <v>69739</v>
      </c>
      <c r="B18078" t="s">
        <v>69740</v>
      </c>
      <c r="C18078" s="1" t="str">
        <f t="shared" si="2674"/>
        <v>21:0802</v>
      </c>
      <c r="D18078" s="1" t="str">
        <f t="shared" si="2675"/>
        <v>21:0227</v>
      </c>
      <c r="E18078" t="s">
        <v>69741</v>
      </c>
      <c r="F18078" t="s">
        <v>69742</v>
      </c>
      <c r="H18078">
        <v>45.307668700000001</v>
      </c>
      <c r="I18078">
        <v>-67.035148000000007</v>
      </c>
      <c r="J18078" s="1" t="str">
        <f t="shared" si="2672"/>
        <v>Fluid (stream)</v>
      </c>
      <c r="K18078" s="1" t="str">
        <f t="shared" si="2673"/>
        <v>Untreated Water</v>
      </c>
      <c r="L18078">
        <v>23</v>
      </c>
      <c r="M18078" t="s">
        <v>11475</v>
      </c>
      <c r="N18078">
        <v>412</v>
      </c>
      <c r="O18078">
        <v>2.5000000000000001E-2</v>
      </c>
      <c r="P18078">
        <v>60</v>
      </c>
      <c r="Q18078">
        <v>6.8</v>
      </c>
    </row>
    <row r="18079" spans="1:17" hidden="1" x14ac:dyDescent="0.3">
      <c r="A18079" t="s">
        <v>69743</v>
      </c>
      <c r="B18079" t="s">
        <v>69744</v>
      </c>
      <c r="C18079" s="1" t="str">
        <f t="shared" si="2674"/>
        <v>21:0802</v>
      </c>
      <c r="D18079" s="1" t="str">
        <f t="shared" si="2675"/>
        <v>21:0227</v>
      </c>
      <c r="E18079" t="s">
        <v>69745</v>
      </c>
      <c r="F18079" t="s">
        <v>69746</v>
      </c>
      <c r="H18079">
        <v>45.357967500000001</v>
      </c>
      <c r="I18079">
        <v>-66.957042299999998</v>
      </c>
      <c r="J18079" s="1" t="str">
        <f t="shared" si="2672"/>
        <v>Fluid (stream)</v>
      </c>
      <c r="K18079" s="1" t="str">
        <f t="shared" si="2673"/>
        <v>Untreated Water</v>
      </c>
      <c r="L18079">
        <v>23</v>
      </c>
      <c r="M18079" t="s">
        <v>11480</v>
      </c>
      <c r="N18079">
        <v>413</v>
      </c>
      <c r="O18079">
        <v>0.06</v>
      </c>
      <c r="P18079">
        <v>40</v>
      </c>
      <c r="Q18079">
        <v>6.7</v>
      </c>
    </row>
    <row r="18080" spans="1:17" hidden="1" x14ac:dyDescent="0.3">
      <c r="A18080" t="s">
        <v>69747</v>
      </c>
      <c r="B18080" t="s">
        <v>69748</v>
      </c>
      <c r="C18080" s="1" t="str">
        <f t="shared" si="2674"/>
        <v>21:0802</v>
      </c>
      <c r="D18080" s="1" t="str">
        <f t="shared" si="2675"/>
        <v>21:0227</v>
      </c>
      <c r="E18080" t="s">
        <v>69749</v>
      </c>
      <c r="F18080" t="s">
        <v>69750</v>
      </c>
      <c r="H18080">
        <v>45.357264399999998</v>
      </c>
      <c r="I18080">
        <v>-66.947938600000001</v>
      </c>
      <c r="J18080" s="1" t="str">
        <f t="shared" si="2672"/>
        <v>Fluid (stream)</v>
      </c>
      <c r="K18080" s="1" t="str">
        <f t="shared" si="2673"/>
        <v>Untreated Water</v>
      </c>
      <c r="L18080">
        <v>23</v>
      </c>
      <c r="M18080" t="s">
        <v>12548</v>
      </c>
      <c r="N18080">
        <v>414</v>
      </c>
      <c r="O18080">
        <v>2.5000000000000001E-2</v>
      </c>
      <c r="P18080">
        <v>40</v>
      </c>
      <c r="Q18080">
        <v>6.7</v>
      </c>
    </row>
    <row r="18081" spans="1:17" hidden="1" x14ac:dyDescent="0.3">
      <c r="A18081" t="s">
        <v>69751</v>
      </c>
      <c r="B18081" t="s">
        <v>69752</v>
      </c>
      <c r="C18081" s="1" t="str">
        <f t="shared" si="2674"/>
        <v>21:0802</v>
      </c>
      <c r="D18081" s="1" t="str">
        <f t="shared" si="2675"/>
        <v>21:0227</v>
      </c>
      <c r="E18081" t="s">
        <v>69753</v>
      </c>
      <c r="F18081" t="s">
        <v>69754</v>
      </c>
      <c r="H18081">
        <v>45.3633673</v>
      </c>
      <c r="I18081">
        <v>-66.937936699999995</v>
      </c>
      <c r="J18081" s="1" t="str">
        <f t="shared" si="2672"/>
        <v>Fluid (stream)</v>
      </c>
      <c r="K18081" s="1" t="str">
        <f t="shared" si="2673"/>
        <v>Untreated Water</v>
      </c>
      <c r="L18081">
        <v>24</v>
      </c>
      <c r="M18081" t="s">
        <v>11392</v>
      </c>
      <c r="N18081">
        <v>415</v>
      </c>
      <c r="O18081">
        <v>2.5000000000000001E-2</v>
      </c>
      <c r="P18081">
        <v>80</v>
      </c>
      <c r="Q18081">
        <v>6.6</v>
      </c>
    </row>
    <row r="18082" spans="1:17" hidden="1" x14ac:dyDescent="0.3">
      <c r="A18082" t="s">
        <v>69755</v>
      </c>
      <c r="B18082" t="s">
        <v>69756</v>
      </c>
      <c r="C18082" s="1" t="str">
        <f t="shared" si="2674"/>
        <v>21:0802</v>
      </c>
      <c r="D18082" s="1" t="str">
        <f t="shared" si="2675"/>
        <v>21:0227</v>
      </c>
      <c r="E18082" t="s">
        <v>69757</v>
      </c>
      <c r="F18082" t="s">
        <v>69758</v>
      </c>
      <c r="H18082">
        <v>45.356069599999998</v>
      </c>
      <c r="I18082">
        <v>-66.959638600000005</v>
      </c>
      <c r="J18082" s="1" t="str">
        <f t="shared" si="2672"/>
        <v>Fluid (stream)</v>
      </c>
      <c r="K18082" s="1" t="str">
        <f t="shared" si="2673"/>
        <v>Untreated Water</v>
      </c>
      <c r="L18082">
        <v>24</v>
      </c>
      <c r="M18082" t="s">
        <v>11431</v>
      </c>
      <c r="N18082">
        <v>416</v>
      </c>
      <c r="O18082">
        <v>2.5000000000000001E-2</v>
      </c>
      <c r="P18082">
        <v>50</v>
      </c>
      <c r="Q18082">
        <v>6.3</v>
      </c>
    </row>
    <row r="18083" spans="1:17" hidden="1" x14ac:dyDescent="0.3">
      <c r="A18083" t="s">
        <v>69759</v>
      </c>
      <c r="B18083" t="s">
        <v>69760</v>
      </c>
      <c r="C18083" s="1" t="str">
        <f t="shared" si="2674"/>
        <v>21:0802</v>
      </c>
      <c r="D18083" s="1" t="str">
        <f t="shared" si="2675"/>
        <v>21:0227</v>
      </c>
      <c r="E18083" t="s">
        <v>69757</v>
      </c>
      <c r="F18083" t="s">
        <v>69761</v>
      </c>
      <c r="H18083">
        <v>45.356069599999998</v>
      </c>
      <c r="I18083">
        <v>-66.959638600000005</v>
      </c>
      <c r="J18083" s="1" t="str">
        <f t="shared" si="2672"/>
        <v>Fluid (stream)</v>
      </c>
      <c r="K18083" s="1" t="str">
        <f t="shared" si="2673"/>
        <v>Untreated Water</v>
      </c>
      <c r="L18083">
        <v>24</v>
      </c>
      <c r="M18083" t="s">
        <v>11435</v>
      </c>
      <c r="N18083">
        <v>417</v>
      </c>
      <c r="O18083">
        <v>2.5000000000000001E-2</v>
      </c>
      <c r="P18083">
        <v>50</v>
      </c>
      <c r="Q18083">
        <v>6.1</v>
      </c>
    </row>
    <row r="18084" spans="1:17" hidden="1" x14ac:dyDescent="0.3">
      <c r="A18084" t="s">
        <v>69762</v>
      </c>
      <c r="B18084" t="s">
        <v>69763</v>
      </c>
      <c r="C18084" s="1" t="str">
        <f t="shared" si="2674"/>
        <v>21:0802</v>
      </c>
      <c r="D18084" s="1" t="str">
        <f t="shared" si="2675"/>
        <v>21:0227</v>
      </c>
      <c r="E18084" t="s">
        <v>69764</v>
      </c>
      <c r="F18084" t="s">
        <v>69765</v>
      </c>
      <c r="H18084">
        <v>45.345765800000002</v>
      </c>
      <c r="I18084">
        <v>-66.919338699999997</v>
      </c>
      <c r="J18084" s="1" t="str">
        <f t="shared" si="2672"/>
        <v>Fluid (stream)</v>
      </c>
      <c r="K18084" s="1" t="str">
        <f t="shared" si="2673"/>
        <v>Untreated Water</v>
      </c>
      <c r="L18084">
        <v>24</v>
      </c>
      <c r="M18084" t="s">
        <v>11397</v>
      </c>
      <c r="N18084">
        <v>418</v>
      </c>
      <c r="O18084">
        <v>2.5000000000000001E-2</v>
      </c>
      <c r="P18084">
        <v>80</v>
      </c>
      <c r="Q18084">
        <v>7</v>
      </c>
    </row>
    <row r="18085" spans="1:17" hidden="1" x14ac:dyDescent="0.3">
      <c r="A18085" t="s">
        <v>69766</v>
      </c>
      <c r="B18085" t="s">
        <v>69767</v>
      </c>
      <c r="C18085" s="1" t="str">
        <f t="shared" si="2674"/>
        <v>21:0802</v>
      </c>
      <c r="D18085" s="1" t="str">
        <f t="shared" si="2675"/>
        <v>21:0227</v>
      </c>
      <c r="E18085" t="s">
        <v>69768</v>
      </c>
      <c r="F18085" t="s">
        <v>69769</v>
      </c>
      <c r="H18085">
        <v>45.341268700000001</v>
      </c>
      <c r="I18085">
        <v>-66.931438</v>
      </c>
      <c r="J18085" s="1" t="str">
        <f t="shared" si="2672"/>
        <v>Fluid (stream)</v>
      </c>
      <c r="K18085" s="1" t="str">
        <f t="shared" si="2673"/>
        <v>Untreated Water</v>
      </c>
      <c r="L18085">
        <v>24</v>
      </c>
      <c r="M18085" t="s">
        <v>11402</v>
      </c>
      <c r="N18085">
        <v>419</v>
      </c>
      <c r="O18085">
        <v>2.5000000000000001E-2</v>
      </c>
      <c r="P18085">
        <v>60</v>
      </c>
      <c r="Q18085">
        <v>6.9</v>
      </c>
    </row>
    <row r="18086" spans="1:17" hidden="1" x14ac:dyDescent="0.3">
      <c r="A18086" t="s">
        <v>69770</v>
      </c>
      <c r="B18086" t="s">
        <v>69771</v>
      </c>
      <c r="C18086" s="1" t="str">
        <f t="shared" si="2674"/>
        <v>21:0802</v>
      </c>
      <c r="D18086" s="1" t="str">
        <f t="shared" si="2675"/>
        <v>21:0227</v>
      </c>
      <c r="E18086" t="s">
        <v>69772</v>
      </c>
      <c r="F18086" t="s">
        <v>69773</v>
      </c>
      <c r="H18086">
        <v>45.334564200000003</v>
      </c>
      <c r="I18086">
        <v>-66.928044700000001</v>
      </c>
      <c r="J18086" s="1" t="str">
        <f t="shared" si="2672"/>
        <v>Fluid (stream)</v>
      </c>
      <c r="K18086" s="1" t="str">
        <f t="shared" si="2673"/>
        <v>Untreated Water</v>
      </c>
      <c r="L18086">
        <v>24</v>
      </c>
      <c r="M18086" t="s">
        <v>11411</v>
      </c>
      <c r="N18086">
        <v>420</v>
      </c>
      <c r="O18086">
        <v>0.11</v>
      </c>
      <c r="P18086">
        <v>50</v>
      </c>
      <c r="Q18086">
        <v>6.9</v>
      </c>
    </row>
    <row r="18087" spans="1:17" hidden="1" x14ac:dyDescent="0.3">
      <c r="A18087" t="s">
        <v>69774</v>
      </c>
      <c r="B18087" t="s">
        <v>69775</v>
      </c>
      <c r="C18087" s="1" t="str">
        <f t="shared" si="2674"/>
        <v>21:0802</v>
      </c>
      <c r="D18087" s="1" t="str">
        <f t="shared" si="2675"/>
        <v>21:0227</v>
      </c>
      <c r="E18087" t="s">
        <v>69776</v>
      </c>
      <c r="F18087" t="s">
        <v>69777</v>
      </c>
      <c r="H18087">
        <v>45.353569399999998</v>
      </c>
      <c r="I18087">
        <v>-66.926738499999999</v>
      </c>
      <c r="J18087" s="1" t="str">
        <f t="shared" si="2672"/>
        <v>Fluid (stream)</v>
      </c>
      <c r="K18087" s="1" t="str">
        <f t="shared" si="2673"/>
        <v>Untreated Water</v>
      </c>
      <c r="L18087">
        <v>24</v>
      </c>
      <c r="M18087" t="s">
        <v>11416</v>
      </c>
      <c r="N18087">
        <v>421</v>
      </c>
      <c r="O18087">
        <v>2.5000000000000001E-2</v>
      </c>
      <c r="P18087">
        <v>70</v>
      </c>
      <c r="Q18087">
        <v>7</v>
      </c>
    </row>
    <row r="18088" spans="1:17" hidden="1" x14ac:dyDescent="0.3">
      <c r="A18088" t="s">
        <v>69778</v>
      </c>
      <c r="B18088" t="s">
        <v>69779</v>
      </c>
      <c r="C18088" s="1" t="str">
        <f t="shared" si="2674"/>
        <v>21:0802</v>
      </c>
      <c r="D18088" s="1" t="str">
        <f t="shared" si="2675"/>
        <v>21:0227</v>
      </c>
      <c r="E18088" t="s">
        <v>69780</v>
      </c>
      <c r="F18088" t="s">
        <v>69781</v>
      </c>
      <c r="H18088">
        <v>45.351365000000001</v>
      </c>
      <c r="I18088">
        <v>-66.901643800000002</v>
      </c>
      <c r="J18088" s="1" t="str">
        <f t="shared" si="2672"/>
        <v>Fluid (stream)</v>
      </c>
      <c r="K18088" s="1" t="str">
        <f t="shared" si="2673"/>
        <v>Untreated Water</v>
      </c>
      <c r="L18088">
        <v>24</v>
      </c>
      <c r="M18088" t="s">
        <v>11421</v>
      </c>
      <c r="N18088">
        <v>422</v>
      </c>
      <c r="O18088">
        <v>2.5000000000000001E-2</v>
      </c>
      <c r="P18088">
        <v>60</v>
      </c>
      <c r="Q18088">
        <v>6.7</v>
      </c>
    </row>
    <row r="18089" spans="1:17" hidden="1" x14ac:dyDescent="0.3">
      <c r="A18089" t="s">
        <v>69782</v>
      </c>
      <c r="B18089" t="s">
        <v>69783</v>
      </c>
      <c r="C18089" s="1" t="str">
        <f t="shared" si="2674"/>
        <v>21:0802</v>
      </c>
      <c r="D18089" s="1" t="str">
        <f t="shared" si="2675"/>
        <v>21:0227</v>
      </c>
      <c r="E18089" t="s">
        <v>69784</v>
      </c>
      <c r="F18089" t="s">
        <v>69785</v>
      </c>
      <c r="H18089">
        <v>45.347168699999997</v>
      </c>
      <c r="I18089">
        <v>-66.944141900000005</v>
      </c>
      <c r="J18089" s="1" t="str">
        <f t="shared" si="2672"/>
        <v>Fluid (stream)</v>
      </c>
      <c r="K18089" s="1" t="str">
        <f t="shared" si="2673"/>
        <v>Untreated Water</v>
      </c>
      <c r="L18089">
        <v>24</v>
      </c>
      <c r="M18089" t="s">
        <v>11426</v>
      </c>
      <c r="N18089">
        <v>423</v>
      </c>
      <c r="O18089">
        <v>2.5000000000000001E-2</v>
      </c>
      <c r="P18089">
        <v>50</v>
      </c>
      <c r="Q18089">
        <v>6.4</v>
      </c>
    </row>
    <row r="18090" spans="1:17" hidden="1" x14ac:dyDescent="0.3">
      <c r="A18090" t="s">
        <v>69786</v>
      </c>
      <c r="B18090" t="s">
        <v>69787</v>
      </c>
      <c r="C18090" s="1" t="str">
        <f t="shared" si="2674"/>
        <v>21:0802</v>
      </c>
      <c r="D18090" s="1" t="str">
        <f t="shared" si="2675"/>
        <v>21:0227</v>
      </c>
      <c r="E18090" t="s">
        <v>69788</v>
      </c>
      <c r="F18090" t="s">
        <v>69789</v>
      </c>
      <c r="H18090">
        <v>45.348970700000002</v>
      </c>
      <c r="I18090">
        <v>-66.938740499999994</v>
      </c>
      <c r="J18090" s="1" t="str">
        <f t="shared" si="2672"/>
        <v>Fluid (stream)</v>
      </c>
      <c r="K18090" s="1" t="str">
        <f t="shared" si="2673"/>
        <v>Untreated Water</v>
      </c>
      <c r="L18090">
        <v>24</v>
      </c>
      <c r="M18090" t="s">
        <v>11440</v>
      </c>
      <c r="N18090">
        <v>424</v>
      </c>
      <c r="O18090">
        <v>0.06</v>
      </c>
      <c r="P18090">
        <v>70</v>
      </c>
      <c r="Q18090">
        <v>7</v>
      </c>
    </row>
    <row r="18091" spans="1:17" hidden="1" x14ac:dyDescent="0.3">
      <c r="A18091" t="s">
        <v>69790</v>
      </c>
      <c r="B18091" t="s">
        <v>69791</v>
      </c>
      <c r="C18091" s="1" t="str">
        <f t="shared" si="2674"/>
        <v>21:0802</v>
      </c>
      <c r="D18091" s="1" t="str">
        <f t="shared" ref="D18091:D18117" si="2676">HYPERLINK("http://geochem.nrcan.gc.ca/cdogs/content/svy/svy210227_e.htm", "21:0227")</f>
        <v>21:0227</v>
      </c>
      <c r="E18091" t="s">
        <v>69792</v>
      </c>
      <c r="F18091" t="s">
        <v>69793</v>
      </c>
      <c r="H18091">
        <v>45.282765900000001</v>
      </c>
      <c r="I18091">
        <v>-67.1122443</v>
      </c>
      <c r="J18091" s="1" t="str">
        <f t="shared" si="2672"/>
        <v>Fluid (stream)</v>
      </c>
      <c r="K18091" s="1" t="str">
        <f t="shared" si="2673"/>
        <v>Untreated Water</v>
      </c>
      <c r="L18091">
        <v>24</v>
      </c>
      <c r="M18091" t="s">
        <v>11445</v>
      </c>
      <c r="N18091">
        <v>425</v>
      </c>
      <c r="O18091">
        <v>2.5000000000000001E-2</v>
      </c>
      <c r="P18091">
        <v>70</v>
      </c>
      <c r="Q18091">
        <v>6.9</v>
      </c>
    </row>
    <row r="18092" spans="1:17" hidden="1" x14ac:dyDescent="0.3">
      <c r="A18092" t="s">
        <v>69794</v>
      </c>
      <c r="B18092" t="s">
        <v>69795</v>
      </c>
      <c r="C18092" s="1" t="str">
        <f t="shared" si="2674"/>
        <v>21:0802</v>
      </c>
      <c r="D18092" s="1" t="str">
        <f t="shared" si="2676"/>
        <v>21:0227</v>
      </c>
      <c r="E18092" t="s">
        <v>69796</v>
      </c>
      <c r="F18092" t="s">
        <v>69797</v>
      </c>
      <c r="H18092">
        <v>45.291063800000003</v>
      </c>
      <c r="I18092">
        <v>-67.146248299999996</v>
      </c>
      <c r="J18092" s="1" t="str">
        <f t="shared" si="2672"/>
        <v>Fluid (stream)</v>
      </c>
      <c r="K18092" s="1" t="str">
        <f t="shared" si="2673"/>
        <v>Untreated Water</v>
      </c>
      <c r="L18092">
        <v>24</v>
      </c>
      <c r="M18092" t="s">
        <v>11450</v>
      </c>
      <c r="N18092">
        <v>426</v>
      </c>
      <c r="O18092">
        <v>2.5000000000000001E-2</v>
      </c>
      <c r="P18092">
        <v>50</v>
      </c>
      <c r="Q18092">
        <v>6.9</v>
      </c>
    </row>
    <row r="18093" spans="1:17" hidden="1" x14ac:dyDescent="0.3">
      <c r="A18093" t="s">
        <v>69798</v>
      </c>
      <c r="B18093" t="s">
        <v>69799</v>
      </c>
      <c r="C18093" s="1" t="str">
        <f t="shared" si="2674"/>
        <v>21:0802</v>
      </c>
      <c r="D18093" s="1" t="str">
        <f t="shared" si="2676"/>
        <v>21:0227</v>
      </c>
      <c r="E18093" t="s">
        <v>69800</v>
      </c>
      <c r="F18093" t="s">
        <v>69801</v>
      </c>
      <c r="H18093">
        <v>45.2801653</v>
      </c>
      <c r="I18093">
        <v>-67.135854399999999</v>
      </c>
      <c r="J18093" s="1" t="str">
        <f t="shared" si="2672"/>
        <v>Fluid (stream)</v>
      </c>
      <c r="K18093" s="1" t="str">
        <f t="shared" si="2673"/>
        <v>Untreated Water</v>
      </c>
      <c r="L18093">
        <v>24</v>
      </c>
      <c r="M18093" t="s">
        <v>11460</v>
      </c>
      <c r="N18093">
        <v>427</v>
      </c>
      <c r="O18093">
        <v>2.5000000000000001E-2</v>
      </c>
      <c r="P18093">
        <v>40</v>
      </c>
      <c r="Q18093">
        <v>6.8</v>
      </c>
    </row>
    <row r="18094" spans="1:17" hidden="1" x14ac:dyDescent="0.3">
      <c r="A18094" t="s">
        <v>69802</v>
      </c>
      <c r="B18094" t="s">
        <v>69803</v>
      </c>
      <c r="C18094" s="1" t="str">
        <f t="shared" si="2674"/>
        <v>21:0802</v>
      </c>
      <c r="D18094" s="1" t="str">
        <f t="shared" si="2676"/>
        <v>21:0227</v>
      </c>
      <c r="E18094" t="s">
        <v>69804</v>
      </c>
      <c r="F18094" t="s">
        <v>69805</v>
      </c>
      <c r="H18094">
        <v>45.277463099999999</v>
      </c>
      <c r="I18094">
        <v>-67.139053599999997</v>
      </c>
      <c r="J18094" s="1" t="str">
        <f t="shared" si="2672"/>
        <v>Fluid (stream)</v>
      </c>
      <c r="K18094" s="1" t="str">
        <f t="shared" si="2673"/>
        <v>Untreated Water</v>
      </c>
      <c r="L18094">
        <v>24</v>
      </c>
      <c r="M18094" t="s">
        <v>11465</v>
      </c>
      <c r="N18094">
        <v>428</v>
      </c>
      <c r="O18094">
        <v>2.5000000000000001E-2</v>
      </c>
      <c r="P18094">
        <v>30</v>
      </c>
      <c r="Q18094">
        <v>6.5</v>
      </c>
    </row>
    <row r="18095" spans="1:17" hidden="1" x14ac:dyDescent="0.3">
      <c r="A18095" t="s">
        <v>69806</v>
      </c>
      <c r="B18095" t="s">
        <v>69807</v>
      </c>
      <c r="C18095" s="1" t="str">
        <f t="shared" si="2674"/>
        <v>21:0802</v>
      </c>
      <c r="D18095" s="1" t="str">
        <f t="shared" si="2676"/>
        <v>21:0227</v>
      </c>
      <c r="E18095" t="s">
        <v>69808</v>
      </c>
      <c r="F18095" t="s">
        <v>69809</v>
      </c>
      <c r="H18095">
        <v>45.407170899999997</v>
      </c>
      <c r="I18095">
        <v>-66.872334300000006</v>
      </c>
      <c r="J18095" s="1" t="str">
        <f t="shared" si="2672"/>
        <v>Fluid (stream)</v>
      </c>
      <c r="K18095" s="1" t="str">
        <f t="shared" si="2673"/>
        <v>Untreated Water</v>
      </c>
      <c r="L18095">
        <v>24</v>
      </c>
      <c r="M18095" t="s">
        <v>11470</v>
      </c>
      <c r="N18095">
        <v>429</v>
      </c>
      <c r="O18095">
        <v>2.5000000000000001E-2</v>
      </c>
      <c r="P18095">
        <v>150</v>
      </c>
      <c r="Q18095">
        <v>6.6</v>
      </c>
    </row>
    <row r="18096" spans="1:17" hidden="1" x14ac:dyDescent="0.3">
      <c r="A18096" t="s">
        <v>69810</v>
      </c>
      <c r="B18096" t="s">
        <v>69811</v>
      </c>
      <c r="C18096" s="1" t="str">
        <f t="shared" si="2674"/>
        <v>21:0802</v>
      </c>
      <c r="D18096" s="1" t="str">
        <f t="shared" si="2676"/>
        <v>21:0227</v>
      </c>
      <c r="E18096" t="s">
        <v>69812</v>
      </c>
      <c r="F18096" t="s">
        <v>69813</v>
      </c>
      <c r="H18096">
        <v>45.410263399999998</v>
      </c>
      <c r="I18096">
        <v>-66.8716431</v>
      </c>
      <c r="J18096" s="1" t="str">
        <f t="shared" si="2672"/>
        <v>Fluid (stream)</v>
      </c>
      <c r="K18096" s="1" t="str">
        <f t="shared" si="2673"/>
        <v>Untreated Water</v>
      </c>
      <c r="L18096">
        <v>24</v>
      </c>
      <c r="M18096" t="s">
        <v>11475</v>
      </c>
      <c r="N18096">
        <v>430</v>
      </c>
      <c r="O18096">
        <v>2.5000000000000001E-2</v>
      </c>
      <c r="P18096">
        <v>490</v>
      </c>
      <c r="Q18096">
        <v>6.9</v>
      </c>
    </row>
    <row r="18097" spans="1:17" hidden="1" x14ac:dyDescent="0.3">
      <c r="A18097" t="s">
        <v>69814</v>
      </c>
      <c r="B18097" t="s">
        <v>69815</v>
      </c>
      <c r="C18097" s="1" t="str">
        <f t="shared" si="2674"/>
        <v>21:0802</v>
      </c>
      <c r="D18097" s="1" t="str">
        <f t="shared" si="2676"/>
        <v>21:0227</v>
      </c>
      <c r="E18097" t="s">
        <v>69816</v>
      </c>
      <c r="F18097" t="s">
        <v>69817</v>
      </c>
      <c r="H18097">
        <v>45.397170000000003</v>
      </c>
      <c r="I18097">
        <v>-66.8492392</v>
      </c>
      <c r="J18097" s="1" t="str">
        <f t="shared" si="2672"/>
        <v>Fluid (stream)</v>
      </c>
      <c r="K18097" s="1" t="str">
        <f t="shared" si="2673"/>
        <v>Untreated Water</v>
      </c>
      <c r="L18097">
        <v>24</v>
      </c>
      <c r="M18097" t="s">
        <v>11480</v>
      </c>
      <c r="N18097">
        <v>431</v>
      </c>
      <c r="O18097">
        <v>2.5000000000000001E-2</v>
      </c>
      <c r="P18097">
        <v>80</v>
      </c>
      <c r="Q18097">
        <v>5.8</v>
      </c>
    </row>
    <row r="18098" spans="1:17" hidden="1" x14ac:dyDescent="0.3">
      <c r="A18098" t="s">
        <v>69818</v>
      </c>
      <c r="B18098" t="s">
        <v>69819</v>
      </c>
      <c r="C18098" s="1" t="str">
        <f t="shared" si="2674"/>
        <v>21:0802</v>
      </c>
      <c r="D18098" s="1" t="str">
        <f t="shared" si="2676"/>
        <v>21:0227</v>
      </c>
      <c r="E18098" t="s">
        <v>69820</v>
      </c>
      <c r="F18098" t="s">
        <v>69821</v>
      </c>
      <c r="H18098">
        <v>45.404770800000001</v>
      </c>
      <c r="I18098">
        <v>-66.853742699999998</v>
      </c>
      <c r="J18098" s="1" t="str">
        <f t="shared" si="2672"/>
        <v>Fluid (stream)</v>
      </c>
      <c r="K18098" s="1" t="str">
        <f t="shared" si="2673"/>
        <v>Untreated Water</v>
      </c>
      <c r="L18098">
        <v>24</v>
      </c>
      <c r="M18098" t="s">
        <v>12548</v>
      </c>
      <c r="N18098">
        <v>432</v>
      </c>
      <c r="O18098">
        <v>2.5000000000000001E-2</v>
      </c>
      <c r="P18098">
        <v>80</v>
      </c>
      <c r="Q18098">
        <v>6.5</v>
      </c>
    </row>
    <row r="18099" spans="1:17" hidden="1" x14ac:dyDescent="0.3">
      <c r="A18099" t="s">
        <v>69822</v>
      </c>
      <c r="B18099" t="s">
        <v>69823</v>
      </c>
      <c r="C18099" s="1" t="str">
        <f t="shared" si="2674"/>
        <v>21:0802</v>
      </c>
      <c r="D18099" s="1" t="str">
        <f t="shared" si="2676"/>
        <v>21:0227</v>
      </c>
      <c r="E18099" t="s">
        <v>69824</v>
      </c>
      <c r="F18099" t="s">
        <v>69825</v>
      </c>
      <c r="H18099">
        <v>45.428569899999999</v>
      </c>
      <c r="I18099">
        <v>-66.795135999999999</v>
      </c>
      <c r="J18099" s="1" t="str">
        <f t="shared" si="2672"/>
        <v>Fluid (stream)</v>
      </c>
      <c r="K18099" s="1" t="str">
        <f t="shared" si="2673"/>
        <v>Untreated Water</v>
      </c>
      <c r="L18099">
        <v>25</v>
      </c>
      <c r="M18099" t="s">
        <v>11392</v>
      </c>
      <c r="N18099">
        <v>433</v>
      </c>
      <c r="O18099">
        <v>0.08</v>
      </c>
      <c r="P18099">
        <v>20</v>
      </c>
      <c r="Q18099">
        <v>5.4</v>
      </c>
    </row>
    <row r="18100" spans="1:17" hidden="1" x14ac:dyDescent="0.3">
      <c r="A18100" t="s">
        <v>69826</v>
      </c>
      <c r="B18100" t="s">
        <v>69827</v>
      </c>
      <c r="C18100" s="1" t="str">
        <f t="shared" si="2674"/>
        <v>21:0802</v>
      </c>
      <c r="D18100" s="1" t="str">
        <f t="shared" si="2676"/>
        <v>21:0227</v>
      </c>
      <c r="E18100" t="s">
        <v>69828</v>
      </c>
      <c r="F18100" t="s">
        <v>69829</v>
      </c>
      <c r="H18100">
        <v>45.470962499999999</v>
      </c>
      <c r="I18100">
        <v>-66.886439199999998</v>
      </c>
      <c r="J18100" s="1" t="str">
        <f t="shared" si="2672"/>
        <v>Fluid (stream)</v>
      </c>
      <c r="K18100" s="1" t="str">
        <f t="shared" si="2673"/>
        <v>Untreated Water</v>
      </c>
      <c r="L18100">
        <v>25</v>
      </c>
      <c r="M18100" t="s">
        <v>11397</v>
      </c>
      <c r="N18100">
        <v>434</v>
      </c>
      <c r="O18100">
        <v>2.5000000000000001E-2</v>
      </c>
      <c r="P18100">
        <v>140</v>
      </c>
      <c r="Q18100">
        <v>6.3</v>
      </c>
    </row>
    <row r="18101" spans="1:17" hidden="1" x14ac:dyDescent="0.3">
      <c r="A18101" t="s">
        <v>69830</v>
      </c>
      <c r="B18101" t="s">
        <v>69831</v>
      </c>
      <c r="C18101" s="1" t="str">
        <f t="shared" si="2674"/>
        <v>21:0802</v>
      </c>
      <c r="D18101" s="1" t="str">
        <f t="shared" si="2676"/>
        <v>21:0227</v>
      </c>
      <c r="E18101" t="s">
        <v>69832</v>
      </c>
      <c r="F18101" t="s">
        <v>69833</v>
      </c>
      <c r="H18101">
        <v>45.471468799999997</v>
      </c>
      <c r="I18101">
        <v>-66.891435299999998</v>
      </c>
      <c r="J18101" s="1" t="str">
        <f t="shared" si="2672"/>
        <v>Fluid (stream)</v>
      </c>
      <c r="K18101" s="1" t="str">
        <f t="shared" si="2673"/>
        <v>Untreated Water</v>
      </c>
      <c r="L18101">
        <v>25</v>
      </c>
      <c r="M18101" t="s">
        <v>11402</v>
      </c>
      <c r="N18101">
        <v>435</v>
      </c>
      <c r="O18101">
        <v>2.5000000000000001E-2</v>
      </c>
      <c r="P18101">
        <v>20</v>
      </c>
      <c r="Q18101">
        <v>5.7</v>
      </c>
    </row>
    <row r="18102" spans="1:17" hidden="1" x14ac:dyDescent="0.3">
      <c r="A18102" t="s">
        <v>69834</v>
      </c>
      <c r="B18102" t="s">
        <v>69835</v>
      </c>
      <c r="C18102" s="1" t="str">
        <f t="shared" si="2674"/>
        <v>21:0802</v>
      </c>
      <c r="D18102" s="1" t="str">
        <f t="shared" si="2676"/>
        <v>21:0227</v>
      </c>
      <c r="E18102" t="s">
        <v>69836</v>
      </c>
      <c r="F18102" t="s">
        <v>69837</v>
      </c>
      <c r="H18102">
        <v>45.470660600000002</v>
      </c>
      <c r="I18102">
        <v>-66.899844900000005</v>
      </c>
      <c r="J18102" s="1" t="str">
        <f t="shared" si="2672"/>
        <v>Fluid (stream)</v>
      </c>
      <c r="K18102" s="1" t="str">
        <f t="shared" si="2673"/>
        <v>Untreated Water</v>
      </c>
      <c r="L18102">
        <v>25</v>
      </c>
      <c r="M18102" t="s">
        <v>11411</v>
      </c>
      <c r="N18102">
        <v>436</v>
      </c>
      <c r="O18102">
        <v>2.5000000000000001E-2</v>
      </c>
      <c r="P18102">
        <v>20</v>
      </c>
      <c r="Q18102">
        <v>6.2</v>
      </c>
    </row>
    <row r="18103" spans="1:17" hidden="1" x14ac:dyDescent="0.3">
      <c r="A18103" t="s">
        <v>69838</v>
      </c>
      <c r="B18103" t="s">
        <v>69839</v>
      </c>
      <c r="C18103" s="1" t="str">
        <f t="shared" si="2674"/>
        <v>21:0802</v>
      </c>
      <c r="D18103" s="1" t="str">
        <f t="shared" si="2676"/>
        <v>21:0227</v>
      </c>
      <c r="E18103" t="s">
        <v>69840</v>
      </c>
      <c r="F18103" t="s">
        <v>69841</v>
      </c>
      <c r="H18103">
        <v>45.467365000000001</v>
      </c>
      <c r="I18103">
        <v>-66.881738100000007</v>
      </c>
      <c r="J18103" s="1" t="str">
        <f t="shared" si="2672"/>
        <v>Fluid (stream)</v>
      </c>
      <c r="K18103" s="1" t="str">
        <f t="shared" si="2673"/>
        <v>Untreated Water</v>
      </c>
      <c r="L18103">
        <v>25</v>
      </c>
      <c r="M18103" t="s">
        <v>11416</v>
      </c>
      <c r="N18103">
        <v>437</v>
      </c>
      <c r="O18103">
        <v>2.5000000000000001E-2</v>
      </c>
      <c r="P18103">
        <v>200</v>
      </c>
      <c r="Q18103">
        <v>6.7</v>
      </c>
    </row>
    <row r="18104" spans="1:17" hidden="1" x14ac:dyDescent="0.3">
      <c r="A18104" t="s">
        <v>69842</v>
      </c>
      <c r="B18104" t="s">
        <v>69843</v>
      </c>
      <c r="C18104" s="1" t="str">
        <f t="shared" si="2674"/>
        <v>21:0802</v>
      </c>
      <c r="D18104" s="1" t="str">
        <f t="shared" si="2676"/>
        <v>21:0227</v>
      </c>
      <c r="E18104" t="s">
        <v>69844</v>
      </c>
      <c r="F18104" t="s">
        <v>69845</v>
      </c>
      <c r="H18104">
        <v>45.471368599999998</v>
      </c>
      <c r="I18104">
        <v>-66.8695369</v>
      </c>
      <c r="J18104" s="1" t="str">
        <f t="shared" si="2672"/>
        <v>Fluid (stream)</v>
      </c>
      <c r="K18104" s="1" t="str">
        <f t="shared" si="2673"/>
        <v>Untreated Water</v>
      </c>
      <c r="L18104">
        <v>25</v>
      </c>
      <c r="M18104" t="s">
        <v>11421</v>
      </c>
      <c r="N18104">
        <v>438</v>
      </c>
      <c r="O18104">
        <v>0.14000000000000001</v>
      </c>
      <c r="P18104">
        <v>160</v>
      </c>
      <c r="Q18104">
        <v>6.4</v>
      </c>
    </row>
    <row r="18105" spans="1:17" hidden="1" x14ac:dyDescent="0.3">
      <c r="A18105" t="s">
        <v>69846</v>
      </c>
      <c r="B18105" t="s">
        <v>69847</v>
      </c>
      <c r="C18105" s="1" t="str">
        <f t="shared" si="2674"/>
        <v>21:0802</v>
      </c>
      <c r="D18105" s="1" t="str">
        <f t="shared" si="2676"/>
        <v>21:0227</v>
      </c>
      <c r="E18105" t="s">
        <v>69848</v>
      </c>
      <c r="F18105" t="s">
        <v>69849</v>
      </c>
      <c r="H18105">
        <v>45.446362700000002</v>
      </c>
      <c r="I18105">
        <v>-66.879646899999997</v>
      </c>
      <c r="J18105" s="1" t="str">
        <f t="shared" ref="J18105:J18168" si="2677">HYPERLINK("http://geochem.nrcan.gc.ca/cdogs/content/kwd/kwd020018_e.htm", "Fluid (stream)")</f>
        <v>Fluid (stream)</v>
      </c>
      <c r="K18105" s="1" t="str">
        <f t="shared" ref="K18105:K18168" si="2678">HYPERLINK("http://geochem.nrcan.gc.ca/cdogs/content/kwd/kwd080007_e.htm", "Untreated Water")</f>
        <v>Untreated Water</v>
      </c>
      <c r="L18105">
        <v>25</v>
      </c>
      <c r="M18105" t="s">
        <v>11426</v>
      </c>
      <c r="N18105">
        <v>439</v>
      </c>
      <c r="O18105">
        <v>2.5000000000000001E-2</v>
      </c>
      <c r="P18105">
        <v>30</v>
      </c>
      <c r="Q18105">
        <v>6.2</v>
      </c>
    </row>
    <row r="18106" spans="1:17" hidden="1" x14ac:dyDescent="0.3">
      <c r="A18106" t="s">
        <v>69850</v>
      </c>
      <c r="B18106" t="s">
        <v>69851</v>
      </c>
      <c r="C18106" s="1" t="str">
        <f t="shared" si="2674"/>
        <v>21:0802</v>
      </c>
      <c r="D18106" s="1" t="str">
        <f t="shared" si="2676"/>
        <v>21:0227</v>
      </c>
      <c r="E18106" t="s">
        <v>69852</v>
      </c>
      <c r="F18106" t="s">
        <v>69853</v>
      </c>
      <c r="H18106">
        <v>45.448268800000001</v>
      </c>
      <c r="I18106">
        <v>-66.882440000000003</v>
      </c>
      <c r="J18106" s="1" t="str">
        <f t="shared" si="2677"/>
        <v>Fluid (stream)</v>
      </c>
      <c r="K18106" s="1" t="str">
        <f t="shared" si="2678"/>
        <v>Untreated Water</v>
      </c>
      <c r="L18106">
        <v>25</v>
      </c>
      <c r="M18106" t="s">
        <v>11440</v>
      </c>
      <c r="N18106">
        <v>440</v>
      </c>
      <c r="O18106">
        <v>2.5000000000000001E-2</v>
      </c>
      <c r="P18106">
        <v>20</v>
      </c>
      <c r="Q18106">
        <v>6.1</v>
      </c>
    </row>
    <row r="18107" spans="1:17" hidden="1" x14ac:dyDescent="0.3">
      <c r="A18107" t="s">
        <v>69854</v>
      </c>
      <c r="B18107" t="s">
        <v>69855</v>
      </c>
      <c r="C18107" s="1" t="str">
        <f t="shared" si="2674"/>
        <v>21:0802</v>
      </c>
      <c r="D18107" s="1" t="str">
        <f t="shared" si="2676"/>
        <v>21:0227</v>
      </c>
      <c r="E18107" t="s">
        <v>69856</v>
      </c>
      <c r="F18107" t="s">
        <v>69857</v>
      </c>
      <c r="H18107">
        <v>45.4453648</v>
      </c>
      <c r="I18107">
        <v>-66.867139800000004</v>
      </c>
      <c r="J18107" s="1" t="str">
        <f t="shared" si="2677"/>
        <v>Fluid (stream)</v>
      </c>
      <c r="K18107" s="1" t="str">
        <f t="shared" si="2678"/>
        <v>Untreated Water</v>
      </c>
      <c r="L18107">
        <v>25</v>
      </c>
      <c r="M18107" t="s">
        <v>11445</v>
      </c>
      <c r="N18107">
        <v>441</v>
      </c>
      <c r="O18107">
        <v>2.5000000000000001E-2</v>
      </c>
      <c r="P18107">
        <v>330</v>
      </c>
      <c r="Q18107">
        <v>6.1</v>
      </c>
    </row>
    <row r="18108" spans="1:17" hidden="1" x14ac:dyDescent="0.3">
      <c r="A18108" t="s">
        <v>69858</v>
      </c>
      <c r="B18108" t="s">
        <v>69859</v>
      </c>
      <c r="C18108" s="1" t="str">
        <f t="shared" si="2674"/>
        <v>21:0802</v>
      </c>
      <c r="D18108" s="1" t="str">
        <f t="shared" si="2676"/>
        <v>21:0227</v>
      </c>
      <c r="E18108" t="s">
        <v>69860</v>
      </c>
      <c r="F18108" t="s">
        <v>69861</v>
      </c>
      <c r="H18108">
        <v>45.497166100000001</v>
      </c>
      <c r="I18108">
        <v>-66.8322407</v>
      </c>
      <c r="J18108" s="1" t="str">
        <f t="shared" si="2677"/>
        <v>Fluid (stream)</v>
      </c>
      <c r="K18108" s="1" t="str">
        <f t="shared" si="2678"/>
        <v>Untreated Water</v>
      </c>
      <c r="L18108">
        <v>25</v>
      </c>
      <c r="M18108" t="s">
        <v>11431</v>
      </c>
      <c r="N18108">
        <v>442</v>
      </c>
      <c r="O18108">
        <v>2.5000000000000001E-2</v>
      </c>
      <c r="P18108">
        <v>180</v>
      </c>
      <c r="Q18108">
        <v>5.3</v>
      </c>
    </row>
    <row r="18109" spans="1:17" hidden="1" x14ac:dyDescent="0.3">
      <c r="A18109" t="s">
        <v>69862</v>
      </c>
      <c r="B18109" t="s">
        <v>69863</v>
      </c>
      <c r="C18109" s="1" t="str">
        <f t="shared" si="2674"/>
        <v>21:0802</v>
      </c>
      <c r="D18109" s="1" t="str">
        <f t="shared" si="2676"/>
        <v>21:0227</v>
      </c>
      <c r="E18109" t="s">
        <v>69860</v>
      </c>
      <c r="F18109" t="s">
        <v>69864</v>
      </c>
      <c r="H18109">
        <v>45.497166100000001</v>
      </c>
      <c r="I18109">
        <v>-66.8322407</v>
      </c>
      <c r="J18109" s="1" t="str">
        <f t="shared" si="2677"/>
        <v>Fluid (stream)</v>
      </c>
      <c r="K18109" s="1" t="str">
        <f t="shared" si="2678"/>
        <v>Untreated Water</v>
      </c>
      <c r="L18109">
        <v>25</v>
      </c>
      <c r="M18109" t="s">
        <v>11435</v>
      </c>
      <c r="N18109">
        <v>443</v>
      </c>
      <c r="O18109">
        <v>2.5000000000000001E-2</v>
      </c>
      <c r="P18109">
        <v>160</v>
      </c>
      <c r="Q18109">
        <v>5.2</v>
      </c>
    </row>
    <row r="18110" spans="1:17" hidden="1" x14ac:dyDescent="0.3">
      <c r="A18110" t="s">
        <v>69865</v>
      </c>
      <c r="B18110" t="s">
        <v>69866</v>
      </c>
      <c r="C18110" s="1" t="str">
        <f t="shared" si="2674"/>
        <v>21:0802</v>
      </c>
      <c r="D18110" s="1" t="str">
        <f t="shared" si="2676"/>
        <v>21:0227</v>
      </c>
      <c r="E18110" t="s">
        <v>69867</v>
      </c>
      <c r="F18110" t="s">
        <v>69868</v>
      </c>
      <c r="H18110">
        <v>45.488661100000002</v>
      </c>
      <c r="I18110">
        <v>-66.8389399</v>
      </c>
      <c r="J18110" s="1" t="str">
        <f t="shared" si="2677"/>
        <v>Fluid (stream)</v>
      </c>
      <c r="K18110" s="1" t="str">
        <f t="shared" si="2678"/>
        <v>Untreated Water</v>
      </c>
      <c r="L18110">
        <v>25</v>
      </c>
      <c r="M18110" t="s">
        <v>11450</v>
      </c>
      <c r="N18110">
        <v>444</v>
      </c>
      <c r="O18110">
        <v>2.5000000000000001E-2</v>
      </c>
      <c r="P18110">
        <v>170</v>
      </c>
      <c r="Q18110">
        <v>4.7</v>
      </c>
    </row>
    <row r="18111" spans="1:17" hidden="1" x14ac:dyDescent="0.3">
      <c r="A18111" t="s">
        <v>69869</v>
      </c>
      <c r="B18111" t="s">
        <v>69870</v>
      </c>
      <c r="C18111" s="1" t="str">
        <f t="shared" si="2674"/>
        <v>21:0802</v>
      </c>
      <c r="D18111" s="1" t="str">
        <f t="shared" si="2676"/>
        <v>21:0227</v>
      </c>
      <c r="E18111" t="s">
        <v>69871</v>
      </c>
      <c r="F18111" t="s">
        <v>69872</v>
      </c>
      <c r="H18111">
        <v>45.480863200000002</v>
      </c>
      <c r="I18111">
        <v>-66.839736900000005</v>
      </c>
      <c r="J18111" s="1" t="str">
        <f t="shared" si="2677"/>
        <v>Fluid (stream)</v>
      </c>
      <c r="K18111" s="1" t="str">
        <f t="shared" si="2678"/>
        <v>Untreated Water</v>
      </c>
      <c r="L18111">
        <v>25</v>
      </c>
      <c r="M18111" t="s">
        <v>11460</v>
      </c>
      <c r="N18111">
        <v>445</v>
      </c>
      <c r="O18111">
        <v>0.05</v>
      </c>
      <c r="P18111">
        <v>150</v>
      </c>
      <c r="Q18111">
        <v>6.2</v>
      </c>
    </row>
    <row r="18112" spans="1:17" hidden="1" x14ac:dyDescent="0.3">
      <c r="A18112" t="s">
        <v>69873</v>
      </c>
      <c r="B18112" t="s">
        <v>69874</v>
      </c>
      <c r="C18112" s="1" t="str">
        <f t="shared" si="2674"/>
        <v>21:0802</v>
      </c>
      <c r="D18112" s="1" t="str">
        <f t="shared" si="2676"/>
        <v>21:0227</v>
      </c>
      <c r="E18112" t="s">
        <v>69875</v>
      </c>
      <c r="F18112" t="s">
        <v>69876</v>
      </c>
      <c r="H18112">
        <v>45.3698652</v>
      </c>
      <c r="I18112">
        <v>-67.198348899999999</v>
      </c>
      <c r="J18112" s="1" t="str">
        <f t="shared" si="2677"/>
        <v>Fluid (stream)</v>
      </c>
      <c r="K18112" s="1" t="str">
        <f t="shared" si="2678"/>
        <v>Untreated Water</v>
      </c>
      <c r="L18112">
        <v>25</v>
      </c>
      <c r="M18112" t="s">
        <v>11465</v>
      </c>
      <c r="N18112">
        <v>446</v>
      </c>
      <c r="O18112">
        <v>2.5000000000000001E-2</v>
      </c>
      <c r="P18112">
        <v>30</v>
      </c>
      <c r="Q18112">
        <v>5.4</v>
      </c>
    </row>
    <row r="18113" spans="1:17" hidden="1" x14ac:dyDescent="0.3">
      <c r="A18113" t="s">
        <v>69877</v>
      </c>
      <c r="B18113" t="s">
        <v>69878</v>
      </c>
      <c r="C18113" s="1" t="str">
        <f t="shared" si="2674"/>
        <v>21:0802</v>
      </c>
      <c r="D18113" s="1" t="str">
        <f t="shared" si="2676"/>
        <v>21:0227</v>
      </c>
      <c r="E18113" t="s">
        <v>69879</v>
      </c>
      <c r="F18113" t="s">
        <v>69880</v>
      </c>
      <c r="H18113">
        <v>45.375762899999998</v>
      </c>
      <c r="I18113">
        <v>-67.180855899999997</v>
      </c>
      <c r="J18113" s="1" t="str">
        <f t="shared" si="2677"/>
        <v>Fluid (stream)</v>
      </c>
      <c r="K18113" s="1" t="str">
        <f t="shared" si="2678"/>
        <v>Untreated Water</v>
      </c>
      <c r="L18113">
        <v>25</v>
      </c>
      <c r="M18113" t="s">
        <v>11470</v>
      </c>
      <c r="N18113">
        <v>447</v>
      </c>
      <c r="O18113">
        <v>2.5000000000000001E-2</v>
      </c>
      <c r="P18113">
        <v>20</v>
      </c>
      <c r="Q18113">
        <v>5</v>
      </c>
    </row>
    <row r="18114" spans="1:17" hidden="1" x14ac:dyDescent="0.3">
      <c r="A18114" t="s">
        <v>69881</v>
      </c>
      <c r="B18114" t="s">
        <v>69882</v>
      </c>
      <c r="C18114" s="1" t="str">
        <f t="shared" si="2674"/>
        <v>21:0802</v>
      </c>
      <c r="D18114" s="1" t="str">
        <f t="shared" si="2676"/>
        <v>21:0227</v>
      </c>
      <c r="E18114" t="s">
        <v>69883</v>
      </c>
      <c r="F18114" t="s">
        <v>69884</v>
      </c>
      <c r="H18114">
        <v>45.357867300000002</v>
      </c>
      <c r="I18114">
        <v>-67.167256899999998</v>
      </c>
      <c r="J18114" s="1" t="str">
        <f t="shared" si="2677"/>
        <v>Fluid (stream)</v>
      </c>
      <c r="K18114" s="1" t="str">
        <f t="shared" si="2678"/>
        <v>Untreated Water</v>
      </c>
      <c r="L18114">
        <v>25</v>
      </c>
      <c r="M18114" t="s">
        <v>11475</v>
      </c>
      <c r="N18114">
        <v>448</v>
      </c>
      <c r="O18114">
        <v>2.5000000000000001E-2</v>
      </c>
      <c r="P18114">
        <v>20</v>
      </c>
      <c r="Q18114">
        <v>5.5</v>
      </c>
    </row>
    <row r="18115" spans="1:17" hidden="1" x14ac:dyDescent="0.3">
      <c r="A18115" t="s">
        <v>69885</v>
      </c>
      <c r="B18115" t="s">
        <v>69886</v>
      </c>
      <c r="C18115" s="1" t="str">
        <f t="shared" ref="C18115:C18178" si="2679">HYPERLINK("http://geochem.nrcan.gc.ca/cdogs/content/bdl/bdl210802_e.htm", "21:0802")</f>
        <v>21:0802</v>
      </c>
      <c r="D18115" s="1" t="str">
        <f t="shared" si="2676"/>
        <v>21:0227</v>
      </c>
      <c r="E18115" t="s">
        <v>69887</v>
      </c>
      <c r="F18115" t="s">
        <v>69888</v>
      </c>
      <c r="H18115">
        <v>45.365758900000003</v>
      </c>
      <c r="I18115">
        <v>-67.164856900000004</v>
      </c>
      <c r="J18115" s="1" t="str">
        <f t="shared" si="2677"/>
        <v>Fluid (stream)</v>
      </c>
      <c r="K18115" s="1" t="str">
        <f t="shared" si="2678"/>
        <v>Untreated Water</v>
      </c>
      <c r="L18115">
        <v>25</v>
      </c>
      <c r="M18115" t="s">
        <v>11480</v>
      </c>
      <c r="N18115">
        <v>449</v>
      </c>
      <c r="O18115">
        <v>2.5000000000000001E-2</v>
      </c>
      <c r="P18115">
        <v>20</v>
      </c>
      <c r="Q18115">
        <v>5.6</v>
      </c>
    </row>
    <row r="18116" spans="1:17" hidden="1" x14ac:dyDescent="0.3">
      <c r="A18116" t="s">
        <v>69889</v>
      </c>
      <c r="B18116" t="s">
        <v>69890</v>
      </c>
      <c r="C18116" s="1" t="str">
        <f t="shared" si="2679"/>
        <v>21:0802</v>
      </c>
      <c r="D18116" s="1" t="str">
        <f t="shared" si="2676"/>
        <v>21:0227</v>
      </c>
      <c r="E18116" t="s">
        <v>69891</v>
      </c>
      <c r="F18116" t="s">
        <v>69892</v>
      </c>
      <c r="H18116">
        <v>45.367060100000003</v>
      </c>
      <c r="I18116">
        <v>-67.171352999999996</v>
      </c>
      <c r="J18116" s="1" t="str">
        <f t="shared" si="2677"/>
        <v>Fluid (stream)</v>
      </c>
      <c r="K18116" s="1" t="str">
        <f t="shared" si="2678"/>
        <v>Untreated Water</v>
      </c>
      <c r="L18116">
        <v>25</v>
      </c>
      <c r="M18116" t="s">
        <v>12548</v>
      </c>
      <c r="N18116">
        <v>450</v>
      </c>
      <c r="O18116">
        <v>2.5000000000000001E-2</v>
      </c>
      <c r="P18116">
        <v>20</v>
      </c>
      <c r="Q18116">
        <v>5.5</v>
      </c>
    </row>
    <row r="18117" spans="1:17" hidden="1" x14ac:dyDescent="0.3">
      <c r="A18117" t="s">
        <v>69893</v>
      </c>
      <c r="B18117" t="s">
        <v>69894</v>
      </c>
      <c r="C18117" s="1" t="str">
        <f t="shared" si="2679"/>
        <v>21:0802</v>
      </c>
      <c r="D18117" s="1" t="str">
        <f t="shared" si="2676"/>
        <v>21:0227</v>
      </c>
      <c r="E18117" t="s">
        <v>69895</v>
      </c>
      <c r="F18117" t="s">
        <v>69896</v>
      </c>
      <c r="H18117">
        <v>45.345763499999997</v>
      </c>
      <c r="I18117">
        <v>-67.160154300000002</v>
      </c>
      <c r="J18117" s="1" t="str">
        <f t="shared" si="2677"/>
        <v>Fluid (stream)</v>
      </c>
      <c r="K18117" s="1" t="str">
        <f t="shared" si="2678"/>
        <v>Untreated Water</v>
      </c>
      <c r="L18117">
        <v>26</v>
      </c>
      <c r="M18117" t="s">
        <v>11392</v>
      </c>
      <c r="N18117">
        <v>451</v>
      </c>
      <c r="O18117">
        <v>2.5000000000000001E-2</v>
      </c>
      <c r="P18117">
        <v>120</v>
      </c>
      <c r="Q18117">
        <v>5</v>
      </c>
    </row>
    <row r="18118" spans="1:17" x14ac:dyDescent="0.3">
      <c r="A18118" t="s">
        <v>69897</v>
      </c>
      <c r="B18118" t="s">
        <v>69898</v>
      </c>
      <c r="C18118" s="1" t="str">
        <f t="shared" si="2679"/>
        <v>21:0802</v>
      </c>
      <c r="D18118" s="1" t="str">
        <f t="shared" ref="D18118:D18149" si="2680">HYPERLINK("http://geochem.nrcan.gc.ca/cdogs/content/svy/svy210225_e.htm", "21:0225")</f>
        <v>21:0225</v>
      </c>
      <c r="E18118" t="s">
        <v>69899</v>
      </c>
      <c r="F18118" t="s">
        <v>69900</v>
      </c>
      <c r="H18118">
        <v>45.2249634</v>
      </c>
      <c r="I18118">
        <v>-66.770047700000006</v>
      </c>
      <c r="J18118" s="1" t="str">
        <f t="shared" si="2677"/>
        <v>Fluid (stream)</v>
      </c>
      <c r="K18118" s="1" t="str">
        <f t="shared" si="2678"/>
        <v>Untreated Water</v>
      </c>
      <c r="L18118">
        <v>26</v>
      </c>
      <c r="M18118" t="s">
        <v>11397</v>
      </c>
      <c r="N18118">
        <v>452</v>
      </c>
      <c r="O18118">
        <v>0.15</v>
      </c>
      <c r="P18118">
        <v>230</v>
      </c>
      <c r="Q18118">
        <v>5.8</v>
      </c>
    </row>
    <row r="18119" spans="1:17" x14ac:dyDescent="0.3">
      <c r="A18119" t="s">
        <v>69901</v>
      </c>
      <c r="B18119" t="s">
        <v>69902</v>
      </c>
      <c r="C18119" s="1" t="str">
        <f t="shared" si="2679"/>
        <v>21:0802</v>
      </c>
      <c r="D18119" s="1" t="str">
        <f t="shared" si="2680"/>
        <v>21:0225</v>
      </c>
      <c r="E18119" t="s">
        <v>69903</v>
      </c>
      <c r="F18119" t="s">
        <v>69904</v>
      </c>
      <c r="H18119">
        <v>45.225971199999996</v>
      </c>
      <c r="I18119">
        <v>-66.774644899999998</v>
      </c>
      <c r="J18119" s="1" t="str">
        <f t="shared" si="2677"/>
        <v>Fluid (stream)</v>
      </c>
      <c r="K18119" s="1" t="str">
        <f t="shared" si="2678"/>
        <v>Untreated Water</v>
      </c>
      <c r="L18119">
        <v>26</v>
      </c>
      <c r="M18119" t="s">
        <v>11431</v>
      </c>
      <c r="N18119">
        <v>453</v>
      </c>
      <c r="O18119">
        <v>0.37</v>
      </c>
      <c r="P18119">
        <v>230</v>
      </c>
      <c r="Q18119">
        <v>6.8</v>
      </c>
    </row>
    <row r="18120" spans="1:17" x14ac:dyDescent="0.3">
      <c r="A18120" t="s">
        <v>69905</v>
      </c>
      <c r="B18120" t="s">
        <v>69906</v>
      </c>
      <c r="C18120" s="1" t="str">
        <f t="shared" si="2679"/>
        <v>21:0802</v>
      </c>
      <c r="D18120" s="1" t="str">
        <f t="shared" si="2680"/>
        <v>21:0225</v>
      </c>
      <c r="E18120" t="s">
        <v>69903</v>
      </c>
      <c r="F18120" t="s">
        <v>69907</v>
      </c>
      <c r="H18120">
        <v>45.225971199999996</v>
      </c>
      <c r="I18120">
        <v>-66.774644899999998</v>
      </c>
      <c r="J18120" s="1" t="str">
        <f t="shared" si="2677"/>
        <v>Fluid (stream)</v>
      </c>
      <c r="K18120" s="1" t="str">
        <f t="shared" si="2678"/>
        <v>Untreated Water</v>
      </c>
      <c r="L18120">
        <v>26</v>
      </c>
      <c r="M18120" t="s">
        <v>11435</v>
      </c>
      <c r="N18120">
        <v>454</v>
      </c>
      <c r="O18120">
        <v>0.34</v>
      </c>
      <c r="P18120">
        <v>260</v>
      </c>
      <c r="Q18120">
        <v>6.8</v>
      </c>
    </row>
    <row r="18121" spans="1:17" x14ac:dyDescent="0.3">
      <c r="A18121" t="s">
        <v>69908</v>
      </c>
      <c r="B18121" t="s">
        <v>69909</v>
      </c>
      <c r="C18121" s="1" t="str">
        <f t="shared" si="2679"/>
        <v>21:0802</v>
      </c>
      <c r="D18121" s="1" t="str">
        <f t="shared" si="2680"/>
        <v>21:0225</v>
      </c>
      <c r="E18121" t="s">
        <v>69910</v>
      </c>
      <c r="F18121" t="s">
        <v>69911</v>
      </c>
      <c r="H18121">
        <v>45.208967899999998</v>
      </c>
      <c r="I18121">
        <v>-66.788145</v>
      </c>
      <c r="J18121" s="1" t="str">
        <f t="shared" si="2677"/>
        <v>Fluid (stream)</v>
      </c>
      <c r="K18121" s="1" t="str">
        <f t="shared" si="2678"/>
        <v>Untreated Water</v>
      </c>
      <c r="L18121">
        <v>26</v>
      </c>
      <c r="M18121" t="s">
        <v>11402</v>
      </c>
      <c r="N18121">
        <v>455</v>
      </c>
      <c r="O18121">
        <v>0.21</v>
      </c>
      <c r="P18121">
        <v>170</v>
      </c>
      <c r="Q18121">
        <v>6.4</v>
      </c>
    </row>
    <row r="18122" spans="1:17" x14ac:dyDescent="0.3">
      <c r="A18122" t="s">
        <v>69912</v>
      </c>
      <c r="B18122" t="s">
        <v>69913</v>
      </c>
      <c r="C18122" s="1" t="str">
        <f t="shared" si="2679"/>
        <v>21:0802</v>
      </c>
      <c r="D18122" s="1" t="str">
        <f t="shared" si="2680"/>
        <v>21:0225</v>
      </c>
      <c r="E18122" t="s">
        <v>69914</v>
      </c>
      <c r="F18122" t="s">
        <v>69915</v>
      </c>
      <c r="H18122">
        <v>45.208270200000001</v>
      </c>
      <c r="I18122">
        <v>-66.782340000000005</v>
      </c>
      <c r="J18122" s="1" t="str">
        <f t="shared" si="2677"/>
        <v>Fluid (stream)</v>
      </c>
      <c r="K18122" s="1" t="str">
        <f t="shared" si="2678"/>
        <v>Untreated Water</v>
      </c>
      <c r="L18122">
        <v>26</v>
      </c>
      <c r="M18122" t="s">
        <v>11411</v>
      </c>
      <c r="N18122">
        <v>456</v>
      </c>
      <c r="O18122">
        <v>2.5000000000000001E-2</v>
      </c>
      <c r="P18122">
        <v>140</v>
      </c>
      <c r="Q18122">
        <v>5</v>
      </c>
    </row>
    <row r="18123" spans="1:17" x14ac:dyDescent="0.3">
      <c r="A18123" t="s">
        <v>69916</v>
      </c>
      <c r="B18123" t="s">
        <v>69917</v>
      </c>
      <c r="C18123" s="1" t="str">
        <f t="shared" si="2679"/>
        <v>21:0802</v>
      </c>
      <c r="D18123" s="1" t="str">
        <f t="shared" si="2680"/>
        <v>21:0225</v>
      </c>
      <c r="E18123" t="s">
        <v>69918</v>
      </c>
      <c r="F18123" t="s">
        <v>69919</v>
      </c>
      <c r="H18123">
        <v>45.213570699999998</v>
      </c>
      <c r="I18123">
        <v>-66.755542599999998</v>
      </c>
      <c r="J18123" s="1" t="str">
        <f t="shared" si="2677"/>
        <v>Fluid (stream)</v>
      </c>
      <c r="K18123" s="1" t="str">
        <f t="shared" si="2678"/>
        <v>Untreated Water</v>
      </c>
      <c r="L18123">
        <v>26</v>
      </c>
      <c r="M18123" t="s">
        <v>11416</v>
      </c>
      <c r="N18123">
        <v>457</v>
      </c>
      <c r="O18123">
        <v>0.11</v>
      </c>
      <c r="P18123">
        <v>150</v>
      </c>
      <c r="Q18123">
        <v>6.2</v>
      </c>
    </row>
    <row r="18124" spans="1:17" x14ac:dyDescent="0.3">
      <c r="A18124" t="s">
        <v>69920</v>
      </c>
      <c r="B18124" t="s">
        <v>69921</v>
      </c>
      <c r="C18124" s="1" t="str">
        <f t="shared" si="2679"/>
        <v>21:0802</v>
      </c>
      <c r="D18124" s="1" t="str">
        <f t="shared" si="2680"/>
        <v>21:0225</v>
      </c>
      <c r="E18124" t="s">
        <v>69922</v>
      </c>
      <c r="F18124" t="s">
        <v>69923</v>
      </c>
      <c r="H18124">
        <v>45.206970800000001</v>
      </c>
      <c r="I18124">
        <v>-66.762347700000007</v>
      </c>
      <c r="J18124" s="1" t="str">
        <f t="shared" si="2677"/>
        <v>Fluid (stream)</v>
      </c>
      <c r="K18124" s="1" t="str">
        <f t="shared" si="2678"/>
        <v>Untreated Water</v>
      </c>
      <c r="L18124">
        <v>26</v>
      </c>
      <c r="M18124" t="s">
        <v>11421</v>
      </c>
      <c r="N18124">
        <v>458</v>
      </c>
      <c r="O18124">
        <v>0.1</v>
      </c>
      <c r="P18124">
        <v>120</v>
      </c>
      <c r="Q18124">
        <v>6.1</v>
      </c>
    </row>
    <row r="18125" spans="1:17" x14ac:dyDescent="0.3">
      <c r="A18125" t="s">
        <v>69924</v>
      </c>
      <c r="B18125" t="s">
        <v>69925</v>
      </c>
      <c r="C18125" s="1" t="str">
        <f t="shared" si="2679"/>
        <v>21:0802</v>
      </c>
      <c r="D18125" s="1" t="str">
        <f t="shared" si="2680"/>
        <v>21:0225</v>
      </c>
      <c r="E18125" t="s">
        <v>69926</v>
      </c>
      <c r="F18125" t="s">
        <v>69927</v>
      </c>
      <c r="H18125">
        <v>45.2035628</v>
      </c>
      <c r="I18125">
        <v>-66.760240600000003</v>
      </c>
      <c r="J18125" s="1" t="str">
        <f t="shared" si="2677"/>
        <v>Fluid (stream)</v>
      </c>
      <c r="K18125" s="1" t="str">
        <f t="shared" si="2678"/>
        <v>Untreated Water</v>
      </c>
      <c r="L18125">
        <v>26</v>
      </c>
      <c r="M18125" t="s">
        <v>11426</v>
      </c>
      <c r="N18125">
        <v>459</v>
      </c>
      <c r="O18125">
        <v>2.5000000000000001E-2</v>
      </c>
      <c r="P18125">
        <v>130</v>
      </c>
      <c r="Q18125">
        <v>6.2</v>
      </c>
    </row>
    <row r="18126" spans="1:17" x14ac:dyDescent="0.3">
      <c r="A18126" t="s">
        <v>69928</v>
      </c>
      <c r="B18126" t="s">
        <v>69929</v>
      </c>
      <c r="C18126" s="1" t="str">
        <f t="shared" si="2679"/>
        <v>21:0802</v>
      </c>
      <c r="D18126" s="1" t="str">
        <f t="shared" si="2680"/>
        <v>21:0225</v>
      </c>
      <c r="E18126" t="s">
        <v>69930</v>
      </c>
      <c r="F18126" t="s">
        <v>69931</v>
      </c>
      <c r="H18126">
        <v>45.2053704</v>
      </c>
      <c r="I18126">
        <v>-66.751447200000001</v>
      </c>
      <c r="J18126" s="1" t="str">
        <f t="shared" si="2677"/>
        <v>Fluid (stream)</v>
      </c>
      <c r="K18126" s="1" t="str">
        <f t="shared" si="2678"/>
        <v>Untreated Water</v>
      </c>
      <c r="L18126">
        <v>26</v>
      </c>
      <c r="M18126" t="s">
        <v>11440</v>
      </c>
      <c r="N18126">
        <v>460</v>
      </c>
      <c r="O18126">
        <v>0.19</v>
      </c>
      <c r="P18126">
        <v>110</v>
      </c>
      <c r="Q18126">
        <v>6.2</v>
      </c>
    </row>
    <row r="18127" spans="1:17" x14ac:dyDescent="0.3">
      <c r="A18127" t="s">
        <v>69932</v>
      </c>
      <c r="B18127" t="s">
        <v>69933</v>
      </c>
      <c r="C18127" s="1" t="str">
        <f t="shared" si="2679"/>
        <v>21:0802</v>
      </c>
      <c r="D18127" s="1" t="str">
        <f t="shared" si="2680"/>
        <v>21:0225</v>
      </c>
      <c r="E18127" t="s">
        <v>69934</v>
      </c>
      <c r="F18127" t="s">
        <v>69935</v>
      </c>
      <c r="H18127">
        <v>45.149161300000003</v>
      </c>
      <c r="I18127">
        <v>-66.768850499999999</v>
      </c>
      <c r="J18127" s="1" t="str">
        <f t="shared" si="2677"/>
        <v>Fluid (stream)</v>
      </c>
      <c r="K18127" s="1" t="str">
        <f t="shared" si="2678"/>
        <v>Untreated Water</v>
      </c>
      <c r="L18127">
        <v>26</v>
      </c>
      <c r="M18127" t="s">
        <v>11445</v>
      </c>
      <c r="N18127">
        <v>461</v>
      </c>
      <c r="O18127">
        <v>2.5000000000000001E-2</v>
      </c>
      <c r="P18127">
        <v>140</v>
      </c>
      <c r="Q18127">
        <v>7.3</v>
      </c>
    </row>
    <row r="18128" spans="1:17" x14ac:dyDescent="0.3">
      <c r="A18128" t="s">
        <v>69936</v>
      </c>
      <c r="B18128" t="s">
        <v>69937</v>
      </c>
      <c r="C18128" s="1" t="str">
        <f t="shared" si="2679"/>
        <v>21:0802</v>
      </c>
      <c r="D18128" s="1" t="str">
        <f t="shared" si="2680"/>
        <v>21:0225</v>
      </c>
      <c r="E18128" t="s">
        <v>69938</v>
      </c>
      <c r="F18128" t="s">
        <v>69939</v>
      </c>
      <c r="H18128">
        <v>45.129560900000001</v>
      </c>
      <c r="I18128">
        <v>-66.752652699999999</v>
      </c>
      <c r="J18128" s="1" t="str">
        <f t="shared" si="2677"/>
        <v>Fluid (stream)</v>
      </c>
      <c r="K18128" s="1" t="str">
        <f t="shared" si="2678"/>
        <v>Untreated Water</v>
      </c>
      <c r="L18128">
        <v>26</v>
      </c>
      <c r="M18128" t="s">
        <v>11450</v>
      </c>
      <c r="N18128">
        <v>462</v>
      </c>
      <c r="O18128">
        <v>2.5000000000000001E-2</v>
      </c>
      <c r="P18128">
        <v>70</v>
      </c>
      <c r="Q18128">
        <v>6.8</v>
      </c>
    </row>
    <row r="18129" spans="1:17" x14ac:dyDescent="0.3">
      <c r="A18129" t="s">
        <v>69940</v>
      </c>
      <c r="B18129" t="s">
        <v>69941</v>
      </c>
      <c r="C18129" s="1" t="str">
        <f t="shared" si="2679"/>
        <v>21:0802</v>
      </c>
      <c r="D18129" s="1" t="str">
        <f t="shared" si="2680"/>
        <v>21:0225</v>
      </c>
      <c r="E18129" t="s">
        <v>69942</v>
      </c>
      <c r="F18129" t="s">
        <v>69943</v>
      </c>
      <c r="H18129">
        <v>45.115360799999998</v>
      </c>
      <c r="I18129">
        <v>-66.757953099999995</v>
      </c>
      <c r="J18129" s="1" t="str">
        <f t="shared" si="2677"/>
        <v>Fluid (stream)</v>
      </c>
      <c r="K18129" s="1" t="str">
        <f t="shared" si="2678"/>
        <v>Untreated Water</v>
      </c>
      <c r="L18129">
        <v>26</v>
      </c>
      <c r="M18129" t="s">
        <v>11460</v>
      </c>
      <c r="N18129">
        <v>463</v>
      </c>
      <c r="O18129">
        <v>2.5000000000000001E-2</v>
      </c>
      <c r="P18129">
        <v>60</v>
      </c>
      <c r="Q18129">
        <v>6.8</v>
      </c>
    </row>
    <row r="18130" spans="1:17" x14ac:dyDescent="0.3">
      <c r="A18130" t="s">
        <v>69944</v>
      </c>
      <c r="B18130" t="s">
        <v>69945</v>
      </c>
      <c r="C18130" s="1" t="str">
        <f t="shared" si="2679"/>
        <v>21:0802</v>
      </c>
      <c r="D18130" s="1" t="str">
        <f t="shared" si="2680"/>
        <v>21:0225</v>
      </c>
      <c r="E18130" t="s">
        <v>69946</v>
      </c>
      <c r="F18130" t="s">
        <v>69947</v>
      </c>
      <c r="H18130">
        <v>45.099961100000002</v>
      </c>
      <c r="I18130">
        <v>-66.778345599999994</v>
      </c>
      <c r="J18130" s="1" t="str">
        <f t="shared" si="2677"/>
        <v>Fluid (stream)</v>
      </c>
      <c r="K18130" s="1" t="str">
        <f t="shared" si="2678"/>
        <v>Untreated Water</v>
      </c>
      <c r="L18130">
        <v>26</v>
      </c>
      <c r="M18130" t="s">
        <v>11465</v>
      </c>
      <c r="N18130">
        <v>464</v>
      </c>
      <c r="O18130">
        <v>2.5000000000000001E-2</v>
      </c>
      <c r="P18130">
        <v>30</v>
      </c>
      <c r="Q18130">
        <v>6.3</v>
      </c>
    </row>
    <row r="18131" spans="1:17" x14ac:dyDescent="0.3">
      <c r="A18131" t="s">
        <v>69948</v>
      </c>
      <c r="B18131" t="s">
        <v>69949</v>
      </c>
      <c r="C18131" s="1" t="str">
        <f t="shared" si="2679"/>
        <v>21:0802</v>
      </c>
      <c r="D18131" s="1" t="str">
        <f t="shared" si="2680"/>
        <v>21:0225</v>
      </c>
      <c r="E18131" t="s">
        <v>69950</v>
      </c>
      <c r="F18131" t="s">
        <v>69951</v>
      </c>
      <c r="H18131">
        <v>45.0872624</v>
      </c>
      <c r="I18131">
        <v>-66.781748500000006</v>
      </c>
      <c r="J18131" s="1" t="str">
        <f t="shared" si="2677"/>
        <v>Fluid (stream)</v>
      </c>
      <c r="K18131" s="1" t="str">
        <f t="shared" si="2678"/>
        <v>Untreated Water</v>
      </c>
      <c r="L18131">
        <v>26</v>
      </c>
      <c r="M18131" t="s">
        <v>11470</v>
      </c>
      <c r="N18131">
        <v>465</v>
      </c>
      <c r="O18131">
        <v>2.5000000000000001E-2</v>
      </c>
      <c r="P18131">
        <v>20</v>
      </c>
      <c r="Q18131">
        <v>6.4</v>
      </c>
    </row>
    <row r="18132" spans="1:17" x14ac:dyDescent="0.3">
      <c r="A18132" t="s">
        <v>69952</v>
      </c>
      <c r="B18132" t="s">
        <v>69953</v>
      </c>
      <c r="C18132" s="1" t="str">
        <f t="shared" si="2679"/>
        <v>21:0802</v>
      </c>
      <c r="D18132" s="1" t="str">
        <f t="shared" si="2680"/>
        <v>21:0225</v>
      </c>
      <c r="E18132" t="s">
        <v>69954</v>
      </c>
      <c r="F18132" t="s">
        <v>69955</v>
      </c>
      <c r="H18132">
        <v>45.084960100000004</v>
      </c>
      <c r="I18132">
        <v>-66.7643542</v>
      </c>
      <c r="J18132" s="1" t="str">
        <f t="shared" si="2677"/>
        <v>Fluid (stream)</v>
      </c>
      <c r="K18132" s="1" t="str">
        <f t="shared" si="2678"/>
        <v>Untreated Water</v>
      </c>
      <c r="L18132">
        <v>26</v>
      </c>
      <c r="M18132" t="s">
        <v>11475</v>
      </c>
      <c r="N18132">
        <v>466</v>
      </c>
      <c r="O18132">
        <v>2.5000000000000001E-2</v>
      </c>
      <c r="P18132">
        <v>20</v>
      </c>
      <c r="Q18132">
        <v>4.7</v>
      </c>
    </row>
    <row r="18133" spans="1:17" x14ac:dyDescent="0.3">
      <c r="A18133" t="s">
        <v>69956</v>
      </c>
      <c r="B18133" t="s">
        <v>69957</v>
      </c>
      <c r="C18133" s="1" t="str">
        <f t="shared" si="2679"/>
        <v>21:0802</v>
      </c>
      <c r="D18133" s="1" t="str">
        <f t="shared" si="2680"/>
        <v>21:0225</v>
      </c>
      <c r="E18133" t="s">
        <v>69958</v>
      </c>
      <c r="F18133" t="s">
        <v>69959</v>
      </c>
      <c r="H18133">
        <v>45.1247629</v>
      </c>
      <c r="I18133">
        <v>-66.785341200000005</v>
      </c>
      <c r="J18133" s="1" t="str">
        <f t="shared" si="2677"/>
        <v>Fluid (stream)</v>
      </c>
      <c r="K18133" s="1" t="str">
        <f t="shared" si="2678"/>
        <v>Untreated Water</v>
      </c>
      <c r="L18133">
        <v>26</v>
      </c>
      <c r="M18133" t="s">
        <v>11480</v>
      </c>
      <c r="N18133">
        <v>467</v>
      </c>
      <c r="O18133">
        <v>2.5000000000000001E-2</v>
      </c>
      <c r="P18133">
        <v>120</v>
      </c>
      <c r="Q18133">
        <v>6.8</v>
      </c>
    </row>
    <row r="18134" spans="1:17" x14ac:dyDescent="0.3">
      <c r="A18134" t="s">
        <v>69960</v>
      </c>
      <c r="B18134" t="s">
        <v>69961</v>
      </c>
      <c r="C18134" s="1" t="str">
        <f t="shared" si="2679"/>
        <v>21:0802</v>
      </c>
      <c r="D18134" s="1" t="str">
        <f t="shared" si="2680"/>
        <v>21:0225</v>
      </c>
      <c r="E18134" t="s">
        <v>69962</v>
      </c>
      <c r="F18134" t="s">
        <v>69963</v>
      </c>
      <c r="H18134">
        <v>45.121561700000001</v>
      </c>
      <c r="I18134">
        <v>-66.782744399999999</v>
      </c>
      <c r="J18134" s="1" t="str">
        <f t="shared" si="2677"/>
        <v>Fluid (stream)</v>
      </c>
      <c r="K18134" s="1" t="str">
        <f t="shared" si="2678"/>
        <v>Untreated Water</v>
      </c>
      <c r="L18134">
        <v>26</v>
      </c>
      <c r="M18134" t="s">
        <v>12548</v>
      </c>
      <c r="N18134">
        <v>468</v>
      </c>
      <c r="O18134">
        <v>2.5000000000000001E-2</v>
      </c>
      <c r="P18134">
        <v>40</v>
      </c>
      <c r="Q18134">
        <v>6.4</v>
      </c>
    </row>
    <row r="18135" spans="1:17" x14ac:dyDescent="0.3">
      <c r="A18135" t="s">
        <v>69964</v>
      </c>
      <c r="B18135" t="s">
        <v>69965</v>
      </c>
      <c r="C18135" s="1" t="str">
        <f t="shared" si="2679"/>
        <v>21:0802</v>
      </c>
      <c r="D18135" s="1" t="str">
        <f t="shared" si="2680"/>
        <v>21:0225</v>
      </c>
      <c r="E18135" t="s">
        <v>69966</v>
      </c>
      <c r="F18135" t="s">
        <v>69967</v>
      </c>
      <c r="H18135">
        <v>45.148363099999997</v>
      </c>
      <c r="I18135">
        <v>-66.845840600000002</v>
      </c>
      <c r="J18135" s="1" t="str">
        <f t="shared" si="2677"/>
        <v>Fluid (stream)</v>
      </c>
      <c r="K18135" s="1" t="str">
        <f t="shared" si="2678"/>
        <v>Untreated Water</v>
      </c>
      <c r="L18135">
        <v>27</v>
      </c>
      <c r="M18135" t="s">
        <v>11392</v>
      </c>
      <c r="N18135">
        <v>469</v>
      </c>
      <c r="O18135">
        <v>2.5000000000000001E-2</v>
      </c>
      <c r="P18135">
        <v>190</v>
      </c>
      <c r="Q18135">
        <v>6.9</v>
      </c>
    </row>
    <row r="18136" spans="1:17" x14ac:dyDescent="0.3">
      <c r="A18136" t="s">
        <v>69968</v>
      </c>
      <c r="B18136" t="s">
        <v>69969</v>
      </c>
      <c r="C18136" s="1" t="str">
        <f t="shared" si="2679"/>
        <v>21:0802</v>
      </c>
      <c r="D18136" s="1" t="str">
        <f t="shared" si="2680"/>
        <v>21:0225</v>
      </c>
      <c r="E18136" t="s">
        <v>69970</v>
      </c>
      <c r="F18136" t="s">
        <v>69971</v>
      </c>
      <c r="H18136">
        <v>45.158064699999997</v>
      </c>
      <c r="I18136">
        <v>-66.858146500000004</v>
      </c>
      <c r="J18136" s="1" t="str">
        <f t="shared" si="2677"/>
        <v>Fluid (stream)</v>
      </c>
      <c r="K18136" s="1" t="str">
        <f t="shared" si="2678"/>
        <v>Untreated Water</v>
      </c>
      <c r="L18136">
        <v>27</v>
      </c>
      <c r="M18136" t="s">
        <v>11397</v>
      </c>
      <c r="N18136">
        <v>470</v>
      </c>
      <c r="O18136">
        <v>2.5000000000000001E-2</v>
      </c>
      <c r="P18136">
        <v>250</v>
      </c>
      <c r="Q18136">
        <v>7</v>
      </c>
    </row>
    <row r="18137" spans="1:17" x14ac:dyDescent="0.3">
      <c r="A18137" t="s">
        <v>69972</v>
      </c>
      <c r="B18137" t="s">
        <v>69973</v>
      </c>
      <c r="C18137" s="1" t="str">
        <f t="shared" si="2679"/>
        <v>21:0802</v>
      </c>
      <c r="D18137" s="1" t="str">
        <f t="shared" si="2680"/>
        <v>21:0225</v>
      </c>
      <c r="E18137" t="s">
        <v>69974</v>
      </c>
      <c r="F18137" t="s">
        <v>69975</v>
      </c>
      <c r="H18137">
        <v>45.166066100000002</v>
      </c>
      <c r="I18137">
        <v>-66.820041900000007</v>
      </c>
      <c r="J18137" s="1" t="str">
        <f t="shared" si="2677"/>
        <v>Fluid (stream)</v>
      </c>
      <c r="K18137" s="1" t="str">
        <f t="shared" si="2678"/>
        <v>Untreated Water</v>
      </c>
      <c r="L18137">
        <v>27</v>
      </c>
      <c r="M18137" t="s">
        <v>11402</v>
      </c>
      <c r="N18137">
        <v>471</v>
      </c>
      <c r="O18137">
        <v>0.12</v>
      </c>
      <c r="P18137">
        <v>300</v>
      </c>
      <c r="Q18137">
        <v>5.7</v>
      </c>
    </row>
    <row r="18138" spans="1:17" x14ac:dyDescent="0.3">
      <c r="A18138" t="s">
        <v>69976</v>
      </c>
      <c r="B18138" t="s">
        <v>69977</v>
      </c>
      <c r="C18138" s="1" t="str">
        <f t="shared" si="2679"/>
        <v>21:0802</v>
      </c>
      <c r="D18138" s="1" t="str">
        <f t="shared" si="2680"/>
        <v>21:0225</v>
      </c>
      <c r="E18138" t="s">
        <v>69978</v>
      </c>
      <c r="F18138" t="s">
        <v>69979</v>
      </c>
      <c r="H18138">
        <v>45.167266300000001</v>
      </c>
      <c r="I18138">
        <v>-66.808441999999999</v>
      </c>
      <c r="J18138" s="1" t="str">
        <f t="shared" si="2677"/>
        <v>Fluid (stream)</v>
      </c>
      <c r="K18138" s="1" t="str">
        <f t="shared" si="2678"/>
        <v>Untreated Water</v>
      </c>
      <c r="L18138">
        <v>27</v>
      </c>
      <c r="M18138" t="s">
        <v>11411</v>
      </c>
      <c r="N18138">
        <v>472</v>
      </c>
      <c r="O18138">
        <v>0.06</v>
      </c>
      <c r="P18138">
        <v>190</v>
      </c>
      <c r="Q18138">
        <v>5.6</v>
      </c>
    </row>
    <row r="18139" spans="1:17" x14ac:dyDescent="0.3">
      <c r="A18139" t="s">
        <v>69980</v>
      </c>
      <c r="B18139" t="s">
        <v>69981</v>
      </c>
      <c r="C18139" s="1" t="str">
        <f t="shared" si="2679"/>
        <v>21:0802</v>
      </c>
      <c r="D18139" s="1" t="str">
        <f t="shared" si="2680"/>
        <v>21:0225</v>
      </c>
      <c r="E18139" t="s">
        <v>69982</v>
      </c>
      <c r="F18139" t="s">
        <v>69983</v>
      </c>
      <c r="H18139">
        <v>45.2361717</v>
      </c>
      <c r="I18139">
        <v>-66.803535999999994</v>
      </c>
      <c r="J18139" s="1" t="str">
        <f t="shared" si="2677"/>
        <v>Fluid (stream)</v>
      </c>
      <c r="K18139" s="1" t="str">
        <f t="shared" si="2678"/>
        <v>Untreated Water</v>
      </c>
      <c r="L18139">
        <v>27</v>
      </c>
      <c r="M18139" t="s">
        <v>11431</v>
      </c>
      <c r="N18139">
        <v>473</v>
      </c>
      <c r="O18139">
        <v>0.15</v>
      </c>
      <c r="P18139">
        <v>150</v>
      </c>
      <c r="Q18139">
        <v>5.3</v>
      </c>
    </row>
    <row r="18140" spans="1:17" x14ac:dyDescent="0.3">
      <c r="A18140" t="s">
        <v>69984</v>
      </c>
      <c r="B18140" t="s">
        <v>69985</v>
      </c>
      <c r="C18140" s="1" t="str">
        <f t="shared" si="2679"/>
        <v>21:0802</v>
      </c>
      <c r="D18140" s="1" t="str">
        <f t="shared" si="2680"/>
        <v>21:0225</v>
      </c>
      <c r="E18140" t="s">
        <v>69982</v>
      </c>
      <c r="F18140" t="s">
        <v>69986</v>
      </c>
      <c r="H18140">
        <v>45.2361717</v>
      </c>
      <c r="I18140">
        <v>-66.803535999999994</v>
      </c>
      <c r="J18140" s="1" t="str">
        <f t="shared" si="2677"/>
        <v>Fluid (stream)</v>
      </c>
      <c r="K18140" s="1" t="str">
        <f t="shared" si="2678"/>
        <v>Untreated Water</v>
      </c>
      <c r="L18140">
        <v>27</v>
      </c>
      <c r="M18140" t="s">
        <v>11435</v>
      </c>
      <c r="N18140">
        <v>474</v>
      </c>
      <c r="O18140">
        <v>7.0000000000000007E-2</v>
      </c>
      <c r="P18140">
        <v>140</v>
      </c>
      <c r="Q18140">
        <v>5.3</v>
      </c>
    </row>
    <row r="18141" spans="1:17" x14ac:dyDescent="0.3">
      <c r="A18141" t="s">
        <v>69987</v>
      </c>
      <c r="B18141" t="s">
        <v>69988</v>
      </c>
      <c r="C18141" s="1" t="str">
        <f t="shared" si="2679"/>
        <v>21:0802</v>
      </c>
      <c r="D18141" s="1" t="str">
        <f t="shared" si="2680"/>
        <v>21:0225</v>
      </c>
      <c r="E18141" t="s">
        <v>69989</v>
      </c>
      <c r="F18141" t="s">
        <v>69990</v>
      </c>
      <c r="H18141">
        <v>45.231765199999998</v>
      </c>
      <c r="I18141">
        <v>-66.837248500000001</v>
      </c>
      <c r="J18141" s="1" t="str">
        <f t="shared" si="2677"/>
        <v>Fluid (stream)</v>
      </c>
      <c r="K18141" s="1" t="str">
        <f t="shared" si="2678"/>
        <v>Untreated Water</v>
      </c>
      <c r="L18141">
        <v>27</v>
      </c>
      <c r="M18141" t="s">
        <v>11416</v>
      </c>
      <c r="N18141">
        <v>475</v>
      </c>
      <c r="O18141">
        <v>0.32</v>
      </c>
      <c r="P18141">
        <v>270</v>
      </c>
      <c r="Q18141">
        <v>6.6</v>
      </c>
    </row>
    <row r="18142" spans="1:17" x14ac:dyDescent="0.3">
      <c r="A18142" t="s">
        <v>69991</v>
      </c>
      <c r="B18142" t="s">
        <v>69992</v>
      </c>
      <c r="C18142" s="1" t="str">
        <f t="shared" si="2679"/>
        <v>21:0802</v>
      </c>
      <c r="D18142" s="1" t="str">
        <f t="shared" si="2680"/>
        <v>21:0225</v>
      </c>
      <c r="E18142" t="s">
        <v>69993</v>
      </c>
      <c r="F18142" t="s">
        <v>69994</v>
      </c>
      <c r="H18142">
        <v>45.222567900000001</v>
      </c>
      <c r="I18142">
        <v>-66.838336499999997</v>
      </c>
      <c r="J18142" s="1" t="str">
        <f t="shared" si="2677"/>
        <v>Fluid (stream)</v>
      </c>
      <c r="K18142" s="1" t="str">
        <f t="shared" si="2678"/>
        <v>Untreated Water</v>
      </c>
      <c r="L18142">
        <v>27</v>
      </c>
      <c r="M18142" t="s">
        <v>11421</v>
      </c>
      <c r="N18142">
        <v>476</v>
      </c>
      <c r="O18142">
        <v>0.22</v>
      </c>
      <c r="P18142">
        <v>120</v>
      </c>
      <c r="Q18142">
        <v>6.5</v>
      </c>
    </row>
    <row r="18143" spans="1:17" x14ac:dyDescent="0.3">
      <c r="A18143" t="s">
        <v>69995</v>
      </c>
      <c r="B18143" t="s">
        <v>69996</v>
      </c>
      <c r="C18143" s="1" t="str">
        <f t="shared" si="2679"/>
        <v>21:0802</v>
      </c>
      <c r="D18143" s="1" t="str">
        <f t="shared" si="2680"/>
        <v>21:0225</v>
      </c>
      <c r="E18143" t="s">
        <v>69997</v>
      </c>
      <c r="F18143" t="s">
        <v>69998</v>
      </c>
      <c r="H18143">
        <v>45.202465699999998</v>
      </c>
      <c r="I18143">
        <v>-66.843046099999995</v>
      </c>
      <c r="J18143" s="1" t="str">
        <f t="shared" si="2677"/>
        <v>Fluid (stream)</v>
      </c>
      <c r="K18143" s="1" t="str">
        <f t="shared" si="2678"/>
        <v>Untreated Water</v>
      </c>
      <c r="L18143">
        <v>27</v>
      </c>
      <c r="M18143" t="s">
        <v>11426</v>
      </c>
      <c r="N18143">
        <v>477</v>
      </c>
      <c r="O18143">
        <v>2.5000000000000001E-2</v>
      </c>
      <c r="P18143">
        <v>180</v>
      </c>
      <c r="Q18143">
        <v>6.7</v>
      </c>
    </row>
    <row r="18144" spans="1:17" x14ac:dyDescent="0.3">
      <c r="A18144" t="s">
        <v>69999</v>
      </c>
      <c r="B18144" t="s">
        <v>70000</v>
      </c>
      <c r="C18144" s="1" t="str">
        <f t="shared" si="2679"/>
        <v>21:0802</v>
      </c>
      <c r="D18144" s="1" t="str">
        <f t="shared" si="2680"/>
        <v>21:0225</v>
      </c>
      <c r="E18144" t="s">
        <v>70001</v>
      </c>
      <c r="F18144" t="s">
        <v>70002</v>
      </c>
      <c r="H18144">
        <v>45.187567399999999</v>
      </c>
      <c r="I18144">
        <v>-66.838746999999998</v>
      </c>
      <c r="J18144" s="1" t="str">
        <f t="shared" si="2677"/>
        <v>Fluid (stream)</v>
      </c>
      <c r="K18144" s="1" t="str">
        <f t="shared" si="2678"/>
        <v>Untreated Water</v>
      </c>
      <c r="L18144">
        <v>27</v>
      </c>
      <c r="M18144" t="s">
        <v>11440</v>
      </c>
      <c r="N18144">
        <v>478</v>
      </c>
      <c r="O18144">
        <v>0.28000000000000003</v>
      </c>
      <c r="P18144">
        <v>190</v>
      </c>
      <c r="Q18144">
        <v>6.2</v>
      </c>
    </row>
    <row r="18145" spans="1:17" x14ac:dyDescent="0.3">
      <c r="A18145" t="s">
        <v>70003</v>
      </c>
      <c r="B18145" t="s">
        <v>70004</v>
      </c>
      <c r="C18145" s="1" t="str">
        <f t="shared" si="2679"/>
        <v>21:0802</v>
      </c>
      <c r="D18145" s="1" t="str">
        <f t="shared" si="2680"/>
        <v>21:0225</v>
      </c>
      <c r="E18145" t="s">
        <v>70005</v>
      </c>
      <c r="F18145" t="s">
        <v>70006</v>
      </c>
      <c r="H18145">
        <v>45.172766699999997</v>
      </c>
      <c r="I18145">
        <v>-66.8263398</v>
      </c>
      <c r="J18145" s="1" t="str">
        <f t="shared" si="2677"/>
        <v>Fluid (stream)</v>
      </c>
      <c r="K18145" s="1" t="str">
        <f t="shared" si="2678"/>
        <v>Untreated Water</v>
      </c>
      <c r="L18145">
        <v>27</v>
      </c>
      <c r="M18145" t="s">
        <v>11445</v>
      </c>
      <c r="N18145">
        <v>479</v>
      </c>
      <c r="O18145">
        <v>0.06</v>
      </c>
      <c r="P18145">
        <v>210</v>
      </c>
      <c r="Q18145">
        <v>5.4</v>
      </c>
    </row>
    <row r="18146" spans="1:17" x14ac:dyDescent="0.3">
      <c r="A18146" t="s">
        <v>70007</v>
      </c>
      <c r="B18146" t="s">
        <v>70008</v>
      </c>
      <c r="C18146" s="1" t="str">
        <f t="shared" si="2679"/>
        <v>21:0802</v>
      </c>
      <c r="D18146" s="1" t="str">
        <f t="shared" si="2680"/>
        <v>21:0225</v>
      </c>
      <c r="E18146" t="s">
        <v>70009</v>
      </c>
      <c r="F18146" t="s">
        <v>70010</v>
      </c>
      <c r="H18146">
        <v>45.1762649</v>
      </c>
      <c r="I18146">
        <v>-66.822846699999999</v>
      </c>
      <c r="J18146" s="1" t="str">
        <f t="shared" si="2677"/>
        <v>Fluid (stream)</v>
      </c>
      <c r="K18146" s="1" t="str">
        <f t="shared" si="2678"/>
        <v>Untreated Water</v>
      </c>
      <c r="L18146">
        <v>27</v>
      </c>
      <c r="M18146" t="s">
        <v>11450</v>
      </c>
      <c r="N18146">
        <v>480</v>
      </c>
      <c r="O18146">
        <v>0.22</v>
      </c>
      <c r="P18146">
        <v>320</v>
      </c>
      <c r="Q18146">
        <v>5.7</v>
      </c>
    </row>
    <row r="18147" spans="1:17" x14ac:dyDescent="0.3">
      <c r="A18147" t="s">
        <v>70011</v>
      </c>
      <c r="B18147" t="s">
        <v>70012</v>
      </c>
      <c r="C18147" s="1" t="str">
        <f t="shared" si="2679"/>
        <v>21:0802</v>
      </c>
      <c r="D18147" s="1" t="str">
        <f t="shared" si="2680"/>
        <v>21:0225</v>
      </c>
      <c r="E18147" t="s">
        <v>70013</v>
      </c>
      <c r="F18147" t="s">
        <v>70014</v>
      </c>
      <c r="H18147">
        <v>45.190166900000001</v>
      </c>
      <c r="I18147">
        <v>-66.805143299999997</v>
      </c>
      <c r="J18147" s="1" t="str">
        <f t="shared" si="2677"/>
        <v>Fluid (stream)</v>
      </c>
      <c r="K18147" s="1" t="str">
        <f t="shared" si="2678"/>
        <v>Untreated Water</v>
      </c>
      <c r="L18147">
        <v>27</v>
      </c>
      <c r="M18147" t="s">
        <v>11460</v>
      </c>
      <c r="N18147">
        <v>481</v>
      </c>
      <c r="O18147">
        <v>0.25</v>
      </c>
      <c r="P18147">
        <v>300</v>
      </c>
      <c r="Q18147">
        <v>6.3</v>
      </c>
    </row>
    <row r="18148" spans="1:17" x14ac:dyDescent="0.3">
      <c r="A18148" t="s">
        <v>70015</v>
      </c>
      <c r="B18148" t="s">
        <v>70016</v>
      </c>
      <c r="C18148" s="1" t="str">
        <f t="shared" si="2679"/>
        <v>21:0802</v>
      </c>
      <c r="D18148" s="1" t="str">
        <f t="shared" si="2680"/>
        <v>21:0225</v>
      </c>
      <c r="E18148" t="s">
        <v>70017</v>
      </c>
      <c r="F18148" t="s">
        <v>70018</v>
      </c>
      <c r="H18148">
        <v>45.195169800000002</v>
      </c>
      <c r="I18148">
        <v>-66.8078407</v>
      </c>
      <c r="J18148" s="1" t="str">
        <f t="shared" si="2677"/>
        <v>Fluid (stream)</v>
      </c>
      <c r="K18148" s="1" t="str">
        <f t="shared" si="2678"/>
        <v>Untreated Water</v>
      </c>
      <c r="L18148">
        <v>27</v>
      </c>
      <c r="M18148" t="s">
        <v>11465</v>
      </c>
      <c r="N18148">
        <v>482</v>
      </c>
      <c r="O18148">
        <v>2.5000000000000001E-2</v>
      </c>
      <c r="P18148">
        <v>60</v>
      </c>
      <c r="Q18148">
        <v>4</v>
      </c>
    </row>
    <row r="18149" spans="1:17" x14ac:dyDescent="0.3">
      <c r="A18149" t="s">
        <v>70019</v>
      </c>
      <c r="B18149" t="s">
        <v>70020</v>
      </c>
      <c r="C18149" s="1" t="str">
        <f t="shared" si="2679"/>
        <v>21:0802</v>
      </c>
      <c r="D18149" s="1" t="str">
        <f t="shared" si="2680"/>
        <v>21:0225</v>
      </c>
      <c r="E18149" t="s">
        <v>70021</v>
      </c>
      <c r="F18149" t="s">
        <v>70022</v>
      </c>
      <c r="H18149">
        <v>45.179764400000003</v>
      </c>
      <c r="I18149">
        <v>-66.805340000000001</v>
      </c>
      <c r="J18149" s="1" t="str">
        <f t="shared" si="2677"/>
        <v>Fluid (stream)</v>
      </c>
      <c r="K18149" s="1" t="str">
        <f t="shared" si="2678"/>
        <v>Untreated Water</v>
      </c>
      <c r="L18149">
        <v>27</v>
      </c>
      <c r="M18149" t="s">
        <v>11470</v>
      </c>
      <c r="N18149">
        <v>483</v>
      </c>
      <c r="O18149">
        <v>0.17</v>
      </c>
      <c r="P18149">
        <v>290</v>
      </c>
      <c r="Q18149">
        <v>6.3</v>
      </c>
    </row>
    <row r="18150" spans="1:17" x14ac:dyDescent="0.3">
      <c r="A18150" t="s">
        <v>70023</v>
      </c>
      <c r="B18150" t="s">
        <v>70024</v>
      </c>
      <c r="C18150" s="1" t="str">
        <f t="shared" si="2679"/>
        <v>21:0802</v>
      </c>
      <c r="D18150" s="1" t="str">
        <f t="shared" ref="D18150:D18185" si="2681">HYPERLINK("http://geochem.nrcan.gc.ca/cdogs/content/svy/svy210225_e.htm", "21:0225")</f>
        <v>21:0225</v>
      </c>
      <c r="E18150" t="s">
        <v>70025</v>
      </c>
      <c r="F18150" t="s">
        <v>70026</v>
      </c>
      <c r="H18150">
        <v>45.170965199999998</v>
      </c>
      <c r="I18150">
        <v>-66.804647700000004</v>
      </c>
      <c r="J18150" s="1" t="str">
        <f t="shared" si="2677"/>
        <v>Fluid (stream)</v>
      </c>
      <c r="K18150" s="1" t="str">
        <f t="shared" si="2678"/>
        <v>Untreated Water</v>
      </c>
      <c r="L18150">
        <v>27</v>
      </c>
      <c r="M18150" t="s">
        <v>11475</v>
      </c>
      <c r="N18150">
        <v>484</v>
      </c>
      <c r="O18150">
        <v>2.5000000000000001E-2</v>
      </c>
      <c r="P18150">
        <v>170</v>
      </c>
      <c r="Q18150">
        <v>4.9000000000000004</v>
      </c>
    </row>
    <row r="18151" spans="1:17" x14ac:dyDescent="0.3">
      <c r="A18151" t="s">
        <v>70027</v>
      </c>
      <c r="B18151" t="s">
        <v>70028</v>
      </c>
      <c r="C18151" s="1" t="str">
        <f t="shared" si="2679"/>
        <v>21:0802</v>
      </c>
      <c r="D18151" s="1" t="str">
        <f t="shared" si="2681"/>
        <v>21:0225</v>
      </c>
      <c r="E18151" t="s">
        <v>70029</v>
      </c>
      <c r="F18151" t="s">
        <v>70030</v>
      </c>
      <c r="H18151">
        <v>45.157463200000002</v>
      </c>
      <c r="I18151">
        <v>-66.902341800000002</v>
      </c>
      <c r="J18151" s="1" t="str">
        <f t="shared" si="2677"/>
        <v>Fluid (stream)</v>
      </c>
      <c r="K18151" s="1" t="str">
        <f t="shared" si="2678"/>
        <v>Untreated Water</v>
      </c>
      <c r="L18151">
        <v>27</v>
      </c>
      <c r="M18151" t="s">
        <v>11480</v>
      </c>
      <c r="N18151">
        <v>485</v>
      </c>
      <c r="O18151">
        <v>0.12</v>
      </c>
      <c r="P18151">
        <v>680</v>
      </c>
      <c r="Q18151">
        <v>7</v>
      </c>
    </row>
    <row r="18152" spans="1:17" x14ac:dyDescent="0.3">
      <c r="A18152" t="s">
        <v>70031</v>
      </c>
      <c r="B18152" t="s">
        <v>70032</v>
      </c>
      <c r="C18152" s="1" t="str">
        <f t="shared" si="2679"/>
        <v>21:0802</v>
      </c>
      <c r="D18152" s="1" t="str">
        <f t="shared" si="2681"/>
        <v>21:0225</v>
      </c>
      <c r="E18152" t="s">
        <v>70033</v>
      </c>
      <c r="F18152" t="s">
        <v>70034</v>
      </c>
      <c r="H18152">
        <v>45.2422696</v>
      </c>
      <c r="I18152">
        <v>-66.863046999999995</v>
      </c>
      <c r="J18152" s="1" t="str">
        <f t="shared" si="2677"/>
        <v>Fluid (stream)</v>
      </c>
      <c r="K18152" s="1" t="str">
        <f t="shared" si="2678"/>
        <v>Untreated Water</v>
      </c>
      <c r="L18152">
        <v>27</v>
      </c>
      <c r="M18152" t="s">
        <v>12548</v>
      </c>
      <c r="N18152">
        <v>486</v>
      </c>
      <c r="O18152">
        <v>2.5000000000000001E-2</v>
      </c>
      <c r="P18152">
        <v>30</v>
      </c>
      <c r="Q18152">
        <v>4.0999999999999996</v>
      </c>
    </row>
    <row r="18153" spans="1:17" x14ac:dyDescent="0.3">
      <c r="A18153" t="s">
        <v>70035</v>
      </c>
      <c r="B18153" t="s">
        <v>70036</v>
      </c>
      <c r="C18153" s="1" t="str">
        <f t="shared" si="2679"/>
        <v>21:0802</v>
      </c>
      <c r="D18153" s="1" t="str">
        <f t="shared" si="2681"/>
        <v>21:0225</v>
      </c>
      <c r="E18153" t="s">
        <v>70037</v>
      </c>
      <c r="F18153" t="s">
        <v>70038</v>
      </c>
      <c r="H18153">
        <v>45.242262599999997</v>
      </c>
      <c r="I18153">
        <v>-66.866041600000003</v>
      </c>
      <c r="J18153" s="1" t="str">
        <f t="shared" si="2677"/>
        <v>Fluid (stream)</v>
      </c>
      <c r="K18153" s="1" t="str">
        <f t="shared" si="2678"/>
        <v>Untreated Water</v>
      </c>
      <c r="L18153">
        <v>28</v>
      </c>
      <c r="M18153" t="s">
        <v>11392</v>
      </c>
      <c r="N18153">
        <v>487</v>
      </c>
      <c r="O18153">
        <v>0.46</v>
      </c>
      <c r="P18153">
        <v>50</v>
      </c>
      <c r="Q18153">
        <v>6</v>
      </c>
    </row>
    <row r="18154" spans="1:17" x14ac:dyDescent="0.3">
      <c r="A18154" t="s">
        <v>70039</v>
      </c>
      <c r="B18154" t="s">
        <v>70040</v>
      </c>
      <c r="C18154" s="1" t="str">
        <f t="shared" si="2679"/>
        <v>21:0802</v>
      </c>
      <c r="D18154" s="1" t="str">
        <f t="shared" si="2681"/>
        <v>21:0225</v>
      </c>
      <c r="E18154" t="s">
        <v>70041</v>
      </c>
      <c r="F18154" t="s">
        <v>70042</v>
      </c>
      <c r="H18154">
        <v>45.212170399999998</v>
      </c>
      <c r="I18154">
        <v>-66.8545479</v>
      </c>
      <c r="J18154" s="1" t="str">
        <f t="shared" si="2677"/>
        <v>Fluid (stream)</v>
      </c>
      <c r="K18154" s="1" t="str">
        <f t="shared" si="2678"/>
        <v>Untreated Water</v>
      </c>
      <c r="L18154">
        <v>28</v>
      </c>
      <c r="M18154" t="s">
        <v>11397</v>
      </c>
      <c r="N18154">
        <v>488</v>
      </c>
      <c r="O18154">
        <v>0.35</v>
      </c>
      <c r="P18154">
        <v>60</v>
      </c>
      <c r="Q18154">
        <v>5.9</v>
      </c>
    </row>
    <row r="18155" spans="1:17" x14ac:dyDescent="0.3">
      <c r="A18155" t="s">
        <v>70043</v>
      </c>
      <c r="B18155" t="s">
        <v>70044</v>
      </c>
      <c r="C18155" s="1" t="str">
        <f t="shared" si="2679"/>
        <v>21:0802</v>
      </c>
      <c r="D18155" s="1" t="str">
        <f t="shared" si="2681"/>
        <v>21:0225</v>
      </c>
      <c r="E18155" t="s">
        <v>70045</v>
      </c>
      <c r="F18155" t="s">
        <v>70046</v>
      </c>
      <c r="H18155">
        <v>45.230068199999998</v>
      </c>
      <c r="I18155">
        <v>-66.893849399999993</v>
      </c>
      <c r="J18155" s="1" t="str">
        <f t="shared" si="2677"/>
        <v>Fluid (stream)</v>
      </c>
      <c r="K18155" s="1" t="str">
        <f t="shared" si="2678"/>
        <v>Untreated Water</v>
      </c>
      <c r="L18155">
        <v>28</v>
      </c>
      <c r="M18155" t="s">
        <v>11402</v>
      </c>
      <c r="N18155">
        <v>489</v>
      </c>
      <c r="O18155">
        <v>0.08</v>
      </c>
      <c r="P18155">
        <v>30</v>
      </c>
      <c r="Q18155">
        <v>6.3</v>
      </c>
    </row>
    <row r="18156" spans="1:17" x14ac:dyDescent="0.3">
      <c r="A18156" t="s">
        <v>70047</v>
      </c>
      <c r="B18156" t="s">
        <v>70048</v>
      </c>
      <c r="C18156" s="1" t="str">
        <f t="shared" si="2679"/>
        <v>21:0802</v>
      </c>
      <c r="D18156" s="1" t="str">
        <f t="shared" si="2681"/>
        <v>21:0225</v>
      </c>
      <c r="E18156" t="s">
        <v>70049</v>
      </c>
      <c r="F18156" t="s">
        <v>70050</v>
      </c>
      <c r="H18156">
        <v>45.232570000000003</v>
      </c>
      <c r="I18156">
        <v>-66.892839699999996</v>
      </c>
      <c r="J18156" s="1" t="str">
        <f t="shared" si="2677"/>
        <v>Fluid (stream)</v>
      </c>
      <c r="K18156" s="1" t="str">
        <f t="shared" si="2678"/>
        <v>Untreated Water</v>
      </c>
      <c r="L18156">
        <v>28</v>
      </c>
      <c r="M18156" t="s">
        <v>11411</v>
      </c>
      <c r="N18156">
        <v>490</v>
      </c>
      <c r="O18156">
        <v>2.5000000000000001E-2</v>
      </c>
      <c r="P18156">
        <v>40</v>
      </c>
      <c r="Q18156">
        <v>5.2</v>
      </c>
    </row>
    <row r="18157" spans="1:17" x14ac:dyDescent="0.3">
      <c r="A18157" t="s">
        <v>70051</v>
      </c>
      <c r="B18157" t="s">
        <v>70052</v>
      </c>
      <c r="C18157" s="1" t="str">
        <f t="shared" si="2679"/>
        <v>21:0802</v>
      </c>
      <c r="D18157" s="1" t="str">
        <f t="shared" si="2681"/>
        <v>21:0225</v>
      </c>
      <c r="E18157" t="s">
        <v>70053</v>
      </c>
      <c r="F18157" t="s">
        <v>70054</v>
      </c>
      <c r="H18157">
        <v>45.214169099999999</v>
      </c>
      <c r="I18157">
        <v>-66.882541799999998</v>
      </c>
      <c r="J18157" s="1" t="str">
        <f t="shared" si="2677"/>
        <v>Fluid (stream)</v>
      </c>
      <c r="K18157" s="1" t="str">
        <f t="shared" si="2678"/>
        <v>Untreated Water</v>
      </c>
      <c r="L18157">
        <v>28</v>
      </c>
      <c r="M18157" t="s">
        <v>11416</v>
      </c>
      <c r="N18157">
        <v>491</v>
      </c>
      <c r="O18157">
        <v>0.08</v>
      </c>
      <c r="P18157">
        <v>40</v>
      </c>
      <c r="Q18157">
        <v>6.1</v>
      </c>
    </row>
    <row r="18158" spans="1:17" x14ac:dyDescent="0.3">
      <c r="A18158" t="s">
        <v>70055</v>
      </c>
      <c r="B18158" t="s">
        <v>70056</v>
      </c>
      <c r="C18158" s="1" t="str">
        <f t="shared" si="2679"/>
        <v>21:0802</v>
      </c>
      <c r="D18158" s="1" t="str">
        <f t="shared" si="2681"/>
        <v>21:0225</v>
      </c>
      <c r="E18158" t="s">
        <v>70057</v>
      </c>
      <c r="F18158" t="s">
        <v>70058</v>
      </c>
      <c r="H18158">
        <v>45.2118629</v>
      </c>
      <c r="I18158">
        <v>-66.882449199999996</v>
      </c>
      <c r="J18158" s="1" t="str">
        <f t="shared" si="2677"/>
        <v>Fluid (stream)</v>
      </c>
      <c r="K18158" s="1" t="str">
        <f t="shared" si="2678"/>
        <v>Untreated Water</v>
      </c>
      <c r="L18158">
        <v>28</v>
      </c>
      <c r="M18158" t="s">
        <v>11421</v>
      </c>
      <c r="N18158">
        <v>492</v>
      </c>
      <c r="O18158">
        <v>0.1</v>
      </c>
      <c r="P18158">
        <v>60</v>
      </c>
      <c r="Q18158">
        <v>5.9</v>
      </c>
    </row>
    <row r="18159" spans="1:17" x14ac:dyDescent="0.3">
      <c r="A18159" t="s">
        <v>70059</v>
      </c>
      <c r="B18159" t="s">
        <v>70060</v>
      </c>
      <c r="C18159" s="1" t="str">
        <f t="shared" si="2679"/>
        <v>21:0802</v>
      </c>
      <c r="D18159" s="1" t="str">
        <f t="shared" si="2681"/>
        <v>21:0225</v>
      </c>
      <c r="E18159" t="s">
        <v>70061</v>
      </c>
      <c r="F18159" t="s">
        <v>70062</v>
      </c>
      <c r="H18159">
        <v>45.214069899999998</v>
      </c>
      <c r="I18159">
        <v>-66.902043500000005</v>
      </c>
      <c r="J18159" s="1" t="str">
        <f t="shared" si="2677"/>
        <v>Fluid (stream)</v>
      </c>
      <c r="K18159" s="1" t="str">
        <f t="shared" si="2678"/>
        <v>Untreated Water</v>
      </c>
      <c r="L18159">
        <v>28</v>
      </c>
      <c r="M18159" t="s">
        <v>11426</v>
      </c>
      <c r="N18159">
        <v>493</v>
      </c>
      <c r="O18159">
        <v>0.14000000000000001</v>
      </c>
      <c r="P18159">
        <v>70</v>
      </c>
      <c r="Q18159">
        <v>6.2</v>
      </c>
    </row>
    <row r="18160" spans="1:17" x14ac:dyDescent="0.3">
      <c r="A18160" t="s">
        <v>70063</v>
      </c>
      <c r="B18160" t="s">
        <v>70064</v>
      </c>
      <c r="C18160" s="1" t="str">
        <f t="shared" si="2679"/>
        <v>21:0802</v>
      </c>
      <c r="D18160" s="1" t="str">
        <f t="shared" si="2681"/>
        <v>21:0225</v>
      </c>
      <c r="E18160" t="s">
        <v>70065</v>
      </c>
      <c r="F18160" t="s">
        <v>70066</v>
      </c>
      <c r="H18160">
        <v>45.200462600000002</v>
      </c>
      <c r="I18160">
        <v>-66.864346800000007</v>
      </c>
      <c r="J18160" s="1" t="str">
        <f t="shared" si="2677"/>
        <v>Fluid (stream)</v>
      </c>
      <c r="K18160" s="1" t="str">
        <f t="shared" si="2678"/>
        <v>Untreated Water</v>
      </c>
      <c r="L18160">
        <v>28</v>
      </c>
      <c r="M18160" t="s">
        <v>11440</v>
      </c>
      <c r="N18160">
        <v>494</v>
      </c>
      <c r="O18160">
        <v>0.08</v>
      </c>
      <c r="P18160">
        <v>70</v>
      </c>
      <c r="Q18160">
        <v>6.5</v>
      </c>
    </row>
    <row r="18161" spans="1:17" x14ac:dyDescent="0.3">
      <c r="A18161" t="s">
        <v>70067</v>
      </c>
      <c r="B18161" t="s">
        <v>70068</v>
      </c>
      <c r="C18161" s="1" t="str">
        <f t="shared" si="2679"/>
        <v>21:0802</v>
      </c>
      <c r="D18161" s="1" t="str">
        <f t="shared" si="2681"/>
        <v>21:0225</v>
      </c>
      <c r="E18161" t="s">
        <v>70069</v>
      </c>
      <c r="F18161" t="s">
        <v>70070</v>
      </c>
      <c r="H18161">
        <v>45.193064700000001</v>
      </c>
      <c r="I18161">
        <v>-66.866838900000005</v>
      </c>
      <c r="J18161" s="1" t="str">
        <f t="shared" si="2677"/>
        <v>Fluid (stream)</v>
      </c>
      <c r="K18161" s="1" t="str">
        <f t="shared" si="2678"/>
        <v>Untreated Water</v>
      </c>
      <c r="L18161">
        <v>28</v>
      </c>
      <c r="M18161" t="s">
        <v>11445</v>
      </c>
      <c r="N18161">
        <v>495</v>
      </c>
      <c r="O18161">
        <v>0.22</v>
      </c>
      <c r="P18161">
        <v>260</v>
      </c>
      <c r="Q18161">
        <v>6.5</v>
      </c>
    </row>
    <row r="18162" spans="1:17" x14ac:dyDescent="0.3">
      <c r="A18162" t="s">
        <v>70071</v>
      </c>
      <c r="B18162" t="s">
        <v>70072</v>
      </c>
      <c r="C18162" s="1" t="str">
        <f t="shared" si="2679"/>
        <v>21:0802</v>
      </c>
      <c r="D18162" s="1" t="str">
        <f t="shared" si="2681"/>
        <v>21:0225</v>
      </c>
      <c r="E18162" t="s">
        <v>70073</v>
      </c>
      <c r="F18162" t="s">
        <v>70074</v>
      </c>
      <c r="H18162">
        <v>45.178962900000002</v>
      </c>
      <c r="I18162">
        <v>-66.756243100000006</v>
      </c>
      <c r="J18162" s="1" t="str">
        <f t="shared" si="2677"/>
        <v>Fluid (stream)</v>
      </c>
      <c r="K18162" s="1" t="str">
        <f t="shared" si="2678"/>
        <v>Untreated Water</v>
      </c>
      <c r="L18162">
        <v>28</v>
      </c>
      <c r="M18162" t="s">
        <v>11431</v>
      </c>
      <c r="N18162">
        <v>496</v>
      </c>
      <c r="O18162">
        <v>0.21</v>
      </c>
      <c r="P18162">
        <v>320</v>
      </c>
      <c r="Q18162">
        <v>6.3</v>
      </c>
    </row>
    <row r="18163" spans="1:17" x14ac:dyDescent="0.3">
      <c r="A18163" t="s">
        <v>70075</v>
      </c>
      <c r="B18163" t="s">
        <v>70076</v>
      </c>
      <c r="C18163" s="1" t="str">
        <f t="shared" si="2679"/>
        <v>21:0802</v>
      </c>
      <c r="D18163" s="1" t="str">
        <f t="shared" si="2681"/>
        <v>21:0225</v>
      </c>
      <c r="E18163" t="s">
        <v>70073</v>
      </c>
      <c r="F18163" t="s">
        <v>70077</v>
      </c>
      <c r="H18163">
        <v>45.178962900000002</v>
      </c>
      <c r="I18163">
        <v>-66.756243100000006</v>
      </c>
      <c r="J18163" s="1" t="str">
        <f t="shared" si="2677"/>
        <v>Fluid (stream)</v>
      </c>
      <c r="K18163" s="1" t="str">
        <f t="shared" si="2678"/>
        <v>Untreated Water</v>
      </c>
      <c r="L18163">
        <v>28</v>
      </c>
      <c r="M18163" t="s">
        <v>11435</v>
      </c>
      <c r="N18163">
        <v>497</v>
      </c>
      <c r="O18163">
        <v>0.18</v>
      </c>
      <c r="P18163">
        <v>310</v>
      </c>
      <c r="Q18163">
        <v>6.3</v>
      </c>
    </row>
    <row r="18164" spans="1:17" x14ac:dyDescent="0.3">
      <c r="A18164" t="s">
        <v>70078</v>
      </c>
      <c r="B18164" t="s">
        <v>70079</v>
      </c>
      <c r="C18164" s="1" t="str">
        <f t="shared" si="2679"/>
        <v>21:0802</v>
      </c>
      <c r="D18164" s="1" t="str">
        <f t="shared" si="2681"/>
        <v>21:0225</v>
      </c>
      <c r="E18164" t="s">
        <v>70080</v>
      </c>
      <c r="F18164" t="s">
        <v>70081</v>
      </c>
      <c r="H18164">
        <v>45.175662699999997</v>
      </c>
      <c r="I18164">
        <v>-66.760547299999999</v>
      </c>
      <c r="J18164" s="1" t="str">
        <f t="shared" si="2677"/>
        <v>Fluid (stream)</v>
      </c>
      <c r="K18164" s="1" t="str">
        <f t="shared" si="2678"/>
        <v>Untreated Water</v>
      </c>
      <c r="L18164">
        <v>28</v>
      </c>
      <c r="M18164" t="s">
        <v>11450</v>
      </c>
      <c r="N18164">
        <v>498</v>
      </c>
      <c r="O18164">
        <v>2.5000000000000001E-2</v>
      </c>
      <c r="P18164">
        <v>130</v>
      </c>
      <c r="Q18164">
        <v>6.5</v>
      </c>
    </row>
    <row r="18165" spans="1:17" x14ac:dyDescent="0.3">
      <c r="A18165" t="s">
        <v>70082</v>
      </c>
      <c r="B18165" t="s">
        <v>70083</v>
      </c>
      <c r="C18165" s="1" t="str">
        <f t="shared" si="2679"/>
        <v>21:0802</v>
      </c>
      <c r="D18165" s="1" t="str">
        <f t="shared" si="2681"/>
        <v>21:0225</v>
      </c>
      <c r="E18165" t="s">
        <v>70084</v>
      </c>
      <c r="F18165" t="s">
        <v>70085</v>
      </c>
      <c r="H18165">
        <v>45.162067499999999</v>
      </c>
      <c r="I18165">
        <v>-66.751741699999997</v>
      </c>
      <c r="J18165" s="1" t="str">
        <f t="shared" si="2677"/>
        <v>Fluid (stream)</v>
      </c>
      <c r="K18165" s="1" t="str">
        <f t="shared" si="2678"/>
        <v>Untreated Water</v>
      </c>
      <c r="L18165">
        <v>28</v>
      </c>
      <c r="M18165" t="s">
        <v>11460</v>
      </c>
      <c r="N18165">
        <v>499</v>
      </c>
      <c r="O18165">
        <v>2.5000000000000001E-2</v>
      </c>
      <c r="P18165">
        <v>100</v>
      </c>
      <c r="Q18165">
        <v>6.3</v>
      </c>
    </row>
    <row r="18166" spans="1:17" x14ac:dyDescent="0.3">
      <c r="A18166" t="s">
        <v>70086</v>
      </c>
      <c r="B18166" t="s">
        <v>70087</v>
      </c>
      <c r="C18166" s="1" t="str">
        <f t="shared" si="2679"/>
        <v>21:0802</v>
      </c>
      <c r="D18166" s="1" t="str">
        <f t="shared" si="2681"/>
        <v>21:0225</v>
      </c>
      <c r="E18166" t="s">
        <v>70088</v>
      </c>
      <c r="F18166" t="s">
        <v>70089</v>
      </c>
      <c r="H18166">
        <v>45.166562399999997</v>
      </c>
      <c r="I18166">
        <v>-66.752340799999999</v>
      </c>
      <c r="J18166" s="1" t="str">
        <f t="shared" si="2677"/>
        <v>Fluid (stream)</v>
      </c>
      <c r="K18166" s="1" t="str">
        <f t="shared" si="2678"/>
        <v>Untreated Water</v>
      </c>
      <c r="L18166">
        <v>28</v>
      </c>
      <c r="M18166" t="s">
        <v>11465</v>
      </c>
      <c r="N18166">
        <v>500</v>
      </c>
      <c r="O18166">
        <v>2.5000000000000001E-2</v>
      </c>
      <c r="P18166">
        <v>100</v>
      </c>
      <c r="Q18166">
        <v>6.3</v>
      </c>
    </row>
    <row r="18167" spans="1:17" x14ac:dyDescent="0.3">
      <c r="A18167" t="s">
        <v>70090</v>
      </c>
      <c r="B18167" t="s">
        <v>70091</v>
      </c>
      <c r="C18167" s="1" t="str">
        <f t="shared" si="2679"/>
        <v>21:0802</v>
      </c>
      <c r="D18167" s="1" t="str">
        <f t="shared" si="2681"/>
        <v>21:0225</v>
      </c>
      <c r="E18167" t="s">
        <v>70092</v>
      </c>
      <c r="F18167" t="s">
        <v>70093</v>
      </c>
      <c r="H18167">
        <v>45.152160500000001</v>
      </c>
      <c r="I18167">
        <v>-66.759739400000001</v>
      </c>
      <c r="J18167" s="1" t="str">
        <f t="shared" si="2677"/>
        <v>Fluid (stream)</v>
      </c>
      <c r="K18167" s="1" t="str">
        <f t="shared" si="2678"/>
        <v>Untreated Water</v>
      </c>
      <c r="L18167">
        <v>28</v>
      </c>
      <c r="M18167" t="s">
        <v>11470</v>
      </c>
      <c r="N18167">
        <v>501</v>
      </c>
      <c r="O18167">
        <v>2.5000000000000001E-2</v>
      </c>
      <c r="P18167">
        <v>60</v>
      </c>
      <c r="Q18167">
        <v>6.1</v>
      </c>
    </row>
    <row r="18168" spans="1:17" x14ac:dyDescent="0.3">
      <c r="A18168" t="s">
        <v>70094</v>
      </c>
      <c r="B18168" t="s">
        <v>70095</v>
      </c>
      <c r="C18168" s="1" t="str">
        <f t="shared" si="2679"/>
        <v>21:0802</v>
      </c>
      <c r="D18168" s="1" t="str">
        <f t="shared" si="2681"/>
        <v>21:0225</v>
      </c>
      <c r="E18168" t="s">
        <v>70096</v>
      </c>
      <c r="F18168" t="s">
        <v>70097</v>
      </c>
      <c r="H18168">
        <v>45.1489634</v>
      </c>
      <c r="I18168">
        <v>-66.885646399999999</v>
      </c>
      <c r="J18168" s="1" t="str">
        <f t="shared" si="2677"/>
        <v>Fluid (stream)</v>
      </c>
      <c r="K18168" s="1" t="str">
        <f t="shared" si="2678"/>
        <v>Untreated Water</v>
      </c>
      <c r="L18168">
        <v>28</v>
      </c>
      <c r="M18168" t="s">
        <v>11475</v>
      </c>
      <c r="N18168">
        <v>502</v>
      </c>
      <c r="O18168">
        <v>2.5000000000000001E-2</v>
      </c>
      <c r="P18168">
        <v>200</v>
      </c>
      <c r="Q18168">
        <v>6.4</v>
      </c>
    </row>
    <row r="18169" spans="1:17" x14ac:dyDescent="0.3">
      <c r="A18169" t="s">
        <v>70098</v>
      </c>
      <c r="B18169" t="s">
        <v>70099</v>
      </c>
      <c r="C18169" s="1" t="str">
        <f t="shared" si="2679"/>
        <v>21:0802</v>
      </c>
      <c r="D18169" s="1" t="str">
        <f t="shared" si="2681"/>
        <v>21:0225</v>
      </c>
      <c r="E18169" t="s">
        <v>70100</v>
      </c>
      <c r="F18169" t="s">
        <v>70101</v>
      </c>
      <c r="H18169">
        <v>45.175965099999999</v>
      </c>
      <c r="I18169">
        <v>-66.911843599999997</v>
      </c>
      <c r="J18169" s="1" t="str">
        <f t="shared" ref="J18169:J18232" si="2682">HYPERLINK("http://geochem.nrcan.gc.ca/cdogs/content/kwd/kwd020018_e.htm", "Fluid (stream)")</f>
        <v>Fluid (stream)</v>
      </c>
      <c r="K18169" s="1" t="str">
        <f t="shared" ref="K18169:K18232" si="2683">HYPERLINK("http://geochem.nrcan.gc.ca/cdogs/content/kwd/kwd080007_e.htm", "Untreated Water")</f>
        <v>Untreated Water</v>
      </c>
      <c r="L18169">
        <v>28</v>
      </c>
      <c r="M18169" t="s">
        <v>11480</v>
      </c>
      <c r="N18169">
        <v>503</v>
      </c>
      <c r="O18169">
        <v>2.5000000000000001E-2</v>
      </c>
      <c r="P18169">
        <v>80</v>
      </c>
      <c r="Q18169">
        <v>5.5</v>
      </c>
    </row>
    <row r="18170" spans="1:17" x14ac:dyDescent="0.3">
      <c r="A18170" t="s">
        <v>70102</v>
      </c>
      <c r="B18170" t="s">
        <v>70103</v>
      </c>
      <c r="C18170" s="1" t="str">
        <f t="shared" si="2679"/>
        <v>21:0802</v>
      </c>
      <c r="D18170" s="1" t="str">
        <f t="shared" si="2681"/>
        <v>21:0225</v>
      </c>
      <c r="E18170" t="s">
        <v>70104</v>
      </c>
      <c r="F18170" t="s">
        <v>70105</v>
      </c>
      <c r="H18170">
        <v>45.181367399999999</v>
      </c>
      <c r="I18170">
        <v>-66.924743000000007</v>
      </c>
      <c r="J18170" s="1" t="str">
        <f t="shared" si="2682"/>
        <v>Fluid (stream)</v>
      </c>
      <c r="K18170" s="1" t="str">
        <f t="shared" si="2683"/>
        <v>Untreated Water</v>
      </c>
      <c r="L18170">
        <v>28</v>
      </c>
      <c r="M18170" t="s">
        <v>12548</v>
      </c>
      <c r="N18170">
        <v>504</v>
      </c>
      <c r="O18170">
        <v>2.1</v>
      </c>
      <c r="P18170">
        <v>440</v>
      </c>
      <c r="Q18170">
        <v>7</v>
      </c>
    </row>
    <row r="18171" spans="1:17" x14ac:dyDescent="0.3">
      <c r="A18171" t="s">
        <v>70106</v>
      </c>
      <c r="B18171" t="s">
        <v>70107</v>
      </c>
      <c r="C18171" s="1" t="str">
        <f t="shared" si="2679"/>
        <v>21:0802</v>
      </c>
      <c r="D18171" s="1" t="str">
        <f t="shared" si="2681"/>
        <v>21:0225</v>
      </c>
      <c r="E18171" t="s">
        <v>70108</v>
      </c>
      <c r="F18171" t="s">
        <v>70109</v>
      </c>
      <c r="H18171">
        <v>45.182969</v>
      </c>
      <c r="I18171">
        <v>-66.932143600000003</v>
      </c>
      <c r="J18171" s="1" t="str">
        <f t="shared" si="2682"/>
        <v>Fluid (stream)</v>
      </c>
      <c r="K18171" s="1" t="str">
        <f t="shared" si="2683"/>
        <v>Untreated Water</v>
      </c>
      <c r="L18171">
        <v>29</v>
      </c>
      <c r="M18171" t="s">
        <v>11392</v>
      </c>
      <c r="N18171">
        <v>505</v>
      </c>
      <c r="O18171">
        <v>2.5000000000000001E-2</v>
      </c>
      <c r="P18171">
        <v>10</v>
      </c>
      <c r="Q18171">
        <v>5.7</v>
      </c>
    </row>
    <row r="18172" spans="1:17" x14ac:dyDescent="0.3">
      <c r="A18172" t="s">
        <v>70110</v>
      </c>
      <c r="B18172" t="s">
        <v>70111</v>
      </c>
      <c r="C18172" s="1" t="str">
        <f t="shared" si="2679"/>
        <v>21:0802</v>
      </c>
      <c r="D18172" s="1" t="str">
        <f t="shared" si="2681"/>
        <v>21:0225</v>
      </c>
      <c r="E18172" t="s">
        <v>70112</v>
      </c>
      <c r="F18172" t="s">
        <v>70113</v>
      </c>
      <c r="H18172">
        <v>45.2029675</v>
      </c>
      <c r="I18172">
        <v>-66.922544299999998</v>
      </c>
      <c r="J18172" s="1" t="str">
        <f t="shared" si="2682"/>
        <v>Fluid (stream)</v>
      </c>
      <c r="K18172" s="1" t="str">
        <f t="shared" si="2683"/>
        <v>Untreated Water</v>
      </c>
      <c r="L18172">
        <v>29</v>
      </c>
      <c r="M18172" t="s">
        <v>11397</v>
      </c>
      <c r="N18172">
        <v>506</v>
      </c>
      <c r="O18172">
        <v>2.5000000000000001E-2</v>
      </c>
      <c r="P18172">
        <v>50</v>
      </c>
      <c r="Q18172">
        <v>4.8</v>
      </c>
    </row>
    <row r="18173" spans="1:17" x14ac:dyDescent="0.3">
      <c r="A18173" t="s">
        <v>70114</v>
      </c>
      <c r="B18173" t="s">
        <v>70115</v>
      </c>
      <c r="C18173" s="1" t="str">
        <f t="shared" si="2679"/>
        <v>21:0802</v>
      </c>
      <c r="D18173" s="1" t="str">
        <f t="shared" si="2681"/>
        <v>21:0225</v>
      </c>
      <c r="E18173" t="s">
        <v>70116</v>
      </c>
      <c r="F18173" t="s">
        <v>70117</v>
      </c>
      <c r="H18173">
        <v>45.240564200000001</v>
      </c>
      <c r="I18173">
        <v>-66.9673473</v>
      </c>
      <c r="J18173" s="1" t="str">
        <f t="shared" si="2682"/>
        <v>Fluid (stream)</v>
      </c>
      <c r="K18173" s="1" t="str">
        <f t="shared" si="2683"/>
        <v>Untreated Water</v>
      </c>
      <c r="L18173">
        <v>29</v>
      </c>
      <c r="M18173" t="s">
        <v>11431</v>
      </c>
      <c r="N18173">
        <v>507</v>
      </c>
      <c r="O18173">
        <v>2.5000000000000001E-2</v>
      </c>
      <c r="P18173">
        <v>30</v>
      </c>
      <c r="Q18173">
        <v>5.6</v>
      </c>
    </row>
    <row r="18174" spans="1:17" x14ac:dyDescent="0.3">
      <c r="A18174" t="s">
        <v>70118</v>
      </c>
      <c r="B18174" t="s">
        <v>70119</v>
      </c>
      <c r="C18174" s="1" t="str">
        <f t="shared" si="2679"/>
        <v>21:0802</v>
      </c>
      <c r="D18174" s="1" t="str">
        <f t="shared" si="2681"/>
        <v>21:0225</v>
      </c>
      <c r="E18174" t="s">
        <v>70116</v>
      </c>
      <c r="F18174" t="s">
        <v>70120</v>
      </c>
      <c r="H18174">
        <v>45.240564200000001</v>
      </c>
      <c r="I18174">
        <v>-66.9673473</v>
      </c>
      <c r="J18174" s="1" t="str">
        <f t="shared" si="2682"/>
        <v>Fluid (stream)</v>
      </c>
      <c r="K18174" s="1" t="str">
        <f t="shared" si="2683"/>
        <v>Untreated Water</v>
      </c>
      <c r="L18174">
        <v>29</v>
      </c>
      <c r="M18174" t="s">
        <v>11435</v>
      </c>
      <c r="N18174">
        <v>508</v>
      </c>
      <c r="O18174">
        <v>2.5000000000000001E-2</v>
      </c>
      <c r="P18174">
        <v>30</v>
      </c>
      <c r="Q18174">
        <v>5.6</v>
      </c>
    </row>
    <row r="18175" spans="1:17" x14ac:dyDescent="0.3">
      <c r="A18175" t="s">
        <v>70121</v>
      </c>
      <c r="B18175" t="s">
        <v>70122</v>
      </c>
      <c r="C18175" s="1" t="str">
        <f t="shared" si="2679"/>
        <v>21:0802</v>
      </c>
      <c r="D18175" s="1" t="str">
        <f t="shared" si="2681"/>
        <v>21:0225</v>
      </c>
      <c r="E18175" t="s">
        <v>70123</v>
      </c>
      <c r="F18175" t="s">
        <v>70124</v>
      </c>
      <c r="H18175">
        <v>45.23527</v>
      </c>
      <c r="I18175">
        <v>-66.964249300000006</v>
      </c>
      <c r="J18175" s="1" t="str">
        <f t="shared" si="2682"/>
        <v>Fluid (stream)</v>
      </c>
      <c r="K18175" s="1" t="str">
        <f t="shared" si="2683"/>
        <v>Untreated Water</v>
      </c>
      <c r="L18175">
        <v>29</v>
      </c>
      <c r="M18175" t="s">
        <v>11402</v>
      </c>
      <c r="N18175">
        <v>509</v>
      </c>
      <c r="O18175">
        <v>2.5000000000000001E-2</v>
      </c>
      <c r="P18175">
        <v>30</v>
      </c>
      <c r="Q18175">
        <v>6.2</v>
      </c>
    </row>
    <row r="18176" spans="1:17" x14ac:dyDescent="0.3">
      <c r="A18176" t="s">
        <v>70125</v>
      </c>
      <c r="B18176" t="s">
        <v>70126</v>
      </c>
      <c r="C18176" s="1" t="str">
        <f t="shared" si="2679"/>
        <v>21:0802</v>
      </c>
      <c r="D18176" s="1" t="str">
        <f t="shared" si="2681"/>
        <v>21:0225</v>
      </c>
      <c r="E18176" t="s">
        <v>70127</v>
      </c>
      <c r="F18176" t="s">
        <v>70128</v>
      </c>
      <c r="H18176">
        <v>45.192868699999998</v>
      </c>
      <c r="I18176">
        <v>-66.962045099999997</v>
      </c>
      <c r="J18176" s="1" t="str">
        <f t="shared" si="2682"/>
        <v>Fluid (stream)</v>
      </c>
      <c r="K18176" s="1" t="str">
        <f t="shared" si="2683"/>
        <v>Untreated Water</v>
      </c>
      <c r="L18176">
        <v>29</v>
      </c>
      <c r="M18176" t="s">
        <v>11411</v>
      </c>
      <c r="N18176">
        <v>510</v>
      </c>
      <c r="O18176">
        <v>2.5000000000000001E-2</v>
      </c>
      <c r="P18176">
        <v>30</v>
      </c>
      <c r="Q18176">
        <v>5.7</v>
      </c>
    </row>
    <row r="18177" spans="1:17" x14ac:dyDescent="0.3">
      <c r="A18177" t="s">
        <v>70129</v>
      </c>
      <c r="B18177" t="s">
        <v>70130</v>
      </c>
      <c r="C18177" s="1" t="str">
        <f t="shared" si="2679"/>
        <v>21:0802</v>
      </c>
      <c r="D18177" s="1" t="str">
        <f t="shared" si="2681"/>
        <v>21:0225</v>
      </c>
      <c r="E18177" t="s">
        <v>70131</v>
      </c>
      <c r="F18177" t="s">
        <v>70132</v>
      </c>
      <c r="H18177">
        <v>45.200564100000001</v>
      </c>
      <c r="I18177">
        <v>-66.968047100000007</v>
      </c>
      <c r="J18177" s="1" t="str">
        <f t="shared" si="2682"/>
        <v>Fluid (stream)</v>
      </c>
      <c r="K18177" s="1" t="str">
        <f t="shared" si="2683"/>
        <v>Untreated Water</v>
      </c>
      <c r="L18177">
        <v>29</v>
      </c>
      <c r="M18177" t="s">
        <v>11416</v>
      </c>
      <c r="N18177">
        <v>511</v>
      </c>
      <c r="O18177">
        <v>2.5000000000000001E-2</v>
      </c>
      <c r="P18177">
        <v>30</v>
      </c>
      <c r="Q18177">
        <v>6</v>
      </c>
    </row>
    <row r="18178" spans="1:17" x14ac:dyDescent="0.3">
      <c r="A18178" t="s">
        <v>70133</v>
      </c>
      <c r="B18178" t="s">
        <v>70134</v>
      </c>
      <c r="C18178" s="1" t="str">
        <f t="shared" si="2679"/>
        <v>21:0802</v>
      </c>
      <c r="D18178" s="1" t="str">
        <f t="shared" si="2681"/>
        <v>21:0225</v>
      </c>
      <c r="E18178" t="s">
        <v>70135</v>
      </c>
      <c r="F18178" t="s">
        <v>70136</v>
      </c>
      <c r="H18178">
        <v>45.237067199999998</v>
      </c>
      <c r="I18178">
        <v>-66.978250200000005</v>
      </c>
      <c r="J18178" s="1" t="str">
        <f t="shared" si="2682"/>
        <v>Fluid (stream)</v>
      </c>
      <c r="K18178" s="1" t="str">
        <f t="shared" si="2683"/>
        <v>Untreated Water</v>
      </c>
      <c r="L18178">
        <v>29</v>
      </c>
      <c r="M18178" t="s">
        <v>11421</v>
      </c>
      <c r="N18178">
        <v>512</v>
      </c>
      <c r="O18178">
        <v>2.5000000000000001E-2</v>
      </c>
      <c r="P18178">
        <v>30</v>
      </c>
      <c r="Q18178">
        <v>5.8</v>
      </c>
    </row>
    <row r="18179" spans="1:17" x14ac:dyDescent="0.3">
      <c r="A18179" t="s">
        <v>70137</v>
      </c>
      <c r="B18179" t="s">
        <v>70138</v>
      </c>
      <c r="C18179" s="1" t="str">
        <f t="shared" ref="C18179:C18242" si="2684">HYPERLINK("http://geochem.nrcan.gc.ca/cdogs/content/bdl/bdl210802_e.htm", "21:0802")</f>
        <v>21:0802</v>
      </c>
      <c r="D18179" s="1" t="str">
        <f t="shared" si="2681"/>
        <v>21:0225</v>
      </c>
      <c r="E18179" t="s">
        <v>70139</v>
      </c>
      <c r="F18179" t="s">
        <v>70140</v>
      </c>
      <c r="H18179">
        <v>45.232569400000003</v>
      </c>
      <c r="I18179">
        <v>-66.990142599999999</v>
      </c>
      <c r="J18179" s="1" t="str">
        <f t="shared" si="2682"/>
        <v>Fluid (stream)</v>
      </c>
      <c r="K18179" s="1" t="str">
        <f t="shared" si="2683"/>
        <v>Untreated Water</v>
      </c>
      <c r="L18179">
        <v>29</v>
      </c>
      <c r="M18179" t="s">
        <v>11426</v>
      </c>
      <c r="N18179">
        <v>513</v>
      </c>
      <c r="O18179">
        <v>2.5000000000000001E-2</v>
      </c>
      <c r="P18179">
        <v>30</v>
      </c>
      <c r="Q18179">
        <v>5.4</v>
      </c>
    </row>
    <row r="18180" spans="1:17" x14ac:dyDescent="0.3">
      <c r="A18180" t="s">
        <v>70141</v>
      </c>
      <c r="B18180" t="s">
        <v>70142</v>
      </c>
      <c r="C18180" s="1" t="str">
        <f t="shared" si="2684"/>
        <v>21:0802</v>
      </c>
      <c r="D18180" s="1" t="str">
        <f t="shared" si="2681"/>
        <v>21:0225</v>
      </c>
      <c r="E18180" t="s">
        <v>70143</v>
      </c>
      <c r="F18180" t="s">
        <v>70144</v>
      </c>
      <c r="H18180">
        <v>45.155663699999998</v>
      </c>
      <c r="I18180">
        <v>-66.939950999999994</v>
      </c>
      <c r="J18180" s="1" t="str">
        <f t="shared" si="2682"/>
        <v>Fluid (stream)</v>
      </c>
      <c r="K18180" s="1" t="str">
        <f t="shared" si="2683"/>
        <v>Untreated Water</v>
      </c>
      <c r="L18180">
        <v>29</v>
      </c>
      <c r="M18180" t="s">
        <v>11440</v>
      </c>
      <c r="N18180">
        <v>514</v>
      </c>
      <c r="O18180">
        <v>2.5000000000000001E-2</v>
      </c>
      <c r="P18180">
        <v>40</v>
      </c>
      <c r="Q18180">
        <v>6</v>
      </c>
    </row>
    <row r="18181" spans="1:17" x14ac:dyDescent="0.3">
      <c r="A18181" t="s">
        <v>70145</v>
      </c>
      <c r="B18181" t="s">
        <v>70146</v>
      </c>
      <c r="C18181" s="1" t="str">
        <f t="shared" si="2684"/>
        <v>21:0802</v>
      </c>
      <c r="D18181" s="1" t="str">
        <f t="shared" si="2681"/>
        <v>21:0225</v>
      </c>
      <c r="E18181" t="s">
        <v>70147</v>
      </c>
      <c r="F18181" t="s">
        <v>70148</v>
      </c>
      <c r="H18181">
        <v>45.152568799999997</v>
      </c>
      <c r="I18181">
        <v>-66.938548699999998</v>
      </c>
      <c r="J18181" s="1" t="str">
        <f t="shared" si="2682"/>
        <v>Fluid (stream)</v>
      </c>
      <c r="K18181" s="1" t="str">
        <f t="shared" si="2683"/>
        <v>Untreated Water</v>
      </c>
      <c r="L18181">
        <v>29</v>
      </c>
      <c r="M18181" t="s">
        <v>11445</v>
      </c>
      <c r="N18181">
        <v>515</v>
      </c>
      <c r="O18181">
        <v>2.5000000000000001E-2</v>
      </c>
      <c r="P18181">
        <v>50</v>
      </c>
      <c r="Q18181">
        <v>6.3</v>
      </c>
    </row>
    <row r="18182" spans="1:17" x14ac:dyDescent="0.3">
      <c r="A18182" t="s">
        <v>70149</v>
      </c>
      <c r="B18182" t="s">
        <v>70150</v>
      </c>
      <c r="C18182" s="1" t="str">
        <f t="shared" si="2684"/>
        <v>21:0802</v>
      </c>
      <c r="D18182" s="1" t="str">
        <f t="shared" si="2681"/>
        <v>21:0225</v>
      </c>
      <c r="E18182" t="s">
        <v>70151</v>
      </c>
      <c r="F18182" t="s">
        <v>70152</v>
      </c>
      <c r="H18182">
        <v>45.145467199999999</v>
      </c>
      <c r="I18182">
        <v>-66.929646599999998</v>
      </c>
      <c r="J18182" s="1" t="str">
        <f t="shared" si="2682"/>
        <v>Fluid (stream)</v>
      </c>
      <c r="K18182" s="1" t="str">
        <f t="shared" si="2683"/>
        <v>Untreated Water</v>
      </c>
      <c r="L18182">
        <v>29</v>
      </c>
      <c r="M18182" t="s">
        <v>11450</v>
      </c>
      <c r="N18182">
        <v>516</v>
      </c>
      <c r="O18182">
        <v>2.5000000000000001E-2</v>
      </c>
      <c r="P18182">
        <v>50</v>
      </c>
      <c r="Q18182">
        <v>6</v>
      </c>
    </row>
    <row r="18183" spans="1:17" x14ac:dyDescent="0.3">
      <c r="A18183" t="s">
        <v>70153</v>
      </c>
      <c r="B18183" t="s">
        <v>70154</v>
      </c>
      <c r="C18183" s="1" t="str">
        <f t="shared" si="2684"/>
        <v>21:0802</v>
      </c>
      <c r="D18183" s="1" t="str">
        <f t="shared" si="2681"/>
        <v>21:0225</v>
      </c>
      <c r="E18183" t="s">
        <v>70155</v>
      </c>
      <c r="F18183" t="s">
        <v>70156</v>
      </c>
      <c r="H18183">
        <v>45.171866700000002</v>
      </c>
      <c r="I18183">
        <v>-66.954446500000003</v>
      </c>
      <c r="J18183" s="1" t="str">
        <f t="shared" si="2682"/>
        <v>Fluid (stream)</v>
      </c>
      <c r="K18183" s="1" t="str">
        <f t="shared" si="2683"/>
        <v>Untreated Water</v>
      </c>
      <c r="L18183">
        <v>29</v>
      </c>
      <c r="M18183" t="s">
        <v>11460</v>
      </c>
      <c r="N18183">
        <v>517</v>
      </c>
      <c r="O18183">
        <v>2.5000000000000001E-2</v>
      </c>
      <c r="P18183">
        <v>60</v>
      </c>
      <c r="Q18183">
        <v>6.3</v>
      </c>
    </row>
    <row r="18184" spans="1:17" x14ac:dyDescent="0.3">
      <c r="A18184" t="s">
        <v>70157</v>
      </c>
      <c r="B18184" t="s">
        <v>70158</v>
      </c>
      <c r="C18184" s="1" t="str">
        <f t="shared" si="2684"/>
        <v>21:0802</v>
      </c>
      <c r="D18184" s="1" t="str">
        <f t="shared" si="2681"/>
        <v>21:0225</v>
      </c>
      <c r="E18184" t="s">
        <v>70159</v>
      </c>
      <c r="F18184" t="s">
        <v>70160</v>
      </c>
      <c r="H18184">
        <v>45.185968600000002</v>
      </c>
      <c r="I18184">
        <v>-66.968846799999994</v>
      </c>
      <c r="J18184" s="1" t="str">
        <f t="shared" si="2682"/>
        <v>Fluid (stream)</v>
      </c>
      <c r="K18184" s="1" t="str">
        <f t="shared" si="2683"/>
        <v>Untreated Water</v>
      </c>
      <c r="L18184">
        <v>29</v>
      </c>
      <c r="M18184" t="s">
        <v>11465</v>
      </c>
      <c r="N18184">
        <v>518</v>
      </c>
      <c r="O18184">
        <v>2.5000000000000001E-2</v>
      </c>
      <c r="P18184">
        <v>70</v>
      </c>
      <c r="Q18184">
        <v>6.3</v>
      </c>
    </row>
    <row r="18185" spans="1:17" x14ac:dyDescent="0.3">
      <c r="A18185" t="s">
        <v>70161</v>
      </c>
      <c r="B18185" t="s">
        <v>70162</v>
      </c>
      <c r="C18185" s="1" t="str">
        <f t="shared" si="2684"/>
        <v>21:0802</v>
      </c>
      <c r="D18185" s="1" t="str">
        <f t="shared" si="2681"/>
        <v>21:0225</v>
      </c>
      <c r="E18185" t="s">
        <v>70163</v>
      </c>
      <c r="F18185" t="s">
        <v>70164</v>
      </c>
      <c r="H18185">
        <v>45.192064799999997</v>
      </c>
      <c r="I18185">
        <v>-66.936346</v>
      </c>
      <c r="J18185" s="1" t="str">
        <f t="shared" si="2682"/>
        <v>Fluid (stream)</v>
      </c>
      <c r="K18185" s="1" t="str">
        <f t="shared" si="2683"/>
        <v>Untreated Water</v>
      </c>
      <c r="L18185">
        <v>29</v>
      </c>
      <c r="M18185" t="s">
        <v>11470</v>
      </c>
      <c r="N18185">
        <v>519</v>
      </c>
      <c r="O18185">
        <v>1.9</v>
      </c>
      <c r="P18185">
        <v>220</v>
      </c>
      <c r="Q18185">
        <v>6.1</v>
      </c>
    </row>
    <row r="18186" spans="1:17" hidden="1" x14ac:dyDescent="0.3">
      <c r="A18186" t="s">
        <v>70165</v>
      </c>
      <c r="B18186" t="s">
        <v>70166</v>
      </c>
      <c r="C18186" s="1" t="str">
        <f t="shared" si="2684"/>
        <v>21:0802</v>
      </c>
      <c r="D18186" s="1" t="str">
        <f t="shared" ref="D18186:D18217" si="2685">HYPERLINK("http://geochem.nrcan.gc.ca/cdogs/content/svy/svy210227_e.htm", "21:0227")</f>
        <v>21:0227</v>
      </c>
      <c r="E18186" t="s">
        <v>70167</v>
      </c>
      <c r="F18186" t="s">
        <v>70168</v>
      </c>
      <c r="H18186">
        <v>45.325364</v>
      </c>
      <c r="I18186">
        <v>-67.086549099999999</v>
      </c>
      <c r="J18186" s="1" t="str">
        <f t="shared" si="2682"/>
        <v>Fluid (stream)</v>
      </c>
      <c r="K18186" s="1" t="str">
        <f t="shared" si="2683"/>
        <v>Untreated Water</v>
      </c>
      <c r="L18186">
        <v>29</v>
      </c>
      <c r="M18186" t="s">
        <v>11475</v>
      </c>
      <c r="N18186">
        <v>520</v>
      </c>
      <c r="O18186">
        <v>2.5000000000000001E-2</v>
      </c>
      <c r="P18186">
        <v>50</v>
      </c>
      <c r="Q18186">
        <v>6</v>
      </c>
    </row>
    <row r="18187" spans="1:17" hidden="1" x14ac:dyDescent="0.3">
      <c r="A18187" t="s">
        <v>70169</v>
      </c>
      <c r="B18187" t="s">
        <v>70170</v>
      </c>
      <c r="C18187" s="1" t="str">
        <f t="shared" si="2684"/>
        <v>21:0802</v>
      </c>
      <c r="D18187" s="1" t="str">
        <f t="shared" si="2685"/>
        <v>21:0227</v>
      </c>
      <c r="E18187" t="s">
        <v>70171</v>
      </c>
      <c r="F18187" t="s">
        <v>70172</v>
      </c>
      <c r="H18187">
        <v>45.2840706</v>
      </c>
      <c r="I18187">
        <v>-67.062752500000002</v>
      </c>
      <c r="J18187" s="1" t="str">
        <f t="shared" si="2682"/>
        <v>Fluid (stream)</v>
      </c>
      <c r="K18187" s="1" t="str">
        <f t="shared" si="2683"/>
        <v>Untreated Water</v>
      </c>
      <c r="L18187">
        <v>29</v>
      </c>
      <c r="M18187" t="s">
        <v>11480</v>
      </c>
      <c r="N18187">
        <v>521</v>
      </c>
      <c r="O18187">
        <v>2.5000000000000001E-2</v>
      </c>
      <c r="P18187">
        <v>50</v>
      </c>
      <c r="Q18187">
        <v>4.9000000000000004</v>
      </c>
    </row>
    <row r="18188" spans="1:17" hidden="1" x14ac:dyDescent="0.3">
      <c r="A18188" t="s">
        <v>70173</v>
      </c>
      <c r="B18188" t="s">
        <v>70174</v>
      </c>
      <c r="C18188" s="1" t="str">
        <f t="shared" si="2684"/>
        <v>21:0802</v>
      </c>
      <c r="D18188" s="1" t="str">
        <f t="shared" si="2685"/>
        <v>21:0227</v>
      </c>
      <c r="E18188" t="s">
        <v>70175</v>
      </c>
      <c r="F18188" t="s">
        <v>70176</v>
      </c>
      <c r="H18188">
        <v>45.261166099999997</v>
      </c>
      <c r="I18188">
        <v>-67.025140300000004</v>
      </c>
      <c r="J18188" s="1" t="str">
        <f t="shared" si="2682"/>
        <v>Fluid (stream)</v>
      </c>
      <c r="K18188" s="1" t="str">
        <f t="shared" si="2683"/>
        <v>Untreated Water</v>
      </c>
      <c r="L18188">
        <v>29</v>
      </c>
      <c r="M18188" t="s">
        <v>12548</v>
      </c>
      <c r="N18188">
        <v>522</v>
      </c>
      <c r="O18188">
        <v>2.5000000000000001E-2</v>
      </c>
      <c r="P18188">
        <v>60</v>
      </c>
      <c r="Q18188">
        <v>5.8</v>
      </c>
    </row>
    <row r="18189" spans="1:17" hidden="1" x14ac:dyDescent="0.3">
      <c r="A18189" t="s">
        <v>70177</v>
      </c>
      <c r="B18189" t="s">
        <v>70178</v>
      </c>
      <c r="C18189" s="1" t="str">
        <f t="shared" si="2684"/>
        <v>21:0802</v>
      </c>
      <c r="D18189" s="1" t="str">
        <f t="shared" si="2685"/>
        <v>21:0227</v>
      </c>
      <c r="E18189" t="s">
        <v>70179</v>
      </c>
      <c r="F18189" t="s">
        <v>70180</v>
      </c>
      <c r="H18189">
        <v>45.300066000000001</v>
      </c>
      <c r="I18189">
        <v>-67.111148200000002</v>
      </c>
      <c r="J18189" s="1" t="str">
        <f t="shared" si="2682"/>
        <v>Fluid (stream)</v>
      </c>
      <c r="K18189" s="1" t="str">
        <f t="shared" si="2683"/>
        <v>Untreated Water</v>
      </c>
      <c r="L18189">
        <v>30</v>
      </c>
      <c r="M18189" t="s">
        <v>11431</v>
      </c>
      <c r="N18189">
        <v>523</v>
      </c>
      <c r="O18189">
        <v>2.5000000000000001E-2</v>
      </c>
      <c r="P18189">
        <v>20</v>
      </c>
      <c r="Q18189">
        <v>6</v>
      </c>
    </row>
    <row r="18190" spans="1:17" hidden="1" x14ac:dyDescent="0.3">
      <c r="A18190" t="s">
        <v>70181</v>
      </c>
      <c r="B18190" t="s">
        <v>70182</v>
      </c>
      <c r="C18190" s="1" t="str">
        <f t="shared" si="2684"/>
        <v>21:0802</v>
      </c>
      <c r="D18190" s="1" t="str">
        <f t="shared" si="2685"/>
        <v>21:0227</v>
      </c>
      <c r="E18190" t="s">
        <v>70179</v>
      </c>
      <c r="F18190" t="s">
        <v>70183</v>
      </c>
      <c r="H18190">
        <v>45.300066000000001</v>
      </c>
      <c r="I18190">
        <v>-67.111148200000002</v>
      </c>
      <c r="J18190" s="1" t="str">
        <f t="shared" si="2682"/>
        <v>Fluid (stream)</v>
      </c>
      <c r="K18190" s="1" t="str">
        <f t="shared" si="2683"/>
        <v>Untreated Water</v>
      </c>
      <c r="L18190">
        <v>30</v>
      </c>
      <c r="M18190" t="s">
        <v>11435</v>
      </c>
      <c r="N18190">
        <v>524</v>
      </c>
      <c r="O18190">
        <v>2.5000000000000001E-2</v>
      </c>
      <c r="P18190">
        <v>30</v>
      </c>
      <c r="Q18190">
        <v>5.9</v>
      </c>
    </row>
    <row r="18191" spans="1:17" hidden="1" x14ac:dyDescent="0.3">
      <c r="A18191" t="s">
        <v>70184</v>
      </c>
      <c r="B18191" t="s">
        <v>70185</v>
      </c>
      <c r="C18191" s="1" t="str">
        <f t="shared" si="2684"/>
        <v>21:0802</v>
      </c>
      <c r="D18191" s="1" t="str">
        <f t="shared" si="2685"/>
        <v>21:0227</v>
      </c>
      <c r="E18191" t="s">
        <v>70186</v>
      </c>
      <c r="F18191" t="s">
        <v>70187</v>
      </c>
      <c r="H18191">
        <v>45.262067999999999</v>
      </c>
      <c r="I18191">
        <v>-67.149943899999997</v>
      </c>
      <c r="J18191" s="1" t="str">
        <f t="shared" si="2682"/>
        <v>Fluid (stream)</v>
      </c>
      <c r="K18191" s="1" t="str">
        <f t="shared" si="2683"/>
        <v>Untreated Water</v>
      </c>
      <c r="L18191">
        <v>30</v>
      </c>
      <c r="M18191" t="s">
        <v>11392</v>
      </c>
      <c r="N18191">
        <v>525</v>
      </c>
      <c r="O18191">
        <v>2.5000000000000001E-2</v>
      </c>
      <c r="P18191">
        <v>40</v>
      </c>
      <c r="Q18191">
        <v>6</v>
      </c>
    </row>
    <row r="18192" spans="1:17" hidden="1" x14ac:dyDescent="0.3">
      <c r="A18192" t="s">
        <v>70188</v>
      </c>
      <c r="B18192" t="s">
        <v>70189</v>
      </c>
      <c r="C18192" s="1" t="str">
        <f t="shared" si="2684"/>
        <v>21:0802</v>
      </c>
      <c r="D18192" s="1" t="str">
        <f t="shared" si="2685"/>
        <v>21:0227</v>
      </c>
      <c r="E18192" t="s">
        <v>70190</v>
      </c>
      <c r="F18192" t="s">
        <v>70191</v>
      </c>
      <c r="H18192">
        <v>45.263066999999999</v>
      </c>
      <c r="I18192">
        <v>-67.154946300000006</v>
      </c>
      <c r="J18192" s="1" t="str">
        <f t="shared" si="2682"/>
        <v>Fluid (stream)</v>
      </c>
      <c r="K18192" s="1" t="str">
        <f t="shared" si="2683"/>
        <v>Untreated Water</v>
      </c>
      <c r="L18192">
        <v>30</v>
      </c>
      <c r="M18192" t="s">
        <v>11397</v>
      </c>
      <c r="N18192">
        <v>526</v>
      </c>
      <c r="O18192">
        <v>2.5000000000000001E-2</v>
      </c>
      <c r="P18192">
        <v>30</v>
      </c>
      <c r="Q18192">
        <v>6</v>
      </c>
    </row>
    <row r="18193" spans="1:17" hidden="1" x14ac:dyDescent="0.3">
      <c r="A18193" t="s">
        <v>70192</v>
      </c>
      <c r="B18193" t="s">
        <v>70193</v>
      </c>
      <c r="C18193" s="1" t="str">
        <f t="shared" si="2684"/>
        <v>21:0802</v>
      </c>
      <c r="D18193" s="1" t="str">
        <f t="shared" si="2685"/>
        <v>21:0227</v>
      </c>
      <c r="E18193" t="s">
        <v>70194</v>
      </c>
      <c r="F18193" t="s">
        <v>70195</v>
      </c>
      <c r="H18193">
        <v>45.3128612</v>
      </c>
      <c r="I18193">
        <v>-67.176246399999997</v>
      </c>
      <c r="J18193" s="1" t="str">
        <f t="shared" si="2682"/>
        <v>Fluid (stream)</v>
      </c>
      <c r="K18193" s="1" t="str">
        <f t="shared" si="2683"/>
        <v>Untreated Water</v>
      </c>
      <c r="L18193">
        <v>30</v>
      </c>
      <c r="M18193" t="s">
        <v>11402</v>
      </c>
      <c r="N18193">
        <v>527</v>
      </c>
      <c r="O18193">
        <v>2.5000000000000001E-2</v>
      </c>
      <c r="P18193">
        <v>30</v>
      </c>
      <c r="Q18193">
        <v>6.1</v>
      </c>
    </row>
    <row r="18194" spans="1:17" hidden="1" x14ac:dyDescent="0.3">
      <c r="A18194" t="s">
        <v>70196</v>
      </c>
      <c r="B18194" t="s">
        <v>70197</v>
      </c>
      <c r="C18194" s="1" t="str">
        <f t="shared" si="2684"/>
        <v>21:0802</v>
      </c>
      <c r="D18194" s="1" t="str">
        <f t="shared" si="2685"/>
        <v>21:0227</v>
      </c>
      <c r="E18194" t="s">
        <v>70198</v>
      </c>
      <c r="F18194" t="s">
        <v>70199</v>
      </c>
      <c r="H18194">
        <v>45.302561900000001</v>
      </c>
      <c r="I18194">
        <v>-67.258057300000004</v>
      </c>
      <c r="J18194" s="1" t="str">
        <f t="shared" si="2682"/>
        <v>Fluid (stream)</v>
      </c>
      <c r="K18194" s="1" t="str">
        <f t="shared" si="2683"/>
        <v>Untreated Water</v>
      </c>
      <c r="L18194">
        <v>30</v>
      </c>
      <c r="M18194" t="s">
        <v>11411</v>
      </c>
      <c r="N18194">
        <v>528</v>
      </c>
      <c r="O18194">
        <v>2.5000000000000001E-2</v>
      </c>
      <c r="P18194">
        <v>30</v>
      </c>
      <c r="Q18194">
        <v>5.7</v>
      </c>
    </row>
    <row r="18195" spans="1:17" hidden="1" x14ac:dyDescent="0.3">
      <c r="A18195" t="s">
        <v>70200</v>
      </c>
      <c r="B18195" t="s">
        <v>70201</v>
      </c>
      <c r="C18195" s="1" t="str">
        <f t="shared" si="2684"/>
        <v>21:0802</v>
      </c>
      <c r="D18195" s="1" t="str">
        <f t="shared" si="2685"/>
        <v>21:0227</v>
      </c>
      <c r="E18195" t="s">
        <v>70202</v>
      </c>
      <c r="F18195" t="s">
        <v>70203</v>
      </c>
      <c r="H18195">
        <v>45.290063000000004</v>
      </c>
      <c r="I18195">
        <v>-67.261257700000002</v>
      </c>
      <c r="J18195" s="1" t="str">
        <f t="shared" si="2682"/>
        <v>Fluid (stream)</v>
      </c>
      <c r="K18195" s="1" t="str">
        <f t="shared" si="2683"/>
        <v>Untreated Water</v>
      </c>
      <c r="L18195">
        <v>30</v>
      </c>
      <c r="M18195" t="s">
        <v>11416</v>
      </c>
      <c r="N18195">
        <v>529</v>
      </c>
      <c r="O18195">
        <v>2.5000000000000001E-2</v>
      </c>
      <c r="P18195">
        <v>40</v>
      </c>
      <c r="Q18195">
        <v>6</v>
      </c>
    </row>
    <row r="18196" spans="1:17" hidden="1" x14ac:dyDescent="0.3">
      <c r="A18196" t="s">
        <v>70204</v>
      </c>
      <c r="B18196" t="s">
        <v>70205</v>
      </c>
      <c r="C18196" s="1" t="str">
        <f t="shared" si="2684"/>
        <v>21:0802</v>
      </c>
      <c r="D18196" s="1" t="str">
        <f t="shared" si="2685"/>
        <v>21:0227</v>
      </c>
      <c r="E18196" t="s">
        <v>70206</v>
      </c>
      <c r="F18196" t="s">
        <v>70207</v>
      </c>
      <c r="H18196">
        <v>45.259765899999998</v>
      </c>
      <c r="I18196">
        <v>-67.266056199999994</v>
      </c>
      <c r="J18196" s="1" t="str">
        <f t="shared" si="2682"/>
        <v>Fluid (stream)</v>
      </c>
      <c r="K18196" s="1" t="str">
        <f t="shared" si="2683"/>
        <v>Untreated Water</v>
      </c>
      <c r="L18196">
        <v>30</v>
      </c>
      <c r="M18196" t="s">
        <v>11421</v>
      </c>
      <c r="N18196">
        <v>530</v>
      </c>
      <c r="O18196">
        <v>2.5000000000000001E-2</v>
      </c>
      <c r="P18196">
        <v>40</v>
      </c>
      <c r="Q18196">
        <v>5</v>
      </c>
    </row>
    <row r="18197" spans="1:17" hidden="1" x14ac:dyDescent="0.3">
      <c r="A18197" t="s">
        <v>70208</v>
      </c>
      <c r="B18197" t="s">
        <v>70209</v>
      </c>
      <c r="C18197" s="1" t="str">
        <f t="shared" si="2684"/>
        <v>21:0802</v>
      </c>
      <c r="D18197" s="1" t="str">
        <f t="shared" si="2685"/>
        <v>21:0227</v>
      </c>
      <c r="E18197" t="s">
        <v>70210</v>
      </c>
      <c r="F18197" t="s">
        <v>70211</v>
      </c>
      <c r="H18197">
        <v>45.252362599999998</v>
      </c>
      <c r="I18197">
        <v>-67.267555599999994</v>
      </c>
      <c r="J18197" s="1" t="str">
        <f t="shared" si="2682"/>
        <v>Fluid (stream)</v>
      </c>
      <c r="K18197" s="1" t="str">
        <f t="shared" si="2683"/>
        <v>Untreated Water</v>
      </c>
      <c r="L18197">
        <v>30</v>
      </c>
      <c r="M18197" t="s">
        <v>11426</v>
      </c>
      <c r="N18197">
        <v>531</v>
      </c>
      <c r="O18197">
        <v>2.5000000000000001E-2</v>
      </c>
      <c r="P18197">
        <v>20</v>
      </c>
      <c r="Q18197">
        <v>6</v>
      </c>
    </row>
    <row r="18198" spans="1:17" hidden="1" x14ac:dyDescent="0.3">
      <c r="A18198" t="s">
        <v>70212</v>
      </c>
      <c r="B18198" t="s">
        <v>70213</v>
      </c>
      <c r="C18198" s="1" t="str">
        <f t="shared" si="2684"/>
        <v>21:0802</v>
      </c>
      <c r="D18198" s="1" t="str">
        <f t="shared" si="2685"/>
        <v>21:0227</v>
      </c>
      <c r="E18198" t="s">
        <v>70214</v>
      </c>
      <c r="F18198" t="s">
        <v>70215</v>
      </c>
      <c r="H18198">
        <v>45.267566000000002</v>
      </c>
      <c r="I18198">
        <v>-67.271147600000006</v>
      </c>
      <c r="J18198" s="1" t="str">
        <f t="shared" si="2682"/>
        <v>Fluid (stream)</v>
      </c>
      <c r="K18198" s="1" t="str">
        <f t="shared" si="2683"/>
        <v>Untreated Water</v>
      </c>
      <c r="L18198">
        <v>30</v>
      </c>
      <c r="M18198" t="s">
        <v>11440</v>
      </c>
      <c r="N18198">
        <v>532</v>
      </c>
      <c r="O18198">
        <v>2.5000000000000001E-2</v>
      </c>
      <c r="P18198">
        <v>30</v>
      </c>
      <c r="Q18198">
        <v>6</v>
      </c>
    </row>
    <row r="18199" spans="1:17" hidden="1" x14ac:dyDescent="0.3">
      <c r="A18199" t="s">
        <v>70216</v>
      </c>
      <c r="B18199" t="s">
        <v>70217</v>
      </c>
      <c r="C18199" s="1" t="str">
        <f t="shared" si="2684"/>
        <v>21:0802</v>
      </c>
      <c r="D18199" s="1" t="str">
        <f t="shared" si="2685"/>
        <v>21:0227</v>
      </c>
      <c r="E18199" t="s">
        <v>70218</v>
      </c>
      <c r="F18199" t="s">
        <v>70219</v>
      </c>
      <c r="H18199">
        <v>45.2624627</v>
      </c>
      <c r="I18199">
        <v>-67.231150799999995</v>
      </c>
      <c r="J18199" s="1" t="str">
        <f t="shared" si="2682"/>
        <v>Fluid (stream)</v>
      </c>
      <c r="K18199" s="1" t="str">
        <f t="shared" si="2683"/>
        <v>Untreated Water</v>
      </c>
      <c r="L18199">
        <v>30</v>
      </c>
      <c r="M18199" t="s">
        <v>11445</v>
      </c>
      <c r="N18199">
        <v>533</v>
      </c>
      <c r="O18199">
        <v>2.5000000000000001E-2</v>
      </c>
      <c r="P18199">
        <v>20</v>
      </c>
      <c r="Q18199">
        <v>5.5</v>
      </c>
    </row>
    <row r="18200" spans="1:17" hidden="1" x14ac:dyDescent="0.3">
      <c r="A18200" t="s">
        <v>70220</v>
      </c>
      <c r="B18200" t="s">
        <v>70221</v>
      </c>
      <c r="C18200" s="1" t="str">
        <f t="shared" si="2684"/>
        <v>21:0802</v>
      </c>
      <c r="D18200" s="1" t="str">
        <f t="shared" si="2685"/>
        <v>21:0227</v>
      </c>
      <c r="E18200" t="s">
        <v>70222</v>
      </c>
      <c r="F18200" t="s">
        <v>70223</v>
      </c>
      <c r="H18200">
        <v>45.266170600000002</v>
      </c>
      <c r="I18200">
        <v>-67.213750599999997</v>
      </c>
      <c r="J18200" s="1" t="str">
        <f t="shared" si="2682"/>
        <v>Fluid (stream)</v>
      </c>
      <c r="K18200" s="1" t="str">
        <f t="shared" si="2683"/>
        <v>Untreated Water</v>
      </c>
      <c r="L18200">
        <v>30</v>
      </c>
      <c r="M18200" t="s">
        <v>11450</v>
      </c>
      <c r="N18200">
        <v>534</v>
      </c>
      <c r="O18200">
        <v>0.14000000000000001</v>
      </c>
      <c r="P18200">
        <v>20</v>
      </c>
      <c r="Q18200">
        <v>5.3</v>
      </c>
    </row>
    <row r="18201" spans="1:17" hidden="1" x14ac:dyDescent="0.3">
      <c r="A18201" t="s">
        <v>70224</v>
      </c>
      <c r="B18201" t="s">
        <v>70225</v>
      </c>
      <c r="C18201" s="1" t="str">
        <f t="shared" si="2684"/>
        <v>21:0802</v>
      </c>
      <c r="D18201" s="1" t="str">
        <f t="shared" si="2685"/>
        <v>21:0227</v>
      </c>
      <c r="E18201" t="s">
        <v>70226</v>
      </c>
      <c r="F18201" t="s">
        <v>70227</v>
      </c>
      <c r="H18201">
        <v>45.263266100000003</v>
      </c>
      <c r="I18201">
        <v>-67.226651899999993</v>
      </c>
      <c r="J18201" s="1" t="str">
        <f t="shared" si="2682"/>
        <v>Fluid (stream)</v>
      </c>
      <c r="K18201" s="1" t="str">
        <f t="shared" si="2683"/>
        <v>Untreated Water</v>
      </c>
      <c r="L18201">
        <v>30</v>
      </c>
      <c r="M18201" t="s">
        <v>11460</v>
      </c>
      <c r="N18201">
        <v>535</v>
      </c>
      <c r="O18201">
        <v>2.5000000000000001E-2</v>
      </c>
      <c r="P18201">
        <v>40</v>
      </c>
      <c r="Q18201">
        <v>5.6</v>
      </c>
    </row>
    <row r="18202" spans="1:17" hidden="1" x14ac:dyDescent="0.3">
      <c r="A18202" t="s">
        <v>70228</v>
      </c>
      <c r="B18202" t="s">
        <v>70229</v>
      </c>
      <c r="C18202" s="1" t="str">
        <f t="shared" si="2684"/>
        <v>21:0802</v>
      </c>
      <c r="D18202" s="1" t="str">
        <f t="shared" si="2685"/>
        <v>21:0227</v>
      </c>
      <c r="E18202" t="s">
        <v>70230</v>
      </c>
      <c r="F18202" t="s">
        <v>70231</v>
      </c>
      <c r="H18202">
        <v>45.251264399999997</v>
      </c>
      <c r="I18202">
        <v>-67.252754800000005</v>
      </c>
      <c r="J18202" s="1" t="str">
        <f t="shared" si="2682"/>
        <v>Fluid (stream)</v>
      </c>
      <c r="K18202" s="1" t="str">
        <f t="shared" si="2683"/>
        <v>Untreated Water</v>
      </c>
      <c r="L18202">
        <v>30</v>
      </c>
      <c r="M18202" t="s">
        <v>11465</v>
      </c>
      <c r="N18202">
        <v>536</v>
      </c>
      <c r="O18202">
        <v>2.5000000000000001E-2</v>
      </c>
      <c r="P18202">
        <v>20</v>
      </c>
      <c r="Q18202">
        <v>5.7</v>
      </c>
    </row>
    <row r="18203" spans="1:17" hidden="1" x14ac:dyDescent="0.3">
      <c r="A18203" t="s">
        <v>70232</v>
      </c>
      <c r="B18203" t="s">
        <v>70233</v>
      </c>
      <c r="C18203" s="1" t="str">
        <f t="shared" si="2684"/>
        <v>21:0802</v>
      </c>
      <c r="D18203" s="1" t="str">
        <f t="shared" si="2685"/>
        <v>21:0227</v>
      </c>
      <c r="E18203" t="s">
        <v>70234</v>
      </c>
      <c r="F18203" t="s">
        <v>70235</v>
      </c>
      <c r="H18203">
        <v>45.282766799999997</v>
      </c>
      <c r="I18203">
        <v>-67.202150099999997</v>
      </c>
      <c r="J18203" s="1" t="str">
        <f t="shared" si="2682"/>
        <v>Fluid (stream)</v>
      </c>
      <c r="K18203" s="1" t="str">
        <f t="shared" si="2683"/>
        <v>Untreated Water</v>
      </c>
      <c r="L18203">
        <v>30</v>
      </c>
      <c r="M18203" t="s">
        <v>11470</v>
      </c>
      <c r="N18203">
        <v>537</v>
      </c>
      <c r="O18203">
        <v>2.5000000000000001E-2</v>
      </c>
      <c r="P18203">
        <v>30</v>
      </c>
      <c r="Q18203">
        <v>5.3</v>
      </c>
    </row>
    <row r="18204" spans="1:17" hidden="1" x14ac:dyDescent="0.3">
      <c r="A18204" t="s">
        <v>70236</v>
      </c>
      <c r="B18204" t="s">
        <v>70237</v>
      </c>
      <c r="C18204" s="1" t="str">
        <f t="shared" si="2684"/>
        <v>21:0802</v>
      </c>
      <c r="D18204" s="1" t="str">
        <f t="shared" si="2685"/>
        <v>21:0227</v>
      </c>
      <c r="E18204" t="s">
        <v>70238</v>
      </c>
      <c r="F18204" t="s">
        <v>70239</v>
      </c>
      <c r="H18204">
        <v>45.277265300000003</v>
      </c>
      <c r="I18204">
        <v>-67.173649499999996</v>
      </c>
      <c r="J18204" s="1" t="str">
        <f t="shared" si="2682"/>
        <v>Fluid (stream)</v>
      </c>
      <c r="K18204" s="1" t="str">
        <f t="shared" si="2683"/>
        <v>Untreated Water</v>
      </c>
      <c r="L18204">
        <v>30</v>
      </c>
      <c r="M18204" t="s">
        <v>11475</v>
      </c>
      <c r="N18204">
        <v>538</v>
      </c>
      <c r="O18204">
        <v>2.5000000000000001E-2</v>
      </c>
      <c r="P18204">
        <v>30</v>
      </c>
      <c r="Q18204">
        <v>5.5</v>
      </c>
    </row>
    <row r="18205" spans="1:17" hidden="1" x14ac:dyDescent="0.3">
      <c r="A18205" t="s">
        <v>70240</v>
      </c>
      <c r="B18205" t="s">
        <v>70241</v>
      </c>
      <c r="C18205" s="1" t="str">
        <f t="shared" si="2684"/>
        <v>21:0802</v>
      </c>
      <c r="D18205" s="1" t="str">
        <f t="shared" si="2685"/>
        <v>21:0227</v>
      </c>
      <c r="E18205" t="s">
        <v>70242</v>
      </c>
      <c r="F18205" t="s">
        <v>70243</v>
      </c>
      <c r="H18205">
        <v>45.265664299999997</v>
      </c>
      <c r="I18205">
        <v>-67.181643699999995</v>
      </c>
      <c r="J18205" s="1" t="str">
        <f t="shared" si="2682"/>
        <v>Fluid (stream)</v>
      </c>
      <c r="K18205" s="1" t="str">
        <f t="shared" si="2683"/>
        <v>Untreated Water</v>
      </c>
      <c r="L18205">
        <v>30</v>
      </c>
      <c r="M18205" t="s">
        <v>11480</v>
      </c>
      <c r="N18205">
        <v>539</v>
      </c>
      <c r="O18205">
        <v>2.5000000000000001E-2</v>
      </c>
      <c r="P18205">
        <v>30</v>
      </c>
      <c r="Q18205">
        <v>5.7</v>
      </c>
    </row>
    <row r="18206" spans="1:17" hidden="1" x14ac:dyDescent="0.3">
      <c r="A18206" t="s">
        <v>70244</v>
      </c>
      <c r="B18206" t="s">
        <v>70245</v>
      </c>
      <c r="C18206" s="1" t="str">
        <f t="shared" si="2684"/>
        <v>21:0802</v>
      </c>
      <c r="D18206" s="1" t="str">
        <f t="shared" si="2685"/>
        <v>21:0227</v>
      </c>
      <c r="E18206" t="s">
        <v>70246</v>
      </c>
      <c r="F18206" t="s">
        <v>70247</v>
      </c>
      <c r="H18206">
        <v>45.264468700000002</v>
      </c>
      <c r="I18206">
        <v>-67.191955800000002</v>
      </c>
      <c r="J18206" s="1" t="str">
        <f t="shared" si="2682"/>
        <v>Fluid (stream)</v>
      </c>
      <c r="K18206" s="1" t="str">
        <f t="shared" si="2683"/>
        <v>Untreated Water</v>
      </c>
      <c r="L18206">
        <v>30</v>
      </c>
      <c r="M18206" t="s">
        <v>12548</v>
      </c>
      <c r="N18206">
        <v>540</v>
      </c>
      <c r="O18206">
        <v>2.5000000000000001E-2</v>
      </c>
      <c r="P18206">
        <v>30</v>
      </c>
      <c r="Q18206">
        <v>5.3</v>
      </c>
    </row>
    <row r="18207" spans="1:17" hidden="1" x14ac:dyDescent="0.3">
      <c r="A18207" t="s">
        <v>70248</v>
      </c>
      <c r="B18207" t="s">
        <v>70249</v>
      </c>
      <c r="C18207" s="1" t="str">
        <f t="shared" si="2684"/>
        <v>21:0802</v>
      </c>
      <c r="D18207" s="1" t="str">
        <f t="shared" si="2685"/>
        <v>21:0227</v>
      </c>
      <c r="E18207" t="s">
        <v>70250</v>
      </c>
      <c r="F18207" t="s">
        <v>70251</v>
      </c>
      <c r="H18207">
        <v>45.292962699999997</v>
      </c>
      <c r="I18207">
        <v>-67.196854799999997</v>
      </c>
      <c r="J18207" s="1" t="str">
        <f t="shared" si="2682"/>
        <v>Fluid (stream)</v>
      </c>
      <c r="K18207" s="1" t="str">
        <f t="shared" si="2683"/>
        <v>Untreated Water</v>
      </c>
      <c r="L18207">
        <v>31</v>
      </c>
      <c r="M18207" t="s">
        <v>11392</v>
      </c>
      <c r="N18207">
        <v>541</v>
      </c>
      <c r="O18207">
        <v>2.5000000000000001E-2</v>
      </c>
      <c r="P18207">
        <v>40</v>
      </c>
      <c r="Q18207">
        <v>5.3</v>
      </c>
    </row>
    <row r="18208" spans="1:17" hidden="1" x14ac:dyDescent="0.3">
      <c r="A18208" t="s">
        <v>70252</v>
      </c>
      <c r="B18208" t="s">
        <v>70253</v>
      </c>
      <c r="C18208" s="1" t="str">
        <f t="shared" si="2684"/>
        <v>21:0802</v>
      </c>
      <c r="D18208" s="1" t="str">
        <f t="shared" si="2685"/>
        <v>21:0227</v>
      </c>
      <c r="E18208" t="s">
        <v>70254</v>
      </c>
      <c r="F18208" t="s">
        <v>70255</v>
      </c>
      <c r="H18208">
        <v>45.328366699999997</v>
      </c>
      <c r="I18208">
        <v>-67.213650200000004</v>
      </c>
      <c r="J18208" s="1" t="str">
        <f t="shared" si="2682"/>
        <v>Fluid (stream)</v>
      </c>
      <c r="K18208" s="1" t="str">
        <f t="shared" si="2683"/>
        <v>Untreated Water</v>
      </c>
      <c r="L18208">
        <v>31</v>
      </c>
      <c r="M18208" t="s">
        <v>11397</v>
      </c>
      <c r="N18208">
        <v>542</v>
      </c>
      <c r="O18208">
        <v>2.5000000000000001E-2</v>
      </c>
      <c r="P18208">
        <v>40</v>
      </c>
      <c r="Q18208">
        <v>5.7</v>
      </c>
    </row>
    <row r="18209" spans="1:17" hidden="1" x14ac:dyDescent="0.3">
      <c r="A18209" t="s">
        <v>70256</v>
      </c>
      <c r="B18209" t="s">
        <v>70257</v>
      </c>
      <c r="C18209" s="1" t="str">
        <f t="shared" si="2684"/>
        <v>21:0802</v>
      </c>
      <c r="D18209" s="1" t="str">
        <f t="shared" si="2685"/>
        <v>21:0227</v>
      </c>
      <c r="E18209" t="s">
        <v>70258</v>
      </c>
      <c r="F18209" t="s">
        <v>70259</v>
      </c>
      <c r="H18209">
        <v>45.300567200000003</v>
      </c>
      <c r="I18209">
        <v>-67.230159499999999</v>
      </c>
      <c r="J18209" s="1" t="str">
        <f t="shared" si="2682"/>
        <v>Fluid (stream)</v>
      </c>
      <c r="K18209" s="1" t="str">
        <f t="shared" si="2683"/>
        <v>Untreated Water</v>
      </c>
      <c r="L18209">
        <v>31</v>
      </c>
      <c r="M18209" t="s">
        <v>11402</v>
      </c>
      <c r="N18209">
        <v>543</v>
      </c>
      <c r="O18209">
        <v>2.5000000000000001E-2</v>
      </c>
      <c r="P18209">
        <v>50</v>
      </c>
      <c r="Q18209">
        <v>5.5</v>
      </c>
    </row>
    <row r="18210" spans="1:17" hidden="1" x14ac:dyDescent="0.3">
      <c r="A18210" t="s">
        <v>70260</v>
      </c>
      <c r="B18210" t="s">
        <v>70261</v>
      </c>
      <c r="C18210" s="1" t="str">
        <f t="shared" si="2684"/>
        <v>21:0802</v>
      </c>
      <c r="D18210" s="1" t="str">
        <f t="shared" si="2685"/>
        <v>21:0227</v>
      </c>
      <c r="E18210" t="s">
        <v>70262</v>
      </c>
      <c r="F18210" t="s">
        <v>70263</v>
      </c>
      <c r="H18210">
        <v>45.296261100000002</v>
      </c>
      <c r="I18210">
        <v>-67.232257399999995</v>
      </c>
      <c r="J18210" s="1" t="str">
        <f t="shared" si="2682"/>
        <v>Fluid (stream)</v>
      </c>
      <c r="K18210" s="1" t="str">
        <f t="shared" si="2683"/>
        <v>Untreated Water</v>
      </c>
      <c r="L18210">
        <v>31</v>
      </c>
      <c r="M18210" t="s">
        <v>11411</v>
      </c>
      <c r="N18210">
        <v>544</v>
      </c>
      <c r="O18210">
        <v>2.5000000000000001E-2</v>
      </c>
      <c r="P18210">
        <v>40</v>
      </c>
      <c r="Q18210">
        <v>5</v>
      </c>
    </row>
    <row r="18211" spans="1:17" hidden="1" x14ac:dyDescent="0.3">
      <c r="A18211" t="s">
        <v>70264</v>
      </c>
      <c r="B18211" t="s">
        <v>70265</v>
      </c>
      <c r="C18211" s="1" t="str">
        <f t="shared" si="2684"/>
        <v>21:0802</v>
      </c>
      <c r="D18211" s="1" t="str">
        <f t="shared" si="2685"/>
        <v>21:0227</v>
      </c>
      <c r="E18211" t="s">
        <v>70266</v>
      </c>
      <c r="F18211" t="s">
        <v>70267</v>
      </c>
      <c r="H18211">
        <v>45.281265699999999</v>
      </c>
      <c r="I18211">
        <v>-66.968647599999997</v>
      </c>
      <c r="J18211" s="1" t="str">
        <f t="shared" si="2682"/>
        <v>Fluid (stream)</v>
      </c>
      <c r="K18211" s="1" t="str">
        <f t="shared" si="2683"/>
        <v>Untreated Water</v>
      </c>
      <c r="L18211">
        <v>31</v>
      </c>
      <c r="M18211" t="s">
        <v>11431</v>
      </c>
      <c r="N18211">
        <v>545</v>
      </c>
      <c r="O18211">
        <v>2.5000000000000001E-2</v>
      </c>
      <c r="P18211">
        <v>70</v>
      </c>
      <c r="Q18211">
        <v>5.7</v>
      </c>
    </row>
    <row r="18212" spans="1:17" hidden="1" x14ac:dyDescent="0.3">
      <c r="A18212" t="s">
        <v>70268</v>
      </c>
      <c r="B18212" t="s">
        <v>70269</v>
      </c>
      <c r="C18212" s="1" t="str">
        <f t="shared" si="2684"/>
        <v>21:0802</v>
      </c>
      <c r="D18212" s="1" t="str">
        <f t="shared" si="2685"/>
        <v>21:0227</v>
      </c>
      <c r="E18212" t="s">
        <v>70266</v>
      </c>
      <c r="F18212" t="s">
        <v>70270</v>
      </c>
      <c r="H18212">
        <v>45.281265699999999</v>
      </c>
      <c r="I18212">
        <v>-66.968647599999997</v>
      </c>
      <c r="J18212" s="1" t="str">
        <f t="shared" si="2682"/>
        <v>Fluid (stream)</v>
      </c>
      <c r="K18212" s="1" t="str">
        <f t="shared" si="2683"/>
        <v>Untreated Water</v>
      </c>
      <c r="L18212">
        <v>31</v>
      </c>
      <c r="M18212" t="s">
        <v>11435</v>
      </c>
      <c r="N18212">
        <v>546</v>
      </c>
      <c r="O18212">
        <v>2.5000000000000001E-2</v>
      </c>
      <c r="P18212">
        <v>60</v>
      </c>
      <c r="Q18212">
        <v>5.7</v>
      </c>
    </row>
    <row r="18213" spans="1:17" hidden="1" x14ac:dyDescent="0.3">
      <c r="A18213" t="s">
        <v>70271</v>
      </c>
      <c r="B18213" t="s">
        <v>70272</v>
      </c>
      <c r="C18213" s="1" t="str">
        <f t="shared" si="2684"/>
        <v>21:0802</v>
      </c>
      <c r="D18213" s="1" t="str">
        <f t="shared" si="2685"/>
        <v>21:0227</v>
      </c>
      <c r="E18213" t="s">
        <v>70273</v>
      </c>
      <c r="F18213" t="s">
        <v>70274</v>
      </c>
      <c r="H18213">
        <v>45.283469400000001</v>
      </c>
      <c r="I18213">
        <v>-66.955945499999999</v>
      </c>
      <c r="J18213" s="1" t="str">
        <f t="shared" si="2682"/>
        <v>Fluid (stream)</v>
      </c>
      <c r="K18213" s="1" t="str">
        <f t="shared" si="2683"/>
        <v>Untreated Water</v>
      </c>
      <c r="L18213">
        <v>31</v>
      </c>
      <c r="M18213" t="s">
        <v>11416</v>
      </c>
      <c r="N18213">
        <v>547</v>
      </c>
      <c r="O18213">
        <v>0.36</v>
      </c>
      <c r="P18213">
        <v>60</v>
      </c>
      <c r="Q18213">
        <v>5.9</v>
      </c>
    </row>
    <row r="18214" spans="1:17" hidden="1" x14ac:dyDescent="0.3">
      <c r="A18214" t="s">
        <v>70275</v>
      </c>
      <c r="B18214" t="s">
        <v>70276</v>
      </c>
      <c r="C18214" s="1" t="str">
        <f t="shared" si="2684"/>
        <v>21:0802</v>
      </c>
      <c r="D18214" s="1" t="str">
        <f t="shared" si="2685"/>
        <v>21:0227</v>
      </c>
      <c r="E18214" t="s">
        <v>70277</v>
      </c>
      <c r="F18214" t="s">
        <v>70278</v>
      </c>
      <c r="H18214">
        <v>45.292366299999998</v>
      </c>
      <c r="I18214">
        <v>-66.9819478</v>
      </c>
      <c r="J18214" s="1" t="str">
        <f t="shared" si="2682"/>
        <v>Fluid (stream)</v>
      </c>
      <c r="K18214" s="1" t="str">
        <f t="shared" si="2683"/>
        <v>Untreated Water</v>
      </c>
      <c r="L18214">
        <v>31</v>
      </c>
      <c r="M18214" t="s">
        <v>11421</v>
      </c>
      <c r="N18214">
        <v>548</v>
      </c>
      <c r="O18214">
        <v>0.1</v>
      </c>
      <c r="P18214">
        <v>70</v>
      </c>
      <c r="Q18214">
        <v>6</v>
      </c>
    </row>
    <row r="18215" spans="1:17" hidden="1" x14ac:dyDescent="0.3">
      <c r="A18215" t="s">
        <v>70279</v>
      </c>
      <c r="B18215" t="s">
        <v>70280</v>
      </c>
      <c r="C18215" s="1" t="str">
        <f t="shared" si="2684"/>
        <v>21:0802</v>
      </c>
      <c r="D18215" s="1" t="str">
        <f t="shared" si="2685"/>
        <v>21:0227</v>
      </c>
      <c r="E18215" t="s">
        <v>70281</v>
      </c>
      <c r="F18215" t="s">
        <v>70282</v>
      </c>
      <c r="H18215">
        <v>45.293065200000001</v>
      </c>
      <c r="I18215">
        <v>-66.980239600000004</v>
      </c>
      <c r="J18215" s="1" t="str">
        <f t="shared" si="2682"/>
        <v>Fluid (stream)</v>
      </c>
      <c r="K18215" s="1" t="str">
        <f t="shared" si="2683"/>
        <v>Untreated Water</v>
      </c>
      <c r="L18215">
        <v>31</v>
      </c>
      <c r="M18215" t="s">
        <v>11426</v>
      </c>
      <c r="N18215">
        <v>549</v>
      </c>
      <c r="O18215">
        <v>2.5000000000000001E-2</v>
      </c>
      <c r="P18215">
        <v>60</v>
      </c>
      <c r="Q18215">
        <v>4.8</v>
      </c>
    </row>
    <row r="18216" spans="1:17" hidden="1" x14ac:dyDescent="0.3">
      <c r="A18216" t="s">
        <v>70283</v>
      </c>
      <c r="B18216" t="s">
        <v>70284</v>
      </c>
      <c r="C18216" s="1" t="str">
        <f t="shared" si="2684"/>
        <v>21:0802</v>
      </c>
      <c r="D18216" s="1" t="str">
        <f t="shared" si="2685"/>
        <v>21:0227</v>
      </c>
      <c r="E18216" t="s">
        <v>70285</v>
      </c>
      <c r="F18216" t="s">
        <v>70286</v>
      </c>
      <c r="H18216">
        <v>45.294668700000003</v>
      </c>
      <c r="I18216">
        <v>-66.99615</v>
      </c>
      <c r="J18216" s="1" t="str">
        <f t="shared" si="2682"/>
        <v>Fluid (stream)</v>
      </c>
      <c r="K18216" s="1" t="str">
        <f t="shared" si="2683"/>
        <v>Untreated Water</v>
      </c>
      <c r="L18216">
        <v>31</v>
      </c>
      <c r="M18216" t="s">
        <v>11440</v>
      </c>
      <c r="N18216">
        <v>550</v>
      </c>
      <c r="O18216">
        <v>0.14000000000000001</v>
      </c>
      <c r="P18216">
        <v>40</v>
      </c>
      <c r="Q18216">
        <v>6</v>
      </c>
    </row>
    <row r="18217" spans="1:17" hidden="1" x14ac:dyDescent="0.3">
      <c r="A18217" t="s">
        <v>70287</v>
      </c>
      <c r="B18217" t="s">
        <v>70288</v>
      </c>
      <c r="C18217" s="1" t="str">
        <f t="shared" si="2684"/>
        <v>21:0802</v>
      </c>
      <c r="D18217" s="1" t="str">
        <f t="shared" si="2685"/>
        <v>21:0227</v>
      </c>
      <c r="E18217" t="s">
        <v>70289</v>
      </c>
      <c r="F18217" t="s">
        <v>70290</v>
      </c>
      <c r="H18217">
        <v>45.354371299999997</v>
      </c>
      <c r="I18217">
        <v>-66.777439299999998</v>
      </c>
      <c r="J18217" s="1" t="str">
        <f t="shared" si="2682"/>
        <v>Fluid (stream)</v>
      </c>
      <c r="K18217" s="1" t="str">
        <f t="shared" si="2683"/>
        <v>Untreated Water</v>
      </c>
      <c r="L18217">
        <v>31</v>
      </c>
      <c r="M18217" t="s">
        <v>11445</v>
      </c>
      <c r="N18217">
        <v>551</v>
      </c>
      <c r="O18217">
        <v>0.62</v>
      </c>
      <c r="P18217">
        <v>120</v>
      </c>
      <c r="Q18217">
        <v>6.6</v>
      </c>
    </row>
    <row r="18218" spans="1:17" hidden="1" x14ac:dyDescent="0.3">
      <c r="A18218" t="s">
        <v>70291</v>
      </c>
      <c r="B18218" t="s">
        <v>70292</v>
      </c>
      <c r="C18218" s="1" t="str">
        <f t="shared" si="2684"/>
        <v>21:0802</v>
      </c>
      <c r="D18218" s="1" t="str">
        <f t="shared" ref="D18218:D18250" si="2686">HYPERLINK("http://geochem.nrcan.gc.ca/cdogs/content/svy/svy210227_e.htm", "21:0227")</f>
        <v>21:0227</v>
      </c>
      <c r="E18218" t="s">
        <v>70293</v>
      </c>
      <c r="F18218" t="s">
        <v>70294</v>
      </c>
      <c r="H18218">
        <v>45.3651664</v>
      </c>
      <c r="I18218">
        <v>-66.786835999999994</v>
      </c>
      <c r="J18218" s="1" t="str">
        <f t="shared" si="2682"/>
        <v>Fluid (stream)</v>
      </c>
      <c r="K18218" s="1" t="str">
        <f t="shared" si="2683"/>
        <v>Untreated Water</v>
      </c>
      <c r="L18218">
        <v>31</v>
      </c>
      <c r="M18218" t="s">
        <v>11450</v>
      </c>
      <c r="N18218">
        <v>552</v>
      </c>
      <c r="O18218">
        <v>1.5</v>
      </c>
      <c r="P18218">
        <v>100</v>
      </c>
      <c r="Q18218">
        <v>6.9</v>
      </c>
    </row>
    <row r="18219" spans="1:17" hidden="1" x14ac:dyDescent="0.3">
      <c r="A18219" t="s">
        <v>70295</v>
      </c>
      <c r="B18219" t="s">
        <v>70296</v>
      </c>
      <c r="C18219" s="1" t="str">
        <f t="shared" si="2684"/>
        <v>21:0802</v>
      </c>
      <c r="D18219" s="1" t="str">
        <f t="shared" si="2686"/>
        <v>21:0227</v>
      </c>
      <c r="E18219" t="s">
        <v>70297</v>
      </c>
      <c r="F18219" t="s">
        <v>70298</v>
      </c>
      <c r="H18219">
        <v>45.360164099999999</v>
      </c>
      <c r="I18219">
        <v>-66.786035200000001</v>
      </c>
      <c r="J18219" s="1" t="str">
        <f t="shared" si="2682"/>
        <v>Fluid (stream)</v>
      </c>
      <c r="K18219" s="1" t="str">
        <f t="shared" si="2683"/>
        <v>Untreated Water</v>
      </c>
      <c r="L18219">
        <v>31</v>
      </c>
      <c r="M18219" t="s">
        <v>11460</v>
      </c>
      <c r="N18219">
        <v>553</v>
      </c>
      <c r="O18219">
        <v>0.75</v>
      </c>
      <c r="P18219">
        <v>70</v>
      </c>
      <c r="Q18219">
        <v>6.5</v>
      </c>
    </row>
    <row r="18220" spans="1:17" hidden="1" x14ac:dyDescent="0.3">
      <c r="A18220" t="s">
        <v>70299</v>
      </c>
      <c r="B18220" t="s">
        <v>70300</v>
      </c>
      <c r="C18220" s="1" t="str">
        <f t="shared" si="2684"/>
        <v>21:0802</v>
      </c>
      <c r="D18220" s="1" t="str">
        <f t="shared" si="2686"/>
        <v>21:0227</v>
      </c>
      <c r="E18220" t="s">
        <v>70301</v>
      </c>
      <c r="F18220" t="s">
        <v>70302</v>
      </c>
      <c r="H18220">
        <v>45.363967600000002</v>
      </c>
      <c r="I18220">
        <v>-66.783039299999999</v>
      </c>
      <c r="J18220" s="1" t="str">
        <f t="shared" si="2682"/>
        <v>Fluid (stream)</v>
      </c>
      <c r="K18220" s="1" t="str">
        <f t="shared" si="2683"/>
        <v>Untreated Water</v>
      </c>
      <c r="L18220">
        <v>31</v>
      </c>
      <c r="M18220" t="s">
        <v>11465</v>
      </c>
      <c r="N18220">
        <v>554</v>
      </c>
      <c r="O18220">
        <v>0.1</v>
      </c>
      <c r="P18220">
        <v>60</v>
      </c>
      <c r="Q18220">
        <v>5.9</v>
      </c>
    </row>
    <row r="18221" spans="1:17" hidden="1" x14ac:dyDescent="0.3">
      <c r="A18221" t="s">
        <v>70303</v>
      </c>
      <c r="B18221" t="s">
        <v>70304</v>
      </c>
      <c r="C18221" s="1" t="str">
        <f t="shared" si="2684"/>
        <v>21:0802</v>
      </c>
      <c r="D18221" s="1" t="str">
        <f t="shared" si="2686"/>
        <v>21:0227</v>
      </c>
      <c r="E18221" t="s">
        <v>70305</v>
      </c>
      <c r="F18221" t="s">
        <v>70306</v>
      </c>
      <c r="H18221">
        <v>45.373869200000001</v>
      </c>
      <c r="I18221">
        <v>-66.784440399999994</v>
      </c>
      <c r="J18221" s="1" t="str">
        <f t="shared" si="2682"/>
        <v>Fluid (stream)</v>
      </c>
      <c r="K18221" s="1" t="str">
        <f t="shared" si="2683"/>
        <v>Untreated Water</v>
      </c>
      <c r="L18221">
        <v>31</v>
      </c>
      <c r="M18221" t="s">
        <v>11470</v>
      </c>
      <c r="N18221">
        <v>555</v>
      </c>
      <c r="O18221">
        <v>0.18</v>
      </c>
      <c r="P18221">
        <v>40</v>
      </c>
      <c r="Q18221">
        <v>5.6</v>
      </c>
    </row>
    <row r="18222" spans="1:17" hidden="1" x14ac:dyDescent="0.3">
      <c r="A18222" t="s">
        <v>70307</v>
      </c>
      <c r="B18222" t="s">
        <v>70308</v>
      </c>
      <c r="C18222" s="1" t="str">
        <f t="shared" si="2684"/>
        <v>21:0802</v>
      </c>
      <c r="D18222" s="1" t="str">
        <f t="shared" si="2686"/>
        <v>21:0227</v>
      </c>
      <c r="E18222" t="s">
        <v>70309</v>
      </c>
      <c r="F18222" t="s">
        <v>70310</v>
      </c>
      <c r="H18222">
        <v>45.295871699999999</v>
      </c>
      <c r="I18222">
        <v>-66.7664379</v>
      </c>
      <c r="J18222" s="1" t="str">
        <f t="shared" si="2682"/>
        <v>Fluid (stream)</v>
      </c>
      <c r="K18222" s="1" t="str">
        <f t="shared" si="2683"/>
        <v>Untreated Water</v>
      </c>
      <c r="L18222">
        <v>31</v>
      </c>
      <c r="M18222" t="s">
        <v>11475</v>
      </c>
      <c r="N18222">
        <v>556</v>
      </c>
      <c r="O18222">
        <v>2.5000000000000001E-2</v>
      </c>
      <c r="P18222">
        <v>60</v>
      </c>
      <c r="Q18222">
        <v>5.9</v>
      </c>
    </row>
    <row r="18223" spans="1:17" hidden="1" x14ac:dyDescent="0.3">
      <c r="A18223" t="s">
        <v>70311</v>
      </c>
      <c r="B18223" t="s">
        <v>70312</v>
      </c>
      <c r="C18223" s="1" t="str">
        <f t="shared" si="2684"/>
        <v>21:0802</v>
      </c>
      <c r="D18223" s="1" t="str">
        <f t="shared" si="2686"/>
        <v>21:0227</v>
      </c>
      <c r="E18223" t="s">
        <v>70313</v>
      </c>
      <c r="F18223" t="s">
        <v>70314</v>
      </c>
      <c r="H18223">
        <v>45.297066899999997</v>
      </c>
      <c r="I18223">
        <v>-66.768635700000004</v>
      </c>
      <c r="J18223" s="1" t="str">
        <f t="shared" si="2682"/>
        <v>Fluid (stream)</v>
      </c>
      <c r="K18223" s="1" t="str">
        <f t="shared" si="2683"/>
        <v>Untreated Water</v>
      </c>
      <c r="L18223">
        <v>31</v>
      </c>
      <c r="M18223" t="s">
        <v>11480</v>
      </c>
      <c r="N18223">
        <v>557</v>
      </c>
      <c r="O18223">
        <v>0.25</v>
      </c>
      <c r="P18223">
        <v>60</v>
      </c>
      <c r="Q18223">
        <v>5.6</v>
      </c>
    </row>
    <row r="18224" spans="1:17" hidden="1" x14ac:dyDescent="0.3">
      <c r="A18224" t="s">
        <v>70315</v>
      </c>
      <c r="B18224" t="s">
        <v>70316</v>
      </c>
      <c r="C18224" s="1" t="str">
        <f t="shared" si="2684"/>
        <v>21:0802</v>
      </c>
      <c r="D18224" s="1" t="str">
        <f t="shared" si="2686"/>
        <v>21:0227</v>
      </c>
      <c r="E18224" t="s">
        <v>70317</v>
      </c>
      <c r="F18224" t="s">
        <v>70318</v>
      </c>
      <c r="H18224">
        <v>45.294268500000001</v>
      </c>
      <c r="I18224">
        <v>-66.7765378</v>
      </c>
      <c r="J18224" s="1" t="str">
        <f t="shared" si="2682"/>
        <v>Fluid (stream)</v>
      </c>
      <c r="K18224" s="1" t="str">
        <f t="shared" si="2683"/>
        <v>Untreated Water</v>
      </c>
      <c r="L18224">
        <v>31</v>
      </c>
      <c r="M18224" t="s">
        <v>12548</v>
      </c>
      <c r="N18224">
        <v>558</v>
      </c>
      <c r="O18224">
        <v>0.25</v>
      </c>
      <c r="P18224">
        <v>70</v>
      </c>
      <c r="Q18224">
        <v>6.1</v>
      </c>
    </row>
    <row r="18225" spans="1:17" hidden="1" x14ac:dyDescent="0.3">
      <c r="A18225" t="s">
        <v>70319</v>
      </c>
      <c r="B18225" t="s">
        <v>70320</v>
      </c>
      <c r="C18225" s="1" t="str">
        <f t="shared" si="2684"/>
        <v>21:0802</v>
      </c>
      <c r="D18225" s="1" t="str">
        <f t="shared" si="2686"/>
        <v>21:0227</v>
      </c>
      <c r="E18225" t="s">
        <v>70321</v>
      </c>
      <c r="F18225" t="s">
        <v>70322</v>
      </c>
      <c r="H18225">
        <v>45.305765899999997</v>
      </c>
      <c r="I18225">
        <v>-66.783141900000004</v>
      </c>
      <c r="J18225" s="1" t="str">
        <f t="shared" si="2682"/>
        <v>Fluid (stream)</v>
      </c>
      <c r="K18225" s="1" t="str">
        <f t="shared" si="2683"/>
        <v>Untreated Water</v>
      </c>
      <c r="L18225">
        <v>32</v>
      </c>
      <c r="M18225" t="s">
        <v>11431</v>
      </c>
      <c r="N18225">
        <v>559</v>
      </c>
      <c r="O18225">
        <v>2.5000000000000001E-2</v>
      </c>
      <c r="P18225">
        <v>60</v>
      </c>
      <c r="Q18225">
        <v>5.7</v>
      </c>
    </row>
    <row r="18226" spans="1:17" hidden="1" x14ac:dyDescent="0.3">
      <c r="A18226" t="s">
        <v>70323</v>
      </c>
      <c r="B18226" t="s">
        <v>70324</v>
      </c>
      <c r="C18226" s="1" t="str">
        <f t="shared" si="2684"/>
        <v>21:0802</v>
      </c>
      <c r="D18226" s="1" t="str">
        <f t="shared" si="2686"/>
        <v>21:0227</v>
      </c>
      <c r="E18226" t="s">
        <v>70321</v>
      </c>
      <c r="F18226" t="s">
        <v>70325</v>
      </c>
      <c r="H18226">
        <v>45.305765899999997</v>
      </c>
      <c r="I18226">
        <v>-66.783141900000004</v>
      </c>
      <c r="J18226" s="1" t="str">
        <f t="shared" si="2682"/>
        <v>Fluid (stream)</v>
      </c>
      <c r="K18226" s="1" t="str">
        <f t="shared" si="2683"/>
        <v>Untreated Water</v>
      </c>
      <c r="L18226">
        <v>32</v>
      </c>
      <c r="M18226" t="s">
        <v>11435</v>
      </c>
      <c r="N18226">
        <v>560</v>
      </c>
      <c r="O18226">
        <v>2.5000000000000001E-2</v>
      </c>
      <c r="P18226">
        <v>80</v>
      </c>
      <c r="Q18226">
        <v>5.6</v>
      </c>
    </row>
    <row r="18227" spans="1:17" hidden="1" x14ac:dyDescent="0.3">
      <c r="A18227" t="s">
        <v>70326</v>
      </c>
      <c r="B18227" t="s">
        <v>70327</v>
      </c>
      <c r="C18227" s="1" t="str">
        <f t="shared" si="2684"/>
        <v>21:0802</v>
      </c>
      <c r="D18227" s="1" t="str">
        <f t="shared" si="2686"/>
        <v>21:0227</v>
      </c>
      <c r="E18227" t="s">
        <v>70328</v>
      </c>
      <c r="F18227" t="s">
        <v>70329</v>
      </c>
      <c r="H18227">
        <v>45.298562699999998</v>
      </c>
      <c r="I18227">
        <v>-66.960848900000002</v>
      </c>
      <c r="J18227" s="1" t="str">
        <f t="shared" si="2682"/>
        <v>Fluid (stream)</v>
      </c>
      <c r="K18227" s="1" t="str">
        <f t="shared" si="2683"/>
        <v>Untreated Water</v>
      </c>
      <c r="L18227">
        <v>32</v>
      </c>
      <c r="M18227" t="s">
        <v>11392</v>
      </c>
      <c r="N18227">
        <v>561</v>
      </c>
      <c r="O18227">
        <v>0.1</v>
      </c>
      <c r="P18227">
        <v>80</v>
      </c>
      <c r="Q18227">
        <v>5.6</v>
      </c>
    </row>
    <row r="18228" spans="1:17" hidden="1" x14ac:dyDescent="0.3">
      <c r="A18228" t="s">
        <v>70330</v>
      </c>
      <c r="B18228" t="s">
        <v>70331</v>
      </c>
      <c r="C18228" s="1" t="str">
        <f t="shared" si="2684"/>
        <v>21:0802</v>
      </c>
      <c r="D18228" s="1" t="str">
        <f t="shared" si="2686"/>
        <v>21:0227</v>
      </c>
      <c r="E18228" t="s">
        <v>70332</v>
      </c>
      <c r="F18228" t="s">
        <v>70333</v>
      </c>
      <c r="H18228">
        <v>45.297465600000002</v>
      </c>
      <c r="I18228">
        <v>-66.949843200000004</v>
      </c>
      <c r="J18228" s="1" t="str">
        <f t="shared" si="2682"/>
        <v>Fluid (stream)</v>
      </c>
      <c r="K18228" s="1" t="str">
        <f t="shared" si="2683"/>
        <v>Untreated Water</v>
      </c>
      <c r="L18228">
        <v>32</v>
      </c>
      <c r="M18228" t="s">
        <v>11397</v>
      </c>
      <c r="N18228">
        <v>562</v>
      </c>
      <c r="O18228">
        <v>3</v>
      </c>
      <c r="P18228">
        <v>100</v>
      </c>
      <c r="Q18228">
        <v>6.5</v>
      </c>
    </row>
    <row r="18229" spans="1:17" hidden="1" x14ac:dyDescent="0.3">
      <c r="A18229" t="s">
        <v>70334</v>
      </c>
      <c r="B18229" t="s">
        <v>70335</v>
      </c>
      <c r="C18229" s="1" t="str">
        <f t="shared" si="2684"/>
        <v>21:0802</v>
      </c>
      <c r="D18229" s="1" t="str">
        <f t="shared" si="2686"/>
        <v>21:0227</v>
      </c>
      <c r="E18229" t="s">
        <v>70336</v>
      </c>
      <c r="F18229" t="s">
        <v>70337</v>
      </c>
      <c r="H18229">
        <v>45.317564300000001</v>
      </c>
      <c r="I18229">
        <v>-66.964849400000006</v>
      </c>
      <c r="J18229" s="1" t="str">
        <f t="shared" si="2682"/>
        <v>Fluid (stream)</v>
      </c>
      <c r="K18229" s="1" t="str">
        <f t="shared" si="2683"/>
        <v>Untreated Water</v>
      </c>
      <c r="L18229">
        <v>32</v>
      </c>
      <c r="M18229" t="s">
        <v>11402</v>
      </c>
      <c r="N18229">
        <v>563</v>
      </c>
      <c r="O18229">
        <v>2.5000000000000001E-2</v>
      </c>
      <c r="P18229">
        <v>350</v>
      </c>
      <c r="Q18229">
        <v>4.4000000000000004</v>
      </c>
    </row>
    <row r="18230" spans="1:17" hidden="1" x14ac:dyDescent="0.3">
      <c r="A18230" t="s">
        <v>70338</v>
      </c>
      <c r="B18230" t="s">
        <v>70339</v>
      </c>
      <c r="C18230" s="1" t="str">
        <f t="shared" si="2684"/>
        <v>21:0802</v>
      </c>
      <c r="D18230" s="1" t="str">
        <f t="shared" si="2686"/>
        <v>21:0227</v>
      </c>
      <c r="E18230" t="s">
        <v>70340</v>
      </c>
      <c r="F18230" t="s">
        <v>70341</v>
      </c>
      <c r="H18230">
        <v>45.308170599999997</v>
      </c>
      <c r="I18230">
        <v>-66.9711432</v>
      </c>
      <c r="J18230" s="1" t="str">
        <f t="shared" si="2682"/>
        <v>Fluid (stream)</v>
      </c>
      <c r="K18230" s="1" t="str">
        <f t="shared" si="2683"/>
        <v>Untreated Water</v>
      </c>
      <c r="L18230">
        <v>32</v>
      </c>
      <c r="M18230" t="s">
        <v>11411</v>
      </c>
      <c r="N18230">
        <v>564</v>
      </c>
      <c r="O18230">
        <v>2.5000000000000001E-2</v>
      </c>
      <c r="P18230">
        <v>60</v>
      </c>
      <c r="Q18230">
        <v>5.5</v>
      </c>
    </row>
    <row r="18231" spans="1:17" hidden="1" x14ac:dyDescent="0.3">
      <c r="A18231" t="s">
        <v>70342</v>
      </c>
      <c r="B18231" t="s">
        <v>70343</v>
      </c>
      <c r="C18231" s="1" t="str">
        <f t="shared" si="2684"/>
        <v>21:0802</v>
      </c>
      <c r="D18231" s="1" t="str">
        <f t="shared" si="2686"/>
        <v>21:0227</v>
      </c>
      <c r="E18231" t="s">
        <v>70344</v>
      </c>
      <c r="F18231" t="s">
        <v>70345</v>
      </c>
      <c r="H18231">
        <v>45.308567600000003</v>
      </c>
      <c r="I18231">
        <v>-66.980339400000005</v>
      </c>
      <c r="J18231" s="1" t="str">
        <f t="shared" si="2682"/>
        <v>Fluid (stream)</v>
      </c>
      <c r="K18231" s="1" t="str">
        <f t="shared" si="2683"/>
        <v>Untreated Water</v>
      </c>
      <c r="L18231">
        <v>32</v>
      </c>
      <c r="M18231" t="s">
        <v>11416</v>
      </c>
      <c r="N18231">
        <v>565</v>
      </c>
      <c r="O18231">
        <v>2.5000000000000001E-2</v>
      </c>
      <c r="P18231">
        <v>100</v>
      </c>
      <c r="Q18231">
        <v>5.3</v>
      </c>
    </row>
    <row r="18232" spans="1:17" hidden="1" x14ac:dyDescent="0.3">
      <c r="A18232" t="s">
        <v>70346</v>
      </c>
      <c r="B18232" t="s">
        <v>70347</v>
      </c>
      <c r="C18232" s="1" t="str">
        <f t="shared" si="2684"/>
        <v>21:0802</v>
      </c>
      <c r="D18232" s="1" t="str">
        <f t="shared" si="2686"/>
        <v>21:0227</v>
      </c>
      <c r="E18232" t="s">
        <v>70348</v>
      </c>
      <c r="F18232" t="s">
        <v>70349</v>
      </c>
      <c r="H18232">
        <v>45.328269400000003</v>
      </c>
      <c r="I18232">
        <v>-66.8648393</v>
      </c>
      <c r="J18232" s="1" t="str">
        <f t="shared" si="2682"/>
        <v>Fluid (stream)</v>
      </c>
      <c r="K18232" s="1" t="str">
        <f t="shared" si="2683"/>
        <v>Untreated Water</v>
      </c>
      <c r="L18232">
        <v>32</v>
      </c>
      <c r="M18232" t="s">
        <v>11421</v>
      </c>
      <c r="N18232">
        <v>566</v>
      </c>
      <c r="O18232">
        <v>0.8</v>
      </c>
      <c r="P18232">
        <v>70</v>
      </c>
      <c r="Q18232">
        <v>6.6</v>
      </c>
    </row>
    <row r="18233" spans="1:17" hidden="1" x14ac:dyDescent="0.3">
      <c r="A18233" t="s">
        <v>70350</v>
      </c>
      <c r="B18233" t="s">
        <v>70351</v>
      </c>
      <c r="C18233" s="1" t="str">
        <f t="shared" si="2684"/>
        <v>21:0802</v>
      </c>
      <c r="D18233" s="1" t="str">
        <f t="shared" si="2686"/>
        <v>21:0227</v>
      </c>
      <c r="E18233" t="s">
        <v>70352</v>
      </c>
      <c r="F18233" t="s">
        <v>70353</v>
      </c>
      <c r="H18233">
        <v>45.326766499999998</v>
      </c>
      <c r="I18233">
        <v>-66.865342400000003</v>
      </c>
      <c r="J18233" s="1" t="str">
        <f t="shared" ref="J18233:J18296" si="2687">HYPERLINK("http://geochem.nrcan.gc.ca/cdogs/content/kwd/kwd020018_e.htm", "Fluid (stream)")</f>
        <v>Fluid (stream)</v>
      </c>
      <c r="K18233" s="1" t="str">
        <f t="shared" ref="K18233:K18296" si="2688">HYPERLINK("http://geochem.nrcan.gc.ca/cdogs/content/kwd/kwd080007_e.htm", "Untreated Water")</f>
        <v>Untreated Water</v>
      </c>
      <c r="L18233">
        <v>32</v>
      </c>
      <c r="M18233" t="s">
        <v>11426</v>
      </c>
      <c r="N18233">
        <v>567</v>
      </c>
      <c r="O18233">
        <v>0.88</v>
      </c>
      <c r="P18233">
        <v>160</v>
      </c>
      <c r="Q18233">
        <v>6.2</v>
      </c>
    </row>
    <row r="18234" spans="1:17" hidden="1" x14ac:dyDescent="0.3">
      <c r="A18234" t="s">
        <v>70354</v>
      </c>
      <c r="B18234" t="s">
        <v>70355</v>
      </c>
      <c r="C18234" s="1" t="str">
        <f t="shared" si="2684"/>
        <v>21:0802</v>
      </c>
      <c r="D18234" s="1" t="str">
        <f t="shared" si="2686"/>
        <v>21:0227</v>
      </c>
      <c r="E18234" t="s">
        <v>70356</v>
      </c>
      <c r="F18234" t="s">
        <v>70357</v>
      </c>
      <c r="H18234">
        <v>45.3086646</v>
      </c>
      <c r="I18234">
        <v>-66.871635900000001</v>
      </c>
      <c r="J18234" s="1" t="str">
        <f t="shared" si="2687"/>
        <v>Fluid (stream)</v>
      </c>
      <c r="K18234" s="1" t="str">
        <f t="shared" si="2688"/>
        <v>Untreated Water</v>
      </c>
      <c r="L18234">
        <v>32</v>
      </c>
      <c r="M18234" t="s">
        <v>11440</v>
      </c>
      <c r="N18234">
        <v>568</v>
      </c>
      <c r="O18234">
        <v>0.55000000000000004</v>
      </c>
      <c r="P18234">
        <v>170</v>
      </c>
      <c r="Q18234">
        <v>6.2</v>
      </c>
    </row>
    <row r="18235" spans="1:17" hidden="1" x14ac:dyDescent="0.3">
      <c r="A18235" t="s">
        <v>70358</v>
      </c>
      <c r="B18235" t="s">
        <v>70359</v>
      </c>
      <c r="C18235" s="1" t="str">
        <f t="shared" si="2684"/>
        <v>21:0802</v>
      </c>
      <c r="D18235" s="1" t="str">
        <f t="shared" si="2686"/>
        <v>21:0227</v>
      </c>
      <c r="E18235" t="s">
        <v>70360</v>
      </c>
      <c r="F18235" t="s">
        <v>70361</v>
      </c>
      <c r="H18235">
        <v>45.310364300000003</v>
      </c>
      <c r="I18235">
        <v>-66.869135600000007</v>
      </c>
      <c r="J18235" s="1" t="str">
        <f t="shared" si="2687"/>
        <v>Fluid (stream)</v>
      </c>
      <c r="K18235" s="1" t="str">
        <f t="shared" si="2688"/>
        <v>Untreated Water</v>
      </c>
      <c r="L18235">
        <v>32</v>
      </c>
      <c r="M18235" t="s">
        <v>11445</v>
      </c>
      <c r="N18235">
        <v>569</v>
      </c>
      <c r="O18235">
        <v>0.28000000000000003</v>
      </c>
      <c r="P18235">
        <v>140</v>
      </c>
      <c r="Q18235">
        <v>6.2</v>
      </c>
    </row>
    <row r="18236" spans="1:17" hidden="1" x14ac:dyDescent="0.3">
      <c r="A18236" t="s">
        <v>70362</v>
      </c>
      <c r="B18236" t="s">
        <v>70363</v>
      </c>
      <c r="C18236" s="1" t="str">
        <f t="shared" si="2684"/>
        <v>21:0802</v>
      </c>
      <c r="D18236" s="1" t="str">
        <f t="shared" si="2686"/>
        <v>21:0227</v>
      </c>
      <c r="E18236" t="s">
        <v>70364</v>
      </c>
      <c r="F18236" t="s">
        <v>70365</v>
      </c>
      <c r="H18236">
        <v>45.326065399999997</v>
      </c>
      <c r="I18236">
        <v>-66.896938300000002</v>
      </c>
      <c r="J18236" s="1" t="str">
        <f t="shared" si="2687"/>
        <v>Fluid (stream)</v>
      </c>
      <c r="K18236" s="1" t="str">
        <f t="shared" si="2688"/>
        <v>Untreated Water</v>
      </c>
      <c r="L18236">
        <v>32</v>
      </c>
      <c r="M18236" t="s">
        <v>11450</v>
      </c>
      <c r="N18236">
        <v>570</v>
      </c>
      <c r="O18236">
        <v>0.1</v>
      </c>
      <c r="P18236">
        <v>110</v>
      </c>
      <c r="Q18236">
        <v>6.2</v>
      </c>
    </row>
    <row r="18237" spans="1:17" hidden="1" x14ac:dyDescent="0.3">
      <c r="A18237" t="s">
        <v>70366</v>
      </c>
      <c r="B18237" t="s">
        <v>70367</v>
      </c>
      <c r="C18237" s="1" t="str">
        <f t="shared" si="2684"/>
        <v>21:0802</v>
      </c>
      <c r="D18237" s="1" t="str">
        <f t="shared" si="2686"/>
        <v>21:0227</v>
      </c>
      <c r="E18237" t="s">
        <v>70368</v>
      </c>
      <c r="F18237" t="s">
        <v>70369</v>
      </c>
      <c r="H18237">
        <v>45.3275656</v>
      </c>
      <c r="I18237">
        <v>-66.903135500000005</v>
      </c>
      <c r="J18237" s="1" t="str">
        <f t="shared" si="2687"/>
        <v>Fluid (stream)</v>
      </c>
      <c r="K18237" s="1" t="str">
        <f t="shared" si="2688"/>
        <v>Untreated Water</v>
      </c>
      <c r="L18237">
        <v>32</v>
      </c>
      <c r="M18237" t="s">
        <v>11460</v>
      </c>
      <c r="N18237">
        <v>571</v>
      </c>
      <c r="O18237">
        <v>0.1</v>
      </c>
      <c r="P18237">
        <v>80</v>
      </c>
      <c r="Q18237">
        <v>6</v>
      </c>
    </row>
    <row r="18238" spans="1:17" hidden="1" x14ac:dyDescent="0.3">
      <c r="A18238" t="s">
        <v>70370</v>
      </c>
      <c r="B18238" t="s">
        <v>70371</v>
      </c>
      <c r="C18238" s="1" t="str">
        <f t="shared" si="2684"/>
        <v>21:0802</v>
      </c>
      <c r="D18238" s="1" t="str">
        <f t="shared" si="2686"/>
        <v>21:0227</v>
      </c>
      <c r="E18238" t="s">
        <v>70372</v>
      </c>
      <c r="F18238" t="s">
        <v>70373</v>
      </c>
      <c r="H18238">
        <v>45.332971399999998</v>
      </c>
      <c r="I18238">
        <v>-66.912239200000002</v>
      </c>
      <c r="J18238" s="1" t="str">
        <f t="shared" si="2687"/>
        <v>Fluid (stream)</v>
      </c>
      <c r="K18238" s="1" t="str">
        <f t="shared" si="2688"/>
        <v>Untreated Water</v>
      </c>
      <c r="L18238">
        <v>32</v>
      </c>
      <c r="M18238" t="s">
        <v>11465</v>
      </c>
      <c r="N18238">
        <v>572</v>
      </c>
      <c r="O18238">
        <v>0.55000000000000004</v>
      </c>
      <c r="P18238">
        <v>110</v>
      </c>
      <c r="Q18238">
        <v>6.3</v>
      </c>
    </row>
    <row r="18239" spans="1:17" hidden="1" x14ac:dyDescent="0.3">
      <c r="A18239" t="s">
        <v>70374</v>
      </c>
      <c r="B18239" t="s">
        <v>70375</v>
      </c>
      <c r="C18239" s="1" t="str">
        <f t="shared" si="2684"/>
        <v>21:0802</v>
      </c>
      <c r="D18239" s="1" t="str">
        <f t="shared" si="2686"/>
        <v>21:0227</v>
      </c>
      <c r="E18239" t="s">
        <v>70376</v>
      </c>
      <c r="F18239" t="s">
        <v>70377</v>
      </c>
      <c r="H18239">
        <v>45.3398641</v>
      </c>
      <c r="I18239">
        <v>-66.904736200000002</v>
      </c>
      <c r="J18239" s="1" t="str">
        <f t="shared" si="2687"/>
        <v>Fluid (stream)</v>
      </c>
      <c r="K18239" s="1" t="str">
        <f t="shared" si="2688"/>
        <v>Untreated Water</v>
      </c>
      <c r="L18239">
        <v>32</v>
      </c>
      <c r="M18239" t="s">
        <v>11470</v>
      </c>
      <c r="N18239">
        <v>573</v>
      </c>
      <c r="O18239">
        <v>2.5000000000000001E-2</v>
      </c>
      <c r="P18239">
        <v>50</v>
      </c>
      <c r="Q18239">
        <v>5.5</v>
      </c>
    </row>
    <row r="18240" spans="1:17" hidden="1" x14ac:dyDescent="0.3">
      <c r="A18240" t="s">
        <v>70378</v>
      </c>
      <c r="B18240" t="s">
        <v>70379</v>
      </c>
      <c r="C18240" s="1" t="str">
        <f t="shared" si="2684"/>
        <v>21:0802</v>
      </c>
      <c r="D18240" s="1" t="str">
        <f t="shared" si="2686"/>
        <v>21:0227</v>
      </c>
      <c r="E18240" t="s">
        <v>70380</v>
      </c>
      <c r="F18240" t="s">
        <v>70381</v>
      </c>
      <c r="H18240">
        <v>45.338267399999999</v>
      </c>
      <c r="I18240">
        <v>-66.9050376</v>
      </c>
      <c r="J18240" s="1" t="str">
        <f t="shared" si="2687"/>
        <v>Fluid (stream)</v>
      </c>
      <c r="K18240" s="1" t="str">
        <f t="shared" si="2688"/>
        <v>Untreated Water</v>
      </c>
      <c r="L18240">
        <v>32</v>
      </c>
      <c r="M18240" t="s">
        <v>11475</v>
      </c>
      <c r="N18240">
        <v>574</v>
      </c>
      <c r="O18240">
        <v>0.1</v>
      </c>
      <c r="P18240">
        <v>80</v>
      </c>
      <c r="Q18240">
        <v>6.2</v>
      </c>
    </row>
    <row r="18241" spans="1:17" hidden="1" x14ac:dyDescent="0.3">
      <c r="A18241" t="s">
        <v>70382</v>
      </c>
      <c r="B18241" t="s">
        <v>70383</v>
      </c>
      <c r="C18241" s="1" t="str">
        <f t="shared" si="2684"/>
        <v>21:0802</v>
      </c>
      <c r="D18241" s="1" t="str">
        <f t="shared" si="2686"/>
        <v>21:0227</v>
      </c>
      <c r="E18241" t="s">
        <v>70384</v>
      </c>
      <c r="F18241" t="s">
        <v>70385</v>
      </c>
      <c r="H18241">
        <v>45.332171099999996</v>
      </c>
      <c r="I18241">
        <v>-66.915242199999994</v>
      </c>
      <c r="J18241" s="1" t="str">
        <f t="shared" si="2687"/>
        <v>Fluid (stream)</v>
      </c>
      <c r="K18241" s="1" t="str">
        <f t="shared" si="2688"/>
        <v>Untreated Water</v>
      </c>
      <c r="L18241">
        <v>32</v>
      </c>
      <c r="M18241" t="s">
        <v>11480</v>
      </c>
      <c r="N18241">
        <v>575</v>
      </c>
      <c r="O18241">
        <v>0.5</v>
      </c>
      <c r="P18241">
        <v>100</v>
      </c>
      <c r="Q18241">
        <v>6</v>
      </c>
    </row>
    <row r="18242" spans="1:17" hidden="1" x14ac:dyDescent="0.3">
      <c r="A18242" t="s">
        <v>70386</v>
      </c>
      <c r="B18242" t="s">
        <v>70387</v>
      </c>
      <c r="C18242" s="1" t="str">
        <f t="shared" si="2684"/>
        <v>21:0802</v>
      </c>
      <c r="D18242" s="1" t="str">
        <f t="shared" si="2686"/>
        <v>21:0227</v>
      </c>
      <c r="E18242" t="s">
        <v>70388</v>
      </c>
      <c r="F18242" t="s">
        <v>70389</v>
      </c>
      <c r="H18242">
        <v>45.333066799999997</v>
      </c>
      <c r="I18242">
        <v>-66.963438699999998</v>
      </c>
      <c r="J18242" s="1" t="str">
        <f t="shared" si="2687"/>
        <v>Fluid (stream)</v>
      </c>
      <c r="K18242" s="1" t="str">
        <f t="shared" si="2688"/>
        <v>Untreated Water</v>
      </c>
      <c r="L18242">
        <v>32</v>
      </c>
      <c r="M18242" t="s">
        <v>12548</v>
      </c>
      <c r="N18242">
        <v>576</v>
      </c>
      <c r="O18242">
        <v>0.08</v>
      </c>
      <c r="P18242">
        <v>80</v>
      </c>
      <c r="Q18242">
        <v>6.2</v>
      </c>
    </row>
    <row r="18243" spans="1:17" hidden="1" x14ac:dyDescent="0.3">
      <c r="A18243" t="s">
        <v>70390</v>
      </c>
      <c r="B18243" t="s">
        <v>70391</v>
      </c>
      <c r="C18243" s="1" t="str">
        <f t="shared" ref="C18243:C18306" si="2689">HYPERLINK("http://geochem.nrcan.gc.ca/cdogs/content/bdl/bdl210802_e.htm", "21:0802")</f>
        <v>21:0802</v>
      </c>
      <c r="D18243" s="1" t="str">
        <f t="shared" si="2686"/>
        <v>21:0227</v>
      </c>
      <c r="E18243" t="s">
        <v>70392</v>
      </c>
      <c r="F18243" t="s">
        <v>70393</v>
      </c>
      <c r="H18243">
        <v>45.3352632</v>
      </c>
      <c r="I18243">
        <v>-66.951847700000002</v>
      </c>
      <c r="J18243" s="1" t="str">
        <f t="shared" si="2687"/>
        <v>Fluid (stream)</v>
      </c>
      <c r="K18243" s="1" t="str">
        <f t="shared" si="2688"/>
        <v>Untreated Water</v>
      </c>
      <c r="L18243">
        <v>33</v>
      </c>
      <c r="M18243" t="s">
        <v>11431</v>
      </c>
      <c r="N18243">
        <v>577</v>
      </c>
      <c r="O18243">
        <v>2.5000000000000001E-2</v>
      </c>
      <c r="P18243">
        <v>40</v>
      </c>
      <c r="Q18243">
        <v>6.1</v>
      </c>
    </row>
    <row r="18244" spans="1:17" hidden="1" x14ac:dyDescent="0.3">
      <c r="A18244" t="s">
        <v>70394</v>
      </c>
      <c r="B18244" t="s">
        <v>70395</v>
      </c>
      <c r="C18244" s="1" t="str">
        <f t="shared" si="2689"/>
        <v>21:0802</v>
      </c>
      <c r="D18244" s="1" t="str">
        <f t="shared" si="2686"/>
        <v>21:0227</v>
      </c>
      <c r="E18244" t="s">
        <v>70392</v>
      </c>
      <c r="F18244" t="s">
        <v>70396</v>
      </c>
      <c r="H18244">
        <v>45.3352632</v>
      </c>
      <c r="I18244">
        <v>-66.951847700000002</v>
      </c>
      <c r="J18244" s="1" t="str">
        <f t="shared" si="2687"/>
        <v>Fluid (stream)</v>
      </c>
      <c r="K18244" s="1" t="str">
        <f t="shared" si="2688"/>
        <v>Untreated Water</v>
      </c>
      <c r="L18244">
        <v>33</v>
      </c>
      <c r="M18244" t="s">
        <v>11435</v>
      </c>
      <c r="N18244">
        <v>578</v>
      </c>
      <c r="O18244">
        <v>2.5000000000000001E-2</v>
      </c>
      <c r="P18244">
        <v>40</v>
      </c>
      <c r="Q18244">
        <v>6.1</v>
      </c>
    </row>
    <row r="18245" spans="1:17" hidden="1" x14ac:dyDescent="0.3">
      <c r="A18245" t="s">
        <v>70397</v>
      </c>
      <c r="B18245" t="s">
        <v>70398</v>
      </c>
      <c r="C18245" s="1" t="str">
        <f t="shared" si="2689"/>
        <v>21:0802</v>
      </c>
      <c r="D18245" s="1" t="str">
        <f t="shared" si="2686"/>
        <v>21:0227</v>
      </c>
      <c r="E18245" t="s">
        <v>70399</v>
      </c>
      <c r="F18245" t="s">
        <v>70400</v>
      </c>
      <c r="H18245">
        <v>45.319265000000001</v>
      </c>
      <c r="I18245">
        <v>-66.957247800000005</v>
      </c>
      <c r="J18245" s="1" t="str">
        <f t="shared" si="2687"/>
        <v>Fluid (stream)</v>
      </c>
      <c r="K18245" s="1" t="str">
        <f t="shared" si="2688"/>
        <v>Untreated Water</v>
      </c>
      <c r="L18245">
        <v>33</v>
      </c>
      <c r="M18245" t="s">
        <v>11392</v>
      </c>
      <c r="N18245">
        <v>579</v>
      </c>
      <c r="O18245">
        <v>2.5</v>
      </c>
      <c r="P18245">
        <v>820</v>
      </c>
      <c r="Q18245">
        <v>7.1</v>
      </c>
    </row>
    <row r="18246" spans="1:17" hidden="1" x14ac:dyDescent="0.3">
      <c r="A18246" t="s">
        <v>70401</v>
      </c>
      <c r="B18246" t="s">
        <v>70402</v>
      </c>
      <c r="C18246" s="1" t="str">
        <f t="shared" si="2689"/>
        <v>21:0802</v>
      </c>
      <c r="D18246" s="1" t="str">
        <f t="shared" si="2686"/>
        <v>21:0227</v>
      </c>
      <c r="E18246" t="s">
        <v>70403</v>
      </c>
      <c r="F18246" t="s">
        <v>70404</v>
      </c>
      <c r="H18246">
        <v>45.277963499999998</v>
      </c>
      <c r="I18246">
        <v>-66.977345999999997</v>
      </c>
      <c r="J18246" s="1" t="str">
        <f t="shared" si="2687"/>
        <v>Fluid (stream)</v>
      </c>
      <c r="K18246" s="1" t="str">
        <f t="shared" si="2688"/>
        <v>Untreated Water</v>
      </c>
      <c r="L18246">
        <v>33</v>
      </c>
      <c r="M18246" t="s">
        <v>11397</v>
      </c>
      <c r="N18246">
        <v>580</v>
      </c>
      <c r="O18246">
        <v>0.21</v>
      </c>
      <c r="P18246">
        <v>90</v>
      </c>
      <c r="Q18246">
        <v>6.2</v>
      </c>
    </row>
    <row r="18247" spans="1:17" hidden="1" x14ac:dyDescent="0.3">
      <c r="A18247" t="s">
        <v>70405</v>
      </c>
      <c r="B18247" t="s">
        <v>70406</v>
      </c>
      <c r="C18247" s="1" t="str">
        <f t="shared" si="2689"/>
        <v>21:0802</v>
      </c>
      <c r="D18247" s="1" t="str">
        <f t="shared" si="2686"/>
        <v>21:0227</v>
      </c>
      <c r="E18247" t="s">
        <v>70407</v>
      </c>
      <c r="F18247" t="s">
        <v>70408</v>
      </c>
      <c r="H18247">
        <v>45.284965700000001</v>
      </c>
      <c r="I18247">
        <v>-66.952538200000006</v>
      </c>
      <c r="J18247" s="1" t="str">
        <f t="shared" si="2687"/>
        <v>Fluid (stream)</v>
      </c>
      <c r="K18247" s="1" t="str">
        <f t="shared" si="2688"/>
        <v>Untreated Water</v>
      </c>
      <c r="L18247">
        <v>33</v>
      </c>
      <c r="M18247" t="s">
        <v>11402</v>
      </c>
      <c r="N18247">
        <v>581</v>
      </c>
      <c r="O18247">
        <v>0.17</v>
      </c>
      <c r="P18247">
        <v>110</v>
      </c>
      <c r="Q18247">
        <v>5.9</v>
      </c>
    </row>
    <row r="18248" spans="1:17" hidden="1" x14ac:dyDescent="0.3">
      <c r="A18248" t="s">
        <v>70409</v>
      </c>
      <c r="B18248" t="s">
        <v>70410</v>
      </c>
      <c r="C18248" s="1" t="str">
        <f t="shared" si="2689"/>
        <v>21:0802</v>
      </c>
      <c r="D18248" s="1" t="str">
        <f t="shared" si="2686"/>
        <v>21:0227</v>
      </c>
      <c r="E18248" t="s">
        <v>70411</v>
      </c>
      <c r="F18248" t="s">
        <v>70412</v>
      </c>
      <c r="H18248">
        <v>45.389864500000002</v>
      </c>
      <c r="I18248">
        <v>-66.887534299999999</v>
      </c>
      <c r="J18248" s="1" t="str">
        <f t="shared" si="2687"/>
        <v>Fluid (stream)</v>
      </c>
      <c r="K18248" s="1" t="str">
        <f t="shared" si="2688"/>
        <v>Untreated Water</v>
      </c>
      <c r="L18248">
        <v>33</v>
      </c>
      <c r="M18248" t="s">
        <v>11411</v>
      </c>
      <c r="N18248">
        <v>582</v>
      </c>
      <c r="O18248">
        <v>0.06</v>
      </c>
      <c r="P18248">
        <v>260</v>
      </c>
      <c r="Q18248">
        <v>6.3</v>
      </c>
    </row>
    <row r="18249" spans="1:17" hidden="1" x14ac:dyDescent="0.3">
      <c r="A18249" t="s">
        <v>70413</v>
      </c>
      <c r="B18249" t="s">
        <v>70414</v>
      </c>
      <c r="C18249" s="1" t="str">
        <f t="shared" si="2689"/>
        <v>21:0802</v>
      </c>
      <c r="D18249" s="1" t="str">
        <f t="shared" si="2686"/>
        <v>21:0227</v>
      </c>
      <c r="E18249" t="s">
        <v>70415</v>
      </c>
      <c r="F18249" t="s">
        <v>70416</v>
      </c>
      <c r="H18249">
        <v>45.385567299999998</v>
      </c>
      <c r="I18249">
        <v>-66.877143099999998</v>
      </c>
      <c r="J18249" s="1" t="str">
        <f t="shared" si="2687"/>
        <v>Fluid (stream)</v>
      </c>
      <c r="K18249" s="1" t="str">
        <f t="shared" si="2688"/>
        <v>Untreated Water</v>
      </c>
      <c r="L18249">
        <v>33</v>
      </c>
      <c r="M18249" t="s">
        <v>11416</v>
      </c>
      <c r="N18249">
        <v>583</v>
      </c>
      <c r="O18249">
        <v>2.5000000000000001E-2</v>
      </c>
      <c r="P18249">
        <v>100</v>
      </c>
      <c r="Q18249">
        <v>6.3</v>
      </c>
    </row>
    <row r="18250" spans="1:17" hidden="1" x14ac:dyDescent="0.3">
      <c r="A18250" t="s">
        <v>70417</v>
      </c>
      <c r="B18250" t="s">
        <v>70418</v>
      </c>
      <c r="C18250" s="1" t="str">
        <f t="shared" si="2689"/>
        <v>21:0802</v>
      </c>
      <c r="D18250" s="1" t="str">
        <f t="shared" si="2686"/>
        <v>21:0227</v>
      </c>
      <c r="E18250" t="s">
        <v>70419</v>
      </c>
      <c r="F18250" t="s">
        <v>70420</v>
      </c>
      <c r="H18250">
        <v>45.386669499999996</v>
      </c>
      <c r="I18250">
        <v>-66.874943000000002</v>
      </c>
      <c r="J18250" s="1" t="str">
        <f t="shared" si="2687"/>
        <v>Fluid (stream)</v>
      </c>
      <c r="K18250" s="1" t="str">
        <f t="shared" si="2688"/>
        <v>Untreated Water</v>
      </c>
      <c r="L18250">
        <v>33</v>
      </c>
      <c r="M18250" t="s">
        <v>11421</v>
      </c>
      <c r="N18250">
        <v>584</v>
      </c>
      <c r="O18250">
        <v>2.5000000000000001E-2</v>
      </c>
      <c r="P18250">
        <v>110</v>
      </c>
      <c r="Q18250">
        <v>6.6</v>
      </c>
    </row>
    <row r="18251" spans="1:17" x14ac:dyDescent="0.3">
      <c r="A18251" t="s">
        <v>70421</v>
      </c>
      <c r="B18251" t="s">
        <v>70422</v>
      </c>
      <c r="C18251" s="1" t="str">
        <f t="shared" si="2689"/>
        <v>21:0802</v>
      </c>
      <c r="D18251" s="1" t="str">
        <f t="shared" ref="D18251:D18256" si="2690">HYPERLINK("http://geochem.nrcan.gc.ca/cdogs/content/svy/svy210225_e.htm", "21:0225")</f>
        <v>21:0225</v>
      </c>
      <c r="E18251" t="s">
        <v>70423</v>
      </c>
      <c r="F18251" t="s">
        <v>70424</v>
      </c>
      <c r="H18251">
        <v>45.198764300000001</v>
      </c>
      <c r="I18251">
        <v>-66.817849699999996</v>
      </c>
      <c r="J18251" s="1" t="str">
        <f t="shared" si="2687"/>
        <v>Fluid (stream)</v>
      </c>
      <c r="K18251" s="1" t="str">
        <f t="shared" si="2688"/>
        <v>Untreated Water</v>
      </c>
      <c r="L18251">
        <v>33</v>
      </c>
      <c r="M18251" t="s">
        <v>11426</v>
      </c>
      <c r="N18251">
        <v>585</v>
      </c>
      <c r="O18251">
        <v>0.4</v>
      </c>
      <c r="P18251">
        <v>760</v>
      </c>
      <c r="Q18251">
        <v>6.5</v>
      </c>
    </row>
    <row r="18252" spans="1:17" x14ac:dyDescent="0.3">
      <c r="A18252" t="s">
        <v>70425</v>
      </c>
      <c r="B18252" t="s">
        <v>70426</v>
      </c>
      <c r="C18252" s="1" t="str">
        <f t="shared" si="2689"/>
        <v>21:0802</v>
      </c>
      <c r="D18252" s="1" t="str">
        <f t="shared" si="2690"/>
        <v>21:0225</v>
      </c>
      <c r="E18252" t="s">
        <v>70427</v>
      </c>
      <c r="F18252" t="s">
        <v>70428</v>
      </c>
      <c r="H18252">
        <v>45.205869300000003</v>
      </c>
      <c r="I18252">
        <v>-66.813744900000003</v>
      </c>
      <c r="J18252" s="1" t="str">
        <f t="shared" si="2687"/>
        <v>Fluid (stream)</v>
      </c>
      <c r="K18252" s="1" t="str">
        <f t="shared" si="2688"/>
        <v>Untreated Water</v>
      </c>
      <c r="L18252">
        <v>33</v>
      </c>
      <c r="M18252" t="s">
        <v>11440</v>
      </c>
      <c r="N18252">
        <v>586</v>
      </c>
      <c r="O18252">
        <v>0.28999999999999998</v>
      </c>
      <c r="P18252">
        <v>300</v>
      </c>
      <c r="Q18252">
        <v>6.4</v>
      </c>
    </row>
    <row r="18253" spans="1:17" x14ac:dyDescent="0.3">
      <c r="A18253" t="s">
        <v>70429</v>
      </c>
      <c r="B18253" t="s">
        <v>70430</v>
      </c>
      <c r="C18253" s="1" t="str">
        <f t="shared" si="2689"/>
        <v>21:0802</v>
      </c>
      <c r="D18253" s="1" t="str">
        <f t="shared" si="2690"/>
        <v>21:0225</v>
      </c>
      <c r="E18253" t="s">
        <v>70431</v>
      </c>
      <c r="F18253" t="s">
        <v>70432</v>
      </c>
      <c r="H18253">
        <v>45.210765600000002</v>
      </c>
      <c r="I18253">
        <v>-66.807138899999998</v>
      </c>
      <c r="J18253" s="1" t="str">
        <f t="shared" si="2687"/>
        <v>Fluid (stream)</v>
      </c>
      <c r="K18253" s="1" t="str">
        <f t="shared" si="2688"/>
        <v>Untreated Water</v>
      </c>
      <c r="L18253">
        <v>33</v>
      </c>
      <c r="M18253" t="s">
        <v>11445</v>
      </c>
      <c r="N18253">
        <v>587</v>
      </c>
      <c r="O18253">
        <v>0.19</v>
      </c>
      <c r="P18253">
        <v>300</v>
      </c>
      <c r="Q18253">
        <v>6.7</v>
      </c>
    </row>
    <row r="18254" spans="1:17" x14ac:dyDescent="0.3">
      <c r="A18254" t="s">
        <v>70433</v>
      </c>
      <c r="B18254" t="s">
        <v>70434</v>
      </c>
      <c r="C18254" s="1" t="str">
        <f t="shared" si="2689"/>
        <v>21:0802</v>
      </c>
      <c r="D18254" s="1" t="str">
        <f t="shared" si="2690"/>
        <v>21:0225</v>
      </c>
      <c r="E18254" t="s">
        <v>70435</v>
      </c>
      <c r="F18254" t="s">
        <v>70436</v>
      </c>
      <c r="H18254">
        <v>45.209766000000002</v>
      </c>
      <c r="I18254">
        <v>-66.916247999999996</v>
      </c>
      <c r="J18254" s="1" t="str">
        <f t="shared" si="2687"/>
        <v>Fluid (stream)</v>
      </c>
      <c r="K18254" s="1" t="str">
        <f t="shared" si="2688"/>
        <v>Untreated Water</v>
      </c>
      <c r="L18254">
        <v>33</v>
      </c>
      <c r="M18254" t="s">
        <v>11450</v>
      </c>
      <c r="N18254">
        <v>588</v>
      </c>
      <c r="O18254">
        <v>0.5</v>
      </c>
      <c r="P18254">
        <v>390</v>
      </c>
      <c r="Q18254">
        <v>6</v>
      </c>
    </row>
    <row r="18255" spans="1:17" x14ac:dyDescent="0.3">
      <c r="A18255" t="s">
        <v>70437</v>
      </c>
      <c r="B18255" t="s">
        <v>70438</v>
      </c>
      <c r="C18255" s="1" t="str">
        <f t="shared" si="2689"/>
        <v>21:0802</v>
      </c>
      <c r="D18255" s="1" t="str">
        <f t="shared" si="2690"/>
        <v>21:0225</v>
      </c>
      <c r="E18255" t="s">
        <v>70439</v>
      </c>
      <c r="F18255" t="s">
        <v>70440</v>
      </c>
      <c r="H18255">
        <v>45.196666299999997</v>
      </c>
      <c r="I18255">
        <v>-66.908247200000005</v>
      </c>
      <c r="J18255" s="1" t="str">
        <f t="shared" si="2687"/>
        <v>Fluid (stream)</v>
      </c>
      <c r="K18255" s="1" t="str">
        <f t="shared" si="2688"/>
        <v>Untreated Water</v>
      </c>
      <c r="L18255">
        <v>33</v>
      </c>
      <c r="M18255" t="s">
        <v>11460</v>
      </c>
      <c r="N18255">
        <v>589</v>
      </c>
      <c r="O18255">
        <v>2.5000000000000001E-2</v>
      </c>
      <c r="P18255">
        <v>110</v>
      </c>
      <c r="Q18255">
        <v>6</v>
      </c>
    </row>
    <row r="18256" spans="1:17" x14ac:dyDescent="0.3">
      <c r="A18256" t="s">
        <v>70441</v>
      </c>
      <c r="B18256" t="s">
        <v>70442</v>
      </c>
      <c r="C18256" s="1" t="str">
        <f t="shared" si="2689"/>
        <v>21:0802</v>
      </c>
      <c r="D18256" s="1" t="str">
        <f t="shared" si="2690"/>
        <v>21:0225</v>
      </c>
      <c r="E18256" t="s">
        <v>70443</v>
      </c>
      <c r="F18256" t="s">
        <v>70444</v>
      </c>
      <c r="H18256">
        <v>45.191364900000004</v>
      </c>
      <c r="I18256">
        <v>-66.8955457</v>
      </c>
      <c r="J18256" s="1" t="str">
        <f t="shared" si="2687"/>
        <v>Fluid (stream)</v>
      </c>
      <c r="K18256" s="1" t="str">
        <f t="shared" si="2688"/>
        <v>Untreated Water</v>
      </c>
      <c r="L18256">
        <v>33</v>
      </c>
      <c r="M18256" t="s">
        <v>11465</v>
      </c>
      <c r="N18256">
        <v>590</v>
      </c>
      <c r="O18256">
        <v>0.47</v>
      </c>
      <c r="P18256">
        <v>470</v>
      </c>
      <c r="Q18256">
        <v>6.3</v>
      </c>
    </row>
    <row r="18257" spans="1:17" hidden="1" x14ac:dyDescent="0.3">
      <c r="A18257" t="s">
        <v>70445</v>
      </c>
      <c r="B18257" t="s">
        <v>70446</v>
      </c>
      <c r="C18257" s="1" t="str">
        <f t="shared" si="2689"/>
        <v>21:0802</v>
      </c>
      <c r="D18257" s="1" t="str">
        <f t="shared" ref="D18257:D18292" si="2691">HYPERLINK("http://geochem.nrcan.gc.ca/cdogs/content/svy/svy210227_e.htm", "21:0227")</f>
        <v>21:0227</v>
      </c>
      <c r="E18257" t="s">
        <v>70447</v>
      </c>
      <c r="F18257" t="s">
        <v>70448</v>
      </c>
      <c r="H18257">
        <v>45.251563400000002</v>
      </c>
      <c r="I18257">
        <v>-66.888441200000003</v>
      </c>
      <c r="J18257" s="1" t="str">
        <f t="shared" si="2687"/>
        <v>Fluid (stream)</v>
      </c>
      <c r="K18257" s="1" t="str">
        <f t="shared" si="2688"/>
        <v>Untreated Water</v>
      </c>
      <c r="L18257">
        <v>33</v>
      </c>
      <c r="M18257" t="s">
        <v>11470</v>
      </c>
      <c r="N18257">
        <v>591</v>
      </c>
      <c r="O18257">
        <v>2.5000000000000001E-2</v>
      </c>
      <c r="P18257">
        <v>100</v>
      </c>
      <c r="Q18257">
        <v>5.6</v>
      </c>
    </row>
    <row r="18258" spans="1:17" hidden="1" x14ac:dyDescent="0.3">
      <c r="A18258" t="s">
        <v>70449</v>
      </c>
      <c r="B18258" t="s">
        <v>70450</v>
      </c>
      <c r="C18258" s="1" t="str">
        <f t="shared" si="2689"/>
        <v>21:0802</v>
      </c>
      <c r="D18258" s="1" t="str">
        <f t="shared" si="2691"/>
        <v>21:0227</v>
      </c>
      <c r="E18258" t="s">
        <v>70451</v>
      </c>
      <c r="F18258" t="s">
        <v>70452</v>
      </c>
      <c r="H18258">
        <v>45.270462600000002</v>
      </c>
      <c r="I18258">
        <v>-66.903840400000007</v>
      </c>
      <c r="J18258" s="1" t="str">
        <f t="shared" si="2687"/>
        <v>Fluid (stream)</v>
      </c>
      <c r="K18258" s="1" t="str">
        <f t="shared" si="2688"/>
        <v>Untreated Water</v>
      </c>
      <c r="L18258">
        <v>33</v>
      </c>
      <c r="M18258" t="s">
        <v>11475</v>
      </c>
      <c r="N18258">
        <v>592</v>
      </c>
      <c r="O18258">
        <v>0.17</v>
      </c>
      <c r="P18258">
        <v>90</v>
      </c>
      <c r="Q18258">
        <v>5</v>
      </c>
    </row>
    <row r="18259" spans="1:17" hidden="1" x14ac:dyDescent="0.3">
      <c r="A18259" t="s">
        <v>70453</v>
      </c>
      <c r="B18259" t="s">
        <v>70454</v>
      </c>
      <c r="C18259" s="1" t="str">
        <f t="shared" si="2689"/>
        <v>21:0802</v>
      </c>
      <c r="D18259" s="1" t="str">
        <f t="shared" si="2691"/>
        <v>21:0227</v>
      </c>
      <c r="E18259" t="s">
        <v>70455</v>
      </c>
      <c r="F18259" t="s">
        <v>70456</v>
      </c>
      <c r="H18259">
        <v>45.283767699999999</v>
      </c>
      <c r="I18259">
        <v>-66.899945099999997</v>
      </c>
      <c r="J18259" s="1" t="str">
        <f t="shared" si="2687"/>
        <v>Fluid (stream)</v>
      </c>
      <c r="K18259" s="1" t="str">
        <f t="shared" si="2688"/>
        <v>Untreated Water</v>
      </c>
      <c r="L18259">
        <v>33</v>
      </c>
      <c r="M18259" t="s">
        <v>11480</v>
      </c>
      <c r="N18259">
        <v>593</v>
      </c>
      <c r="O18259">
        <v>0.25</v>
      </c>
      <c r="P18259">
        <v>80</v>
      </c>
      <c r="Q18259">
        <v>5</v>
      </c>
    </row>
    <row r="18260" spans="1:17" hidden="1" x14ac:dyDescent="0.3">
      <c r="A18260" t="s">
        <v>70457</v>
      </c>
      <c r="B18260" t="s">
        <v>70458</v>
      </c>
      <c r="C18260" s="1" t="str">
        <f t="shared" si="2689"/>
        <v>21:0802</v>
      </c>
      <c r="D18260" s="1" t="str">
        <f t="shared" si="2691"/>
        <v>21:0227</v>
      </c>
      <c r="E18260" t="s">
        <v>70459</v>
      </c>
      <c r="F18260" t="s">
        <v>70460</v>
      </c>
      <c r="H18260">
        <v>45.282462799999998</v>
      </c>
      <c r="I18260">
        <v>-66.896537899999998</v>
      </c>
      <c r="J18260" s="1" t="str">
        <f t="shared" si="2687"/>
        <v>Fluid (stream)</v>
      </c>
      <c r="K18260" s="1" t="str">
        <f t="shared" si="2688"/>
        <v>Untreated Water</v>
      </c>
      <c r="L18260">
        <v>33</v>
      </c>
      <c r="M18260" t="s">
        <v>12548</v>
      </c>
      <c r="N18260">
        <v>594</v>
      </c>
      <c r="O18260">
        <v>0.33</v>
      </c>
      <c r="P18260">
        <v>90</v>
      </c>
      <c r="Q18260">
        <v>5.8</v>
      </c>
    </row>
    <row r="18261" spans="1:17" hidden="1" x14ac:dyDescent="0.3">
      <c r="A18261" t="s">
        <v>70461</v>
      </c>
      <c r="B18261" t="s">
        <v>70462</v>
      </c>
      <c r="C18261" s="1" t="str">
        <f t="shared" si="2689"/>
        <v>21:0802</v>
      </c>
      <c r="D18261" s="1" t="str">
        <f t="shared" si="2691"/>
        <v>21:0227</v>
      </c>
      <c r="E18261" t="s">
        <v>70463</v>
      </c>
      <c r="F18261" t="s">
        <v>70464</v>
      </c>
      <c r="H18261">
        <v>45.317166399999998</v>
      </c>
      <c r="I18261">
        <v>-66.933643000000004</v>
      </c>
      <c r="J18261" s="1" t="str">
        <f t="shared" si="2687"/>
        <v>Fluid (stream)</v>
      </c>
      <c r="K18261" s="1" t="str">
        <f t="shared" si="2688"/>
        <v>Untreated Water</v>
      </c>
      <c r="L18261">
        <v>34</v>
      </c>
      <c r="M18261" t="s">
        <v>11392</v>
      </c>
      <c r="N18261">
        <v>595</v>
      </c>
      <c r="O18261">
        <v>2.5000000000000001E-2</v>
      </c>
      <c r="P18261">
        <v>60</v>
      </c>
      <c r="Q18261">
        <v>5.5</v>
      </c>
    </row>
    <row r="18262" spans="1:17" hidden="1" x14ac:dyDescent="0.3">
      <c r="A18262" t="s">
        <v>70465</v>
      </c>
      <c r="B18262" t="s">
        <v>70466</v>
      </c>
      <c r="C18262" s="1" t="str">
        <f t="shared" si="2689"/>
        <v>21:0802</v>
      </c>
      <c r="D18262" s="1" t="str">
        <f t="shared" si="2691"/>
        <v>21:0227</v>
      </c>
      <c r="E18262" t="s">
        <v>70467</v>
      </c>
      <c r="F18262" t="s">
        <v>70468</v>
      </c>
      <c r="H18262">
        <v>45.315965599999998</v>
      </c>
      <c r="I18262">
        <v>-66.934439400000002</v>
      </c>
      <c r="J18262" s="1" t="str">
        <f t="shared" si="2687"/>
        <v>Fluid (stream)</v>
      </c>
      <c r="K18262" s="1" t="str">
        <f t="shared" si="2688"/>
        <v>Untreated Water</v>
      </c>
      <c r="L18262">
        <v>34</v>
      </c>
      <c r="M18262" t="s">
        <v>11397</v>
      </c>
      <c r="N18262">
        <v>596</v>
      </c>
      <c r="O18262">
        <v>0.08</v>
      </c>
      <c r="P18262">
        <v>90</v>
      </c>
      <c r="Q18262">
        <v>5.3</v>
      </c>
    </row>
    <row r="18263" spans="1:17" hidden="1" x14ac:dyDescent="0.3">
      <c r="A18263" t="s">
        <v>70469</v>
      </c>
      <c r="B18263" t="s">
        <v>70470</v>
      </c>
      <c r="C18263" s="1" t="str">
        <f t="shared" si="2689"/>
        <v>21:0802</v>
      </c>
      <c r="D18263" s="1" t="str">
        <f t="shared" si="2691"/>
        <v>21:0227</v>
      </c>
      <c r="E18263" t="s">
        <v>70471</v>
      </c>
      <c r="F18263" t="s">
        <v>70472</v>
      </c>
      <c r="H18263">
        <v>45.250664499999999</v>
      </c>
      <c r="I18263">
        <v>-67.163949099999996</v>
      </c>
      <c r="J18263" s="1" t="str">
        <f t="shared" si="2687"/>
        <v>Fluid (stream)</v>
      </c>
      <c r="K18263" s="1" t="str">
        <f t="shared" si="2688"/>
        <v>Untreated Water</v>
      </c>
      <c r="L18263">
        <v>34</v>
      </c>
      <c r="M18263" t="s">
        <v>11431</v>
      </c>
      <c r="N18263">
        <v>597</v>
      </c>
      <c r="O18263">
        <v>2.5000000000000001E-2</v>
      </c>
      <c r="P18263">
        <v>50</v>
      </c>
      <c r="Q18263">
        <v>6</v>
      </c>
    </row>
    <row r="18264" spans="1:17" hidden="1" x14ac:dyDescent="0.3">
      <c r="A18264" t="s">
        <v>70473</v>
      </c>
      <c r="B18264" t="s">
        <v>70474</v>
      </c>
      <c r="C18264" s="1" t="str">
        <f t="shared" si="2689"/>
        <v>21:0802</v>
      </c>
      <c r="D18264" s="1" t="str">
        <f t="shared" si="2691"/>
        <v>21:0227</v>
      </c>
      <c r="E18264" t="s">
        <v>70471</v>
      </c>
      <c r="F18264" t="s">
        <v>70475</v>
      </c>
      <c r="H18264">
        <v>45.250664499999999</v>
      </c>
      <c r="I18264">
        <v>-67.163949099999996</v>
      </c>
      <c r="J18264" s="1" t="str">
        <f t="shared" si="2687"/>
        <v>Fluid (stream)</v>
      </c>
      <c r="K18264" s="1" t="str">
        <f t="shared" si="2688"/>
        <v>Untreated Water</v>
      </c>
      <c r="L18264">
        <v>34</v>
      </c>
      <c r="M18264" t="s">
        <v>11435</v>
      </c>
      <c r="N18264">
        <v>598</v>
      </c>
      <c r="O18264">
        <v>2.5000000000000001E-2</v>
      </c>
      <c r="P18264">
        <v>50</v>
      </c>
      <c r="Q18264">
        <v>6.1</v>
      </c>
    </row>
    <row r="18265" spans="1:17" hidden="1" x14ac:dyDescent="0.3">
      <c r="A18265" t="s">
        <v>70476</v>
      </c>
      <c r="B18265" t="s">
        <v>70477</v>
      </c>
      <c r="C18265" s="1" t="str">
        <f t="shared" si="2689"/>
        <v>21:0802</v>
      </c>
      <c r="D18265" s="1" t="str">
        <f t="shared" si="2691"/>
        <v>21:0227</v>
      </c>
      <c r="E18265" t="s">
        <v>70478</v>
      </c>
      <c r="F18265" t="s">
        <v>70479</v>
      </c>
      <c r="H18265">
        <v>45.253071900000002</v>
      </c>
      <c r="I18265">
        <v>-67.163642199999998</v>
      </c>
      <c r="J18265" s="1" t="str">
        <f t="shared" si="2687"/>
        <v>Fluid (stream)</v>
      </c>
      <c r="K18265" s="1" t="str">
        <f t="shared" si="2688"/>
        <v>Untreated Water</v>
      </c>
      <c r="L18265">
        <v>34</v>
      </c>
      <c r="M18265" t="s">
        <v>11402</v>
      </c>
      <c r="N18265">
        <v>599</v>
      </c>
      <c r="O18265">
        <v>2.5000000000000001E-2</v>
      </c>
      <c r="P18265">
        <v>40</v>
      </c>
      <c r="Q18265">
        <v>6.3</v>
      </c>
    </row>
    <row r="18266" spans="1:17" hidden="1" x14ac:dyDescent="0.3">
      <c r="A18266" t="s">
        <v>70480</v>
      </c>
      <c r="B18266" t="s">
        <v>70481</v>
      </c>
      <c r="C18266" s="1" t="str">
        <f t="shared" si="2689"/>
        <v>21:0802</v>
      </c>
      <c r="D18266" s="1" t="str">
        <f t="shared" si="2691"/>
        <v>21:0227</v>
      </c>
      <c r="E18266" t="s">
        <v>70482</v>
      </c>
      <c r="F18266" t="s">
        <v>70483</v>
      </c>
      <c r="H18266">
        <v>45.250969300000001</v>
      </c>
      <c r="I18266">
        <v>-67.2029481</v>
      </c>
      <c r="J18266" s="1" t="str">
        <f t="shared" si="2687"/>
        <v>Fluid (stream)</v>
      </c>
      <c r="K18266" s="1" t="str">
        <f t="shared" si="2688"/>
        <v>Untreated Water</v>
      </c>
      <c r="L18266">
        <v>34</v>
      </c>
      <c r="M18266" t="s">
        <v>11411</v>
      </c>
      <c r="N18266">
        <v>600</v>
      </c>
      <c r="O18266">
        <v>0.15</v>
      </c>
      <c r="P18266">
        <v>50</v>
      </c>
      <c r="Q18266">
        <v>6.2</v>
      </c>
    </row>
    <row r="18267" spans="1:17" hidden="1" x14ac:dyDescent="0.3">
      <c r="A18267" t="s">
        <v>70484</v>
      </c>
      <c r="B18267" t="s">
        <v>70485</v>
      </c>
      <c r="C18267" s="1" t="str">
        <f t="shared" si="2689"/>
        <v>21:0802</v>
      </c>
      <c r="D18267" s="1" t="str">
        <f t="shared" si="2691"/>
        <v>21:0227</v>
      </c>
      <c r="E18267" t="s">
        <v>70486</v>
      </c>
      <c r="F18267" t="s">
        <v>70487</v>
      </c>
      <c r="H18267">
        <v>45.251068099999998</v>
      </c>
      <c r="I18267">
        <v>-67.211547100000004</v>
      </c>
      <c r="J18267" s="1" t="str">
        <f t="shared" si="2687"/>
        <v>Fluid (stream)</v>
      </c>
      <c r="K18267" s="1" t="str">
        <f t="shared" si="2688"/>
        <v>Untreated Water</v>
      </c>
      <c r="L18267">
        <v>34</v>
      </c>
      <c r="M18267" t="s">
        <v>11416</v>
      </c>
      <c r="N18267">
        <v>601</v>
      </c>
      <c r="O18267">
        <v>2.5000000000000001E-2</v>
      </c>
      <c r="P18267">
        <v>60</v>
      </c>
      <c r="Q18267">
        <v>6.2</v>
      </c>
    </row>
    <row r="18268" spans="1:17" hidden="1" x14ac:dyDescent="0.3">
      <c r="A18268" t="s">
        <v>70488</v>
      </c>
      <c r="B18268" t="s">
        <v>70489</v>
      </c>
      <c r="C18268" s="1" t="str">
        <f t="shared" si="2689"/>
        <v>21:0802</v>
      </c>
      <c r="D18268" s="1" t="str">
        <f t="shared" si="2691"/>
        <v>21:0227</v>
      </c>
      <c r="E18268" t="s">
        <v>70490</v>
      </c>
      <c r="F18268" t="s">
        <v>70491</v>
      </c>
      <c r="H18268">
        <v>45.2520673</v>
      </c>
      <c r="I18268">
        <v>-67.209247399999995</v>
      </c>
      <c r="J18268" s="1" t="str">
        <f t="shared" si="2687"/>
        <v>Fluid (stream)</v>
      </c>
      <c r="K18268" s="1" t="str">
        <f t="shared" si="2688"/>
        <v>Untreated Water</v>
      </c>
      <c r="L18268">
        <v>34</v>
      </c>
      <c r="M18268" t="s">
        <v>11421</v>
      </c>
      <c r="N18268">
        <v>602</v>
      </c>
      <c r="O18268">
        <v>7.0000000000000007E-2</v>
      </c>
      <c r="P18268">
        <v>70</v>
      </c>
      <c r="Q18268">
        <v>5.7</v>
      </c>
    </row>
    <row r="18269" spans="1:17" hidden="1" x14ac:dyDescent="0.3">
      <c r="A18269" t="s">
        <v>70492</v>
      </c>
      <c r="B18269" t="s">
        <v>70493</v>
      </c>
      <c r="C18269" s="1" t="str">
        <f t="shared" si="2689"/>
        <v>21:0802</v>
      </c>
      <c r="D18269" s="1" t="str">
        <f t="shared" si="2691"/>
        <v>21:0227</v>
      </c>
      <c r="E18269" t="s">
        <v>70494</v>
      </c>
      <c r="F18269" t="s">
        <v>70495</v>
      </c>
      <c r="H18269">
        <v>45.300568800000001</v>
      </c>
      <c r="I18269">
        <v>-67.156244900000004</v>
      </c>
      <c r="J18269" s="1" t="str">
        <f t="shared" si="2687"/>
        <v>Fluid (stream)</v>
      </c>
      <c r="K18269" s="1" t="str">
        <f t="shared" si="2688"/>
        <v>Untreated Water</v>
      </c>
      <c r="L18269">
        <v>34</v>
      </c>
      <c r="M18269" t="s">
        <v>11426</v>
      </c>
      <c r="N18269">
        <v>603</v>
      </c>
      <c r="O18269">
        <v>2.5000000000000001E-2</v>
      </c>
      <c r="P18269">
        <v>40</v>
      </c>
      <c r="Q18269">
        <v>6.1</v>
      </c>
    </row>
    <row r="18270" spans="1:17" hidden="1" x14ac:dyDescent="0.3">
      <c r="A18270" t="s">
        <v>70496</v>
      </c>
      <c r="B18270" t="s">
        <v>70497</v>
      </c>
      <c r="C18270" s="1" t="str">
        <f t="shared" si="2689"/>
        <v>21:0802</v>
      </c>
      <c r="D18270" s="1" t="str">
        <f t="shared" si="2691"/>
        <v>21:0227</v>
      </c>
      <c r="E18270" t="s">
        <v>70498</v>
      </c>
      <c r="F18270" t="s">
        <v>70499</v>
      </c>
      <c r="H18270">
        <v>45.302762700000002</v>
      </c>
      <c r="I18270">
        <v>-67.152755499999998</v>
      </c>
      <c r="J18270" s="1" t="str">
        <f t="shared" si="2687"/>
        <v>Fluid (stream)</v>
      </c>
      <c r="K18270" s="1" t="str">
        <f t="shared" si="2688"/>
        <v>Untreated Water</v>
      </c>
      <c r="L18270">
        <v>34</v>
      </c>
      <c r="M18270" t="s">
        <v>11440</v>
      </c>
      <c r="N18270">
        <v>604</v>
      </c>
      <c r="O18270">
        <v>2.5000000000000001E-2</v>
      </c>
      <c r="P18270">
        <v>40</v>
      </c>
      <c r="Q18270">
        <v>6.2</v>
      </c>
    </row>
    <row r="18271" spans="1:17" hidden="1" x14ac:dyDescent="0.3">
      <c r="A18271" t="s">
        <v>70500</v>
      </c>
      <c r="B18271" t="s">
        <v>70501</v>
      </c>
      <c r="C18271" s="1" t="str">
        <f t="shared" si="2689"/>
        <v>21:0802</v>
      </c>
      <c r="D18271" s="1" t="str">
        <f t="shared" si="2691"/>
        <v>21:0227</v>
      </c>
      <c r="E18271" t="s">
        <v>70502</v>
      </c>
      <c r="F18271" t="s">
        <v>70503</v>
      </c>
      <c r="H18271">
        <v>45.302366499999998</v>
      </c>
      <c r="I18271">
        <v>-67.156645900000001</v>
      </c>
      <c r="J18271" s="1" t="str">
        <f t="shared" si="2687"/>
        <v>Fluid (stream)</v>
      </c>
      <c r="K18271" s="1" t="str">
        <f t="shared" si="2688"/>
        <v>Untreated Water</v>
      </c>
      <c r="L18271">
        <v>34</v>
      </c>
      <c r="M18271" t="s">
        <v>11445</v>
      </c>
      <c r="N18271">
        <v>605</v>
      </c>
      <c r="O18271">
        <v>2.5000000000000001E-2</v>
      </c>
      <c r="P18271">
        <v>40</v>
      </c>
      <c r="Q18271">
        <v>6.3</v>
      </c>
    </row>
    <row r="18272" spans="1:17" hidden="1" x14ac:dyDescent="0.3">
      <c r="A18272" t="s">
        <v>70504</v>
      </c>
      <c r="B18272" t="s">
        <v>70505</v>
      </c>
      <c r="C18272" s="1" t="str">
        <f t="shared" si="2689"/>
        <v>21:0802</v>
      </c>
      <c r="D18272" s="1" t="str">
        <f t="shared" si="2691"/>
        <v>21:0227</v>
      </c>
      <c r="E18272" t="s">
        <v>70506</v>
      </c>
      <c r="F18272" t="s">
        <v>70507</v>
      </c>
      <c r="H18272">
        <v>45.348167500000002</v>
      </c>
      <c r="I18272">
        <v>-66.852142599999993</v>
      </c>
      <c r="J18272" s="1" t="str">
        <f t="shared" si="2687"/>
        <v>Fluid (stream)</v>
      </c>
      <c r="K18272" s="1" t="str">
        <f t="shared" si="2688"/>
        <v>Untreated Water</v>
      </c>
      <c r="L18272">
        <v>34</v>
      </c>
      <c r="M18272" t="s">
        <v>11450</v>
      </c>
      <c r="N18272">
        <v>606</v>
      </c>
      <c r="O18272">
        <v>2.5000000000000001E-2</v>
      </c>
      <c r="P18272">
        <v>90</v>
      </c>
      <c r="Q18272">
        <v>6.6</v>
      </c>
    </row>
    <row r="18273" spans="1:17" hidden="1" x14ac:dyDescent="0.3">
      <c r="A18273" t="s">
        <v>70508</v>
      </c>
      <c r="B18273" t="s">
        <v>70509</v>
      </c>
      <c r="C18273" s="1" t="str">
        <f t="shared" si="2689"/>
        <v>21:0802</v>
      </c>
      <c r="D18273" s="1" t="str">
        <f t="shared" si="2691"/>
        <v>21:0227</v>
      </c>
      <c r="E18273" t="s">
        <v>70510</v>
      </c>
      <c r="F18273" t="s">
        <v>70511</v>
      </c>
      <c r="H18273">
        <v>45.344369499999999</v>
      </c>
      <c r="I18273">
        <v>-66.859842900000004</v>
      </c>
      <c r="J18273" s="1" t="str">
        <f t="shared" si="2687"/>
        <v>Fluid (stream)</v>
      </c>
      <c r="K18273" s="1" t="str">
        <f t="shared" si="2688"/>
        <v>Untreated Water</v>
      </c>
      <c r="L18273">
        <v>34</v>
      </c>
      <c r="M18273" t="s">
        <v>11460</v>
      </c>
      <c r="N18273">
        <v>607</v>
      </c>
      <c r="O18273">
        <v>2.5000000000000001E-2</v>
      </c>
      <c r="P18273">
        <v>70</v>
      </c>
      <c r="Q18273">
        <v>6.9</v>
      </c>
    </row>
    <row r="18274" spans="1:17" hidden="1" x14ac:dyDescent="0.3">
      <c r="A18274" t="s">
        <v>70512</v>
      </c>
      <c r="B18274" t="s">
        <v>70513</v>
      </c>
      <c r="C18274" s="1" t="str">
        <f t="shared" si="2689"/>
        <v>21:0802</v>
      </c>
      <c r="D18274" s="1" t="str">
        <f t="shared" si="2691"/>
        <v>21:0227</v>
      </c>
      <c r="E18274" t="s">
        <v>70514</v>
      </c>
      <c r="F18274" t="s">
        <v>70515</v>
      </c>
      <c r="H18274">
        <v>45.340968599999997</v>
      </c>
      <c r="I18274">
        <v>-66.852733900000004</v>
      </c>
      <c r="J18274" s="1" t="str">
        <f t="shared" si="2687"/>
        <v>Fluid (stream)</v>
      </c>
      <c r="K18274" s="1" t="str">
        <f t="shared" si="2688"/>
        <v>Untreated Water</v>
      </c>
      <c r="L18274">
        <v>34</v>
      </c>
      <c r="M18274" t="s">
        <v>11465</v>
      </c>
      <c r="N18274">
        <v>608</v>
      </c>
      <c r="O18274">
        <v>2.5000000000000001E-2</v>
      </c>
      <c r="P18274">
        <v>90</v>
      </c>
      <c r="Q18274">
        <v>6.8</v>
      </c>
    </row>
    <row r="18275" spans="1:17" hidden="1" x14ac:dyDescent="0.3">
      <c r="A18275" t="s">
        <v>70516</v>
      </c>
      <c r="B18275" t="s">
        <v>70517</v>
      </c>
      <c r="C18275" s="1" t="str">
        <f t="shared" si="2689"/>
        <v>21:0802</v>
      </c>
      <c r="D18275" s="1" t="str">
        <f t="shared" si="2691"/>
        <v>21:0227</v>
      </c>
      <c r="E18275" t="s">
        <v>70518</v>
      </c>
      <c r="F18275" t="s">
        <v>70519</v>
      </c>
      <c r="H18275">
        <v>45.338370599999998</v>
      </c>
      <c r="I18275">
        <v>-66.848135200000002</v>
      </c>
      <c r="J18275" s="1" t="str">
        <f t="shared" si="2687"/>
        <v>Fluid (stream)</v>
      </c>
      <c r="K18275" s="1" t="str">
        <f t="shared" si="2688"/>
        <v>Untreated Water</v>
      </c>
      <c r="L18275">
        <v>34</v>
      </c>
      <c r="M18275" t="s">
        <v>11470</v>
      </c>
      <c r="N18275">
        <v>609</v>
      </c>
      <c r="O18275">
        <v>2.5000000000000001E-2</v>
      </c>
      <c r="P18275">
        <v>150</v>
      </c>
      <c r="Q18275">
        <v>6.1</v>
      </c>
    </row>
    <row r="18276" spans="1:17" hidden="1" x14ac:dyDescent="0.3">
      <c r="A18276" t="s">
        <v>70520</v>
      </c>
      <c r="B18276" t="s">
        <v>70521</v>
      </c>
      <c r="C18276" s="1" t="str">
        <f t="shared" si="2689"/>
        <v>21:0802</v>
      </c>
      <c r="D18276" s="1" t="str">
        <f t="shared" si="2691"/>
        <v>21:0227</v>
      </c>
      <c r="E18276" t="s">
        <v>70522</v>
      </c>
      <c r="F18276" t="s">
        <v>70523</v>
      </c>
      <c r="H18276">
        <v>45.333768800000001</v>
      </c>
      <c r="I18276">
        <v>-66.847543799999997</v>
      </c>
      <c r="J18276" s="1" t="str">
        <f t="shared" si="2687"/>
        <v>Fluid (stream)</v>
      </c>
      <c r="K18276" s="1" t="str">
        <f t="shared" si="2688"/>
        <v>Untreated Water</v>
      </c>
      <c r="L18276">
        <v>34</v>
      </c>
      <c r="M18276" t="s">
        <v>11475</v>
      </c>
      <c r="N18276">
        <v>610</v>
      </c>
      <c r="O18276">
        <v>2.5000000000000001E-2</v>
      </c>
      <c r="P18276">
        <v>90</v>
      </c>
      <c r="Q18276">
        <v>6.5</v>
      </c>
    </row>
    <row r="18277" spans="1:17" hidden="1" x14ac:dyDescent="0.3">
      <c r="A18277" t="s">
        <v>70524</v>
      </c>
      <c r="B18277" t="s">
        <v>70525</v>
      </c>
      <c r="C18277" s="1" t="str">
        <f t="shared" si="2689"/>
        <v>21:0802</v>
      </c>
      <c r="D18277" s="1" t="str">
        <f t="shared" si="2691"/>
        <v>21:0227</v>
      </c>
      <c r="E18277" t="s">
        <v>70526</v>
      </c>
      <c r="F18277" t="s">
        <v>70527</v>
      </c>
      <c r="H18277">
        <v>45.335970699999997</v>
      </c>
      <c r="I18277">
        <v>-66.841640600000005</v>
      </c>
      <c r="J18277" s="1" t="str">
        <f t="shared" si="2687"/>
        <v>Fluid (stream)</v>
      </c>
      <c r="K18277" s="1" t="str">
        <f t="shared" si="2688"/>
        <v>Untreated Water</v>
      </c>
      <c r="L18277">
        <v>34</v>
      </c>
      <c r="M18277" t="s">
        <v>11480</v>
      </c>
      <c r="N18277">
        <v>611</v>
      </c>
      <c r="O18277">
        <v>0.17</v>
      </c>
      <c r="P18277">
        <v>250</v>
      </c>
      <c r="Q18277">
        <v>6.7</v>
      </c>
    </row>
    <row r="18278" spans="1:17" hidden="1" x14ac:dyDescent="0.3">
      <c r="A18278" t="s">
        <v>70528</v>
      </c>
      <c r="B18278" t="s">
        <v>70529</v>
      </c>
      <c r="C18278" s="1" t="str">
        <f t="shared" si="2689"/>
        <v>21:0802</v>
      </c>
      <c r="D18278" s="1" t="str">
        <f t="shared" si="2691"/>
        <v>21:0227</v>
      </c>
      <c r="E18278" t="s">
        <v>70530</v>
      </c>
      <c r="F18278" t="s">
        <v>70531</v>
      </c>
      <c r="H18278">
        <v>45.322166699999997</v>
      </c>
      <c r="I18278">
        <v>-66.840442699999997</v>
      </c>
      <c r="J18278" s="1" t="str">
        <f t="shared" si="2687"/>
        <v>Fluid (stream)</v>
      </c>
      <c r="K18278" s="1" t="str">
        <f t="shared" si="2688"/>
        <v>Untreated Water</v>
      </c>
      <c r="L18278">
        <v>34</v>
      </c>
      <c r="M18278" t="s">
        <v>12548</v>
      </c>
      <c r="N18278">
        <v>612</v>
      </c>
      <c r="O18278">
        <v>0.19</v>
      </c>
      <c r="P18278">
        <v>70</v>
      </c>
      <c r="Q18278">
        <v>6.6</v>
      </c>
    </row>
    <row r="18279" spans="1:17" hidden="1" x14ac:dyDescent="0.3">
      <c r="A18279" t="s">
        <v>70532</v>
      </c>
      <c r="B18279" t="s">
        <v>70533</v>
      </c>
      <c r="C18279" s="1" t="str">
        <f t="shared" si="2689"/>
        <v>21:0802</v>
      </c>
      <c r="D18279" s="1" t="str">
        <f t="shared" si="2691"/>
        <v>21:0227</v>
      </c>
      <c r="E18279" t="s">
        <v>70534</v>
      </c>
      <c r="F18279" t="s">
        <v>70535</v>
      </c>
      <c r="H18279">
        <v>45.3005675</v>
      </c>
      <c r="I18279">
        <v>-66.830243600000003</v>
      </c>
      <c r="J18279" s="1" t="str">
        <f t="shared" si="2687"/>
        <v>Fluid (stream)</v>
      </c>
      <c r="K18279" s="1" t="str">
        <f t="shared" si="2688"/>
        <v>Untreated Water</v>
      </c>
      <c r="L18279">
        <v>35</v>
      </c>
      <c r="M18279" t="s">
        <v>11392</v>
      </c>
      <c r="N18279">
        <v>613</v>
      </c>
      <c r="O18279">
        <v>0.22</v>
      </c>
      <c r="P18279">
        <v>50</v>
      </c>
      <c r="Q18279">
        <v>6.7</v>
      </c>
    </row>
    <row r="18280" spans="1:17" hidden="1" x14ac:dyDescent="0.3">
      <c r="A18280" t="s">
        <v>70536</v>
      </c>
      <c r="B18280" t="s">
        <v>70537</v>
      </c>
      <c r="C18280" s="1" t="str">
        <f t="shared" si="2689"/>
        <v>21:0802</v>
      </c>
      <c r="D18280" s="1" t="str">
        <f t="shared" si="2691"/>
        <v>21:0227</v>
      </c>
      <c r="E18280" t="s">
        <v>70538</v>
      </c>
      <c r="F18280" t="s">
        <v>70539</v>
      </c>
      <c r="H18280">
        <v>45.299268699999999</v>
      </c>
      <c r="I18280">
        <v>-66.827742299999997</v>
      </c>
      <c r="J18280" s="1" t="str">
        <f t="shared" si="2687"/>
        <v>Fluid (stream)</v>
      </c>
      <c r="K18280" s="1" t="str">
        <f t="shared" si="2688"/>
        <v>Untreated Water</v>
      </c>
      <c r="L18280">
        <v>35</v>
      </c>
      <c r="M18280" t="s">
        <v>11397</v>
      </c>
      <c r="N18280">
        <v>614</v>
      </c>
      <c r="O18280">
        <v>0.31</v>
      </c>
      <c r="P18280">
        <v>70</v>
      </c>
      <c r="Q18280">
        <v>6.8</v>
      </c>
    </row>
    <row r="18281" spans="1:17" hidden="1" x14ac:dyDescent="0.3">
      <c r="A18281" t="s">
        <v>70540</v>
      </c>
      <c r="B18281" t="s">
        <v>70541</v>
      </c>
      <c r="C18281" s="1" t="str">
        <f t="shared" si="2689"/>
        <v>21:0802</v>
      </c>
      <c r="D18281" s="1" t="str">
        <f t="shared" si="2691"/>
        <v>21:0227</v>
      </c>
      <c r="E18281" t="s">
        <v>70542</v>
      </c>
      <c r="F18281" t="s">
        <v>70543</v>
      </c>
      <c r="H18281">
        <v>45.295470999999999</v>
      </c>
      <c r="I18281">
        <v>-66.823538499999998</v>
      </c>
      <c r="J18281" s="1" t="str">
        <f t="shared" si="2687"/>
        <v>Fluid (stream)</v>
      </c>
      <c r="K18281" s="1" t="str">
        <f t="shared" si="2688"/>
        <v>Untreated Water</v>
      </c>
      <c r="L18281">
        <v>35</v>
      </c>
      <c r="M18281" t="s">
        <v>11402</v>
      </c>
      <c r="N18281">
        <v>615</v>
      </c>
      <c r="O18281">
        <v>2.5000000000000001E-2</v>
      </c>
      <c r="P18281">
        <v>110</v>
      </c>
      <c r="Q18281">
        <v>6.6</v>
      </c>
    </row>
    <row r="18282" spans="1:17" hidden="1" x14ac:dyDescent="0.3">
      <c r="A18282" t="s">
        <v>70544</v>
      </c>
      <c r="B18282" t="s">
        <v>70545</v>
      </c>
      <c r="C18282" s="1" t="str">
        <f t="shared" si="2689"/>
        <v>21:0802</v>
      </c>
      <c r="D18282" s="1" t="str">
        <f t="shared" si="2691"/>
        <v>21:0227</v>
      </c>
      <c r="E18282" t="s">
        <v>70546</v>
      </c>
      <c r="F18282" t="s">
        <v>70547</v>
      </c>
      <c r="H18282">
        <v>45.291669499999998</v>
      </c>
      <c r="I18282">
        <v>-66.824334399999998</v>
      </c>
      <c r="J18282" s="1" t="str">
        <f t="shared" si="2687"/>
        <v>Fluid (stream)</v>
      </c>
      <c r="K18282" s="1" t="str">
        <f t="shared" si="2688"/>
        <v>Untreated Water</v>
      </c>
      <c r="L18282">
        <v>35</v>
      </c>
      <c r="M18282" t="s">
        <v>11411</v>
      </c>
      <c r="N18282">
        <v>616</v>
      </c>
      <c r="O18282">
        <v>0.18</v>
      </c>
      <c r="P18282">
        <v>70</v>
      </c>
      <c r="Q18282">
        <v>6.5</v>
      </c>
    </row>
    <row r="18283" spans="1:17" hidden="1" x14ac:dyDescent="0.3">
      <c r="A18283" t="s">
        <v>70548</v>
      </c>
      <c r="B18283" t="s">
        <v>70549</v>
      </c>
      <c r="C18283" s="1" t="str">
        <f t="shared" si="2689"/>
        <v>21:0802</v>
      </c>
      <c r="D18283" s="1" t="str">
        <f t="shared" si="2691"/>
        <v>21:0227</v>
      </c>
      <c r="E18283" t="s">
        <v>70550</v>
      </c>
      <c r="F18283" t="s">
        <v>70551</v>
      </c>
      <c r="H18283">
        <v>45.274563800000003</v>
      </c>
      <c r="I18283">
        <v>-66.801645699999995</v>
      </c>
      <c r="J18283" s="1" t="str">
        <f t="shared" si="2687"/>
        <v>Fluid (stream)</v>
      </c>
      <c r="K18283" s="1" t="str">
        <f t="shared" si="2688"/>
        <v>Untreated Water</v>
      </c>
      <c r="L18283">
        <v>35</v>
      </c>
      <c r="M18283" t="s">
        <v>11416</v>
      </c>
      <c r="N18283">
        <v>617</v>
      </c>
      <c r="O18283">
        <v>2.5000000000000001E-2</v>
      </c>
      <c r="P18283">
        <v>100</v>
      </c>
      <c r="Q18283">
        <v>6.2</v>
      </c>
    </row>
    <row r="18284" spans="1:17" hidden="1" x14ac:dyDescent="0.3">
      <c r="A18284" t="s">
        <v>70552</v>
      </c>
      <c r="B18284" t="s">
        <v>70553</v>
      </c>
      <c r="C18284" s="1" t="str">
        <f t="shared" si="2689"/>
        <v>21:0802</v>
      </c>
      <c r="D18284" s="1" t="str">
        <f t="shared" si="2691"/>
        <v>21:0227</v>
      </c>
      <c r="E18284" t="s">
        <v>70554</v>
      </c>
      <c r="F18284" t="s">
        <v>70555</v>
      </c>
      <c r="H18284">
        <v>45.266869300000003</v>
      </c>
      <c r="I18284">
        <v>-66.794740899999994</v>
      </c>
      <c r="J18284" s="1" t="str">
        <f t="shared" si="2687"/>
        <v>Fluid (stream)</v>
      </c>
      <c r="K18284" s="1" t="str">
        <f t="shared" si="2688"/>
        <v>Untreated Water</v>
      </c>
      <c r="L18284">
        <v>35</v>
      </c>
      <c r="M18284" t="s">
        <v>11421</v>
      </c>
      <c r="N18284">
        <v>618</v>
      </c>
      <c r="O18284">
        <v>0.06</v>
      </c>
      <c r="P18284">
        <v>100</v>
      </c>
      <c r="Q18284">
        <v>6.7</v>
      </c>
    </row>
    <row r="18285" spans="1:17" hidden="1" x14ac:dyDescent="0.3">
      <c r="A18285" t="s">
        <v>70556</v>
      </c>
      <c r="B18285" t="s">
        <v>70557</v>
      </c>
      <c r="C18285" s="1" t="str">
        <f t="shared" si="2689"/>
        <v>21:0802</v>
      </c>
      <c r="D18285" s="1" t="str">
        <f t="shared" si="2691"/>
        <v>21:0227</v>
      </c>
      <c r="E18285" t="s">
        <v>70558</v>
      </c>
      <c r="F18285" t="s">
        <v>70559</v>
      </c>
      <c r="H18285">
        <v>45.258171699999998</v>
      </c>
      <c r="I18285">
        <v>-66.797435800000002</v>
      </c>
      <c r="J18285" s="1" t="str">
        <f t="shared" si="2687"/>
        <v>Fluid (stream)</v>
      </c>
      <c r="K18285" s="1" t="str">
        <f t="shared" si="2688"/>
        <v>Untreated Water</v>
      </c>
      <c r="L18285">
        <v>35</v>
      </c>
      <c r="M18285" t="s">
        <v>11426</v>
      </c>
      <c r="N18285">
        <v>619</v>
      </c>
      <c r="O18285">
        <v>2.5000000000000001E-2</v>
      </c>
      <c r="P18285">
        <v>80</v>
      </c>
      <c r="Q18285">
        <v>6</v>
      </c>
    </row>
    <row r="18286" spans="1:17" hidden="1" x14ac:dyDescent="0.3">
      <c r="A18286" t="s">
        <v>70560</v>
      </c>
      <c r="B18286" t="s">
        <v>70561</v>
      </c>
      <c r="C18286" s="1" t="str">
        <f t="shared" si="2689"/>
        <v>21:0802</v>
      </c>
      <c r="D18286" s="1" t="str">
        <f t="shared" si="2691"/>
        <v>21:0227</v>
      </c>
      <c r="E18286" t="s">
        <v>70562</v>
      </c>
      <c r="F18286" t="s">
        <v>70563</v>
      </c>
      <c r="H18286">
        <v>45.256667800000002</v>
      </c>
      <c r="I18286">
        <v>-66.794142100000002</v>
      </c>
      <c r="J18286" s="1" t="str">
        <f t="shared" si="2687"/>
        <v>Fluid (stream)</v>
      </c>
      <c r="K18286" s="1" t="str">
        <f t="shared" si="2688"/>
        <v>Untreated Water</v>
      </c>
      <c r="L18286">
        <v>35</v>
      </c>
      <c r="M18286" t="s">
        <v>11440</v>
      </c>
      <c r="N18286">
        <v>620</v>
      </c>
      <c r="O18286">
        <v>0.2</v>
      </c>
      <c r="P18286">
        <v>200</v>
      </c>
      <c r="Q18286">
        <v>6.2</v>
      </c>
    </row>
    <row r="18287" spans="1:17" hidden="1" x14ac:dyDescent="0.3">
      <c r="A18287" t="s">
        <v>70564</v>
      </c>
      <c r="B18287" t="s">
        <v>70565</v>
      </c>
      <c r="C18287" s="1" t="str">
        <f t="shared" si="2689"/>
        <v>21:0802</v>
      </c>
      <c r="D18287" s="1" t="str">
        <f t="shared" si="2691"/>
        <v>21:0227</v>
      </c>
      <c r="E18287" t="s">
        <v>70566</v>
      </c>
      <c r="F18287" t="s">
        <v>70567</v>
      </c>
      <c r="H18287">
        <v>45.2526704</v>
      </c>
      <c r="I18287">
        <v>-66.799241699999996</v>
      </c>
      <c r="J18287" s="1" t="str">
        <f t="shared" si="2687"/>
        <v>Fluid (stream)</v>
      </c>
      <c r="K18287" s="1" t="str">
        <f t="shared" si="2688"/>
        <v>Untreated Water</v>
      </c>
      <c r="L18287">
        <v>35</v>
      </c>
      <c r="M18287" t="s">
        <v>11431</v>
      </c>
      <c r="N18287">
        <v>621</v>
      </c>
      <c r="O18287">
        <v>0.1</v>
      </c>
      <c r="P18287">
        <v>330</v>
      </c>
      <c r="Q18287">
        <v>6.5</v>
      </c>
    </row>
    <row r="18288" spans="1:17" hidden="1" x14ac:dyDescent="0.3">
      <c r="A18288" t="s">
        <v>70568</v>
      </c>
      <c r="B18288" t="s">
        <v>70569</v>
      </c>
      <c r="C18288" s="1" t="str">
        <f t="shared" si="2689"/>
        <v>21:0802</v>
      </c>
      <c r="D18288" s="1" t="str">
        <f t="shared" si="2691"/>
        <v>21:0227</v>
      </c>
      <c r="E18288" t="s">
        <v>70566</v>
      </c>
      <c r="F18288" t="s">
        <v>70570</v>
      </c>
      <c r="H18288">
        <v>45.2526704</v>
      </c>
      <c r="I18288">
        <v>-66.799241699999996</v>
      </c>
      <c r="J18288" s="1" t="str">
        <f t="shared" si="2687"/>
        <v>Fluid (stream)</v>
      </c>
      <c r="K18288" s="1" t="str">
        <f t="shared" si="2688"/>
        <v>Untreated Water</v>
      </c>
      <c r="L18288">
        <v>35</v>
      </c>
      <c r="M18288" t="s">
        <v>11435</v>
      </c>
      <c r="N18288">
        <v>622</v>
      </c>
      <c r="O18288">
        <v>0.06</v>
      </c>
      <c r="P18288">
        <v>290</v>
      </c>
      <c r="Q18288">
        <v>6.4</v>
      </c>
    </row>
    <row r="18289" spans="1:17" hidden="1" x14ac:dyDescent="0.3">
      <c r="A18289" t="s">
        <v>70571</v>
      </c>
      <c r="B18289" t="s">
        <v>70572</v>
      </c>
      <c r="C18289" s="1" t="str">
        <f t="shared" si="2689"/>
        <v>21:0802</v>
      </c>
      <c r="D18289" s="1" t="str">
        <f t="shared" si="2691"/>
        <v>21:0227</v>
      </c>
      <c r="E18289" t="s">
        <v>70573</v>
      </c>
      <c r="F18289" t="s">
        <v>70574</v>
      </c>
      <c r="H18289">
        <v>45.318964399999999</v>
      </c>
      <c r="I18289">
        <v>-66.891638499999999</v>
      </c>
      <c r="J18289" s="1" t="str">
        <f t="shared" si="2687"/>
        <v>Fluid (stream)</v>
      </c>
      <c r="K18289" s="1" t="str">
        <f t="shared" si="2688"/>
        <v>Untreated Water</v>
      </c>
      <c r="L18289">
        <v>35</v>
      </c>
      <c r="M18289" t="s">
        <v>11445</v>
      </c>
      <c r="N18289">
        <v>623</v>
      </c>
      <c r="O18289">
        <v>0.25</v>
      </c>
      <c r="P18289">
        <v>100</v>
      </c>
      <c r="Q18289">
        <v>6.8</v>
      </c>
    </row>
    <row r="18290" spans="1:17" hidden="1" x14ac:dyDescent="0.3">
      <c r="A18290" t="s">
        <v>70575</v>
      </c>
      <c r="B18290" t="s">
        <v>70576</v>
      </c>
      <c r="C18290" s="1" t="str">
        <f t="shared" si="2689"/>
        <v>21:0802</v>
      </c>
      <c r="D18290" s="1" t="str">
        <f t="shared" si="2691"/>
        <v>21:0227</v>
      </c>
      <c r="E18290" t="s">
        <v>70577</v>
      </c>
      <c r="F18290" t="s">
        <v>70578</v>
      </c>
      <c r="H18290">
        <v>45.319869400000002</v>
      </c>
      <c r="I18290">
        <v>-66.889946199999997</v>
      </c>
      <c r="J18290" s="1" t="str">
        <f t="shared" si="2687"/>
        <v>Fluid (stream)</v>
      </c>
      <c r="K18290" s="1" t="str">
        <f t="shared" si="2688"/>
        <v>Untreated Water</v>
      </c>
      <c r="L18290">
        <v>35</v>
      </c>
      <c r="M18290" t="s">
        <v>11450</v>
      </c>
      <c r="N18290">
        <v>624</v>
      </c>
      <c r="O18290">
        <v>0.9</v>
      </c>
      <c r="P18290">
        <v>160</v>
      </c>
      <c r="Q18290">
        <v>6.7</v>
      </c>
    </row>
    <row r="18291" spans="1:17" hidden="1" x14ac:dyDescent="0.3">
      <c r="A18291" t="s">
        <v>70579</v>
      </c>
      <c r="B18291" t="s">
        <v>70580</v>
      </c>
      <c r="C18291" s="1" t="str">
        <f t="shared" si="2689"/>
        <v>21:0802</v>
      </c>
      <c r="D18291" s="1" t="str">
        <f t="shared" si="2691"/>
        <v>21:0227</v>
      </c>
      <c r="E18291" t="s">
        <v>70581</v>
      </c>
      <c r="F18291" t="s">
        <v>70582</v>
      </c>
      <c r="H18291">
        <v>45.281667599999999</v>
      </c>
      <c r="I18291">
        <v>-66.857142100000004</v>
      </c>
      <c r="J18291" s="1" t="str">
        <f t="shared" si="2687"/>
        <v>Fluid (stream)</v>
      </c>
      <c r="K18291" s="1" t="str">
        <f t="shared" si="2688"/>
        <v>Untreated Water</v>
      </c>
      <c r="L18291">
        <v>35</v>
      </c>
      <c r="M18291" t="s">
        <v>11460</v>
      </c>
      <c r="N18291">
        <v>625</v>
      </c>
      <c r="O18291">
        <v>0.12</v>
      </c>
      <c r="P18291">
        <v>110</v>
      </c>
      <c r="Q18291">
        <v>6.7</v>
      </c>
    </row>
    <row r="18292" spans="1:17" hidden="1" x14ac:dyDescent="0.3">
      <c r="A18292" t="s">
        <v>70583</v>
      </c>
      <c r="B18292" t="s">
        <v>70584</v>
      </c>
      <c r="C18292" s="1" t="str">
        <f t="shared" si="2689"/>
        <v>21:0802</v>
      </c>
      <c r="D18292" s="1" t="str">
        <f t="shared" si="2691"/>
        <v>21:0227</v>
      </c>
      <c r="E18292" t="s">
        <v>70585</v>
      </c>
      <c r="F18292" t="s">
        <v>70586</v>
      </c>
      <c r="H18292">
        <v>45.2662665</v>
      </c>
      <c r="I18292">
        <v>-66.849041400000004</v>
      </c>
      <c r="J18292" s="1" t="str">
        <f t="shared" si="2687"/>
        <v>Fluid (stream)</v>
      </c>
      <c r="K18292" s="1" t="str">
        <f t="shared" si="2688"/>
        <v>Untreated Water</v>
      </c>
      <c r="L18292">
        <v>35</v>
      </c>
      <c r="M18292" t="s">
        <v>11465</v>
      </c>
      <c r="N18292">
        <v>626</v>
      </c>
      <c r="O18292">
        <v>0.17</v>
      </c>
      <c r="P18292">
        <v>100</v>
      </c>
      <c r="Q18292">
        <v>7.2</v>
      </c>
    </row>
    <row r="18293" spans="1:17" x14ac:dyDescent="0.3">
      <c r="A18293" t="s">
        <v>70587</v>
      </c>
      <c r="B18293" t="s">
        <v>70588</v>
      </c>
      <c r="C18293" s="1" t="str">
        <f t="shared" si="2689"/>
        <v>21:0802</v>
      </c>
      <c r="D18293" s="1" t="str">
        <f t="shared" ref="D18293:D18327" si="2692">HYPERLINK("http://geochem.nrcan.gc.ca/cdogs/content/svy/svy210225_e.htm", "21:0225")</f>
        <v>21:0225</v>
      </c>
      <c r="E18293" t="s">
        <v>70589</v>
      </c>
      <c r="F18293" t="s">
        <v>70590</v>
      </c>
      <c r="H18293">
        <v>45.115268399999998</v>
      </c>
      <c r="I18293">
        <v>-66.843743799999999</v>
      </c>
      <c r="J18293" s="1" t="str">
        <f t="shared" si="2687"/>
        <v>Fluid (stream)</v>
      </c>
      <c r="K18293" s="1" t="str">
        <f t="shared" si="2688"/>
        <v>Untreated Water</v>
      </c>
      <c r="L18293">
        <v>35</v>
      </c>
      <c r="M18293" t="s">
        <v>11470</v>
      </c>
      <c r="N18293">
        <v>627</v>
      </c>
      <c r="O18293">
        <v>2.5000000000000001E-2</v>
      </c>
      <c r="P18293">
        <v>100</v>
      </c>
      <c r="Q18293">
        <v>7.2</v>
      </c>
    </row>
    <row r="18294" spans="1:17" x14ac:dyDescent="0.3">
      <c r="A18294" t="s">
        <v>70591</v>
      </c>
      <c r="B18294" t="s">
        <v>70592</v>
      </c>
      <c r="C18294" s="1" t="str">
        <f t="shared" si="2689"/>
        <v>21:0802</v>
      </c>
      <c r="D18294" s="1" t="str">
        <f t="shared" si="2692"/>
        <v>21:0225</v>
      </c>
      <c r="E18294" t="s">
        <v>70593</v>
      </c>
      <c r="F18294" t="s">
        <v>70594</v>
      </c>
      <c r="H18294">
        <v>45.102669499999998</v>
      </c>
      <c r="I18294">
        <v>-66.875142800000006</v>
      </c>
      <c r="J18294" s="1" t="str">
        <f t="shared" si="2687"/>
        <v>Fluid (stream)</v>
      </c>
      <c r="K18294" s="1" t="str">
        <f t="shared" si="2688"/>
        <v>Untreated Water</v>
      </c>
      <c r="L18294">
        <v>35</v>
      </c>
      <c r="M18294" t="s">
        <v>11475</v>
      </c>
      <c r="N18294">
        <v>628</v>
      </c>
      <c r="O18294">
        <v>2.5000000000000001E-2</v>
      </c>
      <c r="P18294">
        <v>80</v>
      </c>
      <c r="Q18294">
        <v>7.2</v>
      </c>
    </row>
    <row r="18295" spans="1:17" x14ac:dyDescent="0.3">
      <c r="A18295" t="s">
        <v>70595</v>
      </c>
      <c r="B18295" t="s">
        <v>70596</v>
      </c>
      <c r="C18295" s="1" t="str">
        <f t="shared" si="2689"/>
        <v>21:0802</v>
      </c>
      <c r="D18295" s="1" t="str">
        <f t="shared" si="2692"/>
        <v>21:0225</v>
      </c>
      <c r="E18295" t="s">
        <v>70597</v>
      </c>
      <c r="F18295" t="s">
        <v>70598</v>
      </c>
      <c r="H18295">
        <v>45.098366400000003</v>
      </c>
      <c r="I18295">
        <v>-66.891151100000002</v>
      </c>
      <c r="J18295" s="1" t="str">
        <f t="shared" si="2687"/>
        <v>Fluid (stream)</v>
      </c>
      <c r="K18295" s="1" t="str">
        <f t="shared" si="2688"/>
        <v>Untreated Water</v>
      </c>
      <c r="L18295">
        <v>35</v>
      </c>
      <c r="M18295" t="s">
        <v>11480</v>
      </c>
      <c r="N18295">
        <v>629</v>
      </c>
      <c r="O18295">
        <v>2.5000000000000001E-2</v>
      </c>
      <c r="P18295">
        <v>30</v>
      </c>
      <c r="Q18295">
        <v>7</v>
      </c>
    </row>
    <row r="18296" spans="1:17" x14ac:dyDescent="0.3">
      <c r="A18296" t="s">
        <v>70599</v>
      </c>
      <c r="B18296" t="s">
        <v>70600</v>
      </c>
      <c r="C18296" s="1" t="str">
        <f t="shared" si="2689"/>
        <v>21:0802</v>
      </c>
      <c r="D18296" s="1" t="str">
        <f t="shared" si="2692"/>
        <v>21:0225</v>
      </c>
      <c r="E18296" t="s">
        <v>70601</v>
      </c>
      <c r="F18296" t="s">
        <v>70602</v>
      </c>
      <c r="H18296">
        <v>45.0823666</v>
      </c>
      <c r="I18296">
        <v>-66.9100495</v>
      </c>
      <c r="J18296" s="1" t="str">
        <f t="shared" si="2687"/>
        <v>Fluid (stream)</v>
      </c>
      <c r="K18296" s="1" t="str">
        <f t="shared" si="2688"/>
        <v>Untreated Water</v>
      </c>
      <c r="L18296">
        <v>35</v>
      </c>
      <c r="M18296" t="s">
        <v>12548</v>
      </c>
      <c r="N18296">
        <v>630</v>
      </c>
      <c r="O18296">
        <v>2.5000000000000001E-2</v>
      </c>
      <c r="P18296">
        <v>50</v>
      </c>
      <c r="Q18296">
        <v>7.1</v>
      </c>
    </row>
    <row r="18297" spans="1:17" x14ac:dyDescent="0.3">
      <c r="A18297" t="s">
        <v>70603</v>
      </c>
      <c r="B18297" t="s">
        <v>70604</v>
      </c>
      <c r="C18297" s="1" t="str">
        <f t="shared" si="2689"/>
        <v>21:0802</v>
      </c>
      <c r="D18297" s="1" t="str">
        <f t="shared" si="2692"/>
        <v>21:0225</v>
      </c>
      <c r="E18297" t="s">
        <v>70605</v>
      </c>
      <c r="F18297" t="s">
        <v>70606</v>
      </c>
      <c r="H18297">
        <v>45.071467699999999</v>
      </c>
      <c r="I18297">
        <v>-66.907245799999998</v>
      </c>
      <c r="J18297" s="1" t="str">
        <f t="shared" ref="J18297:J18360" si="2693">HYPERLINK("http://geochem.nrcan.gc.ca/cdogs/content/kwd/kwd020018_e.htm", "Fluid (stream)")</f>
        <v>Fluid (stream)</v>
      </c>
      <c r="K18297" s="1" t="str">
        <f t="shared" ref="K18297:K18360" si="2694">HYPERLINK("http://geochem.nrcan.gc.ca/cdogs/content/kwd/kwd080007_e.htm", "Untreated Water")</f>
        <v>Untreated Water</v>
      </c>
      <c r="L18297">
        <v>36</v>
      </c>
      <c r="M18297" t="s">
        <v>11392</v>
      </c>
      <c r="N18297">
        <v>631</v>
      </c>
      <c r="O18297">
        <v>2.5000000000000001E-2</v>
      </c>
      <c r="P18297">
        <v>40</v>
      </c>
      <c r="Q18297">
        <v>6.1</v>
      </c>
    </row>
    <row r="18298" spans="1:17" x14ac:dyDescent="0.3">
      <c r="A18298" t="s">
        <v>70607</v>
      </c>
      <c r="B18298" t="s">
        <v>70608</v>
      </c>
      <c r="C18298" s="1" t="str">
        <f t="shared" si="2689"/>
        <v>21:0802</v>
      </c>
      <c r="D18298" s="1" t="str">
        <f t="shared" si="2692"/>
        <v>21:0225</v>
      </c>
      <c r="E18298" t="s">
        <v>70609</v>
      </c>
      <c r="F18298" t="s">
        <v>70610</v>
      </c>
      <c r="H18298">
        <v>45.062060700000004</v>
      </c>
      <c r="I18298">
        <v>-66.897949199999999</v>
      </c>
      <c r="J18298" s="1" t="str">
        <f t="shared" si="2693"/>
        <v>Fluid (stream)</v>
      </c>
      <c r="K18298" s="1" t="str">
        <f t="shared" si="2694"/>
        <v>Untreated Water</v>
      </c>
      <c r="L18298">
        <v>36</v>
      </c>
      <c r="M18298" t="s">
        <v>11431</v>
      </c>
      <c r="N18298">
        <v>632</v>
      </c>
      <c r="O18298">
        <v>2.5000000000000001E-2</v>
      </c>
      <c r="P18298">
        <v>30</v>
      </c>
      <c r="Q18298">
        <v>6.3</v>
      </c>
    </row>
    <row r="18299" spans="1:17" x14ac:dyDescent="0.3">
      <c r="A18299" t="s">
        <v>70611</v>
      </c>
      <c r="B18299" t="s">
        <v>70612</v>
      </c>
      <c r="C18299" s="1" t="str">
        <f t="shared" si="2689"/>
        <v>21:0802</v>
      </c>
      <c r="D18299" s="1" t="str">
        <f t="shared" si="2692"/>
        <v>21:0225</v>
      </c>
      <c r="E18299" t="s">
        <v>70609</v>
      </c>
      <c r="F18299" t="s">
        <v>70613</v>
      </c>
      <c r="H18299">
        <v>45.062060700000004</v>
      </c>
      <c r="I18299">
        <v>-66.897949199999999</v>
      </c>
      <c r="J18299" s="1" t="str">
        <f t="shared" si="2693"/>
        <v>Fluid (stream)</v>
      </c>
      <c r="K18299" s="1" t="str">
        <f t="shared" si="2694"/>
        <v>Untreated Water</v>
      </c>
      <c r="L18299">
        <v>36</v>
      </c>
      <c r="M18299" t="s">
        <v>11435</v>
      </c>
      <c r="N18299">
        <v>633</v>
      </c>
      <c r="O18299">
        <v>2.5000000000000001E-2</v>
      </c>
      <c r="P18299">
        <v>30</v>
      </c>
      <c r="Q18299">
        <v>6.3</v>
      </c>
    </row>
    <row r="18300" spans="1:17" x14ac:dyDescent="0.3">
      <c r="A18300" t="s">
        <v>70614</v>
      </c>
      <c r="B18300" t="s">
        <v>70615</v>
      </c>
      <c r="C18300" s="1" t="str">
        <f t="shared" si="2689"/>
        <v>21:0802</v>
      </c>
      <c r="D18300" s="1" t="str">
        <f t="shared" si="2692"/>
        <v>21:0225</v>
      </c>
      <c r="E18300" t="s">
        <v>70616</v>
      </c>
      <c r="F18300" t="s">
        <v>70617</v>
      </c>
      <c r="H18300">
        <v>45.056267099999999</v>
      </c>
      <c r="I18300">
        <v>-66.8903514</v>
      </c>
      <c r="J18300" s="1" t="str">
        <f t="shared" si="2693"/>
        <v>Fluid (stream)</v>
      </c>
      <c r="K18300" s="1" t="str">
        <f t="shared" si="2694"/>
        <v>Untreated Water</v>
      </c>
      <c r="L18300">
        <v>36</v>
      </c>
      <c r="M18300" t="s">
        <v>11397</v>
      </c>
      <c r="N18300">
        <v>634</v>
      </c>
      <c r="O18300">
        <v>2.5000000000000001E-2</v>
      </c>
      <c r="P18300">
        <v>30</v>
      </c>
      <c r="Q18300">
        <v>6.7</v>
      </c>
    </row>
    <row r="18301" spans="1:17" x14ac:dyDescent="0.3">
      <c r="A18301" t="s">
        <v>70618</v>
      </c>
      <c r="B18301" t="s">
        <v>70619</v>
      </c>
      <c r="C18301" s="1" t="str">
        <f t="shared" si="2689"/>
        <v>21:0802</v>
      </c>
      <c r="D18301" s="1" t="str">
        <f t="shared" si="2692"/>
        <v>21:0225</v>
      </c>
      <c r="E18301" t="s">
        <v>70620</v>
      </c>
      <c r="F18301" t="s">
        <v>70621</v>
      </c>
      <c r="H18301">
        <v>45.049865500000003</v>
      </c>
      <c r="I18301">
        <v>-66.8849491</v>
      </c>
      <c r="J18301" s="1" t="str">
        <f t="shared" si="2693"/>
        <v>Fluid (stream)</v>
      </c>
      <c r="K18301" s="1" t="str">
        <f t="shared" si="2694"/>
        <v>Untreated Water</v>
      </c>
      <c r="L18301">
        <v>36</v>
      </c>
      <c r="M18301" t="s">
        <v>11402</v>
      </c>
      <c r="N18301">
        <v>635</v>
      </c>
      <c r="O18301">
        <v>2.5000000000000001E-2</v>
      </c>
      <c r="P18301">
        <v>20</v>
      </c>
      <c r="Q18301">
        <v>6.9</v>
      </c>
    </row>
    <row r="18302" spans="1:17" x14ac:dyDescent="0.3">
      <c r="A18302" t="s">
        <v>70622</v>
      </c>
      <c r="B18302" t="s">
        <v>70623</v>
      </c>
      <c r="C18302" s="1" t="str">
        <f t="shared" si="2689"/>
        <v>21:0802</v>
      </c>
      <c r="D18302" s="1" t="str">
        <f t="shared" si="2692"/>
        <v>21:0225</v>
      </c>
      <c r="E18302" t="s">
        <v>70624</v>
      </c>
      <c r="F18302" t="s">
        <v>70625</v>
      </c>
      <c r="H18302">
        <v>45.071960699999998</v>
      </c>
      <c r="I18302">
        <v>-66.860542899999999</v>
      </c>
      <c r="J18302" s="1" t="str">
        <f t="shared" si="2693"/>
        <v>Fluid (stream)</v>
      </c>
      <c r="K18302" s="1" t="str">
        <f t="shared" si="2694"/>
        <v>Untreated Water</v>
      </c>
      <c r="L18302">
        <v>36</v>
      </c>
      <c r="M18302" t="s">
        <v>11411</v>
      </c>
      <c r="N18302">
        <v>636</v>
      </c>
      <c r="O18302">
        <v>2.5000000000000001E-2</v>
      </c>
      <c r="P18302">
        <v>20</v>
      </c>
      <c r="Q18302">
        <v>6.7</v>
      </c>
    </row>
    <row r="18303" spans="1:17" x14ac:dyDescent="0.3">
      <c r="A18303" t="s">
        <v>70626</v>
      </c>
      <c r="B18303" t="s">
        <v>70627</v>
      </c>
      <c r="C18303" s="1" t="str">
        <f t="shared" si="2689"/>
        <v>21:0802</v>
      </c>
      <c r="D18303" s="1" t="str">
        <f t="shared" si="2692"/>
        <v>21:0225</v>
      </c>
      <c r="E18303" t="s">
        <v>70628</v>
      </c>
      <c r="F18303" t="s">
        <v>70629</v>
      </c>
      <c r="H18303">
        <v>45.081963399999999</v>
      </c>
      <c r="I18303">
        <v>-66.844350300000002</v>
      </c>
      <c r="J18303" s="1" t="str">
        <f t="shared" si="2693"/>
        <v>Fluid (stream)</v>
      </c>
      <c r="K18303" s="1" t="str">
        <f t="shared" si="2694"/>
        <v>Untreated Water</v>
      </c>
      <c r="L18303">
        <v>36</v>
      </c>
      <c r="M18303" t="s">
        <v>11416</v>
      </c>
      <c r="N18303">
        <v>637</v>
      </c>
      <c r="O18303">
        <v>2.5000000000000001E-2</v>
      </c>
      <c r="P18303">
        <v>30</v>
      </c>
      <c r="Q18303">
        <v>6.3</v>
      </c>
    </row>
    <row r="18304" spans="1:17" x14ac:dyDescent="0.3">
      <c r="A18304" t="s">
        <v>70630</v>
      </c>
      <c r="B18304" t="s">
        <v>70631</v>
      </c>
      <c r="C18304" s="1" t="str">
        <f t="shared" si="2689"/>
        <v>21:0802</v>
      </c>
      <c r="D18304" s="1" t="str">
        <f t="shared" si="2692"/>
        <v>21:0225</v>
      </c>
      <c r="E18304" t="s">
        <v>70632</v>
      </c>
      <c r="F18304" t="s">
        <v>70633</v>
      </c>
      <c r="H18304">
        <v>45.097363799999997</v>
      </c>
      <c r="I18304">
        <v>-66.815848599999995</v>
      </c>
      <c r="J18304" s="1" t="str">
        <f t="shared" si="2693"/>
        <v>Fluid (stream)</v>
      </c>
      <c r="K18304" s="1" t="str">
        <f t="shared" si="2694"/>
        <v>Untreated Water</v>
      </c>
      <c r="L18304">
        <v>36</v>
      </c>
      <c r="M18304" t="s">
        <v>11421</v>
      </c>
      <c r="N18304">
        <v>638</v>
      </c>
      <c r="O18304">
        <v>2.5000000000000001E-2</v>
      </c>
      <c r="P18304">
        <v>30</v>
      </c>
      <c r="Q18304">
        <v>7</v>
      </c>
    </row>
    <row r="18305" spans="1:17" x14ac:dyDescent="0.3">
      <c r="A18305" t="s">
        <v>70634</v>
      </c>
      <c r="B18305" t="s">
        <v>70635</v>
      </c>
      <c r="C18305" s="1" t="str">
        <f t="shared" si="2689"/>
        <v>21:0802</v>
      </c>
      <c r="D18305" s="1" t="str">
        <f t="shared" si="2692"/>
        <v>21:0225</v>
      </c>
      <c r="E18305" t="s">
        <v>70636</v>
      </c>
      <c r="F18305" t="s">
        <v>70637</v>
      </c>
      <c r="H18305">
        <v>45.100361300000003</v>
      </c>
      <c r="I18305">
        <v>-66.802249399999994</v>
      </c>
      <c r="J18305" s="1" t="str">
        <f t="shared" si="2693"/>
        <v>Fluid (stream)</v>
      </c>
      <c r="K18305" s="1" t="str">
        <f t="shared" si="2694"/>
        <v>Untreated Water</v>
      </c>
      <c r="L18305">
        <v>36</v>
      </c>
      <c r="M18305" t="s">
        <v>11426</v>
      </c>
      <c r="N18305">
        <v>639</v>
      </c>
      <c r="O18305">
        <v>2.5000000000000001E-2</v>
      </c>
      <c r="P18305">
        <v>40</v>
      </c>
      <c r="Q18305">
        <v>6.6</v>
      </c>
    </row>
    <row r="18306" spans="1:17" x14ac:dyDescent="0.3">
      <c r="A18306" t="s">
        <v>70638</v>
      </c>
      <c r="B18306" t="s">
        <v>70639</v>
      </c>
      <c r="C18306" s="1" t="str">
        <f t="shared" si="2689"/>
        <v>21:0802</v>
      </c>
      <c r="D18306" s="1" t="str">
        <f t="shared" si="2692"/>
        <v>21:0225</v>
      </c>
      <c r="E18306" t="s">
        <v>70640</v>
      </c>
      <c r="F18306" t="s">
        <v>70641</v>
      </c>
      <c r="H18306">
        <v>45.0206686</v>
      </c>
      <c r="I18306">
        <v>-66.951350599999998</v>
      </c>
      <c r="J18306" s="1" t="str">
        <f t="shared" si="2693"/>
        <v>Fluid (stream)</v>
      </c>
      <c r="K18306" s="1" t="str">
        <f t="shared" si="2694"/>
        <v>Untreated Water</v>
      </c>
      <c r="L18306">
        <v>36</v>
      </c>
      <c r="M18306" t="s">
        <v>11440</v>
      </c>
      <c r="N18306">
        <v>640</v>
      </c>
      <c r="O18306">
        <v>2.5000000000000001E-2</v>
      </c>
      <c r="P18306">
        <v>50</v>
      </c>
      <c r="Q18306">
        <v>7.1</v>
      </c>
    </row>
    <row r="18307" spans="1:17" x14ac:dyDescent="0.3">
      <c r="A18307" t="s">
        <v>70642</v>
      </c>
      <c r="B18307" t="s">
        <v>70643</v>
      </c>
      <c r="C18307" s="1" t="str">
        <f t="shared" ref="C18307:C18370" si="2695">HYPERLINK("http://geochem.nrcan.gc.ca/cdogs/content/bdl/bdl210802_e.htm", "21:0802")</f>
        <v>21:0802</v>
      </c>
      <c r="D18307" s="1" t="str">
        <f t="shared" si="2692"/>
        <v>21:0225</v>
      </c>
      <c r="E18307" t="s">
        <v>70644</v>
      </c>
      <c r="F18307" t="s">
        <v>70645</v>
      </c>
      <c r="H18307">
        <v>45.015063099999999</v>
      </c>
      <c r="I18307">
        <v>-66.960548500000002</v>
      </c>
      <c r="J18307" s="1" t="str">
        <f t="shared" si="2693"/>
        <v>Fluid (stream)</v>
      </c>
      <c r="K18307" s="1" t="str">
        <f t="shared" si="2694"/>
        <v>Untreated Water</v>
      </c>
      <c r="L18307">
        <v>36</v>
      </c>
      <c r="M18307" t="s">
        <v>11445</v>
      </c>
      <c r="N18307">
        <v>641</v>
      </c>
      <c r="O18307">
        <v>2.5000000000000001E-2</v>
      </c>
      <c r="P18307">
        <v>60</v>
      </c>
      <c r="Q18307">
        <v>7.1</v>
      </c>
    </row>
    <row r="18308" spans="1:17" x14ac:dyDescent="0.3">
      <c r="A18308" t="s">
        <v>70646</v>
      </c>
      <c r="B18308" t="s">
        <v>70647</v>
      </c>
      <c r="C18308" s="1" t="str">
        <f t="shared" si="2695"/>
        <v>21:0802</v>
      </c>
      <c r="D18308" s="1" t="str">
        <f t="shared" si="2692"/>
        <v>21:0225</v>
      </c>
      <c r="E18308" t="s">
        <v>70648</v>
      </c>
      <c r="F18308" t="s">
        <v>70649</v>
      </c>
      <c r="H18308">
        <v>45.005563100000003</v>
      </c>
      <c r="I18308">
        <v>-66.975554099999997</v>
      </c>
      <c r="J18308" s="1" t="str">
        <f t="shared" si="2693"/>
        <v>Fluid (stream)</v>
      </c>
      <c r="K18308" s="1" t="str">
        <f t="shared" si="2694"/>
        <v>Untreated Water</v>
      </c>
      <c r="L18308">
        <v>36</v>
      </c>
      <c r="M18308" t="s">
        <v>11450</v>
      </c>
      <c r="N18308">
        <v>642</v>
      </c>
      <c r="O18308">
        <v>2.5000000000000001E-2</v>
      </c>
      <c r="P18308">
        <v>80</v>
      </c>
      <c r="Q18308">
        <v>7.2</v>
      </c>
    </row>
    <row r="18309" spans="1:17" x14ac:dyDescent="0.3">
      <c r="A18309" t="s">
        <v>70650</v>
      </c>
      <c r="B18309" t="s">
        <v>70651</v>
      </c>
      <c r="C18309" s="1" t="str">
        <f t="shared" si="2695"/>
        <v>21:0802</v>
      </c>
      <c r="D18309" s="1" t="str">
        <f t="shared" si="2692"/>
        <v>21:0225</v>
      </c>
      <c r="E18309" t="s">
        <v>70652</v>
      </c>
      <c r="F18309" t="s">
        <v>70653</v>
      </c>
      <c r="H18309">
        <v>45.062363900000001</v>
      </c>
      <c r="I18309">
        <v>-66.779551600000005</v>
      </c>
      <c r="J18309" s="1" t="str">
        <f t="shared" si="2693"/>
        <v>Fluid (stream)</v>
      </c>
      <c r="K18309" s="1" t="str">
        <f t="shared" si="2694"/>
        <v>Untreated Water</v>
      </c>
      <c r="L18309">
        <v>36</v>
      </c>
      <c r="M18309" t="s">
        <v>11460</v>
      </c>
      <c r="N18309">
        <v>643</v>
      </c>
      <c r="O18309">
        <v>2.5000000000000001E-2</v>
      </c>
      <c r="P18309">
        <v>60</v>
      </c>
      <c r="Q18309">
        <v>6.8</v>
      </c>
    </row>
    <row r="18310" spans="1:17" x14ac:dyDescent="0.3">
      <c r="A18310" t="s">
        <v>70654</v>
      </c>
      <c r="B18310" t="s">
        <v>70655</v>
      </c>
      <c r="C18310" s="1" t="str">
        <f t="shared" si="2695"/>
        <v>21:0802</v>
      </c>
      <c r="D18310" s="1" t="str">
        <f t="shared" si="2692"/>
        <v>21:0225</v>
      </c>
      <c r="E18310" t="s">
        <v>70656</v>
      </c>
      <c r="F18310" t="s">
        <v>70657</v>
      </c>
      <c r="H18310">
        <v>45.062660899999997</v>
      </c>
      <c r="I18310">
        <v>-66.764349600000003</v>
      </c>
      <c r="J18310" s="1" t="str">
        <f t="shared" si="2693"/>
        <v>Fluid (stream)</v>
      </c>
      <c r="K18310" s="1" t="str">
        <f t="shared" si="2694"/>
        <v>Untreated Water</v>
      </c>
      <c r="L18310">
        <v>36</v>
      </c>
      <c r="M18310" t="s">
        <v>11465</v>
      </c>
      <c r="N18310">
        <v>644</v>
      </c>
      <c r="O18310">
        <v>0.22</v>
      </c>
      <c r="P18310">
        <v>30</v>
      </c>
      <c r="Q18310">
        <v>7.1</v>
      </c>
    </row>
    <row r="18311" spans="1:17" x14ac:dyDescent="0.3">
      <c r="A18311" t="s">
        <v>70658</v>
      </c>
      <c r="B18311" t="s">
        <v>70659</v>
      </c>
      <c r="C18311" s="1" t="str">
        <f t="shared" si="2695"/>
        <v>21:0802</v>
      </c>
      <c r="D18311" s="1" t="str">
        <f t="shared" si="2692"/>
        <v>21:0225</v>
      </c>
      <c r="E18311" t="s">
        <v>70660</v>
      </c>
      <c r="F18311" t="s">
        <v>70661</v>
      </c>
      <c r="H18311">
        <v>45.060060999999997</v>
      </c>
      <c r="I18311">
        <v>-66.759853699999994</v>
      </c>
      <c r="J18311" s="1" t="str">
        <f t="shared" si="2693"/>
        <v>Fluid (stream)</v>
      </c>
      <c r="K18311" s="1" t="str">
        <f t="shared" si="2694"/>
        <v>Untreated Water</v>
      </c>
      <c r="L18311">
        <v>36</v>
      </c>
      <c r="M18311" t="s">
        <v>11470</v>
      </c>
      <c r="N18311">
        <v>645</v>
      </c>
      <c r="O18311">
        <v>0.08</v>
      </c>
      <c r="P18311">
        <v>40</v>
      </c>
      <c r="Q18311">
        <v>7.4</v>
      </c>
    </row>
    <row r="18312" spans="1:17" x14ac:dyDescent="0.3">
      <c r="A18312" t="s">
        <v>70662</v>
      </c>
      <c r="B18312" t="s">
        <v>70663</v>
      </c>
      <c r="C18312" s="1" t="str">
        <f t="shared" si="2695"/>
        <v>21:0802</v>
      </c>
      <c r="D18312" s="1" t="str">
        <f t="shared" si="2692"/>
        <v>21:0225</v>
      </c>
      <c r="E18312" t="s">
        <v>70664</v>
      </c>
      <c r="F18312" t="s">
        <v>70665</v>
      </c>
      <c r="H18312">
        <v>45.136366500000001</v>
      </c>
      <c r="I18312">
        <v>-66.902543800000004</v>
      </c>
      <c r="J18312" s="1" t="str">
        <f t="shared" si="2693"/>
        <v>Fluid (stream)</v>
      </c>
      <c r="K18312" s="1" t="str">
        <f t="shared" si="2694"/>
        <v>Untreated Water</v>
      </c>
      <c r="L18312">
        <v>36</v>
      </c>
      <c r="M18312" t="s">
        <v>11475</v>
      </c>
      <c r="N18312">
        <v>646</v>
      </c>
      <c r="O18312">
        <v>2.5000000000000001E-2</v>
      </c>
      <c r="P18312">
        <v>90</v>
      </c>
      <c r="Q18312">
        <v>7</v>
      </c>
    </row>
    <row r="18313" spans="1:17" x14ac:dyDescent="0.3">
      <c r="A18313" t="s">
        <v>70666</v>
      </c>
      <c r="B18313" t="s">
        <v>70667</v>
      </c>
      <c r="C18313" s="1" t="str">
        <f t="shared" si="2695"/>
        <v>21:0802</v>
      </c>
      <c r="D18313" s="1" t="str">
        <f t="shared" si="2692"/>
        <v>21:0225</v>
      </c>
      <c r="E18313" t="s">
        <v>70668</v>
      </c>
      <c r="F18313" t="s">
        <v>70669</v>
      </c>
      <c r="H18313">
        <v>45.138466999999999</v>
      </c>
      <c r="I18313">
        <v>-66.906142399999993</v>
      </c>
      <c r="J18313" s="1" t="str">
        <f t="shared" si="2693"/>
        <v>Fluid (stream)</v>
      </c>
      <c r="K18313" s="1" t="str">
        <f t="shared" si="2694"/>
        <v>Untreated Water</v>
      </c>
      <c r="L18313">
        <v>36</v>
      </c>
      <c r="M18313" t="s">
        <v>11480</v>
      </c>
      <c r="N18313">
        <v>647</v>
      </c>
      <c r="O18313">
        <v>2.5000000000000001E-2</v>
      </c>
      <c r="P18313">
        <v>70</v>
      </c>
      <c r="Q18313">
        <v>7.3</v>
      </c>
    </row>
    <row r="18314" spans="1:17" x14ac:dyDescent="0.3">
      <c r="A18314" t="s">
        <v>70670</v>
      </c>
      <c r="B18314" t="s">
        <v>70671</v>
      </c>
      <c r="C18314" s="1" t="str">
        <f t="shared" si="2695"/>
        <v>21:0802</v>
      </c>
      <c r="D18314" s="1" t="str">
        <f t="shared" si="2692"/>
        <v>21:0225</v>
      </c>
      <c r="E18314" t="s">
        <v>70672</v>
      </c>
      <c r="F18314" t="s">
        <v>70673</v>
      </c>
      <c r="H18314">
        <v>45.139865100000002</v>
      </c>
      <c r="I18314">
        <v>-66.922549099999998</v>
      </c>
      <c r="J18314" s="1" t="str">
        <f t="shared" si="2693"/>
        <v>Fluid (stream)</v>
      </c>
      <c r="K18314" s="1" t="str">
        <f t="shared" si="2694"/>
        <v>Untreated Water</v>
      </c>
      <c r="L18314">
        <v>36</v>
      </c>
      <c r="M18314" t="s">
        <v>12548</v>
      </c>
      <c r="N18314">
        <v>648</v>
      </c>
      <c r="O18314">
        <v>2.5000000000000001E-2</v>
      </c>
      <c r="P18314">
        <v>90</v>
      </c>
      <c r="Q18314">
        <v>7.2</v>
      </c>
    </row>
    <row r="18315" spans="1:17" x14ac:dyDescent="0.3">
      <c r="A18315" t="s">
        <v>70674</v>
      </c>
      <c r="B18315" t="s">
        <v>70675</v>
      </c>
      <c r="C18315" s="1" t="str">
        <f t="shared" si="2695"/>
        <v>21:0802</v>
      </c>
      <c r="D18315" s="1" t="str">
        <f t="shared" si="2692"/>
        <v>21:0225</v>
      </c>
      <c r="E18315" t="s">
        <v>70676</v>
      </c>
      <c r="F18315" t="s">
        <v>70677</v>
      </c>
      <c r="H18315">
        <v>45.0877713</v>
      </c>
      <c r="I18315">
        <v>-67.079846700000004</v>
      </c>
      <c r="J18315" s="1" t="str">
        <f t="shared" si="2693"/>
        <v>Fluid (stream)</v>
      </c>
      <c r="K18315" s="1" t="str">
        <f t="shared" si="2694"/>
        <v>Untreated Water</v>
      </c>
      <c r="L18315">
        <v>37</v>
      </c>
      <c r="M18315" t="s">
        <v>11431</v>
      </c>
      <c r="N18315">
        <v>649</v>
      </c>
      <c r="O18315">
        <v>0.3</v>
      </c>
      <c r="P18315">
        <v>20</v>
      </c>
      <c r="Q18315">
        <v>6.6</v>
      </c>
    </row>
    <row r="18316" spans="1:17" x14ac:dyDescent="0.3">
      <c r="A18316" t="s">
        <v>70678</v>
      </c>
      <c r="B18316" t="s">
        <v>70679</v>
      </c>
      <c r="C18316" s="1" t="str">
        <f t="shared" si="2695"/>
        <v>21:0802</v>
      </c>
      <c r="D18316" s="1" t="str">
        <f t="shared" si="2692"/>
        <v>21:0225</v>
      </c>
      <c r="E18316" t="s">
        <v>70676</v>
      </c>
      <c r="F18316" t="s">
        <v>70680</v>
      </c>
      <c r="H18316">
        <v>45.0877713</v>
      </c>
      <c r="I18316">
        <v>-67.079846700000004</v>
      </c>
      <c r="J18316" s="1" t="str">
        <f t="shared" si="2693"/>
        <v>Fluid (stream)</v>
      </c>
      <c r="K18316" s="1" t="str">
        <f t="shared" si="2694"/>
        <v>Untreated Water</v>
      </c>
      <c r="L18316">
        <v>37</v>
      </c>
      <c r="M18316" t="s">
        <v>11435</v>
      </c>
      <c r="N18316">
        <v>650</v>
      </c>
      <c r="O18316">
        <v>0.28999999999999998</v>
      </c>
      <c r="P18316">
        <v>20</v>
      </c>
      <c r="Q18316">
        <v>6</v>
      </c>
    </row>
    <row r="18317" spans="1:17" x14ac:dyDescent="0.3">
      <c r="A18317" t="s">
        <v>70681</v>
      </c>
      <c r="B18317" t="s">
        <v>70682</v>
      </c>
      <c r="C18317" s="1" t="str">
        <f t="shared" si="2695"/>
        <v>21:0802</v>
      </c>
      <c r="D18317" s="1" t="str">
        <f t="shared" si="2692"/>
        <v>21:0225</v>
      </c>
      <c r="E18317" t="s">
        <v>70683</v>
      </c>
      <c r="F18317" t="s">
        <v>70684</v>
      </c>
      <c r="H18317">
        <v>45.085868300000001</v>
      </c>
      <c r="I18317">
        <v>-67.054649800000007</v>
      </c>
      <c r="J18317" s="1" t="str">
        <f t="shared" si="2693"/>
        <v>Fluid (stream)</v>
      </c>
      <c r="K18317" s="1" t="str">
        <f t="shared" si="2694"/>
        <v>Untreated Water</v>
      </c>
      <c r="L18317">
        <v>37</v>
      </c>
      <c r="M18317" t="s">
        <v>11392</v>
      </c>
      <c r="N18317">
        <v>651</v>
      </c>
      <c r="O18317">
        <v>2.15</v>
      </c>
      <c r="P18317">
        <v>30</v>
      </c>
      <c r="Q18317">
        <v>6.3</v>
      </c>
    </row>
    <row r="18318" spans="1:17" x14ac:dyDescent="0.3">
      <c r="A18318" t="s">
        <v>70685</v>
      </c>
      <c r="B18318" t="s">
        <v>70686</v>
      </c>
      <c r="C18318" s="1" t="str">
        <f t="shared" si="2695"/>
        <v>21:0802</v>
      </c>
      <c r="D18318" s="1" t="str">
        <f t="shared" si="2692"/>
        <v>21:0225</v>
      </c>
      <c r="E18318" t="s">
        <v>70687</v>
      </c>
      <c r="F18318" t="s">
        <v>70688</v>
      </c>
      <c r="H18318">
        <v>45.098967999999999</v>
      </c>
      <c r="I18318">
        <v>-67.060051099999995</v>
      </c>
      <c r="J18318" s="1" t="str">
        <f t="shared" si="2693"/>
        <v>Fluid (stream)</v>
      </c>
      <c r="K18318" s="1" t="str">
        <f t="shared" si="2694"/>
        <v>Untreated Water</v>
      </c>
      <c r="L18318">
        <v>37</v>
      </c>
      <c r="M18318" t="s">
        <v>11397</v>
      </c>
      <c r="N18318">
        <v>652</v>
      </c>
      <c r="O18318">
        <v>0.25</v>
      </c>
      <c r="P18318">
        <v>20</v>
      </c>
      <c r="Q18318">
        <v>6.4</v>
      </c>
    </row>
    <row r="18319" spans="1:17" x14ac:dyDescent="0.3">
      <c r="A18319" t="s">
        <v>70689</v>
      </c>
      <c r="B18319" t="s">
        <v>70690</v>
      </c>
      <c r="C18319" s="1" t="str">
        <f t="shared" si="2695"/>
        <v>21:0802</v>
      </c>
      <c r="D18319" s="1" t="str">
        <f t="shared" si="2692"/>
        <v>21:0225</v>
      </c>
      <c r="E18319" t="s">
        <v>70691</v>
      </c>
      <c r="F18319" t="s">
        <v>70692</v>
      </c>
      <c r="H18319">
        <v>45.109864299999998</v>
      </c>
      <c r="I18319">
        <v>-67.068249600000001</v>
      </c>
      <c r="J18319" s="1" t="str">
        <f t="shared" si="2693"/>
        <v>Fluid (stream)</v>
      </c>
      <c r="K18319" s="1" t="str">
        <f t="shared" si="2694"/>
        <v>Untreated Water</v>
      </c>
      <c r="L18319">
        <v>37</v>
      </c>
      <c r="M18319" t="s">
        <v>11402</v>
      </c>
      <c r="N18319">
        <v>653</v>
      </c>
      <c r="O18319">
        <v>0.25</v>
      </c>
      <c r="P18319">
        <v>30</v>
      </c>
      <c r="Q18319">
        <v>6.4</v>
      </c>
    </row>
    <row r="18320" spans="1:17" x14ac:dyDescent="0.3">
      <c r="A18320" t="s">
        <v>70693</v>
      </c>
      <c r="B18320" t="s">
        <v>70694</v>
      </c>
      <c r="C18320" s="1" t="str">
        <f t="shared" si="2695"/>
        <v>21:0802</v>
      </c>
      <c r="D18320" s="1" t="str">
        <f t="shared" si="2692"/>
        <v>21:0225</v>
      </c>
      <c r="E18320" t="s">
        <v>70695</v>
      </c>
      <c r="F18320" t="s">
        <v>70696</v>
      </c>
      <c r="H18320">
        <v>45.117268500000002</v>
      </c>
      <c r="I18320">
        <v>-67.069054800000004</v>
      </c>
      <c r="J18320" s="1" t="str">
        <f t="shared" si="2693"/>
        <v>Fluid (stream)</v>
      </c>
      <c r="K18320" s="1" t="str">
        <f t="shared" si="2694"/>
        <v>Untreated Water</v>
      </c>
      <c r="L18320">
        <v>37</v>
      </c>
      <c r="M18320" t="s">
        <v>11411</v>
      </c>
      <c r="N18320">
        <v>654</v>
      </c>
      <c r="O18320">
        <v>0.62</v>
      </c>
      <c r="P18320">
        <v>30</v>
      </c>
      <c r="Q18320">
        <v>6.4</v>
      </c>
    </row>
    <row r="18321" spans="1:17" x14ac:dyDescent="0.3">
      <c r="A18321" t="s">
        <v>70697</v>
      </c>
      <c r="B18321" t="s">
        <v>70698</v>
      </c>
      <c r="C18321" s="1" t="str">
        <f t="shared" si="2695"/>
        <v>21:0802</v>
      </c>
      <c r="D18321" s="1" t="str">
        <f t="shared" si="2692"/>
        <v>21:0225</v>
      </c>
      <c r="E18321" t="s">
        <v>70699</v>
      </c>
      <c r="F18321" t="s">
        <v>70700</v>
      </c>
      <c r="H18321">
        <v>45.133867799999997</v>
      </c>
      <c r="I18321">
        <v>-67.070643500000003</v>
      </c>
      <c r="J18321" s="1" t="str">
        <f t="shared" si="2693"/>
        <v>Fluid (stream)</v>
      </c>
      <c r="K18321" s="1" t="str">
        <f t="shared" si="2694"/>
        <v>Untreated Water</v>
      </c>
      <c r="L18321">
        <v>37</v>
      </c>
      <c r="M18321" t="s">
        <v>11416</v>
      </c>
      <c r="N18321">
        <v>655</v>
      </c>
      <c r="O18321">
        <v>2.5000000000000001E-2</v>
      </c>
      <c r="P18321">
        <v>30</v>
      </c>
      <c r="Q18321">
        <v>6.5</v>
      </c>
    </row>
    <row r="18322" spans="1:17" x14ac:dyDescent="0.3">
      <c r="A18322" t="s">
        <v>70701</v>
      </c>
      <c r="B18322" t="s">
        <v>70702</v>
      </c>
      <c r="C18322" s="1" t="str">
        <f t="shared" si="2695"/>
        <v>21:0802</v>
      </c>
      <c r="D18322" s="1" t="str">
        <f t="shared" si="2692"/>
        <v>21:0225</v>
      </c>
      <c r="E18322" t="s">
        <v>70703</v>
      </c>
      <c r="F18322" t="s">
        <v>70704</v>
      </c>
      <c r="H18322">
        <v>45.156866999999998</v>
      </c>
      <c r="I18322">
        <v>-67.053645900000006</v>
      </c>
      <c r="J18322" s="1" t="str">
        <f t="shared" si="2693"/>
        <v>Fluid (stream)</v>
      </c>
      <c r="K18322" s="1" t="str">
        <f t="shared" si="2694"/>
        <v>Untreated Water</v>
      </c>
      <c r="L18322">
        <v>37</v>
      </c>
      <c r="M18322" t="s">
        <v>11421</v>
      </c>
      <c r="N18322">
        <v>656</v>
      </c>
      <c r="O18322">
        <v>2.5000000000000001E-2</v>
      </c>
      <c r="P18322">
        <v>30</v>
      </c>
      <c r="Q18322">
        <v>6.3</v>
      </c>
    </row>
    <row r="18323" spans="1:17" x14ac:dyDescent="0.3">
      <c r="A18323" t="s">
        <v>70705</v>
      </c>
      <c r="B18323" t="s">
        <v>70706</v>
      </c>
      <c r="C18323" s="1" t="str">
        <f t="shared" si="2695"/>
        <v>21:0802</v>
      </c>
      <c r="D18323" s="1" t="str">
        <f t="shared" si="2692"/>
        <v>21:0225</v>
      </c>
      <c r="E18323" t="s">
        <v>70707</v>
      </c>
      <c r="F18323" t="s">
        <v>70708</v>
      </c>
      <c r="H18323">
        <v>45.165371200000003</v>
      </c>
      <c r="I18323">
        <v>-67.048749900000004</v>
      </c>
      <c r="J18323" s="1" t="str">
        <f t="shared" si="2693"/>
        <v>Fluid (stream)</v>
      </c>
      <c r="K18323" s="1" t="str">
        <f t="shared" si="2694"/>
        <v>Untreated Water</v>
      </c>
      <c r="L18323">
        <v>37</v>
      </c>
      <c r="M18323" t="s">
        <v>11426</v>
      </c>
      <c r="N18323">
        <v>657</v>
      </c>
      <c r="O18323">
        <v>2.5000000000000001E-2</v>
      </c>
      <c r="P18323">
        <v>40</v>
      </c>
      <c r="Q18323">
        <v>6.3</v>
      </c>
    </row>
    <row r="18324" spans="1:17" x14ac:dyDescent="0.3">
      <c r="A18324" t="s">
        <v>70709</v>
      </c>
      <c r="B18324" t="s">
        <v>70710</v>
      </c>
      <c r="C18324" s="1" t="str">
        <f t="shared" si="2695"/>
        <v>21:0802</v>
      </c>
      <c r="D18324" s="1" t="str">
        <f t="shared" si="2692"/>
        <v>21:0225</v>
      </c>
      <c r="E18324" t="s">
        <v>70711</v>
      </c>
      <c r="F18324" t="s">
        <v>70712</v>
      </c>
      <c r="H18324">
        <v>45.162767100000003</v>
      </c>
      <c r="I18324">
        <v>-67.045441699999998</v>
      </c>
      <c r="J18324" s="1" t="str">
        <f t="shared" si="2693"/>
        <v>Fluid (stream)</v>
      </c>
      <c r="K18324" s="1" t="str">
        <f t="shared" si="2694"/>
        <v>Untreated Water</v>
      </c>
      <c r="L18324">
        <v>37</v>
      </c>
      <c r="M18324" t="s">
        <v>11440</v>
      </c>
      <c r="N18324">
        <v>658</v>
      </c>
      <c r="O18324">
        <v>2.5000000000000001E-2</v>
      </c>
      <c r="P18324">
        <v>30</v>
      </c>
      <c r="Q18324">
        <v>6.2</v>
      </c>
    </row>
    <row r="18325" spans="1:17" x14ac:dyDescent="0.3">
      <c r="A18325" t="s">
        <v>70713</v>
      </c>
      <c r="B18325" t="s">
        <v>70714</v>
      </c>
      <c r="C18325" s="1" t="str">
        <f t="shared" si="2695"/>
        <v>21:0802</v>
      </c>
      <c r="D18325" s="1" t="str">
        <f t="shared" si="2692"/>
        <v>21:0225</v>
      </c>
      <c r="E18325" t="s">
        <v>70715</v>
      </c>
      <c r="F18325" t="s">
        <v>70716</v>
      </c>
      <c r="H18325">
        <v>45.163668100000002</v>
      </c>
      <c r="I18325">
        <v>-67.015751399999999</v>
      </c>
      <c r="J18325" s="1" t="str">
        <f t="shared" si="2693"/>
        <v>Fluid (stream)</v>
      </c>
      <c r="K18325" s="1" t="str">
        <f t="shared" si="2694"/>
        <v>Untreated Water</v>
      </c>
      <c r="L18325">
        <v>37</v>
      </c>
      <c r="M18325" t="s">
        <v>11445</v>
      </c>
      <c r="N18325">
        <v>659</v>
      </c>
      <c r="O18325">
        <v>2.5000000000000001E-2</v>
      </c>
      <c r="P18325">
        <v>100</v>
      </c>
      <c r="Q18325">
        <v>6.3</v>
      </c>
    </row>
    <row r="18326" spans="1:17" x14ac:dyDescent="0.3">
      <c r="A18326" t="s">
        <v>70717</v>
      </c>
      <c r="B18326" t="s">
        <v>70718</v>
      </c>
      <c r="C18326" s="1" t="str">
        <f t="shared" si="2695"/>
        <v>21:0802</v>
      </c>
      <c r="D18326" s="1" t="str">
        <f t="shared" si="2692"/>
        <v>21:0225</v>
      </c>
      <c r="E18326" t="s">
        <v>70719</v>
      </c>
      <c r="F18326" t="s">
        <v>70720</v>
      </c>
      <c r="H18326">
        <v>45.192963200000001</v>
      </c>
      <c r="I18326">
        <v>-66.999952800000003</v>
      </c>
      <c r="J18326" s="1" t="str">
        <f t="shared" si="2693"/>
        <v>Fluid (stream)</v>
      </c>
      <c r="K18326" s="1" t="str">
        <f t="shared" si="2694"/>
        <v>Untreated Water</v>
      </c>
      <c r="L18326">
        <v>37</v>
      </c>
      <c r="M18326" t="s">
        <v>11450</v>
      </c>
      <c r="N18326">
        <v>660</v>
      </c>
      <c r="O18326">
        <v>2.5000000000000001E-2</v>
      </c>
      <c r="P18326">
        <v>160</v>
      </c>
      <c r="Q18326">
        <v>6.2</v>
      </c>
    </row>
    <row r="18327" spans="1:17" x14ac:dyDescent="0.3">
      <c r="A18327" t="s">
        <v>70721</v>
      </c>
      <c r="B18327" t="s">
        <v>70722</v>
      </c>
      <c r="C18327" s="1" t="str">
        <f t="shared" si="2695"/>
        <v>21:0802</v>
      </c>
      <c r="D18327" s="1" t="str">
        <f t="shared" si="2692"/>
        <v>21:0225</v>
      </c>
      <c r="E18327" t="s">
        <v>70723</v>
      </c>
      <c r="F18327" t="s">
        <v>70724</v>
      </c>
      <c r="H18327">
        <v>45.202165999999998</v>
      </c>
      <c r="I18327">
        <v>-67.010949400000001</v>
      </c>
      <c r="J18327" s="1" t="str">
        <f t="shared" si="2693"/>
        <v>Fluid (stream)</v>
      </c>
      <c r="K18327" s="1" t="str">
        <f t="shared" si="2694"/>
        <v>Untreated Water</v>
      </c>
      <c r="L18327">
        <v>37</v>
      </c>
      <c r="M18327" t="s">
        <v>11460</v>
      </c>
      <c r="N18327">
        <v>661</v>
      </c>
      <c r="O18327">
        <v>2.5000000000000001E-2</v>
      </c>
      <c r="P18327">
        <v>80</v>
      </c>
      <c r="Q18327">
        <v>6.3</v>
      </c>
    </row>
    <row r="18328" spans="1:17" hidden="1" x14ac:dyDescent="0.3">
      <c r="A18328" t="s">
        <v>70725</v>
      </c>
      <c r="B18328" t="s">
        <v>70726</v>
      </c>
      <c r="C18328" s="1" t="str">
        <f t="shared" si="2695"/>
        <v>21:0802</v>
      </c>
      <c r="D18328" s="1" t="str">
        <f>HYPERLINK("http://geochem.nrcan.gc.ca/cdogs/content/svy/svy210227_e.htm", "21:0227")</f>
        <v>21:0227</v>
      </c>
      <c r="E18328" t="s">
        <v>70727</v>
      </c>
      <c r="F18328" t="s">
        <v>70728</v>
      </c>
      <c r="H18328">
        <v>45.406266199999997</v>
      </c>
      <c r="I18328">
        <v>-66.823835399999993</v>
      </c>
      <c r="J18328" s="1" t="str">
        <f t="shared" si="2693"/>
        <v>Fluid (stream)</v>
      </c>
      <c r="K18328" s="1" t="str">
        <f t="shared" si="2694"/>
        <v>Untreated Water</v>
      </c>
      <c r="L18328">
        <v>37</v>
      </c>
      <c r="M18328" t="s">
        <v>11465</v>
      </c>
      <c r="N18328">
        <v>662</v>
      </c>
      <c r="O18328">
        <v>2.5000000000000001E-2</v>
      </c>
      <c r="P18328">
        <v>40</v>
      </c>
      <c r="Q18328">
        <v>4.7</v>
      </c>
    </row>
    <row r="18329" spans="1:17" hidden="1" x14ac:dyDescent="0.3">
      <c r="A18329" t="s">
        <v>70729</v>
      </c>
      <c r="B18329" t="s">
        <v>70730</v>
      </c>
      <c r="C18329" s="1" t="str">
        <f t="shared" si="2695"/>
        <v>21:0802</v>
      </c>
      <c r="D18329" s="1" t="str">
        <f>HYPERLINK("http://geochem.nrcan.gc.ca/cdogs/content/svy/svy210227_e.htm", "21:0227")</f>
        <v>21:0227</v>
      </c>
      <c r="E18329" t="s">
        <v>70731</v>
      </c>
      <c r="F18329" t="s">
        <v>70732</v>
      </c>
      <c r="H18329">
        <v>45.269970399999998</v>
      </c>
      <c r="I18329">
        <v>-66.869438599999995</v>
      </c>
      <c r="J18329" s="1" t="str">
        <f t="shared" si="2693"/>
        <v>Fluid (stream)</v>
      </c>
      <c r="K18329" s="1" t="str">
        <f t="shared" si="2694"/>
        <v>Untreated Water</v>
      </c>
      <c r="L18329">
        <v>37</v>
      </c>
      <c r="M18329" t="s">
        <v>11470</v>
      </c>
      <c r="N18329">
        <v>663</v>
      </c>
      <c r="O18329">
        <v>0.25</v>
      </c>
      <c r="P18329">
        <v>40</v>
      </c>
      <c r="Q18329">
        <v>4.8</v>
      </c>
    </row>
    <row r="18330" spans="1:17" hidden="1" x14ac:dyDescent="0.3">
      <c r="A18330" t="s">
        <v>70733</v>
      </c>
      <c r="B18330" t="s">
        <v>70734</v>
      </c>
      <c r="C18330" s="1" t="str">
        <f t="shared" si="2695"/>
        <v>21:0802</v>
      </c>
      <c r="D18330" s="1" t="str">
        <f>HYPERLINK("http://geochem.nrcan.gc.ca/cdogs/content/svy/svy210227_e.htm", "21:0227")</f>
        <v>21:0227</v>
      </c>
      <c r="E18330" t="s">
        <v>70735</v>
      </c>
      <c r="F18330" t="s">
        <v>70736</v>
      </c>
      <c r="H18330">
        <v>45.261668700000001</v>
      </c>
      <c r="I18330">
        <v>-66.863542100000004</v>
      </c>
      <c r="J18330" s="1" t="str">
        <f t="shared" si="2693"/>
        <v>Fluid (stream)</v>
      </c>
      <c r="K18330" s="1" t="str">
        <f t="shared" si="2694"/>
        <v>Untreated Water</v>
      </c>
      <c r="L18330">
        <v>37</v>
      </c>
      <c r="M18330" t="s">
        <v>11475</v>
      </c>
      <c r="N18330">
        <v>664</v>
      </c>
      <c r="O18330">
        <v>0.25</v>
      </c>
      <c r="P18330">
        <v>60</v>
      </c>
      <c r="Q18330">
        <v>5</v>
      </c>
    </row>
    <row r="18331" spans="1:17" hidden="1" x14ac:dyDescent="0.3">
      <c r="A18331" t="s">
        <v>70737</v>
      </c>
      <c r="B18331" t="s">
        <v>70738</v>
      </c>
      <c r="C18331" s="1" t="str">
        <f t="shared" si="2695"/>
        <v>21:0802</v>
      </c>
      <c r="D18331" s="1" t="str">
        <f>HYPERLINK("http://geochem.nrcan.gc.ca/cdogs/content/svy/svy210227_e.htm", "21:0227")</f>
        <v>21:0227</v>
      </c>
      <c r="E18331" t="s">
        <v>70739</v>
      </c>
      <c r="F18331" t="s">
        <v>70740</v>
      </c>
      <c r="H18331">
        <v>45.262165099999997</v>
      </c>
      <c r="I18331">
        <v>-66.8834461</v>
      </c>
      <c r="J18331" s="1" t="str">
        <f t="shared" si="2693"/>
        <v>Fluid (stream)</v>
      </c>
      <c r="K18331" s="1" t="str">
        <f t="shared" si="2694"/>
        <v>Untreated Water</v>
      </c>
      <c r="L18331">
        <v>37</v>
      </c>
      <c r="M18331" t="s">
        <v>11480</v>
      </c>
      <c r="N18331">
        <v>665</v>
      </c>
      <c r="O18331">
        <v>0.25</v>
      </c>
      <c r="P18331">
        <v>60</v>
      </c>
      <c r="Q18331">
        <v>5.0999999999999996</v>
      </c>
    </row>
    <row r="18332" spans="1:17" x14ac:dyDescent="0.3">
      <c r="A18332" t="s">
        <v>70741</v>
      </c>
      <c r="B18332" t="s">
        <v>70742</v>
      </c>
      <c r="C18332" s="1" t="str">
        <f t="shared" si="2695"/>
        <v>21:0802</v>
      </c>
      <c r="D18332" s="1" t="str">
        <f t="shared" ref="D18332:D18339" si="2696">HYPERLINK("http://geochem.nrcan.gc.ca/cdogs/content/svy/svy210225_e.htm", "21:0225")</f>
        <v>21:0225</v>
      </c>
      <c r="E18332" t="s">
        <v>70743</v>
      </c>
      <c r="F18332" t="s">
        <v>70744</v>
      </c>
      <c r="H18332">
        <v>45.227168399999996</v>
      </c>
      <c r="I18332">
        <v>-66.858441600000006</v>
      </c>
      <c r="J18332" s="1" t="str">
        <f t="shared" si="2693"/>
        <v>Fluid (stream)</v>
      </c>
      <c r="K18332" s="1" t="str">
        <f t="shared" si="2694"/>
        <v>Untreated Water</v>
      </c>
      <c r="L18332">
        <v>37</v>
      </c>
      <c r="M18332" t="s">
        <v>12548</v>
      </c>
      <c r="N18332">
        <v>666</v>
      </c>
      <c r="O18332">
        <v>0.21</v>
      </c>
      <c r="P18332">
        <v>50</v>
      </c>
      <c r="Q18332">
        <v>5</v>
      </c>
    </row>
    <row r="18333" spans="1:17" x14ac:dyDescent="0.3">
      <c r="A18333" t="s">
        <v>70745</v>
      </c>
      <c r="B18333" t="s">
        <v>70746</v>
      </c>
      <c r="C18333" s="1" t="str">
        <f t="shared" si="2695"/>
        <v>21:0802</v>
      </c>
      <c r="D18333" s="1" t="str">
        <f t="shared" si="2696"/>
        <v>21:0225</v>
      </c>
      <c r="E18333" t="s">
        <v>70747</v>
      </c>
      <c r="F18333" t="s">
        <v>70748</v>
      </c>
      <c r="H18333">
        <v>45.170870200000003</v>
      </c>
      <c r="I18333">
        <v>-66.888843800000004</v>
      </c>
      <c r="J18333" s="1" t="str">
        <f t="shared" si="2693"/>
        <v>Fluid (stream)</v>
      </c>
      <c r="K18333" s="1" t="str">
        <f t="shared" si="2694"/>
        <v>Untreated Water</v>
      </c>
      <c r="L18333">
        <v>38</v>
      </c>
      <c r="M18333" t="s">
        <v>11392</v>
      </c>
      <c r="N18333">
        <v>667</v>
      </c>
      <c r="O18333">
        <v>0.21</v>
      </c>
      <c r="P18333">
        <v>300</v>
      </c>
      <c r="Q18333">
        <v>5.5</v>
      </c>
    </row>
    <row r="18334" spans="1:17" x14ac:dyDescent="0.3">
      <c r="A18334" t="s">
        <v>70749</v>
      </c>
      <c r="B18334" t="s">
        <v>70750</v>
      </c>
      <c r="C18334" s="1" t="str">
        <f t="shared" si="2695"/>
        <v>21:0802</v>
      </c>
      <c r="D18334" s="1" t="str">
        <f t="shared" si="2696"/>
        <v>21:0225</v>
      </c>
      <c r="E18334" t="s">
        <v>70751</v>
      </c>
      <c r="F18334" t="s">
        <v>70752</v>
      </c>
      <c r="H18334">
        <v>45.173667700000003</v>
      </c>
      <c r="I18334">
        <v>-66.884846100000004</v>
      </c>
      <c r="J18334" s="1" t="str">
        <f t="shared" si="2693"/>
        <v>Fluid (stream)</v>
      </c>
      <c r="K18334" s="1" t="str">
        <f t="shared" si="2694"/>
        <v>Untreated Water</v>
      </c>
      <c r="L18334">
        <v>38</v>
      </c>
      <c r="M18334" t="s">
        <v>11397</v>
      </c>
      <c r="N18334">
        <v>668</v>
      </c>
      <c r="O18334">
        <v>0.12</v>
      </c>
      <c r="P18334">
        <v>170</v>
      </c>
      <c r="Q18334">
        <v>5.5</v>
      </c>
    </row>
    <row r="18335" spans="1:17" x14ac:dyDescent="0.3">
      <c r="A18335" t="s">
        <v>70753</v>
      </c>
      <c r="B18335" t="s">
        <v>70754</v>
      </c>
      <c r="C18335" s="1" t="str">
        <f t="shared" si="2695"/>
        <v>21:0802</v>
      </c>
      <c r="D18335" s="1" t="str">
        <f t="shared" si="2696"/>
        <v>21:0225</v>
      </c>
      <c r="E18335" t="s">
        <v>70755</v>
      </c>
      <c r="F18335" t="s">
        <v>70756</v>
      </c>
      <c r="H18335">
        <v>45.1771624</v>
      </c>
      <c r="I18335">
        <v>-66.867051500000002</v>
      </c>
      <c r="J18335" s="1" t="str">
        <f t="shared" si="2693"/>
        <v>Fluid (stream)</v>
      </c>
      <c r="K18335" s="1" t="str">
        <f t="shared" si="2694"/>
        <v>Untreated Water</v>
      </c>
      <c r="L18335">
        <v>38</v>
      </c>
      <c r="M18335" t="s">
        <v>11431</v>
      </c>
      <c r="N18335">
        <v>669</v>
      </c>
      <c r="O18335">
        <v>0.37</v>
      </c>
      <c r="P18335">
        <v>240</v>
      </c>
      <c r="Q18335">
        <v>5.4</v>
      </c>
    </row>
    <row r="18336" spans="1:17" x14ac:dyDescent="0.3">
      <c r="A18336" t="s">
        <v>70757</v>
      </c>
      <c r="B18336" t="s">
        <v>70758</v>
      </c>
      <c r="C18336" s="1" t="str">
        <f t="shared" si="2695"/>
        <v>21:0802</v>
      </c>
      <c r="D18336" s="1" t="str">
        <f t="shared" si="2696"/>
        <v>21:0225</v>
      </c>
      <c r="E18336" t="s">
        <v>70755</v>
      </c>
      <c r="F18336" t="s">
        <v>70759</v>
      </c>
      <c r="H18336">
        <v>45.1771624</v>
      </c>
      <c r="I18336">
        <v>-66.867051500000002</v>
      </c>
      <c r="J18336" s="1" t="str">
        <f t="shared" si="2693"/>
        <v>Fluid (stream)</v>
      </c>
      <c r="K18336" s="1" t="str">
        <f t="shared" si="2694"/>
        <v>Untreated Water</v>
      </c>
      <c r="L18336">
        <v>38</v>
      </c>
      <c r="M18336" t="s">
        <v>11435</v>
      </c>
      <c r="N18336">
        <v>670</v>
      </c>
      <c r="O18336">
        <v>0.37</v>
      </c>
      <c r="P18336">
        <v>280</v>
      </c>
      <c r="Q18336">
        <v>5.3</v>
      </c>
    </row>
    <row r="18337" spans="1:17" x14ac:dyDescent="0.3">
      <c r="A18337" t="s">
        <v>70760</v>
      </c>
      <c r="B18337" t="s">
        <v>70761</v>
      </c>
      <c r="C18337" s="1" t="str">
        <f t="shared" si="2695"/>
        <v>21:0802</v>
      </c>
      <c r="D18337" s="1" t="str">
        <f t="shared" si="2696"/>
        <v>21:0225</v>
      </c>
      <c r="E18337" t="s">
        <v>70762</v>
      </c>
      <c r="F18337" t="s">
        <v>70763</v>
      </c>
      <c r="H18337">
        <v>45.092861900000003</v>
      </c>
      <c r="I18337">
        <v>-66.847053299999999</v>
      </c>
      <c r="J18337" s="1" t="str">
        <f t="shared" si="2693"/>
        <v>Fluid (stream)</v>
      </c>
      <c r="K18337" s="1" t="str">
        <f t="shared" si="2694"/>
        <v>Untreated Water</v>
      </c>
      <c r="L18337">
        <v>38</v>
      </c>
      <c r="M18337" t="s">
        <v>11402</v>
      </c>
      <c r="N18337">
        <v>671</v>
      </c>
      <c r="O18337">
        <v>2.5000000000000001E-2</v>
      </c>
      <c r="P18337">
        <v>50</v>
      </c>
      <c r="Q18337">
        <v>5.3</v>
      </c>
    </row>
    <row r="18338" spans="1:17" x14ac:dyDescent="0.3">
      <c r="A18338" t="s">
        <v>70764</v>
      </c>
      <c r="B18338" t="s">
        <v>70765</v>
      </c>
      <c r="C18338" s="1" t="str">
        <f t="shared" si="2695"/>
        <v>21:0802</v>
      </c>
      <c r="D18338" s="1" t="str">
        <f t="shared" si="2696"/>
        <v>21:0225</v>
      </c>
      <c r="E18338" t="s">
        <v>70766</v>
      </c>
      <c r="F18338" t="s">
        <v>70767</v>
      </c>
      <c r="H18338">
        <v>45.089564099999997</v>
      </c>
      <c r="I18338">
        <v>-66.841649599999997</v>
      </c>
      <c r="J18338" s="1" t="str">
        <f t="shared" si="2693"/>
        <v>Fluid (stream)</v>
      </c>
      <c r="K18338" s="1" t="str">
        <f t="shared" si="2694"/>
        <v>Untreated Water</v>
      </c>
      <c r="L18338">
        <v>38</v>
      </c>
      <c r="M18338" t="s">
        <v>11411</v>
      </c>
      <c r="N18338">
        <v>672</v>
      </c>
      <c r="O18338">
        <v>0.25</v>
      </c>
      <c r="P18338">
        <v>40</v>
      </c>
      <c r="Q18338">
        <v>5.7</v>
      </c>
    </row>
    <row r="18339" spans="1:17" x14ac:dyDescent="0.3">
      <c r="A18339" t="s">
        <v>70768</v>
      </c>
      <c r="B18339" t="s">
        <v>70769</v>
      </c>
      <c r="C18339" s="1" t="str">
        <f t="shared" si="2695"/>
        <v>21:0802</v>
      </c>
      <c r="D18339" s="1" t="str">
        <f t="shared" si="2696"/>
        <v>21:0225</v>
      </c>
      <c r="E18339" t="s">
        <v>70770</v>
      </c>
      <c r="F18339" t="s">
        <v>70771</v>
      </c>
      <c r="H18339">
        <v>45.087362499999998</v>
      </c>
      <c r="I18339">
        <v>-66.872051299999995</v>
      </c>
      <c r="J18339" s="1" t="str">
        <f t="shared" si="2693"/>
        <v>Fluid (stream)</v>
      </c>
      <c r="K18339" s="1" t="str">
        <f t="shared" si="2694"/>
        <v>Untreated Water</v>
      </c>
      <c r="L18339">
        <v>38</v>
      </c>
      <c r="M18339" t="s">
        <v>11416</v>
      </c>
      <c r="N18339">
        <v>673</v>
      </c>
      <c r="O18339">
        <v>2.5000000000000001E-2</v>
      </c>
      <c r="P18339">
        <v>40</v>
      </c>
      <c r="Q18339">
        <v>5.7</v>
      </c>
    </row>
    <row r="18340" spans="1:17" hidden="1" x14ac:dyDescent="0.3">
      <c r="A18340" t="s">
        <v>70772</v>
      </c>
      <c r="B18340" t="s">
        <v>70773</v>
      </c>
      <c r="C18340" s="1" t="str">
        <f t="shared" si="2695"/>
        <v>21:0802</v>
      </c>
      <c r="D18340" s="1" t="str">
        <f t="shared" ref="D18340:D18346" si="2697">HYPERLINK("http://geochem.nrcan.gc.ca/cdogs/content/svy/svy210227_e.htm", "21:0227")</f>
        <v>21:0227</v>
      </c>
      <c r="E18340" t="s">
        <v>70774</v>
      </c>
      <c r="F18340" t="s">
        <v>70775</v>
      </c>
      <c r="H18340">
        <v>45.251270099999999</v>
      </c>
      <c r="I18340">
        <v>-66.960950400000002</v>
      </c>
      <c r="J18340" s="1" t="str">
        <f t="shared" si="2693"/>
        <v>Fluid (stream)</v>
      </c>
      <c r="K18340" s="1" t="str">
        <f t="shared" si="2694"/>
        <v>Untreated Water</v>
      </c>
      <c r="L18340">
        <v>38</v>
      </c>
      <c r="M18340" t="s">
        <v>11421</v>
      </c>
      <c r="N18340">
        <v>674</v>
      </c>
      <c r="O18340">
        <v>2.5000000000000001E-2</v>
      </c>
      <c r="P18340">
        <v>30</v>
      </c>
      <c r="Q18340">
        <v>5.7</v>
      </c>
    </row>
    <row r="18341" spans="1:17" hidden="1" x14ac:dyDescent="0.3">
      <c r="A18341" t="s">
        <v>70776</v>
      </c>
      <c r="B18341" t="s">
        <v>70777</v>
      </c>
      <c r="C18341" s="1" t="str">
        <f t="shared" si="2695"/>
        <v>21:0802</v>
      </c>
      <c r="D18341" s="1" t="str">
        <f t="shared" si="2697"/>
        <v>21:0227</v>
      </c>
      <c r="E18341" t="s">
        <v>70778</v>
      </c>
      <c r="F18341" t="s">
        <v>70779</v>
      </c>
      <c r="H18341">
        <v>45.263065699999999</v>
      </c>
      <c r="I18341">
        <v>-66.961649499999993</v>
      </c>
      <c r="J18341" s="1" t="str">
        <f t="shared" si="2693"/>
        <v>Fluid (stream)</v>
      </c>
      <c r="K18341" s="1" t="str">
        <f t="shared" si="2694"/>
        <v>Untreated Water</v>
      </c>
      <c r="L18341">
        <v>38</v>
      </c>
      <c r="M18341" t="s">
        <v>11426</v>
      </c>
      <c r="N18341">
        <v>675</v>
      </c>
      <c r="O18341">
        <v>0.37</v>
      </c>
      <c r="P18341">
        <v>80</v>
      </c>
      <c r="Q18341">
        <v>5.6</v>
      </c>
    </row>
    <row r="18342" spans="1:17" hidden="1" x14ac:dyDescent="0.3">
      <c r="A18342" t="s">
        <v>70780</v>
      </c>
      <c r="B18342" t="s">
        <v>70781</v>
      </c>
      <c r="C18342" s="1" t="str">
        <f t="shared" si="2695"/>
        <v>21:0802</v>
      </c>
      <c r="D18342" s="1" t="str">
        <f t="shared" si="2697"/>
        <v>21:0227</v>
      </c>
      <c r="E18342" t="s">
        <v>70782</v>
      </c>
      <c r="F18342" t="s">
        <v>70783</v>
      </c>
      <c r="H18342">
        <v>45.2643664</v>
      </c>
      <c r="I18342">
        <v>-66.951839199999995</v>
      </c>
      <c r="J18342" s="1" t="str">
        <f t="shared" si="2693"/>
        <v>Fluid (stream)</v>
      </c>
      <c r="K18342" s="1" t="str">
        <f t="shared" si="2694"/>
        <v>Untreated Water</v>
      </c>
      <c r="L18342">
        <v>38</v>
      </c>
      <c r="M18342" t="s">
        <v>11440</v>
      </c>
      <c r="N18342">
        <v>676</v>
      </c>
      <c r="O18342">
        <v>2.5000000000000001E-2</v>
      </c>
      <c r="P18342">
        <v>50</v>
      </c>
      <c r="Q18342">
        <v>5.3</v>
      </c>
    </row>
    <row r="18343" spans="1:17" hidden="1" x14ac:dyDescent="0.3">
      <c r="A18343" t="s">
        <v>70784</v>
      </c>
      <c r="B18343" t="s">
        <v>70785</v>
      </c>
      <c r="C18343" s="1" t="str">
        <f t="shared" si="2695"/>
        <v>21:0802</v>
      </c>
      <c r="D18343" s="1" t="str">
        <f t="shared" si="2697"/>
        <v>21:0227</v>
      </c>
      <c r="E18343" t="s">
        <v>70786</v>
      </c>
      <c r="F18343" t="s">
        <v>70787</v>
      </c>
      <c r="H18343">
        <v>45.270064699999999</v>
      </c>
      <c r="I18343">
        <v>-66.942340900000005</v>
      </c>
      <c r="J18343" s="1" t="str">
        <f t="shared" si="2693"/>
        <v>Fluid (stream)</v>
      </c>
      <c r="K18343" s="1" t="str">
        <f t="shared" si="2694"/>
        <v>Untreated Water</v>
      </c>
      <c r="L18343">
        <v>38</v>
      </c>
      <c r="M18343" t="s">
        <v>11445</v>
      </c>
      <c r="N18343">
        <v>677</v>
      </c>
      <c r="O18343">
        <v>2.5000000000000001E-2</v>
      </c>
      <c r="P18343">
        <v>70</v>
      </c>
      <c r="Q18343">
        <v>5.2</v>
      </c>
    </row>
    <row r="18344" spans="1:17" hidden="1" x14ac:dyDescent="0.3">
      <c r="A18344" t="s">
        <v>70788</v>
      </c>
      <c r="B18344" t="s">
        <v>70789</v>
      </c>
      <c r="C18344" s="1" t="str">
        <f t="shared" si="2695"/>
        <v>21:0802</v>
      </c>
      <c r="D18344" s="1" t="str">
        <f t="shared" si="2697"/>
        <v>21:0227</v>
      </c>
      <c r="E18344" t="s">
        <v>70790</v>
      </c>
      <c r="F18344" t="s">
        <v>70791</v>
      </c>
      <c r="H18344">
        <v>45.261267599999996</v>
      </c>
      <c r="I18344">
        <v>-66.931748799999994</v>
      </c>
      <c r="J18344" s="1" t="str">
        <f t="shared" si="2693"/>
        <v>Fluid (stream)</v>
      </c>
      <c r="K18344" s="1" t="str">
        <f t="shared" si="2694"/>
        <v>Untreated Water</v>
      </c>
      <c r="L18344">
        <v>38</v>
      </c>
      <c r="M18344" t="s">
        <v>11450</v>
      </c>
      <c r="N18344">
        <v>678</v>
      </c>
      <c r="O18344">
        <v>0.67</v>
      </c>
      <c r="P18344">
        <v>60</v>
      </c>
      <c r="Q18344">
        <v>5</v>
      </c>
    </row>
    <row r="18345" spans="1:17" hidden="1" x14ac:dyDescent="0.3">
      <c r="A18345" t="s">
        <v>70792</v>
      </c>
      <c r="B18345" t="s">
        <v>70793</v>
      </c>
      <c r="C18345" s="1" t="str">
        <f t="shared" si="2695"/>
        <v>21:0802</v>
      </c>
      <c r="D18345" s="1" t="str">
        <f t="shared" si="2697"/>
        <v>21:0227</v>
      </c>
      <c r="E18345" t="s">
        <v>70794</v>
      </c>
      <c r="F18345" t="s">
        <v>70795</v>
      </c>
      <c r="H18345">
        <v>45.275868299999999</v>
      </c>
      <c r="I18345">
        <v>-66.931243199999997</v>
      </c>
      <c r="J18345" s="1" t="str">
        <f t="shared" si="2693"/>
        <v>Fluid (stream)</v>
      </c>
      <c r="K18345" s="1" t="str">
        <f t="shared" si="2694"/>
        <v>Untreated Water</v>
      </c>
      <c r="L18345">
        <v>38</v>
      </c>
      <c r="M18345" t="s">
        <v>11460</v>
      </c>
      <c r="N18345">
        <v>679</v>
      </c>
      <c r="O18345">
        <v>0.5</v>
      </c>
      <c r="P18345">
        <v>80</v>
      </c>
      <c r="Q18345">
        <v>4.9000000000000004</v>
      </c>
    </row>
    <row r="18346" spans="1:17" hidden="1" x14ac:dyDescent="0.3">
      <c r="A18346" t="s">
        <v>70796</v>
      </c>
      <c r="B18346" t="s">
        <v>70797</v>
      </c>
      <c r="C18346" s="1" t="str">
        <f t="shared" si="2695"/>
        <v>21:0802</v>
      </c>
      <c r="D18346" s="1" t="str">
        <f t="shared" si="2697"/>
        <v>21:0227</v>
      </c>
      <c r="E18346" t="s">
        <v>70798</v>
      </c>
      <c r="F18346" t="s">
        <v>70799</v>
      </c>
      <c r="H18346">
        <v>45.257465600000003</v>
      </c>
      <c r="I18346">
        <v>-66.914745199999999</v>
      </c>
      <c r="J18346" s="1" t="str">
        <f t="shared" si="2693"/>
        <v>Fluid (stream)</v>
      </c>
      <c r="K18346" s="1" t="str">
        <f t="shared" si="2694"/>
        <v>Untreated Water</v>
      </c>
      <c r="L18346">
        <v>38</v>
      </c>
      <c r="M18346" t="s">
        <v>11465</v>
      </c>
      <c r="N18346">
        <v>680</v>
      </c>
      <c r="O18346">
        <v>2.5000000000000001E-2</v>
      </c>
      <c r="P18346">
        <v>60</v>
      </c>
      <c r="Q18346">
        <v>4.9000000000000004</v>
      </c>
    </row>
    <row r="18347" spans="1:17" x14ac:dyDescent="0.3">
      <c r="A18347" t="s">
        <v>70800</v>
      </c>
      <c r="B18347" t="s">
        <v>70801</v>
      </c>
      <c r="C18347" s="1" t="str">
        <f t="shared" si="2695"/>
        <v>21:0802</v>
      </c>
      <c r="D18347" s="1" t="str">
        <f>HYPERLINK("http://geochem.nrcan.gc.ca/cdogs/content/svy/svy210225_e.htm", "21:0225")</f>
        <v>21:0225</v>
      </c>
      <c r="E18347" t="s">
        <v>70802</v>
      </c>
      <c r="F18347" t="s">
        <v>70803</v>
      </c>
      <c r="H18347">
        <v>45.248365300000003</v>
      </c>
      <c r="I18347">
        <v>-66.899047600000003</v>
      </c>
      <c r="J18347" s="1" t="str">
        <f t="shared" si="2693"/>
        <v>Fluid (stream)</v>
      </c>
      <c r="K18347" s="1" t="str">
        <f t="shared" si="2694"/>
        <v>Untreated Water</v>
      </c>
      <c r="L18347">
        <v>38</v>
      </c>
      <c r="M18347" t="s">
        <v>11470</v>
      </c>
      <c r="N18347">
        <v>681</v>
      </c>
      <c r="O18347">
        <v>2.5000000000000001E-2</v>
      </c>
      <c r="P18347">
        <v>80</v>
      </c>
      <c r="Q18347">
        <v>4.3</v>
      </c>
    </row>
    <row r="18348" spans="1:17" hidden="1" x14ac:dyDescent="0.3">
      <c r="A18348" t="s">
        <v>70804</v>
      </c>
      <c r="B18348" t="s">
        <v>70805</v>
      </c>
      <c r="C18348" s="1" t="str">
        <f t="shared" si="2695"/>
        <v>21:0802</v>
      </c>
      <c r="D18348" s="1" t="str">
        <f t="shared" ref="D18348:D18375" si="2698">HYPERLINK("http://geochem.nrcan.gc.ca/cdogs/content/svy/svy210227_e.htm", "21:0227")</f>
        <v>21:0227</v>
      </c>
      <c r="E18348" t="s">
        <v>70806</v>
      </c>
      <c r="F18348" t="s">
        <v>70807</v>
      </c>
      <c r="H18348">
        <v>45.316571699999997</v>
      </c>
      <c r="I18348">
        <v>-66.928140099999993</v>
      </c>
      <c r="J18348" s="1" t="str">
        <f t="shared" si="2693"/>
        <v>Fluid (stream)</v>
      </c>
      <c r="K18348" s="1" t="str">
        <f t="shared" si="2694"/>
        <v>Untreated Water</v>
      </c>
      <c r="L18348">
        <v>38</v>
      </c>
      <c r="M18348" t="s">
        <v>11475</v>
      </c>
      <c r="N18348">
        <v>682</v>
      </c>
      <c r="O18348">
        <v>0.1</v>
      </c>
      <c r="P18348">
        <v>60</v>
      </c>
      <c r="Q18348">
        <v>4.8</v>
      </c>
    </row>
    <row r="18349" spans="1:17" hidden="1" x14ac:dyDescent="0.3">
      <c r="A18349" t="s">
        <v>70808</v>
      </c>
      <c r="B18349" t="s">
        <v>70809</v>
      </c>
      <c r="C18349" s="1" t="str">
        <f t="shared" si="2695"/>
        <v>21:0802</v>
      </c>
      <c r="D18349" s="1" t="str">
        <f t="shared" si="2698"/>
        <v>21:0227</v>
      </c>
      <c r="E18349" t="s">
        <v>70810</v>
      </c>
      <c r="F18349" t="s">
        <v>70811</v>
      </c>
      <c r="H18349">
        <v>45.307463200000001</v>
      </c>
      <c r="I18349">
        <v>-66.914848599999999</v>
      </c>
      <c r="J18349" s="1" t="str">
        <f t="shared" si="2693"/>
        <v>Fluid (stream)</v>
      </c>
      <c r="K18349" s="1" t="str">
        <f t="shared" si="2694"/>
        <v>Untreated Water</v>
      </c>
      <c r="L18349">
        <v>38</v>
      </c>
      <c r="M18349" t="s">
        <v>11480</v>
      </c>
      <c r="N18349">
        <v>683</v>
      </c>
      <c r="O18349">
        <v>0.1</v>
      </c>
      <c r="P18349">
        <v>50</v>
      </c>
      <c r="Q18349">
        <v>4.9000000000000004</v>
      </c>
    </row>
    <row r="18350" spans="1:17" hidden="1" x14ac:dyDescent="0.3">
      <c r="A18350" t="s">
        <v>70812</v>
      </c>
      <c r="B18350" t="s">
        <v>70813</v>
      </c>
      <c r="C18350" s="1" t="str">
        <f t="shared" si="2695"/>
        <v>21:0802</v>
      </c>
      <c r="D18350" s="1" t="str">
        <f t="shared" si="2698"/>
        <v>21:0227</v>
      </c>
      <c r="E18350" t="s">
        <v>70814</v>
      </c>
      <c r="F18350" t="s">
        <v>70815</v>
      </c>
      <c r="H18350">
        <v>45.305164099999999</v>
      </c>
      <c r="I18350">
        <v>-66.903337899999997</v>
      </c>
      <c r="J18350" s="1" t="str">
        <f t="shared" si="2693"/>
        <v>Fluid (stream)</v>
      </c>
      <c r="K18350" s="1" t="str">
        <f t="shared" si="2694"/>
        <v>Untreated Water</v>
      </c>
      <c r="L18350">
        <v>38</v>
      </c>
      <c r="M18350" t="s">
        <v>12548</v>
      </c>
      <c r="N18350">
        <v>684</v>
      </c>
      <c r="O18350">
        <v>0.37</v>
      </c>
      <c r="P18350">
        <v>70</v>
      </c>
      <c r="Q18350">
        <v>5</v>
      </c>
    </row>
    <row r="18351" spans="1:17" hidden="1" x14ac:dyDescent="0.3">
      <c r="A18351" t="s">
        <v>70816</v>
      </c>
      <c r="B18351" t="s">
        <v>70817</v>
      </c>
      <c r="C18351" s="1" t="str">
        <f t="shared" si="2695"/>
        <v>21:0802</v>
      </c>
      <c r="D18351" s="1" t="str">
        <f t="shared" si="2698"/>
        <v>21:0227</v>
      </c>
      <c r="E18351" t="s">
        <v>70818</v>
      </c>
      <c r="F18351" t="s">
        <v>70819</v>
      </c>
      <c r="H18351">
        <v>45.297666800000002</v>
      </c>
      <c r="I18351">
        <v>-66.906344099999998</v>
      </c>
      <c r="J18351" s="1" t="str">
        <f t="shared" si="2693"/>
        <v>Fluid (stream)</v>
      </c>
      <c r="K18351" s="1" t="str">
        <f t="shared" si="2694"/>
        <v>Untreated Water</v>
      </c>
      <c r="L18351">
        <v>39</v>
      </c>
      <c r="M18351" t="s">
        <v>11392</v>
      </c>
      <c r="N18351">
        <v>685</v>
      </c>
      <c r="O18351">
        <v>0.62</v>
      </c>
      <c r="P18351">
        <v>100</v>
      </c>
      <c r="Q18351">
        <v>5.2</v>
      </c>
    </row>
    <row r="18352" spans="1:17" hidden="1" x14ac:dyDescent="0.3">
      <c r="A18352" t="s">
        <v>70820</v>
      </c>
      <c r="B18352" t="s">
        <v>70821</v>
      </c>
      <c r="C18352" s="1" t="str">
        <f t="shared" si="2695"/>
        <v>21:0802</v>
      </c>
      <c r="D18352" s="1" t="str">
        <f t="shared" si="2698"/>
        <v>21:0227</v>
      </c>
      <c r="E18352" t="s">
        <v>70822</v>
      </c>
      <c r="F18352" t="s">
        <v>70823</v>
      </c>
      <c r="H18352">
        <v>45.271464000000002</v>
      </c>
      <c r="I18352">
        <v>-66.868439300000006</v>
      </c>
      <c r="J18352" s="1" t="str">
        <f t="shared" si="2693"/>
        <v>Fluid (stream)</v>
      </c>
      <c r="K18352" s="1" t="str">
        <f t="shared" si="2694"/>
        <v>Untreated Water</v>
      </c>
      <c r="L18352">
        <v>39</v>
      </c>
      <c r="M18352" t="s">
        <v>11397</v>
      </c>
      <c r="N18352">
        <v>686</v>
      </c>
      <c r="O18352">
        <v>0.1</v>
      </c>
      <c r="P18352">
        <v>80</v>
      </c>
      <c r="Q18352">
        <v>6.3</v>
      </c>
    </row>
    <row r="18353" spans="1:17" hidden="1" x14ac:dyDescent="0.3">
      <c r="A18353" t="s">
        <v>70824</v>
      </c>
      <c r="B18353" t="s">
        <v>70825</v>
      </c>
      <c r="C18353" s="1" t="str">
        <f t="shared" si="2695"/>
        <v>21:0802</v>
      </c>
      <c r="D18353" s="1" t="str">
        <f t="shared" si="2698"/>
        <v>21:0227</v>
      </c>
      <c r="E18353" t="s">
        <v>70826</v>
      </c>
      <c r="F18353" t="s">
        <v>70827</v>
      </c>
      <c r="H18353">
        <v>45.279867400000001</v>
      </c>
      <c r="I18353">
        <v>-66.882736100000002</v>
      </c>
      <c r="J18353" s="1" t="str">
        <f t="shared" si="2693"/>
        <v>Fluid (stream)</v>
      </c>
      <c r="K18353" s="1" t="str">
        <f t="shared" si="2694"/>
        <v>Untreated Water</v>
      </c>
      <c r="L18353">
        <v>39</v>
      </c>
      <c r="M18353" t="s">
        <v>11402</v>
      </c>
      <c r="N18353">
        <v>687</v>
      </c>
      <c r="O18353">
        <v>0.1</v>
      </c>
      <c r="P18353">
        <v>70</v>
      </c>
      <c r="Q18353">
        <v>5.0999999999999996</v>
      </c>
    </row>
    <row r="18354" spans="1:17" hidden="1" x14ac:dyDescent="0.3">
      <c r="A18354" t="s">
        <v>70828</v>
      </c>
      <c r="B18354" t="s">
        <v>70829</v>
      </c>
      <c r="C18354" s="1" t="str">
        <f t="shared" si="2695"/>
        <v>21:0802</v>
      </c>
      <c r="D18354" s="1" t="str">
        <f t="shared" si="2698"/>
        <v>21:0227</v>
      </c>
      <c r="E18354" t="s">
        <v>70830</v>
      </c>
      <c r="F18354" t="s">
        <v>70831</v>
      </c>
      <c r="H18354">
        <v>45.298264799999998</v>
      </c>
      <c r="I18354">
        <v>-66.859436900000006</v>
      </c>
      <c r="J18354" s="1" t="str">
        <f t="shared" si="2693"/>
        <v>Fluid (stream)</v>
      </c>
      <c r="K18354" s="1" t="str">
        <f t="shared" si="2694"/>
        <v>Untreated Water</v>
      </c>
      <c r="L18354">
        <v>39</v>
      </c>
      <c r="M18354" t="s">
        <v>11431</v>
      </c>
      <c r="N18354">
        <v>688</v>
      </c>
      <c r="O18354">
        <v>2.5000000000000001E-2</v>
      </c>
      <c r="P18354">
        <v>40</v>
      </c>
      <c r="Q18354">
        <v>4.5999999999999996</v>
      </c>
    </row>
    <row r="18355" spans="1:17" hidden="1" x14ac:dyDescent="0.3">
      <c r="A18355" t="s">
        <v>70832</v>
      </c>
      <c r="B18355" t="s">
        <v>70833</v>
      </c>
      <c r="C18355" s="1" t="str">
        <f t="shared" si="2695"/>
        <v>21:0802</v>
      </c>
      <c r="D18355" s="1" t="str">
        <f t="shared" si="2698"/>
        <v>21:0227</v>
      </c>
      <c r="E18355" t="s">
        <v>70830</v>
      </c>
      <c r="F18355" t="s">
        <v>70834</v>
      </c>
      <c r="H18355">
        <v>45.298264799999998</v>
      </c>
      <c r="I18355">
        <v>-66.859436900000006</v>
      </c>
      <c r="J18355" s="1" t="str">
        <f t="shared" si="2693"/>
        <v>Fluid (stream)</v>
      </c>
      <c r="K18355" s="1" t="str">
        <f t="shared" si="2694"/>
        <v>Untreated Water</v>
      </c>
      <c r="L18355">
        <v>39</v>
      </c>
      <c r="M18355" t="s">
        <v>11435</v>
      </c>
      <c r="N18355">
        <v>689</v>
      </c>
      <c r="O18355">
        <v>2.5000000000000001E-2</v>
      </c>
      <c r="P18355">
        <v>60</v>
      </c>
      <c r="Q18355">
        <v>4.5</v>
      </c>
    </row>
    <row r="18356" spans="1:17" hidden="1" x14ac:dyDescent="0.3">
      <c r="A18356" t="s">
        <v>70835</v>
      </c>
      <c r="B18356" t="s">
        <v>70836</v>
      </c>
      <c r="C18356" s="1" t="str">
        <f t="shared" si="2695"/>
        <v>21:0802</v>
      </c>
      <c r="D18356" s="1" t="str">
        <f t="shared" si="2698"/>
        <v>21:0227</v>
      </c>
      <c r="E18356" t="s">
        <v>70837</v>
      </c>
      <c r="F18356" t="s">
        <v>70838</v>
      </c>
      <c r="H18356">
        <v>45.364467400000002</v>
      </c>
      <c r="I18356">
        <v>-66.857335800000001</v>
      </c>
      <c r="J18356" s="1" t="str">
        <f t="shared" si="2693"/>
        <v>Fluid (stream)</v>
      </c>
      <c r="K18356" s="1" t="str">
        <f t="shared" si="2694"/>
        <v>Untreated Water</v>
      </c>
      <c r="L18356">
        <v>39</v>
      </c>
      <c r="M18356" t="s">
        <v>11411</v>
      </c>
      <c r="N18356">
        <v>690</v>
      </c>
      <c r="O18356">
        <v>2.5000000000000001E-2</v>
      </c>
      <c r="P18356">
        <v>60</v>
      </c>
      <c r="Q18356">
        <v>5.0999999999999996</v>
      </c>
    </row>
    <row r="18357" spans="1:17" hidden="1" x14ac:dyDescent="0.3">
      <c r="A18357" t="s">
        <v>70839</v>
      </c>
      <c r="B18357" t="s">
        <v>70840</v>
      </c>
      <c r="C18357" s="1" t="str">
        <f t="shared" si="2695"/>
        <v>21:0802</v>
      </c>
      <c r="D18357" s="1" t="str">
        <f t="shared" si="2698"/>
        <v>21:0227</v>
      </c>
      <c r="E18357" t="s">
        <v>70841</v>
      </c>
      <c r="F18357" t="s">
        <v>70842</v>
      </c>
      <c r="H18357">
        <v>45.367666300000003</v>
      </c>
      <c r="I18357">
        <v>-66.857036300000004</v>
      </c>
      <c r="J18357" s="1" t="str">
        <f t="shared" si="2693"/>
        <v>Fluid (stream)</v>
      </c>
      <c r="K18357" s="1" t="str">
        <f t="shared" si="2694"/>
        <v>Untreated Water</v>
      </c>
      <c r="L18357">
        <v>39</v>
      </c>
      <c r="M18357" t="s">
        <v>11416</v>
      </c>
      <c r="N18357">
        <v>691</v>
      </c>
      <c r="O18357">
        <v>2.5000000000000001E-2</v>
      </c>
      <c r="P18357">
        <v>70</v>
      </c>
      <c r="Q18357">
        <v>5.5</v>
      </c>
    </row>
    <row r="18358" spans="1:17" hidden="1" x14ac:dyDescent="0.3">
      <c r="A18358" t="s">
        <v>70843</v>
      </c>
      <c r="B18358" t="s">
        <v>70844</v>
      </c>
      <c r="C18358" s="1" t="str">
        <f t="shared" si="2695"/>
        <v>21:0802</v>
      </c>
      <c r="D18358" s="1" t="str">
        <f t="shared" si="2698"/>
        <v>21:0227</v>
      </c>
      <c r="E18358" t="s">
        <v>70845</v>
      </c>
      <c r="F18358" t="s">
        <v>70846</v>
      </c>
      <c r="H18358">
        <v>45.257669100000001</v>
      </c>
      <c r="I18358">
        <v>-67.035839899999999</v>
      </c>
      <c r="J18358" s="1" t="str">
        <f t="shared" si="2693"/>
        <v>Fluid (stream)</v>
      </c>
      <c r="K18358" s="1" t="str">
        <f t="shared" si="2694"/>
        <v>Untreated Water</v>
      </c>
      <c r="L18358">
        <v>39</v>
      </c>
      <c r="M18358" t="s">
        <v>11421</v>
      </c>
      <c r="N18358">
        <v>692</v>
      </c>
      <c r="O18358">
        <v>2.5000000000000001E-2</v>
      </c>
      <c r="P18358">
        <v>90</v>
      </c>
      <c r="Q18358">
        <v>5.5</v>
      </c>
    </row>
    <row r="18359" spans="1:17" hidden="1" x14ac:dyDescent="0.3">
      <c r="A18359" t="s">
        <v>70847</v>
      </c>
      <c r="B18359" t="s">
        <v>70848</v>
      </c>
      <c r="C18359" s="1" t="str">
        <f t="shared" si="2695"/>
        <v>21:0802</v>
      </c>
      <c r="D18359" s="1" t="str">
        <f t="shared" si="2698"/>
        <v>21:0227</v>
      </c>
      <c r="E18359" t="s">
        <v>70849</v>
      </c>
      <c r="F18359" t="s">
        <v>70850</v>
      </c>
      <c r="H18359">
        <v>45.252863400000003</v>
      </c>
      <c r="I18359">
        <v>-67.047449499999999</v>
      </c>
      <c r="J18359" s="1" t="str">
        <f t="shared" si="2693"/>
        <v>Fluid (stream)</v>
      </c>
      <c r="K18359" s="1" t="str">
        <f t="shared" si="2694"/>
        <v>Untreated Water</v>
      </c>
      <c r="L18359">
        <v>39</v>
      </c>
      <c r="M18359" t="s">
        <v>11426</v>
      </c>
      <c r="N18359">
        <v>693</v>
      </c>
      <c r="O18359">
        <v>2.5000000000000001E-2</v>
      </c>
      <c r="P18359">
        <v>90</v>
      </c>
      <c r="Q18359">
        <v>5.6</v>
      </c>
    </row>
    <row r="18360" spans="1:17" hidden="1" x14ac:dyDescent="0.3">
      <c r="A18360" t="s">
        <v>70851</v>
      </c>
      <c r="B18360" t="s">
        <v>70852</v>
      </c>
      <c r="C18360" s="1" t="str">
        <f t="shared" si="2695"/>
        <v>21:0802</v>
      </c>
      <c r="D18360" s="1" t="str">
        <f t="shared" si="2698"/>
        <v>21:0227</v>
      </c>
      <c r="E18360" t="s">
        <v>70853</v>
      </c>
      <c r="F18360" t="s">
        <v>70854</v>
      </c>
      <c r="H18360">
        <v>45.252670100000003</v>
      </c>
      <c r="I18360">
        <v>-67.037745299999997</v>
      </c>
      <c r="J18360" s="1" t="str">
        <f t="shared" si="2693"/>
        <v>Fluid (stream)</v>
      </c>
      <c r="K18360" s="1" t="str">
        <f t="shared" si="2694"/>
        <v>Untreated Water</v>
      </c>
      <c r="L18360">
        <v>39</v>
      </c>
      <c r="M18360" t="s">
        <v>11440</v>
      </c>
      <c r="N18360">
        <v>694</v>
      </c>
      <c r="O18360">
        <v>0.12</v>
      </c>
      <c r="P18360">
        <v>60</v>
      </c>
      <c r="Q18360">
        <v>5.8</v>
      </c>
    </row>
    <row r="18361" spans="1:17" hidden="1" x14ac:dyDescent="0.3">
      <c r="A18361" t="s">
        <v>70855</v>
      </c>
      <c r="B18361" t="s">
        <v>70856</v>
      </c>
      <c r="C18361" s="1" t="str">
        <f t="shared" si="2695"/>
        <v>21:0802</v>
      </c>
      <c r="D18361" s="1" t="str">
        <f t="shared" si="2698"/>
        <v>21:0227</v>
      </c>
      <c r="E18361" t="s">
        <v>70857</v>
      </c>
      <c r="F18361" t="s">
        <v>70858</v>
      </c>
      <c r="H18361">
        <v>45.256866100000003</v>
      </c>
      <c r="I18361">
        <v>-67.031547099999997</v>
      </c>
      <c r="J18361" s="1" t="str">
        <f t="shared" ref="J18361:J18424" si="2699">HYPERLINK("http://geochem.nrcan.gc.ca/cdogs/content/kwd/kwd020018_e.htm", "Fluid (stream)")</f>
        <v>Fluid (stream)</v>
      </c>
      <c r="K18361" s="1" t="str">
        <f t="shared" ref="K18361:K18424" si="2700">HYPERLINK("http://geochem.nrcan.gc.ca/cdogs/content/kwd/kwd080007_e.htm", "Untreated Water")</f>
        <v>Untreated Water</v>
      </c>
      <c r="L18361">
        <v>39</v>
      </c>
      <c r="M18361" t="s">
        <v>11445</v>
      </c>
      <c r="N18361">
        <v>695</v>
      </c>
      <c r="O18361">
        <v>2.5000000000000001E-2</v>
      </c>
      <c r="P18361">
        <v>50</v>
      </c>
      <c r="Q18361">
        <v>5.7</v>
      </c>
    </row>
    <row r="18362" spans="1:17" hidden="1" x14ac:dyDescent="0.3">
      <c r="A18362" t="s">
        <v>70859</v>
      </c>
      <c r="B18362" t="s">
        <v>70860</v>
      </c>
      <c r="C18362" s="1" t="str">
        <f t="shared" si="2695"/>
        <v>21:0802</v>
      </c>
      <c r="D18362" s="1" t="str">
        <f t="shared" si="2698"/>
        <v>21:0227</v>
      </c>
      <c r="E18362" t="s">
        <v>70861</v>
      </c>
      <c r="F18362" t="s">
        <v>70862</v>
      </c>
      <c r="H18362">
        <v>45.259263400000002</v>
      </c>
      <c r="I18362">
        <v>-67.083044999999998</v>
      </c>
      <c r="J18362" s="1" t="str">
        <f t="shared" si="2699"/>
        <v>Fluid (stream)</v>
      </c>
      <c r="K18362" s="1" t="str">
        <f t="shared" si="2700"/>
        <v>Untreated Water</v>
      </c>
      <c r="L18362">
        <v>39</v>
      </c>
      <c r="M18362" t="s">
        <v>11450</v>
      </c>
      <c r="N18362">
        <v>696</v>
      </c>
      <c r="O18362">
        <v>2.5000000000000001E-2</v>
      </c>
      <c r="P18362">
        <v>50</v>
      </c>
      <c r="Q18362">
        <v>5.5</v>
      </c>
    </row>
    <row r="18363" spans="1:17" hidden="1" x14ac:dyDescent="0.3">
      <c r="A18363" t="s">
        <v>70863</v>
      </c>
      <c r="B18363" t="s">
        <v>70864</v>
      </c>
      <c r="C18363" s="1" t="str">
        <f t="shared" si="2695"/>
        <v>21:0802</v>
      </c>
      <c r="D18363" s="1" t="str">
        <f t="shared" si="2698"/>
        <v>21:0227</v>
      </c>
      <c r="E18363" t="s">
        <v>70865</v>
      </c>
      <c r="F18363" t="s">
        <v>70866</v>
      </c>
      <c r="H18363">
        <v>45.286664899999998</v>
      </c>
      <c r="I18363">
        <v>-67.097144799999995</v>
      </c>
      <c r="J18363" s="1" t="str">
        <f t="shared" si="2699"/>
        <v>Fluid (stream)</v>
      </c>
      <c r="K18363" s="1" t="str">
        <f t="shared" si="2700"/>
        <v>Untreated Water</v>
      </c>
      <c r="L18363">
        <v>39</v>
      </c>
      <c r="M18363" t="s">
        <v>11460</v>
      </c>
      <c r="N18363">
        <v>697</v>
      </c>
      <c r="O18363">
        <v>2.5000000000000001E-2</v>
      </c>
      <c r="P18363">
        <v>40</v>
      </c>
      <c r="Q18363">
        <v>5.2</v>
      </c>
    </row>
    <row r="18364" spans="1:17" hidden="1" x14ac:dyDescent="0.3">
      <c r="A18364" t="s">
        <v>70867</v>
      </c>
      <c r="B18364" t="s">
        <v>70868</v>
      </c>
      <c r="C18364" s="1" t="str">
        <f t="shared" si="2695"/>
        <v>21:0802</v>
      </c>
      <c r="D18364" s="1" t="str">
        <f t="shared" si="2698"/>
        <v>21:0227</v>
      </c>
      <c r="E18364" t="s">
        <v>70869</v>
      </c>
      <c r="F18364" t="s">
        <v>70870</v>
      </c>
      <c r="H18364">
        <v>45.257866900000003</v>
      </c>
      <c r="I18364">
        <v>-67.060048800000004</v>
      </c>
      <c r="J18364" s="1" t="str">
        <f t="shared" si="2699"/>
        <v>Fluid (stream)</v>
      </c>
      <c r="K18364" s="1" t="str">
        <f t="shared" si="2700"/>
        <v>Untreated Water</v>
      </c>
      <c r="L18364">
        <v>39</v>
      </c>
      <c r="M18364" t="s">
        <v>11465</v>
      </c>
      <c r="N18364">
        <v>698</v>
      </c>
      <c r="O18364">
        <v>2.5000000000000001E-2</v>
      </c>
      <c r="P18364">
        <v>130</v>
      </c>
      <c r="Q18364">
        <v>5.4</v>
      </c>
    </row>
    <row r="18365" spans="1:17" hidden="1" x14ac:dyDescent="0.3">
      <c r="A18365" t="s">
        <v>70871</v>
      </c>
      <c r="B18365" t="s">
        <v>70872</v>
      </c>
      <c r="C18365" s="1" t="str">
        <f t="shared" si="2695"/>
        <v>21:0802</v>
      </c>
      <c r="D18365" s="1" t="str">
        <f t="shared" si="2698"/>
        <v>21:0227</v>
      </c>
      <c r="E18365" t="s">
        <v>70873</v>
      </c>
      <c r="F18365" t="s">
        <v>70874</v>
      </c>
      <c r="H18365">
        <v>45.261971000000003</v>
      </c>
      <c r="I18365">
        <v>-67.060546400000007</v>
      </c>
      <c r="J18365" s="1" t="str">
        <f t="shared" si="2699"/>
        <v>Fluid (stream)</v>
      </c>
      <c r="K18365" s="1" t="str">
        <f t="shared" si="2700"/>
        <v>Untreated Water</v>
      </c>
      <c r="L18365">
        <v>39</v>
      </c>
      <c r="M18365" t="s">
        <v>11470</v>
      </c>
      <c r="N18365">
        <v>699</v>
      </c>
      <c r="O18365">
        <v>2.5000000000000001E-2</v>
      </c>
      <c r="P18365">
        <v>60</v>
      </c>
      <c r="Q18365">
        <v>5.5</v>
      </c>
    </row>
    <row r="18366" spans="1:17" hidden="1" x14ac:dyDescent="0.3">
      <c r="A18366" t="s">
        <v>70875</v>
      </c>
      <c r="B18366" t="s">
        <v>70876</v>
      </c>
      <c r="C18366" s="1" t="str">
        <f t="shared" si="2695"/>
        <v>21:0802</v>
      </c>
      <c r="D18366" s="1" t="str">
        <f t="shared" si="2698"/>
        <v>21:0227</v>
      </c>
      <c r="E18366" t="s">
        <v>70877</v>
      </c>
      <c r="F18366" t="s">
        <v>70878</v>
      </c>
      <c r="H18366">
        <v>45.2658706</v>
      </c>
      <c r="I18366">
        <v>-67.049043499999996</v>
      </c>
      <c r="J18366" s="1" t="str">
        <f t="shared" si="2699"/>
        <v>Fluid (stream)</v>
      </c>
      <c r="K18366" s="1" t="str">
        <f t="shared" si="2700"/>
        <v>Untreated Water</v>
      </c>
      <c r="L18366">
        <v>39</v>
      </c>
      <c r="M18366" t="s">
        <v>11475</v>
      </c>
      <c r="N18366">
        <v>700</v>
      </c>
      <c r="O18366">
        <v>2.5000000000000001E-2</v>
      </c>
      <c r="P18366">
        <v>40</v>
      </c>
      <c r="Q18366">
        <v>5.6</v>
      </c>
    </row>
    <row r="18367" spans="1:17" hidden="1" x14ac:dyDescent="0.3">
      <c r="A18367" t="s">
        <v>70879</v>
      </c>
      <c r="B18367" t="s">
        <v>70880</v>
      </c>
      <c r="C18367" s="1" t="str">
        <f t="shared" si="2695"/>
        <v>21:0802</v>
      </c>
      <c r="D18367" s="1" t="str">
        <f t="shared" si="2698"/>
        <v>21:0227</v>
      </c>
      <c r="E18367" t="s">
        <v>70881</v>
      </c>
      <c r="F18367" t="s">
        <v>70882</v>
      </c>
      <c r="H18367">
        <v>45.300562800000002</v>
      </c>
      <c r="I18367">
        <v>-67.094448499999999</v>
      </c>
      <c r="J18367" s="1" t="str">
        <f t="shared" si="2699"/>
        <v>Fluid (stream)</v>
      </c>
      <c r="K18367" s="1" t="str">
        <f t="shared" si="2700"/>
        <v>Untreated Water</v>
      </c>
      <c r="L18367">
        <v>39</v>
      </c>
      <c r="M18367" t="s">
        <v>11480</v>
      </c>
      <c r="N18367">
        <v>701</v>
      </c>
      <c r="O18367">
        <v>2.5000000000000001E-2</v>
      </c>
      <c r="P18367">
        <v>40</v>
      </c>
      <c r="Q18367">
        <v>5.6</v>
      </c>
    </row>
    <row r="18368" spans="1:17" hidden="1" x14ac:dyDescent="0.3">
      <c r="A18368" t="s">
        <v>70883</v>
      </c>
      <c r="B18368" t="s">
        <v>70884</v>
      </c>
      <c r="C18368" s="1" t="str">
        <f t="shared" si="2695"/>
        <v>21:0802</v>
      </c>
      <c r="D18368" s="1" t="str">
        <f t="shared" si="2698"/>
        <v>21:0227</v>
      </c>
      <c r="E18368" t="s">
        <v>70885</v>
      </c>
      <c r="F18368" t="s">
        <v>70886</v>
      </c>
      <c r="H18368">
        <v>45.310866500000003</v>
      </c>
      <c r="I18368">
        <v>-67.102944300000004</v>
      </c>
      <c r="J18368" s="1" t="str">
        <f t="shared" si="2699"/>
        <v>Fluid (stream)</v>
      </c>
      <c r="K18368" s="1" t="str">
        <f t="shared" si="2700"/>
        <v>Untreated Water</v>
      </c>
      <c r="L18368">
        <v>39</v>
      </c>
      <c r="M18368" t="s">
        <v>12548</v>
      </c>
      <c r="N18368">
        <v>702</v>
      </c>
      <c r="O18368">
        <v>2.5000000000000001E-2</v>
      </c>
      <c r="P18368">
        <v>40</v>
      </c>
      <c r="Q18368">
        <v>5.7</v>
      </c>
    </row>
    <row r="18369" spans="1:17" hidden="1" x14ac:dyDescent="0.3">
      <c r="A18369" t="s">
        <v>70887</v>
      </c>
      <c r="B18369" t="s">
        <v>70888</v>
      </c>
      <c r="C18369" s="1" t="str">
        <f t="shared" si="2695"/>
        <v>21:0802</v>
      </c>
      <c r="D18369" s="1" t="str">
        <f t="shared" si="2698"/>
        <v>21:0227</v>
      </c>
      <c r="E18369" t="s">
        <v>70889</v>
      </c>
      <c r="F18369" t="s">
        <v>70890</v>
      </c>
      <c r="H18369">
        <v>45.316768600000003</v>
      </c>
      <c r="I18369">
        <v>-67.104954899999996</v>
      </c>
      <c r="J18369" s="1" t="str">
        <f t="shared" si="2699"/>
        <v>Fluid (stream)</v>
      </c>
      <c r="K18369" s="1" t="str">
        <f t="shared" si="2700"/>
        <v>Untreated Water</v>
      </c>
      <c r="L18369">
        <v>40</v>
      </c>
      <c r="M18369" t="s">
        <v>11392</v>
      </c>
      <c r="N18369">
        <v>703</v>
      </c>
      <c r="O18369">
        <v>2.5000000000000001E-2</v>
      </c>
      <c r="P18369">
        <v>80</v>
      </c>
      <c r="Q18369">
        <v>6.2</v>
      </c>
    </row>
    <row r="18370" spans="1:17" hidden="1" x14ac:dyDescent="0.3">
      <c r="A18370" t="s">
        <v>70891</v>
      </c>
      <c r="B18370" t="s">
        <v>70892</v>
      </c>
      <c r="C18370" s="1" t="str">
        <f t="shared" si="2695"/>
        <v>21:0802</v>
      </c>
      <c r="D18370" s="1" t="str">
        <f t="shared" si="2698"/>
        <v>21:0227</v>
      </c>
      <c r="E18370" t="s">
        <v>70893</v>
      </c>
      <c r="F18370" t="s">
        <v>70894</v>
      </c>
      <c r="H18370">
        <v>45.336862600000003</v>
      </c>
      <c r="I18370">
        <v>-67.0363471</v>
      </c>
      <c r="J18370" s="1" t="str">
        <f t="shared" si="2699"/>
        <v>Fluid (stream)</v>
      </c>
      <c r="K18370" s="1" t="str">
        <f t="shared" si="2700"/>
        <v>Untreated Water</v>
      </c>
      <c r="L18370">
        <v>40</v>
      </c>
      <c r="M18370" t="s">
        <v>11431</v>
      </c>
      <c r="N18370">
        <v>704</v>
      </c>
      <c r="O18370">
        <v>2.5000000000000001E-2</v>
      </c>
      <c r="P18370">
        <v>80</v>
      </c>
      <c r="Q18370">
        <v>5.5</v>
      </c>
    </row>
    <row r="18371" spans="1:17" hidden="1" x14ac:dyDescent="0.3">
      <c r="A18371" t="s">
        <v>70895</v>
      </c>
      <c r="B18371" t="s">
        <v>70896</v>
      </c>
      <c r="C18371" s="1" t="str">
        <f t="shared" ref="C18371:C18398" si="2701">HYPERLINK("http://geochem.nrcan.gc.ca/cdogs/content/bdl/bdl210802_e.htm", "21:0802")</f>
        <v>21:0802</v>
      </c>
      <c r="D18371" s="1" t="str">
        <f t="shared" si="2698"/>
        <v>21:0227</v>
      </c>
      <c r="E18371" t="s">
        <v>70893</v>
      </c>
      <c r="F18371" t="s">
        <v>70897</v>
      </c>
      <c r="H18371">
        <v>45.336862600000003</v>
      </c>
      <c r="I18371">
        <v>-67.0363471</v>
      </c>
      <c r="J18371" s="1" t="str">
        <f t="shared" si="2699"/>
        <v>Fluid (stream)</v>
      </c>
      <c r="K18371" s="1" t="str">
        <f t="shared" si="2700"/>
        <v>Untreated Water</v>
      </c>
      <c r="L18371">
        <v>40</v>
      </c>
      <c r="M18371" t="s">
        <v>11435</v>
      </c>
      <c r="N18371">
        <v>705</v>
      </c>
      <c r="O18371">
        <v>2.5000000000000001E-2</v>
      </c>
      <c r="P18371">
        <v>70</v>
      </c>
      <c r="Q18371">
        <v>5.5</v>
      </c>
    </row>
    <row r="18372" spans="1:17" hidden="1" x14ac:dyDescent="0.3">
      <c r="A18372" t="s">
        <v>70898</v>
      </c>
      <c r="B18372" t="s">
        <v>70899</v>
      </c>
      <c r="C18372" s="1" t="str">
        <f t="shared" si="2701"/>
        <v>21:0802</v>
      </c>
      <c r="D18372" s="1" t="str">
        <f t="shared" si="2698"/>
        <v>21:0227</v>
      </c>
      <c r="E18372" t="s">
        <v>70900</v>
      </c>
      <c r="F18372" t="s">
        <v>70901</v>
      </c>
      <c r="H18372">
        <v>45.367767800000003</v>
      </c>
      <c r="I18372">
        <v>-67.017245799999998</v>
      </c>
      <c r="J18372" s="1" t="str">
        <f t="shared" si="2699"/>
        <v>Fluid (stream)</v>
      </c>
      <c r="K18372" s="1" t="str">
        <f t="shared" si="2700"/>
        <v>Untreated Water</v>
      </c>
      <c r="L18372">
        <v>40</v>
      </c>
      <c r="M18372" t="s">
        <v>11397</v>
      </c>
      <c r="N18372">
        <v>706</v>
      </c>
      <c r="O18372">
        <v>2.5000000000000001E-2</v>
      </c>
      <c r="P18372">
        <v>70</v>
      </c>
      <c r="Q18372">
        <v>5.3</v>
      </c>
    </row>
    <row r="18373" spans="1:17" hidden="1" x14ac:dyDescent="0.3">
      <c r="A18373" t="s">
        <v>70902</v>
      </c>
      <c r="B18373" t="s">
        <v>70903</v>
      </c>
      <c r="C18373" s="1" t="str">
        <f t="shared" si="2701"/>
        <v>21:0802</v>
      </c>
      <c r="D18373" s="1" t="str">
        <f t="shared" si="2698"/>
        <v>21:0227</v>
      </c>
      <c r="E18373" t="s">
        <v>70904</v>
      </c>
      <c r="F18373" t="s">
        <v>70905</v>
      </c>
      <c r="H18373">
        <v>45.367268299999999</v>
      </c>
      <c r="I18373">
        <v>-67.012844799999996</v>
      </c>
      <c r="J18373" s="1" t="str">
        <f t="shared" si="2699"/>
        <v>Fluid (stream)</v>
      </c>
      <c r="K18373" s="1" t="str">
        <f t="shared" si="2700"/>
        <v>Untreated Water</v>
      </c>
      <c r="L18373">
        <v>40</v>
      </c>
      <c r="M18373" t="s">
        <v>11402</v>
      </c>
      <c r="N18373">
        <v>707</v>
      </c>
      <c r="O18373">
        <v>2.5000000000000001E-2</v>
      </c>
      <c r="P18373">
        <v>70</v>
      </c>
      <c r="Q18373">
        <v>4.9000000000000004</v>
      </c>
    </row>
    <row r="18374" spans="1:17" hidden="1" x14ac:dyDescent="0.3">
      <c r="A18374" t="s">
        <v>70906</v>
      </c>
      <c r="B18374" t="s">
        <v>70907</v>
      </c>
      <c r="C18374" s="1" t="str">
        <f t="shared" si="2701"/>
        <v>21:0802</v>
      </c>
      <c r="D18374" s="1" t="str">
        <f t="shared" si="2698"/>
        <v>21:0227</v>
      </c>
      <c r="E18374" t="s">
        <v>70908</v>
      </c>
      <c r="F18374" t="s">
        <v>70909</v>
      </c>
      <c r="H18374">
        <v>45.259667200000003</v>
      </c>
      <c r="I18374">
        <v>-67.130750500000005</v>
      </c>
      <c r="J18374" s="1" t="str">
        <f t="shared" si="2699"/>
        <v>Fluid (stream)</v>
      </c>
      <c r="K18374" s="1" t="str">
        <f t="shared" si="2700"/>
        <v>Untreated Water</v>
      </c>
      <c r="L18374">
        <v>40</v>
      </c>
      <c r="M18374" t="s">
        <v>11411</v>
      </c>
      <c r="N18374">
        <v>708</v>
      </c>
      <c r="O18374">
        <v>2.5000000000000001E-2</v>
      </c>
      <c r="P18374">
        <v>60</v>
      </c>
      <c r="Q18374">
        <v>6.1</v>
      </c>
    </row>
    <row r="18375" spans="1:17" hidden="1" x14ac:dyDescent="0.3">
      <c r="A18375" t="s">
        <v>70910</v>
      </c>
      <c r="B18375" t="s">
        <v>70911</v>
      </c>
      <c r="C18375" s="1" t="str">
        <f t="shared" si="2701"/>
        <v>21:0802</v>
      </c>
      <c r="D18375" s="1" t="str">
        <f t="shared" si="2698"/>
        <v>21:0227</v>
      </c>
      <c r="E18375" t="s">
        <v>70912</v>
      </c>
      <c r="F18375" t="s">
        <v>70913</v>
      </c>
      <c r="H18375">
        <v>45.260671899999998</v>
      </c>
      <c r="I18375">
        <v>-67.132744200000005</v>
      </c>
      <c r="J18375" s="1" t="str">
        <f t="shared" si="2699"/>
        <v>Fluid (stream)</v>
      </c>
      <c r="K18375" s="1" t="str">
        <f t="shared" si="2700"/>
        <v>Untreated Water</v>
      </c>
      <c r="L18375">
        <v>40</v>
      </c>
      <c r="M18375" t="s">
        <v>11416</v>
      </c>
      <c r="N18375">
        <v>709</v>
      </c>
      <c r="O18375">
        <v>2.5000000000000001E-2</v>
      </c>
      <c r="P18375">
        <v>60</v>
      </c>
      <c r="Q18375">
        <v>5.9</v>
      </c>
    </row>
    <row r="18376" spans="1:17" x14ac:dyDescent="0.3">
      <c r="A18376" t="s">
        <v>70914</v>
      </c>
      <c r="B18376" t="s">
        <v>70915</v>
      </c>
      <c r="C18376" s="1" t="str">
        <f t="shared" si="2701"/>
        <v>21:0802</v>
      </c>
      <c r="D18376" s="1" t="str">
        <f>HYPERLINK("http://geochem.nrcan.gc.ca/cdogs/content/svy/svy210225_e.htm", "21:0225")</f>
        <v>21:0225</v>
      </c>
      <c r="E18376" t="s">
        <v>70916</v>
      </c>
      <c r="F18376" t="s">
        <v>70917</v>
      </c>
      <c r="H18376">
        <v>45.245265099999997</v>
      </c>
      <c r="I18376">
        <v>-66.821941699999996</v>
      </c>
      <c r="J18376" s="1" t="str">
        <f t="shared" si="2699"/>
        <v>Fluid (stream)</v>
      </c>
      <c r="K18376" s="1" t="str">
        <f t="shared" si="2700"/>
        <v>Untreated Water</v>
      </c>
      <c r="L18376">
        <v>40</v>
      </c>
      <c r="M18376" t="s">
        <v>11421</v>
      </c>
      <c r="N18376">
        <v>710</v>
      </c>
      <c r="O18376">
        <v>2.5000000000000001E-2</v>
      </c>
      <c r="P18376">
        <v>120</v>
      </c>
      <c r="Q18376">
        <v>5.0999999999999996</v>
      </c>
    </row>
    <row r="18377" spans="1:17" x14ac:dyDescent="0.3">
      <c r="A18377" t="s">
        <v>70918</v>
      </c>
      <c r="B18377" t="s">
        <v>70919</v>
      </c>
      <c r="C18377" s="1" t="str">
        <f t="shared" si="2701"/>
        <v>21:0802</v>
      </c>
      <c r="D18377" s="1" t="str">
        <f>HYPERLINK("http://geochem.nrcan.gc.ca/cdogs/content/svy/svy210225_e.htm", "21:0225")</f>
        <v>21:0225</v>
      </c>
      <c r="E18377" t="s">
        <v>70920</v>
      </c>
      <c r="F18377" t="s">
        <v>70921</v>
      </c>
      <c r="H18377">
        <v>45.224167399999999</v>
      </c>
      <c r="I18377">
        <v>-66.809845499999994</v>
      </c>
      <c r="J18377" s="1" t="str">
        <f t="shared" si="2699"/>
        <v>Fluid (stream)</v>
      </c>
      <c r="K18377" s="1" t="str">
        <f t="shared" si="2700"/>
        <v>Untreated Water</v>
      </c>
      <c r="L18377">
        <v>40</v>
      </c>
      <c r="M18377" t="s">
        <v>11426</v>
      </c>
      <c r="N18377">
        <v>711</v>
      </c>
      <c r="O18377">
        <v>2.5000000000000001E-2</v>
      </c>
      <c r="P18377">
        <v>220</v>
      </c>
      <c r="Q18377">
        <v>5.6</v>
      </c>
    </row>
    <row r="18378" spans="1:17" hidden="1" x14ac:dyDescent="0.3">
      <c r="A18378" t="s">
        <v>70922</v>
      </c>
      <c r="B18378" t="s">
        <v>70923</v>
      </c>
      <c r="C18378" s="1" t="str">
        <f t="shared" si="2701"/>
        <v>21:0802</v>
      </c>
      <c r="D18378" s="1" t="str">
        <f t="shared" ref="D18378:D18386" si="2702">HYPERLINK("http://geochem.nrcan.gc.ca/cdogs/content/svy/svy210227_e.htm", "21:0227")</f>
        <v>21:0227</v>
      </c>
      <c r="E18378" t="s">
        <v>70924</v>
      </c>
      <c r="F18378" t="s">
        <v>70925</v>
      </c>
      <c r="H18378">
        <v>45.369358599999998</v>
      </c>
      <c r="I18378">
        <v>-67.254452400000005</v>
      </c>
      <c r="J18378" s="1" t="str">
        <f t="shared" si="2699"/>
        <v>Fluid (stream)</v>
      </c>
      <c r="K18378" s="1" t="str">
        <f t="shared" si="2700"/>
        <v>Untreated Water</v>
      </c>
      <c r="L18378">
        <v>40</v>
      </c>
      <c r="M18378" t="s">
        <v>11440</v>
      </c>
      <c r="N18378">
        <v>712</v>
      </c>
      <c r="O18378">
        <v>2.5000000000000001E-2</v>
      </c>
      <c r="P18378">
        <v>100</v>
      </c>
      <c r="Q18378">
        <v>6.7</v>
      </c>
    </row>
    <row r="18379" spans="1:17" hidden="1" x14ac:dyDescent="0.3">
      <c r="A18379" t="s">
        <v>70926</v>
      </c>
      <c r="B18379" t="s">
        <v>70927</v>
      </c>
      <c r="C18379" s="1" t="str">
        <f t="shared" si="2701"/>
        <v>21:0802</v>
      </c>
      <c r="D18379" s="1" t="str">
        <f t="shared" si="2702"/>
        <v>21:0227</v>
      </c>
      <c r="E18379" t="s">
        <v>70928</v>
      </c>
      <c r="F18379" t="s">
        <v>70929</v>
      </c>
      <c r="H18379">
        <v>45.370362</v>
      </c>
      <c r="I18379">
        <v>-67.244153999999995</v>
      </c>
      <c r="J18379" s="1" t="str">
        <f t="shared" si="2699"/>
        <v>Fluid (stream)</v>
      </c>
      <c r="K18379" s="1" t="str">
        <f t="shared" si="2700"/>
        <v>Untreated Water</v>
      </c>
      <c r="L18379">
        <v>40</v>
      </c>
      <c r="M18379" t="s">
        <v>11445</v>
      </c>
      <c r="N18379">
        <v>713</v>
      </c>
      <c r="O18379">
        <v>2.5000000000000001E-2</v>
      </c>
      <c r="P18379">
        <v>70</v>
      </c>
      <c r="Q18379">
        <v>5.7</v>
      </c>
    </row>
    <row r="18380" spans="1:17" hidden="1" x14ac:dyDescent="0.3">
      <c r="A18380" t="s">
        <v>70930</v>
      </c>
      <c r="B18380" t="s">
        <v>70931</v>
      </c>
      <c r="C18380" s="1" t="str">
        <f t="shared" si="2701"/>
        <v>21:0802</v>
      </c>
      <c r="D18380" s="1" t="str">
        <f t="shared" si="2702"/>
        <v>21:0227</v>
      </c>
      <c r="E18380" t="s">
        <v>70932</v>
      </c>
      <c r="F18380" t="s">
        <v>70933</v>
      </c>
      <c r="H18380">
        <v>45.326562299999999</v>
      </c>
      <c r="I18380">
        <v>-67.233651800000004</v>
      </c>
      <c r="J18380" s="1" t="str">
        <f t="shared" si="2699"/>
        <v>Fluid (stream)</v>
      </c>
      <c r="K18380" s="1" t="str">
        <f t="shared" si="2700"/>
        <v>Untreated Water</v>
      </c>
      <c r="L18380">
        <v>40</v>
      </c>
      <c r="M18380" t="s">
        <v>11450</v>
      </c>
      <c r="N18380">
        <v>714</v>
      </c>
      <c r="O18380">
        <v>2.5000000000000001E-2</v>
      </c>
      <c r="P18380">
        <v>60</v>
      </c>
      <c r="Q18380">
        <v>5.2</v>
      </c>
    </row>
    <row r="18381" spans="1:17" hidden="1" x14ac:dyDescent="0.3">
      <c r="A18381" t="s">
        <v>70934</v>
      </c>
      <c r="B18381" t="s">
        <v>70935</v>
      </c>
      <c r="C18381" s="1" t="str">
        <f t="shared" si="2701"/>
        <v>21:0802</v>
      </c>
      <c r="D18381" s="1" t="str">
        <f t="shared" si="2702"/>
        <v>21:0227</v>
      </c>
      <c r="E18381" t="s">
        <v>70936</v>
      </c>
      <c r="F18381" t="s">
        <v>70937</v>
      </c>
      <c r="H18381">
        <v>45.277362799999999</v>
      </c>
      <c r="I18381">
        <v>-67.222656299999997</v>
      </c>
      <c r="J18381" s="1" t="str">
        <f t="shared" si="2699"/>
        <v>Fluid (stream)</v>
      </c>
      <c r="K18381" s="1" t="str">
        <f t="shared" si="2700"/>
        <v>Untreated Water</v>
      </c>
      <c r="L18381">
        <v>40</v>
      </c>
      <c r="M18381" t="s">
        <v>11460</v>
      </c>
      <c r="N18381">
        <v>715</v>
      </c>
      <c r="O18381">
        <v>2.5000000000000001E-2</v>
      </c>
      <c r="P18381">
        <v>60</v>
      </c>
      <c r="Q18381">
        <v>4.7</v>
      </c>
    </row>
    <row r="18382" spans="1:17" hidden="1" x14ac:dyDescent="0.3">
      <c r="A18382" t="s">
        <v>70938</v>
      </c>
      <c r="B18382" t="s">
        <v>70939</v>
      </c>
      <c r="C18382" s="1" t="str">
        <f t="shared" si="2701"/>
        <v>21:0802</v>
      </c>
      <c r="D18382" s="1" t="str">
        <f t="shared" si="2702"/>
        <v>21:0227</v>
      </c>
      <c r="E18382" t="s">
        <v>70940</v>
      </c>
      <c r="F18382" t="s">
        <v>70941</v>
      </c>
      <c r="H18382">
        <v>45.279966899999998</v>
      </c>
      <c r="I18382">
        <v>-67.222256400000006</v>
      </c>
      <c r="J18382" s="1" t="str">
        <f t="shared" si="2699"/>
        <v>Fluid (stream)</v>
      </c>
      <c r="K18382" s="1" t="str">
        <f t="shared" si="2700"/>
        <v>Untreated Water</v>
      </c>
      <c r="L18382">
        <v>40</v>
      </c>
      <c r="M18382" t="s">
        <v>11465</v>
      </c>
      <c r="N18382">
        <v>716</v>
      </c>
      <c r="O18382">
        <v>0.12</v>
      </c>
      <c r="P18382">
        <v>60</v>
      </c>
      <c r="Q18382">
        <v>5</v>
      </c>
    </row>
    <row r="18383" spans="1:17" hidden="1" x14ac:dyDescent="0.3">
      <c r="A18383" t="s">
        <v>70942</v>
      </c>
      <c r="B18383" t="s">
        <v>70943</v>
      </c>
      <c r="C18383" s="1" t="str">
        <f t="shared" si="2701"/>
        <v>21:0802</v>
      </c>
      <c r="D18383" s="1" t="str">
        <f t="shared" si="2702"/>
        <v>21:0227</v>
      </c>
      <c r="E18383" t="s">
        <v>70944</v>
      </c>
      <c r="F18383" t="s">
        <v>70945</v>
      </c>
      <c r="H18383">
        <v>45.280661700000003</v>
      </c>
      <c r="I18383">
        <v>-67.304756299999994</v>
      </c>
      <c r="J18383" s="1" t="str">
        <f t="shared" si="2699"/>
        <v>Fluid (stream)</v>
      </c>
      <c r="K18383" s="1" t="str">
        <f t="shared" si="2700"/>
        <v>Untreated Water</v>
      </c>
      <c r="L18383">
        <v>40</v>
      </c>
      <c r="M18383" t="s">
        <v>11470</v>
      </c>
      <c r="N18383">
        <v>717</v>
      </c>
      <c r="O18383">
        <v>2.5000000000000001E-2</v>
      </c>
      <c r="P18383">
        <v>70</v>
      </c>
      <c r="Q18383">
        <v>6.1</v>
      </c>
    </row>
    <row r="18384" spans="1:17" hidden="1" x14ac:dyDescent="0.3">
      <c r="A18384" t="s">
        <v>70946</v>
      </c>
      <c r="B18384" t="s">
        <v>70947</v>
      </c>
      <c r="C18384" s="1" t="str">
        <f t="shared" si="2701"/>
        <v>21:0802</v>
      </c>
      <c r="D18384" s="1" t="str">
        <f t="shared" si="2702"/>
        <v>21:0227</v>
      </c>
      <c r="E18384" t="s">
        <v>70948</v>
      </c>
      <c r="F18384" t="s">
        <v>70949</v>
      </c>
      <c r="H18384">
        <v>45.278764299999999</v>
      </c>
      <c r="I18384">
        <v>-67.342961200000005</v>
      </c>
      <c r="J18384" s="1" t="str">
        <f t="shared" si="2699"/>
        <v>Fluid (stream)</v>
      </c>
      <c r="K18384" s="1" t="str">
        <f t="shared" si="2700"/>
        <v>Untreated Water</v>
      </c>
      <c r="L18384">
        <v>40</v>
      </c>
      <c r="M18384" t="s">
        <v>11475</v>
      </c>
      <c r="N18384">
        <v>718</v>
      </c>
      <c r="O18384">
        <v>2.5000000000000001E-2</v>
      </c>
      <c r="P18384">
        <v>60</v>
      </c>
      <c r="Q18384">
        <v>5.8</v>
      </c>
    </row>
    <row r="18385" spans="1:17" hidden="1" x14ac:dyDescent="0.3">
      <c r="A18385" t="s">
        <v>70950</v>
      </c>
      <c r="B18385" t="s">
        <v>70951</v>
      </c>
      <c r="C18385" s="1" t="str">
        <f t="shared" si="2701"/>
        <v>21:0802</v>
      </c>
      <c r="D18385" s="1" t="str">
        <f t="shared" si="2702"/>
        <v>21:0227</v>
      </c>
      <c r="E18385" t="s">
        <v>70952</v>
      </c>
      <c r="F18385" t="s">
        <v>70953</v>
      </c>
      <c r="H18385">
        <v>45.258967699999999</v>
      </c>
      <c r="I18385">
        <v>-67.3452573</v>
      </c>
      <c r="J18385" s="1" t="str">
        <f t="shared" si="2699"/>
        <v>Fluid (stream)</v>
      </c>
      <c r="K18385" s="1" t="str">
        <f t="shared" si="2700"/>
        <v>Untreated Water</v>
      </c>
      <c r="L18385">
        <v>40</v>
      </c>
      <c r="M18385" t="s">
        <v>11480</v>
      </c>
      <c r="N18385">
        <v>719</v>
      </c>
      <c r="O18385">
        <v>2.5000000000000001E-2</v>
      </c>
      <c r="P18385">
        <v>60</v>
      </c>
      <c r="Q18385">
        <v>5.4</v>
      </c>
    </row>
    <row r="18386" spans="1:17" hidden="1" x14ac:dyDescent="0.3">
      <c r="A18386" t="s">
        <v>70954</v>
      </c>
      <c r="B18386" t="s">
        <v>70955</v>
      </c>
      <c r="C18386" s="1" t="str">
        <f t="shared" si="2701"/>
        <v>21:0802</v>
      </c>
      <c r="D18386" s="1" t="str">
        <f t="shared" si="2702"/>
        <v>21:0227</v>
      </c>
      <c r="E18386" t="s">
        <v>70956</v>
      </c>
      <c r="F18386" t="s">
        <v>70957</v>
      </c>
      <c r="H18386">
        <v>45.265662399999997</v>
      </c>
      <c r="I18386">
        <v>-67.337656800000005</v>
      </c>
      <c r="J18386" s="1" t="str">
        <f t="shared" si="2699"/>
        <v>Fluid (stream)</v>
      </c>
      <c r="K18386" s="1" t="str">
        <f t="shared" si="2700"/>
        <v>Untreated Water</v>
      </c>
      <c r="L18386">
        <v>40</v>
      </c>
      <c r="M18386" t="s">
        <v>12548</v>
      </c>
      <c r="N18386">
        <v>720</v>
      </c>
      <c r="O18386">
        <v>2.5000000000000001E-2</v>
      </c>
      <c r="P18386">
        <v>60</v>
      </c>
      <c r="Q18386">
        <v>5</v>
      </c>
    </row>
    <row r="18387" spans="1:17" x14ac:dyDescent="0.3">
      <c r="A18387" t="s">
        <v>70958</v>
      </c>
      <c r="B18387" t="s">
        <v>70959</v>
      </c>
      <c r="C18387" s="1" t="str">
        <f t="shared" si="2701"/>
        <v>21:0802</v>
      </c>
      <c r="D18387" s="1" t="str">
        <f>HYPERLINK("http://geochem.nrcan.gc.ca/cdogs/content/svy/svy210225_e.htm", "21:0225")</f>
        <v>21:0225</v>
      </c>
      <c r="E18387" t="s">
        <v>70960</v>
      </c>
      <c r="F18387" t="s">
        <v>70961</v>
      </c>
      <c r="H18387">
        <v>45.212066499999999</v>
      </c>
      <c r="I18387">
        <v>-66.987248699999995</v>
      </c>
      <c r="J18387" s="1" t="str">
        <f t="shared" si="2699"/>
        <v>Fluid (stream)</v>
      </c>
      <c r="K18387" s="1" t="str">
        <f t="shared" si="2700"/>
        <v>Untreated Water</v>
      </c>
      <c r="L18387">
        <v>41</v>
      </c>
      <c r="M18387" t="s">
        <v>11392</v>
      </c>
      <c r="N18387">
        <v>721</v>
      </c>
      <c r="O18387">
        <v>2.5000000000000001E-2</v>
      </c>
      <c r="P18387">
        <v>70</v>
      </c>
      <c r="Q18387">
        <v>6</v>
      </c>
    </row>
    <row r="18388" spans="1:17" hidden="1" x14ac:dyDescent="0.3">
      <c r="A18388" t="s">
        <v>70962</v>
      </c>
      <c r="B18388" t="s">
        <v>70963</v>
      </c>
      <c r="C18388" s="1" t="str">
        <f t="shared" si="2701"/>
        <v>21:0802</v>
      </c>
      <c r="D18388" s="1" t="str">
        <f t="shared" ref="D18388:D18398" si="2703">HYPERLINK("http://geochem.nrcan.gc.ca/cdogs/content/svy/svy210227_e.htm", "21:0227")</f>
        <v>21:0227</v>
      </c>
      <c r="E18388" t="s">
        <v>70964</v>
      </c>
      <c r="F18388" t="s">
        <v>70965</v>
      </c>
      <c r="H18388">
        <v>45.255565699999998</v>
      </c>
      <c r="I18388">
        <v>-67.183953700000004</v>
      </c>
      <c r="J18388" s="1" t="str">
        <f t="shared" si="2699"/>
        <v>Fluid (stream)</v>
      </c>
      <c r="K18388" s="1" t="str">
        <f t="shared" si="2700"/>
        <v>Untreated Water</v>
      </c>
      <c r="L18388">
        <v>41</v>
      </c>
      <c r="M18388" t="s">
        <v>11397</v>
      </c>
      <c r="N18388">
        <v>722</v>
      </c>
      <c r="O18388">
        <v>2.5000000000000001E-2</v>
      </c>
      <c r="P18388">
        <v>60</v>
      </c>
      <c r="Q18388">
        <v>6.2</v>
      </c>
    </row>
    <row r="18389" spans="1:17" hidden="1" x14ac:dyDescent="0.3">
      <c r="A18389" t="s">
        <v>70966</v>
      </c>
      <c r="B18389" t="s">
        <v>70967</v>
      </c>
      <c r="C18389" s="1" t="str">
        <f t="shared" si="2701"/>
        <v>21:0802</v>
      </c>
      <c r="D18389" s="1" t="str">
        <f t="shared" si="2703"/>
        <v>21:0227</v>
      </c>
      <c r="E18389" t="s">
        <v>70968</v>
      </c>
      <c r="F18389" t="s">
        <v>70969</v>
      </c>
      <c r="H18389">
        <v>45.263860700000002</v>
      </c>
      <c r="I18389">
        <v>-67.312355800000006</v>
      </c>
      <c r="J18389" s="1" t="str">
        <f t="shared" si="2699"/>
        <v>Fluid (stream)</v>
      </c>
      <c r="K18389" s="1" t="str">
        <f t="shared" si="2700"/>
        <v>Untreated Water</v>
      </c>
      <c r="L18389">
        <v>41</v>
      </c>
      <c r="M18389" t="s">
        <v>11431</v>
      </c>
      <c r="N18389">
        <v>723</v>
      </c>
      <c r="O18389">
        <v>2.5000000000000001E-2</v>
      </c>
      <c r="P18389">
        <v>60</v>
      </c>
      <c r="Q18389">
        <v>6.4</v>
      </c>
    </row>
    <row r="18390" spans="1:17" hidden="1" x14ac:dyDescent="0.3">
      <c r="A18390" t="s">
        <v>70970</v>
      </c>
      <c r="B18390" t="s">
        <v>70971</v>
      </c>
      <c r="C18390" s="1" t="str">
        <f t="shared" si="2701"/>
        <v>21:0802</v>
      </c>
      <c r="D18390" s="1" t="str">
        <f t="shared" si="2703"/>
        <v>21:0227</v>
      </c>
      <c r="E18390" t="s">
        <v>70968</v>
      </c>
      <c r="F18390" t="s">
        <v>70972</v>
      </c>
      <c r="H18390">
        <v>45.263860700000002</v>
      </c>
      <c r="I18390">
        <v>-67.312355800000006</v>
      </c>
      <c r="J18390" s="1" t="str">
        <f t="shared" si="2699"/>
        <v>Fluid (stream)</v>
      </c>
      <c r="K18390" s="1" t="str">
        <f t="shared" si="2700"/>
        <v>Untreated Water</v>
      </c>
      <c r="L18390">
        <v>41</v>
      </c>
      <c r="M18390" t="s">
        <v>11435</v>
      </c>
      <c r="N18390">
        <v>724</v>
      </c>
      <c r="O18390">
        <v>2.5000000000000001E-2</v>
      </c>
      <c r="P18390">
        <v>60</v>
      </c>
      <c r="Q18390">
        <v>6.5</v>
      </c>
    </row>
    <row r="18391" spans="1:17" hidden="1" x14ac:dyDescent="0.3">
      <c r="A18391" t="s">
        <v>70973</v>
      </c>
      <c r="B18391" t="s">
        <v>70974</v>
      </c>
      <c r="C18391" s="1" t="str">
        <f t="shared" si="2701"/>
        <v>21:0802</v>
      </c>
      <c r="D18391" s="1" t="str">
        <f t="shared" si="2703"/>
        <v>21:0227</v>
      </c>
      <c r="E18391" t="s">
        <v>70975</v>
      </c>
      <c r="F18391" t="s">
        <v>70976</v>
      </c>
      <c r="H18391">
        <v>45.498858400000003</v>
      </c>
      <c r="I18391">
        <v>-67.148648499999993</v>
      </c>
      <c r="J18391" s="1" t="str">
        <f t="shared" si="2699"/>
        <v>Fluid (stream)</v>
      </c>
      <c r="K18391" s="1" t="str">
        <f t="shared" si="2700"/>
        <v>Untreated Water</v>
      </c>
      <c r="L18391">
        <v>41</v>
      </c>
      <c r="M18391" t="s">
        <v>11402</v>
      </c>
      <c r="N18391">
        <v>725</v>
      </c>
      <c r="O18391">
        <v>2.5000000000000001E-2</v>
      </c>
      <c r="P18391">
        <v>50</v>
      </c>
      <c r="Q18391">
        <v>6.6</v>
      </c>
    </row>
    <row r="18392" spans="1:17" hidden="1" x14ac:dyDescent="0.3">
      <c r="A18392" t="s">
        <v>70977</v>
      </c>
      <c r="B18392" t="s">
        <v>70978</v>
      </c>
      <c r="C18392" s="1" t="str">
        <f t="shared" si="2701"/>
        <v>21:0802</v>
      </c>
      <c r="D18392" s="1" t="str">
        <f t="shared" si="2703"/>
        <v>21:0227</v>
      </c>
      <c r="E18392" t="s">
        <v>70979</v>
      </c>
      <c r="F18392" t="s">
        <v>70980</v>
      </c>
      <c r="H18392">
        <v>45.350458699999997</v>
      </c>
      <c r="I18392">
        <v>-67.406860199999997</v>
      </c>
      <c r="J18392" s="1" t="str">
        <f t="shared" si="2699"/>
        <v>Fluid (stream)</v>
      </c>
      <c r="K18392" s="1" t="str">
        <f t="shared" si="2700"/>
        <v>Untreated Water</v>
      </c>
      <c r="L18392">
        <v>41</v>
      </c>
      <c r="M18392" t="s">
        <v>11411</v>
      </c>
      <c r="N18392">
        <v>726</v>
      </c>
      <c r="O18392">
        <v>2.5000000000000001E-2</v>
      </c>
      <c r="P18392">
        <v>50</v>
      </c>
      <c r="Q18392">
        <v>7.4</v>
      </c>
    </row>
    <row r="18393" spans="1:17" hidden="1" x14ac:dyDescent="0.3">
      <c r="A18393" t="s">
        <v>70981</v>
      </c>
      <c r="B18393" t="s">
        <v>70982</v>
      </c>
      <c r="C18393" s="1" t="str">
        <f t="shared" si="2701"/>
        <v>21:0802</v>
      </c>
      <c r="D18393" s="1" t="str">
        <f t="shared" si="2703"/>
        <v>21:0227</v>
      </c>
      <c r="E18393" t="s">
        <v>70983</v>
      </c>
      <c r="F18393" t="s">
        <v>70984</v>
      </c>
      <c r="H18393">
        <v>45.337062500000002</v>
      </c>
      <c r="I18393">
        <v>-67.3957616</v>
      </c>
      <c r="J18393" s="1" t="str">
        <f t="shared" si="2699"/>
        <v>Fluid (stream)</v>
      </c>
      <c r="K18393" s="1" t="str">
        <f t="shared" si="2700"/>
        <v>Untreated Water</v>
      </c>
      <c r="L18393">
        <v>41</v>
      </c>
      <c r="M18393" t="s">
        <v>11416</v>
      </c>
      <c r="N18393">
        <v>727</v>
      </c>
      <c r="O18393">
        <v>2.5000000000000001E-2</v>
      </c>
      <c r="P18393">
        <v>40</v>
      </c>
      <c r="Q18393">
        <v>7.8</v>
      </c>
    </row>
    <row r="18394" spans="1:17" hidden="1" x14ac:dyDescent="0.3">
      <c r="A18394" t="s">
        <v>70985</v>
      </c>
      <c r="B18394" t="s">
        <v>70986</v>
      </c>
      <c r="C18394" s="1" t="str">
        <f t="shared" si="2701"/>
        <v>21:0802</v>
      </c>
      <c r="D18394" s="1" t="str">
        <f t="shared" si="2703"/>
        <v>21:0227</v>
      </c>
      <c r="E18394" t="s">
        <v>70987</v>
      </c>
      <c r="F18394" t="s">
        <v>70988</v>
      </c>
      <c r="H18394">
        <v>45.343461900000001</v>
      </c>
      <c r="I18394">
        <v>-67.240351599999997</v>
      </c>
      <c r="J18394" s="1" t="str">
        <f t="shared" si="2699"/>
        <v>Fluid (stream)</v>
      </c>
      <c r="K18394" s="1" t="str">
        <f t="shared" si="2700"/>
        <v>Untreated Water</v>
      </c>
      <c r="L18394">
        <v>41</v>
      </c>
      <c r="M18394" t="s">
        <v>11421</v>
      </c>
      <c r="N18394">
        <v>728</v>
      </c>
      <c r="O18394">
        <v>2.5000000000000001E-2</v>
      </c>
      <c r="P18394">
        <v>40</v>
      </c>
      <c r="Q18394">
        <v>6.6</v>
      </c>
    </row>
    <row r="18395" spans="1:17" hidden="1" x14ac:dyDescent="0.3">
      <c r="A18395" t="s">
        <v>70989</v>
      </c>
      <c r="B18395" t="s">
        <v>70990</v>
      </c>
      <c r="C18395" s="1" t="str">
        <f t="shared" si="2701"/>
        <v>21:0802</v>
      </c>
      <c r="D18395" s="1" t="str">
        <f t="shared" si="2703"/>
        <v>21:0227</v>
      </c>
      <c r="E18395" t="s">
        <v>70991</v>
      </c>
      <c r="F18395" t="s">
        <v>70992</v>
      </c>
      <c r="H18395">
        <v>45.344361499999998</v>
      </c>
      <c r="I18395">
        <v>-67.242659700000004</v>
      </c>
      <c r="J18395" s="1" t="str">
        <f t="shared" si="2699"/>
        <v>Fluid (stream)</v>
      </c>
      <c r="K18395" s="1" t="str">
        <f t="shared" si="2700"/>
        <v>Untreated Water</v>
      </c>
      <c r="L18395">
        <v>41</v>
      </c>
      <c r="M18395" t="s">
        <v>11426</v>
      </c>
      <c r="N18395">
        <v>729</v>
      </c>
      <c r="O18395">
        <v>2.5000000000000001E-2</v>
      </c>
      <c r="P18395">
        <v>40</v>
      </c>
      <c r="Q18395">
        <v>6.6</v>
      </c>
    </row>
    <row r="18396" spans="1:17" hidden="1" x14ac:dyDescent="0.3">
      <c r="A18396" t="s">
        <v>70993</v>
      </c>
      <c r="B18396" t="s">
        <v>70994</v>
      </c>
      <c r="C18396" s="1" t="str">
        <f t="shared" si="2701"/>
        <v>21:0802</v>
      </c>
      <c r="D18396" s="1" t="str">
        <f t="shared" si="2703"/>
        <v>21:0227</v>
      </c>
      <c r="E18396" t="s">
        <v>70995</v>
      </c>
      <c r="F18396" t="s">
        <v>70996</v>
      </c>
      <c r="H18396">
        <v>45.326763200000002</v>
      </c>
      <c r="I18396">
        <v>-67.240255599999998</v>
      </c>
      <c r="J18396" s="1" t="str">
        <f t="shared" si="2699"/>
        <v>Fluid (stream)</v>
      </c>
      <c r="K18396" s="1" t="str">
        <f t="shared" si="2700"/>
        <v>Untreated Water</v>
      </c>
      <c r="L18396">
        <v>41</v>
      </c>
      <c r="M18396" t="s">
        <v>11440</v>
      </c>
      <c r="N18396">
        <v>730</v>
      </c>
      <c r="O18396">
        <v>2.5000000000000001E-2</v>
      </c>
      <c r="P18396">
        <v>40</v>
      </c>
      <c r="Q18396">
        <v>6.1</v>
      </c>
    </row>
    <row r="18397" spans="1:17" hidden="1" x14ac:dyDescent="0.3">
      <c r="A18397" t="s">
        <v>70997</v>
      </c>
      <c r="B18397" t="s">
        <v>70998</v>
      </c>
      <c r="C18397" s="1" t="str">
        <f t="shared" si="2701"/>
        <v>21:0802</v>
      </c>
      <c r="D18397" s="1" t="str">
        <f t="shared" si="2703"/>
        <v>21:0227</v>
      </c>
      <c r="E18397" t="s">
        <v>70999</v>
      </c>
      <c r="F18397" t="s">
        <v>71000</v>
      </c>
      <c r="H18397">
        <v>45.491763800000001</v>
      </c>
      <c r="I18397">
        <v>-67.135250900000003</v>
      </c>
      <c r="J18397" s="1" t="str">
        <f t="shared" si="2699"/>
        <v>Fluid (stream)</v>
      </c>
      <c r="K18397" s="1" t="str">
        <f t="shared" si="2700"/>
        <v>Untreated Water</v>
      </c>
      <c r="L18397">
        <v>41</v>
      </c>
      <c r="M18397" t="s">
        <v>11445</v>
      </c>
      <c r="N18397">
        <v>731</v>
      </c>
      <c r="O18397">
        <v>2.5000000000000001E-2</v>
      </c>
      <c r="P18397">
        <v>40</v>
      </c>
      <c r="Q18397">
        <v>6.3</v>
      </c>
    </row>
    <row r="18398" spans="1:17" hidden="1" x14ac:dyDescent="0.3">
      <c r="A18398" t="s">
        <v>71001</v>
      </c>
      <c r="B18398" t="s">
        <v>71002</v>
      </c>
      <c r="C18398" s="1" t="str">
        <f t="shared" si="2701"/>
        <v>21:0802</v>
      </c>
      <c r="D18398" s="1" t="str">
        <f t="shared" si="2703"/>
        <v>21:0227</v>
      </c>
      <c r="E18398" t="s">
        <v>71003</v>
      </c>
      <c r="F18398" t="s">
        <v>71004</v>
      </c>
      <c r="H18398">
        <v>45.484161299999997</v>
      </c>
      <c r="I18398">
        <v>-67.131048500000006</v>
      </c>
      <c r="J18398" s="1" t="str">
        <f t="shared" si="2699"/>
        <v>Fluid (stream)</v>
      </c>
      <c r="K18398" s="1" t="str">
        <f t="shared" si="2700"/>
        <v>Untreated Water</v>
      </c>
      <c r="L18398">
        <v>41</v>
      </c>
      <c r="M18398" t="s">
        <v>11450</v>
      </c>
      <c r="N18398">
        <v>732</v>
      </c>
      <c r="O18398">
        <v>2.5000000000000001E-2</v>
      </c>
      <c r="P18398">
        <v>40</v>
      </c>
      <c r="Q18398">
        <v>6.3</v>
      </c>
    </row>
    <row r="18399" spans="1:17" hidden="1" x14ac:dyDescent="0.3">
      <c r="A18399" t="s">
        <v>71005</v>
      </c>
      <c r="B18399" t="s">
        <v>71006</v>
      </c>
      <c r="C18399" s="1" t="str">
        <f t="shared" ref="C18399:C18462" si="2704">HYPERLINK("http://geochem.nrcan.gc.ca/cdogs/content/bdl/bdl210805_e.htm", "21:0805")</f>
        <v>21:0805</v>
      </c>
      <c r="D18399" s="1" t="str">
        <f t="shared" ref="D18399:D18430" si="2705">HYPERLINK("http://geochem.nrcan.gc.ca/cdogs/content/svy/svy210226_e.htm", "21:0226")</f>
        <v>21:0226</v>
      </c>
      <c r="E18399" t="s">
        <v>71007</v>
      </c>
      <c r="F18399" t="s">
        <v>71008</v>
      </c>
      <c r="H18399">
        <v>46.1059488</v>
      </c>
      <c r="I18399">
        <v>-67.143540799999997</v>
      </c>
      <c r="J18399" s="1" t="str">
        <f t="shared" si="2699"/>
        <v>Fluid (stream)</v>
      </c>
      <c r="K18399" s="1" t="str">
        <f t="shared" si="2700"/>
        <v>Untreated Water</v>
      </c>
      <c r="L18399">
        <v>42</v>
      </c>
      <c r="M18399" t="s">
        <v>11392</v>
      </c>
      <c r="N18399">
        <v>1</v>
      </c>
      <c r="O18399">
        <v>0.05</v>
      </c>
      <c r="P18399">
        <v>50</v>
      </c>
      <c r="Q18399">
        <v>7.4</v>
      </c>
    </row>
    <row r="18400" spans="1:17" hidden="1" x14ac:dyDescent="0.3">
      <c r="A18400" t="s">
        <v>71009</v>
      </c>
      <c r="B18400" t="s">
        <v>71010</v>
      </c>
      <c r="C18400" s="1" t="str">
        <f t="shared" si="2704"/>
        <v>21:0805</v>
      </c>
      <c r="D18400" s="1" t="str">
        <f t="shared" si="2705"/>
        <v>21:0226</v>
      </c>
      <c r="E18400" t="s">
        <v>71011</v>
      </c>
      <c r="F18400" t="s">
        <v>71012</v>
      </c>
      <c r="H18400">
        <v>46.036148400000002</v>
      </c>
      <c r="I18400">
        <v>-67.130049400000004</v>
      </c>
      <c r="J18400" s="1" t="str">
        <f t="shared" si="2699"/>
        <v>Fluid (stream)</v>
      </c>
      <c r="K18400" s="1" t="str">
        <f t="shared" si="2700"/>
        <v>Untreated Water</v>
      </c>
      <c r="L18400">
        <v>42</v>
      </c>
      <c r="M18400" t="s">
        <v>11397</v>
      </c>
      <c r="N18400">
        <v>2</v>
      </c>
      <c r="O18400">
        <v>2.5000000000000001E-2</v>
      </c>
      <c r="P18400">
        <v>40</v>
      </c>
      <c r="Q18400">
        <v>6.9</v>
      </c>
    </row>
    <row r="18401" spans="1:17" hidden="1" x14ac:dyDescent="0.3">
      <c r="A18401" t="s">
        <v>71013</v>
      </c>
      <c r="B18401" t="s">
        <v>71014</v>
      </c>
      <c r="C18401" s="1" t="str">
        <f t="shared" si="2704"/>
        <v>21:0805</v>
      </c>
      <c r="D18401" s="1" t="str">
        <f t="shared" si="2705"/>
        <v>21:0226</v>
      </c>
      <c r="E18401" t="s">
        <v>71015</v>
      </c>
      <c r="F18401" t="s">
        <v>71016</v>
      </c>
      <c r="H18401">
        <v>46.0872508</v>
      </c>
      <c r="I18401">
        <v>-67.067243599999998</v>
      </c>
      <c r="J18401" s="1" t="str">
        <f t="shared" si="2699"/>
        <v>Fluid (stream)</v>
      </c>
      <c r="K18401" s="1" t="str">
        <f t="shared" si="2700"/>
        <v>Untreated Water</v>
      </c>
      <c r="L18401">
        <v>42</v>
      </c>
      <c r="M18401" t="s">
        <v>11431</v>
      </c>
      <c r="N18401">
        <v>3</v>
      </c>
      <c r="O18401">
        <v>2.5000000000000001E-2</v>
      </c>
      <c r="P18401">
        <v>50</v>
      </c>
      <c r="Q18401">
        <v>7.1</v>
      </c>
    </row>
    <row r="18402" spans="1:17" hidden="1" x14ac:dyDescent="0.3">
      <c r="A18402" t="s">
        <v>71017</v>
      </c>
      <c r="B18402" t="s">
        <v>71018</v>
      </c>
      <c r="C18402" s="1" t="str">
        <f t="shared" si="2704"/>
        <v>21:0805</v>
      </c>
      <c r="D18402" s="1" t="str">
        <f t="shared" si="2705"/>
        <v>21:0226</v>
      </c>
      <c r="E18402" t="s">
        <v>71015</v>
      </c>
      <c r="F18402" t="s">
        <v>71019</v>
      </c>
      <c r="H18402">
        <v>46.0872508</v>
      </c>
      <c r="I18402">
        <v>-67.067243599999998</v>
      </c>
      <c r="J18402" s="1" t="str">
        <f t="shared" si="2699"/>
        <v>Fluid (stream)</v>
      </c>
      <c r="K18402" s="1" t="str">
        <f t="shared" si="2700"/>
        <v>Untreated Water</v>
      </c>
      <c r="L18402">
        <v>42</v>
      </c>
      <c r="M18402" t="s">
        <v>11435</v>
      </c>
      <c r="N18402">
        <v>4</v>
      </c>
      <c r="O18402">
        <v>2.5000000000000001E-2</v>
      </c>
      <c r="P18402">
        <v>50</v>
      </c>
      <c r="Q18402">
        <v>7.1</v>
      </c>
    </row>
    <row r="18403" spans="1:17" hidden="1" x14ac:dyDescent="0.3">
      <c r="A18403" t="s">
        <v>71020</v>
      </c>
      <c r="B18403" t="s">
        <v>71021</v>
      </c>
      <c r="C18403" s="1" t="str">
        <f t="shared" si="2704"/>
        <v>21:0805</v>
      </c>
      <c r="D18403" s="1" t="str">
        <f t="shared" si="2705"/>
        <v>21:0226</v>
      </c>
      <c r="E18403" t="s">
        <v>71022</v>
      </c>
      <c r="F18403" t="s">
        <v>71023</v>
      </c>
      <c r="H18403">
        <v>46.122746399999997</v>
      </c>
      <c r="I18403">
        <v>-67.123341699999997</v>
      </c>
      <c r="J18403" s="1" t="str">
        <f t="shared" si="2699"/>
        <v>Fluid (stream)</v>
      </c>
      <c r="K18403" s="1" t="str">
        <f t="shared" si="2700"/>
        <v>Untreated Water</v>
      </c>
      <c r="L18403">
        <v>42</v>
      </c>
      <c r="M18403" t="s">
        <v>11402</v>
      </c>
      <c r="N18403">
        <v>5</v>
      </c>
      <c r="O18403">
        <v>2.5000000000000001E-2</v>
      </c>
      <c r="P18403">
        <v>30</v>
      </c>
      <c r="Q18403">
        <v>7</v>
      </c>
    </row>
    <row r="18404" spans="1:17" hidden="1" x14ac:dyDescent="0.3">
      <c r="A18404" t="s">
        <v>71024</v>
      </c>
      <c r="B18404" t="s">
        <v>71025</v>
      </c>
      <c r="C18404" s="1" t="str">
        <f t="shared" si="2704"/>
        <v>21:0805</v>
      </c>
      <c r="D18404" s="1" t="str">
        <f t="shared" si="2705"/>
        <v>21:0226</v>
      </c>
      <c r="E18404" t="s">
        <v>71026</v>
      </c>
      <c r="F18404" t="s">
        <v>71027</v>
      </c>
      <c r="H18404">
        <v>46.094347599999999</v>
      </c>
      <c r="I18404">
        <v>-67.163050600000005</v>
      </c>
      <c r="J18404" s="1" t="str">
        <f t="shared" si="2699"/>
        <v>Fluid (stream)</v>
      </c>
      <c r="K18404" s="1" t="str">
        <f t="shared" si="2700"/>
        <v>Untreated Water</v>
      </c>
      <c r="L18404">
        <v>42</v>
      </c>
      <c r="M18404" t="s">
        <v>11411</v>
      </c>
      <c r="N18404">
        <v>6</v>
      </c>
      <c r="O18404">
        <v>2.5000000000000001E-2</v>
      </c>
      <c r="P18404">
        <v>50</v>
      </c>
      <c r="Q18404">
        <v>7.3</v>
      </c>
    </row>
    <row r="18405" spans="1:17" hidden="1" x14ac:dyDescent="0.3">
      <c r="A18405" t="s">
        <v>71028</v>
      </c>
      <c r="B18405" t="s">
        <v>71029</v>
      </c>
      <c r="C18405" s="1" t="str">
        <f t="shared" si="2704"/>
        <v>21:0805</v>
      </c>
      <c r="D18405" s="1" t="str">
        <f t="shared" si="2705"/>
        <v>21:0226</v>
      </c>
      <c r="E18405" t="s">
        <v>71030</v>
      </c>
      <c r="F18405" t="s">
        <v>71031</v>
      </c>
      <c r="H18405">
        <v>46.066249900000003</v>
      </c>
      <c r="I18405">
        <v>-67.178852599999999</v>
      </c>
      <c r="J18405" s="1" t="str">
        <f t="shared" si="2699"/>
        <v>Fluid (stream)</v>
      </c>
      <c r="K18405" s="1" t="str">
        <f t="shared" si="2700"/>
        <v>Untreated Water</v>
      </c>
      <c r="L18405">
        <v>42</v>
      </c>
      <c r="M18405" t="s">
        <v>11416</v>
      </c>
      <c r="N18405">
        <v>7</v>
      </c>
      <c r="O18405">
        <v>2.5000000000000001E-2</v>
      </c>
      <c r="P18405">
        <v>100</v>
      </c>
      <c r="Q18405">
        <v>7.6</v>
      </c>
    </row>
    <row r="18406" spans="1:17" hidden="1" x14ac:dyDescent="0.3">
      <c r="A18406" t="s">
        <v>71032</v>
      </c>
      <c r="B18406" t="s">
        <v>71033</v>
      </c>
      <c r="C18406" s="1" t="str">
        <f t="shared" si="2704"/>
        <v>21:0805</v>
      </c>
      <c r="D18406" s="1" t="str">
        <f t="shared" si="2705"/>
        <v>21:0226</v>
      </c>
      <c r="E18406" t="s">
        <v>71034</v>
      </c>
      <c r="F18406" t="s">
        <v>71035</v>
      </c>
      <c r="H18406">
        <v>46.040353899999999</v>
      </c>
      <c r="I18406">
        <v>-67.205448500000003</v>
      </c>
      <c r="J18406" s="1" t="str">
        <f t="shared" si="2699"/>
        <v>Fluid (stream)</v>
      </c>
      <c r="K18406" s="1" t="str">
        <f t="shared" si="2700"/>
        <v>Untreated Water</v>
      </c>
      <c r="L18406">
        <v>42</v>
      </c>
      <c r="M18406" t="s">
        <v>11421</v>
      </c>
      <c r="N18406">
        <v>8</v>
      </c>
      <c r="O18406">
        <v>2.5000000000000001E-2</v>
      </c>
      <c r="P18406">
        <v>110</v>
      </c>
      <c r="Q18406">
        <v>7.2</v>
      </c>
    </row>
    <row r="18407" spans="1:17" hidden="1" x14ac:dyDescent="0.3">
      <c r="A18407" t="s">
        <v>71036</v>
      </c>
      <c r="B18407" t="s">
        <v>71037</v>
      </c>
      <c r="C18407" s="1" t="str">
        <f t="shared" si="2704"/>
        <v>21:0805</v>
      </c>
      <c r="D18407" s="1" t="str">
        <f t="shared" si="2705"/>
        <v>21:0226</v>
      </c>
      <c r="E18407" t="s">
        <v>71038</v>
      </c>
      <c r="F18407" t="s">
        <v>71039</v>
      </c>
      <c r="H18407">
        <v>46.105851100000002</v>
      </c>
      <c r="I18407">
        <v>-67.1128389</v>
      </c>
      <c r="J18407" s="1" t="str">
        <f t="shared" si="2699"/>
        <v>Fluid (stream)</v>
      </c>
      <c r="K18407" s="1" t="str">
        <f t="shared" si="2700"/>
        <v>Untreated Water</v>
      </c>
      <c r="L18407">
        <v>42</v>
      </c>
      <c r="M18407" t="s">
        <v>11426</v>
      </c>
      <c r="N18407">
        <v>9</v>
      </c>
      <c r="O18407">
        <v>2.5000000000000001E-2</v>
      </c>
      <c r="P18407">
        <v>60</v>
      </c>
      <c r="Q18407">
        <v>6.6</v>
      </c>
    </row>
    <row r="18408" spans="1:17" hidden="1" x14ac:dyDescent="0.3">
      <c r="A18408" t="s">
        <v>71040</v>
      </c>
      <c r="B18408" t="s">
        <v>71041</v>
      </c>
      <c r="C18408" s="1" t="str">
        <f t="shared" si="2704"/>
        <v>21:0805</v>
      </c>
      <c r="D18408" s="1" t="str">
        <f t="shared" si="2705"/>
        <v>21:0226</v>
      </c>
      <c r="E18408" t="s">
        <v>71042</v>
      </c>
      <c r="F18408" t="s">
        <v>71043</v>
      </c>
      <c r="H18408">
        <v>46.043651400000002</v>
      </c>
      <c r="I18408">
        <v>-67.069747599999999</v>
      </c>
      <c r="J18408" s="1" t="str">
        <f t="shared" si="2699"/>
        <v>Fluid (stream)</v>
      </c>
      <c r="K18408" s="1" t="str">
        <f t="shared" si="2700"/>
        <v>Untreated Water</v>
      </c>
      <c r="L18408">
        <v>42</v>
      </c>
      <c r="M18408" t="s">
        <v>11440</v>
      </c>
      <c r="N18408">
        <v>10</v>
      </c>
      <c r="O18408">
        <v>2.5000000000000001E-2</v>
      </c>
      <c r="P18408">
        <v>60</v>
      </c>
      <c r="Q18408">
        <v>7.5</v>
      </c>
    </row>
    <row r="18409" spans="1:17" hidden="1" x14ac:dyDescent="0.3">
      <c r="A18409" t="s">
        <v>71044</v>
      </c>
      <c r="B18409" t="s">
        <v>71045</v>
      </c>
      <c r="C18409" s="1" t="str">
        <f t="shared" si="2704"/>
        <v>21:0805</v>
      </c>
      <c r="D18409" s="1" t="str">
        <f t="shared" si="2705"/>
        <v>21:0226</v>
      </c>
      <c r="E18409" t="s">
        <v>71046</v>
      </c>
      <c r="F18409" t="s">
        <v>71047</v>
      </c>
      <c r="H18409">
        <v>46.042352299999997</v>
      </c>
      <c r="I18409">
        <v>-67.065837900000005</v>
      </c>
      <c r="J18409" s="1" t="str">
        <f t="shared" si="2699"/>
        <v>Fluid (stream)</v>
      </c>
      <c r="K18409" s="1" t="str">
        <f t="shared" si="2700"/>
        <v>Untreated Water</v>
      </c>
      <c r="L18409">
        <v>42</v>
      </c>
      <c r="M18409" t="s">
        <v>11445</v>
      </c>
      <c r="N18409">
        <v>11</v>
      </c>
      <c r="O18409">
        <v>2.5000000000000001E-2</v>
      </c>
      <c r="P18409">
        <v>70</v>
      </c>
      <c r="Q18409">
        <v>7.4</v>
      </c>
    </row>
    <row r="18410" spans="1:17" hidden="1" x14ac:dyDescent="0.3">
      <c r="A18410" t="s">
        <v>71048</v>
      </c>
      <c r="B18410" t="s">
        <v>71049</v>
      </c>
      <c r="C18410" s="1" t="str">
        <f t="shared" si="2704"/>
        <v>21:0805</v>
      </c>
      <c r="D18410" s="1" t="str">
        <f t="shared" si="2705"/>
        <v>21:0226</v>
      </c>
      <c r="E18410" t="s">
        <v>71050</v>
      </c>
      <c r="F18410" t="s">
        <v>71051</v>
      </c>
      <c r="H18410">
        <v>46.048251999999998</v>
      </c>
      <c r="I18410">
        <v>-67.059737699999999</v>
      </c>
      <c r="J18410" s="1" t="str">
        <f t="shared" si="2699"/>
        <v>Fluid (stream)</v>
      </c>
      <c r="K18410" s="1" t="str">
        <f t="shared" si="2700"/>
        <v>Untreated Water</v>
      </c>
      <c r="L18410">
        <v>42</v>
      </c>
      <c r="M18410" t="s">
        <v>11450</v>
      </c>
      <c r="N18410">
        <v>12</v>
      </c>
      <c r="O18410">
        <v>2.5000000000000001E-2</v>
      </c>
      <c r="P18410">
        <v>30</v>
      </c>
      <c r="Q18410">
        <v>7.4</v>
      </c>
    </row>
    <row r="18411" spans="1:17" hidden="1" x14ac:dyDescent="0.3">
      <c r="A18411" t="s">
        <v>71052</v>
      </c>
      <c r="B18411" t="s">
        <v>71053</v>
      </c>
      <c r="C18411" s="1" t="str">
        <f t="shared" si="2704"/>
        <v>21:0805</v>
      </c>
      <c r="D18411" s="1" t="str">
        <f t="shared" si="2705"/>
        <v>21:0226</v>
      </c>
      <c r="E18411" t="s">
        <v>71054</v>
      </c>
      <c r="F18411" t="s">
        <v>71055</v>
      </c>
      <c r="H18411">
        <v>46.0602552</v>
      </c>
      <c r="I18411">
        <v>-67.0627432</v>
      </c>
      <c r="J18411" s="1" t="str">
        <f t="shared" si="2699"/>
        <v>Fluid (stream)</v>
      </c>
      <c r="K18411" s="1" t="str">
        <f t="shared" si="2700"/>
        <v>Untreated Water</v>
      </c>
      <c r="L18411">
        <v>42</v>
      </c>
      <c r="M18411" t="s">
        <v>11460</v>
      </c>
      <c r="N18411">
        <v>13</v>
      </c>
      <c r="O18411">
        <v>2.5000000000000001E-2</v>
      </c>
      <c r="P18411">
        <v>40</v>
      </c>
      <c r="Q18411">
        <v>7.3</v>
      </c>
    </row>
    <row r="18412" spans="1:17" hidden="1" x14ac:dyDescent="0.3">
      <c r="A18412" t="s">
        <v>71056</v>
      </c>
      <c r="B18412" t="s">
        <v>71057</v>
      </c>
      <c r="C18412" s="1" t="str">
        <f t="shared" si="2704"/>
        <v>21:0805</v>
      </c>
      <c r="D18412" s="1" t="str">
        <f t="shared" si="2705"/>
        <v>21:0226</v>
      </c>
      <c r="E18412" t="s">
        <v>71058</v>
      </c>
      <c r="F18412" t="s">
        <v>71059</v>
      </c>
      <c r="H18412">
        <v>46.0300479</v>
      </c>
      <c r="I18412">
        <v>-67.083944200000005</v>
      </c>
      <c r="J18412" s="1" t="str">
        <f t="shared" si="2699"/>
        <v>Fluid (stream)</v>
      </c>
      <c r="K18412" s="1" t="str">
        <f t="shared" si="2700"/>
        <v>Untreated Water</v>
      </c>
      <c r="L18412">
        <v>42</v>
      </c>
      <c r="M18412" t="s">
        <v>11465</v>
      </c>
      <c r="N18412">
        <v>14</v>
      </c>
      <c r="O18412">
        <v>2.5000000000000001E-2</v>
      </c>
      <c r="P18412">
        <v>50</v>
      </c>
      <c r="Q18412">
        <v>7.6</v>
      </c>
    </row>
    <row r="18413" spans="1:17" hidden="1" x14ac:dyDescent="0.3">
      <c r="A18413" t="s">
        <v>71060</v>
      </c>
      <c r="B18413" t="s">
        <v>71061</v>
      </c>
      <c r="C18413" s="1" t="str">
        <f t="shared" si="2704"/>
        <v>21:0805</v>
      </c>
      <c r="D18413" s="1" t="str">
        <f t="shared" si="2705"/>
        <v>21:0226</v>
      </c>
      <c r="E18413" t="s">
        <v>71062</v>
      </c>
      <c r="F18413" t="s">
        <v>71063</v>
      </c>
      <c r="H18413">
        <v>46.076751199999997</v>
      </c>
      <c r="I18413">
        <v>-67.015440400000003</v>
      </c>
      <c r="J18413" s="1" t="str">
        <f t="shared" si="2699"/>
        <v>Fluid (stream)</v>
      </c>
      <c r="K18413" s="1" t="str">
        <f t="shared" si="2700"/>
        <v>Untreated Water</v>
      </c>
      <c r="L18413">
        <v>42</v>
      </c>
      <c r="M18413" t="s">
        <v>11470</v>
      </c>
      <c r="N18413">
        <v>15</v>
      </c>
      <c r="O18413">
        <v>2.5000000000000001E-2</v>
      </c>
      <c r="P18413">
        <v>50</v>
      </c>
      <c r="Q18413">
        <v>7.5</v>
      </c>
    </row>
    <row r="18414" spans="1:17" hidden="1" x14ac:dyDescent="0.3">
      <c r="A18414" t="s">
        <v>71064</v>
      </c>
      <c r="B18414" t="s">
        <v>71065</v>
      </c>
      <c r="C18414" s="1" t="str">
        <f t="shared" si="2704"/>
        <v>21:0805</v>
      </c>
      <c r="D18414" s="1" t="str">
        <f t="shared" si="2705"/>
        <v>21:0226</v>
      </c>
      <c r="E18414" t="s">
        <v>71066</v>
      </c>
      <c r="F18414" t="s">
        <v>71067</v>
      </c>
      <c r="H18414">
        <v>46.074751499999998</v>
      </c>
      <c r="I18414">
        <v>-67.015343999999999</v>
      </c>
      <c r="J18414" s="1" t="str">
        <f t="shared" si="2699"/>
        <v>Fluid (stream)</v>
      </c>
      <c r="K18414" s="1" t="str">
        <f t="shared" si="2700"/>
        <v>Untreated Water</v>
      </c>
      <c r="L18414">
        <v>42</v>
      </c>
      <c r="M18414" t="s">
        <v>11475</v>
      </c>
      <c r="N18414">
        <v>16</v>
      </c>
      <c r="O18414">
        <v>0.1</v>
      </c>
      <c r="P18414">
        <v>140</v>
      </c>
      <c r="Q18414">
        <v>7.4</v>
      </c>
    </row>
    <row r="18415" spans="1:17" hidden="1" x14ac:dyDescent="0.3">
      <c r="A18415" t="s">
        <v>71068</v>
      </c>
      <c r="B18415" t="s">
        <v>71069</v>
      </c>
      <c r="C18415" s="1" t="str">
        <f t="shared" si="2704"/>
        <v>21:0805</v>
      </c>
      <c r="D18415" s="1" t="str">
        <f t="shared" si="2705"/>
        <v>21:0226</v>
      </c>
      <c r="E18415" t="s">
        <v>71070</v>
      </c>
      <c r="F18415" t="s">
        <v>71071</v>
      </c>
      <c r="H18415">
        <v>46.117047900000003</v>
      </c>
      <c r="I18415">
        <v>-67.024438099999998</v>
      </c>
      <c r="J18415" s="1" t="str">
        <f t="shared" si="2699"/>
        <v>Fluid (stream)</v>
      </c>
      <c r="K18415" s="1" t="str">
        <f t="shared" si="2700"/>
        <v>Untreated Water</v>
      </c>
      <c r="L18415">
        <v>42</v>
      </c>
      <c r="M18415" t="s">
        <v>11480</v>
      </c>
      <c r="N18415">
        <v>17</v>
      </c>
      <c r="O18415">
        <v>2.5000000000000001E-2</v>
      </c>
      <c r="P18415">
        <v>50</v>
      </c>
      <c r="Q18415">
        <v>7.6</v>
      </c>
    </row>
    <row r="18416" spans="1:17" hidden="1" x14ac:dyDescent="0.3">
      <c r="A18416" t="s">
        <v>71072</v>
      </c>
      <c r="B18416" t="s">
        <v>71073</v>
      </c>
      <c r="C18416" s="1" t="str">
        <f t="shared" si="2704"/>
        <v>21:0805</v>
      </c>
      <c r="D18416" s="1" t="str">
        <f t="shared" si="2705"/>
        <v>21:0226</v>
      </c>
      <c r="E18416" t="s">
        <v>71074</v>
      </c>
      <c r="F18416" t="s">
        <v>71075</v>
      </c>
      <c r="H18416">
        <v>46.115046300000003</v>
      </c>
      <c r="I18416">
        <v>-67.031536900000006</v>
      </c>
      <c r="J18416" s="1" t="str">
        <f t="shared" si="2699"/>
        <v>Fluid (stream)</v>
      </c>
      <c r="K18416" s="1" t="str">
        <f t="shared" si="2700"/>
        <v>Untreated Water</v>
      </c>
      <c r="L18416">
        <v>42</v>
      </c>
      <c r="M18416" t="s">
        <v>12548</v>
      </c>
      <c r="N18416">
        <v>18</v>
      </c>
      <c r="O18416">
        <v>2.5000000000000001E-2</v>
      </c>
      <c r="P18416">
        <v>50</v>
      </c>
      <c r="Q18416">
        <v>7.7</v>
      </c>
    </row>
    <row r="18417" spans="1:17" hidden="1" x14ac:dyDescent="0.3">
      <c r="A18417" t="s">
        <v>71076</v>
      </c>
      <c r="B18417" t="s">
        <v>71077</v>
      </c>
      <c r="C18417" s="1" t="str">
        <f t="shared" si="2704"/>
        <v>21:0805</v>
      </c>
      <c r="D18417" s="1" t="str">
        <f t="shared" si="2705"/>
        <v>21:0226</v>
      </c>
      <c r="E18417" t="s">
        <v>71078</v>
      </c>
      <c r="F18417" t="s">
        <v>71079</v>
      </c>
      <c r="H18417">
        <v>46.112451299999996</v>
      </c>
      <c r="I18417">
        <v>-67.030839900000004</v>
      </c>
      <c r="J18417" s="1" t="str">
        <f t="shared" si="2699"/>
        <v>Fluid (stream)</v>
      </c>
      <c r="K18417" s="1" t="str">
        <f t="shared" si="2700"/>
        <v>Untreated Water</v>
      </c>
      <c r="L18417">
        <v>43</v>
      </c>
      <c r="M18417" t="s">
        <v>11392</v>
      </c>
      <c r="N18417">
        <v>19</v>
      </c>
      <c r="O18417">
        <v>2.5000000000000001E-2</v>
      </c>
      <c r="P18417">
        <v>50</v>
      </c>
      <c r="Q18417">
        <v>7.6</v>
      </c>
    </row>
    <row r="18418" spans="1:17" hidden="1" x14ac:dyDescent="0.3">
      <c r="A18418" t="s">
        <v>71080</v>
      </c>
      <c r="B18418" t="s">
        <v>71081</v>
      </c>
      <c r="C18418" s="1" t="str">
        <f t="shared" si="2704"/>
        <v>21:0805</v>
      </c>
      <c r="D18418" s="1" t="str">
        <f t="shared" si="2705"/>
        <v>21:0226</v>
      </c>
      <c r="E18418" t="s">
        <v>71082</v>
      </c>
      <c r="F18418" t="s">
        <v>71083</v>
      </c>
      <c r="H18418">
        <v>46.113047799999997</v>
      </c>
      <c r="I18418">
        <v>-67.045144399999998</v>
      </c>
      <c r="J18418" s="1" t="str">
        <f t="shared" si="2699"/>
        <v>Fluid (stream)</v>
      </c>
      <c r="K18418" s="1" t="str">
        <f t="shared" si="2700"/>
        <v>Untreated Water</v>
      </c>
      <c r="L18418">
        <v>43</v>
      </c>
      <c r="M18418" t="s">
        <v>11397</v>
      </c>
      <c r="N18418">
        <v>20</v>
      </c>
      <c r="O18418">
        <v>2.5000000000000001E-2</v>
      </c>
      <c r="P18418">
        <v>40</v>
      </c>
      <c r="Q18418">
        <v>7.5</v>
      </c>
    </row>
    <row r="18419" spans="1:17" hidden="1" x14ac:dyDescent="0.3">
      <c r="A18419" t="s">
        <v>71084</v>
      </c>
      <c r="B18419" t="s">
        <v>71085</v>
      </c>
      <c r="C18419" s="1" t="str">
        <f t="shared" si="2704"/>
        <v>21:0805</v>
      </c>
      <c r="D18419" s="1" t="str">
        <f t="shared" si="2705"/>
        <v>21:0226</v>
      </c>
      <c r="E18419" t="s">
        <v>71086</v>
      </c>
      <c r="F18419" t="s">
        <v>71087</v>
      </c>
      <c r="H18419">
        <v>46.114354200000001</v>
      </c>
      <c r="I18419">
        <v>-67.0436488</v>
      </c>
      <c r="J18419" s="1" t="str">
        <f t="shared" si="2699"/>
        <v>Fluid (stream)</v>
      </c>
      <c r="K18419" s="1" t="str">
        <f t="shared" si="2700"/>
        <v>Untreated Water</v>
      </c>
      <c r="L18419">
        <v>43</v>
      </c>
      <c r="M18419" t="s">
        <v>11402</v>
      </c>
      <c r="N18419">
        <v>21</v>
      </c>
    </row>
    <row r="18420" spans="1:17" hidden="1" x14ac:dyDescent="0.3">
      <c r="A18420" t="s">
        <v>71088</v>
      </c>
      <c r="B18420" t="s">
        <v>71089</v>
      </c>
      <c r="C18420" s="1" t="str">
        <f t="shared" si="2704"/>
        <v>21:0805</v>
      </c>
      <c r="D18420" s="1" t="str">
        <f t="shared" si="2705"/>
        <v>21:0226</v>
      </c>
      <c r="E18420" t="s">
        <v>71090</v>
      </c>
      <c r="F18420" t="s">
        <v>71091</v>
      </c>
      <c r="H18420">
        <v>46.020353999999998</v>
      </c>
      <c r="I18420">
        <v>-67.055649900000006</v>
      </c>
      <c r="J18420" s="1" t="str">
        <f t="shared" si="2699"/>
        <v>Fluid (stream)</v>
      </c>
      <c r="K18420" s="1" t="str">
        <f t="shared" si="2700"/>
        <v>Untreated Water</v>
      </c>
      <c r="L18420">
        <v>43</v>
      </c>
      <c r="M18420" t="s">
        <v>11431</v>
      </c>
      <c r="N18420">
        <v>22</v>
      </c>
      <c r="O18420">
        <v>2.5000000000000001E-2</v>
      </c>
      <c r="P18420">
        <v>100</v>
      </c>
      <c r="Q18420">
        <v>7.1</v>
      </c>
    </row>
    <row r="18421" spans="1:17" hidden="1" x14ac:dyDescent="0.3">
      <c r="A18421" t="s">
        <v>71092</v>
      </c>
      <c r="B18421" t="s">
        <v>71093</v>
      </c>
      <c r="C18421" s="1" t="str">
        <f t="shared" si="2704"/>
        <v>21:0805</v>
      </c>
      <c r="D18421" s="1" t="str">
        <f t="shared" si="2705"/>
        <v>21:0226</v>
      </c>
      <c r="E18421" t="s">
        <v>71090</v>
      </c>
      <c r="F18421" t="s">
        <v>71094</v>
      </c>
      <c r="H18421">
        <v>46.020353999999998</v>
      </c>
      <c r="I18421">
        <v>-67.055649900000006</v>
      </c>
      <c r="J18421" s="1" t="str">
        <f t="shared" si="2699"/>
        <v>Fluid (stream)</v>
      </c>
      <c r="K18421" s="1" t="str">
        <f t="shared" si="2700"/>
        <v>Untreated Water</v>
      </c>
      <c r="L18421">
        <v>43</v>
      </c>
      <c r="M18421" t="s">
        <v>11435</v>
      </c>
      <c r="N18421">
        <v>23</v>
      </c>
      <c r="O18421">
        <v>2.5000000000000001E-2</v>
      </c>
      <c r="P18421">
        <v>90</v>
      </c>
      <c r="Q18421">
        <v>7.1</v>
      </c>
    </row>
    <row r="18422" spans="1:17" hidden="1" x14ac:dyDescent="0.3">
      <c r="A18422" t="s">
        <v>71095</v>
      </c>
      <c r="B18422" t="s">
        <v>71096</v>
      </c>
      <c r="C18422" s="1" t="str">
        <f t="shared" si="2704"/>
        <v>21:0805</v>
      </c>
      <c r="D18422" s="1" t="str">
        <f t="shared" si="2705"/>
        <v>21:0226</v>
      </c>
      <c r="E18422" t="s">
        <v>71097</v>
      </c>
      <c r="F18422" t="s">
        <v>71098</v>
      </c>
      <c r="H18422">
        <v>46.066753300000002</v>
      </c>
      <c r="I18422">
        <v>-67.016548900000004</v>
      </c>
      <c r="J18422" s="1" t="str">
        <f t="shared" si="2699"/>
        <v>Fluid (stream)</v>
      </c>
      <c r="K18422" s="1" t="str">
        <f t="shared" si="2700"/>
        <v>Untreated Water</v>
      </c>
      <c r="L18422">
        <v>43</v>
      </c>
      <c r="M18422" t="s">
        <v>11411</v>
      </c>
      <c r="N18422">
        <v>24</v>
      </c>
      <c r="O18422">
        <v>2.5000000000000001E-2</v>
      </c>
      <c r="P18422">
        <v>200</v>
      </c>
      <c r="Q18422">
        <v>7.4</v>
      </c>
    </row>
    <row r="18423" spans="1:17" hidden="1" x14ac:dyDescent="0.3">
      <c r="A18423" t="s">
        <v>71099</v>
      </c>
      <c r="B18423" t="s">
        <v>71100</v>
      </c>
      <c r="C18423" s="1" t="str">
        <f t="shared" si="2704"/>
        <v>21:0805</v>
      </c>
      <c r="D18423" s="1" t="str">
        <f t="shared" si="2705"/>
        <v>21:0226</v>
      </c>
      <c r="E18423" t="s">
        <v>71101</v>
      </c>
      <c r="F18423" t="s">
        <v>71102</v>
      </c>
      <c r="H18423">
        <v>46.073650000000001</v>
      </c>
      <c r="I18423">
        <v>-67.017737100000005</v>
      </c>
      <c r="J18423" s="1" t="str">
        <f t="shared" si="2699"/>
        <v>Fluid (stream)</v>
      </c>
      <c r="K18423" s="1" t="str">
        <f t="shared" si="2700"/>
        <v>Untreated Water</v>
      </c>
      <c r="L18423">
        <v>43</v>
      </c>
      <c r="M18423" t="s">
        <v>11416</v>
      </c>
      <c r="N18423">
        <v>25</v>
      </c>
      <c r="O18423">
        <v>0.11</v>
      </c>
      <c r="P18423">
        <v>80</v>
      </c>
      <c r="Q18423">
        <v>7.4</v>
      </c>
    </row>
    <row r="18424" spans="1:17" hidden="1" x14ac:dyDescent="0.3">
      <c r="A18424" t="s">
        <v>71103</v>
      </c>
      <c r="B18424" t="s">
        <v>71104</v>
      </c>
      <c r="C18424" s="1" t="str">
        <f t="shared" si="2704"/>
        <v>21:0805</v>
      </c>
      <c r="D18424" s="1" t="str">
        <f t="shared" si="2705"/>
        <v>21:0226</v>
      </c>
      <c r="E18424" t="s">
        <v>71105</v>
      </c>
      <c r="F18424" t="s">
        <v>71106</v>
      </c>
      <c r="H18424">
        <v>46.033250600000002</v>
      </c>
      <c r="I18424">
        <v>-67.106550999999996</v>
      </c>
      <c r="J18424" s="1" t="str">
        <f t="shared" si="2699"/>
        <v>Fluid (stream)</v>
      </c>
      <c r="K18424" s="1" t="str">
        <f t="shared" si="2700"/>
        <v>Untreated Water</v>
      </c>
      <c r="L18424">
        <v>43</v>
      </c>
      <c r="M18424" t="s">
        <v>11421</v>
      </c>
      <c r="N18424">
        <v>26</v>
      </c>
      <c r="O18424">
        <v>2.5000000000000001E-2</v>
      </c>
      <c r="P18424">
        <v>110</v>
      </c>
      <c r="Q18424">
        <v>7.8</v>
      </c>
    </row>
    <row r="18425" spans="1:17" hidden="1" x14ac:dyDescent="0.3">
      <c r="A18425" t="s">
        <v>71107</v>
      </c>
      <c r="B18425" t="s">
        <v>71108</v>
      </c>
      <c r="C18425" s="1" t="str">
        <f t="shared" si="2704"/>
        <v>21:0805</v>
      </c>
      <c r="D18425" s="1" t="str">
        <f t="shared" si="2705"/>
        <v>21:0226</v>
      </c>
      <c r="E18425" t="s">
        <v>71109</v>
      </c>
      <c r="F18425" t="s">
        <v>71110</v>
      </c>
      <c r="H18425">
        <v>46.033252699999998</v>
      </c>
      <c r="I18425">
        <v>-67.108851099999995</v>
      </c>
      <c r="J18425" s="1" t="str">
        <f t="shared" ref="J18425:J18488" si="2706">HYPERLINK("http://geochem.nrcan.gc.ca/cdogs/content/kwd/kwd020018_e.htm", "Fluid (stream)")</f>
        <v>Fluid (stream)</v>
      </c>
      <c r="K18425" s="1" t="str">
        <f t="shared" ref="K18425:K18488" si="2707">HYPERLINK("http://geochem.nrcan.gc.ca/cdogs/content/kwd/kwd080007_e.htm", "Untreated Water")</f>
        <v>Untreated Water</v>
      </c>
      <c r="L18425">
        <v>43</v>
      </c>
      <c r="M18425" t="s">
        <v>11426</v>
      </c>
      <c r="N18425">
        <v>27</v>
      </c>
      <c r="O18425">
        <v>2.5000000000000001E-2</v>
      </c>
      <c r="P18425">
        <v>130</v>
      </c>
      <c r="Q18425">
        <v>7.6</v>
      </c>
    </row>
    <row r="18426" spans="1:17" hidden="1" x14ac:dyDescent="0.3">
      <c r="A18426" t="s">
        <v>71111</v>
      </c>
      <c r="B18426" t="s">
        <v>71112</v>
      </c>
      <c r="C18426" s="1" t="str">
        <f t="shared" si="2704"/>
        <v>21:0805</v>
      </c>
      <c r="D18426" s="1" t="str">
        <f t="shared" si="2705"/>
        <v>21:0226</v>
      </c>
      <c r="E18426" t="s">
        <v>71113</v>
      </c>
      <c r="F18426" t="s">
        <v>71114</v>
      </c>
      <c r="H18426">
        <v>46.025654600000003</v>
      </c>
      <c r="I18426">
        <v>-67.138349500000004</v>
      </c>
      <c r="J18426" s="1" t="str">
        <f t="shared" si="2706"/>
        <v>Fluid (stream)</v>
      </c>
      <c r="K18426" s="1" t="str">
        <f t="shared" si="2707"/>
        <v>Untreated Water</v>
      </c>
      <c r="L18426">
        <v>43</v>
      </c>
      <c r="M18426" t="s">
        <v>11440</v>
      </c>
      <c r="N18426">
        <v>28</v>
      </c>
      <c r="O18426">
        <v>0.21</v>
      </c>
      <c r="P18426">
        <v>80</v>
      </c>
      <c r="Q18426">
        <v>6.9</v>
      </c>
    </row>
    <row r="18427" spans="1:17" hidden="1" x14ac:dyDescent="0.3">
      <c r="A18427" t="s">
        <v>71115</v>
      </c>
      <c r="B18427" t="s">
        <v>71116</v>
      </c>
      <c r="C18427" s="1" t="str">
        <f t="shared" si="2704"/>
        <v>21:0805</v>
      </c>
      <c r="D18427" s="1" t="str">
        <f t="shared" si="2705"/>
        <v>21:0226</v>
      </c>
      <c r="E18427" t="s">
        <v>71117</v>
      </c>
      <c r="F18427" t="s">
        <v>71118</v>
      </c>
      <c r="H18427">
        <v>46.023053699999998</v>
      </c>
      <c r="I18427">
        <v>-67.133940699999997</v>
      </c>
      <c r="J18427" s="1" t="str">
        <f t="shared" si="2706"/>
        <v>Fluid (stream)</v>
      </c>
      <c r="K18427" s="1" t="str">
        <f t="shared" si="2707"/>
        <v>Untreated Water</v>
      </c>
      <c r="L18427">
        <v>43</v>
      </c>
      <c r="M18427" t="s">
        <v>11445</v>
      </c>
      <c r="N18427">
        <v>29</v>
      </c>
      <c r="O18427">
        <v>2.5000000000000001E-2</v>
      </c>
      <c r="P18427">
        <v>90</v>
      </c>
      <c r="Q18427">
        <v>7.6</v>
      </c>
    </row>
    <row r="18428" spans="1:17" hidden="1" x14ac:dyDescent="0.3">
      <c r="A18428" t="s">
        <v>71119</v>
      </c>
      <c r="B18428" t="s">
        <v>71120</v>
      </c>
      <c r="C18428" s="1" t="str">
        <f t="shared" si="2704"/>
        <v>21:0805</v>
      </c>
      <c r="D18428" s="1" t="str">
        <f t="shared" si="2705"/>
        <v>21:0226</v>
      </c>
      <c r="E18428" t="s">
        <v>71121</v>
      </c>
      <c r="F18428" t="s">
        <v>71122</v>
      </c>
      <c r="H18428">
        <v>46.0628551</v>
      </c>
      <c r="I18428">
        <v>-67.043646199999998</v>
      </c>
      <c r="J18428" s="1" t="str">
        <f t="shared" si="2706"/>
        <v>Fluid (stream)</v>
      </c>
      <c r="K18428" s="1" t="str">
        <f t="shared" si="2707"/>
        <v>Untreated Water</v>
      </c>
      <c r="L18428">
        <v>43</v>
      </c>
      <c r="M18428" t="s">
        <v>11450</v>
      </c>
      <c r="N18428">
        <v>30</v>
      </c>
      <c r="O18428">
        <v>2.5000000000000001E-2</v>
      </c>
      <c r="P18428">
        <v>60</v>
      </c>
      <c r="Q18428">
        <v>7.6</v>
      </c>
    </row>
    <row r="18429" spans="1:17" hidden="1" x14ac:dyDescent="0.3">
      <c r="A18429" t="s">
        <v>71123</v>
      </c>
      <c r="B18429" t="s">
        <v>71124</v>
      </c>
      <c r="C18429" s="1" t="str">
        <f t="shared" si="2704"/>
        <v>21:0805</v>
      </c>
      <c r="D18429" s="1" t="str">
        <f t="shared" si="2705"/>
        <v>21:0226</v>
      </c>
      <c r="E18429" t="s">
        <v>71125</v>
      </c>
      <c r="F18429" t="s">
        <v>71126</v>
      </c>
      <c r="H18429">
        <v>46.016348800000003</v>
      </c>
      <c r="I18429">
        <v>-67.148350699999995</v>
      </c>
      <c r="J18429" s="1" t="str">
        <f t="shared" si="2706"/>
        <v>Fluid (stream)</v>
      </c>
      <c r="K18429" s="1" t="str">
        <f t="shared" si="2707"/>
        <v>Untreated Water</v>
      </c>
      <c r="L18429">
        <v>43</v>
      </c>
      <c r="M18429" t="s">
        <v>11460</v>
      </c>
      <c r="N18429">
        <v>31</v>
      </c>
      <c r="O18429">
        <v>2.5000000000000001E-2</v>
      </c>
      <c r="P18429">
        <v>70</v>
      </c>
      <c r="Q18429">
        <v>7.5</v>
      </c>
    </row>
    <row r="18430" spans="1:17" hidden="1" x14ac:dyDescent="0.3">
      <c r="A18430" t="s">
        <v>71127</v>
      </c>
      <c r="B18430" t="s">
        <v>71128</v>
      </c>
      <c r="C18430" s="1" t="str">
        <f t="shared" si="2704"/>
        <v>21:0805</v>
      </c>
      <c r="D18430" s="1" t="str">
        <f t="shared" si="2705"/>
        <v>21:0226</v>
      </c>
      <c r="E18430" t="s">
        <v>71129</v>
      </c>
      <c r="F18430" t="s">
        <v>71130</v>
      </c>
      <c r="H18430">
        <v>46.0082527</v>
      </c>
      <c r="I18430">
        <v>-67.1480526</v>
      </c>
      <c r="J18430" s="1" t="str">
        <f t="shared" si="2706"/>
        <v>Fluid (stream)</v>
      </c>
      <c r="K18430" s="1" t="str">
        <f t="shared" si="2707"/>
        <v>Untreated Water</v>
      </c>
      <c r="L18430">
        <v>43</v>
      </c>
      <c r="M18430" t="s">
        <v>11465</v>
      </c>
      <c r="N18430">
        <v>32</v>
      </c>
      <c r="O18430">
        <v>2.5000000000000001E-2</v>
      </c>
      <c r="P18430">
        <v>80</v>
      </c>
      <c r="Q18430">
        <v>7.6</v>
      </c>
    </row>
    <row r="18431" spans="1:17" hidden="1" x14ac:dyDescent="0.3">
      <c r="A18431" t="s">
        <v>71131</v>
      </c>
      <c r="B18431" t="s">
        <v>71132</v>
      </c>
      <c r="C18431" s="1" t="str">
        <f t="shared" si="2704"/>
        <v>21:0805</v>
      </c>
      <c r="D18431" s="1" t="str">
        <f t="shared" ref="D18431:D18458" si="2708">HYPERLINK("http://geochem.nrcan.gc.ca/cdogs/content/svy/svy210226_e.htm", "21:0226")</f>
        <v>21:0226</v>
      </c>
      <c r="E18431" t="s">
        <v>71133</v>
      </c>
      <c r="F18431" t="s">
        <v>71134</v>
      </c>
      <c r="H18431">
        <v>46.001551999999997</v>
      </c>
      <c r="I18431">
        <v>-67.150549299999994</v>
      </c>
      <c r="J18431" s="1" t="str">
        <f t="shared" si="2706"/>
        <v>Fluid (stream)</v>
      </c>
      <c r="K18431" s="1" t="str">
        <f t="shared" si="2707"/>
        <v>Untreated Water</v>
      </c>
      <c r="L18431">
        <v>43</v>
      </c>
      <c r="M18431" t="s">
        <v>11470</v>
      </c>
      <c r="N18431">
        <v>33</v>
      </c>
      <c r="O18431">
        <v>2.5000000000000001E-2</v>
      </c>
      <c r="P18431">
        <v>90</v>
      </c>
      <c r="Q18431">
        <v>7.4</v>
      </c>
    </row>
    <row r="18432" spans="1:17" hidden="1" x14ac:dyDescent="0.3">
      <c r="A18432" t="s">
        <v>71135</v>
      </c>
      <c r="B18432" t="s">
        <v>71136</v>
      </c>
      <c r="C18432" s="1" t="str">
        <f t="shared" si="2704"/>
        <v>21:0805</v>
      </c>
      <c r="D18432" s="1" t="str">
        <f t="shared" si="2708"/>
        <v>21:0226</v>
      </c>
      <c r="E18432" t="s">
        <v>71137</v>
      </c>
      <c r="F18432" t="s">
        <v>71138</v>
      </c>
      <c r="H18432">
        <v>46.046150099999998</v>
      </c>
      <c r="I18432">
        <v>-67.128548499999994</v>
      </c>
      <c r="J18432" s="1" t="str">
        <f t="shared" si="2706"/>
        <v>Fluid (stream)</v>
      </c>
      <c r="K18432" s="1" t="str">
        <f t="shared" si="2707"/>
        <v>Untreated Water</v>
      </c>
      <c r="L18432">
        <v>43</v>
      </c>
      <c r="M18432" t="s">
        <v>11475</v>
      </c>
      <c r="N18432">
        <v>34</v>
      </c>
    </row>
    <row r="18433" spans="1:17" hidden="1" x14ac:dyDescent="0.3">
      <c r="A18433" t="s">
        <v>71139</v>
      </c>
      <c r="B18433" t="s">
        <v>71140</v>
      </c>
      <c r="C18433" s="1" t="str">
        <f t="shared" si="2704"/>
        <v>21:0805</v>
      </c>
      <c r="D18433" s="1" t="str">
        <f t="shared" si="2708"/>
        <v>21:0226</v>
      </c>
      <c r="E18433" t="s">
        <v>71141</v>
      </c>
      <c r="F18433" t="s">
        <v>71142</v>
      </c>
      <c r="H18433">
        <v>46.051152399999999</v>
      </c>
      <c r="I18433">
        <v>-67.135049600000002</v>
      </c>
      <c r="J18433" s="1" t="str">
        <f t="shared" si="2706"/>
        <v>Fluid (stream)</v>
      </c>
      <c r="K18433" s="1" t="str">
        <f t="shared" si="2707"/>
        <v>Untreated Water</v>
      </c>
      <c r="L18433">
        <v>43</v>
      </c>
      <c r="M18433" t="s">
        <v>11480</v>
      </c>
      <c r="N18433">
        <v>35</v>
      </c>
    </row>
    <row r="18434" spans="1:17" hidden="1" x14ac:dyDescent="0.3">
      <c r="A18434" t="s">
        <v>71143</v>
      </c>
      <c r="B18434" t="s">
        <v>71144</v>
      </c>
      <c r="C18434" s="1" t="str">
        <f t="shared" si="2704"/>
        <v>21:0805</v>
      </c>
      <c r="D18434" s="1" t="str">
        <f t="shared" si="2708"/>
        <v>21:0226</v>
      </c>
      <c r="E18434" t="s">
        <v>71145</v>
      </c>
      <c r="F18434" t="s">
        <v>71146</v>
      </c>
      <c r="H18434">
        <v>46.055951100000001</v>
      </c>
      <c r="I18434">
        <v>-67.134047699999996</v>
      </c>
      <c r="J18434" s="1" t="str">
        <f t="shared" si="2706"/>
        <v>Fluid (stream)</v>
      </c>
      <c r="K18434" s="1" t="str">
        <f t="shared" si="2707"/>
        <v>Untreated Water</v>
      </c>
      <c r="L18434">
        <v>43</v>
      </c>
      <c r="M18434" t="s">
        <v>12548</v>
      </c>
      <c r="N18434">
        <v>36</v>
      </c>
      <c r="O18434">
        <v>7.0000000000000007E-2</v>
      </c>
      <c r="P18434">
        <v>90</v>
      </c>
      <c r="Q18434">
        <v>7.7</v>
      </c>
    </row>
    <row r="18435" spans="1:17" hidden="1" x14ac:dyDescent="0.3">
      <c r="A18435" t="s">
        <v>71147</v>
      </c>
      <c r="B18435" t="s">
        <v>71148</v>
      </c>
      <c r="C18435" s="1" t="str">
        <f t="shared" si="2704"/>
        <v>21:0805</v>
      </c>
      <c r="D18435" s="1" t="str">
        <f t="shared" si="2708"/>
        <v>21:0226</v>
      </c>
      <c r="E18435" t="s">
        <v>71149</v>
      </c>
      <c r="F18435" t="s">
        <v>71150</v>
      </c>
      <c r="H18435">
        <v>46.052653100000001</v>
      </c>
      <c r="I18435">
        <v>-67.127747099999993</v>
      </c>
      <c r="J18435" s="1" t="str">
        <f t="shared" si="2706"/>
        <v>Fluid (stream)</v>
      </c>
      <c r="K18435" s="1" t="str">
        <f t="shared" si="2707"/>
        <v>Untreated Water</v>
      </c>
      <c r="L18435">
        <v>44</v>
      </c>
      <c r="M18435" t="s">
        <v>11392</v>
      </c>
      <c r="N18435">
        <v>37</v>
      </c>
      <c r="O18435">
        <v>2.5000000000000001E-2</v>
      </c>
      <c r="P18435">
        <v>100</v>
      </c>
      <c r="Q18435">
        <v>7.5</v>
      </c>
    </row>
    <row r="18436" spans="1:17" hidden="1" x14ac:dyDescent="0.3">
      <c r="A18436" t="s">
        <v>71151</v>
      </c>
      <c r="B18436" t="s">
        <v>71152</v>
      </c>
      <c r="C18436" s="1" t="str">
        <f t="shared" si="2704"/>
        <v>21:0805</v>
      </c>
      <c r="D18436" s="1" t="str">
        <f t="shared" si="2708"/>
        <v>21:0226</v>
      </c>
      <c r="E18436" t="s">
        <v>71153</v>
      </c>
      <c r="F18436" t="s">
        <v>71154</v>
      </c>
      <c r="H18436">
        <v>46.054546899999998</v>
      </c>
      <c r="I18436">
        <v>-67.145652100000007</v>
      </c>
      <c r="J18436" s="1" t="str">
        <f t="shared" si="2706"/>
        <v>Fluid (stream)</v>
      </c>
      <c r="K18436" s="1" t="str">
        <f t="shared" si="2707"/>
        <v>Untreated Water</v>
      </c>
      <c r="L18436">
        <v>44</v>
      </c>
      <c r="M18436" t="s">
        <v>11397</v>
      </c>
      <c r="N18436">
        <v>38</v>
      </c>
    </row>
    <row r="18437" spans="1:17" hidden="1" x14ac:dyDescent="0.3">
      <c r="A18437" t="s">
        <v>71155</v>
      </c>
      <c r="B18437" t="s">
        <v>71156</v>
      </c>
      <c r="C18437" s="1" t="str">
        <f t="shared" si="2704"/>
        <v>21:0805</v>
      </c>
      <c r="D18437" s="1" t="str">
        <f t="shared" si="2708"/>
        <v>21:0226</v>
      </c>
      <c r="E18437" t="s">
        <v>71157</v>
      </c>
      <c r="F18437" t="s">
        <v>71158</v>
      </c>
      <c r="H18437">
        <v>46.051153999999997</v>
      </c>
      <c r="I18437">
        <v>-67.144550600000002</v>
      </c>
      <c r="J18437" s="1" t="str">
        <f t="shared" si="2706"/>
        <v>Fluid (stream)</v>
      </c>
      <c r="K18437" s="1" t="str">
        <f t="shared" si="2707"/>
        <v>Untreated Water</v>
      </c>
      <c r="L18437">
        <v>44</v>
      </c>
      <c r="M18437" t="s">
        <v>11402</v>
      </c>
      <c r="N18437">
        <v>39</v>
      </c>
    </row>
    <row r="18438" spans="1:17" hidden="1" x14ac:dyDescent="0.3">
      <c r="A18438" t="s">
        <v>71159</v>
      </c>
      <c r="B18438" t="s">
        <v>71160</v>
      </c>
      <c r="C18438" s="1" t="str">
        <f t="shared" si="2704"/>
        <v>21:0805</v>
      </c>
      <c r="D18438" s="1" t="str">
        <f t="shared" si="2708"/>
        <v>21:0226</v>
      </c>
      <c r="E18438" t="s">
        <v>71161</v>
      </c>
      <c r="F18438" t="s">
        <v>71162</v>
      </c>
      <c r="H18438">
        <v>46.084145999999997</v>
      </c>
      <c r="I18438">
        <v>-67.153843699999996</v>
      </c>
      <c r="J18438" s="1" t="str">
        <f t="shared" si="2706"/>
        <v>Fluid (stream)</v>
      </c>
      <c r="K18438" s="1" t="str">
        <f t="shared" si="2707"/>
        <v>Untreated Water</v>
      </c>
      <c r="L18438">
        <v>44</v>
      </c>
      <c r="M18438" t="s">
        <v>11431</v>
      </c>
      <c r="N18438">
        <v>40</v>
      </c>
      <c r="O18438">
        <v>2.5000000000000001E-2</v>
      </c>
      <c r="P18438">
        <v>70</v>
      </c>
      <c r="Q18438">
        <v>7.5</v>
      </c>
    </row>
    <row r="18439" spans="1:17" hidden="1" x14ac:dyDescent="0.3">
      <c r="A18439" t="s">
        <v>71163</v>
      </c>
      <c r="B18439" t="s">
        <v>71164</v>
      </c>
      <c r="C18439" s="1" t="str">
        <f t="shared" si="2704"/>
        <v>21:0805</v>
      </c>
      <c r="D18439" s="1" t="str">
        <f t="shared" si="2708"/>
        <v>21:0226</v>
      </c>
      <c r="E18439" t="s">
        <v>71161</v>
      </c>
      <c r="F18439" t="s">
        <v>71165</v>
      </c>
      <c r="H18439">
        <v>46.084145999999997</v>
      </c>
      <c r="I18439">
        <v>-67.153843699999996</v>
      </c>
      <c r="J18439" s="1" t="str">
        <f t="shared" si="2706"/>
        <v>Fluid (stream)</v>
      </c>
      <c r="K18439" s="1" t="str">
        <f t="shared" si="2707"/>
        <v>Untreated Water</v>
      </c>
      <c r="L18439">
        <v>44</v>
      </c>
      <c r="M18439" t="s">
        <v>11435</v>
      </c>
      <c r="N18439">
        <v>41</v>
      </c>
      <c r="O18439">
        <v>2.5000000000000001E-2</v>
      </c>
      <c r="P18439">
        <v>70</v>
      </c>
      <c r="Q18439">
        <v>7.5</v>
      </c>
    </row>
    <row r="18440" spans="1:17" hidden="1" x14ac:dyDescent="0.3">
      <c r="A18440" t="s">
        <v>71166</v>
      </c>
      <c r="B18440" t="s">
        <v>71167</v>
      </c>
      <c r="C18440" s="1" t="str">
        <f t="shared" si="2704"/>
        <v>21:0805</v>
      </c>
      <c r="D18440" s="1" t="str">
        <f t="shared" si="2708"/>
        <v>21:0226</v>
      </c>
      <c r="E18440" t="s">
        <v>71168</v>
      </c>
      <c r="F18440" t="s">
        <v>71169</v>
      </c>
      <c r="H18440">
        <v>46.082946200000002</v>
      </c>
      <c r="I18440">
        <v>-67.155345199999999</v>
      </c>
      <c r="J18440" s="1" t="str">
        <f t="shared" si="2706"/>
        <v>Fluid (stream)</v>
      </c>
      <c r="K18440" s="1" t="str">
        <f t="shared" si="2707"/>
        <v>Untreated Water</v>
      </c>
      <c r="L18440">
        <v>44</v>
      </c>
      <c r="M18440" t="s">
        <v>11411</v>
      </c>
      <c r="N18440">
        <v>42</v>
      </c>
      <c r="O18440">
        <v>2.5000000000000001E-2</v>
      </c>
      <c r="P18440">
        <v>80</v>
      </c>
      <c r="Q18440">
        <v>7.4</v>
      </c>
    </row>
    <row r="18441" spans="1:17" hidden="1" x14ac:dyDescent="0.3">
      <c r="A18441" t="s">
        <v>71170</v>
      </c>
      <c r="B18441" t="s">
        <v>71171</v>
      </c>
      <c r="C18441" s="1" t="str">
        <f t="shared" si="2704"/>
        <v>21:0805</v>
      </c>
      <c r="D18441" s="1" t="str">
        <f t="shared" si="2708"/>
        <v>21:0226</v>
      </c>
      <c r="E18441" t="s">
        <v>71172</v>
      </c>
      <c r="F18441" t="s">
        <v>71173</v>
      </c>
      <c r="H18441">
        <v>46.000454400000002</v>
      </c>
      <c r="I18441">
        <v>-67.021542199999999</v>
      </c>
      <c r="J18441" s="1" t="str">
        <f t="shared" si="2706"/>
        <v>Fluid (stream)</v>
      </c>
      <c r="K18441" s="1" t="str">
        <f t="shared" si="2707"/>
        <v>Untreated Water</v>
      </c>
      <c r="L18441">
        <v>44</v>
      </c>
      <c r="M18441" t="s">
        <v>11416</v>
      </c>
      <c r="N18441">
        <v>43</v>
      </c>
      <c r="O18441">
        <v>0.2</v>
      </c>
      <c r="P18441">
        <v>290</v>
      </c>
      <c r="Q18441">
        <v>7.5</v>
      </c>
    </row>
    <row r="18442" spans="1:17" hidden="1" x14ac:dyDescent="0.3">
      <c r="A18442" t="s">
        <v>71174</v>
      </c>
      <c r="B18442" t="s">
        <v>71175</v>
      </c>
      <c r="C18442" s="1" t="str">
        <f t="shared" si="2704"/>
        <v>21:0805</v>
      </c>
      <c r="D18442" s="1" t="str">
        <f t="shared" si="2708"/>
        <v>21:0226</v>
      </c>
      <c r="E18442" t="s">
        <v>71176</v>
      </c>
      <c r="F18442" t="s">
        <v>71177</v>
      </c>
      <c r="H18442">
        <v>46.000152300000003</v>
      </c>
      <c r="I18442">
        <v>-67.047950599999993</v>
      </c>
      <c r="J18442" s="1" t="str">
        <f t="shared" si="2706"/>
        <v>Fluid (stream)</v>
      </c>
      <c r="K18442" s="1" t="str">
        <f t="shared" si="2707"/>
        <v>Untreated Water</v>
      </c>
      <c r="L18442">
        <v>44</v>
      </c>
      <c r="M18442" t="s">
        <v>11421</v>
      </c>
      <c r="N18442">
        <v>44</v>
      </c>
      <c r="O18442">
        <v>0.3</v>
      </c>
      <c r="P18442">
        <v>280</v>
      </c>
      <c r="Q18442">
        <v>7.5</v>
      </c>
    </row>
    <row r="18443" spans="1:17" hidden="1" x14ac:dyDescent="0.3">
      <c r="A18443" t="s">
        <v>71178</v>
      </c>
      <c r="B18443" t="s">
        <v>71179</v>
      </c>
      <c r="C18443" s="1" t="str">
        <f t="shared" si="2704"/>
        <v>21:0805</v>
      </c>
      <c r="D18443" s="1" t="str">
        <f t="shared" si="2708"/>
        <v>21:0226</v>
      </c>
      <c r="E18443" t="s">
        <v>71180</v>
      </c>
      <c r="F18443" t="s">
        <v>71181</v>
      </c>
      <c r="H18443">
        <v>46.050254199999998</v>
      </c>
      <c r="I18443">
        <v>-67.095848399999994</v>
      </c>
      <c r="J18443" s="1" t="str">
        <f t="shared" si="2706"/>
        <v>Fluid (stream)</v>
      </c>
      <c r="K18443" s="1" t="str">
        <f t="shared" si="2707"/>
        <v>Untreated Water</v>
      </c>
      <c r="L18443">
        <v>44</v>
      </c>
      <c r="M18443" t="s">
        <v>11426</v>
      </c>
      <c r="N18443">
        <v>45</v>
      </c>
      <c r="O18443">
        <v>2.5000000000000001E-2</v>
      </c>
      <c r="P18443">
        <v>80</v>
      </c>
      <c r="Q18443">
        <v>7.5</v>
      </c>
    </row>
    <row r="18444" spans="1:17" hidden="1" x14ac:dyDescent="0.3">
      <c r="A18444" t="s">
        <v>71182</v>
      </c>
      <c r="B18444" t="s">
        <v>71183</v>
      </c>
      <c r="C18444" s="1" t="str">
        <f t="shared" si="2704"/>
        <v>21:0805</v>
      </c>
      <c r="D18444" s="1" t="str">
        <f t="shared" si="2708"/>
        <v>21:0226</v>
      </c>
      <c r="E18444" t="s">
        <v>71184</v>
      </c>
      <c r="F18444" t="s">
        <v>71185</v>
      </c>
      <c r="H18444">
        <v>46.0858481</v>
      </c>
      <c r="I18444">
        <v>-67.109847700000003</v>
      </c>
      <c r="J18444" s="1" t="str">
        <f t="shared" si="2706"/>
        <v>Fluid (stream)</v>
      </c>
      <c r="K18444" s="1" t="str">
        <f t="shared" si="2707"/>
        <v>Untreated Water</v>
      </c>
      <c r="L18444">
        <v>44</v>
      </c>
      <c r="M18444" t="s">
        <v>11440</v>
      </c>
      <c r="N18444">
        <v>46</v>
      </c>
    </row>
    <row r="18445" spans="1:17" hidden="1" x14ac:dyDescent="0.3">
      <c r="A18445" t="s">
        <v>71186</v>
      </c>
      <c r="B18445" t="s">
        <v>71187</v>
      </c>
      <c r="C18445" s="1" t="str">
        <f t="shared" si="2704"/>
        <v>21:0805</v>
      </c>
      <c r="D18445" s="1" t="str">
        <f t="shared" si="2708"/>
        <v>21:0226</v>
      </c>
      <c r="E18445" t="s">
        <v>71188</v>
      </c>
      <c r="F18445" t="s">
        <v>71189</v>
      </c>
      <c r="H18445">
        <v>46.1188456</v>
      </c>
      <c r="I18445">
        <v>-67.0717432</v>
      </c>
      <c r="J18445" s="1" t="str">
        <f t="shared" si="2706"/>
        <v>Fluid (stream)</v>
      </c>
      <c r="K18445" s="1" t="str">
        <f t="shared" si="2707"/>
        <v>Untreated Water</v>
      </c>
      <c r="L18445">
        <v>44</v>
      </c>
      <c r="M18445" t="s">
        <v>11445</v>
      </c>
      <c r="N18445">
        <v>47</v>
      </c>
      <c r="O18445">
        <v>2.5000000000000001E-2</v>
      </c>
      <c r="P18445">
        <v>70</v>
      </c>
      <c r="Q18445">
        <v>7.2</v>
      </c>
    </row>
    <row r="18446" spans="1:17" hidden="1" x14ac:dyDescent="0.3">
      <c r="A18446" t="s">
        <v>71190</v>
      </c>
      <c r="B18446" t="s">
        <v>71191</v>
      </c>
      <c r="C18446" s="1" t="str">
        <f t="shared" si="2704"/>
        <v>21:0805</v>
      </c>
      <c r="D18446" s="1" t="str">
        <f t="shared" si="2708"/>
        <v>21:0226</v>
      </c>
      <c r="E18446" t="s">
        <v>71192</v>
      </c>
      <c r="F18446" t="s">
        <v>71193</v>
      </c>
      <c r="H18446">
        <v>46.079350300000002</v>
      </c>
      <c r="I18446">
        <v>-67.103344399999997</v>
      </c>
      <c r="J18446" s="1" t="str">
        <f t="shared" si="2706"/>
        <v>Fluid (stream)</v>
      </c>
      <c r="K18446" s="1" t="str">
        <f t="shared" si="2707"/>
        <v>Untreated Water</v>
      </c>
      <c r="L18446">
        <v>44</v>
      </c>
      <c r="M18446" t="s">
        <v>11450</v>
      </c>
      <c r="N18446">
        <v>48</v>
      </c>
      <c r="O18446">
        <v>0.3</v>
      </c>
      <c r="P18446">
        <v>70</v>
      </c>
      <c r="Q18446">
        <v>8.1</v>
      </c>
    </row>
    <row r="18447" spans="1:17" hidden="1" x14ac:dyDescent="0.3">
      <c r="A18447" t="s">
        <v>71194</v>
      </c>
      <c r="B18447" t="s">
        <v>71195</v>
      </c>
      <c r="C18447" s="1" t="str">
        <f t="shared" si="2704"/>
        <v>21:0805</v>
      </c>
      <c r="D18447" s="1" t="str">
        <f t="shared" si="2708"/>
        <v>21:0226</v>
      </c>
      <c r="E18447" t="s">
        <v>71196</v>
      </c>
      <c r="F18447" t="s">
        <v>71197</v>
      </c>
      <c r="H18447">
        <v>46.002355399999999</v>
      </c>
      <c r="I18447">
        <v>-67.039943100000002</v>
      </c>
      <c r="J18447" s="1" t="str">
        <f t="shared" si="2706"/>
        <v>Fluid (stream)</v>
      </c>
      <c r="K18447" s="1" t="str">
        <f t="shared" si="2707"/>
        <v>Untreated Water</v>
      </c>
      <c r="L18447">
        <v>44</v>
      </c>
      <c r="M18447" t="s">
        <v>11460</v>
      </c>
      <c r="N18447">
        <v>49</v>
      </c>
      <c r="O18447">
        <v>0.8</v>
      </c>
      <c r="P18447">
        <v>390</v>
      </c>
      <c r="Q18447">
        <v>7.8</v>
      </c>
    </row>
    <row r="18448" spans="1:17" hidden="1" x14ac:dyDescent="0.3">
      <c r="A18448" t="s">
        <v>71198</v>
      </c>
      <c r="B18448" t="s">
        <v>71199</v>
      </c>
      <c r="C18448" s="1" t="str">
        <f t="shared" si="2704"/>
        <v>21:0805</v>
      </c>
      <c r="D18448" s="1" t="str">
        <f t="shared" si="2708"/>
        <v>21:0226</v>
      </c>
      <c r="E18448" t="s">
        <v>71200</v>
      </c>
      <c r="F18448" t="s">
        <v>71201</v>
      </c>
      <c r="H18448">
        <v>46.001453599999998</v>
      </c>
      <c r="I18448">
        <v>-67.057242299999999</v>
      </c>
      <c r="J18448" s="1" t="str">
        <f t="shared" si="2706"/>
        <v>Fluid (stream)</v>
      </c>
      <c r="K18448" s="1" t="str">
        <f t="shared" si="2707"/>
        <v>Untreated Water</v>
      </c>
      <c r="L18448">
        <v>44</v>
      </c>
      <c r="M18448" t="s">
        <v>11465</v>
      </c>
      <c r="N18448">
        <v>50</v>
      </c>
      <c r="O18448">
        <v>0.4</v>
      </c>
      <c r="P18448">
        <v>270</v>
      </c>
      <c r="Q18448">
        <v>7.4</v>
      </c>
    </row>
    <row r="18449" spans="1:17" hidden="1" x14ac:dyDescent="0.3">
      <c r="A18449" t="s">
        <v>71202</v>
      </c>
      <c r="B18449" t="s">
        <v>71203</v>
      </c>
      <c r="C18449" s="1" t="str">
        <f t="shared" si="2704"/>
        <v>21:0805</v>
      </c>
      <c r="D18449" s="1" t="str">
        <f t="shared" si="2708"/>
        <v>21:0226</v>
      </c>
      <c r="E18449" t="s">
        <v>71204</v>
      </c>
      <c r="F18449" t="s">
        <v>71205</v>
      </c>
      <c r="H18449">
        <v>46.044854999999998</v>
      </c>
      <c r="I18449">
        <v>-67.110548899999998</v>
      </c>
      <c r="J18449" s="1" t="str">
        <f t="shared" si="2706"/>
        <v>Fluid (stream)</v>
      </c>
      <c r="K18449" s="1" t="str">
        <f t="shared" si="2707"/>
        <v>Untreated Water</v>
      </c>
      <c r="L18449">
        <v>44</v>
      </c>
      <c r="M18449" t="s">
        <v>11470</v>
      </c>
      <c r="N18449">
        <v>51</v>
      </c>
      <c r="O18449">
        <v>2.5000000000000001E-2</v>
      </c>
      <c r="P18449">
        <v>200</v>
      </c>
      <c r="Q18449">
        <v>7.6</v>
      </c>
    </row>
    <row r="18450" spans="1:17" hidden="1" x14ac:dyDescent="0.3">
      <c r="A18450" t="s">
        <v>71206</v>
      </c>
      <c r="B18450" t="s">
        <v>71207</v>
      </c>
      <c r="C18450" s="1" t="str">
        <f t="shared" si="2704"/>
        <v>21:0805</v>
      </c>
      <c r="D18450" s="1" t="str">
        <f t="shared" si="2708"/>
        <v>21:0226</v>
      </c>
      <c r="E18450" t="s">
        <v>71208</v>
      </c>
      <c r="F18450" t="s">
        <v>71209</v>
      </c>
      <c r="H18450">
        <v>46.0499534</v>
      </c>
      <c r="I18450">
        <v>-67.112443200000001</v>
      </c>
      <c r="J18450" s="1" t="str">
        <f t="shared" si="2706"/>
        <v>Fluid (stream)</v>
      </c>
      <c r="K18450" s="1" t="str">
        <f t="shared" si="2707"/>
        <v>Untreated Water</v>
      </c>
      <c r="L18450">
        <v>44</v>
      </c>
      <c r="M18450" t="s">
        <v>11475</v>
      </c>
      <c r="N18450">
        <v>52</v>
      </c>
      <c r="O18450">
        <v>2.5000000000000001E-2</v>
      </c>
      <c r="P18450">
        <v>100</v>
      </c>
      <c r="Q18450">
        <v>6.9</v>
      </c>
    </row>
    <row r="18451" spans="1:17" hidden="1" x14ac:dyDescent="0.3">
      <c r="A18451" t="s">
        <v>71210</v>
      </c>
      <c r="B18451" t="s">
        <v>71211</v>
      </c>
      <c r="C18451" s="1" t="str">
        <f t="shared" si="2704"/>
        <v>21:0805</v>
      </c>
      <c r="D18451" s="1" t="str">
        <f t="shared" si="2708"/>
        <v>21:0226</v>
      </c>
      <c r="E18451" t="s">
        <v>71212</v>
      </c>
      <c r="F18451" t="s">
        <v>71213</v>
      </c>
      <c r="H18451">
        <v>46.1009545</v>
      </c>
      <c r="I18451">
        <v>-67.015542300000007</v>
      </c>
      <c r="J18451" s="1" t="str">
        <f t="shared" si="2706"/>
        <v>Fluid (stream)</v>
      </c>
      <c r="K18451" s="1" t="str">
        <f t="shared" si="2707"/>
        <v>Untreated Water</v>
      </c>
      <c r="L18451">
        <v>44</v>
      </c>
      <c r="M18451" t="s">
        <v>11480</v>
      </c>
      <c r="N18451">
        <v>53</v>
      </c>
      <c r="O18451">
        <v>2.5000000000000001E-2</v>
      </c>
      <c r="P18451">
        <v>90</v>
      </c>
      <c r="Q18451">
        <v>7.5</v>
      </c>
    </row>
    <row r="18452" spans="1:17" hidden="1" x14ac:dyDescent="0.3">
      <c r="A18452" t="s">
        <v>71214</v>
      </c>
      <c r="B18452" t="s">
        <v>71215</v>
      </c>
      <c r="C18452" s="1" t="str">
        <f t="shared" si="2704"/>
        <v>21:0805</v>
      </c>
      <c r="D18452" s="1" t="str">
        <f t="shared" si="2708"/>
        <v>21:0226</v>
      </c>
      <c r="E18452" t="s">
        <v>71216</v>
      </c>
      <c r="F18452" t="s">
        <v>71217</v>
      </c>
      <c r="H18452">
        <v>46.104054599999998</v>
      </c>
      <c r="I18452">
        <v>-67.002336799999995</v>
      </c>
      <c r="J18452" s="1" t="str">
        <f t="shared" si="2706"/>
        <v>Fluid (stream)</v>
      </c>
      <c r="K18452" s="1" t="str">
        <f t="shared" si="2707"/>
        <v>Untreated Water</v>
      </c>
      <c r="L18452">
        <v>44</v>
      </c>
      <c r="M18452" t="s">
        <v>12548</v>
      </c>
      <c r="N18452">
        <v>54</v>
      </c>
      <c r="O18452">
        <v>2.5000000000000001E-2</v>
      </c>
      <c r="P18452">
        <v>70</v>
      </c>
      <c r="Q18452">
        <v>7.8</v>
      </c>
    </row>
    <row r="18453" spans="1:17" hidden="1" x14ac:dyDescent="0.3">
      <c r="A18453" t="s">
        <v>71218</v>
      </c>
      <c r="B18453" t="s">
        <v>71219</v>
      </c>
      <c r="C18453" s="1" t="str">
        <f t="shared" si="2704"/>
        <v>21:0805</v>
      </c>
      <c r="D18453" s="1" t="str">
        <f t="shared" si="2708"/>
        <v>21:0226</v>
      </c>
      <c r="E18453" t="s">
        <v>71220</v>
      </c>
      <c r="F18453" t="s">
        <v>71221</v>
      </c>
      <c r="H18453">
        <v>46.089551299999997</v>
      </c>
      <c r="I18453">
        <v>-67.056944099999996</v>
      </c>
      <c r="J18453" s="1" t="str">
        <f t="shared" si="2706"/>
        <v>Fluid (stream)</v>
      </c>
      <c r="K18453" s="1" t="str">
        <f t="shared" si="2707"/>
        <v>Untreated Water</v>
      </c>
      <c r="L18453">
        <v>45</v>
      </c>
      <c r="M18453" t="s">
        <v>11392</v>
      </c>
      <c r="N18453">
        <v>55</v>
      </c>
      <c r="O18453">
        <v>2.5000000000000001E-2</v>
      </c>
      <c r="P18453">
        <v>60</v>
      </c>
      <c r="Q18453">
        <v>6.5</v>
      </c>
    </row>
    <row r="18454" spans="1:17" hidden="1" x14ac:dyDescent="0.3">
      <c r="A18454" t="s">
        <v>71222</v>
      </c>
      <c r="B18454" t="s">
        <v>71223</v>
      </c>
      <c r="C18454" s="1" t="str">
        <f t="shared" si="2704"/>
        <v>21:0805</v>
      </c>
      <c r="D18454" s="1" t="str">
        <f t="shared" si="2708"/>
        <v>21:0226</v>
      </c>
      <c r="E18454" t="s">
        <v>71224</v>
      </c>
      <c r="F18454" t="s">
        <v>71225</v>
      </c>
      <c r="H18454">
        <v>46.077646899999998</v>
      </c>
      <c r="I18454">
        <v>-67.119542899999999</v>
      </c>
      <c r="J18454" s="1" t="str">
        <f t="shared" si="2706"/>
        <v>Fluid (stream)</v>
      </c>
      <c r="K18454" s="1" t="str">
        <f t="shared" si="2707"/>
        <v>Untreated Water</v>
      </c>
      <c r="L18454">
        <v>45</v>
      </c>
      <c r="M18454" t="s">
        <v>11397</v>
      </c>
      <c r="N18454">
        <v>56</v>
      </c>
      <c r="O18454">
        <v>0.06</v>
      </c>
      <c r="P18454">
        <v>90</v>
      </c>
      <c r="Q18454">
        <v>7.6</v>
      </c>
    </row>
    <row r="18455" spans="1:17" hidden="1" x14ac:dyDescent="0.3">
      <c r="A18455" t="s">
        <v>71226</v>
      </c>
      <c r="B18455" t="s">
        <v>71227</v>
      </c>
      <c r="C18455" s="1" t="str">
        <f t="shared" si="2704"/>
        <v>21:0805</v>
      </c>
      <c r="D18455" s="1" t="str">
        <f t="shared" si="2708"/>
        <v>21:0226</v>
      </c>
      <c r="E18455" t="s">
        <v>71228</v>
      </c>
      <c r="F18455" t="s">
        <v>71229</v>
      </c>
      <c r="H18455">
        <v>46.008852300000001</v>
      </c>
      <c r="I18455">
        <v>-67.182042199999998</v>
      </c>
      <c r="J18455" s="1" t="str">
        <f t="shared" si="2706"/>
        <v>Fluid (stream)</v>
      </c>
      <c r="K18455" s="1" t="str">
        <f t="shared" si="2707"/>
        <v>Untreated Water</v>
      </c>
      <c r="L18455">
        <v>45</v>
      </c>
      <c r="M18455" t="s">
        <v>11431</v>
      </c>
      <c r="N18455">
        <v>57</v>
      </c>
      <c r="O18455">
        <v>2.5000000000000001E-2</v>
      </c>
      <c r="P18455">
        <v>90</v>
      </c>
      <c r="Q18455">
        <v>6.7</v>
      </c>
    </row>
    <row r="18456" spans="1:17" hidden="1" x14ac:dyDescent="0.3">
      <c r="A18456" t="s">
        <v>71230</v>
      </c>
      <c r="B18456" t="s">
        <v>71231</v>
      </c>
      <c r="C18456" s="1" t="str">
        <f t="shared" si="2704"/>
        <v>21:0805</v>
      </c>
      <c r="D18456" s="1" t="str">
        <f t="shared" si="2708"/>
        <v>21:0226</v>
      </c>
      <c r="E18456" t="s">
        <v>71228</v>
      </c>
      <c r="F18456" t="s">
        <v>71232</v>
      </c>
      <c r="H18456">
        <v>46.008852300000001</v>
      </c>
      <c r="I18456">
        <v>-67.182042199999998</v>
      </c>
      <c r="J18456" s="1" t="str">
        <f t="shared" si="2706"/>
        <v>Fluid (stream)</v>
      </c>
      <c r="K18456" s="1" t="str">
        <f t="shared" si="2707"/>
        <v>Untreated Water</v>
      </c>
      <c r="L18456">
        <v>45</v>
      </c>
      <c r="M18456" t="s">
        <v>11435</v>
      </c>
      <c r="N18456">
        <v>58</v>
      </c>
      <c r="O18456">
        <v>2.5000000000000001E-2</v>
      </c>
      <c r="P18456">
        <v>90</v>
      </c>
      <c r="Q18456">
        <v>6.8</v>
      </c>
    </row>
    <row r="18457" spans="1:17" hidden="1" x14ac:dyDescent="0.3">
      <c r="A18457" t="s">
        <v>71233</v>
      </c>
      <c r="B18457" t="s">
        <v>71234</v>
      </c>
      <c r="C18457" s="1" t="str">
        <f t="shared" si="2704"/>
        <v>21:0805</v>
      </c>
      <c r="D18457" s="1" t="str">
        <f t="shared" si="2708"/>
        <v>21:0226</v>
      </c>
      <c r="E18457" t="s">
        <v>71235</v>
      </c>
      <c r="F18457" t="s">
        <v>71236</v>
      </c>
      <c r="H18457">
        <v>46.0206503</v>
      </c>
      <c r="I18457">
        <v>-67.100043600000006</v>
      </c>
      <c r="J18457" s="1" t="str">
        <f t="shared" si="2706"/>
        <v>Fluid (stream)</v>
      </c>
      <c r="K18457" s="1" t="str">
        <f t="shared" si="2707"/>
        <v>Untreated Water</v>
      </c>
      <c r="L18457">
        <v>45</v>
      </c>
      <c r="M18457" t="s">
        <v>11402</v>
      </c>
      <c r="N18457">
        <v>59</v>
      </c>
      <c r="O18457">
        <v>2.5000000000000001E-2</v>
      </c>
      <c r="P18457">
        <v>100</v>
      </c>
      <c r="Q18457">
        <v>7.5</v>
      </c>
    </row>
    <row r="18458" spans="1:17" hidden="1" x14ac:dyDescent="0.3">
      <c r="A18458" t="s">
        <v>71237</v>
      </c>
      <c r="B18458" t="s">
        <v>71238</v>
      </c>
      <c r="C18458" s="1" t="str">
        <f t="shared" si="2704"/>
        <v>21:0805</v>
      </c>
      <c r="D18458" s="1" t="str">
        <f t="shared" si="2708"/>
        <v>21:0226</v>
      </c>
      <c r="E18458" t="s">
        <v>71239</v>
      </c>
      <c r="F18458" t="s">
        <v>71240</v>
      </c>
      <c r="H18458">
        <v>46.020553800000002</v>
      </c>
      <c r="I18458">
        <v>-67.0915459</v>
      </c>
      <c r="J18458" s="1" t="str">
        <f t="shared" si="2706"/>
        <v>Fluid (stream)</v>
      </c>
      <c r="K18458" s="1" t="str">
        <f t="shared" si="2707"/>
        <v>Untreated Water</v>
      </c>
      <c r="L18458">
        <v>45</v>
      </c>
      <c r="M18458" t="s">
        <v>11411</v>
      </c>
      <c r="N18458">
        <v>60</v>
      </c>
      <c r="O18458">
        <v>2.5000000000000001E-2</v>
      </c>
      <c r="P18458">
        <v>160</v>
      </c>
      <c r="Q18458">
        <v>7.1</v>
      </c>
    </row>
    <row r="18459" spans="1:17" hidden="1" x14ac:dyDescent="0.3">
      <c r="A18459" t="s">
        <v>71241</v>
      </c>
      <c r="B18459" t="s">
        <v>71242</v>
      </c>
      <c r="C18459" s="1" t="str">
        <f t="shared" si="2704"/>
        <v>21:0805</v>
      </c>
      <c r="D18459" s="1" t="str">
        <f>HYPERLINK("http://geochem.nrcan.gc.ca/cdogs/content/svy/svy210228_e.htm", "21:0228")</f>
        <v>21:0228</v>
      </c>
      <c r="E18459" t="s">
        <v>71243</v>
      </c>
      <c r="F18459" t="s">
        <v>71244</v>
      </c>
      <c r="H18459">
        <v>46.055848699999999</v>
      </c>
      <c r="I18459">
        <v>-67.304244199999999</v>
      </c>
      <c r="J18459" s="1" t="str">
        <f t="shared" si="2706"/>
        <v>Fluid (stream)</v>
      </c>
      <c r="K18459" s="1" t="str">
        <f t="shared" si="2707"/>
        <v>Untreated Water</v>
      </c>
      <c r="L18459">
        <v>45</v>
      </c>
      <c r="M18459" t="s">
        <v>11416</v>
      </c>
      <c r="N18459">
        <v>61</v>
      </c>
      <c r="O18459">
        <v>2.5000000000000001E-2</v>
      </c>
      <c r="P18459">
        <v>50</v>
      </c>
      <c r="Q18459">
        <v>7.4</v>
      </c>
    </row>
    <row r="18460" spans="1:17" hidden="1" x14ac:dyDescent="0.3">
      <c r="A18460" t="s">
        <v>71245</v>
      </c>
      <c r="B18460" t="s">
        <v>71246</v>
      </c>
      <c r="C18460" s="1" t="str">
        <f t="shared" si="2704"/>
        <v>21:0805</v>
      </c>
      <c r="D18460" s="1" t="str">
        <f>HYPERLINK("http://geochem.nrcan.gc.ca/cdogs/content/svy/svy210226_e.htm", "21:0226")</f>
        <v>21:0226</v>
      </c>
      <c r="E18460" t="s">
        <v>71247</v>
      </c>
      <c r="F18460" t="s">
        <v>71248</v>
      </c>
      <c r="H18460">
        <v>46.054248100000002</v>
      </c>
      <c r="I18460">
        <v>-67.107642999999996</v>
      </c>
      <c r="J18460" s="1" t="str">
        <f t="shared" si="2706"/>
        <v>Fluid (stream)</v>
      </c>
      <c r="K18460" s="1" t="str">
        <f t="shared" si="2707"/>
        <v>Untreated Water</v>
      </c>
      <c r="L18460">
        <v>45</v>
      </c>
      <c r="M18460" t="s">
        <v>11421</v>
      </c>
      <c r="N18460">
        <v>62</v>
      </c>
      <c r="O18460">
        <v>2.5000000000000001E-2</v>
      </c>
      <c r="P18460">
        <v>30</v>
      </c>
      <c r="Q18460">
        <v>7.4</v>
      </c>
    </row>
    <row r="18461" spans="1:17" hidden="1" x14ac:dyDescent="0.3">
      <c r="A18461" t="s">
        <v>71249</v>
      </c>
      <c r="B18461" t="s">
        <v>71250</v>
      </c>
      <c r="C18461" s="1" t="str">
        <f t="shared" si="2704"/>
        <v>21:0805</v>
      </c>
      <c r="D18461" s="1" t="str">
        <f>HYPERLINK("http://geochem.nrcan.gc.ca/cdogs/content/svy/svy210226_e.htm", "21:0226")</f>
        <v>21:0226</v>
      </c>
      <c r="E18461" t="s">
        <v>71251</v>
      </c>
      <c r="F18461" t="s">
        <v>71252</v>
      </c>
      <c r="H18461">
        <v>46.055650800000002</v>
      </c>
      <c r="I18461">
        <v>-67.109741</v>
      </c>
      <c r="J18461" s="1" t="str">
        <f t="shared" si="2706"/>
        <v>Fluid (stream)</v>
      </c>
      <c r="K18461" s="1" t="str">
        <f t="shared" si="2707"/>
        <v>Untreated Water</v>
      </c>
      <c r="L18461">
        <v>45</v>
      </c>
      <c r="M18461" t="s">
        <v>11426</v>
      </c>
      <c r="N18461">
        <v>63</v>
      </c>
      <c r="O18461">
        <v>2.5000000000000001E-2</v>
      </c>
      <c r="P18461">
        <v>40</v>
      </c>
      <c r="Q18461">
        <v>7.7</v>
      </c>
    </row>
    <row r="18462" spans="1:17" hidden="1" x14ac:dyDescent="0.3">
      <c r="A18462" t="s">
        <v>71253</v>
      </c>
      <c r="B18462" t="s">
        <v>71254</v>
      </c>
      <c r="C18462" s="1" t="str">
        <f t="shared" si="2704"/>
        <v>21:0805</v>
      </c>
      <c r="D18462" s="1" t="str">
        <f>HYPERLINK("http://geochem.nrcan.gc.ca/cdogs/content/svy/svy210228_e.htm", "21:0228")</f>
        <v>21:0228</v>
      </c>
      <c r="E18462" t="s">
        <v>71255</v>
      </c>
      <c r="F18462" t="s">
        <v>71256</v>
      </c>
      <c r="H18462">
        <v>46.052647700000001</v>
      </c>
      <c r="I18462">
        <v>-67.305053200000003</v>
      </c>
      <c r="J18462" s="1" t="str">
        <f t="shared" si="2706"/>
        <v>Fluid (stream)</v>
      </c>
      <c r="K18462" s="1" t="str">
        <f t="shared" si="2707"/>
        <v>Untreated Water</v>
      </c>
      <c r="L18462">
        <v>45</v>
      </c>
      <c r="M18462" t="s">
        <v>11440</v>
      </c>
      <c r="N18462">
        <v>64</v>
      </c>
      <c r="O18462">
        <v>2.5000000000000001E-2</v>
      </c>
      <c r="P18462">
        <v>40</v>
      </c>
      <c r="Q18462">
        <v>7.4</v>
      </c>
    </row>
    <row r="18463" spans="1:17" hidden="1" x14ac:dyDescent="0.3">
      <c r="A18463" t="s">
        <v>71257</v>
      </c>
      <c r="B18463" t="s">
        <v>71258</v>
      </c>
      <c r="C18463" s="1" t="str">
        <f t="shared" ref="C18463:C18526" si="2709">HYPERLINK("http://geochem.nrcan.gc.ca/cdogs/content/bdl/bdl210805_e.htm", "21:0805")</f>
        <v>21:0805</v>
      </c>
      <c r="D18463" s="1" t="str">
        <f t="shared" ref="D18463:D18471" si="2710">HYPERLINK("http://geochem.nrcan.gc.ca/cdogs/content/svy/svy210226_e.htm", "21:0226")</f>
        <v>21:0226</v>
      </c>
      <c r="E18463" t="s">
        <v>71259</v>
      </c>
      <c r="F18463" t="s">
        <v>71260</v>
      </c>
      <c r="H18463">
        <v>46.024256700000002</v>
      </c>
      <c r="I18463">
        <v>-67.015641000000002</v>
      </c>
      <c r="J18463" s="1" t="str">
        <f t="shared" si="2706"/>
        <v>Fluid (stream)</v>
      </c>
      <c r="K18463" s="1" t="str">
        <f t="shared" si="2707"/>
        <v>Untreated Water</v>
      </c>
      <c r="L18463">
        <v>45</v>
      </c>
      <c r="M18463" t="s">
        <v>11445</v>
      </c>
      <c r="N18463">
        <v>65</v>
      </c>
    </row>
    <row r="18464" spans="1:17" hidden="1" x14ac:dyDescent="0.3">
      <c r="A18464" t="s">
        <v>71261</v>
      </c>
      <c r="B18464" t="s">
        <v>71262</v>
      </c>
      <c r="C18464" s="1" t="str">
        <f t="shared" si="2709"/>
        <v>21:0805</v>
      </c>
      <c r="D18464" s="1" t="str">
        <f t="shared" si="2710"/>
        <v>21:0226</v>
      </c>
      <c r="E18464" t="s">
        <v>71263</v>
      </c>
      <c r="F18464" t="s">
        <v>71264</v>
      </c>
      <c r="H18464">
        <v>46.041652499999998</v>
      </c>
      <c r="I18464">
        <v>-67.018145700000005</v>
      </c>
      <c r="J18464" s="1" t="str">
        <f t="shared" si="2706"/>
        <v>Fluid (stream)</v>
      </c>
      <c r="K18464" s="1" t="str">
        <f t="shared" si="2707"/>
        <v>Untreated Water</v>
      </c>
      <c r="L18464">
        <v>45</v>
      </c>
      <c r="M18464" t="s">
        <v>11450</v>
      </c>
      <c r="N18464">
        <v>66</v>
      </c>
      <c r="O18464">
        <v>0.25</v>
      </c>
      <c r="P18464">
        <v>160</v>
      </c>
      <c r="Q18464">
        <v>7.2</v>
      </c>
    </row>
    <row r="18465" spans="1:17" hidden="1" x14ac:dyDescent="0.3">
      <c r="A18465" t="s">
        <v>71265</v>
      </c>
      <c r="B18465" t="s">
        <v>71266</v>
      </c>
      <c r="C18465" s="1" t="str">
        <f t="shared" si="2709"/>
        <v>21:0805</v>
      </c>
      <c r="D18465" s="1" t="str">
        <f t="shared" si="2710"/>
        <v>21:0226</v>
      </c>
      <c r="E18465" t="s">
        <v>71267</v>
      </c>
      <c r="F18465" t="s">
        <v>71268</v>
      </c>
      <c r="H18465">
        <v>46.034857100000004</v>
      </c>
      <c r="I18465">
        <v>-67.018647200000004</v>
      </c>
      <c r="J18465" s="1" t="str">
        <f t="shared" si="2706"/>
        <v>Fluid (stream)</v>
      </c>
      <c r="K18465" s="1" t="str">
        <f t="shared" si="2707"/>
        <v>Untreated Water</v>
      </c>
      <c r="L18465">
        <v>45</v>
      </c>
      <c r="M18465" t="s">
        <v>11460</v>
      </c>
      <c r="N18465">
        <v>67</v>
      </c>
      <c r="O18465">
        <v>2.5000000000000001E-2</v>
      </c>
      <c r="P18465">
        <v>130</v>
      </c>
      <c r="Q18465">
        <v>7.6</v>
      </c>
    </row>
    <row r="18466" spans="1:17" hidden="1" x14ac:dyDescent="0.3">
      <c r="A18466" t="s">
        <v>71269</v>
      </c>
      <c r="B18466" t="s">
        <v>71270</v>
      </c>
      <c r="C18466" s="1" t="str">
        <f t="shared" si="2709"/>
        <v>21:0805</v>
      </c>
      <c r="D18466" s="1" t="str">
        <f t="shared" si="2710"/>
        <v>21:0226</v>
      </c>
      <c r="E18466" t="s">
        <v>71271</v>
      </c>
      <c r="F18466" t="s">
        <v>71272</v>
      </c>
      <c r="H18466">
        <v>46.038552199999998</v>
      </c>
      <c r="I18466">
        <v>-67.042449599999998</v>
      </c>
      <c r="J18466" s="1" t="str">
        <f t="shared" si="2706"/>
        <v>Fluid (stream)</v>
      </c>
      <c r="K18466" s="1" t="str">
        <f t="shared" si="2707"/>
        <v>Untreated Water</v>
      </c>
      <c r="L18466">
        <v>45</v>
      </c>
      <c r="M18466" t="s">
        <v>11465</v>
      </c>
      <c r="N18466">
        <v>68</v>
      </c>
      <c r="O18466">
        <v>2.5000000000000001E-2</v>
      </c>
      <c r="P18466">
        <v>100</v>
      </c>
      <c r="Q18466">
        <v>7.6</v>
      </c>
    </row>
    <row r="18467" spans="1:17" hidden="1" x14ac:dyDescent="0.3">
      <c r="A18467" t="s">
        <v>71273</v>
      </c>
      <c r="B18467" t="s">
        <v>71274</v>
      </c>
      <c r="C18467" s="1" t="str">
        <f t="shared" si="2709"/>
        <v>21:0805</v>
      </c>
      <c r="D18467" s="1" t="str">
        <f t="shared" si="2710"/>
        <v>21:0226</v>
      </c>
      <c r="E18467" t="s">
        <v>71275</v>
      </c>
      <c r="F18467" t="s">
        <v>71276</v>
      </c>
      <c r="H18467">
        <v>46.007952199999998</v>
      </c>
      <c r="I18467">
        <v>-67.009649899999999</v>
      </c>
      <c r="J18467" s="1" t="str">
        <f t="shared" si="2706"/>
        <v>Fluid (stream)</v>
      </c>
      <c r="K18467" s="1" t="str">
        <f t="shared" si="2707"/>
        <v>Untreated Water</v>
      </c>
      <c r="L18467">
        <v>45</v>
      </c>
      <c r="M18467" t="s">
        <v>11470</v>
      </c>
      <c r="N18467">
        <v>69</v>
      </c>
      <c r="O18467">
        <v>2.5000000000000001E-2</v>
      </c>
      <c r="P18467">
        <v>210</v>
      </c>
      <c r="Q18467">
        <v>7.4</v>
      </c>
    </row>
    <row r="18468" spans="1:17" hidden="1" x14ac:dyDescent="0.3">
      <c r="A18468" t="s">
        <v>71277</v>
      </c>
      <c r="B18468" t="s">
        <v>71278</v>
      </c>
      <c r="C18468" s="1" t="str">
        <f t="shared" si="2709"/>
        <v>21:0805</v>
      </c>
      <c r="D18468" s="1" t="str">
        <f t="shared" si="2710"/>
        <v>21:0226</v>
      </c>
      <c r="E18468" t="s">
        <v>71279</v>
      </c>
      <c r="F18468" t="s">
        <v>71280</v>
      </c>
      <c r="H18468">
        <v>46.015351899999999</v>
      </c>
      <c r="I18468">
        <v>-67.003545299999999</v>
      </c>
      <c r="J18468" s="1" t="str">
        <f t="shared" si="2706"/>
        <v>Fluid (stream)</v>
      </c>
      <c r="K18468" s="1" t="str">
        <f t="shared" si="2707"/>
        <v>Untreated Water</v>
      </c>
      <c r="L18468">
        <v>45</v>
      </c>
      <c r="M18468" t="s">
        <v>11475</v>
      </c>
      <c r="N18468">
        <v>70</v>
      </c>
      <c r="O18468">
        <v>2.5000000000000001E-2</v>
      </c>
      <c r="P18468">
        <v>100</v>
      </c>
      <c r="Q18468">
        <v>6.6</v>
      </c>
    </row>
    <row r="18469" spans="1:17" hidden="1" x14ac:dyDescent="0.3">
      <c r="A18469" t="s">
        <v>71281</v>
      </c>
      <c r="B18469" t="s">
        <v>71282</v>
      </c>
      <c r="C18469" s="1" t="str">
        <f t="shared" si="2709"/>
        <v>21:0805</v>
      </c>
      <c r="D18469" s="1" t="str">
        <f t="shared" si="2710"/>
        <v>21:0226</v>
      </c>
      <c r="E18469" t="s">
        <v>71283</v>
      </c>
      <c r="F18469" t="s">
        <v>71284</v>
      </c>
      <c r="H18469">
        <v>46.0614536</v>
      </c>
      <c r="I18469">
        <v>-67.098747200000005</v>
      </c>
      <c r="J18469" s="1" t="str">
        <f t="shared" si="2706"/>
        <v>Fluid (stream)</v>
      </c>
      <c r="K18469" s="1" t="str">
        <f t="shared" si="2707"/>
        <v>Untreated Water</v>
      </c>
      <c r="L18469">
        <v>45</v>
      </c>
      <c r="M18469" t="s">
        <v>11480</v>
      </c>
      <c r="N18469">
        <v>71</v>
      </c>
      <c r="O18469">
        <v>2.5000000000000001E-2</v>
      </c>
      <c r="P18469">
        <v>50</v>
      </c>
      <c r="Q18469">
        <v>7.3</v>
      </c>
    </row>
    <row r="18470" spans="1:17" hidden="1" x14ac:dyDescent="0.3">
      <c r="A18470" t="s">
        <v>71285</v>
      </c>
      <c r="B18470" t="s">
        <v>71286</v>
      </c>
      <c r="C18470" s="1" t="str">
        <f t="shared" si="2709"/>
        <v>21:0805</v>
      </c>
      <c r="D18470" s="1" t="str">
        <f t="shared" si="2710"/>
        <v>21:0226</v>
      </c>
      <c r="E18470" t="s">
        <v>71287</v>
      </c>
      <c r="F18470" t="s">
        <v>71288</v>
      </c>
      <c r="H18470">
        <v>46.001356399999999</v>
      </c>
      <c r="I18470">
        <v>-67.166350699999995</v>
      </c>
      <c r="J18470" s="1" t="str">
        <f t="shared" si="2706"/>
        <v>Fluid (stream)</v>
      </c>
      <c r="K18470" s="1" t="str">
        <f t="shared" si="2707"/>
        <v>Untreated Water</v>
      </c>
      <c r="L18470">
        <v>45</v>
      </c>
      <c r="M18470" t="s">
        <v>12548</v>
      </c>
      <c r="N18470">
        <v>72</v>
      </c>
      <c r="O18470">
        <v>2.5000000000000001E-2</v>
      </c>
      <c r="P18470">
        <v>80</v>
      </c>
      <c r="Q18470">
        <v>7.1</v>
      </c>
    </row>
    <row r="18471" spans="1:17" hidden="1" x14ac:dyDescent="0.3">
      <c r="A18471" t="s">
        <v>71289</v>
      </c>
      <c r="B18471" t="s">
        <v>71290</v>
      </c>
      <c r="C18471" s="1" t="str">
        <f t="shared" si="2709"/>
        <v>21:0805</v>
      </c>
      <c r="D18471" s="1" t="str">
        <f t="shared" si="2710"/>
        <v>21:0226</v>
      </c>
      <c r="E18471" t="s">
        <v>71291</v>
      </c>
      <c r="F18471" t="s">
        <v>71292</v>
      </c>
      <c r="H18471">
        <v>46.110952699999999</v>
      </c>
      <c r="I18471">
        <v>-67.158552200000003</v>
      </c>
      <c r="J18471" s="1" t="str">
        <f t="shared" si="2706"/>
        <v>Fluid (stream)</v>
      </c>
      <c r="K18471" s="1" t="str">
        <f t="shared" si="2707"/>
        <v>Untreated Water</v>
      </c>
      <c r="L18471">
        <v>46</v>
      </c>
      <c r="M18471" t="s">
        <v>11392</v>
      </c>
      <c r="N18471">
        <v>73</v>
      </c>
      <c r="O18471">
        <v>0.18</v>
      </c>
      <c r="P18471">
        <v>100</v>
      </c>
      <c r="Q18471">
        <v>6.8</v>
      </c>
    </row>
    <row r="18472" spans="1:17" hidden="1" x14ac:dyDescent="0.3">
      <c r="A18472" t="s">
        <v>71293</v>
      </c>
      <c r="B18472" t="s">
        <v>71294</v>
      </c>
      <c r="C18472" s="1" t="str">
        <f t="shared" si="2709"/>
        <v>21:0805</v>
      </c>
      <c r="D18472" s="1" t="str">
        <f t="shared" ref="D18472:D18477" si="2711">HYPERLINK("http://geochem.nrcan.gc.ca/cdogs/content/svy/svy210228_e.htm", "21:0228")</f>
        <v>21:0228</v>
      </c>
      <c r="E18472" t="s">
        <v>71295</v>
      </c>
      <c r="F18472" t="s">
        <v>71296</v>
      </c>
      <c r="H18472">
        <v>46.016156100000003</v>
      </c>
      <c r="I18472">
        <v>-67.265746800000002</v>
      </c>
      <c r="J18472" s="1" t="str">
        <f t="shared" si="2706"/>
        <v>Fluid (stream)</v>
      </c>
      <c r="K18472" s="1" t="str">
        <f t="shared" si="2707"/>
        <v>Untreated Water</v>
      </c>
      <c r="L18472">
        <v>46</v>
      </c>
      <c r="M18472" t="s">
        <v>11397</v>
      </c>
      <c r="N18472">
        <v>74</v>
      </c>
    </row>
    <row r="18473" spans="1:17" hidden="1" x14ac:dyDescent="0.3">
      <c r="A18473" t="s">
        <v>71297</v>
      </c>
      <c r="B18473" t="s">
        <v>71298</v>
      </c>
      <c r="C18473" s="1" t="str">
        <f t="shared" si="2709"/>
        <v>21:0805</v>
      </c>
      <c r="D18473" s="1" t="str">
        <f t="shared" si="2711"/>
        <v>21:0228</v>
      </c>
      <c r="E18473" t="s">
        <v>71299</v>
      </c>
      <c r="F18473" t="s">
        <v>71300</v>
      </c>
      <c r="H18473">
        <v>46.017949999999999</v>
      </c>
      <c r="I18473">
        <v>-67.276051600000002</v>
      </c>
      <c r="J18473" s="1" t="str">
        <f t="shared" si="2706"/>
        <v>Fluid (stream)</v>
      </c>
      <c r="K18473" s="1" t="str">
        <f t="shared" si="2707"/>
        <v>Untreated Water</v>
      </c>
      <c r="L18473">
        <v>46</v>
      </c>
      <c r="M18473" t="s">
        <v>11402</v>
      </c>
      <c r="N18473">
        <v>75</v>
      </c>
      <c r="O18473">
        <v>2.5000000000000001E-2</v>
      </c>
      <c r="P18473">
        <v>20</v>
      </c>
      <c r="Q18473">
        <v>6.8</v>
      </c>
    </row>
    <row r="18474" spans="1:17" hidden="1" x14ac:dyDescent="0.3">
      <c r="A18474" t="s">
        <v>71301</v>
      </c>
      <c r="B18474" t="s">
        <v>71302</v>
      </c>
      <c r="C18474" s="1" t="str">
        <f t="shared" si="2709"/>
        <v>21:0805</v>
      </c>
      <c r="D18474" s="1" t="str">
        <f t="shared" si="2711"/>
        <v>21:0228</v>
      </c>
      <c r="E18474" t="s">
        <v>71303</v>
      </c>
      <c r="F18474" t="s">
        <v>71304</v>
      </c>
      <c r="H18474">
        <v>46.017852300000001</v>
      </c>
      <c r="I18474">
        <v>-67.274349400000006</v>
      </c>
      <c r="J18474" s="1" t="str">
        <f t="shared" si="2706"/>
        <v>Fluid (stream)</v>
      </c>
      <c r="K18474" s="1" t="str">
        <f t="shared" si="2707"/>
        <v>Untreated Water</v>
      </c>
      <c r="L18474">
        <v>46</v>
      </c>
      <c r="M18474" t="s">
        <v>11411</v>
      </c>
      <c r="N18474">
        <v>76</v>
      </c>
      <c r="O18474">
        <v>0.06</v>
      </c>
      <c r="P18474">
        <v>20</v>
      </c>
      <c r="Q18474">
        <v>7</v>
      </c>
    </row>
    <row r="18475" spans="1:17" hidden="1" x14ac:dyDescent="0.3">
      <c r="A18475" t="s">
        <v>71305</v>
      </c>
      <c r="B18475" t="s">
        <v>71306</v>
      </c>
      <c r="C18475" s="1" t="str">
        <f t="shared" si="2709"/>
        <v>21:0805</v>
      </c>
      <c r="D18475" s="1" t="str">
        <f t="shared" si="2711"/>
        <v>21:0228</v>
      </c>
      <c r="E18475" t="s">
        <v>71307</v>
      </c>
      <c r="F18475" t="s">
        <v>71308</v>
      </c>
      <c r="H18475">
        <v>46.021948000000002</v>
      </c>
      <c r="I18475">
        <v>-67.283950500000003</v>
      </c>
      <c r="J18475" s="1" t="str">
        <f t="shared" si="2706"/>
        <v>Fluid (stream)</v>
      </c>
      <c r="K18475" s="1" t="str">
        <f t="shared" si="2707"/>
        <v>Untreated Water</v>
      </c>
      <c r="L18475">
        <v>46</v>
      </c>
      <c r="M18475" t="s">
        <v>11416</v>
      </c>
      <c r="N18475">
        <v>77</v>
      </c>
      <c r="O18475">
        <v>2.5000000000000001E-2</v>
      </c>
      <c r="P18475">
        <v>30</v>
      </c>
      <c r="Q18475">
        <v>7</v>
      </c>
    </row>
    <row r="18476" spans="1:17" hidden="1" x14ac:dyDescent="0.3">
      <c r="A18476" t="s">
        <v>71309</v>
      </c>
      <c r="B18476" t="s">
        <v>71310</v>
      </c>
      <c r="C18476" s="1" t="str">
        <f t="shared" si="2709"/>
        <v>21:0805</v>
      </c>
      <c r="D18476" s="1" t="str">
        <f t="shared" si="2711"/>
        <v>21:0228</v>
      </c>
      <c r="E18476" t="s">
        <v>71311</v>
      </c>
      <c r="F18476" t="s">
        <v>71312</v>
      </c>
      <c r="H18476">
        <v>46.009354899999998</v>
      </c>
      <c r="I18476">
        <v>-67.265352300000004</v>
      </c>
      <c r="J18476" s="1" t="str">
        <f t="shared" si="2706"/>
        <v>Fluid (stream)</v>
      </c>
      <c r="K18476" s="1" t="str">
        <f t="shared" si="2707"/>
        <v>Untreated Water</v>
      </c>
      <c r="L18476">
        <v>46</v>
      </c>
      <c r="M18476" t="s">
        <v>11421</v>
      </c>
      <c r="N18476">
        <v>78</v>
      </c>
      <c r="O18476">
        <v>2.5000000000000001E-2</v>
      </c>
      <c r="P18476">
        <v>40</v>
      </c>
      <c r="Q18476">
        <v>7.2</v>
      </c>
    </row>
    <row r="18477" spans="1:17" hidden="1" x14ac:dyDescent="0.3">
      <c r="A18477" t="s">
        <v>71313</v>
      </c>
      <c r="B18477" t="s">
        <v>71314</v>
      </c>
      <c r="C18477" s="1" t="str">
        <f t="shared" si="2709"/>
        <v>21:0805</v>
      </c>
      <c r="D18477" s="1" t="str">
        <f t="shared" si="2711"/>
        <v>21:0228</v>
      </c>
      <c r="E18477" t="s">
        <v>71315</v>
      </c>
      <c r="F18477" t="s">
        <v>71316</v>
      </c>
      <c r="H18477">
        <v>46.007954400000003</v>
      </c>
      <c r="I18477">
        <v>-67.260255299999997</v>
      </c>
      <c r="J18477" s="1" t="str">
        <f t="shared" si="2706"/>
        <v>Fluid (stream)</v>
      </c>
      <c r="K18477" s="1" t="str">
        <f t="shared" si="2707"/>
        <v>Untreated Water</v>
      </c>
      <c r="L18477">
        <v>46</v>
      </c>
      <c r="M18477" t="s">
        <v>11426</v>
      </c>
      <c r="N18477">
        <v>79</v>
      </c>
      <c r="O18477">
        <v>0.31</v>
      </c>
      <c r="P18477">
        <v>40</v>
      </c>
      <c r="Q18477">
        <v>7.4</v>
      </c>
    </row>
    <row r="18478" spans="1:17" hidden="1" x14ac:dyDescent="0.3">
      <c r="A18478" t="s">
        <v>71317</v>
      </c>
      <c r="B18478" t="s">
        <v>71318</v>
      </c>
      <c r="C18478" s="1" t="str">
        <f t="shared" si="2709"/>
        <v>21:0805</v>
      </c>
      <c r="D18478" s="1" t="str">
        <f>HYPERLINK("http://geochem.nrcan.gc.ca/cdogs/content/svy/svy210226_e.htm", "21:0226")</f>
        <v>21:0226</v>
      </c>
      <c r="E18478" t="s">
        <v>71319</v>
      </c>
      <c r="F18478" t="s">
        <v>71320</v>
      </c>
      <c r="H18478">
        <v>46.069254700000002</v>
      </c>
      <c r="I18478">
        <v>-67.230347699999996</v>
      </c>
      <c r="J18478" s="1" t="str">
        <f t="shared" si="2706"/>
        <v>Fluid (stream)</v>
      </c>
      <c r="K18478" s="1" t="str">
        <f t="shared" si="2707"/>
        <v>Untreated Water</v>
      </c>
      <c r="L18478">
        <v>46</v>
      </c>
      <c r="M18478" t="s">
        <v>11440</v>
      </c>
      <c r="N18478">
        <v>80</v>
      </c>
      <c r="O18478">
        <v>7.0000000000000007E-2</v>
      </c>
      <c r="P18478">
        <v>30</v>
      </c>
      <c r="Q18478">
        <v>7</v>
      </c>
    </row>
    <row r="18479" spans="1:17" hidden="1" x14ac:dyDescent="0.3">
      <c r="A18479" t="s">
        <v>71321</v>
      </c>
      <c r="B18479" t="s">
        <v>71322</v>
      </c>
      <c r="C18479" s="1" t="str">
        <f t="shared" si="2709"/>
        <v>21:0805</v>
      </c>
      <c r="D18479" s="1" t="str">
        <f>HYPERLINK("http://geochem.nrcan.gc.ca/cdogs/content/svy/svy210226_e.htm", "21:0226")</f>
        <v>21:0226</v>
      </c>
      <c r="E18479" t="s">
        <v>71323</v>
      </c>
      <c r="F18479" t="s">
        <v>71324</v>
      </c>
      <c r="H18479">
        <v>46.058553799999999</v>
      </c>
      <c r="I18479">
        <v>-67.2309482</v>
      </c>
      <c r="J18479" s="1" t="str">
        <f t="shared" si="2706"/>
        <v>Fluid (stream)</v>
      </c>
      <c r="K18479" s="1" t="str">
        <f t="shared" si="2707"/>
        <v>Untreated Water</v>
      </c>
      <c r="L18479">
        <v>46</v>
      </c>
      <c r="M18479" t="s">
        <v>11431</v>
      </c>
      <c r="N18479">
        <v>81</v>
      </c>
      <c r="O18479">
        <v>2.5000000000000001E-2</v>
      </c>
      <c r="P18479">
        <v>10</v>
      </c>
      <c r="Q18479">
        <v>7.2</v>
      </c>
    </row>
    <row r="18480" spans="1:17" hidden="1" x14ac:dyDescent="0.3">
      <c r="A18480" t="s">
        <v>71325</v>
      </c>
      <c r="B18480" t="s">
        <v>71326</v>
      </c>
      <c r="C18480" s="1" t="str">
        <f t="shared" si="2709"/>
        <v>21:0805</v>
      </c>
      <c r="D18480" s="1" t="str">
        <f>HYPERLINK("http://geochem.nrcan.gc.ca/cdogs/content/svy/svy210226_e.htm", "21:0226")</f>
        <v>21:0226</v>
      </c>
      <c r="E18480" t="s">
        <v>71323</v>
      </c>
      <c r="F18480" t="s">
        <v>71327</v>
      </c>
      <c r="H18480">
        <v>46.058553799999999</v>
      </c>
      <c r="I18480">
        <v>-67.2309482</v>
      </c>
      <c r="J18480" s="1" t="str">
        <f t="shared" si="2706"/>
        <v>Fluid (stream)</v>
      </c>
      <c r="K18480" s="1" t="str">
        <f t="shared" si="2707"/>
        <v>Untreated Water</v>
      </c>
      <c r="L18480">
        <v>46</v>
      </c>
      <c r="M18480" t="s">
        <v>11435</v>
      </c>
      <c r="N18480">
        <v>82</v>
      </c>
      <c r="O18480">
        <v>2.5000000000000001E-2</v>
      </c>
      <c r="P18480">
        <v>20</v>
      </c>
      <c r="Q18480">
        <v>7.2</v>
      </c>
    </row>
    <row r="18481" spans="1:17" hidden="1" x14ac:dyDescent="0.3">
      <c r="A18481" t="s">
        <v>71328</v>
      </c>
      <c r="B18481" t="s">
        <v>71329</v>
      </c>
      <c r="C18481" s="1" t="str">
        <f t="shared" si="2709"/>
        <v>21:0805</v>
      </c>
      <c r="D18481" s="1" t="str">
        <f>HYPERLINK("http://geochem.nrcan.gc.ca/cdogs/content/svy/svy210228_e.htm", "21:0228")</f>
        <v>21:0228</v>
      </c>
      <c r="E18481" t="s">
        <v>71330</v>
      </c>
      <c r="F18481" t="s">
        <v>71331</v>
      </c>
      <c r="H18481">
        <v>46.044751400000003</v>
      </c>
      <c r="I18481">
        <v>-67.290947799999998</v>
      </c>
      <c r="J18481" s="1" t="str">
        <f t="shared" si="2706"/>
        <v>Fluid (stream)</v>
      </c>
      <c r="K18481" s="1" t="str">
        <f t="shared" si="2707"/>
        <v>Untreated Water</v>
      </c>
      <c r="L18481">
        <v>46</v>
      </c>
      <c r="M18481" t="s">
        <v>11445</v>
      </c>
      <c r="N18481">
        <v>83</v>
      </c>
      <c r="O18481">
        <v>2.5000000000000001E-2</v>
      </c>
      <c r="P18481">
        <v>10</v>
      </c>
      <c r="Q18481">
        <v>7.3</v>
      </c>
    </row>
    <row r="18482" spans="1:17" hidden="1" x14ac:dyDescent="0.3">
      <c r="A18482" t="s">
        <v>71332</v>
      </c>
      <c r="B18482" t="s">
        <v>71333</v>
      </c>
      <c r="C18482" s="1" t="str">
        <f t="shared" si="2709"/>
        <v>21:0805</v>
      </c>
      <c r="D18482" s="1" t="str">
        <f>HYPERLINK("http://geochem.nrcan.gc.ca/cdogs/content/svy/svy210226_e.htm", "21:0226")</f>
        <v>21:0226</v>
      </c>
      <c r="E18482" t="s">
        <v>71334</v>
      </c>
      <c r="F18482" t="s">
        <v>71335</v>
      </c>
      <c r="H18482">
        <v>46.065350899999999</v>
      </c>
      <c r="I18482">
        <v>-67.242743000000004</v>
      </c>
      <c r="J18482" s="1" t="str">
        <f t="shared" si="2706"/>
        <v>Fluid (stream)</v>
      </c>
      <c r="K18482" s="1" t="str">
        <f t="shared" si="2707"/>
        <v>Untreated Water</v>
      </c>
      <c r="L18482">
        <v>46</v>
      </c>
      <c r="M18482" t="s">
        <v>11450</v>
      </c>
      <c r="N18482">
        <v>84</v>
      </c>
      <c r="O18482">
        <v>2.5000000000000001E-2</v>
      </c>
      <c r="P18482">
        <v>20</v>
      </c>
      <c r="Q18482">
        <v>7.3</v>
      </c>
    </row>
    <row r="18483" spans="1:17" hidden="1" x14ac:dyDescent="0.3">
      <c r="A18483" t="s">
        <v>71336</v>
      </c>
      <c r="B18483" t="s">
        <v>71337</v>
      </c>
      <c r="C18483" s="1" t="str">
        <f t="shared" si="2709"/>
        <v>21:0805</v>
      </c>
      <c r="D18483" s="1" t="str">
        <f>HYPERLINK("http://geochem.nrcan.gc.ca/cdogs/content/svy/svy210226_e.htm", "21:0226")</f>
        <v>21:0226</v>
      </c>
      <c r="E18483" t="s">
        <v>71338</v>
      </c>
      <c r="F18483" t="s">
        <v>71339</v>
      </c>
      <c r="H18483">
        <v>46.0683516</v>
      </c>
      <c r="I18483">
        <v>-67.189347699999999</v>
      </c>
      <c r="J18483" s="1" t="str">
        <f t="shared" si="2706"/>
        <v>Fluid (stream)</v>
      </c>
      <c r="K18483" s="1" t="str">
        <f t="shared" si="2707"/>
        <v>Untreated Water</v>
      </c>
      <c r="L18483">
        <v>46</v>
      </c>
      <c r="M18483" t="s">
        <v>11460</v>
      </c>
      <c r="N18483">
        <v>85</v>
      </c>
      <c r="O18483">
        <v>2.5000000000000001E-2</v>
      </c>
      <c r="P18483">
        <v>20</v>
      </c>
      <c r="Q18483">
        <v>7.3</v>
      </c>
    </row>
    <row r="18484" spans="1:17" hidden="1" x14ac:dyDescent="0.3">
      <c r="A18484" t="s">
        <v>71340</v>
      </c>
      <c r="B18484" t="s">
        <v>71341</v>
      </c>
      <c r="C18484" s="1" t="str">
        <f t="shared" si="2709"/>
        <v>21:0805</v>
      </c>
      <c r="D18484" s="1" t="str">
        <f>HYPERLINK("http://geochem.nrcan.gc.ca/cdogs/content/svy/svy210226_e.htm", "21:0226")</f>
        <v>21:0226</v>
      </c>
      <c r="E18484" t="s">
        <v>71342</v>
      </c>
      <c r="F18484" t="s">
        <v>71343</v>
      </c>
      <c r="H18484">
        <v>46.093049200000003</v>
      </c>
      <c r="I18484">
        <v>-67.086639599999998</v>
      </c>
      <c r="J18484" s="1" t="str">
        <f t="shared" si="2706"/>
        <v>Fluid (stream)</v>
      </c>
      <c r="K18484" s="1" t="str">
        <f t="shared" si="2707"/>
        <v>Untreated Water</v>
      </c>
      <c r="L18484">
        <v>46</v>
      </c>
      <c r="M18484" t="s">
        <v>11465</v>
      </c>
      <c r="N18484">
        <v>86</v>
      </c>
      <c r="O18484">
        <v>2.5000000000000001E-2</v>
      </c>
      <c r="P18484">
        <v>20</v>
      </c>
      <c r="Q18484">
        <v>6.6</v>
      </c>
    </row>
    <row r="18485" spans="1:17" hidden="1" x14ac:dyDescent="0.3">
      <c r="A18485" t="s">
        <v>71344</v>
      </c>
      <c r="B18485" t="s">
        <v>71345</v>
      </c>
      <c r="C18485" s="1" t="str">
        <f t="shared" si="2709"/>
        <v>21:0805</v>
      </c>
      <c r="D18485" s="1" t="str">
        <f>HYPERLINK("http://geochem.nrcan.gc.ca/cdogs/content/svy/svy210226_e.htm", "21:0226")</f>
        <v>21:0226</v>
      </c>
      <c r="E18485" t="s">
        <v>71346</v>
      </c>
      <c r="F18485" t="s">
        <v>71347</v>
      </c>
      <c r="H18485">
        <v>46.0947484</v>
      </c>
      <c r="I18485">
        <v>-67.083838200000002</v>
      </c>
      <c r="J18485" s="1" t="str">
        <f t="shared" si="2706"/>
        <v>Fluid (stream)</v>
      </c>
      <c r="K18485" s="1" t="str">
        <f t="shared" si="2707"/>
        <v>Untreated Water</v>
      </c>
      <c r="L18485">
        <v>46</v>
      </c>
      <c r="M18485" t="s">
        <v>11470</v>
      </c>
      <c r="N18485">
        <v>87</v>
      </c>
      <c r="O18485">
        <v>2.5000000000000001E-2</v>
      </c>
      <c r="P18485">
        <v>10</v>
      </c>
      <c r="Q18485">
        <v>5.2</v>
      </c>
    </row>
    <row r="18486" spans="1:17" hidden="1" x14ac:dyDescent="0.3">
      <c r="A18486" t="s">
        <v>71348</v>
      </c>
      <c r="B18486" t="s">
        <v>71349</v>
      </c>
      <c r="C18486" s="1" t="str">
        <f t="shared" si="2709"/>
        <v>21:0805</v>
      </c>
      <c r="D18486" s="1" t="str">
        <f>HYPERLINK("http://geochem.nrcan.gc.ca/cdogs/content/svy/svy210226_e.htm", "21:0226")</f>
        <v>21:0226</v>
      </c>
      <c r="E18486" t="s">
        <v>71350</v>
      </c>
      <c r="F18486" t="s">
        <v>71351</v>
      </c>
      <c r="H18486">
        <v>46.056052000000001</v>
      </c>
      <c r="I18486">
        <v>-67.203841100000005</v>
      </c>
      <c r="J18486" s="1" t="str">
        <f t="shared" si="2706"/>
        <v>Fluid (stream)</v>
      </c>
      <c r="K18486" s="1" t="str">
        <f t="shared" si="2707"/>
        <v>Untreated Water</v>
      </c>
      <c r="L18486">
        <v>46</v>
      </c>
      <c r="M18486" t="s">
        <v>11475</v>
      </c>
      <c r="N18486">
        <v>88</v>
      </c>
      <c r="O18486">
        <v>7.0000000000000007E-2</v>
      </c>
      <c r="P18486">
        <v>30</v>
      </c>
      <c r="Q18486">
        <v>7</v>
      </c>
    </row>
    <row r="18487" spans="1:17" hidden="1" x14ac:dyDescent="0.3">
      <c r="A18487" t="s">
        <v>71352</v>
      </c>
      <c r="B18487" t="s">
        <v>71353</v>
      </c>
      <c r="C18487" s="1" t="str">
        <f t="shared" si="2709"/>
        <v>21:0805</v>
      </c>
      <c r="D18487" s="1" t="str">
        <f t="shared" ref="D18487:D18492" si="2712">HYPERLINK("http://geochem.nrcan.gc.ca/cdogs/content/svy/svy210228_e.htm", "21:0228")</f>
        <v>21:0228</v>
      </c>
      <c r="E18487" t="s">
        <v>71354</v>
      </c>
      <c r="F18487" t="s">
        <v>71355</v>
      </c>
      <c r="H18487">
        <v>46.054450000000003</v>
      </c>
      <c r="I18487">
        <v>-67.272149600000006</v>
      </c>
      <c r="J18487" s="1" t="str">
        <f t="shared" si="2706"/>
        <v>Fluid (stream)</v>
      </c>
      <c r="K18487" s="1" t="str">
        <f t="shared" si="2707"/>
        <v>Untreated Water</v>
      </c>
      <c r="L18487">
        <v>46</v>
      </c>
      <c r="M18487" t="s">
        <v>11480</v>
      </c>
      <c r="N18487">
        <v>89</v>
      </c>
      <c r="O18487">
        <v>2.5000000000000001E-2</v>
      </c>
      <c r="P18487">
        <v>10</v>
      </c>
      <c r="Q18487">
        <v>7.2</v>
      </c>
    </row>
    <row r="18488" spans="1:17" hidden="1" x14ac:dyDescent="0.3">
      <c r="A18488" t="s">
        <v>71356</v>
      </c>
      <c r="B18488" t="s">
        <v>71357</v>
      </c>
      <c r="C18488" s="1" t="str">
        <f t="shared" si="2709"/>
        <v>21:0805</v>
      </c>
      <c r="D18488" s="1" t="str">
        <f t="shared" si="2712"/>
        <v>21:0228</v>
      </c>
      <c r="E18488" t="s">
        <v>71358</v>
      </c>
      <c r="F18488" t="s">
        <v>71359</v>
      </c>
      <c r="H18488">
        <v>46.0490499</v>
      </c>
      <c r="I18488">
        <v>-67.272744500000002</v>
      </c>
      <c r="J18488" s="1" t="str">
        <f t="shared" si="2706"/>
        <v>Fluid (stream)</v>
      </c>
      <c r="K18488" s="1" t="str">
        <f t="shared" si="2707"/>
        <v>Untreated Water</v>
      </c>
      <c r="L18488">
        <v>46</v>
      </c>
      <c r="M18488" t="s">
        <v>12548</v>
      </c>
      <c r="N18488">
        <v>90</v>
      </c>
      <c r="O18488">
        <v>2.5000000000000001E-2</v>
      </c>
      <c r="P18488">
        <v>30</v>
      </c>
      <c r="Q18488">
        <v>7.1</v>
      </c>
    </row>
    <row r="18489" spans="1:17" hidden="1" x14ac:dyDescent="0.3">
      <c r="A18489" t="s">
        <v>71360</v>
      </c>
      <c r="B18489" t="s">
        <v>71361</v>
      </c>
      <c r="C18489" s="1" t="str">
        <f t="shared" si="2709"/>
        <v>21:0805</v>
      </c>
      <c r="D18489" s="1" t="str">
        <f t="shared" si="2712"/>
        <v>21:0228</v>
      </c>
      <c r="E18489" t="s">
        <v>71362</v>
      </c>
      <c r="F18489" t="s">
        <v>71363</v>
      </c>
      <c r="H18489">
        <v>46.054852799999999</v>
      </c>
      <c r="I18489">
        <v>-67.267845100000002</v>
      </c>
      <c r="J18489" s="1" t="str">
        <f t="shared" ref="J18489:J18552" si="2713">HYPERLINK("http://geochem.nrcan.gc.ca/cdogs/content/kwd/kwd020018_e.htm", "Fluid (stream)")</f>
        <v>Fluid (stream)</v>
      </c>
      <c r="K18489" s="1" t="str">
        <f t="shared" ref="K18489:K18552" si="2714">HYPERLINK("http://geochem.nrcan.gc.ca/cdogs/content/kwd/kwd080007_e.htm", "Untreated Water")</f>
        <v>Untreated Water</v>
      </c>
      <c r="L18489">
        <v>47</v>
      </c>
      <c r="M18489" t="s">
        <v>11392</v>
      </c>
      <c r="N18489">
        <v>91</v>
      </c>
      <c r="O18489">
        <v>2.5000000000000001E-2</v>
      </c>
      <c r="P18489">
        <v>40</v>
      </c>
      <c r="Q18489">
        <v>6.2</v>
      </c>
    </row>
    <row r="18490" spans="1:17" hidden="1" x14ac:dyDescent="0.3">
      <c r="A18490" t="s">
        <v>71364</v>
      </c>
      <c r="B18490" t="s">
        <v>71365</v>
      </c>
      <c r="C18490" s="1" t="str">
        <f t="shared" si="2709"/>
        <v>21:0805</v>
      </c>
      <c r="D18490" s="1" t="str">
        <f t="shared" si="2712"/>
        <v>21:0228</v>
      </c>
      <c r="E18490" t="s">
        <v>71366</v>
      </c>
      <c r="F18490" t="s">
        <v>71367</v>
      </c>
      <c r="H18490">
        <v>46.054551799999999</v>
      </c>
      <c r="I18490">
        <v>-67.261649300000002</v>
      </c>
      <c r="J18490" s="1" t="str">
        <f t="shared" si="2713"/>
        <v>Fluid (stream)</v>
      </c>
      <c r="K18490" s="1" t="str">
        <f t="shared" si="2714"/>
        <v>Untreated Water</v>
      </c>
      <c r="L18490">
        <v>47</v>
      </c>
      <c r="M18490" t="s">
        <v>11397</v>
      </c>
      <c r="N18490">
        <v>92</v>
      </c>
      <c r="O18490">
        <v>1</v>
      </c>
      <c r="P18490">
        <v>80</v>
      </c>
      <c r="Q18490">
        <v>7</v>
      </c>
    </row>
    <row r="18491" spans="1:17" hidden="1" x14ac:dyDescent="0.3">
      <c r="A18491" t="s">
        <v>71368</v>
      </c>
      <c r="B18491" t="s">
        <v>71369</v>
      </c>
      <c r="C18491" s="1" t="str">
        <f t="shared" si="2709"/>
        <v>21:0805</v>
      </c>
      <c r="D18491" s="1" t="str">
        <f t="shared" si="2712"/>
        <v>21:0228</v>
      </c>
      <c r="E18491" t="s">
        <v>71370</v>
      </c>
      <c r="F18491" t="s">
        <v>71371</v>
      </c>
      <c r="H18491">
        <v>46.045055400000003</v>
      </c>
      <c r="I18491">
        <v>-67.251542499999999</v>
      </c>
      <c r="J18491" s="1" t="str">
        <f t="shared" si="2713"/>
        <v>Fluid (stream)</v>
      </c>
      <c r="K18491" s="1" t="str">
        <f t="shared" si="2714"/>
        <v>Untreated Water</v>
      </c>
      <c r="L18491">
        <v>47</v>
      </c>
      <c r="M18491" t="s">
        <v>11402</v>
      </c>
      <c r="N18491">
        <v>93</v>
      </c>
      <c r="O18491">
        <v>2.5000000000000001E-2</v>
      </c>
      <c r="P18491">
        <v>60</v>
      </c>
      <c r="Q18491">
        <v>6.8</v>
      </c>
    </row>
    <row r="18492" spans="1:17" hidden="1" x14ac:dyDescent="0.3">
      <c r="A18492" t="s">
        <v>71372</v>
      </c>
      <c r="B18492" t="s">
        <v>71373</v>
      </c>
      <c r="C18492" s="1" t="str">
        <f t="shared" si="2709"/>
        <v>21:0805</v>
      </c>
      <c r="D18492" s="1" t="str">
        <f t="shared" si="2712"/>
        <v>21:0228</v>
      </c>
      <c r="E18492" t="s">
        <v>71374</v>
      </c>
      <c r="F18492" t="s">
        <v>71375</v>
      </c>
      <c r="H18492">
        <v>46.0357542</v>
      </c>
      <c r="I18492">
        <v>-67.258943599999995</v>
      </c>
      <c r="J18492" s="1" t="str">
        <f t="shared" si="2713"/>
        <v>Fluid (stream)</v>
      </c>
      <c r="K18492" s="1" t="str">
        <f t="shared" si="2714"/>
        <v>Untreated Water</v>
      </c>
      <c r="L18492">
        <v>47</v>
      </c>
      <c r="M18492" t="s">
        <v>11411</v>
      </c>
      <c r="N18492">
        <v>94</v>
      </c>
      <c r="O18492">
        <v>2.5000000000000001E-2</v>
      </c>
      <c r="P18492">
        <v>50</v>
      </c>
      <c r="Q18492">
        <v>6.8</v>
      </c>
    </row>
    <row r="18493" spans="1:17" hidden="1" x14ac:dyDescent="0.3">
      <c r="A18493" t="s">
        <v>71376</v>
      </c>
      <c r="B18493" t="s">
        <v>71377</v>
      </c>
      <c r="C18493" s="1" t="str">
        <f t="shared" si="2709"/>
        <v>21:0805</v>
      </c>
      <c r="D18493" s="1" t="str">
        <f t="shared" ref="D18493:D18501" si="2715">HYPERLINK("http://geochem.nrcan.gc.ca/cdogs/content/svy/svy210226_e.htm", "21:0226")</f>
        <v>21:0226</v>
      </c>
      <c r="E18493" t="s">
        <v>71378</v>
      </c>
      <c r="F18493" t="s">
        <v>71379</v>
      </c>
      <c r="H18493">
        <v>46.036852000000003</v>
      </c>
      <c r="I18493">
        <v>-67.243052300000002</v>
      </c>
      <c r="J18493" s="1" t="str">
        <f t="shared" si="2713"/>
        <v>Fluid (stream)</v>
      </c>
      <c r="K18493" s="1" t="str">
        <f t="shared" si="2714"/>
        <v>Untreated Water</v>
      </c>
      <c r="L18493">
        <v>47</v>
      </c>
      <c r="M18493" t="s">
        <v>11416</v>
      </c>
      <c r="N18493">
        <v>95</v>
      </c>
      <c r="O18493">
        <v>2.5000000000000001E-2</v>
      </c>
      <c r="P18493">
        <v>50</v>
      </c>
      <c r="Q18493">
        <v>6.8</v>
      </c>
    </row>
    <row r="18494" spans="1:17" hidden="1" x14ac:dyDescent="0.3">
      <c r="A18494" t="s">
        <v>71380</v>
      </c>
      <c r="B18494" t="s">
        <v>71381</v>
      </c>
      <c r="C18494" s="1" t="str">
        <f t="shared" si="2709"/>
        <v>21:0805</v>
      </c>
      <c r="D18494" s="1" t="str">
        <f t="shared" si="2715"/>
        <v>21:0226</v>
      </c>
      <c r="E18494" t="s">
        <v>71382</v>
      </c>
      <c r="F18494" t="s">
        <v>71383</v>
      </c>
      <c r="H18494">
        <v>46.0849543</v>
      </c>
      <c r="I18494">
        <v>-67.189748699999996</v>
      </c>
      <c r="J18494" s="1" t="str">
        <f t="shared" si="2713"/>
        <v>Fluid (stream)</v>
      </c>
      <c r="K18494" s="1" t="str">
        <f t="shared" si="2714"/>
        <v>Untreated Water</v>
      </c>
      <c r="L18494">
        <v>47</v>
      </c>
      <c r="M18494" t="s">
        <v>11421</v>
      </c>
      <c r="N18494">
        <v>96</v>
      </c>
      <c r="O18494">
        <v>0.14000000000000001</v>
      </c>
      <c r="P18494">
        <v>100</v>
      </c>
      <c r="Q18494">
        <v>6.9</v>
      </c>
    </row>
    <row r="18495" spans="1:17" hidden="1" x14ac:dyDescent="0.3">
      <c r="A18495" t="s">
        <v>71384</v>
      </c>
      <c r="B18495" t="s">
        <v>71385</v>
      </c>
      <c r="C18495" s="1" t="str">
        <f t="shared" si="2709"/>
        <v>21:0805</v>
      </c>
      <c r="D18495" s="1" t="str">
        <f t="shared" si="2715"/>
        <v>21:0226</v>
      </c>
      <c r="E18495" t="s">
        <v>71386</v>
      </c>
      <c r="F18495" t="s">
        <v>71387</v>
      </c>
      <c r="H18495">
        <v>46.082348199999998</v>
      </c>
      <c r="I18495">
        <v>-67.202547999999993</v>
      </c>
      <c r="J18495" s="1" t="str">
        <f t="shared" si="2713"/>
        <v>Fluid (stream)</v>
      </c>
      <c r="K18495" s="1" t="str">
        <f t="shared" si="2714"/>
        <v>Untreated Water</v>
      </c>
      <c r="L18495">
        <v>47</v>
      </c>
      <c r="M18495" t="s">
        <v>11426</v>
      </c>
      <c r="N18495">
        <v>97</v>
      </c>
      <c r="O18495">
        <v>0.16</v>
      </c>
      <c r="P18495">
        <v>90</v>
      </c>
      <c r="Q18495">
        <v>6.5</v>
      </c>
    </row>
    <row r="18496" spans="1:17" hidden="1" x14ac:dyDescent="0.3">
      <c r="A18496" t="s">
        <v>71388</v>
      </c>
      <c r="B18496" t="s">
        <v>71389</v>
      </c>
      <c r="C18496" s="1" t="str">
        <f t="shared" si="2709"/>
        <v>21:0805</v>
      </c>
      <c r="D18496" s="1" t="str">
        <f t="shared" si="2715"/>
        <v>21:0226</v>
      </c>
      <c r="E18496" t="s">
        <v>71390</v>
      </c>
      <c r="F18496" t="s">
        <v>71391</v>
      </c>
      <c r="H18496">
        <v>46.093046899999997</v>
      </c>
      <c r="I18496">
        <v>-67.198953500000002</v>
      </c>
      <c r="J18496" s="1" t="str">
        <f t="shared" si="2713"/>
        <v>Fluid (stream)</v>
      </c>
      <c r="K18496" s="1" t="str">
        <f t="shared" si="2714"/>
        <v>Untreated Water</v>
      </c>
      <c r="L18496">
        <v>47</v>
      </c>
      <c r="M18496" t="s">
        <v>11440</v>
      </c>
      <c r="N18496">
        <v>98</v>
      </c>
      <c r="O18496">
        <v>2.5000000000000001E-2</v>
      </c>
      <c r="P18496">
        <v>50</v>
      </c>
      <c r="Q18496">
        <v>5.9</v>
      </c>
    </row>
    <row r="18497" spans="1:17" hidden="1" x14ac:dyDescent="0.3">
      <c r="A18497" t="s">
        <v>71392</v>
      </c>
      <c r="B18497" t="s">
        <v>71393</v>
      </c>
      <c r="C18497" s="1" t="str">
        <f t="shared" si="2709"/>
        <v>21:0805</v>
      </c>
      <c r="D18497" s="1" t="str">
        <f t="shared" si="2715"/>
        <v>21:0226</v>
      </c>
      <c r="E18497" t="s">
        <v>71394</v>
      </c>
      <c r="F18497" t="s">
        <v>71395</v>
      </c>
      <c r="H18497">
        <v>46.102150399999999</v>
      </c>
      <c r="I18497">
        <v>-67.191243299999996</v>
      </c>
      <c r="J18497" s="1" t="str">
        <f t="shared" si="2713"/>
        <v>Fluid (stream)</v>
      </c>
      <c r="K18497" s="1" t="str">
        <f t="shared" si="2714"/>
        <v>Untreated Water</v>
      </c>
      <c r="L18497">
        <v>47</v>
      </c>
      <c r="M18497" t="s">
        <v>11445</v>
      </c>
      <c r="N18497">
        <v>99</v>
      </c>
      <c r="O18497">
        <v>2.5000000000000001E-2</v>
      </c>
      <c r="P18497">
        <v>60</v>
      </c>
      <c r="Q18497">
        <v>6.7</v>
      </c>
    </row>
    <row r="18498" spans="1:17" hidden="1" x14ac:dyDescent="0.3">
      <c r="A18498" t="s">
        <v>71396</v>
      </c>
      <c r="B18498" t="s">
        <v>71397</v>
      </c>
      <c r="C18498" s="1" t="str">
        <f t="shared" si="2709"/>
        <v>21:0805</v>
      </c>
      <c r="D18498" s="1" t="str">
        <f t="shared" si="2715"/>
        <v>21:0226</v>
      </c>
      <c r="E18498" t="s">
        <v>71398</v>
      </c>
      <c r="F18498" t="s">
        <v>71399</v>
      </c>
      <c r="H18498">
        <v>46.012749300000003</v>
      </c>
      <c r="I18498">
        <v>-67.081248000000002</v>
      </c>
      <c r="J18498" s="1" t="str">
        <f t="shared" si="2713"/>
        <v>Fluid (stream)</v>
      </c>
      <c r="K18498" s="1" t="str">
        <f t="shared" si="2714"/>
        <v>Untreated Water</v>
      </c>
      <c r="L18498">
        <v>47</v>
      </c>
      <c r="M18498" t="s">
        <v>11431</v>
      </c>
      <c r="N18498">
        <v>100</v>
      </c>
      <c r="O18498">
        <v>0.42</v>
      </c>
      <c r="P18498">
        <v>50</v>
      </c>
      <c r="Q18498">
        <v>6.3</v>
      </c>
    </row>
    <row r="18499" spans="1:17" hidden="1" x14ac:dyDescent="0.3">
      <c r="A18499" t="s">
        <v>71400</v>
      </c>
      <c r="B18499" t="s">
        <v>71401</v>
      </c>
      <c r="C18499" s="1" t="str">
        <f t="shared" si="2709"/>
        <v>21:0805</v>
      </c>
      <c r="D18499" s="1" t="str">
        <f t="shared" si="2715"/>
        <v>21:0226</v>
      </c>
      <c r="E18499" t="s">
        <v>71398</v>
      </c>
      <c r="F18499" t="s">
        <v>71402</v>
      </c>
      <c r="H18499">
        <v>46.012749300000003</v>
      </c>
      <c r="I18499">
        <v>-67.081248000000002</v>
      </c>
      <c r="J18499" s="1" t="str">
        <f t="shared" si="2713"/>
        <v>Fluid (stream)</v>
      </c>
      <c r="K18499" s="1" t="str">
        <f t="shared" si="2714"/>
        <v>Untreated Water</v>
      </c>
      <c r="L18499">
        <v>47</v>
      </c>
      <c r="M18499" t="s">
        <v>11435</v>
      </c>
      <c r="N18499">
        <v>101</v>
      </c>
      <c r="O18499">
        <v>0.42</v>
      </c>
      <c r="P18499">
        <v>60</v>
      </c>
      <c r="Q18499">
        <v>6.3</v>
      </c>
    </row>
    <row r="18500" spans="1:17" hidden="1" x14ac:dyDescent="0.3">
      <c r="A18500" t="s">
        <v>71403</v>
      </c>
      <c r="B18500" t="s">
        <v>71404</v>
      </c>
      <c r="C18500" s="1" t="str">
        <f t="shared" si="2709"/>
        <v>21:0805</v>
      </c>
      <c r="D18500" s="1" t="str">
        <f t="shared" si="2715"/>
        <v>21:0226</v>
      </c>
      <c r="E18500" t="s">
        <v>71405</v>
      </c>
      <c r="F18500" t="s">
        <v>71406</v>
      </c>
      <c r="H18500">
        <v>46.001349400000002</v>
      </c>
      <c r="I18500">
        <v>-67.095448300000001</v>
      </c>
      <c r="J18500" s="1" t="str">
        <f t="shared" si="2713"/>
        <v>Fluid (stream)</v>
      </c>
      <c r="K18500" s="1" t="str">
        <f t="shared" si="2714"/>
        <v>Untreated Water</v>
      </c>
      <c r="L18500">
        <v>47</v>
      </c>
      <c r="M18500" t="s">
        <v>11450</v>
      </c>
      <c r="N18500">
        <v>102</v>
      </c>
      <c r="O18500">
        <v>2.5000000000000001E-2</v>
      </c>
      <c r="P18500">
        <v>60</v>
      </c>
      <c r="Q18500">
        <v>5.9</v>
      </c>
    </row>
    <row r="18501" spans="1:17" hidden="1" x14ac:dyDescent="0.3">
      <c r="A18501" t="s">
        <v>71407</v>
      </c>
      <c r="B18501" t="s">
        <v>71408</v>
      </c>
      <c r="C18501" s="1" t="str">
        <f t="shared" si="2709"/>
        <v>21:0805</v>
      </c>
      <c r="D18501" s="1" t="str">
        <f t="shared" si="2715"/>
        <v>21:0226</v>
      </c>
      <c r="E18501" t="s">
        <v>71409</v>
      </c>
      <c r="F18501" t="s">
        <v>71410</v>
      </c>
      <c r="H18501">
        <v>46.043249899999999</v>
      </c>
      <c r="I18501">
        <v>-67.208753900000005</v>
      </c>
      <c r="J18501" s="1" t="str">
        <f t="shared" si="2713"/>
        <v>Fluid (stream)</v>
      </c>
      <c r="K18501" s="1" t="str">
        <f t="shared" si="2714"/>
        <v>Untreated Water</v>
      </c>
      <c r="L18501">
        <v>47</v>
      </c>
      <c r="M18501" t="s">
        <v>11460</v>
      </c>
      <c r="N18501">
        <v>103</v>
      </c>
      <c r="O18501">
        <v>2.5000000000000001E-2</v>
      </c>
      <c r="P18501">
        <v>50</v>
      </c>
      <c r="Q18501">
        <v>6.5</v>
      </c>
    </row>
    <row r="18502" spans="1:17" hidden="1" x14ac:dyDescent="0.3">
      <c r="A18502" t="s">
        <v>71411</v>
      </c>
      <c r="B18502" t="s">
        <v>71412</v>
      </c>
      <c r="C18502" s="1" t="str">
        <f t="shared" si="2709"/>
        <v>21:0805</v>
      </c>
      <c r="D18502" s="1" t="str">
        <f>HYPERLINK("http://geochem.nrcan.gc.ca/cdogs/content/svy/svy210228_e.htm", "21:0228")</f>
        <v>21:0228</v>
      </c>
      <c r="E18502" t="s">
        <v>71413</v>
      </c>
      <c r="F18502" t="s">
        <v>71414</v>
      </c>
      <c r="H18502">
        <v>46.010351100000001</v>
      </c>
      <c r="I18502">
        <v>-67.290251100000006</v>
      </c>
      <c r="J18502" s="1" t="str">
        <f t="shared" si="2713"/>
        <v>Fluid (stream)</v>
      </c>
      <c r="K18502" s="1" t="str">
        <f t="shared" si="2714"/>
        <v>Untreated Water</v>
      </c>
      <c r="L18502">
        <v>47</v>
      </c>
      <c r="M18502" t="s">
        <v>11465</v>
      </c>
      <c r="N18502">
        <v>104</v>
      </c>
      <c r="O18502">
        <v>2.5000000000000001E-2</v>
      </c>
      <c r="P18502">
        <v>50</v>
      </c>
      <c r="Q18502">
        <v>6.6</v>
      </c>
    </row>
    <row r="18503" spans="1:17" hidden="1" x14ac:dyDescent="0.3">
      <c r="A18503" t="s">
        <v>71415</v>
      </c>
      <c r="B18503" t="s">
        <v>71416</v>
      </c>
      <c r="C18503" s="1" t="str">
        <f t="shared" si="2709"/>
        <v>21:0805</v>
      </c>
      <c r="D18503" s="1" t="str">
        <f>HYPERLINK("http://geochem.nrcan.gc.ca/cdogs/content/svy/svy210228_e.htm", "21:0228")</f>
        <v>21:0228</v>
      </c>
      <c r="E18503" t="s">
        <v>71417</v>
      </c>
      <c r="F18503" t="s">
        <v>71418</v>
      </c>
      <c r="H18503">
        <v>46.013049700000003</v>
      </c>
      <c r="I18503">
        <v>-67.287145199999998</v>
      </c>
      <c r="J18503" s="1" t="str">
        <f t="shared" si="2713"/>
        <v>Fluid (stream)</v>
      </c>
      <c r="K18503" s="1" t="str">
        <f t="shared" si="2714"/>
        <v>Untreated Water</v>
      </c>
      <c r="L18503">
        <v>47</v>
      </c>
      <c r="M18503" t="s">
        <v>11470</v>
      </c>
      <c r="N18503">
        <v>105</v>
      </c>
      <c r="O18503">
        <v>0.21</v>
      </c>
      <c r="P18503">
        <v>50</v>
      </c>
      <c r="Q18503">
        <v>6.5</v>
      </c>
    </row>
    <row r="18504" spans="1:17" hidden="1" x14ac:dyDescent="0.3">
      <c r="A18504" t="s">
        <v>71419</v>
      </c>
      <c r="B18504" t="s">
        <v>71420</v>
      </c>
      <c r="C18504" s="1" t="str">
        <f t="shared" si="2709"/>
        <v>21:0805</v>
      </c>
      <c r="D18504" s="1" t="str">
        <f>HYPERLINK("http://geochem.nrcan.gc.ca/cdogs/content/svy/svy210228_e.htm", "21:0228")</f>
        <v>21:0228</v>
      </c>
      <c r="E18504" t="s">
        <v>71421</v>
      </c>
      <c r="F18504" t="s">
        <v>71422</v>
      </c>
      <c r="H18504">
        <v>46.005954500000001</v>
      </c>
      <c r="I18504">
        <v>-67.281552000000005</v>
      </c>
      <c r="J18504" s="1" t="str">
        <f t="shared" si="2713"/>
        <v>Fluid (stream)</v>
      </c>
      <c r="K18504" s="1" t="str">
        <f t="shared" si="2714"/>
        <v>Untreated Water</v>
      </c>
      <c r="L18504">
        <v>47</v>
      </c>
      <c r="M18504" t="s">
        <v>11475</v>
      </c>
      <c r="N18504">
        <v>106</v>
      </c>
      <c r="O18504">
        <v>0.11</v>
      </c>
      <c r="P18504">
        <v>40</v>
      </c>
      <c r="Q18504">
        <v>6.5</v>
      </c>
    </row>
    <row r="18505" spans="1:17" hidden="1" x14ac:dyDescent="0.3">
      <c r="A18505" t="s">
        <v>71423</v>
      </c>
      <c r="B18505" t="s">
        <v>71424</v>
      </c>
      <c r="C18505" s="1" t="str">
        <f t="shared" si="2709"/>
        <v>21:0805</v>
      </c>
      <c r="D18505" s="1" t="str">
        <f>HYPERLINK("http://geochem.nrcan.gc.ca/cdogs/content/svy/svy210228_e.htm", "21:0228")</f>
        <v>21:0228</v>
      </c>
      <c r="E18505" t="s">
        <v>71425</v>
      </c>
      <c r="F18505" t="s">
        <v>71426</v>
      </c>
      <c r="H18505">
        <v>46.004356899999998</v>
      </c>
      <c r="I18505">
        <v>-67.281846900000005</v>
      </c>
      <c r="J18505" s="1" t="str">
        <f t="shared" si="2713"/>
        <v>Fluid (stream)</v>
      </c>
      <c r="K18505" s="1" t="str">
        <f t="shared" si="2714"/>
        <v>Untreated Water</v>
      </c>
      <c r="L18505">
        <v>47</v>
      </c>
      <c r="M18505" t="s">
        <v>11480</v>
      </c>
      <c r="N18505">
        <v>107</v>
      </c>
      <c r="O18505">
        <v>0.5</v>
      </c>
      <c r="P18505">
        <v>40</v>
      </c>
      <c r="Q18505">
        <v>6.4</v>
      </c>
    </row>
    <row r="18506" spans="1:17" hidden="1" x14ac:dyDescent="0.3">
      <c r="A18506" t="s">
        <v>71427</v>
      </c>
      <c r="B18506" t="s">
        <v>71428</v>
      </c>
      <c r="C18506" s="1" t="str">
        <f t="shared" si="2709"/>
        <v>21:0805</v>
      </c>
      <c r="D18506" s="1" t="str">
        <f t="shared" ref="D18506:D18514" si="2716">HYPERLINK("http://geochem.nrcan.gc.ca/cdogs/content/svy/svy210226_e.htm", "21:0226")</f>
        <v>21:0226</v>
      </c>
      <c r="E18506" t="s">
        <v>71429</v>
      </c>
      <c r="F18506" t="s">
        <v>71430</v>
      </c>
      <c r="H18506">
        <v>46.088451499999998</v>
      </c>
      <c r="I18506">
        <v>-67.1923508</v>
      </c>
      <c r="J18506" s="1" t="str">
        <f t="shared" si="2713"/>
        <v>Fluid (stream)</v>
      </c>
      <c r="K18506" s="1" t="str">
        <f t="shared" si="2714"/>
        <v>Untreated Water</v>
      </c>
      <c r="L18506">
        <v>47</v>
      </c>
      <c r="M18506" t="s">
        <v>12548</v>
      </c>
      <c r="N18506">
        <v>108</v>
      </c>
      <c r="O18506">
        <v>0.32</v>
      </c>
      <c r="P18506">
        <v>50</v>
      </c>
      <c r="Q18506">
        <v>6.8</v>
      </c>
    </row>
    <row r="18507" spans="1:17" hidden="1" x14ac:dyDescent="0.3">
      <c r="A18507" t="s">
        <v>71431</v>
      </c>
      <c r="B18507" t="s">
        <v>71432</v>
      </c>
      <c r="C18507" s="1" t="str">
        <f t="shared" si="2709"/>
        <v>21:0805</v>
      </c>
      <c r="D18507" s="1" t="str">
        <f t="shared" si="2716"/>
        <v>21:0226</v>
      </c>
      <c r="E18507" t="s">
        <v>71433</v>
      </c>
      <c r="F18507" t="s">
        <v>71434</v>
      </c>
      <c r="H18507">
        <v>46.096548200000001</v>
      </c>
      <c r="I18507">
        <v>-67.186445599999999</v>
      </c>
      <c r="J18507" s="1" t="str">
        <f t="shared" si="2713"/>
        <v>Fluid (stream)</v>
      </c>
      <c r="K18507" s="1" t="str">
        <f t="shared" si="2714"/>
        <v>Untreated Water</v>
      </c>
      <c r="L18507">
        <v>48</v>
      </c>
      <c r="M18507" t="s">
        <v>11392</v>
      </c>
      <c r="N18507">
        <v>109</v>
      </c>
      <c r="O18507">
        <v>0.14000000000000001</v>
      </c>
      <c r="P18507">
        <v>20</v>
      </c>
      <c r="Q18507">
        <v>6.8</v>
      </c>
    </row>
    <row r="18508" spans="1:17" hidden="1" x14ac:dyDescent="0.3">
      <c r="A18508" t="s">
        <v>71435</v>
      </c>
      <c r="B18508" t="s">
        <v>71436</v>
      </c>
      <c r="C18508" s="1" t="str">
        <f t="shared" si="2709"/>
        <v>21:0805</v>
      </c>
      <c r="D18508" s="1" t="str">
        <f t="shared" si="2716"/>
        <v>21:0226</v>
      </c>
      <c r="E18508" t="s">
        <v>71437</v>
      </c>
      <c r="F18508" t="s">
        <v>71438</v>
      </c>
      <c r="H18508">
        <v>46.088353900000001</v>
      </c>
      <c r="I18508">
        <v>-67.186752999999996</v>
      </c>
      <c r="J18508" s="1" t="str">
        <f t="shared" si="2713"/>
        <v>Fluid (stream)</v>
      </c>
      <c r="K18508" s="1" t="str">
        <f t="shared" si="2714"/>
        <v>Untreated Water</v>
      </c>
      <c r="L18508">
        <v>48</v>
      </c>
      <c r="M18508" t="s">
        <v>11397</v>
      </c>
      <c r="N18508">
        <v>110</v>
      </c>
      <c r="O18508">
        <v>0.09</v>
      </c>
      <c r="P18508">
        <v>20</v>
      </c>
      <c r="Q18508">
        <v>7</v>
      </c>
    </row>
    <row r="18509" spans="1:17" hidden="1" x14ac:dyDescent="0.3">
      <c r="A18509" t="s">
        <v>71439</v>
      </c>
      <c r="B18509" t="s">
        <v>71440</v>
      </c>
      <c r="C18509" s="1" t="str">
        <f t="shared" si="2709"/>
        <v>21:0805</v>
      </c>
      <c r="D18509" s="1" t="str">
        <f t="shared" si="2716"/>
        <v>21:0226</v>
      </c>
      <c r="E18509" t="s">
        <v>71441</v>
      </c>
      <c r="F18509" t="s">
        <v>71442</v>
      </c>
      <c r="H18509">
        <v>46.014848200000003</v>
      </c>
      <c r="I18509">
        <v>-67.211247400000005</v>
      </c>
      <c r="J18509" s="1" t="str">
        <f t="shared" si="2713"/>
        <v>Fluid (stream)</v>
      </c>
      <c r="K18509" s="1" t="str">
        <f t="shared" si="2714"/>
        <v>Untreated Water</v>
      </c>
      <c r="L18509">
        <v>48</v>
      </c>
      <c r="M18509" t="s">
        <v>11402</v>
      </c>
      <c r="N18509">
        <v>111</v>
      </c>
      <c r="O18509">
        <v>2.5000000000000001E-2</v>
      </c>
      <c r="P18509">
        <v>50</v>
      </c>
      <c r="Q18509">
        <v>7.2</v>
      </c>
    </row>
    <row r="18510" spans="1:17" hidden="1" x14ac:dyDescent="0.3">
      <c r="A18510" t="s">
        <v>71443</v>
      </c>
      <c r="B18510" t="s">
        <v>71444</v>
      </c>
      <c r="C18510" s="1" t="str">
        <f t="shared" si="2709"/>
        <v>21:0805</v>
      </c>
      <c r="D18510" s="1" t="str">
        <f t="shared" si="2716"/>
        <v>21:0226</v>
      </c>
      <c r="E18510" t="s">
        <v>71445</v>
      </c>
      <c r="F18510" t="s">
        <v>71446</v>
      </c>
      <c r="H18510">
        <v>46.056249200000003</v>
      </c>
      <c r="I18510">
        <v>-67.206653000000003</v>
      </c>
      <c r="J18510" s="1" t="str">
        <f t="shared" si="2713"/>
        <v>Fluid (stream)</v>
      </c>
      <c r="K18510" s="1" t="str">
        <f t="shared" si="2714"/>
        <v>Untreated Water</v>
      </c>
      <c r="L18510">
        <v>48</v>
      </c>
      <c r="M18510" t="s">
        <v>11411</v>
      </c>
      <c r="N18510">
        <v>112</v>
      </c>
      <c r="O18510">
        <v>2.5000000000000001E-2</v>
      </c>
      <c r="P18510">
        <v>40</v>
      </c>
      <c r="Q18510">
        <v>6.9</v>
      </c>
    </row>
    <row r="18511" spans="1:17" hidden="1" x14ac:dyDescent="0.3">
      <c r="A18511" t="s">
        <v>71447</v>
      </c>
      <c r="B18511" t="s">
        <v>71448</v>
      </c>
      <c r="C18511" s="1" t="str">
        <f t="shared" si="2709"/>
        <v>21:0805</v>
      </c>
      <c r="D18511" s="1" t="str">
        <f t="shared" si="2716"/>
        <v>21:0226</v>
      </c>
      <c r="E18511" t="s">
        <v>71449</v>
      </c>
      <c r="F18511" t="s">
        <v>71450</v>
      </c>
      <c r="H18511">
        <v>46.132045400000003</v>
      </c>
      <c r="I18511">
        <v>-67.190446199999997</v>
      </c>
      <c r="J18511" s="1" t="str">
        <f t="shared" si="2713"/>
        <v>Fluid (stream)</v>
      </c>
      <c r="K18511" s="1" t="str">
        <f t="shared" si="2714"/>
        <v>Untreated Water</v>
      </c>
      <c r="L18511">
        <v>48</v>
      </c>
      <c r="M18511" t="s">
        <v>11416</v>
      </c>
      <c r="N18511">
        <v>113</v>
      </c>
      <c r="O18511">
        <v>2.5000000000000001E-2</v>
      </c>
      <c r="P18511">
        <v>30</v>
      </c>
      <c r="Q18511">
        <v>7.2</v>
      </c>
    </row>
    <row r="18512" spans="1:17" hidden="1" x14ac:dyDescent="0.3">
      <c r="A18512" t="s">
        <v>71451</v>
      </c>
      <c r="B18512" t="s">
        <v>71452</v>
      </c>
      <c r="C18512" s="1" t="str">
        <f t="shared" si="2709"/>
        <v>21:0805</v>
      </c>
      <c r="D18512" s="1" t="str">
        <f t="shared" si="2716"/>
        <v>21:0226</v>
      </c>
      <c r="E18512" t="s">
        <v>71453</v>
      </c>
      <c r="F18512" t="s">
        <v>71454</v>
      </c>
      <c r="H18512">
        <v>46.104146100000001</v>
      </c>
      <c r="I18512">
        <v>-67.203651199999996</v>
      </c>
      <c r="J18512" s="1" t="str">
        <f t="shared" si="2713"/>
        <v>Fluid (stream)</v>
      </c>
      <c r="K18512" s="1" t="str">
        <f t="shared" si="2714"/>
        <v>Untreated Water</v>
      </c>
      <c r="L18512">
        <v>48</v>
      </c>
      <c r="M18512" t="s">
        <v>11421</v>
      </c>
      <c r="N18512">
        <v>114</v>
      </c>
      <c r="O18512">
        <v>2.5000000000000001E-2</v>
      </c>
      <c r="P18512">
        <v>30</v>
      </c>
      <c r="Q18512">
        <v>7.1</v>
      </c>
    </row>
    <row r="18513" spans="1:17" hidden="1" x14ac:dyDescent="0.3">
      <c r="A18513" t="s">
        <v>71455</v>
      </c>
      <c r="B18513" t="s">
        <v>71456</v>
      </c>
      <c r="C18513" s="1" t="str">
        <f t="shared" si="2709"/>
        <v>21:0805</v>
      </c>
      <c r="D18513" s="1" t="str">
        <f t="shared" si="2716"/>
        <v>21:0226</v>
      </c>
      <c r="E18513" t="s">
        <v>71457</v>
      </c>
      <c r="F18513" t="s">
        <v>71458</v>
      </c>
      <c r="H18513">
        <v>46.120647900000002</v>
      </c>
      <c r="I18513">
        <v>-67.142542500000005</v>
      </c>
      <c r="J18513" s="1" t="str">
        <f t="shared" si="2713"/>
        <v>Fluid (stream)</v>
      </c>
      <c r="K18513" s="1" t="str">
        <f t="shared" si="2714"/>
        <v>Untreated Water</v>
      </c>
      <c r="L18513">
        <v>48</v>
      </c>
      <c r="M18513" t="s">
        <v>11426</v>
      </c>
      <c r="N18513">
        <v>115</v>
      </c>
      <c r="O18513">
        <v>7.0000000000000007E-2</v>
      </c>
      <c r="P18513">
        <v>20</v>
      </c>
      <c r="Q18513">
        <v>6.9</v>
      </c>
    </row>
    <row r="18514" spans="1:17" hidden="1" x14ac:dyDescent="0.3">
      <c r="A18514" t="s">
        <v>71459</v>
      </c>
      <c r="B18514" t="s">
        <v>71460</v>
      </c>
      <c r="C18514" s="1" t="str">
        <f t="shared" si="2709"/>
        <v>21:0805</v>
      </c>
      <c r="D18514" s="1" t="str">
        <f t="shared" si="2716"/>
        <v>21:0226</v>
      </c>
      <c r="E18514" t="s">
        <v>71461</v>
      </c>
      <c r="F18514" t="s">
        <v>71462</v>
      </c>
      <c r="H18514">
        <v>46.045746999999999</v>
      </c>
      <c r="I18514">
        <v>-67.2228523</v>
      </c>
      <c r="J18514" s="1" t="str">
        <f t="shared" si="2713"/>
        <v>Fluid (stream)</v>
      </c>
      <c r="K18514" s="1" t="str">
        <f t="shared" si="2714"/>
        <v>Untreated Water</v>
      </c>
      <c r="L18514">
        <v>48</v>
      </c>
      <c r="M18514" t="s">
        <v>11440</v>
      </c>
      <c r="N18514">
        <v>116</v>
      </c>
      <c r="O18514">
        <v>0.14000000000000001</v>
      </c>
      <c r="P18514">
        <v>30</v>
      </c>
      <c r="Q18514">
        <v>7.2</v>
      </c>
    </row>
    <row r="18515" spans="1:17" hidden="1" x14ac:dyDescent="0.3">
      <c r="A18515" t="s">
        <v>71463</v>
      </c>
      <c r="B18515" t="s">
        <v>71464</v>
      </c>
      <c r="C18515" s="1" t="str">
        <f t="shared" si="2709"/>
        <v>21:0805</v>
      </c>
      <c r="D18515" s="1" t="str">
        <f t="shared" ref="D18515:D18520" si="2717">HYPERLINK("http://geochem.nrcan.gc.ca/cdogs/content/svy/svy210228_e.htm", "21:0228")</f>
        <v>21:0228</v>
      </c>
      <c r="E18515" t="s">
        <v>71465</v>
      </c>
      <c r="F18515" t="s">
        <v>71466</v>
      </c>
      <c r="H18515">
        <v>46.019151600000001</v>
      </c>
      <c r="I18515">
        <v>-67.3058446</v>
      </c>
      <c r="J18515" s="1" t="str">
        <f t="shared" si="2713"/>
        <v>Fluid (stream)</v>
      </c>
      <c r="K18515" s="1" t="str">
        <f t="shared" si="2714"/>
        <v>Untreated Water</v>
      </c>
      <c r="L18515">
        <v>48</v>
      </c>
      <c r="M18515" t="s">
        <v>11445</v>
      </c>
      <c r="N18515">
        <v>117</v>
      </c>
      <c r="O18515">
        <v>2.5000000000000001E-2</v>
      </c>
      <c r="P18515">
        <v>20</v>
      </c>
      <c r="Q18515">
        <v>7.5</v>
      </c>
    </row>
    <row r="18516" spans="1:17" hidden="1" x14ac:dyDescent="0.3">
      <c r="A18516" t="s">
        <v>71467</v>
      </c>
      <c r="B18516" t="s">
        <v>71468</v>
      </c>
      <c r="C18516" s="1" t="str">
        <f t="shared" si="2709"/>
        <v>21:0805</v>
      </c>
      <c r="D18516" s="1" t="str">
        <f t="shared" si="2717"/>
        <v>21:0228</v>
      </c>
      <c r="E18516" t="s">
        <v>71469</v>
      </c>
      <c r="F18516" t="s">
        <v>71470</v>
      </c>
      <c r="H18516">
        <v>46.005294900000003</v>
      </c>
      <c r="I18516">
        <v>-67.346668600000001</v>
      </c>
      <c r="J18516" s="1" t="str">
        <f t="shared" si="2713"/>
        <v>Fluid (stream)</v>
      </c>
      <c r="K18516" s="1" t="str">
        <f t="shared" si="2714"/>
        <v>Untreated Water</v>
      </c>
      <c r="L18516">
        <v>48</v>
      </c>
      <c r="M18516" t="s">
        <v>11450</v>
      </c>
      <c r="N18516">
        <v>118</v>
      </c>
      <c r="O18516">
        <v>2.5000000000000001E-2</v>
      </c>
      <c r="P18516">
        <v>20</v>
      </c>
      <c r="Q18516">
        <v>6.9</v>
      </c>
    </row>
    <row r="18517" spans="1:17" hidden="1" x14ac:dyDescent="0.3">
      <c r="A18517" t="s">
        <v>71471</v>
      </c>
      <c r="B18517" t="s">
        <v>71472</v>
      </c>
      <c r="C18517" s="1" t="str">
        <f t="shared" si="2709"/>
        <v>21:0805</v>
      </c>
      <c r="D18517" s="1" t="str">
        <f t="shared" si="2717"/>
        <v>21:0228</v>
      </c>
      <c r="E18517" t="s">
        <v>71473</v>
      </c>
      <c r="F18517" t="s">
        <v>71474</v>
      </c>
      <c r="H18517">
        <v>46.0052497</v>
      </c>
      <c r="I18517">
        <v>-67.330550900000006</v>
      </c>
      <c r="J18517" s="1" t="str">
        <f t="shared" si="2713"/>
        <v>Fluid (stream)</v>
      </c>
      <c r="K18517" s="1" t="str">
        <f t="shared" si="2714"/>
        <v>Untreated Water</v>
      </c>
      <c r="L18517">
        <v>48</v>
      </c>
      <c r="M18517" t="s">
        <v>11460</v>
      </c>
      <c r="N18517">
        <v>119</v>
      </c>
      <c r="O18517">
        <v>0.25</v>
      </c>
      <c r="P18517">
        <v>50</v>
      </c>
      <c r="Q18517">
        <v>7.4</v>
      </c>
    </row>
    <row r="18518" spans="1:17" hidden="1" x14ac:dyDescent="0.3">
      <c r="A18518" t="s">
        <v>71475</v>
      </c>
      <c r="B18518" t="s">
        <v>71476</v>
      </c>
      <c r="C18518" s="1" t="str">
        <f t="shared" si="2709"/>
        <v>21:0805</v>
      </c>
      <c r="D18518" s="1" t="str">
        <f t="shared" si="2717"/>
        <v>21:0228</v>
      </c>
      <c r="E18518" t="s">
        <v>71477</v>
      </c>
      <c r="F18518" t="s">
        <v>71478</v>
      </c>
      <c r="H18518">
        <v>46.004649299999997</v>
      </c>
      <c r="I18518">
        <v>-67.312344899999999</v>
      </c>
      <c r="J18518" s="1" t="str">
        <f t="shared" si="2713"/>
        <v>Fluid (stream)</v>
      </c>
      <c r="K18518" s="1" t="str">
        <f t="shared" si="2714"/>
        <v>Untreated Water</v>
      </c>
      <c r="L18518">
        <v>48</v>
      </c>
      <c r="M18518" t="s">
        <v>11465</v>
      </c>
      <c r="N18518">
        <v>120</v>
      </c>
      <c r="O18518">
        <v>0.75</v>
      </c>
      <c r="P18518">
        <v>40</v>
      </c>
      <c r="Q18518">
        <v>7.4</v>
      </c>
    </row>
    <row r="18519" spans="1:17" hidden="1" x14ac:dyDescent="0.3">
      <c r="A18519" t="s">
        <v>71479</v>
      </c>
      <c r="B18519" t="s">
        <v>71480</v>
      </c>
      <c r="C18519" s="1" t="str">
        <f t="shared" si="2709"/>
        <v>21:0805</v>
      </c>
      <c r="D18519" s="1" t="str">
        <f t="shared" si="2717"/>
        <v>21:0228</v>
      </c>
      <c r="E18519" t="s">
        <v>71481</v>
      </c>
      <c r="F18519" t="s">
        <v>71482</v>
      </c>
      <c r="H18519">
        <v>46.027255799999999</v>
      </c>
      <c r="I18519">
        <v>-67.250553400000001</v>
      </c>
      <c r="J18519" s="1" t="str">
        <f t="shared" si="2713"/>
        <v>Fluid (stream)</v>
      </c>
      <c r="K18519" s="1" t="str">
        <f t="shared" si="2714"/>
        <v>Untreated Water</v>
      </c>
      <c r="L18519">
        <v>48</v>
      </c>
      <c r="M18519" t="s">
        <v>11470</v>
      </c>
      <c r="N18519">
        <v>121</v>
      </c>
      <c r="O18519">
        <v>2.5000000000000001E-2</v>
      </c>
      <c r="P18519">
        <v>40</v>
      </c>
      <c r="Q18519">
        <v>7.2</v>
      </c>
    </row>
    <row r="18520" spans="1:17" hidden="1" x14ac:dyDescent="0.3">
      <c r="A18520" t="s">
        <v>71483</v>
      </c>
      <c r="B18520" t="s">
        <v>71484</v>
      </c>
      <c r="C18520" s="1" t="str">
        <f t="shared" si="2709"/>
        <v>21:0805</v>
      </c>
      <c r="D18520" s="1" t="str">
        <f t="shared" si="2717"/>
        <v>21:0228</v>
      </c>
      <c r="E18520" t="s">
        <v>71485</v>
      </c>
      <c r="F18520" t="s">
        <v>71486</v>
      </c>
      <c r="H18520">
        <v>46.021348699999997</v>
      </c>
      <c r="I18520">
        <v>-67.250946400000004</v>
      </c>
      <c r="J18520" s="1" t="str">
        <f t="shared" si="2713"/>
        <v>Fluid (stream)</v>
      </c>
      <c r="K18520" s="1" t="str">
        <f t="shared" si="2714"/>
        <v>Untreated Water</v>
      </c>
      <c r="L18520">
        <v>48</v>
      </c>
      <c r="M18520" t="s">
        <v>11475</v>
      </c>
      <c r="N18520">
        <v>122</v>
      </c>
      <c r="O18520">
        <v>0.19</v>
      </c>
      <c r="P18520">
        <v>40</v>
      </c>
      <c r="Q18520">
        <v>7.4</v>
      </c>
    </row>
    <row r="18521" spans="1:17" hidden="1" x14ac:dyDescent="0.3">
      <c r="A18521" t="s">
        <v>71487</v>
      </c>
      <c r="B18521" t="s">
        <v>71488</v>
      </c>
      <c r="C18521" s="1" t="str">
        <f t="shared" si="2709"/>
        <v>21:0805</v>
      </c>
      <c r="D18521" s="1" t="str">
        <f t="shared" ref="D18521:D18552" si="2718">HYPERLINK("http://geochem.nrcan.gc.ca/cdogs/content/svy/svy210226_e.htm", "21:0226")</f>
        <v>21:0226</v>
      </c>
      <c r="E18521" t="s">
        <v>71489</v>
      </c>
      <c r="F18521" t="s">
        <v>71490</v>
      </c>
      <c r="H18521">
        <v>46.117748599999999</v>
      </c>
      <c r="I18521">
        <v>-67.169248999999994</v>
      </c>
      <c r="J18521" s="1" t="str">
        <f t="shared" si="2713"/>
        <v>Fluid (stream)</v>
      </c>
      <c r="K18521" s="1" t="str">
        <f t="shared" si="2714"/>
        <v>Untreated Water</v>
      </c>
      <c r="L18521">
        <v>48</v>
      </c>
      <c r="M18521" t="s">
        <v>11431</v>
      </c>
      <c r="N18521">
        <v>123</v>
      </c>
      <c r="O18521">
        <v>2.5000000000000001E-2</v>
      </c>
      <c r="P18521">
        <v>30</v>
      </c>
      <c r="Q18521">
        <v>7.4</v>
      </c>
    </row>
    <row r="18522" spans="1:17" hidden="1" x14ac:dyDescent="0.3">
      <c r="A18522" t="s">
        <v>71491</v>
      </c>
      <c r="B18522" t="s">
        <v>71492</v>
      </c>
      <c r="C18522" s="1" t="str">
        <f t="shared" si="2709"/>
        <v>21:0805</v>
      </c>
      <c r="D18522" s="1" t="str">
        <f t="shared" si="2718"/>
        <v>21:0226</v>
      </c>
      <c r="E18522" t="s">
        <v>71489</v>
      </c>
      <c r="F18522" t="s">
        <v>71493</v>
      </c>
      <c r="H18522">
        <v>46.117748599999999</v>
      </c>
      <c r="I18522">
        <v>-67.169248999999994</v>
      </c>
      <c r="J18522" s="1" t="str">
        <f t="shared" si="2713"/>
        <v>Fluid (stream)</v>
      </c>
      <c r="K18522" s="1" t="str">
        <f t="shared" si="2714"/>
        <v>Untreated Water</v>
      </c>
      <c r="L18522">
        <v>48</v>
      </c>
      <c r="M18522" t="s">
        <v>11435</v>
      </c>
      <c r="N18522">
        <v>124</v>
      </c>
      <c r="O18522">
        <v>2.5000000000000001E-2</v>
      </c>
      <c r="P18522">
        <v>30</v>
      </c>
      <c r="Q18522">
        <v>7.4</v>
      </c>
    </row>
    <row r="18523" spans="1:17" hidden="1" x14ac:dyDescent="0.3">
      <c r="A18523" t="s">
        <v>71494</v>
      </c>
      <c r="B18523" t="s">
        <v>71495</v>
      </c>
      <c r="C18523" s="1" t="str">
        <f t="shared" si="2709"/>
        <v>21:0805</v>
      </c>
      <c r="D18523" s="1" t="str">
        <f t="shared" si="2718"/>
        <v>21:0226</v>
      </c>
      <c r="E18523" t="s">
        <v>71496</v>
      </c>
      <c r="F18523" t="s">
        <v>71497</v>
      </c>
      <c r="H18523">
        <v>46.1469491</v>
      </c>
      <c r="I18523">
        <v>-67.205250800000002</v>
      </c>
      <c r="J18523" s="1" t="str">
        <f t="shared" si="2713"/>
        <v>Fluid (stream)</v>
      </c>
      <c r="K18523" s="1" t="str">
        <f t="shared" si="2714"/>
        <v>Untreated Water</v>
      </c>
      <c r="L18523">
        <v>48</v>
      </c>
      <c r="M18523" t="s">
        <v>11480</v>
      </c>
      <c r="N18523">
        <v>125</v>
      </c>
      <c r="O18523">
        <v>0.12</v>
      </c>
      <c r="P18523">
        <v>20</v>
      </c>
      <c r="Q18523">
        <v>7.9</v>
      </c>
    </row>
    <row r="18524" spans="1:17" hidden="1" x14ac:dyDescent="0.3">
      <c r="A18524" t="s">
        <v>71498</v>
      </c>
      <c r="B18524" t="s">
        <v>71499</v>
      </c>
      <c r="C18524" s="1" t="str">
        <f t="shared" si="2709"/>
        <v>21:0805</v>
      </c>
      <c r="D18524" s="1" t="str">
        <f t="shared" si="2718"/>
        <v>21:0226</v>
      </c>
      <c r="E18524" t="s">
        <v>71500</v>
      </c>
      <c r="F18524" t="s">
        <v>71501</v>
      </c>
      <c r="H18524">
        <v>46.072548099999999</v>
      </c>
      <c r="I18524">
        <v>-66.988137499999993</v>
      </c>
      <c r="J18524" s="1" t="str">
        <f t="shared" si="2713"/>
        <v>Fluid (stream)</v>
      </c>
      <c r="K18524" s="1" t="str">
        <f t="shared" si="2714"/>
        <v>Untreated Water</v>
      </c>
      <c r="L18524">
        <v>48</v>
      </c>
      <c r="M18524" t="s">
        <v>12548</v>
      </c>
      <c r="N18524">
        <v>126</v>
      </c>
      <c r="O18524">
        <v>2.5000000000000001E-2</v>
      </c>
      <c r="P18524">
        <v>30</v>
      </c>
      <c r="Q18524">
        <v>7.4</v>
      </c>
    </row>
    <row r="18525" spans="1:17" hidden="1" x14ac:dyDescent="0.3">
      <c r="A18525" t="s">
        <v>71502</v>
      </c>
      <c r="B18525" t="s">
        <v>71503</v>
      </c>
      <c r="C18525" s="1" t="str">
        <f t="shared" si="2709"/>
        <v>21:0805</v>
      </c>
      <c r="D18525" s="1" t="str">
        <f t="shared" si="2718"/>
        <v>21:0226</v>
      </c>
      <c r="E18525" t="s">
        <v>71504</v>
      </c>
      <c r="F18525" t="s">
        <v>71505</v>
      </c>
      <c r="H18525">
        <v>46.068354300000003</v>
      </c>
      <c r="I18525">
        <v>-66.977441299999995</v>
      </c>
      <c r="J18525" s="1" t="str">
        <f t="shared" si="2713"/>
        <v>Fluid (stream)</v>
      </c>
      <c r="K18525" s="1" t="str">
        <f t="shared" si="2714"/>
        <v>Untreated Water</v>
      </c>
      <c r="L18525">
        <v>49</v>
      </c>
      <c r="M18525" t="s">
        <v>11392</v>
      </c>
      <c r="N18525">
        <v>127</v>
      </c>
      <c r="O18525">
        <v>2.5000000000000001E-2</v>
      </c>
      <c r="P18525">
        <v>80</v>
      </c>
      <c r="Q18525">
        <v>6.9</v>
      </c>
    </row>
    <row r="18526" spans="1:17" hidden="1" x14ac:dyDescent="0.3">
      <c r="A18526" t="s">
        <v>71506</v>
      </c>
      <c r="B18526" t="s">
        <v>71507</v>
      </c>
      <c r="C18526" s="1" t="str">
        <f t="shared" si="2709"/>
        <v>21:0805</v>
      </c>
      <c r="D18526" s="1" t="str">
        <f t="shared" si="2718"/>
        <v>21:0226</v>
      </c>
      <c r="E18526" t="s">
        <v>71508</v>
      </c>
      <c r="F18526" t="s">
        <v>71509</v>
      </c>
      <c r="H18526">
        <v>46.060252499999997</v>
      </c>
      <c r="I18526">
        <v>-66.9824433</v>
      </c>
      <c r="J18526" s="1" t="str">
        <f t="shared" si="2713"/>
        <v>Fluid (stream)</v>
      </c>
      <c r="K18526" s="1" t="str">
        <f t="shared" si="2714"/>
        <v>Untreated Water</v>
      </c>
      <c r="L18526">
        <v>49</v>
      </c>
      <c r="M18526" t="s">
        <v>11397</v>
      </c>
      <c r="N18526">
        <v>128</v>
      </c>
      <c r="O18526">
        <v>2.5000000000000001E-2</v>
      </c>
      <c r="P18526">
        <v>30</v>
      </c>
      <c r="Q18526">
        <v>7.5</v>
      </c>
    </row>
    <row r="18527" spans="1:17" hidden="1" x14ac:dyDescent="0.3">
      <c r="A18527" t="s">
        <v>71510</v>
      </c>
      <c r="B18527" t="s">
        <v>71511</v>
      </c>
      <c r="C18527" s="1" t="str">
        <f t="shared" ref="C18527:C18590" si="2719">HYPERLINK("http://geochem.nrcan.gc.ca/cdogs/content/bdl/bdl210805_e.htm", "21:0805")</f>
        <v>21:0805</v>
      </c>
      <c r="D18527" s="1" t="str">
        <f t="shared" si="2718"/>
        <v>21:0226</v>
      </c>
      <c r="E18527" t="s">
        <v>71512</v>
      </c>
      <c r="F18527" t="s">
        <v>71513</v>
      </c>
      <c r="H18527">
        <v>46.0494561</v>
      </c>
      <c r="I18527">
        <v>-66.943748299999996</v>
      </c>
      <c r="J18527" s="1" t="str">
        <f t="shared" si="2713"/>
        <v>Fluid (stream)</v>
      </c>
      <c r="K18527" s="1" t="str">
        <f t="shared" si="2714"/>
        <v>Untreated Water</v>
      </c>
      <c r="L18527">
        <v>49</v>
      </c>
      <c r="M18527" t="s">
        <v>11402</v>
      </c>
      <c r="N18527">
        <v>129</v>
      </c>
      <c r="O18527">
        <v>0.12</v>
      </c>
      <c r="P18527">
        <v>80</v>
      </c>
      <c r="Q18527">
        <v>7</v>
      </c>
    </row>
    <row r="18528" spans="1:17" hidden="1" x14ac:dyDescent="0.3">
      <c r="A18528" t="s">
        <v>71514</v>
      </c>
      <c r="B18528" t="s">
        <v>71515</v>
      </c>
      <c r="C18528" s="1" t="str">
        <f t="shared" si="2719"/>
        <v>21:0805</v>
      </c>
      <c r="D18528" s="1" t="str">
        <f t="shared" si="2718"/>
        <v>21:0226</v>
      </c>
      <c r="E18528" t="s">
        <v>71516</v>
      </c>
      <c r="F18528" t="s">
        <v>71517</v>
      </c>
      <c r="H18528">
        <v>46.013554399999997</v>
      </c>
      <c r="I18528">
        <v>-66.922345000000007</v>
      </c>
      <c r="J18528" s="1" t="str">
        <f t="shared" si="2713"/>
        <v>Fluid (stream)</v>
      </c>
      <c r="K18528" s="1" t="str">
        <f t="shared" si="2714"/>
        <v>Untreated Water</v>
      </c>
      <c r="L18528">
        <v>49</v>
      </c>
      <c r="M18528" t="s">
        <v>11411</v>
      </c>
      <c r="N18528">
        <v>130</v>
      </c>
      <c r="O18528">
        <v>0.18</v>
      </c>
      <c r="P18528">
        <v>110</v>
      </c>
      <c r="Q18528">
        <v>6.8</v>
      </c>
    </row>
    <row r="18529" spans="1:17" hidden="1" x14ac:dyDescent="0.3">
      <c r="A18529" t="s">
        <v>71518</v>
      </c>
      <c r="B18529" t="s">
        <v>71519</v>
      </c>
      <c r="C18529" s="1" t="str">
        <f t="shared" si="2719"/>
        <v>21:0805</v>
      </c>
      <c r="D18529" s="1" t="str">
        <f t="shared" si="2718"/>
        <v>21:0226</v>
      </c>
      <c r="E18529" t="s">
        <v>71520</v>
      </c>
      <c r="F18529" t="s">
        <v>71521</v>
      </c>
      <c r="H18529">
        <v>46.034955500000002</v>
      </c>
      <c r="I18529">
        <v>-66.957739000000004</v>
      </c>
      <c r="J18529" s="1" t="str">
        <f t="shared" si="2713"/>
        <v>Fluid (stream)</v>
      </c>
      <c r="K18529" s="1" t="str">
        <f t="shared" si="2714"/>
        <v>Untreated Water</v>
      </c>
      <c r="L18529">
        <v>49</v>
      </c>
      <c r="M18529" t="s">
        <v>11416</v>
      </c>
      <c r="N18529">
        <v>131</v>
      </c>
      <c r="O18529">
        <v>2.5000000000000001E-2</v>
      </c>
      <c r="P18529">
        <v>80</v>
      </c>
      <c r="Q18529">
        <v>6.3</v>
      </c>
    </row>
    <row r="18530" spans="1:17" hidden="1" x14ac:dyDescent="0.3">
      <c r="A18530" t="s">
        <v>71522</v>
      </c>
      <c r="B18530" t="s">
        <v>71523</v>
      </c>
      <c r="C18530" s="1" t="str">
        <f t="shared" si="2719"/>
        <v>21:0805</v>
      </c>
      <c r="D18530" s="1" t="str">
        <f t="shared" si="2718"/>
        <v>21:0226</v>
      </c>
      <c r="E18530" t="s">
        <v>71524</v>
      </c>
      <c r="F18530" t="s">
        <v>71525</v>
      </c>
      <c r="H18530">
        <v>46.017356900000003</v>
      </c>
      <c r="I18530">
        <v>-66.978837400000003</v>
      </c>
      <c r="J18530" s="1" t="str">
        <f t="shared" si="2713"/>
        <v>Fluid (stream)</v>
      </c>
      <c r="K18530" s="1" t="str">
        <f t="shared" si="2714"/>
        <v>Untreated Water</v>
      </c>
      <c r="L18530">
        <v>49</v>
      </c>
      <c r="M18530" t="s">
        <v>11421</v>
      </c>
      <c r="N18530">
        <v>132</v>
      </c>
      <c r="O18530">
        <v>0.1</v>
      </c>
      <c r="P18530">
        <v>80</v>
      </c>
      <c r="Q18530">
        <v>6.5</v>
      </c>
    </row>
    <row r="18531" spans="1:17" hidden="1" x14ac:dyDescent="0.3">
      <c r="A18531" t="s">
        <v>71526</v>
      </c>
      <c r="B18531" t="s">
        <v>71527</v>
      </c>
      <c r="C18531" s="1" t="str">
        <f t="shared" si="2719"/>
        <v>21:0805</v>
      </c>
      <c r="D18531" s="1" t="str">
        <f t="shared" si="2718"/>
        <v>21:0226</v>
      </c>
      <c r="E18531" t="s">
        <v>71528</v>
      </c>
      <c r="F18531" t="s">
        <v>71529</v>
      </c>
      <c r="H18531">
        <v>46.009255799999998</v>
      </c>
      <c r="I18531">
        <v>-66.986947200000003</v>
      </c>
      <c r="J18531" s="1" t="str">
        <f t="shared" si="2713"/>
        <v>Fluid (stream)</v>
      </c>
      <c r="K18531" s="1" t="str">
        <f t="shared" si="2714"/>
        <v>Untreated Water</v>
      </c>
      <c r="L18531">
        <v>49</v>
      </c>
      <c r="M18531" t="s">
        <v>11426</v>
      </c>
      <c r="N18531">
        <v>133</v>
      </c>
      <c r="O18531">
        <v>2.5000000000000001E-2</v>
      </c>
      <c r="P18531">
        <v>60</v>
      </c>
      <c r="Q18531">
        <v>5.8</v>
      </c>
    </row>
    <row r="18532" spans="1:17" hidden="1" x14ac:dyDescent="0.3">
      <c r="A18532" t="s">
        <v>71530</v>
      </c>
      <c r="B18532" t="s">
        <v>71531</v>
      </c>
      <c r="C18532" s="1" t="str">
        <f t="shared" si="2719"/>
        <v>21:0805</v>
      </c>
      <c r="D18532" s="1" t="str">
        <f t="shared" si="2718"/>
        <v>21:0226</v>
      </c>
      <c r="E18532" t="s">
        <v>71532</v>
      </c>
      <c r="F18532" t="s">
        <v>71533</v>
      </c>
      <c r="H18532">
        <v>46.023656099999997</v>
      </c>
      <c r="I18532">
        <v>-66.970648999999995</v>
      </c>
      <c r="J18532" s="1" t="str">
        <f t="shared" si="2713"/>
        <v>Fluid (stream)</v>
      </c>
      <c r="K18532" s="1" t="str">
        <f t="shared" si="2714"/>
        <v>Untreated Water</v>
      </c>
      <c r="L18532">
        <v>49</v>
      </c>
      <c r="M18532" t="s">
        <v>11440</v>
      </c>
      <c r="N18532">
        <v>134</v>
      </c>
      <c r="O18532">
        <v>2.5000000000000001E-2</v>
      </c>
      <c r="P18532">
        <v>80</v>
      </c>
      <c r="Q18532">
        <v>6.2</v>
      </c>
    </row>
    <row r="18533" spans="1:17" hidden="1" x14ac:dyDescent="0.3">
      <c r="A18533" t="s">
        <v>71534</v>
      </c>
      <c r="B18533" t="s">
        <v>71535</v>
      </c>
      <c r="C18533" s="1" t="str">
        <f t="shared" si="2719"/>
        <v>21:0805</v>
      </c>
      <c r="D18533" s="1" t="str">
        <f t="shared" si="2718"/>
        <v>21:0226</v>
      </c>
      <c r="E18533" t="s">
        <v>71536</v>
      </c>
      <c r="F18533" t="s">
        <v>71537</v>
      </c>
      <c r="H18533">
        <v>46.022657700000003</v>
      </c>
      <c r="I18533">
        <v>-66.915647199999995</v>
      </c>
      <c r="J18533" s="1" t="str">
        <f t="shared" si="2713"/>
        <v>Fluid (stream)</v>
      </c>
      <c r="K18533" s="1" t="str">
        <f t="shared" si="2714"/>
        <v>Untreated Water</v>
      </c>
      <c r="L18533">
        <v>49</v>
      </c>
      <c r="M18533" t="s">
        <v>11445</v>
      </c>
      <c r="N18533">
        <v>135</v>
      </c>
      <c r="O18533">
        <v>2.5000000000000001E-2</v>
      </c>
      <c r="P18533">
        <v>40</v>
      </c>
      <c r="Q18533">
        <v>6.9</v>
      </c>
    </row>
    <row r="18534" spans="1:17" hidden="1" x14ac:dyDescent="0.3">
      <c r="A18534" t="s">
        <v>71538</v>
      </c>
      <c r="B18534" t="s">
        <v>71539</v>
      </c>
      <c r="C18534" s="1" t="str">
        <f t="shared" si="2719"/>
        <v>21:0805</v>
      </c>
      <c r="D18534" s="1" t="str">
        <f t="shared" si="2718"/>
        <v>21:0226</v>
      </c>
      <c r="E18534" t="s">
        <v>71540</v>
      </c>
      <c r="F18534" t="s">
        <v>71541</v>
      </c>
      <c r="H18534">
        <v>46.024556699999998</v>
      </c>
      <c r="I18534">
        <v>-66.968148299999996</v>
      </c>
      <c r="J18534" s="1" t="str">
        <f t="shared" si="2713"/>
        <v>Fluid (stream)</v>
      </c>
      <c r="K18534" s="1" t="str">
        <f t="shared" si="2714"/>
        <v>Untreated Water</v>
      </c>
      <c r="L18534">
        <v>49</v>
      </c>
      <c r="M18534" t="s">
        <v>11450</v>
      </c>
      <c r="N18534">
        <v>136</v>
      </c>
      <c r="O18534">
        <v>2.5000000000000001E-2</v>
      </c>
      <c r="P18534">
        <v>60</v>
      </c>
      <c r="Q18534">
        <v>6.3</v>
      </c>
    </row>
    <row r="18535" spans="1:17" hidden="1" x14ac:dyDescent="0.3">
      <c r="A18535" t="s">
        <v>71542</v>
      </c>
      <c r="B18535" t="s">
        <v>71543</v>
      </c>
      <c r="C18535" s="1" t="str">
        <f t="shared" si="2719"/>
        <v>21:0805</v>
      </c>
      <c r="D18535" s="1" t="str">
        <f t="shared" si="2718"/>
        <v>21:0226</v>
      </c>
      <c r="E18535" t="s">
        <v>71544</v>
      </c>
      <c r="F18535" t="s">
        <v>71545</v>
      </c>
      <c r="H18535">
        <v>46.025552599999997</v>
      </c>
      <c r="I18535">
        <v>-66.988849099999996</v>
      </c>
      <c r="J18535" s="1" t="str">
        <f t="shared" si="2713"/>
        <v>Fluid (stream)</v>
      </c>
      <c r="K18535" s="1" t="str">
        <f t="shared" si="2714"/>
        <v>Untreated Water</v>
      </c>
      <c r="L18535">
        <v>49</v>
      </c>
      <c r="M18535" t="s">
        <v>11460</v>
      </c>
      <c r="N18535">
        <v>137</v>
      </c>
      <c r="O18535">
        <v>0.12</v>
      </c>
      <c r="P18535">
        <v>40</v>
      </c>
      <c r="Q18535">
        <v>6.2</v>
      </c>
    </row>
    <row r="18536" spans="1:17" hidden="1" x14ac:dyDescent="0.3">
      <c r="A18536" t="s">
        <v>71546</v>
      </c>
      <c r="B18536" t="s">
        <v>71547</v>
      </c>
      <c r="C18536" s="1" t="str">
        <f t="shared" si="2719"/>
        <v>21:0805</v>
      </c>
      <c r="D18536" s="1" t="str">
        <f t="shared" si="2718"/>
        <v>21:0226</v>
      </c>
      <c r="E18536" t="s">
        <v>71548</v>
      </c>
      <c r="F18536" t="s">
        <v>71549</v>
      </c>
      <c r="H18536">
        <v>46.050751599999998</v>
      </c>
      <c r="I18536">
        <v>-67.023339699999994</v>
      </c>
      <c r="J18536" s="1" t="str">
        <f t="shared" si="2713"/>
        <v>Fluid (stream)</v>
      </c>
      <c r="K18536" s="1" t="str">
        <f t="shared" si="2714"/>
        <v>Untreated Water</v>
      </c>
      <c r="L18536">
        <v>49</v>
      </c>
      <c r="M18536" t="s">
        <v>11465</v>
      </c>
      <c r="N18536">
        <v>138</v>
      </c>
      <c r="O18536">
        <v>0.1</v>
      </c>
      <c r="P18536">
        <v>100</v>
      </c>
      <c r="Q18536">
        <v>6</v>
      </c>
    </row>
    <row r="18537" spans="1:17" hidden="1" x14ac:dyDescent="0.3">
      <c r="A18537" t="s">
        <v>71550</v>
      </c>
      <c r="B18537" t="s">
        <v>71551</v>
      </c>
      <c r="C18537" s="1" t="str">
        <f t="shared" si="2719"/>
        <v>21:0805</v>
      </c>
      <c r="D18537" s="1" t="str">
        <f t="shared" si="2718"/>
        <v>21:0226</v>
      </c>
      <c r="E18537" t="s">
        <v>71552</v>
      </c>
      <c r="F18537" t="s">
        <v>71553</v>
      </c>
      <c r="H18537">
        <v>46.008353100000001</v>
      </c>
      <c r="I18537">
        <v>-66.917941600000006</v>
      </c>
      <c r="J18537" s="1" t="str">
        <f t="shared" si="2713"/>
        <v>Fluid (stream)</v>
      </c>
      <c r="K18537" s="1" t="str">
        <f t="shared" si="2714"/>
        <v>Untreated Water</v>
      </c>
      <c r="L18537">
        <v>49</v>
      </c>
      <c r="M18537" t="s">
        <v>11470</v>
      </c>
      <c r="N18537">
        <v>139</v>
      </c>
      <c r="O18537">
        <v>2.5000000000000001E-2</v>
      </c>
      <c r="P18537">
        <v>30</v>
      </c>
      <c r="Q18537">
        <v>7.4</v>
      </c>
    </row>
    <row r="18538" spans="1:17" hidden="1" x14ac:dyDescent="0.3">
      <c r="A18538" t="s">
        <v>71554</v>
      </c>
      <c r="B18538" t="s">
        <v>71555</v>
      </c>
      <c r="C18538" s="1" t="str">
        <f t="shared" si="2719"/>
        <v>21:0805</v>
      </c>
      <c r="D18538" s="1" t="str">
        <f t="shared" si="2718"/>
        <v>21:0226</v>
      </c>
      <c r="E18538" t="s">
        <v>71556</v>
      </c>
      <c r="F18538" t="s">
        <v>71557</v>
      </c>
      <c r="H18538">
        <v>46.043349300000003</v>
      </c>
      <c r="I18538">
        <v>-66.9936443</v>
      </c>
      <c r="J18538" s="1" t="str">
        <f t="shared" si="2713"/>
        <v>Fluid (stream)</v>
      </c>
      <c r="K18538" s="1" t="str">
        <f t="shared" si="2714"/>
        <v>Untreated Water</v>
      </c>
      <c r="L18538">
        <v>49</v>
      </c>
      <c r="M18538" t="s">
        <v>11475</v>
      </c>
      <c r="N18538">
        <v>140</v>
      </c>
      <c r="O18538">
        <v>2.5000000000000001E-2</v>
      </c>
      <c r="P18538">
        <v>50</v>
      </c>
      <c r="Q18538">
        <v>6.1</v>
      </c>
    </row>
    <row r="18539" spans="1:17" hidden="1" x14ac:dyDescent="0.3">
      <c r="A18539" t="s">
        <v>71558</v>
      </c>
      <c r="B18539" t="s">
        <v>71559</v>
      </c>
      <c r="C18539" s="1" t="str">
        <f t="shared" si="2719"/>
        <v>21:0805</v>
      </c>
      <c r="D18539" s="1" t="str">
        <f t="shared" si="2718"/>
        <v>21:0226</v>
      </c>
      <c r="E18539" t="s">
        <v>71560</v>
      </c>
      <c r="F18539" t="s">
        <v>71561</v>
      </c>
      <c r="H18539">
        <v>46.049949099999999</v>
      </c>
      <c r="I18539">
        <v>-66.998937699999999</v>
      </c>
      <c r="J18539" s="1" t="str">
        <f t="shared" si="2713"/>
        <v>Fluid (stream)</v>
      </c>
      <c r="K18539" s="1" t="str">
        <f t="shared" si="2714"/>
        <v>Untreated Water</v>
      </c>
      <c r="L18539">
        <v>49</v>
      </c>
      <c r="M18539" t="s">
        <v>11480</v>
      </c>
      <c r="N18539">
        <v>141</v>
      </c>
      <c r="O18539">
        <v>2.5000000000000001E-2</v>
      </c>
      <c r="P18539">
        <v>60</v>
      </c>
      <c r="Q18539">
        <v>6.1</v>
      </c>
    </row>
    <row r="18540" spans="1:17" hidden="1" x14ac:dyDescent="0.3">
      <c r="A18540" t="s">
        <v>71562</v>
      </c>
      <c r="B18540" t="s">
        <v>71563</v>
      </c>
      <c r="C18540" s="1" t="str">
        <f t="shared" si="2719"/>
        <v>21:0805</v>
      </c>
      <c r="D18540" s="1" t="str">
        <f t="shared" si="2718"/>
        <v>21:0226</v>
      </c>
      <c r="E18540" t="s">
        <v>71564</v>
      </c>
      <c r="F18540" t="s">
        <v>71565</v>
      </c>
      <c r="H18540">
        <v>46.0442502</v>
      </c>
      <c r="I18540">
        <v>-66.991647099999994</v>
      </c>
      <c r="J18540" s="1" t="str">
        <f t="shared" si="2713"/>
        <v>Fluid (stream)</v>
      </c>
      <c r="K18540" s="1" t="str">
        <f t="shared" si="2714"/>
        <v>Untreated Water</v>
      </c>
      <c r="L18540">
        <v>49</v>
      </c>
      <c r="M18540" t="s">
        <v>12548</v>
      </c>
      <c r="N18540">
        <v>142</v>
      </c>
    </row>
    <row r="18541" spans="1:17" hidden="1" x14ac:dyDescent="0.3">
      <c r="A18541" t="s">
        <v>71566</v>
      </c>
      <c r="B18541" t="s">
        <v>71567</v>
      </c>
      <c r="C18541" s="1" t="str">
        <f t="shared" si="2719"/>
        <v>21:0805</v>
      </c>
      <c r="D18541" s="1" t="str">
        <f t="shared" si="2718"/>
        <v>21:0226</v>
      </c>
      <c r="E18541" t="s">
        <v>71568</v>
      </c>
      <c r="F18541" t="s">
        <v>71569</v>
      </c>
      <c r="H18541">
        <v>46.0476484</v>
      </c>
      <c r="I18541">
        <v>-66.9634365</v>
      </c>
      <c r="J18541" s="1" t="str">
        <f t="shared" si="2713"/>
        <v>Fluid (stream)</v>
      </c>
      <c r="K18541" s="1" t="str">
        <f t="shared" si="2714"/>
        <v>Untreated Water</v>
      </c>
      <c r="L18541">
        <v>49</v>
      </c>
      <c r="M18541" t="s">
        <v>11431</v>
      </c>
      <c r="N18541">
        <v>143</v>
      </c>
      <c r="O18541">
        <v>0.18</v>
      </c>
      <c r="P18541">
        <v>190</v>
      </c>
      <c r="Q18541">
        <v>6.7</v>
      </c>
    </row>
    <row r="18542" spans="1:17" hidden="1" x14ac:dyDescent="0.3">
      <c r="A18542" t="s">
        <v>71570</v>
      </c>
      <c r="B18542" t="s">
        <v>71571</v>
      </c>
      <c r="C18542" s="1" t="str">
        <f t="shared" si="2719"/>
        <v>21:0805</v>
      </c>
      <c r="D18542" s="1" t="str">
        <f t="shared" si="2718"/>
        <v>21:0226</v>
      </c>
      <c r="E18542" t="s">
        <v>71568</v>
      </c>
      <c r="F18542" t="s">
        <v>71572</v>
      </c>
      <c r="H18542">
        <v>46.0476484</v>
      </c>
      <c r="I18542">
        <v>-66.9634365</v>
      </c>
      <c r="J18542" s="1" t="str">
        <f t="shared" si="2713"/>
        <v>Fluid (stream)</v>
      </c>
      <c r="K18542" s="1" t="str">
        <f t="shared" si="2714"/>
        <v>Untreated Water</v>
      </c>
      <c r="L18542">
        <v>49</v>
      </c>
      <c r="M18542" t="s">
        <v>11435</v>
      </c>
      <c r="N18542">
        <v>144</v>
      </c>
      <c r="O18542">
        <v>0.14000000000000001</v>
      </c>
      <c r="P18542">
        <v>210</v>
      </c>
      <c r="Q18542">
        <v>6.7</v>
      </c>
    </row>
    <row r="18543" spans="1:17" hidden="1" x14ac:dyDescent="0.3">
      <c r="A18543" t="s">
        <v>71573</v>
      </c>
      <c r="B18543" t="s">
        <v>71574</v>
      </c>
      <c r="C18543" s="1" t="str">
        <f t="shared" si="2719"/>
        <v>21:0805</v>
      </c>
      <c r="D18543" s="1" t="str">
        <f t="shared" si="2718"/>
        <v>21:0226</v>
      </c>
      <c r="E18543" t="s">
        <v>71575</v>
      </c>
      <c r="F18543" t="s">
        <v>71576</v>
      </c>
      <c r="H18543">
        <v>46.016150000000003</v>
      </c>
      <c r="I18543">
        <v>-66.960537500000001</v>
      </c>
      <c r="J18543" s="1" t="str">
        <f t="shared" si="2713"/>
        <v>Fluid (stream)</v>
      </c>
      <c r="K18543" s="1" t="str">
        <f t="shared" si="2714"/>
        <v>Untreated Water</v>
      </c>
      <c r="L18543">
        <v>50</v>
      </c>
      <c r="M18543" t="s">
        <v>11392</v>
      </c>
      <c r="N18543">
        <v>145</v>
      </c>
      <c r="O18543">
        <v>0.06</v>
      </c>
      <c r="P18543">
        <v>60</v>
      </c>
      <c r="Q18543">
        <v>6.5</v>
      </c>
    </row>
    <row r="18544" spans="1:17" hidden="1" x14ac:dyDescent="0.3">
      <c r="A18544" t="s">
        <v>71577</v>
      </c>
      <c r="B18544" t="s">
        <v>71578</v>
      </c>
      <c r="C18544" s="1" t="str">
        <f t="shared" si="2719"/>
        <v>21:0805</v>
      </c>
      <c r="D18544" s="1" t="str">
        <f t="shared" si="2718"/>
        <v>21:0226</v>
      </c>
      <c r="E18544" t="s">
        <v>71579</v>
      </c>
      <c r="F18544" t="s">
        <v>71580</v>
      </c>
      <c r="H18544">
        <v>46.028857600000002</v>
      </c>
      <c r="I18544">
        <v>-66.988444900000005</v>
      </c>
      <c r="J18544" s="1" t="str">
        <f t="shared" si="2713"/>
        <v>Fluid (stream)</v>
      </c>
      <c r="K18544" s="1" t="str">
        <f t="shared" si="2714"/>
        <v>Untreated Water</v>
      </c>
      <c r="L18544">
        <v>50</v>
      </c>
      <c r="M18544" t="s">
        <v>11397</v>
      </c>
      <c r="N18544">
        <v>146</v>
      </c>
      <c r="O18544">
        <v>0.14000000000000001</v>
      </c>
      <c r="P18544">
        <v>100</v>
      </c>
      <c r="Q18544">
        <v>6.4</v>
      </c>
    </row>
    <row r="18545" spans="1:17" hidden="1" x14ac:dyDescent="0.3">
      <c r="A18545" t="s">
        <v>71581</v>
      </c>
      <c r="B18545" t="s">
        <v>71582</v>
      </c>
      <c r="C18545" s="1" t="str">
        <f t="shared" si="2719"/>
        <v>21:0805</v>
      </c>
      <c r="D18545" s="1" t="str">
        <f t="shared" si="2718"/>
        <v>21:0226</v>
      </c>
      <c r="E18545" t="s">
        <v>71583</v>
      </c>
      <c r="F18545" t="s">
        <v>71584</v>
      </c>
      <c r="H18545">
        <v>46.005356999999997</v>
      </c>
      <c r="I18545">
        <v>-66.959939800000001</v>
      </c>
      <c r="J18545" s="1" t="str">
        <f t="shared" si="2713"/>
        <v>Fluid (stream)</v>
      </c>
      <c r="K18545" s="1" t="str">
        <f t="shared" si="2714"/>
        <v>Untreated Water</v>
      </c>
      <c r="L18545">
        <v>50</v>
      </c>
      <c r="M18545" t="s">
        <v>11402</v>
      </c>
      <c r="N18545">
        <v>147</v>
      </c>
      <c r="O18545">
        <v>0.14000000000000001</v>
      </c>
      <c r="P18545">
        <v>100</v>
      </c>
      <c r="Q18545">
        <v>6.4</v>
      </c>
    </row>
    <row r="18546" spans="1:17" hidden="1" x14ac:dyDescent="0.3">
      <c r="A18546" t="s">
        <v>71585</v>
      </c>
      <c r="B18546" t="s">
        <v>71586</v>
      </c>
      <c r="C18546" s="1" t="str">
        <f t="shared" si="2719"/>
        <v>21:0805</v>
      </c>
      <c r="D18546" s="1" t="str">
        <f t="shared" si="2718"/>
        <v>21:0226</v>
      </c>
      <c r="E18546" t="s">
        <v>71587</v>
      </c>
      <c r="F18546" t="s">
        <v>71588</v>
      </c>
      <c r="H18546">
        <v>46.037350099999998</v>
      </c>
      <c r="I18546">
        <v>-67.144146899999996</v>
      </c>
      <c r="J18546" s="1" t="str">
        <f t="shared" si="2713"/>
        <v>Fluid (stream)</v>
      </c>
      <c r="K18546" s="1" t="str">
        <f t="shared" si="2714"/>
        <v>Untreated Water</v>
      </c>
      <c r="L18546">
        <v>50</v>
      </c>
      <c r="M18546" t="s">
        <v>11411</v>
      </c>
      <c r="N18546">
        <v>148</v>
      </c>
      <c r="O18546">
        <v>2.5000000000000001E-2</v>
      </c>
      <c r="P18546">
        <v>70</v>
      </c>
      <c r="Q18546">
        <v>6.8</v>
      </c>
    </row>
    <row r="18547" spans="1:17" hidden="1" x14ac:dyDescent="0.3">
      <c r="A18547" t="s">
        <v>71589</v>
      </c>
      <c r="B18547" t="s">
        <v>71590</v>
      </c>
      <c r="C18547" s="1" t="str">
        <f t="shared" si="2719"/>
        <v>21:0805</v>
      </c>
      <c r="D18547" s="1" t="str">
        <f t="shared" si="2718"/>
        <v>21:0226</v>
      </c>
      <c r="E18547" t="s">
        <v>71591</v>
      </c>
      <c r="F18547" t="s">
        <v>71592</v>
      </c>
      <c r="H18547">
        <v>46.023752999999999</v>
      </c>
      <c r="I18547">
        <v>-67.168840299999999</v>
      </c>
      <c r="J18547" s="1" t="str">
        <f t="shared" si="2713"/>
        <v>Fluid (stream)</v>
      </c>
      <c r="K18547" s="1" t="str">
        <f t="shared" si="2714"/>
        <v>Untreated Water</v>
      </c>
      <c r="L18547">
        <v>50</v>
      </c>
      <c r="M18547" t="s">
        <v>11416</v>
      </c>
      <c r="N18547">
        <v>149</v>
      </c>
      <c r="O18547">
        <v>2.5000000000000001E-2</v>
      </c>
      <c r="P18547">
        <v>50</v>
      </c>
      <c r="Q18547">
        <v>6.1</v>
      </c>
    </row>
    <row r="18548" spans="1:17" hidden="1" x14ac:dyDescent="0.3">
      <c r="A18548" t="s">
        <v>71593</v>
      </c>
      <c r="B18548" t="s">
        <v>71594</v>
      </c>
      <c r="C18548" s="1" t="str">
        <f t="shared" si="2719"/>
        <v>21:0805</v>
      </c>
      <c r="D18548" s="1" t="str">
        <f t="shared" si="2718"/>
        <v>21:0226</v>
      </c>
      <c r="E18548" t="s">
        <v>71595</v>
      </c>
      <c r="F18548" t="s">
        <v>71596</v>
      </c>
      <c r="H18548">
        <v>46.010749799999999</v>
      </c>
      <c r="I18548">
        <v>-67.165045599999999</v>
      </c>
      <c r="J18548" s="1" t="str">
        <f t="shared" si="2713"/>
        <v>Fluid (stream)</v>
      </c>
      <c r="K18548" s="1" t="str">
        <f t="shared" si="2714"/>
        <v>Untreated Water</v>
      </c>
      <c r="L18548">
        <v>50</v>
      </c>
      <c r="M18548" t="s">
        <v>11421</v>
      </c>
      <c r="N18548">
        <v>150</v>
      </c>
      <c r="O18548">
        <v>2.5000000000000001E-2</v>
      </c>
      <c r="P18548">
        <v>50</v>
      </c>
      <c r="Q18548">
        <v>6.5</v>
      </c>
    </row>
    <row r="18549" spans="1:17" hidden="1" x14ac:dyDescent="0.3">
      <c r="A18549" t="s">
        <v>71597</v>
      </c>
      <c r="B18549" t="s">
        <v>71598</v>
      </c>
      <c r="C18549" s="1" t="str">
        <f t="shared" si="2719"/>
        <v>21:0805</v>
      </c>
      <c r="D18549" s="1" t="str">
        <f t="shared" si="2718"/>
        <v>21:0226</v>
      </c>
      <c r="E18549" t="s">
        <v>71599</v>
      </c>
      <c r="F18549" t="s">
        <v>71600</v>
      </c>
      <c r="H18549">
        <v>46.166449100000001</v>
      </c>
      <c r="I18549">
        <v>-67.202751500000005</v>
      </c>
      <c r="J18549" s="1" t="str">
        <f t="shared" si="2713"/>
        <v>Fluid (stream)</v>
      </c>
      <c r="K18549" s="1" t="str">
        <f t="shared" si="2714"/>
        <v>Untreated Water</v>
      </c>
      <c r="L18549">
        <v>50</v>
      </c>
      <c r="M18549" t="s">
        <v>11426</v>
      </c>
      <c r="N18549">
        <v>151</v>
      </c>
      <c r="O18549">
        <v>2.5000000000000001E-2</v>
      </c>
      <c r="P18549">
        <v>30</v>
      </c>
      <c r="Q18549">
        <v>7.2</v>
      </c>
    </row>
    <row r="18550" spans="1:17" hidden="1" x14ac:dyDescent="0.3">
      <c r="A18550" t="s">
        <v>71601</v>
      </c>
      <c r="B18550" t="s">
        <v>71602</v>
      </c>
      <c r="C18550" s="1" t="str">
        <f t="shared" si="2719"/>
        <v>21:0805</v>
      </c>
      <c r="D18550" s="1" t="str">
        <f t="shared" si="2718"/>
        <v>21:0226</v>
      </c>
      <c r="E18550" t="s">
        <v>71603</v>
      </c>
      <c r="F18550" t="s">
        <v>71604</v>
      </c>
      <c r="H18550">
        <v>46.160950700000001</v>
      </c>
      <c r="I18550">
        <v>-67.191946900000005</v>
      </c>
      <c r="J18550" s="1" t="str">
        <f t="shared" si="2713"/>
        <v>Fluid (stream)</v>
      </c>
      <c r="K18550" s="1" t="str">
        <f t="shared" si="2714"/>
        <v>Untreated Water</v>
      </c>
      <c r="L18550">
        <v>50</v>
      </c>
      <c r="M18550" t="s">
        <v>11440</v>
      </c>
      <c r="N18550">
        <v>152</v>
      </c>
      <c r="O18550">
        <v>2.5000000000000001E-2</v>
      </c>
      <c r="P18550">
        <v>30</v>
      </c>
      <c r="Q18550">
        <v>6.8</v>
      </c>
    </row>
    <row r="18551" spans="1:17" hidden="1" x14ac:dyDescent="0.3">
      <c r="A18551" t="s">
        <v>71605</v>
      </c>
      <c r="B18551" t="s">
        <v>71606</v>
      </c>
      <c r="C18551" s="1" t="str">
        <f t="shared" si="2719"/>
        <v>21:0805</v>
      </c>
      <c r="D18551" s="1" t="str">
        <f t="shared" si="2718"/>
        <v>21:0226</v>
      </c>
      <c r="E18551" t="s">
        <v>71607</v>
      </c>
      <c r="F18551" t="s">
        <v>71608</v>
      </c>
      <c r="H18551">
        <v>46.162650499999998</v>
      </c>
      <c r="I18551">
        <v>-67.185052200000001</v>
      </c>
      <c r="J18551" s="1" t="str">
        <f t="shared" si="2713"/>
        <v>Fluid (stream)</v>
      </c>
      <c r="K18551" s="1" t="str">
        <f t="shared" si="2714"/>
        <v>Untreated Water</v>
      </c>
      <c r="L18551">
        <v>50</v>
      </c>
      <c r="M18551" t="s">
        <v>11445</v>
      </c>
      <c r="N18551">
        <v>153</v>
      </c>
      <c r="O18551">
        <v>2.5000000000000001E-2</v>
      </c>
      <c r="P18551">
        <v>30</v>
      </c>
      <c r="Q18551">
        <v>6.9</v>
      </c>
    </row>
    <row r="18552" spans="1:17" hidden="1" x14ac:dyDescent="0.3">
      <c r="A18552" t="s">
        <v>71609</v>
      </c>
      <c r="B18552" t="s">
        <v>71610</v>
      </c>
      <c r="C18552" s="1" t="str">
        <f t="shared" si="2719"/>
        <v>21:0805</v>
      </c>
      <c r="D18552" s="1" t="str">
        <f t="shared" si="2718"/>
        <v>21:0226</v>
      </c>
      <c r="E18552" t="s">
        <v>71611</v>
      </c>
      <c r="F18552" t="s">
        <v>71612</v>
      </c>
      <c r="H18552">
        <v>46.135149200000001</v>
      </c>
      <c r="I18552">
        <v>-67.066138100000003</v>
      </c>
      <c r="J18552" s="1" t="str">
        <f t="shared" si="2713"/>
        <v>Fluid (stream)</v>
      </c>
      <c r="K18552" s="1" t="str">
        <f t="shared" si="2714"/>
        <v>Untreated Water</v>
      </c>
      <c r="L18552">
        <v>50</v>
      </c>
      <c r="M18552" t="s">
        <v>11431</v>
      </c>
      <c r="N18552">
        <v>154</v>
      </c>
      <c r="O18552">
        <v>0.06</v>
      </c>
      <c r="P18552">
        <v>110</v>
      </c>
      <c r="Q18552">
        <v>6.9</v>
      </c>
    </row>
    <row r="18553" spans="1:17" hidden="1" x14ac:dyDescent="0.3">
      <c r="A18553" t="s">
        <v>71613</v>
      </c>
      <c r="B18553" t="s">
        <v>71614</v>
      </c>
      <c r="C18553" s="1" t="str">
        <f t="shared" si="2719"/>
        <v>21:0805</v>
      </c>
      <c r="D18553" s="1" t="str">
        <f t="shared" ref="D18553:D18583" si="2720">HYPERLINK("http://geochem.nrcan.gc.ca/cdogs/content/svy/svy210226_e.htm", "21:0226")</f>
        <v>21:0226</v>
      </c>
      <c r="E18553" t="s">
        <v>71611</v>
      </c>
      <c r="F18553" t="s">
        <v>71615</v>
      </c>
      <c r="H18553">
        <v>46.135149200000001</v>
      </c>
      <c r="I18553">
        <v>-67.066138100000003</v>
      </c>
      <c r="J18553" s="1" t="str">
        <f t="shared" ref="J18553:J18616" si="2721">HYPERLINK("http://geochem.nrcan.gc.ca/cdogs/content/kwd/kwd020018_e.htm", "Fluid (stream)")</f>
        <v>Fluid (stream)</v>
      </c>
      <c r="K18553" s="1" t="str">
        <f t="shared" ref="K18553:K18616" si="2722">HYPERLINK("http://geochem.nrcan.gc.ca/cdogs/content/kwd/kwd080007_e.htm", "Untreated Water")</f>
        <v>Untreated Water</v>
      </c>
      <c r="L18553">
        <v>50</v>
      </c>
      <c r="M18553" t="s">
        <v>11435</v>
      </c>
      <c r="N18553">
        <v>155</v>
      </c>
      <c r="O18553">
        <v>0.06</v>
      </c>
      <c r="P18553">
        <v>100</v>
      </c>
      <c r="Q18553">
        <v>6.8</v>
      </c>
    </row>
    <row r="18554" spans="1:17" hidden="1" x14ac:dyDescent="0.3">
      <c r="A18554" t="s">
        <v>71616</v>
      </c>
      <c r="B18554" t="s">
        <v>71617</v>
      </c>
      <c r="C18554" s="1" t="str">
        <f t="shared" si="2719"/>
        <v>21:0805</v>
      </c>
      <c r="D18554" s="1" t="str">
        <f t="shared" si="2720"/>
        <v>21:0226</v>
      </c>
      <c r="E18554" t="s">
        <v>71618</v>
      </c>
      <c r="F18554" t="s">
        <v>71619</v>
      </c>
      <c r="H18554">
        <v>46.218848399999999</v>
      </c>
      <c r="I18554">
        <v>-66.811440500000003</v>
      </c>
      <c r="J18554" s="1" t="str">
        <f t="shared" si="2721"/>
        <v>Fluid (stream)</v>
      </c>
      <c r="K18554" s="1" t="str">
        <f t="shared" si="2722"/>
        <v>Untreated Water</v>
      </c>
      <c r="L18554">
        <v>50</v>
      </c>
      <c r="M18554" t="s">
        <v>11450</v>
      </c>
      <c r="N18554">
        <v>156</v>
      </c>
      <c r="O18554">
        <v>2.5000000000000001E-2</v>
      </c>
      <c r="P18554">
        <v>30</v>
      </c>
      <c r="Q18554">
        <v>6.5</v>
      </c>
    </row>
    <row r="18555" spans="1:17" hidden="1" x14ac:dyDescent="0.3">
      <c r="A18555" t="s">
        <v>71620</v>
      </c>
      <c r="B18555" t="s">
        <v>71621</v>
      </c>
      <c r="C18555" s="1" t="str">
        <f t="shared" si="2719"/>
        <v>21:0805</v>
      </c>
      <c r="D18555" s="1" t="str">
        <f t="shared" si="2720"/>
        <v>21:0226</v>
      </c>
      <c r="E18555" t="s">
        <v>71622</v>
      </c>
      <c r="F18555" t="s">
        <v>71623</v>
      </c>
      <c r="H18555">
        <v>46.213447600000002</v>
      </c>
      <c r="I18555">
        <v>-66.824140299999996</v>
      </c>
      <c r="J18555" s="1" t="str">
        <f t="shared" si="2721"/>
        <v>Fluid (stream)</v>
      </c>
      <c r="K18555" s="1" t="str">
        <f t="shared" si="2722"/>
        <v>Untreated Water</v>
      </c>
      <c r="L18555">
        <v>50</v>
      </c>
      <c r="M18555" t="s">
        <v>11460</v>
      </c>
      <c r="N18555">
        <v>157</v>
      </c>
      <c r="O18555">
        <v>2.5000000000000001E-2</v>
      </c>
      <c r="P18555">
        <v>20</v>
      </c>
      <c r="Q18555">
        <v>6.7</v>
      </c>
    </row>
    <row r="18556" spans="1:17" hidden="1" x14ac:dyDescent="0.3">
      <c r="A18556" t="s">
        <v>71624</v>
      </c>
      <c r="B18556" t="s">
        <v>71625</v>
      </c>
      <c r="C18556" s="1" t="str">
        <f t="shared" si="2719"/>
        <v>21:0805</v>
      </c>
      <c r="D18556" s="1" t="str">
        <f t="shared" si="2720"/>
        <v>21:0226</v>
      </c>
      <c r="E18556" t="s">
        <v>71626</v>
      </c>
      <c r="F18556" t="s">
        <v>71627</v>
      </c>
      <c r="H18556">
        <v>46.217251400000002</v>
      </c>
      <c r="I18556">
        <v>-66.8301357</v>
      </c>
      <c r="J18556" s="1" t="str">
        <f t="shared" si="2721"/>
        <v>Fluid (stream)</v>
      </c>
      <c r="K18556" s="1" t="str">
        <f t="shared" si="2722"/>
        <v>Untreated Water</v>
      </c>
      <c r="L18556">
        <v>50</v>
      </c>
      <c r="M18556" t="s">
        <v>11465</v>
      </c>
      <c r="N18556">
        <v>158</v>
      </c>
      <c r="O18556">
        <v>2.5000000000000001E-2</v>
      </c>
      <c r="P18556">
        <v>20</v>
      </c>
      <c r="Q18556">
        <v>6.6</v>
      </c>
    </row>
    <row r="18557" spans="1:17" hidden="1" x14ac:dyDescent="0.3">
      <c r="A18557" t="s">
        <v>71628</v>
      </c>
      <c r="B18557" t="s">
        <v>71629</v>
      </c>
      <c r="C18557" s="1" t="str">
        <f t="shared" si="2719"/>
        <v>21:0805</v>
      </c>
      <c r="D18557" s="1" t="str">
        <f t="shared" si="2720"/>
        <v>21:0226</v>
      </c>
      <c r="E18557" t="s">
        <v>71630</v>
      </c>
      <c r="F18557" t="s">
        <v>71631</v>
      </c>
      <c r="H18557">
        <v>46.224651299999998</v>
      </c>
      <c r="I18557">
        <v>-66.876241500000006</v>
      </c>
      <c r="J18557" s="1" t="str">
        <f t="shared" si="2721"/>
        <v>Fluid (stream)</v>
      </c>
      <c r="K18557" s="1" t="str">
        <f t="shared" si="2722"/>
        <v>Untreated Water</v>
      </c>
      <c r="L18557">
        <v>50</v>
      </c>
      <c r="M18557" t="s">
        <v>11470</v>
      </c>
      <c r="N18557">
        <v>159</v>
      </c>
      <c r="O18557">
        <v>2.5000000000000001E-2</v>
      </c>
      <c r="P18557">
        <v>20</v>
      </c>
      <c r="Q18557">
        <v>5</v>
      </c>
    </row>
    <row r="18558" spans="1:17" hidden="1" x14ac:dyDescent="0.3">
      <c r="A18558" t="s">
        <v>71632</v>
      </c>
      <c r="B18558" t="s">
        <v>71633</v>
      </c>
      <c r="C18558" s="1" t="str">
        <f t="shared" si="2719"/>
        <v>21:0805</v>
      </c>
      <c r="D18558" s="1" t="str">
        <f t="shared" si="2720"/>
        <v>21:0226</v>
      </c>
      <c r="E18558" t="s">
        <v>71634</v>
      </c>
      <c r="F18558" t="s">
        <v>71635</v>
      </c>
      <c r="H18558">
        <v>46.232147699999999</v>
      </c>
      <c r="I18558">
        <v>-66.831143699999998</v>
      </c>
      <c r="J18558" s="1" t="str">
        <f t="shared" si="2721"/>
        <v>Fluid (stream)</v>
      </c>
      <c r="K18558" s="1" t="str">
        <f t="shared" si="2722"/>
        <v>Untreated Water</v>
      </c>
      <c r="L18558">
        <v>50</v>
      </c>
      <c r="M18558" t="s">
        <v>11475</v>
      </c>
      <c r="N18558">
        <v>160</v>
      </c>
      <c r="O18558">
        <v>2.5000000000000001E-2</v>
      </c>
      <c r="P18558">
        <v>20</v>
      </c>
      <c r="Q18558">
        <v>6.2</v>
      </c>
    </row>
    <row r="18559" spans="1:17" hidden="1" x14ac:dyDescent="0.3">
      <c r="A18559" t="s">
        <v>71636</v>
      </c>
      <c r="B18559" t="s">
        <v>71637</v>
      </c>
      <c r="C18559" s="1" t="str">
        <f t="shared" si="2719"/>
        <v>21:0805</v>
      </c>
      <c r="D18559" s="1" t="str">
        <f t="shared" si="2720"/>
        <v>21:0226</v>
      </c>
      <c r="E18559" t="s">
        <v>71638</v>
      </c>
      <c r="F18559" t="s">
        <v>71639</v>
      </c>
      <c r="H18559">
        <v>46.235642900000002</v>
      </c>
      <c r="I18559">
        <v>-66.830837399999993</v>
      </c>
      <c r="J18559" s="1" t="str">
        <f t="shared" si="2721"/>
        <v>Fluid (stream)</v>
      </c>
      <c r="K18559" s="1" t="str">
        <f t="shared" si="2722"/>
        <v>Untreated Water</v>
      </c>
      <c r="L18559">
        <v>50</v>
      </c>
      <c r="M18559" t="s">
        <v>11480</v>
      </c>
      <c r="N18559">
        <v>161</v>
      </c>
      <c r="O18559">
        <v>2.5000000000000001E-2</v>
      </c>
      <c r="P18559">
        <v>20</v>
      </c>
      <c r="Q18559">
        <v>6.4</v>
      </c>
    </row>
    <row r="18560" spans="1:17" hidden="1" x14ac:dyDescent="0.3">
      <c r="A18560" t="s">
        <v>71640</v>
      </c>
      <c r="B18560" t="s">
        <v>71641</v>
      </c>
      <c r="C18560" s="1" t="str">
        <f t="shared" si="2719"/>
        <v>21:0805</v>
      </c>
      <c r="D18560" s="1" t="str">
        <f t="shared" si="2720"/>
        <v>21:0226</v>
      </c>
      <c r="E18560" t="s">
        <v>71642</v>
      </c>
      <c r="F18560" t="s">
        <v>71643</v>
      </c>
      <c r="H18560">
        <v>46.239047100000001</v>
      </c>
      <c r="I18560">
        <v>-66.8586423</v>
      </c>
      <c r="J18560" s="1" t="str">
        <f t="shared" si="2721"/>
        <v>Fluid (stream)</v>
      </c>
      <c r="K18560" s="1" t="str">
        <f t="shared" si="2722"/>
        <v>Untreated Water</v>
      </c>
      <c r="L18560">
        <v>50</v>
      </c>
      <c r="M18560" t="s">
        <v>12548</v>
      </c>
      <c r="N18560">
        <v>162</v>
      </c>
      <c r="O18560">
        <v>2.5000000000000001E-2</v>
      </c>
      <c r="P18560">
        <v>30</v>
      </c>
      <c r="Q18560">
        <v>5.9</v>
      </c>
    </row>
    <row r="18561" spans="1:17" hidden="1" x14ac:dyDescent="0.3">
      <c r="A18561" t="s">
        <v>71644</v>
      </c>
      <c r="B18561" t="s">
        <v>71645</v>
      </c>
      <c r="C18561" s="1" t="str">
        <f t="shared" si="2719"/>
        <v>21:0805</v>
      </c>
      <c r="D18561" s="1" t="str">
        <f t="shared" si="2720"/>
        <v>21:0226</v>
      </c>
      <c r="E18561" t="s">
        <v>71646</v>
      </c>
      <c r="F18561" t="s">
        <v>71647</v>
      </c>
      <c r="H18561">
        <v>46.240947200000001</v>
      </c>
      <c r="I18561">
        <v>-66.8577382</v>
      </c>
      <c r="J18561" s="1" t="str">
        <f t="shared" si="2721"/>
        <v>Fluid (stream)</v>
      </c>
      <c r="K18561" s="1" t="str">
        <f t="shared" si="2722"/>
        <v>Untreated Water</v>
      </c>
      <c r="L18561">
        <v>51</v>
      </c>
      <c r="M18561" t="s">
        <v>11392</v>
      </c>
      <c r="N18561">
        <v>163</v>
      </c>
      <c r="O18561">
        <v>2.5000000000000001E-2</v>
      </c>
      <c r="P18561">
        <v>20</v>
      </c>
      <c r="Q18561">
        <v>7.5</v>
      </c>
    </row>
    <row r="18562" spans="1:17" hidden="1" x14ac:dyDescent="0.3">
      <c r="A18562" t="s">
        <v>71648</v>
      </c>
      <c r="B18562" t="s">
        <v>71649</v>
      </c>
      <c r="C18562" s="1" t="str">
        <f t="shared" si="2719"/>
        <v>21:0805</v>
      </c>
      <c r="D18562" s="1" t="str">
        <f t="shared" si="2720"/>
        <v>21:0226</v>
      </c>
      <c r="E18562" t="s">
        <v>71650</v>
      </c>
      <c r="F18562" t="s">
        <v>71651</v>
      </c>
      <c r="H18562">
        <v>46.097752800000002</v>
      </c>
      <c r="I18562">
        <v>-66.769535899999994</v>
      </c>
      <c r="J18562" s="1" t="str">
        <f t="shared" si="2721"/>
        <v>Fluid (stream)</v>
      </c>
      <c r="K18562" s="1" t="str">
        <f t="shared" si="2722"/>
        <v>Untreated Water</v>
      </c>
      <c r="L18562">
        <v>51</v>
      </c>
      <c r="M18562" t="s">
        <v>11397</v>
      </c>
      <c r="N18562">
        <v>164</v>
      </c>
      <c r="O18562">
        <v>2.5000000000000001E-2</v>
      </c>
      <c r="P18562">
        <v>60</v>
      </c>
      <c r="Q18562">
        <v>4.5999999999999996</v>
      </c>
    </row>
    <row r="18563" spans="1:17" hidden="1" x14ac:dyDescent="0.3">
      <c r="A18563" t="s">
        <v>71652</v>
      </c>
      <c r="B18563" t="s">
        <v>71653</v>
      </c>
      <c r="C18563" s="1" t="str">
        <f t="shared" si="2719"/>
        <v>21:0805</v>
      </c>
      <c r="D18563" s="1" t="str">
        <f t="shared" si="2720"/>
        <v>21:0226</v>
      </c>
      <c r="E18563" t="s">
        <v>71654</v>
      </c>
      <c r="F18563" t="s">
        <v>71655</v>
      </c>
      <c r="H18563">
        <v>46.228350599999999</v>
      </c>
      <c r="I18563">
        <v>-66.850732800000003</v>
      </c>
      <c r="J18563" s="1" t="str">
        <f t="shared" si="2721"/>
        <v>Fluid (stream)</v>
      </c>
      <c r="K18563" s="1" t="str">
        <f t="shared" si="2722"/>
        <v>Untreated Water</v>
      </c>
      <c r="L18563">
        <v>51</v>
      </c>
      <c r="M18563" t="s">
        <v>11402</v>
      </c>
      <c r="N18563">
        <v>165</v>
      </c>
      <c r="O18563">
        <v>2.5000000000000001E-2</v>
      </c>
      <c r="P18563">
        <v>30</v>
      </c>
      <c r="Q18563">
        <v>7</v>
      </c>
    </row>
    <row r="18564" spans="1:17" hidden="1" x14ac:dyDescent="0.3">
      <c r="A18564" t="s">
        <v>71656</v>
      </c>
      <c r="B18564" t="s">
        <v>71657</v>
      </c>
      <c r="C18564" s="1" t="str">
        <f t="shared" si="2719"/>
        <v>21:0805</v>
      </c>
      <c r="D18564" s="1" t="str">
        <f t="shared" si="2720"/>
        <v>21:0226</v>
      </c>
      <c r="E18564" t="s">
        <v>71658</v>
      </c>
      <c r="F18564" t="s">
        <v>71659</v>
      </c>
      <c r="H18564">
        <v>46.231743299999998</v>
      </c>
      <c r="I18564">
        <v>-66.850237199999995</v>
      </c>
      <c r="J18564" s="1" t="str">
        <f t="shared" si="2721"/>
        <v>Fluid (stream)</v>
      </c>
      <c r="K18564" s="1" t="str">
        <f t="shared" si="2722"/>
        <v>Untreated Water</v>
      </c>
      <c r="L18564">
        <v>51</v>
      </c>
      <c r="M18564" t="s">
        <v>11411</v>
      </c>
      <c r="N18564">
        <v>166</v>
      </c>
      <c r="O18564">
        <v>2.5000000000000001E-2</v>
      </c>
      <c r="P18564">
        <v>30</v>
      </c>
      <c r="Q18564">
        <v>6.8</v>
      </c>
    </row>
    <row r="18565" spans="1:17" hidden="1" x14ac:dyDescent="0.3">
      <c r="A18565" t="s">
        <v>71660</v>
      </c>
      <c r="B18565" t="s">
        <v>71661</v>
      </c>
      <c r="C18565" s="1" t="str">
        <f t="shared" si="2719"/>
        <v>21:0805</v>
      </c>
      <c r="D18565" s="1" t="str">
        <f t="shared" si="2720"/>
        <v>21:0226</v>
      </c>
      <c r="E18565" t="s">
        <v>71662</v>
      </c>
      <c r="F18565" t="s">
        <v>71663</v>
      </c>
      <c r="H18565">
        <v>46.231645299999997</v>
      </c>
      <c r="I18565">
        <v>-66.884544199999993</v>
      </c>
      <c r="J18565" s="1" t="str">
        <f t="shared" si="2721"/>
        <v>Fluid (stream)</v>
      </c>
      <c r="K18565" s="1" t="str">
        <f t="shared" si="2722"/>
        <v>Untreated Water</v>
      </c>
      <c r="L18565">
        <v>51</v>
      </c>
      <c r="M18565" t="s">
        <v>11416</v>
      </c>
      <c r="N18565">
        <v>167</v>
      </c>
      <c r="O18565">
        <v>2.5000000000000001E-2</v>
      </c>
      <c r="P18565">
        <v>30</v>
      </c>
      <c r="Q18565">
        <v>7.3</v>
      </c>
    </row>
    <row r="18566" spans="1:17" hidden="1" x14ac:dyDescent="0.3">
      <c r="A18566" t="s">
        <v>71664</v>
      </c>
      <c r="B18566" t="s">
        <v>71665</v>
      </c>
      <c r="C18566" s="1" t="str">
        <f t="shared" si="2719"/>
        <v>21:0805</v>
      </c>
      <c r="D18566" s="1" t="str">
        <f t="shared" si="2720"/>
        <v>21:0226</v>
      </c>
      <c r="E18566" t="s">
        <v>71666</v>
      </c>
      <c r="F18566" t="s">
        <v>71667</v>
      </c>
      <c r="H18566">
        <v>46.232843600000002</v>
      </c>
      <c r="I18566">
        <v>-66.883642199999997</v>
      </c>
      <c r="J18566" s="1" t="str">
        <f t="shared" si="2721"/>
        <v>Fluid (stream)</v>
      </c>
      <c r="K18566" s="1" t="str">
        <f t="shared" si="2722"/>
        <v>Untreated Water</v>
      </c>
      <c r="L18566">
        <v>51</v>
      </c>
      <c r="M18566" t="s">
        <v>11421</v>
      </c>
      <c r="N18566">
        <v>168</v>
      </c>
      <c r="O18566">
        <v>2.5000000000000001E-2</v>
      </c>
      <c r="P18566">
        <v>20</v>
      </c>
      <c r="Q18566">
        <v>6.4</v>
      </c>
    </row>
    <row r="18567" spans="1:17" hidden="1" x14ac:dyDescent="0.3">
      <c r="A18567" t="s">
        <v>71668</v>
      </c>
      <c r="B18567" t="s">
        <v>71669</v>
      </c>
      <c r="C18567" s="1" t="str">
        <f t="shared" si="2719"/>
        <v>21:0805</v>
      </c>
      <c r="D18567" s="1" t="str">
        <f t="shared" si="2720"/>
        <v>21:0226</v>
      </c>
      <c r="E18567" t="s">
        <v>71670</v>
      </c>
      <c r="F18567" t="s">
        <v>71671</v>
      </c>
      <c r="H18567">
        <v>46.218350999999998</v>
      </c>
      <c r="I18567">
        <v>-66.795836300000005</v>
      </c>
      <c r="J18567" s="1" t="str">
        <f t="shared" si="2721"/>
        <v>Fluid (stream)</v>
      </c>
      <c r="K18567" s="1" t="str">
        <f t="shared" si="2722"/>
        <v>Untreated Water</v>
      </c>
      <c r="L18567">
        <v>51</v>
      </c>
      <c r="M18567" t="s">
        <v>11426</v>
      </c>
      <c r="N18567">
        <v>169</v>
      </c>
      <c r="O18567">
        <v>2.5000000000000001E-2</v>
      </c>
      <c r="P18567">
        <v>20</v>
      </c>
      <c r="Q18567">
        <v>7.8</v>
      </c>
    </row>
    <row r="18568" spans="1:17" hidden="1" x14ac:dyDescent="0.3">
      <c r="A18568" t="s">
        <v>71672</v>
      </c>
      <c r="B18568" t="s">
        <v>71673</v>
      </c>
      <c r="C18568" s="1" t="str">
        <f t="shared" si="2719"/>
        <v>21:0805</v>
      </c>
      <c r="D18568" s="1" t="str">
        <f t="shared" si="2720"/>
        <v>21:0226</v>
      </c>
      <c r="E18568" t="s">
        <v>71674</v>
      </c>
      <c r="F18568" t="s">
        <v>71675</v>
      </c>
      <c r="H18568">
        <v>46.235947000000003</v>
      </c>
      <c r="I18568">
        <v>-66.906038899999999</v>
      </c>
      <c r="J18568" s="1" t="str">
        <f t="shared" si="2721"/>
        <v>Fluid (stream)</v>
      </c>
      <c r="K18568" s="1" t="str">
        <f t="shared" si="2722"/>
        <v>Untreated Water</v>
      </c>
      <c r="L18568">
        <v>51</v>
      </c>
      <c r="M18568" t="s">
        <v>11431</v>
      </c>
      <c r="N18568">
        <v>170</v>
      </c>
      <c r="O18568">
        <v>2.5000000000000001E-2</v>
      </c>
      <c r="P18568">
        <v>10</v>
      </c>
      <c r="Q18568">
        <v>5.9</v>
      </c>
    </row>
    <row r="18569" spans="1:17" hidden="1" x14ac:dyDescent="0.3">
      <c r="A18569" t="s">
        <v>71676</v>
      </c>
      <c r="B18569" t="s">
        <v>71677</v>
      </c>
      <c r="C18569" s="1" t="str">
        <f t="shared" si="2719"/>
        <v>21:0805</v>
      </c>
      <c r="D18569" s="1" t="str">
        <f t="shared" si="2720"/>
        <v>21:0226</v>
      </c>
      <c r="E18569" t="s">
        <v>71674</v>
      </c>
      <c r="F18569" t="s">
        <v>71678</v>
      </c>
      <c r="H18569">
        <v>46.235947000000003</v>
      </c>
      <c r="I18569">
        <v>-66.906038899999999</v>
      </c>
      <c r="J18569" s="1" t="str">
        <f t="shared" si="2721"/>
        <v>Fluid (stream)</v>
      </c>
      <c r="K18569" s="1" t="str">
        <f t="shared" si="2722"/>
        <v>Untreated Water</v>
      </c>
      <c r="L18569">
        <v>51</v>
      </c>
      <c r="M18569" t="s">
        <v>11435</v>
      </c>
      <c r="N18569">
        <v>171</v>
      </c>
      <c r="O18569">
        <v>2.5000000000000001E-2</v>
      </c>
      <c r="P18569">
        <v>20</v>
      </c>
      <c r="Q18569">
        <v>5.9</v>
      </c>
    </row>
    <row r="18570" spans="1:17" hidden="1" x14ac:dyDescent="0.3">
      <c r="A18570" t="s">
        <v>71679</v>
      </c>
      <c r="B18570" t="s">
        <v>71680</v>
      </c>
      <c r="C18570" s="1" t="str">
        <f t="shared" si="2719"/>
        <v>21:0805</v>
      </c>
      <c r="D18570" s="1" t="str">
        <f t="shared" si="2720"/>
        <v>21:0226</v>
      </c>
      <c r="E18570" t="s">
        <v>71681</v>
      </c>
      <c r="F18570" t="s">
        <v>71682</v>
      </c>
      <c r="H18570">
        <v>46.201646599999997</v>
      </c>
      <c r="I18570">
        <v>-66.787431600000005</v>
      </c>
      <c r="J18570" s="1" t="str">
        <f t="shared" si="2721"/>
        <v>Fluid (stream)</v>
      </c>
      <c r="K18570" s="1" t="str">
        <f t="shared" si="2722"/>
        <v>Untreated Water</v>
      </c>
      <c r="L18570">
        <v>51</v>
      </c>
      <c r="M18570" t="s">
        <v>11440</v>
      </c>
      <c r="N18570">
        <v>172</v>
      </c>
      <c r="O18570">
        <v>2.5000000000000001E-2</v>
      </c>
      <c r="P18570">
        <v>20</v>
      </c>
      <c r="Q18570">
        <v>6.5</v>
      </c>
    </row>
    <row r="18571" spans="1:17" hidden="1" x14ac:dyDescent="0.3">
      <c r="A18571" t="s">
        <v>71683</v>
      </c>
      <c r="B18571" t="s">
        <v>71684</v>
      </c>
      <c r="C18571" s="1" t="str">
        <f t="shared" si="2719"/>
        <v>21:0805</v>
      </c>
      <c r="D18571" s="1" t="str">
        <f t="shared" si="2720"/>
        <v>21:0226</v>
      </c>
      <c r="E18571" t="s">
        <v>71685</v>
      </c>
      <c r="F18571" t="s">
        <v>71686</v>
      </c>
      <c r="H18571">
        <v>46.195346299999997</v>
      </c>
      <c r="I18571">
        <v>-66.802835400000006</v>
      </c>
      <c r="J18571" s="1" t="str">
        <f t="shared" si="2721"/>
        <v>Fluid (stream)</v>
      </c>
      <c r="K18571" s="1" t="str">
        <f t="shared" si="2722"/>
        <v>Untreated Water</v>
      </c>
      <c r="L18571">
        <v>51</v>
      </c>
      <c r="M18571" t="s">
        <v>11445</v>
      </c>
      <c r="N18571">
        <v>173</v>
      </c>
      <c r="O18571">
        <v>2.5000000000000001E-2</v>
      </c>
      <c r="P18571">
        <v>10</v>
      </c>
      <c r="Q18571">
        <v>6.7</v>
      </c>
    </row>
    <row r="18572" spans="1:17" hidden="1" x14ac:dyDescent="0.3">
      <c r="A18572" t="s">
        <v>71687</v>
      </c>
      <c r="B18572" t="s">
        <v>71688</v>
      </c>
      <c r="C18572" s="1" t="str">
        <f t="shared" si="2719"/>
        <v>21:0805</v>
      </c>
      <c r="D18572" s="1" t="str">
        <f t="shared" si="2720"/>
        <v>21:0226</v>
      </c>
      <c r="E18572" t="s">
        <v>71689</v>
      </c>
      <c r="F18572" t="s">
        <v>71690</v>
      </c>
      <c r="H18572">
        <v>46.1809455</v>
      </c>
      <c r="I18572">
        <v>-66.824944000000002</v>
      </c>
      <c r="J18572" s="1" t="str">
        <f t="shared" si="2721"/>
        <v>Fluid (stream)</v>
      </c>
      <c r="K18572" s="1" t="str">
        <f t="shared" si="2722"/>
        <v>Untreated Water</v>
      </c>
      <c r="L18572">
        <v>51</v>
      </c>
      <c r="M18572" t="s">
        <v>11450</v>
      </c>
      <c r="N18572">
        <v>174</v>
      </c>
      <c r="O18572">
        <v>2.5000000000000001E-2</v>
      </c>
      <c r="P18572">
        <v>20</v>
      </c>
      <c r="Q18572">
        <v>6.5</v>
      </c>
    </row>
    <row r="18573" spans="1:17" hidden="1" x14ac:dyDescent="0.3">
      <c r="A18573" t="s">
        <v>71691</v>
      </c>
      <c r="B18573" t="s">
        <v>71692</v>
      </c>
      <c r="C18573" s="1" t="str">
        <f t="shared" si="2719"/>
        <v>21:0805</v>
      </c>
      <c r="D18573" s="1" t="str">
        <f t="shared" si="2720"/>
        <v>21:0226</v>
      </c>
      <c r="E18573" t="s">
        <v>71693</v>
      </c>
      <c r="F18573" t="s">
        <v>71694</v>
      </c>
      <c r="H18573">
        <v>46.178453500000003</v>
      </c>
      <c r="I18573">
        <v>-66.797237899999999</v>
      </c>
      <c r="J18573" s="1" t="str">
        <f t="shared" si="2721"/>
        <v>Fluid (stream)</v>
      </c>
      <c r="K18573" s="1" t="str">
        <f t="shared" si="2722"/>
        <v>Untreated Water</v>
      </c>
      <c r="L18573">
        <v>51</v>
      </c>
      <c r="M18573" t="s">
        <v>11460</v>
      </c>
      <c r="N18573">
        <v>175</v>
      </c>
      <c r="O18573">
        <v>2.5000000000000001E-2</v>
      </c>
      <c r="P18573">
        <v>20</v>
      </c>
      <c r="Q18573">
        <v>5.8</v>
      </c>
    </row>
    <row r="18574" spans="1:17" hidden="1" x14ac:dyDescent="0.3">
      <c r="A18574" t="s">
        <v>71695</v>
      </c>
      <c r="B18574" t="s">
        <v>71696</v>
      </c>
      <c r="C18574" s="1" t="str">
        <f t="shared" si="2719"/>
        <v>21:0805</v>
      </c>
      <c r="D18574" s="1" t="str">
        <f t="shared" si="2720"/>
        <v>21:0226</v>
      </c>
      <c r="E18574" t="s">
        <v>71697</v>
      </c>
      <c r="F18574" t="s">
        <v>71698</v>
      </c>
      <c r="H18574">
        <v>46.1682451</v>
      </c>
      <c r="I18574">
        <v>-66.815431500000003</v>
      </c>
      <c r="J18574" s="1" t="str">
        <f t="shared" si="2721"/>
        <v>Fluid (stream)</v>
      </c>
      <c r="K18574" s="1" t="str">
        <f t="shared" si="2722"/>
        <v>Untreated Water</v>
      </c>
      <c r="L18574">
        <v>51</v>
      </c>
      <c r="M18574" t="s">
        <v>11465</v>
      </c>
      <c r="N18574">
        <v>176</v>
      </c>
      <c r="O18574">
        <v>2.5000000000000001E-2</v>
      </c>
      <c r="P18574">
        <v>10</v>
      </c>
      <c r="Q18574">
        <v>5</v>
      </c>
    </row>
    <row r="18575" spans="1:17" hidden="1" x14ac:dyDescent="0.3">
      <c r="A18575" t="s">
        <v>71699</v>
      </c>
      <c r="B18575" t="s">
        <v>71700</v>
      </c>
      <c r="C18575" s="1" t="str">
        <f t="shared" si="2719"/>
        <v>21:0805</v>
      </c>
      <c r="D18575" s="1" t="str">
        <f t="shared" si="2720"/>
        <v>21:0226</v>
      </c>
      <c r="E18575" t="s">
        <v>71701</v>
      </c>
      <c r="F18575" t="s">
        <v>71702</v>
      </c>
      <c r="H18575">
        <v>46.133755299999997</v>
      </c>
      <c r="I18575">
        <v>-66.788639599999996</v>
      </c>
      <c r="J18575" s="1" t="str">
        <f t="shared" si="2721"/>
        <v>Fluid (stream)</v>
      </c>
      <c r="K18575" s="1" t="str">
        <f t="shared" si="2722"/>
        <v>Untreated Water</v>
      </c>
      <c r="L18575">
        <v>51</v>
      </c>
      <c r="M18575" t="s">
        <v>11470</v>
      </c>
      <c r="N18575">
        <v>177</v>
      </c>
      <c r="O18575">
        <v>2.5000000000000001E-2</v>
      </c>
      <c r="P18575">
        <v>10</v>
      </c>
      <c r="Q18575">
        <v>6.3</v>
      </c>
    </row>
    <row r="18576" spans="1:17" hidden="1" x14ac:dyDescent="0.3">
      <c r="A18576" t="s">
        <v>71703</v>
      </c>
      <c r="B18576" t="s">
        <v>71704</v>
      </c>
      <c r="C18576" s="1" t="str">
        <f t="shared" si="2719"/>
        <v>21:0805</v>
      </c>
      <c r="D18576" s="1" t="str">
        <f t="shared" si="2720"/>
        <v>21:0226</v>
      </c>
      <c r="E18576" t="s">
        <v>71705</v>
      </c>
      <c r="F18576" t="s">
        <v>71706</v>
      </c>
      <c r="H18576">
        <v>46.246848</v>
      </c>
      <c r="I18576">
        <v>-66.868639000000002</v>
      </c>
      <c r="J18576" s="1" t="str">
        <f t="shared" si="2721"/>
        <v>Fluid (stream)</v>
      </c>
      <c r="K18576" s="1" t="str">
        <f t="shared" si="2722"/>
        <v>Untreated Water</v>
      </c>
      <c r="L18576">
        <v>51</v>
      </c>
      <c r="M18576" t="s">
        <v>11475</v>
      </c>
      <c r="N18576">
        <v>178</v>
      </c>
      <c r="O18576">
        <v>2.5000000000000001E-2</v>
      </c>
      <c r="P18576">
        <v>10</v>
      </c>
      <c r="Q18576">
        <v>6.9</v>
      </c>
    </row>
    <row r="18577" spans="1:17" hidden="1" x14ac:dyDescent="0.3">
      <c r="A18577" t="s">
        <v>71707</v>
      </c>
      <c r="B18577" t="s">
        <v>71708</v>
      </c>
      <c r="C18577" s="1" t="str">
        <f t="shared" si="2719"/>
        <v>21:0805</v>
      </c>
      <c r="D18577" s="1" t="str">
        <f t="shared" si="2720"/>
        <v>21:0226</v>
      </c>
      <c r="E18577" t="s">
        <v>71709</v>
      </c>
      <c r="F18577" t="s">
        <v>71710</v>
      </c>
      <c r="H18577">
        <v>46.245646600000001</v>
      </c>
      <c r="I18577">
        <v>-66.873238900000004</v>
      </c>
      <c r="J18577" s="1" t="str">
        <f t="shared" si="2721"/>
        <v>Fluid (stream)</v>
      </c>
      <c r="K18577" s="1" t="str">
        <f t="shared" si="2722"/>
        <v>Untreated Water</v>
      </c>
      <c r="L18577">
        <v>51</v>
      </c>
      <c r="M18577" t="s">
        <v>11480</v>
      </c>
      <c r="N18577">
        <v>179</v>
      </c>
      <c r="O18577">
        <v>2.5000000000000001E-2</v>
      </c>
      <c r="P18577">
        <v>10</v>
      </c>
      <c r="Q18577">
        <v>5.7</v>
      </c>
    </row>
    <row r="18578" spans="1:17" hidden="1" x14ac:dyDescent="0.3">
      <c r="A18578" t="s">
        <v>71711</v>
      </c>
      <c r="B18578" t="s">
        <v>71712</v>
      </c>
      <c r="C18578" s="1" t="str">
        <f t="shared" si="2719"/>
        <v>21:0805</v>
      </c>
      <c r="D18578" s="1" t="str">
        <f t="shared" si="2720"/>
        <v>21:0226</v>
      </c>
      <c r="E18578" t="s">
        <v>71713</v>
      </c>
      <c r="F18578" t="s">
        <v>71714</v>
      </c>
      <c r="H18578">
        <v>46.140151799999998</v>
      </c>
      <c r="I18578">
        <v>-66.806742700000001</v>
      </c>
      <c r="J18578" s="1" t="str">
        <f t="shared" si="2721"/>
        <v>Fluid (stream)</v>
      </c>
      <c r="K18578" s="1" t="str">
        <f t="shared" si="2722"/>
        <v>Untreated Water</v>
      </c>
      <c r="L18578">
        <v>51</v>
      </c>
      <c r="M18578" t="s">
        <v>12548</v>
      </c>
      <c r="N18578">
        <v>180</v>
      </c>
      <c r="O18578">
        <v>2.5000000000000001E-2</v>
      </c>
      <c r="P18578">
        <v>20</v>
      </c>
      <c r="Q18578">
        <v>6.2</v>
      </c>
    </row>
    <row r="18579" spans="1:17" hidden="1" x14ac:dyDescent="0.3">
      <c r="A18579" t="s">
        <v>71715</v>
      </c>
      <c r="B18579" t="s">
        <v>71716</v>
      </c>
      <c r="C18579" s="1" t="str">
        <f t="shared" si="2719"/>
        <v>21:0805</v>
      </c>
      <c r="D18579" s="1" t="str">
        <f t="shared" si="2720"/>
        <v>21:0226</v>
      </c>
      <c r="E18579" t="s">
        <v>71717</v>
      </c>
      <c r="F18579" t="s">
        <v>71718</v>
      </c>
      <c r="H18579">
        <v>46.138350299999999</v>
      </c>
      <c r="I18579">
        <v>-66.807137900000001</v>
      </c>
      <c r="J18579" s="1" t="str">
        <f t="shared" si="2721"/>
        <v>Fluid (stream)</v>
      </c>
      <c r="K18579" s="1" t="str">
        <f t="shared" si="2722"/>
        <v>Untreated Water</v>
      </c>
      <c r="L18579">
        <v>52</v>
      </c>
      <c r="M18579" t="s">
        <v>11392</v>
      </c>
      <c r="N18579">
        <v>181</v>
      </c>
      <c r="O18579">
        <v>2.5000000000000001E-2</v>
      </c>
      <c r="P18579">
        <v>20</v>
      </c>
      <c r="Q18579">
        <v>6.1</v>
      </c>
    </row>
    <row r="18580" spans="1:17" hidden="1" x14ac:dyDescent="0.3">
      <c r="A18580" t="s">
        <v>71719</v>
      </c>
      <c r="B18580" t="s">
        <v>71720</v>
      </c>
      <c r="C18580" s="1" t="str">
        <f t="shared" si="2719"/>
        <v>21:0805</v>
      </c>
      <c r="D18580" s="1" t="str">
        <f t="shared" si="2720"/>
        <v>21:0226</v>
      </c>
      <c r="E18580" t="s">
        <v>71721</v>
      </c>
      <c r="F18580" t="s">
        <v>71722</v>
      </c>
      <c r="H18580">
        <v>46.088856300000003</v>
      </c>
      <c r="I18580">
        <v>-66.781342600000002</v>
      </c>
      <c r="J18580" s="1" t="str">
        <f t="shared" si="2721"/>
        <v>Fluid (stream)</v>
      </c>
      <c r="K18580" s="1" t="str">
        <f t="shared" si="2722"/>
        <v>Untreated Water</v>
      </c>
      <c r="L18580">
        <v>52</v>
      </c>
      <c r="M18580" t="s">
        <v>11397</v>
      </c>
      <c r="N18580">
        <v>182</v>
      </c>
      <c r="O18580">
        <v>2.5000000000000001E-2</v>
      </c>
      <c r="P18580">
        <v>20</v>
      </c>
      <c r="Q18580">
        <v>6.6</v>
      </c>
    </row>
    <row r="18581" spans="1:17" hidden="1" x14ac:dyDescent="0.3">
      <c r="A18581" t="s">
        <v>71723</v>
      </c>
      <c r="B18581" t="s">
        <v>71724</v>
      </c>
      <c r="C18581" s="1" t="str">
        <f t="shared" si="2719"/>
        <v>21:0805</v>
      </c>
      <c r="D18581" s="1" t="str">
        <f t="shared" si="2720"/>
        <v>21:0226</v>
      </c>
      <c r="E18581" t="s">
        <v>71725</v>
      </c>
      <c r="F18581" t="s">
        <v>71726</v>
      </c>
      <c r="H18581">
        <v>46.213545699999997</v>
      </c>
      <c r="I18581">
        <v>-66.793539499999994</v>
      </c>
      <c r="J18581" s="1" t="str">
        <f t="shared" si="2721"/>
        <v>Fluid (stream)</v>
      </c>
      <c r="K18581" s="1" t="str">
        <f t="shared" si="2722"/>
        <v>Untreated Water</v>
      </c>
      <c r="L18581">
        <v>52</v>
      </c>
      <c r="M18581" t="s">
        <v>11402</v>
      </c>
      <c r="N18581">
        <v>183</v>
      </c>
      <c r="O18581">
        <v>2.5000000000000001E-2</v>
      </c>
      <c r="P18581">
        <v>20</v>
      </c>
      <c r="Q18581">
        <v>6.7</v>
      </c>
    </row>
    <row r="18582" spans="1:17" hidden="1" x14ac:dyDescent="0.3">
      <c r="A18582" t="s">
        <v>71727</v>
      </c>
      <c r="B18582" t="s">
        <v>71728</v>
      </c>
      <c r="C18582" s="1" t="str">
        <f t="shared" si="2719"/>
        <v>21:0805</v>
      </c>
      <c r="D18582" s="1" t="str">
        <f t="shared" si="2720"/>
        <v>21:0226</v>
      </c>
      <c r="E18582" t="s">
        <v>71729</v>
      </c>
      <c r="F18582" t="s">
        <v>71730</v>
      </c>
      <c r="H18582">
        <v>46.062654999999999</v>
      </c>
      <c r="I18582">
        <v>-66.778941200000006</v>
      </c>
      <c r="J18582" s="1" t="str">
        <f t="shared" si="2721"/>
        <v>Fluid (stream)</v>
      </c>
      <c r="K18582" s="1" t="str">
        <f t="shared" si="2722"/>
        <v>Untreated Water</v>
      </c>
      <c r="L18582">
        <v>52</v>
      </c>
      <c r="M18582" t="s">
        <v>11411</v>
      </c>
      <c r="N18582">
        <v>184</v>
      </c>
      <c r="O18582">
        <v>2.5000000000000001E-2</v>
      </c>
      <c r="P18582">
        <v>20</v>
      </c>
      <c r="Q18582">
        <v>6.3</v>
      </c>
    </row>
    <row r="18583" spans="1:17" hidden="1" x14ac:dyDescent="0.3">
      <c r="A18583" t="s">
        <v>71731</v>
      </c>
      <c r="B18583" t="s">
        <v>71732</v>
      </c>
      <c r="C18583" s="1" t="str">
        <f t="shared" si="2719"/>
        <v>21:0805</v>
      </c>
      <c r="D18583" s="1" t="str">
        <f t="shared" si="2720"/>
        <v>21:0226</v>
      </c>
      <c r="E18583" t="s">
        <v>71733</v>
      </c>
      <c r="F18583" t="s">
        <v>71734</v>
      </c>
      <c r="H18583">
        <v>46.087054999999999</v>
      </c>
      <c r="I18583">
        <v>-66.796639299999995</v>
      </c>
      <c r="J18583" s="1" t="str">
        <f t="shared" si="2721"/>
        <v>Fluid (stream)</v>
      </c>
      <c r="K18583" s="1" t="str">
        <f t="shared" si="2722"/>
        <v>Untreated Water</v>
      </c>
      <c r="L18583">
        <v>52</v>
      </c>
      <c r="M18583" t="s">
        <v>11416</v>
      </c>
      <c r="N18583">
        <v>185</v>
      </c>
      <c r="O18583">
        <v>2.5000000000000001E-2</v>
      </c>
      <c r="P18583">
        <v>20</v>
      </c>
      <c r="Q18583">
        <v>6.4</v>
      </c>
    </row>
    <row r="18584" spans="1:17" hidden="1" x14ac:dyDescent="0.3">
      <c r="A18584" t="s">
        <v>71735</v>
      </c>
      <c r="B18584" t="s">
        <v>71736</v>
      </c>
      <c r="C18584" s="1" t="str">
        <f t="shared" si="2719"/>
        <v>21:0805</v>
      </c>
      <c r="D18584" s="1" t="str">
        <f t="shared" ref="D18584:D18647" si="2723">HYPERLINK("http://geochem.nrcan.gc.ca/cdogs/content/svy/svy210228_e.htm", "21:0228")</f>
        <v>21:0228</v>
      </c>
      <c r="E18584" t="s">
        <v>71737</v>
      </c>
      <c r="F18584" t="s">
        <v>71738</v>
      </c>
      <c r="H18584">
        <v>46.226453200000002</v>
      </c>
      <c r="I18584">
        <v>-67.734164100000001</v>
      </c>
      <c r="J18584" s="1" t="str">
        <f t="shared" si="2721"/>
        <v>Fluid (stream)</v>
      </c>
      <c r="K18584" s="1" t="str">
        <f t="shared" si="2722"/>
        <v>Untreated Water</v>
      </c>
      <c r="L18584">
        <v>53</v>
      </c>
      <c r="M18584" t="s">
        <v>11392</v>
      </c>
      <c r="N18584">
        <v>186</v>
      </c>
    </row>
    <row r="18585" spans="1:17" hidden="1" x14ac:dyDescent="0.3">
      <c r="A18585" t="s">
        <v>71739</v>
      </c>
      <c r="B18585" t="s">
        <v>71740</v>
      </c>
      <c r="C18585" s="1" t="str">
        <f t="shared" si="2719"/>
        <v>21:0805</v>
      </c>
      <c r="D18585" s="1" t="str">
        <f t="shared" si="2723"/>
        <v>21:0228</v>
      </c>
      <c r="E18585" t="s">
        <v>71741</v>
      </c>
      <c r="F18585" t="s">
        <v>71742</v>
      </c>
      <c r="H18585">
        <v>46.2114519</v>
      </c>
      <c r="I18585">
        <v>-67.704561900000002</v>
      </c>
      <c r="J18585" s="1" t="str">
        <f t="shared" si="2721"/>
        <v>Fluid (stream)</v>
      </c>
      <c r="K18585" s="1" t="str">
        <f t="shared" si="2722"/>
        <v>Untreated Water</v>
      </c>
      <c r="L18585">
        <v>53</v>
      </c>
      <c r="M18585" t="s">
        <v>11431</v>
      </c>
      <c r="N18585">
        <v>187</v>
      </c>
      <c r="O18585">
        <v>0.15</v>
      </c>
      <c r="P18585">
        <v>80</v>
      </c>
      <c r="Q18585">
        <v>8.1</v>
      </c>
    </row>
    <row r="18586" spans="1:17" hidden="1" x14ac:dyDescent="0.3">
      <c r="A18586" t="s">
        <v>71743</v>
      </c>
      <c r="B18586" t="s">
        <v>71744</v>
      </c>
      <c r="C18586" s="1" t="str">
        <f t="shared" si="2719"/>
        <v>21:0805</v>
      </c>
      <c r="D18586" s="1" t="str">
        <f t="shared" si="2723"/>
        <v>21:0228</v>
      </c>
      <c r="E18586" t="s">
        <v>71741</v>
      </c>
      <c r="F18586" t="s">
        <v>71745</v>
      </c>
      <c r="H18586">
        <v>46.2114519</v>
      </c>
      <c r="I18586">
        <v>-67.704561900000002</v>
      </c>
      <c r="J18586" s="1" t="str">
        <f t="shared" si="2721"/>
        <v>Fluid (stream)</v>
      </c>
      <c r="K18586" s="1" t="str">
        <f t="shared" si="2722"/>
        <v>Untreated Water</v>
      </c>
      <c r="L18586">
        <v>53</v>
      </c>
      <c r="M18586" t="s">
        <v>11435</v>
      </c>
      <c r="N18586">
        <v>188</v>
      </c>
      <c r="O18586">
        <v>0.13</v>
      </c>
      <c r="P18586">
        <v>80</v>
      </c>
      <c r="Q18586">
        <v>8</v>
      </c>
    </row>
    <row r="18587" spans="1:17" hidden="1" x14ac:dyDescent="0.3">
      <c r="A18587" t="s">
        <v>71746</v>
      </c>
      <c r="B18587" t="s">
        <v>71747</v>
      </c>
      <c r="C18587" s="1" t="str">
        <f t="shared" si="2719"/>
        <v>21:0805</v>
      </c>
      <c r="D18587" s="1" t="str">
        <f t="shared" si="2723"/>
        <v>21:0228</v>
      </c>
      <c r="E18587" t="s">
        <v>71748</v>
      </c>
      <c r="F18587" t="s">
        <v>71749</v>
      </c>
      <c r="H18587">
        <v>46.223749300000001</v>
      </c>
      <c r="I18587">
        <v>-67.696155300000001</v>
      </c>
      <c r="J18587" s="1" t="str">
        <f t="shared" si="2721"/>
        <v>Fluid (stream)</v>
      </c>
      <c r="K18587" s="1" t="str">
        <f t="shared" si="2722"/>
        <v>Untreated Water</v>
      </c>
      <c r="L18587">
        <v>53</v>
      </c>
      <c r="M18587" t="s">
        <v>11397</v>
      </c>
      <c r="N18587">
        <v>189</v>
      </c>
      <c r="O18587">
        <v>2.5000000000000001E-2</v>
      </c>
      <c r="P18587">
        <v>70</v>
      </c>
      <c r="Q18587">
        <v>7.8</v>
      </c>
    </row>
    <row r="18588" spans="1:17" hidden="1" x14ac:dyDescent="0.3">
      <c r="A18588" t="s">
        <v>71750</v>
      </c>
      <c r="B18588" t="s">
        <v>71751</v>
      </c>
      <c r="C18588" s="1" t="str">
        <f t="shared" si="2719"/>
        <v>21:0805</v>
      </c>
      <c r="D18588" s="1" t="str">
        <f t="shared" si="2723"/>
        <v>21:0228</v>
      </c>
      <c r="E18588" t="s">
        <v>71752</v>
      </c>
      <c r="F18588" t="s">
        <v>71753</v>
      </c>
      <c r="H18588">
        <v>46.226845500000003</v>
      </c>
      <c r="I18588">
        <v>-67.696963699999998</v>
      </c>
      <c r="J18588" s="1" t="str">
        <f t="shared" si="2721"/>
        <v>Fluid (stream)</v>
      </c>
      <c r="K18588" s="1" t="str">
        <f t="shared" si="2722"/>
        <v>Untreated Water</v>
      </c>
      <c r="L18588">
        <v>53</v>
      </c>
      <c r="M18588" t="s">
        <v>11402</v>
      </c>
      <c r="N18588">
        <v>190</v>
      </c>
      <c r="O18588">
        <v>0.45</v>
      </c>
      <c r="P18588">
        <v>60</v>
      </c>
      <c r="Q18588">
        <v>8.1</v>
      </c>
    </row>
    <row r="18589" spans="1:17" hidden="1" x14ac:dyDescent="0.3">
      <c r="A18589" t="s">
        <v>71754</v>
      </c>
      <c r="B18589" t="s">
        <v>71755</v>
      </c>
      <c r="C18589" s="1" t="str">
        <f t="shared" si="2719"/>
        <v>21:0805</v>
      </c>
      <c r="D18589" s="1" t="str">
        <f t="shared" si="2723"/>
        <v>21:0228</v>
      </c>
      <c r="E18589" t="s">
        <v>71756</v>
      </c>
      <c r="F18589" t="s">
        <v>71757</v>
      </c>
      <c r="H18589">
        <v>46.228250600000003</v>
      </c>
      <c r="I18589">
        <v>-67.697060199999996</v>
      </c>
      <c r="J18589" s="1" t="str">
        <f t="shared" si="2721"/>
        <v>Fluid (stream)</v>
      </c>
      <c r="K18589" s="1" t="str">
        <f t="shared" si="2722"/>
        <v>Untreated Water</v>
      </c>
      <c r="L18589">
        <v>53</v>
      </c>
      <c r="M18589" t="s">
        <v>11411</v>
      </c>
      <c r="N18589">
        <v>191</v>
      </c>
    </row>
    <row r="18590" spans="1:17" hidden="1" x14ac:dyDescent="0.3">
      <c r="A18590" t="s">
        <v>71758</v>
      </c>
      <c r="B18590" t="s">
        <v>71759</v>
      </c>
      <c r="C18590" s="1" t="str">
        <f t="shared" si="2719"/>
        <v>21:0805</v>
      </c>
      <c r="D18590" s="1" t="str">
        <f t="shared" si="2723"/>
        <v>21:0228</v>
      </c>
      <c r="E18590" t="s">
        <v>71760</v>
      </c>
      <c r="F18590" t="s">
        <v>71761</v>
      </c>
      <c r="H18590">
        <v>46.235949699999999</v>
      </c>
      <c r="I18590">
        <v>-67.704556100000005</v>
      </c>
      <c r="J18590" s="1" t="str">
        <f t="shared" si="2721"/>
        <v>Fluid (stream)</v>
      </c>
      <c r="K18590" s="1" t="str">
        <f t="shared" si="2722"/>
        <v>Untreated Water</v>
      </c>
      <c r="L18590">
        <v>53</v>
      </c>
      <c r="M18590" t="s">
        <v>11416</v>
      </c>
      <c r="N18590">
        <v>192</v>
      </c>
      <c r="O18590">
        <v>2.5000000000000001E-2</v>
      </c>
      <c r="P18590">
        <v>70</v>
      </c>
      <c r="Q18590">
        <v>7.8</v>
      </c>
    </row>
    <row r="18591" spans="1:17" hidden="1" x14ac:dyDescent="0.3">
      <c r="A18591" t="s">
        <v>71762</v>
      </c>
      <c r="B18591" t="s">
        <v>71763</v>
      </c>
      <c r="C18591" s="1" t="str">
        <f t="shared" ref="C18591:C18654" si="2724">HYPERLINK("http://geochem.nrcan.gc.ca/cdogs/content/bdl/bdl210805_e.htm", "21:0805")</f>
        <v>21:0805</v>
      </c>
      <c r="D18591" s="1" t="str">
        <f t="shared" si="2723"/>
        <v>21:0228</v>
      </c>
      <c r="E18591" t="s">
        <v>71764</v>
      </c>
      <c r="F18591" t="s">
        <v>71765</v>
      </c>
      <c r="H18591">
        <v>46.242952799999998</v>
      </c>
      <c r="I18591">
        <v>-67.704663600000003</v>
      </c>
      <c r="J18591" s="1" t="str">
        <f t="shared" si="2721"/>
        <v>Fluid (stream)</v>
      </c>
      <c r="K18591" s="1" t="str">
        <f t="shared" si="2722"/>
        <v>Untreated Water</v>
      </c>
      <c r="L18591">
        <v>53</v>
      </c>
      <c r="M18591" t="s">
        <v>11421</v>
      </c>
      <c r="N18591">
        <v>193</v>
      </c>
      <c r="O18591">
        <v>0.3</v>
      </c>
      <c r="P18591">
        <v>70</v>
      </c>
      <c r="Q18591">
        <v>8.1</v>
      </c>
    </row>
    <row r="18592" spans="1:17" hidden="1" x14ac:dyDescent="0.3">
      <c r="A18592" t="s">
        <v>71766</v>
      </c>
      <c r="B18592" t="s">
        <v>71767</v>
      </c>
      <c r="C18592" s="1" t="str">
        <f t="shared" si="2724"/>
        <v>21:0805</v>
      </c>
      <c r="D18592" s="1" t="str">
        <f t="shared" si="2723"/>
        <v>21:0228</v>
      </c>
      <c r="E18592" t="s">
        <v>71768</v>
      </c>
      <c r="F18592" t="s">
        <v>71769</v>
      </c>
      <c r="H18592">
        <v>46.246847899999999</v>
      </c>
      <c r="I18592">
        <v>-67.740764999999996</v>
      </c>
      <c r="J18592" s="1" t="str">
        <f t="shared" si="2721"/>
        <v>Fluid (stream)</v>
      </c>
      <c r="K18592" s="1" t="str">
        <f t="shared" si="2722"/>
        <v>Untreated Water</v>
      </c>
      <c r="L18592">
        <v>53</v>
      </c>
      <c r="M18592" t="s">
        <v>11426</v>
      </c>
      <c r="N18592">
        <v>194</v>
      </c>
      <c r="O18592">
        <v>0.14000000000000001</v>
      </c>
      <c r="P18592">
        <v>60</v>
      </c>
      <c r="Q18592">
        <v>8.1</v>
      </c>
    </row>
    <row r="18593" spans="1:17" hidden="1" x14ac:dyDescent="0.3">
      <c r="A18593" t="s">
        <v>71770</v>
      </c>
      <c r="B18593" t="s">
        <v>71771</v>
      </c>
      <c r="C18593" s="1" t="str">
        <f t="shared" si="2724"/>
        <v>21:0805</v>
      </c>
      <c r="D18593" s="1" t="str">
        <f t="shared" si="2723"/>
        <v>21:0228</v>
      </c>
      <c r="E18593" t="s">
        <v>71772</v>
      </c>
      <c r="F18593" t="s">
        <v>71773</v>
      </c>
      <c r="H18593">
        <v>46.239246000000001</v>
      </c>
      <c r="I18593">
        <v>-67.7418598</v>
      </c>
      <c r="J18593" s="1" t="str">
        <f t="shared" si="2721"/>
        <v>Fluid (stream)</v>
      </c>
      <c r="K18593" s="1" t="str">
        <f t="shared" si="2722"/>
        <v>Untreated Water</v>
      </c>
      <c r="L18593">
        <v>53</v>
      </c>
      <c r="M18593" t="s">
        <v>11440</v>
      </c>
      <c r="N18593">
        <v>195</v>
      </c>
      <c r="O18593">
        <v>0.14000000000000001</v>
      </c>
      <c r="P18593">
        <v>70</v>
      </c>
      <c r="Q18593">
        <v>8.3000000000000007</v>
      </c>
    </row>
    <row r="18594" spans="1:17" hidden="1" x14ac:dyDescent="0.3">
      <c r="A18594" t="s">
        <v>71774</v>
      </c>
      <c r="B18594" t="s">
        <v>71775</v>
      </c>
      <c r="C18594" s="1" t="str">
        <f t="shared" si="2724"/>
        <v>21:0805</v>
      </c>
      <c r="D18594" s="1" t="str">
        <f t="shared" si="2723"/>
        <v>21:0228</v>
      </c>
      <c r="E18594" t="s">
        <v>71776</v>
      </c>
      <c r="F18594" t="s">
        <v>71777</v>
      </c>
      <c r="H18594">
        <v>46.234847000000002</v>
      </c>
      <c r="I18594">
        <v>-67.742855300000002</v>
      </c>
      <c r="J18594" s="1" t="str">
        <f t="shared" si="2721"/>
        <v>Fluid (stream)</v>
      </c>
      <c r="K18594" s="1" t="str">
        <f t="shared" si="2722"/>
        <v>Untreated Water</v>
      </c>
      <c r="L18594">
        <v>53</v>
      </c>
      <c r="M18594" t="s">
        <v>11445</v>
      </c>
      <c r="N18594">
        <v>196</v>
      </c>
      <c r="O18594">
        <v>0.13</v>
      </c>
      <c r="P18594">
        <v>50</v>
      </c>
      <c r="Q18594">
        <v>8.1</v>
      </c>
    </row>
    <row r="18595" spans="1:17" hidden="1" x14ac:dyDescent="0.3">
      <c r="A18595" t="s">
        <v>71778</v>
      </c>
      <c r="B18595" t="s">
        <v>71779</v>
      </c>
      <c r="C18595" s="1" t="str">
        <f t="shared" si="2724"/>
        <v>21:0805</v>
      </c>
      <c r="D18595" s="1" t="str">
        <f t="shared" si="2723"/>
        <v>21:0228</v>
      </c>
      <c r="E18595" t="s">
        <v>71780</v>
      </c>
      <c r="F18595" t="s">
        <v>71781</v>
      </c>
      <c r="H18595">
        <v>46.208846999999999</v>
      </c>
      <c r="I18595">
        <v>-67.726661000000007</v>
      </c>
      <c r="J18595" s="1" t="str">
        <f t="shared" si="2721"/>
        <v>Fluid (stream)</v>
      </c>
      <c r="K18595" s="1" t="str">
        <f t="shared" si="2722"/>
        <v>Untreated Water</v>
      </c>
      <c r="L18595">
        <v>53</v>
      </c>
      <c r="M18595" t="s">
        <v>11450</v>
      </c>
      <c r="N18595">
        <v>197</v>
      </c>
      <c r="O18595">
        <v>0.25</v>
      </c>
      <c r="P18595">
        <v>50</v>
      </c>
      <c r="Q18595">
        <v>7.9</v>
      </c>
    </row>
    <row r="18596" spans="1:17" hidden="1" x14ac:dyDescent="0.3">
      <c r="A18596" t="s">
        <v>71782</v>
      </c>
      <c r="B18596" t="s">
        <v>71783</v>
      </c>
      <c r="C18596" s="1" t="str">
        <f t="shared" si="2724"/>
        <v>21:0805</v>
      </c>
      <c r="D18596" s="1" t="str">
        <f t="shared" si="2723"/>
        <v>21:0228</v>
      </c>
      <c r="E18596" t="s">
        <v>71784</v>
      </c>
      <c r="F18596" t="s">
        <v>71785</v>
      </c>
      <c r="H18596">
        <v>46.215151900000002</v>
      </c>
      <c r="I18596">
        <v>-67.7319605</v>
      </c>
      <c r="J18596" s="1" t="str">
        <f t="shared" si="2721"/>
        <v>Fluid (stream)</v>
      </c>
      <c r="K18596" s="1" t="str">
        <f t="shared" si="2722"/>
        <v>Untreated Water</v>
      </c>
      <c r="L18596">
        <v>53</v>
      </c>
      <c r="M18596" t="s">
        <v>11460</v>
      </c>
      <c r="N18596">
        <v>198</v>
      </c>
      <c r="O18596">
        <v>0.06</v>
      </c>
      <c r="P18596">
        <v>60</v>
      </c>
      <c r="Q18596">
        <v>8.1</v>
      </c>
    </row>
    <row r="18597" spans="1:17" hidden="1" x14ac:dyDescent="0.3">
      <c r="A18597" t="s">
        <v>71786</v>
      </c>
      <c r="B18597" t="s">
        <v>71787</v>
      </c>
      <c r="C18597" s="1" t="str">
        <f t="shared" si="2724"/>
        <v>21:0805</v>
      </c>
      <c r="D18597" s="1" t="str">
        <f t="shared" si="2723"/>
        <v>21:0228</v>
      </c>
      <c r="E18597" t="s">
        <v>71788</v>
      </c>
      <c r="F18597" t="s">
        <v>71789</v>
      </c>
      <c r="H18597">
        <v>46.221145100000001</v>
      </c>
      <c r="I18597">
        <v>-67.740860100000006</v>
      </c>
      <c r="J18597" s="1" t="str">
        <f t="shared" si="2721"/>
        <v>Fluid (stream)</v>
      </c>
      <c r="K18597" s="1" t="str">
        <f t="shared" si="2722"/>
        <v>Untreated Water</v>
      </c>
      <c r="L18597">
        <v>53</v>
      </c>
      <c r="M18597" t="s">
        <v>11465</v>
      </c>
      <c r="N18597">
        <v>199</v>
      </c>
      <c r="O18597">
        <v>2.5000000000000001E-2</v>
      </c>
      <c r="P18597">
        <v>50</v>
      </c>
      <c r="Q18597">
        <v>8.1</v>
      </c>
    </row>
    <row r="18598" spans="1:17" hidden="1" x14ac:dyDescent="0.3">
      <c r="A18598" t="s">
        <v>71790</v>
      </c>
      <c r="B18598" t="s">
        <v>71791</v>
      </c>
      <c r="C18598" s="1" t="str">
        <f t="shared" si="2724"/>
        <v>21:0805</v>
      </c>
      <c r="D18598" s="1" t="str">
        <f t="shared" si="2723"/>
        <v>21:0228</v>
      </c>
      <c r="E18598" t="s">
        <v>71792</v>
      </c>
      <c r="F18598" t="s">
        <v>71793</v>
      </c>
      <c r="H18598">
        <v>46.210752300000003</v>
      </c>
      <c r="I18598">
        <v>-67.752557699999997</v>
      </c>
      <c r="J18598" s="1" t="str">
        <f t="shared" si="2721"/>
        <v>Fluid (stream)</v>
      </c>
      <c r="K18598" s="1" t="str">
        <f t="shared" si="2722"/>
        <v>Untreated Water</v>
      </c>
      <c r="L18598">
        <v>53</v>
      </c>
      <c r="M18598" t="s">
        <v>11470</v>
      </c>
      <c r="N18598">
        <v>200</v>
      </c>
      <c r="O18598">
        <v>0.06</v>
      </c>
      <c r="P18598">
        <v>40</v>
      </c>
      <c r="Q18598">
        <v>8.1</v>
      </c>
    </row>
    <row r="18599" spans="1:17" hidden="1" x14ac:dyDescent="0.3">
      <c r="A18599" t="s">
        <v>71794</v>
      </c>
      <c r="B18599" t="s">
        <v>71795</v>
      </c>
      <c r="C18599" s="1" t="str">
        <f t="shared" si="2724"/>
        <v>21:0805</v>
      </c>
      <c r="D18599" s="1" t="str">
        <f t="shared" si="2723"/>
        <v>21:0228</v>
      </c>
      <c r="E18599" t="s">
        <v>71796</v>
      </c>
      <c r="F18599" t="s">
        <v>71797</v>
      </c>
      <c r="H18599">
        <v>46.189148000000003</v>
      </c>
      <c r="I18599">
        <v>-67.748860899999997</v>
      </c>
      <c r="J18599" s="1" t="str">
        <f t="shared" si="2721"/>
        <v>Fluid (stream)</v>
      </c>
      <c r="K18599" s="1" t="str">
        <f t="shared" si="2722"/>
        <v>Untreated Water</v>
      </c>
      <c r="L18599">
        <v>53</v>
      </c>
      <c r="M18599" t="s">
        <v>11475</v>
      </c>
      <c r="N18599">
        <v>201</v>
      </c>
    </row>
    <row r="18600" spans="1:17" hidden="1" x14ac:dyDescent="0.3">
      <c r="A18600" t="s">
        <v>71798</v>
      </c>
      <c r="B18600" t="s">
        <v>71799</v>
      </c>
      <c r="C18600" s="1" t="str">
        <f t="shared" si="2724"/>
        <v>21:0805</v>
      </c>
      <c r="D18600" s="1" t="str">
        <f t="shared" si="2723"/>
        <v>21:0228</v>
      </c>
      <c r="E18600" t="s">
        <v>71800</v>
      </c>
      <c r="F18600" t="s">
        <v>71801</v>
      </c>
      <c r="H18600">
        <v>46.190845500000002</v>
      </c>
      <c r="I18600">
        <v>-67.720065899999994</v>
      </c>
      <c r="J18600" s="1" t="str">
        <f t="shared" si="2721"/>
        <v>Fluid (stream)</v>
      </c>
      <c r="K18600" s="1" t="str">
        <f t="shared" si="2722"/>
        <v>Untreated Water</v>
      </c>
      <c r="L18600">
        <v>53</v>
      </c>
      <c r="M18600" t="s">
        <v>11480</v>
      </c>
      <c r="N18600">
        <v>202</v>
      </c>
      <c r="O18600">
        <v>2.5000000000000001E-2</v>
      </c>
      <c r="P18600">
        <v>40</v>
      </c>
      <c r="Q18600">
        <v>7.9</v>
      </c>
    </row>
    <row r="18601" spans="1:17" hidden="1" x14ac:dyDescent="0.3">
      <c r="A18601" t="s">
        <v>71802</v>
      </c>
      <c r="B18601" t="s">
        <v>71803</v>
      </c>
      <c r="C18601" s="1" t="str">
        <f t="shared" si="2724"/>
        <v>21:0805</v>
      </c>
      <c r="D18601" s="1" t="str">
        <f t="shared" si="2723"/>
        <v>21:0228</v>
      </c>
      <c r="E18601" t="s">
        <v>71804</v>
      </c>
      <c r="F18601" t="s">
        <v>71805</v>
      </c>
      <c r="H18601">
        <v>46.195447999999999</v>
      </c>
      <c r="I18601">
        <v>-67.712364300000004</v>
      </c>
      <c r="J18601" s="1" t="str">
        <f t="shared" si="2721"/>
        <v>Fluid (stream)</v>
      </c>
      <c r="K18601" s="1" t="str">
        <f t="shared" si="2722"/>
        <v>Untreated Water</v>
      </c>
      <c r="L18601">
        <v>53</v>
      </c>
      <c r="M18601" t="s">
        <v>12548</v>
      </c>
      <c r="N18601">
        <v>203</v>
      </c>
      <c r="O18601">
        <v>0.06</v>
      </c>
      <c r="P18601">
        <v>40</v>
      </c>
      <c r="Q18601">
        <v>7.8</v>
      </c>
    </row>
    <row r="18602" spans="1:17" hidden="1" x14ac:dyDescent="0.3">
      <c r="A18602" t="s">
        <v>71806</v>
      </c>
      <c r="B18602" t="s">
        <v>71807</v>
      </c>
      <c r="C18602" s="1" t="str">
        <f t="shared" si="2724"/>
        <v>21:0805</v>
      </c>
      <c r="D18602" s="1" t="str">
        <f t="shared" si="2723"/>
        <v>21:0228</v>
      </c>
      <c r="E18602" t="s">
        <v>71808</v>
      </c>
      <c r="F18602" t="s">
        <v>71809</v>
      </c>
      <c r="H18602">
        <v>46.207051700000001</v>
      </c>
      <c r="I18602">
        <v>-67.743359999999996</v>
      </c>
      <c r="J18602" s="1" t="str">
        <f t="shared" si="2721"/>
        <v>Fluid (stream)</v>
      </c>
      <c r="K18602" s="1" t="str">
        <f t="shared" si="2722"/>
        <v>Untreated Water</v>
      </c>
      <c r="L18602">
        <v>54</v>
      </c>
      <c r="M18602" t="s">
        <v>11431</v>
      </c>
      <c r="N18602">
        <v>204</v>
      </c>
      <c r="O18602">
        <v>0.62</v>
      </c>
      <c r="P18602">
        <v>50</v>
      </c>
      <c r="Q18602">
        <v>8.1</v>
      </c>
    </row>
    <row r="18603" spans="1:17" hidden="1" x14ac:dyDescent="0.3">
      <c r="A18603" t="s">
        <v>71810</v>
      </c>
      <c r="B18603" t="s">
        <v>71811</v>
      </c>
      <c r="C18603" s="1" t="str">
        <f t="shared" si="2724"/>
        <v>21:0805</v>
      </c>
      <c r="D18603" s="1" t="str">
        <f t="shared" si="2723"/>
        <v>21:0228</v>
      </c>
      <c r="E18603" t="s">
        <v>71808</v>
      </c>
      <c r="F18603" t="s">
        <v>71812</v>
      </c>
      <c r="H18603">
        <v>46.207051700000001</v>
      </c>
      <c r="I18603">
        <v>-67.743359999999996</v>
      </c>
      <c r="J18603" s="1" t="str">
        <f t="shared" si="2721"/>
        <v>Fluid (stream)</v>
      </c>
      <c r="K18603" s="1" t="str">
        <f t="shared" si="2722"/>
        <v>Untreated Water</v>
      </c>
      <c r="L18603">
        <v>54</v>
      </c>
      <c r="M18603" t="s">
        <v>11435</v>
      </c>
      <c r="N18603">
        <v>205</v>
      </c>
      <c r="O18603">
        <v>0.79</v>
      </c>
      <c r="P18603">
        <v>50</v>
      </c>
      <c r="Q18603">
        <v>8.1</v>
      </c>
    </row>
    <row r="18604" spans="1:17" hidden="1" x14ac:dyDescent="0.3">
      <c r="A18604" t="s">
        <v>71813</v>
      </c>
      <c r="B18604" t="s">
        <v>71814</v>
      </c>
      <c r="C18604" s="1" t="str">
        <f t="shared" si="2724"/>
        <v>21:0805</v>
      </c>
      <c r="D18604" s="1" t="str">
        <f t="shared" si="2723"/>
        <v>21:0228</v>
      </c>
      <c r="E18604" t="s">
        <v>71815</v>
      </c>
      <c r="F18604" t="s">
        <v>71816</v>
      </c>
      <c r="H18604">
        <v>46.226253</v>
      </c>
      <c r="I18604">
        <v>-67.751156199999997</v>
      </c>
      <c r="J18604" s="1" t="str">
        <f t="shared" si="2721"/>
        <v>Fluid (stream)</v>
      </c>
      <c r="K18604" s="1" t="str">
        <f t="shared" si="2722"/>
        <v>Untreated Water</v>
      </c>
      <c r="L18604">
        <v>54</v>
      </c>
      <c r="M18604" t="s">
        <v>11392</v>
      </c>
      <c r="N18604">
        <v>206</v>
      </c>
      <c r="O18604">
        <v>0.54</v>
      </c>
      <c r="P18604">
        <v>40</v>
      </c>
      <c r="Q18604">
        <v>8.1999999999999993</v>
      </c>
    </row>
    <row r="18605" spans="1:17" hidden="1" x14ac:dyDescent="0.3">
      <c r="A18605" t="s">
        <v>71817</v>
      </c>
      <c r="B18605" t="s">
        <v>71818</v>
      </c>
      <c r="C18605" s="1" t="str">
        <f t="shared" si="2724"/>
        <v>21:0805</v>
      </c>
      <c r="D18605" s="1" t="str">
        <f t="shared" si="2723"/>
        <v>21:0228</v>
      </c>
      <c r="E18605" t="s">
        <v>71819</v>
      </c>
      <c r="F18605" t="s">
        <v>71820</v>
      </c>
      <c r="H18605">
        <v>46.229852399999999</v>
      </c>
      <c r="I18605">
        <v>-67.773561900000004</v>
      </c>
      <c r="J18605" s="1" t="str">
        <f t="shared" si="2721"/>
        <v>Fluid (stream)</v>
      </c>
      <c r="K18605" s="1" t="str">
        <f t="shared" si="2722"/>
        <v>Untreated Water</v>
      </c>
      <c r="L18605">
        <v>54</v>
      </c>
      <c r="M18605" t="s">
        <v>11397</v>
      </c>
      <c r="N18605">
        <v>207</v>
      </c>
    </row>
    <row r="18606" spans="1:17" hidden="1" x14ac:dyDescent="0.3">
      <c r="A18606" t="s">
        <v>71821</v>
      </c>
      <c r="B18606" t="s">
        <v>71822</v>
      </c>
      <c r="C18606" s="1" t="str">
        <f t="shared" si="2724"/>
        <v>21:0805</v>
      </c>
      <c r="D18606" s="1" t="str">
        <f t="shared" si="2723"/>
        <v>21:0228</v>
      </c>
      <c r="E18606" t="s">
        <v>71823</v>
      </c>
      <c r="F18606" t="s">
        <v>71824</v>
      </c>
      <c r="H18606">
        <v>46.197448100000003</v>
      </c>
      <c r="I18606">
        <v>-67.766454699999997</v>
      </c>
      <c r="J18606" s="1" t="str">
        <f t="shared" si="2721"/>
        <v>Fluid (stream)</v>
      </c>
      <c r="K18606" s="1" t="str">
        <f t="shared" si="2722"/>
        <v>Untreated Water</v>
      </c>
      <c r="L18606">
        <v>54</v>
      </c>
      <c r="M18606" t="s">
        <v>11402</v>
      </c>
      <c r="N18606">
        <v>208</v>
      </c>
    </row>
    <row r="18607" spans="1:17" hidden="1" x14ac:dyDescent="0.3">
      <c r="A18607" t="s">
        <v>71825</v>
      </c>
      <c r="B18607" t="s">
        <v>71826</v>
      </c>
      <c r="C18607" s="1" t="str">
        <f t="shared" si="2724"/>
        <v>21:0805</v>
      </c>
      <c r="D18607" s="1" t="str">
        <f t="shared" si="2723"/>
        <v>21:0228</v>
      </c>
      <c r="E18607" t="s">
        <v>71827</v>
      </c>
      <c r="F18607" t="s">
        <v>71828</v>
      </c>
      <c r="H18607">
        <v>46.1895521</v>
      </c>
      <c r="I18607">
        <v>-67.772864600000005</v>
      </c>
      <c r="J18607" s="1" t="str">
        <f t="shared" si="2721"/>
        <v>Fluid (stream)</v>
      </c>
      <c r="K18607" s="1" t="str">
        <f t="shared" si="2722"/>
        <v>Untreated Water</v>
      </c>
      <c r="L18607">
        <v>54</v>
      </c>
      <c r="M18607" t="s">
        <v>11411</v>
      </c>
      <c r="N18607">
        <v>209</v>
      </c>
      <c r="O18607">
        <v>0.37</v>
      </c>
      <c r="P18607">
        <v>50</v>
      </c>
      <c r="Q18607">
        <v>8</v>
      </c>
    </row>
    <row r="18608" spans="1:17" hidden="1" x14ac:dyDescent="0.3">
      <c r="A18608" t="s">
        <v>71829</v>
      </c>
      <c r="B18608" t="s">
        <v>71830</v>
      </c>
      <c r="C18608" s="1" t="str">
        <f t="shared" si="2724"/>
        <v>21:0805</v>
      </c>
      <c r="D18608" s="1" t="str">
        <f t="shared" si="2723"/>
        <v>21:0228</v>
      </c>
      <c r="E18608" t="s">
        <v>71831</v>
      </c>
      <c r="F18608" t="s">
        <v>71832</v>
      </c>
      <c r="H18608">
        <v>46.188653899999998</v>
      </c>
      <c r="I18608">
        <v>-67.771355499999999</v>
      </c>
      <c r="J18608" s="1" t="str">
        <f t="shared" si="2721"/>
        <v>Fluid (stream)</v>
      </c>
      <c r="K18608" s="1" t="str">
        <f t="shared" si="2722"/>
        <v>Untreated Water</v>
      </c>
      <c r="L18608">
        <v>54</v>
      </c>
      <c r="M18608" t="s">
        <v>11416</v>
      </c>
      <c r="N18608">
        <v>210</v>
      </c>
      <c r="O18608">
        <v>0.21</v>
      </c>
      <c r="P18608">
        <v>50</v>
      </c>
      <c r="Q18608">
        <v>8</v>
      </c>
    </row>
    <row r="18609" spans="1:17" hidden="1" x14ac:dyDescent="0.3">
      <c r="A18609" t="s">
        <v>71833</v>
      </c>
      <c r="B18609" t="s">
        <v>71834</v>
      </c>
      <c r="C18609" s="1" t="str">
        <f t="shared" si="2724"/>
        <v>21:0805</v>
      </c>
      <c r="D18609" s="1" t="str">
        <f t="shared" si="2723"/>
        <v>21:0228</v>
      </c>
      <c r="E18609" t="s">
        <v>71835</v>
      </c>
      <c r="F18609" t="s">
        <v>71836</v>
      </c>
      <c r="H18609">
        <v>46.181346900000001</v>
      </c>
      <c r="I18609">
        <v>-67.749854099999993</v>
      </c>
      <c r="J18609" s="1" t="str">
        <f t="shared" si="2721"/>
        <v>Fluid (stream)</v>
      </c>
      <c r="K18609" s="1" t="str">
        <f t="shared" si="2722"/>
        <v>Untreated Water</v>
      </c>
      <c r="L18609">
        <v>54</v>
      </c>
      <c r="M18609" t="s">
        <v>11421</v>
      </c>
      <c r="N18609">
        <v>211</v>
      </c>
      <c r="O18609">
        <v>2.5000000000000001E-2</v>
      </c>
      <c r="P18609">
        <v>50</v>
      </c>
      <c r="Q18609">
        <v>8</v>
      </c>
    </row>
    <row r="18610" spans="1:17" hidden="1" x14ac:dyDescent="0.3">
      <c r="A18610" t="s">
        <v>71837</v>
      </c>
      <c r="B18610" t="s">
        <v>71838</v>
      </c>
      <c r="C18610" s="1" t="str">
        <f t="shared" si="2724"/>
        <v>21:0805</v>
      </c>
      <c r="D18610" s="1" t="str">
        <f t="shared" si="2723"/>
        <v>21:0228</v>
      </c>
      <c r="E18610" t="s">
        <v>71839</v>
      </c>
      <c r="F18610" t="s">
        <v>71840</v>
      </c>
      <c r="H18610">
        <v>46.1762467</v>
      </c>
      <c r="I18610">
        <v>-67.727258300000003</v>
      </c>
      <c r="J18610" s="1" t="str">
        <f t="shared" si="2721"/>
        <v>Fluid (stream)</v>
      </c>
      <c r="K18610" s="1" t="str">
        <f t="shared" si="2722"/>
        <v>Untreated Water</v>
      </c>
      <c r="L18610">
        <v>54</v>
      </c>
      <c r="M18610" t="s">
        <v>11426</v>
      </c>
      <c r="N18610">
        <v>212</v>
      </c>
      <c r="O18610">
        <v>0.21</v>
      </c>
      <c r="P18610">
        <v>50</v>
      </c>
      <c r="Q18610">
        <v>8.1</v>
      </c>
    </row>
    <row r="18611" spans="1:17" hidden="1" x14ac:dyDescent="0.3">
      <c r="A18611" t="s">
        <v>71841</v>
      </c>
      <c r="B18611" t="s">
        <v>71842</v>
      </c>
      <c r="C18611" s="1" t="str">
        <f t="shared" si="2724"/>
        <v>21:0805</v>
      </c>
      <c r="D18611" s="1" t="str">
        <f t="shared" si="2723"/>
        <v>21:0228</v>
      </c>
      <c r="E18611" t="s">
        <v>71843</v>
      </c>
      <c r="F18611" t="s">
        <v>71844</v>
      </c>
      <c r="H18611">
        <v>46.197051399999999</v>
      </c>
      <c r="I18611">
        <v>-67.699754999999996</v>
      </c>
      <c r="J18611" s="1" t="str">
        <f t="shared" si="2721"/>
        <v>Fluid (stream)</v>
      </c>
      <c r="K18611" s="1" t="str">
        <f t="shared" si="2722"/>
        <v>Untreated Water</v>
      </c>
      <c r="L18611">
        <v>54</v>
      </c>
      <c r="M18611" t="s">
        <v>11440</v>
      </c>
      <c r="N18611">
        <v>213</v>
      </c>
      <c r="O18611">
        <v>0.17</v>
      </c>
      <c r="P18611">
        <v>40</v>
      </c>
      <c r="Q18611">
        <v>8.1</v>
      </c>
    </row>
    <row r="18612" spans="1:17" hidden="1" x14ac:dyDescent="0.3">
      <c r="A18612" t="s">
        <v>71845</v>
      </c>
      <c r="B18612" t="s">
        <v>71846</v>
      </c>
      <c r="C18612" s="1" t="str">
        <f t="shared" si="2724"/>
        <v>21:0805</v>
      </c>
      <c r="D18612" s="1" t="str">
        <f t="shared" si="2723"/>
        <v>21:0228</v>
      </c>
      <c r="E18612" t="s">
        <v>71847</v>
      </c>
      <c r="F18612" t="s">
        <v>71848</v>
      </c>
      <c r="H18612">
        <v>46.192051399999997</v>
      </c>
      <c r="I18612">
        <v>-67.696153600000002</v>
      </c>
      <c r="J18612" s="1" t="str">
        <f t="shared" si="2721"/>
        <v>Fluid (stream)</v>
      </c>
      <c r="K18612" s="1" t="str">
        <f t="shared" si="2722"/>
        <v>Untreated Water</v>
      </c>
      <c r="L18612">
        <v>54</v>
      </c>
      <c r="M18612" t="s">
        <v>11445</v>
      </c>
      <c r="N18612">
        <v>214</v>
      </c>
      <c r="O18612">
        <v>2.5000000000000001E-2</v>
      </c>
      <c r="P18612">
        <v>50</v>
      </c>
      <c r="Q18612">
        <v>8</v>
      </c>
    </row>
    <row r="18613" spans="1:17" hidden="1" x14ac:dyDescent="0.3">
      <c r="A18613" t="s">
        <v>71849</v>
      </c>
      <c r="B18613" t="s">
        <v>71850</v>
      </c>
      <c r="C18613" s="1" t="str">
        <f t="shared" si="2724"/>
        <v>21:0805</v>
      </c>
      <c r="D18613" s="1" t="str">
        <f t="shared" si="2723"/>
        <v>21:0228</v>
      </c>
      <c r="E18613" t="s">
        <v>71851</v>
      </c>
      <c r="F18613" t="s">
        <v>71852</v>
      </c>
      <c r="H18613">
        <v>46.205551399999997</v>
      </c>
      <c r="I18613">
        <v>-67.685152900000006</v>
      </c>
      <c r="J18613" s="1" t="str">
        <f t="shared" si="2721"/>
        <v>Fluid (stream)</v>
      </c>
      <c r="K18613" s="1" t="str">
        <f t="shared" si="2722"/>
        <v>Untreated Water</v>
      </c>
      <c r="L18613">
        <v>54</v>
      </c>
      <c r="M18613" t="s">
        <v>11450</v>
      </c>
      <c r="N18613">
        <v>215</v>
      </c>
      <c r="O18613">
        <v>2.5000000000000001E-2</v>
      </c>
      <c r="P18613">
        <v>40</v>
      </c>
      <c r="Q18613">
        <v>7.8</v>
      </c>
    </row>
    <row r="18614" spans="1:17" hidden="1" x14ac:dyDescent="0.3">
      <c r="A18614" t="s">
        <v>71853</v>
      </c>
      <c r="B18614" t="s">
        <v>71854</v>
      </c>
      <c r="C18614" s="1" t="str">
        <f t="shared" si="2724"/>
        <v>21:0805</v>
      </c>
      <c r="D18614" s="1" t="str">
        <f t="shared" si="2723"/>
        <v>21:0228</v>
      </c>
      <c r="E18614" t="s">
        <v>71855</v>
      </c>
      <c r="F18614" t="s">
        <v>71856</v>
      </c>
      <c r="H18614">
        <v>46.201951000000001</v>
      </c>
      <c r="I18614">
        <v>-67.682763100000003</v>
      </c>
      <c r="J18614" s="1" t="str">
        <f t="shared" si="2721"/>
        <v>Fluid (stream)</v>
      </c>
      <c r="K18614" s="1" t="str">
        <f t="shared" si="2722"/>
        <v>Untreated Water</v>
      </c>
      <c r="L18614">
        <v>54</v>
      </c>
      <c r="M18614" t="s">
        <v>11460</v>
      </c>
      <c r="N18614">
        <v>216</v>
      </c>
      <c r="O18614">
        <v>7.0000000000000007E-2</v>
      </c>
      <c r="P18614">
        <v>60</v>
      </c>
      <c r="Q18614">
        <v>7.8</v>
      </c>
    </row>
    <row r="18615" spans="1:17" hidden="1" x14ac:dyDescent="0.3">
      <c r="A18615" t="s">
        <v>71857</v>
      </c>
      <c r="B18615" t="s">
        <v>71858</v>
      </c>
      <c r="C18615" s="1" t="str">
        <f t="shared" si="2724"/>
        <v>21:0805</v>
      </c>
      <c r="D18615" s="1" t="str">
        <f t="shared" si="2723"/>
        <v>21:0228</v>
      </c>
      <c r="E18615" t="s">
        <v>71859</v>
      </c>
      <c r="F18615" t="s">
        <v>71860</v>
      </c>
      <c r="H18615">
        <v>46.193248699999998</v>
      </c>
      <c r="I18615">
        <v>-67.671151699999996</v>
      </c>
      <c r="J18615" s="1" t="str">
        <f t="shared" si="2721"/>
        <v>Fluid (stream)</v>
      </c>
      <c r="K18615" s="1" t="str">
        <f t="shared" si="2722"/>
        <v>Untreated Water</v>
      </c>
      <c r="L18615">
        <v>54</v>
      </c>
      <c r="M18615" t="s">
        <v>11465</v>
      </c>
      <c r="N18615">
        <v>217</v>
      </c>
      <c r="O18615">
        <v>0.11</v>
      </c>
      <c r="P18615">
        <v>70</v>
      </c>
      <c r="Q18615">
        <v>7.8</v>
      </c>
    </row>
    <row r="18616" spans="1:17" hidden="1" x14ac:dyDescent="0.3">
      <c r="A18616" t="s">
        <v>71861</v>
      </c>
      <c r="B18616" t="s">
        <v>71862</v>
      </c>
      <c r="C18616" s="1" t="str">
        <f t="shared" si="2724"/>
        <v>21:0805</v>
      </c>
      <c r="D18616" s="1" t="str">
        <f t="shared" si="2723"/>
        <v>21:0228</v>
      </c>
      <c r="E18616" t="s">
        <v>71863</v>
      </c>
      <c r="F18616" t="s">
        <v>71864</v>
      </c>
      <c r="H18616">
        <v>46.1910527</v>
      </c>
      <c r="I18616">
        <v>-67.643562500000002</v>
      </c>
      <c r="J18616" s="1" t="str">
        <f t="shared" si="2721"/>
        <v>Fluid (stream)</v>
      </c>
      <c r="K18616" s="1" t="str">
        <f t="shared" si="2722"/>
        <v>Untreated Water</v>
      </c>
      <c r="L18616">
        <v>54</v>
      </c>
      <c r="M18616" t="s">
        <v>11470</v>
      </c>
      <c r="N18616">
        <v>218</v>
      </c>
      <c r="O18616">
        <v>0.37</v>
      </c>
      <c r="P18616">
        <v>40</v>
      </c>
      <c r="Q18616">
        <v>8</v>
      </c>
    </row>
    <row r="18617" spans="1:17" hidden="1" x14ac:dyDescent="0.3">
      <c r="A18617" t="s">
        <v>71865</v>
      </c>
      <c r="B18617" t="s">
        <v>71866</v>
      </c>
      <c r="C18617" s="1" t="str">
        <f t="shared" si="2724"/>
        <v>21:0805</v>
      </c>
      <c r="D18617" s="1" t="str">
        <f t="shared" si="2723"/>
        <v>21:0228</v>
      </c>
      <c r="E18617" t="s">
        <v>71867</v>
      </c>
      <c r="F18617" t="s">
        <v>71868</v>
      </c>
      <c r="H18617">
        <v>46.182152000000002</v>
      </c>
      <c r="I18617">
        <v>-67.629256499999997</v>
      </c>
      <c r="J18617" s="1" t="str">
        <f t="shared" ref="J18617:J18680" si="2725">HYPERLINK("http://geochem.nrcan.gc.ca/cdogs/content/kwd/kwd020018_e.htm", "Fluid (stream)")</f>
        <v>Fluid (stream)</v>
      </c>
      <c r="K18617" s="1" t="str">
        <f t="shared" ref="K18617:K18680" si="2726">HYPERLINK("http://geochem.nrcan.gc.ca/cdogs/content/kwd/kwd080007_e.htm", "Untreated Water")</f>
        <v>Untreated Water</v>
      </c>
      <c r="L18617">
        <v>54</v>
      </c>
      <c r="M18617" t="s">
        <v>11475</v>
      </c>
      <c r="N18617">
        <v>219</v>
      </c>
    </row>
    <row r="18618" spans="1:17" hidden="1" x14ac:dyDescent="0.3">
      <c r="A18618" t="s">
        <v>71869</v>
      </c>
      <c r="B18618" t="s">
        <v>71870</v>
      </c>
      <c r="C18618" s="1" t="str">
        <f t="shared" si="2724"/>
        <v>21:0805</v>
      </c>
      <c r="D18618" s="1" t="str">
        <f t="shared" si="2723"/>
        <v>21:0228</v>
      </c>
      <c r="E18618" t="s">
        <v>71871</v>
      </c>
      <c r="F18618" t="s">
        <v>71872</v>
      </c>
      <c r="H18618">
        <v>46.188253199999998</v>
      </c>
      <c r="I18618">
        <v>-67.620953799999995</v>
      </c>
      <c r="J18618" s="1" t="str">
        <f t="shared" si="2725"/>
        <v>Fluid (stream)</v>
      </c>
      <c r="K18618" s="1" t="str">
        <f t="shared" si="2726"/>
        <v>Untreated Water</v>
      </c>
      <c r="L18618">
        <v>54</v>
      </c>
      <c r="M18618" t="s">
        <v>11480</v>
      </c>
      <c r="N18618">
        <v>220</v>
      </c>
      <c r="O18618">
        <v>0.57999999999999996</v>
      </c>
      <c r="P18618">
        <v>50</v>
      </c>
      <c r="Q18618">
        <v>8.1</v>
      </c>
    </row>
    <row r="18619" spans="1:17" hidden="1" x14ac:dyDescent="0.3">
      <c r="A18619" t="s">
        <v>71873</v>
      </c>
      <c r="B18619" t="s">
        <v>71874</v>
      </c>
      <c r="C18619" s="1" t="str">
        <f t="shared" si="2724"/>
        <v>21:0805</v>
      </c>
      <c r="D18619" s="1" t="str">
        <f t="shared" si="2723"/>
        <v>21:0228</v>
      </c>
      <c r="E18619" t="s">
        <v>71875</v>
      </c>
      <c r="F18619" t="s">
        <v>71876</v>
      </c>
      <c r="H18619">
        <v>46.192250799999997</v>
      </c>
      <c r="I18619">
        <v>-67.6121579</v>
      </c>
      <c r="J18619" s="1" t="str">
        <f t="shared" si="2725"/>
        <v>Fluid (stream)</v>
      </c>
      <c r="K18619" s="1" t="str">
        <f t="shared" si="2726"/>
        <v>Untreated Water</v>
      </c>
      <c r="L18619">
        <v>54</v>
      </c>
      <c r="M18619" t="s">
        <v>12548</v>
      </c>
      <c r="N18619">
        <v>221</v>
      </c>
      <c r="O18619">
        <v>0.75</v>
      </c>
      <c r="P18619">
        <v>40</v>
      </c>
      <c r="Q18619">
        <v>8.1</v>
      </c>
    </row>
    <row r="18620" spans="1:17" hidden="1" x14ac:dyDescent="0.3">
      <c r="A18620" t="s">
        <v>71877</v>
      </c>
      <c r="B18620" t="s">
        <v>71878</v>
      </c>
      <c r="C18620" s="1" t="str">
        <f t="shared" si="2724"/>
        <v>21:0805</v>
      </c>
      <c r="D18620" s="1" t="str">
        <f t="shared" si="2723"/>
        <v>21:0228</v>
      </c>
      <c r="E18620" t="s">
        <v>71879</v>
      </c>
      <c r="F18620" t="s">
        <v>71880</v>
      </c>
      <c r="H18620">
        <v>46.213650700000002</v>
      </c>
      <c r="I18620">
        <v>-67.614950800000003</v>
      </c>
      <c r="J18620" s="1" t="str">
        <f t="shared" si="2725"/>
        <v>Fluid (stream)</v>
      </c>
      <c r="K18620" s="1" t="str">
        <f t="shared" si="2726"/>
        <v>Untreated Water</v>
      </c>
      <c r="L18620">
        <v>55</v>
      </c>
      <c r="M18620" t="s">
        <v>11392</v>
      </c>
      <c r="N18620">
        <v>222</v>
      </c>
      <c r="O18620">
        <v>0.79</v>
      </c>
      <c r="P18620">
        <v>120</v>
      </c>
      <c r="Q18620">
        <v>8.1999999999999993</v>
      </c>
    </row>
    <row r="18621" spans="1:17" hidden="1" x14ac:dyDescent="0.3">
      <c r="A18621" t="s">
        <v>71881</v>
      </c>
      <c r="B18621" t="s">
        <v>71882</v>
      </c>
      <c r="C18621" s="1" t="str">
        <f t="shared" si="2724"/>
        <v>21:0805</v>
      </c>
      <c r="D18621" s="1" t="str">
        <f t="shared" si="2723"/>
        <v>21:0228</v>
      </c>
      <c r="E18621" t="s">
        <v>71883</v>
      </c>
      <c r="F18621" t="s">
        <v>71884</v>
      </c>
      <c r="H18621">
        <v>46.219948299999999</v>
      </c>
      <c r="I18621">
        <v>-67.614753500000006</v>
      </c>
      <c r="J18621" s="1" t="str">
        <f t="shared" si="2725"/>
        <v>Fluid (stream)</v>
      </c>
      <c r="K18621" s="1" t="str">
        <f t="shared" si="2726"/>
        <v>Untreated Water</v>
      </c>
      <c r="L18621">
        <v>55</v>
      </c>
      <c r="M18621" t="s">
        <v>11397</v>
      </c>
      <c r="N18621">
        <v>223</v>
      </c>
    </row>
    <row r="18622" spans="1:17" hidden="1" x14ac:dyDescent="0.3">
      <c r="A18622" t="s">
        <v>71885</v>
      </c>
      <c r="B18622" t="s">
        <v>71886</v>
      </c>
      <c r="C18622" s="1" t="str">
        <f t="shared" si="2724"/>
        <v>21:0805</v>
      </c>
      <c r="D18622" s="1" t="str">
        <f t="shared" si="2723"/>
        <v>21:0228</v>
      </c>
      <c r="E18622" t="s">
        <v>71887</v>
      </c>
      <c r="F18622" t="s">
        <v>71888</v>
      </c>
      <c r="H18622">
        <v>46.225147700000001</v>
      </c>
      <c r="I18622">
        <v>-67.613053600000001</v>
      </c>
      <c r="J18622" s="1" t="str">
        <f t="shared" si="2725"/>
        <v>Fluid (stream)</v>
      </c>
      <c r="K18622" s="1" t="str">
        <f t="shared" si="2726"/>
        <v>Untreated Water</v>
      </c>
      <c r="L18622">
        <v>55</v>
      </c>
      <c r="M18622" t="s">
        <v>11402</v>
      </c>
      <c r="N18622">
        <v>224</v>
      </c>
    </row>
    <row r="18623" spans="1:17" hidden="1" x14ac:dyDescent="0.3">
      <c r="A18623" t="s">
        <v>71889</v>
      </c>
      <c r="B18623" t="s">
        <v>71890</v>
      </c>
      <c r="C18623" s="1" t="str">
        <f t="shared" si="2724"/>
        <v>21:0805</v>
      </c>
      <c r="D18623" s="1" t="str">
        <f t="shared" si="2723"/>
        <v>21:0228</v>
      </c>
      <c r="E18623" t="s">
        <v>71891</v>
      </c>
      <c r="F18623" t="s">
        <v>71892</v>
      </c>
      <c r="H18623">
        <v>46.230951400000002</v>
      </c>
      <c r="I18623">
        <v>-67.642955799999996</v>
      </c>
      <c r="J18623" s="1" t="str">
        <f t="shared" si="2725"/>
        <v>Fluid (stream)</v>
      </c>
      <c r="K18623" s="1" t="str">
        <f t="shared" si="2726"/>
        <v>Untreated Water</v>
      </c>
      <c r="L18623">
        <v>55</v>
      </c>
      <c r="M18623" t="s">
        <v>11411</v>
      </c>
      <c r="N18623">
        <v>225</v>
      </c>
      <c r="O18623">
        <v>0.37</v>
      </c>
      <c r="P18623">
        <v>70</v>
      </c>
      <c r="Q18623">
        <v>8.1</v>
      </c>
    </row>
    <row r="18624" spans="1:17" hidden="1" x14ac:dyDescent="0.3">
      <c r="A18624" t="s">
        <v>71893</v>
      </c>
      <c r="B18624" t="s">
        <v>71894</v>
      </c>
      <c r="C18624" s="1" t="str">
        <f t="shared" si="2724"/>
        <v>21:0805</v>
      </c>
      <c r="D18624" s="1" t="str">
        <f t="shared" si="2723"/>
        <v>21:0228</v>
      </c>
      <c r="E18624" t="s">
        <v>71895</v>
      </c>
      <c r="F18624" t="s">
        <v>71896</v>
      </c>
      <c r="H18624">
        <v>46.230946099999997</v>
      </c>
      <c r="I18624">
        <v>-67.657753200000002</v>
      </c>
      <c r="J18624" s="1" t="str">
        <f t="shared" si="2725"/>
        <v>Fluid (stream)</v>
      </c>
      <c r="K18624" s="1" t="str">
        <f t="shared" si="2726"/>
        <v>Untreated Water</v>
      </c>
      <c r="L18624">
        <v>55</v>
      </c>
      <c r="M18624" t="s">
        <v>11416</v>
      </c>
      <c r="N18624">
        <v>226</v>
      </c>
      <c r="O18624">
        <v>2.5000000000000001E-2</v>
      </c>
      <c r="P18624">
        <v>70</v>
      </c>
      <c r="Q18624">
        <v>7.9</v>
      </c>
    </row>
    <row r="18625" spans="1:17" hidden="1" x14ac:dyDescent="0.3">
      <c r="A18625" t="s">
        <v>71897</v>
      </c>
      <c r="B18625" t="s">
        <v>71898</v>
      </c>
      <c r="C18625" s="1" t="str">
        <f t="shared" si="2724"/>
        <v>21:0805</v>
      </c>
      <c r="D18625" s="1" t="str">
        <f t="shared" si="2723"/>
        <v>21:0228</v>
      </c>
      <c r="E18625" t="s">
        <v>71899</v>
      </c>
      <c r="F18625" t="s">
        <v>71900</v>
      </c>
      <c r="H18625">
        <v>46.204450399999999</v>
      </c>
      <c r="I18625">
        <v>-67.576657699999998</v>
      </c>
      <c r="J18625" s="1" t="str">
        <f t="shared" si="2725"/>
        <v>Fluid (stream)</v>
      </c>
      <c r="K18625" s="1" t="str">
        <f t="shared" si="2726"/>
        <v>Untreated Water</v>
      </c>
      <c r="L18625">
        <v>55</v>
      </c>
      <c r="M18625" t="s">
        <v>11421</v>
      </c>
      <c r="N18625">
        <v>227</v>
      </c>
      <c r="O18625">
        <v>1.5</v>
      </c>
      <c r="P18625">
        <v>70</v>
      </c>
      <c r="Q18625">
        <v>8.3000000000000007</v>
      </c>
    </row>
    <row r="18626" spans="1:17" hidden="1" x14ac:dyDescent="0.3">
      <c r="A18626" t="s">
        <v>71901</v>
      </c>
      <c r="B18626" t="s">
        <v>71902</v>
      </c>
      <c r="C18626" s="1" t="str">
        <f t="shared" si="2724"/>
        <v>21:0805</v>
      </c>
      <c r="D18626" s="1" t="str">
        <f t="shared" si="2723"/>
        <v>21:0228</v>
      </c>
      <c r="E18626" t="s">
        <v>71903</v>
      </c>
      <c r="F18626" t="s">
        <v>71904</v>
      </c>
      <c r="H18626">
        <v>46.205148100000002</v>
      </c>
      <c r="I18626">
        <v>-67.574150900000006</v>
      </c>
      <c r="J18626" s="1" t="str">
        <f t="shared" si="2725"/>
        <v>Fluid (stream)</v>
      </c>
      <c r="K18626" s="1" t="str">
        <f t="shared" si="2726"/>
        <v>Untreated Water</v>
      </c>
      <c r="L18626">
        <v>55</v>
      </c>
      <c r="M18626" t="s">
        <v>11431</v>
      </c>
      <c r="N18626">
        <v>228</v>
      </c>
      <c r="O18626">
        <v>1.4</v>
      </c>
      <c r="P18626">
        <v>70</v>
      </c>
      <c r="Q18626">
        <v>8.1999999999999993</v>
      </c>
    </row>
    <row r="18627" spans="1:17" hidden="1" x14ac:dyDescent="0.3">
      <c r="A18627" t="s">
        <v>71905</v>
      </c>
      <c r="B18627" t="s">
        <v>71906</v>
      </c>
      <c r="C18627" s="1" t="str">
        <f t="shared" si="2724"/>
        <v>21:0805</v>
      </c>
      <c r="D18627" s="1" t="str">
        <f t="shared" si="2723"/>
        <v>21:0228</v>
      </c>
      <c r="E18627" t="s">
        <v>71903</v>
      </c>
      <c r="F18627" t="s">
        <v>71907</v>
      </c>
      <c r="H18627">
        <v>46.205148100000002</v>
      </c>
      <c r="I18627">
        <v>-67.574150900000006</v>
      </c>
      <c r="J18627" s="1" t="str">
        <f t="shared" si="2725"/>
        <v>Fluid (stream)</v>
      </c>
      <c r="K18627" s="1" t="str">
        <f t="shared" si="2726"/>
        <v>Untreated Water</v>
      </c>
      <c r="L18627">
        <v>55</v>
      </c>
      <c r="M18627" t="s">
        <v>11435</v>
      </c>
      <c r="N18627">
        <v>229</v>
      </c>
      <c r="O18627">
        <v>1.6</v>
      </c>
      <c r="P18627">
        <v>60</v>
      </c>
      <c r="Q18627">
        <v>8.1999999999999993</v>
      </c>
    </row>
    <row r="18628" spans="1:17" hidden="1" x14ac:dyDescent="0.3">
      <c r="A18628" t="s">
        <v>71908</v>
      </c>
      <c r="B18628" t="s">
        <v>71909</v>
      </c>
      <c r="C18628" s="1" t="str">
        <f t="shared" si="2724"/>
        <v>21:0805</v>
      </c>
      <c r="D18628" s="1" t="str">
        <f t="shared" si="2723"/>
        <v>21:0228</v>
      </c>
      <c r="E18628" t="s">
        <v>71910</v>
      </c>
      <c r="F18628" t="s">
        <v>71911</v>
      </c>
      <c r="H18628">
        <v>46.200845399999999</v>
      </c>
      <c r="I18628">
        <v>-67.569051700000003</v>
      </c>
      <c r="J18628" s="1" t="str">
        <f t="shared" si="2725"/>
        <v>Fluid (stream)</v>
      </c>
      <c r="K18628" s="1" t="str">
        <f t="shared" si="2726"/>
        <v>Untreated Water</v>
      </c>
      <c r="L18628">
        <v>55</v>
      </c>
      <c r="M18628" t="s">
        <v>11426</v>
      </c>
      <c r="N18628">
        <v>230</v>
      </c>
      <c r="O18628">
        <v>2.5</v>
      </c>
      <c r="P18628">
        <v>60</v>
      </c>
      <c r="Q18628">
        <v>8.3000000000000007</v>
      </c>
    </row>
    <row r="18629" spans="1:17" hidden="1" x14ac:dyDescent="0.3">
      <c r="A18629" t="s">
        <v>71912</v>
      </c>
      <c r="B18629" t="s">
        <v>71913</v>
      </c>
      <c r="C18629" s="1" t="str">
        <f t="shared" si="2724"/>
        <v>21:0805</v>
      </c>
      <c r="D18629" s="1" t="str">
        <f t="shared" si="2723"/>
        <v>21:0228</v>
      </c>
      <c r="E18629" t="s">
        <v>71914</v>
      </c>
      <c r="F18629" t="s">
        <v>71915</v>
      </c>
      <c r="H18629">
        <v>46.198348199999998</v>
      </c>
      <c r="I18629">
        <v>-67.588259899999997</v>
      </c>
      <c r="J18629" s="1" t="str">
        <f t="shared" si="2725"/>
        <v>Fluid (stream)</v>
      </c>
      <c r="K18629" s="1" t="str">
        <f t="shared" si="2726"/>
        <v>Untreated Water</v>
      </c>
      <c r="L18629">
        <v>55</v>
      </c>
      <c r="M18629" t="s">
        <v>11440</v>
      </c>
      <c r="N18629">
        <v>231</v>
      </c>
      <c r="O18629">
        <v>0.25</v>
      </c>
      <c r="P18629">
        <v>40</v>
      </c>
      <c r="Q18629">
        <v>8.1999999999999993</v>
      </c>
    </row>
    <row r="18630" spans="1:17" hidden="1" x14ac:dyDescent="0.3">
      <c r="A18630" t="s">
        <v>71916</v>
      </c>
      <c r="B18630" t="s">
        <v>71917</v>
      </c>
      <c r="C18630" s="1" t="str">
        <f t="shared" si="2724"/>
        <v>21:0805</v>
      </c>
      <c r="D18630" s="1" t="str">
        <f t="shared" si="2723"/>
        <v>21:0228</v>
      </c>
      <c r="E18630" t="s">
        <v>71918</v>
      </c>
      <c r="F18630" t="s">
        <v>71919</v>
      </c>
      <c r="H18630">
        <v>46.208449799999997</v>
      </c>
      <c r="I18630">
        <v>-67.598060599999997</v>
      </c>
      <c r="J18630" s="1" t="str">
        <f t="shared" si="2725"/>
        <v>Fluid (stream)</v>
      </c>
      <c r="K18630" s="1" t="str">
        <f t="shared" si="2726"/>
        <v>Untreated Water</v>
      </c>
      <c r="L18630">
        <v>55</v>
      </c>
      <c r="M18630" t="s">
        <v>11445</v>
      </c>
      <c r="N18630">
        <v>232</v>
      </c>
      <c r="O18630">
        <v>1.1200000000000001</v>
      </c>
      <c r="P18630">
        <v>40</v>
      </c>
      <c r="Q18630">
        <v>8.3000000000000007</v>
      </c>
    </row>
    <row r="18631" spans="1:17" hidden="1" x14ac:dyDescent="0.3">
      <c r="A18631" t="s">
        <v>71920</v>
      </c>
      <c r="B18631" t="s">
        <v>71921</v>
      </c>
      <c r="C18631" s="1" t="str">
        <f t="shared" si="2724"/>
        <v>21:0805</v>
      </c>
      <c r="D18631" s="1" t="str">
        <f t="shared" si="2723"/>
        <v>21:0228</v>
      </c>
      <c r="E18631" t="s">
        <v>71922</v>
      </c>
      <c r="F18631" t="s">
        <v>71923</v>
      </c>
      <c r="H18631">
        <v>46.211950399999999</v>
      </c>
      <c r="I18631">
        <v>-67.596558400000006</v>
      </c>
      <c r="J18631" s="1" t="str">
        <f t="shared" si="2725"/>
        <v>Fluid (stream)</v>
      </c>
      <c r="K18631" s="1" t="str">
        <f t="shared" si="2726"/>
        <v>Untreated Water</v>
      </c>
      <c r="L18631">
        <v>55</v>
      </c>
      <c r="M18631" t="s">
        <v>11450</v>
      </c>
      <c r="N18631">
        <v>233</v>
      </c>
      <c r="O18631">
        <v>0.92</v>
      </c>
      <c r="P18631">
        <v>40</v>
      </c>
      <c r="Q18631">
        <v>8.1999999999999993</v>
      </c>
    </row>
    <row r="18632" spans="1:17" hidden="1" x14ac:dyDescent="0.3">
      <c r="A18632" t="s">
        <v>71924</v>
      </c>
      <c r="B18632" t="s">
        <v>71925</v>
      </c>
      <c r="C18632" s="1" t="str">
        <f t="shared" si="2724"/>
        <v>21:0805</v>
      </c>
      <c r="D18632" s="1" t="str">
        <f t="shared" si="2723"/>
        <v>21:0228</v>
      </c>
      <c r="E18632" t="s">
        <v>71926</v>
      </c>
      <c r="F18632" t="s">
        <v>71927</v>
      </c>
      <c r="H18632">
        <v>46.220847200000001</v>
      </c>
      <c r="I18632">
        <v>-67.592558499999996</v>
      </c>
      <c r="J18632" s="1" t="str">
        <f t="shared" si="2725"/>
        <v>Fluid (stream)</v>
      </c>
      <c r="K18632" s="1" t="str">
        <f t="shared" si="2726"/>
        <v>Untreated Water</v>
      </c>
      <c r="L18632">
        <v>55</v>
      </c>
      <c r="M18632" t="s">
        <v>11460</v>
      </c>
      <c r="N18632">
        <v>234</v>
      </c>
    </row>
    <row r="18633" spans="1:17" hidden="1" x14ac:dyDescent="0.3">
      <c r="A18633" t="s">
        <v>71928</v>
      </c>
      <c r="B18633" t="s">
        <v>71929</v>
      </c>
      <c r="C18633" s="1" t="str">
        <f t="shared" si="2724"/>
        <v>21:0805</v>
      </c>
      <c r="D18633" s="1" t="str">
        <f t="shared" si="2723"/>
        <v>21:0228</v>
      </c>
      <c r="E18633" t="s">
        <v>71930</v>
      </c>
      <c r="F18633" t="s">
        <v>71931</v>
      </c>
      <c r="H18633">
        <v>46.231444799999998</v>
      </c>
      <c r="I18633">
        <v>-67.583455900000004</v>
      </c>
      <c r="J18633" s="1" t="str">
        <f t="shared" si="2725"/>
        <v>Fluid (stream)</v>
      </c>
      <c r="K18633" s="1" t="str">
        <f t="shared" si="2726"/>
        <v>Untreated Water</v>
      </c>
      <c r="L18633">
        <v>55</v>
      </c>
      <c r="M18633" t="s">
        <v>11465</v>
      </c>
      <c r="N18633">
        <v>235</v>
      </c>
      <c r="O18633">
        <v>0.5</v>
      </c>
      <c r="P18633">
        <v>60</v>
      </c>
      <c r="Q18633">
        <v>8.1999999999999993</v>
      </c>
    </row>
    <row r="18634" spans="1:17" hidden="1" x14ac:dyDescent="0.3">
      <c r="A18634" t="s">
        <v>71932</v>
      </c>
      <c r="B18634" t="s">
        <v>71933</v>
      </c>
      <c r="C18634" s="1" t="str">
        <f t="shared" si="2724"/>
        <v>21:0805</v>
      </c>
      <c r="D18634" s="1" t="str">
        <f t="shared" si="2723"/>
        <v>21:0228</v>
      </c>
      <c r="E18634" t="s">
        <v>71934</v>
      </c>
      <c r="F18634" t="s">
        <v>71935</v>
      </c>
      <c r="H18634">
        <v>46.232751999999998</v>
      </c>
      <c r="I18634">
        <v>-67.589452899999998</v>
      </c>
      <c r="J18634" s="1" t="str">
        <f t="shared" si="2725"/>
        <v>Fluid (stream)</v>
      </c>
      <c r="K18634" s="1" t="str">
        <f t="shared" si="2726"/>
        <v>Untreated Water</v>
      </c>
      <c r="L18634">
        <v>55</v>
      </c>
      <c r="M18634" t="s">
        <v>11470</v>
      </c>
      <c r="N18634">
        <v>236</v>
      </c>
      <c r="O18634">
        <v>1.1000000000000001</v>
      </c>
      <c r="P18634">
        <v>60</v>
      </c>
      <c r="Q18634">
        <v>8.1999999999999993</v>
      </c>
    </row>
    <row r="18635" spans="1:17" hidden="1" x14ac:dyDescent="0.3">
      <c r="A18635" t="s">
        <v>71936</v>
      </c>
      <c r="B18635" t="s">
        <v>71937</v>
      </c>
      <c r="C18635" s="1" t="str">
        <f t="shared" si="2724"/>
        <v>21:0805</v>
      </c>
      <c r="D18635" s="1" t="str">
        <f t="shared" si="2723"/>
        <v>21:0228</v>
      </c>
      <c r="E18635" t="s">
        <v>71938</v>
      </c>
      <c r="F18635" t="s">
        <v>71939</v>
      </c>
      <c r="H18635">
        <v>46.244444100000003</v>
      </c>
      <c r="I18635">
        <v>-67.554959499999995</v>
      </c>
      <c r="J18635" s="1" t="str">
        <f t="shared" si="2725"/>
        <v>Fluid (stream)</v>
      </c>
      <c r="K18635" s="1" t="str">
        <f t="shared" si="2726"/>
        <v>Untreated Water</v>
      </c>
      <c r="L18635">
        <v>55</v>
      </c>
      <c r="M18635" t="s">
        <v>11475</v>
      </c>
      <c r="N18635">
        <v>237</v>
      </c>
      <c r="O18635">
        <v>1.1000000000000001</v>
      </c>
      <c r="P18635">
        <v>40</v>
      </c>
      <c r="Q18635">
        <v>8.1999999999999993</v>
      </c>
    </row>
    <row r="18636" spans="1:17" hidden="1" x14ac:dyDescent="0.3">
      <c r="A18636" t="s">
        <v>71940</v>
      </c>
      <c r="B18636" t="s">
        <v>71941</v>
      </c>
      <c r="C18636" s="1" t="str">
        <f t="shared" si="2724"/>
        <v>21:0805</v>
      </c>
      <c r="D18636" s="1" t="str">
        <f t="shared" si="2723"/>
        <v>21:0228</v>
      </c>
      <c r="E18636" t="s">
        <v>71942</v>
      </c>
      <c r="F18636" t="s">
        <v>71943</v>
      </c>
      <c r="H18636">
        <v>46.231445800000003</v>
      </c>
      <c r="I18636">
        <v>-67.568360200000001</v>
      </c>
      <c r="J18636" s="1" t="str">
        <f t="shared" si="2725"/>
        <v>Fluid (stream)</v>
      </c>
      <c r="K18636" s="1" t="str">
        <f t="shared" si="2726"/>
        <v>Untreated Water</v>
      </c>
      <c r="L18636">
        <v>55</v>
      </c>
      <c r="M18636" t="s">
        <v>11480</v>
      </c>
      <c r="N18636">
        <v>238</v>
      </c>
      <c r="O18636">
        <v>0.75</v>
      </c>
      <c r="P18636">
        <v>40</v>
      </c>
      <c r="Q18636">
        <v>8.1999999999999993</v>
      </c>
    </row>
    <row r="18637" spans="1:17" hidden="1" x14ac:dyDescent="0.3">
      <c r="A18637" t="s">
        <v>71944</v>
      </c>
      <c r="B18637" t="s">
        <v>71945</v>
      </c>
      <c r="C18637" s="1" t="str">
        <f t="shared" si="2724"/>
        <v>21:0805</v>
      </c>
      <c r="D18637" s="1" t="str">
        <f t="shared" si="2723"/>
        <v>21:0228</v>
      </c>
      <c r="E18637" t="s">
        <v>71946</v>
      </c>
      <c r="F18637" t="s">
        <v>71947</v>
      </c>
      <c r="H18637">
        <v>46.218950100000001</v>
      </c>
      <c r="I18637">
        <v>-67.558753300000006</v>
      </c>
      <c r="J18637" s="1" t="str">
        <f t="shared" si="2725"/>
        <v>Fluid (stream)</v>
      </c>
      <c r="K18637" s="1" t="str">
        <f t="shared" si="2726"/>
        <v>Untreated Water</v>
      </c>
      <c r="L18637">
        <v>55</v>
      </c>
      <c r="M18637" t="s">
        <v>12548</v>
      </c>
      <c r="N18637">
        <v>239</v>
      </c>
      <c r="O18637">
        <v>1.05</v>
      </c>
      <c r="P18637">
        <v>60</v>
      </c>
      <c r="Q18637">
        <v>8.1999999999999993</v>
      </c>
    </row>
    <row r="18638" spans="1:17" hidden="1" x14ac:dyDescent="0.3">
      <c r="A18638" t="s">
        <v>71948</v>
      </c>
      <c r="B18638" t="s">
        <v>71949</v>
      </c>
      <c r="C18638" s="1" t="str">
        <f t="shared" si="2724"/>
        <v>21:0805</v>
      </c>
      <c r="D18638" s="1" t="str">
        <f t="shared" si="2723"/>
        <v>21:0228</v>
      </c>
      <c r="E18638" t="s">
        <v>71950</v>
      </c>
      <c r="F18638" t="s">
        <v>71951</v>
      </c>
      <c r="H18638">
        <v>46.214551299999997</v>
      </c>
      <c r="I18638">
        <v>-67.564650700000001</v>
      </c>
      <c r="J18638" s="1" t="str">
        <f t="shared" si="2725"/>
        <v>Fluid (stream)</v>
      </c>
      <c r="K18638" s="1" t="str">
        <f t="shared" si="2726"/>
        <v>Untreated Water</v>
      </c>
      <c r="L18638">
        <v>56</v>
      </c>
      <c r="M18638" t="s">
        <v>11392</v>
      </c>
      <c r="N18638">
        <v>240</v>
      </c>
      <c r="O18638">
        <v>1</v>
      </c>
      <c r="P18638">
        <v>50</v>
      </c>
      <c r="Q18638">
        <v>8.1</v>
      </c>
    </row>
    <row r="18639" spans="1:17" hidden="1" x14ac:dyDescent="0.3">
      <c r="A18639" t="s">
        <v>71952</v>
      </c>
      <c r="B18639" t="s">
        <v>71953</v>
      </c>
      <c r="C18639" s="1" t="str">
        <f t="shared" si="2724"/>
        <v>21:0805</v>
      </c>
      <c r="D18639" s="1" t="str">
        <f t="shared" si="2723"/>
        <v>21:0228</v>
      </c>
      <c r="E18639" t="s">
        <v>71954</v>
      </c>
      <c r="F18639" t="s">
        <v>71955</v>
      </c>
      <c r="H18639">
        <v>46.186145600000003</v>
      </c>
      <c r="I18639">
        <v>-67.569549899999998</v>
      </c>
      <c r="J18639" s="1" t="str">
        <f t="shared" si="2725"/>
        <v>Fluid (stream)</v>
      </c>
      <c r="K18639" s="1" t="str">
        <f t="shared" si="2726"/>
        <v>Untreated Water</v>
      </c>
      <c r="L18639">
        <v>56</v>
      </c>
      <c r="M18639" t="s">
        <v>11397</v>
      </c>
      <c r="N18639">
        <v>241</v>
      </c>
      <c r="O18639">
        <v>0.4</v>
      </c>
      <c r="P18639">
        <v>40</v>
      </c>
      <c r="Q18639">
        <v>8.1999999999999993</v>
      </c>
    </row>
    <row r="18640" spans="1:17" hidden="1" x14ac:dyDescent="0.3">
      <c r="A18640" t="s">
        <v>71956</v>
      </c>
      <c r="B18640" t="s">
        <v>71957</v>
      </c>
      <c r="C18640" s="1" t="str">
        <f t="shared" si="2724"/>
        <v>21:0805</v>
      </c>
      <c r="D18640" s="1" t="str">
        <f t="shared" si="2723"/>
        <v>21:0228</v>
      </c>
      <c r="E18640" t="s">
        <v>71958</v>
      </c>
      <c r="F18640" t="s">
        <v>71959</v>
      </c>
      <c r="H18640">
        <v>46.181552199999999</v>
      </c>
      <c r="I18640">
        <v>-67.572156699999994</v>
      </c>
      <c r="J18640" s="1" t="str">
        <f t="shared" si="2725"/>
        <v>Fluid (stream)</v>
      </c>
      <c r="K18640" s="1" t="str">
        <f t="shared" si="2726"/>
        <v>Untreated Water</v>
      </c>
      <c r="L18640">
        <v>56</v>
      </c>
      <c r="M18640" t="s">
        <v>11402</v>
      </c>
      <c r="N18640">
        <v>242</v>
      </c>
      <c r="O18640">
        <v>1.75</v>
      </c>
      <c r="P18640">
        <v>50</v>
      </c>
      <c r="Q18640">
        <v>8</v>
      </c>
    </row>
    <row r="18641" spans="1:17" hidden="1" x14ac:dyDescent="0.3">
      <c r="A18641" t="s">
        <v>71960</v>
      </c>
      <c r="B18641" t="s">
        <v>71961</v>
      </c>
      <c r="C18641" s="1" t="str">
        <f t="shared" si="2724"/>
        <v>21:0805</v>
      </c>
      <c r="D18641" s="1" t="str">
        <f t="shared" si="2723"/>
        <v>21:0228</v>
      </c>
      <c r="E18641" t="s">
        <v>71962</v>
      </c>
      <c r="F18641" t="s">
        <v>71963</v>
      </c>
      <c r="H18641">
        <v>46.202046099999997</v>
      </c>
      <c r="I18641">
        <v>-67.539454599999999</v>
      </c>
      <c r="J18641" s="1" t="str">
        <f t="shared" si="2725"/>
        <v>Fluid (stream)</v>
      </c>
      <c r="K18641" s="1" t="str">
        <f t="shared" si="2726"/>
        <v>Untreated Water</v>
      </c>
      <c r="L18641">
        <v>56</v>
      </c>
      <c r="M18641" t="s">
        <v>11411</v>
      </c>
      <c r="N18641">
        <v>243</v>
      </c>
      <c r="O18641">
        <v>0.9</v>
      </c>
      <c r="P18641">
        <v>50</v>
      </c>
      <c r="Q18641">
        <v>8.1</v>
      </c>
    </row>
    <row r="18642" spans="1:17" hidden="1" x14ac:dyDescent="0.3">
      <c r="A18642" t="s">
        <v>71964</v>
      </c>
      <c r="B18642" t="s">
        <v>71965</v>
      </c>
      <c r="C18642" s="1" t="str">
        <f t="shared" si="2724"/>
        <v>21:0805</v>
      </c>
      <c r="D18642" s="1" t="str">
        <f t="shared" si="2723"/>
        <v>21:0228</v>
      </c>
      <c r="E18642" t="s">
        <v>71966</v>
      </c>
      <c r="F18642" t="s">
        <v>71967</v>
      </c>
      <c r="H18642">
        <v>46.208647300000003</v>
      </c>
      <c r="I18642">
        <v>-67.533459100000002</v>
      </c>
      <c r="J18642" s="1" t="str">
        <f t="shared" si="2725"/>
        <v>Fluid (stream)</v>
      </c>
      <c r="K18642" s="1" t="str">
        <f t="shared" si="2726"/>
        <v>Untreated Water</v>
      </c>
      <c r="L18642">
        <v>56</v>
      </c>
      <c r="M18642" t="s">
        <v>11416</v>
      </c>
      <c r="N18642">
        <v>244</v>
      </c>
      <c r="O18642">
        <v>1.6</v>
      </c>
      <c r="P18642">
        <v>40</v>
      </c>
      <c r="Q18642">
        <v>8.1</v>
      </c>
    </row>
    <row r="18643" spans="1:17" hidden="1" x14ac:dyDescent="0.3">
      <c r="A18643" t="s">
        <v>71968</v>
      </c>
      <c r="B18643" t="s">
        <v>71969</v>
      </c>
      <c r="C18643" s="1" t="str">
        <f t="shared" si="2724"/>
        <v>21:0805</v>
      </c>
      <c r="D18643" s="1" t="str">
        <f t="shared" si="2723"/>
        <v>21:0228</v>
      </c>
      <c r="E18643" t="s">
        <v>71970</v>
      </c>
      <c r="F18643" t="s">
        <v>71971</v>
      </c>
      <c r="H18643">
        <v>46.2148568</v>
      </c>
      <c r="I18643">
        <v>-67.525722299999998</v>
      </c>
      <c r="J18643" s="1" t="str">
        <f t="shared" si="2725"/>
        <v>Fluid (stream)</v>
      </c>
      <c r="K18643" s="1" t="str">
        <f t="shared" si="2726"/>
        <v>Untreated Water</v>
      </c>
      <c r="L18643">
        <v>56</v>
      </c>
      <c r="M18643" t="s">
        <v>11421</v>
      </c>
      <c r="N18643">
        <v>245</v>
      </c>
    </row>
    <row r="18644" spans="1:17" hidden="1" x14ac:dyDescent="0.3">
      <c r="A18644" t="s">
        <v>71972</v>
      </c>
      <c r="B18644" t="s">
        <v>71973</v>
      </c>
      <c r="C18644" s="1" t="str">
        <f t="shared" si="2724"/>
        <v>21:0805</v>
      </c>
      <c r="D18644" s="1" t="str">
        <f t="shared" si="2723"/>
        <v>21:0228</v>
      </c>
      <c r="E18644" t="s">
        <v>71974</v>
      </c>
      <c r="F18644" t="s">
        <v>71975</v>
      </c>
      <c r="H18644">
        <v>46.222945699999997</v>
      </c>
      <c r="I18644">
        <v>-67.524857400000002</v>
      </c>
      <c r="J18644" s="1" t="str">
        <f t="shared" si="2725"/>
        <v>Fluid (stream)</v>
      </c>
      <c r="K18644" s="1" t="str">
        <f t="shared" si="2726"/>
        <v>Untreated Water</v>
      </c>
      <c r="L18644">
        <v>56</v>
      </c>
      <c r="M18644" t="s">
        <v>11426</v>
      </c>
      <c r="N18644">
        <v>246</v>
      </c>
    </row>
    <row r="18645" spans="1:17" hidden="1" x14ac:dyDescent="0.3">
      <c r="A18645" t="s">
        <v>71976</v>
      </c>
      <c r="B18645" t="s">
        <v>71977</v>
      </c>
      <c r="C18645" s="1" t="str">
        <f t="shared" si="2724"/>
        <v>21:0805</v>
      </c>
      <c r="D18645" s="1" t="str">
        <f t="shared" si="2723"/>
        <v>21:0228</v>
      </c>
      <c r="E18645" t="s">
        <v>71978</v>
      </c>
      <c r="F18645" t="s">
        <v>71979</v>
      </c>
      <c r="H18645">
        <v>46.239146400000003</v>
      </c>
      <c r="I18645">
        <v>-67.541751899999994</v>
      </c>
      <c r="J18645" s="1" t="str">
        <f t="shared" si="2725"/>
        <v>Fluid (stream)</v>
      </c>
      <c r="K18645" s="1" t="str">
        <f t="shared" si="2726"/>
        <v>Untreated Water</v>
      </c>
      <c r="L18645">
        <v>56</v>
      </c>
      <c r="M18645" t="s">
        <v>11431</v>
      </c>
      <c r="N18645">
        <v>247</v>
      </c>
      <c r="O18645">
        <v>0.75</v>
      </c>
      <c r="P18645">
        <v>40</v>
      </c>
      <c r="Q18645">
        <v>8.1999999999999993</v>
      </c>
    </row>
    <row r="18646" spans="1:17" hidden="1" x14ac:dyDescent="0.3">
      <c r="A18646" t="s">
        <v>71980</v>
      </c>
      <c r="B18646" t="s">
        <v>71981</v>
      </c>
      <c r="C18646" s="1" t="str">
        <f t="shared" si="2724"/>
        <v>21:0805</v>
      </c>
      <c r="D18646" s="1" t="str">
        <f t="shared" si="2723"/>
        <v>21:0228</v>
      </c>
      <c r="E18646" t="s">
        <v>71978</v>
      </c>
      <c r="F18646" t="s">
        <v>71982</v>
      </c>
      <c r="H18646">
        <v>46.239146400000003</v>
      </c>
      <c r="I18646">
        <v>-67.541751899999994</v>
      </c>
      <c r="J18646" s="1" t="str">
        <f t="shared" si="2725"/>
        <v>Fluid (stream)</v>
      </c>
      <c r="K18646" s="1" t="str">
        <f t="shared" si="2726"/>
        <v>Untreated Water</v>
      </c>
      <c r="L18646">
        <v>56</v>
      </c>
      <c r="M18646" t="s">
        <v>11435</v>
      </c>
      <c r="N18646">
        <v>248</v>
      </c>
      <c r="O18646">
        <v>0.25</v>
      </c>
      <c r="P18646">
        <v>40</v>
      </c>
      <c r="Q18646">
        <v>8.3000000000000007</v>
      </c>
    </row>
    <row r="18647" spans="1:17" hidden="1" x14ac:dyDescent="0.3">
      <c r="A18647" t="s">
        <v>71983</v>
      </c>
      <c r="B18647" t="s">
        <v>71984</v>
      </c>
      <c r="C18647" s="1" t="str">
        <f t="shared" si="2724"/>
        <v>21:0805</v>
      </c>
      <c r="D18647" s="1" t="str">
        <f t="shared" si="2723"/>
        <v>21:0228</v>
      </c>
      <c r="E18647" t="s">
        <v>71985</v>
      </c>
      <c r="F18647" t="s">
        <v>71986</v>
      </c>
      <c r="H18647">
        <v>46.231151099999998</v>
      </c>
      <c r="I18647">
        <v>-67.5281521</v>
      </c>
      <c r="J18647" s="1" t="str">
        <f t="shared" si="2725"/>
        <v>Fluid (stream)</v>
      </c>
      <c r="K18647" s="1" t="str">
        <f t="shared" si="2726"/>
        <v>Untreated Water</v>
      </c>
      <c r="L18647">
        <v>56</v>
      </c>
      <c r="M18647" t="s">
        <v>11440</v>
      </c>
      <c r="N18647">
        <v>249</v>
      </c>
      <c r="O18647">
        <v>0.7</v>
      </c>
      <c r="P18647">
        <v>40</v>
      </c>
      <c r="Q18647">
        <v>8.1</v>
      </c>
    </row>
    <row r="18648" spans="1:17" hidden="1" x14ac:dyDescent="0.3">
      <c r="A18648" t="s">
        <v>71987</v>
      </c>
      <c r="B18648" t="s">
        <v>71988</v>
      </c>
      <c r="C18648" s="1" t="str">
        <f t="shared" si="2724"/>
        <v>21:0805</v>
      </c>
      <c r="D18648" s="1" t="str">
        <f t="shared" ref="D18648:D18711" si="2727">HYPERLINK("http://geochem.nrcan.gc.ca/cdogs/content/svy/svy210228_e.htm", "21:0228")</f>
        <v>21:0228</v>
      </c>
      <c r="E18648" t="s">
        <v>71989</v>
      </c>
      <c r="F18648" t="s">
        <v>71990</v>
      </c>
      <c r="H18648">
        <v>46.2213505</v>
      </c>
      <c r="I18648">
        <v>-67.514955</v>
      </c>
      <c r="J18648" s="1" t="str">
        <f t="shared" si="2725"/>
        <v>Fluid (stream)</v>
      </c>
      <c r="K18648" s="1" t="str">
        <f t="shared" si="2726"/>
        <v>Untreated Water</v>
      </c>
      <c r="L18648">
        <v>56</v>
      </c>
      <c r="M18648" t="s">
        <v>11445</v>
      </c>
      <c r="N18648">
        <v>250</v>
      </c>
      <c r="O18648">
        <v>0.56999999999999995</v>
      </c>
      <c r="P18648">
        <v>30</v>
      </c>
      <c r="Q18648">
        <v>8.1999999999999993</v>
      </c>
    </row>
    <row r="18649" spans="1:17" hidden="1" x14ac:dyDescent="0.3">
      <c r="A18649" t="s">
        <v>71991</v>
      </c>
      <c r="B18649" t="s">
        <v>71992</v>
      </c>
      <c r="C18649" s="1" t="str">
        <f t="shared" si="2724"/>
        <v>21:0805</v>
      </c>
      <c r="D18649" s="1" t="str">
        <f t="shared" si="2727"/>
        <v>21:0228</v>
      </c>
      <c r="E18649" t="s">
        <v>71993</v>
      </c>
      <c r="F18649" t="s">
        <v>71994</v>
      </c>
      <c r="H18649">
        <v>46.232449000000003</v>
      </c>
      <c r="I18649">
        <v>-67.517158600000002</v>
      </c>
      <c r="J18649" s="1" t="str">
        <f t="shared" si="2725"/>
        <v>Fluid (stream)</v>
      </c>
      <c r="K18649" s="1" t="str">
        <f t="shared" si="2726"/>
        <v>Untreated Water</v>
      </c>
      <c r="L18649">
        <v>56</v>
      </c>
      <c r="M18649" t="s">
        <v>11450</v>
      </c>
      <c r="N18649">
        <v>251</v>
      </c>
      <c r="O18649">
        <v>2.5000000000000001E-2</v>
      </c>
      <c r="P18649">
        <v>40</v>
      </c>
      <c r="Q18649">
        <v>7.6</v>
      </c>
    </row>
    <row r="18650" spans="1:17" hidden="1" x14ac:dyDescent="0.3">
      <c r="A18650" t="s">
        <v>71995</v>
      </c>
      <c r="B18650" t="s">
        <v>71996</v>
      </c>
      <c r="C18650" s="1" t="str">
        <f t="shared" si="2724"/>
        <v>21:0805</v>
      </c>
      <c r="D18650" s="1" t="str">
        <f t="shared" si="2727"/>
        <v>21:0228</v>
      </c>
      <c r="E18650" t="s">
        <v>71997</v>
      </c>
      <c r="F18650" t="s">
        <v>71998</v>
      </c>
      <c r="H18650">
        <v>46.249248199999997</v>
      </c>
      <c r="I18650">
        <v>-67.518950099999998</v>
      </c>
      <c r="J18650" s="1" t="str">
        <f t="shared" si="2725"/>
        <v>Fluid (stream)</v>
      </c>
      <c r="K18650" s="1" t="str">
        <f t="shared" si="2726"/>
        <v>Untreated Water</v>
      </c>
      <c r="L18650">
        <v>56</v>
      </c>
      <c r="M18650" t="s">
        <v>11460</v>
      </c>
      <c r="N18650">
        <v>252</v>
      </c>
    </row>
    <row r="18651" spans="1:17" hidden="1" x14ac:dyDescent="0.3">
      <c r="A18651" t="s">
        <v>71999</v>
      </c>
      <c r="B18651" t="s">
        <v>72000</v>
      </c>
      <c r="C18651" s="1" t="str">
        <f t="shared" si="2724"/>
        <v>21:0805</v>
      </c>
      <c r="D18651" s="1" t="str">
        <f t="shared" si="2727"/>
        <v>21:0228</v>
      </c>
      <c r="E18651" t="s">
        <v>72001</v>
      </c>
      <c r="F18651" t="s">
        <v>72002</v>
      </c>
      <c r="H18651">
        <v>46.241549200000001</v>
      </c>
      <c r="I18651">
        <v>-67.5027489</v>
      </c>
      <c r="J18651" s="1" t="str">
        <f t="shared" si="2725"/>
        <v>Fluid (stream)</v>
      </c>
      <c r="K18651" s="1" t="str">
        <f t="shared" si="2726"/>
        <v>Untreated Water</v>
      </c>
      <c r="L18651">
        <v>56</v>
      </c>
      <c r="M18651" t="s">
        <v>11465</v>
      </c>
      <c r="N18651">
        <v>253</v>
      </c>
      <c r="O18651">
        <v>0.65</v>
      </c>
      <c r="P18651">
        <v>50</v>
      </c>
      <c r="Q18651">
        <v>8.1</v>
      </c>
    </row>
    <row r="18652" spans="1:17" hidden="1" x14ac:dyDescent="0.3">
      <c r="A18652" t="s">
        <v>72003</v>
      </c>
      <c r="B18652" t="s">
        <v>72004</v>
      </c>
      <c r="C18652" s="1" t="str">
        <f t="shared" si="2724"/>
        <v>21:0805</v>
      </c>
      <c r="D18652" s="1" t="str">
        <f t="shared" si="2727"/>
        <v>21:0228</v>
      </c>
      <c r="E18652" t="s">
        <v>72005</v>
      </c>
      <c r="F18652" t="s">
        <v>72006</v>
      </c>
      <c r="H18652">
        <v>46.208251199999999</v>
      </c>
      <c r="I18652">
        <v>-67.511859900000005</v>
      </c>
      <c r="J18652" s="1" t="str">
        <f t="shared" si="2725"/>
        <v>Fluid (stream)</v>
      </c>
      <c r="K18652" s="1" t="str">
        <f t="shared" si="2726"/>
        <v>Untreated Water</v>
      </c>
      <c r="L18652">
        <v>56</v>
      </c>
      <c r="M18652" t="s">
        <v>11470</v>
      </c>
      <c r="N18652">
        <v>254</v>
      </c>
      <c r="O18652">
        <v>0.41</v>
      </c>
      <c r="P18652">
        <v>40</v>
      </c>
      <c r="Q18652">
        <v>8.1</v>
      </c>
    </row>
    <row r="18653" spans="1:17" hidden="1" x14ac:dyDescent="0.3">
      <c r="A18653" t="s">
        <v>72007</v>
      </c>
      <c r="B18653" t="s">
        <v>72008</v>
      </c>
      <c r="C18653" s="1" t="str">
        <f t="shared" si="2724"/>
        <v>21:0805</v>
      </c>
      <c r="D18653" s="1" t="str">
        <f t="shared" si="2727"/>
        <v>21:0228</v>
      </c>
      <c r="E18653" t="s">
        <v>72009</v>
      </c>
      <c r="F18653" t="s">
        <v>72010</v>
      </c>
      <c r="H18653">
        <v>46.193951200000001</v>
      </c>
      <c r="I18653">
        <v>-67.520255199999994</v>
      </c>
      <c r="J18653" s="1" t="str">
        <f t="shared" si="2725"/>
        <v>Fluid (stream)</v>
      </c>
      <c r="K18653" s="1" t="str">
        <f t="shared" si="2726"/>
        <v>Untreated Water</v>
      </c>
      <c r="L18653">
        <v>56</v>
      </c>
      <c r="M18653" t="s">
        <v>11475</v>
      </c>
      <c r="N18653">
        <v>255</v>
      </c>
      <c r="O18653">
        <v>2.5000000000000001E-2</v>
      </c>
      <c r="P18653">
        <v>30</v>
      </c>
      <c r="Q18653">
        <v>8.1</v>
      </c>
    </row>
    <row r="18654" spans="1:17" hidden="1" x14ac:dyDescent="0.3">
      <c r="A18654" t="s">
        <v>72011</v>
      </c>
      <c r="B18654" t="s">
        <v>72012</v>
      </c>
      <c r="C18654" s="1" t="str">
        <f t="shared" si="2724"/>
        <v>21:0805</v>
      </c>
      <c r="D18654" s="1" t="str">
        <f t="shared" si="2727"/>
        <v>21:0228</v>
      </c>
      <c r="E18654" t="s">
        <v>72013</v>
      </c>
      <c r="F18654" t="s">
        <v>72014</v>
      </c>
      <c r="H18654">
        <v>46.190846999999998</v>
      </c>
      <c r="I18654">
        <v>-67.502351200000007</v>
      </c>
      <c r="J18654" s="1" t="str">
        <f t="shared" si="2725"/>
        <v>Fluid (stream)</v>
      </c>
      <c r="K18654" s="1" t="str">
        <f t="shared" si="2726"/>
        <v>Untreated Water</v>
      </c>
      <c r="L18654">
        <v>56</v>
      </c>
      <c r="M18654" t="s">
        <v>11480</v>
      </c>
      <c r="N18654">
        <v>256</v>
      </c>
      <c r="O18654">
        <v>2.5000000000000001E-2</v>
      </c>
      <c r="P18654">
        <v>30</v>
      </c>
      <c r="Q18654">
        <v>7.8</v>
      </c>
    </row>
    <row r="18655" spans="1:17" hidden="1" x14ac:dyDescent="0.3">
      <c r="A18655" t="s">
        <v>72015</v>
      </c>
      <c r="B18655" t="s">
        <v>72016</v>
      </c>
      <c r="C18655" s="1" t="str">
        <f t="shared" ref="C18655:C18718" si="2728">HYPERLINK("http://geochem.nrcan.gc.ca/cdogs/content/bdl/bdl210805_e.htm", "21:0805")</f>
        <v>21:0805</v>
      </c>
      <c r="D18655" s="1" t="str">
        <f t="shared" si="2727"/>
        <v>21:0228</v>
      </c>
      <c r="E18655" t="s">
        <v>72017</v>
      </c>
      <c r="F18655" t="s">
        <v>72018</v>
      </c>
      <c r="H18655">
        <v>46.171853300000002</v>
      </c>
      <c r="I18655">
        <v>-67.509655199999997</v>
      </c>
      <c r="J18655" s="1" t="str">
        <f t="shared" si="2725"/>
        <v>Fluid (stream)</v>
      </c>
      <c r="K18655" s="1" t="str">
        <f t="shared" si="2726"/>
        <v>Untreated Water</v>
      </c>
      <c r="L18655">
        <v>56</v>
      </c>
      <c r="M18655" t="s">
        <v>12548</v>
      </c>
      <c r="N18655">
        <v>257</v>
      </c>
      <c r="O18655">
        <v>2.5000000000000001E-2</v>
      </c>
      <c r="P18655">
        <v>40</v>
      </c>
      <c r="Q18655">
        <v>7.5</v>
      </c>
    </row>
    <row r="18656" spans="1:17" hidden="1" x14ac:dyDescent="0.3">
      <c r="A18656" t="s">
        <v>72019</v>
      </c>
      <c r="B18656" t="s">
        <v>72020</v>
      </c>
      <c r="C18656" s="1" t="str">
        <f t="shared" si="2728"/>
        <v>21:0805</v>
      </c>
      <c r="D18656" s="1" t="str">
        <f t="shared" si="2727"/>
        <v>21:0228</v>
      </c>
      <c r="E18656" t="s">
        <v>72021</v>
      </c>
      <c r="F18656" t="s">
        <v>72022</v>
      </c>
      <c r="H18656">
        <v>46.1919471</v>
      </c>
      <c r="I18656">
        <v>-67.531648500000003</v>
      </c>
      <c r="J18656" s="1" t="str">
        <f t="shared" si="2725"/>
        <v>Fluid (stream)</v>
      </c>
      <c r="K18656" s="1" t="str">
        <f t="shared" si="2726"/>
        <v>Untreated Water</v>
      </c>
      <c r="L18656">
        <v>57</v>
      </c>
      <c r="M18656" t="s">
        <v>11392</v>
      </c>
      <c r="N18656">
        <v>258</v>
      </c>
      <c r="O18656">
        <v>2.5000000000000001E-2</v>
      </c>
      <c r="P18656">
        <v>70</v>
      </c>
      <c r="Q18656">
        <v>7.8</v>
      </c>
    </row>
    <row r="18657" spans="1:17" hidden="1" x14ac:dyDescent="0.3">
      <c r="A18657" t="s">
        <v>72023</v>
      </c>
      <c r="B18657" t="s">
        <v>72024</v>
      </c>
      <c r="C18657" s="1" t="str">
        <f t="shared" si="2728"/>
        <v>21:0805</v>
      </c>
      <c r="D18657" s="1" t="str">
        <f t="shared" si="2727"/>
        <v>21:0228</v>
      </c>
      <c r="E18657" t="s">
        <v>72025</v>
      </c>
      <c r="F18657" t="s">
        <v>72026</v>
      </c>
      <c r="H18657">
        <v>46.183848900000001</v>
      </c>
      <c r="I18657">
        <v>-67.544458899999995</v>
      </c>
      <c r="J18657" s="1" t="str">
        <f t="shared" si="2725"/>
        <v>Fluid (stream)</v>
      </c>
      <c r="K18657" s="1" t="str">
        <f t="shared" si="2726"/>
        <v>Untreated Water</v>
      </c>
      <c r="L18657">
        <v>57</v>
      </c>
      <c r="M18657" t="s">
        <v>11397</v>
      </c>
      <c r="N18657">
        <v>259</v>
      </c>
      <c r="O18657">
        <v>0.06</v>
      </c>
      <c r="P18657">
        <v>60</v>
      </c>
      <c r="Q18657">
        <v>7.9</v>
      </c>
    </row>
    <row r="18658" spans="1:17" hidden="1" x14ac:dyDescent="0.3">
      <c r="A18658" t="s">
        <v>72027</v>
      </c>
      <c r="B18658" t="s">
        <v>72028</v>
      </c>
      <c r="C18658" s="1" t="str">
        <f t="shared" si="2728"/>
        <v>21:0805</v>
      </c>
      <c r="D18658" s="1" t="str">
        <f t="shared" si="2727"/>
        <v>21:0228</v>
      </c>
      <c r="E18658" t="s">
        <v>72029</v>
      </c>
      <c r="F18658" t="s">
        <v>72030</v>
      </c>
      <c r="H18658">
        <v>46.169948400000003</v>
      </c>
      <c r="I18658">
        <v>-67.533555500000006</v>
      </c>
      <c r="J18658" s="1" t="str">
        <f t="shared" si="2725"/>
        <v>Fluid (stream)</v>
      </c>
      <c r="K18658" s="1" t="str">
        <f t="shared" si="2726"/>
        <v>Untreated Water</v>
      </c>
      <c r="L18658">
        <v>57</v>
      </c>
      <c r="M18658" t="s">
        <v>11402</v>
      </c>
      <c r="N18658">
        <v>260</v>
      </c>
      <c r="O18658">
        <v>0.09</v>
      </c>
      <c r="P18658">
        <v>50</v>
      </c>
      <c r="Q18658">
        <v>8</v>
      </c>
    </row>
    <row r="18659" spans="1:17" hidden="1" x14ac:dyDescent="0.3">
      <c r="A18659" t="s">
        <v>72031</v>
      </c>
      <c r="B18659" t="s">
        <v>72032</v>
      </c>
      <c r="C18659" s="1" t="str">
        <f t="shared" si="2728"/>
        <v>21:0805</v>
      </c>
      <c r="D18659" s="1" t="str">
        <f t="shared" si="2727"/>
        <v>21:0228</v>
      </c>
      <c r="E18659" t="s">
        <v>72033</v>
      </c>
      <c r="F18659" t="s">
        <v>72034</v>
      </c>
      <c r="H18659">
        <v>46.1719528</v>
      </c>
      <c r="I18659">
        <v>-67.530548499999995</v>
      </c>
      <c r="J18659" s="1" t="str">
        <f t="shared" si="2725"/>
        <v>Fluid (stream)</v>
      </c>
      <c r="K18659" s="1" t="str">
        <f t="shared" si="2726"/>
        <v>Untreated Water</v>
      </c>
      <c r="L18659">
        <v>57</v>
      </c>
      <c r="M18659" t="s">
        <v>11411</v>
      </c>
      <c r="N18659">
        <v>261</v>
      </c>
      <c r="O18659">
        <v>2.5000000000000001E-2</v>
      </c>
      <c r="P18659">
        <v>50</v>
      </c>
      <c r="Q18659">
        <v>7.8</v>
      </c>
    </row>
    <row r="18660" spans="1:17" hidden="1" x14ac:dyDescent="0.3">
      <c r="A18660" t="s">
        <v>72035</v>
      </c>
      <c r="B18660" t="s">
        <v>72036</v>
      </c>
      <c r="C18660" s="1" t="str">
        <f t="shared" si="2728"/>
        <v>21:0805</v>
      </c>
      <c r="D18660" s="1" t="str">
        <f t="shared" si="2727"/>
        <v>21:0228</v>
      </c>
      <c r="E18660" t="s">
        <v>72037</v>
      </c>
      <c r="F18660" t="s">
        <v>72038</v>
      </c>
      <c r="H18660">
        <v>46.175248199999999</v>
      </c>
      <c r="I18660">
        <v>-67.559649500000006</v>
      </c>
      <c r="J18660" s="1" t="str">
        <f t="shared" si="2725"/>
        <v>Fluid (stream)</v>
      </c>
      <c r="K18660" s="1" t="str">
        <f t="shared" si="2726"/>
        <v>Untreated Water</v>
      </c>
      <c r="L18660">
        <v>57</v>
      </c>
      <c r="M18660" t="s">
        <v>11416</v>
      </c>
      <c r="N18660">
        <v>262</v>
      </c>
      <c r="O18660">
        <v>2.5000000000000001E-2</v>
      </c>
      <c r="P18660">
        <v>40</v>
      </c>
      <c r="Q18660">
        <v>7.5</v>
      </c>
    </row>
    <row r="18661" spans="1:17" hidden="1" x14ac:dyDescent="0.3">
      <c r="A18661" t="s">
        <v>72039</v>
      </c>
      <c r="B18661" t="s">
        <v>72040</v>
      </c>
      <c r="C18661" s="1" t="str">
        <f t="shared" si="2728"/>
        <v>21:0805</v>
      </c>
      <c r="D18661" s="1" t="str">
        <f t="shared" si="2727"/>
        <v>21:0228</v>
      </c>
      <c r="E18661" t="s">
        <v>72041</v>
      </c>
      <c r="F18661" t="s">
        <v>72042</v>
      </c>
      <c r="H18661">
        <v>46.1690495</v>
      </c>
      <c r="I18661">
        <v>-67.560549699999996</v>
      </c>
      <c r="J18661" s="1" t="str">
        <f t="shared" si="2725"/>
        <v>Fluid (stream)</v>
      </c>
      <c r="K18661" s="1" t="str">
        <f t="shared" si="2726"/>
        <v>Untreated Water</v>
      </c>
      <c r="L18661">
        <v>57</v>
      </c>
      <c r="M18661" t="s">
        <v>11421</v>
      </c>
      <c r="N18661">
        <v>263</v>
      </c>
      <c r="O18661">
        <v>2.5000000000000001E-2</v>
      </c>
      <c r="P18661">
        <v>50</v>
      </c>
      <c r="Q18661">
        <v>7.5</v>
      </c>
    </row>
    <row r="18662" spans="1:17" hidden="1" x14ac:dyDescent="0.3">
      <c r="A18662" t="s">
        <v>72043</v>
      </c>
      <c r="B18662" t="s">
        <v>72044</v>
      </c>
      <c r="C18662" s="1" t="str">
        <f t="shared" si="2728"/>
        <v>21:0805</v>
      </c>
      <c r="D18662" s="1" t="str">
        <f t="shared" si="2727"/>
        <v>21:0228</v>
      </c>
      <c r="E18662" t="s">
        <v>72045</v>
      </c>
      <c r="F18662" t="s">
        <v>72046</v>
      </c>
      <c r="H18662">
        <v>46.1511481</v>
      </c>
      <c r="I18662">
        <v>-67.521752599999999</v>
      </c>
      <c r="J18662" s="1" t="str">
        <f t="shared" si="2725"/>
        <v>Fluid (stream)</v>
      </c>
      <c r="K18662" s="1" t="str">
        <f t="shared" si="2726"/>
        <v>Untreated Water</v>
      </c>
      <c r="L18662">
        <v>57</v>
      </c>
      <c r="M18662" t="s">
        <v>11426</v>
      </c>
      <c r="N18662">
        <v>264</v>
      </c>
      <c r="O18662">
        <v>2.5000000000000001E-2</v>
      </c>
      <c r="P18662">
        <v>50</v>
      </c>
      <c r="Q18662">
        <v>7.6</v>
      </c>
    </row>
    <row r="18663" spans="1:17" hidden="1" x14ac:dyDescent="0.3">
      <c r="A18663" t="s">
        <v>72047</v>
      </c>
      <c r="B18663" t="s">
        <v>72048</v>
      </c>
      <c r="C18663" s="1" t="str">
        <f t="shared" si="2728"/>
        <v>21:0805</v>
      </c>
      <c r="D18663" s="1" t="str">
        <f t="shared" si="2727"/>
        <v>21:0228</v>
      </c>
      <c r="E18663" t="s">
        <v>72049</v>
      </c>
      <c r="F18663" t="s">
        <v>72050</v>
      </c>
      <c r="H18663">
        <v>46.147345899999998</v>
      </c>
      <c r="I18663">
        <v>-67.557360500000001</v>
      </c>
      <c r="J18663" s="1" t="str">
        <f t="shared" si="2725"/>
        <v>Fluid (stream)</v>
      </c>
      <c r="K18663" s="1" t="str">
        <f t="shared" si="2726"/>
        <v>Untreated Water</v>
      </c>
      <c r="L18663">
        <v>57</v>
      </c>
      <c r="M18663" t="s">
        <v>11440</v>
      </c>
      <c r="N18663">
        <v>265</v>
      </c>
      <c r="O18663">
        <v>2.5000000000000001E-2</v>
      </c>
      <c r="P18663">
        <v>50</v>
      </c>
      <c r="Q18663">
        <v>8</v>
      </c>
    </row>
    <row r="18664" spans="1:17" hidden="1" x14ac:dyDescent="0.3">
      <c r="A18664" t="s">
        <v>72051</v>
      </c>
      <c r="B18664" t="s">
        <v>72052</v>
      </c>
      <c r="C18664" s="1" t="str">
        <f t="shared" si="2728"/>
        <v>21:0805</v>
      </c>
      <c r="D18664" s="1" t="str">
        <f t="shared" si="2727"/>
        <v>21:0228</v>
      </c>
      <c r="E18664" t="s">
        <v>72053</v>
      </c>
      <c r="F18664" t="s">
        <v>72054</v>
      </c>
      <c r="H18664">
        <v>46.139950800000001</v>
      </c>
      <c r="I18664">
        <v>-67.537058200000004</v>
      </c>
      <c r="J18664" s="1" t="str">
        <f t="shared" si="2725"/>
        <v>Fluid (stream)</v>
      </c>
      <c r="K18664" s="1" t="str">
        <f t="shared" si="2726"/>
        <v>Untreated Water</v>
      </c>
      <c r="L18664">
        <v>57</v>
      </c>
      <c r="M18664" t="s">
        <v>11445</v>
      </c>
      <c r="N18664">
        <v>266</v>
      </c>
      <c r="O18664">
        <v>2.5000000000000001E-2</v>
      </c>
      <c r="P18664">
        <v>40</v>
      </c>
      <c r="Q18664">
        <v>7.9</v>
      </c>
    </row>
    <row r="18665" spans="1:17" hidden="1" x14ac:dyDescent="0.3">
      <c r="A18665" t="s">
        <v>72055</v>
      </c>
      <c r="B18665" t="s">
        <v>72056</v>
      </c>
      <c r="C18665" s="1" t="str">
        <f t="shared" si="2728"/>
        <v>21:0805</v>
      </c>
      <c r="D18665" s="1" t="str">
        <f t="shared" si="2727"/>
        <v>21:0228</v>
      </c>
      <c r="E18665" t="s">
        <v>72057</v>
      </c>
      <c r="F18665" t="s">
        <v>72058</v>
      </c>
      <c r="H18665">
        <v>46.1318476</v>
      </c>
      <c r="I18665">
        <v>-67.502760600000002</v>
      </c>
      <c r="J18665" s="1" t="str">
        <f t="shared" si="2725"/>
        <v>Fluid (stream)</v>
      </c>
      <c r="K18665" s="1" t="str">
        <f t="shared" si="2726"/>
        <v>Untreated Water</v>
      </c>
      <c r="L18665">
        <v>57</v>
      </c>
      <c r="M18665" t="s">
        <v>11450</v>
      </c>
      <c r="N18665">
        <v>267</v>
      </c>
    </row>
    <row r="18666" spans="1:17" hidden="1" x14ac:dyDescent="0.3">
      <c r="A18666" t="s">
        <v>72059</v>
      </c>
      <c r="B18666" t="s">
        <v>72060</v>
      </c>
      <c r="C18666" s="1" t="str">
        <f t="shared" si="2728"/>
        <v>21:0805</v>
      </c>
      <c r="D18666" s="1" t="str">
        <f t="shared" si="2727"/>
        <v>21:0228</v>
      </c>
      <c r="E18666" t="s">
        <v>72061</v>
      </c>
      <c r="F18666" t="s">
        <v>72062</v>
      </c>
      <c r="H18666">
        <v>46.1254542</v>
      </c>
      <c r="I18666">
        <v>-67.533054199999995</v>
      </c>
      <c r="J18666" s="1" t="str">
        <f t="shared" si="2725"/>
        <v>Fluid (stream)</v>
      </c>
      <c r="K18666" s="1" t="str">
        <f t="shared" si="2726"/>
        <v>Untreated Water</v>
      </c>
      <c r="L18666">
        <v>57</v>
      </c>
      <c r="M18666" t="s">
        <v>11460</v>
      </c>
      <c r="N18666">
        <v>268</v>
      </c>
      <c r="O18666">
        <v>2.5000000000000001E-2</v>
      </c>
      <c r="P18666">
        <v>40</v>
      </c>
      <c r="Q18666">
        <v>7.5</v>
      </c>
    </row>
    <row r="18667" spans="1:17" hidden="1" x14ac:dyDescent="0.3">
      <c r="A18667" t="s">
        <v>72063</v>
      </c>
      <c r="B18667" t="s">
        <v>72064</v>
      </c>
      <c r="C18667" s="1" t="str">
        <f t="shared" si="2728"/>
        <v>21:0805</v>
      </c>
      <c r="D18667" s="1" t="str">
        <f t="shared" si="2727"/>
        <v>21:0228</v>
      </c>
      <c r="E18667" t="s">
        <v>72065</v>
      </c>
      <c r="F18667" t="s">
        <v>72066</v>
      </c>
      <c r="H18667">
        <v>46.125448300000002</v>
      </c>
      <c r="I18667">
        <v>-67.558061800000004</v>
      </c>
      <c r="J18667" s="1" t="str">
        <f t="shared" si="2725"/>
        <v>Fluid (stream)</v>
      </c>
      <c r="K18667" s="1" t="str">
        <f t="shared" si="2726"/>
        <v>Untreated Water</v>
      </c>
      <c r="L18667">
        <v>57</v>
      </c>
      <c r="M18667" t="s">
        <v>11465</v>
      </c>
      <c r="N18667">
        <v>269</v>
      </c>
    </row>
    <row r="18668" spans="1:17" hidden="1" x14ac:dyDescent="0.3">
      <c r="A18668" t="s">
        <v>72067</v>
      </c>
      <c r="B18668" t="s">
        <v>72068</v>
      </c>
      <c r="C18668" s="1" t="str">
        <f t="shared" si="2728"/>
        <v>21:0805</v>
      </c>
      <c r="D18668" s="1" t="str">
        <f t="shared" si="2727"/>
        <v>21:0228</v>
      </c>
      <c r="E18668" t="s">
        <v>72069</v>
      </c>
      <c r="F18668" t="s">
        <v>72070</v>
      </c>
      <c r="H18668">
        <v>46.1047467</v>
      </c>
      <c r="I18668">
        <v>-67.509550000000004</v>
      </c>
      <c r="J18668" s="1" t="str">
        <f t="shared" si="2725"/>
        <v>Fluid (stream)</v>
      </c>
      <c r="K18668" s="1" t="str">
        <f t="shared" si="2726"/>
        <v>Untreated Water</v>
      </c>
      <c r="L18668">
        <v>57</v>
      </c>
      <c r="M18668" t="s">
        <v>11431</v>
      </c>
      <c r="N18668">
        <v>270</v>
      </c>
      <c r="O18668">
        <v>2.5000000000000001E-2</v>
      </c>
      <c r="P18668">
        <v>100</v>
      </c>
      <c r="Q18668">
        <v>7.3</v>
      </c>
    </row>
    <row r="18669" spans="1:17" hidden="1" x14ac:dyDescent="0.3">
      <c r="A18669" t="s">
        <v>72071</v>
      </c>
      <c r="B18669" t="s">
        <v>72072</v>
      </c>
      <c r="C18669" s="1" t="str">
        <f t="shared" si="2728"/>
        <v>21:0805</v>
      </c>
      <c r="D18669" s="1" t="str">
        <f t="shared" si="2727"/>
        <v>21:0228</v>
      </c>
      <c r="E18669" t="s">
        <v>72069</v>
      </c>
      <c r="F18669" t="s">
        <v>72073</v>
      </c>
      <c r="H18669">
        <v>46.1047467</v>
      </c>
      <c r="I18669">
        <v>-67.509550000000004</v>
      </c>
      <c r="J18669" s="1" t="str">
        <f t="shared" si="2725"/>
        <v>Fluid (stream)</v>
      </c>
      <c r="K18669" s="1" t="str">
        <f t="shared" si="2726"/>
        <v>Untreated Water</v>
      </c>
      <c r="L18669">
        <v>57</v>
      </c>
      <c r="M18669" t="s">
        <v>11435</v>
      </c>
      <c r="N18669">
        <v>271</v>
      </c>
      <c r="O18669">
        <v>2.5000000000000001E-2</v>
      </c>
      <c r="P18669">
        <v>100</v>
      </c>
      <c r="Q18669">
        <v>7.3</v>
      </c>
    </row>
    <row r="18670" spans="1:17" hidden="1" x14ac:dyDescent="0.3">
      <c r="A18670" t="s">
        <v>72074</v>
      </c>
      <c r="B18670" t="s">
        <v>72075</v>
      </c>
      <c r="C18670" s="1" t="str">
        <f t="shared" si="2728"/>
        <v>21:0805</v>
      </c>
      <c r="D18670" s="1" t="str">
        <f t="shared" si="2727"/>
        <v>21:0228</v>
      </c>
      <c r="E18670" t="s">
        <v>72076</v>
      </c>
      <c r="F18670" t="s">
        <v>72077</v>
      </c>
      <c r="H18670">
        <v>46.120153700000003</v>
      </c>
      <c r="I18670">
        <v>-67.557151700000006</v>
      </c>
      <c r="J18670" s="1" t="str">
        <f t="shared" si="2725"/>
        <v>Fluid (stream)</v>
      </c>
      <c r="K18670" s="1" t="str">
        <f t="shared" si="2726"/>
        <v>Untreated Water</v>
      </c>
      <c r="L18670">
        <v>57</v>
      </c>
      <c r="M18670" t="s">
        <v>11470</v>
      </c>
      <c r="N18670">
        <v>272</v>
      </c>
      <c r="O18670">
        <v>2.5000000000000001E-2</v>
      </c>
      <c r="P18670">
        <v>70</v>
      </c>
      <c r="Q18670">
        <v>7.7</v>
      </c>
    </row>
    <row r="18671" spans="1:17" hidden="1" x14ac:dyDescent="0.3">
      <c r="A18671" t="s">
        <v>72078</v>
      </c>
      <c r="B18671" t="s">
        <v>72079</v>
      </c>
      <c r="C18671" s="1" t="str">
        <f t="shared" si="2728"/>
        <v>21:0805</v>
      </c>
      <c r="D18671" s="1" t="str">
        <f t="shared" si="2727"/>
        <v>21:0228</v>
      </c>
      <c r="E18671" t="s">
        <v>72080</v>
      </c>
      <c r="F18671" t="s">
        <v>72081</v>
      </c>
      <c r="H18671">
        <v>46.1065513</v>
      </c>
      <c r="I18671">
        <v>-67.546249399999994</v>
      </c>
      <c r="J18671" s="1" t="str">
        <f t="shared" si="2725"/>
        <v>Fluid (stream)</v>
      </c>
      <c r="K18671" s="1" t="str">
        <f t="shared" si="2726"/>
        <v>Untreated Water</v>
      </c>
      <c r="L18671">
        <v>57</v>
      </c>
      <c r="M18671" t="s">
        <v>11475</v>
      </c>
      <c r="N18671">
        <v>273</v>
      </c>
      <c r="O18671">
        <v>0.06</v>
      </c>
      <c r="P18671">
        <v>60</v>
      </c>
      <c r="Q18671">
        <v>7.6</v>
      </c>
    </row>
    <row r="18672" spans="1:17" hidden="1" x14ac:dyDescent="0.3">
      <c r="A18672" t="s">
        <v>72082</v>
      </c>
      <c r="B18672" t="s">
        <v>72083</v>
      </c>
      <c r="C18672" s="1" t="str">
        <f t="shared" si="2728"/>
        <v>21:0805</v>
      </c>
      <c r="D18672" s="1" t="str">
        <f t="shared" si="2727"/>
        <v>21:0228</v>
      </c>
      <c r="E18672" t="s">
        <v>72084</v>
      </c>
      <c r="F18672" t="s">
        <v>72085</v>
      </c>
      <c r="H18672">
        <v>46.0981533</v>
      </c>
      <c r="I18672">
        <v>-67.518150000000006</v>
      </c>
      <c r="J18672" s="1" t="str">
        <f t="shared" si="2725"/>
        <v>Fluid (stream)</v>
      </c>
      <c r="K18672" s="1" t="str">
        <f t="shared" si="2726"/>
        <v>Untreated Water</v>
      </c>
      <c r="L18672">
        <v>57</v>
      </c>
      <c r="M18672" t="s">
        <v>11480</v>
      </c>
      <c r="N18672">
        <v>274</v>
      </c>
      <c r="O18672">
        <v>2.5000000000000001E-2</v>
      </c>
      <c r="P18672">
        <v>60</v>
      </c>
      <c r="Q18672">
        <v>7.5</v>
      </c>
    </row>
    <row r="18673" spans="1:17" hidden="1" x14ac:dyDescent="0.3">
      <c r="A18673" t="s">
        <v>72086</v>
      </c>
      <c r="B18673" t="s">
        <v>72087</v>
      </c>
      <c r="C18673" s="1" t="str">
        <f t="shared" si="2728"/>
        <v>21:0805</v>
      </c>
      <c r="D18673" s="1" t="str">
        <f t="shared" si="2727"/>
        <v>21:0228</v>
      </c>
      <c r="E18673" t="s">
        <v>72088</v>
      </c>
      <c r="F18673" t="s">
        <v>72089</v>
      </c>
      <c r="H18673">
        <v>46.079949200000001</v>
      </c>
      <c r="I18673">
        <v>-67.546456899999995</v>
      </c>
      <c r="J18673" s="1" t="str">
        <f t="shared" si="2725"/>
        <v>Fluid (stream)</v>
      </c>
      <c r="K18673" s="1" t="str">
        <f t="shared" si="2726"/>
        <v>Untreated Water</v>
      </c>
      <c r="L18673">
        <v>57</v>
      </c>
      <c r="M18673" t="s">
        <v>12548</v>
      </c>
      <c r="N18673">
        <v>275</v>
      </c>
      <c r="O18673">
        <v>2.5000000000000001E-2</v>
      </c>
      <c r="P18673">
        <v>50</v>
      </c>
      <c r="Q18673">
        <v>7.5</v>
      </c>
    </row>
    <row r="18674" spans="1:17" hidden="1" x14ac:dyDescent="0.3">
      <c r="A18674" t="s">
        <v>72090</v>
      </c>
      <c r="B18674" t="s">
        <v>72091</v>
      </c>
      <c r="C18674" s="1" t="str">
        <f t="shared" si="2728"/>
        <v>21:0805</v>
      </c>
      <c r="D18674" s="1" t="str">
        <f t="shared" si="2727"/>
        <v>21:0228</v>
      </c>
      <c r="E18674" t="s">
        <v>72092</v>
      </c>
      <c r="F18674" t="s">
        <v>72093</v>
      </c>
      <c r="H18674">
        <v>46.084155199999998</v>
      </c>
      <c r="I18674">
        <v>-67.515860500000002</v>
      </c>
      <c r="J18674" s="1" t="str">
        <f t="shared" si="2725"/>
        <v>Fluid (stream)</v>
      </c>
      <c r="K18674" s="1" t="str">
        <f t="shared" si="2726"/>
        <v>Untreated Water</v>
      </c>
      <c r="L18674">
        <v>58</v>
      </c>
      <c r="M18674" t="s">
        <v>11431</v>
      </c>
      <c r="N18674">
        <v>276</v>
      </c>
      <c r="O18674">
        <v>2.5000000000000001E-2</v>
      </c>
      <c r="P18674">
        <v>70</v>
      </c>
      <c r="Q18674">
        <v>7.1</v>
      </c>
    </row>
    <row r="18675" spans="1:17" hidden="1" x14ac:dyDescent="0.3">
      <c r="A18675" t="s">
        <v>72094</v>
      </c>
      <c r="B18675" t="s">
        <v>72095</v>
      </c>
      <c r="C18675" s="1" t="str">
        <f t="shared" si="2728"/>
        <v>21:0805</v>
      </c>
      <c r="D18675" s="1" t="str">
        <f t="shared" si="2727"/>
        <v>21:0228</v>
      </c>
      <c r="E18675" t="s">
        <v>72092</v>
      </c>
      <c r="F18675" t="s">
        <v>72096</v>
      </c>
      <c r="H18675">
        <v>46.084155199999998</v>
      </c>
      <c r="I18675">
        <v>-67.515860500000002</v>
      </c>
      <c r="J18675" s="1" t="str">
        <f t="shared" si="2725"/>
        <v>Fluid (stream)</v>
      </c>
      <c r="K18675" s="1" t="str">
        <f t="shared" si="2726"/>
        <v>Untreated Water</v>
      </c>
      <c r="L18675">
        <v>58</v>
      </c>
      <c r="M18675" t="s">
        <v>11435</v>
      </c>
      <c r="N18675">
        <v>277</v>
      </c>
      <c r="O18675">
        <v>2.5000000000000001E-2</v>
      </c>
      <c r="P18675">
        <v>60</v>
      </c>
      <c r="Q18675">
        <v>6.6</v>
      </c>
    </row>
    <row r="18676" spans="1:17" hidden="1" x14ac:dyDescent="0.3">
      <c r="A18676" t="s">
        <v>72097</v>
      </c>
      <c r="B18676" t="s">
        <v>72098</v>
      </c>
      <c r="C18676" s="1" t="str">
        <f t="shared" si="2728"/>
        <v>21:0805</v>
      </c>
      <c r="D18676" s="1" t="str">
        <f t="shared" si="2727"/>
        <v>21:0228</v>
      </c>
      <c r="E18676" t="s">
        <v>72099</v>
      </c>
      <c r="F18676" t="s">
        <v>72100</v>
      </c>
      <c r="H18676">
        <v>46.074249399999999</v>
      </c>
      <c r="I18676">
        <v>-67.546955800000006</v>
      </c>
      <c r="J18676" s="1" t="str">
        <f t="shared" si="2725"/>
        <v>Fluid (stream)</v>
      </c>
      <c r="K18676" s="1" t="str">
        <f t="shared" si="2726"/>
        <v>Untreated Water</v>
      </c>
      <c r="L18676">
        <v>58</v>
      </c>
      <c r="M18676" t="s">
        <v>11392</v>
      </c>
      <c r="N18676">
        <v>278</v>
      </c>
      <c r="O18676">
        <v>0.06</v>
      </c>
      <c r="P18676">
        <v>50</v>
      </c>
      <c r="Q18676">
        <v>6.3</v>
      </c>
    </row>
    <row r="18677" spans="1:17" hidden="1" x14ac:dyDescent="0.3">
      <c r="A18677" t="s">
        <v>72101</v>
      </c>
      <c r="B18677" t="s">
        <v>72102</v>
      </c>
      <c r="C18677" s="1" t="str">
        <f t="shared" si="2728"/>
        <v>21:0805</v>
      </c>
      <c r="D18677" s="1" t="str">
        <f t="shared" si="2727"/>
        <v>21:0228</v>
      </c>
      <c r="E18677" t="s">
        <v>72103</v>
      </c>
      <c r="F18677" t="s">
        <v>72104</v>
      </c>
      <c r="H18677">
        <v>46.075549299999999</v>
      </c>
      <c r="I18677">
        <v>-67.512961599999997</v>
      </c>
      <c r="J18677" s="1" t="str">
        <f t="shared" si="2725"/>
        <v>Fluid (stream)</v>
      </c>
      <c r="K18677" s="1" t="str">
        <f t="shared" si="2726"/>
        <v>Untreated Water</v>
      </c>
      <c r="L18677">
        <v>58</v>
      </c>
      <c r="M18677" t="s">
        <v>11397</v>
      </c>
      <c r="N18677">
        <v>279</v>
      </c>
      <c r="O18677">
        <v>2.5000000000000001E-2</v>
      </c>
      <c r="P18677">
        <v>50</v>
      </c>
      <c r="Q18677">
        <v>6.2</v>
      </c>
    </row>
    <row r="18678" spans="1:17" hidden="1" x14ac:dyDescent="0.3">
      <c r="A18678" t="s">
        <v>72105</v>
      </c>
      <c r="B18678" t="s">
        <v>72106</v>
      </c>
      <c r="C18678" s="1" t="str">
        <f t="shared" si="2728"/>
        <v>21:0805</v>
      </c>
      <c r="D18678" s="1" t="str">
        <f t="shared" si="2727"/>
        <v>21:0228</v>
      </c>
      <c r="E18678" t="s">
        <v>72107</v>
      </c>
      <c r="F18678" t="s">
        <v>72108</v>
      </c>
      <c r="H18678">
        <v>46.068848000000003</v>
      </c>
      <c r="I18678">
        <v>-67.507051300000001</v>
      </c>
      <c r="J18678" s="1" t="str">
        <f t="shared" si="2725"/>
        <v>Fluid (stream)</v>
      </c>
      <c r="K18678" s="1" t="str">
        <f t="shared" si="2726"/>
        <v>Untreated Water</v>
      </c>
      <c r="L18678">
        <v>58</v>
      </c>
      <c r="M18678" t="s">
        <v>11402</v>
      </c>
      <c r="N18678">
        <v>280</v>
      </c>
      <c r="O18678">
        <v>2.5000000000000001E-2</v>
      </c>
      <c r="P18678">
        <v>40</v>
      </c>
      <c r="Q18678">
        <v>5.2</v>
      </c>
    </row>
    <row r="18679" spans="1:17" hidden="1" x14ac:dyDescent="0.3">
      <c r="A18679" t="s">
        <v>72109</v>
      </c>
      <c r="B18679" t="s">
        <v>72110</v>
      </c>
      <c r="C18679" s="1" t="str">
        <f t="shared" si="2728"/>
        <v>21:0805</v>
      </c>
      <c r="D18679" s="1" t="str">
        <f t="shared" si="2727"/>
        <v>21:0228</v>
      </c>
      <c r="E18679" t="s">
        <v>72111</v>
      </c>
      <c r="F18679" t="s">
        <v>72112</v>
      </c>
      <c r="H18679">
        <v>46.064852899999998</v>
      </c>
      <c r="I18679">
        <v>-67.525157199999995</v>
      </c>
      <c r="J18679" s="1" t="str">
        <f t="shared" si="2725"/>
        <v>Fluid (stream)</v>
      </c>
      <c r="K18679" s="1" t="str">
        <f t="shared" si="2726"/>
        <v>Untreated Water</v>
      </c>
      <c r="L18679">
        <v>58</v>
      </c>
      <c r="M18679" t="s">
        <v>11411</v>
      </c>
      <c r="N18679">
        <v>281</v>
      </c>
      <c r="O18679">
        <v>0.06</v>
      </c>
      <c r="P18679">
        <v>40</v>
      </c>
      <c r="Q18679">
        <v>6.1</v>
      </c>
    </row>
    <row r="18680" spans="1:17" hidden="1" x14ac:dyDescent="0.3">
      <c r="A18680" t="s">
        <v>72113</v>
      </c>
      <c r="B18680" t="s">
        <v>72114</v>
      </c>
      <c r="C18680" s="1" t="str">
        <f t="shared" si="2728"/>
        <v>21:0805</v>
      </c>
      <c r="D18680" s="1" t="str">
        <f t="shared" si="2727"/>
        <v>21:0228</v>
      </c>
      <c r="E18680" t="s">
        <v>72115</v>
      </c>
      <c r="F18680" t="s">
        <v>72116</v>
      </c>
      <c r="H18680">
        <v>46.065848099999997</v>
      </c>
      <c r="I18680">
        <v>-67.526953800000001</v>
      </c>
      <c r="J18680" s="1" t="str">
        <f t="shared" si="2725"/>
        <v>Fluid (stream)</v>
      </c>
      <c r="K18680" s="1" t="str">
        <f t="shared" si="2726"/>
        <v>Untreated Water</v>
      </c>
      <c r="L18680">
        <v>58</v>
      </c>
      <c r="M18680" t="s">
        <v>11416</v>
      </c>
      <c r="N18680">
        <v>282</v>
      </c>
      <c r="O18680">
        <v>2.5000000000000001E-2</v>
      </c>
      <c r="P18680">
        <v>40</v>
      </c>
      <c r="Q18680">
        <v>6</v>
      </c>
    </row>
    <row r="18681" spans="1:17" hidden="1" x14ac:dyDescent="0.3">
      <c r="A18681" t="s">
        <v>72117</v>
      </c>
      <c r="B18681" t="s">
        <v>72118</v>
      </c>
      <c r="C18681" s="1" t="str">
        <f t="shared" si="2728"/>
        <v>21:0805</v>
      </c>
      <c r="D18681" s="1" t="str">
        <f t="shared" si="2727"/>
        <v>21:0228</v>
      </c>
      <c r="E18681" t="s">
        <v>72119</v>
      </c>
      <c r="F18681" t="s">
        <v>72120</v>
      </c>
      <c r="H18681">
        <v>46.0575525</v>
      </c>
      <c r="I18681">
        <v>-67.546850899999995</v>
      </c>
      <c r="J18681" s="1" t="str">
        <f t="shared" ref="J18681:J18744" si="2729">HYPERLINK("http://geochem.nrcan.gc.ca/cdogs/content/kwd/kwd020018_e.htm", "Fluid (stream)")</f>
        <v>Fluid (stream)</v>
      </c>
      <c r="K18681" s="1" t="str">
        <f t="shared" ref="K18681:K18744" si="2730">HYPERLINK("http://geochem.nrcan.gc.ca/cdogs/content/kwd/kwd080007_e.htm", "Untreated Water")</f>
        <v>Untreated Water</v>
      </c>
      <c r="L18681">
        <v>58</v>
      </c>
      <c r="M18681" t="s">
        <v>11421</v>
      </c>
      <c r="N18681">
        <v>283</v>
      </c>
      <c r="O18681">
        <v>2.5000000000000001E-2</v>
      </c>
      <c r="P18681">
        <v>40</v>
      </c>
      <c r="Q18681">
        <v>6.3</v>
      </c>
    </row>
    <row r="18682" spans="1:17" hidden="1" x14ac:dyDescent="0.3">
      <c r="A18682" t="s">
        <v>72121</v>
      </c>
      <c r="B18682" t="s">
        <v>72122</v>
      </c>
      <c r="C18682" s="1" t="str">
        <f t="shared" si="2728"/>
        <v>21:0805</v>
      </c>
      <c r="D18682" s="1" t="str">
        <f t="shared" si="2727"/>
        <v>21:0228</v>
      </c>
      <c r="E18682" t="s">
        <v>72123</v>
      </c>
      <c r="F18682" t="s">
        <v>72124</v>
      </c>
      <c r="H18682">
        <v>46.0468531</v>
      </c>
      <c r="I18682">
        <v>-67.541353799999996</v>
      </c>
      <c r="J18682" s="1" t="str">
        <f t="shared" si="2729"/>
        <v>Fluid (stream)</v>
      </c>
      <c r="K18682" s="1" t="str">
        <f t="shared" si="2730"/>
        <v>Untreated Water</v>
      </c>
      <c r="L18682">
        <v>58</v>
      </c>
      <c r="M18682" t="s">
        <v>11426</v>
      </c>
      <c r="N18682">
        <v>284</v>
      </c>
      <c r="O18682">
        <v>2.5000000000000001E-2</v>
      </c>
      <c r="P18682">
        <v>30</v>
      </c>
      <c r="Q18682">
        <v>6.6</v>
      </c>
    </row>
    <row r="18683" spans="1:17" hidden="1" x14ac:dyDescent="0.3">
      <c r="A18683" t="s">
        <v>72125</v>
      </c>
      <c r="B18683" t="s">
        <v>72126</v>
      </c>
      <c r="C18683" s="1" t="str">
        <f t="shared" si="2728"/>
        <v>21:0805</v>
      </c>
      <c r="D18683" s="1" t="str">
        <f t="shared" si="2727"/>
        <v>21:0228</v>
      </c>
      <c r="E18683" t="s">
        <v>72127</v>
      </c>
      <c r="F18683" t="s">
        <v>72128</v>
      </c>
      <c r="H18683">
        <v>46.040053200000003</v>
      </c>
      <c r="I18683">
        <v>-67.532550599999993</v>
      </c>
      <c r="J18683" s="1" t="str">
        <f t="shared" si="2729"/>
        <v>Fluid (stream)</v>
      </c>
      <c r="K18683" s="1" t="str">
        <f t="shared" si="2730"/>
        <v>Untreated Water</v>
      </c>
      <c r="L18683">
        <v>58</v>
      </c>
      <c r="M18683" t="s">
        <v>11440</v>
      </c>
      <c r="N18683">
        <v>285</v>
      </c>
      <c r="O18683">
        <v>2.5000000000000001E-2</v>
      </c>
      <c r="P18683">
        <v>30</v>
      </c>
      <c r="Q18683">
        <v>6.3</v>
      </c>
    </row>
    <row r="18684" spans="1:17" hidden="1" x14ac:dyDescent="0.3">
      <c r="A18684" t="s">
        <v>72129</v>
      </c>
      <c r="B18684" t="s">
        <v>72130</v>
      </c>
      <c r="C18684" s="1" t="str">
        <f t="shared" si="2728"/>
        <v>21:0805</v>
      </c>
      <c r="D18684" s="1" t="str">
        <f t="shared" si="2727"/>
        <v>21:0228</v>
      </c>
      <c r="E18684" t="s">
        <v>72131</v>
      </c>
      <c r="F18684" t="s">
        <v>72132</v>
      </c>
      <c r="H18684">
        <v>46.029754199999999</v>
      </c>
      <c r="I18684">
        <v>-67.526052399999998</v>
      </c>
      <c r="J18684" s="1" t="str">
        <f t="shared" si="2729"/>
        <v>Fluid (stream)</v>
      </c>
      <c r="K18684" s="1" t="str">
        <f t="shared" si="2730"/>
        <v>Untreated Water</v>
      </c>
      <c r="L18684">
        <v>58</v>
      </c>
      <c r="M18684" t="s">
        <v>11445</v>
      </c>
      <c r="N18684">
        <v>286</v>
      </c>
      <c r="O18684">
        <v>2.5000000000000001E-2</v>
      </c>
      <c r="P18684">
        <v>50</v>
      </c>
      <c r="Q18684">
        <v>5.5</v>
      </c>
    </row>
    <row r="18685" spans="1:17" hidden="1" x14ac:dyDescent="0.3">
      <c r="A18685" t="s">
        <v>72133</v>
      </c>
      <c r="B18685" t="s">
        <v>72134</v>
      </c>
      <c r="C18685" s="1" t="str">
        <f t="shared" si="2728"/>
        <v>21:0805</v>
      </c>
      <c r="D18685" s="1" t="str">
        <f t="shared" si="2727"/>
        <v>21:0228</v>
      </c>
      <c r="E18685" t="s">
        <v>72135</v>
      </c>
      <c r="F18685" t="s">
        <v>72136</v>
      </c>
      <c r="H18685">
        <v>46.023851200000003</v>
      </c>
      <c r="I18685">
        <v>-67.524051600000007</v>
      </c>
      <c r="J18685" s="1" t="str">
        <f t="shared" si="2729"/>
        <v>Fluid (stream)</v>
      </c>
      <c r="K18685" s="1" t="str">
        <f t="shared" si="2730"/>
        <v>Untreated Water</v>
      </c>
      <c r="L18685">
        <v>58</v>
      </c>
      <c r="M18685" t="s">
        <v>11450</v>
      </c>
      <c r="N18685">
        <v>287</v>
      </c>
      <c r="O18685">
        <v>2.5000000000000001E-2</v>
      </c>
      <c r="P18685">
        <v>40</v>
      </c>
      <c r="Q18685">
        <v>6.2</v>
      </c>
    </row>
    <row r="18686" spans="1:17" hidden="1" x14ac:dyDescent="0.3">
      <c r="A18686" t="s">
        <v>72137</v>
      </c>
      <c r="B18686" t="s">
        <v>72138</v>
      </c>
      <c r="C18686" s="1" t="str">
        <f t="shared" si="2728"/>
        <v>21:0805</v>
      </c>
      <c r="D18686" s="1" t="str">
        <f t="shared" si="2727"/>
        <v>21:0228</v>
      </c>
      <c r="E18686" t="s">
        <v>72139</v>
      </c>
      <c r="F18686" t="s">
        <v>72140</v>
      </c>
      <c r="H18686">
        <v>46.016850699999999</v>
      </c>
      <c r="I18686">
        <v>-67.515156200000007</v>
      </c>
      <c r="J18686" s="1" t="str">
        <f t="shared" si="2729"/>
        <v>Fluid (stream)</v>
      </c>
      <c r="K18686" s="1" t="str">
        <f t="shared" si="2730"/>
        <v>Untreated Water</v>
      </c>
      <c r="L18686">
        <v>58</v>
      </c>
      <c r="M18686" t="s">
        <v>11460</v>
      </c>
      <c r="N18686">
        <v>288</v>
      </c>
    </row>
    <row r="18687" spans="1:17" hidden="1" x14ac:dyDescent="0.3">
      <c r="A18687" t="s">
        <v>72141</v>
      </c>
      <c r="B18687" t="s">
        <v>72142</v>
      </c>
      <c r="C18687" s="1" t="str">
        <f t="shared" si="2728"/>
        <v>21:0805</v>
      </c>
      <c r="D18687" s="1" t="str">
        <f t="shared" si="2727"/>
        <v>21:0228</v>
      </c>
      <c r="E18687" t="s">
        <v>72143</v>
      </c>
      <c r="F18687" t="s">
        <v>72144</v>
      </c>
      <c r="H18687">
        <v>46.156152599999999</v>
      </c>
      <c r="I18687">
        <v>-67.628659099999993</v>
      </c>
      <c r="J18687" s="1" t="str">
        <f t="shared" si="2729"/>
        <v>Fluid (stream)</v>
      </c>
      <c r="K18687" s="1" t="str">
        <f t="shared" si="2730"/>
        <v>Untreated Water</v>
      </c>
      <c r="L18687">
        <v>58</v>
      </c>
      <c r="M18687" t="s">
        <v>11465</v>
      </c>
      <c r="N18687">
        <v>289</v>
      </c>
      <c r="O18687">
        <v>0.25</v>
      </c>
      <c r="P18687">
        <v>40</v>
      </c>
      <c r="Q18687">
        <v>7.2</v>
      </c>
    </row>
    <row r="18688" spans="1:17" hidden="1" x14ac:dyDescent="0.3">
      <c r="A18688" t="s">
        <v>72145</v>
      </c>
      <c r="B18688" t="s">
        <v>72146</v>
      </c>
      <c r="C18688" s="1" t="str">
        <f t="shared" si="2728"/>
        <v>21:0805</v>
      </c>
      <c r="D18688" s="1" t="str">
        <f t="shared" si="2727"/>
        <v>21:0228</v>
      </c>
      <c r="E18688" t="s">
        <v>72147</v>
      </c>
      <c r="F18688" t="s">
        <v>72148</v>
      </c>
      <c r="H18688">
        <v>46.158549499999999</v>
      </c>
      <c r="I18688">
        <v>-67.672363200000007</v>
      </c>
      <c r="J18688" s="1" t="str">
        <f t="shared" si="2729"/>
        <v>Fluid (stream)</v>
      </c>
      <c r="K18688" s="1" t="str">
        <f t="shared" si="2730"/>
        <v>Untreated Water</v>
      </c>
      <c r="L18688">
        <v>58</v>
      </c>
      <c r="M18688" t="s">
        <v>11470</v>
      </c>
      <c r="N18688">
        <v>290</v>
      </c>
      <c r="O18688">
        <v>2.5000000000000001E-2</v>
      </c>
      <c r="P18688">
        <v>50</v>
      </c>
      <c r="Q18688">
        <v>7.1</v>
      </c>
    </row>
    <row r="18689" spans="1:17" hidden="1" x14ac:dyDescent="0.3">
      <c r="A18689" t="s">
        <v>72149</v>
      </c>
      <c r="B18689" t="s">
        <v>72150</v>
      </c>
      <c r="C18689" s="1" t="str">
        <f t="shared" si="2728"/>
        <v>21:0805</v>
      </c>
      <c r="D18689" s="1" t="str">
        <f t="shared" si="2727"/>
        <v>21:0228</v>
      </c>
      <c r="E18689" t="s">
        <v>72151</v>
      </c>
      <c r="F18689" t="s">
        <v>72152</v>
      </c>
      <c r="H18689">
        <v>46.154554599999997</v>
      </c>
      <c r="I18689">
        <v>-67.6724593</v>
      </c>
      <c r="J18689" s="1" t="str">
        <f t="shared" si="2729"/>
        <v>Fluid (stream)</v>
      </c>
      <c r="K18689" s="1" t="str">
        <f t="shared" si="2730"/>
        <v>Untreated Water</v>
      </c>
      <c r="L18689">
        <v>58</v>
      </c>
      <c r="M18689" t="s">
        <v>11475</v>
      </c>
      <c r="N18689">
        <v>291</v>
      </c>
    </row>
    <row r="18690" spans="1:17" hidden="1" x14ac:dyDescent="0.3">
      <c r="A18690" t="s">
        <v>72153</v>
      </c>
      <c r="B18690" t="s">
        <v>72154</v>
      </c>
      <c r="C18690" s="1" t="str">
        <f t="shared" si="2728"/>
        <v>21:0805</v>
      </c>
      <c r="D18690" s="1" t="str">
        <f t="shared" si="2727"/>
        <v>21:0228</v>
      </c>
      <c r="E18690" t="s">
        <v>72155</v>
      </c>
      <c r="F18690" t="s">
        <v>72156</v>
      </c>
      <c r="H18690">
        <v>46.157553299999996</v>
      </c>
      <c r="I18690">
        <v>-67.685856599999994</v>
      </c>
      <c r="J18690" s="1" t="str">
        <f t="shared" si="2729"/>
        <v>Fluid (stream)</v>
      </c>
      <c r="K18690" s="1" t="str">
        <f t="shared" si="2730"/>
        <v>Untreated Water</v>
      </c>
      <c r="L18690">
        <v>58</v>
      </c>
      <c r="M18690" t="s">
        <v>11480</v>
      </c>
      <c r="N18690">
        <v>292</v>
      </c>
      <c r="O18690">
        <v>0.14000000000000001</v>
      </c>
      <c r="P18690">
        <v>40</v>
      </c>
      <c r="Q18690">
        <v>7.1</v>
      </c>
    </row>
    <row r="18691" spans="1:17" hidden="1" x14ac:dyDescent="0.3">
      <c r="A18691" t="s">
        <v>72157</v>
      </c>
      <c r="B18691" t="s">
        <v>72158</v>
      </c>
      <c r="C18691" s="1" t="str">
        <f t="shared" si="2728"/>
        <v>21:0805</v>
      </c>
      <c r="D18691" s="1" t="str">
        <f t="shared" si="2727"/>
        <v>21:0228</v>
      </c>
      <c r="E18691" t="s">
        <v>72159</v>
      </c>
      <c r="F18691" t="s">
        <v>72160</v>
      </c>
      <c r="H18691">
        <v>46.149653100000002</v>
      </c>
      <c r="I18691">
        <v>-67.704160999999999</v>
      </c>
      <c r="J18691" s="1" t="str">
        <f t="shared" si="2729"/>
        <v>Fluid (stream)</v>
      </c>
      <c r="K18691" s="1" t="str">
        <f t="shared" si="2730"/>
        <v>Untreated Water</v>
      </c>
      <c r="L18691">
        <v>58</v>
      </c>
      <c r="M18691" t="s">
        <v>12548</v>
      </c>
      <c r="N18691">
        <v>293</v>
      </c>
      <c r="O18691">
        <v>2.5000000000000001E-2</v>
      </c>
      <c r="P18691">
        <v>60</v>
      </c>
      <c r="Q18691">
        <v>7.2</v>
      </c>
    </row>
    <row r="18692" spans="1:17" hidden="1" x14ac:dyDescent="0.3">
      <c r="A18692" t="s">
        <v>72161</v>
      </c>
      <c r="B18692" t="s">
        <v>72162</v>
      </c>
      <c r="C18692" s="1" t="str">
        <f t="shared" si="2728"/>
        <v>21:0805</v>
      </c>
      <c r="D18692" s="1" t="str">
        <f t="shared" si="2727"/>
        <v>21:0228</v>
      </c>
      <c r="E18692" t="s">
        <v>72163</v>
      </c>
      <c r="F18692" t="s">
        <v>72164</v>
      </c>
      <c r="H18692">
        <v>46.154246399999998</v>
      </c>
      <c r="I18692">
        <v>-67.722857500000003</v>
      </c>
      <c r="J18692" s="1" t="str">
        <f t="shared" si="2729"/>
        <v>Fluid (stream)</v>
      </c>
      <c r="K18692" s="1" t="str">
        <f t="shared" si="2730"/>
        <v>Untreated Water</v>
      </c>
      <c r="L18692">
        <v>59</v>
      </c>
      <c r="M18692" t="s">
        <v>11392</v>
      </c>
      <c r="N18692">
        <v>294</v>
      </c>
    </row>
    <row r="18693" spans="1:17" hidden="1" x14ac:dyDescent="0.3">
      <c r="A18693" t="s">
        <v>72165</v>
      </c>
      <c r="B18693" t="s">
        <v>72166</v>
      </c>
      <c r="C18693" s="1" t="str">
        <f t="shared" si="2728"/>
        <v>21:0805</v>
      </c>
      <c r="D18693" s="1" t="str">
        <f t="shared" si="2727"/>
        <v>21:0228</v>
      </c>
      <c r="E18693" t="s">
        <v>72167</v>
      </c>
      <c r="F18693" t="s">
        <v>72168</v>
      </c>
      <c r="H18693">
        <v>46.152247799999998</v>
      </c>
      <c r="I18693">
        <v>-67.752157999999994</v>
      </c>
      <c r="J18693" s="1" t="str">
        <f t="shared" si="2729"/>
        <v>Fluid (stream)</v>
      </c>
      <c r="K18693" s="1" t="str">
        <f t="shared" si="2730"/>
        <v>Untreated Water</v>
      </c>
      <c r="L18693">
        <v>59</v>
      </c>
      <c r="M18693" t="s">
        <v>11397</v>
      </c>
      <c r="N18693">
        <v>295</v>
      </c>
      <c r="O18693">
        <v>0.12</v>
      </c>
      <c r="P18693">
        <v>30</v>
      </c>
      <c r="Q18693">
        <v>7.9</v>
      </c>
    </row>
    <row r="18694" spans="1:17" hidden="1" x14ac:dyDescent="0.3">
      <c r="A18694" t="s">
        <v>72169</v>
      </c>
      <c r="B18694" t="s">
        <v>72170</v>
      </c>
      <c r="C18694" s="1" t="str">
        <f t="shared" si="2728"/>
        <v>21:0805</v>
      </c>
      <c r="D18694" s="1" t="str">
        <f t="shared" si="2727"/>
        <v>21:0228</v>
      </c>
      <c r="E18694" t="s">
        <v>72171</v>
      </c>
      <c r="F18694" t="s">
        <v>72172</v>
      </c>
      <c r="H18694">
        <v>46.1379473</v>
      </c>
      <c r="I18694">
        <v>-67.7696617</v>
      </c>
      <c r="J18694" s="1" t="str">
        <f t="shared" si="2729"/>
        <v>Fluid (stream)</v>
      </c>
      <c r="K18694" s="1" t="str">
        <f t="shared" si="2730"/>
        <v>Untreated Water</v>
      </c>
      <c r="L18694">
        <v>59</v>
      </c>
      <c r="M18694" t="s">
        <v>11402</v>
      </c>
      <c r="N18694">
        <v>296</v>
      </c>
      <c r="O18694">
        <v>2.5000000000000001E-2</v>
      </c>
      <c r="P18694">
        <v>20</v>
      </c>
      <c r="Q18694">
        <v>7.1</v>
      </c>
    </row>
    <row r="18695" spans="1:17" hidden="1" x14ac:dyDescent="0.3">
      <c r="A18695" t="s">
        <v>72173</v>
      </c>
      <c r="B18695" t="s">
        <v>72174</v>
      </c>
      <c r="C18695" s="1" t="str">
        <f t="shared" si="2728"/>
        <v>21:0805</v>
      </c>
      <c r="D18695" s="1" t="str">
        <f t="shared" si="2727"/>
        <v>21:0228</v>
      </c>
      <c r="E18695" t="s">
        <v>72175</v>
      </c>
      <c r="F18695" t="s">
        <v>72176</v>
      </c>
      <c r="H18695">
        <v>46.145449999999997</v>
      </c>
      <c r="I18695">
        <v>-67.753554800000003</v>
      </c>
      <c r="J18695" s="1" t="str">
        <f t="shared" si="2729"/>
        <v>Fluid (stream)</v>
      </c>
      <c r="K18695" s="1" t="str">
        <f t="shared" si="2730"/>
        <v>Untreated Water</v>
      </c>
      <c r="L18695">
        <v>59</v>
      </c>
      <c r="M18695" t="s">
        <v>11411</v>
      </c>
      <c r="N18695">
        <v>297</v>
      </c>
      <c r="O18695">
        <v>2.5000000000000001E-2</v>
      </c>
      <c r="P18695">
        <v>20</v>
      </c>
      <c r="Q18695">
        <v>7.3</v>
      </c>
    </row>
    <row r="18696" spans="1:17" hidden="1" x14ac:dyDescent="0.3">
      <c r="A18696" t="s">
        <v>72177</v>
      </c>
      <c r="B18696" t="s">
        <v>72178</v>
      </c>
      <c r="C18696" s="1" t="str">
        <f t="shared" si="2728"/>
        <v>21:0805</v>
      </c>
      <c r="D18696" s="1" t="str">
        <f t="shared" si="2727"/>
        <v>21:0228</v>
      </c>
      <c r="E18696" t="s">
        <v>72179</v>
      </c>
      <c r="F18696" t="s">
        <v>72180</v>
      </c>
      <c r="H18696">
        <v>46.134346000000001</v>
      </c>
      <c r="I18696">
        <v>-67.731655000000003</v>
      </c>
      <c r="J18696" s="1" t="str">
        <f t="shared" si="2729"/>
        <v>Fluid (stream)</v>
      </c>
      <c r="K18696" s="1" t="str">
        <f t="shared" si="2730"/>
        <v>Untreated Water</v>
      </c>
      <c r="L18696">
        <v>59</v>
      </c>
      <c r="M18696" t="s">
        <v>11416</v>
      </c>
      <c r="N18696">
        <v>298</v>
      </c>
      <c r="O18696">
        <v>2.5000000000000001E-2</v>
      </c>
      <c r="P18696">
        <v>30</v>
      </c>
      <c r="Q18696">
        <v>7.1</v>
      </c>
    </row>
    <row r="18697" spans="1:17" hidden="1" x14ac:dyDescent="0.3">
      <c r="A18697" t="s">
        <v>72181</v>
      </c>
      <c r="B18697" t="s">
        <v>72182</v>
      </c>
      <c r="C18697" s="1" t="str">
        <f t="shared" si="2728"/>
        <v>21:0805</v>
      </c>
      <c r="D18697" s="1" t="str">
        <f t="shared" si="2727"/>
        <v>21:0228</v>
      </c>
      <c r="E18697" t="s">
        <v>72183</v>
      </c>
      <c r="F18697" t="s">
        <v>72184</v>
      </c>
      <c r="H18697">
        <v>46.139049</v>
      </c>
      <c r="I18697">
        <v>-67.710365600000003</v>
      </c>
      <c r="J18697" s="1" t="str">
        <f t="shared" si="2729"/>
        <v>Fluid (stream)</v>
      </c>
      <c r="K18697" s="1" t="str">
        <f t="shared" si="2730"/>
        <v>Untreated Water</v>
      </c>
      <c r="L18697">
        <v>59</v>
      </c>
      <c r="M18697" t="s">
        <v>11431</v>
      </c>
      <c r="N18697">
        <v>299</v>
      </c>
      <c r="O18697">
        <v>0.25</v>
      </c>
      <c r="P18697">
        <v>10</v>
      </c>
      <c r="Q18697">
        <v>7.2</v>
      </c>
    </row>
    <row r="18698" spans="1:17" hidden="1" x14ac:dyDescent="0.3">
      <c r="A18698" t="s">
        <v>72185</v>
      </c>
      <c r="B18698" t="s">
        <v>72186</v>
      </c>
      <c r="C18698" s="1" t="str">
        <f t="shared" si="2728"/>
        <v>21:0805</v>
      </c>
      <c r="D18698" s="1" t="str">
        <f t="shared" si="2727"/>
        <v>21:0228</v>
      </c>
      <c r="E18698" t="s">
        <v>72183</v>
      </c>
      <c r="F18698" t="s">
        <v>72187</v>
      </c>
      <c r="H18698">
        <v>46.139049</v>
      </c>
      <c r="I18698">
        <v>-67.710365600000003</v>
      </c>
      <c r="J18698" s="1" t="str">
        <f t="shared" si="2729"/>
        <v>Fluid (stream)</v>
      </c>
      <c r="K18698" s="1" t="str">
        <f t="shared" si="2730"/>
        <v>Untreated Water</v>
      </c>
      <c r="L18698">
        <v>59</v>
      </c>
      <c r="M18698" t="s">
        <v>11435</v>
      </c>
      <c r="N18698">
        <v>300</v>
      </c>
      <c r="O18698">
        <v>0.21</v>
      </c>
      <c r="P18698">
        <v>10</v>
      </c>
      <c r="Q18698">
        <v>7.2</v>
      </c>
    </row>
    <row r="18699" spans="1:17" hidden="1" x14ac:dyDescent="0.3">
      <c r="A18699" t="s">
        <v>72188</v>
      </c>
      <c r="B18699" t="s">
        <v>72189</v>
      </c>
      <c r="C18699" s="1" t="str">
        <f t="shared" si="2728"/>
        <v>21:0805</v>
      </c>
      <c r="D18699" s="1" t="str">
        <f t="shared" si="2727"/>
        <v>21:0228</v>
      </c>
      <c r="E18699" t="s">
        <v>72190</v>
      </c>
      <c r="F18699" t="s">
        <v>72191</v>
      </c>
      <c r="H18699">
        <v>46.1219532</v>
      </c>
      <c r="I18699">
        <v>-67.715566600000002</v>
      </c>
      <c r="J18699" s="1" t="str">
        <f t="shared" si="2729"/>
        <v>Fluid (stream)</v>
      </c>
      <c r="K18699" s="1" t="str">
        <f t="shared" si="2730"/>
        <v>Untreated Water</v>
      </c>
      <c r="L18699">
        <v>59</v>
      </c>
      <c r="M18699" t="s">
        <v>11421</v>
      </c>
      <c r="N18699">
        <v>301</v>
      </c>
      <c r="O18699">
        <v>2.5000000000000001E-2</v>
      </c>
      <c r="P18699">
        <v>10</v>
      </c>
      <c r="Q18699">
        <v>6.7</v>
      </c>
    </row>
    <row r="18700" spans="1:17" hidden="1" x14ac:dyDescent="0.3">
      <c r="A18700" t="s">
        <v>72192</v>
      </c>
      <c r="B18700" t="s">
        <v>72193</v>
      </c>
      <c r="C18700" s="1" t="str">
        <f t="shared" si="2728"/>
        <v>21:0805</v>
      </c>
      <c r="D18700" s="1" t="str">
        <f t="shared" si="2727"/>
        <v>21:0228</v>
      </c>
      <c r="E18700" t="s">
        <v>72194</v>
      </c>
      <c r="F18700" t="s">
        <v>72195</v>
      </c>
      <c r="H18700">
        <v>46.124452900000001</v>
      </c>
      <c r="I18700">
        <v>-67.6907602</v>
      </c>
      <c r="J18700" s="1" t="str">
        <f t="shared" si="2729"/>
        <v>Fluid (stream)</v>
      </c>
      <c r="K18700" s="1" t="str">
        <f t="shared" si="2730"/>
        <v>Untreated Water</v>
      </c>
      <c r="L18700">
        <v>59</v>
      </c>
      <c r="M18700" t="s">
        <v>11426</v>
      </c>
      <c r="N18700">
        <v>302</v>
      </c>
      <c r="O18700">
        <v>2.5000000000000001E-2</v>
      </c>
      <c r="P18700">
        <v>20</v>
      </c>
      <c r="Q18700">
        <v>7.3</v>
      </c>
    </row>
    <row r="18701" spans="1:17" hidden="1" x14ac:dyDescent="0.3">
      <c r="A18701" t="s">
        <v>72196</v>
      </c>
      <c r="B18701" t="s">
        <v>72197</v>
      </c>
      <c r="C18701" s="1" t="str">
        <f t="shared" si="2728"/>
        <v>21:0805</v>
      </c>
      <c r="D18701" s="1" t="str">
        <f t="shared" si="2727"/>
        <v>21:0228</v>
      </c>
      <c r="E18701" t="s">
        <v>72198</v>
      </c>
      <c r="F18701" t="s">
        <v>72199</v>
      </c>
      <c r="H18701">
        <v>46.141250200000002</v>
      </c>
      <c r="I18701">
        <v>-67.683952899999994</v>
      </c>
      <c r="J18701" s="1" t="str">
        <f t="shared" si="2729"/>
        <v>Fluid (stream)</v>
      </c>
      <c r="K18701" s="1" t="str">
        <f t="shared" si="2730"/>
        <v>Untreated Water</v>
      </c>
      <c r="L18701">
        <v>59</v>
      </c>
      <c r="M18701" t="s">
        <v>11440</v>
      </c>
      <c r="N18701">
        <v>303</v>
      </c>
      <c r="O18701">
        <v>0.22</v>
      </c>
      <c r="P18701">
        <v>20</v>
      </c>
      <c r="Q18701">
        <v>7.6</v>
      </c>
    </row>
    <row r="18702" spans="1:17" hidden="1" x14ac:dyDescent="0.3">
      <c r="A18702" t="s">
        <v>72200</v>
      </c>
      <c r="B18702" t="s">
        <v>72201</v>
      </c>
      <c r="C18702" s="1" t="str">
        <f t="shared" si="2728"/>
        <v>21:0805</v>
      </c>
      <c r="D18702" s="1" t="str">
        <f t="shared" si="2727"/>
        <v>21:0228</v>
      </c>
      <c r="E18702" t="s">
        <v>72202</v>
      </c>
      <c r="F18702" t="s">
        <v>72203</v>
      </c>
      <c r="H18702">
        <v>46.140546200000003</v>
      </c>
      <c r="I18702">
        <v>-67.624152600000002</v>
      </c>
      <c r="J18702" s="1" t="str">
        <f t="shared" si="2729"/>
        <v>Fluid (stream)</v>
      </c>
      <c r="K18702" s="1" t="str">
        <f t="shared" si="2730"/>
        <v>Untreated Water</v>
      </c>
      <c r="L18702">
        <v>59</v>
      </c>
      <c r="M18702" t="s">
        <v>11445</v>
      </c>
      <c r="N18702">
        <v>304</v>
      </c>
      <c r="O18702">
        <v>0.56999999999999995</v>
      </c>
      <c r="P18702">
        <v>20</v>
      </c>
      <c r="Q18702">
        <v>7.2</v>
      </c>
    </row>
    <row r="18703" spans="1:17" hidden="1" x14ac:dyDescent="0.3">
      <c r="A18703" t="s">
        <v>72204</v>
      </c>
      <c r="B18703" t="s">
        <v>72205</v>
      </c>
      <c r="C18703" s="1" t="str">
        <f t="shared" si="2728"/>
        <v>21:0805</v>
      </c>
      <c r="D18703" s="1" t="str">
        <f t="shared" si="2727"/>
        <v>21:0228</v>
      </c>
      <c r="E18703" t="s">
        <v>72206</v>
      </c>
      <c r="F18703" t="s">
        <v>72207</v>
      </c>
      <c r="H18703">
        <v>46.151154200000001</v>
      </c>
      <c r="I18703">
        <v>-67.647262799999993</v>
      </c>
      <c r="J18703" s="1" t="str">
        <f t="shared" si="2729"/>
        <v>Fluid (stream)</v>
      </c>
      <c r="K18703" s="1" t="str">
        <f t="shared" si="2730"/>
        <v>Untreated Water</v>
      </c>
      <c r="L18703">
        <v>59</v>
      </c>
      <c r="M18703" t="s">
        <v>11450</v>
      </c>
      <c r="N18703">
        <v>305</v>
      </c>
      <c r="O18703">
        <v>0.25</v>
      </c>
      <c r="P18703">
        <v>20</v>
      </c>
      <c r="Q18703">
        <v>7.4</v>
      </c>
    </row>
    <row r="18704" spans="1:17" hidden="1" x14ac:dyDescent="0.3">
      <c r="A18704" t="s">
        <v>72208</v>
      </c>
      <c r="B18704" t="s">
        <v>72209</v>
      </c>
      <c r="C18704" s="1" t="str">
        <f t="shared" si="2728"/>
        <v>21:0805</v>
      </c>
      <c r="D18704" s="1" t="str">
        <f t="shared" si="2727"/>
        <v>21:0228</v>
      </c>
      <c r="E18704" t="s">
        <v>72210</v>
      </c>
      <c r="F18704" t="s">
        <v>72211</v>
      </c>
      <c r="H18704">
        <v>46.23845</v>
      </c>
      <c r="I18704">
        <v>-67.604949199999993</v>
      </c>
      <c r="J18704" s="1" t="str">
        <f t="shared" si="2729"/>
        <v>Fluid (stream)</v>
      </c>
      <c r="K18704" s="1" t="str">
        <f t="shared" si="2730"/>
        <v>Untreated Water</v>
      </c>
      <c r="L18704">
        <v>59</v>
      </c>
      <c r="M18704" t="s">
        <v>11460</v>
      </c>
      <c r="N18704">
        <v>306</v>
      </c>
      <c r="O18704">
        <v>1.5</v>
      </c>
      <c r="P18704">
        <v>30</v>
      </c>
      <c r="Q18704">
        <v>7.4</v>
      </c>
    </row>
    <row r="18705" spans="1:17" hidden="1" x14ac:dyDescent="0.3">
      <c r="A18705" t="s">
        <v>72212</v>
      </c>
      <c r="B18705" t="s">
        <v>72213</v>
      </c>
      <c r="C18705" s="1" t="str">
        <f t="shared" si="2728"/>
        <v>21:0805</v>
      </c>
      <c r="D18705" s="1" t="str">
        <f t="shared" si="2727"/>
        <v>21:0228</v>
      </c>
      <c r="E18705" t="s">
        <v>72214</v>
      </c>
      <c r="F18705" t="s">
        <v>72215</v>
      </c>
      <c r="H18705">
        <v>46.2368466</v>
      </c>
      <c r="I18705">
        <v>-67.6033556</v>
      </c>
      <c r="J18705" s="1" t="str">
        <f t="shared" si="2729"/>
        <v>Fluid (stream)</v>
      </c>
      <c r="K18705" s="1" t="str">
        <f t="shared" si="2730"/>
        <v>Untreated Water</v>
      </c>
      <c r="L18705">
        <v>59</v>
      </c>
      <c r="M18705" t="s">
        <v>11465</v>
      </c>
      <c r="N18705">
        <v>307</v>
      </c>
      <c r="O18705">
        <v>1</v>
      </c>
      <c r="P18705">
        <v>70</v>
      </c>
      <c r="Q18705">
        <v>7.4</v>
      </c>
    </row>
    <row r="18706" spans="1:17" hidden="1" x14ac:dyDescent="0.3">
      <c r="A18706" t="s">
        <v>72216</v>
      </c>
      <c r="B18706" t="s">
        <v>72217</v>
      </c>
      <c r="C18706" s="1" t="str">
        <f t="shared" si="2728"/>
        <v>21:0805</v>
      </c>
      <c r="D18706" s="1" t="str">
        <f t="shared" si="2727"/>
        <v>21:0228</v>
      </c>
      <c r="E18706" t="s">
        <v>72218</v>
      </c>
      <c r="F18706" t="s">
        <v>72219</v>
      </c>
      <c r="H18706">
        <v>46.244647399999998</v>
      </c>
      <c r="I18706">
        <v>-67.647352799999993</v>
      </c>
      <c r="J18706" s="1" t="str">
        <f t="shared" si="2729"/>
        <v>Fluid (stream)</v>
      </c>
      <c r="K18706" s="1" t="str">
        <f t="shared" si="2730"/>
        <v>Untreated Water</v>
      </c>
      <c r="L18706">
        <v>59</v>
      </c>
      <c r="M18706" t="s">
        <v>11470</v>
      </c>
      <c r="N18706">
        <v>308</v>
      </c>
      <c r="O18706">
        <v>0.08</v>
      </c>
      <c r="P18706">
        <v>50</v>
      </c>
      <c r="Q18706">
        <v>6.9</v>
      </c>
    </row>
    <row r="18707" spans="1:17" hidden="1" x14ac:dyDescent="0.3">
      <c r="A18707" t="s">
        <v>72220</v>
      </c>
      <c r="B18707" t="s">
        <v>72221</v>
      </c>
      <c r="C18707" s="1" t="str">
        <f t="shared" si="2728"/>
        <v>21:0805</v>
      </c>
      <c r="D18707" s="1" t="str">
        <f t="shared" si="2727"/>
        <v>21:0228</v>
      </c>
      <c r="E18707" t="s">
        <v>72222</v>
      </c>
      <c r="F18707" t="s">
        <v>72223</v>
      </c>
      <c r="H18707">
        <v>46.245748599999999</v>
      </c>
      <c r="I18707">
        <v>-67.6598568</v>
      </c>
      <c r="J18707" s="1" t="str">
        <f t="shared" si="2729"/>
        <v>Fluid (stream)</v>
      </c>
      <c r="K18707" s="1" t="str">
        <f t="shared" si="2730"/>
        <v>Untreated Water</v>
      </c>
      <c r="L18707">
        <v>59</v>
      </c>
      <c r="M18707" t="s">
        <v>11475</v>
      </c>
      <c r="N18707">
        <v>309</v>
      </c>
      <c r="O18707">
        <v>2.5000000000000001E-2</v>
      </c>
      <c r="P18707">
        <v>20</v>
      </c>
      <c r="Q18707">
        <v>5.8</v>
      </c>
    </row>
    <row r="18708" spans="1:17" hidden="1" x14ac:dyDescent="0.3">
      <c r="A18708" t="s">
        <v>72224</v>
      </c>
      <c r="B18708" t="s">
        <v>72225</v>
      </c>
      <c r="C18708" s="1" t="str">
        <f t="shared" si="2728"/>
        <v>21:0805</v>
      </c>
      <c r="D18708" s="1" t="str">
        <f t="shared" si="2727"/>
        <v>21:0228</v>
      </c>
      <c r="E18708" t="s">
        <v>72226</v>
      </c>
      <c r="F18708" t="s">
        <v>72227</v>
      </c>
      <c r="H18708">
        <v>46.182351199999999</v>
      </c>
      <c r="I18708">
        <v>-67.6612559</v>
      </c>
      <c r="J18708" s="1" t="str">
        <f t="shared" si="2729"/>
        <v>Fluid (stream)</v>
      </c>
      <c r="K18708" s="1" t="str">
        <f t="shared" si="2730"/>
        <v>Untreated Water</v>
      </c>
      <c r="L18708">
        <v>59</v>
      </c>
      <c r="M18708" t="s">
        <v>11480</v>
      </c>
      <c r="N18708">
        <v>310</v>
      </c>
      <c r="O18708">
        <v>2.5000000000000001E-2</v>
      </c>
      <c r="P18708">
        <v>30</v>
      </c>
      <c r="Q18708">
        <v>7.1</v>
      </c>
    </row>
    <row r="18709" spans="1:17" hidden="1" x14ac:dyDescent="0.3">
      <c r="A18709" t="s">
        <v>72228</v>
      </c>
      <c r="B18709" t="s">
        <v>72229</v>
      </c>
      <c r="C18709" s="1" t="str">
        <f t="shared" si="2728"/>
        <v>21:0805</v>
      </c>
      <c r="D18709" s="1" t="str">
        <f t="shared" si="2727"/>
        <v>21:0228</v>
      </c>
      <c r="E18709" t="s">
        <v>72230</v>
      </c>
      <c r="F18709" t="s">
        <v>72231</v>
      </c>
      <c r="H18709">
        <v>46.177153199999999</v>
      </c>
      <c r="I18709">
        <v>-67.655461200000005</v>
      </c>
      <c r="J18709" s="1" t="str">
        <f t="shared" si="2729"/>
        <v>Fluid (stream)</v>
      </c>
      <c r="K18709" s="1" t="str">
        <f t="shared" si="2730"/>
        <v>Untreated Water</v>
      </c>
      <c r="L18709">
        <v>59</v>
      </c>
      <c r="M18709" t="s">
        <v>12548</v>
      </c>
      <c r="N18709">
        <v>311</v>
      </c>
      <c r="O18709">
        <v>0.25</v>
      </c>
      <c r="P18709">
        <v>30</v>
      </c>
      <c r="Q18709">
        <v>7.9</v>
      </c>
    </row>
    <row r="18710" spans="1:17" hidden="1" x14ac:dyDescent="0.3">
      <c r="A18710" t="s">
        <v>72232</v>
      </c>
      <c r="B18710" t="s">
        <v>72233</v>
      </c>
      <c r="C18710" s="1" t="str">
        <f t="shared" si="2728"/>
        <v>21:0805</v>
      </c>
      <c r="D18710" s="1" t="str">
        <f t="shared" si="2727"/>
        <v>21:0228</v>
      </c>
      <c r="E18710" t="s">
        <v>72234</v>
      </c>
      <c r="F18710" t="s">
        <v>72235</v>
      </c>
      <c r="H18710">
        <v>46.173947800000001</v>
      </c>
      <c r="I18710">
        <v>-67.653051899999994</v>
      </c>
      <c r="J18710" s="1" t="str">
        <f t="shared" si="2729"/>
        <v>Fluid (stream)</v>
      </c>
      <c r="K18710" s="1" t="str">
        <f t="shared" si="2730"/>
        <v>Untreated Water</v>
      </c>
      <c r="L18710">
        <v>60</v>
      </c>
      <c r="M18710" t="s">
        <v>11392</v>
      </c>
      <c r="N18710">
        <v>312</v>
      </c>
      <c r="O18710">
        <v>0.5</v>
      </c>
      <c r="P18710">
        <v>50</v>
      </c>
      <c r="Q18710">
        <v>8.1</v>
      </c>
    </row>
    <row r="18711" spans="1:17" hidden="1" x14ac:dyDescent="0.3">
      <c r="A18711" t="s">
        <v>72236</v>
      </c>
      <c r="B18711" t="s">
        <v>72237</v>
      </c>
      <c r="C18711" s="1" t="str">
        <f t="shared" si="2728"/>
        <v>21:0805</v>
      </c>
      <c r="D18711" s="1" t="str">
        <f t="shared" si="2727"/>
        <v>21:0228</v>
      </c>
      <c r="E18711" t="s">
        <v>72238</v>
      </c>
      <c r="F18711" t="s">
        <v>72239</v>
      </c>
      <c r="H18711">
        <v>46.163447599999998</v>
      </c>
      <c r="I18711">
        <v>-67.629060600000003</v>
      </c>
      <c r="J18711" s="1" t="str">
        <f t="shared" si="2729"/>
        <v>Fluid (stream)</v>
      </c>
      <c r="K18711" s="1" t="str">
        <f t="shared" si="2730"/>
        <v>Untreated Water</v>
      </c>
      <c r="L18711">
        <v>60</v>
      </c>
      <c r="M18711" t="s">
        <v>11397</v>
      </c>
      <c r="N18711">
        <v>313</v>
      </c>
      <c r="O18711">
        <v>0.57999999999999996</v>
      </c>
      <c r="P18711">
        <v>40</v>
      </c>
      <c r="Q18711">
        <v>8.1999999999999993</v>
      </c>
    </row>
    <row r="18712" spans="1:17" hidden="1" x14ac:dyDescent="0.3">
      <c r="A18712" t="s">
        <v>72240</v>
      </c>
      <c r="B18712" t="s">
        <v>72241</v>
      </c>
      <c r="C18712" s="1" t="str">
        <f t="shared" si="2728"/>
        <v>21:0805</v>
      </c>
      <c r="D18712" s="1" t="str">
        <f t="shared" ref="D18712:D18775" si="2731">HYPERLINK("http://geochem.nrcan.gc.ca/cdogs/content/svy/svy210228_e.htm", "21:0228")</f>
        <v>21:0228</v>
      </c>
      <c r="E18712" t="s">
        <v>72242</v>
      </c>
      <c r="F18712" t="s">
        <v>72243</v>
      </c>
      <c r="H18712">
        <v>46.171949099999999</v>
      </c>
      <c r="I18712">
        <v>-67.589557400000004</v>
      </c>
      <c r="J18712" s="1" t="str">
        <f t="shared" si="2729"/>
        <v>Fluid (stream)</v>
      </c>
      <c r="K18712" s="1" t="str">
        <f t="shared" si="2730"/>
        <v>Untreated Water</v>
      </c>
      <c r="L18712">
        <v>60</v>
      </c>
      <c r="M18712" t="s">
        <v>11402</v>
      </c>
      <c r="N18712">
        <v>314</v>
      </c>
      <c r="O18712">
        <v>0.57999999999999996</v>
      </c>
      <c r="P18712">
        <v>30</v>
      </c>
      <c r="Q18712">
        <v>8.1</v>
      </c>
    </row>
    <row r="18713" spans="1:17" hidden="1" x14ac:dyDescent="0.3">
      <c r="A18713" t="s">
        <v>72244</v>
      </c>
      <c r="B18713" t="s">
        <v>72245</v>
      </c>
      <c r="C18713" s="1" t="str">
        <f t="shared" si="2728"/>
        <v>21:0805</v>
      </c>
      <c r="D18713" s="1" t="str">
        <f t="shared" si="2731"/>
        <v>21:0228</v>
      </c>
      <c r="E18713" t="s">
        <v>72246</v>
      </c>
      <c r="F18713" t="s">
        <v>72247</v>
      </c>
      <c r="H18713">
        <v>46.165049799999998</v>
      </c>
      <c r="I18713">
        <v>-67.614150600000002</v>
      </c>
      <c r="J18713" s="1" t="str">
        <f t="shared" si="2729"/>
        <v>Fluid (stream)</v>
      </c>
      <c r="K18713" s="1" t="str">
        <f t="shared" si="2730"/>
        <v>Untreated Water</v>
      </c>
      <c r="L18713">
        <v>60</v>
      </c>
      <c r="M18713" t="s">
        <v>11431</v>
      </c>
      <c r="N18713">
        <v>315</v>
      </c>
      <c r="O18713">
        <v>0.12</v>
      </c>
      <c r="P18713">
        <v>40</v>
      </c>
      <c r="Q18713">
        <v>8</v>
      </c>
    </row>
    <row r="18714" spans="1:17" hidden="1" x14ac:dyDescent="0.3">
      <c r="A18714" t="s">
        <v>72248</v>
      </c>
      <c r="B18714" t="s">
        <v>72249</v>
      </c>
      <c r="C18714" s="1" t="str">
        <f t="shared" si="2728"/>
        <v>21:0805</v>
      </c>
      <c r="D18714" s="1" t="str">
        <f t="shared" si="2731"/>
        <v>21:0228</v>
      </c>
      <c r="E18714" t="s">
        <v>72246</v>
      </c>
      <c r="F18714" t="s">
        <v>72250</v>
      </c>
      <c r="H18714">
        <v>46.165049799999998</v>
      </c>
      <c r="I18714">
        <v>-67.614150600000002</v>
      </c>
      <c r="J18714" s="1" t="str">
        <f t="shared" si="2729"/>
        <v>Fluid (stream)</v>
      </c>
      <c r="K18714" s="1" t="str">
        <f t="shared" si="2730"/>
        <v>Untreated Water</v>
      </c>
      <c r="L18714">
        <v>60</v>
      </c>
      <c r="M18714" t="s">
        <v>11435</v>
      </c>
      <c r="N18714">
        <v>316</v>
      </c>
      <c r="O18714">
        <v>0.08</v>
      </c>
      <c r="P18714">
        <v>40</v>
      </c>
      <c r="Q18714">
        <v>7.9</v>
      </c>
    </row>
    <row r="18715" spans="1:17" hidden="1" x14ac:dyDescent="0.3">
      <c r="A18715" t="s">
        <v>72251</v>
      </c>
      <c r="B18715" t="s">
        <v>72252</v>
      </c>
      <c r="C18715" s="1" t="str">
        <f t="shared" si="2728"/>
        <v>21:0805</v>
      </c>
      <c r="D18715" s="1" t="str">
        <f t="shared" si="2731"/>
        <v>21:0228</v>
      </c>
      <c r="E18715" t="s">
        <v>72253</v>
      </c>
      <c r="F18715" t="s">
        <v>72254</v>
      </c>
      <c r="H18715">
        <v>46.169654199999997</v>
      </c>
      <c r="I18715">
        <v>-67.6560585</v>
      </c>
      <c r="J18715" s="1" t="str">
        <f t="shared" si="2729"/>
        <v>Fluid (stream)</v>
      </c>
      <c r="K18715" s="1" t="str">
        <f t="shared" si="2730"/>
        <v>Untreated Water</v>
      </c>
      <c r="L18715">
        <v>60</v>
      </c>
      <c r="M18715" t="s">
        <v>11411</v>
      </c>
      <c r="N18715">
        <v>317</v>
      </c>
      <c r="O18715">
        <v>0.5</v>
      </c>
      <c r="P18715">
        <v>30</v>
      </c>
      <c r="Q18715">
        <v>8.1</v>
      </c>
    </row>
    <row r="18716" spans="1:17" hidden="1" x14ac:dyDescent="0.3">
      <c r="A18716" t="s">
        <v>72255</v>
      </c>
      <c r="B18716" t="s">
        <v>72256</v>
      </c>
      <c r="C18716" s="1" t="str">
        <f t="shared" si="2728"/>
        <v>21:0805</v>
      </c>
      <c r="D18716" s="1" t="str">
        <f t="shared" si="2731"/>
        <v>21:0228</v>
      </c>
      <c r="E18716" t="s">
        <v>72257</v>
      </c>
      <c r="F18716" t="s">
        <v>72258</v>
      </c>
      <c r="H18716">
        <v>46.141450800000001</v>
      </c>
      <c r="I18716">
        <v>-67.613357600000001</v>
      </c>
      <c r="J18716" s="1" t="str">
        <f t="shared" si="2729"/>
        <v>Fluid (stream)</v>
      </c>
      <c r="K18716" s="1" t="str">
        <f t="shared" si="2730"/>
        <v>Untreated Water</v>
      </c>
      <c r="L18716">
        <v>60</v>
      </c>
      <c r="M18716" t="s">
        <v>11416</v>
      </c>
      <c r="N18716">
        <v>318</v>
      </c>
      <c r="O18716">
        <v>0.17</v>
      </c>
      <c r="P18716">
        <v>30</v>
      </c>
      <c r="Q18716">
        <v>8</v>
      </c>
    </row>
    <row r="18717" spans="1:17" hidden="1" x14ac:dyDescent="0.3">
      <c r="A18717" t="s">
        <v>72259</v>
      </c>
      <c r="B18717" t="s">
        <v>72260</v>
      </c>
      <c r="C18717" s="1" t="str">
        <f t="shared" si="2728"/>
        <v>21:0805</v>
      </c>
      <c r="D18717" s="1" t="str">
        <f t="shared" si="2731"/>
        <v>21:0228</v>
      </c>
      <c r="E18717" t="s">
        <v>72261</v>
      </c>
      <c r="F18717" t="s">
        <v>72262</v>
      </c>
      <c r="H18717">
        <v>46.216150300000002</v>
      </c>
      <c r="I18717">
        <v>-67.649362300000007</v>
      </c>
      <c r="J18717" s="1" t="str">
        <f t="shared" si="2729"/>
        <v>Fluid (stream)</v>
      </c>
      <c r="K18717" s="1" t="str">
        <f t="shared" si="2730"/>
        <v>Untreated Water</v>
      </c>
      <c r="L18717">
        <v>60</v>
      </c>
      <c r="M18717" t="s">
        <v>11421</v>
      </c>
      <c r="N18717">
        <v>319</v>
      </c>
      <c r="O18717">
        <v>2.5000000000000001E-2</v>
      </c>
      <c r="P18717">
        <v>30</v>
      </c>
      <c r="Q18717">
        <v>7.8</v>
      </c>
    </row>
    <row r="18718" spans="1:17" hidden="1" x14ac:dyDescent="0.3">
      <c r="A18718" t="s">
        <v>72263</v>
      </c>
      <c r="B18718" t="s">
        <v>72264</v>
      </c>
      <c r="C18718" s="1" t="str">
        <f t="shared" si="2728"/>
        <v>21:0805</v>
      </c>
      <c r="D18718" s="1" t="str">
        <f t="shared" si="2731"/>
        <v>21:0228</v>
      </c>
      <c r="E18718" t="s">
        <v>72265</v>
      </c>
      <c r="F18718" t="s">
        <v>72266</v>
      </c>
      <c r="H18718">
        <v>46.215648700000003</v>
      </c>
      <c r="I18718">
        <v>-67.645757399999994</v>
      </c>
      <c r="J18718" s="1" t="str">
        <f t="shared" si="2729"/>
        <v>Fluid (stream)</v>
      </c>
      <c r="K18718" s="1" t="str">
        <f t="shared" si="2730"/>
        <v>Untreated Water</v>
      </c>
      <c r="L18718">
        <v>60</v>
      </c>
      <c r="M18718" t="s">
        <v>11426</v>
      </c>
      <c r="N18718">
        <v>320</v>
      </c>
      <c r="O18718">
        <v>2.5000000000000001E-2</v>
      </c>
      <c r="P18718">
        <v>30</v>
      </c>
      <c r="Q18718">
        <v>7.8</v>
      </c>
    </row>
    <row r="18719" spans="1:17" hidden="1" x14ac:dyDescent="0.3">
      <c r="A18719" t="s">
        <v>72267</v>
      </c>
      <c r="B18719" t="s">
        <v>72268</v>
      </c>
      <c r="C18719" s="1" t="str">
        <f t="shared" ref="C18719:C18782" si="2732">HYPERLINK("http://geochem.nrcan.gc.ca/cdogs/content/bdl/bdl210805_e.htm", "21:0805")</f>
        <v>21:0805</v>
      </c>
      <c r="D18719" s="1" t="str">
        <f t="shared" si="2731"/>
        <v>21:0228</v>
      </c>
      <c r="E18719" t="s">
        <v>72269</v>
      </c>
      <c r="F18719" t="s">
        <v>72270</v>
      </c>
      <c r="H18719">
        <v>46.110454400000002</v>
      </c>
      <c r="I18719">
        <v>-67.579662200000001</v>
      </c>
      <c r="J18719" s="1" t="str">
        <f t="shared" si="2729"/>
        <v>Fluid (stream)</v>
      </c>
      <c r="K18719" s="1" t="str">
        <f t="shared" si="2730"/>
        <v>Untreated Water</v>
      </c>
      <c r="L18719">
        <v>60</v>
      </c>
      <c r="M18719" t="s">
        <v>11440</v>
      </c>
      <c r="N18719">
        <v>321</v>
      </c>
      <c r="O18719">
        <v>2.5000000000000001E-2</v>
      </c>
      <c r="P18719">
        <v>30</v>
      </c>
      <c r="Q18719">
        <v>7.4</v>
      </c>
    </row>
    <row r="18720" spans="1:17" hidden="1" x14ac:dyDescent="0.3">
      <c r="A18720" t="s">
        <v>72271</v>
      </c>
      <c r="B18720" t="s">
        <v>72272</v>
      </c>
      <c r="C18720" s="1" t="str">
        <f t="shared" si="2732"/>
        <v>21:0805</v>
      </c>
      <c r="D18720" s="1" t="str">
        <f t="shared" si="2731"/>
        <v>21:0228</v>
      </c>
      <c r="E18720" t="s">
        <v>72273</v>
      </c>
      <c r="F18720" t="s">
        <v>72274</v>
      </c>
      <c r="H18720">
        <v>46.136149000000003</v>
      </c>
      <c r="I18720">
        <v>-67.589759999999998</v>
      </c>
      <c r="J18720" s="1" t="str">
        <f t="shared" si="2729"/>
        <v>Fluid (stream)</v>
      </c>
      <c r="K18720" s="1" t="str">
        <f t="shared" si="2730"/>
        <v>Untreated Water</v>
      </c>
      <c r="L18720">
        <v>60</v>
      </c>
      <c r="M18720" t="s">
        <v>11445</v>
      </c>
      <c r="N18720">
        <v>322</v>
      </c>
    </row>
    <row r="18721" spans="1:17" hidden="1" x14ac:dyDescent="0.3">
      <c r="A18721" t="s">
        <v>72275</v>
      </c>
      <c r="B18721" t="s">
        <v>72276</v>
      </c>
      <c r="C18721" s="1" t="str">
        <f t="shared" si="2732"/>
        <v>21:0805</v>
      </c>
      <c r="D18721" s="1" t="str">
        <f t="shared" si="2731"/>
        <v>21:0228</v>
      </c>
      <c r="E18721" t="s">
        <v>72277</v>
      </c>
      <c r="F18721" t="s">
        <v>72278</v>
      </c>
      <c r="H18721">
        <v>46.125854500000003</v>
      </c>
      <c r="I18721">
        <v>-67.593556500000005</v>
      </c>
      <c r="J18721" s="1" t="str">
        <f t="shared" si="2729"/>
        <v>Fluid (stream)</v>
      </c>
      <c r="K18721" s="1" t="str">
        <f t="shared" si="2730"/>
        <v>Untreated Water</v>
      </c>
      <c r="L18721">
        <v>60</v>
      </c>
      <c r="M18721" t="s">
        <v>11450</v>
      </c>
      <c r="N18721">
        <v>323</v>
      </c>
      <c r="O18721">
        <v>2.5000000000000001E-2</v>
      </c>
      <c r="P18721">
        <v>30</v>
      </c>
      <c r="Q18721">
        <v>7.7</v>
      </c>
    </row>
    <row r="18722" spans="1:17" hidden="1" x14ac:dyDescent="0.3">
      <c r="A18722" t="s">
        <v>72279</v>
      </c>
      <c r="B18722" t="s">
        <v>72280</v>
      </c>
      <c r="C18722" s="1" t="str">
        <f t="shared" si="2732"/>
        <v>21:0805</v>
      </c>
      <c r="D18722" s="1" t="str">
        <f t="shared" si="2731"/>
        <v>21:0228</v>
      </c>
      <c r="E18722" t="s">
        <v>72281</v>
      </c>
      <c r="F18722" t="s">
        <v>72282</v>
      </c>
      <c r="H18722">
        <v>46.1210491</v>
      </c>
      <c r="I18722">
        <v>-67.603153000000006</v>
      </c>
      <c r="J18722" s="1" t="str">
        <f t="shared" si="2729"/>
        <v>Fluid (stream)</v>
      </c>
      <c r="K18722" s="1" t="str">
        <f t="shared" si="2730"/>
        <v>Untreated Water</v>
      </c>
      <c r="L18722">
        <v>60</v>
      </c>
      <c r="M18722" t="s">
        <v>11460</v>
      </c>
      <c r="N18722">
        <v>324</v>
      </c>
      <c r="O18722">
        <v>2.5000000000000001E-2</v>
      </c>
      <c r="P18722">
        <v>30</v>
      </c>
      <c r="Q18722">
        <v>7.4</v>
      </c>
    </row>
    <row r="18723" spans="1:17" hidden="1" x14ac:dyDescent="0.3">
      <c r="A18723" t="s">
        <v>72283</v>
      </c>
      <c r="B18723" t="s">
        <v>72284</v>
      </c>
      <c r="C18723" s="1" t="str">
        <f t="shared" si="2732"/>
        <v>21:0805</v>
      </c>
      <c r="D18723" s="1" t="str">
        <f t="shared" si="2731"/>
        <v>21:0228</v>
      </c>
      <c r="E18723" t="s">
        <v>72285</v>
      </c>
      <c r="F18723" t="s">
        <v>72286</v>
      </c>
      <c r="H18723">
        <v>46.119546900000003</v>
      </c>
      <c r="I18723">
        <v>-67.640556099999998</v>
      </c>
      <c r="J18723" s="1" t="str">
        <f t="shared" si="2729"/>
        <v>Fluid (stream)</v>
      </c>
      <c r="K18723" s="1" t="str">
        <f t="shared" si="2730"/>
        <v>Untreated Water</v>
      </c>
      <c r="L18723">
        <v>60</v>
      </c>
      <c r="M18723" t="s">
        <v>11465</v>
      </c>
      <c r="N18723">
        <v>325</v>
      </c>
      <c r="O18723">
        <v>0.25</v>
      </c>
      <c r="P18723">
        <v>30</v>
      </c>
      <c r="Q18723">
        <v>7.9</v>
      </c>
    </row>
    <row r="18724" spans="1:17" hidden="1" x14ac:dyDescent="0.3">
      <c r="A18724" t="s">
        <v>72287</v>
      </c>
      <c r="B18724" t="s">
        <v>72288</v>
      </c>
      <c r="C18724" s="1" t="str">
        <f t="shared" si="2732"/>
        <v>21:0805</v>
      </c>
      <c r="D18724" s="1" t="str">
        <f t="shared" si="2731"/>
        <v>21:0228</v>
      </c>
      <c r="E18724" t="s">
        <v>72289</v>
      </c>
      <c r="F18724" t="s">
        <v>72290</v>
      </c>
      <c r="H18724">
        <v>46.115152700000003</v>
      </c>
      <c r="I18724">
        <v>-67.656362200000004</v>
      </c>
      <c r="J18724" s="1" t="str">
        <f t="shared" si="2729"/>
        <v>Fluid (stream)</v>
      </c>
      <c r="K18724" s="1" t="str">
        <f t="shared" si="2730"/>
        <v>Untreated Water</v>
      </c>
      <c r="L18724">
        <v>60</v>
      </c>
      <c r="M18724" t="s">
        <v>11470</v>
      </c>
      <c r="N18724">
        <v>326</v>
      </c>
    </row>
    <row r="18725" spans="1:17" hidden="1" x14ac:dyDescent="0.3">
      <c r="A18725" t="s">
        <v>72291</v>
      </c>
      <c r="B18725" t="s">
        <v>72292</v>
      </c>
      <c r="C18725" s="1" t="str">
        <f t="shared" si="2732"/>
        <v>21:0805</v>
      </c>
      <c r="D18725" s="1" t="str">
        <f t="shared" si="2731"/>
        <v>21:0228</v>
      </c>
      <c r="E18725" t="s">
        <v>72293</v>
      </c>
      <c r="F18725" t="s">
        <v>72294</v>
      </c>
      <c r="H18725">
        <v>46.1324501</v>
      </c>
      <c r="I18725">
        <v>-67.641054100000005</v>
      </c>
      <c r="J18725" s="1" t="str">
        <f t="shared" si="2729"/>
        <v>Fluid (stream)</v>
      </c>
      <c r="K18725" s="1" t="str">
        <f t="shared" si="2730"/>
        <v>Untreated Water</v>
      </c>
      <c r="L18725">
        <v>60</v>
      </c>
      <c r="M18725" t="s">
        <v>11475</v>
      </c>
      <c r="N18725">
        <v>327</v>
      </c>
      <c r="O18725">
        <v>0.13</v>
      </c>
      <c r="P18725">
        <v>60</v>
      </c>
      <c r="Q18725">
        <v>8</v>
      </c>
    </row>
    <row r="18726" spans="1:17" hidden="1" x14ac:dyDescent="0.3">
      <c r="A18726" t="s">
        <v>72295</v>
      </c>
      <c r="B18726" t="s">
        <v>72296</v>
      </c>
      <c r="C18726" s="1" t="str">
        <f t="shared" si="2732"/>
        <v>21:0805</v>
      </c>
      <c r="D18726" s="1" t="str">
        <f t="shared" si="2731"/>
        <v>21:0228</v>
      </c>
      <c r="E18726" t="s">
        <v>72297</v>
      </c>
      <c r="F18726" t="s">
        <v>72298</v>
      </c>
      <c r="H18726">
        <v>46.125449000000003</v>
      </c>
      <c r="I18726">
        <v>-67.6663633</v>
      </c>
      <c r="J18726" s="1" t="str">
        <f t="shared" si="2729"/>
        <v>Fluid (stream)</v>
      </c>
      <c r="K18726" s="1" t="str">
        <f t="shared" si="2730"/>
        <v>Untreated Water</v>
      </c>
      <c r="L18726">
        <v>60</v>
      </c>
      <c r="M18726" t="s">
        <v>11480</v>
      </c>
      <c r="N18726">
        <v>328</v>
      </c>
      <c r="O18726">
        <v>1.5</v>
      </c>
      <c r="P18726">
        <v>50</v>
      </c>
      <c r="Q18726">
        <v>7.6</v>
      </c>
    </row>
    <row r="18727" spans="1:17" hidden="1" x14ac:dyDescent="0.3">
      <c r="A18727" t="s">
        <v>72299</v>
      </c>
      <c r="B18727" t="s">
        <v>72300</v>
      </c>
      <c r="C18727" s="1" t="str">
        <f t="shared" si="2732"/>
        <v>21:0805</v>
      </c>
      <c r="D18727" s="1" t="str">
        <f t="shared" si="2731"/>
        <v>21:0228</v>
      </c>
      <c r="E18727" t="s">
        <v>72301</v>
      </c>
      <c r="F18727" t="s">
        <v>72302</v>
      </c>
      <c r="H18727">
        <v>46.110954700000001</v>
      </c>
      <c r="I18727">
        <v>-67.633261899999994</v>
      </c>
      <c r="J18727" s="1" t="str">
        <f t="shared" si="2729"/>
        <v>Fluid (stream)</v>
      </c>
      <c r="K18727" s="1" t="str">
        <f t="shared" si="2730"/>
        <v>Untreated Water</v>
      </c>
      <c r="L18727">
        <v>60</v>
      </c>
      <c r="M18727" t="s">
        <v>12548</v>
      </c>
      <c r="N18727">
        <v>329</v>
      </c>
      <c r="O18727">
        <v>2.5000000000000001E-2</v>
      </c>
      <c r="P18727">
        <v>40</v>
      </c>
      <c r="Q18727">
        <v>7.8</v>
      </c>
    </row>
    <row r="18728" spans="1:17" hidden="1" x14ac:dyDescent="0.3">
      <c r="A18728" t="s">
        <v>72303</v>
      </c>
      <c r="B18728" t="s">
        <v>72304</v>
      </c>
      <c r="C18728" s="1" t="str">
        <f t="shared" si="2732"/>
        <v>21:0805</v>
      </c>
      <c r="D18728" s="1" t="str">
        <f t="shared" si="2731"/>
        <v>21:0228</v>
      </c>
      <c r="E18728" t="s">
        <v>72305</v>
      </c>
      <c r="F18728" t="s">
        <v>72306</v>
      </c>
      <c r="H18728">
        <v>46.090048500000002</v>
      </c>
      <c r="I18728">
        <v>-67.643958900000001</v>
      </c>
      <c r="J18728" s="1" t="str">
        <f t="shared" si="2729"/>
        <v>Fluid (stream)</v>
      </c>
      <c r="K18728" s="1" t="str">
        <f t="shared" si="2730"/>
        <v>Untreated Water</v>
      </c>
      <c r="L18728">
        <v>61</v>
      </c>
      <c r="M18728" t="s">
        <v>11392</v>
      </c>
      <c r="N18728">
        <v>330</v>
      </c>
      <c r="O18728">
        <v>0.14000000000000001</v>
      </c>
      <c r="P18728">
        <v>40</v>
      </c>
      <c r="Q18728">
        <v>8</v>
      </c>
    </row>
    <row r="18729" spans="1:17" hidden="1" x14ac:dyDescent="0.3">
      <c r="A18729" t="s">
        <v>72307</v>
      </c>
      <c r="B18729" t="s">
        <v>72308</v>
      </c>
      <c r="C18729" s="1" t="str">
        <f t="shared" si="2732"/>
        <v>21:0805</v>
      </c>
      <c r="D18729" s="1" t="str">
        <f t="shared" si="2731"/>
        <v>21:0228</v>
      </c>
      <c r="E18729" t="s">
        <v>72309</v>
      </c>
      <c r="F18729" t="s">
        <v>72310</v>
      </c>
      <c r="H18729">
        <v>46.1015473</v>
      </c>
      <c r="I18729">
        <v>-67.677458799999997</v>
      </c>
      <c r="J18729" s="1" t="str">
        <f t="shared" si="2729"/>
        <v>Fluid (stream)</v>
      </c>
      <c r="K18729" s="1" t="str">
        <f t="shared" si="2730"/>
        <v>Untreated Water</v>
      </c>
      <c r="L18729">
        <v>61</v>
      </c>
      <c r="M18729" t="s">
        <v>11397</v>
      </c>
      <c r="N18729">
        <v>331</v>
      </c>
      <c r="O18729">
        <v>2.5000000000000001E-2</v>
      </c>
      <c r="P18729">
        <v>30</v>
      </c>
      <c r="Q18729">
        <v>7.6</v>
      </c>
    </row>
    <row r="18730" spans="1:17" hidden="1" x14ac:dyDescent="0.3">
      <c r="A18730" t="s">
        <v>72311</v>
      </c>
      <c r="B18730" t="s">
        <v>72312</v>
      </c>
      <c r="C18730" s="1" t="str">
        <f t="shared" si="2732"/>
        <v>21:0805</v>
      </c>
      <c r="D18730" s="1" t="str">
        <f t="shared" si="2731"/>
        <v>21:0228</v>
      </c>
      <c r="E18730" t="s">
        <v>72313</v>
      </c>
      <c r="F18730" t="s">
        <v>72314</v>
      </c>
      <c r="H18730">
        <v>46.099350000000001</v>
      </c>
      <c r="I18730">
        <v>-67.677356099999997</v>
      </c>
      <c r="J18730" s="1" t="str">
        <f t="shared" si="2729"/>
        <v>Fluid (stream)</v>
      </c>
      <c r="K18730" s="1" t="str">
        <f t="shared" si="2730"/>
        <v>Untreated Water</v>
      </c>
      <c r="L18730">
        <v>61</v>
      </c>
      <c r="M18730" t="s">
        <v>11402</v>
      </c>
      <c r="N18730">
        <v>332</v>
      </c>
      <c r="O18730">
        <v>2.5000000000000001E-2</v>
      </c>
      <c r="P18730">
        <v>30</v>
      </c>
      <c r="Q18730">
        <v>7.5</v>
      </c>
    </row>
    <row r="18731" spans="1:17" hidden="1" x14ac:dyDescent="0.3">
      <c r="A18731" t="s">
        <v>72315</v>
      </c>
      <c r="B18731" t="s">
        <v>72316</v>
      </c>
      <c r="C18731" s="1" t="str">
        <f t="shared" si="2732"/>
        <v>21:0805</v>
      </c>
      <c r="D18731" s="1" t="str">
        <f t="shared" si="2731"/>
        <v>21:0228</v>
      </c>
      <c r="E18731" t="s">
        <v>72317</v>
      </c>
      <c r="F18731" t="s">
        <v>72318</v>
      </c>
      <c r="H18731">
        <v>46.107350199999999</v>
      </c>
      <c r="I18731">
        <v>-67.690557200000001</v>
      </c>
      <c r="J18731" s="1" t="str">
        <f t="shared" si="2729"/>
        <v>Fluid (stream)</v>
      </c>
      <c r="K18731" s="1" t="str">
        <f t="shared" si="2730"/>
        <v>Untreated Water</v>
      </c>
      <c r="L18731">
        <v>61</v>
      </c>
      <c r="M18731" t="s">
        <v>11411</v>
      </c>
      <c r="N18731">
        <v>333</v>
      </c>
      <c r="O18731">
        <v>2.5000000000000001E-2</v>
      </c>
      <c r="P18731">
        <v>30</v>
      </c>
      <c r="Q18731">
        <v>7.6</v>
      </c>
    </row>
    <row r="18732" spans="1:17" hidden="1" x14ac:dyDescent="0.3">
      <c r="A18732" t="s">
        <v>72319</v>
      </c>
      <c r="B18732" t="s">
        <v>72320</v>
      </c>
      <c r="C18732" s="1" t="str">
        <f t="shared" si="2732"/>
        <v>21:0805</v>
      </c>
      <c r="D18732" s="1" t="str">
        <f t="shared" si="2731"/>
        <v>21:0228</v>
      </c>
      <c r="E18732" t="s">
        <v>72321</v>
      </c>
      <c r="F18732" t="s">
        <v>72322</v>
      </c>
      <c r="H18732">
        <v>46.112752399999998</v>
      </c>
      <c r="I18732">
        <v>-67.695463200000006</v>
      </c>
      <c r="J18732" s="1" t="str">
        <f t="shared" si="2729"/>
        <v>Fluid (stream)</v>
      </c>
      <c r="K18732" s="1" t="str">
        <f t="shared" si="2730"/>
        <v>Untreated Water</v>
      </c>
      <c r="L18732">
        <v>61</v>
      </c>
      <c r="M18732" t="s">
        <v>11416</v>
      </c>
      <c r="N18732">
        <v>334</v>
      </c>
      <c r="O18732">
        <v>1.5</v>
      </c>
      <c r="P18732">
        <v>30</v>
      </c>
      <c r="Q18732">
        <v>7.4</v>
      </c>
    </row>
    <row r="18733" spans="1:17" hidden="1" x14ac:dyDescent="0.3">
      <c r="A18733" t="s">
        <v>72323</v>
      </c>
      <c r="B18733" t="s">
        <v>72324</v>
      </c>
      <c r="C18733" s="1" t="str">
        <f t="shared" si="2732"/>
        <v>21:0805</v>
      </c>
      <c r="D18733" s="1" t="str">
        <f t="shared" si="2731"/>
        <v>21:0228</v>
      </c>
      <c r="E18733" t="s">
        <v>72325</v>
      </c>
      <c r="F18733" t="s">
        <v>72326</v>
      </c>
      <c r="H18733">
        <v>46.080152200000001</v>
      </c>
      <c r="I18733">
        <v>-67.6344627</v>
      </c>
      <c r="J18733" s="1" t="str">
        <f t="shared" si="2729"/>
        <v>Fluid (stream)</v>
      </c>
      <c r="K18733" s="1" t="str">
        <f t="shared" si="2730"/>
        <v>Untreated Water</v>
      </c>
      <c r="L18733">
        <v>61</v>
      </c>
      <c r="M18733" t="s">
        <v>11421</v>
      </c>
      <c r="N18733">
        <v>335</v>
      </c>
      <c r="O18733">
        <v>2.5000000000000001E-2</v>
      </c>
      <c r="P18733">
        <v>40</v>
      </c>
      <c r="Q18733">
        <v>7.4</v>
      </c>
    </row>
    <row r="18734" spans="1:17" hidden="1" x14ac:dyDescent="0.3">
      <c r="A18734" t="s">
        <v>72327</v>
      </c>
      <c r="B18734" t="s">
        <v>72328</v>
      </c>
      <c r="C18734" s="1" t="str">
        <f t="shared" si="2732"/>
        <v>21:0805</v>
      </c>
      <c r="D18734" s="1" t="str">
        <f t="shared" si="2731"/>
        <v>21:0228</v>
      </c>
      <c r="E18734" t="s">
        <v>72329</v>
      </c>
      <c r="F18734" t="s">
        <v>72330</v>
      </c>
      <c r="H18734">
        <v>46.079651900000002</v>
      </c>
      <c r="I18734">
        <v>-67.640062099999994</v>
      </c>
      <c r="J18734" s="1" t="str">
        <f t="shared" si="2729"/>
        <v>Fluid (stream)</v>
      </c>
      <c r="K18734" s="1" t="str">
        <f t="shared" si="2730"/>
        <v>Untreated Water</v>
      </c>
      <c r="L18734">
        <v>61</v>
      </c>
      <c r="M18734" t="s">
        <v>11426</v>
      </c>
      <c r="N18734">
        <v>336</v>
      </c>
      <c r="O18734">
        <v>2.5000000000000001E-2</v>
      </c>
      <c r="P18734">
        <v>30</v>
      </c>
      <c r="Q18734">
        <v>7.6</v>
      </c>
    </row>
    <row r="18735" spans="1:17" hidden="1" x14ac:dyDescent="0.3">
      <c r="A18735" t="s">
        <v>72331</v>
      </c>
      <c r="B18735" t="s">
        <v>72332</v>
      </c>
      <c r="C18735" s="1" t="str">
        <f t="shared" si="2732"/>
        <v>21:0805</v>
      </c>
      <c r="D18735" s="1" t="str">
        <f t="shared" si="2731"/>
        <v>21:0228</v>
      </c>
      <c r="E18735" t="s">
        <v>72333</v>
      </c>
      <c r="F18735" t="s">
        <v>72334</v>
      </c>
      <c r="H18735">
        <v>46.0754515</v>
      </c>
      <c r="I18735">
        <v>-67.675560700000005</v>
      </c>
      <c r="J18735" s="1" t="str">
        <f t="shared" si="2729"/>
        <v>Fluid (stream)</v>
      </c>
      <c r="K18735" s="1" t="str">
        <f t="shared" si="2730"/>
        <v>Untreated Water</v>
      </c>
      <c r="L18735">
        <v>61</v>
      </c>
      <c r="M18735" t="s">
        <v>11440</v>
      </c>
      <c r="N18735">
        <v>337</v>
      </c>
      <c r="O18735">
        <v>2.5000000000000001E-2</v>
      </c>
      <c r="P18735">
        <v>30</v>
      </c>
      <c r="Q18735">
        <v>7.7</v>
      </c>
    </row>
    <row r="18736" spans="1:17" hidden="1" x14ac:dyDescent="0.3">
      <c r="A18736" t="s">
        <v>72335</v>
      </c>
      <c r="B18736" t="s">
        <v>72336</v>
      </c>
      <c r="C18736" s="1" t="str">
        <f t="shared" si="2732"/>
        <v>21:0805</v>
      </c>
      <c r="D18736" s="1" t="str">
        <f t="shared" si="2731"/>
        <v>21:0228</v>
      </c>
      <c r="E18736" t="s">
        <v>72337</v>
      </c>
      <c r="F18736" t="s">
        <v>72338</v>
      </c>
      <c r="H18736">
        <v>46.072447799999999</v>
      </c>
      <c r="I18736">
        <v>-67.733759599999999</v>
      </c>
      <c r="J18736" s="1" t="str">
        <f t="shared" si="2729"/>
        <v>Fluid (stream)</v>
      </c>
      <c r="K18736" s="1" t="str">
        <f t="shared" si="2730"/>
        <v>Untreated Water</v>
      </c>
      <c r="L18736">
        <v>61</v>
      </c>
      <c r="M18736" t="s">
        <v>11445</v>
      </c>
      <c r="N18736">
        <v>338</v>
      </c>
    </row>
    <row r="18737" spans="1:17" hidden="1" x14ac:dyDescent="0.3">
      <c r="A18737" t="s">
        <v>72339</v>
      </c>
      <c r="B18737" t="s">
        <v>72340</v>
      </c>
      <c r="C18737" s="1" t="str">
        <f t="shared" si="2732"/>
        <v>21:0805</v>
      </c>
      <c r="D18737" s="1" t="str">
        <f t="shared" si="2731"/>
        <v>21:0228</v>
      </c>
      <c r="E18737" t="s">
        <v>72341</v>
      </c>
      <c r="F18737" t="s">
        <v>72342</v>
      </c>
      <c r="H18737">
        <v>46.070949900000002</v>
      </c>
      <c r="I18737">
        <v>-67.714862699999998</v>
      </c>
      <c r="J18737" s="1" t="str">
        <f t="shared" si="2729"/>
        <v>Fluid (stream)</v>
      </c>
      <c r="K18737" s="1" t="str">
        <f t="shared" si="2730"/>
        <v>Untreated Water</v>
      </c>
      <c r="L18737">
        <v>61</v>
      </c>
      <c r="M18737" t="s">
        <v>11450</v>
      </c>
      <c r="N18737">
        <v>339</v>
      </c>
      <c r="O18737">
        <v>2.5000000000000001E-2</v>
      </c>
      <c r="P18737">
        <v>20</v>
      </c>
      <c r="Q18737">
        <v>7.5</v>
      </c>
    </row>
    <row r="18738" spans="1:17" hidden="1" x14ac:dyDescent="0.3">
      <c r="A18738" t="s">
        <v>72343</v>
      </c>
      <c r="B18738" t="s">
        <v>72344</v>
      </c>
      <c r="C18738" s="1" t="str">
        <f t="shared" si="2732"/>
        <v>21:0805</v>
      </c>
      <c r="D18738" s="1" t="str">
        <f t="shared" si="2731"/>
        <v>21:0228</v>
      </c>
      <c r="E18738" t="s">
        <v>72345</v>
      </c>
      <c r="F18738" t="s">
        <v>72346</v>
      </c>
      <c r="H18738">
        <v>46.083051500000003</v>
      </c>
      <c r="I18738">
        <v>-67.724165799999994</v>
      </c>
      <c r="J18738" s="1" t="str">
        <f t="shared" si="2729"/>
        <v>Fluid (stream)</v>
      </c>
      <c r="K18738" s="1" t="str">
        <f t="shared" si="2730"/>
        <v>Untreated Water</v>
      </c>
      <c r="L18738">
        <v>61</v>
      </c>
      <c r="M18738" t="s">
        <v>11431</v>
      </c>
      <c r="N18738">
        <v>340</v>
      </c>
      <c r="O18738">
        <v>2.5000000000000001E-2</v>
      </c>
      <c r="P18738">
        <v>20</v>
      </c>
      <c r="Q18738">
        <v>7.7</v>
      </c>
    </row>
    <row r="18739" spans="1:17" hidden="1" x14ac:dyDescent="0.3">
      <c r="A18739" t="s">
        <v>72347</v>
      </c>
      <c r="B18739" t="s">
        <v>72348</v>
      </c>
      <c r="C18739" s="1" t="str">
        <f t="shared" si="2732"/>
        <v>21:0805</v>
      </c>
      <c r="D18739" s="1" t="str">
        <f t="shared" si="2731"/>
        <v>21:0228</v>
      </c>
      <c r="E18739" t="s">
        <v>72345</v>
      </c>
      <c r="F18739" t="s">
        <v>72349</v>
      </c>
      <c r="H18739">
        <v>46.083051500000003</v>
      </c>
      <c r="I18739">
        <v>-67.724165799999994</v>
      </c>
      <c r="J18739" s="1" t="str">
        <f t="shared" si="2729"/>
        <v>Fluid (stream)</v>
      </c>
      <c r="K18739" s="1" t="str">
        <f t="shared" si="2730"/>
        <v>Untreated Water</v>
      </c>
      <c r="L18739">
        <v>61</v>
      </c>
      <c r="M18739" t="s">
        <v>11435</v>
      </c>
      <c r="N18739">
        <v>341</v>
      </c>
      <c r="O18739">
        <v>2.5000000000000001E-2</v>
      </c>
      <c r="P18739">
        <v>20</v>
      </c>
      <c r="Q18739">
        <v>7.7</v>
      </c>
    </row>
    <row r="18740" spans="1:17" hidden="1" x14ac:dyDescent="0.3">
      <c r="A18740" t="s">
        <v>72350</v>
      </c>
      <c r="B18740" t="s">
        <v>72351</v>
      </c>
      <c r="C18740" s="1" t="str">
        <f t="shared" si="2732"/>
        <v>21:0805</v>
      </c>
      <c r="D18740" s="1" t="str">
        <f t="shared" si="2731"/>
        <v>21:0228</v>
      </c>
      <c r="E18740" t="s">
        <v>72352</v>
      </c>
      <c r="F18740" t="s">
        <v>72353</v>
      </c>
      <c r="H18740">
        <v>46.078354900000001</v>
      </c>
      <c r="I18740">
        <v>-67.713863099999998</v>
      </c>
      <c r="J18740" s="1" t="str">
        <f t="shared" si="2729"/>
        <v>Fluid (stream)</v>
      </c>
      <c r="K18740" s="1" t="str">
        <f t="shared" si="2730"/>
        <v>Untreated Water</v>
      </c>
      <c r="L18740">
        <v>61</v>
      </c>
      <c r="M18740" t="s">
        <v>11460</v>
      </c>
      <c r="N18740">
        <v>342</v>
      </c>
      <c r="O18740">
        <v>2.5000000000000001E-2</v>
      </c>
      <c r="P18740">
        <v>20</v>
      </c>
      <c r="Q18740">
        <v>7.5</v>
      </c>
    </row>
    <row r="18741" spans="1:17" hidden="1" x14ac:dyDescent="0.3">
      <c r="A18741" t="s">
        <v>72354</v>
      </c>
      <c r="B18741" t="s">
        <v>72355</v>
      </c>
      <c r="C18741" s="1" t="str">
        <f t="shared" si="2732"/>
        <v>21:0805</v>
      </c>
      <c r="D18741" s="1" t="str">
        <f t="shared" si="2731"/>
        <v>21:0228</v>
      </c>
      <c r="E18741" t="s">
        <v>72356</v>
      </c>
      <c r="F18741" t="s">
        <v>72357</v>
      </c>
      <c r="H18741">
        <v>46.120746500000003</v>
      </c>
      <c r="I18741">
        <v>-67.738956299999998</v>
      </c>
      <c r="J18741" s="1" t="str">
        <f t="shared" si="2729"/>
        <v>Fluid (stream)</v>
      </c>
      <c r="K18741" s="1" t="str">
        <f t="shared" si="2730"/>
        <v>Untreated Water</v>
      </c>
      <c r="L18741">
        <v>61</v>
      </c>
      <c r="M18741" t="s">
        <v>11465</v>
      </c>
      <c r="N18741">
        <v>343</v>
      </c>
      <c r="O18741">
        <v>2.5000000000000001E-2</v>
      </c>
      <c r="P18741">
        <v>30</v>
      </c>
      <c r="Q18741">
        <v>7.7</v>
      </c>
    </row>
    <row r="18742" spans="1:17" hidden="1" x14ac:dyDescent="0.3">
      <c r="A18742" t="s">
        <v>72358</v>
      </c>
      <c r="B18742" t="s">
        <v>72359</v>
      </c>
      <c r="C18742" s="1" t="str">
        <f t="shared" si="2732"/>
        <v>21:0805</v>
      </c>
      <c r="D18742" s="1" t="str">
        <f t="shared" si="2731"/>
        <v>21:0228</v>
      </c>
      <c r="E18742" t="s">
        <v>72360</v>
      </c>
      <c r="F18742" t="s">
        <v>72361</v>
      </c>
      <c r="H18742">
        <v>46.112248899999997</v>
      </c>
      <c r="I18742">
        <v>-67.728267000000002</v>
      </c>
      <c r="J18742" s="1" t="str">
        <f t="shared" si="2729"/>
        <v>Fluid (stream)</v>
      </c>
      <c r="K18742" s="1" t="str">
        <f t="shared" si="2730"/>
        <v>Untreated Water</v>
      </c>
      <c r="L18742">
        <v>61</v>
      </c>
      <c r="M18742" t="s">
        <v>11470</v>
      </c>
      <c r="N18742">
        <v>344</v>
      </c>
      <c r="O18742">
        <v>2.5000000000000001E-2</v>
      </c>
      <c r="P18742">
        <v>20</v>
      </c>
      <c r="Q18742">
        <v>7.8</v>
      </c>
    </row>
    <row r="18743" spans="1:17" hidden="1" x14ac:dyDescent="0.3">
      <c r="A18743" t="s">
        <v>72362</v>
      </c>
      <c r="B18743" t="s">
        <v>72363</v>
      </c>
      <c r="C18743" s="1" t="str">
        <f t="shared" si="2732"/>
        <v>21:0805</v>
      </c>
      <c r="D18743" s="1" t="str">
        <f t="shared" si="2731"/>
        <v>21:0228</v>
      </c>
      <c r="E18743" t="s">
        <v>72364</v>
      </c>
      <c r="F18743" t="s">
        <v>72365</v>
      </c>
      <c r="H18743">
        <v>46.119250399999999</v>
      </c>
      <c r="I18743">
        <v>-67.7626621</v>
      </c>
      <c r="J18743" s="1" t="str">
        <f t="shared" si="2729"/>
        <v>Fluid (stream)</v>
      </c>
      <c r="K18743" s="1" t="str">
        <f t="shared" si="2730"/>
        <v>Untreated Water</v>
      </c>
      <c r="L18743">
        <v>61</v>
      </c>
      <c r="M18743" t="s">
        <v>11475</v>
      </c>
      <c r="N18743">
        <v>345</v>
      </c>
      <c r="O18743">
        <v>0.25</v>
      </c>
      <c r="P18743">
        <v>30</v>
      </c>
      <c r="Q18743">
        <v>7.9</v>
      </c>
    </row>
    <row r="18744" spans="1:17" hidden="1" x14ac:dyDescent="0.3">
      <c r="A18744" t="s">
        <v>72366</v>
      </c>
      <c r="B18744" t="s">
        <v>72367</v>
      </c>
      <c r="C18744" s="1" t="str">
        <f t="shared" si="2732"/>
        <v>21:0805</v>
      </c>
      <c r="D18744" s="1" t="str">
        <f t="shared" si="2731"/>
        <v>21:0228</v>
      </c>
      <c r="E18744" t="s">
        <v>72368</v>
      </c>
      <c r="F18744" t="s">
        <v>72369</v>
      </c>
      <c r="H18744">
        <v>46.109850799999997</v>
      </c>
      <c r="I18744">
        <v>-67.750760600000007</v>
      </c>
      <c r="J18744" s="1" t="str">
        <f t="shared" si="2729"/>
        <v>Fluid (stream)</v>
      </c>
      <c r="K18744" s="1" t="str">
        <f t="shared" si="2730"/>
        <v>Untreated Water</v>
      </c>
      <c r="L18744">
        <v>61</v>
      </c>
      <c r="M18744" t="s">
        <v>11480</v>
      </c>
      <c r="N18744">
        <v>346</v>
      </c>
      <c r="O18744">
        <v>0.15</v>
      </c>
      <c r="P18744">
        <v>30</v>
      </c>
      <c r="Q18744">
        <v>8</v>
      </c>
    </row>
    <row r="18745" spans="1:17" hidden="1" x14ac:dyDescent="0.3">
      <c r="A18745" t="s">
        <v>72370</v>
      </c>
      <c r="B18745" t="s">
        <v>72371</v>
      </c>
      <c r="C18745" s="1" t="str">
        <f t="shared" si="2732"/>
        <v>21:0805</v>
      </c>
      <c r="D18745" s="1" t="str">
        <f t="shared" si="2731"/>
        <v>21:0228</v>
      </c>
      <c r="E18745" t="s">
        <v>72372</v>
      </c>
      <c r="F18745" t="s">
        <v>72373</v>
      </c>
      <c r="H18745">
        <v>46.105549400000001</v>
      </c>
      <c r="I18745">
        <v>-67.773268400000006</v>
      </c>
      <c r="J18745" s="1" t="str">
        <f t="shared" ref="J18745:J18808" si="2733">HYPERLINK("http://geochem.nrcan.gc.ca/cdogs/content/kwd/kwd020018_e.htm", "Fluid (stream)")</f>
        <v>Fluid (stream)</v>
      </c>
      <c r="K18745" s="1" t="str">
        <f t="shared" ref="K18745:K18808" si="2734">HYPERLINK("http://geochem.nrcan.gc.ca/cdogs/content/kwd/kwd080007_e.htm", "Untreated Water")</f>
        <v>Untreated Water</v>
      </c>
      <c r="L18745">
        <v>61</v>
      </c>
      <c r="M18745" t="s">
        <v>12548</v>
      </c>
      <c r="N18745">
        <v>347</v>
      </c>
    </row>
    <row r="18746" spans="1:17" hidden="1" x14ac:dyDescent="0.3">
      <c r="A18746" t="s">
        <v>72374</v>
      </c>
      <c r="B18746" t="s">
        <v>72375</v>
      </c>
      <c r="C18746" s="1" t="str">
        <f t="shared" si="2732"/>
        <v>21:0805</v>
      </c>
      <c r="D18746" s="1" t="str">
        <f t="shared" si="2731"/>
        <v>21:0228</v>
      </c>
      <c r="E18746" t="s">
        <v>72376</v>
      </c>
      <c r="F18746" t="s">
        <v>72377</v>
      </c>
      <c r="H18746">
        <v>46.056954400000002</v>
      </c>
      <c r="I18746">
        <v>-67.773866900000002</v>
      </c>
      <c r="J18746" s="1" t="str">
        <f t="shared" si="2733"/>
        <v>Fluid (stream)</v>
      </c>
      <c r="K18746" s="1" t="str">
        <f t="shared" si="2734"/>
        <v>Untreated Water</v>
      </c>
      <c r="L18746">
        <v>62</v>
      </c>
      <c r="M18746" t="s">
        <v>11392</v>
      </c>
      <c r="N18746">
        <v>348</v>
      </c>
      <c r="O18746">
        <v>0.08</v>
      </c>
      <c r="P18746">
        <v>50</v>
      </c>
      <c r="Q18746">
        <v>7.3</v>
      </c>
    </row>
    <row r="18747" spans="1:17" hidden="1" x14ac:dyDescent="0.3">
      <c r="A18747" t="s">
        <v>72378</v>
      </c>
      <c r="B18747" t="s">
        <v>72379</v>
      </c>
      <c r="C18747" s="1" t="str">
        <f t="shared" si="2732"/>
        <v>21:0805</v>
      </c>
      <c r="D18747" s="1" t="str">
        <f t="shared" si="2731"/>
        <v>21:0228</v>
      </c>
      <c r="E18747" t="s">
        <v>72380</v>
      </c>
      <c r="F18747" t="s">
        <v>72381</v>
      </c>
      <c r="H18747">
        <v>46.070048399999997</v>
      </c>
      <c r="I18747">
        <v>-67.750456600000007</v>
      </c>
      <c r="J18747" s="1" t="str">
        <f t="shared" si="2733"/>
        <v>Fluid (stream)</v>
      </c>
      <c r="K18747" s="1" t="str">
        <f t="shared" si="2734"/>
        <v>Untreated Water</v>
      </c>
      <c r="L18747">
        <v>62</v>
      </c>
      <c r="M18747" t="s">
        <v>11397</v>
      </c>
      <c r="N18747">
        <v>349</v>
      </c>
    </row>
    <row r="18748" spans="1:17" hidden="1" x14ac:dyDescent="0.3">
      <c r="A18748" t="s">
        <v>72382</v>
      </c>
      <c r="B18748" t="s">
        <v>72383</v>
      </c>
      <c r="C18748" s="1" t="str">
        <f t="shared" si="2732"/>
        <v>21:0805</v>
      </c>
      <c r="D18748" s="1" t="str">
        <f t="shared" si="2731"/>
        <v>21:0228</v>
      </c>
      <c r="E18748" t="s">
        <v>72384</v>
      </c>
      <c r="F18748" t="s">
        <v>72385</v>
      </c>
      <c r="H18748">
        <v>46.074147099999998</v>
      </c>
      <c r="I18748">
        <v>-67.7623648</v>
      </c>
      <c r="J18748" s="1" t="str">
        <f t="shared" si="2733"/>
        <v>Fluid (stream)</v>
      </c>
      <c r="K18748" s="1" t="str">
        <f t="shared" si="2734"/>
        <v>Untreated Water</v>
      </c>
      <c r="L18748">
        <v>62</v>
      </c>
      <c r="M18748" t="s">
        <v>11402</v>
      </c>
      <c r="N18748">
        <v>350</v>
      </c>
      <c r="O18748">
        <v>2.5000000000000001E-2</v>
      </c>
      <c r="P18748">
        <v>50</v>
      </c>
      <c r="Q18748">
        <v>6.8</v>
      </c>
    </row>
    <row r="18749" spans="1:17" hidden="1" x14ac:dyDescent="0.3">
      <c r="A18749" t="s">
        <v>72386</v>
      </c>
      <c r="B18749" t="s">
        <v>72387</v>
      </c>
      <c r="C18749" s="1" t="str">
        <f t="shared" si="2732"/>
        <v>21:0805</v>
      </c>
      <c r="D18749" s="1" t="str">
        <f t="shared" si="2731"/>
        <v>21:0228</v>
      </c>
      <c r="E18749" t="s">
        <v>72388</v>
      </c>
      <c r="F18749" t="s">
        <v>72389</v>
      </c>
      <c r="H18749">
        <v>46.090049800000003</v>
      </c>
      <c r="I18749">
        <v>-67.768968400000006</v>
      </c>
      <c r="J18749" s="1" t="str">
        <f t="shared" si="2733"/>
        <v>Fluid (stream)</v>
      </c>
      <c r="K18749" s="1" t="str">
        <f t="shared" si="2734"/>
        <v>Untreated Water</v>
      </c>
      <c r="L18749">
        <v>62</v>
      </c>
      <c r="M18749" t="s">
        <v>11411</v>
      </c>
      <c r="N18749">
        <v>351</v>
      </c>
    </row>
    <row r="18750" spans="1:17" hidden="1" x14ac:dyDescent="0.3">
      <c r="A18750" t="s">
        <v>72390</v>
      </c>
      <c r="B18750" t="s">
        <v>72391</v>
      </c>
      <c r="C18750" s="1" t="str">
        <f t="shared" si="2732"/>
        <v>21:0805</v>
      </c>
      <c r="D18750" s="1" t="str">
        <f t="shared" si="2731"/>
        <v>21:0228</v>
      </c>
      <c r="E18750" t="s">
        <v>72392</v>
      </c>
      <c r="F18750" t="s">
        <v>72393</v>
      </c>
      <c r="H18750">
        <v>46.094152899999997</v>
      </c>
      <c r="I18750">
        <v>-67.777259900000004</v>
      </c>
      <c r="J18750" s="1" t="str">
        <f t="shared" si="2733"/>
        <v>Fluid (stream)</v>
      </c>
      <c r="K18750" s="1" t="str">
        <f t="shared" si="2734"/>
        <v>Untreated Water</v>
      </c>
      <c r="L18750">
        <v>62</v>
      </c>
      <c r="M18750" t="s">
        <v>11431</v>
      </c>
      <c r="N18750">
        <v>352</v>
      </c>
      <c r="O18750">
        <v>2.5000000000000001E-2</v>
      </c>
      <c r="P18750">
        <v>50</v>
      </c>
      <c r="Q18750">
        <v>6.9</v>
      </c>
    </row>
    <row r="18751" spans="1:17" hidden="1" x14ac:dyDescent="0.3">
      <c r="A18751" t="s">
        <v>72394</v>
      </c>
      <c r="B18751" t="s">
        <v>72395</v>
      </c>
      <c r="C18751" s="1" t="str">
        <f t="shared" si="2732"/>
        <v>21:0805</v>
      </c>
      <c r="D18751" s="1" t="str">
        <f t="shared" si="2731"/>
        <v>21:0228</v>
      </c>
      <c r="E18751" t="s">
        <v>72392</v>
      </c>
      <c r="F18751" t="s">
        <v>72396</v>
      </c>
      <c r="H18751">
        <v>46.094152899999997</v>
      </c>
      <c r="I18751">
        <v>-67.777259900000004</v>
      </c>
      <c r="J18751" s="1" t="str">
        <f t="shared" si="2733"/>
        <v>Fluid (stream)</v>
      </c>
      <c r="K18751" s="1" t="str">
        <f t="shared" si="2734"/>
        <v>Untreated Water</v>
      </c>
      <c r="L18751">
        <v>62</v>
      </c>
      <c r="M18751" t="s">
        <v>11435</v>
      </c>
      <c r="N18751">
        <v>353</v>
      </c>
      <c r="O18751">
        <v>2.5000000000000001E-2</v>
      </c>
      <c r="P18751">
        <v>50</v>
      </c>
      <c r="Q18751">
        <v>6.9</v>
      </c>
    </row>
    <row r="18752" spans="1:17" hidden="1" x14ac:dyDescent="0.3">
      <c r="A18752" t="s">
        <v>72397</v>
      </c>
      <c r="B18752" t="s">
        <v>72398</v>
      </c>
      <c r="C18752" s="1" t="str">
        <f t="shared" si="2732"/>
        <v>21:0805</v>
      </c>
      <c r="D18752" s="1" t="str">
        <f t="shared" si="2731"/>
        <v>21:0228</v>
      </c>
      <c r="E18752" t="s">
        <v>72399</v>
      </c>
      <c r="F18752" t="s">
        <v>72400</v>
      </c>
      <c r="H18752">
        <v>46.0917526</v>
      </c>
      <c r="I18752">
        <v>-67.764959200000007</v>
      </c>
      <c r="J18752" s="1" t="str">
        <f t="shared" si="2733"/>
        <v>Fluid (stream)</v>
      </c>
      <c r="K18752" s="1" t="str">
        <f t="shared" si="2734"/>
        <v>Untreated Water</v>
      </c>
      <c r="L18752">
        <v>62</v>
      </c>
      <c r="M18752" t="s">
        <v>11416</v>
      </c>
      <c r="N18752">
        <v>354</v>
      </c>
      <c r="O18752">
        <v>2.5000000000000001E-2</v>
      </c>
      <c r="P18752">
        <v>40</v>
      </c>
      <c r="Q18752">
        <v>6.5</v>
      </c>
    </row>
    <row r="18753" spans="1:17" hidden="1" x14ac:dyDescent="0.3">
      <c r="A18753" t="s">
        <v>72401</v>
      </c>
      <c r="B18753" t="s">
        <v>72402</v>
      </c>
      <c r="C18753" s="1" t="str">
        <f t="shared" si="2732"/>
        <v>21:0805</v>
      </c>
      <c r="D18753" s="1" t="str">
        <f t="shared" si="2731"/>
        <v>21:0228</v>
      </c>
      <c r="E18753" t="s">
        <v>72403</v>
      </c>
      <c r="F18753" t="s">
        <v>72404</v>
      </c>
      <c r="H18753">
        <v>46.096850099999997</v>
      </c>
      <c r="I18753">
        <v>-67.738065399999996</v>
      </c>
      <c r="J18753" s="1" t="str">
        <f t="shared" si="2733"/>
        <v>Fluid (stream)</v>
      </c>
      <c r="K18753" s="1" t="str">
        <f t="shared" si="2734"/>
        <v>Untreated Water</v>
      </c>
      <c r="L18753">
        <v>62</v>
      </c>
      <c r="M18753" t="s">
        <v>11421</v>
      </c>
      <c r="N18753">
        <v>355</v>
      </c>
      <c r="O18753">
        <v>2.5000000000000001E-2</v>
      </c>
      <c r="P18753">
        <v>30</v>
      </c>
      <c r="Q18753">
        <v>6.8</v>
      </c>
    </row>
    <row r="18754" spans="1:17" hidden="1" x14ac:dyDescent="0.3">
      <c r="A18754" t="s">
        <v>72405</v>
      </c>
      <c r="B18754" t="s">
        <v>72406</v>
      </c>
      <c r="C18754" s="1" t="str">
        <f t="shared" si="2732"/>
        <v>21:0805</v>
      </c>
      <c r="D18754" s="1" t="str">
        <f t="shared" si="2731"/>
        <v>21:0228</v>
      </c>
      <c r="E18754" t="s">
        <v>72407</v>
      </c>
      <c r="F18754" t="s">
        <v>72408</v>
      </c>
      <c r="H18754">
        <v>46.103450500000001</v>
      </c>
      <c r="I18754">
        <v>-67.74736</v>
      </c>
      <c r="J18754" s="1" t="str">
        <f t="shared" si="2733"/>
        <v>Fluid (stream)</v>
      </c>
      <c r="K18754" s="1" t="str">
        <f t="shared" si="2734"/>
        <v>Untreated Water</v>
      </c>
      <c r="L18754">
        <v>62</v>
      </c>
      <c r="M18754" t="s">
        <v>11426</v>
      </c>
      <c r="N18754">
        <v>356</v>
      </c>
      <c r="O18754">
        <v>2.5000000000000001E-2</v>
      </c>
      <c r="P18754">
        <v>40</v>
      </c>
      <c r="Q18754">
        <v>6.4</v>
      </c>
    </row>
    <row r="18755" spans="1:17" hidden="1" x14ac:dyDescent="0.3">
      <c r="A18755" t="s">
        <v>72409</v>
      </c>
      <c r="B18755" t="s">
        <v>72410</v>
      </c>
      <c r="C18755" s="1" t="str">
        <f t="shared" si="2732"/>
        <v>21:0805</v>
      </c>
      <c r="D18755" s="1" t="str">
        <f t="shared" si="2731"/>
        <v>21:0228</v>
      </c>
      <c r="E18755" t="s">
        <v>72411</v>
      </c>
      <c r="F18755" t="s">
        <v>72412</v>
      </c>
      <c r="H18755">
        <v>46.103954600000002</v>
      </c>
      <c r="I18755">
        <v>-67.722958899999995</v>
      </c>
      <c r="J18755" s="1" t="str">
        <f t="shared" si="2733"/>
        <v>Fluid (stream)</v>
      </c>
      <c r="K18755" s="1" t="str">
        <f t="shared" si="2734"/>
        <v>Untreated Water</v>
      </c>
      <c r="L18755">
        <v>62</v>
      </c>
      <c r="M18755" t="s">
        <v>11440</v>
      </c>
      <c r="N18755">
        <v>357</v>
      </c>
      <c r="O18755">
        <v>2.5000000000000001E-2</v>
      </c>
      <c r="P18755">
        <v>50</v>
      </c>
      <c r="Q18755">
        <v>6.6</v>
      </c>
    </row>
    <row r="18756" spans="1:17" hidden="1" x14ac:dyDescent="0.3">
      <c r="A18756" t="s">
        <v>72413</v>
      </c>
      <c r="B18756" t="s">
        <v>72414</v>
      </c>
      <c r="C18756" s="1" t="str">
        <f t="shared" si="2732"/>
        <v>21:0805</v>
      </c>
      <c r="D18756" s="1" t="str">
        <f t="shared" si="2731"/>
        <v>21:0228</v>
      </c>
      <c r="E18756" t="s">
        <v>72415</v>
      </c>
      <c r="F18756" t="s">
        <v>72416</v>
      </c>
      <c r="H18756">
        <v>46.0754527</v>
      </c>
      <c r="I18756">
        <v>-67.564550699999998</v>
      </c>
      <c r="J18756" s="1" t="str">
        <f t="shared" si="2733"/>
        <v>Fluid (stream)</v>
      </c>
      <c r="K18756" s="1" t="str">
        <f t="shared" si="2734"/>
        <v>Untreated Water</v>
      </c>
      <c r="L18756">
        <v>62</v>
      </c>
      <c r="M18756" t="s">
        <v>11445</v>
      </c>
      <c r="N18756">
        <v>358</v>
      </c>
    </row>
    <row r="18757" spans="1:17" hidden="1" x14ac:dyDescent="0.3">
      <c r="A18757" t="s">
        <v>72417</v>
      </c>
      <c r="B18757" t="s">
        <v>72418</v>
      </c>
      <c r="C18757" s="1" t="str">
        <f t="shared" si="2732"/>
        <v>21:0805</v>
      </c>
      <c r="D18757" s="1" t="str">
        <f t="shared" si="2731"/>
        <v>21:0228</v>
      </c>
      <c r="E18757" t="s">
        <v>72419</v>
      </c>
      <c r="F18757" t="s">
        <v>72420</v>
      </c>
      <c r="H18757">
        <v>46.077152499999997</v>
      </c>
      <c r="I18757">
        <v>-67.564454900000001</v>
      </c>
      <c r="J18757" s="1" t="str">
        <f t="shared" si="2733"/>
        <v>Fluid (stream)</v>
      </c>
      <c r="K18757" s="1" t="str">
        <f t="shared" si="2734"/>
        <v>Untreated Water</v>
      </c>
      <c r="L18757">
        <v>62</v>
      </c>
      <c r="M18757" t="s">
        <v>11450</v>
      </c>
      <c r="N18757">
        <v>359</v>
      </c>
    </row>
    <row r="18758" spans="1:17" hidden="1" x14ac:dyDescent="0.3">
      <c r="A18758" t="s">
        <v>72421</v>
      </c>
      <c r="B18758" t="s">
        <v>72422</v>
      </c>
      <c r="C18758" s="1" t="str">
        <f t="shared" si="2732"/>
        <v>21:0805</v>
      </c>
      <c r="D18758" s="1" t="str">
        <f t="shared" si="2731"/>
        <v>21:0228</v>
      </c>
      <c r="E18758" t="s">
        <v>72423</v>
      </c>
      <c r="F18758" t="s">
        <v>72424</v>
      </c>
      <c r="H18758">
        <v>46.072054199999997</v>
      </c>
      <c r="I18758">
        <v>-67.565556999999998</v>
      </c>
      <c r="J18758" s="1" t="str">
        <f t="shared" si="2733"/>
        <v>Fluid (stream)</v>
      </c>
      <c r="K18758" s="1" t="str">
        <f t="shared" si="2734"/>
        <v>Untreated Water</v>
      </c>
      <c r="L18758">
        <v>62</v>
      </c>
      <c r="M18758" t="s">
        <v>11460</v>
      </c>
      <c r="N18758">
        <v>360</v>
      </c>
    </row>
    <row r="18759" spans="1:17" hidden="1" x14ac:dyDescent="0.3">
      <c r="A18759" t="s">
        <v>72425</v>
      </c>
      <c r="B18759" t="s">
        <v>72426</v>
      </c>
      <c r="C18759" s="1" t="str">
        <f t="shared" si="2732"/>
        <v>21:0805</v>
      </c>
      <c r="D18759" s="1" t="str">
        <f t="shared" si="2731"/>
        <v>21:0228</v>
      </c>
      <c r="E18759" t="s">
        <v>72427</v>
      </c>
      <c r="F18759" t="s">
        <v>72428</v>
      </c>
      <c r="H18759">
        <v>46.041051299999999</v>
      </c>
      <c r="I18759">
        <v>-67.563658500000003</v>
      </c>
      <c r="J18759" s="1" t="str">
        <f t="shared" si="2733"/>
        <v>Fluid (stream)</v>
      </c>
      <c r="K18759" s="1" t="str">
        <f t="shared" si="2734"/>
        <v>Untreated Water</v>
      </c>
      <c r="L18759">
        <v>62</v>
      </c>
      <c r="M18759" t="s">
        <v>11465</v>
      </c>
      <c r="N18759">
        <v>361</v>
      </c>
      <c r="O18759">
        <v>2.5000000000000001E-2</v>
      </c>
      <c r="P18759">
        <v>40</v>
      </c>
      <c r="Q18759">
        <v>6.6</v>
      </c>
    </row>
    <row r="18760" spans="1:17" hidden="1" x14ac:dyDescent="0.3">
      <c r="A18760" t="s">
        <v>72429</v>
      </c>
      <c r="B18760" t="s">
        <v>72430</v>
      </c>
      <c r="C18760" s="1" t="str">
        <f t="shared" si="2732"/>
        <v>21:0805</v>
      </c>
      <c r="D18760" s="1" t="str">
        <f t="shared" si="2731"/>
        <v>21:0228</v>
      </c>
      <c r="E18760" t="s">
        <v>72431</v>
      </c>
      <c r="F18760" t="s">
        <v>72432</v>
      </c>
      <c r="H18760">
        <v>46.013252799999997</v>
      </c>
      <c r="I18760">
        <v>-67.528557699999993</v>
      </c>
      <c r="J18760" s="1" t="str">
        <f t="shared" si="2733"/>
        <v>Fluid (stream)</v>
      </c>
      <c r="K18760" s="1" t="str">
        <f t="shared" si="2734"/>
        <v>Untreated Water</v>
      </c>
      <c r="L18760">
        <v>62</v>
      </c>
      <c r="M18760" t="s">
        <v>11470</v>
      </c>
      <c r="N18760">
        <v>362</v>
      </c>
      <c r="O18760">
        <v>2.5000000000000001E-2</v>
      </c>
      <c r="P18760">
        <v>30</v>
      </c>
      <c r="Q18760">
        <v>6.3</v>
      </c>
    </row>
    <row r="18761" spans="1:17" hidden="1" x14ac:dyDescent="0.3">
      <c r="A18761" t="s">
        <v>72433</v>
      </c>
      <c r="B18761" t="s">
        <v>72434</v>
      </c>
      <c r="C18761" s="1" t="str">
        <f t="shared" si="2732"/>
        <v>21:0805</v>
      </c>
      <c r="D18761" s="1" t="str">
        <f t="shared" si="2731"/>
        <v>21:0228</v>
      </c>
      <c r="E18761" t="s">
        <v>72435</v>
      </c>
      <c r="F18761" t="s">
        <v>72436</v>
      </c>
      <c r="H18761">
        <v>46.017052100000001</v>
      </c>
      <c r="I18761">
        <v>-67.534954999999997</v>
      </c>
      <c r="J18761" s="1" t="str">
        <f t="shared" si="2733"/>
        <v>Fluid (stream)</v>
      </c>
      <c r="K18761" s="1" t="str">
        <f t="shared" si="2734"/>
        <v>Untreated Water</v>
      </c>
      <c r="L18761">
        <v>62</v>
      </c>
      <c r="M18761" t="s">
        <v>11475</v>
      </c>
      <c r="N18761">
        <v>363</v>
      </c>
      <c r="O18761">
        <v>2.5000000000000001E-2</v>
      </c>
      <c r="P18761">
        <v>30</v>
      </c>
      <c r="Q18761">
        <v>6.5</v>
      </c>
    </row>
    <row r="18762" spans="1:17" hidden="1" x14ac:dyDescent="0.3">
      <c r="A18762" t="s">
        <v>72437</v>
      </c>
      <c r="B18762" t="s">
        <v>72438</v>
      </c>
      <c r="C18762" s="1" t="str">
        <f t="shared" si="2732"/>
        <v>21:0805</v>
      </c>
      <c r="D18762" s="1" t="str">
        <f t="shared" si="2731"/>
        <v>21:0228</v>
      </c>
      <c r="E18762" t="s">
        <v>72439</v>
      </c>
      <c r="F18762" t="s">
        <v>72440</v>
      </c>
      <c r="H18762">
        <v>46.018353099999999</v>
      </c>
      <c r="I18762">
        <v>-67.537452700000003</v>
      </c>
      <c r="J18762" s="1" t="str">
        <f t="shared" si="2733"/>
        <v>Fluid (stream)</v>
      </c>
      <c r="K18762" s="1" t="str">
        <f t="shared" si="2734"/>
        <v>Untreated Water</v>
      </c>
      <c r="L18762">
        <v>62</v>
      </c>
      <c r="M18762" t="s">
        <v>11480</v>
      </c>
      <c r="N18762">
        <v>364</v>
      </c>
    </row>
    <row r="18763" spans="1:17" hidden="1" x14ac:dyDescent="0.3">
      <c r="A18763" t="s">
        <v>72441</v>
      </c>
      <c r="B18763" t="s">
        <v>72442</v>
      </c>
      <c r="C18763" s="1" t="str">
        <f t="shared" si="2732"/>
        <v>21:0805</v>
      </c>
      <c r="D18763" s="1" t="str">
        <f t="shared" si="2731"/>
        <v>21:0228</v>
      </c>
      <c r="E18763" t="s">
        <v>72443</v>
      </c>
      <c r="F18763" t="s">
        <v>72444</v>
      </c>
      <c r="H18763">
        <v>46.002647799999998</v>
      </c>
      <c r="I18763">
        <v>-67.529755899999998</v>
      </c>
      <c r="J18763" s="1" t="str">
        <f t="shared" si="2733"/>
        <v>Fluid (stream)</v>
      </c>
      <c r="K18763" s="1" t="str">
        <f t="shared" si="2734"/>
        <v>Untreated Water</v>
      </c>
      <c r="L18763">
        <v>62</v>
      </c>
      <c r="M18763" t="s">
        <v>12548</v>
      </c>
      <c r="N18763">
        <v>365</v>
      </c>
      <c r="O18763">
        <v>2.5000000000000001E-2</v>
      </c>
      <c r="P18763">
        <v>30</v>
      </c>
      <c r="Q18763">
        <v>6.3</v>
      </c>
    </row>
    <row r="18764" spans="1:17" hidden="1" x14ac:dyDescent="0.3">
      <c r="A18764" t="s">
        <v>72445</v>
      </c>
      <c r="B18764" t="s">
        <v>72446</v>
      </c>
      <c r="C18764" s="1" t="str">
        <f t="shared" si="2732"/>
        <v>21:0805</v>
      </c>
      <c r="D18764" s="1" t="str">
        <f t="shared" si="2731"/>
        <v>21:0228</v>
      </c>
      <c r="E18764" t="s">
        <v>72447</v>
      </c>
      <c r="F18764" t="s">
        <v>72448</v>
      </c>
      <c r="H18764">
        <v>46.183948399999998</v>
      </c>
      <c r="I18764">
        <v>-67.484255399999995</v>
      </c>
      <c r="J18764" s="1" t="str">
        <f t="shared" si="2733"/>
        <v>Fluid (stream)</v>
      </c>
      <c r="K18764" s="1" t="str">
        <f t="shared" si="2734"/>
        <v>Untreated Water</v>
      </c>
      <c r="L18764">
        <v>63</v>
      </c>
      <c r="M18764" t="s">
        <v>11392</v>
      </c>
      <c r="N18764">
        <v>366</v>
      </c>
      <c r="O18764">
        <v>7.0000000000000007E-2</v>
      </c>
      <c r="P18764">
        <v>30</v>
      </c>
      <c r="Q18764">
        <v>7.6</v>
      </c>
    </row>
    <row r="18765" spans="1:17" hidden="1" x14ac:dyDescent="0.3">
      <c r="A18765" t="s">
        <v>72449</v>
      </c>
      <c r="B18765" t="s">
        <v>72450</v>
      </c>
      <c r="C18765" s="1" t="str">
        <f t="shared" si="2732"/>
        <v>21:0805</v>
      </c>
      <c r="D18765" s="1" t="str">
        <f t="shared" si="2731"/>
        <v>21:0228</v>
      </c>
      <c r="E18765" t="s">
        <v>72451</v>
      </c>
      <c r="F18765" t="s">
        <v>72452</v>
      </c>
      <c r="H18765">
        <v>46.163754599999997</v>
      </c>
      <c r="I18765">
        <v>-67.770860799999994</v>
      </c>
      <c r="J18765" s="1" t="str">
        <f t="shared" si="2733"/>
        <v>Fluid (stream)</v>
      </c>
      <c r="K18765" s="1" t="str">
        <f t="shared" si="2734"/>
        <v>Untreated Water</v>
      </c>
      <c r="L18765">
        <v>63</v>
      </c>
      <c r="M18765" t="s">
        <v>11397</v>
      </c>
      <c r="N18765">
        <v>367</v>
      </c>
      <c r="O18765">
        <v>2.5000000000000001E-2</v>
      </c>
      <c r="P18765">
        <v>30</v>
      </c>
      <c r="Q18765">
        <v>6.7</v>
      </c>
    </row>
    <row r="18766" spans="1:17" hidden="1" x14ac:dyDescent="0.3">
      <c r="A18766" t="s">
        <v>72453</v>
      </c>
      <c r="B18766" t="s">
        <v>72454</v>
      </c>
      <c r="C18766" s="1" t="str">
        <f t="shared" si="2732"/>
        <v>21:0805</v>
      </c>
      <c r="D18766" s="1" t="str">
        <f t="shared" si="2731"/>
        <v>21:0228</v>
      </c>
      <c r="E18766" t="s">
        <v>72455</v>
      </c>
      <c r="F18766" t="s">
        <v>72456</v>
      </c>
      <c r="H18766">
        <v>46.056350799999997</v>
      </c>
      <c r="I18766">
        <v>-67.734166400000007</v>
      </c>
      <c r="J18766" s="1" t="str">
        <f t="shared" si="2733"/>
        <v>Fluid (stream)</v>
      </c>
      <c r="K18766" s="1" t="str">
        <f t="shared" si="2734"/>
        <v>Untreated Water</v>
      </c>
      <c r="L18766">
        <v>63</v>
      </c>
      <c r="M18766" t="s">
        <v>11402</v>
      </c>
      <c r="N18766">
        <v>368</v>
      </c>
      <c r="O18766">
        <v>0.21</v>
      </c>
      <c r="P18766">
        <v>20</v>
      </c>
      <c r="Q18766">
        <v>6.9</v>
      </c>
    </row>
    <row r="18767" spans="1:17" hidden="1" x14ac:dyDescent="0.3">
      <c r="A18767" t="s">
        <v>72457</v>
      </c>
      <c r="B18767" t="s">
        <v>72458</v>
      </c>
      <c r="C18767" s="1" t="str">
        <f t="shared" si="2732"/>
        <v>21:0805</v>
      </c>
      <c r="D18767" s="1" t="str">
        <f t="shared" si="2731"/>
        <v>21:0228</v>
      </c>
      <c r="E18767" t="s">
        <v>72459</v>
      </c>
      <c r="F18767" t="s">
        <v>72460</v>
      </c>
      <c r="H18767">
        <v>46.047247200000001</v>
      </c>
      <c r="I18767">
        <v>-67.732164100000006</v>
      </c>
      <c r="J18767" s="1" t="str">
        <f t="shared" si="2733"/>
        <v>Fluid (stream)</v>
      </c>
      <c r="K18767" s="1" t="str">
        <f t="shared" si="2734"/>
        <v>Untreated Water</v>
      </c>
      <c r="L18767">
        <v>63</v>
      </c>
      <c r="M18767" t="s">
        <v>11411</v>
      </c>
      <c r="N18767">
        <v>369</v>
      </c>
      <c r="O18767">
        <v>2.5000000000000001E-2</v>
      </c>
      <c r="P18767">
        <v>20</v>
      </c>
      <c r="Q18767">
        <v>7.5</v>
      </c>
    </row>
    <row r="18768" spans="1:17" hidden="1" x14ac:dyDescent="0.3">
      <c r="A18768" t="s">
        <v>72461</v>
      </c>
      <c r="B18768" t="s">
        <v>72462</v>
      </c>
      <c r="C18768" s="1" t="str">
        <f t="shared" si="2732"/>
        <v>21:0805</v>
      </c>
      <c r="D18768" s="1" t="str">
        <f t="shared" si="2731"/>
        <v>21:0228</v>
      </c>
      <c r="E18768" t="s">
        <v>72463</v>
      </c>
      <c r="F18768" t="s">
        <v>72464</v>
      </c>
      <c r="H18768">
        <v>46.153552699999999</v>
      </c>
      <c r="I18768">
        <v>-67.779661300000001</v>
      </c>
      <c r="J18768" s="1" t="str">
        <f t="shared" si="2733"/>
        <v>Fluid (stream)</v>
      </c>
      <c r="K18768" s="1" t="str">
        <f t="shared" si="2734"/>
        <v>Untreated Water</v>
      </c>
      <c r="L18768">
        <v>63</v>
      </c>
      <c r="M18768" t="s">
        <v>11416</v>
      </c>
      <c r="N18768">
        <v>370</v>
      </c>
      <c r="O18768">
        <v>0.46</v>
      </c>
      <c r="P18768">
        <v>30</v>
      </c>
      <c r="Q18768">
        <v>7.5</v>
      </c>
    </row>
    <row r="18769" spans="1:17" hidden="1" x14ac:dyDescent="0.3">
      <c r="A18769" t="s">
        <v>72465</v>
      </c>
      <c r="B18769" t="s">
        <v>72466</v>
      </c>
      <c r="C18769" s="1" t="str">
        <f t="shared" si="2732"/>
        <v>21:0805</v>
      </c>
      <c r="D18769" s="1" t="str">
        <f t="shared" si="2731"/>
        <v>21:0228</v>
      </c>
      <c r="E18769" t="s">
        <v>72467</v>
      </c>
      <c r="F18769" t="s">
        <v>72468</v>
      </c>
      <c r="H18769">
        <v>46.151848800000003</v>
      </c>
      <c r="I18769">
        <v>-67.772666999999998</v>
      </c>
      <c r="J18769" s="1" t="str">
        <f t="shared" si="2733"/>
        <v>Fluid (stream)</v>
      </c>
      <c r="K18769" s="1" t="str">
        <f t="shared" si="2734"/>
        <v>Untreated Water</v>
      </c>
      <c r="L18769">
        <v>63</v>
      </c>
      <c r="M18769" t="s">
        <v>11431</v>
      </c>
      <c r="N18769">
        <v>371</v>
      </c>
      <c r="O18769">
        <v>0.38</v>
      </c>
      <c r="P18769">
        <v>30</v>
      </c>
      <c r="Q18769">
        <v>7.9</v>
      </c>
    </row>
    <row r="18770" spans="1:17" hidden="1" x14ac:dyDescent="0.3">
      <c r="A18770" t="s">
        <v>72469</v>
      </c>
      <c r="B18770" t="s">
        <v>72470</v>
      </c>
      <c r="C18770" s="1" t="str">
        <f t="shared" si="2732"/>
        <v>21:0805</v>
      </c>
      <c r="D18770" s="1" t="str">
        <f t="shared" si="2731"/>
        <v>21:0228</v>
      </c>
      <c r="E18770" t="s">
        <v>72467</v>
      </c>
      <c r="F18770" t="s">
        <v>72471</v>
      </c>
      <c r="H18770">
        <v>46.151848800000003</v>
      </c>
      <c r="I18770">
        <v>-67.772666999999998</v>
      </c>
      <c r="J18770" s="1" t="str">
        <f t="shared" si="2733"/>
        <v>Fluid (stream)</v>
      </c>
      <c r="K18770" s="1" t="str">
        <f t="shared" si="2734"/>
        <v>Untreated Water</v>
      </c>
      <c r="L18770">
        <v>63</v>
      </c>
      <c r="M18770" t="s">
        <v>11435</v>
      </c>
      <c r="N18770">
        <v>372</v>
      </c>
      <c r="O18770">
        <v>0.44</v>
      </c>
      <c r="P18770">
        <v>30</v>
      </c>
      <c r="Q18770">
        <v>7.8</v>
      </c>
    </row>
    <row r="18771" spans="1:17" hidden="1" x14ac:dyDescent="0.3">
      <c r="A18771" t="s">
        <v>72472</v>
      </c>
      <c r="B18771" t="s">
        <v>72473</v>
      </c>
      <c r="C18771" s="1" t="str">
        <f t="shared" si="2732"/>
        <v>21:0805</v>
      </c>
      <c r="D18771" s="1" t="str">
        <f t="shared" si="2731"/>
        <v>21:0228</v>
      </c>
      <c r="E18771" t="s">
        <v>72474</v>
      </c>
      <c r="F18771" t="s">
        <v>72475</v>
      </c>
      <c r="H18771">
        <v>46.174951299999996</v>
      </c>
      <c r="I18771">
        <v>-67.775961899999999</v>
      </c>
      <c r="J18771" s="1" t="str">
        <f t="shared" si="2733"/>
        <v>Fluid (stream)</v>
      </c>
      <c r="K18771" s="1" t="str">
        <f t="shared" si="2734"/>
        <v>Untreated Water</v>
      </c>
      <c r="L18771">
        <v>63</v>
      </c>
      <c r="M18771" t="s">
        <v>11421</v>
      </c>
      <c r="N18771">
        <v>373</v>
      </c>
      <c r="O18771">
        <v>0.06</v>
      </c>
      <c r="P18771">
        <v>30</v>
      </c>
      <c r="Q18771">
        <v>6.9</v>
      </c>
    </row>
    <row r="18772" spans="1:17" hidden="1" x14ac:dyDescent="0.3">
      <c r="A18772" t="s">
        <v>72476</v>
      </c>
      <c r="B18772" t="s">
        <v>72477</v>
      </c>
      <c r="C18772" s="1" t="str">
        <f t="shared" si="2732"/>
        <v>21:0805</v>
      </c>
      <c r="D18772" s="1" t="str">
        <f t="shared" si="2731"/>
        <v>21:0228</v>
      </c>
      <c r="E18772" t="s">
        <v>72478</v>
      </c>
      <c r="F18772" t="s">
        <v>72479</v>
      </c>
      <c r="H18772">
        <v>46.0989486</v>
      </c>
      <c r="I18772">
        <v>-67.764565599999997</v>
      </c>
      <c r="J18772" s="1" t="str">
        <f t="shared" si="2733"/>
        <v>Fluid (stream)</v>
      </c>
      <c r="K18772" s="1" t="str">
        <f t="shared" si="2734"/>
        <v>Untreated Water</v>
      </c>
      <c r="L18772">
        <v>63</v>
      </c>
      <c r="M18772" t="s">
        <v>11426</v>
      </c>
      <c r="N18772">
        <v>374</v>
      </c>
      <c r="O18772">
        <v>2.5000000000000001E-2</v>
      </c>
      <c r="P18772">
        <v>40</v>
      </c>
      <c r="Q18772">
        <v>6.5</v>
      </c>
    </row>
    <row r="18773" spans="1:17" hidden="1" x14ac:dyDescent="0.3">
      <c r="A18773" t="s">
        <v>72480</v>
      </c>
      <c r="B18773" t="s">
        <v>72481</v>
      </c>
      <c r="C18773" s="1" t="str">
        <f t="shared" si="2732"/>
        <v>21:0805</v>
      </c>
      <c r="D18773" s="1" t="str">
        <f t="shared" si="2731"/>
        <v>21:0228</v>
      </c>
      <c r="E18773" t="s">
        <v>72482</v>
      </c>
      <c r="F18773" t="s">
        <v>72483</v>
      </c>
      <c r="H18773">
        <v>46.037349900000002</v>
      </c>
      <c r="I18773">
        <v>-67.747962999999999</v>
      </c>
      <c r="J18773" s="1" t="str">
        <f t="shared" si="2733"/>
        <v>Fluid (stream)</v>
      </c>
      <c r="K18773" s="1" t="str">
        <f t="shared" si="2734"/>
        <v>Untreated Water</v>
      </c>
      <c r="L18773">
        <v>63</v>
      </c>
      <c r="M18773" t="s">
        <v>11440</v>
      </c>
      <c r="N18773">
        <v>375</v>
      </c>
      <c r="O18773">
        <v>2.5000000000000001E-2</v>
      </c>
      <c r="P18773">
        <v>40</v>
      </c>
      <c r="Q18773">
        <v>7.3</v>
      </c>
    </row>
    <row r="18774" spans="1:17" hidden="1" x14ac:dyDescent="0.3">
      <c r="A18774" t="s">
        <v>72484</v>
      </c>
      <c r="B18774" t="s">
        <v>72485</v>
      </c>
      <c r="C18774" s="1" t="str">
        <f t="shared" si="2732"/>
        <v>21:0805</v>
      </c>
      <c r="D18774" s="1" t="str">
        <f t="shared" si="2731"/>
        <v>21:0228</v>
      </c>
      <c r="E18774" t="s">
        <v>72486</v>
      </c>
      <c r="F18774" t="s">
        <v>72487</v>
      </c>
      <c r="H18774">
        <v>46.018047199999998</v>
      </c>
      <c r="I18774">
        <v>-67.727857900000004</v>
      </c>
      <c r="J18774" s="1" t="str">
        <f t="shared" si="2733"/>
        <v>Fluid (stream)</v>
      </c>
      <c r="K18774" s="1" t="str">
        <f t="shared" si="2734"/>
        <v>Untreated Water</v>
      </c>
      <c r="L18774">
        <v>63</v>
      </c>
      <c r="M18774" t="s">
        <v>11445</v>
      </c>
      <c r="N18774">
        <v>376</v>
      </c>
      <c r="O18774">
        <v>2.5000000000000001E-2</v>
      </c>
      <c r="P18774">
        <v>30</v>
      </c>
      <c r="Q18774">
        <v>7.6</v>
      </c>
    </row>
    <row r="18775" spans="1:17" hidden="1" x14ac:dyDescent="0.3">
      <c r="A18775" t="s">
        <v>72488</v>
      </c>
      <c r="B18775" t="s">
        <v>72489</v>
      </c>
      <c r="C18775" s="1" t="str">
        <f t="shared" si="2732"/>
        <v>21:0805</v>
      </c>
      <c r="D18775" s="1" t="str">
        <f t="shared" si="2731"/>
        <v>21:0228</v>
      </c>
      <c r="E18775" t="s">
        <v>72490</v>
      </c>
      <c r="F18775" t="s">
        <v>72491</v>
      </c>
      <c r="H18775">
        <v>46.033152899999997</v>
      </c>
      <c r="I18775">
        <v>-67.708864399999996</v>
      </c>
      <c r="J18775" s="1" t="str">
        <f t="shared" si="2733"/>
        <v>Fluid (stream)</v>
      </c>
      <c r="K18775" s="1" t="str">
        <f t="shared" si="2734"/>
        <v>Untreated Water</v>
      </c>
      <c r="L18775">
        <v>63</v>
      </c>
      <c r="M18775" t="s">
        <v>11450</v>
      </c>
      <c r="N18775">
        <v>377</v>
      </c>
      <c r="O18775">
        <v>0.5</v>
      </c>
      <c r="P18775">
        <v>30</v>
      </c>
      <c r="Q18775">
        <v>5.8</v>
      </c>
    </row>
    <row r="18776" spans="1:17" hidden="1" x14ac:dyDescent="0.3">
      <c r="A18776" t="s">
        <v>72492</v>
      </c>
      <c r="B18776" t="s">
        <v>72493</v>
      </c>
      <c r="C18776" s="1" t="str">
        <f t="shared" si="2732"/>
        <v>21:0805</v>
      </c>
      <c r="D18776" s="1" t="str">
        <f t="shared" ref="D18776:D18819" si="2735">HYPERLINK("http://geochem.nrcan.gc.ca/cdogs/content/svy/svy210228_e.htm", "21:0228")</f>
        <v>21:0228</v>
      </c>
      <c r="E18776" t="s">
        <v>72494</v>
      </c>
      <c r="F18776" t="s">
        <v>72495</v>
      </c>
      <c r="H18776">
        <v>46.038549099999997</v>
      </c>
      <c r="I18776">
        <v>-67.687957600000004</v>
      </c>
      <c r="J18776" s="1" t="str">
        <f t="shared" si="2733"/>
        <v>Fluid (stream)</v>
      </c>
      <c r="K18776" s="1" t="str">
        <f t="shared" si="2734"/>
        <v>Untreated Water</v>
      </c>
      <c r="L18776">
        <v>63</v>
      </c>
      <c r="M18776" t="s">
        <v>11460</v>
      </c>
      <c r="N18776">
        <v>378</v>
      </c>
      <c r="O18776">
        <v>0.12</v>
      </c>
      <c r="P18776">
        <v>30</v>
      </c>
      <c r="Q18776">
        <v>7.7</v>
      </c>
    </row>
    <row r="18777" spans="1:17" hidden="1" x14ac:dyDescent="0.3">
      <c r="A18777" t="s">
        <v>72496</v>
      </c>
      <c r="B18777" t="s">
        <v>72497</v>
      </c>
      <c r="C18777" s="1" t="str">
        <f t="shared" si="2732"/>
        <v>21:0805</v>
      </c>
      <c r="D18777" s="1" t="str">
        <f t="shared" si="2735"/>
        <v>21:0228</v>
      </c>
      <c r="E18777" t="s">
        <v>72498</v>
      </c>
      <c r="F18777" t="s">
        <v>72499</v>
      </c>
      <c r="H18777">
        <v>46.025748999999998</v>
      </c>
      <c r="I18777">
        <v>-67.708364900000007</v>
      </c>
      <c r="J18777" s="1" t="str">
        <f t="shared" si="2733"/>
        <v>Fluid (stream)</v>
      </c>
      <c r="K18777" s="1" t="str">
        <f t="shared" si="2734"/>
        <v>Untreated Water</v>
      </c>
      <c r="L18777">
        <v>63</v>
      </c>
      <c r="M18777" t="s">
        <v>11465</v>
      </c>
      <c r="N18777">
        <v>379</v>
      </c>
      <c r="O18777">
        <v>2.5000000000000001E-2</v>
      </c>
      <c r="P18777">
        <v>30</v>
      </c>
      <c r="Q18777">
        <v>7.5</v>
      </c>
    </row>
    <row r="18778" spans="1:17" hidden="1" x14ac:dyDescent="0.3">
      <c r="A18778" t="s">
        <v>72500</v>
      </c>
      <c r="B18778" t="s">
        <v>72501</v>
      </c>
      <c r="C18778" s="1" t="str">
        <f t="shared" si="2732"/>
        <v>21:0805</v>
      </c>
      <c r="D18778" s="1" t="str">
        <f t="shared" si="2735"/>
        <v>21:0228</v>
      </c>
      <c r="E18778" t="s">
        <v>72502</v>
      </c>
      <c r="F18778" t="s">
        <v>72503</v>
      </c>
      <c r="H18778">
        <v>46.049449899999999</v>
      </c>
      <c r="I18778">
        <v>-67.743359400000003</v>
      </c>
      <c r="J18778" s="1" t="str">
        <f t="shared" si="2733"/>
        <v>Fluid (stream)</v>
      </c>
      <c r="K18778" s="1" t="str">
        <f t="shared" si="2734"/>
        <v>Untreated Water</v>
      </c>
      <c r="L18778">
        <v>63</v>
      </c>
      <c r="M18778" t="s">
        <v>11470</v>
      </c>
      <c r="N18778">
        <v>380</v>
      </c>
      <c r="O18778">
        <v>2.5000000000000001E-2</v>
      </c>
      <c r="P18778">
        <v>30</v>
      </c>
      <c r="Q18778">
        <v>6.2</v>
      </c>
    </row>
    <row r="18779" spans="1:17" hidden="1" x14ac:dyDescent="0.3">
      <c r="A18779" t="s">
        <v>72504</v>
      </c>
      <c r="B18779" t="s">
        <v>72505</v>
      </c>
      <c r="C18779" s="1" t="str">
        <f t="shared" si="2732"/>
        <v>21:0805</v>
      </c>
      <c r="D18779" s="1" t="str">
        <f t="shared" si="2735"/>
        <v>21:0228</v>
      </c>
      <c r="E18779" t="s">
        <v>72506</v>
      </c>
      <c r="F18779" t="s">
        <v>72507</v>
      </c>
      <c r="H18779">
        <v>46.039054499999999</v>
      </c>
      <c r="I18779">
        <v>-67.757358800000006</v>
      </c>
      <c r="J18779" s="1" t="str">
        <f t="shared" si="2733"/>
        <v>Fluid (stream)</v>
      </c>
      <c r="K18779" s="1" t="str">
        <f t="shared" si="2734"/>
        <v>Untreated Water</v>
      </c>
      <c r="L18779">
        <v>63</v>
      </c>
      <c r="M18779" t="s">
        <v>11475</v>
      </c>
      <c r="N18779">
        <v>381</v>
      </c>
      <c r="O18779">
        <v>0.12</v>
      </c>
      <c r="P18779">
        <v>40</v>
      </c>
      <c r="Q18779">
        <v>7.2</v>
      </c>
    </row>
    <row r="18780" spans="1:17" hidden="1" x14ac:dyDescent="0.3">
      <c r="A18780" t="s">
        <v>72508</v>
      </c>
      <c r="B18780" t="s">
        <v>72509</v>
      </c>
      <c r="C18780" s="1" t="str">
        <f t="shared" si="2732"/>
        <v>21:0805</v>
      </c>
      <c r="D18780" s="1" t="str">
        <f t="shared" si="2735"/>
        <v>21:0228</v>
      </c>
      <c r="E18780" t="s">
        <v>72510</v>
      </c>
      <c r="F18780" t="s">
        <v>72511</v>
      </c>
      <c r="H18780">
        <v>46.0125472</v>
      </c>
      <c r="I18780">
        <v>-67.770560000000003</v>
      </c>
      <c r="J18780" s="1" t="str">
        <f t="shared" si="2733"/>
        <v>Fluid (stream)</v>
      </c>
      <c r="K18780" s="1" t="str">
        <f t="shared" si="2734"/>
        <v>Untreated Water</v>
      </c>
      <c r="L18780">
        <v>63</v>
      </c>
      <c r="M18780" t="s">
        <v>11480</v>
      </c>
      <c r="N18780">
        <v>382</v>
      </c>
      <c r="O18780">
        <v>0.18</v>
      </c>
      <c r="P18780">
        <v>40</v>
      </c>
      <c r="Q18780">
        <v>7.1</v>
      </c>
    </row>
    <row r="18781" spans="1:17" hidden="1" x14ac:dyDescent="0.3">
      <c r="A18781" t="s">
        <v>72512</v>
      </c>
      <c r="B18781" t="s">
        <v>72513</v>
      </c>
      <c r="C18781" s="1" t="str">
        <f t="shared" si="2732"/>
        <v>21:0805</v>
      </c>
      <c r="D18781" s="1" t="str">
        <f t="shared" si="2735"/>
        <v>21:0228</v>
      </c>
      <c r="E18781" t="s">
        <v>72514</v>
      </c>
      <c r="F18781" t="s">
        <v>72515</v>
      </c>
      <c r="H18781">
        <v>46.013954499999997</v>
      </c>
      <c r="I18781">
        <v>-67.768358699999993</v>
      </c>
      <c r="J18781" s="1" t="str">
        <f t="shared" si="2733"/>
        <v>Fluid (stream)</v>
      </c>
      <c r="K18781" s="1" t="str">
        <f t="shared" si="2734"/>
        <v>Untreated Water</v>
      </c>
      <c r="L18781">
        <v>63</v>
      </c>
      <c r="M18781" t="s">
        <v>12548</v>
      </c>
      <c r="N18781">
        <v>383</v>
      </c>
      <c r="O18781">
        <v>2.5000000000000001E-2</v>
      </c>
      <c r="P18781">
        <v>40</v>
      </c>
      <c r="Q18781">
        <v>6.7</v>
      </c>
    </row>
    <row r="18782" spans="1:17" hidden="1" x14ac:dyDescent="0.3">
      <c r="A18782" t="s">
        <v>72516</v>
      </c>
      <c r="B18782" t="s">
        <v>72517</v>
      </c>
      <c r="C18782" s="1" t="str">
        <f t="shared" si="2732"/>
        <v>21:0805</v>
      </c>
      <c r="D18782" s="1" t="str">
        <f t="shared" si="2735"/>
        <v>21:0228</v>
      </c>
      <c r="E18782" t="s">
        <v>72518</v>
      </c>
      <c r="F18782" t="s">
        <v>72519</v>
      </c>
      <c r="H18782">
        <v>46.006247799999997</v>
      </c>
      <c r="I18782">
        <v>-67.758158100000003</v>
      </c>
      <c r="J18782" s="1" t="str">
        <f t="shared" si="2733"/>
        <v>Fluid (stream)</v>
      </c>
      <c r="K18782" s="1" t="str">
        <f t="shared" si="2734"/>
        <v>Untreated Water</v>
      </c>
      <c r="L18782">
        <v>64</v>
      </c>
      <c r="M18782" t="s">
        <v>11392</v>
      </c>
      <c r="N18782">
        <v>384</v>
      </c>
      <c r="O18782">
        <v>2.5000000000000001E-2</v>
      </c>
      <c r="P18782">
        <v>40</v>
      </c>
      <c r="Q18782">
        <v>5.0999999999999996</v>
      </c>
    </row>
    <row r="18783" spans="1:17" hidden="1" x14ac:dyDescent="0.3">
      <c r="A18783" t="s">
        <v>72520</v>
      </c>
      <c r="B18783" t="s">
        <v>72521</v>
      </c>
      <c r="C18783" s="1" t="str">
        <f t="shared" ref="C18783:C18846" si="2736">HYPERLINK("http://geochem.nrcan.gc.ca/cdogs/content/bdl/bdl210805_e.htm", "21:0805")</f>
        <v>21:0805</v>
      </c>
      <c r="D18783" s="1" t="str">
        <f t="shared" si="2735"/>
        <v>21:0228</v>
      </c>
      <c r="E18783" t="s">
        <v>72522</v>
      </c>
      <c r="F18783" t="s">
        <v>72523</v>
      </c>
      <c r="H18783">
        <v>46.007748100000001</v>
      </c>
      <c r="I18783">
        <v>-67.750465199999994</v>
      </c>
      <c r="J18783" s="1" t="str">
        <f t="shared" si="2733"/>
        <v>Fluid (stream)</v>
      </c>
      <c r="K18783" s="1" t="str">
        <f t="shared" si="2734"/>
        <v>Untreated Water</v>
      </c>
      <c r="L18783">
        <v>64</v>
      </c>
      <c r="M18783" t="s">
        <v>11397</v>
      </c>
      <c r="N18783">
        <v>385</v>
      </c>
      <c r="O18783">
        <v>2.5000000000000001E-2</v>
      </c>
      <c r="P18783">
        <v>30</v>
      </c>
      <c r="Q18783">
        <v>6.1</v>
      </c>
    </row>
    <row r="18784" spans="1:17" hidden="1" x14ac:dyDescent="0.3">
      <c r="A18784" t="s">
        <v>72524</v>
      </c>
      <c r="B18784" t="s">
        <v>72525</v>
      </c>
      <c r="C18784" s="1" t="str">
        <f t="shared" si="2736"/>
        <v>21:0805</v>
      </c>
      <c r="D18784" s="1" t="str">
        <f t="shared" si="2735"/>
        <v>21:0228</v>
      </c>
      <c r="E18784" t="s">
        <v>72526</v>
      </c>
      <c r="F18784" t="s">
        <v>72527</v>
      </c>
      <c r="H18784">
        <v>46.013655</v>
      </c>
      <c r="I18784">
        <v>-67.744958299999993</v>
      </c>
      <c r="J18784" s="1" t="str">
        <f t="shared" si="2733"/>
        <v>Fluid (stream)</v>
      </c>
      <c r="K18784" s="1" t="str">
        <f t="shared" si="2734"/>
        <v>Untreated Water</v>
      </c>
      <c r="L18784">
        <v>64</v>
      </c>
      <c r="M18784" t="s">
        <v>11402</v>
      </c>
      <c r="N18784">
        <v>386</v>
      </c>
      <c r="O18784">
        <v>2.5000000000000001E-2</v>
      </c>
      <c r="P18784">
        <v>30</v>
      </c>
      <c r="Q18784">
        <v>6.1</v>
      </c>
    </row>
    <row r="18785" spans="1:17" hidden="1" x14ac:dyDescent="0.3">
      <c r="A18785" t="s">
        <v>72528</v>
      </c>
      <c r="B18785" t="s">
        <v>72529</v>
      </c>
      <c r="C18785" s="1" t="str">
        <f t="shared" si="2736"/>
        <v>21:0805</v>
      </c>
      <c r="D18785" s="1" t="str">
        <f t="shared" si="2735"/>
        <v>21:0228</v>
      </c>
      <c r="E18785" t="s">
        <v>72530</v>
      </c>
      <c r="F18785" t="s">
        <v>72531</v>
      </c>
      <c r="H18785">
        <v>46.008152600000003</v>
      </c>
      <c r="I18785">
        <v>-67.687759499999999</v>
      </c>
      <c r="J18785" s="1" t="str">
        <f t="shared" si="2733"/>
        <v>Fluid (stream)</v>
      </c>
      <c r="K18785" s="1" t="str">
        <f t="shared" si="2734"/>
        <v>Untreated Water</v>
      </c>
      <c r="L18785">
        <v>64</v>
      </c>
      <c r="M18785" t="s">
        <v>11411</v>
      </c>
      <c r="N18785">
        <v>387</v>
      </c>
      <c r="O18785">
        <v>0.11</v>
      </c>
      <c r="P18785">
        <v>30</v>
      </c>
      <c r="Q18785">
        <v>6.8</v>
      </c>
    </row>
    <row r="18786" spans="1:17" hidden="1" x14ac:dyDescent="0.3">
      <c r="A18786" t="s">
        <v>72532</v>
      </c>
      <c r="B18786" t="s">
        <v>72533</v>
      </c>
      <c r="C18786" s="1" t="str">
        <f t="shared" si="2736"/>
        <v>21:0805</v>
      </c>
      <c r="D18786" s="1" t="str">
        <f t="shared" si="2735"/>
        <v>21:0228</v>
      </c>
      <c r="E18786" t="s">
        <v>72534</v>
      </c>
      <c r="F18786" t="s">
        <v>72535</v>
      </c>
      <c r="H18786">
        <v>46.016547299999999</v>
      </c>
      <c r="I18786">
        <v>-67.682057599999993</v>
      </c>
      <c r="J18786" s="1" t="str">
        <f t="shared" si="2733"/>
        <v>Fluid (stream)</v>
      </c>
      <c r="K18786" s="1" t="str">
        <f t="shared" si="2734"/>
        <v>Untreated Water</v>
      </c>
      <c r="L18786">
        <v>64</v>
      </c>
      <c r="M18786" t="s">
        <v>11416</v>
      </c>
      <c r="N18786">
        <v>388</v>
      </c>
      <c r="O18786">
        <v>2.5000000000000001E-2</v>
      </c>
      <c r="P18786">
        <v>30</v>
      </c>
      <c r="Q18786">
        <v>6</v>
      </c>
    </row>
    <row r="18787" spans="1:17" hidden="1" x14ac:dyDescent="0.3">
      <c r="A18787" t="s">
        <v>72536</v>
      </c>
      <c r="B18787" t="s">
        <v>72537</v>
      </c>
      <c r="C18787" s="1" t="str">
        <f t="shared" si="2736"/>
        <v>21:0805</v>
      </c>
      <c r="D18787" s="1" t="str">
        <f t="shared" si="2735"/>
        <v>21:0228</v>
      </c>
      <c r="E18787" t="s">
        <v>72538</v>
      </c>
      <c r="F18787" t="s">
        <v>72539</v>
      </c>
      <c r="H18787">
        <v>46.029249</v>
      </c>
      <c r="I18787">
        <v>-67.674455199999997</v>
      </c>
      <c r="J18787" s="1" t="str">
        <f t="shared" si="2733"/>
        <v>Fluid (stream)</v>
      </c>
      <c r="K18787" s="1" t="str">
        <f t="shared" si="2734"/>
        <v>Untreated Water</v>
      </c>
      <c r="L18787">
        <v>64</v>
      </c>
      <c r="M18787" t="s">
        <v>11421</v>
      </c>
      <c r="N18787">
        <v>389</v>
      </c>
      <c r="O18787">
        <v>2.5000000000000001E-2</v>
      </c>
      <c r="P18787">
        <v>30</v>
      </c>
      <c r="Q18787">
        <v>6.3</v>
      </c>
    </row>
    <row r="18788" spans="1:17" hidden="1" x14ac:dyDescent="0.3">
      <c r="A18788" t="s">
        <v>72540</v>
      </c>
      <c r="B18788" t="s">
        <v>72541</v>
      </c>
      <c r="C18788" s="1" t="str">
        <f t="shared" si="2736"/>
        <v>21:0805</v>
      </c>
      <c r="D18788" s="1" t="str">
        <f t="shared" si="2735"/>
        <v>21:0228</v>
      </c>
      <c r="E18788" t="s">
        <v>72542</v>
      </c>
      <c r="F18788" t="s">
        <v>72543</v>
      </c>
      <c r="H18788">
        <v>46.016953600000001</v>
      </c>
      <c r="I18788">
        <v>-67.621860600000005</v>
      </c>
      <c r="J18788" s="1" t="str">
        <f t="shared" si="2733"/>
        <v>Fluid (stream)</v>
      </c>
      <c r="K18788" s="1" t="str">
        <f t="shared" si="2734"/>
        <v>Untreated Water</v>
      </c>
      <c r="L18788">
        <v>64</v>
      </c>
      <c r="M18788" t="s">
        <v>11426</v>
      </c>
      <c r="N18788">
        <v>390</v>
      </c>
      <c r="O18788">
        <v>2.5000000000000001E-2</v>
      </c>
      <c r="P18788">
        <v>30</v>
      </c>
      <c r="Q18788">
        <v>6.4</v>
      </c>
    </row>
    <row r="18789" spans="1:17" hidden="1" x14ac:dyDescent="0.3">
      <c r="A18789" t="s">
        <v>72544</v>
      </c>
      <c r="B18789" t="s">
        <v>72545</v>
      </c>
      <c r="C18789" s="1" t="str">
        <f t="shared" si="2736"/>
        <v>21:0805</v>
      </c>
      <c r="D18789" s="1" t="str">
        <f t="shared" si="2735"/>
        <v>21:0228</v>
      </c>
      <c r="E18789" t="s">
        <v>72546</v>
      </c>
      <c r="F18789" t="s">
        <v>72547</v>
      </c>
      <c r="H18789">
        <v>46.023452200000001</v>
      </c>
      <c r="I18789">
        <v>-67.556956700000001</v>
      </c>
      <c r="J18789" s="1" t="str">
        <f t="shared" si="2733"/>
        <v>Fluid (stream)</v>
      </c>
      <c r="K18789" s="1" t="str">
        <f t="shared" si="2734"/>
        <v>Untreated Water</v>
      </c>
      <c r="L18789">
        <v>64</v>
      </c>
      <c r="M18789" t="s">
        <v>11440</v>
      </c>
      <c r="N18789">
        <v>391</v>
      </c>
      <c r="O18789">
        <v>2.5000000000000001E-2</v>
      </c>
      <c r="P18789">
        <v>30</v>
      </c>
      <c r="Q18789">
        <v>6.3</v>
      </c>
    </row>
    <row r="18790" spans="1:17" hidden="1" x14ac:dyDescent="0.3">
      <c r="A18790" t="s">
        <v>72548</v>
      </c>
      <c r="B18790" t="s">
        <v>72549</v>
      </c>
      <c r="C18790" s="1" t="str">
        <f t="shared" si="2736"/>
        <v>21:0805</v>
      </c>
      <c r="D18790" s="1" t="str">
        <f t="shared" si="2735"/>
        <v>21:0228</v>
      </c>
      <c r="E18790" t="s">
        <v>72550</v>
      </c>
      <c r="F18790" t="s">
        <v>72551</v>
      </c>
      <c r="H18790">
        <v>46.024354199999998</v>
      </c>
      <c r="I18790">
        <v>-67.559258900000003</v>
      </c>
      <c r="J18790" s="1" t="str">
        <f t="shared" si="2733"/>
        <v>Fluid (stream)</v>
      </c>
      <c r="K18790" s="1" t="str">
        <f t="shared" si="2734"/>
        <v>Untreated Water</v>
      </c>
      <c r="L18790">
        <v>64</v>
      </c>
      <c r="M18790" t="s">
        <v>11445</v>
      </c>
      <c r="N18790">
        <v>392</v>
      </c>
      <c r="O18790">
        <v>2.5000000000000001E-2</v>
      </c>
      <c r="P18790">
        <v>30</v>
      </c>
      <c r="Q18790">
        <v>5.2</v>
      </c>
    </row>
    <row r="18791" spans="1:17" hidden="1" x14ac:dyDescent="0.3">
      <c r="A18791" t="s">
        <v>72552</v>
      </c>
      <c r="B18791" t="s">
        <v>72553</v>
      </c>
      <c r="C18791" s="1" t="str">
        <f t="shared" si="2736"/>
        <v>21:0805</v>
      </c>
      <c r="D18791" s="1" t="str">
        <f t="shared" si="2735"/>
        <v>21:0228</v>
      </c>
      <c r="E18791" t="s">
        <v>72554</v>
      </c>
      <c r="F18791" t="s">
        <v>72555</v>
      </c>
      <c r="H18791">
        <v>46.029755899999998</v>
      </c>
      <c r="I18791">
        <v>-67.545861000000002</v>
      </c>
      <c r="J18791" s="1" t="str">
        <f t="shared" si="2733"/>
        <v>Fluid (stream)</v>
      </c>
      <c r="K18791" s="1" t="str">
        <f t="shared" si="2734"/>
        <v>Untreated Water</v>
      </c>
      <c r="L18791">
        <v>64</v>
      </c>
      <c r="M18791" t="s">
        <v>11450</v>
      </c>
      <c r="N18791">
        <v>393</v>
      </c>
      <c r="O18791">
        <v>2.5000000000000001E-2</v>
      </c>
      <c r="P18791">
        <v>40</v>
      </c>
      <c r="Q18791">
        <v>5.5</v>
      </c>
    </row>
    <row r="18792" spans="1:17" hidden="1" x14ac:dyDescent="0.3">
      <c r="A18792" t="s">
        <v>72556</v>
      </c>
      <c r="B18792" t="s">
        <v>72557</v>
      </c>
      <c r="C18792" s="1" t="str">
        <f t="shared" si="2736"/>
        <v>21:0805</v>
      </c>
      <c r="D18792" s="1" t="str">
        <f t="shared" si="2735"/>
        <v>21:0228</v>
      </c>
      <c r="E18792" t="s">
        <v>72558</v>
      </c>
      <c r="F18792" t="s">
        <v>72559</v>
      </c>
      <c r="H18792">
        <v>46.033454900000002</v>
      </c>
      <c r="I18792">
        <v>-67.553659600000003</v>
      </c>
      <c r="J18792" s="1" t="str">
        <f t="shared" si="2733"/>
        <v>Fluid (stream)</v>
      </c>
      <c r="K18792" s="1" t="str">
        <f t="shared" si="2734"/>
        <v>Untreated Water</v>
      </c>
      <c r="L18792">
        <v>64</v>
      </c>
      <c r="M18792" t="s">
        <v>11460</v>
      </c>
      <c r="N18792">
        <v>394</v>
      </c>
      <c r="O18792">
        <v>2.5000000000000001E-2</v>
      </c>
      <c r="P18792">
        <v>30</v>
      </c>
      <c r="Q18792">
        <v>5.4</v>
      </c>
    </row>
    <row r="18793" spans="1:17" hidden="1" x14ac:dyDescent="0.3">
      <c r="A18793" t="s">
        <v>72560</v>
      </c>
      <c r="B18793" t="s">
        <v>72561</v>
      </c>
      <c r="C18793" s="1" t="str">
        <f t="shared" si="2736"/>
        <v>21:0805</v>
      </c>
      <c r="D18793" s="1" t="str">
        <f t="shared" si="2735"/>
        <v>21:0228</v>
      </c>
      <c r="E18793" t="s">
        <v>72562</v>
      </c>
      <c r="F18793" t="s">
        <v>72563</v>
      </c>
      <c r="H18793">
        <v>46.021351099999997</v>
      </c>
      <c r="I18793">
        <v>-67.670961899999995</v>
      </c>
      <c r="J18793" s="1" t="str">
        <f t="shared" si="2733"/>
        <v>Fluid (stream)</v>
      </c>
      <c r="K18793" s="1" t="str">
        <f t="shared" si="2734"/>
        <v>Untreated Water</v>
      </c>
      <c r="L18793">
        <v>64</v>
      </c>
      <c r="M18793" t="s">
        <v>11431</v>
      </c>
      <c r="N18793">
        <v>395</v>
      </c>
      <c r="O18793">
        <v>2.5000000000000001E-2</v>
      </c>
      <c r="P18793">
        <v>40</v>
      </c>
      <c r="Q18793">
        <v>5.4</v>
      </c>
    </row>
    <row r="18794" spans="1:17" hidden="1" x14ac:dyDescent="0.3">
      <c r="A18794" t="s">
        <v>72564</v>
      </c>
      <c r="B18794" t="s">
        <v>72565</v>
      </c>
      <c r="C18794" s="1" t="str">
        <f t="shared" si="2736"/>
        <v>21:0805</v>
      </c>
      <c r="D18794" s="1" t="str">
        <f t="shared" si="2735"/>
        <v>21:0228</v>
      </c>
      <c r="E18794" t="s">
        <v>72562</v>
      </c>
      <c r="F18794" t="s">
        <v>72566</v>
      </c>
      <c r="H18794">
        <v>46.021351099999997</v>
      </c>
      <c r="I18794">
        <v>-67.670961899999995</v>
      </c>
      <c r="J18794" s="1" t="str">
        <f t="shared" si="2733"/>
        <v>Fluid (stream)</v>
      </c>
      <c r="K18794" s="1" t="str">
        <f t="shared" si="2734"/>
        <v>Untreated Water</v>
      </c>
      <c r="L18794">
        <v>64</v>
      </c>
      <c r="M18794" t="s">
        <v>11435</v>
      </c>
      <c r="N18794">
        <v>396</v>
      </c>
      <c r="O18794">
        <v>2.5000000000000001E-2</v>
      </c>
      <c r="P18794">
        <v>30</v>
      </c>
      <c r="Q18794">
        <v>5.5</v>
      </c>
    </row>
    <row r="18795" spans="1:17" hidden="1" x14ac:dyDescent="0.3">
      <c r="A18795" t="s">
        <v>72567</v>
      </c>
      <c r="B18795" t="s">
        <v>72568</v>
      </c>
      <c r="C18795" s="1" t="str">
        <f t="shared" si="2736"/>
        <v>21:0805</v>
      </c>
      <c r="D18795" s="1" t="str">
        <f t="shared" si="2735"/>
        <v>21:0228</v>
      </c>
      <c r="E18795" t="s">
        <v>72569</v>
      </c>
      <c r="F18795" t="s">
        <v>72570</v>
      </c>
      <c r="H18795">
        <v>46.009349100000001</v>
      </c>
      <c r="I18795">
        <v>-67.628662800000001</v>
      </c>
      <c r="J18795" s="1" t="str">
        <f t="shared" si="2733"/>
        <v>Fluid (stream)</v>
      </c>
      <c r="K18795" s="1" t="str">
        <f t="shared" si="2734"/>
        <v>Untreated Water</v>
      </c>
      <c r="L18795">
        <v>64</v>
      </c>
      <c r="M18795" t="s">
        <v>11465</v>
      </c>
      <c r="N18795">
        <v>397</v>
      </c>
      <c r="O18795">
        <v>2.5000000000000001E-2</v>
      </c>
      <c r="P18795">
        <v>40</v>
      </c>
      <c r="Q18795">
        <v>5.6</v>
      </c>
    </row>
    <row r="18796" spans="1:17" hidden="1" x14ac:dyDescent="0.3">
      <c r="A18796" t="s">
        <v>72571</v>
      </c>
      <c r="B18796" t="s">
        <v>72572</v>
      </c>
      <c r="C18796" s="1" t="str">
        <f t="shared" si="2736"/>
        <v>21:0805</v>
      </c>
      <c r="D18796" s="1" t="str">
        <f t="shared" si="2735"/>
        <v>21:0228</v>
      </c>
      <c r="E18796" t="s">
        <v>72573</v>
      </c>
      <c r="F18796" t="s">
        <v>72574</v>
      </c>
      <c r="H18796">
        <v>46.002150899999997</v>
      </c>
      <c r="I18796">
        <v>-67.680862599999998</v>
      </c>
      <c r="J18796" s="1" t="str">
        <f t="shared" si="2733"/>
        <v>Fluid (stream)</v>
      </c>
      <c r="K18796" s="1" t="str">
        <f t="shared" si="2734"/>
        <v>Untreated Water</v>
      </c>
      <c r="L18796">
        <v>64</v>
      </c>
      <c r="M18796" t="s">
        <v>11470</v>
      </c>
      <c r="N18796">
        <v>398</v>
      </c>
      <c r="O18796">
        <v>2.5000000000000001E-2</v>
      </c>
      <c r="P18796">
        <v>30</v>
      </c>
      <c r="Q18796">
        <v>5.7</v>
      </c>
    </row>
    <row r="18797" spans="1:17" hidden="1" x14ac:dyDescent="0.3">
      <c r="A18797" t="s">
        <v>72575</v>
      </c>
      <c r="B18797" t="s">
        <v>72576</v>
      </c>
      <c r="C18797" s="1" t="str">
        <f t="shared" si="2736"/>
        <v>21:0805</v>
      </c>
      <c r="D18797" s="1" t="str">
        <f t="shared" si="2735"/>
        <v>21:0228</v>
      </c>
      <c r="E18797" t="s">
        <v>72577</v>
      </c>
      <c r="F18797" t="s">
        <v>72578</v>
      </c>
      <c r="H18797">
        <v>46.051054999999998</v>
      </c>
      <c r="I18797">
        <v>-67.700161399999999</v>
      </c>
      <c r="J18797" s="1" t="str">
        <f t="shared" si="2733"/>
        <v>Fluid (stream)</v>
      </c>
      <c r="K18797" s="1" t="str">
        <f t="shared" si="2734"/>
        <v>Untreated Water</v>
      </c>
      <c r="L18797">
        <v>64</v>
      </c>
      <c r="M18797" t="s">
        <v>11475</v>
      </c>
      <c r="N18797">
        <v>399</v>
      </c>
      <c r="O18797">
        <v>0.28000000000000003</v>
      </c>
      <c r="P18797">
        <v>30</v>
      </c>
      <c r="Q18797">
        <v>6.6</v>
      </c>
    </row>
    <row r="18798" spans="1:17" hidden="1" x14ac:dyDescent="0.3">
      <c r="A18798" t="s">
        <v>72579</v>
      </c>
      <c r="B18798" t="s">
        <v>72580</v>
      </c>
      <c r="C18798" s="1" t="str">
        <f t="shared" si="2736"/>
        <v>21:0805</v>
      </c>
      <c r="D18798" s="1" t="str">
        <f t="shared" si="2735"/>
        <v>21:0228</v>
      </c>
      <c r="E18798" t="s">
        <v>72581</v>
      </c>
      <c r="F18798" t="s">
        <v>72582</v>
      </c>
      <c r="H18798">
        <v>46.062455700000001</v>
      </c>
      <c r="I18798">
        <v>-67.690455600000007</v>
      </c>
      <c r="J18798" s="1" t="str">
        <f t="shared" si="2733"/>
        <v>Fluid (stream)</v>
      </c>
      <c r="K18798" s="1" t="str">
        <f t="shared" si="2734"/>
        <v>Untreated Water</v>
      </c>
      <c r="L18798">
        <v>64</v>
      </c>
      <c r="M18798" t="s">
        <v>11480</v>
      </c>
      <c r="N18798">
        <v>400</v>
      </c>
      <c r="O18798">
        <v>0.13</v>
      </c>
      <c r="P18798">
        <v>30</v>
      </c>
      <c r="Q18798">
        <v>6.8</v>
      </c>
    </row>
    <row r="18799" spans="1:17" hidden="1" x14ac:dyDescent="0.3">
      <c r="A18799" t="s">
        <v>72583</v>
      </c>
      <c r="B18799" t="s">
        <v>72584</v>
      </c>
      <c r="C18799" s="1" t="str">
        <f t="shared" si="2736"/>
        <v>21:0805</v>
      </c>
      <c r="D18799" s="1" t="str">
        <f t="shared" si="2735"/>
        <v>21:0228</v>
      </c>
      <c r="E18799" t="s">
        <v>72585</v>
      </c>
      <c r="F18799" t="s">
        <v>72586</v>
      </c>
      <c r="H18799">
        <v>46.056355400000001</v>
      </c>
      <c r="I18799">
        <v>-67.704057599999999</v>
      </c>
      <c r="J18799" s="1" t="str">
        <f t="shared" si="2733"/>
        <v>Fluid (stream)</v>
      </c>
      <c r="K18799" s="1" t="str">
        <f t="shared" si="2734"/>
        <v>Untreated Water</v>
      </c>
      <c r="L18799">
        <v>64</v>
      </c>
      <c r="M18799" t="s">
        <v>12548</v>
      </c>
      <c r="N18799">
        <v>401</v>
      </c>
      <c r="O18799">
        <v>0.33</v>
      </c>
      <c r="P18799">
        <v>70</v>
      </c>
      <c r="Q18799">
        <v>6.7</v>
      </c>
    </row>
    <row r="18800" spans="1:17" hidden="1" x14ac:dyDescent="0.3">
      <c r="A18800" t="s">
        <v>72587</v>
      </c>
      <c r="B18800" t="s">
        <v>72588</v>
      </c>
      <c r="C18800" s="1" t="str">
        <f t="shared" si="2736"/>
        <v>21:0805</v>
      </c>
      <c r="D18800" s="1" t="str">
        <f t="shared" si="2735"/>
        <v>21:0228</v>
      </c>
      <c r="E18800" t="s">
        <v>72589</v>
      </c>
      <c r="F18800" t="s">
        <v>72590</v>
      </c>
      <c r="H18800">
        <v>46.029355600000002</v>
      </c>
      <c r="I18800">
        <v>-67.6345642</v>
      </c>
      <c r="J18800" s="1" t="str">
        <f t="shared" si="2733"/>
        <v>Fluid (stream)</v>
      </c>
      <c r="K18800" s="1" t="str">
        <f t="shared" si="2734"/>
        <v>Untreated Water</v>
      </c>
      <c r="L18800">
        <v>65</v>
      </c>
      <c r="M18800" t="s">
        <v>11392</v>
      </c>
      <c r="N18800">
        <v>402</v>
      </c>
      <c r="O18800">
        <v>2.5000000000000001E-2</v>
      </c>
      <c r="P18800">
        <v>30</v>
      </c>
      <c r="Q18800">
        <v>5.3</v>
      </c>
    </row>
    <row r="18801" spans="1:17" hidden="1" x14ac:dyDescent="0.3">
      <c r="A18801" t="s">
        <v>72591</v>
      </c>
      <c r="B18801" t="s">
        <v>72592</v>
      </c>
      <c r="C18801" s="1" t="str">
        <f t="shared" si="2736"/>
        <v>21:0805</v>
      </c>
      <c r="D18801" s="1" t="str">
        <f t="shared" si="2735"/>
        <v>21:0228</v>
      </c>
      <c r="E18801" t="s">
        <v>72593</v>
      </c>
      <c r="F18801" t="s">
        <v>72594</v>
      </c>
      <c r="H18801">
        <v>46.088049300000002</v>
      </c>
      <c r="I18801">
        <v>-67.568557200000001</v>
      </c>
      <c r="J18801" s="1" t="str">
        <f t="shared" si="2733"/>
        <v>Fluid (stream)</v>
      </c>
      <c r="K18801" s="1" t="str">
        <f t="shared" si="2734"/>
        <v>Untreated Water</v>
      </c>
      <c r="L18801">
        <v>65</v>
      </c>
      <c r="M18801" t="s">
        <v>11397</v>
      </c>
      <c r="N18801">
        <v>403</v>
      </c>
      <c r="O18801">
        <v>0.14000000000000001</v>
      </c>
      <c r="P18801">
        <v>20</v>
      </c>
      <c r="Q18801">
        <v>6.1</v>
      </c>
    </row>
    <row r="18802" spans="1:17" hidden="1" x14ac:dyDescent="0.3">
      <c r="A18802" t="s">
        <v>72595</v>
      </c>
      <c r="B18802" t="s">
        <v>72596</v>
      </c>
      <c r="C18802" s="1" t="str">
        <f t="shared" si="2736"/>
        <v>21:0805</v>
      </c>
      <c r="D18802" s="1" t="str">
        <f t="shared" si="2735"/>
        <v>21:0228</v>
      </c>
      <c r="E18802" t="s">
        <v>72597</v>
      </c>
      <c r="F18802" t="s">
        <v>72598</v>
      </c>
      <c r="H18802">
        <v>46.093255300000003</v>
      </c>
      <c r="I18802">
        <v>-67.592057199999999</v>
      </c>
      <c r="J18802" s="1" t="str">
        <f t="shared" si="2733"/>
        <v>Fluid (stream)</v>
      </c>
      <c r="K18802" s="1" t="str">
        <f t="shared" si="2734"/>
        <v>Untreated Water</v>
      </c>
      <c r="L18802">
        <v>65</v>
      </c>
      <c r="M18802" t="s">
        <v>11402</v>
      </c>
      <c r="N18802">
        <v>404</v>
      </c>
      <c r="O18802">
        <v>0.06</v>
      </c>
      <c r="P18802">
        <v>20</v>
      </c>
      <c r="Q18802">
        <v>6.3</v>
      </c>
    </row>
    <row r="18803" spans="1:17" hidden="1" x14ac:dyDescent="0.3">
      <c r="A18803" t="s">
        <v>72599</v>
      </c>
      <c r="B18803" t="s">
        <v>72600</v>
      </c>
      <c r="C18803" s="1" t="str">
        <f t="shared" si="2736"/>
        <v>21:0805</v>
      </c>
      <c r="D18803" s="1" t="str">
        <f t="shared" si="2735"/>
        <v>21:0228</v>
      </c>
      <c r="E18803" t="s">
        <v>72601</v>
      </c>
      <c r="F18803" t="s">
        <v>72602</v>
      </c>
      <c r="H18803">
        <v>46.090454399999999</v>
      </c>
      <c r="I18803">
        <v>-67.588260700000006</v>
      </c>
      <c r="J18803" s="1" t="str">
        <f t="shared" si="2733"/>
        <v>Fluid (stream)</v>
      </c>
      <c r="K18803" s="1" t="str">
        <f t="shared" si="2734"/>
        <v>Untreated Water</v>
      </c>
      <c r="L18803">
        <v>65</v>
      </c>
      <c r="M18803" t="s">
        <v>11411</v>
      </c>
      <c r="N18803">
        <v>405</v>
      </c>
      <c r="O18803">
        <v>2.5000000000000001E-2</v>
      </c>
      <c r="P18803">
        <v>40</v>
      </c>
      <c r="Q18803">
        <v>6.3</v>
      </c>
    </row>
    <row r="18804" spans="1:17" hidden="1" x14ac:dyDescent="0.3">
      <c r="A18804" t="s">
        <v>72603</v>
      </c>
      <c r="B18804" t="s">
        <v>72604</v>
      </c>
      <c r="C18804" s="1" t="str">
        <f t="shared" si="2736"/>
        <v>21:0805</v>
      </c>
      <c r="D18804" s="1" t="str">
        <f t="shared" si="2735"/>
        <v>21:0228</v>
      </c>
      <c r="E18804" t="s">
        <v>72605</v>
      </c>
      <c r="F18804" t="s">
        <v>72606</v>
      </c>
      <c r="H18804">
        <v>46.046550799999999</v>
      </c>
      <c r="I18804">
        <v>-67.609556400000002</v>
      </c>
      <c r="J18804" s="1" t="str">
        <f t="shared" si="2733"/>
        <v>Fluid (stream)</v>
      </c>
      <c r="K18804" s="1" t="str">
        <f t="shared" si="2734"/>
        <v>Untreated Water</v>
      </c>
      <c r="L18804">
        <v>65</v>
      </c>
      <c r="M18804" t="s">
        <v>11416</v>
      </c>
      <c r="N18804">
        <v>406</v>
      </c>
      <c r="O18804">
        <v>2.5000000000000001E-2</v>
      </c>
      <c r="P18804">
        <v>50</v>
      </c>
      <c r="Q18804">
        <v>6.3</v>
      </c>
    </row>
    <row r="18805" spans="1:17" hidden="1" x14ac:dyDescent="0.3">
      <c r="A18805" t="s">
        <v>72607</v>
      </c>
      <c r="B18805" t="s">
        <v>72608</v>
      </c>
      <c r="C18805" s="1" t="str">
        <f t="shared" si="2736"/>
        <v>21:0805</v>
      </c>
      <c r="D18805" s="1" t="str">
        <f t="shared" si="2735"/>
        <v>21:0228</v>
      </c>
      <c r="E18805" t="s">
        <v>72609</v>
      </c>
      <c r="F18805" t="s">
        <v>72610</v>
      </c>
      <c r="H18805">
        <v>46.062554800000001</v>
      </c>
      <c r="I18805">
        <v>-67.665564599999996</v>
      </c>
      <c r="J18805" s="1" t="str">
        <f t="shared" si="2733"/>
        <v>Fluid (stream)</v>
      </c>
      <c r="K18805" s="1" t="str">
        <f t="shared" si="2734"/>
        <v>Untreated Water</v>
      </c>
      <c r="L18805">
        <v>65</v>
      </c>
      <c r="M18805" t="s">
        <v>11421</v>
      </c>
      <c r="N18805">
        <v>407</v>
      </c>
      <c r="O18805">
        <v>2.5000000000000001E-2</v>
      </c>
      <c r="P18805">
        <v>30</v>
      </c>
      <c r="Q18805">
        <v>6.1</v>
      </c>
    </row>
    <row r="18806" spans="1:17" hidden="1" x14ac:dyDescent="0.3">
      <c r="A18806" t="s">
        <v>72611</v>
      </c>
      <c r="B18806" t="s">
        <v>72612</v>
      </c>
      <c r="C18806" s="1" t="str">
        <f t="shared" si="2736"/>
        <v>21:0805</v>
      </c>
      <c r="D18806" s="1" t="str">
        <f t="shared" si="2735"/>
        <v>21:0228</v>
      </c>
      <c r="E18806" t="s">
        <v>72613</v>
      </c>
      <c r="F18806" t="s">
        <v>72614</v>
      </c>
      <c r="H18806">
        <v>46.055850399999997</v>
      </c>
      <c r="I18806">
        <v>-67.653354399999998</v>
      </c>
      <c r="J18806" s="1" t="str">
        <f t="shared" si="2733"/>
        <v>Fluid (stream)</v>
      </c>
      <c r="K18806" s="1" t="str">
        <f t="shared" si="2734"/>
        <v>Untreated Water</v>
      </c>
      <c r="L18806">
        <v>65</v>
      </c>
      <c r="M18806" t="s">
        <v>11431</v>
      </c>
      <c r="N18806">
        <v>408</v>
      </c>
      <c r="O18806">
        <v>2.5000000000000001E-2</v>
      </c>
      <c r="P18806">
        <v>60</v>
      </c>
      <c r="Q18806">
        <v>7.2</v>
      </c>
    </row>
    <row r="18807" spans="1:17" hidden="1" x14ac:dyDescent="0.3">
      <c r="A18807" t="s">
        <v>72615</v>
      </c>
      <c r="B18807" t="s">
        <v>72616</v>
      </c>
      <c r="C18807" s="1" t="str">
        <f t="shared" si="2736"/>
        <v>21:0805</v>
      </c>
      <c r="D18807" s="1" t="str">
        <f t="shared" si="2735"/>
        <v>21:0228</v>
      </c>
      <c r="E18807" t="s">
        <v>72613</v>
      </c>
      <c r="F18807" t="s">
        <v>72617</v>
      </c>
      <c r="H18807">
        <v>46.055850399999997</v>
      </c>
      <c r="I18807">
        <v>-67.653354399999998</v>
      </c>
      <c r="J18807" s="1" t="str">
        <f t="shared" si="2733"/>
        <v>Fluid (stream)</v>
      </c>
      <c r="K18807" s="1" t="str">
        <f t="shared" si="2734"/>
        <v>Untreated Water</v>
      </c>
      <c r="L18807">
        <v>65</v>
      </c>
      <c r="M18807" t="s">
        <v>11435</v>
      </c>
      <c r="N18807">
        <v>409</v>
      </c>
      <c r="O18807">
        <v>2.5000000000000001E-2</v>
      </c>
      <c r="P18807">
        <v>90</v>
      </c>
      <c r="Q18807">
        <v>7</v>
      </c>
    </row>
    <row r="18808" spans="1:17" hidden="1" x14ac:dyDescent="0.3">
      <c r="A18808" t="s">
        <v>72618</v>
      </c>
      <c r="B18808" t="s">
        <v>72619</v>
      </c>
      <c r="C18808" s="1" t="str">
        <f t="shared" si="2736"/>
        <v>21:0805</v>
      </c>
      <c r="D18808" s="1" t="str">
        <f t="shared" si="2735"/>
        <v>21:0228</v>
      </c>
      <c r="E18808" t="s">
        <v>72620</v>
      </c>
      <c r="F18808" t="s">
        <v>72621</v>
      </c>
      <c r="H18808">
        <v>46.061152900000003</v>
      </c>
      <c r="I18808">
        <v>-67.677363600000007</v>
      </c>
      <c r="J18808" s="1" t="str">
        <f t="shared" si="2733"/>
        <v>Fluid (stream)</v>
      </c>
      <c r="K18808" s="1" t="str">
        <f t="shared" si="2734"/>
        <v>Untreated Water</v>
      </c>
      <c r="L18808">
        <v>65</v>
      </c>
      <c r="M18808" t="s">
        <v>11426</v>
      </c>
      <c r="N18808">
        <v>410</v>
      </c>
      <c r="O18808">
        <v>2.5000000000000001E-2</v>
      </c>
      <c r="P18808">
        <v>20</v>
      </c>
      <c r="Q18808">
        <v>6.8</v>
      </c>
    </row>
    <row r="18809" spans="1:17" hidden="1" x14ac:dyDescent="0.3">
      <c r="A18809" t="s">
        <v>72622</v>
      </c>
      <c r="B18809" t="s">
        <v>72623</v>
      </c>
      <c r="C18809" s="1" t="str">
        <f t="shared" si="2736"/>
        <v>21:0805</v>
      </c>
      <c r="D18809" s="1" t="str">
        <f t="shared" si="2735"/>
        <v>21:0228</v>
      </c>
      <c r="E18809" t="s">
        <v>72624</v>
      </c>
      <c r="F18809" t="s">
        <v>72625</v>
      </c>
      <c r="H18809">
        <v>46.047753999999998</v>
      </c>
      <c r="I18809">
        <v>-67.588754499999993</v>
      </c>
      <c r="J18809" s="1" t="str">
        <f t="shared" ref="J18809:J18872" si="2737">HYPERLINK("http://geochem.nrcan.gc.ca/cdogs/content/kwd/kwd020018_e.htm", "Fluid (stream)")</f>
        <v>Fluid (stream)</v>
      </c>
      <c r="K18809" s="1" t="str">
        <f t="shared" ref="K18809:K18872" si="2738">HYPERLINK("http://geochem.nrcan.gc.ca/cdogs/content/kwd/kwd080007_e.htm", "Untreated Water")</f>
        <v>Untreated Water</v>
      </c>
      <c r="L18809">
        <v>65</v>
      </c>
      <c r="M18809" t="s">
        <v>11440</v>
      </c>
      <c r="N18809">
        <v>411</v>
      </c>
      <c r="O18809">
        <v>2.5000000000000001E-2</v>
      </c>
      <c r="P18809">
        <v>30</v>
      </c>
      <c r="Q18809">
        <v>6.9</v>
      </c>
    </row>
    <row r="18810" spans="1:17" hidden="1" x14ac:dyDescent="0.3">
      <c r="A18810" t="s">
        <v>72626</v>
      </c>
      <c r="B18810" t="s">
        <v>72627</v>
      </c>
      <c r="C18810" s="1" t="str">
        <f t="shared" si="2736"/>
        <v>21:0805</v>
      </c>
      <c r="D18810" s="1" t="str">
        <f t="shared" si="2735"/>
        <v>21:0228</v>
      </c>
      <c r="E18810" t="s">
        <v>72628</v>
      </c>
      <c r="F18810" t="s">
        <v>72629</v>
      </c>
      <c r="H18810">
        <v>46.0529552</v>
      </c>
      <c r="I18810">
        <v>-67.590858400000002</v>
      </c>
      <c r="J18810" s="1" t="str">
        <f t="shared" si="2737"/>
        <v>Fluid (stream)</v>
      </c>
      <c r="K18810" s="1" t="str">
        <f t="shared" si="2738"/>
        <v>Untreated Water</v>
      </c>
      <c r="L18810">
        <v>65</v>
      </c>
      <c r="M18810" t="s">
        <v>11445</v>
      </c>
      <c r="N18810">
        <v>412</v>
      </c>
      <c r="O18810">
        <v>2.5000000000000001E-2</v>
      </c>
      <c r="P18810">
        <v>20</v>
      </c>
      <c r="Q18810">
        <v>6.8</v>
      </c>
    </row>
    <row r="18811" spans="1:17" hidden="1" x14ac:dyDescent="0.3">
      <c r="A18811" t="s">
        <v>72630</v>
      </c>
      <c r="B18811" t="s">
        <v>72631</v>
      </c>
      <c r="C18811" s="1" t="str">
        <f t="shared" si="2736"/>
        <v>21:0805</v>
      </c>
      <c r="D18811" s="1" t="str">
        <f t="shared" si="2735"/>
        <v>21:0228</v>
      </c>
      <c r="E18811" t="s">
        <v>72632</v>
      </c>
      <c r="F18811" t="s">
        <v>72633</v>
      </c>
      <c r="H18811">
        <v>46.056948499999997</v>
      </c>
      <c r="I18811">
        <v>-67.618655200000006</v>
      </c>
      <c r="J18811" s="1" t="str">
        <f t="shared" si="2737"/>
        <v>Fluid (stream)</v>
      </c>
      <c r="K18811" s="1" t="str">
        <f t="shared" si="2738"/>
        <v>Untreated Water</v>
      </c>
      <c r="L18811">
        <v>65</v>
      </c>
      <c r="M18811" t="s">
        <v>11450</v>
      </c>
      <c r="N18811">
        <v>413</v>
      </c>
      <c r="O18811">
        <v>2.5000000000000001E-2</v>
      </c>
      <c r="P18811">
        <v>10</v>
      </c>
      <c r="Q18811">
        <v>6.6</v>
      </c>
    </row>
    <row r="18812" spans="1:17" hidden="1" x14ac:dyDescent="0.3">
      <c r="A18812" t="s">
        <v>72634</v>
      </c>
      <c r="B18812" t="s">
        <v>72635</v>
      </c>
      <c r="C18812" s="1" t="str">
        <f t="shared" si="2736"/>
        <v>21:0805</v>
      </c>
      <c r="D18812" s="1" t="str">
        <f t="shared" si="2735"/>
        <v>21:0228</v>
      </c>
      <c r="E18812" t="s">
        <v>72636</v>
      </c>
      <c r="F18812" t="s">
        <v>72637</v>
      </c>
      <c r="H18812">
        <v>46.059747700000003</v>
      </c>
      <c r="I18812">
        <v>-67.618662900000004</v>
      </c>
      <c r="J18812" s="1" t="str">
        <f t="shared" si="2737"/>
        <v>Fluid (stream)</v>
      </c>
      <c r="K18812" s="1" t="str">
        <f t="shared" si="2738"/>
        <v>Untreated Water</v>
      </c>
      <c r="L18812">
        <v>65</v>
      </c>
      <c r="M18812" t="s">
        <v>11460</v>
      </c>
      <c r="N18812">
        <v>414</v>
      </c>
      <c r="O18812">
        <v>2.5000000000000001E-2</v>
      </c>
      <c r="P18812">
        <v>20</v>
      </c>
      <c r="Q18812">
        <v>6.7</v>
      </c>
    </row>
    <row r="18813" spans="1:17" hidden="1" x14ac:dyDescent="0.3">
      <c r="A18813" t="s">
        <v>72638</v>
      </c>
      <c r="B18813" t="s">
        <v>72639</v>
      </c>
      <c r="C18813" s="1" t="str">
        <f t="shared" si="2736"/>
        <v>21:0805</v>
      </c>
      <c r="D18813" s="1" t="str">
        <f t="shared" si="2735"/>
        <v>21:0228</v>
      </c>
      <c r="E18813" t="s">
        <v>72640</v>
      </c>
      <c r="F18813" t="s">
        <v>72641</v>
      </c>
      <c r="H18813">
        <v>46.0115543</v>
      </c>
      <c r="I18813">
        <v>-67.717866700000002</v>
      </c>
      <c r="J18813" s="1" t="str">
        <f t="shared" si="2737"/>
        <v>Fluid (stream)</v>
      </c>
      <c r="K18813" s="1" t="str">
        <f t="shared" si="2738"/>
        <v>Untreated Water</v>
      </c>
      <c r="L18813">
        <v>65</v>
      </c>
      <c r="M18813" t="s">
        <v>11465</v>
      </c>
      <c r="N18813">
        <v>415</v>
      </c>
      <c r="O18813">
        <v>2.5000000000000001E-2</v>
      </c>
      <c r="P18813">
        <v>30</v>
      </c>
      <c r="Q18813">
        <v>6.5</v>
      </c>
    </row>
    <row r="18814" spans="1:17" hidden="1" x14ac:dyDescent="0.3">
      <c r="A18814" t="s">
        <v>72642</v>
      </c>
      <c r="B18814" t="s">
        <v>72643</v>
      </c>
      <c r="C18814" s="1" t="str">
        <f t="shared" si="2736"/>
        <v>21:0805</v>
      </c>
      <c r="D18814" s="1" t="str">
        <f t="shared" si="2735"/>
        <v>21:0228</v>
      </c>
      <c r="E18814" t="s">
        <v>72644</v>
      </c>
      <c r="F18814" t="s">
        <v>72645</v>
      </c>
      <c r="H18814">
        <v>46.103051800000003</v>
      </c>
      <c r="I18814">
        <v>-67.615252600000005</v>
      </c>
      <c r="J18814" s="1" t="str">
        <f t="shared" si="2737"/>
        <v>Fluid (stream)</v>
      </c>
      <c r="K18814" s="1" t="str">
        <f t="shared" si="2738"/>
        <v>Untreated Water</v>
      </c>
      <c r="L18814">
        <v>65</v>
      </c>
      <c r="M18814" t="s">
        <v>11470</v>
      </c>
      <c r="N18814">
        <v>416</v>
      </c>
      <c r="O18814">
        <v>2.5000000000000001E-2</v>
      </c>
      <c r="P18814">
        <v>20</v>
      </c>
      <c r="Q18814">
        <v>6.5</v>
      </c>
    </row>
    <row r="18815" spans="1:17" hidden="1" x14ac:dyDescent="0.3">
      <c r="A18815" t="s">
        <v>72646</v>
      </c>
      <c r="B18815" t="s">
        <v>72647</v>
      </c>
      <c r="C18815" s="1" t="str">
        <f t="shared" si="2736"/>
        <v>21:0805</v>
      </c>
      <c r="D18815" s="1" t="str">
        <f t="shared" si="2735"/>
        <v>21:0228</v>
      </c>
      <c r="E18815" t="s">
        <v>72648</v>
      </c>
      <c r="F18815" t="s">
        <v>72649</v>
      </c>
      <c r="H18815">
        <v>46.094552399999998</v>
      </c>
      <c r="I18815">
        <v>-67.637457800000007</v>
      </c>
      <c r="J18815" s="1" t="str">
        <f t="shared" si="2737"/>
        <v>Fluid (stream)</v>
      </c>
      <c r="K18815" s="1" t="str">
        <f t="shared" si="2738"/>
        <v>Untreated Water</v>
      </c>
      <c r="L18815">
        <v>65</v>
      </c>
      <c r="M18815" t="s">
        <v>11475</v>
      </c>
      <c r="N18815">
        <v>417</v>
      </c>
      <c r="O18815">
        <v>2.5000000000000001E-2</v>
      </c>
      <c r="P18815">
        <v>30</v>
      </c>
      <c r="Q18815">
        <v>6.6</v>
      </c>
    </row>
    <row r="18816" spans="1:17" hidden="1" x14ac:dyDescent="0.3">
      <c r="A18816" t="s">
        <v>72650</v>
      </c>
      <c r="B18816" t="s">
        <v>72651</v>
      </c>
      <c r="C18816" s="1" t="str">
        <f t="shared" si="2736"/>
        <v>21:0805</v>
      </c>
      <c r="D18816" s="1" t="str">
        <f t="shared" si="2735"/>
        <v>21:0228</v>
      </c>
      <c r="E18816" t="s">
        <v>72652</v>
      </c>
      <c r="F18816" t="s">
        <v>72653</v>
      </c>
      <c r="H18816">
        <v>46.029452300000003</v>
      </c>
      <c r="I18816">
        <v>-67.581157500000003</v>
      </c>
      <c r="J18816" s="1" t="str">
        <f t="shared" si="2737"/>
        <v>Fluid (stream)</v>
      </c>
      <c r="K18816" s="1" t="str">
        <f t="shared" si="2738"/>
        <v>Untreated Water</v>
      </c>
      <c r="L18816">
        <v>65</v>
      </c>
      <c r="M18816" t="s">
        <v>11480</v>
      </c>
      <c r="N18816">
        <v>418</v>
      </c>
      <c r="O18816">
        <v>2.5000000000000001E-2</v>
      </c>
      <c r="P18816">
        <v>20</v>
      </c>
      <c r="Q18816">
        <v>6.6</v>
      </c>
    </row>
    <row r="18817" spans="1:17" hidden="1" x14ac:dyDescent="0.3">
      <c r="A18817" t="s">
        <v>72654</v>
      </c>
      <c r="B18817" t="s">
        <v>72655</v>
      </c>
      <c r="C18817" s="1" t="str">
        <f t="shared" si="2736"/>
        <v>21:0805</v>
      </c>
      <c r="D18817" s="1" t="str">
        <f t="shared" si="2735"/>
        <v>21:0228</v>
      </c>
      <c r="E18817" t="s">
        <v>72656</v>
      </c>
      <c r="F18817" t="s">
        <v>72657</v>
      </c>
      <c r="H18817">
        <v>46.011850299999999</v>
      </c>
      <c r="I18817">
        <v>-67.714565899999997</v>
      </c>
      <c r="J18817" s="1" t="str">
        <f t="shared" si="2737"/>
        <v>Fluid (stream)</v>
      </c>
      <c r="K18817" s="1" t="str">
        <f t="shared" si="2738"/>
        <v>Untreated Water</v>
      </c>
      <c r="L18817">
        <v>65</v>
      </c>
      <c r="M18817" t="s">
        <v>12548</v>
      </c>
      <c r="N18817">
        <v>419</v>
      </c>
      <c r="O18817">
        <v>2.5000000000000001E-2</v>
      </c>
      <c r="P18817">
        <v>30</v>
      </c>
      <c r="Q18817">
        <v>6.4</v>
      </c>
    </row>
    <row r="18818" spans="1:17" hidden="1" x14ac:dyDescent="0.3">
      <c r="A18818" t="s">
        <v>72658</v>
      </c>
      <c r="B18818" t="s">
        <v>72659</v>
      </c>
      <c r="C18818" s="1" t="str">
        <f t="shared" si="2736"/>
        <v>21:0805</v>
      </c>
      <c r="D18818" s="1" t="str">
        <f t="shared" si="2735"/>
        <v>21:0228</v>
      </c>
      <c r="E18818" t="s">
        <v>72660</v>
      </c>
      <c r="F18818" t="s">
        <v>72661</v>
      </c>
      <c r="H18818">
        <v>46.023752199999997</v>
      </c>
      <c r="I18818">
        <v>-67.584559200000001</v>
      </c>
      <c r="J18818" s="1" t="str">
        <f t="shared" si="2737"/>
        <v>Fluid (stream)</v>
      </c>
      <c r="K18818" s="1" t="str">
        <f t="shared" si="2738"/>
        <v>Untreated Water</v>
      </c>
      <c r="L18818">
        <v>66</v>
      </c>
      <c r="M18818" t="s">
        <v>11392</v>
      </c>
      <c r="N18818">
        <v>420</v>
      </c>
      <c r="O18818">
        <v>2.5000000000000001E-2</v>
      </c>
      <c r="P18818">
        <v>50</v>
      </c>
      <c r="Q18818">
        <v>6.5</v>
      </c>
    </row>
    <row r="18819" spans="1:17" hidden="1" x14ac:dyDescent="0.3">
      <c r="A18819" t="s">
        <v>72662</v>
      </c>
      <c r="B18819" t="s">
        <v>72663</v>
      </c>
      <c r="C18819" s="1" t="str">
        <f t="shared" si="2736"/>
        <v>21:0805</v>
      </c>
      <c r="D18819" s="1" t="str">
        <f t="shared" si="2735"/>
        <v>21:0228</v>
      </c>
      <c r="E18819" t="s">
        <v>72664</v>
      </c>
      <c r="F18819" t="s">
        <v>72665</v>
      </c>
      <c r="H18819">
        <v>46.015550400000002</v>
      </c>
      <c r="I18819">
        <v>-67.578554800000006</v>
      </c>
      <c r="J18819" s="1" t="str">
        <f t="shared" si="2737"/>
        <v>Fluid (stream)</v>
      </c>
      <c r="K18819" s="1" t="str">
        <f t="shared" si="2738"/>
        <v>Untreated Water</v>
      </c>
      <c r="L18819">
        <v>66</v>
      </c>
      <c r="M18819" t="s">
        <v>11397</v>
      </c>
      <c r="N18819">
        <v>421</v>
      </c>
      <c r="O18819">
        <v>2.5000000000000001E-2</v>
      </c>
      <c r="P18819">
        <v>50</v>
      </c>
      <c r="Q18819">
        <v>7</v>
      </c>
    </row>
    <row r="18820" spans="1:17" hidden="1" x14ac:dyDescent="0.3">
      <c r="A18820" t="s">
        <v>72666</v>
      </c>
      <c r="B18820" t="s">
        <v>72667</v>
      </c>
      <c r="C18820" s="1" t="str">
        <f t="shared" si="2736"/>
        <v>21:0805</v>
      </c>
      <c r="D18820" s="1" t="str">
        <f t="shared" ref="D18820:D18835" si="2739">HYPERLINK("http://geochem.nrcan.gc.ca/cdogs/content/svy/svy210226_e.htm", "21:0226")</f>
        <v>21:0226</v>
      </c>
      <c r="E18820" t="s">
        <v>72668</v>
      </c>
      <c r="F18820" t="s">
        <v>72669</v>
      </c>
      <c r="H18820">
        <v>46.2255501</v>
      </c>
      <c r="I18820">
        <v>-66.905941600000006</v>
      </c>
      <c r="J18820" s="1" t="str">
        <f t="shared" si="2737"/>
        <v>Fluid (stream)</v>
      </c>
      <c r="K18820" s="1" t="str">
        <f t="shared" si="2738"/>
        <v>Untreated Water</v>
      </c>
      <c r="L18820">
        <v>66</v>
      </c>
      <c r="M18820" t="s">
        <v>11402</v>
      </c>
      <c r="N18820">
        <v>422</v>
      </c>
      <c r="O18820">
        <v>2.5000000000000001E-2</v>
      </c>
      <c r="P18820">
        <v>20</v>
      </c>
      <c r="Q18820">
        <v>5.5</v>
      </c>
    </row>
    <row r="18821" spans="1:17" hidden="1" x14ac:dyDescent="0.3">
      <c r="A18821" t="s">
        <v>72670</v>
      </c>
      <c r="B18821" t="s">
        <v>72671</v>
      </c>
      <c r="C18821" s="1" t="str">
        <f t="shared" si="2736"/>
        <v>21:0805</v>
      </c>
      <c r="D18821" s="1" t="str">
        <f t="shared" si="2739"/>
        <v>21:0226</v>
      </c>
      <c r="E18821" t="s">
        <v>72672</v>
      </c>
      <c r="F18821" t="s">
        <v>72673</v>
      </c>
      <c r="H18821">
        <v>46.2000472</v>
      </c>
      <c r="I18821">
        <v>-66.811435799999998</v>
      </c>
      <c r="J18821" s="1" t="str">
        <f t="shared" si="2737"/>
        <v>Fluid (stream)</v>
      </c>
      <c r="K18821" s="1" t="str">
        <f t="shared" si="2738"/>
        <v>Untreated Water</v>
      </c>
      <c r="L18821">
        <v>66</v>
      </c>
      <c r="M18821" t="s">
        <v>11411</v>
      </c>
      <c r="N18821">
        <v>423</v>
      </c>
      <c r="O18821">
        <v>2.5000000000000001E-2</v>
      </c>
      <c r="P18821">
        <v>20</v>
      </c>
      <c r="Q18821">
        <v>5.9</v>
      </c>
    </row>
    <row r="18822" spans="1:17" hidden="1" x14ac:dyDescent="0.3">
      <c r="A18822" t="s">
        <v>72674</v>
      </c>
      <c r="B18822" t="s">
        <v>72675</v>
      </c>
      <c r="C18822" s="1" t="str">
        <f t="shared" si="2736"/>
        <v>21:0805</v>
      </c>
      <c r="D18822" s="1" t="str">
        <f t="shared" si="2739"/>
        <v>21:0226</v>
      </c>
      <c r="E18822" t="s">
        <v>72676</v>
      </c>
      <c r="F18822" t="s">
        <v>72677</v>
      </c>
      <c r="H18822">
        <v>46.178752799999998</v>
      </c>
      <c r="I18822">
        <v>-66.828438000000006</v>
      </c>
      <c r="J18822" s="1" t="str">
        <f t="shared" si="2737"/>
        <v>Fluid (stream)</v>
      </c>
      <c r="K18822" s="1" t="str">
        <f t="shared" si="2738"/>
        <v>Untreated Water</v>
      </c>
      <c r="L18822">
        <v>66</v>
      </c>
      <c r="M18822" t="s">
        <v>11416</v>
      </c>
      <c r="N18822">
        <v>424</v>
      </c>
      <c r="O18822">
        <v>2.5000000000000001E-2</v>
      </c>
      <c r="P18822">
        <v>20</v>
      </c>
      <c r="Q18822">
        <v>6.7</v>
      </c>
    </row>
    <row r="18823" spans="1:17" hidden="1" x14ac:dyDescent="0.3">
      <c r="A18823" t="s">
        <v>72678</v>
      </c>
      <c r="B18823" t="s">
        <v>72679</v>
      </c>
      <c r="C18823" s="1" t="str">
        <f t="shared" si="2736"/>
        <v>21:0805</v>
      </c>
      <c r="D18823" s="1" t="str">
        <f t="shared" si="2739"/>
        <v>21:0226</v>
      </c>
      <c r="E18823" t="s">
        <v>72680</v>
      </c>
      <c r="F18823" t="s">
        <v>72681</v>
      </c>
      <c r="H18823">
        <v>46.1832463</v>
      </c>
      <c r="I18823">
        <v>-66.802631000000005</v>
      </c>
      <c r="J18823" s="1" t="str">
        <f t="shared" si="2737"/>
        <v>Fluid (stream)</v>
      </c>
      <c r="K18823" s="1" t="str">
        <f t="shared" si="2738"/>
        <v>Untreated Water</v>
      </c>
      <c r="L18823">
        <v>66</v>
      </c>
      <c r="M18823" t="s">
        <v>11421</v>
      </c>
      <c r="N18823">
        <v>425</v>
      </c>
      <c r="O18823">
        <v>2.5000000000000001E-2</v>
      </c>
      <c r="P18823">
        <v>20</v>
      </c>
      <c r="Q18823">
        <v>6.6</v>
      </c>
    </row>
    <row r="18824" spans="1:17" hidden="1" x14ac:dyDescent="0.3">
      <c r="A18824" t="s">
        <v>72682</v>
      </c>
      <c r="B18824" t="s">
        <v>72683</v>
      </c>
      <c r="C18824" s="1" t="str">
        <f t="shared" si="2736"/>
        <v>21:0805</v>
      </c>
      <c r="D18824" s="1" t="str">
        <f t="shared" si="2739"/>
        <v>21:0226</v>
      </c>
      <c r="E18824" t="s">
        <v>72684</v>
      </c>
      <c r="F18824" t="s">
        <v>72685</v>
      </c>
      <c r="H18824">
        <v>46.169846200000002</v>
      </c>
      <c r="I18824">
        <v>-66.798941999999997</v>
      </c>
      <c r="J18824" s="1" t="str">
        <f t="shared" si="2737"/>
        <v>Fluid (stream)</v>
      </c>
      <c r="K18824" s="1" t="str">
        <f t="shared" si="2738"/>
        <v>Untreated Water</v>
      </c>
      <c r="L18824">
        <v>66</v>
      </c>
      <c r="M18824" t="s">
        <v>11426</v>
      </c>
      <c r="N18824">
        <v>426</v>
      </c>
      <c r="O18824">
        <v>2.5000000000000001E-2</v>
      </c>
      <c r="P18824">
        <v>20</v>
      </c>
      <c r="Q18824">
        <v>6.7</v>
      </c>
    </row>
    <row r="18825" spans="1:17" hidden="1" x14ac:dyDescent="0.3">
      <c r="A18825" t="s">
        <v>72686</v>
      </c>
      <c r="B18825" t="s">
        <v>72687</v>
      </c>
      <c r="C18825" s="1" t="str">
        <f t="shared" si="2736"/>
        <v>21:0805</v>
      </c>
      <c r="D18825" s="1" t="str">
        <f t="shared" si="2739"/>
        <v>21:0226</v>
      </c>
      <c r="E18825" t="s">
        <v>72688</v>
      </c>
      <c r="F18825" t="s">
        <v>72689</v>
      </c>
      <c r="H18825">
        <v>46.173349000000002</v>
      </c>
      <c r="I18825">
        <v>-66.753640399999995</v>
      </c>
      <c r="J18825" s="1" t="str">
        <f t="shared" si="2737"/>
        <v>Fluid (stream)</v>
      </c>
      <c r="K18825" s="1" t="str">
        <f t="shared" si="2738"/>
        <v>Untreated Water</v>
      </c>
      <c r="L18825">
        <v>66</v>
      </c>
      <c r="M18825" t="s">
        <v>11440</v>
      </c>
      <c r="N18825">
        <v>427</v>
      </c>
      <c r="O18825">
        <v>2.5000000000000001E-2</v>
      </c>
      <c r="P18825">
        <v>20</v>
      </c>
      <c r="Q18825">
        <v>6.6</v>
      </c>
    </row>
    <row r="18826" spans="1:17" hidden="1" x14ac:dyDescent="0.3">
      <c r="A18826" t="s">
        <v>72690</v>
      </c>
      <c r="B18826" t="s">
        <v>72691</v>
      </c>
      <c r="C18826" s="1" t="str">
        <f t="shared" si="2736"/>
        <v>21:0805</v>
      </c>
      <c r="D18826" s="1" t="str">
        <f t="shared" si="2739"/>
        <v>21:0226</v>
      </c>
      <c r="E18826" t="s">
        <v>72692</v>
      </c>
      <c r="F18826" t="s">
        <v>72693</v>
      </c>
      <c r="H18826">
        <v>46.143550099999999</v>
      </c>
      <c r="I18826">
        <v>-66.790642500000004</v>
      </c>
      <c r="J18826" s="1" t="str">
        <f t="shared" si="2737"/>
        <v>Fluid (stream)</v>
      </c>
      <c r="K18826" s="1" t="str">
        <f t="shared" si="2738"/>
        <v>Untreated Water</v>
      </c>
      <c r="L18826">
        <v>66</v>
      </c>
      <c r="M18826" t="s">
        <v>11445</v>
      </c>
      <c r="N18826">
        <v>428</v>
      </c>
      <c r="O18826">
        <v>2.5000000000000001E-2</v>
      </c>
      <c r="P18826">
        <v>20</v>
      </c>
      <c r="Q18826">
        <v>6.6</v>
      </c>
    </row>
    <row r="18827" spans="1:17" hidden="1" x14ac:dyDescent="0.3">
      <c r="A18827" t="s">
        <v>72694</v>
      </c>
      <c r="B18827" t="s">
        <v>72695</v>
      </c>
      <c r="C18827" s="1" t="str">
        <f t="shared" si="2736"/>
        <v>21:0805</v>
      </c>
      <c r="D18827" s="1" t="str">
        <f t="shared" si="2739"/>
        <v>21:0226</v>
      </c>
      <c r="E18827" t="s">
        <v>72696</v>
      </c>
      <c r="F18827" t="s">
        <v>72697</v>
      </c>
      <c r="H18827">
        <v>46.193947299999998</v>
      </c>
      <c r="I18827">
        <v>-66.820037400000004</v>
      </c>
      <c r="J18827" s="1" t="str">
        <f t="shared" si="2737"/>
        <v>Fluid (stream)</v>
      </c>
      <c r="K18827" s="1" t="str">
        <f t="shared" si="2738"/>
        <v>Untreated Water</v>
      </c>
      <c r="L18827">
        <v>66</v>
      </c>
      <c r="M18827" t="s">
        <v>11450</v>
      </c>
      <c r="N18827">
        <v>429</v>
      </c>
      <c r="O18827">
        <v>2.5000000000000001E-2</v>
      </c>
      <c r="P18827">
        <v>20</v>
      </c>
      <c r="Q18827">
        <v>5.8</v>
      </c>
    </row>
    <row r="18828" spans="1:17" hidden="1" x14ac:dyDescent="0.3">
      <c r="A18828" t="s">
        <v>72698</v>
      </c>
      <c r="B18828" t="s">
        <v>72699</v>
      </c>
      <c r="C18828" s="1" t="str">
        <f t="shared" si="2736"/>
        <v>21:0805</v>
      </c>
      <c r="D18828" s="1" t="str">
        <f t="shared" si="2739"/>
        <v>21:0226</v>
      </c>
      <c r="E18828" t="s">
        <v>72700</v>
      </c>
      <c r="F18828" t="s">
        <v>72701</v>
      </c>
      <c r="H18828">
        <v>46.196052199999997</v>
      </c>
      <c r="I18828">
        <v>-66.819033899999994</v>
      </c>
      <c r="J18828" s="1" t="str">
        <f t="shared" si="2737"/>
        <v>Fluid (stream)</v>
      </c>
      <c r="K18828" s="1" t="str">
        <f t="shared" si="2738"/>
        <v>Untreated Water</v>
      </c>
      <c r="L18828">
        <v>66</v>
      </c>
      <c r="M18828" t="s">
        <v>11460</v>
      </c>
      <c r="N18828">
        <v>430</v>
      </c>
      <c r="O18828">
        <v>2.5000000000000001E-2</v>
      </c>
      <c r="P18828">
        <v>20</v>
      </c>
      <c r="Q18828">
        <v>6.8</v>
      </c>
    </row>
    <row r="18829" spans="1:17" hidden="1" x14ac:dyDescent="0.3">
      <c r="A18829" t="s">
        <v>72702</v>
      </c>
      <c r="B18829" t="s">
        <v>72703</v>
      </c>
      <c r="C18829" s="1" t="str">
        <f t="shared" si="2736"/>
        <v>21:0805</v>
      </c>
      <c r="D18829" s="1" t="str">
        <f t="shared" si="2739"/>
        <v>21:0226</v>
      </c>
      <c r="E18829" t="s">
        <v>72704</v>
      </c>
      <c r="F18829" t="s">
        <v>72705</v>
      </c>
      <c r="H18829">
        <v>46.164650000000002</v>
      </c>
      <c r="I18829">
        <v>-66.781533199999998</v>
      </c>
      <c r="J18829" s="1" t="str">
        <f t="shared" si="2737"/>
        <v>Fluid (stream)</v>
      </c>
      <c r="K18829" s="1" t="str">
        <f t="shared" si="2738"/>
        <v>Untreated Water</v>
      </c>
      <c r="L18829">
        <v>66</v>
      </c>
      <c r="M18829" t="s">
        <v>11465</v>
      </c>
      <c r="N18829">
        <v>431</v>
      </c>
      <c r="O18829">
        <v>2.5000000000000001E-2</v>
      </c>
      <c r="P18829">
        <v>20</v>
      </c>
      <c r="Q18829">
        <v>6.7</v>
      </c>
    </row>
    <row r="18830" spans="1:17" hidden="1" x14ac:dyDescent="0.3">
      <c r="A18830" t="s">
        <v>72706</v>
      </c>
      <c r="B18830" t="s">
        <v>72707</v>
      </c>
      <c r="C18830" s="1" t="str">
        <f t="shared" si="2736"/>
        <v>21:0805</v>
      </c>
      <c r="D18830" s="1" t="str">
        <f t="shared" si="2739"/>
        <v>21:0226</v>
      </c>
      <c r="E18830" t="s">
        <v>72708</v>
      </c>
      <c r="F18830" t="s">
        <v>72709</v>
      </c>
      <c r="H18830">
        <v>46.166247300000002</v>
      </c>
      <c r="I18830">
        <v>-66.779435199999995</v>
      </c>
      <c r="J18830" s="1" t="str">
        <f t="shared" si="2737"/>
        <v>Fluid (stream)</v>
      </c>
      <c r="K18830" s="1" t="str">
        <f t="shared" si="2738"/>
        <v>Untreated Water</v>
      </c>
      <c r="L18830">
        <v>66</v>
      </c>
      <c r="M18830" t="s">
        <v>11470</v>
      </c>
      <c r="N18830">
        <v>432</v>
      </c>
      <c r="O18830">
        <v>2.5000000000000001E-2</v>
      </c>
      <c r="P18830">
        <v>30</v>
      </c>
      <c r="Q18830">
        <v>6.1</v>
      </c>
    </row>
    <row r="18831" spans="1:17" hidden="1" x14ac:dyDescent="0.3">
      <c r="A18831" t="s">
        <v>72710</v>
      </c>
      <c r="B18831" t="s">
        <v>72711</v>
      </c>
      <c r="C18831" s="1" t="str">
        <f t="shared" si="2736"/>
        <v>21:0805</v>
      </c>
      <c r="D18831" s="1" t="str">
        <f t="shared" si="2739"/>
        <v>21:0226</v>
      </c>
      <c r="E18831" t="s">
        <v>72712</v>
      </c>
      <c r="F18831" t="s">
        <v>72713</v>
      </c>
      <c r="H18831">
        <v>46.087750200000002</v>
      </c>
      <c r="I18831">
        <v>-66.768439000000001</v>
      </c>
      <c r="J18831" s="1" t="str">
        <f t="shared" si="2737"/>
        <v>Fluid (stream)</v>
      </c>
      <c r="K18831" s="1" t="str">
        <f t="shared" si="2738"/>
        <v>Untreated Water</v>
      </c>
      <c r="L18831">
        <v>66</v>
      </c>
      <c r="M18831" t="s">
        <v>11475</v>
      </c>
      <c r="N18831">
        <v>433</v>
      </c>
      <c r="O18831">
        <v>2.5000000000000001E-2</v>
      </c>
      <c r="P18831">
        <v>20</v>
      </c>
      <c r="Q18831">
        <v>5.8</v>
      </c>
    </row>
    <row r="18832" spans="1:17" hidden="1" x14ac:dyDescent="0.3">
      <c r="A18832" t="s">
        <v>72714</v>
      </c>
      <c r="B18832" t="s">
        <v>72715</v>
      </c>
      <c r="C18832" s="1" t="str">
        <f t="shared" si="2736"/>
        <v>21:0805</v>
      </c>
      <c r="D18832" s="1" t="str">
        <f t="shared" si="2739"/>
        <v>21:0226</v>
      </c>
      <c r="E18832" t="s">
        <v>72716</v>
      </c>
      <c r="F18832" t="s">
        <v>72717</v>
      </c>
      <c r="H18832">
        <v>46.101850599999999</v>
      </c>
      <c r="I18832">
        <v>-66.777534599999996</v>
      </c>
      <c r="J18832" s="1" t="str">
        <f t="shared" si="2737"/>
        <v>Fluid (stream)</v>
      </c>
      <c r="K18832" s="1" t="str">
        <f t="shared" si="2738"/>
        <v>Untreated Water</v>
      </c>
      <c r="L18832">
        <v>66</v>
      </c>
      <c r="M18832" t="s">
        <v>11480</v>
      </c>
      <c r="N18832">
        <v>434</v>
      </c>
      <c r="O18832">
        <v>2.5000000000000001E-2</v>
      </c>
      <c r="P18832">
        <v>20</v>
      </c>
      <c r="Q18832">
        <v>6</v>
      </c>
    </row>
    <row r="18833" spans="1:17" hidden="1" x14ac:dyDescent="0.3">
      <c r="A18833" t="s">
        <v>72718</v>
      </c>
      <c r="B18833" t="s">
        <v>72719</v>
      </c>
      <c r="C18833" s="1" t="str">
        <f t="shared" si="2736"/>
        <v>21:0805</v>
      </c>
      <c r="D18833" s="1" t="str">
        <f t="shared" si="2739"/>
        <v>21:0226</v>
      </c>
      <c r="E18833" t="s">
        <v>72720</v>
      </c>
      <c r="F18833" t="s">
        <v>72721</v>
      </c>
      <c r="H18833">
        <v>46.104050299999997</v>
      </c>
      <c r="I18833">
        <v>-66.755139499999999</v>
      </c>
      <c r="J18833" s="1" t="str">
        <f t="shared" si="2737"/>
        <v>Fluid (stream)</v>
      </c>
      <c r="K18833" s="1" t="str">
        <f t="shared" si="2738"/>
        <v>Untreated Water</v>
      </c>
      <c r="L18833">
        <v>66</v>
      </c>
      <c r="M18833" t="s">
        <v>11431</v>
      </c>
      <c r="N18833">
        <v>435</v>
      </c>
      <c r="O18833">
        <v>2.5000000000000001E-2</v>
      </c>
      <c r="P18833">
        <v>20</v>
      </c>
      <c r="Q18833">
        <v>6.3</v>
      </c>
    </row>
    <row r="18834" spans="1:17" hidden="1" x14ac:dyDescent="0.3">
      <c r="A18834" t="s">
        <v>72722</v>
      </c>
      <c r="B18834" t="s">
        <v>72723</v>
      </c>
      <c r="C18834" s="1" t="str">
        <f t="shared" si="2736"/>
        <v>21:0805</v>
      </c>
      <c r="D18834" s="1" t="str">
        <f t="shared" si="2739"/>
        <v>21:0226</v>
      </c>
      <c r="E18834" t="s">
        <v>72720</v>
      </c>
      <c r="F18834" t="s">
        <v>72724</v>
      </c>
      <c r="H18834">
        <v>46.104050299999997</v>
      </c>
      <c r="I18834">
        <v>-66.755139499999999</v>
      </c>
      <c r="J18834" s="1" t="str">
        <f t="shared" si="2737"/>
        <v>Fluid (stream)</v>
      </c>
      <c r="K18834" s="1" t="str">
        <f t="shared" si="2738"/>
        <v>Untreated Water</v>
      </c>
      <c r="L18834">
        <v>66</v>
      </c>
      <c r="M18834" t="s">
        <v>11435</v>
      </c>
      <c r="N18834">
        <v>436</v>
      </c>
      <c r="O18834">
        <v>2.5000000000000001E-2</v>
      </c>
      <c r="P18834">
        <v>20</v>
      </c>
      <c r="Q18834">
        <v>6.3</v>
      </c>
    </row>
    <row r="18835" spans="1:17" hidden="1" x14ac:dyDescent="0.3">
      <c r="A18835" t="s">
        <v>72725</v>
      </c>
      <c r="B18835" t="s">
        <v>72726</v>
      </c>
      <c r="C18835" s="1" t="str">
        <f t="shared" si="2736"/>
        <v>21:0805</v>
      </c>
      <c r="D18835" s="1" t="str">
        <f t="shared" si="2739"/>
        <v>21:0226</v>
      </c>
      <c r="E18835" t="s">
        <v>72727</v>
      </c>
      <c r="F18835" t="s">
        <v>72728</v>
      </c>
      <c r="H18835">
        <v>46.065750000000001</v>
      </c>
      <c r="I18835">
        <v>-66.773334700000007</v>
      </c>
      <c r="J18835" s="1" t="str">
        <f t="shared" si="2737"/>
        <v>Fluid (stream)</v>
      </c>
      <c r="K18835" s="1" t="str">
        <f t="shared" si="2738"/>
        <v>Untreated Water</v>
      </c>
      <c r="L18835">
        <v>66</v>
      </c>
      <c r="M18835" t="s">
        <v>12548</v>
      </c>
      <c r="N18835">
        <v>437</v>
      </c>
      <c r="O18835">
        <v>2.5000000000000001E-2</v>
      </c>
      <c r="P18835">
        <v>10</v>
      </c>
      <c r="Q18835">
        <v>6.3</v>
      </c>
    </row>
    <row r="18836" spans="1:17" hidden="1" x14ac:dyDescent="0.3">
      <c r="A18836" t="s">
        <v>72729</v>
      </c>
      <c r="B18836" t="s">
        <v>72730</v>
      </c>
      <c r="C18836" s="1" t="str">
        <f t="shared" si="2736"/>
        <v>21:0805</v>
      </c>
      <c r="D18836" s="1" t="str">
        <f>HYPERLINK("http://geochem.nrcan.gc.ca/cdogs/content/svy/svy210228_e.htm", "21:0228")</f>
        <v>21:0228</v>
      </c>
      <c r="E18836" t="s">
        <v>72731</v>
      </c>
      <c r="F18836" t="s">
        <v>72732</v>
      </c>
      <c r="H18836">
        <v>46.197045899999999</v>
      </c>
      <c r="I18836">
        <v>-67.264847000000003</v>
      </c>
      <c r="J18836" s="1" t="str">
        <f t="shared" si="2737"/>
        <v>Fluid (stream)</v>
      </c>
      <c r="K18836" s="1" t="str">
        <f t="shared" si="2738"/>
        <v>Untreated Water</v>
      </c>
      <c r="L18836">
        <v>67</v>
      </c>
      <c r="M18836" t="s">
        <v>11392</v>
      </c>
      <c r="N18836">
        <v>438</v>
      </c>
    </row>
    <row r="18837" spans="1:17" hidden="1" x14ac:dyDescent="0.3">
      <c r="A18837" t="s">
        <v>72733</v>
      </c>
      <c r="B18837" t="s">
        <v>72734</v>
      </c>
      <c r="C18837" s="1" t="str">
        <f t="shared" si="2736"/>
        <v>21:0805</v>
      </c>
      <c r="D18837" s="1" t="str">
        <f>HYPERLINK("http://geochem.nrcan.gc.ca/cdogs/content/svy/svy210228_e.htm", "21:0228")</f>
        <v>21:0228</v>
      </c>
      <c r="E18837" t="s">
        <v>72735</v>
      </c>
      <c r="F18837" t="s">
        <v>72736</v>
      </c>
      <c r="H18837">
        <v>46.209148900000002</v>
      </c>
      <c r="I18837">
        <v>-67.2617434</v>
      </c>
      <c r="J18837" s="1" t="str">
        <f t="shared" si="2737"/>
        <v>Fluid (stream)</v>
      </c>
      <c r="K18837" s="1" t="str">
        <f t="shared" si="2738"/>
        <v>Untreated Water</v>
      </c>
      <c r="L18837">
        <v>67</v>
      </c>
      <c r="M18837" t="s">
        <v>11397</v>
      </c>
      <c r="N18837">
        <v>439</v>
      </c>
      <c r="O18837">
        <v>2.5000000000000001E-2</v>
      </c>
      <c r="P18837">
        <v>40</v>
      </c>
      <c r="Q18837">
        <v>7.5</v>
      </c>
    </row>
    <row r="18838" spans="1:17" hidden="1" x14ac:dyDescent="0.3">
      <c r="A18838" t="s">
        <v>72737</v>
      </c>
      <c r="B18838" t="s">
        <v>72738</v>
      </c>
      <c r="C18838" s="1" t="str">
        <f t="shared" si="2736"/>
        <v>21:0805</v>
      </c>
      <c r="D18838" s="1" t="str">
        <f>HYPERLINK("http://geochem.nrcan.gc.ca/cdogs/content/svy/svy210226_e.htm", "21:0226")</f>
        <v>21:0226</v>
      </c>
      <c r="E18838" t="s">
        <v>72739</v>
      </c>
      <c r="F18838" t="s">
        <v>72740</v>
      </c>
      <c r="H18838">
        <v>46.2145492</v>
      </c>
      <c r="I18838">
        <v>-67.246443099999993</v>
      </c>
      <c r="J18838" s="1" t="str">
        <f t="shared" si="2737"/>
        <v>Fluid (stream)</v>
      </c>
      <c r="K18838" s="1" t="str">
        <f t="shared" si="2738"/>
        <v>Untreated Water</v>
      </c>
      <c r="L18838">
        <v>67</v>
      </c>
      <c r="M18838" t="s">
        <v>11402</v>
      </c>
      <c r="N18838">
        <v>440</v>
      </c>
      <c r="O18838">
        <v>2.5000000000000001E-2</v>
      </c>
      <c r="P18838">
        <v>40</v>
      </c>
      <c r="Q18838">
        <v>7.6</v>
      </c>
    </row>
    <row r="18839" spans="1:17" hidden="1" x14ac:dyDescent="0.3">
      <c r="A18839" t="s">
        <v>72741</v>
      </c>
      <c r="B18839" t="s">
        <v>72742</v>
      </c>
      <c r="C18839" s="1" t="str">
        <f t="shared" si="2736"/>
        <v>21:0805</v>
      </c>
      <c r="D18839" s="1" t="str">
        <f>HYPERLINK("http://geochem.nrcan.gc.ca/cdogs/content/svy/svy210228_e.htm", "21:0228")</f>
        <v>21:0228</v>
      </c>
      <c r="E18839" t="s">
        <v>72743</v>
      </c>
      <c r="F18839" t="s">
        <v>72744</v>
      </c>
      <c r="H18839">
        <v>46.238843899999999</v>
      </c>
      <c r="I18839">
        <v>-67.277446900000001</v>
      </c>
      <c r="J18839" s="1" t="str">
        <f t="shared" si="2737"/>
        <v>Fluid (stream)</v>
      </c>
      <c r="K18839" s="1" t="str">
        <f t="shared" si="2738"/>
        <v>Untreated Water</v>
      </c>
      <c r="L18839">
        <v>67</v>
      </c>
      <c r="M18839" t="s">
        <v>11431</v>
      </c>
      <c r="N18839">
        <v>441</v>
      </c>
      <c r="O18839">
        <v>2.5000000000000001E-2</v>
      </c>
      <c r="P18839">
        <v>40</v>
      </c>
      <c r="Q18839">
        <v>7.1</v>
      </c>
    </row>
    <row r="18840" spans="1:17" hidden="1" x14ac:dyDescent="0.3">
      <c r="A18840" t="s">
        <v>72745</v>
      </c>
      <c r="B18840" t="s">
        <v>72746</v>
      </c>
      <c r="C18840" s="1" t="str">
        <f t="shared" si="2736"/>
        <v>21:0805</v>
      </c>
      <c r="D18840" s="1" t="str">
        <f>HYPERLINK("http://geochem.nrcan.gc.ca/cdogs/content/svy/svy210228_e.htm", "21:0228")</f>
        <v>21:0228</v>
      </c>
      <c r="E18840" t="s">
        <v>72743</v>
      </c>
      <c r="F18840" t="s">
        <v>72747</v>
      </c>
      <c r="H18840">
        <v>46.238843899999999</v>
      </c>
      <c r="I18840">
        <v>-67.277446900000001</v>
      </c>
      <c r="J18840" s="1" t="str">
        <f t="shared" si="2737"/>
        <v>Fluid (stream)</v>
      </c>
      <c r="K18840" s="1" t="str">
        <f t="shared" si="2738"/>
        <v>Untreated Water</v>
      </c>
      <c r="L18840">
        <v>67</v>
      </c>
      <c r="M18840" t="s">
        <v>11435</v>
      </c>
      <c r="N18840">
        <v>442</v>
      </c>
      <c r="O18840">
        <v>2.5000000000000001E-2</v>
      </c>
      <c r="P18840">
        <v>30</v>
      </c>
      <c r="Q18840">
        <v>4.9000000000000004</v>
      </c>
    </row>
    <row r="18841" spans="1:17" hidden="1" x14ac:dyDescent="0.3">
      <c r="A18841" t="s">
        <v>72748</v>
      </c>
      <c r="B18841" t="s">
        <v>72749</v>
      </c>
      <c r="C18841" s="1" t="str">
        <f t="shared" si="2736"/>
        <v>21:0805</v>
      </c>
      <c r="D18841" s="1" t="str">
        <f>HYPERLINK("http://geochem.nrcan.gc.ca/cdogs/content/svy/svy210228_e.htm", "21:0228")</f>
        <v>21:0228</v>
      </c>
      <c r="E18841" t="s">
        <v>72750</v>
      </c>
      <c r="F18841" t="s">
        <v>72751</v>
      </c>
      <c r="H18841">
        <v>46.238545100000003</v>
      </c>
      <c r="I18841">
        <v>-67.273150000000001</v>
      </c>
      <c r="J18841" s="1" t="str">
        <f t="shared" si="2737"/>
        <v>Fluid (stream)</v>
      </c>
      <c r="K18841" s="1" t="str">
        <f t="shared" si="2738"/>
        <v>Untreated Water</v>
      </c>
      <c r="L18841">
        <v>67</v>
      </c>
      <c r="M18841" t="s">
        <v>11411</v>
      </c>
      <c r="N18841">
        <v>443</v>
      </c>
      <c r="O18841">
        <v>2.5000000000000001E-2</v>
      </c>
      <c r="P18841">
        <v>40</v>
      </c>
      <c r="Q18841">
        <v>7.3</v>
      </c>
    </row>
    <row r="18842" spans="1:17" hidden="1" x14ac:dyDescent="0.3">
      <c r="A18842" t="s">
        <v>72752</v>
      </c>
      <c r="B18842" t="s">
        <v>72753</v>
      </c>
      <c r="C18842" s="1" t="str">
        <f t="shared" si="2736"/>
        <v>21:0805</v>
      </c>
      <c r="D18842" s="1" t="str">
        <f>HYPERLINK("http://geochem.nrcan.gc.ca/cdogs/content/svy/svy210228_e.htm", "21:0228")</f>
        <v>21:0228</v>
      </c>
      <c r="E18842" t="s">
        <v>72754</v>
      </c>
      <c r="F18842" t="s">
        <v>72755</v>
      </c>
      <c r="H18842">
        <v>46.2351448</v>
      </c>
      <c r="I18842">
        <v>-67.257848800000005</v>
      </c>
      <c r="J18842" s="1" t="str">
        <f t="shared" si="2737"/>
        <v>Fluid (stream)</v>
      </c>
      <c r="K18842" s="1" t="str">
        <f t="shared" si="2738"/>
        <v>Untreated Water</v>
      </c>
      <c r="L18842">
        <v>67</v>
      </c>
      <c r="M18842" t="s">
        <v>11416</v>
      </c>
      <c r="N18842">
        <v>444</v>
      </c>
      <c r="O18842">
        <v>2.5000000000000001E-2</v>
      </c>
      <c r="P18842">
        <v>50</v>
      </c>
      <c r="Q18842">
        <v>7.1</v>
      </c>
    </row>
    <row r="18843" spans="1:17" hidden="1" x14ac:dyDescent="0.3">
      <c r="A18843" t="s">
        <v>72756</v>
      </c>
      <c r="B18843" t="s">
        <v>72757</v>
      </c>
      <c r="C18843" s="1" t="str">
        <f t="shared" si="2736"/>
        <v>21:0805</v>
      </c>
      <c r="D18843" s="1" t="str">
        <f t="shared" ref="D18843:D18857" si="2740">HYPERLINK("http://geochem.nrcan.gc.ca/cdogs/content/svy/svy210226_e.htm", "21:0226")</f>
        <v>21:0226</v>
      </c>
      <c r="E18843" t="s">
        <v>72758</v>
      </c>
      <c r="F18843" t="s">
        <v>72759</v>
      </c>
      <c r="H18843">
        <v>46.187448500000002</v>
      </c>
      <c r="I18843">
        <v>-67.246942500000003</v>
      </c>
      <c r="J18843" s="1" t="str">
        <f t="shared" si="2737"/>
        <v>Fluid (stream)</v>
      </c>
      <c r="K18843" s="1" t="str">
        <f t="shared" si="2738"/>
        <v>Untreated Water</v>
      </c>
      <c r="L18843">
        <v>67</v>
      </c>
      <c r="M18843" t="s">
        <v>11421</v>
      </c>
      <c r="N18843">
        <v>445</v>
      </c>
      <c r="O18843">
        <v>2.5000000000000001E-2</v>
      </c>
      <c r="P18843">
        <v>40</v>
      </c>
      <c r="Q18843">
        <v>7.9</v>
      </c>
    </row>
    <row r="18844" spans="1:17" hidden="1" x14ac:dyDescent="0.3">
      <c r="A18844" t="s">
        <v>72760</v>
      </c>
      <c r="B18844" t="s">
        <v>72761</v>
      </c>
      <c r="C18844" s="1" t="str">
        <f t="shared" si="2736"/>
        <v>21:0805</v>
      </c>
      <c r="D18844" s="1" t="str">
        <f t="shared" si="2740"/>
        <v>21:0226</v>
      </c>
      <c r="E18844" t="s">
        <v>72762</v>
      </c>
      <c r="F18844" t="s">
        <v>72763</v>
      </c>
      <c r="H18844">
        <v>46.2057444</v>
      </c>
      <c r="I18844">
        <v>-67.217751500000006</v>
      </c>
      <c r="J18844" s="1" t="str">
        <f t="shared" si="2737"/>
        <v>Fluid (stream)</v>
      </c>
      <c r="K18844" s="1" t="str">
        <f t="shared" si="2738"/>
        <v>Untreated Water</v>
      </c>
      <c r="L18844">
        <v>67</v>
      </c>
      <c r="M18844" t="s">
        <v>11426</v>
      </c>
      <c r="N18844">
        <v>446</v>
      </c>
      <c r="O18844">
        <v>2.5000000000000001E-2</v>
      </c>
      <c r="P18844">
        <v>40</v>
      </c>
      <c r="Q18844">
        <v>6.8</v>
      </c>
    </row>
    <row r="18845" spans="1:17" hidden="1" x14ac:dyDescent="0.3">
      <c r="A18845" t="s">
        <v>72764</v>
      </c>
      <c r="B18845" t="s">
        <v>72765</v>
      </c>
      <c r="C18845" s="1" t="str">
        <f t="shared" si="2736"/>
        <v>21:0805</v>
      </c>
      <c r="D18845" s="1" t="str">
        <f t="shared" si="2740"/>
        <v>21:0226</v>
      </c>
      <c r="E18845" t="s">
        <v>72766</v>
      </c>
      <c r="F18845" t="s">
        <v>72767</v>
      </c>
      <c r="H18845">
        <v>46.195846799999998</v>
      </c>
      <c r="I18845">
        <v>-67.193252299999997</v>
      </c>
      <c r="J18845" s="1" t="str">
        <f t="shared" si="2737"/>
        <v>Fluid (stream)</v>
      </c>
      <c r="K18845" s="1" t="str">
        <f t="shared" si="2738"/>
        <v>Untreated Water</v>
      </c>
      <c r="L18845">
        <v>67</v>
      </c>
      <c r="M18845" t="s">
        <v>11440</v>
      </c>
      <c r="N18845">
        <v>447</v>
      </c>
      <c r="O18845">
        <v>2.5000000000000001E-2</v>
      </c>
      <c r="P18845">
        <v>40</v>
      </c>
      <c r="Q18845">
        <v>6.8</v>
      </c>
    </row>
    <row r="18846" spans="1:17" hidden="1" x14ac:dyDescent="0.3">
      <c r="A18846" t="s">
        <v>72768</v>
      </c>
      <c r="B18846" t="s">
        <v>72769</v>
      </c>
      <c r="C18846" s="1" t="str">
        <f t="shared" si="2736"/>
        <v>21:0805</v>
      </c>
      <c r="D18846" s="1" t="str">
        <f t="shared" si="2740"/>
        <v>21:0226</v>
      </c>
      <c r="E18846" t="s">
        <v>72770</v>
      </c>
      <c r="F18846" t="s">
        <v>72771</v>
      </c>
      <c r="H18846">
        <v>46.182850799999997</v>
      </c>
      <c r="I18846">
        <v>-67.195543900000004</v>
      </c>
      <c r="J18846" s="1" t="str">
        <f t="shared" si="2737"/>
        <v>Fluid (stream)</v>
      </c>
      <c r="K18846" s="1" t="str">
        <f t="shared" si="2738"/>
        <v>Untreated Water</v>
      </c>
      <c r="L18846">
        <v>67</v>
      </c>
      <c r="M18846" t="s">
        <v>11445</v>
      </c>
      <c r="N18846">
        <v>448</v>
      </c>
      <c r="O18846">
        <v>2.5000000000000001E-2</v>
      </c>
      <c r="P18846">
        <v>30</v>
      </c>
      <c r="Q18846">
        <v>7.6</v>
      </c>
    </row>
    <row r="18847" spans="1:17" hidden="1" x14ac:dyDescent="0.3">
      <c r="A18847" t="s">
        <v>72772</v>
      </c>
      <c r="B18847" t="s">
        <v>72773</v>
      </c>
      <c r="C18847" s="1" t="str">
        <f t="shared" ref="C18847:C18910" si="2741">HYPERLINK("http://geochem.nrcan.gc.ca/cdogs/content/bdl/bdl210805_e.htm", "21:0805")</f>
        <v>21:0805</v>
      </c>
      <c r="D18847" s="1" t="str">
        <f t="shared" si="2740"/>
        <v>21:0226</v>
      </c>
      <c r="E18847" t="s">
        <v>72774</v>
      </c>
      <c r="F18847" t="s">
        <v>72775</v>
      </c>
      <c r="H18847">
        <v>46.177243900000001</v>
      </c>
      <c r="I18847">
        <v>-67.199549399999995</v>
      </c>
      <c r="J18847" s="1" t="str">
        <f t="shared" si="2737"/>
        <v>Fluid (stream)</v>
      </c>
      <c r="K18847" s="1" t="str">
        <f t="shared" si="2738"/>
        <v>Untreated Water</v>
      </c>
      <c r="L18847">
        <v>67</v>
      </c>
      <c r="M18847" t="s">
        <v>11450</v>
      </c>
      <c r="N18847">
        <v>449</v>
      </c>
      <c r="O18847">
        <v>2.5000000000000001E-2</v>
      </c>
      <c r="P18847">
        <v>40</v>
      </c>
      <c r="Q18847">
        <v>6.8</v>
      </c>
    </row>
    <row r="18848" spans="1:17" hidden="1" x14ac:dyDescent="0.3">
      <c r="A18848" t="s">
        <v>72776</v>
      </c>
      <c r="B18848" t="s">
        <v>72777</v>
      </c>
      <c r="C18848" s="1" t="str">
        <f t="shared" si="2741"/>
        <v>21:0805</v>
      </c>
      <c r="D18848" s="1" t="str">
        <f t="shared" si="2740"/>
        <v>21:0226</v>
      </c>
      <c r="E18848" t="s">
        <v>72778</v>
      </c>
      <c r="F18848" t="s">
        <v>72779</v>
      </c>
      <c r="H18848">
        <v>46.174046500000003</v>
      </c>
      <c r="I18848">
        <v>-67.211443200000005</v>
      </c>
      <c r="J18848" s="1" t="str">
        <f t="shared" si="2737"/>
        <v>Fluid (stream)</v>
      </c>
      <c r="K18848" s="1" t="str">
        <f t="shared" si="2738"/>
        <v>Untreated Water</v>
      </c>
      <c r="L18848">
        <v>67</v>
      </c>
      <c r="M18848" t="s">
        <v>11460</v>
      </c>
      <c r="N18848">
        <v>450</v>
      </c>
      <c r="O18848">
        <v>2.5000000000000001E-2</v>
      </c>
      <c r="P18848">
        <v>40</v>
      </c>
      <c r="Q18848">
        <v>7.9</v>
      </c>
    </row>
    <row r="18849" spans="1:17" hidden="1" x14ac:dyDescent="0.3">
      <c r="A18849" t="s">
        <v>72780</v>
      </c>
      <c r="B18849" t="s">
        <v>72781</v>
      </c>
      <c r="C18849" s="1" t="str">
        <f t="shared" si="2741"/>
        <v>21:0805</v>
      </c>
      <c r="D18849" s="1" t="str">
        <f t="shared" si="2740"/>
        <v>21:0226</v>
      </c>
      <c r="E18849" t="s">
        <v>72782</v>
      </c>
      <c r="F18849" t="s">
        <v>72783</v>
      </c>
      <c r="H18849">
        <v>46.172549699999998</v>
      </c>
      <c r="I18849">
        <v>-67.207242500000007</v>
      </c>
      <c r="J18849" s="1" t="str">
        <f t="shared" si="2737"/>
        <v>Fluid (stream)</v>
      </c>
      <c r="K18849" s="1" t="str">
        <f t="shared" si="2738"/>
        <v>Untreated Water</v>
      </c>
      <c r="L18849">
        <v>67</v>
      </c>
      <c r="M18849" t="s">
        <v>11465</v>
      </c>
      <c r="N18849">
        <v>451</v>
      </c>
      <c r="O18849">
        <v>2.5000000000000001E-2</v>
      </c>
      <c r="P18849">
        <v>30</v>
      </c>
      <c r="Q18849">
        <v>7.3</v>
      </c>
    </row>
    <row r="18850" spans="1:17" hidden="1" x14ac:dyDescent="0.3">
      <c r="A18850" t="s">
        <v>72784</v>
      </c>
      <c r="B18850" t="s">
        <v>72785</v>
      </c>
      <c r="C18850" s="1" t="str">
        <f t="shared" si="2741"/>
        <v>21:0805</v>
      </c>
      <c r="D18850" s="1" t="str">
        <f t="shared" si="2740"/>
        <v>21:0226</v>
      </c>
      <c r="E18850" t="s">
        <v>72786</v>
      </c>
      <c r="F18850" t="s">
        <v>72787</v>
      </c>
      <c r="H18850">
        <v>46.174050999999999</v>
      </c>
      <c r="I18850">
        <v>-67.208851999999993</v>
      </c>
      <c r="J18850" s="1" t="str">
        <f t="shared" si="2737"/>
        <v>Fluid (stream)</v>
      </c>
      <c r="K18850" s="1" t="str">
        <f t="shared" si="2738"/>
        <v>Untreated Water</v>
      </c>
      <c r="L18850">
        <v>67</v>
      </c>
      <c r="M18850" t="s">
        <v>11470</v>
      </c>
      <c r="N18850">
        <v>452</v>
      </c>
      <c r="O18850">
        <v>7.0000000000000007E-2</v>
      </c>
      <c r="P18850">
        <v>40</v>
      </c>
      <c r="Q18850">
        <v>7.9</v>
      </c>
    </row>
    <row r="18851" spans="1:17" hidden="1" x14ac:dyDescent="0.3">
      <c r="A18851" t="s">
        <v>72788</v>
      </c>
      <c r="B18851" t="s">
        <v>72789</v>
      </c>
      <c r="C18851" s="1" t="str">
        <f t="shared" si="2741"/>
        <v>21:0805</v>
      </c>
      <c r="D18851" s="1" t="str">
        <f t="shared" si="2740"/>
        <v>21:0226</v>
      </c>
      <c r="E18851" t="s">
        <v>72790</v>
      </c>
      <c r="F18851" t="s">
        <v>72791</v>
      </c>
      <c r="H18851">
        <v>46.184844599999998</v>
      </c>
      <c r="I18851">
        <v>-67.215343200000007</v>
      </c>
      <c r="J18851" s="1" t="str">
        <f t="shared" si="2737"/>
        <v>Fluid (stream)</v>
      </c>
      <c r="K18851" s="1" t="str">
        <f t="shared" si="2738"/>
        <v>Untreated Water</v>
      </c>
      <c r="L18851">
        <v>67</v>
      </c>
      <c r="M18851" t="s">
        <v>11475</v>
      </c>
      <c r="N18851">
        <v>453</v>
      </c>
      <c r="O18851">
        <v>2.5000000000000001E-2</v>
      </c>
      <c r="P18851">
        <v>30</v>
      </c>
      <c r="Q18851">
        <v>7.4</v>
      </c>
    </row>
    <row r="18852" spans="1:17" hidden="1" x14ac:dyDescent="0.3">
      <c r="A18852" t="s">
        <v>72792</v>
      </c>
      <c r="B18852" t="s">
        <v>72793</v>
      </c>
      <c r="C18852" s="1" t="str">
        <f t="shared" si="2741"/>
        <v>21:0805</v>
      </c>
      <c r="D18852" s="1" t="str">
        <f t="shared" si="2740"/>
        <v>21:0226</v>
      </c>
      <c r="E18852" t="s">
        <v>72794</v>
      </c>
      <c r="F18852" t="s">
        <v>72795</v>
      </c>
      <c r="H18852">
        <v>46.193352300000001</v>
      </c>
      <c r="I18852">
        <v>-67.222441900000007</v>
      </c>
      <c r="J18852" s="1" t="str">
        <f t="shared" si="2737"/>
        <v>Fluid (stream)</v>
      </c>
      <c r="K18852" s="1" t="str">
        <f t="shared" si="2738"/>
        <v>Untreated Water</v>
      </c>
      <c r="L18852">
        <v>67</v>
      </c>
      <c r="M18852" t="s">
        <v>11480</v>
      </c>
      <c r="N18852">
        <v>454</v>
      </c>
      <c r="O18852">
        <v>2.5000000000000001E-2</v>
      </c>
      <c r="P18852">
        <v>30</v>
      </c>
      <c r="Q18852">
        <v>7.5</v>
      </c>
    </row>
    <row r="18853" spans="1:17" hidden="1" x14ac:dyDescent="0.3">
      <c r="A18853" t="s">
        <v>72796</v>
      </c>
      <c r="B18853" t="s">
        <v>72797</v>
      </c>
      <c r="C18853" s="1" t="str">
        <f t="shared" si="2741"/>
        <v>21:0805</v>
      </c>
      <c r="D18853" s="1" t="str">
        <f t="shared" si="2740"/>
        <v>21:0226</v>
      </c>
      <c r="E18853" t="s">
        <v>72798</v>
      </c>
      <c r="F18853" t="s">
        <v>72799</v>
      </c>
      <c r="H18853">
        <v>46.245145299999997</v>
      </c>
      <c r="I18853">
        <v>-67.239150800000004</v>
      </c>
      <c r="J18853" s="1" t="str">
        <f t="shared" si="2737"/>
        <v>Fluid (stream)</v>
      </c>
      <c r="K18853" s="1" t="str">
        <f t="shared" si="2738"/>
        <v>Untreated Water</v>
      </c>
      <c r="L18853">
        <v>67</v>
      </c>
      <c r="M18853" t="s">
        <v>12548</v>
      </c>
      <c r="N18853">
        <v>455</v>
      </c>
      <c r="O18853">
        <v>2.5000000000000001E-2</v>
      </c>
      <c r="P18853">
        <v>30</v>
      </c>
      <c r="Q18853">
        <v>7.2</v>
      </c>
    </row>
    <row r="18854" spans="1:17" hidden="1" x14ac:dyDescent="0.3">
      <c r="A18854" t="s">
        <v>72800</v>
      </c>
      <c r="B18854" t="s">
        <v>72801</v>
      </c>
      <c r="C18854" s="1" t="str">
        <f t="shared" si="2741"/>
        <v>21:0805</v>
      </c>
      <c r="D18854" s="1" t="str">
        <f t="shared" si="2740"/>
        <v>21:0226</v>
      </c>
      <c r="E18854" t="s">
        <v>72802</v>
      </c>
      <c r="F18854" t="s">
        <v>72803</v>
      </c>
      <c r="H18854">
        <v>46.247743700000001</v>
      </c>
      <c r="I18854">
        <v>-67.240144400000005</v>
      </c>
      <c r="J18854" s="1" t="str">
        <f t="shared" si="2737"/>
        <v>Fluid (stream)</v>
      </c>
      <c r="K18854" s="1" t="str">
        <f t="shared" si="2738"/>
        <v>Untreated Water</v>
      </c>
      <c r="L18854">
        <v>68</v>
      </c>
      <c r="M18854" t="s">
        <v>11392</v>
      </c>
      <c r="N18854">
        <v>456</v>
      </c>
      <c r="O18854">
        <v>2.5000000000000001E-2</v>
      </c>
      <c r="P18854">
        <v>30</v>
      </c>
      <c r="Q18854">
        <v>6.2</v>
      </c>
    </row>
    <row r="18855" spans="1:17" hidden="1" x14ac:dyDescent="0.3">
      <c r="A18855" t="s">
        <v>72804</v>
      </c>
      <c r="B18855" t="s">
        <v>72805</v>
      </c>
      <c r="C18855" s="1" t="str">
        <f t="shared" si="2741"/>
        <v>21:0805</v>
      </c>
      <c r="D18855" s="1" t="str">
        <f t="shared" si="2740"/>
        <v>21:0226</v>
      </c>
      <c r="E18855" t="s">
        <v>72806</v>
      </c>
      <c r="F18855" t="s">
        <v>72807</v>
      </c>
      <c r="H18855">
        <v>46.246844699999997</v>
      </c>
      <c r="I18855">
        <v>-67.215253099999998</v>
      </c>
      <c r="J18855" s="1" t="str">
        <f t="shared" si="2737"/>
        <v>Fluid (stream)</v>
      </c>
      <c r="K18855" s="1" t="str">
        <f t="shared" si="2738"/>
        <v>Untreated Water</v>
      </c>
      <c r="L18855">
        <v>68</v>
      </c>
      <c r="M18855" t="s">
        <v>11431</v>
      </c>
      <c r="N18855">
        <v>457</v>
      </c>
      <c r="O18855">
        <v>2.5000000000000001E-2</v>
      </c>
      <c r="P18855">
        <v>40</v>
      </c>
      <c r="Q18855">
        <v>6.4</v>
      </c>
    </row>
    <row r="18856" spans="1:17" hidden="1" x14ac:dyDescent="0.3">
      <c r="A18856" t="s">
        <v>72808</v>
      </c>
      <c r="B18856" t="s">
        <v>72809</v>
      </c>
      <c r="C18856" s="1" t="str">
        <f t="shared" si="2741"/>
        <v>21:0805</v>
      </c>
      <c r="D18856" s="1" t="str">
        <f t="shared" si="2740"/>
        <v>21:0226</v>
      </c>
      <c r="E18856" t="s">
        <v>72806</v>
      </c>
      <c r="F18856" t="s">
        <v>72810</v>
      </c>
      <c r="H18856">
        <v>46.246844699999997</v>
      </c>
      <c r="I18856">
        <v>-67.215253099999998</v>
      </c>
      <c r="J18856" s="1" t="str">
        <f t="shared" si="2737"/>
        <v>Fluid (stream)</v>
      </c>
      <c r="K18856" s="1" t="str">
        <f t="shared" si="2738"/>
        <v>Untreated Water</v>
      </c>
      <c r="L18856">
        <v>68</v>
      </c>
      <c r="M18856" t="s">
        <v>11435</v>
      </c>
      <c r="N18856">
        <v>458</v>
      </c>
      <c r="O18856">
        <v>2.5000000000000001E-2</v>
      </c>
      <c r="P18856">
        <v>30</v>
      </c>
      <c r="Q18856">
        <v>6.5</v>
      </c>
    </row>
    <row r="18857" spans="1:17" hidden="1" x14ac:dyDescent="0.3">
      <c r="A18857" t="s">
        <v>72811</v>
      </c>
      <c r="B18857" t="s">
        <v>72812</v>
      </c>
      <c r="C18857" s="1" t="str">
        <f t="shared" si="2741"/>
        <v>21:0805</v>
      </c>
      <c r="D18857" s="1" t="str">
        <f t="shared" si="2740"/>
        <v>21:0226</v>
      </c>
      <c r="E18857" t="s">
        <v>72813</v>
      </c>
      <c r="F18857" t="s">
        <v>72814</v>
      </c>
      <c r="H18857">
        <v>46.245347799999998</v>
      </c>
      <c r="I18857">
        <v>-67.217948000000007</v>
      </c>
      <c r="J18857" s="1" t="str">
        <f t="shared" si="2737"/>
        <v>Fluid (stream)</v>
      </c>
      <c r="K18857" s="1" t="str">
        <f t="shared" si="2738"/>
        <v>Untreated Water</v>
      </c>
      <c r="L18857">
        <v>68</v>
      </c>
      <c r="M18857" t="s">
        <v>11397</v>
      </c>
      <c r="N18857">
        <v>459</v>
      </c>
      <c r="O18857">
        <v>2.5000000000000001E-2</v>
      </c>
      <c r="P18857">
        <v>30</v>
      </c>
      <c r="Q18857">
        <v>6.4</v>
      </c>
    </row>
    <row r="18858" spans="1:17" hidden="1" x14ac:dyDescent="0.3">
      <c r="A18858" t="s">
        <v>72815</v>
      </c>
      <c r="B18858" t="s">
        <v>72816</v>
      </c>
      <c r="C18858" s="1" t="str">
        <f t="shared" si="2741"/>
        <v>21:0805</v>
      </c>
      <c r="D18858" s="1" t="str">
        <f>HYPERLINK("http://geochem.nrcan.gc.ca/cdogs/content/svy/svy210228_e.htm", "21:0228")</f>
        <v>21:0228</v>
      </c>
      <c r="E18858" t="s">
        <v>72817</v>
      </c>
      <c r="F18858" t="s">
        <v>72818</v>
      </c>
      <c r="H18858">
        <v>46.247543100000001</v>
      </c>
      <c r="I18858">
        <v>-67.249945100000005</v>
      </c>
      <c r="J18858" s="1" t="str">
        <f t="shared" si="2737"/>
        <v>Fluid (stream)</v>
      </c>
      <c r="K18858" s="1" t="str">
        <f t="shared" si="2738"/>
        <v>Untreated Water</v>
      </c>
      <c r="L18858">
        <v>68</v>
      </c>
      <c r="M18858" t="s">
        <v>11402</v>
      </c>
      <c r="N18858">
        <v>460</v>
      </c>
      <c r="O18858">
        <v>2.5000000000000001E-2</v>
      </c>
      <c r="P18858">
        <v>40</v>
      </c>
      <c r="Q18858">
        <v>6.4</v>
      </c>
    </row>
    <row r="18859" spans="1:17" hidden="1" x14ac:dyDescent="0.3">
      <c r="A18859" t="s">
        <v>72819</v>
      </c>
      <c r="B18859" t="s">
        <v>72820</v>
      </c>
      <c r="C18859" s="1" t="str">
        <f t="shared" si="2741"/>
        <v>21:0805</v>
      </c>
      <c r="D18859" s="1" t="str">
        <f t="shared" ref="D18859:D18890" si="2742">HYPERLINK("http://geochem.nrcan.gc.ca/cdogs/content/svy/svy210226_e.htm", "21:0226")</f>
        <v>21:0226</v>
      </c>
      <c r="E18859" t="s">
        <v>72821</v>
      </c>
      <c r="F18859" t="s">
        <v>72822</v>
      </c>
      <c r="H18859">
        <v>46.223449899999999</v>
      </c>
      <c r="I18859">
        <v>-67.214442500000004</v>
      </c>
      <c r="J18859" s="1" t="str">
        <f t="shared" si="2737"/>
        <v>Fluid (stream)</v>
      </c>
      <c r="K18859" s="1" t="str">
        <f t="shared" si="2738"/>
        <v>Untreated Water</v>
      </c>
      <c r="L18859">
        <v>68</v>
      </c>
      <c r="M18859" t="s">
        <v>11411</v>
      </c>
      <c r="N18859">
        <v>461</v>
      </c>
      <c r="O18859">
        <v>2.5000000000000001E-2</v>
      </c>
      <c r="P18859">
        <v>40</v>
      </c>
      <c r="Q18859">
        <v>6.4</v>
      </c>
    </row>
    <row r="18860" spans="1:17" hidden="1" x14ac:dyDescent="0.3">
      <c r="A18860" t="s">
        <v>72823</v>
      </c>
      <c r="B18860" t="s">
        <v>72824</v>
      </c>
      <c r="C18860" s="1" t="str">
        <f t="shared" si="2741"/>
        <v>21:0805</v>
      </c>
      <c r="D18860" s="1" t="str">
        <f t="shared" si="2742"/>
        <v>21:0226</v>
      </c>
      <c r="E18860" t="s">
        <v>72825</v>
      </c>
      <c r="F18860" t="s">
        <v>72826</v>
      </c>
      <c r="H18860">
        <v>46.137945799999997</v>
      </c>
      <c r="I18860">
        <v>-67.0369484</v>
      </c>
      <c r="J18860" s="1" t="str">
        <f t="shared" si="2737"/>
        <v>Fluid (stream)</v>
      </c>
      <c r="K18860" s="1" t="str">
        <f t="shared" si="2738"/>
        <v>Untreated Water</v>
      </c>
      <c r="L18860">
        <v>68</v>
      </c>
      <c r="M18860" t="s">
        <v>11416</v>
      </c>
      <c r="N18860">
        <v>462</v>
      </c>
      <c r="O18860">
        <v>2.5000000000000001E-2</v>
      </c>
      <c r="P18860">
        <v>80</v>
      </c>
      <c r="Q18860">
        <v>6.1</v>
      </c>
    </row>
    <row r="18861" spans="1:17" hidden="1" x14ac:dyDescent="0.3">
      <c r="A18861" t="s">
        <v>72827</v>
      </c>
      <c r="B18861" t="s">
        <v>72828</v>
      </c>
      <c r="C18861" s="1" t="str">
        <f t="shared" si="2741"/>
        <v>21:0805</v>
      </c>
      <c r="D18861" s="1" t="str">
        <f t="shared" si="2742"/>
        <v>21:0226</v>
      </c>
      <c r="E18861" t="s">
        <v>72829</v>
      </c>
      <c r="F18861" t="s">
        <v>72830</v>
      </c>
      <c r="H18861">
        <v>46.133046499999999</v>
      </c>
      <c r="I18861">
        <v>-67.040436600000007</v>
      </c>
      <c r="J18861" s="1" t="str">
        <f t="shared" si="2737"/>
        <v>Fluid (stream)</v>
      </c>
      <c r="K18861" s="1" t="str">
        <f t="shared" si="2738"/>
        <v>Untreated Water</v>
      </c>
      <c r="L18861">
        <v>68</v>
      </c>
      <c r="M18861" t="s">
        <v>11421</v>
      </c>
      <c r="N18861">
        <v>463</v>
      </c>
      <c r="O18861">
        <v>2.5000000000000001E-2</v>
      </c>
      <c r="P18861">
        <v>70</v>
      </c>
      <c r="Q18861">
        <v>6.5</v>
      </c>
    </row>
    <row r="18862" spans="1:17" hidden="1" x14ac:dyDescent="0.3">
      <c r="A18862" t="s">
        <v>72831</v>
      </c>
      <c r="B18862" t="s">
        <v>72832</v>
      </c>
      <c r="C18862" s="1" t="str">
        <f t="shared" si="2741"/>
        <v>21:0805</v>
      </c>
      <c r="D18862" s="1" t="str">
        <f t="shared" si="2742"/>
        <v>21:0226</v>
      </c>
      <c r="E18862" t="s">
        <v>72833</v>
      </c>
      <c r="F18862" t="s">
        <v>72834</v>
      </c>
      <c r="H18862">
        <v>46.134048200000002</v>
      </c>
      <c r="I18862">
        <v>-67.043741199999999</v>
      </c>
      <c r="J18862" s="1" t="str">
        <f t="shared" si="2737"/>
        <v>Fluid (stream)</v>
      </c>
      <c r="K18862" s="1" t="str">
        <f t="shared" si="2738"/>
        <v>Untreated Water</v>
      </c>
      <c r="L18862">
        <v>68</v>
      </c>
      <c r="M18862" t="s">
        <v>11426</v>
      </c>
      <c r="N18862">
        <v>464</v>
      </c>
      <c r="O18862">
        <v>2.5000000000000001E-2</v>
      </c>
      <c r="P18862">
        <v>140</v>
      </c>
      <c r="Q18862">
        <v>6.5</v>
      </c>
    </row>
    <row r="18863" spans="1:17" hidden="1" x14ac:dyDescent="0.3">
      <c r="A18863" t="s">
        <v>72835</v>
      </c>
      <c r="B18863" t="s">
        <v>72836</v>
      </c>
      <c r="C18863" s="1" t="str">
        <f t="shared" si="2741"/>
        <v>21:0805</v>
      </c>
      <c r="D18863" s="1" t="str">
        <f t="shared" si="2742"/>
        <v>21:0226</v>
      </c>
      <c r="E18863" t="s">
        <v>72837</v>
      </c>
      <c r="F18863" t="s">
        <v>72838</v>
      </c>
      <c r="H18863">
        <v>46.140849199999998</v>
      </c>
      <c r="I18863">
        <v>-67.032546600000003</v>
      </c>
      <c r="J18863" s="1" t="str">
        <f t="shared" si="2737"/>
        <v>Fluid (stream)</v>
      </c>
      <c r="K18863" s="1" t="str">
        <f t="shared" si="2738"/>
        <v>Untreated Water</v>
      </c>
      <c r="L18863">
        <v>68</v>
      </c>
      <c r="M18863" t="s">
        <v>11440</v>
      </c>
      <c r="N18863">
        <v>465</v>
      </c>
      <c r="O18863">
        <v>2.5000000000000001E-2</v>
      </c>
      <c r="P18863">
        <v>120</v>
      </c>
      <c r="Q18863">
        <v>6.4</v>
      </c>
    </row>
    <row r="18864" spans="1:17" hidden="1" x14ac:dyDescent="0.3">
      <c r="A18864" t="s">
        <v>72839</v>
      </c>
      <c r="B18864" t="s">
        <v>72840</v>
      </c>
      <c r="C18864" s="1" t="str">
        <f t="shared" si="2741"/>
        <v>21:0805</v>
      </c>
      <c r="D18864" s="1" t="str">
        <f t="shared" si="2742"/>
        <v>21:0226</v>
      </c>
      <c r="E18864" t="s">
        <v>72841</v>
      </c>
      <c r="F18864" t="s">
        <v>72842</v>
      </c>
      <c r="H18864">
        <v>46.151244699999999</v>
      </c>
      <c r="I18864">
        <v>-67.019536900000006</v>
      </c>
      <c r="J18864" s="1" t="str">
        <f t="shared" si="2737"/>
        <v>Fluid (stream)</v>
      </c>
      <c r="K18864" s="1" t="str">
        <f t="shared" si="2738"/>
        <v>Untreated Water</v>
      </c>
      <c r="L18864">
        <v>68</v>
      </c>
      <c r="M18864" t="s">
        <v>11445</v>
      </c>
      <c r="N18864">
        <v>466</v>
      </c>
      <c r="O18864">
        <v>7.0000000000000007E-2</v>
      </c>
      <c r="P18864">
        <v>130</v>
      </c>
      <c r="Q18864">
        <v>6.6</v>
      </c>
    </row>
    <row r="18865" spans="1:17" hidden="1" x14ac:dyDescent="0.3">
      <c r="A18865" t="s">
        <v>72843</v>
      </c>
      <c r="B18865" t="s">
        <v>72844</v>
      </c>
      <c r="C18865" s="1" t="str">
        <f t="shared" si="2741"/>
        <v>21:0805</v>
      </c>
      <c r="D18865" s="1" t="str">
        <f t="shared" si="2742"/>
        <v>21:0226</v>
      </c>
      <c r="E18865" t="s">
        <v>72845</v>
      </c>
      <c r="F18865" t="s">
        <v>72846</v>
      </c>
      <c r="H18865">
        <v>46.159252799999997</v>
      </c>
      <c r="I18865">
        <v>-67.017345599999999</v>
      </c>
      <c r="J18865" s="1" t="str">
        <f t="shared" si="2737"/>
        <v>Fluid (stream)</v>
      </c>
      <c r="K18865" s="1" t="str">
        <f t="shared" si="2738"/>
        <v>Untreated Water</v>
      </c>
      <c r="L18865">
        <v>68</v>
      </c>
      <c r="M18865" t="s">
        <v>11450</v>
      </c>
      <c r="N18865">
        <v>467</v>
      </c>
      <c r="O18865">
        <v>0.33</v>
      </c>
      <c r="P18865">
        <v>120</v>
      </c>
      <c r="Q18865">
        <v>6.4</v>
      </c>
    </row>
    <row r="18866" spans="1:17" hidden="1" x14ac:dyDescent="0.3">
      <c r="A18866" t="s">
        <v>72847</v>
      </c>
      <c r="B18866" t="s">
        <v>72848</v>
      </c>
      <c r="C18866" s="1" t="str">
        <f t="shared" si="2741"/>
        <v>21:0805</v>
      </c>
      <c r="D18866" s="1" t="str">
        <f t="shared" si="2742"/>
        <v>21:0226</v>
      </c>
      <c r="E18866" t="s">
        <v>72849</v>
      </c>
      <c r="F18866" t="s">
        <v>72850</v>
      </c>
      <c r="H18866">
        <v>46.164649099999998</v>
      </c>
      <c r="I18866">
        <v>-67.020247499999996</v>
      </c>
      <c r="J18866" s="1" t="str">
        <f t="shared" si="2737"/>
        <v>Fluid (stream)</v>
      </c>
      <c r="K18866" s="1" t="str">
        <f t="shared" si="2738"/>
        <v>Untreated Water</v>
      </c>
      <c r="L18866">
        <v>68</v>
      </c>
      <c r="M18866" t="s">
        <v>11460</v>
      </c>
      <c r="N18866">
        <v>468</v>
      </c>
      <c r="O18866">
        <v>2.5000000000000001E-2</v>
      </c>
      <c r="P18866">
        <v>110</v>
      </c>
      <c r="Q18866">
        <v>6.9</v>
      </c>
    </row>
    <row r="18867" spans="1:17" hidden="1" x14ac:dyDescent="0.3">
      <c r="A18867" t="s">
        <v>72851</v>
      </c>
      <c r="B18867" t="s">
        <v>72852</v>
      </c>
      <c r="C18867" s="1" t="str">
        <f t="shared" si="2741"/>
        <v>21:0805</v>
      </c>
      <c r="D18867" s="1" t="str">
        <f t="shared" si="2742"/>
        <v>21:0226</v>
      </c>
      <c r="E18867" t="s">
        <v>72853</v>
      </c>
      <c r="F18867" t="s">
        <v>72854</v>
      </c>
      <c r="H18867">
        <v>46.166550299999997</v>
      </c>
      <c r="I18867">
        <v>-67.014142899999996</v>
      </c>
      <c r="J18867" s="1" t="str">
        <f t="shared" si="2737"/>
        <v>Fluid (stream)</v>
      </c>
      <c r="K18867" s="1" t="str">
        <f t="shared" si="2738"/>
        <v>Untreated Water</v>
      </c>
      <c r="L18867">
        <v>68</v>
      </c>
      <c r="M18867" t="s">
        <v>11465</v>
      </c>
      <c r="N18867">
        <v>469</v>
      </c>
      <c r="O18867">
        <v>0.16</v>
      </c>
      <c r="P18867">
        <v>110</v>
      </c>
      <c r="Q18867">
        <v>6.4</v>
      </c>
    </row>
    <row r="18868" spans="1:17" hidden="1" x14ac:dyDescent="0.3">
      <c r="A18868" t="s">
        <v>72855</v>
      </c>
      <c r="B18868" t="s">
        <v>72856</v>
      </c>
      <c r="C18868" s="1" t="str">
        <f t="shared" si="2741"/>
        <v>21:0805</v>
      </c>
      <c r="D18868" s="1" t="str">
        <f t="shared" si="2742"/>
        <v>21:0226</v>
      </c>
      <c r="E18868" t="s">
        <v>72857</v>
      </c>
      <c r="F18868" t="s">
        <v>72858</v>
      </c>
      <c r="H18868">
        <v>46.180546200000002</v>
      </c>
      <c r="I18868">
        <v>-67.013146699999993</v>
      </c>
      <c r="J18868" s="1" t="str">
        <f t="shared" si="2737"/>
        <v>Fluid (stream)</v>
      </c>
      <c r="K18868" s="1" t="str">
        <f t="shared" si="2738"/>
        <v>Untreated Water</v>
      </c>
      <c r="L18868">
        <v>68</v>
      </c>
      <c r="M18868" t="s">
        <v>11470</v>
      </c>
      <c r="N18868">
        <v>470</v>
      </c>
      <c r="O18868">
        <v>0.18</v>
      </c>
      <c r="P18868">
        <v>160</v>
      </c>
      <c r="Q18868">
        <v>6.7</v>
      </c>
    </row>
    <row r="18869" spans="1:17" hidden="1" x14ac:dyDescent="0.3">
      <c r="A18869" t="s">
        <v>72859</v>
      </c>
      <c r="B18869" t="s">
        <v>72860</v>
      </c>
      <c r="C18869" s="1" t="str">
        <f t="shared" si="2741"/>
        <v>21:0805</v>
      </c>
      <c r="D18869" s="1" t="str">
        <f t="shared" si="2742"/>
        <v>21:0226</v>
      </c>
      <c r="E18869" t="s">
        <v>72861</v>
      </c>
      <c r="F18869" t="s">
        <v>72862</v>
      </c>
      <c r="H18869">
        <v>46.233250499999997</v>
      </c>
      <c r="I18869">
        <v>-67.038143899999994</v>
      </c>
      <c r="J18869" s="1" t="str">
        <f t="shared" si="2737"/>
        <v>Fluid (stream)</v>
      </c>
      <c r="K18869" s="1" t="str">
        <f t="shared" si="2738"/>
        <v>Untreated Water</v>
      </c>
      <c r="L18869">
        <v>68</v>
      </c>
      <c r="M18869" t="s">
        <v>11475</v>
      </c>
      <c r="N18869">
        <v>471</v>
      </c>
      <c r="O18869">
        <v>2.5000000000000001E-2</v>
      </c>
      <c r="P18869">
        <v>100</v>
      </c>
      <c r="Q18869">
        <v>6.7</v>
      </c>
    </row>
    <row r="18870" spans="1:17" hidden="1" x14ac:dyDescent="0.3">
      <c r="A18870" t="s">
        <v>72863</v>
      </c>
      <c r="B18870" t="s">
        <v>72864</v>
      </c>
      <c r="C18870" s="1" t="str">
        <f t="shared" si="2741"/>
        <v>21:0805</v>
      </c>
      <c r="D18870" s="1" t="str">
        <f t="shared" si="2742"/>
        <v>21:0226</v>
      </c>
      <c r="E18870" t="s">
        <v>72865</v>
      </c>
      <c r="F18870" t="s">
        <v>72866</v>
      </c>
      <c r="H18870">
        <v>46.2368472</v>
      </c>
      <c r="I18870">
        <v>-67.023839300000006</v>
      </c>
      <c r="J18870" s="1" t="str">
        <f t="shared" si="2737"/>
        <v>Fluid (stream)</v>
      </c>
      <c r="K18870" s="1" t="str">
        <f t="shared" si="2738"/>
        <v>Untreated Water</v>
      </c>
      <c r="L18870">
        <v>68</v>
      </c>
      <c r="M18870" t="s">
        <v>11480</v>
      </c>
      <c r="N18870">
        <v>472</v>
      </c>
      <c r="O18870">
        <v>2.5000000000000001E-2</v>
      </c>
      <c r="P18870">
        <v>100</v>
      </c>
      <c r="Q18870">
        <v>6.8</v>
      </c>
    </row>
    <row r="18871" spans="1:17" hidden="1" x14ac:dyDescent="0.3">
      <c r="A18871" t="s">
        <v>72867</v>
      </c>
      <c r="B18871" t="s">
        <v>72868</v>
      </c>
      <c r="C18871" s="1" t="str">
        <f t="shared" si="2741"/>
        <v>21:0805</v>
      </c>
      <c r="D18871" s="1" t="str">
        <f t="shared" si="2742"/>
        <v>21:0226</v>
      </c>
      <c r="E18871" t="s">
        <v>72869</v>
      </c>
      <c r="F18871" t="s">
        <v>72870</v>
      </c>
      <c r="H18871">
        <v>46.238146700000001</v>
      </c>
      <c r="I18871">
        <v>-67.026646200000002</v>
      </c>
      <c r="J18871" s="1" t="str">
        <f t="shared" si="2737"/>
        <v>Fluid (stream)</v>
      </c>
      <c r="K18871" s="1" t="str">
        <f t="shared" si="2738"/>
        <v>Untreated Water</v>
      </c>
      <c r="L18871">
        <v>68</v>
      </c>
      <c r="M18871" t="s">
        <v>12548</v>
      </c>
      <c r="N18871">
        <v>473</v>
      </c>
      <c r="O18871">
        <v>2.5000000000000001E-2</v>
      </c>
      <c r="P18871">
        <v>160</v>
      </c>
      <c r="Q18871">
        <v>6.3</v>
      </c>
    </row>
    <row r="18872" spans="1:17" hidden="1" x14ac:dyDescent="0.3">
      <c r="A18872" t="s">
        <v>72871</v>
      </c>
      <c r="B18872" t="s">
        <v>72872</v>
      </c>
      <c r="C18872" s="1" t="str">
        <f t="shared" si="2741"/>
        <v>21:0805</v>
      </c>
      <c r="D18872" s="1" t="str">
        <f t="shared" si="2742"/>
        <v>21:0226</v>
      </c>
      <c r="E18872" t="s">
        <v>72873</v>
      </c>
      <c r="F18872" t="s">
        <v>72874</v>
      </c>
      <c r="H18872">
        <v>46.249047500000003</v>
      </c>
      <c r="I18872">
        <v>-67.102238700000001</v>
      </c>
      <c r="J18872" s="1" t="str">
        <f t="shared" si="2737"/>
        <v>Fluid (stream)</v>
      </c>
      <c r="K18872" s="1" t="str">
        <f t="shared" si="2738"/>
        <v>Untreated Water</v>
      </c>
      <c r="L18872">
        <v>69</v>
      </c>
      <c r="M18872" t="s">
        <v>11392</v>
      </c>
      <c r="N18872">
        <v>474</v>
      </c>
      <c r="O18872">
        <v>2.5000000000000001E-2</v>
      </c>
      <c r="P18872">
        <v>160</v>
      </c>
      <c r="Q18872">
        <v>6.7</v>
      </c>
    </row>
    <row r="18873" spans="1:17" hidden="1" x14ac:dyDescent="0.3">
      <c r="A18873" t="s">
        <v>72875</v>
      </c>
      <c r="B18873" t="s">
        <v>72876</v>
      </c>
      <c r="C18873" s="1" t="str">
        <f t="shared" si="2741"/>
        <v>21:0805</v>
      </c>
      <c r="D18873" s="1" t="str">
        <f t="shared" si="2742"/>
        <v>21:0226</v>
      </c>
      <c r="E18873" t="s">
        <v>72877</v>
      </c>
      <c r="F18873" t="s">
        <v>72878</v>
      </c>
      <c r="H18873">
        <v>46.216046400000003</v>
      </c>
      <c r="I18873">
        <v>-67.006641599999995</v>
      </c>
      <c r="J18873" s="1" t="str">
        <f t="shared" ref="J18873:J18936" si="2743">HYPERLINK("http://geochem.nrcan.gc.ca/cdogs/content/kwd/kwd020018_e.htm", "Fluid (stream)")</f>
        <v>Fluid (stream)</v>
      </c>
      <c r="K18873" s="1" t="str">
        <f t="shared" ref="K18873:K18936" si="2744">HYPERLINK("http://geochem.nrcan.gc.ca/cdogs/content/kwd/kwd080007_e.htm", "Untreated Water")</f>
        <v>Untreated Water</v>
      </c>
      <c r="L18873">
        <v>69</v>
      </c>
      <c r="M18873" t="s">
        <v>11397</v>
      </c>
      <c r="N18873">
        <v>475</v>
      </c>
      <c r="O18873">
        <v>0.06</v>
      </c>
      <c r="P18873">
        <v>130</v>
      </c>
      <c r="Q18873">
        <v>6.6</v>
      </c>
    </row>
    <row r="18874" spans="1:17" hidden="1" x14ac:dyDescent="0.3">
      <c r="A18874" t="s">
        <v>72879</v>
      </c>
      <c r="B18874" t="s">
        <v>72880</v>
      </c>
      <c r="C18874" s="1" t="str">
        <f t="shared" si="2741"/>
        <v>21:0805</v>
      </c>
      <c r="D18874" s="1" t="str">
        <f t="shared" si="2742"/>
        <v>21:0226</v>
      </c>
      <c r="E18874" t="s">
        <v>72881</v>
      </c>
      <c r="F18874" t="s">
        <v>72882</v>
      </c>
      <c r="H18874">
        <v>46.2151444</v>
      </c>
      <c r="I18874">
        <v>-67.026238599999999</v>
      </c>
      <c r="J18874" s="1" t="str">
        <f t="shared" si="2743"/>
        <v>Fluid (stream)</v>
      </c>
      <c r="K18874" s="1" t="str">
        <f t="shared" si="2744"/>
        <v>Untreated Water</v>
      </c>
      <c r="L18874">
        <v>69</v>
      </c>
      <c r="M18874" t="s">
        <v>11431</v>
      </c>
      <c r="N18874">
        <v>476</v>
      </c>
      <c r="O18874">
        <v>0.11</v>
      </c>
      <c r="P18874">
        <v>110</v>
      </c>
      <c r="Q18874">
        <v>6.8</v>
      </c>
    </row>
    <row r="18875" spans="1:17" hidden="1" x14ac:dyDescent="0.3">
      <c r="A18875" t="s">
        <v>72883</v>
      </c>
      <c r="B18875" t="s">
        <v>72884</v>
      </c>
      <c r="C18875" s="1" t="str">
        <f t="shared" si="2741"/>
        <v>21:0805</v>
      </c>
      <c r="D18875" s="1" t="str">
        <f t="shared" si="2742"/>
        <v>21:0226</v>
      </c>
      <c r="E18875" t="s">
        <v>72881</v>
      </c>
      <c r="F18875" t="s">
        <v>72885</v>
      </c>
      <c r="H18875">
        <v>46.2151444</v>
      </c>
      <c r="I18875">
        <v>-67.026238599999999</v>
      </c>
      <c r="J18875" s="1" t="str">
        <f t="shared" si="2743"/>
        <v>Fluid (stream)</v>
      </c>
      <c r="K18875" s="1" t="str">
        <f t="shared" si="2744"/>
        <v>Untreated Water</v>
      </c>
      <c r="L18875">
        <v>69</v>
      </c>
      <c r="M18875" t="s">
        <v>11435</v>
      </c>
      <c r="N18875">
        <v>477</v>
      </c>
      <c r="O18875">
        <v>0.6</v>
      </c>
      <c r="P18875">
        <v>100</v>
      </c>
      <c r="Q18875">
        <v>6.9</v>
      </c>
    </row>
    <row r="18876" spans="1:17" hidden="1" x14ac:dyDescent="0.3">
      <c r="A18876" t="s">
        <v>72886</v>
      </c>
      <c r="B18876" t="s">
        <v>72887</v>
      </c>
      <c r="C18876" s="1" t="str">
        <f t="shared" si="2741"/>
        <v>21:0805</v>
      </c>
      <c r="D18876" s="1" t="str">
        <f t="shared" si="2742"/>
        <v>21:0226</v>
      </c>
      <c r="E18876" t="s">
        <v>72888</v>
      </c>
      <c r="F18876" t="s">
        <v>72889</v>
      </c>
      <c r="H18876">
        <v>46.218444300000002</v>
      </c>
      <c r="I18876">
        <v>-67.028143</v>
      </c>
      <c r="J18876" s="1" t="str">
        <f t="shared" si="2743"/>
        <v>Fluid (stream)</v>
      </c>
      <c r="K18876" s="1" t="str">
        <f t="shared" si="2744"/>
        <v>Untreated Water</v>
      </c>
      <c r="L18876">
        <v>69</v>
      </c>
      <c r="M18876" t="s">
        <v>11402</v>
      </c>
      <c r="N18876">
        <v>478</v>
      </c>
      <c r="O18876">
        <v>0.6</v>
      </c>
      <c r="P18876">
        <v>90</v>
      </c>
      <c r="Q18876">
        <v>6.7</v>
      </c>
    </row>
    <row r="18877" spans="1:17" hidden="1" x14ac:dyDescent="0.3">
      <c r="A18877" t="s">
        <v>72890</v>
      </c>
      <c r="B18877" t="s">
        <v>72891</v>
      </c>
      <c r="C18877" s="1" t="str">
        <f t="shared" si="2741"/>
        <v>21:0805</v>
      </c>
      <c r="D18877" s="1" t="str">
        <f t="shared" si="2742"/>
        <v>21:0226</v>
      </c>
      <c r="E18877" t="s">
        <v>72892</v>
      </c>
      <c r="F18877" t="s">
        <v>72893</v>
      </c>
      <c r="H18877">
        <v>46.209850500000002</v>
      </c>
      <c r="I18877">
        <v>-67.033441699999997</v>
      </c>
      <c r="J18877" s="1" t="str">
        <f t="shared" si="2743"/>
        <v>Fluid (stream)</v>
      </c>
      <c r="K18877" s="1" t="str">
        <f t="shared" si="2744"/>
        <v>Untreated Water</v>
      </c>
      <c r="L18877">
        <v>69</v>
      </c>
      <c r="M18877" t="s">
        <v>11411</v>
      </c>
      <c r="N18877">
        <v>479</v>
      </c>
      <c r="O18877">
        <v>2.5000000000000001E-2</v>
      </c>
      <c r="P18877">
        <v>100</v>
      </c>
      <c r="Q18877">
        <v>6.7</v>
      </c>
    </row>
    <row r="18878" spans="1:17" hidden="1" x14ac:dyDescent="0.3">
      <c r="A18878" t="s">
        <v>72894</v>
      </c>
      <c r="B18878" t="s">
        <v>72895</v>
      </c>
      <c r="C18878" s="1" t="str">
        <f t="shared" si="2741"/>
        <v>21:0805</v>
      </c>
      <c r="D18878" s="1" t="str">
        <f t="shared" si="2742"/>
        <v>21:0226</v>
      </c>
      <c r="E18878" t="s">
        <v>72896</v>
      </c>
      <c r="F18878" t="s">
        <v>72897</v>
      </c>
      <c r="H18878">
        <v>46.210448599999999</v>
      </c>
      <c r="I18878">
        <v>-67.030542299999993</v>
      </c>
      <c r="J18878" s="1" t="str">
        <f t="shared" si="2743"/>
        <v>Fluid (stream)</v>
      </c>
      <c r="K18878" s="1" t="str">
        <f t="shared" si="2744"/>
        <v>Untreated Water</v>
      </c>
      <c r="L18878">
        <v>69</v>
      </c>
      <c r="M18878" t="s">
        <v>11416</v>
      </c>
      <c r="N18878">
        <v>480</v>
      </c>
      <c r="O18878">
        <v>2.5000000000000001E-2</v>
      </c>
      <c r="P18878">
        <v>140</v>
      </c>
      <c r="Q18878">
        <v>6.5</v>
      </c>
    </row>
    <row r="18879" spans="1:17" hidden="1" x14ac:dyDescent="0.3">
      <c r="A18879" t="s">
        <v>72898</v>
      </c>
      <c r="B18879" t="s">
        <v>72899</v>
      </c>
      <c r="C18879" s="1" t="str">
        <f t="shared" si="2741"/>
        <v>21:0805</v>
      </c>
      <c r="D18879" s="1" t="str">
        <f t="shared" si="2742"/>
        <v>21:0226</v>
      </c>
      <c r="E18879" t="s">
        <v>72900</v>
      </c>
      <c r="F18879" t="s">
        <v>72901</v>
      </c>
      <c r="H18879">
        <v>46.196352400000002</v>
      </c>
      <c r="I18879">
        <v>-67.023645500000001</v>
      </c>
      <c r="J18879" s="1" t="str">
        <f t="shared" si="2743"/>
        <v>Fluid (stream)</v>
      </c>
      <c r="K18879" s="1" t="str">
        <f t="shared" si="2744"/>
        <v>Untreated Water</v>
      </c>
      <c r="L18879">
        <v>69</v>
      </c>
      <c r="M18879" t="s">
        <v>11421</v>
      </c>
      <c r="N18879">
        <v>481</v>
      </c>
      <c r="O18879">
        <v>0.15</v>
      </c>
      <c r="P18879">
        <v>180</v>
      </c>
      <c r="Q18879">
        <v>6.6</v>
      </c>
    </row>
    <row r="18880" spans="1:17" hidden="1" x14ac:dyDescent="0.3">
      <c r="A18880" t="s">
        <v>72902</v>
      </c>
      <c r="B18880" t="s">
        <v>72903</v>
      </c>
      <c r="C18880" s="1" t="str">
        <f t="shared" si="2741"/>
        <v>21:0805</v>
      </c>
      <c r="D18880" s="1" t="str">
        <f t="shared" si="2742"/>
        <v>21:0226</v>
      </c>
      <c r="E18880" t="s">
        <v>72904</v>
      </c>
      <c r="F18880" t="s">
        <v>72905</v>
      </c>
      <c r="H18880">
        <v>46.1979495</v>
      </c>
      <c r="I18880">
        <v>-67.028046799999998</v>
      </c>
      <c r="J18880" s="1" t="str">
        <f t="shared" si="2743"/>
        <v>Fluid (stream)</v>
      </c>
      <c r="K18880" s="1" t="str">
        <f t="shared" si="2744"/>
        <v>Untreated Water</v>
      </c>
      <c r="L18880">
        <v>69</v>
      </c>
      <c r="M18880" t="s">
        <v>11426</v>
      </c>
      <c r="N18880">
        <v>482</v>
      </c>
      <c r="O18880">
        <v>0.06</v>
      </c>
      <c r="P18880">
        <v>160</v>
      </c>
      <c r="Q18880">
        <v>6.7</v>
      </c>
    </row>
    <row r="18881" spans="1:17" hidden="1" x14ac:dyDescent="0.3">
      <c r="A18881" t="s">
        <v>72906</v>
      </c>
      <c r="B18881" t="s">
        <v>72907</v>
      </c>
      <c r="C18881" s="1" t="str">
        <f t="shared" si="2741"/>
        <v>21:0805</v>
      </c>
      <c r="D18881" s="1" t="str">
        <f t="shared" si="2742"/>
        <v>21:0226</v>
      </c>
      <c r="E18881" t="s">
        <v>72908</v>
      </c>
      <c r="F18881" t="s">
        <v>72909</v>
      </c>
      <c r="H18881">
        <v>46.1921447</v>
      </c>
      <c r="I18881">
        <v>-67.032246000000001</v>
      </c>
      <c r="J18881" s="1" t="str">
        <f t="shared" si="2743"/>
        <v>Fluid (stream)</v>
      </c>
      <c r="K18881" s="1" t="str">
        <f t="shared" si="2744"/>
        <v>Untreated Water</v>
      </c>
      <c r="L18881">
        <v>69</v>
      </c>
      <c r="M18881" t="s">
        <v>11440</v>
      </c>
      <c r="N18881">
        <v>483</v>
      </c>
      <c r="O18881">
        <v>0.11</v>
      </c>
      <c r="P18881">
        <v>130</v>
      </c>
      <c r="Q18881">
        <v>6.2</v>
      </c>
    </row>
    <row r="18882" spans="1:17" hidden="1" x14ac:dyDescent="0.3">
      <c r="A18882" t="s">
        <v>72910</v>
      </c>
      <c r="B18882" t="s">
        <v>72911</v>
      </c>
      <c r="C18882" s="1" t="str">
        <f t="shared" si="2741"/>
        <v>21:0805</v>
      </c>
      <c r="D18882" s="1" t="str">
        <f t="shared" si="2742"/>
        <v>21:0226</v>
      </c>
      <c r="E18882" t="s">
        <v>72912</v>
      </c>
      <c r="F18882" t="s">
        <v>72913</v>
      </c>
      <c r="H18882">
        <v>46.188344899999997</v>
      </c>
      <c r="I18882">
        <v>-67.027444299999999</v>
      </c>
      <c r="J18882" s="1" t="str">
        <f t="shared" si="2743"/>
        <v>Fluid (stream)</v>
      </c>
      <c r="K18882" s="1" t="str">
        <f t="shared" si="2744"/>
        <v>Untreated Water</v>
      </c>
      <c r="L18882">
        <v>69</v>
      </c>
      <c r="M18882" t="s">
        <v>11445</v>
      </c>
      <c r="N18882">
        <v>484</v>
      </c>
      <c r="O18882">
        <v>7.0000000000000007E-2</v>
      </c>
      <c r="P18882">
        <v>150</v>
      </c>
      <c r="Q18882">
        <v>6.3</v>
      </c>
    </row>
    <row r="18883" spans="1:17" hidden="1" x14ac:dyDescent="0.3">
      <c r="A18883" t="s">
        <v>72914</v>
      </c>
      <c r="B18883" t="s">
        <v>72915</v>
      </c>
      <c r="C18883" s="1" t="str">
        <f t="shared" si="2741"/>
        <v>21:0805</v>
      </c>
      <c r="D18883" s="1" t="str">
        <f t="shared" si="2742"/>
        <v>21:0226</v>
      </c>
      <c r="E18883" t="s">
        <v>72916</v>
      </c>
      <c r="F18883" t="s">
        <v>72917</v>
      </c>
      <c r="H18883">
        <v>46.232749900000002</v>
      </c>
      <c r="I18883">
        <v>-67.123045500000003</v>
      </c>
      <c r="J18883" s="1" t="str">
        <f t="shared" si="2743"/>
        <v>Fluid (stream)</v>
      </c>
      <c r="K18883" s="1" t="str">
        <f t="shared" si="2744"/>
        <v>Untreated Water</v>
      </c>
      <c r="L18883">
        <v>69</v>
      </c>
      <c r="M18883" t="s">
        <v>11450</v>
      </c>
      <c r="N18883">
        <v>485</v>
      </c>
      <c r="O18883">
        <v>2.5000000000000001E-2</v>
      </c>
      <c r="P18883">
        <v>90</v>
      </c>
      <c r="Q18883">
        <v>6.4</v>
      </c>
    </row>
    <row r="18884" spans="1:17" hidden="1" x14ac:dyDescent="0.3">
      <c r="A18884" t="s">
        <v>72918</v>
      </c>
      <c r="B18884" t="s">
        <v>72919</v>
      </c>
      <c r="C18884" s="1" t="str">
        <f t="shared" si="2741"/>
        <v>21:0805</v>
      </c>
      <c r="D18884" s="1" t="str">
        <f t="shared" si="2742"/>
        <v>21:0226</v>
      </c>
      <c r="E18884" t="s">
        <v>72920</v>
      </c>
      <c r="F18884" t="s">
        <v>72921</v>
      </c>
      <c r="H18884">
        <v>46.237248899999997</v>
      </c>
      <c r="I18884">
        <v>-67.096847699999998</v>
      </c>
      <c r="J18884" s="1" t="str">
        <f t="shared" si="2743"/>
        <v>Fluid (stream)</v>
      </c>
      <c r="K18884" s="1" t="str">
        <f t="shared" si="2744"/>
        <v>Untreated Water</v>
      </c>
      <c r="L18884">
        <v>69</v>
      </c>
      <c r="M18884" t="s">
        <v>11460</v>
      </c>
      <c r="N18884">
        <v>486</v>
      </c>
      <c r="O18884">
        <v>2.5000000000000001E-2</v>
      </c>
      <c r="P18884">
        <v>70</v>
      </c>
      <c r="Q18884">
        <v>6.6</v>
      </c>
    </row>
    <row r="18885" spans="1:17" hidden="1" x14ac:dyDescent="0.3">
      <c r="A18885" t="s">
        <v>72922</v>
      </c>
      <c r="B18885" t="s">
        <v>72923</v>
      </c>
      <c r="C18885" s="1" t="str">
        <f t="shared" si="2741"/>
        <v>21:0805</v>
      </c>
      <c r="D18885" s="1" t="str">
        <f t="shared" si="2742"/>
        <v>21:0226</v>
      </c>
      <c r="E18885" t="s">
        <v>72924</v>
      </c>
      <c r="F18885" t="s">
        <v>72925</v>
      </c>
      <c r="H18885">
        <v>46.238350199999999</v>
      </c>
      <c r="I18885">
        <v>-67.091647399999999</v>
      </c>
      <c r="J18885" s="1" t="str">
        <f t="shared" si="2743"/>
        <v>Fluid (stream)</v>
      </c>
      <c r="K18885" s="1" t="str">
        <f t="shared" si="2744"/>
        <v>Untreated Water</v>
      </c>
      <c r="L18885">
        <v>69</v>
      </c>
      <c r="M18885" t="s">
        <v>11465</v>
      </c>
      <c r="N18885">
        <v>487</v>
      </c>
      <c r="O18885">
        <v>2.5000000000000001E-2</v>
      </c>
      <c r="P18885">
        <v>80</v>
      </c>
      <c r="Q18885">
        <v>6.3</v>
      </c>
    </row>
    <row r="18886" spans="1:17" hidden="1" x14ac:dyDescent="0.3">
      <c r="A18886" t="s">
        <v>72926</v>
      </c>
      <c r="B18886" t="s">
        <v>72927</v>
      </c>
      <c r="C18886" s="1" t="str">
        <f t="shared" si="2741"/>
        <v>21:0805</v>
      </c>
      <c r="D18886" s="1" t="str">
        <f t="shared" si="2742"/>
        <v>21:0226</v>
      </c>
      <c r="E18886" t="s">
        <v>72928</v>
      </c>
      <c r="F18886" t="s">
        <v>72929</v>
      </c>
      <c r="H18886">
        <v>46.2339445</v>
      </c>
      <c r="I18886">
        <v>-67.079543900000004</v>
      </c>
      <c r="J18886" s="1" t="str">
        <f t="shared" si="2743"/>
        <v>Fluid (stream)</v>
      </c>
      <c r="K18886" s="1" t="str">
        <f t="shared" si="2744"/>
        <v>Untreated Water</v>
      </c>
      <c r="L18886">
        <v>69</v>
      </c>
      <c r="M18886" t="s">
        <v>11470</v>
      </c>
      <c r="N18886">
        <v>488</v>
      </c>
      <c r="O18886">
        <v>2.5000000000000001E-2</v>
      </c>
      <c r="P18886">
        <v>70</v>
      </c>
      <c r="Q18886">
        <v>6.6</v>
      </c>
    </row>
    <row r="18887" spans="1:17" hidden="1" x14ac:dyDescent="0.3">
      <c r="A18887" t="s">
        <v>72930</v>
      </c>
      <c r="B18887" t="s">
        <v>72931</v>
      </c>
      <c r="C18887" s="1" t="str">
        <f t="shared" si="2741"/>
        <v>21:0805</v>
      </c>
      <c r="D18887" s="1" t="str">
        <f t="shared" si="2742"/>
        <v>21:0226</v>
      </c>
      <c r="E18887" t="s">
        <v>72932</v>
      </c>
      <c r="F18887" t="s">
        <v>72933</v>
      </c>
      <c r="H18887">
        <v>46.204644799999997</v>
      </c>
      <c r="I18887">
        <v>-67.062741500000001</v>
      </c>
      <c r="J18887" s="1" t="str">
        <f t="shared" si="2743"/>
        <v>Fluid (stream)</v>
      </c>
      <c r="K18887" s="1" t="str">
        <f t="shared" si="2744"/>
        <v>Untreated Water</v>
      </c>
      <c r="L18887">
        <v>69</v>
      </c>
      <c r="M18887" t="s">
        <v>11475</v>
      </c>
      <c r="N18887">
        <v>489</v>
      </c>
      <c r="O18887">
        <v>7.0000000000000007E-2</v>
      </c>
      <c r="P18887">
        <v>70</v>
      </c>
      <c r="Q18887">
        <v>6.6</v>
      </c>
    </row>
    <row r="18888" spans="1:17" hidden="1" x14ac:dyDescent="0.3">
      <c r="A18888" t="s">
        <v>72934</v>
      </c>
      <c r="B18888" t="s">
        <v>72935</v>
      </c>
      <c r="C18888" s="1" t="str">
        <f t="shared" si="2741"/>
        <v>21:0805</v>
      </c>
      <c r="D18888" s="1" t="str">
        <f t="shared" si="2742"/>
        <v>21:0226</v>
      </c>
      <c r="E18888" t="s">
        <v>72936</v>
      </c>
      <c r="F18888" t="s">
        <v>72937</v>
      </c>
      <c r="H18888">
        <v>46.200749100000003</v>
      </c>
      <c r="I18888">
        <v>-67.059638000000007</v>
      </c>
      <c r="J18888" s="1" t="str">
        <f t="shared" si="2743"/>
        <v>Fluid (stream)</v>
      </c>
      <c r="K18888" s="1" t="str">
        <f t="shared" si="2744"/>
        <v>Untreated Water</v>
      </c>
      <c r="L18888">
        <v>69</v>
      </c>
      <c r="M18888" t="s">
        <v>11480</v>
      </c>
      <c r="N18888">
        <v>490</v>
      </c>
      <c r="O18888">
        <v>0.16</v>
      </c>
      <c r="P18888">
        <v>70</v>
      </c>
      <c r="Q18888">
        <v>6.3</v>
      </c>
    </row>
    <row r="18889" spans="1:17" hidden="1" x14ac:dyDescent="0.3">
      <c r="A18889" t="s">
        <v>72938</v>
      </c>
      <c r="B18889" t="s">
        <v>72939</v>
      </c>
      <c r="C18889" s="1" t="str">
        <f t="shared" si="2741"/>
        <v>21:0805</v>
      </c>
      <c r="D18889" s="1" t="str">
        <f t="shared" si="2742"/>
        <v>21:0226</v>
      </c>
      <c r="E18889" t="s">
        <v>72940</v>
      </c>
      <c r="F18889" t="s">
        <v>72941</v>
      </c>
      <c r="H18889">
        <v>46.214844900000003</v>
      </c>
      <c r="I18889">
        <v>-67.0837492</v>
      </c>
      <c r="J18889" s="1" t="str">
        <f t="shared" si="2743"/>
        <v>Fluid (stream)</v>
      </c>
      <c r="K18889" s="1" t="str">
        <f t="shared" si="2744"/>
        <v>Untreated Water</v>
      </c>
      <c r="L18889">
        <v>69</v>
      </c>
      <c r="M18889" t="s">
        <v>12548</v>
      </c>
      <c r="N18889">
        <v>491</v>
      </c>
      <c r="O18889">
        <v>2.5000000000000001E-2</v>
      </c>
      <c r="P18889">
        <v>60</v>
      </c>
      <c r="Q18889">
        <v>6.6</v>
      </c>
    </row>
    <row r="18890" spans="1:17" hidden="1" x14ac:dyDescent="0.3">
      <c r="A18890" t="s">
        <v>72942</v>
      </c>
      <c r="B18890" t="s">
        <v>72943</v>
      </c>
      <c r="C18890" s="1" t="str">
        <f t="shared" si="2741"/>
        <v>21:0805</v>
      </c>
      <c r="D18890" s="1" t="str">
        <f t="shared" si="2742"/>
        <v>21:0226</v>
      </c>
      <c r="E18890" t="s">
        <v>72944</v>
      </c>
      <c r="F18890" t="s">
        <v>72945</v>
      </c>
      <c r="H18890">
        <v>46.212343799999999</v>
      </c>
      <c r="I18890">
        <v>-67.064039500000007</v>
      </c>
      <c r="J18890" s="1" t="str">
        <f t="shared" si="2743"/>
        <v>Fluid (stream)</v>
      </c>
      <c r="K18890" s="1" t="str">
        <f t="shared" si="2744"/>
        <v>Untreated Water</v>
      </c>
      <c r="L18890">
        <v>70</v>
      </c>
      <c r="M18890" t="s">
        <v>11392</v>
      </c>
      <c r="N18890">
        <v>492</v>
      </c>
      <c r="O18890">
        <v>2.5000000000000001E-2</v>
      </c>
      <c r="P18890">
        <v>120</v>
      </c>
      <c r="Q18890">
        <v>7.2</v>
      </c>
    </row>
    <row r="18891" spans="1:17" hidden="1" x14ac:dyDescent="0.3">
      <c r="A18891" t="s">
        <v>72946</v>
      </c>
      <c r="B18891" t="s">
        <v>72947</v>
      </c>
      <c r="C18891" s="1" t="str">
        <f t="shared" si="2741"/>
        <v>21:0805</v>
      </c>
      <c r="D18891" s="1" t="str">
        <f t="shared" ref="D18891:D18922" si="2745">HYPERLINK("http://geochem.nrcan.gc.ca/cdogs/content/svy/svy210226_e.htm", "21:0226")</f>
        <v>21:0226</v>
      </c>
      <c r="E18891" t="s">
        <v>72948</v>
      </c>
      <c r="F18891" t="s">
        <v>72949</v>
      </c>
      <c r="H18891">
        <v>46.190450800000001</v>
      </c>
      <c r="I18891">
        <v>-67.082446000000004</v>
      </c>
      <c r="J18891" s="1" t="str">
        <f t="shared" si="2743"/>
        <v>Fluid (stream)</v>
      </c>
      <c r="K18891" s="1" t="str">
        <f t="shared" si="2744"/>
        <v>Untreated Water</v>
      </c>
      <c r="L18891">
        <v>70</v>
      </c>
      <c r="M18891" t="s">
        <v>11431</v>
      </c>
      <c r="N18891">
        <v>493</v>
      </c>
      <c r="O18891">
        <v>2.5000000000000001E-2</v>
      </c>
      <c r="P18891">
        <v>90</v>
      </c>
      <c r="Q18891">
        <v>7.3</v>
      </c>
    </row>
    <row r="18892" spans="1:17" hidden="1" x14ac:dyDescent="0.3">
      <c r="A18892" t="s">
        <v>72950</v>
      </c>
      <c r="B18892" t="s">
        <v>72951</v>
      </c>
      <c r="C18892" s="1" t="str">
        <f t="shared" si="2741"/>
        <v>21:0805</v>
      </c>
      <c r="D18892" s="1" t="str">
        <f t="shared" si="2745"/>
        <v>21:0226</v>
      </c>
      <c r="E18892" t="s">
        <v>72948</v>
      </c>
      <c r="F18892" t="s">
        <v>72952</v>
      </c>
      <c r="H18892">
        <v>46.190450800000001</v>
      </c>
      <c r="I18892">
        <v>-67.082446000000004</v>
      </c>
      <c r="J18892" s="1" t="str">
        <f t="shared" si="2743"/>
        <v>Fluid (stream)</v>
      </c>
      <c r="K18892" s="1" t="str">
        <f t="shared" si="2744"/>
        <v>Untreated Water</v>
      </c>
      <c r="L18892">
        <v>70</v>
      </c>
      <c r="M18892" t="s">
        <v>11435</v>
      </c>
      <c r="N18892">
        <v>494</v>
      </c>
      <c r="O18892">
        <v>2.5000000000000001E-2</v>
      </c>
      <c r="P18892">
        <v>80</v>
      </c>
      <c r="Q18892">
        <v>7.3</v>
      </c>
    </row>
    <row r="18893" spans="1:17" hidden="1" x14ac:dyDescent="0.3">
      <c r="A18893" t="s">
        <v>72953</v>
      </c>
      <c r="B18893" t="s">
        <v>72954</v>
      </c>
      <c r="C18893" s="1" t="str">
        <f t="shared" si="2741"/>
        <v>21:0805</v>
      </c>
      <c r="D18893" s="1" t="str">
        <f t="shared" si="2745"/>
        <v>21:0226</v>
      </c>
      <c r="E18893" t="s">
        <v>72955</v>
      </c>
      <c r="F18893" t="s">
        <v>72956</v>
      </c>
      <c r="H18893">
        <v>46.186550799999999</v>
      </c>
      <c r="I18893">
        <v>-67.064647199999996</v>
      </c>
      <c r="J18893" s="1" t="str">
        <f t="shared" si="2743"/>
        <v>Fluid (stream)</v>
      </c>
      <c r="K18893" s="1" t="str">
        <f t="shared" si="2744"/>
        <v>Untreated Water</v>
      </c>
      <c r="L18893">
        <v>70</v>
      </c>
      <c r="M18893" t="s">
        <v>11397</v>
      </c>
      <c r="N18893">
        <v>495</v>
      </c>
      <c r="O18893">
        <v>0.18</v>
      </c>
      <c r="P18893">
        <v>100</v>
      </c>
      <c r="Q18893">
        <v>7.6</v>
      </c>
    </row>
    <row r="18894" spans="1:17" hidden="1" x14ac:dyDescent="0.3">
      <c r="A18894" t="s">
        <v>72957</v>
      </c>
      <c r="B18894" t="s">
        <v>72958</v>
      </c>
      <c r="C18894" s="1" t="str">
        <f t="shared" si="2741"/>
        <v>21:0805</v>
      </c>
      <c r="D18894" s="1" t="str">
        <f t="shared" si="2745"/>
        <v>21:0226</v>
      </c>
      <c r="E18894" t="s">
        <v>72959</v>
      </c>
      <c r="F18894" t="s">
        <v>72960</v>
      </c>
      <c r="H18894">
        <v>46.188846499999997</v>
      </c>
      <c r="I18894">
        <v>-67.070540699999995</v>
      </c>
      <c r="J18894" s="1" t="str">
        <f t="shared" si="2743"/>
        <v>Fluid (stream)</v>
      </c>
      <c r="K18894" s="1" t="str">
        <f t="shared" si="2744"/>
        <v>Untreated Water</v>
      </c>
      <c r="L18894">
        <v>70</v>
      </c>
      <c r="M18894" t="s">
        <v>11402</v>
      </c>
      <c r="N18894">
        <v>496</v>
      </c>
      <c r="O18894">
        <v>2.5000000000000001E-2</v>
      </c>
      <c r="P18894">
        <v>90</v>
      </c>
      <c r="Q18894">
        <v>7.2</v>
      </c>
    </row>
    <row r="18895" spans="1:17" hidden="1" x14ac:dyDescent="0.3">
      <c r="A18895" t="s">
        <v>72961</v>
      </c>
      <c r="B18895" t="s">
        <v>72962</v>
      </c>
      <c r="C18895" s="1" t="str">
        <f t="shared" si="2741"/>
        <v>21:0805</v>
      </c>
      <c r="D18895" s="1" t="str">
        <f t="shared" si="2745"/>
        <v>21:0226</v>
      </c>
      <c r="E18895" t="s">
        <v>72963</v>
      </c>
      <c r="F18895" t="s">
        <v>72964</v>
      </c>
      <c r="H18895">
        <v>46.202643799999997</v>
      </c>
      <c r="I18895">
        <v>-67.100648399999997</v>
      </c>
      <c r="J18895" s="1" t="str">
        <f t="shared" si="2743"/>
        <v>Fluid (stream)</v>
      </c>
      <c r="K18895" s="1" t="str">
        <f t="shared" si="2744"/>
        <v>Untreated Water</v>
      </c>
      <c r="L18895">
        <v>70</v>
      </c>
      <c r="M18895" t="s">
        <v>11411</v>
      </c>
      <c r="N18895">
        <v>497</v>
      </c>
    </row>
    <row r="18896" spans="1:17" hidden="1" x14ac:dyDescent="0.3">
      <c r="A18896" t="s">
        <v>72965</v>
      </c>
      <c r="B18896" t="s">
        <v>72966</v>
      </c>
      <c r="C18896" s="1" t="str">
        <f t="shared" si="2741"/>
        <v>21:0805</v>
      </c>
      <c r="D18896" s="1" t="str">
        <f t="shared" si="2745"/>
        <v>21:0226</v>
      </c>
      <c r="E18896" t="s">
        <v>72967</v>
      </c>
      <c r="F18896" t="s">
        <v>72968</v>
      </c>
      <c r="H18896">
        <v>46.180252500000002</v>
      </c>
      <c r="I18896">
        <v>-67.1230446</v>
      </c>
      <c r="J18896" s="1" t="str">
        <f t="shared" si="2743"/>
        <v>Fluid (stream)</v>
      </c>
      <c r="K18896" s="1" t="str">
        <f t="shared" si="2744"/>
        <v>Untreated Water</v>
      </c>
      <c r="L18896">
        <v>70</v>
      </c>
      <c r="M18896" t="s">
        <v>11416</v>
      </c>
      <c r="N18896">
        <v>498</v>
      </c>
      <c r="O18896">
        <v>2.5000000000000001E-2</v>
      </c>
      <c r="P18896">
        <v>80</v>
      </c>
      <c r="Q18896">
        <v>7.4</v>
      </c>
    </row>
    <row r="18897" spans="1:17" hidden="1" x14ac:dyDescent="0.3">
      <c r="A18897" t="s">
        <v>72969</v>
      </c>
      <c r="B18897" t="s">
        <v>72970</v>
      </c>
      <c r="C18897" s="1" t="str">
        <f t="shared" si="2741"/>
        <v>21:0805</v>
      </c>
      <c r="D18897" s="1" t="str">
        <f t="shared" si="2745"/>
        <v>21:0226</v>
      </c>
      <c r="E18897" t="s">
        <v>72971</v>
      </c>
      <c r="F18897" t="s">
        <v>72972</v>
      </c>
      <c r="H18897">
        <v>46.184950499999999</v>
      </c>
      <c r="I18897">
        <v>-67.113749299999995</v>
      </c>
      <c r="J18897" s="1" t="str">
        <f t="shared" si="2743"/>
        <v>Fluid (stream)</v>
      </c>
      <c r="K18897" s="1" t="str">
        <f t="shared" si="2744"/>
        <v>Untreated Water</v>
      </c>
      <c r="L18897">
        <v>70</v>
      </c>
      <c r="M18897" t="s">
        <v>11421</v>
      </c>
      <c r="N18897">
        <v>499</v>
      </c>
      <c r="O18897">
        <v>0.15</v>
      </c>
      <c r="P18897">
        <v>80</v>
      </c>
      <c r="Q18897">
        <v>7.3</v>
      </c>
    </row>
    <row r="18898" spans="1:17" hidden="1" x14ac:dyDescent="0.3">
      <c r="A18898" t="s">
        <v>72973</v>
      </c>
      <c r="B18898" t="s">
        <v>72974</v>
      </c>
      <c r="C18898" s="1" t="str">
        <f t="shared" si="2741"/>
        <v>21:0805</v>
      </c>
      <c r="D18898" s="1" t="str">
        <f t="shared" si="2745"/>
        <v>21:0226</v>
      </c>
      <c r="E18898" t="s">
        <v>72975</v>
      </c>
      <c r="F18898" t="s">
        <v>72976</v>
      </c>
      <c r="H18898">
        <v>46.171047999999999</v>
      </c>
      <c r="I18898">
        <v>-67.109548000000004</v>
      </c>
      <c r="J18898" s="1" t="str">
        <f t="shared" si="2743"/>
        <v>Fluid (stream)</v>
      </c>
      <c r="K18898" s="1" t="str">
        <f t="shared" si="2744"/>
        <v>Untreated Water</v>
      </c>
      <c r="L18898">
        <v>70</v>
      </c>
      <c r="M18898" t="s">
        <v>11426</v>
      </c>
      <c r="N18898">
        <v>500</v>
      </c>
      <c r="O18898">
        <v>2.5000000000000001E-2</v>
      </c>
      <c r="P18898">
        <v>70</v>
      </c>
      <c r="Q18898">
        <v>7.4</v>
      </c>
    </row>
    <row r="18899" spans="1:17" hidden="1" x14ac:dyDescent="0.3">
      <c r="A18899" t="s">
        <v>72977</v>
      </c>
      <c r="B18899" t="s">
        <v>72978</v>
      </c>
      <c r="C18899" s="1" t="str">
        <f t="shared" si="2741"/>
        <v>21:0805</v>
      </c>
      <c r="D18899" s="1" t="str">
        <f t="shared" si="2745"/>
        <v>21:0226</v>
      </c>
      <c r="E18899" t="s">
        <v>72979</v>
      </c>
      <c r="F18899" t="s">
        <v>72980</v>
      </c>
      <c r="H18899">
        <v>46.172044999999997</v>
      </c>
      <c r="I18899">
        <v>-67.073848900000002</v>
      </c>
      <c r="J18899" s="1" t="str">
        <f t="shared" si="2743"/>
        <v>Fluid (stream)</v>
      </c>
      <c r="K18899" s="1" t="str">
        <f t="shared" si="2744"/>
        <v>Untreated Water</v>
      </c>
      <c r="L18899">
        <v>70</v>
      </c>
      <c r="M18899" t="s">
        <v>11440</v>
      </c>
      <c r="N18899">
        <v>501</v>
      </c>
      <c r="O18899">
        <v>2.5000000000000001E-2</v>
      </c>
      <c r="P18899">
        <v>70</v>
      </c>
      <c r="Q18899">
        <v>7.5</v>
      </c>
    </row>
    <row r="18900" spans="1:17" hidden="1" x14ac:dyDescent="0.3">
      <c r="A18900" t="s">
        <v>72981</v>
      </c>
      <c r="B18900" t="s">
        <v>72982</v>
      </c>
      <c r="C18900" s="1" t="str">
        <f t="shared" si="2741"/>
        <v>21:0805</v>
      </c>
      <c r="D18900" s="1" t="str">
        <f t="shared" si="2745"/>
        <v>21:0226</v>
      </c>
      <c r="E18900" t="s">
        <v>72983</v>
      </c>
      <c r="F18900" t="s">
        <v>72984</v>
      </c>
      <c r="H18900">
        <v>46.173344299999997</v>
      </c>
      <c r="I18900">
        <v>-67.072443199999995</v>
      </c>
      <c r="J18900" s="1" t="str">
        <f t="shared" si="2743"/>
        <v>Fluid (stream)</v>
      </c>
      <c r="K18900" s="1" t="str">
        <f t="shared" si="2744"/>
        <v>Untreated Water</v>
      </c>
      <c r="L18900">
        <v>70</v>
      </c>
      <c r="M18900" t="s">
        <v>11445</v>
      </c>
      <c r="N18900">
        <v>502</v>
      </c>
      <c r="O18900">
        <v>0.12</v>
      </c>
      <c r="P18900">
        <v>80</v>
      </c>
      <c r="Q18900">
        <v>7.4</v>
      </c>
    </row>
    <row r="18901" spans="1:17" hidden="1" x14ac:dyDescent="0.3">
      <c r="A18901" t="s">
        <v>72985</v>
      </c>
      <c r="B18901" t="s">
        <v>72986</v>
      </c>
      <c r="C18901" s="1" t="str">
        <f t="shared" si="2741"/>
        <v>21:0805</v>
      </c>
      <c r="D18901" s="1" t="str">
        <f t="shared" si="2745"/>
        <v>21:0226</v>
      </c>
      <c r="E18901" t="s">
        <v>72987</v>
      </c>
      <c r="F18901" t="s">
        <v>72988</v>
      </c>
      <c r="H18901">
        <v>46.161445000000001</v>
      </c>
      <c r="I18901">
        <v>-67.060139500000005</v>
      </c>
      <c r="J18901" s="1" t="str">
        <f t="shared" si="2743"/>
        <v>Fluid (stream)</v>
      </c>
      <c r="K18901" s="1" t="str">
        <f t="shared" si="2744"/>
        <v>Untreated Water</v>
      </c>
      <c r="L18901">
        <v>70</v>
      </c>
      <c r="M18901" t="s">
        <v>11450</v>
      </c>
      <c r="N18901">
        <v>503</v>
      </c>
      <c r="O18901">
        <v>0.19</v>
      </c>
      <c r="P18901">
        <v>110</v>
      </c>
      <c r="Q18901">
        <v>7.2</v>
      </c>
    </row>
    <row r="18902" spans="1:17" hidden="1" x14ac:dyDescent="0.3">
      <c r="A18902" t="s">
        <v>72989</v>
      </c>
      <c r="B18902" t="s">
        <v>72990</v>
      </c>
      <c r="C18902" s="1" t="str">
        <f t="shared" si="2741"/>
        <v>21:0805</v>
      </c>
      <c r="D18902" s="1" t="str">
        <f t="shared" si="2745"/>
        <v>21:0226</v>
      </c>
      <c r="E18902" t="s">
        <v>72991</v>
      </c>
      <c r="F18902" t="s">
        <v>72992</v>
      </c>
      <c r="H18902">
        <v>46.157251000000002</v>
      </c>
      <c r="I18902">
        <v>-67.054847300000006</v>
      </c>
      <c r="J18902" s="1" t="str">
        <f t="shared" si="2743"/>
        <v>Fluid (stream)</v>
      </c>
      <c r="K18902" s="1" t="str">
        <f t="shared" si="2744"/>
        <v>Untreated Water</v>
      </c>
      <c r="L18902">
        <v>70</v>
      </c>
      <c r="M18902" t="s">
        <v>11460</v>
      </c>
      <c r="N18902">
        <v>504</v>
      </c>
      <c r="O18902">
        <v>0.19</v>
      </c>
      <c r="P18902">
        <v>130</v>
      </c>
      <c r="Q18902">
        <v>7</v>
      </c>
    </row>
    <row r="18903" spans="1:17" hidden="1" x14ac:dyDescent="0.3">
      <c r="A18903" t="s">
        <v>72993</v>
      </c>
      <c r="B18903" t="s">
        <v>72994</v>
      </c>
      <c r="C18903" s="1" t="str">
        <f t="shared" si="2741"/>
        <v>21:0805</v>
      </c>
      <c r="D18903" s="1" t="str">
        <f t="shared" si="2745"/>
        <v>21:0226</v>
      </c>
      <c r="E18903" t="s">
        <v>72995</v>
      </c>
      <c r="F18903" t="s">
        <v>72996</v>
      </c>
      <c r="H18903">
        <v>46.158544999999997</v>
      </c>
      <c r="I18903">
        <v>-67.062145299999997</v>
      </c>
      <c r="J18903" s="1" t="str">
        <f t="shared" si="2743"/>
        <v>Fluid (stream)</v>
      </c>
      <c r="K18903" s="1" t="str">
        <f t="shared" si="2744"/>
        <v>Untreated Water</v>
      </c>
      <c r="L18903">
        <v>70</v>
      </c>
      <c r="M18903" t="s">
        <v>11465</v>
      </c>
      <c r="N18903">
        <v>505</v>
      </c>
      <c r="O18903">
        <v>0.14000000000000001</v>
      </c>
      <c r="P18903">
        <v>120</v>
      </c>
      <c r="Q18903">
        <v>7.2</v>
      </c>
    </row>
    <row r="18904" spans="1:17" hidden="1" x14ac:dyDescent="0.3">
      <c r="A18904" t="s">
        <v>72997</v>
      </c>
      <c r="B18904" t="s">
        <v>72998</v>
      </c>
      <c r="C18904" s="1" t="str">
        <f t="shared" si="2741"/>
        <v>21:0805</v>
      </c>
      <c r="D18904" s="1" t="str">
        <f t="shared" si="2745"/>
        <v>21:0226</v>
      </c>
      <c r="E18904" t="s">
        <v>72999</v>
      </c>
      <c r="F18904" t="s">
        <v>73000</v>
      </c>
      <c r="H18904">
        <v>46.165946599999998</v>
      </c>
      <c r="I18904">
        <v>-67.063945000000004</v>
      </c>
      <c r="J18904" s="1" t="str">
        <f t="shared" si="2743"/>
        <v>Fluid (stream)</v>
      </c>
      <c r="K18904" s="1" t="str">
        <f t="shared" si="2744"/>
        <v>Untreated Water</v>
      </c>
      <c r="L18904">
        <v>70</v>
      </c>
      <c r="M18904" t="s">
        <v>11470</v>
      </c>
      <c r="N18904">
        <v>506</v>
      </c>
      <c r="O18904">
        <v>0.14000000000000001</v>
      </c>
      <c r="P18904">
        <v>140</v>
      </c>
      <c r="Q18904">
        <v>7.2</v>
      </c>
    </row>
    <row r="18905" spans="1:17" hidden="1" x14ac:dyDescent="0.3">
      <c r="A18905" t="s">
        <v>73001</v>
      </c>
      <c r="B18905" t="s">
        <v>73002</v>
      </c>
      <c r="C18905" s="1" t="str">
        <f t="shared" si="2741"/>
        <v>21:0805</v>
      </c>
      <c r="D18905" s="1" t="str">
        <f t="shared" si="2745"/>
        <v>21:0226</v>
      </c>
      <c r="E18905" t="s">
        <v>73003</v>
      </c>
      <c r="F18905" t="s">
        <v>73004</v>
      </c>
      <c r="H18905">
        <v>46.168649500000001</v>
      </c>
      <c r="I18905">
        <v>-67.1076482</v>
      </c>
      <c r="J18905" s="1" t="str">
        <f t="shared" si="2743"/>
        <v>Fluid (stream)</v>
      </c>
      <c r="K18905" s="1" t="str">
        <f t="shared" si="2744"/>
        <v>Untreated Water</v>
      </c>
      <c r="L18905">
        <v>70</v>
      </c>
      <c r="M18905" t="s">
        <v>11475</v>
      </c>
      <c r="N18905">
        <v>507</v>
      </c>
      <c r="O18905">
        <v>2.5000000000000001E-2</v>
      </c>
      <c r="P18905">
        <v>130</v>
      </c>
      <c r="Q18905">
        <v>7.6</v>
      </c>
    </row>
    <row r="18906" spans="1:17" hidden="1" x14ac:dyDescent="0.3">
      <c r="A18906" t="s">
        <v>73005</v>
      </c>
      <c r="B18906" t="s">
        <v>73006</v>
      </c>
      <c r="C18906" s="1" t="str">
        <f t="shared" si="2741"/>
        <v>21:0805</v>
      </c>
      <c r="D18906" s="1" t="str">
        <f t="shared" si="2745"/>
        <v>21:0226</v>
      </c>
      <c r="E18906" t="s">
        <v>73007</v>
      </c>
      <c r="F18906" t="s">
        <v>73008</v>
      </c>
      <c r="H18906">
        <v>46.167051600000001</v>
      </c>
      <c r="I18906">
        <v>-67.136939699999999</v>
      </c>
      <c r="J18906" s="1" t="str">
        <f t="shared" si="2743"/>
        <v>Fluid (stream)</v>
      </c>
      <c r="K18906" s="1" t="str">
        <f t="shared" si="2744"/>
        <v>Untreated Water</v>
      </c>
      <c r="L18906">
        <v>70</v>
      </c>
      <c r="M18906" t="s">
        <v>11480</v>
      </c>
      <c r="N18906">
        <v>508</v>
      </c>
      <c r="O18906">
        <v>2.5000000000000001E-2</v>
      </c>
      <c r="P18906">
        <v>110</v>
      </c>
      <c r="Q18906">
        <v>7.7</v>
      </c>
    </row>
    <row r="18907" spans="1:17" hidden="1" x14ac:dyDescent="0.3">
      <c r="A18907" t="s">
        <v>73009</v>
      </c>
      <c r="B18907" t="s">
        <v>73010</v>
      </c>
      <c r="C18907" s="1" t="str">
        <f t="shared" si="2741"/>
        <v>21:0805</v>
      </c>
      <c r="D18907" s="1" t="str">
        <f t="shared" si="2745"/>
        <v>21:0226</v>
      </c>
      <c r="E18907" t="s">
        <v>73011</v>
      </c>
      <c r="F18907" t="s">
        <v>73012</v>
      </c>
      <c r="H18907">
        <v>46.148652900000002</v>
      </c>
      <c r="I18907">
        <v>-67.108838599999999</v>
      </c>
      <c r="J18907" s="1" t="str">
        <f t="shared" si="2743"/>
        <v>Fluid (stream)</v>
      </c>
      <c r="K18907" s="1" t="str">
        <f t="shared" si="2744"/>
        <v>Untreated Water</v>
      </c>
      <c r="L18907">
        <v>70</v>
      </c>
      <c r="M18907" t="s">
        <v>12548</v>
      </c>
      <c r="N18907">
        <v>509</v>
      </c>
      <c r="O18907">
        <v>2.5000000000000001E-2</v>
      </c>
      <c r="P18907">
        <v>100</v>
      </c>
      <c r="Q18907">
        <v>6.3</v>
      </c>
    </row>
    <row r="18908" spans="1:17" hidden="1" x14ac:dyDescent="0.3">
      <c r="A18908" t="s">
        <v>73013</v>
      </c>
      <c r="B18908" t="s">
        <v>73014</v>
      </c>
      <c r="C18908" s="1" t="str">
        <f t="shared" si="2741"/>
        <v>21:0805</v>
      </c>
      <c r="D18908" s="1" t="str">
        <f t="shared" si="2745"/>
        <v>21:0226</v>
      </c>
      <c r="E18908" t="s">
        <v>73015</v>
      </c>
      <c r="F18908" t="s">
        <v>73016</v>
      </c>
      <c r="H18908">
        <v>46.208444499999999</v>
      </c>
      <c r="I18908">
        <v>-67.164851200000001</v>
      </c>
      <c r="J18908" s="1" t="str">
        <f t="shared" si="2743"/>
        <v>Fluid (stream)</v>
      </c>
      <c r="K18908" s="1" t="str">
        <f t="shared" si="2744"/>
        <v>Untreated Water</v>
      </c>
      <c r="L18908">
        <v>71</v>
      </c>
      <c r="M18908" t="s">
        <v>11392</v>
      </c>
      <c r="N18908">
        <v>510</v>
      </c>
      <c r="O18908">
        <v>2.5000000000000001E-2</v>
      </c>
      <c r="P18908">
        <v>40</v>
      </c>
      <c r="Q18908">
        <v>6.4</v>
      </c>
    </row>
    <row r="18909" spans="1:17" hidden="1" x14ac:dyDescent="0.3">
      <c r="A18909" t="s">
        <v>73017</v>
      </c>
      <c r="B18909" t="s">
        <v>73018</v>
      </c>
      <c r="C18909" s="1" t="str">
        <f t="shared" si="2741"/>
        <v>21:0805</v>
      </c>
      <c r="D18909" s="1" t="str">
        <f t="shared" si="2745"/>
        <v>21:0226</v>
      </c>
      <c r="E18909" t="s">
        <v>73019</v>
      </c>
      <c r="F18909" t="s">
        <v>73020</v>
      </c>
      <c r="H18909">
        <v>46.206848100000002</v>
      </c>
      <c r="I18909">
        <v>-67.167445099999995</v>
      </c>
      <c r="J18909" s="1" t="str">
        <f t="shared" si="2743"/>
        <v>Fluid (stream)</v>
      </c>
      <c r="K18909" s="1" t="str">
        <f t="shared" si="2744"/>
        <v>Untreated Water</v>
      </c>
      <c r="L18909">
        <v>71</v>
      </c>
      <c r="M18909" t="s">
        <v>11397</v>
      </c>
      <c r="N18909">
        <v>511</v>
      </c>
      <c r="O18909">
        <v>2.5000000000000001E-2</v>
      </c>
      <c r="P18909">
        <v>40</v>
      </c>
      <c r="Q18909">
        <v>6.6</v>
      </c>
    </row>
    <row r="18910" spans="1:17" hidden="1" x14ac:dyDescent="0.3">
      <c r="A18910" t="s">
        <v>73021</v>
      </c>
      <c r="B18910" t="s">
        <v>73022</v>
      </c>
      <c r="C18910" s="1" t="str">
        <f t="shared" si="2741"/>
        <v>21:0805</v>
      </c>
      <c r="D18910" s="1" t="str">
        <f t="shared" si="2745"/>
        <v>21:0226</v>
      </c>
      <c r="E18910" t="s">
        <v>73023</v>
      </c>
      <c r="F18910" t="s">
        <v>73024</v>
      </c>
      <c r="H18910">
        <v>46.215446</v>
      </c>
      <c r="I18910">
        <v>-67.182846900000001</v>
      </c>
      <c r="J18910" s="1" t="str">
        <f t="shared" si="2743"/>
        <v>Fluid (stream)</v>
      </c>
      <c r="K18910" s="1" t="str">
        <f t="shared" si="2744"/>
        <v>Untreated Water</v>
      </c>
      <c r="L18910">
        <v>71</v>
      </c>
      <c r="M18910" t="s">
        <v>11402</v>
      </c>
      <c r="N18910">
        <v>512</v>
      </c>
      <c r="O18910">
        <v>2.5000000000000001E-2</v>
      </c>
      <c r="P18910">
        <v>40</v>
      </c>
      <c r="Q18910">
        <v>6.6</v>
      </c>
    </row>
    <row r="18911" spans="1:17" hidden="1" x14ac:dyDescent="0.3">
      <c r="A18911" t="s">
        <v>73025</v>
      </c>
      <c r="B18911" t="s">
        <v>73026</v>
      </c>
      <c r="C18911" s="1" t="str">
        <f t="shared" ref="C18911:C18974" si="2746">HYPERLINK("http://geochem.nrcan.gc.ca/cdogs/content/bdl/bdl210805_e.htm", "21:0805")</f>
        <v>21:0805</v>
      </c>
      <c r="D18911" s="1" t="str">
        <f t="shared" si="2745"/>
        <v>21:0226</v>
      </c>
      <c r="E18911" t="s">
        <v>73027</v>
      </c>
      <c r="F18911" t="s">
        <v>73028</v>
      </c>
      <c r="H18911">
        <v>46.215647599999997</v>
      </c>
      <c r="I18911">
        <v>-67.1870409</v>
      </c>
      <c r="J18911" s="1" t="str">
        <f t="shared" si="2743"/>
        <v>Fluid (stream)</v>
      </c>
      <c r="K18911" s="1" t="str">
        <f t="shared" si="2744"/>
        <v>Untreated Water</v>
      </c>
      <c r="L18911">
        <v>71</v>
      </c>
      <c r="M18911" t="s">
        <v>11411</v>
      </c>
      <c r="N18911">
        <v>513</v>
      </c>
      <c r="O18911">
        <v>2.5000000000000001E-2</v>
      </c>
      <c r="P18911">
        <v>40</v>
      </c>
      <c r="Q18911">
        <v>6.5</v>
      </c>
    </row>
    <row r="18912" spans="1:17" hidden="1" x14ac:dyDescent="0.3">
      <c r="A18912" t="s">
        <v>73029</v>
      </c>
      <c r="B18912" t="s">
        <v>73030</v>
      </c>
      <c r="C18912" s="1" t="str">
        <f t="shared" si="2746"/>
        <v>21:0805</v>
      </c>
      <c r="D18912" s="1" t="str">
        <f t="shared" si="2745"/>
        <v>21:0226</v>
      </c>
      <c r="E18912" t="s">
        <v>73031</v>
      </c>
      <c r="F18912" t="s">
        <v>73032</v>
      </c>
      <c r="H18912">
        <v>46.212350899999997</v>
      </c>
      <c r="I18912">
        <v>-67.1891459</v>
      </c>
      <c r="J18912" s="1" t="str">
        <f t="shared" si="2743"/>
        <v>Fluid (stream)</v>
      </c>
      <c r="K18912" s="1" t="str">
        <f t="shared" si="2744"/>
        <v>Untreated Water</v>
      </c>
      <c r="L18912">
        <v>71</v>
      </c>
      <c r="M18912" t="s">
        <v>11416</v>
      </c>
      <c r="N18912">
        <v>514</v>
      </c>
      <c r="O18912">
        <v>2.5000000000000001E-2</v>
      </c>
      <c r="P18912">
        <v>30</v>
      </c>
      <c r="Q18912">
        <v>6.6</v>
      </c>
    </row>
    <row r="18913" spans="1:17" hidden="1" x14ac:dyDescent="0.3">
      <c r="A18913" t="s">
        <v>73033</v>
      </c>
      <c r="B18913" t="s">
        <v>73034</v>
      </c>
      <c r="C18913" s="1" t="str">
        <f t="shared" si="2746"/>
        <v>21:0805</v>
      </c>
      <c r="D18913" s="1" t="str">
        <f t="shared" si="2745"/>
        <v>21:0226</v>
      </c>
      <c r="E18913" t="s">
        <v>73035</v>
      </c>
      <c r="F18913" t="s">
        <v>73036</v>
      </c>
      <c r="H18913">
        <v>46.221443100000002</v>
      </c>
      <c r="I18913">
        <v>-67.209852600000005</v>
      </c>
      <c r="J18913" s="1" t="str">
        <f t="shared" si="2743"/>
        <v>Fluid (stream)</v>
      </c>
      <c r="K18913" s="1" t="str">
        <f t="shared" si="2744"/>
        <v>Untreated Water</v>
      </c>
      <c r="L18913">
        <v>71</v>
      </c>
      <c r="M18913" t="s">
        <v>11421</v>
      </c>
      <c r="N18913">
        <v>515</v>
      </c>
      <c r="O18913">
        <v>2.5000000000000001E-2</v>
      </c>
      <c r="P18913">
        <v>30</v>
      </c>
      <c r="Q18913">
        <v>6.3</v>
      </c>
    </row>
    <row r="18914" spans="1:17" hidden="1" x14ac:dyDescent="0.3">
      <c r="A18914" t="s">
        <v>73037</v>
      </c>
      <c r="B18914" t="s">
        <v>73038</v>
      </c>
      <c r="C18914" s="1" t="str">
        <f t="shared" si="2746"/>
        <v>21:0805</v>
      </c>
      <c r="D18914" s="1" t="str">
        <f t="shared" si="2745"/>
        <v>21:0226</v>
      </c>
      <c r="E18914" t="s">
        <v>73039</v>
      </c>
      <c r="F18914" t="s">
        <v>73040</v>
      </c>
      <c r="H18914">
        <v>46.141246600000002</v>
      </c>
      <c r="I18914">
        <v>-67.0953418</v>
      </c>
      <c r="J18914" s="1" t="str">
        <f t="shared" si="2743"/>
        <v>Fluid (stream)</v>
      </c>
      <c r="K18914" s="1" t="str">
        <f t="shared" si="2744"/>
        <v>Untreated Water</v>
      </c>
      <c r="L18914">
        <v>71</v>
      </c>
      <c r="M18914" t="s">
        <v>11426</v>
      </c>
      <c r="N18914">
        <v>516</v>
      </c>
      <c r="O18914">
        <v>2.5000000000000001E-2</v>
      </c>
      <c r="P18914">
        <v>60</v>
      </c>
      <c r="Q18914">
        <v>6.3</v>
      </c>
    </row>
    <row r="18915" spans="1:17" hidden="1" x14ac:dyDescent="0.3">
      <c r="A18915" t="s">
        <v>73041</v>
      </c>
      <c r="B18915" t="s">
        <v>73042</v>
      </c>
      <c r="C18915" s="1" t="str">
        <f t="shared" si="2746"/>
        <v>21:0805</v>
      </c>
      <c r="D18915" s="1" t="str">
        <f t="shared" si="2745"/>
        <v>21:0226</v>
      </c>
      <c r="E18915" t="s">
        <v>73043</v>
      </c>
      <c r="F18915" t="s">
        <v>73044</v>
      </c>
      <c r="H18915">
        <v>46.147652700000002</v>
      </c>
      <c r="I18915">
        <v>-67.088749800000002</v>
      </c>
      <c r="J18915" s="1" t="str">
        <f t="shared" si="2743"/>
        <v>Fluid (stream)</v>
      </c>
      <c r="K18915" s="1" t="str">
        <f t="shared" si="2744"/>
        <v>Untreated Water</v>
      </c>
      <c r="L18915">
        <v>71</v>
      </c>
      <c r="M18915" t="s">
        <v>11431</v>
      </c>
      <c r="N18915">
        <v>517</v>
      </c>
      <c r="O18915">
        <v>0.1</v>
      </c>
      <c r="P18915">
        <v>60</v>
      </c>
      <c r="Q18915">
        <v>6.6</v>
      </c>
    </row>
    <row r="18916" spans="1:17" hidden="1" x14ac:dyDescent="0.3">
      <c r="A18916" t="s">
        <v>73045</v>
      </c>
      <c r="B18916" t="s">
        <v>73046</v>
      </c>
      <c r="C18916" s="1" t="str">
        <f t="shared" si="2746"/>
        <v>21:0805</v>
      </c>
      <c r="D18916" s="1" t="str">
        <f t="shared" si="2745"/>
        <v>21:0226</v>
      </c>
      <c r="E18916" t="s">
        <v>73043</v>
      </c>
      <c r="F18916" t="s">
        <v>73047</v>
      </c>
      <c r="H18916">
        <v>46.147652700000002</v>
      </c>
      <c r="I18916">
        <v>-67.088749800000002</v>
      </c>
      <c r="J18916" s="1" t="str">
        <f t="shared" si="2743"/>
        <v>Fluid (stream)</v>
      </c>
      <c r="K18916" s="1" t="str">
        <f t="shared" si="2744"/>
        <v>Untreated Water</v>
      </c>
      <c r="L18916">
        <v>71</v>
      </c>
      <c r="M18916" t="s">
        <v>11435</v>
      </c>
      <c r="N18916">
        <v>518</v>
      </c>
      <c r="O18916">
        <v>0.06</v>
      </c>
      <c r="P18916">
        <v>50</v>
      </c>
      <c r="Q18916">
        <v>6.6</v>
      </c>
    </row>
    <row r="18917" spans="1:17" hidden="1" x14ac:dyDescent="0.3">
      <c r="A18917" t="s">
        <v>73048</v>
      </c>
      <c r="B18917" t="s">
        <v>73049</v>
      </c>
      <c r="C18917" s="1" t="str">
        <f t="shared" si="2746"/>
        <v>21:0805</v>
      </c>
      <c r="D18917" s="1" t="str">
        <f t="shared" si="2745"/>
        <v>21:0226</v>
      </c>
      <c r="E18917" t="s">
        <v>73050</v>
      </c>
      <c r="F18917" t="s">
        <v>73051</v>
      </c>
      <c r="H18917">
        <v>46.145349500000002</v>
      </c>
      <c r="I18917">
        <v>-67.056237699999997</v>
      </c>
      <c r="J18917" s="1" t="str">
        <f t="shared" si="2743"/>
        <v>Fluid (stream)</v>
      </c>
      <c r="K18917" s="1" t="str">
        <f t="shared" si="2744"/>
        <v>Untreated Water</v>
      </c>
      <c r="L18917">
        <v>71</v>
      </c>
      <c r="M18917" t="s">
        <v>11440</v>
      </c>
      <c r="N18917">
        <v>519</v>
      </c>
      <c r="O18917">
        <v>0.14000000000000001</v>
      </c>
      <c r="P18917">
        <v>100</v>
      </c>
      <c r="Q18917">
        <v>6.3</v>
      </c>
    </row>
    <row r="18918" spans="1:17" hidden="1" x14ac:dyDescent="0.3">
      <c r="A18918" t="s">
        <v>73052</v>
      </c>
      <c r="B18918" t="s">
        <v>73053</v>
      </c>
      <c r="C18918" s="1" t="str">
        <f t="shared" si="2746"/>
        <v>21:0805</v>
      </c>
      <c r="D18918" s="1" t="str">
        <f t="shared" si="2745"/>
        <v>21:0226</v>
      </c>
      <c r="E18918" t="s">
        <v>73054</v>
      </c>
      <c r="F18918" t="s">
        <v>73055</v>
      </c>
      <c r="H18918">
        <v>46.143547099999999</v>
      </c>
      <c r="I18918">
        <v>-67.058748399999999</v>
      </c>
      <c r="J18918" s="1" t="str">
        <f t="shared" si="2743"/>
        <v>Fluid (stream)</v>
      </c>
      <c r="K18918" s="1" t="str">
        <f t="shared" si="2744"/>
        <v>Untreated Water</v>
      </c>
      <c r="L18918">
        <v>71</v>
      </c>
      <c r="M18918" t="s">
        <v>11445</v>
      </c>
      <c r="N18918">
        <v>520</v>
      </c>
      <c r="O18918">
        <v>2.5000000000000001E-2</v>
      </c>
      <c r="P18918">
        <v>120</v>
      </c>
      <c r="Q18918">
        <v>6.4</v>
      </c>
    </row>
    <row r="18919" spans="1:17" hidden="1" x14ac:dyDescent="0.3">
      <c r="A18919" t="s">
        <v>73056</v>
      </c>
      <c r="B18919" t="s">
        <v>73057</v>
      </c>
      <c r="C18919" s="1" t="str">
        <f t="shared" si="2746"/>
        <v>21:0805</v>
      </c>
      <c r="D18919" s="1" t="str">
        <f t="shared" si="2745"/>
        <v>21:0226</v>
      </c>
      <c r="E18919" t="s">
        <v>73058</v>
      </c>
      <c r="F18919" t="s">
        <v>73059</v>
      </c>
      <c r="H18919">
        <v>46.143552200000002</v>
      </c>
      <c r="I18919">
        <v>-67.069145599999999</v>
      </c>
      <c r="J18919" s="1" t="str">
        <f t="shared" si="2743"/>
        <v>Fluid (stream)</v>
      </c>
      <c r="K18919" s="1" t="str">
        <f t="shared" si="2744"/>
        <v>Untreated Water</v>
      </c>
      <c r="L18919">
        <v>71</v>
      </c>
      <c r="M18919" t="s">
        <v>11450</v>
      </c>
      <c r="N18919">
        <v>521</v>
      </c>
      <c r="O18919">
        <v>0.3</v>
      </c>
      <c r="P18919">
        <v>90</v>
      </c>
      <c r="Q18919">
        <v>6.4</v>
      </c>
    </row>
    <row r="18920" spans="1:17" hidden="1" x14ac:dyDescent="0.3">
      <c r="A18920" t="s">
        <v>73060</v>
      </c>
      <c r="B18920" t="s">
        <v>73061</v>
      </c>
      <c r="C18920" s="1" t="str">
        <f t="shared" si="2746"/>
        <v>21:0805</v>
      </c>
      <c r="D18920" s="1" t="str">
        <f t="shared" si="2745"/>
        <v>21:0226</v>
      </c>
      <c r="E18920" t="s">
        <v>73062</v>
      </c>
      <c r="F18920" t="s">
        <v>73063</v>
      </c>
      <c r="H18920">
        <v>46.150052000000002</v>
      </c>
      <c r="I18920">
        <v>-67.069242099999997</v>
      </c>
      <c r="J18920" s="1" t="str">
        <f t="shared" si="2743"/>
        <v>Fluid (stream)</v>
      </c>
      <c r="K18920" s="1" t="str">
        <f t="shared" si="2744"/>
        <v>Untreated Water</v>
      </c>
      <c r="L18920">
        <v>71</v>
      </c>
      <c r="M18920" t="s">
        <v>11460</v>
      </c>
      <c r="N18920">
        <v>522</v>
      </c>
      <c r="O18920">
        <v>0.06</v>
      </c>
      <c r="P18920">
        <v>60</v>
      </c>
      <c r="Q18920">
        <v>6.2</v>
      </c>
    </row>
    <row r="18921" spans="1:17" hidden="1" x14ac:dyDescent="0.3">
      <c r="A18921" t="s">
        <v>73064</v>
      </c>
      <c r="B18921" t="s">
        <v>73065</v>
      </c>
      <c r="C18921" s="1" t="str">
        <f t="shared" si="2746"/>
        <v>21:0805</v>
      </c>
      <c r="D18921" s="1" t="str">
        <f t="shared" si="2745"/>
        <v>21:0226</v>
      </c>
      <c r="E18921" t="s">
        <v>73066</v>
      </c>
      <c r="F18921" t="s">
        <v>73067</v>
      </c>
      <c r="H18921">
        <v>46.206344700000002</v>
      </c>
      <c r="I18921">
        <v>-67.128041300000007</v>
      </c>
      <c r="J18921" s="1" t="str">
        <f t="shared" si="2743"/>
        <v>Fluid (stream)</v>
      </c>
      <c r="K18921" s="1" t="str">
        <f t="shared" si="2744"/>
        <v>Untreated Water</v>
      </c>
      <c r="L18921">
        <v>71</v>
      </c>
      <c r="M18921" t="s">
        <v>11465</v>
      </c>
      <c r="N18921">
        <v>523</v>
      </c>
      <c r="O18921">
        <v>0.46</v>
      </c>
      <c r="P18921">
        <v>130</v>
      </c>
      <c r="Q18921">
        <v>6.6</v>
      </c>
    </row>
    <row r="18922" spans="1:17" hidden="1" x14ac:dyDescent="0.3">
      <c r="A18922" t="s">
        <v>73068</v>
      </c>
      <c r="B18922" t="s">
        <v>73069</v>
      </c>
      <c r="C18922" s="1" t="str">
        <f t="shared" si="2746"/>
        <v>21:0805</v>
      </c>
      <c r="D18922" s="1" t="str">
        <f t="shared" si="2745"/>
        <v>21:0226</v>
      </c>
      <c r="E18922" t="s">
        <v>73070</v>
      </c>
      <c r="F18922" t="s">
        <v>73071</v>
      </c>
      <c r="H18922">
        <v>46.194544800000003</v>
      </c>
      <c r="I18922">
        <v>-67.127444100000005</v>
      </c>
      <c r="J18922" s="1" t="str">
        <f t="shared" si="2743"/>
        <v>Fluid (stream)</v>
      </c>
      <c r="K18922" s="1" t="str">
        <f t="shared" si="2744"/>
        <v>Untreated Water</v>
      </c>
      <c r="L18922">
        <v>71</v>
      </c>
      <c r="M18922" t="s">
        <v>11470</v>
      </c>
      <c r="N18922">
        <v>524</v>
      </c>
      <c r="O18922">
        <v>2.5000000000000001E-2</v>
      </c>
      <c r="P18922">
        <v>50</v>
      </c>
      <c r="Q18922">
        <v>6.9</v>
      </c>
    </row>
    <row r="18923" spans="1:17" hidden="1" x14ac:dyDescent="0.3">
      <c r="A18923" t="s">
        <v>73072</v>
      </c>
      <c r="B18923" t="s">
        <v>73073</v>
      </c>
      <c r="C18923" s="1" t="str">
        <f t="shared" si="2746"/>
        <v>21:0805</v>
      </c>
      <c r="D18923" s="1" t="str">
        <f t="shared" ref="D18923:D18954" si="2747">HYPERLINK("http://geochem.nrcan.gc.ca/cdogs/content/svy/svy210226_e.htm", "21:0226")</f>
        <v>21:0226</v>
      </c>
      <c r="E18923" t="s">
        <v>73074</v>
      </c>
      <c r="F18923" t="s">
        <v>73075</v>
      </c>
      <c r="H18923">
        <v>46.200847199999998</v>
      </c>
      <c r="I18923">
        <v>-67.1347478</v>
      </c>
      <c r="J18923" s="1" t="str">
        <f t="shared" si="2743"/>
        <v>Fluid (stream)</v>
      </c>
      <c r="K18923" s="1" t="str">
        <f t="shared" si="2744"/>
        <v>Untreated Water</v>
      </c>
      <c r="L18923">
        <v>71</v>
      </c>
      <c r="M18923" t="s">
        <v>11475</v>
      </c>
      <c r="N18923">
        <v>525</v>
      </c>
      <c r="O18923">
        <v>2.5000000000000001E-2</v>
      </c>
      <c r="P18923">
        <v>40</v>
      </c>
      <c r="Q18923">
        <v>7</v>
      </c>
    </row>
    <row r="18924" spans="1:17" hidden="1" x14ac:dyDescent="0.3">
      <c r="A18924" t="s">
        <v>73076</v>
      </c>
      <c r="B18924" t="s">
        <v>73077</v>
      </c>
      <c r="C18924" s="1" t="str">
        <f t="shared" si="2746"/>
        <v>21:0805</v>
      </c>
      <c r="D18924" s="1" t="str">
        <f t="shared" si="2747"/>
        <v>21:0226</v>
      </c>
      <c r="E18924" t="s">
        <v>73078</v>
      </c>
      <c r="F18924" t="s">
        <v>73079</v>
      </c>
      <c r="H18924">
        <v>46.201407000000003</v>
      </c>
      <c r="I18924">
        <v>-67.138721099999998</v>
      </c>
      <c r="J18924" s="1" t="str">
        <f t="shared" si="2743"/>
        <v>Fluid (stream)</v>
      </c>
      <c r="K18924" s="1" t="str">
        <f t="shared" si="2744"/>
        <v>Untreated Water</v>
      </c>
      <c r="L18924">
        <v>71</v>
      </c>
      <c r="M18924" t="s">
        <v>11480</v>
      </c>
      <c r="N18924">
        <v>526</v>
      </c>
      <c r="O18924">
        <v>2.5000000000000001E-2</v>
      </c>
      <c r="P18924">
        <v>40</v>
      </c>
      <c r="Q18924">
        <v>6.6</v>
      </c>
    </row>
    <row r="18925" spans="1:17" hidden="1" x14ac:dyDescent="0.3">
      <c r="A18925" t="s">
        <v>73080</v>
      </c>
      <c r="B18925" t="s">
        <v>73081</v>
      </c>
      <c r="C18925" s="1" t="str">
        <f t="shared" si="2746"/>
        <v>21:0805</v>
      </c>
      <c r="D18925" s="1" t="str">
        <f t="shared" si="2747"/>
        <v>21:0226</v>
      </c>
      <c r="E18925" t="s">
        <v>73082</v>
      </c>
      <c r="F18925" t="s">
        <v>73083</v>
      </c>
      <c r="H18925">
        <v>46.210747400000002</v>
      </c>
      <c r="I18925">
        <v>-67.1347497</v>
      </c>
      <c r="J18925" s="1" t="str">
        <f t="shared" si="2743"/>
        <v>Fluid (stream)</v>
      </c>
      <c r="K18925" s="1" t="str">
        <f t="shared" si="2744"/>
        <v>Untreated Water</v>
      </c>
      <c r="L18925">
        <v>71</v>
      </c>
      <c r="M18925" t="s">
        <v>12548</v>
      </c>
      <c r="N18925">
        <v>527</v>
      </c>
      <c r="O18925">
        <v>2.5000000000000001E-2</v>
      </c>
      <c r="P18925">
        <v>40</v>
      </c>
      <c r="Q18925">
        <v>6.4</v>
      </c>
    </row>
    <row r="18926" spans="1:17" hidden="1" x14ac:dyDescent="0.3">
      <c r="A18926" t="s">
        <v>73084</v>
      </c>
      <c r="B18926" t="s">
        <v>73085</v>
      </c>
      <c r="C18926" s="1" t="str">
        <f t="shared" si="2746"/>
        <v>21:0805</v>
      </c>
      <c r="D18926" s="1" t="str">
        <f t="shared" si="2747"/>
        <v>21:0226</v>
      </c>
      <c r="E18926" t="s">
        <v>73086</v>
      </c>
      <c r="F18926" t="s">
        <v>73087</v>
      </c>
      <c r="H18926">
        <v>46.091254200000002</v>
      </c>
      <c r="I18926">
        <v>-66.819446200000002</v>
      </c>
      <c r="J18926" s="1" t="str">
        <f t="shared" si="2743"/>
        <v>Fluid (stream)</v>
      </c>
      <c r="K18926" s="1" t="str">
        <f t="shared" si="2744"/>
        <v>Untreated Water</v>
      </c>
      <c r="L18926">
        <v>72</v>
      </c>
      <c r="M18926" t="s">
        <v>11431</v>
      </c>
      <c r="N18926">
        <v>528</v>
      </c>
      <c r="O18926">
        <v>2.5000000000000001E-2</v>
      </c>
      <c r="P18926">
        <v>40</v>
      </c>
      <c r="Q18926">
        <v>6.9</v>
      </c>
    </row>
    <row r="18927" spans="1:17" hidden="1" x14ac:dyDescent="0.3">
      <c r="A18927" t="s">
        <v>73088</v>
      </c>
      <c r="B18927" t="s">
        <v>73089</v>
      </c>
      <c r="C18927" s="1" t="str">
        <f t="shared" si="2746"/>
        <v>21:0805</v>
      </c>
      <c r="D18927" s="1" t="str">
        <f t="shared" si="2747"/>
        <v>21:0226</v>
      </c>
      <c r="E18927" t="s">
        <v>73086</v>
      </c>
      <c r="F18927" t="s">
        <v>73090</v>
      </c>
      <c r="H18927">
        <v>46.091254200000002</v>
      </c>
      <c r="I18927">
        <v>-66.819446200000002</v>
      </c>
      <c r="J18927" s="1" t="str">
        <f t="shared" si="2743"/>
        <v>Fluid (stream)</v>
      </c>
      <c r="K18927" s="1" t="str">
        <f t="shared" si="2744"/>
        <v>Untreated Water</v>
      </c>
      <c r="L18927">
        <v>72</v>
      </c>
      <c r="M18927" t="s">
        <v>11435</v>
      </c>
      <c r="N18927">
        <v>529</v>
      </c>
      <c r="O18927">
        <v>2.5000000000000001E-2</v>
      </c>
      <c r="P18927">
        <v>30</v>
      </c>
      <c r="Q18927">
        <v>6.8</v>
      </c>
    </row>
    <row r="18928" spans="1:17" hidden="1" x14ac:dyDescent="0.3">
      <c r="A18928" t="s">
        <v>73091</v>
      </c>
      <c r="B18928" t="s">
        <v>73092</v>
      </c>
      <c r="C18928" s="1" t="str">
        <f t="shared" si="2746"/>
        <v>21:0805</v>
      </c>
      <c r="D18928" s="1" t="str">
        <f t="shared" si="2747"/>
        <v>21:0226</v>
      </c>
      <c r="E18928" t="s">
        <v>73093</v>
      </c>
      <c r="F18928" t="s">
        <v>73094</v>
      </c>
      <c r="H18928">
        <v>46.074251500000003</v>
      </c>
      <c r="I18928">
        <v>-66.857942300000005</v>
      </c>
      <c r="J18928" s="1" t="str">
        <f t="shared" si="2743"/>
        <v>Fluid (stream)</v>
      </c>
      <c r="K18928" s="1" t="str">
        <f t="shared" si="2744"/>
        <v>Untreated Water</v>
      </c>
      <c r="L18928">
        <v>72</v>
      </c>
      <c r="M18928" t="s">
        <v>11392</v>
      </c>
      <c r="N18928">
        <v>530</v>
      </c>
      <c r="O18928">
        <v>2.5000000000000001E-2</v>
      </c>
      <c r="P18928">
        <v>30</v>
      </c>
      <c r="Q18928">
        <v>7</v>
      </c>
    </row>
    <row r="18929" spans="1:17" hidden="1" x14ac:dyDescent="0.3">
      <c r="A18929" t="s">
        <v>73095</v>
      </c>
      <c r="B18929" t="s">
        <v>73096</v>
      </c>
      <c r="C18929" s="1" t="str">
        <f t="shared" si="2746"/>
        <v>21:0805</v>
      </c>
      <c r="D18929" s="1" t="str">
        <f t="shared" si="2747"/>
        <v>21:0226</v>
      </c>
      <c r="E18929" t="s">
        <v>73097</v>
      </c>
      <c r="F18929" t="s">
        <v>73098</v>
      </c>
      <c r="H18929">
        <v>46.083854100000003</v>
      </c>
      <c r="I18929">
        <v>-66.824536600000002</v>
      </c>
      <c r="J18929" s="1" t="str">
        <f t="shared" si="2743"/>
        <v>Fluid (stream)</v>
      </c>
      <c r="K18929" s="1" t="str">
        <f t="shared" si="2744"/>
        <v>Untreated Water</v>
      </c>
      <c r="L18929">
        <v>72</v>
      </c>
      <c r="M18929" t="s">
        <v>11397</v>
      </c>
      <c r="N18929">
        <v>531</v>
      </c>
      <c r="O18929">
        <v>2.5000000000000001E-2</v>
      </c>
      <c r="P18929">
        <v>30</v>
      </c>
      <c r="Q18929">
        <v>6.7</v>
      </c>
    </row>
    <row r="18930" spans="1:17" hidden="1" x14ac:dyDescent="0.3">
      <c r="A18930" t="s">
        <v>73099</v>
      </c>
      <c r="B18930" t="s">
        <v>73100</v>
      </c>
      <c r="C18930" s="1" t="str">
        <f t="shared" si="2746"/>
        <v>21:0805</v>
      </c>
      <c r="D18930" s="1" t="str">
        <f t="shared" si="2747"/>
        <v>21:0226</v>
      </c>
      <c r="E18930" t="s">
        <v>73101</v>
      </c>
      <c r="F18930" t="s">
        <v>73102</v>
      </c>
      <c r="H18930">
        <v>46.059357400000003</v>
      </c>
      <c r="I18930">
        <v>-66.847943299999997</v>
      </c>
      <c r="J18930" s="1" t="str">
        <f t="shared" si="2743"/>
        <v>Fluid (stream)</v>
      </c>
      <c r="K18930" s="1" t="str">
        <f t="shared" si="2744"/>
        <v>Untreated Water</v>
      </c>
      <c r="L18930">
        <v>72</v>
      </c>
      <c r="M18930" t="s">
        <v>11402</v>
      </c>
      <c r="N18930">
        <v>532</v>
      </c>
      <c r="O18930">
        <v>0.1</v>
      </c>
      <c r="P18930">
        <v>30</v>
      </c>
      <c r="Q18930">
        <v>7.2</v>
      </c>
    </row>
    <row r="18931" spans="1:17" hidden="1" x14ac:dyDescent="0.3">
      <c r="A18931" t="s">
        <v>73103</v>
      </c>
      <c r="B18931" t="s">
        <v>73104</v>
      </c>
      <c r="C18931" s="1" t="str">
        <f t="shared" si="2746"/>
        <v>21:0805</v>
      </c>
      <c r="D18931" s="1" t="str">
        <f t="shared" si="2747"/>
        <v>21:0226</v>
      </c>
      <c r="E18931" t="s">
        <v>73105</v>
      </c>
      <c r="F18931" t="s">
        <v>73106</v>
      </c>
      <c r="H18931">
        <v>46.048157500000002</v>
      </c>
      <c r="I18931">
        <v>-66.8674441</v>
      </c>
      <c r="J18931" s="1" t="str">
        <f t="shared" si="2743"/>
        <v>Fluid (stream)</v>
      </c>
      <c r="K18931" s="1" t="str">
        <f t="shared" si="2744"/>
        <v>Untreated Water</v>
      </c>
      <c r="L18931">
        <v>72</v>
      </c>
      <c r="M18931" t="s">
        <v>11411</v>
      </c>
      <c r="N18931">
        <v>533</v>
      </c>
      <c r="O18931">
        <v>7.0000000000000007E-2</v>
      </c>
      <c r="P18931">
        <v>30</v>
      </c>
      <c r="Q18931">
        <v>7.3</v>
      </c>
    </row>
    <row r="18932" spans="1:17" hidden="1" x14ac:dyDescent="0.3">
      <c r="A18932" t="s">
        <v>73107</v>
      </c>
      <c r="B18932" t="s">
        <v>73108</v>
      </c>
      <c r="C18932" s="1" t="str">
        <f t="shared" si="2746"/>
        <v>21:0805</v>
      </c>
      <c r="D18932" s="1" t="str">
        <f t="shared" si="2747"/>
        <v>21:0226</v>
      </c>
      <c r="E18932" t="s">
        <v>73109</v>
      </c>
      <c r="F18932" t="s">
        <v>73110</v>
      </c>
      <c r="H18932">
        <v>46.032252900000003</v>
      </c>
      <c r="I18932">
        <v>-66.848647499999998</v>
      </c>
      <c r="J18932" s="1" t="str">
        <f t="shared" si="2743"/>
        <v>Fluid (stream)</v>
      </c>
      <c r="K18932" s="1" t="str">
        <f t="shared" si="2744"/>
        <v>Untreated Water</v>
      </c>
      <c r="L18932">
        <v>72</v>
      </c>
      <c r="M18932" t="s">
        <v>11416</v>
      </c>
      <c r="N18932">
        <v>534</v>
      </c>
      <c r="O18932">
        <v>2.5000000000000001E-2</v>
      </c>
      <c r="P18932">
        <v>30</v>
      </c>
      <c r="Q18932">
        <v>5.9</v>
      </c>
    </row>
    <row r="18933" spans="1:17" hidden="1" x14ac:dyDescent="0.3">
      <c r="A18933" t="s">
        <v>73111</v>
      </c>
      <c r="B18933" t="s">
        <v>73112</v>
      </c>
      <c r="C18933" s="1" t="str">
        <f t="shared" si="2746"/>
        <v>21:0805</v>
      </c>
      <c r="D18933" s="1" t="str">
        <f t="shared" si="2747"/>
        <v>21:0226</v>
      </c>
      <c r="E18933" t="s">
        <v>73113</v>
      </c>
      <c r="F18933" t="s">
        <v>73114</v>
      </c>
      <c r="H18933">
        <v>46.007756800000003</v>
      </c>
      <c r="I18933">
        <v>-66.849740100000005</v>
      </c>
      <c r="J18933" s="1" t="str">
        <f t="shared" si="2743"/>
        <v>Fluid (stream)</v>
      </c>
      <c r="K18933" s="1" t="str">
        <f t="shared" si="2744"/>
        <v>Untreated Water</v>
      </c>
      <c r="L18933">
        <v>72</v>
      </c>
      <c r="M18933" t="s">
        <v>11421</v>
      </c>
      <c r="N18933">
        <v>535</v>
      </c>
      <c r="O18933">
        <v>2.5000000000000001E-2</v>
      </c>
      <c r="P18933">
        <v>20</v>
      </c>
      <c r="Q18933">
        <v>6.9</v>
      </c>
    </row>
    <row r="18934" spans="1:17" hidden="1" x14ac:dyDescent="0.3">
      <c r="A18934" t="s">
        <v>73115</v>
      </c>
      <c r="B18934" t="s">
        <v>73116</v>
      </c>
      <c r="C18934" s="1" t="str">
        <f t="shared" si="2746"/>
        <v>21:0805</v>
      </c>
      <c r="D18934" s="1" t="str">
        <f t="shared" si="2747"/>
        <v>21:0226</v>
      </c>
      <c r="E18934" t="s">
        <v>73117</v>
      </c>
      <c r="F18934" t="s">
        <v>73118</v>
      </c>
      <c r="H18934">
        <v>46.001155099999998</v>
      </c>
      <c r="I18934">
        <v>-66.846638200000001</v>
      </c>
      <c r="J18934" s="1" t="str">
        <f t="shared" si="2743"/>
        <v>Fluid (stream)</v>
      </c>
      <c r="K18934" s="1" t="str">
        <f t="shared" si="2744"/>
        <v>Untreated Water</v>
      </c>
      <c r="L18934">
        <v>72</v>
      </c>
      <c r="M18934" t="s">
        <v>11426</v>
      </c>
      <c r="N18934">
        <v>536</v>
      </c>
      <c r="O18934">
        <v>0.4</v>
      </c>
      <c r="P18934">
        <v>30</v>
      </c>
      <c r="Q18934">
        <v>7.3</v>
      </c>
    </row>
    <row r="18935" spans="1:17" hidden="1" x14ac:dyDescent="0.3">
      <c r="A18935" t="s">
        <v>73119</v>
      </c>
      <c r="B18935" t="s">
        <v>73120</v>
      </c>
      <c r="C18935" s="1" t="str">
        <f t="shared" si="2746"/>
        <v>21:0805</v>
      </c>
      <c r="D18935" s="1" t="str">
        <f t="shared" si="2747"/>
        <v>21:0226</v>
      </c>
      <c r="E18935" t="s">
        <v>73121</v>
      </c>
      <c r="F18935" t="s">
        <v>73122</v>
      </c>
      <c r="H18935">
        <v>46.0048593</v>
      </c>
      <c r="I18935">
        <v>-66.876742800000002</v>
      </c>
      <c r="J18935" s="1" t="str">
        <f t="shared" si="2743"/>
        <v>Fluid (stream)</v>
      </c>
      <c r="K18935" s="1" t="str">
        <f t="shared" si="2744"/>
        <v>Untreated Water</v>
      </c>
      <c r="L18935">
        <v>72</v>
      </c>
      <c r="M18935" t="s">
        <v>11440</v>
      </c>
      <c r="N18935">
        <v>537</v>
      </c>
      <c r="O18935">
        <v>2.5000000000000001E-2</v>
      </c>
      <c r="P18935">
        <v>20</v>
      </c>
      <c r="Q18935">
        <v>7.1</v>
      </c>
    </row>
    <row r="18936" spans="1:17" hidden="1" x14ac:dyDescent="0.3">
      <c r="A18936" t="s">
        <v>73123</v>
      </c>
      <c r="B18936" t="s">
        <v>73124</v>
      </c>
      <c r="C18936" s="1" t="str">
        <f t="shared" si="2746"/>
        <v>21:0805</v>
      </c>
      <c r="D18936" s="1" t="str">
        <f t="shared" si="2747"/>
        <v>21:0226</v>
      </c>
      <c r="E18936" t="s">
        <v>73125</v>
      </c>
      <c r="F18936" t="s">
        <v>73126</v>
      </c>
      <c r="H18936">
        <v>46.013458700000001</v>
      </c>
      <c r="I18936">
        <v>-66.868740399999993</v>
      </c>
      <c r="J18936" s="1" t="str">
        <f t="shared" si="2743"/>
        <v>Fluid (stream)</v>
      </c>
      <c r="K18936" s="1" t="str">
        <f t="shared" si="2744"/>
        <v>Untreated Water</v>
      </c>
      <c r="L18936">
        <v>72</v>
      </c>
      <c r="M18936" t="s">
        <v>11445</v>
      </c>
      <c r="N18936">
        <v>538</v>
      </c>
      <c r="O18936">
        <v>0.1</v>
      </c>
      <c r="P18936">
        <v>20</v>
      </c>
      <c r="Q18936">
        <v>7</v>
      </c>
    </row>
    <row r="18937" spans="1:17" hidden="1" x14ac:dyDescent="0.3">
      <c r="A18937" t="s">
        <v>73127</v>
      </c>
      <c r="B18937" t="s">
        <v>73128</v>
      </c>
      <c r="C18937" s="1" t="str">
        <f t="shared" si="2746"/>
        <v>21:0805</v>
      </c>
      <c r="D18937" s="1" t="str">
        <f t="shared" si="2747"/>
        <v>21:0226</v>
      </c>
      <c r="E18937" t="s">
        <v>73129</v>
      </c>
      <c r="F18937" t="s">
        <v>73130</v>
      </c>
      <c r="H18937">
        <v>46.016657700000003</v>
      </c>
      <c r="I18937">
        <v>-66.866537600000001</v>
      </c>
      <c r="J18937" s="1" t="str">
        <f t="shared" ref="J18937:J19000" si="2748">HYPERLINK("http://geochem.nrcan.gc.ca/cdogs/content/kwd/kwd020018_e.htm", "Fluid (stream)")</f>
        <v>Fluid (stream)</v>
      </c>
      <c r="K18937" s="1" t="str">
        <f t="shared" ref="K18937:K19000" si="2749">HYPERLINK("http://geochem.nrcan.gc.ca/cdogs/content/kwd/kwd080007_e.htm", "Untreated Water")</f>
        <v>Untreated Water</v>
      </c>
      <c r="L18937">
        <v>72</v>
      </c>
      <c r="M18937" t="s">
        <v>11450</v>
      </c>
      <c r="N18937">
        <v>539</v>
      </c>
      <c r="O18937">
        <v>0.1</v>
      </c>
      <c r="P18937">
        <v>30</v>
      </c>
      <c r="Q18937">
        <v>7.4</v>
      </c>
    </row>
    <row r="18938" spans="1:17" hidden="1" x14ac:dyDescent="0.3">
      <c r="A18938" t="s">
        <v>73131</v>
      </c>
      <c r="B18938" t="s">
        <v>73132</v>
      </c>
      <c r="C18938" s="1" t="str">
        <f t="shared" si="2746"/>
        <v>21:0805</v>
      </c>
      <c r="D18938" s="1" t="str">
        <f t="shared" si="2747"/>
        <v>21:0226</v>
      </c>
      <c r="E18938" t="s">
        <v>73133</v>
      </c>
      <c r="F18938" t="s">
        <v>73134</v>
      </c>
      <c r="H18938">
        <v>46.019655100000001</v>
      </c>
      <c r="I18938">
        <v>-66.882041400000006</v>
      </c>
      <c r="J18938" s="1" t="str">
        <f t="shared" si="2748"/>
        <v>Fluid (stream)</v>
      </c>
      <c r="K18938" s="1" t="str">
        <f t="shared" si="2749"/>
        <v>Untreated Water</v>
      </c>
      <c r="L18938">
        <v>72</v>
      </c>
      <c r="M18938" t="s">
        <v>11460</v>
      </c>
      <c r="N18938">
        <v>540</v>
      </c>
    </row>
    <row r="18939" spans="1:17" hidden="1" x14ac:dyDescent="0.3">
      <c r="A18939" t="s">
        <v>73135</v>
      </c>
      <c r="B18939" t="s">
        <v>73136</v>
      </c>
      <c r="C18939" s="1" t="str">
        <f t="shared" si="2746"/>
        <v>21:0805</v>
      </c>
      <c r="D18939" s="1" t="str">
        <f t="shared" si="2747"/>
        <v>21:0226</v>
      </c>
      <c r="E18939" t="s">
        <v>73137</v>
      </c>
      <c r="F18939" t="s">
        <v>73138</v>
      </c>
      <c r="H18939">
        <v>46.021756799999999</v>
      </c>
      <c r="I18939">
        <v>-66.880837</v>
      </c>
      <c r="J18939" s="1" t="str">
        <f t="shared" si="2748"/>
        <v>Fluid (stream)</v>
      </c>
      <c r="K18939" s="1" t="str">
        <f t="shared" si="2749"/>
        <v>Untreated Water</v>
      </c>
      <c r="L18939">
        <v>72</v>
      </c>
      <c r="M18939" t="s">
        <v>11465</v>
      </c>
      <c r="N18939">
        <v>541</v>
      </c>
      <c r="O18939">
        <v>0.5</v>
      </c>
      <c r="P18939">
        <v>20</v>
      </c>
      <c r="Q18939">
        <v>7.5</v>
      </c>
    </row>
    <row r="18940" spans="1:17" hidden="1" x14ac:dyDescent="0.3">
      <c r="A18940" t="s">
        <v>73139</v>
      </c>
      <c r="B18940" t="s">
        <v>73140</v>
      </c>
      <c r="C18940" s="1" t="str">
        <f t="shared" si="2746"/>
        <v>21:0805</v>
      </c>
      <c r="D18940" s="1" t="str">
        <f t="shared" si="2747"/>
        <v>21:0226</v>
      </c>
      <c r="E18940" t="s">
        <v>73141</v>
      </c>
      <c r="F18940" t="s">
        <v>73142</v>
      </c>
      <c r="H18940">
        <v>46.0145573</v>
      </c>
      <c r="I18940">
        <v>-66.885736899999998</v>
      </c>
      <c r="J18940" s="1" t="str">
        <f t="shared" si="2748"/>
        <v>Fluid (stream)</v>
      </c>
      <c r="K18940" s="1" t="str">
        <f t="shared" si="2749"/>
        <v>Untreated Water</v>
      </c>
      <c r="L18940">
        <v>72</v>
      </c>
      <c r="M18940" t="s">
        <v>11470</v>
      </c>
      <c r="N18940">
        <v>542</v>
      </c>
      <c r="O18940">
        <v>0.25</v>
      </c>
      <c r="P18940">
        <v>20</v>
      </c>
      <c r="Q18940">
        <v>7.2</v>
      </c>
    </row>
    <row r="18941" spans="1:17" hidden="1" x14ac:dyDescent="0.3">
      <c r="A18941" t="s">
        <v>73143</v>
      </c>
      <c r="B18941" t="s">
        <v>73144</v>
      </c>
      <c r="C18941" s="1" t="str">
        <f t="shared" si="2746"/>
        <v>21:0805</v>
      </c>
      <c r="D18941" s="1" t="str">
        <f t="shared" si="2747"/>
        <v>21:0226</v>
      </c>
      <c r="E18941" t="s">
        <v>73145</v>
      </c>
      <c r="F18941" t="s">
        <v>73146</v>
      </c>
      <c r="H18941">
        <v>46.016856199999999</v>
      </c>
      <c r="I18941">
        <v>-66.885946300000001</v>
      </c>
      <c r="J18941" s="1" t="str">
        <f t="shared" si="2748"/>
        <v>Fluid (stream)</v>
      </c>
      <c r="K18941" s="1" t="str">
        <f t="shared" si="2749"/>
        <v>Untreated Water</v>
      </c>
      <c r="L18941">
        <v>72</v>
      </c>
      <c r="M18941" t="s">
        <v>11475</v>
      </c>
      <c r="N18941">
        <v>543</v>
      </c>
      <c r="O18941">
        <v>2.5000000000000001E-2</v>
      </c>
      <c r="P18941">
        <v>20</v>
      </c>
      <c r="Q18941">
        <v>7.2</v>
      </c>
    </row>
    <row r="18942" spans="1:17" hidden="1" x14ac:dyDescent="0.3">
      <c r="A18942" t="s">
        <v>73147</v>
      </c>
      <c r="B18942" t="s">
        <v>73148</v>
      </c>
      <c r="C18942" s="1" t="str">
        <f t="shared" si="2746"/>
        <v>21:0805</v>
      </c>
      <c r="D18942" s="1" t="str">
        <f t="shared" si="2747"/>
        <v>21:0226</v>
      </c>
      <c r="E18942" t="s">
        <v>73149</v>
      </c>
      <c r="F18942" t="s">
        <v>73150</v>
      </c>
      <c r="H18942">
        <v>46.032850199999999</v>
      </c>
      <c r="I18942">
        <v>-66.918843300000006</v>
      </c>
      <c r="J18942" s="1" t="str">
        <f t="shared" si="2748"/>
        <v>Fluid (stream)</v>
      </c>
      <c r="K18942" s="1" t="str">
        <f t="shared" si="2749"/>
        <v>Untreated Water</v>
      </c>
      <c r="L18942">
        <v>72</v>
      </c>
      <c r="M18942" t="s">
        <v>11480</v>
      </c>
      <c r="N18942">
        <v>544</v>
      </c>
      <c r="O18942">
        <v>2.5000000000000001E-2</v>
      </c>
      <c r="P18942">
        <v>30</v>
      </c>
      <c r="Q18942">
        <v>7</v>
      </c>
    </row>
    <row r="18943" spans="1:17" hidden="1" x14ac:dyDescent="0.3">
      <c r="A18943" t="s">
        <v>73151</v>
      </c>
      <c r="B18943" t="s">
        <v>73152</v>
      </c>
      <c r="C18943" s="1" t="str">
        <f t="shared" si="2746"/>
        <v>21:0805</v>
      </c>
      <c r="D18943" s="1" t="str">
        <f t="shared" si="2747"/>
        <v>21:0226</v>
      </c>
      <c r="E18943" t="s">
        <v>73153</v>
      </c>
      <c r="F18943" t="s">
        <v>73154</v>
      </c>
      <c r="H18943">
        <v>46.056256699999999</v>
      </c>
      <c r="I18943">
        <v>-66.922139200000004</v>
      </c>
      <c r="J18943" s="1" t="str">
        <f t="shared" si="2748"/>
        <v>Fluid (stream)</v>
      </c>
      <c r="K18943" s="1" t="str">
        <f t="shared" si="2749"/>
        <v>Untreated Water</v>
      </c>
      <c r="L18943">
        <v>72</v>
      </c>
      <c r="M18943" t="s">
        <v>12548</v>
      </c>
      <c r="N18943">
        <v>545</v>
      </c>
      <c r="O18943">
        <v>2.5000000000000001E-2</v>
      </c>
      <c r="P18943">
        <v>20</v>
      </c>
      <c r="Q18943">
        <v>6.7</v>
      </c>
    </row>
    <row r="18944" spans="1:17" hidden="1" x14ac:dyDescent="0.3">
      <c r="A18944" t="s">
        <v>73155</v>
      </c>
      <c r="B18944" t="s">
        <v>73156</v>
      </c>
      <c r="C18944" s="1" t="str">
        <f t="shared" si="2746"/>
        <v>21:0805</v>
      </c>
      <c r="D18944" s="1" t="str">
        <f t="shared" si="2747"/>
        <v>21:0226</v>
      </c>
      <c r="E18944" t="s">
        <v>73157</v>
      </c>
      <c r="F18944" t="s">
        <v>73158</v>
      </c>
      <c r="H18944">
        <v>46.057155600000002</v>
      </c>
      <c r="I18944">
        <v>-66.909242300000003</v>
      </c>
      <c r="J18944" s="1" t="str">
        <f t="shared" si="2748"/>
        <v>Fluid (stream)</v>
      </c>
      <c r="K18944" s="1" t="str">
        <f t="shared" si="2749"/>
        <v>Untreated Water</v>
      </c>
      <c r="L18944">
        <v>73</v>
      </c>
      <c r="M18944" t="s">
        <v>11392</v>
      </c>
      <c r="N18944">
        <v>546</v>
      </c>
      <c r="O18944">
        <v>2.5000000000000001E-2</v>
      </c>
      <c r="P18944">
        <v>70</v>
      </c>
      <c r="Q18944">
        <v>7</v>
      </c>
    </row>
    <row r="18945" spans="1:17" hidden="1" x14ac:dyDescent="0.3">
      <c r="A18945" t="s">
        <v>73159</v>
      </c>
      <c r="B18945" t="s">
        <v>73160</v>
      </c>
      <c r="C18945" s="1" t="str">
        <f t="shared" si="2746"/>
        <v>21:0805</v>
      </c>
      <c r="D18945" s="1" t="str">
        <f t="shared" si="2747"/>
        <v>21:0226</v>
      </c>
      <c r="E18945" t="s">
        <v>73161</v>
      </c>
      <c r="F18945" t="s">
        <v>73162</v>
      </c>
      <c r="H18945">
        <v>46.102349799999999</v>
      </c>
      <c r="I18945">
        <v>-66.846438000000006</v>
      </c>
      <c r="J18945" s="1" t="str">
        <f t="shared" si="2748"/>
        <v>Fluid (stream)</v>
      </c>
      <c r="K18945" s="1" t="str">
        <f t="shared" si="2749"/>
        <v>Untreated Water</v>
      </c>
      <c r="L18945">
        <v>73</v>
      </c>
      <c r="M18945" t="s">
        <v>11397</v>
      </c>
      <c r="N18945">
        <v>547</v>
      </c>
      <c r="O18945">
        <v>2.5000000000000001E-2</v>
      </c>
      <c r="P18945">
        <v>40</v>
      </c>
      <c r="Q18945">
        <v>6.6</v>
      </c>
    </row>
    <row r="18946" spans="1:17" hidden="1" x14ac:dyDescent="0.3">
      <c r="A18946" t="s">
        <v>73163</v>
      </c>
      <c r="B18946" t="s">
        <v>73164</v>
      </c>
      <c r="C18946" s="1" t="str">
        <f t="shared" si="2746"/>
        <v>21:0805</v>
      </c>
      <c r="D18946" s="1" t="str">
        <f t="shared" si="2747"/>
        <v>21:0226</v>
      </c>
      <c r="E18946" t="s">
        <v>73165</v>
      </c>
      <c r="F18946" t="s">
        <v>73166</v>
      </c>
      <c r="H18946">
        <v>46.0948566</v>
      </c>
      <c r="I18946">
        <v>-66.860546299999996</v>
      </c>
      <c r="J18946" s="1" t="str">
        <f t="shared" si="2748"/>
        <v>Fluid (stream)</v>
      </c>
      <c r="K18946" s="1" t="str">
        <f t="shared" si="2749"/>
        <v>Untreated Water</v>
      </c>
      <c r="L18946">
        <v>73</v>
      </c>
      <c r="M18946" t="s">
        <v>11402</v>
      </c>
      <c r="N18946">
        <v>548</v>
      </c>
      <c r="O18946">
        <v>2.5000000000000001E-2</v>
      </c>
      <c r="P18946">
        <v>30</v>
      </c>
      <c r="Q18946">
        <v>6.6</v>
      </c>
    </row>
    <row r="18947" spans="1:17" hidden="1" x14ac:dyDescent="0.3">
      <c r="A18947" t="s">
        <v>73167</v>
      </c>
      <c r="B18947" t="s">
        <v>73168</v>
      </c>
      <c r="C18947" s="1" t="str">
        <f t="shared" si="2746"/>
        <v>21:0805</v>
      </c>
      <c r="D18947" s="1" t="str">
        <f t="shared" si="2747"/>
        <v>21:0226</v>
      </c>
      <c r="E18947" t="s">
        <v>73169</v>
      </c>
      <c r="F18947" t="s">
        <v>73170</v>
      </c>
      <c r="H18947">
        <v>46.095452399999999</v>
      </c>
      <c r="I18947">
        <v>-66.865943799999997</v>
      </c>
      <c r="J18947" s="1" t="str">
        <f t="shared" si="2748"/>
        <v>Fluid (stream)</v>
      </c>
      <c r="K18947" s="1" t="str">
        <f t="shared" si="2749"/>
        <v>Untreated Water</v>
      </c>
      <c r="L18947">
        <v>73</v>
      </c>
      <c r="M18947" t="s">
        <v>11411</v>
      </c>
      <c r="N18947">
        <v>549</v>
      </c>
      <c r="O18947">
        <v>2.5000000000000001E-2</v>
      </c>
      <c r="P18947">
        <v>40</v>
      </c>
      <c r="Q18947">
        <v>6.5</v>
      </c>
    </row>
    <row r="18948" spans="1:17" hidden="1" x14ac:dyDescent="0.3">
      <c r="A18948" t="s">
        <v>73171</v>
      </c>
      <c r="B18948" t="s">
        <v>73172</v>
      </c>
      <c r="C18948" s="1" t="str">
        <f t="shared" si="2746"/>
        <v>21:0805</v>
      </c>
      <c r="D18948" s="1" t="str">
        <f t="shared" si="2747"/>
        <v>21:0226</v>
      </c>
      <c r="E18948" t="s">
        <v>73173</v>
      </c>
      <c r="F18948" t="s">
        <v>73174</v>
      </c>
      <c r="H18948">
        <v>46.098848400000001</v>
      </c>
      <c r="I18948">
        <v>-66.870444399999997</v>
      </c>
      <c r="J18948" s="1" t="str">
        <f t="shared" si="2748"/>
        <v>Fluid (stream)</v>
      </c>
      <c r="K18948" s="1" t="str">
        <f t="shared" si="2749"/>
        <v>Untreated Water</v>
      </c>
      <c r="L18948">
        <v>73</v>
      </c>
      <c r="M18948" t="s">
        <v>11416</v>
      </c>
      <c r="N18948">
        <v>550</v>
      </c>
      <c r="O18948">
        <v>2.5000000000000001E-2</v>
      </c>
      <c r="P18948">
        <v>60</v>
      </c>
      <c r="Q18948">
        <v>6.8</v>
      </c>
    </row>
    <row r="18949" spans="1:17" hidden="1" x14ac:dyDescent="0.3">
      <c r="A18949" t="s">
        <v>73175</v>
      </c>
      <c r="B18949" t="s">
        <v>73176</v>
      </c>
      <c r="C18949" s="1" t="str">
        <f t="shared" si="2746"/>
        <v>21:0805</v>
      </c>
      <c r="D18949" s="1" t="str">
        <f t="shared" si="2747"/>
        <v>21:0226</v>
      </c>
      <c r="E18949" t="s">
        <v>73177</v>
      </c>
      <c r="F18949" t="s">
        <v>73178</v>
      </c>
      <c r="H18949">
        <v>46.227246299999997</v>
      </c>
      <c r="I18949">
        <v>-66.9919455</v>
      </c>
      <c r="J18949" s="1" t="str">
        <f t="shared" si="2748"/>
        <v>Fluid (stream)</v>
      </c>
      <c r="K18949" s="1" t="str">
        <f t="shared" si="2749"/>
        <v>Untreated Water</v>
      </c>
      <c r="L18949">
        <v>73</v>
      </c>
      <c r="M18949" t="s">
        <v>11431</v>
      </c>
      <c r="N18949">
        <v>551</v>
      </c>
      <c r="O18949">
        <v>0.05</v>
      </c>
      <c r="P18949">
        <v>50</v>
      </c>
      <c r="Q18949">
        <v>7</v>
      </c>
    </row>
    <row r="18950" spans="1:17" hidden="1" x14ac:dyDescent="0.3">
      <c r="A18950" t="s">
        <v>73179</v>
      </c>
      <c r="B18950" t="s">
        <v>73180</v>
      </c>
      <c r="C18950" s="1" t="str">
        <f t="shared" si="2746"/>
        <v>21:0805</v>
      </c>
      <c r="D18950" s="1" t="str">
        <f t="shared" si="2747"/>
        <v>21:0226</v>
      </c>
      <c r="E18950" t="s">
        <v>73177</v>
      </c>
      <c r="F18950" t="s">
        <v>73181</v>
      </c>
      <c r="H18950">
        <v>46.227246299999997</v>
      </c>
      <c r="I18950">
        <v>-66.9919455</v>
      </c>
      <c r="J18950" s="1" t="str">
        <f t="shared" si="2748"/>
        <v>Fluid (stream)</v>
      </c>
      <c r="K18950" s="1" t="str">
        <f t="shared" si="2749"/>
        <v>Untreated Water</v>
      </c>
      <c r="L18950">
        <v>73</v>
      </c>
      <c r="M18950" t="s">
        <v>11435</v>
      </c>
      <c r="N18950">
        <v>552</v>
      </c>
      <c r="O18950">
        <v>2.5000000000000001E-2</v>
      </c>
      <c r="P18950">
        <v>30</v>
      </c>
      <c r="Q18950">
        <v>6.7</v>
      </c>
    </row>
    <row r="18951" spans="1:17" hidden="1" x14ac:dyDescent="0.3">
      <c r="A18951" t="s">
        <v>73182</v>
      </c>
      <c r="B18951" t="s">
        <v>73183</v>
      </c>
      <c r="C18951" s="1" t="str">
        <f t="shared" si="2746"/>
        <v>21:0805</v>
      </c>
      <c r="D18951" s="1" t="str">
        <f t="shared" si="2747"/>
        <v>21:0226</v>
      </c>
      <c r="E18951" t="s">
        <v>73184</v>
      </c>
      <c r="F18951" t="s">
        <v>73185</v>
      </c>
      <c r="H18951">
        <v>46.2354433</v>
      </c>
      <c r="I18951">
        <v>-66.9775353</v>
      </c>
      <c r="J18951" s="1" t="str">
        <f t="shared" si="2748"/>
        <v>Fluid (stream)</v>
      </c>
      <c r="K18951" s="1" t="str">
        <f t="shared" si="2749"/>
        <v>Untreated Water</v>
      </c>
      <c r="L18951">
        <v>73</v>
      </c>
      <c r="M18951" t="s">
        <v>11421</v>
      </c>
      <c r="N18951">
        <v>553</v>
      </c>
      <c r="O18951">
        <v>2.5000000000000001E-2</v>
      </c>
      <c r="P18951">
        <v>30</v>
      </c>
      <c r="Q18951">
        <v>6.9</v>
      </c>
    </row>
    <row r="18952" spans="1:17" hidden="1" x14ac:dyDescent="0.3">
      <c r="A18952" t="s">
        <v>73186</v>
      </c>
      <c r="B18952" t="s">
        <v>73187</v>
      </c>
      <c r="C18952" s="1" t="str">
        <f t="shared" si="2746"/>
        <v>21:0805</v>
      </c>
      <c r="D18952" s="1" t="str">
        <f t="shared" si="2747"/>
        <v>21:0226</v>
      </c>
      <c r="E18952" t="s">
        <v>73188</v>
      </c>
      <c r="F18952" t="s">
        <v>73189</v>
      </c>
      <c r="H18952">
        <v>46.241449500000002</v>
      </c>
      <c r="I18952">
        <v>-66.988936899999999</v>
      </c>
      <c r="J18952" s="1" t="str">
        <f t="shared" si="2748"/>
        <v>Fluid (stream)</v>
      </c>
      <c r="K18952" s="1" t="str">
        <f t="shared" si="2749"/>
        <v>Untreated Water</v>
      </c>
      <c r="L18952">
        <v>73</v>
      </c>
      <c r="M18952" t="s">
        <v>11426</v>
      </c>
      <c r="N18952">
        <v>554</v>
      </c>
      <c r="O18952">
        <v>2.5000000000000001E-2</v>
      </c>
      <c r="P18952">
        <v>50</v>
      </c>
      <c r="Q18952">
        <v>6.5</v>
      </c>
    </row>
    <row r="18953" spans="1:17" hidden="1" x14ac:dyDescent="0.3">
      <c r="A18953" t="s">
        <v>73190</v>
      </c>
      <c r="B18953" t="s">
        <v>73191</v>
      </c>
      <c r="C18953" s="1" t="str">
        <f t="shared" si="2746"/>
        <v>21:0805</v>
      </c>
      <c r="D18953" s="1" t="str">
        <f t="shared" si="2747"/>
        <v>21:0226</v>
      </c>
      <c r="E18953" t="s">
        <v>73192</v>
      </c>
      <c r="F18953" t="s">
        <v>73193</v>
      </c>
      <c r="H18953">
        <v>46.246146400000001</v>
      </c>
      <c r="I18953">
        <v>-66.971044899999995</v>
      </c>
      <c r="J18953" s="1" t="str">
        <f t="shared" si="2748"/>
        <v>Fluid (stream)</v>
      </c>
      <c r="K18953" s="1" t="str">
        <f t="shared" si="2749"/>
        <v>Untreated Water</v>
      </c>
      <c r="L18953">
        <v>73</v>
      </c>
      <c r="M18953" t="s">
        <v>11440</v>
      </c>
      <c r="N18953">
        <v>555</v>
      </c>
      <c r="O18953">
        <v>2.5000000000000001E-2</v>
      </c>
      <c r="P18953">
        <v>40</v>
      </c>
      <c r="Q18953">
        <v>6.4</v>
      </c>
    </row>
    <row r="18954" spans="1:17" hidden="1" x14ac:dyDescent="0.3">
      <c r="A18954" t="s">
        <v>73194</v>
      </c>
      <c r="B18954" t="s">
        <v>73195</v>
      </c>
      <c r="C18954" s="1" t="str">
        <f t="shared" si="2746"/>
        <v>21:0805</v>
      </c>
      <c r="D18954" s="1" t="str">
        <f t="shared" si="2747"/>
        <v>21:0226</v>
      </c>
      <c r="E18954" t="s">
        <v>73196</v>
      </c>
      <c r="F18954" t="s">
        <v>73197</v>
      </c>
      <c r="H18954">
        <v>46.2437513</v>
      </c>
      <c r="I18954">
        <v>-66.967436199999995</v>
      </c>
      <c r="J18954" s="1" t="str">
        <f t="shared" si="2748"/>
        <v>Fluid (stream)</v>
      </c>
      <c r="K18954" s="1" t="str">
        <f t="shared" si="2749"/>
        <v>Untreated Water</v>
      </c>
      <c r="L18954">
        <v>73</v>
      </c>
      <c r="M18954" t="s">
        <v>11445</v>
      </c>
      <c r="N18954">
        <v>556</v>
      </c>
      <c r="O18954">
        <v>2.5000000000000001E-2</v>
      </c>
      <c r="P18954">
        <v>30</v>
      </c>
      <c r="Q18954">
        <v>6</v>
      </c>
    </row>
    <row r="18955" spans="1:17" hidden="1" x14ac:dyDescent="0.3">
      <c r="A18955" t="s">
        <v>73198</v>
      </c>
      <c r="B18955" t="s">
        <v>73199</v>
      </c>
      <c r="C18955" s="1" t="str">
        <f t="shared" si="2746"/>
        <v>21:0805</v>
      </c>
      <c r="D18955" s="1" t="str">
        <f t="shared" ref="D18955:D18986" si="2750">HYPERLINK("http://geochem.nrcan.gc.ca/cdogs/content/svy/svy210226_e.htm", "21:0226")</f>
        <v>21:0226</v>
      </c>
      <c r="E18955" t="s">
        <v>73200</v>
      </c>
      <c r="F18955" t="s">
        <v>73201</v>
      </c>
      <c r="H18955">
        <v>46.228143099999997</v>
      </c>
      <c r="I18955">
        <v>-66.9688424</v>
      </c>
      <c r="J18955" s="1" t="str">
        <f t="shared" si="2748"/>
        <v>Fluid (stream)</v>
      </c>
      <c r="K18955" s="1" t="str">
        <f t="shared" si="2749"/>
        <v>Untreated Water</v>
      </c>
      <c r="L18955">
        <v>73</v>
      </c>
      <c r="M18955" t="s">
        <v>11450</v>
      </c>
      <c r="N18955">
        <v>557</v>
      </c>
      <c r="O18955">
        <v>2.5000000000000001E-2</v>
      </c>
      <c r="P18955">
        <v>30</v>
      </c>
      <c r="Q18955">
        <v>6.4</v>
      </c>
    </row>
    <row r="18956" spans="1:17" hidden="1" x14ac:dyDescent="0.3">
      <c r="A18956" t="s">
        <v>73202</v>
      </c>
      <c r="B18956" t="s">
        <v>73203</v>
      </c>
      <c r="C18956" s="1" t="str">
        <f t="shared" si="2746"/>
        <v>21:0805</v>
      </c>
      <c r="D18956" s="1" t="str">
        <f t="shared" si="2750"/>
        <v>21:0226</v>
      </c>
      <c r="E18956" t="s">
        <v>73204</v>
      </c>
      <c r="F18956" t="s">
        <v>73205</v>
      </c>
      <c r="H18956">
        <v>46.221544100000003</v>
      </c>
      <c r="I18956">
        <v>-66.960138799999996</v>
      </c>
      <c r="J18956" s="1" t="str">
        <f t="shared" si="2748"/>
        <v>Fluid (stream)</v>
      </c>
      <c r="K18956" s="1" t="str">
        <f t="shared" si="2749"/>
        <v>Untreated Water</v>
      </c>
      <c r="L18956">
        <v>73</v>
      </c>
      <c r="M18956" t="s">
        <v>11460</v>
      </c>
      <c r="N18956">
        <v>558</v>
      </c>
      <c r="O18956">
        <v>2.5000000000000001E-2</v>
      </c>
      <c r="P18956">
        <v>30</v>
      </c>
      <c r="Q18956">
        <v>6.5</v>
      </c>
    </row>
    <row r="18957" spans="1:17" hidden="1" x14ac:dyDescent="0.3">
      <c r="A18957" t="s">
        <v>73206</v>
      </c>
      <c r="B18957" t="s">
        <v>73207</v>
      </c>
      <c r="C18957" s="1" t="str">
        <f t="shared" si="2746"/>
        <v>21:0805</v>
      </c>
      <c r="D18957" s="1" t="str">
        <f t="shared" si="2750"/>
        <v>21:0226</v>
      </c>
      <c r="E18957" t="s">
        <v>73208</v>
      </c>
      <c r="F18957" t="s">
        <v>73209</v>
      </c>
      <c r="H18957">
        <v>46.2205504</v>
      </c>
      <c r="I18957">
        <v>-66.924440300000001</v>
      </c>
      <c r="J18957" s="1" t="str">
        <f t="shared" si="2748"/>
        <v>Fluid (stream)</v>
      </c>
      <c r="K18957" s="1" t="str">
        <f t="shared" si="2749"/>
        <v>Untreated Water</v>
      </c>
      <c r="L18957">
        <v>73</v>
      </c>
      <c r="M18957" t="s">
        <v>11465</v>
      </c>
      <c r="N18957">
        <v>559</v>
      </c>
      <c r="O18957">
        <v>2.5000000000000001E-2</v>
      </c>
      <c r="P18957">
        <v>30</v>
      </c>
      <c r="Q18957">
        <v>5.9</v>
      </c>
    </row>
    <row r="18958" spans="1:17" hidden="1" x14ac:dyDescent="0.3">
      <c r="A18958" t="s">
        <v>73210</v>
      </c>
      <c r="B18958" t="s">
        <v>73211</v>
      </c>
      <c r="C18958" s="1" t="str">
        <f t="shared" si="2746"/>
        <v>21:0805</v>
      </c>
      <c r="D18958" s="1" t="str">
        <f t="shared" si="2750"/>
        <v>21:0226</v>
      </c>
      <c r="E18958" t="s">
        <v>73212</v>
      </c>
      <c r="F18958" t="s">
        <v>73213</v>
      </c>
      <c r="H18958">
        <v>46.226649999999999</v>
      </c>
      <c r="I18958">
        <v>-66.932743200000004</v>
      </c>
      <c r="J18958" s="1" t="str">
        <f t="shared" si="2748"/>
        <v>Fluid (stream)</v>
      </c>
      <c r="K18958" s="1" t="str">
        <f t="shared" si="2749"/>
        <v>Untreated Water</v>
      </c>
      <c r="L18958">
        <v>73</v>
      </c>
      <c r="M18958" t="s">
        <v>11470</v>
      </c>
      <c r="N18958">
        <v>560</v>
      </c>
      <c r="O18958">
        <v>2.5000000000000001E-2</v>
      </c>
      <c r="P18958">
        <v>40</v>
      </c>
      <c r="Q18958">
        <v>6.5</v>
      </c>
    </row>
    <row r="18959" spans="1:17" hidden="1" x14ac:dyDescent="0.3">
      <c r="A18959" t="s">
        <v>73214</v>
      </c>
      <c r="B18959" t="s">
        <v>73215</v>
      </c>
      <c r="C18959" s="1" t="str">
        <f t="shared" si="2746"/>
        <v>21:0805</v>
      </c>
      <c r="D18959" s="1" t="str">
        <f t="shared" si="2750"/>
        <v>21:0226</v>
      </c>
      <c r="E18959" t="s">
        <v>73216</v>
      </c>
      <c r="F18959" t="s">
        <v>73217</v>
      </c>
      <c r="H18959">
        <v>46.165249600000003</v>
      </c>
      <c r="I18959">
        <v>-66.944137999999995</v>
      </c>
      <c r="J18959" s="1" t="str">
        <f t="shared" si="2748"/>
        <v>Fluid (stream)</v>
      </c>
      <c r="K18959" s="1" t="str">
        <f t="shared" si="2749"/>
        <v>Untreated Water</v>
      </c>
      <c r="L18959">
        <v>73</v>
      </c>
      <c r="M18959" t="s">
        <v>11475</v>
      </c>
      <c r="N18959">
        <v>561</v>
      </c>
      <c r="O18959">
        <v>2.5000000000000001E-2</v>
      </c>
      <c r="P18959">
        <v>40</v>
      </c>
      <c r="Q18959">
        <v>6.5</v>
      </c>
    </row>
    <row r="18960" spans="1:17" hidden="1" x14ac:dyDescent="0.3">
      <c r="A18960" t="s">
        <v>73218</v>
      </c>
      <c r="B18960" t="s">
        <v>73219</v>
      </c>
      <c r="C18960" s="1" t="str">
        <f t="shared" si="2746"/>
        <v>21:0805</v>
      </c>
      <c r="D18960" s="1" t="str">
        <f t="shared" si="2750"/>
        <v>21:0226</v>
      </c>
      <c r="E18960" t="s">
        <v>73220</v>
      </c>
      <c r="F18960" t="s">
        <v>73221</v>
      </c>
      <c r="H18960">
        <v>46.171250899999997</v>
      </c>
      <c r="I18960">
        <v>-66.971235899999996</v>
      </c>
      <c r="J18960" s="1" t="str">
        <f t="shared" si="2748"/>
        <v>Fluid (stream)</v>
      </c>
      <c r="K18960" s="1" t="str">
        <f t="shared" si="2749"/>
        <v>Untreated Water</v>
      </c>
      <c r="L18960">
        <v>73</v>
      </c>
      <c r="M18960" t="s">
        <v>11480</v>
      </c>
      <c r="N18960">
        <v>562</v>
      </c>
      <c r="O18960">
        <v>2.5000000000000001E-2</v>
      </c>
      <c r="P18960">
        <v>40</v>
      </c>
      <c r="Q18960">
        <v>6.3</v>
      </c>
    </row>
    <row r="18961" spans="1:17" hidden="1" x14ac:dyDescent="0.3">
      <c r="A18961" t="s">
        <v>73222</v>
      </c>
      <c r="B18961" t="s">
        <v>73223</v>
      </c>
      <c r="C18961" s="1" t="str">
        <f t="shared" si="2746"/>
        <v>21:0805</v>
      </c>
      <c r="D18961" s="1" t="str">
        <f t="shared" si="2750"/>
        <v>21:0226</v>
      </c>
      <c r="E18961" t="s">
        <v>73224</v>
      </c>
      <c r="F18961" t="s">
        <v>73225</v>
      </c>
      <c r="H18961">
        <v>46.181548599999999</v>
      </c>
      <c r="I18961">
        <v>-66.950138600000002</v>
      </c>
      <c r="J18961" s="1" t="str">
        <f t="shared" si="2748"/>
        <v>Fluid (stream)</v>
      </c>
      <c r="K18961" s="1" t="str">
        <f t="shared" si="2749"/>
        <v>Untreated Water</v>
      </c>
      <c r="L18961">
        <v>73</v>
      </c>
      <c r="M18961" t="s">
        <v>12548</v>
      </c>
      <c r="N18961">
        <v>563</v>
      </c>
      <c r="O18961">
        <v>2.5000000000000001E-2</v>
      </c>
      <c r="P18961">
        <v>40</v>
      </c>
      <c r="Q18961">
        <v>6.8</v>
      </c>
    </row>
    <row r="18962" spans="1:17" hidden="1" x14ac:dyDescent="0.3">
      <c r="A18962" t="s">
        <v>73226</v>
      </c>
      <c r="B18962" t="s">
        <v>73227</v>
      </c>
      <c r="C18962" s="1" t="str">
        <f t="shared" si="2746"/>
        <v>21:0805</v>
      </c>
      <c r="D18962" s="1" t="str">
        <f t="shared" si="2750"/>
        <v>21:0226</v>
      </c>
      <c r="E18962" t="s">
        <v>73228</v>
      </c>
      <c r="F18962" t="s">
        <v>73229</v>
      </c>
      <c r="H18962">
        <v>46.179052200000001</v>
      </c>
      <c r="I18962">
        <v>-66.946940400000003</v>
      </c>
      <c r="J18962" s="1" t="str">
        <f t="shared" si="2748"/>
        <v>Fluid (stream)</v>
      </c>
      <c r="K18962" s="1" t="str">
        <f t="shared" si="2749"/>
        <v>Untreated Water</v>
      </c>
      <c r="L18962">
        <v>74</v>
      </c>
      <c r="M18962" t="s">
        <v>11392</v>
      </c>
      <c r="N18962">
        <v>564</v>
      </c>
      <c r="O18962">
        <v>2.5000000000000001E-2</v>
      </c>
      <c r="P18962">
        <v>30</v>
      </c>
      <c r="Q18962">
        <v>6.4</v>
      </c>
    </row>
    <row r="18963" spans="1:17" hidden="1" x14ac:dyDescent="0.3">
      <c r="A18963" t="s">
        <v>73230</v>
      </c>
      <c r="B18963" t="s">
        <v>73231</v>
      </c>
      <c r="C18963" s="1" t="str">
        <f t="shared" si="2746"/>
        <v>21:0805</v>
      </c>
      <c r="D18963" s="1" t="str">
        <f t="shared" si="2750"/>
        <v>21:0226</v>
      </c>
      <c r="E18963" t="s">
        <v>73232</v>
      </c>
      <c r="F18963" t="s">
        <v>73233</v>
      </c>
      <c r="H18963">
        <v>46.1833466</v>
      </c>
      <c r="I18963">
        <v>-66.930544600000005</v>
      </c>
      <c r="J18963" s="1" t="str">
        <f t="shared" si="2748"/>
        <v>Fluid (stream)</v>
      </c>
      <c r="K18963" s="1" t="str">
        <f t="shared" si="2749"/>
        <v>Untreated Water</v>
      </c>
      <c r="L18963">
        <v>74</v>
      </c>
      <c r="M18963" t="s">
        <v>11397</v>
      </c>
      <c r="N18963">
        <v>565</v>
      </c>
      <c r="O18963">
        <v>2.5000000000000001E-2</v>
      </c>
      <c r="P18963">
        <v>50</v>
      </c>
      <c r="Q18963">
        <v>6.2</v>
      </c>
    </row>
    <row r="18964" spans="1:17" hidden="1" x14ac:dyDescent="0.3">
      <c r="A18964" t="s">
        <v>73234</v>
      </c>
      <c r="B18964" t="s">
        <v>73235</v>
      </c>
      <c r="C18964" s="1" t="str">
        <f t="shared" si="2746"/>
        <v>21:0805</v>
      </c>
      <c r="D18964" s="1" t="str">
        <f t="shared" si="2750"/>
        <v>21:0226</v>
      </c>
      <c r="E18964" t="s">
        <v>73236</v>
      </c>
      <c r="F18964" t="s">
        <v>73237</v>
      </c>
      <c r="H18964">
        <v>46.189045700000001</v>
      </c>
      <c r="I18964">
        <v>-66.912343699999994</v>
      </c>
      <c r="J18964" s="1" t="str">
        <f t="shared" si="2748"/>
        <v>Fluid (stream)</v>
      </c>
      <c r="K18964" s="1" t="str">
        <f t="shared" si="2749"/>
        <v>Untreated Water</v>
      </c>
      <c r="L18964">
        <v>74</v>
      </c>
      <c r="M18964" t="s">
        <v>11402</v>
      </c>
      <c r="N18964">
        <v>566</v>
      </c>
      <c r="O18964">
        <v>2.5000000000000001E-2</v>
      </c>
      <c r="P18964">
        <v>40</v>
      </c>
      <c r="Q18964">
        <v>6.9</v>
      </c>
    </row>
    <row r="18965" spans="1:17" hidden="1" x14ac:dyDescent="0.3">
      <c r="A18965" t="s">
        <v>73238</v>
      </c>
      <c r="B18965" t="s">
        <v>73239</v>
      </c>
      <c r="C18965" s="1" t="str">
        <f t="shared" si="2746"/>
        <v>21:0805</v>
      </c>
      <c r="D18965" s="1" t="str">
        <f t="shared" si="2750"/>
        <v>21:0226</v>
      </c>
      <c r="E18965" t="s">
        <v>73240</v>
      </c>
      <c r="F18965" t="s">
        <v>73241</v>
      </c>
      <c r="H18965">
        <v>46.176345499999996</v>
      </c>
      <c r="I18965">
        <v>-66.859238500000004</v>
      </c>
      <c r="J18965" s="1" t="str">
        <f t="shared" si="2748"/>
        <v>Fluid (stream)</v>
      </c>
      <c r="K18965" s="1" t="str">
        <f t="shared" si="2749"/>
        <v>Untreated Water</v>
      </c>
      <c r="L18965">
        <v>74</v>
      </c>
      <c r="M18965" t="s">
        <v>11411</v>
      </c>
      <c r="N18965">
        <v>567</v>
      </c>
      <c r="O18965">
        <v>2.5000000000000001E-2</v>
      </c>
      <c r="P18965">
        <v>30</v>
      </c>
      <c r="Q18965">
        <v>5</v>
      </c>
    </row>
    <row r="18966" spans="1:17" hidden="1" x14ac:dyDescent="0.3">
      <c r="A18966" t="s">
        <v>73242</v>
      </c>
      <c r="B18966" t="s">
        <v>73243</v>
      </c>
      <c r="C18966" s="1" t="str">
        <f t="shared" si="2746"/>
        <v>21:0805</v>
      </c>
      <c r="D18966" s="1" t="str">
        <f t="shared" si="2750"/>
        <v>21:0226</v>
      </c>
      <c r="E18966" t="s">
        <v>73244</v>
      </c>
      <c r="F18966" t="s">
        <v>73245</v>
      </c>
      <c r="H18966">
        <v>46.180552599999999</v>
      </c>
      <c r="I18966">
        <v>-66.8623403</v>
      </c>
      <c r="J18966" s="1" t="str">
        <f t="shared" si="2748"/>
        <v>Fluid (stream)</v>
      </c>
      <c r="K18966" s="1" t="str">
        <f t="shared" si="2749"/>
        <v>Untreated Water</v>
      </c>
      <c r="L18966">
        <v>74</v>
      </c>
      <c r="M18966" t="s">
        <v>11416</v>
      </c>
      <c r="N18966">
        <v>568</v>
      </c>
      <c r="O18966">
        <v>2.5000000000000001E-2</v>
      </c>
      <c r="P18966">
        <v>30</v>
      </c>
      <c r="Q18966">
        <v>5</v>
      </c>
    </row>
    <row r="18967" spans="1:17" hidden="1" x14ac:dyDescent="0.3">
      <c r="A18967" t="s">
        <v>73246</v>
      </c>
      <c r="B18967" t="s">
        <v>73247</v>
      </c>
      <c r="C18967" s="1" t="str">
        <f t="shared" si="2746"/>
        <v>21:0805</v>
      </c>
      <c r="D18967" s="1" t="str">
        <f t="shared" si="2750"/>
        <v>21:0226</v>
      </c>
      <c r="E18967" t="s">
        <v>73248</v>
      </c>
      <c r="F18967" t="s">
        <v>73249</v>
      </c>
      <c r="H18967">
        <v>46.182950599999998</v>
      </c>
      <c r="I18967">
        <v>-66.877044900000001</v>
      </c>
      <c r="J18967" s="1" t="str">
        <f t="shared" si="2748"/>
        <v>Fluid (stream)</v>
      </c>
      <c r="K18967" s="1" t="str">
        <f t="shared" si="2749"/>
        <v>Untreated Water</v>
      </c>
      <c r="L18967">
        <v>74</v>
      </c>
      <c r="M18967" t="s">
        <v>11421</v>
      </c>
      <c r="N18967">
        <v>569</v>
      </c>
      <c r="O18967">
        <v>2.5000000000000001E-2</v>
      </c>
      <c r="P18967">
        <v>30</v>
      </c>
      <c r="Q18967">
        <v>5</v>
      </c>
    </row>
    <row r="18968" spans="1:17" hidden="1" x14ac:dyDescent="0.3">
      <c r="A18968" t="s">
        <v>73250</v>
      </c>
      <c r="B18968" t="s">
        <v>73251</v>
      </c>
      <c r="C18968" s="1" t="str">
        <f t="shared" si="2746"/>
        <v>21:0805</v>
      </c>
      <c r="D18968" s="1" t="str">
        <f t="shared" si="2750"/>
        <v>21:0226</v>
      </c>
      <c r="E18968" t="s">
        <v>73252</v>
      </c>
      <c r="F18968" t="s">
        <v>73253</v>
      </c>
      <c r="H18968">
        <v>46.177944099999998</v>
      </c>
      <c r="I18968">
        <v>-66.879336499999994</v>
      </c>
      <c r="J18968" s="1" t="str">
        <f t="shared" si="2748"/>
        <v>Fluid (stream)</v>
      </c>
      <c r="K18968" s="1" t="str">
        <f t="shared" si="2749"/>
        <v>Untreated Water</v>
      </c>
      <c r="L18968">
        <v>74</v>
      </c>
      <c r="M18968" t="s">
        <v>11426</v>
      </c>
      <c r="N18968">
        <v>570</v>
      </c>
    </row>
    <row r="18969" spans="1:17" hidden="1" x14ac:dyDescent="0.3">
      <c r="A18969" t="s">
        <v>73254</v>
      </c>
      <c r="B18969" t="s">
        <v>73255</v>
      </c>
      <c r="C18969" s="1" t="str">
        <f t="shared" si="2746"/>
        <v>21:0805</v>
      </c>
      <c r="D18969" s="1" t="str">
        <f t="shared" si="2750"/>
        <v>21:0226</v>
      </c>
      <c r="E18969" t="s">
        <v>73256</v>
      </c>
      <c r="F18969" t="s">
        <v>73257</v>
      </c>
      <c r="H18969">
        <v>46.1094528</v>
      </c>
      <c r="I18969">
        <v>-66.868638200000007</v>
      </c>
      <c r="J18969" s="1" t="str">
        <f t="shared" si="2748"/>
        <v>Fluid (stream)</v>
      </c>
      <c r="K18969" s="1" t="str">
        <f t="shared" si="2749"/>
        <v>Untreated Water</v>
      </c>
      <c r="L18969">
        <v>74</v>
      </c>
      <c r="M18969" t="s">
        <v>11431</v>
      </c>
      <c r="N18969">
        <v>571</v>
      </c>
      <c r="O18969">
        <v>2.5000000000000001E-2</v>
      </c>
      <c r="P18969">
        <v>30</v>
      </c>
      <c r="Q18969">
        <v>6.3</v>
      </c>
    </row>
    <row r="18970" spans="1:17" hidden="1" x14ac:dyDescent="0.3">
      <c r="A18970" t="s">
        <v>73258</v>
      </c>
      <c r="B18970" t="s">
        <v>73259</v>
      </c>
      <c r="C18970" s="1" t="str">
        <f t="shared" si="2746"/>
        <v>21:0805</v>
      </c>
      <c r="D18970" s="1" t="str">
        <f t="shared" si="2750"/>
        <v>21:0226</v>
      </c>
      <c r="E18970" t="s">
        <v>73256</v>
      </c>
      <c r="F18970" t="s">
        <v>73260</v>
      </c>
      <c r="H18970">
        <v>46.1094528</v>
      </c>
      <c r="I18970">
        <v>-66.868638200000007</v>
      </c>
      <c r="J18970" s="1" t="str">
        <f t="shared" si="2748"/>
        <v>Fluid (stream)</v>
      </c>
      <c r="K18970" s="1" t="str">
        <f t="shared" si="2749"/>
        <v>Untreated Water</v>
      </c>
      <c r="L18970">
        <v>74</v>
      </c>
      <c r="M18970" t="s">
        <v>11435</v>
      </c>
      <c r="N18970">
        <v>572</v>
      </c>
      <c r="O18970">
        <v>2.5000000000000001E-2</v>
      </c>
      <c r="P18970">
        <v>20</v>
      </c>
      <c r="Q18970">
        <v>6.4</v>
      </c>
    </row>
    <row r="18971" spans="1:17" hidden="1" x14ac:dyDescent="0.3">
      <c r="A18971" t="s">
        <v>73261</v>
      </c>
      <c r="B18971" t="s">
        <v>73262</v>
      </c>
      <c r="C18971" s="1" t="str">
        <f t="shared" si="2746"/>
        <v>21:0805</v>
      </c>
      <c r="D18971" s="1" t="str">
        <f t="shared" si="2750"/>
        <v>21:0226</v>
      </c>
      <c r="E18971" t="s">
        <v>73263</v>
      </c>
      <c r="F18971" t="s">
        <v>73264</v>
      </c>
      <c r="H18971">
        <v>46.1196518</v>
      </c>
      <c r="I18971">
        <v>-66.892537799999999</v>
      </c>
      <c r="J18971" s="1" t="str">
        <f t="shared" si="2748"/>
        <v>Fluid (stream)</v>
      </c>
      <c r="K18971" s="1" t="str">
        <f t="shared" si="2749"/>
        <v>Untreated Water</v>
      </c>
      <c r="L18971">
        <v>74</v>
      </c>
      <c r="M18971" t="s">
        <v>11440</v>
      </c>
      <c r="N18971">
        <v>573</v>
      </c>
      <c r="O18971">
        <v>2.5000000000000001E-2</v>
      </c>
      <c r="P18971">
        <v>30</v>
      </c>
      <c r="Q18971">
        <v>5.8</v>
      </c>
    </row>
    <row r="18972" spans="1:17" hidden="1" x14ac:dyDescent="0.3">
      <c r="A18972" t="s">
        <v>73265</v>
      </c>
      <c r="B18972" t="s">
        <v>73266</v>
      </c>
      <c r="C18972" s="1" t="str">
        <f t="shared" si="2746"/>
        <v>21:0805</v>
      </c>
      <c r="D18972" s="1" t="str">
        <f t="shared" si="2750"/>
        <v>21:0226</v>
      </c>
      <c r="E18972" t="s">
        <v>73267</v>
      </c>
      <c r="F18972" t="s">
        <v>73268</v>
      </c>
      <c r="H18972">
        <v>46.121747900000003</v>
      </c>
      <c r="I18972">
        <v>-66.8764343</v>
      </c>
      <c r="J18972" s="1" t="str">
        <f t="shared" si="2748"/>
        <v>Fluid (stream)</v>
      </c>
      <c r="K18972" s="1" t="str">
        <f t="shared" si="2749"/>
        <v>Untreated Water</v>
      </c>
      <c r="L18972">
        <v>74</v>
      </c>
      <c r="M18972" t="s">
        <v>11445</v>
      </c>
      <c r="N18972">
        <v>574</v>
      </c>
      <c r="O18972">
        <v>2.5000000000000001E-2</v>
      </c>
      <c r="P18972">
        <v>40</v>
      </c>
      <c r="Q18972">
        <v>4.5999999999999996</v>
      </c>
    </row>
    <row r="18973" spans="1:17" hidden="1" x14ac:dyDescent="0.3">
      <c r="A18973" t="s">
        <v>73269</v>
      </c>
      <c r="B18973" t="s">
        <v>73270</v>
      </c>
      <c r="C18973" s="1" t="str">
        <f t="shared" si="2746"/>
        <v>21:0805</v>
      </c>
      <c r="D18973" s="1" t="str">
        <f t="shared" si="2750"/>
        <v>21:0226</v>
      </c>
      <c r="E18973" t="s">
        <v>73271</v>
      </c>
      <c r="F18973" t="s">
        <v>73272</v>
      </c>
      <c r="H18973">
        <v>46.099748699999999</v>
      </c>
      <c r="I18973">
        <v>-66.877240900000004</v>
      </c>
      <c r="J18973" s="1" t="str">
        <f t="shared" si="2748"/>
        <v>Fluid (stream)</v>
      </c>
      <c r="K18973" s="1" t="str">
        <f t="shared" si="2749"/>
        <v>Untreated Water</v>
      </c>
      <c r="L18973">
        <v>74</v>
      </c>
      <c r="M18973" t="s">
        <v>11450</v>
      </c>
      <c r="N18973">
        <v>575</v>
      </c>
    </row>
    <row r="18974" spans="1:17" hidden="1" x14ac:dyDescent="0.3">
      <c r="A18974" t="s">
        <v>73273</v>
      </c>
      <c r="B18974" t="s">
        <v>73274</v>
      </c>
      <c r="C18974" s="1" t="str">
        <f t="shared" si="2746"/>
        <v>21:0805</v>
      </c>
      <c r="D18974" s="1" t="str">
        <f t="shared" si="2750"/>
        <v>21:0226</v>
      </c>
      <c r="E18974" t="s">
        <v>73275</v>
      </c>
      <c r="F18974" t="s">
        <v>73276</v>
      </c>
      <c r="H18974">
        <v>46.090855900000001</v>
      </c>
      <c r="I18974">
        <v>-66.889845399999999</v>
      </c>
      <c r="J18974" s="1" t="str">
        <f t="shared" si="2748"/>
        <v>Fluid (stream)</v>
      </c>
      <c r="K18974" s="1" t="str">
        <f t="shared" si="2749"/>
        <v>Untreated Water</v>
      </c>
      <c r="L18974">
        <v>74</v>
      </c>
      <c r="M18974" t="s">
        <v>11460</v>
      </c>
      <c r="N18974">
        <v>576</v>
      </c>
      <c r="O18974">
        <v>2.5000000000000001E-2</v>
      </c>
      <c r="P18974">
        <v>40</v>
      </c>
      <c r="Q18974">
        <v>6.3</v>
      </c>
    </row>
    <row r="18975" spans="1:17" hidden="1" x14ac:dyDescent="0.3">
      <c r="A18975" t="s">
        <v>73277</v>
      </c>
      <c r="B18975" t="s">
        <v>73278</v>
      </c>
      <c r="C18975" s="1" t="str">
        <f t="shared" ref="C18975:C19038" si="2751">HYPERLINK("http://geochem.nrcan.gc.ca/cdogs/content/bdl/bdl210805_e.htm", "21:0805")</f>
        <v>21:0805</v>
      </c>
      <c r="D18975" s="1" t="str">
        <f t="shared" si="2750"/>
        <v>21:0226</v>
      </c>
      <c r="E18975" t="s">
        <v>73279</v>
      </c>
      <c r="F18975" t="s">
        <v>73280</v>
      </c>
      <c r="H18975">
        <v>46.101455100000003</v>
      </c>
      <c r="I18975">
        <v>-66.920143300000007</v>
      </c>
      <c r="J18975" s="1" t="str">
        <f t="shared" si="2748"/>
        <v>Fluid (stream)</v>
      </c>
      <c r="K18975" s="1" t="str">
        <f t="shared" si="2749"/>
        <v>Untreated Water</v>
      </c>
      <c r="L18975">
        <v>74</v>
      </c>
      <c r="M18975" t="s">
        <v>11465</v>
      </c>
      <c r="N18975">
        <v>577</v>
      </c>
      <c r="O18975">
        <v>2.5000000000000001E-2</v>
      </c>
      <c r="P18975">
        <v>30</v>
      </c>
      <c r="Q18975">
        <v>6.5</v>
      </c>
    </row>
    <row r="18976" spans="1:17" hidden="1" x14ac:dyDescent="0.3">
      <c r="A18976" t="s">
        <v>73281</v>
      </c>
      <c r="B18976" t="s">
        <v>73282</v>
      </c>
      <c r="C18976" s="1" t="str">
        <f t="shared" si="2751"/>
        <v>21:0805</v>
      </c>
      <c r="D18976" s="1" t="str">
        <f t="shared" si="2750"/>
        <v>21:0226</v>
      </c>
      <c r="E18976" t="s">
        <v>73283</v>
      </c>
      <c r="F18976" t="s">
        <v>73284</v>
      </c>
      <c r="H18976">
        <v>46.102553499999999</v>
      </c>
      <c r="I18976">
        <v>-66.922146299999994</v>
      </c>
      <c r="J18976" s="1" t="str">
        <f t="shared" si="2748"/>
        <v>Fluid (stream)</v>
      </c>
      <c r="K18976" s="1" t="str">
        <f t="shared" si="2749"/>
        <v>Untreated Water</v>
      </c>
      <c r="L18976">
        <v>74</v>
      </c>
      <c r="M18976" t="s">
        <v>11470</v>
      </c>
      <c r="N18976">
        <v>578</v>
      </c>
      <c r="O18976">
        <v>2.5000000000000001E-2</v>
      </c>
      <c r="P18976">
        <v>30</v>
      </c>
      <c r="Q18976">
        <v>6.9</v>
      </c>
    </row>
    <row r="18977" spans="1:17" hidden="1" x14ac:dyDescent="0.3">
      <c r="A18977" t="s">
        <v>73285</v>
      </c>
      <c r="B18977" t="s">
        <v>73286</v>
      </c>
      <c r="C18977" s="1" t="str">
        <f t="shared" si="2751"/>
        <v>21:0805</v>
      </c>
      <c r="D18977" s="1" t="str">
        <f t="shared" si="2750"/>
        <v>21:0226</v>
      </c>
      <c r="E18977" t="s">
        <v>73287</v>
      </c>
      <c r="F18977" t="s">
        <v>73288</v>
      </c>
      <c r="H18977">
        <v>46.142352899999999</v>
      </c>
      <c r="I18977">
        <v>-66.887333600000005</v>
      </c>
      <c r="J18977" s="1" t="str">
        <f t="shared" si="2748"/>
        <v>Fluid (stream)</v>
      </c>
      <c r="K18977" s="1" t="str">
        <f t="shared" si="2749"/>
        <v>Untreated Water</v>
      </c>
      <c r="L18977">
        <v>74</v>
      </c>
      <c r="M18977" t="s">
        <v>11475</v>
      </c>
      <c r="N18977">
        <v>579</v>
      </c>
      <c r="O18977">
        <v>2.5000000000000001E-2</v>
      </c>
      <c r="P18977">
        <v>30</v>
      </c>
      <c r="Q18977">
        <v>5.9</v>
      </c>
    </row>
    <row r="18978" spans="1:17" hidden="1" x14ac:dyDescent="0.3">
      <c r="A18978" t="s">
        <v>73289</v>
      </c>
      <c r="B18978" t="s">
        <v>73290</v>
      </c>
      <c r="C18978" s="1" t="str">
        <f t="shared" si="2751"/>
        <v>21:0805</v>
      </c>
      <c r="D18978" s="1" t="str">
        <f t="shared" si="2750"/>
        <v>21:0226</v>
      </c>
      <c r="E18978" t="s">
        <v>73291</v>
      </c>
      <c r="F18978" t="s">
        <v>73292</v>
      </c>
      <c r="H18978">
        <v>46.137948299999998</v>
      </c>
      <c r="I18978">
        <v>-66.873545500000006</v>
      </c>
      <c r="J18978" s="1" t="str">
        <f t="shared" si="2748"/>
        <v>Fluid (stream)</v>
      </c>
      <c r="K18978" s="1" t="str">
        <f t="shared" si="2749"/>
        <v>Untreated Water</v>
      </c>
      <c r="L18978">
        <v>74</v>
      </c>
      <c r="M18978" t="s">
        <v>11480</v>
      </c>
      <c r="N18978">
        <v>580</v>
      </c>
      <c r="O18978">
        <v>2.5000000000000001E-2</v>
      </c>
      <c r="P18978">
        <v>30</v>
      </c>
      <c r="Q18978">
        <v>6.1</v>
      </c>
    </row>
    <row r="18979" spans="1:17" hidden="1" x14ac:dyDescent="0.3">
      <c r="A18979" t="s">
        <v>73293</v>
      </c>
      <c r="B18979" t="s">
        <v>73294</v>
      </c>
      <c r="C18979" s="1" t="str">
        <f t="shared" si="2751"/>
        <v>21:0805</v>
      </c>
      <c r="D18979" s="1" t="str">
        <f t="shared" si="2750"/>
        <v>21:0226</v>
      </c>
      <c r="E18979" t="s">
        <v>73295</v>
      </c>
      <c r="F18979" t="s">
        <v>73296</v>
      </c>
      <c r="H18979">
        <v>46.134752800000001</v>
      </c>
      <c r="I18979">
        <v>-66.873034200000006</v>
      </c>
      <c r="J18979" s="1" t="str">
        <f t="shared" si="2748"/>
        <v>Fluid (stream)</v>
      </c>
      <c r="K18979" s="1" t="str">
        <f t="shared" si="2749"/>
        <v>Untreated Water</v>
      </c>
      <c r="L18979">
        <v>74</v>
      </c>
      <c r="M18979" t="s">
        <v>12548</v>
      </c>
      <c r="N18979">
        <v>581</v>
      </c>
      <c r="O18979">
        <v>2.5000000000000001E-2</v>
      </c>
      <c r="P18979">
        <v>40</v>
      </c>
      <c r="Q18979">
        <v>6.7</v>
      </c>
    </row>
    <row r="18980" spans="1:17" hidden="1" x14ac:dyDescent="0.3">
      <c r="A18980" t="s">
        <v>73297</v>
      </c>
      <c r="B18980" t="s">
        <v>73298</v>
      </c>
      <c r="C18980" s="1" t="str">
        <f t="shared" si="2751"/>
        <v>21:0805</v>
      </c>
      <c r="D18980" s="1" t="str">
        <f t="shared" si="2750"/>
        <v>21:0226</v>
      </c>
      <c r="E18980" t="s">
        <v>73299</v>
      </c>
      <c r="F18980" t="s">
        <v>73300</v>
      </c>
      <c r="H18980">
        <v>46.149150400000003</v>
      </c>
      <c r="I18980">
        <v>-66.881142499999996</v>
      </c>
      <c r="J18980" s="1" t="str">
        <f t="shared" si="2748"/>
        <v>Fluid (stream)</v>
      </c>
      <c r="K18980" s="1" t="str">
        <f t="shared" si="2749"/>
        <v>Untreated Water</v>
      </c>
      <c r="L18980">
        <v>75</v>
      </c>
      <c r="M18980" t="s">
        <v>11392</v>
      </c>
      <c r="N18980">
        <v>582</v>
      </c>
      <c r="O18980">
        <v>2.5000000000000001E-2</v>
      </c>
      <c r="P18980">
        <v>50</v>
      </c>
      <c r="Q18980">
        <v>6.5</v>
      </c>
    </row>
    <row r="18981" spans="1:17" hidden="1" x14ac:dyDescent="0.3">
      <c r="A18981" t="s">
        <v>73301</v>
      </c>
      <c r="B18981" t="s">
        <v>73302</v>
      </c>
      <c r="C18981" s="1" t="str">
        <f t="shared" si="2751"/>
        <v>21:0805</v>
      </c>
      <c r="D18981" s="1" t="str">
        <f t="shared" si="2750"/>
        <v>21:0226</v>
      </c>
      <c r="E18981" t="s">
        <v>73303</v>
      </c>
      <c r="F18981" t="s">
        <v>73304</v>
      </c>
      <c r="H18981">
        <v>46.144453300000002</v>
      </c>
      <c r="I18981">
        <v>-66.870536799999996</v>
      </c>
      <c r="J18981" s="1" t="str">
        <f t="shared" si="2748"/>
        <v>Fluid (stream)</v>
      </c>
      <c r="K18981" s="1" t="str">
        <f t="shared" si="2749"/>
        <v>Untreated Water</v>
      </c>
      <c r="L18981">
        <v>75</v>
      </c>
      <c r="M18981" t="s">
        <v>11431</v>
      </c>
      <c r="N18981">
        <v>583</v>
      </c>
      <c r="O18981">
        <v>2.5000000000000001E-2</v>
      </c>
      <c r="P18981">
        <v>50</v>
      </c>
      <c r="Q18981">
        <v>6.2</v>
      </c>
    </row>
    <row r="18982" spans="1:17" hidden="1" x14ac:dyDescent="0.3">
      <c r="A18982" t="s">
        <v>73305</v>
      </c>
      <c r="B18982" t="s">
        <v>73306</v>
      </c>
      <c r="C18982" s="1" t="str">
        <f t="shared" si="2751"/>
        <v>21:0805</v>
      </c>
      <c r="D18982" s="1" t="str">
        <f t="shared" si="2750"/>
        <v>21:0226</v>
      </c>
      <c r="E18982" t="s">
        <v>73303</v>
      </c>
      <c r="F18982" t="s">
        <v>73307</v>
      </c>
      <c r="H18982">
        <v>46.144453300000002</v>
      </c>
      <c r="I18982">
        <v>-66.870536799999996</v>
      </c>
      <c r="J18982" s="1" t="str">
        <f t="shared" si="2748"/>
        <v>Fluid (stream)</v>
      </c>
      <c r="K18982" s="1" t="str">
        <f t="shared" si="2749"/>
        <v>Untreated Water</v>
      </c>
      <c r="L18982">
        <v>75</v>
      </c>
      <c r="M18982" t="s">
        <v>11435</v>
      </c>
      <c r="N18982">
        <v>584</v>
      </c>
      <c r="O18982">
        <v>2.5000000000000001E-2</v>
      </c>
      <c r="P18982">
        <v>40</v>
      </c>
      <c r="Q18982">
        <v>6.3</v>
      </c>
    </row>
    <row r="18983" spans="1:17" hidden="1" x14ac:dyDescent="0.3">
      <c r="A18983" t="s">
        <v>73308</v>
      </c>
      <c r="B18983" t="s">
        <v>73309</v>
      </c>
      <c r="C18983" s="1" t="str">
        <f t="shared" si="2751"/>
        <v>21:0805</v>
      </c>
      <c r="D18983" s="1" t="str">
        <f t="shared" si="2750"/>
        <v>21:0226</v>
      </c>
      <c r="E18983" t="s">
        <v>73310</v>
      </c>
      <c r="F18983" t="s">
        <v>73311</v>
      </c>
      <c r="H18983">
        <v>46.142646399999997</v>
      </c>
      <c r="I18983">
        <v>-66.8653367</v>
      </c>
      <c r="J18983" s="1" t="str">
        <f t="shared" si="2748"/>
        <v>Fluid (stream)</v>
      </c>
      <c r="K18983" s="1" t="str">
        <f t="shared" si="2749"/>
        <v>Untreated Water</v>
      </c>
      <c r="L18983">
        <v>75</v>
      </c>
      <c r="M18983" t="s">
        <v>11397</v>
      </c>
      <c r="N18983">
        <v>585</v>
      </c>
      <c r="O18983">
        <v>2.5000000000000001E-2</v>
      </c>
      <c r="P18983">
        <v>40</v>
      </c>
      <c r="Q18983">
        <v>6.2</v>
      </c>
    </row>
    <row r="18984" spans="1:17" hidden="1" x14ac:dyDescent="0.3">
      <c r="A18984" t="s">
        <v>73312</v>
      </c>
      <c r="B18984" t="s">
        <v>73313</v>
      </c>
      <c r="C18984" s="1" t="str">
        <f t="shared" si="2751"/>
        <v>21:0805</v>
      </c>
      <c r="D18984" s="1" t="str">
        <f t="shared" si="2750"/>
        <v>21:0226</v>
      </c>
      <c r="E18984" t="s">
        <v>73314</v>
      </c>
      <c r="F18984" t="s">
        <v>73315</v>
      </c>
      <c r="H18984">
        <v>46.064754600000001</v>
      </c>
      <c r="I18984">
        <v>-66.940645799999999</v>
      </c>
      <c r="J18984" s="1" t="str">
        <f t="shared" si="2748"/>
        <v>Fluid (stream)</v>
      </c>
      <c r="K18984" s="1" t="str">
        <f t="shared" si="2749"/>
        <v>Untreated Water</v>
      </c>
      <c r="L18984">
        <v>75</v>
      </c>
      <c r="M18984" t="s">
        <v>11402</v>
      </c>
      <c r="N18984">
        <v>586</v>
      </c>
      <c r="O18984">
        <v>2.5000000000000001E-2</v>
      </c>
      <c r="P18984">
        <v>40</v>
      </c>
      <c r="Q18984">
        <v>6.8</v>
      </c>
    </row>
    <row r="18985" spans="1:17" hidden="1" x14ac:dyDescent="0.3">
      <c r="A18985" t="s">
        <v>73316</v>
      </c>
      <c r="B18985" t="s">
        <v>73317</v>
      </c>
      <c r="C18985" s="1" t="str">
        <f t="shared" si="2751"/>
        <v>21:0805</v>
      </c>
      <c r="D18985" s="1" t="str">
        <f t="shared" si="2750"/>
        <v>21:0226</v>
      </c>
      <c r="E18985" t="s">
        <v>73318</v>
      </c>
      <c r="F18985" t="s">
        <v>73319</v>
      </c>
      <c r="H18985">
        <v>46.084755299999998</v>
      </c>
      <c r="I18985">
        <v>-66.967438400000006</v>
      </c>
      <c r="J18985" s="1" t="str">
        <f t="shared" si="2748"/>
        <v>Fluid (stream)</v>
      </c>
      <c r="K18985" s="1" t="str">
        <f t="shared" si="2749"/>
        <v>Untreated Water</v>
      </c>
      <c r="L18985">
        <v>75</v>
      </c>
      <c r="M18985" t="s">
        <v>11411</v>
      </c>
      <c r="N18985">
        <v>587</v>
      </c>
    </row>
    <row r="18986" spans="1:17" hidden="1" x14ac:dyDescent="0.3">
      <c r="A18986" t="s">
        <v>73320</v>
      </c>
      <c r="B18986" t="s">
        <v>73321</v>
      </c>
      <c r="C18986" s="1" t="str">
        <f t="shared" si="2751"/>
        <v>21:0805</v>
      </c>
      <c r="D18986" s="1" t="str">
        <f t="shared" si="2750"/>
        <v>21:0226</v>
      </c>
      <c r="E18986" t="s">
        <v>73322</v>
      </c>
      <c r="F18986" t="s">
        <v>73323</v>
      </c>
      <c r="H18986">
        <v>46.073350699999999</v>
      </c>
      <c r="I18986">
        <v>-66.954240299999995</v>
      </c>
      <c r="J18986" s="1" t="str">
        <f t="shared" si="2748"/>
        <v>Fluid (stream)</v>
      </c>
      <c r="K18986" s="1" t="str">
        <f t="shared" si="2749"/>
        <v>Untreated Water</v>
      </c>
      <c r="L18986">
        <v>75</v>
      </c>
      <c r="M18986" t="s">
        <v>11416</v>
      </c>
      <c r="N18986">
        <v>588</v>
      </c>
    </row>
    <row r="18987" spans="1:17" hidden="1" x14ac:dyDescent="0.3">
      <c r="A18987" t="s">
        <v>73324</v>
      </c>
      <c r="B18987" t="s">
        <v>73325</v>
      </c>
      <c r="C18987" s="1" t="str">
        <f t="shared" si="2751"/>
        <v>21:0805</v>
      </c>
      <c r="D18987" s="1" t="str">
        <f t="shared" ref="D18987:D19015" si="2752">HYPERLINK("http://geochem.nrcan.gc.ca/cdogs/content/svy/svy210226_e.htm", "21:0226")</f>
        <v>21:0226</v>
      </c>
      <c r="E18987" t="s">
        <v>73326</v>
      </c>
      <c r="F18987" t="s">
        <v>73327</v>
      </c>
      <c r="H18987">
        <v>46.0972504</v>
      </c>
      <c r="I18987">
        <v>-66.943937899999995</v>
      </c>
      <c r="J18987" s="1" t="str">
        <f t="shared" si="2748"/>
        <v>Fluid (stream)</v>
      </c>
      <c r="K18987" s="1" t="str">
        <f t="shared" si="2749"/>
        <v>Untreated Water</v>
      </c>
      <c r="L18987">
        <v>75</v>
      </c>
      <c r="M18987" t="s">
        <v>11421</v>
      </c>
      <c r="N18987">
        <v>589</v>
      </c>
      <c r="O18987">
        <v>2.5000000000000001E-2</v>
      </c>
      <c r="P18987">
        <v>30</v>
      </c>
      <c r="Q18987">
        <v>7.2</v>
      </c>
    </row>
    <row r="18988" spans="1:17" hidden="1" x14ac:dyDescent="0.3">
      <c r="A18988" t="s">
        <v>73328</v>
      </c>
      <c r="B18988" t="s">
        <v>73329</v>
      </c>
      <c r="C18988" s="1" t="str">
        <f t="shared" si="2751"/>
        <v>21:0805</v>
      </c>
      <c r="D18988" s="1" t="str">
        <f t="shared" si="2752"/>
        <v>21:0226</v>
      </c>
      <c r="E18988" t="s">
        <v>73330</v>
      </c>
      <c r="F18988" t="s">
        <v>73331</v>
      </c>
      <c r="H18988">
        <v>46.094550499999997</v>
      </c>
      <c r="I18988">
        <v>-66.942447099999995</v>
      </c>
      <c r="J18988" s="1" t="str">
        <f t="shared" si="2748"/>
        <v>Fluid (stream)</v>
      </c>
      <c r="K18988" s="1" t="str">
        <f t="shared" si="2749"/>
        <v>Untreated Water</v>
      </c>
      <c r="L18988">
        <v>75</v>
      </c>
      <c r="M18988" t="s">
        <v>11426</v>
      </c>
      <c r="N18988">
        <v>590</v>
      </c>
      <c r="O18988">
        <v>2.5000000000000001E-2</v>
      </c>
      <c r="P18988">
        <v>40</v>
      </c>
      <c r="Q18988">
        <v>6.9</v>
      </c>
    </row>
    <row r="18989" spans="1:17" hidden="1" x14ac:dyDescent="0.3">
      <c r="A18989" t="s">
        <v>73332</v>
      </c>
      <c r="B18989" t="s">
        <v>73333</v>
      </c>
      <c r="C18989" s="1" t="str">
        <f t="shared" si="2751"/>
        <v>21:0805</v>
      </c>
      <c r="D18989" s="1" t="str">
        <f t="shared" si="2752"/>
        <v>21:0226</v>
      </c>
      <c r="E18989" t="s">
        <v>73334</v>
      </c>
      <c r="F18989" t="s">
        <v>73335</v>
      </c>
      <c r="H18989">
        <v>46.096653799999999</v>
      </c>
      <c r="I18989">
        <v>-66.954335700000001</v>
      </c>
      <c r="J18989" s="1" t="str">
        <f t="shared" si="2748"/>
        <v>Fluid (stream)</v>
      </c>
      <c r="K18989" s="1" t="str">
        <f t="shared" si="2749"/>
        <v>Untreated Water</v>
      </c>
      <c r="L18989">
        <v>75</v>
      </c>
      <c r="M18989" t="s">
        <v>11440</v>
      </c>
      <c r="N18989">
        <v>591</v>
      </c>
      <c r="O18989">
        <v>2.5000000000000001E-2</v>
      </c>
      <c r="P18989">
        <v>40</v>
      </c>
      <c r="Q18989">
        <v>7.2</v>
      </c>
    </row>
    <row r="18990" spans="1:17" hidden="1" x14ac:dyDescent="0.3">
      <c r="A18990" t="s">
        <v>73336</v>
      </c>
      <c r="B18990" t="s">
        <v>73337</v>
      </c>
      <c r="C18990" s="1" t="str">
        <f t="shared" si="2751"/>
        <v>21:0805</v>
      </c>
      <c r="D18990" s="1" t="str">
        <f t="shared" si="2752"/>
        <v>21:0226</v>
      </c>
      <c r="E18990" t="s">
        <v>73338</v>
      </c>
      <c r="F18990" t="s">
        <v>73339</v>
      </c>
      <c r="H18990">
        <v>46.098954200000001</v>
      </c>
      <c r="I18990">
        <v>-66.997345999999993</v>
      </c>
      <c r="J18990" s="1" t="str">
        <f t="shared" si="2748"/>
        <v>Fluid (stream)</v>
      </c>
      <c r="K18990" s="1" t="str">
        <f t="shared" si="2749"/>
        <v>Untreated Water</v>
      </c>
      <c r="L18990">
        <v>75</v>
      </c>
      <c r="M18990" t="s">
        <v>11445</v>
      </c>
      <c r="N18990">
        <v>592</v>
      </c>
      <c r="O18990">
        <v>2.5000000000000001E-2</v>
      </c>
      <c r="P18990">
        <v>40</v>
      </c>
      <c r="Q18990">
        <v>7</v>
      </c>
    </row>
    <row r="18991" spans="1:17" hidden="1" x14ac:dyDescent="0.3">
      <c r="A18991" t="s">
        <v>73340</v>
      </c>
      <c r="B18991" t="s">
        <v>73341</v>
      </c>
      <c r="C18991" s="1" t="str">
        <f t="shared" si="2751"/>
        <v>21:0805</v>
      </c>
      <c r="D18991" s="1" t="str">
        <f t="shared" si="2752"/>
        <v>21:0226</v>
      </c>
      <c r="E18991" t="s">
        <v>73342</v>
      </c>
      <c r="F18991" t="s">
        <v>73343</v>
      </c>
      <c r="H18991">
        <v>46.093654399999998</v>
      </c>
      <c r="I18991">
        <v>-66.985636400000004</v>
      </c>
      <c r="J18991" s="1" t="str">
        <f t="shared" si="2748"/>
        <v>Fluid (stream)</v>
      </c>
      <c r="K18991" s="1" t="str">
        <f t="shared" si="2749"/>
        <v>Untreated Water</v>
      </c>
      <c r="L18991">
        <v>75</v>
      </c>
      <c r="M18991" t="s">
        <v>11450</v>
      </c>
      <c r="N18991">
        <v>593</v>
      </c>
      <c r="O18991">
        <v>0.09</v>
      </c>
      <c r="P18991">
        <v>50</v>
      </c>
      <c r="Q18991">
        <v>6.6</v>
      </c>
    </row>
    <row r="18992" spans="1:17" hidden="1" x14ac:dyDescent="0.3">
      <c r="A18992" t="s">
        <v>73344</v>
      </c>
      <c r="B18992" t="s">
        <v>73345</v>
      </c>
      <c r="C18992" s="1" t="str">
        <f t="shared" si="2751"/>
        <v>21:0805</v>
      </c>
      <c r="D18992" s="1" t="str">
        <f t="shared" si="2752"/>
        <v>21:0226</v>
      </c>
      <c r="E18992" t="s">
        <v>73346</v>
      </c>
      <c r="F18992" t="s">
        <v>73347</v>
      </c>
      <c r="H18992">
        <v>46.092254500000003</v>
      </c>
      <c r="I18992">
        <v>-66.984846500000003</v>
      </c>
      <c r="J18992" s="1" t="str">
        <f t="shared" si="2748"/>
        <v>Fluid (stream)</v>
      </c>
      <c r="K18992" s="1" t="str">
        <f t="shared" si="2749"/>
        <v>Untreated Water</v>
      </c>
      <c r="L18992">
        <v>75</v>
      </c>
      <c r="M18992" t="s">
        <v>11460</v>
      </c>
      <c r="N18992">
        <v>594</v>
      </c>
      <c r="O18992">
        <v>2.5000000000000001E-2</v>
      </c>
      <c r="P18992">
        <v>60</v>
      </c>
      <c r="Q18992">
        <v>7</v>
      </c>
    </row>
    <row r="18993" spans="1:17" hidden="1" x14ac:dyDescent="0.3">
      <c r="A18993" t="s">
        <v>73348</v>
      </c>
      <c r="B18993" t="s">
        <v>73349</v>
      </c>
      <c r="C18993" s="1" t="str">
        <f t="shared" si="2751"/>
        <v>21:0805</v>
      </c>
      <c r="D18993" s="1" t="str">
        <f t="shared" si="2752"/>
        <v>21:0226</v>
      </c>
      <c r="E18993" t="s">
        <v>73350</v>
      </c>
      <c r="F18993" t="s">
        <v>73351</v>
      </c>
      <c r="H18993">
        <v>46.081750499999998</v>
      </c>
      <c r="I18993">
        <v>-66.995045700000006</v>
      </c>
      <c r="J18993" s="1" t="str">
        <f t="shared" si="2748"/>
        <v>Fluid (stream)</v>
      </c>
      <c r="K18993" s="1" t="str">
        <f t="shared" si="2749"/>
        <v>Untreated Water</v>
      </c>
      <c r="L18993">
        <v>75</v>
      </c>
      <c r="M18993" t="s">
        <v>11465</v>
      </c>
      <c r="N18993">
        <v>595</v>
      </c>
      <c r="O18993">
        <v>2.5000000000000001E-2</v>
      </c>
      <c r="P18993">
        <v>30</v>
      </c>
      <c r="Q18993">
        <v>7.3</v>
      </c>
    </row>
    <row r="18994" spans="1:17" hidden="1" x14ac:dyDescent="0.3">
      <c r="A18994" t="s">
        <v>73352</v>
      </c>
      <c r="B18994" t="s">
        <v>73353</v>
      </c>
      <c r="C18994" s="1" t="str">
        <f t="shared" si="2751"/>
        <v>21:0805</v>
      </c>
      <c r="D18994" s="1" t="str">
        <f t="shared" si="2752"/>
        <v>21:0226</v>
      </c>
      <c r="E18994" t="s">
        <v>73354</v>
      </c>
      <c r="F18994" t="s">
        <v>73355</v>
      </c>
      <c r="H18994">
        <v>46.0828518</v>
      </c>
      <c r="I18994">
        <v>-66.987543000000002</v>
      </c>
      <c r="J18994" s="1" t="str">
        <f t="shared" si="2748"/>
        <v>Fluid (stream)</v>
      </c>
      <c r="K18994" s="1" t="str">
        <f t="shared" si="2749"/>
        <v>Untreated Water</v>
      </c>
      <c r="L18994">
        <v>75</v>
      </c>
      <c r="M18994" t="s">
        <v>11470</v>
      </c>
      <c r="N18994">
        <v>596</v>
      </c>
      <c r="O18994">
        <v>2.5000000000000001E-2</v>
      </c>
      <c r="P18994">
        <v>40</v>
      </c>
      <c r="Q18994">
        <v>7</v>
      </c>
    </row>
    <row r="18995" spans="1:17" hidden="1" x14ac:dyDescent="0.3">
      <c r="A18995" t="s">
        <v>73356</v>
      </c>
      <c r="B18995" t="s">
        <v>73357</v>
      </c>
      <c r="C18995" s="1" t="str">
        <f t="shared" si="2751"/>
        <v>21:0805</v>
      </c>
      <c r="D18995" s="1" t="str">
        <f t="shared" si="2752"/>
        <v>21:0226</v>
      </c>
      <c r="E18995" t="s">
        <v>73358</v>
      </c>
      <c r="F18995" t="s">
        <v>73359</v>
      </c>
      <c r="H18995">
        <v>46.125251499999997</v>
      </c>
      <c r="I18995">
        <v>-66.939038600000003</v>
      </c>
      <c r="J18995" s="1" t="str">
        <f t="shared" si="2748"/>
        <v>Fluid (stream)</v>
      </c>
      <c r="K18995" s="1" t="str">
        <f t="shared" si="2749"/>
        <v>Untreated Water</v>
      </c>
      <c r="L18995">
        <v>75</v>
      </c>
      <c r="M18995" t="s">
        <v>11475</v>
      </c>
      <c r="N18995">
        <v>597</v>
      </c>
      <c r="O18995">
        <v>2.5000000000000001E-2</v>
      </c>
      <c r="P18995">
        <v>30</v>
      </c>
      <c r="Q18995">
        <v>6.8</v>
      </c>
    </row>
    <row r="18996" spans="1:17" hidden="1" x14ac:dyDescent="0.3">
      <c r="A18996" t="s">
        <v>73360</v>
      </c>
      <c r="B18996" t="s">
        <v>73361</v>
      </c>
      <c r="C18996" s="1" t="str">
        <f t="shared" si="2751"/>
        <v>21:0805</v>
      </c>
      <c r="D18996" s="1" t="str">
        <f t="shared" si="2752"/>
        <v>21:0226</v>
      </c>
      <c r="E18996" t="s">
        <v>73362</v>
      </c>
      <c r="F18996" t="s">
        <v>73363</v>
      </c>
      <c r="H18996">
        <v>46.135851299999999</v>
      </c>
      <c r="I18996">
        <v>-66.911636799999997</v>
      </c>
      <c r="J18996" s="1" t="str">
        <f t="shared" si="2748"/>
        <v>Fluid (stream)</v>
      </c>
      <c r="K18996" s="1" t="str">
        <f t="shared" si="2749"/>
        <v>Untreated Water</v>
      </c>
      <c r="L18996">
        <v>75</v>
      </c>
      <c r="M18996" t="s">
        <v>11480</v>
      </c>
      <c r="N18996">
        <v>598</v>
      </c>
      <c r="O18996">
        <v>0.56000000000000005</v>
      </c>
      <c r="P18996">
        <v>30</v>
      </c>
      <c r="Q18996">
        <v>7.5</v>
      </c>
    </row>
    <row r="18997" spans="1:17" hidden="1" x14ac:dyDescent="0.3">
      <c r="A18997" t="s">
        <v>73364</v>
      </c>
      <c r="B18997" t="s">
        <v>73365</v>
      </c>
      <c r="C18997" s="1" t="str">
        <f t="shared" si="2751"/>
        <v>21:0805</v>
      </c>
      <c r="D18997" s="1" t="str">
        <f t="shared" si="2752"/>
        <v>21:0226</v>
      </c>
      <c r="E18997" t="s">
        <v>73366</v>
      </c>
      <c r="F18997" t="s">
        <v>73367</v>
      </c>
      <c r="H18997">
        <v>46.1358526</v>
      </c>
      <c r="I18997">
        <v>-66.909241699999995</v>
      </c>
      <c r="J18997" s="1" t="str">
        <f t="shared" si="2748"/>
        <v>Fluid (stream)</v>
      </c>
      <c r="K18997" s="1" t="str">
        <f t="shared" si="2749"/>
        <v>Untreated Water</v>
      </c>
      <c r="L18997">
        <v>75</v>
      </c>
      <c r="M18997" t="s">
        <v>12548</v>
      </c>
      <c r="N18997">
        <v>599</v>
      </c>
      <c r="O18997">
        <v>1.25</v>
      </c>
      <c r="P18997">
        <v>30</v>
      </c>
      <c r="Q18997">
        <v>7.5</v>
      </c>
    </row>
    <row r="18998" spans="1:17" hidden="1" x14ac:dyDescent="0.3">
      <c r="A18998" t="s">
        <v>73368</v>
      </c>
      <c r="B18998" t="s">
        <v>73369</v>
      </c>
      <c r="C18998" s="1" t="str">
        <f t="shared" si="2751"/>
        <v>21:0805</v>
      </c>
      <c r="D18998" s="1" t="str">
        <f t="shared" si="2752"/>
        <v>21:0226</v>
      </c>
      <c r="E18998" t="s">
        <v>73370</v>
      </c>
      <c r="F18998" t="s">
        <v>73371</v>
      </c>
      <c r="H18998">
        <v>46.130452300000002</v>
      </c>
      <c r="I18998">
        <v>-66.915142000000003</v>
      </c>
      <c r="J18998" s="1" t="str">
        <f t="shared" si="2748"/>
        <v>Fluid (stream)</v>
      </c>
      <c r="K18998" s="1" t="str">
        <f t="shared" si="2749"/>
        <v>Untreated Water</v>
      </c>
      <c r="L18998">
        <v>76</v>
      </c>
      <c r="M18998" t="s">
        <v>11392</v>
      </c>
      <c r="N18998">
        <v>600</v>
      </c>
      <c r="O18998">
        <v>2.5000000000000001E-2</v>
      </c>
      <c r="P18998">
        <v>40</v>
      </c>
      <c r="Q18998">
        <v>6.9</v>
      </c>
    </row>
    <row r="18999" spans="1:17" hidden="1" x14ac:dyDescent="0.3">
      <c r="A18999" t="s">
        <v>73372</v>
      </c>
      <c r="B18999" t="s">
        <v>73373</v>
      </c>
      <c r="C18999" s="1" t="str">
        <f t="shared" si="2751"/>
        <v>21:0805</v>
      </c>
      <c r="D18999" s="1" t="str">
        <f t="shared" si="2752"/>
        <v>21:0226</v>
      </c>
      <c r="E18999" t="s">
        <v>73374</v>
      </c>
      <c r="F18999" t="s">
        <v>73375</v>
      </c>
      <c r="H18999">
        <v>46.146952499999998</v>
      </c>
      <c r="I18999">
        <v>-66.937645799999999</v>
      </c>
      <c r="J18999" s="1" t="str">
        <f t="shared" si="2748"/>
        <v>Fluid (stream)</v>
      </c>
      <c r="K18999" s="1" t="str">
        <f t="shared" si="2749"/>
        <v>Untreated Water</v>
      </c>
      <c r="L18999">
        <v>76</v>
      </c>
      <c r="M18999" t="s">
        <v>11397</v>
      </c>
      <c r="N18999">
        <v>601</v>
      </c>
      <c r="O18999">
        <v>2.5000000000000001E-2</v>
      </c>
      <c r="P18999">
        <v>30</v>
      </c>
      <c r="Q18999">
        <v>6.9</v>
      </c>
    </row>
    <row r="19000" spans="1:17" hidden="1" x14ac:dyDescent="0.3">
      <c r="A19000" t="s">
        <v>73376</v>
      </c>
      <c r="B19000" t="s">
        <v>73377</v>
      </c>
      <c r="C19000" s="1" t="str">
        <f t="shared" si="2751"/>
        <v>21:0805</v>
      </c>
      <c r="D19000" s="1" t="str">
        <f t="shared" si="2752"/>
        <v>21:0226</v>
      </c>
      <c r="E19000" t="s">
        <v>73378</v>
      </c>
      <c r="F19000" t="s">
        <v>73379</v>
      </c>
      <c r="H19000">
        <v>46.148453500000002</v>
      </c>
      <c r="I19000">
        <v>-66.9340416</v>
      </c>
      <c r="J19000" s="1" t="str">
        <f t="shared" si="2748"/>
        <v>Fluid (stream)</v>
      </c>
      <c r="K19000" s="1" t="str">
        <f t="shared" si="2749"/>
        <v>Untreated Water</v>
      </c>
      <c r="L19000">
        <v>76</v>
      </c>
      <c r="M19000" t="s">
        <v>11402</v>
      </c>
      <c r="N19000">
        <v>602</v>
      </c>
      <c r="O19000">
        <v>2.5000000000000001E-2</v>
      </c>
      <c r="P19000">
        <v>30</v>
      </c>
      <c r="Q19000">
        <v>6.9</v>
      </c>
    </row>
    <row r="19001" spans="1:17" hidden="1" x14ac:dyDescent="0.3">
      <c r="A19001" t="s">
        <v>73380</v>
      </c>
      <c r="B19001" t="s">
        <v>73381</v>
      </c>
      <c r="C19001" s="1" t="str">
        <f t="shared" si="2751"/>
        <v>21:0805</v>
      </c>
      <c r="D19001" s="1" t="str">
        <f t="shared" si="2752"/>
        <v>21:0226</v>
      </c>
      <c r="E19001" t="s">
        <v>73382</v>
      </c>
      <c r="F19001" t="s">
        <v>73383</v>
      </c>
      <c r="H19001">
        <v>46.117750700000002</v>
      </c>
      <c r="I19001">
        <v>-66.948339099999998</v>
      </c>
      <c r="J19001" s="1" t="str">
        <f t="shared" ref="J19001:J19064" si="2753">HYPERLINK("http://geochem.nrcan.gc.ca/cdogs/content/kwd/kwd020018_e.htm", "Fluid (stream)")</f>
        <v>Fluid (stream)</v>
      </c>
      <c r="K19001" s="1" t="str">
        <f t="shared" ref="K19001:K19064" si="2754">HYPERLINK("http://geochem.nrcan.gc.ca/cdogs/content/kwd/kwd080007_e.htm", "Untreated Water")</f>
        <v>Untreated Water</v>
      </c>
      <c r="L19001">
        <v>76</v>
      </c>
      <c r="M19001" t="s">
        <v>11411</v>
      </c>
      <c r="N19001">
        <v>603</v>
      </c>
      <c r="O19001">
        <v>2.5000000000000001E-2</v>
      </c>
      <c r="P19001">
        <v>40</v>
      </c>
      <c r="Q19001">
        <v>6.9</v>
      </c>
    </row>
    <row r="19002" spans="1:17" hidden="1" x14ac:dyDescent="0.3">
      <c r="A19002" t="s">
        <v>73384</v>
      </c>
      <c r="B19002" t="s">
        <v>73385</v>
      </c>
      <c r="C19002" s="1" t="str">
        <f t="shared" si="2751"/>
        <v>21:0805</v>
      </c>
      <c r="D19002" s="1" t="str">
        <f t="shared" si="2752"/>
        <v>21:0226</v>
      </c>
      <c r="E19002" t="s">
        <v>73386</v>
      </c>
      <c r="F19002" t="s">
        <v>73387</v>
      </c>
      <c r="H19002">
        <v>46.1187532</v>
      </c>
      <c r="I19002">
        <v>-66.951045699999995</v>
      </c>
      <c r="J19002" s="1" t="str">
        <f t="shared" si="2753"/>
        <v>Fluid (stream)</v>
      </c>
      <c r="K19002" s="1" t="str">
        <f t="shared" si="2754"/>
        <v>Untreated Water</v>
      </c>
      <c r="L19002">
        <v>76</v>
      </c>
      <c r="M19002" t="s">
        <v>11416</v>
      </c>
      <c r="N19002">
        <v>604</v>
      </c>
      <c r="O19002">
        <v>2.5000000000000001E-2</v>
      </c>
      <c r="P19002">
        <v>30</v>
      </c>
      <c r="Q19002">
        <v>7</v>
      </c>
    </row>
    <row r="19003" spans="1:17" hidden="1" x14ac:dyDescent="0.3">
      <c r="A19003" t="s">
        <v>73388</v>
      </c>
      <c r="B19003" t="s">
        <v>73389</v>
      </c>
      <c r="C19003" s="1" t="str">
        <f t="shared" si="2751"/>
        <v>21:0805</v>
      </c>
      <c r="D19003" s="1" t="str">
        <f t="shared" si="2752"/>
        <v>21:0226</v>
      </c>
      <c r="E19003" t="s">
        <v>73390</v>
      </c>
      <c r="F19003" t="s">
        <v>73391</v>
      </c>
      <c r="H19003">
        <v>46.123251500000002</v>
      </c>
      <c r="I19003">
        <v>-66.947435900000002</v>
      </c>
      <c r="J19003" s="1" t="str">
        <f t="shared" si="2753"/>
        <v>Fluid (stream)</v>
      </c>
      <c r="K19003" s="1" t="str">
        <f t="shared" si="2754"/>
        <v>Untreated Water</v>
      </c>
      <c r="L19003">
        <v>76</v>
      </c>
      <c r="M19003" t="s">
        <v>11431</v>
      </c>
      <c r="N19003">
        <v>605</v>
      </c>
      <c r="O19003">
        <v>2.5000000000000001E-2</v>
      </c>
      <c r="P19003">
        <v>20</v>
      </c>
      <c r="Q19003">
        <v>7.1</v>
      </c>
    </row>
    <row r="19004" spans="1:17" hidden="1" x14ac:dyDescent="0.3">
      <c r="A19004" t="s">
        <v>73392</v>
      </c>
      <c r="B19004" t="s">
        <v>73393</v>
      </c>
      <c r="C19004" s="1" t="str">
        <f t="shared" si="2751"/>
        <v>21:0805</v>
      </c>
      <c r="D19004" s="1" t="str">
        <f t="shared" si="2752"/>
        <v>21:0226</v>
      </c>
      <c r="E19004" t="s">
        <v>73390</v>
      </c>
      <c r="F19004" t="s">
        <v>73394</v>
      </c>
      <c r="H19004">
        <v>46.123251500000002</v>
      </c>
      <c r="I19004">
        <v>-66.947435900000002</v>
      </c>
      <c r="J19004" s="1" t="str">
        <f t="shared" si="2753"/>
        <v>Fluid (stream)</v>
      </c>
      <c r="K19004" s="1" t="str">
        <f t="shared" si="2754"/>
        <v>Untreated Water</v>
      </c>
      <c r="L19004">
        <v>76</v>
      </c>
      <c r="M19004" t="s">
        <v>11435</v>
      </c>
      <c r="N19004">
        <v>606</v>
      </c>
      <c r="O19004">
        <v>2.5000000000000001E-2</v>
      </c>
      <c r="P19004">
        <v>20</v>
      </c>
      <c r="Q19004">
        <v>7.1</v>
      </c>
    </row>
    <row r="19005" spans="1:17" hidden="1" x14ac:dyDescent="0.3">
      <c r="A19005" t="s">
        <v>73395</v>
      </c>
      <c r="B19005" t="s">
        <v>73396</v>
      </c>
      <c r="C19005" s="1" t="str">
        <f t="shared" si="2751"/>
        <v>21:0805</v>
      </c>
      <c r="D19005" s="1" t="str">
        <f t="shared" si="2752"/>
        <v>21:0226</v>
      </c>
      <c r="E19005" t="s">
        <v>73397</v>
      </c>
      <c r="F19005" t="s">
        <v>73398</v>
      </c>
      <c r="H19005">
        <v>46.146849899999999</v>
      </c>
      <c r="I19005">
        <v>-66.963042599999994</v>
      </c>
      <c r="J19005" s="1" t="str">
        <f t="shared" si="2753"/>
        <v>Fluid (stream)</v>
      </c>
      <c r="K19005" s="1" t="str">
        <f t="shared" si="2754"/>
        <v>Untreated Water</v>
      </c>
      <c r="L19005">
        <v>76</v>
      </c>
      <c r="M19005" t="s">
        <v>11421</v>
      </c>
      <c r="N19005">
        <v>607</v>
      </c>
      <c r="O19005">
        <v>2.5000000000000001E-2</v>
      </c>
      <c r="P19005">
        <v>30</v>
      </c>
      <c r="Q19005">
        <v>7.1</v>
      </c>
    </row>
    <row r="19006" spans="1:17" hidden="1" x14ac:dyDescent="0.3">
      <c r="A19006" t="s">
        <v>73399</v>
      </c>
      <c r="B19006" t="s">
        <v>73400</v>
      </c>
      <c r="C19006" s="1" t="str">
        <f t="shared" si="2751"/>
        <v>21:0805</v>
      </c>
      <c r="D19006" s="1" t="str">
        <f t="shared" si="2752"/>
        <v>21:0226</v>
      </c>
      <c r="E19006" t="s">
        <v>73401</v>
      </c>
      <c r="F19006" t="s">
        <v>73402</v>
      </c>
      <c r="H19006">
        <v>46.141553199999997</v>
      </c>
      <c r="I19006">
        <v>-66.975447799999998</v>
      </c>
      <c r="J19006" s="1" t="str">
        <f t="shared" si="2753"/>
        <v>Fluid (stream)</v>
      </c>
      <c r="K19006" s="1" t="str">
        <f t="shared" si="2754"/>
        <v>Untreated Water</v>
      </c>
      <c r="L19006">
        <v>76</v>
      </c>
      <c r="M19006" t="s">
        <v>11426</v>
      </c>
      <c r="N19006">
        <v>608</v>
      </c>
      <c r="O19006">
        <v>2.5000000000000001E-2</v>
      </c>
      <c r="P19006">
        <v>30</v>
      </c>
      <c r="Q19006">
        <v>6.8</v>
      </c>
    </row>
    <row r="19007" spans="1:17" hidden="1" x14ac:dyDescent="0.3">
      <c r="A19007" t="s">
        <v>73403</v>
      </c>
      <c r="B19007" t="s">
        <v>73404</v>
      </c>
      <c r="C19007" s="1" t="str">
        <f t="shared" si="2751"/>
        <v>21:0805</v>
      </c>
      <c r="D19007" s="1" t="str">
        <f t="shared" si="2752"/>
        <v>21:0226</v>
      </c>
      <c r="E19007" t="s">
        <v>73405</v>
      </c>
      <c r="F19007" t="s">
        <v>73406</v>
      </c>
      <c r="H19007">
        <v>46.152745000000003</v>
      </c>
      <c r="I19007">
        <v>-66.922044200000002</v>
      </c>
      <c r="J19007" s="1" t="str">
        <f t="shared" si="2753"/>
        <v>Fluid (stream)</v>
      </c>
      <c r="K19007" s="1" t="str">
        <f t="shared" si="2754"/>
        <v>Untreated Water</v>
      </c>
      <c r="L19007">
        <v>76</v>
      </c>
      <c r="M19007" t="s">
        <v>11440</v>
      </c>
      <c r="N19007">
        <v>609</v>
      </c>
      <c r="O19007">
        <v>2.5000000000000001E-2</v>
      </c>
      <c r="P19007">
        <v>30</v>
      </c>
      <c r="Q19007">
        <v>6.7</v>
      </c>
    </row>
    <row r="19008" spans="1:17" hidden="1" x14ac:dyDescent="0.3">
      <c r="A19008" t="s">
        <v>73407</v>
      </c>
      <c r="B19008" t="s">
        <v>73408</v>
      </c>
      <c r="C19008" s="1" t="str">
        <f t="shared" si="2751"/>
        <v>21:0805</v>
      </c>
      <c r="D19008" s="1" t="str">
        <f t="shared" si="2752"/>
        <v>21:0226</v>
      </c>
      <c r="E19008" t="s">
        <v>73409</v>
      </c>
      <c r="F19008" t="s">
        <v>73410</v>
      </c>
      <c r="H19008">
        <v>46.1353498</v>
      </c>
      <c r="I19008">
        <v>-66.961641400000005</v>
      </c>
      <c r="J19008" s="1" t="str">
        <f t="shared" si="2753"/>
        <v>Fluid (stream)</v>
      </c>
      <c r="K19008" s="1" t="str">
        <f t="shared" si="2754"/>
        <v>Untreated Water</v>
      </c>
      <c r="L19008">
        <v>76</v>
      </c>
      <c r="M19008" t="s">
        <v>11445</v>
      </c>
      <c r="N19008">
        <v>610</v>
      </c>
      <c r="O19008">
        <v>2.5000000000000001E-2</v>
      </c>
      <c r="P19008">
        <v>20</v>
      </c>
      <c r="Q19008">
        <v>6.8</v>
      </c>
    </row>
    <row r="19009" spans="1:17" hidden="1" x14ac:dyDescent="0.3">
      <c r="A19009" t="s">
        <v>73411</v>
      </c>
      <c r="B19009" t="s">
        <v>73412</v>
      </c>
      <c r="C19009" s="1" t="str">
        <f t="shared" si="2751"/>
        <v>21:0805</v>
      </c>
      <c r="D19009" s="1" t="str">
        <f t="shared" si="2752"/>
        <v>21:0226</v>
      </c>
      <c r="E19009" t="s">
        <v>73413</v>
      </c>
      <c r="F19009" t="s">
        <v>73414</v>
      </c>
      <c r="H19009">
        <v>46.128349</v>
      </c>
      <c r="I19009">
        <v>-66.988643400000001</v>
      </c>
      <c r="J19009" s="1" t="str">
        <f t="shared" si="2753"/>
        <v>Fluid (stream)</v>
      </c>
      <c r="K19009" s="1" t="str">
        <f t="shared" si="2754"/>
        <v>Untreated Water</v>
      </c>
      <c r="L19009">
        <v>76</v>
      </c>
      <c r="M19009" t="s">
        <v>11450</v>
      </c>
      <c r="N19009">
        <v>611</v>
      </c>
      <c r="O19009">
        <v>2.5000000000000001E-2</v>
      </c>
      <c r="P19009">
        <v>30</v>
      </c>
      <c r="Q19009">
        <v>6.8</v>
      </c>
    </row>
    <row r="19010" spans="1:17" hidden="1" x14ac:dyDescent="0.3">
      <c r="A19010" t="s">
        <v>73415</v>
      </c>
      <c r="B19010" t="s">
        <v>73416</v>
      </c>
      <c r="C19010" s="1" t="str">
        <f t="shared" si="2751"/>
        <v>21:0805</v>
      </c>
      <c r="D19010" s="1" t="str">
        <f t="shared" si="2752"/>
        <v>21:0226</v>
      </c>
      <c r="E19010" t="s">
        <v>73417</v>
      </c>
      <c r="F19010" t="s">
        <v>73418</v>
      </c>
      <c r="H19010">
        <v>46.110251499999997</v>
      </c>
      <c r="I19010">
        <v>-66.992847600000005</v>
      </c>
      <c r="J19010" s="1" t="str">
        <f t="shared" si="2753"/>
        <v>Fluid (stream)</v>
      </c>
      <c r="K19010" s="1" t="str">
        <f t="shared" si="2754"/>
        <v>Untreated Water</v>
      </c>
      <c r="L19010">
        <v>76</v>
      </c>
      <c r="M19010" t="s">
        <v>11460</v>
      </c>
      <c r="N19010">
        <v>612</v>
      </c>
      <c r="O19010">
        <v>0.16</v>
      </c>
      <c r="P19010">
        <v>30</v>
      </c>
      <c r="Q19010">
        <v>7.1</v>
      </c>
    </row>
    <row r="19011" spans="1:17" hidden="1" x14ac:dyDescent="0.3">
      <c r="A19011" t="s">
        <v>73419</v>
      </c>
      <c r="B19011" t="s">
        <v>73420</v>
      </c>
      <c r="C19011" s="1" t="str">
        <f t="shared" si="2751"/>
        <v>21:0805</v>
      </c>
      <c r="D19011" s="1" t="str">
        <f t="shared" si="2752"/>
        <v>21:0226</v>
      </c>
      <c r="E19011" t="s">
        <v>73421</v>
      </c>
      <c r="F19011" t="s">
        <v>73422</v>
      </c>
      <c r="H19011">
        <v>46.122554100000002</v>
      </c>
      <c r="I19011">
        <v>-66.974435499999998</v>
      </c>
      <c r="J19011" s="1" t="str">
        <f t="shared" si="2753"/>
        <v>Fluid (stream)</v>
      </c>
      <c r="K19011" s="1" t="str">
        <f t="shared" si="2754"/>
        <v>Untreated Water</v>
      </c>
      <c r="L19011">
        <v>76</v>
      </c>
      <c r="M19011" t="s">
        <v>11465</v>
      </c>
      <c r="N19011">
        <v>613</v>
      </c>
      <c r="O19011">
        <v>2.5000000000000001E-2</v>
      </c>
      <c r="P19011">
        <v>30</v>
      </c>
      <c r="Q19011">
        <v>6.8</v>
      </c>
    </row>
    <row r="19012" spans="1:17" hidden="1" x14ac:dyDescent="0.3">
      <c r="A19012" t="s">
        <v>73423</v>
      </c>
      <c r="B19012" t="s">
        <v>73424</v>
      </c>
      <c r="C19012" s="1" t="str">
        <f t="shared" si="2751"/>
        <v>21:0805</v>
      </c>
      <c r="D19012" s="1" t="str">
        <f t="shared" si="2752"/>
        <v>21:0226</v>
      </c>
      <c r="E19012" t="s">
        <v>73425</v>
      </c>
      <c r="F19012" t="s">
        <v>73426</v>
      </c>
      <c r="H19012">
        <v>46.109251399999998</v>
      </c>
      <c r="I19012">
        <v>-66.960740700000002</v>
      </c>
      <c r="J19012" s="1" t="str">
        <f t="shared" si="2753"/>
        <v>Fluid (stream)</v>
      </c>
      <c r="K19012" s="1" t="str">
        <f t="shared" si="2754"/>
        <v>Untreated Water</v>
      </c>
      <c r="L19012">
        <v>76</v>
      </c>
      <c r="M19012" t="s">
        <v>11470</v>
      </c>
      <c r="N19012">
        <v>614</v>
      </c>
      <c r="O19012">
        <v>2.5000000000000001E-2</v>
      </c>
      <c r="P19012">
        <v>20</v>
      </c>
      <c r="Q19012">
        <v>6.9</v>
      </c>
    </row>
    <row r="19013" spans="1:17" hidden="1" x14ac:dyDescent="0.3">
      <c r="A19013" t="s">
        <v>73427</v>
      </c>
      <c r="B19013" t="s">
        <v>73428</v>
      </c>
      <c r="C19013" s="1" t="str">
        <f t="shared" si="2751"/>
        <v>21:0805</v>
      </c>
      <c r="D19013" s="1" t="str">
        <f t="shared" si="2752"/>
        <v>21:0226</v>
      </c>
      <c r="E19013" t="s">
        <v>73429</v>
      </c>
      <c r="F19013" t="s">
        <v>73430</v>
      </c>
      <c r="H19013">
        <v>46.133654399999998</v>
      </c>
      <c r="I19013">
        <v>-66.866732999999996</v>
      </c>
      <c r="J19013" s="1" t="str">
        <f t="shared" si="2753"/>
        <v>Fluid (stream)</v>
      </c>
      <c r="K19013" s="1" t="str">
        <f t="shared" si="2754"/>
        <v>Untreated Water</v>
      </c>
      <c r="L19013">
        <v>76</v>
      </c>
      <c r="M19013" t="s">
        <v>11475</v>
      </c>
      <c r="N19013">
        <v>615</v>
      </c>
    </row>
    <row r="19014" spans="1:17" hidden="1" x14ac:dyDescent="0.3">
      <c r="A19014" t="s">
        <v>73431</v>
      </c>
      <c r="B19014" t="s">
        <v>73432</v>
      </c>
      <c r="C19014" s="1" t="str">
        <f t="shared" si="2751"/>
        <v>21:0805</v>
      </c>
      <c r="D19014" s="1" t="str">
        <f t="shared" si="2752"/>
        <v>21:0226</v>
      </c>
      <c r="E19014" t="s">
        <v>73433</v>
      </c>
      <c r="F19014" t="s">
        <v>73434</v>
      </c>
      <c r="H19014">
        <v>46.128753500000002</v>
      </c>
      <c r="I19014">
        <v>-66.864540599999998</v>
      </c>
      <c r="J19014" s="1" t="str">
        <f t="shared" si="2753"/>
        <v>Fluid (stream)</v>
      </c>
      <c r="K19014" s="1" t="str">
        <f t="shared" si="2754"/>
        <v>Untreated Water</v>
      </c>
      <c r="L19014">
        <v>76</v>
      </c>
      <c r="M19014" t="s">
        <v>11480</v>
      </c>
      <c r="N19014">
        <v>616</v>
      </c>
      <c r="O19014">
        <v>2.5000000000000001E-2</v>
      </c>
      <c r="P19014">
        <v>30</v>
      </c>
      <c r="Q19014">
        <v>6.5</v>
      </c>
    </row>
    <row r="19015" spans="1:17" hidden="1" x14ac:dyDescent="0.3">
      <c r="A19015" t="s">
        <v>73435</v>
      </c>
      <c r="B19015" t="s">
        <v>73436</v>
      </c>
      <c r="C19015" s="1" t="str">
        <f t="shared" si="2751"/>
        <v>21:0805</v>
      </c>
      <c r="D19015" s="1" t="str">
        <f t="shared" si="2752"/>
        <v>21:0226</v>
      </c>
      <c r="E19015" t="s">
        <v>73437</v>
      </c>
      <c r="F19015" t="s">
        <v>73438</v>
      </c>
      <c r="H19015">
        <v>46.128150699999999</v>
      </c>
      <c r="I19015">
        <v>-66.862143200000006</v>
      </c>
      <c r="J19015" s="1" t="str">
        <f t="shared" si="2753"/>
        <v>Fluid (stream)</v>
      </c>
      <c r="K19015" s="1" t="str">
        <f t="shared" si="2754"/>
        <v>Untreated Water</v>
      </c>
      <c r="L19015">
        <v>76</v>
      </c>
      <c r="M19015" t="s">
        <v>12548</v>
      </c>
      <c r="N19015">
        <v>617</v>
      </c>
      <c r="O19015">
        <v>2.5000000000000001E-2</v>
      </c>
      <c r="P19015">
        <v>20</v>
      </c>
      <c r="Q19015">
        <v>6.3</v>
      </c>
    </row>
    <row r="19016" spans="1:17" hidden="1" x14ac:dyDescent="0.3">
      <c r="A19016" t="s">
        <v>73439</v>
      </c>
      <c r="B19016" t="s">
        <v>73440</v>
      </c>
      <c r="C19016" s="1" t="str">
        <f t="shared" si="2751"/>
        <v>21:0805</v>
      </c>
      <c r="D19016" s="1" t="str">
        <f t="shared" ref="D19016:D19031" si="2755">HYPERLINK("http://geochem.nrcan.gc.ca/cdogs/content/svy/svy210228_e.htm", "21:0228")</f>
        <v>21:0228</v>
      </c>
      <c r="E19016" t="s">
        <v>73441</v>
      </c>
      <c r="F19016" t="s">
        <v>73442</v>
      </c>
      <c r="H19016">
        <v>46.243747399999997</v>
      </c>
      <c r="I19016">
        <v>-67.295349900000005</v>
      </c>
      <c r="J19016" s="1" t="str">
        <f t="shared" si="2753"/>
        <v>Fluid (stream)</v>
      </c>
      <c r="K19016" s="1" t="str">
        <f t="shared" si="2754"/>
        <v>Untreated Water</v>
      </c>
      <c r="L19016">
        <v>77</v>
      </c>
      <c r="M19016" t="s">
        <v>11392</v>
      </c>
      <c r="N19016">
        <v>618</v>
      </c>
      <c r="O19016">
        <v>2.5000000000000001E-2</v>
      </c>
      <c r="P19016">
        <v>120</v>
      </c>
      <c r="Q19016">
        <v>7.3</v>
      </c>
    </row>
    <row r="19017" spans="1:17" hidden="1" x14ac:dyDescent="0.3">
      <c r="A19017" t="s">
        <v>73443</v>
      </c>
      <c r="B19017" t="s">
        <v>73444</v>
      </c>
      <c r="C19017" s="1" t="str">
        <f t="shared" si="2751"/>
        <v>21:0805</v>
      </c>
      <c r="D19017" s="1" t="str">
        <f t="shared" si="2755"/>
        <v>21:0228</v>
      </c>
      <c r="E19017" t="s">
        <v>73445</v>
      </c>
      <c r="F19017" t="s">
        <v>73446</v>
      </c>
      <c r="H19017">
        <v>46.224250099999999</v>
      </c>
      <c r="I19017">
        <v>-67.307248000000001</v>
      </c>
      <c r="J19017" s="1" t="str">
        <f t="shared" si="2753"/>
        <v>Fluid (stream)</v>
      </c>
      <c r="K19017" s="1" t="str">
        <f t="shared" si="2754"/>
        <v>Untreated Water</v>
      </c>
      <c r="L19017">
        <v>77</v>
      </c>
      <c r="M19017" t="s">
        <v>11397</v>
      </c>
      <c r="N19017">
        <v>619</v>
      </c>
      <c r="O19017">
        <v>2.5000000000000001E-2</v>
      </c>
      <c r="P19017">
        <v>100</v>
      </c>
      <c r="Q19017">
        <v>7.2</v>
      </c>
    </row>
    <row r="19018" spans="1:17" hidden="1" x14ac:dyDescent="0.3">
      <c r="A19018" t="s">
        <v>73447</v>
      </c>
      <c r="B19018" t="s">
        <v>73448</v>
      </c>
      <c r="C19018" s="1" t="str">
        <f t="shared" si="2751"/>
        <v>21:0805</v>
      </c>
      <c r="D19018" s="1" t="str">
        <f t="shared" si="2755"/>
        <v>21:0228</v>
      </c>
      <c r="E19018" t="s">
        <v>73449</v>
      </c>
      <c r="F19018" t="s">
        <v>73450</v>
      </c>
      <c r="H19018">
        <v>46.245644499999997</v>
      </c>
      <c r="I19018">
        <v>-67.320755399999996</v>
      </c>
      <c r="J19018" s="1" t="str">
        <f t="shared" si="2753"/>
        <v>Fluid (stream)</v>
      </c>
      <c r="K19018" s="1" t="str">
        <f t="shared" si="2754"/>
        <v>Untreated Water</v>
      </c>
      <c r="L19018">
        <v>77</v>
      </c>
      <c r="M19018" t="s">
        <v>11431</v>
      </c>
      <c r="N19018">
        <v>620</v>
      </c>
      <c r="O19018">
        <v>2.5000000000000001E-2</v>
      </c>
      <c r="P19018">
        <v>80</v>
      </c>
      <c r="Q19018">
        <v>7.6</v>
      </c>
    </row>
    <row r="19019" spans="1:17" hidden="1" x14ac:dyDescent="0.3">
      <c r="A19019" t="s">
        <v>73451</v>
      </c>
      <c r="B19019" t="s">
        <v>73452</v>
      </c>
      <c r="C19019" s="1" t="str">
        <f t="shared" si="2751"/>
        <v>21:0805</v>
      </c>
      <c r="D19019" s="1" t="str">
        <f t="shared" si="2755"/>
        <v>21:0228</v>
      </c>
      <c r="E19019" t="s">
        <v>73449</v>
      </c>
      <c r="F19019" t="s">
        <v>73453</v>
      </c>
      <c r="H19019">
        <v>46.245644499999997</v>
      </c>
      <c r="I19019">
        <v>-67.320755399999996</v>
      </c>
      <c r="J19019" s="1" t="str">
        <f t="shared" si="2753"/>
        <v>Fluid (stream)</v>
      </c>
      <c r="K19019" s="1" t="str">
        <f t="shared" si="2754"/>
        <v>Untreated Water</v>
      </c>
      <c r="L19019">
        <v>77</v>
      </c>
      <c r="M19019" t="s">
        <v>11435</v>
      </c>
      <c r="N19019">
        <v>621</v>
      </c>
      <c r="O19019">
        <v>2.5000000000000001E-2</v>
      </c>
      <c r="P19019">
        <v>70</v>
      </c>
      <c r="Q19019">
        <v>7.7</v>
      </c>
    </row>
    <row r="19020" spans="1:17" hidden="1" x14ac:dyDescent="0.3">
      <c r="A19020" t="s">
        <v>73454</v>
      </c>
      <c r="B19020" t="s">
        <v>73455</v>
      </c>
      <c r="C19020" s="1" t="str">
        <f t="shared" si="2751"/>
        <v>21:0805</v>
      </c>
      <c r="D19020" s="1" t="str">
        <f t="shared" si="2755"/>
        <v>21:0228</v>
      </c>
      <c r="E19020" t="s">
        <v>73456</v>
      </c>
      <c r="F19020" t="s">
        <v>73457</v>
      </c>
      <c r="H19020">
        <v>46.227944700000002</v>
      </c>
      <c r="I19020">
        <v>-67.306952800000005</v>
      </c>
      <c r="J19020" s="1" t="str">
        <f t="shared" si="2753"/>
        <v>Fluid (stream)</v>
      </c>
      <c r="K19020" s="1" t="str">
        <f t="shared" si="2754"/>
        <v>Untreated Water</v>
      </c>
      <c r="L19020">
        <v>77</v>
      </c>
      <c r="M19020" t="s">
        <v>11402</v>
      </c>
      <c r="N19020">
        <v>622</v>
      </c>
      <c r="O19020">
        <v>2.5000000000000001E-2</v>
      </c>
      <c r="P19020">
        <v>70</v>
      </c>
      <c r="Q19020">
        <v>7.5</v>
      </c>
    </row>
    <row r="19021" spans="1:17" hidden="1" x14ac:dyDescent="0.3">
      <c r="A19021" t="s">
        <v>73458</v>
      </c>
      <c r="B19021" t="s">
        <v>73459</v>
      </c>
      <c r="C19021" s="1" t="str">
        <f t="shared" si="2751"/>
        <v>21:0805</v>
      </c>
      <c r="D19021" s="1" t="str">
        <f t="shared" si="2755"/>
        <v>21:0228</v>
      </c>
      <c r="E19021" t="s">
        <v>73460</v>
      </c>
      <c r="F19021" t="s">
        <v>73461</v>
      </c>
      <c r="H19021">
        <v>46.2170445</v>
      </c>
      <c r="I19021">
        <v>-67.281551699999994</v>
      </c>
      <c r="J19021" s="1" t="str">
        <f t="shared" si="2753"/>
        <v>Fluid (stream)</v>
      </c>
      <c r="K19021" s="1" t="str">
        <f t="shared" si="2754"/>
        <v>Untreated Water</v>
      </c>
      <c r="L19021">
        <v>77</v>
      </c>
      <c r="M19021" t="s">
        <v>11411</v>
      </c>
      <c r="N19021">
        <v>623</v>
      </c>
      <c r="O19021">
        <v>2.5000000000000001E-2</v>
      </c>
      <c r="P19021">
        <v>60</v>
      </c>
      <c r="Q19021">
        <v>7.4</v>
      </c>
    </row>
    <row r="19022" spans="1:17" hidden="1" x14ac:dyDescent="0.3">
      <c r="A19022" t="s">
        <v>73462</v>
      </c>
      <c r="B19022" t="s">
        <v>73463</v>
      </c>
      <c r="C19022" s="1" t="str">
        <f t="shared" si="2751"/>
        <v>21:0805</v>
      </c>
      <c r="D19022" s="1" t="str">
        <f t="shared" si="2755"/>
        <v>21:0228</v>
      </c>
      <c r="E19022" t="s">
        <v>73464</v>
      </c>
      <c r="F19022" t="s">
        <v>73465</v>
      </c>
      <c r="H19022">
        <v>46.1784471</v>
      </c>
      <c r="I19022">
        <v>-67.275253199999995</v>
      </c>
      <c r="J19022" s="1" t="str">
        <f t="shared" si="2753"/>
        <v>Fluid (stream)</v>
      </c>
      <c r="K19022" s="1" t="str">
        <f t="shared" si="2754"/>
        <v>Untreated Water</v>
      </c>
      <c r="L19022">
        <v>77</v>
      </c>
      <c r="M19022" t="s">
        <v>11416</v>
      </c>
      <c r="N19022">
        <v>624</v>
      </c>
      <c r="O19022">
        <v>2.5000000000000001E-2</v>
      </c>
      <c r="P19022">
        <v>60</v>
      </c>
      <c r="Q19022">
        <v>7.4</v>
      </c>
    </row>
    <row r="19023" spans="1:17" hidden="1" x14ac:dyDescent="0.3">
      <c r="A19023" t="s">
        <v>73466</v>
      </c>
      <c r="B19023" t="s">
        <v>73467</v>
      </c>
      <c r="C19023" s="1" t="str">
        <f t="shared" si="2751"/>
        <v>21:0805</v>
      </c>
      <c r="D19023" s="1" t="str">
        <f t="shared" si="2755"/>
        <v>21:0228</v>
      </c>
      <c r="E19023" t="s">
        <v>73468</v>
      </c>
      <c r="F19023" t="s">
        <v>73469</v>
      </c>
      <c r="H19023">
        <v>46.178149699999999</v>
      </c>
      <c r="I19023">
        <v>-67.272243700000004</v>
      </c>
      <c r="J19023" s="1" t="str">
        <f t="shared" si="2753"/>
        <v>Fluid (stream)</v>
      </c>
      <c r="K19023" s="1" t="str">
        <f t="shared" si="2754"/>
        <v>Untreated Water</v>
      </c>
      <c r="L19023">
        <v>77</v>
      </c>
      <c r="M19023" t="s">
        <v>11421</v>
      </c>
      <c r="N19023">
        <v>625</v>
      </c>
      <c r="O19023">
        <v>2.5000000000000001E-2</v>
      </c>
      <c r="P19023">
        <v>60</v>
      </c>
      <c r="Q19023">
        <v>7.2</v>
      </c>
    </row>
    <row r="19024" spans="1:17" hidden="1" x14ac:dyDescent="0.3">
      <c r="A19024" t="s">
        <v>73470</v>
      </c>
      <c r="B19024" t="s">
        <v>73471</v>
      </c>
      <c r="C19024" s="1" t="str">
        <f t="shared" si="2751"/>
        <v>21:0805</v>
      </c>
      <c r="D19024" s="1" t="str">
        <f t="shared" si="2755"/>
        <v>21:0228</v>
      </c>
      <c r="E19024" t="s">
        <v>73472</v>
      </c>
      <c r="F19024" t="s">
        <v>73473</v>
      </c>
      <c r="H19024">
        <v>46.164546700000002</v>
      </c>
      <c r="I19024">
        <v>-67.2660506</v>
      </c>
      <c r="J19024" s="1" t="str">
        <f t="shared" si="2753"/>
        <v>Fluid (stream)</v>
      </c>
      <c r="K19024" s="1" t="str">
        <f t="shared" si="2754"/>
        <v>Untreated Water</v>
      </c>
      <c r="L19024">
        <v>77</v>
      </c>
      <c r="M19024" t="s">
        <v>11426</v>
      </c>
      <c r="N19024">
        <v>626</v>
      </c>
      <c r="O19024">
        <v>2.5000000000000001E-2</v>
      </c>
      <c r="P19024">
        <v>50</v>
      </c>
      <c r="Q19024">
        <v>7.5</v>
      </c>
    </row>
    <row r="19025" spans="1:17" hidden="1" x14ac:dyDescent="0.3">
      <c r="A19025" t="s">
        <v>73474</v>
      </c>
      <c r="B19025" t="s">
        <v>73475</v>
      </c>
      <c r="C19025" s="1" t="str">
        <f t="shared" si="2751"/>
        <v>21:0805</v>
      </c>
      <c r="D19025" s="1" t="str">
        <f t="shared" si="2755"/>
        <v>21:0228</v>
      </c>
      <c r="E19025" t="s">
        <v>73476</v>
      </c>
      <c r="F19025" t="s">
        <v>73477</v>
      </c>
      <c r="H19025">
        <v>46.199344000000004</v>
      </c>
      <c r="I19025">
        <v>-67.276348999999996</v>
      </c>
      <c r="J19025" s="1" t="str">
        <f t="shared" si="2753"/>
        <v>Fluid (stream)</v>
      </c>
      <c r="K19025" s="1" t="str">
        <f t="shared" si="2754"/>
        <v>Untreated Water</v>
      </c>
      <c r="L19025">
        <v>77</v>
      </c>
      <c r="M19025" t="s">
        <v>11440</v>
      </c>
      <c r="N19025">
        <v>627</v>
      </c>
      <c r="O19025">
        <v>2.5000000000000001E-2</v>
      </c>
      <c r="P19025">
        <v>60</v>
      </c>
      <c r="Q19025">
        <v>7.7</v>
      </c>
    </row>
    <row r="19026" spans="1:17" hidden="1" x14ac:dyDescent="0.3">
      <c r="A19026" t="s">
        <v>73478</v>
      </c>
      <c r="B19026" t="s">
        <v>73479</v>
      </c>
      <c r="C19026" s="1" t="str">
        <f t="shared" si="2751"/>
        <v>21:0805</v>
      </c>
      <c r="D19026" s="1" t="str">
        <f t="shared" si="2755"/>
        <v>21:0228</v>
      </c>
      <c r="E19026" t="s">
        <v>73480</v>
      </c>
      <c r="F19026" t="s">
        <v>73481</v>
      </c>
      <c r="H19026">
        <v>46.2215445</v>
      </c>
      <c r="I19026">
        <v>-67.289346699999996</v>
      </c>
      <c r="J19026" s="1" t="str">
        <f t="shared" si="2753"/>
        <v>Fluid (stream)</v>
      </c>
      <c r="K19026" s="1" t="str">
        <f t="shared" si="2754"/>
        <v>Untreated Water</v>
      </c>
      <c r="L19026">
        <v>77</v>
      </c>
      <c r="M19026" t="s">
        <v>11445</v>
      </c>
      <c r="N19026">
        <v>628</v>
      </c>
      <c r="O19026">
        <v>2.5000000000000001E-2</v>
      </c>
      <c r="P19026">
        <v>60</v>
      </c>
      <c r="Q19026">
        <v>7.5</v>
      </c>
    </row>
    <row r="19027" spans="1:17" hidden="1" x14ac:dyDescent="0.3">
      <c r="A19027" t="s">
        <v>73482</v>
      </c>
      <c r="B19027" t="s">
        <v>73483</v>
      </c>
      <c r="C19027" s="1" t="str">
        <f t="shared" si="2751"/>
        <v>21:0805</v>
      </c>
      <c r="D19027" s="1" t="str">
        <f t="shared" si="2755"/>
        <v>21:0228</v>
      </c>
      <c r="E19027" t="s">
        <v>73484</v>
      </c>
      <c r="F19027" t="s">
        <v>73485</v>
      </c>
      <c r="H19027">
        <v>46.240548199999999</v>
      </c>
      <c r="I19027">
        <v>-67.303542800000002</v>
      </c>
      <c r="J19027" s="1" t="str">
        <f t="shared" si="2753"/>
        <v>Fluid (stream)</v>
      </c>
      <c r="K19027" s="1" t="str">
        <f t="shared" si="2754"/>
        <v>Untreated Water</v>
      </c>
      <c r="L19027">
        <v>77</v>
      </c>
      <c r="M19027" t="s">
        <v>11450</v>
      </c>
      <c r="N19027">
        <v>629</v>
      </c>
      <c r="O19027">
        <v>2.5000000000000001E-2</v>
      </c>
      <c r="P19027">
        <v>50</v>
      </c>
      <c r="Q19027">
        <v>7.6</v>
      </c>
    </row>
    <row r="19028" spans="1:17" hidden="1" x14ac:dyDescent="0.3">
      <c r="A19028" t="s">
        <v>73486</v>
      </c>
      <c r="B19028" t="s">
        <v>73487</v>
      </c>
      <c r="C19028" s="1" t="str">
        <f t="shared" si="2751"/>
        <v>21:0805</v>
      </c>
      <c r="D19028" s="1" t="str">
        <f t="shared" si="2755"/>
        <v>21:0228</v>
      </c>
      <c r="E19028" t="s">
        <v>73488</v>
      </c>
      <c r="F19028" t="s">
        <v>73489</v>
      </c>
      <c r="H19028">
        <v>46.242249999999999</v>
      </c>
      <c r="I19028">
        <v>-67.299352499999998</v>
      </c>
      <c r="J19028" s="1" t="str">
        <f t="shared" si="2753"/>
        <v>Fluid (stream)</v>
      </c>
      <c r="K19028" s="1" t="str">
        <f t="shared" si="2754"/>
        <v>Untreated Water</v>
      </c>
      <c r="L19028">
        <v>77</v>
      </c>
      <c r="M19028" t="s">
        <v>11460</v>
      </c>
      <c r="N19028">
        <v>630</v>
      </c>
      <c r="O19028">
        <v>2.5000000000000001E-2</v>
      </c>
      <c r="P19028">
        <v>60</v>
      </c>
      <c r="Q19028">
        <v>7.4</v>
      </c>
    </row>
    <row r="19029" spans="1:17" hidden="1" x14ac:dyDescent="0.3">
      <c r="A19029" t="s">
        <v>73490</v>
      </c>
      <c r="B19029" t="s">
        <v>73491</v>
      </c>
      <c r="C19029" s="1" t="str">
        <f t="shared" si="2751"/>
        <v>21:0805</v>
      </c>
      <c r="D19029" s="1" t="str">
        <f t="shared" si="2755"/>
        <v>21:0228</v>
      </c>
      <c r="E19029" t="s">
        <v>73492</v>
      </c>
      <c r="F19029" t="s">
        <v>73493</v>
      </c>
      <c r="H19029">
        <v>46.150146599999999</v>
      </c>
      <c r="I19029">
        <v>-67.283350400000003</v>
      </c>
      <c r="J19029" s="1" t="str">
        <f t="shared" si="2753"/>
        <v>Fluid (stream)</v>
      </c>
      <c r="K19029" s="1" t="str">
        <f t="shared" si="2754"/>
        <v>Untreated Water</v>
      </c>
      <c r="L19029">
        <v>77</v>
      </c>
      <c r="M19029" t="s">
        <v>11465</v>
      </c>
      <c r="N19029">
        <v>631</v>
      </c>
      <c r="O19029">
        <v>2.5000000000000001E-2</v>
      </c>
      <c r="P19029">
        <v>60</v>
      </c>
      <c r="Q19029">
        <v>7.2</v>
      </c>
    </row>
    <row r="19030" spans="1:17" hidden="1" x14ac:dyDescent="0.3">
      <c r="A19030" t="s">
        <v>73494</v>
      </c>
      <c r="B19030" t="s">
        <v>73495</v>
      </c>
      <c r="C19030" s="1" t="str">
        <f t="shared" si="2751"/>
        <v>21:0805</v>
      </c>
      <c r="D19030" s="1" t="str">
        <f t="shared" si="2755"/>
        <v>21:0228</v>
      </c>
      <c r="E19030" t="s">
        <v>73496</v>
      </c>
      <c r="F19030" t="s">
        <v>73497</v>
      </c>
      <c r="H19030">
        <v>46.156945499999999</v>
      </c>
      <c r="I19030">
        <v>-67.298045900000005</v>
      </c>
      <c r="J19030" s="1" t="str">
        <f t="shared" si="2753"/>
        <v>Fluid (stream)</v>
      </c>
      <c r="K19030" s="1" t="str">
        <f t="shared" si="2754"/>
        <v>Untreated Water</v>
      </c>
      <c r="L19030">
        <v>77</v>
      </c>
      <c r="M19030" t="s">
        <v>11470</v>
      </c>
      <c r="N19030">
        <v>632</v>
      </c>
      <c r="O19030">
        <v>2.5000000000000001E-2</v>
      </c>
      <c r="P19030">
        <v>50</v>
      </c>
      <c r="Q19030">
        <v>6.9</v>
      </c>
    </row>
    <row r="19031" spans="1:17" hidden="1" x14ac:dyDescent="0.3">
      <c r="A19031" t="s">
        <v>73498</v>
      </c>
      <c r="B19031" t="s">
        <v>73499</v>
      </c>
      <c r="C19031" s="1" t="str">
        <f t="shared" si="2751"/>
        <v>21:0805</v>
      </c>
      <c r="D19031" s="1" t="str">
        <f t="shared" si="2755"/>
        <v>21:0228</v>
      </c>
      <c r="E19031" t="s">
        <v>73500</v>
      </c>
      <c r="F19031" t="s">
        <v>73501</v>
      </c>
      <c r="H19031">
        <v>46.150849299999997</v>
      </c>
      <c r="I19031">
        <v>-67.272644900000003</v>
      </c>
      <c r="J19031" s="1" t="str">
        <f t="shared" si="2753"/>
        <v>Fluid (stream)</v>
      </c>
      <c r="K19031" s="1" t="str">
        <f t="shared" si="2754"/>
        <v>Untreated Water</v>
      </c>
      <c r="L19031">
        <v>77</v>
      </c>
      <c r="M19031" t="s">
        <v>11475</v>
      </c>
      <c r="N19031">
        <v>633</v>
      </c>
      <c r="O19031">
        <v>2.5000000000000001E-2</v>
      </c>
      <c r="P19031">
        <v>50</v>
      </c>
      <c r="Q19031">
        <v>7.7</v>
      </c>
    </row>
    <row r="19032" spans="1:17" hidden="1" x14ac:dyDescent="0.3">
      <c r="A19032" t="s">
        <v>73502</v>
      </c>
      <c r="B19032" t="s">
        <v>73503</v>
      </c>
      <c r="C19032" s="1" t="str">
        <f t="shared" si="2751"/>
        <v>21:0805</v>
      </c>
      <c r="D19032" s="1" t="str">
        <f>HYPERLINK("http://geochem.nrcan.gc.ca/cdogs/content/svy/svy210226_e.htm", "21:0226")</f>
        <v>21:0226</v>
      </c>
      <c r="E19032" t="s">
        <v>73504</v>
      </c>
      <c r="F19032" t="s">
        <v>73505</v>
      </c>
      <c r="H19032">
        <v>46.152848400000003</v>
      </c>
      <c r="I19032">
        <v>-67.237344500000006</v>
      </c>
      <c r="J19032" s="1" t="str">
        <f t="shared" si="2753"/>
        <v>Fluid (stream)</v>
      </c>
      <c r="K19032" s="1" t="str">
        <f t="shared" si="2754"/>
        <v>Untreated Water</v>
      </c>
      <c r="L19032">
        <v>77</v>
      </c>
      <c r="M19032" t="s">
        <v>11480</v>
      </c>
      <c r="N19032">
        <v>634</v>
      </c>
      <c r="O19032">
        <v>2.5000000000000001E-2</v>
      </c>
      <c r="P19032">
        <v>50</v>
      </c>
      <c r="Q19032">
        <v>7.9</v>
      </c>
    </row>
    <row r="19033" spans="1:17" hidden="1" x14ac:dyDescent="0.3">
      <c r="A19033" t="s">
        <v>73506</v>
      </c>
      <c r="B19033" t="s">
        <v>73507</v>
      </c>
      <c r="C19033" s="1" t="str">
        <f t="shared" si="2751"/>
        <v>21:0805</v>
      </c>
      <c r="D19033" s="1" t="str">
        <f>HYPERLINK("http://geochem.nrcan.gc.ca/cdogs/content/svy/svy210226_e.htm", "21:0226")</f>
        <v>21:0226</v>
      </c>
      <c r="E19033" t="s">
        <v>73508</v>
      </c>
      <c r="F19033" t="s">
        <v>73509</v>
      </c>
      <c r="H19033">
        <v>46.147946599999997</v>
      </c>
      <c r="I19033">
        <v>-67.237552699999995</v>
      </c>
      <c r="J19033" s="1" t="str">
        <f t="shared" si="2753"/>
        <v>Fluid (stream)</v>
      </c>
      <c r="K19033" s="1" t="str">
        <f t="shared" si="2754"/>
        <v>Untreated Water</v>
      </c>
      <c r="L19033">
        <v>77</v>
      </c>
      <c r="M19033" t="s">
        <v>12548</v>
      </c>
      <c r="N19033">
        <v>635</v>
      </c>
      <c r="O19033">
        <v>2.5000000000000001E-2</v>
      </c>
      <c r="P19033">
        <v>50</v>
      </c>
      <c r="Q19033">
        <v>7.9</v>
      </c>
    </row>
    <row r="19034" spans="1:17" hidden="1" x14ac:dyDescent="0.3">
      <c r="A19034" t="s">
        <v>73510</v>
      </c>
      <c r="B19034" t="s">
        <v>73511</v>
      </c>
      <c r="C19034" s="1" t="str">
        <f t="shared" si="2751"/>
        <v>21:0805</v>
      </c>
      <c r="D19034" s="1" t="str">
        <f>HYPERLINK("http://geochem.nrcan.gc.ca/cdogs/content/svy/svy210226_e.htm", "21:0226")</f>
        <v>21:0226</v>
      </c>
      <c r="E19034" t="s">
        <v>73512</v>
      </c>
      <c r="F19034" t="s">
        <v>73513</v>
      </c>
      <c r="H19034">
        <v>46.1656476</v>
      </c>
      <c r="I19034">
        <v>-67.223451299999994</v>
      </c>
      <c r="J19034" s="1" t="str">
        <f t="shared" si="2753"/>
        <v>Fluid (stream)</v>
      </c>
      <c r="K19034" s="1" t="str">
        <f t="shared" si="2754"/>
        <v>Untreated Water</v>
      </c>
      <c r="L19034">
        <v>78</v>
      </c>
      <c r="M19034" t="s">
        <v>11392</v>
      </c>
      <c r="N19034">
        <v>636</v>
      </c>
      <c r="O19034">
        <v>2.5000000000000001E-2</v>
      </c>
      <c r="P19034">
        <v>60</v>
      </c>
      <c r="Q19034">
        <v>7.7</v>
      </c>
    </row>
    <row r="19035" spans="1:17" hidden="1" x14ac:dyDescent="0.3">
      <c r="A19035" t="s">
        <v>73514</v>
      </c>
      <c r="B19035" t="s">
        <v>73515</v>
      </c>
      <c r="C19035" s="1" t="str">
        <f t="shared" si="2751"/>
        <v>21:0805</v>
      </c>
      <c r="D19035" s="1" t="str">
        <f>HYPERLINK("http://geochem.nrcan.gc.ca/cdogs/content/svy/svy210226_e.htm", "21:0226")</f>
        <v>21:0226</v>
      </c>
      <c r="E19035" t="s">
        <v>73516</v>
      </c>
      <c r="F19035" t="s">
        <v>73517</v>
      </c>
      <c r="H19035">
        <v>46.163745499999997</v>
      </c>
      <c r="I19035">
        <v>-67.223253400000004</v>
      </c>
      <c r="J19035" s="1" t="str">
        <f t="shared" si="2753"/>
        <v>Fluid (stream)</v>
      </c>
      <c r="K19035" s="1" t="str">
        <f t="shared" si="2754"/>
        <v>Untreated Water</v>
      </c>
      <c r="L19035">
        <v>78</v>
      </c>
      <c r="M19035" t="s">
        <v>11397</v>
      </c>
      <c r="N19035">
        <v>637</v>
      </c>
      <c r="O19035">
        <v>2.5000000000000001E-2</v>
      </c>
      <c r="P19035">
        <v>50</v>
      </c>
      <c r="Q19035">
        <v>7.8</v>
      </c>
    </row>
    <row r="19036" spans="1:17" hidden="1" x14ac:dyDescent="0.3">
      <c r="A19036" t="s">
        <v>73518</v>
      </c>
      <c r="B19036" t="s">
        <v>73519</v>
      </c>
      <c r="C19036" s="1" t="str">
        <f t="shared" si="2751"/>
        <v>21:0805</v>
      </c>
      <c r="D19036" s="1" t="str">
        <f t="shared" ref="D19036:D19047" si="2756">HYPERLINK("http://geochem.nrcan.gc.ca/cdogs/content/svy/svy210228_e.htm", "21:0228")</f>
        <v>21:0228</v>
      </c>
      <c r="E19036" t="s">
        <v>73520</v>
      </c>
      <c r="F19036" t="s">
        <v>73521</v>
      </c>
      <c r="H19036">
        <v>46.125647800000003</v>
      </c>
      <c r="I19036">
        <v>-67.314154400000007</v>
      </c>
      <c r="J19036" s="1" t="str">
        <f t="shared" si="2753"/>
        <v>Fluid (stream)</v>
      </c>
      <c r="K19036" s="1" t="str">
        <f t="shared" si="2754"/>
        <v>Untreated Water</v>
      </c>
      <c r="L19036">
        <v>78</v>
      </c>
      <c r="M19036" t="s">
        <v>11402</v>
      </c>
      <c r="N19036">
        <v>638</v>
      </c>
    </row>
    <row r="19037" spans="1:17" hidden="1" x14ac:dyDescent="0.3">
      <c r="A19037" t="s">
        <v>73522</v>
      </c>
      <c r="B19037" t="s">
        <v>73523</v>
      </c>
      <c r="C19037" s="1" t="str">
        <f t="shared" si="2751"/>
        <v>21:0805</v>
      </c>
      <c r="D19037" s="1" t="str">
        <f t="shared" si="2756"/>
        <v>21:0228</v>
      </c>
      <c r="E19037" t="s">
        <v>73524</v>
      </c>
      <c r="F19037" t="s">
        <v>73525</v>
      </c>
      <c r="H19037">
        <v>46.137247799999997</v>
      </c>
      <c r="I19037">
        <v>-67.323251499999998</v>
      </c>
      <c r="J19037" s="1" t="str">
        <f t="shared" si="2753"/>
        <v>Fluid (stream)</v>
      </c>
      <c r="K19037" s="1" t="str">
        <f t="shared" si="2754"/>
        <v>Untreated Water</v>
      </c>
      <c r="L19037">
        <v>78</v>
      </c>
      <c r="M19037" t="s">
        <v>11411</v>
      </c>
      <c r="N19037">
        <v>639</v>
      </c>
      <c r="O19037">
        <v>2.5000000000000001E-2</v>
      </c>
      <c r="P19037">
        <v>60</v>
      </c>
      <c r="Q19037">
        <v>7.5</v>
      </c>
    </row>
    <row r="19038" spans="1:17" hidden="1" x14ac:dyDescent="0.3">
      <c r="A19038" t="s">
        <v>73526</v>
      </c>
      <c r="B19038" t="s">
        <v>73527</v>
      </c>
      <c r="C19038" s="1" t="str">
        <f t="shared" si="2751"/>
        <v>21:0805</v>
      </c>
      <c r="D19038" s="1" t="str">
        <f t="shared" si="2756"/>
        <v>21:0228</v>
      </c>
      <c r="E19038" t="s">
        <v>73528</v>
      </c>
      <c r="F19038" t="s">
        <v>73529</v>
      </c>
      <c r="H19038">
        <v>46.141546699999999</v>
      </c>
      <c r="I19038">
        <v>-67.342154100000002</v>
      </c>
      <c r="J19038" s="1" t="str">
        <f t="shared" si="2753"/>
        <v>Fluid (stream)</v>
      </c>
      <c r="K19038" s="1" t="str">
        <f t="shared" si="2754"/>
        <v>Untreated Water</v>
      </c>
      <c r="L19038">
        <v>78</v>
      </c>
      <c r="M19038" t="s">
        <v>11416</v>
      </c>
      <c r="N19038">
        <v>640</v>
      </c>
    </row>
    <row r="19039" spans="1:17" hidden="1" x14ac:dyDescent="0.3">
      <c r="A19039" t="s">
        <v>73530</v>
      </c>
      <c r="B19039" t="s">
        <v>73531</v>
      </c>
      <c r="C19039" s="1" t="str">
        <f t="shared" ref="C19039:C19102" si="2757">HYPERLINK("http://geochem.nrcan.gc.ca/cdogs/content/bdl/bdl210805_e.htm", "21:0805")</f>
        <v>21:0805</v>
      </c>
      <c r="D19039" s="1" t="str">
        <f t="shared" si="2756"/>
        <v>21:0228</v>
      </c>
      <c r="E19039" t="s">
        <v>73532</v>
      </c>
      <c r="F19039" t="s">
        <v>73533</v>
      </c>
      <c r="H19039">
        <v>46.132353299999998</v>
      </c>
      <c r="I19039">
        <v>-67.368748100000005</v>
      </c>
      <c r="J19039" s="1" t="str">
        <f t="shared" si="2753"/>
        <v>Fluid (stream)</v>
      </c>
      <c r="K19039" s="1" t="str">
        <f t="shared" si="2754"/>
        <v>Untreated Water</v>
      </c>
      <c r="L19039">
        <v>78</v>
      </c>
      <c r="M19039" t="s">
        <v>11421</v>
      </c>
      <c r="N19039">
        <v>641</v>
      </c>
      <c r="O19039">
        <v>2.5000000000000001E-2</v>
      </c>
      <c r="P19039">
        <v>90</v>
      </c>
      <c r="Q19039">
        <v>7</v>
      </c>
    </row>
    <row r="19040" spans="1:17" hidden="1" x14ac:dyDescent="0.3">
      <c r="A19040" t="s">
        <v>73534</v>
      </c>
      <c r="B19040" t="s">
        <v>73535</v>
      </c>
      <c r="C19040" s="1" t="str">
        <f t="shared" si="2757"/>
        <v>21:0805</v>
      </c>
      <c r="D19040" s="1" t="str">
        <f t="shared" si="2756"/>
        <v>21:0228</v>
      </c>
      <c r="E19040" t="s">
        <v>73536</v>
      </c>
      <c r="F19040" t="s">
        <v>73537</v>
      </c>
      <c r="H19040">
        <v>46.1175523</v>
      </c>
      <c r="I19040">
        <v>-67.313249499999998</v>
      </c>
      <c r="J19040" s="1" t="str">
        <f t="shared" si="2753"/>
        <v>Fluid (stream)</v>
      </c>
      <c r="K19040" s="1" t="str">
        <f t="shared" si="2754"/>
        <v>Untreated Water</v>
      </c>
      <c r="L19040">
        <v>78</v>
      </c>
      <c r="M19040" t="s">
        <v>11426</v>
      </c>
      <c r="N19040">
        <v>642</v>
      </c>
      <c r="O19040">
        <v>2.5000000000000001E-2</v>
      </c>
      <c r="P19040">
        <v>80</v>
      </c>
      <c r="Q19040">
        <v>6.7</v>
      </c>
    </row>
    <row r="19041" spans="1:17" hidden="1" x14ac:dyDescent="0.3">
      <c r="A19041" t="s">
        <v>73538</v>
      </c>
      <c r="B19041" t="s">
        <v>73539</v>
      </c>
      <c r="C19041" s="1" t="str">
        <f t="shared" si="2757"/>
        <v>21:0805</v>
      </c>
      <c r="D19041" s="1" t="str">
        <f t="shared" si="2756"/>
        <v>21:0228</v>
      </c>
      <c r="E19041" t="s">
        <v>73540</v>
      </c>
      <c r="F19041" t="s">
        <v>73541</v>
      </c>
      <c r="H19041">
        <v>46.116153799999999</v>
      </c>
      <c r="I19041">
        <v>-67.315453399999996</v>
      </c>
      <c r="J19041" s="1" t="str">
        <f t="shared" si="2753"/>
        <v>Fluid (stream)</v>
      </c>
      <c r="K19041" s="1" t="str">
        <f t="shared" si="2754"/>
        <v>Untreated Water</v>
      </c>
      <c r="L19041">
        <v>78</v>
      </c>
      <c r="M19041" t="s">
        <v>11440</v>
      </c>
      <c r="N19041">
        <v>643</v>
      </c>
      <c r="O19041">
        <v>2.5000000000000001E-2</v>
      </c>
      <c r="P19041">
        <v>70</v>
      </c>
      <c r="Q19041">
        <v>7.2</v>
      </c>
    </row>
    <row r="19042" spans="1:17" hidden="1" x14ac:dyDescent="0.3">
      <c r="A19042" t="s">
        <v>73542</v>
      </c>
      <c r="B19042" t="s">
        <v>73543</v>
      </c>
      <c r="C19042" s="1" t="str">
        <f t="shared" si="2757"/>
        <v>21:0805</v>
      </c>
      <c r="D19042" s="1" t="str">
        <f t="shared" si="2756"/>
        <v>21:0228</v>
      </c>
      <c r="E19042" t="s">
        <v>73544</v>
      </c>
      <c r="F19042" t="s">
        <v>73545</v>
      </c>
      <c r="H19042">
        <v>46.169550999999998</v>
      </c>
      <c r="I19042">
        <v>-67.2875528</v>
      </c>
      <c r="J19042" s="1" t="str">
        <f t="shared" si="2753"/>
        <v>Fluid (stream)</v>
      </c>
      <c r="K19042" s="1" t="str">
        <f t="shared" si="2754"/>
        <v>Untreated Water</v>
      </c>
      <c r="L19042">
        <v>78</v>
      </c>
      <c r="M19042" t="s">
        <v>11431</v>
      </c>
      <c r="N19042">
        <v>644</v>
      </c>
      <c r="O19042">
        <v>2.5000000000000001E-2</v>
      </c>
      <c r="P19042">
        <v>80</v>
      </c>
      <c r="Q19042">
        <v>7.7</v>
      </c>
    </row>
    <row r="19043" spans="1:17" hidden="1" x14ac:dyDescent="0.3">
      <c r="A19043" t="s">
        <v>73546</v>
      </c>
      <c r="B19043" t="s">
        <v>73547</v>
      </c>
      <c r="C19043" s="1" t="str">
        <f t="shared" si="2757"/>
        <v>21:0805</v>
      </c>
      <c r="D19043" s="1" t="str">
        <f t="shared" si="2756"/>
        <v>21:0228</v>
      </c>
      <c r="E19043" t="s">
        <v>73544</v>
      </c>
      <c r="F19043" t="s">
        <v>73548</v>
      </c>
      <c r="H19043">
        <v>46.169550999999998</v>
      </c>
      <c r="I19043">
        <v>-67.2875528</v>
      </c>
      <c r="J19043" s="1" t="str">
        <f t="shared" si="2753"/>
        <v>Fluid (stream)</v>
      </c>
      <c r="K19043" s="1" t="str">
        <f t="shared" si="2754"/>
        <v>Untreated Water</v>
      </c>
      <c r="L19043">
        <v>78</v>
      </c>
      <c r="M19043" t="s">
        <v>11435</v>
      </c>
      <c r="N19043">
        <v>645</v>
      </c>
      <c r="O19043">
        <v>2.5000000000000001E-2</v>
      </c>
      <c r="P19043">
        <v>60</v>
      </c>
      <c r="Q19043">
        <v>7.7</v>
      </c>
    </row>
    <row r="19044" spans="1:17" hidden="1" x14ac:dyDescent="0.3">
      <c r="A19044" t="s">
        <v>73549</v>
      </c>
      <c r="B19044" t="s">
        <v>73550</v>
      </c>
      <c r="C19044" s="1" t="str">
        <f t="shared" si="2757"/>
        <v>21:0805</v>
      </c>
      <c r="D19044" s="1" t="str">
        <f t="shared" si="2756"/>
        <v>21:0228</v>
      </c>
      <c r="E19044" t="s">
        <v>73551</v>
      </c>
      <c r="F19044" t="s">
        <v>73552</v>
      </c>
      <c r="H19044">
        <v>46.166046799999997</v>
      </c>
      <c r="I19044">
        <v>-67.290951800000002</v>
      </c>
      <c r="J19044" s="1" t="str">
        <f t="shared" si="2753"/>
        <v>Fluid (stream)</v>
      </c>
      <c r="K19044" s="1" t="str">
        <f t="shared" si="2754"/>
        <v>Untreated Water</v>
      </c>
      <c r="L19044">
        <v>78</v>
      </c>
      <c r="M19044" t="s">
        <v>11445</v>
      </c>
      <c r="N19044">
        <v>646</v>
      </c>
      <c r="O19044">
        <v>2.5000000000000001E-2</v>
      </c>
      <c r="P19044">
        <v>60</v>
      </c>
      <c r="Q19044">
        <v>7.4</v>
      </c>
    </row>
    <row r="19045" spans="1:17" hidden="1" x14ac:dyDescent="0.3">
      <c r="A19045" t="s">
        <v>73553</v>
      </c>
      <c r="B19045" t="s">
        <v>73554</v>
      </c>
      <c r="C19045" s="1" t="str">
        <f t="shared" si="2757"/>
        <v>21:0805</v>
      </c>
      <c r="D19045" s="1" t="str">
        <f t="shared" si="2756"/>
        <v>21:0228</v>
      </c>
      <c r="E19045" t="s">
        <v>73555</v>
      </c>
      <c r="F19045" t="s">
        <v>73556</v>
      </c>
      <c r="H19045">
        <v>46.2043447</v>
      </c>
      <c r="I19045">
        <v>-67.298345299999994</v>
      </c>
      <c r="J19045" s="1" t="str">
        <f t="shared" si="2753"/>
        <v>Fluid (stream)</v>
      </c>
      <c r="K19045" s="1" t="str">
        <f t="shared" si="2754"/>
        <v>Untreated Water</v>
      </c>
      <c r="L19045">
        <v>78</v>
      </c>
      <c r="M19045" t="s">
        <v>11450</v>
      </c>
      <c r="N19045">
        <v>647</v>
      </c>
      <c r="O19045">
        <v>2.5000000000000001E-2</v>
      </c>
      <c r="P19045">
        <v>50</v>
      </c>
      <c r="Q19045">
        <v>7.6</v>
      </c>
    </row>
    <row r="19046" spans="1:17" hidden="1" x14ac:dyDescent="0.3">
      <c r="A19046" t="s">
        <v>73557</v>
      </c>
      <c r="B19046" t="s">
        <v>73558</v>
      </c>
      <c r="C19046" s="1" t="str">
        <f t="shared" si="2757"/>
        <v>21:0805</v>
      </c>
      <c r="D19046" s="1" t="str">
        <f t="shared" si="2756"/>
        <v>21:0228</v>
      </c>
      <c r="E19046" t="s">
        <v>73559</v>
      </c>
      <c r="F19046" t="s">
        <v>73560</v>
      </c>
      <c r="H19046">
        <v>46.212947999999997</v>
      </c>
      <c r="I19046">
        <v>-67.317746499999998</v>
      </c>
      <c r="J19046" s="1" t="str">
        <f t="shared" si="2753"/>
        <v>Fluid (stream)</v>
      </c>
      <c r="K19046" s="1" t="str">
        <f t="shared" si="2754"/>
        <v>Untreated Water</v>
      </c>
      <c r="L19046">
        <v>78</v>
      </c>
      <c r="M19046" t="s">
        <v>11460</v>
      </c>
      <c r="N19046">
        <v>648</v>
      </c>
      <c r="O19046">
        <v>2.5000000000000001E-2</v>
      </c>
      <c r="P19046">
        <v>60</v>
      </c>
      <c r="Q19046">
        <v>7.6</v>
      </c>
    </row>
    <row r="19047" spans="1:17" hidden="1" x14ac:dyDescent="0.3">
      <c r="A19047" t="s">
        <v>73561</v>
      </c>
      <c r="B19047" t="s">
        <v>73562</v>
      </c>
      <c r="C19047" s="1" t="str">
        <f t="shared" si="2757"/>
        <v>21:0805</v>
      </c>
      <c r="D19047" s="1" t="str">
        <f t="shared" si="2756"/>
        <v>21:0228</v>
      </c>
      <c r="E19047" t="s">
        <v>73563</v>
      </c>
      <c r="F19047" t="s">
        <v>73564</v>
      </c>
      <c r="H19047">
        <v>46.208645699999998</v>
      </c>
      <c r="I19047">
        <v>-67.2778469</v>
      </c>
      <c r="J19047" s="1" t="str">
        <f t="shared" si="2753"/>
        <v>Fluid (stream)</v>
      </c>
      <c r="K19047" s="1" t="str">
        <f t="shared" si="2754"/>
        <v>Untreated Water</v>
      </c>
      <c r="L19047">
        <v>78</v>
      </c>
      <c r="M19047" t="s">
        <v>11465</v>
      </c>
      <c r="N19047">
        <v>649</v>
      </c>
      <c r="O19047">
        <v>2.5000000000000001E-2</v>
      </c>
      <c r="P19047">
        <v>50</v>
      </c>
      <c r="Q19047">
        <v>7.4</v>
      </c>
    </row>
    <row r="19048" spans="1:17" hidden="1" x14ac:dyDescent="0.3">
      <c r="A19048" t="s">
        <v>73565</v>
      </c>
      <c r="B19048" t="s">
        <v>73566</v>
      </c>
      <c r="C19048" s="1" t="str">
        <f t="shared" si="2757"/>
        <v>21:0805</v>
      </c>
      <c r="D19048" s="1" t="str">
        <f>HYPERLINK("http://geochem.nrcan.gc.ca/cdogs/content/svy/svy210226_e.htm", "21:0226")</f>
        <v>21:0226</v>
      </c>
      <c r="E19048" t="s">
        <v>73567</v>
      </c>
      <c r="F19048" t="s">
        <v>73568</v>
      </c>
      <c r="H19048">
        <v>46.1344499</v>
      </c>
      <c r="I19048">
        <v>-67.231950400000002</v>
      </c>
      <c r="J19048" s="1" t="str">
        <f t="shared" si="2753"/>
        <v>Fluid (stream)</v>
      </c>
      <c r="K19048" s="1" t="str">
        <f t="shared" si="2754"/>
        <v>Untreated Water</v>
      </c>
      <c r="L19048">
        <v>78</v>
      </c>
      <c r="M19048" t="s">
        <v>11470</v>
      </c>
      <c r="N19048">
        <v>650</v>
      </c>
      <c r="O19048">
        <v>0.25</v>
      </c>
      <c r="P19048">
        <v>50</v>
      </c>
      <c r="Q19048">
        <v>7.9</v>
      </c>
    </row>
    <row r="19049" spans="1:17" hidden="1" x14ac:dyDescent="0.3">
      <c r="A19049" t="s">
        <v>73569</v>
      </c>
      <c r="B19049" t="s">
        <v>73570</v>
      </c>
      <c r="C19049" s="1" t="str">
        <f t="shared" si="2757"/>
        <v>21:0805</v>
      </c>
      <c r="D19049" s="1" t="str">
        <f>HYPERLINK("http://geochem.nrcan.gc.ca/cdogs/content/svy/svy210226_e.htm", "21:0226")</f>
        <v>21:0226</v>
      </c>
      <c r="E19049" t="s">
        <v>73571</v>
      </c>
      <c r="F19049" t="s">
        <v>73572</v>
      </c>
      <c r="H19049">
        <v>46.132246899999998</v>
      </c>
      <c r="I19049">
        <v>-67.202647299999995</v>
      </c>
      <c r="J19049" s="1" t="str">
        <f t="shared" si="2753"/>
        <v>Fluid (stream)</v>
      </c>
      <c r="K19049" s="1" t="str">
        <f t="shared" si="2754"/>
        <v>Untreated Water</v>
      </c>
      <c r="L19049">
        <v>78</v>
      </c>
      <c r="M19049" t="s">
        <v>11475</v>
      </c>
      <c r="N19049">
        <v>651</v>
      </c>
    </row>
    <row r="19050" spans="1:17" hidden="1" x14ac:dyDescent="0.3">
      <c r="A19050" t="s">
        <v>73573</v>
      </c>
      <c r="B19050" t="s">
        <v>73574</v>
      </c>
      <c r="C19050" s="1" t="str">
        <f t="shared" si="2757"/>
        <v>21:0805</v>
      </c>
      <c r="D19050" s="1" t="str">
        <f>HYPERLINK("http://geochem.nrcan.gc.ca/cdogs/content/svy/svy210228_e.htm", "21:0228")</f>
        <v>21:0228</v>
      </c>
      <c r="E19050" t="s">
        <v>73575</v>
      </c>
      <c r="F19050" t="s">
        <v>73576</v>
      </c>
      <c r="H19050">
        <v>46.1266471</v>
      </c>
      <c r="I19050">
        <v>-67.266049199999998</v>
      </c>
      <c r="J19050" s="1" t="str">
        <f t="shared" si="2753"/>
        <v>Fluid (stream)</v>
      </c>
      <c r="K19050" s="1" t="str">
        <f t="shared" si="2754"/>
        <v>Untreated Water</v>
      </c>
      <c r="L19050">
        <v>78</v>
      </c>
      <c r="M19050" t="s">
        <v>11480</v>
      </c>
      <c r="N19050">
        <v>652</v>
      </c>
      <c r="O19050">
        <v>2.5000000000000001E-2</v>
      </c>
      <c r="P19050">
        <v>50</v>
      </c>
      <c r="Q19050">
        <v>7.3</v>
      </c>
    </row>
    <row r="19051" spans="1:17" hidden="1" x14ac:dyDescent="0.3">
      <c r="A19051" t="s">
        <v>73577</v>
      </c>
      <c r="B19051" t="s">
        <v>73578</v>
      </c>
      <c r="C19051" s="1" t="str">
        <f t="shared" si="2757"/>
        <v>21:0805</v>
      </c>
      <c r="D19051" s="1" t="str">
        <f>HYPERLINK("http://geochem.nrcan.gc.ca/cdogs/content/svy/svy210228_e.htm", "21:0228")</f>
        <v>21:0228</v>
      </c>
      <c r="E19051" t="s">
        <v>73579</v>
      </c>
      <c r="F19051" t="s">
        <v>73580</v>
      </c>
      <c r="H19051">
        <v>46.121149000000003</v>
      </c>
      <c r="I19051">
        <v>-67.273844999999994</v>
      </c>
      <c r="J19051" s="1" t="str">
        <f t="shared" si="2753"/>
        <v>Fluid (stream)</v>
      </c>
      <c r="K19051" s="1" t="str">
        <f t="shared" si="2754"/>
        <v>Untreated Water</v>
      </c>
      <c r="L19051">
        <v>78</v>
      </c>
      <c r="M19051" t="s">
        <v>12548</v>
      </c>
      <c r="N19051">
        <v>653</v>
      </c>
      <c r="O19051">
        <v>2.5000000000000001E-2</v>
      </c>
      <c r="P19051">
        <v>50</v>
      </c>
      <c r="Q19051">
        <v>7.4</v>
      </c>
    </row>
    <row r="19052" spans="1:17" hidden="1" x14ac:dyDescent="0.3">
      <c r="A19052" t="s">
        <v>73581</v>
      </c>
      <c r="B19052" t="s">
        <v>73582</v>
      </c>
      <c r="C19052" s="1" t="str">
        <f t="shared" si="2757"/>
        <v>21:0805</v>
      </c>
      <c r="D19052" s="1" t="str">
        <f>HYPERLINK("http://geochem.nrcan.gc.ca/cdogs/content/svy/svy210228_e.htm", "21:0228")</f>
        <v>21:0228</v>
      </c>
      <c r="E19052" t="s">
        <v>73583</v>
      </c>
      <c r="F19052" t="s">
        <v>73584</v>
      </c>
      <c r="H19052">
        <v>46.138749500000003</v>
      </c>
      <c r="I19052">
        <v>-67.366656000000006</v>
      </c>
      <c r="J19052" s="1" t="str">
        <f t="shared" si="2753"/>
        <v>Fluid (stream)</v>
      </c>
      <c r="K19052" s="1" t="str">
        <f t="shared" si="2754"/>
        <v>Untreated Water</v>
      </c>
      <c r="L19052">
        <v>79</v>
      </c>
      <c r="M19052" t="s">
        <v>11392</v>
      </c>
      <c r="N19052">
        <v>654</v>
      </c>
      <c r="O19052">
        <v>2.5000000000000001E-2</v>
      </c>
      <c r="P19052">
        <v>90</v>
      </c>
      <c r="Q19052">
        <v>7.3</v>
      </c>
    </row>
    <row r="19053" spans="1:17" hidden="1" x14ac:dyDescent="0.3">
      <c r="A19053" t="s">
        <v>73585</v>
      </c>
      <c r="B19053" t="s">
        <v>73586</v>
      </c>
      <c r="C19053" s="1" t="str">
        <f t="shared" si="2757"/>
        <v>21:0805</v>
      </c>
      <c r="D19053" s="1" t="str">
        <f>HYPERLINK("http://geochem.nrcan.gc.ca/cdogs/content/svy/svy210228_e.htm", "21:0228")</f>
        <v>21:0228</v>
      </c>
      <c r="E19053" t="s">
        <v>73587</v>
      </c>
      <c r="F19053" t="s">
        <v>73588</v>
      </c>
      <c r="H19053">
        <v>46.141551</v>
      </c>
      <c r="I19053">
        <v>-67.363051400000003</v>
      </c>
      <c r="J19053" s="1" t="str">
        <f t="shared" si="2753"/>
        <v>Fluid (stream)</v>
      </c>
      <c r="K19053" s="1" t="str">
        <f t="shared" si="2754"/>
        <v>Untreated Water</v>
      </c>
      <c r="L19053">
        <v>79</v>
      </c>
      <c r="M19053" t="s">
        <v>11397</v>
      </c>
      <c r="N19053">
        <v>655</v>
      </c>
      <c r="O19053">
        <v>2.5000000000000001E-2</v>
      </c>
      <c r="P19053">
        <v>80</v>
      </c>
      <c r="Q19053">
        <v>7.4</v>
      </c>
    </row>
    <row r="19054" spans="1:17" hidden="1" x14ac:dyDescent="0.3">
      <c r="A19054" t="s">
        <v>73589</v>
      </c>
      <c r="B19054" t="s">
        <v>73590</v>
      </c>
      <c r="C19054" s="1" t="str">
        <f t="shared" si="2757"/>
        <v>21:0805</v>
      </c>
      <c r="D19054" s="1" t="str">
        <f>HYPERLINK("http://geochem.nrcan.gc.ca/cdogs/content/svy/svy210226_e.htm", "21:0226")</f>
        <v>21:0226</v>
      </c>
      <c r="E19054" t="s">
        <v>73591</v>
      </c>
      <c r="F19054" t="s">
        <v>73592</v>
      </c>
      <c r="H19054">
        <v>46.124245700000003</v>
      </c>
      <c r="I19054">
        <v>-67.236742399999997</v>
      </c>
      <c r="J19054" s="1" t="str">
        <f t="shared" si="2753"/>
        <v>Fluid (stream)</v>
      </c>
      <c r="K19054" s="1" t="str">
        <f t="shared" si="2754"/>
        <v>Untreated Water</v>
      </c>
      <c r="L19054">
        <v>79</v>
      </c>
      <c r="M19054" t="s">
        <v>11402</v>
      </c>
      <c r="N19054">
        <v>656</v>
      </c>
    </row>
    <row r="19055" spans="1:17" hidden="1" x14ac:dyDescent="0.3">
      <c r="A19055" t="s">
        <v>73593</v>
      </c>
      <c r="B19055" t="s">
        <v>73594</v>
      </c>
      <c r="C19055" s="1" t="str">
        <f t="shared" si="2757"/>
        <v>21:0805</v>
      </c>
      <c r="D19055" s="1" t="str">
        <f t="shared" ref="D19055:D19061" si="2758">HYPERLINK("http://geochem.nrcan.gc.ca/cdogs/content/svy/svy210228_e.htm", "21:0228")</f>
        <v>21:0228</v>
      </c>
      <c r="E19055" t="s">
        <v>73595</v>
      </c>
      <c r="F19055" t="s">
        <v>73596</v>
      </c>
      <c r="H19055">
        <v>46.150751100000001</v>
      </c>
      <c r="I19055">
        <v>-67.364449199999996</v>
      </c>
      <c r="J19055" s="1" t="str">
        <f t="shared" si="2753"/>
        <v>Fluid (stream)</v>
      </c>
      <c r="K19055" s="1" t="str">
        <f t="shared" si="2754"/>
        <v>Untreated Water</v>
      </c>
      <c r="L19055">
        <v>79</v>
      </c>
      <c r="M19055" t="s">
        <v>11411</v>
      </c>
      <c r="N19055">
        <v>657</v>
      </c>
      <c r="O19055">
        <v>2.5000000000000001E-2</v>
      </c>
      <c r="P19055">
        <v>70</v>
      </c>
      <c r="Q19055">
        <v>7.2</v>
      </c>
    </row>
    <row r="19056" spans="1:17" hidden="1" x14ac:dyDescent="0.3">
      <c r="A19056" t="s">
        <v>73597</v>
      </c>
      <c r="B19056" t="s">
        <v>73598</v>
      </c>
      <c r="C19056" s="1" t="str">
        <f t="shared" si="2757"/>
        <v>21:0805</v>
      </c>
      <c r="D19056" s="1" t="str">
        <f t="shared" si="2758"/>
        <v>21:0228</v>
      </c>
      <c r="E19056" t="s">
        <v>73599</v>
      </c>
      <c r="F19056" t="s">
        <v>73600</v>
      </c>
      <c r="H19056">
        <v>46.143947699999998</v>
      </c>
      <c r="I19056">
        <v>-67.358849899999996</v>
      </c>
      <c r="J19056" s="1" t="str">
        <f t="shared" si="2753"/>
        <v>Fluid (stream)</v>
      </c>
      <c r="K19056" s="1" t="str">
        <f t="shared" si="2754"/>
        <v>Untreated Water</v>
      </c>
      <c r="L19056">
        <v>79</v>
      </c>
      <c r="M19056" t="s">
        <v>11416</v>
      </c>
      <c r="N19056">
        <v>658</v>
      </c>
      <c r="O19056">
        <v>2.5000000000000001E-2</v>
      </c>
      <c r="P19056">
        <v>60</v>
      </c>
      <c r="Q19056">
        <v>7.6</v>
      </c>
    </row>
    <row r="19057" spans="1:17" hidden="1" x14ac:dyDescent="0.3">
      <c r="A19057" t="s">
        <v>73601</v>
      </c>
      <c r="B19057" t="s">
        <v>73602</v>
      </c>
      <c r="C19057" s="1" t="str">
        <f t="shared" si="2757"/>
        <v>21:0805</v>
      </c>
      <c r="D19057" s="1" t="str">
        <f t="shared" si="2758"/>
        <v>21:0228</v>
      </c>
      <c r="E19057" t="s">
        <v>73603</v>
      </c>
      <c r="F19057" t="s">
        <v>73604</v>
      </c>
      <c r="H19057">
        <v>46.193852499999998</v>
      </c>
      <c r="I19057">
        <v>-67.403255700000003</v>
      </c>
      <c r="J19057" s="1" t="str">
        <f t="shared" si="2753"/>
        <v>Fluid (stream)</v>
      </c>
      <c r="K19057" s="1" t="str">
        <f t="shared" si="2754"/>
        <v>Untreated Water</v>
      </c>
      <c r="L19057">
        <v>79</v>
      </c>
      <c r="M19057" t="s">
        <v>11421</v>
      </c>
      <c r="N19057">
        <v>659</v>
      </c>
      <c r="O19057">
        <v>2.5000000000000001E-2</v>
      </c>
      <c r="P19057">
        <v>60</v>
      </c>
      <c r="Q19057">
        <v>6.6</v>
      </c>
    </row>
    <row r="19058" spans="1:17" hidden="1" x14ac:dyDescent="0.3">
      <c r="A19058" t="s">
        <v>73605</v>
      </c>
      <c r="B19058" t="s">
        <v>73606</v>
      </c>
      <c r="C19058" s="1" t="str">
        <f t="shared" si="2757"/>
        <v>21:0805</v>
      </c>
      <c r="D19058" s="1" t="str">
        <f t="shared" si="2758"/>
        <v>21:0228</v>
      </c>
      <c r="E19058" t="s">
        <v>73607</v>
      </c>
      <c r="F19058" t="s">
        <v>73608</v>
      </c>
      <c r="H19058">
        <v>46.1962464</v>
      </c>
      <c r="I19058">
        <v>-67.4032512</v>
      </c>
      <c r="J19058" s="1" t="str">
        <f t="shared" si="2753"/>
        <v>Fluid (stream)</v>
      </c>
      <c r="K19058" s="1" t="str">
        <f t="shared" si="2754"/>
        <v>Untreated Water</v>
      </c>
      <c r="L19058">
        <v>79</v>
      </c>
      <c r="M19058" t="s">
        <v>11426</v>
      </c>
      <c r="N19058">
        <v>660</v>
      </c>
      <c r="O19058">
        <v>2.5000000000000001E-2</v>
      </c>
      <c r="P19058">
        <v>50</v>
      </c>
      <c r="Q19058">
        <v>6.9</v>
      </c>
    </row>
    <row r="19059" spans="1:17" hidden="1" x14ac:dyDescent="0.3">
      <c r="A19059" t="s">
        <v>73609</v>
      </c>
      <c r="B19059" t="s">
        <v>73610</v>
      </c>
      <c r="C19059" s="1" t="str">
        <f t="shared" si="2757"/>
        <v>21:0805</v>
      </c>
      <c r="D19059" s="1" t="str">
        <f t="shared" si="2758"/>
        <v>21:0228</v>
      </c>
      <c r="E19059" t="s">
        <v>73611</v>
      </c>
      <c r="F19059" t="s">
        <v>73612</v>
      </c>
      <c r="H19059">
        <v>46.174048399999997</v>
      </c>
      <c r="I19059">
        <v>-67.405552200000002</v>
      </c>
      <c r="J19059" s="1" t="str">
        <f t="shared" si="2753"/>
        <v>Fluid (stream)</v>
      </c>
      <c r="K19059" s="1" t="str">
        <f t="shared" si="2754"/>
        <v>Untreated Water</v>
      </c>
      <c r="L19059">
        <v>79</v>
      </c>
      <c r="M19059" t="s">
        <v>11440</v>
      </c>
      <c r="N19059">
        <v>661</v>
      </c>
      <c r="O19059">
        <v>2.5000000000000001E-2</v>
      </c>
      <c r="P19059">
        <v>50</v>
      </c>
      <c r="Q19059">
        <v>7.3</v>
      </c>
    </row>
    <row r="19060" spans="1:17" hidden="1" x14ac:dyDescent="0.3">
      <c r="A19060" t="s">
        <v>73613</v>
      </c>
      <c r="B19060" t="s">
        <v>73614</v>
      </c>
      <c r="C19060" s="1" t="str">
        <f t="shared" si="2757"/>
        <v>21:0805</v>
      </c>
      <c r="D19060" s="1" t="str">
        <f t="shared" si="2758"/>
        <v>21:0228</v>
      </c>
      <c r="E19060" t="s">
        <v>73615</v>
      </c>
      <c r="F19060" t="s">
        <v>73616</v>
      </c>
      <c r="H19060">
        <v>46.174444800000003</v>
      </c>
      <c r="I19060">
        <v>-67.422447399999996</v>
      </c>
      <c r="J19060" s="1" t="str">
        <f t="shared" si="2753"/>
        <v>Fluid (stream)</v>
      </c>
      <c r="K19060" s="1" t="str">
        <f t="shared" si="2754"/>
        <v>Untreated Water</v>
      </c>
      <c r="L19060">
        <v>79</v>
      </c>
      <c r="M19060" t="s">
        <v>11445</v>
      </c>
      <c r="N19060">
        <v>662</v>
      </c>
      <c r="O19060">
        <v>2.5000000000000001E-2</v>
      </c>
      <c r="P19060">
        <v>40</v>
      </c>
      <c r="Q19060">
        <v>7.5</v>
      </c>
    </row>
    <row r="19061" spans="1:17" hidden="1" x14ac:dyDescent="0.3">
      <c r="A19061" t="s">
        <v>73617</v>
      </c>
      <c r="B19061" t="s">
        <v>73618</v>
      </c>
      <c r="C19061" s="1" t="str">
        <f t="shared" si="2757"/>
        <v>21:0805</v>
      </c>
      <c r="D19061" s="1" t="str">
        <f t="shared" si="2758"/>
        <v>21:0228</v>
      </c>
      <c r="E19061" t="s">
        <v>73619</v>
      </c>
      <c r="F19061" t="s">
        <v>73620</v>
      </c>
      <c r="H19061">
        <v>46.121652500000003</v>
      </c>
      <c r="I19061">
        <v>-67.401253199999999</v>
      </c>
      <c r="J19061" s="1" t="str">
        <f t="shared" si="2753"/>
        <v>Fluid (stream)</v>
      </c>
      <c r="K19061" s="1" t="str">
        <f t="shared" si="2754"/>
        <v>Untreated Water</v>
      </c>
      <c r="L19061">
        <v>79</v>
      </c>
      <c r="M19061" t="s">
        <v>11450</v>
      </c>
      <c r="N19061">
        <v>663</v>
      </c>
      <c r="O19061">
        <v>2.5000000000000001E-2</v>
      </c>
      <c r="P19061">
        <v>40</v>
      </c>
      <c r="Q19061">
        <v>7.2</v>
      </c>
    </row>
    <row r="19062" spans="1:17" hidden="1" x14ac:dyDescent="0.3">
      <c r="A19062" t="s">
        <v>73621</v>
      </c>
      <c r="B19062" t="s">
        <v>73622</v>
      </c>
      <c r="C19062" s="1" t="str">
        <f t="shared" si="2757"/>
        <v>21:0805</v>
      </c>
      <c r="D19062" s="1" t="str">
        <f>HYPERLINK("http://geochem.nrcan.gc.ca/cdogs/content/svy/svy210226_e.htm", "21:0226")</f>
        <v>21:0226</v>
      </c>
      <c r="E19062" t="s">
        <v>73623</v>
      </c>
      <c r="F19062" t="s">
        <v>73624</v>
      </c>
      <c r="H19062">
        <v>46.1725505</v>
      </c>
      <c r="I19062">
        <v>-67.220547300000007</v>
      </c>
      <c r="J19062" s="1" t="str">
        <f t="shared" si="2753"/>
        <v>Fluid (stream)</v>
      </c>
      <c r="K19062" s="1" t="str">
        <f t="shared" si="2754"/>
        <v>Untreated Water</v>
      </c>
      <c r="L19062">
        <v>79</v>
      </c>
      <c r="M19062" t="s">
        <v>11460</v>
      </c>
      <c r="N19062">
        <v>664</v>
      </c>
      <c r="O19062">
        <v>2.5000000000000001E-2</v>
      </c>
      <c r="P19062">
        <v>40</v>
      </c>
      <c r="Q19062">
        <v>8</v>
      </c>
    </row>
    <row r="19063" spans="1:17" hidden="1" x14ac:dyDescent="0.3">
      <c r="A19063" t="s">
        <v>73625</v>
      </c>
      <c r="B19063" t="s">
        <v>73626</v>
      </c>
      <c r="C19063" s="1" t="str">
        <f t="shared" si="2757"/>
        <v>21:0805</v>
      </c>
      <c r="D19063" s="1" t="str">
        <f t="shared" ref="D19063:D19094" si="2759">HYPERLINK("http://geochem.nrcan.gc.ca/cdogs/content/svy/svy210228_e.htm", "21:0228")</f>
        <v>21:0228</v>
      </c>
      <c r="E19063" t="s">
        <v>73627</v>
      </c>
      <c r="F19063" t="s">
        <v>73628</v>
      </c>
      <c r="H19063">
        <v>46.0909464</v>
      </c>
      <c r="I19063">
        <v>-67.291953300000003</v>
      </c>
      <c r="J19063" s="1" t="str">
        <f t="shared" si="2753"/>
        <v>Fluid (stream)</v>
      </c>
      <c r="K19063" s="1" t="str">
        <f t="shared" si="2754"/>
        <v>Untreated Water</v>
      </c>
      <c r="L19063">
        <v>79</v>
      </c>
      <c r="M19063" t="s">
        <v>11465</v>
      </c>
      <c r="N19063">
        <v>665</v>
      </c>
      <c r="O19063">
        <v>2.5000000000000001E-2</v>
      </c>
      <c r="P19063">
        <v>40</v>
      </c>
      <c r="Q19063">
        <v>7.4</v>
      </c>
    </row>
    <row r="19064" spans="1:17" hidden="1" x14ac:dyDescent="0.3">
      <c r="A19064" t="s">
        <v>73629</v>
      </c>
      <c r="B19064" t="s">
        <v>73630</v>
      </c>
      <c r="C19064" s="1" t="str">
        <f t="shared" si="2757"/>
        <v>21:0805</v>
      </c>
      <c r="D19064" s="1" t="str">
        <f t="shared" si="2759"/>
        <v>21:0228</v>
      </c>
      <c r="E19064" t="s">
        <v>73631</v>
      </c>
      <c r="F19064" t="s">
        <v>73632</v>
      </c>
      <c r="H19064">
        <v>46.089549699999999</v>
      </c>
      <c r="I19064">
        <v>-67.294855200000001</v>
      </c>
      <c r="J19064" s="1" t="str">
        <f t="shared" si="2753"/>
        <v>Fluid (stream)</v>
      </c>
      <c r="K19064" s="1" t="str">
        <f t="shared" si="2754"/>
        <v>Untreated Water</v>
      </c>
      <c r="L19064">
        <v>79</v>
      </c>
      <c r="M19064" t="s">
        <v>11431</v>
      </c>
      <c r="N19064">
        <v>666</v>
      </c>
      <c r="O19064">
        <v>0.28000000000000003</v>
      </c>
      <c r="P19064">
        <v>50</v>
      </c>
      <c r="Q19064">
        <v>8.1999999999999993</v>
      </c>
    </row>
    <row r="19065" spans="1:17" hidden="1" x14ac:dyDescent="0.3">
      <c r="A19065" t="s">
        <v>73633</v>
      </c>
      <c r="B19065" t="s">
        <v>73634</v>
      </c>
      <c r="C19065" s="1" t="str">
        <f t="shared" si="2757"/>
        <v>21:0805</v>
      </c>
      <c r="D19065" s="1" t="str">
        <f t="shared" si="2759"/>
        <v>21:0228</v>
      </c>
      <c r="E19065" t="s">
        <v>73631</v>
      </c>
      <c r="F19065" t="s">
        <v>73635</v>
      </c>
      <c r="H19065">
        <v>46.089549699999999</v>
      </c>
      <c r="I19065">
        <v>-67.294855200000001</v>
      </c>
      <c r="J19065" s="1" t="str">
        <f t="shared" ref="J19065:J19128" si="2760">HYPERLINK("http://geochem.nrcan.gc.ca/cdogs/content/kwd/kwd020018_e.htm", "Fluid (stream)")</f>
        <v>Fluid (stream)</v>
      </c>
      <c r="K19065" s="1" t="str">
        <f t="shared" ref="K19065:K19128" si="2761">HYPERLINK("http://geochem.nrcan.gc.ca/cdogs/content/kwd/kwd080007_e.htm", "Untreated Water")</f>
        <v>Untreated Water</v>
      </c>
      <c r="L19065">
        <v>79</v>
      </c>
      <c r="M19065" t="s">
        <v>11435</v>
      </c>
      <c r="N19065">
        <v>667</v>
      </c>
      <c r="O19065">
        <v>0.14000000000000001</v>
      </c>
      <c r="P19065">
        <v>40</v>
      </c>
      <c r="Q19065">
        <v>8.1999999999999993</v>
      </c>
    </row>
    <row r="19066" spans="1:17" hidden="1" x14ac:dyDescent="0.3">
      <c r="A19066" t="s">
        <v>73636</v>
      </c>
      <c r="B19066" t="s">
        <v>73637</v>
      </c>
      <c r="C19066" s="1" t="str">
        <f t="shared" si="2757"/>
        <v>21:0805</v>
      </c>
      <c r="D19066" s="1" t="str">
        <f t="shared" si="2759"/>
        <v>21:0228</v>
      </c>
      <c r="E19066" t="s">
        <v>73638</v>
      </c>
      <c r="F19066" t="s">
        <v>73639</v>
      </c>
      <c r="H19066">
        <v>46.091450000000002</v>
      </c>
      <c r="I19066">
        <v>-67.296750000000003</v>
      </c>
      <c r="J19066" s="1" t="str">
        <f t="shared" si="2760"/>
        <v>Fluid (stream)</v>
      </c>
      <c r="K19066" s="1" t="str">
        <f t="shared" si="2761"/>
        <v>Untreated Water</v>
      </c>
      <c r="L19066">
        <v>79</v>
      </c>
      <c r="M19066" t="s">
        <v>11470</v>
      </c>
      <c r="N19066">
        <v>668</v>
      </c>
      <c r="O19066">
        <v>2.5000000000000001E-2</v>
      </c>
      <c r="P19066">
        <v>40</v>
      </c>
      <c r="Q19066">
        <v>7.3</v>
      </c>
    </row>
    <row r="19067" spans="1:17" hidden="1" x14ac:dyDescent="0.3">
      <c r="A19067" t="s">
        <v>73640</v>
      </c>
      <c r="B19067" t="s">
        <v>73641</v>
      </c>
      <c r="C19067" s="1" t="str">
        <f t="shared" si="2757"/>
        <v>21:0805</v>
      </c>
      <c r="D19067" s="1" t="str">
        <f t="shared" si="2759"/>
        <v>21:0228</v>
      </c>
      <c r="E19067" t="s">
        <v>73642</v>
      </c>
      <c r="F19067" t="s">
        <v>73643</v>
      </c>
      <c r="H19067">
        <v>46.093753</v>
      </c>
      <c r="I19067">
        <v>-67.312448700000004</v>
      </c>
      <c r="J19067" s="1" t="str">
        <f t="shared" si="2760"/>
        <v>Fluid (stream)</v>
      </c>
      <c r="K19067" s="1" t="str">
        <f t="shared" si="2761"/>
        <v>Untreated Water</v>
      </c>
      <c r="L19067">
        <v>79</v>
      </c>
      <c r="M19067" t="s">
        <v>11475</v>
      </c>
      <c r="N19067">
        <v>669</v>
      </c>
    </row>
    <row r="19068" spans="1:17" hidden="1" x14ac:dyDescent="0.3">
      <c r="A19068" t="s">
        <v>73644</v>
      </c>
      <c r="B19068" t="s">
        <v>73645</v>
      </c>
      <c r="C19068" s="1" t="str">
        <f t="shared" si="2757"/>
        <v>21:0805</v>
      </c>
      <c r="D19068" s="1" t="str">
        <f t="shared" si="2759"/>
        <v>21:0228</v>
      </c>
      <c r="E19068" t="s">
        <v>73646</v>
      </c>
      <c r="F19068" t="s">
        <v>73647</v>
      </c>
      <c r="H19068">
        <v>46.0956464</v>
      </c>
      <c r="I19068">
        <v>-67.310851400000004</v>
      </c>
      <c r="J19068" s="1" t="str">
        <f t="shared" si="2760"/>
        <v>Fluid (stream)</v>
      </c>
      <c r="K19068" s="1" t="str">
        <f t="shared" si="2761"/>
        <v>Untreated Water</v>
      </c>
      <c r="L19068">
        <v>79</v>
      </c>
      <c r="M19068" t="s">
        <v>11480</v>
      </c>
      <c r="N19068">
        <v>670</v>
      </c>
      <c r="O19068">
        <v>2.5000000000000001E-2</v>
      </c>
      <c r="P19068">
        <v>40</v>
      </c>
      <c r="Q19068">
        <v>7.3</v>
      </c>
    </row>
    <row r="19069" spans="1:17" hidden="1" x14ac:dyDescent="0.3">
      <c r="A19069" t="s">
        <v>73648</v>
      </c>
      <c r="B19069" t="s">
        <v>73649</v>
      </c>
      <c r="C19069" s="1" t="str">
        <f t="shared" si="2757"/>
        <v>21:0805</v>
      </c>
      <c r="D19069" s="1" t="str">
        <f t="shared" si="2759"/>
        <v>21:0228</v>
      </c>
      <c r="E19069" t="s">
        <v>73650</v>
      </c>
      <c r="F19069" t="s">
        <v>73651</v>
      </c>
      <c r="H19069">
        <v>46.088047400000001</v>
      </c>
      <c r="I19069">
        <v>-67.325946000000002</v>
      </c>
      <c r="J19069" s="1" t="str">
        <f t="shared" si="2760"/>
        <v>Fluid (stream)</v>
      </c>
      <c r="K19069" s="1" t="str">
        <f t="shared" si="2761"/>
        <v>Untreated Water</v>
      </c>
      <c r="L19069">
        <v>79</v>
      </c>
      <c r="M19069" t="s">
        <v>12548</v>
      </c>
      <c r="N19069">
        <v>671</v>
      </c>
      <c r="O19069">
        <v>2.5000000000000001E-2</v>
      </c>
      <c r="P19069">
        <v>40</v>
      </c>
      <c r="Q19069">
        <v>7.4</v>
      </c>
    </row>
    <row r="19070" spans="1:17" hidden="1" x14ac:dyDescent="0.3">
      <c r="A19070" t="s">
        <v>73652</v>
      </c>
      <c r="B19070" t="s">
        <v>73653</v>
      </c>
      <c r="C19070" s="1" t="str">
        <f t="shared" si="2757"/>
        <v>21:0805</v>
      </c>
      <c r="D19070" s="1" t="str">
        <f t="shared" si="2759"/>
        <v>21:0228</v>
      </c>
      <c r="E19070" t="s">
        <v>73654</v>
      </c>
      <c r="F19070" t="s">
        <v>73655</v>
      </c>
      <c r="H19070">
        <v>46.123447800000001</v>
      </c>
      <c r="I19070">
        <v>-67.249245400000007</v>
      </c>
      <c r="J19070" s="1" t="str">
        <f t="shared" si="2760"/>
        <v>Fluid (stream)</v>
      </c>
      <c r="K19070" s="1" t="str">
        <f t="shared" si="2761"/>
        <v>Untreated Water</v>
      </c>
      <c r="L19070">
        <v>80</v>
      </c>
      <c r="M19070" t="s">
        <v>11392</v>
      </c>
      <c r="N19070">
        <v>672</v>
      </c>
      <c r="O19070">
        <v>2.5000000000000001E-2</v>
      </c>
      <c r="P19070">
        <v>50</v>
      </c>
      <c r="Q19070">
        <v>7.7</v>
      </c>
    </row>
    <row r="19071" spans="1:17" hidden="1" x14ac:dyDescent="0.3">
      <c r="A19071" t="s">
        <v>73656</v>
      </c>
      <c r="B19071" t="s">
        <v>73657</v>
      </c>
      <c r="C19071" s="1" t="str">
        <f t="shared" si="2757"/>
        <v>21:0805</v>
      </c>
      <c r="D19071" s="1" t="str">
        <f t="shared" si="2759"/>
        <v>21:0228</v>
      </c>
      <c r="E19071" t="s">
        <v>73658</v>
      </c>
      <c r="F19071" t="s">
        <v>73659</v>
      </c>
      <c r="H19071">
        <v>46.0875524</v>
      </c>
      <c r="I19071">
        <v>-67.394956399999998</v>
      </c>
      <c r="J19071" s="1" t="str">
        <f t="shared" si="2760"/>
        <v>Fluid (stream)</v>
      </c>
      <c r="K19071" s="1" t="str">
        <f t="shared" si="2761"/>
        <v>Untreated Water</v>
      </c>
      <c r="L19071">
        <v>80</v>
      </c>
      <c r="M19071" t="s">
        <v>11397</v>
      </c>
      <c r="N19071">
        <v>673</v>
      </c>
    </row>
    <row r="19072" spans="1:17" hidden="1" x14ac:dyDescent="0.3">
      <c r="A19072" t="s">
        <v>73660</v>
      </c>
      <c r="B19072" t="s">
        <v>73661</v>
      </c>
      <c r="C19072" s="1" t="str">
        <f t="shared" si="2757"/>
        <v>21:0805</v>
      </c>
      <c r="D19072" s="1" t="str">
        <f t="shared" si="2759"/>
        <v>21:0228</v>
      </c>
      <c r="E19072" t="s">
        <v>73662</v>
      </c>
      <c r="F19072" t="s">
        <v>73663</v>
      </c>
      <c r="H19072">
        <v>46.103154799999999</v>
      </c>
      <c r="I19072">
        <v>-67.435558</v>
      </c>
      <c r="J19072" s="1" t="str">
        <f t="shared" si="2760"/>
        <v>Fluid (stream)</v>
      </c>
      <c r="K19072" s="1" t="str">
        <f t="shared" si="2761"/>
        <v>Untreated Water</v>
      </c>
      <c r="L19072">
        <v>80</v>
      </c>
      <c r="M19072" t="s">
        <v>11402</v>
      </c>
      <c r="N19072">
        <v>674</v>
      </c>
    </row>
    <row r="19073" spans="1:17" hidden="1" x14ac:dyDescent="0.3">
      <c r="A19073" t="s">
        <v>73664</v>
      </c>
      <c r="B19073" t="s">
        <v>73665</v>
      </c>
      <c r="C19073" s="1" t="str">
        <f t="shared" si="2757"/>
        <v>21:0805</v>
      </c>
      <c r="D19073" s="1" t="str">
        <f t="shared" si="2759"/>
        <v>21:0228</v>
      </c>
      <c r="E19073" t="s">
        <v>73666</v>
      </c>
      <c r="F19073" t="s">
        <v>73667</v>
      </c>
      <c r="H19073">
        <v>46.1075515</v>
      </c>
      <c r="I19073">
        <v>-67.431952800000005</v>
      </c>
      <c r="J19073" s="1" t="str">
        <f t="shared" si="2760"/>
        <v>Fluid (stream)</v>
      </c>
      <c r="K19073" s="1" t="str">
        <f t="shared" si="2761"/>
        <v>Untreated Water</v>
      </c>
      <c r="L19073">
        <v>80</v>
      </c>
      <c r="M19073" t="s">
        <v>11411</v>
      </c>
      <c r="N19073">
        <v>675</v>
      </c>
    </row>
    <row r="19074" spans="1:17" hidden="1" x14ac:dyDescent="0.3">
      <c r="A19074" t="s">
        <v>73668</v>
      </c>
      <c r="B19074" t="s">
        <v>73669</v>
      </c>
      <c r="C19074" s="1" t="str">
        <f t="shared" si="2757"/>
        <v>21:0805</v>
      </c>
      <c r="D19074" s="1" t="str">
        <f t="shared" si="2759"/>
        <v>21:0228</v>
      </c>
      <c r="E19074" t="s">
        <v>73670</v>
      </c>
      <c r="F19074" t="s">
        <v>73671</v>
      </c>
      <c r="H19074">
        <v>46.1290543</v>
      </c>
      <c r="I19074">
        <v>-67.4638597</v>
      </c>
      <c r="J19074" s="1" t="str">
        <f t="shared" si="2760"/>
        <v>Fluid (stream)</v>
      </c>
      <c r="K19074" s="1" t="str">
        <f t="shared" si="2761"/>
        <v>Untreated Water</v>
      </c>
      <c r="L19074">
        <v>80</v>
      </c>
      <c r="M19074" t="s">
        <v>11416</v>
      </c>
      <c r="N19074">
        <v>676</v>
      </c>
      <c r="O19074">
        <v>2.5000000000000001E-2</v>
      </c>
      <c r="P19074">
        <v>50</v>
      </c>
      <c r="Q19074">
        <v>6.9</v>
      </c>
    </row>
    <row r="19075" spans="1:17" hidden="1" x14ac:dyDescent="0.3">
      <c r="A19075" t="s">
        <v>73672</v>
      </c>
      <c r="B19075" t="s">
        <v>73673</v>
      </c>
      <c r="C19075" s="1" t="str">
        <f t="shared" si="2757"/>
        <v>21:0805</v>
      </c>
      <c r="D19075" s="1" t="str">
        <f t="shared" si="2759"/>
        <v>21:0228</v>
      </c>
      <c r="E19075" t="s">
        <v>73674</v>
      </c>
      <c r="F19075" t="s">
        <v>73675</v>
      </c>
      <c r="H19075">
        <v>46.0951521</v>
      </c>
      <c r="I19075">
        <v>-67.360957900000002</v>
      </c>
      <c r="J19075" s="1" t="str">
        <f t="shared" si="2760"/>
        <v>Fluid (stream)</v>
      </c>
      <c r="K19075" s="1" t="str">
        <f t="shared" si="2761"/>
        <v>Untreated Water</v>
      </c>
      <c r="L19075">
        <v>80</v>
      </c>
      <c r="M19075" t="s">
        <v>11421</v>
      </c>
      <c r="N19075">
        <v>677</v>
      </c>
    </row>
    <row r="19076" spans="1:17" hidden="1" x14ac:dyDescent="0.3">
      <c r="A19076" t="s">
        <v>73676</v>
      </c>
      <c r="B19076" t="s">
        <v>73677</v>
      </c>
      <c r="C19076" s="1" t="str">
        <f t="shared" si="2757"/>
        <v>21:0805</v>
      </c>
      <c r="D19076" s="1" t="str">
        <f t="shared" si="2759"/>
        <v>21:0228</v>
      </c>
      <c r="E19076" t="s">
        <v>73678</v>
      </c>
      <c r="F19076" t="s">
        <v>73679</v>
      </c>
      <c r="H19076">
        <v>46.148046200000003</v>
      </c>
      <c r="I19076">
        <v>-67.485552200000001</v>
      </c>
      <c r="J19076" s="1" t="str">
        <f t="shared" si="2760"/>
        <v>Fluid (stream)</v>
      </c>
      <c r="K19076" s="1" t="str">
        <f t="shared" si="2761"/>
        <v>Untreated Water</v>
      </c>
      <c r="L19076">
        <v>80</v>
      </c>
      <c r="M19076" t="s">
        <v>11426</v>
      </c>
      <c r="N19076">
        <v>678</v>
      </c>
      <c r="O19076">
        <v>2.5000000000000001E-2</v>
      </c>
      <c r="P19076">
        <v>40</v>
      </c>
      <c r="Q19076">
        <v>7.4</v>
      </c>
    </row>
    <row r="19077" spans="1:17" hidden="1" x14ac:dyDescent="0.3">
      <c r="A19077" t="s">
        <v>73680</v>
      </c>
      <c r="B19077" t="s">
        <v>73681</v>
      </c>
      <c r="C19077" s="1" t="str">
        <f t="shared" si="2757"/>
        <v>21:0805</v>
      </c>
      <c r="D19077" s="1" t="str">
        <f t="shared" si="2759"/>
        <v>21:0228</v>
      </c>
      <c r="E19077" t="s">
        <v>73682</v>
      </c>
      <c r="F19077" t="s">
        <v>73683</v>
      </c>
      <c r="H19077">
        <v>46.142453400000001</v>
      </c>
      <c r="I19077">
        <v>-67.4798531</v>
      </c>
      <c r="J19077" s="1" t="str">
        <f t="shared" si="2760"/>
        <v>Fluid (stream)</v>
      </c>
      <c r="K19077" s="1" t="str">
        <f t="shared" si="2761"/>
        <v>Untreated Water</v>
      </c>
      <c r="L19077">
        <v>80</v>
      </c>
      <c r="M19077" t="s">
        <v>11431</v>
      </c>
      <c r="N19077">
        <v>679</v>
      </c>
      <c r="O19077">
        <v>2.5000000000000001E-2</v>
      </c>
      <c r="P19077">
        <v>30</v>
      </c>
      <c r="Q19077">
        <v>7.5</v>
      </c>
    </row>
    <row r="19078" spans="1:17" hidden="1" x14ac:dyDescent="0.3">
      <c r="A19078" t="s">
        <v>73684</v>
      </c>
      <c r="B19078" t="s">
        <v>73685</v>
      </c>
      <c r="C19078" s="1" t="str">
        <f t="shared" si="2757"/>
        <v>21:0805</v>
      </c>
      <c r="D19078" s="1" t="str">
        <f t="shared" si="2759"/>
        <v>21:0228</v>
      </c>
      <c r="E19078" t="s">
        <v>73682</v>
      </c>
      <c r="F19078" t="s">
        <v>73686</v>
      </c>
      <c r="H19078">
        <v>46.142453400000001</v>
      </c>
      <c r="I19078">
        <v>-67.4798531</v>
      </c>
      <c r="J19078" s="1" t="str">
        <f t="shared" si="2760"/>
        <v>Fluid (stream)</v>
      </c>
      <c r="K19078" s="1" t="str">
        <f t="shared" si="2761"/>
        <v>Untreated Water</v>
      </c>
      <c r="L19078">
        <v>80</v>
      </c>
      <c r="M19078" t="s">
        <v>11435</v>
      </c>
      <c r="N19078">
        <v>680</v>
      </c>
      <c r="O19078">
        <v>2.5000000000000001E-2</v>
      </c>
      <c r="P19078">
        <v>30</v>
      </c>
      <c r="Q19078">
        <v>7.5</v>
      </c>
    </row>
    <row r="19079" spans="1:17" hidden="1" x14ac:dyDescent="0.3">
      <c r="A19079" t="s">
        <v>73687</v>
      </c>
      <c r="B19079" t="s">
        <v>73688</v>
      </c>
      <c r="C19079" s="1" t="str">
        <f t="shared" si="2757"/>
        <v>21:0805</v>
      </c>
      <c r="D19079" s="1" t="str">
        <f t="shared" si="2759"/>
        <v>21:0228</v>
      </c>
      <c r="E19079" t="s">
        <v>73689</v>
      </c>
      <c r="F19079" t="s">
        <v>73690</v>
      </c>
      <c r="H19079">
        <v>46.138253300000002</v>
      </c>
      <c r="I19079">
        <v>-67.472653800000003</v>
      </c>
      <c r="J19079" s="1" t="str">
        <f t="shared" si="2760"/>
        <v>Fluid (stream)</v>
      </c>
      <c r="K19079" s="1" t="str">
        <f t="shared" si="2761"/>
        <v>Untreated Water</v>
      </c>
      <c r="L19079">
        <v>80</v>
      </c>
      <c r="M19079" t="s">
        <v>11440</v>
      </c>
      <c r="N19079">
        <v>681</v>
      </c>
      <c r="O19079">
        <v>2.5000000000000001E-2</v>
      </c>
      <c r="P19079">
        <v>30</v>
      </c>
      <c r="Q19079">
        <v>7.2</v>
      </c>
    </row>
    <row r="19080" spans="1:17" hidden="1" x14ac:dyDescent="0.3">
      <c r="A19080" t="s">
        <v>73691</v>
      </c>
      <c r="B19080" t="s">
        <v>73692</v>
      </c>
      <c r="C19080" s="1" t="str">
        <f t="shared" si="2757"/>
        <v>21:0805</v>
      </c>
      <c r="D19080" s="1" t="str">
        <f t="shared" si="2759"/>
        <v>21:0228</v>
      </c>
      <c r="E19080" t="s">
        <v>73693</v>
      </c>
      <c r="F19080" t="s">
        <v>73694</v>
      </c>
      <c r="H19080">
        <v>46.099854299999997</v>
      </c>
      <c r="I19080">
        <v>-67.336948199999995</v>
      </c>
      <c r="J19080" s="1" t="str">
        <f t="shared" si="2760"/>
        <v>Fluid (stream)</v>
      </c>
      <c r="K19080" s="1" t="str">
        <f t="shared" si="2761"/>
        <v>Untreated Water</v>
      </c>
      <c r="L19080">
        <v>80</v>
      </c>
      <c r="M19080" t="s">
        <v>11445</v>
      </c>
      <c r="N19080">
        <v>682</v>
      </c>
      <c r="O19080">
        <v>2.5000000000000001E-2</v>
      </c>
      <c r="P19080">
        <v>30</v>
      </c>
      <c r="Q19080">
        <v>7.3</v>
      </c>
    </row>
    <row r="19081" spans="1:17" hidden="1" x14ac:dyDescent="0.3">
      <c r="A19081" t="s">
        <v>73695</v>
      </c>
      <c r="B19081" t="s">
        <v>73696</v>
      </c>
      <c r="C19081" s="1" t="str">
        <f t="shared" si="2757"/>
        <v>21:0805</v>
      </c>
      <c r="D19081" s="1" t="str">
        <f t="shared" si="2759"/>
        <v>21:0228</v>
      </c>
      <c r="E19081" t="s">
        <v>73697</v>
      </c>
      <c r="F19081" t="s">
        <v>73698</v>
      </c>
      <c r="H19081">
        <v>46.097553499999997</v>
      </c>
      <c r="I19081">
        <v>-67.336551600000007</v>
      </c>
      <c r="J19081" s="1" t="str">
        <f t="shared" si="2760"/>
        <v>Fluid (stream)</v>
      </c>
      <c r="K19081" s="1" t="str">
        <f t="shared" si="2761"/>
        <v>Untreated Water</v>
      </c>
      <c r="L19081">
        <v>80</v>
      </c>
      <c r="M19081" t="s">
        <v>11450</v>
      </c>
      <c r="N19081">
        <v>683</v>
      </c>
    </row>
    <row r="19082" spans="1:17" hidden="1" x14ac:dyDescent="0.3">
      <c r="A19082" t="s">
        <v>73699</v>
      </c>
      <c r="B19082" t="s">
        <v>73700</v>
      </c>
      <c r="C19082" s="1" t="str">
        <f t="shared" si="2757"/>
        <v>21:0805</v>
      </c>
      <c r="D19082" s="1" t="str">
        <f t="shared" si="2759"/>
        <v>21:0228</v>
      </c>
      <c r="E19082" t="s">
        <v>73701</v>
      </c>
      <c r="F19082" t="s">
        <v>73702</v>
      </c>
      <c r="H19082">
        <v>46.146453299999997</v>
      </c>
      <c r="I19082">
        <v>-67.400353999999993</v>
      </c>
      <c r="J19082" s="1" t="str">
        <f t="shared" si="2760"/>
        <v>Fluid (stream)</v>
      </c>
      <c r="K19082" s="1" t="str">
        <f t="shared" si="2761"/>
        <v>Untreated Water</v>
      </c>
      <c r="L19082">
        <v>80</v>
      </c>
      <c r="M19082" t="s">
        <v>11460</v>
      </c>
      <c r="N19082">
        <v>684</v>
      </c>
      <c r="O19082">
        <v>2.5000000000000001E-2</v>
      </c>
      <c r="P19082">
        <v>30</v>
      </c>
      <c r="Q19082">
        <v>7.1</v>
      </c>
    </row>
    <row r="19083" spans="1:17" hidden="1" x14ac:dyDescent="0.3">
      <c r="A19083" t="s">
        <v>73703</v>
      </c>
      <c r="B19083" t="s">
        <v>73704</v>
      </c>
      <c r="C19083" s="1" t="str">
        <f t="shared" si="2757"/>
        <v>21:0805</v>
      </c>
      <c r="D19083" s="1" t="str">
        <f t="shared" si="2759"/>
        <v>21:0228</v>
      </c>
      <c r="E19083" t="s">
        <v>73705</v>
      </c>
      <c r="F19083" t="s">
        <v>73706</v>
      </c>
      <c r="H19083">
        <v>46.114153700000003</v>
      </c>
      <c r="I19083">
        <v>-67.364251100000004</v>
      </c>
      <c r="J19083" s="1" t="str">
        <f t="shared" si="2760"/>
        <v>Fluid (stream)</v>
      </c>
      <c r="K19083" s="1" t="str">
        <f t="shared" si="2761"/>
        <v>Untreated Water</v>
      </c>
      <c r="L19083">
        <v>80</v>
      </c>
      <c r="M19083" t="s">
        <v>11465</v>
      </c>
      <c r="N19083">
        <v>685</v>
      </c>
      <c r="O19083">
        <v>2.5000000000000001E-2</v>
      </c>
      <c r="P19083">
        <v>30</v>
      </c>
      <c r="Q19083">
        <v>7.3</v>
      </c>
    </row>
    <row r="19084" spans="1:17" hidden="1" x14ac:dyDescent="0.3">
      <c r="A19084" t="s">
        <v>73707</v>
      </c>
      <c r="B19084" t="s">
        <v>73708</v>
      </c>
      <c r="C19084" s="1" t="str">
        <f t="shared" si="2757"/>
        <v>21:0805</v>
      </c>
      <c r="D19084" s="1" t="str">
        <f t="shared" si="2759"/>
        <v>21:0228</v>
      </c>
      <c r="E19084" t="s">
        <v>73709</v>
      </c>
      <c r="F19084" t="s">
        <v>73710</v>
      </c>
      <c r="H19084">
        <v>46.112453600000002</v>
      </c>
      <c r="I19084">
        <v>-67.364948499999997</v>
      </c>
      <c r="J19084" s="1" t="str">
        <f t="shared" si="2760"/>
        <v>Fluid (stream)</v>
      </c>
      <c r="K19084" s="1" t="str">
        <f t="shared" si="2761"/>
        <v>Untreated Water</v>
      </c>
      <c r="L19084">
        <v>80</v>
      </c>
      <c r="M19084" t="s">
        <v>11470</v>
      </c>
      <c r="N19084">
        <v>686</v>
      </c>
      <c r="O19084">
        <v>2.5000000000000001E-2</v>
      </c>
      <c r="P19084">
        <v>30</v>
      </c>
      <c r="Q19084">
        <v>7.2</v>
      </c>
    </row>
    <row r="19085" spans="1:17" hidden="1" x14ac:dyDescent="0.3">
      <c r="A19085" t="s">
        <v>73711</v>
      </c>
      <c r="B19085" t="s">
        <v>73712</v>
      </c>
      <c r="C19085" s="1" t="str">
        <f t="shared" si="2757"/>
        <v>21:0805</v>
      </c>
      <c r="D19085" s="1" t="str">
        <f t="shared" si="2759"/>
        <v>21:0228</v>
      </c>
      <c r="E19085" t="s">
        <v>73713</v>
      </c>
      <c r="F19085" t="s">
        <v>73714</v>
      </c>
      <c r="H19085">
        <v>46.151350999999998</v>
      </c>
      <c r="I19085">
        <v>-67.407554700000006</v>
      </c>
      <c r="J19085" s="1" t="str">
        <f t="shared" si="2760"/>
        <v>Fluid (stream)</v>
      </c>
      <c r="K19085" s="1" t="str">
        <f t="shared" si="2761"/>
        <v>Untreated Water</v>
      </c>
      <c r="L19085">
        <v>80</v>
      </c>
      <c r="M19085" t="s">
        <v>11475</v>
      </c>
      <c r="N19085">
        <v>687</v>
      </c>
      <c r="O19085">
        <v>2.5000000000000001E-2</v>
      </c>
      <c r="P19085">
        <v>30</v>
      </c>
      <c r="Q19085">
        <v>7.3</v>
      </c>
    </row>
    <row r="19086" spans="1:17" hidden="1" x14ac:dyDescent="0.3">
      <c r="A19086" t="s">
        <v>73715</v>
      </c>
      <c r="B19086" t="s">
        <v>73716</v>
      </c>
      <c r="C19086" s="1" t="str">
        <f t="shared" si="2757"/>
        <v>21:0805</v>
      </c>
      <c r="D19086" s="1" t="str">
        <f t="shared" si="2759"/>
        <v>21:0228</v>
      </c>
      <c r="E19086" t="s">
        <v>73717</v>
      </c>
      <c r="F19086" t="s">
        <v>73718</v>
      </c>
      <c r="H19086">
        <v>46.206544700000002</v>
      </c>
      <c r="I19086">
        <v>-67.418948900000004</v>
      </c>
      <c r="J19086" s="1" t="str">
        <f t="shared" si="2760"/>
        <v>Fluid (stream)</v>
      </c>
      <c r="K19086" s="1" t="str">
        <f t="shared" si="2761"/>
        <v>Untreated Water</v>
      </c>
      <c r="L19086">
        <v>80</v>
      </c>
      <c r="M19086" t="s">
        <v>11480</v>
      </c>
      <c r="N19086">
        <v>688</v>
      </c>
      <c r="O19086">
        <v>2.5000000000000001E-2</v>
      </c>
      <c r="P19086">
        <v>30</v>
      </c>
      <c r="Q19086">
        <v>6.6</v>
      </c>
    </row>
    <row r="19087" spans="1:17" hidden="1" x14ac:dyDescent="0.3">
      <c r="A19087" t="s">
        <v>73719</v>
      </c>
      <c r="B19087" t="s">
        <v>73720</v>
      </c>
      <c r="C19087" s="1" t="str">
        <f t="shared" si="2757"/>
        <v>21:0805</v>
      </c>
      <c r="D19087" s="1" t="str">
        <f t="shared" si="2759"/>
        <v>21:0228</v>
      </c>
      <c r="E19087" t="s">
        <v>73721</v>
      </c>
      <c r="F19087" t="s">
        <v>73722</v>
      </c>
      <c r="H19087">
        <v>46.092747099999997</v>
      </c>
      <c r="I19087">
        <v>-67.361456099999998</v>
      </c>
      <c r="J19087" s="1" t="str">
        <f t="shared" si="2760"/>
        <v>Fluid (stream)</v>
      </c>
      <c r="K19087" s="1" t="str">
        <f t="shared" si="2761"/>
        <v>Untreated Water</v>
      </c>
      <c r="L19087">
        <v>80</v>
      </c>
      <c r="M19087" t="s">
        <v>12548</v>
      </c>
      <c r="N19087">
        <v>689</v>
      </c>
    </row>
    <row r="19088" spans="1:17" hidden="1" x14ac:dyDescent="0.3">
      <c r="A19088" t="s">
        <v>73723</v>
      </c>
      <c r="B19088" t="s">
        <v>73724</v>
      </c>
      <c r="C19088" s="1" t="str">
        <f t="shared" si="2757"/>
        <v>21:0805</v>
      </c>
      <c r="D19088" s="1" t="str">
        <f t="shared" si="2759"/>
        <v>21:0228</v>
      </c>
      <c r="E19088" t="s">
        <v>73725</v>
      </c>
      <c r="F19088" t="s">
        <v>73726</v>
      </c>
      <c r="H19088">
        <v>46.207349100000002</v>
      </c>
      <c r="I19088">
        <v>-67.4120554</v>
      </c>
      <c r="J19088" s="1" t="str">
        <f t="shared" si="2760"/>
        <v>Fluid (stream)</v>
      </c>
      <c r="K19088" s="1" t="str">
        <f t="shared" si="2761"/>
        <v>Untreated Water</v>
      </c>
      <c r="L19088">
        <v>81</v>
      </c>
      <c r="M19088" t="s">
        <v>11392</v>
      </c>
      <c r="N19088">
        <v>690</v>
      </c>
    </row>
    <row r="19089" spans="1:17" hidden="1" x14ac:dyDescent="0.3">
      <c r="A19089" t="s">
        <v>73727</v>
      </c>
      <c r="B19089" t="s">
        <v>73728</v>
      </c>
      <c r="C19089" s="1" t="str">
        <f t="shared" si="2757"/>
        <v>21:0805</v>
      </c>
      <c r="D19089" s="1" t="str">
        <f t="shared" si="2759"/>
        <v>21:0228</v>
      </c>
      <c r="E19089" t="s">
        <v>73729</v>
      </c>
      <c r="F19089" t="s">
        <v>73730</v>
      </c>
      <c r="H19089">
        <v>46.216251</v>
      </c>
      <c r="I19089">
        <v>-67.470855299999997</v>
      </c>
      <c r="J19089" s="1" t="str">
        <f t="shared" si="2760"/>
        <v>Fluid (stream)</v>
      </c>
      <c r="K19089" s="1" t="str">
        <f t="shared" si="2761"/>
        <v>Untreated Water</v>
      </c>
      <c r="L19089">
        <v>81</v>
      </c>
      <c r="M19089" t="s">
        <v>11397</v>
      </c>
      <c r="N19089">
        <v>691</v>
      </c>
      <c r="O19089">
        <v>2.5000000000000001E-2</v>
      </c>
      <c r="P19089">
        <v>70</v>
      </c>
      <c r="Q19089">
        <v>7.7</v>
      </c>
    </row>
    <row r="19090" spans="1:17" hidden="1" x14ac:dyDescent="0.3">
      <c r="A19090" t="s">
        <v>73731</v>
      </c>
      <c r="B19090" t="s">
        <v>73732</v>
      </c>
      <c r="C19090" s="1" t="str">
        <f t="shared" si="2757"/>
        <v>21:0805</v>
      </c>
      <c r="D19090" s="1" t="str">
        <f t="shared" si="2759"/>
        <v>21:0228</v>
      </c>
      <c r="E19090" t="s">
        <v>73733</v>
      </c>
      <c r="F19090" t="s">
        <v>73734</v>
      </c>
      <c r="H19090">
        <v>46.218747200000003</v>
      </c>
      <c r="I19090">
        <v>-67.469748699999997</v>
      </c>
      <c r="J19090" s="1" t="str">
        <f t="shared" si="2760"/>
        <v>Fluid (stream)</v>
      </c>
      <c r="K19090" s="1" t="str">
        <f t="shared" si="2761"/>
        <v>Untreated Water</v>
      </c>
      <c r="L19090">
        <v>81</v>
      </c>
      <c r="M19090" t="s">
        <v>11402</v>
      </c>
      <c r="N19090">
        <v>692</v>
      </c>
      <c r="O19090">
        <v>2.5000000000000001E-2</v>
      </c>
      <c r="P19090">
        <v>50</v>
      </c>
      <c r="Q19090">
        <v>6.7</v>
      </c>
    </row>
    <row r="19091" spans="1:17" hidden="1" x14ac:dyDescent="0.3">
      <c r="A19091" t="s">
        <v>73735</v>
      </c>
      <c r="B19091" t="s">
        <v>73736</v>
      </c>
      <c r="C19091" s="1" t="str">
        <f t="shared" si="2757"/>
        <v>21:0805</v>
      </c>
      <c r="D19091" s="1" t="str">
        <f t="shared" si="2759"/>
        <v>21:0228</v>
      </c>
      <c r="E19091" t="s">
        <v>73737</v>
      </c>
      <c r="F19091" t="s">
        <v>73738</v>
      </c>
      <c r="H19091">
        <v>46.179547499999998</v>
      </c>
      <c r="I19091">
        <v>-67.366057100000006</v>
      </c>
      <c r="J19091" s="1" t="str">
        <f t="shared" si="2760"/>
        <v>Fluid (stream)</v>
      </c>
      <c r="K19091" s="1" t="str">
        <f t="shared" si="2761"/>
        <v>Untreated Water</v>
      </c>
      <c r="L19091">
        <v>81</v>
      </c>
      <c r="M19091" t="s">
        <v>11411</v>
      </c>
      <c r="N19091">
        <v>693</v>
      </c>
    </row>
    <row r="19092" spans="1:17" hidden="1" x14ac:dyDescent="0.3">
      <c r="A19092" t="s">
        <v>73739</v>
      </c>
      <c r="B19092" t="s">
        <v>73740</v>
      </c>
      <c r="C19092" s="1" t="str">
        <f t="shared" si="2757"/>
        <v>21:0805</v>
      </c>
      <c r="D19092" s="1" t="str">
        <f t="shared" si="2759"/>
        <v>21:0228</v>
      </c>
      <c r="E19092" t="s">
        <v>73741</v>
      </c>
      <c r="F19092" t="s">
        <v>73742</v>
      </c>
      <c r="H19092">
        <v>46.174144499999997</v>
      </c>
      <c r="I19092">
        <v>-67.365854499999998</v>
      </c>
      <c r="J19092" s="1" t="str">
        <f t="shared" si="2760"/>
        <v>Fluid (stream)</v>
      </c>
      <c r="K19092" s="1" t="str">
        <f t="shared" si="2761"/>
        <v>Untreated Water</v>
      </c>
      <c r="L19092">
        <v>81</v>
      </c>
      <c r="M19092" t="s">
        <v>11416</v>
      </c>
      <c r="N19092">
        <v>694</v>
      </c>
      <c r="O19092">
        <v>2.5000000000000001E-2</v>
      </c>
      <c r="P19092">
        <v>40</v>
      </c>
      <c r="Q19092">
        <v>6.2</v>
      </c>
    </row>
    <row r="19093" spans="1:17" hidden="1" x14ac:dyDescent="0.3">
      <c r="A19093" t="s">
        <v>73743</v>
      </c>
      <c r="B19093" t="s">
        <v>73744</v>
      </c>
      <c r="C19093" s="1" t="str">
        <f t="shared" si="2757"/>
        <v>21:0805</v>
      </c>
      <c r="D19093" s="1" t="str">
        <f t="shared" si="2759"/>
        <v>21:0228</v>
      </c>
      <c r="E19093" t="s">
        <v>73745</v>
      </c>
      <c r="F19093" t="s">
        <v>73746</v>
      </c>
      <c r="H19093">
        <v>46.178353100000002</v>
      </c>
      <c r="I19093">
        <v>-67.3524496</v>
      </c>
      <c r="J19093" s="1" t="str">
        <f t="shared" si="2760"/>
        <v>Fluid (stream)</v>
      </c>
      <c r="K19093" s="1" t="str">
        <f t="shared" si="2761"/>
        <v>Untreated Water</v>
      </c>
      <c r="L19093">
        <v>81</v>
      </c>
      <c r="M19093" t="s">
        <v>11421</v>
      </c>
      <c r="N19093">
        <v>695</v>
      </c>
      <c r="O19093">
        <v>2.5000000000000001E-2</v>
      </c>
      <c r="P19093">
        <v>30</v>
      </c>
      <c r="Q19093">
        <v>6.5</v>
      </c>
    </row>
    <row r="19094" spans="1:17" hidden="1" x14ac:dyDescent="0.3">
      <c r="A19094" t="s">
        <v>73747</v>
      </c>
      <c r="B19094" t="s">
        <v>73748</v>
      </c>
      <c r="C19094" s="1" t="str">
        <f t="shared" si="2757"/>
        <v>21:0805</v>
      </c>
      <c r="D19094" s="1" t="str">
        <f t="shared" si="2759"/>
        <v>21:0228</v>
      </c>
      <c r="E19094" t="s">
        <v>73749</v>
      </c>
      <c r="F19094" t="s">
        <v>73750</v>
      </c>
      <c r="H19094">
        <v>46.178851700000003</v>
      </c>
      <c r="I19094">
        <v>-67.3402557</v>
      </c>
      <c r="J19094" s="1" t="str">
        <f t="shared" si="2760"/>
        <v>Fluid (stream)</v>
      </c>
      <c r="K19094" s="1" t="str">
        <f t="shared" si="2761"/>
        <v>Untreated Water</v>
      </c>
      <c r="L19094">
        <v>81</v>
      </c>
      <c r="M19094" t="s">
        <v>11426</v>
      </c>
      <c r="N19094">
        <v>696</v>
      </c>
      <c r="O19094">
        <v>2.5000000000000001E-2</v>
      </c>
      <c r="P19094">
        <v>40</v>
      </c>
      <c r="Q19094">
        <v>7</v>
      </c>
    </row>
    <row r="19095" spans="1:17" hidden="1" x14ac:dyDescent="0.3">
      <c r="A19095" t="s">
        <v>73751</v>
      </c>
      <c r="B19095" t="s">
        <v>73752</v>
      </c>
      <c r="C19095" s="1" t="str">
        <f t="shared" si="2757"/>
        <v>21:0805</v>
      </c>
      <c r="D19095" s="1" t="str">
        <f t="shared" ref="D19095:D19123" si="2762">HYPERLINK("http://geochem.nrcan.gc.ca/cdogs/content/svy/svy210228_e.htm", "21:0228")</f>
        <v>21:0228</v>
      </c>
      <c r="E19095" t="s">
        <v>73753</v>
      </c>
      <c r="F19095" t="s">
        <v>73754</v>
      </c>
      <c r="H19095">
        <v>46.165548299999998</v>
      </c>
      <c r="I19095">
        <v>-67.339554899999996</v>
      </c>
      <c r="J19095" s="1" t="str">
        <f t="shared" si="2760"/>
        <v>Fluid (stream)</v>
      </c>
      <c r="K19095" s="1" t="str">
        <f t="shared" si="2761"/>
        <v>Untreated Water</v>
      </c>
      <c r="L19095">
        <v>81</v>
      </c>
      <c r="M19095" t="s">
        <v>11440</v>
      </c>
      <c r="N19095">
        <v>697</v>
      </c>
      <c r="O19095">
        <v>2.5000000000000001E-2</v>
      </c>
      <c r="P19095">
        <v>40</v>
      </c>
      <c r="Q19095">
        <v>6.6</v>
      </c>
    </row>
    <row r="19096" spans="1:17" hidden="1" x14ac:dyDescent="0.3">
      <c r="A19096" t="s">
        <v>73755</v>
      </c>
      <c r="B19096" t="s">
        <v>73756</v>
      </c>
      <c r="C19096" s="1" t="str">
        <f t="shared" si="2757"/>
        <v>21:0805</v>
      </c>
      <c r="D19096" s="1" t="str">
        <f t="shared" si="2762"/>
        <v>21:0228</v>
      </c>
      <c r="E19096" t="s">
        <v>73757</v>
      </c>
      <c r="F19096" t="s">
        <v>73758</v>
      </c>
      <c r="H19096">
        <v>46.191645999999999</v>
      </c>
      <c r="I19096">
        <v>-67.3668519</v>
      </c>
      <c r="J19096" s="1" t="str">
        <f t="shared" si="2760"/>
        <v>Fluid (stream)</v>
      </c>
      <c r="K19096" s="1" t="str">
        <f t="shared" si="2761"/>
        <v>Untreated Water</v>
      </c>
      <c r="L19096">
        <v>81</v>
      </c>
      <c r="M19096" t="s">
        <v>11445</v>
      </c>
      <c r="N19096">
        <v>698</v>
      </c>
      <c r="O19096">
        <v>2.5000000000000001E-2</v>
      </c>
      <c r="P19096">
        <v>30</v>
      </c>
      <c r="Q19096">
        <v>5.8</v>
      </c>
    </row>
    <row r="19097" spans="1:17" hidden="1" x14ac:dyDescent="0.3">
      <c r="A19097" t="s">
        <v>73759</v>
      </c>
      <c r="B19097" t="s">
        <v>73760</v>
      </c>
      <c r="C19097" s="1" t="str">
        <f t="shared" si="2757"/>
        <v>21:0805</v>
      </c>
      <c r="D19097" s="1" t="str">
        <f t="shared" si="2762"/>
        <v>21:0228</v>
      </c>
      <c r="E19097" t="s">
        <v>73761</v>
      </c>
      <c r="F19097" t="s">
        <v>73762</v>
      </c>
      <c r="H19097">
        <v>46.088654400000003</v>
      </c>
      <c r="I19097">
        <v>-67.432850599999995</v>
      </c>
      <c r="J19097" s="1" t="str">
        <f t="shared" si="2760"/>
        <v>Fluid (stream)</v>
      </c>
      <c r="K19097" s="1" t="str">
        <f t="shared" si="2761"/>
        <v>Untreated Water</v>
      </c>
      <c r="L19097">
        <v>81</v>
      </c>
      <c r="M19097" t="s">
        <v>11431</v>
      </c>
      <c r="N19097">
        <v>699</v>
      </c>
      <c r="O19097">
        <v>2.5000000000000001E-2</v>
      </c>
      <c r="P19097">
        <v>20</v>
      </c>
      <c r="Q19097">
        <v>6.6</v>
      </c>
    </row>
    <row r="19098" spans="1:17" hidden="1" x14ac:dyDescent="0.3">
      <c r="A19098" t="s">
        <v>73763</v>
      </c>
      <c r="B19098" t="s">
        <v>73764</v>
      </c>
      <c r="C19098" s="1" t="str">
        <f t="shared" si="2757"/>
        <v>21:0805</v>
      </c>
      <c r="D19098" s="1" t="str">
        <f t="shared" si="2762"/>
        <v>21:0228</v>
      </c>
      <c r="E19098" t="s">
        <v>73761</v>
      </c>
      <c r="F19098" t="s">
        <v>73765</v>
      </c>
      <c r="H19098">
        <v>46.088654400000003</v>
      </c>
      <c r="I19098">
        <v>-67.432850599999995</v>
      </c>
      <c r="J19098" s="1" t="str">
        <f t="shared" si="2760"/>
        <v>Fluid (stream)</v>
      </c>
      <c r="K19098" s="1" t="str">
        <f t="shared" si="2761"/>
        <v>Untreated Water</v>
      </c>
      <c r="L19098">
        <v>81</v>
      </c>
      <c r="M19098" t="s">
        <v>11435</v>
      </c>
      <c r="N19098">
        <v>700</v>
      </c>
      <c r="O19098">
        <v>2.5000000000000001E-2</v>
      </c>
      <c r="P19098">
        <v>30</v>
      </c>
      <c r="Q19098">
        <v>6</v>
      </c>
    </row>
    <row r="19099" spans="1:17" hidden="1" x14ac:dyDescent="0.3">
      <c r="A19099" t="s">
        <v>73766</v>
      </c>
      <c r="B19099" t="s">
        <v>73767</v>
      </c>
      <c r="C19099" s="1" t="str">
        <f t="shared" si="2757"/>
        <v>21:0805</v>
      </c>
      <c r="D19099" s="1" t="str">
        <f t="shared" si="2762"/>
        <v>21:0228</v>
      </c>
      <c r="E19099" t="s">
        <v>73768</v>
      </c>
      <c r="F19099" t="s">
        <v>73769</v>
      </c>
      <c r="H19099">
        <v>46.137549399999997</v>
      </c>
      <c r="I19099">
        <v>-67.435257199999995</v>
      </c>
      <c r="J19099" s="1" t="str">
        <f t="shared" si="2760"/>
        <v>Fluid (stream)</v>
      </c>
      <c r="K19099" s="1" t="str">
        <f t="shared" si="2761"/>
        <v>Untreated Water</v>
      </c>
      <c r="L19099">
        <v>81</v>
      </c>
      <c r="M19099" t="s">
        <v>11450</v>
      </c>
      <c r="N19099">
        <v>701</v>
      </c>
      <c r="O19099">
        <v>2.5000000000000001E-2</v>
      </c>
      <c r="P19099">
        <v>30</v>
      </c>
      <c r="Q19099">
        <v>7.3</v>
      </c>
    </row>
    <row r="19100" spans="1:17" hidden="1" x14ac:dyDescent="0.3">
      <c r="A19100" t="s">
        <v>73770</v>
      </c>
      <c r="B19100" t="s">
        <v>73771</v>
      </c>
      <c r="C19100" s="1" t="str">
        <f t="shared" si="2757"/>
        <v>21:0805</v>
      </c>
      <c r="D19100" s="1" t="str">
        <f t="shared" si="2762"/>
        <v>21:0228</v>
      </c>
      <c r="E19100" t="s">
        <v>73772</v>
      </c>
      <c r="F19100" t="s">
        <v>73773</v>
      </c>
      <c r="H19100">
        <v>46.133349099999997</v>
      </c>
      <c r="I19100">
        <v>-67.389457800000002</v>
      </c>
      <c r="J19100" s="1" t="str">
        <f t="shared" si="2760"/>
        <v>Fluid (stream)</v>
      </c>
      <c r="K19100" s="1" t="str">
        <f t="shared" si="2761"/>
        <v>Untreated Water</v>
      </c>
      <c r="L19100">
        <v>81</v>
      </c>
      <c r="M19100" t="s">
        <v>11460</v>
      </c>
      <c r="N19100">
        <v>702</v>
      </c>
    </row>
    <row r="19101" spans="1:17" hidden="1" x14ac:dyDescent="0.3">
      <c r="A19101" t="s">
        <v>73774</v>
      </c>
      <c r="B19101" t="s">
        <v>73775</v>
      </c>
      <c r="C19101" s="1" t="str">
        <f t="shared" si="2757"/>
        <v>21:0805</v>
      </c>
      <c r="D19101" s="1" t="str">
        <f t="shared" si="2762"/>
        <v>21:0228</v>
      </c>
      <c r="E19101" t="s">
        <v>73776</v>
      </c>
      <c r="F19101" t="s">
        <v>73777</v>
      </c>
      <c r="H19101">
        <v>46.118647699999997</v>
      </c>
      <c r="I19101">
        <v>-67.380257200000003</v>
      </c>
      <c r="J19101" s="1" t="str">
        <f t="shared" si="2760"/>
        <v>Fluid (stream)</v>
      </c>
      <c r="K19101" s="1" t="str">
        <f t="shared" si="2761"/>
        <v>Untreated Water</v>
      </c>
      <c r="L19101">
        <v>81</v>
      </c>
      <c r="M19101" t="s">
        <v>11465</v>
      </c>
      <c r="N19101">
        <v>703</v>
      </c>
    </row>
    <row r="19102" spans="1:17" hidden="1" x14ac:dyDescent="0.3">
      <c r="A19102" t="s">
        <v>73778</v>
      </c>
      <c r="B19102" t="s">
        <v>73779</v>
      </c>
      <c r="C19102" s="1" t="str">
        <f t="shared" si="2757"/>
        <v>21:0805</v>
      </c>
      <c r="D19102" s="1" t="str">
        <f t="shared" si="2762"/>
        <v>21:0228</v>
      </c>
      <c r="E19102" t="s">
        <v>73780</v>
      </c>
      <c r="F19102" t="s">
        <v>73781</v>
      </c>
      <c r="H19102">
        <v>46.116753299999999</v>
      </c>
      <c r="I19102">
        <v>-67.381852800000004</v>
      </c>
      <c r="J19102" s="1" t="str">
        <f t="shared" si="2760"/>
        <v>Fluid (stream)</v>
      </c>
      <c r="K19102" s="1" t="str">
        <f t="shared" si="2761"/>
        <v>Untreated Water</v>
      </c>
      <c r="L19102">
        <v>81</v>
      </c>
      <c r="M19102" t="s">
        <v>11470</v>
      </c>
      <c r="N19102">
        <v>704</v>
      </c>
      <c r="O19102">
        <v>2.5000000000000001E-2</v>
      </c>
      <c r="P19102">
        <v>20</v>
      </c>
      <c r="Q19102">
        <v>6.3</v>
      </c>
    </row>
    <row r="19103" spans="1:17" hidden="1" x14ac:dyDescent="0.3">
      <c r="A19103" t="s">
        <v>73782</v>
      </c>
      <c r="B19103" t="s">
        <v>73783</v>
      </c>
      <c r="C19103" s="1" t="str">
        <f t="shared" ref="C19103:C19166" si="2763">HYPERLINK("http://geochem.nrcan.gc.ca/cdogs/content/bdl/bdl210805_e.htm", "21:0805")</f>
        <v>21:0805</v>
      </c>
      <c r="D19103" s="1" t="str">
        <f t="shared" si="2762"/>
        <v>21:0228</v>
      </c>
      <c r="E19103" t="s">
        <v>73784</v>
      </c>
      <c r="F19103" t="s">
        <v>73785</v>
      </c>
      <c r="H19103">
        <v>46.191547</v>
      </c>
      <c r="I19103">
        <v>-67.331955300000004</v>
      </c>
      <c r="J19103" s="1" t="str">
        <f t="shared" si="2760"/>
        <v>Fluid (stream)</v>
      </c>
      <c r="K19103" s="1" t="str">
        <f t="shared" si="2761"/>
        <v>Untreated Water</v>
      </c>
      <c r="L19103">
        <v>81</v>
      </c>
      <c r="M19103" t="s">
        <v>11475</v>
      </c>
      <c r="N19103">
        <v>705</v>
      </c>
      <c r="O19103">
        <v>2.5000000000000001E-2</v>
      </c>
      <c r="P19103">
        <v>20</v>
      </c>
      <c r="Q19103">
        <v>7.3</v>
      </c>
    </row>
    <row r="19104" spans="1:17" hidden="1" x14ac:dyDescent="0.3">
      <c r="A19104" t="s">
        <v>73786</v>
      </c>
      <c r="B19104" t="s">
        <v>73787</v>
      </c>
      <c r="C19104" s="1" t="str">
        <f t="shared" si="2763"/>
        <v>21:0805</v>
      </c>
      <c r="D19104" s="1" t="str">
        <f t="shared" si="2762"/>
        <v>21:0228</v>
      </c>
      <c r="E19104" t="s">
        <v>73788</v>
      </c>
      <c r="F19104" t="s">
        <v>73789</v>
      </c>
      <c r="H19104">
        <v>46.188345300000002</v>
      </c>
      <c r="I19104">
        <v>-67.321050299999996</v>
      </c>
      <c r="J19104" s="1" t="str">
        <f t="shared" si="2760"/>
        <v>Fluid (stream)</v>
      </c>
      <c r="K19104" s="1" t="str">
        <f t="shared" si="2761"/>
        <v>Untreated Water</v>
      </c>
      <c r="L19104">
        <v>81</v>
      </c>
      <c r="M19104" t="s">
        <v>11480</v>
      </c>
      <c r="N19104">
        <v>706</v>
      </c>
    </row>
    <row r="19105" spans="1:17" hidden="1" x14ac:dyDescent="0.3">
      <c r="A19105" t="s">
        <v>73790</v>
      </c>
      <c r="B19105" t="s">
        <v>73791</v>
      </c>
      <c r="C19105" s="1" t="str">
        <f t="shared" si="2763"/>
        <v>21:0805</v>
      </c>
      <c r="D19105" s="1" t="str">
        <f t="shared" si="2762"/>
        <v>21:0228</v>
      </c>
      <c r="E19105" t="s">
        <v>73792</v>
      </c>
      <c r="F19105" t="s">
        <v>73793</v>
      </c>
      <c r="H19105">
        <v>46.189451400000003</v>
      </c>
      <c r="I19105">
        <v>-67.313046900000003</v>
      </c>
      <c r="J19105" s="1" t="str">
        <f t="shared" si="2760"/>
        <v>Fluid (stream)</v>
      </c>
      <c r="K19105" s="1" t="str">
        <f t="shared" si="2761"/>
        <v>Untreated Water</v>
      </c>
      <c r="L19105">
        <v>81</v>
      </c>
      <c r="M19105" t="s">
        <v>12548</v>
      </c>
      <c r="N19105">
        <v>707</v>
      </c>
      <c r="O19105">
        <v>2.5000000000000001E-2</v>
      </c>
      <c r="P19105">
        <v>20</v>
      </c>
      <c r="Q19105">
        <v>6.8</v>
      </c>
    </row>
    <row r="19106" spans="1:17" hidden="1" x14ac:dyDescent="0.3">
      <c r="A19106" t="s">
        <v>73794</v>
      </c>
      <c r="B19106" t="s">
        <v>73795</v>
      </c>
      <c r="C19106" s="1" t="str">
        <f t="shared" si="2763"/>
        <v>21:0805</v>
      </c>
      <c r="D19106" s="1" t="str">
        <f t="shared" si="2762"/>
        <v>21:0228</v>
      </c>
      <c r="E19106" t="s">
        <v>73796</v>
      </c>
      <c r="F19106" t="s">
        <v>73797</v>
      </c>
      <c r="H19106">
        <v>46.189348699999996</v>
      </c>
      <c r="I19106">
        <v>-67.310354599999997</v>
      </c>
      <c r="J19106" s="1" t="str">
        <f t="shared" si="2760"/>
        <v>Fluid (stream)</v>
      </c>
      <c r="K19106" s="1" t="str">
        <f t="shared" si="2761"/>
        <v>Untreated Water</v>
      </c>
      <c r="L19106">
        <v>82</v>
      </c>
      <c r="M19106" t="s">
        <v>11392</v>
      </c>
      <c r="N19106">
        <v>708</v>
      </c>
    </row>
    <row r="19107" spans="1:17" hidden="1" x14ac:dyDescent="0.3">
      <c r="A19107" t="s">
        <v>73798</v>
      </c>
      <c r="B19107" t="s">
        <v>73799</v>
      </c>
      <c r="C19107" s="1" t="str">
        <f t="shared" si="2763"/>
        <v>21:0805</v>
      </c>
      <c r="D19107" s="1" t="str">
        <f t="shared" si="2762"/>
        <v>21:0228</v>
      </c>
      <c r="E19107" t="s">
        <v>73800</v>
      </c>
      <c r="F19107" t="s">
        <v>73801</v>
      </c>
      <c r="H19107">
        <v>46.1785456</v>
      </c>
      <c r="I19107">
        <v>-67.300450100000006</v>
      </c>
      <c r="J19107" s="1" t="str">
        <f t="shared" si="2760"/>
        <v>Fluid (stream)</v>
      </c>
      <c r="K19107" s="1" t="str">
        <f t="shared" si="2761"/>
        <v>Untreated Water</v>
      </c>
      <c r="L19107">
        <v>82</v>
      </c>
      <c r="M19107" t="s">
        <v>11397</v>
      </c>
      <c r="N19107">
        <v>709</v>
      </c>
    </row>
    <row r="19108" spans="1:17" hidden="1" x14ac:dyDescent="0.3">
      <c r="A19108" t="s">
        <v>73802</v>
      </c>
      <c r="B19108" t="s">
        <v>73803</v>
      </c>
      <c r="C19108" s="1" t="str">
        <f t="shared" si="2763"/>
        <v>21:0805</v>
      </c>
      <c r="D19108" s="1" t="str">
        <f t="shared" si="2762"/>
        <v>21:0228</v>
      </c>
      <c r="E19108" t="s">
        <v>73804</v>
      </c>
      <c r="F19108" t="s">
        <v>73805</v>
      </c>
      <c r="H19108">
        <v>46.224446999999998</v>
      </c>
      <c r="I19108">
        <v>-67.395145999999997</v>
      </c>
      <c r="J19108" s="1" t="str">
        <f t="shared" si="2760"/>
        <v>Fluid (stream)</v>
      </c>
      <c r="K19108" s="1" t="str">
        <f t="shared" si="2761"/>
        <v>Untreated Water</v>
      </c>
      <c r="L19108">
        <v>82</v>
      </c>
      <c r="M19108" t="s">
        <v>11402</v>
      </c>
      <c r="N19108">
        <v>710</v>
      </c>
      <c r="O19108">
        <v>2.5000000000000001E-2</v>
      </c>
      <c r="P19108">
        <v>80</v>
      </c>
      <c r="Q19108">
        <v>7.5</v>
      </c>
    </row>
    <row r="19109" spans="1:17" hidden="1" x14ac:dyDescent="0.3">
      <c r="A19109" t="s">
        <v>73806</v>
      </c>
      <c r="B19109" t="s">
        <v>73807</v>
      </c>
      <c r="C19109" s="1" t="str">
        <f t="shared" si="2763"/>
        <v>21:0805</v>
      </c>
      <c r="D19109" s="1" t="str">
        <f t="shared" si="2762"/>
        <v>21:0228</v>
      </c>
      <c r="E19109" t="s">
        <v>73808</v>
      </c>
      <c r="F19109" t="s">
        <v>73809</v>
      </c>
      <c r="H19109">
        <v>46.227644400000003</v>
      </c>
      <c r="I19109">
        <v>-67.389554399999994</v>
      </c>
      <c r="J19109" s="1" t="str">
        <f t="shared" si="2760"/>
        <v>Fluid (stream)</v>
      </c>
      <c r="K19109" s="1" t="str">
        <f t="shared" si="2761"/>
        <v>Untreated Water</v>
      </c>
      <c r="L19109">
        <v>82</v>
      </c>
      <c r="M19109" t="s">
        <v>11411</v>
      </c>
      <c r="N19109">
        <v>711</v>
      </c>
      <c r="O19109">
        <v>2.5000000000000001E-2</v>
      </c>
      <c r="P19109">
        <v>60</v>
      </c>
      <c r="Q19109">
        <v>7.1</v>
      </c>
    </row>
    <row r="19110" spans="1:17" hidden="1" x14ac:dyDescent="0.3">
      <c r="A19110" t="s">
        <v>73810</v>
      </c>
      <c r="B19110" t="s">
        <v>73811</v>
      </c>
      <c r="C19110" s="1" t="str">
        <f t="shared" si="2763"/>
        <v>21:0805</v>
      </c>
      <c r="D19110" s="1" t="str">
        <f t="shared" si="2762"/>
        <v>21:0228</v>
      </c>
      <c r="E19110" t="s">
        <v>73812</v>
      </c>
      <c r="F19110" t="s">
        <v>73813</v>
      </c>
      <c r="H19110">
        <v>46.234551199999999</v>
      </c>
      <c r="I19110">
        <v>-67.411050299999999</v>
      </c>
      <c r="J19110" s="1" t="str">
        <f t="shared" si="2760"/>
        <v>Fluid (stream)</v>
      </c>
      <c r="K19110" s="1" t="str">
        <f t="shared" si="2761"/>
        <v>Untreated Water</v>
      </c>
      <c r="L19110">
        <v>82</v>
      </c>
      <c r="M19110" t="s">
        <v>11416</v>
      </c>
      <c r="N19110">
        <v>712</v>
      </c>
      <c r="O19110">
        <v>2.5000000000000001E-2</v>
      </c>
      <c r="P19110">
        <v>60</v>
      </c>
      <c r="Q19110">
        <v>7.4</v>
      </c>
    </row>
    <row r="19111" spans="1:17" hidden="1" x14ac:dyDescent="0.3">
      <c r="A19111" t="s">
        <v>73814</v>
      </c>
      <c r="B19111" t="s">
        <v>73815</v>
      </c>
      <c r="C19111" s="1" t="str">
        <f t="shared" si="2763"/>
        <v>21:0805</v>
      </c>
      <c r="D19111" s="1" t="str">
        <f t="shared" si="2762"/>
        <v>21:0228</v>
      </c>
      <c r="E19111" t="s">
        <v>73816</v>
      </c>
      <c r="F19111" t="s">
        <v>73817</v>
      </c>
      <c r="H19111">
        <v>46.211852499999999</v>
      </c>
      <c r="I19111">
        <v>-67.345043599999997</v>
      </c>
      <c r="J19111" s="1" t="str">
        <f t="shared" si="2760"/>
        <v>Fluid (stream)</v>
      </c>
      <c r="K19111" s="1" t="str">
        <f t="shared" si="2761"/>
        <v>Untreated Water</v>
      </c>
      <c r="L19111">
        <v>82</v>
      </c>
      <c r="M19111" t="s">
        <v>11421</v>
      </c>
      <c r="N19111">
        <v>713</v>
      </c>
      <c r="O19111">
        <v>0.09</v>
      </c>
      <c r="P19111">
        <v>60</v>
      </c>
      <c r="Q19111">
        <v>7.6</v>
      </c>
    </row>
    <row r="19112" spans="1:17" hidden="1" x14ac:dyDescent="0.3">
      <c r="A19112" t="s">
        <v>73818</v>
      </c>
      <c r="B19112" t="s">
        <v>73819</v>
      </c>
      <c r="C19112" s="1" t="str">
        <f t="shared" si="2763"/>
        <v>21:0805</v>
      </c>
      <c r="D19112" s="1" t="str">
        <f t="shared" si="2762"/>
        <v>21:0228</v>
      </c>
      <c r="E19112" t="s">
        <v>73820</v>
      </c>
      <c r="F19112" t="s">
        <v>73821</v>
      </c>
      <c r="H19112">
        <v>46.203549500000001</v>
      </c>
      <c r="I19112">
        <v>-67.351553699999997</v>
      </c>
      <c r="J19112" s="1" t="str">
        <f t="shared" si="2760"/>
        <v>Fluid (stream)</v>
      </c>
      <c r="K19112" s="1" t="str">
        <f t="shared" si="2761"/>
        <v>Untreated Water</v>
      </c>
      <c r="L19112">
        <v>82</v>
      </c>
      <c r="M19112" t="s">
        <v>11426</v>
      </c>
      <c r="N19112">
        <v>714</v>
      </c>
      <c r="O19112">
        <v>2.5000000000000001E-2</v>
      </c>
      <c r="P19112">
        <v>70</v>
      </c>
      <c r="Q19112">
        <v>7.1</v>
      </c>
    </row>
    <row r="19113" spans="1:17" hidden="1" x14ac:dyDescent="0.3">
      <c r="A19113" t="s">
        <v>73822</v>
      </c>
      <c r="B19113" t="s">
        <v>73823</v>
      </c>
      <c r="C19113" s="1" t="str">
        <f t="shared" si="2763"/>
        <v>21:0805</v>
      </c>
      <c r="D19113" s="1" t="str">
        <f t="shared" si="2762"/>
        <v>21:0228</v>
      </c>
      <c r="E19113" t="s">
        <v>73824</v>
      </c>
      <c r="F19113" t="s">
        <v>73825</v>
      </c>
      <c r="H19113">
        <v>46.212249499999999</v>
      </c>
      <c r="I19113">
        <v>-67.361353600000001</v>
      </c>
      <c r="J19113" s="1" t="str">
        <f t="shared" si="2760"/>
        <v>Fluid (stream)</v>
      </c>
      <c r="K19113" s="1" t="str">
        <f t="shared" si="2761"/>
        <v>Untreated Water</v>
      </c>
      <c r="L19113">
        <v>82</v>
      </c>
      <c r="M19113" t="s">
        <v>11431</v>
      </c>
      <c r="N19113">
        <v>715</v>
      </c>
      <c r="O19113">
        <v>2.5000000000000001E-2</v>
      </c>
      <c r="P19113">
        <v>50</v>
      </c>
      <c r="Q19113">
        <v>7.3</v>
      </c>
    </row>
    <row r="19114" spans="1:17" hidden="1" x14ac:dyDescent="0.3">
      <c r="A19114" t="s">
        <v>73826</v>
      </c>
      <c r="B19114" t="s">
        <v>73827</v>
      </c>
      <c r="C19114" s="1" t="str">
        <f t="shared" si="2763"/>
        <v>21:0805</v>
      </c>
      <c r="D19114" s="1" t="str">
        <f t="shared" si="2762"/>
        <v>21:0228</v>
      </c>
      <c r="E19114" t="s">
        <v>73824</v>
      </c>
      <c r="F19114" t="s">
        <v>73828</v>
      </c>
      <c r="H19114">
        <v>46.212249499999999</v>
      </c>
      <c r="I19114">
        <v>-67.361353600000001</v>
      </c>
      <c r="J19114" s="1" t="str">
        <f t="shared" si="2760"/>
        <v>Fluid (stream)</v>
      </c>
      <c r="K19114" s="1" t="str">
        <f t="shared" si="2761"/>
        <v>Untreated Water</v>
      </c>
      <c r="L19114">
        <v>82</v>
      </c>
      <c r="M19114" t="s">
        <v>11435</v>
      </c>
      <c r="N19114">
        <v>716</v>
      </c>
      <c r="O19114">
        <v>2.5000000000000001E-2</v>
      </c>
      <c r="P19114">
        <v>70</v>
      </c>
      <c r="Q19114">
        <v>7.1</v>
      </c>
    </row>
    <row r="19115" spans="1:17" hidden="1" x14ac:dyDescent="0.3">
      <c r="A19115" t="s">
        <v>73829</v>
      </c>
      <c r="B19115" t="s">
        <v>73830</v>
      </c>
      <c r="C19115" s="1" t="str">
        <f t="shared" si="2763"/>
        <v>21:0805</v>
      </c>
      <c r="D19115" s="1" t="str">
        <f t="shared" si="2762"/>
        <v>21:0228</v>
      </c>
      <c r="E19115" t="s">
        <v>73831</v>
      </c>
      <c r="F19115" t="s">
        <v>73832</v>
      </c>
      <c r="H19115">
        <v>46.220860100000003</v>
      </c>
      <c r="I19115">
        <v>-67.372520699999995</v>
      </c>
      <c r="J19115" s="1" t="str">
        <f t="shared" si="2760"/>
        <v>Fluid (stream)</v>
      </c>
      <c r="K19115" s="1" t="str">
        <f t="shared" si="2761"/>
        <v>Untreated Water</v>
      </c>
      <c r="L19115">
        <v>82</v>
      </c>
      <c r="M19115" t="s">
        <v>11440</v>
      </c>
      <c r="N19115">
        <v>717</v>
      </c>
      <c r="O19115">
        <v>0.13</v>
      </c>
      <c r="P19115">
        <v>70</v>
      </c>
      <c r="Q19115">
        <v>7.2</v>
      </c>
    </row>
    <row r="19116" spans="1:17" hidden="1" x14ac:dyDescent="0.3">
      <c r="A19116" t="s">
        <v>73833</v>
      </c>
      <c r="B19116" t="s">
        <v>73834</v>
      </c>
      <c r="C19116" s="1" t="str">
        <f t="shared" si="2763"/>
        <v>21:0805</v>
      </c>
      <c r="D19116" s="1" t="str">
        <f t="shared" si="2762"/>
        <v>21:0228</v>
      </c>
      <c r="E19116" t="s">
        <v>73835</v>
      </c>
      <c r="F19116" t="s">
        <v>73836</v>
      </c>
      <c r="H19116">
        <v>46.232648099999999</v>
      </c>
      <c r="I19116">
        <v>-67.356648199999995</v>
      </c>
      <c r="J19116" s="1" t="str">
        <f t="shared" si="2760"/>
        <v>Fluid (stream)</v>
      </c>
      <c r="K19116" s="1" t="str">
        <f t="shared" si="2761"/>
        <v>Untreated Water</v>
      </c>
      <c r="L19116">
        <v>82</v>
      </c>
      <c r="M19116" t="s">
        <v>11445</v>
      </c>
      <c r="N19116">
        <v>718</v>
      </c>
      <c r="O19116">
        <v>2.5000000000000001E-2</v>
      </c>
      <c r="P19116">
        <v>40</v>
      </c>
      <c r="Q19116">
        <v>6.6</v>
      </c>
    </row>
    <row r="19117" spans="1:17" hidden="1" x14ac:dyDescent="0.3">
      <c r="A19117" t="s">
        <v>73837</v>
      </c>
      <c r="B19117" t="s">
        <v>73838</v>
      </c>
      <c r="C19117" s="1" t="str">
        <f t="shared" si="2763"/>
        <v>21:0805</v>
      </c>
      <c r="D19117" s="1" t="str">
        <f t="shared" si="2762"/>
        <v>21:0228</v>
      </c>
      <c r="E19117" t="s">
        <v>73839</v>
      </c>
      <c r="F19117" t="s">
        <v>73840</v>
      </c>
      <c r="H19117">
        <v>46.227651600000002</v>
      </c>
      <c r="I19117">
        <v>-67.349055500000006</v>
      </c>
      <c r="J19117" s="1" t="str">
        <f t="shared" si="2760"/>
        <v>Fluid (stream)</v>
      </c>
      <c r="K19117" s="1" t="str">
        <f t="shared" si="2761"/>
        <v>Untreated Water</v>
      </c>
      <c r="L19117">
        <v>82</v>
      </c>
      <c r="M19117" t="s">
        <v>11450</v>
      </c>
      <c r="N19117">
        <v>719</v>
      </c>
      <c r="O19117">
        <v>7.0000000000000007E-2</v>
      </c>
      <c r="P19117">
        <v>30</v>
      </c>
      <c r="Q19117">
        <v>7.6</v>
      </c>
    </row>
    <row r="19118" spans="1:17" hidden="1" x14ac:dyDescent="0.3">
      <c r="A19118" t="s">
        <v>73841</v>
      </c>
      <c r="B19118" t="s">
        <v>73842</v>
      </c>
      <c r="C19118" s="1" t="str">
        <f t="shared" si="2763"/>
        <v>21:0805</v>
      </c>
      <c r="D19118" s="1" t="str">
        <f t="shared" si="2762"/>
        <v>21:0228</v>
      </c>
      <c r="E19118" t="s">
        <v>73843</v>
      </c>
      <c r="F19118" t="s">
        <v>73844</v>
      </c>
      <c r="H19118">
        <v>46.247651400000002</v>
      </c>
      <c r="I19118">
        <v>-67.356044400000002</v>
      </c>
      <c r="J19118" s="1" t="str">
        <f t="shared" si="2760"/>
        <v>Fluid (stream)</v>
      </c>
      <c r="K19118" s="1" t="str">
        <f t="shared" si="2761"/>
        <v>Untreated Water</v>
      </c>
      <c r="L19118">
        <v>82</v>
      </c>
      <c r="M19118" t="s">
        <v>11460</v>
      </c>
      <c r="N19118">
        <v>720</v>
      </c>
      <c r="O19118">
        <v>2.5000000000000001E-2</v>
      </c>
      <c r="P19118">
        <v>40</v>
      </c>
      <c r="Q19118">
        <v>7.3</v>
      </c>
    </row>
    <row r="19119" spans="1:17" hidden="1" x14ac:dyDescent="0.3">
      <c r="A19119" t="s">
        <v>73845</v>
      </c>
      <c r="B19119" t="s">
        <v>73846</v>
      </c>
      <c r="C19119" s="1" t="str">
        <f t="shared" si="2763"/>
        <v>21:0805</v>
      </c>
      <c r="D19119" s="1" t="str">
        <f t="shared" si="2762"/>
        <v>21:0228</v>
      </c>
      <c r="E19119" t="s">
        <v>73847</v>
      </c>
      <c r="F19119" t="s">
        <v>73848</v>
      </c>
      <c r="H19119">
        <v>46.237244500000003</v>
      </c>
      <c r="I19119">
        <v>-67.395745599999998</v>
      </c>
      <c r="J19119" s="1" t="str">
        <f t="shared" si="2760"/>
        <v>Fluid (stream)</v>
      </c>
      <c r="K19119" s="1" t="str">
        <f t="shared" si="2761"/>
        <v>Untreated Water</v>
      </c>
      <c r="L19119">
        <v>82</v>
      </c>
      <c r="M19119" t="s">
        <v>11465</v>
      </c>
      <c r="N19119">
        <v>721</v>
      </c>
      <c r="O19119">
        <v>2.5000000000000001E-2</v>
      </c>
      <c r="P19119">
        <v>40</v>
      </c>
      <c r="Q19119">
        <v>6.7</v>
      </c>
    </row>
    <row r="19120" spans="1:17" hidden="1" x14ac:dyDescent="0.3">
      <c r="A19120" t="s">
        <v>73849</v>
      </c>
      <c r="B19120" t="s">
        <v>73850</v>
      </c>
      <c r="C19120" s="1" t="str">
        <f t="shared" si="2763"/>
        <v>21:0805</v>
      </c>
      <c r="D19120" s="1" t="str">
        <f t="shared" si="2762"/>
        <v>21:0228</v>
      </c>
      <c r="E19120" t="s">
        <v>73851</v>
      </c>
      <c r="F19120" t="s">
        <v>73852</v>
      </c>
      <c r="H19120">
        <v>46.2372443</v>
      </c>
      <c r="I19120">
        <v>-67.388054299999993</v>
      </c>
      <c r="J19120" s="1" t="str">
        <f t="shared" si="2760"/>
        <v>Fluid (stream)</v>
      </c>
      <c r="K19120" s="1" t="str">
        <f t="shared" si="2761"/>
        <v>Untreated Water</v>
      </c>
      <c r="L19120">
        <v>82</v>
      </c>
      <c r="M19120" t="s">
        <v>11470</v>
      </c>
      <c r="N19120">
        <v>722</v>
      </c>
      <c r="O19120">
        <v>2.5000000000000001E-2</v>
      </c>
      <c r="P19120">
        <v>40</v>
      </c>
      <c r="Q19120">
        <v>6.7</v>
      </c>
    </row>
    <row r="19121" spans="1:17" hidden="1" x14ac:dyDescent="0.3">
      <c r="A19121" t="s">
        <v>73853</v>
      </c>
      <c r="B19121" t="s">
        <v>73854</v>
      </c>
      <c r="C19121" s="1" t="str">
        <f t="shared" si="2763"/>
        <v>21:0805</v>
      </c>
      <c r="D19121" s="1" t="str">
        <f t="shared" si="2762"/>
        <v>21:0228</v>
      </c>
      <c r="E19121" t="s">
        <v>73855</v>
      </c>
      <c r="F19121" t="s">
        <v>73856</v>
      </c>
      <c r="H19121">
        <v>46.2384439</v>
      </c>
      <c r="I19121">
        <v>-67.4540516</v>
      </c>
      <c r="J19121" s="1" t="str">
        <f t="shared" si="2760"/>
        <v>Fluid (stream)</v>
      </c>
      <c r="K19121" s="1" t="str">
        <f t="shared" si="2761"/>
        <v>Untreated Water</v>
      </c>
      <c r="L19121">
        <v>82</v>
      </c>
      <c r="M19121" t="s">
        <v>11475</v>
      </c>
      <c r="N19121">
        <v>723</v>
      </c>
      <c r="O19121">
        <v>2.5000000000000001E-2</v>
      </c>
      <c r="P19121">
        <v>40</v>
      </c>
      <c r="Q19121">
        <v>7.2</v>
      </c>
    </row>
    <row r="19122" spans="1:17" hidden="1" x14ac:dyDescent="0.3">
      <c r="A19122" t="s">
        <v>73857</v>
      </c>
      <c r="B19122" t="s">
        <v>73858</v>
      </c>
      <c r="C19122" s="1" t="str">
        <f t="shared" si="2763"/>
        <v>21:0805</v>
      </c>
      <c r="D19122" s="1" t="str">
        <f t="shared" si="2762"/>
        <v>21:0228</v>
      </c>
      <c r="E19122" t="s">
        <v>73859</v>
      </c>
      <c r="F19122" t="s">
        <v>73860</v>
      </c>
      <c r="H19122">
        <v>46.231552899999997</v>
      </c>
      <c r="I19122">
        <v>-67.448953900000006</v>
      </c>
      <c r="J19122" s="1" t="str">
        <f t="shared" si="2760"/>
        <v>Fluid (stream)</v>
      </c>
      <c r="K19122" s="1" t="str">
        <f t="shared" si="2761"/>
        <v>Untreated Water</v>
      </c>
      <c r="L19122">
        <v>82</v>
      </c>
      <c r="M19122" t="s">
        <v>11480</v>
      </c>
      <c r="N19122">
        <v>724</v>
      </c>
      <c r="O19122">
        <v>2.5000000000000001E-2</v>
      </c>
      <c r="P19122">
        <v>40</v>
      </c>
      <c r="Q19122">
        <v>7.3</v>
      </c>
    </row>
    <row r="19123" spans="1:17" hidden="1" x14ac:dyDescent="0.3">
      <c r="A19123" t="s">
        <v>73861</v>
      </c>
      <c r="B19123" t="s">
        <v>73862</v>
      </c>
      <c r="C19123" s="1" t="str">
        <f t="shared" si="2763"/>
        <v>21:0805</v>
      </c>
      <c r="D19123" s="1" t="str">
        <f t="shared" si="2762"/>
        <v>21:0228</v>
      </c>
      <c r="E19123" t="s">
        <v>73863</v>
      </c>
      <c r="F19123" t="s">
        <v>73864</v>
      </c>
      <c r="H19123">
        <v>46.231846599999997</v>
      </c>
      <c r="I19123">
        <v>-67.434848500000001</v>
      </c>
      <c r="J19123" s="1" t="str">
        <f t="shared" si="2760"/>
        <v>Fluid (stream)</v>
      </c>
      <c r="K19123" s="1" t="str">
        <f t="shared" si="2761"/>
        <v>Untreated Water</v>
      </c>
      <c r="L19123">
        <v>82</v>
      </c>
      <c r="M19123" t="s">
        <v>12548</v>
      </c>
      <c r="N19123">
        <v>725</v>
      </c>
      <c r="O19123">
        <v>2.5000000000000001E-2</v>
      </c>
      <c r="P19123">
        <v>50</v>
      </c>
      <c r="Q19123">
        <v>7.3</v>
      </c>
    </row>
    <row r="19124" spans="1:17" hidden="1" x14ac:dyDescent="0.3">
      <c r="A19124" t="s">
        <v>73865</v>
      </c>
      <c r="B19124" t="s">
        <v>73866</v>
      </c>
      <c r="C19124" s="1" t="str">
        <f t="shared" si="2763"/>
        <v>21:0805</v>
      </c>
      <c r="D19124" s="1" t="str">
        <f>HYPERLINK("http://geochem.nrcan.gc.ca/cdogs/content/svy/svy210226_e.htm", "21:0226")</f>
        <v>21:0226</v>
      </c>
      <c r="E19124" t="s">
        <v>73867</v>
      </c>
      <c r="F19124" t="s">
        <v>73868</v>
      </c>
      <c r="H19124">
        <v>46.092647499999998</v>
      </c>
      <c r="I19124">
        <v>-67.248551300000003</v>
      </c>
      <c r="J19124" s="1" t="str">
        <f t="shared" si="2760"/>
        <v>Fluid (stream)</v>
      </c>
      <c r="K19124" s="1" t="str">
        <f t="shared" si="2761"/>
        <v>Untreated Water</v>
      </c>
      <c r="L19124">
        <v>83</v>
      </c>
      <c r="M19124" t="s">
        <v>11392</v>
      </c>
      <c r="N19124">
        <v>726</v>
      </c>
      <c r="O19124">
        <v>2.5000000000000001E-2</v>
      </c>
      <c r="P19124">
        <v>20</v>
      </c>
      <c r="Q19124">
        <v>6.8</v>
      </c>
    </row>
    <row r="19125" spans="1:17" hidden="1" x14ac:dyDescent="0.3">
      <c r="A19125" t="s">
        <v>73869</v>
      </c>
      <c r="B19125" t="s">
        <v>73870</v>
      </c>
      <c r="C19125" s="1" t="str">
        <f t="shared" si="2763"/>
        <v>21:0805</v>
      </c>
      <c r="D19125" s="1" t="str">
        <f>HYPERLINK("http://geochem.nrcan.gc.ca/cdogs/content/svy/svy210226_e.htm", "21:0226")</f>
        <v>21:0226</v>
      </c>
      <c r="E19125" t="s">
        <v>73871</v>
      </c>
      <c r="F19125" t="s">
        <v>73872</v>
      </c>
      <c r="H19125">
        <v>46.103652799999999</v>
      </c>
      <c r="I19125">
        <v>-67.247245399999997</v>
      </c>
      <c r="J19125" s="1" t="str">
        <f t="shared" si="2760"/>
        <v>Fluid (stream)</v>
      </c>
      <c r="K19125" s="1" t="str">
        <f t="shared" si="2761"/>
        <v>Untreated Water</v>
      </c>
      <c r="L19125">
        <v>83</v>
      </c>
      <c r="M19125" t="s">
        <v>11397</v>
      </c>
      <c r="N19125">
        <v>727</v>
      </c>
    </row>
    <row r="19126" spans="1:17" hidden="1" x14ac:dyDescent="0.3">
      <c r="A19126" t="s">
        <v>73873</v>
      </c>
      <c r="B19126" t="s">
        <v>73874</v>
      </c>
      <c r="C19126" s="1" t="str">
        <f t="shared" si="2763"/>
        <v>21:0805</v>
      </c>
      <c r="D19126" s="1" t="str">
        <f>HYPERLINK("http://geochem.nrcan.gc.ca/cdogs/content/svy/svy210226_e.htm", "21:0226")</f>
        <v>21:0226</v>
      </c>
      <c r="E19126" t="s">
        <v>73875</v>
      </c>
      <c r="F19126" t="s">
        <v>73876</v>
      </c>
      <c r="H19126">
        <v>46.1030467</v>
      </c>
      <c r="I19126">
        <v>-67.242943100000005</v>
      </c>
      <c r="J19126" s="1" t="str">
        <f t="shared" si="2760"/>
        <v>Fluid (stream)</v>
      </c>
      <c r="K19126" s="1" t="str">
        <f t="shared" si="2761"/>
        <v>Untreated Water</v>
      </c>
      <c r="L19126">
        <v>83</v>
      </c>
      <c r="M19126" t="s">
        <v>11402</v>
      </c>
      <c r="N19126">
        <v>728</v>
      </c>
    </row>
    <row r="19127" spans="1:17" hidden="1" x14ac:dyDescent="0.3">
      <c r="A19127" t="s">
        <v>73877</v>
      </c>
      <c r="B19127" t="s">
        <v>73878</v>
      </c>
      <c r="C19127" s="1" t="str">
        <f t="shared" si="2763"/>
        <v>21:0805</v>
      </c>
      <c r="D19127" s="1" t="str">
        <f t="shared" ref="D19127:D19166" si="2764">HYPERLINK("http://geochem.nrcan.gc.ca/cdogs/content/svy/svy210228_e.htm", "21:0228")</f>
        <v>21:0228</v>
      </c>
      <c r="E19127" t="s">
        <v>73879</v>
      </c>
      <c r="F19127" t="s">
        <v>73880</v>
      </c>
      <c r="H19127">
        <v>46.072746600000002</v>
      </c>
      <c r="I19127">
        <v>-67.2822472</v>
      </c>
      <c r="J19127" s="1" t="str">
        <f t="shared" si="2760"/>
        <v>Fluid (stream)</v>
      </c>
      <c r="K19127" s="1" t="str">
        <f t="shared" si="2761"/>
        <v>Untreated Water</v>
      </c>
      <c r="L19127">
        <v>83</v>
      </c>
      <c r="M19127" t="s">
        <v>11411</v>
      </c>
      <c r="N19127">
        <v>729</v>
      </c>
      <c r="O19127">
        <v>2.5000000000000001E-2</v>
      </c>
      <c r="P19127">
        <v>20</v>
      </c>
      <c r="Q19127">
        <v>6.7</v>
      </c>
    </row>
    <row r="19128" spans="1:17" hidden="1" x14ac:dyDescent="0.3">
      <c r="A19128" t="s">
        <v>73881</v>
      </c>
      <c r="B19128" t="s">
        <v>73882</v>
      </c>
      <c r="C19128" s="1" t="str">
        <f t="shared" si="2763"/>
        <v>21:0805</v>
      </c>
      <c r="D19128" s="1" t="str">
        <f t="shared" si="2764"/>
        <v>21:0228</v>
      </c>
      <c r="E19128" t="s">
        <v>73883</v>
      </c>
      <c r="F19128" t="s">
        <v>73884</v>
      </c>
      <c r="H19128">
        <v>46.071354399999997</v>
      </c>
      <c r="I19128">
        <v>-67.293851000000004</v>
      </c>
      <c r="J19128" s="1" t="str">
        <f t="shared" si="2760"/>
        <v>Fluid (stream)</v>
      </c>
      <c r="K19128" s="1" t="str">
        <f t="shared" si="2761"/>
        <v>Untreated Water</v>
      </c>
      <c r="L19128">
        <v>83</v>
      </c>
      <c r="M19128" t="s">
        <v>11416</v>
      </c>
      <c r="N19128">
        <v>730</v>
      </c>
      <c r="O19128">
        <v>2.5000000000000001E-2</v>
      </c>
      <c r="P19128">
        <v>10</v>
      </c>
      <c r="Q19128">
        <v>6.5</v>
      </c>
    </row>
    <row r="19129" spans="1:17" hidden="1" x14ac:dyDescent="0.3">
      <c r="A19129" t="s">
        <v>73885</v>
      </c>
      <c r="B19129" t="s">
        <v>73886</v>
      </c>
      <c r="C19129" s="1" t="str">
        <f t="shared" si="2763"/>
        <v>21:0805</v>
      </c>
      <c r="D19129" s="1" t="str">
        <f t="shared" si="2764"/>
        <v>21:0228</v>
      </c>
      <c r="E19129" t="s">
        <v>73887</v>
      </c>
      <c r="F19129" t="s">
        <v>73888</v>
      </c>
      <c r="H19129">
        <v>46.105406899999998</v>
      </c>
      <c r="I19129">
        <v>-67.478374700000003</v>
      </c>
      <c r="J19129" s="1" t="str">
        <f t="shared" ref="J19129:J19192" si="2765">HYPERLINK("http://geochem.nrcan.gc.ca/cdogs/content/kwd/kwd020018_e.htm", "Fluid (stream)")</f>
        <v>Fluid (stream)</v>
      </c>
      <c r="K19129" s="1" t="str">
        <f t="shared" ref="K19129:K19192" si="2766">HYPERLINK("http://geochem.nrcan.gc.ca/cdogs/content/kwd/kwd080007_e.htm", "Untreated Water")</f>
        <v>Untreated Water</v>
      </c>
      <c r="L19129">
        <v>83</v>
      </c>
      <c r="M19129" t="s">
        <v>11421</v>
      </c>
      <c r="N19129">
        <v>731</v>
      </c>
      <c r="O19129">
        <v>2.5000000000000001E-2</v>
      </c>
      <c r="P19129">
        <v>10</v>
      </c>
      <c r="Q19129">
        <v>5.6</v>
      </c>
    </row>
    <row r="19130" spans="1:17" hidden="1" x14ac:dyDescent="0.3">
      <c r="A19130" t="s">
        <v>73889</v>
      </c>
      <c r="B19130" t="s">
        <v>73890</v>
      </c>
      <c r="C19130" s="1" t="str">
        <f t="shared" si="2763"/>
        <v>21:0805</v>
      </c>
      <c r="D19130" s="1" t="str">
        <f t="shared" si="2764"/>
        <v>21:0228</v>
      </c>
      <c r="E19130" t="s">
        <v>73891</v>
      </c>
      <c r="F19130" t="s">
        <v>73892</v>
      </c>
      <c r="H19130">
        <v>46.105148499999999</v>
      </c>
      <c r="I19130">
        <v>-67.481953000000004</v>
      </c>
      <c r="J19130" s="1" t="str">
        <f t="shared" si="2765"/>
        <v>Fluid (stream)</v>
      </c>
      <c r="K19130" s="1" t="str">
        <f t="shared" si="2766"/>
        <v>Untreated Water</v>
      </c>
      <c r="L19130">
        <v>83</v>
      </c>
      <c r="M19130" t="s">
        <v>11426</v>
      </c>
      <c r="N19130">
        <v>732</v>
      </c>
      <c r="O19130">
        <v>2.5000000000000001E-2</v>
      </c>
      <c r="P19130">
        <v>10</v>
      </c>
      <c r="Q19130">
        <v>5.6</v>
      </c>
    </row>
    <row r="19131" spans="1:17" hidden="1" x14ac:dyDescent="0.3">
      <c r="A19131" t="s">
        <v>73893</v>
      </c>
      <c r="B19131" t="s">
        <v>73894</v>
      </c>
      <c r="C19131" s="1" t="str">
        <f t="shared" si="2763"/>
        <v>21:0805</v>
      </c>
      <c r="D19131" s="1" t="str">
        <f t="shared" si="2764"/>
        <v>21:0228</v>
      </c>
      <c r="E19131" t="s">
        <v>73895</v>
      </c>
      <c r="F19131" t="s">
        <v>73896</v>
      </c>
      <c r="H19131">
        <v>46.027054700000001</v>
      </c>
      <c r="I19131">
        <v>-67.353953300000001</v>
      </c>
      <c r="J19131" s="1" t="str">
        <f t="shared" si="2765"/>
        <v>Fluid (stream)</v>
      </c>
      <c r="K19131" s="1" t="str">
        <f t="shared" si="2766"/>
        <v>Untreated Water</v>
      </c>
      <c r="L19131">
        <v>83</v>
      </c>
      <c r="M19131" t="s">
        <v>11431</v>
      </c>
      <c r="N19131">
        <v>733</v>
      </c>
      <c r="O19131">
        <v>2.5000000000000001E-2</v>
      </c>
      <c r="P19131">
        <v>10</v>
      </c>
      <c r="Q19131">
        <v>5.3</v>
      </c>
    </row>
    <row r="19132" spans="1:17" hidden="1" x14ac:dyDescent="0.3">
      <c r="A19132" t="s">
        <v>73897</v>
      </c>
      <c r="B19132" t="s">
        <v>73898</v>
      </c>
      <c r="C19132" s="1" t="str">
        <f t="shared" si="2763"/>
        <v>21:0805</v>
      </c>
      <c r="D19132" s="1" t="str">
        <f t="shared" si="2764"/>
        <v>21:0228</v>
      </c>
      <c r="E19132" t="s">
        <v>73895</v>
      </c>
      <c r="F19132" t="s">
        <v>73899</v>
      </c>
      <c r="H19132">
        <v>46.027054700000001</v>
      </c>
      <c r="I19132">
        <v>-67.353953300000001</v>
      </c>
      <c r="J19132" s="1" t="str">
        <f t="shared" si="2765"/>
        <v>Fluid (stream)</v>
      </c>
      <c r="K19132" s="1" t="str">
        <f t="shared" si="2766"/>
        <v>Untreated Water</v>
      </c>
      <c r="L19132">
        <v>83</v>
      </c>
      <c r="M19132" t="s">
        <v>11435</v>
      </c>
      <c r="N19132">
        <v>734</v>
      </c>
      <c r="O19132">
        <v>2.5000000000000001E-2</v>
      </c>
      <c r="P19132">
        <v>10</v>
      </c>
      <c r="Q19132">
        <v>5.2</v>
      </c>
    </row>
    <row r="19133" spans="1:17" hidden="1" x14ac:dyDescent="0.3">
      <c r="A19133" t="s">
        <v>73900</v>
      </c>
      <c r="B19133" t="s">
        <v>73901</v>
      </c>
      <c r="C19133" s="1" t="str">
        <f t="shared" si="2763"/>
        <v>21:0805</v>
      </c>
      <c r="D19133" s="1" t="str">
        <f t="shared" si="2764"/>
        <v>21:0228</v>
      </c>
      <c r="E19133" t="s">
        <v>73902</v>
      </c>
      <c r="F19133" t="s">
        <v>73903</v>
      </c>
      <c r="H19133">
        <v>46.023652400000003</v>
      </c>
      <c r="I19133">
        <v>-67.346457200000003</v>
      </c>
      <c r="J19133" s="1" t="str">
        <f t="shared" si="2765"/>
        <v>Fluid (stream)</v>
      </c>
      <c r="K19133" s="1" t="str">
        <f t="shared" si="2766"/>
        <v>Untreated Water</v>
      </c>
      <c r="L19133">
        <v>83</v>
      </c>
      <c r="M19133" t="s">
        <v>11440</v>
      </c>
      <c r="N19133">
        <v>735</v>
      </c>
      <c r="O19133">
        <v>2.5000000000000001E-2</v>
      </c>
      <c r="P19133">
        <v>10</v>
      </c>
      <c r="Q19133">
        <v>6</v>
      </c>
    </row>
    <row r="19134" spans="1:17" hidden="1" x14ac:dyDescent="0.3">
      <c r="A19134" t="s">
        <v>73904</v>
      </c>
      <c r="B19134" t="s">
        <v>73905</v>
      </c>
      <c r="C19134" s="1" t="str">
        <f t="shared" si="2763"/>
        <v>21:0805</v>
      </c>
      <c r="D19134" s="1" t="str">
        <f t="shared" si="2764"/>
        <v>21:0228</v>
      </c>
      <c r="E19134" t="s">
        <v>73906</v>
      </c>
      <c r="F19134" t="s">
        <v>73907</v>
      </c>
      <c r="H19134">
        <v>46.013748399999997</v>
      </c>
      <c r="I19134">
        <v>-67.3449569</v>
      </c>
      <c r="J19134" s="1" t="str">
        <f t="shared" si="2765"/>
        <v>Fluid (stream)</v>
      </c>
      <c r="K19134" s="1" t="str">
        <f t="shared" si="2766"/>
        <v>Untreated Water</v>
      </c>
      <c r="L19134">
        <v>83</v>
      </c>
      <c r="M19134" t="s">
        <v>11445</v>
      </c>
      <c r="N19134">
        <v>736</v>
      </c>
      <c r="O19134">
        <v>2.5000000000000001E-2</v>
      </c>
      <c r="P19134">
        <v>20</v>
      </c>
      <c r="Q19134">
        <v>5.6</v>
      </c>
    </row>
    <row r="19135" spans="1:17" hidden="1" x14ac:dyDescent="0.3">
      <c r="A19135" t="s">
        <v>73908</v>
      </c>
      <c r="B19135" t="s">
        <v>73909</v>
      </c>
      <c r="C19135" s="1" t="str">
        <f t="shared" si="2763"/>
        <v>21:0805</v>
      </c>
      <c r="D19135" s="1" t="str">
        <f t="shared" si="2764"/>
        <v>21:0228</v>
      </c>
      <c r="E19135" t="s">
        <v>73910</v>
      </c>
      <c r="F19135" t="s">
        <v>73911</v>
      </c>
      <c r="H19135">
        <v>46.044850699999998</v>
      </c>
      <c r="I19135">
        <v>-67.330547300000006</v>
      </c>
      <c r="J19135" s="1" t="str">
        <f t="shared" si="2765"/>
        <v>Fluid (stream)</v>
      </c>
      <c r="K19135" s="1" t="str">
        <f t="shared" si="2766"/>
        <v>Untreated Water</v>
      </c>
      <c r="L19135">
        <v>83</v>
      </c>
      <c r="M19135" t="s">
        <v>11450</v>
      </c>
      <c r="N19135">
        <v>737</v>
      </c>
      <c r="O19135">
        <v>2.5000000000000001E-2</v>
      </c>
      <c r="P19135">
        <v>10</v>
      </c>
      <c r="Q19135">
        <v>6</v>
      </c>
    </row>
    <row r="19136" spans="1:17" hidden="1" x14ac:dyDescent="0.3">
      <c r="A19136" t="s">
        <v>73912</v>
      </c>
      <c r="B19136" t="s">
        <v>73913</v>
      </c>
      <c r="C19136" s="1" t="str">
        <f t="shared" si="2763"/>
        <v>21:0805</v>
      </c>
      <c r="D19136" s="1" t="str">
        <f t="shared" si="2764"/>
        <v>21:0228</v>
      </c>
      <c r="E19136" t="s">
        <v>73914</v>
      </c>
      <c r="F19136" t="s">
        <v>73915</v>
      </c>
      <c r="H19136">
        <v>46.051654900000003</v>
      </c>
      <c r="I19136">
        <v>-67.3379561</v>
      </c>
      <c r="J19136" s="1" t="str">
        <f t="shared" si="2765"/>
        <v>Fluid (stream)</v>
      </c>
      <c r="K19136" s="1" t="str">
        <f t="shared" si="2766"/>
        <v>Untreated Water</v>
      </c>
      <c r="L19136">
        <v>83</v>
      </c>
      <c r="M19136" t="s">
        <v>11460</v>
      </c>
      <c r="N19136">
        <v>738</v>
      </c>
      <c r="O19136">
        <v>2.5000000000000001E-2</v>
      </c>
      <c r="P19136">
        <v>10</v>
      </c>
      <c r="Q19136">
        <v>6</v>
      </c>
    </row>
    <row r="19137" spans="1:17" hidden="1" x14ac:dyDescent="0.3">
      <c r="A19137" t="s">
        <v>73916</v>
      </c>
      <c r="B19137" t="s">
        <v>73917</v>
      </c>
      <c r="C19137" s="1" t="str">
        <f t="shared" si="2763"/>
        <v>21:0805</v>
      </c>
      <c r="D19137" s="1" t="str">
        <f t="shared" si="2764"/>
        <v>21:0228</v>
      </c>
      <c r="E19137" t="s">
        <v>73918</v>
      </c>
      <c r="F19137" t="s">
        <v>73919</v>
      </c>
      <c r="H19137">
        <v>46.077952799999998</v>
      </c>
      <c r="I19137">
        <v>-67.275347600000003</v>
      </c>
      <c r="J19137" s="1" t="str">
        <f t="shared" si="2765"/>
        <v>Fluid (stream)</v>
      </c>
      <c r="K19137" s="1" t="str">
        <f t="shared" si="2766"/>
        <v>Untreated Water</v>
      </c>
      <c r="L19137">
        <v>83</v>
      </c>
      <c r="M19137" t="s">
        <v>11465</v>
      </c>
      <c r="N19137">
        <v>739</v>
      </c>
      <c r="O19137">
        <v>2.5000000000000001E-2</v>
      </c>
      <c r="P19137">
        <v>10</v>
      </c>
      <c r="Q19137">
        <v>7.2</v>
      </c>
    </row>
    <row r="19138" spans="1:17" hidden="1" x14ac:dyDescent="0.3">
      <c r="A19138" t="s">
        <v>73920</v>
      </c>
      <c r="B19138" t="s">
        <v>73921</v>
      </c>
      <c r="C19138" s="1" t="str">
        <f t="shared" si="2763"/>
        <v>21:0805</v>
      </c>
      <c r="D19138" s="1" t="str">
        <f t="shared" si="2764"/>
        <v>21:0228</v>
      </c>
      <c r="E19138" t="s">
        <v>73922</v>
      </c>
      <c r="F19138" t="s">
        <v>73923</v>
      </c>
      <c r="H19138">
        <v>46.006550500000003</v>
      </c>
      <c r="I19138">
        <v>-67.351345499999994</v>
      </c>
      <c r="J19138" s="1" t="str">
        <f t="shared" si="2765"/>
        <v>Fluid (stream)</v>
      </c>
      <c r="K19138" s="1" t="str">
        <f t="shared" si="2766"/>
        <v>Untreated Water</v>
      </c>
      <c r="L19138">
        <v>83</v>
      </c>
      <c r="M19138" t="s">
        <v>11470</v>
      </c>
      <c r="N19138">
        <v>740</v>
      </c>
      <c r="O19138">
        <v>0.25</v>
      </c>
      <c r="P19138">
        <v>60</v>
      </c>
      <c r="Q19138">
        <v>7</v>
      </c>
    </row>
    <row r="19139" spans="1:17" hidden="1" x14ac:dyDescent="0.3">
      <c r="A19139" t="s">
        <v>73924</v>
      </c>
      <c r="B19139" t="s">
        <v>73925</v>
      </c>
      <c r="C19139" s="1" t="str">
        <f t="shared" si="2763"/>
        <v>21:0805</v>
      </c>
      <c r="D19139" s="1" t="str">
        <f t="shared" si="2764"/>
        <v>21:0228</v>
      </c>
      <c r="E19139" t="s">
        <v>73926</v>
      </c>
      <c r="F19139" t="s">
        <v>73927</v>
      </c>
      <c r="H19139">
        <v>46.003552499999998</v>
      </c>
      <c r="I19139">
        <v>-67.355657899999997</v>
      </c>
      <c r="J19139" s="1" t="str">
        <f t="shared" si="2765"/>
        <v>Fluid (stream)</v>
      </c>
      <c r="K19139" s="1" t="str">
        <f t="shared" si="2766"/>
        <v>Untreated Water</v>
      </c>
      <c r="L19139">
        <v>83</v>
      </c>
      <c r="M19139" t="s">
        <v>11475</v>
      </c>
      <c r="N19139">
        <v>741</v>
      </c>
      <c r="O19139">
        <v>2.5000000000000001E-2</v>
      </c>
      <c r="P19139">
        <v>70</v>
      </c>
      <c r="Q19139">
        <v>6.9</v>
      </c>
    </row>
    <row r="19140" spans="1:17" hidden="1" x14ac:dyDescent="0.3">
      <c r="A19140" t="s">
        <v>73928</v>
      </c>
      <c r="B19140" t="s">
        <v>73929</v>
      </c>
      <c r="C19140" s="1" t="str">
        <f t="shared" si="2763"/>
        <v>21:0805</v>
      </c>
      <c r="D19140" s="1" t="str">
        <f t="shared" si="2764"/>
        <v>21:0228</v>
      </c>
      <c r="E19140" t="s">
        <v>73930</v>
      </c>
      <c r="F19140" t="s">
        <v>73931</v>
      </c>
      <c r="H19140">
        <v>46.0744525</v>
      </c>
      <c r="I19140">
        <v>-67.361648500000001</v>
      </c>
      <c r="J19140" s="1" t="str">
        <f t="shared" si="2765"/>
        <v>Fluid (stream)</v>
      </c>
      <c r="K19140" s="1" t="str">
        <f t="shared" si="2766"/>
        <v>Untreated Water</v>
      </c>
      <c r="L19140">
        <v>83</v>
      </c>
      <c r="M19140" t="s">
        <v>11480</v>
      </c>
      <c r="N19140">
        <v>742</v>
      </c>
      <c r="O19140">
        <v>2.5000000000000001E-2</v>
      </c>
      <c r="P19140">
        <v>40</v>
      </c>
      <c r="Q19140">
        <v>6.4</v>
      </c>
    </row>
    <row r="19141" spans="1:17" hidden="1" x14ac:dyDescent="0.3">
      <c r="A19141" t="s">
        <v>73932</v>
      </c>
      <c r="B19141" t="s">
        <v>73933</v>
      </c>
      <c r="C19141" s="1" t="str">
        <f t="shared" si="2763"/>
        <v>21:0805</v>
      </c>
      <c r="D19141" s="1" t="str">
        <f t="shared" si="2764"/>
        <v>21:0228</v>
      </c>
      <c r="E19141" t="s">
        <v>73934</v>
      </c>
      <c r="F19141" t="s">
        <v>73935</v>
      </c>
      <c r="H19141">
        <v>46.061952300000002</v>
      </c>
      <c r="I19141">
        <v>-67.359846300000001</v>
      </c>
      <c r="J19141" s="1" t="str">
        <f t="shared" si="2765"/>
        <v>Fluid (stream)</v>
      </c>
      <c r="K19141" s="1" t="str">
        <f t="shared" si="2766"/>
        <v>Untreated Water</v>
      </c>
      <c r="L19141">
        <v>83</v>
      </c>
      <c r="M19141" t="s">
        <v>12548</v>
      </c>
      <c r="N19141">
        <v>743</v>
      </c>
      <c r="O19141">
        <v>2.5000000000000001E-2</v>
      </c>
      <c r="P19141">
        <v>30</v>
      </c>
      <c r="Q19141">
        <v>5.9</v>
      </c>
    </row>
    <row r="19142" spans="1:17" hidden="1" x14ac:dyDescent="0.3">
      <c r="A19142" t="s">
        <v>73936</v>
      </c>
      <c r="B19142" t="s">
        <v>73937</v>
      </c>
      <c r="C19142" s="1" t="str">
        <f t="shared" si="2763"/>
        <v>21:0805</v>
      </c>
      <c r="D19142" s="1" t="str">
        <f t="shared" si="2764"/>
        <v>21:0228</v>
      </c>
      <c r="E19142" t="s">
        <v>73938</v>
      </c>
      <c r="F19142" t="s">
        <v>73939</v>
      </c>
      <c r="H19142">
        <v>46.037155400000003</v>
      </c>
      <c r="I19142">
        <v>-67.379952200000005</v>
      </c>
      <c r="J19142" s="1" t="str">
        <f t="shared" si="2765"/>
        <v>Fluid (stream)</v>
      </c>
      <c r="K19142" s="1" t="str">
        <f t="shared" si="2766"/>
        <v>Untreated Water</v>
      </c>
      <c r="L19142">
        <v>84</v>
      </c>
      <c r="M19142" t="s">
        <v>11392</v>
      </c>
      <c r="N19142">
        <v>744</v>
      </c>
      <c r="O19142">
        <v>2.5000000000000001E-2</v>
      </c>
      <c r="P19142">
        <v>20</v>
      </c>
      <c r="Q19142">
        <v>5.3</v>
      </c>
    </row>
    <row r="19143" spans="1:17" hidden="1" x14ac:dyDescent="0.3">
      <c r="A19143" t="s">
        <v>73940</v>
      </c>
      <c r="B19143" t="s">
        <v>73941</v>
      </c>
      <c r="C19143" s="1" t="str">
        <f t="shared" si="2763"/>
        <v>21:0805</v>
      </c>
      <c r="D19143" s="1" t="str">
        <f t="shared" si="2764"/>
        <v>21:0228</v>
      </c>
      <c r="E19143" t="s">
        <v>73942</v>
      </c>
      <c r="F19143" t="s">
        <v>73943</v>
      </c>
      <c r="H19143">
        <v>46.043552699999999</v>
      </c>
      <c r="I19143">
        <v>-67.426850000000002</v>
      </c>
      <c r="J19143" s="1" t="str">
        <f t="shared" si="2765"/>
        <v>Fluid (stream)</v>
      </c>
      <c r="K19143" s="1" t="str">
        <f t="shared" si="2766"/>
        <v>Untreated Water</v>
      </c>
      <c r="L19143">
        <v>84</v>
      </c>
      <c r="M19143" t="s">
        <v>11397</v>
      </c>
      <c r="N19143">
        <v>745</v>
      </c>
      <c r="O19143">
        <v>2.5000000000000001E-2</v>
      </c>
      <c r="P19143">
        <v>20</v>
      </c>
      <c r="Q19143">
        <v>5.3</v>
      </c>
    </row>
    <row r="19144" spans="1:17" hidden="1" x14ac:dyDescent="0.3">
      <c r="A19144" t="s">
        <v>73944</v>
      </c>
      <c r="B19144" t="s">
        <v>73945</v>
      </c>
      <c r="C19144" s="1" t="str">
        <f t="shared" si="2763"/>
        <v>21:0805</v>
      </c>
      <c r="D19144" s="1" t="str">
        <f t="shared" si="2764"/>
        <v>21:0228</v>
      </c>
      <c r="E19144" t="s">
        <v>73946</v>
      </c>
      <c r="F19144" t="s">
        <v>73947</v>
      </c>
      <c r="H19144">
        <v>46.050753800000003</v>
      </c>
      <c r="I19144">
        <v>-67.424952200000007</v>
      </c>
      <c r="J19144" s="1" t="str">
        <f t="shared" si="2765"/>
        <v>Fluid (stream)</v>
      </c>
      <c r="K19144" s="1" t="str">
        <f t="shared" si="2766"/>
        <v>Untreated Water</v>
      </c>
      <c r="L19144">
        <v>84</v>
      </c>
      <c r="M19144" t="s">
        <v>11402</v>
      </c>
      <c r="N19144">
        <v>746</v>
      </c>
      <c r="O19144">
        <v>2.5000000000000001E-2</v>
      </c>
      <c r="P19144">
        <v>20</v>
      </c>
      <c r="Q19144">
        <v>6.1</v>
      </c>
    </row>
    <row r="19145" spans="1:17" hidden="1" x14ac:dyDescent="0.3">
      <c r="A19145" t="s">
        <v>73948</v>
      </c>
      <c r="B19145" t="s">
        <v>73949</v>
      </c>
      <c r="C19145" s="1" t="str">
        <f t="shared" si="2763"/>
        <v>21:0805</v>
      </c>
      <c r="D19145" s="1" t="str">
        <f t="shared" si="2764"/>
        <v>21:0228</v>
      </c>
      <c r="E19145" t="s">
        <v>73950</v>
      </c>
      <c r="F19145" t="s">
        <v>73951</v>
      </c>
      <c r="H19145">
        <v>46.054348599999997</v>
      </c>
      <c r="I19145">
        <v>-67.418050199999996</v>
      </c>
      <c r="J19145" s="1" t="str">
        <f t="shared" si="2765"/>
        <v>Fluid (stream)</v>
      </c>
      <c r="K19145" s="1" t="str">
        <f t="shared" si="2766"/>
        <v>Untreated Water</v>
      </c>
      <c r="L19145">
        <v>84</v>
      </c>
      <c r="M19145" t="s">
        <v>11411</v>
      </c>
      <c r="N19145">
        <v>747</v>
      </c>
      <c r="O19145">
        <v>2.5000000000000001E-2</v>
      </c>
      <c r="P19145">
        <v>20</v>
      </c>
      <c r="Q19145">
        <v>5.7</v>
      </c>
    </row>
    <row r="19146" spans="1:17" hidden="1" x14ac:dyDescent="0.3">
      <c r="A19146" t="s">
        <v>73952</v>
      </c>
      <c r="B19146" t="s">
        <v>73953</v>
      </c>
      <c r="C19146" s="1" t="str">
        <f t="shared" si="2763"/>
        <v>21:0805</v>
      </c>
      <c r="D19146" s="1" t="str">
        <f t="shared" si="2764"/>
        <v>21:0228</v>
      </c>
      <c r="E19146" t="s">
        <v>73954</v>
      </c>
      <c r="F19146" t="s">
        <v>73955</v>
      </c>
      <c r="H19146">
        <v>46.059651600000002</v>
      </c>
      <c r="I19146">
        <v>-67.424052700000004</v>
      </c>
      <c r="J19146" s="1" t="str">
        <f t="shared" si="2765"/>
        <v>Fluid (stream)</v>
      </c>
      <c r="K19146" s="1" t="str">
        <f t="shared" si="2766"/>
        <v>Untreated Water</v>
      </c>
      <c r="L19146">
        <v>84</v>
      </c>
      <c r="M19146" t="s">
        <v>11416</v>
      </c>
      <c r="N19146">
        <v>748</v>
      </c>
      <c r="O19146">
        <v>2.5000000000000001E-2</v>
      </c>
      <c r="P19146">
        <v>20</v>
      </c>
      <c r="Q19146">
        <v>6</v>
      </c>
    </row>
    <row r="19147" spans="1:17" hidden="1" x14ac:dyDescent="0.3">
      <c r="A19147" t="s">
        <v>73956</v>
      </c>
      <c r="B19147" t="s">
        <v>73957</v>
      </c>
      <c r="C19147" s="1" t="str">
        <f t="shared" si="2763"/>
        <v>21:0805</v>
      </c>
      <c r="D19147" s="1" t="str">
        <f t="shared" si="2764"/>
        <v>21:0228</v>
      </c>
      <c r="E19147" t="s">
        <v>73958</v>
      </c>
      <c r="F19147" t="s">
        <v>73959</v>
      </c>
      <c r="H19147">
        <v>46.0640529</v>
      </c>
      <c r="I19147">
        <v>-67.429952599999993</v>
      </c>
      <c r="J19147" s="1" t="str">
        <f t="shared" si="2765"/>
        <v>Fluid (stream)</v>
      </c>
      <c r="K19147" s="1" t="str">
        <f t="shared" si="2766"/>
        <v>Untreated Water</v>
      </c>
      <c r="L19147">
        <v>84</v>
      </c>
      <c r="M19147" t="s">
        <v>11421</v>
      </c>
      <c r="N19147">
        <v>749</v>
      </c>
      <c r="O19147">
        <v>2.5000000000000001E-2</v>
      </c>
      <c r="P19147">
        <v>20</v>
      </c>
      <c r="Q19147">
        <v>6.7</v>
      </c>
    </row>
    <row r="19148" spans="1:17" hidden="1" x14ac:dyDescent="0.3">
      <c r="A19148" t="s">
        <v>73960</v>
      </c>
      <c r="B19148" t="s">
        <v>73961</v>
      </c>
      <c r="C19148" s="1" t="str">
        <f t="shared" si="2763"/>
        <v>21:0805</v>
      </c>
      <c r="D19148" s="1" t="str">
        <f t="shared" si="2764"/>
        <v>21:0228</v>
      </c>
      <c r="E19148" t="s">
        <v>73962</v>
      </c>
      <c r="F19148" t="s">
        <v>73963</v>
      </c>
      <c r="H19148">
        <v>46.037553799999998</v>
      </c>
      <c r="I19148">
        <v>-67.446250199999994</v>
      </c>
      <c r="J19148" s="1" t="str">
        <f t="shared" si="2765"/>
        <v>Fluid (stream)</v>
      </c>
      <c r="K19148" s="1" t="str">
        <f t="shared" si="2766"/>
        <v>Untreated Water</v>
      </c>
      <c r="L19148">
        <v>84</v>
      </c>
      <c r="M19148" t="s">
        <v>11426</v>
      </c>
      <c r="N19148">
        <v>750</v>
      </c>
      <c r="O19148">
        <v>2.5000000000000001E-2</v>
      </c>
      <c r="P19148">
        <v>30</v>
      </c>
      <c r="Q19148">
        <v>4.5999999999999996</v>
      </c>
    </row>
    <row r="19149" spans="1:17" hidden="1" x14ac:dyDescent="0.3">
      <c r="A19149" t="s">
        <v>73964</v>
      </c>
      <c r="B19149" t="s">
        <v>73965</v>
      </c>
      <c r="C19149" s="1" t="str">
        <f t="shared" si="2763"/>
        <v>21:0805</v>
      </c>
      <c r="D19149" s="1" t="str">
        <f t="shared" si="2764"/>
        <v>21:0228</v>
      </c>
      <c r="E19149" t="s">
        <v>73966</v>
      </c>
      <c r="F19149" t="s">
        <v>73967</v>
      </c>
      <c r="H19149">
        <v>46.048152899999998</v>
      </c>
      <c r="I19149">
        <v>-67.462653099999997</v>
      </c>
      <c r="J19149" s="1" t="str">
        <f t="shared" si="2765"/>
        <v>Fluid (stream)</v>
      </c>
      <c r="K19149" s="1" t="str">
        <f t="shared" si="2766"/>
        <v>Untreated Water</v>
      </c>
      <c r="L19149">
        <v>84</v>
      </c>
      <c r="M19149" t="s">
        <v>11440</v>
      </c>
      <c r="N19149">
        <v>751</v>
      </c>
      <c r="O19149">
        <v>2.5000000000000001E-2</v>
      </c>
      <c r="P19149">
        <v>30</v>
      </c>
      <c r="Q19149">
        <v>5.6</v>
      </c>
    </row>
    <row r="19150" spans="1:17" hidden="1" x14ac:dyDescent="0.3">
      <c r="A19150" t="s">
        <v>73968</v>
      </c>
      <c r="B19150" t="s">
        <v>73969</v>
      </c>
      <c r="C19150" s="1" t="str">
        <f t="shared" si="2763"/>
        <v>21:0805</v>
      </c>
      <c r="D19150" s="1" t="str">
        <f t="shared" si="2764"/>
        <v>21:0228</v>
      </c>
      <c r="E19150" t="s">
        <v>73970</v>
      </c>
      <c r="F19150" t="s">
        <v>73971</v>
      </c>
      <c r="H19150">
        <v>46.035248500000002</v>
      </c>
      <c r="I19150">
        <v>-67.466151300000007</v>
      </c>
      <c r="J19150" s="1" t="str">
        <f t="shared" si="2765"/>
        <v>Fluid (stream)</v>
      </c>
      <c r="K19150" s="1" t="str">
        <f t="shared" si="2766"/>
        <v>Untreated Water</v>
      </c>
      <c r="L19150">
        <v>84</v>
      </c>
      <c r="M19150" t="s">
        <v>11445</v>
      </c>
      <c r="N19150">
        <v>752</v>
      </c>
      <c r="O19150">
        <v>2.5000000000000001E-2</v>
      </c>
      <c r="P19150">
        <v>30</v>
      </c>
      <c r="Q19150">
        <v>5.9</v>
      </c>
    </row>
    <row r="19151" spans="1:17" hidden="1" x14ac:dyDescent="0.3">
      <c r="A19151" t="s">
        <v>73972</v>
      </c>
      <c r="B19151" t="s">
        <v>73973</v>
      </c>
      <c r="C19151" s="1" t="str">
        <f t="shared" si="2763"/>
        <v>21:0805</v>
      </c>
      <c r="D19151" s="1" t="str">
        <f t="shared" si="2764"/>
        <v>21:0228</v>
      </c>
      <c r="E19151" t="s">
        <v>73974</v>
      </c>
      <c r="F19151" t="s">
        <v>73975</v>
      </c>
      <c r="H19151">
        <v>46.033949100000001</v>
      </c>
      <c r="I19151">
        <v>-67.471950699999994</v>
      </c>
      <c r="J19151" s="1" t="str">
        <f t="shared" si="2765"/>
        <v>Fluid (stream)</v>
      </c>
      <c r="K19151" s="1" t="str">
        <f t="shared" si="2766"/>
        <v>Untreated Water</v>
      </c>
      <c r="L19151">
        <v>84</v>
      </c>
      <c r="M19151" t="s">
        <v>11450</v>
      </c>
      <c r="N19151">
        <v>753</v>
      </c>
      <c r="O19151">
        <v>2.5000000000000001E-2</v>
      </c>
      <c r="P19151">
        <v>30</v>
      </c>
      <c r="Q19151">
        <v>6.9</v>
      </c>
    </row>
    <row r="19152" spans="1:17" hidden="1" x14ac:dyDescent="0.3">
      <c r="A19152" t="s">
        <v>73976</v>
      </c>
      <c r="B19152" t="s">
        <v>73977</v>
      </c>
      <c r="C19152" s="1" t="str">
        <f t="shared" si="2763"/>
        <v>21:0805</v>
      </c>
      <c r="D19152" s="1" t="str">
        <f t="shared" si="2764"/>
        <v>21:0228</v>
      </c>
      <c r="E19152" t="s">
        <v>73978</v>
      </c>
      <c r="F19152" t="s">
        <v>73979</v>
      </c>
      <c r="H19152">
        <v>46.243046200000002</v>
      </c>
      <c r="I19152">
        <v>-67.494756600000002</v>
      </c>
      <c r="J19152" s="1" t="str">
        <f t="shared" si="2765"/>
        <v>Fluid (stream)</v>
      </c>
      <c r="K19152" s="1" t="str">
        <f t="shared" si="2766"/>
        <v>Untreated Water</v>
      </c>
      <c r="L19152">
        <v>84</v>
      </c>
      <c r="M19152" t="s">
        <v>11431</v>
      </c>
      <c r="N19152">
        <v>754</v>
      </c>
      <c r="O19152">
        <v>0.4</v>
      </c>
      <c r="P19152">
        <v>30</v>
      </c>
      <c r="Q19152">
        <v>7.3</v>
      </c>
    </row>
    <row r="19153" spans="1:17" hidden="1" x14ac:dyDescent="0.3">
      <c r="A19153" t="s">
        <v>73980</v>
      </c>
      <c r="B19153" t="s">
        <v>73981</v>
      </c>
      <c r="C19153" s="1" t="str">
        <f t="shared" si="2763"/>
        <v>21:0805</v>
      </c>
      <c r="D19153" s="1" t="str">
        <f t="shared" si="2764"/>
        <v>21:0228</v>
      </c>
      <c r="E19153" t="s">
        <v>73978</v>
      </c>
      <c r="F19153" t="s">
        <v>73982</v>
      </c>
      <c r="H19153">
        <v>46.243046200000002</v>
      </c>
      <c r="I19153">
        <v>-67.494756600000002</v>
      </c>
      <c r="J19153" s="1" t="str">
        <f t="shared" si="2765"/>
        <v>Fluid (stream)</v>
      </c>
      <c r="K19153" s="1" t="str">
        <f t="shared" si="2766"/>
        <v>Untreated Water</v>
      </c>
      <c r="L19153">
        <v>84</v>
      </c>
      <c r="M19153" t="s">
        <v>11435</v>
      </c>
      <c r="N19153">
        <v>755</v>
      </c>
      <c r="O19153">
        <v>0.33</v>
      </c>
      <c r="P19153">
        <v>30</v>
      </c>
      <c r="Q19153">
        <v>7.4</v>
      </c>
    </row>
    <row r="19154" spans="1:17" hidden="1" x14ac:dyDescent="0.3">
      <c r="A19154" t="s">
        <v>73983</v>
      </c>
      <c r="B19154" t="s">
        <v>73984</v>
      </c>
      <c r="C19154" s="1" t="str">
        <f t="shared" si="2763"/>
        <v>21:0805</v>
      </c>
      <c r="D19154" s="1" t="str">
        <f t="shared" si="2764"/>
        <v>21:0228</v>
      </c>
      <c r="E19154" t="s">
        <v>73985</v>
      </c>
      <c r="F19154" t="s">
        <v>73986</v>
      </c>
      <c r="H19154">
        <v>46.216946</v>
      </c>
      <c r="I19154">
        <v>-67.498154</v>
      </c>
      <c r="J19154" s="1" t="str">
        <f t="shared" si="2765"/>
        <v>Fluid (stream)</v>
      </c>
      <c r="K19154" s="1" t="str">
        <f t="shared" si="2766"/>
        <v>Untreated Water</v>
      </c>
      <c r="L19154">
        <v>84</v>
      </c>
      <c r="M19154" t="s">
        <v>11460</v>
      </c>
      <c r="N19154">
        <v>756</v>
      </c>
      <c r="O19154">
        <v>0.11</v>
      </c>
      <c r="P19154">
        <v>30</v>
      </c>
      <c r="Q19154">
        <v>7.3</v>
      </c>
    </row>
    <row r="19155" spans="1:17" hidden="1" x14ac:dyDescent="0.3">
      <c r="A19155" t="s">
        <v>73987</v>
      </c>
      <c r="B19155" t="s">
        <v>73988</v>
      </c>
      <c r="C19155" s="1" t="str">
        <f t="shared" si="2763"/>
        <v>21:0805</v>
      </c>
      <c r="D19155" s="1" t="str">
        <f t="shared" si="2764"/>
        <v>21:0228</v>
      </c>
      <c r="E19155" t="s">
        <v>73989</v>
      </c>
      <c r="F19155" t="s">
        <v>73990</v>
      </c>
      <c r="H19155">
        <v>46.016650499999997</v>
      </c>
      <c r="I19155">
        <v>-67.454548200000005</v>
      </c>
      <c r="J19155" s="1" t="str">
        <f t="shared" si="2765"/>
        <v>Fluid (stream)</v>
      </c>
      <c r="K19155" s="1" t="str">
        <f t="shared" si="2766"/>
        <v>Untreated Water</v>
      </c>
      <c r="L19155">
        <v>84</v>
      </c>
      <c r="M19155" t="s">
        <v>11465</v>
      </c>
      <c r="N19155">
        <v>757</v>
      </c>
      <c r="O19155">
        <v>2.5000000000000001E-2</v>
      </c>
      <c r="P19155">
        <v>30</v>
      </c>
      <c r="Q19155">
        <v>5.8</v>
      </c>
    </row>
    <row r="19156" spans="1:17" hidden="1" x14ac:dyDescent="0.3">
      <c r="A19156" t="s">
        <v>73991</v>
      </c>
      <c r="B19156" t="s">
        <v>73992</v>
      </c>
      <c r="C19156" s="1" t="str">
        <f t="shared" si="2763"/>
        <v>21:0805</v>
      </c>
      <c r="D19156" s="1" t="str">
        <f t="shared" si="2764"/>
        <v>21:0228</v>
      </c>
      <c r="E19156" t="s">
        <v>73993</v>
      </c>
      <c r="F19156" t="s">
        <v>73994</v>
      </c>
      <c r="H19156">
        <v>46.0127557</v>
      </c>
      <c r="I19156">
        <v>-67.462058400000004</v>
      </c>
      <c r="J19156" s="1" t="str">
        <f t="shared" si="2765"/>
        <v>Fluid (stream)</v>
      </c>
      <c r="K19156" s="1" t="str">
        <f t="shared" si="2766"/>
        <v>Untreated Water</v>
      </c>
      <c r="L19156">
        <v>84</v>
      </c>
      <c r="M19156" t="s">
        <v>11470</v>
      </c>
      <c r="N19156">
        <v>758</v>
      </c>
      <c r="O19156">
        <v>2.5000000000000001E-2</v>
      </c>
      <c r="P19156">
        <v>20</v>
      </c>
      <c r="Q19156">
        <v>6</v>
      </c>
    </row>
    <row r="19157" spans="1:17" hidden="1" x14ac:dyDescent="0.3">
      <c r="A19157" t="s">
        <v>73995</v>
      </c>
      <c r="B19157" t="s">
        <v>73996</v>
      </c>
      <c r="C19157" s="1" t="str">
        <f t="shared" si="2763"/>
        <v>21:0805</v>
      </c>
      <c r="D19157" s="1" t="str">
        <f t="shared" si="2764"/>
        <v>21:0228</v>
      </c>
      <c r="E19157" t="s">
        <v>73997</v>
      </c>
      <c r="F19157" t="s">
        <v>73998</v>
      </c>
      <c r="H19157">
        <v>46.012751199999997</v>
      </c>
      <c r="I19157">
        <v>-67.453055000000006</v>
      </c>
      <c r="J19157" s="1" t="str">
        <f t="shared" si="2765"/>
        <v>Fluid (stream)</v>
      </c>
      <c r="K19157" s="1" t="str">
        <f t="shared" si="2766"/>
        <v>Untreated Water</v>
      </c>
      <c r="L19157">
        <v>84</v>
      </c>
      <c r="M19157" t="s">
        <v>11475</v>
      </c>
      <c r="N19157">
        <v>759</v>
      </c>
      <c r="O19157">
        <v>2.5000000000000001E-2</v>
      </c>
      <c r="P19157">
        <v>30</v>
      </c>
      <c r="Q19157">
        <v>6.2</v>
      </c>
    </row>
    <row r="19158" spans="1:17" hidden="1" x14ac:dyDescent="0.3">
      <c r="A19158" t="s">
        <v>73999</v>
      </c>
      <c r="B19158" t="s">
        <v>74000</v>
      </c>
      <c r="C19158" s="1" t="str">
        <f t="shared" si="2763"/>
        <v>21:0805</v>
      </c>
      <c r="D19158" s="1" t="str">
        <f t="shared" si="2764"/>
        <v>21:0228</v>
      </c>
      <c r="E19158" t="s">
        <v>74001</v>
      </c>
      <c r="F19158" t="s">
        <v>74002</v>
      </c>
      <c r="H19158">
        <v>46.006251599999999</v>
      </c>
      <c r="I19158">
        <v>-67.454954099999995</v>
      </c>
      <c r="J19158" s="1" t="str">
        <f t="shared" si="2765"/>
        <v>Fluid (stream)</v>
      </c>
      <c r="K19158" s="1" t="str">
        <f t="shared" si="2766"/>
        <v>Untreated Water</v>
      </c>
      <c r="L19158">
        <v>84</v>
      </c>
      <c r="M19158" t="s">
        <v>11480</v>
      </c>
      <c r="N19158">
        <v>760</v>
      </c>
      <c r="O19158">
        <v>2.5000000000000001E-2</v>
      </c>
      <c r="P19158">
        <v>20</v>
      </c>
      <c r="Q19158">
        <v>6.1</v>
      </c>
    </row>
    <row r="19159" spans="1:17" hidden="1" x14ac:dyDescent="0.3">
      <c r="A19159" t="s">
        <v>74003</v>
      </c>
      <c r="B19159" t="s">
        <v>74004</v>
      </c>
      <c r="C19159" s="1" t="str">
        <f t="shared" si="2763"/>
        <v>21:0805</v>
      </c>
      <c r="D19159" s="1" t="str">
        <f t="shared" si="2764"/>
        <v>21:0228</v>
      </c>
      <c r="E19159" t="s">
        <v>74005</v>
      </c>
      <c r="F19159" t="s">
        <v>74006</v>
      </c>
      <c r="H19159">
        <v>46.006550799999999</v>
      </c>
      <c r="I19159">
        <v>-67.452452899999997</v>
      </c>
      <c r="J19159" s="1" t="str">
        <f t="shared" si="2765"/>
        <v>Fluid (stream)</v>
      </c>
      <c r="K19159" s="1" t="str">
        <f t="shared" si="2766"/>
        <v>Untreated Water</v>
      </c>
      <c r="L19159">
        <v>84</v>
      </c>
      <c r="M19159" t="s">
        <v>12548</v>
      </c>
      <c r="N19159">
        <v>761</v>
      </c>
      <c r="O19159">
        <v>2.5000000000000001E-2</v>
      </c>
      <c r="P19159">
        <v>20</v>
      </c>
      <c r="Q19159">
        <v>6.5</v>
      </c>
    </row>
    <row r="19160" spans="1:17" hidden="1" x14ac:dyDescent="0.3">
      <c r="A19160" t="s">
        <v>74007</v>
      </c>
      <c r="B19160" t="s">
        <v>74008</v>
      </c>
      <c r="C19160" s="1" t="str">
        <f t="shared" si="2763"/>
        <v>21:0805</v>
      </c>
      <c r="D19160" s="1" t="str">
        <f t="shared" si="2764"/>
        <v>21:0228</v>
      </c>
      <c r="E19160" t="s">
        <v>74009</v>
      </c>
      <c r="F19160" t="s">
        <v>74010</v>
      </c>
      <c r="H19160">
        <v>46.027354299999999</v>
      </c>
      <c r="I19160">
        <v>-67.406855800000002</v>
      </c>
      <c r="J19160" s="1" t="str">
        <f t="shared" si="2765"/>
        <v>Fluid (stream)</v>
      </c>
      <c r="K19160" s="1" t="str">
        <f t="shared" si="2766"/>
        <v>Untreated Water</v>
      </c>
      <c r="L19160">
        <v>85</v>
      </c>
      <c r="M19160" t="s">
        <v>11392</v>
      </c>
      <c r="N19160">
        <v>762</v>
      </c>
      <c r="O19160">
        <v>2.5000000000000001E-2</v>
      </c>
      <c r="P19160">
        <v>20</v>
      </c>
      <c r="Q19160">
        <v>5</v>
      </c>
    </row>
    <row r="19161" spans="1:17" hidden="1" x14ac:dyDescent="0.3">
      <c r="A19161" t="s">
        <v>74011</v>
      </c>
      <c r="B19161" t="s">
        <v>74012</v>
      </c>
      <c r="C19161" s="1" t="str">
        <f t="shared" si="2763"/>
        <v>21:0805</v>
      </c>
      <c r="D19161" s="1" t="str">
        <f t="shared" si="2764"/>
        <v>21:0228</v>
      </c>
      <c r="E19161" t="s">
        <v>74013</v>
      </c>
      <c r="F19161" t="s">
        <v>74014</v>
      </c>
      <c r="H19161">
        <v>46.014454499999999</v>
      </c>
      <c r="I19161">
        <v>-67.419653400000001</v>
      </c>
      <c r="J19161" s="1" t="str">
        <f t="shared" si="2765"/>
        <v>Fluid (stream)</v>
      </c>
      <c r="K19161" s="1" t="str">
        <f t="shared" si="2766"/>
        <v>Untreated Water</v>
      </c>
      <c r="L19161">
        <v>85</v>
      </c>
      <c r="M19161" t="s">
        <v>11431</v>
      </c>
      <c r="N19161">
        <v>763</v>
      </c>
      <c r="O19161">
        <v>2.5000000000000001E-2</v>
      </c>
      <c r="P19161">
        <v>20</v>
      </c>
      <c r="Q19161">
        <v>5.0999999999999996</v>
      </c>
    </row>
    <row r="19162" spans="1:17" hidden="1" x14ac:dyDescent="0.3">
      <c r="A19162" t="s">
        <v>74015</v>
      </c>
      <c r="B19162" t="s">
        <v>74016</v>
      </c>
      <c r="C19162" s="1" t="str">
        <f t="shared" si="2763"/>
        <v>21:0805</v>
      </c>
      <c r="D19162" s="1" t="str">
        <f t="shared" si="2764"/>
        <v>21:0228</v>
      </c>
      <c r="E19162" t="s">
        <v>74013</v>
      </c>
      <c r="F19162" t="s">
        <v>74017</v>
      </c>
      <c r="H19162">
        <v>46.014454499999999</v>
      </c>
      <c r="I19162">
        <v>-67.419653400000001</v>
      </c>
      <c r="J19162" s="1" t="str">
        <f t="shared" si="2765"/>
        <v>Fluid (stream)</v>
      </c>
      <c r="K19162" s="1" t="str">
        <f t="shared" si="2766"/>
        <v>Untreated Water</v>
      </c>
      <c r="L19162">
        <v>85</v>
      </c>
      <c r="M19162" t="s">
        <v>11435</v>
      </c>
      <c r="N19162">
        <v>764</v>
      </c>
      <c r="O19162">
        <v>2.5000000000000001E-2</v>
      </c>
      <c r="P19162">
        <v>20</v>
      </c>
      <c r="Q19162">
        <v>5.0999999999999996</v>
      </c>
    </row>
    <row r="19163" spans="1:17" hidden="1" x14ac:dyDescent="0.3">
      <c r="A19163" t="s">
        <v>74018</v>
      </c>
      <c r="B19163" t="s">
        <v>74019</v>
      </c>
      <c r="C19163" s="1" t="str">
        <f t="shared" si="2763"/>
        <v>21:0805</v>
      </c>
      <c r="D19163" s="1" t="str">
        <f t="shared" si="2764"/>
        <v>21:0228</v>
      </c>
      <c r="E19163" t="s">
        <v>74020</v>
      </c>
      <c r="F19163" t="s">
        <v>74021</v>
      </c>
      <c r="H19163">
        <v>46.002454299999997</v>
      </c>
      <c r="I19163">
        <v>-67.416856699999997</v>
      </c>
      <c r="J19163" s="1" t="str">
        <f t="shared" si="2765"/>
        <v>Fluid (stream)</v>
      </c>
      <c r="K19163" s="1" t="str">
        <f t="shared" si="2766"/>
        <v>Untreated Water</v>
      </c>
      <c r="L19163">
        <v>85</v>
      </c>
      <c r="M19163" t="s">
        <v>11397</v>
      </c>
      <c r="N19163">
        <v>765</v>
      </c>
      <c r="O19163">
        <v>2.5000000000000001E-2</v>
      </c>
      <c r="P19163">
        <v>20</v>
      </c>
      <c r="Q19163">
        <v>6</v>
      </c>
    </row>
    <row r="19164" spans="1:17" hidden="1" x14ac:dyDescent="0.3">
      <c r="A19164" t="s">
        <v>74022</v>
      </c>
      <c r="B19164" t="s">
        <v>74023</v>
      </c>
      <c r="C19164" s="1" t="str">
        <f t="shared" si="2763"/>
        <v>21:0805</v>
      </c>
      <c r="D19164" s="1" t="str">
        <f t="shared" si="2764"/>
        <v>21:0228</v>
      </c>
      <c r="E19164" t="s">
        <v>74024</v>
      </c>
      <c r="F19164" t="s">
        <v>74025</v>
      </c>
      <c r="H19164">
        <v>46.002055499999997</v>
      </c>
      <c r="I19164">
        <v>-67.414052600000005</v>
      </c>
      <c r="J19164" s="1" t="str">
        <f t="shared" si="2765"/>
        <v>Fluid (stream)</v>
      </c>
      <c r="K19164" s="1" t="str">
        <f t="shared" si="2766"/>
        <v>Untreated Water</v>
      </c>
      <c r="L19164">
        <v>85</v>
      </c>
      <c r="M19164" t="s">
        <v>11402</v>
      </c>
      <c r="N19164">
        <v>766</v>
      </c>
      <c r="O19164">
        <v>2.5000000000000001E-2</v>
      </c>
      <c r="P19164">
        <v>20</v>
      </c>
      <c r="Q19164">
        <v>5.9</v>
      </c>
    </row>
    <row r="19165" spans="1:17" hidden="1" x14ac:dyDescent="0.3">
      <c r="A19165" t="s">
        <v>74026</v>
      </c>
      <c r="B19165" t="s">
        <v>74027</v>
      </c>
      <c r="C19165" s="1" t="str">
        <f t="shared" si="2763"/>
        <v>21:0805</v>
      </c>
      <c r="D19165" s="1" t="str">
        <f t="shared" si="2764"/>
        <v>21:0228</v>
      </c>
      <c r="E19165" t="s">
        <v>74028</v>
      </c>
      <c r="F19165" t="s">
        <v>74029</v>
      </c>
      <c r="H19165">
        <v>46.029553399999998</v>
      </c>
      <c r="I19165">
        <v>-67.490652900000001</v>
      </c>
      <c r="J19165" s="1" t="str">
        <f t="shared" si="2765"/>
        <v>Fluid (stream)</v>
      </c>
      <c r="K19165" s="1" t="str">
        <f t="shared" si="2766"/>
        <v>Untreated Water</v>
      </c>
      <c r="L19165">
        <v>85</v>
      </c>
      <c r="M19165" t="s">
        <v>11411</v>
      </c>
      <c r="N19165">
        <v>767</v>
      </c>
      <c r="O19165">
        <v>2.5000000000000001E-2</v>
      </c>
      <c r="P19165">
        <v>30</v>
      </c>
      <c r="Q19165">
        <v>6.4</v>
      </c>
    </row>
    <row r="19166" spans="1:17" hidden="1" x14ac:dyDescent="0.3">
      <c r="A19166" t="s">
        <v>74030</v>
      </c>
      <c r="B19166" t="s">
        <v>74031</v>
      </c>
      <c r="C19166" s="1" t="str">
        <f t="shared" si="2763"/>
        <v>21:0805</v>
      </c>
      <c r="D19166" s="1" t="str">
        <f t="shared" si="2764"/>
        <v>21:0228</v>
      </c>
      <c r="E19166" t="s">
        <v>74032</v>
      </c>
      <c r="F19166" t="s">
        <v>74033</v>
      </c>
      <c r="H19166">
        <v>46.093744399999999</v>
      </c>
      <c r="I19166">
        <v>-67.481218100000007</v>
      </c>
      <c r="J19166" s="1" t="str">
        <f t="shared" si="2765"/>
        <v>Fluid (stream)</v>
      </c>
      <c r="K19166" s="1" t="str">
        <f t="shared" si="2766"/>
        <v>Untreated Water</v>
      </c>
      <c r="L19166">
        <v>85</v>
      </c>
      <c r="M19166" t="s">
        <v>11416</v>
      </c>
      <c r="N19166">
        <v>768</v>
      </c>
      <c r="O19166">
        <v>2.5000000000000001E-2</v>
      </c>
      <c r="P19166">
        <v>20</v>
      </c>
      <c r="Q19166">
        <v>5.5</v>
      </c>
    </row>
    <row r="19167" spans="1:17" hidden="1" x14ac:dyDescent="0.3">
      <c r="A19167" t="s">
        <v>74034</v>
      </c>
      <c r="B19167" t="s">
        <v>74035</v>
      </c>
      <c r="C19167" s="1" t="str">
        <f t="shared" ref="C19167:C19230" si="2767">HYPERLINK("http://geochem.nrcan.gc.ca/cdogs/content/bdl/bdl210805_e.htm", "21:0805")</f>
        <v>21:0805</v>
      </c>
      <c r="D19167" s="1" t="str">
        <f t="shared" ref="D19167:D19198" si="2768">HYPERLINK("http://geochem.nrcan.gc.ca/cdogs/content/svy/svy210226_e.htm", "21:0226")</f>
        <v>21:0226</v>
      </c>
      <c r="E19167" t="s">
        <v>74036</v>
      </c>
      <c r="F19167" t="s">
        <v>74037</v>
      </c>
      <c r="H19167">
        <v>46.106350599999999</v>
      </c>
      <c r="I19167">
        <v>-66.797539200000003</v>
      </c>
      <c r="J19167" s="1" t="str">
        <f t="shared" si="2765"/>
        <v>Fluid (stream)</v>
      </c>
      <c r="K19167" s="1" t="str">
        <f t="shared" si="2766"/>
        <v>Untreated Water</v>
      </c>
      <c r="L19167">
        <v>85</v>
      </c>
      <c r="M19167" t="s">
        <v>11421</v>
      </c>
      <c r="N19167">
        <v>769</v>
      </c>
      <c r="O19167">
        <v>2.5000000000000001E-2</v>
      </c>
      <c r="P19167">
        <v>30</v>
      </c>
      <c r="Q19167">
        <v>6.5</v>
      </c>
    </row>
    <row r="19168" spans="1:17" hidden="1" x14ac:dyDescent="0.3">
      <c r="A19168" t="s">
        <v>74038</v>
      </c>
      <c r="B19168" t="s">
        <v>74039</v>
      </c>
      <c r="C19168" s="1" t="str">
        <f t="shared" si="2767"/>
        <v>21:0805</v>
      </c>
      <c r="D19168" s="1" t="str">
        <f t="shared" si="2768"/>
        <v>21:0226</v>
      </c>
      <c r="E19168" t="s">
        <v>74040</v>
      </c>
      <c r="F19168" t="s">
        <v>74041</v>
      </c>
      <c r="H19168">
        <v>46.1229546</v>
      </c>
      <c r="I19168">
        <v>-66.811541800000001</v>
      </c>
      <c r="J19168" s="1" t="str">
        <f t="shared" si="2765"/>
        <v>Fluid (stream)</v>
      </c>
      <c r="K19168" s="1" t="str">
        <f t="shared" si="2766"/>
        <v>Untreated Water</v>
      </c>
      <c r="L19168">
        <v>85</v>
      </c>
      <c r="M19168" t="s">
        <v>11426</v>
      </c>
      <c r="N19168">
        <v>770</v>
      </c>
      <c r="O19168">
        <v>2.5000000000000001E-2</v>
      </c>
      <c r="P19168">
        <v>10</v>
      </c>
      <c r="Q19168">
        <v>6.2</v>
      </c>
    </row>
    <row r="19169" spans="1:17" hidden="1" x14ac:dyDescent="0.3">
      <c r="A19169" t="s">
        <v>74042</v>
      </c>
      <c r="B19169" t="s">
        <v>74043</v>
      </c>
      <c r="C19169" s="1" t="str">
        <f t="shared" si="2767"/>
        <v>21:0805</v>
      </c>
      <c r="D19169" s="1" t="str">
        <f t="shared" si="2768"/>
        <v>21:0226</v>
      </c>
      <c r="E19169" t="s">
        <v>74044</v>
      </c>
      <c r="F19169" t="s">
        <v>74045</v>
      </c>
      <c r="H19169">
        <v>46.118947599999998</v>
      </c>
      <c r="I19169">
        <v>-66.805332899999996</v>
      </c>
      <c r="J19169" s="1" t="str">
        <f t="shared" si="2765"/>
        <v>Fluid (stream)</v>
      </c>
      <c r="K19169" s="1" t="str">
        <f t="shared" si="2766"/>
        <v>Untreated Water</v>
      </c>
      <c r="L19169">
        <v>85</v>
      </c>
      <c r="M19169" t="s">
        <v>11440</v>
      </c>
      <c r="N19169">
        <v>771</v>
      </c>
      <c r="O19169">
        <v>2.5000000000000001E-2</v>
      </c>
      <c r="P19169">
        <v>20</v>
      </c>
      <c r="Q19169">
        <v>6.2</v>
      </c>
    </row>
    <row r="19170" spans="1:17" hidden="1" x14ac:dyDescent="0.3">
      <c r="A19170" t="s">
        <v>74046</v>
      </c>
      <c r="B19170" t="s">
        <v>74047</v>
      </c>
      <c r="C19170" s="1" t="str">
        <f t="shared" si="2767"/>
        <v>21:0805</v>
      </c>
      <c r="D19170" s="1" t="str">
        <f t="shared" si="2768"/>
        <v>21:0226</v>
      </c>
      <c r="E19170" t="s">
        <v>74048</v>
      </c>
      <c r="F19170" t="s">
        <v>74049</v>
      </c>
      <c r="H19170">
        <v>46.153852299999997</v>
      </c>
      <c r="I19170">
        <v>-66.815341099999998</v>
      </c>
      <c r="J19170" s="1" t="str">
        <f t="shared" si="2765"/>
        <v>Fluid (stream)</v>
      </c>
      <c r="K19170" s="1" t="str">
        <f t="shared" si="2766"/>
        <v>Untreated Water</v>
      </c>
      <c r="L19170">
        <v>85</v>
      </c>
      <c r="M19170" t="s">
        <v>11445</v>
      </c>
      <c r="N19170">
        <v>772</v>
      </c>
    </row>
    <row r="19171" spans="1:17" hidden="1" x14ac:dyDescent="0.3">
      <c r="A19171" t="s">
        <v>74050</v>
      </c>
      <c r="B19171" t="s">
        <v>74051</v>
      </c>
      <c r="C19171" s="1" t="str">
        <f t="shared" si="2767"/>
        <v>21:0805</v>
      </c>
      <c r="D19171" s="1" t="str">
        <f t="shared" si="2768"/>
        <v>21:0226</v>
      </c>
      <c r="E19171" t="s">
        <v>74052</v>
      </c>
      <c r="F19171" t="s">
        <v>74053</v>
      </c>
      <c r="H19171">
        <v>46.1661474</v>
      </c>
      <c r="I19171">
        <v>-66.844336100000007</v>
      </c>
      <c r="J19171" s="1" t="str">
        <f t="shared" si="2765"/>
        <v>Fluid (stream)</v>
      </c>
      <c r="K19171" s="1" t="str">
        <f t="shared" si="2766"/>
        <v>Untreated Water</v>
      </c>
      <c r="L19171">
        <v>85</v>
      </c>
      <c r="M19171" t="s">
        <v>11450</v>
      </c>
      <c r="N19171">
        <v>773</v>
      </c>
      <c r="O19171">
        <v>2.5000000000000001E-2</v>
      </c>
      <c r="P19171">
        <v>50</v>
      </c>
      <c r="Q19171">
        <v>7</v>
      </c>
    </row>
    <row r="19172" spans="1:17" hidden="1" x14ac:dyDescent="0.3">
      <c r="A19172" t="s">
        <v>74054</v>
      </c>
      <c r="B19172" t="s">
        <v>74055</v>
      </c>
      <c r="C19172" s="1" t="str">
        <f t="shared" si="2767"/>
        <v>21:0805</v>
      </c>
      <c r="D19172" s="1" t="str">
        <f t="shared" si="2768"/>
        <v>21:0226</v>
      </c>
      <c r="E19172" t="s">
        <v>74056</v>
      </c>
      <c r="F19172" t="s">
        <v>74057</v>
      </c>
      <c r="H19172">
        <v>46.168048800000001</v>
      </c>
      <c r="I19172">
        <v>-66.8473319</v>
      </c>
      <c r="J19172" s="1" t="str">
        <f t="shared" si="2765"/>
        <v>Fluid (stream)</v>
      </c>
      <c r="K19172" s="1" t="str">
        <f t="shared" si="2766"/>
        <v>Untreated Water</v>
      </c>
      <c r="L19172">
        <v>85</v>
      </c>
      <c r="M19172" t="s">
        <v>11460</v>
      </c>
      <c r="N19172">
        <v>774</v>
      </c>
      <c r="O19172">
        <v>2.5000000000000001E-2</v>
      </c>
      <c r="P19172">
        <v>30</v>
      </c>
      <c r="Q19172">
        <v>5.0999999999999996</v>
      </c>
    </row>
    <row r="19173" spans="1:17" hidden="1" x14ac:dyDescent="0.3">
      <c r="A19173" t="s">
        <v>74058</v>
      </c>
      <c r="B19173" t="s">
        <v>74059</v>
      </c>
      <c r="C19173" s="1" t="str">
        <f t="shared" si="2767"/>
        <v>21:0805</v>
      </c>
      <c r="D19173" s="1" t="str">
        <f t="shared" si="2768"/>
        <v>21:0226</v>
      </c>
      <c r="E19173" t="s">
        <v>74060</v>
      </c>
      <c r="F19173" t="s">
        <v>74061</v>
      </c>
      <c r="H19173">
        <v>46.162150500000003</v>
      </c>
      <c r="I19173">
        <v>-66.851940099999993</v>
      </c>
      <c r="J19173" s="1" t="str">
        <f t="shared" si="2765"/>
        <v>Fluid (stream)</v>
      </c>
      <c r="K19173" s="1" t="str">
        <f t="shared" si="2766"/>
        <v>Untreated Water</v>
      </c>
      <c r="L19173">
        <v>85</v>
      </c>
      <c r="M19173" t="s">
        <v>11465</v>
      </c>
      <c r="N19173">
        <v>775</v>
      </c>
      <c r="O19173">
        <v>2.5000000000000001E-2</v>
      </c>
      <c r="P19173">
        <v>30</v>
      </c>
      <c r="Q19173">
        <v>5.5</v>
      </c>
    </row>
    <row r="19174" spans="1:17" hidden="1" x14ac:dyDescent="0.3">
      <c r="A19174" t="s">
        <v>74062</v>
      </c>
      <c r="B19174" t="s">
        <v>74063</v>
      </c>
      <c r="C19174" s="1" t="str">
        <f t="shared" si="2767"/>
        <v>21:0805</v>
      </c>
      <c r="D19174" s="1" t="str">
        <f t="shared" si="2768"/>
        <v>21:0226</v>
      </c>
      <c r="E19174" t="s">
        <v>74064</v>
      </c>
      <c r="F19174" t="s">
        <v>74065</v>
      </c>
      <c r="H19174">
        <v>46.166648100000003</v>
      </c>
      <c r="I19174">
        <v>-66.860936100000004</v>
      </c>
      <c r="J19174" s="1" t="str">
        <f t="shared" si="2765"/>
        <v>Fluid (stream)</v>
      </c>
      <c r="K19174" s="1" t="str">
        <f t="shared" si="2766"/>
        <v>Untreated Water</v>
      </c>
      <c r="L19174">
        <v>85</v>
      </c>
      <c r="M19174" t="s">
        <v>11470</v>
      </c>
      <c r="N19174">
        <v>776</v>
      </c>
      <c r="O19174">
        <v>0.12</v>
      </c>
      <c r="P19174">
        <v>30</v>
      </c>
      <c r="Q19174">
        <v>6.7</v>
      </c>
    </row>
    <row r="19175" spans="1:17" hidden="1" x14ac:dyDescent="0.3">
      <c r="A19175" t="s">
        <v>74066</v>
      </c>
      <c r="B19175" t="s">
        <v>74067</v>
      </c>
      <c r="C19175" s="1" t="str">
        <f t="shared" si="2767"/>
        <v>21:0805</v>
      </c>
      <c r="D19175" s="1" t="str">
        <f t="shared" si="2768"/>
        <v>21:0226</v>
      </c>
      <c r="E19175" t="s">
        <v>74068</v>
      </c>
      <c r="F19175" t="s">
        <v>74069</v>
      </c>
      <c r="H19175">
        <v>46.173746999999999</v>
      </c>
      <c r="I19175">
        <v>-66.891339099999996</v>
      </c>
      <c r="J19175" s="1" t="str">
        <f t="shared" si="2765"/>
        <v>Fluid (stream)</v>
      </c>
      <c r="K19175" s="1" t="str">
        <f t="shared" si="2766"/>
        <v>Untreated Water</v>
      </c>
      <c r="L19175">
        <v>85</v>
      </c>
      <c r="M19175" t="s">
        <v>11475</v>
      </c>
      <c r="N19175">
        <v>777</v>
      </c>
      <c r="O19175">
        <v>2.5000000000000001E-2</v>
      </c>
      <c r="P19175">
        <v>30</v>
      </c>
      <c r="Q19175">
        <v>6.8</v>
      </c>
    </row>
    <row r="19176" spans="1:17" hidden="1" x14ac:dyDescent="0.3">
      <c r="A19176" t="s">
        <v>74070</v>
      </c>
      <c r="B19176" t="s">
        <v>74071</v>
      </c>
      <c r="C19176" s="1" t="str">
        <f t="shared" si="2767"/>
        <v>21:0805</v>
      </c>
      <c r="D19176" s="1" t="str">
        <f t="shared" si="2768"/>
        <v>21:0226</v>
      </c>
      <c r="E19176" t="s">
        <v>74072</v>
      </c>
      <c r="F19176" t="s">
        <v>74073</v>
      </c>
      <c r="H19176">
        <v>46.175947100000002</v>
      </c>
      <c r="I19176">
        <v>-66.892045300000007</v>
      </c>
      <c r="J19176" s="1" t="str">
        <f t="shared" si="2765"/>
        <v>Fluid (stream)</v>
      </c>
      <c r="K19176" s="1" t="str">
        <f t="shared" si="2766"/>
        <v>Untreated Water</v>
      </c>
      <c r="L19176">
        <v>85</v>
      </c>
      <c r="M19176" t="s">
        <v>11480</v>
      </c>
      <c r="N19176">
        <v>778</v>
      </c>
      <c r="O19176">
        <v>2.5000000000000001E-2</v>
      </c>
      <c r="P19176">
        <v>30</v>
      </c>
      <c r="Q19176">
        <v>7</v>
      </c>
    </row>
    <row r="19177" spans="1:17" hidden="1" x14ac:dyDescent="0.3">
      <c r="A19177" t="s">
        <v>74074</v>
      </c>
      <c r="B19177" t="s">
        <v>74075</v>
      </c>
      <c r="C19177" s="1" t="str">
        <f t="shared" si="2767"/>
        <v>21:0805</v>
      </c>
      <c r="D19177" s="1" t="str">
        <f t="shared" si="2768"/>
        <v>21:0226</v>
      </c>
      <c r="E19177" t="s">
        <v>74076</v>
      </c>
      <c r="F19177" t="s">
        <v>74077</v>
      </c>
      <c r="H19177">
        <v>46.209443299999997</v>
      </c>
      <c r="I19177">
        <v>-66.930342400000001</v>
      </c>
      <c r="J19177" s="1" t="str">
        <f t="shared" si="2765"/>
        <v>Fluid (stream)</v>
      </c>
      <c r="K19177" s="1" t="str">
        <f t="shared" si="2766"/>
        <v>Untreated Water</v>
      </c>
      <c r="L19177">
        <v>85</v>
      </c>
      <c r="M19177" t="s">
        <v>12548</v>
      </c>
      <c r="N19177">
        <v>779</v>
      </c>
      <c r="O19177">
        <v>2.5000000000000001E-2</v>
      </c>
      <c r="P19177">
        <v>30</v>
      </c>
      <c r="Q19177">
        <v>6.1</v>
      </c>
    </row>
    <row r="19178" spans="1:17" hidden="1" x14ac:dyDescent="0.3">
      <c r="A19178" t="s">
        <v>74078</v>
      </c>
      <c r="B19178" t="s">
        <v>74079</v>
      </c>
      <c r="C19178" s="1" t="str">
        <f t="shared" si="2767"/>
        <v>21:0805</v>
      </c>
      <c r="D19178" s="1" t="str">
        <f t="shared" si="2768"/>
        <v>21:0226</v>
      </c>
      <c r="E19178" t="s">
        <v>74080</v>
      </c>
      <c r="F19178" t="s">
        <v>74081</v>
      </c>
      <c r="H19178">
        <v>46.204143600000002</v>
      </c>
      <c r="I19178">
        <v>-66.998646500000007</v>
      </c>
      <c r="J19178" s="1" t="str">
        <f t="shared" si="2765"/>
        <v>Fluid (stream)</v>
      </c>
      <c r="K19178" s="1" t="str">
        <f t="shared" si="2766"/>
        <v>Untreated Water</v>
      </c>
      <c r="L19178">
        <v>86</v>
      </c>
      <c r="M19178" t="s">
        <v>11392</v>
      </c>
      <c r="N19178">
        <v>780</v>
      </c>
      <c r="O19178">
        <v>0.33</v>
      </c>
      <c r="P19178">
        <v>110</v>
      </c>
      <c r="Q19178">
        <v>7</v>
      </c>
    </row>
    <row r="19179" spans="1:17" hidden="1" x14ac:dyDescent="0.3">
      <c r="A19179" t="s">
        <v>74082</v>
      </c>
      <c r="B19179" t="s">
        <v>74083</v>
      </c>
      <c r="C19179" s="1" t="str">
        <f t="shared" si="2767"/>
        <v>21:0805</v>
      </c>
      <c r="D19179" s="1" t="str">
        <f t="shared" si="2768"/>
        <v>21:0226</v>
      </c>
      <c r="E19179" t="s">
        <v>74084</v>
      </c>
      <c r="F19179" t="s">
        <v>74085</v>
      </c>
      <c r="H19179">
        <v>46.211745299999997</v>
      </c>
      <c r="I19179">
        <v>-66.980544499999993</v>
      </c>
      <c r="J19179" s="1" t="str">
        <f t="shared" si="2765"/>
        <v>Fluid (stream)</v>
      </c>
      <c r="K19179" s="1" t="str">
        <f t="shared" si="2766"/>
        <v>Untreated Water</v>
      </c>
      <c r="L19179">
        <v>86</v>
      </c>
      <c r="M19179" t="s">
        <v>11397</v>
      </c>
      <c r="N19179">
        <v>781</v>
      </c>
      <c r="O19179">
        <v>2.5000000000000001E-2</v>
      </c>
      <c r="P19179">
        <v>40</v>
      </c>
      <c r="Q19179">
        <v>7</v>
      </c>
    </row>
    <row r="19180" spans="1:17" hidden="1" x14ac:dyDescent="0.3">
      <c r="A19180" t="s">
        <v>74086</v>
      </c>
      <c r="B19180" t="s">
        <v>74087</v>
      </c>
      <c r="C19180" s="1" t="str">
        <f t="shared" si="2767"/>
        <v>21:0805</v>
      </c>
      <c r="D19180" s="1" t="str">
        <f t="shared" si="2768"/>
        <v>21:0226</v>
      </c>
      <c r="E19180" t="s">
        <v>74088</v>
      </c>
      <c r="F19180" t="s">
        <v>74089</v>
      </c>
      <c r="H19180">
        <v>46.210345799999999</v>
      </c>
      <c r="I19180">
        <v>-66.977743700000005</v>
      </c>
      <c r="J19180" s="1" t="str">
        <f t="shared" si="2765"/>
        <v>Fluid (stream)</v>
      </c>
      <c r="K19180" s="1" t="str">
        <f t="shared" si="2766"/>
        <v>Untreated Water</v>
      </c>
      <c r="L19180">
        <v>86</v>
      </c>
      <c r="M19180" t="s">
        <v>11402</v>
      </c>
      <c r="N19180">
        <v>782</v>
      </c>
      <c r="O19180">
        <v>2.5000000000000001E-2</v>
      </c>
      <c r="P19180">
        <v>40</v>
      </c>
      <c r="Q19180">
        <v>7.2</v>
      </c>
    </row>
    <row r="19181" spans="1:17" hidden="1" x14ac:dyDescent="0.3">
      <c r="A19181" t="s">
        <v>74090</v>
      </c>
      <c r="B19181" t="s">
        <v>74091</v>
      </c>
      <c r="C19181" s="1" t="str">
        <f t="shared" si="2767"/>
        <v>21:0805</v>
      </c>
      <c r="D19181" s="1" t="str">
        <f t="shared" si="2768"/>
        <v>21:0226</v>
      </c>
      <c r="E19181" t="s">
        <v>74092</v>
      </c>
      <c r="F19181" t="s">
        <v>74093</v>
      </c>
      <c r="H19181">
        <v>46.195848900000001</v>
      </c>
      <c r="I19181">
        <v>-66.981437999999997</v>
      </c>
      <c r="J19181" s="1" t="str">
        <f t="shared" si="2765"/>
        <v>Fluid (stream)</v>
      </c>
      <c r="K19181" s="1" t="str">
        <f t="shared" si="2766"/>
        <v>Untreated Water</v>
      </c>
      <c r="L19181">
        <v>86</v>
      </c>
      <c r="M19181" t="s">
        <v>11411</v>
      </c>
      <c r="N19181">
        <v>783</v>
      </c>
      <c r="O19181">
        <v>2.5000000000000001E-2</v>
      </c>
      <c r="P19181">
        <v>50</v>
      </c>
      <c r="Q19181">
        <v>7.1</v>
      </c>
    </row>
    <row r="19182" spans="1:17" hidden="1" x14ac:dyDescent="0.3">
      <c r="A19182" t="s">
        <v>74094</v>
      </c>
      <c r="B19182" t="s">
        <v>74095</v>
      </c>
      <c r="C19182" s="1" t="str">
        <f t="shared" si="2767"/>
        <v>21:0805</v>
      </c>
      <c r="D19182" s="1" t="str">
        <f t="shared" si="2768"/>
        <v>21:0226</v>
      </c>
      <c r="E19182" t="s">
        <v>74096</v>
      </c>
      <c r="F19182" t="s">
        <v>74097</v>
      </c>
      <c r="H19182">
        <v>46.183744400000002</v>
      </c>
      <c r="I19182">
        <v>-66.973342000000002</v>
      </c>
      <c r="J19182" s="1" t="str">
        <f t="shared" si="2765"/>
        <v>Fluid (stream)</v>
      </c>
      <c r="K19182" s="1" t="str">
        <f t="shared" si="2766"/>
        <v>Untreated Water</v>
      </c>
      <c r="L19182">
        <v>86</v>
      </c>
      <c r="M19182" t="s">
        <v>11416</v>
      </c>
      <c r="N19182">
        <v>784</v>
      </c>
      <c r="O19182">
        <v>0.21</v>
      </c>
      <c r="P19182">
        <v>60</v>
      </c>
      <c r="Q19182">
        <v>7.1</v>
      </c>
    </row>
    <row r="19183" spans="1:17" hidden="1" x14ac:dyDescent="0.3">
      <c r="A19183" t="s">
        <v>74098</v>
      </c>
      <c r="B19183" t="s">
        <v>74099</v>
      </c>
      <c r="C19183" s="1" t="str">
        <f t="shared" si="2767"/>
        <v>21:0805</v>
      </c>
      <c r="D19183" s="1" t="str">
        <f t="shared" si="2768"/>
        <v>21:0226</v>
      </c>
      <c r="E19183" t="s">
        <v>74100</v>
      </c>
      <c r="F19183" t="s">
        <v>74101</v>
      </c>
      <c r="H19183">
        <v>46.185949899999997</v>
      </c>
      <c r="I19183">
        <v>-66.996339500000005</v>
      </c>
      <c r="J19183" s="1" t="str">
        <f t="shared" si="2765"/>
        <v>Fluid (stream)</v>
      </c>
      <c r="K19183" s="1" t="str">
        <f t="shared" si="2766"/>
        <v>Untreated Water</v>
      </c>
      <c r="L19183">
        <v>86</v>
      </c>
      <c r="M19183" t="s">
        <v>11421</v>
      </c>
      <c r="N19183">
        <v>785</v>
      </c>
      <c r="O19183">
        <v>2.5000000000000001E-2</v>
      </c>
      <c r="P19183">
        <v>110</v>
      </c>
      <c r="Q19183">
        <v>7.2</v>
      </c>
    </row>
    <row r="19184" spans="1:17" hidden="1" x14ac:dyDescent="0.3">
      <c r="A19184" t="s">
        <v>74102</v>
      </c>
      <c r="B19184" t="s">
        <v>74103</v>
      </c>
      <c r="C19184" s="1" t="str">
        <f t="shared" si="2767"/>
        <v>21:0805</v>
      </c>
      <c r="D19184" s="1" t="str">
        <f t="shared" si="2768"/>
        <v>21:0226</v>
      </c>
      <c r="E19184" t="s">
        <v>74104</v>
      </c>
      <c r="F19184" t="s">
        <v>74105</v>
      </c>
      <c r="H19184">
        <v>46.198652099999997</v>
      </c>
      <c r="I19184">
        <v>-66.918940000000006</v>
      </c>
      <c r="J19184" s="1" t="str">
        <f t="shared" si="2765"/>
        <v>Fluid (stream)</v>
      </c>
      <c r="K19184" s="1" t="str">
        <f t="shared" si="2766"/>
        <v>Untreated Water</v>
      </c>
      <c r="L19184">
        <v>86</v>
      </c>
      <c r="M19184" t="s">
        <v>11426</v>
      </c>
      <c r="N19184">
        <v>786</v>
      </c>
      <c r="O19184">
        <v>2.5000000000000001E-2</v>
      </c>
      <c r="P19184">
        <v>160</v>
      </c>
      <c r="Q19184">
        <v>7</v>
      </c>
    </row>
    <row r="19185" spans="1:17" hidden="1" x14ac:dyDescent="0.3">
      <c r="A19185" t="s">
        <v>74106</v>
      </c>
      <c r="B19185" t="s">
        <v>74107</v>
      </c>
      <c r="C19185" s="1" t="str">
        <f t="shared" si="2767"/>
        <v>21:0805</v>
      </c>
      <c r="D19185" s="1" t="str">
        <f t="shared" si="2768"/>
        <v>21:0226</v>
      </c>
      <c r="E19185" t="s">
        <v>74108</v>
      </c>
      <c r="F19185" t="s">
        <v>74109</v>
      </c>
      <c r="H19185">
        <v>46.141848199999998</v>
      </c>
      <c r="I19185">
        <v>-66.849636000000004</v>
      </c>
      <c r="J19185" s="1" t="str">
        <f t="shared" si="2765"/>
        <v>Fluid (stream)</v>
      </c>
      <c r="K19185" s="1" t="str">
        <f t="shared" si="2766"/>
        <v>Untreated Water</v>
      </c>
      <c r="L19185">
        <v>86</v>
      </c>
      <c r="M19185" t="s">
        <v>11440</v>
      </c>
      <c r="N19185">
        <v>787</v>
      </c>
      <c r="O19185">
        <v>2.5000000000000001E-2</v>
      </c>
      <c r="P19185">
        <v>50</v>
      </c>
      <c r="Q19185">
        <v>7</v>
      </c>
    </row>
    <row r="19186" spans="1:17" hidden="1" x14ac:dyDescent="0.3">
      <c r="A19186" t="s">
        <v>74110</v>
      </c>
      <c r="B19186" t="s">
        <v>74111</v>
      </c>
      <c r="C19186" s="1" t="str">
        <f t="shared" si="2767"/>
        <v>21:0805</v>
      </c>
      <c r="D19186" s="1" t="str">
        <f t="shared" si="2768"/>
        <v>21:0226</v>
      </c>
      <c r="E19186" t="s">
        <v>74112</v>
      </c>
      <c r="F19186" t="s">
        <v>74113</v>
      </c>
      <c r="H19186">
        <v>46.118749299999998</v>
      </c>
      <c r="I19186">
        <v>-66.862338899999997</v>
      </c>
      <c r="J19186" s="1" t="str">
        <f t="shared" si="2765"/>
        <v>Fluid (stream)</v>
      </c>
      <c r="K19186" s="1" t="str">
        <f t="shared" si="2766"/>
        <v>Untreated Water</v>
      </c>
      <c r="L19186">
        <v>86</v>
      </c>
      <c r="M19186" t="s">
        <v>11445</v>
      </c>
      <c r="N19186">
        <v>788</v>
      </c>
      <c r="O19186">
        <v>2.5000000000000001E-2</v>
      </c>
      <c r="P19186">
        <v>50</v>
      </c>
      <c r="Q19186">
        <v>7.1</v>
      </c>
    </row>
    <row r="19187" spans="1:17" hidden="1" x14ac:dyDescent="0.3">
      <c r="A19187" t="s">
        <v>74114</v>
      </c>
      <c r="B19187" t="s">
        <v>74115</v>
      </c>
      <c r="C19187" s="1" t="str">
        <f t="shared" si="2767"/>
        <v>21:0805</v>
      </c>
      <c r="D19187" s="1" t="str">
        <f t="shared" si="2768"/>
        <v>21:0226</v>
      </c>
      <c r="E19187" t="s">
        <v>74116</v>
      </c>
      <c r="F19187" t="s">
        <v>74117</v>
      </c>
      <c r="H19187">
        <v>46.029359200000002</v>
      </c>
      <c r="I19187">
        <v>-66.820836700000001</v>
      </c>
      <c r="J19187" s="1" t="str">
        <f t="shared" si="2765"/>
        <v>Fluid (stream)</v>
      </c>
      <c r="K19187" s="1" t="str">
        <f t="shared" si="2766"/>
        <v>Untreated Water</v>
      </c>
      <c r="L19187">
        <v>86</v>
      </c>
      <c r="M19187" t="s">
        <v>11450</v>
      </c>
      <c r="N19187">
        <v>789</v>
      </c>
      <c r="O19187">
        <v>2.5000000000000001E-2</v>
      </c>
      <c r="P19187">
        <v>40</v>
      </c>
      <c r="Q19187">
        <v>7</v>
      </c>
    </row>
    <row r="19188" spans="1:17" hidden="1" x14ac:dyDescent="0.3">
      <c r="A19188" t="s">
        <v>74118</v>
      </c>
      <c r="B19188" t="s">
        <v>74119</v>
      </c>
      <c r="C19188" s="1" t="str">
        <f t="shared" si="2767"/>
        <v>21:0805</v>
      </c>
      <c r="D19188" s="1" t="str">
        <f t="shared" si="2768"/>
        <v>21:0226</v>
      </c>
      <c r="E19188" t="s">
        <v>74120</v>
      </c>
      <c r="F19188" t="s">
        <v>74121</v>
      </c>
      <c r="H19188">
        <v>46.038956599999999</v>
      </c>
      <c r="I19188">
        <v>-66.830940200000001</v>
      </c>
      <c r="J19188" s="1" t="str">
        <f t="shared" si="2765"/>
        <v>Fluid (stream)</v>
      </c>
      <c r="K19188" s="1" t="str">
        <f t="shared" si="2766"/>
        <v>Untreated Water</v>
      </c>
      <c r="L19188">
        <v>86</v>
      </c>
      <c r="M19188" t="s">
        <v>11431</v>
      </c>
      <c r="N19188">
        <v>790</v>
      </c>
      <c r="O19188">
        <v>2.5000000000000001E-2</v>
      </c>
      <c r="P19188">
        <v>30</v>
      </c>
      <c r="Q19188">
        <v>6.4</v>
      </c>
    </row>
    <row r="19189" spans="1:17" hidden="1" x14ac:dyDescent="0.3">
      <c r="A19189" t="s">
        <v>74122</v>
      </c>
      <c r="B19189" t="s">
        <v>74123</v>
      </c>
      <c r="C19189" s="1" t="str">
        <f t="shared" si="2767"/>
        <v>21:0805</v>
      </c>
      <c r="D19189" s="1" t="str">
        <f t="shared" si="2768"/>
        <v>21:0226</v>
      </c>
      <c r="E19189" t="s">
        <v>74120</v>
      </c>
      <c r="F19189" t="s">
        <v>74124</v>
      </c>
      <c r="H19189">
        <v>46.038956599999999</v>
      </c>
      <c r="I19189">
        <v>-66.830940200000001</v>
      </c>
      <c r="J19189" s="1" t="str">
        <f t="shared" si="2765"/>
        <v>Fluid (stream)</v>
      </c>
      <c r="K19189" s="1" t="str">
        <f t="shared" si="2766"/>
        <v>Untreated Water</v>
      </c>
      <c r="L19189">
        <v>86</v>
      </c>
      <c r="M19189" t="s">
        <v>11435</v>
      </c>
      <c r="N19189">
        <v>791</v>
      </c>
      <c r="O19189">
        <v>2.5000000000000001E-2</v>
      </c>
      <c r="P19189">
        <v>30</v>
      </c>
      <c r="Q19189">
        <v>6.4</v>
      </c>
    </row>
    <row r="19190" spans="1:17" hidden="1" x14ac:dyDescent="0.3">
      <c r="A19190" t="s">
        <v>74125</v>
      </c>
      <c r="B19190" t="s">
        <v>74126</v>
      </c>
      <c r="C19190" s="1" t="str">
        <f t="shared" si="2767"/>
        <v>21:0805</v>
      </c>
      <c r="D19190" s="1" t="str">
        <f t="shared" si="2768"/>
        <v>21:0226</v>
      </c>
      <c r="E19190" t="s">
        <v>74127</v>
      </c>
      <c r="F19190" t="s">
        <v>74128</v>
      </c>
      <c r="H19190">
        <v>46.045451999999997</v>
      </c>
      <c r="I19190">
        <v>-66.837445700000004</v>
      </c>
      <c r="J19190" s="1" t="str">
        <f t="shared" si="2765"/>
        <v>Fluid (stream)</v>
      </c>
      <c r="K19190" s="1" t="str">
        <f t="shared" si="2766"/>
        <v>Untreated Water</v>
      </c>
      <c r="L19190">
        <v>86</v>
      </c>
      <c r="M19190" t="s">
        <v>11460</v>
      </c>
      <c r="N19190">
        <v>792</v>
      </c>
      <c r="O19190">
        <v>2.5000000000000001E-2</v>
      </c>
      <c r="P19190">
        <v>30</v>
      </c>
      <c r="Q19190">
        <v>6.7</v>
      </c>
    </row>
    <row r="19191" spans="1:17" hidden="1" x14ac:dyDescent="0.3">
      <c r="A19191" t="s">
        <v>74129</v>
      </c>
      <c r="B19191" t="s">
        <v>74130</v>
      </c>
      <c r="C19191" s="1" t="str">
        <f t="shared" si="2767"/>
        <v>21:0805</v>
      </c>
      <c r="D19191" s="1" t="str">
        <f t="shared" si="2768"/>
        <v>21:0226</v>
      </c>
      <c r="E19191" t="s">
        <v>74131</v>
      </c>
      <c r="F19191" t="s">
        <v>74132</v>
      </c>
      <c r="H19191">
        <v>46.054654999999997</v>
      </c>
      <c r="I19191">
        <v>-66.8154459</v>
      </c>
      <c r="J19191" s="1" t="str">
        <f t="shared" si="2765"/>
        <v>Fluid (stream)</v>
      </c>
      <c r="K19191" s="1" t="str">
        <f t="shared" si="2766"/>
        <v>Untreated Water</v>
      </c>
      <c r="L19191">
        <v>86</v>
      </c>
      <c r="M19191" t="s">
        <v>11465</v>
      </c>
      <c r="N19191">
        <v>793</v>
      </c>
      <c r="O19191">
        <v>2.5000000000000001E-2</v>
      </c>
      <c r="P19191">
        <v>40</v>
      </c>
      <c r="Q19191">
        <v>7</v>
      </c>
    </row>
    <row r="19192" spans="1:17" hidden="1" x14ac:dyDescent="0.3">
      <c r="A19192" t="s">
        <v>74133</v>
      </c>
      <c r="B19192" t="s">
        <v>74134</v>
      </c>
      <c r="C19192" s="1" t="str">
        <f t="shared" si="2767"/>
        <v>21:0805</v>
      </c>
      <c r="D19192" s="1" t="str">
        <f t="shared" si="2768"/>
        <v>21:0226</v>
      </c>
      <c r="E19192" t="s">
        <v>74135</v>
      </c>
      <c r="F19192" t="s">
        <v>74136</v>
      </c>
      <c r="H19192">
        <v>46.052253200000003</v>
      </c>
      <c r="I19192">
        <v>-66.821642100000005</v>
      </c>
      <c r="J19192" s="1" t="str">
        <f t="shared" si="2765"/>
        <v>Fluid (stream)</v>
      </c>
      <c r="K19192" s="1" t="str">
        <f t="shared" si="2766"/>
        <v>Untreated Water</v>
      </c>
      <c r="L19192">
        <v>86</v>
      </c>
      <c r="M19192" t="s">
        <v>11470</v>
      </c>
      <c r="N19192">
        <v>794</v>
      </c>
      <c r="O19192">
        <v>2.5000000000000001E-2</v>
      </c>
      <c r="P19192">
        <v>30</v>
      </c>
      <c r="Q19192">
        <v>6.9</v>
      </c>
    </row>
    <row r="19193" spans="1:17" hidden="1" x14ac:dyDescent="0.3">
      <c r="A19193" t="s">
        <v>74137</v>
      </c>
      <c r="B19193" t="s">
        <v>74138</v>
      </c>
      <c r="C19193" s="1" t="str">
        <f t="shared" si="2767"/>
        <v>21:0805</v>
      </c>
      <c r="D19193" s="1" t="str">
        <f t="shared" si="2768"/>
        <v>21:0226</v>
      </c>
      <c r="E19193" t="s">
        <v>74139</v>
      </c>
      <c r="F19193" t="s">
        <v>74140</v>
      </c>
      <c r="H19193">
        <v>46.054053699999997</v>
      </c>
      <c r="I19193">
        <v>-66.822140000000005</v>
      </c>
      <c r="J19193" s="1" t="str">
        <f t="shared" ref="J19193:J19256" si="2769">HYPERLINK("http://geochem.nrcan.gc.ca/cdogs/content/kwd/kwd020018_e.htm", "Fluid (stream)")</f>
        <v>Fluid (stream)</v>
      </c>
      <c r="K19193" s="1" t="str">
        <f t="shared" ref="K19193:K19256" si="2770">HYPERLINK("http://geochem.nrcan.gc.ca/cdogs/content/kwd/kwd080007_e.htm", "Untreated Water")</f>
        <v>Untreated Water</v>
      </c>
      <c r="L19193">
        <v>86</v>
      </c>
      <c r="M19193" t="s">
        <v>11475</v>
      </c>
      <c r="N19193">
        <v>795</v>
      </c>
      <c r="O19193">
        <v>2.5000000000000001E-2</v>
      </c>
      <c r="P19193">
        <v>30</v>
      </c>
      <c r="Q19193">
        <v>7</v>
      </c>
    </row>
    <row r="19194" spans="1:17" hidden="1" x14ac:dyDescent="0.3">
      <c r="A19194" t="s">
        <v>74141</v>
      </c>
      <c r="B19194" t="s">
        <v>74142</v>
      </c>
      <c r="C19194" s="1" t="str">
        <f t="shared" si="2767"/>
        <v>21:0805</v>
      </c>
      <c r="D19194" s="1" t="str">
        <f t="shared" si="2768"/>
        <v>21:0226</v>
      </c>
      <c r="E19194" t="s">
        <v>74143</v>
      </c>
      <c r="F19194" t="s">
        <v>74144</v>
      </c>
      <c r="H19194">
        <v>46.053352099999998</v>
      </c>
      <c r="I19194">
        <v>-66.825942299999994</v>
      </c>
      <c r="J19194" s="1" t="str">
        <f t="shared" si="2769"/>
        <v>Fluid (stream)</v>
      </c>
      <c r="K19194" s="1" t="str">
        <f t="shared" si="2770"/>
        <v>Untreated Water</v>
      </c>
      <c r="L19194">
        <v>86</v>
      </c>
      <c r="M19194" t="s">
        <v>11480</v>
      </c>
      <c r="N19194">
        <v>796</v>
      </c>
      <c r="O19194">
        <v>2.5000000000000001E-2</v>
      </c>
      <c r="P19194">
        <v>30</v>
      </c>
      <c r="Q19194">
        <v>6.6</v>
      </c>
    </row>
    <row r="19195" spans="1:17" hidden="1" x14ac:dyDescent="0.3">
      <c r="A19195" t="s">
        <v>74145</v>
      </c>
      <c r="B19195" t="s">
        <v>74146</v>
      </c>
      <c r="C19195" s="1" t="str">
        <f t="shared" si="2767"/>
        <v>21:0805</v>
      </c>
      <c r="D19195" s="1" t="str">
        <f t="shared" si="2768"/>
        <v>21:0226</v>
      </c>
      <c r="E19195" t="s">
        <v>74147</v>
      </c>
      <c r="F19195" t="s">
        <v>74148</v>
      </c>
      <c r="H19195">
        <v>46.073654500000004</v>
      </c>
      <c r="I19195">
        <v>-66.872242</v>
      </c>
      <c r="J19195" s="1" t="str">
        <f t="shared" si="2769"/>
        <v>Fluid (stream)</v>
      </c>
      <c r="K19195" s="1" t="str">
        <f t="shared" si="2770"/>
        <v>Untreated Water</v>
      </c>
      <c r="L19195">
        <v>86</v>
      </c>
      <c r="M19195" t="s">
        <v>12548</v>
      </c>
      <c r="N19195">
        <v>797</v>
      </c>
      <c r="O19195">
        <v>2.5000000000000001E-2</v>
      </c>
      <c r="P19195">
        <v>40</v>
      </c>
      <c r="Q19195">
        <v>7.4</v>
      </c>
    </row>
    <row r="19196" spans="1:17" hidden="1" x14ac:dyDescent="0.3">
      <c r="A19196" t="s">
        <v>74149</v>
      </c>
      <c r="B19196" t="s">
        <v>74150</v>
      </c>
      <c r="C19196" s="1" t="str">
        <f t="shared" si="2767"/>
        <v>21:0805</v>
      </c>
      <c r="D19196" s="1" t="str">
        <f t="shared" si="2768"/>
        <v>21:0226</v>
      </c>
      <c r="E19196" t="s">
        <v>74151</v>
      </c>
      <c r="F19196" t="s">
        <v>74152</v>
      </c>
      <c r="H19196">
        <v>46.065150600000003</v>
      </c>
      <c r="I19196">
        <v>-66.881037899999995</v>
      </c>
      <c r="J19196" s="1" t="str">
        <f t="shared" si="2769"/>
        <v>Fluid (stream)</v>
      </c>
      <c r="K19196" s="1" t="str">
        <f t="shared" si="2770"/>
        <v>Untreated Water</v>
      </c>
      <c r="L19196">
        <v>87</v>
      </c>
      <c r="M19196" t="s">
        <v>11431</v>
      </c>
      <c r="N19196">
        <v>798</v>
      </c>
      <c r="O19196">
        <v>2.5000000000000001E-2</v>
      </c>
      <c r="P19196">
        <v>50</v>
      </c>
      <c r="Q19196">
        <v>7.1</v>
      </c>
    </row>
    <row r="19197" spans="1:17" hidden="1" x14ac:dyDescent="0.3">
      <c r="A19197" t="s">
        <v>74153</v>
      </c>
      <c r="B19197" t="s">
        <v>74154</v>
      </c>
      <c r="C19197" s="1" t="str">
        <f t="shared" si="2767"/>
        <v>21:0805</v>
      </c>
      <c r="D19197" s="1" t="str">
        <f t="shared" si="2768"/>
        <v>21:0226</v>
      </c>
      <c r="E19197" t="s">
        <v>74151</v>
      </c>
      <c r="F19197" t="s">
        <v>74155</v>
      </c>
      <c r="H19197">
        <v>46.065150600000003</v>
      </c>
      <c r="I19197">
        <v>-66.881037899999995</v>
      </c>
      <c r="J19197" s="1" t="str">
        <f t="shared" si="2769"/>
        <v>Fluid (stream)</v>
      </c>
      <c r="K19197" s="1" t="str">
        <f t="shared" si="2770"/>
        <v>Untreated Water</v>
      </c>
      <c r="L19197">
        <v>87</v>
      </c>
      <c r="M19197" t="s">
        <v>11435</v>
      </c>
      <c r="N19197">
        <v>799</v>
      </c>
      <c r="O19197">
        <v>2.5000000000000001E-2</v>
      </c>
      <c r="P19197">
        <v>40</v>
      </c>
      <c r="Q19197">
        <v>7.1</v>
      </c>
    </row>
    <row r="19198" spans="1:17" hidden="1" x14ac:dyDescent="0.3">
      <c r="A19198" t="s">
        <v>74156</v>
      </c>
      <c r="B19198" t="s">
        <v>74157</v>
      </c>
      <c r="C19198" s="1" t="str">
        <f t="shared" si="2767"/>
        <v>21:0805</v>
      </c>
      <c r="D19198" s="1" t="str">
        <f t="shared" si="2768"/>
        <v>21:0226</v>
      </c>
      <c r="E19198" t="s">
        <v>74158</v>
      </c>
      <c r="F19198" t="s">
        <v>74159</v>
      </c>
      <c r="H19198">
        <v>46.067948899999998</v>
      </c>
      <c r="I19198">
        <v>-66.929639499999993</v>
      </c>
      <c r="J19198" s="1" t="str">
        <f t="shared" si="2769"/>
        <v>Fluid (stream)</v>
      </c>
      <c r="K19198" s="1" t="str">
        <f t="shared" si="2770"/>
        <v>Untreated Water</v>
      </c>
      <c r="L19198">
        <v>87</v>
      </c>
      <c r="M19198" t="s">
        <v>11392</v>
      </c>
      <c r="N19198">
        <v>800</v>
      </c>
      <c r="O19198">
        <v>2.5000000000000001E-2</v>
      </c>
      <c r="P19198">
        <v>40</v>
      </c>
      <c r="Q19198">
        <v>6.9</v>
      </c>
    </row>
    <row r="19199" spans="1:17" hidden="1" x14ac:dyDescent="0.3">
      <c r="A19199" t="s">
        <v>74160</v>
      </c>
      <c r="B19199" t="s">
        <v>74161</v>
      </c>
      <c r="C19199" s="1" t="str">
        <f t="shared" si="2767"/>
        <v>21:0805</v>
      </c>
      <c r="D19199" s="1" t="str">
        <f t="shared" ref="D19199:D19230" si="2771">HYPERLINK("http://geochem.nrcan.gc.ca/cdogs/content/svy/svy210226_e.htm", "21:0226")</f>
        <v>21:0226</v>
      </c>
      <c r="E19199" t="s">
        <v>74162</v>
      </c>
      <c r="F19199" t="s">
        <v>74163</v>
      </c>
      <c r="H19199">
        <v>46.067654699999999</v>
      </c>
      <c r="I19199">
        <v>-66.892837900000004</v>
      </c>
      <c r="J19199" s="1" t="str">
        <f t="shared" si="2769"/>
        <v>Fluid (stream)</v>
      </c>
      <c r="K19199" s="1" t="str">
        <f t="shared" si="2770"/>
        <v>Untreated Water</v>
      </c>
      <c r="L19199">
        <v>87</v>
      </c>
      <c r="M19199" t="s">
        <v>11397</v>
      </c>
      <c r="N19199">
        <v>801</v>
      </c>
      <c r="O19199">
        <v>2.5000000000000001E-2</v>
      </c>
      <c r="P19199">
        <v>40</v>
      </c>
      <c r="Q19199">
        <v>7.6</v>
      </c>
    </row>
    <row r="19200" spans="1:17" hidden="1" x14ac:dyDescent="0.3">
      <c r="A19200" t="s">
        <v>74164</v>
      </c>
      <c r="B19200" t="s">
        <v>74165</v>
      </c>
      <c r="C19200" s="1" t="str">
        <f t="shared" si="2767"/>
        <v>21:0805</v>
      </c>
      <c r="D19200" s="1" t="str">
        <f t="shared" si="2771"/>
        <v>21:0226</v>
      </c>
      <c r="E19200" t="s">
        <v>74166</v>
      </c>
      <c r="F19200" t="s">
        <v>74167</v>
      </c>
      <c r="H19200">
        <v>46.198850100000001</v>
      </c>
      <c r="I19200">
        <v>-66.883638899999994</v>
      </c>
      <c r="J19200" s="1" t="str">
        <f t="shared" si="2769"/>
        <v>Fluid (stream)</v>
      </c>
      <c r="K19200" s="1" t="str">
        <f t="shared" si="2770"/>
        <v>Untreated Water</v>
      </c>
      <c r="L19200">
        <v>87</v>
      </c>
      <c r="M19200" t="s">
        <v>11402</v>
      </c>
      <c r="N19200">
        <v>802</v>
      </c>
      <c r="O19200">
        <v>2.5000000000000001E-2</v>
      </c>
      <c r="P19200">
        <v>30</v>
      </c>
      <c r="Q19200">
        <v>7.5</v>
      </c>
    </row>
    <row r="19201" spans="1:17" hidden="1" x14ac:dyDescent="0.3">
      <c r="A19201" t="s">
        <v>74168</v>
      </c>
      <c r="B19201" t="s">
        <v>74169</v>
      </c>
      <c r="C19201" s="1" t="str">
        <f t="shared" si="2767"/>
        <v>21:0805</v>
      </c>
      <c r="D19201" s="1" t="str">
        <f t="shared" si="2771"/>
        <v>21:0226</v>
      </c>
      <c r="E19201" t="s">
        <v>74170</v>
      </c>
      <c r="F19201" t="s">
        <v>74171</v>
      </c>
      <c r="H19201">
        <v>46.190348399999998</v>
      </c>
      <c r="I19201">
        <v>-66.835743800000003</v>
      </c>
      <c r="J19201" s="1" t="str">
        <f t="shared" si="2769"/>
        <v>Fluid (stream)</v>
      </c>
      <c r="K19201" s="1" t="str">
        <f t="shared" si="2770"/>
        <v>Untreated Water</v>
      </c>
      <c r="L19201">
        <v>87</v>
      </c>
      <c r="M19201" t="s">
        <v>11411</v>
      </c>
      <c r="N19201">
        <v>803</v>
      </c>
      <c r="O19201">
        <v>2.5000000000000001E-2</v>
      </c>
      <c r="P19201">
        <v>30</v>
      </c>
      <c r="Q19201">
        <v>7.2</v>
      </c>
    </row>
    <row r="19202" spans="1:17" hidden="1" x14ac:dyDescent="0.3">
      <c r="A19202" t="s">
        <v>74172</v>
      </c>
      <c r="B19202" t="s">
        <v>74173</v>
      </c>
      <c r="C19202" s="1" t="str">
        <f t="shared" si="2767"/>
        <v>21:0805</v>
      </c>
      <c r="D19202" s="1" t="str">
        <f t="shared" si="2771"/>
        <v>21:0226</v>
      </c>
      <c r="E19202" t="s">
        <v>74174</v>
      </c>
      <c r="F19202" t="s">
        <v>74175</v>
      </c>
      <c r="H19202">
        <v>46.197144100000003</v>
      </c>
      <c r="I19202">
        <v>-66.851043000000004</v>
      </c>
      <c r="J19202" s="1" t="str">
        <f t="shared" si="2769"/>
        <v>Fluid (stream)</v>
      </c>
      <c r="K19202" s="1" t="str">
        <f t="shared" si="2770"/>
        <v>Untreated Water</v>
      </c>
      <c r="L19202">
        <v>87</v>
      </c>
      <c r="M19202" t="s">
        <v>11416</v>
      </c>
      <c r="N19202">
        <v>804</v>
      </c>
      <c r="O19202">
        <v>2.5000000000000001E-2</v>
      </c>
      <c r="P19202">
        <v>30</v>
      </c>
      <c r="Q19202">
        <v>7.1</v>
      </c>
    </row>
    <row r="19203" spans="1:17" hidden="1" x14ac:dyDescent="0.3">
      <c r="A19203" t="s">
        <v>74176</v>
      </c>
      <c r="B19203" t="s">
        <v>74177</v>
      </c>
      <c r="C19203" s="1" t="str">
        <f t="shared" si="2767"/>
        <v>21:0805</v>
      </c>
      <c r="D19203" s="1" t="str">
        <f t="shared" si="2771"/>
        <v>21:0226</v>
      </c>
      <c r="E19203" t="s">
        <v>74178</v>
      </c>
      <c r="F19203" t="s">
        <v>74179</v>
      </c>
      <c r="H19203">
        <v>46.206446200000002</v>
      </c>
      <c r="I19203">
        <v>-66.848437500000003</v>
      </c>
      <c r="J19203" s="1" t="str">
        <f t="shared" si="2769"/>
        <v>Fluid (stream)</v>
      </c>
      <c r="K19203" s="1" t="str">
        <f t="shared" si="2770"/>
        <v>Untreated Water</v>
      </c>
      <c r="L19203">
        <v>87</v>
      </c>
      <c r="M19203" t="s">
        <v>11421</v>
      </c>
      <c r="N19203">
        <v>805</v>
      </c>
      <c r="O19203">
        <v>2.5000000000000001E-2</v>
      </c>
      <c r="P19203">
        <v>30</v>
      </c>
      <c r="Q19203">
        <v>7.4</v>
      </c>
    </row>
    <row r="19204" spans="1:17" hidden="1" x14ac:dyDescent="0.3">
      <c r="A19204" t="s">
        <v>74180</v>
      </c>
      <c r="B19204" t="s">
        <v>74181</v>
      </c>
      <c r="C19204" s="1" t="str">
        <f t="shared" si="2767"/>
        <v>21:0805</v>
      </c>
      <c r="D19204" s="1" t="str">
        <f t="shared" si="2771"/>
        <v>21:0226</v>
      </c>
      <c r="E19204" t="s">
        <v>74182</v>
      </c>
      <c r="F19204" t="s">
        <v>74183</v>
      </c>
      <c r="H19204">
        <v>46.214249700000003</v>
      </c>
      <c r="I19204">
        <v>-66.868643199999994</v>
      </c>
      <c r="J19204" s="1" t="str">
        <f t="shared" si="2769"/>
        <v>Fluid (stream)</v>
      </c>
      <c r="K19204" s="1" t="str">
        <f t="shared" si="2770"/>
        <v>Untreated Water</v>
      </c>
      <c r="L19204">
        <v>87</v>
      </c>
      <c r="M19204" t="s">
        <v>11426</v>
      </c>
      <c r="N19204">
        <v>806</v>
      </c>
      <c r="O19204">
        <v>2.5000000000000001E-2</v>
      </c>
      <c r="P19204">
        <v>30</v>
      </c>
      <c r="Q19204">
        <v>7.2</v>
      </c>
    </row>
    <row r="19205" spans="1:17" hidden="1" x14ac:dyDescent="0.3">
      <c r="A19205" t="s">
        <v>74184</v>
      </c>
      <c r="B19205" t="s">
        <v>74185</v>
      </c>
      <c r="C19205" s="1" t="str">
        <f t="shared" si="2767"/>
        <v>21:0805</v>
      </c>
      <c r="D19205" s="1" t="str">
        <f t="shared" si="2771"/>
        <v>21:0226</v>
      </c>
      <c r="E19205" t="s">
        <v>74186</v>
      </c>
      <c r="F19205" t="s">
        <v>74187</v>
      </c>
      <c r="H19205">
        <v>46.232852000000001</v>
      </c>
      <c r="I19205">
        <v>-66.788939299999996</v>
      </c>
      <c r="J19205" s="1" t="str">
        <f t="shared" si="2769"/>
        <v>Fluid (stream)</v>
      </c>
      <c r="K19205" s="1" t="str">
        <f t="shared" si="2770"/>
        <v>Untreated Water</v>
      </c>
      <c r="L19205">
        <v>87</v>
      </c>
      <c r="M19205" t="s">
        <v>11440</v>
      </c>
      <c r="N19205">
        <v>807</v>
      </c>
    </row>
    <row r="19206" spans="1:17" hidden="1" x14ac:dyDescent="0.3">
      <c r="A19206" t="s">
        <v>74188</v>
      </c>
      <c r="B19206" t="s">
        <v>74189</v>
      </c>
      <c r="C19206" s="1" t="str">
        <f t="shared" si="2767"/>
        <v>21:0805</v>
      </c>
      <c r="D19206" s="1" t="str">
        <f t="shared" si="2771"/>
        <v>21:0226</v>
      </c>
      <c r="E19206" t="s">
        <v>74190</v>
      </c>
      <c r="F19206" t="s">
        <v>74191</v>
      </c>
      <c r="H19206">
        <v>46.232848400000002</v>
      </c>
      <c r="I19206">
        <v>-66.783634899999996</v>
      </c>
      <c r="J19206" s="1" t="str">
        <f t="shared" si="2769"/>
        <v>Fluid (stream)</v>
      </c>
      <c r="K19206" s="1" t="str">
        <f t="shared" si="2770"/>
        <v>Untreated Water</v>
      </c>
      <c r="L19206">
        <v>87</v>
      </c>
      <c r="M19206" t="s">
        <v>11445</v>
      </c>
      <c r="N19206">
        <v>808</v>
      </c>
      <c r="O19206">
        <v>2.5000000000000001E-2</v>
      </c>
      <c r="P19206">
        <v>20</v>
      </c>
      <c r="Q19206">
        <v>8</v>
      </c>
    </row>
    <row r="19207" spans="1:17" hidden="1" x14ac:dyDescent="0.3">
      <c r="A19207" t="s">
        <v>74192</v>
      </c>
      <c r="B19207" t="s">
        <v>74193</v>
      </c>
      <c r="C19207" s="1" t="str">
        <f t="shared" si="2767"/>
        <v>21:0805</v>
      </c>
      <c r="D19207" s="1" t="str">
        <f t="shared" si="2771"/>
        <v>21:0226</v>
      </c>
      <c r="E19207" t="s">
        <v>74194</v>
      </c>
      <c r="F19207" t="s">
        <v>74195</v>
      </c>
      <c r="H19207">
        <v>46.067753000000003</v>
      </c>
      <c r="I19207">
        <v>-66.817941599999997</v>
      </c>
      <c r="J19207" s="1" t="str">
        <f t="shared" si="2769"/>
        <v>Fluid (stream)</v>
      </c>
      <c r="K19207" s="1" t="str">
        <f t="shared" si="2770"/>
        <v>Untreated Water</v>
      </c>
      <c r="L19207">
        <v>87</v>
      </c>
      <c r="M19207" t="s">
        <v>11450</v>
      </c>
      <c r="N19207">
        <v>809</v>
      </c>
      <c r="O19207">
        <v>2.5000000000000001E-2</v>
      </c>
      <c r="P19207">
        <v>30</v>
      </c>
      <c r="Q19207">
        <v>5.0999999999999996</v>
      </c>
    </row>
    <row r="19208" spans="1:17" hidden="1" x14ac:dyDescent="0.3">
      <c r="A19208" t="s">
        <v>74196</v>
      </c>
      <c r="B19208" t="s">
        <v>74197</v>
      </c>
      <c r="C19208" s="1" t="str">
        <f t="shared" si="2767"/>
        <v>21:0805</v>
      </c>
      <c r="D19208" s="1" t="str">
        <f t="shared" si="2771"/>
        <v>21:0226</v>
      </c>
      <c r="E19208" t="s">
        <v>74198</v>
      </c>
      <c r="F19208" t="s">
        <v>74199</v>
      </c>
      <c r="H19208">
        <v>46.066352100000003</v>
      </c>
      <c r="I19208">
        <v>-66.804937499999994</v>
      </c>
      <c r="J19208" s="1" t="str">
        <f t="shared" si="2769"/>
        <v>Fluid (stream)</v>
      </c>
      <c r="K19208" s="1" t="str">
        <f t="shared" si="2770"/>
        <v>Untreated Water</v>
      </c>
      <c r="L19208">
        <v>87</v>
      </c>
      <c r="M19208" t="s">
        <v>11460</v>
      </c>
      <c r="N19208">
        <v>810</v>
      </c>
      <c r="O19208">
        <v>2.5000000000000001E-2</v>
      </c>
      <c r="P19208">
        <v>30</v>
      </c>
      <c r="Q19208">
        <v>6.2</v>
      </c>
    </row>
    <row r="19209" spans="1:17" hidden="1" x14ac:dyDescent="0.3">
      <c r="A19209" t="s">
        <v>74200</v>
      </c>
      <c r="B19209" t="s">
        <v>74201</v>
      </c>
      <c r="C19209" s="1" t="str">
        <f t="shared" si="2767"/>
        <v>21:0805</v>
      </c>
      <c r="D19209" s="1" t="str">
        <f t="shared" si="2771"/>
        <v>21:0226</v>
      </c>
      <c r="E19209" t="s">
        <v>74202</v>
      </c>
      <c r="F19209" t="s">
        <v>74203</v>
      </c>
      <c r="H19209">
        <v>46.081749199999997</v>
      </c>
      <c r="I19209">
        <v>-66.881643800000006</v>
      </c>
      <c r="J19209" s="1" t="str">
        <f t="shared" si="2769"/>
        <v>Fluid (stream)</v>
      </c>
      <c r="K19209" s="1" t="str">
        <f t="shared" si="2770"/>
        <v>Untreated Water</v>
      </c>
      <c r="L19209">
        <v>87</v>
      </c>
      <c r="M19209" t="s">
        <v>11465</v>
      </c>
      <c r="N19209">
        <v>811</v>
      </c>
      <c r="O19209">
        <v>0.12</v>
      </c>
      <c r="P19209">
        <v>30</v>
      </c>
      <c r="Q19209">
        <v>7.4</v>
      </c>
    </row>
    <row r="19210" spans="1:17" hidden="1" x14ac:dyDescent="0.3">
      <c r="A19210" t="s">
        <v>74204</v>
      </c>
      <c r="B19210" t="s">
        <v>74205</v>
      </c>
      <c r="C19210" s="1" t="str">
        <f t="shared" si="2767"/>
        <v>21:0805</v>
      </c>
      <c r="D19210" s="1" t="str">
        <f t="shared" si="2771"/>
        <v>21:0226</v>
      </c>
      <c r="E19210" t="s">
        <v>74206</v>
      </c>
      <c r="F19210" t="s">
        <v>74207</v>
      </c>
      <c r="H19210">
        <v>46.082754600000001</v>
      </c>
      <c r="I19210">
        <v>-66.905442300000004</v>
      </c>
      <c r="J19210" s="1" t="str">
        <f t="shared" si="2769"/>
        <v>Fluid (stream)</v>
      </c>
      <c r="K19210" s="1" t="str">
        <f t="shared" si="2770"/>
        <v>Untreated Water</v>
      </c>
      <c r="L19210">
        <v>87</v>
      </c>
      <c r="M19210" t="s">
        <v>11470</v>
      </c>
      <c r="N19210">
        <v>812</v>
      </c>
      <c r="O19210">
        <v>2.5000000000000001E-2</v>
      </c>
      <c r="P19210">
        <v>180</v>
      </c>
      <c r="Q19210">
        <v>7.8</v>
      </c>
    </row>
    <row r="19211" spans="1:17" hidden="1" x14ac:dyDescent="0.3">
      <c r="A19211" t="s">
        <v>74208</v>
      </c>
      <c r="B19211" t="s">
        <v>74209</v>
      </c>
      <c r="C19211" s="1" t="str">
        <f t="shared" si="2767"/>
        <v>21:0805</v>
      </c>
      <c r="D19211" s="1" t="str">
        <f t="shared" si="2771"/>
        <v>21:0226</v>
      </c>
      <c r="E19211" t="s">
        <v>74210</v>
      </c>
      <c r="F19211" t="s">
        <v>74211</v>
      </c>
      <c r="H19211">
        <v>46.246243999999997</v>
      </c>
      <c r="I19211">
        <v>-66.768539700000005</v>
      </c>
      <c r="J19211" s="1" t="str">
        <f t="shared" si="2769"/>
        <v>Fluid (stream)</v>
      </c>
      <c r="K19211" s="1" t="str">
        <f t="shared" si="2770"/>
        <v>Untreated Water</v>
      </c>
      <c r="L19211">
        <v>87</v>
      </c>
      <c r="M19211" t="s">
        <v>11475</v>
      </c>
      <c r="N19211">
        <v>813</v>
      </c>
      <c r="O19211">
        <v>2.5000000000000001E-2</v>
      </c>
      <c r="P19211">
        <v>60</v>
      </c>
      <c r="Q19211">
        <v>7.9</v>
      </c>
    </row>
    <row r="19212" spans="1:17" hidden="1" x14ac:dyDescent="0.3">
      <c r="A19212" t="s">
        <v>74212</v>
      </c>
      <c r="B19212" t="s">
        <v>74213</v>
      </c>
      <c r="C19212" s="1" t="str">
        <f t="shared" si="2767"/>
        <v>21:0805</v>
      </c>
      <c r="D19212" s="1" t="str">
        <f t="shared" si="2771"/>
        <v>21:0226</v>
      </c>
      <c r="E19212" t="s">
        <v>74214</v>
      </c>
      <c r="F19212" t="s">
        <v>74215</v>
      </c>
      <c r="H19212">
        <v>46.2421468</v>
      </c>
      <c r="I19212">
        <v>-66.757835600000007</v>
      </c>
      <c r="J19212" s="1" t="str">
        <f t="shared" si="2769"/>
        <v>Fluid (stream)</v>
      </c>
      <c r="K19212" s="1" t="str">
        <f t="shared" si="2770"/>
        <v>Untreated Water</v>
      </c>
      <c r="L19212">
        <v>87</v>
      </c>
      <c r="M19212" t="s">
        <v>11480</v>
      </c>
      <c r="N19212">
        <v>814</v>
      </c>
      <c r="O19212">
        <v>2.5000000000000001E-2</v>
      </c>
      <c r="P19212">
        <v>40</v>
      </c>
      <c r="Q19212">
        <v>7.7</v>
      </c>
    </row>
    <row r="19213" spans="1:17" hidden="1" x14ac:dyDescent="0.3">
      <c r="A19213" t="s">
        <v>74216</v>
      </c>
      <c r="B19213" t="s">
        <v>74217</v>
      </c>
      <c r="C19213" s="1" t="str">
        <f t="shared" si="2767"/>
        <v>21:0805</v>
      </c>
      <c r="D19213" s="1" t="str">
        <f t="shared" si="2771"/>
        <v>21:0226</v>
      </c>
      <c r="E19213" t="s">
        <v>74218</v>
      </c>
      <c r="F19213" t="s">
        <v>74219</v>
      </c>
      <c r="H19213">
        <v>46.2408474</v>
      </c>
      <c r="I19213">
        <v>-66.761339000000007</v>
      </c>
      <c r="J19213" s="1" t="str">
        <f t="shared" si="2769"/>
        <v>Fluid (stream)</v>
      </c>
      <c r="K19213" s="1" t="str">
        <f t="shared" si="2770"/>
        <v>Untreated Water</v>
      </c>
      <c r="L19213">
        <v>87</v>
      </c>
      <c r="M19213" t="s">
        <v>12548</v>
      </c>
      <c r="N19213">
        <v>815</v>
      </c>
      <c r="O19213">
        <v>0.55000000000000004</v>
      </c>
      <c r="P19213">
        <v>40</v>
      </c>
      <c r="Q19213">
        <v>7.9</v>
      </c>
    </row>
    <row r="19214" spans="1:17" hidden="1" x14ac:dyDescent="0.3">
      <c r="A19214" t="s">
        <v>74220</v>
      </c>
      <c r="B19214" t="s">
        <v>74221</v>
      </c>
      <c r="C19214" s="1" t="str">
        <f t="shared" si="2767"/>
        <v>21:0805</v>
      </c>
      <c r="D19214" s="1" t="str">
        <f t="shared" si="2771"/>
        <v>21:0226</v>
      </c>
      <c r="E19214" t="s">
        <v>74222</v>
      </c>
      <c r="F19214" t="s">
        <v>74223</v>
      </c>
      <c r="H19214">
        <v>46.232947899999999</v>
      </c>
      <c r="I19214">
        <v>-66.751829700000002</v>
      </c>
      <c r="J19214" s="1" t="str">
        <f t="shared" si="2769"/>
        <v>Fluid (stream)</v>
      </c>
      <c r="K19214" s="1" t="str">
        <f t="shared" si="2770"/>
        <v>Untreated Water</v>
      </c>
      <c r="L19214">
        <v>88</v>
      </c>
      <c r="M19214" t="s">
        <v>11392</v>
      </c>
      <c r="N19214">
        <v>816</v>
      </c>
      <c r="O19214">
        <v>0.18</v>
      </c>
      <c r="P19214">
        <v>40</v>
      </c>
      <c r="Q19214">
        <v>7</v>
      </c>
    </row>
    <row r="19215" spans="1:17" hidden="1" x14ac:dyDescent="0.3">
      <c r="A19215" t="s">
        <v>74224</v>
      </c>
      <c r="B19215" t="s">
        <v>74225</v>
      </c>
      <c r="C19215" s="1" t="str">
        <f t="shared" si="2767"/>
        <v>21:0805</v>
      </c>
      <c r="D19215" s="1" t="str">
        <f t="shared" si="2771"/>
        <v>21:0226</v>
      </c>
      <c r="E19215" t="s">
        <v>74226</v>
      </c>
      <c r="F19215" t="s">
        <v>74227</v>
      </c>
      <c r="H19215">
        <v>46.148456000000003</v>
      </c>
      <c r="I19215">
        <v>-66.757839799999999</v>
      </c>
      <c r="J19215" s="1" t="str">
        <f t="shared" si="2769"/>
        <v>Fluid (stream)</v>
      </c>
      <c r="K19215" s="1" t="str">
        <f t="shared" si="2770"/>
        <v>Untreated Water</v>
      </c>
      <c r="L19215">
        <v>88</v>
      </c>
      <c r="M19215" t="s">
        <v>11397</v>
      </c>
      <c r="N19215">
        <v>817</v>
      </c>
      <c r="O19215">
        <v>2.5000000000000001E-2</v>
      </c>
      <c r="P19215">
        <v>30</v>
      </c>
      <c r="Q19215">
        <v>6</v>
      </c>
    </row>
    <row r="19216" spans="1:17" hidden="1" x14ac:dyDescent="0.3">
      <c r="A19216" t="s">
        <v>74228</v>
      </c>
      <c r="B19216" t="s">
        <v>74229</v>
      </c>
      <c r="C19216" s="1" t="str">
        <f t="shared" si="2767"/>
        <v>21:0805</v>
      </c>
      <c r="D19216" s="1" t="str">
        <f t="shared" si="2771"/>
        <v>21:0226</v>
      </c>
      <c r="E19216" t="s">
        <v>74230</v>
      </c>
      <c r="F19216" t="s">
        <v>74231</v>
      </c>
      <c r="H19216">
        <v>46.159452299999998</v>
      </c>
      <c r="I19216">
        <v>-66.762340399999999</v>
      </c>
      <c r="J19216" s="1" t="str">
        <f t="shared" si="2769"/>
        <v>Fluid (stream)</v>
      </c>
      <c r="K19216" s="1" t="str">
        <f t="shared" si="2770"/>
        <v>Untreated Water</v>
      </c>
      <c r="L19216">
        <v>88</v>
      </c>
      <c r="M19216" t="s">
        <v>11402</v>
      </c>
      <c r="N19216">
        <v>818</v>
      </c>
      <c r="O19216">
        <v>2.5000000000000001E-2</v>
      </c>
      <c r="P19216">
        <v>30</v>
      </c>
      <c r="Q19216">
        <v>6.1</v>
      </c>
    </row>
    <row r="19217" spans="1:17" hidden="1" x14ac:dyDescent="0.3">
      <c r="A19217" t="s">
        <v>74232</v>
      </c>
      <c r="B19217" t="s">
        <v>74233</v>
      </c>
      <c r="C19217" s="1" t="str">
        <f t="shared" si="2767"/>
        <v>21:0805</v>
      </c>
      <c r="D19217" s="1" t="str">
        <f t="shared" si="2771"/>
        <v>21:0226</v>
      </c>
      <c r="E19217" t="s">
        <v>74234</v>
      </c>
      <c r="F19217" t="s">
        <v>74235</v>
      </c>
      <c r="H19217">
        <v>46.214049099999997</v>
      </c>
      <c r="I19217">
        <v>-66.769832300000004</v>
      </c>
      <c r="J19217" s="1" t="str">
        <f t="shared" si="2769"/>
        <v>Fluid (stream)</v>
      </c>
      <c r="K19217" s="1" t="str">
        <f t="shared" si="2770"/>
        <v>Untreated Water</v>
      </c>
      <c r="L19217">
        <v>88</v>
      </c>
      <c r="M19217" t="s">
        <v>11411</v>
      </c>
      <c r="N19217">
        <v>819</v>
      </c>
      <c r="O19217">
        <v>2.5000000000000001E-2</v>
      </c>
      <c r="P19217">
        <v>20</v>
      </c>
      <c r="Q19217">
        <v>6.1</v>
      </c>
    </row>
    <row r="19218" spans="1:17" hidden="1" x14ac:dyDescent="0.3">
      <c r="A19218" t="s">
        <v>74236</v>
      </c>
      <c r="B19218" t="s">
        <v>74237</v>
      </c>
      <c r="C19218" s="1" t="str">
        <f t="shared" si="2767"/>
        <v>21:0805</v>
      </c>
      <c r="D19218" s="1" t="str">
        <f t="shared" si="2771"/>
        <v>21:0226</v>
      </c>
      <c r="E19218" t="s">
        <v>74238</v>
      </c>
      <c r="F19218" t="s">
        <v>74239</v>
      </c>
      <c r="H19218">
        <v>46.210954100000002</v>
      </c>
      <c r="I19218">
        <v>-66.75103</v>
      </c>
      <c r="J19218" s="1" t="str">
        <f t="shared" si="2769"/>
        <v>Fluid (stream)</v>
      </c>
      <c r="K19218" s="1" t="str">
        <f t="shared" si="2770"/>
        <v>Untreated Water</v>
      </c>
      <c r="L19218">
        <v>88</v>
      </c>
      <c r="M19218" t="s">
        <v>11431</v>
      </c>
      <c r="N19218">
        <v>820</v>
      </c>
      <c r="O19218">
        <v>0.06</v>
      </c>
      <c r="P19218">
        <v>30</v>
      </c>
      <c r="Q19218">
        <v>6.5</v>
      </c>
    </row>
    <row r="19219" spans="1:17" hidden="1" x14ac:dyDescent="0.3">
      <c r="A19219" t="s">
        <v>74240</v>
      </c>
      <c r="B19219" t="s">
        <v>74241</v>
      </c>
      <c r="C19219" s="1" t="str">
        <f t="shared" si="2767"/>
        <v>21:0805</v>
      </c>
      <c r="D19219" s="1" t="str">
        <f t="shared" si="2771"/>
        <v>21:0226</v>
      </c>
      <c r="E19219" t="s">
        <v>74238</v>
      </c>
      <c r="F19219" t="s">
        <v>74242</v>
      </c>
      <c r="H19219">
        <v>46.210954100000002</v>
      </c>
      <c r="I19219">
        <v>-66.75103</v>
      </c>
      <c r="J19219" s="1" t="str">
        <f t="shared" si="2769"/>
        <v>Fluid (stream)</v>
      </c>
      <c r="K19219" s="1" t="str">
        <f t="shared" si="2770"/>
        <v>Untreated Water</v>
      </c>
      <c r="L19219">
        <v>88</v>
      </c>
      <c r="M19219" t="s">
        <v>11435</v>
      </c>
      <c r="N19219">
        <v>821</v>
      </c>
      <c r="O19219">
        <v>2.5000000000000001E-2</v>
      </c>
      <c r="P19219">
        <v>50</v>
      </c>
      <c r="Q19219">
        <v>6.6</v>
      </c>
    </row>
    <row r="19220" spans="1:17" hidden="1" x14ac:dyDescent="0.3">
      <c r="A19220" t="s">
        <v>74243</v>
      </c>
      <c r="B19220" t="s">
        <v>74244</v>
      </c>
      <c r="C19220" s="1" t="str">
        <f t="shared" si="2767"/>
        <v>21:0805</v>
      </c>
      <c r="D19220" s="1" t="str">
        <f t="shared" si="2771"/>
        <v>21:0226</v>
      </c>
      <c r="E19220" t="s">
        <v>74245</v>
      </c>
      <c r="F19220" t="s">
        <v>74246</v>
      </c>
      <c r="H19220">
        <v>46.188149099999997</v>
      </c>
      <c r="I19220">
        <v>-66.756134099999997</v>
      </c>
      <c r="J19220" s="1" t="str">
        <f t="shared" si="2769"/>
        <v>Fluid (stream)</v>
      </c>
      <c r="K19220" s="1" t="str">
        <f t="shared" si="2770"/>
        <v>Untreated Water</v>
      </c>
      <c r="L19220">
        <v>88</v>
      </c>
      <c r="M19220" t="s">
        <v>11416</v>
      </c>
      <c r="N19220">
        <v>822</v>
      </c>
      <c r="O19220">
        <v>2.5000000000000001E-2</v>
      </c>
      <c r="P19220">
        <v>40</v>
      </c>
      <c r="Q19220">
        <v>6.6</v>
      </c>
    </row>
    <row r="19221" spans="1:17" hidden="1" x14ac:dyDescent="0.3">
      <c r="A19221" t="s">
        <v>74247</v>
      </c>
      <c r="B19221" t="s">
        <v>74248</v>
      </c>
      <c r="C19221" s="1" t="str">
        <f t="shared" si="2767"/>
        <v>21:0805</v>
      </c>
      <c r="D19221" s="1" t="str">
        <f t="shared" si="2771"/>
        <v>21:0226</v>
      </c>
      <c r="E19221" t="s">
        <v>74249</v>
      </c>
      <c r="F19221" t="s">
        <v>74250</v>
      </c>
      <c r="H19221">
        <v>46.185753200000001</v>
      </c>
      <c r="I19221">
        <v>-66.756037300000003</v>
      </c>
      <c r="J19221" s="1" t="str">
        <f t="shared" si="2769"/>
        <v>Fluid (stream)</v>
      </c>
      <c r="K19221" s="1" t="str">
        <f t="shared" si="2770"/>
        <v>Untreated Water</v>
      </c>
      <c r="L19221">
        <v>88</v>
      </c>
      <c r="M19221" t="s">
        <v>11421</v>
      </c>
      <c r="N19221">
        <v>823</v>
      </c>
      <c r="O19221">
        <v>2.5000000000000001E-2</v>
      </c>
      <c r="P19221">
        <v>30</v>
      </c>
      <c r="Q19221">
        <v>6.5</v>
      </c>
    </row>
    <row r="19222" spans="1:17" hidden="1" x14ac:dyDescent="0.3">
      <c r="A19222" t="s">
        <v>74251</v>
      </c>
      <c r="B19222" t="s">
        <v>74252</v>
      </c>
      <c r="C19222" s="1" t="str">
        <f t="shared" si="2767"/>
        <v>21:0805</v>
      </c>
      <c r="D19222" s="1" t="str">
        <f t="shared" si="2771"/>
        <v>21:0226</v>
      </c>
      <c r="E19222" t="s">
        <v>74253</v>
      </c>
      <c r="F19222" t="s">
        <v>74254</v>
      </c>
      <c r="H19222">
        <v>46.126852999999997</v>
      </c>
      <c r="I19222">
        <v>-66.757241500000006</v>
      </c>
      <c r="J19222" s="1" t="str">
        <f t="shared" si="2769"/>
        <v>Fluid (stream)</v>
      </c>
      <c r="K19222" s="1" t="str">
        <f t="shared" si="2770"/>
        <v>Untreated Water</v>
      </c>
      <c r="L19222">
        <v>88</v>
      </c>
      <c r="M19222" t="s">
        <v>11426</v>
      </c>
      <c r="N19222">
        <v>824</v>
      </c>
      <c r="O19222">
        <v>2.5000000000000001E-2</v>
      </c>
      <c r="P19222">
        <v>40</v>
      </c>
      <c r="Q19222">
        <v>6.4</v>
      </c>
    </row>
    <row r="19223" spans="1:17" hidden="1" x14ac:dyDescent="0.3">
      <c r="A19223" t="s">
        <v>74255</v>
      </c>
      <c r="B19223" t="s">
        <v>74256</v>
      </c>
      <c r="C19223" s="1" t="str">
        <f t="shared" si="2767"/>
        <v>21:0805</v>
      </c>
      <c r="D19223" s="1" t="str">
        <f t="shared" si="2771"/>
        <v>21:0226</v>
      </c>
      <c r="E19223" t="s">
        <v>74257</v>
      </c>
      <c r="F19223" t="s">
        <v>74258</v>
      </c>
      <c r="H19223">
        <v>46.1294544</v>
      </c>
      <c r="I19223">
        <v>-66.758637500000006</v>
      </c>
      <c r="J19223" s="1" t="str">
        <f t="shared" si="2769"/>
        <v>Fluid (stream)</v>
      </c>
      <c r="K19223" s="1" t="str">
        <f t="shared" si="2770"/>
        <v>Untreated Water</v>
      </c>
      <c r="L19223">
        <v>88</v>
      </c>
      <c r="M19223" t="s">
        <v>11440</v>
      </c>
      <c r="N19223">
        <v>825</v>
      </c>
      <c r="O19223">
        <v>2.5000000000000001E-2</v>
      </c>
      <c r="P19223">
        <v>40</v>
      </c>
      <c r="Q19223">
        <v>6.1</v>
      </c>
    </row>
    <row r="19224" spans="1:17" hidden="1" x14ac:dyDescent="0.3">
      <c r="A19224" t="s">
        <v>74259</v>
      </c>
      <c r="B19224" t="s">
        <v>74260</v>
      </c>
      <c r="C19224" s="1" t="str">
        <f t="shared" si="2767"/>
        <v>21:0805</v>
      </c>
      <c r="D19224" s="1" t="str">
        <f t="shared" si="2771"/>
        <v>21:0226</v>
      </c>
      <c r="E19224" t="s">
        <v>74261</v>
      </c>
      <c r="F19224" t="s">
        <v>74262</v>
      </c>
      <c r="H19224">
        <v>46.010556899999997</v>
      </c>
      <c r="I19224">
        <v>-66.772245799999993</v>
      </c>
      <c r="J19224" s="1" t="str">
        <f t="shared" si="2769"/>
        <v>Fluid (stream)</v>
      </c>
      <c r="K19224" s="1" t="str">
        <f t="shared" si="2770"/>
        <v>Untreated Water</v>
      </c>
      <c r="L19224">
        <v>88</v>
      </c>
      <c r="M19224" t="s">
        <v>11445</v>
      </c>
      <c r="N19224">
        <v>826</v>
      </c>
      <c r="O19224">
        <v>2.5000000000000001E-2</v>
      </c>
      <c r="P19224">
        <v>30</v>
      </c>
      <c r="Q19224">
        <v>4.5999999999999996</v>
      </c>
    </row>
    <row r="19225" spans="1:17" hidden="1" x14ac:dyDescent="0.3">
      <c r="A19225" t="s">
        <v>74263</v>
      </c>
      <c r="B19225" t="s">
        <v>74264</v>
      </c>
      <c r="C19225" s="1" t="str">
        <f t="shared" si="2767"/>
        <v>21:0805</v>
      </c>
      <c r="D19225" s="1" t="str">
        <f t="shared" si="2771"/>
        <v>21:0226</v>
      </c>
      <c r="E19225" t="s">
        <v>74265</v>
      </c>
      <c r="F19225" t="s">
        <v>74266</v>
      </c>
      <c r="H19225">
        <v>46.026152000000003</v>
      </c>
      <c r="I19225">
        <v>-66.751436699999999</v>
      </c>
      <c r="J19225" s="1" t="str">
        <f t="shared" si="2769"/>
        <v>Fluid (stream)</v>
      </c>
      <c r="K19225" s="1" t="str">
        <f t="shared" si="2770"/>
        <v>Untreated Water</v>
      </c>
      <c r="L19225">
        <v>88</v>
      </c>
      <c r="M19225" t="s">
        <v>11450</v>
      </c>
      <c r="N19225">
        <v>827</v>
      </c>
      <c r="O19225">
        <v>2.5000000000000001E-2</v>
      </c>
      <c r="P19225">
        <v>20</v>
      </c>
      <c r="Q19225">
        <v>5.7</v>
      </c>
    </row>
    <row r="19226" spans="1:17" hidden="1" x14ac:dyDescent="0.3">
      <c r="A19226" t="s">
        <v>74267</v>
      </c>
      <c r="B19226" t="s">
        <v>74268</v>
      </c>
      <c r="C19226" s="1" t="str">
        <f t="shared" si="2767"/>
        <v>21:0805</v>
      </c>
      <c r="D19226" s="1" t="str">
        <f t="shared" si="2771"/>
        <v>21:0226</v>
      </c>
      <c r="E19226" t="s">
        <v>74269</v>
      </c>
      <c r="F19226" t="s">
        <v>74270</v>
      </c>
      <c r="H19226">
        <v>46.032157099999999</v>
      </c>
      <c r="I19226">
        <v>-66.752446399999997</v>
      </c>
      <c r="J19226" s="1" t="str">
        <f t="shared" si="2769"/>
        <v>Fluid (stream)</v>
      </c>
      <c r="K19226" s="1" t="str">
        <f t="shared" si="2770"/>
        <v>Untreated Water</v>
      </c>
      <c r="L19226">
        <v>88</v>
      </c>
      <c r="M19226" t="s">
        <v>11460</v>
      </c>
      <c r="N19226">
        <v>828</v>
      </c>
      <c r="O19226">
        <v>2.5000000000000001E-2</v>
      </c>
      <c r="P19226">
        <v>20</v>
      </c>
      <c r="Q19226">
        <v>5.8</v>
      </c>
    </row>
    <row r="19227" spans="1:17" hidden="1" x14ac:dyDescent="0.3">
      <c r="A19227" t="s">
        <v>74271</v>
      </c>
      <c r="B19227" t="s">
        <v>74272</v>
      </c>
      <c r="C19227" s="1" t="str">
        <f t="shared" si="2767"/>
        <v>21:0805</v>
      </c>
      <c r="D19227" s="1" t="str">
        <f t="shared" si="2771"/>
        <v>21:0226</v>
      </c>
      <c r="E19227" t="s">
        <v>74273</v>
      </c>
      <c r="F19227" t="s">
        <v>74274</v>
      </c>
      <c r="H19227">
        <v>46.034159899999999</v>
      </c>
      <c r="I19227">
        <v>-66.7586455</v>
      </c>
      <c r="J19227" s="1" t="str">
        <f t="shared" si="2769"/>
        <v>Fluid (stream)</v>
      </c>
      <c r="K19227" s="1" t="str">
        <f t="shared" si="2770"/>
        <v>Untreated Water</v>
      </c>
      <c r="L19227">
        <v>88</v>
      </c>
      <c r="M19227" t="s">
        <v>11465</v>
      </c>
      <c r="N19227">
        <v>829</v>
      </c>
      <c r="O19227">
        <v>2.5000000000000001E-2</v>
      </c>
      <c r="P19227">
        <v>20</v>
      </c>
      <c r="Q19227">
        <v>5.8</v>
      </c>
    </row>
    <row r="19228" spans="1:17" hidden="1" x14ac:dyDescent="0.3">
      <c r="A19228" t="s">
        <v>74275</v>
      </c>
      <c r="B19228" t="s">
        <v>74276</v>
      </c>
      <c r="C19228" s="1" t="str">
        <f t="shared" si="2767"/>
        <v>21:0805</v>
      </c>
      <c r="D19228" s="1" t="str">
        <f t="shared" si="2771"/>
        <v>21:0226</v>
      </c>
      <c r="E19228" t="s">
        <v>74277</v>
      </c>
      <c r="F19228" t="s">
        <v>74278</v>
      </c>
      <c r="H19228">
        <v>46.032652800000001</v>
      </c>
      <c r="I19228">
        <v>-66.767635799999994</v>
      </c>
      <c r="J19228" s="1" t="str">
        <f t="shared" si="2769"/>
        <v>Fluid (stream)</v>
      </c>
      <c r="K19228" s="1" t="str">
        <f t="shared" si="2770"/>
        <v>Untreated Water</v>
      </c>
      <c r="L19228">
        <v>88</v>
      </c>
      <c r="M19228" t="s">
        <v>11470</v>
      </c>
      <c r="N19228">
        <v>830</v>
      </c>
      <c r="O19228">
        <v>2.5000000000000001E-2</v>
      </c>
      <c r="P19228">
        <v>20</v>
      </c>
      <c r="Q19228">
        <v>5.5</v>
      </c>
    </row>
    <row r="19229" spans="1:17" hidden="1" x14ac:dyDescent="0.3">
      <c r="A19229" t="s">
        <v>74279</v>
      </c>
      <c r="B19229" t="s">
        <v>74280</v>
      </c>
      <c r="C19229" s="1" t="str">
        <f t="shared" si="2767"/>
        <v>21:0805</v>
      </c>
      <c r="D19229" s="1" t="str">
        <f t="shared" si="2771"/>
        <v>21:0226</v>
      </c>
      <c r="E19229" t="s">
        <v>74281</v>
      </c>
      <c r="F19229" t="s">
        <v>74282</v>
      </c>
      <c r="H19229">
        <v>46.008854800000002</v>
      </c>
      <c r="I19229">
        <v>-66.753339699999998</v>
      </c>
      <c r="J19229" s="1" t="str">
        <f t="shared" si="2769"/>
        <v>Fluid (stream)</v>
      </c>
      <c r="K19229" s="1" t="str">
        <f t="shared" si="2770"/>
        <v>Untreated Water</v>
      </c>
      <c r="L19229">
        <v>88</v>
      </c>
      <c r="M19229" t="s">
        <v>11475</v>
      </c>
      <c r="N19229">
        <v>831</v>
      </c>
      <c r="O19229">
        <v>2.5000000000000001E-2</v>
      </c>
      <c r="P19229">
        <v>20</v>
      </c>
      <c r="Q19229">
        <v>4.8</v>
      </c>
    </row>
    <row r="19230" spans="1:17" hidden="1" x14ac:dyDescent="0.3">
      <c r="A19230" t="s">
        <v>74283</v>
      </c>
      <c r="B19230" t="s">
        <v>74284</v>
      </c>
      <c r="C19230" s="1" t="str">
        <f t="shared" si="2767"/>
        <v>21:0805</v>
      </c>
      <c r="D19230" s="1" t="str">
        <f t="shared" si="2771"/>
        <v>21:0226</v>
      </c>
      <c r="E19230" t="s">
        <v>74285</v>
      </c>
      <c r="F19230" t="s">
        <v>74286</v>
      </c>
      <c r="H19230">
        <v>46.044951699999999</v>
      </c>
      <c r="I19230">
        <v>-66.754537999999997</v>
      </c>
      <c r="J19230" s="1" t="str">
        <f t="shared" si="2769"/>
        <v>Fluid (stream)</v>
      </c>
      <c r="K19230" s="1" t="str">
        <f t="shared" si="2770"/>
        <v>Untreated Water</v>
      </c>
      <c r="L19230">
        <v>88</v>
      </c>
      <c r="M19230" t="s">
        <v>11480</v>
      </c>
      <c r="N19230">
        <v>832</v>
      </c>
      <c r="O19230">
        <v>2.5000000000000001E-2</v>
      </c>
      <c r="P19230">
        <v>30</v>
      </c>
      <c r="Q19230">
        <v>6.1</v>
      </c>
    </row>
    <row r="19231" spans="1:17" hidden="1" x14ac:dyDescent="0.3">
      <c r="A19231" t="s">
        <v>74287</v>
      </c>
      <c r="B19231" t="s">
        <v>74288</v>
      </c>
      <c r="C19231" s="1" t="str">
        <f t="shared" ref="C19231:C19267" si="2772">HYPERLINK("http://geochem.nrcan.gc.ca/cdogs/content/bdl/bdl210805_e.htm", "21:0805")</f>
        <v>21:0805</v>
      </c>
      <c r="D19231" s="1" t="str">
        <f t="shared" ref="D19231:D19260" si="2773">HYPERLINK("http://geochem.nrcan.gc.ca/cdogs/content/svy/svy210226_e.htm", "21:0226")</f>
        <v>21:0226</v>
      </c>
      <c r="E19231" t="s">
        <v>74289</v>
      </c>
      <c r="F19231" t="s">
        <v>74290</v>
      </c>
      <c r="H19231">
        <v>46.045957600000001</v>
      </c>
      <c r="I19231">
        <v>-66.757638099999994</v>
      </c>
      <c r="J19231" s="1" t="str">
        <f t="shared" si="2769"/>
        <v>Fluid (stream)</v>
      </c>
      <c r="K19231" s="1" t="str">
        <f t="shared" si="2770"/>
        <v>Untreated Water</v>
      </c>
      <c r="L19231">
        <v>88</v>
      </c>
      <c r="M19231" t="s">
        <v>12548</v>
      </c>
      <c r="N19231">
        <v>833</v>
      </c>
      <c r="O19231">
        <v>2.5000000000000001E-2</v>
      </c>
      <c r="P19231">
        <v>20</v>
      </c>
      <c r="Q19231">
        <v>6.1</v>
      </c>
    </row>
    <row r="19232" spans="1:17" hidden="1" x14ac:dyDescent="0.3">
      <c r="A19232" t="s">
        <v>74291</v>
      </c>
      <c r="B19232" t="s">
        <v>74292</v>
      </c>
      <c r="C19232" s="1" t="str">
        <f t="shared" si="2772"/>
        <v>21:0805</v>
      </c>
      <c r="D19232" s="1" t="str">
        <f t="shared" si="2773"/>
        <v>21:0226</v>
      </c>
      <c r="E19232" t="s">
        <v>74293</v>
      </c>
      <c r="F19232" t="s">
        <v>74294</v>
      </c>
      <c r="H19232">
        <v>46.218549600000003</v>
      </c>
      <c r="I19232">
        <v>-67.143548699999997</v>
      </c>
      <c r="J19232" s="1" t="str">
        <f t="shared" si="2769"/>
        <v>Fluid (stream)</v>
      </c>
      <c r="K19232" s="1" t="str">
        <f t="shared" si="2770"/>
        <v>Untreated Water</v>
      </c>
      <c r="L19232">
        <v>89</v>
      </c>
      <c r="M19232" t="s">
        <v>11392</v>
      </c>
      <c r="N19232">
        <v>834</v>
      </c>
      <c r="O19232">
        <v>2.5000000000000001E-2</v>
      </c>
      <c r="P19232">
        <v>20</v>
      </c>
      <c r="Q19232">
        <v>6.4</v>
      </c>
    </row>
    <row r="19233" spans="1:17" hidden="1" x14ac:dyDescent="0.3">
      <c r="A19233" t="s">
        <v>74295</v>
      </c>
      <c r="B19233" t="s">
        <v>74296</v>
      </c>
      <c r="C19233" s="1" t="str">
        <f t="shared" si="2772"/>
        <v>21:0805</v>
      </c>
      <c r="D19233" s="1" t="str">
        <f t="shared" si="2773"/>
        <v>21:0226</v>
      </c>
      <c r="E19233" t="s">
        <v>74297</v>
      </c>
      <c r="F19233" t="s">
        <v>74298</v>
      </c>
      <c r="H19233">
        <v>46.1552474</v>
      </c>
      <c r="I19233">
        <v>-67.120139100000003</v>
      </c>
      <c r="J19233" s="1" t="str">
        <f t="shared" si="2769"/>
        <v>Fluid (stream)</v>
      </c>
      <c r="K19233" s="1" t="str">
        <f t="shared" si="2770"/>
        <v>Untreated Water</v>
      </c>
      <c r="L19233">
        <v>89</v>
      </c>
      <c r="M19233" t="s">
        <v>11397</v>
      </c>
      <c r="N19233">
        <v>835</v>
      </c>
      <c r="O19233">
        <v>2.5000000000000001E-2</v>
      </c>
      <c r="P19233">
        <v>70</v>
      </c>
      <c r="Q19233">
        <v>5.6</v>
      </c>
    </row>
    <row r="19234" spans="1:17" hidden="1" x14ac:dyDescent="0.3">
      <c r="A19234" t="s">
        <v>74299</v>
      </c>
      <c r="B19234" t="s">
        <v>74300</v>
      </c>
      <c r="C19234" s="1" t="str">
        <f t="shared" si="2772"/>
        <v>21:0805</v>
      </c>
      <c r="D19234" s="1" t="str">
        <f t="shared" si="2773"/>
        <v>21:0226</v>
      </c>
      <c r="E19234" t="s">
        <v>74301</v>
      </c>
      <c r="F19234" t="s">
        <v>74302</v>
      </c>
      <c r="H19234">
        <v>46.2282492</v>
      </c>
      <c r="I19234">
        <v>-67.143947999999995</v>
      </c>
      <c r="J19234" s="1" t="str">
        <f t="shared" si="2769"/>
        <v>Fluid (stream)</v>
      </c>
      <c r="K19234" s="1" t="str">
        <f t="shared" si="2770"/>
        <v>Untreated Water</v>
      </c>
      <c r="L19234">
        <v>89</v>
      </c>
      <c r="M19234" t="s">
        <v>11402</v>
      </c>
      <c r="N19234">
        <v>836</v>
      </c>
      <c r="O19234">
        <v>0.06</v>
      </c>
      <c r="P19234">
        <v>30</v>
      </c>
      <c r="Q19234">
        <v>6.7</v>
      </c>
    </row>
    <row r="19235" spans="1:17" hidden="1" x14ac:dyDescent="0.3">
      <c r="A19235" t="s">
        <v>74303</v>
      </c>
      <c r="B19235" t="s">
        <v>74304</v>
      </c>
      <c r="C19235" s="1" t="str">
        <f t="shared" si="2772"/>
        <v>21:0805</v>
      </c>
      <c r="D19235" s="1" t="str">
        <f t="shared" si="2773"/>
        <v>21:0226</v>
      </c>
      <c r="E19235" t="s">
        <v>74305</v>
      </c>
      <c r="F19235" t="s">
        <v>74306</v>
      </c>
      <c r="H19235">
        <v>46.228948299999999</v>
      </c>
      <c r="I19235">
        <v>-67.146544000000006</v>
      </c>
      <c r="J19235" s="1" t="str">
        <f t="shared" si="2769"/>
        <v>Fluid (stream)</v>
      </c>
      <c r="K19235" s="1" t="str">
        <f t="shared" si="2770"/>
        <v>Untreated Water</v>
      </c>
      <c r="L19235">
        <v>89</v>
      </c>
      <c r="M19235" t="s">
        <v>11411</v>
      </c>
      <c r="N19235">
        <v>837</v>
      </c>
      <c r="O19235">
        <v>2.5000000000000001E-2</v>
      </c>
      <c r="P19235">
        <v>30</v>
      </c>
      <c r="Q19235">
        <v>6.7</v>
      </c>
    </row>
    <row r="19236" spans="1:17" hidden="1" x14ac:dyDescent="0.3">
      <c r="A19236" t="s">
        <v>74307</v>
      </c>
      <c r="B19236" t="s">
        <v>74308</v>
      </c>
      <c r="C19236" s="1" t="str">
        <f t="shared" si="2772"/>
        <v>21:0805</v>
      </c>
      <c r="D19236" s="1" t="str">
        <f t="shared" si="2773"/>
        <v>21:0226</v>
      </c>
      <c r="E19236" t="s">
        <v>74309</v>
      </c>
      <c r="F19236" t="s">
        <v>74310</v>
      </c>
      <c r="H19236">
        <v>46.236546199999999</v>
      </c>
      <c r="I19236">
        <v>-67.149439900000004</v>
      </c>
      <c r="J19236" s="1" t="str">
        <f t="shared" si="2769"/>
        <v>Fluid (stream)</v>
      </c>
      <c r="K19236" s="1" t="str">
        <f t="shared" si="2770"/>
        <v>Untreated Water</v>
      </c>
      <c r="L19236">
        <v>89</v>
      </c>
      <c r="M19236" t="s">
        <v>11416</v>
      </c>
      <c r="N19236">
        <v>838</v>
      </c>
      <c r="O19236">
        <v>2.5000000000000001E-2</v>
      </c>
      <c r="P19236">
        <v>40</v>
      </c>
      <c r="Q19236">
        <v>6.7</v>
      </c>
    </row>
    <row r="19237" spans="1:17" hidden="1" x14ac:dyDescent="0.3">
      <c r="A19237" t="s">
        <v>74311</v>
      </c>
      <c r="B19237" t="s">
        <v>74312</v>
      </c>
      <c r="C19237" s="1" t="str">
        <f t="shared" si="2772"/>
        <v>21:0805</v>
      </c>
      <c r="D19237" s="1" t="str">
        <f t="shared" si="2773"/>
        <v>21:0226</v>
      </c>
      <c r="E19237" t="s">
        <v>74313</v>
      </c>
      <c r="F19237" t="s">
        <v>74314</v>
      </c>
      <c r="H19237">
        <v>46.237648700000001</v>
      </c>
      <c r="I19237">
        <v>-67.151945100000006</v>
      </c>
      <c r="J19237" s="1" t="str">
        <f t="shared" si="2769"/>
        <v>Fluid (stream)</v>
      </c>
      <c r="K19237" s="1" t="str">
        <f t="shared" si="2770"/>
        <v>Untreated Water</v>
      </c>
      <c r="L19237">
        <v>89</v>
      </c>
      <c r="M19237" t="s">
        <v>11421</v>
      </c>
      <c r="N19237">
        <v>839</v>
      </c>
      <c r="O19237">
        <v>2.5000000000000001E-2</v>
      </c>
      <c r="P19237">
        <v>40</v>
      </c>
      <c r="Q19237">
        <v>6.8</v>
      </c>
    </row>
    <row r="19238" spans="1:17" hidden="1" x14ac:dyDescent="0.3">
      <c r="A19238" t="s">
        <v>74315</v>
      </c>
      <c r="B19238" t="s">
        <v>74316</v>
      </c>
      <c r="C19238" s="1" t="str">
        <f t="shared" si="2772"/>
        <v>21:0805</v>
      </c>
      <c r="D19238" s="1" t="str">
        <f t="shared" si="2773"/>
        <v>21:0226</v>
      </c>
      <c r="E19238" t="s">
        <v>74317</v>
      </c>
      <c r="F19238" t="s">
        <v>74318</v>
      </c>
      <c r="H19238">
        <v>46.236150500000001</v>
      </c>
      <c r="I19238">
        <v>-67.152241799999999</v>
      </c>
      <c r="J19238" s="1" t="str">
        <f t="shared" si="2769"/>
        <v>Fluid (stream)</v>
      </c>
      <c r="K19238" s="1" t="str">
        <f t="shared" si="2770"/>
        <v>Untreated Water</v>
      </c>
      <c r="L19238">
        <v>89</v>
      </c>
      <c r="M19238" t="s">
        <v>11426</v>
      </c>
      <c r="N19238">
        <v>840</v>
      </c>
      <c r="O19238">
        <v>2.5000000000000001E-2</v>
      </c>
      <c r="P19238">
        <v>30</v>
      </c>
      <c r="Q19238">
        <v>6.7</v>
      </c>
    </row>
    <row r="19239" spans="1:17" hidden="1" x14ac:dyDescent="0.3">
      <c r="A19239" t="s">
        <v>74319</v>
      </c>
      <c r="B19239" t="s">
        <v>74320</v>
      </c>
      <c r="C19239" s="1" t="str">
        <f t="shared" si="2772"/>
        <v>21:0805</v>
      </c>
      <c r="D19239" s="1" t="str">
        <f t="shared" si="2773"/>
        <v>21:0226</v>
      </c>
      <c r="E19239" t="s">
        <v>74321</v>
      </c>
      <c r="F19239" t="s">
        <v>74322</v>
      </c>
      <c r="H19239">
        <v>46.242844900000001</v>
      </c>
      <c r="I19239">
        <v>-67.170047600000004</v>
      </c>
      <c r="J19239" s="1" t="str">
        <f t="shared" si="2769"/>
        <v>Fluid (stream)</v>
      </c>
      <c r="K19239" s="1" t="str">
        <f t="shared" si="2770"/>
        <v>Untreated Water</v>
      </c>
      <c r="L19239">
        <v>89</v>
      </c>
      <c r="M19239" t="s">
        <v>11440</v>
      </c>
      <c r="N19239">
        <v>841</v>
      </c>
      <c r="O19239">
        <v>2.5000000000000001E-2</v>
      </c>
      <c r="P19239">
        <v>30</v>
      </c>
      <c r="Q19239">
        <v>6.9</v>
      </c>
    </row>
    <row r="19240" spans="1:17" hidden="1" x14ac:dyDescent="0.3">
      <c r="A19240" t="s">
        <v>74323</v>
      </c>
      <c r="B19240" t="s">
        <v>74324</v>
      </c>
      <c r="C19240" s="1" t="str">
        <f t="shared" si="2772"/>
        <v>21:0805</v>
      </c>
      <c r="D19240" s="1" t="str">
        <f t="shared" si="2773"/>
        <v>21:0226</v>
      </c>
      <c r="E19240" t="s">
        <v>74325</v>
      </c>
      <c r="F19240" t="s">
        <v>74326</v>
      </c>
      <c r="H19240">
        <v>46.227743500000003</v>
      </c>
      <c r="I19240">
        <v>-67.197846999999996</v>
      </c>
      <c r="J19240" s="1" t="str">
        <f t="shared" si="2769"/>
        <v>Fluid (stream)</v>
      </c>
      <c r="K19240" s="1" t="str">
        <f t="shared" si="2770"/>
        <v>Untreated Water</v>
      </c>
      <c r="L19240">
        <v>89</v>
      </c>
      <c r="M19240" t="s">
        <v>11445</v>
      </c>
      <c r="N19240">
        <v>842</v>
      </c>
      <c r="O19240">
        <v>2.5000000000000001E-2</v>
      </c>
      <c r="P19240">
        <v>40</v>
      </c>
      <c r="Q19240">
        <v>7.2</v>
      </c>
    </row>
    <row r="19241" spans="1:17" hidden="1" x14ac:dyDescent="0.3">
      <c r="A19241" t="s">
        <v>74327</v>
      </c>
      <c r="B19241" t="s">
        <v>74328</v>
      </c>
      <c r="C19241" s="1" t="str">
        <f t="shared" si="2772"/>
        <v>21:0805</v>
      </c>
      <c r="D19241" s="1" t="str">
        <f t="shared" si="2773"/>
        <v>21:0226</v>
      </c>
      <c r="E19241" t="s">
        <v>74329</v>
      </c>
      <c r="F19241" t="s">
        <v>74330</v>
      </c>
      <c r="H19241">
        <v>46.228946399999998</v>
      </c>
      <c r="I19241">
        <v>-67.212552500000001</v>
      </c>
      <c r="J19241" s="1" t="str">
        <f t="shared" si="2769"/>
        <v>Fluid (stream)</v>
      </c>
      <c r="K19241" s="1" t="str">
        <f t="shared" si="2770"/>
        <v>Untreated Water</v>
      </c>
      <c r="L19241">
        <v>89</v>
      </c>
      <c r="M19241" t="s">
        <v>11450</v>
      </c>
      <c r="N19241">
        <v>843</v>
      </c>
      <c r="O19241">
        <v>2.5000000000000001E-2</v>
      </c>
      <c r="P19241">
        <v>30</v>
      </c>
      <c r="Q19241">
        <v>7.1</v>
      </c>
    </row>
    <row r="19242" spans="1:17" hidden="1" x14ac:dyDescent="0.3">
      <c r="A19242" t="s">
        <v>74331</v>
      </c>
      <c r="B19242" t="s">
        <v>74332</v>
      </c>
      <c r="C19242" s="1" t="str">
        <f t="shared" si="2772"/>
        <v>21:0805</v>
      </c>
      <c r="D19242" s="1" t="str">
        <f t="shared" si="2773"/>
        <v>21:0226</v>
      </c>
      <c r="E19242" t="s">
        <v>74333</v>
      </c>
      <c r="F19242" t="s">
        <v>74334</v>
      </c>
      <c r="H19242">
        <v>46.228946100000002</v>
      </c>
      <c r="I19242">
        <v>-67.219451599999999</v>
      </c>
      <c r="J19242" s="1" t="str">
        <f t="shared" si="2769"/>
        <v>Fluid (stream)</v>
      </c>
      <c r="K19242" s="1" t="str">
        <f t="shared" si="2770"/>
        <v>Untreated Water</v>
      </c>
      <c r="L19242">
        <v>89</v>
      </c>
      <c r="M19242" t="s">
        <v>11460</v>
      </c>
      <c r="N19242">
        <v>844</v>
      </c>
      <c r="O19242">
        <v>2.5000000000000001E-2</v>
      </c>
      <c r="P19242">
        <v>40</v>
      </c>
      <c r="Q19242">
        <v>7.1</v>
      </c>
    </row>
    <row r="19243" spans="1:17" hidden="1" x14ac:dyDescent="0.3">
      <c r="A19243" t="s">
        <v>74335</v>
      </c>
      <c r="B19243" t="s">
        <v>74336</v>
      </c>
      <c r="C19243" s="1" t="str">
        <f t="shared" si="2772"/>
        <v>21:0805</v>
      </c>
      <c r="D19243" s="1" t="str">
        <f t="shared" si="2773"/>
        <v>21:0226</v>
      </c>
      <c r="E19243" t="s">
        <v>74337</v>
      </c>
      <c r="F19243" t="s">
        <v>74338</v>
      </c>
      <c r="H19243">
        <v>46.132246000000002</v>
      </c>
      <c r="I19243">
        <v>-67.111044399999997</v>
      </c>
      <c r="J19243" s="1" t="str">
        <f t="shared" si="2769"/>
        <v>Fluid (stream)</v>
      </c>
      <c r="K19243" s="1" t="str">
        <f t="shared" si="2770"/>
        <v>Untreated Water</v>
      </c>
      <c r="L19243">
        <v>89</v>
      </c>
      <c r="M19243" t="s">
        <v>11431</v>
      </c>
      <c r="N19243">
        <v>845</v>
      </c>
      <c r="O19243">
        <v>2.5000000000000001E-2</v>
      </c>
      <c r="P19243">
        <v>70</v>
      </c>
      <c r="Q19243">
        <v>7</v>
      </c>
    </row>
    <row r="19244" spans="1:17" hidden="1" x14ac:dyDescent="0.3">
      <c r="A19244" t="s">
        <v>74339</v>
      </c>
      <c r="B19244" t="s">
        <v>74340</v>
      </c>
      <c r="C19244" s="1" t="str">
        <f t="shared" si="2772"/>
        <v>21:0805</v>
      </c>
      <c r="D19244" s="1" t="str">
        <f t="shared" si="2773"/>
        <v>21:0226</v>
      </c>
      <c r="E19244" t="s">
        <v>74337</v>
      </c>
      <c r="F19244" t="s">
        <v>74341</v>
      </c>
      <c r="H19244">
        <v>46.132246000000002</v>
      </c>
      <c r="I19244">
        <v>-67.111044399999997</v>
      </c>
      <c r="J19244" s="1" t="str">
        <f t="shared" si="2769"/>
        <v>Fluid (stream)</v>
      </c>
      <c r="K19244" s="1" t="str">
        <f t="shared" si="2770"/>
        <v>Untreated Water</v>
      </c>
      <c r="L19244">
        <v>89</v>
      </c>
      <c r="M19244" t="s">
        <v>11435</v>
      </c>
      <c r="N19244">
        <v>846</v>
      </c>
      <c r="O19244">
        <v>2.5000000000000001E-2</v>
      </c>
      <c r="P19244">
        <v>90</v>
      </c>
      <c r="Q19244">
        <v>6.9</v>
      </c>
    </row>
    <row r="19245" spans="1:17" hidden="1" x14ac:dyDescent="0.3">
      <c r="A19245" t="s">
        <v>74342</v>
      </c>
      <c r="B19245" t="s">
        <v>74343</v>
      </c>
      <c r="C19245" s="1" t="str">
        <f t="shared" si="2772"/>
        <v>21:0805</v>
      </c>
      <c r="D19245" s="1" t="str">
        <f t="shared" si="2773"/>
        <v>21:0226</v>
      </c>
      <c r="E19245" t="s">
        <v>74344</v>
      </c>
      <c r="F19245" t="s">
        <v>74345</v>
      </c>
      <c r="H19245">
        <v>46.169344899999999</v>
      </c>
      <c r="I19245">
        <v>-67.119244399999999</v>
      </c>
      <c r="J19245" s="1" t="str">
        <f t="shared" si="2769"/>
        <v>Fluid (stream)</v>
      </c>
      <c r="K19245" s="1" t="str">
        <f t="shared" si="2770"/>
        <v>Untreated Water</v>
      </c>
      <c r="L19245">
        <v>89</v>
      </c>
      <c r="M19245" t="s">
        <v>11465</v>
      </c>
      <c r="N19245">
        <v>847</v>
      </c>
      <c r="O19245">
        <v>2.5000000000000001E-2</v>
      </c>
      <c r="P19245">
        <v>50</v>
      </c>
      <c r="Q19245">
        <v>6.8</v>
      </c>
    </row>
    <row r="19246" spans="1:17" hidden="1" x14ac:dyDescent="0.3">
      <c r="A19246" t="s">
        <v>74346</v>
      </c>
      <c r="B19246" t="s">
        <v>74347</v>
      </c>
      <c r="C19246" s="1" t="str">
        <f t="shared" si="2772"/>
        <v>21:0805</v>
      </c>
      <c r="D19246" s="1" t="str">
        <f t="shared" si="2773"/>
        <v>21:0226</v>
      </c>
      <c r="E19246" t="s">
        <v>74348</v>
      </c>
      <c r="F19246" t="s">
        <v>74349</v>
      </c>
      <c r="H19246">
        <v>46.221149699999998</v>
      </c>
      <c r="I19246">
        <v>-67.085643399999995</v>
      </c>
      <c r="J19246" s="1" t="str">
        <f t="shared" si="2769"/>
        <v>Fluid (stream)</v>
      </c>
      <c r="K19246" s="1" t="str">
        <f t="shared" si="2770"/>
        <v>Untreated Water</v>
      </c>
      <c r="L19246">
        <v>89</v>
      </c>
      <c r="M19246" t="s">
        <v>11470</v>
      </c>
      <c r="N19246">
        <v>848</v>
      </c>
      <c r="O19246">
        <v>2.5000000000000001E-2</v>
      </c>
      <c r="P19246">
        <v>30</v>
      </c>
      <c r="Q19246">
        <v>7</v>
      </c>
    </row>
    <row r="19247" spans="1:17" hidden="1" x14ac:dyDescent="0.3">
      <c r="A19247" t="s">
        <v>74350</v>
      </c>
      <c r="B19247" t="s">
        <v>74351</v>
      </c>
      <c r="C19247" s="1" t="str">
        <f t="shared" si="2772"/>
        <v>21:0805</v>
      </c>
      <c r="D19247" s="1" t="str">
        <f t="shared" si="2773"/>
        <v>21:0226</v>
      </c>
      <c r="E19247" t="s">
        <v>74352</v>
      </c>
      <c r="F19247" t="s">
        <v>74353</v>
      </c>
      <c r="H19247">
        <v>46.144950299999998</v>
      </c>
      <c r="I19247">
        <v>-67.146542199999999</v>
      </c>
      <c r="J19247" s="1" t="str">
        <f t="shared" si="2769"/>
        <v>Fluid (stream)</v>
      </c>
      <c r="K19247" s="1" t="str">
        <f t="shared" si="2770"/>
        <v>Untreated Water</v>
      </c>
      <c r="L19247">
        <v>89</v>
      </c>
      <c r="M19247" t="s">
        <v>11475</v>
      </c>
      <c r="N19247">
        <v>849</v>
      </c>
      <c r="O19247">
        <v>2.5000000000000001E-2</v>
      </c>
      <c r="P19247">
        <v>40</v>
      </c>
      <c r="Q19247">
        <v>7.3</v>
      </c>
    </row>
    <row r="19248" spans="1:17" hidden="1" x14ac:dyDescent="0.3">
      <c r="A19248" t="s">
        <v>74354</v>
      </c>
      <c r="B19248" t="s">
        <v>74355</v>
      </c>
      <c r="C19248" s="1" t="str">
        <f t="shared" si="2772"/>
        <v>21:0805</v>
      </c>
      <c r="D19248" s="1" t="str">
        <f t="shared" si="2773"/>
        <v>21:0226</v>
      </c>
      <c r="E19248" t="s">
        <v>74356</v>
      </c>
      <c r="F19248" t="s">
        <v>74357</v>
      </c>
      <c r="H19248">
        <v>46.138150099999997</v>
      </c>
      <c r="I19248">
        <v>-67.156247500000006</v>
      </c>
      <c r="J19248" s="1" t="str">
        <f t="shared" si="2769"/>
        <v>Fluid (stream)</v>
      </c>
      <c r="K19248" s="1" t="str">
        <f t="shared" si="2770"/>
        <v>Untreated Water</v>
      </c>
      <c r="L19248">
        <v>89</v>
      </c>
      <c r="M19248" t="s">
        <v>11480</v>
      </c>
      <c r="N19248">
        <v>850</v>
      </c>
      <c r="O19248">
        <v>2.5000000000000001E-2</v>
      </c>
      <c r="P19248">
        <v>30</v>
      </c>
      <c r="Q19248">
        <v>7.5</v>
      </c>
    </row>
    <row r="19249" spans="1:17" hidden="1" x14ac:dyDescent="0.3">
      <c r="A19249" t="s">
        <v>74358</v>
      </c>
      <c r="B19249" t="s">
        <v>74359</v>
      </c>
      <c r="C19249" s="1" t="str">
        <f t="shared" si="2772"/>
        <v>21:0805</v>
      </c>
      <c r="D19249" s="1" t="str">
        <f t="shared" si="2773"/>
        <v>21:0226</v>
      </c>
      <c r="E19249" t="s">
        <v>74360</v>
      </c>
      <c r="F19249" t="s">
        <v>74361</v>
      </c>
      <c r="H19249">
        <v>46.160051199999998</v>
      </c>
      <c r="I19249">
        <v>-67.137046400000003</v>
      </c>
      <c r="J19249" s="1" t="str">
        <f t="shared" si="2769"/>
        <v>Fluid (stream)</v>
      </c>
      <c r="K19249" s="1" t="str">
        <f t="shared" si="2770"/>
        <v>Untreated Water</v>
      </c>
      <c r="L19249">
        <v>89</v>
      </c>
      <c r="M19249" t="s">
        <v>12548</v>
      </c>
      <c r="N19249">
        <v>851</v>
      </c>
      <c r="O19249">
        <v>2.5000000000000001E-2</v>
      </c>
      <c r="P19249">
        <v>50</v>
      </c>
      <c r="Q19249">
        <v>7.5</v>
      </c>
    </row>
    <row r="19250" spans="1:17" hidden="1" x14ac:dyDescent="0.3">
      <c r="A19250" t="s">
        <v>74362</v>
      </c>
      <c r="B19250" t="s">
        <v>74363</v>
      </c>
      <c r="C19250" s="1" t="str">
        <f t="shared" si="2772"/>
        <v>21:0805</v>
      </c>
      <c r="D19250" s="1" t="str">
        <f t="shared" si="2773"/>
        <v>21:0226</v>
      </c>
      <c r="E19250" t="s">
        <v>74364</v>
      </c>
      <c r="F19250" t="s">
        <v>74365</v>
      </c>
      <c r="H19250">
        <v>46.182547300000003</v>
      </c>
      <c r="I19250">
        <v>-67.145641999999995</v>
      </c>
      <c r="J19250" s="1" t="str">
        <f t="shared" si="2769"/>
        <v>Fluid (stream)</v>
      </c>
      <c r="K19250" s="1" t="str">
        <f t="shared" si="2770"/>
        <v>Untreated Water</v>
      </c>
      <c r="L19250">
        <v>90</v>
      </c>
      <c r="M19250" t="s">
        <v>11392</v>
      </c>
      <c r="N19250">
        <v>852</v>
      </c>
      <c r="O19250">
        <v>2.5000000000000001E-2</v>
      </c>
      <c r="P19250">
        <v>20</v>
      </c>
      <c r="Q19250">
        <v>7.2</v>
      </c>
    </row>
    <row r="19251" spans="1:17" hidden="1" x14ac:dyDescent="0.3">
      <c r="A19251" t="s">
        <v>74366</v>
      </c>
      <c r="B19251" t="s">
        <v>74367</v>
      </c>
      <c r="C19251" s="1" t="str">
        <f t="shared" si="2772"/>
        <v>21:0805</v>
      </c>
      <c r="D19251" s="1" t="str">
        <f t="shared" si="2773"/>
        <v>21:0226</v>
      </c>
      <c r="E19251" t="s">
        <v>74368</v>
      </c>
      <c r="F19251" t="s">
        <v>74369</v>
      </c>
      <c r="H19251">
        <v>46.195549200000002</v>
      </c>
      <c r="I19251">
        <v>-67.150440700000004</v>
      </c>
      <c r="J19251" s="1" t="str">
        <f t="shared" si="2769"/>
        <v>Fluid (stream)</v>
      </c>
      <c r="K19251" s="1" t="str">
        <f t="shared" si="2770"/>
        <v>Untreated Water</v>
      </c>
      <c r="L19251">
        <v>90</v>
      </c>
      <c r="M19251" t="s">
        <v>11397</v>
      </c>
      <c r="N19251">
        <v>853</v>
      </c>
      <c r="O19251">
        <v>2.5000000000000001E-2</v>
      </c>
      <c r="P19251">
        <v>20</v>
      </c>
      <c r="Q19251">
        <v>6.7</v>
      </c>
    </row>
    <row r="19252" spans="1:17" hidden="1" x14ac:dyDescent="0.3">
      <c r="A19252" t="s">
        <v>74370</v>
      </c>
      <c r="B19252" t="s">
        <v>74371</v>
      </c>
      <c r="C19252" s="1" t="str">
        <f t="shared" si="2772"/>
        <v>21:0805</v>
      </c>
      <c r="D19252" s="1" t="str">
        <f t="shared" si="2773"/>
        <v>21:0226</v>
      </c>
      <c r="E19252" t="s">
        <v>74372</v>
      </c>
      <c r="F19252" t="s">
        <v>74373</v>
      </c>
      <c r="H19252">
        <v>46.189950799999998</v>
      </c>
      <c r="I19252">
        <v>-67.141544199999998</v>
      </c>
      <c r="J19252" s="1" t="str">
        <f t="shared" si="2769"/>
        <v>Fluid (stream)</v>
      </c>
      <c r="K19252" s="1" t="str">
        <f t="shared" si="2770"/>
        <v>Untreated Water</v>
      </c>
      <c r="L19252">
        <v>90</v>
      </c>
      <c r="M19252" t="s">
        <v>11402</v>
      </c>
      <c r="N19252">
        <v>854</v>
      </c>
      <c r="O19252">
        <v>2.5000000000000001E-2</v>
      </c>
      <c r="P19252">
        <v>20</v>
      </c>
      <c r="Q19252">
        <v>6.8</v>
      </c>
    </row>
    <row r="19253" spans="1:17" hidden="1" x14ac:dyDescent="0.3">
      <c r="A19253" t="s">
        <v>74374</v>
      </c>
      <c r="B19253" t="s">
        <v>74375</v>
      </c>
      <c r="C19253" s="1" t="str">
        <f t="shared" si="2772"/>
        <v>21:0805</v>
      </c>
      <c r="D19253" s="1" t="str">
        <f t="shared" si="2773"/>
        <v>21:0226</v>
      </c>
      <c r="E19253" t="s">
        <v>74376</v>
      </c>
      <c r="F19253" t="s">
        <v>74377</v>
      </c>
      <c r="H19253">
        <v>46.172448799999998</v>
      </c>
      <c r="I19253">
        <v>-67.172448599999996</v>
      </c>
      <c r="J19253" s="1" t="str">
        <f t="shared" si="2769"/>
        <v>Fluid (stream)</v>
      </c>
      <c r="K19253" s="1" t="str">
        <f t="shared" si="2770"/>
        <v>Untreated Water</v>
      </c>
      <c r="L19253">
        <v>90</v>
      </c>
      <c r="M19253" t="s">
        <v>11411</v>
      </c>
      <c r="N19253">
        <v>855</v>
      </c>
      <c r="O19253">
        <v>2.5000000000000001E-2</v>
      </c>
      <c r="P19253">
        <v>20</v>
      </c>
      <c r="Q19253">
        <v>6.9</v>
      </c>
    </row>
    <row r="19254" spans="1:17" hidden="1" x14ac:dyDescent="0.3">
      <c r="A19254" t="s">
        <v>74378</v>
      </c>
      <c r="B19254" t="s">
        <v>74379</v>
      </c>
      <c r="C19254" s="1" t="str">
        <f t="shared" si="2772"/>
        <v>21:0805</v>
      </c>
      <c r="D19254" s="1" t="str">
        <f t="shared" si="2773"/>
        <v>21:0226</v>
      </c>
      <c r="E19254" t="s">
        <v>74380</v>
      </c>
      <c r="F19254" t="s">
        <v>74381</v>
      </c>
      <c r="H19254">
        <v>46.183249699999998</v>
      </c>
      <c r="I19254">
        <v>-67.174746999999996</v>
      </c>
      <c r="J19254" s="1" t="str">
        <f t="shared" si="2769"/>
        <v>Fluid (stream)</v>
      </c>
      <c r="K19254" s="1" t="str">
        <f t="shared" si="2770"/>
        <v>Untreated Water</v>
      </c>
      <c r="L19254">
        <v>90</v>
      </c>
      <c r="M19254" t="s">
        <v>11416</v>
      </c>
      <c r="N19254">
        <v>856</v>
      </c>
      <c r="O19254">
        <v>2.5000000000000001E-2</v>
      </c>
      <c r="P19254">
        <v>20</v>
      </c>
      <c r="Q19254">
        <v>7.4</v>
      </c>
    </row>
    <row r="19255" spans="1:17" hidden="1" x14ac:dyDescent="0.3">
      <c r="A19255" t="s">
        <v>74382</v>
      </c>
      <c r="B19255" t="s">
        <v>74383</v>
      </c>
      <c r="C19255" s="1" t="str">
        <f t="shared" si="2772"/>
        <v>21:0805</v>
      </c>
      <c r="D19255" s="1" t="str">
        <f t="shared" si="2773"/>
        <v>21:0226</v>
      </c>
      <c r="E19255" t="s">
        <v>74384</v>
      </c>
      <c r="F19255" t="s">
        <v>74385</v>
      </c>
      <c r="H19255">
        <v>46.195951299999997</v>
      </c>
      <c r="I19255">
        <v>-67.165344899999994</v>
      </c>
      <c r="J19255" s="1" t="str">
        <f t="shared" si="2769"/>
        <v>Fluid (stream)</v>
      </c>
      <c r="K19255" s="1" t="str">
        <f t="shared" si="2770"/>
        <v>Untreated Water</v>
      </c>
      <c r="L19255">
        <v>90</v>
      </c>
      <c r="M19255" t="s">
        <v>11431</v>
      </c>
      <c r="N19255">
        <v>857</v>
      </c>
      <c r="O19255">
        <v>2.5000000000000001E-2</v>
      </c>
      <c r="P19255">
        <v>20</v>
      </c>
      <c r="Q19255">
        <v>7</v>
      </c>
    </row>
    <row r="19256" spans="1:17" hidden="1" x14ac:dyDescent="0.3">
      <c r="A19256" t="s">
        <v>74386</v>
      </c>
      <c r="B19256" t="s">
        <v>74387</v>
      </c>
      <c r="C19256" s="1" t="str">
        <f t="shared" si="2772"/>
        <v>21:0805</v>
      </c>
      <c r="D19256" s="1" t="str">
        <f t="shared" si="2773"/>
        <v>21:0226</v>
      </c>
      <c r="E19256" t="s">
        <v>74384</v>
      </c>
      <c r="F19256" t="s">
        <v>74388</v>
      </c>
      <c r="H19256">
        <v>46.195951299999997</v>
      </c>
      <c r="I19256">
        <v>-67.165344899999994</v>
      </c>
      <c r="J19256" s="1" t="str">
        <f t="shared" si="2769"/>
        <v>Fluid (stream)</v>
      </c>
      <c r="K19256" s="1" t="str">
        <f t="shared" si="2770"/>
        <v>Untreated Water</v>
      </c>
      <c r="L19256">
        <v>90</v>
      </c>
      <c r="M19256" t="s">
        <v>11435</v>
      </c>
      <c r="N19256">
        <v>858</v>
      </c>
      <c r="O19256">
        <v>2.5000000000000001E-2</v>
      </c>
      <c r="P19256">
        <v>20</v>
      </c>
      <c r="Q19256">
        <v>6.9</v>
      </c>
    </row>
    <row r="19257" spans="1:17" hidden="1" x14ac:dyDescent="0.3">
      <c r="A19257" t="s">
        <v>74389</v>
      </c>
      <c r="B19257" t="s">
        <v>74390</v>
      </c>
      <c r="C19257" s="1" t="str">
        <f t="shared" si="2772"/>
        <v>21:0805</v>
      </c>
      <c r="D19257" s="1" t="str">
        <f t="shared" si="2773"/>
        <v>21:0226</v>
      </c>
      <c r="E19257" t="s">
        <v>74391</v>
      </c>
      <c r="F19257" t="s">
        <v>74392</v>
      </c>
      <c r="H19257">
        <v>46.051758999999997</v>
      </c>
      <c r="I19257">
        <v>-66.757441900000003</v>
      </c>
      <c r="J19257" s="1" t="str">
        <f t="shared" ref="J19257:J19267" si="2774">HYPERLINK("http://geochem.nrcan.gc.ca/cdogs/content/kwd/kwd020018_e.htm", "Fluid (stream)")</f>
        <v>Fluid (stream)</v>
      </c>
      <c r="K19257" s="1" t="str">
        <f t="shared" ref="K19257:K19320" si="2775">HYPERLINK("http://geochem.nrcan.gc.ca/cdogs/content/kwd/kwd080007_e.htm", "Untreated Water")</f>
        <v>Untreated Water</v>
      </c>
      <c r="L19257">
        <v>90</v>
      </c>
      <c r="M19257" t="s">
        <v>11421</v>
      </c>
      <c r="N19257">
        <v>859</v>
      </c>
      <c r="O19257">
        <v>2.5000000000000001E-2</v>
      </c>
      <c r="P19257">
        <v>20</v>
      </c>
      <c r="Q19257">
        <v>6.8</v>
      </c>
    </row>
    <row r="19258" spans="1:17" hidden="1" x14ac:dyDescent="0.3">
      <c r="A19258" t="s">
        <v>74393</v>
      </c>
      <c r="B19258" t="s">
        <v>74394</v>
      </c>
      <c r="C19258" s="1" t="str">
        <f t="shared" si="2772"/>
        <v>21:0805</v>
      </c>
      <c r="D19258" s="1" t="str">
        <f t="shared" si="2773"/>
        <v>21:0226</v>
      </c>
      <c r="E19258" t="s">
        <v>74395</v>
      </c>
      <c r="F19258" t="s">
        <v>74396</v>
      </c>
      <c r="H19258">
        <v>46.008955499999999</v>
      </c>
      <c r="I19258">
        <v>-66.8095359</v>
      </c>
      <c r="J19258" s="1" t="str">
        <f t="shared" si="2774"/>
        <v>Fluid (stream)</v>
      </c>
      <c r="K19258" s="1" t="str">
        <f t="shared" si="2775"/>
        <v>Untreated Water</v>
      </c>
      <c r="L19258">
        <v>90</v>
      </c>
      <c r="M19258" t="s">
        <v>11426</v>
      </c>
      <c r="N19258">
        <v>860</v>
      </c>
      <c r="O19258">
        <v>2.5000000000000001E-2</v>
      </c>
      <c r="P19258">
        <v>10</v>
      </c>
      <c r="Q19258">
        <v>6.1</v>
      </c>
    </row>
    <row r="19259" spans="1:17" hidden="1" x14ac:dyDescent="0.3">
      <c r="A19259" t="s">
        <v>74397</v>
      </c>
      <c r="B19259" t="s">
        <v>74398</v>
      </c>
      <c r="C19259" s="1" t="str">
        <f t="shared" si="2772"/>
        <v>21:0805</v>
      </c>
      <c r="D19259" s="1" t="str">
        <f t="shared" si="2773"/>
        <v>21:0226</v>
      </c>
      <c r="E19259" t="s">
        <v>74399</v>
      </c>
      <c r="F19259" t="s">
        <v>74400</v>
      </c>
      <c r="H19259">
        <v>46.001852</v>
      </c>
      <c r="I19259">
        <v>-66.816945500000003</v>
      </c>
      <c r="J19259" s="1" t="str">
        <f t="shared" si="2774"/>
        <v>Fluid (stream)</v>
      </c>
      <c r="K19259" s="1" t="str">
        <f t="shared" si="2775"/>
        <v>Untreated Water</v>
      </c>
      <c r="L19259">
        <v>90</v>
      </c>
      <c r="M19259" t="s">
        <v>11440</v>
      </c>
      <c r="N19259">
        <v>861</v>
      </c>
      <c r="O19259">
        <v>2.5000000000000001E-2</v>
      </c>
      <c r="P19259">
        <v>10</v>
      </c>
      <c r="Q19259">
        <v>6.3</v>
      </c>
    </row>
    <row r="19260" spans="1:17" hidden="1" x14ac:dyDescent="0.3">
      <c r="A19260" t="s">
        <v>74401</v>
      </c>
      <c r="B19260" t="s">
        <v>74402</v>
      </c>
      <c r="C19260" s="1" t="str">
        <f t="shared" si="2772"/>
        <v>21:0805</v>
      </c>
      <c r="D19260" s="1" t="str">
        <f t="shared" si="2773"/>
        <v>21:0226</v>
      </c>
      <c r="E19260" t="s">
        <v>74403</v>
      </c>
      <c r="F19260" t="s">
        <v>74404</v>
      </c>
      <c r="H19260">
        <v>46.019252600000002</v>
      </c>
      <c r="I19260">
        <v>-66.808638000000002</v>
      </c>
      <c r="J19260" s="1" t="str">
        <f t="shared" si="2774"/>
        <v>Fluid (stream)</v>
      </c>
      <c r="K19260" s="1" t="str">
        <f t="shared" si="2775"/>
        <v>Untreated Water</v>
      </c>
      <c r="L19260">
        <v>90</v>
      </c>
      <c r="M19260" t="s">
        <v>11445</v>
      </c>
      <c r="N19260">
        <v>862</v>
      </c>
      <c r="O19260">
        <v>2.5000000000000001E-2</v>
      </c>
      <c r="P19260">
        <v>10</v>
      </c>
      <c r="Q19260">
        <v>4.9000000000000004</v>
      </c>
    </row>
    <row r="19261" spans="1:17" hidden="1" x14ac:dyDescent="0.3">
      <c r="A19261" t="s">
        <v>74405</v>
      </c>
      <c r="B19261" t="s">
        <v>74406</v>
      </c>
      <c r="C19261" s="1" t="str">
        <f t="shared" si="2772"/>
        <v>21:0805</v>
      </c>
      <c r="D19261" s="1" t="str">
        <f t="shared" ref="D19261:D19266" si="2776">HYPERLINK("http://geochem.nrcan.gc.ca/cdogs/content/svy/svy210228_e.htm", "21:0228")</f>
        <v>21:0228</v>
      </c>
      <c r="E19261" t="s">
        <v>74407</v>
      </c>
      <c r="F19261" t="s">
        <v>74408</v>
      </c>
      <c r="H19261">
        <v>46.110354000000001</v>
      </c>
      <c r="I19261">
        <v>-67.259947600000004</v>
      </c>
      <c r="J19261" s="1" t="str">
        <f t="shared" si="2774"/>
        <v>Fluid (stream)</v>
      </c>
      <c r="K19261" s="1" t="str">
        <f t="shared" si="2775"/>
        <v>Untreated Water</v>
      </c>
      <c r="L19261">
        <v>90</v>
      </c>
      <c r="M19261" t="s">
        <v>11450</v>
      </c>
      <c r="N19261">
        <v>863</v>
      </c>
      <c r="O19261">
        <v>2.5000000000000001E-2</v>
      </c>
      <c r="P19261">
        <v>10</v>
      </c>
      <c r="Q19261">
        <v>7.3</v>
      </c>
    </row>
    <row r="19262" spans="1:17" hidden="1" x14ac:dyDescent="0.3">
      <c r="A19262" t="s">
        <v>74409</v>
      </c>
      <c r="B19262" t="s">
        <v>74410</v>
      </c>
      <c r="C19262" s="1" t="str">
        <f t="shared" si="2772"/>
        <v>21:0805</v>
      </c>
      <c r="D19262" s="1" t="str">
        <f t="shared" si="2776"/>
        <v>21:0228</v>
      </c>
      <c r="E19262" t="s">
        <v>74411</v>
      </c>
      <c r="F19262" t="s">
        <v>74412</v>
      </c>
      <c r="H19262">
        <v>46.118549100000003</v>
      </c>
      <c r="I19262">
        <v>-67.343245199999998</v>
      </c>
      <c r="J19262" s="1" t="str">
        <f t="shared" si="2774"/>
        <v>Fluid (stream)</v>
      </c>
      <c r="K19262" s="1" t="str">
        <f t="shared" si="2775"/>
        <v>Untreated Water</v>
      </c>
      <c r="L19262">
        <v>90</v>
      </c>
      <c r="M19262" t="s">
        <v>11460</v>
      </c>
      <c r="N19262">
        <v>864</v>
      </c>
      <c r="O19262">
        <v>2.5000000000000001E-2</v>
      </c>
      <c r="P19262">
        <v>10</v>
      </c>
      <c r="Q19262">
        <v>7</v>
      </c>
    </row>
    <row r="19263" spans="1:17" hidden="1" x14ac:dyDescent="0.3">
      <c r="A19263" t="s">
        <v>74413</v>
      </c>
      <c r="B19263" t="s">
        <v>74414</v>
      </c>
      <c r="C19263" s="1" t="str">
        <f t="shared" si="2772"/>
        <v>21:0805</v>
      </c>
      <c r="D19263" s="1" t="str">
        <f t="shared" si="2776"/>
        <v>21:0228</v>
      </c>
      <c r="E19263" t="s">
        <v>74415</v>
      </c>
      <c r="F19263" t="s">
        <v>74416</v>
      </c>
      <c r="H19263">
        <v>46.166951900000001</v>
      </c>
      <c r="I19263">
        <v>-67.411055300000001</v>
      </c>
      <c r="J19263" s="1" t="str">
        <f t="shared" si="2774"/>
        <v>Fluid (stream)</v>
      </c>
      <c r="K19263" s="1" t="str">
        <f t="shared" si="2775"/>
        <v>Untreated Water</v>
      </c>
      <c r="L19263">
        <v>90</v>
      </c>
      <c r="M19263" t="s">
        <v>11465</v>
      </c>
      <c r="N19263">
        <v>865</v>
      </c>
      <c r="O19263">
        <v>2.5000000000000001E-2</v>
      </c>
      <c r="P19263">
        <v>10</v>
      </c>
      <c r="Q19263">
        <v>7.3</v>
      </c>
    </row>
    <row r="19264" spans="1:17" hidden="1" x14ac:dyDescent="0.3">
      <c r="A19264" t="s">
        <v>74417</v>
      </c>
      <c r="B19264" t="s">
        <v>74418</v>
      </c>
      <c r="C19264" s="1" t="str">
        <f t="shared" si="2772"/>
        <v>21:0805</v>
      </c>
      <c r="D19264" s="1" t="str">
        <f t="shared" si="2776"/>
        <v>21:0228</v>
      </c>
      <c r="E19264" t="s">
        <v>74419</v>
      </c>
      <c r="F19264" t="s">
        <v>74420</v>
      </c>
      <c r="H19264">
        <v>46.167749999999998</v>
      </c>
      <c r="I19264">
        <v>-67.388350299999999</v>
      </c>
      <c r="J19264" s="1" t="str">
        <f t="shared" si="2774"/>
        <v>Fluid (stream)</v>
      </c>
      <c r="K19264" s="1" t="str">
        <f t="shared" si="2775"/>
        <v>Untreated Water</v>
      </c>
      <c r="L19264">
        <v>90</v>
      </c>
      <c r="M19264" t="s">
        <v>11470</v>
      </c>
      <c r="N19264">
        <v>866</v>
      </c>
      <c r="O19264">
        <v>2.5000000000000001E-2</v>
      </c>
      <c r="P19264">
        <v>20</v>
      </c>
      <c r="Q19264">
        <v>7.2</v>
      </c>
    </row>
    <row r="19265" spans="1:17" hidden="1" x14ac:dyDescent="0.3">
      <c r="A19265" t="s">
        <v>74421</v>
      </c>
      <c r="B19265" t="s">
        <v>74422</v>
      </c>
      <c r="C19265" s="1" t="str">
        <f t="shared" si="2772"/>
        <v>21:0805</v>
      </c>
      <c r="D19265" s="1" t="str">
        <f t="shared" si="2776"/>
        <v>21:0228</v>
      </c>
      <c r="E19265" t="s">
        <v>74423</v>
      </c>
      <c r="F19265" t="s">
        <v>74424</v>
      </c>
      <c r="H19265">
        <v>46.075454499999999</v>
      </c>
      <c r="I19265">
        <v>-67.408355799999995</v>
      </c>
      <c r="J19265" s="1" t="str">
        <f t="shared" si="2774"/>
        <v>Fluid (stream)</v>
      </c>
      <c r="K19265" s="1" t="str">
        <f t="shared" si="2775"/>
        <v>Untreated Water</v>
      </c>
      <c r="L19265">
        <v>90</v>
      </c>
      <c r="M19265" t="s">
        <v>11475</v>
      </c>
      <c r="N19265">
        <v>867</v>
      </c>
      <c r="O19265">
        <v>2.5000000000000001E-2</v>
      </c>
      <c r="P19265">
        <v>20</v>
      </c>
      <c r="Q19265">
        <v>6.6</v>
      </c>
    </row>
    <row r="19266" spans="1:17" hidden="1" x14ac:dyDescent="0.3">
      <c r="A19266" t="s">
        <v>74425</v>
      </c>
      <c r="B19266" t="s">
        <v>74426</v>
      </c>
      <c r="C19266" s="1" t="str">
        <f t="shared" si="2772"/>
        <v>21:0805</v>
      </c>
      <c r="D19266" s="1" t="str">
        <f t="shared" si="2776"/>
        <v>21:0228</v>
      </c>
      <c r="E19266" t="s">
        <v>74427</v>
      </c>
      <c r="F19266" t="s">
        <v>74428</v>
      </c>
      <c r="H19266">
        <v>46.076151500000002</v>
      </c>
      <c r="I19266">
        <v>-67.387450000000001</v>
      </c>
      <c r="J19266" s="1" t="str">
        <f t="shared" si="2774"/>
        <v>Fluid (stream)</v>
      </c>
      <c r="K19266" s="1" t="str">
        <f t="shared" si="2775"/>
        <v>Untreated Water</v>
      </c>
      <c r="L19266">
        <v>90</v>
      </c>
      <c r="M19266" t="s">
        <v>11480</v>
      </c>
      <c r="N19266">
        <v>868</v>
      </c>
      <c r="O19266">
        <v>2.5000000000000001E-2</v>
      </c>
      <c r="P19266">
        <v>20</v>
      </c>
      <c r="Q19266">
        <v>6.7</v>
      </c>
    </row>
    <row r="19267" spans="1:17" hidden="1" x14ac:dyDescent="0.3">
      <c r="A19267" t="s">
        <v>74429</v>
      </c>
      <c r="B19267" t="s">
        <v>74430</v>
      </c>
      <c r="C19267" s="1" t="str">
        <f t="shared" si="2772"/>
        <v>21:0805</v>
      </c>
      <c r="D19267" s="1" t="str">
        <f>HYPERLINK("http://geochem.nrcan.gc.ca/cdogs/content/svy/svy210226_e.htm", "21:0226")</f>
        <v>21:0226</v>
      </c>
      <c r="E19267" t="s">
        <v>74431</v>
      </c>
      <c r="F19267" t="s">
        <v>74432</v>
      </c>
      <c r="H19267">
        <v>46.066250699999998</v>
      </c>
      <c r="I19267">
        <v>-66.775939399999999</v>
      </c>
      <c r="J19267" s="1" t="str">
        <f t="shared" si="2774"/>
        <v>Fluid (stream)</v>
      </c>
      <c r="K19267" s="1" t="str">
        <f t="shared" si="2775"/>
        <v>Untreated Water</v>
      </c>
      <c r="L19267">
        <v>90</v>
      </c>
      <c r="M19267" t="s">
        <v>12548</v>
      </c>
      <c r="N19267">
        <v>869</v>
      </c>
      <c r="O19267">
        <v>2.5000000000000001E-2</v>
      </c>
      <c r="P19267">
        <v>20</v>
      </c>
      <c r="Q19267">
        <v>6.4</v>
      </c>
    </row>
    <row r="19268" spans="1:17" hidden="1" x14ac:dyDescent="0.3">
      <c r="A19268" t="s">
        <v>74433</v>
      </c>
      <c r="B19268" t="s">
        <v>74434</v>
      </c>
      <c r="C19268" s="1" t="str">
        <f t="shared" ref="C19268:C19331" si="2777">HYPERLINK("http://geochem.nrcan.gc.ca/cdogs/content/bdl/bdl210827_e.htm", "21:0827")</f>
        <v>21:0827</v>
      </c>
      <c r="D19268" s="1" t="str">
        <f t="shared" ref="D19268:D19331" si="2778">HYPERLINK("http://geochem.nrcan.gc.ca/cdogs/content/svy/svy210229_e.htm", "21:0229")</f>
        <v>21:0229</v>
      </c>
      <c r="E19268" t="s">
        <v>74435</v>
      </c>
      <c r="F19268" t="s">
        <v>74436</v>
      </c>
      <c r="H19268">
        <v>54.506540100000002</v>
      </c>
      <c r="I19268">
        <v>-60.867461300000002</v>
      </c>
      <c r="J19268" s="1" t="str">
        <f t="shared" ref="J19268:J19331" si="2779">HYPERLINK("http://geochem.nrcan.gc.ca/cdogs/content/kwd/kwd020016_e.htm", "Fluid (lake)")</f>
        <v>Fluid (lake)</v>
      </c>
      <c r="K19268" s="1" t="str">
        <f t="shared" si="2775"/>
        <v>Untreated Water</v>
      </c>
      <c r="L19268">
        <v>1</v>
      </c>
      <c r="M19268" t="s">
        <v>11392</v>
      </c>
      <c r="N19268">
        <v>1</v>
      </c>
      <c r="O19268">
        <v>2.5000000000000001E-2</v>
      </c>
      <c r="P19268">
        <v>40</v>
      </c>
      <c r="Q19268">
        <v>6.9</v>
      </c>
    </row>
    <row r="19269" spans="1:17" hidden="1" x14ac:dyDescent="0.3">
      <c r="A19269" t="s">
        <v>74437</v>
      </c>
      <c r="B19269" t="s">
        <v>74438</v>
      </c>
      <c r="C19269" s="1" t="str">
        <f t="shared" si="2777"/>
        <v>21:0827</v>
      </c>
      <c r="D19269" s="1" t="str">
        <f t="shared" si="2778"/>
        <v>21:0229</v>
      </c>
      <c r="E19269" t="s">
        <v>74439</v>
      </c>
      <c r="F19269" t="s">
        <v>74440</v>
      </c>
      <c r="H19269">
        <v>54.502362699999999</v>
      </c>
      <c r="I19269">
        <v>-60.810761900000003</v>
      </c>
      <c r="J19269" s="1" t="str">
        <f t="shared" si="2779"/>
        <v>Fluid (lake)</v>
      </c>
      <c r="K19269" s="1" t="str">
        <f t="shared" si="2775"/>
        <v>Untreated Water</v>
      </c>
      <c r="L19269">
        <v>1</v>
      </c>
      <c r="M19269" t="s">
        <v>11397</v>
      </c>
      <c r="N19269">
        <v>2</v>
      </c>
      <c r="O19269">
        <v>2.5000000000000001E-2</v>
      </c>
      <c r="P19269">
        <v>30</v>
      </c>
      <c r="Q19269">
        <v>6.8</v>
      </c>
    </row>
    <row r="19270" spans="1:17" hidden="1" x14ac:dyDescent="0.3">
      <c r="A19270" t="s">
        <v>74441</v>
      </c>
      <c r="B19270" t="s">
        <v>74442</v>
      </c>
      <c r="C19270" s="1" t="str">
        <f t="shared" si="2777"/>
        <v>21:0827</v>
      </c>
      <c r="D19270" s="1" t="str">
        <f t="shared" si="2778"/>
        <v>21:0229</v>
      </c>
      <c r="E19270" t="s">
        <v>74443</v>
      </c>
      <c r="F19270" t="s">
        <v>74444</v>
      </c>
      <c r="H19270">
        <v>54.506245499999999</v>
      </c>
      <c r="I19270">
        <v>-60.776245899999999</v>
      </c>
      <c r="J19270" s="1" t="str">
        <f t="shared" si="2779"/>
        <v>Fluid (lake)</v>
      </c>
      <c r="K19270" s="1" t="str">
        <f t="shared" si="2775"/>
        <v>Untreated Water</v>
      </c>
      <c r="L19270">
        <v>1</v>
      </c>
      <c r="M19270" t="s">
        <v>11402</v>
      </c>
      <c r="N19270">
        <v>3</v>
      </c>
      <c r="O19270">
        <v>0.22</v>
      </c>
      <c r="P19270">
        <v>30</v>
      </c>
      <c r="Q19270">
        <v>7</v>
      </c>
    </row>
    <row r="19271" spans="1:17" hidden="1" x14ac:dyDescent="0.3">
      <c r="A19271" t="s">
        <v>74445</v>
      </c>
      <c r="B19271" t="s">
        <v>74446</v>
      </c>
      <c r="C19271" s="1" t="str">
        <f t="shared" si="2777"/>
        <v>21:0827</v>
      </c>
      <c r="D19271" s="1" t="str">
        <f t="shared" si="2778"/>
        <v>21:0229</v>
      </c>
      <c r="E19271" t="s">
        <v>74447</v>
      </c>
      <c r="F19271" t="s">
        <v>74448</v>
      </c>
      <c r="H19271">
        <v>54.508837300000003</v>
      </c>
      <c r="I19271">
        <v>-60.7009331</v>
      </c>
      <c r="J19271" s="1" t="str">
        <f t="shared" si="2779"/>
        <v>Fluid (lake)</v>
      </c>
      <c r="K19271" s="1" t="str">
        <f t="shared" si="2775"/>
        <v>Untreated Water</v>
      </c>
      <c r="L19271">
        <v>1</v>
      </c>
      <c r="M19271" t="s">
        <v>11431</v>
      </c>
      <c r="N19271">
        <v>4</v>
      </c>
      <c r="O19271">
        <v>0.09</v>
      </c>
      <c r="P19271">
        <v>40</v>
      </c>
      <c r="Q19271">
        <v>6.4</v>
      </c>
    </row>
    <row r="19272" spans="1:17" hidden="1" x14ac:dyDescent="0.3">
      <c r="A19272" t="s">
        <v>74449</v>
      </c>
      <c r="B19272" t="s">
        <v>74450</v>
      </c>
      <c r="C19272" s="1" t="str">
        <f t="shared" si="2777"/>
        <v>21:0827</v>
      </c>
      <c r="D19272" s="1" t="str">
        <f t="shared" si="2778"/>
        <v>21:0229</v>
      </c>
      <c r="E19272" t="s">
        <v>74447</v>
      </c>
      <c r="F19272" t="s">
        <v>74451</v>
      </c>
      <c r="H19272">
        <v>54.508837300000003</v>
      </c>
      <c r="I19272">
        <v>-60.7009331</v>
      </c>
      <c r="J19272" s="1" t="str">
        <f t="shared" si="2779"/>
        <v>Fluid (lake)</v>
      </c>
      <c r="K19272" s="1" t="str">
        <f t="shared" si="2775"/>
        <v>Untreated Water</v>
      </c>
      <c r="L19272">
        <v>1</v>
      </c>
      <c r="M19272" t="s">
        <v>11435</v>
      </c>
      <c r="N19272">
        <v>5</v>
      </c>
      <c r="O19272">
        <v>0.09</v>
      </c>
      <c r="P19272">
        <v>40</v>
      </c>
      <c r="Q19272">
        <v>6.4</v>
      </c>
    </row>
    <row r="19273" spans="1:17" hidden="1" x14ac:dyDescent="0.3">
      <c r="A19273" t="s">
        <v>74452</v>
      </c>
      <c r="B19273" t="s">
        <v>74453</v>
      </c>
      <c r="C19273" s="1" t="str">
        <f t="shared" si="2777"/>
        <v>21:0827</v>
      </c>
      <c r="D19273" s="1" t="str">
        <f t="shared" si="2778"/>
        <v>21:0229</v>
      </c>
      <c r="E19273" t="s">
        <v>74454</v>
      </c>
      <c r="F19273" t="s">
        <v>74455</v>
      </c>
      <c r="H19273">
        <v>54.524611</v>
      </c>
      <c r="I19273">
        <v>-60.7003092</v>
      </c>
      <c r="J19273" s="1" t="str">
        <f t="shared" si="2779"/>
        <v>Fluid (lake)</v>
      </c>
      <c r="K19273" s="1" t="str">
        <f t="shared" si="2775"/>
        <v>Untreated Water</v>
      </c>
      <c r="L19273">
        <v>1</v>
      </c>
      <c r="M19273" t="s">
        <v>11411</v>
      </c>
      <c r="N19273">
        <v>6</v>
      </c>
      <c r="O19273">
        <v>2.5000000000000001E-2</v>
      </c>
      <c r="P19273">
        <v>30</v>
      </c>
      <c r="Q19273">
        <v>6.2</v>
      </c>
    </row>
    <row r="19274" spans="1:17" hidden="1" x14ac:dyDescent="0.3">
      <c r="A19274" t="s">
        <v>74456</v>
      </c>
      <c r="B19274" t="s">
        <v>74457</v>
      </c>
      <c r="C19274" s="1" t="str">
        <f t="shared" si="2777"/>
        <v>21:0827</v>
      </c>
      <c r="D19274" s="1" t="str">
        <f t="shared" si="2778"/>
        <v>21:0229</v>
      </c>
      <c r="E19274" t="s">
        <v>74458</v>
      </c>
      <c r="F19274" t="s">
        <v>74459</v>
      </c>
      <c r="H19274">
        <v>54.521132199999997</v>
      </c>
      <c r="I19274">
        <v>-60.7519481</v>
      </c>
      <c r="J19274" s="1" t="str">
        <f t="shared" si="2779"/>
        <v>Fluid (lake)</v>
      </c>
      <c r="K19274" s="1" t="str">
        <f t="shared" si="2775"/>
        <v>Untreated Water</v>
      </c>
      <c r="L19274">
        <v>1</v>
      </c>
      <c r="M19274" t="s">
        <v>11416</v>
      </c>
      <c r="N19274">
        <v>7</v>
      </c>
      <c r="O19274">
        <v>0.09</v>
      </c>
      <c r="P19274">
        <v>30</v>
      </c>
      <c r="Q19274">
        <v>7</v>
      </c>
    </row>
    <row r="19275" spans="1:17" hidden="1" x14ac:dyDescent="0.3">
      <c r="A19275" t="s">
        <v>74460</v>
      </c>
      <c r="B19275" t="s">
        <v>74461</v>
      </c>
      <c r="C19275" s="1" t="str">
        <f t="shared" si="2777"/>
        <v>21:0827</v>
      </c>
      <c r="D19275" s="1" t="str">
        <f t="shared" si="2778"/>
        <v>21:0229</v>
      </c>
      <c r="E19275" t="s">
        <v>74462</v>
      </c>
      <c r="F19275" t="s">
        <v>74463</v>
      </c>
      <c r="H19275">
        <v>54.520035700000001</v>
      </c>
      <c r="I19275">
        <v>-60.813756400000003</v>
      </c>
      <c r="J19275" s="1" t="str">
        <f t="shared" si="2779"/>
        <v>Fluid (lake)</v>
      </c>
      <c r="K19275" s="1" t="str">
        <f t="shared" si="2775"/>
        <v>Untreated Water</v>
      </c>
      <c r="L19275">
        <v>1</v>
      </c>
      <c r="M19275" t="s">
        <v>11421</v>
      </c>
      <c r="N19275">
        <v>8</v>
      </c>
      <c r="O19275">
        <v>2.5000000000000001E-2</v>
      </c>
      <c r="P19275">
        <v>30</v>
      </c>
      <c r="Q19275">
        <v>6.9</v>
      </c>
    </row>
    <row r="19276" spans="1:17" hidden="1" x14ac:dyDescent="0.3">
      <c r="A19276" t="s">
        <v>74464</v>
      </c>
      <c r="B19276" t="s">
        <v>74465</v>
      </c>
      <c r="C19276" s="1" t="str">
        <f t="shared" si="2777"/>
        <v>21:0827</v>
      </c>
      <c r="D19276" s="1" t="str">
        <f t="shared" si="2778"/>
        <v>21:0229</v>
      </c>
      <c r="E19276" t="s">
        <v>74466</v>
      </c>
      <c r="F19276" t="s">
        <v>74467</v>
      </c>
      <c r="H19276">
        <v>54.543189400000003</v>
      </c>
      <c r="I19276">
        <v>-60.8772223</v>
      </c>
      <c r="J19276" s="1" t="str">
        <f t="shared" si="2779"/>
        <v>Fluid (lake)</v>
      </c>
      <c r="K19276" s="1" t="str">
        <f t="shared" si="2775"/>
        <v>Untreated Water</v>
      </c>
      <c r="L19276">
        <v>1</v>
      </c>
      <c r="M19276" t="s">
        <v>11426</v>
      </c>
      <c r="N19276">
        <v>9</v>
      </c>
      <c r="O19276">
        <v>2.5000000000000001E-2</v>
      </c>
      <c r="P19276">
        <v>30</v>
      </c>
      <c r="Q19276">
        <v>7.2</v>
      </c>
    </row>
    <row r="19277" spans="1:17" hidden="1" x14ac:dyDescent="0.3">
      <c r="A19277" t="s">
        <v>74468</v>
      </c>
      <c r="B19277" t="s">
        <v>74469</v>
      </c>
      <c r="C19277" s="1" t="str">
        <f t="shared" si="2777"/>
        <v>21:0827</v>
      </c>
      <c r="D19277" s="1" t="str">
        <f t="shared" si="2778"/>
        <v>21:0229</v>
      </c>
      <c r="E19277" t="s">
        <v>74470</v>
      </c>
      <c r="F19277" t="s">
        <v>74471</v>
      </c>
      <c r="H19277">
        <v>54.5555266</v>
      </c>
      <c r="I19277">
        <v>-60.902718</v>
      </c>
      <c r="J19277" s="1" t="str">
        <f t="shared" si="2779"/>
        <v>Fluid (lake)</v>
      </c>
      <c r="K19277" s="1" t="str">
        <f t="shared" si="2775"/>
        <v>Untreated Water</v>
      </c>
      <c r="L19277">
        <v>1</v>
      </c>
      <c r="M19277" t="s">
        <v>11440</v>
      </c>
      <c r="N19277">
        <v>10</v>
      </c>
      <c r="O19277">
        <v>2.5000000000000001E-2</v>
      </c>
      <c r="P19277">
        <v>30</v>
      </c>
      <c r="Q19277">
        <v>6.6</v>
      </c>
    </row>
    <row r="19278" spans="1:17" hidden="1" x14ac:dyDescent="0.3">
      <c r="A19278" t="s">
        <v>74472</v>
      </c>
      <c r="B19278" t="s">
        <v>74473</v>
      </c>
      <c r="C19278" s="1" t="str">
        <f t="shared" si="2777"/>
        <v>21:0827</v>
      </c>
      <c r="D19278" s="1" t="str">
        <f t="shared" si="2778"/>
        <v>21:0229</v>
      </c>
      <c r="E19278" t="s">
        <v>74474</v>
      </c>
      <c r="F19278" t="s">
        <v>74475</v>
      </c>
      <c r="H19278">
        <v>54.608768400000002</v>
      </c>
      <c r="I19278">
        <v>-60.912089999999999</v>
      </c>
      <c r="J19278" s="1" t="str">
        <f t="shared" si="2779"/>
        <v>Fluid (lake)</v>
      </c>
      <c r="K19278" s="1" t="str">
        <f t="shared" si="2775"/>
        <v>Untreated Water</v>
      </c>
      <c r="L19278">
        <v>1</v>
      </c>
      <c r="M19278" t="s">
        <v>11445</v>
      </c>
      <c r="N19278">
        <v>11</v>
      </c>
      <c r="O19278">
        <v>2.5000000000000001E-2</v>
      </c>
      <c r="P19278">
        <v>30</v>
      </c>
      <c r="Q19278">
        <v>6.6</v>
      </c>
    </row>
    <row r="19279" spans="1:17" hidden="1" x14ac:dyDescent="0.3">
      <c r="A19279" t="s">
        <v>74476</v>
      </c>
      <c r="B19279" t="s">
        <v>74477</v>
      </c>
      <c r="C19279" s="1" t="str">
        <f t="shared" si="2777"/>
        <v>21:0827</v>
      </c>
      <c r="D19279" s="1" t="str">
        <f t="shared" si="2778"/>
        <v>21:0229</v>
      </c>
      <c r="E19279" t="s">
        <v>74478</v>
      </c>
      <c r="F19279" t="s">
        <v>74479</v>
      </c>
      <c r="H19279">
        <v>54.6628124</v>
      </c>
      <c r="I19279">
        <v>-60.934794599999996</v>
      </c>
      <c r="J19279" s="1" t="str">
        <f t="shared" si="2779"/>
        <v>Fluid (lake)</v>
      </c>
      <c r="K19279" s="1" t="str">
        <f t="shared" si="2775"/>
        <v>Untreated Water</v>
      </c>
      <c r="L19279">
        <v>1</v>
      </c>
      <c r="M19279" t="s">
        <v>11450</v>
      </c>
      <c r="N19279">
        <v>12</v>
      </c>
      <c r="O19279">
        <v>2.5000000000000001E-2</v>
      </c>
      <c r="P19279">
        <v>30</v>
      </c>
      <c r="Q19279">
        <v>6.6</v>
      </c>
    </row>
    <row r="19280" spans="1:17" hidden="1" x14ac:dyDescent="0.3">
      <c r="A19280" t="s">
        <v>74480</v>
      </c>
      <c r="B19280" t="s">
        <v>74481</v>
      </c>
      <c r="C19280" s="1" t="str">
        <f t="shared" si="2777"/>
        <v>21:0827</v>
      </c>
      <c r="D19280" s="1" t="str">
        <f t="shared" si="2778"/>
        <v>21:0229</v>
      </c>
      <c r="E19280" t="s">
        <v>74482</v>
      </c>
      <c r="F19280" t="s">
        <v>74483</v>
      </c>
      <c r="H19280">
        <v>54.717574499999998</v>
      </c>
      <c r="I19280">
        <v>-60.972722900000001</v>
      </c>
      <c r="J19280" s="1" t="str">
        <f t="shared" si="2779"/>
        <v>Fluid (lake)</v>
      </c>
      <c r="K19280" s="1" t="str">
        <f t="shared" si="2775"/>
        <v>Untreated Water</v>
      </c>
      <c r="L19280">
        <v>1</v>
      </c>
      <c r="M19280" t="s">
        <v>11460</v>
      </c>
      <c r="N19280">
        <v>13</v>
      </c>
      <c r="O19280">
        <v>2.5000000000000001E-2</v>
      </c>
      <c r="P19280">
        <v>30</v>
      </c>
      <c r="Q19280">
        <v>6.2</v>
      </c>
    </row>
    <row r="19281" spans="1:17" hidden="1" x14ac:dyDescent="0.3">
      <c r="A19281" t="s">
        <v>74484</v>
      </c>
      <c r="B19281" t="s">
        <v>74485</v>
      </c>
      <c r="C19281" s="1" t="str">
        <f t="shared" si="2777"/>
        <v>21:0827</v>
      </c>
      <c r="D19281" s="1" t="str">
        <f t="shared" si="2778"/>
        <v>21:0229</v>
      </c>
      <c r="E19281" t="s">
        <v>74486</v>
      </c>
      <c r="F19281" t="s">
        <v>74487</v>
      </c>
      <c r="H19281">
        <v>54.7380432</v>
      </c>
      <c r="I19281">
        <v>-60.972275400000001</v>
      </c>
      <c r="J19281" s="1" t="str">
        <f t="shared" si="2779"/>
        <v>Fluid (lake)</v>
      </c>
      <c r="K19281" s="1" t="str">
        <f t="shared" si="2775"/>
        <v>Untreated Water</v>
      </c>
      <c r="L19281">
        <v>1</v>
      </c>
      <c r="M19281" t="s">
        <v>11465</v>
      </c>
      <c r="N19281">
        <v>14</v>
      </c>
      <c r="O19281">
        <v>0.21</v>
      </c>
      <c r="P19281">
        <v>30</v>
      </c>
      <c r="Q19281">
        <v>6.4</v>
      </c>
    </row>
    <row r="19282" spans="1:17" hidden="1" x14ac:dyDescent="0.3">
      <c r="A19282" t="s">
        <v>74488</v>
      </c>
      <c r="B19282" t="s">
        <v>74489</v>
      </c>
      <c r="C19282" s="1" t="str">
        <f t="shared" si="2777"/>
        <v>21:0827</v>
      </c>
      <c r="D19282" s="1" t="str">
        <f t="shared" si="2778"/>
        <v>21:0229</v>
      </c>
      <c r="E19282" t="s">
        <v>74490</v>
      </c>
      <c r="F19282" t="s">
        <v>74491</v>
      </c>
      <c r="H19282">
        <v>54.738652199999997</v>
      </c>
      <c r="I19282">
        <v>-60.947031500000001</v>
      </c>
      <c r="J19282" s="1" t="str">
        <f t="shared" si="2779"/>
        <v>Fluid (lake)</v>
      </c>
      <c r="K19282" s="1" t="str">
        <f t="shared" si="2775"/>
        <v>Untreated Water</v>
      </c>
      <c r="L19282">
        <v>1</v>
      </c>
      <c r="M19282" t="s">
        <v>11470</v>
      </c>
      <c r="N19282">
        <v>15</v>
      </c>
      <c r="O19282">
        <v>0.1</v>
      </c>
      <c r="P19282">
        <v>30</v>
      </c>
      <c r="Q19282">
        <v>6.4</v>
      </c>
    </row>
    <row r="19283" spans="1:17" hidden="1" x14ac:dyDescent="0.3">
      <c r="A19283" t="s">
        <v>74492</v>
      </c>
      <c r="B19283" t="s">
        <v>74493</v>
      </c>
      <c r="C19283" s="1" t="str">
        <f t="shared" si="2777"/>
        <v>21:0827</v>
      </c>
      <c r="D19283" s="1" t="str">
        <f t="shared" si="2778"/>
        <v>21:0229</v>
      </c>
      <c r="E19283" t="s">
        <v>74494</v>
      </c>
      <c r="F19283" t="s">
        <v>74495</v>
      </c>
      <c r="H19283">
        <v>54.761983100000002</v>
      </c>
      <c r="I19283">
        <v>-60.962809</v>
      </c>
      <c r="J19283" s="1" t="str">
        <f t="shared" si="2779"/>
        <v>Fluid (lake)</v>
      </c>
      <c r="K19283" s="1" t="str">
        <f t="shared" si="2775"/>
        <v>Untreated Water</v>
      </c>
      <c r="L19283">
        <v>1</v>
      </c>
      <c r="M19283" t="s">
        <v>11475</v>
      </c>
      <c r="N19283">
        <v>16</v>
      </c>
      <c r="O19283">
        <v>2.5000000000000001E-2</v>
      </c>
      <c r="P19283">
        <v>30</v>
      </c>
      <c r="Q19283">
        <v>6</v>
      </c>
    </row>
    <row r="19284" spans="1:17" hidden="1" x14ac:dyDescent="0.3">
      <c r="A19284" t="s">
        <v>74496</v>
      </c>
      <c r="B19284" t="s">
        <v>74497</v>
      </c>
      <c r="C19284" s="1" t="str">
        <f t="shared" si="2777"/>
        <v>21:0827</v>
      </c>
      <c r="D19284" s="1" t="str">
        <f t="shared" si="2778"/>
        <v>21:0229</v>
      </c>
      <c r="E19284" t="s">
        <v>74498</v>
      </c>
      <c r="F19284" t="s">
        <v>74499</v>
      </c>
      <c r="H19284">
        <v>54.785592100000002</v>
      </c>
      <c r="I19284">
        <v>-60.9663191</v>
      </c>
      <c r="J19284" s="1" t="str">
        <f t="shared" si="2779"/>
        <v>Fluid (lake)</v>
      </c>
      <c r="K19284" s="1" t="str">
        <f t="shared" si="2775"/>
        <v>Untreated Water</v>
      </c>
      <c r="L19284">
        <v>1</v>
      </c>
      <c r="M19284" t="s">
        <v>11480</v>
      </c>
      <c r="N19284">
        <v>17</v>
      </c>
      <c r="O19284">
        <v>0.1</v>
      </c>
      <c r="P19284">
        <v>30</v>
      </c>
      <c r="Q19284">
        <v>6</v>
      </c>
    </row>
    <row r="19285" spans="1:17" hidden="1" x14ac:dyDescent="0.3">
      <c r="A19285" t="s">
        <v>74500</v>
      </c>
      <c r="B19285" t="s">
        <v>74501</v>
      </c>
      <c r="C19285" s="1" t="str">
        <f t="shared" si="2777"/>
        <v>21:0827</v>
      </c>
      <c r="D19285" s="1" t="str">
        <f t="shared" si="2778"/>
        <v>21:0229</v>
      </c>
      <c r="E19285" t="s">
        <v>74502</v>
      </c>
      <c r="F19285" t="s">
        <v>74503</v>
      </c>
      <c r="H19285">
        <v>54.799741400000002</v>
      </c>
      <c r="I19285">
        <v>-60.958373799999997</v>
      </c>
      <c r="J19285" s="1" t="str">
        <f t="shared" si="2779"/>
        <v>Fluid (lake)</v>
      </c>
      <c r="K19285" s="1" t="str">
        <f t="shared" si="2775"/>
        <v>Untreated Water</v>
      </c>
      <c r="L19285">
        <v>1</v>
      </c>
      <c r="M19285" t="s">
        <v>12548</v>
      </c>
      <c r="N19285">
        <v>18</v>
      </c>
      <c r="O19285">
        <v>7.0000000000000007E-2</v>
      </c>
      <c r="P19285">
        <v>30</v>
      </c>
      <c r="Q19285">
        <v>6.5</v>
      </c>
    </row>
    <row r="19286" spans="1:17" hidden="1" x14ac:dyDescent="0.3">
      <c r="A19286" t="s">
        <v>74504</v>
      </c>
      <c r="B19286" t="s">
        <v>74505</v>
      </c>
      <c r="C19286" s="1" t="str">
        <f t="shared" si="2777"/>
        <v>21:0827</v>
      </c>
      <c r="D19286" s="1" t="str">
        <f t="shared" si="2778"/>
        <v>21:0229</v>
      </c>
      <c r="E19286" t="s">
        <v>74506</v>
      </c>
      <c r="F19286" t="s">
        <v>74507</v>
      </c>
      <c r="H19286">
        <v>54.8309091</v>
      </c>
      <c r="I19286">
        <v>-60.958638100000002</v>
      </c>
      <c r="J19286" s="1" t="str">
        <f t="shared" si="2779"/>
        <v>Fluid (lake)</v>
      </c>
      <c r="K19286" s="1" t="str">
        <f t="shared" si="2775"/>
        <v>Untreated Water</v>
      </c>
      <c r="L19286">
        <v>2</v>
      </c>
      <c r="M19286" t="s">
        <v>11392</v>
      </c>
      <c r="N19286">
        <v>19</v>
      </c>
      <c r="O19286">
        <v>2.5000000000000001E-2</v>
      </c>
      <c r="P19286">
        <v>20</v>
      </c>
      <c r="Q19286">
        <v>6.5</v>
      </c>
    </row>
    <row r="19287" spans="1:17" hidden="1" x14ac:dyDescent="0.3">
      <c r="A19287" t="s">
        <v>74508</v>
      </c>
      <c r="B19287" t="s">
        <v>74509</v>
      </c>
      <c r="C19287" s="1" t="str">
        <f t="shared" si="2777"/>
        <v>21:0827</v>
      </c>
      <c r="D19287" s="1" t="str">
        <f t="shared" si="2778"/>
        <v>21:0229</v>
      </c>
      <c r="E19287" t="s">
        <v>74510</v>
      </c>
      <c r="F19287" t="s">
        <v>74511</v>
      </c>
      <c r="H19287">
        <v>54.849043299999998</v>
      </c>
      <c r="I19287">
        <v>-60.923918499999999</v>
      </c>
      <c r="J19287" s="1" t="str">
        <f t="shared" si="2779"/>
        <v>Fluid (lake)</v>
      </c>
      <c r="K19287" s="1" t="str">
        <f t="shared" si="2775"/>
        <v>Untreated Water</v>
      </c>
      <c r="L19287">
        <v>2</v>
      </c>
      <c r="M19287" t="s">
        <v>11431</v>
      </c>
      <c r="N19287">
        <v>20</v>
      </c>
      <c r="O19287">
        <v>2.5000000000000001E-2</v>
      </c>
      <c r="P19287">
        <v>20</v>
      </c>
      <c r="Q19287">
        <v>6.6</v>
      </c>
    </row>
    <row r="19288" spans="1:17" hidden="1" x14ac:dyDescent="0.3">
      <c r="A19288" t="s">
        <v>74512</v>
      </c>
      <c r="B19288" t="s">
        <v>74513</v>
      </c>
      <c r="C19288" s="1" t="str">
        <f t="shared" si="2777"/>
        <v>21:0827</v>
      </c>
      <c r="D19288" s="1" t="str">
        <f t="shared" si="2778"/>
        <v>21:0229</v>
      </c>
      <c r="E19288" t="s">
        <v>74510</v>
      </c>
      <c r="F19288" t="s">
        <v>74514</v>
      </c>
      <c r="H19288">
        <v>54.849043299999998</v>
      </c>
      <c r="I19288">
        <v>-60.923918499999999</v>
      </c>
      <c r="J19288" s="1" t="str">
        <f t="shared" si="2779"/>
        <v>Fluid (lake)</v>
      </c>
      <c r="K19288" s="1" t="str">
        <f t="shared" si="2775"/>
        <v>Untreated Water</v>
      </c>
      <c r="L19288">
        <v>2</v>
      </c>
      <c r="M19288" t="s">
        <v>11435</v>
      </c>
      <c r="N19288">
        <v>21</v>
      </c>
      <c r="O19288">
        <v>2.5000000000000001E-2</v>
      </c>
      <c r="P19288">
        <v>20</v>
      </c>
      <c r="Q19288">
        <v>6.6</v>
      </c>
    </row>
    <row r="19289" spans="1:17" hidden="1" x14ac:dyDescent="0.3">
      <c r="A19289" t="s">
        <v>74515</v>
      </c>
      <c r="B19289" t="s">
        <v>74516</v>
      </c>
      <c r="C19289" s="1" t="str">
        <f t="shared" si="2777"/>
        <v>21:0827</v>
      </c>
      <c r="D19289" s="1" t="str">
        <f t="shared" si="2778"/>
        <v>21:0229</v>
      </c>
      <c r="E19289" t="s">
        <v>74517</v>
      </c>
      <c r="F19289" t="s">
        <v>74518</v>
      </c>
      <c r="H19289">
        <v>54.870300700000001</v>
      </c>
      <c r="I19289">
        <v>-60.916014599999997</v>
      </c>
      <c r="J19289" s="1" t="str">
        <f t="shared" si="2779"/>
        <v>Fluid (lake)</v>
      </c>
      <c r="K19289" s="1" t="str">
        <f t="shared" si="2775"/>
        <v>Untreated Water</v>
      </c>
      <c r="L19289">
        <v>2</v>
      </c>
      <c r="M19289" t="s">
        <v>11397</v>
      </c>
      <c r="N19289">
        <v>22</v>
      </c>
      <c r="O19289">
        <v>2.5000000000000001E-2</v>
      </c>
      <c r="P19289">
        <v>20</v>
      </c>
      <c r="Q19289">
        <v>6.7</v>
      </c>
    </row>
    <row r="19290" spans="1:17" hidden="1" x14ac:dyDescent="0.3">
      <c r="A19290" t="s">
        <v>74519</v>
      </c>
      <c r="B19290" t="s">
        <v>74520</v>
      </c>
      <c r="C19290" s="1" t="str">
        <f t="shared" si="2777"/>
        <v>21:0827</v>
      </c>
      <c r="D19290" s="1" t="str">
        <f t="shared" si="2778"/>
        <v>21:0229</v>
      </c>
      <c r="E19290" t="s">
        <v>74521</v>
      </c>
      <c r="F19290" t="s">
        <v>74522</v>
      </c>
      <c r="H19290">
        <v>54.911712799999997</v>
      </c>
      <c r="I19290">
        <v>-60.923999999999999</v>
      </c>
      <c r="J19290" s="1" t="str">
        <f t="shared" si="2779"/>
        <v>Fluid (lake)</v>
      </c>
      <c r="K19290" s="1" t="str">
        <f t="shared" si="2775"/>
        <v>Untreated Water</v>
      </c>
      <c r="L19290">
        <v>2</v>
      </c>
      <c r="M19290" t="s">
        <v>11402</v>
      </c>
      <c r="N19290">
        <v>23</v>
      </c>
      <c r="O19290">
        <v>2.5000000000000001E-2</v>
      </c>
      <c r="P19290">
        <v>20</v>
      </c>
      <c r="Q19290">
        <v>6.2</v>
      </c>
    </row>
    <row r="19291" spans="1:17" hidden="1" x14ac:dyDescent="0.3">
      <c r="A19291" t="s">
        <v>74523</v>
      </c>
      <c r="B19291" t="s">
        <v>74524</v>
      </c>
      <c r="C19291" s="1" t="str">
        <f t="shared" si="2777"/>
        <v>21:0827</v>
      </c>
      <c r="D19291" s="1" t="str">
        <f t="shared" si="2778"/>
        <v>21:0229</v>
      </c>
      <c r="E19291" t="s">
        <v>74525</v>
      </c>
      <c r="F19291" t="s">
        <v>74526</v>
      </c>
      <c r="H19291">
        <v>54.911572399999997</v>
      </c>
      <c r="I19291">
        <v>-60.903787199999996</v>
      </c>
      <c r="J19291" s="1" t="str">
        <f t="shared" si="2779"/>
        <v>Fluid (lake)</v>
      </c>
      <c r="K19291" s="1" t="str">
        <f t="shared" si="2775"/>
        <v>Untreated Water</v>
      </c>
      <c r="L19291">
        <v>2</v>
      </c>
      <c r="M19291" t="s">
        <v>11411</v>
      </c>
      <c r="N19291">
        <v>24</v>
      </c>
      <c r="O19291">
        <v>2.5000000000000001E-2</v>
      </c>
      <c r="P19291">
        <v>20</v>
      </c>
      <c r="Q19291">
        <v>6.1</v>
      </c>
    </row>
    <row r="19292" spans="1:17" hidden="1" x14ac:dyDescent="0.3">
      <c r="A19292" t="s">
        <v>74527</v>
      </c>
      <c r="B19292" t="s">
        <v>74528</v>
      </c>
      <c r="C19292" s="1" t="str">
        <f t="shared" si="2777"/>
        <v>21:0827</v>
      </c>
      <c r="D19292" s="1" t="str">
        <f t="shared" si="2778"/>
        <v>21:0229</v>
      </c>
      <c r="E19292" t="s">
        <v>74529</v>
      </c>
      <c r="F19292" t="s">
        <v>74530</v>
      </c>
      <c r="H19292">
        <v>54.918046599999997</v>
      </c>
      <c r="I19292">
        <v>-60.889391000000003</v>
      </c>
      <c r="J19292" s="1" t="str">
        <f t="shared" si="2779"/>
        <v>Fluid (lake)</v>
      </c>
      <c r="K19292" s="1" t="str">
        <f t="shared" si="2775"/>
        <v>Untreated Water</v>
      </c>
      <c r="L19292">
        <v>2</v>
      </c>
      <c r="M19292" t="s">
        <v>11416</v>
      </c>
      <c r="N19292">
        <v>25</v>
      </c>
      <c r="O19292">
        <v>0.05</v>
      </c>
      <c r="P19292">
        <v>20</v>
      </c>
      <c r="Q19292">
        <v>6.1</v>
      </c>
    </row>
    <row r="19293" spans="1:17" hidden="1" x14ac:dyDescent="0.3">
      <c r="A19293" t="s">
        <v>74531</v>
      </c>
      <c r="B19293" t="s">
        <v>74532</v>
      </c>
      <c r="C19293" s="1" t="str">
        <f t="shared" si="2777"/>
        <v>21:0827</v>
      </c>
      <c r="D19293" s="1" t="str">
        <f t="shared" si="2778"/>
        <v>21:0229</v>
      </c>
      <c r="E19293" t="s">
        <v>74533</v>
      </c>
      <c r="F19293" t="s">
        <v>74534</v>
      </c>
      <c r="H19293">
        <v>54.929629599999998</v>
      </c>
      <c r="I19293">
        <v>-60.893342099999998</v>
      </c>
      <c r="J19293" s="1" t="str">
        <f t="shared" si="2779"/>
        <v>Fluid (lake)</v>
      </c>
      <c r="K19293" s="1" t="str">
        <f t="shared" si="2775"/>
        <v>Untreated Water</v>
      </c>
      <c r="L19293">
        <v>2</v>
      </c>
      <c r="M19293" t="s">
        <v>11421</v>
      </c>
      <c r="N19293">
        <v>26</v>
      </c>
      <c r="O19293">
        <v>2.5000000000000001E-2</v>
      </c>
      <c r="P19293">
        <v>20</v>
      </c>
      <c r="Q19293">
        <v>5.9</v>
      </c>
    </row>
    <row r="19294" spans="1:17" hidden="1" x14ac:dyDescent="0.3">
      <c r="A19294" t="s">
        <v>74535</v>
      </c>
      <c r="B19294" t="s">
        <v>74536</v>
      </c>
      <c r="C19294" s="1" t="str">
        <f t="shared" si="2777"/>
        <v>21:0827</v>
      </c>
      <c r="D19294" s="1" t="str">
        <f t="shared" si="2778"/>
        <v>21:0229</v>
      </c>
      <c r="E19294" t="s">
        <v>74537</v>
      </c>
      <c r="F19294" t="s">
        <v>74538</v>
      </c>
      <c r="H19294">
        <v>54.959009299999998</v>
      </c>
      <c r="I19294">
        <v>-60.843912500000002</v>
      </c>
      <c r="J19294" s="1" t="str">
        <f t="shared" si="2779"/>
        <v>Fluid (lake)</v>
      </c>
      <c r="K19294" s="1" t="str">
        <f t="shared" si="2775"/>
        <v>Untreated Water</v>
      </c>
      <c r="L19294">
        <v>2</v>
      </c>
      <c r="M19294" t="s">
        <v>11426</v>
      </c>
      <c r="N19294">
        <v>27</v>
      </c>
      <c r="O19294">
        <v>2.5000000000000001E-2</v>
      </c>
      <c r="P19294">
        <v>20</v>
      </c>
      <c r="Q19294">
        <v>6</v>
      </c>
    </row>
    <row r="19295" spans="1:17" hidden="1" x14ac:dyDescent="0.3">
      <c r="A19295" t="s">
        <v>74539</v>
      </c>
      <c r="B19295" t="s">
        <v>74540</v>
      </c>
      <c r="C19295" s="1" t="str">
        <f t="shared" si="2777"/>
        <v>21:0827</v>
      </c>
      <c r="D19295" s="1" t="str">
        <f t="shared" si="2778"/>
        <v>21:0229</v>
      </c>
      <c r="E19295" t="s">
        <v>74541</v>
      </c>
      <c r="F19295" t="s">
        <v>74542</v>
      </c>
      <c r="H19295">
        <v>54.986643999999998</v>
      </c>
      <c r="I19295">
        <v>-60.811418400000001</v>
      </c>
      <c r="J19295" s="1" t="str">
        <f t="shared" si="2779"/>
        <v>Fluid (lake)</v>
      </c>
      <c r="K19295" s="1" t="str">
        <f t="shared" si="2775"/>
        <v>Untreated Water</v>
      </c>
      <c r="L19295">
        <v>2</v>
      </c>
      <c r="M19295" t="s">
        <v>11440</v>
      </c>
      <c r="N19295">
        <v>28</v>
      </c>
      <c r="O19295">
        <v>2.5000000000000001E-2</v>
      </c>
      <c r="P19295">
        <v>20</v>
      </c>
      <c r="Q19295">
        <v>5.3</v>
      </c>
    </row>
    <row r="19296" spans="1:17" hidden="1" x14ac:dyDescent="0.3">
      <c r="A19296" t="s">
        <v>74543</v>
      </c>
      <c r="B19296" t="s">
        <v>74544</v>
      </c>
      <c r="C19296" s="1" t="str">
        <f t="shared" si="2777"/>
        <v>21:0827</v>
      </c>
      <c r="D19296" s="1" t="str">
        <f t="shared" si="2778"/>
        <v>21:0229</v>
      </c>
      <c r="E19296" t="s">
        <v>74545</v>
      </c>
      <c r="F19296" t="s">
        <v>74546</v>
      </c>
      <c r="H19296">
        <v>54.935373300000002</v>
      </c>
      <c r="I19296">
        <v>-60.799030600000002</v>
      </c>
      <c r="J19296" s="1" t="str">
        <f t="shared" si="2779"/>
        <v>Fluid (lake)</v>
      </c>
      <c r="K19296" s="1" t="str">
        <f t="shared" si="2775"/>
        <v>Untreated Water</v>
      </c>
      <c r="L19296">
        <v>2</v>
      </c>
      <c r="M19296" t="s">
        <v>11445</v>
      </c>
      <c r="N19296">
        <v>29</v>
      </c>
      <c r="O19296">
        <v>0.16</v>
      </c>
      <c r="P19296">
        <v>20</v>
      </c>
      <c r="Q19296">
        <v>5.8</v>
      </c>
    </row>
    <row r="19297" spans="1:17" hidden="1" x14ac:dyDescent="0.3">
      <c r="A19297" t="s">
        <v>74547</v>
      </c>
      <c r="B19297" t="s">
        <v>74548</v>
      </c>
      <c r="C19297" s="1" t="str">
        <f t="shared" si="2777"/>
        <v>21:0827</v>
      </c>
      <c r="D19297" s="1" t="str">
        <f t="shared" si="2778"/>
        <v>21:0229</v>
      </c>
      <c r="E19297" t="s">
        <v>74549</v>
      </c>
      <c r="F19297" t="s">
        <v>74550</v>
      </c>
      <c r="H19297">
        <v>54.888574800000001</v>
      </c>
      <c r="I19297">
        <v>-60.860214399999997</v>
      </c>
      <c r="J19297" s="1" t="str">
        <f t="shared" si="2779"/>
        <v>Fluid (lake)</v>
      </c>
      <c r="K19297" s="1" t="str">
        <f t="shared" si="2775"/>
        <v>Untreated Water</v>
      </c>
      <c r="L19297">
        <v>2</v>
      </c>
      <c r="M19297" t="s">
        <v>11450</v>
      </c>
      <c r="N19297">
        <v>30</v>
      </c>
      <c r="O19297">
        <v>2.5000000000000001E-2</v>
      </c>
      <c r="P19297">
        <v>20</v>
      </c>
      <c r="Q19297">
        <v>7</v>
      </c>
    </row>
    <row r="19298" spans="1:17" hidden="1" x14ac:dyDescent="0.3">
      <c r="A19298" t="s">
        <v>74551</v>
      </c>
      <c r="B19298" t="s">
        <v>74552</v>
      </c>
      <c r="C19298" s="1" t="str">
        <f t="shared" si="2777"/>
        <v>21:0827</v>
      </c>
      <c r="D19298" s="1" t="str">
        <f t="shared" si="2778"/>
        <v>21:0229</v>
      </c>
      <c r="E19298" t="s">
        <v>74553</v>
      </c>
      <c r="F19298" t="s">
        <v>74554</v>
      </c>
      <c r="H19298">
        <v>54.881897600000002</v>
      </c>
      <c r="I19298">
        <v>-60.852149500000003</v>
      </c>
      <c r="J19298" s="1" t="str">
        <f t="shared" si="2779"/>
        <v>Fluid (lake)</v>
      </c>
      <c r="K19298" s="1" t="str">
        <f t="shared" si="2775"/>
        <v>Untreated Water</v>
      </c>
      <c r="L19298">
        <v>2</v>
      </c>
      <c r="M19298" t="s">
        <v>11460</v>
      </c>
      <c r="N19298">
        <v>31</v>
      </c>
      <c r="O19298">
        <v>2.5000000000000001E-2</v>
      </c>
      <c r="P19298">
        <v>20</v>
      </c>
      <c r="Q19298">
        <v>6.5</v>
      </c>
    </row>
    <row r="19299" spans="1:17" hidden="1" x14ac:dyDescent="0.3">
      <c r="A19299" t="s">
        <v>74555</v>
      </c>
      <c r="B19299" t="s">
        <v>74556</v>
      </c>
      <c r="C19299" s="1" t="str">
        <f t="shared" si="2777"/>
        <v>21:0827</v>
      </c>
      <c r="D19299" s="1" t="str">
        <f t="shared" si="2778"/>
        <v>21:0229</v>
      </c>
      <c r="E19299" t="s">
        <v>74557</v>
      </c>
      <c r="F19299" t="s">
        <v>74558</v>
      </c>
      <c r="H19299">
        <v>54.8725801</v>
      </c>
      <c r="I19299">
        <v>-60.891331999999998</v>
      </c>
      <c r="J19299" s="1" t="str">
        <f t="shared" si="2779"/>
        <v>Fluid (lake)</v>
      </c>
      <c r="K19299" s="1" t="str">
        <f t="shared" si="2775"/>
        <v>Untreated Water</v>
      </c>
      <c r="L19299">
        <v>2</v>
      </c>
      <c r="M19299" t="s">
        <v>11465</v>
      </c>
      <c r="N19299">
        <v>32</v>
      </c>
      <c r="O19299">
        <v>2.5000000000000001E-2</v>
      </c>
      <c r="P19299">
        <v>20</v>
      </c>
      <c r="Q19299">
        <v>6.5</v>
      </c>
    </row>
    <row r="19300" spans="1:17" hidden="1" x14ac:dyDescent="0.3">
      <c r="A19300" t="s">
        <v>74559</v>
      </c>
      <c r="B19300" t="s">
        <v>74560</v>
      </c>
      <c r="C19300" s="1" t="str">
        <f t="shared" si="2777"/>
        <v>21:0827</v>
      </c>
      <c r="D19300" s="1" t="str">
        <f t="shared" si="2778"/>
        <v>21:0229</v>
      </c>
      <c r="E19300" t="s">
        <v>74561</v>
      </c>
      <c r="F19300" t="s">
        <v>74562</v>
      </c>
      <c r="H19300">
        <v>54.831978399999997</v>
      </c>
      <c r="I19300">
        <v>-60.907432900000003</v>
      </c>
      <c r="J19300" s="1" t="str">
        <f t="shared" si="2779"/>
        <v>Fluid (lake)</v>
      </c>
      <c r="K19300" s="1" t="str">
        <f t="shared" si="2775"/>
        <v>Untreated Water</v>
      </c>
      <c r="L19300">
        <v>2</v>
      </c>
      <c r="M19300" t="s">
        <v>11470</v>
      </c>
      <c r="N19300">
        <v>33</v>
      </c>
      <c r="O19300">
        <v>2.5000000000000001E-2</v>
      </c>
      <c r="P19300">
        <v>20</v>
      </c>
      <c r="Q19300">
        <v>6.3</v>
      </c>
    </row>
    <row r="19301" spans="1:17" hidden="1" x14ac:dyDescent="0.3">
      <c r="A19301" t="s">
        <v>74563</v>
      </c>
      <c r="B19301" t="s">
        <v>74564</v>
      </c>
      <c r="C19301" s="1" t="str">
        <f t="shared" si="2777"/>
        <v>21:0827</v>
      </c>
      <c r="D19301" s="1" t="str">
        <f t="shared" si="2778"/>
        <v>21:0229</v>
      </c>
      <c r="E19301" t="s">
        <v>74565</v>
      </c>
      <c r="F19301" t="s">
        <v>74566</v>
      </c>
      <c r="H19301">
        <v>54.821799400000003</v>
      </c>
      <c r="I19301">
        <v>-60.9323689</v>
      </c>
      <c r="J19301" s="1" t="str">
        <f t="shared" si="2779"/>
        <v>Fluid (lake)</v>
      </c>
      <c r="K19301" s="1" t="str">
        <f t="shared" si="2775"/>
        <v>Untreated Water</v>
      </c>
      <c r="L19301">
        <v>2</v>
      </c>
      <c r="M19301" t="s">
        <v>11475</v>
      </c>
      <c r="N19301">
        <v>34</v>
      </c>
      <c r="O19301">
        <v>2.5000000000000001E-2</v>
      </c>
      <c r="P19301">
        <v>20</v>
      </c>
      <c r="Q19301">
        <v>6.3</v>
      </c>
    </row>
    <row r="19302" spans="1:17" hidden="1" x14ac:dyDescent="0.3">
      <c r="A19302" t="s">
        <v>74567</v>
      </c>
      <c r="B19302" t="s">
        <v>74568</v>
      </c>
      <c r="C19302" s="1" t="str">
        <f t="shared" si="2777"/>
        <v>21:0827</v>
      </c>
      <c r="D19302" s="1" t="str">
        <f t="shared" si="2778"/>
        <v>21:0229</v>
      </c>
      <c r="E19302" t="s">
        <v>74569</v>
      </c>
      <c r="F19302" t="s">
        <v>74570</v>
      </c>
      <c r="H19302">
        <v>54.8156222</v>
      </c>
      <c r="I19302">
        <v>-60.903438100000002</v>
      </c>
      <c r="J19302" s="1" t="str">
        <f t="shared" si="2779"/>
        <v>Fluid (lake)</v>
      </c>
      <c r="K19302" s="1" t="str">
        <f t="shared" si="2775"/>
        <v>Untreated Water</v>
      </c>
      <c r="L19302">
        <v>2</v>
      </c>
      <c r="M19302" t="s">
        <v>11480</v>
      </c>
      <c r="N19302">
        <v>35</v>
      </c>
      <c r="O19302">
        <v>2.5000000000000001E-2</v>
      </c>
      <c r="P19302">
        <v>20</v>
      </c>
      <c r="Q19302">
        <v>6.2</v>
      </c>
    </row>
    <row r="19303" spans="1:17" hidden="1" x14ac:dyDescent="0.3">
      <c r="A19303" t="s">
        <v>74571</v>
      </c>
      <c r="B19303" t="s">
        <v>74572</v>
      </c>
      <c r="C19303" s="1" t="str">
        <f t="shared" si="2777"/>
        <v>21:0827</v>
      </c>
      <c r="D19303" s="1" t="str">
        <f t="shared" si="2778"/>
        <v>21:0229</v>
      </c>
      <c r="E19303" t="s">
        <v>74573</v>
      </c>
      <c r="F19303" t="s">
        <v>74574</v>
      </c>
      <c r="H19303">
        <v>54.490096800000003</v>
      </c>
      <c r="I19303">
        <v>-60.967509200000002</v>
      </c>
      <c r="J19303" s="1" t="str">
        <f t="shared" si="2779"/>
        <v>Fluid (lake)</v>
      </c>
      <c r="K19303" s="1" t="str">
        <f t="shared" si="2775"/>
        <v>Untreated Water</v>
      </c>
      <c r="L19303">
        <v>2</v>
      </c>
      <c r="M19303" t="s">
        <v>12548</v>
      </c>
      <c r="N19303">
        <v>36</v>
      </c>
      <c r="O19303">
        <v>2.5000000000000001E-2</v>
      </c>
      <c r="P19303">
        <v>20</v>
      </c>
      <c r="Q19303">
        <v>7.2</v>
      </c>
    </row>
    <row r="19304" spans="1:17" hidden="1" x14ac:dyDescent="0.3">
      <c r="A19304" t="s">
        <v>74575</v>
      </c>
      <c r="B19304" t="s">
        <v>74576</v>
      </c>
      <c r="C19304" s="1" t="str">
        <f t="shared" si="2777"/>
        <v>21:0827</v>
      </c>
      <c r="D19304" s="1" t="str">
        <f t="shared" si="2778"/>
        <v>21:0229</v>
      </c>
      <c r="E19304" t="s">
        <v>74577</v>
      </c>
      <c r="F19304" t="s">
        <v>74578</v>
      </c>
      <c r="H19304">
        <v>54.480740400000002</v>
      </c>
      <c r="I19304">
        <v>-60.980446600000001</v>
      </c>
      <c r="J19304" s="1" t="str">
        <f t="shared" si="2779"/>
        <v>Fluid (lake)</v>
      </c>
      <c r="K19304" s="1" t="str">
        <f t="shared" si="2775"/>
        <v>Untreated Water</v>
      </c>
      <c r="L19304">
        <v>3</v>
      </c>
      <c r="M19304" t="s">
        <v>11431</v>
      </c>
      <c r="N19304">
        <v>37</v>
      </c>
      <c r="O19304">
        <v>2.5000000000000001E-2</v>
      </c>
      <c r="P19304">
        <v>30</v>
      </c>
      <c r="Q19304">
        <v>7.2</v>
      </c>
    </row>
    <row r="19305" spans="1:17" hidden="1" x14ac:dyDescent="0.3">
      <c r="A19305" t="s">
        <v>74579</v>
      </c>
      <c r="B19305" t="s">
        <v>74580</v>
      </c>
      <c r="C19305" s="1" t="str">
        <f t="shared" si="2777"/>
        <v>21:0827</v>
      </c>
      <c r="D19305" s="1" t="str">
        <f t="shared" si="2778"/>
        <v>21:0229</v>
      </c>
      <c r="E19305" t="s">
        <v>74577</v>
      </c>
      <c r="F19305" t="s">
        <v>74581</v>
      </c>
      <c r="H19305">
        <v>54.480740400000002</v>
      </c>
      <c r="I19305">
        <v>-60.980446600000001</v>
      </c>
      <c r="J19305" s="1" t="str">
        <f t="shared" si="2779"/>
        <v>Fluid (lake)</v>
      </c>
      <c r="K19305" s="1" t="str">
        <f t="shared" si="2775"/>
        <v>Untreated Water</v>
      </c>
      <c r="L19305">
        <v>3</v>
      </c>
      <c r="M19305" t="s">
        <v>11435</v>
      </c>
      <c r="N19305">
        <v>38</v>
      </c>
      <c r="O19305">
        <v>2.5000000000000001E-2</v>
      </c>
      <c r="P19305">
        <v>30</v>
      </c>
      <c r="Q19305">
        <v>7.2</v>
      </c>
    </row>
    <row r="19306" spans="1:17" hidden="1" x14ac:dyDescent="0.3">
      <c r="A19306" t="s">
        <v>74582</v>
      </c>
      <c r="B19306" t="s">
        <v>74583</v>
      </c>
      <c r="C19306" s="1" t="str">
        <f t="shared" si="2777"/>
        <v>21:0827</v>
      </c>
      <c r="D19306" s="1" t="str">
        <f t="shared" si="2778"/>
        <v>21:0229</v>
      </c>
      <c r="E19306" t="s">
        <v>74584</v>
      </c>
      <c r="F19306" t="s">
        <v>74585</v>
      </c>
      <c r="H19306">
        <v>54.480761399999999</v>
      </c>
      <c r="I19306">
        <v>-60.956564299999997</v>
      </c>
      <c r="J19306" s="1" t="str">
        <f t="shared" si="2779"/>
        <v>Fluid (lake)</v>
      </c>
      <c r="K19306" s="1" t="str">
        <f t="shared" si="2775"/>
        <v>Untreated Water</v>
      </c>
      <c r="L19306">
        <v>3</v>
      </c>
      <c r="M19306" t="s">
        <v>11392</v>
      </c>
      <c r="N19306">
        <v>39</v>
      </c>
      <c r="O19306">
        <v>0.14000000000000001</v>
      </c>
      <c r="P19306">
        <v>30</v>
      </c>
      <c r="Q19306">
        <v>7</v>
      </c>
    </row>
    <row r="19307" spans="1:17" hidden="1" x14ac:dyDescent="0.3">
      <c r="A19307" t="s">
        <v>74586</v>
      </c>
      <c r="B19307" t="s">
        <v>74587</v>
      </c>
      <c r="C19307" s="1" t="str">
        <f t="shared" si="2777"/>
        <v>21:0827</v>
      </c>
      <c r="D19307" s="1" t="str">
        <f t="shared" si="2778"/>
        <v>21:0229</v>
      </c>
      <c r="E19307" t="s">
        <v>74588</v>
      </c>
      <c r="F19307" t="s">
        <v>74589</v>
      </c>
      <c r="H19307">
        <v>54.465118099999998</v>
      </c>
      <c r="I19307">
        <v>-60.971355799999998</v>
      </c>
      <c r="J19307" s="1" t="str">
        <f t="shared" si="2779"/>
        <v>Fluid (lake)</v>
      </c>
      <c r="K19307" s="1" t="str">
        <f t="shared" si="2775"/>
        <v>Untreated Water</v>
      </c>
      <c r="L19307">
        <v>3</v>
      </c>
      <c r="M19307" t="s">
        <v>11397</v>
      </c>
      <c r="N19307">
        <v>40</v>
      </c>
      <c r="O19307">
        <v>2.5000000000000001E-2</v>
      </c>
      <c r="P19307">
        <v>30</v>
      </c>
      <c r="Q19307">
        <v>7</v>
      </c>
    </row>
    <row r="19308" spans="1:17" hidden="1" x14ac:dyDescent="0.3">
      <c r="A19308" t="s">
        <v>74590</v>
      </c>
      <c r="B19308" t="s">
        <v>74591</v>
      </c>
      <c r="C19308" s="1" t="str">
        <f t="shared" si="2777"/>
        <v>21:0827</v>
      </c>
      <c r="D19308" s="1" t="str">
        <f t="shared" si="2778"/>
        <v>21:0229</v>
      </c>
      <c r="E19308" t="s">
        <v>74592</v>
      </c>
      <c r="F19308" t="s">
        <v>74593</v>
      </c>
      <c r="H19308">
        <v>54.460029900000002</v>
      </c>
      <c r="I19308">
        <v>-60.996109300000001</v>
      </c>
      <c r="J19308" s="1" t="str">
        <f t="shared" si="2779"/>
        <v>Fluid (lake)</v>
      </c>
      <c r="K19308" s="1" t="str">
        <f t="shared" si="2775"/>
        <v>Untreated Water</v>
      </c>
      <c r="L19308">
        <v>3</v>
      </c>
      <c r="M19308" t="s">
        <v>11402</v>
      </c>
      <c r="N19308">
        <v>41</v>
      </c>
      <c r="O19308">
        <v>2.5000000000000001E-2</v>
      </c>
      <c r="P19308">
        <v>30</v>
      </c>
      <c r="Q19308">
        <v>6.9</v>
      </c>
    </row>
    <row r="19309" spans="1:17" hidden="1" x14ac:dyDescent="0.3">
      <c r="A19309" t="s">
        <v>74594</v>
      </c>
      <c r="B19309" t="s">
        <v>74595</v>
      </c>
      <c r="C19309" s="1" t="str">
        <f t="shared" si="2777"/>
        <v>21:0827</v>
      </c>
      <c r="D19309" s="1" t="str">
        <f t="shared" si="2778"/>
        <v>21:0229</v>
      </c>
      <c r="E19309" t="s">
        <v>74596</v>
      </c>
      <c r="F19309" t="s">
        <v>74597</v>
      </c>
      <c r="H19309">
        <v>54.441881799999997</v>
      </c>
      <c r="I19309">
        <v>-60.990734400000001</v>
      </c>
      <c r="J19309" s="1" t="str">
        <f t="shared" si="2779"/>
        <v>Fluid (lake)</v>
      </c>
      <c r="K19309" s="1" t="str">
        <f t="shared" si="2775"/>
        <v>Untreated Water</v>
      </c>
      <c r="L19309">
        <v>3</v>
      </c>
      <c r="M19309" t="s">
        <v>11411</v>
      </c>
      <c r="N19309">
        <v>42</v>
      </c>
      <c r="O19309">
        <v>2.5000000000000001E-2</v>
      </c>
      <c r="P19309">
        <v>30</v>
      </c>
      <c r="Q19309">
        <v>6.7</v>
      </c>
    </row>
    <row r="19310" spans="1:17" hidden="1" x14ac:dyDescent="0.3">
      <c r="A19310" t="s">
        <v>74598</v>
      </c>
      <c r="B19310" t="s">
        <v>74599</v>
      </c>
      <c r="C19310" s="1" t="str">
        <f t="shared" si="2777"/>
        <v>21:0827</v>
      </c>
      <c r="D19310" s="1" t="str">
        <f t="shared" si="2778"/>
        <v>21:0229</v>
      </c>
      <c r="E19310" t="s">
        <v>74600</v>
      </c>
      <c r="F19310" t="s">
        <v>74601</v>
      </c>
      <c r="H19310">
        <v>54.433851400000002</v>
      </c>
      <c r="I19310">
        <v>-60.953072400000003</v>
      </c>
      <c r="J19310" s="1" t="str">
        <f t="shared" si="2779"/>
        <v>Fluid (lake)</v>
      </c>
      <c r="K19310" s="1" t="str">
        <f t="shared" si="2775"/>
        <v>Untreated Water</v>
      </c>
      <c r="L19310">
        <v>3</v>
      </c>
      <c r="M19310" t="s">
        <v>11416</v>
      </c>
      <c r="N19310">
        <v>43</v>
      </c>
      <c r="O19310">
        <v>2.5000000000000001E-2</v>
      </c>
      <c r="P19310">
        <v>30</v>
      </c>
      <c r="Q19310">
        <v>6.8</v>
      </c>
    </row>
    <row r="19311" spans="1:17" hidden="1" x14ac:dyDescent="0.3">
      <c r="A19311" t="s">
        <v>74602</v>
      </c>
      <c r="B19311" t="s">
        <v>74603</v>
      </c>
      <c r="C19311" s="1" t="str">
        <f t="shared" si="2777"/>
        <v>21:0827</v>
      </c>
      <c r="D19311" s="1" t="str">
        <f t="shared" si="2778"/>
        <v>21:0229</v>
      </c>
      <c r="E19311" t="s">
        <v>74604</v>
      </c>
      <c r="F19311" t="s">
        <v>74605</v>
      </c>
      <c r="H19311">
        <v>54.422254100000004</v>
      </c>
      <c r="I19311">
        <v>-60.982368999999998</v>
      </c>
      <c r="J19311" s="1" t="str">
        <f t="shared" si="2779"/>
        <v>Fluid (lake)</v>
      </c>
      <c r="K19311" s="1" t="str">
        <f t="shared" si="2775"/>
        <v>Untreated Water</v>
      </c>
      <c r="L19311">
        <v>3</v>
      </c>
      <c r="M19311" t="s">
        <v>11421</v>
      </c>
      <c r="N19311">
        <v>44</v>
      </c>
      <c r="O19311">
        <v>2.5000000000000001E-2</v>
      </c>
      <c r="P19311">
        <v>30</v>
      </c>
      <c r="Q19311">
        <v>6.8</v>
      </c>
    </row>
    <row r="19312" spans="1:17" hidden="1" x14ac:dyDescent="0.3">
      <c r="A19312" t="s">
        <v>74606</v>
      </c>
      <c r="B19312" t="s">
        <v>74607</v>
      </c>
      <c r="C19312" s="1" t="str">
        <f t="shared" si="2777"/>
        <v>21:0827</v>
      </c>
      <c r="D19312" s="1" t="str">
        <f t="shared" si="2778"/>
        <v>21:0229</v>
      </c>
      <c r="E19312" t="s">
        <v>74608</v>
      </c>
      <c r="F19312" t="s">
        <v>74609</v>
      </c>
      <c r="H19312">
        <v>54.423073799999997</v>
      </c>
      <c r="I19312">
        <v>-60.9605313</v>
      </c>
      <c r="J19312" s="1" t="str">
        <f t="shared" si="2779"/>
        <v>Fluid (lake)</v>
      </c>
      <c r="K19312" s="1" t="str">
        <f t="shared" si="2775"/>
        <v>Untreated Water</v>
      </c>
      <c r="L19312">
        <v>3</v>
      </c>
      <c r="M19312" t="s">
        <v>11426</v>
      </c>
      <c r="N19312">
        <v>45</v>
      </c>
      <c r="O19312">
        <v>2.5000000000000001E-2</v>
      </c>
      <c r="P19312">
        <v>30</v>
      </c>
      <c r="Q19312">
        <v>6.4</v>
      </c>
    </row>
    <row r="19313" spans="1:17" hidden="1" x14ac:dyDescent="0.3">
      <c r="A19313" t="s">
        <v>74610</v>
      </c>
      <c r="B19313" t="s">
        <v>74611</v>
      </c>
      <c r="C19313" s="1" t="str">
        <f t="shared" si="2777"/>
        <v>21:0827</v>
      </c>
      <c r="D19313" s="1" t="str">
        <f t="shared" si="2778"/>
        <v>21:0229</v>
      </c>
      <c r="E19313" t="s">
        <v>74612</v>
      </c>
      <c r="F19313" t="s">
        <v>74613</v>
      </c>
      <c r="H19313">
        <v>54.403091500000002</v>
      </c>
      <c r="I19313">
        <v>-60.959489599999998</v>
      </c>
      <c r="J19313" s="1" t="str">
        <f t="shared" si="2779"/>
        <v>Fluid (lake)</v>
      </c>
      <c r="K19313" s="1" t="str">
        <f t="shared" si="2775"/>
        <v>Untreated Water</v>
      </c>
      <c r="L19313">
        <v>3</v>
      </c>
      <c r="M19313" t="s">
        <v>11440</v>
      </c>
      <c r="N19313">
        <v>46</v>
      </c>
      <c r="O19313">
        <v>2.5000000000000001E-2</v>
      </c>
      <c r="P19313">
        <v>30</v>
      </c>
      <c r="Q19313">
        <v>6.2</v>
      </c>
    </row>
    <row r="19314" spans="1:17" hidden="1" x14ac:dyDescent="0.3">
      <c r="A19314" t="s">
        <v>74614</v>
      </c>
      <c r="B19314" t="s">
        <v>74615</v>
      </c>
      <c r="C19314" s="1" t="str">
        <f t="shared" si="2777"/>
        <v>21:0827</v>
      </c>
      <c r="D19314" s="1" t="str">
        <f t="shared" si="2778"/>
        <v>21:0229</v>
      </c>
      <c r="E19314" t="s">
        <v>74616</v>
      </c>
      <c r="F19314" t="s">
        <v>74617</v>
      </c>
      <c r="H19314">
        <v>54.409064600000001</v>
      </c>
      <c r="I19314">
        <v>-60.940161199999999</v>
      </c>
      <c r="J19314" s="1" t="str">
        <f t="shared" si="2779"/>
        <v>Fluid (lake)</v>
      </c>
      <c r="K19314" s="1" t="str">
        <f t="shared" si="2775"/>
        <v>Untreated Water</v>
      </c>
      <c r="L19314">
        <v>3</v>
      </c>
      <c r="M19314" t="s">
        <v>11445</v>
      </c>
      <c r="N19314">
        <v>47</v>
      </c>
      <c r="O19314">
        <v>2.5000000000000001E-2</v>
      </c>
      <c r="P19314">
        <v>30</v>
      </c>
      <c r="Q19314">
        <v>6.7</v>
      </c>
    </row>
    <row r="19315" spans="1:17" hidden="1" x14ac:dyDescent="0.3">
      <c r="A19315" t="s">
        <v>74618</v>
      </c>
      <c r="B19315" t="s">
        <v>74619</v>
      </c>
      <c r="C19315" s="1" t="str">
        <f t="shared" si="2777"/>
        <v>21:0827</v>
      </c>
      <c r="D19315" s="1" t="str">
        <f t="shared" si="2778"/>
        <v>21:0229</v>
      </c>
      <c r="E19315" t="s">
        <v>74620</v>
      </c>
      <c r="F19315" t="s">
        <v>74621</v>
      </c>
      <c r="H19315">
        <v>54.412017300000002</v>
      </c>
      <c r="I19315">
        <v>-60.911625399999998</v>
      </c>
      <c r="J19315" s="1" t="str">
        <f t="shared" si="2779"/>
        <v>Fluid (lake)</v>
      </c>
      <c r="K19315" s="1" t="str">
        <f t="shared" si="2775"/>
        <v>Untreated Water</v>
      </c>
      <c r="L19315">
        <v>3</v>
      </c>
      <c r="M19315" t="s">
        <v>11450</v>
      </c>
      <c r="N19315">
        <v>48</v>
      </c>
      <c r="O19315">
        <v>2.5000000000000001E-2</v>
      </c>
      <c r="P19315">
        <v>30</v>
      </c>
      <c r="Q19315">
        <v>6.6</v>
      </c>
    </row>
    <row r="19316" spans="1:17" hidden="1" x14ac:dyDescent="0.3">
      <c r="A19316" t="s">
        <v>74622</v>
      </c>
      <c r="B19316" t="s">
        <v>74623</v>
      </c>
      <c r="C19316" s="1" t="str">
        <f t="shared" si="2777"/>
        <v>21:0827</v>
      </c>
      <c r="D19316" s="1" t="str">
        <f t="shared" si="2778"/>
        <v>21:0229</v>
      </c>
      <c r="E19316" t="s">
        <v>74624</v>
      </c>
      <c r="F19316" t="s">
        <v>74625</v>
      </c>
      <c r="H19316">
        <v>54.436398199999999</v>
      </c>
      <c r="I19316">
        <v>-60.908642100000002</v>
      </c>
      <c r="J19316" s="1" t="str">
        <f t="shared" si="2779"/>
        <v>Fluid (lake)</v>
      </c>
      <c r="K19316" s="1" t="str">
        <f t="shared" si="2775"/>
        <v>Untreated Water</v>
      </c>
      <c r="L19316">
        <v>3</v>
      </c>
      <c r="M19316" t="s">
        <v>11460</v>
      </c>
      <c r="N19316">
        <v>49</v>
      </c>
      <c r="O19316">
        <v>2.5000000000000001E-2</v>
      </c>
      <c r="P19316">
        <v>30</v>
      </c>
      <c r="Q19316">
        <v>6.4</v>
      </c>
    </row>
    <row r="19317" spans="1:17" hidden="1" x14ac:dyDescent="0.3">
      <c r="A19317" t="s">
        <v>74626</v>
      </c>
      <c r="B19317" t="s">
        <v>74627</v>
      </c>
      <c r="C19317" s="1" t="str">
        <f t="shared" si="2777"/>
        <v>21:0827</v>
      </c>
      <c r="D19317" s="1" t="str">
        <f t="shared" si="2778"/>
        <v>21:0229</v>
      </c>
      <c r="E19317" t="s">
        <v>74628</v>
      </c>
      <c r="F19317" t="s">
        <v>74629</v>
      </c>
      <c r="H19317">
        <v>54.454504200000002</v>
      </c>
      <c r="I19317">
        <v>-60.930674699999997</v>
      </c>
      <c r="J19317" s="1" t="str">
        <f t="shared" si="2779"/>
        <v>Fluid (lake)</v>
      </c>
      <c r="K19317" s="1" t="str">
        <f t="shared" si="2775"/>
        <v>Untreated Water</v>
      </c>
      <c r="L19317">
        <v>3</v>
      </c>
      <c r="M19317" t="s">
        <v>11465</v>
      </c>
      <c r="N19317">
        <v>50</v>
      </c>
      <c r="O19317">
        <v>2.5000000000000001E-2</v>
      </c>
      <c r="P19317">
        <v>30</v>
      </c>
      <c r="Q19317">
        <v>6.7</v>
      </c>
    </row>
    <row r="19318" spans="1:17" hidden="1" x14ac:dyDescent="0.3">
      <c r="A19318" t="s">
        <v>74630</v>
      </c>
      <c r="B19318" t="s">
        <v>74631</v>
      </c>
      <c r="C19318" s="1" t="str">
        <f t="shared" si="2777"/>
        <v>21:0827</v>
      </c>
      <c r="D19318" s="1" t="str">
        <f t="shared" si="2778"/>
        <v>21:0229</v>
      </c>
      <c r="E19318" t="s">
        <v>74632</v>
      </c>
      <c r="F19318" t="s">
        <v>74633</v>
      </c>
      <c r="H19318">
        <v>54.465384</v>
      </c>
      <c r="I19318">
        <v>-60.947717300000001</v>
      </c>
      <c r="J19318" s="1" t="str">
        <f t="shared" si="2779"/>
        <v>Fluid (lake)</v>
      </c>
      <c r="K19318" s="1" t="str">
        <f t="shared" si="2775"/>
        <v>Untreated Water</v>
      </c>
      <c r="L19318">
        <v>3</v>
      </c>
      <c r="M19318" t="s">
        <v>11470</v>
      </c>
      <c r="N19318">
        <v>51</v>
      </c>
      <c r="O19318">
        <v>2.5000000000000001E-2</v>
      </c>
      <c r="P19318">
        <v>30</v>
      </c>
      <c r="Q19318">
        <v>6.9</v>
      </c>
    </row>
    <row r="19319" spans="1:17" hidden="1" x14ac:dyDescent="0.3">
      <c r="A19319" t="s">
        <v>74634</v>
      </c>
      <c r="B19319" t="s">
        <v>74635</v>
      </c>
      <c r="C19319" s="1" t="str">
        <f t="shared" si="2777"/>
        <v>21:0827</v>
      </c>
      <c r="D19319" s="1" t="str">
        <f t="shared" si="2778"/>
        <v>21:0229</v>
      </c>
      <c r="E19319" t="s">
        <v>74636</v>
      </c>
      <c r="F19319" t="s">
        <v>74637</v>
      </c>
      <c r="H19319">
        <v>54.485680000000002</v>
      </c>
      <c r="I19319">
        <v>-60.9407718</v>
      </c>
      <c r="J19319" s="1" t="str">
        <f t="shared" si="2779"/>
        <v>Fluid (lake)</v>
      </c>
      <c r="K19319" s="1" t="str">
        <f t="shared" si="2775"/>
        <v>Untreated Water</v>
      </c>
      <c r="L19319">
        <v>3</v>
      </c>
      <c r="M19319" t="s">
        <v>11475</v>
      </c>
      <c r="N19319">
        <v>52</v>
      </c>
      <c r="O19319">
        <v>0.12</v>
      </c>
      <c r="P19319">
        <v>30</v>
      </c>
      <c r="Q19319">
        <v>7</v>
      </c>
    </row>
    <row r="19320" spans="1:17" hidden="1" x14ac:dyDescent="0.3">
      <c r="A19320" t="s">
        <v>74638</v>
      </c>
      <c r="B19320" t="s">
        <v>74639</v>
      </c>
      <c r="C19320" s="1" t="str">
        <f t="shared" si="2777"/>
        <v>21:0827</v>
      </c>
      <c r="D19320" s="1" t="str">
        <f t="shared" si="2778"/>
        <v>21:0229</v>
      </c>
      <c r="E19320" t="s">
        <v>74640</v>
      </c>
      <c r="F19320" t="s">
        <v>74641</v>
      </c>
      <c r="H19320">
        <v>54.475937399999999</v>
      </c>
      <c r="I19320">
        <v>-60.923526199999998</v>
      </c>
      <c r="J19320" s="1" t="str">
        <f t="shared" si="2779"/>
        <v>Fluid (lake)</v>
      </c>
      <c r="K19320" s="1" t="str">
        <f t="shared" si="2775"/>
        <v>Untreated Water</v>
      </c>
      <c r="L19320">
        <v>3</v>
      </c>
      <c r="M19320" t="s">
        <v>11480</v>
      </c>
      <c r="N19320">
        <v>53</v>
      </c>
      <c r="O19320">
        <v>2.5000000000000001E-2</v>
      </c>
      <c r="P19320">
        <v>30</v>
      </c>
      <c r="Q19320">
        <v>6.7</v>
      </c>
    </row>
    <row r="19321" spans="1:17" hidden="1" x14ac:dyDescent="0.3">
      <c r="A19321" t="s">
        <v>74642</v>
      </c>
      <c r="B19321" t="s">
        <v>74643</v>
      </c>
      <c r="C19321" s="1" t="str">
        <f t="shared" si="2777"/>
        <v>21:0827</v>
      </c>
      <c r="D19321" s="1" t="str">
        <f t="shared" si="2778"/>
        <v>21:0229</v>
      </c>
      <c r="E19321" t="s">
        <v>74644</v>
      </c>
      <c r="F19321" t="s">
        <v>74645</v>
      </c>
      <c r="H19321">
        <v>54.4681815</v>
      </c>
      <c r="I19321">
        <v>-60.909026799999999</v>
      </c>
      <c r="J19321" s="1" t="str">
        <f t="shared" si="2779"/>
        <v>Fluid (lake)</v>
      </c>
      <c r="K19321" s="1" t="str">
        <f t="shared" ref="K19321:K19384" si="2780">HYPERLINK("http://geochem.nrcan.gc.ca/cdogs/content/kwd/kwd080007_e.htm", "Untreated Water")</f>
        <v>Untreated Water</v>
      </c>
      <c r="L19321">
        <v>3</v>
      </c>
      <c r="M19321" t="s">
        <v>12548</v>
      </c>
      <c r="N19321">
        <v>54</v>
      </c>
      <c r="O19321">
        <v>2.5000000000000001E-2</v>
      </c>
      <c r="P19321">
        <v>30</v>
      </c>
      <c r="Q19321">
        <v>6.9</v>
      </c>
    </row>
    <row r="19322" spans="1:17" hidden="1" x14ac:dyDescent="0.3">
      <c r="A19322" t="s">
        <v>74646</v>
      </c>
      <c r="B19322" t="s">
        <v>74647</v>
      </c>
      <c r="C19322" s="1" t="str">
        <f t="shared" si="2777"/>
        <v>21:0827</v>
      </c>
      <c r="D19322" s="1" t="str">
        <f t="shared" si="2778"/>
        <v>21:0229</v>
      </c>
      <c r="E19322" t="s">
        <v>74648</v>
      </c>
      <c r="F19322" t="s">
        <v>74649</v>
      </c>
      <c r="H19322">
        <v>54.467609899999999</v>
      </c>
      <c r="I19322">
        <v>-60.865027400000002</v>
      </c>
      <c r="J19322" s="1" t="str">
        <f t="shared" si="2779"/>
        <v>Fluid (lake)</v>
      </c>
      <c r="K19322" s="1" t="str">
        <f t="shared" si="2780"/>
        <v>Untreated Water</v>
      </c>
      <c r="L19322">
        <v>4</v>
      </c>
      <c r="M19322" t="s">
        <v>11431</v>
      </c>
      <c r="N19322">
        <v>55</v>
      </c>
      <c r="O19322">
        <v>0.12</v>
      </c>
      <c r="P19322">
        <v>40</v>
      </c>
      <c r="Q19322">
        <v>6.4</v>
      </c>
    </row>
    <row r="19323" spans="1:17" hidden="1" x14ac:dyDescent="0.3">
      <c r="A19323" t="s">
        <v>74650</v>
      </c>
      <c r="B19323" t="s">
        <v>74651</v>
      </c>
      <c r="C19323" s="1" t="str">
        <f t="shared" si="2777"/>
        <v>21:0827</v>
      </c>
      <c r="D19323" s="1" t="str">
        <f t="shared" si="2778"/>
        <v>21:0229</v>
      </c>
      <c r="E19323" t="s">
        <v>74648</v>
      </c>
      <c r="F19323" t="s">
        <v>74652</v>
      </c>
      <c r="H19323">
        <v>54.467609899999999</v>
      </c>
      <c r="I19323">
        <v>-60.865027400000002</v>
      </c>
      <c r="J19323" s="1" t="str">
        <f t="shared" si="2779"/>
        <v>Fluid (lake)</v>
      </c>
      <c r="K19323" s="1" t="str">
        <f t="shared" si="2780"/>
        <v>Untreated Water</v>
      </c>
      <c r="L19323">
        <v>4</v>
      </c>
      <c r="M19323" t="s">
        <v>11435</v>
      </c>
      <c r="N19323">
        <v>56</v>
      </c>
      <c r="O19323">
        <v>0.12</v>
      </c>
      <c r="P19323">
        <v>40</v>
      </c>
      <c r="Q19323">
        <v>6.5</v>
      </c>
    </row>
    <row r="19324" spans="1:17" hidden="1" x14ac:dyDescent="0.3">
      <c r="A19324" t="s">
        <v>74653</v>
      </c>
      <c r="B19324" t="s">
        <v>74654</v>
      </c>
      <c r="C19324" s="1" t="str">
        <f t="shared" si="2777"/>
        <v>21:0827</v>
      </c>
      <c r="D19324" s="1" t="str">
        <f t="shared" si="2778"/>
        <v>21:0229</v>
      </c>
      <c r="E19324" t="s">
        <v>74655</v>
      </c>
      <c r="F19324" t="s">
        <v>74656</v>
      </c>
      <c r="H19324">
        <v>54.476943200000001</v>
      </c>
      <c r="I19324">
        <v>-60.8918009</v>
      </c>
      <c r="J19324" s="1" t="str">
        <f t="shared" si="2779"/>
        <v>Fluid (lake)</v>
      </c>
      <c r="K19324" s="1" t="str">
        <f t="shared" si="2780"/>
        <v>Untreated Water</v>
      </c>
      <c r="L19324">
        <v>4</v>
      </c>
      <c r="M19324" t="s">
        <v>11392</v>
      </c>
      <c r="N19324">
        <v>57</v>
      </c>
      <c r="O19324">
        <v>2.5000000000000001E-2</v>
      </c>
      <c r="P19324">
        <v>30</v>
      </c>
      <c r="Q19324">
        <v>6.8</v>
      </c>
    </row>
    <row r="19325" spans="1:17" hidden="1" x14ac:dyDescent="0.3">
      <c r="A19325" t="s">
        <v>74657</v>
      </c>
      <c r="B19325" t="s">
        <v>74658</v>
      </c>
      <c r="C19325" s="1" t="str">
        <f t="shared" si="2777"/>
        <v>21:0827</v>
      </c>
      <c r="D19325" s="1" t="str">
        <f t="shared" si="2778"/>
        <v>21:0229</v>
      </c>
      <c r="E19325" t="s">
        <v>74659</v>
      </c>
      <c r="F19325" t="s">
        <v>74660</v>
      </c>
      <c r="H19325">
        <v>54.483516700000003</v>
      </c>
      <c r="I19325">
        <v>-60.876533700000003</v>
      </c>
      <c r="J19325" s="1" t="str">
        <f t="shared" si="2779"/>
        <v>Fluid (lake)</v>
      </c>
      <c r="K19325" s="1" t="str">
        <f t="shared" si="2780"/>
        <v>Untreated Water</v>
      </c>
      <c r="L19325">
        <v>4</v>
      </c>
      <c r="M19325" t="s">
        <v>11397</v>
      </c>
      <c r="N19325">
        <v>58</v>
      </c>
      <c r="O19325">
        <v>2.5000000000000001E-2</v>
      </c>
      <c r="P19325">
        <v>30</v>
      </c>
      <c r="Q19325">
        <v>6.8</v>
      </c>
    </row>
    <row r="19326" spans="1:17" hidden="1" x14ac:dyDescent="0.3">
      <c r="A19326" t="s">
        <v>74661</v>
      </c>
      <c r="B19326" t="s">
        <v>74662</v>
      </c>
      <c r="C19326" s="1" t="str">
        <f t="shared" si="2777"/>
        <v>21:0827</v>
      </c>
      <c r="D19326" s="1" t="str">
        <f t="shared" si="2778"/>
        <v>21:0229</v>
      </c>
      <c r="E19326" t="s">
        <v>74663</v>
      </c>
      <c r="F19326" t="s">
        <v>74664</v>
      </c>
      <c r="H19326">
        <v>54.492470699999998</v>
      </c>
      <c r="I19326">
        <v>-60.898181899999997</v>
      </c>
      <c r="J19326" s="1" t="str">
        <f t="shared" si="2779"/>
        <v>Fluid (lake)</v>
      </c>
      <c r="K19326" s="1" t="str">
        <f t="shared" si="2780"/>
        <v>Untreated Water</v>
      </c>
      <c r="L19326">
        <v>4</v>
      </c>
      <c r="M19326" t="s">
        <v>11402</v>
      </c>
      <c r="N19326">
        <v>59</v>
      </c>
      <c r="O19326">
        <v>0.06</v>
      </c>
      <c r="P19326">
        <v>30</v>
      </c>
      <c r="Q19326">
        <v>6.9</v>
      </c>
    </row>
    <row r="19327" spans="1:17" hidden="1" x14ac:dyDescent="0.3">
      <c r="A19327" t="s">
        <v>74665</v>
      </c>
      <c r="B19327" t="s">
        <v>74666</v>
      </c>
      <c r="C19327" s="1" t="str">
        <f t="shared" si="2777"/>
        <v>21:0827</v>
      </c>
      <c r="D19327" s="1" t="str">
        <f t="shared" si="2778"/>
        <v>21:0229</v>
      </c>
      <c r="E19327" t="s">
        <v>74667</v>
      </c>
      <c r="F19327" t="s">
        <v>74668</v>
      </c>
      <c r="H19327">
        <v>54.492559200000002</v>
      </c>
      <c r="I19327">
        <v>-60.919409700000003</v>
      </c>
      <c r="J19327" s="1" t="str">
        <f t="shared" si="2779"/>
        <v>Fluid (lake)</v>
      </c>
      <c r="K19327" s="1" t="str">
        <f t="shared" si="2780"/>
        <v>Untreated Water</v>
      </c>
      <c r="L19327">
        <v>4</v>
      </c>
      <c r="M19327" t="s">
        <v>11411</v>
      </c>
      <c r="N19327">
        <v>60</v>
      </c>
      <c r="O19327">
        <v>2.5000000000000001E-2</v>
      </c>
      <c r="P19327">
        <v>30</v>
      </c>
      <c r="Q19327">
        <v>6.9</v>
      </c>
    </row>
    <row r="19328" spans="1:17" hidden="1" x14ac:dyDescent="0.3">
      <c r="A19328" t="s">
        <v>74669</v>
      </c>
      <c r="B19328" t="s">
        <v>74670</v>
      </c>
      <c r="C19328" s="1" t="str">
        <f t="shared" si="2777"/>
        <v>21:0827</v>
      </c>
      <c r="D19328" s="1" t="str">
        <f t="shared" si="2778"/>
        <v>21:0229</v>
      </c>
      <c r="E19328" t="s">
        <v>74671</v>
      </c>
      <c r="F19328" t="s">
        <v>74672</v>
      </c>
      <c r="H19328">
        <v>54.499594799999997</v>
      </c>
      <c r="I19328">
        <v>-60.897939700000002</v>
      </c>
      <c r="J19328" s="1" t="str">
        <f t="shared" si="2779"/>
        <v>Fluid (lake)</v>
      </c>
      <c r="K19328" s="1" t="str">
        <f t="shared" si="2780"/>
        <v>Untreated Water</v>
      </c>
      <c r="L19328">
        <v>4</v>
      </c>
      <c r="M19328" t="s">
        <v>11416</v>
      </c>
      <c r="N19328">
        <v>61</v>
      </c>
      <c r="O19328">
        <v>2.5000000000000001E-2</v>
      </c>
      <c r="P19328">
        <v>30</v>
      </c>
      <c r="Q19328">
        <v>7</v>
      </c>
    </row>
    <row r="19329" spans="1:17" hidden="1" x14ac:dyDescent="0.3">
      <c r="A19329" t="s">
        <v>74673</v>
      </c>
      <c r="B19329" t="s">
        <v>74674</v>
      </c>
      <c r="C19329" s="1" t="str">
        <f t="shared" si="2777"/>
        <v>21:0827</v>
      </c>
      <c r="D19329" s="1" t="str">
        <f t="shared" si="2778"/>
        <v>21:0229</v>
      </c>
      <c r="E19329" t="s">
        <v>74675</v>
      </c>
      <c r="F19329" t="s">
        <v>74676</v>
      </c>
      <c r="H19329">
        <v>54.639783899999998</v>
      </c>
      <c r="I19329">
        <v>-60.579957700000001</v>
      </c>
      <c r="J19329" s="1" t="str">
        <f t="shared" si="2779"/>
        <v>Fluid (lake)</v>
      </c>
      <c r="K19329" s="1" t="str">
        <f t="shared" si="2780"/>
        <v>Untreated Water</v>
      </c>
      <c r="L19329">
        <v>4</v>
      </c>
      <c r="M19329" t="s">
        <v>11421</v>
      </c>
      <c r="N19329">
        <v>62</v>
      </c>
      <c r="O19329">
        <v>2.5000000000000001E-2</v>
      </c>
      <c r="P19329">
        <v>30</v>
      </c>
      <c r="Q19329">
        <v>7</v>
      </c>
    </row>
    <row r="19330" spans="1:17" hidden="1" x14ac:dyDescent="0.3">
      <c r="A19330" t="s">
        <v>74677</v>
      </c>
      <c r="B19330" t="s">
        <v>74678</v>
      </c>
      <c r="C19330" s="1" t="str">
        <f t="shared" si="2777"/>
        <v>21:0827</v>
      </c>
      <c r="D19330" s="1" t="str">
        <f t="shared" si="2778"/>
        <v>21:0229</v>
      </c>
      <c r="E19330" t="s">
        <v>74679</v>
      </c>
      <c r="F19330" t="s">
        <v>74680</v>
      </c>
      <c r="H19330">
        <v>54.652080599999998</v>
      </c>
      <c r="I19330">
        <v>-60.5803583</v>
      </c>
      <c r="J19330" s="1" t="str">
        <f t="shared" si="2779"/>
        <v>Fluid (lake)</v>
      </c>
      <c r="K19330" s="1" t="str">
        <f t="shared" si="2780"/>
        <v>Untreated Water</v>
      </c>
      <c r="L19330">
        <v>4</v>
      </c>
      <c r="M19330" t="s">
        <v>11426</v>
      </c>
      <c r="N19330">
        <v>63</v>
      </c>
      <c r="O19330">
        <v>7.0000000000000007E-2</v>
      </c>
      <c r="P19330">
        <v>30</v>
      </c>
      <c r="Q19330">
        <v>7.1</v>
      </c>
    </row>
    <row r="19331" spans="1:17" hidden="1" x14ac:dyDescent="0.3">
      <c r="A19331" t="s">
        <v>74681</v>
      </c>
      <c r="B19331" t="s">
        <v>74682</v>
      </c>
      <c r="C19331" s="1" t="str">
        <f t="shared" si="2777"/>
        <v>21:0827</v>
      </c>
      <c r="D19331" s="1" t="str">
        <f t="shared" si="2778"/>
        <v>21:0229</v>
      </c>
      <c r="E19331" t="s">
        <v>74683</v>
      </c>
      <c r="F19331" t="s">
        <v>74684</v>
      </c>
      <c r="H19331">
        <v>54.701881499999999</v>
      </c>
      <c r="I19331">
        <v>-60.610641700000002</v>
      </c>
      <c r="J19331" s="1" t="str">
        <f t="shared" si="2779"/>
        <v>Fluid (lake)</v>
      </c>
      <c r="K19331" s="1" t="str">
        <f t="shared" si="2780"/>
        <v>Untreated Water</v>
      </c>
      <c r="L19331">
        <v>4</v>
      </c>
      <c r="M19331" t="s">
        <v>11440</v>
      </c>
      <c r="N19331">
        <v>64</v>
      </c>
      <c r="O19331">
        <v>2.5000000000000001E-2</v>
      </c>
      <c r="P19331">
        <v>30</v>
      </c>
      <c r="Q19331">
        <v>7</v>
      </c>
    </row>
    <row r="19332" spans="1:17" hidden="1" x14ac:dyDescent="0.3">
      <c r="A19332" t="s">
        <v>74685</v>
      </c>
      <c r="B19332" t="s">
        <v>74686</v>
      </c>
      <c r="C19332" s="1" t="str">
        <f t="shared" ref="C19332:C19395" si="2781">HYPERLINK("http://geochem.nrcan.gc.ca/cdogs/content/bdl/bdl210827_e.htm", "21:0827")</f>
        <v>21:0827</v>
      </c>
      <c r="D19332" s="1" t="str">
        <f t="shared" ref="D19332:D19395" si="2782">HYPERLINK("http://geochem.nrcan.gc.ca/cdogs/content/svy/svy210229_e.htm", "21:0229")</f>
        <v>21:0229</v>
      </c>
      <c r="E19332" t="s">
        <v>74687</v>
      </c>
      <c r="F19332" t="s">
        <v>74688</v>
      </c>
      <c r="H19332">
        <v>54.699805499999997</v>
      </c>
      <c r="I19332">
        <v>-60.6331147</v>
      </c>
      <c r="J19332" s="1" t="str">
        <f t="shared" ref="J19332:J19395" si="2783">HYPERLINK("http://geochem.nrcan.gc.ca/cdogs/content/kwd/kwd020016_e.htm", "Fluid (lake)")</f>
        <v>Fluid (lake)</v>
      </c>
      <c r="K19332" s="1" t="str">
        <f t="shared" si="2780"/>
        <v>Untreated Water</v>
      </c>
      <c r="L19332">
        <v>4</v>
      </c>
      <c r="M19332" t="s">
        <v>11445</v>
      </c>
      <c r="N19332">
        <v>65</v>
      </c>
      <c r="O19332">
        <v>2.5000000000000001E-2</v>
      </c>
      <c r="P19332">
        <v>20</v>
      </c>
      <c r="Q19332">
        <v>6.8</v>
      </c>
    </row>
    <row r="19333" spans="1:17" hidden="1" x14ac:dyDescent="0.3">
      <c r="A19333" t="s">
        <v>74689</v>
      </c>
      <c r="B19333" t="s">
        <v>74690</v>
      </c>
      <c r="C19333" s="1" t="str">
        <f t="shared" si="2781"/>
        <v>21:0827</v>
      </c>
      <c r="D19333" s="1" t="str">
        <f t="shared" si="2782"/>
        <v>21:0229</v>
      </c>
      <c r="E19333" t="s">
        <v>74691</v>
      </c>
      <c r="F19333" t="s">
        <v>74692</v>
      </c>
      <c r="H19333">
        <v>54.707465900000003</v>
      </c>
      <c r="I19333">
        <v>-60.652135700000002</v>
      </c>
      <c r="J19333" s="1" t="str">
        <f t="shared" si="2783"/>
        <v>Fluid (lake)</v>
      </c>
      <c r="K19333" s="1" t="str">
        <f t="shared" si="2780"/>
        <v>Untreated Water</v>
      </c>
      <c r="L19333">
        <v>4</v>
      </c>
      <c r="M19333" t="s">
        <v>11450</v>
      </c>
      <c r="N19333">
        <v>66</v>
      </c>
      <c r="O19333">
        <v>2.5000000000000001E-2</v>
      </c>
      <c r="P19333">
        <v>20</v>
      </c>
      <c r="Q19333">
        <v>6.8</v>
      </c>
    </row>
    <row r="19334" spans="1:17" hidden="1" x14ac:dyDescent="0.3">
      <c r="A19334" t="s">
        <v>74693</v>
      </c>
      <c r="B19334" t="s">
        <v>74694</v>
      </c>
      <c r="C19334" s="1" t="str">
        <f t="shared" si="2781"/>
        <v>21:0827</v>
      </c>
      <c r="D19334" s="1" t="str">
        <f t="shared" si="2782"/>
        <v>21:0229</v>
      </c>
      <c r="E19334" t="s">
        <v>74695</v>
      </c>
      <c r="F19334" t="s">
        <v>74696</v>
      </c>
      <c r="H19334">
        <v>54.718882100000002</v>
      </c>
      <c r="I19334">
        <v>-60.6474847</v>
      </c>
      <c r="J19334" s="1" t="str">
        <f t="shared" si="2783"/>
        <v>Fluid (lake)</v>
      </c>
      <c r="K19334" s="1" t="str">
        <f t="shared" si="2780"/>
        <v>Untreated Water</v>
      </c>
      <c r="L19334">
        <v>4</v>
      </c>
      <c r="M19334" t="s">
        <v>11460</v>
      </c>
      <c r="N19334">
        <v>67</v>
      </c>
      <c r="O19334">
        <v>2.5000000000000001E-2</v>
      </c>
      <c r="P19334">
        <v>20</v>
      </c>
      <c r="Q19334">
        <v>7</v>
      </c>
    </row>
    <row r="19335" spans="1:17" hidden="1" x14ac:dyDescent="0.3">
      <c r="A19335" t="s">
        <v>74697</v>
      </c>
      <c r="B19335" t="s">
        <v>74698</v>
      </c>
      <c r="C19335" s="1" t="str">
        <f t="shared" si="2781"/>
        <v>21:0827</v>
      </c>
      <c r="D19335" s="1" t="str">
        <f t="shared" si="2782"/>
        <v>21:0229</v>
      </c>
      <c r="E19335" t="s">
        <v>74699</v>
      </c>
      <c r="F19335" t="s">
        <v>74700</v>
      </c>
      <c r="H19335">
        <v>54.725526799999997</v>
      </c>
      <c r="I19335">
        <v>-60.589463000000002</v>
      </c>
      <c r="J19335" s="1" t="str">
        <f t="shared" si="2783"/>
        <v>Fluid (lake)</v>
      </c>
      <c r="K19335" s="1" t="str">
        <f t="shared" si="2780"/>
        <v>Untreated Water</v>
      </c>
      <c r="L19335">
        <v>4</v>
      </c>
      <c r="M19335" t="s">
        <v>11465</v>
      </c>
      <c r="N19335">
        <v>68</v>
      </c>
      <c r="O19335">
        <v>2.5000000000000001E-2</v>
      </c>
      <c r="P19335">
        <v>20</v>
      </c>
      <c r="Q19335">
        <v>6.6</v>
      </c>
    </row>
    <row r="19336" spans="1:17" hidden="1" x14ac:dyDescent="0.3">
      <c r="A19336" t="s">
        <v>74701</v>
      </c>
      <c r="B19336" t="s">
        <v>74702</v>
      </c>
      <c r="C19336" s="1" t="str">
        <f t="shared" si="2781"/>
        <v>21:0827</v>
      </c>
      <c r="D19336" s="1" t="str">
        <f t="shared" si="2782"/>
        <v>21:0229</v>
      </c>
      <c r="E19336" t="s">
        <v>74703</v>
      </c>
      <c r="F19336" t="s">
        <v>74704</v>
      </c>
      <c r="H19336">
        <v>54.752943299999998</v>
      </c>
      <c r="I19336">
        <v>-60.719051499999999</v>
      </c>
      <c r="J19336" s="1" t="str">
        <f t="shared" si="2783"/>
        <v>Fluid (lake)</v>
      </c>
      <c r="K19336" s="1" t="str">
        <f t="shared" si="2780"/>
        <v>Untreated Water</v>
      </c>
      <c r="L19336">
        <v>4</v>
      </c>
      <c r="M19336" t="s">
        <v>11470</v>
      </c>
      <c r="N19336">
        <v>69</v>
      </c>
      <c r="O19336">
        <v>2.5000000000000001E-2</v>
      </c>
      <c r="P19336">
        <v>20</v>
      </c>
      <c r="Q19336">
        <v>6.9</v>
      </c>
    </row>
    <row r="19337" spans="1:17" hidden="1" x14ac:dyDescent="0.3">
      <c r="A19337" t="s">
        <v>74705</v>
      </c>
      <c r="B19337" t="s">
        <v>74706</v>
      </c>
      <c r="C19337" s="1" t="str">
        <f t="shared" si="2781"/>
        <v>21:0827</v>
      </c>
      <c r="D19337" s="1" t="str">
        <f t="shared" si="2782"/>
        <v>21:0229</v>
      </c>
      <c r="E19337" t="s">
        <v>74707</v>
      </c>
      <c r="F19337" t="s">
        <v>74708</v>
      </c>
      <c r="H19337">
        <v>54.760439400000003</v>
      </c>
      <c r="I19337">
        <v>-60.634549800000002</v>
      </c>
      <c r="J19337" s="1" t="str">
        <f t="shared" si="2783"/>
        <v>Fluid (lake)</v>
      </c>
      <c r="K19337" s="1" t="str">
        <f t="shared" si="2780"/>
        <v>Untreated Water</v>
      </c>
      <c r="L19337">
        <v>4</v>
      </c>
      <c r="M19337" t="s">
        <v>11475</v>
      </c>
      <c r="N19337">
        <v>70</v>
      </c>
      <c r="O19337">
        <v>2.5000000000000001E-2</v>
      </c>
      <c r="P19337">
        <v>20</v>
      </c>
      <c r="Q19337">
        <v>7.1</v>
      </c>
    </row>
    <row r="19338" spans="1:17" hidden="1" x14ac:dyDescent="0.3">
      <c r="A19338" t="s">
        <v>74709</v>
      </c>
      <c r="B19338" t="s">
        <v>74710</v>
      </c>
      <c r="C19338" s="1" t="str">
        <f t="shared" si="2781"/>
        <v>21:0827</v>
      </c>
      <c r="D19338" s="1" t="str">
        <f t="shared" si="2782"/>
        <v>21:0229</v>
      </c>
      <c r="E19338" t="s">
        <v>74711</v>
      </c>
      <c r="F19338" t="s">
        <v>74712</v>
      </c>
      <c r="H19338">
        <v>54.762209599999998</v>
      </c>
      <c r="I19338">
        <v>-60.601101800000002</v>
      </c>
      <c r="J19338" s="1" t="str">
        <f t="shared" si="2783"/>
        <v>Fluid (lake)</v>
      </c>
      <c r="K19338" s="1" t="str">
        <f t="shared" si="2780"/>
        <v>Untreated Water</v>
      </c>
      <c r="L19338">
        <v>4</v>
      </c>
      <c r="M19338" t="s">
        <v>11480</v>
      </c>
      <c r="N19338">
        <v>71</v>
      </c>
      <c r="O19338">
        <v>2.5000000000000001E-2</v>
      </c>
      <c r="P19338">
        <v>20</v>
      </c>
      <c r="Q19338">
        <v>7</v>
      </c>
    </row>
    <row r="19339" spans="1:17" hidden="1" x14ac:dyDescent="0.3">
      <c r="A19339" t="s">
        <v>74713</v>
      </c>
      <c r="B19339" t="s">
        <v>74714</v>
      </c>
      <c r="C19339" s="1" t="str">
        <f t="shared" si="2781"/>
        <v>21:0827</v>
      </c>
      <c r="D19339" s="1" t="str">
        <f t="shared" si="2782"/>
        <v>21:0229</v>
      </c>
      <c r="E19339" t="s">
        <v>74715</v>
      </c>
      <c r="F19339" t="s">
        <v>74716</v>
      </c>
      <c r="H19339">
        <v>54.788070400000002</v>
      </c>
      <c r="I19339">
        <v>-60.548874900000001</v>
      </c>
      <c r="J19339" s="1" t="str">
        <f t="shared" si="2783"/>
        <v>Fluid (lake)</v>
      </c>
      <c r="K19339" s="1" t="str">
        <f t="shared" si="2780"/>
        <v>Untreated Water</v>
      </c>
      <c r="L19339">
        <v>4</v>
      </c>
      <c r="M19339" t="s">
        <v>12548</v>
      </c>
      <c r="N19339">
        <v>72</v>
      </c>
      <c r="O19339">
        <v>2.5000000000000001E-2</v>
      </c>
      <c r="P19339">
        <v>20</v>
      </c>
      <c r="Q19339">
        <v>6.7</v>
      </c>
    </row>
    <row r="19340" spans="1:17" hidden="1" x14ac:dyDescent="0.3">
      <c r="A19340" t="s">
        <v>74717</v>
      </c>
      <c r="B19340" t="s">
        <v>74718</v>
      </c>
      <c r="C19340" s="1" t="str">
        <f t="shared" si="2781"/>
        <v>21:0827</v>
      </c>
      <c r="D19340" s="1" t="str">
        <f t="shared" si="2782"/>
        <v>21:0229</v>
      </c>
      <c r="E19340" t="s">
        <v>74719</v>
      </c>
      <c r="F19340" t="s">
        <v>74720</v>
      </c>
      <c r="H19340">
        <v>54.788449499999999</v>
      </c>
      <c r="I19340">
        <v>-60.5983965</v>
      </c>
      <c r="J19340" s="1" t="str">
        <f t="shared" si="2783"/>
        <v>Fluid (lake)</v>
      </c>
      <c r="K19340" s="1" t="str">
        <f t="shared" si="2780"/>
        <v>Untreated Water</v>
      </c>
      <c r="L19340">
        <v>5</v>
      </c>
      <c r="M19340" t="s">
        <v>11431</v>
      </c>
      <c r="N19340">
        <v>73</v>
      </c>
      <c r="O19340">
        <v>2.5000000000000001E-2</v>
      </c>
      <c r="P19340">
        <v>30</v>
      </c>
      <c r="Q19340">
        <v>7.2</v>
      </c>
    </row>
    <row r="19341" spans="1:17" hidden="1" x14ac:dyDescent="0.3">
      <c r="A19341" t="s">
        <v>74721</v>
      </c>
      <c r="B19341" t="s">
        <v>74722</v>
      </c>
      <c r="C19341" s="1" t="str">
        <f t="shared" si="2781"/>
        <v>21:0827</v>
      </c>
      <c r="D19341" s="1" t="str">
        <f t="shared" si="2782"/>
        <v>21:0229</v>
      </c>
      <c r="E19341" t="s">
        <v>74719</v>
      </c>
      <c r="F19341" t="s">
        <v>74723</v>
      </c>
      <c r="H19341">
        <v>54.788449499999999</v>
      </c>
      <c r="I19341">
        <v>-60.5983965</v>
      </c>
      <c r="J19341" s="1" t="str">
        <f t="shared" si="2783"/>
        <v>Fluid (lake)</v>
      </c>
      <c r="K19341" s="1" t="str">
        <f t="shared" si="2780"/>
        <v>Untreated Water</v>
      </c>
      <c r="L19341">
        <v>5</v>
      </c>
      <c r="M19341" t="s">
        <v>11435</v>
      </c>
      <c r="N19341">
        <v>74</v>
      </c>
      <c r="O19341">
        <v>2.5000000000000001E-2</v>
      </c>
      <c r="P19341">
        <v>20</v>
      </c>
      <c r="Q19341">
        <v>7.1</v>
      </c>
    </row>
    <row r="19342" spans="1:17" hidden="1" x14ac:dyDescent="0.3">
      <c r="A19342" t="s">
        <v>74724</v>
      </c>
      <c r="B19342" t="s">
        <v>74725</v>
      </c>
      <c r="C19342" s="1" t="str">
        <f t="shared" si="2781"/>
        <v>21:0827</v>
      </c>
      <c r="D19342" s="1" t="str">
        <f t="shared" si="2782"/>
        <v>21:0229</v>
      </c>
      <c r="E19342" t="s">
        <v>74726</v>
      </c>
      <c r="F19342" t="s">
        <v>74727</v>
      </c>
      <c r="H19342">
        <v>54.7820544</v>
      </c>
      <c r="I19342">
        <v>-60.627906400000001</v>
      </c>
      <c r="J19342" s="1" t="str">
        <f t="shared" si="2783"/>
        <v>Fluid (lake)</v>
      </c>
      <c r="K19342" s="1" t="str">
        <f t="shared" si="2780"/>
        <v>Untreated Water</v>
      </c>
      <c r="L19342">
        <v>5</v>
      </c>
      <c r="M19342" t="s">
        <v>11392</v>
      </c>
      <c r="N19342">
        <v>75</v>
      </c>
      <c r="O19342">
        <v>2.5000000000000001E-2</v>
      </c>
      <c r="P19342">
        <v>20</v>
      </c>
      <c r="Q19342">
        <v>7</v>
      </c>
    </row>
    <row r="19343" spans="1:17" hidden="1" x14ac:dyDescent="0.3">
      <c r="A19343" t="s">
        <v>74728</v>
      </c>
      <c r="B19343" t="s">
        <v>74729</v>
      </c>
      <c r="C19343" s="1" t="str">
        <f t="shared" si="2781"/>
        <v>21:0827</v>
      </c>
      <c r="D19343" s="1" t="str">
        <f t="shared" si="2782"/>
        <v>21:0229</v>
      </c>
      <c r="E19343" t="s">
        <v>74730</v>
      </c>
      <c r="F19343" t="s">
        <v>74731</v>
      </c>
      <c r="H19343">
        <v>54.816699499999999</v>
      </c>
      <c r="I19343">
        <v>-60.5612748</v>
      </c>
      <c r="J19343" s="1" t="str">
        <f t="shared" si="2783"/>
        <v>Fluid (lake)</v>
      </c>
      <c r="K19343" s="1" t="str">
        <f t="shared" si="2780"/>
        <v>Untreated Water</v>
      </c>
      <c r="L19343">
        <v>5</v>
      </c>
      <c r="M19343" t="s">
        <v>11397</v>
      </c>
      <c r="N19343">
        <v>76</v>
      </c>
      <c r="O19343">
        <v>2.5000000000000001E-2</v>
      </c>
      <c r="P19343">
        <v>30</v>
      </c>
      <c r="Q19343">
        <v>6.9</v>
      </c>
    </row>
    <row r="19344" spans="1:17" hidden="1" x14ac:dyDescent="0.3">
      <c r="A19344" t="s">
        <v>74732</v>
      </c>
      <c r="B19344" t="s">
        <v>74733</v>
      </c>
      <c r="C19344" s="1" t="str">
        <f t="shared" si="2781"/>
        <v>21:0827</v>
      </c>
      <c r="D19344" s="1" t="str">
        <f t="shared" si="2782"/>
        <v>21:0229</v>
      </c>
      <c r="E19344" t="s">
        <v>74734</v>
      </c>
      <c r="F19344" t="s">
        <v>74735</v>
      </c>
      <c r="H19344">
        <v>54.8392105</v>
      </c>
      <c r="I19344">
        <v>-60.610208800000002</v>
      </c>
      <c r="J19344" s="1" t="str">
        <f t="shared" si="2783"/>
        <v>Fluid (lake)</v>
      </c>
      <c r="K19344" s="1" t="str">
        <f t="shared" si="2780"/>
        <v>Untreated Water</v>
      </c>
      <c r="L19344">
        <v>5</v>
      </c>
      <c r="M19344" t="s">
        <v>11402</v>
      </c>
      <c r="N19344">
        <v>77</v>
      </c>
      <c r="O19344">
        <v>2.5000000000000001E-2</v>
      </c>
      <c r="P19344">
        <v>20</v>
      </c>
      <c r="Q19344">
        <v>5</v>
      </c>
    </row>
    <row r="19345" spans="1:17" hidden="1" x14ac:dyDescent="0.3">
      <c r="A19345" t="s">
        <v>74736</v>
      </c>
      <c r="B19345" t="s">
        <v>74737</v>
      </c>
      <c r="C19345" s="1" t="str">
        <f t="shared" si="2781"/>
        <v>21:0827</v>
      </c>
      <c r="D19345" s="1" t="str">
        <f t="shared" si="2782"/>
        <v>21:0229</v>
      </c>
      <c r="E19345" t="s">
        <v>74738</v>
      </c>
      <c r="F19345" t="s">
        <v>74739</v>
      </c>
      <c r="H19345">
        <v>54.874760199999997</v>
      </c>
      <c r="I19345">
        <v>-60.590099899999998</v>
      </c>
      <c r="J19345" s="1" t="str">
        <f t="shared" si="2783"/>
        <v>Fluid (lake)</v>
      </c>
      <c r="K19345" s="1" t="str">
        <f t="shared" si="2780"/>
        <v>Untreated Water</v>
      </c>
      <c r="L19345">
        <v>5</v>
      </c>
      <c r="M19345" t="s">
        <v>11411</v>
      </c>
      <c r="N19345">
        <v>78</v>
      </c>
      <c r="O19345">
        <v>2.5000000000000001E-2</v>
      </c>
      <c r="P19345">
        <v>30</v>
      </c>
      <c r="Q19345">
        <v>6</v>
      </c>
    </row>
    <row r="19346" spans="1:17" hidden="1" x14ac:dyDescent="0.3">
      <c r="A19346" t="s">
        <v>74740</v>
      </c>
      <c r="B19346" t="s">
        <v>74741</v>
      </c>
      <c r="C19346" s="1" t="str">
        <f t="shared" si="2781"/>
        <v>21:0827</v>
      </c>
      <c r="D19346" s="1" t="str">
        <f t="shared" si="2782"/>
        <v>21:0229</v>
      </c>
      <c r="E19346" t="s">
        <v>74742</v>
      </c>
      <c r="F19346" t="s">
        <v>74743</v>
      </c>
      <c r="H19346">
        <v>54.881009300000002</v>
      </c>
      <c r="I19346">
        <v>-60.532428600000003</v>
      </c>
      <c r="J19346" s="1" t="str">
        <f t="shared" si="2783"/>
        <v>Fluid (lake)</v>
      </c>
      <c r="K19346" s="1" t="str">
        <f t="shared" si="2780"/>
        <v>Untreated Water</v>
      </c>
      <c r="L19346">
        <v>5</v>
      </c>
      <c r="M19346" t="s">
        <v>11416</v>
      </c>
      <c r="N19346">
        <v>79</v>
      </c>
      <c r="O19346">
        <v>2.5000000000000001E-2</v>
      </c>
      <c r="P19346">
        <v>20</v>
      </c>
      <c r="Q19346">
        <v>5.2</v>
      </c>
    </row>
    <row r="19347" spans="1:17" hidden="1" x14ac:dyDescent="0.3">
      <c r="A19347" t="s">
        <v>74744</v>
      </c>
      <c r="B19347" t="s">
        <v>74745</v>
      </c>
      <c r="C19347" s="1" t="str">
        <f t="shared" si="2781"/>
        <v>21:0827</v>
      </c>
      <c r="D19347" s="1" t="str">
        <f t="shared" si="2782"/>
        <v>21:0229</v>
      </c>
      <c r="E19347" t="s">
        <v>74746</v>
      </c>
      <c r="F19347" t="s">
        <v>74747</v>
      </c>
      <c r="H19347">
        <v>54.910305899999997</v>
      </c>
      <c r="I19347">
        <v>-60.627262899999998</v>
      </c>
      <c r="J19347" s="1" t="str">
        <f t="shared" si="2783"/>
        <v>Fluid (lake)</v>
      </c>
      <c r="K19347" s="1" t="str">
        <f t="shared" si="2780"/>
        <v>Untreated Water</v>
      </c>
      <c r="L19347">
        <v>5</v>
      </c>
      <c r="M19347" t="s">
        <v>11421</v>
      </c>
      <c r="N19347">
        <v>80</v>
      </c>
      <c r="O19347">
        <v>2.5000000000000001E-2</v>
      </c>
      <c r="P19347">
        <v>20</v>
      </c>
      <c r="Q19347">
        <v>4.8</v>
      </c>
    </row>
    <row r="19348" spans="1:17" hidden="1" x14ac:dyDescent="0.3">
      <c r="A19348" t="s">
        <v>74748</v>
      </c>
      <c r="B19348" t="s">
        <v>74749</v>
      </c>
      <c r="C19348" s="1" t="str">
        <f t="shared" si="2781"/>
        <v>21:0827</v>
      </c>
      <c r="D19348" s="1" t="str">
        <f t="shared" si="2782"/>
        <v>21:0229</v>
      </c>
      <c r="E19348" t="s">
        <v>74750</v>
      </c>
      <c r="F19348" t="s">
        <v>74751</v>
      </c>
      <c r="H19348">
        <v>54.911948899999999</v>
      </c>
      <c r="I19348">
        <v>-60.553284900000001</v>
      </c>
      <c r="J19348" s="1" t="str">
        <f t="shared" si="2783"/>
        <v>Fluid (lake)</v>
      </c>
      <c r="K19348" s="1" t="str">
        <f t="shared" si="2780"/>
        <v>Untreated Water</v>
      </c>
      <c r="L19348">
        <v>5</v>
      </c>
      <c r="M19348" t="s">
        <v>11426</v>
      </c>
      <c r="N19348">
        <v>81</v>
      </c>
      <c r="O19348">
        <v>2.5000000000000001E-2</v>
      </c>
      <c r="P19348">
        <v>20</v>
      </c>
      <c r="Q19348">
        <v>5.6</v>
      </c>
    </row>
    <row r="19349" spans="1:17" hidden="1" x14ac:dyDescent="0.3">
      <c r="A19349" t="s">
        <v>74752</v>
      </c>
      <c r="B19349" t="s">
        <v>74753</v>
      </c>
      <c r="C19349" s="1" t="str">
        <f t="shared" si="2781"/>
        <v>21:0827</v>
      </c>
      <c r="D19349" s="1" t="str">
        <f t="shared" si="2782"/>
        <v>21:0229</v>
      </c>
      <c r="E19349" t="s">
        <v>74754</v>
      </c>
      <c r="F19349" t="s">
        <v>74755</v>
      </c>
      <c r="H19349">
        <v>54.9292953</v>
      </c>
      <c r="I19349">
        <v>-60.524305099999999</v>
      </c>
      <c r="J19349" s="1" t="str">
        <f t="shared" si="2783"/>
        <v>Fluid (lake)</v>
      </c>
      <c r="K19349" s="1" t="str">
        <f t="shared" si="2780"/>
        <v>Untreated Water</v>
      </c>
      <c r="L19349">
        <v>5</v>
      </c>
      <c r="M19349" t="s">
        <v>11440</v>
      </c>
      <c r="N19349">
        <v>82</v>
      </c>
      <c r="O19349">
        <v>2.5000000000000001E-2</v>
      </c>
      <c r="P19349">
        <v>20</v>
      </c>
      <c r="Q19349">
        <v>6</v>
      </c>
    </row>
    <row r="19350" spans="1:17" hidden="1" x14ac:dyDescent="0.3">
      <c r="A19350" t="s">
        <v>74756</v>
      </c>
      <c r="B19350" t="s">
        <v>74757</v>
      </c>
      <c r="C19350" s="1" t="str">
        <f t="shared" si="2781"/>
        <v>21:0827</v>
      </c>
      <c r="D19350" s="1" t="str">
        <f t="shared" si="2782"/>
        <v>21:0229</v>
      </c>
      <c r="E19350" t="s">
        <v>74758</v>
      </c>
      <c r="F19350" t="s">
        <v>74759</v>
      </c>
      <c r="H19350">
        <v>54.9507318</v>
      </c>
      <c r="I19350">
        <v>-60.511398100000001</v>
      </c>
      <c r="J19350" s="1" t="str">
        <f t="shared" si="2783"/>
        <v>Fluid (lake)</v>
      </c>
      <c r="K19350" s="1" t="str">
        <f t="shared" si="2780"/>
        <v>Untreated Water</v>
      </c>
      <c r="L19350">
        <v>5</v>
      </c>
      <c r="M19350" t="s">
        <v>11445</v>
      </c>
      <c r="N19350">
        <v>83</v>
      </c>
      <c r="O19350">
        <v>2.5000000000000001E-2</v>
      </c>
      <c r="P19350">
        <v>20</v>
      </c>
      <c r="Q19350">
        <v>6</v>
      </c>
    </row>
    <row r="19351" spans="1:17" hidden="1" x14ac:dyDescent="0.3">
      <c r="A19351" t="s">
        <v>74760</v>
      </c>
      <c r="B19351" t="s">
        <v>74761</v>
      </c>
      <c r="C19351" s="1" t="str">
        <f t="shared" si="2781"/>
        <v>21:0827</v>
      </c>
      <c r="D19351" s="1" t="str">
        <f t="shared" si="2782"/>
        <v>21:0229</v>
      </c>
      <c r="E19351" t="s">
        <v>74762</v>
      </c>
      <c r="F19351" t="s">
        <v>74763</v>
      </c>
      <c r="H19351">
        <v>54.981473399999999</v>
      </c>
      <c r="I19351">
        <v>-60.5961973</v>
      </c>
      <c r="J19351" s="1" t="str">
        <f t="shared" si="2783"/>
        <v>Fluid (lake)</v>
      </c>
      <c r="K19351" s="1" t="str">
        <f t="shared" si="2780"/>
        <v>Untreated Water</v>
      </c>
      <c r="L19351">
        <v>5</v>
      </c>
      <c r="M19351" t="s">
        <v>11450</v>
      </c>
      <c r="N19351">
        <v>84</v>
      </c>
      <c r="O19351">
        <v>2.5000000000000001E-2</v>
      </c>
      <c r="P19351">
        <v>20</v>
      </c>
      <c r="Q19351">
        <v>5.5</v>
      </c>
    </row>
    <row r="19352" spans="1:17" hidden="1" x14ac:dyDescent="0.3">
      <c r="A19352" t="s">
        <v>74764</v>
      </c>
      <c r="B19352" t="s">
        <v>74765</v>
      </c>
      <c r="C19352" s="1" t="str">
        <f t="shared" si="2781"/>
        <v>21:0827</v>
      </c>
      <c r="D19352" s="1" t="str">
        <f t="shared" si="2782"/>
        <v>21:0229</v>
      </c>
      <c r="E19352" t="s">
        <v>74766</v>
      </c>
      <c r="F19352" t="s">
        <v>74767</v>
      </c>
      <c r="H19352">
        <v>54.958083799999997</v>
      </c>
      <c r="I19352">
        <v>-60.6565011</v>
      </c>
      <c r="J19352" s="1" t="str">
        <f t="shared" si="2783"/>
        <v>Fluid (lake)</v>
      </c>
      <c r="K19352" s="1" t="str">
        <f t="shared" si="2780"/>
        <v>Untreated Water</v>
      </c>
      <c r="L19352">
        <v>5</v>
      </c>
      <c r="M19352" t="s">
        <v>11460</v>
      </c>
      <c r="N19352">
        <v>85</v>
      </c>
      <c r="O19352">
        <v>2.5000000000000001E-2</v>
      </c>
      <c r="P19352">
        <v>20</v>
      </c>
      <c r="Q19352">
        <v>5.7</v>
      </c>
    </row>
    <row r="19353" spans="1:17" hidden="1" x14ac:dyDescent="0.3">
      <c r="A19353" t="s">
        <v>74768</v>
      </c>
      <c r="B19353" t="s">
        <v>74769</v>
      </c>
      <c r="C19353" s="1" t="str">
        <f t="shared" si="2781"/>
        <v>21:0827</v>
      </c>
      <c r="D19353" s="1" t="str">
        <f t="shared" si="2782"/>
        <v>21:0229</v>
      </c>
      <c r="E19353" t="s">
        <v>74770</v>
      </c>
      <c r="F19353" t="s">
        <v>74771</v>
      </c>
      <c r="H19353">
        <v>54.949592699999997</v>
      </c>
      <c r="I19353">
        <v>-60.634412400000002</v>
      </c>
      <c r="J19353" s="1" t="str">
        <f t="shared" si="2783"/>
        <v>Fluid (lake)</v>
      </c>
      <c r="K19353" s="1" t="str">
        <f t="shared" si="2780"/>
        <v>Untreated Water</v>
      </c>
      <c r="L19353">
        <v>5</v>
      </c>
      <c r="M19353" t="s">
        <v>11465</v>
      </c>
      <c r="N19353">
        <v>86</v>
      </c>
      <c r="O19353">
        <v>2.5000000000000001E-2</v>
      </c>
      <c r="P19353">
        <v>30</v>
      </c>
      <c r="Q19353">
        <v>5.9</v>
      </c>
    </row>
    <row r="19354" spans="1:17" hidden="1" x14ac:dyDescent="0.3">
      <c r="A19354" t="s">
        <v>74772</v>
      </c>
      <c r="B19354" t="s">
        <v>74773</v>
      </c>
      <c r="C19354" s="1" t="str">
        <f t="shared" si="2781"/>
        <v>21:0827</v>
      </c>
      <c r="D19354" s="1" t="str">
        <f t="shared" si="2782"/>
        <v>21:0229</v>
      </c>
      <c r="E19354" t="s">
        <v>74774</v>
      </c>
      <c r="F19354" t="s">
        <v>74775</v>
      </c>
      <c r="H19354">
        <v>54.889593400000003</v>
      </c>
      <c r="I19354">
        <v>-60.738841100000002</v>
      </c>
      <c r="J19354" s="1" t="str">
        <f t="shared" si="2783"/>
        <v>Fluid (lake)</v>
      </c>
      <c r="K19354" s="1" t="str">
        <f t="shared" si="2780"/>
        <v>Untreated Water</v>
      </c>
      <c r="L19354">
        <v>5</v>
      </c>
      <c r="M19354" t="s">
        <v>11470</v>
      </c>
      <c r="N19354">
        <v>87</v>
      </c>
      <c r="O19354">
        <v>2.5000000000000001E-2</v>
      </c>
      <c r="P19354">
        <v>30</v>
      </c>
      <c r="Q19354">
        <v>5.9</v>
      </c>
    </row>
    <row r="19355" spans="1:17" hidden="1" x14ac:dyDescent="0.3">
      <c r="A19355" t="s">
        <v>74776</v>
      </c>
      <c r="B19355" t="s">
        <v>74777</v>
      </c>
      <c r="C19355" s="1" t="str">
        <f t="shared" si="2781"/>
        <v>21:0827</v>
      </c>
      <c r="D19355" s="1" t="str">
        <f t="shared" si="2782"/>
        <v>21:0229</v>
      </c>
      <c r="E19355" t="s">
        <v>74778</v>
      </c>
      <c r="F19355" t="s">
        <v>74779</v>
      </c>
      <c r="H19355">
        <v>54.874783100000002</v>
      </c>
      <c r="I19355">
        <v>-60.741432099999997</v>
      </c>
      <c r="J19355" s="1" t="str">
        <f t="shared" si="2783"/>
        <v>Fluid (lake)</v>
      </c>
      <c r="K19355" s="1" t="str">
        <f t="shared" si="2780"/>
        <v>Untreated Water</v>
      </c>
      <c r="L19355">
        <v>5</v>
      </c>
      <c r="M19355" t="s">
        <v>11475</v>
      </c>
      <c r="N19355">
        <v>88</v>
      </c>
      <c r="O19355">
        <v>0.11</v>
      </c>
      <c r="P19355">
        <v>30</v>
      </c>
      <c r="Q19355">
        <v>6.4</v>
      </c>
    </row>
    <row r="19356" spans="1:17" hidden="1" x14ac:dyDescent="0.3">
      <c r="A19356" t="s">
        <v>74780</v>
      </c>
      <c r="B19356" t="s">
        <v>74781</v>
      </c>
      <c r="C19356" s="1" t="str">
        <f t="shared" si="2781"/>
        <v>21:0827</v>
      </c>
      <c r="D19356" s="1" t="str">
        <f t="shared" si="2782"/>
        <v>21:0229</v>
      </c>
      <c r="E19356" t="s">
        <v>74782</v>
      </c>
      <c r="F19356" t="s">
        <v>74783</v>
      </c>
      <c r="H19356">
        <v>54.841973299999999</v>
      </c>
      <c r="I19356">
        <v>-60.720727699999998</v>
      </c>
      <c r="J19356" s="1" t="str">
        <f t="shared" si="2783"/>
        <v>Fluid (lake)</v>
      </c>
      <c r="K19356" s="1" t="str">
        <f t="shared" si="2780"/>
        <v>Untreated Water</v>
      </c>
      <c r="L19356">
        <v>5</v>
      </c>
      <c r="M19356" t="s">
        <v>11480</v>
      </c>
      <c r="N19356">
        <v>89</v>
      </c>
      <c r="O19356">
        <v>2.5000000000000001E-2</v>
      </c>
      <c r="P19356">
        <v>30</v>
      </c>
      <c r="Q19356">
        <v>6.7</v>
      </c>
    </row>
    <row r="19357" spans="1:17" hidden="1" x14ac:dyDescent="0.3">
      <c r="A19357" t="s">
        <v>74784</v>
      </c>
      <c r="B19357" t="s">
        <v>74785</v>
      </c>
      <c r="C19357" s="1" t="str">
        <f t="shared" si="2781"/>
        <v>21:0827</v>
      </c>
      <c r="D19357" s="1" t="str">
        <f t="shared" si="2782"/>
        <v>21:0229</v>
      </c>
      <c r="E19357" t="s">
        <v>74786</v>
      </c>
      <c r="F19357" t="s">
        <v>74787</v>
      </c>
      <c r="H19357">
        <v>54.811359099999997</v>
      </c>
      <c r="I19357">
        <v>-60.756521499999998</v>
      </c>
      <c r="J19357" s="1" t="str">
        <f t="shared" si="2783"/>
        <v>Fluid (lake)</v>
      </c>
      <c r="K19357" s="1" t="str">
        <f t="shared" si="2780"/>
        <v>Untreated Water</v>
      </c>
      <c r="L19357">
        <v>5</v>
      </c>
      <c r="M19357" t="s">
        <v>12548</v>
      </c>
      <c r="N19357">
        <v>90</v>
      </c>
      <c r="O19357">
        <v>2.5000000000000001E-2</v>
      </c>
      <c r="P19357">
        <v>30</v>
      </c>
      <c r="Q19357">
        <v>6.9</v>
      </c>
    </row>
    <row r="19358" spans="1:17" hidden="1" x14ac:dyDescent="0.3">
      <c r="A19358" t="s">
        <v>74788</v>
      </c>
      <c r="B19358" t="s">
        <v>74789</v>
      </c>
      <c r="C19358" s="1" t="str">
        <f t="shared" si="2781"/>
        <v>21:0827</v>
      </c>
      <c r="D19358" s="1" t="str">
        <f t="shared" si="2782"/>
        <v>21:0229</v>
      </c>
      <c r="E19358" t="s">
        <v>74790</v>
      </c>
      <c r="F19358" t="s">
        <v>74791</v>
      </c>
      <c r="H19358">
        <v>54.790718300000002</v>
      </c>
      <c r="I19358">
        <v>-60.774434200000002</v>
      </c>
      <c r="J19358" s="1" t="str">
        <f t="shared" si="2783"/>
        <v>Fluid (lake)</v>
      </c>
      <c r="K19358" s="1" t="str">
        <f t="shared" si="2780"/>
        <v>Untreated Water</v>
      </c>
      <c r="L19358">
        <v>6</v>
      </c>
      <c r="M19358" t="s">
        <v>11392</v>
      </c>
      <c r="N19358">
        <v>91</v>
      </c>
      <c r="O19358">
        <v>2.5000000000000001E-2</v>
      </c>
      <c r="P19358">
        <v>30</v>
      </c>
      <c r="Q19358">
        <v>6.6</v>
      </c>
    </row>
    <row r="19359" spans="1:17" hidden="1" x14ac:dyDescent="0.3">
      <c r="A19359" t="s">
        <v>74792</v>
      </c>
      <c r="B19359" t="s">
        <v>74793</v>
      </c>
      <c r="C19359" s="1" t="str">
        <f t="shared" si="2781"/>
        <v>21:0827</v>
      </c>
      <c r="D19359" s="1" t="str">
        <f t="shared" si="2782"/>
        <v>21:0229</v>
      </c>
      <c r="E19359" t="s">
        <v>74794</v>
      </c>
      <c r="F19359" t="s">
        <v>74795</v>
      </c>
      <c r="H19359">
        <v>54.758468800000003</v>
      </c>
      <c r="I19359">
        <v>-60.838688599999998</v>
      </c>
      <c r="J19359" s="1" t="str">
        <f t="shared" si="2783"/>
        <v>Fluid (lake)</v>
      </c>
      <c r="K19359" s="1" t="str">
        <f t="shared" si="2780"/>
        <v>Untreated Water</v>
      </c>
      <c r="L19359">
        <v>6</v>
      </c>
      <c r="M19359" t="s">
        <v>11397</v>
      </c>
      <c r="N19359">
        <v>92</v>
      </c>
      <c r="O19359">
        <v>2.5000000000000001E-2</v>
      </c>
      <c r="P19359">
        <v>30</v>
      </c>
      <c r="Q19359">
        <v>6.7</v>
      </c>
    </row>
    <row r="19360" spans="1:17" hidden="1" x14ac:dyDescent="0.3">
      <c r="A19360" t="s">
        <v>74796</v>
      </c>
      <c r="B19360" t="s">
        <v>74797</v>
      </c>
      <c r="C19360" s="1" t="str">
        <f t="shared" si="2781"/>
        <v>21:0827</v>
      </c>
      <c r="D19360" s="1" t="str">
        <f t="shared" si="2782"/>
        <v>21:0229</v>
      </c>
      <c r="E19360" t="s">
        <v>74798</v>
      </c>
      <c r="F19360" t="s">
        <v>74799</v>
      </c>
      <c r="H19360">
        <v>54.515132700000002</v>
      </c>
      <c r="I19360">
        <v>-60.936833100000001</v>
      </c>
      <c r="J19360" s="1" t="str">
        <f t="shared" si="2783"/>
        <v>Fluid (lake)</v>
      </c>
      <c r="K19360" s="1" t="str">
        <f t="shared" si="2780"/>
        <v>Untreated Water</v>
      </c>
      <c r="L19360">
        <v>6</v>
      </c>
      <c r="M19360" t="s">
        <v>11402</v>
      </c>
      <c r="N19360">
        <v>93</v>
      </c>
      <c r="O19360">
        <v>2.5000000000000001E-2</v>
      </c>
      <c r="P19360">
        <v>30</v>
      </c>
      <c r="Q19360">
        <v>7.4</v>
      </c>
    </row>
    <row r="19361" spans="1:17" hidden="1" x14ac:dyDescent="0.3">
      <c r="A19361" t="s">
        <v>74800</v>
      </c>
      <c r="B19361" t="s">
        <v>74801</v>
      </c>
      <c r="C19361" s="1" t="str">
        <f t="shared" si="2781"/>
        <v>21:0827</v>
      </c>
      <c r="D19361" s="1" t="str">
        <f t="shared" si="2782"/>
        <v>21:0229</v>
      </c>
      <c r="E19361" t="s">
        <v>74802</v>
      </c>
      <c r="F19361" t="s">
        <v>74803</v>
      </c>
      <c r="H19361">
        <v>54.525003400000003</v>
      </c>
      <c r="I19361">
        <v>-60.913834199999997</v>
      </c>
      <c r="J19361" s="1" t="str">
        <f t="shared" si="2783"/>
        <v>Fluid (lake)</v>
      </c>
      <c r="K19361" s="1" t="str">
        <f t="shared" si="2780"/>
        <v>Untreated Water</v>
      </c>
      <c r="L19361">
        <v>6</v>
      </c>
      <c r="M19361" t="s">
        <v>11411</v>
      </c>
      <c r="N19361">
        <v>94</v>
      </c>
      <c r="O19361">
        <v>2.5000000000000001E-2</v>
      </c>
      <c r="P19361">
        <v>30</v>
      </c>
      <c r="Q19361">
        <v>7.2</v>
      </c>
    </row>
    <row r="19362" spans="1:17" hidden="1" x14ac:dyDescent="0.3">
      <c r="A19362" t="s">
        <v>74804</v>
      </c>
      <c r="B19362" t="s">
        <v>74805</v>
      </c>
      <c r="C19362" s="1" t="str">
        <f t="shared" si="2781"/>
        <v>21:0827</v>
      </c>
      <c r="D19362" s="1" t="str">
        <f t="shared" si="2782"/>
        <v>21:0229</v>
      </c>
      <c r="E19362" t="s">
        <v>74806</v>
      </c>
      <c r="F19362" t="s">
        <v>74807</v>
      </c>
      <c r="H19362">
        <v>54.531001600000003</v>
      </c>
      <c r="I19362">
        <v>-60.897886499999998</v>
      </c>
      <c r="J19362" s="1" t="str">
        <f t="shared" si="2783"/>
        <v>Fluid (lake)</v>
      </c>
      <c r="K19362" s="1" t="str">
        <f t="shared" si="2780"/>
        <v>Untreated Water</v>
      </c>
      <c r="L19362">
        <v>6</v>
      </c>
      <c r="M19362" t="s">
        <v>11416</v>
      </c>
      <c r="N19362">
        <v>95</v>
      </c>
      <c r="O19362">
        <v>2.5000000000000001E-2</v>
      </c>
      <c r="P19362">
        <v>30</v>
      </c>
      <c r="Q19362">
        <v>7.3</v>
      </c>
    </row>
    <row r="19363" spans="1:17" hidden="1" x14ac:dyDescent="0.3">
      <c r="A19363" t="s">
        <v>74808</v>
      </c>
      <c r="B19363" t="s">
        <v>74809</v>
      </c>
      <c r="C19363" s="1" t="str">
        <f t="shared" si="2781"/>
        <v>21:0827</v>
      </c>
      <c r="D19363" s="1" t="str">
        <f t="shared" si="2782"/>
        <v>21:0229</v>
      </c>
      <c r="E19363" t="s">
        <v>74810</v>
      </c>
      <c r="F19363" t="s">
        <v>74811</v>
      </c>
      <c r="H19363">
        <v>54.527269099999998</v>
      </c>
      <c r="I19363">
        <v>-60.931646200000003</v>
      </c>
      <c r="J19363" s="1" t="str">
        <f t="shared" si="2783"/>
        <v>Fluid (lake)</v>
      </c>
      <c r="K19363" s="1" t="str">
        <f t="shared" si="2780"/>
        <v>Untreated Water</v>
      </c>
      <c r="L19363">
        <v>6</v>
      </c>
      <c r="M19363" t="s">
        <v>11431</v>
      </c>
      <c r="N19363">
        <v>96</v>
      </c>
      <c r="O19363">
        <v>2.5000000000000001E-2</v>
      </c>
      <c r="P19363">
        <v>30</v>
      </c>
      <c r="Q19363">
        <v>7.2</v>
      </c>
    </row>
    <row r="19364" spans="1:17" hidden="1" x14ac:dyDescent="0.3">
      <c r="A19364" t="s">
        <v>74812</v>
      </c>
      <c r="B19364" t="s">
        <v>74813</v>
      </c>
      <c r="C19364" s="1" t="str">
        <f t="shared" si="2781"/>
        <v>21:0827</v>
      </c>
      <c r="D19364" s="1" t="str">
        <f t="shared" si="2782"/>
        <v>21:0229</v>
      </c>
      <c r="E19364" t="s">
        <v>74810</v>
      </c>
      <c r="F19364" t="s">
        <v>74814</v>
      </c>
      <c r="H19364">
        <v>54.527269099999998</v>
      </c>
      <c r="I19364">
        <v>-60.931646200000003</v>
      </c>
      <c r="J19364" s="1" t="str">
        <f t="shared" si="2783"/>
        <v>Fluid (lake)</v>
      </c>
      <c r="K19364" s="1" t="str">
        <f t="shared" si="2780"/>
        <v>Untreated Water</v>
      </c>
      <c r="L19364">
        <v>6</v>
      </c>
      <c r="M19364" t="s">
        <v>11435</v>
      </c>
      <c r="N19364">
        <v>97</v>
      </c>
      <c r="O19364">
        <v>2.5000000000000001E-2</v>
      </c>
      <c r="P19364">
        <v>30</v>
      </c>
      <c r="Q19364">
        <v>7.2</v>
      </c>
    </row>
    <row r="19365" spans="1:17" hidden="1" x14ac:dyDescent="0.3">
      <c r="A19365" t="s">
        <v>74815</v>
      </c>
      <c r="B19365" t="s">
        <v>74816</v>
      </c>
      <c r="C19365" s="1" t="str">
        <f t="shared" si="2781"/>
        <v>21:0827</v>
      </c>
      <c r="D19365" s="1" t="str">
        <f t="shared" si="2782"/>
        <v>21:0229</v>
      </c>
      <c r="E19365" t="s">
        <v>74817</v>
      </c>
      <c r="F19365" t="s">
        <v>74818</v>
      </c>
      <c r="H19365">
        <v>54.5191278</v>
      </c>
      <c r="I19365">
        <v>-60.992056499999997</v>
      </c>
      <c r="J19365" s="1" t="str">
        <f t="shared" si="2783"/>
        <v>Fluid (lake)</v>
      </c>
      <c r="K19365" s="1" t="str">
        <f t="shared" si="2780"/>
        <v>Untreated Water</v>
      </c>
      <c r="L19365">
        <v>6</v>
      </c>
      <c r="M19365" t="s">
        <v>11421</v>
      </c>
      <c r="N19365">
        <v>98</v>
      </c>
      <c r="O19365">
        <v>2.5000000000000001E-2</v>
      </c>
      <c r="P19365">
        <v>30</v>
      </c>
      <c r="Q19365">
        <v>6.8</v>
      </c>
    </row>
    <row r="19366" spans="1:17" hidden="1" x14ac:dyDescent="0.3">
      <c r="A19366" t="s">
        <v>74819</v>
      </c>
      <c r="B19366" t="s">
        <v>74820</v>
      </c>
      <c r="C19366" s="1" t="str">
        <f t="shared" si="2781"/>
        <v>21:0827</v>
      </c>
      <c r="D19366" s="1" t="str">
        <f t="shared" si="2782"/>
        <v>21:0229</v>
      </c>
      <c r="E19366" t="s">
        <v>74821</v>
      </c>
      <c r="F19366" t="s">
        <v>74822</v>
      </c>
      <c r="H19366">
        <v>54.525022900000003</v>
      </c>
      <c r="I19366">
        <v>-60.965078400000003</v>
      </c>
      <c r="J19366" s="1" t="str">
        <f t="shared" si="2783"/>
        <v>Fluid (lake)</v>
      </c>
      <c r="K19366" s="1" t="str">
        <f t="shared" si="2780"/>
        <v>Untreated Water</v>
      </c>
      <c r="L19366">
        <v>6</v>
      </c>
      <c r="M19366" t="s">
        <v>11426</v>
      </c>
      <c r="N19366">
        <v>99</v>
      </c>
      <c r="O19366">
        <v>2.5000000000000001E-2</v>
      </c>
      <c r="P19366">
        <v>30</v>
      </c>
      <c r="Q19366">
        <v>6.7</v>
      </c>
    </row>
    <row r="19367" spans="1:17" hidden="1" x14ac:dyDescent="0.3">
      <c r="A19367" t="s">
        <v>74823</v>
      </c>
      <c r="B19367" t="s">
        <v>74824</v>
      </c>
      <c r="C19367" s="1" t="str">
        <f t="shared" si="2781"/>
        <v>21:0827</v>
      </c>
      <c r="D19367" s="1" t="str">
        <f t="shared" si="2782"/>
        <v>21:0229</v>
      </c>
      <c r="E19367" t="s">
        <v>74825</v>
      </c>
      <c r="F19367" t="s">
        <v>74826</v>
      </c>
      <c r="H19367">
        <v>54.530656899999997</v>
      </c>
      <c r="I19367">
        <v>-60.9553698</v>
      </c>
      <c r="J19367" s="1" t="str">
        <f t="shared" si="2783"/>
        <v>Fluid (lake)</v>
      </c>
      <c r="K19367" s="1" t="str">
        <f t="shared" si="2780"/>
        <v>Untreated Water</v>
      </c>
      <c r="L19367">
        <v>6</v>
      </c>
      <c r="M19367" t="s">
        <v>11440</v>
      </c>
      <c r="N19367">
        <v>100</v>
      </c>
      <c r="O19367">
        <v>2.5000000000000001E-2</v>
      </c>
      <c r="P19367">
        <v>30</v>
      </c>
      <c r="Q19367">
        <v>6.4</v>
      </c>
    </row>
    <row r="19368" spans="1:17" hidden="1" x14ac:dyDescent="0.3">
      <c r="A19368" t="s">
        <v>74827</v>
      </c>
      <c r="B19368" t="s">
        <v>74828</v>
      </c>
      <c r="C19368" s="1" t="str">
        <f t="shared" si="2781"/>
        <v>21:0827</v>
      </c>
      <c r="D19368" s="1" t="str">
        <f t="shared" si="2782"/>
        <v>21:0229</v>
      </c>
      <c r="E19368" t="s">
        <v>74829</v>
      </c>
      <c r="F19368" t="s">
        <v>74830</v>
      </c>
      <c r="H19368">
        <v>54.539068100000001</v>
      </c>
      <c r="I19368">
        <v>-60.922005499999997</v>
      </c>
      <c r="J19368" s="1" t="str">
        <f t="shared" si="2783"/>
        <v>Fluid (lake)</v>
      </c>
      <c r="K19368" s="1" t="str">
        <f t="shared" si="2780"/>
        <v>Untreated Water</v>
      </c>
      <c r="L19368">
        <v>6</v>
      </c>
      <c r="M19368" t="s">
        <v>11445</v>
      </c>
      <c r="N19368">
        <v>101</v>
      </c>
      <c r="O19368">
        <v>2.5000000000000001E-2</v>
      </c>
      <c r="P19368">
        <v>30</v>
      </c>
      <c r="Q19368">
        <v>6.8</v>
      </c>
    </row>
    <row r="19369" spans="1:17" hidden="1" x14ac:dyDescent="0.3">
      <c r="A19369" t="s">
        <v>74831</v>
      </c>
      <c r="B19369" t="s">
        <v>74832</v>
      </c>
      <c r="C19369" s="1" t="str">
        <f t="shared" si="2781"/>
        <v>21:0827</v>
      </c>
      <c r="D19369" s="1" t="str">
        <f t="shared" si="2782"/>
        <v>21:0229</v>
      </c>
      <c r="E19369" t="s">
        <v>74833</v>
      </c>
      <c r="F19369" t="s">
        <v>74834</v>
      </c>
      <c r="H19369">
        <v>54.543663600000002</v>
      </c>
      <c r="I19369">
        <v>-60.910655400000003</v>
      </c>
      <c r="J19369" s="1" t="str">
        <f t="shared" si="2783"/>
        <v>Fluid (lake)</v>
      </c>
      <c r="K19369" s="1" t="str">
        <f t="shared" si="2780"/>
        <v>Untreated Water</v>
      </c>
      <c r="L19369">
        <v>6</v>
      </c>
      <c r="M19369" t="s">
        <v>11450</v>
      </c>
      <c r="N19369">
        <v>102</v>
      </c>
      <c r="O19369">
        <v>2.5000000000000001E-2</v>
      </c>
      <c r="P19369">
        <v>30</v>
      </c>
      <c r="Q19369">
        <v>6.7</v>
      </c>
    </row>
    <row r="19370" spans="1:17" hidden="1" x14ac:dyDescent="0.3">
      <c r="A19370" t="s">
        <v>74835</v>
      </c>
      <c r="B19370" t="s">
        <v>74836</v>
      </c>
      <c r="C19370" s="1" t="str">
        <f t="shared" si="2781"/>
        <v>21:0827</v>
      </c>
      <c r="D19370" s="1" t="str">
        <f t="shared" si="2782"/>
        <v>21:0229</v>
      </c>
      <c r="E19370" t="s">
        <v>74837</v>
      </c>
      <c r="F19370" t="s">
        <v>74838</v>
      </c>
      <c r="H19370">
        <v>54.540175300000001</v>
      </c>
      <c r="I19370">
        <v>-60.958511299999998</v>
      </c>
      <c r="J19370" s="1" t="str">
        <f t="shared" si="2783"/>
        <v>Fluid (lake)</v>
      </c>
      <c r="K19370" s="1" t="str">
        <f t="shared" si="2780"/>
        <v>Untreated Water</v>
      </c>
      <c r="L19370">
        <v>6</v>
      </c>
      <c r="M19370" t="s">
        <v>11460</v>
      </c>
      <c r="N19370">
        <v>103</v>
      </c>
      <c r="O19370">
        <v>2.5000000000000001E-2</v>
      </c>
      <c r="P19370">
        <v>30</v>
      </c>
      <c r="Q19370">
        <v>6.4</v>
      </c>
    </row>
    <row r="19371" spans="1:17" hidden="1" x14ac:dyDescent="0.3">
      <c r="A19371" t="s">
        <v>74839</v>
      </c>
      <c r="B19371" t="s">
        <v>74840</v>
      </c>
      <c r="C19371" s="1" t="str">
        <f t="shared" si="2781"/>
        <v>21:0827</v>
      </c>
      <c r="D19371" s="1" t="str">
        <f t="shared" si="2782"/>
        <v>21:0229</v>
      </c>
      <c r="E19371" t="s">
        <v>74841</v>
      </c>
      <c r="F19371" t="s">
        <v>74842</v>
      </c>
      <c r="H19371">
        <v>54.544843499999999</v>
      </c>
      <c r="I19371">
        <v>-60.989803700000003</v>
      </c>
      <c r="J19371" s="1" t="str">
        <f t="shared" si="2783"/>
        <v>Fluid (lake)</v>
      </c>
      <c r="K19371" s="1" t="str">
        <f t="shared" si="2780"/>
        <v>Untreated Water</v>
      </c>
      <c r="L19371">
        <v>6</v>
      </c>
      <c r="M19371" t="s">
        <v>11465</v>
      </c>
      <c r="N19371">
        <v>104</v>
      </c>
      <c r="O19371">
        <v>2.5000000000000001E-2</v>
      </c>
      <c r="P19371">
        <v>20</v>
      </c>
      <c r="Q19371">
        <v>6.5</v>
      </c>
    </row>
    <row r="19372" spans="1:17" hidden="1" x14ac:dyDescent="0.3">
      <c r="A19372" t="s">
        <v>74843</v>
      </c>
      <c r="B19372" t="s">
        <v>74844</v>
      </c>
      <c r="C19372" s="1" t="str">
        <f t="shared" si="2781"/>
        <v>21:0827</v>
      </c>
      <c r="D19372" s="1" t="str">
        <f t="shared" si="2782"/>
        <v>21:0229</v>
      </c>
      <c r="E19372" t="s">
        <v>74845</v>
      </c>
      <c r="F19372" t="s">
        <v>74846</v>
      </c>
      <c r="H19372">
        <v>54.560681600000002</v>
      </c>
      <c r="I19372">
        <v>-60.976851500000002</v>
      </c>
      <c r="J19372" s="1" t="str">
        <f t="shared" si="2783"/>
        <v>Fluid (lake)</v>
      </c>
      <c r="K19372" s="1" t="str">
        <f t="shared" si="2780"/>
        <v>Untreated Water</v>
      </c>
      <c r="L19372">
        <v>6</v>
      </c>
      <c r="M19372" t="s">
        <v>11470</v>
      </c>
      <c r="N19372">
        <v>105</v>
      </c>
      <c r="O19372">
        <v>2.5000000000000001E-2</v>
      </c>
      <c r="P19372">
        <v>30</v>
      </c>
      <c r="Q19372">
        <v>6.6</v>
      </c>
    </row>
    <row r="19373" spans="1:17" hidden="1" x14ac:dyDescent="0.3">
      <c r="A19373" t="s">
        <v>74847</v>
      </c>
      <c r="B19373" t="s">
        <v>74848</v>
      </c>
      <c r="C19373" s="1" t="str">
        <f t="shared" si="2781"/>
        <v>21:0827</v>
      </c>
      <c r="D19373" s="1" t="str">
        <f t="shared" si="2782"/>
        <v>21:0229</v>
      </c>
      <c r="E19373" t="s">
        <v>74849</v>
      </c>
      <c r="F19373" t="s">
        <v>74850</v>
      </c>
      <c r="H19373">
        <v>54.576860199999999</v>
      </c>
      <c r="I19373">
        <v>-60.9951285</v>
      </c>
      <c r="J19373" s="1" t="str">
        <f t="shared" si="2783"/>
        <v>Fluid (lake)</v>
      </c>
      <c r="K19373" s="1" t="str">
        <f t="shared" si="2780"/>
        <v>Untreated Water</v>
      </c>
      <c r="L19373">
        <v>6</v>
      </c>
      <c r="M19373" t="s">
        <v>11475</v>
      </c>
      <c r="N19373">
        <v>106</v>
      </c>
      <c r="O19373">
        <v>2.5000000000000001E-2</v>
      </c>
      <c r="P19373">
        <v>20</v>
      </c>
      <c r="Q19373">
        <v>6.6</v>
      </c>
    </row>
    <row r="19374" spans="1:17" hidden="1" x14ac:dyDescent="0.3">
      <c r="A19374" t="s">
        <v>74851</v>
      </c>
      <c r="B19374" t="s">
        <v>74852</v>
      </c>
      <c r="C19374" s="1" t="str">
        <f t="shared" si="2781"/>
        <v>21:0827</v>
      </c>
      <c r="D19374" s="1" t="str">
        <f t="shared" si="2782"/>
        <v>21:0229</v>
      </c>
      <c r="E19374" t="s">
        <v>74853</v>
      </c>
      <c r="F19374" t="s">
        <v>74854</v>
      </c>
      <c r="H19374">
        <v>54.447715000000002</v>
      </c>
      <c r="I19374">
        <v>-60.879729699999999</v>
      </c>
      <c r="J19374" s="1" t="str">
        <f t="shared" si="2783"/>
        <v>Fluid (lake)</v>
      </c>
      <c r="K19374" s="1" t="str">
        <f t="shared" si="2780"/>
        <v>Untreated Water</v>
      </c>
      <c r="L19374">
        <v>6</v>
      </c>
      <c r="M19374" t="s">
        <v>11480</v>
      </c>
      <c r="N19374">
        <v>107</v>
      </c>
      <c r="O19374">
        <v>2.5000000000000001E-2</v>
      </c>
      <c r="P19374">
        <v>20</v>
      </c>
      <c r="Q19374">
        <v>6.6</v>
      </c>
    </row>
    <row r="19375" spans="1:17" hidden="1" x14ac:dyDescent="0.3">
      <c r="A19375" t="s">
        <v>74855</v>
      </c>
      <c r="B19375" t="s">
        <v>74856</v>
      </c>
      <c r="C19375" s="1" t="str">
        <f t="shared" si="2781"/>
        <v>21:0827</v>
      </c>
      <c r="D19375" s="1" t="str">
        <f t="shared" si="2782"/>
        <v>21:0229</v>
      </c>
      <c r="E19375" t="s">
        <v>74857</v>
      </c>
      <c r="F19375" t="s">
        <v>74858</v>
      </c>
      <c r="H19375">
        <v>54.442671300000001</v>
      </c>
      <c r="I19375">
        <v>-60.862855400000001</v>
      </c>
      <c r="J19375" s="1" t="str">
        <f t="shared" si="2783"/>
        <v>Fluid (lake)</v>
      </c>
      <c r="K19375" s="1" t="str">
        <f t="shared" si="2780"/>
        <v>Untreated Water</v>
      </c>
      <c r="L19375">
        <v>6</v>
      </c>
      <c r="M19375" t="s">
        <v>12548</v>
      </c>
      <c r="N19375">
        <v>108</v>
      </c>
      <c r="O19375">
        <v>2.5000000000000001E-2</v>
      </c>
      <c r="P19375">
        <v>20</v>
      </c>
      <c r="Q19375">
        <v>6.8</v>
      </c>
    </row>
    <row r="19376" spans="1:17" hidden="1" x14ac:dyDescent="0.3">
      <c r="A19376" t="s">
        <v>74859</v>
      </c>
      <c r="B19376" t="s">
        <v>74860</v>
      </c>
      <c r="C19376" s="1" t="str">
        <f t="shared" si="2781"/>
        <v>21:0827</v>
      </c>
      <c r="D19376" s="1" t="str">
        <f t="shared" si="2782"/>
        <v>21:0229</v>
      </c>
      <c r="E19376" t="s">
        <v>74861</v>
      </c>
      <c r="F19376" t="s">
        <v>74862</v>
      </c>
      <c r="H19376">
        <v>54.435287000000002</v>
      </c>
      <c r="I19376">
        <v>-60.848945299999997</v>
      </c>
      <c r="J19376" s="1" t="str">
        <f t="shared" si="2783"/>
        <v>Fluid (lake)</v>
      </c>
      <c r="K19376" s="1" t="str">
        <f t="shared" si="2780"/>
        <v>Untreated Water</v>
      </c>
      <c r="L19376">
        <v>7</v>
      </c>
      <c r="M19376" t="s">
        <v>11392</v>
      </c>
      <c r="N19376">
        <v>109</v>
      </c>
      <c r="O19376">
        <v>2.5000000000000001E-2</v>
      </c>
      <c r="P19376">
        <v>20</v>
      </c>
      <c r="Q19376">
        <v>6.2</v>
      </c>
    </row>
    <row r="19377" spans="1:17" hidden="1" x14ac:dyDescent="0.3">
      <c r="A19377" t="s">
        <v>74863</v>
      </c>
      <c r="B19377" t="s">
        <v>74864</v>
      </c>
      <c r="C19377" s="1" t="str">
        <f t="shared" si="2781"/>
        <v>21:0827</v>
      </c>
      <c r="D19377" s="1" t="str">
        <f t="shared" si="2782"/>
        <v>21:0229</v>
      </c>
      <c r="E19377" t="s">
        <v>74865</v>
      </c>
      <c r="F19377" t="s">
        <v>74866</v>
      </c>
      <c r="H19377">
        <v>54.403479799999999</v>
      </c>
      <c r="I19377">
        <v>-60.870071899999999</v>
      </c>
      <c r="J19377" s="1" t="str">
        <f t="shared" si="2783"/>
        <v>Fluid (lake)</v>
      </c>
      <c r="K19377" s="1" t="str">
        <f t="shared" si="2780"/>
        <v>Untreated Water</v>
      </c>
      <c r="L19377">
        <v>7</v>
      </c>
      <c r="M19377" t="s">
        <v>11435</v>
      </c>
      <c r="N19377">
        <v>110</v>
      </c>
      <c r="O19377">
        <v>2.5000000000000001E-2</v>
      </c>
      <c r="P19377">
        <v>20</v>
      </c>
      <c r="Q19377">
        <v>6.2</v>
      </c>
    </row>
    <row r="19378" spans="1:17" hidden="1" x14ac:dyDescent="0.3">
      <c r="A19378" t="s">
        <v>74867</v>
      </c>
      <c r="B19378" t="s">
        <v>74868</v>
      </c>
      <c r="C19378" s="1" t="str">
        <f t="shared" si="2781"/>
        <v>21:0827</v>
      </c>
      <c r="D19378" s="1" t="str">
        <f t="shared" si="2782"/>
        <v>21:0229</v>
      </c>
      <c r="E19378" t="s">
        <v>74865</v>
      </c>
      <c r="F19378" t="s">
        <v>74869</v>
      </c>
      <c r="H19378">
        <v>54.403479799999999</v>
      </c>
      <c r="I19378">
        <v>-60.870071899999999</v>
      </c>
      <c r="J19378" s="1" t="str">
        <f t="shared" si="2783"/>
        <v>Fluid (lake)</v>
      </c>
      <c r="K19378" s="1" t="str">
        <f t="shared" si="2780"/>
        <v>Untreated Water</v>
      </c>
      <c r="L19378">
        <v>7</v>
      </c>
      <c r="M19378" t="s">
        <v>11431</v>
      </c>
      <c r="N19378">
        <v>111</v>
      </c>
      <c r="O19378">
        <v>2.5000000000000001E-2</v>
      </c>
      <c r="P19378">
        <v>20</v>
      </c>
      <c r="Q19378">
        <v>6.2</v>
      </c>
    </row>
    <row r="19379" spans="1:17" hidden="1" x14ac:dyDescent="0.3">
      <c r="A19379" t="s">
        <v>74870</v>
      </c>
      <c r="B19379" t="s">
        <v>74871</v>
      </c>
      <c r="C19379" s="1" t="str">
        <f t="shared" si="2781"/>
        <v>21:0827</v>
      </c>
      <c r="D19379" s="1" t="str">
        <f t="shared" si="2782"/>
        <v>21:0229</v>
      </c>
      <c r="E19379" t="s">
        <v>74872</v>
      </c>
      <c r="F19379" t="s">
        <v>74873</v>
      </c>
      <c r="H19379">
        <v>54.392867500000001</v>
      </c>
      <c r="I19379">
        <v>-60.844973600000003</v>
      </c>
      <c r="J19379" s="1" t="str">
        <f t="shared" si="2783"/>
        <v>Fluid (lake)</v>
      </c>
      <c r="K19379" s="1" t="str">
        <f t="shared" si="2780"/>
        <v>Untreated Water</v>
      </c>
      <c r="L19379">
        <v>7</v>
      </c>
      <c r="M19379" t="s">
        <v>11397</v>
      </c>
      <c r="N19379">
        <v>112</v>
      </c>
      <c r="O19379">
        <v>2.5000000000000001E-2</v>
      </c>
      <c r="P19379">
        <v>20</v>
      </c>
      <c r="Q19379">
        <v>5.9</v>
      </c>
    </row>
    <row r="19380" spans="1:17" hidden="1" x14ac:dyDescent="0.3">
      <c r="A19380" t="s">
        <v>74874</v>
      </c>
      <c r="B19380" t="s">
        <v>74875</v>
      </c>
      <c r="C19380" s="1" t="str">
        <f t="shared" si="2781"/>
        <v>21:0827</v>
      </c>
      <c r="D19380" s="1" t="str">
        <f t="shared" si="2782"/>
        <v>21:0229</v>
      </c>
      <c r="E19380" t="s">
        <v>74876</v>
      </c>
      <c r="F19380" t="s">
        <v>74877</v>
      </c>
      <c r="H19380">
        <v>54.383664099999997</v>
      </c>
      <c r="I19380">
        <v>-60.790859400000002</v>
      </c>
      <c r="J19380" s="1" t="str">
        <f t="shared" si="2783"/>
        <v>Fluid (lake)</v>
      </c>
      <c r="K19380" s="1" t="str">
        <f t="shared" si="2780"/>
        <v>Untreated Water</v>
      </c>
      <c r="L19380">
        <v>7</v>
      </c>
      <c r="M19380" t="s">
        <v>11402</v>
      </c>
      <c r="N19380">
        <v>113</v>
      </c>
      <c r="O19380">
        <v>2.5000000000000001E-2</v>
      </c>
      <c r="P19380">
        <v>20</v>
      </c>
      <c r="Q19380">
        <v>6.1</v>
      </c>
    </row>
    <row r="19381" spans="1:17" hidden="1" x14ac:dyDescent="0.3">
      <c r="A19381" t="s">
        <v>74878</v>
      </c>
      <c r="B19381" t="s">
        <v>74879</v>
      </c>
      <c r="C19381" s="1" t="str">
        <f t="shared" si="2781"/>
        <v>21:0827</v>
      </c>
      <c r="D19381" s="1" t="str">
        <f t="shared" si="2782"/>
        <v>21:0229</v>
      </c>
      <c r="E19381" t="s">
        <v>74880</v>
      </c>
      <c r="F19381" t="s">
        <v>74881</v>
      </c>
      <c r="H19381">
        <v>54.399140799999998</v>
      </c>
      <c r="I19381">
        <v>-60.801027900000001</v>
      </c>
      <c r="J19381" s="1" t="str">
        <f t="shared" si="2783"/>
        <v>Fluid (lake)</v>
      </c>
      <c r="K19381" s="1" t="str">
        <f t="shared" si="2780"/>
        <v>Untreated Water</v>
      </c>
      <c r="L19381">
        <v>7</v>
      </c>
      <c r="M19381" t="s">
        <v>11411</v>
      </c>
      <c r="N19381">
        <v>114</v>
      </c>
      <c r="O19381">
        <v>2.5000000000000001E-2</v>
      </c>
      <c r="P19381">
        <v>20</v>
      </c>
      <c r="Q19381">
        <v>6.4</v>
      </c>
    </row>
    <row r="19382" spans="1:17" hidden="1" x14ac:dyDescent="0.3">
      <c r="A19382" t="s">
        <v>74882</v>
      </c>
      <c r="B19382" t="s">
        <v>74883</v>
      </c>
      <c r="C19382" s="1" t="str">
        <f t="shared" si="2781"/>
        <v>21:0827</v>
      </c>
      <c r="D19382" s="1" t="str">
        <f t="shared" si="2782"/>
        <v>21:0229</v>
      </c>
      <c r="E19382" t="s">
        <v>74884</v>
      </c>
      <c r="F19382" t="s">
        <v>74885</v>
      </c>
      <c r="H19382">
        <v>54.418016799999997</v>
      </c>
      <c r="I19382">
        <v>-60.770530100000002</v>
      </c>
      <c r="J19382" s="1" t="str">
        <f t="shared" si="2783"/>
        <v>Fluid (lake)</v>
      </c>
      <c r="K19382" s="1" t="str">
        <f t="shared" si="2780"/>
        <v>Untreated Water</v>
      </c>
      <c r="L19382">
        <v>7</v>
      </c>
      <c r="M19382" t="s">
        <v>11416</v>
      </c>
      <c r="N19382">
        <v>115</v>
      </c>
      <c r="O19382">
        <v>2.5000000000000001E-2</v>
      </c>
      <c r="P19382">
        <v>20</v>
      </c>
      <c r="Q19382">
        <v>6.5</v>
      </c>
    </row>
    <row r="19383" spans="1:17" hidden="1" x14ac:dyDescent="0.3">
      <c r="A19383" t="s">
        <v>74886</v>
      </c>
      <c r="B19383" t="s">
        <v>74887</v>
      </c>
      <c r="C19383" s="1" t="str">
        <f t="shared" si="2781"/>
        <v>21:0827</v>
      </c>
      <c r="D19383" s="1" t="str">
        <f t="shared" si="2782"/>
        <v>21:0229</v>
      </c>
      <c r="E19383" t="s">
        <v>74888</v>
      </c>
      <c r="F19383" t="s">
        <v>74889</v>
      </c>
      <c r="H19383">
        <v>54.422673600000003</v>
      </c>
      <c r="I19383">
        <v>-60.812331299999997</v>
      </c>
      <c r="J19383" s="1" t="str">
        <f t="shared" si="2783"/>
        <v>Fluid (lake)</v>
      </c>
      <c r="K19383" s="1" t="str">
        <f t="shared" si="2780"/>
        <v>Untreated Water</v>
      </c>
      <c r="L19383">
        <v>7</v>
      </c>
      <c r="M19383" t="s">
        <v>11421</v>
      </c>
      <c r="N19383">
        <v>116</v>
      </c>
      <c r="O19383">
        <v>2.5000000000000001E-2</v>
      </c>
      <c r="P19383">
        <v>20</v>
      </c>
      <c r="Q19383">
        <v>6.5</v>
      </c>
    </row>
    <row r="19384" spans="1:17" hidden="1" x14ac:dyDescent="0.3">
      <c r="A19384" t="s">
        <v>74890</v>
      </c>
      <c r="B19384" t="s">
        <v>74891</v>
      </c>
      <c r="C19384" s="1" t="str">
        <f t="shared" si="2781"/>
        <v>21:0827</v>
      </c>
      <c r="D19384" s="1" t="str">
        <f t="shared" si="2782"/>
        <v>21:0229</v>
      </c>
      <c r="E19384" t="s">
        <v>74892</v>
      </c>
      <c r="F19384" t="s">
        <v>74893</v>
      </c>
      <c r="H19384">
        <v>54.457949300000003</v>
      </c>
      <c r="I19384">
        <v>-60.814892999999998</v>
      </c>
      <c r="J19384" s="1" t="str">
        <f t="shared" si="2783"/>
        <v>Fluid (lake)</v>
      </c>
      <c r="K19384" s="1" t="str">
        <f t="shared" si="2780"/>
        <v>Untreated Water</v>
      </c>
      <c r="L19384">
        <v>7</v>
      </c>
      <c r="M19384" t="s">
        <v>11426</v>
      </c>
      <c r="N19384">
        <v>117</v>
      </c>
      <c r="O19384">
        <v>2.5000000000000001E-2</v>
      </c>
      <c r="P19384">
        <v>20</v>
      </c>
      <c r="Q19384">
        <v>6.7</v>
      </c>
    </row>
    <row r="19385" spans="1:17" hidden="1" x14ac:dyDescent="0.3">
      <c r="A19385" t="s">
        <v>74894</v>
      </c>
      <c r="B19385" t="s">
        <v>74895</v>
      </c>
      <c r="C19385" s="1" t="str">
        <f t="shared" si="2781"/>
        <v>21:0827</v>
      </c>
      <c r="D19385" s="1" t="str">
        <f t="shared" si="2782"/>
        <v>21:0229</v>
      </c>
      <c r="E19385" t="s">
        <v>74896</v>
      </c>
      <c r="F19385" t="s">
        <v>74897</v>
      </c>
      <c r="H19385">
        <v>54.4610792</v>
      </c>
      <c r="I19385">
        <v>-60.779961999999998</v>
      </c>
      <c r="J19385" s="1" t="str">
        <f t="shared" si="2783"/>
        <v>Fluid (lake)</v>
      </c>
      <c r="K19385" s="1" t="str">
        <f t="shared" ref="K19385:K19448" si="2784">HYPERLINK("http://geochem.nrcan.gc.ca/cdogs/content/kwd/kwd080007_e.htm", "Untreated Water")</f>
        <v>Untreated Water</v>
      </c>
      <c r="L19385">
        <v>7</v>
      </c>
      <c r="M19385" t="s">
        <v>11440</v>
      </c>
      <c r="N19385">
        <v>118</v>
      </c>
      <c r="O19385">
        <v>2.5000000000000001E-2</v>
      </c>
      <c r="P19385">
        <v>20</v>
      </c>
      <c r="Q19385">
        <v>6.5</v>
      </c>
    </row>
    <row r="19386" spans="1:17" hidden="1" x14ac:dyDescent="0.3">
      <c r="A19386" t="s">
        <v>74898</v>
      </c>
      <c r="B19386" t="s">
        <v>74899</v>
      </c>
      <c r="C19386" s="1" t="str">
        <f t="shared" si="2781"/>
        <v>21:0827</v>
      </c>
      <c r="D19386" s="1" t="str">
        <f t="shared" si="2782"/>
        <v>21:0229</v>
      </c>
      <c r="E19386" t="s">
        <v>74900</v>
      </c>
      <c r="F19386" t="s">
        <v>74901</v>
      </c>
      <c r="H19386">
        <v>54.459924999999998</v>
      </c>
      <c r="I19386">
        <v>-60.750599800000003</v>
      </c>
      <c r="J19386" s="1" t="str">
        <f t="shared" si="2783"/>
        <v>Fluid (lake)</v>
      </c>
      <c r="K19386" s="1" t="str">
        <f t="shared" si="2784"/>
        <v>Untreated Water</v>
      </c>
      <c r="L19386">
        <v>7</v>
      </c>
      <c r="M19386" t="s">
        <v>11445</v>
      </c>
      <c r="N19386">
        <v>119</v>
      </c>
      <c r="O19386">
        <v>2.5000000000000001E-2</v>
      </c>
      <c r="P19386">
        <v>20</v>
      </c>
      <c r="Q19386">
        <v>6.2</v>
      </c>
    </row>
    <row r="19387" spans="1:17" hidden="1" x14ac:dyDescent="0.3">
      <c r="A19387" t="s">
        <v>74902</v>
      </c>
      <c r="B19387" t="s">
        <v>74903</v>
      </c>
      <c r="C19387" s="1" t="str">
        <f t="shared" si="2781"/>
        <v>21:0827</v>
      </c>
      <c r="D19387" s="1" t="str">
        <f t="shared" si="2782"/>
        <v>21:0229</v>
      </c>
      <c r="E19387" t="s">
        <v>74904</v>
      </c>
      <c r="F19387" t="s">
        <v>74905</v>
      </c>
      <c r="H19387">
        <v>54.439993200000004</v>
      </c>
      <c r="I19387">
        <v>-60.727433300000001</v>
      </c>
      <c r="J19387" s="1" t="str">
        <f t="shared" si="2783"/>
        <v>Fluid (lake)</v>
      </c>
      <c r="K19387" s="1" t="str">
        <f t="shared" si="2784"/>
        <v>Untreated Water</v>
      </c>
      <c r="L19387">
        <v>7</v>
      </c>
      <c r="M19387" t="s">
        <v>11450</v>
      </c>
      <c r="N19387">
        <v>120</v>
      </c>
      <c r="O19387">
        <v>2.5000000000000001E-2</v>
      </c>
      <c r="P19387">
        <v>20</v>
      </c>
      <c r="Q19387">
        <v>6.2</v>
      </c>
    </row>
    <row r="19388" spans="1:17" hidden="1" x14ac:dyDescent="0.3">
      <c r="A19388" t="s">
        <v>74906</v>
      </c>
      <c r="B19388" t="s">
        <v>74907</v>
      </c>
      <c r="C19388" s="1" t="str">
        <f t="shared" si="2781"/>
        <v>21:0827</v>
      </c>
      <c r="D19388" s="1" t="str">
        <f t="shared" si="2782"/>
        <v>21:0229</v>
      </c>
      <c r="E19388" t="s">
        <v>74908</v>
      </c>
      <c r="F19388" t="s">
        <v>74909</v>
      </c>
      <c r="H19388">
        <v>54.450026100000002</v>
      </c>
      <c r="I19388">
        <v>-60.727463499999999</v>
      </c>
      <c r="J19388" s="1" t="str">
        <f t="shared" si="2783"/>
        <v>Fluid (lake)</v>
      </c>
      <c r="K19388" s="1" t="str">
        <f t="shared" si="2784"/>
        <v>Untreated Water</v>
      </c>
      <c r="L19388">
        <v>7</v>
      </c>
      <c r="M19388" t="s">
        <v>11460</v>
      </c>
      <c r="N19388">
        <v>121</v>
      </c>
      <c r="O19388">
        <v>2.5000000000000001E-2</v>
      </c>
      <c r="P19388">
        <v>20</v>
      </c>
      <c r="Q19388">
        <v>5.9</v>
      </c>
    </row>
    <row r="19389" spans="1:17" hidden="1" x14ac:dyDescent="0.3">
      <c r="A19389" t="s">
        <v>74910</v>
      </c>
      <c r="B19389" t="s">
        <v>74911</v>
      </c>
      <c r="C19389" s="1" t="str">
        <f t="shared" si="2781"/>
        <v>21:0827</v>
      </c>
      <c r="D19389" s="1" t="str">
        <f t="shared" si="2782"/>
        <v>21:0229</v>
      </c>
      <c r="E19389" t="s">
        <v>74912</v>
      </c>
      <c r="F19389" t="s">
        <v>74913</v>
      </c>
      <c r="H19389">
        <v>54.455094799999998</v>
      </c>
      <c r="I19389">
        <v>-60.676346500000001</v>
      </c>
      <c r="J19389" s="1" t="str">
        <f t="shared" si="2783"/>
        <v>Fluid (lake)</v>
      </c>
      <c r="K19389" s="1" t="str">
        <f t="shared" si="2784"/>
        <v>Untreated Water</v>
      </c>
      <c r="L19389">
        <v>7</v>
      </c>
      <c r="M19389" t="s">
        <v>11465</v>
      </c>
      <c r="N19389">
        <v>122</v>
      </c>
      <c r="O19389">
        <v>2.5000000000000001E-2</v>
      </c>
      <c r="P19389">
        <v>20</v>
      </c>
      <c r="Q19389">
        <v>5.7</v>
      </c>
    </row>
    <row r="19390" spans="1:17" hidden="1" x14ac:dyDescent="0.3">
      <c r="A19390" t="s">
        <v>74914</v>
      </c>
      <c r="B19390" t="s">
        <v>74915</v>
      </c>
      <c r="C19390" s="1" t="str">
        <f t="shared" si="2781"/>
        <v>21:0827</v>
      </c>
      <c r="D19390" s="1" t="str">
        <f t="shared" si="2782"/>
        <v>21:0229</v>
      </c>
      <c r="E19390" t="s">
        <v>74916</v>
      </c>
      <c r="F19390" t="s">
        <v>74917</v>
      </c>
      <c r="H19390">
        <v>54.465585699999998</v>
      </c>
      <c r="I19390">
        <v>-60.660967499999998</v>
      </c>
      <c r="J19390" s="1" t="str">
        <f t="shared" si="2783"/>
        <v>Fluid (lake)</v>
      </c>
      <c r="K19390" s="1" t="str">
        <f t="shared" si="2784"/>
        <v>Untreated Water</v>
      </c>
      <c r="L19390">
        <v>7</v>
      </c>
      <c r="M19390" t="s">
        <v>11470</v>
      </c>
      <c r="N19390">
        <v>123</v>
      </c>
      <c r="O19390">
        <v>2.5000000000000001E-2</v>
      </c>
      <c r="P19390">
        <v>20</v>
      </c>
      <c r="Q19390">
        <v>6.1</v>
      </c>
    </row>
    <row r="19391" spans="1:17" hidden="1" x14ac:dyDescent="0.3">
      <c r="A19391" t="s">
        <v>74918</v>
      </c>
      <c r="B19391" t="s">
        <v>74919</v>
      </c>
      <c r="C19391" s="1" t="str">
        <f t="shared" si="2781"/>
        <v>21:0827</v>
      </c>
      <c r="D19391" s="1" t="str">
        <f t="shared" si="2782"/>
        <v>21:0229</v>
      </c>
      <c r="E19391" t="s">
        <v>74920</v>
      </c>
      <c r="F19391" t="s">
        <v>74921</v>
      </c>
      <c r="H19391">
        <v>54.466352800000003</v>
      </c>
      <c r="I19391">
        <v>-60.674164900000001</v>
      </c>
      <c r="J19391" s="1" t="str">
        <f t="shared" si="2783"/>
        <v>Fluid (lake)</v>
      </c>
      <c r="K19391" s="1" t="str">
        <f t="shared" si="2784"/>
        <v>Untreated Water</v>
      </c>
      <c r="L19391">
        <v>7</v>
      </c>
      <c r="M19391" t="s">
        <v>11475</v>
      </c>
      <c r="N19391">
        <v>124</v>
      </c>
      <c r="O19391">
        <v>2.5000000000000001E-2</v>
      </c>
      <c r="P19391">
        <v>20</v>
      </c>
      <c r="Q19391">
        <v>6.3</v>
      </c>
    </row>
    <row r="19392" spans="1:17" hidden="1" x14ac:dyDescent="0.3">
      <c r="A19392" t="s">
        <v>74922</v>
      </c>
      <c r="B19392" t="s">
        <v>74923</v>
      </c>
      <c r="C19392" s="1" t="str">
        <f t="shared" si="2781"/>
        <v>21:0827</v>
      </c>
      <c r="D19392" s="1" t="str">
        <f t="shared" si="2782"/>
        <v>21:0229</v>
      </c>
      <c r="E19392" t="s">
        <v>74924</v>
      </c>
      <c r="F19392" t="s">
        <v>74925</v>
      </c>
      <c r="H19392">
        <v>54.476723499999999</v>
      </c>
      <c r="I19392">
        <v>-60.6805381</v>
      </c>
      <c r="J19392" s="1" t="str">
        <f t="shared" si="2783"/>
        <v>Fluid (lake)</v>
      </c>
      <c r="K19392" s="1" t="str">
        <f t="shared" si="2784"/>
        <v>Untreated Water</v>
      </c>
      <c r="L19392">
        <v>7</v>
      </c>
      <c r="M19392" t="s">
        <v>11480</v>
      </c>
      <c r="N19392">
        <v>125</v>
      </c>
      <c r="O19392">
        <v>2.5000000000000001E-2</v>
      </c>
      <c r="P19392">
        <v>20</v>
      </c>
      <c r="Q19392">
        <v>6.6</v>
      </c>
    </row>
    <row r="19393" spans="1:17" hidden="1" x14ac:dyDescent="0.3">
      <c r="A19393" t="s">
        <v>74926</v>
      </c>
      <c r="B19393" t="s">
        <v>74927</v>
      </c>
      <c r="C19393" s="1" t="str">
        <f t="shared" si="2781"/>
        <v>21:0827</v>
      </c>
      <c r="D19393" s="1" t="str">
        <f t="shared" si="2782"/>
        <v>21:0229</v>
      </c>
      <c r="E19393" t="s">
        <v>74928</v>
      </c>
      <c r="F19393" t="s">
        <v>74929</v>
      </c>
      <c r="H19393">
        <v>54.4812826</v>
      </c>
      <c r="I19393">
        <v>-60.656381500000002</v>
      </c>
      <c r="J19393" s="1" t="str">
        <f t="shared" si="2783"/>
        <v>Fluid (lake)</v>
      </c>
      <c r="K19393" s="1" t="str">
        <f t="shared" si="2784"/>
        <v>Untreated Water</v>
      </c>
      <c r="L19393">
        <v>7</v>
      </c>
      <c r="M19393" t="s">
        <v>12548</v>
      </c>
      <c r="N19393">
        <v>126</v>
      </c>
      <c r="O19393">
        <v>2.5000000000000001E-2</v>
      </c>
      <c r="P19393">
        <v>30</v>
      </c>
      <c r="Q19393">
        <v>6.3</v>
      </c>
    </row>
    <row r="19394" spans="1:17" hidden="1" x14ac:dyDescent="0.3">
      <c r="A19394" t="s">
        <v>74930</v>
      </c>
      <c r="B19394" t="s">
        <v>74931</v>
      </c>
      <c r="C19394" s="1" t="str">
        <f t="shared" si="2781"/>
        <v>21:0827</v>
      </c>
      <c r="D19394" s="1" t="str">
        <f t="shared" si="2782"/>
        <v>21:0229</v>
      </c>
      <c r="E19394" t="s">
        <v>74932</v>
      </c>
      <c r="F19394" t="s">
        <v>74933</v>
      </c>
      <c r="H19394">
        <v>54.484910599999999</v>
      </c>
      <c r="I19394">
        <v>-60.627625700000003</v>
      </c>
      <c r="J19394" s="1" t="str">
        <f t="shared" si="2783"/>
        <v>Fluid (lake)</v>
      </c>
      <c r="K19394" s="1" t="str">
        <f t="shared" si="2784"/>
        <v>Untreated Water</v>
      </c>
      <c r="L19394">
        <v>8</v>
      </c>
      <c r="M19394" t="s">
        <v>11392</v>
      </c>
      <c r="N19394">
        <v>127</v>
      </c>
      <c r="O19394">
        <v>2.5000000000000001E-2</v>
      </c>
      <c r="P19394">
        <v>30</v>
      </c>
      <c r="Q19394">
        <v>6.3</v>
      </c>
    </row>
    <row r="19395" spans="1:17" hidden="1" x14ac:dyDescent="0.3">
      <c r="A19395" t="s">
        <v>74934</v>
      </c>
      <c r="B19395" t="s">
        <v>74935</v>
      </c>
      <c r="C19395" s="1" t="str">
        <f t="shared" si="2781"/>
        <v>21:0827</v>
      </c>
      <c r="D19395" s="1" t="str">
        <f t="shared" si="2782"/>
        <v>21:0229</v>
      </c>
      <c r="E19395" t="s">
        <v>74936</v>
      </c>
      <c r="F19395" t="s">
        <v>74937</v>
      </c>
      <c r="H19395">
        <v>54.473163999999997</v>
      </c>
      <c r="I19395">
        <v>-60.641549500000004</v>
      </c>
      <c r="J19395" s="1" t="str">
        <f t="shared" si="2783"/>
        <v>Fluid (lake)</v>
      </c>
      <c r="K19395" s="1" t="str">
        <f t="shared" si="2784"/>
        <v>Untreated Water</v>
      </c>
      <c r="L19395">
        <v>8</v>
      </c>
      <c r="M19395" t="s">
        <v>11397</v>
      </c>
      <c r="N19395">
        <v>128</v>
      </c>
      <c r="O19395">
        <v>2.5000000000000001E-2</v>
      </c>
      <c r="P19395">
        <v>30</v>
      </c>
      <c r="Q19395">
        <v>6.5</v>
      </c>
    </row>
    <row r="19396" spans="1:17" hidden="1" x14ac:dyDescent="0.3">
      <c r="A19396" t="s">
        <v>74938</v>
      </c>
      <c r="B19396" t="s">
        <v>74939</v>
      </c>
      <c r="C19396" s="1" t="str">
        <f t="shared" ref="C19396:C19459" si="2785">HYPERLINK("http://geochem.nrcan.gc.ca/cdogs/content/bdl/bdl210827_e.htm", "21:0827")</f>
        <v>21:0827</v>
      </c>
      <c r="D19396" s="1" t="str">
        <f t="shared" ref="D19396:D19459" si="2786">HYPERLINK("http://geochem.nrcan.gc.ca/cdogs/content/svy/svy210229_e.htm", "21:0229")</f>
        <v>21:0229</v>
      </c>
      <c r="E19396" t="s">
        <v>74940</v>
      </c>
      <c r="F19396" t="s">
        <v>74941</v>
      </c>
      <c r="H19396">
        <v>54.461160399999997</v>
      </c>
      <c r="I19396">
        <v>-60.6226275</v>
      </c>
      <c r="J19396" s="1" t="str">
        <f t="shared" ref="J19396:J19459" si="2787">HYPERLINK("http://geochem.nrcan.gc.ca/cdogs/content/kwd/kwd020016_e.htm", "Fluid (lake)")</f>
        <v>Fluid (lake)</v>
      </c>
      <c r="K19396" s="1" t="str">
        <f t="shared" si="2784"/>
        <v>Untreated Water</v>
      </c>
      <c r="L19396">
        <v>8</v>
      </c>
      <c r="M19396" t="s">
        <v>11402</v>
      </c>
      <c r="N19396">
        <v>129</v>
      </c>
      <c r="O19396">
        <v>2.5000000000000001E-2</v>
      </c>
      <c r="P19396">
        <v>30</v>
      </c>
      <c r="Q19396">
        <v>6.3</v>
      </c>
    </row>
    <row r="19397" spans="1:17" hidden="1" x14ac:dyDescent="0.3">
      <c r="A19397" t="s">
        <v>74942</v>
      </c>
      <c r="B19397" t="s">
        <v>74943</v>
      </c>
      <c r="C19397" s="1" t="str">
        <f t="shared" si="2785"/>
        <v>21:0827</v>
      </c>
      <c r="D19397" s="1" t="str">
        <f t="shared" si="2786"/>
        <v>21:0229</v>
      </c>
      <c r="E19397" t="s">
        <v>74944</v>
      </c>
      <c r="F19397" t="s">
        <v>74945</v>
      </c>
      <c r="H19397">
        <v>54.483937400000002</v>
      </c>
      <c r="I19397">
        <v>-60.5718526</v>
      </c>
      <c r="J19397" s="1" t="str">
        <f t="shared" si="2787"/>
        <v>Fluid (lake)</v>
      </c>
      <c r="K19397" s="1" t="str">
        <f t="shared" si="2784"/>
        <v>Untreated Water</v>
      </c>
      <c r="L19397">
        <v>8</v>
      </c>
      <c r="M19397" t="s">
        <v>11411</v>
      </c>
      <c r="N19397">
        <v>130</v>
      </c>
      <c r="O19397">
        <v>2.5000000000000001E-2</v>
      </c>
      <c r="P19397">
        <v>30</v>
      </c>
      <c r="Q19397">
        <v>5.3</v>
      </c>
    </row>
    <row r="19398" spans="1:17" hidden="1" x14ac:dyDescent="0.3">
      <c r="A19398" t="s">
        <v>74946</v>
      </c>
      <c r="B19398" t="s">
        <v>74947</v>
      </c>
      <c r="C19398" s="1" t="str">
        <f t="shared" si="2785"/>
        <v>21:0827</v>
      </c>
      <c r="D19398" s="1" t="str">
        <f t="shared" si="2786"/>
        <v>21:0229</v>
      </c>
      <c r="E19398" t="s">
        <v>74948</v>
      </c>
      <c r="F19398" t="s">
        <v>74949</v>
      </c>
      <c r="H19398">
        <v>54.495940900000001</v>
      </c>
      <c r="I19398">
        <v>-60.635882199999998</v>
      </c>
      <c r="J19398" s="1" t="str">
        <f t="shared" si="2787"/>
        <v>Fluid (lake)</v>
      </c>
      <c r="K19398" s="1" t="str">
        <f t="shared" si="2784"/>
        <v>Untreated Water</v>
      </c>
      <c r="L19398">
        <v>8</v>
      </c>
      <c r="M19398" t="s">
        <v>11416</v>
      </c>
      <c r="N19398">
        <v>131</v>
      </c>
      <c r="O19398">
        <v>2.5000000000000001E-2</v>
      </c>
      <c r="P19398">
        <v>20</v>
      </c>
      <c r="Q19398">
        <v>6.1</v>
      </c>
    </row>
    <row r="19399" spans="1:17" hidden="1" x14ac:dyDescent="0.3">
      <c r="A19399" t="s">
        <v>74950</v>
      </c>
      <c r="B19399" t="s">
        <v>74951</v>
      </c>
      <c r="C19399" s="1" t="str">
        <f t="shared" si="2785"/>
        <v>21:0827</v>
      </c>
      <c r="D19399" s="1" t="str">
        <f t="shared" si="2786"/>
        <v>21:0229</v>
      </c>
      <c r="E19399" t="s">
        <v>74952</v>
      </c>
      <c r="F19399" t="s">
        <v>74953</v>
      </c>
      <c r="H19399">
        <v>54.497866899999998</v>
      </c>
      <c r="I19399">
        <v>-60.662335800000001</v>
      </c>
      <c r="J19399" s="1" t="str">
        <f t="shared" si="2787"/>
        <v>Fluid (lake)</v>
      </c>
      <c r="K19399" s="1" t="str">
        <f t="shared" si="2784"/>
        <v>Untreated Water</v>
      </c>
      <c r="L19399">
        <v>8</v>
      </c>
      <c r="M19399" t="s">
        <v>11421</v>
      </c>
      <c r="N19399">
        <v>132</v>
      </c>
      <c r="O19399">
        <v>2.5000000000000001E-2</v>
      </c>
      <c r="P19399">
        <v>20</v>
      </c>
      <c r="Q19399">
        <v>5.7</v>
      </c>
    </row>
    <row r="19400" spans="1:17" hidden="1" x14ac:dyDescent="0.3">
      <c r="A19400" t="s">
        <v>74954</v>
      </c>
      <c r="B19400" t="s">
        <v>74955</v>
      </c>
      <c r="C19400" s="1" t="str">
        <f t="shared" si="2785"/>
        <v>21:0827</v>
      </c>
      <c r="D19400" s="1" t="str">
        <f t="shared" si="2786"/>
        <v>21:0229</v>
      </c>
      <c r="E19400" t="s">
        <v>74956</v>
      </c>
      <c r="F19400" t="s">
        <v>74957</v>
      </c>
      <c r="H19400">
        <v>54.494008299999997</v>
      </c>
      <c r="I19400">
        <v>-60.6888711</v>
      </c>
      <c r="J19400" s="1" t="str">
        <f t="shared" si="2787"/>
        <v>Fluid (lake)</v>
      </c>
      <c r="K19400" s="1" t="str">
        <f t="shared" si="2784"/>
        <v>Untreated Water</v>
      </c>
      <c r="L19400">
        <v>8</v>
      </c>
      <c r="M19400" t="s">
        <v>11426</v>
      </c>
      <c r="N19400">
        <v>133</v>
      </c>
      <c r="O19400">
        <v>2.5000000000000001E-2</v>
      </c>
      <c r="P19400">
        <v>20</v>
      </c>
      <c r="Q19400">
        <v>6.1</v>
      </c>
    </row>
    <row r="19401" spans="1:17" hidden="1" x14ac:dyDescent="0.3">
      <c r="A19401" t="s">
        <v>74958</v>
      </c>
      <c r="B19401" t="s">
        <v>74959</v>
      </c>
      <c r="C19401" s="1" t="str">
        <f t="shared" si="2785"/>
        <v>21:0827</v>
      </c>
      <c r="D19401" s="1" t="str">
        <f t="shared" si="2786"/>
        <v>21:0229</v>
      </c>
      <c r="E19401" t="s">
        <v>74960</v>
      </c>
      <c r="F19401" t="s">
        <v>74961</v>
      </c>
      <c r="H19401">
        <v>54.4915661</v>
      </c>
      <c r="I19401">
        <v>-60.746638300000001</v>
      </c>
      <c r="J19401" s="1" t="str">
        <f t="shared" si="2787"/>
        <v>Fluid (lake)</v>
      </c>
      <c r="K19401" s="1" t="str">
        <f t="shared" si="2784"/>
        <v>Untreated Water</v>
      </c>
      <c r="L19401">
        <v>8</v>
      </c>
      <c r="M19401" t="s">
        <v>11431</v>
      </c>
      <c r="N19401">
        <v>134</v>
      </c>
      <c r="O19401">
        <v>0.11</v>
      </c>
      <c r="P19401">
        <v>20</v>
      </c>
      <c r="Q19401">
        <v>6.5</v>
      </c>
    </row>
    <row r="19402" spans="1:17" hidden="1" x14ac:dyDescent="0.3">
      <c r="A19402" t="s">
        <v>74962</v>
      </c>
      <c r="B19402" t="s">
        <v>74963</v>
      </c>
      <c r="C19402" s="1" t="str">
        <f t="shared" si="2785"/>
        <v>21:0827</v>
      </c>
      <c r="D19402" s="1" t="str">
        <f t="shared" si="2786"/>
        <v>21:0229</v>
      </c>
      <c r="E19402" t="s">
        <v>74960</v>
      </c>
      <c r="F19402" t="s">
        <v>74964</v>
      </c>
      <c r="H19402">
        <v>54.4915661</v>
      </c>
      <c r="I19402">
        <v>-60.746638300000001</v>
      </c>
      <c r="J19402" s="1" t="str">
        <f t="shared" si="2787"/>
        <v>Fluid (lake)</v>
      </c>
      <c r="K19402" s="1" t="str">
        <f t="shared" si="2784"/>
        <v>Untreated Water</v>
      </c>
      <c r="L19402">
        <v>8</v>
      </c>
      <c r="M19402" t="s">
        <v>11435</v>
      </c>
      <c r="N19402">
        <v>135</v>
      </c>
      <c r="O19402">
        <v>0.12</v>
      </c>
      <c r="P19402">
        <v>20</v>
      </c>
      <c r="Q19402">
        <v>6.6</v>
      </c>
    </row>
    <row r="19403" spans="1:17" hidden="1" x14ac:dyDescent="0.3">
      <c r="A19403" t="s">
        <v>74965</v>
      </c>
      <c r="B19403" t="s">
        <v>74966</v>
      </c>
      <c r="C19403" s="1" t="str">
        <f t="shared" si="2785"/>
        <v>21:0827</v>
      </c>
      <c r="D19403" s="1" t="str">
        <f t="shared" si="2786"/>
        <v>21:0229</v>
      </c>
      <c r="E19403" t="s">
        <v>74967</v>
      </c>
      <c r="F19403" t="s">
        <v>74968</v>
      </c>
      <c r="H19403">
        <v>54.481354099999997</v>
      </c>
      <c r="I19403">
        <v>-60.838206100000001</v>
      </c>
      <c r="J19403" s="1" t="str">
        <f t="shared" si="2787"/>
        <v>Fluid (lake)</v>
      </c>
      <c r="K19403" s="1" t="str">
        <f t="shared" si="2784"/>
        <v>Untreated Water</v>
      </c>
      <c r="L19403">
        <v>8</v>
      </c>
      <c r="M19403" t="s">
        <v>11440</v>
      </c>
      <c r="N19403">
        <v>136</v>
      </c>
      <c r="O19403">
        <v>2.5000000000000001E-2</v>
      </c>
      <c r="P19403">
        <v>30</v>
      </c>
      <c r="Q19403">
        <v>6.9</v>
      </c>
    </row>
    <row r="19404" spans="1:17" hidden="1" x14ac:dyDescent="0.3">
      <c r="A19404" t="s">
        <v>74969</v>
      </c>
      <c r="B19404" t="s">
        <v>74970</v>
      </c>
      <c r="C19404" s="1" t="str">
        <f t="shared" si="2785"/>
        <v>21:0827</v>
      </c>
      <c r="D19404" s="1" t="str">
        <f t="shared" si="2786"/>
        <v>21:0229</v>
      </c>
      <c r="E19404" t="s">
        <v>74971</v>
      </c>
      <c r="F19404" t="s">
        <v>74972</v>
      </c>
      <c r="H19404">
        <v>54.4015737</v>
      </c>
      <c r="I19404">
        <v>-60.921631900000001</v>
      </c>
      <c r="J19404" s="1" t="str">
        <f t="shared" si="2787"/>
        <v>Fluid (lake)</v>
      </c>
      <c r="K19404" s="1" t="str">
        <f t="shared" si="2784"/>
        <v>Untreated Water</v>
      </c>
      <c r="L19404">
        <v>8</v>
      </c>
      <c r="M19404" t="s">
        <v>11445</v>
      </c>
      <c r="N19404">
        <v>137</v>
      </c>
    </row>
    <row r="19405" spans="1:17" hidden="1" x14ac:dyDescent="0.3">
      <c r="A19405" t="s">
        <v>74973</v>
      </c>
      <c r="B19405" t="s">
        <v>74974</v>
      </c>
      <c r="C19405" s="1" t="str">
        <f t="shared" si="2785"/>
        <v>21:0827</v>
      </c>
      <c r="D19405" s="1" t="str">
        <f t="shared" si="2786"/>
        <v>21:0229</v>
      </c>
      <c r="E19405" t="s">
        <v>74975</v>
      </c>
      <c r="F19405" t="s">
        <v>74976</v>
      </c>
      <c r="H19405">
        <v>54.3850859</v>
      </c>
      <c r="I19405">
        <v>-60.929904299999997</v>
      </c>
      <c r="J19405" s="1" t="str">
        <f t="shared" si="2787"/>
        <v>Fluid (lake)</v>
      </c>
      <c r="K19405" s="1" t="str">
        <f t="shared" si="2784"/>
        <v>Untreated Water</v>
      </c>
      <c r="L19405">
        <v>8</v>
      </c>
      <c r="M19405" t="s">
        <v>11450</v>
      </c>
      <c r="N19405">
        <v>138</v>
      </c>
      <c r="O19405">
        <v>2.5000000000000001E-2</v>
      </c>
      <c r="P19405">
        <v>20</v>
      </c>
      <c r="Q19405">
        <v>6.6</v>
      </c>
    </row>
    <row r="19406" spans="1:17" hidden="1" x14ac:dyDescent="0.3">
      <c r="A19406" t="s">
        <v>74977</v>
      </c>
      <c r="B19406" t="s">
        <v>74978</v>
      </c>
      <c r="C19406" s="1" t="str">
        <f t="shared" si="2785"/>
        <v>21:0827</v>
      </c>
      <c r="D19406" s="1" t="str">
        <f t="shared" si="2786"/>
        <v>21:0229</v>
      </c>
      <c r="E19406" t="s">
        <v>74979</v>
      </c>
      <c r="F19406" t="s">
        <v>74980</v>
      </c>
      <c r="H19406">
        <v>54.370075999999997</v>
      </c>
      <c r="I19406">
        <v>-60.963313900000003</v>
      </c>
      <c r="J19406" s="1" t="str">
        <f t="shared" si="2787"/>
        <v>Fluid (lake)</v>
      </c>
      <c r="K19406" s="1" t="str">
        <f t="shared" si="2784"/>
        <v>Untreated Water</v>
      </c>
      <c r="L19406">
        <v>8</v>
      </c>
      <c r="M19406" t="s">
        <v>11460</v>
      </c>
      <c r="N19406">
        <v>139</v>
      </c>
      <c r="O19406">
        <v>2.5000000000000001E-2</v>
      </c>
      <c r="P19406">
        <v>30</v>
      </c>
      <c r="Q19406">
        <v>5.9</v>
      </c>
    </row>
    <row r="19407" spans="1:17" hidden="1" x14ac:dyDescent="0.3">
      <c r="A19407" t="s">
        <v>74981</v>
      </c>
      <c r="B19407" t="s">
        <v>74982</v>
      </c>
      <c r="C19407" s="1" t="str">
        <f t="shared" si="2785"/>
        <v>21:0827</v>
      </c>
      <c r="D19407" s="1" t="str">
        <f t="shared" si="2786"/>
        <v>21:0229</v>
      </c>
      <c r="E19407" t="s">
        <v>74983</v>
      </c>
      <c r="F19407" t="s">
        <v>74984</v>
      </c>
      <c r="H19407">
        <v>54.350307899999997</v>
      </c>
      <c r="I19407">
        <v>-60.9478729</v>
      </c>
      <c r="J19407" s="1" t="str">
        <f t="shared" si="2787"/>
        <v>Fluid (lake)</v>
      </c>
      <c r="K19407" s="1" t="str">
        <f t="shared" si="2784"/>
        <v>Untreated Water</v>
      </c>
      <c r="L19407">
        <v>8</v>
      </c>
      <c r="M19407" t="s">
        <v>11465</v>
      </c>
      <c r="N19407">
        <v>140</v>
      </c>
      <c r="O19407">
        <v>2.5000000000000001E-2</v>
      </c>
      <c r="P19407">
        <v>30</v>
      </c>
      <c r="Q19407">
        <v>5.7</v>
      </c>
    </row>
    <row r="19408" spans="1:17" hidden="1" x14ac:dyDescent="0.3">
      <c r="A19408" t="s">
        <v>74985</v>
      </c>
      <c r="B19408" t="s">
        <v>74986</v>
      </c>
      <c r="C19408" s="1" t="str">
        <f t="shared" si="2785"/>
        <v>21:0827</v>
      </c>
      <c r="D19408" s="1" t="str">
        <f t="shared" si="2786"/>
        <v>21:0229</v>
      </c>
      <c r="E19408" t="s">
        <v>74987</v>
      </c>
      <c r="F19408" t="s">
        <v>74988</v>
      </c>
      <c r="H19408">
        <v>54.334585599999997</v>
      </c>
      <c r="I19408">
        <v>-60.966438199999999</v>
      </c>
      <c r="J19408" s="1" t="str">
        <f t="shared" si="2787"/>
        <v>Fluid (lake)</v>
      </c>
      <c r="K19408" s="1" t="str">
        <f t="shared" si="2784"/>
        <v>Untreated Water</v>
      </c>
      <c r="L19408">
        <v>8</v>
      </c>
      <c r="M19408" t="s">
        <v>11470</v>
      </c>
      <c r="N19408">
        <v>141</v>
      </c>
      <c r="O19408">
        <v>2.5000000000000001E-2</v>
      </c>
      <c r="P19408">
        <v>30</v>
      </c>
      <c r="Q19408">
        <v>5.8</v>
      </c>
    </row>
    <row r="19409" spans="1:17" hidden="1" x14ac:dyDescent="0.3">
      <c r="A19409" t="s">
        <v>74989</v>
      </c>
      <c r="B19409" t="s">
        <v>74990</v>
      </c>
      <c r="C19409" s="1" t="str">
        <f t="shared" si="2785"/>
        <v>21:0827</v>
      </c>
      <c r="D19409" s="1" t="str">
        <f t="shared" si="2786"/>
        <v>21:0229</v>
      </c>
      <c r="E19409" t="s">
        <v>74991</v>
      </c>
      <c r="F19409" t="s">
        <v>74992</v>
      </c>
      <c r="H19409">
        <v>54.325031099999997</v>
      </c>
      <c r="I19409">
        <v>-60.981488800000001</v>
      </c>
      <c r="J19409" s="1" t="str">
        <f t="shared" si="2787"/>
        <v>Fluid (lake)</v>
      </c>
      <c r="K19409" s="1" t="str">
        <f t="shared" si="2784"/>
        <v>Untreated Water</v>
      </c>
      <c r="L19409">
        <v>8</v>
      </c>
      <c r="M19409" t="s">
        <v>11475</v>
      </c>
      <c r="N19409">
        <v>142</v>
      </c>
      <c r="O19409">
        <v>2.5000000000000001E-2</v>
      </c>
      <c r="P19409">
        <v>30</v>
      </c>
      <c r="Q19409">
        <v>5.4</v>
      </c>
    </row>
    <row r="19410" spans="1:17" hidden="1" x14ac:dyDescent="0.3">
      <c r="A19410" t="s">
        <v>74993</v>
      </c>
      <c r="B19410" t="s">
        <v>74994</v>
      </c>
      <c r="C19410" s="1" t="str">
        <f t="shared" si="2785"/>
        <v>21:0827</v>
      </c>
      <c r="D19410" s="1" t="str">
        <f t="shared" si="2786"/>
        <v>21:0229</v>
      </c>
      <c r="E19410" t="s">
        <v>74995</v>
      </c>
      <c r="F19410" t="s">
        <v>74996</v>
      </c>
      <c r="H19410">
        <v>54.320452299999999</v>
      </c>
      <c r="I19410">
        <v>-60.9593858</v>
      </c>
      <c r="J19410" s="1" t="str">
        <f t="shared" si="2787"/>
        <v>Fluid (lake)</v>
      </c>
      <c r="K19410" s="1" t="str">
        <f t="shared" si="2784"/>
        <v>Untreated Water</v>
      </c>
      <c r="L19410">
        <v>8</v>
      </c>
      <c r="M19410" t="s">
        <v>11480</v>
      </c>
      <c r="N19410">
        <v>143</v>
      </c>
      <c r="O19410">
        <v>2.5000000000000001E-2</v>
      </c>
      <c r="P19410">
        <v>30</v>
      </c>
      <c r="Q19410">
        <v>5.5</v>
      </c>
    </row>
    <row r="19411" spans="1:17" hidden="1" x14ac:dyDescent="0.3">
      <c r="A19411" t="s">
        <v>74997</v>
      </c>
      <c r="B19411" t="s">
        <v>74998</v>
      </c>
      <c r="C19411" s="1" t="str">
        <f t="shared" si="2785"/>
        <v>21:0827</v>
      </c>
      <c r="D19411" s="1" t="str">
        <f t="shared" si="2786"/>
        <v>21:0229</v>
      </c>
      <c r="E19411" t="s">
        <v>74999</v>
      </c>
      <c r="F19411" t="s">
        <v>75000</v>
      </c>
      <c r="H19411">
        <v>54.312232700000003</v>
      </c>
      <c r="I19411">
        <v>-60.948585100000003</v>
      </c>
      <c r="J19411" s="1" t="str">
        <f t="shared" si="2787"/>
        <v>Fluid (lake)</v>
      </c>
      <c r="K19411" s="1" t="str">
        <f t="shared" si="2784"/>
        <v>Untreated Water</v>
      </c>
      <c r="L19411">
        <v>8</v>
      </c>
      <c r="M19411" t="s">
        <v>12548</v>
      </c>
      <c r="N19411">
        <v>144</v>
      </c>
      <c r="O19411">
        <v>2.5000000000000001E-2</v>
      </c>
      <c r="P19411">
        <v>30</v>
      </c>
      <c r="Q19411">
        <v>6.3</v>
      </c>
    </row>
    <row r="19412" spans="1:17" hidden="1" x14ac:dyDescent="0.3">
      <c r="A19412" t="s">
        <v>75001</v>
      </c>
      <c r="B19412" t="s">
        <v>75002</v>
      </c>
      <c r="C19412" s="1" t="str">
        <f t="shared" si="2785"/>
        <v>21:0827</v>
      </c>
      <c r="D19412" s="1" t="str">
        <f t="shared" si="2786"/>
        <v>21:0229</v>
      </c>
      <c r="E19412" t="s">
        <v>75003</v>
      </c>
      <c r="F19412" t="s">
        <v>75004</v>
      </c>
      <c r="H19412">
        <v>54.305976000000001</v>
      </c>
      <c r="I19412">
        <v>-60.9869871</v>
      </c>
      <c r="J19412" s="1" t="str">
        <f t="shared" si="2787"/>
        <v>Fluid (lake)</v>
      </c>
      <c r="K19412" s="1" t="str">
        <f t="shared" si="2784"/>
        <v>Untreated Water</v>
      </c>
      <c r="L19412">
        <v>9</v>
      </c>
      <c r="M19412" t="s">
        <v>11431</v>
      </c>
      <c r="N19412">
        <v>145</v>
      </c>
      <c r="O19412">
        <v>2.5000000000000001E-2</v>
      </c>
      <c r="P19412">
        <v>40</v>
      </c>
      <c r="Q19412">
        <v>6</v>
      </c>
    </row>
    <row r="19413" spans="1:17" hidden="1" x14ac:dyDescent="0.3">
      <c r="A19413" t="s">
        <v>75005</v>
      </c>
      <c r="B19413" t="s">
        <v>75006</v>
      </c>
      <c r="C19413" s="1" t="str">
        <f t="shared" si="2785"/>
        <v>21:0827</v>
      </c>
      <c r="D19413" s="1" t="str">
        <f t="shared" si="2786"/>
        <v>21:0229</v>
      </c>
      <c r="E19413" t="s">
        <v>75003</v>
      </c>
      <c r="F19413" t="s">
        <v>75007</v>
      </c>
      <c r="H19413">
        <v>54.305976000000001</v>
      </c>
      <c r="I19413">
        <v>-60.9869871</v>
      </c>
      <c r="J19413" s="1" t="str">
        <f t="shared" si="2787"/>
        <v>Fluid (lake)</v>
      </c>
      <c r="K19413" s="1" t="str">
        <f t="shared" si="2784"/>
        <v>Untreated Water</v>
      </c>
      <c r="L19413">
        <v>9</v>
      </c>
      <c r="M19413" t="s">
        <v>11435</v>
      </c>
      <c r="N19413">
        <v>146</v>
      </c>
      <c r="O19413">
        <v>2.5000000000000001E-2</v>
      </c>
      <c r="P19413">
        <v>40</v>
      </c>
      <c r="Q19413">
        <v>6</v>
      </c>
    </row>
    <row r="19414" spans="1:17" hidden="1" x14ac:dyDescent="0.3">
      <c r="A19414" t="s">
        <v>75008</v>
      </c>
      <c r="B19414" t="s">
        <v>75009</v>
      </c>
      <c r="C19414" s="1" t="str">
        <f t="shared" si="2785"/>
        <v>21:0827</v>
      </c>
      <c r="D19414" s="1" t="str">
        <f t="shared" si="2786"/>
        <v>21:0229</v>
      </c>
      <c r="E19414" t="s">
        <v>75010</v>
      </c>
      <c r="F19414" t="s">
        <v>75011</v>
      </c>
      <c r="H19414">
        <v>54.262536300000001</v>
      </c>
      <c r="I19414">
        <v>-60.902930400000002</v>
      </c>
      <c r="J19414" s="1" t="str">
        <f t="shared" si="2787"/>
        <v>Fluid (lake)</v>
      </c>
      <c r="K19414" s="1" t="str">
        <f t="shared" si="2784"/>
        <v>Untreated Water</v>
      </c>
      <c r="L19414">
        <v>9</v>
      </c>
      <c r="M19414" t="s">
        <v>11392</v>
      </c>
      <c r="N19414">
        <v>147</v>
      </c>
      <c r="O19414">
        <v>2.5000000000000001E-2</v>
      </c>
      <c r="P19414">
        <v>30</v>
      </c>
      <c r="Q19414">
        <v>5.4</v>
      </c>
    </row>
    <row r="19415" spans="1:17" hidden="1" x14ac:dyDescent="0.3">
      <c r="A19415" t="s">
        <v>75012</v>
      </c>
      <c r="B19415" t="s">
        <v>75013</v>
      </c>
      <c r="C19415" s="1" t="str">
        <f t="shared" si="2785"/>
        <v>21:0827</v>
      </c>
      <c r="D19415" s="1" t="str">
        <f t="shared" si="2786"/>
        <v>21:0229</v>
      </c>
      <c r="E19415" t="s">
        <v>75014</v>
      </c>
      <c r="F19415" t="s">
        <v>75015</v>
      </c>
      <c r="H19415">
        <v>54.304643900000002</v>
      </c>
      <c r="I19415">
        <v>-60.860531799999997</v>
      </c>
      <c r="J19415" s="1" t="str">
        <f t="shared" si="2787"/>
        <v>Fluid (lake)</v>
      </c>
      <c r="K19415" s="1" t="str">
        <f t="shared" si="2784"/>
        <v>Untreated Water</v>
      </c>
      <c r="L19415">
        <v>9</v>
      </c>
      <c r="M19415" t="s">
        <v>11397</v>
      </c>
      <c r="N19415">
        <v>148</v>
      </c>
      <c r="O19415">
        <v>7.0000000000000007E-2</v>
      </c>
      <c r="P19415">
        <v>40</v>
      </c>
      <c r="Q19415">
        <v>5.7</v>
      </c>
    </row>
    <row r="19416" spans="1:17" hidden="1" x14ac:dyDescent="0.3">
      <c r="A19416" t="s">
        <v>75016</v>
      </c>
      <c r="B19416" t="s">
        <v>75017</v>
      </c>
      <c r="C19416" s="1" t="str">
        <f t="shared" si="2785"/>
        <v>21:0827</v>
      </c>
      <c r="D19416" s="1" t="str">
        <f t="shared" si="2786"/>
        <v>21:0229</v>
      </c>
      <c r="E19416" t="s">
        <v>75018</v>
      </c>
      <c r="F19416" t="s">
        <v>75019</v>
      </c>
      <c r="H19416">
        <v>54.300678699999999</v>
      </c>
      <c r="I19416">
        <v>-60.831795900000003</v>
      </c>
      <c r="J19416" s="1" t="str">
        <f t="shared" si="2787"/>
        <v>Fluid (lake)</v>
      </c>
      <c r="K19416" s="1" t="str">
        <f t="shared" si="2784"/>
        <v>Untreated Water</v>
      </c>
      <c r="L19416">
        <v>9</v>
      </c>
      <c r="M19416" t="s">
        <v>11402</v>
      </c>
      <c r="N19416">
        <v>149</v>
      </c>
      <c r="O19416">
        <v>2.5000000000000001E-2</v>
      </c>
      <c r="P19416">
        <v>30</v>
      </c>
      <c r="Q19416">
        <v>5.9</v>
      </c>
    </row>
    <row r="19417" spans="1:17" hidden="1" x14ac:dyDescent="0.3">
      <c r="A19417" t="s">
        <v>75020</v>
      </c>
      <c r="B19417" t="s">
        <v>75021</v>
      </c>
      <c r="C19417" s="1" t="str">
        <f t="shared" si="2785"/>
        <v>21:0827</v>
      </c>
      <c r="D19417" s="1" t="str">
        <f t="shared" si="2786"/>
        <v>21:0229</v>
      </c>
      <c r="E19417" t="s">
        <v>75022</v>
      </c>
      <c r="F19417" t="s">
        <v>75023</v>
      </c>
      <c r="H19417">
        <v>54.291269</v>
      </c>
      <c r="I19417">
        <v>-60.792291499999997</v>
      </c>
      <c r="J19417" s="1" t="str">
        <f t="shared" si="2787"/>
        <v>Fluid (lake)</v>
      </c>
      <c r="K19417" s="1" t="str">
        <f t="shared" si="2784"/>
        <v>Untreated Water</v>
      </c>
      <c r="L19417">
        <v>9</v>
      </c>
      <c r="M19417" t="s">
        <v>11411</v>
      </c>
      <c r="N19417">
        <v>150</v>
      </c>
      <c r="O19417">
        <v>2.5000000000000001E-2</v>
      </c>
      <c r="P19417">
        <v>40</v>
      </c>
      <c r="Q19417">
        <v>6</v>
      </c>
    </row>
    <row r="19418" spans="1:17" hidden="1" x14ac:dyDescent="0.3">
      <c r="A19418" t="s">
        <v>75024</v>
      </c>
      <c r="B19418" t="s">
        <v>75025</v>
      </c>
      <c r="C19418" s="1" t="str">
        <f t="shared" si="2785"/>
        <v>21:0827</v>
      </c>
      <c r="D19418" s="1" t="str">
        <f t="shared" si="2786"/>
        <v>21:0229</v>
      </c>
      <c r="E19418" t="s">
        <v>75026</v>
      </c>
      <c r="F19418" t="s">
        <v>75027</v>
      </c>
      <c r="H19418">
        <v>54.262346999999998</v>
      </c>
      <c r="I19418">
        <v>-60.810882999999997</v>
      </c>
      <c r="J19418" s="1" t="str">
        <f t="shared" si="2787"/>
        <v>Fluid (lake)</v>
      </c>
      <c r="K19418" s="1" t="str">
        <f t="shared" si="2784"/>
        <v>Untreated Water</v>
      </c>
      <c r="L19418">
        <v>9</v>
      </c>
      <c r="M19418" t="s">
        <v>11416</v>
      </c>
      <c r="N19418">
        <v>151</v>
      </c>
      <c r="O19418">
        <v>2.5000000000000001E-2</v>
      </c>
      <c r="P19418">
        <v>40</v>
      </c>
      <c r="Q19418">
        <v>6.1</v>
      </c>
    </row>
    <row r="19419" spans="1:17" hidden="1" x14ac:dyDescent="0.3">
      <c r="A19419" t="s">
        <v>75028</v>
      </c>
      <c r="B19419" t="s">
        <v>75029</v>
      </c>
      <c r="C19419" s="1" t="str">
        <f t="shared" si="2785"/>
        <v>21:0827</v>
      </c>
      <c r="D19419" s="1" t="str">
        <f t="shared" si="2786"/>
        <v>21:0229</v>
      </c>
      <c r="E19419" t="s">
        <v>75030</v>
      </c>
      <c r="F19419" t="s">
        <v>75031</v>
      </c>
      <c r="H19419">
        <v>54.264434600000001</v>
      </c>
      <c r="I19419">
        <v>-60.697608600000002</v>
      </c>
      <c r="J19419" s="1" t="str">
        <f t="shared" si="2787"/>
        <v>Fluid (lake)</v>
      </c>
      <c r="K19419" s="1" t="str">
        <f t="shared" si="2784"/>
        <v>Untreated Water</v>
      </c>
      <c r="L19419">
        <v>9</v>
      </c>
      <c r="M19419" t="s">
        <v>11421</v>
      </c>
      <c r="N19419">
        <v>152</v>
      </c>
      <c r="O19419">
        <v>2.5000000000000001E-2</v>
      </c>
      <c r="P19419">
        <v>40</v>
      </c>
      <c r="Q19419">
        <v>5.9</v>
      </c>
    </row>
    <row r="19420" spans="1:17" hidden="1" x14ac:dyDescent="0.3">
      <c r="A19420" t="s">
        <v>75032</v>
      </c>
      <c r="B19420" t="s">
        <v>75033</v>
      </c>
      <c r="C19420" s="1" t="str">
        <f t="shared" si="2785"/>
        <v>21:0827</v>
      </c>
      <c r="D19420" s="1" t="str">
        <f t="shared" si="2786"/>
        <v>21:0229</v>
      </c>
      <c r="E19420" t="s">
        <v>75034</v>
      </c>
      <c r="F19420" t="s">
        <v>75035</v>
      </c>
      <c r="H19420">
        <v>54.269498599999999</v>
      </c>
      <c r="I19420">
        <v>-60.616353599999997</v>
      </c>
      <c r="J19420" s="1" t="str">
        <f t="shared" si="2787"/>
        <v>Fluid (lake)</v>
      </c>
      <c r="K19420" s="1" t="str">
        <f t="shared" si="2784"/>
        <v>Untreated Water</v>
      </c>
      <c r="L19420">
        <v>9</v>
      </c>
      <c r="M19420" t="s">
        <v>11426</v>
      </c>
      <c r="N19420">
        <v>153</v>
      </c>
      <c r="O19420">
        <v>2.5000000000000001E-2</v>
      </c>
      <c r="P19420">
        <v>60</v>
      </c>
      <c r="Q19420">
        <v>6</v>
      </c>
    </row>
    <row r="19421" spans="1:17" hidden="1" x14ac:dyDescent="0.3">
      <c r="A19421" t="s">
        <v>75036</v>
      </c>
      <c r="B19421" t="s">
        <v>75037</v>
      </c>
      <c r="C19421" s="1" t="str">
        <f t="shared" si="2785"/>
        <v>21:0827</v>
      </c>
      <c r="D19421" s="1" t="str">
        <f t="shared" si="2786"/>
        <v>21:0229</v>
      </c>
      <c r="E19421" t="s">
        <v>75038</v>
      </c>
      <c r="F19421" t="s">
        <v>75039</v>
      </c>
      <c r="H19421">
        <v>54.266952000000003</v>
      </c>
      <c r="I19421">
        <v>-60.530063900000002</v>
      </c>
      <c r="J19421" s="1" t="str">
        <f t="shared" si="2787"/>
        <v>Fluid (lake)</v>
      </c>
      <c r="K19421" s="1" t="str">
        <f t="shared" si="2784"/>
        <v>Untreated Water</v>
      </c>
      <c r="L19421">
        <v>9</v>
      </c>
      <c r="M19421" t="s">
        <v>11440</v>
      </c>
      <c r="N19421">
        <v>154</v>
      </c>
      <c r="O19421">
        <v>2.5000000000000001E-2</v>
      </c>
      <c r="P19421">
        <v>50</v>
      </c>
      <c r="Q19421">
        <v>5.5</v>
      </c>
    </row>
    <row r="19422" spans="1:17" hidden="1" x14ac:dyDescent="0.3">
      <c r="A19422" t="s">
        <v>75040</v>
      </c>
      <c r="B19422" t="s">
        <v>75041</v>
      </c>
      <c r="C19422" s="1" t="str">
        <f t="shared" si="2785"/>
        <v>21:0827</v>
      </c>
      <c r="D19422" s="1" t="str">
        <f t="shared" si="2786"/>
        <v>21:0229</v>
      </c>
      <c r="E19422" t="s">
        <v>75042</v>
      </c>
      <c r="F19422" t="s">
        <v>75043</v>
      </c>
      <c r="H19422">
        <v>54.378948200000004</v>
      </c>
      <c r="I19422">
        <v>-60.505922499999997</v>
      </c>
      <c r="J19422" s="1" t="str">
        <f t="shared" si="2787"/>
        <v>Fluid (lake)</v>
      </c>
      <c r="K19422" s="1" t="str">
        <f t="shared" si="2784"/>
        <v>Untreated Water</v>
      </c>
      <c r="L19422">
        <v>9</v>
      </c>
      <c r="M19422" t="s">
        <v>11445</v>
      </c>
      <c r="N19422">
        <v>155</v>
      </c>
      <c r="O19422">
        <v>2.5000000000000001E-2</v>
      </c>
      <c r="P19422">
        <v>30</v>
      </c>
      <c r="Q19422">
        <v>5.0999999999999996</v>
      </c>
    </row>
    <row r="19423" spans="1:17" hidden="1" x14ac:dyDescent="0.3">
      <c r="A19423" t="s">
        <v>75044</v>
      </c>
      <c r="B19423" t="s">
        <v>75045</v>
      </c>
      <c r="C19423" s="1" t="str">
        <f t="shared" si="2785"/>
        <v>21:0827</v>
      </c>
      <c r="D19423" s="1" t="str">
        <f t="shared" si="2786"/>
        <v>21:0229</v>
      </c>
      <c r="E19423" t="s">
        <v>75046</v>
      </c>
      <c r="F19423" t="s">
        <v>75047</v>
      </c>
      <c r="H19423">
        <v>54.425460800000003</v>
      </c>
      <c r="I19423">
        <v>-60.526362300000002</v>
      </c>
      <c r="J19423" s="1" t="str">
        <f t="shared" si="2787"/>
        <v>Fluid (lake)</v>
      </c>
      <c r="K19423" s="1" t="str">
        <f t="shared" si="2784"/>
        <v>Untreated Water</v>
      </c>
      <c r="L19423">
        <v>9</v>
      </c>
      <c r="M19423" t="s">
        <v>11450</v>
      </c>
      <c r="N19423">
        <v>156</v>
      </c>
      <c r="O19423">
        <v>2.5000000000000001E-2</v>
      </c>
      <c r="P19423">
        <v>40</v>
      </c>
      <c r="Q19423">
        <v>5.2</v>
      </c>
    </row>
    <row r="19424" spans="1:17" hidden="1" x14ac:dyDescent="0.3">
      <c r="A19424" t="s">
        <v>75048</v>
      </c>
      <c r="B19424" t="s">
        <v>75049</v>
      </c>
      <c r="C19424" s="1" t="str">
        <f t="shared" si="2785"/>
        <v>21:0827</v>
      </c>
      <c r="D19424" s="1" t="str">
        <f t="shared" si="2786"/>
        <v>21:0229</v>
      </c>
      <c r="E19424" t="s">
        <v>75050</v>
      </c>
      <c r="F19424" t="s">
        <v>75051</v>
      </c>
      <c r="H19424">
        <v>54.414223200000002</v>
      </c>
      <c r="I19424">
        <v>-60.566158799999997</v>
      </c>
      <c r="J19424" s="1" t="str">
        <f t="shared" si="2787"/>
        <v>Fluid (lake)</v>
      </c>
      <c r="K19424" s="1" t="str">
        <f t="shared" si="2784"/>
        <v>Untreated Water</v>
      </c>
      <c r="L19424">
        <v>9</v>
      </c>
      <c r="M19424" t="s">
        <v>11460</v>
      </c>
      <c r="N19424">
        <v>157</v>
      </c>
      <c r="O19424">
        <v>2.5000000000000001E-2</v>
      </c>
      <c r="P19424">
        <v>50</v>
      </c>
      <c r="Q19424">
        <v>5.6</v>
      </c>
    </row>
    <row r="19425" spans="1:17" hidden="1" x14ac:dyDescent="0.3">
      <c r="A19425" t="s">
        <v>75052</v>
      </c>
      <c r="B19425" t="s">
        <v>75053</v>
      </c>
      <c r="C19425" s="1" t="str">
        <f t="shared" si="2785"/>
        <v>21:0827</v>
      </c>
      <c r="D19425" s="1" t="str">
        <f t="shared" si="2786"/>
        <v>21:0229</v>
      </c>
      <c r="E19425" t="s">
        <v>75054</v>
      </c>
      <c r="F19425" t="s">
        <v>75055</v>
      </c>
      <c r="H19425">
        <v>54.3682534</v>
      </c>
      <c r="I19425">
        <v>-60.563275699999998</v>
      </c>
      <c r="J19425" s="1" t="str">
        <f t="shared" si="2787"/>
        <v>Fluid (lake)</v>
      </c>
      <c r="K19425" s="1" t="str">
        <f t="shared" si="2784"/>
        <v>Untreated Water</v>
      </c>
      <c r="L19425">
        <v>9</v>
      </c>
      <c r="M19425" t="s">
        <v>11465</v>
      </c>
      <c r="N19425">
        <v>158</v>
      </c>
      <c r="O19425">
        <v>2.5000000000000001E-2</v>
      </c>
      <c r="P19425">
        <v>40</v>
      </c>
      <c r="Q19425">
        <v>6</v>
      </c>
    </row>
    <row r="19426" spans="1:17" hidden="1" x14ac:dyDescent="0.3">
      <c r="A19426" t="s">
        <v>75056</v>
      </c>
      <c r="B19426" t="s">
        <v>75057</v>
      </c>
      <c r="C19426" s="1" t="str">
        <f t="shared" si="2785"/>
        <v>21:0827</v>
      </c>
      <c r="D19426" s="1" t="str">
        <f t="shared" si="2786"/>
        <v>21:0229</v>
      </c>
      <c r="E19426" t="s">
        <v>75058</v>
      </c>
      <c r="F19426" t="s">
        <v>75059</v>
      </c>
      <c r="H19426">
        <v>54.355910600000001</v>
      </c>
      <c r="I19426">
        <v>-60.604593999999999</v>
      </c>
      <c r="J19426" s="1" t="str">
        <f t="shared" si="2787"/>
        <v>Fluid (lake)</v>
      </c>
      <c r="K19426" s="1" t="str">
        <f t="shared" si="2784"/>
        <v>Untreated Water</v>
      </c>
      <c r="L19426">
        <v>9</v>
      </c>
      <c r="M19426" t="s">
        <v>11470</v>
      </c>
      <c r="N19426">
        <v>159</v>
      </c>
      <c r="O19426">
        <v>2.5000000000000001E-2</v>
      </c>
      <c r="P19426">
        <v>30</v>
      </c>
      <c r="Q19426">
        <v>5.8</v>
      </c>
    </row>
    <row r="19427" spans="1:17" hidden="1" x14ac:dyDescent="0.3">
      <c r="A19427" t="s">
        <v>75060</v>
      </c>
      <c r="B19427" t="s">
        <v>75061</v>
      </c>
      <c r="C19427" s="1" t="str">
        <f t="shared" si="2785"/>
        <v>21:0827</v>
      </c>
      <c r="D19427" s="1" t="str">
        <f t="shared" si="2786"/>
        <v>21:0229</v>
      </c>
      <c r="E19427" t="s">
        <v>75062</v>
      </c>
      <c r="F19427" t="s">
        <v>75063</v>
      </c>
      <c r="H19427">
        <v>54.310013900000001</v>
      </c>
      <c r="I19427">
        <v>-60.683579199999997</v>
      </c>
      <c r="J19427" s="1" t="str">
        <f t="shared" si="2787"/>
        <v>Fluid (lake)</v>
      </c>
      <c r="K19427" s="1" t="str">
        <f t="shared" si="2784"/>
        <v>Untreated Water</v>
      </c>
      <c r="L19427">
        <v>9</v>
      </c>
      <c r="M19427" t="s">
        <v>11475</v>
      </c>
      <c r="N19427">
        <v>160</v>
      </c>
      <c r="O19427">
        <v>2.5000000000000001E-2</v>
      </c>
      <c r="P19427">
        <v>30</v>
      </c>
      <c r="Q19427">
        <v>5.7</v>
      </c>
    </row>
    <row r="19428" spans="1:17" hidden="1" x14ac:dyDescent="0.3">
      <c r="A19428" t="s">
        <v>75064</v>
      </c>
      <c r="B19428" t="s">
        <v>75065</v>
      </c>
      <c r="C19428" s="1" t="str">
        <f t="shared" si="2785"/>
        <v>21:0827</v>
      </c>
      <c r="D19428" s="1" t="str">
        <f t="shared" si="2786"/>
        <v>21:0229</v>
      </c>
      <c r="E19428" t="s">
        <v>75066</v>
      </c>
      <c r="F19428" t="s">
        <v>75067</v>
      </c>
      <c r="H19428">
        <v>54.351923900000003</v>
      </c>
      <c r="I19428">
        <v>-60.736146099999999</v>
      </c>
      <c r="J19428" s="1" t="str">
        <f t="shared" si="2787"/>
        <v>Fluid (lake)</v>
      </c>
      <c r="K19428" s="1" t="str">
        <f t="shared" si="2784"/>
        <v>Untreated Water</v>
      </c>
      <c r="L19428">
        <v>9</v>
      </c>
      <c r="M19428" t="s">
        <v>11480</v>
      </c>
      <c r="N19428">
        <v>161</v>
      </c>
      <c r="O19428">
        <v>2.5000000000000001E-2</v>
      </c>
      <c r="P19428">
        <v>30</v>
      </c>
      <c r="Q19428">
        <v>5.6</v>
      </c>
    </row>
    <row r="19429" spans="1:17" hidden="1" x14ac:dyDescent="0.3">
      <c r="A19429" t="s">
        <v>75068</v>
      </c>
      <c r="B19429" t="s">
        <v>75069</v>
      </c>
      <c r="C19429" s="1" t="str">
        <f t="shared" si="2785"/>
        <v>21:0827</v>
      </c>
      <c r="D19429" s="1" t="str">
        <f t="shared" si="2786"/>
        <v>21:0229</v>
      </c>
      <c r="E19429" t="s">
        <v>75070</v>
      </c>
      <c r="F19429" t="s">
        <v>75071</v>
      </c>
      <c r="H19429">
        <v>54.349176700000001</v>
      </c>
      <c r="I19429">
        <v>-60.798527399999998</v>
      </c>
      <c r="J19429" s="1" t="str">
        <f t="shared" si="2787"/>
        <v>Fluid (lake)</v>
      </c>
      <c r="K19429" s="1" t="str">
        <f t="shared" si="2784"/>
        <v>Untreated Water</v>
      </c>
      <c r="L19429">
        <v>9</v>
      </c>
      <c r="M19429" t="s">
        <v>12548</v>
      </c>
      <c r="N19429">
        <v>162</v>
      </c>
      <c r="O19429">
        <v>2.5000000000000001E-2</v>
      </c>
      <c r="P19429">
        <v>40</v>
      </c>
      <c r="Q19429">
        <v>5.9</v>
      </c>
    </row>
    <row r="19430" spans="1:17" hidden="1" x14ac:dyDescent="0.3">
      <c r="A19430" t="s">
        <v>75072</v>
      </c>
      <c r="B19430" t="s">
        <v>75073</v>
      </c>
      <c r="C19430" s="1" t="str">
        <f t="shared" si="2785"/>
        <v>21:0827</v>
      </c>
      <c r="D19430" s="1" t="str">
        <f t="shared" si="2786"/>
        <v>21:0229</v>
      </c>
      <c r="E19430" t="s">
        <v>75074</v>
      </c>
      <c r="F19430" t="s">
        <v>75075</v>
      </c>
      <c r="H19430">
        <v>54.341494699999998</v>
      </c>
      <c r="I19430">
        <v>-60.769382899999997</v>
      </c>
      <c r="J19430" s="1" t="str">
        <f t="shared" si="2787"/>
        <v>Fluid (lake)</v>
      </c>
      <c r="K19430" s="1" t="str">
        <f t="shared" si="2784"/>
        <v>Untreated Water</v>
      </c>
      <c r="L19430">
        <v>10</v>
      </c>
      <c r="M19430" t="s">
        <v>11431</v>
      </c>
      <c r="N19430">
        <v>163</v>
      </c>
      <c r="O19430">
        <v>2.5000000000000001E-2</v>
      </c>
      <c r="P19430">
        <v>40</v>
      </c>
      <c r="Q19430">
        <v>5.8</v>
      </c>
    </row>
    <row r="19431" spans="1:17" hidden="1" x14ac:dyDescent="0.3">
      <c r="A19431" t="s">
        <v>75076</v>
      </c>
      <c r="B19431" t="s">
        <v>75077</v>
      </c>
      <c r="C19431" s="1" t="str">
        <f t="shared" si="2785"/>
        <v>21:0827</v>
      </c>
      <c r="D19431" s="1" t="str">
        <f t="shared" si="2786"/>
        <v>21:0229</v>
      </c>
      <c r="E19431" t="s">
        <v>75074</v>
      </c>
      <c r="F19431" t="s">
        <v>75078</v>
      </c>
      <c r="H19431">
        <v>54.341494699999998</v>
      </c>
      <c r="I19431">
        <v>-60.769382899999997</v>
      </c>
      <c r="J19431" s="1" t="str">
        <f t="shared" si="2787"/>
        <v>Fluid (lake)</v>
      </c>
      <c r="K19431" s="1" t="str">
        <f t="shared" si="2784"/>
        <v>Untreated Water</v>
      </c>
      <c r="L19431">
        <v>10</v>
      </c>
      <c r="M19431" t="s">
        <v>11435</v>
      </c>
      <c r="N19431">
        <v>164</v>
      </c>
      <c r="O19431">
        <v>2.5000000000000001E-2</v>
      </c>
      <c r="P19431">
        <v>40</v>
      </c>
      <c r="Q19431">
        <v>5.8</v>
      </c>
    </row>
    <row r="19432" spans="1:17" hidden="1" x14ac:dyDescent="0.3">
      <c r="A19432" t="s">
        <v>75079</v>
      </c>
      <c r="B19432" t="s">
        <v>75080</v>
      </c>
      <c r="C19432" s="1" t="str">
        <f t="shared" si="2785"/>
        <v>21:0827</v>
      </c>
      <c r="D19432" s="1" t="str">
        <f t="shared" si="2786"/>
        <v>21:0229</v>
      </c>
      <c r="E19432" t="s">
        <v>75081</v>
      </c>
      <c r="F19432" t="s">
        <v>75082</v>
      </c>
      <c r="H19432">
        <v>54.325591699999997</v>
      </c>
      <c r="I19432">
        <v>-60.7815479</v>
      </c>
      <c r="J19432" s="1" t="str">
        <f t="shared" si="2787"/>
        <v>Fluid (lake)</v>
      </c>
      <c r="K19432" s="1" t="str">
        <f t="shared" si="2784"/>
        <v>Untreated Water</v>
      </c>
      <c r="L19432">
        <v>10</v>
      </c>
      <c r="M19432" t="s">
        <v>11392</v>
      </c>
      <c r="N19432">
        <v>165</v>
      </c>
      <c r="O19432">
        <v>2.5000000000000001E-2</v>
      </c>
      <c r="P19432">
        <v>50</v>
      </c>
      <c r="Q19432">
        <v>5.8</v>
      </c>
    </row>
    <row r="19433" spans="1:17" hidden="1" x14ac:dyDescent="0.3">
      <c r="A19433" t="s">
        <v>75083</v>
      </c>
      <c r="B19433" t="s">
        <v>75084</v>
      </c>
      <c r="C19433" s="1" t="str">
        <f t="shared" si="2785"/>
        <v>21:0827</v>
      </c>
      <c r="D19433" s="1" t="str">
        <f t="shared" si="2786"/>
        <v>21:0229</v>
      </c>
      <c r="E19433" t="s">
        <v>75085</v>
      </c>
      <c r="F19433" t="s">
        <v>75086</v>
      </c>
      <c r="H19433">
        <v>54.334581900000003</v>
      </c>
      <c r="I19433">
        <v>-60.843548200000001</v>
      </c>
      <c r="J19433" s="1" t="str">
        <f t="shared" si="2787"/>
        <v>Fluid (lake)</v>
      </c>
      <c r="K19433" s="1" t="str">
        <f t="shared" si="2784"/>
        <v>Untreated Water</v>
      </c>
      <c r="L19433">
        <v>10</v>
      </c>
      <c r="M19433" t="s">
        <v>11397</v>
      </c>
      <c r="N19433">
        <v>166</v>
      </c>
      <c r="O19433">
        <v>2.5000000000000001E-2</v>
      </c>
      <c r="P19433">
        <v>50</v>
      </c>
      <c r="Q19433">
        <v>6.6</v>
      </c>
    </row>
    <row r="19434" spans="1:17" hidden="1" x14ac:dyDescent="0.3">
      <c r="A19434" t="s">
        <v>75087</v>
      </c>
      <c r="B19434" t="s">
        <v>75088</v>
      </c>
      <c r="C19434" s="1" t="str">
        <f t="shared" si="2785"/>
        <v>21:0827</v>
      </c>
      <c r="D19434" s="1" t="str">
        <f t="shared" si="2786"/>
        <v>21:0229</v>
      </c>
      <c r="E19434" t="s">
        <v>75089</v>
      </c>
      <c r="F19434" t="s">
        <v>75090</v>
      </c>
      <c r="H19434">
        <v>54.338660400000002</v>
      </c>
      <c r="I19434">
        <v>-60.903578500000002</v>
      </c>
      <c r="J19434" s="1" t="str">
        <f t="shared" si="2787"/>
        <v>Fluid (lake)</v>
      </c>
      <c r="K19434" s="1" t="str">
        <f t="shared" si="2784"/>
        <v>Untreated Water</v>
      </c>
      <c r="L19434">
        <v>10</v>
      </c>
      <c r="M19434" t="s">
        <v>11402</v>
      </c>
      <c r="N19434">
        <v>167</v>
      </c>
      <c r="O19434">
        <v>2.5000000000000001E-2</v>
      </c>
      <c r="P19434">
        <v>40</v>
      </c>
      <c r="Q19434">
        <v>6.4</v>
      </c>
    </row>
    <row r="19435" spans="1:17" hidden="1" x14ac:dyDescent="0.3">
      <c r="A19435" t="s">
        <v>75091</v>
      </c>
      <c r="B19435" t="s">
        <v>75092</v>
      </c>
      <c r="C19435" s="1" t="str">
        <f t="shared" si="2785"/>
        <v>21:0827</v>
      </c>
      <c r="D19435" s="1" t="str">
        <f t="shared" si="2786"/>
        <v>21:0229</v>
      </c>
      <c r="E19435" t="s">
        <v>75093</v>
      </c>
      <c r="F19435" t="s">
        <v>75094</v>
      </c>
      <c r="H19435">
        <v>54.355675099999999</v>
      </c>
      <c r="I19435">
        <v>-60.877748699999998</v>
      </c>
      <c r="J19435" s="1" t="str">
        <f t="shared" si="2787"/>
        <v>Fluid (lake)</v>
      </c>
      <c r="K19435" s="1" t="str">
        <f t="shared" si="2784"/>
        <v>Untreated Water</v>
      </c>
      <c r="L19435">
        <v>10</v>
      </c>
      <c r="M19435" t="s">
        <v>11411</v>
      </c>
      <c r="N19435">
        <v>168</v>
      </c>
      <c r="O19435">
        <v>2.5000000000000001E-2</v>
      </c>
      <c r="P19435">
        <v>30</v>
      </c>
      <c r="Q19435">
        <v>6</v>
      </c>
    </row>
    <row r="19436" spans="1:17" hidden="1" x14ac:dyDescent="0.3">
      <c r="A19436" t="s">
        <v>75095</v>
      </c>
      <c r="B19436" t="s">
        <v>75096</v>
      </c>
      <c r="C19436" s="1" t="str">
        <f t="shared" si="2785"/>
        <v>21:0827</v>
      </c>
      <c r="D19436" s="1" t="str">
        <f t="shared" si="2786"/>
        <v>21:0229</v>
      </c>
      <c r="E19436" t="s">
        <v>75097</v>
      </c>
      <c r="F19436" t="s">
        <v>75098</v>
      </c>
      <c r="H19436">
        <v>54.365961499999997</v>
      </c>
      <c r="I19436">
        <v>-60.894321099999999</v>
      </c>
      <c r="J19436" s="1" t="str">
        <f t="shared" si="2787"/>
        <v>Fluid (lake)</v>
      </c>
      <c r="K19436" s="1" t="str">
        <f t="shared" si="2784"/>
        <v>Untreated Water</v>
      </c>
      <c r="L19436">
        <v>10</v>
      </c>
      <c r="M19436" t="s">
        <v>11416</v>
      </c>
      <c r="N19436">
        <v>169</v>
      </c>
      <c r="O19436">
        <v>2.5000000000000001E-2</v>
      </c>
      <c r="P19436">
        <v>30</v>
      </c>
      <c r="Q19436">
        <v>5.8</v>
      </c>
    </row>
    <row r="19437" spans="1:17" hidden="1" x14ac:dyDescent="0.3">
      <c r="A19437" t="s">
        <v>75099</v>
      </c>
      <c r="B19437" t="s">
        <v>75100</v>
      </c>
      <c r="C19437" s="1" t="str">
        <f t="shared" si="2785"/>
        <v>21:0827</v>
      </c>
      <c r="D19437" s="1" t="str">
        <f t="shared" si="2786"/>
        <v>21:0229</v>
      </c>
      <c r="E19437" t="s">
        <v>75101</v>
      </c>
      <c r="F19437" t="s">
        <v>75102</v>
      </c>
      <c r="H19437">
        <v>54.532132799999999</v>
      </c>
      <c r="I19437">
        <v>-60.881830600000001</v>
      </c>
      <c r="J19437" s="1" t="str">
        <f t="shared" si="2787"/>
        <v>Fluid (lake)</v>
      </c>
      <c r="K19437" s="1" t="str">
        <f t="shared" si="2784"/>
        <v>Untreated Water</v>
      </c>
      <c r="L19437">
        <v>10</v>
      </c>
      <c r="M19437" t="s">
        <v>11421</v>
      </c>
      <c r="N19437">
        <v>170</v>
      </c>
      <c r="O19437">
        <v>2.5000000000000001E-2</v>
      </c>
      <c r="P19437">
        <v>30</v>
      </c>
      <c r="Q19437">
        <v>7.3</v>
      </c>
    </row>
    <row r="19438" spans="1:17" hidden="1" x14ac:dyDescent="0.3">
      <c r="A19438" t="s">
        <v>75103</v>
      </c>
      <c r="B19438" t="s">
        <v>75104</v>
      </c>
      <c r="C19438" s="1" t="str">
        <f t="shared" si="2785"/>
        <v>21:0827</v>
      </c>
      <c r="D19438" s="1" t="str">
        <f t="shared" si="2786"/>
        <v>21:0229</v>
      </c>
      <c r="E19438" t="s">
        <v>75105</v>
      </c>
      <c r="F19438" t="s">
        <v>75106</v>
      </c>
      <c r="H19438">
        <v>54.566217399999999</v>
      </c>
      <c r="I19438">
        <v>-60.847096999999998</v>
      </c>
      <c r="J19438" s="1" t="str">
        <f t="shared" si="2787"/>
        <v>Fluid (lake)</v>
      </c>
      <c r="K19438" s="1" t="str">
        <f t="shared" si="2784"/>
        <v>Untreated Water</v>
      </c>
      <c r="L19438">
        <v>10</v>
      </c>
      <c r="M19438" t="s">
        <v>11426</v>
      </c>
      <c r="N19438">
        <v>171</v>
      </c>
      <c r="O19438">
        <v>2.5000000000000001E-2</v>
      </c>
      <c r="P19438">
        <v>30</v>
      </c>
      <c r="Q19438">
        <v>6.8</v>
      </c>
    </row>
    <row r="19439" spans="1:17" hidden="1" x14ac:dyDescent="0.3">
      <c r="A19439" t="s">
        <v>75107</v>
      </c>
      <c r="B19439" t="s">
        <v>75108</v>
      </c>
      <c r="C19439" s="1" t="str">
        <f t="shared" si="2785"/>
        <v>21:0827</v>
      </c>
      <c r="D19439" s="1" t="str">
        <f t="shared" si="2786"/>
        <v>21:0229</v>
      </c>
      <c r="E19439" t="s">
        <v>75109</v>
      </c>
      <c r="F19439" t="s">
        <v>75110</v>
      </c>
      <c r="H19439">
        <v>54.595692499999998</v>
      </c>
      <c r="I19439">
        <v>-60.769607100000002</v>
      </c>
      <c r="J19439" s="1" t="str">
        <f t="shared" si="2787"/>
        <v>Fluid (lake)</v>
      </c>
      <c r="K19439" s="1" t="str">
        <f t="shared" si="2784"/>
        <v>Untreated Water</v>
      </c>
      <c r="L19439">
        <v>10</v>
      </c>
      <c r="M19439" t="s">
        <v>11440</v>
      </c>
      <c r="N19439">
        <v>172</v>
      </c>
      <c r="O19439">
        <v>2.5000000000000001E-2</v>
      </c>
      <c r="P19439">
        <v>30</v>
      </c>
      <c r="Q19439">
        <v>7.3</v>
      </c>
    </row>
    <row r="19440" spans="1:17" hidden="1" x14ac:dyDescent="0.3">
      <c r="A19440" t="s">
        <v>75111</v>
      </c>
      <c r="B19440" t="s">
        <v>75112</v>
      </c>
      <c r="C19440" s="1" t="str">
        <f t="shared" si="2785"/>
        <v>21:0827</v>
      </c>
      <c r="D19440" s="1" t="str">
        <f t="shared" si="2786"/>
        <v>21:0229</v>
      </c>
      <c r="E19440" t="s">
        <v>75113</v>
      </c>
      <c r="F19440" t="s">
        <v>75114</v>
      </c>
      <c r="H19440">
        <v>54.599901299999999</v>
      </c>
      <c r="I19440">
        <v>-60.796224000000002</v>
      </c>
      <c r="J19440" s="1" t="str">
        <f t="shared" si="2787"/>
        <v>Fluid (lake)</v>
      </c>
      <c r="K19440" s="1" t="str">
        <f t="shared" si="2784"/>
        <v>Untreated Water</v>
      </c>
      <c r="L19440">
        <v>10</v>
      </c>
      <c r="M19440" t="s">
        <v>11445</v>
      </c>
      <c r="N19440">
        <v>173</v>
      </c>
      <c r="O19440">
        <v>2.5000000000000001E-2</v>
      </c>
      <c r="P19440">
        <v>30</v>
      </c>
      <c r="Q19440">
        <v>6.8</v>
      </c>
    </row>
    <row r="19441" spans="1:17" hidden="1" x14ac:dyDescent="0.3">
      <c r="A19441" t="s">
        <v>75115</v>
      </c>
      <c r="B19441" t="s">
        <v>75116</v>
      </c>
      <c r="C19441" s="1" t="str">
        <f t="shared" si="2785"/>
        <v>21:0827</v>
      </c>
      <c r="D19441" s="1" t="str">
        <f t="shared" si="2786"/>
        <v>21:0229</v>
      </c>
      <c r="E19441" t="s">
        <v>75117</v>
      </c>
      <c r="F19441" t="s">
        <v>75118</v>
      </c>
      <c r="H19441">
        <v>54.611013800000002</v>
      </c>
      <c r="I19441">
        <v>-60.801276000000001</v>
      </c>
      <c r="J19441" s="1" t="str">
        <f t="shared" si="2787"/>
        <v>Fluid (lake)</v>
      </c>
      <c r="K19441" s="1" t="str">
        <f t="shared" si="2784"/>
        <v>Untreated Water</v>
      </c>
      <c r="L19441">
        <v>10</v>
      </c>
      <c r="M19441" t="s">
        <v>11450</v>
      </c>
      <c r="N19441">
        <v>174</v>
      </c>
      <c r="O19441">
        <v>2.5000000000000001E-2</v>
      </c>
      <c r="P19441">
        <v>20</v>
      </c>
      <c r="Q19441">
        <v>6.7</v>
      </c>
    </row>
    <row r="19442" spans="1:17" hidden="1" x14ac:dyDescent="0.3">
      <c r="A19442" t="s">
        <v>75119</v>
      </c>
      <c r="B19442" t="s">
        <v>75120</v>
      </c>
      <c r="C19442" s="1" t="str">
        <f t="shared" si="2785"/>
        <v>21:0827</v>
      </c>
      <c r="D19442" s="1" t="str">
        <f t="shared" si="2786"/>
        <v>21:0229</v>
      </c>
      <c r="E19442" t="s">
        <v>75121</v>
      </c>
      <c r="F19442" t="s">
        <v>75122</v>
      </c>
      <c r="H19442">
        <v>54.627596799999999</v>
      </c>
      <c r="I19442">
        <v>-60.774089199999999</v>
      </c>
      <c r="J19442" s="1" t="str">
        <f t="shared" si="2787"/>
        <v>Fluid (lake)</v>
      </c>
      <c r="K19442" s="1" t="str">
        <f t="shared" si="2784"/>
        <v>Untreated Water</v>
      </c>
      <c r="L19442">
        <v>10</v>
      </c>
      <c r="M19442" t="s">
        <v>11460</v>
      </c>
      <c r="N19442">
        <v>175</v>
      </c>
      <c r="O19442">
        <v>2.5000000000000001E-2</v>
      </c>
      <c r="P19442">
        <v>20</v>
      </c>
      <c r="Q19442">
        <v>6.5</v>
      </c>
    </row>
    <row r="19443" spans="1:17" hidden="1" x14ac:dyDescent="0.3">
      <c r="A19443" t="s">
        <v>75123</v>
      </c>
      <c r="B19443" t="s">
        <v>75124</v>
      </c>
      <c r="C19443" s="1" t="str">
        <f t="shared" si="2785"/>
        <v>21:0827</v>
      </c>
      <c r="D19443" s="1" t="str">
        <f t="shared" si="2786"/>
        <v>21:0229</v>
      </c>
      <c r="E19443" t="s">
        <v>75125</v>
      </c>
      <c r="F19443" t="s">
        <v>75126</v>
      </c>
      <c r="H19443">
        <v>54.635082699999998</v>
      </c>
      <c r="I19443">
        <v>-60.681957400000002</v>
      </c>
      <c r="J19443" s="1" t="str">
        <f t="shared" si="2787"/>
        <v>Fluid (lake)</v>
      </c>
      <c r="K19443" s="1" t="str">
        <f t="shared" si="2784"/>
        <v>Untreated Water</v>
      </c>
      <c r="L19443">
        <v>10</v>
      </c>
      <c r="M19443" t="s">
        <v>11465</v>
      </c>
      <c r="N19443">
        <v>176</v>
      </c>
      <c r="O19443">
        <v>2.5000000000000001E-2</v>
      </c>
      <c r="P19443">
        <v>20</v>
      </c>
      <c r="Q19443">
        <v>7.3</v>
      </c>
    </row>
    <row r="19444" spans="1:17" hidden="1" x14ac:dyDescent="0.3">
      <c r="A19444" t="s">
        <v>75127</v>
      </c>
      <c r="B19444" t="s">
        <v>75128</v>
      </c>
      <c r="C19444" s="1" t="str">
        <f t="shared" si="2785"/>
        <v>21:0827</v>
      </c>
      <c r="D19444" s="1" t="str">
        <f t="shared" si="2786"/>
        <v>21:0229</v>
      </c>
      <c r="E19444" t="s">
        <v>75129</v>
      </c>
      <c r="F19444" t="s">
        <v>75130</v>
      </c>
      <c r="H19444">
        <v>54.652586499999998</v>
      </c>
      <c r="I19444">
        <v>-60.692867</v>
      </c>
      <c r="J19444" s="1" t="str">
        <f t="shared" si="2787"/>
        <v>Fluid (lake)</v>
      </c>
      <c r="K19444" s="1" t="str">
        <f t="shared" si="2784"/>
        <v>Untreated Water</v>
      </c>
      <c r="L19444">
        <v>10</v>
      </c>
      <c r="M19444" t="s">
        <v>11470</v>
      </c>
      <c r="N19444">
        <v>177</v>
      </c>
      <c r="O19444">
        <v>2.5000000000000001E-2</v>
      </c>
      <c r="P19444">
        <v>30</v>
      </c>
      <c r="Q19444">
        <v>7</v>
      </c>
    </row>
    <row r="19445" spans="1:17" hidden="1" x14ac:dyDescent="0.3">
      <c r="A19445" t="s">
        <v>75131</v>
      </c>
      <c r="B19445" t="s">
        <v>75132</v>
      </c>
      <c r="C19445" s="1" t="str">
        <f t="shared" si="2785"/>
        <v>21:0827</v>
      </c>
      <c r="D19445" s="1" t="str">
        <f t="shared" si="2786"/>
        <v>21:0229</v>
      </c>
      <c r="E19445" t="s">
        <v>75133</v>
      </c>
      <c r="F19445" t="s">
        <v>75134</v>
      </c>
      <c r="H19445">
        <v>54.6587593</v>
      </c>
      <c r="I19445">
        <v>-60.7054951</v>
      </c>
      <c r="J19445" s="1" t="str">
        <f t="shared" si="2787"/>
        <v>Fluid (lake)</v>
      </c>
      <c r="K19445" s="1" t="str">
        <f t="shared" si="2784"/>
        <v>Untreated Water</v>
      </c>
      <c r="L19445">
        <v>10</v>
      </c>
      <c r="M19445" t="s">
        <v>11475</v>
      </c>
      <c r="N19445">
        <v>178</v>
      </c>
      <c r="O19445">
        <v>2.5000000000000001E-2</v>
      </c>
      <c r="P19445">
        <v>40</v>
      </c>
      <c r="Q19445">
        <v>6.8</v>
      </c>
    </row>
    <row r="19446" spans="1:17" hidden="1" x14ac:dyDescent="0.3">
      <c r="A19446" t="s">
        <v>75135</v>
      </c>
      <c r="B19446" t="s">
        <v>75136</v>
      </c>
      <c r="C19446" s="1" t="str">
        <f t="shared" si="2785"/>
        <v>21:0827</v>
      </c>
      <c r="D19446" s="1" t="str">
        <f t="shared" si="2786"/>
        <v>21:0229</v>
      </c>
      <c r="E19446" t="s">
        <v>75137</v>
      </c>
      <c r="F19446" t="s">
        <v>75138</v>
      </c>
      <c r="H19446">
        <v>54.663724199999997</v>
      </c>
      <c r="I19446">
        <v>-60.736229600000001</v>
      </c>
      <c r="J19446" s="1" t="str">
        <f t="shared" si="2787"/>
        <v>Fluid (lake)</v>
      </c>
      <c r="K19446" s="1" t="str">
        <f t="shared" si="2784"/>
        <v>Untreated Water</v>
      </c>
      <c r="L19446">
        <v>10</v>
      </c>
      <c r="M19446" t="s">
        <v>11480</v>
      </c>
      <c r="N19446">
        <v>179</v>
      </c>
      <c r="O19446">
        <v>2.5000000000000001E-2</v>
      </c>
      <c r="P19446">
        <v>30</v>
      </c>
      <c r="Q19446">
        <v>6.7</v>
      </c>
    </row>
    <row r="19447" spans="1:17" hidden="1" x14ac:dyDescent="0.3">
      <c r="A19447" t="s">
        <v>75139</v>
      </c>
      <c r="B19447" t="s">
        <v>75140</v>
      </c>
      <c r="C19447" s="1" t="str">
        <f t="shared" si="2785"/>
        <v>21:0827</v>
      </c>
      <c r="D19447" s="1" t="str">
        <f t="shared" si="2786"/>
        <v>21:0229</v>
      </c>
      <c r="E19447" t="s">
        <v>75141</v>
      </c>
      <c r="F19447" t="s">
        <v>75142</v>
      </c>
      <c r="H19447">
        <v>54.662477600000003</v>
      </c>
      <c r="I19447">
        <v>-60.771793700000003</v>
      </c>
      <c r="J19447" s="1" t="str">
        <f t="shared" si="2787"/>
        <v>Fluid (lake)</v>
      </c>
      <c r="K19447" s="1" t="str">
        <f t="shared" si="2784"/>
        <v>Untreated Water</v>
      </c>
      <c r="L19447">
        <v>11</v>
      </c>
      <c r="M19447" t="s">
        <v>11431</v>
      </c>
      <c r="N19447">
        <v>180</v>
      </c>
      <c r="O19447">
        <v>2.5000000000000001E-2</v>
      </c>
      <c r="P19447">
        <v>20</v>
      </c>
      <c r="Q19447">
        <v>7.2</v>
      </c>
    </row>
    <row r="19448" spans="1:17" hidden="1" x14ac:dyDescent="0.3">
      <c r="A19448" t="s">
        <v>75143</v>
      </c>
      <c r="B19448" t="s">
        <v>75144</v>
      </c>
      <c r="C19448" s="1" t="str">
        <f t="shared" si="2785"/>
        <v>21:0827</v>
      </c>
      <c r="D19448" s="1" t="str">
        <f t="shared" si="2786"/>
        <v>21:0229</v>
      </c>
      <c r="E19448" t="s">
        <v>75141</v>
      </c>
      <c r="F19448" t="s">
        <v>75145</v>
      </c>
      <c r="H19448">
        <v>54.662477600000003</v>
      </c>
      <c r="I19448">
        <v>-60.771793700000003</v>
      </c>
      <c r="J19448" s="1" t="str">
        <f t="shared" si="2787"/>
        <v>Fluid (lake)</v>
      </c>
      <c r="K19448" s="1" t="str">
        <f t="shared" si="2784"/>
        <v>Untreated Water</v>
      </c>
      <c r="L19448">
        <v>11</v>
      </c>
      <c r="M19448" t="s">
        <v>11435</v>
      </c>
      <c r="N19448">
        <v>181</v>
      </c>
      <c r="O19448">
        <v>2.5000000000000001E-2</v>
      </c>
      <c r="P19448">
        <v>20</v>
      </c>
      <c r="Q19448">
        <v>7.1</v>
      </c>
    </row>
    <row r="19449" spans="1:17" hidden="1" x14ac:dyDescent="0.3">
      <c r="A19449" t="s">
        <v>75146</v>
      </c>
      <c r="B19449" t="s">
        <v>75147</v>
      </c>
      <c r="C19449" s="1" t="str">
        <f t="shared" si="2785"/>
        <v>21:0827</v>
      </c>
      <c r="D19449" s="1" t="str">
        <f t="shared" si="2786"/>
        <v>21:0229</v>
      </c>
      <c r="E19449" t="s">
        <v>75148</v>
      </c>
      <c r="F19449" t="s">
        <v>75149</v>
      </c>
      <c r="H19449">
        <v>54.656313599999997</v>
      </c>
      <c r="I19449">
        <v>-60.747618899999999</v>
      </c>
      <c r="J19449" s="1" t="str">
        <f t="shared" si="2787"/>
        <v>Fluid (lake)</v>
      </c>
      <c r="K19449" s="1" t="str">
        <f t="shared" ref="K19449:K19512" si="2788">HYPERLINK("http://geochem.nrcan.gc.ca/cdogs/content/kwd/kwd080007_e.htm", "Untreated Water")</f>
        <v>Untreated Water</v>
      </c>
      <c r="L19449">
        <v>11</v>
      </c>
      <c r="M19449" t="s">
        <v>11392</v>
      </c>
      <c r="N19449">
        <v>182</v>
      </c>
      <c r="O19449">
        <v>2.5000000000000001E-2</v>
      </c>
      <c r="P19449">
        <v>20</v>
      </c>
      <c r="Q19449">
        <v>6.7</v>
      </c>
    </row>
    <row r="19450" spans="1:17" hidden="1" x14ac:dyDescent="0.3">
      <c r="A19450" t="s">
        <v>75150</v>
      </c>
      <c r="B19450" t="s">
        <v>75151</v>
      </c>
      <c r="C19450" s="1" t="str">
        <f t="shared" si="2785"/>
        <v>21:0827</v>
      </c>
      <c r="D19450" s="1" t="str">
        <f t="shared" si="2786"/>
        <v>21:0229</v>
      </c>
      <c r="E19450" t="s">
        <v>75152</v>
      </c>
      <c r="F19450" t="s">
        <v>75153</v>
      </c>
      <c r="H19450">
        <v>54.615038200000001</v>
      </c>
      <c r="I19450">
        <v>-60.7429615</v>
      </c>
      <c r="J19450" s="1" t="str">
        <f t="shared" si="2787"/>
        <v>Fluid (lake)</v>
      </c>
      <c r="K19450" s="1" t="str">
        <f t="shared" si="2788"/>
        <v>Untreated Water</v>
      </c>
      <c r="L19450">
        <v>11</v>
      </c>
      <c r="M19450" t="s">
        <v>11397</v>
      </c>
      <c r="N19450">
        <v>183</v>
      </c>
      <c r="O19450">
        <v>2.5000000000000001E-2</v>
      </c>
      <c r="P19450">
        <v>20</v>
      </c>
      <c r="Q19450">
        <v>7.2</v>
      </c>
    </row>
    <row r="19451" spans="1:17" hidden="1" x14ac:dyDescent="0.3">
      <c r="A19451" t="s">
        <v>75154</v>
      </c>
      <c r="B19451" t="s">
        <v>75155</v>
      </c>
      <c r="C19451" s="1" t="str">
        <f t="shared" si="2785"/>
        <v>21:0827</v>
      </c>
      <c r="D19451" s="1" t="str">
        <f t="shared" si="2786"/>
        <v>21:0229</v>
      </c>
      <c r="E19451" t="s">
        <v>75156</v>
      </c>
      <c r="F19451" t="s">
        <v>75157</v>
      </c>
      <c r="H19451">
        <v>54.4930065</v>
      </c>
      <c r="I19451">
        <v>-60.798970199999999</v>
      </c>
      <c r="J19451" s="1" t="str">
        <f t="shared" si="2787"/>
        <v>Fluid (lake)</v>
      </c>
      <c r="K19451" s="1" t="str">
        <f t="shared" si="2788"/>
        <v>Untreated Water</v>
      </c>
      <c r="L19451">
        <v>11</v>
      </c>
      <c r="M19451" t="s">
        <v>11402</v>
      </c>
      <c r="N19451">
        <v>184</v>
      </c>
      <c r="O19451">
        <v>2.5000000000000001E-2</v>
      </c>
      <c r="P19451">
        <v>20</v>
      </c>
      <c r="Q19451">
        <v>6.9</v>
      </c>
    </row>
    <row r="19452" spans="1:17" hidden="1" x14ac:dyDescent="0.3">
      <c r="A19452" t="s">
        <v>75158</v>
      </c>
      <c r="B19452" t="s">
        <v>75159</v>
      </c>
      <c r="C19452" s="1" t="str">
        <f t="shared" si="2785"/>
        <v>21:0827</v>
      </c>
      <c r="D19452" s="1" t="str">
        <f t="shared" si="2786"/>
        <v>21:0229</v>
      </c>
      <c r="E19452" t="s">
        <v>75160</v>
      </c>
      <c r="F19452" t="s">
        <v>75161</v>
      </c>
      <c r="H19452">
        <v>54.480275800000001</v>
      </c>
      <c r="I19452">
        <v>-60.740883699999998</v>
      </c>
      <c r="J19452" s="1" t="str">
        <f t="shared" si="2787"/>
        <v>Fluid (lake)</v>
      </c>
      <c r="K19452" s="1" t="str">
        <f t="shared" si="2788"/>
        <v>Untreated Water</v>
      </c>
      <c r="L19452">
        <v>11</v>
      </c>
      <c r="M19452" t="s">
        <v>11411</v>
      </c>
      <c r="N19452">
        <v>185</v>
      </c>
      <c r="O19452">
        <v>2.5000000000000001E-2</v>
      </c>
      <c r="P19452">
        <v>30</v>
      </c>
      <c r="Q19452">
        <v>6.6</v>
      </c>
    </row>
    <row r="19453" spans="1:17" hidden="1" x14ac:dyDescent="0.3">
      <c r="A19453" t="s">
        <v>75162</v>
      </c>
      <c r="B19453" t="s">
        <v>75163</v>
      </c>
      <c r="C19453" s="1" t="str">
        <f t="shared" si="2785"/>
        <v>21:0827</v>
      </c>
      <c r="D19453" s="1" t="str">
        <f t="shared" si="2786"/>
        <v>21:0229</v>
      </c>
      <c r="E19453" t="s">
        <v>75164</v>
      </c>
      <c r="F19453" t="s">
        <v>75165</v>
      </c>
      <c r="H19453">
        <v>54.484375200000002</v>
      </c>
      <c r="I19453">
        <v>-60.690480000000001</v>
      </c>
      <c r="J19453" s="1" t="str">
        <f t="shared" si="2787"/>
        <v>Fluid (lake)</v>
      </c>
      <c r="K19453" s="1" t="str">
        <f t="shared" si="2788"/>
        <v>Untreated Water</v>
      </c>
      <c r="L19453">
        <v>11</v>
      </c>
      <c r="M19453" t="s">
        <v>11416</v>
      </c>
      <c r="N19453">
        <v>186</v>
      </c>
      <c r="O19453">
        <v>2.5000000000000001E-2</v>
      </c>
      <c r="P19453">
        <v>30</v>
      </c>
      <c r="Q19453">
        <v>6.5</v>
      </c>
    </row>
    <row r="19454" spans="1:17" hidden="1" x14ac:dyDescent="0.3">
      <c r="A19454" t="s">
        <v>75166</v>
      </c>
      <c r="B19454" t="s">
        <v>75167</v>
      </c>
      <c r="C19454" s="1" t="str">
        <f t="shared" si="2785"/>
        <v>21:0827</v>
      </c>
      <c r="D19454" s="1" t="str">
        <f t="shared" si="2786"/>
        <v>21:0229</v>
      </c>
      <c r="E19454" t="s">
        <v>75168</v>
      </c>
      <c r="F19454" t="s">
        <v>75169</v>
      </c>
      <c r="H19454">
        <v>54.445692700000002</v>
      </c>
      <c r="I19454">
        <v>-60.673130899999997</v>
      </c>
      <c r="J19454" s="1" t="str">
        <f t="shared" si="2787"/>
        <v>Fluid (lake)</v>
      </c>
      <c r="K19454" s="1" t="str">
        <f t="shared" si="2788"/>
        <v>Untreated Water</v>
      </c>
      <c r="L19454">
        <v>11</v>
      </c>
      <c r="M19454" t="s">
        <v>11421</v>
      </c>
      <c r="N19454">
        <v>187</v>
      </c>
      <c r="O19454">
        <v>2.5000000000000001E-2</v>
      </c>
      <c r="P19454">
        <v>30</v>
      </c>
      <c r="Q19454">
        <v>6.4</v>
      </c>
    </row>
    <row r="19455" spans="1:17" hidden="1" x14ac:dyDescent="0.3">
      <c r="A19455" t="s">
        <v>75170</v>
      </c>
      <c r="B19455" t="s">
        <v>75171</v>
      </c>
      <c r="C19455" s="1" t="str">
        <f t="shared" si="2785"/>
        <v>21:0827</v>
      </c>
      <c r="D19455" s="1" t="str">
        <f t="shared" si="2786"/>
        <v>21:0229</v>
      </c>
      <c r="E19455" t="s">
        <v>75172</v>
      </c>
      <c r="F19455" t="s">
        <v>75173</v>
      </c>
      <c r="H19455">
        <v>54.439093200000002</v>
      </c>
      <c r="I19455">
        <v>-60.6077437</v>
      </c>
      <c r="J19455" s="1" t="str">
        <f t="shared" si="2787"/>
        <v>Fluid (lake)</v>
      </c>
      <c r="K19455" s="1" t="str">
        <f t="shared" si="2788"/>
        <v>Untreated Water</v>
      </c>
      <c r="L19455">
        <v>11</v>
      </c>
      <c r="M19455" t="s">
        <v>11426</v>
      </c>
      <c r="N19455">
        <v>188</v>
      </c>
      <c r="O19455">
        <v>2.5000000000000001E-2</v>
      </c>
      <c r="P19455">
        <v>30</v>
      </c>
      <c r="Q19455">
        <v>4.9000000000000004</v>
      </c>
    </row>
    <row r="19456" spans="1:17" hidden="1" x14ac:dyDescent="0.3">
      <c r="A19456" t="s">
        <v>75174</v>
      </c>
      <c r="B19456" t="s">
        <v>75175</v>
      </c>
      <c r="C19456" s="1" t="str">
        <f t="shared" si="2785"/>
        <v>21:0827</v>
      </c>
      <c r="D19456" s="1" t="str">
        <f t="shared" si="2786"/>
        <v>21:0229</v>
      </c>
      <c r="E19456" t="s">
        <v>75176</v>
      </c>
      <c r="F19456" t="s">
        <v>75177</v>
      </c>
      <c r="H19456">
        <v>54.428073500000004</v>
      </c>
      <c r="I19456">
        <v>-60.608740699999998</v>
      </c>
      <c r="J19456" s="1" t="str">
        <f t="shared" si="2787"/>
        <v>Fluid (lake)</v>
      </c>
      <c r="K19456" s="1" t="str">
        <f t="shared" si="2788"/>
        <v>Untreated Water</v>
      </c>
      <c r="L19456">
        <v>11</v>
      </c>
      <c r="M19456" t="s">
        <v>11440</v>
      </c>
      <c r="N19456">
        <v>189</v>
      </c>
      <c r="O19456">
        <v>2.5000000000000001E-2</v>
      </c>
      <c r="P19456">
        <v>40</v>
      </c>
      <c r="Q19456">
        <v>5.6</v>
      </c>
    </row>
    <row r="19457" spans="1:17" hidden="1" x14ac:dyDescent="0.3">
      <c r="A19457" t="s">
        <v>75178</v>
      </c>
      <c r="B19457" t="s">
        <v>75179</v>
      </c>
      <c r="C19457" s="1" t="str">
        <f t="shared" si="2785"/>
        <v>21:0827</v>
      </c>
      <c r="D19457" s="1" t="str">
        <f t="shared" si="2786"/>
        <v>21:0229</v>
      </c>
      <c r="E19457" t="s">
        <v>75180</v>
      </c>
      <c r="F19457" t="s">
        <v>75181</v>
      </c>
      <c r="H19457">
        <v>54.421654400000001</v>
      </c>
      <c r="I19457">
        <v>-60.595594699999999</v>
      </c>
      <c r="J19457" s="1" t="str">
        <f t="shared" si="2787"/>
        <v>Fluid (lake)</v>
      </c>
      <c r="K19457" s="1" t="str">
        <f t="shared" si="2788"/>
        <v>Untreated Water</v>
      </c>
      <c r="L19457">
        <v>11</v>
      </c>
      <c r="M19457" t="s">
        <v>11445</v>
      </c>
      <c r="N19457">
        <v>190</v>
      </c>
      <c r="O19457">
        <v>2.5000000000000001E-2</v>
      </c>
      <c r="P19457">
        <v>70</v>
      </c>
      <c r="Q19457">
        <v>6.1</v>
      </c>
    </row>
    <row r="19458" spans="1:17" hidden="1" x14ac:dyDescent="0.3">
      <c r="A19458" t="s">
        <v>75182</v>
      </c>
      <c r="B19458" t="s">
        <v>75183</v>
      </c>
      <c r="C19458" s="1" t="str">
        <f t="shared" si="2785"/>
        <v>21:0827</v>
      </c>
      <c r="D19458" s="1" t="str">
        <f t="shared" si="2786"/>
        <v>21:0229</v>
      </c>
      <c r="E19458" t="s">
        <v>75184</v>
      </c>
      <c r="F19458" t="s">
        <v>75185</v>
      </c>
      <c r="H19458">
        <v>54.405810000000002</v>
      </c>
      <c r="I19458">
        <v>-60.646004099999999</v>
      </c>
      <c r="J19458" s="1" t="str">
        <f t="shared" si="2787"/>
        <v>Fluid (lake)</v>
      </c>
      <c r="K19458" s="1" t="str">
        <f t="shared" si="2788"/>
        <v>Untreated Water</v>
      </c>
      <c r="L19458">
        <v>11</v>
      </c>
      <c r="M19458" t="s">
        <v>11450</v>
      </c>
      <c r="N19458">
        <v>191</v>
      </c>
      <c r="O19458">
        <v>0.12</v>
      </c>
      <c r="P19458">
        <v>80</v>
      </c>
      <c r="Q19458">
        <v>5.6</v>
      </c>
    </row>
    <row r="19459" spans="1:17" hidden="1" x14ac:dyDescent="0.3">
      <c r="A19459" t="s">
        <v>75186</v>
      </c>
      <c r="B19459" t="s">
        <v>75187</v>
      </c>
      <c r="C19459" s="1" t="str">
        <f t="shared" si="2785"/>
        <v>21:0827</v>
      </c>
      <c r="D19459" s="1" t="str">
        <f t="shared" si="2786"/>
        <v>21:0229</v>
      </c>
      <c r="E19459" t="s">
        <v>75188</v>
      </c>
      <c r="F19459" t="s">
        <v>75189</v>
      </c>
      <c r="H19459">
        <v>54.412954999999997</v>
      </c>
      <c r="I19459">
        <v>-60.690599200000001</v>
      </c>
      <c r="J19459" s="1" t="str">
        <f t="shared" si="2787"/>
        <v>Fluid (lake)</v>
      </c>
      <c r="K19459" s="1" t="str">
        <f t="shared" si="2788"/>
        <v>Untreated Water</v>
      </c>
      <c r="L19459">
        <v>11</v>
      </c>
      <c r="M19459" t="s">
        <v>11460</v>
      </c>
      <c r="N19459">
        <v>192</v>
      </c>
      <c r="O19459">
        <v>2.5000000000000001E-2</v>
      </c>
      <c r="P19459">
        <v>70</v>
      </c>
      <c r="Q19459">
        <v>5.6</v>
      </c>
    </row>
    <row r="19460" spans="1:17" hidden="1" x14ac:dyDescent="0.3">
      <c r="A19460" t="s">
        <v>75190</v>
      </c>
      <c r="B19460" t="s">
        <v>75191</v>
      </c>
      <c r="C19460" s="1" t="str">
        <f t="shared" ref="C19460:C19523" si="2789">HYPERLINK("http://geochem.nrcan.gc.ca/cdogs/content/bdl/bdl210827_e.htm", "21:0827")</f>
        <v>21:0827</v>
      </c>
      <c r="D19460" s="1" t="str">
        <f t="shared" ref="D19460:D19523" si="2790">HYPERLINK("http://geochem.nrcan.gc.ca/cdogs/content/svy/svy210229_e.htm", "21:0229")</f>
        <v>21:0229</v>
      </c>
      <c r="E19460" t="s">
        <v>75192</v>
      </c>
      <c r="F19460" t="s">
        <v>75193</v>
      </c>
      <c r="H19460">
        <v>54.3865585</v>
      </c>
      <c r="I19460">
        <v>-60.715494300000003</v>
      </c>
      <c r="J19460" s="1" t="str">
        <f t="shared" ref="J19460:J19523" si="2791">HYPERLINK("http://geochem.nrcan.gc.ca/cdogs/content/kwd/kwd020016_e.htm", "Fluid (lake)")</f>
        <v>Fluid (lake)</v>
      </c>
      <c r="K19460" s="1" t="str">
        <f t="shared" si="2788"/>
        <v>Untreated Water</v>
      </c>
      <c r="L19460">
        <v>11</v>
      </c>
      <c r="M19460" t="s">
        <v>11465</v>
      </c>
      <c r="N19460">
        <v>193</v>
      </c>
      <c r="O19460">
        <v>2.5000000000000001E-2</v>
      </c>
      <c r="P19460">
        <v>70</v>
      </c>
      <c r="Q19460">
        <v>5.4</v>
      </c>
    </row>
    <row r="19461" spans="1:17" hidden="1" x14ac:dyDescent="0.3">
      <c r="A19461" t="s">
        <v>75194</v>
      </c>
      <c r="B19461" t="s">
        <v>75195</v>
      </c>
      <c r="C19461" s="1" t="str">
        <f t="shared" si="2789"/>
        <v>21:0827</v>
      </c>
      <c r="D19461" s="1" t="str">
        <f t="shared" si="2790"/>
        <v>21:0229</v>
      </c>
      <c r="E19461" t="s">
        <v>75196</v>
      </c>
      <c r="F19461" t="s">
        <v>75197</v>
      </c>
      <c r="H19461">
        <v>54.379136699999997</v>
      </c>
      <c r="I19461">
        <v>-60.741008100000002</v>
      </c>
      <c r="J19461" s="1" t="str">
        <f t="shared" si="2791"/>
        <v>Fluid (lake)</v>
      </c>
      <c r="K19461" s="1" t="str">
        <f t="shared" si="2788"/>
        <v>Untreated Water</v>
      </c>
      <c r="L19461">
        <v>11</v>
      </c>
      <c r="M19461" t="s">
        <v>11470</v>
      </c>
      <c r="N19461">
        <v>194</v>
      </c>
      <c r="O19461">
        <v>2.5000000000000001E-2</v>
      </c>
      <c r="P19461">
        <v>50</v>
      </c>
      <c r="Q19461">
        <v>5.4</v>
      </c>
    </row>
    <row r="19462" spans="1:17" hidden="1" x14ac:dyDescent="0.3">
      <c r="A19462" t="s">
        <v>75198</v>
      </c>
      <c r="B19462" t="s">
        <v>75199</v>
      </c>
      <c r="C19462" s="1" t="str">
        <f t="shared" si="2789"/>
        <v>21:0827</v>
      </c>
      <c r="D19462" s="1" t="str">
        <f t="shared" si="2790"/>
        <v>21:0229</v>
      </c>
      <c r="E19462" t="s">
        <v>75200</v>
      </c>
      <c r="F19462" t="s">
        <v>75201</v>
      </c>
      <c r="H19462">
        <v>54.369945399999999</v>
      </c>
      <c r="I19462">
        <v>-60.823973899999999</v>
      </c>
      <c r="J19462" s="1" t="str">
        <f t="shared" si="2791"/>
        <v>Fluid (lake)</v>
      </c>
      <c r="K19462" s="1" t="str">
        <f t="shared" si="2788"/>
        <v>Untreated Water</v>
      </c>
      <c r="L19462">
        <v>11</v>
      </c>
      <c r="M19462" t="s">
        <v>11475</v>
      </c>
      <c r="N19462">
        <v>195</v>
      </c>
      <c r="O19462">
        <v>2.5000000000000001E-2</v>
      </c>
      <c r="P19462">
        <v>40</v>
      </c>
      <c r="Q19462">
        <v>6.4</v>
      </c>
    </row>
    <row r="19463" spans="1:17" hidden="1" x14ac:dyDescent="0.3">
      <c r="A19463" t="s">
        <v>75202</v>
      </c>
      <c r="B19463" t="s">
        <v>75203</v>
      </c>
      <c r="C19463" s="1" t="str">
        <f t="shared" si="2789"/>
        <v>21:0827</v>
      </c>
      <c r="D19463" s="1" t="str">
        <f t="shared" si="2790"/>
        <v>21:0229</v>
      </c>
      <c r="E19463" t="s">
        <v>75204</v>
      </c>
      <c r="F19463" t="s">
        <v>75205</v>
      </c>
      <c r="H19463">
        <v>54.370441999999997</v>
      </c>
      <c r="I19463">
        <v>-60.858773499999998</v>
      </c>
      <c r="J19463" s="1" t="str">
        <f t="shared" si="2791"/>
        <v>Fluid (lake)</v>
      </c>
      <c r="K19463" s="1" t="str">
        <f t="shared" si="2788"/>
        <v>Untreated Water</v>
      </c>
      <c r="L19463">
        <v>11</v>
      </c>
      <c r="M19463" t="s">
        <v>11480</v>
      </c>
      <c r="N19463">
        <v>196</v>
      </c>
      <c r="O19463">
        <v>2.5000000000000001E-2</v>
      </c>
      <c r="P19463">
        <v>30</v>
      </c>
      <c r="Q19463">
        <v>6.1</v>
      </c>
    </row>
    <row r="19464" spans="1:17" hidden="1" x14ac:dyDescent="0.3">
      <c r="A19464" t="s">
        <v>75206</v>
      </c>
      <c r="B19464" t="s">
        <v>75207</v>
      </c>
      <c r="C19464" s="1" t="str">
        <f t="shared" si="2789"/>
        <v>21:0827</v>
      </c>
      <c r="D19464" s="1" t="str">
        <f t="shared" si="2790"/>
        <v>21:0229</v>
      </c>
      <c r="E19464" t="s">
        <v>75208</v>
      </c>
      <c r="F19464" t="s">
        <v>75209</v>
      </c>
      <c r="H19464">
        <v>54.444888800000001</v>
      </c>
      <c r="I19464">
        <v>-60.769686700000001</v>
      </c>
      <c r="J19464" s="1" t="str">
        <f t="shared" si="2791"/>
        <v>Fluid (lake)</v>
      </c>
      <c r="K19464" s="1" t="str">
        <f t="shared" si="2788"/>
        <v>Untreated Water</v>
      </c>
      <c r="L19464">
        <v>11</v>
      </c>
      <c r="M19464" t="s">
        <v>12548</v>
      </c>
      <c r="N19464">
        <v>197</v>
      </c>
      <c r="O19464">
        <v>2.5000000000000001E-2</v>
      </c>
      <c r="P19464">
        <v>30</v>
      </c>
      <c r="Q19464">
        <v>6.1</v>
      </c>
    </row>
    <row r="19465" spans="1:17" hidden="1" x14ac:dyDescent="0.3">
      <c r="A19465" t="s">
        <v>75210</v>
      </c>
      <c r="B19465" t="s">
        <v>75211</v>
      </c>
      <c r="C19465" s="1" t="str">
        <f t="shared" si="2789"/>
        <v>21:0827</v>
      </c>
      <c r="D19465" s="1" t="str">
        <f t="shared" si="2790"/>
        <v>21:0229</v>
      </c>
      <c r="E19465" t="s">
        <v>75212</v>
      </c>
      <c r="F19465" t="s">
        <v>75213</v>
      </c>
      <c r="H19465">
        <v>54.476002999999999</v>
      </c>
      <c r="I19465">
        <v>-61.052160600000001</v>
      </c>
      <c r="J19465" s="1" t="str">
        <f t="shared" si="2791"/>
        <v>Fluid (lake)</v>
      </c>
      <c r="K19465" s="1" t="str">
        <f t="shared" si="2788"/>
        <v>Untreated Water</v>
      </c>
      <c r="L19465">
        <v>12</v>
      </c>
      <c r="M19465" t="s">
        <v>11392</v>
      </c>
      <c r="N19465">
        <v>198</v>
      </c>
      <c r="O19465">
        <v>2.5000000000000001E-2</v>
      </c>
      <c r="P19465">
        <v>30</v>
      </c>
      <c r="Q19465">
        <v>7.2</v>
      </c>
    </row>
    <row r="19466" spans="1:17" hidden="1" x14ac:dyDescent="0.3">
      <c r="A19466" t="s">
        <v>75214</v>
      </c>
      <c r="B19466" t="s">
        <v>75215</v>
      </c>
      <c r="C19466" s="1" t="str">
        <f t="shared" si="2789"/>
        <v>21:0827</v>
      </c>
      <c r="D19466" s="1" t="str">
        <f t="shared" si="2790"/>
        <v>21:0229</v>
      </c>
      <c r="E19466" t="s">
        <v>75216</v>
      </c>
      <c r="F19466" t="s">
        <v>75217</v>
      </c>
      <c r="H19466">
        <v>54.461342700000003</v>
      </c>
      <c r="I19466">
        <v>-61.032227800000001</v>
      </c>
      <c r="J19466" s="1" t="str">
        <f t="shared" si="2791"/>
        <v>Fluid (lake)</v>
      </c>
      <c r="K19466" s="1" t="str">
        <f t="shared" si="2788"/>
        <v>Untreated Water</v>
      </c>
      <c r="L19466">
        <v>12</v>
      </c>
      <c r="M19466" t="s">
        <v>11431</v>
      </c>
      <c r="N19466">
        <v>199</v>
      </c>
      <c r="O19466">
        <v>2.5000000000000001E-2</v>
      </c>
      <c r="P19466">
        <v>30</v>
      </c>
      <c r="Q19466">
        <v>7.1</v>
      </c>
    </row>
    <row r="19467" spans="1:17" hidden="1" x14ac:dyDescent="0.3">
      <c r="A19467" t="s">
        <v>75218</v>
      </c>
      <c r="B19467" t="s">
        <v>75219</v>
      </c>
      <c r="C19467" s="1" t="str">
        <f t="shared" si="2789"/>
        <v>21:0827</v>
      </c>
      <c r="D19467" s="1" t="str">
        <f t="shared" si="2790"/>
        <v>21:0229</v>
      </c>
      <c r="E19467" t="s">
        <v>75216</v>
      </c>
      <c r="F19467" t="s">
        <v>75220</v>
      </c>
      <c r="H19467">
        <v>54.461342700000003</v>
      </c>
      <c r="I19467">
        <v>-61.032227800000001</v>
      </c>
      <c r="J19467" s="1" t="str">
        <f t="shared" si="2791"/>
        <v>Fluid (lake)</v>
      </c>
      <c r="K19467" s="1" t="str">
        <f t="shared" si="2788"/>
        <v>Untreated Water</v>
      </c>
      <c r="L19467">
        <v>12</v>
      </c>
      <c r="M19467" t="s">
        <v>11435</v>
      </c>
      <c r="N19467">
        <v>200</v>
      </c>
      <c r="O19467">
        <v>2.5000000000000001E-2</v>
      </c>
      <c r="P19467">
        <v>30</v>
      </c>
      <c r="Q19467">
        <v>7</v>
      </c>
    </row>
    <row r="19468" spans="1:17" hidden="1" x14ac:dyDescent="0.3">
      <c r="A19468" t="s">
        <v>75221</v>
      </c>
      <c r="B19468" t="s">
        <v>75222</v>
      </c>
      <c r="C19468" s="1" t="str">
        <f t="shared" si="2789"/>
        <v>21:0827</v>
      </c>
      <c r="D19468" s="1" t="str">
        <f t="shared" si="2790"/>
        <v>21:0229</v>
      </c>
      <c r="E19468" t="s">
        <v>75223</v>
      </c>
      <c r="F19468" t="s">
        <v>75224</v>
      </c>
      <c r="H19468">
        <v>54.457916400000002</v>
      </c>
      <c r="I19468">
        <v>-61.050427999999997</v>
      </c>
      <c r="J19468" s="1" t="str">
        <f t="shared" si="2791"/>
        <v>Fluid (lake)</v>
      </c>
      <c r="K19468" s="1" t="str">
        <f t="shared" si="2788"/>
        <v>Untreated Water</v>
      </c>
      <c r="L19468">
        <v>12</v>
      </c>
      <c r="M19468" t="s">
        <v>11397</v>
      </c>
      <c r="N19468">
        <v>201</v>
      </c>
      <c r="O19468">
        <v>2.5000000000000001E-2</v>
      </c>
      <c r="P19468">
        <v>30</v>
      </c>
      <c r="Q19468">
        <v>7</v>
      </c>
    </row>
    <row r="19469" spans="1:17" hidden="1" x14ac:dyDescent="0.3">
      <c r="A19469" t="s">
        <v>75225</v>
      </c>
      <c r="B19469" t="s">
        <v>75226</v>
      </c>
      <c r="C19469" s="1" t="str">
        <f t="shared" si="2789"/>
        <v>21:0827</v>
      </c>
      <c r="D19469" s="1" t="str">
        <f t="shared" si="2790"/>
        <v>21:0229</v>
      </c>
      <c r="E19469" t="s">
        <v>75227</v>
      </c>
      <c r="F19469" t="s">
        <v>75228</v>
      </c>
      <c r="H19469">
        <v>54.455224100000002</v>
      </c>
      <c r="I19469">
        <v>-61.022493699999998</v>
      </c>
      <c r="J19469" s="1" t="str">
        <f t="shared" si="2791"/>
        <v>Fluid (lake)</v>
      </c>
      <c r="K19469" s="1" t="str">
        <f t="shared" si="2788"/>
        <v>Untreated Water</v>
      </c>
      <c r="L19469">
        <v>12</v>
      </c>
      <c r="M19469" t="s">
        <v>11402</v>
      </c>
      <c r="N19469">
        <v>202</v>
      </c>
      <c r="O19469">
        <v>2.5000000000000001E-2</v>
      </c>
      <c r="P19469">
        <v>30</v>
      </c>
      <c r="Q19469">
        <v>7</v>
      </c>
    </row>
    <row r="19470" spans="1:17" hidden="1" x14ac:dyDescent="0.3">
      <c r="A19470" t="s">
        <v>75229</v>
      </c>
      <c r="B19470" t="s">
        <v>75230</v>
      </c>
      <c r="C19470" s="1" t="str">
        <f t="shared" si="2789"/>
        <v>21:0827</v>
      </c>
      <c r="D19470" s="1" t="str">
        <f t="shared" si="2790"/>
        <v>21:0229</v>
      </c>
      <c r="E19470" t="s">
        <v>75231</v>
      </c>
      <c r="F19470" t="s">
        <v>75232</v>
      </c>
      <c r="H19470">
        <v>54.362905300000001</v>
      </c>
      <c r="I19470">
        <v>-61.036138000000001</v>
      </c>
      <c r="J19470" s="1" t="str">
        <f t="shared" si="2791"/>
        <v>Fluid (lake)</v>
      </c>
      <c r="K19470" s="1" t="str">
        <f t="shared" si="2788"/>
        <v>Untreated Water</v>
      </c>
      <c r="L19470">
        <v>12</v>
      </c>
      <c r="M19470" t="s">
        <v>11411</v>
      </c>
      <c r="N19470">
        <v>203</v>
      </c>
      <c r="O19470">
        <v>2.5000000000000001E-2</v>
      </c>
      <c r="P19470">
        <v>30</v>
      </c>
      <c r="Q19470">
        <v>5.6</v>
      </c>
    </row>
    <row r="19471" spans="1:17" hidden="1" x14ac:dyDescent="0.3">
      <c r="A19471" t="s">
        <v>75233</v>
      </c>
      <c r="B19471" t="s">
        <v>75234</v>
      </c>
      <c r="C19471" s="1" t="str">
        <f t="shared" si="2789"/>
        <v>21:0827</v>
      </c>
      <c r="D19471" s="1" t="str">
        <f t="shared" si="2790"/>
        <v>21:0229</v>
      </c>
      <c r="E19471" t="s">
        <v>75235</v>
      </c>
      <c r="F19471" t="s">
        <v>75236</v>
      </c>
      <c r="H19471">
        <v>54.357472199999997</v>
      </c>
      <c r="I19471">
        <v>-61.0436616</v>
      </c>
      <c r="J19471" s="1" t="str">
        <f t="shared" si="2791"/>
        <v>Fluid (lake)</v>
      </c>
      <c r="K19471" s="1" t="str">
        <f t="shared" si="2788"/>
        <v>Untreated Water</v>
      </c>
      <c r="L19471">
        <v>12</v>
      </c>
      <c r="M19471" t="s">
        <v>11416</v>
      </c>
      <c r="N19471">
        <v>204</v>
      </c>
      <c r="O19471">
        <v>2.5000000000000001E-2</v>
      </c>
      <c r="P19471">
        <v>30</v>
      </c>
      <c r="Q19471">
        <v>6</v>
      </c>
    </row>
    <row r="19472" spans="1:17" hidden="1" x14ac:dyDescent="0.3">
      <c r="A19472" t="s">
        <v>75237</v>
      </c>
      <c r="B19472" t="s">
        <v>75238</v>
      </c>
      <c r="C19472" s="1" t="str">
        <f t="shared" si="2789"/>
        <v>21:0827</v>
      </c>
      <c r="D19472" s="1" t="str">
        <f t="shared" si="2790"/>
        <v>21:0229</v>
      </c>
      <c r="E19472" t="s">
        <v>75239</v>
      </c>
      <c r="F19472" t="s">
        <v>75240</v>
      </c>
      <c r="H19472">
        <v>54.363138200000002</v>
      </c>
      <c r="I19472">
        <v>-61.053289800000002</v>
      </c>
      <c r="J19472" s="1" t="str">
        <f t="shared" si="2791"/>
        <v>Fluid (lake)</v>
      </c>
      <c r="K19472" s="1" t="str">
        <f t="shared" si="2788"/>
        <v>Untreated Water</v>
      </c>
      <c r="L19472">
        <v>12</v>
      </c>
      <c r="M19472" t="s">
        <v>11421</v>
      </c>
      <c r="N19472">
        <v>205</v>
      </c>
      <c r="O19472">
        <v>2.5000000000000001E-2</v>
      </c>
      <c r="P19472">
        <v>30</v>
      </c>
      <c r="Q19472">
        <v>6.1</v>
      </c>
    </row>
    <row r="19473" spans="1:17" hidden="1" x14ac:dyDescent="0.3">
      <c r="A19473" t="s">
        <v>75241</v>
      </c>
      <c r="B19473" t="s">
        <v>75242</v>
      </c>
      <c r="C19473" s="1" t="str">
        <f t="shared" si="2789"/>
        <v>21:0827</v>
      </c>
      <c r="D19473" s="1" t="str">
        <f t="shared" si="2790"/>
        <v>21:0229</v>
      </c>
      <c r="E19473" t="s">
        <v>75243</v>
      </c>
      <c r="F19473" t="s">
        <v>75244</v>
      </c>
      <c r="H19473">
        <v>54.357106799999997</v>
      </c>
      <c r="I19473">
        <v>-61.052743999999997</v>
      </c>
      <c r="J19473" s="1" t="str">
        <f t="shared" si="2791"/>
        <v>Fluid (lake)</v>
      </c>
      <c r="K19473" s="1" t="str">
        <f t="shared" si="2788"/>
        <v>Untreated Water</v>
      </c>
      <c r="L19473">
        <v>12</v>
      </c>
      <c r="M19473" t="s">
        <v>11426</v>
      </c>
      <c r="N19473">
        <v>206</v>
      </c>
      <c r="O19473">
        <v>2.5000000000000001E-2</v>
      </c>
      <c r="P19473">
        <v>40</v>
      </c>
      <c r="Q19473">
        <v>6.1</v>
      </c>
    </row>
    <row r="19474" spans="1:17" hidden="1" x14ac:dyDescent="0.3">
      <c r="A19474" t="s">
        <v>75245</v>
      </c>
      <c r="B19474" t="s">
        <v>75246</v>
      </c>
      <c r="C19474" s="1" t="str">
        <f t="shared" si="2789"/>
        <v>21:0827</v>
      </c>
      <c r="D19474" s="1" t="str">
        <f t="shared" si="2790"/>
        <v>21:0229</v>
      </c>
      <c r="E19474" t="s">
        <v>75247</v>
      </c>
      <c r="F19474" t="s">
        <v>75248</v>
      </c>
      <c r="H19474">
        <v>54.361652200000002</v>
      </c>
      <c r="I19474">
        <v>-61.072153800000002</v>
      </c>
      <c r="J19474" s="1" t="str">
        <f t="shared" si="2791"/>
        <v>Fluid (lake)</v>
      </c>
      <c r="K19474" s="1" t="str">
        <f t="shared" si="2788"/>
        <v>Untreated Water</v>
      </c>
      <c r="L19474">
        <v>12</v>
      </c>
      <c r="M19474" t="s">
        <v>11440</v>
      </c>
      <c r="N19474">
        <v>207</v>
      </c>
      <c r="O19474">
        <v>2.5000000000000001E-2</v>
      </c>
      <c r="P19474">
        <v>30</v>
      </c>
      <c r="Q19474">
        <v>6.2</v>
      </c>
    </row>
    <row r="19475" spans="1:17" hidden="1" x14ac:dyDescent="0.3">
      <c r="A19475" t="s">
        <v>75249</v>
      </c>
      <c r="B19475" t="s">
        <v>75250</v>
      </c>
      <c r="C19475" s="1" t="str">
        <f t="shared" si="2789"/>
        <v>21:0827</v>
      </c>
      <c r="D19475" s="1" t="str">
        <f t="shared" si="2790"/>
        <v>21:0229</v>
      </c>
      <c r="E19475" t="s">
        <v>75251</v>
      </c>
      <c r="F19475" t="s">
        <v>75252</v>
      </c>
      <c r="H19475">
        <v>54.372156799999999</v>
      </c>
      <c r="I19475">
        <v>-61.1128766</v>
      </c>
      <c r="J19475" s="1" t="str">
        <f t="shared" si="2791"/>
        <v>Fluid (lake)</v>
      </c>
      <c r="K19475" s="1" t="str">
        <f t="shared" si="2788"/>
        <v>Untreated Water</v>
      </c>
      <c r="L19475">
        <v>12</v>
      </c>
      <c r="M19475" t="s">
        <v>11445</v>
      </c>
      <c r="N19475">
        <v>208</v>
      </c>
      <c r="O19475">
        <v>2.5000000000000001E-2</v>
      </c>
      <c r="P19475">
        <v>30</v>
      </c>
      <c r="Q19475">
        <v>6.9</v>
      </c>
    </row>
    <row r="19476" spans="1:17" hidden="1" x14ac:dyDescent="0.3">
      <c r="A19476" t="s">
        <v>75253</v>
      </c>
      <c r="B19476" t="s">
        <v>75254</v>
      </c>
      <c r="C19476" s="1" t="str">
        <f t="shared" si="2789"/>
        <v>21:0827</v>
      </c>
      <c r="D19476" s="1" t="str">
        <f t="shared" si="2790"/>
        <v>21:0229</v>
      </c>
      <c r="E19476" t="s">
        <v>75255</v>
      </c>
      <c r="F19476" t="s">
        <v>75256</v>
      </c>
      <c r="H19476">
        <v>54.355055999999998</v>
      </c>
      <c r="I19476">
        <v>-61.114353199999996</v>
      </c>
      <c r="J19476" s="1" t="str">
        <f t="shared" si="2791"/>
        <v>Fluid (lake)</v>
      </c>
      <c r="K19476" s="1" t="str">
        <f t="shared" si="2788"/>
        <v>Untreated Water</v>
      </c>
      <c r="L19476">
        <v>12</v>
      </c>
      <c r="M19476" t="s">
        <v>11450</v>
      </c>
      <c r="N19476">
        <v>209</v>
      </c>
      <c r="O19476">
        <v>2.5000000000000001E-2</v>
      </c>
      <c r="P19476">
        <v>40</v>
      </c>
      <c r="Q19476">
        <v>6.5</v>
      </c>
    </row>
    <row r="19477" spans="1:17" hidden="1" x14ac:dyDescent="0.3">
      <c r="A19477" t="s">
        <v>75257</v>
      </c>
      <c r="B19477" t="s">
        <v>75258</v>
      </c>
      <c r="C19477" s="1" t="str">
        <f t="shared" si="2789"/>
        <v>21:0827</v>
      </c>
      <c r="D19477" s="1" t="str">
        <f t="shared" si="2790"/>
        <v>21:0229</v>
      </c>
      <c r="E19477" t="s">
        <v>75259</v>
      </c>
      <c r="F19477" t="s">
        <v>75260</v>
      </c>
      <c r="H19477">
        <v>54.342562800000003</v>
      </c>
      <c r="I19477">
        <v>-61.096694300000003</v>
      </c>
      <c r="J19477" s="1" t="str">
        <f t="shared" si="2791"/>
        <v>Fluid (lake)</v>
      </c>
      <c r="K19477" s="1" t="str">
        <f t="shared" si="2788"/>
        <v>Untreated Water</v>
      </c>
      <c r="L19477">
        <v>12</v>
      </c>
      <c r="M19477" t="s">
        <v>11460</v>
      </c>
      <c r="N19477">
        <v>210</v>
      </c>
      <c r="O19477">
        <v>2.5000000000000001E-2</v>
      </c>
      <c r="P19477">
        <v>30</v>
      </c>
      <c r="Q19477">
        <v>6.3</v>
      </c>
    </row>
    <row r="19478" spans="1:17" hidden="1" x14ac:dyDescent="0.3">
      <c r="A19478" t="s">
        <v>75261</v>
      </c>
      <c r="B19478" t="s">
        <v>75262</v>
      </c>
      <c r="C19478" s="1" t="str">
        <f t="shared" si="2789"/>
        <v>21:0827</v>
      </c>
      <c r="D19478" s="1" t="str">
        <f t="shared" si="2790"/>
        <v>21:0229</v>
      </c>
      <c r="E19478" t="s">
        <v>75263</v>
      </c>
      <c r="F19478" t="s">
        <v>75264</v>
      </c>
      <c r="H19478">
        <v>54.350028600000002</v>
      </c>
      <c r="I19478">
        <v>-61.074914</v>
      </c>
      <c r="J19478" s="1" t="str">
        <f t="shared" si="2791"/>
        <v>Fluid (lake)</v>
      </c>
      <c r="K19478" s="1" t="str">
        <f t="shared" si="2788"/>
        <v>Untreated Water</v>
      </c>
      <c r="L19478">
        <v>12</v>
      </c>
      <c r="M19478" t="s">
        <v>11465</v>
      </c>
      <c r="N19478">
        <v>211</v>
      </c>
      <c r="O19478">
        <v>2.5000000000000001E-2</v>
      </c>
      <c r="P19478">
        <v>40</v>
      </c>
      <c r="Q19478">
        <v>6.7</v>
      </c>
    </row>
    <row r="19479" spans="1:17" hidden="1" x14ac:dyDescent="0.3">
      <c r="A19479" t="s">
        <v>75265</v>
      </c>
      <c r="B19479" t="s">
        <v>75266</v>
      </c>
      <c r="C19479" s="1" t="str">
        <f t="shared" si="2789"/>
        <v>21:0827</v>
      </c>
      <c r="D19479" s="1" t="str">
        <f t="shared" si="2790"/>
        <v>21:0229</v>
      </c>
      <c r="E19479" t="s">
        <v>75267</v>
      </c>
      <c r="F19479" t="s">
        <v>75268</v>
      </c>
      <c r="H19479">
        <v>54.341919599999997</v>
      </c>
      <c r="I19479">
        <v>-61.056354499999998</v>
      </c>
      <c r="J19479" s="1" t="str">
        <f t="shared" si="2791"/>
        <v>Fluid (lake)</v>
      </c>
      <c r="K19479" s="1" t="str">
        <f t="shared" si="2788"/>
        <v>Untreated Water</v>
      </c>
      <c r="L19479">
        <v>12</v>
      </c>
      <c r="M19479" t="s">
        <v>11470</v>
      </c>
      <c r="N19479">
        <v>212</v>
      </c>
      <c r="O19479">
        <v>2.5000000000000001E-2</v>
      </c>
      <c r="P19479">
        <v>30</v>
      </c>
      <c r="Q19479">
        <v>6.7</v>
      </c>
    </row>
    <row r="19480" spans="1:17" hidden="1" x14ac:dyDescent="0.3">
      <c r="A19480" t="s">
        <v>75269</v>
      </c>
      <c r="B19480" t="s">
        <v>75270</v>
      </c>
      <c r="C19480" s="1" t="str">
        <f t="shared" si="2789"/>
        <v>21:0827</v>
      </c>
      <c r="D19480" s="1" t="str">
        <f t="shared" si="2790"/>
        <v>21:0229</v>
      </c>
      <c r="E19480" t="s">
        <v>75271</v>
      </c>
      <c r="F19480" t="s">
        <v>75272</v>
      </c>
      <c r="H19480">
        <v>54.328035999999997</v>
      </c>
      <c r="I19480">
        <v>-61.008133100000002</v>
      </c>
      <c r="J19480" s="1" t="str">
        <f t="shared" si="2791"/>
        <v>Fluid (lake)</v>
      </c>
      <c r="K19480" s="1" t="str">
        <f t="shared" si="2788"/>
        <v>Untreated Water</v>
      </c>
      <c r="L19480">
        <v>12</v>
      </c>
      <c r="M19480" t="s">
        <v>11475</v>
      </c>
      <c r="N19480">
        <v>213</v>
      </c>
      <c r="O19480">
        <v>2.5000000000000001E-2</v>
      </c>
      <c r="P19480">
        <v>30</v>
      </c>
      <c r="Q19480">
        <v>5.9</v>
      </c>
    </row>
    <row r="19481" spans="1:17" hidden="1" x14ac:dyDescent="0.3">
      <c r="A19481" t="s">
        <v>75273</v>
      </c>
      <c r="B19481" t="s">
        <v>75274</v>
      </c>
      <c r="C19481" s="1" t="str">
        <f t="shared" si="2789"/>
        <v>21:0827</v>
      </c>
      <c r="D19481" s="1" t="str">
        <f t="shared" si="2790"/>
        <v>21:0229</v>
      </c>
      <c r="E19481" t="s">
        <v>75275</v>
      </c>
      <c r="F19481" t="s">
        <v>75276</v>
      </c>
      <c r="H19481">
        <v>54.313453299999999</v>
      </c>
      <c r="I19481">
        <v>-61.030438599999997</v>
      </c>
      <c r="J19481" s="1" t="str">
        <f t="shared" si="2791"/>
        <v>Fluid (lake)</v>
      </c>
      <c r="K19481" s="1" t="str">
        <f t="shared" si="2788"/>
        <v>Untreated Water</v>
      </c>
      <c r="L19481">
        <v>12</v>
      </c>
      <c r="M19481" t="s">
        <v>11480</v>
      </c>
      <c r="N19481">
        <v>214</v>
      </c>
      <c r="O19481">
        <v>2.5000000000000001E-2</v>
      </c>
      <c r="P19481">
        <v>30</v>
      </c>
      <c r="Q19481">
        <v>6</v>
      </c>
    </row>
    <row r="19482" spans="1:17" hidden="1" x14ac:dyDescent="0.3">
      <c r="A19482" t="s">
        <v>75277</v>
      </c>
      <c r="B19482" t="s">
        <v>75278</v>
      </c>
      <c r="C19482" s="1" t="str">
        <f t="shared" si="2789"/>
        <v>21:0827</v>
      </c>
      <c r="D19482" s="1" t="str">
        <f t="shared" si="2790"/>
        <v>21:0229</v>
      </c>
      <c r="E19482" t="s">
        <v>75279</v>
      </c>
      <c r="F19482" t="s">
        <v>75280</v>
      </c>
      <c r="H19482">
        <v>54.324542899999997</v>
      </c>
      <c r="I19482">
        <v>-61.1094601</v>
      </c>
      <c r="J19482" s="1" t="str">
        <f t="shared" si="2791"/>
        <v>Fluid (lake)</v>
      </c>
      <c r="K19482" s="1" t="str">
        <f t="shared" si="2788"/>
        <v>Untreated Water</v>
      </c>
      <c r="L19482">
        <v>12</v>
      </c>
      <c r="M19482" t="s">
        <v>12548</v>
      </c>
      <c r="N19482">
        <v>215</v>
      </c>
      <c r="O19482">
        <v>2.5000000000000001E-2</v>
      </c>
      <c r="P19482">
        <v>30</v>
      </c>
      <c r="Q19482">
        <v>6.2</v>
      </c>
    </row>
    <row r="19483" spans="1:17" hidden="1" x14ac:dyDescent="0.3">
      <c r="A19483" t="s">
        <v>75281</v>
      </c>
      <c r="B19483" t="s">
        <v>75282</v>
      </c>
      <c r="C19483" s="1" t="str">
        <f t="shared" si="2789"/>
        <v>21:0827</v>
      </c>
      <c r="D19483" s="1" t="str">
        <f t="shared" si="2790"/>
        <v>21:0229</v>
      </c>
      <c r="E19483" t="s">
        <v>75283</v>
      </c>
      <c r="F19483" t="s">
        <v>75284</v>
      </c>
      <c r="H19483">
        <v>54.331305</v>
      </c>
      <c r="I19483">
        <v>-61.153722799999997</v>
      </c>
      <c r="J19483" s="1" t="str">
        <f t="shared" si="2791"/>
        <v>Fluid (lake)</v>
      </c>
      <c r="K19483" s="1" t="str">
        <f t="shared" si="2788"/>
        <v>Untreated Water</v>
      </c>
      <c r="L19483">
        <v>13</v>
      </c>
      <c r="M19483" t="s">
        <v>11392</v>
      </c>
      <c r="N19483">
        <v>216</v>
      </c>
      <c r="O19483">
        <v>2.5000000000000001E-2</v>
      </c>
      <c r="P19483">
        <v>40</v>
      </c>
      <c r="Q19483">
        <v>6.5</v>
      </c>
    </row>
    <row r="19484" spans="1:17" hidden="1" x14ac:dyDescent="0.3">
      <c r="A19484" t="s">
        <v>75285</v>
      </c>
      <c r="B19484" t="s">
        <v>75286</v>
      </c>
      <c r="C19484" s="1" t="str">
        <f t="shared" si="2789"/>
        <v>21:0827</v>
      </c>
      <c r="D19484" s="1" t="str">
        <f t="shared" si="2790"/>
        <v>21:0229</v>
      </c>
      <c r="E19484" t="s">
        <v>75287</v>
      </c>
      <c r="F19484" t="s">
        <v>75288</v>
      </c>
      <c r="H19484">
        <v>54.5908886</v>
      </c>
      <c r="I19484">
        <v>-60.953606200000003</v>
      </c>
      <c r="J19484" s="1" t="str">
        <f t="shared" si="2791"/>
        <v>Fluid (lake)</v>
      </c>
      <c r="K19484" s="1" t="str">
        <f t="shared" si="2788"/>
        <v>Untreated Water</v>
      </c>
      <c r="L19484">
        <v>14</v>
      </c>
      <c r="M19484" t="s">
        <v>11392</v>
      </c>
      <c r="N19484">
        <v>217</v>
      </c>
      <c r="O19484">
        <v>2.5000000000000001E-2</v>
      </c>
      <c r="P19484">
        <v>40</v>
      </c>
      <c r="Q19484">
        <v>5.8</v>
      </c>
    </row>
    <row r="19485" spans="1:17" hidden="1" x14ac:dyDescent="0.3">
      <c r="A19485" t="s">
        <v>75289</v>
      </c>
      <c r="B19485" t="s">
        <v>75290</v>
      </c>
      <c r="C19485" s="1" t="str">
        <f t="shared" si="2789"/>
        <v>21:0827</v>
      </c>
      <c r="D19485" s="1" t="str">
        <f t="shared" si="2790"/>
        <v>21:0229</v>
      </c>
      <c r="E19485" t="s">
        <v>75291</v>
      </c>
      <c r="F19485" t="s">
        <v>75292</v>
      </c>
      <c r="H19485">
        <v>54.645693999999999</v>
      </c>
      <c r="I19485">
        <v>-60.992282799999998</v>
      </c>
      <c r="J19485" s="1" t="str">
        <f t="shared" si="2791"/>
        <v>Fluid (lake)</v>
      </c>
      <c r="K19485" s="1" t="str">
        <f t="shared" si="2788"/>
        <v>Untreated Water</v>
      </c>
      <c r="L19485">
        <v>14</v>
      </c>
      <c r="M19485" t="s">
        <v>11431</v>
      </c>
      <c r="N19485">
        <v>218</v>
      </c>
      <c r="O19485">
        <v>2.5000000000000001E-2</v>
      </c>
      <c r="P19485">
        <v>30</v>
      </c>
      <c r="Q19485">
        <v>5.3</v>
      </c>
    </row>
    <row r="19486" spans="1:17" hidden="1" x14ac:dyDescent="0.3">
      <c r="A19486" t="s">
        <v>75293</v>
      </c>
      <c r="B19486" t="s">
        <v>75294</v>
      </c>
      <c r="C19486" s="1" t="str">
        <f t="shared" si="2789"/>
        <v>21:0827</v>
      </c>
      <c r="D19486" s="1" t="str">
        <f t="shared" si="2790"/>
        <v>21:0229</v>
      </c>
      <c r="E19486" t="s">
        <v>75291</v>
      </c>
      <c r="F19486" t="s">
        <v>75295</v>
      </c>
      <c r="H19486">
        <v>54.645693999999999</v>
      </c>
      <c r="I19486">
        <v>-60.992282799999998</v>
      </c>
      <c r="J19486" s="1" t="str">
        <f t="shared" si="2791"/>
        <v>Fluid (lake)</v>
      </c>
      <c r="K19486" s="1" t="str">
        <f t="shared" si="2788"/>
        <v>Untreated Water</v>
      </c>
      <c r="L19486">
        <v>14</v>
      </c>
      <c r="M19486" t="s">
        <v>11435</v>
      </c>
      <c r="N19486">
        <v>219</v>
      </c>
      <c r="O19486">
        <v>2.5000000000000001E-2</v>
      </c>
      <c r="P19486">
        <v>30</v>
      </c>
      <c r="Q19486">
        <v>5.2</v>
      </c>
    </row>
    <row r="19487" spans="1:17" hidden="1" x14ac:dyDescent="0.3">
      <c r="A19487" t="s">
        <v>75296</v>
      </c>
      <c r="B19487" t="s">
        <v>75297</v>
      </c>
      <c r="C19487" s="1" t="str">
        <f t="shared" si="2789"/>
        <v>21:0827</v>
      </c>
      <c r="D19487" s="1" t="str">
        <f t="shared" si="2790"/>
        <v>21:0229</v>
      </c>
      <c r="E19487" t="s">
        <v>75298</v>
      </c>
      <c r="F19487" t="s">
        <v>75299</v>
      </c>
      <c r="H19487">
        <v>54.6834858</v>
      </c>
      <c r="I19487">
        <v>-60.994109600000002</v>
      </c>
      <c r="J19487" s="1" t="str">
        <f t="shared" si="2791"/>
        <v>Fluid (lake)</v>
      </c>
      <c r="K19487" s="1" t="str">
        <f t="shared" si="2788"/>
        <v>Untreated Water</v>
      </c>
      <c r="L19487">
        <v>14</v>
      </c>
      <c r="M19487" t="s">
        <v>11397</v>
      </c>
      <c r="N19487">
        <v>220</v>
      </c>
      <c r="O19487">
        <v>2.5000000000000001E-2</v>
      </c>
      <c r="P19487">
        <v>40</v>
      </c>
      <c r="Q19487">
        <v>6.1</v>
      </c>
    </row>
    <row r="19488" spans="1:17" hidden="1" x14ac:dyDescent="0.3">
      <c r="A19488" t="s">
        <v>75300</v>
      </c>
      <c r="B19488" t="s">
        <v>75301</v>
      </c>
      <c r="C19488" s="1" t="str">
        <f t="shared" si="2789"/>
        <v>21:0827</v>
      </c>
      <c r="D19488" s="1" t="str">
        <f t="shared" si="2790"/>
        <v>21:0229</v>
      </c>
      <c r="E19488" t="s">
        <v>75302</v>
      </c>
      <c r="F19488" t="s">
        <v>75303</v>
      </c>
      <c r="H19488">
        <v>54.706137900000002</v>
      </c>
      <c r="I19488">
        <v>-60.989266200000003</v>
      </c>
      <c r="J19488" s="1" t="str">
        <f t="shared" si="2791"/>
        <v>Fluid (lake)</v>
      </c>
      <c r="K19488" s="1" t="str">
        <f t="shared" si="2788"/>
        <v>Untreated Water</v>
      </c>
      <c r="L19488">
        <v>14</v>
      </c>
      <c r="M19488" t="s">
        <v>11402</v>
      </c>
      <c r="N19488">
        <v>221</v>
      </c>
      <c r="O19488">
        <v>2.5000000000000001E-2</v>
      </c>
      <c r="P19488">
        <v>40</v>
      </c>
      <c r="Q19488">
        <v>6</v>
      </c>
    </row>
    <row r="19489" spans="1:17" hidden="1" x14ac:dyDescent="0.3">
      <c r="A19489" t="s">
        <v>75304</v>
      </c>
      <c r="B19489" t="s">
        <v>75305</v>
      </c>
      <c r="C19489" s="1" t="str">
        <f t="shared" si="2789"/>
        <v>21:0827</v>
      </c>
      <c r="D19489" s="1" t="str">
        <f t="shared" si="2790"/>
        <v>21:0229</v>
      </c>
      <c r="E19489" t="s">
        <v>75306</v>
      </c>
      <c r="F19489" t="s">
        <v>75307</v>
      </c>
      <c r="H19489">
        <v>54.706072599999999</v>
      </c>
      <c r="I19489">
        <v>-60.997263500000003</v>
      </c>
      <c r="J19489" s="1" t="str">
        <f t="shared" si="2791"/>
        <v>Fluid (lake)</v>
      </c>
      <c r="K19489" s="1" t="str">
        <f t="shared" si="2788"/>
        <v>Untreated Water</v>
      </c>
      <c r="L19489">
        <v>14</v>
      </c>
      <c r="M19489" t="s">
        <v>11411</v>
      </c>
      <c r="N19489">
        <v>222</v>
      </c>
      <c r="O19489">
        <v>2.5000000000000001E-2</v>
      </c>
      <c r="P19489">
        <v>30</v>
      </c>
      <c r="Q19489">
        <v>5.7</v>
      </c>
    </row>
    <row r="19490" spans="1:17" hidden="1" x14ac:dyDescent="0.3">
      <c r="A19490" t="s">
        <v>75308</v>
      </c>
      <c r="B19490" t="s">
        <v>75309</v>
      </c>
      <c r="C19490" s="1" t="str">
        <f t="shared" si="2789"/>
        <v>21:0827</v>
      </c>
      <c r="D19490" s="1" t="str">
        <f t="shared" si="2790"/>
        <v>21:0229</v>
      </c>
      <c r="E19490" t="s">
        <v>75310</v>
      </c>
      <c r="F19490" t="s">
        <v>75311</v>
      </c>
      <c r="H19490">
        <v>54.716354899999999</v>
      </c>
      <c r="I19490">
        <v>-60.997765899999997</v>
      </c>
      <c r="J19490" s="1" t="str">
        <f t="shared" si="2791"/>
        <v>Fluid (lake)</v>
      </c>
      <c r="K19490" s="1" t="str">
        <f t="shared" si="2788"/>
        <v>Untreated Water</v>
      </c>
      <c r="L19490">
        <v>14</v>
      </c>
      <c r="M19490" t="s">
        <v>11416</v>
      </c>
      <c r="N19490">
        <v>223</v>
      </c>
      <c r="O19490">
        <v>2.5000000000000001E-2</v>
      </c>
      <c r="P19490">
        <v>30</v>
      </c>
      <c r="Q19490">
        <v>5.9</v>
      </c>
    </row>
    <row r="19491" spans="1:17" hidden="1" x14ac:dyDescent="0.3">
      <c r="A19491" t="s">
        <v>75312</v>
      </c>
      <c r="B19491" t="s">
        <v>75313</v>
      </c>
      <c r="C19491" s="1" t="str">
        <f t="shared" si="2789"/>
        <v>21:0827</v>
      </c>
      <c r="D19491" s="1" t="str">
        <f t="shared" si="2790"/>
        <v>21:0229</v>
      </c>
      <c r="E19491" t="s">
        <v>75314</v>
      </c>
      <c r="F19491" t="s">
        <v>75315</v>
      </c>
      <c r="H19491">
        <v>54.7220151</v>
      </c>
      <c r="I19491">
        <v>-60.990545500000003</v>
      </c>
      <c r="J19491" s="1" t="str">
        <f t="shared" si="2791"/>
        <v>Fluid (lake)</v>
      </c>
      <c r="K19491" s="1" t="str">
        <f t="shared" si="2788"/>
        <v>Untreated Water</v>
      </c>
      <c r="L19491">
        <v>14</v>
      </c>
      <c r="M19491" t="s">
        <v>11421</v>
      </c>
      <c r="N19491">
        <v>224</v>
      </c>
      <c r="O19491">
        <v>0.66</v>
      </c>
      <c r="P19491">
        <v>30</v>
      </c>
      <c r="Q19491">
        <v>5.9</v>
      </c>
    </row>
    <row r="19492" spans="1:17" hidden="1" x14ac:dyDescent="0.3">
      <c r="A19492" t="s">
        <v>75316</v>
      </c>
      <c r="B19492" t="s">
        <v>75317</v>
      </c>
      <c r="C19492" s="1" t="str">
        <f t="shared" si="2789"/>
        <v>21:0827</v>
      </c>
      <c r="D19492" s="1" t="str">
        <f t="shared" si="2790"/>
        <v>21:0229</v>
      </c>
      <c r="E19492" t="s">
        <v>75318</v>
      </c>
      <c r="F19492" t="s">
        <v>75319</v>
      </c>
      <c r="H19492">
        <v>54.756718499999998</v>
      </c>
      <c r="I19492">
        <v>-60.981786100000001</v>
      </c>
      <c r="J19492" s="1" t="str">
        <f t="shared" si="2791"/>
        <v>Fluid (lake)</v>
      </c>
      <c r="K19492" s="1" t="str">
        <f t="shared" si="2788"/>
        <v>Untreated Water</v>
      </c>
      <c r="L19492">
        <v>14</v>
      </c>
      <c r="M19492" t="s">
        <v>11426</v>
      </c>
      <c r="N19492">
        <v>225</v>
      </c>
      <c r="O19492">
        <v>2.5000000000000001E-2</v>
      </c>
      <c r="P19492">
        <v>30</v>
      </c>
      <c r="Q19492">
        <v>5.8</v>
      </c>
    </row>
    <row r="19493" spans="1:17" hidden="1" x14ac:dyDescent="0.3">
      <c r="A19493" t="s">
        <v>75320</v>
      </c>
      <c r="B19493" t="s">
        <v>75321</v>
      </c>
      <c r="C19493" s="1" t="str">
        <f t="shared" si="2789"/>
        <v>21:0827</v>
      </c>
      <c r="D19493" s="1" t="str">
        <f t="shared" si="2790"/>
        <v>21:0229</v>
      </c>
      <c r="E19493" t="s">
        <v>75322</v>
      </c>
      <c r="F19493" t="s">
        <v>75323</v>
      </c>
      <c r="H19493">
        <v>54.852025699999999</v>
      </c>
      <c r="I19493">
        <v>-60.984070899999999</v>
      </c>
      <c r="J19493" s="1" t="str">
        <f t="shared" si="2791"/>
        <v>Fluid (lake)</v>
      </c>
      <c r="K19493" s="1" t="str">
        <f t="shared" si="2788"/>
        <v>Untreated Water</v>
      </c>
      <c r="L19493">
        <v>14</v>
      </c>
      <c r="M19493" t="s">
        <v>11440</v>
      </c>
      <c r="N19493">
        <v>226</v>
      </c>
      <c r="O19493">
        <v>2.5000000000000001E-2</v>
      </c>
      <c r="P19493">
        <v>30</v>
      </c>
      <c r="Q19493">
        <v>5.9</v>
      </c>
    </row>
    <row r="19494" spans="1:17" hidden="1" x14ac:dyDescent="0.3">
      <c r="A19494" t="s">
        <v>75324</v>
      </c>
      <c r="B19494" t="s">
        <v>75325</v>
      </c>
      <c r="C19494" s="1" t="str">
        <f t="shared" si="2789"/>
        <v>21:0827</v>
      </c>
      <c r="D19494" s="1" t="str">
        <f t="shared" si="2790"/>
        <v>21:0229</v>
      </c>
      <c r="E19494" t="s">
        <v>75326</v>
      </c>
      <c r="F19494" t="s">
        <v>75327</v>
      </c>
      <c r="H19494">
        <v>54.906518400000003</v>
      </c>
      <c r="I19494">
        <v>-60.985980300000001</v>
      </c>
      <c r="J19494" s="1" t="str">
        <f t="shared" si="2791"/>
        <v>Fluid (lake)</v>
      </c>
      <c r="K19494" s="1" t="str">
        <f t="shared" si="2788"/>
        <v>Untreated Water</v>
      </c>
      <c r="L19494">
        <v>14</v>
      </c>
      <c r="M19494" t="s">
        <v>11445</v>
      </c>
      <c r="N19494">
        <v>227</v>
      </c>
      <c r="O19494">
        <v>2.5000000000000001E-2</v>
      </c>
      <c r="P19494">
        <v>30</v>
      </c>
      <c r="Q19494">
        <v>5.7</v>
      </c>
    </row>
    <row r="19495" spans="1:17" hidden="1" x14ac:dyDescent="0.3">
      <c r="A19495" t="s">
        <v>75328</v>
      </c>
      <c r="B19495" t="s">
        <v>75329</v>
      </c>
      <c r="C19495" s="1" t="str">
        <f t="shared" si="2789"/>
        <v>21:0827</v>
      </c>
      <c r="D19495" s="1" t="str">
        <f t="shared" si="2790"/>
        <v>21:0229</v>
      </c>
      <c r="E19495" t="s">
        <v>75330</v>
      </c>
      <c r="F19495" t="s">
        <v>75331</v>
      </c>
      <c r="H19495">
        <v>54.951762899999999</v>
      </c>
      <c r="I19495">
        <v>-60.985794599999998</v>
      </c>
      <c r="J19495" s="1" t="str">
        <f t="shared" si="2791"/>
        <v>Fluid (lake)</v>
      </c>
      <c r="K19495" s="1" t="str">
        <f t="shared" si="2788"/>
        <v>Untreated Water</v>
      </c>
      <c r="L19495">
        <v>14</v>
      </c>
      <c r="M19495" t="s">
        <v>11450</v>
      </c>
      <c r="N19495">
        <v>228</v>
      </c>
      <c r="O19495">
        <v>2.5000000000000001E-2</v>
      </c>
      <c r="P19495">
        <v>30</v>
      </c>
      <c r="Q19495">
        <v>5.9</v>
      </c>
    </row>
    <row r="19496" spans="1:17" hidden="1" x14ac:dyDescent="0.3">
      <c r="A19496" t="s">
        <v>75332</v>
      </c>
      <c r="B19496" t="s">
        <v>75333</v>
      </c>
      <c r="C19496" s="1" t="str">
        <f t="shared" si="2789"/>
        <v>21:0827</v>
      </c>
      <c r="D19496" s="1" t="str">
        <f t="shared" si="2790"/>
        <v>21:0229</v>
      </c>
      <c r="E19496" t="s">
        <v>75334</v>
      </c>
      <c r="F19496" t="s">
        <v>75335</v>
      </c>
      <c r="H19496">
        <v>54.987281500000002</v>
      </c>
      <c r="I19496">
        <v>-60.938935499999999</v>
      </c>
      <c r="J19496" s="1" t="str">
        <f t="shared" si="2791"/>
        <v>Fluid (lake)</v>
      </c>
      <c r="K19496" s="1" t="str">
        <f t="shared" si="2788"/>
        <v>Untreated Water</v>
      </c>
      <c r="L19496">
        <v>14</v>
      </c>
      <c r="M19496" t="s">
        <v>11460</v>
      </c>
      <c r="N19496">
        <v>229</v>
      </c>
      <c r="O19496">
        <v>2.5000000000000001E-2</v>
      </c>
      <c r="P19496">
        <v>30</v>
      </c>
      <c r="Q19496">
        <v>6.1</v>
      </c>
    </row>
    <row r="19497" spans="1:17" hidden="1" x14ac:dyDescent="0.3">
      <c r="A19497" t="s">
        <v>75336</v>
      </c>
      <c r="B19497" t="s">
        <v>75337</v>
      </c>
      <c r="C19497" s="1" t="str">
        <f t="shared" si="2789"/>
        <v>21:0827</v>
      </c>
      <c r="D19497" s="1" t="str">
        <f t="shared" si="2790"/>
        <v>21:0229</v>
      </c>
      <c r="E19497" t="s">
        <v>75338</v>
      </c>
      <c r="F19497" t="s">
        <v>75339</v>
      </c>
      <c r="H19497">
        <v>54.989691499999999</v>
      </c>
      <c r="I19497">
        <v>-60.865028000000002</v>
      </c>
      <c r="J19497" s="1" t="str">
        <f t="shared" si="2791"/>
        <v>Fluid (lake)</v>
      </c>
      <c r="K19497" s="1" t="str">
        <f t="shared" si="2788"/>
        <v>Untreated Water</v>
      </c>
      <c r="L19497">
        <v>14</v>
      </c>
      <c r="M19497" t="s">
        <v>11465</v>
      </c>
      <c r="N19497">
        <v>230</v>
      </c>
      <c r="O19497">
        <v>2.5000000000000001E-2</v>
      </c>
      <c r="P19497">
        <v>30</v>
      </c>
      <c r="Q19497">
        <v>6</v>
      </c>
    </row>
    <row r="19498" spans="1:17" hidden="1" x14ac:dyDescent="0.3">
      <c r="A19498" t="s">
        <v>75340</v>
      </c>
      <c r="B19498" t="s">
        <v>75341</v>
      </c>
      <c r="C19498" s="1" t="str">
        <f t="shared" si="2789"/>
        <v>21:0827</v>
      </c>
      <c r="D19498" s="1" t="str">
        <f t="shared" si="2790"/>
        <v>21:0229</v>
      </c>
      <c r="E19498" t="s">
        <v>75342</v>
      </c>
      <c r="F19498" t="s">
        <v>75343</v>
      </c>
      <c r="H19498">
        <v>54.978376900000001</v>
      </c>
      <c r="I19498">
        <v>-60.881584699999998</v>
      </c>
      <c r="J19498" s="1" t="str">
        <f t="shared" si="2791"/>
        <v>Fluid (lake)</v>
      </c>
      <c r="K19498" s="1" t="str">
        <f t="shared" si="2788"/>
        <v>Untreated Water</v>
      </c>
      <c r="L19498">
        <v>14</v>
      </c>
      <c r="M19498" t="s">
        <v>11470</v>
      </c>
      <c r="N19498">
        <v>231</v>
      </c>
      <c r="O19498">
        <v>2.5000000000000001E-2</v>
      </c>
      <c r="P19498">
        <v>30</v>
      </c>
      <c r="Q19498">
        <v>5.9</v>
      </c>
    </row>
    <row r="19499" spans="1:17" hidden="1" x14ac:dyDescent="0.3">
      <c r="A19499" t="s">
        <v>75344</v>
      </c>
      <c r="B19499" t="s">
        <v>75345</v>
      </c>
      <c r="C19499" s="1" t="str">
        <f t="shared" si="2789"/>
        <v>21:0827</v>
      </c>
      <c r="D19499" s="1" t="str">
        <f t="shared" si="2790"/>
        <v>21:0229</v>
      </c>
      <c r="E19499" t="s">
        <v>75346</v>
      </c>
      <c r="F19499" t="s">
        <v>75347</v>
      </c>
      <c r="H19499">
        <v>54.942436899999997</v>
      </c>
      <c r="I19499">
        <v>-60.917248399999998</v>
      </c>
      <c r="J19499" s="1" t="str">
        <f t="shared" si="2791"/>
        <v>Fluid (lake)</v>
      </c>
      <c r="K19499" s="1" t="str">
        <f t="shared" si="2788"/>
        <v>Untreated Water</v>
      </c>
      <c r="L19499">
        <v>14</v>
      </c>
      <c r="M19499" t="s">
        <v>11475</v>
      </c>
      <c r="N19499">
        <v>232</v>
      </c>
      <c r="O19499">
        <v>2.5000000000000001E-2</v>
      </c>
      <c r="P19499">
        <v>30</v>
      </c>
      <c r="Q19499">
        <v>5.8</v>
      </c>
    </row>
    <row r="19500" spans="1:17" hidden="1" x14ac:dyDescent="0.3">
      <c r="A19500" t="s">
        <v>75348</v>
      </c>
      <c r="B19500" t="s">
        <v>75349</v>
      </c>
      <c r="C19500" s="1" t="str">
        <f t="shared" si="2789"/>
        <v>21:0827</v>
      </c>
      <c r="D19500" s="1" t="str">
        <f t="shared" si="2790"/>
        <v>21:0229</v>
      </c>
      <c r="E19500" t="s">
        <v>75350</v>
      </c>
      <c r="F19500" t="s">
        <v>75351</v>
      </c>
      <c r="H19500">
        <v>54.9421453</v>
      </c>
      <c r="I19500">
        <v>-60.9444625</v>
      </c>
      <c r="J19500" s="1" t="str">
        <f t="shared" si="2791"/>
        <v>Fluid (lake)</v>
      </c>
      <c r="K19500" s="1" t="str">
        <f t="shared" si="2788"/>
        <v>Untreated Water</v>
      </c>
      <c r="L19500">
        <v>14</v>
      </c>
      <c r="M19500" t="s">
        <v>11480</v>
      </c>
      <c r="N19500">
        <v>233</v>
      </c>
      <c r="O19500">
        <v>2.5000000000000001E-2</v>
      </c>
      <c r="P19500">
        <v>30</v>
      </c>
      <c r="Q19500">
        <v>5.7</v>
      </c>
    </row>
    <row r="19501" spans="1:17" hidden="1" x14ac:dyDescent="0.3">
      <c r="A19501" t="s">
        <v>75352</v>
      </c>
      <c r="B19501" t="s">
        <v>75353</v>
      </c>
      <c r="C19501" s="1" t="str">
        <f t="shared" si="2789"/>
        <v>21:0827</v>
      </c>
      <c r="D19501" s="1" t="str">
        <f t="shared" si="2790"/>
        <v>21:0229</v>
      </c>
      <c r="E19501" t="s">
        <v>75354</v>
      </c>
      <c r="F19501" t="s">
        <v>75355</v>
      </c>
      <c r="H19501">
        <v>54.919144799999998</v>
      </c>
      <c r="I19501">
        <v>-60.9589152</v>
      </c>
      <c r="J19501" s="1" t="str">
        <f t="shared" si="2791"/>
        <v>Fluid (lake)</v>
      </c>
      <c r="K19501" s="1" t="str">
        <f t="shared" si="2788"/>
        <v>Untreated Water</v>
      </c>
      <c r="L19501">
        <v>14</v>
      </c>
      <c r="M19501" t="s">
        <v>12548</v>
      </c>
      <c r="N19501">
        <v>234</v>
      </c>
      <c r="O19501">
        <v>2.5000000000000001E-2</v>
      </c>
      <c r="P19501">
        <v>20</v>
      </c>
      <c r="Q19501">
        <v>5.7</v>
      </c>
    </row>
    <row r="19502" spans="1:17" hidden="1" x14ac:dyDescent="0.3">
      <c r="A19502" t="s">
        <v>75356</v>
      </c>
      <c r="B19502" t="s">
        <v>75357</v>
      </c>
      <c r="C19502" s="1" t="str">
        <f t="shared" si="2789"/>
        <v>21:0827</v>
      </c>
      <c r="D19502" s="1" t="str">
        <f t="shared" si="2790"/>
        <v>21:0229</v>
      </c>
      <c r="E19502" t="s">
        <v>75358</v>
      </c>
      <c r="F19502" t="s">
        <v>75359</v>
      </c>
      <c r="H19502">
        <v>54.901660200000002</v>
      </c>
      <c r="I19502">
        <v>-60.956119100000002</v>
      </c>
      <c r="J19502" s="1" t="str">
        <f t="shared" si="2791"/>
        <v>Fluid (lake)</v>
      </c>
      <c r="K19502" s="1" t="str">
        <f t="shared" si="2788"/>
        <v>Untreated Water</v>
      </c>
      <c r="L19502">
        <v>15</v>
      </c>
      <c r="M19502" t="s">
        <v>11392</v>
      </c>
      <c r="N19502">
        <v>235</v>
      </c>
      <c r="O19502">
        <v>2.5000000000000001E-2</v>
      </c>
      <c r="P19502">
        <v>30</v>
      </c>
      <c r="Q19502">
        <v>6</v>
      </c>
    </row>
    <row r="19503" spans="1:17" hidden="1" x14ac:dyDescent="0.3">
      <c r="A19503" t="s">
        <v>75360</v>
      </c>
      <c r="B19503" t="s">
        <v>75361</v>
      </c>
      <c r="C19503" s="1" t="str">
        <f t="shared" si="2789"/>
        <v>21:0827</v>
      </c>
      <c r="D19503" s="1" t="str">
        <f t="shared" si="2790"/>
        <v>21:0229</v>
      </c>
      <c r="E19503" t="s">
        <v>75362</v>
      </c>
      <c r="F19503" t="s">
        <v>75363</v>
      </c>
      <c r="H19503">
        <v>54.861913999999999</v>
      </c>
      <c r="I19503">
        <v>-60.931235299999997</v>
      </c>
      <c r="J19503" s="1" t="str">
        <f t="shared" si="2791"/>
        <v>Fluid (lake)</v>
      </c>
      <c r="K19503" s="1" t="str">
        <f t="shared" si="2788"/>
        <v>Untreated Water</v>
      </c>
      <c r="L19503">
        <v>15</v>
      </c>
      <c r="M19503" t="s">
        <v>11431</v>
      </c>
      <c r="N19503">
        <v>236</v>
      </c>
      <c r="O19503">
        <v>2.5000000000000001E-2</v>
      </c>
      <c r="P19503">
        <v>30</v>
      </c>
      <c r="Q19503">
        <v>7</v>
      </c>
    </row>
    <row r="19504" spans="1:17" hidden="1" x14ac:dyDescent="0.3">
      <c r="A19504" t="s">
        <v>75364</v>
      </c>
      <c r="B19504" t="s">
        <v>75365</v>
      </c>
      <c r="C19504" s="1" t="str">
        <f t="shared" si="2789"/>
        <v>21:0827</v>
      </c>
      <c r="D19504" s="1" t="str">
        <f t="shared" si="2790"/>
        <v>21:0229</v>
      </c>
      <c r="E19504" t="s">
        <v>75362</v>
      </c>
      <c r="F19504" t="s">
        <v>75366</v>
      </c>
      <c r="H19504">
        <v>54.861913999999999</v>
      </c>
      <c r="I19504">
        <v>-60.931235299999997</v>
      </c>
      <c r="J19504" s="1" t="str">
        <f t="shared" si="2791"/>
        <v>Fluid (lake)</v>
      </c>
      <c r="K19504" s="1" t="str">
        <f t="shared" si="2788"/>
        <v>Untreated Water</v>
      </c>
      <c r="L19504">
        <v>15</v>
      </c>
      <c r="M19504" t="s">
        <v>11435</v>
      </c>
      <c r="N19504">
        <v>237</v>
      </c>
      <c r="O19504">
        <v>2.5000000000000001E-2</v>
      </c>
      <c r="P19504">
        <v>30</v>
      </c>
      <c r="Q19504">
        <v>7.1</v>
      </c>
    </row>
    <row r="19505" spans="1:17" hidden="1" x14ac:dyDescent="0.3">
      <c r="A19505" t="s">
        <v>75367</v>
      </c>
      <c r="B19505" t="s">
        <v>75368</v>
      </c>
      <c r="C19505" s="1" t="str">
        <f t="shared" si="2789"/>
        <v>21:0827</v>
      </c>
      <c r="D19505" s="1" t="str">
        <f t="shared" si="2790"/>
        <v>21:0229</v>
      </c>
      <c r="E19505" t="s">
        <v>75369</v>
      </c>
      <c r="F19505" t="s">
        <v>75370</v>
      </c>
      <c r="H19505">
        <v>54.609852500000002</v>
      </c>
      <c r="I19505">
        <v>-60.856841699999997</v>
      </c>
      <c r="J19505" s="1" t="str">
        <f t="shared" si="2791"/>
        <v>Fluid (lake)</v>
      </c>
      <c r="K19505" s="1" t="str">
        <f t="shared" si="2788"/>
        <v>Untreated Water</v>
      </c>
      <c r="L19505">
        <v>15</v>
      </c>
      <c r="M19505" t="s">
        <v>11397</v>
      </c>
      <c r="N19505">
        <v>238</v>
      </c>
      <c r="O19505">
        <v>2.5000000000000001E-2</v>
      </c>
      <c r="P19505">
        <v>30</v>
      </c>
      <c r="Q19505">
        <v>6.5</v>
      </c>
    </row>
    <row r="19506" spans="1:17" hidden="1" x14ac:dyDescent="0.3">
      <c r="A19506" t="s">
        <v>75371</v>
      </c>
      <c r="B19506" t="s">
        <v>75372</v>
      </c>
      <c r="C19506" s="1" t="str">
        <f t="shared" si="2789"/>
        <v>21:0827</v>
      </c>
      <c r="D19506" s="1" t="str">
        <f t="shared" si="2790"/>
        <v>21:0229</v>
      </c>
      <c r="E19506" t="s">
        <v>75373</v>
      </c>
      <c r="F19506" t="s">
        <v>75374</v>
      </c>
      <c r="H19506">
        <v>54.679794100000002</v>
      </c>
      <c r="I19506">
        <v>-60.869476900000002</v>
      </c>
      <c r="J19506" s="1" t="str">
        <f t="shared" si="2791"/>
        <v>Fluid (lake)</v>
      </c>
      <c r="K19506" s="1" t="str">
        <f t="shared" si="2788"/>
        <v>Untreated Water</v>
      </c>
      <c r="L19506">
        <v>15</v>
      </c>
      <c r="M19506" t="s">
        <v>11402</v>
      </c>
      <c r="N19506">
        <v>239</v>
      </c>
      <c r="O19506">
        <v>2.5000000000000001E-2</v>
      </c>
      <c r="P19506">
        <v>30</v>
      </c>
      <c r="Q19506">
        <v>6.3</v>
      </c>
    </row>
    <row r="19507" spans="1:17" hidden="1" x14ac:dyDescent="0.3">
      <c r="A19507" t="s">
        <v>75375</v>
      </c>
      <c r="B19507" t="s">
        <v>75376</v>
      </c>
      <c r="C19507" s="1" t="str">
        <f t="shared" si="2789"/>
        <v>21:0827</v>
      </c>
      <c r="D19507" s="1" t="str">
        <f t="shared" si="2790"/>
        <v>21:0229</v>
      </c>
      <c r="E19507" t="s">
        <v>75377</v>
      </c>
      <c r="F19507" t="s">
        <v>75378</v>
      </c>
      <c r="H19507">
        <v>54.709400000000002</v>
      </c>
      <c r="I19507">
        <v>-60.875407000000003</v>
      </c>
      <c r="J19507" s="1" t="str">
        <f t="shared" si="2791"/>
        <v>Fluid (lake)</v>
      </c>
      <c r="K19507" s="1" t="str">
        <f t="shared" si="2788"/>
        <v>Untreated Water</v>
      </c>
      <c r="L19507">
        <v>15</v>
      </c>
      <c r="M19507" t="s">
        <v>75379</v>
      </c>
      <c r="N19507">
        <v>240</v>
      </c>
      <c r="O19507">
        <v>2.5000000000000001E-2</v>
      </c>
      <c r="P19507">
        <v>30</v>
      </c>
      <c r="Q19507">
        <v>6.3</v>
      </c>
    </row>
    <row r="19508" spans="1:17" hidden="1" x14ac:dyDescent="0.3">
      <c r="A19508" t="s">
        <v>75380</v>
      </c>
      <c r="B19508" t="s">
        <v>75381</v>
      </c>
      <c r="C19508" s="1" t="str">
        <f t="shared" si="2789"/>
        <v>21:0827</v>
      </c>
      <c r="D19508" s="1" t="str">
        <f t="shared" si="2790"/>
        <v>21:0229</v>
      </c>
      <c r="E19508" t="s">
        <v>75377</v>
      </c>
      <c r="F19508" t="s">
        <v>75382</v>
      </c>
      <c r="H19508">
        <v>54.709400000000002</v>
      </c>
      <c r="I19508">
        <v>-60.875407000000003</v>
      </c>
      <c r="J19508" s="1" t="str">
        <f t="shared" si="2791"/>
        <v>Fluid (lake)</v>
      </c>
      <c r="K19508" s="1" t="str">
        <f t="shared" si="2788"/>
        <v>Untreated Water</v>
      </c>
      <c r="L19508">
        <v>15</v>
      </c>
      <c r="M19508" t="s">
        <v>75383</v>
      </c>
      <c r="N19508">
        <v>241</v>
      </c>
      <c r="O19508">
        <v>2.5000000000000001E-2</v>
      </c>
      <c r="P19508">
        <v>30</v>
      </c>
      <c r="Q19508">
        <v>6.3</v>
      </c>
    </row>
    <row r="19509" spans="1:17" hidden="1" x14ac:dyDescent="0.3">
      <c r="A19509" t="s">
        <v>75384</v>
      </c>
      <c r="B19509" t="s">
        <v>75385</v>
      </c>
      <c r="C19509" s="1" t="str">
        <f t="shared" si="2789"/>
        <v>21:0827</v>
      </c>
      <c r="D19509" s="1" t="str">
        <f t="shared" si="2790"/>
        <v>21:0229</v>
      </c>
      <c r="E19509" t="s">
        <v>75386</v>
      </c>
      <c r="F19509" t="s">
        <v>75387</v>
      </c>
      <c r="H19509">
        <v>54.7257721</v>
      </c>
      <c r="I19509">
        <v>-60.844017299999997</v>
      </c>
      <c r="J19509" s="1" t="str">
        <f t="shared" si="2791"/>
        <v>Fluid (lake)</v>
      </c>
      <c r="K19509" s="1" t="str">
        <f t="shared" si="2788"/>
        <v>Untreated Water</v>
      </c>
      <c r="L19509">
        <v>15</v>
      </c>
      <c r="M19509" t="s">
        <v>11411</v>
      </c>
      <c r="N19509">
        <v>242</v>
      </c>
      <c r="O19509">
        <v>2.5000000000000001E-2</v>
      </c>
      <c r="P19509">
        <v>30</v>
      </c>
      <c r="Q19509">
        <v>5.6</v>
      </c>
    </row>
    <row r="19510" spans="1:17" hidden="1" x14ac:dyDescent="0.3">
      <c r="A19510" t="s">
        <v>75388</v>
      </c>
      <c r="B19510" t="s">
        <v>75389</v>
      </c>
      <c r="C19510" s="1" t="str">
        <f t="shared" si="2789"/>
        <v>21:0827</v>
      </c>
      <c r="D19510" s="1" t="str">
        <f t="shared" si="2790"/>
        <v>21:0229</v>
      </c>
      <c r="E19510" t="s">
        <v>75390</v>
      </c>
      <c r="F19510" t="s">
        <v>75391</v>
      </c>
      <c r="H19510">
        <v>54.724322899999997</v>
      </c>
      <c r="I19510">
        <v>-60.875992799999999</v>
      </c>
      <c r="J19510" s="1" t="str">
        <f t="shared" si="2791"/>
        <v>Fluid (lake)</v>
      </c>
      <c r="K19510" s="1" t="str">
        <f t="shared" si="2788"/>
        <v>Untreated Water</v>
      </c>
      <c r="L19510">
        <v>15</v>
      </c>
      <c r="M19510" t="s">
        <v>11416</v>
      </c>
      <c r="N19510">
        <v>243</v>
      </c>
      <c r="O19510">
        <v>0.05</v>
      </c>
      <c r="P19510">
        <v>30</v>
      </c>
      <c r="Q19510">
        <v>6.3</v>
      </c>
    </row>
    <row r="19511" spans="1:17" hidden="1" x14ac:dyDescent="0.3">
      <c r="A19511" t="s">
        <v>75392</v>
      </c>
      <c r="B19511" t="s">
        <v>75393</v>
      </c>
      <c r="C19511" s="1" t="str">
        <f t="shared" si="2789"/>
        <v>21:0827</v>
      </c>
      <c r="D19511" s="1" t="str">
        <f t="shared" si="2790"/>
        <v>21:0229</v>
      </c>
      <c r="E19511" t="s">
        <v>75394</v>
      </c>
      <c r="F19511" t="s">
        <v>75395</v>
      </c>
      <c r="H19511">
        <v>54.7320402</v>
      </c>
      <c r="I19511">
        <v>-60.885530000000003</v>
      </c>
      <c r="J19511" s="1" t="str">
        <f t="shared" si="2791"/>
        <v>Fluid (lake)</v>
      </c>
      <c r="K19511" s="1" t="str">
        <f t="shared" si="2788"/>
        <v>Untreated Water</v>
      </c>
      <c r="L19511">
        <v>15</v>
      </c>
      <c r="M19511" t="s">
        <v>11421</v>
      </c>
      <c r="N19511">
        <v>244</v>
      </c>
      <c r="O19511">
        <v>2.5000000000000001E-2</v>
      </c>
      <c r="P19511">
        <v>20</v>
      </c>
      <c r="Q19511">
        <v>6.4</v>
      </c>
    </row>
    <row r="19512" spans="1:17" hidden="1" x14ac:dyDescent="0.3">
      <c r="A19512" t="s">
        <v>75396</v>
      </c>
      <c r="B19512" t="s">
        <v>75397</v>
      </c>
      <c r="C19512" s="1" t="str">
        <f t="shared" si="2789"/>
        <v>21:0827</v>
      </c>
      <c r="D19512" s="1" t="str">
        <f t="shared" si="2790"/>
        <v>21:0229</v>
      </c>
      <c r="E19512" t="s">
        <v>75398</v>
      </c>
      <c r="F19512" t="s">
        <v>75399</v>
      </c>
      <c r="H19512">
        <v>54.7390051</v>
      </c>
      <c r="I19512">
        <v>-60.882867900000001</v>
      </c>
      <c r="J19512" s="1" t="str">
        <f t="shared" si="2791"/>
        <v>Fluid (lake)</v>
      </c>
      <c r="K19512" s="1" t="str">
        <f t="shared" si="2788"/>
        <v>Untreated Water</v>
      </c>
      <c r="L19512">
        <v>15</v>
      </c>
      <c r="M19512" t="s">
        <v>11426</v>
      </c>
      <c r="N19512">
        <v>245</v>
      </c>
      <c r="O19512">
        <v>2.5000000000000001E-2</v>
      </c>
      <c r="P19512">
        <v>20</v>
      </c>
      <c r="Q19512">
        <v>6.7</v>
      </c>
    </row>
    <row r="19513" spans="1:17" hidden="1" x14ac:dyDescent="0.3">
      <c r="A19513" t="s">
        <v>75400</v>
      </c>
      <c r="B19513" t="s">
        <v>75401</v>
      </c>
      <c r="C19513" s="1" t="str">
        <f t="shared" si="2789"/>
        <v>21:0827</v>
      </c>
      <c r="D19513" s="1" t="str">
        <f t="shared" si="2790"/>
        <v>21:0229</v>
      </c>
      <c r="E19513" t="s">
        <v>75402</v>
      </c>
      <c r="F19513" t="s">
        <v>75403</v>
      </c>
      <c r="H19513">
        <v>54.748401700000002</v>
      </c>
      <c r="I19513">
        <v>-60.895445899999999</v>
      </c>
      <c r="J19513" s="1" t="str">
        <f t="shared" si="2791"/>
        <v>Fluid (lake)</v>
      </c>
      <c r="K19513" s="1" t="str">
        <f t="shared" ref="K19513:K19576" si="2792">HYPERLINK("http://geochem.nrcan.gc.ca/cdogs/content/kwd/kwd080007_e.htm", "Untreated Water")</f>
        <v>Untreated Water</v>
      </c>
      <c r="L19513">
        <v>15</v>
      </c>
      <c r="M19513" t="s">
        <v>11440</v>
      </c>
      <c r="N19513">
        <v>246</v>
      </c>
      <c r="O19513">
        <v>2.5000000000000001E-2</v>
      </c>
      <c r="P19513">
        <v>20</v>
      </c>
      <c r="Q19513">
        <v>7</v>
      </c>
    </row>
    <row r="19514" spans="1:17" hidden="1" x14ac:dyDescent="0.3">
      <c r="A19514" t="s">
        <v>75404</v>
      </c>
      <c r="B19514" t="s">
        <v>75405</v>
      </c>
      <c r="C19514" s="1" t="str">
        <f t="shared" si="2789"/>
        <v>21:0827</v>
      </c>
      <c r="D19514" s="1" t="str">
        <f t="shared" si="2790"/>
        <v>21:0229</v>
      </c>
      <c r="E19514" t="s">
        <v>75406</v>
      </c>
      <c r="F19514" t="s">
        <v>75407</v>
      </c>
      <c r="H19514">
        <v>54.746622100000003</v>
      </c>
      <c r="I19514">
        <v>-60.906368499999999</v>
      </c>
      <c r="J19514" s="1" t="str">
        <f t="shared" si="2791"/>
        <v>Fluid (lake)</v>
      </c>
      <c r="K19514" s="1" t="str">
        <f t="shared" si="2792"/>
        <v>Untreated Water</v>
      </c>
      <c r="L19514">
        <v>15</v>
      </c>
      <c r="M19514" t="s">
        <v>11445</v>
      </c>
      <c r="N19514">
        <v>247</v>
      </c>
      <c r="O19514">
        <v>2.5000000000000001E-2</v>
      </c>
      <c r="P19514">
        <v>20</v>
      </c>
      <c r="Q19514">
        <v>6.6</v>
      </c>
    </row>
    <row r="19515" spans="1:17" hidden="1" x14ac:dyDescent="0.3">
      <c r="A19515" t="s">
        <v>75408</v>
      </c>
      <c r="B19515" t="s">
        <v>75409</v>
      </c>
      <c r="C19515" s="1" t="str">
        <f t="shared" si="2789"/>
        <v>21:0827</v>
      </c>
      <c r="D19515" s="1" t="str">
        <f t="shared" si="2790"/>
        <v>21:0229</v>
      </c>
      <c r="E19515" t="s">
        <v>75410</v>
      </c>
      <c r="F19515" t="s">
        <v>75411</v>
      </c>
      <c r="H19515">
        <v>54.730984100000001</v>
      </c>
      <c r="I19515">
        <v>-60.924291699999998</v>
      </c>
      <c r="J19515" s="1" t="str">
        <f t="shared" si="2791"/>
        <v>Fluid (lake)</v>
      </c>
      <c r="K19515" s="1" t="str">
        <f t="shared" si="2792"/>
        <v>Untreated Water</v>
      </c>
      <c r="L19515">
        <v>15</v>
      </c>
      <c r="M19515" t="s">
        <v>11450</v>
      </c>
      <c r="N19515">
        <v>248</v>
      </c>
      <c r="O19515">
        <v>2.5000000000000001E-2</v>
      </c>
      <c r="P19515">
        <v>20</v>
      </c>
      <c r="Q19515">
        <v>6.8</v>
      </c>
    </row>
    <row r="19516" spans="1:17" hidden="1" x14ac:dyDescent="0.3">
      <c r="A19516" t="s">
        <v>75412</v>
      </c>
      <c r="B19516" t="s">
        <v>75413</v>
      </c>
      <c r="C19516" s="1" t="str">
        <f t="shared" si="2789"/>
        <v>21:0827</v>
      </c>
      <c r="D19516" s="1" t="str">
        <f t="shared" si="2790"/>
        <v>21:0229</v>
      </c>
      <c r="E19516" t="s">
        <v>75414</v>
      </c>
      <c r="F19516" t="s">
        <v>75415</v>
      </c>
      <c r="H19516">
        <v>54.715158199999998</v>
      </c>
      <c r="I19516">
        <v>-60.927646899999999</v>
      </c>
      <c r="J19516" s="1" t="str">
        <f t="shared" si="2791"/>
        <v>Fluid (lake)</v>
      </c>
      <c r="K19516" s="1" t="str">
        <f t="shared" si="2792"/>
        <v>Untreated Water</v>
      </c>
      <c r="L19516">
        <v>15</v>
      </c>
      <c r="M19516" t="s">
        <v>11460</v>
      </c>
      <c r="N19516">
        <v>249</v>
      </c>
      <c r="O19516">
        <v>2.5000000000000001E-2</v>
      </c>
      <c r="P19516">
        <v>20</v>
      </c>
      <c r="Q19516">
        <v>5.3</v>
      </c>
    </row>
    <row r="19517" spans="1:17" hidden="1" x14ac:dyDescent="0.3">
      <c r="A19517" t="s">
        <v>75416</v>
      </c>
      <c r="B19517" t="s">
        <v>75417</v>
      </c>
      <c r="C19517" s="1" t="str">
        <f t="shared" si="2789"/>
        <v>21:0827</v>
      </c>
      <c r="D19517" s="1" t="str">
        <f t="shared" si="2790"/>
        <v>21:0229</v>
      </c>
      <c r="E19517" t="s">
        <v>75418</v>
      </c>
      <c r="F19517" t="s">
        <v>75419</v>
      </c>
      <c r="H19517">
        <v>54.712497499999998</v>
      </c>
      <c r="I19517">
        <v>-60.899961400000002</v>
      </c>
      <c r="J19517" s="1" t="str">
        <f t="shared" si="2791"/>
        <v>Fluid (lake)</v>
      </c>
      <c r="K19517" s="1" t="str">
        <f t="shared" si="2792"/>
        <v>Untreated Water</v>
      </c>
      <c r="L19517">
        <v>15</v>
      </c>
      <c r="M19517" t="s">
        <v>11465</v>
      </c>
      <c r="N19517">
        <v>250</v>
      </c>
      <c r="O19517">
        <v>7.0000000000000007E-2</v>
      </c>
      <c r="P19517">
        <v>20</v>
      </c>
      <c r="Q19517">
        <v>6.2</v>
      </c>
    </row>
    <row r="19518" spans="1:17" hidden="1" x14ac:dyDescent="0.3">
      <c r="A19518" t="s">
        <v>75420</v>
      </c>
      <c r="B19518" t="s">
        <v>75421</v>
      </c>
      <c r="C19518" s="1" t="str">
        <f t="shared" si="2789"/>
        <v>21:0827</v>
      </c>
      <c r="D19518" s="1" t="str">
        <f t="shared" si="2790"/>
        <v>21:0229</v>
      </c>
      <c r="E19518" t="s">
        <v>75422</v>
      </c>
      <c r="F19518" t="s">
        <v>75423</v>
      </c>
      <c r="H19518">
        <v>54.720788499999998</v>
      </c>
      <c r="I19518">
        <v>-60.899113300000003</v>
      </c>
      <c r="J19518" s="1" t="str">
        <f t="shared" si="2791"/>
        <v>Fluid (lake)</v>
      </c>
      <c r="K19518" s="1" t="str">
        <f t="shared" si="2792"/>
        <v>Untreated Water</v>
      </c>
      <c r="L19518">
        <v>15</v>
      </c>
      <c r="M19518" t="s">
        <v>11470</v>
      </c>
      <c r="N19518">
        <v>251</v>
      </c>
      <c r="O19518">
        <v>2.5000000000000001E-2</v>
      </c>
      <c r="P19518">
        <v>20</v>
      </c>
      <c r="Q19518">
        <v>6.5</v>
      </c>
    </row>
    <row r="19519" spans="1:17" hidden="1" x14ac:dyDescent="0.3">
      <c r="A19519" t="s">
        <v>75424</v>
      </c>
      <c r="B19519" t="s">
        <v>75425</v>
      </c>
      <c r="C19519" s="1" t="str">
        <f t="shared" si="2789"/>
        <v>21:0827</v>
      </c>
      <c r="D19519" s="1" t="str">
        <f t="shared" si="2790"/>
        <v>21:0229</v>
      </c>
      <c r="E19519" t="s">
        <v>75426</v>
      </c>
      <c r="F19519" t="s">
        <v>75427</v>
      </c>
      <c r="H19519">
        <v>54.724868200000003</v>
      </c>
      <c r="I19519">
        <v>-60.9057976</v>
      </c>
      <c r="J19519" s="1" t="str">
        <f t="shared" si="2791"/>
        <v>Fluid (lake)</v>
      </c>
      <c r="K19519" s="1" t="str">
        <f t="shared" si="2792"/>
        <v>Untreated Water</v>
      </c>
      <c r="L19519">
        <v>15</v>
      </c>
      <c r="M19519" t="s">
        <v>11475</v>
      </c>
      <c r="N19519">
        <v>252</v>
      </c>
      <c r="O19519">
        <v>2.5000000000000001E-2</v>
      </c>
      <c r="P19519">
        <v>30</v>
      </c>
      <c r="Q19519">
        <v>6.6</v>
      </c>
    </row>
    <row r="19520" spans="1:17" hidden="1" x14ac:dyDescent="0.3">
      <c r="A19520" t="s">
        <v>75428</v>
      </c>
      <c r="B19520" t="s">
        <v>75429</v>
      </c>
      <c r="C19520" s="1" t="str">
        <f t="shared" si="2789"/>
        <v>21:0827</v>
      </c>
      <c r="D19520" s="1" t="str">
        <f t="shared" si="2790"/>
        <v>21:0229</v>
      </c>
      <c r="E19520" t="s">
        <v>75430</v>
      </c>
      <c r="F19520" t="s">
        <v>75431</v>
      </c>
      <c r="H19520">
        <v>54.689751600000001</v>
      </c>
      <c r="I19520">
        <v>-60.919539100000001</v>
      </c>
      <c r="J19520" s="1" t="str">
        <f t="shared" si="2791"/>
        <v>Fluid (lake)</v>
      </c>
      <c r="K19520" s="1" t="str">
        <f t="shared" si="2792"/>
        <v>Untreated Water</v>
      </c>
      <c r="L19520">
        <v>16</v>
      </c>
      <c r="M19520" t="s">
        <v>11392</v>
      </c>
      <c r="N19520">
        <v>253</v>
      </c>
      <c r="O19520">
        <v>2.5000000000000001E-2</v>
      </c>
      <c r="P19520">
        <v>30</v>
      </c>
      <c r="Q19520">
        <v>7</v>
      </c>
    </row>
    <row r="19521" spans="1:17" hidden="1" x14ac:dyDescent="0.3">
      <c r="A19521" t="s">
        <v>75432</v>
      </c>
      <c r="B19521" t="s">
        <v>75433</v>
      </c>
      <c r="C19521" s="1" t="str">
        <f t="shared" si="2789"/>
        <v>21:0827</v>
      </c>
      <c r="D19521" s="1" t="str">
        <f t="shared" si="2790"/>
        <v>21:0229</v>
      </c>
      <c r="E19521" t="s">
        <v>75434</v>
      </c>
      <c r="F19521" t="s">
        <v>75435</v>
      </c>
      <c r="H19521">
        <v>54.521995799999999</v>
      </c>
      <c r="I19521">
        <v>-60.667493800000003</v>
      </c>
      <c r="J19521" s="1" t="str">
        <f t="shared" si="2791"/>
        <v>Fluid (lake)</v>
      </c>
      <c r="K19521" s="1" t="str">
        <f t="shared" si="2792"/>
        <v>Untreated Water</v>
      </c>
      <c r="L19521">
        <v>16</v>
      </c>
      <c r="M19521" t="s">
        <v>11397</v>
      </c>
      <c r="N19521">
        <v>254</v>
      </c>
      <c r="O19521">
        <v>0.1</v>
      </c>
      <c r="P19521">
        <v>40</v>
      </c>
      <c r="Q19521">
        <v>6.3</v>
      </c>
    </row>
    <row r="19522" spans="1:17" hidden="1" x14ac:dyDescent="0.3">
      <c r="A19522" t="s">
        <v>75436</v>
      </c>
      <c r="B19522" t="s">
        <v>75437</v>
      </c>
      <c r="C19522" s="1" t="str">
        <f t="shared" si="2789"/>
        <v>21:0827</v>
      </c>
      <c r="D19522" s="1" t="str">
        <f t="shared" si="2790"/>
        <v>21:0229</v>
      </c>
      <c r="E19522" t="s">
        <v>75438</v>
      </c>
      <c r="F19522" t="s">
        <v>75439</v>
      </c>
      <c r="H19522">
        <v>54.514884100000003</v>
      </c>
      <c r="I19522">
        <v>-60.670711300000001</v>
      </c>
      <c r="J19522" s="1" t="str">
        <f t="shared" si="2791"/>
        <v>Fluid (lake)</v>
      </c>
      <c r="K19522" s="1" t="str">
        <f t="shared" si="2792"/>
        <v>Untreated Water</v>
      </c>
      <c r="L19522">
        <v>16</v>
      </c>
      <c r="M19522" t="s">
        <v>11431</v>
      </c>
      <c r="N19522">
        <v>255</v>
      </c>
      <c r="O19522">
        <v>2.5000000000000001E-2</v>
      </c>
      <c r="P19522">
        <v>40</v>
      </c>
      <c r="Q19522">
        <v>6.1</v>
      </c>
    </row>
    <row r="19523" spans="1:17" hidden="1" x14ac:dyDescent="0.3">
      <c r="A19523" t="s">
        <v>75440</v>
      </c>
      <c r="B19523" t="s">
        <v>75441</v>
      </c>
      <c r="C19523" s="1" t="str">
        <f t="shared" si="2789"/>
        <v>21:0827</v>
      </c>
      <c r="D19523" s="1" t="str">
        <f t="shared" si="2790"/>
        <v>21:0229</v>
      </c>
      <c r="E19523" t="s">
        <v>75438</v>
      </c>
      <c r="F19523" t="s">
        <v>75442</v>
      </c>
      <c r="H19523">
        <v>54.514884100000003</v>
      </c>
      <c r="I19523">
        <v>-60.670711300000001</v>
      </c>
      <c r="J19523" s="1" t="str">
        <f t="shared" si="2791"/>
        <v>Fluid (lake)</v>
      </c>
      <c r="K19523" s="1" t="str">
        <f t="shared" si="2792"/>
        <v>Untreated Water</v>
      </c>
      <c r="L19523">
        <v>16</v>
      </c>
      <c r="M19523" t="s">
        <v>11435</v>
      </c>
      <c r="N19523">
        <v>256</v>
      </c>
      <c r="O19523">
        <v>2.5000000000000001E-2</v>
      </c>
      <c r="P19523">
        <v>30</v>
      </c>
      <c r="Q19523">
        <v>6.1</v>
      </c>
    </row>
    <row r="19524" spans="1:17" hidden="1" x14ac:dyDescent="0.3">
      <c r="A19524" t="s">
        <v>75443</v>
      </c>
      <c r="B19524" t="s">
        <v>75444</v>
      </c>
      <c r="C19524" s="1" t="str">
        <f t="shared" ref="C19524:C19587" si="2793">HYPERLINK("http://geochem.nrcan.gc.ca/cdogs/content/bdl/bdl210827_e.htm", "21:0827")</f>
        <v>21:0827</v>
      </c>
      <c r="D19524" s="1" t="str">
        <f t="shared" ref="D19524:D19587" si="2794">HYPERLINK("http://geochem.nrcan.gc.ca/cdogs/content/svy/svy210229_e.htm", "21:0229")</f>
        <v>21:0229</v>
      </c>
      <c r="E19524" t="s">
        <v>75445</v>
      </c>
      <c r="F19524" t="s">
        <v>75446</v>
      </c>
      <c r="H19524">
        <v>54.502920500000002</v>
      </c>
      <c r="I19524">
        <v>-60.670789900000003</v>
      </c>
      <c r="J19524" s="1" t="str">
        <f t="shared" ref="J19524:J19587" si="2795">HYPERLINK("http://geochem.nrcan.gc.ca/cdogs/content/kwd/kwd020016_e.htm", "Fluid (lake)")</f>
        <v>Fluid (lake)</v>
      </c>
      <c r="K19524" s="1" t="str">
        <f t="shared" si="2792"/>
        <v>Untreated Water</v>
      </c>
      <c r="L19524">
        <v>16</v>
      </c>
      <c r="M19524" t="s">
        <v>11402</v>
      </c>
      <c r="N19524">
        <v>257</v>
      </c>
      <c r="O19524">
        <v>2.5000000000000001E-2</v>
      </c>
      <c r="P19524">
        <v>30</v>
      </c>
      <c r="Q19524">
        <v>5.9</v>
      </c>
    </row>
    <row r="19525" spans="1:17" hidden="1" x14ac:dyDescent="0.3">
      <c r="A19525" t="s">
        <v>75447</v>
      </c>
      <c r="B19525" t="s">
        <v>75448</v>
      </c>
      <c r="C19525" s="1" t="str">
        <f t="shared" si="2793"/>
        <v>21:0827</v>
      </c>
      <c r="D19525" s="1" t="str">
        <f t="shared" si="2794"/>
        <v>21:0229</v>
      </c>
      <c r="E19525" t="s">
        <v>75449</v>
      </c>
      <c r="F19525" t="s">
        <v>75450</v>
      </c>
      <c r="H19525">
        <v>54.513680600000001</v>
      </c>
      <c r="I19525">
        <v>-60.658203100000001</v>
      </c>
      <c r="J19525" s="1" t="str">
        <f t="shared" si="2795"/>
        <v>Fluid (lake)</v>
      </c>
      <c r="K19525" s="1" t="str">
        <f t="shared" si="2792"/>
        <v>Untreated Water</v>
      </c>
      <c r="L19525">
        <v>16</v>
      </c>
      <c r="M19525" t="s">
        <v>11411</v>
      </c>
      <c r="N19525">
        <v>258</v>
      </c>
      <c r="O19525">
        <v>2.5000000000000001E-2</v>
      </c>
      <c r="P19525">
        <v>30</v>
      </c>
      <c r="Q19525">
        <v>5.8</v>
      </c>
    </row>
    <row r="19526" spans="1:17" hidden="1" x14ac:dyDescent="0.3">
      <c r="A19526" t="s">
        <v>75451</v>
      </c>
      <c r="B19526" t="s">
        <v>75452</v>
      </c>
      <c r="C19526" s="1" t="str">
        <f t="shared" si="2793"/>
        <v>21:0827</v>
      </c>
      <c r="D19526" s="1" t="str">
        <f t="shared" si="2794"/>
        <v>21:0229</v>
      </c>
      <c r="E19526" t="s">
        <v>75453</v>
      </c>
      <c r="F19526" t="s">
        <v>75454</v>
      </c>
      <c r="H19526">
        <v>54.511977700000003</v>
      </c>
      <c r="I19526">
        <v>-60.640440400000003</v>
      </c>
      <c r="J19526" s="1" t="str">
        <f t="shared" si="2795"/>
        <v>Fluid (lake)</v>
      </c>
      <c r="K19526" s="1" t="str">
        <f t="shared" si="2792"/>
        <v>Untreated Water</v>
      </c>
      <c r="L19526">
        <v>16</v>
      </c>
      <c r="M19526" t="s">
        <v>11416</v>
      </c>
      <c r="N19526">
        <v>259</v>
      </c>
      <c r="O19526">
        <v>2.5000000000000001E-2</v>
      </c>
      <c r="P19526">
        <v>30</v>
      </c>
      <c r="Q19526">
        <v>5.7</v>
      </c>
    </row>
    <row r="19527" spans="1:17" hidden="1" x14ac:dyDescent="0.3">
      <c r="A19527" t="s">
        <v>75455</v>
      </c>
      <c r="B19527" t="s">
        <v>75456</v>
      </c>
      <c r="C19527" s="1" t="str">
        <f t="shared" si="2793"/>
        <v>21:0827</v>
      </c>
      <c r="D19527" s="1" t="str">
        <f t="shared" si="2794"/>
        <v>21:0229</v>
      </c>
      <c r="E19527" t="s">
        <v>75457</v>
      </c>
      <c r="F19527" t="s">
        <v>75458</v>
      </c>
      <c r="H19527">
        <v>54.516973700000001</v>
      </c>
      <c r="I19527">
        <v>-60.641249299999998</v>
      </c>
      <c r="J19527" s="1" t="str">
        <f t="shared" si="2795"/>
        <v>Fluid (lake)</v>
      </c>
      <c r="K19527" s="1" t="str">
        <f t="shared" si="2792"/>
        <v>Untreated Water</v>
      </c>
      <c r="L19527">
        <v>16</v>
      </c>
      <c r="M19527" t="s">
        <v>11421</v>
      </c>
      <c r="N19527">
        <v>260</v>
      </c>
      <c r="O19527">
        <v>2.5000000000000001E-2</v>
      </c>
      <c r="P19527">
        <v>30</v>
      </c>
      <c r="Q19527">
        <v>5.6</v>
      </c>
    </row>
    <row r="19528" spans="1:17" hidden="1" x14ac:dyDescent="0.3">
      <c r="A19528" t="s">
        <v>75459</v>
      </c>
      <c r="B19528" t="s">
        <v>75460</v>
      </c>
      <c r="C19528" s="1" t="str">
        <f t="shared" si="2793"/>
        <v>21:0827</v>
      </c>
      <c r="D19528" s="1" t="str">
        <f t="shared" si="2794"/>
        <v>21:0229</v>
      </c>
      <c r="E19528" t="s">
        <v>75461</v>
      </c>
      <c r="F19528" t="s">
        <v>75462</v>
      </c>
      <c r="H19528">
        <v>54.521429900000001</v>
      </c>
      <c r="I19528">
        <v>-60.618646400000003</v>
      </c>
      <c r="J19528" s="1" t="str">
        <f t="shared" si="2795"/>
        <v>Fluid (lake)</v>
      </c>
      <c r="K19528" s="1" t="str">
        <f t="shared" si="2792"/>
        <v>Untreated Water</v>
      </c>
      <c r="L19528">
        <v>16</v>
      </c>
      <c r="M19528" t="s">
        <v>11426</v>
      </c>
      <c r="N19528">
        <v>261</v>
      </c>
      <c r="O19528">
        <v>2.5000000000000001E-2</v>
      </c>
      <c r="P19528">
        <v>30</v>
      </c>
      <c r="Q19528">
        <v>5.7</v>
      </c>
    </row>
    <row r="19529" spans="1:17" hidden="1" x14ac:dyDescent="0.3">
      <c r="A19529" t="s">
        <v>75463</v>
      </c>
      <c r="B19529" t="s">
        <v>75464</v>
      </c>
      <c r="C19529" s="1" t="str">
        <f t="shared" si="2793"/>
        <v>21:0827</v>
      </c>
      <c r="D19529" s="1" t="str">
        <f t="shared" si="2794"/>
        <v>21:0229</v>
      </c>
      <c r="E19529" t="s">
        <v>75465</v>
      </c>
      <c r="F19529" t="s">
        <v>75466</v>
      </c>
      <c r="H19529">
        <v>54.524626300000001</v>
      </c>
      <c r="I19529">
        <v>-60.614797500000002</v>
      </c>
      <c r="J19529" s="1" t="str">
        <f t="shared" si="2795"/>
        <v>Fluid (lake)</v>
      </c>
      <c r="K19529" s="1" t="str">
        <f t="shared" si="2792"/>
        <v>Untreated Water</v>
      </c>
      <c r="L19529">
        <v>16</v>
      </c>
      <c r="M19529" t="s">
        <v>11440</v>
      </c>
      <c r="N19529">
        <v>262</v>
      </c>
      <c r="O19529">
        <v>2.5000000000000001E-2</v>
      </c>
      <c r="P19529">
        <v>30</v>
      </c>
      <c r="Q19529">
        <v>6.2</v>
      </c>
    </row>
    <row r="19530" spans="1:17" hidden="1" x14ac:dyDescent="0.3">
      <c r="A19530" t="s">
        <v>75467</v>
      </c>
      <c r="B19530" t="s">
        <v>75468</v>
      </c>
      <c r="C19530" s="1" t="str">
        <f t="shared" si="2793"/>
        <v>21:0827</v>
      </c>
      <c r="D19530" s="1" t="str">
        <f t="shared" si="2794"/>
        <v>21:0229</v>
      </c>
      <c r="E19530" t="s">
        <v>75469</v>
      </c>
      <c r="F19530" t="s">
        <v>75470</v>
      </c>
      <c r="H19530">
        <v>54.527628800000002</v>
      </c>
      <c r="I19530">
        <v>-60.619815600000003</v>
      </c>
      <c r="J19530" s="1" t="str">
        <f t="shared" si="2795"/>
        <v>Fluid (lake)</v>
      </c>
      <c r="K19530" s="1" t="str">
        <f t="shared" si="2792"/>
        <v>Untreated Water</v>
      </c>
      <c r="L19530">
        <v>16</v>
      </c>
      <c r="M19530" t="s">
        <v>11445</v>
      </c>
      <c r="N19530">
        <v>263</v>
      </c>
      <c r="O19530">
        <v>2.5000000000000001E-2</v>
      </c>
      <c r="P19530">
        <v>30</v>
      </c>
      <c r="Q19530">
        <v>6.3</v>
      </c>
    </row>
    <row r="19531" spans="1:17" hidden="1" x14ac:dyDescent="0.3">
      <c r="A19531" t="s">
        <v>75471</v>
      </c>
      <c r="B19531" t="s">
        <v>75472</v>
      </c>
      <c r="C19531" s="1" t="str">
        <f t="shared" si="2793"/>
        <v>21:0827</v>
      </c>
      <c r="D19531" s="1" t="str">
        <f t="shared" si="2794"/>
        <v>21:0229</v>
      </c>
      <c r="E19531" t="s">
        <v>75473</v>
      </c>
      <c r="F19531" t="s">
        <v>75474</v>
      </c>
      <c r="H19531">
        <v>54.508669400000002</v>
      </c>
      <c r="I19531">
        <v>-60.562969600000002</v>
      </c>
      <c r="J19531" s="1" t="str">
        <f t="shared" si="2795"/>
        <v>Fluid (lake)</v>
      </c>
      <c r="K19531" s="1" t="str">
        <f t="shared" si="2792"/>
        <v>Untreated Water</v>
      </c>
      <c r="L19531">
        <v>16</v>
      </c>
      <c r="M19531" t="s">
        <v>11450</v>
      </c>
      <c r="N19531">
        <v>264</v>
      </c>
      <c r="O19531">
        <v>2.5000000000000001E-2</v>
      </c>
      <c r="P19531">
        <v>30</v>
      </c>
      <c r="Q19531">
        <v>5.3</v>
      </c>
    </row>
    <row r="19532" spans="1:17" hidden="1" x14ac:dyDescent="0.3">
      <c r="A19532" t="s">
        <v>75475</v>
      </c>
      <c r="B19532" t="s">
        <v>75476</v>
      </c>
      <c r="C19532" s="1" t="str">
        <f t="shared" si="2793"/>
        <v>21:0827</v>
      </c>
      <c r="D19532" s="1" t="str">
        <f t="shared" si="2794"/>
        <v>21:0229</v>
      </c>
      <c r="E19532" t="s">
        <v>75477</v>
      </c>
      <c r="F19532" t="s">
        <v>75478</v>
      </c>
      <c r="H19532">
        <v>54.514254899999997</v>
      </c>
      <c r="I19532">
        <v>-60.521119499999998</v>
      </c>
      <c r="J19532" s="1" t="str">
        <f t="shared" si="2795"/>
        <v>Fluid (lake)</v>
      </c>
      <c r="K19532" s="1" t="str">
        <f t="shared" si="2792"/>
        <v>Untreated Water</v>
      </c>
      <c r="L19532">
        <v>16</v>
      </c>
      <c r="M19532" t="s">
        <v>11460</v>
      </c>
      <c r="N19532">
        <v>265</v>
      </c>
      <c r="O19532">
        <v>2.5000000000000001E-2</v>
      </c>
      <c r="P19532">
        <v>30</v>
      </c>
      <c r="Q19532">
        <v>5.3</v>
      </c>
    </row>
    <row r="19533" spans="1:17" hidden="1" x14ac:dyDescent="0.3">
      <c r="A19533" t="s">
        <v>75479</v>
      </c>
      <c r="B19533" t="s">
        <v>75480</v>
      </c>
      <c r="C19533" s="1" t="str">
        <f t="shared" si="2793"/>
        <v>21:0827</v>
      </c>
      <c r="D19533" s="1" t="str">
        <f t="shared" si="2794"/>
        <v>21:0229</v>
      </c>
      <c r="E19533" t="s">
        <v>75481</v>
      </c>
      <c r="F19533" t="s">
        <v>75482</v>
      </c>
      <c r="H19533">
        <v>54.551053400000001</v>
      </c>
      <c r="I19533">
        <v>-60.515562099999997</v>
      </c>
      <c r="J19533" s="1" t="str">
        <f t="shared" si="2795"/>
        <v>Fluid (lake)</v>
      </c>
      <c r="K19533" s="1" t="str">
        <f t="shared" si="2792"/>
        <v>Untreated Water</v>
      </c>
      <c r="L19533">
        <v>16</v>
      </c>
      <c r="M19533" t="s">
        <v>11465</v>
      </c>
      <c r="N19533">
        <v>266</v>
      </c>
      <c r="O19533">
        <v>2.5000000000000001E-2</v>
      </c>
      <c r="P19533">
        <v>30</v>
      </c>
      <c r="Q19533">
        <v>5.4</v>
      </c>
    </row>
    <row r="19534" spans="1:17" hidden="1" x14ac:dyDescent="0.3">
      <c r="A19534" t="s">
        <v>75483</v>
      </c>
      <c r="B19534" t="s">
        <v>75484</v>
      </c>
      <c r="C19534" s="1" t="str">
        <f t="shared" si="2793"/>
        <v>21:0827</v>
      </c>
      <c r="D19534" s="1" t="str">
        <f t="shared" si="2794"/>
        <v>21:0229</v>
      </c>
      <c r="E19534" t="s">
        <v>75485</v>
      </c>
      <c r="F19534" t="s">
        <v>75486</v>
      </c>
      <c r="H19534">
        <v>54.535362599999999</v>
      </c>
      <c r="I19534">
        <v>-60.588648300000003</v>
      </c>
      <c r="J19534" s="1" t="str">
        <f t="shared" si="2795"/>
        <v>Fluid (lake)</v>
      </c>
      <c r="K19534" s="1" t="str">
        <f t="shared" si="2792"/>
        <v>Untreated Water</v>
      </c>
      <c r="L19534">
        <v>16</v>
      </c>
      <c r="M19534" t="s">
        <v>11470</v>
      </c>
      <c r="N19534">
        <v>267</v>
      </c>
      <c r="O19534">
        <v>2.5000000000000001E-2</v>
      </c>
      <c r="P19534">
        <v>20</v>
      </c>
      <c r="Q19534">
        <v>5.9</v>
      </c>
    </row>
    <row r="19535" spans="1:17" hidden="1" x14ac:dyDescent="0.3">
      <c r="A19535" t="s">
        <v>75487</v>
      </c>
      <c r="B19535" t="s">
        <v>75488</v>
      </c>
      <c r="C19535" s="1" t="str">
        <f t="shared" si="2793"/>
        <v>21:0827</v>
      </c>
      <c r="D19535" s="1" t="str">
        <f t="shared" si="2794"/>
        <v>21:0229</v>
      </c>
      <c r="E19535" t="s">
        <v>75489</v>
      </c>
      <c r="F19535" t="s">
        <v>75490</v>
      </c>
      <c r="H19535">
        <v>54.544522800000003</v>
      </c>
      <c r="I19535">
        <v>-60.5994727</v>
      </c>
      <c r="J19535" s="1" t="str">
        <f t="shared" si="2795"/>
        <v>Fluid (lake)</v>
      </c>
      <c r="K19535" s="1" t="str">
        <f t="shared" si="2792"/>
        <v>Untreated Water</v>
      </c>
      <c r="L19535">
        <v>16</v>
      </c>
      <c r="M19535" t="s">
        <v>11475</v>
      </c>
      <c r="N19535">
        <v>268</v>
      </c>
      <c r="O19535">
        <v>2.5000000000000001E-2</v>
      </c>
      <c r="P19535">
        <v>20</v>
      </c>
      <c r="Q19535">
        <v>6.6</v>
      </c>
    </row>
    <row r="19536" spans="1:17" hidden="1" x14ac:dyDescent="0.3">
      <c r="A19536" t="s">
        <v>75491</v>
      </c>
      <c r="B19536" t="s">
        <v>75492</v>
      </c>
      <c r="C19536" s="1" t="str">
        <f t="shared" si="2793"/>
        <v>21:0827</v>
      </c>
      <c r="D19536" s="1" t="str">
        <f t="shared" si="2794"/>
        <v>21:0229</v>
      </c>
      <c r="E19536" t="s">
        <v>75493</v>
      </c>
      <c r="F19536" t="s">
        <v>75494</v>
      </c>
      <c r="H19536">
        <v>54.535583099999997</v>
      </c>
      <c r="I19536">
        <v>-60.6047127</v>
      </c>
      <c r="J19536" s="1" t="str">
        <f t="shared" si="2795"/>
        <v>Fluid (lake)</v>
      </c>
      <c r="K19536" s="1" t="str">
        <f t="shared" si="2792"/>
        <v>Untreated Water</v>
      </c>
      <c r="L19536">
        <v>16</v>
      </c>
      <c r="M19536" t="s">
        <v>11480</v>
      </c>
      <c r="N19536">
        <v>269</v>
      </c>
      <c r="O19536">
        <v>2.5000000000000001E-2</v>
      </c>
      <c r="P19536">
        <v>30</v>
      </c>
      <c r="Q19536">
        <v>6.5</v>
      </c>
    </row>
    <row r="19537" spans="1:17" hidden="1" x14ac:dyDescent="0.3">
      <c r="A19537" t="s">
        <v>75495</v>
      </c>
      <c r="B19537" t="s">
        <v>75496</v>
      </c>
      <c r="C19537" s="1" t="str">
        <f t="shared" si="2793"/>
        <v>21:0827</v>
      </c>
      <c r="D19537" s="1" t="str">
        <f t="shared" si="2794"/>
        <v>21:0229</v>
      </c>
      <c r="E19537" t="s">
        <v>75497</v>
      </c>
      <c r="F19537" t="s">
        <v>75498</v>
      </c>
      <c r="H19537">
        <v>54.541927899999997</v>
      </c>
      <c r="I19537">
        <v>-60.614622699999998</v>
      </c>
      <c r="J19537" s="1" t="str">
        <f t="shared" si="2795"/>
        <v>Fluid (lake)</v>
      </c>
      <c r="K19537" s="1" t="str">
        <f t="shared" si="2792"/>
        <v>Untreated Water</v>
      </c>
      <c r="L19537">
        <v>16</v>
      </c>
      <c r="M19537" t="s">
        <v>12548</v>
      </c>
      <c r="N19537">
        <v>270</v>
      </c>
      <c r="O19537">
        <v>0.18</v>
      </c>
      <c r="P19537">
        <v>30</v>
      </c>
      <c r="Q19537">
        <v>6.4</v>
      </c>
    </row>
    <row r="19538" spans="1:17" hidden="1" x14ac:dyDescent="0.3">
      <c r="A19538" t="s">
        <v>75499</v>
      </c>
      <c r="B19538" t="s">
        <v>75500</v>
      </c>
      <c r="C19538" s="1" t="str">
        <f t="shared" si="2793"/>
        <v>21:0827</v>
      </c>
      <c r="D19538" s="1" t="str">
        <f t="shared" si="2794"/>
        <v>21:0229</v>
      </c>
      <c r="E19538" t="s">
        <v>75501</v>
      </c>
      <c r="F19538" t="s">
        <v>75502</v>
      </c>
      <c r="H19538">
        <v>54.534318200000001</v>
      </c>
      <c r="I19538">
        <v>-60.632689499999998</v>
      </c>
      <c r="J19538" s="1" t="str">
        <f t="shared" si="2795"/>
        <v>Fluid (lake)</v>
      </c>
      <c r="K19538" s="1" t="str">
        <f t="shared" si="2792"/>
        <v>Untreated Water</v>
      </c>
      <c r="L19538">
        <v>17</v>
      </c>
      <c r="M19538" t="s">
        <v>11431</v>
      </c>
      <c r="N19538">
        <v>271</v>
      </c>
      <c r="O19538">
        <v>2.5000000000000001E-2</v>
      </c>
      <c r="P19538">
        <v>20</v>
      </c>
      <c r="Q19538">
        <v>6.4</v>
      </c>
    </row>
    <row r="19539" spans="1:17" hidden="1" x14ac:dyDescent="0.3">
      <c r="A19539" t="s">
        <v>75503</v>
      </c>
      <c r="B19539" t="s">
        <v>75504</v>
      </c>
      <c r="C19539" s="1" t="str">
        <f t="shared" si="2793"/>
        <v>21:0827</v>
      </c>
      <c r="D19539" s="1" t="str">
        <f t="shared" si="2794"/>
        <v>21:0229</v>
      </c>
      <c r="E19539" t="s">
        <v>75501</v>
      </c>
      <c r="F19539" t="s">
        <v>75505</v>
      </c>
      <c r="H19539">
        <v>54.534318200000001</v>
      </c>
      <c r="I19539">
        <v>-60.632689499999998</v>
      </c>
      <c r="J19539" s="1" t="str">
        <f t="shared" si="2795"/>
        <v>Fluid (lake)</v>
      </c>
      <c r="K19539" s="1" t="str">
        <f t="shared" si="2792"/>
        <v>Untreated Water</v>
      </c>
      <c r="L19539">
        <v>17</v>
      </c>
      <c r="M19539" t="s">
        <v>11435</v>
      </c>
      <c r="N19539">
        <v>272</v>
      </c>
      <c r="O19539">
        <v>2.5000000000000001E-2</v>
      </c>
      <c r="P19539">
        <v>20</v>
      </c>
      <c r="Q19539">
        <v>6.6</v>
      </c>
    </row>
    <row r="19540" spans="1:17" hidden="1" x14ac:dyDescent="0.3">
      <c r="A19540" t="s">
        <v>75506</v>
      </c>
      <c r="B19540" t="s">
        <v>75507</v>
      </c>
      <c r="C19540" s="1" t="str">
        <f t="shared" si="2793"/>
        <v>21:0827</v>
      </c>
      <c r="D19540" s="1" t="str">
        <f t="shared" si="2794"/>
        <v>21:0229</v>
      </c>
      <c r="E19540" t="s">
        <v>75508</v>
      </c>
      <c r="F19540" t="s">
        <v>75509</v>
      </c>
      <c r="H19540">
        <v>54.496037700000002</v>
      </c>
      <c r="I19540">
        <v>-60.880578999999997</v>
      </c>
      <c r="J19540" s="1" t="str">
        <f t="shared" si="2795"/>
        <v>Fluid (lake)</v>
      </c>
      <c r="K19540" s="1" t="str">
        <f t="shared" si="2792"/>
        <v>Untreated Water</v>
      </c>
      <c r="L19540">
        <v>17</v>
      </c>
      <c r="M19540" t="s">
        <v>11392</v>
      </c>
      <c r="N19540">
        <v>273</v>
      </c>
      <c r="O19540">
        <v>2.5000000000000001E-2</v>
      </c>
      <c r="P19540">
        <v>20</v>
      </c>
      <c r="Q19540">
        <v>6.8</v>
      </c>
    </row>
    <row r="19541" spans="1:17" hidden="1" x14ac:dyDescent="0.3">
      <c r="A19541" t="s">
        <v>75510</v>
      </c>
      <c r="B19541" t="s">
        <v>75511</v>
      </c>
      <c r="C19541" s="1" t="str">
        <f t="shared" si="2793"/>
        <v>21:0827</v>
      </c>
      <c r="D19541" s="1" t="str">
        <f t="shared" si="2794"/>
        <v>21:0229</v>
      </c>
      <c r="E19541" t="s">
        <v>75512</v>
      </c>
      <c r="F19541" t="s">
        <v>75513</v>
      </c>
      <c r="H19541">
        <v>54.541730200000003</v>
      </c>
      <c r="I19541">
        <v>-60.844521999999998</v>
      </c>
      <c r="J19541" s="1" t="str">
        <f t="shared" si="2795"/>
        <v>Fluid (lake)</v>
      </c>
      <c r="K19541" s="1" t="str">
        <f t="shared" si="2792"/>
        <v>Untreated Water</v>
      </c>
      <c r="L19541">
        <v>17</v>
      </c>
      <c r="M19541" t="s">
        <v>11397</v>
      </c>
      <c r="N19541">
        <v>274</v>
      </c>
      <c r="O19541">
        <v>2.5000000000000001E-2</v>
      </c>
      <c r="P19541">
        <v>20</v>
      </c>
      <c r="Q19541">
        <v>7</v>
      </c>
    </row>
    <row r="19542" spans="1:17" hidden="1" x14ac:dyDescent="0.3">
      <c r="A19542" t="s">
        <v>75514</v>
      </c>
      <c r="B19542" t="s">
        <v>75515</v>
      </c>
      <c r="C19542" s="1" t="str">
        <f t="shared" si="2793"/>
        <v>21:0827</v>
      </c>
      <c r="D19542" s="1" t="str">
        <f t="shared" si="2794"/>
        <v>21:0229</v>
      </c>
      <c r="E19542" t="s">
        <v>75516</v>
      </c>
      <c r="F19542" t="s">
        <v>75517</v>
      </c>
      <c r="H19542">
        <v>54.535745599999998</v>
      </c>
      <c r="I19542">
        <v>-60.804646099999999</v>
      </c>
      <c r="J19542" s="1" t="str">
        <f t="shared" si="2795"/>
        <v>Fluid (lake)</v>
      </c>
      <c r="K19542" s="1" t="str">
        <f t="shared" si="2792"/>
        <v>Untreated Water</v>
      </c>
      <c r="L19542">
        <v>17</v>
      </c>
      <c r="M19542" t="s">
        <v>11402</v>
      </c>
      <c r="N19542">
        <v>275</v>
      </c>
      <c r="O19542">
        <v>2.5000000000000001E-2</v>
      </c>
      <c r="P19542">
        <v>20</v>
      </c>
      <c r="Q19542">
        <v>7.1</v>
      </c>
    </row>
    <row r="19543" spans="1:17" hidden="1" x14ac:dyDescent="0.3">
      <c r="A19543" t="s">
        <v>75518</v>
      </c>
      <c r="B19543" t="s">
        <v>75519</v>
      </c>
      <c r="C19543" s="1" t="str">
        <f t="shared" si="2793"/>
        <v>21:0827</v>
      </c>
      <c r="D19543" s="1" t="str">
        <f t="shared" si="2794"/>
        <v>21:0229</v>
      </c>
      <c r="E19543" t="s">
        <v>75520</v>
      </c>
      <c r="F19543" t="s">
        <v>75521</v>
      </c>
      <c r="H19543">
        <v>54.5507238</v>
      </c>
      <c r="I19543">
        <v>-60.750428399999997</v>
      </c>
      <c r="J19543" s="1" t="str">
        <f t="shared" si="2795"/>
        <v>Fluid (lake)</v>
      </c>
      <c r="K19543" s="1" t="str">
        <f t="shared" si="2792"/>
        <v>Untreated Water</v>
      </c>
      <c r="L19543">
        <v>17</v>
      </c>
      <c r="M19543" t="s">
        <v>75379</v>
      </c>
      <c r="N19543">
        <v>276</v>
      </c>
      <c r="O19543">
        <v>2.5000000000000001E-2</v>
      </c>
      <c r="P19543">
        <v>20</v>
      </c>
      <c r="Q19543">
        <v>6.8</v>
      </c>
    </row>
    <row r="19544" spans="1:17" hidden="1" x14ac:dyDescent="0.3">
      <c r="A19544" t="s">
        <v>75522</v>
      </c>
      <c r="B19544" t="s">
        <v>75523</v>
      </c>
      <c r="C19544" s="1" t="str">
        <f t="shared" si="2793"/>
        <v>21:0827</v>
      </c>
      <c r="D19544" s="1" t="str">
        <f t="shared" si="2794"/>
        <v>21:0229</v>
      </c>
      <c r="E19544" t="s">
        <v>75520</v>
      </c>
      <c r="F19544" t="s">
        <v>75524</v>
      </c>
      <c r="H19544">
        <v>54.5507238</v>
      </c>
      <c r="I19544">
        <v>-60.750428399999997</v>
      </c>
      <c r="J19544" s="1" t="str">
        <f t="shared" si="2795"/>
        <v>Fluid (lake)</v>
      </c>
      <c r="K19544" s="1" t="str">
        <f t="shared" si="2792"/>
        <v>Untreated Water</v>
      </c>
      <c r="L19544">
        <v>17</v>
      </c>
      <c r="M19544" t="s">
        <v>75383</v>
      </c>
      <c r="N19544">
        <v>277</v>
      </c>
      <c r="O19544">
        <v>2.5000000000000001E-2</v>
      </c>
      <c r="P19544">
        <v>20</v>
      </c>
      <c r="Q19544">
        <v>6.8</v>
      </c>
    </row>
    <row r="19545" spans="1:17" hidden="1" x14ac:dyDescent="0.3">
      <c r="A19545" t="s">
        <v>75525</v>
      </c>
      <c r="B19545" t="s">
        <v>75526</v>
      </c>
      <c r="C19545" s="1" t="str">
        <f t="shared" si="2793"/>
        <v>21:0827</v>
      </c>
      <c r="D19545" s="1" t="str">
        <f t="shared" si="2794"/>
        <v>21:0229</v>
      </c>
      <c r="E19545" t="s">
        <v>75527</v>
      </c>
      <c r="F19545" t="s">
        <v>75528</v>
      </c>
      <c r="H19545">
        <v>54.559836699999998</v>
      </c>
      <c r="I19545">
        <v>-60.704358599999999</v>
      </c>
      <c r="J19545" s="1" t="str">
        <f t="shared" si="2795"/>
        <v>Fluid (lake)</v>
      </c>
      <c r="K19545" s="1" t="str">
        <f t="shared" si="2792"/>
        <v>Untreated Water</v>
      </c>
      <c r="L19545">
        <v>17</v>
      </c>
      <c r="M19545" t="s">
        <v>11411</v>
      </c>
      <c r="N19545">
        <v>278</v>
      </c>
      <c r="O19545">
        <v>2.5000000000000001E-2</v>
      </c>
      <c r="P19545">
        <v>20</v>
      </c>
      <c r="Q19545">
        <v>6.5</v>
      </c>
    </row>
    <row r="19546" spans="1:17" hidden="1" x14ac:dyDescent="0.3">
      <c r="A19546" t="s">
        <v>75529</v>
      </c>
      <c r="B19546" t="s">
        <v>75530</v>
      </c>
      <c r="C19546" s="1" t="str">
        <f t="shared" si="2793"/>
        <v>21:0827</v>
      </c>
      <c r="D19546" s="1" t="str">
        <f t="shared" si="2794"/>
        <v>21:0229</v>
      </c>
      <c r="E19546" t="s">
        <v>75531</v>
      </c>
      <c r="F19546" t="s">
        <v>75532</v>
      </c>
      <c r="H19546">
        <v>54.557479000000001</v>
      </c>
      <c r="I19546">
        <v>-60.673170499999998</v>
      </c>
      <c r="J19546" s="1" t="str">
        <f t="shared" si="2795"/>
        <v>Fluid (lake)</v>
      </c>
      <c r="K19546" s="1" t="str">
        <f t="shared" si="2792"/>
        <v>Untreated Water</v>
      </c>
      <c r="L19546">
        <v>17</v>
      </c>
      <c r="M19546" t="s">
        <v>11416</v>
      </c>
      <c r="N19546">
        <v>279</v>
      </c>
      <c r="O19546">
        <v>2.5000000000000001E-2</v>
      </c>
      <c r="P19546">
        <v>20</v>
      </c>
      <c r="Q19546">
        <v>6.9</v>
      </c>
    </row>
    <row r="19547" spans="1:17" hidden="1" x14ac:dyDescent="0.3">
      <c r="A19547" t="s">
        <v>75533</v>
      </c>
      <c r="B19547" t="s">
        <v>75534</v>
      </c>
      <c r="C19547" s="1" t="str">
        <f t="shared" si="2793"/>
        <v>21:0827</v>
      </c>
      <c r="D19547" s="1" t="str">
        <f t="shared" si="2794"/>
        <v>21:0229</v>
      </c>
      <c r="E19547" t="s">
        <v>75535</v>
      </c>
      <c r="F19547" t="s">
        <v>75536</v>
      </c>
      <c r="H19547">
        <v>54.561962100000002</v>
      </c>
      <c r="I19547">
        <v>-60.629060899999999</v>
      </c>
      <c r="J19547" s="1" t="str">
        <f t="shared" si="2795"/>
        <v>Fluid (lake)</v>
      </c>
      <c r="K19547" s="1" t="str">
        <f t="shared" si="2792"/>
        <v>Untreated Water</v>
      </c>
      <c r="L19547">
        <v>17</v>
      </c>
      <c r="M19547" t="s">
        <v>11421</v>
      </c>
      <c r="N19547">
        <v>280</v>
      </c>
      <c r="O19547">
        <v>2.5000000000000001E-2</v>
      </c>
      <c r="P19547">
        <v>20</v>
      </c>
      <c r="Q19547">
        <v>6.1</v>
      </c>
    </row>
    <row r="19548" spans="1:17" hidden="1" x14ac:dyDescent="0.3">
      <c r="A19548" t="s">
        <v>75537</v>
      </c>
      <c r="B19548" t="s">
        <v>75538</v>
      </c>
      <c r="C19548" s="1" t="str">
        <f t="shared" si="2793"/>
        <v>21:0827</v>
      </c>
      <c r="D19548" s="1" t="str">
        <f t="shared" si="2794"/>
        <v>21:0229</v>
      </c>
      <c r="E19548" t="s">
        <v>75539</v>
      </c>
      <c r="F19548" t="s">
        <v>75540</v>
      </c>
      <c r="H19548">
        <v>54.580032500000002</v>
      </c>
      <c r="I19548">
        <v>-60.5778538</v>
      </c>
      <c r="J19548" s="1" t="str">
        <f t="shared" si="2795"/>
        <v>Fluid (lake)</v>
      </c>
      <c r="K19548" s="1" t="str">
        <f t="shared" si="2792"/>
        <v>Untreated Water</v>
      </c>
      <c r="L19548">
        <v>17</v>
      </c>
      <c r="M19548" t="s">
        <v>11426</v>
      </c>
      <c r="N19548">
        <v>281</v>
      </c>
      <c r="O19548">
        <v>2.5000000000000001E-2</v>
      </c>
      <c r="P19548">
        <v>20</v>
      </c>
      <c r="Q19548">
        <v>5.5</v>
      </c>
    </row>
    <row r="19549" spans="1:17" hidden="1" x14ac:dyDescent="0.3">
      <c r="A19549" t="s">
        <v>75541</v>
      </c>
      <c r="B19549" t="s">
        <v>75542</v>
      </c>
      <c r="C19549" s="1" t="str">
        <f t="shared" si="2793"/>
        <v>21:0827</v>
      </c>
      <c r="D19549" s="1" t="str">
        <f t="shared" si="2794"/>
        <v>21:0229</v>
      </c>
      <c r="E19549" t="s">
        <v>75543</v>
      </c>
      <c r="F19549" t="s">
        <v>75544</v>
      </c>
      <c r="H19549">
        <v>54.586771400000003</v>
      </c>
      <c r="I19549">
        <v>-60.732143100000002</v>
      </c>
      <c r="J19549" s="1" t="str">
        <f t="shared" si="2795"/>
        <v>Fluid (lake)</v>
      </c>
      <c r="K19549" s="1" t="str">
        <f t="shared" si="2792"/>
        <v>Untreated Water</v>
      </c>
      <c r="L19549">
        <v>17</v>
      </c>
      <c r="M19549" t="s">
        <v>11440</v>
      </c>
      <c r="N19549">
        <v>282</v>
      </c>
      <c r="O19549">
        <v>2.5000000000000001E-2</v>
      </c>
      <c r="P19549">
        <v>20</v>
      </c>
      <c r="Q19549">
        <v>4.8</v>
      </c>
    </row>
    <row r="19550" spans="1:17" hidden="1" x14ac:dyDescent="0.3">
      <c r="A19550" t="s">
        <v>75545</v>
      </c>
      <c r="B19550" t="s">
        <v>75546</v>
      </c>
      <c r="C19550" s="1" t="str">
        <f t="shared" si="2793"/>
        <v>21:0827</v>
      </c>
      <c r="D19550" s="1" t="str">
        <f t="shared" si="2794"/>
        <v>21:0229</v>
      </c>
      <c r="E19550" t="s">
        <v>75547</v>
      </c>
      <c r="F19550" t="s">
        <v>75548</v>
      </c>
      <c r="H19550">
        <v>54.6045424</v>
      </c>
      <c r="I19550">
        <v>-60.701114500000003</v>
      </c>
      <c r="J19550" s="1" t="str">
        <f t="shared" si="2795"/>
        <v>Fluid (lake)</v>
      </c>
      <c r="K19550" s="1" t="str">
        <f t="shared" si="2792"/>
        <v>Untreated Water</v>
      </c>
      <c r="L19550">
        <v>17</v>
      </c>
      <c r="M19550" t="s">
        <v>11445</v>
      </c>
      <c r="N19550">
        <v>283</v>
      </c>
      <c r="O19550">
        <v>2.5000000000000001E-2</v>
      </c>
      <c r="P19550">
        <v>20</v>
      </c>
      <c r="Q19550">
        <v>6.8</v>
      </c>
    </row>
    <row r="19551" spans="1:17" hidden="1" x14ac:dyDescent="0.3">
      <c r="A19551" t="s">
        <v>75549</v>
      </c>
      <c r="B19551" t="s">
        <v>75550</v>
      </c>
      <c r="C19551" s="1" t="str">
        <f t="shared" si="2793"/>
        <v>21:0827</v>
      </c>
      <c r="D19551" s="1" t="str">
        <f t="shared" si="2794"/>
        <v>21:0229</v>
      </c>
      <c r="E19551" t="s">
        <v>75551</v>
      </c>
      <c r="F19551" t="s">
        <v>75552</v>
      </c>
      <c r="H19551">
        <v>54.607097099999997</v>
      </c>
      <c r="I19551">
        <v>-60.712600199999997</v>
      </c>
      <c r="J19551" s="1" t="str">
        <f t="shared" si="2795"/>
        <v>Fluid (lake)</v>
      </c>
      <c r="K19551" s="1" t="str">
        <f t="shared" si="2792"/>
        <v>Untreated Water</v>
      </c>
      <c r="L19551">
        <v>17</v>
      </c>
      <c r="M19551" t="s">
        <v>11450</v>
      </c>
      <c r="N19551">
        <v>284</v>
      </c>
      <c r="O19551">
        <v>2.5000000000000001E-2</v>
      </c>
      <c r="P19551">
        <v>20</v>
      </c>
      <c r="Q19551">
        <v>6.7</v>
      </c>
    </row>
    <row r="19552" spans="1:17" hidden="1" x14ac:dyDescent="0.3">
      <c r="A19552" t="s">
        <v>75553</v>
      </c>
      <c r="B19552" t="s">
        <v>75554</v>
      </c>
      <c r="C19552" s="1" t="str">
        <f t="shared" si="2793"/>
        <v>21:0827</v>
      </c>
      <c r="D19552" s="1" t="str">
        <f t="shared" si="2794"/>
        <v>21:0229</v>
      </c>
      <c r="E19552" t="s">
        <v>75555</v>
      </c>
      <c r="F19552" t="s">
        <v>75556</v>
      </c>
      <c r="H19552">
        <v>54.616629400000001</v>
      </c>
      <c r="I19552">
        <v>-60.7137381</v>
      </c>
      <c r="J19552" s="1" t="str">
        <f t="shared" si="2795"/>
        <v>Fluid (lake)</v>
      </c>
      <c r="K19552" s="1" t="str">
        <f t="shared" si="2792"/>
        <v>Untreated Water</v>
      </c>
      <c r="L19552">
        <v>17</v>
      </c>
      <c r="M19552" t="s">
        <v>11460</v>
      </c>
      <c r="N19552">
        <v>285</v>
      </c>
      <c r="O19552">
        <v>2.5000000000000001E-2</v>
      </c>
      <c r="P19552">
        <v>20</v>
      </c>
      <c r="Q19552">
        <v>7</v>
      </c>
    </row>
    <row r="19553" spans="1:17" hidden="1" x14ac:dyDescent="0.3">
      <c r="A19553" t="s">
        <v>75557</v>
      </c>
      <c r="B19553" t="s">
        <v>75558</v>
      </c>
      <c r="C19553" s="1" t="str">
        <f t="shared" si="2793"/>
        <v>21:0827</v>
      </c>
      <c r="D19553" s="1" t="str">
        <f t="shared" si="2794"/>
        <v>21:0229</v>
      </c>
      <c r="E19553" t="s">
        <v>75559</v>
      </c>
      <c r="F19553" t="s">
        <v>75560</v>
      </c>
      <c r="H19553">
        <v>54.619969400000002</v>
      </c>
      <c r="I19553">
        <v>-60.720676400000002</v>
      </c>
      <c r="J19553" s="1" t="str">
        <f t="shared" si="2795"/>
        <v>Fluid (lake)</v>
      </c>
      <c r="K19553" s="1" t="str">
        <f t="shared" si="2792"/>
        <v>Untreated Water</v>
      </c>
      <c r="L19553">
        <v>17</v>
      </c>
      <c r="M19553" t="s">
        <v>11465</v>
      </c>
      <c r="N19553">
        <v>286</v>
      </c>
      <c r="O19553">
        <v>2.5000000000000001E-2</v>
      </c>
      <c r="P19553">
        <v>20</v>
      </c>
      <c r="Q19553">
        <v>7.2</v>
      </c>
    </row>
    <row r="19554" spans="1:17" hidden="1" x14ac:dyDescent="0.3">
      <c r="A19554" t="s">
        <v>75561</v>
      </c>
      <c r="B19554" t="s">
        <v>75562</v>
      </c>
      <c r="C19554" s="1" t="str">
        <f t="shared" si="2793"/>
        <v>21:0827</v>
      </c>
      <c r="D19554" s="1" t="str">
        <f t="shared" si="2794"/>
        <v>21:0229</v>
      </c>
      <c r="E19554" t="s">
        <v>75563</v>
      </c>
      <c r="F19554" t="s">
        <v>75564</v>
      </c>
      <c r="H19554">
        <v>54.617954400000002</v>
      </c>
      <c r="I19554">
        <v>-60.662608900000002</v>
      </c>
      <c r="J19554" s="1" t="str">
        <f t="shared" si="2795"/>
        <v>Fluid (lake)</v>
      </c>
      <c r="K19554" s="1" t="str">
        <f t="shared" si="2792"/>
        <v>Untreated Water</v>
      </c>
      <c r="L19554">
        <v>17</v>
      </c>
      <c r="M19554" t="s">
        <v>11470</v>
      </c>
      <c r="N19554">
        <v>287</v>
      </c>
      <c r="O19554">
        <v>2.5000000000000001E-2</v>
      </c>
      <c r="P19554">
        <v>30</v>
      </c>
      <c r="Q19554">
        <v>6.8</v>
      </c>
    </row>
    <row r="19555" spans="1:17" hidden="1" x14ac:dyDescent="0.3">
      <c r="A19555" t="s">
        <v>75565</v>
      </c>
      <c r="B19555" t="s">
        <v>75566</v>
      </c>
      <c r="C19555" s="1" t="str">
        <f t="shared" si="2793"/>
        <v>21:0827</v>
      </c>
      <c r="D19555" s="1" t="str">
        <f t="shared" si="2794"/>
        <v>21:0229</v>
      </c>
      <c r="E19555" t="s">
        <v>75567</v>
      </c>
      <c r="F19555" t="s">
        <v>75568</v>
      </c>
      <c r="H19555">
        <v>54.6500561</v>
      </c>
      <c r="I19555">
        <v>-60.635776</v>
      </c>
      <c r="J19555" s="1" t="str">
        <f t="shared" si="2795"/>
        <v>Fluid (lake)</v>
      </c>
      <c r="K19555" s="1" t="str">
        <f t="shared" si="2792"/>
        <v>Untreated Water</v>
      </c>
      <c r="L19555">
        <v>17</v>
      </c>
      <c r="M19555" t="s">
        <v>11475</v>
      </c>
      <c r="N19555">
        <v>288</v>
      </c>
      <c r="O19555">
        <v>2.5000000000000001E-2</v>
      </c>
      <c r="P19555">
        <v>30</v>
      </c>
      <c r="Q19555">
        <v>6.8</v>
      </c>
    </row>
    <row r="19556" spans="1:17" hidden="1" x14ac:dyDescent="0.3">
      <c r="A19556" t="s">
        <v>75569</v>
      </c>
      <c r="B19556" t="s">
        <v>75570</v>
      </c>
      <c r="C19556" s="1" t="str">
        <f t="shared" si="2793"/>
        <v>21:0827</v>
      </c>
      <c r="D19556" s="1" t="str">
        <f t="shared" si="2794"/>
        <v>21:0229</v>
      </c>
      <c r="E19556" t="s">
        <v>75571</v>
      </c>
      <c r="F19556" t="s">
        <v>75572</v>
      </c>
      <c r="H19556">
        <v>54.658139400000003</v>
      </c>
      <c r="I19556">
        <v>-60.620266100000002</v>
      </c>
      <c r="J19556" s="1" t="str">
        <f t="shared" si="2795"/>
        <v>Fluid (lake)</v>
      </c>
      <c r="K19556" s="1" t="str">
        <f t="shared" si="2792"/>
        <v>Untreated Water</v>
      </c>
      <c r="L19556">
        <v>18</v>
      </c>
      <c r="M19556" t="s">
        <v>11431</v>
      </c>
      <c r="N19556">
        <v>289</v>
      </c>
      <c r="O19556">
        <v>2.5000000000000001E-2</v>
      </c>
      <c r="P19556">
        <v>30</v>
      </c>
      <c r="Q19556">
        <v>6.5</v>
      </c>
    </row>
    <row r="19557" spans="1:17" hidden="1" x14ac:dyDescent="0.3">
      <c r="A19557" t="s">
        <v>75573</v>
      </c>
      <c r="B19557" t="s">
        <v>75574</v>
      </c>
      <c r="C19557" s="1" t="str">
        <f t="shared" si="2793"/>
        <v>21:0827</v>
      </c>
      <c r="D19557" s="1" t="str">
        <f t="shared" si="2794"/>
        <v>21:0229</v>
      </c>
      <c r="E19557" t="s">
        <v>75571</v>
      </c>
      <c r="F19557" t="s">
        <v>75575</v>
      </c>
      <c r="H19557">
        <v>54.658139400000003</v>
      </c>
      <c r="I19557">
        <v>-60.620266100000002</v>
      </c>
      <c r="J19557" s="1" t="str">
        <f t="shared" si="2795"/>
        <v>Fluid (lake)</v>
      </c>
      <c r="K19557" s="1" t="str">
        <f t="shared" si="2792"/>
        <v>Untreated Water</v>
      </c>
      <c r="L19557">
        <v>18</v>
      </c>
      <c r="M19557" t="s">
        <v>11435</v>
      </c>
      <c r="N19557">
        <v>290</v>
      </c>
      <c r="O19557">
        <v>2.5000000000000001E-2</v>
      </c>
      <c r="P19557">
        <v>20</v>
      </c>
      <c r="Q19557">
        <v>6.6</v>
      </c>
    </row>
    <row r="19558" spans="1:17" hidden="1" x14ac:dyDescent="0.3">
      <c r="A19558" t="s">
        <v>75576</v>
      </c>
      <c r="B19558" t="s">
        <v>75577</v>
      </c>
      <c r="C19558" s="1" t="str">
        <f t="shared" si="2793"/>
        <v>21:0827</v>
      </c>
      <c r="D19558" s="1" t="str">
        <f t="shared" si="2794"/>
        <v>21:0229</v>
      </c>
      <c r="E19558" t="s">
        <v>75578</v>
      </c>
      <c r="F19558" t="s">
        <v>75579</v>
      </c>
      <c r="H19558">
        <v>54.670811899999997</v>
      </c>
      <c r="I19558">
        <v>-60.568092</v>
      </c>
      <c r="J19558" s="1" t="str">
        <f t="shared" si="2795"/>
        <v>Fluid (lake)</v>
      </c>
      <c r="K19558" s="1" t="str">
        <f t="shared" si="2792"/>
        <v>Untreated Water</v>
      </c>
      <c r="L19558">
        <v>18</v>
      </c>
      <c r="M19558" t="s">
        <v>11392</v>
      </c>
      <c r="N19558">
        <v>291</v>
      </c>
      <c r="O19558">
        <v>2.5000000000000001E-2</v>
      </c>
      <c r="P19558">
        <v>20</v>
      </c>
      <c r="Q19558">
        <v>6.6</v>
      </c>
    </row>
    <row r="19559" spans="1:17" hidden="1" x14ac:dyDescent="0.3">
      <c r="A19559" t="s">
        <v>75580</v>
      </c>
      <c r="B19559" t="s">
        <v>75581</v>
      </c>
      <c r="C19559" s="1" t="str">
        <f t="shared" si="2793"/>
        <v>21:0827</v>
      </c>
      <c r="D19559" s="1" t="str">
        <f t="shared" si="2794"/>
        <v>21:0229</v>
      </c>
      <c r="E19559" t="s">
        <v>75582</v>
      </c>
      <c r="F19559" t="s">
        <v>75583</v>
      </c>
      <c r="H19559">
        <v>54.682662100000002</v>
      </c>
      <c r="I19559">
        <v>-60.599731900000002</v>
      </c>
      <c r="J19559" s="1" t="str">
        <f t="shared" si="2795"/>
        <v>Fluid (lake)</v>
      </c>
      <c r="K19559" s="1" t="str">
        <f t="shared" si="2792"/>
        <v>Untreated Water</v>
      </c>
      <c r="L19559">
        <v>18</v>
      </c>
      <c r="M19559" t="s">
        <v>11397</v>
      </c>
      <c r="N19559">
        <v>292</v>
      </c>
      <c r="O19559">
        <v>2.5000000000000001E-2</v>
      </c>
      <c r="P19559">
        <v>30</v>
      </c>
      <c r="Q19559">
        <v>6.7</v>
      </c>
    </row>
    <row r="19560" spans="1:17" hidden="1" x14ac:dyDescent="0.3">
      <c r="A19560" t="s">
        <v>75584</v>
      </c>
      <c r="B19560" t="s">
        <v>75585</v>
      </c>
      <c r="C19560" s="1" t="str">
        <f t="shared" si="2793"/>
        <v>21:0827</v>
      </c>
      <c r="D19560" s="1" t="str">
        <f t="shared" si="2794"/>
        <v>21:0229</v>
      </c>
      <c r="E19560" t="s">
        <v>75586</v>
      </c>
      <c r="F19560" t="s">
        <v>75587</v>
      </c>
      <c r="H19560">
        <v>54.691843499999997</v>
      </c>
      <c r="I19560">
        <v>-60.580458800000002</v>
      </c>
      <c r="J19560" s="1" t="str">
        <f t="shared" si="2795"/>
        <v>Fluid (lake)</v>
      </c>
      <c r="K19560" s="1" t="str">
        <f t="shared" si="2792"/>
        <v>Untreated Water</v>
      </c>
      <c r="L19560">
        <v>18</v>
      </c>
      <c r="M19560" t="s">
        <v>11402</v>
      </c>
      <c r="N19560">
        <v>293</v>
      </c>
      <c r="O19560">
        <v>2.5000000000000001E-2</v>
      </c>
      <c r="P19560">
        <v>20</v>
      </c>
      <c r="Q19560">
        <v>6.6</v>
      </c>
    </row>
    <row r="19561" spans="1:17" hidden="1" x14ac:dyDescent="0.3">
      <c r="A19561" t="s">
        <v>75588</v>
      </c>
      <c r="B19561" t="s">
        <v>75589</v>
      </c>
      <c r="C19561" s="1" t="str">
        <f t="shared" si="2793"/>
        <v>21:0827</v>
      </c>
      <c r="D19561" s="1" t="str">
        <f t="shared" si="2794"/>
        <v>21:0229</v>
      </c>
      <c r="E19561" t="s">
        <v>75590</v>
      </c>
      <c r="F19561" t="s">
        <v>75591</v>
      </c>
      <c r="H19561">
        <v>54.6854114</v>
      </c>
      <c r="I19561">
        <v>-60.647311999999999</v>
      </c>
      <c r="J19561" s="1" t="str">
        <f t="shared" si="2795"/>
        <v>Fluid (lake)</v>
      </c>
      <c r="K19561" s="1" t="str">
        <f t="shared" si="2792"/>
        <v>Untreated Water</v>
      </c>
      <c r="L19561">
        <v>18</v>
      </c>
      <c r="M19561" t="s">
        <v>11411</v>
      </c>
      <c r="N19561">
        <v>294</v>
      </c>
      <c r="O19561">
        <v>2.5000000000000001E-2</v>
      </c>
      <c r="P19561">
        <v>20</v>
      </c>
      <c r="Q19561">
        <v>6.3</v>
      </c>
    </row>
    <row r="19562" spans="1:17" hidden="1" x14ac:dyDescent="0.3">
      <c r="A19562" t="s">
        <v>75592</v>
      </c>
      <c r="B19562" t="s">
        <v>75593</v>
      </c>
      <c r="C19562" s="1" t="str">
        <f t="shared" si="2793"/>
        <v>21:0827</v>
      </c>
      <c r="D19562" s="1" t="str">
        <f t="shared" si="2794"/>
        <v>21:0229</v>
      </c>
      <c r="E19562" t="s">
        <v>75594</v>
      </c>
      <c r="F19562" t="s">
        <v>75595</v>
      </c>
      <c r="H19562">
        <v>54.690441999999997</v>
      </c>
      <c r="I19562">
        <v>-60.660133299999998</v>
      </c>
      <c r="J19562" s="1" t="str">
        <f t="shared" si="2795"/>
        <v>Fluid (lake)</v>
      </c>
      <c r="K19562" s="1" t="str">
        <f t="shared" si="2792"/>
        <v>Untreated Water</v>
      </c>
      <c r="L19562">
        <v>18</v>
      </c>
      <c r="M19562" t="s">
        <v>11416</v>
      </c>
      <c r="N19562">
        <v>295</v>
      </c>
      <c r="O19562">
        <v>2.5000000000000001E-2</v>
      </c>
      <c r="P19562">
        <v>20</v>
      </c>
      <c r="Q19562">
        <v>6.8</v>
      </c>
    </row>
    <row r="19563" spans="1:17" hidden="1" x14ac:dyDescent="0.3">
      <c r="A19563" t="s">
        <v>75596</v>
      </c>
      <c r="B19563" t="s">
        <v>75597</v>
      </c>
      <c r="C19563" s="1" t="str">
        <f t="shared" si="2793"/>
        <v>21:0827</v>
      </c>
      <c r="D19563" s="1" t="str">
        <f t="shared" si="2794"/>
        <v>21:0229</v>
      </c>
      <c r="E19563" t="s">
        <v>75598</v>
      </c>
      <c r="F19563" t="s">
        <v>75599</v>
      </c>
      <c r="H19563">
        <v>54.717120700000002</v>
      </c>
      <c r="I19563">
        <v>-60.685335000000002</v>
      </c>
      <c r="J19563" s="1" t="str">
        <f t="shared" si="2795"/>
        <v>Fluid (lake)</v>
      </c>
      <c r="K19563" s="1" t="str">
        <f t="shared" si="2792"/>
        <v>Untreated Water</v>
      </c>
      <c r="L19563">
        <v>18</v>
      </c>
      <c r="M19563" t="s">
        <v>11421</v>
      </c>
      <c r="N19563">
        <v>296</v>
      </c>
      <c r="O19563">
        <v>2.5000000000000001E-2</v>
      </c>
      <c r="P19563">
        <v>20</v>
      </c>
      <c r="Q19563">
        <v>6.7</v>
      </c>
    </row>
    <row r="19564" spans="1:17" hidden="1" x14ac:dyDescent="0.3">
      <c r="A19564" t="s">
        <v>75600</v>
      </c>
      <c r="B19564" t="s">
        <v>75601</v>
      </c>
      <c r="C19564" s="1" t="str">
        <f t="shared" si="2793"/>
        <v>21:0827</v>
      </c>
      <c r="D19564" s="1" t="str">
        <f t="shared" si="2794"/>
        <v>21:0229</v>
      </c>
      <c r="E19564" t="s">
        <v>75602</v>
      </c>
      <c r="F19564" t="s">
        <v>75603</v>
      </c>
      <c r="H19564">
        <v>54.724890899999998</v>
      </c>
      <c r="I19564">
        <v>-60.681754699999999</v>
      </c>
      <c r="J19564" s="1" t="str">
        <f t="shared" si="2795"/>
        <v>Fluid (lake)</v>
      </c>
      <c r="K19564" s="1" t="str">
        <f t="shared" si="2792"/>
        <v>Untreated Water</v>
      </c>
      <c r="L19564">
        <v>18</v>
      </c>
      <c r="M19564" t="s">
        <v>11426</v>
      </c>
      <c r="N19564">
        <v>297</v>
      </c>
      <c r="O19564">
        <v>2.5000000000000001E-2</v>
      </c>
      <c r="P19564">
        <v>20</v>
      </c>
      <c r="Q19564">
        <v>6.8</v>
      </c>
    </row>
    <row r="19565" spans="1:17" hidden="1" x14ac:dyDescent="0.3">
      <c r="A19565" t="s">
        <v>75604</v>
      </c>
      <c r="B19565" t="s">
        <v>75605</v>
      </c>
      <c r="C19565" s="1" t="str">
        <f t="shared" si="2793"/>
        <v>21:0827</v>
      </c>
      <c r="D19565" s="1" t="str">
        <f t="shared" si="2794"/>
        <v>21:0229</v>
      </c>
      <c r="E19565" t="s">
        <v>75606</v>
      </c>
      <c r="F19565" t="s">
        <v>75607</v>
      </c>
      <c r="H19565">
        <v>54.747505599999997</v>
      </c>
      <c r="I19565">
        <v>-60.6868178</v>
      </c>
      <c r="J19565" s="1" t="str">
        <f t="shared" si="2795"/>
        <v>Fluid (lake)</v>
      </c>
      <c r="K19565" s="1" t="str">
        <f t="shared" si="2792"/>
        <v>Untreated Water</v>
      </c>
      <c r="L19565">
        <v>18</v>
      </c>
      <c r="M19565" t="s">
        <v>11440</v>
      </c>
      <c r="N19565">
        <v>298</v>
      </c>
      <c r="O19565">
        <v>2.5000000000000001E-2</v>
      </c>
      <c r="P19565">
        <v>20</v>
      </c>
      <c r="Q19565">
        <v>5.8</v>
      </c>
    </row>
    <row r="19566" spans="1:17" hidden="1" x14ac:dyDescent="0.3">
      <c r="A19566" t="s">
        <v>75608</v>
      </c>
      <c r="B19566" t="s">
        <v>75609</v>
      </c>
      <c r="C19566" s="1" t="str">
        <f t="shared" si="2793"/>
        <v>21:0827</v>
      </c>
      <c r="D19566" s="1" t="str">
        <f t="shared" si="2794"/>
        <v>21:0229</v>
      </c>
      <c r="E19566" t="s">
        <v>75610</v>
      </c>
      <c r="F19566" t="s">
        <v>75611</v>
      </c>
      <c r="H19566">
        <v>54.744520399999999</v>
      </c>
      <c r="I19566">
        <v>-60.666601800000002</v>
      </c>
      <c r="J19566" s="1" t="str">
        <f t="shared" si="2795"/>
        <v>Fluid (lake)</v>
      </c>
      <c r="K19566" s="1" t="str">
        <f t="shared" si="2792"/>
        <v>Untreated Water</v>
      </c>
      <c r="L19566">
        <v>18</v>
      </c>
      <c r="M19566" t="s">
        <v>11445</v>
      </c>
      <c r="N19566">
        <v>299</v>
      </c>
      <c r="O19566">
        <v>2.5000000000000001E-2</v>
      </c>
      <c r="P19566">
        <v>20</v>
      </c>
      <c r="Q19566">
        <v>6.7</v>
      </c>
    </row>
    <row r="19567" spans="1:17" hidden="1" x14ac:dyDescent="0.3">
      <c r="A19567" t="s">
        <v>75612</v>
      </c>
      <c r="B19567" t="s">
        <v>75613</v>
      </c>
      <c r="C19567" s="1" t="str">
        <f t="shared" si="2793"/>
        <v>21:0827</v>
      </c>
      <c r="D19567" s="1" t="str">
        <f t="shared" si="2794"/>
        <v>21:0229</v>
      </c>
      <c r="E19567" t="s">
        <v>75614</v>
      </c>
      <c r="F19567" t="s">
        <v>75615</v>
      </c>
      <c r="H19567">
        <v>54.663723699999998</v>
      </c>
      <c r="I19567">
        <v>-60.605765400000003</v>
      </c>
      <c r="J19567" s="1" t="str">
        <f t="shared" si="2795"/>
        <v>Fluid (lake)</v>
      </c>
      <c r="K19567" s="1" t="str">
        <f t="shared" si="2792"/>
        <v>Untreated Water</v>
      </c>
      <c r="L19567">
        <v>18</v>
      </c>
      <c r="M19567" t="s">
        <v>11450</v>
      </c>
      <c r="N19567">
        <v>300</v>
      </c>
      <c r="O19567">
        <v>2.5000000000000001E-2</v>
      </c>
      <c r="P19567">
        <v>20</v>
      </c>
      <c r="Q19567">
        <v>6.3</v>
      </c>
    </row>
    <row r="19568" spans="1:17" hidden="1" x14ac:dyDescent="0.3">
      <c r="A19568" t="s">
        <v>75616</v>
      </c>
      <c r="B19568" t="s">
        <v>75617</v>
      </c>
      <c r="C19568" s="1" t="str">
        <f t="shared" si="2793"/>
        <v>21:0827</v>
      </c>
      <c r="D19568" s="1" t="str">
        <f t="shared" si="2794"/>
        <v>21:0229</v>
      </c>
      <c r="E19568" t="s">
        <v>75618</v>
      </c>
      <c r="F19568" t="s">
        <v>75619</v>
      </c>
      <c r="H19568">
        <v>54.7576502</v>
      </c>
      <c r="I19568">
        <v>-60.935143500000002</v>
      </c>
      <c r="J19568" s="1" t="str">
        <f t="shared" si="2795"/>
        <v>Fluid (lake)</v>
      </c>
      <c r="K19568" s="1" t="str">
        <f t="shared" si="2792"/>
        <v>Untreated Water</v>
      </c>
      <c r="L19568">
        <v>18</v>
      </c>
      <c r="M19568" t="s">
        <v>11460</v>
      </c>
      <c r="N19568">
        <v>301</v>
      </c>
      <c r="O19568">
        <v>0.06</v>
      </c>
      <c r="P19568">
        <v>20</v>
      </c>
      <c r="Q19568">
        <v>6.1</v>
      </c>
    </row>
    <row r="19569" spans="1:17" hidden="1" x14ac:dyDescent="0.3">
      <c r="A19569" t="s">
        <v>75620</v>
      </c>
      <c r="B19569" t="s">
        <v>75621</v>
      </c>
      <c r="C19569" s="1" t="str">
        <f t="shared" si="2793"/>
        <v>21:0827</v>
      </c>
      <c r="D19569" s="1" t="str">
        <f t="shared" si="2794"/>
        <v>21:0229</v>
      </c>
      <c r="E19569" t="s">
        <v>75622</v>
      </c>
      <c r="F19569" t="s">
        <v>75623</v>
      </c>
      <c r="H19569">
        <v>54.763910699999997</v>
      </c>
      <c r="I19569">
        <v>-60.918051699999999</v>
      </c>
      <c r="J19569" s="1" t="str">
        <f t="shared" si="2795"/>
        <v>Fluid (lake)</v>
      </c>
      <c r="K19569" s="1" t="str">
        <f t="shared" si="2792"/>
        <v>Untreated Water</v>
      </c>
      <c r="L19569">
        <v>18</v>
      </c>
      <c r="M19569" t="s">
        <v>11465</v>
      </c>
      <c r="N19569">
        <v>302</v>
      </c>
      <c r="O19569">
        <v>2.5000000000000001E-2</v>
      </c>
      <c r="P19569">
        <v>20</v>
      </c>
      <c r="Q19569">
        <v>6.6</v>
      </c>
    </row>
    <row r="19570" spans="1:17" hidden="1" x14ac:dyDescent="0.3">
      <c r="A19570" t="s">
        <v>75624</v>
      </c>
      <c r="B19570" t="s">
        <v>75625</v>
      </c>
      <c r="C19570" s="1" t="str">
        <f t="shared" si="2793"/>
        <v>21:0827</v>
      </c>
      <c r="D19570" s="1" t="str">
        <f t="shared" si="2794"/>
        <v>21:0229</v>
      </c>
      <c r="E19570" t="s">
        <v>75626</v>
      </c>
      <c r="F19570" t="s">
        <v>75627</v>
      </c>
      <c r="H19570">
        <v>54.7804596</v>
      </c>
      <c r="I19570">
        <v>-60.916004000000001</v>
      </c>
      <c r="J19570" s="1" t="str">
        <f t="shared" si="2795"/>
        <v>Fluid (lake)</v>
      </c>
      <c r="K19570" s="1" t="str">
        <f t="shared" si="2792"/>
        <v>Untreated Water</v>
      </c>
      <c r="L19570">
        <v>18</v>
      </c>
      <c r="M19570" t="s">
        <v>11470</v>
      </c>
      <c r="N19570">
        <v>303</v>
      </c>
      <c r="O19570">
        <v>2.5000000000000001E-2</v>
      </c>
      <c r="P19570">
        <v>20</v>
      </c>
      <c r="Q19570">
        <v>6.6</v>
      </c>
    </row>
    <row r="19571" spans="1:17" hidden="1" x14ac:dyDescent="0.3">
      <c r="A19571" t="s">
        <v>75628</v>
      </c>
      <c r="B19571" t="s">
        <v>75629</v>
      </c>
      <c r="C19571" s="1" t="str">
        <f t="shared" si="2793"/>
        <v>21:0827</v>
      </c>
      <c r="D19571" s="1" t="str">
        <f t="shared" si="2794"/>
        <v>21:0229</v>
      </c>
      <c r="E19571" t="s">
        <v>75630</v>
      </c>
      <c r="F19571" t="s">
        <v>75631</v>
      </c>
      <c r="H19571">
        <v>54.7944259</v>
      </c>
      <c r="I19571">
        <v>-60.924805999999997</v>
      </c>
      <c r="J19571" s="1" t="str">
        <f t="shared" si="2795"/>
        <v>Fluid (lake)</v>
      </c>
      <c r="K19571" s="1" t="str">
        <f t="shared" si="2792"/>
        <v>Untreated Water</v>
      </c>
      <c r="L19571">
        <v>18</v>
      </c>
      <c r="M19571" t="s">
        <v>11475</v>
      </c>
      <c r="N19571">
        <v>304</v>
      </c>
      <c r="O19571">
        <v>2.5000000000000001E-2</v>
      </c>
      <c r="P19571">
        <v>20</v>
      </c>
      <c r="Q19571">
        <v>5.5</v>
      </c>
    </row>
    <row r="19572" spans="1:17" hidden="1" x14ac:dyDescent="0.3">
      <c r="A19572" t="s">
        <v>75632</v>
      </c>
      <c r="B19572" t="s">
        <v>75633</v>
      </c>
      <c r="C19572" s="1" t="str">
        <f t="shared" si="2793"/>
        <v>21:0827</v>
      </c>
      <c r="D19572" s="1" t="str">
        <f t="shared" si="2794"/>
        <v>21:0229</v>
      </c>
      <c r="E19572" t="s">
        <v>75634</v>
      </c>
      <c r="F19572" t="s">
        <v>75635</v>
      </c>
      <c r="H19572">
        <v>54.834713499999999</v>
      </c>
      <c r="I19572">
        <v>-60.882702700000003</v>
      </c>
      <c r="J19572" s="1" t="str">
        <f t="shared" si="2795"/>
        <v>Fluid (lake)</v>
      </c>
      <c r="K19572" s="1" t="str">
        <f t="shared" si="2792"/>
        <v>Untreated Water</v>
      </c>
      <c r="L19572">
        <v>19</v>
      </c>
      <c r="M19572" t="s">
        <v>11392</v>
      </c>
      <c r="N19572">
        <v>305</v>
      </c>
      <c r="O19572">
        <v>2.5000000000000001E-2</v>
      </c>
      <c r="P19572">
        <v>20</v>
      </c>
      <c r="Q19572">
        <v>6.1</v>
      </c>
    </row>
    <row r="19573" spans="1:17" hidden="1" x14ac:dyDescent="0.3">
      <c r="A19573" t="s">
        <v>75636</v>
      </c>
      <c r="B19573" t="s">
        <v>75637</v>
      </c>
      <c r="C19573" s="1" t="str">
        <f t="shared" si="2793"/>
        <v>21:0827</v>
      </c>
      <c r="D19573" s="1" t="str">
        <f t="shared" si="2794"/>
        <v>21:0229</v>
      </c>
      <c r="E19573" t="s">
        <v>75638</v>
      </c>
      <c r="F19573" t="s">
        <v>75639</v>
      </c>
      <c r="H19573">
        <v>54.845520299999997</v>
      </c>
      <c r="I19573">
        <v>-60.8679463</v>
      </c>
      <c r="J19573" s="1" t="str">
        <f t="shared" si="2795"/>
        <v>Fluid (lake)</v>
      </c>
      <c r="K19573" s="1" t="str">
        <f t="shared" si="2792"/>
        <v>Untreated Water</v>
      </c>
      <c r="L19573">
        <v>19</v>
      </c>
      <c r="M19573" t="s">
        <v>11431</v>
      </c>
      <c r="N19573">
        <v>306</v>
      </c>
      <c r="O19573">
        <v>2.5000000000000001E-2</v>
      </c>
      <c r="P19573">
        <v>20</v>
      </c>
      <c r="Q19573">
        <v>6.1</v>
      </c>
    </row>
    <row r="19574" spans="1:17" hidden="1" x14ac:dyDescent="0.3">
      <c r="A19574" t="s">
        <v>75640</v>
      </c>
      <c r="B19574" t="s">
        <v>75641</v>
      </c>
      <c r="C19574" s="1" t="str">
        <f t="shared" si="2793"/>
        <v>21:0827</v>
      </c>
      <c r="D19574" s="1" t="str">
        <f t="shared" si="2794"/>
        <v>21:0229</v>
      </c>
      <c r="E19574" t="s">
        <v>75638</v>
      </c>
      <c r="F19574" t="s">
        <v>75642</v>
      </c>
      <c r="H19574">
        <v>54.845520299999997</v>
      </c>
      <c r="I19574">
        <v>-60.8679463</v>
      </c>
      <c r="J19574" s="1" t="str">
        <f t="shared" si="2795"/>
        <v>Fluid (lake)</v>
      </c>
      <c r="K19574" s="1" t="str">
        <f t="shared" si="2792"/>
        <v>Untreated Water</v>
      </c>
      <c r="L19574">
        <v>19</v>
      </c>
      <c r="M19574" t="s">
        <v>11435</v>
      </c>
      <c r="N19574">
        <v>307</v>
      </c>
      <c r="O19574">
        <v>2.5000000000000001E-2</v>
      </c>
      <c r="P19574">
        <v>20</v>
      </c>
      <c r="Q19574">
        <v>6.1</v>
      </c>
    </row>
    <row r="19575" spans="1:17" hidden="1" x14ac:dyDescent="0.3">
      <c r="A19575" t="s">
        <v>75643</v>
      </c>
      <c r="B19575" t="s">
        <v>75644</v>
      </c>
      <c r="C19575" s="1" t="str">
        <f t="shared" si="2793"/>
        <v>21:0827</v>
      </c>
      <c r="D19575" s="1" t="str">
        <f t="shared" si="2794"/>
        <v>21:0229</v>
      </c>
      <c r="E19575" t="s">
        <v>75645</v>
      </c>
      <c r="F19575" t="s">
        <v>75646</v>
      </c>
      <c r="H19575">
        <v>54.856789900000003</v>
      </c>
      <c r="I19575">
        <v>-60.868333200000002</v>
      </c>
      <c r="J19575" s="1" t="str">
        <f t="shared" si="2795"/>
        <v>Fluid (lake)</v>
      </c>
      <c r="K19575" s="1" t="str">
        <f t="shared" si="2792"/>
        <v>Untreated Water</v>
      </c>
      <c r="L19575">
        <v>19</v>
      </c>
      <c r="M19575" t="s">
        <v>11397</v>
      </c>
      <c r="N19575">
        <v>308</v>
      </c>
      <c r="O19575">
        <v>2.5000000000000001E-2</v>
      </c>
      <c r="P19575">
        <v>20</v>
      </c>
      <c r="Q19575">
        <v>5.8</v>
      </c>
    </row>
    <row r="19576" spans="1:17" hidden="1" x14ac:dyDescent="0.3">
      <c r="A19576" t="s">
        <v>75647</v>
      </c>
      <c r="B19576" t="s">
        <v>75648</v>
      </c>
      <c r="C19576" s="1" t="str">
        <f t="shared" si="2793"/>
        <v>21:0827</v>
      </c>
      <c r="D19576" s="1" t="str">
        <f t="shared" si="2794"/>
        <v>21:0229</v>
      </c>
      <c r="E19576" t="s">
        <v>75649</v>
      </c>
      <c r="F19576" t="s">
        <v>75650</v>
      </c>
      <c r="H19576">
        <v>54.855914800000001</v>
      </c>
      <c r="I19576">
        <v>-60.859981400000002</v>
      </c>
      <c r="J19576" s="1" t="str">
        <f t="shared" si="2795"/>
        <v>Fluid (lake)</v>
      </c>
      <c r="K19576" s="1" t="str">
        <f t="shared" si="2792"/>
        <v>Untreated Water</v>
      </c>
      <c r="L19576">
        <v>19</v>
      </c>
      <c r="M19576" t="s">
        <v>11402</v>
      </c>
      <c r="N19576">
        <v>309</v>
      </c>
      <c r="O19576">
        <v>2.5000000000000001E-2</v>
      </c>
      <c r="P19576">
        <v>20</v>
      </c>
      <c r="Q19576">
        <v>5.6</v>
      </c>
    </row>
    <row r="19577" spans="1:17" hidden="1" x14ac:dyDescent="0.3">
      <c r="A19577" t="s">
        <v>75651</v>
      </c>
      <c r="B19577" t="s">
        <v>75652</v>
      </c>
      <c r="C19577" s="1" t="str">
        <f t="shared" si="2793"/>
        <v>21:0827</v>
      </c>
      <c r="D19577" s="1" t="str">
        <f t="shared" si="2794"/>
        <v>21:0229</v>
      </c>
      <c r="E19577" t="s">
        <v>75653</v>
      </c>
      <c r="F19577" t="s">
        <v>75654</v>
      </c>
      <c r="H19577">
        <v>54.880724999999998</v>
      </c>
      <c r="I19577">
        <v>-60.815637299999999</v>
      </c>
      <c r="J19577" s="1" t="str">
        <f t="shared" si="2795"/>
        <v>Fluid (lake)</v>
      </c>
      <c r="K19577" s="1" t="str">
        <f t="shared" ref="K19577:K19640" si="2796">HYPERLINK("http://geochem.nrcan.gc.ca/cdogs/content/kwd/kwd080007_e.htm", "Untreated Water")</f>
        <v>Untreated Water</v>
      </c>
      <c r="L19577">
        <v>19</v>
      </c>
      <c r="M19577" t="s">
        <v>11411</v>
      </c>
      <c r="N19577">
        <v>310</v>
      </c>
      <c r="O19577">
        <v>2.5000000000000001E-2</v>
      </c>
      <c r="P19577">
        <v>20</v>
      </c>
      <c r="Q19577">
        <v>6.1</v>
      </c>
    </row>
    <row r="19578" spans="1:17" hidden="1" x14ac:dyDescent="0.3">
      <c r="A19578" t="s">
        <v>75655</v>
      </c>
      <c r="B19578" t="s">
        <v>75656</v>
      </c>
      <c r="C19578" s="1" t="str">
        <f t="shared" si="2793"/>
        <v>21:0827</v>
      </c>
      <c r="D19578" s="1" t="str">
        <f t="shared" si="2794"/>
        <v>21:0229</v>
      </c>
      <c r="E19578" t="s">
        <v>75657</v>
      </c>
      <c r="F19578" t="s">
        <v>75658</v>
      </c>
      <c r="H19578">
        <v>54.8873125</v>
      </c>
      <c r="I19578">
        <v>-60.799641100000002</v>
      </c>
      <c r="J19578" s="1" t="str">
        <f t="shared" si="2795"/>
        <v>Fluid (lake)</v>
      </c>
      <c r="K19578" s="1" t="str">
        <f t="shared" si="2796"/>
        <v>Untreated Water</v>
      </c>
      <c r="L19578">
        <v>19</v>
      </c>
      <c r="M19578" t="s">
        <v>11416</v>
      </c>
      <c r="N19578">
        <v>311</v>
      </c>
      <c r="O19578">
        <v>2.5000000000000001E-2</v>
      </c>
      <c r="P19578">
        <v>20</v>
      </c>
      <c r="Q19578">
        <v>5.7</v>
      </c>
    </row>
    <row r="19579" spans="1:17" hidden="1" x14ac:dyDescent="0.3">
      <c r="A19579" t="s">
        <v>75659</v>
      </c>
      <c r="B19579" t="s">
        <v>75660</v>
      </c>
      <c r="C19579" s="1" t="str">
        <f t="shared" si="2793"/>
        <v>21:0827</v>
      </c>
      <c r="D19579" s="1" t="str">
        <f t="shared" si="2794"/>
        <v>21:0229</v>
      </c>
      <c r="E19579" t="s">
        <v>75661</v>
      </c>
      <c r="F19579" t="s">
        <v>75662</v>
      </c>
      <c r="H19579">
        <v>54.897540800000002</v>
      </c>
      <c r="I19579">
        <v>-60.781801999999999</v>
      </c>
      <c r="J19579" s="1" t="str">
        <f t="shared" si="2795"/>
        <v>Fluid (lake)</v>
      </c>
      <c r="K19579" s="1" t="str">
        <f t="shared" si="2796"/>
        <v>Untreated Water</v>
      </c>
      <c r="L19579">
        <v>19</v>
      </c>
      <c r="M19579" t="s">
        <v>11421</v>
      </c>
      <c r="N19579">
        <v>312</v>
      </c>
      <c r="O19579">
        <v>2.5000000000000001E-2</v>
      </c>
      <c r="P19579">
        <v>20</v>
      </c>
      <c r="Q19579">
        <v>6</v>
      </c>
    </row>
    <row r="19580" spans="1:17" hidden="1" x14ac:dyDescent="0.3">
      <c r="A19580" t="s">
        <v>75663</v>
      </c>
      <c r="B19580" t="s">
        <v>75664</v>
      </c>
      <c r="C19580" s="1" t="str">
        <f t="shared" si="2793"/>
        <v>21:0827</v>
      </c>
      <c r="D19580" s="1" t="str">
        <f t="shared" si="2794"/>
        <v>21:0229</v>
      </c>
      <c r="E19580" t="s">
        <v>75665</v>
      </c>
      <c r="F19580" t="s">
        <v>75666</v>
      </c>
      <c r="H19580">
        <v>54.937666700000001</v>
      </c>
      <c r="I19580">
        <v>-60.768055199999999</v>
      </c>
      <c r="J19580" s="1" t="str">
        <f t="shared" si="2795"/>
        <v>Fluid (lake)</v>
      </c>
      <c r="K19580" s="1" t="str">
        <f t="shared" si="2796"/>
        <v>Untreated Water</v>
      </c>
      <c r="L19580">
        <v>19</v>
      </c>
      <c r="M19580" t="s">
        <v>11426</v>
      </c>
      <c r="N19580">
        <v>313</v>
      </c>
      <c r="O19580">
        <v>2.5000000000000001E-2</v>
      </c>
      <c r="P19580">
        <v>20</v>
      </c>
      <c r="Q19580">
        <v>5.7</v>
      </c>
    </row>
    <row r="19581" spans="1:17" hidden="1" x14ac:dyDescent="0.3">
      <c r="A19581" t="s">
        <v>75667</v>
      </c>
      <c r="B19581" t="s">
        <v>75668</v>
      </c>
      <c r="C19581" s="1" t="str">
        <f t="shared" si="2793"/>
        <v>21:0827</v>
      </c>
      <c r="D19581" s="1" t="str">
        <f t="shared" si="2794"/>
        <v>21:0229</v>
      </c>
      <c r="E19581" t="s">
        <v>75669</v>
      </c>
      <c r="F19581" t="s">
        <v>75670</v>
      </c>
      <c r="H19581">
        <v>54.9588903</v>
      </c>
      <c r="I19581">
        <v>-60.754444300000003</v>
      </c>
      <c r="J19581" s="1" t="str">
        <f t="shared" si="2795"/>
        <v>Fluid (lake)</v>
      </c>
      <c r="K19581" s="1" t="str">
        <f t="shared" si="2796"/>
        <v>Untreated Water</v>
      </c>
      <c r="L19581">
        <v>19</v>
      </c>
      <c r="M19581" t="s">
        <v>11440</v>
      </c>
      <c r="N19581">
        <v>314</v>
      </c>
      <c r="O19581">
        <v>2.5000000000000001E-2</v>
      </c>
      <c r="P19581">
        <v>20</v>
      </c>
      <c r="Q19581">
        <v>5.2</v>
      </c>
    </row>
    <row r="19582" spans="1:17" hidden="1" x14ac:dyDescent="0.3">
      <c r="A19582" t="s">
        <v>75671</v>
      </c>
      <c r="B19582" t="s">
        <v>75672</v>
      </c>
      <c r="C19582" s="1" t="str">
        <f t="shared" si="2793"/>
        <v>21:0827</v>
      </c>
      <c r="D19582" s="1" t="str">
        <f t="shared" si="2794"/>
        <v>21:0229</v>
      </c>
      <c r="E19582" t="s">
        <v>75673</v>
      </c>
      <c r="F19582" t="s">
        <v>75674</v>
      </c>
      <c r="H19582">
        <v>54.988374999999998</v>
      </c>
      <c r="I19582">
        <v>-60.746263399999997</v>
      </c>
      <c r="J19582" s="1" t="str">
        <f t="shared" si="2795"/>
        <v>Fluid (lake)</v>
      </c>
      <c r="K19582" s="1" t="str">
        <f t="shared" si="2796"/>
        <v>Untreated Water</v>
      </c>
      <c r="L19582">
        <v>19</v>
      </c>
      <c r="M19582" t="s">
        <v>11445</v>
      </c>
      <c r="N19582">
        <v>315</v>
      </c>
      <c r="O19582">
        <v>2.5000000000000001E-2</v>
      </c>
      <c r="P19582">
        <v>20</v>
      </c>
      <c r="Q19582">
        <v>5.5</v>
      </c>
    </row>
    <row r="19583" spans="1:17" hidden="1" x14ac:dyDescent="0.3">
      <c r="A19583" t="s">
        <v>75675</v>
      </c>
      <c r="B19583" t="s">
        <v>75676</v>
      </c>
      <c r="C19583" s="1" t="str">
        <f t="shared" si="2793"/>
        <v>21:0827</v>
      </c>
      <c r="D19583" s="1" t="str">
        <f t="shared" si="2794"/>
        <v>21:0229</v>
      </c>
      <c r="E19583" t="s">
        <v>75677</v>
      </c>
      <c r="F19583" t="s">
        <v>75678</v>
      </c>
      <c r="H19583">
        <v>54.9833797</v>
      </c>
      <c r="I19583">
        <v>-60.718924600000001</v>
      </c>
      <c r="J19583" s="1" t="str">
        <f t="shared" si="2795"/>
        <v>Fluid (lake)</v>
      </c>
      <c r="K19583" s="1" t="str">
        <f t="shared" si="2796"/>
        <v>Untreated Water</v>
      </c>
      <c r="L19583">
        <v>19</v>
      </c>
      <c r="M19583" t="s">
        <v>11450</v>
      </c>
      <c r="N19583">
        <v>316</v>
      </c>
      <c r="O19583">
        <v>2.5000000000000001E-2</v>
      </c>
      <c r="P19583">
        <v>20</v>
      </c>
      <c r="Q19583">
        <v>6.6</v>
      </c>
    </row>
    <row r="19584" spans="1:17" hidden="1" x14ac:dyDescent="0.3">
      <c r="A19584" t="s">
        <v>75679</v>
      </c>
      <c r="B19584" t="s">
        <v>75680</v>
      </c>
      <c r="C19584" s="1" t="str">
        <f t="shared" si="2793"/>
        <v>21:0827</v>
      </c>
      <c r="D19584" s="1" t="str">
        <f t="shared" si="2794"/>
        <v>21:0229</v>
      </c>
      <c r="E19584" t="s">
        <v>75681</v>
      </c>
      <c r="F19584" t="s">
        <v>75682</v>
      </c>
      <c r="H19584">
        <v>54.960189</v>
      </c>
      <c r="I19584">
        <v>-60.718958299999997</v>
      </c>
      <c r="J19584" s="1" t="str">
        <f t="shared" si="2795"/>
        <v>Fluid (lake)</v>
      </c>
      <c r="K19584" s="1" t="str">
        <f t="shared" si="2796"/>
        <v>Untreated Water</v>
      </c>
      <c r="L19584">
        <v>19</v>
      </c>
      <c r="M19584" t="s">
        <v>11460</v>
      </c>
      <c r="N19584">
        <v>317</v>
      </c>
      <c r="O19584">
        <v>2.5000000000000001E-2</v>
      </c>
      <c r="P19584">
        <v>20</v>
      </c>
      <c r="Q19584">
        <v>6.6</v>
      </c>
    </row>
    <row r="19585" spans="1:17" hidden="1" x14ac:dyDescent="0.3">
      <c r="A19585" t="s">
        <v>75683</v>
      </c>
      <c r="B19585" t="s">
        <v>75684</v>
      </c>
      <c r="C19585" s="1" t="str">
        <f t="shared" si="2793"/>
        <v>21:0827</v>
      </c>
      <c r="D19585" s="1" t="str">
        <f t="shared" si="2794"/>
        <v>21:0229</v>
      </c>
      <c r="E19585" t="s">
        <v>75685</v>
      </c>
      <c r="F19585" t="s">
        <v>75686</v>
      </c>
      <c r="H19585">
        <v>54.953536499999998</v>
      </c>
      <c r="I19585">
        <v>-60.730924399999999</v>
      </c>
      <c r="J19585" s="1" t="str">
        <f t="shared" si="2795"/>
        <v>Fluid (lake)</v>
      </c>
      <c r="K19585" s="1" t="str">
        <f t="shared" si="2796"/>
        <v>Untreated Water</v>
      </c>
      <c r="L19585">
        <v>19</v>
      </c>
      <c r="M19585" t="s">
        <v>11465</v>
      </c>
      <c r="N19585">
        <v>318</v>
      </c>
      <c r="O19585">
        <v>2.5000000000000001E-2</v>
      </c>
      <c r="P19585">
        <v>20</v>
      </c>
      <c r="Q19585">
        <v>7</v>
      </c>
    </row>
    <row r="19586" spans="1:17" hidden="1" x14ac:dyDescent="0.3">
      <c r="A19586" t="s">
        <v>75687</v>
      </c>
      <c r="B19586" t="s">
        <v>75688</v>
      </c>
      <c r="C19586" s="1" t="str">
        <f t="shared" si="2793"/>
        <v>21:0827</v>
      </c>
      <c r="D19586" s="1" t="str">
        <f t="shared" si="2794"/>
        <v>21:0229</v>
      </c>
      <c r="E19586" t="s">
        <v>75689</v>
      </c>
      <c r="F19586" t="s">
        <v>75690</v>
      </c>
      <c r="H19586">
        <v>54.946896899999999</v>
      </c>
      <c r="I19586">
        <v>-60.746555600000001</v>
      </c>
      <c r="J19586" s="1" t="str">
        <f t="shared" si="2795"/>
        <v>Fluid (lake)</v>
      </c>
      <c r="K19586" s="1" t="str">
        <f t="shared" si="2796"/>
        <v>Untreated Water</v>
      </c>
      <c r="L19586">
        <v>19</v>
      </c>
      <c r="M19586" t="s">
        <v>11470</v>
      </c>
      <c r="N19586">
        <v>319</v>
      </c>
      <c r="O19586">
        <v>2.5000000000000001E-2</v>
      </c>
      <c r="P19586">
        <v>20</v>
      </c>
      <c r="Q19586">
        <v>7.1</v>
      </c>
    </row>
    <row r="19587" spans="1:17" hidden="1" x14ac:dyDescent="0.3">
      <c r="A19587" t="s">
        <v>75691</v>
      </c>
      <c r="B19587" t="s">
        <v>75692</v>
      </c>
      <c r="C19587" s="1" t="str">
        <f t="shared" si="2793"/>
        <v>21:0827</v>
      </c>
      <c r="D19587" s="1" t="str">
        <f t="shared" si="2794"/>
        <v>21:0229</v>
      </c>
      <c r="E19587" t="s">
        <v>75693</v>
      </c>
      <c r="F19587" t="s">
        <v>75694</v>
      </c>
      <c r="H19587">
        <v>54.924731899999998</v>
      </c>
      <c r="I19587">
        <v>-60.734076199999997</v>
      </c>
      <c r="J19587" s="1" t="str">
        <f t="shared" si="2795"/>
        <v>Fluid (lake)</v>
      </c>
      <c r="K19587" s="1" t="str">
        <f t="shared" si="2796"/>
        <v>Untreated Water</v>
      </c>
      <c r="L19587">
        <v>19</v>
      </c>
      <c r="M19587" t="s">
        <v>11475</v>
      </c>
      <c r="N19587">
        <v>320</v>
      </c>
      <c r="O19587">
        <v>0.06</v>
      </c>
      <c r="P19587">
        <v>20</v>
      </c>
      <c r="Q19587">
        <v>6.7</v>
      </c>
    </row>
    <row r="19588" spans="1:17" hidden="1" x14ac:dyDescent="0.3">
      <c r="A19588" t="s">
        <v>75695</v>
      </c>
      <c r="B19588" t="s">
        <v>75696</v>
      </c>
      <c r="C19588" s="1" t="str">
        <f t="shared" ref="C19588:C19651" si="2797">HYPERLINK("http://geochem.nrcan.gc.ca/cdogs/content/bdl/bdl210827_e.htm", "21:0827")</f>
        <v>21:0827</v>
      </c>
      <c r="D19588" s="1" t="str">
        <f t="shared" ref="D19588:D19651" si="2798">HYPERLINK("http://geochem.nrcan.gc.ca/cdogs/content/svy/svy210229_e.htm", "21:0229")</f>
        <v>21:0229</v>
      </c>
      <c r="E19588" t="s">
        <v>75697</v>
      </c>
      <c r="F19588" t="s">
        <v>75698</v>
      </c>
      <c r="H19588">
        <v>54.889640999999997</v>
      </c>
      <c r="I19588">
        <v>-60.780396199999998</v>
      </c>
      <c r="J19588" s="1" t="str">
        <f t="shared" ref="J19588:J19651" si="2799">HYPERLINK("http://geochem.nrcan.gc.ca/cdogs/content/kwd/kwd020016_e.htm", "Fluid (lake)")</f>
        <v>Fluid (lake)</v>
      </c>
      <c r="K19588" s="1" t="str">
        <f t="shared" si="2796"/>
        <v>Untreated Water</v>
      </c>
      <c r="L19588">
        <v>19</v>
      </c>
      <c r="M19588" t="s">
        <v>11480</v>
      </c>
      <c r="N19588">
        <v>321</v>
      </c>
      <c r="O19588">
        <v>2.5000000000000001E-2</v>
      </c>
      <c r="P19588">
        <v>20</v>
      </c>
      <c r="Q19588">
        <v>6.3</v>
      </c>
    </row>
    <row r="19589" spans="1:17" hidden="1" x14ac:dyDescent="0.3">
      <c r="A19589" t="s">
        <v>75699</v>
      </c>
      <c r="B19589" t="s">
        <v>75700</v>
      </c>
      <c r="C19589" s="1" t="str">
        <f t="shared" si="2797"/>
        <v>21:0827</v>
      </c>
      <c r="D19589" s="1" t="str">
        <f t="shared" si="2798"/>
        <v>21:0229</v>
      </c>
      <c r="E19589" t="s">
        <v>75701</v>
      </c>
      <c r="F19589" t="s">
        <v>75702</v>
      </c>
      <c r="H19589">
        <v>54.859878899999998</v>
      </c>
      <c r="I19589">
        <v>-60.805109100000003</v>
      </c>
      <c r="J19589" s="1" t="str">
        <f t="shared" si="2799"/>
        <v>Fluid (lake)</v>
      </c>
      <c r="K19589" s="1" t="str">
        <f t="shared" si="2796"/>
        <v>Untreated Water</v>
      </c>
      <c r="L19589">
        <v>19</v>
      </c>
      <c r="M19589" t="s">
        <v>12548</v>
      </c>
      <c r="N19589">
        <v>322</v>
      </c>
      <c r="O19589">
        <v>0.05</v>
      </c>
      <c r="P19589">
        <v>20</v>
      </c>
      <c r="Q19589">
        <v>6.4</v>
      </c>
    </row>
    <row r="19590" spans="1:17" hidden="1" x14ac:dyDescent="0.3">
      <c r="A19590" t="s">
        <v>75703</v>
      </c>
      <c r="B19590" t="s">
        <v>75704</v>
      </c>
      <c r="C19590" s="1" t="str">
        <f t="shared" si="2797"/>
        <v>21:0827</v>
      </c>
      <c r="D19590" s="1" t="str">
        <f t="shared" si="2798"/>
        <v>21:0229</v>
      </c>
      <c r="E19590" t="s">
        <v>75705</v>
      </c>
      <c r="F19590" t="s">
        <v>75706</v>
      </c>
      <c r="H19590">
        <v>54.844513599999999</v>
      </c>
      <c r="I19590">
        <v>-60.823887499999998</v>
      </c>
      <c r="J19590" s="1" t="str">
        <f t="shared" si="2799"/>
        <v>Fluid (lake)</v>
      </c>
      <c r="K19590" s="1" t="str">
        <f t="shared" si="2796"/>
        <v>Untreated Water</v>
      </c>
      <c r="L19590">
        <v>20</v>
      </c>
      <c r="M19590" t="s">
        <v>11392</v>
      </c>
      <c r="N19590">
        <v>323</v>
      </c>
      <c r="O19590">
        <v>2.5000000000000001E-2</v>
      </c>
      <c r="P19590">
        <v>30</v>
      </c>
      <c r="Q19590">
        <v>6.5</v>
      </c>
    </row>
    <row r="19591" spans="1:17" hidden="1" x14ac:dyDescent="0.3">
      <c r="A19591" t="s">
        <v>75707</v>
      </c>
      <c r="B19591" t="s">
        <v>75708</v>
      </c>
      <c r="C19591" s="1" t="str">
        <f t="shared" si="2797"/>
        <v>21:0827</v>
      </c>
      <c r="D19591" s="1" t="str">
        <f t="shared" si="2798"/>
        <v>21:0229</v>
      </c>
      <c r="E19591" t="s">
        <v>75709</v>
      </c>
      <c r="F19591" t="s">
        <v>75710</v>
      </c>
      <c r="H19591">
        <v>54.828593300000001</v>
      </c>
      <c r="I19591">
        <v>-60.844969800000001</v>
      </c>
      <c r="J19591" s="1" t="str">
        <f t="shared" si="2799"/>
        <v>Fluid (lake)</v>
      </c>
      <c r="K19591" s="1" t="str">
        <f t="shared" si="2796"/>
        <v>Untreated Water</v>
      </c>
      <c r="L19591">
        <v>20</v>
      </c>
      <c r="M19591" t="s">
        <v>11397</v>
      </c>
      <c r="N19591">
        <v>324</v>
      </c>
      <c r="O19591">
        <v>2.5000000000000001E-2</v>
      </c>
      <c r="P19591">
        <v>30</v>
      </c>
      <c r="Q19591">
        <v>6.3</v>
      </c>
    </row>
    <row r="19592" spans="1:17" hidden="1" x14ac:dyDescent="0.3">
      <c r="A19592" t="s">
        <v>75711</v>
      </c>
      <c r="B19592" t="s">
        <v>75712</v>
      </c>
      <c r="C19592" s="1" t="str">
        <f t="shared" si="2797"/>
        <v>21:0827</v>
      </c>
      <c r="D19592" s="1" t="str">
        <f t="shared" si="2798"/>
        <v>21:0229</v>
      </c>
      <c r="E19592" t="s">
        <v>75713</v>
      </c>
      <c r="F19592" t="s">
        <v>75714</v>
      </c>
      <c r="H19592">
        <v>54.793989500000002</v>
      </c>
      <c r="I19592">
        <v>-60.862897500000003</v>
      </c>
      <c r="J19592" s="1" t="str">
        <f t="shared" si="2799"/>
        <v>Fluid (lake)</v>
      </c>
      <c r="K19592" s="1" t="str">
        <f t="shared" si="2796"/>
        <v>Untreated Water</v>
      </c>
      <c r="L19592">
        <v>20</v>
      </c>
      <c r="M19592" t="s">
        <v>11402</v>
      </c>
      <c r="N19592">
        <v>325</v>
      </c>
      <c r="O19592">
        <v>2.5000000000000001E-2</v>
      </c>
      <c r="P19592">
        <v>30</v>
      </c>
      <c r="Q19592">
        <v>6.9</v>
      </c>
    </row>
    <row r="19593" spans="1:17" hidden="1" x14ac:dyDescent="0.3">
      <c r="A19593" t="s">
        <v>75715</v>
      </c>
      <c r="B19593" t="s">
        <v>75716</v>
      </c>
      <c r="C19593" s="1" t="str">
        <f t="shared" si="2797"/>
        <v>21:0827</v>
      </c>
      <c r="D19593" s="1" t="str">
        <f t="shared" si="2798"/>
        <v>21:0229</v>
      </c>
      <c r="E19593" t="s">
        <v>75717</v>
      </c>
      <c r="F19593" t="s">
        <v>75718</v>
      </c>
      <c r="H19593">
        <v>54.776339900000004</v>
      </c>
      <c r="I19593">
        <v>-60.882099500000002</v>
      </c>
      <c r="J19593" s="1" t="str">
        <f t="shared" si="2799"/>
        <v>Fluid (lake)</v>
      </c>
      <c r="K19593" s="1" t="str">
        <f t="shared" si="2796"/>
        <v>Untreated Water</v>
      </c>
      <c r="L19593">
        <v>20</v>
      </c>
      <c r="M19593" t="s">
        <v>11411</v>
      </c>
      <c r="N19593">
        <v>326</v>
      </c>
      <c r="O19593">
        <v>2.5000000000000001E-2</v>
      </c>
      <c r="P19593">
        <v>30</v>
      </c>
      <c r="Q19593">
        <v>6.9</v>
      </c>
    </row>
    <row r="19594" spans="1:17" hidden="1" x14ac:dyDescent="0.3">
      <c r="A19594" t="s">
        <v>75719</v>
      </c>
      <c r="B19594" t="s">
        <v>75720</v>
      </c>
      <c r="C19594" s="1" t="str">
        <f t="shared" si="2797"/>
        <v>21:0827</v>
      </c>
      <c r="D19594" s="1" t="str">
        <f t="shared" si="2798"/>
        <v>21:0229</v>
      </c>
      <c r="E19594" t="s">
        <v>75721</v>
      </c>
      <c r="F19594" t="s">
        <v>75722</v>
      </c>
      <c r="H19594">
        <v>54.766494700000003</v>
      </c>
      <c r="I19594">
        <v>-60.880919400000003</v>
      </c>
      <c r="J19594" s="1" t="str">
        <f t="shared" si="2799"/>
        <v>Fluid (lake)</v>
      </c>
      <c r="K19594" s="1" t="str">
        <f t="shared" si="2796"/>
        <v>Untreated Water</v>
      </c>
      <c r="L19594">
        <v>20</v>
      </c>
      <c r="M19594" t="s">
        <v>11431</v>
      </c>
      <c r="N19594">
        <v>327</v>
      </c>
      <c r="O19594">
        <v>2.5000000000000001E-2</v>
      </c>
      <c r="P19594">
        <v>30</v>
      </c>
      <c r="Q19594">
        <v>7</v>
      </c>
    </row>
    <row r="19595" spans="1:17" hidden="1" x14ac:dyDescent="0.3">
      <c r="A19595" t="s">
        <v>75723</v>
      </c>
      <c r="B19595" t="s">
        <v>75724</v>
      </c>
      <c r="C19595" s="1" t="str">
        <f t="shared" si="2797"/>
        <v>21:0827</v>
      </c>
      <c r="D19595" s="1" t="str">
        <f t="shared" si="2798"/>
        <v>21:0229</v>
      </c>
      <c r="E19595" t="s">
        <v>75721</v>
      </c>
      <c r="F19595" t="s">
        <v>75725</v>
      </c>
      <c r="H19595">
        <v>54.766494700000003</v>
      </c>
      <c r="I19595">
        <v>-60.880919400000003</v>
      </c>
      <c r="J19595" s="1" t="str">
        <f t="shared" si="2799"/>
        <v>Fluid (lake)</v>
      </c>
      <c r="K19595" s="1" t="str">
        <f t="shared" si="2796"/>
        <v>Untreated Water</v>
      </c>
      <c r="L19595">
        <v>20</v>
      </c>
      <c r="M19595" t="s">
        <v>11435</v>
      </c>
      <c r="N19595">
        <v>328</v>
      </c>
      <c r="O19595">
        <v>2.5000000000000001E-2</v>
      </c>
      <c r="P19595">
        <v>30</v>
      </c>
      <c r="Q19595">
        <v>7</v>
      </c>
    </row>
    <row r="19596" spans="1:17" hidden="1" x14ac:dyDescent="0.3">
      <c r="A19596" t="s">
        <v>75726</v>
      </c>
      <c r="B19596" t="s">
        <v>75727</v>
      </c>
      <c r="C19596" s="1" t="str">
        <f t="shared" si="2797"/>
        <v>21:0827</v>
      </c>
      <c r="D19596" s="1" t="str">
        <f t="shared" si="2798"/>
        <v>21:0229</v>
      </c>
      <c r="E19596" t="s">
        <v>75728</v>
      </c>
      <c r="F19596" t="s">
        <v>75729</v>
      </c>
      <c r="H19596">
        <v>54.758786600000001</v>
      </c>
      <c r="I19596">
        <v>-60.8708928</v>
      </c>
      <c r="J19596" s="1" t="str">
        <f t="shared" si="2799"/>
        <v>Fluid (lake)</v>
      </c>
      <c r="K19596" s="1" t="str">
        <f t="shared" si="2796"/>
        <v>Untreated Water</v>
      </c>
      <c r="L19596">
        <v>20</v>
      </c>
      <c r="M19596" t="s">
        <v>11416</v>
      </c>
      <c r="N19596">
        <v>329</v>
      </c>
      <c r="O19596">
        <v>2.5000000000000001E-2</v>
      </c>
      <c r="P19596">
        <v>20</v>
      </c>
      <c r="Q19596">
        <v>6.9</v>
      </c>
    </row>
    <row r="19597" spans="1:17" hidden="1" x14ac:dyDescent="0.3">
      <c r="A19597" t="s">
        <v>75730</v>
      </c>
      <c r="B19597" t="s">
        <v>75731</v>
      </c>
      <c r="C19597" s="1" t="str">
        <f t="shared" si="2797"/>
        <v>21:0827</v>
      </c>
      <c r="D19597" s="1" t="str">
        <f t="shared" si="2798"/>
        <v>21:0229</v>
      </c>
      <c r="E19597" t="s">
        <v>75732</v>
      </c>
      <c r="F19597" t="s">
        <v>75733</v>
      </c>
      <c r="H19597">
        <v>54.593761100000002</v>
      </c>
      <c r="I19597">
        <v>-60.850705599999998</v>
      </c>
      <c r="J19597" s="1" t="str">
        <f t="shared" si="2799"/>
        <v>Fluid (lake)</v>
      </c>
      <c r="K19597" s="1" t="str">
        <f t="shared" si="2796"/>
        <v>Untreated Water</v>
      </c>
      <c r="L19597">
        <v>20</v>
      </c>
      <c r="M19597" t="s">
        <v>11421</v>
      </c>
      <c r="N19597">
        <v>330</v>
      </c>
      <c r="O19597">
        <v>2.5000000000000001E-2</v>
      </c>
      <c r="P19597">
        <v>20</v>
      </c>
      <c r="Q19597">
        <v>6.4</v>
      </c>
    </row>
    <row r="19598" spans="1:17" hidden="1" x14ac:dyDescent="0.3">
      <c r="A19598" t="s">
        <v>75734</v>
      </c>
      <c r="B19598" t="s">
        <v>75735</v>
      </c>
      <c r="C19598" s="1" t="str">
        <f t="shared" si="2797"/>
        <v>21:0827</v>
      </c>
      <c r="D19598" s="1" t="str">
        <f t="shared" si="2798"/>
        <v>21:0229</v>
      </c>
      <c r="E19598" t="s">
        <v>75736</v>
      </c>
      <c r="F19598" t="s">
        <v>75737</v>
      </c>
      <c r="H19598">
        <v>54.607250299999997</v>
      </c>
      <c r="I19598">
        <v>-60.83437</v>
      </c>
      <c r="J19598" s="1" t="str">
        <f t="shared" si="2799"/>
        <v>Fluid (lake)</v>
      </c>
      <c r="K19598" s="1" t="str">
        <f t="shared" si="2796"/>
        <v>Untreated Water</v>
      </c>
      <c r="L19598">
        <v>20</v>
      </c>
      <c r="M19598" t="s">
        <v>11426</v>
      </c>
      <c r="N19598">
        <v>331</v>
      </c>
      <c r="O19598">
        <v>2.5000000000000001E-2</v>
      </c>
      <c r="P19598">
        <v>20</v>
      </c>
      <c r="Q19598">
        <v>6.5</v>
      </c>
    </row>
    <row r="19599" spans="1:17" hidden="1" x14ac:dyDescent="0.3">
      <c r="A19599" t="s">
        <v>75738</v>
      </c>
      <c r="B19599" t="s">
        <v>75739</v>
      </c>
      <c r="C19599" s="1" t="str">
        <f t="shared" si="2797"/>
        <v>21:0827</v>
      </c>
      <c r="D19599" s="1" t="str">
        <f t="shared" si="2798"/>
        <v>21:0229</v>
      </c>
      <c r="E19599" t="s">
        <v>75740</v>
      </c>
      <c r="F19599" t="s">
        <v>75741</v>
      </c>
      <c r="H19599">
        <v>54.626778600000002</v>
      </c>
      <c r="I19599">
        <v>-60.815066100000003</v>
      </c>
      <c r="J19599" s="1" t="str">
        <f t="shared" si="2799"/>
        <v>Fluid (lake)</v>
      </c>
      <c r="K19599" s="1" t="str">
        <f t="shared" si="2796"/>
        <v>Untreated Water</v>
      </c>
      <c r="L19599">
        <v>20</v>
      </c>
      <c r="M19599" t="s">
        <v>11440</v>
      </c>
      <c r="N19599">
        <v>332</v>
      </c>
      <c r="O19599">
        <v>2.5000000000000001E-2</v>
      </c>
      <c r="P19599">
        <v>20</v>
      </c>
      <c r="Q19599">
        <v>6.5</v>
      </c>
    </row>
    <row r="19600" spans="1:17" hidden="1" x14ac:dyDescent="0.3">
      <c r="A19600" t="s">
        <v>75742</v>
      </c>
      <c r="B19600" t="s">
        <v>75743</v>
      </c>
      <c r="C19600" s="1" t="str">
        <f t="shared" si="2797"/>
        <v>21:0827</v>
      </c>
      <c r="D19600" s="1" t="str">
        <f t="shared" si="2798"/>
        <v>21:0229</v>
      </c>
      <c r="E19600" t="s">
        <v>75744</v>
      </c>
      <c r="F19600" t="s">
        <v>75745</v>
      </c>
      <c r="H19600">
        <v>54.651360699999998</v>
      </c>
      <c r="I19600">
        <v>-60.803949500000002</v>
      </c>
      <c r="J19600" s="1" t="str">
        <f t="shared" si="2799"/>
        <v>Fluid (lake)</v>
      </c>
      <c r="K19600" s="1" t="str">
        <f t="shared" si="2796"/>
        <v>Untreated Water</v>
      </c>
      <c r="L19600">
        <v>20</v>
      </c>
      <c r="M19600" t="s">
        <v>11445</v>
      </c>
      <c r="N19600">
        <v>333</v>
      </c>
      <c r="O19600">
        <v>2.5000000000000001E-2</v>
      </c>
      <c r="P19600">
        <v>30</v>
      </c>
      <c r="Q19600">
        <v>6.8</v>
      </c>
    </row>
    <row r="19601" spans="1:17" hidden="1" x14ac:dyDescent="0.3">
      <c r="A19601" t="s">
        <v>75746</v>
      </c>
      <c r="B19601" t="s">
        <v>75747</v>
      </c>
      <c r="C19601" s="1" t="str">
        <f t="shared" si="2797"/>
        <v>21:0827</v>
      </c>
      <c r="D19601" s="1" t="str">
        <f t="shared" si="2798"/>
        <v>21:0229</v>
      </c>
      <c r="E19601" t="s">
        <v>75748</v>
      </c>
      <c r="F19601" t="s">
        <v>75749</v>
      </c>
      <c r="H19601">
        <v>54.658904200000002</v>
      </c>
      <c r="I19601">
        <v>-60.792657800000001</v>
      </c>
      <c r="J19601" s="1" t="str">
        <f t="shared" si="2799"/>
        <v>Fluid (lake)</v>
      </c>
      <c r="K19601" s="1" t="str">
        <f t="shared" si="2796"/>
        <v>Untreated Water</v>
      </c>
      <c r="L19601">
        <v>20</v>
      </c>
      <c r="M19601" t="s">
        <v>11450</v>
      </c>
      <c r="N19601">
        <v>334</v>
      </c>
      <c r="O19601">
        <v>2.5000000000000001E-2</v>
      </c>
      <c r="P19601">
        <v>30</v>
      </c>
      <c r="Q19601">
        <v>6.9</v>
      </c>
    </row>
    <row r="19602" spans="1:17" hidden="1" x14ac:dyDescent="0.3">
      <c r="A19602" t="s">
        <v>75750</v>
      </c>
      <c r="B19602" t="s">
        <v>75751</v>
      </c>
      <c r="C19602" s="1" t="str">
        <f t="shared" si="2797"/>
        <v>21:0827</v>
      </c>
      <c r="D19602" s="1" t="str">
        <f t="shared" si="2798"/>
        <v>21:0229</v>
      </c>
      <c r="E19602" t="s">
        <v>75752</v>
      </c>
      <c r="F19602" t="s">
        <v>75753</v>
      </c>
      <c r="H19602">
        <v>54.666874300000003</v>
      </c>
      <c r="I19602">
        <v>-60.786564900000002</v>
      </c>
      <c r="J19602" s="1" t="str">
        <f t="shared" si="2799"/>
        <v>Fluid (lake)</v>
      </c>
      <c r="K19602" s="1" t="str">
        <f t="shared" si="2796"/>
        <v>Untreated Water</v>
      </c>
      <c r="L19602">
        <v>20</v>
      </c>
      <c r="M19602" t="s">
        <v>11460</v>
      </c>
      <c r="N19602">
        <v>335</v>
      </c>
      <c r="O19602">
        <v>2.5000000000000001E-2</v>
      </c>
      <c r="P19602">
        <v>20</v>
      </c>
      <c r="Q19602">
        <v>6.9</v>
      </c>
    </row>
    <row r="19603" spans="1:17" hidden="1" x14ac:dyDescent="0.3">
      <c r="A19603" t="s">
        <v>75754</v>
      </c>
      <c r="B19603" t="s">
        <v>75755</v>
      </c>
      <c r="C19603" s="1" t="str">
        <f t="shared" si="2797"/>
        <v>21:0827</v>
      </c>
      <c r="D19603" s="1" t="str">
        <f t="shared" si="2798"/>
        <v>21:0229</v>
      </c>
      <c r="E19603" t="s">
        <v>75756</v>
      </c>
      <c r="F19603" t="s">
        <v>75757</v>
      </c>
      <c r="H19603">
        <v>54.687823100000003</v>
      </c>
      <c r="I19603">
        <v>-60.753072899999999</v>
      </c>
      <c r="J19603" s="1" t="str">
        <f t="shared" si="2799"/>
        <v>Fluid (lake)</v>
      </c>
      <c r="K19603" s="1" t="str">
        <f t="shared" si="2796"/>
        <v>Untreated Water</v>
      </c>
      <c r="L19603">
        <v>20</v>
      </c>
      <c r="M19603" t="s">
        <v>11465</v>
      </c>
      <c r="N19603">
        <v>336</v>
      </c>
      <c r="O19603">
        <v>2.5000000000000001E-2</v>
      </c>
      <c r="P19603">
        <v>20</v>
      </c>
      <c r="Q19603">
        <v>6.5</v>
      </c>
    </row>
    <row r="19604" spans="1:17" hidden="1" x14ac:dyDescent="0.3">
      <c r="A19604" t="s">
        <v>75758</v>
      </c>
      <c r="B19604" t="s">
        <v>75759</v>
      </c>
      <c r="C19604" s="1" t="str">
        <f t="shared" si="2797"/>
        <v>21:0827</v>
      </c>
      <c r="D19604" s="1" t="str">
        <f t="shared" si="2798"/>
        <v>21:0229</v>
      </c>
      <c r="E19604" t="s">
        <v>75760</v>
      </c>
      <c r="F19604" t="s">
        <v>75761</v>
      </c>
      <c r="H19604">
        <v>54.692331099999997</v>
      </c>
      <c r="I19604">
        <v>-60.765470899999997</v>
      </c>
      <c r="J19604" s="1" t="str">
        <f t="shared" si="2799"/>
        <v>Fluid (lake)</v>
      </c>
      <c r="K19604" s="1" t="str">
        <f t="shared" si="2796"/>
        <v>Untreated Water</v>
      </c>
      <c r="L19604">
        <v>20</v>
      </c>
      <c r="M19604" t="s">
        <v>11470</v>
      </c>
      <c r="N19604">
        <v>337</v>
      </c>
      <c r="O19604">
        <v>2.5000000000000001E-2</v>
      </c>
      <c r="P19604">
        <v>20</v>
      </c>
      <c r="Q19604">
        <v>6.7</v>
      </c>
    </row>
    <row r="19605" spans="1:17" hidden="1" x14ac:dyDescent="0.3">
      <c r="A19605" t="s">
        <v>75762</v>
      </c>
      <c r="B19605" t="s">
        <v>75763</v>
      </c>
      <c r="C19605" s="1" t="str">
        <f t="shared" si="2797"/>
        <v>21:0827</v>
      </c>
      <c r="D19605" s="1" t="str">
        <f t="shared" si="2798"/>
        <v>21:0229</v>
      </c>
      <c r="E19605" t="s">
        <v>75764</v>
      </c>
      <c r="F19605" t="s">
        <v>75765</v>
      </c>
      <c r="H19605">
        <v>54.718513100000003</v>
      </c>
      <c r="I19605">
        <v>-60.745380900000001</v>
      </c>
      <c r="J19605" s="1" t="str">
        <f t="shared" si="2799"/>
        <v>Fluid (lake)</v>
      </c>
      <c r="K19605" s="1" t="str">
        <f t="shared" si="2796"/>
        <v>Untreated Water</v>
      </c>
      <c r="L19605">
        <v>20</v>
      </c>
      <c r="M19605" t="s">
        <v>11475</v>
      </c>
      <c r="N19605">
        <v>338</v>
      </c>
      <c r="O19605">
        <v>2.5000000000000001E-2</v>
      </c>
      <c r="P19605">
        <v>20</v>
      </c>
      <c r="Q19605">
        <v>5.9</v>
      </c>
    </row>
    <row r="19606" spans="1:17" hidden="1" x14ac:dyDescent="0.3">
      <c r="A19606" t="s">
        <v>75766</v>
      </c>
      <c r="B19606" t="s">
        <v>75767</v>
      </c>
      <c r="C19606" s="1" t="str">
        <f t="shared" si="2797"/>
        <v>21:0827</v>
      </c>
      <c r="D19606" s="1" t="str">
        <f t="shared" si="2798"/>
        <v>21:0229</v>
      </c>
      <c r="E19606" t="s">
        <v>75768</v>
      </c>
      <c r="F19606" t="s">
        <v>75769</v>
      </c>
      <c r="H19606">
        <v>54.782069399999997</v>
      </c>
      <c r="I19606">
        <v>-60.855703599999998</v>
      </c>
      <c r="J19606" s="1" t="str">
        <f t="shared" si="2799"/>
        <v>Fluid (lake)</v>
      </c>
      <c r="K19606" s="1" t="str">
        <f t="shared" si="2796"/>
        <v>Untreated Water</v>
      </c>
      <c r="L19606">
        <v>20</v>
      </c>
      <c r="M19606" t="s">
        <v>11480</v>
      </c>
      <c r="N19606">
        <v>339</v>
      </c>
      <c r="O19606">
        <v>2.5000000000000001E-2</v>
      </c>
      <c r="P19606">
        <v>20</v>
      </c>
      <c r="Q19606">
        <v>6.8</v>
      </c>
    </row>
    <row r="19607" spans="1:17" hidden="1" x14ac:dyDescent="0.3">
      <c r="A19607" t="s">
        <v>75770</v>
      </c>
      <c r="B19607" t="s">
        <v>75771</v>
      </c>
      <c r="C19607" s="1" t="str">
        <f t="shared" si="2797"/>
        <v>21:0827</v>
      </c>
      <c r="D19607" s="1" t="str">
        <f t="shared" si="2798"/>
        <v>21:0229</v>
      </c>
      <c r="E19607" t="s">
        <v>75772</v>
      </c>
      <c r="F19607" t="s">
        <v>75773</v>
      </c>
      <c r="H19607">
        <v>54.784285300000001</v>
      </c>
      <c r="I19607">
        <v>-60.825662199999996</v>
      </c>
      <c r="J19607" s="1" t="str">
        <f t="shared" si="2799"/>
        <v>Fluid (lake)</v>
      </c>
      <c r="K19607" s="1" t="str">
        <f t="shared" si="2796"/>
        <v>Untreated Water</v>
      </c>
      <c r="L19607">
        <v>20</v>
      </c>
      <c r="M19607" t="s">
        <v>12548</v>
      </c>
      <c r="N19607">
        <v>340</v>
      </c>
      <c r="O19607">
        <v>2.5000000000000001E-2</v>
      </c>
      <c r="P19607">
        <v>20</v>
      </c>
      <c r="Q19607">
        <v>6.2</v>
      </c>
    </row>
    <row r="19608" spans="1:17" hidden="1" x14ac:dyDescent="0.3">
      <c r="A19608" t="s">
        <v>75774</v>
      </c>
      <c r="B19608" t="s">
        <v>75775</v>
      </c>
      <c r="C19608" s="1" t="str">
        <f t="shared" si="2797"/>
        <v>21:0827</v>
      </c>
      <c r="D19608" s="1" t="str">
        <f t="shared" si="2798"/>
        <v>21:0229</v>
      </c>
      <c r="E19608" t="s">
        <v>75776</v>
      </c>
      <c r="F19608" t="s">
        <v>75777</v>
      </c>
      <c r="H19608">
        <v>54.797812200000003</v>
      </c>
      <c r="I19608">
        <v>-60.810108700000001</v>
      </c>
      <c r="J19608" s="1" t="str">
        <f t="shared" si="2799"/>
        <v>Fluid (lake)</v>
      </c>
      <c r="K19608" s="1" t="str">
        <f t="shared" si="2796"/>
        <v>Untreated Water</v>
      </c>
      <c r="L19608">
        <v>21</v>
      </c>
      <c r="M19608" t="s">
        <v>11392</v>
      </c>
      <c r="N19608">
        <v>341</v>
      </c>
      <c r="O19608">
        <v>2.5000000000000001E-2</v>
      </c>
      <c r="P19608">
        <v>20</v>
      </c>
      <c r="Q19608">
        <v>6.8</v>
      </c>
    </row>
    <row r="19609" spans="1:17" hidden="1" x14ac:dyDescent="0.3">
      <c r="A19609" t="s">
        <v>75778</v>
      </c>
      <c r="B19609" t="s">
        <v>75779</v>
      </c>
      <c r="C19609" s="1" t="str">
        <f t="shared" si="2797"/>
        <v>21:0827</v>
      </c>
      <c r="D19609" s="1" t="str">
        <f t="shared" si="2798"/>
        <v>21:0229</v>
      </c>
      <c r="E19609" t="s">
        <v>75780</v>
      </c>
      <c r="F19609" t="s">
        <v>75781</v>
      </c>
      <c r="H19609">
        <v>54.803821999999997</v>
      </c>
      <c r="I19609">
        <v>-60.849105199999997</v>
      </c>
      <c r="J19609" s="1" t="str">
        <f t="shared" si="2799"/>
        <v>Fluid (lake)</v>
      </c>
      <c r="K19609" s="1" t="str">
        <f t="shared" si="2796"/>
        <v>Untreated Water</v>
      </c>
      <c r="L19609">
        <v>21</v>
      </c>
      <c r="M19609" t="s">
        <v>11431</v>
      </c>
      <c r="N19609">
        <v>342</v>
      </c>
      <c r="O19609">
        <v>2.5000000000000001E-2</v>
      </c>
      <c r="P19609">
        <v>20</v>
      </c>
      <c r="Q19609">
        <v>6.9</v>
      </c>
    </row>
    <row r="19610" spans="1:17" hidden="1" x14ac:dyDescent="0.3">
      <c r="A19610" t="s">
        <v>75782</v>
      </c>
      <c r="B19610" t="s">
        <v>75783</v>
      </c>
      <c r="C19610" s="1" t="str">
        <f t="shared" si="2797"/>
        <v>21:0827</v>
      </c>
      <c r="D19610" s="1" t="str">
        <f t="shared" si="2798"/>
        <v>21:0229</v>
      </c>
      <c r="E19610" t="s">
        <v>75780</v>
      </c>
      <c r="F19610" t="s">
        <v>75784</v>
      </c>
      <c r="H19610">
        <v>54.803821999999997</v>
      </c>
      <c r="I19610">
        <v>-60.849105199999997</v>
      </c>
      <c r="J19610" s="1" t="str">
        <f t="shared" si="2799"/>
        <v>Fluid (lake)</v>
      </c>
      <c r="K19610" s="1" t="str">
        <f t="shared" si="2796"/>
        <v>Untreated Water</v>
      </c>
      <c r="L19610">
        <v>21</v>
      </c>
      <c r="M19610" t="s">
        <v>11435</v>
      </c>
      <c r="N19610">
        <v>343</v>
      </c>
      <c r="O19610">
        <v>2.5000000000000001E-2</v>
      </c>
      <c r="P19610">
        <v>20</v>
      </c>
      <c r="Q19610">
        <v>6.8</v>
      </c>
    </row>
    <row r="19611" spans="1:17" hidden="1" x14ac:dyDescent="0.3">
      <c r="A19611" t="s">
        <v>75785</v>
      </c>
      <c r="B19611" t="s">
        <v>75786</v>
      </c>
      <c r="C19611" s="1" t="str">
        <f t="shared" si="2797"/>
        <v>21:0827</v>
      </c>
      <c r="D19611" s="1" t="str">
        <f t="shared" si="2798"/>
        <v>21:0229</v>
      </c>
      <c r="E19611" t="s">
        <v>75787</v>
      </c>
      <c r="F19611" t="s">
        <v>75788</v>
      </c>
      <c r="H19611">
        <v>54.8200942</v>
      </c>
      <c r="I19611">
        <v>-60.818040500000002</v>
      </c>
      <c r="J19611" s="1" t="str">
        <f t="shared" si="2799"/>
        <v>Fluid (lake)</v>
      </c>
      <c r="K19611" s="1" t="str">
        <f t="shared" si="2796"/>
        <v>Untreated Water</v>
      </c>
      <c r="L19611">
        <v>21</v>
      </c>
      <c r="M19611" t="s">
        <v>11397</v>
      </c>
      <c r="N19611">
        <v>344</v>
      </c>
      <c r="O19611">
        <v>2.5000000000000001E-2</v>
      </c>
      <c r="P19611">
        <v>20</v>
      </c>
      <c r="Q19611">
        <v>6.8</v>
      </c>
    </row>
    <row r="19612" spans="1:17" hidden="1" x14ac:dyDescent="0.3">
      <c r="A19612" t="s">
        <v>75789</v>
      </c>
      <c r="B19612" t="s">
        <v>75790</v>
      </c>
      <c r="C19612" s="1" t="str">
        <f t="shared" si="2797"/>
        <v>21:0827</v>
      </c>
      <c r="D19612" s="1" t="str">
        <f t="shared" si="2798"/>
        <v>21:0229</v>
      </c>
      <c r="E19612" t="s">
        <v>75791</v>
      </c>
      <c r="F19612" t="s">
        <v>75792</v>
      </c>
      <c r="H19612">
        <v>54.831585599999997</v>
      </c>
      <c r="I19612">
        <v>-60.793892100000001</v>
      </c>
      <c r="J19612" s="1" t="str">
        <f t="shared" si="2799"/>
        <v>Fluid (lake)</v>
      </c>
      <c r="K19612" s="1" t="str">
        <f t="shared" si="2796"/>
        <v>Untreated Water</v>
      </c>
      <c r="L19612">
        <v>21</v>
      </c>
      <c r="M19612" t="s">
        <v>11402</v>
      </c>
      <c r="N19612">
        <v>345</v>
      </c>
      <c r="O19612">
        <v>2.5000000000000001E-2</v>
      </c>
      <c r="P19612">
        <v>20</v>
      </c>
      <c r="Q19612">
        <v>7</v>
      </c>
    </row>
    <row r="19613" spans="1:17" hidden="1" x14ac:dyDescent="0.3">
      <c r="A19613" t="s">
        <v>75793</v>
      </c>
      <c r="B19613" t="s">
        <v>75794</v>
      </c>
      <c r="C19613" s="1" t="str">
        <f t="shared" si="2797"/>
        <v>21:0827</v>
      </c>
      <c r="D19613" s="1" t="str">
        <f t="shared" si="2798"/>
        <v>21:0229</v>
      </c>
      <c r="E19613" t="s">
        <v>75795</v>
      </c>
      <c r="F19613" t="s">
        <v>75796</v>
      </c>
      <c r="H19613">
        <v>54.846947299999997</v>
      </c>
      <c r="I19613">
        <v>-60.785000199999999</v>
      </c>
      <c r="J19613" s="1" t="str">
        <f t="shared" si="2799"/>
        <v>Fluid (lake)</v>
      </c>
      <c r="K19613" s="1" t="str">
        <f t="shared" si="2796"/>
        <v>Untreated Water</v>
      </c>
      <c r="L19613">
        <v>21</v>
      </c>
      <c r="M19613" t="s">
        <v>11411</v>
      </c>
      <c r="N19613">
        <v>346</v>
      </c>
      <c r="O19613">
        <v>2.5000000000000001E-2</v>
      </c>
      <c r="P19613">
        <v>20</v>
      </c>
      <c r="Q19613">
        <v>6.5</v>
      </c>
    </row>
    <row r="19614" spans="1:17" hidden="1" x14ac:dyDescent="0.3">
      <c r="A19614" t="s">
        <v>75797</v>
      </c>
      <c r="B19614" t="s">
        <v>75798</v>
      </c>
      <c r="C19614" s="1" t="str">
        <f t="shared" si="2797"/>
        <v>21:0827</v>
      </c>
      <c r="D19614" s="1" t="str">
        <f t="shared" si="2798"/>
        <v>21:0229</v>
      </c>
      <c r="E19614" t="s">
        <v>75799</v>
      </c>
      <c r="F19614" t="s">
        <v>75800</v>
      </c>
      <c r="H19614">
        <v>54.878299499999997</v>
      </c>
      <c r="I19614">
        <v>-60.770715199999998</v>
      </c>
      <c r="J19614" s="1" t="str">
        <f t="shared" si="2799"/>
        <v>Fluid (lake)</v>
      </c>
      <c r="K19614" s="1" t="str">
        <f t="shared" si="2796"/>
        <v>Untreated Water</v>
      </c>
      <c r="L19614">
        <v>21</v>
      </c>
      <c r="M19614" t="s">
        <v>11416</v>
      </c>
      <c r="N19614">
        <v>347</v>
      </c>
      <c r="O19614">
        <v>2.5000000000000001E-2</v>
      </c>
      <c r="P19614">
        <v>20</v>
      </c>
      <c r="Q19614">
        <v>6.7</v>
      </c>
    </row>
    <row r="19615" spans="1:17" hidden="1" x14ac:dyDescent="0.3">
      <c r="A19615" t="s">
        <v>75801</v>
      </c>
      <c r="B19615" t="s">
        <v>75802</v>
      </c>
      <c r="C19615" s="1" t="str">
        <f t="shared" si="2797"/>
        <v>21:0827</v>
      </c>
      <c r="D19615" s="1" t="str">
        <f t="shared" si="2798"/>
        <v>21:0229</v>
      </c>
      <c r="E19615" t="s">
        <v>75803</v>
      </c>
      <c r="F19615" t="s">
        <v>75804</v>
      </c>
      <c r="H19615">
        <v>54.890072000000004</v>
      </c>
      <c r="I19615">
        <v>-60.760302899999999</v>
      </c>
      <c r="J19615" s="1" t="str">
        <f t="shared" si="2799"/>
        <v>Fluid (lake)</v>
      </c>
      <c r="K19615" s="1" t="str">
        <f t="shared" si="2796"/>
        <v>Untreated Water</v>
      </c>
      <c r="L19615">
        <v>21</v>
      </c>
      <c r="M19615" t="s">
        <v>11421</v>
      </c>
      <c r="N19615">
        <v>348</v>
      </c>
      <c r="O19615">
        <v>2.5000000000000001E-2</v>
      </c>
      <c r="P19615">
        <v>30</v>
      </c>
      <c r="Q19615">
        <v>6.5</v>
      </c>
    </row>
    <row r="19616" spans="1:17" hidden="1" x14ac:dyDescent="0.3">
      <c r="A19616" t="s">
        <v>75805</v>
      </c>
      <c r="B19616" t="s">
        <v>75806</v>
      </c>
      <c r="C19616" s="1" t="str">
        <f t="shared" si="2797"/>
        <v>21:0827</v>
      </c>
      <c r="D19616" s="1" t="str">
        <f t="shared" si="2798"/>
        <v>21:0229</v>
      </c>
      <c r="E19616" t="s">
        <v>75807</v>
      </c>
      <c r="F19616" t="s">
        <v>75808</v>
      </c>
      <c r="H19616">
        <v>54.876059499999997</v>
      </c>
      <c r="I19616">
        <v>-60.756466099999997</v>
      </c>
      <c r="J19616" s="1" t="str">
        <f t="shared" si="2799"/>
        <v>Fluid (lake)</v>
      </c>
      <c r="K19616" s="1" t="str">
        <f t="shared" si="2796"/>
        <v>Untreated Water</v>
      </c>
      <c r="L19616">
        <v>21</v>
      </c>
      <c r="M19616" t="s">
        <v>11426</v>
      </c>
      <c r="N19616">
        <v>349</v>
      </c>
      <c r="O19616">
        <v>0.09</v>
      </c>
      <c r="P19616">
        <v>20</v>
      </c>
      <c r="Q19616">
        <v>6</v>
      </c>
    </row>
    <row r="19617" spans="1:17" hidden="1" x14ac:dyDescent="0.3">
      <c r="A19617" t="s">
        <v>75809</v>
      </c>
      <c r="B19617" t="s">
        <v>75810</v>
      </c>
      <c r="C19617" s="1" t="str">
        <f t="shared" si="2797"/>
        <v>21:0827</v>
      </c>
      <c r="D19617" s="1" t="str">
        <f t="shared" si="2798"/>
        <v>21:0229</v>
      </c>
      <c r="E19617" t="s">
        <v>75811</v>
      </c>
      <c r="F19617" t="s">
        <v>75812</v>
      </c>
      <c r="H19617">
        <v>54.8480627</v>
      </c>
      <c r="I19617">
        <v>-60.767865800000003</v>
      </c>
      <c r="J19617" s="1" t="str">
        <f t="shared" si="2799"/>
        <v>Fluid (lake)</v>
      </c>
      <c r="K19617" s="1" t="str">
        <f t="shared" si="2796"/>
        <v>Untreated Water</v>
      </c>
      <c r="L19617">
        <v>21</v>
      </c>
      <c r="M19617" t="s">
        <v>11440</v>
      </c>
      <c r="N19617">
        <v>350</v>
      </c>
      <c r="O19617">
        <v>2.5000000000000001E-2</v>
      </c>
      <c r="P19617">
        <v>20</v>
      </c>
      <c r="Q19617">
        <v>6.4</v>
      </c>
    </row>
    <row r="19618" spans="1:17" hidden="1" x14ac:dyDescent="0.3">
      <c r="A19618" t="s">
        <v>75813</v>
      </c>
      <c r="B19618" t="s">
        <v>75814</v>
      </c>
      <c r="C19618" s="1" t="str">
        <f t="shared" si="2797"/>
        <v>21:0827</v>
      </c>
      <c r="D19618" s="1" t="str">
        <f t="shared" si="2798"/>
        <v>21:0229</v>
      </c>
      <c r="E19618" t="s">
        <v>75815</v>
      </c>
      <c r="F19618" t="s">
        <v>75816</v>
      </c>
      <c r="H19618">
        <v>54.824534499999999</v>
      </c>
      <c r="I19618">
        <v>-60.787255199999997</v>
      </c>
      <c r="J19618" s="1" t="str">
        <f t="shared" si="2799"/>
        <v>Fluid (lake)</v>
      </c>
      <c r="K19618" s="1" t="str">
        <f t="shared" si="2796"/>
        <v>Untreated Water</v>
      </c>
      <c r="L19618">
        <v>21</v>
      </c>
      <c r="M19618" t="s">
        <v>11445</v>
      </c>
      <c r="N19618">
        <v>351</v>
      </c>
      <c r="O19618">
        <v>2.5000000000000001E-2</v>
      </c>
      <c r="P19618">
        <v>20</v>
      </c>
      <c r="Q19618">
        <v>6.6</v>
      </c>
    </row>
    <row r="19619" spans="1:17" hidden="1" x14ac:dyDescent="0.3">
      <c r="A19619" t="s">
        <v>75817</v>
      </c>
      <c r="B19619" t="s">
        <v>75818</v>
      </c>
      <c r="C19619" s="1" t="str">
        <f t="shared" si="2797"/>
        <v>21:0827</v>
      </c>
      <c r="D19619" s="1" t="str">
        <f t="shared" si="2798"/>
        <v>21:0229</v>
      </c>
      <c r="E19619" t="s">
        <v>75819</v>
      </c>
      <c r="F19619" t="s">
        <v>75820</v>
      </c>
      <c r="H19619">
        <v>54.8036508</v>
      </c>
      <c r="I19619">
        <v>-60.778235899999999</v>
      </c>
      <c r="J19619" s="1" t="str">
        <f t="shared" si="2799"/>
        <v>Fluid (lake)</v>
      </c>
      <c r="K19619" s="1" t="str">
        <f t="shared" si="2796"/>
        <v>Untreated Water</v>
      </c>
      <c r="L19619">
        <v>21</v>
      </c>
      <c r="M19619" t="s">
        <v>11450</v>
      </c>
      <c r="N19619">
        <v>352</v>
      </c>
      <c r="O19619">
        <v>2.5000000000000001E-2</v>
      </c>
      <c r="P19619">
        <v>20</v>
      </c>
      <c r="Q19619">
        <v>6.7</v>
      </c>
    </row>
    <row r="19620" spans="1:17" hidden="1" x14ac:dyDescent="0.3">
      <c r="A19620" t="s">
        <v>75821</v>
      </c>
      <c r="B19620" t="s">
        <v>75822</v>
      </c>
      <c r="C19620" s="1" t="str">
        <f t="shared" si="2797"/>
        <v>21:0827</v>
      </c>
      <c r="D19620" s="1" t="str">
        <f t="shared" si="2798"/>
        <v>21:0229</v>
      </c>
      <c r="E19620" t="s">
        <v>75823</v>
      </c>
      <c r="F19620" t="s">
        <v>75824</v>
      </c>
      <c r="H19620">
        <v>54.711270499999998</v>
      </c>
      <c r="I19620">
        <v>-60.669475300000002</v>
      </c>
      <c r="J19620" s="1" t="str">
        <f t="shared" si="2799"/>
        <v>Fluid (lake)</v>
      </c>
      <c r="K19620" s="1" t="str">
        <f t="shared" si="2796"/>
        <v>Untreated Water</v>
      </c>
      <c r="L19620">
        <v>21</v>
      </c>
      <c r="M19620" t="s">
        <v>11460</v>
      </c>
      <c r="N19620">
        <v>353</v>
      </c>
      <c r="O19620">
        <v>2.5000000000000001E-2</v>
      </c>
      <c r="P19620">
        <v>20</v>
      </c>
      <c r="Q19620">
        <v>6.7</v>
      </c>
    </row>
    <row r="19621" spans="1:17" hidden="1" x14ac:dyDescent="0.3">
      <c r="A19621" t="s">
        <v>75825</v>
      </c>
      <c r="B19621" t="s">
        <v>75826</v>
      </c>
      <c r="C19621" s="1" t="str">
        <f t="shared" si="2797"/>
        <v>21:0827</v>
      </c>
      <c r="D19621" s="1" t="str">
        <f t="shared" si="2798"/>
        <v>21:0229</v>
      </c>
      <c r="E19621" t="s">
        <v>75827</v>
      </c>
      <c r="F19621" t="s">
        <v>75828</v>
      </c>
      <c r="H19621">
        <v>54.699679099999997</v>
      </c>
      <c r="I19621">
        <v>-60.685676899999997</v>
      </c>
      <c r="J19621" s="1" t="str">
        <f t="shared" si="2799"/>
        <v>Fluid (lake)</v>
      </c>
      <c r="K19621" s="1" t="str">
        <f t="shared" si="2796"/>
        <v>Untreated Water</v>
      </c>
      <c r="L19621">
        <v>21</v>
      </c>
      <c r="M19621" t="s">
        <v>11465</v>
      </c>
      <c r="N19621">
        <v>354</v>
      </c>
      <c r="O19621">
        <v>2.5000000000000001E-2</v>
      </c>
      <c r="P19621">
        <v>20</v>
      </c>
      <c r="Q19621">
        <v>6.6</v>
      </c>
    </row>
    <row r="19622" spans="1:17" hidden="1" x14ac:dyDescent="0.3">
      <c r="A19622" t="s">
        <v>75829</v>
      </c>
      <c r="B19622" t="s">
        <v>75830</v>
      </c>
      <c r="C19622" s="1" t="str">
        <f t="shared" si="2797"/>
        <v>21:0827</v>
      </c>
      <c r="D19622" s="1" t="str">
        <f t="shared" si="2798"/>
        <v>21:0229</v>
      </c>
      <c r="E19622" t="s">
        <v>75831</v>
      </c>
      <c r="F19622" t="s">
        <v>75832</v>
      </c>
      <c r="H19622">
        <v>54.6988524</v>
      </c>
      <c r="I19622">
        <v>-60.699382300000003</v>
      </c>
      <c r="J19622" s="1" t="str">
        <f t="shared" si="2799"/>
        <v>Fluid (lake)</v>
      </c>
      <c r="K19622" s="1" t="str">
        <f t="shared" si="2796"/>
        <v>Untreated Water</v>
      </c>
      <c r="L19622">
        <v>21</v>
      </c>
      <c r="M19622" t="s">
        <v>11470</v>
      </c>
      <c r="N19622">
        <v>355</v>
      </c>
      <c r="O19622">
        <v>2.5000000000000001E-2</v>
      </c>
      <c r="P19622">
        <v>20</v>
      </c>
      <c r="Q19622">
        <v>6.6</v>
      </c>
    </row>
    <row r="19623" spans="1:17" hidden="1" x14ac:dyDescent="0.3">
      <c r="A19623" t="s">
        <v>75833</v>
      </c>
      <c r="B19623" t="s">
        <v>75834</v>
      </c>
      <c r="C19623" s="1" t="str">
        <f t="shared" si="2797"/>
        <v>21:0827</v>
      </c>
      <c r="D19623" s="1" t="str">
        <f t="shared" si="2798"/>
        <v>21:0229</v>
      </c>
      <c r="E19623" t="s">
        <v>75835</v>
      </c>
      <c r="F19623" t="s">
        <v>75836</v>
      </c>
      <c r="H19623">
        <v>54.688034000000002</v>
      </c>
      <c r="I19623">
        <v>-60.717699099999997</v>
      </c>
      <c r="J19623" s="1" t="str">
        <f t="shared" si="2799"/>
        <v>Fluid (lake)</v>
      </c>
      <c r="K19623" s="1" t="str">
        <f t="shared" si="2796"/>
        <v>Untreated Water</v>
      </c>
      <c r="L19623">
        <v>21</v>
      </c>
      <c r="M19623" t="s">
        <v>11475</v>
      </c>
      <c r="N19623">
        <v>356</v>
      </c>
      <c r="O19623">
        <v>2.5000000000000001E-2</v>
      </c>
      <c r="P19623">
        <v>20</v>
      </c>
      <c r="Q19623">
        <v>6.5</v>
      </c>
    </row>
    <row r="19624" spans="1:17" hidden="1" x14ac:dyDescent="0.3">
      <c r="A19624" t="s">
        <v>75837</v>
      </c>
      <c r="B19624" t="s">
        <v>75838</v>
      </c>
      <c r="C19624" s="1" t="str">
        <f t="shared" si="2797"/>
        <v>21:0827</v>
      </c>
      <c r="D19624" s="1" t="str">
        <f t="shared" si="2798"/>
        <v>21:0229</v>
      </c>
      <c r="E19624" t="s">
        <v>75839</v>
      </c>
      <c r="F19624" t="s">
        <v>75840</v>
      </c>
      <c r="H19624">
        <v>54.680249400000001</v>
      </c>
      <c r="I19624">
        <v>-60.731105499999998</v>
      </c>
      <c r="J19624" s="1" t="str">
        <f t="shared" si="2799"/>
        <v>Fluid (lake)</v>
      </c>
      <c r="K19624" s="1" t="str">
        <f t="shared" si="2796"/>
        <v>Untreated Water</v>
      </c>
      <c r="L19624">
        <v>21</v>
      </c>
      <c r="M19624" t="s">
        <v>11480</v>
      </c>
      <c r="N19624">
        <v>357</v>
      </c>
      <c r="O19624">
        <v>2.5000000000000001E-2</v>
      </c>
      <c r="P19624">
        <v>20</v>
      </c>
      <c r="Q19624">
        <v>6.6</v>
      </c>
    </row>
    <row r="19625" spans="1:17" hidden="1" x14ac:dyDescent="0.3">
      <c r="A19625" t="s">
        <v>75841</v>
      </c>
      <c r="B19625" t="s">
        <v>75842</v>
      </c>
      <c r="C19625" s="1" t="str">
        <f t="shared" si="2797"/>
        <v>21:0827</v>
      </c>
      <c r="D19625" s="1" t="str">
        <f t="shared" si="2798"/>
        <v>21:0229</v>
      </c>
      <c r="E19625" t="s">
        <v>75843</v>
      </c>
      <c r="F19625" t="s">
        <v>75844</v>
      </c>
      <c r="H19625">
        <v>54.664751000000003</v>
      </c>
      <c r="I19625">
        <v>-60.683074099999999</v>
      </c>
      <c r="J19625" s="1" t="str">
        <f t="shared" si="2799"/>
        <v>Fluid (lake)</v>
      </c>
      <c r="K19625" s="1" t="str">
        <f t="shared" si="2796"/>
        <v>Untreated Water</v>
      </c>
      <c r="L19625">
        <v>21</v>
      </c>
      <c r="M19625" t="s">
        <v>12548</v>
      </c>
      <c r="N19625">
        <v>358</v>
      </c>
      <c r="O19625">
        <v>2.5000000000000001E-2</v>
      </c>
      <c r="P19625">
        <v>20</v>
      </c>
      <c r="Q19625">
        <v>6.4</v>
      </c>
    </row>
    <row r="19626" spans="1:17" hidden="1" x14ac:dyDescent="0.3">
      <c r="A19626" t="s">
        <v>75845</v>
      </c>
      <c r="B19626" t="s">
        <v>75846</v>
      </c>
      <c r="C19626" s="1" t="str">
        <f t="shared" si="2797"/>
        <v>21:0827</v>
      </c>
      <c r="D19626" s="1" t="str">
        <f t="shared" si="2798"/>
        <v>21:0229</v>
      </c>
      <c r="E19626" t="s">
        <v>75847</v>
      </c>
      <c r="F19626" t="s">
        <v>75848</v>
      </c>
      <c r="H19626">
        <v>54.659862199999999</v>
      </c>
      <c r="I19626">
        <v>-60.659302699999998</v>
      </c>
      <c r="J19626" s="1" t="str">
        <f t="shared" si="2799"/>
        <v>Fluid (lake)</v>
      </c>
      <c r="K19626" s="1" t="str">
        <f t="shared" si="2796"/>
        <v>Untreated Water</v>
      </c>
      <c r="L19626">
        <v>22</v>
      </c>
      <c r="M19626" t="s">
        <v>11431</v>
      </c>
      <c r="N19626">
        <v>359</v>
      </c>
      <c r="O19626">
        <v>2.5000000000000001E-2</v>
      </c>
      <c r="P19626">
        <v>30</v>
      </c>
      <c r="Q19626">
        <v>7</v>
      </c>
    </row>
    <row r="19627" spans="1:17" hidden="1" x14ac:dyDescent="0.3">
      <c r="A19627" t="s">
        <v>75849</v>
      </c>
      <c r="B19627" t="s">
        <v>75850</v>
      </c>
      <c r="C19627" s="1" t="str">
        <f t="shared" si="2797"/>
        <v>21:0827</v>
      </c>
      <c r="D19627" s="1" t="str">
        <f t="shared" si="2798"/>
        <v>21:0229</v>
      </c>
      <c r="E19627" t="s">
        <v>75847</v>
      </c>
      <c r="F19627" t="s">
        <v>75851</v>
      </c>
      <c r="H19627">
        <v>54.659862199999999</v>
      </c>
      <c r="I19627">
        <v>-60.659302699999998</v>
      </c>
      <c r="J19627" s="1" t="str">
        <f t="shared" si="2799"/>
        <v>Fluid (lake)</v>
      </c>
      <c r="K19627" s="1" t="str">
        <f t="shared" si="2796"/>
        <v>Untreated Water</v>
      </c>
      <c r="L19627">
        <v>22</v>
      </c>
      <c r="M19627" t="s">
        <v>11435</v>
      </c>
      <c r="N19627">
        <v>360</v>
      </c>
      <c r="O19627">
        <v>2.5000000000000001E-2</v>
      </c>
      <c r="P19627">
        <v>30</v>
      </c>
      <c r="Q19627">
        <v>7</v>
      </c>
    </row>
    <row r="19628" spans="1:17" hidden="1" x14ac:dyDescent="0.3">
      <c r="A19628" t="s">
        <v>75852</v>
      </c>
      <c r="B19628" t="s">
        <v>75853</v>
      </c>
      <c r="C19628" s="1" t="str">
        <f t="shared" si="2797"/>
        <v>21:0827</v>
      </c>
      <c r="D19628" s="1" t="str">
        <f t="shared" si="2798"/>
        <v>21:0229</v>
      </c>
      <c r="E19628" t="s">
        <v>75854</v>
      </c>
      <c r="F19628" t="s">
        <v>75855</v>
      </c>
      <c r="H19628">
        <v>54.533565500000002</v>
      </c>
      <c r="I19628">
        <v>-60.770462899999998</v>
      </c>
      <c r="J19628" s="1" t="str">
        <f t="shared" si="2799"/>
        <v>Fluid (lake)</v>
      </c>
      <c r="K19628" s="1" t="str">
        <f t="shared" si="2796"/>
        <v>Untreated Water</v>
      </c>
      <c r="L19628">
        <v>22</v>
      </c>
      <c r="M19628" t="s">
        <v>11392</v>
      </c>
      <c r="N19628">
        <v>361</v>
      </c>
      <c r="O19628">
        <v>2.5000000000000001E-2</v>
      </c>
      <c r="P19628">
        <v>30</v>
      </c>
      <c r="Q19628">
        <v>6.7</v>
      </c>
    </row>
    <row r="19629" spans="1:17" hidden="1" x14ac:dyDescent="0.3">
      <c r="A19629" t="s">
        <v>75856</v>
      </c>
      <c r="B19629" t="s">
        <v>75857</v>
      </c>
      <c r="C19629" s="1" t="str">
        <f t="shared" si="2797"/>
        <v>21:0827</v>
      </c>
      <c r="D19629" s="1" t="str">
        <f t="shared" si="2798"/>
        <v>21:0229</v>
      </c>
      <c r="E19629" t="s">
        <v>75858</v>
      </c>
      <c r="F19629" t="s">
        <v>75859</v>
      </c>
      <c r="H19629">
        <v>54.534456200000001</v>
      </c>
      <c r="I19629">
        <v>-60.749144100000002</v>
      </c>
      <c r="J19629" s="1" t="str">
        <f t="shared" si="2799"/>
        <v>Fluid (lake)</v>
      </c>
      <c r="K19629" s="1" t="str">
        <f t="shared" si="2796"/>
        <v>Untreated Water</v>
      </c>
      <c r="L19629">
        <v>22</v>
      </c>
      <c r="M19629" t="s">
        <v>11397</v>
      </c>
      <c r="N19629">
        <v>362</v>
      </c>
      <c r="O19629">
        <v>2.5000000000000001E-2</v>
      </c>
      <c r="P19629">
        <v>30</v>
      </c>
      <c r="Q19629">
        <v>6.8</v>
      </c>
    </row>
    <row r="19630" spans="1:17" hidden="1" x14ac:dyDescent="0.3">
      <c r="A19630" t="s">
        <v>75860</v>
      </c>
      <c r="B19630" t="s">
        <v>75861</v>
      </c>
      <c r="C19630" s="1" t="str">
        <f t="shared" si="2797"/>
        <v>21:0827</v>
      </c>
      <c r="D19630" s="1" t="str">
        <f t="shared" si="2798"/>
        <v>21:0229</v>
      </c>
      <c r="E19630" t="s">
        <v>75862</v>
      </c>
      <c r="F19630" t="s">
        <v>75863</v>
      </c>
      <c r="H19630">
        <v>54.538281300000001</v>
      </c>
      <c r="I19630">
        <v>-60.703482299999997</v>
      </c>
      <c r="J19630" s="1" t="str">
        <f t="shared" si="2799"/>
        <v>Fluid (lake)</v>
      </c>
      <c r="K19630" s="1" t="str">
        <f t="shared" si="2796"/>
        <v>Untreated Water</v>
      </c>
      <c r="L19630">
        <v>22</v>
      </c>
      <c r="M19630" t="s">
        <v>11402</v>
      </c>
      <c r="N19630">
        <v>363</v>
      </c>
      <c r="O19630">
        <v>0.09</v>
      </c>
      <c r="P19630">
        <v>30</v>
      </c>
      <c r="Q19630">
        <v>6.6</v>
      </c>
    </row>
    <row r="19631" spans="1:17" hidden="1" x14ac:dyDescent="0.3">
      <c r="A19631" t="s">
        <v>75864</v>
      </c>
      <c r="B19631" t="s">
        <v>75865</v>
      </c>
      <c r="C19631" s="1" t="str">
        <f t="shared" si="2797"/>
        <v>21:0827</v>
      </c>
      <c r="D19631" s="1" t="str">
        <f t="shared" si="2798"/>
        <v>21:0229</v>
      </c>
      <c r="E19631" t="s">
        <v>75866</v>
      </c>
      <c r="F19631" t="s">
        <v>75867</v>
      </c>
      <c r="H19631">
        <v>54.5349541</v>
      </c>
      <c r="I19631">
        <v>-60.678935699999997</v>
      </c>
      <c r="J19631" s="1" t="str">
        <f t="shared" si="2799"/>
        <v>Fluid (lake)</v>
      </c>
      <c r="K19631" s="1" t="str">
        <f t="shared" si="2796"/>
        <v>Untreated Water</v>
      </c>
      <c r="L19631">
        <v>22</v>
      </c>
      <c r="M19631" t="s">
        <v>11411</v>
      </c>
      <c r="N19631">
        <v>364</v>
      </c>
      <c r="O19631">
        <v>2.5000000000000001E-2</v>
      </c>
      <c r="P19631">
        <v>30</v>
      </c>
      <c r="Q19631">
        <v>6.4</v>
      </c>
    </row>
    <row r="19632" spans="1:17" hidden="1" x14ac:dyDescent="0.3">
      <c r="A19632" t="s">
        <v>75868</v>
      </c>
      <c r="B19632" t="s">
        <v>75869</v>
      </c>
      <c r="C19632" s="1" t="str">
        <f t="shared" si="2797"/>
        <v>21:0827</v>
      </c>
      <c r="D19632" s="1" t="str">
        <f t="shared" si="2798"/>
        <v>21:0229</v>
      </c>
      <c r="E19632" t="s">
        <v>75870</v>
      </c>
      <c r="F19632" t="s">
        <v>75871</v>
      </c>
      <c r="H19632">
        <v>54.529700900000002</v>
      </c>
      <c r="I19632">
        <v>-60.674086899999999</v>
      </c>
      <c r="J19632" s="1" t="str">
        <f t="shared" si="2799"/>
        <v>Fluid (lake)</v>
      </c>
      <c r="K19632" s="1" t="str">
        <f t="shared" si="2796"/>
        <v>Untreated Water</v>
      </c>
      <c r="L19632">
        <v>22</v>
      </c>
      <c r="M19632" t="s">
        <v>11416</v>
      </c>
      <c r="N19632">
        <v>365</v>
      </c>
      <c r="O19632">
        <v>0.2</v>
      </c>
      <c r="P19632">
        <v>40</v>
      </c>
      <c r="Q19632">
        <v>6.6</v>
      </c>
    </row>
    <row r="19633" spans="1:17" hidden="1" x14ac:dyDescent="0.3">
      <c r="A19633" t="s">
        <v>75872</v>
      </c>
      <c r="B19633" t="s">
        <v>75873</v>
      </c>
      <c r="C19633" s="1" t="str">
        <f t="shared" si="2797"/>
        <v>21:0827</v>
      </c>
      <c r="D19633" s="1" t="str">
        <f t="shared" si="2798"/>
        <v>21:0229</v>
      </c>
      <c r="E19633" t="s">
        <v>75874</v>
      </c>
      <c r="F19633" t="s">
        <v>75875</v>
      </c>
      <c r="H19633">
        <v>54.497303500000001</v>
      </c>
      <c r="I19633">
        <v>-61.046962299999997</v>
      </c>
      <c r="J19633" s="1" t="str">
        <f t="shared" si="2799"/>
        <v>Fluid (lake)</v>
      </c>
      <c r="K19633" s="1" t="str">
        <f t="shared" si="2796"/>
        <v>Untreated Water</v>
      </c>
      <c r="L19633">
        <v>22</v>
      </c>
      <c r="M19633" t="s">
        <v>11421</v>
      </c>
      <c r="N19633">
        <v>366</v>
      </c>
      <c r="O19633">
        <v>0.31</v>
      </c>
      <c r="P19633">
        <v>30</v>
      </c>
      <c r="Q19633">
        <v>7.1</v>
      </c>
    </row>
    <row r="19634" spans="1:17" hidden="1" x14ac:dyDescent="0.3">
      <c r="A19634" t="s">
        <v>75876</v>
      </c>
      <c r="B19634" t="s">
        <v>75877</v>
      </c>
      <c r="C19634" s="1" t="str">
        <f t="shared" si="2797"/>
        <v>21:0827</v>
      </c>
      <c r="D19634" s="1" t="str">
        <f t="shared" si="2798"/>
        <v>21:0229</v>
      </c>
      <c r="E19634" t="s">
        <v>75878</v>
      </c>
      <c r="F19634" t="s">
        <v>75879</v>
      </c>
      <c r="H19634">
        <v>54.488434599999998</v>
      </c>
      <c r="I19634">
        <v>-61.080256499999997</v>
      </c>
      <c r="J19634" s="1" t="str">
        <f t="shared" si="2799"/>
        <v>Fluid (lake)</v>
      </c>
      <c r="K19634" s="1" t="str">
        <f t="shared" si="2796"/>
        <v>Untreated Water</v>
      </c>
      <c r="L19634">
        <v>22</v>
      </c>
      <c r="M19634" t="s">
        <v>11426</v>
      </c>
      <c r="N19634">
        <v>367</v>
      </c>
      <c r="O19634">
        <v>2.5000000000000001E-2</v>
      </c>
      <c r="P19634">
        <v>30</v>
      </c>
      <c r="Q19634">
        <v>7</v>
      </c>
    </row>
    <row r="19635" spans="1:17" hidden="1" x14ac:dyDescent="0.3">
      <c r="A19635" t="s">
        <v>75880</v>
      </c>
      <c r="B19635" t="s">
        <v>75881</v>
      </c>
      <c r="C19635" s="1" t="str">
        <f t="shared" si="2797"/>
        <v>21:0827</v>
      </c>
      <c r="D19635" s="1" t="str">
        <f t="shared" si="2798"/>
        <v>21:0229</v>
      </c>
      <c r="E19635" t="s">
        <v>75882</v>
      </c>
      <c r="F19635" t="s">
        <v>75883</v>
      </c>
      <c r="H19635">
        <v>54.4920987</v>
      </c>
      <c r="I19635">
        <v>-61.1281836</v>
      </c>
      <c r="J19635" s="1" t="str">
        <f t="shared" si="2799"/>
        <v>Fluid (lake)</v>
      </c>
      <c r="K19635" s="1" t="str">
        <f t="shared" si="2796"/>
        <v>Untreated Water</v>
      </c>
      <c r="L19635">
        <v>22</v>
      </c>
      <c r="M19635" t="s">
        <v>11440</v>
      </c>
      <c r="N19635">
        <v>368</v>
      </c>
      <c r="O19635">
        <v>0.45</v>
      </c>
      <c r="P19635">
        <v>30</v>
      </c>
      <c r="Q19635">
        <v>7.1</v>
      </c>
    </row>
    <row r="19636" spans="1:17" hidden="1" x14ac:dyDescent="0.3">
      <c r="A19636" t="s">
        <v>75884</v>
      </c>
      <c r="B19636" t="s">
        <v>75885</v>
      </c>
      <c r="C19636" s="1" t="str">
        <f t="shared" si="2797"/>
        <v>21:0827</v>
      </c>
      <c r="D19636" s="1" t="str">
        <f t="shared" si="2798"/>
        <v>21:0229</v>
      </c>
      <c r="E19636" t="s">
        <v>75886</v>
      </c>
      <c r="F19636" t="s">
        <v>75887</v>
      </c>
      <c r="H19636">
        <v>54.4869907</v>
      </c>
      <c r="I19636">
        <v>-61.154910399999999</v>
      </c>
      <c r="J19636" s="1" t="str">
        <f t="shared" si="2799"/>
        <v>Fluid (lake)</v>
      </c>
      <c r="K19636" s="1" t="str">
        <f t="shared" si="2796"/>
        <v>Untreated Water</v>
      </c>
      <c r="L19636">
        <v>22</v>
      </c>
      <c r="M19636" t="s">
        <v>11445</v>
      </c>
      <c r="N19636">
        <v>369</v>
      </c>
      <c r="O19636">
        <v>0.08</v>
      </c>
      <c r="P19636">
        <v>30</v>
      </c>
      <c r="Q19636">
        <v>6.8</v>
      </c>
    </row>
    <row r="19637" spans="1:17" hidden="1" x14ac:dyDescent="0.3">
      <c r="A19637" t="s">
        <v>75888</v>
      </c>
      <c r="B19637" t="s">
        <v>75889</v>
      </c>
      <c r="C19637" s="1" t="str">
        <f t="shared" si="2797"/>
        <v>21:0827</v>
      </c>
      <c r="D19637" s="1" t="str">
        <f t="shared" si="2798"/>
        <v>21:0229</v>
      </c>
      <c r="E19637" t="s">
        <v>75890</v>
      </c>
      <c r="F19637" t="s">
        <v>75891</v>
      </c>
      <c r="H19637">
        <v>54.488294099999997</v>
      </c>
      <c r="I19637">
        <v>-61.188185400000002</v>
      </c>
      <c r="J19637" s="1" t="str">
        <f t="shared" si="2799"/>
        <v>Fluid (lake)</v>
      </c>
      <c r="K19637" s="1" t="str">
        <f t="shared" si="2796"/>
        <v>Untreated Water</v>
      </c>
      <c r="L19637">
        <v>22</v>
      </c>
      <c r="M19637" t="s">
        <v>11450</v>
      </c>
      <c r="N19637">
        <v>370</v>
      </c>
      <c r="O19637">
        <v>2.5000000000000001E-2</v>
      </c>
      <c r="P19637">
        <v>30</v>
      </c>
      <c r="Q19637">
        <v>7</v>
      </c>
    </row>
    <row r="19638" spans="1:17" hidden="1" x14ac:dyDescent="0.3">
      <c r="A19638" t="s">
        <v>75892</v>
      </c>
      <c r="B19638" t="s">
        <v>75893</v>
      </c>
      <c r="C19638" s="1" t="str">
        <f t="shared" si="2797"/>
        <v>21:0827</v>
      </c>
      <c r="D19638" s="1" t="str">
        <f t="shared" si="2798"/>
        <v>21:0229</v>
      </c>
      <c r="E19638" t="s">
        <v>75894</v>
      </c>
      <c r="F19638" t="s">
        <v>75895</v>
      </c>
      <c r="H19638">
        <v>54.451405800000003</v>
      </c>
      <c r="I19638">
        <v>-61.2716931</v>
      </c>
      <c r="J19638" s="1" t="str">
        <f t="shared" si="2799"/>
        <v>Fluid (lake)</v>
      </c>
      <c r="K19638" s="1" t="str">
        <f t="shared" si="2796"/>
        <v>Untreated Water</v>
      </c>
      <c r="L19638">
        <v>22</v>
      </c>
      <c r="M19638" t="s">
        <v>11460</v>
      </c>
      <c r="N19638">
        <v>371</v>
      </c>
      <c r="O19638">
        <v>2.5000000000000001E-2</v>
      </c>
      <c r="P19638">
        <v>20</v>
      </c>
      <c r="Q19638">
        <v>6.7</v>
      </c>
    </row>
    <row r="19639" spans="1:17" hidden="1" x14ac:dyDescent="0.3">
      <c r="A19639" t="s">
        <v>75896</v>
      </c>
      <c r="B19639" t="s">
        <v>75897</v>
      </c>
      <c r="C19639" s="1" t="str">
        <f t="shared" si="2797"/>
        <v>21:0827</v>
      </c>
      <c r="D19639" s="1" t="str">
        <f t="shared" si="2798"/>
        <v>21:0229</v>
      </c>
      <c r="E19639" t="s">
        <v>75898</v>
      </c>
      <c r="F19639" t="s">
        <v>75899</v>
      </c>
      <c r="H19639">
        <v>54.431972299999998</v>
      </c>
      <c r="I19639">
        <v>-61.271046900000002</v>
      </c>
      <c r="J19639" s="1" t="str">
        <f t="shared" si="2799"/>
        <v>Fluid (lake)</v>
      </c>
      <c r="K19639" s="1" t="str">
        <f t="shared" si="2796"/>
        <v>Untreated Water</v>
      </c>
      <c r="L19639">
        <v>22</v>
      </c>
      <c r="M19639" t="s">
        <v>11465</v>
      </c>
      <c r="N19639">
        <v>372</v>
      </c>
      <c r="O19639">
        <v>2.5000000000000001E-2</v>
      </c>
      <c r="P19639">
        <v>30</v>
      </c>
      <c r="Q19639">
        <v>7</v>
      </c>
    </row>
    <row r="19640" spans="1:17" hidden="1" x14ac:dyDescent="0.3">
      <c r="A19640" t="s">
        <v>75900</v>
      </c>
      <c r="B19640" t="s">
        <v>75901</v>
      </c>
      <c r="C19640" s="1" t="str">
        <f t="shared" si="2797"/>
        <v>21:0827</v>
      </c>
      <c r="D19640" s="1" t="str">
        <f t="shared" si="2798"/>
        <v>21:0229</v>
      </c>
      <c r="E19640" t="s">
        <v>75902</v>
      </c>
      <c r="F19640" t="s">
        <v>75903</v>
      </c>
      <c r="H19640">
        <v>54.4127966</v>
      </c>
      <c r="I19640">
        <v>-61.282795800000002</v>
      </c>
      <c r="J19640" s="1" t="str">
        <f t="shared" si="2799"/>
        <v>Fluid (lake)</v>
      </c>
      <c r="K19640" s="1" t="str">
        <f t="shared" si="2796"/>
        <v>Untreated Water</v>
      </c>
      <c r="L19640">
        <v>22</v>
      </c>
      <c r="M19640" t="s">
        <v>11470</v>
      </c>
      <c r="N19640">
        <v>373</v>
      </c>
      <c r="O19640">
        <v>2.5000000000000001E-2</v>
      </c>
      <c r="P19640">
        <v>30</v>
      </c>
      <c r="Q19640">
        <v>7.2</v>
      </c>
    </row>
    <row r="19641" spans="1:17" hidden="1" x14ac:dyDescent="0.3">
      <c r="A19641" t="s">
        <v>75904</v>
      </c>
      <c r="B19641" t="s">
        <v>75905</v>
      </c>
      <c r="C19641" s="1" t="str">
        <f t="shared" si="2797"/>
        <v>21:0827</v>
      </c>
      <c r="D19641" s="1" t="str">
        <f t="shared" si="2798"/>
        <v>21:0229</v>
      </c>
      <c r="E19641" t="s">
        <v>75906</v>
      </c>
      <c r="F19641" t="s">
        <v>75907</v>
      </c>
      <c r="H19641">
        <v>54.435998400000003</v>
      </c>
      <c r="I19641">
        <v>-61.244818299999999</v>
      </c>
      <c r="J19641" s="1" t="str">
        <f t="shared" si="2799"/>
        <v>Fluid (lake)</v>
      </c>
      <c r="K19641" s="1" t="str">
        <f t="shared" ref="K19641:K19704" si="2800">HYPERLINK("http://geochem.nrcan.gc.ca/cdogs/content/kwd/kwd080007_e.htm", "Untreated Water")</f>
        <v>Untreated Water</v>
      </c>
      <c r="L19641">
        <v>22</v>
      </c>
      <c r="M19641" t="s">
        <v>11475</v>
      </c>
      <c r="N19641">
        <v>374</v>
      </c>
      <c r="O19641">
        <v>0.05</v>
      </c>
      <c r="P19641">
        <v>30</v>
      </c>
      <c r="Q19641">
        <v>6.8</v>
      </c>
    </row>
    <row r="19642" spans="1:17" hidden="1" x14ac:dyDescent="0.3">
      <c r="A19642" t="s">
        <v>75908</v>
      </c>
      <c r="B19642" t="s">
        <v>75909</v>
      </c>
      <c r="C19642" s="1" t="str">
        <f t="shared" si="2797"/>
        <v>21:0827</v>
      </c>
      <c r="D19642" s="1" t="str">
        <f t="shared" si="2798"/>
        <v>21:0229</v>
      </c>
      <c r="E19642" t="s">
        <v>75910</v>
      </c>
      <c r="F19642" t="s">
        <v>75911</v>
      </c>
      <c r="H19642">
        <v>54.415785700000001</v>
      </c>
      <c r="I19642">
        <v>-61.218603399999999</v>
      </c>
      <c r="J19642" s="1" t="str">
        <f t="shared" si="2799"/>
        <v>Fluid (lake)</v>
      </c>
      <c r="K19642" s="1" t="str">
        <f t="shared" si="2800"/>
        <v>Untreated Water</v>
      </c>
      <c r="L19642">
        <v>22</v>
      </c>
      <c r="M19642" t="s">
        <v>11480</v>
      </c>
      <c r="N19642">
        <v>375</v>
      </c>
      <c r="O19642">
        <v>2.5000000000000001E-2</v>
      </c>
      <c r="P19642">
        <v>30</v>
      </c>
      <c r="Q19642">
        <v>6.9</v>
      </c>
    </row>
    <row r="19643" spans="1:17" hidden="1" x14ac:dyDescent="0.3">
      <c r="A19643" t="s">
        <v>75912</v>
      </c>
      <c r="B19643" t="s">
        <v>75913</v>
      </c>
      <c r="C19643" s="1" t="str">
        <f t="shared" si="2797"/>
        <v>21:0827</v>
      </c>
      <c r="D19643" s="1" t="str">
        <f t="shared" si="2798"/>
        <v>21:0229</v>
      </c>
      <c r="E19643" t="s">
        <v>75914</v>
      </c>
      <c r="F19643" t="s">
        <v>75915</v>
      </c>
      <c r="H19643">
        <v>54.428035700000002</v>
      </c>
      <c r="I19643">
        <v>-61.206355199999997</v>
      </c>
      <c r="J19643" s="1" t="str">
        <f t="shared" si="2799"/>
        <v>Fluid (lake)</v>
      </c>
      <c r="K19643" s="1" t="str">
        <f t="shared" si="2800"/>
        <v>Untreated Water</v>
      </c>
      <c r="L19643">
        <v>22</v>
      </c>
      <c r="M19643" t="s">
        <v>12548</v>
      </c>
      <c r="N19643">
        <v>376</v>
      </c>
      <c r="O19643">
        <v>2.5000000000000001E-2</v>
      </c>
      <c r="P19643">
        <v>30</v>
      </c>
      <c r="Q19643">
        <v>6.8</v>
      </c>
    </row>
    <row r="19644" spans="1:17" hidden="1" x14ac:dyDescent="0.3">
      <c r="A19644" t="s">
        <v>75916</v>
      </c>
      <c r="B19644" t="s">
        <v>75917</v>
      </c>
      <c r="C19644" s="1" t="str">
        <f t="shared" si="2797"/>
        <v>21:0827</v>
      </c>
      <c r="D19644" s="1" t="str">
        <f t="shared" si="2798"/>
        <v>21:0229</v>
      </c>
      <c r="E19644" t="s">
        <v>75918</v>
      </c>
      <c r="F19644" t="s">
        <v>75919</v>
      </c>
      <c r="H19644">
        <v>54.4536017</v>
      </c>
      <c r="I19644">
        <v>-61.180663099999997</v>
      </c>
      <c r="J19644" s="1" t="str">
        <f t="shared" si="2799"/>
        <v>Fluid (lake)</v>
      </c>
      <c r="K19644" s="1" t="str">
        <f t="shared" si="2800"/>
        <v>Untreated Water</v>
      </c>
      <c r="L19644">
        <v>23</v>
      </c>
      <c r="M19644" t="s">
        <v>11431</v>
      </c>
      <c r="N19644">
        <v>377</v>
      </c>
      <c r="O19644">
        <v>2.5000000000000001E-2</v>
      </c>
      <c r="P19644">
        <v>30</v>
      </c>
      <c r="Q19644">
        <v>6.8</v>
      </c>
    </row>
    <row r="19645" spans="1:17" hidden="1" x14ac:dyDescent="0.3">
      <c r="A19645" t="s">
        <v>75920</v>
      </c>
      <c r="B19645" t="s">
        <v>75921</v>
      </c>
      <c r="C19645" s="1" t="str">
        <f t="shared" si="2797"/>
        <v>21:0827</v>
      </c>
      <c r="D19645" s="1" t="str">
        <f t="shared" si="2798"/>
        <v>21:0229</v>
      </c>
      <c r="E19645" t="s">
        <v>75918</v>
      </c>
      <c r="F19645" t="s">
        <v>75922</v>
      </c>
      <c r="H19645">
        <v>54.4536017</v>
      </c>
      <c r="I19645">
        <v>-61.180663099999997</v>
      </c>
      <c r="J19645" s="1" t="str">
        <f t="shared" si="2799"/>
        <v>Fluid (lake)</v>
      </c>
      <c r="K19645" s="1" t="str">
        <f t="shared" si="2800"/>
        <v>Untreated Water</v>
      </c>
      <c r="L19645">
        <v>23</v>
      </c>
      <c r="M19645" t="s">
        <v>11435</v>
      </c>
      <c r="N19645">
        <v>378</v>
      </c>
      <c r="O19645">
        <v>2.5000000000000001E-2</v>
      </c>
      <c r="P19645">
        <v>20</v>
      </c>
      <c r="Q19645">
        <v>6.8</v>
      </c>
    </row>
    <row r="19646" spans="1:17" hidden="1" x14ac:dyDescent="0.3">
      <c r="A19646" t="s">
        <v>75923</v>
      </c>
      <c r="B19646" t="s">
        <v>75924</v>
      </c>
      <c r="C19646" s="1" t="str">
        <f t="shared" si="2797"/>
        <v>21:0827</v>
      </c>
      <c r="D19646" s="1" t="str">
        <f t="shared" si="2798"/>
        <v>21:0229</v>
      </c>
      <c r="E19646" t="s">
        <v>75925</v>
      </c>
      <c r="F19646" t="s">
        <v>75926</v>
      </c>
      <c r="H19646">
        <v>54.439413399999999</v>
      </c>
      <c r="I19646">
        <v>-61.178593599999999</v>
      </c>
      <c r="J19646" s="1" t="str">
        <f t="shared" si="2799"/>
        <v>Fluid (lake)</v>
      </c>
      <c r="K19646" s="1" t="str">
        <f t="shared" si="2800"/>
        <v>Untreated Water</v>
      </c>
      <c r="L19646">
        <v>23</v>
      </c>
      <c r="M19646" t="s">
        <v>11392</v>
      </c>
      <c r="N19646">
        <v>379</v>
      </c>
      <c r="O19646">
        <v>2.5000000000000001E-2</v>
      </c>
      <c r="P19646">
        <v>20</v>
      </c>
      <c r="Q19646">
        <v>6.8</v>
      </c>
    </row>
    <row r="19647" spans="1:17" hidden="1" x14ac:dyDescent="0.3">
      <c r="A19647" t="s">
        <v>75927</v>
      </c>
      <c r="B19647" t="s">
        <v>75928</v>
      </c>
      <c r="C19647" s="1" t="str">
        <f t="shared" si="2797"/>
        <v>21:0827</v>
      </c>
      <c r="D19647" s="1" t="str">
        <f t="shared" si="2798"/>
        <v>21:0229</v>
      </c>
      <c r="E19647" t="s">
        <v>75929</v>
      </c>
      <c r="F19647" t="s">
        <v>75930</v>
      </c>
      <c r="H19647">
        <v>54.4327763</v>
      </c>
      <c r="I19647">
        <v>-61.174200900000002</v>
      </c>
      <c r="J19647" s="1" t="str">
        <f t="shared" si="2799"/>
        <v>Fluid (lake)</v>
      </c>
      <c r="K19647" s="1" t="str">
        <f t="shared" si="2800"/>
        <v>Untreated Water</v>
      </c>
      <c r="L19647">
        <v>23</v>
      </c>
      <c r="M19647" t="s">
        <v>11397</v>
      </c>
      <c r="N19647">
        <v>380</v>
      </c>
      <c r="O19647">
        <v>2.5000000000000001E-2</v>
      </c>
      <c r="P19647">
        <v>20</v>
      </c>
      <c r="Q19647">
        <v>6.7</v>
      </c>
    </row>
    <row r="19648" spans="1:17" hidden="1" x14ac:dyDescent="0.3">
      <c r="A19648" t="s">
        <v>75931</v>
      </c>
      <c r="B19648" t="s">
        <v>75932</v>
      </c>
      <c r="C19648" s="1" t="str">
        <f t="shared" si="2797"/>
        <v>21:0827</v>
      </c>
      <c r="D19648" s="1" t="str">
        <f t="shared" si="2798"/>
        <v>21:0229</v>
      </c>
      <c r="E19648" t="s">
        <v>75933</v>
      </c>
      <c r="F19648" t="s">
        <v>75934</v>
      </c>
      <c r="H19648">
        <v>54.425687199999999</v>
      </c>
      <c r="I19648">
        <v>-61.172018799999996</v>
      </c>
      <c r="J19648" s="1" t="str">
        <f t="shared" si="2799"/>
        <v>Fluid (lake)</v>
      </c>
      <c r="K19648" s="1" t="str">
        <f t="shared" si="2800"/>
        <v>Untreated Water</v>
      </c>
      <c r="L19648">
        <v>23</v>
      </c>
      <c r="M19648" t="s">
        <v>11402</v>
      </c>
      <c r="N19648">
        <v>381</v>
      </c>
      <c r="O19648">
        <v>2.5000000000000001E-2</v>
      </c>
      <c r="P19648">
        <v>20</v>
      </c>
      <c r="Q19648">
        <v>6.9</v>
      </c>
    </row>
    <row r="19649" spans="1:17" hidden="1" x14ac:dyDescent="0.3">
      <c r="A19649" t="s">
        <v>75935</v>
      </c>
      <c r="B19649" t="s">
        <v>75936</v>
      </c>
      <c r="C19649" s="1" t="str">
        <f t="shared" si="2797"/>
        <v>21:0827</v>
      </c>
      <c r="D19649" s="1" t="str">
        <f t="shared" si="2798"/>
        <v>21:0229</v>
      </c>
      <c r="E19649" t="s">
        <v>75937</v>
      </c>
      <c r="F19649" t="s">
        <v>75938</v>
      </c>
      <c r="H19649">
        <v>54.429230500000003</v>
      </c>
      <c r="I19649">
        <v>-61.156166300000002</v>
      </c>
      <c r="J19649" s="1" t="str">
        <f t="shared" si="2799"/>
        <v>Fluid (lake)</v>
      </c>
      <c r="K19649" s="1" t="str">
        <f t="shared" si="2800"/>
        <v>Untreated Water</v>
      </c>
      <c r="L19649">
        <v>23</v>
      </c>
      <c r="M19649" t="s">
        <v>11411</v>
      </c>
      <c r="N19649">
        <v>382</v>
      </c>
      <c r="O19649">
        <v>2.5000000000000001E-2</v>
      </c>
      <c r="P19649">
        <v>20</v>
      </c>
      <c r="Q19649">
        <v>6.9</v>
      </c>
    </row>
    <row r="19650" spans="1:17" hidden="1" x14ac:dyDescent="0.3">
      <c r="A19650" t="s">
        <v>75939</v>
      </c>
      <c r="B19650" t="s">
        <v>75940</v>
      </c>
      <c r="C19650" s="1" t="str">
        <f t="shared" si="2797"/>
        <v>21:0827</v>
      </c>
      <c r="D19650" s="1" t="str">
        <f t="shared" si="2798"/>
        <v>21:0229</v>
      </c>
      <c r="E19650" t="s">
        <v>75941</v>
      </c>
      <c r="F19650" t="s">
        <v>75942</v>
      </c>
      <c r="H19650">
        <v>54.4442843</v>
      </c>
      <c r="I19650">
        <v>-61.148379800000001</v>
      </c>
      <c r="J19650" s="1" t="str">
        <f t="shared" si="2799"/>
        <v>Fluid (lake)</v>
      </c>
      <c r="K19650" s="1" t="str">
        <f t="shared" si="2800"/>
        <v>Untreated Water</v>
      </c>
      <c r="L19650">
        <v>23</v>
      </c>
      <c r="M19650" t="s">
        <v>11416</v>
      </c>
      <c r="N19650">
        <v>383</v>
      </c>
      <c r="O19650">
        <v>2.5000000000000001E-2</v>
      </c>
      <c r="P19650">
        <v>20</v>
      </c>
      <c r="Q19650">
        <v>6.8</v>
      </c>
    </row>
    <row r="19651" spans="1:17" hidden="1" x14ac:dyDescent="0.3">
      <c r="A19651" t="s">
        <v>75943</v>
      </c>
      <c r="B19651" t="s">
        <v>75944</v>
      </c>
      <c r="C19651" s="1" t="str">
        <f t="shared" si="2797"/>
        <v>21:0827</v>
      </c>
      <c r="D19651" s="1" t="str">
        <f t="shared" si="2798"/>
        <v>21:0229</v>
      </c>
      <c r="E19651" t="s">
        <v>75945</v>
      </c>
      <c r="F19651" t="s">
        <v>75946</v>
      </c>
      <c r="H19651">
        <v>54.4492616</v>
      </c>
      <c r="I19651">
        <v>-61.148803000000001</v>
      </c>
      <c r="J19651" s="1" t="str">
        <f t="shared" si="2799"/>
        <v>Fluid (lake)</v>
      </c>
      <c r="K19651" s="1" t="str">
        <f t="shared" si="2800"/>
        <v>Untreated Water</v>
      </c>
      <c r="L19651">
        <v>23</v>
      </c>
      <c r="M19651" t="s">
        <v>11421</v>
      </c>
      <c r="N19651">
        <v>384</v>
      </c>
      <c r="O19651">
        <v>2.5000000000000001E-2</v>
      </c>
      <c r="P19651">
        <v>20</v>
      </c>
      <c r="Q19651">
        <v>6.7</v>
      </c>
    </row>
    <row r="19652" spans="1:17" hidden="1" x14ac:dyDescent="0.3">
      <c r="A19652" t="s">
        <v>75947</v>
      </c>
      <c r="B19652" t="s">
        <v>75948</v>
      </c>
      <c r="C19652" s="1" t="str">
        <f t="shared" ref="C19652:C19697" si="2801">HYPERLINK("http://geochem.nrcan.gc.ca/cdogs/content/bdl/bdl210827_e.htm", "21:0827")</f>
        <v>21:0827</v>
      </c>
      <c r="D19652" s="1" t="str">
        <f t="shared" ref="D19652:D19697" si="2802">HYPERLINK("http://geochem.nrcan.gc.ca/cdogs/content/svy/svy210229_e.htm", "21:0229")</f>
        <v>21:0229</v>
      </c>
      <c r="E19652" t="s">
        <v>75949</v>
      </c>
      <c r="F19652" t="s">
        <v>75950</v>
      </c>
      <c r="H19652">
        <v>54.446931900000003</v>
      </c>
      <c r="I19652">
        <v>-61.131186100000001</v>
      </c>
      <c r="J19652" s="1" t="str">
        <f t="shared" ref="J19652:J19697" si="2803">HYPERLINK("http://geochem.nrcan.gc.ca/cdogs/content/kwd/kwd020016_e.htm", "Fluid (lake)")</f>
        <v>Fluid (lake)</v>
      </c>
      <c r="K19652" s="1" t="str">
        <f t="shared" si="2800"/>
        <v>Untreated Water</v>
      </c>
      <c r="L19652">
        <v>23</v>
      </c>
      <c r="M19652" t="s">
        <v>11426</v>
      </c>
      <c r="N19652">
        <v>385</v>
      </c>
      <c r="O19652">
        <v>2.5000000000000001E-2</v>
      </c>
      <c r="P19652">
        <v>20</v>
      </c>
      <c r="Q19652">
        <v>6.7</v>
      </c>
    </row>
    <row r="19653" spans="1:17" hidden="1" x14ac:dyDescent="0.3">
      <c r="A19653" t="s">
        <v>75951</v>
      </c>
      <c r="B19653" t="s">
        <v>75952</v>
      </c>
      <c r="C19653" s="1" t="str">
        <f t="shared" si="2801"/>
        <v>21:0827</v>
      </c>
      <c r="D19653" s="1" t="str">
        <f t="shared" si="2802"/>
        <v>21:0229</v>
      </c>
      <c r="E19653" t="s">
        <v>75953</v>
      </c>
      <c r="F19653" t="s">
        <v>75954</v>
      </c>
      <c r="H19653">
        <v>54.431027499999999</v>
      </c>
      <c r="I19653">
        <v>-61.1165077</v>
      </c>
      <c r="J19653" s="1" t="str">
        <f t="shared" si="2803"/>
        <v>Fluid (lake)</v>
      </c>
      <c r="K19653" s="1" t="str">
        <f t="shared" si="2800"/>
        <v>Untreated Water</v>
      </c>
      <c r="L19653">
        <v>23</v>
      </c>
      <c r="M19653" t="s">
        <v>11440</v>
      </c>
      <c r="N19653">
        <v>386</v>
      </c>
      <c r="O19653">
        <v>2.5000000000000001E-2</v>
      </c>
      <c r="P19653">
        <v>20</v>
      </c>
      <c r="Q19653">
        <v>6.9</v>
      </c>
    </row>
    <row r="19654" spans="1:17" hidden="1" x14ac:dyDescent="0.3">
      <c r="A19654" t="s">
        <v>75955</v>
      </c>
      <c r="B19654" t="s">
        <v>75956</v>
      </c>
      <c r="C19654" s="1" t="str">
        <f t="shared" si="2801"/>
        <v>21:0827</v>
      </c>
      <c r="D19654" s="1" t="str">
        <f t="shared" si="2802"/>
        <v>21:0229</v>
      </c>
      <c r="E19654" t="s">
        <v>75957</v>
      </c>
      <c r="F19654" t="s">
        <v>75958</v>
      </c>
      <c r="H19654">
        <v>54.421497600000002</v>
      </c>
      <c r="I19654">
        <v>-61.114093199999999</v>
      </c>
      <c r="J19654" s="1" t="str">
        <f t="shared" si="2803"/>
        <v>Fluid (lake)</v>
      </c>
      <c r="K19654" s="1" t="str">
        <f t="shared" si="2800"/>
        <v>Untreated Water</v>
      </c>
      <c r="L19654">
        <v>23</v>
      </c>
      <c r="M19654" t="s">
        <v>11445</v>
      </c>
      <c r="N19654">
        <v>387</v>
      </c>
      <c r="O19654">
        <v>2.5000000000000001E-2</v>
      </c>
      <c r="P19654">
        <v>20</v>
      </c>
      <c r="Q19654">
        <v>6.6</v>
      </c>
    </row>
    <row r="19655" spans="1:17" hidden="1" x14ac:dyDescent="0.3">
      <c r="A19655" t="s">
        <v>75959</v>
      </c>
      <c r="B19655" t="s">
        <v>75960</v>
      </c>
      <c r="C19655" s="1" t="str">
        <f t="shared" si="2801"/>
        <v>21:0827</v>
      </c>
      <c r="D19655" s="1" t="str">
        <f t="shared" si="2802"/>
        <v>21:0229</v>
      </c>
      <c r="E19655" t="s">
        <v>75961</v>
      </c>
      <c r="F19655" t="s">
        <v>75962</v>
      </c>
      <c r="H19655">
        <v>54.439765299999998</v>
      </c>
      <c r="I19655">
        <v>-61.103337799999998</v>
      </c>
      <c r="J19655" s="1" t="str">
        <f t="shared" si="2803"/>
        <v>Fluid (lake)</v>
      </c>
      <c r="K19655" s="1" t="str">
        <f t="shared" si="2800"/>
        <v>Untreated Water</v>
      </c>
      <c r="L19655">
        <v>23</v>
      </c>
      <c r="M19655" t="s">
        <v>11450</v>
      </c>
      <c r="N19655">
        <v>388</v>
      </c>
      <c r="O19655">
        <v>2.5000000000000001E-2</v>
      </c>
      <c r="P19655">
        <v>20</v>
      </c>
      <c r="Q19655">
        <v>7</v>
      </c>
    </row>
    <row r="19656" spans="1:17" hidden="1" x14ac:dyDescent="0.3">
      <c r="A19656" t="s">
        <v>75963</v>
      </c>
      <c r="B19656" t="s">
        <v>75964</v>
      </c>
      <c r="C19656" s="1" t="str">
        <f t="shared" si="2801"/>
        <v>21:0827</v>
      </c>
      <c r="D19656" s="1" t="str">
        <f t="shared" si="2802"/>
        <v>21:0229</v>
      </c>
      <c r="E19656" t="s">
        <v>75965</v>
      </c>
      <c r="F19656" t="s">
        <v>75966</v>
      </c>
      <c r="H19656">
        <v>54.454199699999997</v>
      </c>
      <c r="I19656">
        <v>-61.107822800000001</v>
      </c>
      <c r="J19656" s="1" t="str">
        <f t="shared" si="2803"/>
        <v>Fluid (lake)</v>
      </c>
      <c r="K19656" s="1" t="str">
        <f t="shared" si="2800"/>
        <v>Untreated Water</v>
      </c>
      <c r="L19656">
        <v>23</v>
      </c>
      <c r="M19656" t="s">
        <v>11460</v>
      </c>
      <c r="N19656">
        <v>389</v>
      </c>
      <c r="O19656">
        <v>2.5000000000000001E-2</v>
      </c>
      <c r="P19656">
        <v>20</v>
      </c>
      <c r="Q19656">
        <v>6.9</v>
      </c>
    </row>
    <row r="19657" spans="1:17" hidden="1" x14ac:dyDescent="0.3">
      <c r="A19657" t="s">
        <v>75967</v>
      </c>
      <c r="B19657" t="s">
        <v>75968</v>
      </c>
      <c r="C19657" s="1" t="str">
        <f t="shared" si="2801"/>
        <v>21:0827</v>
      </c>
      <c r="D19657" s="1" t="str">
        <f t="shared" si="2802"/>
        <v>21:0229</v>
      </c>
      <c r="E19657" t="s">
        <v>75969</v>
      </c>
      <c r="F19657" t="s">
        <v>75970</v>
      </c>
      <c r="H19657">
        <v>54.465825100000004</v>
      </c>
      <c r="I19657">
        <v>-61.099987300000002</v>
      </c>
      <c r="J19657" s="1" t="str">
        <f t="shared" si="2803"/>
        <v>Fluid (lake)</v>
      </c>
      <c r="K19657" s="1" t="str">
        <f t="shared" si="2800"/>
        <v>Untreated Water</v>
      </c>
      <c r="L19657">
        <v>23</v>
      </c>
      <c r="M19657" t="s">
        <v>11465</v>
      </c>
      <c r="N19657">
        <v>390</v>
      </c>
      <c r="O19657">
        <v>2.5000000000000001E-2</v>
      </c>
      <c r="P19657">
        <v>20</v>
      </c>
      <c r="Q19657">
        <v>7.1</v>
      </c>
    </row>
    <row r="19658" spans="1:17" hidden="1" x14ac:dyDescent="0.3">
      <c r="A19658" t="s">
        <v>75971</v>
      </c>
      <c r="B19658" t="s">
        <v>75972</v>
      </c>
      <c r="C19658" s="1" t="str">
        <f t="shared" si="2801"/>
        <v>21:0827</v>
      </c>
      <c r="D19658" s="1" t="str">
        <f t="shared" si="2802"/>
        <v>21:0229</v>
      </c>
      <c r="E19658" t="s">
        <v>75973</v>
      </c>
      <c r="F19658" t="s">
        <v>75974</v>
      </c>
      <c r="H19658">
        <v>54.453820399999998</v>
      </c>
      <c r="I19658">
        <v>-61.0640286</v>
      </c>
      <c r="J19658" s="1" t="str">
        <f t="shared" si="2803"/>
        <v>Fluid (lake)</v>
      </c>
      <c r="K19658" s="1" t="str">
        <f t="shared" si="2800"/>
        <v>Untreated Water</v>
      </c>
      <c r="L19658">
        <v>23</v>
      </c>
      <c r="M19658" t="s">
        <v>11470</v>
      </c>
      <c r="N19658">
        <v>391</v>
      </c>
      <c r="O19658">
        <v>2.5000000000000001E-2</v>
      </c>
      <c r="P19658">
        <v>20</v>
      </c>
      <c r="Q19658">
        <v>6.9</v>
      </c>
    </row>
    <row r="19659" spans="1:17" hidden="1" x14ac:dyDescent="0.3">
      <c r="A19659" t="s">
        <v>75975</v>
      </c>
      <c r="B19659" t="s">
        <v>75976</v>
      </c>
      <c r="C19659" s="1" t="str">
        <f t="shared" si="2801"/>
        <v>21:0827</v>
      </c>
      <c r="D19659" s="1" t="str">
        <f t="shared" si="2802"/>
        <v>21:0229</v>
      </c>
      <c r="E19659" t="s">
        <v>75977</v>
      </c>
      <c r="F19659" t="s">
        <v>75978</v>
      </c>
      <c r="H19659">
        <v>54.433755900000001</v>
      </c>
      <c r="I19659">
        <v>-61.056109200000002</v>
      </c>
      <c r="J19659" s="1" t="str">
        <f t="shared" si="2803"/>
        <v>Fluid (lake)</v>
      </c>
      <c r="K19659" s="1" t="str">
        <f t="shared" si="2800"/>
        <v>Untreated Water</v>
      </c>
      <c r="L19659">
        <v>23</v>
      </c>
      <c r="M19659" t="s">
        <v>11475</v>
      </c>
      <c r="N19659">
        <v>392</v>
      </c>
      <c r="O19659">
        <v>2.5000000000000001E-2</v>
      </c>
      <c r="P19659">
        <v>20</v>
      </c>
      <c r="Q19659">
        <v>6.7</v>
      </c>
    </row>
    <row r="19660" spans="1:17" hidden="1" x14ac:dyDescent="0.3">
      <c r="A19660" t="s">
        <v>75979</v>
      </c>
      <c r="B19660" t="s">
        <v>75980</v>
      </c>
      <c r="C19660" s="1" t="str">
        <f t="shared" si="2801"/>
        <v>21:0827</v>
      </c>
      <c r="D19660" s="1" t="str">
        <f t="shared" si="2802"/>
        <v>21:0229</v>
      </c>
      <c r="E19660" t="s">
        <v>75981</v>
      </c>
      <c r="F19660" t="s">
        <v>75982</v>
      </c>
      <c r="H19660">
        <v>54.407342499999999</v>
      </c>
      <c r="I19660">
        <v>-61.023751599999997</v>
      </c>
      <c r="J19660" s="1" t="str">
        <f t="shared" si="2803"/>
        <v>Fluid (lake)</v>
      </c>
      <c r="K19660" s="1" t="str">
        <f t="shared" si="2800"/>
        <v>Untreated Water</v>
      </c>
      <c r="L19660">
        <v>23</v>
      </c>
      <c r="M19660" t="s">
        <v>11480</v>
      </c>
      <c r="N19660">
        <v>393</v>
      </c>
      <c r="O19660">
        <v>2.5000000000000001E-2</v>
      </c>
      <c r="P19660">
        <v>20</v>
      </c>
      <c r="Q19660">
        <v>6.6</v>
      </c>
    </row>
    <row r="19661" spans="1:17" hidden="1" x14ac:dyDescent="0.3">
      <c r="A19661" t="s">
        <v>75983</v>
      </c>
      <c r="B19661" t="s">
        <v>75984</v>
      </c>
      <c r="C19661" s="1" t="str">
        <f t="shared" si="2801"/>
        <v>21:0827</v>
      </c>
      <c r="D19661" s="1" t="str">
        <f t="shared" si="2802"/>
        <v>21:0229</v>
      </c>
      <c r="E19661" t="s">
        <v>75985</v>
      </c>
      <c r="F19661" t="s">
        <v>75986</v>
      </c>
      <c r="H19661">
        <v>54.431144400000001</v>
      </c>
      <c r="I19661">
        <v>-61.003471500000003</v>
      </c>
      <c r="J19661" s="1" t="str">
        <f t="shared" si="2803"/>
        <v>Fluid (lake)</v>
      </c>
      <c r="K19661" s="1" t="str">
        <f t="shared" si="2800"/>
        <v>Untreated Water</v>
      </c>
      <c r="L19661">
        <v>23</v>
      </c>
      <c r="M19661" t="s">
        <v>12548</v>
      </c>
      <c r="N19661">
        <v>394</v>
      </c>
      <c r="O19661">
        <v>2.5000000000000001E-2</v>
      </c>
      <c r="P19661">
        <v>20</v>
      </c>
      <c r="Q19661">
        <v>6.8</v>
      </c>
    </row>
    <row r="19662" spans="1:17" hidden="1" x14ac:dyDescent="0.3">
      <c r="A19662" t="s">
        <v>75987</v>
      </c>
      <c r="B19662" t="s">
        <v>75988</v>
      </c>
      <c r="C19662" s="1" t="str">
        <f t="shared" si="2801"/>
        <v>21:0827</v>
      </c>
      <c r="D19662" s="1" t="str">
        <f t="shared" si="2802"/>
        <v>21:0229</v>
      </c>
      <c r="E19662" t="s">
        <v>75989</v>
      </c>
      <c r="F19662" t="s">
        <v>75990</v>
      </c>
      <c r="H19662">
        <v>54.440414400000002</v>
      </c>
      <c r="I19662">
        <v>-61.025489999999998</v>
      </c>
      <c r="J19662" s="1" t="str">
        <f t="shared" si="2803"/>
        <v>Fluid (lake)</v>
      </c>
      <c r="K19662" s="1" t="str">
        <f t="shared" si="2800"/>
        <v>Untreated Water</v>
      </c>
      <c r="L19662">
        <v>24</v>
      </c>
      <c r="M19662" t="s">
        <v>11392</v>
      </c>
      <c r="N19662">
        <v>395</v>
      </c>
      <c r="O19662">
        <v>0.15</v>
      </c>
      <c r="P19662">
        <v>30</v>
      </c>
      <c r="Q19662">
        <v>6.9</v>
      </c>
    </row>
    <row r="19663" spans="1:17" hidden="1" x14ac:dyDescent="0.3">
      <c r="A19663" t="s">
        <v>75991</v>
      </c>
      <c r="B19663" t="s">
        <v>75992</v>
      </c>
      <c r="C19663" s="1" t="str">
        <f t="shared" si="2801"/>
        <v>21:0827</v>
      </c>
      <c r="D19663" s="1" t="str">
        <f t="shared" si="2802"/>
        <v>21:0229</v>
      </c>
      <c r="E19663" t="s">
        <v>75993</v>
      </c>
      <c r="F19663" t="s">
        <v>75994</v>
      </c>
      <c r="H19663">
        <v>54.446576399999998</v>
      </c>
      <c r="I19663">
        <v>-61.019177999999997</v>
      </c>
      <c r="J19663" s="1" t="str">
        <f t="shared" si="2803"/>
        <v>Fluid (lake)</v>
      </c>
      <c r="K19663" s="1" t="str">
        <f t="shared" si="2800"/>
        <v>Untreated Water</v>
      </c>
      <c r="L19663">
        <v>24</v>
      </c>
      <c r="M19663" t="s">
        <v>11431</v>
      </c>
      <c r="N19663">
        <v>396</v>
      </c>
      <c r="O19663">
        <v>0.2</v>
      </c>
      <c r="P19663">
        <v>30</v>
      </c>
      <c r="Q19663">
        <v>7</v>
      </c>
    </row>
    <row r="19664" spans="1:17" hidden="1" x14ac:dyDescent="0.3">
      <c r="A19664" t="s">
        <v>75995</v>
      </c>
      <c r="B19664" t="s">
        <v>75996</v>
      </c>
      <c r="C19664" s="1" t="str">
        <f t="shared" si="2801"/>
        <v>21:0827</v>
      </c>
      <c r="D19664" s="1" t="str">
        <f t="shared" si="2802"/>
        <v>21:0229</v>
      </c>
      <c r="E19664" t="s">
        <v>75993</v>
      </c>
      <c r="F19664" t="s">
        <v>75997</v>
      </c>
      <c r="H19664">
        <v>54.446576399999998</v>
      </c>
      <c r="I19664">
        <v>-61.019177999999997</v>
      </c>
      <c r="J19664" s="1" t="str">
        <f t="shared" si="2803"/>
        <v>Fluid (lake)</v>
      </c>
      <c r="K19664" s="1" t="str">
        <f t="shared" si="2800"/>
        <v>Untreated Water</v>
      </c>
      <c r="L19664">
        <v>24</v>
      </c>
      <c r="M19664" t="s">
        <v>11435</v>
      </c>
      <c r="N19664">
        <v>397</v>
      </c>
      <c r="O19664">
        <v>0.22</v>
      </c>
      <c r="P19664">
        <v>30</v>
      </c>
      <c r="Q19664">
        <v>7</v>
      </c>
    </row>
    <row r="19665" spans="1:17" hidden="1" x14ac:dyDescent="0.3">
      <c r="A19665" t="s">
        <v>75998</v>
      </c>
      <c r="B19665" t="s">
        <v>75999</v>
      </c>
      <c r="C19665" s="1" t="str">
        <f t="shared" si="2801"/>
        <v>21:0827</v>
      </c>
      <c r="D19665" s="1" t="str">
        <f t="shared" si="2802"/>
        <v>21:0229</v>
      </c>
      <c r="E19665" t="s">
        <v>76000</v>
      </c>
      <c r="F19665" t="s">
        <v>76001</v>
      </c>
      <c r="H19665">
        <v>54.445872199999997</v>
      </c>
      <c r="I19665">
        <v>-61.002076000000002</v>
      </c>
      <c r="J19665" s="1" t="str">
        <f t="shared" si="2803"/>
        <v>Fluid (lake)</v>
      </c>
      <c r="K19665" s="1" t="str">
        <f t="shared" si="2800"/>
        <v>Untreated Water</v>
      </c>
      <c r="L19665">
        <v>24</v>
      </c>
      <c r="M19665" t="s">
        <v>11397</v>
      </c>
      <c r="N19665">
        <v>398</v>
      </c>
      <c r="O19665">
        <v>0.1</v>
      </c>
      <c r="P19665">
        <v>20</v>
      </c>
      <c r="Q19665">
        <v>6.7</v>
      </c>
    </row>
    <row r="19666" spans="1:17" hidden="1" x14ac:dyDescent="0.3">
      <c r="A19666" t="s">
        <v>76002</v>
      </c>
      <c r="B19666" t="s">
        <v>76003</v>
      </c>
      <c r="C19666" s="1" t="str">
        <f t="shared" si="2801"/>
        <v>21:0827</v>
      </c>
      <c r="D19666" s="1" t="str">
        <f t="shared" si="2802"/>
        <v>21:0229</v>
      </c>
      <c r="E19666" t="s">
        <v>76004</v>
      </c>
      <c r="F19666" t="s">
        <v>76005</v>
      </c>
      <c r="H19666">
        <v>54.388561699999997</v>
      </c>
      <c r="I19666">
        <v>-61.031832000000001</v>
      </c>
      <c r="J19666" s="1" t="str">
        <f t="shared" si="2803"/>
        <v>Fluid (lake)</v>
      </c>
      <c r="K19666" s="1" t="str">
        <f t="shared" si="2800"/>
        <v>Untreated Water</v>
      </c>
      <c r="L19666">
        <v>24</v>
      </c>
      <c r="M19666" t="s">
        <v>11402</v>
      </c>
      <c r="N19666">
        <v>399</v>
      </c>
      <c r="O19666">
        <v>2.5000000000000001E-2</v>
      </c>
      <c r="P19666">
        <v>30</v>
      </c>
      <c r="Q19666">
        <v>6.2</v>
      </c>
    </row>
    <row r="19667" spans="1:17" hidden="1" x14ac:dyDescent="0.3">
      <c r="A19667" t="s">
        <v>76006</v>
      </c>
      <c r="B19667" t="s">
        <v>76007</v>
      </c>
      <c r="C19667" s="1" t="str">
        <f t="shared" si="2801"/>
        <v>21:0827</v>
      </c>
      <c r="D19667" s="1" t="str">
        <f t="shared" si="2802"/>
        <v>21:0229</v>
      </c>
      <c r="E19667" t="s">
        <v>76008</v>
      </c>
      <c r="F19667" t="s">
        <v>76009</v>
      </c>
      <c r="H19667">
        <v>54.392344999999999</v>
      </c>
      <c r="I19667">
        <v>-61.067371999999999</v>
      </c>
      <c r="J19667" s="1" t="str">
        <f t="shared" si="2803"/>
        <v>Fluid (lake)</v>
      </c>
      <c r="K19667" s="1" t="str">
        <f t="shared" si="2800"/>
        <v>Untreated Water</v>
      </c>
      <c r="L19667">
        <v>24</v>
      </c>
      <c r="M19667" t="s">
        <v>11411</v>
      </c>
      <c r="N19667">
        <v>400</v>
      </c>
      <c r="O19667">
        <v>2.5000000000000001E-2</v>
      </c>
      <c r="P19667">
        <v>30</v>
      </c>
      <c r="Q19667">
        <v>6.5</v>
      </c>
    </row>
    <row r="19668" spans="1:17" hidden="1" x14ac:dyDescent="0.3">
      <c r="A19668" t="s">
        <v>76010</v>
      </c>
      <c r="B19668" t="s">
        <v>76011</v>
      </c>
      <c r="C19668" s="1" t="str">
        <f t="shared" si="2801"/>
        <v>21:0827</v>
      </c>
      <c r="D19668" s="1" t="str">
        <f t="shared" si="2802"/>
        <v>21:0229</v>
      </c>
      <c r="E19668" t="s">
        <v>76012</v>
      </c>
      <c r="F19668" t="s">
        <v>76013</v>
      </c>
      <c r="H19668">
        <v>54.4070435</v>
      </c>
      <c r="I19668">
        <v>-61.117545800000002</v>
      </c>
      <c r="J19668" s="1" t="str">
        <f t="shared" si="2803"/>
        <v>Fluid (lake)</v>
      </c>
      <c r="K19668" s="1" t="str">
        <f t="shared" si="2800"/>
        <v>Untreated Water</v>
      </c>
      <c r="L19668">
        <v>24</v>
      </c>
      <c r="M19668" t="s">
        <v>11416</v>
      </c>
      <c r="N19668">
        <v>401</v>
      </c>
      <c r="O19668">
        <v>2.5000000000000001E-2</v>
      </c>
      <c r="P19668">
        <v>30</v>
      </c>
      <c r="Q19668">
        <v>6.4</v>
      </c>
    </row>
    <row r="19669" spans="1:17" hidden="1" x14ac:dyDescent="0.3">
      <c r="A19669" t="s">
        <v>76014</v>
      </c>
      <c r="B19669" t="s">
        <v>76015</v>
      </c>
      <c r="C19669" s="1" t="str">
        <f t="shared" si="2801"/>
        <v>21:0827</v>
      </c>
      <c r="D19669" s="1" t="str">
        <f t="shared" si="2802"/>
        <v>21:0229</v>
      </c>
      <c r="E19669" t="s">
        <v>76016</v>
      </c>
      <c r="F19669" t="s">
        <v>76017</v>
      </c>
      <c r="H19669">
        <v>54.408148799999999</v>
      </c>
      <c r="I19669">
        <v>-61.153029199999999</v>
      </c>
      <c r="J19669" s="1" t="str">
        <f t="shared" si="2803"/>
        <v>Fluid (lake)</v>
      </c>
      <c r="K19669" s="1" t="str">
        <f t="shared" si="2800"/>
        <v>Untreated Water</v>
      </c>
      <c r="L19669">
        <v>24</v>
      </c>
      <c r="M19669" t="s">
        <v>11421</v>
      </c>
      <c r="N19669">
        <v>402</v>
      </c>
      <c r="O19669">
        <v>2.5000000000000001E-2</v>
      </c>
      <c r="P19669">
        <v>20</v>
      </c>
      <c r="Q19669">
        <v>6.6</v>
      </c>
    </row>
    <row r="19670" spans="1:17" hidden="1" x14ac:dyDescent="0.3">
      <c r="A19670" t="s">
        <v>76018</v>
      </c>
      <c r="B19670" t="s">
        <v>76019</v>
      </c>
      <c r="C19670" s="1" t="str">
        <f t="shared" si="2801"/>
        <v>21:0827</v>
      </c>
      <c r="D19670" s="1" t="str">
        <f t="shared" si="2802"/>
        <v>21:0229</v>
      </c>
      <c r="E19670" t="s">
        <v>76020</v>
      </c>
      <c r="F19670" t="s">
        <v>76021</v>
      </c>
      <c r="H19670">
        <v>54.403081999999998</v>
      </c>
      <c r="I19670">
        <v>-61.1822382</v>
      </c>
      <c r="J19670" s="1" t="str">
        <f t="shared" si="2803"/>
        <v>Fluid (lake)</v>
      </c>
      <c r="K19670" s="1" t="str">
        <f t="shared" si="2800"/>
        <v>Untreated Water</v>
      </c>
      <c r="L19670">
        <v>24</v>
      </c>
      <c r="M19670" t="s">
        <v>11426</v>
      </c>
      <c r="N19670">
        <v>403</v>
      </c>
      <c r="O19670">
        <v>2.5000000000000001E-2</v>
      </c>
      <c r="P19670">
        <v>30</v>
      </c>
      <c r="Q19670">
        <v>6.6</v>
      </c>
    </row>
    <row r="19671" spans="1:17" hidden="1" x14ac:dyDescent="0.3">
      <c r="A19671" t="s">
        <v>76022</v>
      </c>
      <c r="B19671" t="s">
        <v>76023</v>
      </c>
      <c r="C19671" s="1" t="str">
        <f t="shared" si="2801"/>
        <v>21:0827</v>
      </c>
      <c r="D19671" s="1" t="str">
        <f t="shared" si="2802"/>
        <v>21:0229</v>
      </c>
      <c r="E19671" t="s">
        <v>76024</v>
      </c>
      <c r="F19671" t="s">
        <v>76025</v>
      </c>
      <c r="H19671">
        <v>54.384822100000001</v>
      </c>
      <c r="I19671">
        <v>-61.221207900000003</v>
      </c>
      <c r="J19671" s="1" t="str">
        <f t="shared" si="2803"/>
        <v>Fluid (lake)</v>
      </c>
      <c r="K19671" s="1" t="str">
        <f t="shared" si="2800"/>
        <v>Untreated Water</v>
      </c>
      <c r="L19671">
        <v>24</v>
      </c>
      <c r="M19671" t="s">
        <v>11440</v>
      </c>
      <c r="N19671">
        <v>404</v>
      </c>
      <c r="O19671">
        <v>2.5000000000000001E-2</v>
      </c>
      <c r="P19671">
        <v>30</v>
      </c>
      <c r="Q19671">
        <v>6.4</v>
      </c>
    </row>
    <row r="19672" spans="1:17" hidden="1" x14ac:dyDescent="0.3">
      <c r="A19672" t="s">
        <v>76026</v>
      </c>
      <c r="B19672" t="s">
        <v>76027</v>
      </c>
      <c r="C19672" s="1" t="str">
        <f t="shared" si="2801"/>
        <v>21:0827</v>
      </c>
      <c r="D19672" s="1" t="str">
        <f t="shared" si="2802"/>
        <v>21:0229</v>
      </c>
      <c r="E19672" t="s">
        <v>76028</v>
      </c>
      <c r="F19672" t="s">
        <v>76029</v>
      </c>
      <c r="H19672">
        <v>54.354707099999999</v>
      </c>
      <c r="I19672">
        <v>-61.183605700000001</v>
      </c>
      <c r="J19672" s="1" t="str">
        <f t="shared" si="2803"/>
        <v>Fluid (lake)</v>
      </c>
      <c r="K19672" s="1" t="str">
        <f t="shared" si="2800"/>
        <v>Untreated Water</v>
      </c>
      <c r="L19672">
        <v>24</v>
      </c>
      <c r="M19672" t="s">
        <v>11445</v>
      </c>
      <c r="N19672">
        <v>405</v>
      </c>
      <c r="O19672">
        <v>2.5000000000000001E-2</v>
      </c>
      <c r="P19672">
        <v>30</v>
      </c>
      <c r="Q19672">
        <v>6.6</v>
      </c>
    </row>
    <row r="19673" spans="1:17" hidden="1" x14ac:dyDescent="0.3">
      <c r="A19673" t="s">
        <v>76030</v>
      </c>
      <c r="B19673" t="s">
        <v>76031</v>
      </c>
      <c r="C19673" s="1" t="str">
        <f t="shared" si="2801"/>
        <v>21:0827</v>
      </c>
      <c r="D19673" s="1" t="str">
        <f t="shared" si="2802"/>
        <v>21:0229</v>
      </c>
      <c r="E19673" t="s">
        <v>76032</v>
      </c>
      <c r="F19673" t="s">
        <v>76033</v>
      </c>
      <c r="H19673">
        <v>54.375959100000003</v>
      </c>
      <c r="I19673">
        <v>-61.2940495</v>
      </c>
      <c r="J19673" s="1" t="str">
        <f t="shared" si="2803"/>
        <v>Fluid (lake)</v>
      </c>
      <c r="K19673" s="1" t="str">
        <f t="shared" si="2800"/>
        <v>Untreated Water</v>
      </c>
      <c r="L19673">
        <v>24</v>
      </c>
      <c r="M19673" t="s">
        <v>11450</v>
      </c>
      <c r="N19673">
        <v>406</v>
      </c>
      <c r="O19673">
        <v>2.5000000000000001E-2</v>
      </c>
      <c r="P19673">
        <v>40</v>
      </c>
      <c r="Q19673">
        <v>6.9</v>
      </c>
    </row>
    <row r="19674" spans="1:17" hidden="1" x14ac:dyDescent="0.3">
      <c r="A19674" t="s">
        <v>76034</v>
      </c>
      <c r="B19674" t="s">
        <v>76035</v>
      </c>
      <c r="C19674" s="1" t="str">
        <f t="shared" si="2801"/>
        <v>21:0827</v>
      </c>
      <c r="D19674" s="1" t="str">
        <f t="shared" si="2802"/>
        <v>21:0229</v>
      </c>
      <c r="E19674" t="s">
        <v>76036</v>
      </c>
      <c r="F19674" t="s">
        <v>76037</v>
      </c>
      <c r="H19674">
        <v>54.3598657</v>
      </c>
      <c r="I19674">
        <v>-61.2635346</v>
      </c>
      <c r="J19674" s="1" t="str">
        <f t="shared" si="2803"/>
        <v>Fluid (lake)</v>
      </c>
      <c r="K19674" s="1" t="str">
        <f t="shared" si="2800"/>
        <v>Untreated Water</v>
      </c>
      <c r="L19674">
        <v>24</v>
      </c>
      <c r="M19674" t="s">
        <v>11460</v>
      </c>
      <c r="N19674">
        <v>407</v>
      </c>
      <c r="O19674">
        <v>2.5000000000000001E-2</v>
      </c>
      <c r="P19674">
        <v>30</v>
      </c>
      <c r="Q19674">
        <v>6.7</v>
      </c>
    </row>
    <row r="19675" spans="1:17" hidden="1" x14ac:dyDescent="0.3">
      <c r="A19675" t="s">
        <v>76038</v>
      </c>
      <c r="B19675" t="s">
        <v>76039</v>
      </c>
      <c r="C19675" s="1" t="str">
        <f t="shared" si="2801"/>
        <v>21:0827</v>
      </c>
      <c r="D19675" s="1" t="str">
        <f t="shared" si="2802"/>
        <v>21:0229</v>
      </c>
      <c r="E19675" t="s">
        <v>76040</v>
      </c>
      <c r="F19675" t="s">
        <v>76041</v>
      </c>
      <c r="H19675">
        <v>54.332973799999998</v>
      </c>
      <c r="I19675">
        <v>-61.2863246</v>
      </c>
      <c r="J19675" s="1" t="str">
        <f t="shared" si="2803"/>
        <v>Fluid (lake)</v>
      </c>
      <c r="K19675" s="1" t="str">
        <f t="shared" si="2800"/>
        <v>Untreated Water</v>
      </c>
      <c r="L19675">
        <v>24</v>
      </c>
      <c r="M19675" t="s">
        <v>11465</v>
      </c>
      <c r="N19675">
        <v>408</v>
      </c>
      <c r="O19675">
        <v>2.5000000000000001E-2</v>
      </c>
      <c r="P19675">
        <v>30</v>
      </c>
      <c r="Q19675">
        <v>6.6</v>
      </c>
    </row>
    <row r="19676" spans="1:17" hidden="1" x14ac:dyDescent="0.3">
      <c r="A19676" t="s">
        <v>76042</v>
      </c>
      <c r="B19676" t="s">
        <v>76043</v>
      </c>
      <c r="C19676" s="1" t="str">
        <f t="shared" si="2801"/>
        <v>21:0827</v>
      </c>
      <c r="D19676" s="1" t="str">
        <f t="shared" si="2802"/>
        <v>21:0229</v>
      </c>
      <c r="E19676" t="s">
        <v>76044</v>
      </c>
      <c r="F19676" t="s">
        <v>76045</v>
      </c>
      <c r="H19676">
        <v>54.365909000000002</v>
      </c>
      <c r="I19676">
        <v>-61.321558000000003</v>
      </c>
      <c r="J19676" s="1" t="str">
        <f t="shared" si="2803"/>
        <v>Fluid (lake)</v>
      </c>
      <c r="K19676" s="1" t="str">
        <f t="shared" si="2800"/>
        <v>Untreated Water</v>
      </c>
      <c r="L19676">
        <v>24</v>
      </c>
      <c r="M19676" t="s">
        <v>11470</v>
      </c>
      <c r="N19676">
        <v>409</v>
      </c>
      <c r="O19676">
        <v>2.5000000000000001E-2</v>
      </c>
      <c r="P19676">
        <v>30</v>
      </c>
      <c r="Q19676">
        <v>6.7</v>
      </c>
    </row>
    <row r="19677" spans="1:17" hidden="1" x14ac:dyDescent="0.3">
      <c r="A19677" t="s">
        <v>76046</v>
      </c>
      <c r="B19677" t="s">
        <v>76047</v>
      </c>
      <c r="C19677" s="1" t="str">
        <f t="shared" si="2801"/>
        <v>21:0827</v>
      </c>
      <c r="D19677" s="1" t="str">
        <f t="shared" si="2802"/>
        <v>21:0229</v>
      </c>
      <c r="E19677" t="s">
        <v>76048</v>
      </c>
      <c r="F19677" t="s">
        <v>76049</v>
      </c>
      <c r="H19677">
        <v>54.416114299999997</v>
      </c>
      <c r="I19677">
        <v>-61.328985199999998</v>
      </c>
      <c r="J19677" s="1" t="str">
        <f t="shared" si="2803"/>
        <v>Fluid (lake)</v>
      </c>
      <c r="K19677" s="1" t="str">
        <f t="shared" si="2800"/>
        <v>Untreated Water</v>
      </c>
      <c r="L19677">
        <v>24</v>
      </c>
      <c r="M19677" t="s">
        <v>11475</v>
      </c>
      <c r="N19677">
        <v>410</v>
      </c>
      <c r="O19677">
        <v>2.5000000000000001E-2</v>
      </c>
      <c r="P19677">
        <v>30</v>
      </c>
      <c r="Q19677">
        <v>7.4</v>
      </c>
    </row>
    <row r="19678" spans="1:17" hidden="1" x14ac:dyDescent="0.3">
      <c r="A19678" t="s">
        <v>76050</v>
      </c>
      <c r="B19678" t="s">
        <v>76051</v>
      </c>
      <c r="C19678" s="1" t="str">
        <f t="shared" si="2801"/>
        <v>21:0827</v>
      </c>
      <c r="D19678" s="1" t="str">
        <f t="shared" si="2802"/>
        <v>21:0229</v>
      </c>
      <c r="E19678" t="s">
        <v>76052</v>
      </c>
      <c r="F19678" t="s">
        <v>76053</v>
      </c>
      <c r="H19678">
        <v>54.445481600000001</v>
      </c>
      <c r="I19678">
        <v>-61.307184200000002</v>
      </c>
      <c r="J19678" s="1" t="str">
        <f t="shared" si="2803"/>
        <v>Fluid (lake)</v>
      </c>
      <c r="K19678" s="1" t="str">
        <f t="shared" si="2800"/>
        <v>Untreated Water</v>
      </c>
      <c r="L19678">
        <v>24</v>
      </c>
      <c r="M19678" t="s">
        <v>11480</v>
      </c>
      <c r="N19678">
        <v>411</v>
      </c>
      <c r="O19678">
        <v>2.5000000000000001E-2</v>
      </c>
      <c r="P19678">
        <v>20</v>
      </c>
      <c r="Q19678">
        <v>7.1</v>
      </c>
    </row>
    <row r="19679" spans="1:17" hidden="1" x14ac:dyDescent="0.3">
      <c r="A19679" t="s">
        <v>76054</v>
      </c>
      <c r="B19679" t="s">
        <v>76055</v>
      </c>
      <c r="C19679" s="1" t="str">
        <f t="shared" si="2801"/>
        <v>21:0827</v>
      </c>
      <c r="D19679" s="1" t="str">
        <f t="shared" si="2802"/>
        <v>21:0229</v>
      </c>
      <c r="E19679" t="s">
        <v>76056</v>
      </c>
      <c r="F19679" t="s">
        <v>76057</v>
      </c>
      <c r="H19679">
        <v>54.475639800000003</v>
      </c>
      <c r="I19679">
        <v>-61.298360299999999</v>
      </c>
      <c r="J19679" s="1" t="str">
        <f t="shared" si="2803"/>
        <v>Fluid (lake)</v>
      </c>
      <c r="K19679" s="1" t="str">
        <f t="shared" si="2800"/>
        <v>Untreated Water</v>
      </c>
      <c r="L19679">
        <v>24</v>
      </c>
      <c r="M19679" t="s">
        <v>12548</v>
      </c>
      <c r="N19679">
        <v>412</v>
      </c>
      <c r="O19679">
        <v>0.32</v>
      </c>
      <c r="P19679">
        <v>30</v>
      </c>
      <c r="Q19679">
        <v>7.3</v>
      </c>
    </row>
    <row r="19680" spans="1:17" hidden="1" x14ac:dyDescent="0.3">
      <c r="A19680" t="s">
        <v>76058</v>
      </c>
      <c r="B19680" t="s">
        <v>76059</v>
      </c>
      <c r="C19680" s="1" t="str">
        <f t="shared" si="2801"/>
        <v>21:0827</v>
      </c>
      <c r="D19680" s="1" t="str">
        <f t="shared" si="2802"/>
        <v>21:0229</v>
      </c>
      <c r="E19680" t="s">
        <v>76060</v>
      </c>
      <c r="F19680" t="s">
        <v>76061</v>
      </c>
      <c r="H19680">
        <v>54.486893999999999</v>
      </c>
      <c r="I19680">
        <v>-61.3674739</v>
      </c>
      <c r="J19680" s="1" t="str">
        <f t="shared" si="2803"/>
        <v>Fluid (lake)</v>
      </c>
      <c r="K19680" s="1" t="str">
        <f t="shared" si="2800"/>
        <v>Untreated Water</v>
      </c>
      <c r="L19680">
        <v>25</v>
      </c>
      <c r="M19680" t="s">
        <v>11431</v>
      </c>
      <c r="N19680">
        <v>413</v>
      </c>
      <c r="O19680">
        <v>2.5000000000000001E-2</v>
      </c>
      <c r="P19680">
        <v>30</v>
      </c>
      <c r="Q19680">
        <v>7.5</v>
      </c>
    </row>
    <row r="19681" spans="1:17" hidden="1" x14ac:dyDescent="0.3">
      <c r="A19681" t="s">
        <v>76062</v>
      </c>
      <c r="B19681" t="s">
        <v>76063</v>
      </c>
      <c r="C19681" s="1" t="str">
        <f t="shared" si="2801"/>
        <v>21:0827</v>
      </c>
      <c r="D19681" s="1" t="str">
        <f t="shared" si="2802"/>
        <v>21:0229</v>
      </c>
      <c r="E19681" t="s">
        <v>76060</v>
      </c>
      <c r="F19681" t="s">
        <v>76064</v>
      </c>
      <c r="H19681">
        <v>54.486893999999999</v>
      </c>
      <c r="I19681">
        <v>-61.3674739</v>
      </c>
      <c r="J19681" s="1" t="str">
        <f t="shared" si="2803"/>
        <v>Fluid (lake)</v>
      </c>
      <c r="K19681" s="1" t="str">
        <f t="shared" si="2800"/>
        <v>Untreated Water</v>
      </c>
      <c r="L19681">
        <v>25</v>
      </c>
      <c r="M19681" t="s">
        <v>11435</v>
      </c>
      <c r="N19681">
        <v>414</v>
      </c>
      <c r="O19681">
        <v>2.5000000000000001E-2</v>
      </c>
      <c r="P19681">
        <v>30</v>
      </c>
      <c r="Q19681">
        <v>7.5</v>
      </c>
    </row>
    <row r="19682" spans="1:17" hidden="1" x14ac:dyDescent="0.3">
      <c r="A19682" t="s">
        <v>76065</v>
      </c>
      <c r="B19682" t="s">
        <v>76066</v>
      </c>
      <c r="C19682" s="1" t="str">
        <f t="shared" si="2801"/>
        <v>21:0827</v>
      </c>
      <c r="D19682" s="1" t="str">
        <f t="shared" si="2802"/>
        <v>21:0229</v>
      </c>
      <c r="E19682" t="s">
        <v>76067</v>
      </c>
      <c r="F19682" t="s">
        <v>76068</v>
      </c>
      <c r="H19682">
        <v>54.417785899999998</v>
      </c>
      <c r="I19682">
        <v>-61.358462799999998</v>
      </c>
      <c r="J19682" s="1" t="str">
        <f t="shared" si="2803"/>
        <v>Fluid (lake)</v>
      </c>
      <c r="K19682" s="1" t="str">
        <f t="shared" si="2800"/>
        <v>Untreated Water</v>
      </c>
      <c r="L19682">
        <v>25</v>
      </c>
      <c r="M19682" t="s">
        <v>11392</v>
      </c>
      <c r="N19682">
        <v>415</v>
      </c>
      <c r="O19682">
        <v>2.5000000000000001E-2</v>
      </c>
      <c r="P19682">
        <v>20</v>
      </c>
      <c r="Q19682">
        <v>4.7</v>
      </c>
    </row>
    <row r="19683" spans="1:17" hidden="1" x14ac:dyDescent="0.3">
      <c r="A19683" t="s">
        <v>76069</v>
      </c>
      <c r="B19683" t="s">
        <v>76070</v>
      </c>
      <c r="C19683" s="1" t="str">
        <f t="shared" si="2801"/>
        <v>21:0827</v>
      </c>
      <c r="D19683" s="1" t="str">
        <f t="shared" si="2802"/>
        <v>21:0229</v>
      </c>
      <c r="E19683" t="s">
        <v>76071</v>
      </c>
      <c r="F19683" t="s">
        <v>76072</v>
      </c>
      <c r="H19683">
        <v>54.436438799999998</v>
      </c>
      <c r="I19683">
        <v>-61.401492400000002</v>
      </c>
      <c r="J19683" s="1" t="str">
        <f t="shared" si="2803"/>
        <v>Fluid (lake)</v>
      </c>
      <c r="K19683" s="1" t="str">
        <f t="shared" si="2800"/>
        <v>Untreated Water</v>
      </c>
      <c r="L19683">
        <v>25</v>
      </c>
      <c r="M19683" t="s">
        <v>11397</v>
      </c>
      <c r="N19683">
        <v>416</v>
      </c>
      <c r="O19683">
        <v>2.5000000000000001E-2</v>
      </c>
      <c r="P19683">
        <v>20</v>
      </c>
      <c r="Q19683">
        <v>5.5</v>
      </c>
    </row>
    <row r="19684" spans="1:17" hidden="1" x14ac:dyDescent="0.3">
      <c r="A19684" t="s">
        <v>76073</v>
      </c>
      <c r="B19684" t="s">
        <v>76074</v>
      </c>
      <c r="C19684" s="1" t="str">
        <f t="shared" si="2801"/>
        <v>21:0827</v>
      </c>
      <c r="D19684" s="1" t="str">
        <f t="shared" si="2802"/>
        <v>21:0229</v>
      </c>
      <c r="E19684" t="s">
        <v>76075</v>
      </c>
      <c r="F19684" t="s">
        <v>76076</v>
      </c>
      <c r="H19684">
        <v>54.467796800000002</v>
      </c>
      <c r="I19684">
        <v>-61.483597099999997</v>
      </c>
      <c r="J19684" s="1" t="str">
        <f t="shared" si="2803"/>
        <v>Fluid (lake)</v>
      </c>
      <c r="K19684" s="1" t="str">
        <f t="shared" si="2800"/>
        <v>Untreated Water</v>
      </c>
      <c r="L19684">
        <v>25</v>
      </c>
      <c r="M19684" t="s">
        <v>11402</v>
      </c>
      <c r="N19684">
        <v>417</v>
      </c>
      <c r="O19684">
        <v>2.5000000000000001E-2</v>
      </c>
      <c r="P19684">
        <v>20</v>
      </c>
      <c r="Q19684">
        <v>6.1</v>
      </c>
    </row>
    <row r="19685" spans="1:17" hidden="1" x14ac:dyDescent="0.3">
      <c r="A19685" t="s">
        <v>76077</v>
      </c>
      <c r="B19685" t="s">
        <v>76078</v>
      </c>
      <c r="C19685" s="1" t="str">
        <f t="shared" si="2801"/>
        <v>21:0827</v>
      </c>
      <c r="D19685" s="1" t="str">
        <f t="shared" si="2802"/>
        <v>21:0229</v>
      </c>
      <c r="E19685" t="s">
        <v>76079</v>
      </c>
      <c r="F19685" t="s">
        <v>76080</v>
      </c>
      <c r="H19685">
        <v>54.416758299999998</v>
      </c>
      <c r="I19685">
        <v>-61.457787500000002</v>
      </c>
      <c r="J19685" s="1" t="str">
        <f t="shared" si="2803"/>
        <v>Fluid (lake)</v>
      </c>
      <c r="K19685" s="1" t="str">
        <f t="shared" si="2800"/>
        <v>Untreated Water</v>
      </c>
      <c r="L19685">
        <v>25</v>
      </c>
      <c r="M19685" t="s">
        <v>11411</v>
      </c>
      <c r="N19685">
        <v>418</v>
      </c>
      <c r="O19685">
        <v>2.5000000000000001E-2</v>
      </c>
      <c r="P19685">
        <v>30</v>
      </c>
      <c r="Q19685">
        <v>6.1</v>
      </c>
    </row>
    <row r="19686" spans="1:17" hidden="1" x14ac:dyDescent="0.3">
      <c r="A19686" t="s">
        <v>76081</v>
      </c>
      <c r="B19686" t="s">
        <v>76082</v>
      </c>
      <c r="C19686" s="1" t="str">
        <f t="shared" si="2801"/>
        <v>21:0827</v>
      </c>
      <c r="D19686" s="1" t="str">
        <f t="shared" si="2802"/>
        <v>21:0229</v>
      </c>
      <c r="E19686" t="s">
        <v>76083</v>
      </c>
      <c r="F19686" t="s">
        <v>76084</v>
      </c>
      <c r="H19686">
        <v>54.413666300000003</v>
      </c>
      <c r="I19686">
        <v>-61.494827299999997</v>
      </c>
      <c r="J19686" s="1" t="str">
        <f t="shared" si="2803"/>
        <v>Fluid (lake)</v>
      </c>
      <c r="K19686" s="1" t="str">
        <f t="shared" si="2800"/>
        <v>Untreated Water</v>
      </c>
      <c r="L19686">
        <v>25</v>
      </c>
      <c r="M19686" t="s">
        <v>11416</v>
      </c>
      <c r="N19686">
        <v>419</v>
      </c>
      <c r="O19686">
        <v>2.5000000000000001E-2</v>
      </c>
      <c r="P19686">
        <v>30</v>
      </c>
      <c r="Q19686">
        <v>6.3</v>
      </c>
    </row>
    <row r="19687" spans="1:17" hidden="1" x14ac:dyDescent="0.3">
      <c r="A19687" t="s">
        <v>76085</v>
      </c>
      <c r="B19687" t="s">
        <v>76086</v>
      </c>
      <c r="C19687" s="1" t="str">
        <f t="shared" si="2801"/>
        <v>21:0827</v>
      </c>
      <c r="D19687" s="1" t="str">
        <f t="shared" si="2802"/>
        <v>21:0229</v>
      </c>
      <c r="E19687" t="s">
        <v>76087</v>
      </c>
      <c r="F19687" t="s">
        <v>76088</v>
      </c>
      <c r="H19687">
        <v>54.395775299999997</v>
      </c>
      <c r="I19687">
        <v>-61.417184300000002</v>
      </c>
      <c r="J19687" s="1" t="str">
        <f t="shared" si="2803"/>
        <v>Fluid (lake)</v>
      </c>
      <c r="K19687" s="1" t="str">
        <f t="shared" si="2800"/>
        <v>Untreated Water</v>
      </c>
      <c r="L19687">
        <v>25</v>
      </c>
      <c r="M19687" t="s">
        <v>11421</v>
      </c>
      <c r="N19687">
        <v>420</v>
      </c>
      <c r="O19687">
        <v>2.5000000000000001E-2</v>
      </c>
      <c r="P19687">
        <v>20</v>
      </c>
      <c r="Q19687">
        <v>5.9</v>
      </c>
    </row>
    <row r="19688" spans="1:17" hidden="1" x14ac:dyDescent="0.3">
      <c r="A19688" t="s">
        <v>76089</v>
      </c>
      <c r="B19688" t="s">
        <v>76090</v>
      </c>
      <c r="C19688" s="1" t="str">
        <f t="shared" si="2801"/>
        <v>21:0827</v>
      </c>
      <c r="D19688" s="1" t="str">
        <f t="shared" si="2802"/>
        <v>21:0229</v>
      </c>
      <c r="E19688" t="s">
        <v>76091</v>
      </c>
      <c r="F19688" t="s">
        <v>76092</v>
      </c>
      <c r="H19688">
        <v>54.371377500000001</v>
      </c>
      <c r="I19688">
        <v>-61.378342699999997</v>
      </c>
      <c r="J19688" s="1" t="str">
        <f t="shared" si="2803"/>
        <v>Fluid (lake)</v>
      </c>
      <c r="K19688" s="1" t="str">
        <f t="shared" si="2800"/>
        <v>Untreated Water</v>
      </c>
      <c r="L19688">
        <v>25</v>
      </c>
      <c r="M19688" t="s">
        <v>11426</v>
      </c>
      <c r="N19688">
        <v>421</v>
      </c>
      <c r="O19688">
        <v>2.5000000000000001E-2</v>
      </c>
      <c r="P19688">
        <v>20</v>
      </c>
      <c r="Q19688">
        <v>5.7</v>
      </c>
    </row>
    <row r="19689" spans="1:17" hidden="1" x14ac:dyDescent="0.3">
      <c r="A19689" t="s">
        <v>76093</v>
      </c>
      <c r="B19689" t="s">
        <v>76094</v>
      </c>
      <c r="C19689" s="1" t="str">
        <f t="shared" si="2801"/>
        <v>21:0827</v>
      </c>
      <c r="D19689" s="1" t="str">
        <f t="shared" si="2802"/>
        <v>21:0229</v>
      </c>
      <c r="E19689" t="s">
        <v>76095</v>
      </c>
      <c r="F19689" t="s">
        <v>76096</v>
      </c>
      <c r="H19689">
        <v>54.3529518</v>
      </c>
      <c r="I19689">
        <v>-61.374390599999998</v>
      </c>
      <c r="J19689" s="1" t="str">
        <f t="shared" si="2803"/>
        <v>Fluid (lake)</v>
      </c>
      <c r="K19689" s="1" t="str">
        <f t="shared" si="2800"/>
        <v>Untreated Water</v>
      </c>
      <c r="L19689">
        <v>25</v>
      </c>
      <c r="M19689" t="s">
        <v>11440</v>
      </c>
      <c r="N19689">
        <v>422</v>
      </c>
      <c r="O19689">
        <v>2.5000000000000001E-2</v>
      </c>
      <c r="P19689">
        <v>30</v>
      </c>
      <c r="Q19689">
        <v>6.1</v>
      </c>
    </row>
    <row r="19690" spans="1:17" hidden="1" x14ac:dyDescent="0.3">
      <c r="A19690" t="s">
        <v>76097</v>
      </c>
      <c r="B19690" t="s">
        <v>76098</v>
      </c>
      <c r="C19690" s="1" t="str">
        <f t="shared" si="2801"/>
        <v>21:0827</v>
      </c>
      <c r="D19690" s="1" t="str">
        <f t="shared" si="2802"/>
        <v>21:0229</v>
      </c>
      <c r="E19690" t="s">
        <v>76099</v>
      </c>
      <c r="F19690" t="s">
        <v>76100</v>
      </c>
      <c r="H19690">
        <v>54.343923500000002</v>
      </c>
      <c r="I19690">
        <v>-61.394239300000002</v>
      </c>
      <c r="J19690" s="1" t="str">
        <f t="shared" si="2803"/>
        <v>Fluid (lake)</v>
      </c>
      <c r="K19690" s="1" t="str">
        <f t="shared" si="2800"/>
        <v>Untreated Water</v>
      </c>
      <c r="L19690">
        <v>25</v>
      </c>
      <c r="M19690" t="s">
        <v>11445</v>
      </c>
      <c r="N19690">
        <v>423</v>
      </c>
      <c r="O19690">
        <v>2.5000000000000001E-2</v>
      </c>
      <c r="P19690">
        <v>30</v>
      </c>
      <c r="Q19690">
        <v>6.2</v>
      </c>
    </row>
    <row r="19691" spans="1:17" hidden="1" x14ac:dyDescent="0.3">
      <c r="A19691" t="s">
        <v>76101</v>
      </c>
      <c r="B19691" t="s">
        <v>76102</v>
      </c>
      <c r="C19691" s="1" t="str">
        <f t="shared" si="2801"/>
        <v>21:0827</v>
      </c>
      <c r="D19691" s="1" t="str">
        <f t="shared" si="2802"/>
        <v>21:0229</v>
      </c>
      <c r="E19691" t="s">
        <v>76103</v>
      </c>
      <c r="F19691" t="s">
        <v>76104</v>
      </c>
      <c r="H19691">
        <v>54.289144999999998</v>
      </c>
      <c r="I19691">
        <v>-61.415807000000001</v>
      </c>
      <c r="J19691" s="1" t="str">
        <f t="shared" si="2803"/>
        <v>Fluid (lake)</v>
      </c>
      <c r="K19691" s="1" t="str">
        <f t="shared" si="2800"/>
        <v>Untreated Water</v>
      </c>
      <c r="L19691">
        <v>25</v>
      </c>
      <c r="M19691" t="s">
        <v>11450</v>
      </c>
      <c r="N19691">
        <v>424</v>
      </c>
      <c r="O19691">
        <v>2.5000000000000001E-2</v>
      </c>
      <c r="P19691">
        <v>30</v>
      </c>
      <c r="Q19691">
        <v>6</v>
      </c>
    </row>
    <row r="19692" spans="1:17" hidden="1" x14ac:dyDescent="0.3">
      <c r="A19692" t="s">
        <v>76105</v>
      </c>
      <c r="B19692" t="s">
        <v>76106</v>
      </c>
      <c r="C19692" s="1" t="str">
        <f t="shared" si="2801"/>
        <v>21:0827</v>
      </c>
      <c r="D19692" s="1" t="str">
        <f t="shared" si="2802"/>
        <v>21:0229</v>
      </c>
      <c r="E19692" t="s">
        <v>76107</v>
      </c>
      <c r="F19692" t="s">
        <v>76108</v>
      </c>
      <c r="H19692">
        <v>54.300052899999997</v>
      </c>
      <c r="I19692">
        <v>-61.468362300000003</v>
      </c>
      <c r="J19692" s="1" t="str">
        <f t="shared" si="2803"/>
        <v>Fluid (lake)</v>
      </c>
      <c r="K19692" s="1" t="str">
        <f t="shared" si="2800"/>
        <v>Untreated Water</v>
      </c>
      <c r="L19692">
        <v>25</v>
      </c>
      <c r="M19692" t="s">
        <v>11460</v>
      </c>
      <c r="N19692">
        <v>425</v>
      </c>
      <c r="O19692">
        <v>7.0000000000000007E-2</v>
      </c>
      <c r="P19692">
        <v>30</v>
      </c>
      <c r="Q19692">
        <v>7.5</v>
      </c>
    </row>
    <row r="19693" spans="1:17" hidden="1" x14ac:dyDescent="0.3">
      <c r="A19693" t="s">
        <v>76109</v>
      </c>
      <c r="B19693" t="s">
        <v>76110</v>
      </c>
      <c r="C19693" s="1" t="str">
        <f t="shared" si="2801"/>
        <v>21:0827</v>
      </c>
      <c r="D19693" s="1" t="str">
        <f t="shared" si="2802"/>
        <v>21:0229</v>
      </c>
      <c r="E19693" t="s">
        <v>76111</v>
      </c>
      <c r="F19693" t="s">
        <v>76112</v>
      </c>
      <c r="H19693">
        <v>54.255114599999999</v>
      </c>
      <c r="I19693">
        <v>-61.449703</v>
      </c>
      <c r="J19693" s="1" t="str">
        <f t="shared" si="2803"/>
        <v>Fluid (lake)</v>
      </c>
      <c r="K19693" s="1" t="str">
        <f t="shared" si="2800"/>
        <v>Untreated Water</v>
      </c>
      <c r="L19693">
        <v>25</v>
      </c>
      <c r="M19693" t="s">
        <v>11465</v>
      </c>
      <c r="N19693">
        <v>426</v>
      </c>
      <c r="O19693">
        <v>2.5000000000000001E-2</v>
      </c>
      <c r="P19693">
        <v>30</v>
      </c>
      <c r="Q19693">
        <v>6.6</v>
      </c>
    </row>
    <row r="19694" spans="1:17" hidden="1" x14ac:dyDescent="0.3">
      <c r="A19694" t="s">
        <v>76113</v>
      </c>
      <c r="B19694" t="s">
        <v>76114</v>
      </c>
      <c r="C19694" s="1" t="str">
        <f t="shared" si="2801"/>
        <v>21:0827</v>
      </c>
      <c r="D19694" s="1" t="str">
        <f t="shared" si="2802"/>
        <v>21:0229</v>
      </c>
      <c r="E19694" t="s">
        <v>76115</v>
      </c>
      <c r="F19694" t="s">
        <v>76116</v>
      </c>
      <c r="H19694">
        <v>54.254900499999998</v>
      </c>
      <c r="I19694">
        <v>-61.409812700000003</v>
      </c>
      <c r="J19694" s="1" t="str">
        <f t="shared" si="2803"/>
        <v>Fluid (lake)</v>
      </c>
      <c r="K19694" s="1" t="str">
        <f t="shared" si="2800"/>
        <v>Untreated Water</v>
      </c>
      <c r="L19694">
        <v>25</v>
      </c>
      <c r="M19694" t="s">
        <v>11470</v>
      </c>
      <c r="N19694">
        <v>427</v>
      </c>
      <c r="O19694">
        <v>2.5000000000000001E-2</v>
      </c>
      <c r="P19694">
        <v>30</v>
      </c>
      <c r="Q19694">
        <v>6.4</v>
      </c>
    </row>
    <row r="19695" spans="1:17" hidden="1" x14ac:dyDescent="0.3">
      <c r="A19695" t="s">
        <v>76117</v>
      </c>
      <c r="B19695" t="s">
        <v>76118</v>
      </c>
      <c r="C19695" s="1" t="str">
        <f t="shared" si="2801"/>
        <v>21:0827</v>
      </c>
      <c r="D19695" s="1" t="str">
        <f t="shared" si="2802"/>
        <v>21:0229</v>
      </c>
      <c r="E19695" t="s">
        <v>76119</v>
      </c>
      <c r="F19695" t="s">
        <v>76120</v>
      </c>
      <c r="H19695">
        <v>54.251789299999999</v>
      </c>
      <c r="I19695">
        <v>-61.3475793</v>
      </c>
      <c r="J19695" s="1" t="str">
        <f t="shared" si="2803"/>
        <v>Fluid (lake)</v>
      </c>
      <c r="K19695" s="1" t="str">
        <f t="shared" si="2800"/>
        <v>Untreated Water</v>
      </c>
      <c r="L19695">
        <v>25</v>
      </c>
      <c r="M19695" t="s">
        <v>11475</v>
      </c>
      <c r="N19695">
        <v>428</v>
      </c>
      <c r="O19695">
        <v>2.5000000000000001E-2</v>
      </c>
      <c r="P19695">
        <v>30</v>
      </c>
      <c r="Q19695">
        <v>6.1</v>
      </c>
    </row>
    <row r="19696" spans="1:17" hidden="1" x14ac:dyDescent="0.3">
      <c r="A19696" t="s">
        <v>76121</v>
      </c>
      <c r="B19696" t="s">
        <v>76122</v>
      </c>
      <c r="C19696" s="1" t="str">
        <f t="shared" si="2801"/>
        <v>21:0827</v>
      </c>
      <c r="D19696" s="1" t="str">
        <f t="shared" si="2802"/>
        <v>21:0229</v>
      </c>
      <c r="E19696" t="s">
        <v>76123</v>
      </c>
      <c r="F19696" t="s">
        <v>76124</v>
      </c>
      <c r="H19696">
        <v>54.258947499999998</v>
      </c>
      <c r="I19696">
        <v>-61.174016199999997</v>
      </c>
      <c r="J19696" s="1" t="str">
        <f t="shared" si="2803"/>
        <v>Fluid (lake)</v>
      </c>
      <c r="K19696" s="1" t="str">
        <f t="shared" si="2800"/>
        <v>Untreated Water</v>
      </c>
      <c r="L19696">
        <v>25</v>
      </c>
      <c r="M19696" t="s">
        <v>11480</v>
      </c>
      <c r="N19696">
        <v>429</v>
      </c>
      <c r="O19696">
        <v>2.5000000000000001E-2</v>
      </c>
      <c r="P19696">
        <v>30</v>
      </c>
      <c r="Q19696">
        <v>6.3</v>
      </c>
    </row>
    <row r="19697" spans="1:17" hidden="1" x14ac:dyDescent="0.3">
      <c r="A19697" t="s">
        <v>76125</v>
      </c>
      <c r="B19697" t="s">
        <v>76126</v>
      </c>
      <c r="C19697" s="1" t="str">
        <f t="shared" si="2801"/>
        <v>21:0827</v>
      </c>
      <c r="D19697" s="1" t="str">
        <f t="shared" si="2802"/>
        <v>21:0229</v>
      </c>
      <c r="E19697" t="s">
        <v>76127</v>
      </c>
      <c r="F19697" t="s">
        <v>76128</v>
      </c>
      <c r="H19697">
        <v>54.255872199999999</v>
      </c>
      <c r="I19697">
        <v>-61.072349799999998</v>
      </c>
      <c r="J19697" s="1" t="str">
        <f t="shared" si="2803"/>
        <v>Fluid (lake)</v>
      </c>
      <c r="K19697" s="1" t="str">
        <f t="shared" si="2800"/>
        <v>Untreated Water</v>
      </c>
      <c r="L19697">
        <v>25</v>
      </c>
      <c r="M19697" t="s">
        <v>12548</v>
      </c>
      <c r="N19697">
        <v>430</v>
      </c>
      <c r="O19697">
        <v>2.5000000000000001E-2</v>
      </c>
      <c r="P19697">
        <v>30</v>
      </c>
      <c r="Q19697">
        <v>6</v>
      </c>
    </row>
    <row r="19698" spans="1:17" hidden="1" x14ac:dyDescent="0.3">
      <c r="A19698" t="s">
        <v>76129</v>
      </c>
      <c r="B19698" t="s">
        <v>76130</v>
      </c>
      <c r="C19698" s="1" t="str">
        <f t="shared" ref="C19698:C19761" si="2804">HYPERLINK("http://geochem.nrcan.gc.ca/cdogs/content/bdl/bdl210830_e.htm", "21:0830")</f>
        <v>21:0830</v>
      </c>
      <c r="D19698" s="1" t="str">
        <f t="shared" ref="D19698:D19761" si="2805">HYPERLINK("http://geochem.nrcan.gc.ca/cdogs/content/svy/svy210230_e.htm", "21:0230")</f>
        <v>21:0230</v>
      </c>
      <c r="E19698" t="s">
        <v>76131</v>
      </c>
      <c r="F19698" t="s">
        <v>76132</v>
      </c>
      <c r="H19698">
        <v>46.824046099999997</v>
      </c>
      <c r="I19698">
        <v>-66.646390499999995</v>
      </c>
      <c r="J19698" s="1" t="str">
        <f t="shared" ref="J19698:J19761" si="2806">HYPERLINK("http://geochem.nrcan.gc.ca/cdogs/content/kwd/kwd020018_e.htm", "Fluid (stream)")</f>
        <v>Fluid (stream)</v>
      </c>
      <c r="K19698" s="1" t="str">
        <f t="shared" si="2800"/>
        <v>Untreated Water</v>
      </c>
      <c r="L19698">
        <v>1</v>
      </c>
      <c r="M19698" t="s">
        <v>11392</v>
      </c>
      <c r="N19698">
        <v>1</v>
      </c>
      <c r="O19698">
        <v>7.0000000000000007E-2</v>
      </c>
      <c r="P19698">
        <v>60</v>
      </c>
      <c r="Q19698">
        <v>6.5</v>
      </c>
    </row>
    <row r="19699" spans="1:17" hidden="1" x14ac:dyDescent="0.3">
      <c r="A19699" t="s">
        <v>76133</v>
      </c>
      <c r="B19699" t="s">
        <v>76134</v>
      </c>
      <c r="C19699" s="1" t="str">
        <f t="shared" si="2804"/>
        <v>21:0830</v>
      </c>
      <c r="D19699" s="1" t="str">
        <f t="shared" si="2805"/>
        <v>21:0230</v>
      </c>
      <c r="E19699" t="s">
        <v>76135</v>
      </c>
      <c r="F19699" t="s">
        <v>76136</v>
      </c>
      <c r="H19699">
        <v>46.8573685</v>
      </c>
      <c r="I19699">
        <v>-66.663379500000005</v>
      </c>
      <c r="J19699" s="1" t="str">
        <f t="shared" si="2806"/>
        <v>Fluid (stream)</v>
      </c>
      <c r="K19699" s="1" t="str">
        <f t="shared" si="2800"/>
        <v>Untreated Water</v>
      </c>
      <c r="L19699">
        <v>1</v>
      </c>
      <c r="M19699" t="s">
        <v>11397</v>
      </c>
      <c r="N19699">
        <v>2</v>
      </c>
      <c r="O19699">
        <v>0.38</v>
      </c>
      <c r="P19699">
        <v>60</v>
      </c>
      <c r="Q19699">
        <v>6.5</v>
      </c>
    </row>
    <row r="19700" spans="1:17" hidden="1" x14ac:dyDescent="0.3">
      <c r="A19700" t="s">
        <v>76137</v>
      </c>
      <c r="B19700" t="s">
        <v>76138</v>
      </c>
      <c r="C19700" s="1" t="str">
        <f t="shared" si="2804"/>
        <v>21:0830</v>
      </c>
      <c r="D19700" s="1" t="str">
        <f t="shared" si="2805"/>
        <v>21:0230</v>
      </c>
      <c r="E19700" t="s">
        <v>76139</v>
      </c>
      <c r="F19700" t="s">
        <v>76140</v>
      </c>
      <c r="H19700">
        <v>46.862052800000001</v>
      </c>
      <c r="I19700">
        <v>-66.649097999999995</v>
      </c>
      <c r="J19700" s="1" t="str">
        <f t="shared" si="2806"/>
        <v>Fluid (stream)</v>
      </c>
      <c r="K19700" s="1" t="str">
        <f t="shared" si="2800"/>
        <v>Untreated Water</v>
      </c>
      <c r="L19700">
        <v>1</v>
      </c>
      <c r="M19700" t="s">
        <v>11402</v>
      </c>
      <c r="N19700">
        <v>3</v>
      </c>
      <c r="O19700">
        <v>7.0000000000000007E-2</v>
      </c>
      <c r="P19700">
        <v>50</v>
      </c>
      <c r="Q19700">
        <v>6.4</v>
      </c>
    </row>
    <row r="19701" spans="1:17" hidden="1" x14ac:dyDescent="0.3">
      <c r="A19701" t="s">
        <v>76141</v>
      </c>
      <c r="B19701" t="s">
        <v>76142</v>
      </c>
      <c r="C19701" s="1" t="str">
        <f t="shared" si="2804"/>
        <v>21:0830</v>
      </c>
      <c r="D19701" s="1" t="str">
        <f t="shared" si="2805"/>
        <v>21:0230</v>
      </c>
      <c r="E19701" t="s">
        <v>76143</v>
      </c>
      <c r="F19701" t="s">
        <v>76144</v>
      </c>
      <c r="H19701">
        <v>46.858392199999997</v>
      </c>
      <c r="I19701">
        <v>-66.643078599999996</v>
      </c>
      <c r="J19701" s="1" t="str">
        <f t="shared" si="2806"/>
        <v>Fluid (stream)</v>
      </c>
      <c r="K19701" s="1" t="str">
        <f t="shared" si="2800"/>
        <v>Untreated Water</v>
      </c>
      <c r="L19701">
        <v>1</v>
      </c>
      <c r="M19701" t="s">
        <v>11431</v>
      </c>
      <c r="N19701">
        <v>4</v>
      </c>
      <c r="O19701">
        <v>2.5000000000000001E-2</v>
      </c>
      <c r="P19701">
        <v>50</v>
      </c>
      <c r="Q19701">
        <v>6.5</v>
      </c>
    </row>
    <row r="19702" spans="1:17" hidden="1" x14ac:dyDescent="0.3">
      <c r="A19702" t="s">
        <v>76145</v>
      </c>
      <c r="B19702" t="s">
        <v>76146</v>
      </c>
      <c r="C19702" s="1" t="str">
        <f t="shared" si="2804"/>
        <v>21:0830</v>
      </c>
      <c r="D19702" s="1" t="str">
        <f t="shared" si="2805"/>
        <v>21:0230</v>
      </c>
      <c r="E19702" t="s">
        <v>76143</v>
      </c>
      <c r="F19702" t="s">
        <v>76147</v>
      </c>
      <c r="H19702">
        <v>46.858392199999997</v>
      </c>
      <c r="I19702">
        <v>-66.643078599999996</v>
      </c>
      <c r="J19702" s="1" t="str">
        <f t="shared" si="2806"/>
        <v>Fluid (stream)</v>
      </c>
      <c r="K19702" s="1" t="str">
        <f t="shared" si="2800"/>
        <v>Untreated Water</v>
      </c>
      <c r="L19702">
        <v>1</v>
      </c>
      <c r="M19702" t="s">
        <v>11435</v>
      </c>
      <c r="N19702">
        <v>5</v>
      </c>
      <c r="O19702">
        <v>2.5000000000000001E-2</v>
      </c>
      <c r="P19702">
        <v>50</v>
      </c>
      <c r="Q19702">
        <v>6.7</v>
      </c>
    </row>
    <row r="19703" spans="1:17" hidden="1" x14ac:dyDescent="0.3">
      <c r="A19703" t="s">
        <v>76148</v>
      </c>
      <c r="B19703" t="s">
        <v>76149</v>
      </c>
      <c r="C19703" s="1" t="str">
        <f t="shared" si="2804"/>
        <v>21:0830</v>
      </c>
      <c r="D19703" s="1" t="str">
        <f t="shared" si="2805"/>
        <v>21:0230</v>
      </c>
      <c r="E19703" t="s">
        <v>76150</v>
      </c>
      <c r="F19703" t="s">
        <v>76151</v>
      </c>
      <c r="H19703">
        <v>46.960005099999997</v>
      </c>
      <c r="I19703">
        <v>-66.586919899999998</v>
      </c>
      <c r="J19703" s="1" t="str">
        <f t="shared" si="2806"/>
        <v>Fluid (stream)</v>
      </c>
      <c r="K19703" s="1" t="str">
        <f t="shared" si="2800"/>
        <v>Untreated Water</v>
      </c>
      <c r="L19703">
        <v>1</v>
      </c>
      <c r="M19703" t="s">
        <v>11411</v>
      </c>
      <c r="N19703">
        <v>6</v>
      </c>
      <c r="O19703">
        <v>2.5000000000000001E-2</v>
      </c>
      <c r="P19703">
        <v>50</v>
      </c>
      <c r="Q19703">
        <v>5.5</v>
      </c>
    </row>
    <row r="19704" spans="1:17" hidden="1" x14ac:dyDescent="0.3">
      <c r="A19704" t="s">
        <v>76152</v>
      </c>
      <c r="B19704" t="s">
        <v>76153</v>
      </c>
      <c r="C19704" s="1" t="str">
        <f t="shared" si="2804"/>
        <v>21:0830</v>
      </c>
      <c r="D19704" s="1" t="str">
        <f t="shared" si="2805"/>
        <v>21:0230</v>
      </c>
      <c r="E19704" t="s">
        <v>76154</v>
      </c>
      <c r="F19704" t="s">
        <v>76155</v>
      </c>
      <c r="H19704">
        <v>46.965536299999997</v>
      </c>
      <c r="I19704">
        <v>-66.625924499999996</v>
      </c>
      <c r="J19704" s="1" t="str">
        <f t="shared" si="2806"/>
        <v>Fluid (stream)</v>
      </c>
      <c r="K19704" s="1" t="str">
        <f t="shared" si="2800"/>
        <v>Untreated Water</v>
      </c>
      <c r="L19704">
        <v>1</v>
      </c>
      <c r="M19704" t="s">
        <v>11416</v>
      </c>
      <c r="N19704">
        <v>7</v>
      </c>
      <c r="O19704">
        <v>0.08</v>
      </c>
      <c r="P19704">
        <v>80</v>
      </c>
      <c r="Q19704">
        <v>6.2</v>
      </c>
    </row>
    <row r="19705" spans="1:17" hidden="1" x14ac:dyDescent="0.3">
      <c r="A19705" t="s">
        <v>76156</v>
      </c>
      <c r="B19705" t="s">
        <v>76157</v>
      </c>
      <c r="C19705" s="1" t="str">
        <f t="shared" si="2804"/>
        <v>21:0830</v>
      </c>
      <c r="D19705" s="1" t="str">
        <f t="shared" si="2805"/>
        <v>21:0230</v>
      </c>
      <c r="E19705" t="s">
        <v>76158</v>
      </c>
      <c r="F19705" t="s">
        <v>76159</v>
      </c>
      <c r="H19705">
        <v>46.989532500000003</v>
      </c>
      <c r="I19705">
        <v>-66.662856700000006</v>
      </c>
      <c r="J19705" s="1" t="str">
        <f t="shared" si="2806"/>
        <v>Fluid (stream)</v>
      </c>
      <c r="K19705" s="1" t="str">
        <f t="shared" ref="K19705:K19768" si="2807">HYPERLINK("http://geochem.nrcan.gc.ca/cdogs/content/kwd/kwd080007_e.htm", "Untreated Water")</f>
        <v>Untreated Water</v>
      </c>
      <c r="L19705">
        <v>1</v>
      </c>
      <c r="M19705" t="s">
        <v>11421</v>
      </c>
      <c r="N19705">
        <v>8</v>
      </c>
      <c r="O19705">
        <v>0.35</v>
      </c>
      <c r="P19705">
        <v>100</v>
      </c>
      <c r="Q19705">
        <v>6.5</v>
      </c>
    </row>
    <row r="19706" spans="1:17" hidden="1" x14ac:dyDescent="0.3">
      <c r="A19706" t="s">
        <v>76160</v>
      </c>
      <c r="B19706" t="s">
        <v>76161</v>
      </c>
      <c r="C19706" s="1" t="str">
        <f t="shared" si="2804"/>
        <v>21:0830</v>
      </c>
      <c r="D19706" s="1" t="str">
        <f t="shared" si="2805"/>
        <v>21:0230</v>
      </c>
      <c r="E19706" t="s">
        <v>76162</v>
      </c>
      <c r="F19706" t="s">
        <v>76163</v>
      </c>
      <c r="H19706">
        <v>46.987293000000001</v>
      </c>
      <c r="I19706">
        <v>-66.677959799999996</v>
      </c>
      <c r="J19706" s="1" t="str">
        <f t="shared" si="2806"/>
        <v>Fluid (stream)</v>
      </c>
      <c r="K19706" s="1" t="str">
        <f t="shared" si="2807"/>
        <v>Untreated Water</v>
      </c>
      <c r="L19706">
        <v>1</v>
      </c>
      <c r="M19706" t="s">
        <v>11426</v>
      </c>
      <c r="N19706">
        <v>9</v>
      </c>
      <c r="O19706">
        <v>0.5</v>
      </c>
      <c r="P19706">
        <v>130</v>
      </c>
      <c r="Q19706">
        <v>6.7</v>
      </c>
    </row>
    <row r="19707" spans="1:17" hidden="1" x14ac:dyDescent="0.3">
      <c r="A19707" t="s">
        <v>76164</v>
      </c>
      <c r="B19707" t="s">
        <v>76165</v>
      </c>
      <c r="C19707" s="1" t="str">
        <f t="shared" si="2804"/>
        <v>21:0830</v>
      </c>
      <c r="D19707" s="1" t="str">
        <f t="shared" si="2805"/>
        <v>21:0230</v>
      </c>
      <c r="E19707" t="s">
        <v>76166</v>
      </c>
      <c r="F19707" t="s">
        <v>76167</v>
      </c>
      <c r="H19707">
        <v>46.989153700000003</v>
      </c>
      <c r="I19707">
        <v>-66.680075500000001</v>
      </c>
      <c r="J19707" s="1" t="str">
        <f t="shared" si="2806"/>
        <v>Fluid (stream)</v>
      </c>
      <c r="K19707" s="1" t="str">
        <f t="shared" si="2807"/>
        <v>Untreated Water</v>
      </c>
      <c r="L19707">
        <v>1</v>
      </c>
      <c r="M19707" t="s">
        <v>11440</v>
      </c>
      <c r="N19707">
        <v>10</v>
      </c>
      <c r="O19707">
        <v>0.28999999999999998</v>
      </c>
      <c r="P19707">
        <v>110</v>
      </c>
      <c r="Q19707">
        <v>6.6</v>
      </c>
    </row>
    <row r="19708" spans="1:17" hidden="1" x14ac:dyDescent="0.3">
      <c r="A19708" t="s">
        <v>76168</v>
      </c>
      <c r="B19708" t="s">
        <v>76169</v>
      </c>
      <c r="C19708" s="1" t="str">
        <f t="shared" si="2804"/>
        <v>21:0830</v>
      </c>
      <c r="D19708" s="1" t="str">
        <f t="shared" si="2805"/>
        <v>21:0230</v>
      </c>
      <c r="E19708" t="s">
        <v>76170</v>
      </c>
      <c r="F19708" t="s">
        <v>76171</v>
      </c>
      <c r="H19708">
        <v>46.996902499999997</v>
      </c>
      <c r="I19708">
        <v>-66.724041</v>
      </c>
      <c r="J19708" s="1" t="str">
        <f t="shared" si="2806"/>
        <v>Fluid (stream)</v>
      </c>
      <c r="K19708" s="1" t="str">
        <f t="shared" si="2807"/>
        <v>Untreated Water</v>
      </c>
      <c r="L19708">
        <v>1</v>
      </c>
      <c r="M19708" t="s">
        <v>11445</v>
      </c>
      <c r="N19708">
        <v>11</v>
      </c>
      <c r="O19708">
        <v>0.21</v>
      </c>
      <c r="P19708">
        <v>110</v>
      </c>
      <c r="Q19708">
        <v>6.3</v>
      </c>
    </row>
    <row r="19709" spans="1:17" hidden="1" x14ac:dyDescent="0.3">
      <c r="A19709" t="s">
        <v>76172</v>
      </c>
      <c r="B19709" t="s">
        <v>76173</v>
      </c>
      <c r="C19709" s="1" t="str">
        <f t="shared" si="2804"/>
        <v>21:0830</v>
      </c>
      <c r="D19709" s="1" t="str">
        <f t="shared" si="2805"/>
        <v>21:0230</v>
      </c>
      <c r="E19709" t="s">
        <v>76174</v>
      </c>
      <c r="F19709" t="s">
        <v>76175</v>
      </c>
      <c r="H19709">
        <v>46.974832499999998</v>
      </c>
      <c r="I19709">
        <v>-66.729303700000003</v>
      </c>
      <c r="J19709" s="1" t="str">
        <f t="shared" si="2806"/>
        <v>Fluid (stream)</v>
      </c>
      <c r="K19709" s="1" t="str">
        <f t="shared" si="2807"/>
        <v>Untreated Water</v>
      </c>
      <c r="L19709">
        <v>1</v>
      </c>
      <c r="M19709" t="s">
        <v>11450</v>
      </c>
      <c r="N19709">
        <v>12</v>
      </c>
      <c r="O19709">
        <v>0.55000000000000004</v>
      </c>
      <c r="P19709">
        <v>90</v>
      </c>
      <c r="Q19709">
        <v>6.4</v>
      </c>
    </row>
    <row r="19710" spans="1:17" hidden="1" x14ac:dyDescent="0.3">
      <c r="A19710" t="s">
        <v>76176</v>
      </c>
      <c r="B19710" t="s">
        <v>76177</v>
      </c>
      <c r="C19710" s="1" t="str">
        <f t="shared" si="2804"/>
        <v>21:0830</v>
      </c>
      <c r="D19710" s="1" t="str">
        <f t="shared" si="2805"/>
        <v>21:0230</v>
      </c>
      <c r="E19710" t="s">
        <v>76178</v>
      </c>
      <c r="F19710" t="s">
        <v>76179</v>
      </c>
      <c r="H19710">
        <v>46.981991399999998</v>
      </c>
      <c r="I19710">
        <v>-66.745924200000005</v>
      </c>
      <c r="J19710" s="1" t="str">
        <f t="shared" si="2806"/>
        <v>Fluid (stream)</v>
      </c>
      <c r="K19710" s="1" t="str">
        <f t="shared" si="2807"/>
        <v>Untreated Water</v>
      </c>
      <c r="L19710">
        <v>1</v>
      </c>
      <c r="M19710" t="s">
        <v>11460</v>
      </c>
      <c r="N19710">
        <v>13</v>
      </c>
      <c r="O19710">
        <v>0.08</v>
      </c>
      <c r="P19710">
        <v>110</v>
      </c>
      <c r="Q19710">
        <v>6.5</v>
      </c>
    </row>
    <row r="19711" spans="1:17" hidden="1" x14ac:dyDescent="0.3">
      <c r="A19711" t="s">
        <v>76180</v>
      </c>
      <c r="B19711" t="s">
        <v>76181</v>
      </c>
      <c r="C19711" s="1" t="str">
        <f t="shared" si="2804"/>
        <v>21:0830</v>
      </c>
      <c r="D19711" s="1" t="str">
        <f t="shared" si="2805"/>
        <v>21:0230</v>
      </c>
      <c r="E19711" t="s">
        <v>76182</v>
      </c>
      <c r="F19711" t="s">
        <v>76183</v>
      </c>
      <c r="H19711">
        <v>46.982032199999999</v>
      </c>
      <c r="I19711">
        <v>-66.718899699999994</v>
      </c>
      <c r="J19711" s="1" t="str">
        <f t="shared" si="2806"/>
        <v>Fluid (stream)</v>
      </c>
      <c r="K19711" s="1" t="str">
        <f t="shared" si="2807"/>
        <v>Untreated Water</v>
      </c>
      <c r="L19711">
        <v>1</v>
      </c>
      <c r="M19711" t="s">
        <v>11465</v>
      </c>
      <c r="N19711">
        <v>14</v>
      </c>
      <c r="O19711">
        <v>0.5</v>
      </c>
      <c r="P19711">
        <v>70</v>
      </c>
      <c r="Q19711">
        <v>6.1</v>
      </c>
    </row>
    <row r="19712" spans="1:17" hidden="1" x14ac:dyDescent="0.3">
      <c r="A19712" t="s">
        <v>76184</v>
      </c>
      <c r="B19712" t="s">
        <v>76185</v>
      </c>
      <c r="C19712" s="1" t="str">
        <f t="shared" si="2804"/>
        <v>21:0830</v>
      </c>
      <c r="D19712" s="1" t="str">
        <f t="shared" si="2805"/>
        <v>21:0230</v>
      </c>
      <c r="E19712" t="s">
        <v>76186</v>
      </c>
      <c r="F19712" t="s">
        <v>76187</v>
      </c>
      <c r="H19712">
        <v>46.992226500000001</v>
      </c>
      <c r="I19712">
        <v>-66.631041999999994</v>
      </c>
      <c r="J19712" s="1" t="str">
        <f t="shared" si="2806"/>
        <v>Fluid (stream)</v>
      </c>
      <c r="K19712" s="1" t="str">
        <f t="shared" si="2807"/>
        <v>Untreated Water</v>
      </c>
      <c r="L19712">
        <v>1</v>
      </c>
      <c r="M19712" t="s">
        <v>11470</v>
      </c>
      <c r="N19712">
        <v>15</v>
      </c>
      <c r="O19712">
        <v>0.15</v>
      </c>
      <c r="P19712">
        <v>90</v>
      </c>
      <c r="Q19712">
        <v>6.4</v>
      </c>
    </row>
    <row r="19713" spans="1:17" hidden="1" x14ac:dyDescent="0.3">
      <c r="A19713" t="s">
        <v>76188</v>
      </c>
      <c r="B19713" t="s">
        <v>76189</v>
      </c>
      <c r="C19713" s="1" t="str">
        <f t="shared" si="2804"/>
        <v>21:0830</v>
      </c>
      <c r="D19713" s="1" t="str">
        <f t="shared" si="2805"/>
        <v>21:0230</v>
      </c>
      <c r="E19713" t="s">
        <v>76190</v>
      </c>
      <c r="F19713" t="s">
        <v>76191</v>
      </c>
      <c r="H19713">
        <v>46.983551599999998</v>
      </c>
      <c r="I19713">
        <v>-66.635857099999996</v>
      </c>
      <c r="J19713" s="1" t="str">
        <f t="shared" si="2806"/>
        <v>Fluid (stream)</v>
      </c>
      <c r="K19713" s="1" t="str">
        <f t="shared" si="2807"/>
        <v>Untreated Water</v>
      </c>
      <c r="L19713">
        <v>1</v>
      </c>
      <c r="M19713" t="s">
        <v>11475</v>
      </c>
      <c r="N19713">
        <v>16</v>
      </c>
      <c r="O19713">
        <v>2.5000000000000001E-2</v>
      </c>
      <c r="P19713">
        <v>90</v>
      </c>
      <c r="Q19713">
        <v>6.4</v>
      </c>
    </row>
    <row r="19714" spans="1:17" hidden="1" x14ac:dyDescent="0.3">
      <c r="A19714" t="s">
        <v>76192</v>
      </c>
      <c r="B19714" t="s">
        <v>76193</v>
      </c>
      <c r="C19714" s="1" t="str">
        <f t="shared" si="2804"/>
        <v>21:0830</v>
      </c>
      <c r="D19714" s="1" t="str">
        <f t="shared" si="2805"/>
        <v>21:0230</v>
      </c>
      <c r="E19714" t="s">
        <v>76194</v>
      </c>
      <c r="F19714" t="s">
        <v>76195</v>
      </c>
      <c r="H19714">
        <v>46.987160699999997</v>
      </c>
      <c r="I19714">
        <v>-66.653373000000002</v>
      </c>
      <c r="J19714" s="1" t="str">
        <f t="shared" si="2806"/>
        <v>Fluid (stream)</v>
      </c>
      <c r="K19714" s="1" t="str">
        <f t="shared" si="2807"/>
        <v>Untreated Water</v>
      </c>
      <c r="L19714">
        <v>1</v>
      </c>
      <c r="M19714" t="s">
        <v>11480</v>
      </c>
      <c r="N19714">
        <v>17</v>
      </c>
      <c r="O19714">
        <v>0.38</v>
      </c>
      <c r="P19714">
        <v>110</v>
      </c>
      <c r="Q19714">
        <v>6.6</v>
      </c>
    </row>
    <row r="19715" spans="1:17" hidden="1" x14ac:dyDescent="0.3">
      <c r="A19715" t="s">
        <v>76196</v>
      </c>
      <c r="B19715" t="s">
        <v>76197</v>
      </c>
      <c r="C19715" s="1" t="str">
        <f t="shared" si="2804"/>
        <v>21:0830</v>
      </c>
      <c r="D19715" s="1" t="str">
        <f t="shared" si="2805"/>
        <v>21:0230</v>
      </c>
      <c r="E19715" t="s">
        <v>76198</v>
      </c>
      <c r="F19715" t="s">
        <v>76199</v>
      </c>
      <c r="H19715">
        <v>46.962282899999998</v>
      </c>
      <c r="I19715">
        <v>-66.529163199999999</v>
      </c>
      <c r="J19715" s="1" t="str">
        <f t="shared" si="2806"/>
        <v>Fluid (stream)</v>
      </c>
      <c r="K19715" s="1" t="str">
        <f t="shared" si="2807"/>
        <v>Untreated Water</v>
      </c>
      <c r="L19715">
        <v>1</v>
      </c>
      <c r="M19715" t="s">
        <v>12548</v>
      </c>
      <c r="N19715">
        <v>18</v>
      </c>
      <c r="O19715">
        <v>2.5000000000000001E-2</v>
      </c>
      <c r="P19715">
        <v>70</v>
      </c>
      <c r="Q19715">
        <v>6.5</v>
      </c>
    </row>
    <row r="19716" spans="1:17" hidden="1" x14ac:dyDescent="0.3">
      <c r="A19716" t="s">
        <v>76200</v>
      </c>
      <c r="B19716" t="s">
        <v>76201</v>
      </c>
      <c r="C19716" s="1" t="str">
        <f t="shared" si="2804"/>
        <v>21:0830</v>
      </c>
      <c r="D19716" s="1" t="str">
        <f t="shared" si="2805"/>
        <v>21:0230</v>
      </c>
      <c r="E19716" t="s">
        <v>76202</v>
      </c>
      <c r="F19716" t="s">
        <v>76203</v>
      </c>
      <c r="H19716">
        <v>46.994728500000001</v>
      </c>
      <c r="I19716">
        <v>-66.628445499999998</v>
      </c>
      <c r="J19716" s="1" t="str">
        <f t="shared" si="2806"/>
        <v>Fluid (stream)</v>
      </c>
      <c r="K19716" s="1" t="str">
        <f t="shared" si="2807"/>
        <v>Untreated Water</v>
      </c>
      <c r="L19716">
        <v>2</v>
      </c>
      <c r="M19716" t="s">
        <v>11431</v>
      </c>
      <c r="N19716">
        <v>19</v>
      </c>
      <c r="O19716">
        <v>2.5000000000000001E-2</v>
      </c>
      <c r="P19716">
        <v>70</v>
      </c>
      <c r="Q19716">
        <v>6.3</v>
      </c>
    </row>
    <row r="19717" spans="1:17" hidden="1" x14ac:dyDescent="0.3">
      <c r="A19717" t="s">
        <v>76204</v>
      </c>
      <c r="B19717" t="s">
        <v>76205</v>
      </c>
      <c r="C19717" s="1" t="str">
        <f t="shared" si="2804"/>
        <v>21:0830</v>
      </c>
      <c r="D19717" s="1" t="str">
        <f t="shared" si="2805"/>
        <v>21:0230</v>
      </c>
      <c r="E19717" t="s">
        <v>76202</v>
      </c>
      <c r="F19717" t="s">
        <v>76206</v>
      </c>
      <c r="H19717">
        <v>46.994728500000001</v>
      </c>
      <c r="I19717">
        <v>-66.628445499999998</v>
      </c>
      <c r="J19717" s="1" t="str">
        <f t="shared" si="2806"/>
        <v>Fluid (stream)</v>
      </c>
      <c r="K19717" s="1" t="str">
        <f t="shared" si="2807"/>
        <v>Untreated Water</v>
      </c>
      <c r="L19717">
        <v>2</v>
      </c>
      <c r="M19717" t="s">
        <v>11435</v>
      </c>
      <c r="N19717">
        <v>20</v>
      </c>
      <c r="O19717">
        <v>2.5000000000000001E-2</v>
      </c>
      <c r="P19717">
        <v>70</v>
      </c>
      <c r="Q19717">
        <v>6.3</v>
      </c>
    </row>
    <row r="19718" spans="1:17" hidden="1" x14ac:dyDescent="0.3">
      <c r="A19718" t="s">
        <v>76207</v>
      </c>
      <c r="B19718" t="s">
        <v>76208</v>
      </c>
      <c r="C19718" s="1" t="str">
        <f t="shared" si="2804"/>
        <v>21:0830</v>
      </c>
      <c r="D19718" s="1" t="str">
        <f t="shared" si="2805"/>
        <v>21:0230</v>
      </c>
      <c r="E19718" t="s">
        <v>76209</v>
      </c>
      <c r="F19718" t="s">
        <v>76210</v>
      </c>
      <c r="H19718">
        <v>46.985100000000003</v>
      </c>
      <c r="I19718">
        <v>-66.518918900000003</v>
      </c>
      <c r="J19718" s="1" t="str">
        <f t="shared" si="2806"/>
        <v>Fluid (stream)</v>
      </c>
      <c r="K19718" s="1" t="str">
        <f t="shared" si="2807"/>
        <v>Untreated Water</v>
      </c>
      <c r="L19718">
        <v>2</v>
      </c>
      <c r="M19718" t="s">
        <v>11392</v>
      </c>
      <c r="N19718">
        <v>21</v>
      </c>
      <c r="O19718">
        <v>2.5000000000000001E-2</v>
      </c>
      <c r="P19718">
        <v>80</v>
      </c>
      <c r="Q19718">
        <v>6.4</v>
      </c>
    </row>
    <row r="19719" spans="1:17" hidden="1" x14ac:dyDescent="0.3">
      <c r="A19719" t="s">
        <v>76211</v>
      </c>
      <c r="B19719" t="s">
        <v>76212</v>
      </c>
      <c r="C19719" s="1" t="str">
        <f t="shared" si="2804"/>
        <v>21:0830</v>
      </c>
      <c r="D19719" s="1" t="str">
        <f t="shared" si="2805"/>
        <v>21:0230</v>
      </c>
      <c r="E19719" t="s">
        <v>76213</v>
      </c>
      <c r="F19719" t="s">
        <v>76214</v>
      </c>
      <c r="H19719">
        <v>46.980451000000002</v>
      </c>
      <c r="I19719">
        <v>-66.506247599999995</v>
      </c>
      <c r="J19719" s="1" t="str">
        <f t="shared" si="2806"/>
        <v>Fluid (stream)</v>
      </c>
      <c r="K19719" s="1" t="str">
        <f t="shared" si="2807"/>
        <v>Untreated Water</v>
      </c>
      <c r="L19719">
        <v>2</v>
      </c>
      <c r="M19719" t="s">
        <v>11397</v>
      </c>
      <c r="N19719">
        <v>22</v>
      </c>
      <c r="O19719">
        <v>2.5000000000000001E-2</v>
      </c>
      <c r="P19719">
        <v>55</v>
      </c>
      <c r="Q19719">
        <v>6.5</v>
      </c>
    </row>
    <row r="19720" spans="1:17" hidden="1" x14ac:dyDescent="0.3">
      <c r="A19720" t="s">
        <v>76215</v>
      </c>
      <c r="B19720" t="s">
        <v>76216</v>
      </c>
      <c r="C19720" s="1" t="str">
        <f t="shared" si="2804"/>
        <v>21:0830</v>
      </c>
      <c r="D19720" s="1" t="str">
        <f t="shared" si="2805"/>
        <v>21:0230</v>
      </c>
      <c r="E19720" t="s">
        <v>76217</v>
      </c>
      <c r="F19720" t="s">
        <v>76218</v>
      </c>
      <c r="H19720">
        <v>46.976534399999998</v>
      </c>
      <c r="I19720">
        <v>-66.544468699999996</v>
      </c>
      <c r="J19720" s="1" t="str">
        <f t="shared" si="2806"/>
        <v>Fluid (stream)</v>
      </c>
      <c r="K19720" s="1" t="str">
        <f t="shared" si="2807"/>
        <v>Untreated Water</v>
      </c>
      <c r="L19720">
        <v>2</v>
      </c>
      <c r="M19720" t="s">
        <v>11402</v>
      </c>
      <c r="N19720">
        <v>23</v>
      </c>
      <c r="O19720">
        <v>2.5000000000000001E-2</v>
      </c>
      <c r="P19720">
        <v>70</v>
      </c>
      <c r="Q19720">
        <v>6.6</v>
      </c>
    </row>
    <row r="19721" spans="1:17" hidden="1" x14ac:dyDescent="0.3">
      <c r="A19721" t="s">
        <v>76219</v>
      </c>
      <c r="B19721" t="s">
        <v>76220</v>
      </c>
      <c r="C19721" s="1" t="str">
        <f t="shared" si="2804"/>
        <v>21:0830</v>
      </c>
      <c r="D19721" s="1" t="str">
        <f t="shared" si="2805"/>
        <v>21:0230</v>
      </c>
      <c r="E19721" t="s">
        <v>76221</v>
      </c>
      <c r="F19721" t="s">
        <v>76222</v>
      </c>
      <c r="H19721">
        <v>46.988135399999997</v>
      </c>
      <c r="I19721">
        <v>-66.538637100000003</v>
      </c>
      <c r="J19721" s="1" t="str">
        <f t="shared" si="2806"/>
        <v>Fluid (stream)</v>
      </c>
      <c r="K19721" s="1" t="str">
        <f t="shared" si="2807"/>
        <v>Untreated Water</v>
      </c>
      <c r="L19721">
        <v>2</v>
      </c>
      <c r="M19721" t="s">
        <v>11411</v>
      </c>
      <c r="N19721">
        <v>24</v>
      </c>
      <c r="O19721">
        <v>0.1</v>
      </c>
      <c r="P19721">
        <v>85</v>
      </c>
      <c r="Q19721">
        <v>6.5</v>
      </c>
    </row>
    <row r="19722" spans="1:17" hidden="1" x14ac:dyDescent="0.3">
      <c r="A19722" t="s">
        <v>76223</v>
      </c>
      <c r="B19722" t="s">
        <v>76224</v>
      </c>
      <c r="C19722" s="1" t="str">
        <f t="shared" si="2804"/>
        <v>21:0830</v>
      </c>
      <c r="D19722" s="1" t="str">
        <f t="shared" si="2805"/>
        <v>21:0230</v>
      </c>
      <c r="E19722" t="s">
        <v>76225</v>
      </c>
      <c r="F19722" t="s">
        <v>76226</v>
      </c>
      <c r="H19722">
        <v>46.992891299999997</v>
      </c>
      <c r="I19722">
        <v>-66.555214399999997</v>
      </c>
      <c r="J19722" s="1" t="str">
        <f t="shared" si="2806"/>
        <v>Fluid (stream)</v>
      </c>
      <c r="K19722" s="1" t="str">
        <f t="shared" si="2807"/>
        <v>Untreated Water</v>
      </c>
      <c r="L19722">
        <v>2</v>
      </c>
      <c r="M19722" t="s">
        <v>11416</v>
      </c>
      <c r="N19722">
        <v>25</v>
      </c>
      <c r="O19722">
        <v>2.5000000000000001E-2</v>
      </c>
      <c r="P19722">
        <v>65</v>
      </c>
      <c r="Q19722">
        <v>6.6</v>
      </c>
    </row>
    <row r="19723" spans="1:17" hidden="1" x14ac:dyDescent="0.3">
      <c r="A19723" t="s">
        <v>76227</v>
      </c>
      <c r="B19723" t="s">
        <v>76228</v>
      </c>
      <c r="C19723" s="1" t="str">
        <f t="shared" si="2804"/>
        <v>21:0830</v>
      </c>
      <c r="D19723" s="1" t="str">
        <f t="shared" si="2805"/>
        <v>21:0230</v>
      </c>
      <c r="E19723" t="s">
        <v>76229</v>
      </c>
      <c r="F19723" t="s">
        <v>76230</v>
      </c>
      <c r="H19723">
        <v>46.995622599999997</v>
      </c>
      <c r="I19723">
        <v>-66.580422999999996</v>
      </c>
      <c r="J19723" s="1" t="str">
        <f t="shared" si="2806"/>
        <v>Fluid (stream)</v>
      </c>
      <c r="K19723" s="1" t="str">
        <f t="shared" si="2807"/>
        <v>Untreated Water</v>
      </c>
      <c r="L19723">
        <v>2</v>
      </c>
      <c r="M19723" t="s">
        <v>11421</v>
      </c>
      <c r="N19723">
        <v>26</v>
      </c>
      <c r="O19723">
        <v>2.5000000000000001E-2</v>
      </c>
      <c r="P19723">
        <v>60</v>
      </c>
      <c r="Q19723">
        <v>6.6</v>
      </c>
    </row>
    <row r="19724" spans="1:17" hidden="1" x14ac:dyDescent="0.3">
      <c r="A19724" t="s">
        <v>76231</v>
      </c>
      <c r="B19724" t="s">
        <v>76232</v>
      </c>
      <c r="C19724" s="1" t="str">
        <f t="shared" si="2804"/>
        <v>21:0830</v>
      </c>
      <c r="D19724" s="1" t="str">
        <f t="shared" si="2805"/>
        <v>21:0230</v>
      </c>
      <c r="E19724" t="s">
        <v>76233</v>
      </c>
      <c r="F19724" t="s">
        <v>76234</v>
      </c>
      <c r="H19724">
        <v>46.996923299999999</v>
      </c>
      <c r="I19724">
        <v>-66.584481299999993</v>
      </c>
      <c r="J19724" s="1" t="str">
        <f t="shared" si="2806"/>
        <v>Fluid (stream)</v>
      </c>
      <c r="K19724" s="1" t="str">
        <f t="shared" si="2807"/>
        <v>Untreated Water</v>
      </c>
      <c r="L19724">
        <v>2</v>
      </c>
      <c r="M19724" t="s">
        <v>11426</v>
      </c>
      <c r="N19724">
        <v>27</v>
      </c>
      <c r="O19724">
        <v>2.5000000000000001E-2</v>
      </c>
      <c r="P19724">
        <v>60</v>
      </c>
      <c r="Q19724">
        <v>6.5</v>
      </c>
    </row>
    <row r="19725" spans="1:17" hidden="1" x14ac:dyDescent="0.3">
      <c r="A19725" t="s">
        <v>76235</v>
      </c>
      <c r="B19725" t="s">
        <v>76236</v>
      </c>
      <c r="C19725" s="1" t="str">
        <f t="shared" si="2804"/>
        <v>21:0830</v>
      </c>
      <c r="D19725" s="1" t="str">
        <f t="shared" si="2805"/>
        <v>21:0230</v>
      </c>
      <c r="E19725" t="s">
        <v>76237</v>
      </c>
      <c r="F19725" t="s">
        <v>76238</v>
      </c>
      <c r="H19725">
        <v>46.982524300000001</v>
      </c>
      <c r="I19725">
        <v>-66.581500899999995</v>
      </c>
      <c r="J19725" s="1" t="str">
        <f t="shared" si="2806"/>
        <v>Fluid (stream)</v>
      </c>
      <c r="K19725" s="1" t="str">
        <f t="shared" si="2807"/>
        <v>Untreated Water</v>
      </c>
      <c r="L19725">
        <v>2</v>
      </c>
      <c r="M19725" t="s">
        <v>11440</v>
      </c>
      <c r="N19725">
        <v>28</v>
      </c>
      <c r="O19725">
        <v>2.5000000000000001E-2</v>
      </c>
      <c r="P19725">
        <v>55</v>
      </c>
      <c r="Q19725">
        <v>6.5</v>
      </c>
    </row>
    <row r="19726" spans="1:17" hidden="1" x14ac:dyDescent="0.3">
      <c r="A19726" t="s">
        <v>76239</v>
      </c>
      <c r="B19726" t="s">
        <v>76240</v>
      </c>
      <c r="C19726" s="1" t="str">
        <f t="shared" si="2804"/>
        <v>21:0830</v>
      </c>
      <c r="D19726" s="1" t="str">
        <f t="shared" si="2805"/>
        <v>21:0230</v>
      </c>
      <c r="E19726" t="s">
        <v>76241</v>
      </c>
      <c r="F19726" t="s">
        <v>76242</v>
      </c>
      <c r="H19726">
        <v>46.965069</v>
      </c>
      <c r="I19726">
        <v>-66.561307600000006</v>
      </c>
      <c r="J19726" s="1" t="str">
        <f t="shared" si="2806"/>
        <v>Fluid (stream)</v>
      </c>
      <c r="K19726" s="1" t="str">
        <f t="shared" si="2807"/>
        <v>Untreated Water</v>
      </c>
      <c r="L19726">
        <v>2</v>
      </c>
      <c r="M19726" t="s">
        <v>11445</v>
      </c>
      <c r="N19726">
        <v>29</v>
      </c>
      <c r="O19726">
        <v>2.5000000000000001E-2</v>
      </c>
      <c r="P19726">
        <v>25</v>
      </c>
      <c r="Q19726">
        <v>6.1</v>
      </c>
    </row>
    <row r="19727" spans="1:17" hidden="1" x14ac:dyDescent="0.3">
      <c r="A19727" t="s">
        <v>76243</v>
      </c>
      <c r="B19727" t="s">
        <v>76244</v>
      </c>
      <c r="C19727" s="1" t="str">
        <f t="shared" si="2804"/>
        <v>21:0830</v>
      </c>
      <c r="D19727" s="1" t="str">
        <f t="shared" si="2805"/>
        <v>21:0230</v>
      </c>
      <c r="E19727" t="s">
        <v>76245</v>
      </c>
      <c r="F19727" t="s">
        <v>76246</v>
      </c>
      <c r="H19727">
        <v>46.971559599999999</v>
      </c>
      <c r="I19727">
        <v>-66.519926900000002</v>
      </c>
      <c r="J19727" s="1" t="str">
        <f t="shared" si="2806"/>
        <v>Fluid (stream)</v>
      </c>
      <c r="K19727" s="1" t="str">
        <f t="shared" si="2807"/>
        <v>Untreated Water</v>
      </c>
      <c r="L19727">
        <v>2</v>
      </c>
      <c r="M19727" t="s">
        <v>11450</v>
      </c>
      <c r="N19727">
        <v>30</v>
      </c>
      <c r="O19727">
        <v>2.5000000000000001E-2</v>
      </c>
      <c r="P19727">
        <v>30</v>
      </c>
      <c r="Q19727">
        <v>6.1</v>
      </c>
    </row>
    <row r="19728" spans="1:17" hidden="1" x14ac:dyDescent="0.3">
      <c r="A19728" t="s">
        <v>76247</v>
      </c>
      <c r="B19728" t="s">
        <v>76248</v>
      </c>
      <c r="C19728" s="1" t="str">
        <f t="shared" si="2804"/>
        <v>21:0830</v>
      </c>
      <c r="D19728" s="1" t="str">
        <f t="shared" si="2805"/>
        <v>21:0230</v>
      </c>
      <c r="E19728" t="s">
        <v>76249</v>
      </c>
      <c r="F19728" t="s">
        <v>76250</v>
      </c>
      <c r="H19728">
        <v>46.949582900000003</v>
      </c>
      <c r="I19728">
        <v>-66.505842799999996</v>
      </c>
      <c r="J19728" s="1" t="str">
        <f t="shared" si="2806"/>
        <v>Fluid (stream)</v>
      </c>
      <c r="K19728" s="1" t="str">
        <f t="shared" si="2807"/>
        <v>Untreated Water</v>
      </c>
      <c r="L19728">
        <v>2</v>
      </c>
      <c r="M19728" t="s">
        <v>11460</v>
      </c>
      <c r="N19728">
        <v>31</v>
      </c>
      <c r="O19728">
        <v>2.5000000000000001E-2</v>
      </c>
      <c r="P19728">
        <v>45</v>
      </c>
      <c r="Q19728">
        <v>6.5</v>
      </c>
    </row>
    <row r="19729" spans="1:17" hidden="1" x14ac:dyDescent="0.3">
      <c r="A19729" t="s">
        <v>76251</v>
      </c>
      <c r="B19729" t="s">
        <v>76252</v>
      </c>
      <c r="C19729" s="1" t="str">
        <f t="shared" si="2804"/>
        <v>21:0830</v>
      </c>
      <c r="D19729" s="1" t="str">
        <f t="shared" si="2805"/>
        <v>21:0230</v>
      </c>
      <c r="E19729" t="s">
        <v>76253</v>
      </c>
      <c r="F19729" t="s">
        <v>76254</v>
      </c>
      <c r="H19729">
        <v>46.918489999999998</v>
      </c>
      <c r="I19729">
        <v>-66.584333000000001</v>
      </c>
      <c r="J19729" s="1" t="str">
        <f t="shared" si="2806"/>
        <v>Fluid (stream)</v>
      </c>
      <c r="K19729" s="1" t="str">
        <f t="shared" si="2807"/>
        <v>Untreated Water</v>
      </c>
      <c r="L19729">
        <v>3</v>
      </c>
      <c r="M19729" t="s">
        <v>11392</v>
      </c>
      <c r="N19729">
        <v>32</v>
      </c>
      <c r="O19729">
        <v>2.5000000000000001E-2</v>
      </c>
      <c r="P19729">
        <v>40</v>
      </c>
      <c r="Q19729">
        <v>6.6</v>
      </c>
    </row>
    <row r="19730" spans="1:17" hidden="1" x14ac:dyDescent="0.3">
      <c r="A19730" t="s">
        <v>76255</v>
      </c>
      <c r="B19730" t="s">
        <v>76256</v>
      </c>
      <c r="C19730" s="1" t="str">
        <f t="shared" si="2804"/>
        <v>21:0830</v>
      </c>
      <c r="D19730" s="1" t="str">
        <f t="shared" si="2805"/>
        <v>21:0230</v>
      </c>
      <c r="E19730" t="s">
        <v>76257</v>
      </c>
      <c r="F19730" t="s">
        <v>76258</v>
      </c>
      <c r="H19730">
        <v>46.922287599999997</v>
      </c>
      <c r="I19730">
        <v>-66.590729899999999</v>
      </c>
      <c r="J19730" s="1" t="str">
        <f t="shared" si="2806"/>
        <v>Fluid (stream)</v>
      </c>
      <c r="K19730" s="1" t="str">
        <f t="shared" si="2807"/>
        <v>Untreated Water</v>
      </c>
      <c r="L19730">
        <v>3</v>
      </c>
      <c r="M19730" t="s">
        <v>11397</v>
      </c>
      <c r="N19730">
        <v>33</v>
      </c>
      <c r="O19730">
        <v>2.5000000000000001E-2</v>
      </c>
      <c r="P19730">
        <v>35</v>
      </c>
      <c r="Q19730">
        <v>6.5</v>
      </c>
    </row>
    <row r="19731" spans="1:17" hidden="1" x14ac:dyDescent="0.3">
      <c r="A19731" t="s">
        <v>76259</v>
      </c>
      <c r="B19731" t="s">
        <v>76260</v>
      </c>
      <c r="C19731" s="1" t="str">
        <f t="shared" si="2804"/>
        <v>21:0830</v>
      </c>
      <c r="D19731" s="1" t="str">
        <f t="shared" si="2805"/>
        <v>21:0230</v>
      </c>
      <c r="E19731" t="s">
        <v>76261</v>
      </c>
      <c r="F19731" t="s">
        <v>76262</v>
      </c>
      <c r="H19731">
        <v>46.955068599999997</v>
      </c>
      <c r="I19731">
        <v>-66.540181000000004</v>
      </c>
      <c r="J19731" s="1" t="str">
        <f t="shared" si="2806"/>
        <v>Fluid (stream)</v>
      </c>
      <c r="K19731" s="1" t="str">
        <f t="shared" si="2807"/>
        <v>Untreated Water</v>
      </c>
      <c r="L19731">
        <v>3</v>
      </c>
      <c r="M19731" t="s">
        <v>11402</v>
      </c>
      <c r="N19731">
        <v>34</v>
      </c>
      <c r="O19731">
        <v>2.5000000000000001E-2</v>
      </c>
      <c r="P19731">
        <v>45</v>
      </c>
      <c r="Q19731">
        <v>5.8</v>
      </c>
    </row>
    <row r="19732" spans="1:17" hidden="1" x14ac:dyDescent="0.3">
      <c r="A19732" t="s">
        <v>76263</v>
      </c>
      <c r="B19732" t="s">
        <v>76264</v>
      </c>
      <c r="C19732" s="1" t="str">
        <f t="shared" si="2804"/>
        <v>21:0830</v>
      </c>
      <c r="D19732" s="1" t="str">
        <f t="shared" si="2805"/>
        <v>21:0230</v>
      </c>
      <c r="E19732" t="s">
        <v>76265</v>
      </c>
      <c r="F19732" t="s">
        <v>76266</v>
      </c>
      <c r="H19732">
        <v>46.8854282</v>
      </c>
      <c r="I19732">
        <v>-66.5989845</v>
      </c>
      <c r="J19732" s="1" t="str">
        <f t="shared" si="2806"/>
        <v>Fluid (stream)</v>
      </c>
      <c r="K19732" s="1" t="str">
        <f t="shared" si="2807"/>
        <v>Untreated Water</v>
      </c>
      <c r="L19732">
        <v>3</v>
      </c>
      <c r="M19732" t="s">
        <v>11411</v>
      </c>
      <c r="N19732">
        <v>35</v>
      </c>
      <c r="O19732">
        <v>2.5000000000000001E-2</v>
      </c>
      <c r="P19732">
        <v>35</v>
      </c>
      <c r="Q19732">
        <v>6.3</v>
      </c>
    </row>
    <row r="19733" spans="1:17" hidden="1" x14ac:dyDescent="0.3">
      <c r="A19733" t="s">
        <v>76267</v>
      </c>
      <c r="B19733" t="s">
        <v>76268</v>
      </c>
      <c r="C19733" s="1" t="str">
        <f t="shared" si="2804"/>
        <v>21:0830</v>
      </c>
      <c r="D19733" s="1" t="str">
        <f t="shared" si="2805"/>
        <v>21:0230</v>
      </c>
      <c r="E19733" t="s">
        <v>76269</v>
      </c>
      <c r="F19733" t="s">
        <v>76270</v>
      </c>
      <c r="H19733">
        <v>46.946185700000001</v>
      </c>
      <c r="I19733">
        <v>-66.679831100000001</v>
      </c>
      <c r="J19733" s="1" t="str">
        <f t="shared" si="2806"/>
        <v>Fluid (stream)</v>
      </c>
      <c r="K19733" s="1" t="str">
        <f t="shared" si="2807"/>
        <v>Untreated Water</v>
      </c>
      <c r="L19733">
        <v>3</v>
      </c>
      <c r="M19733" t="s">
        <v>11416</v>
      </c>
      <c r="N19733">
        <v>36</v>
      </c>
      <c r="O19733">
        <v>0.12</v>
      </c>
      <c r="P19733">
        <v>70</v>
      </c>
      <c r="Q19733">
        <v>6.5</v>
      </c>
    </row>
    <row r="19734" spans="1:17" hidden="1" x14ac:dyDescent="0.3">
      <c r="A19734" t="s">
        <v>76271</v>
      </c>
      <c r="B19734" t="s">
        <v>76272</v>
      </c>
      <c r="C19734" s="1" t="str">
        <f t="shared" si="2804"/>
        <v>21:0830</v>
      </c>
      <c r="D19734" s="1" t="str">
        <f t="shared" si="2805"/>
        <v>21:0230</v>
      </c>
      <c r="E19734" t="s">
        <v>76273</v>
      </c>
      <c r="F19734" t="s">
        <v>76274</v>
      </c>
      <c r="H19734">
        <v>46.941468499999999</v>
      </c>
      <c r="I19734">
        <v>-66.646686000000003</v>
      </c>
      <c r="J19734" s="1" t="str">
        <f t="shared" si="2806"/>
        <v>Fluid (stream)</v>
      </c>
      <c r="K19734" s="1" t="str">
        <f t="shared" si="2807"/>
        <v>Untreated Water</v>
      </c>
      <c r="L19734">
        <v>3</v>
      </c>
      <c r="M19734" t="s">
        <v>11421</v>
      </c>
      <c r="N19734">
        <v>37</v>
      </c>
      <c r="O19734">
        <v>2.5000000000000001E-2</v>
      </c>
      <c r="P19734">
        <v>80</v>
      </c>
      <c r="Q19734">
        <v>6.8</v>
      </c>
    </row>
    <row r="19735" spans="1:17" hidden="1" x14ac:dyDescent="0.3">
      <c r="A19735" t="s">
        <v>76275</v>
      </c>
      <c r="B19735" t="s">
        <v>76276</v>
      </c>
      <c r="C19735" s="1" t="str">
        <f t="shared" si="2804"/>
        <v>21:0830</v>
      </c>
      <c r="D19735" s="1" t="str">
        <f t="shared" si="2805"/>
        <v>21:0230</v>
      </c>
      <c r="E19735" t="s">
        <v>76277</v>
      </c>
      <c r="F19735" t="s">
        <v>76278</v>
      </c>
      <c r="H19735">
        <v>46.922740900000001</v>
      </c>
      <c r="I19735">
        <v>-66.6638339</v>
      </c>
      <c r="J19735" s="1" t="str">
        <f t="shared" si="2806"/>
        <v>Fluid (stream)</v>
      </c>
      <c r="K19735" s="1" t="str">
        <f t="shared" si="2807"/>
        <v>Untreated Water</v>
      </c>
      <c r="L19735">
        <v>3</v>
      </c>
      <c r="M19735" t="s">
        <v>11426</v>
      </c>
      <c r="N19735">
        <v>38</v>
      </c>
      <c r="O19735">
        <v>2.5000000000000001E-2</v>
      </c>
      <c r="P19735">
        <v>60</v>
      </c>
      <c r="Q19735">
        <v>6.8</v>
      </c>
    </row>
    <row r="19736" spans="1:17" hidden="1" x14ac:dyDescent="0.3">
      <c r="A19736" t="s">
        <v>76279</v>
      </c>
      <c r="B19736" t="s">
        <v>76280</v>
      </c>
      <c r="C19736" s="1" t="str">
        <f t="shared" si="2804"/>
        <v>21:0830</v>
      </c>
      <c r="D19736" s="1" t="str">
        <f t="shared" si="2805"/>
        <v>21:0230</v>
      </c>
      <c r="E19736" t="s">
        <v>76281</v>
      </c>
      <c r="F19736" t="s">
        <v>76282</v>
      </c>
      <c r="H19736">
        <v>46.923196400000002</v>
      </c>
      <c r="I19736">
        <v>-66.636045800000005</v>
      </c>
      <c r="J19736" s="1" t="str">
        <f t="shared" si="2806"/>
        <v>Fluid (stream)</v>
      </c>
      <c r="K19736" s="1" t="str">
        <f t="shared" si="2807"/>
        <v>Untreated Water</v>
      </c>
      <c r="L19736">
        <v>3</v>
      </c>
      <c r="M19736" t="s">
        <v>11440</v>
      </c>
      <c r="N19736">
        <v>39</v>
      </c>
      <c r="O19736">
        <v>2.5000000000000001E-2</v>
      </c>
      <c r="P19736">
        <v>50</v>
      </c>
      <c r="Q19736">
        <v>6.7</v>
      </c>
    </row>
    <row r="19737" spans="1:17" hidden="1" x14ac:dyDescent="0.3">
      <c r="A19737" t="s">
        <v>76283</v>
      </c>
      <c r="B19737" t="s">
        <v>76284</v>
      </c>
      <c r="C19737" s="1" t="str">
        <f t="shared" si="2804"/>
        <v>21:0830</v>
      </c>
      <c r="D19737" s="1" t="str">
        <f t="shared" si="2805"/>
        <v>21:0230</v>
      </c>
      <c r="E19737" t="s">
        <v>76285</v>
      </c>
      <c r="F19737" t="s">
        <v>76286</v>
      </c>
      <c r="H19737">
        <v>46.919449</v>
      </c>
      <c r="I19737">
        <v>-66.526419000000004</v>
      </c>
      <c r="J19737" s="1" t="str">
        <f t="shared" si="2806"/>
        <v>Fluid (stream)</v>
      </c>
      <c r="K19737" s="1" t="str">
        <f t="shared" si="2807"/>
        <v>Untreated Water</v>
      </c>
      <c r="L19737">
        <v>3</v>
      </c>
      <c r="M19737" t="s">
        <v>11431</v>
      </c>
      <c r="N19737">
        <v>40</v>
      </c>
      <c r="O19737">
        <v>2.5000000000000001E-2</v>
      </c>
      <c r="P19737">
        <v>50</v>
      </c>
      <c r="Q19737">
        <v>6.4</v>
      </c>
    </row>
    <row r="19738" spans="1:17" hidden="1" x14ac:dyDescent="0.3">
      <c r="A19738" t="s">
        <v>76287</v>
      </c>
      <c r="B19738" t="s">
        <v>76288</v>
      </c>
      <c r="C19738" s="1" t="str">
        <f t="shared" si="2804"/>
        <v>21:0830</v>
      </c>
      <c r="D19738" s="1" t="str">
        <f t="shared" si="2805"/>
        <v>21:0230</v>
      </c>
      <c r="E19738" t="s">
        <v>76285</v>
      </c>
      <c r="F19738" t="s">
        <v>76289</v>
      </c>
      <c r="H19738">
        <v>46.919449</v>
      </c>
      <c r="I19738">
        <v>-66.526419000000004</v>
      </c>
      <c r="J19738" s="1" t="str">
        <f t="shared" si="2806"/>
        <v>Fluid (stream)</v>
      </c>
      <c r="K19738" s="1" t="str">
        <f t="shared" si="2807"/>
        <v>Untreated Water</v>
      </c>
      <c r="L19738">
        <v>3</v>
      </c>
      <c r="M19738" t="s">
        <v>11435</v>
      </c>
      <c r="N19738">
        <v>41</v>
      </c>
      <c r="O19738">
        <v>2.5000000000000001E-2</v>
      </c>
      <c r="P19738">
        <v>60</v>
      </c>
      <c r="Q19738">
        <v>6.7</v>
      </c>
    </row>
    <row r="19739" spans="1:17" hidden="1" x14ac:dyDescent="0.3">
      <c r="A19739" t="s">
        <v>76290</v>
      </c>
      <c r="B19739" t="s">
        <v>76291</v>
      </c>
      <c r="C19739" s="1" t="str">
        <f t="shared" si="2804"/>
        <v>21:0830</v>
      </c>
      <c r="D19739" s="1" t="str">
        <f t="shared" si="2805"/>
        <v>21:0230</v>
      </c>
      <c r="E19739" t="s">
        <v>76292</v>
      </c>
      <c r="F19739" t="s">
        <v>76293</v>
      </c>
      <c r="H19739">
        <v>46.931455800000002</v>
      </c>
      <c r="I19739">
        <v>-66.538175699999996</v>
      </c>
      <c r="J19739" s="1" t="str">
        <f t="shared" si="2806"/>
        <v>Fluid (stream)</v>
      </c>
      <c r="K19739" s="1" t="str">
        <f t="shared" si="2807"/>
        <v>Untreated Water</v>
      </c>
      <c r="L19739">
        <v>3</v>
      </c>
      <c r="M19739" t="s">
        <v>11445</v>
      </c>
      <c r="N19739">
        <v>42</v>
      </c>
      <c r="O19739">
        <v>2.5000000000000001E-2</v>
      </c>
      <c r="P19739">
        <v>60</v>
      </c>
      <c r="Q19739">
        <v>5.8</v>
      </c>
    </row>
    <row r="19740" spans="1:17" hidden="1" x14ac:dyDescent="0.3">
      <c r="A19740" t="s">
        <v>76294</v>
      </c>
      <c r="B19740" t="s">
        <v>76295</v>
      </c>
      <c r="C19740" s="1" t="str">
        <f t="shared" si="2804"/>
        <v>21:0830</v>
      </c>
      <c r="D19740" s="1" t="str">
        <f t="shared" si="2805"/>
        <v>21:0230</v>
      </c>
      <c r="E19740" t="s">
        <v>76296</v>
      </c>
      <c r="F19740" t="s">
        <v>76297</v>
      </c>
      <c r="H19740">
        <v>46.927818500000001</v>
      </c>
      <c r="I19740">
        <v>-66.551531699999998</v>
      </c>
      <c r="J19740" s="1" t="str">
        <f t="shared" si="2806"/>
        <v>Fluid (stream)</v>
      </c>
      <c r="K19740" s="1" t="str">
        <f t="shared" si="2807"/>
        <v>Untreated Water</v>
      </c>
      <c r="L19740">
        <v>3</v>
      </c>
      <c r="M19740" t="s">
        <v>11450</v>
      </c>
      <c r="N19740">
        <v>43</v>
      </c>
      <c r="O19740">
        <v>2.5000000000000001E-2</v>
      </c>
      <c r="P19740">
        <v>100</v>
      </c>
      <c r="Q19740">
        <v>6.5</v>
      </c>
    </row>
    <row r="19741" spans="1:17" hidden="1" x14ac:dyDescent="0.3">
      <c r="A19741" t="s">
        <v>76298</v>
      </c>
      <c r="B19741" t="s">
        <v>76299</v>
      </c>
      <c r="C19741" s="1" t="str">
        <f t="shared" si="2804"/>
        <v>21:0830</v>
      </c>
      <c r="D19741" s="1" t="str">
        <f t="shared" si="2805"/>
        <v>21:0230</v>
      </c>
      <c r="E19741" t="s">
        <v>76300</v>
      </c>
      <c r="F19741" t="s">
        <v>76301</v>
      </c>
      <c r="H19741">
        <v>46.929468900000003</v>
      </c>
      <c r="I19741">
        <v>-66.550011400000002</v>
      </c>
      <c r="J19741" s="1" t="str">
        <f t="shared" si="2806"/>
        <v>Fluid (stream)</v>
      </c>
      <c r="K19741" s="1" t="str">
        <f t="shared" si="2807"/>
        <v>Untreated Water</v>
      </c>
      <c r="L19741">
        <v>3</v>
      </c>
      <c r="M19741" t="s">
        <v>11460</v>
      </c>
      <c r="N19741">
        <v>44</v>
      </c>
      <c r="O19741">
        <v>2.5000000000000001E-2</v>
      </c>
      <c r="P19741">
        <v>70</v>
      </c>
      <c r="Q19741">
        <v>6.5</v>
      </c>
    </row>
    <row r="19742" spans="1:17" hidden="1" x14ac:dyDescent="0.3">
      <c r="A19742" t="s">
        <v>76302</v>
      </c>
      <c r="B19742" t="s">
        <v>76303</v>
      </c>
      <c r="C19742" s="1" t="str">
        <f t="shared" si="2804"/>
        <v>21:0830</v>
      </c>
      <c r="D19742" s="1" t="str">
        <f t="shared" si="2805"/>
        <v>21:0230</v>
      </c>
      <c r="E19742" t="s">
        <v>76304</v>
      </c>
      <c r="F19742" t="s">
        <v>76305</v>
      </c>
      <c r="H19742">
        <v>46.921464700000001</v>
      </c>
      <c r="I19742">
        <v>-66.566716499999998</v>
      </c>
      <c r="J19742" s="1" t="str">
        <f t="shared" si="2806"/>
        <v>Fluid (stream)</v>
      </c>
      <c r="K19742" s="1" t="str">
        <f t="shared" si="2807"/>
        <v>Untreated Water</v>
      </c>
      <c r="L19742">
        <v>3</v>
      </c>
      <c r="M19742" t="s">
        <v>11465</v>
      </c>
      <c r="N19742">
        <v>45</v>
      </c>
      <c r="O19742">
        <v>2.5000000000000001E-2</v>
      </c>
      <c r="P19742">
        <v>120</v>
      </c>
      <c r="Q19742">
        <v>6.5</v>
      </c>
    </row>
    <row r="19743" spans="1:17" hidden="1" x14ac:dyDescent="0.3">
      <c r="A19743" t="s">
        <v>76306</v>
      </c>
      <c r="B19743" t="s">
        <v>76307</v>
      </c>
      <c r="C19743" s="1" t="str">
        <f t="shared" si="2804"/>
        <v>21:0830</v>
      </c>
      <c r="D19743" s="1" t="str">
        <f t="shared" si="2805"/>
        <v>21:0230</v>
      </c>
      <c r="E19743" t="s">
        <v>76308</v>
      </c>
      <c r="F19743" t="s">
        <v>76309</v>
      </c>
      <c r="H19743">
        <v>46.910177699999998</v>
      </c>
      <c r="I19743">
        <v>-66.559033200000002</v>
      </c>
      <c r="J19743" s="1" t="str">
        <f t="shared" si="2806"/>
        <v>Fluid (stream)</v>
      </c>
      <c r="K19743" s="1" t="str">
        <f t="shared" si="2807"/>
        <v>Untreated Water</v>
      </c>
      <c r="L19743">
        <v>3</v>
      </c>
      <c r="M19743" t="s">
        <v>11470</v>
      </c>
      <c r="N19743">
        <v>46</v>
      </c>
      <c r="O19743">
        <v>2.5000000000000001E-2</v>
      </c>
      <c r="P19743">
        <v>80</v>
      </c>
      <c r="Q19743">
        <v>6.5</v>
      </c>
    </row>
    <row r="19744" spans="1:17" hidden="1" x14ac:dyDescent="0.3">
      <c r="A19744" t="s">
        <v>76310</v>
      </c>
      <c r="B19744" t="s">
        <v>76311</v>
      </c>
      <c r="C19744" s="1" t="str">
        <f t="shared" si="2804"/>
        <v>21:0830</v>
      </c>
      <c r="D19744" s="1" t="str">
        <f t="shared" si="2805"/>
        <v>21:0230</v>
      </c>
      <c r="E19744" t="s">
        <v>76312</v>
      </c>
      <c r="F19744" t="s">
        <v>76313</v>
      </c>
      <c r="H19744">
        <v>46.921428800000001</v>
      </c>
      <c r="I19744">
        <v>-66.587983800000003</v>
      </c>
      <c r="J19744" s="1" t="str">
        <f t="shared" si="2806"/>
        <v>Fluid (stream)</v>
      </c>
      <c r="K19744" s="1" t="str">
        <f t="shared" si="2807"/>
        <v>Untreated Water</v>
      </c>
      <c r="L19744">
        <v>3</v>
      </c>
      <c r="M19744" t="s">
        <v>11475</v>
      </c>
      <c r="N19744">
        <v>47</v>
      </c>
      <c r="O19744">
        <v>2.5000000000000001E-2</v>
      </c>
      <c r="P19744">
        <v>120</v>
      </c>
      <c r="Q19744">
        <v>6.2</v>
      </c>
    </row>
    <row r="19745" spans="1:17" hidden="1" x14ac:dyDescent="0.3">
      <c r="A19745" t="s">
        <v>76314</v>
      </c>
      <c r="B19745" t="s">
        <v>76315</v>
      </c>
      <c r="C19745" s="1" t="str">
        <f t="shared" si="2804"/>
        <v>21:0830</v>
      </c>
      <c r="D19745" s="1" t="str">
        <f t="shared" si="2805"/>
        <v>21:0230</v>
      </c>
      <c r="E19745" t="s">
        <v>76316</v>
      </c>
      <c r="F19745" t="s">
        <v>76317</v>
      </c>
      <c r="H19745">
        <v>46.908041400000002</v>
      </c>
      <c r="I19745">
        <v>-66.563096099999996</v>
      </c>
      <c r="J19745" s="1" t="str">
        <f t="shared" si="2806"/>
        <v>Fluid (stream)</v>
      </c>
      <c r="K19745" s="1" t="str">
        <f t="shared" si="2807"/>
        <v>Untreated Water</v>
      </c>
      <c r="L19745">
        <v>3</v>
      </c>
      <c r="M19745" t="s">
        <v>11480</v>
      </c>
      <c r="N19745">
        <v>48</v>
      </c>
      <c r="O19745">
        <v>2.5000000000000001E-2</v>
      </c>
      <c r="P19745">
        <v>70</v>
      </c>
      <c r="Q19745">
        <v>6.5</v>
      </c>
    </row>
    <row r="19746" spans="1:17" hidden="1" x14ac:dyDescent="0.3">
      <c r="A19746" t="s">
        <v>76318</v>
      </c>
      <c r="B19746" t="s">
        <v>76319</v>
      </c>
      <c r="C19746" s="1" t="str">
        <f t="shared" si="2804"/>
        <v>21:0830</v>
      </c>
      <c r="D19746" s="1" t="str">
        <f t="shared" si="2805"/>
        <v>21:0230</v>
      </c>
      <c r="E19746" t="s">
        <v>76320</v>
      </c>
      <c r="F19746" t="s">
        <v>76321</v>
      </c>
      <c r="H19746">
        <v>46.898843499999998</v>
      </c>
      <c r="I19746">
        <v>-66.5550578</v>
      </c>
      <c r="J19746" s="1" t="str">
        <f t="shared" si="2806"/>
        <v>Fluid (stream)</v>
      </c>
      <c r="K19746" s="1" t="str">
        <f t="shared" si="2807"/>
        <v>Untreated Water</v>
      </c>
      <c r="L19746">
        <v>3</v>
      </c>
      <c r="M19746" t="s">
        <v>12548</v>
      </c>
      <c r="N19746">
        <v>49</v>
      </c>
      <c r="O19746">
        <v>2.5000000000000001E-2</v>
      </c>
      <c r="P19746">
        <v>60</v>
      </c>
      <c r="Q19746">
        <v>6.3</v>
      </c>
    </row>
    <row r="19747" spans="1:17" hidden="1" x14ac:dyDescent="0.3">
      <c r="A19747" t="s">
        <v>76322</v>
      </c>
      <c r="B19747" t="s">
        <v>76323</v>
      </c>
      <c r="C19747" s="1" t="str">
        <f t="shared" si="2804"/>
        <v>21:0830</v>
      </c>
      <c r="D19747" s="1" t="str">
        <f t="shared" si="2805"/>
        <v>21:0230</v>
      </c>
      <c r="E19747" t="s">
        <v>76324</v>
      </c>
      <c r="F19747" t="s">
        <v>76325</v>
      </c>
      <c r="H19747">
        <v>46.893607099999997</v>
      </c>
      <c r="I19747">
        <v>-66.553011699999999</v>
      </c>
      <c r="J19747" s="1" t="str">
        <f t="shared" si="2806"/>
        <v>Fluid (stream)</v>
      </c>
      <c r="K19747" s="1" t="str">
        <f t="shared" si="2807"/>
        <v>Untreated Water</v>
      </c>
      <c r="L19747">
        <v>4</v>
      </c>
      <c r="M19747" t="s">
        <v>11392</v>
      </c>
      <c r="N19747">
        <v>50</v>
      </c>
      <c r="O19747">
        <v>2.5000000000000001E-2</v>
      </c>
      <c r="P19747">
        <v>50</v>
      </c>
      <c r="Q19747">
        <v>6.6</v>
      </c>
    </row>
    <row r="19748" spans="1:17" hidden="1" x14ac:dyDescent="0.3">
      <c r="A19748" t="s">
        <v>76326</v>
      </c>
      <c r="B19748" t="s">
        <v>76327</v>
      </c>
      <c r="C19748" s="1" t="str">
        <f t="shared" si="2804"/>
        <v>21:0830</v>
      </c>
      <c r="D19748" s="1" t="str">
        <f t="shared" si="2805"/>
        <v>21:0230</v>
      </c>
      <c r="E19748" t="s">
        <v>76328</v>
      </c>
      <c r="F19748" t="s">
        <v>76329</v>
      </c>
      <c r="H19748">
        <v>46.879202599999999</v>
      </c>
      <c r="I19748">
        <v>-66.551081699999997</v>
      </c>
      <c r="J19748" s="1" t="str">
        <f t="shared" si="2806"/>
        <v>Fluid (stream)</v>
      </c>
      <c r="K19748" s="1" t="str">
        <f t="shared" si="2807"/>
        <v>Untreated Water</v>
      </c>
      <c r="L19748">
        <v>4</v>
      </c>
      <c r="M19748" t="s">
        <v>11397</v>
      </c>
      <c r="N19748">
        <v>51</v>
      </c>
      <c r="O19748">
        <v>2.5000000000000001E-2</v>
      </c>
      <c r="P19748">
        <v>50</v>
      </c>
      <c r="Q19748">
        <v>6</v>
      </c>
    </row>
    <row r="19749" spans="1:17" hidden="1" x14ac:dyDescent="0.3">
      <c r="A19749" t="s">
        <v>76330</v>
      </c>
      <c r="B19749" t="s">
        <v>76331</v>
      </c>
      <c r="C19749" s="1" t="str">
        <f t="shared" si="2804"/>
        <v>21:0830</v>
      </c>
      <c r="D19749" s="1" t="str">
        <f t="shared" si="2805"/>
        <v>21:0230</v>
      </c>
      <c r="E19749" t="s">
        <v>76332</v>
      </c>
      <c r="F19749" t="s">
        <v>76333</v>
      </c>
      <c r="H19749">
        <v>46.883643399999997</v>
      </c>
      <c r="I19749">
        <v>-66.526163499999996</v>
      </c>
      <c r="J19749" s="1" t="str">
        <f t="shared" si="2806"/>
        <v>Fluid (stream)</v>
      </c>
      <c r="K19749" s="1" t="str">
        <f t="shared" si="2807"/>
        <v>Untreated Water</v>
      </c>
      <c r="L19749">
        <v>4</v>
      </c>
      <c r="M19749" t="s">
        <v>11402</v>
      </c>
      <c r="N19749">
        <v>52</v>
      </c>
      <c r="O19749">
        <v>0.08</v>
      </c>
      <c r="P19749">
        <v>55</v>
      </c>
      <c r="Q19749">
        <v>6.5</v>
      </c>
    </row>
    <row r="19750" spans="1:17" hidden="1" x14ac:dyDescent="0.3">
      <c r="A19750" t="s">
        <v>76334</v>
      </c>
      <c r="B19750" t="s">
        <v>76335</v>
      </c>
      <c r="C19750" s="1" t="str">
        <f t="shared" si="2804"/>
        <v>21:0830</v>
      </c>
      <c r="D19750" s="1" t="str">
        <f t="shared" si="2805"/>
        <v>21:0230</v>
      </c>
      <c r="E19750" t="s">
        <v>76336</v>
      </c>
      <c r="F19750" t="s">
        <v>76337</v>
      </c>
      <c r="H19750">
        <v>46.882767299999998</v>
      </c>
      <c r="I19750">
        <v>-66.527266999999995</v>
      </c>
      <c r="J19750" s="1" t="str">
        <f t="shared" si="2806"/>
        <v>Fluid (stream)</v>
      </c>
      <c r="K19750" s="1" t="str">
        <f t="shared" si="2807"/>
        <v>Untreated Water</v>
      </c>
      <c r="L19750">
        <v>4</v>
      </c>
      <c r="M19750" t="s">
        <v>11411</v>
      </c>
      <c r="N19750">
        <v>53</v>
      </c>
      <c r="O19750">
        <v>2.5000000000000001E-2</v>
      </c>
      <c r="P19750">
        <v>55</v>
      </c>
      <c r="Q19750">
        <v>5.4</v>
      </c>
    </row>
    <row r="19751" spans="1:17" hidden="1" x14ac:dyDescent="0.3">
      <c r="A19751" t="s">
        <v>76338</v>
      </c>
      <c r="B19751" t="s">
        <v>76339</v>
      </c>
      <c r="C19751" s="1" t="str">
        <f t="shared" si="2804"/>
        <v>21:0830</v>
      </c>
      <c r="D19751" s="1" t="str">
        <f t="shared" si="2805"/>
        <v>21:0230</v>
      </c>
      <c r="E19751" t="s">
        <v>76340</v>
      </c>
      <c r="F19751" t="s">
        <v>76341</v>
      </c>
      <c r="H19751">
        <v>46.949303399999998</v>
      </c>
      <c r="I19751">
        <v>-66.6212546</v>
      </c>
      <c r="J19751" s="1" t="str">
        <f t="shared" si="2806"/>
        <v>Fluid (stream)</v>
      </c>
      <c r="K19751" s="1" t="str">
        <f t="shared" si="2807"/>
        <v>Untreated Water</v>
      </c>
      <c r="L19751">
        <v>4</v>
      </c>
      <c r="M19751" t="s">
        <v>11416</v>
      </c>
      <c r="N19751">
        <v>54</v>
      </c>
      <c r="O19751">
        <v>2.5000000000000001E-2</v>
      </c>
      <c r="P19751">
        <v>45</v>
      </c>
      <c r="Q19751">
        <v>6.5</v>
      </c>
    </row>
    <row r="19752" spans="1:17" hidden="1" x14ac:dyDescent="0.3">
      <c r="A19752" t="s">
        <v>76342</v>
      </c>
      <c r="B19752" t="s">
        <v>76343</v>
      </c>
      <c r="C19752" s="1" t="str">
        <f t="shared" si="2804"/>
        <v>21:0830</v>
      </c>
      <c r="D19752" s="1" t="str">
        <f t="shared" si="2805"/>
        <v>21:0230</v>
      </c>
      <c r="E19752" t="s">
        <v>76344</v>
      </c>
      <c r="F19752" t="s">
        <v>76345</v>
      </c>
      <c r="H19752">
        <v>46.953628899999998</v>
      </c>
      <c r="I19752">
        <v>-66.588836400000005</v>
      </c>
      <c r="J19752" s="1" t="str">
        <f t="shared" si="2806"/>
        <v>Fluid (stream)</v>
      </c>
      <c r="K19752" s="1" t="str">
        <f t="shared" si="2807"/>
        <v>Untreated Water</v>
      </c>
      <c r="L19752">
        <v>4</v>
      </c>
      <c r="M19752" t="s">
        <v>11421</v>
      </c>
      <c r="N19752">
        <v>55</v>
      </c>
      <c r="O19752">
        <v>2.5000000000000001E-2</v>
      </c>
      <c r="P19752">
        <v>40</v>
      </c>
      <c r="Q19752">
        <v>5.6</v>
      </c>
    </row>
    <row r="19753" spans="1:17" hidden="1" x14ac:dyDescent="0.3">
      <c r="A19753" t="s">
        <v>76346</v>
      </c>
      <c r="B19753" t="s">
        <v>76347</v>
      </c>
      <c r="C19753" s="1" t="str">
        <f t="shared" si="2804"/>
        <v>21:0830</v>
      </c>
      <c r="D19753" s="1" t="str">
        <f t="shared" si="2805"/>
        <v>21:0230</v>
      </c>
      <c r="E19753" t="s">
        <v>76348</v>
      </c>
      <c r="F19753" t="s">
        <v>76349</v>
      </c>
      <c r="H19753">
        <v>46.8918362</v>
      </c>
      <c r="I19753">
        <v>-66.424715000000006</v>
      </c>
      <c r="J19753" s="1" t="str">
        <f t="shared" si="2806"/>
        <v>Fluid (stream)</v>
      </c>
      <c r="K19753" s="1" t="str">
        <f t="shared" si="2807"/>
        <v>Untreated Water</v>
      </c>
      <c r="L19753">
        <v>4</v>
      </c>
      <c r="M19753" t="s">
        <v>11426</v>
      </c>
      <c r="N19753">
        <v>56</v>
      </c>
      <c r="O19753">
        <v>2.5000000000000001E-2</v>
      </c>
      <c r="P19753">
        <v>45</v>
      </c>
      <c r="Q19753">
        <v>6.4</v>
      </c>
    </row>
    <row r="19754" spans="1:17" hidden="1" x14ac:dyDescent="0.3">
      <c r="A19754" t="s">
        <v>76350</v>
      </c>
      <c r="B19754" t="s">
        <v>76351</v>
      </c>
      <c r="C19754" s="1" t="str">
        <f t="shared" si="2804"/>
        <v>21:0830</v>
      </c>
      <c r="D19754" s="1" t="str">
        <f t="shared" si="2805"/>
        <v>21:0230</v>
      </c>
      <c r="E19754" t="s">
        <v>76352</v>
      </c>
      <c r="F19754" t="s">
        <v>76353</v>
      </c>
      <c r="H19754">
        <v>46.891606799999998</v>
      </c>
      <c r="I19754">
        <v>-66.449839600000004</v>
      </c>
      <c r="J19754" s="1" t="str">
        <f t="shared" si="2806"/>
        <v>Fluid (stream)</v>
      </c>
      <c r="K19754" s="1" t="str">
        <f t="shared" si="2807"/>
        <v>Untreated Water</v>
      </c>
      <c r="L19754">
        <v>4</v>
      </c>
      <c r="M19754" t="s">
        <v>11440</v>
      </c>
      <c r="N19754">
        <v>57</v>
      </c>
      <c r="O19754">
        <v>2.5000000000000001E-2</v>
      </c>
      <c r="P19754">
        <v>45</v>
      </c>
      <c r="Q19754">
        <v>6.3</v>
      </c>
    </row>
    <row r="19755" spans="1:17" hidden="1" x14ac:dyDescent="0.3">
      <c r="A19755" t="s">
        <v>76354</v>
      </c>
      <c r="B19755" t="s">
        <v>76355</v>
      </c>
      <c r="C19755" s="1" t="str">
        <f t="shared" si="2804"/>
        <v>21:0830</v>
      </c>
      <c r="D19755" s="1" t="str">
        <f t="shared" si="2805"/>
        <v>21:0230</v>
      </c>
      <c r="E19755" t="s">
        <v>76356</v>
      </c>
      <c r="F19755" t="s">
        <v>76357</v>
      </c>
      <c r="H19755">
        <v>46.890974200000002</v>
      </c>
      <c r="I19755">
        <v>-66.446088799999998</v>
      </c>
      <c r="J19755" s="1" t="str">
        <f t="shared" si="2806"/>
        <v>Fluid (stream)</v>
      </c>
      <c r="K19755" s="1" t="str">
        <f t="shared" si="2807"/>
        <v>Untreated Water</v>
      </c>
      <c r="L19755">
        <v>4</v>
      </c>
      <c r="M19755" t="s">
        <v>11431</v>
      </c>
      <c r="N19755">
        <v>58</v>
      </c>
      <c r="O19755">
        <v>2.5000000000000001E-2</v>
      </c>
      <c r="P19755">
        <v>50</v>
      </c>
      <c r="Q19755">
        <v>6.4</v>
      </c>
    </row>
    <row r="19756" spans="1:17" hidden="1" x14ac:dyDescent="0.3">
      <c r="A19756" t="s">
        <v>76358</v>
      </c>
      <c r="B19756" t="s">
        <v>76359</v>
      </c>
      <c r="C19756" s="1" t="str">
        <f t="shared" si="2804"/>
        <v>21:0830</v>
      </c>
      <c r="D19756" s="1" t="str">
        <f t="shared" si="2805"/>
        <v>21:0230</v>
      </c>
      <c r="E19756" t="s">
        <v>76356</v>
      </c>
      <c r="F19756" t="s">
        <v>76360</v>
      </c>
      <c r="H19756">
        <v>46.890974200000002</v>
      </c>
      <c r="I19756">
        <v>-66.446088799999998</v>
      </c>
      <c r="J19756" s="1" t="str">
        <f t="shared" si="2806"/>
        <v>Fluid (stream)</v>
      </c>
      <c r="K19756" s="1" t="str">
        <f t="shared" si="2807"/>
        <v>Untreated Water</v>
      </c>
      <c r="L19756">
        <v>4</v>
      </c>
      <c r="M19756" t="s">
        <v>11435</v>
      </c>
      <c r="N19756">
        <v>59</v>
      </c>
      <c r="O19756">
        <v>2.5000000000000001E-2</v>
      </c>
      <c r="P19756">
        <v>55</v>
      </c>
      <c r="Q19756">
        <v>6.4</v>
      </c>
    </row>
    <row r="19757" spans="1:17" hidden="1" x14ac:dyDescent="0.3">
      <c r="A19757" t="s">
        <v>76361</v>
      </c>
      <c r="B19757" t="s">
        <v>76362</v>
      </c>
      <c r="C19757" s="1" t="str">
        <f t="shared" si="2804"/>
        <v>21:0830</v>
      </c>
      <c r="D19757" s="1" t="str">
        <f t="shared" si="2805"/>
        <v>21:0230</v>
      </c>
      <c r="E19757" t="s">
        <v>76363</v>
      </c>
      <c r="F19757" t="s">
        <v>76364</v>
      </c>
      <c r="H19757">
        <v>46.875635699999997</v>
      </c>
      <c r="I19757">
        <v>-66.441515100000004</v>
      </c>
      <c r="J19757" s="1" t="str">
        <f t="shared" si="2806"/>
        <v>Fluid (stream)</v>
      </c>
      <c r="K19757" s="1" t="str">
        <f t="shared" si="2807"/>
        <v>Untreated Water</v>
      </c>
      <c r="L19757">
        <v>4</v>
      </c>
      <c r="M19757" t="s">
        <v>11445</v>
      </c>
      <c r="N19757">
        <v>60</v>
      </c>
      <c r="O19757">
        <v>2.5000000000000001E-2</v>
      </c>
      <c r="P19757">
        <v>60</v>
      </c>
      <c r="Q19757">
        <v>6.2</v>
      </c>
    </row>
    <row r="19758" spans="1:17" hidden="1" x14ac:dyDescent="0.3">
      <c r="A19758" t="s">
        <v>76365</v>
      </c>
      <c r="B19758" t="s">
        <v>76366</v>
      </c>
      <c r="C19758" s="1" t="str">
        <f t="shared" si="2804"/>
        <v>21:0830</v>
      </c>
      <c r="D19758" s="1" t="str">
        <f t="shared" si="2805"/>
        <v>21:0230</v>
      </c>
      <c r="E19758" t="s">
        <v>76367</v>
      </c>
      <c r="F19758" t="s">
        <v>76368</v>
      </c>
      <c r="H19758">
        <v>46.938017299999998</v>
      </c>
      <c r="I19758">
        <v>-66.457923199999996</v>
      </c>
      <c r="J19758" s="1" t="str">
        <f t="shared" si="2806"/>
        <v>Fluid (stream)</v>
      </c>
      <c r="K19758" s="1" t="str">
        <f t="shared" si="2807"/>
        <v>Untreated Water</v>
      </c>
      <c r="L19758">
        <v>4</v>
      </c>
      <c r="M19758" t="s">
        <v>11450</v>
      </c>
      <c r="N19758">
        <v>61</v>
      </c>
      <c r="O19758">
        <v>2.5000000000000001E-2</v>
      </c>
      <c r="P19758">
        <v>50</v>
      </c>
      <c r="Q19758">
        <v>6.4</v>
      </c>
    </row>
    <row r="19759" spans="1:17" hidden="1" x14ac:dyDescent="0.3">
      <c r="A19759" t="s">
        <v>76369</v>
      </c>
      <c r="B19759" t="s">
        <v>76370</v>
      </c>
      <c r="C19759" s="1" t="str">
        <f t="shared" si="2804"/>
        <v>21:0830</v>
      </c>
      <c r="D19759" s="1" t="str">
        <f t="shared" si="2805"/>
        <v>21:0230</v>
      </c>
      <c r="E19759" t="s">
        <v>76371</v>
      </c>
      <c r="F19759" t="s">
        <v>76372</v>
      </c>
      <c r="H19759">
        <v>46.944782799999999</v>
      </c>
      <c r="I19759">
        <v>-66.457826100000005</v>
      </c>
      <c r="J19759" s="1" t="str">
        <f t="shared" si="2806"/>
        <v>Fluid (stream)</v>
      </c>
      <c r="K19759" s="1" t="str">
        <f t="shared" si="2807"/>
        <v>Untreated Water</v>
      </c>
      <c r="L19759">
        <v>4</v>
      </c>
      <c r="M19759" t="s">
        <v>11460</v>
      </c>
      <c r="N19759">
        <v>62</v>
      </c>
      <c r="O19759">
        <v>2.5000000000000001E-2</v>
      </c>
      <c r="P19759">
        <v>55</v>
      </c>
      <c r="Q19759">
        <v>6.5</v>
      </c>
    </row>
    <row r="19760" spans="1:17" hidden="1" x14ac:dyDescent="0.3">
      <c r="A19760" t="s">
        <v>76373</v>
      </c>
      <c r="B19760" t="s">
        <v>76374</v>
      </c>
      <c r="C19760" s="1" t="str">
        <f t="shared" si="2804"/>
        <v>21:0830</v>
      </c>
      <c r="D19760" s="1" t="str">
        <f t="shared" si="2805"/>
        <v>21:0230</v>
      </c>
      <c r="E19760" t="s">
        <v>76375</v>
      </c>
      <c r="F19760" t="s">
        <v>76376</v>
      </c>
      <c r="H19760">
        <v>46.899052900000001</v>
      </c>
      <c r="I19760">
        <v>-66.490713299999996</v>
      </c>
      <c r="J19760" s="1" t="str">
        <f t="shared" si="2806"/>
        <v>Fluid (stream)</v>
      </c>
      <c r="K19760" s="1" t="str">
        <f t="shared" si="2807"/>
        <v>Untreated Water</v>
      </c>
      <c r="L19760">
        <v>4</v>
      </c>
      <c r="M19760" t="s">
        <v>11465</v>
      </c>
      <c r="N19760">
        <v>63</v>
      </c>
      <c r="O19760">
        <v>2.5000000000000001E-2</v>
      </c>
      <c r="P19760">
        <v>50</v>
      </c>
      <c r="Q19760">
        <v>6.6</v>
      </c>
    </row>
    <row r="19761" spans="1:17" hidden="1" x14ac:dyDescent="0.3">
      <c r="A19761" t="s">
        <v>76377</v>
      </c>
      <c r="B19761" t="s">
        <v>76378</v>
      </c>
      <c r="C19761" s="1" t="str">
        <f t="shared" si="2804"/>
        <v>21:0830</v>
      </c>
      <c r="D19761" s="1" t="str">
        <f t="shared" si="2805"/>
        <v>21:0230</v>
      </c>
      <c r="E19761" t="s">
        <v>76379</v>
      </c>
      <c r="F19761" t="s">
        <v>76380</v>
      </c>
      <c r="H19761">
        <v>46.9053586</v>
      </c>
      <c r="I19761">
        <v>-66.459573700000007</v>
      </c>
      <c r="J19761" s="1" t="str">
        <f t="shared" si="2806"/>
        <v>Fluid (stream)</v>
      </c>
      <c r="K19761" s="1" t="str">
        <f t="shared" si="2807"/>
        <v>Untreated Water</v>
      </c>
      <c r="L19761">
        <v>4</v>
      </c>
      <c r="M19761" t="s">
        <v>11470</v>
      </c>
      <c r="N19761">
        <v>64</v>
      </c>
      <c r="O19761">
        <v>2.5000000000000001E-2</v>
      </c>
      <c r="P19761">
        <v>60</v>
      </c>
      <c r="Q19761">
        <v>6.1</v>
      </c>
    </row>
    <row r="19762" spans="1:17" hidden="1" x14ac:dyDescent="0.3">
      <c r="A19762" t="s">
        <v>76381</v>
      </c>
      <c r="B19762" t="s">
        <v>76382</v>
      </c>
      <c r="C19762" s="1" t="str">
        <f t="shared" ref="C19762:C19825" si="2808">HYPERLINK("http://geochem.nrcan.gc.ca/cdogs/content/bdl/bdl210830_e.htm", "21:0830")</f>
        <v>21:0830</v>
      </c>
      <c r="D19762" s="1" t="str">
        <f t="shared" ref="D19762:D19825" si="2809">HYPERLINK("http://geochem.nrcan.gc.ca/cdogs/content/svy/svy210230_e.htm", "21:0230")</f>
        <v>21:0230</v>
      </c>
      <c r="E19762" t="s">
        <v>76383</v>
      </c>
      <c r="F19762" t="s">
        <v>76384</v>
      </c>
      <c r="H19762">
        <v>46.910629499999999</v>
      </c>
      <c r="I19762">
        <v>-66.460663999999994</v>
      </c>
      <c r="J19762" s="1" t="str">
        <f t="shared" ref="J19762:J19825" si="2810">HYPERLINK("http://geochem.nrcan.gc.ca/cdogs/content/kwd/kwd020018_e.htm", "Fluid (stream)")</f>
        <v>Fluid (stream)</v>
      </c>
      <c r="K19762" s="1" t="str">
        <f t="shared" si="2807"/>
        <v>Untreated Water</v>
      </c>
      <c r="L19762">
        <v>4</v>
      </c>
      <c r="M19762" t="s">
        <v>11475</v>
      </c>
      <c r="N19762">
        <v>65</v>
      </c>
      <c r="O19762">
        <v>2.5000000000000001E-2</v>
      </c>
      <c r="P19762">
        <v>70</v>
      </c>
      <c r="Q19762">
        <v>6.1</v>
      </c>
    </row>
    <row r="19763" spans="1:17" hidden="1" x14ac:dyDescent="0.3">
      <c r="A19763" t="s">
        <v>76385</v>
      </c>
      <c r="B19763" t="s">
        <v>76386</v>
      </c>
      <c r="C19763" s="1" t="str">
        <f t="shared" si="2808"/>
        <v>21:0830</v>
      </c>
      <c r="D19763" s="1" t="str">
        <f t="shared" si="2809"/>
        <v>21:0230</v>
      </c>
      <c r="E19763" t="s">
        <v>76387</v>
      </c>
      <c r="F19763" t="s">
        <v>76388</v>
      </c>
      <c r="H19763">
        <v>46.927502699999998</v>
      </c>
      <c r="I19763">
        <v>-66.462650999999994</v>
      </c>
      <c r="J19763" s="1" t="str">
        <f t="shared" si="2810"/>
        <v>Fluid (stream)</v>
      </c>
      <c r="K19763" s="1" t="str">
        <f t="shared" si="2807"/>
        <v>Untreated Water</v>
      </c>
      <c r="L19763">
        <v>4</v>
      </c>
      <c r="M19763" t="s">
        <v>11480</v>
      </c>
      <c r="N19763">
        <v>66</v>
      </c>
      <c r="O19763">
        <v>2.5000000000000001E-2</v>
      </c>
      <c r="P19763">
        <v>70</v>
      </c>
      <c r="Q19763">
        <v>6.2</v>
      </c>
    </row>
    <row r="19764" spans="1:17" hidden="1" x14ac:dyDescent="0.3">
      <c r="A19764" t="s">
        <v>76389</v>
      </c>
      <c r="B19764" t="s">
        <v>76390</v>
      </c>
      <c r="C19764" s="1" t="str">
        <f t="shared" si="2808"/>
        <v>21:0830</v>
      </c>
      <c r="D19764" s="1" t="str">
        <f t="shared" si="2809"/>
        <v>21:0230</v>
      </c>
      <c r="E19764" t="s">
        <v>76391</v>
      </c>
      <c r="F19764" t="s">
        <v>76392</v>
      </c>
      <c r="H19764">
        <v>46.935830899999999</v>
      </c>
      <c r="I19764">
        <v>-66.481150700000001</v>
      </c>
      <c r="J19764" s="1" t="str">
        <f t="shared" si="2810"/>
        <v>Fluid (stream)</v>
      </c>
      <c r="K19764" s="1" t="str">
        <f t="shared" si="2807"/>
        <v>Untreated Water</v>
      </c>
      <c r="L19764">
        <v>4</v>
      </c>
      <c r="M19764" t="s">
        <v>12548</v>
      </c>
      <c r="N19764">
        <v>67</v>
      </c>
      <c r="O19764">
        <v>2.5000000000000001E-2</v>
      </c>
      <c r="P19764">
        <v>60</v>
      </c>
      <c r="Q19764">
        <v>6.4</v>
      </c>
    </row>
    <row r="19765" spans="1:17" hidden="1" x14ac:dyDescent="0.3">
      <c r="A19765" t="s">
        <v>76393</v>
      </c>
      <c r="B19765" t="s">
        <v>76394</v>
      </c>
      <c r="C19765" s="1" t="str">
        <f t="shared" si="2808"/>
        <v>21:0830</v>
      </c>
      <c r="D19765" s="1" t="str">
        <f t="shared" si="2809"/>
        <v>21:0230</v>
      </c>
      <c r="E19765" t="s">
        <v>76395</v>
      </c>
      <c r="F19765" t="s">
        <v>76396</v>
      </c>
      <c r="H19765">
        <v>46.934536700000002</v>
      </c>
      <c r="I19765">
        <v>-66.502587399999996</v>
      </c>
      <c r="J19765" s="1" t="str">
        <f t="shared" si="2810"/>
        <v>Fluid (stream)</v>
      </c>
      <c r="K19765" s="1" t="str">
        <f t="shared" si="2807"/>
        <v>Untreated Water</v>
      </c>
      <c r="L19765">
        <v>5</v>
      </c>
      <c r="M19765" t="s">
        <v>11392</v>
      </c>
      <c r="N19765">
        <v>68</v>
      </c>
      <c r="O19765">
        <v>2.5000000000000001E-2</v>
      </c>
      <c r="P19765">
        <v>55</v>
      </c>
      <c r="Q19765">
        <v>6.6</v>
      </c>
    </row>
    <row r="19766" spans="1:17" hidden="1" x14ac:dyDescent="0.3">
      <c r="A19766" t="s">
        <v>76397</v>
      </c>
      <c r="B19766" t="s">
        <v>76398</v>
      </c>
      <c r="C19766" s="1" t="str">
        <f t="shared" si="2808"/>
        <v>21:0830</v>
      </c>
      <c r="D19766" s="1" t="str">
        <f t="shared" si="2809"/>
        <v>21:0230</v>
      </c>
      <c r="E19766" t="s">
        <v>76399</v>
      </c>
      <c r="F19766" t="s">
        <v>76400</v>
      </c>
      <c r="H19766">
        <v>46.8776802</v>
      </c>
      <c r="I19766">
        <v>-66.439974199999995</v>
      </c>
      <c r="J19766" s="1" t="str">
        <f t="shared" si="2810"/>
        <v>Fluid (stream)</v>
      </c>
      <c r="K19766" s="1" t="str">
        <f t="shared" si="2807"/>
        <v>Untreated Water</v>
      </c>
      <c r="L19766">
        <v>5</v>
      </c>
      <c r="M19766" t="s">
        <v>11397</v>
      </c>
      <c r="N19766">
        <v>69</v>
      </c>
      <c r="O19766">
        <v>2.5000000000000001E-2</v>
      </c>
      <c r="P19766">
        <v>55</v>
      </c>
      <c r="Q19766">
        <v>6.4</v>
      </c>
    </row>
    <row r="19767" spans="1:17" hidden="1" x14ac:dyDescent="0.3">
      <c r="A19767" t="s">
        <v>76401</v>
      </c>
      <c r="B19767" t="s">
        <v>76402</v>
      </c>
      <c r="C19767" s="1" t="str">
        <f t="shared" si="2808"/>
        <v>21:0830</v>
      </c>
      <c r="D19767" s="1" t="str">
        <f t="shared" si="2809"/>
        <v>21:0230</v>
      </c>
      <c r="E19767" t="s">
        <v>76403</v>
      </c>
      <c r="F19767" t="s">
        <v>76404</v>
      </c>
      <c r="H19767">
        <v>46.874306300000001</v>
      </c>
      <c r="I19767">
        <v>-66.429976999999994</v>
      </c>
      <c r="J19767" s="1" t="str">
        <f t="shared" si="2810"/>
        <v>Fluid (stream)</v>
      </c>
      <c r="K19767" s="1" t="str">
        <f t="shared" si="2807"/>
        <v>Untreated Water</v>
      </c>
      <c r="L19767">
        <v>5</v>
      </c>
      <c r="M19767" t="s">
        <v>11402</v>
      </c>
      <c r="N19767">
        <v>70</v>
      </c>
      <c r="O19767">
        <v>2.5000000000000001E-2</v>
      </c>
      <c r="P19767">
        <v>60</v>
      </c>
      <c r="Q19767">
        <v>6.5</v>
      </c>
    </row>
    <row r="19768" spans="1:17" hidden="1" x14ac:dyDescent="0.3">
      <c r="A19768" t="s">
        <v>76405</v>
      </c>
      <c r="B19768" t="s">
        <v>76406</v>
      </c>
      <c r="C19768" s="1" t="str">
        <f t="shared" si="2808"/>
        <v>21:0830</v>
      </c>
      <c r="D19768" s="1" t="str">
        <f t="shared" si="2809"/>
        <v>21:0230</v>
      </c>
      <c r="E19768" t="s">
        <v>76407</v>
      </c>
      <c r="F19768" t="s">
        <v>76408</v>
      </c>
      <c r="H19768">
        <v>46.850409599999999</v>
      </c>
      <c r="I19768">
        <v>-66.433466100000004</v>
      </c>
      <c r="J19768" s="1" t="str">
        <f t="shared" si="2810"/>
        <v>Fluid (stream)</v>
      </c>
      <c r="K19768" s="1" t="str">
        <f t="shared" si="2807"/>
        <v>Untreated Water</v>
      </c>
      <c r="L19768">
        <v>5</v>
      </c>
      <c r="M19768" t="s">
        <v>11411</v>
      </c>
      <c r="N19768">
        <v>71</v>
      </c>
      <c r="O19768">
        <v>2.5000000000000001E-2</v>
      </c>
      <c r="P19768">
        <v>65</v>
      </c>
      <c r="Q19768">
        <v>6.4</v>
      </c>
    </row>
    <row r="19769" spans="1:17" hidden="1" x14ac:dyDescent="0.3">
      <c r="A19769" t="s">
        <v>76409</v>
      </c>
      <c r="B19769" t="s">
        <v>76410</v>
      </c>
      <c r="C19769" s="1" t="str">
        <f t="shared" si="2808"/>
        <v>21:0830</v>
      </c>
      <c r="D19769" s="1" t="str">
        <f t="shared" si="2809"/>
        <v>21:0230</v>
      </c>
      <c r="E19769" t="s">
        <v>76411</v>
      </c>
      <c r="F19769" t="s">
        <v>76412</v>
      </c>
      <c r="H19769">
        <v>46.846215200000003</v>
      </c>
      <c r="I19769">
        <v>-66.430636000000007</v>
      </c>
      <c r="J19769" s="1" t="str">
        <f t="shared" si="2810"/>
        <v>Fluid (stream)</v>
      </c>
      <c r="K19769" s="1" t="str">
        <f t="shared" ref="K19769:K19832" si="2811">HYPERLINK("http://geochem.nrcan.gc.ca/cdogs/content/kwd/kwd080007_e.htm", "Untreated Water")</f>
        <v>Untreated Water</v>
      </c>
      <c r="L19769">
        <v>5</v>
      </c>
      <c r="M19769" t="s">
        <v>11416</v>
      </c>
      <c r="N19769">
        <v>72</v>
      </c>
      <c r="O19769">
        <v>7.0000000000000007E-2</v>
      </c>
      <c r="P19769">
        <v>120</v>
      </c>
      <c r="Q19769">
        <v>6.7</v>
      </c>
    </row>
    <row r="19770" spans="1:17" hidden="1" x14ac:dyDescent="0.3">
      <c r="A19770" t="s">
        <v>76413</v>
      </c>
      <c r="B19770" t="s">
        <v>76414</v>
      </c>
      <c r="C19770" s="1" t="str">
        <f t="shared" si="2808"/>
        <v>21:0830</v>
      </c>
      <c r="D19770" s="1" t="str">
        <f t="shared" si="2809"/>
        <v>21:0230</v>
      </c>
      <c r="E19770" t="s">
        <v>76415</v>
      </c>
      <c r="F19770" t="s">
        <v>76416</v>
      </c>
      <c r="H19770">
        <v>46.847536099999999</v>
      </c>
      <c r="I19770">
        <v>-66.460781800000007</v>
      </c>
      <c r="J19770" s="1" t="str">
        <f t="shared" si="2810"/>
        <v>Fluid (stream)</v>
      </c>
      <c r="K19770" s="1" t="str">
        <f t="shared" si="2811"/>
        <v>Untreated Water</v>
      </c>
      <c r="L19770">
        <v>5</v>
      </c>
      <c r="M19770" t="s">
        <v>11421</v>
      </c>
      <c r="N19770">
        <v>73</v>
      </c>
      <c r="O19770">
        <v>0.11</v>
      </c>
      <c r="P19770">
        <v>140</v>
      </c>
      <c r="Q19770">
        <v>6.7</v>
      </c>
    </row>
    <row r="19771" spans="1:17" hidden="1" x14ac:dyDescent="0.3">
      <c r="A19771" t="s">
        <v>76417</v>
      </c>
      <c r="B19771" t="s">
        <v>76418</v>
      </c>
      <c r="C19771" s="1" t="str">
        <f t="shared" si="2808"/>
        <v>21:0830</v>
      </c>
      <c r="D19771" s="1" t="str">
        <f t="shared" si="2809"/>
        <v>21:0230</v>
      </c>
      <c r="E19771" t="s">
        <v>76419</v>
      </c>
      <c r="F19771" t="s">
        <v>76420</v>
      </c>
      <c r="H19771">
        <v>46.863736500000002</v>
      </c>
      <c r="I19771">
        <v>-66.485288499999996</v>
      </c>
      <c r="J19771" s="1" t="str">
        <f t="shared" si="2810"/>
        <v>Fluid (stream)</v>
      </c>
      <c r="K19771" s="1" t="str">
        <f t="shared" si="2811"/>
        <v>Untreated Water</v>
      </c>
      <c r="L19771">
        <v>5</v>
      </c>
      <c r="M19771" t="s">
        <v>11426</v>
      </c>
      <c r="N19771">
        <v>74</v>
      </c>
      <c r="O19771">
        <v>0.16</v>
      </c>
      <c r="P19771">
        <v>130</v>
      </c>
      <c r="Q19771">
        <v>6.5</v>
      </c>
    </row>
    <row r="19772" spans="1:17" hidden="1" x14ac:dyDescent="0.3">
      <c r="A19772" t="s">
        <v>76421</v>
      </c>
      <c r="B19772" t="s">
        <v>76422</v>
      </c>
      <c r="C19772" s="1" t="str">
        <f t="shared" si="2808"/>
        <v>21:0830</v>
      </c>
      <c r="D19772" s="1" t="str">
        <f t="shared" si="2809"/>
        <v>21:0230</v>
      </c>
      <c r="E19772" t="s">
        <v>76423</v>
      </c>
      <c r="F19772" t="s">
        <v>76424</v>
      </c>
      <c r="H19772">
        <v>46.862235099999999</v>
      </c>
      <c r="I19772">
        <v>-66.485358700000006</v>
      </c>
      <c r="J19772" s="1" t="str">
        <f t="shared" si="2810"/>
        <v>Fluid (stream)</v>
      </c>
      <c r="K19772" s="1" t="str">
        <f t="shared" si="2811"/>
        <v>Untreated Water</v>
      </c>
      <c r="L19772">
        <v>5</v>
      </c>
      <c r="M19772" t="s">
        <v>11440</v>
      </c>
      <c r="N19772">
        <v>75</v>
      </c>
      <c r="O19772">
        <v>0.08</v>
      </c>
      <c r="P19772">
        <v>120</v>
      </c>
      <c r="Q19772">
        <v>6.4</v>
      </c>
    </row>
    <row r="19773" spans="1:17" hidden="1" x14ac:dyDescent="0.3">
      <c r="A19773" t="s">
        <v>76425</v>
      </c>
      <c r="B19773" t="s">
        <v>76426</v>
      </c>
      <c r="C19773" s="1" t="str">
        <f t="shared" si="2808"/>
        <v>21:0830</v>
      </c>
      <c r="D19773" s="1" t="str">
        <f t="shared" si="2809"/>
        <v>21:0230</v>
      </c>
      <c r="E19773" t="s">
        <v>76427</v>
      </c>
      <c r="F19773" t="s">
        <v>76428</v>
      </c>
      <c r="H19773">
        <v>46.873617400000001</v>
      </c>
      <c r="I19773">
        <v>-66.4905878</v>
      </c>
      <c r="J19773" s="1" t="str">
        <f t="shared" si="2810"/>
        <v>Fluid (stream)</v>
      </c>
      <c r="K19773" s="1" t="str">
        <f t="shared" si="2811"/>
        <v>Untreated Water</v>
      </c>
      <c r="L19773">
        <v>5</v>
      </c>
      <c r="M19773" t="s">
        <v>11445</v>
      </c>
      <c r="N19773">
        <v>76</v>
      </c>
      <c r="O19773">
        <v>7.0000000000000007E-2</v>
      </c>
      <c r="P19773">
        <v>110</v>
      </c>
      <c r="Q19773">
        <v>6.5</v>
      </c>
    </row>
    <row r="19774" spans="1:17" hidden="1" x14ac:dyDescent="0.3">
      <c r="A19774" t="s">
        <v>76429</v>
      </c>
      <c r="B19774" t="s">
        <v>76430</v>
      </c>
      <c r="C19774" s="1" t="str">
        <f t="shared" si="2808"/>
        <v>21:0830</v>
      </c>
      <c r="D19774" s="1" t="str">
        <f t="shared" si="2809"/>
        <v>21:0230</v>
      </c>
      <c r="E19774" t="s">
        <v>76431</v>
      </c>
      <c r="F19774" t="s">
        <v>76432</v>
      </c>
      <c r="H19774">
        <v>46.870870199999999</v>
      </c>
      <c r="I19774">
        <v>-66.397005899999996</v>
      </c>
      <c r="J19774" s="1" t="str">
        <f t="shared" si="2810"/>
        <v>Fluid (stream)</v>
      </c>
      <c r="K19774" s="1" t="str">
        <f t="shared" si="2811"/>
        <v>Untreated Water</v>
      </c>
      <c r="L19774">
        <v>5</v>
      </c>
      <c r="M19774" t="s">
        <v>11450</v>
      </c>
      <c r="N19774">
        <v>77</v>
      </c>
      <c r="O19774">
        <v>2.5000000000000001E-2</v>
      </c>
      <c r="P19774">
        <v>60</v>
      </c>
      <c r="Q19774">
        <v>6.1</v>
      </c>
    </row>
    <row r="19775" spans="1:17" hidden="1" x14ac:dyDescent="0.3">
      <c r="A19775" t="s">
        <v>76433</v>
      </c>
      <c r="B19775" t="s">
        <v>76434</v>
      </c>
      <c r="C19775" s="1" t="str">
        <f t="shared" si="2808"/>
        <v>21:0830</v>
      </c>
      <c r="D19775" s="1" t="str">
        <f t="shared" si="2809"/>
        <v>21:0230</v>
      </c>
      <c r="E19775" t="s">
        <v>76435</v>
      </c>
      <c r="F19775" t="s">
        <v>76436</v>
      </c>
      <c r="H19775">
        <v>46.893278600000002</v>
      </c>
      <c r="I19775">
        <v>-66.395396000000005</v>
      </c>
      <c r="J19775" s="1" t="str">
        <f t="shared" si="2810"/>
        <v>Fluid (stream)</v>
      </c>
      <c r="K19775" s="1" t="str">
        <f t="shared" si="2811"/>
        <v>Untreated Water</v>
      </c>
      <c r="L19775">
        <v>5</v>
      </c>
      <c r="M19775" t="s">
        <v>11460</v>
      </c>
      <c r="N19775">
        <v>78</v>
      </c>
      <c r="O19775">
        <v>2.5000000000000001E-2</v>
      </c>
      <c r="P19775">
        <v>50</v>
      </c>
      <c r="Q19775">
        <v>6.5</v>
      </c>
    </row>
    <row r="19776" spans="1:17" hidden="1" x14ac:dyDescent="0.3">
      <c r="A19776" t="s">
        <v>76437</v>
      </c>
      <c r="B19776" t="s">
        <v>76438</v>
      </c>
      <c r="C19776" s="1" t="str">
        <f t="shared" si="2808"/>
        <v>21:0830</v>
      </c>
      <c r="D19776" s="1" t="str">
        <f t="shared" si="2809"/>
        <v>21:0230</v>
      </c>
      <c r="E19776" t="s">
        <v>76439</v>
      </c>
      <c r="F19776" t="s">
        <v>76440</v>
      </c>
      <c r="H19776">
        <v>46.904182300000002</v>
      </c>
      <c r="I19776">
        <v>-66.403547200000006</v>
      </c>
      <c r="J19776" s="1" t="str">
        <f t="shared" si="2810"/>
        <v>Fluid (stream)</v>
      </c>
      <c r="K19776" s="1" t="str">
        <f t="shared" si="2811"/>
        <v>Untreated Water</v>
      </c>
      <c r="L19776">
        <v>5</v>
      </c>
      <c r="M19776" t="s">
        <v>11465</v>
      </c>
      <c r="N19776">
        <v>79</v>
      </c>
      <c r="O19776">
        <v>2.5000000000000001E-2</v>
      </c>
      <c r="P19776">
        <v>40</v>
      </c>
      <c r="Q19776">
        <v>6.4</v>
      </c>
    </row>
    <row r="19777" spans="1:17" hidden="1" x14ac:dyDescent="0.3">
      <c r="A19777" t="s">
        <v>76441</v>
      </c>
      <c r="B19777" t="s">
        <v>76442</v>
      </c>
      <c r="C19777" s="1" t="str">
        <f t="shared" si="2808"/>
        <v>21:0830</v>
      </c>
      <c r="D19777" s="1" t="str">
        <f t="shared" si="2809"/>
        <v>21:0230</v>
      </c>
      <c r="E19777" t="s">
        <v>76443</v>
      </c>
      <c r="F19777" t="s">
        <v>76444</v>
      </c>
      <c r="H19777">
        <v>46.9111464</v>
      </c>
      <c r="I19777">
        <v>-66.430592200000007</v>
      </c>
      <c r="J19777" s="1" t="str">
        <f t="shared" si="2810"/>
        <v>Fluid (stream)</v>
      </c>
      <c r="K19777" s="1" t="str">
        <f t="shared" si="2811"/>
        <v>Untreated Water</v>
      </c>
      <c r="L19777">
        <v>5</v>
      </c>
      <c r="M19777" t="s">
        <v>11431</v>
      </c>
      <c r="N19777">
        <v>80</v>
      </c>
      <c r="O19777">
        <v>2.5000000000000001E-2</v>
      </c>
      <c r="P19777">
        <v>35</v>
      </c>
      <c r="Q19777">
        <v>6.2</v>
      </c>
    </row>
    <row r="19778" spans="1:17" hidden="1" x14ac:dyDescent="0.3">
      <c r="A19778" t="s">
        <v>76445</v>
      </c>
      <c r="B19778" t="s">
        <v>76446</v>
      </c>
      <c r="C19778" s="1" t="str">
        <f t="shared" si="2808"/>
        <v>21:0830</v>
      </c>
      <c r="D19778" s="1" t="str">
        <f t="shared" si="2809"/>
        <v>21:0230</v>
      </c>
      <c r="E19778" t="s">
        <v>76443</v>
      </c>
      <c r="F19778" t="s">
        <v>76447</v>
      </c>
      <c r="H19778">
        <v>46.9111464</v>
      </c>
      <c r="I19778">
        <v>-66.430592200000007</v>
      </c>
      <c r="J19778" s="1" t="str">
        <f t="shared" si="2810"/>
        <v>Fluid (stream)</v>
      </c>
      <c r="K19778" s="1" t="str">
        <f t="shared" si="2811"/>
        <v>Untreated Water</v>
      </c>
      <c r="L19778">
        <v>5</v>
      </c>
      <c r="M19778" t="s">
        <v>11435</v>
      </c>
      <c r="N19778">
        <v>81</v>
      </c>
      <c r="O19778">
        <v>2.5000000000000001E-2</v>
      </c>
      <c r="P19778">
        <v>30</v>
      </c>
      <c r="Q19778">
        <v>6.2</v>
      </c>
    </row>
    <row r="19779" spans="1:17" hidden="1" x14ac:dyDescent="0.3">
      <c r="A19779" t="s">
        <v>76448</v>
      </c>
      <c r="B19779" t="s">
        <v>76449</v>
      </c>
      <c r="C19779" s="1" t="str">
        <f t="shared" si="2808"/>
        <v>21:0830</v>
      </c>
      <c r="D19779" s="1" t="str">
        <f t="shared" si="2809"/>
        <v>21:0230</v>
      </c>
      <c r="E19779" t="s">
        <v>76450</v>
      </c>
      <c r="F19779" t="s">
        <v>76451</v>
      </c>
      <c r="H19779">
        <v>46.903975299999999</v>
      </c>
      <c r="I19779">
        <v>-66.500160800000003</v>
      </c>
      <c r="J19779" s="1" t="str">
        <f t="shared" si="2810"/>
        <v>Fluid (stream)</v>
      </c>
      <c r="K19779" s="1" t="str">
        <f t="shared" si="2811"/>
        <v>Untreated Water</v>
      </c>
      <c r="L19779">
        <v>5</v>
      </c>
      <c r="M19779" t="s">
        <v>11470</v>
      </c>
      <c r="N19779">
        <v>82</v>
      </c>
      <c r="O19779">
        <v>2.5000000000000001E-2</v>
      </c>
      <c r="P19779">
        <v>40</v>
      </c>
      <c r="Q19779">
        <v>6.7</v>
      </c>
    </row>
    <row r="19780" spans="1:17" hidden="1" x14ac:dyDescent="0.3">
      <c r="A19780" t="s">
        <v>76452</v>
      </c>
      <c r="B19780" t="s">
        <v>76453</v>
      </c>
      <c r="C19780" s="1" t="str">
        <f t="shared" si="2808"/>
        <v>21:0830</v>
      </c>
      <c r="D19780" s="1" t="str">
        <f t="shared" si="2809"/>
        <v>21:0230</v>
      </c>
      <c r="E19780" t="s">
        <v>76454</v>
      </c>
      <c r="F19780" t="s">
        <v>76455</v>
      </c>
      <c r="H19780">
        <v>46.884556799999999</v>
      </c>
      <c r="I19780">
        <v>-66.465492100000006</v>
      </c>
      <c r="J19780" s="1" t="str">
        <f t="shared" si="2810"/>
        <v>Fluid (stream)</v>
      </c>
      <c r="K19780" s="1" t="str">
        <f t="shared" si="2811"/>
        <v>Untreated Water</v>
      </c>
      <c r="L19780">
        <v>5</v>
      </c>
      <c r="M19780" t="s">
        <v>11475</v>
      </c>
      <c r="N19780">
        <v>83</v>
      </c>
      <c r="O19780">
        <v>2.5000000000000001E-2</v>
      </c>
      <c r="P19780">
        <v>40</v>
      </c>
      <c r="Q19780">
        <v>6.8</v>
      </c>
    </row>
    <row r="19781" spans="1:17" hidden="1" x14ac:dyDescent="0.3">
      <c r="A19781" t="s">
        <v>76456</v>
      </c>
      <c r="B19781" t="s">
        <v>76457</v>
      </c>
      <c r="C19781" s="1" t="str">
        <f t="shared" si="2808"/>
        <v>21:0830</v>
      </c>
      <c r="D19781" s="1" t="str">
        <f t="shared" si="2809"/>
        <v>21:0230</v>
      </c>
      <c r="E19781" t="s">
        <v>76458</v>
      </c>
      <c r="F19781" t="s">
        <v>76459</v>
      </c>
      <c r="H19781">
        <v>46.852538299999999</v>
      </c>
      <c r="I19781">
        <v>-66.379670899999994</v>
      </c>
      <c r="J19781" s="1" t="str">
        <f t="shared" si="2810"/>
        <v>Fluid (stream)</v>
      </c>
      <c r="K19781" s="1" t="str">
        <f t="shared" si="2811"/>
        <v>Untreated Water</v>
      </c>
      <c r="L19781">
        <v>5</v>
      </c>
      <c r="M19781" t="s">
        <v>11480</v>
      </c>
      <c r="N19781">
        <v>84</v>
      </c>
      <c r="O19781">
        <v>2.5000000000000001E-2</v>
      </c>
      <c r="P19781">
        <v>30</v>
      </c>
      <c r="Q19781">
        <v>6.5</v>
      </c>
    </row>
    <row r="19782" spans="1:17" hidden="1" x14ac:dyDescent="0.3">
      <c r="A19782" t="s">
        <v>76460</v>
      </c>
      <c r="B19782" t="s">
        <v>76461</v>
      </c>
      <c r="C19782" s="1" t="str">
        <f t="shared" si="2808"/>
        <v>21:0830</v>
      </c>
      <c r="D19782" s="1" t="str">
        <f t="shared" si="2809"/>
        <v>21:0230</v>
      </c>
      <c r="E19782" t="s">
        <v>76462</v>
      </c>
      <c r="F19782" t="s">
        <v>76463</v>
      </c>
      <c r="H19782">
        <v>46.852099299999999</v>
      </c>
      <c r="I19782">
        <v>-66.378970699999996</v>
      </c>
      <c r="J19782" s="1" t="str">
        <f t="shared" si="2810"/>
        <v>Fluid (stream)</v>
      </c>
      <c r="K19782" s="1" t="str">
        <f t="shared" si="2811"/>
        <v>Untreated Water</v>
      </c>
      <c r="L19782">
        <v>5</v>
      </c>
      <c r="M19782" t="s">
        <v>12548</v>
      </c>
      <c r="N19782">
        <v>85</v>
      </c>
      <c r="O19782">
        <v>2.5000000000000001E-2</v>
      </c>
      <c r="P19782">
        <v>35</v>
      </c>
      <c r="Q19782">
        <v>6.2</v>
      </c>
    </row>
    <row r="19783" spans="1:17" hidden="1" x14ac:dyDescent="0.3">
      <c r="A19783" t="s">
        <v>76464</v>
      </c>
      <c r="B19783" t="s">
        <v>76465</v>
      </c>
      <c r="C19783" s="1" t="str">
        <f t="shared" si="2808"/>
        <v>21:0830</v>
      </c>
      <c r="D19783" s="1" t="str">
        <f t="shared" si="2809"/>
        <v>21:0230</v>
      </c>
      <c r="E19783" t="s">
        <v>76466</v>
      </c>
      <c r="F19783" t="s">
        <v>76467</v>
      </c>
      <c r="H19783">
        <v>46.881856399999997</v>
      </c>
      <c r="I19783">
        <v>-66.501898100000005</v>
      </c>
      <c r="J19783" s="1" t="str">
        <f t="shared" si="2810"/>
        <v>Fluid (stream)</v>
      </c>
      <c r="K19783" s="1" t="str">
        <f t="shared" si="2811"/>
        <v>Untreated Water</v>
      </c>
      <c r="L19783">
        <v>6</v>
      </c>
      <c r="M19783" t="s">
        <v>11392</v>
      </c>
      <c r="N19783">
        <v>86</v>
      </c>
      <c r="O19783">
        <v>2.5000000000000001E-2</v>
      </c>
      <c r="P19783">
        <v>40</v>
      </c>
      <c r="Q19783">
        <v>6.7</v>
      </c>
    </row>
    <row r="19784" spans="1:17" hidden="1" x14ac:dyDescent="0.3">
      <c r="A19784" t="s">
        <v>76468</v>
      </c>
      <c r="B19784" t="s">
        <v>76469</v>
      </c>
      <c r="C19784" s="1" t="str">
        <f t="shared" si="2808"/>
        <v>21:0830</v>
      </c>
      <c r="D19784" s="1" t="str">
        <f t="shared" si="2809"/>
        <v>21:0230</v>
      </c>
      <c r="E19784" t="s">
        <v>76470</v>
      </c>
      <c r="F19784" t="s">
        <v>76471</v>
      </c>
      <c r="H19784">
        <v>46.843156700000002</v>
      </c>
      <c r="I19784">
        <v>-66.411527500000005</v>
      </c>
      <c r="J19784" s="1" t="str">
        <f t="shared" si="2810"/>
        <v>Fluid (stream)</v>
      </c>
      <c r="K19784" s="1" t="str">
        <f t="shared" si="2811"/>
        <v>Untreated Water</v>
      </c>
      <c r="L19784">
        <v>6</v>
      </c>
      <c r="M19784" t="s">
        <v>11397</v>
      </c>
      <c r="N19784">
        <v>87</v>
      </c>
      <c r="O19784">
        <v>7.0000000000000007E-2</v>
      </c>
      <c r="P19784">
        <v>60</v>
      </c>
      <c r="Q19784">
        <v>6.9</v>
      </c>
    </row>
    <row r="19785" spans="1:17" hidden="1" x14ac:dyDescent="0.3">
      <c r="A19785" t="s">
        <v>76472</v>
      </c>
      <c r="B19785" t="s">
        <v>76473</v>
      </c>
      <c r="C19785" s="1" t="str">
        <f t="shared" si="2808"/>
        <v>21:0830</v>
      </c>
      <c r="D19785" s="1" t="str">
        <f t="shared" si="2809"/>
        <v>21:0230</v>
      </c>
      <c r="E19785" t="s">
        <v>76474</v>
      </c>
      <c r="F19785" t="s">
        <v>76475</v>
      </c>
      <c r="H19785">
        <v>46.846143499999997</v>
      </c>
      <c r="I19785">
        <v>-66.411082199999996</v>
      </c>
      <c r="J19785" s="1" t="str">
        <f t="shared" si="2810"/>
        <v>Fluid (stream)</v>
      </c>
      <c r="K19785" s="1" t="str">
        <f t="shared" si="2811"/>
        <v>Untreated Water</v>
      </c>
      <c r="L19785">
        <v>6</v>
      </c>
      <c r="M19785" t="s">
        <v>11402</v>
      </c>
      <c r="N19785">
        <v>88</v>
      </c>
      <c r="O19785">
        <v>0.16</v>
      </c>
      <c r="P19785">
        <v>110</v>
      </c>
      <c r="Q19785">
        <v>6.8</v>
      </c>
    </row>
    <row r="19786" spans="1:17" hidden="1" x14ac:dyDescent="0.3">
      <c r="A19786" t="s">
        <v>76476</v>
      </c>
      <c r="B19786" t="s">
        <v>76477</v>
      </c>
      <c r="C19786" s="1" t="str">
        <f t="shared" si="2808"/>
        <v>21:0830</v>
      </c>
      <c r="D19786" s="1" t="str">
        <f t="shared" si="2809"/>
        <v>21:0230</v>
      </c>
      <c r="E19786" t="s">
        <v>76478</v>
      </c>
      <c r="F19786" t="s">
        <v>76479</v>
      </c>
      <c r="H19786">
        <v>46.864935899999999</v>
      </c>
      <c r="I19786">
        <v>-66.408748000000003</v>
      </c>
      <c r="J19786" s="1" t="str">
        <f t="shared" si="2810"/>
        <v>Fluid (stream)</v>
      </c>
      <c r="K19786" s="1" t="str">
        <f t="shared" si="2811"/>
        <v>Untreated Water</v>
      </c>
      <c r="L19786">
        <v>6</v>
      </c>
      <c r="M19786" t="s">
        <v>11411</v>
      </c>
      <c r="N19786">
        <v>89</v>
      </c>
      <c r="O19786">
        <v>2.5000000000000001E-2</v>
      </c>
      <c r="P19786">
        <v>50</v>
      </c>
      <c r="Q19786">
        <v>6.6</v>
      </c>
    </row>
    <row r="19787" spans="1:17" hidden="1" x14ac:dyDescent="0.3">
      <c r="A19787" t="s">
        <v>76480</v>
      </c>
      <c r="B19787" t="s">
        <v>76481</v>
      </c>
      <c r="C19787" s="1" t="str">
        <f t="shared" si="2808"/>
        <v>21:0830</v>
      </c>
      <c r="D19787" s="1" t="str">
        <f t="shared" si="2809"/>
        <v>21:0230</v>
      </c>
      <c r="E19787" t="s">
        <v>76482</v>
      </c>
      <c r="F19787" t="s">
        <v>76483</v>
      </c>
      <c r="H19787">
        <v>46.850452699999998</v>
      </c>
      <c r="I19787">
        <v>-66.349679800000004</v>
      </c>
      <c r="J19787" s="1" t="str">
        <f t="shared" si="2810"/>
        <v>Fluid (stream)</v>
      </c>
      <c r="K19787" s="1" t="str">
        <f t="shared" si="2811"/>
        <v>Untreated Water</v>
      </c>
      <c r="L19787">
        <v>6</v>
      </c>
      <c r="M19787" t="s">
        <v>11416</v>
      </c>
      <c r="N19787">
        <v>90</v>
      </c>
      <c r="O19787">
        <v>2.5000000000000001E-2</v>
      </c>
      <c r="P19787">
        <v>50</v>
      </c>
      <c r="Q19787">
        <v>6.5</v>
      </c>
    </row>
    <row r="19788" spans="1:17" hidden="1" x14ac:dyDescent="0.3">
      <c r="A19788" t="s">
        <v>76484</v>
      </c>
      <c r="B19788" t="s">
        <v>76485</v>
      </c>
      <c r="C19788" s="1" t="str">
        <f t="shared" si="2808"/>
        <v>21:0830</v>
      </c>
      <c r="D19788" s="1" t="str">
        <f t="shared" si="2809"/>
        <v>21:0230</v>
      </c>
      <c r="E19788" t="s">
        <v>76486</v>
      </c>
      <c r="F19788" t="s">
        <v>76487</v>
      </c>
      <c r="H19788">
        <v>46.860364300000001</v>
      </c>
      <c r="I19788">
        <v>-66.399232799999993</v>
      </c>
      <c r="J19788" s="1" t="str">
        <f t="shared" si="2810"/>
        <v>Fluid (stream)</v>
      </c>
      <c r="K19788" s="1" t="str">
        <f t="shared" si="2811"/>
        <v>Untreated Water</v>
      </c>
      <c r="L19788">
        <v>6</v>
      </c>
      <c r="M19788" t="s">
        <v>11431</v>
      </c>
      <c r="N19788">
        <v>91</v>
      </c>
      <c r="O19788">
        <v>2.5000000000000001E-2</v>
      </c>
      <c r="P19788">
        <v>50</v>
      </c>
      <c r="Q19788">
        <v>6.9</v>
      </c>
    </row>
    <row r="19789" spans="1:17" hidden="1" x14ac:dyDescent="0.3">
      <c r="A19789" t="s">
        <v>76488</v>
      </c>
      <c r="B19789" t="s">
        <v>76489</v>
      </c>
      <c r="C19789" s="1" t="str">
        <f t="shared" si="2808"/>
        <v>21:0830</v>
      </c>
      <c r="D19789" s="1" t="str">
        <f t="shared" si="2809"/>
        <v>21:0230</v>
      </c>
      <c r="E19789" t="s">
        <v>76486</v>
      </c>
      <c r="F19789" t="s">
        <v>76490</v>
      </c>
      <c r="H19789">
        <v>46.860364300000001</v>
      </c>
      <c r="I19789">
        <v>-66.399232799999993</v>
      </c>
      <c r="J19789" s="1" t="str">
        <f t="shared" si="2810"/>
        <v>Fluid (stream)</v>
      </c>
      <c r="K19789" s="1" t="str">
        <f t="shared" si="2811"/>
        <v>Untreated Water</v>
      </c>
      <c r="L19789">
        <v>6</v>
      </c>
      <c r="M19789" t="s">
        <v>11435</v>
      </c>
      <c r="N19789">
        <v>92</v>
      </c>
      <c r="O19789">
        <v>2.5000000000000001E-2</v>
      </c>
      <c r="P19789">
        <v>50</v>
      </c>
      <c r="Q19789">
        <v>7</v>
      </c>
    </row>
    <row r="19790" spans="1:17" hidden="1" x14ac:dyDescent="0.3">
      <c r="A19790" t="s">
        <v>76491</v>
      </c>
      <c r="B19790" t="s">
        <v>76492</v>
      </c>
      <c r="C19790" s="1" t="str">
        <f t="shared" si="2808"/>
        <v>21:0830</v>
      </c>
      <c r="D19790" s="1" t="str">
        <f t="shared" si="2809"/>
        <v>21:0230</v>
      </c>
      <c r="E19790" t="s">
        <v>76493</v>
      </c>
      <c r="F19790" t="s">
        <v>76494</v>
      </c>
      <c r="H19790">
        <v>46.856751600000003</v>
      </c>
      <c r="I19790">
        <v>-66.408984599999997</v>
      </c>
      <c r="J19790" s="1" t="str">
        <f t="shared" si="2810"/>
        <v>Fluid (stream)</v>
      </c>
      <c r="K19790" s="1" t="str">
        <f t="shared" si="2811"/>
        <v>Untreated Water</v>
      </c>
      <c r="L19790">
        <v>6</v>
      </c>
      <c r="M19790" t="s">
        <v>11421</v>
      </c>
      <c r="N19790">
        <v>93</v>
      </c>
      <c r="O19790">
        <v>2.5000000000000001E-2</v>
      </c>
      <c r="P19790">
        <v>50</v>
      </c>
      <c r="Q19790">
        <v>6.7</v>
      </c>
    </row>
    <row r="19791" spans="1:17" hidden="1" x14ac:dyDescent="0.3">
      <c r="A19791" t="s">
        <v>76495</v>
      </c>
      <c r="B19791" t="s">
        <v>76496</v>
      </c>
      <c r="C19791" s="1" t="str">
        <f t="shared" si="2808"/>
        <v>21:0830</v>
      </c>
      <c r="D19791" s="1" t="str">
        <f t="shared" si="2809"/>
        <v>21:0230</v>
      </c>
      <c r="E19791" t="s">
        <v>76497</v>
      </c>
      <c r="F19791" t="s">
        <v>76498</v>
      </c>
      <c r="H19791">
        <v>46.839729699999999</v>
      </c>
      <c r="I19791">
        <v>-66.339793799999995</v>
      </c>
      <c r="J19791" s="1" t="str">
        <f t="shared" si="2810"/>
        <v>Fluid (stream)</v>
      </c>
      <c r="K19791" s="1" t="str">
        <f t="shared" si="2811"/>
        <v>Untreated Water</v>
      </c>
      <c r="L19791">
        <v>6</v>
      </c>
      <c r="M19791" t="s">
        <v>11426</v>
      </c>
      <c r="N19791">
        <v>94</v>
      </c>
      <c r="O19791">
        <v>2.5000000000000001E-2</v>
      </c>
      <c r="P19791">
        <v>50</v>
      </c>
      <c r="Q19791">
        <v>6.7</v>
      </c>
    </row>
    <row r="19792" spans="1:17" hidden="1" x14ac:dyDescent="0.3">
      <c r="A19792" t="s">
        <v>76499</v>
      </c>
      <c r="B19792" t="s">
        <v>76500</v>
      </c>
      <c r="C19792" s="1" t="str">
        <f t="shared" si="2808"/>
        <v>21:0830</v>
      </c>
      <c r="D19792" s="1" t="str">
        <f t="shared" si="2809"/>
        <v>21:0230</v>
      </c>
      <c r="E19792" t="s">
        <v>76501</v>
      </c>
      <c r="F19792" t="s">
        <v>76502</v>
      </c>
      <c r="H19792">
        <v>46.8497147</v>
      </c>
      <c r="I19792">
        <v>-66.331088800000003</v>
      </c>
      <c r="J19792" s="1" t="str">
        <f t="shared" si="2810"/>
        <v>Fluid (stream)</v>
      </c>
      <c r="K19792" s="1" t="str">
        <f t="shared" si="2811"/>
        <v>Untreated Water</v>
      </c>
      <c r="L19792">
        <v>6</v>
      </c>
      <c r="M19792" t="s">
        <v>11440</v>
      </c>
      <c r="N19792">
        <v>95</v>
      </c>
      <c r="O19792">
        <v>2.5000000000000001E-2</v>
      </c>
      <c r="P19792">
        <v>45</v>
      </c>
      <c r="Q19792">
        <v>6.6</v>
      </c>
    </row>
    <row r="19793" spans="1:17" hidden="1" x14ac:dyDescent="0.3">
      <c r="A19793" t="s">
        <v>76503</v>
      </c>
      <c r="B19793" t="s">
        <v>76504</v>
      </c>
      <c r="C19793" s="1" t="str">
        <f t="shared" si="2808"/>
        <v>21:0830</v>
      </c>
      <c r="D19793" s="1" t="str">
        <f t="shared" si="2809"/>
        <v>21:0230</v>
      </c>
      <c r="E19793" t="s">
        <v>76505</v>
      </c>
      <c r="F19793" t="s">
        <v>76506</v>
      </c>
      <c r="H19793">
        <v>46.837234700000003</v>
      </c>
      <c r="I19793">
        <v>-66.322723499999995</v>
      </c>
      <c r="J19793" s="1" t="str">
        <f t="shared" si="2810"/>
        <v>Fluid (stream)</v>
      </c>
      <c r="K19793" s="1" t="str">
        <f t="shared" si="2811"/>
        <v>Untreated Water</v>
      </c>
      <c r="L19793">
        <v>6</v>
      </c>
      <c r="M19793" t="s">
        <v>11445</v>
      </c>
      <c r="N19793">
        <v>96</v>
      </c>
      <c r="O19793">
        <v>2.5000000000000001E-2</v>
      </c>
      <c r="P19793">
        <v>50</v>
      </c>
      <c r="Q19793">
        <v>6.7</v>
      </c>
    </row>
    <row r="19794" spans="1:17" hidden="1" x14ac:dyDescent="0.3">
      <c r="A19794" t="s">
        <v>76507</v>
      </c>
      <c r="B19794" t="s">
        <v>76508</v>
      </c>
      <c r="C19794" s="1" t="str">
        <f t="shared" si="2808"/>
        <v>21:0830</v>
      </c>
      <c r="D19794" s="1" t="str">
        <f t="shared" si="2809"/>
        <v>21:0230</v>
      </c>
      <c r="E19794" t="s">
        <v>76509</v>
      </c>
      <c r="F19794" t="s">
        <v>76510</v>
      </c>
      <c r="H19794">
        <v>46.8287798</v>
      </c>
      <c r="I19794">
        <v>-66.323314100000005</v>
      </c>
      <c r="J19794" s="1" t="str">
        <f t="shared" si="2810"/>
        <v>Fluid (stream)</v>
      </c>
      <c r="K19794" s="1" t="str">
        <f t="shared" si="2811"/>
        <v>Untreated Water</v>
      </c>
      <c r="L19794">
        <v>6</v>
      </c>
      <c r="M19794" t="s">
        <v>11450</v>
      </c>
      <c r="N19794">
        <v>97</v>
      </c>
      <c r="O19794">
        <v>2.5000000000000001E-2</v>
      </c>
      <c r="P19794">
        <v>50</v>
      </c>
      <c r="Q19794">
        <v>6.7</v>
      </c>
    </row>
    <row r="19795" spans="1:17" hidden="1" x14ac:dyDescent="0.3">
      <c r="A19795" t="s">
        <v>76511</v>
      </c>
      <c r="B19795" t="s">
        <v>76512</v>
      </c>
      <c r="C19795" s="1" t="str">
        <f t="shared" si="2808"/>
        <v>21:0830</v>
      </c>
      <c r="D19795" s="1" t="str">
        <f t="shared" si="2809"/>
        <v>21:0230</v>
      </c>
      <c r="E19795" t="s">
        <v>76513</v>
      </c>
      <c r="F19795" t="s">
        <v>76514</v>
      </c>
      <c r="H19795">
        <v>46.892715899999999</v>
      </c>
      <c r="I19795">
        <v>-66.3241893</v>
      </c>
      <c r="J19795" s="1" t="str">
        <f t="shared" si="2810"/>
        <v>Fluid (stream)</v>
      </c>
      <c r="K19795" s="1" t="str">
        <f t="shared" si="2811"/>
        <v>Untreated Water</v>
      </c>
      <c r="L19795">
        <v>6</v>
      </c>
      <c r="M19795" t="s">
        <v>11460</v>
      </c>
      <c r="N19795">
        <v>98</v>
      </c>
      <c r="O19795">
        <v>2.5000000000000001E-2</v>
      </c>
      <c r="P19795">
        <v>40</v>
      </c>
      <c r="Q19795">
        <v>6.6</v>
      </c>
    </row>
    <row r="19796" spans="1:17" hidden="1" x14ac:dyDescent="0.3">
      <c r="A19796" t="s">
        <v>76515</v>
      </c>
      <c r="B19796" t="s">
        <v>76516</v>
      </c>
      <c r="C19796" s="1" t="str">
        <f t="shared" si="2808"/>
        <v>21:0830</v>
      </c>
      <c r="D19796" s="1" t="str">
        <f t="shared" si="2809"/>
        <v>21:0230</v>
      </c>
      <c r="E19796" t="s">
        <v>76517</v>
      </c>
      <c r="F19796" t="s">
        <v>76518</v>
      </c>
      <c r="H19796">
        <v>46.900905299999998</v>
      </c>
      <c r="I19796">
        <v>-66.333432400000007</v>
      </c>
      <c r="J19796" s="1" t="str">
        <f t="shared" si="2810"/>
        <v>Fluid (stream)</v>
      </c>
      <c r="K19796" s="1" t="str">
        <f t="shared" si="2811"/>
        <v>Untreated Water</v>
      </c>
      <c r="L19796">
        <v>6</v>
      </c>
      <c r="M19796" t="s">
        <v>11465</v>
      </c>
      <c r="N19796">
        <v>99</v>
      </c>
      <c r="O19796">
        <v>0.08</v>
      </c>
      <c r="P19796">
        <v>50</v>
      </c>
      <c r="Q19796">
        <v>6.7</v>
      </c>
    </row>
    <row r="19797" spans="1:17" hidden="1" x14ac:dyDescent="0.3">
      <c r="A19797" t="s">
        <v>76519</v>
      </c>
      <c r="B19797" t="s">
        <v>76520</v>
      </c>
      <c r="C19797" s="1" t="str">
        <f t="shared" si="2808"/>
        <v>21:0830</v>
      </c>
      <c r="D19797" s="1" t="str">
        <f t="shared" si="2809"/>
        <v>21:0230</v>
      </c>
      <c r="E19797" t="s">
        <v>76521</v>
      </c>
      <c r="F19797" t="s">
        <v>76522</v>
      </c>
      <c r="H19797">
        <v>46.900204799999997</v>
      </c>
      <c r="I19797">
        <v>-66.343945000000005</v>
      </c>
      <c r="J19797" s="1" t="str">
        <f t="shared" si="2810"/>
        <v>Fluid (stream)</v>
      </c>
      <c r="K19797" s="1" t="str">
        <f t="shared" si="2811"/>
        <v>Untreated Water</v>
      </c>
      <c r="L19797">
        <v>6</v>
      </c>
      <c r="M19797" t="s">
        <v>11470</v>
      </c>
      <c r="N19797">
        <v>100</v>
      </c>
      <c r="O19797">
        <v>2.5000000000000001E-2</v>
      </c>
      <c r="P19797">
        <v>50</v>
      </c>
      <c r="Q19797">
        <v>6.6</v>
      </c>
    </row>
    <row r="19798" spans="1:17" hidden="1" x14ac:dyDescent="0.3">
      <c r="A19798" t="s">
        <v>76523</v>
      </c>
      <c r="B19798" t="s">
        <v>76524</v>
      </c>
      <c r="C19798" s="1" t="str">
        <f t="shared" si="2808"/>
        <v>21:0830</v>
      </c>
      <c r="D19798" s="1" t="str">
        <f t="shared" si="2809"/>
        <v>21:0230</v>
      </c>
      <c r="E19798" t="s">
        <v>76525</v>
      </c>
      <c r="F19798" t="s">
        <v>76526</v>
      </c>
      <c r="H19798">
        <v>46.898765099999999</v>
      </c>
      <c r="I19798">
        <v>-66.307751699999997</v>
      </c>
      <c r="J19798" s="1" t="str">
        <f t="shared" si="2810"/>
        <v>Fluid (stream)</v>
      </c>
      <c r="K19798" s="1" t="str">
        <f t="shared" si="2811"/>
        <v>Untreated Water</v>
      </c>
      <c r="L19798">
        <v>6</v>
      </c>
      <c r="M19798" t="s">
        <v>11475</v>
      </c>
      <c r="N19798">
        <v>101</v>
      </c>
      <c r="O19798">
        <v>2.5000000000000001E-2</v>
      </c>
      <c r="P19798">
        <v>30</v>
      </c>
      <c r="Q19798">
        <v>4.4000000000000004</v>
      </c>
    </row>
    <row r="19799" spans="1:17" hidden="1" x14ac:dyDescent="0.3">
      <c r="A19799" t="s">
        <v>76527</v>
      </c>
      <c r="B19799" t="s">
        <v>76528</v>
      </c>
      <c r="C19799" s="1" t="str">
        <f t="shared" si="2808"/>
        <v>21:0830</v>
      </c>
      <c r="D19799" s="1" t="str">
        <f t="shared" si="2809"/>
        <v>21:0230</v>
      </c>
      <c r="E19799" t="s">
        <v>76529</v>
      </c>
      <c r="F19799" t="s">
        <v>76530</v>
      </c>
      <c r="H19799">
        <v>46.897333000000003</v>
      </c>
      <c r="I19799">
        <v>-66.321123499999999</v>
      </c>
      <c r="J19799" s="1" t="str">
        <f t="shared" si="2810"/>
        <v>Fluid (stream)</v>
      </c>
      <c r="K19799" s="1" t="str">
        <f t="shared" si="2811"/>
        <v>Untreated Water</v>
      </c>
      <c r="L19799">
        <v>6</v>
      </c>
      <c r="M19799" t="s">
        <v>11480</v>
      </c>
      <c r="N19799">
        <v>102</v>
      </c>
      <c r="O19799">
        <v>2.5000000000000001E-2</v>
      </c>
      <c r="P19799">
        <v>35</v>
      </c>
      <c r="Q19799">
        <v>6.6</v>
      </c>
    </row>
    <row r="19800" spans="1:17" hidden="1" x14ac:dyDescent="0.3">
      <c r="A19800" t="s">
        <v>76531</v>
      </c>
      <c r="B19800" t="s">
        <v>76532</v>
      </c>
      <c r="C19800" s="1" t="str">
        <f t="shared" si="2808"/>
        <v>21:0830</v>
      </c>
      <c r="D19800" s="1" t="str">
        <f t="shared" si="2809"/>
        <v>21:0230</v>
      </c>
      <c r="E19800" t="s">
        <v>76533</v>
      </c>
      <c r="F19800" t="s">
        <v>76534</v>
      </c>
      <c r="H19800">
        <v>46.8728768</v>
      </c>
      <c r="I19800">
        <v>-66.330189399999995</v>
      </c>
      <c r="J19800" s="1" t="str">
        <f t="shared" si="2810"/>
        <v>Fluid (stream)</v>
      </c>
      <c r="K19800" s="1" t="str">
        <f t="shared" si="2811"/>
        <v>Untreated Water</v>
      </c>
      <c r="L19800">
        <v>6</v>
      </c>
      <c r="M19800" t="s">
        <v>12548</v>
      </c>
      <c r="N19800">
        <v>103</v>
      </c>
      <c r="O19800">
        <v>0.08</v>
      </c>
      <c r="P19800">
        <v>35</v>
      </c>
      <c r="Q19800">
        <v>6.8</v>
      </c>
    </row>
    <row r="19801" spans="1:17" hidden="1" x14ac:dyDescent="0.3">
      <c r="A19801" t="s">
        <v>76535</v>
      </c>
      <c r="B19801" t="s">
        <v>76536</v>
      </c>
      <c r="C19801" s="1" t="str">
        <f t="shared" si="2808"/>
        <v>21:0830</v>
      </c>
      <c r="D19801" s="1" t="str">
        <f t="shared" si="2809"/>
        <v>21:0230</v>
      </c>
      <c r="E19801" t="s">
        <v>76537</v>
      </c>
      <c r="F19801" t="s">
        <v>76538</v>
      </c>
      <c r="H19801">
        <v>46.887023300000003</v>
      </c>
      <c r="I19801">
        <v>-66.362750599999998</v>
      </c>
      <c r="J19801" s="1" t="str">
        <f t="shared" si="2810"/>
        <v>Fluid (stream)</v>
      </c>
      <c r="K19801" s="1" t="str">
        <f t="shared" si="2811"/>
        <v>Untreated Water</v>
      </c>
      <c r="L19801">
        <v>7</v>
      </c>
      <c r="M19801" t="s">
        <v>11392</v>
      </c>
      <c r="N19801">
        <v>104</v>
      </c>
      <c r="O19801">
        <v>2.5000000000000001E-2</v>
      </c>
      <c r="P19801">
        <v>40</v>
      </c>
      <c r="Q19801">
        <v>6.5</v>
      </c>
    </row>
    <row r="19802" spans="1:17" hidden="1" x14ac:dyDescent="0.3">
      <c r="A19802" t="s">
        <v>76539</v>
      </c>
      <c r="B19802" t="s">
        <v>76540</v>
      </c>
      <c r="C19802" s="1" t="str">
        <f t="shared" si="2808"/>
        <v>21:0830</v>
      </c>
      <c r="D19802" s="1" t="str">
        <f t="shared" si="2809"/>
        <v>21:0230</v>
      </c>
      <c r="E19802" t="s">
        <v>76541</v>
      </c>
      <c r="F19802" t="s">
        <v>76542</v>
      </c>
      <c r="H19802">
        <v>46.885013999999998</v>
      </c>
      <c r="I19802">
        <v>-66.359134400000002</v>
      </c>
      <c r="J19802" s="1" t="str">
        <f t="shared" si="2810"/>
        <v>Fluid (stream)</v>
      </c>
      <c r="K19802" s="1" t="str">
        <f t="shared" si="2811"/>
        <v>Untreated Water</v>
      </c>
      <c r="L19802">
        <v>7</v>
      </c>
      <c r="M19802" t="s">
        <v>11397</v>
      </c>
      <c r="N19802">
        <v>105</v>
      </c>
      <c r="O19802">
        <v>2.5000000000000001E-2</v>
      </c>
      <c r="P19802">
        <v>40</v>
      </c>
      <c r="Q19802">
        <v>6.5</v>
      </c>
    </row>
    <row r="19803" spans="1:17" hidden="1" x14ac:dyDescent="0.3">
      <c r="A19803" t="s">
        <v>76543</v>
      </c>
      <c r="B19803" t="s">
        <v>76544</v>
      </c>
      <c r="C19803" s="1" t="str">
        <f t="shared" si="2808"/>
        <v>21:0830</v>
      </c>
      <c r="D19803" s="1" t="str">
        <f t="shared" si="2809"/>
        <v>21:0230</v>
      </c>
      <c r="E19803" t="s">
        <v>76545</v>
      </c>
      <c r="F19803" t="s">
        <v>76546</v>
      </c>
      <c r="H19803">
        <v>46.886562699999999</v>
      </c>
      <c r="I19803">
        <v>-66.348661899999996</v>
      </c>
      <c r="J19803" s="1" t="str">
        <f t="shared" si="2810"/>
        <v>Fluid (stream)</v>
      </c>
      <c r="K19803" s="1" t="str">
        <f t="shared" si="2811"/>
        <v>Untreated Water</v>
      </c>
      <c r="L19803">
        <v>7</v>
      </c>
      <c r="M19803" t="s">
        <v>11402</v>
      </c>
      <c r="N19803">
        <v>106</v>
      </c>
      <c r="O19803">
        <v>2.5000000000000001E-2</v>
      </c>
      <c r="P19803">
        <v>40</v>
      </c>
      <c r="Q19803">
        <v>6.6</v>
      </c>
    </row>
    <row r="19804" spans="1:17" hidden="1" x14ac:dyDescent="0.3">
      <c r="A19804" t="s">
        <v>76547</v>
      </c>
      <c r="B19804" t="s">
        <v>76548</v>
      </c>
      <c r="C19804" s="1" t="str">
        <f t="shared" si="2808"/>
        <v>21:0830</v>
      </c>
      <c r="D19804" s="1" t="str">
        <f t="shared" si="2809"/>
        <v>21:0230</v>
      </c>
      <c r="E19804" t="s">
        <v>76549</v>
      </c>
      <c r="F19804" t="s">
        <v>76550</v>
      </c>
      <c r="H19804">
        <v>46.890707900000002</v>
      </c>
      <c r="I19804">
        <v>-66.363304999999997</v>
      </c>
      <c r="J19804" s="1" t="str">
        <f t="shared" si="2810"/>
        <v>Fluid (stream)</v>
      </c>
      <c r="K19804" s="1" t="str">
        <f t="shared" si="2811"/>
        <v>Untreated Water</v>
      </c>
      <c r="L19804">
        <v>7</v>
      </c>
      <c r="M19804" t="s">
        <v>11411</v>
      </c>
      <c r="N19804">
        <v>107</v>
      </c>
      <c r="O19804">
        <v>2.5000000000000001E-2</v>
      </c>
      <c r="P19804">
        <v>40</v>
      </c>
      <c r="Q19804">
        <v>6.8</v>
      </c>
    </row>
    <row r="19805" spans="1:17" hidden="1" x14ac:dyDescent="0.3">
      <c r="A19805" t="s">
        <v>76551</v>
      </c>
      <c r="B19805" t="s">
        <v>76552</v>
      </c>
      <c r="C19805" s="1" t="str">
        <f t="shared" si="2808"/>
        <v>21:0830</v>
      </c>
      <c r="D19805" s="1" t="str">
        <f t="shared" si="2809"/>
        <v>21:0230</v>
      </c>
      <c r="E19805" t="s">
        <v>76553</v>
      </c>
      <c r="F19805" t="s">
        <v>76554</v>
      </c>
      <c r="H19805">
        <v>46.912577800000001</v>
      </c>
      <c r="I19805">
        <v>-66.378621999999993</v>
      </c>
      <c r="J19805" s="1" t="str">
        <f t="shared" si="2810"/>
        <v>Fluid (stream)</v>
      </c>
      <c r="K19805" s="1" t="str">
        <f t="shared" si="2811"/>
        <v>Untreated Water</v>
      </c>
      <c r="L19805">
        <v>7</v>
      </c>
      <c r="M19805" t="s">
        <v>11416</v>
      </c>
      <c r="N19805">
        <v>108</v>
      </c>
      <c r="O19805">
        <v>2.5000000000000001E-2</v>
      </c>
      <c r="P19805">
        <v>50</v>
      </c>
      <c r="Q19805">
        <v>7</v>
      </c>
    </row>
    <row r="19806" spans="1:17" hidden="1" x14ac:dyDescent="0.3">
      <c r="A19806" t="s">
        <v>76555</v>
      </c>
      <c r="B19806" t="s">
        <v>76556</v>
      </c>
      <c r="C19806" s="1" t="str">
        <f t="shared" si="2808"/>
        <v>21:0830</v>
      </c>
      <c r="D19806" s="1" t="str">
        <f t="shared" si="2809"/>
        <v>21:0230</v>
      </c>
      <c r="E19806" t="s">
        <v>76557</v>
      </c>
      <c r="F19806" t="s">
        <v>76558</v>
      </c>
      <c r="H19806">
        <v>46.913644900000001</v>
      </c>
      <c r="I19806">
        <v>-66.379633799999993</v>
      </c>
      <c r="J19806" s="1" t="str">
        <f t="shared" si="2810"/>
        <v>Fluid (stream)</v>
      </c>
      <c r="K19806" s="1" t="str">
        <f t="shared" si="2811"/>
        <v>Untreated Water</v>
      </c>
      <c r="L19806">
        <v>7</v>
      </c>
      <c r="M19806" t="s">
        <v>11421</v>
      </c>
      <c r="N19806">
        <v>109</v>
      </c>
      <c r="O19806">
        <v>2.5000000000000001E-2</v>
      </c>
      <c r="P19806">
        <v>40</v>
      </c>
      <c r="Q19806">
        <v>6.8</v>
      </c>
    </row>
    <row r="19807" spans="1:17" hidden="1" x14ac:dyDescent="0.3">
      <c r="A19807" t="s">
        <v>76559</v>
      </c>
      <c r="B19807" t="s">
        <v>76560</v>
      </c>
      <c r="C19807" s="1" t="str">
        <f t="shared" si="2808"/>
        <v>21:0830</v>
      </c>
      <c r="D19807" s="1" t="str">
        <f t="shared" si="2809"/>
        <v>21:0230</v>
      </c>
      <c r="E19807" t="s">
        <v>76561</v>
      </c>
      <c r="F19807" t="s">
        <v>76562</v>
      </c>
      <c r="H19807">
        <v>46.921629199999998</v>
      </c>
      <c r="I19807">
        <v>-66.423312999999993</v>
      </c>
      <c r="J19807" s="1" t="str">
        <f t="shared" si="2810"/>
        <v>Fluid (stream)</v>
      </c>
      <c r="K19807" s="1" t="str">
        <f t="shared" si="2811"/>
        <v>Untreated Water</v>
      </c>
      <c r="L19807">
        <v>7</v>
      </c>
      <c r="M19807" t="s">
        <v>11426</v>
      </c>
      <c r="N19807">
        <v>110</v>
      </c>
      <c r="O19807">
        <v>2.5000000000000001E-2</v>
      </c>
      <c r="P19807">
        <v>45</v>
      </c>
      <c r="Q19807">
        <v>6.5</v>
      </c>
    </row>
    <row r="19808" spans="1:17" hidden="1" x14ac:dyDescent="0.3">
      <c r="A19808" t="s">
        <v>76563</v>
      </c>
      <c r="B19808" t="s">
        <v>76564</v>
      </c>
      <c r="C19808" s="1" t="str">
        <f t="shared" si="2808"/>
        <v>21:0830</v>
      </c>
      <c r="D19808" s="1" t="str">
        <f t="shared" si="2809"/>
        <v>21:0230</v>
      </c>
      <c r="E19808" t="s">
        <v>76565</v>
      </c>
      <c r="F19808" t="s">
        <v>76566</v>
      </c>
      <c r="H19808">
        <v>46.871851599999999</v>
      </c>
      <c r="I19808">
        <v>-66.347247899999999</v>
      </c>
      <c r="J19808" s="1" t="str">
        <f t="shared" si="2810"/>
        <v>Fluid (stream)</v>
      </c>
      <c r="K19808" s="1" t="str">
        <f t="shared" si="2811"/>
        <v>Untreated Water</v>
      </c>
      <c r="L19808">
        <v>7</v>
      </c>
      <c r="M19808" t="s">
        <v>11440</v>
      </c>
      <c r="N19808">
        <v>111</v>
      </c>
      <c r="O19808">
        <v>2.5000000000000001E-2</v>
      </c>
      <c r="P19808">
        <v>40</v>
      </c>
      <c r="Q19808">
        <v>6.7</v>
      </c>
    </row>
    <row r="19809" spans="1:17" hidden="1" x14ac:dyDescent="0.3">
      <c r="A19809" t="s">
        <v>76567</v>
      </c>
      <c r="B19809" t="s">
        <v>76568</v>
      </c>
      <c r="C19809" s="1" t="str">
        <f t="shared" si="2808"/>
        <v>21:0830</v>
      </c>
      <c r="D19809" s="1" t="str">
        <f t="shared" si="2809"/>
        <v>21:0230</v>
      </c>
      <c r="E19809" t="s">
        <v>76569</v>
      </c>
      <c r="F19809" t="s">
        <v>76570</v>
      </c>
      <c r="H19809">
        <v>46.942520299999998</v>
      </c>
      <c r="I19809">
        <v>-66.409103900000005</v>
      </c>
      <c r="J19809" s="1" t="str">
        <f t="shared" si="2810"/>
        <v>Fluid (stream)</v>
      </c>
      <c r="K19809" s="1" t="str">
        <f t="shared" si="2811"/>
        <v>Untreated Water</v>
      </c>
      <c r="L19809">
        <v>7</v>
      </c>
      <c r="M19809" t="s">
        <v>11445</v>
      </c>
      <c r="N19809">
        <v>112</v>
      </c>
      <c r="O19809">
        <v>2.5000000000000001E-2</v>
      </c>
      <c r="P19809">
        <v>45</v>
      </c>
      <c r="Q19809">
        <v>6.7</v>
      </c>
    </row>
    <row r="19810" spans="1:17" hidden="1" x14ac:dyDescent="0.3">
      <c r="A19810" t="s">
        <v>76571</v>
      </c>
      <c r="B19810" t="s">
        <v>76572</v>
      </c>
      <c r="C19810" s="1" t="str">
        <f t="shared" si="2808"/>
        <v>21:0830</v>
      </c>
      <c r="D19810" s="1" t="str">
        <f t="shared" si="2809"/>
        <v>21:0230</v>
      </c>
      <c r="E19810" t="s">
        <v>76573</v>
      </c>
      <c r="F19810" t="s">
        <v>76574</v>
      </c>
      <c r="H19810">
        <v>46.9382795</v>
      </c>
      <c r="I19810">
        <v>-66.416180600000004</v>
      </c>
      <c r="J19810" s="1" t="str">
        <f t="shared" si="2810"/>
        <v>Fluid (stream)</v>
      </c>
      <c r="K19810" s="1" t="str">
        <f t="shared" si="2811"/>
        <v>Untreated Water</v>
      </c>
      <c r="L19810">
        <v>7</v>
      </c>
      <c r="M19810" t="s">
        <v>11431</v>
      </c>
      <c r="N19810">
        <v>113</v>
      </c>
      <c r="O19810">
        <v>2.5000000000000001E-2</v>
      </c>
      <c r="P19810">
        <v>40</v>
      </c>
      <c r="Q19810">
        <v>6.7</v>
      </c>
    </row>
    <row r="19811" spans="1:17" hidden="1" x14ac:dyDescent="0.3">
      <c r="A19811" t="s">
        <v>76575</v>
      </c>
      <c r="B19811" t="s">
        <v>76576</v>
      </c>
      <c r="C19811" s="1" t="str">
        <f t="shared" si="2808"/>
        <v>21:0830</v>
      </c>
      <c r="D19811" s="1" t="str">
        <f t="shared" si="2809"/>
        <v>21:0230</v>
      </c>
      <c r="E19811" t="s">
        <v>76573</v>
      </c>
      <c r="F19811" t="s">
        <v>76577</v>
      </c>
      <c r="H19811">
        <v>46.9382795</v>
      </c>
      <c r="I19811">
        <v>-66.416180600000004</v>
      </c>
      <c r="J19811" s="1" t="str">
        <f t="shared" si="2810"/>
        <v>Fluid (stream)</v>
      </c>
      <c r="K19811" s="1" t="str">
        <f t="shared" si="2811"/>
        <v>Untreated Water</v>
      </c>
      <c r="L19811">
        <v>7</v>
      </c>
      <c r="M19811" t="s">
        <v>11435</v>
      </c>
      <c r="N19811">
        <v>114</v>
      </c>
      <c r="O19811">
        <v>2.5000000000000001E-2</v>
      </c>
      <c r="P19811">
        <v>40</v>
      </c>
      <c r="Q19811">
        <v>6.8</v>
      </c>
    </row>
    <row r="19812" spans="1:17" hidden="1" x14ac:dyDescent="0.3">
      <c r="A19812" t="s">
        <v>76578</v>
      </c>
      <c r="B19812" t="s">
        <v>76579</v>
      </c>
      <c r="C19812" s="1" t="str">
        <f t="shared" si="2808"/>
        <v>21:0830</v>
      </c>
      <c r="D19812" s="1" t="str">
        <f t="shared" si="2809"/>
        <v>21:0230</v>
      </c>
      <c r="E19812" t="s">
        <v>76580</v>
      </c>
      <c r="F19812" t="s">
        <v>76581</v>
      </c>
      <c r="H19812">
        <v>46.939820699999999</v>
      </c>
      <c r="I19812">
        <v>-66.417078700000005</v>
      </c>
      <c r="J19812" s="1" t="str">
        <f t="shared" si="2810"/>
        <v>Fluid (stream)</v>
      </c>
      <c r="K19812" s="1" t="str">
        <f t="shared" si="2811"/>
        <v>Untreated Water</v>
      </c>
      <c r="L19812">
        <v>7</v>
      </c>
      <c r="M19812" t="s">
        <v>11450</v>
      </c>
      <c r="N19812">
        <v>115</v>
      </c>
      <c r="O19812">
        <v>2.5000000000000001E-2</v>
      </c>
      <c r="P19812">
        <v>45</v>
      </c>
      <c r="Q19812">
        <v>6.6</v>
      </c>
    </row>
    <row r="19813" spans="1:17" hidden="1" x14ac:dyDescent="0.3">
      <c r="A19813" t="s">
        <v>76582</v>
      </c>
      <c r="B19813" t="s">
        <v>76583</v>
      </c>
      <c r="C19813" s="1" t="str">
        <f t="shared" si="2808"/>
        <v>21:0830</v>
      </c>
      <c r="D19813" s="1" t="str">
        <f t="shared" si="2809"/>
        <v>21:0230</v>
      </c>
      <c r="E19813" t="s">
        <v>76584</v>
      </c>
      <c r="F19813" t="s">
        <v>76585</v>
      </c>
      <c r="H19813">
        <v>46.969663599999997</v>
      </c>
      <c r="I19813">
        <v>-66.433507800000001</v>
      </c>
      <c r="J19813" s="1" t="str">
        <f t="shared" si="2810"/>
        <v>Fluid (stream)</v>
      </c>
      <c r="K19813" s="1" t="str">
        <f t="shared" si="2811"/>
        <v>Untreated Water</v>
      </c>
      <c r="L19813">
        <v>7</v>
      </c>
      <c r="M19813" t="s">
        <v>11460</v>
      </c>
      <c r="N19813">
        <v>116</v>
      </c>
      <c r="O19813">
        <v>0.08</v>
      </c>
      <c r="P19813">
        <v>90</v>
      </c>
      <c r="Q19813">
        <v>6.5</v>
      </c>
    </row>
    <row r="19814" spans="1:17" hidden="1" x14ac:dyDescent="0.3">
      <c r="A19814" t="s">
        <v>76586</v>
      </c>
      <c r="B19814" t="s">
        <v>76587</v>
      </c>
      <c r="C19814" s="1" t="str">
        <f t="shared" si="2808"/>
        <v>21:0830</v>
      </c>
      <c r="D19814" s="1" t="str">
        <f t="shared" si="2809"/>
        <v>21:0230</v>
      </c>
      <c r="E19814" t="s">
        <v>76588</v>
      </c>
      <c r="F19814" t="s">
        <v>76589</v>
      </c>
      <c r="H19814">
        <v>46.976004799999998</v>
      </c>
      <c r="I19814">
        <v>-66.386421600000006</v>
      </c>
      <c r="J19814" s="1" t="str">
        <f t="shared" si="2810"/>
        <v>Fluid (stream)</v>
      </c>
      <c r="K19814" s="1" t="str">
        <f t="shared" si="2811"/>
        <v>Untreated Water</v>
      </c>
      <c r="L19814">
        <v>7</v>
      </c>
      <c r="M19814" t="s">
        <v>11465</v>
      </c>
      <c r="N19814">
        <v>117</v>
      </c>
      <c r="O19814">
        <v>2.5000000000000001E-2</v>
      </c>
      <c r="P19814">
        <v>40</v>
      </c>
      <c r="Q19814">
        <v>6.9</v>
      </c>
    </row>
    <row r="19815" spans="1:17" hidden="1" x14ac:dyDescent="0.3">
      <c r="A19815" t="s">
        <v>76590</v>
      </c>
      <c r="B19815" t="s">
        <v>76591</v>
      </c>
      <c r="C19815" s="1" t="str">
        <f t="shared" si="2808"/>
        <v>21:0830</v>
      </c>
      <c r="D19815" s="1" t="str">
        <f t="shared" si="2809"/>
        <v>21:0230</v>
      </c>
      <c r="E19815" t="s">
        <v>76592</v>
      </c>
      <c r="F19815" t="s">
        <v>76593</v>
      </c>
      <c r="H19815">
        <v>46.987316</v>
      </c>
      <c r="I19815">
        <v>-66.390709599999994</v>
      </c>
      <c r="J19815" s="1" t="str">
        <f t="shared" si="2810"/>
        <v>Fluid (stream)</v>
      </c>
      <c r="K19815" s="1" t="str">
        <f t="shared" si="2811"/>
        <v>Untreated Water</v>
      </c>
      <c r="L19815">
        <v>7</v>
      </c>
      <c r="M19815" t="s">
        <v>11470</v>
      </c>
      <c r="N19815">
        <v>118</v>
      </c>
      <c r="O19815">
        <v>2.5000000000000001E-2</v>
      </c>
      <c r="P19815">
        <v>40</v>
      </c>
      <c r="Q19815">
        <v>6.8</v>
      </c>
    </row>
    <row r="19816" spans="1:17" hidden="1" x14ac:dyDescent="0.3">
      <c r="A19816" t="s">
        <v>76594</v>
      </c>
      <c r="B19816" t="s">
        <v>76595</v>
      </c>
      <c r="C19816" s="1" t="str">
        <f t="shared" si="2808"/>
        <v>21:0830</v>
      </c>
      <c r="D19816" s="1" t="str">
        <f t="shared" si="2809"/>
        <v>21:0230</v>
      </c>
      <c r="E19816" t="s">
        <v>76596</v>
      </c>
      <c r="F19816" t="s">
        <v>76597</v>
      </c>
      <c r="H19816">
        <v>46.989022200000001</v>
      </c>
      <c r="I19816">
        <v>-66.388969299999999</v>
      </c>
      <c r="J19816" s="1" t="str">
        <f t="shared" si="2810"/>
        <v>Fluid (stream)</v>
      </c>
      <c r="K19816" s="1" t="str">
        <f t="shared" si="2811"/>
        <v>Untreated Water</v>
      </c>
      <c r="L19816">
        <v>7</v>
      </c>
      <c r="M19816" t="s">
        <v>11475</v>
      </c>
      <c r="N19816">
        <v>119</v>
      </c>
      <c r="O19816">
        <v>0.12</v>
      </c>
      <c r="P19816">
        <v>80</v>
      </c>
      <c r="Q19816">
        <v>6.9</v>
      </c>
    </row>
    <row r="19817" spans="1:17" hidden="1" x14ac:dyDescent="0.3">
      <c r="A19817" t="s">
        <v>76598</v>
      </c>
      <c r="B19817" t="s">
        <v>76599</v>
      </c>
      <c r="C19817" s="1" t="str">
        <f t="shared" si="2808"/>
        <v>21:0830</v>
      </c>
      <c r="D19817" s="1" t="str">
        <f t="shared" si="2809"/>
        <v>21:0230</v>
      </c>
      <c r="E19817" t="s">
        <v>76600</v>
      </c>
      <c r="F19817" t="s">
        <v>76601</v>
      </c>
      <c r="H19817">
        <v>46.9994096</v>
      </c>
      <c r="I19817">
        <v>-66.412443199999998</v>
      </c>
      <c r="J19817" s="1" t="str">
        <f t="shared" si="2810"/>
        <v>Fluid (stream)</v>
      </c>
      <c r="K19817" s="1" t="str">
        <f t="shared" si="2811"/>
        <v>Untreated Water</v>
      </c>
      <c r="L19817">
        <v>7</v>
      </c>
      <c r="M19817" t="s">
        <v>11480</v>
      </c>
      <c r="N19817">
        <v>120</v>
      </c>
      <c r="O19817">
        <v>2.5000000000000001E-2</v>
      </c>
      <c r="P19817">
        <v>55</v>
      </c>
      <c r="Q19817">
        <v>6.7</v>
      </c>
    </row>
    <row r="19818" spans="1:17" hidden="1" x14ac:dyDescent="0.3">
      <c r="A19818" t="s">
        <v>76602</v>
      </c>
      <c r="B19818" t="s">
        <v>76603</v>
      </c>
      <c r="C19818" s="1" t="str">
        <f t="shared" si="2808"/>
        <v>21:0830</v>
      </c>
      <c r="D19818" s="1" t="str">
        <f t="shared" si="2809"/>
        <v>21:0230</v>
      </c>
      <c r="E19818" t="s">
        <v>76604</v>
      </c>
      <c r="F19818" t="s">
        <v>76605</v>
      </c>
      <c r="H19818">
        <v>46.982331199999997</v>
      </c>
      <c r="I19818">
        <v>-66.414149100000003</v>
      </c>
      <c r="J19818" s="1" t="str">
        <f t="shared" si="2810"/>
        <v>Fluid (stream)</v>
      </c>
      <c r="K19818" s="1" t="str">
        <f t="shared" si="2811"/>
        <v>Untreated Water</v>
      </c>
      <c r="L19818">
        <v>7</v>
      </c>
      <c r="M19818" t="s">
        <v>12548</v>
      </c>
      <c r="N19818">
        <v>121</v>
      </c>
      <c r="O19818">
        <v>2.5000000000000001E-2</v>
      </c>
      <c r="P19818">
        <v>60</v>
      </c>
      <c r="Q19818">
        <v>7</v>
      </c>
    </row>
    <row r="19819" spans="1:17" hidden="1" x14ac:dyDescent="0.3">
      <c r="A19819" t="s">
        <v>76606</v>
      </c>
      <c r="B19819" t="s">
        <v>76607</v>
      </c>
      <c r="C19819" s="1" t="str">
        <f t="shared" si="2808"/>
        <v>21:0830</v>
      </c>
      <c r="D19819" s="1" t="str">
        <f t="shared" si="2809"/>
        <v>21:0230</v>
      </c>
      <c r="E19819" t="s">
        <v>76608</v>
      </c>
      <c r="F19819" t="s">
        <v>76609</v>
      </c>
      <c r="H19819">
        <v>46.9475531</v>
      </c>
      <c r="I19819">
        <v>-66.413171300000002</v>
      </c>
      <c r="J19819" s="1" t="str">
        <f t="shared" si="2810"/>
        <v>Fluid (stream)</v>
      </c>
      <c r="K19819" s="1" t="str">
        <f t="shared" si="2811"/>
        <v>Untreated Water</v>
      </c>
      <c r="L19819">
        <v>8</v>
      </c>
      <c r="M19819" t="s">
        <v>11392</v>
      </c>
      <c r="N19819">
        <v>122</v>
      </c>
      <c r="O19819">
        <v>2.5000000000000001E-2</v>
      </c>
      <c r="P19819">
        <v>65</v>
      </c>
      <c r="Q19819">
        <v>7.3</v>
      </c>
    </row>
    <row r="19820" spans="1:17" hidden="1" x14ac:dyDescent="0.3">
      <c r="A19820" t="s">
        <v>76610</v>
      </c>
      <c r="B19820" t="s">
        <v>76611</v>
      </c>
      <c r="C19820" s="1" t="str">
        <f t="shared" si="2808"/>
        <v>21:0830</v>
      </c>
      <c r="D19820" s="1" t="str">
        <f t="shared" si="2809"/>
        <v>21:0230</v>
      </c>
      <c r="E19820" t="s">
        <v>76612</v>
      </c>
      <c r="F19820" t="s">
        <v>76613</v>
      </c>
      <c r="H19820">
        <v>46.949613599999999</v>
      </c>
      <c r="I19820">
        <v>-66.418736199999998</v>
      </c>
      <c r="J19820" s="1" t="str">
        <f t="shared" si="2810"/>
        <v>Fluid (stream)</v>
      </c>
      <c r="K19820" s="1" t="str">
        <f t="shared" si="2811"/>
        <v>Untreated Water</v>
      </c>
      <c r="L19820">
        <v>8</v>
      </c>
      <c r="M19820" t="s">
        <v>11397</v>
      </c>
      <c r="N19820">
        <v>123</v>
      </c>
      <c r="O19820">
        <v>2.5000000000000001E-2</v>
      </c>
      <c r="P19820">
        <v>60</v>
      </c>
      <c r="Q19820">
        <v>7.2</v>
      </c>
    </row>
    <row r="19821" spans="1:17" hidden="1" x14ac:dyDescent="0.3">
      <c r="A19821" t="s">
        <v>76614</v>
      </c>
      <c r="B19821" t="s">
        <v>76615</v>
      </c>
      <c r="C19821" s="1" t="str">
        <f t="shared" si="2808"/>
        <v>21:0830</v>
      </c>
      <c r="D19821" s="1" t="str">
        <f t="shared" si="2809"/>
        <v>21:0230</v>
      </c>
      <c r="E19821" t="s">
        <v>76616</v>
      </c>
      <c r="F19821" t="s">
        <v>76617</v>
      </c>
      <c r="H19821">
        <v>46.961442400000003</v>
      </c>
      <c r="I19821">
        <v>-66.424082100000007</v>
      </c>
      <c r="J19821" s="1" t="str">
        <f t="shared" si="2810"/>
        <v>Fluid (stream)</v>
      </c>
      <c r="K19821" s="1" t="str">
        <f t="shared" si="2811"/>
        <v>Untreated Water</v>
      </c>
      <c r="L19821">
        <v>8</v>
      </c>
      <c r="M19821" t="s">
        <v>11402</v>
      </c>
      <c r="N19821">
        <v>124</v>
      </c>
      <c r="O19821">
        <v>2.5000000000000001E-2</v>
      </c>
      <c r="P19821">
        <v>55</v>
      </c>
      <c r="Q19821">
        <v>6.9</v>
      </c>
    </row>
    <row r="19822" spans="1:17" hidden="1" x14ac:dyDescent="0.3">
      <c r="A19822" t="s">
        <v>76618</v>
      </c>
      <c r="B19822" t="s">
        <v>76619</v>
      </c>
      <c r="C19822" s="1" t="str">
        <f t="shared" si="2808"/>
        <v>21:0830</v>
      </c>
      <c r="D19822" s="1" t="str">
        <f t="shared" si="2809"/>
        <v>21:0230</v>
      </c>
      <c r="E19822" t="s">
        <v>76620</v>
      </c>
      <c r="F19822" t="s">
        <v>76621</v>
      </c>
      <c r="H19822">
        <v>46.990465899999997</v>
      </c>
      <c r="I19822">
        <v>-66.438929599999994</v>
      </c>
      <c r="J19822" s="1" t="str">
        <f t="shared" si="2810"/>
        <v>Fluid (stream)</v>
      </c>
      <c r="K19822" s="1" t="str">
        <f t="shared" si="2811"/>
        <v>Untreated Water</v>
      </c>
      <c r="L19822">
        <v>8</v>
      </c>
      <c r="M19822" t="s">
        <v>11411</v>
      </c>
      <c r="N19822">
        <v>125</v>
      </c>
      <c r="O19822">
        <v>0.1</v>
      </c>
      <c r="P19822">
        <v>90</v>
      </c>
      <c r="Q19822">
        <v>7.2</v>
      </c>
    </row>
    <row r="19823" spans="1:17" hidden="1" x14ac:dyDescent="0.3">
      <c r="A19823" t="s">
        <v>76622</v>
      </c>
      <c r="B19823" t="s">
        <v>76623</v>
      </c>
      <c r="C19823" s="1" t="str">
        <f t="shared" si="2808"/>
        <v>21:0830</v>
      </c>
      <c r="D19823" s="1" t="str">
        <f t="shared" si="2809"/>
        <v>21:0230</v>
      </c>
      <c r="E19823" t="s">
        <v>76624</v>
      </c>
      <c r="F19823" t="s">
        <v>76625</v>
      </c>
      <c r="H19823">
        <v>46.976899500000002</v>
      </c>
      <c r="I19823">
        <v>-66.473974999999996</v>
      </c>
      <c r="J19823" s="1" t="str">
        <f t="shared" si="2810"/>
        <v>Fluid (stream)</v>
      </c>
      <c r="K19823" s="1" t="str">
        <f t="shared" si="2811"/>
        <v>Untreated Water</v>
      </c>
      <c r="L19823">
        <v>8</v>
      </c>
      <c r="M19823" t="s">
        <v>11416</v>
      </c>
      <c r="N19823">
        <v>126</v>
      </c>
      <c r="O19823">
        <v>2.5000000000000001E-2</v>
      </c>
      <c r="P19823">
        <v>95</v>
      </c>
      <c r="Q19823">
        <v>6.6</v>
      </c>
    </row>
    <row r="19824" spans="1:17" hidden="1" x14ac:dyDescent="0.3">
      <c r="A19824" t="s">
        <v>76626</v>
      </c>
      <c r="B19824" t="s">
        <v>76627</v>
      </c>
      <c r="C19824" s="1" t="str">
        <f t="shared" si="2808"/>
        <v>21:0830</v>
      </c>
      <c r="D19824" s="1" t="str">
        <f t="shared" si="2809"/>
        <v>21:0230</v>
      </c>
      <c r="E19824" t="s">
        <v>76628</v>
      </c>
      <c r="F19824" t="s">
        <v>76629</v>
      </c>
      <c r="H19824">
        <v>46.974318500000003</v>
      </c>
      <c r="I19824">
        <v>-66.474057200000004</v>
      </c>
      <c r="J19824" s="1" t="str">
        <f t="shared" si="2810"/>
        <v>Fluid (stream)</v>
      </c>
      <c r="K19824" s="1" t="str">
        <f t="shared" si="2811"/>
        <v>Untreated Water</v>
      </c>
      <c r="L19824">
        <v>8</v>
      </c>
      <c r="M19824" t="s">
        <v>11421</v>
      </c>
      <c r="N19824">
        <v>127</v>
      </c>
      <c r="O19824">
        <v>0.15</v>
      </c>
      <c r="P19824">
        <v>100</v>
      </c>
      <c r="Q19824">
        <v>6.9</v>
      </c>
    </row>
    <row r="19825" spans="1:17" hidden="1" x14ac:dyDescent="0.3">
      <c r="A19825" t="s">
        <v>76630</v>
      </c>
      <c r="B19825" t="s">
        <v>76631</v>
      </c>
      <c r="C19825" s="1" t="str">
        <f t="shared" si="2808"/>
        <v>21:0830</v>
      </c>
      <c r="D19825" s="1" t="str">
        <f t="shared" si="2809"/>
        <v>21:0230</v>
      </c>
      <c r="E19825" t="s">
        <v>76632</v>
      </c>
      <c r="F19825" t="s">
        <v>76633</v>
      </c>
      <c r="H19825">
        <v>46.973368899999997</v>
      </c>
      <c r="I19825">
        <v>-66.4771128</v>
      </c>
      <c r="J19825" s="1" t="str">
        <f t="shared" si="2810"/>
        <v>Fluid (stream)</v>
      </c>
      <c r="K19825" s="1" t="str">
        <f t="shared" si="2811"/>
        <v>Untreated Water</v>
      </c>
      <c r="L19825">
        <v>8</v>
      </c>
      <c r="M19825" t="s">
        <v>11426</v>
      </c>
      <c r="N19825">
        <v>128</v>
      </c>
      <c r="O19825">
        <v>2.5000000000000001E-2</v>
      </c>
      <c r="P19825">
        <v>80</v>
      </c>
      <c r="Q19825">
        <v>6.8</v>
      </c>
    </row>
    <row r="19826" spans="1:17" hidden="1" x14ac:dyDescent="0.3">
      <c r="A19826" t="s">
        <v>76634</v>
      </c>
      <c r="B19826" t="s">
        <v>76635</v>
      </c>
      <c r="C19826" s="1" t="str">
        <f t="shared" ref="C19826:C19889" si="2812">HYPERLINK("http://geochem.nrcan.gc.ca/cdogs/content/bdl/bdl210830_e.htm", "21:0830")</f>
        <v>21:0830</v>
      </c>
      <c r="D19826" s="1" t="str">
        <f t="shared" ref="D19826:D19889" si="2813">HYPERLINK("http://geochem.nrcan.gc.ca/cdogs/content/svy/svy210230_e.htm", "21:0230")</f>
        <v>21:0230</v>
      </c>
      <c r="E19826" t="s">
        <v>76636</v>
      </c>
      <c r="F19826" t="s">
        <v>76637</v>
      </c>
      <c r="H19826">
        <v>46.967702699999997</v>
      </c>
      <c r="I19826">
        <v>-66.489960600000003</v>
      </c>
      <c r="J19826" s="1" t="str">
        <f t="shared" ref="J19826:J19889" si="2814">HYPERLINK("http://geochem.nrcan.gc.ca/cdogs/content/kwd/kwd020018_e.htm", "Fluid (stream)")</f>
        <v>Fluid (stream)</v>
      </c>
      <c r="K19826" s="1" t="str">
        <f t="shared" si="2811"/>
        <v>Untreated Water</v>
      </c>
      <c r="L19826">
        <v>8</v>
      </c>
      <c r="M19826" t="s">
        <v>11440</v>
      </c>
      <c r="N19826">
        <v>129</v>
      </c>
      <c r="O19826">
        <v>2.5000000000000001E-2</v>
      </c>
      <c r="P19826">
        <v>85</v>
      </c>
      <c r="Q19826">
        <v>6.5</v>
      </c>
    </row>
    <row r="19827" spans="1:17" hidden="1" x14ac:dyDescent="0.3">
      <c r="A19827" t="s">
        <v>76638</v>
      </c>
      <c r="B19827" t="s">
        <v>76639</v>
      </c>
      <c r="C19827" s="1" t="str">
        <f t="shared" si="2812"/>
        <v>21:0830</v>
      </c>
      <c r="D19827" s="1" t="str">
        <f t="shared" si="2813"/>
        <v>21:0230</v>
      </c>
      <c r="E19827" t="s">
        <v>76640</v>
      </c>
      <c r="F19827" t="s">
        <v>76641</v>
      </c>
      <c r="H19827">
        <v>46.981394600000002</v>
      </c>
      <c r="I19827">
        <v>-66.481113899999997</v>
      </c>
      <c r="J19827" s="1" t="str">
        <f t="shared" si="2814"/>
        <v>Fluid (stream)</v>
      </c>
      <c r="K19827" s="1" t="str">
        <f t="shared" si="2811"/>
        <v>Untreated Water</v>
      </c>
      <c r="L19827">
        <v>8</v>
      </c>
      <c r="M19827" t="s">
        <v>11445</v>
      </c>
      <c r="N19827">
        <v>130</v>
      </c>
      <c r="O19827">
        <v>2.5000000000000001E-2</v>
      </c>
      <c r="P19827">
        <v>90</v>
      </c>
      <c r="Q19827">
        <v>6.5</v>
      </c>
    </row>
    <row r="19828" spans="1:17" hidden="1" x14ac:dyDescent="0.3">
      <c r="A19828" t="s">
        <v>76642</v>
      </c>
      <c r="B19828" t="s">
        <v>76643</v>
      </c>
      <c r="C19828" s="1" t="str">
        <f t="shared" si="2812"/>
        <v>21:0830</v>
      </c>
      <c r="D19828" s="1" t="str">
        <f t="shared" si="2813"/>
        <v>21:0230</v>
      </c>
      <c r="E19828" t="s">
        <v>76644</v>
      </c>
      <c r="F19828" t="s">
        <v>76645</v>
      </c>
      <c r="H19828">
        <v>46.986025900000001</v>
      </c>
      <c r="I19828">
        <v>-66.4744259</v>
      </c>
      <c r="J19828" s="1" t="str">
        <f t="shared" si="2814"/>
        <v>Fluid (stream)</v>
      </c>
      <c r="K19828" s="1" t="str">
        <f t="shared" si="2811"/>
        <v>Untreated Water</v>
      </c>
      <c r="L19828">
        <v>8</v>
      </c>
      <c r="M19828" t="s">
        <v>11431</v>
      </c>
      <c r="N19828">
        <v>131</v>
      </c>
      <c r="O19828">
        <v>2.5000000000000001E-2</v>
      </c>
      <c r="P19828">
        <v>75</v>
      </c>
      <c r="Q19828">
        <v>6.7</v>
      </c>
    </row>
    <row r="19829" spans="1:17" hidden="1" x14ac:dyDescent="0.3">
      <c r="A19829" t="s">
        <v>76646</v>
      </c>
      <c r="B19829" t="s">
        <v>76647</v>
      </c>
      <c r="C19829" s="1" t="str">
        <f t="shared" si="2812"/>
        <v>21:0830</v>
      </c>
      <c r="D19829" s="1" t="str">
        <f t="shared" si="2813"/>
        <v>21:0230</v>
      </c>
      <c r="E19829" t="s">
        <v>76644</v>
      </c>
      <c r="F19829" t="s">
        <v>76648</v>
      </c>
      <c r="H19829">
        <v>46.986025900000001</v>
      </c>
      <c r="I19829">
        <v>-66.4744259</v>
      </c>
      <c r="J19829" s="1" t="str">
        <f t="shared" si="2814"/>
        <v>Fluid (stream)</v>
      </c>
      <c r="K19829" s="1" t="str">
        <f t="shared" si="2811"/>
        <v>Untreated Water</v>
      </c>
      <c r="L19829">
        <v>8</v>
      </c>
      <c r="M19829" t="s">
        <v>11435</v>
      </c>
      <c r="N19829">
        <v>132</v>
      </c>
      <c r="O19829">
        <v>2.5000000000000001E-2</v>
      </c>
      <c r="P19829">
        <v>75</v>
      </c>
      <c r="Q19829">
        <v>6.6</v>
      </c>
    </row>
    <row r="19830" spans="1:17" hidden="1" x14ac:dyDescent="0.3">
      <c r="A19830" t="s">
        <v>76649</v>
      </c>
      <c r="B19830" t="s">
        <v>76650</v>
      </c>
      <c r="C19830" s="1" t="str">
        <f t="shared" si="2812"/>
        <v>21:0830</v>
      </c>
      <c r="D19830" s="1" t="str">
        <f t="shared" si="2813"/>
        <v>21:0230</v>
      </c>
      <c r="E19830" t="s">
        <v>76651</v>
      </c>
      <c r="F19830" t="s">
        <v>76652</v>
      </c>
      <c r="H19830">
        <v>46.788914599999998</v>
      </c>
      <c r="I19830">
        <v>-66.501356400000006</v>
      </c>
      <c r="J19830" s="1" t="str">
        <f t="shared" si="2814"/>
        <v>Fluid (stream)</v>
      </c>
      <c r="K19830" s="1" t="str">
        <f t="shared" si="2811"/>
        <v>Untreated Water</v>
      </c>
      <c r="L19830">
        <v>8</v>
      </c>
      <c r="M19830" t="s">
        <v>11450</v>
      </c>
      <c r="N19830">
        <v>133</v>
      </c>
      <c r="O19830">
        <v>2.5000000000000001E-2</v>
      </c>
      <c r="P19830">
        <v>120</v>
      </c>
      <c r="Q19830">
        <v>6.8</v>
      </c>
    </row>
    <row r="19831" spans="1:17" hidden="1" x14ac:dyDescent="0.3">
      <c r="A19831" t="s">
        <v>76653</v>
      </c>
      <c r="B19831" t="s">
        <v>76654</v>
      </c>
      <c r="C19831" s="1" t="str">
        <f t="shared" si="2812"/>
        <v>21:0830</v>
      </c>
      <c r="D19831" s="1" t="str">
        <f t="shared" si="2813"/>
        <v>21:0230</v>
      </c>
      <c r="E19831" t="s">
        <v>76655</v>
      </c>
      <c r="F19831" t="s">
        <v>76656</v>
      </c>
      <c r="H19831">
        <v>46.791774400000001</v>
      </c>
      <c r="I19831">
        <v>-66.481149400000007</v>
      </c>
      <c r="J19831" s="1" t="str">
        <f t="shared" si="2814"/>
        <v>Fluid (stream)</v>
      </c>
      <c r="K19831" s="1" t="str">
        <f t="shared" si="2811"/>
        <v>Untreated Water</v>
      </c>
      <c r="L19831">
        <v>8</v>
      </c>
      <c r="M19831" t="s">
        <v>11460</v>
      </c>
      <c r="N19831">
        <v>134</v>
      </c>
      <c r="O19831">
        <v>2.5000000000000001E-2</v>
      </c>
      <c r="P19831">
        <v>75</v>
      </c>
      <c r="Q19831">
        <v>6.8</v>
      </c>
    </row>
    <row r="19832" spans="1:17" hidden="1" x14ac:dyDescent="0.3">
      <c r="A19832" t="s">
        <v>76657</v>
      </c>
      <c r="B19832" t="s">
        <v>76658</v>
      </c>
      <c r="C19832" s="1" t="str">
        <f t="shared" si="2812"/>
        <v>21:0830</v>
      </c>
      <c r="D19832" s="1" t="str">
        <f t="shared" si="2813"/>
        <v>21:0230</v>
      </c>
      <c r="E19832" t="s">
        <v>76659</v>
      </c>
      <c r="F19832" t="s">
        <v>76660</v>
      </c>
      <c r="H19832">
        <v>46.7924997</v>
      </c>
      <c r="I19832">
        <v>-66.479346500000005</v>
      </c>
      <c r="J19832" s="1" t="str">
        <f t="shared" si="2814"/>
        <v>Fluid (stream)</v>
      </c>
      <c r="K19832" s="1" t="str">
        <f t="shared" si="2811"/>
        <v>Untreated Water</v>
      </c>
      <c r="L19832">
        <v>8</v>
      </c>
      <c r="M19832" t="s">
        <v>11465</v>
      </c>
      <c r="N19832">
        <v>135</v>
      </c>
      <c r="O19832">
        <v>2.5000000000000001E-2</v>
      </c>
      <c r="P19832">
        <v>100</v>
      </c>
      <c r="Q19832">
        <v>6.9</v>
      </c>
    </row>
    <row r="19833" spans="1:17" hidden="1" x14ac:dyDescent="0.3">
      <c r="A19833" t="s">
        <v>76661</v>
      </c>
      <c r="B19833" t="s">
        <v>76662</v>
      </c>
      <c r="C19833" s="1" t="str">
        <f t="shared" si="2812"/>
        <v>21:0830</v>
      </c>
      <c r="D19833" s="1" t="str">
        <f t="shared" si="2813"/>
        <v>21:0230</v>
      </c>
      <c r="E19833" t="s">
        <v>76663</v>
      </c>
      <c r="F19833" t="s">
        <v>76664</v>
      </c>
      <c r="H19833">
        <v>46.792305599999999</v>
      </c>
      <c r="I19833">
        <v>-66.455533099999997</v>
      </c>
      <c r="J19833" s="1" t="str">
        <f t="shared" si="2814"/>
        <v>Fluid (stream)</v>
      </c>
      <c r="K19833" s="1" t="str">
        <f t="shared" ref="K19833:K19896" si="2815">HYPERLINK("http://geochem.nrcan.gc.ca/cdogs/content/kwd/kwd080007_e.htm", "Untreated Water")</f>
        <v>Untreated Water</v>
      </c>
      <c r="L19833">
        <v>8</v>
      </c>
      <c r="M19833" t="s">
        <v>11470</v>
      </c>
      <c r="N19833">
        <v>136</v>
      </c>
      <c r="O19833">
        <v>0.1</v>
      </c>
      <c r="P19833">
        <v>70</v>
      </c>
      <c r="Q19833">
        <v>6.4</v>
      </c>
    </row>
    <row r="19834" spans="1:17" hidden="1" x14ac:dyDescent="0.3">
      <c r="A19834" t="s">
        <v>76665</v>
      </c>
      <c r="B19834" t="s">
        <v>76666</v>
      </c>
      <c r="C19834" s="1" t="str">
        <f t="shared" si="2812"/>
        <v>21:0830</v>
      </c>
      <c r="D19834" s="1" t="str">
        <f t="shared" si="2813"/>
        <v>21:0230</v>
      </c>
      <c r="E19834" t="s">
        <v>76667</v>
      </c>
      <c r="F19834" t="s">
        <v>76668</v>
      </c>
      <c r="H19834">
        <v>46.789358499999999</v>
      </c>
      <c r="I19834">
        <v>-66.449684000000005</v>
      </c>
      <c r="J19834" s="1" t="str">
        <f t="shared" si="2814"/>
        <v>Fluid (stream)</v>
      </c>
      <c r="K19834" s="1" t="str">
        <f t="shared" si="2815"/>
        <v>Untreated Water</v>
      </c>
      <c r="L19834">
        <v>8</v>
      </c>
      <c r="M19834" t="s">
        <v>11475</v>
      </c>
      <c r="N19834">
        <v>137</v>
      </c>
      <c r="O19834">
        <v>2.5000000000000001E-2</v>
      </c>
      <c r="P19834">
        <v>120</v>
      </c>
      <c r="Q19834">
        <v>6.9</v>
      </c>
    </row>
    <row r="19835" spans="1:17" hidden="1" x14ac:dyDescent="0.3">
      <c r="A19835" t="s">
        <v>76669</v>
      </c>
      <c r="B19835" t="s">
        <v>76670</v>
      </c>
      <c r="C19835" s="1" t="str">
        <f t="shared" si="2812"/>
        <v>21:0830</v>
      </c>
      <c r="D19835" s="1" t="str">
        <f t="shared" si="2813"/>
        <v>21:0230</v>
      </c>
      <c r="E19835" t="s">
        <v>76671</v>
      </c>
      <c r="F19835" t="s">
        <v>76672</v>
      </c>
      <c r="H19835">
        <v>46.797282799999998</v>
      </c>
      <c r="I19835">
        <v>-66.399510599999999</v>
      </c>
      <c r="J19835" s="1" t="str">
        <f t="shared" si="2814"/>
        <v>Fluid (stream)</v>
      </c>
      <c r="K19835" s="1" t="str">
        <f t="shared" si="2815"/>
        <v>Untreated Water</v>
      </c>
      <c r="L19835">
        <v>8</v>
      </c>
      <c r="M19835" t="s">
        <v>11480</v>
      </c>
      <c r="N19835">
        <v>138</v>
      </c>
      <c r="O19835">
        <v>2.5000000000000001E-2</v>
      </c>
      <c r="P19835">
        <v>50</v>
      </c>
      <c r="Q19835">
        <v>6.5</v>
      </c>
    </row>
    <row r="19836" spans="1:17" hidden="1" x14ac:dyDescent="0.3">
      <c r="A19836" t="s">
        <v>76673</v>
      </c>
      <c r="B19836" t="s">
        <v>76674</v>
      </c>
      <c r="C19836" s="1" t="str">
        <f t="shared" si="2812"/>
        <v>21:0830</v>
      </c>
      <c r="D19836" s="1" t="str">
        <f t="shared" si="2813"/>
        <v>21:0230</v>
      </c>
      <c r="E19836" t="s">
        <v>76675</v>
      </c>
      <c r="F19836" t="s">
        <v>76676</v>
      </c>
      <c r="H19836">
        <v>46.795746800000003</v>
      </c>
      <c r="I19836">
        <v>-66.406779099999994</v>
      </c>
      <c r="J19836" s="1" t="str">
        <f t="shared" si="2814"/>
        <v>Fluid (stream)</v>
      </c>
      <c r="K19836" s="1" t="str">
        <f t="shared" si="2815"/>
        <v>Untreated Water</v>
      </c>
      <c r="L19836">
        <v>8</v>
      </c>
      <c r="M19836" t="s">
        <v>12548</v>
      </c>
      <c r="N19836">
        <v>139</v>
      </c>
      <c r="O19836">
        <v>2.5000000000000001E-2</v>
      </c>
      <c r="P19836">
        <v>50</v>
      </c>
      <c r="Q19836">
        <v>7.2</v>
      </c>
    </row>
    <row r="19837" spans="1:17" hidden="1" x14ac:dyDescent="0.3">
      <c r="A19837" t="s">
        <v>76677</v>
      </c>
      <c r="B19837" t="s">
        <v>76678</v>
      </c>
      <c r="C19837" s="1" t="str">
        <f t="shared" si="2812"/>
        <v>21:0830</v>
      </c>
      <c r="D19837" s="1" t="str">
        <f t="shared" si="2813"/>
        <v>21:0230</v>
      </c>
      <c r="E19837" t="s">
        <v>76679</v>
      </c>
      <c r="F19837" t="s">
        <v>76680</v>
      </c>
      <c r="H19837">
        <v>46.781294500000001</v>
      </c>
      <c r="I19837">
        <v>-66.354151999999999</v>
      </c>
      <c r="J19837" s="1" t="str">
        <f t="shared" si="2814"/>
        <v>Fluid (stream)</v>
      </c>
      <c r="K19837" s="1" t="str">
        <f t="shared" si="2815"/>
        <v>Untreated Water</v>
      </c>
      <c r="L19837">
        <v>9</v>
      </c>
      <c r="M19837" t="s">
        <v>11431</v>
      </c>
      <c r="N19837">
        <v>140</v>
      </c>
      <c r="O19837">
        <v>2.5000000000000001E-2</v>
      </c>
      <c r="P19837">
        <v>50</v>
      </c>
      <c r="Q19837">
        <v>7.2</v>
      </c>
    </row>
    <row r="19838" spans="1:17" hidden="1" x14ac:dyDescent="0.3">
      <c r="A19838" t="s">
        <v>76681</v>
      </c>
      <c r="B19838" t="s">
        <v>76682</v>
      </c>
      <c r="C19838" s="1" t="str">
        <f t="shared" si="2812"/>
        <v>21:0830</v>
      </c>
      <c r="D19838" s="1" t="str">
        <f t="shared" si="2813"/>
        <v>21:0230</v>
      </c>
      <c r="E19838" t="s">
        <v>76679</v>
      </c>
      <c r="F19838" t="s">
        <v>76683</v>
      </c>
      <c r="H19838">
        <v>46.781294500000001</v>
      </c>
      <c r="I19838">
        <v>-66.354151999999999</v>
      </c>
      <c r="J19838" s="1" t="str">
        <f t="shared" si="2814"/>
        <v>Fluid (stream)</v>
      </c>
      <c r="K19838" s="1" t="str">
        <f t="shared" si="2815"/>
        <v>Untreated Water</v>
      </c>
      <c r="L19838">
        <v>9</v>
      </c>
      <c r="M19838" t="s">
        <v>11435</v>
      </c>
      <c r="N19838">
        <v>141</v>
      </c>
      <c r="O19838">
        <v>2.5000000000000001E-2</v>
      </c>
      <c r="P19838">
        <v>60</v>
      </c>
      <c r="Q19838">
        <v>7.2</v>
      </c>
    </row>
    <row r="19839" spans="1:17" hidden="1" x14ac:dyDescent="0.3">
      <c r="A19839" t="s">
        <v>76684</v>
      </c>
      <c r="B19839" t="s">
        <v>76685</v>
      </c>
      <c r="C19839" s="1" t="str">
        <f t="shared" si="2812"/>
        <v>21:0830</v>
      </c>
      <c r="D19839" s="1" t="str">
        <f t="shared" si="2813"/>
        <v>21:0230</v>
      </c>
      <c r="E19839" t="s">
        <v>76686</v>
      </c>
      <c r="F19839" t="s">
        <v>76687</v>
      </c>
      <c r="H19839">
        <v>46.783682399999996</v>
      </c>
      <c r="I19839">
        <v>-66.354283800000005</v>
      </c>
      <c r="J19839" s="1" t="str">
        <f t="shared" si="2814"/>
        <v>Fluid (stream)</v>
      </c>
      <c r="K19839" s="1" t="str">
        <f t="shared" si="2815"/>
        <v>Untreated Water</v>
      </c>
      <c r="L19839">
        <v>9</v>
      </c>
      <c r="M19839" t="s">
        <v>11392</v>
      </c>
      <c r="N19839">
        <v>142</v>
      </c>
      <c r="O19839">
        <v>2.5000000000000001E-2</v>
      </c>
      <c r="P19839">
        <v>60</v>
      </c>
      <c r="Q19839">
        <v>7.2</v>
      </c>
    </row>
    <row r="19840" spans="1:17" hidden="1" x14ac:dyDescent="0.3">
      <c r="A19840" t="s">
        <v>76688</v>
      </c>
      <c r="B19840" t="s">
        <v>76689</v>
      </c>
      <c r="C19840" s="1" t="str">
        <f t="shared" si="2812"/>
        <v>21:0830</v>
      </c>
      <c r="D19840" s="1" t="str">
        <f t="shared" si="2813"/>
        <v>21:0230</v>
      </c>
      <c r="E19840" t="s">
        <v>76690</v>
      </c>
      <c r="F19840" t="s">
        <v>76691</v>
      </c>
      <c r="H19840">
        <v>46.785056099999998</v>
      </c>
      <c r="I19840">
        <v>-66.2842251</v>
      </c>
      <c r="J19840" s="1" t="str">
        <f t="shared" si="2814"/>
        <v>Fluid (stream)</v>
      </c>
      <c r="K19840" s="1" t="str">
        <f t="shared" si="2815"/>
        <v>Untreated Water</v>
      </c>
      <c r="L19840">
        <v>9</v>
      </c>
      <c r="M19840" t="s">
        <v>11397</v>
      </c>
      <c r="N19840">
        <v>143</v>
      </c>
      <c r="O19840">
        <v>2.5000000000000001E-2</v>
      </c>
      <c r="P19840">
        <v>40</v>
      </c>
      <c r="Q19840">
        <v>6.7</v>
      </c>
    </row>
    <row r="19841" spans="1:17" hidden="1" x14ac:dyDescent="0.3">
      <c r="A19841" t="s">
        <v>76692</v>
      </c>
      <c r="B19841" t="s">
        <v>76693</v>
      </c>
      <c r="C19841" s="1" t="str">
        <f t="shared" si="2812"/>
        <v>21:0830</v>
      </c>
      <c r="D19841" s="1" t="str">
        <f t="shared" si="2813"/>
        <v>21:0230</v>
      </c>
      <c r="E19841" t="s">
        <v>76694</v>
      </c>
      <c r="F19841" t="s">
        <v>76695</v>
      </c>
      <c r="H19841">
        <v>46.781187500000001</v>
      </c>
      <c r="I19841">
        <v>-66.293014099999994</v>
      </c>
      <c r="J19841" s="1" t="str">
        <f t="shared" si="2814"/>
        <v>Fluid (stream)</v>
      </c>
      <c r="K19841" s="1" t="str">
        <f t="shared" si="2815"/>
        <v>Untreated Water</v>
      </c>
      <c r="L19841">
        <v>9</v>
      </c>
      <c r="M19841" t="s">
        <v>11402</v>
      </c>
      <c r="N19841">
        <v>144</v>
      </c>
      <c r="O19841">
        <v>2.5000000000000001E-2</v>
      </c>
      <c r="P19841">
        <v>80</v>
      </c>
      <c r="Q19841">
        <v>7.2</v>
      </c>
    </row>
    <row r="19842" spans="1:17" hidden="1" x14ac:dyDescent="0.3">
      <c r="A19842" t="s">
        <v>76696</v>
      </c>
      <c r="B19842" t="s">
        <v>76697</v>
      </c>
      <c r="C19842" s="1" t="str">
        <f t="shared" si="2812"/>
        <v>21:0830</v>
      </c>
      <c r="D19842" s="1" t="str">
        <f t="shared" si="2813"/>
        <v>21:0230</v>
      </c>
      <c r="E19842" t="s">
        <v>76698</v>
      </c>
      <c r="F19842" t="s">
        <v>76699</v>
      </c>
      <c r="H19842">
        <v>46.996261799999999</v>
      </c>
      <c r="I19842">
        <v>-66.4692869</v>
      </c>
      <c r="J19842" s="1" t="str">
        <f t="shared" si="2814"/>
        <v>Fluid (stream)</v>
      </c>
      <c r="K19842" s="1" t="str">
        <f t="shared" si="2815"/>
        <v>Untreated Water</v>
      </c>
      <c r="L19842">
        <v>9</v>
      </c>
      <c r="M19842" t="s">
        <v>11411</v>
      </c>
      <c r="N19842">
        <v>145</v>
      </c>
      <c r="O19842">
        <v>2.5000000000000001E-2</v>
      </c>
      <c r="P19842">
        <v>70</v>
      </c>
      <c r="Q19842">
        <v>6.8</v>
      </c>
    </row>
    <row r="19843" spans="1:17" hidden="1" x14ac:dyDescent="0.3">
      <c r="A19843" t="s">
        <v>76700</v>
      </c>
      <c r="B19843" t="s">
        <v>76701</v>
      </c>
      <c r="C19843" s="1" t="str">
        <f t="shared" si="2812"/>
        <v>21:0830</v>
      </c>
      <c r="D19843" s="1" t="str">
        <f t="shared" si="2813"/>
        <v>21:0230</v>
      </c>
      <c r="E19843" t="s">
        <v>76702</v>
      </c>
      <c r="F19843" t="s">
        <v>76703</v>
      </c>
      <c r="H19843">
        <v>46.987278799999999</v>
      </c>
      <c r="I19843">
        <v>-66.4962242</v>
      </c>
      <c r="J19843" s="1" t="str">
        <f t="shared" si="2814"/>
        <v>Fluid (stream)</v>
      </c>
      <c r="K19843" s="1" t="str">
        <f t="shared" si="2815"/>
        <v>Untreated Water</v>
      </c>
      <c r="L19843">
        <v>9</v>
      </c>
      <c r="M19843" t="s">
        <v>11416</v>
      </c>
      <c r="N19843">
        <v>146</v>
      </c>
      <c r="O19843">
        <v>2.5000000000000001E-2</v>
      </c>
      <c r="P19843">
        <v>80</v>
      </c>
      <c r="Q19843">
        <v>6.4</v>
      </c>
    </row>
    <row r="19844" spans="1:17" hidden="1" x14ac:dyDescent="0.3">
      <c r="A19844" t="s">
        <v>76704</v>
      </c>
      <c r="B19844" t="s">
        <v>76705</v>
      </c>
      <c r="C19844" s="1" t="str">
        <f t="shared" si="2812"/>
        <v>21:0830</v>
      </c>
      <c r="D19844" s="1" t="str">
        <f t="shared" si="2813"/>
        <v>21:0230</v>
      </c>
      <c r="E19844" t="s">
        <v>76706</v>
      </c>
      <c r="F19844" t="s">
        <v>76707</v>
      </c>
      <c r="H19844">
        <v>46.990906799999998</v>
      </c>
      <c r="I19844">
        <v>-66.488478999999998</v>
      </c>
      <c r="J19844" s="1" t="str">
        <f t="shared" si="2814"/>
        <v>Fluid (stream)</v>
      </c>
      <c r="K19844" s="1" t="str">
        <f t="shared" si="2815"/>
        <v>Untreated Water</v>
      </c>
      <c r="L19844">
        <v>9</v>
      </c>
      <c r="M19844" t="s">
        <v>11421</v>
      </c>
      <c r="N19844">
        <v>147</v>
      </c>
      <c r="O19844">
        <v>2.5000000000000001E-2</v>
      </c>
      <c r="P19844">
        <v>80</v>
      </c>
      <c r="Q19844">
        <v>6.6</v>
      </c>
    </row>
    <row r="19845" spans="1:17" hidden="1" x14ac:dyDescent="0.3">
      <c r="A19845" t="s">
        <v>76708</v>
      </c>
      <c r="B19845" t="s">
        <v>76709</v>
      </c>
      <c r="C19845" s="1" t="str">
        <f t="shared" si="2812"/>
        <v>21:0830</v>
      </c>
      <c r="D19845" s="1" t="str">
        <f t="shared" si="2813"/>
        <v>21:0230</v>
      </c>
      <c r="E19845" t="s">
        <v>76710</v>
      </c>
      <c r="F19845" t="s">
        <v>76711</v>
      </c>
      <c r="H19845">
        <v>46.963188199999998</v>
      </c>
      <c r="I19845">
        <v>-66.513202500000006</v>
      </c>
      <c r="J19845" s="1" t="str">
        <f t="shared" si="2814"/>
        <v>Fluid (stream)</v>
      </c>
      <c r="K19845" s="1" t="str">
        <f t="shared" si="2815"/>
        <v>Untreated Water</v>
      </c>
      <c r="L19845">
        <v>9</v>
      </c>
      <c r="M19845" t="s">
        <v>11426</v>
      </c>
      <c r="N19845">
        <v>148</v>
      </c>
      <c r="O19845">
        <v>2.5000000000000001E-2</v>
      </c>
      <c r="P19845">
        <v>80</v>
      </c>
      <c r="Q19845">
        <v>6.6</v>
      </c>
    </row>
    <row r="19846" spans="1:17" hidden="1" x14ac:dyDescent="0.3">
      <c r="A19846" t="s">
        <v>76712</v>
      </c>
      <c r="B19846" t="s">
        <v>76713</v>
      </c>
      <c r="C19846" s="1" t="str">
        <f t="shared" si="2812"/>
        <v>21:0830</v>
      </c>
      <c r="D19846" s="1" t="str">
        <f t="shared" si="2813"/>
        <v>21:0230</v>
      </c>
      <c r="E19846" t="s">
        <v>76714</v>
      </c>
      <c r="F19846" t="s">
        <v>76715</v>
      </c>
      <c r="H19846">
        <v>46.865265600000001</v>
      </c>
      <c r="I19846">
        <v>-66.304573000000005</v>
      </c>
      <c r="J19846" s="1" t="str">
        <f t="shared" si="2814"/>
        <v>Fluid (stream)</v>
      </c>
      <c r="K19846" s="1" t="str">
        <f t="shared" si="2815"/>
        <v>Untreated Water</v>
      </c>
      <c r="L19846">
        <v>9</v>
      </c>
      <c r="M19846" t="s">
        <v>11440</v>
      </c>
      <c r="N19846">
        <v>149</v>
      </c>
      <c r="O19846">
        <v>2.5000000000000001E-2</v>
      </c>
      <c r="P19846">
        <v>100</v>
      </c>
      <c r="Q19846">
        <v>6.3</v>
      </c>
    </row>
    <row r="19847" spans="1:17" hidden="1" x14ac:dyDescent="0.3">
      <c r="A19847" t="s">
        <v>76716</v>
      </c>
      <c r="B19847" t="s">
        <v>76717</v>
      </c>
      <c r="C19847" s="1" t="str">
        <f t="shared" si="2812"/>
        <v>21:0830</v>
      </c>
      <c r="D19847" s="1" t="str">
        <f t="shared" si="2813"/>
        <v>21:0230</v>
      </c>
      <c r="E19847" t="s">
        <v>76718</v>
      </c>
      <c r="F19847" t="s">
        <v>76719</v>
      </c>
      <c r="H19847">
        <v>46.8264298</v>
      </c>
      <c r="I19847">
        <v>-66.568415900000005</v>
      </c>
      <c r="J19847" s="1" t="str">
        <f t="shared" si="2814"/>
        <v>Fluid (stream)</v>
      </c>
      <c r="K19847" s="1" t="str">
        <f t="shared" si="2815"/>
        <v>Untreated Water</v>
      </c>
      <c r="L19847">
        <v>9</v>
      </c>
      <c r="M19847" t="s">
        <v>11445</v>
      </c>
      <c r="N19847">
        <v>150</v>
      </c>
      <c r="O19847">
        <v>2.5000000000000001E-2</v>
      </c>
      <c r="P19847">
        <v>110</v>
      </c>
      <c r="Q19847">
        <v>6.6</v>
      </c>
    </row>
    <row r="19848" spans="1:17" hidden="1" x14ac:dyDescent="0.3">
      <c r="A19848" t="s">
        <v>76720</v>
      </c>
      <c r="B19848" t="s">
        <v>76721</v>
      </c>
      <c r="C19848" s="1" t="str">
        <f t="shared" si="2812"/>
        <v>21:0830</v>
      </c>
      <c r="D19848" s="1" t="str">
        <f t="shared" si="2813"/>
        <v>21:0230</v>
      </c>
      <c r="E19848" t="s">
        <v>76722</v>
      </c>
      <c r="F19848" t="s">
        <v>76723</v>
      </c>
      <c r="H19848">
        <v>46.827223400000001</v>
      </c>
      <c r="I19848">
        <v>-66.560879999999997</v>
      </c>
      <c r="J19848" s="1" t="str">
        <f t="shared" si="2814"/>
        <v>Fluid (stream)</v>
      </c>
      <c r="K19848" s="1" t="str">
        <f t="shared" si="2815"/>
        <v>Untreated Water</v>
      </c>
      <c r="L19848">
        <v>9</v>
      </c>
      <c r="M19848" t="s">
        <v>11450</v>
      </c>
      <c r="N19848">
        <v>151</v>
      </c>
      <c r="O19848">
        <v>2.5000000000000001E-2</v>
      </c>
      <c r="P19848">
        <v>80</v>
      </c>
      <c r="Q19848">
        <v>6.6</v>
      </c>
    </row>
    <row r="19849" spans="1:17" hidden="1" x14ac:dyDescent="0.3">
      <c r="A19849" t="s">
        <v>76724</v>
      </c>
      <c r="B19849" t="s">
        <v>76725</v>
      </c>
      <c r="C19849" s="1" t="str">
        <f t="shared" si="2812"/>
        <v>21:0830</v>
      </c>
      <c r="D19849" s="1" t="str">
        <f t="shared" si="2813"/>
        <v>21:0230</v>
      </c>
      <c r="E19849" t="s">
        <v>76726</v>
      </c>
      <c r="F19849" t="s">
        <v>76727</v>
      </c>
      <c r="H19849">
        <v>46.821677899999997</v>
      </c>
      <c r="I19849">
        <v>-66.541871200000003</v>
      </c>
      <c r="J19849" s="1" t="str">
        <f t="shared" si="2814"/>
        <v>Fluid (stream)</v>
      </c>
      <c r="K19849" s="1" t="str">
        <f t="shared" si="2815"/>
        <v>Untreated Water</v>
      </c>
      <c r="L19849">
        <v>9</v>
      </c>
      <c r="M19849" t="s">
        <v>11460</v>
      </c>
      <c r="N19849">
        <v>152</v>
      </c>
      <c r="O19849">
        <v>0.11</v>
      </c>
      <c r="P19849">
        <v>70</v>
      </c>
      <c r="Q19849">
        <v>6.8</v>
      </c>
    </row>
    <row r="19850" spans="1:17" hidden="1" x14ac:dyDescent="0.3">
      <c r="A19850" t="s">
        <v>76728</v>
      </c>
      <c r="B19850" t="s">
        <v>76729</v>
      </c>
      <c r="C19850" s="1" t="str">
        <f t="shared" si="2812"/>
        <v>21:0830</v>
      </c>
      <c r="D19850" s="1" t="str">
        <f t="shared" si="2813"/>
        <v>21:0230</v>
      </c>
      <c r="E19850" t="s">
        <v>76730</v>
      </c>
      <c r="F19850" t="s">
        <v>76731</v>
      </c>
      <c r="H19850">
        <v>46.816543500000002</v>
      </c>
      <c r="I19850">
        <v>-66.526203499999994</v>
      </c>
      <c r="J19850" s="1" t="str">
        <f t="shared" si="2814"/>
        <v>Fluid (stream)</v>
      </c>
      <c r="K19850" s="1" t="str">
        <f t="shared" si="2815"/>
        <v>Untreated Water</v>
      </c>
      <c r="L19850">
        <v>9</v>
      </c>
      <c r="M19850" t="s">
        <v>11465</v>
      </c>
      <c r="N19850">
        <v>153</v>
      </c>
      <c r="O19850">
        <v>0.11</v>
      </c>
      <c r="P19850">
        <v>100</v>
      </c>
      <c r="Q19850">
        <v>6.8</v>
      </c>
    </row>
    <row r="19851" spans="1:17" hidden="1" x14ac:dyDescent="0.3">
      <c r="A19851" t="s">
        <v>76732</v>
      </c>
      <c r="B19851" t="s">
        <v>76733</v>
      </c>
      <c r="C19851" s="1" t="str">
        <f t="shared" si="2812"/>
        <v>21:0830</v>
      </c>
      <c r="D19851" s="1" t="str">
        <f t="shared" si="2813"/>
        <v>21:0230</v>
      </c>
      <c r="E19851" t="s">
        <v>76734</v>
      </c>
      <c r="F19851" t="s">
        <v>76735</v>
      </c>
      <c r="H19851">
        <v>46.815100000000001</v>
      </c>
      <c r="I19851">
        <v>-66.526872800000007</v>
      </c>
      <c r="J19851" s="1" t="str">
        <f t="shared" si="2814"/>
        <v>Fluid (stream)</v>
      </c>
      <c r="K19851" s="1" t="str">
        <f t="shared" si="2815"/>
        <v>Untreated Water</v>
      </c>
      <c r="L19851">
        <v>9</v>
      </c>
      <c r="M19851" t="s">
        <v>11470</v>
      </c>
      <c r="N19851">
        <v>154</v>
      </c>
      <c r="O19851">
        <v>2.5000000000000001E-2</v>
      </c>
      <c r="P19851">
        <v>110</v>
      </c>
      <c r="Q19851">
        <v>6.8</v>
      </c>
    </row>
    <row r="19852" spans="1:17" hidden="1" x14ac:dyDescent="0.3">
      <c r="A19852" t="s">
        <v>76736</v>
      </c>
      <c r="B19852" t="s">
        <v>76737</v>
      </c>
      <c r="C19852" s="1" t="str">
        <f t="shared" si="2812"/>
        <v>21:0830</v>
      </c>
      <c r="D19852" s="1" t="str">
        <f t="shared" si="2813"/>
        <v>21:0230</v>
      </c>
      <c r="E19852" t="s">
        <v>76738</v>
      </c>
      <c r="F19852" t="s">
        <v>76739</v>
      </c>
      <c r="H19852">
        <v>46.818341500000002</v>
      </c>
      <c r="I19852">
        <v>-66.544501100000005</v>
      </c>
      <c r="J19852" s="1" t="str">
        <f t="shared" si="2814"/>
        <v>Fluid (stream)</v>
      </c>
      <c r="K19852" s="1" t="str">
        <f t="shared" si="2815"/>
        <v>Untreated Water</v>
      </c>
      <c r="L19852">
        <v>9</v>
      </c>
      <c r="M19852" t="s">
        <v>11475</v>
      </c>
      <c r="N19852">
        <v>155</v>
      </c>
      <c r="O19852">
        <v>0.05</v>
      </c>
      <c r="P19852">
        <v>100</v>
      </c>
      <c r="Q19852">
        <v>6.8</v>
      </c>
    </row>
    <row r="19853" spans="1:17" hidden="1" x14ac:dyDescent="0.3">
      <c r="A19853" t="s">
        <v>76740</v>
      </c>
      <c r="B19853" t="s">
        <v>76741</v>
      </c>
      <c r="C19853" s="1" t="str">
        <f t="shared" si="2812"/>
        <v>21:0830</v>
      </c>
      <c r="D19853" s="1" t="str">
        <f t="shared" si="2813"/>
        <v>21:0230</v>
      </c>
      <c r="E19853" t="s">
        <v>76742</v>
      </c>
      <c r="F19853" t="s">
        <v>76743</v>
      </c>
      <c r="H19853">
        <v>46.812699100000003</v>
      </c>
      <c r="I19853">
        <v>-66.563463999999996</v>
      </c>
      <c r="J19853" s="1" t="str">
        <f t="shared" si="2814"/>
        <v>Fluid (stream)</v>
      </c>
      <c r="K19853" s="1" t="str">
        <f t="shared" si="2815"/>
        <v>Untreated Water</v>
      </c>
      <c r="L19853">
        <v>9</v>
      </c>
      <c r="M19853" t="s">
        <v>11480</v>
      </c>
      <c r="N19853">
        <v>156</v>
      </c>
      <c r="O19853">
        <v>2.5000000000000001E-2</v>
      </c>
      <c r="P19853">
        <v>90</v>
      </c>
      <c r="Q19853">
        <v>6.9</v>
      </c>
    </row>
    <row r="19854" spans="1:17" hidden="1" x14ac:dyDescent="0.3">
      <c r="A19854" t="s">
        <v>76744</v>
      </c>
      <c r="B19854" t="s">
        <v>76745</v>
      </c>
      <c r="C19854" s="1" t="str">
        <f t="shared" si="2812"/>
        <v>21:0830</v>
      </c>
      <c r="D19854" s="1" t="str">
        <f t="shared" si="2813"/>
        <v>21:0230</v>
      </c>
      <c r="E19854" t="s">
        <v>76746</v>
      </c>
      <c r="F19854" t="s">
        <v>76747</v>
      </c>
      <c r="H19854">
        <v>46.816045199999998</v>
      </c>
      <c r="I19854">
        <v>-66.5693038</v>
      </c>
      <c r="J19854" s="1" t="str">
        <f t="shared" si="2814"/>
        <v>Fluid (stream)</v>
      </c>
      <c r="K19854" s="1" t="str">
        <f t="shared" si="2815"/>
        <v>Untreated Water</v>
      </c>
      <c r="L19854">
        <v>9</v>
      </c>
      <c r="M19854" t="s">
        <v>12548</v>
      </c>
      <c r="N19854">
        <v>157</v>
      </c>
      <c r="O19854">
        <v>2.5000000000000001E-2</v>
      </c>
      <c r="P19854">
        <v>90</v>
      </c>
      <c r="Q19854">
        <v>6.9</v>
      </c>
    </row>
    <row r="19855" spans="1:17" hidden="1" x14ac:dyDescent="0.3">
      <c r="A19855" t="s">
        <v>76748</v>
      </c>
      <c r="B19855" t="s">
        <v>76749</v>
      </c>
      <c r="C19855" s="1" t="str">
        <f t="shared" si="2812"/>
        <v>21:0830</v>
      </c>
      <c r="D19855" s="1" t="str">
        <f t="shared" si="2813"/>
        <v>21:0230</v>
      </c>
      <c r="E19855" t="s">
        <v>76750</v>
      </c>
      <c r="F19855" t="s">
        <v>76751</v>
      </c>
      <c r="H19855">
        <v>46.818717100000001</v>
      </c>
      <c r="I19855">
        <v>-66.567990300000005</v>
      </c>
      <c r="J19855" s="1" t="str">
        <f t="shared" si="2814"/>
        <v>Fluid (stream)</v>
      </c>
      <c r="K19855" s="1" t="str">
        <f t="shared" si="2815"/>
        <v>Untreated Water</v>
      </c>
      <c r="L19855">
        <v>10</v>
      </c>
      <c r="M19855" t="s">
        <v>11392</v>
      </c>
      <c r="N19855">
        <v>158</v>
      </c>
      <c r="O19855">
        <v>0.05</v>
      </c>
      <c r="P19855">
        <v>80</v>
      </c>
      <c r="Q19855">
        <v>6.6</v>
      </c>
    </row>
    <row r="19856" spans="1:17" hidden="1" x14ac:dyDescent="0.3">
      <c r="A19856" t="s">
        <v>76752</v>
      </c>
      <c r="B19856" t="s">
        <v>76753</v>
      </c>
      <c r="C19856" s="1" t="str">
        <f t="shared" si="2812"/>
        <v>21:0830</v>
      </c>
      <c r="D19856" s="1" t="str">
        <f t="shared" si="2813"/>
        <v>21:0230</v>
      </c>
      <c r="E19856" t="s">
        <v>76754</v>
      </c>
      <c r="F19856" t="s">
        <v>76755</v>
      </c>
      <c r="H19856">
        <v>46.802292700000002</v>
      </c>
      <c r="I19856">
        <v>-66.353842900000004</v>
      </c>
      <c r="J19856" s="1" t="str">
        <f t="shared" si="2814"/>
        <v>Fluid (stream)</v>
      </c>
      <c r="K19856" s="1" t="str">
        <f t="shared" si="2815"/>
        <v>Untreated Water</v>
      </c>
      <c r="L19856">
        <v>10</v>
      </c>
      <c r="M19856" t="s">
        <v>11397</v>
      </c>
      <c r="N19856">
        <v>159</v>
      </c>
      <c r="O19856">
        <v>2.5000000000000001E-2</v>
      </c>
      <c r="P19856">
        <v>50</v>
      </c>
      <c r="Q19856">
        <v>7.1</v>
      </c>
    </row>
    <row r="19857" spans="1:17" hidden="1" x14ac:dyDescent="0.3">
      <c r="A19857" t="s">
        <v>76756</v>
      </c>
      <c r="B19857" t="s">
        <v>76757</v>
      </c>
      <c r="C19857" s="1" t="str">
        <f t="shared" si="2812"/>
        <v>21:0830</v>
      </c>
      <c r="D19857" s="1" t="str">
        <f t="shared" si="2813"/>
        <v>21:0230</v>
      </c>
      <c r="E19857" t="s">
        <v>76758</v>
      </c>
      <c r="F19857" t="s">
        <v>76759</v>
      </c>
      <c r="H19857">
        <v>46.804134900000001</v>
      </c>
      <c r="I19857">
        <v>-66.341301099999995</v>
      </c>
      <c r="J19857" s="1" t="str">
        <f t="shared" si="2814"/>
        <v>Fluid (stream)</v>
      </c>
      <c r="K19857" s="1" t="str">
        <f t="shared" si="2815"/>
        <v>Untreated Water</v>
      </c>
      <c r="L19857">
        <v>10</v>
      </c>
      <c r="M19857" t="s">
        <v>11402</v>
      </c>
      <c r="N19857">
        <v>160</v>
      </c>
      <c r="O19857">
        <v>2.5000000000000001E-2</v>
      </c>
      <c r="P19857">
        <v>60</v>
      </c>
      <c r="Q19857">
        <v>7.1</v>
      </c>
    </row>
    <row r="19858" spans="1:17" hidden="1" x14ac:dyDescent="0.3">
      <c r="A19858" t="s">
        <v>76760</v>
      </c>
      <c r="B19858" t="s">
        <v>76761</v>
      </c>
      <c r="C19858" s="1" t="str">
        <f t="shared" si="2812"/>
        <v>21:0830</v>
      </c>
      <c r="D19858" s="1" t="str">
        <f t="shared" si="2813"/>
        <v>21:0230</v>
      </c>
      <c r="E19858" t="s">
        <v>76762</v>
      </c>
      <c r="F19858" t="s">
        <v>76763</v>
      </c>
      <c r="H19858">
        <v>46.821559700000002</v>
      </c>
      <c r="I19858">
        <v>-66.346787399999997</v>
      </c>
      <c r="J19858" s="1" t="str">
        <f t="shared" si="2814"/>
        <v>Fluid (stream)</v>
      </c>
      <c r="K19858" s="1" t="str">
        <f t="shared" si="2815"/>
        <v>Untreated Water</v>
      </c>
      <c r="L19858">
        <v>10</v>
      </c>
      <c r="M19858" t="s">
        <v>11411</v>
      </c>
      <c r="N19858">
        <v>161</v>
      </c>
      <c r="O19858">
        <v>2.5000000000000001E-2</v>
      </c>
      <c r="P19858">
        <v>50</v>
      </c>
      <c r="Q19858">
        <v>6.4</v>
      </c>
    </row>
    <row r="19859" spans="1:17" hidden="1" x14ac:dyDescent="0.3">
      <c r="A19859" t="s">
        <v>76764</v>
      </c>
      <c r="B19859" t="s">
        <v>76765</v>
      </c>
      <c r="C19859" s="1" t="str">
        <f t="shared" si="2812"/>
        <v>21:0830</v>
      </c>
      <c r="D19859" s="1" t="str">
        <f t="shared" si="2813"/>
        <v>21:0230</v>
      </c>
      <c r="E19859" t="s">
        <v>76766</v>
      </c>
      <c r="F19859" t="s">
        <v>76767</v>
      </c>
      <c r="H19859">
        <v>46.816927499999998</v>
      </c>
      <c r="I19859">
        <v>-66.369511799999998</v>
      </c>
      <c r="J19859" s="1" t="str">
        <f t="shared" si="2814"/>
        <v>Fluid (stream)</v>
      </c>
      <c r="K19859" s="1" t="str">
        <f t="shared" si="2815"/>
        <v>Untreated Water</v>
      </c>
      <c r="L19859">
        <v>10</v>
      </c>
      <c r="M19859" t="s">
        <v>11416</v>
      </c>
      <c r="N19859">
        <v>162</v>
      </c>
      <c r="O19859">
        <v>0.06</v>
      </c>
      <c r="P19859">
        <v>70</v>
      </c>
      <c r="Q19859">
        <v>6.8</v>
      </c>
    </row>
    <row r="19860" spans="1:17" hidden="1" x14ac:dyDescent="0.3">
      <c r="A19860" t="s">
        <v>76768</v>
      </c>
      <c r="B19860" t="s">
        <v>76769</v>
      </c>
      <c r="C19860" s="1" t="str">
        <f t="shared" si="2812"/>
        <v>21:0830</v>
      </c>
      <c r="D19860" s="1" t="str">
        <f t="shared" si="2813"/>
        <v>21:0230</v>
      </c>
      <c r="E19860" t="s">
        <v>76770</v>
      </c>
      <c r="F19860" t="s">
        <v>76771</v>
      </c>
      <c r="H19860">
        <v>46.815482899999999</v>
      </c>
      <c r="I19860">
        <v>-66.367353699999995</v>
      </c>
      <c r="J19860" s="1" t="str">
        <f t="shared" si="2814"/>
        <v>Fluid (stream)</v>
      </c>
      <c r="K19860" s="1" t="str">
        <f t="shared" si="2815"/>
        <v>Untreated Water</v>
      </c>
      <c r="L19860">
        <v>10</v>
      </c>
      <c r="M19860" t="s">
        <v>11421</v>
      </c>
      <c r="N19860">
        <v>163</v>
      </c>
      <c r="O19860">
        <v>2.5000000000000001E-2</v>
      </c>
      <c r="P19860">
        <v>50</v>
      </c>
      <c r="Q19860">
        <v>6.6</v>
      </c>
    </row>
    <row r="19861" spans="1:17" hidden="1" x14ac:dyDescent="0.3">
      <c r="A19861" t="s">
        <v>76772</v>
      </c>
      <c r="B19861" t="s">
        <v>76773</v>
      </c>
      <c r="C19861" s="1" t="str">
        <f t="shared" si="2812"/>
        <v>21:0830</v>
      </c>
      <c r="D19861" s="1" t="str">
        <f t="shared" si="2813"/>
        <v>21:0230</v>
      </c>
      <c r="E19861" t="s">
        <v>76774</v>
      </c>
      <c r="F19861" t="s">
        <v>76775</v>
      </c>
      <c r="H19861">
        <v>46.810606499999999</v>
      </c>
      <c r="I19861">
        <v>-66.366634899999994</v>
      </c>
      <c r="J19861" s="1" t="str">
        <f t="shared" si="2814"/>
        <v>Fluid (stream)</v>
      </c>
      <c r="K19861" s="1" t="str">
        <f t="shared" si="2815"/>
        <v>Untreated Water</v>
      </c>
      <c r="L19861">
        <v>10</v>
      </c>
      <c r="M19861" t="s">
        <v>11426</v>
      </c>
      <c r="N19861">
        <v>164</v>
      </c>
      <c r="O19861">
        <v>2.5000000000000001E-2</v>
      </c>
      <c r="P19861">
        <v>70</v>
      </c>
      <c r="Q19861">
        <v>6.9</v>
      </c>
    </row>
    <row r="19862" spans="1:17" hidden="1" x14ac:dyDescent="0.3">
      <c r="A19862" t="s">
        <v>76776</v>
      </c>
      <c r="B19862" t="s">
        <v>76777</v>
      </c>
      <c r="C19862" s="1" t="str">
        <f t="shared" si="2812"/>
        <v>21:0830</v>
      </c>
      <c r="D19862" s="1" t="str">
        <f t="shared" si="2813"/>
        <v>21:0230</v>
      </c>
      <c r="E19862" t="s">
        <v>76778</v>
      </c>
      <c r="F19862" t="s">
        <v>76779</v>
      </c>
      <c r="H19862">
        <v>46.814561699999999</v>
      </c>
      <c r="I19862">
        <v>-66.378187600000004</v>
      </c>
      <c r="J19862" s="1" t="str">
        <f t="shared" si="2814"/>
        <v>Fluid (stream)</v>
      </c>
      <c r="K19862" s="1" t="str">
        <f t="shared" si="2815"/>
        <v>Untreated Water</v>
      </c>
      <c r="L19862">
        <v>10</v>
      </c>
      <c r="M19862" t="s">
        <v>11440</v>
      </c>
      <c r="N19862">
        <v>165</v>
      </c>
      <c r="O19862">
        <v>2.5000000000000001E-2</v>
      </c>
      <c r="P19862">
        <v>70</v>
      </c>
      <c r="Q19862">
        <v>6.8</v>
      </c>
    </row>
    <row r="19863" spans="1:17" hidden="1" x14ac:dyDescent="0.3">
      <c r="A19863" t="s">
        <v>76780</v>
      </c>
      <c r="B19863" t="s">
        <v>76781</v>
      </c>
      <c r="C19863" s="1" t="str">
        <f t="shared" si="2812"/>
        <v>21:0830</v>
      </c>
      <c r="D19863" s="1" t="str">
        <f t="shared" si="2813"/>
        <v>21:0230</v>
      </c>
      <c r="E19863" t="s">
        <v>76782</v>
      </c>
      <c r="F19863" t="s">
        <v>76783</v>
      </c>
      <c r="H19863">
        <v>46.811117000000003</v>
      </c>
      <c r="I19863">
        <v>-66.454815999999994</v>
      </c>
      <c r="J19863" s="1" t="str">
        <f t="shared" si="2814"/>
        <v>Fluid (stream)</v>
      </c>
      <c r="K19863" s="1" t="str">
        <f t="shared" si="2815"/>
        <v>Untreated Water</v>
      </c>
      <c r="L19863">
        <v>10</v>
      </c>
      <c r="M19863" t="s">
        <v>11445</v>
      </c>
      <c r="N19863">
        <v>166</v>
      </c>
      <c r="O19863">
        <v>0.14000000000000001</v>
      </c>
      <c r="P19863">
        <v>135</v>
      </c>
      <c r="Q19863">
        <v>6.8</v>
      </c>
    </row>
    <row r="19864" spans="1:17" hidden="1" x14ac:dyDescent="0.3">
      <c r="A19864" t="s">
        <v>76784</v>
      </c>
      <c r="B19864" t="s">
        <v>76785</v>
      </c>
      <c r="C19864" s="1" t="str">
        <f t="shared" si="2812"/>
        <v>21:0830</v>
      </c>
      <c r="D19864" s="1" t="str">
        <f t="shared" si="2813"/>
        <v>21:0230</v>
      </c>
      <c r="E19864" t="s">
        <v>76786</v>
      </c>
      <c r="F19864" t="s">
        <v>76787</v>
      </c>
      <c r="H19864">
        <v>46.834969700000002</v>
      </c>
      <c r="I19864">
        <v>-66.286168599999996</v>
      </c>
      <c r="J19864" s="1" t="str">
        <f t="shared" si="2814"/>
        <v>Fluid (stream)</v>
      </c>
      <c r="K19864" s="1" t="str">
        <f t="shared" si="2815"/>
        <v>Untreated Water</v>
      </c>
      <c r="L19864">
        <v>10</v>
      </c>
      <c r="M19864" t="s">
        <v>11450</v>
      </c>
      <c r="N19864">
        <v>167</v>
      </c>
      <c r="O19864">
        <v>2.5000000000000001E-2</v>
      </c>
      <c r="P19864">
        <v>60</v>
      </c>
      <c r="Q19864">
        <v>6.8</v>
      </c>
    </row>
    <row r="19865" spans="1:17" hidden="1" x14ac:dyDescent="0.3">
      <c r="A19865" t="s">
        <v>76788</v>
      </c>
      <c r="B19865" t="s">
        <v>76789</v>
      </c>
      <c r="C19865" s="1" t="str">
        <f t="shared" si="2812"/>
        <v>21:0830</v>
      </c>
      <c r="D19865" s="1" t="str">
        <f t="shared" si="2813"/>
        <v>21:0230</v>
      </c>
      <c r="E19865" t="s">
        <v>76790</v>
      </c>
      <c r="F19865" t="s">
        <v>76791</v>
      </c>
      <c r="H19865">
        <v>46.835327300000003</v>
      </c>
      <c r="I19865">
        <v>-66.2713052</v>
      </c>
      <c r="J19865" s="1" t="str">
        <f t="shared" si="2814"/>
        <v>Fluid (stream)</v>
      </c>
      <c r="K19865" s="1" t="str">
        <f t="shared" si="2815"/>
        <v>Untreated Water</v>
      </c>
      <c r="L19865">
        <v>10</v>
      </c>
      <c r="M19865" t="s">
        <v>11460</v>
      </c>
      <c r="N19865">
        <v>168</v>
      </c>
      <c r="O19865">
        <v>2.5000000000000001E-2</v>
      </c>
      <c r="P19865">
        <v>70</v>
      </c>
      <c r="Q19865">
        <v>7.6</v>
      </c>
    </row>
    <row r="19866" spans="1:17" hidden="1" x14ac:dyDescent="0.3">
      <c r="A19866" t="s">
        <v>76792</v>
      </c>
      <c r="B19866" t="s">
        <v>76793</v>
      </c>
      <c r="C19866" s="1" t="str">
        <f t="shared" si="2812"/>
        <v>21:0830</v>
      </c>
      <c r="D19866" s="1" t="str">
        <f t="shared" si="2813"/>
        <v>21:0230</v>
      </c>
      <c r="E19866" t="s">
        <v>76794</v>
      </c>
      <c r="F19866" t="s">
        <v>76795</v>
      </c>
      <c r="H19866">
        <v>46.8389393</v>
      </c>
      <c r="I19866">
        <v>-66.277863400000001</v>
      </c>
      <c r="J19866" s="1" t="str">
        <f t="shared" si="2814"/>
        <v>Fluid (stream)</v>
      </c>
      <c r="K19866" s="1" t="str">
        <f t="shared" si="2815"/>
        <v>Untreated Water</v>
      </c>
      <c r="L19866">
        <v>10</v>
      </c>
      <c r="M19866" t="s">
        <v>11431</v>
      </c>
      <c r="N19866">
        <v>169</v>
      </c>
      <c r="O19866">
        <v>2.5000000000000001E-2</v>
      </c>
      <c r="P19866">
        <v>60</v>
      </c>
      <c r="Q19866">
        <v>6.5</v>
      </c>
    </row>
    <row r="19867" spans="1:17" hidden="1" x14ac:dyDescent="0.3">
      <c r="A19867" t="s">
        <v>76796</v>
      </c>
      <c r="B19867" t="s">
        <v>76797</v>
      </c>
      <c r="C19867" s="1" t="str">
        <f t="shared" si="2812"/>
        <v>21:0830</v>
      </c>
      <c r="D19867" s="1" t="str">
        <f t="shared" si="2813"/>
        <v>21:0230</v>
      </c>
      <c r="E19867" t="s">
        <v>76794</v>
      </c>
      <c r="F19867" t="s">
        <v>76798</v>
      </c>
      <c r="H19867">
        <v>46.8389393</v>
      </c>
      <c r="I19867">
        <v>-66.277863400000001</v>
      </c>
      <c r="J19867" s="1" t="str">
        <f t="shared" si="2814"/>
        <v>Fluid (stream)</v>
      </c>
      <c r="K19867" s="1" t="str">
        <f t="shared" si="2815"/>
        <v>Untreated Water</v>
      </c>
      <c r="L19867">
        <v>10</v>
      </c>
      <c r="M19867" t="s">
        <v>11435</v>
      </c>
      <c r="N19867">
        <v>170</v>
      </c>
      <c r="O19867">
        <v>2.5000000000000001E-2</v>
      </c>
      <c r="P19867">
        <v>60</v>
      </c>
      <c r="Q19867">
        <v>6.5</v>
      </c>
    </row>
    <row r="19868" spans="1:17" hidden="1" x14ac:dyDescent="0.3">
      <c r="A19868" t="s">
        <v>76799</v>
      </c>
      <c r="B19868" t="s">
        <v>76800</v>
      </c>
      <c r="C19868" s="1" t="str">
        <f t="shared" si="2812"/>
        <v>21:0830</v>
      </c>
      <c r="D19868" s="1" t="str">
        <f t="shared" si="2813"/>
        <v>21:0230</v>
      </c>
      <c r="E19868" t="s">
        <v>76801</v>
      </c>
      <c r="F19868" t="s">
        <v>76802</v>
      </c>
      <c r="H19868">
        <v>46.846077299999997</v>
      </c>
      <c r="I19868">
        <v>-66.220627199999996</v>
      </c>
      <c r="J19868" s="1" t="str">
        <f t="shared" si="2814"/>
        <v>Fluid (stream)</v>
      </c>
      <c r="K19868" s="1" t="str">
        <f t="shared" si="2815"/>
        <v>Untreated Water</v>
      </c>
      <c r="L19868">
        <v>10</v>
      </c>
      <c r="M19868" t="s">
        <v>11465</v>
      </c>
      <c r="N19868">
        <v>171</v>
      </c>
      <c r="O19868">
        <v>2.5000000000000001E-2</v>
      </c>
      <c r="P19868">
        <v>70</v>
      </c>
      <c r="Q19868">
        <v>7.3</v>
      </c>
    </row>
    <row r="19869" spans="1:17" hidden="1" x14ac:dyDescent="0.3">
      <c r="A19869" t="s">
        <v>76803</v>
      </c>
      <c r="B19869" t="s">
        <v>76804</v>
      </c>
      <c r="C19869" s="1" t="str">
        <f t="shared" si="2812"/>
        <v>21:0830</v>
      </c>
      <c r="D19869" s="1" t="str">
        <f t="shared" si="2813"/>
        <v>21:0230</v>
      </c>
      <c r="E19869" t="s">
        <v>76805</v>
      </c>
      <c r="F19869" t="s">
        <v>76806</v>
      </c>
      <c r="H19869">
        <v>46.839149399999997</v>
      </c>
      <c r="I19869">
        <v>-66.254258399999998</v>
      </c>
      <c r="J19869" s="1" t="str">
        <f t="shared" si="2814"/>
        <v>Fluid (stream)</v>
      </c>
      <c r="K19869" s="1" t="str">
        <f t="shared" si="2815"/>
        <v>Untreated Water</v>
      </c>
      <c r="L19869">
        <v>10</v>
      </c>
      <c r="M19869" t="s">
        <v>11470</v>
      </c>
      <c r="N19869">
        <v>172</v>
      </c>
      <c r="O19869">
        <v>2.5000000000000001E-2</v>
      </c>
      <c r="P19869">
        <v>60</v>
      </c>
      <c r="Q19869">
        <v>7.3</v>
      </c>
    </row>
    <row r="19870" spans="1:17" hidden="1" x14ac:dyDescent="0.3">
      <c r="A19870" t="s">
        <v>76807</v>
      </c>
      <c r="B19870" t="s">
        <v>76808</v>
      </c>
      <c r="C19870" s="1" t="str">
        <f t="shared" si="2812"/>
        <v>21:0830</v>
      </c>
      <c r="D19870" s="1" t="str">
        <f t="shared" si="2813"/>
        <v>21:0230</v>
      </c>
      <c r="E19870" t="s">
        <v>76809</v>
      </c>
      <c r="F19870" t="s">
        <v>76810</v>
      </c>
      <c r="H19870">
        <v>46.781196299999998</v>
      </c>
      <c r="I19870">
        <v>-66.411238299999994</v>
      </c>
      <c r="J19870" s="1" t="str">
        <f t="shared" si="2814"/>
        <v>Fluid (stream)</v>
      </c>
      <c r="K19870" s="1" t="str">
        <f t="shared" si="2815"/>
        <v>Untreated Water</v>
      </c>
      <c r="L19870">
        <v>10</v>
      </c>
      <c r="M19870" t="s">
        <v>11475</v>
      </c>
      <c r="N19870">
        <v>173</v>
      </c>
      <c r="O19870">
        <v>2.5000000000000001E-2</v>
      </c>
      <c r="P19870">
        <v>50</v>
      </c>
      <c r="Q19870">
        <v>6.9</v>
      </c>
    </row>
    <row r="19871" spans="1:17" hidden="1" x14ac:dyDescent="0.3">
      <c r="A19871" t="s">
        <v>76811</v>
      </c>
      <c r="B19871" t="s">
        <v>76812</v>
      </c>
      <c r="C19871" s="1" t="str">
        <f t="shared" si="2812"/>
        <v>21:0830</v>
      </c>
      <c r="D19871" s="1" t="str">
        <f t="shared" si="2813"/>
        <v>21:0230</v>
      </c>
      <c r="E19871" t="s">
        <v>76813</v>
      </c>
      <c r="F19871" t="s">
        <v>76814</v>
      </c>
      <c r="H19871">
        <v>46.776465000000002</v>
      </c>
      <c r="I19871">
        <v>-66.409762200000003</v>
      </c>
      <c r="J19871" s="1" t="str">
        <f t="shared" si="2814"/>
        <v>Fluid (stream)</v>
      </c>
      <c r="K19871" s="1" t="str">
        <f t="shared" si="2815"/>
        <v>Untreated Water</v>
      </c>
      <c r="L19871">
        <v>10</v>
      </c>
      <c r="M19871" t="s">
        <v>11480</v>
      </c>
      <c r="N19871">
        <v>174</v>
      </c>
      <c r="O19871">
        <v>2.5000000000000001E-2</v>
      </c>
      <c r="P19871">
        <v>50</v>
      </c>
      <c r="Q19871">
        <v>7.4</v>
      </c>
    </row>
    <row r="19872" spans="1:17" hidden="1" x14ac:dyDescent="0.3">
      <c r="A19872" t="s">
        <v>76815</v>
      </c>
      <c r="B19872" t="s">
        <v>76816</v>
      </c>
      <c r="C19872" s="1" t="str">
        <f t="shared" si="2812"/>
        <v>21:0830</v>
      </c>
      <c r="D19872" s="1" t="str">
        <f t="shared" si="2813"/>
        <v>21:0230</v>
      </c>
      <c r="E19872" t="s">
        <v>76817</v>
      </c>
      <c r="F19872" t="s">
        <v>76818</v>
      </c>
      <c r="H19872">
        <v>46.766350899999999</v>
      </c>
      <c r="I19872">
        <v>-66.395957999999993</v>
      </c>
      <c r="J19872" s="1" t="str">
        <f t="shared" si="2814"/>
        <v>Fluid (stream)</v>
      </c>
      <c r="K19872" s="1" t="str">
        <f t="shared" si="2815"/>
        <v>Untreated Water</v>
      </c>
      <c r="L19872">
        <v>10</v>
      </c>
      <c r="M19872" t="s">
        <v>12548</v>
      </c>
      <c r="N19872">
        <v>175</v>
      </c>
      <c r="O19872">
        <v>7.0000000000000007E-2</v>
      </c>
      <c r="P19872">
        <v>60</v>
      </c>
      <c r="Q19872">
        <v>7.3</v>
      </c>
    </row>
    <row r="19873" spans="1:17" hidden="1" x14ac:dyDescent="0.3">
      <c r="A19873" t="s">
        <v>76819</v>
      </c>
      <c r="B19873" t="s">
        <v>76820</v>
      </c>
      <c r="C19873" s="1" t="str">
        <f t="shared" si="2812"/>
        <v>21:0830</v>
      </c>
      <c r="D19873" s="1" t="str">
        <f t="shared" si="2813"/>
        <v>21:0230</v>
      </c>
      <c r="E19873" t="s">
        <v>76821</v>
      </c>
      <c r="F19873" t="s">
        <v>76822</v>
      </c>
      <c r="H19873">
        <v>46.751223799999998</v>
      </c>
      <c r="I19873">
        <v>-66.388123800000002</v>
      </c>
      <c r="J19873" s="1" t="str">
        <f t="shared" si="2814"/>
        <v>Fluid (stream)</v>
      </c>
      <c r="K19873" s="1" t="str">
        <f t="shared" si="2815"/>
        <v>Untreated Water</v>
      </c>
      <c r="L19873">
        <v>11</v>
      </c>
      <c r="M19873" t="s">
        <v>11392</v>
      </c>
      <c r="N19873">
        <v>176</v>
      </c>
      <c r="O19873">
        <v>2.5000000000000001E-2</v>
      </c>
      <c r="P19873">
        <v>90</v>
      </c>
      <c r="Q19873">
        <v>7.2</v>
      </c>
    </row>
    <row r="19874" spans="1:17" hidden="1" x14ac:dyDescent="0.3">
      <c r="A19874" t="s">
        <v>76823</v>
      </c>
      <c r="B19874" t="s">
        <v>76824</v>
      </c>
      <c r="C19874" s="1" t="str">
        <f t="shared" si="2812"/>
        <v>21:0830</v>
      </c>
      <c r="D19874" s="1" t="str">
        <f t="shared" si="2813"/>
        <v>21:0230</v>
      </c>
      <c r="E19874" t="s">
        <v>76825</v>
      </c>
      <c r="F19874" t="s">
        <v>76826</v>
      </c>
      <c r="H19874">
        <v>46.751454099999997</v>
      </c>
      <c r="I19874">
        <v>-66.385598599999994</v>
      </c>
      <c r="J19874" s="1" t="str">
        <f t="shared" si="2814"/>
        <v>Fluid (stream)</v>
      </c>
      <c r="K19874" s="1" t="str">
        <f t="shared" si="2815"/>
        <v>Untreated Water</v>
      </c>
      <c r="L19874">
        <v>11</v>
      </c>
      <c r="M19874" t="s">
        <v>11397</v>
      </c>
      <c r="N19874">
        <v>177</v>
      </c>
      <c r="O19874">
        <v>2.5000000000000001E-2</v>
      </c>
      <c r="P19874">
        <v>50</v>
      </c>
      <c r="Q19874">
        <v>7.1</v>
      </c>
    </row>
    <row r="19875" spans="1:17" hidden="1" x14ac:dyDescent="0.3">
      <c r="A19875" t="s">
        <v>76827</v>
      </c>
      <c r="B19875" t="s">
        <v>76828</v>
      </c>
      <c r="C19875" s="1" t="str">
        <f t="shared" si="2812"/>
        <v>21:0830</v>
      </c>
      <c r="D19875" s="1" t="str">
        <f t="shared" si="2813"/>
        <v>21:0230</v>
      </c>
      <c r="E19875" t="s">
        <v>76829</v>
      </c>
      <c r="F19875" t="s">
        <v>76830</v>
      </c>
      <c r="H19875">
        <v>46.803367799999997</v>
      </c>
      <c r="I19875">
        <v>-66.418640999999994</v>
      </c>
      <c r="J19875" s="1" t="str">
        <f t="shared" si="2814"/>
        <v>Fluid (stream)</v>
      </c>
      <c r="K19875" s="1" t="str">
        <f t="shared" si="2815"/>
        <v>Untreated Water</v>
      </c>
      <c r="L19875">
        <v>11</v>
      </c>
      <c r="M19875" t="s">
        <v>11402</v>
      </c>
      <c r="N19875">
        <v>178</v>
      </c>
      <c r="O19875">
        <v>2.5000000000000001E-2</v>
      </c>
      <c r="P19875">
        <v>70</v>
      </c>
      <c r="Q19875">
        <v>6.9</v>
      </c>
    </row>
    <row r="19876" spans="1:17" hidden="1" x14ac:dyDescent="0.3">
      <c r="A19876" t="s">
        <v>76831</v>
      </c>
      <c r="B19876" t="s">
        <v>76832</v>
      </c>
      <c r="C19876" s="1" t="str">
        <f t="shared" si="2812"/>
        <v>21:0830</v>
      </c>
      <c r="D19876" s="1" t="str">
        <f t="shared" si="2813"/>
        <v>21:0230</v>
      </c>
      <c r="E19876" t="s">
        <v>76833</v>
      </c>
      <c r="F19876" t="s">
        <v>76834</v>
      </c>
      <c r="H19876">
        <v>46.818274700000003</v>
      </c>
      <c r="I19876">
        <v>-66.405262899999997</v>
      </c>
      <c r="J19876" s="1" t="str">
        <f t="shared" si="2814"/>
        <v>Fluid (stream)</v>
      </c>
      <c r="K19876" s="1" t="str">
        <f t="shared" si="2815"/>
        <v>Untreated Water</v>
      </c>
      <c r="L19876">
        <v>11</v>
      </c>
      <c r="M19876" t="s">
        <v>11411</v>
      </c>
      <c r="N19876">
        <v>179</v>
      </c>
      <c r="O19876">
        <v>2.5000000000000001E-2</v>
      </c>
      <c r="P19876">
        <v>60</v>
      </c>
      <c r="Q19876">
        <v>7</v>
      </c>
    </row>
    <row r="19877" spans="1:17" hidden="1" x14ac:dyDescent="0.3">
      <c r="A19877" t="s">
        <v>76835</v>
      </c>
      <c r="B19877" t="s">
        <v>76836</v>
      </c>
      <c r="C19877" s="1" t="str">
        <f t="shared" si="2812"/>
        <v>21:0830</v>
      </c>
      <c r="D19877" s="1" t="str">
        <f t="shared" si="2813"/>
        <v>21:0230</v>
      </c>
      <c r="E19877" t="s">
        <v>76837</v>
      </c>
      <c r="F19877" t="s">
        <v>76838</v>
      </c>
      <c r="H19877">
        <v>46.8089619</v>
      </c>
      <c r="I19877">
        <v>-66.415686199999996</v>
      </c>
      <c r="J19877" s="1" t="str">
        <f t="shared" si="2814"/>
        <v>Fluid (stream)</v>
      </c>
      <c r="K19877" s="1" t="str">
        <f t="shared" si="2815"/>
        <v>Untreated Water</v>
      </c>
      <c r="L19877">
        <v>11</v>
      </c>
      <c r="M19877" t="s">
        <v>11416</v>
      </c>
      <c r="N19877">
        <v>180</v>
      </c>
      <c r="P19877">
        <v>80</v>
      </c>
      <c r="Q19877">
        <v>7</v>
      </c>
    </row>
    <row r="19878" spans="1:17" hidden="1" x14ac:dyDescent="0.3">
      <c r="A19878" t="s">
        <v>76839</v>
      </c>
      <c r="B19878" t="s">
        <v>76840</v>
      </c>
      <c r="C19878" s="1" t="str">
        <f t="shared" si="2812"/>
        <v>21:0830</v>
      </c>
      <c r="D19878" s="1" t="str">
        <f t="shared" si="2813"/>
        <v>21:0230</v>
      </c>
      <c r="E19878" t="s">
        <v>76841</v>
      </c>
      <c r="F19878" t="s">
        <v>76842</v>
      </c>
      <c r="H19878">
        <v>46.806541899999999</v>
      </c>
      <c r="I19878">
        <v>-66.490526000000003</v>
      </c>
      <c r="J19878" s="1" t="str">
        <f t="shared" si="2814"/>
        <v>Fluid (stream)</v>
      </c>
      <c r="K19878" s="1" t="str">
        <f t="shared" si="2815"/>
        <v>Untreated Water</v>
      </c>
      <c r="L19878">
        <v>11</v>
      </c>
      <c r="M19878" t="s">
        <v>11421</v>
      </c>
      <c r="N19878">
        <v>181</v>
      </c>
      <c r="O19878">
        <v>2.5000000000000001E-2</v>
      </c>
      <c r="P19878">
        <v>90</v>
      </c>
      <c r="Q19878">
        <v>6.9</v>
      </c>
    </row>
    <row r="19879" spans="1:17" hidden="1" x14ac:dyDescent="0.3">
      <c r="A19879" t="s">
        <v>76843</v>
      </c>
      <c r="B19879" t="s">
        <v>76844</v>
      </c>
      <c r="C19879" s="1" t="str">
        <f t="shared" si="2812"/>
        <v>21:0830</v>
      </c>
      <c r="D19879" s="1" t="str">
        <f t="shared" si="2813"/>
        <v>21:0230</v>
      </c>
      <c r="E19879" t="s">
        <v>76845</v>
      </c>
      <c r="F19879" t="s">
        <v>76846</v>
      </c>
      <c r="H19879">
        <v>46.812427700000001</v>
      </c>
      <c r="I19879">
        <v>-66.496688399999996</v>
      </c>
      <c r="J19879" s="1" t="str">
        <f t="shared" si="2814"/>
        <v>Fluid (stream)</v>
      </c>
      <c r="K19879" s="1" t="str">
        <f t="shared" si="2815"/>
        <v>Untreated Water</v>
      </c>
      <c r="L19879">
        <v>11</v>
      </c>
      <c r="M19879" t="s">
        <v>11431</v>
      </c>
      <c r="N19879">
        <v>182</v>
      </c>
      <c r="O19879">
        <v>0.16</v>
      </c>
      <c r="P19879">
        <v>160</v>
      </c>
      <c r="Q19879">
        <v>6.9</v>
      </c>
    </row>
    <row r="19880" spans="1:17" hidden="1" x14ac:dyDescent="0.3">
      <c r="A19880" t="s">
        <v>76847</v>
      </c>
      <c r="B19880" t="s">
        <v>76848</v>
      </c>
      <c r="C19880" s="1" t="str">
        <f t="shared" si="2812"/>
        <v>21:0830</v>
      </c>
      <c r="D19880" s="1" t="str">
        <f t="shared" si="2813"/>
        <v>21:0230</v>
      </c>
      <c r="E19880" t="s">
        <v>76845</v>
      </c>
      <c r="F19880" t="s">
        <v>76849</v>
      </c>
      <c r="H19880">
        <v>46.812427700000001</v>
      </c>
      <c r="I19880">
        <v>-66.496688399999996</v>
      </c>
      <c r="J19880" s="1" t="str">
        <f t="shared" si="2814"/>
        <v>Fluid (stream)</v>
      </c>
      <c r="K19880" s="1" t="str">
        <f t="shared" si="2815"/>
        <v>Untreated Water</v>
      </c>
      <c r="L19880">
        <v>11</v>
      </c>
      <c r="M19880" t="s">
        <v>11435</v>
      </c>
      <c r="N19880">
        <v>183</v>
      </c>
      <c r="O19880">
        <v>0.16</v>
      </c>
      <c r="P19880">
        <v>160</v>
      </c>
      <c r="Q19880">
        <v>6.9</v>
      </c>
    </row>
    <row r="19881" spans="1:17" hidden="1" x14ac:dyDescent="0.3">
      <c r="A19881" t="s">
        <v>76850</v>
      </c>
      <c r="B19881" t="s">
        <v>76851</v>
      </c>
      <c r="C19881" s="1" t="str">
        <f t="shared" si="2812"/>
        <v>21:0830</v>
      </c>
      <c r="D19881" s="1" t="str">
        <f t="shared" si="2813"/>
        <v>21:0230</v>
      </c>
      <c r="E19881" t="s">
        <v>76852</v>
      </c>
      <c r="F19881" t="s">
        <v>76853</v>
      </c>
      <c r="H19881">
        <v>46.819552399999999</v>
      </c>
      <c r="I19881">
        <v>-66.513885999999999</v>
      </c>
      <c r="J19881" s="1" t="str">
        <f t="shared" si="2814"/>
        <v>Fluid (stream)</v>
      </c>
      <c r="K19881" s="1" t="str">
        <f t="shared" si="2815"/>
        <v>Untreated Water</v>
      </c>
      <c r="L19881">
        <v>11</v>
      </c>
      <c r="M19881" t="s">
        <v>11426</v>
      </c>
      <c r="N19881">
        <v>184</v>
      </c>
      <c r="O19881">
        <v>0.09</v>
      </c>
      <c r="P19881">
        <v>90</v>
      </c>
      <c r="Q19881">
        <v>6.6</v>
      </c>
    </row>
    <row r="19882" spans="1:17" hidden="1" x14ac:dyDescent="0.3">
      <c r="A19882" t="s">
        <v>76854</v>
      </c>
      <c r="B19882" t="s">
        <v>76855</v>
      </c>
      <c r="C19882" s="1" t="str">
        <f t="shared" si="2812"/>
        <v>21:0830</v>
      </c>
      <c r="D19882" s="1" t="str">
        <f t="shared" si="2813"/>
        <v>21:0230</v>
      </c>
      <c r="E19882" t="s">
        <v>76856</v>
      </c>
      <c r="F19882" t="s">
        <v>76857</v>
      </c>
      <c r="H19882">
        <v>46.806117700000001</v>
      </c>
      <c r="I19882">
        <v>-66.506523200000004</v>
      </c>
      <c r="J19882" s="1" t="str">
        <f t="shared" si="2814"/>
        <v>Fluid (stream)</v>
      </c>
      <c r="K19882" s="1" t="str">
        <f t="shared" si="2815"/>
        <v>Untreated Water</v>
      </c>
      <c r="L19882">
        <v>11</v>
      </c>
      <c r="M19882" t="s">
        <v>11440</v>
      </c>
      <c r="N19882">
        <v>185</v>
      </c>
      <c r="O19882">
        <v>2.5000000000000001E-2</v>
      </c>
      <c r="P19882">
        <v>100</v>
      </c>
      <c r="Q19882">
        <v>6.7</v>
      </c>
    </row>
    <row r="19883" spans="1:17" hidden="1" x14ac:dyDescent="0.3">
      <c r="A19883" t="s">
        <v>76858</v>
      </c>
      <c r="B19883" t="s">
        <v>76859</v>
      </c>
      <c r="C19883" s="1" t="str">
        <f t="shared" si="2812"/>
        <v>21:0830</v>
      </c>
      <c r="D19883" s="1" t="str">
        <f t="shared" si="2813"/>
        <v>21:0230</v>
      </c>
      <c r="E19883" t="s">
        <v>76860</v>
      </c>
      <c r="F19883" t="s">
        <v>76861</v>
      </c>
      <c r="H19883">
        <v>46.8045118</v>
      </c>
      <c r="I19883">
        <v>-66.493163199999998</v>
      </c>
      <c r="J19883" s="1" t="str">
        <f t="shared" si="2814"/>
        <v>Fluid (stream)</v>
      </c>
      <c r="K19883" s="1" t="str">
        <f t="shared" si="2815"/>
        <v>Untreated Water</v>
      </c>
      <c r="L19883">
        <v>11</v>
      </c>
      <c r="M19883" t="s">
        <v>11445</v>
      </c>
      <c r="N19883">
        <v>186</v>
      </c>
      <c r="O19883">
        <v>2.5000000000000001E-2</v>
      </c>
      <c r="P19883">
        <v>140</v>
      </c>
      <c r="Q19883">
        <v>6.8</v>
      </c>
    </row>
    <row r="19884" spans="1:17" hidden="1" x14ac:dyDescent="0.3">
      <c r="A19884" t="s">
        <v>76862</v>
      </c>
      <c r="B19884" t="s">
        <v>76863</v>
      </c>
      <c r="C19884" s="1" t="str">
        <f t="shared" si="2812"/>
        <v>21:0830</v>
      </c>
      <c r="D19884" s="1" t="str">
        <f t="shared" si="2813"/>
        <v>21:0230</v>
      </c>
      <c r="E19884" t="s">
        <v>76864</v>
      </c>
      <c r="F19884" t="s">
        <v>76865</v>
      </c>
      <c r="H19884">
        <v>46.836596299999997</v>
      </c>
      <c r="I19884">
        <v>-66.535039999999995</v>
      </c>
      <c r="J19884" s="1" t="str">
        <f t="shared" si="2814"/>
        <v>Fluid (stream)</v>
      </c>
      <c r="K19884" s="1" t="str">
        <f t="shared" si="2815"/>
        <v>Untreated Water</v>
      </c>
      <c r="L19884">
        <v>11</v>
      </c>
      <c r="M19884" t="s">
        <v>11450</v>
      </c>
      <c r="N19884">
        <v>187</v>
      </c>
      <c r="O19884">
        <v>0.12</v>
      </c>
      <c r="P19884">
        <v>100</v>
      </c>
      <c r="Q19884">
        <v>6.7</v>
      </c>
    </row>
    <row r="19885" spans="1:17" hidden="1" x14ac:dyDescent="0.3">
      <c r="A19885" t="s">
        <v>76866</v>
      </c>
      <c r="B19885" t="s">
        <v>76867</v>
      </c>
      <c r="C19885" s="1" t="str">
        <f t="shared" si="2812"/>
        <v>21:0830</v>
      </c>
      <c r="D19885" s="1" t="str">
        <f t="shared" si="2813"/>
        <v>21:0230</v>
      </c>
      <c r="E19885" t="s">
        <v>76868</v>
      </c>
      <c r="F19885" t="s">
        <v>76869</v>
      </c>
      <c r="H19885">
        <v>46.837492900000001</v>
      </c>
      <c r="I19885">
        <v>-66.506225499999999</v>
      </c>
      <c r="J19885" s="1" t="str">
        <f t="shared" si="2814"/>
        <v>Fluid (stream)</v>
      </c>
      <c r="K19885" s="1" t="str">
        <f t="shared" si="2815"/>
        <v>Untreated Water</v>
      </c>
      <c r="L19885">
        <v>11</v>
      </c>
      <c r="M19885" t="s">
        <v>11460</v>
      </c>
      <c r="N19885">
        <v>188</v>
      </c>
      <c r="O19885">
        <v>2.5000000000000001E-2</v>
      </c>
      <c r="P19885">
        <v>100</v>
      </c>
      <c r="Q19885">
        <v>6.6</v>
      </c>
    </row>
    <row r="19886" spans="1:17" hidden="1" x14ac:dyDescent="0.3">
      <c r="A19886" t="s">
        <v>76870</v>
      </c>
      <c r="B19886" t="s">
        <v>76871</v>
      </c>
      <c r="C19886" s="1" t="str">
        <f t="shared" si="2812"/>
        <v>21:0830</v>
      </c>
      <c r="D19886" s="1" t="str">
        <f t="shared" si="2813"/>
        <v>21:0230</v>
      </c>
      <c r="E19886" t="s">
        <v>76872</v>
      </c>
      <c r="F19886" t="s">
        <v>76873</v>
      </c>
      <c r="H19886">
        <v>46.852592700000002</v>
      </c>
      <c r="I19886">
        <v>-66.529807899999994</v>
      </c>
      <c r="J19886" s="1" t="str">
        <f t="shared" si="2814"/>
        <v>Fluid (stream)</v>
      </c>
      <c r="K19886" s="1" t="str">
        <f t="shared" si="2815"/>
        <v>Untreated Water</v>
      </c>
      <c r="L19886">
        <v>11</v>
      </c>
      <c r="M19886" t="s">
        <v>11465</v>
      </c>
      <c r="N19886">
        <v>189</v>
      </c>
      <c r="O19886">
        <v>0.05</v>
      </c>
      <c r="P19886">
        <v>110</v>
      </c>
      <c r="Q19886">
        <v>7.2</v>
      </c>
    </row>
    <row r="19887" spans="1:17" hidden="1" x14ac:dyDescent="0.3">
      <c r="A19887" t="s">
        <v>76874</v>
      </c>
      <c r="B19887" t="s">
        <v>76875</v>
      </c>
      <c r="C19887" s="1" t="str">
        <f t="shared" si="2812"/>
        <v>21:0830</v>
      </c>
      <c r="D19887" s="1" t="str">
        <f t="shared" si="2813"/>
        <v>21:0230</v>
      </c>
      <c r="E19887" t="s">
        <v>76876</v>
      </c>
      <c r="F19887" t="s">
        <v>76877</v>
      </c>
      <c r="H19887">
        <v>46.853077800000001</v>
      </c>
      <c r="I19887">
        <v>-66.533524400000005</v>
      </c>
      <c r="J19887" s="1" t="str">
        <f t="shared" si="2814"/>
        <v>Fluid (stream)</v>
      </c>
      <c r="K19887" s="1" t="str">
        <f t="shared" si="2815"/>
        <v>Untreated Water</v>
      </c>
      <c r="L19887">
        <v>11</v>
      </c>
      <c r="M19887" t="s">
        <v>11470</v>
      </c>
      <c r="N19887">
        <v>190</v>
      </c>
      <c r="O19887">
        <v>0.21</v>
      </c>
      <c r="P19887">
        <v>140</v>
      </c>
      <c r="Q19887">
        <v>7.3</v>
      </c>
    </row>
    <row r="19888" spans="1:17" hidden="1" x14ac:dyDescent="0.3">
      <c r="A19888" t="s">
        <v>76878</v>
      </c>
      <c r="B19888" t="s">
        <v>76879</v>
      </c>
      <c r="C19888" s="1" t="str">
        <f t="shared" si="2812"/>
        <v>21:0830</v>
      </c>
      <c r="D19888" s="1" t="str">
        <f t="shared" si="2813"/>
        <v>21:0230</v>
      </c>
      <c r="E19888" t="s">
        <v>76880</v>
      </c>
      <c r="F19888" t="s">
        <v>76881</v>
      </c>
      <c r="H19888">
        <v>46.838163199999997</v>
      </c>
      <c r="I19888">
        <v>-66.446836700000006</v>
      </c>
      <c r="J19888" s="1" t="str">
        <f t="shared" si="2814"/>
        <v>Fluid (stream)</v>
      </c>
      <c r="K19888" s="1" t="str">
        <f t="shared" si="2815"/>
        <v>Untreated Water</v>
      </c>
      <c r="L19888">
        <v>11</v>
      </c>
      <c r="M19888" t="s">
        <v>11475</v>
      </c>
      <c r="N19888">
        <v>191</v>
      </c>
      <c r="O19888">
        <v>0.18</v>
      </c>
      <c r="P19888">
        <v>120</v>
      </c>
      <c r="Q19888">
        <v>6.8</v>
      </c>
    </row>
    <row r="19889" spans="1:17" hidden="1" x14ac:dyDescent="0.3">
      <c r="A19889" t="s">
        <v>76882</v>
      </c>
      <c r="B19889" t="s">
        <v>76883</v>
      </c>
      <c r="C19889" s="1" t="str">
        <f t="shared" si="2812"/>
        <v>21:0830</v>
      </c>
      <c r="D19889" s="1" t="str">
        <f t="shared" si="2813"/>
        <v>21:0230</v>
      </c>
      <c r="E19889" t="s">
        <v>76884</v>
      </c>
      <c r="F19889" t="s">
        <v>76885</v>
      </c>
      <c r="H19889">
        <v>46.836984299999997</v>
      </c>
      <c r="I19889">
        <v>-66.445227000000003</v>
      </c>
      <c r="J19889" s="1" t="str">
        <f t="shared" si="2814"/>
        <v>Fluid (stream)</v>
      </c>
      <c r="K19889" s="1" t="str">
        <f t="shared" si="2815"/>
        <v>Untreated Water</v>
      </c>
      <c r="L19889">
        <v>11</v>
      </c>
      <c r="M19889" t="s">
        <v>11480</v>
      </c>
      <c r="N19889">
        <v>192</v>
      </c>
      <c r="O19889">
        <v>0.21</v>
      </c>
      <c r="P19889">
        <v>100</v>
      </c>
      <c r="Q19889">
        <v>6.6</v>
      </c>
    </row>
    <row r="19890" spans="1:17" hidden="1" x14ac:dyDescent="0.3">
      <c r="A19890" t="s">
        <v>76886</v>
      </c>
      <c r="B19890" t="s">
        <v>76887</v>
      </c>
      <c r="C19890" s="1" t="str">
        <f t="shared" ref="C19890:C19953" si="2816">HYPERLINK("http://geochem.nrcan.gc.ca/cdogs/content/bdl/bdl210830_e.htm", "21:0830")</f>
        <v>21:0830</v>
      </c>
      <c r="D19890" s="1" t="str">
        <f t="shared" ref="D19890:D19953" si="2817">HYPERLINK("http://geochem.nrcan.gc.ca/cdogs/content/svy/svy210230_e.htm", "21:0230")</f>
        <v>21:0230</v>
      </c>
      <c r="E19890" t="s">
        <v>76888</v>
      </c>
      <c r="F19890" t="s">
        <v>76889</v>
      </c>
      <c r="H19890">
        <v>46.8369152</v>
      </c>
      <c r="I19890">
        <v>-66.487223099999994</v>
      </c>
      <c r="J19890" s="1" t="str">
        <f t="shared" ref="J19890:J19953" si="2818">HYPERLINK("http://geochem.nrcan.gc.ca/cdogs/content/kwd/kwd020018_e.htm", "Fluid (stream)")</f>
        <v>Fluid (stream)</v>
      </c>
      <c r="K19890" s="1" t="str">
        <f t="shared" si="2815"/>
        <v>Untreated Water</v>
      </c>
      <c r="L19890">
        <v>11</v>
      </c>
      <c r="M19890" t="s">
        <v>12548</v>
      </c>
      <c r="N19890">
        <v>193</v>
      </c>
      <c r="O19890">
        <v>0.09</v>
      </c>
      <c r="P19890">
        <v>120</v>
      </c>
      <c r="Q19890">
        <v>6.7</v>
      </c>
    </row>
    <row r="19891" spans="1:17" hidden="1" x14ac:dyDescent="0.3">
      <c r="A19891" t="s">
        <v>76890</v>
      </c>
      <c r="B19891" t="s">
        <v>76891</v>
      </c>
      <c r="C19891" s="1" t="str">
        <f t="shared" si="2816"/>
        <v>21:0830</v>
      </c>
      <c r="D19891" s="1" t="str">
        <f t="shared" si="2817"/>
        <v>21:0230</v>
      </c>
      <c r="E19891" t="s">
        <v>76892</v>
      </c>
      <c r="F19891" t="s">
        <v>76893</v>
      </c>
      <c r="H19891">
        <v>46.853296100000001</v>
      </c>
      <c r="I19891">
        <v>-66.484018399999997</v>
      </c>
      <c r="J19891" s="1" t="str">
        <f t="shared" si="2818"/>
        <v>Fluid (stream)</v>
      </c>
      <c r="K19891" s="1" t="str">
        <f t="shared" si="2815"/>
        <v>Untreated Water</v>
      </c>
      <c r="L19891">
        <v>12</v>
      </c>
      <c r="M19891" t="s">
        <v>11392</v>
      </c>
      <c r="N19891">
        <v>194</v>
      </c>
      <c r="O19891">
        <v>0.13</v>
      </c>
      <c r="P19891">
        <v>160</v>
      </c>
      <c r="Q19891">
        <v>7</v>
      </c>
    </row>
    <row r="19892" spans="1:17" hidden="1" x14ac:dyDescent="0.3">
      <c r="A19892" t="s">
        <v>76894</v>
      </c>
      <c r="B19892" t="s">
        <v>76895</v>
      </c>
      <c r="C19892" s="1" t="str">
        <f t="shared" si="2816"/>
        <v>21:0830</v>
      </c>
      <c r="D19892" s="1" t="str">
        <f t="shared" si="2817"/>
        <v>21:0230</v>
      </c>
      <c r="E19892" t="s">
        <v>76896</v>
      </c>
      <c r="F19892" t="s">
        <v>76897</v>
      </c>
      <c r="H19892">
        <v>46.841145599999997</v>
      </c>
      <c r="I19892">
        <v>-66.492993299999995</v>
      </c>
      <c r="J19892" s="1" t="str">
        <f t="shared" si="2818"/>
        <v>Fluid (stream)</v>
      </c>
      <c r="K19892" s="1" t="str">
        <f t="shared" si="2815"/>
        <v>Untreated Water</v>
      </c>
      <c r="L19892">
        <v>12</v>
      </c>
      <c r="M19892" t="s">
        <v>11397</v>
      </c>
      <c r="N19892">
        <v>195</v>
      </c>
      <c r="O19892">
        <v>0.06</v>
      </c>
      <c r="P19892">
        <v>110</v>
      </c>
      <c r="Q19892">
        <v>7</v>
      </c>
    </row>
    <row r="19893" spans="1:17" hidden="1" x14ac:dyDescent="0.3">
      <c r="A19893" t="s">
        <v>76898</v>
      </c>
      <c r="B19893" t="s">
        <v>76899</v>
      </c>
      <c r="C19893" s="1" t="str">
        <f t="shared" si="2816"/>
        <v>21:0830</v>
      </c>
      <c r="D19893" s="1" t="str">
        <f t="shared" si="2817"/>
        <v>21:0230</v>
      </c>
      <c r="E19893" t="s">
        <v>76900</v>
      </c>
      <c r="F19893" t="s">
        <v>76901</v>
      </c>
      <c r="H19893">
        <v>46.937902200000003</v>
      </c>
      <c r="I19893">
        <v>-66.378213099999996</v>
      </c>
      <c r="J19893" s="1" t="str">
        <f t="shared" si="2818"/>
        <v>Fluid (stream)</v>
      </c>
      <c r="K19893" s="1" t="str">
        <f t="shared" si="2815"/>
        <v>Untreated Water</v>
      </c>
      <c r="L19893">
        <v>12</v>
      </c>
      <c r="M19893" t="s">
        <v>11402</v>
      </c>
      <c r="N19893">
        <v>196</v>
      </c>
      <c r="O19893">
        <v>2.5000000000000001E-2</v>
      </c>
      <c r="P19893">
        <v>70</v>
      </c>
      <c r="Q19893">
        <v>6.3</v>
      </c>
    </row>
    <row r="19894" spans="1:17" hidden="1" x14ac:dyDescent="0.3">
      <c r="A19894" t="s">
        <v>76902</v>
      </c>
      <c r="B19894" t="s">
        <v>76903</v>
      </c>
      <c r="C19894" s="1" t="str">
        <f t="shared" si="2816"/>
        <v>21:0830</v>
      </c>
      <c r="D19894" s="1" t="str">
        <f t="shared" si="2817"/>
        <v>21:0230</v>
      </c>
      <c r="E19894" t="s">
        <v>76904</v>
      </c>
      <c r="F19894" t="s">
        <v>76905</v>
      </c>
      <c r="H19894">
        <v>46.975535899999997</v>
      </c>
      <c r="I19894">
        <v>-66.473763099999999</v>
      </c>
      <c r="J19894" s="1" t="str">
        <f t="shared" si="2818"/>
        <v>Fluid (stream)</v>
      </c>
      <c r="K19894" s="1" t="str">
        <f t="shared" si="2815"/>
        <v>Untreated Water</v>
      </c>
      <c r="L19894">
        <v>12</v>
      </c>
      <c r="M19894" t="s">
        <v>11411</v>
      </c>
      <c r="N19894">
        <v>197</v>
      </c>
      <c r="O19894">
        <v>0.11</v>
      </c>
      <c r="P19894">
        <v>90</v>
      </c>
      <c r="Q19894">
        <v>6.9</v>
      </c>
    </row>
    <row r="19895" spans="1:17" hidden="1" x14ac:dyDescent="0.3">
      <c r="A19895" t="s">
        <v>76906</v>
      </c>
      <c r="B19895" t="s">
        <v>76907</v>
      </c>
      <c r="C19895" s="1" t="str">
        <f t="shared" si="2816"/>
        <v>21:0830</v>
      </c>
      <c r="D19895" s="1" t="str">
        <f t="shared" si="2817"/>
        <v>21:0230</v>
      </c>
      <c r="E19895" t="s">
        <v>76908</v>
      </c>
      <c r="F19895" t="s">
        <v>76909</v>
      </c>
      <c r="H19895">
        <v>46.927407799999997</v>
      </c>
      <c r="I19895">
        <v>-66.338014999999999</v>
      </c>
      <c r="J19895" s="1" t="str">
        <f t="shared" si="2818"/>
        <v>Fluid (stream)</v>
      </c>
      <c r="K19895" s="1" t="str">
        <f t="shared" si="2815"/>
        <v>Untreated Water</v>
      </c>
      <c r="L19895">
        <v>12</v>
      </c>
      <c r="M19895" t="s">
        <v>11431</v>
      </c>
      <c r="N19895">
        <v>198</v>
      </c>
      <c r="O19895">
        <v>2.5000000000000001E-2</v>
      </c>
      <c r="P19895">
        <v>60</v>
      </c>
      <c r="Q19895">
        <v>6.6</v>
      </c>
    </row>
    <row r="19896" spans="1:17" hidden="1" x14ac:dyDescent="0.3">
      <c r="A19896" t="s">
        <v>76910</v>
      </c>
      <c r="B19896" t="s">
        <v>76911</v>
      </c>
      <c r="C19896" s="1" t="str">
        <f t="shared" si="2816"/>
        <v>21:0830</v>
      </c>
      <c r="D19896" s="1" t="str">
        <f t="shared" si="2817"/>
        <v>21:0230</v>
      </c>
      <c r="E19896" t="s">
        <v>76908</v>
      </c>
      <c r="F19896" t="s">
        <v>76912</v>
      </c>
      <c r="H19896">
        <v>46.927407799999997</v>
      </c>
      <c r="I19896">
        <v>-66.338014999999999</v>
      </c>
      <c r="J19896" s="1" t="str">
        <f t="shared" si="2818"/>
        <v>Fluid (stream)</v>
      </c>
      <c r="K19896" s="1" t="str">
        <f t="shared" si="2815"/>
        <v>Untreated Water</v>
      </c>
      <c r="L19896">
        <v>12</v>
      </c>
      <c r="M19896" t="s">
        <v>11435</v>
      </c>
      <c r="N19896">
        <v>199</v>
      </c>
      <c r="O19896">
        <v>2.5000000000000001E-2</v>
      </c>
      <c r="P19896">
        <v>60</v>
      </c>
      <c r="Q19896">
        <v>6.5</v>
      </c>
    </row>
    <row r="19897" spans="1:17" hidden="1" x14ac:dyDescent="0.3">
      <c r="A19897" t="s">
        <v>76913</v>
      </c>
      <c r="B19897" t="s">
        <v>76914</v>
      </c>
      <c r="C19897" s="1" t="str">
        <f t="shared" si="2816"/>
        <v>21:0830</v>
      </c>
      <c r="D19897" s="1" t="str">
        <f t="shared" si="2817"/>
        <v>21:0230</v>
      </c>
      <c r="E19897" t="s">
        <v>76915</v>
      </c>
      <c r="F19897" t="s">
        <v>76916</v>
      </c>
      <c r="H19897">
        <v>46.920780600000001</v>
      </c>
      <c r="I19897">
        <v>-66.292212699999993</v>
      </c>
      <c r="J19897" s="1" t="str">
        <f t="shared" si="2818"/>
        <v>Fluid (stream)</v>
      </c>
      <c r="K19897" s="1" t="str">
        <f t="shared" ref="K19897:K19960" si="2819">HYPERLINK("http://geochem.nrcan.gc.ca/cdogs/content/kwd/kwd080007_e.htm", "Untreated Water")</f>
        <v>Untreated Water</v>
      </c>
      <c r="L19897">
        <v>12</v>
      </c>
      <c r="M19897" t="s">
        <v>11416</v>
      </c>
      <c r="N19897">
        <v>200</v>
      </c>
      <c r="O19897">
        <v>0.13</v>
      </c>
      <c r="P19897">
        <v>90</v>
      </c>
      <c r="Q19897">
        <v>6.9</v>
      </c>
    </row>
    <row r="19898" spans="1:17" hidden="1" x14ac:dyDescent="0.3">
      <c r="A19898" t="s">
        <v>76917</v>
      </c>
      <c r="B19898" t="s">
        <v>76918</v>
      </c>
      <c r="C19898" s="1" t="str">
        <f t="shared" si="2816"/>
        <v>21:0830</v>
      </c>
      <c r="D19898" s="1" t="str">
        <f t="shared" si="2817"/>
        <v>21:0230</v>
      </c>
      <c r="E19898" t="s">
        <v>76919</v>
      </c>
      <c r="F19898" t="s">
        <v>76920</v>
      </c>
      <c r="H19898">
        <v>46.917108499999998</v>
      </c>
      <c r="I19898">
        <v>-66.292200800000003</v>
      </c>
      <c r="J19898" s="1" t="str">
        <f t="shared" si="2818"/>
        <v>Fluid (stream)</v>
      </c>
      <c r="K19898" s="1" t="str">
        <f t="shared" si="2819"/>
        <v>Untreated Water</v>
      </c>
      <c r="L19898">
        <v>12</v>
      </c>
      <c r="M19898" t="s">
        <v>11421</v>
      </c>
      <c r="N19898">
        <v>201</v>
      </c>
      <c r="O19898">
        <v>0.1</v>
      </c>
      <c r="P19898">
        <v>100</v>
      </c>
      <c r="Q19898">
        <v>7</v>
      </c>
    </row>
    <row r="19899" spans="1:17" hidden="1" x14ac:dyDescent="0.3">
      <c r="A19899" t="s">
        <v>76921</v>
      </c>
      <c r="B19899" t="s">
        <v>76922</v>
      </c>
      <c r="C19899" s="1" t="str">
        <f t="shared" si="2816"/>
        <v>21:0830</v>
      </c>
      <c r="D19899" s="1" t="str">
        <f t="shared" si="2817"/>
        <v>21:0230</v>
      </c>
      <c r="E19899" t="s">
        <v>76923</v>
      </c>
      <c r="F19899" t="s">
        <v>76924</v>
      </c>
      <c r="H19899">
        <v>46.918560800000002</v>
      </c>
      <c r="I19899">
        <v>-66.302635300000006</v>
      </c>
      <c r="J19899" s="1" t="str">
        <f t="shared" si="2818"/>
        <v>Fluid (stream)</v>
      </c>
      <c r="K19899" s="1" t="str">
        <f t="shared" si="2819"/>
        <v>Untreated Water</v>
      </c>
      <c r="L19899">
        <v>12</v>
      </c>
      <c r="M19899" t="s">
        <v>11426</v>
      </c>
      <c r="N19899">
        <v>202</v>
      </c>
      <c r="O19899">
        <v>2.5000000000000001E-2</v>
      </c>
      <c r="P19899">
        <v>70</v>
      </c>
      <c r="Q19899">
        <v>6.8</v>
      </c>
    </row>
    <row r="19900" spans="1:17" hidden="1" x14ac:dyDescent="0.3">
      <c r="A19900" t="s">
        <v>76925</v>
      </c>
      <c r="B19900" t="s">
        <v>76926</v>
      </c>
      <c r="C19900" s="1" t="str">
        <f t="shared" si="2816"/>
        <v>21:0830</v>
      </c>
      <c r="D19900" s="1" t="str">
        <f t="shared" si="2817"/>
        <v>21:0230</v>
      </c>
      <c r="E19900" t="s">
        <v>76927</v>
      </c>
      <c r="F19900" t="s">
        <v>76928</v>
      </c>
      <c r="H19900">
        <v>46.864663700000001</v>
      </c>
      <c r="I19900">
        <v>-66.500912</v>
      </c>
      <c r="J19900" s="1" t="str">
        <f t="shared" si="2818"/>
        <v>Fluid (stream)</v>
      </c>
      <c r="K19900" s="1" t="str">
        <f t="shared" si="2819"/>
        <v>Untreated Water</v>
      </c>
      <c r="L19900">
        <v>12</v>
      </c>
      <c r="M19900" t="s">
        <v>11440</v>
      </c>
      <c r="N19900">
        <v>203</v>
      </c>
      <c r="O19900">
        <v>0.11</v>
      </c>
      <c r="P19900">
        <v>110</v>
      </c>
      <c r="Q19900">
        <v>6.8</v>
      </c>
    </row>
    <row r="19901" spans="1:17" hidden="1" x14ac:dyDescent="0.3">
      <c r="A19901" t="s">
        <v>76929</v>
      </c>
      <c r="B19901" t="s">
        <v>76930</v>
      </c>
      <c r="C19901" s="1" t="str">
        <f t="shared" si="2816"/>
        <v>21:0830</v>
      </c>
      <c r="D19901" s="1" t="str">
        <f t="shared" si="2817"/>
        <v>21:0230</v>
      </c>
      <c r="E19901" t="s">
        <v>76931</v>
      </c>
      <c r="F19901" t="s">
        <v>76932</v>
      </c>
      <c r="H19901">
        <v>46.894607600000001</v>
      </c>
      <c r="I19901">
        <v>-66.068908100000002</v>
      </c>
      <c r="J19901" s="1" t="str">
        <f t="shared" si="2818"/>
        <v>Fluid (stream)</v>
      </c>
      <c r="K19901" s="1" t="str">
        <f t="shared" si="2819"/>
        <v>Untreated Water</v>
      </c>
      <c r="L19901">
        <v>13</v>
      </c>
      <c r="M19901" t="s">
        <v>11431</v>
      </c>
      <c r="N19901">
        <v>204</v>
      </c>
      <c r="O19901">
        <v>2.5000000000000001E-2</v>
      </c>
      <c r="P19901">
        <v>60</v>
      </c>
      <c r="Q19901">
        <v>6.6</v>
      </c>
    </row>
    <row r="19902" spans="1:17" hidden="1" x14ac:dyDescent="0.3">
      <c r="A19902" t="s">
        <v>76933</v>
      </c>
      <c r="B19902" t="s">
        <v>76934</v>
      </c>
      <c r="C19902" s="1" t="str">
        <f t="shared" si="2816"/>
        <v>21:0830</v>
      </c>
      <c r="D19902" s="1" t="str">
        <f t="shared" si="2817"/>
        <v>21:0230</v>
      </c>
      <c r="E19902" t="s">
        <v>76931</v>
      </c>
      <c r="F19902" t="s">
        <v>76935</v>
      </c>
      <c r="H19902">
        <v>46.894607600000001</v>
      </c>
      <c r="I19902">
        <v>-66.068908100000002</v>
      </c>
      <c r="J19902" s="1" t="str">
        <f t="shared" si="2818"/>
        <v>Fluid (stream)</v>
      </c>
      <c r="K19902" s="1" t="str">
        <f t="shared" si="2819"/>
        <v>Untreated Water</v>
      </c>
      <c r="L19902">
        <v>13</v>
      </c>
      <c r="M19902" t="s">
        <v>11435</v>
      </c>
      <c r="N19902">
        <v>205</v>
      </c>
      <c r="O19902">
        <v>2.5000000000000001E-2</v>
      </c>
      <c r="P19902">
        <v>50</v>
      </c>
      <c r="Q19902">
        <v>6.7</v>
      </c>
    </row>
    <row r="19903" spans="1:17" hidden="1" x14ac:dyDescent="0.3">
      <c r="A19903" t="s">
        <v>76936</v>
      </c>
      <c r="B19903" t="s">
        <v>76937</v>
      </c>
      <c r="C19903" s="1" t="str">
        <f t="shared" si="2816"/>
        <v>21:0830</v>
      </c>
      <c r="D19903" s="1" t="str">
        <f t="shared" si="2817"/>
        <v>21:0230</v>
      </c>
      <c r="E19903" t="s">
        <v>76938</v>
      </c>
      <c r="F19903" t="s">
        <v>76939</v>
      </c>
      <c r="H19903">
        <v>46.906100000000002</v>
      </c>
      <c r="I19903">
        <v>-66.077696799999998</v>
      </c>
      <c r="J19903" s="1" t="str">
        <f t="shared" si="2818"/>
        <v>Fluid (stream)</v>
      </c>
      <c r="K19903" s="1" t="str">
        <f t="shared" si="2819"/>
        <v>Untreated Water</v>
      </c>
      <c r="L19903">
        <v>13</v>
      </c>
      <c r="M19903" t="s">
        <v>11392</v>
      </c>
      <c r="N19903">
        <v>206</v>
      </c>
      <c r="O19903">
        <v>2.5000000000000001E-2</v>
      </c>
      <c r="P19903">
        <v>50</v>
      </c>
      <c r="Q19903">
        <v>6.7</v>
      </c>
    </row>
    <row r="19904" spans="1:17" hidden="1" x14ac:dyDescent="0.3">
      <c r="A19904" t="s">
        <v>76940</v>
      </c>
      <c r="B19904" t="s">
        <v>76941</v>
      </c>
      <c r="C19904" s="1" t="str">
        <f t="shared" si="2816"/>
        <v>21:0830</v>
      </c>
      <c r="D19904" s="1" t="str">
        <f t="shared" si="2817"/>
        <v>21:0230</v>
      </c>
      <c r="E19904" t="s">
        <v>76942</v>
      </c>
      <c r="F19904" t="s">
        <v>76943</v>
      </c>
      <c r="H19904">
        <v>46.914630199999998</v>
      </c>
      <c r="I19904">
        <v>-66.068485600000002</v>
      </c>
      <c r="J19904" s="1" t="str">
        <f t="shared" si="2818"/>
        <v>Fluid (stream)</v>
      </c>
      <c r="K19904" s="1" t="str">
        <f t="shared" si="2819"/>
        <v>Untreated Water</v>
      </c>
      <c r="L19904">
        <v>13</v>
      </c>
      <c r="M19904" t="s">
        <v>11397</v>
      </c>
      <c r="N19904">
        <v>207</v>
      </c>
      <c r="O19904">
        <v>2.5000000000000001E-2</v>
      </c>
      <c r="P19904">
        <v>50</v>
      </c>
      <c r="Q19904">
        <v>6.7</v>
      </c>
    </row>
    <row r="19905" spans="1:17" hidden="1" x14ac:dyDescent="0.3">
      <c r="A19905" t="s">
        <v>76944</v>
      </c>
      <c r="B19905" t="s">
        <v>76945</v>
      </c>
      <c r="C19905" s="1" t="str">
        <f t="shared" si="2816"/>
        <v>21:0830</v>
      </c>
      <c r="D19905" s="1" t="str">
        <f t="shared" si="2817"/>
        <v>21:0230</v>
      </c>
      <c r="E19905" t="s">
        <v>76946</v>
      </c>
      <c r="F19905" t="s">
        <v>76947</v>
      </c>
      <c r="H19905">
        <v>46.909446799999998</v>
      </c>
      <c r="I19905">
        <v>-66.071316100000004</v>
      </c>
      <c r="J19905" s="1" t="str">
        <f t="shared" si="2818"/>
        <v>Fluid (stream)</v>
      </c>
      <c r="K19905" s="1" t="str">
        <f t="shared" si="2819"/>
        <v>Untreated Water</v>
      </c>
      <c r="L19905">
        <v>13</v>
      </c>
      <c r="M19905" t="s">
        <v>11402</v>
      </c>
      <c r="N19905">
        <v>208</v>
      </c>
      <c r="O19905">
        <v>2.5000000000000001E-2</v>
      </c>
      <c r="P19905">
        <v>60</v>
      </c>
      <c r="Q19905">
        <v>6.6</v>
      </c>
    </row>
    <row r="19906" spans="1:17" hidden="1" x14ac:dyDescent="0.3">
      <c r="A19906" t="s">
        <v>76948</v>
      </c>
      <c r="B19906" t="s">
        <v>76949</v>
      </c>
      <c r="C19906" s="1" t="str">
        <f t="shared" si="2816"/>
        <v>21:0830</v>
      </c>
      <c r="D19906" s="1" t="str">
        <f t="shared" si="2817"/>
        <v>21:0230</v>
      </c>
      <c r="E19906" t="s">
        <v>76950</v>
      </c>
      <c r="F19906" t="s">
        <v>76951</v>
      </c>
      <c r="H19906">
        <v>46.9210329</v>
      </c>
      <c r="I19906">
        <v>-66.097599099999996</v>
      </c>
      <c r="J19906" s="1" t="str">
        <f t="shared" si="2818"/>
        <v>Fluid (stream)</v>
      </c>
      <c r="K19906" s="1" t="str">
        <f t="shared" si="2819"/>
        <v>Untreated Water</v>
      </c>
      <c r="L19906">
        <v>13</v>
      </c>
      <c r="M19906" t="s">
        <v>11411</v>
      </c>
      <c r="N19906">
        <v>209</v>
      </c>
      <c r="O19906">
        <v>2.5000000000000001E-2</v>
      </c>
      <c r="P19906">
        <v>50</v>
      </c>
      <c r="Q19906">
        <v>6.7</v>
      </c>
    </row>
    <row r="19907" spans="1:17" hidden="1" x14ac:dyDescent="0.3">
      <c r="A19907" t="s">
        <v>76952</v>
      </c>
      <c r="B19907" t="s">
        <v>76953</v>
      </c>
      <c r="C19907" s="1" t="str">
        <f t="shared" si="2816"/>
        <v>21:0830</v>
      </c>
      <c r="D19907" s="1" t="str">
        <f t="shared" si="2817"/>
        <v>21:0230</v>
      </c>
      <c r="E19907" t="s">
        <v>76954</v>
      </c>
      <c r="F19907" t="s">
        <v>76955</v>
      </c>
      <c r="H19907">
        <v>46.886062500000001</v>
      </c>
      <c r="I19907">
        <v>-66.062416600000006</v>
      </c>
      <c r="J19907" s="1" t="str">
        <f t="shared" si="2818"/>
        <v>Fluid (stream)</v>
      </c>
      <c r="K19907" s="1" t="str">
        <f t="shared" si="2819"/>
        <v>Untreated Water</v>
      </c>
      <c r="L19907">
        <v>13</v>
      </c>
      <c r="M19907" t="s">
        <v>11416</v>
      </c>
      <c r="N19907">
        <v>210</v>
      </c>
      <c r="O19907">
        <v>2.5000000000000001E-2</v>
      </c>
      <c r="P19907">
        <v>60</v>
      </c>
      <c r="Q19907">
        <v>6.8</v>
      </c>
    </row>
    <row r="19908" spans="1:17" hidden="1" x14ac:dyDescent="0.3">
      <c r="A19908" t="s">
        <v>76956</v>
      </c>
      <c r="B19908" t="s">
        <v>76957</v>
      </c>
      <c r="C19908" s="1" t="str">
        <f t="shared" si="2816"/>
        <v>21:0830</v>
      </c>
      <c r="D19908" s="1" t="str">
        <f t="shared" si="2817"/>
        <v>21:0230</v>
      </c>
      <c r="E19908" t="s">
        <v>76958</v>
      </c>
      <c r="F19908" t="s">
        <v>76959</v>
      </c>
      <c r="H19908">
        <v>46.985757800000002</v>
      </c>
      <c r="I19908">
        <v>-66.001561800000005</v>
      </c>
      <c r="J19908" s="1" t="str">
        <f t="shared" si="2818"/>
        <v>Fluid (stream)</v>
      </c>
      <c r="K19908" s="1" t="str">
        <f t="shared" si="2819"/>
        <v>Untreated Water</v>
      </c>
      <c r="L19908">
        <v>13</v>
      </c>
      <c r="M19908" t="s">
        <v>11421</v>
      </c>
      <c r="N19908">
        <v>211</v>
      </c>
      <c r="O19908">
        <v>2.5000000000000001E-2</v>
      </c>
      <c r="P19908">
        <v>60</v>
      </c>
      <c r="Q19908">
        <v>6.6</v>
      </c>
    </row>
    <row r="19909" spans="1:17" hidden="1" x14ac:dyDescent="0.3">
      <c r="A19909" t="s">
        <v>76960</v>
      </c>
      <c r="B19909" t="s">
        <v>76961</v>
      </c>
      <c r="C19909" s="1" t="str">
        <f t="shared" si="2816"/>
        <v>21:0830</v>
      </c>
      <c r="D19909" s="1" t="str">
        <f t="shared" si="2817"/>
        <v>21:0230</v>
      </c>
      <c r="E19909" t="s">
        <v>76962</v>
      </c>
      <c r="F19909" t="s">
        <v>76963</v>
      </c>
      <c r="H19909">
        <v>46.994481200000003</v>
      </c>
      <c r="I19909">
        <v>-66.001323499999998</v>
      </c>
      <c r="J19909" s="1" t="str">
        <f t="shared" si="2818"/>
        <v>Fluid (stream)</v>
      </c>
      <c r="K19909" s="1" t="str">
        <f t="shared" si="2819"/>
        <v>Untreated Water</v>
      </c>
      <c r="L19909">
        <v>13</v>
      </c>
      <c r="M19909" t="s">
        <v>11426</v>
      </c>
      <c r="N19909">
        <v>212</v>
      </c>
      <c r="O19909">
        <v>2.5000000000000001E-2</v>
      </c>
      <c r="P19909">
        <v>60</v>
      </c>
      <c r="Q19909">
        <v>6.1</v>
      </c>
    </row>
    <row r="19910" spans="1:17" hidden="1" x14ac:dyDescent="0.3">
      <c r="A19910" t="s">
        <v>76964</v>
      </c>
      <c r="B19910" t="s">
        <v>76965</v>
      </c>
      <c r="C19910" s="1" t="str">
        <f t="shared" si="2816"/>
        <v>21:0830</v>
      </c>
      <c r="D19910" s="1" t="str">
        <f t="shared" si="2817"/>
        <v>21:0230</v>
      </c>
      <c r="E19910" t="s">
        <v>76966</v>
      </c>
      <c r="F19910" t="s">
        <v>76967</v>
      </c>
      <c r="H19910">
        <v>46.997545100000004</v>
      </c>
      <c r="I19910">
        <v>-66.0025069</v>
      </c>
      <c r="J19910" s="1" t="str">
        <f t="shared" si="2818"/>
        <v>Fluid (stream)</v>
      </c>
      <c r="K19910" s="1" t="str">
        <f t="shared" si="2819"/>
        <v>Untreated Water</v>
      </c>
      <c r="L19910">
        <v>13</v>
      </c>
      <c r="M19910" t="s">
        <v>11440</v>
      </c>
      <c r="N19910">
        <v>213</v>
      </c>
      <c r="O19910">
        <v>2.5000000000000001E-2</v>
      </c>
      <c r="P19910">
        <v>70</v>
      </c>
      <c r="Q19910">
        <v>6.6</v>
      </c>
    </row>
    <row r="19911" spans="1:17" hidden="1" x14ac:dyDescent="0.3">
      <c r="A19911" t="s">
        <v>76968</v>
      </c>
      <c r="B19911" t="s">
        <v>76969</v>
      </c>
      <c r="C19911" s="1" t="str">
        <f t="shared" si="2816"/>
        <v>21:0830</v>
      </c>
      <c r="D19911" s="1" t="str">
        <f t="shared" si="2817"/>
        <v>21:0230</v>
      </c>
      <c r="E19911" t="s">
        <v>76970</v>
      </c>
      <c r="F19911" t="s">
        <v>76971</v>
      </c>
      <c r="H19911">
        <v>46.932901200000003</v>
      </c>
      <c r="I19911">
        <v>-66.068552199999999</v>
      </c>
      <c r="J19911" s="1" t="str">
        <f t="shared" si="2818"/>
        <v>Fluid (stream)</v>
      </c>
      <c r="K19911" s="1" t="str">
        <f t="shared" si="2819"/>
        <v>Untreated Water</v>
      </c>
      <c r="L19911">
        <v>13</v>
      </c>
      <c r="M19911" t="s">
        <v>11445</v>
      </c>
      <c r="N19911">
        <v>214</v>
      </c>
      <c r="O19911">
        <v>2.5000000000000001E-2</v>
      </c>
      <c r="P19911">
        <v>60</v>
      </c>
      <c r="Q19911">
        <v>7</v>
      </c>
    </row>
    <row r="19912" spans="1:17" hidden="1" x14ac:dyDescent="0.3">
      <c r="A19912" t="s">
        <v>76972</v>
      </c>
      <c r="B19912" t="s">
        <v>76973</v>
      </c>
      <c r="C19912" s="1" t="str">
        <f t="shared" si="2816"/>
        <v>21:0830</v>
      </c>
      <c r="D19912" s="1" t="str">
        <f t="shared" si="2817"/>
        <v>21:0230</v>
      </c>
      <c r="E19912" t="s">
        <v>76974</v>
      </c>
      <c r="F19912" t="s">
        <v>76975</v>
      </c>
      <c r="H19912">
        <v>46.941903799999999</v>
      </c>
      <c r="I19912">
        <v>-66.119716299999993</v>
      </c>
      <c r="J19912" s="1" t="str">
        <f t="shared" si="2818"/>
        <v>Fluid (stream)</v>
      </c>
      <c r="K19912" s="1" t="str">
        <f t="shared" si="2819"/>
        <v>Untreated Water</v>
      </c>
      <c r="L19912">
        <v>13</v>
      </c>
      <c r="M19912" t="s">
        <v>11450</v>
      </c>
      <c r="N19912">
        <v>215</v>
      </c>
      <c r="O19912">
        <v>2.5000000000000001E-2</v>
      </c>
      <c r="P19912">
        <v>60</v>
      </c>
      <c r="Q19912">
        <v>5.4</v>
      </c>
    </row>
    <row r="19913" spans="1:17" hidden="1" x14ac:dyDescent="0.3">
      <c r="A19913" t="s">
        <v>76976</v>
      </c>
      <c r="B19913" t="s">
        <v>76977</v>
      </c>
      <c r="C19913" s="1" t="str">
        <f t="shared" si="2816"/>
        <v>21:0830</v>
      </c>
      <c r="D19913" s="1" t="str">
        <f t="shared" si="2817"/>
        <v>21:0230</v>
      </c>
      <c r="E19913" t="s">
        <v>76978</v>
      </c>
      <c r="F19913" t="s">
        <v>76979</v>
      </c>
      <c r="H19913">
        <v>46.940647599999998</v>
      </c>
      <c r="I19913">
        <v>-66.119507799999994</v>
      </c>
      <c r="J19913" s="1" t="str">
        <f t="shared" si="2818"/>
        <v>Fluid (stream)</v>
      </c>
      <c r="K19913" s="1" t="str">
        <f t="shared" si="2819"/>
        <v>Untreated Water</v>
      </c>
      <c r="L19913">
        <v>13</v>
      </c>
      <c r="M19913" t="s">
        <v>11460</v>
      </c>
      <c r="N19913">
        <v>216</v>
      </c>
      <c r="O19913">
        <v>2.5000000000000001E-2</v>
      </c>
      <c r="P19913">
        <v>50</v>
      </c>
      <c r="Q19913">
        <v>5.5</v>
      </c>
    </row>
    <row r="19914" spans="1:17" hidden="1" x14ac:dyDescent="0.3">
      <c r="A19914" t="s">
        <v>76980</v>
      </c>
      <c r="B19914" t="s">
        <v>76981</v>
      </c>
      <c r="C19914" s="1" t="str">
        <f t="shared" si="2816"/>
        <v>21:0830</v>
      </c>
      <c r="D19914" s="1" t="str">
        <f t="shared" si="2817"/>
        <v>21:0230</v>
      </c>
      <c r="E19914" t="s">
        <v>76982</v>
      </c>
      <c r="F19914" t="s">
        <v>76983</v>
      </c>
      <c r="H19914">
        <v>46.945168600000002</v>
      </c>
      <c r="I19914">
        <v>-66.150554799999995</v>
      </c>
      <c r="J19914" s="1" t="str">
        <f t="shared" si="2818"/>
        <v>Fluid (stream)</v>
      </c>
      <c r="K19914" s="1" t="str">
        <f t="shared" si="2819"/>
        <v>Untreated Water</v>
      </c>
      <c r="L19914">
        <v>13</v>
      </c>
      <c r="M19914" t="s">
        <v>11465</v>
      </c>
      <c r="N19914">
        <v>217</v>
      </c>
      <c r="O19914">
        <v>2.5000000000000001E-2</v>
      </c>
      <c r="P19914">
        <v>60</v>
      </c>
      <c r="Q19914">
        <v>5.9</v>
      </c>
    </row>
    <row r="19915" spans="1:17" hidden="1" x14ac:dyDescent="0.3">
      <c r="A19915" t="s">
        <v>76984</v>
      </c>
      <c r="B19915" t="s">
        <v>76985</v>
      </c>
      <c r="C19915" s="1" t="str">
        <f t="shared" si="2816"/>
        <v>21:0830</v>
      </c>
      <c r="D19915" s="1" t="str">
        <f t="shared" si="2817"/>
        <v>21:0230</v>
      </c>
      <c r="E19915" t="s">
        <v>76986</v>
      </c>
      <c r="F19915" t="s">
        <v>76987</v>
      </c>
      <c r="H19915">
        <v>46.956283300000003</v>
      </c>
      <c r="I19915">
        <v>-66.149478099999996</v>
      </c>
      <c r="J19915" s="1" t="str">
        <f t="shared" si="2818"/>
        <v>Fluid (stream)</v>
      </c>
      <c r="K19915" s="1" t="str">
        <f t="shared" si="2819"/>
        <v>Untreated Water</v>
      </c>
      <c r="L19915">
        <v>13</v>
      </c>
      <c r="M19915" t="s">
        <v>11470</v>
      </c>
      <c r="N19915">
        <v>218</v>
      </c>
      <c r="O19915">
        <v>2.5000000000000001E-2</v>
      </c>
      <c r="P19915">
        <v>60</v>
      </c>
      <c r="Q19915">
        <v>5.8</v>
      </c>
    </row>
    <row r="19916" spans="1:17" hidden="1" x14ac:dyDescent="0.3">
      <c r="A19916" t="s">
        <v>76988</v>
      </c>
      <c r="B19916" t="s">
        <v>76989</v>
      </c>
      <c r="C19916" s="1" t="str">
        <f t="shared" si="2816"/>
        <v>21:0830</v>
      </c>
      <c r="D19916" s="1" t="str">
        <f t="shared" si="2817"/>
        <v>21:0230</v>
      </c>
      <c r="E19916" t="s">
        <v>76990</v>
      </c>
      <c r="F19916" t="s">
        <v>76991</v>
      </c>
      <c r="H19916">
        <v>46.957890999999996</v>
      </c>
      <c r="I19916">
        <v>-66.212196700000007</v>
      </c>
      <c r="J19916" s="1" t="str">
        <f t="shared" si="2818"/>
        <v>Fluid (stream)</v>
      </c>
      <c r="K19916" s="1" t="str">
        <f t="shared" si="2819"/>
        <v>Untreated Water</v>
      </c>
      <c r="L19916">
        <v>13</v>
      </c>
      <c r="M19916" t="s">
        <v>11475</v>
      </c>
      <c r="N19916">
        <v>219</v>
      </c>
      <c r="O19916">
        <v>2.5000000000000001E-2</v>
      </c>
      <c r="P19916">
        <v>60</v>
      </c>
      <c r="Q19916">
        <v>6</v>
      </c>
    </row>
    <row r="19917" spans="1:17" hidden="1" x14ac:dyDescent="0.3">
      <c r="A19917" t="s">
        <v>76992</v>
      </c>
      <c r="B19917" t="s">
        <v>76993</v>
      </c>
      <c r="C19917" s="1" t="str">
        <f t="shared" si="2816"/>
        <v>21:0830</v>
      </c>
      <c r="D19917" s="1" t="str">
        <f t="shared" si="2817"/>
        <v>21:0230</v>
      </c>
      <c r="E19917" t="s">
        <v>76994</v>
      </c>
      <c r="F19917" t="s">
        <v>76995</v>
      </c>
      <c r="H19917">
        <v>46.959683599999998</v>
      </c>
      <c r="I19917">
        <v>-66.196053699999993</v>
      </c>
      <c r="J19917" s="1" t="str">
        <f t="shared" si="2818"/>
        <v>Fluid (stream)</v>
      </c>
      <c r="K19917" s="1" t="str">
        <f t="shared" si="2819"/>
        <v>Untreated Water</v>
      </c>
      <c r="L19917">
        <v>13</v>
      </c>
      <c r="M19917" t="s">
        <v>11480</v>
      </c>
      <c r="N19917">
        <v>220</v>
      </c>
      <c r="O19917">
        <v>2.5000000000000001E-2</v>
      </c>
      <c r="P19917">
        <v>60</v>
      </c>
      <c r="Q19917">
        <v>5.7</v>
      </c>
    </row>
    <row r="19918" spans="1:17" hidden="1" x14ac:dyDescent="0.3">
      <c r="A19918" t="s">
        <v>76996</v>
      </c>
      <c r="B19918" t="s">
        <v>76997</v>
      </c>
      <c r="C19918" s="1" t="str">
        <f t="shared" si="2816"/>
        <v>21:0830</v>
      </c>
      <c r="D19918" s="1" t="str">
        <f t="shared" si="2817"/>
        <v>21:0230</v>
      </c>
      <c r="E19918" t="s">
        <v>76998</v>
      </c>
      <c r="F19918" t="s">
        <v>76999</v>
      </c>
      <c r="H19918">
        <v>46.987005600000003</v>
      </c>
      <c r="I19918">
        <v>-66.186851700000005</v>
      </c>
      <c r="J19918" s="1" t="str">
        <f t="shared" si="2818"/>
        <v>Fluid (stream)</v>
      </c>
      <c r="K19918" s="1" t="str">
        <f t="shared" si="2819"/>
        <v>Untreated Water</v>
      </c>
      <c r="L19918">
        <v>13</v>
      </c>
      <c r="M19918" t="s">
        <v>12548</v>
      </c>
      <c r="N19918">
        <v>221</v>
      </c>
      <c r="O19918">
        <v>2.5000000000000001E-2</v>
      </c>
      <c r="P19918">
        <v>70</v>
      </c>
      <c r="Q19918">
        <v>6.7</v>
      </c>
    </row>
    <row r="19919" spans="1:17" hidden="1" x14ac:dyDescent="0.3">
      <c r="A19919" t="s">
        <v>77000</v>
      </c>
      <c r="B19919" t="s">
        <v>77001</v>
      </c>
      <c r="C19919" s="1" t="str">
        <f t="shared" si="2816"/>
        <v>21:0830</v>
      </c>
      <c r="D19919" s="1" t="str">
        <f t="shared" si="2817"/>
        <v>21:0230</v>
      </c>
      <c r="E19919" t="s">
        <v>77002</v>
      </c>
      <c r="F19919" t="s">
        <v>77003</v>
      </c>
      <c r="H19919">
        <v>46.9850645</v>
      </c>
      <c r="I19919">
        <v>-66.189899400000002</v>
      </c>
      <c r="J19919" s="1" t="str">
        <f t="shared" si="2818"/>
        <v>Fluid (stream)</v>
      </c>
      <c r="K19919" s="1" t="str">
        <f t="shared" si="2819"/>
        <v>Untreated Water</v>
      </c>
      <c r="L19919">
        <v>14</v>
      </c>
      <c r="M19919" t="s">
        <v>11392</v>
      </c>
      <c r="N19919">
        <v>222</v>
      </c>
      <c r="O19919">
        <v>2.5000000000000001E-2</v>
      </c>
      <c r="P19919">
        <v>70</v>
      </c>
      <c r="Q19919">
        <v>6.6</v>
      </c>
    </row>
    <row r="19920" spans="1:17" hidden="1" x14ac:dyDescent="0.3">
      <c r="A19920" t="s">
        <v>77004</v>
      </c>
      <c r="B19920" t="s">
        <v>77005</v>
      </c>
      <c r="C19920" s="1" t="str">
        <f t="shared" si="2816"/>
        <v>21:0830</v>
      </c>
      <c r="D19920" s="1" t="str">
        <f t="shared" si="2817"/>
        <v>21:0230</v>
      </c>
      <c r="E19920" t="s">
        <v>77006</v>
      </c>
      <c r="F19920" t="s">
        <v>77007</v>
      </c>
      <c r="H19920">
        <v>46.884814499999997</v>
      </c>
      <c r="I19920">
        <v>-66.109189400000005</v>
      </c>
      <c r="J19920" s="1" t="str">
        <f t="shared" si="2818"/>
        <v>Fluid (stream)</v>
      </c>
      <c r="K19920" s="1" t="str">
        <f t="shared" si="2819"/>
        <v>Untreated Water</v>
      </c>
      <c r="L19920">
        <v>14</v>
      </c>
      <c r="M19920" t="s">
        <v>11431</v>
      </c>
      <c r="N19920">
        <v>223</v>
      </c>
      <c r="O19920">
        <v>2.5000000000000001E-2</v>
      </c>
      <c r="P19920">
        <v>60</v>
      </c>
      <c r="Q19920">
        <v>7</v>
      </c>
    </row>
    <row r="19921" spans="1:17" hidden="1" x14ac:dyDescent="0.3">
      <c r="A19921" t="s">
        <v>77008</v>
      </c>
      <c r="B19921" t="s">
        <v>77009</v>
      </c>
      <c r="C19921" s="1" t="str">
        <f t="shared" si="2816"/>
        <v>21:0830</v>
      </c>
      <c r="D19921" s="1" t="str">
        <f t="shared" si="2817"/>
        <v>21:0230</v>
      </c>
      <c r="E19921" t="s">
        <v>77006</v>
      </c>
      <c r="F19921" t="s">
        <v>77010</v>
      </c>
      <c r="H19921">
        <v>46.884814499999997</v>
      </c>
      <c r="I19921">
        <v>-66.109189400000005</v>
      </c>
      <c r="J19921" s="1" t="str">
        <f t="shared" si="2818"/>
        <v>Fluid (stream)</v>
      </c>
      <c r="K19921" s="1" t="str">
        <f t="shared" si="2819"/>
        <v>Untreated Water</v>
      </c>
      <c r="L19921">
        <v>14</v>
      </c>
      <c r="M19921" t="s">
        <v>11435</v>
      </c>
      <c r="N19921">
        <v>224</v>
      </c>
      <c r="O19921">
        <v>2.5000000000000001E-2</v>
      </c>
      <c r="P19921">
        <v>60</v>
      </c>
      <c r="Q19921">
        <v>7</v>
      </c>
    </row>
    <row r="19922" spans="1:17" hidden="1" x14ac:dyDescent="0.3">
      <c r="A19922" t="s">
        <v>77011</v>
      </c>
      <c r="B19922" t="s">
        <v>77012</v>
      </c>
      <c r="C19922" s="1" t="str">
        <f t="shared" si="2816"/>
        <v>21:0830</v>
      </c>
      <c r="D19922" s="1" t="str">
        <f t="shared" si="2817"/>
        <v>21:0230</v>
      </c>
      <c r="E19922" t="s">
        <v>77013</v>
      </c>
      <c r="F19922" t="s">
        <v>77014</v>
      </c>
      <c r="H19922">
        <v>46.898201999999998</v>
      </c>
      <c r="I19922">
        <v>-66.126181799999998</v>
      </c>
      <c r="J19922" s="1" t="str">
        <f t="shared" si="2818"/>
        <v>Fluid (stream)</v>
      </c>
      <c r="K19922" s="1" t="str">
        <f t="shared" si="2819"/>
        <v>Untreated Water</v>
      </c>
      <c r="L19922">
        <v>14</v>
      </c>
      <c r="M19922" t="s">
        <v>11397</v>
      </c>
      <c r="N19922">
        <v>225</v>
      </c>
      <c r="O19922">
        <v>2.5000000000000001E-2</v>
      </c>
      <c r="P19922">
        <v>60</v>
      </c>
      <c r="Q19922">
        <v>7.3</v>
      </c>
    </row>
    <row r="19923" spans="1:17" hidden="1" x14ac:dyDescent="0.3">
      <c r="A19923" t="s">
        <v>77015</v>
      </c>
      <c r="B19923" t="s">
        <v>77016</v>
      </c>
      <c r="C19923" s="1" t="str">
        <f t="shared" si="2816"/>
        <v>21:0830</v>
      </c>
      <c r="D19923" s="1" t="str">
        <f t="shared" si="2817"/>
        <v>21:0230</v>
      </c>
      <c r="E19923" t="s">
        <v>77017</v>
      </c>
      <c r="F19923" t="s">
        <v>77018</v>
      </c>
      <c r="H19923">
        <v>46.897572099999998</v>
      </c>
      <c r="I19923">
        <v>-66.146330199999994</v>
      </c>
      <c r="J19923" s="1" t="str">
        <f t="shared" si="2818"/>
        <v>Fluid (stream)</v>
      </c>
      <c r="K19923" s="1" t="str">
        <f t="shared" si="2819"/>
        <v>Untreated Water</v>
      </c>
      <c r="L19923">
        <v>14</v>
      </c>
      <c r="M19923" t="s">
        <v>11402</v>
      </c>
      <c r="N19923">
        <v>226</v>
      </c>
      <c r="O19923">
        <v>2.5000000000000001E-2</v>
      </c>
      <c r="P19923">
        <v>60</v>
      </c>
      <c r="Q19923">
        <v>6.8</v>
      </c>
    </row>
    <row r="19924" spans="1:17" hidden="1" x14ac:dyDescent="0.3">
      <c r="A19924" t="s">
        <v>77019</v>
      </c>
      <c r="B19924" t="s">
        <v>77020</v>
      </c>
      <c r="C19924" s="1" t="str">
        <f t="shared" si="2816"/>
        <v>21:0830</v>
      </c>
      <c r="D19924" s="1" t="str">
        <f t="shared" si="2817"/>
        <v>21:0230</v>
      </c>
      <c r="E19924" t="s">
        <v>77021</v>
      </c>
      <c r="F19924" t="s">
        <v>77022</v>
      </c>
      <c r="H19924">
        <v>46.904953800000001</v>
      </c>
      <c r="I19924">
        <v>-66.134159299999993</v>
      </c>
      <c r="J19924" s="1" t="str">
        <f t="shared" si="2818"/>
        <v>Fluid (stream)</v>
      </c>
      <c r="K19924" s="1" t="str">
        <f t="shared" si="2819"/>
        <v>Untreated Water</v>
      </c>
      <c r="L19924">
        <v>14</v>
      </c>
      <c r="M19924" t="s">
        <v>11411</v>
      </c>
      <c r="N19924">
        <v>227</v>
      </c>
      <c r="O19924">
        <v>2.5000000000000001E-2</v>
      </c>
      <c r="P19924">
        <v>60</v>
      </c>
      <c r="Q19924">
        <v>7.1</v>
      </c>
    </row>
    <row r="19925" spans="1:17" hidden="1" x14ac:dyDescent="0.3">
      <c r="A19925" t="s">
        <v>77023</v>
      </c>
      <c r="B19925" t="s">
        <v>77024</v>
      </c>
      <c r="C19925" s="1" t="str">
        <f t="shared" si="2816"/>
        <v>21:0830</v>
      </c>
      <c r="D19925" s="1" t="str">
        <f t="shared" si="2817"/>
        <v>21:0230</v>
      </c>
      <c r="E19925" t="s">
        <v>77025</v>
      </c>
      <c r="F19925" t="s">
        <v>77026</v>
      </c>
      <c r="H19925">
        <v>46.907159399999998</v>
      </c>
      <c r="I19925">
        <v>-66.137784300000007</v>
      </c>
      <c r="J19925" s="1" t="str">
        <f t="shared" si="2818"/>
        <v>Fluid (stream)</v>
      </c>
      <c r="K19925" s="1" t="str">
        <f t="shared" si="2819"/>
        <v>Untreated Water</v>
      </c>
      <c r="L19925">
        <v>14</v>
      </c>
      <c r="M19925" t="s">
        <v>11416</v>
      </c>
      <c r="N19925">
        <v>228</v>
      </c>
      <c r="O19925">
        <v>2.5000000000000001E-2</v>
      </c>
      <c r="P19925">
        <v>50</v>
      </c>
      <c r="Q19925">
        <v>6.2</v>
      </c>
    </row>
    <row r="19926" spans="1:17" hidden="1" x14ac:dyDescent="0.3">
      <c r="A19926" t="s">
        <v>77027</v>
      </c>
      <c r="B19926" t="s">
        <v>77028</v>
      </c>
      <c r="C19926" s="1" t="str">
        <f t="shared" si="2816"/>
        <v>21:0830</v>
      </c>
      <c r="D19926" s="1" t="str">
        <f t="shared" si="2817"/>
        <v>21:0230</v>
      </c>
      <c r="E19926" t="s">
        <v>77029</v>
      </c>
      <c r="F19926" t="s">
        <v>77030</v>
      </c>
      <c r="H19926">
        <v>46.919032899999998</v>
      </c>
      <c r="I19926">
        <v>-66.135023700000005</v>
      </c>
      <c r="J19926" s="1" t="str">
        <f t="shared" si="2818"/>
        <v>Fluid (stream)</v>
      </c>
      <c r="K19926" s="1" t="str">
        <f t="shared" si="2819"/>
        <v>Untreated Water</v>
      </c>
      <c r="L19926">
        <v>14</v>
      </c>
      <c r="M19926" t="s">
        <v>11421</v>
      </c>
      <c r="N19926">
        <v>229</v>
      </c>
      <c r="O19926">
        <v>2.5000000000000001E-2</v>
      </c>
      <c r="P19926">
        <v>50</v>
      </c>
      <c r="Q19926">
        <v>6</v>
      </c>
    </row>
    <row r="19927" spans="1:17" hidden="1" x14ac:dyDescent="0.3">
      <c r="A19927" t="s">
        <v>77031</v>
      </c>
      <c r="B19927" t="s">
        <v>77032</v>
      </c>
      <c r="C19927" s="1" t="str">
        <f t="shared" si="2816"/>
        <v>21:0830</v>
      </c>
      <c r="D19927" s="1" t="str">
        <f t="shared" si="2817"/>
        <v>21:0230</v>
      </c>
      <c r="E19927" t="s">
        <v>77033</v>
      </c>
      <c r="F19927" t="s">
        <v>77034</v>
      </c>
      <c r="H19927">
        <v>46.917168400000001</v>
      </c>
      <c r="I19927">
        <v>-66.141440900000006</v>
      </c>
      <c r="J19927" s="1" t="str">
        <f t="shared" si="2818"/>
        <v>Fluid (stream)</v>
      </c>
      <c r="K19927" s="1" t="str">
        <f t="shared" si="2819"/>
        <v>Untreated Water</v>
      </c>
      <c r="L19927">
        <v>14</v>
      </c>
      <c r="M19927" t="s">
        <v>11426</v>
      </c>
      <c r="N19927">
        <v>230</v>
      </c>
      <c r="O19927">
        <v>2.5000000000000001E-2</v>
      </c>
      <c r="P19927">
        <v>45</v>
      </c>
      <c r="Q19927">
        <v>4.4000000000000004</v>
      </c>
    </row>
    <row r="19928" spans="1:17" hidden="1" x14ac:dyDescent="0.3">
      <c r="A19928" t="s">
        <v>77035</v>
      </c>
      <c r="B19928" t="s">
        <v>77036</v>
      </c>
      <c r="C19928" s="1" t="str">
        <f t="shared" si="2816"/>
        <v>21:0830</v>
      </c>
      <c r="D19928" s="1" t="str">
        <f t="shared" si="2817"/>
        <v>21:0230</v>
      </c>
      <c r="E19928" t="s">
        <v>77037</v>
      </c>
      <c r="F19928" t="s">
        <v>77038</v>
      </c>
      <c r="H19928">
        <v>46.924764699999997</v>
      </c>
      <c r="I19928">
        <v>-66.197509699999998</v>
      </c>
      <c r="J19928" s="1" t="str">
        <f t="shared" si="2818"/>
        <v>Fluid (stream)</v>
      </c>
      <c r="K19928" s="1" t="str">
        <f t="shared" si="2819"/>
        <v>Untreated Water</v>
      </c>
      <c r="L19928">
        <v>14</v>
      </c>
      <c r="M19928" t="s">
        <v>11440</v>
      </c>
      <c r="N19928">
        <v>231</v>
      </c>
      <c r="O19928">
        <v>2.5000000000000001E-2</v>
      </c>
      <c r="P19928">
        <v>65</v>
      </c>
      <c r="Q19928">
        <v>6.2</v>
      </c>
    </row>
    <row r="19929" spans="1:17" hidden="1" x14ac:dyDescent="0.3">
      <c r="A19929" t="s">
        <v>77039</v>
      </c>
      <c r="B19929" t="s">
        <v>77040</v>
      </c>
      <c r="C19929" s="1" t="str">
        <f t="shared" si="2816"/>
        <v>21:0830</v>
      </c>
      <c r="D19929" s="1" t="str">
        <f t="shared" si="2817"/>
        <v>21:0230</v>
      </c>
      <c r="E19929" t="s">
        <v>77041</v>
      </c>
      <c r="F19929" t="s">
        <v>77042</v>
      </c>
      <c r="H19929">
        <v>46.924435299999999</v>
      </c>
      <c r="I19929">
        <v>-66.223878099999993</v>
      </c>
      <c r="J19929" s="1" t="str">
        <f t="shared" si="2818"/>
        <v>Fluid (stream)</v>
      </c>
      <c r="K19929" s="1" t="str">
        <f t="shared" si="2819"/>
        <v>Untreated Water</v>
      </c>
      <c r="L19929">
        <v>14</v>
      </c>
      <c r="M19929" t="s">
        <v>11445</v>
      </c>
      <c r="N19929">
        <v>232</v>
      </c>
      <c r="O19929">
        <v>2.5000000000000001E-2</v>
      </c>
      <c r="P19929">
        <v>80</v>
      </c>
      <c r="Q19929">
        <v>5.5</v>
      </c>
    </row>
    <row r="19930" spans="1:17" hidden="1" x14ac:dyDescent="0.3">
      <c r="A19930" t="s">
        <v>77043</v>
      </c>
      <c r="B19930" t="s">
        <v>77044</v>
      </c>
      <c r="C19930" s="1" t="str">
        <f t="shared" si="2816"/>
        <v>21:0830</v>
      </c>
      <c r="D19930" s="1" t="str">
        <f t="shared" si="2817"/>
        <v>21:0230</v>
      </c>
      <c r="E19930" t="s">
        <v>77045</v>
      </c>
      <c r="F19930" t="s">
        <v>77046</v>
      </c>
      <c r="H19930">
        <v>46.922123300000003</v>
      </c>
      <c r="I19930">
        <v>-66.220950200000004</v>
      </c>
      <c r="J19930" s="1" t="str">
        <f t="shared" si="2818"/>
        <v>Fluid (stream)</v>
      </c>
      <c r="K19930" s="1" t="str">
        <f t="shared" si="2819"/>
        <v>Untreated Water</v>
      </c>
      <c r="L19930">
        <v>14</v>
      </c>
      <c r="M19930" t="s">
        <v>11450</v>
      </c>
      <c r="N19930">
        <v>233</v>
      </c>
      <c r="O19930">
        <v>2.5000000000000001E-2</v>
      </c>
      <c r="P19930">
        <v>80</v>
      </c>
      <c r="Q19930">
        <v>6.1</v>
      </c>
    </row>
    <row r="19931" spans="1:17" hidden="1" x14ac:dyDescent="0.3">
      <c r="A19931" t="s">
        <v>77047</v>
      </c>
      <c r="B19931" t="s">
        <v>77048</v>
      </c>
      <c r="C19931" s="1" t="str">
        <f t="shared" si="2816"/>
        <v>21:0830</v>
      </c>
      <c r="D19931" s="1" t="str">
        <f t="shared" si="2817"/>
        <v>21:0230</v>
      </c>
      <c r="E19931" t="s">
        <v>77049</v>
      </c>
      <c r="F19931" t="s">
        <v>77050</v>
      </c>
      <c r="H19931">
        <v>46.917952700000001</v>
      </c>
      <c r="I19931">
        <v>-66.228587000000005</v>
      </c>
      <c r="J19931" s="1" t="str">
        <f t="shared" si="2818"/>
        <v>Fluid (stream)</v>
      </c>
      <c r="K19931" s="1" t="str">
        <f t="shared" si="2819"/>
        <v>Untreated Water</v>
      </c>
      <c r="L19931">
        <v>14</v>
      </c>
      <c r="M19931" t="s">
        <v>11460</v>
      </c>
      <c r="N19931">
        <v>234</v>
      </c>
      <c r="O19931">
        <v>2.5000000000000001E-2</v>
      </c>
      <c r="P19931">
        <v>70</v>
      </c>
      <c r="Q19931">
        <v>6.5</v>
      </c>
    </row>
    <row r="19932" spans="1:17" hidden="1" x14ac:dyDescent="0.3">
      <c r="A19932" t="s">
        <v>77051</v>
      </c>
      <c r="B19932" t="s">
        <v>77052</v>
      </c>
      <c r="C19932" s="1" t="str">
        <f t="shared" si="2816"/>
        <v>21:0830</v>
      </c>
      <c r="D19932" s="1" t="str">
        <f t="shared" si="2817"/>
        <v>21:0230</v>
      </c>
      <c r="E19932" t="s">
        <v>77053</v>
      </c>
      <c r="F19932" t="s">
        <v>77054</v>
      </c>
      <c r="H19932">
        <v>46.825147800000003</v>
      </c>
      <c r="I19932">
        <v>-66.113886500000007</v>
      </c>
      <c r="J19932" s="1" t="str">
        <f t="shared" si="2818"/>
        <v>Fluid (stream)</v>
      </c>
      <c r="K19932" s="1" t="str">
        <f t="shared" si="2819"/>
        <v>Untreated Water</v>
      </c>
      <c r="L19932">
        <v>14</v>
      </c>
      <c r="M19932" t="s">
        <v>11465</v>
      </c>
      <c r="N19932">
        <v>235</v>
      </c>
      <c r="O19932">
        <v>2.5000000000000001E-2</v>
      </c>
      <c r="P19932">
        <v>60</v>
      </c>
      <c r="Q19932">
        <v>6.8</v>
      </c>
    </row>
    <row r="19933" spans="1:17" hidden="1" x14ac:dyDescent="0.3">
      <c r="A19933" t="s">
        <v>77055</v>
      </c>
      <c r="B19933" t="s">
        <v>77056</v>
      </c>
      <c r="C19933" s="1" t="str">
        <f t="shared" si="2816"/>
        <v>21:0830</v>
      </c>
      <c r="D19933" s="1" t="str">
        <f t="shared" si="2817"/>
        <v>21:0230</v>
      </c>
      <c r="E19933" t="s">
        <v>77057</v>
      </c>
      <c r="F19933" t="s">
        <v>77058</v>
      </c>
      <c r="H19933">
        <v>46.814099599999999</v>
      </c>
      <c r="I19933">
        <v>-66.143436699999995</v>
      </c>
      <c r="J19933" s="1" t="str">
        <f t="shared" si="2818"/>
        <v>Fluid (stream)</v>
      </c>
      <c r="K19933" s="1" t="str">
        <f t="shared" si="2819"/>
        <v>Untreated Water</v>
      </c>
      <c r="L19933">
        <v>14</v>
      </c>
      <c r="M19933" t="s">
        <v>11470</v>
      </c>
      <c r="N19933">
        <v>236</v>
      </c>
      <c r="O19933">
        <v>2.5000000000000001E-2</v>
      </c>
      <c r="P19933">
        <v>60</v>
      </c>
      <c r="Q19933">
        <v>7</v>
      </c>
    </row>
    <row r="19934" spans="1:17" hidden="1" x14ac:dyDescent="0.3">
      <c r="A19934" t="s">
        <v>77059</v>
      </c>
      <c r="B19934" t="s">
        <v>77060</v>
      </c>
      <c r="C19934" s="1" t="str">
        <f t="shared" si="2816"/>
        <v>21:0830</v>
      </c>
      <c r="D19934" s="1" t="str">
        <f t="shared" si="2817"/>
        <v>21:0230</v>
      </c>
      <c r="E19934" t="s">
        <v>77061</v>
      </c>
      <c r="F19934" t="s">
        <v>77062</v>
      </c>
      <c r="H19934">
        <v>46.783895700000002</v>
      </c>
      <c r="I19934">
        <v>-66.259337500000001</v>
      </c>
      <c r="J19934" s="1" t="str">
        <f t="shared" si="2818"/>
        <v>Fluid (stream)</v>
      </c>
      <c r="K19934" s="1" t="str">
        <f t="shared" si="2819"/>
        <v>Untreated Water</v>
      </c>
      <c r="L19934">
        <v>14</v>
      </c>
      <c r="M19934" t="s">
        <v>11475</v>
      </c>
      <c r="N19934">
        <v>237</v>
      </c>
      <c r="O19934">
        <v>2.5000000000000001E-2</v>
      </c>
      <c r="P19934">
        <v>70</v>
      </c>
      <c r="Q19934">
        <v>7.5</v>
      </c>
    </row>
    <row r="19935" spans="1:17" hidden="1" x14ac:dyDescent="0.3">
      <c r="A19935" t="s">
        <v>77063</v>
      </c>
      <c r="B19935" t="s">
        <v>77064</v>
      </c>
      <c r="C19935" s="1" t="str">
        <f t="shared" si="2816"/>
        <v>21:0830</v>
      </c>
      <c r="D19935" s="1" t="str">
        <f t="shared" si="2817"/>
        <v>21:0230</v>
      </c>
      <c r="E19935" t="s">
        <v>77065</v>
      </c>
      <c r="F19935" t="s">
        <v>77066</v>
      </c>
      <c r="H19935">
        <v>46.765699499999997</v>
      </c>
      <c r="I19935">
        <v>-66.216881999999998</v>
      </c>
      <c r="J19935" s="1" t="str">
        <f t="shared" si="2818"/>
        <v>Fluid (stream)</v>
      </c>
      <c r="K19935" s="1" t="str">
        <f t="shared" si="2819"/>
        <v>Untreated Water</v>
      </c>
      <c r="L19935">
        <v>14</v>
      </c>
      <c r="M19935" t="s">
        <v>11480</v>
      </c>
      <c r="N19935">
        <v>238</v>
      </c>
      <c r="O19935">
        <v>0.08</v>
      </c>
      <c r="P19935">
        <v>60</v>
      </c>
      <c r="Q19935">
        <v>7.2</v>
      </c>
    </row>
    <row r="19936" spans="1:17" hidden="1" x14ac:dyDescent="0.3">
      <c r="A19936" t="s">
        <v>77067</v>
      </c>
      <c r="B19936" t="s">
        <v>77068</v>
      </c>
      <c r="C19936" s="1" t="str">
        <f t="shared" si="2816"/>
        <v>21:0830</v>
      </c>
      <c r="D19936" s="1" t="str">
        <f t="shared" si="2817"/>
        <v>21:0230</v>
      </c>
      <c r="E19936" t="s">
        <v>77069</v>
      </c>
      <c r="F19936" t="s">
        <v>77070</v>
      </c>
      <c r="H19936">
        <v>46.780806200000001</v>
      </c>
      <c r="I19936">
        <v>-66.196805100000006</v>
      </c>
      <c r="J19936" s="1" t="str">
        <f t="shared" si="2818"/>
        <v>Fluid (stream)</v>
      </c>
      <c r="K19936" s="1" t="str">
        <f t="shared" si="2819"/>
        <v>Untreated Water</v>
      </c>
      <c r="L19936">
        <v>14</v>
      </c>
      <c r="M19936" t="s">
        <v>12548</v>
      </c>
      <c r="N19936">
        <v>239</v>
      </c>
      <c r="O19936">
        <v>2.5000000000000001E-2</v>
      </c>
      <c r="P19936">
        <v>60</v>
      </c>
      <c r="Q19936">
        <v>6.9</v>
      </c>
    </row>
    <row r="19937" spans="1:17" hidden="1" x14ac:dyDescent="0.3">
      <c r="A19937" t="s">
        <v>77071</v>
      </c>
      <c r="B19937" t="s">
        <v>77072</v>
      </c>
      <c r="C19937" s="1" t="str">
        <f t="shared" si="2816"/>
        <v>21:0830</v>
      </c>
      <c r="D19937" s="1" t="str">
        <f t="shared" si="2817"/>
        <v>21:0230</v>
      </c>
      <c r="E19937" t="s">
        <v>77073</v>
      </c>
      <c r="F19937" t="s">
        <v>77074</v>
      </c>
      <c r="H19937">
        <v>46.818813499999997</v>
      </c>
      <c r="I19937">
        <v>-66.213813099999996</v>
      </c>
      <c r="J19937" s="1" t="str">
        <f t="shared" si="2818"/>
        <v>Fluid (stream)</v>
      </c>
      <c r="K19937" s="1" t="str">
        <f t="shared" si="2819"/>
        <v>Untreated Water</v>
      </c>
      <c r="L19937">
        <v>15</v>
      </c>
      <c r="M19937" t="s">
        <v>11431</v>
      </c>
      <c r="N19937">
        <v>240</v>
      </c>
      <c r="O19937">
        <v>0.2</v>
      </c>
      <c r="P19937">
        <v>60</v>
      </c>
      <c r="Q19937">
        <v>6</v>
      </c>
    </row>
    <row r="19938" spans="1:17" hidden="1" x14ac:dyDescent="0.3">
      <c r="A19938" t="s">
        <v>77075</v>
      </c>
      <c r="B19938" t="s">
        <v>77076</v>
      </c>
      <c r="C19938" s="1" t="str">
        <f t="shared" si="2816"/>
        <v>21:0830</v>
      </c>
      <c r="D19938" s="1" t="str">
        <f t="shared" si="2817"/>
        <v>21:0230</v>
      </c>
      <c r="E19938" t="s">
        <v>77073</v>
      </c>
      <c r="F19938" t="s">
        <v>77077</v>
      </c>
      <c r="H19938">
        <v>46.818813499999997</v>
      </c>
      <c r="I19938">
        <v>-66.213813099999996</v>
      </c>
      <c r="J19938" s="1" t="str">
        <f t="shared" si="2818"/>
        <v>Fluid (stream)</v>
      </c>
      <c r="K19938" s="1" t="str">
        <f t="shared" si="2819"/>
        <v>Untreated Water</v>
      </c>
      <c r="L19938">
        <v>15</v>
      </c>
      <c r="M19938" t="s">
        <v>11435</v>
      </c>
      <c r="N19938">
        <v>241</v>
      </c>
      <c r="O19938">
        <v>2.5000000000000001E-2</v>
      </c>
      <c r="P19938">
        <v>60</v>
      </c>
      <c r="Q19938">
        <v>6</v>
      </c>
    </row>
    <row r="19939" spans="1:17" hidden="1" x14ac:dyDescent="0.3">
      <c r="A19939" t="s">
        <v>77078</v>
      </c>
      <c r="B19939" t="s">
        <v>77079</v>
      </c>
      <c r="C19939" s="1" t="str">
        <f t="shared" si="2816"/>
        <v>21:0830</v>
      </c>
      <c r="D19939" s="1" t="str">
        <f t="shared" si="2817"/>
        <v>21:0230</v>
      </c>
      <c r="E19939" t="s">
        <v>77080</v>
      </c>
      <c r="F19939" t="s">
        <v>77081</v>
      </c>
      <c r="H19939">
        <v>46.804096399999999</v>
      </c>
      <c r="I19939">
        <v>-66.203380199999998</v>
      </c>
      <c r="J19939" s="1" t="str">
        <f t="shared" si="2818"/>
        <v>Fluid (stream)</v>
      </c>
      <c r="K19939" s="1" t="str">
        <f t="shared" si="2819"/>
        <v>Untreated Water</v>
      </c>
      <c r="L19939">
        <v>15</v>
      </c>
      <c r="M19939" t="s">
        <v>11392</v>
      </c>
      <c r="N19939">
        <v>242</v>
      </c>
      <c r="O19939">
        <v>2.5000000000000001E-2</v>
      </c>
      <c r="P19939">
        <v>60</v>
      </c>
      <c r="Q19939">
        <v>7</v>
      </c>
    </row>
    <row r="19940" spans="1:17" hidden="1" x14ac:dyDescent="0.3">
      <c r="A19940" t="s">
        <v>77082</v>
      </c>
      <c r="B19940" t="s">
        <v>77083</v>
      </c>
      <c r="C19940" s="1" t="str">
        <f t="shared" si="2816"/>
        <v>21:0830</v>
      </c>
      <c r="D19940" s="1" t="str">
        <f t="shared" si="2817"/>
        <v>21:0230</v>
      </c>
      <c r="E19940" t="s">
        <v>77084</v>
      </c>
      <c r="F19940" t="s">
        <v>77085</v>
      </c>
      <c r="H19940">
        <v>46.846791400000001</v>
      </c>
      <c r="I19940">
        <v>-66.159175200000007</v>
      </c>
      <c r="J19940" s="1" t="str">
        <f t="shared" si="2818"/>
        <v>Fluid (stream)</v>
      </c>
      <c r="K19940" s="1" t="str">
        <f t="shared" si="2819"/>
        <v>Untreated Water</v>
      </c>
      <c r="L19940">
        <v>15</v>
      </c>
      <c r="M19940" t="s">
        <v>11397</v>
      </c>
      <c r="N19940">
        <v>243</v>
      </c>
      <c r="O19940">
        <v>2.5000000000000001E-2</v>
      </c>
      <c r="P19940">
        <v>60</v>
      </c>
      <c r="Q19940">
        <v>6.8</v>
      </c>
    </row>
    <row r="19941" spans="1:17" hidden="1" x14ac:dyDescent="0.3">
      <c r="A19941" t="s">
        <v>77086</v>
      </c>
      <c r="B19941" t="s">
        <v>77087</v>
      </c>
      <c r="C19941" s="1" t="str">
        <f t="shared" si="2816"/>
        <v>21:0830</v>
      </c>
      <c r="D19941" s="1" t="str">
        <f t="shared" si="2817"/>
        <v>21:0230</v>
      </c>
      <c r="E19941" t="s">
        <v>77088</v>
      </c>
      <c r="F19941" t="s">
        <v>77089</v>
      </c>
      <c r="H19941">
        <v>46.856002699999998</v>
      </c>
      <c r="I19941">
        <v>-66.192183400000005</v>
      </c>
      <c r="J19941" s="1" t="str">
        <f t="shared" si="2818"/>
        <v>Fluid (stream)</v>
      </c>
      <c r="K19941" s="1" t="str">
        <f t="shared" si="2819"/>
        <v>Untreated Water</v>
      </c>
      <c r="L19941">
        <v>15</v>
      </c>
      <c r="M19941" t="s">
        <v>11402</v>
      </c>
      <c r="N19941">
        <v>244</v>
      </c>
      <c r="O19941">
        <v>2.5000000000000001E-2</v>
      </c>
      <c r="P19941">
        <v>70</v>
      </c>
      <c r="Q19941">
        <v>7.4</v>
      </c>
    </row>
    <row r="19942" spans="1:17" hidden="1" x14ac:dyDescent="0.3">
      <c r="A19942" t="s">
        <v>77090</v>
      </c>
      <c r="B19942" t="s">
        <v>77091</v>
      </c>
      <c r="C19942" s="1" t="str">
        <f t="shared" si="2816"/>
        <v>21:0830</v>
      </c>
      <c r="D19942" s="1" t="str">
        <f t="shared" si="2817"/>
        <v>21:0230</v>
      </c>
      <c r="E19942" t="s">
        <v>77092</v>
      </c>
      <c r="F19942" t="s">
        <v>77093</v>
      </c>
      <c r="H19942">
        <v>46.8643912</v>
      </c>
      <c r="I19942">
        <v>-66.185618000000005</v>
      </c>
      <c r="J19942" s="1" t="str">
        <f t="shared" si="2818"/>
        <v>Fluid (stream)</v>
      </c>
      <c r="K19942" s="1" t="str">
        <f t="shared" si="2819"/>
        <v>Untreated Water</v>
      </c>
      <c r="L19942">
        <v>15</v>
      </c>
      <c r="M19942" t="s">
        <v>11411</v>
      </c>
      <c r="N19942">
        <v>245</v>
      </c>
      <c r="O19942">
        <v>0.08</v>
      </c>
      <c r="P19942">
        <v>70</v>
      </c>
      <c r="Q19942">
        <v>7.1</v>
      </c>
    </row>
    <row r="19943" spans="1:17" hidden="1" x14ac:dyDescent="0.3">
      <c r="A19943" t="s">
        <v>77094</v>
      </c>
      <c r="B19943" t="s">
        <v>77095</v>
      </c>
      <c r="C19943" s="1" t="str">
        <f t="shared" si="2816"/>
        <v>21:0830</v>
      </c>
      <c r="D19943" s="1" t="str">
        <f t="shared" si="2817"/>
        <v>21:0230</v>
      </c>
      <c r="E19943" t="s">
        <v>77096</v>
      </c>
      <c r="F19943" t="s">
        <v>77097</v>
      </c>
      <c r="H19943">
        <v>46.8631703</v>
      </c>
      <c r="I19943">
        <v>-66.217028499999998</v>
      </c>
      <c r="J19943" s="1" t="str">
        <f t="shared" si="2818"/>
        <v>Fluid (stream)</v>
      </c>
      <c r="K19943" s="1" t="str">
        <f t="shared" si="2819"/>
        <v>Untreated Water</v>
      </c>
      <c r="L19943">
        <v>15</v>
      </c>
      <c r="M19943" t="s">
        <v>11416</v>
      </c>
      <c r="N19943">
        <v>246</v>
      </c>
      <c r="O19943">
        <v>0.05</v>
      </c>
      <c r="P19943">
        <v>70</v>
      </c>
      <c r="Q19943">
        <v>6.9</v>
      </c>
    </row>
    <row r="19944" spans="1:17" hidden="1" x14ac:dyDescent="0.3">
      <c r="A19944" t="s">
        <v>77098</v>
      </c>
      <c r="B19944" t="s">
        <v>77099</v>
      </c>
      <c r="C19944" s="1" t="str">
        <f t="shared" si="2816"/>
        <v>21:0830</v>
      </c>
      <c r="D19944" s="1" t="str">
        <f t="shared" si="2817"/>
        <v>21:0230</v>
      </c>
      <c r="E19944" t="s">
        <v>77100</v>
      </c>
      <c r="F19944" t="s">
        <v>77101</v>
      </c>
      <c r="H19944">
        <v>46.872725299999999</v>
      </c>
      <c r="I19944">
        <v>-66.231390099999999</v>
      </c>
      <c r="J19944" s="1" t="str">
        <f t="shared" si="2818"/>
        <v>Fluid (stream)</v>
      </c>
      <c r="K19944" s="1" t="str">
        <f t="shared" si="2819"/>
        <v>Untreated Water</v>
      </c>
      <c r="L19944">
        <v>15</v>
      </c>
      <c r="M19944" t="s">
        <v>11421</v>
      </c>
      <c r="N19944">
        <v>247</v>
      </c>
      <c r="O19944">
        <v>2.5000000000000001E-2</v>
      </c>
      <c r="P19944">
        <v>80</v>
      </c>
      <c r="Q19944">
        <v>6.5</v>
      </c>
    </row>
    <row r="19945" spans="1:17" hidden="1" x14ac:dyDescent="0.3">
      <c r="A19945" t="s">
        <v>77102</v>
      </c>
      <c r="B19945" t="s">
        <v>77103</v>
      </c>
      <c r="C19945" s="1" t="str">
        <f t="shared" si="2816"/>
        <v>21:0830</v>
      </c>
      <c r="D19945" s="1" t="str">
        <f t="shared" si="2817"/>
        <v>21:0230</v>
      </c>
      <c r="E19945" t="s">
        <v>77104</v>
      </c>
      <c r="F19945" t="s">
        <v>77105</v>
      </c>
      <c r="H19945">
        <v>46.882512599999998</v>
      </c>
      <c r="I19945">
        <v>-66.240901399999998</v>
      </c>
      <c r="J19945" s="1" t="str">
        <f t="shared" si="2818"/>
        <v>Fluid (stream)</v>
      </c>
      <c r="K19945" s="1" t="str">
        <f t="shared" si="2819"/>
        <v>Untreated Water</v>
      </c>
      <c r="L19945">
        <v>15</v>
      </c>
      <c r="M19945" t="s">
        <v>11426</v>
      </c>
      <c r="N19945">
        <v>248</v>
      </c>
      <c r="O19945">
        <v>2.5000000000000001E-2</v>
      </c>
      <c r="P19945">
        <v>70</v>
      </c>
      <c r="Q19945">
        <v>6.4</v>
      </c>
    </row>
    <row r="19946" spans="1:17" hidden="1" x14ac:dyDescent="0.3">
      <c r="A19946" t="s">
        <v>77106</v>
      </c>
      <c r="B19946" t="s">
        <v>77107</v>
      </c>
      <c r="C19946" s="1" t="str">
        <f t="shared" si="2816"/>
        <v>21:0830</v>
      </c>
      <c r="D19946" s="1" t="str">
        <f t="shared" si="2817"/>
        <v>21:0230</v>
      </c>
      <c r="E19946" t="s">
        <v>77108</v>
      </c>
      <c r="F19946" t="s">
        <v>77109</v>
      </c>
      <c r="H19946">
        <v>46.864175899999999</v>
      </c>
      <c r="I19946">
        <v>-66.261326999999994</v>
      </c>
      <c r="J19946" s="1" t="str">
        <f t="shared" si="2818"/>
        <v>Fluid (stream)</v>
      </c>
      <c r="K19946" s="1" t="str">
        <f t="shared" si="2819"/>
        <v>Untreated Water</v>
      </c>
      <c r="L19946">
        <v>15</v>
      </c>
      <c r="M19946" t="s">
        <v>11440</v>
      </c>
      <c r="N19946">
        <v>249</v>
      </c>
      <c r="O19946">
        <v>2.5000000000000001E-2</v>
      </c>
      <c r="P19946">
        <v>70</v>
      </c>
      <c r="Q19946">
        <v>6.4</v>
      </c>
    </row>
    <row r="19947" spans="1:17" hidden="1" x14ac:dyDescent="0.3">
      <c r="A19947" t="s">
        <v>77110</v>
      </c>
      <c r="B19947" t="s">
        <v>77111</v>
      </c>
      <c r="C19947" s="1" t="str">
        <f t="shared" si="2816"/>
        <v>21:0830</v>
      </c>
      <c r="D19947" s="1" t="str">
        <f t="shared" si="2817"/>
        <v>21:0230</v>
      </c>
      <c r="E19947" t="s">
        <v>77112</v>
      </c>
      <c r="F19947" t="s">
        <v>77113</v>
      </c>
      <c r="H19947">
        <v>46.8753131</v>
      </c>
      <c r="I19947">
        <v>-66.227503400000003</v>
      </c>
      <c r="J19947" s="1" t="str">
        <f t="shared" si="2818"/>
        <v>Fluid (stream)</v>
      </c>
      <c r="K19947" s="1" t="str">
        <f t="shared" si="2819"/>
        <v>Untreated Water</v>
      </c>
      <c r="L19947">
        <v>15</v>
      </c>
      <c r="M19947" t="s">
        <v>11445</v>
      </c>
      <c r="N19947">
        <v>250</v>
      </c>
      <c r="O19947">
        <v>2.5000000000000001E-2</v>
      </c>
      <c r="P19947">
        <v>70</v>
      </c>
      <c r="Q19947">
        <v>6.3</v>
      </c>
    </row>
    <row r="19948" spans="1:17" hidden="1" x14ac:dyDescent="0.3">
      <c r="A19948" t="s">
        <v>77114</v>
      </c>
      <c r="B19948" t="s">
        <v>77115</v>
      </c>
      <c r="C19948" s="1" t="str">
        <f t="shared" si="2816"/>
        <v>21:0830</v>
      </c>
      <c r="D19948" s="1" t="str">
        <f t="shared" si="2817"/>
        <v>21:0230</v>
      </c>
      <c r="E19948" t="s">
        <v>77116</v>
      </c>
      <c r="F19948" t="s">
        <v>77117</v>
      </c>
      <c r="H19948">
        <v>46.894838999999997</v>
      </c>
      <c r="I19948">
        <v>-66.249747999999997</v>
      </c>
      <c r="J19948" s="1" t="str">
        <f t="shared" si="2818"/>
        <v>Fluid (stream)</v>
      </c>
      <c r="K19948" s="1" t="str">
        <f t="shared" si="2819"/>
        <v>Untreated Water</v>
      </c>
      <c r="L19948">
        <v>15</v>
      </c>
      <c r="M19948" t="s">
        <v>11450</v>
      </c>
      <c r="N19948">
        <v>251</v>
      </c>
      <c r="O19948">
        <v>2.5000000000000001E-2</v>
      </c>
      <c r="P19948">
        <v>70</v>
      </c>
      <c r="Q19948">
        <v>6.4</v>
      </c>
    </row>
    <row r="19949" spans="1:17" hidden="1" x14ac:dyDescent="0.3">
      <c r="A19949" t="s">
        <v>77118</v>
      </c>
      <c r="B19949" t="s">
        <v>77119</v>
      </c>
      <c r="C19949" s="1" t="str">
        <f t="shared" si="2816"/>
        <v>21:0830</v>
      </c>
      <c r="D19949" s="1" t="str">
        <f t="shared" si="2817"/>
        <v>21:0230</v>
      </c>
      <c r="E19949" t="s">
        <v>77120</v>
      </c>
      <c r="F19949" t="s">
        <v>77121</v>
      </c>
      <c r="H19949">
        <v>46.897954800000001</v>
      </c>
      <c r="I19949">
        <v>-66.211144700000006</v>
      </c>
      <c r="J19949" s="1" t="str">
        <f t="shared" si="2818"/>
        <v>Fluid (stream)</v>
      </c>
      <c r="K19949" s="1" t="str">
        <f t="shared" si="2819"/>
        <v>Untreated Water</v>
      </c>
      <c r="L19949">
        <v>15</v>
      </c>
      <c r="M19949" t="s">
        <v>11460</v>
      </c>
      <c r="N19949">
        <v>252</v>
      </c>
      <c r="O19949">
        <v>2.5000000000000001E-2</v>
      </c>
      <c r="P19949">
        <v>70</v>
      </c>
      <c r="Q19949">
        <v>6.4</v>
      </c>
    </row>
    <row r="19950" spans="1:17" hidden="1" x14ac:dyDescent="0.3">
      <c r="A19950" t="s">
        <v>77122</v>
      </c>
      <c r="B19950" t="s">
        <v>77123</v>
      </c>
      <c r="C19950" s="1" t="str">
        <f t="shared" si="2816"/>
        <v>21:0830</v>
      </c>
      <c r="D19950" s="1" t="str">
        <f t="shared" si="2817"/>
        <v>21:0230</v>
      </c>
      <c r="E19950" t="s">
        <v>77124</v>
      </c>
      <c r="F19950" t="s">
        <v>77125</v>
      </c>
      <c r="H19950">
        <v>46.882566500000003</v>
      </c>
      <c r="I19950">
        <v>-66.1883816</v>
      </c>
      <c r="J19950" s="1" t="str">
        <f t="shared" si="2818"/>
        <v>Fluid (stream)</v>
      </c>
      <c r="K19950" s="1" t="str">
        <f t="shared" si="2819"/>
        <v>Untreated Water</v>
      </c>
      <c r="L19950">
        <v>15</v>
      </c>
      <c r="M19950" t="s">
        <v>11465</v>
      </c>
      <c r="N19950">
        <v>253</v>
      </c>
      <c r="O19950">
        <v>2.5000000000000001E-2</v>
      </c>
      <c r="P19950">
        <v>80</v>
      </c>
      <c r="Q19950">
        <v>7.6</v>
      </c>
    </row>
    <row r="19951" spans="1:17" hidden="1" x14ac:dyDescent="0.3">
      <c r="A19951" t="s">
        <v>77126</v>
      </c>
      <c r="B19951" t="s">
        <v>77127</v>
      </c>
      <c r="C19951" s="1" t="str">
        <f t="shared" si="2816"/>
        <v>21:0830</v>
      </c>
      <c r="D19951" s="1" t="str">
        <f t="shared" si="2817"/>
        <v>21:0230</v>
      </c>
      <c r="E19951" t="s">
        <v>77128</v>
      </c>
      <c r="F19951" t="s">
        <v>77129</v>
      </c>
      <c r="H19951">
        <v>46.883951400000001</v>
      </c>
      <c r="I19951">
        <v>-66.189438100000004</v>
      </c>
      <c r="J19951" s="1" t="str">
        <f t="shared" si="2818"/>
        <v>Fluid (stream)</v>
      </c>
      <c r="K19951" s="1" t="str">
        <f t="shared" si="2819"/>
        <v>Untreated Water</v>
      </c>
      <c r="L19951">
        <v>15</v>
      </c>
      <c r="M19951" t="s">
        <v>11470</v>
      </c>
      <c r="N19951">
        <v>254</v>
      </c>
      <c r="O19951">
        <v>2.5000000000000001E-2</v>
      </c>
      <c r="P19951">
        <v>90</v>
      </c>
      <c r="Q19951">
        <v>6.8</v>
      </c>
    </row>
    <row r="19952" spans="1:17" hidden="1" x14ac:dyDescent="0.3">
      <c r="A19952" t="s">
        <v>77130</v>
      </c>
      <c r="B19952" t="s">
        <v>77131</v>
      </c>
      <c r="C19952" s="1" t="str">
        <f t="shared" si="2816"/>
        <v>21:0830</v>
      </c>
      <c r="D19952" s="1" t="str">
        <f t="shared" si="2817"/>
        <v>21:0230</v>
      </c>
      <c r="E19952" t="s">
        <v>77132</v>
      </c>
      <c r="F19952" t="s">
        <v>77133</v>
      </c>
      <c r="H19952">
        <v>46.882625099999998</v>
      </c>
      <c r="I19952">
        <v>-66.192237599999999</v>
      </c>
      <c r="J19952" s="1" t="str">
        <f t="shared" si="2818"/>
        <v>Fluid (stream)</v>
      </c>
      <c r="K19952" s="1" t="str">
        <f t="shared" si="2819"/>
        <v>Untreated Water</v>
      </c>
      <c r="L19952">
        <v>15</v>
      </c>
      <c r="M19952" t="s">
        <v>11475</v>
      </c>
      <c r="N19952">
        <v>255</v>
      </c>
      <c r="O19952">
        <v>2.5000000000000001E-2</v>
      </c>
      <c r="P19952">
        <v>90</v>
      </c>
      <c r="Q19952">
        <v>7.6</v>
      </c>
    </row>
    <row r="19953" spans="1:17" hidden="1" x14ac:dyDescent="0.3">
      <c r="A19953" t="s">
        <v>77134</v>
      </c>
      <c r="B19953" t="s">
        <v>77135</v>
      </c>
      <c r="C19953" s="1" t="str">
        <f t="shared" si="2816"/>
        <v>21:0830</v>
      </c>
      <c r="D19953" s="1" t="str">
        <f t="shared" si="2817"/>
        <v>21:0230</v>
      </c>
      <c r="E19953" t="s">
        <v>77136</v>
      </c>
      <c r="F19953" t="s">
        <v>77137</v>
      </c>
      <c r="H19953">
        <v>46.910953599999999</v>
      </c>
      <c r="I19953">
        <v>-66.212019799999993</v>
      </c>
      <c r="J19953" s="1" t="str">
        <f t="shared" si="2818"/>
        <v>Fluid (stream)</v>
      </c>
      <c r="K19953" s="1" t="str">
        <f t="shared" si="2819"/>
        <v>Untreated Water</v>
      </c>
      <c r="L19953">
        <v>15</v>
      </c>
      <c r="M19953" t="s">
        <v>11480</v>
      </c>
      <c r="N19953">
        <v>256</v>
      </c>
      <c r="O19953">
        <v>2.5000000000000001E-2</v>
      </c>
      <c r="P19953">
        <v>80</v>
      </c>
      <c r="Q19953">
        <v>6</v>
      </c>
    </row>
    <row r="19954" spans="1:17" hidden="1" x14ac:dyDescent="0.3">
      <c r="A19954" t="s">
        <v>77138</v>
      </c>
      <c r="B19954" t="s">
        <v>77139</v>
      </c>
      <c r="C19954" s="1" t="str">
        <f t="shared" ref="C19954:C20017" si="2820">HYPERLINK("http://geochem.nrcan.gc.ca/cdogs/content/bdl/bdl210830_e.htm", "21:0830")</f>
        <v>21:0830</v>
      </c>
      <c r="D19954" s="1" t="str">
        <f t="shared" ref="D19954:D20017" si="2821">HYPERLINK("http://geochem.nrcan.gc.ca/cdogs/content/svy/svy210230_e.htm", "21:0230")</f>
        <v>21:0230</v>
      </c>
      <c r="E19954" t="s">
        <v>77140</v>
      </c>
      <c r="F19954" t="s">
        <v>77141</v>
      </c>
      <c r="H19954">
        <v>46.911261799999998</v>
      </c>
      <c r="I19954">
        <v>-66.214328300000005</v>
      </c>
      <c r="J19954" s="1" t="str">
        <f t="shared" ref="J19954:J20017" si="2822">HYPERLINK("http://geochem.nrcan.gc.ca/cdogs/content/kwd/kwd020018_e.htm", "Fluid (stream)")</f>
        <v>Fluid (stream)</v>
      </c>
      <c r="K19954" s="1" t="str">
        <f t="shared" si="2819"/>
        <v>Untreated Water</v>
      </c>
      <c r="L19954">
        <v>15</v>
      </c>
      <c r="M19954" t="s">
        <v>12548</v>
      </c>
      <c r="N19954">
        <v>257</v>
      </c>
      <c r="O19954">
        <v>2.5000000000000001E-2</v>
      </c>
      <c r="P19954">
        <v>80</v>
      </c>
      <c r="Q19954">
        <v>6.3</v>
      </c>
    </row>
    <row r="19955" spans="1:17" hidden="1" x14ac:dyDescent="0.3">
      <c r="A19955" t="s">
        <v>77142</v>
      </c>
      <c r="B19955" t="s">
        <v>77143</v>
      </c>
      <c r="C19955" s="1" t="str">
        <f t="shared" si="2820"/>
        <v>21:0830</v>
      </c>
      <c r="D19955" s="1" t="str">
        <f t="shared" si="2821"/>
        <v>21:0230</v>
      </c>
      <c r="E19955" t="s">
        <v>77144</v>
      </c>
      <c r="F19955" t="s">
        <v>77145</v>
      </c>
      <c r="H19955">
        <v>46.921966099999999</v>
      </c>
      <c r="I19955">
        <v>-66.165723</v>
      </c>
      <c r="J19955" s="1" t="str">
        <f t="shared" si="2822"/>
        <v>Fluid (stream)</v>
      </c>
      <c r="K19955" s="1" t="str">
        <f t="shared" si="2819"/>
        <v>Untreated Water</v>
      </c>
      <c r="L19955">
        <v>16</v>
      </c>
      <c r="M19955" t="s">
        <v>11392</v>
      </c>
      <c r="N19955">
        <v>258</v>
      </c>
      <c r="O19955">
        <v>2.5000000000000001E-2</v>
      </c>
      <c r="P19955">
        <v>60</v>
      </c>
      <c r="Q19955">
        <v>5.8</v>
      </c>
    </row>
    <row r="19956" spans="1:17" hidden="1" x14ac:dyDescent="0.3">
      <c r="A19956" t="s">
        <v>77146</v>
      </c>
      <c r="B19956" t="s">
        <v>77147</v>
      </c>
      <c r="C19956" s="1" t="str">
        <f t="shared" si="2820"/>
        <v>21:0830</v>
      </c>
      <c r="D19956" s="1" t="str">
        <f t="shared" si="2821"/>
        <v>21:0230</v>
      </c>
      <c r="E19956" t="s">
        <v>77148</v>
      </c>
      <c r="F19956" t="s">
        <v>77149</v>
      </c>
      <c r="H19956">
        <v>46.932594000000002</v>
      </c>
      <c r="I19956">
        <v>-66.271239699999995</v>
      </c>
      <c r="J19956" s="1" t="str">
        <f t="shared" si="2822"/>
        <v>Fluid (stream)</v>
      </c>
      <c r="K19956" s="1" t="str">
        <f t="shared" si="2819"/>
        <v>Untreated Water</v>
      </c>
      <c r="L19956">
        <v>16</v>
      </c>
      <c r="M19956" t="s">
        <v>11397</v>
      </c>
      <c r="N19956">
        <v>259</v>
      </c>
      <c r="O19956">
        <v>2.5000000000000001E-2</v>
      </c>
      <c r="P19956">
        <v>80</v>
      </c>
      <c r="Q19956">
        <v>6.6</v>
      </c>
    </row>
    <row r="19957" spans="1:17" hidden="1" x14ac:dyDescent="0.3">
      <c r="A19957" t="s">
        <v>77150</v>
      </c>
      <c r="B19957" t="s">
        <v>77151</v>
      </c>
      <c r="C19957" s="1" t="str">
        <f t="shared" si="2820"/>
        <v>21:0830</v>
      </c>
      <c r="D19957" s="1" t="str">
        <f t="shared" si="2821"/>
        <v>21:0230</v>
      </c>
      <c r="E19957" t="s">
        <v>77152</v>
      </c>
      <c r="F19957" t="s">
        <v>77153</v>
      </c>
      <c r="H19957">
        <v>46.9318375</v>
      </c>
      <c r="I19957">
        <v>-66.267822899999999</v>
      </c>
      <c r="J19957" s="1" t="str">
        <f t="shared" si="2822"/>
        <v>Fluid (stream)</v>
      </c>
      <c r="K19957" s="1" t="str">
        <f t="shared" si="2819"/>
        <v>Untreated Water</v>
      </c>
      <c r="L19957">
        <v>16</v>
      </c>
      <c r="M19957" t="s">
        <v>11402</v>
      </c>
      <c r="N19957">
        <v>260</v>
      </c>
      <c r="O19957">
        <v>2.5000000000000001E-2</v>
      </c>
      <c r="P19957">
        <v>60</v>
      </c>
      <c r="Q19957">
        <v>7</v>
      </c>
    </row>
    <row r="19958" spans="1:17" hidden="1" x14ac:dyDescent="0.3">
      <c r="A19958" t="s">
        <v>77154</v>
      </c>
      <c r="B19958" t="s">
        <v>77155</v>
      </c>
      <c r="C19958" s="1" t="str">
        <f t="shared" si="2820"/>
        <v>21:0830</v>
      </c>
      <c r="D19958" s="1" t="str">
        <f t="shared" si="2821"/>
        <v>21:0230</v>
      </c>
      <c r="E19958" t="s">
        <v>77156</v>
      </c>
      <c r="F19958" t="s">
        <v>77157</v>
      </c>
      <c r="H19958">
        <v>46.954547099999999</v>
      </c>
      <c r="I19958">
        <v>-66.252931500000003</v>
      </c>
      <c r="J19958" s="1" t="str">
        <f t="shared" si="2822"/>
        <v>Fluid (stream)</v>
      </c>
      <c r="K19958" s="1" t="str">
        <f t="shared" si="2819"/>
        <v>Untreated Water</v>
      </c>
      <c r="L19958">
        <v>16</v>
      </c>
      <c r="M19958" t="s">
        <v>11411</v>
      </c>
      <c r="N19958">
        <v>261</v>
      </c>
      <c r="O19958">
        <v>2.5000000000000001E-2</v>
      </c>
      <c r="P19958">
        <v>80</v>
      </c>
      <c r="Q19958">
        <v>6</v>
      </c>
    </row>
    <row r="19959" spans="1:17" hidden="1" x14ac:dyDescent="0.3">
      <c r="A19959" t="s">
        <v>77158</v>
      </c>
      <c r="B19959" t="s">
        <v>77159</v>
      </c>
      <c r="C19959" s="1" t="str">
        <f t="shared" si="2820"/>
        <v>21:0830</v>
      </c>
      <c r="D19959" s="1" t="str">
        <f t="shared" si="2821"/>
        <v>21:0230</v>
      </c>
      <c r="E19959" t="s">
        <v>77160</v>
      </c>
      <c r="F19959" t="s">
        <v>77161</v>
      </c>
      <c r="H19959">
        <v>46.951168199999998</v>
      </c>
      <c r="I19959">
        <v>-66.258019899999994</v>
      </c>
      <c r="J19959" s="1" t="str">
        <f t="shared" si="2822"/>
        <v>Fluid (stream)</v>
      </c>
      <c r="K19959" s="1" t="str">
        <f t="shared" si="2819"/>
        <v>Untreated Water</v>
      </c>
      <c r="L19959">
        <v>16</v>
      </c>
      <c r="M19959" t="s">
        <v>11431</v>
      </c>
      <c r="N19959">
        <v>262</v>
      </c>
      <c r="O19959">
        <v>2.5000000000000001E-2</v>
      </c>
      <c r="P19959">
        <v>80</v>
      </c>
      <c r="Q19959">
        <v>6.2</v>
      </c>
    </row>
    <row r="19960" spans="1:17" hidden="1" x14ac:dyDescent="0.3">
      <c r="A19960" t="s">
        <v>77162</v>
      </c>
      <c r="B19960" t="s">
        <v>77163</v>
      </c>
      <c r="C19960" s="1" t="str">
        <f t="shared" si="2820"/>
        <v>21:0830</v>
      </c>
      <c r="D19960" s="1" t="str">
        <f t="shared" si="2821"/>
        <v>21:0230</v>
      </c>
      <c r="E19960" t="s">
        <v>77160</v>
      </c>
      <c r="F19960" t="s">
        <v>77164</v>
      </c>
      <c r="H19960">
        <v>46.951168199999998</v>
      </c>
      <c r="I19960">
        <v>-66.258019899999994</v>
      </c>
      <c r="J19960" s="1" t="str">
        <f t="shared" si="2822"/>
        <v>Fluid (stream)</v>
      </c>
      <c r="K19960" s="1" t="str">
        <f t="shared" si="2819"/>
        <v>Untreated Water</v>
      </c>
      <c r="L19960">
        <v>16</v>
      </c>
      <c r="M19960" t="s">
        <v>11435</v>
      </c>
      <c r="N19960">
        <v>263</v>
      </c>
      <c r="O19960">
        <v>2.5000000000000001E-2</v>
      </c>
      <c r="P19960">
        <v>80</v>
      </c>
      <c r="Q19960">
        <v>6.2</v>
      </c>
    </row>
    <row r="19961" spans="1:17" hidden="1" x14ac:dyDescent="0.3">
      <c r="A19961" t="s">
        <v>77165</v>
      </c>
      <c r="B19961" t="s">
        <v>77166</v>
      </c>
      <c r="C19961" s="1" t="str">
        <f t="shared" si="2820"/>
        <v>21:0830</v>
      </c>
      <c r="D19961" s="1" t="str">
        <f t="shared" si="2821"/>
        <v>21:0230</v>
      </c>
      <c r="E19961" t="s">
        <v>77167</v>
      </c>
      <c r="F19961" t="s">
        <v>77168</v>
      </c>
      <c r="H19961">
        <v>46.948671500000003</v>
      </c>
      <c r="I19961">
        <v>-66.257109200000002</v>
      </c>
      <c r="J19961" s="1" t="str">
        <f t="shared" si="2822"/>
        <v>Fluid (stream)</v>
      </c>
      <c r="K19961" s="1" t="str">
        <f t="shared" ref="K19961:K20024" si="2823">HYPERLINK("http://geochem.nrcan.gc.ca/cdogs/content/kwd/kwd080007_e.htm", "Untreated Water")</f>
        <v>Untreated Water</v>
      </c>
      <c r="L19961">
        <v>16</v>
      </c>
      <c r="M19961" t="s">
        <v>11416</v>
      </c>
      <c r="N19961">
        <v>264</v>
      </c>
      <c r="O19961">
        <v>2.5000000000000001E-2</v>
      </c>
      <c r="P19961">
        <v>60</v>
      </c>
      <c r="Q19961">
        <v>5.2</v>
      </c>
    </row>
    <row r="19962" spans="1:17" hidden="1" x14ac:dyDescent="0.3">
      <c r="A19962" t="s">
        <v>77169</v>
      </c>
      <c r="B19962" t="s">
        <v>77170</v>
      </c>
      <c r="C19962" s="1" t="str">
        <f t="shared" si="2820"/>
        <v>21:0830</v>
      </c>
      <c r="D19962" s="1" t="str">
        <f t="shared" si="2821"/>
        <v>21:0230</v>
      </c>
      <c r="E19962" t="s">
        <v>77171</v>
      </c>
      <c r="F19962" t="s">
        <v>77172</v>
      </c>
      <c r="H19962">
        <v>46.947165900000002</v>
      </c>
      <c r="I19962">
        <v>-66.298621800000006</v>
      </c>
      <c r="J19962" s="1" t="str">
        <f t="shared" si="2822"/>
        <v>Fluid (stream)</v>
      </c>
      <c r="K19962" s="1" t="str">
        <f t="shared" si="2823"/>
        <v>Untreated Water</v>
      </c>
      <c r="L19962">
        <v>16</v>
      </c>
      <c r="M19962" t="s">
        <v>11421</v>
      </c>
      <c r="N19962">
        <v>265</v>
      </c>
      <c r="O19962">
        <v>2.5000000000000001E-2</v>
      </c>
      <c r="P19962">
        <v>70</v>
      </c>
      <c r="Q19962">
        <v>6.3</v>
      </c>
    </row>
    <row r="19963" spans="1:17" hidden="1" x14ac:dyDescent="0.3">
      <c r="A19963" t="s">
        <v>77173</v>
      </c>
      <c r="B19963" t="s">
        <v>77174</v>
      </c>
      <c r="C19963" s="1" t="str">
        <f t="shared" si="2820"/>
        <v>21:0830</v>
      </c>
      <c r="D19963" s="1" t="str">
        <f t="shared" si="2821"/>
        <v>21:0230</v>
      </c>
      <c r="E19963" t="s">
        <v>77175</v>
      </c>
      <c r="F19963" t="s">
        <v>77176</v>
      </c>
      <c r="H19963">
        <v>46.834936200000001</v>
      </c>
      <c r="I19963">
        <v>-66.083933200000004</v>
      </c>
      <c r="J19963" s="1" t="str">
        <f t="shared" si="2822"/>
        <v>Fluid (stream)</v>
      </c>
      <c r="K19963" s="1" t="str">
        <f t="shared" si="2823"/>
        <v>Untreated Water</v>
      </c>
      <c r="L19963">
        <v>16</v>
      </c>
      <c r="M19963" t="s">
        <v>11426</v>
      </c>
      <c r="N19963">
        <v>266</v>
      </c>
      <c r="O19963">
        <v>2.5000000000000001E-2</v>
      </c>
      <c r="P19963">
        <v>70</v>
      </c>
      <c r="Q19963">
        <v>6.9</v>
      </c>
    </row>
    <row r="19964" spans="1:17" hidden="1" x14ac:dyDescent="0.3">
      <c r="A19964" t="s">
        <v>77177</v>
      </c>
      <c r="B19964" t="s">
        <v>77178</v>
      </c>
      <c r="C19964" s="1" t="str">
        <f t="shared" si="2820"/>
        <v>21:0830</v>
      </c>
      <c r="D19964" s="1" t="str">
        <f t="shared" si="2821"/>
        <v>21:0230</v>
      </c>
      <c r="E19964" t="s">
        <v>77179</v>
      </c>
      <c r="F19964" t="s">
        <v>77180</v>
      </c>
      <c r="H19964">
        <v>46.839935699999998</v>
      </c>
      <c r="I19964">
        <v>-66.032996600000004</v>
      </c>
      <c r="J19964" s="1" t="str">
        <f t="shared" si="2822"/>
        <v>Fluid (stream)</v>
      </c>
      <c r="K19964" s="1" t="str">
        <f t="shared" si="2823"/>
        <v>Untreated Water</v>
      </c>
      <c r="L19964">
        <v>16</v>
      </c>
      <c r="M19964" t="s">
        <v>11440</v>
      </c>
      <c r="N19964">
        <v>267</v>
      </c>
      <c r="O19964">
        <v>2.5000000000000001E-2</v>
      </c>
      <c r="P19964">
        <v>70</v>
      </c>
      <c r="Q19964">
        <v>6.9</v>
      </c>
    </row>
    <row r="19965" spans="1:17" hidden="1" x14ac:dyDescent="0.3">
      <c r="A19965" t="s">
        <v>77181</v>
      </c>
      <c r="B19965" t="s">
        <v>77182</v>
      </c>
      <c r="C19965" s="1" t="str">
        <f t="shared" si="2820"/>
        <v>21:0830</v>
      </c>
      <c r="D19965" s="1" t="str">
        <f t="shared" si="2821"/>
        <v>21:0230</v>
      </c>
      <c r="E19965" t="s">
        <v>77183</v>
      </c>
      <c r="F19965" t="s">
        <v>77184</v>
      </c>
      <c r="H19965">
        <v>46.847251999999997</v>
      </c>
      <c r="I19965">
        <v>-66.023621000000006</v>
      </c>
      <c r="J19965" s="1" t="str">
        <f t="shared" si="2822"/>
        <v>Fluid (stream)</v>
      </c>
      <c r="K19965" s="1" t="str">
        <f t="shared" si="2823"/>
        <v>Untreated Water</v>
      </c>
      <c r="L19965">
        <v>16</v>
      </c>
      <c r="M19965" t="s">
        <v>11445</v>
      </c>
      <c r="N19965">
        <v>268</v>
      </c>
      <c r="O19965">
        <v>2.5000000000000001E-2</v>
      </c>
      <c r="P19965">
        <v>60</v>
      </c>
      <c r="Q19965">
        <v>6.6</v>
      </c>
    </row>
    <row r="19966" spans="1:17" hidden="1" x14ac:dyDescent="0.3">
      <c r="A19966" t="s">
        <v>77185</v>
      </c>
      <c r="B19966" t="s">
        <v>77186</v>
      </c>
      <c r="C19966" s="1" t="str">
        <f t="shared" si="2820"/>
        <v>21:0830</v>
      </c>
      <c r="D19966" s="1" t="str">
        <f t="shared" si="2821"/>
        <v>21:0230</v>
      </c>
      <c r="E19966" t="s">
        <v>77187</v>
      </c>
      <c r="F19966" t="s">
        <v>77188</v>
      </c>
      <c r="H19966">
        <v>46.995843899999997</v>
      </c>
      <c r="I19966">
        <v>-66.352530599999994</v>
      </c>
      <c r="J19966" s="1" t="str">
        <f t="shared" si="2822"/>
        <v>Fluid (stream)</v>
      </c>
      <c r="K19966" s="1" t="str">
        <f t="shared" si="2823"/>
        <v>Untreated Water</v>
      </c>
      <c r="L19966">
        <v>16</v>
      </c>
      <c r="M19966" t="s">
        <v>11450</v>
      </c>
      <c r="N19966">
        <v>269</v>
      </c>
      <c r="O19966">
        <v>2.5000000000000001E-2</v>
      </c>
      <c r="P19966">
        <v>70</v>
      </c>
      <c r="Q19966">
        <v>6.5</v>
      </c>
    </row>
    <row r="19967" spans="1:17" hidden="1" x14ac:dyDescent="0.3">
      <c r="A19967" t="s">
        <v>77189</v>
      </c>
      <c r="B19967" t="s">
        <v>77190</v>
      </c>
      <c r="C19967" s="1" t="str">
        <f t="shared" si="2820"/>
        <v>21:0830</v>
      </c>
      <c r="D19967" s="1" t="str">
        <f t="shared" si="2821"/>
        <v>21:0230</v>
      </c>
      <c r="E19967" t="s">
        <v>77191</v>
      </c>
      <c r="F19967" t="s">
        <v>77192</v>
      </c>
      <c r="H19967">
        <v>46.995890099999997</v>
      </c>
      <c r="I19967">
        <v>-66.3556983</v>
      </c>
      <c r="J19967" s="1" t="str">
        <f t="shared" si="2822"/>
        <v>Fluid (stream)</v>
      </c>
      <c r="K19967" s="1" t="str">
        <f t="shared" si="2823"/>
        <v>Untreated Water</v>
      </c>
      <c r="L19967">
        <v>16</v>
      </c>
      <c r="M19967" t="s">
        <v>11460</v>
      </c>
      <c r="N19967">
        <v>270</v>
      </c>
      <c r="O19967">
        <v>7.0000000000000007E-2</v>
      </c>
      <c r="P19967">
        <v>120</v>
      </c>
      <c r="Q19967">
        <v>6.4</v>
      </c>
    </row>
    <row r="19968" spans="1:17" hidden="1" x14ac:dyDescent="0.3">
      <c r="A19968" t="s">
        <v>77193</v>
      </c>
      <c r="B19968" t="s">
        <v>77194</v>
      </c>
      <c r="C19968" s="1" t="str">
        <f t="shared" si="2820"/>
        <v>21:0830</v>
      </c>
      <c r="D19968" s="1" t="str">
        <f t="shared" si="2821"/>
        <v>21:0230</v>
      </c>
      <c r="E19968" t="s">
        <v>77195</v>
      </c>
      <c r="F19968" t="s">
        <v>77196</v>
      </c>
      <c r="H19968">
        <v>46.968796099999999</v>
      </c>
      <c r="I19968">
        <v>-66.343796100000006</v>
      </c>
      <c r="J19968" s="1" t="str">
        <f t="shared" si="2822"/>
        <v>Fluid (stream)</v>
      </c>
      <c r="K19968" s="1" t="str">
        <f t="shared" si="2823"/>
        <v>Untreated Water</v>
      </c>
      <c r="L19968">
        <v>16</v>
      </c>
      <c r="M19968" t="s">
        <v>11465</v>
      </c>
      <c r="N19968">
        <v>271</v>
      </c>
      <c r="O19968">
        <v>0.09</v>
      </c>
      <c r="P19968">
        <v>120</v>
      </c>
      <c r="Q19968">
        <v>6.5</v>
      </c>
    </row>
    <row r="19969" spans="1:17" hidden="1" x14ac:dyDescent="0.3">
      <c r="A19969" t="s">
        <v>77197</v>
      </c>
      <c r="B19969" t="s">
        <v>77198</v>
      </c>
      <c r="C19969" s="1" t="str">
        <f t="shared" si="2820"/>
        <v>21:0830</v>
      </c>
      <c r="D19969" s="1" t="str">
        <f t="shared" si="2821"/>
        <v>21:0230</v>
      </c>
      <c r="E19969" t="s">
        <v>77199</v>
      </c>
      <c r="F19969" t="s">
        <v>77200</v>
      </c>
      <c r="H19969">
        <v>46.953617100000002</v>
      </c>
      <c r="I19969">
        <v>-66.336964300000005</v>
      </c>
      <c r="J19969" s="1" t="str">
        <f t="shared" si="2822"/>
        <v>Fluid (stream)</v>
      </c>
      <c r="K19969" s="1" t="str">
        <f t="shared" si="2823"/>
        <v>Untreated Water</v>
      </c>
      <c r="L19969">
        <v>16</v>
      </c>
      <c r="M19969" t="s">
        <v>11470</v>
      </c>
      <c r="N19969">
        <v>272</v>
      </c>
      <c r="O19969">
        <v>2.5000000000000001E-2</v>
      </c>
      <c r="P19969">
        <v>70</v>
      </c>
      <c r="Q19969">
        <v>6.4</v>
      </c>
    </row>
    <row r="19970" spans="1:17" hidden="1" x14ac:dyDescent="0.3">
      <c r="A19970" t="s">
        <v>77201</v>
      </c>
      <c r="B19970" t="s">
        <v>77202</v>
      </c>
      <c r="C19970" s="1" t="str">
        <f t="shared" si="2820"/>
        <v>21:0830</v>
      </c>
      <c r="D19970" s="1" t="str">
        <f t="shared" si="2821"/>
        <v>21:0230</v>
      </c>
      <c r="E19970" t="s">
        <v>77203</v>
      </c>
      <c r="F19970" t="s">
        <v>77204</v>
      </c>
      <c r="H19970">
        <v>46.953270799999999</v>
      </c>
      <c r="I19970">
        <v>-66.342199199999996</v>
      </c>
      <c r="J19970" s="1" t="str">
        <f t="shared" si="2822"/>
        <v>Fluid (stream)</v>
      </c>
      <c r="K19970" s="1" t="str">
        <f t="shared" si="2823"/>
        <v>Untreated Water</v>
      </c>
      <c r="L19970">
        <v>16</v>
      </c>
      <c r="M19970" t="s">
        <v>11475</v>
      </c>
      <c r="N19970">
        <v>273</v>
      </c>
      <c r="O19970">
        <v>7.0000000000000007E-2</v>
      </c>
      <c r="P19970">
        <v>110</v>
      </c>
      <c r="Q19970">
        <v>6.4</v>
      </c>
    </row>
    <row r="19971" spans="1:17" hidden="1" x14ac:dyDescent="0.3">
      <c r="A19971" t="s">
        <v>77205</v>
      </c>
      <c r="B19971" t="s">
        <v>77206</v>
      </c>
      <c r="C19971" s="1" t="str">
        <f t="shared" si="2820"/>
        <v>21:0830</v>
      </c>
      <c r="D19971" s="1" t="str">
        <f t="shared" si="2821"/>
        <v>21:0230</v>
      </c>
      <c r="E19971" t="s">
        <v>77207</v>
      </c>
      <c r="F19971" t="s">
        <v>77208</v>
      </c>
      <c r="H19971">
        <v>46.988910699999998</v>
      </c>
      <c r="I19971">
        <v>-66.318349699999999</v>
      </c>
      <c r="J19971" s="1" t="str">
        <f t="shared" si="2822"/>
        <v>Fluid (stream)</v>
      </c>
      <c r="K19971" s="1" t="str">
        <f t="shared" si="2823"/>
        <v>Untreated Water</v>
      </c>
      <c r="L19971">
        <v>16</v>
      </c>
      <c r="M19971" t="s">
        <v>11480</v>
      </c>
      <c r="N19971">
        <v>274</v>
      </c>
      <c r="O19971">
        <v>2.5000000000000001E-2</v>
      </c>
      <c r="P19971">
        <v>70</v>
      </c>
      <c r="Q19971">
        <v>6.1</v>
      </c>
    </row>
    <row r="19972" spans="1:17" hidden="1" x14ac:dyDescent="0.3">
      <c r="A19972" t="s">
        <v>77209</v>
      </c>
      <c r="B19972" t="s">
        <v>77210</v>
      </c>
      <c r="C19972" s="1" t="str">
        <f t="shared" si="2820"/>
        <v>21:0830</v>
      </c>
      <c r="D19972" s="1" t="str">
        <f t="shared" si="2821"/>
        <v>21:0230</v>
      </c>
      <c r="E19972" t="s">
        <v>77211</v>
      </c>
      <c r="F19972" t="s">
        <v>77212</v>
      </c>
      <c r="H19972">
        <v>46.983299600000002</v>
      </c>
      <c r="I19972">
        <v>-66.348297900000006</v>
      </c>
      <c r="J19972" s="1" t="str">
        <f t="shared" si="2822"/>
        <v>Fluid (stream)</v>
      </c>
      <c r="K19972" s="1" t="str">
        <f t="shared" si="2823"/>
        <v>Untreated Water</v>
      </c>
      <c r="L19972">
        <v>16</v>
      </c>
      <c r="M19972" t="s">
        <v>12548</v>
      </c>
      <c r="N19972">
        <v>275</v>
      </c>
      <c r="O19972">
        <v>2.5000000000000001E-2</v>
      </c>
      <c r="P19972">
        <v>70</v>
      </c>
      <c r="Q19972">
        <v>6.8</v>
      </c>
    </row>
    <row r="19973" spans="1:17" hidden="1" x14ac:dyDescent="0.3">
      <c r="A19973" t="s">
        <v>77213</v>
      </c>
      <c r="B19973" t="s">
        <v>77214</v>
      </c>
      <c r="C19973" s="1" t="str">
        <f t="shared" si="2820"/>
        <v>21:0830</v>
      </c>
      <c r="D19973" s="1" t="str">
        <f t="shared" si="2821"/>
        <v>21:0230</v>
      </c>
      <c r="E19973" t="s">
        <v>77215</v>
      </c>
      <c r="F19973" t="s">
        <v>77216</v>
      </c>
      <c r="H19973">
        <v>46.985583300000002</v>
      </c>
      <c r="I19973">
        <v>-66.332706200000004</v>
      </c>
      <c r="J19973" s="1" t="str">
        <f t="shared" si="2822"/>
        <v>Fluid (stream)</v>
      </c>
      <c r="K19973" s="1" t="str">
        <f t="shared" si="2823"/>
        <v>Untreated Water</v>
      </c>
      <c r="L19973">
        <v>17</v>
      </c>
      <c r="M19973" t="s">
        <v>11431</v>
      </c>
      <c r="N19973">
        <v>276</v>
      </c>
      <c r="O19973">
        <v>2.5000000000000001E-2</v>
      </c>
      <c r="P19973">
        <v>60</v>
      </c>
      <c r="Q19973">
        <v>5.5</v>
      </c>
    </row>
    <row r="19974" spans="1:17" hidden="1" x14ac:dyDescent="0.3">
      <c r="A19974" t="s">
        <v>77217</v>
      </c>
      <c r="B19974" t="s">
        <v>77218</v>
      </c>
      <c r="C19974" s="1" t="str">
        <f t="shared" si="2820"/>
        <v>21:0830</v>
      </c>
      <c r="D19974" s="1" t="str">
        <f t="shared" si="2821"/>
        <v>21:0230</v>
      </c>
      <c r="E19974" t="s">
        <v>77215</v>
      </c>
      <c r="F19974" t="s">
        <v>77219</v>
      </c>
      <c r="H19974">
        <v>46.985583300000002</v>
      </c>
      <c r="I19974">
        <v>-66.332706200000004</v>
      </c>
      <c r="J19974" s="1" t="str">
        <f t="shared" si="2822"/>
        <v>Fluid (stream)</v>
      </c>
      <c r="K19974" s="1" t="str">
        <f t="shared" si="2823"/>
        <v>Untreated Water</v>
      </c>
      <c r="L19974">
        <v>17</v>
      </c>
      <c r="M19974" t="s">
        <v>11435</v>
      </c>
      <c r="N19974">
        <v>277</v>
      </c>
      <c r="O19974">
        <v>2.5000000000000001E-2</v>
      </c>
      <c r="P19974">
        <v>60</v>
      </c>
      <c r="Q19974">
        <v>5.6</v>
      </c>
    </row>
    <row r="19975" spans="1:17" hidden="1" x14ac:dyDescent="0.3">
      <c r="A19975" t="s">
        <v>77220</v>
      </c>
      <c r="B19975" t="s">
        <v>77221</v>
      </c>
      <c r="C19975" s="1" t="str">
        <f t="shared" si="2820"/>
        <v>21:0830</v>
      </c>
      <c r="D19975" s="1" t="str">
        <f t="shared" si="2821"/>
        <v>21:0230</v>
      </c>
      <c r="E19975" t="s">
        <v>77222</v>
      </c>
      <c r="F19975" t="s">
        <v>77223</v>
      </c>
      <c r="H19975">
        <v>46.990174600000003</v>
      </c>
      <c r="I19975">
        <v>-66.253604199999998</v>
      </c>
      <c r="J19975" s="1" t="str">
        <f t="shared" si="2822"/>
        <v>Fluid (stream)</v>
      </c>
      <c r="K19975" s="1" t="str">
        <f t="shared" si="2823"/>
        <v>Untreated Water</v>
      </c>
      <c r="L19975">
        <v>17</v>
      </c>
      <c r="M19975" t="s">
        <v>11392</v>
      </c>
      <c r="N19975">
        <v>278</v>
      </c>
      <c r="O19975">
        <v>2.5000000000000001E-2</v>
      </c>
      <c r="P19975">
        <v>90</v>
      </c>
      <c r="Q19975">
        <v>6.2</v>
      </c>
    </row>
    <row r="19976" spans="1:17" hidden="1" x14ac:dyDescent="0.3">
      <c r="A19976" t="s">
        <v>77224</v>
      </c>
      <c r="B19976" t="s">
        <v>77225</v>
      </c>
      <c r="C19976" s="1" t="str">
        <f t="shared" si="2820"/>
        <v>21:0830</v>
      </c>
      <c r="D19976" s="1" t="str">
        <f t="shared" si="2821"/>
        <v>21:0230</v>
      </c>
      <c r="E19976" t="s">
        <v>77226</v>
      </c>
      <c r="F19976" t="s">
        <v>77227</v>
      </c>
      <c r="H19976">
        <v>46.989220199999998</v>
      </c>
      <c r="I19976">
        <v>-66.255086700000007</v>
      </c>
      <c r="J19976" s="1" t="str">
        <f t="shared" si="2822"/>
        <v>Fluid (stream)</v>
      </c>
      <c r="K19976" s="1" t="str">
        <f t="shared" si="2823"/>
        <v>Untreated Water</v>
      </c>
      <c r="L19976">
        <v>17</v>
      </c>
      <c r="M19976" t="s">
        <v>11397</v>
      </c>
      <c r="N19976">
        <v>279</v>
      </c>
      <c r="O19976">
        <v>2.5000000000000001E-2</v>
      </c>
      <c r="P19976">
        <v>70</v>
      </c>
      <c r="Q19976">
        <v>6</v>
      </c>
    </row>
    <row r="19977" spans="1:17" hidden="1" x14ac:dyDescent="0.3">
      <c r="A19977" t="s">
        <v>77228</v>
      </c>
      <c r="B19977" t="s">
        <v>77229</v>
      </c>
      <c r="C19977" s="1" t="str">
        <f t="shared" si="2820"/>
        <v>21:0830</v>
      </c>
      <c r="D19977" s="1" t="str">
        <f t="shared" si="2821"/>
        <v>21:0230</v>
      </c>
      <c r="E19977" t="s">
        <v>77230</v>
      </c>
      <c r="F19977" t="s">
        <v>77231</v>
      </c>
      <c r="H19977">
        <v>46.954963599999999</v>
      </c>
      <c r="I19977">
        <v>-66.296126200000003</v>
      </c>
      <c r="J19977" s="1" t="str">
        <f t="shared" si="2822"/>
        <v>Fluid (stream)</v>
      </c>
      <c r="K19977" s="1" t="str">
        <f t="shared" si="2823"/>
        <v>Untreated Water</v>
      </c>
      <c r="L19977">
        <v>17</v>
      </c>
      <c r="M19977" t="s">
        <v>11402</v>
      </c>
      <c r="N19977">
        <v>280</v>
      </c>
      <c r="O19977">
        <v>2.5000000000000001E-2</v>
      </c>
      <c r="P19977">
        <v>100</v>
      </c>
      <c r="Q19977">
        <v>6.5</v>
      </c>
    </row>
    <row r="19978" spans="1:17" hidden="1" x14ac:dyDescent="0.3">
      <c r="A19978" t="s">
        <v>77232</v>
      </c>
      <c r="B19978" t="s">
        <v>77233</v>
      </c>
      <c r="C19978" s="1" t="str">
        <f t="shared" si="2820"/>
        <v>21:0830</v>
      </c>
      <c r="D19978" s="1" t="str">
        <f t="shared" si="2821"/>
        <v>21:0230</v>
      </c>
      <c r="E19978" t="s">
        <v>77234</v>
      </c>
      <c r="F19978" t="s">
        <v>77235</v>
      </c>
      <c r="H19978">
        <v>46.956524100000003</v>
      </c>
      <c r="I19978">
        <v>-66.290947700000004</v>
      </c>
      <c r="J19978" s="1" t="str">
        <f t="shared" si="2822"/>
        <v>Fluid (stream)</v>
      </c>
      <c r="K19978" s="1" t="str">
        <f t="shared" si="2823"/>
        <v>Untreated Water</v>
      </c>
      <c r="L19978">
        <v>17</v>
      </c>
      <c r="M19978" t="s">
        <v>11411</v>
      </c>
      <c r="N19978">
        <v>281</v>
      </c>
      <c r="O19978">
        <v>2.5000000000000001E-2</v>
      </c>
      <c r="P19978">
        <v>80</v>
      </c>
      <c r="Q19978">
        <v>5.8</v>
      </c>
    </row>
    <row r="19979" spans="1:17" hidden="1" x14ac:dyDescent="0.3">
      <c r="A19979" t="s">
        <v>77236</v>
      </c>
      <c r="B19979" t="s">
        <v>77237</v>
      </c>
      <c r="C19979" s="1" t="str">
        <f t="shared" si="2820"/>
        <v>21:0830</v>
      </c>
      <c r="D19979" s="1" t="str">
        <f t="shared" si="2821"/>
        <v>21:0230</v>
      </c>
      <c r="E19979" t="s">
        <v>77238</v>
      </c>
      <c r="F19979" t="s">
        <v>77239</v>
      </c>
      <c r="H19979">
        <v>46.970962999999998</v>
      </c>
      <c r="I19979">
        <v>-66.311332899999996</v>
      </c>
      <c r="J19979" s="1" t="str">
        <f t="shared" si="2822"/>
        <v>Fluid (stream)</v>
      </c>
      <c r="K19979" s="1" t="str">
        <f t="shared" si="2823"/>
        <v>Untreated Water</v>
      </c>
      <c r="L19979">
        <v>17</v>
      </c>
      <c r="M19979" t="s">
        <v>11416</v>
      </c>
      <c r="N19979">
        <v>282</v>
      </c>
      <c r="O19979">
        <v>2.5000000000000001E-2</v>
      </c>
      <c r="P19979">
        <v>90</v>
      </c>
      <c r="Q19979">
        <v>6.2</v>
      </c>
    </row>
    <row r="19980" spans="1:17" hidden="1" x14ac:dyDescent="0.3">
      <c r="A19980" t="s">
        <v>77240</v>
      </c>
      <c r="B19980" t="s">
        <v>77241</v>
      </c>
      <c r="C19980" s="1" t="str">
        <f t="shared" si="2820"/>
        <v>21:0830</v>
      </c>
      <c r="D19980" s="1" t="str">
        <f t="shared" si="2821"/>
        <v>21:0230</v>
      </c>
      <c r="E19980" t="s">
        <v>77242</v>
      </c>
      <c r="F19980" t="s">
        <v>77243</v>
      </c>
      <c r="H19980">
        <v>46.970376100000003</v>
      </c>
      <c r="I19980">
        <v>-66.294060500000001</v>
      </c>
      <c r="J19980" s="1" t="str">
        <f t="shared" si="2822"/>
        <v>Fluid (stream)</v>
      </c>
      <c r="K19980" s="1" t="str">
        <f t="shared" si="2823"/>
        <v>Untreated Water</v>
      </c>
      <c r="L19980">
        <v>17</v>
      </c>
      <c r="M19980" t="s">
        <v>11421</v>
      </c>
      <c r="N19980">
        <v>283</v>
      </c>
      <c r="O19980">
        <v>2.5000000000000001E-2</v>
      </c>
      <c r="P19980">
        <v>80</v>
      </c>
      <c r="Q19980">
        <v>6</v>
      </c>
    </row>
    <row r="19981" spans="1:17" hidden="1" x14ac:dyDescent="0.3">
      <c r="A19981" t="s">
        <v>77244</v>
      </c>
      <c r="B19981" t="s">
        <v>77245</v>
      </c>
      <c r="C19981" s="1" t="str">
        <f t="shared" si="2820"/>
        <v>21:0830</v>
      </c>
      <c r="D19981" s="1" t="str">
        <f t="shared" si="2821"/>
        <v>21:0230</v>
      </c>
      <c r="E19981" t="s">
        <v>77246</v>
      </c>
      <c r="F19981" t="s">
        <v>77247</v>
      </c>
      <c r="H19981">
        <v>46.975123099999998</v>
      </c>
      <c r="I19981">
        <v>-66.233995199999995</v>
      </c>
      <c r="J19981" s="1" t="str">
        <f t="shared" si="2822"/>
        <v>Fluid (stream)</v>
      </c>
      <c r="K19981" s="1" t="str">
        <f t="shared" si="2823"/>
        <v>Untreated Water</v>
      </c>
      <c r="L19981">
        <v>17</v>
      </c>
      <c r="M19981" t="s">
        <v>11426</v>
      </c>
      <c r="N19981">
        <v>284</v>
      </c>
      <c r="O19981">
        <v>2.5000000000000001E-2</v>
      </c>
      <c r="P19981">
        <v>60</v>
      </c>
      <c r="Q19981">
        <v>4.5999999999999996</v>
      </c>
    </row>
    <row r="19982" spans="1:17" hidden="1" x14ac:dyDescent="0.3">
      <c r="A19982" t="s">
        <v>77248</v>
      </c>
      <c r="B19982" t="s">
        <v>77249</v>
      </c>
      <c r="C19982" s="1" t="str">
        <f t="shared" si="2820"/>
        <v>21:0830</v>
      </c>
      <c r="D19982" s="1" t="str">
        <f t="shared" si="2821"/>
        <v>21:0230</v>
      </c>
      <c r="E19982" t="s">
        <v>77250</v>
      </c>
      <c r="F19982" t="s">
        <v>77251</v>
      </c>
      <c r="H19982">
        <v>46.9753823</v>
      </c>
      <c r="I19982">
        <v>-66.236900800000001</v>
      </c>
      <c r="J19982" s="1" t="str">
        <f t="shared" si="2822"/>
        <v>Fluid (stream)</v>
      </c>
      <c r="K19982" s="1" t="str">
        <f t="shared" si="2823"/>
        <v>Untreated Water</v>
      </c>
      <c r="L19982">
        <v>17</v>
      </c>
      <c r="M19982" t="s">
        <v>11440</v>
      </c>
      <c r="N19982">
        <v>285</v>
      </c>
      <c r="O19982">
        <v>2.5000000000000001E-2</v>
      </c>
      <c r="P19982">
        <v>80</v>
      </c>
      <c r="Q19982">
        <v>6.7</v>
      </c>
    </row>
    <row r="19983" spans="1:17" hidden="1" x14ac:dyDescent="0.3">
      <c r="A19983" t="s">
        <v>77252</v>
      </c>
      <c r="B19983" t="s">
        <v>77253</v>
      </c>
      <c r="C19983" s="1" t="str">
        <f t="shared" si="2820"/>
        <v>21:0830</v>
      </c>
      <c r="D19983" s="1" t="str">
        <f t="shared" si="2821"/>
        <v>21:0230</v>
      </c>
      <c r="E19983" t="s">
        <v>77254</v>
      </c>
      <c r="F19983" t="s">
        <v>77255</v>
      </c>
      <c r="H19983">
        <v>46.976623799999999</v>
      </c>
      <c r="I19983">
        <v>-66.239492900000002</v>
      </c>
      <c r="J19983" s="1" t="str">
        <f t="shared" si="2822"/>
        <v>Fluid (stream)</v>
      </c>
      <c r="K19983" s="1" t="str">
        <f t="shared" si="2823"/>
        <v>Untreated Water</v>
      </c>
      <c r="L19983">
        <v>17</v>
      </c>
      <c r="M19983" t="s">
        <v>11445</v>
      </c>
      <c r="N19983">
        <v>286</v>
      </c>
      <c r="O19983">
        <v>2.5000000000000001E-2</v>
      </c>
      <c r="P19983">
        <v>90</v>
      </c>
      <c r="Q19983">
        <v>6.4</v>
      </c>
    </row>
    <row r="19984" spans="1:17" hidden="1" x14ac:dyDescent="0.3">
      <c r="A19984" t="s">
        <v>77256</v>
      </c>
      <c r="B19984" t="s">
        <v>77257</v>
      </c>
      <c r="C19984" s="1" t="str">
        <f t="shared" si="2820"/>
        <v>21:0830</v>
      </c>
      <c r="D19984" s="1" t="str">
        <f t="shared" si="2821"/>
        <v>21:0230</v>
      </c>
      <c r="E19984" t="s">
        <v>77258</v>
      </c>
      <c r="F19984" t="s">
        <v>77259</v>
      </c>
      <c r="H19984">
        <v>46.977069899999996</v>
      </c>
      <c r="I19984">
        <v>-66.250922700000004</v>
      </c>
      <c r="J19984" s="1" t="str">
        <f t="shared" si="2822"/>
        <v>Fluid (stream)</v>
      </c>
      <c r="K19984" s="1" t="str">
        <f t="shared" si="2823"/>
        <v>Untreated Water</v>
      </c>
      <c r="L19984">
        <v>17</v>
      </c>
      <c r="M19984" t="s">
        <v>11450</v>
      </c>
      <c r="N19984">
        <v>287</v>
      </c>
      <c r="O19984">
        <v>2.5000000000000001E-2</v>
      </c>
      <c r="P19984">
        <v>75</v>
      </c>
      <c r="Q19984">
        <v>7.2</v>
      </c>
    </row>
    <row r="19985" spans="1:17" hidden="1" x14ac:dyDescent="0.3">
      <c r="A19985" t="s">
        <v>77260</v>
      </c>
      <c r="B19985" t="s">
        <v>77261</v>
      </c>
      <c r="C19985" s="1" t="str">
        <f t="shared" si="2820"/>
        <v>21:0830</v>
      </c>
      <c r="D19985" s="1" t="str">
        <f t="shared" si="2821"/>
        <v>21:0230</v>
      </c>
      <c r="E19985" t="s">
        <v>77262</v>
      </c>
      <c r="F19985" t="s">
        <v>77263</v>
      </c>
      <c r="H19985">
        <v>46.980134999999997</v>
      </c>
      <c r="I19985">
        <v>-66.268438700000004</v>
      </c>
      <c r="J19985" s="1" t="str">
        <f t="shared" si="2822"/>
        <v>Fluid (stream)</v>
      </c>
      <c r="K19985" s="1" t="str">
        <f t="shared" si="2823"/>
        <v>Untreated Water</v>
      </c>
      <c r="L19985">
        <v>17</v>
      </c>
      <c r="M19985" t="s">
        <v>11460</v>
      </c>
      <c r="N19985">
        <v>288</v>
      </c>
      <c r="O19985">
        <v>0.05</v>
      </c>
      <c r="P19985">
        <v>80</v>
      </c>
      <c r="Q19985">
        <v>7.3</v>
      </c>
    </row>
    <row r="19986" spans="1:17" hidden="1" x14ac:dyDescent="0.3">
      <c r="A19986" t="s">
        <v>77264</v>
      </c>
      <c r="B19986" t="s">
        <v>77265</v>
      </c>
      <c r="C19986" s="1" t="str">
        <f t="shared" si="2820"/>
        <v>21:0830</v>
      </c>
      <c r="D19986" s="1" t="str">
        <f t="shared" si="2821"/>
        <v>21:0230</v>
      </c>
      <c r="E19986" t="s">
        <v>77266</v>
      </c>
      <c r="F19986" t="s">
        <v>77267</v>
      </c>
      <c r="H19986">
        <v>46.975019699999997</v>
      </c>
      <c r="I19986">
        <v>-66.262637999999995</v>
      </c>
      <c r="J19986" s="1" t="str">
        <f t="shared" si="2822"/>
        <v>Fluid (stream)</v>
      </c>
      <c r="K19986" s="1" t="str">
        <f t="shared" si="2823"/>
        <v>Untreated Water</v>
      </c>
      <c r="L19986">
        <v>17</v>
      </c>
      <c r="M19986" t="s">
        <v>11465</v>
      </c>
      <c r="N19986">
        <v>289</v>
      </c>
      <c r="O19986">
        <v>2.5000000000000001E-2</v>
      </c>
      <c r="P19986">
        <v>80</v>
      </c>
      <c r="Q19986">
        <v>7</v>
      </c>
    </row>
    <row r="19987" spans="1:17" hidden="1" x14ac:dyDescent="0.3">
      <c r="A19987" t="s">
        <v>77268</v>
      </c>
      <c r="B19987" t="s">
        <v>77269</v>
      </c>
      <c r="C19987" s="1" t="str">
        <f t="shared" si="2820"/>
        <v>21:0830</v>
      </c>
      <c r="D19987" s="1" t="str">
        <f t="shared" si="2821"/>
        <v>21:0230</v>
      </c>
      <c r="E19987" t="s">
        <v>77270</v>
      </c>
      <c r="F19987" t="s">
        <v>77271</v>
      </c>
      <c r="H19987">
        <v>46.999108800000002</v>
      </c>
      <c r="I19987">
        <v>-66.161288200000001</v>
      </c>
      <c r="J19987" s="1" t="str">
        <f t="shared" si="2822"/>
        <v>Fluid (stream)</v>
      </c>
      <c r="K19987" s="1" t="str">
        <f t="shared" si="2823"/>
        <v>Untreated Water</v>
      </c>
      <c r="L19987">
        <v>17</v>
      </c>
      <c r="M19987" t="s">
        <v>11470</v>
      </c>
      <c r="N19987">
        <v>290</v>
      </c>
      <c r="O19987">
        <v>0.05</v>
      </c>
      <c r="P19987">
        <v>90</v>
      </c>
      <c r="Q19987">
        <v>6.7</v>
      </c>
    </row>
    <row r="19988" spans="1:17" hidden="1" x14ac:dyDescent="0.3">
      <c r="A19988" t="s">
        <v>77272</v>
      </c>
      <c r="B19988" t="s">
        <v>77273</v>
      </c>
      <c r="C19988" s="1" t="str">
        <f t="shared" si="2820"/>
        <v>21:0830</v>
      </c>
      <c r="D19988" s="1" t="str">
        <f t="shared" si="2821"/>
        <v>21:0230</v>
      </c>
      <c r="E19988" t="s">
        <v>77274</v>
      </c>
      <c r="F19988" t="s">
        <v>77275</v>
      </c>
      <c r="H19988">
        <v>46.9576323</v>
      </c>
      <c r="I19988">
        <v>-66.002188099999998</v>
      </c>
      <c r="J19988" s="1" t="str">
        <f t="shared" si="2822"/>
        <v>Fluid (stream)</v>
      </c>
      <c r="K19988" s="1" t="str">
        <f t="shared" si="2823"/>
        <v>Untreated Water</v>
      </c>
      <c r="L19988">
        <v>17</v>
      </c>
      <c r="M19988" t="s">
        <v>11475</v>
      </c>
      <c r="N19988">
        <v>291</v>
      </c>
      <c r="O19988">
        <v>2.5000000000000001E-2</v>
      </c>
      <c r="P19988">
        <v>90</v>
      </c>
      <c r="Q19988">
        <v>6.9</v>
      </c>
    </row>
    <row r="19989" spans="1:17" hidden="1" x14ac:dyDescent="0.3">
      <c r="A19989" t="s">
        <v>77276</v>
      </c>
      <c r="B19989" t="s">
        <v>77277</v>
      </c>
      <c r="C19989" s="1" t="str">
        <f t="shared" si="2820"/>
        <v>21:0830</v>
      </c>
      <c r="D19989" s="1" t="str">
        <f t="shared" si="2821"/>
        <v>21:0230</v>
      </c>
      <c r="E19989" t="s">
        <v>77278</v>
      </c>
      <c r="F19989" t="s">
        <v>77279</v>
      </c>
      <c r="H19989">
        <v>46.954079800000002</v>
      </c>
      <c r="I19989">
        <v>-66.020892900000007</v>
      </c>
      <c r="J19989" s="1" t="str">
        <f t="shared" si="2822"/>
        <v>Fluid (stream)</v>
      </c>
      <c r="K19989" s="1" t="str">
        <f t="shared" si="2823"/>
        <v>Untreated Water</v>
      </c>
      <c r="L19989">
        <v>17</v>
      </c>
      <c r="M19989" t="s">
        <v>11480</v>
      </c>
      <c r="N19989">
        <v>292</v>
      </c>
      <c r="O19989">
        <v>2.5000000000000001E-2</v>
      </c>
      <c r="P19989">
        <v>80</v>
      </c>
      <c r="Q19989">
        <v>7.7</v>
      </c>
    </row>
    <row r="19990" spans="1:17" hidden="1" x14ac:dyDescent="0.3">
      <c r="A19990" t="s">
        <v>77280</v>
      </c>
      <c r="B19990" t="s">
        <v>77281</v>
      </c>
      <c r="C19990" s="1" t="str">
        <f t="shared" si="2820"/>
        <v>21:0830</v>
      </c>
      <c r="D19990" s="1" t="str">
        <f t="shared" si="2821"/>
        <v>21:0230</v>
      </c>
      <c r="E19990" t="s">
        <v>77282</v>
      </c>
      <c r="F19990" t="s">
        <v>77283</v>
      </c>
      <c r="H19990">
        <v>46.963275299999999</v>
      </c>
      <c r="I19990">
        <v>-66.003226699999999</v>
      </c>
      <c r="J19990" s="1" t="str">
        <f t="shared" si="2822"/>
        <v>Fluid (stream)</v>
      </c>
      <c r="K19990" s="1" t="str">
        <f t="shared" si="2823"/>
        <v>Untreated Water</v>
      </c>
      <c r="L19990">
        <v>17</v>
      </c>
      <c r="M19990" t="s">
        <v>12548</v>
      </c>
      <c r="N19990">
        <v>293</v>
      </c>
      <c r="O19990">
        <v>2.5000000000000001E-2</v>
      </c>
      <c r="P19990">
        <v>90</v>
      </c>
      <c r="Q19990">
        <v>7.6</v>
      </c>
    </row>
    <row r="19991" spans="1:17" hidden="1" x14ac:dyDescent="0.3">
      <c r="A19991" t="s">
        <v>77284</v>
      </c>
      <c r="B19991" t="s">
        <v>77285</v>
      </c>
      <c r="C19991" s="1" t="str">
        <f t="shared" si="2820"/>
        <v>21:0830</v>
      </c>
      <c r="D19991" s="1" t="str">
        <f t="shared" si="2821"/>
        <v>21:0230</v>
      </c>
      <c r="E19991" t="s">
        <v>77286</v>
      </c>
      <c r="F19991" t="s">
        <v>77287</v>
      </c>
      <c r="H19991">
        <v>46.967936600000002</v>
      </c>
      <c r="I19991">
        <v>-66.026670300000006</v>
      </c>
      <c r="J19991" s="1" t="str">
        <f t="shared" si="2822"/>
        <v>Fluid (stream)</v>
      </c>
      <c r="K19991" s="1" t="str">
        <f t="shared" si="2823"/>
        <v>Untreated Water</v>
      </c>
      <c r="L19991">
        <v>18</v>
      </c>
      <c r="M19991" t="s">
        <v>11392</v>
      </c>
      <c r="N19991">
        <v>294</v>
      </c>
      <c r="O19991">
        <v>2.5000000000000001E-2</v>
      </c>
      <c r="P19991">
        <v>65</v>
      </c>
      <c r="Q19991">
        <v>6.6</v>
      </c>
    </row>
    <row r="19992" spans="1:17" hidden="1" x14ac:dyDescent="0.3">
      <c r="A19992" t="s">
        <v>77288</v>
      </c>
      <c r="B19992" t="s">
        <v>77289</v>
      </c>
      <c r="C19992" s="1" t="str">
        <f t="shared" si="2820"/>
        <v>21:0830</v>
      </c>
      <c r="D19992" s="1" t="str">
        <f t="shared" si="2821"/>
        <v>21:0230</v>
      </c>
      <c r="E19992" t="s">
        <v>77290</v>
      </c>
      <c r="F19992" t="s">
        <v>77291</v>
      </c>
      <c r="H19992">
        <v>46.939346899999997</v>
      </c>
      <c r="I19992">
        <v>-66.031959999999998</v>
      </c>
      <c r="J19992" s="1" t="str">
        <f t="shared" si="2822"/>
        <v>Fluid (stream)</v>
      </c>
      <c r="K19992" s="1" t="str">
        <f t="shared" si="2823"/>
        <v>Untreated Water</v>
      </c>
      <c r="L19992">
        <v>18</v>
      </c>
      <c r="M19992" t="s">
        <v>11431</v>
      </c>
      <c r="N19992">
        <v>295</v>
      </c>
      <c r="O19992">
        <v>2.5000000000000001E-2</v>
      </c>
      <c r="P19992">
        <v>70</v>
      </c>
      <c r="Q19992">
        <v>7</v>
      </c>
    </row>
    <row r="19993" spans="1:17" hidden="1" x14ac:dyDescent="0.3">
      <c r="A19993" t="s">
        <v>77292</v>
      </c>
      <c r="B19993" t="s">
        <v>77293</v>
      </c>
      <c r="C19993" s="1" t="str">
        <f t="shared" si="2820"/>
        <v>21:0830</v>
      </c>
      <c r="D19993" s="1" t="str">
        <f t="shared" si="2821"/>
        <v>21:0230</v>
      </c>
      <c r="E19993" t="s">
        <v>77290</v>
      </c>
      <c r="F19993" t="s">
        <v>77294</v>
      </c>
      <c r="H19993">
        <v>46.939346899999997</v>
      </c>
      <c r="I19993">
        <v>-66.031959999999998</v>
      </c>
      <c r="J19993" s="1" t="str">
        <f t="shared" si="2822"/>
        <v>Fluid (stream)</v>
      </c>
      <c r="K19993" s="1" t="str">
        <f t="shared" si="2823"/>
        <v>Untreated Water</v>
      </c>
      <c r="L19993">
        <v>18</v>
      </c>
      <c r="M19993" t="s">
        <v>11435</v>
      </c>
      <c r="N19993">
        <v>296</v>
      </c>
      <c r="O19993">
        <v>2.5000000000000001E-2</v>
      </c>
      <c r="P19993">
        <v>80</v>
      </c>
      <c r="Q19993">
        <v>7</v>
      </c>
    </row>
    <row r="19994" spans="1:17" hidden="1" x14ac:dyDescent="0.3">
      <c r="A19994" t="s">
        <v>77295</v>
      </c>
      <c r="B19994" t="s">
        <v>77296</v>
      </c>
      <c r="C19994" s="1" t="str">
        <f t="shared" si="2820"/>
        <v>21:0830</v>
      </c>
      <c r="D19994" s="1" t="str">
        <f t="shared" si="2821"/>
        <v>21:0230</v>
      </c>
      <c r="E19994" t="s">
        <v>77297</v>
      </c>
      <c r="F19994" t="s">
        <v>77298</v>
      </c>
      <c r="H19994">
        <v>46.998512599999998</v>
      </c>
      <c r="I19994">
        <v>-66.113332299999996</v>
      </c>
      <c r="J19994" s="1" t="str">
        <f t="shared" si="2822"/>
        <v>Fluid (stream)</v>
      </c>
      <c r="K19994" s="1" t="str">
        <f t="shared" si="2823"/>
        <v>Untreated Water</v>
      </c>
      <c r="L19994">
        <v>18</v>
      </c>
      <c r="M19994" t="s">
        <v>11397</v>
      </c>
      <c r="N19994">
        <v>297</v>
      </c>
      <c r="O19994">
        <v>2.5000000000000001E-2</v>
      </c>
      <c r="P19994">
        <v>70</v>
      </c>
      <c r="Q19994">
        <v>5</v>
      </c>
    </row>
    <row r="19995" spans="1:17" hidden="1" x14ac:dyDescent="0.3">
      <c r="A19995" t="s">
        <v>77299</v>
      </c>
      <c r="B19995" t="s">
        <v>77300</v>
      </c>
      <c r="C19995" s="1" t="str">
        <f t="shared" si="2820"/>
        <v>21:0830</v>
      </c>
      <c r="D19995" s="1" t="str">
        <f t="shared" si="2821"/>
        <v>21:0230</v>
      </c>
      <c r="E19995" t="s">
        <v>77301</v>
      </c>
      <c r="F19995" t="s">
        <v>77302</v>
      </c>
      <c r="H19995">
        <v>46.9987481</v>
      </c>
      <c r="I19995">
        <v>-66.108755000000002</v>
      </c>
      <c r="J19995" s="1" t="str">
        <f t="shared" si="2822"/>
        <v>Fluid (stream)</v>
      </c>
      <c r="K19995" s="1" t="str">
        <f t="shared" si="2823"/>
        <v>Untreated Water</v>
      </c>
      <c r="L19995">
        <v>18</v>
      </c>
      <c r="M19995" t="s">
        <v>11402</v>
      </c>
      <c r="N19995">
        <v>298</v>
      </c>
      <c r="O19995">
        <v>2.5000000000000001E-2</v>
      </c>
      <c r="P19995">
        <v>70</v>
      </c>
      <c r="Q19995">
        <v>5</v>
      </c>
    </row>
    <row r="19996" spans="1:17" hidden="1" x14ac:dyDescent="0.3">
      <c r="A19996" t="s">
        <v>77303</v>
      </c>
      <c r="B19996" t="s">
        <v>77304</v>
      </c>
      <c r="C19996" s="1" t="str">
        <f t="shared" si="2820"/>
        <v>21:0830</v>
      </c>
      <c r="D19996" s="1" t="str">
        <f t="shared" si="2821"/>
        <v>21:0230</v>
      </c>
      <c r="E19996" t="s">
        <v>77305</v>
      </c>
      <c r="F19996" t="s">
        <v>77306</v>
      </c>
      <c r="H19996">
        <v>46.990424900000001</v>
      </c>
      <c r="I19996">
        <v>-66.095657099999997</v>
      </c>
      <c r="J19996" s="1" t="str">
        <f t="shared" si="2822"/>
        <v>Fluid (stream)</v>
      </c>
      <c r="K19996" s="1" t="str">
        <f t="shared" si="2823"/>
        <v>Untreated Water</v>
      </c>
      <c r="L19996">
        <v>18</v>
      </c>
      <c r="M19996" t="s">
        <v>11411</v>
      </c>
      <c r="N19996">
        <v>299</v>
      </c>
      <c r="O19996">
        <v>2.5000000000000001E-2</v>
      </c>
      <c r="P19996">
        <v>70</v>
      </c>
      <c r="Q19996">
        <v>6.7</v>
      </c>
    </row>
    <row r="19997" spans="1:17" hidden="1" x14ac:dyDescent="0.3">
      <c r="A19997" t="s">
        <v>77307</v>
      </c>
      <c r="B19997" t="s">
        <v>77308</v>
      </c>
      <c r="C19997" s="1" t="str">
        <f t="shared" si="2820"/>
        <v>21:0830</v>
      </c>
      <c r="D19997" s="1" t="str">
        <f t="shared" si="2821"/>
        <v>21:0230</v>
      </c>
      <c r="E19997" t="s">
        <v>77309</v>
      </c>
      <c r="F19997" t="s">
        <v>77310</v>
      </c>
      <c r="H19997">
        <v>46.978101700000003</v>
      </c>
      <c r="I19997">
        <v>-66.095194000000006</v>
      </c>
      <c r="J19997" s="1" t="str">
        <f t="shared" si="2822"/>
        <v>Fluid (stream)</v>
      </c>
      <c r="K19997" s="1" t="str">
        <f t="shared" si="2823"/>
        <v>Untreated Water</v>
      </c>
      <c r="L19997">
        <v>18</v>
      </c>
      <c r="M19997" t="s">
        <v>11416</v>
      </c>
      <c r="N19997">
        <v>300</v>
      </c>
      <c r="O19997">
        <v>2.5000000000000001E-2</v>
      </c>
      <c r="P19997">
        <v>70</v>
      </c>
      <c r="Q19997">
        <v>6.5</v>
      </c>
    </row>
    <row r="19998" spans="1:17" hidden="1" x14ac:dyDescent="0.3">
      <c r="A19998" t="s">
        <v>77311</v>
      </c>
      <c r="B19998" t="s">
        <v>77312</v>
      </c>
      <c r="C19998" s="1" t="str">
        <f t="shared" si="2820"/>
        <v>21:0830</v>
      </c>
      <c r="D19998" s="1" t="str">
        <f t="shared" si="2821"/>
        <v>21:0230</v>
      </c>
      <c r="E19998" t="s">
        <v>77313</v>
      </c>
      <c r="F19998" t="s">
        <v>77314</v>
      </c>
      <c r="H19998">
        <v>46.983752000000003</v>
      </c>
      <c r="I19998">
        <v>-66.0271343</v>
      </c>
      <c r="J19998" s="1" t="str">
        <f t="shared" si="2822"/>
        <v>Fluid (stream)</v>
      </c>
      <c r="K19998" s="1" t="str">
        <f t="shared" si="2823"/>
        <v>Untreated Water</v>
      </c>
      <c r="L19998">
        <v>18</v>
      </c>
      <c r="M19998" t="s">
        <v>11421</v>
      </c>
      <c r="N19998">
        <v>301</v>
      </c>
      <c r="O19998">
        <v>2.5000000000000001E-2</v>
      </c>
      <c r="P19998">
        <v>70</v>
      </c>
      <c r="Q19998">
        <v>7</v>
      </c>
    </row>
    <row r="19999" spans="1:17" hidden="1" x14ac:dyDescent="0.3">
      <c r="A19999" t="s">
        <v>77315</v>
      </c>
      <c r="B19999" t="s">
        <v>77316</v>
      </c>
      <c r="C19999" s="1" t="str">
        <f t="shared" si="2820"/>
        <v>21:0830</v>
      </c>
      <c r="D19999" s="1" t="str">
        <f t="shared" si="2821"/>
        <v>21:0230</v>
      </c>
      <c r="E19999" t="s">
        <v>77317</v>
      </c>
      <c r="F19999" t="s">
        <v>77318</v>
      </c>
      <c r="H19999">
        <v>46.987364499999998</v>
      </c>
      <c r="I19999">
        <v>-66.016898999999995</v>
      </c>
      <c r="J19999" s="1" t="str">
        <f t="shared" si="2822"/>
        <v>Fluid (stream)</v>
      </c>
      <c r="K19999" s="1" t="str">
        <f t="shared" si="2823"/>
        <v>Untreated Water</v>
      </c>
      <c r="L19999">
        <v>18</v>
      </c>
      <c r="M19999" t="s">
        <v>11426</v>
      </c>
      <c r="N19999">
        <v>302</v>
      </c>
      <c r="O19999">
        <v>2.5000000000000001E-2</v>
      </c>
      <c r="P19999">
        <v>70</v>
      </c>
      <c r="Q19999">
        <v>6.5</v>
      </c>
    </row>
    <row r="20000" spans="1:17" hidden="1" x14ac:dyDescent="0.3">
      <c r="A20000" t="s">
        <v>77319</v>
      </c>
      <c r="B20000" t="s">
        <v>77320</v>
      </c>
      <c r="C20000" s="1" t="str">
        <f t="shared" si="2820"/>
        <v>21:0830</v>
      </c>
      <c r="D20000" s="1" t="str">
        <f t="shared" si="2821"/>
        <v>21:0230</v>
      </c>
      <c r="E20000" t="s">
        <v>77321</v>
      </c>
      <c r="F20000" t="s">
        <v>77322</v>
      </c>
      <c r="H20000">
        <v>46.977010700000001</v>
      </c>
      <c r="I20000">
        <v>-66.0525181</v>
      </c>
      <c r="J20000" s="1" t="str">
        <f t="shared" si="2822"/>
        <v>Fluid (stream)</v>
      </c>
      <c r="K20000" s="1" t="str">
        <f t="shared" si="2823"/>
        <v>Untreated Water</v>
      </c>
      <c r="L20000">
        <v>18</v>
      </c>
      <c r="M20000" t="s">
        <v>11440</v>
      </c>
      <c r="N20000">
        <v>303</v>
      </c>
      <c r="O20000">
        <v>2.5000000000000001E-2</v>
      </c>
      <c r="P20000">
        <v>80</v>
      </c>
      <c r="Q20000">
        <v>6</v>
      </c>
    </row>
    <row r="20001" spans="1:17" hidden="1" x14ac:dyDescent="0.3">
      <c r="A20001" t="s">
        <v>77323</v>
      </c>
      <c r="B20001" t="s">
        <v>77324</v>
      </c>
      <c r="C20001" s="1" t="str">
        <f t="shared" si="2820"/>
        <v>21:0830</v>
      </c>
      <c r="D20001" s="1" t="str">
        <f t="shared" si="2821"/>
        <v>21:0230</v>
      </c>
      <c r="E20001" t="s">
        <v>77325</v>
      </c>
      <c r="F20001" t="s">
        <v>77326</v>
      </c>
      <c r="H20001">
        <v>46.979641000000001</v>
      </c>
      <c r="I20001">
        <v>-66.052610200000004</v>
      </c>
      <c r="J20001" s="1" t="str">
        <f t="shared" si="2822"/>
        <v>Fluid (stream)</v>
      </c>
      <c r="K20001" s="1" t="str">
        <f t="shared" si="2823"/>
        <v>Untreated Water</v>
      </c>
      <c r="L20001">
        <v>18</v>
      </c>
      <c r="M20001" t="s">
        <v>11445</v>
      </c>
      <c r="N20001">
        <v>304</v>
      </c>
      <c r="O20001">
        <v>2.5000000000000001E-2</v>
      </c>
      <c r="P20001">
        <v>80</v>
      </c>
      <c r="Q20001">
        <v>6.4</v>
      </c>
    </row>
    <row r="20002" spans="1:17" hidden="1" x14ac:dyDescent="0.3">
      <c r="A20002" t="s">
        <v>77327</v>
      </c>
      <c r="B20002" t="s">
        <v>77328</v>
      </c>
      <c r="C20002" s="1" t="str">
        <f t="shared" si="2820"/>
        <v>21:0830</v>
      </c>
      <c r="D20002" s="1" t="str">
        <f t="shared" si="2821"/>
        <v>21:0230</v>
      </c>
      <c r="E20002" t="s">
        <v>77329</v>
      </c>
      <c r="F20002" t="s">
        <v>77330</v>
      </c>
      <c r="H20002">
        <v>46.985282499999997</v>
      </c>
      <c r="I20002">
        <v>-66.041397500000002</v>
      </c>
      <c r="J20002" s="1" t="str">
        <f t="shared" si="2822"/>
        <v>Fluid (stream)</v>
      </c>
      <c r="K20002" s="1" t="str">
        <f t="shared" si="2823"/>
        <v>Untreated Water</v>
      </c>
      <c r="L20002">
        <v>18</v>
      </c>
      <c r="M20002" t="s">
        <v>11450</v>
      </c>
      <c r="N20002">
        <v>305</v>
      </c>
      <c r="O20002">
        <v>2.5000000000000001E-2</v>
      </c>
      <c r="P20002">
        <v>80</v>
      </c>
      <c r="Q20002">
        <v>5.3</v>
      </c>
    </row>
    <row r="20003" spans="1:17" hidden="1" x14ac:dyDescent="0.3">
      <c r="A20003" t="s">
        <v>77331</v>
      </c>
      <c r="B20003" t="s">
        <v>77332</v>
      </c>
      <c r="C20003" s="1" t="str">
        <f t="shared" si="2820"/>
        <v>21:0830</v>
      </c>
      <c r="D20003" s="1" t="str">
        <f t="shared" si="2821"/>
        <v>21:0230</v>
      </c>
      <c r="E20003" t="s">
        <v>77333</v>
      </c>
      <c r="F20003" t="s">
        <v>77334</v>
      </c>
      <c r="H20003">
        <v>46.983410399999997</v>
      </c>
      <c r="I20003">
        <v>-66.043131500000001</v>
      </c>
      <c r="J20003" s="1" t="str">
        <f t="shared" si="2822"/>
        <v>Fluid (stream)</v>
      </c>
      <c r="K20003" s="1" t="str">
        <f t="shared" si="2823"/>
        <v>Untreated Water</v>
      </c>
      <c r="L20003">
        <v>18</v>
      </c>
      <c r="M20003" t="s">
        <v>11460</v>
      </c>
      <c r="N20003">
        <v>306</v>
      </c>
      <c r="O20003">
        <v>2.5000000000000001E-2</v>
      </c>
      <c r="P20003">
        <v>70</v>
      </c>
      <c r="Q20003">
        <v>6.1</v>
      </c>
    </row>
    <row r="20004" spans="1:17" hidden="1" x14ac:dyDescent="0.3">
      <c r="A20004" t="s">
        <v>77335</v>
      </c>
      <c r="B20004" t="s">
        <v>77336</v>
      </c>
      <c r="C20004" s="1" t="str">
        <f t="shared" si="2820"/>
        <v>21:0830</v>
      </c>
      <c r="D20004" s="1" t="str">
        <f t="shared" si="2821"/>
        <v>21:0230</v>
      </c>
      <c r="E20004" t="s">
        <v>77337</v>
      </c>
      <c r="F20004" t="s">
        <v>77338</v>
      </c>
      <c r="H20004">
        <v>46.9748272</v>
      </c>
      <c r="I20004">
        <v>-66.072992400000004</v>
      </c>
      <c r="J20004" s="1" t="str">
        <f t="shared" si="2822"/>
        <v>Fluid (stream)</v>
      </c>
      <c r="K20004" s="1" t="str">
        <f t="shared" si="2823"/>
        <v>Untreated Water</v>
      </c>
      <c r="L20004">
        <v>18</v>
      </c>
      <c r="M20004" t="s">
        <v>11465</v>
      </c>
      <c r="N20004">
        <v>307</v>
      </c>
      <c r="O20004">
        <v>2.5000000000000001E-2</v>
      </c>
      <c r="P20004">
        <v>60</v>
      </c>
      <c r="Q20004">
        <v>4.2</v>
      </c>
    </row>
    <row r="20005" spans="1:17" hidden="1" x14ac:dyDescent="0.3">
      <c r="A20005" t="s">
        <v>77339</v>
      </c>
      <c r="B20005" t="s">
        <v>77340</v>
      </c>
      <c r="C20005" s="1" t="str">
        <f t="shared" si="2820"/>
        <v>21:0830</v>
      </c>
      <c r="D20005" s="1" t="str">
        <f t="shared" si="2821"/>
        <v>21:0230</v>
      </c>
      <c r="E20005" t="s">
        <v>77341</v>
      </c>
      <c r="F20005" t="s">
        <v>77342</v>
      </c>
      <c r="H20005">
        <v>46.9732555</v>
      </c>
      <c r="I20005">
        <v>-66.078403300000005</v>
      </c>
      <c r="J20005" s="1" t="str">
        <f t="shared" si="2822"/>
        <v>Fluid (stream)</v>
      </c>
      <c r="K20005" s="1" t="str">
        <f t="shared" si="2823"/>
        <v>Untreated Water</v>
      </c>
      <c r="L20005">
        <v>18</v>
      </c>
      <c r="M20005" t="s">
        <v>11470</v>
      </c>
      <c r="N20005">
        <v>308</v>
      </c>
      <c r="O20005">
        <v>2.5000000000000001E-2</v>
      </c>
      <c r="P20005">
        <v>70</v>
      </c>
      <c r="Q20005">
        <v>6.6</v>
      </c>
    </row>
    <row r="20006" spans="1:17" hidden="1" x14ac:dyDescent="0.3">
      <c r="A20006" t="s">
        <v>77343</v>
      </c>
      <c r="B20006" t="s">
        <v>77344</v>
      </c>
      <c r="C20006" s="1" t="str">
        <f t="shared" si="2820"/>
        <v>21:0830</v>
      </c>
      <c r="D20006" s="1" t="str">
        <f t="shared" si="2821"/>
        <v>21:0230</v>
      </c>
      <c r="E20006" t="s">
        <v>77345</v>
      </c>
      <c r="F20006" t="s">
        <v>77346</v>
      </c>
      <c r="H20006">
        <v>46.959759300000002</v>
      </c>
      <c r="I20006">
        <v>-66.074301199999994</v>
      </c>
      <c r="J20006" s="1" t="str">
        <f t="shared" si="2822"/>
        <v>Fluid (stream)</v>
      </c>
      <c r="K20006" s="1" t="str">
        <f t="shared" si="2823"/>
        <v>Untreated Water</v>
      </c>
      <c r="L20006">
        <v>18</v>
      </c>
      <c r="M20006" t="s">
        <v>11475</v>
      </c>
      <c r="N20006">
        <v>309</v>
      </c>
      <c r="O20006">
        <v>2.5000000000000001E-2</v>
      </c>
      <c r="P20006">
        <v>70</v>
      </c>
      <c r="Q20006">
        <v>5.7</v>
      </c>
    </row>
    <row r="20007" spans="1:17" hidden="1" x14ac:dyDescent="0.3">
      <c r="A20007" t="s">
        <v>77347</v>
      </c>
      <c r="B20007" t="s">
        <v>77348</v>
      </c>
      <c r="C20007" s="1" t="str">
        <f t="shared" si="2820"/>
        <v>21:0830</v>
      </c>
      <c r="D20007" s="1" t="str">
        <f t="shared" si="2821"/>
        <v>21:0230</v>
      </c>
      <c r="E20007" t="s">
        <v>77349</v>
      </c>
      <c r="F20007" t="s">
        <v>77350</v>
      </c>
      <c r="H20007">
        <v>46.859505499999997</v>
      </c>
      <c r="I20007">
        <v>-66.019309100000001</v>
      </c>
      <c r="J20007" s="1" t="str">
        <f t="shared" si="2822"/>
        <v>Fluid (stream)</v>
      </c>
      <c r="K20007" s="1" t="str">
        <f t="shared" si="2823"/>
        <v>Untreated Water</v>
      </c>
      <c r="L20007">
        <v>18</v>
      </c>
      <c r="M20007" t="s">
        <v>11480</v>
      </c>
      <c r="N20007">
        <v>310</v>
      </c>
      <c r="O20007">
        <v>2.5000000000000001E-2</v>
      </c>
      <c r="P20007">
        <v>70</v>
      </c>
      <c r="Q20007">
        <v>7.1</v>
      </c>
    </row>
    <row r="20008" spans="1:17" hidden="1" x14ac:dyDescent="0.3">
      <c r="A20008" t="s">
        <v>77351</v>
      </c>
      <c r="B20008" t="s">
        <v>77352</v>
      </c>
      <c r="C20008" s="1" t="str">
        <f t="shared" si="2820"/>
        <v>21:0830</v>
      </c>
      <c r="D20008" s="1" t="str">
        <f t="shared" si="2821"/>
        <v>21:0230</v>
      </c>
      <c r="E20008" t="s">
        <v>77353</v>
      </c>
      <c r="F20008" t="s">
        <v>77354</v>
      </c>
      <c r="H20008">
        <v>46.859275799999999</v>
      </c>
      <c r="I20008">
        <v>-66.022930000000002</v>
      </c>
      <c r="J20008" s="1" t="str">
        <f t="shared" si="2822"/>
        <v>Fluid (stream)</v>
      </c>
      <c r="K20008" s="1" t="str">
        <f t="shared" si="2823"/>
        <v>Untreated Water</v>
      </c>
      <c r="L20008">
        <v>18</v>
      </c>
      <c r="M20008" t="s">
        <v>12548</v>
      </c>
      <c r="N20008">
        <v>311</v>
      </c>
      <c r="O20008">
        <v>2.5000000000000001E-2</v>
      </c>
      <c r="P20008">
        <v>80</v>
      </c>
      <c r="Q20008">
        <v>6.4</v>
      </c>
    </row>
    <row r="20009" spans="1:17" hidden="1" x14ac:dyDescent="0.3">
      <c r="A20009" t="s">
        <v>77355</v>
      </c>
      <c r="B20009" t="s">
        <v>77356</v>
      </c>
      <c r="C20009" s="1" t="str">
        <f t="shared" si="2820"/>
        <v>21:0830</v>
      </c>
      <c r="D20009" s="1" t="str">
        <f t="shared" si="2821"/>
        <v>21:0230</v>
      </c>
      <c r="E20009" t="s">
        <v>77357</v>
      </c>
      <c r="F20009" t="s">
        <v>77358</v>
      </c>
      <c r="H20009">
        <v>46.878916199999999</v>
      </c>
      <c r="I20009">
        <v>-66.018548600000003</v>
      </c>
      <c r="J20009" s="1" t="str">
        <f t="shared" si="2822"/>
        <v>Fluid (stream)</v>
      </c>
      <c r="K20009" s="1" t="str">
        <f t="shared" si="2823"/>
        <v>Untreated Water</v>
      </c>
      <c r="L20009">
        <v>19</v>
      </c>
      <c r="M20009" t="s">
        <v>11431</v>
      </c>
      <c r="N20009">
        <v>312</v>
      </c>
      <c r="O20009">
        <v>2.5000000000000001E-2</v>
      </c>
      <c r="P20009">
        <v>70</v>
      </c>
      <c r="Q20009">
        <v>6.6</v>
      </c>
    </row>
    <row r="20010" spans="1:17" hidden="1" x14ac:dyDescent="0.3">
      <c r="A20010" t="s">
        <v>77359</v>
      </c>
      <c r="B20010" t="s">
        <v>77360</v>
      </c>
      <c r="C20010" s="1" t="str">
        <f t="shared" si="2820"/>
        <v>21:0830</v>
      </c>
      <c r="D20010" s="1" t="str">
        <f t="shared" si="2821"/>
        <v>21:0230</v>
      </c>
      <c r="E20010" t="s">
        <v>77357</v>
      </c>
      <c r="F20010" t="s">
        <v>77361</v>
      </c>
      <c r="H20010">
        <v>46.878916199999999</v>
      </c>
      <c r="I20010">
        <v>-66.018548600000003</v>
      </c>
      <c r="J20010" s="1" t="str">
        <f t="shared" si="2822"/>
        <v>Fluid (stream)</v>
      </c>
      <c r="K20010" s="1" t="str">
        <f t="shared" si="2823"/>
        <v>Untreated Water</v>
      </c>
      <c r="L20010">
        <v>19</v>
      </c>
      <c r="M20010" t="s">
        <v>11435</v>
      </c>
      <c r="N20010">
        <v>313</v>
      </c>
      <c r="O20010">
        <v>2.5000000000000001E-2</v>
      </c>
      <c r="P20010">
        <v>80</v>
      </c>
      <c r="Q20010">
        <v>6.7</v>
      </c>
    </row>
    <row r="20011" spans="1:17" hidden="1" x14ac:dyDescent="0.3">
      <c r="A20011" t="s">
        <v>77362</v>
      </c>
      <c r="B20011" t="s">
        <v>77363</v>
      </c>
      <c r="C20011" s="1" t="str">
        <f t="shared" si="2820"/>
        <v>21:0830</v>
      </c>
      <c r="D20011" s="1" t="str">
        <f t="shared" si="2821"/>
        <v>21:0230</v>
      </c>
      <c r="E20011" t="s">
        <v>77364</v>
      </c>
      <c r="F20011" t="s">
        <v>77365</v>
      </c>
      <c r="H20011">
        <v>46.876122700000003</v>
      </c>
      <c r="I20011">
        <v>-66.035384699999994</v>
      </c>
      <c r="J20011" s="1" t="str">
        <f t="shared" si="2822"/>
        <v>Fluid (stream)</v>
      </c>
      <c r="K20011" s="1" t="str">
        <f t="shared" si="2823"/>
        <v>Untreated Water</v>
      </c>
      <c r="L20011">
        <v>19</v>
      </c>
      <c r="M20011" t="s">
        <v>11392</v>
      </c>
      <c r="N20011">
        <v>314</v>
      </c>
      <c r="O20011">
        <v>2.5000000000000001E-2</v>
      </c>
      <c r="P20011">
        <v>70</v>
      </c>
      <c r="Q20011">
        <v>6.8</v>
      </c>
    </row>
    <row r="20012" spans="1:17" hidden="1" x14ac:dyDescent="0.3">
      <c r="A20012" t="s">
        <v>77366</v>
      </c>
      <c r="B20012" t="s">
        <v>77367</v>
      </c>
      <c r="C20012" s="1" t="str">
        <f t="shared" si="2820"/>
        <v>21:0830</v>
      </c>
      <c r="D20012" s="1" t="str">
        <f t="shared" si="2821"/>
        <v>21:0230</v>
      </c>
      <c r="E20012" t="s">
        <v>77368</v>
      </c>
      <c r="F20012" t="s">
        <v>77369</v>
      </c>
      <c r="H20012">
        <v>46.8782876</v>
      </c>
      <c r="I20012">
        <v>-66.099499499999993</v>
      </c>
      <c r="J20012" s="1" t="str">
        <f t="shared" si="2822"/>
        <v>Fluid (stream)</v>
      </c>
      <c r="K20012" s="1" t="str">
        <f t="shared" si="2823"/>
        <v>Untreated Water</v>
      </c>
      <c r="L20012">
        <v>19</v>
      </c>
      <c r="M20012" t="s">
        <v>11397</v>
      </c>
      <c r="N20012">
        <v>315</v>
      </c>
      <c r="O20012">
        <v>2.5000000000000001E-2</v>
      </c>
      <c r="P20012">
        <v>60</v>
      </c>
      <c r="Q20012">
        <v>7.1</v>
      </c>
    </row>
    <row r="20013" spans="1:17" hidden="1" x14ac:dyDescent="0.3">
      <c r="A20013" t="s">
        <v>77370</v>
      </c>
      <c r="B20013" t="s">
        <v>77371</v>
      </c>
      <c r="C20013" s="1" t="str">
        <f t="shared" si="2820"/>
        <v>21:0830</v>
      </c>
      <c r="D20013" s="1" t="str">
        <f t="shared" si="2821"/>
        <v>21:0230</v>
      </c>
      <c r="E20013" t="s">
        <v>77372</v>
      </c>
      <c r="F20013" t="s">
        <v>77373</v>
      </c>
      <c r="H20013">
        <v>46.878163000000001</v>
      </c>
      <c r="I20013">
        <v>-66.105241899999996</v>
      </c>
      <c r="J20013" s="1" t="str">
        <f t="shared" si="2822"/>
        <v>Fluid (stream)</v>
      </c>
      <c r="K20013" s="1" t="str">
        <f t="shared" si="2823"/>
        <v>Untreated Water</v>
      </c>
      <c r="L20013">
        <v>19</v>
      </c>
      <c r="M20013" t="s">
        <v>11402</v>
      </c>
      <c r="N20013">
        <v>316</v>
      </c>
      <c r="O20013">
        <v>2.5000000000000001E-2</v>
      </c>
      <c r="P20013">
        <v>70</v>
      </c>
      <c r="Q20013">
        <v>7.2</v>
      </c>
    </row>
    <row r="20014" spans="1:17" hidden="1" x14ac:dyDescent="0.3">
      <c r="A20014" t="s">
        <v>77374</v>
      </c>
      <c r="B20014" t="s">
        <v>77375</v>
      </c>
      <c r="C20014" s="1" t="str">
        <f t="shared" si="2820"/>
        <v>21:0830</v>
      </c>
      <c r="D20014" s="1" t="str">
        <f t="shared" si="2821"/>
        <v>21:0230</v>
      </c>
      <c r="E20014" t="s">
        <v>77376</v>
      </c>
      <c r="F20014" t="s">
        <v>77377</v>
      </c>
      <c r="H20014">
        <v>46.845393899999998</v>
      </c>
      <c r="I20014">
        <v>-66.038375500000001</v>
      </c>
      <c r="J20014" s="1" t="str">
        <f t="shared" si="2822"/>
        <v>Fluid (stream)</v>
      </c>
      <c r="K20014" s="1" t="str">
        <f t="shared" si="2823"/>
        <v>Untreated Water</v>
      </c>
      <c r="L20014">
        <v>19</v>
      </c>
      <c r="M20014" t="s">
        <v>11411</v>
      </c>
      <c r="N20014">
        <v>317</v>
      </c>
      <c r="O20014">
        <v>2.5000000000000001E-2</v>
      </c>
      <c r="P20014">
        <v>90</v>
      </c>
      <c r="Q20014">
        <v>6.9</v>
      </c>
    </row>
    <row r="20015" spans="1:17" hidden="1" x14ac:dyDescent="0.3">
      <c r="A20015" t="s">
        <v>77378</v>
      </c>
      <c r="B20015" t="s">
        <v>77379</v>
      </c>
      <c r="C20015" s="1" t="str">
        <f t="shared" si="2820"/>
        <v>21:0830</v>
      </c>
      <c r="D20015" s="1" t="str">
        <f t="shared" si="2821"/>
        <v>21:0230</v>
      </c>
      <c r="E20015" t="s">
        <v>77380</v>
      </c>
      <c r="F20015" t="s">
        <v>77381</v>
      </c>
      <c r="H20015">
        <v>46.837561800000003</v>
      </c>
      <c r="I20015">
        <v>-66.068695599999998</v>
      </c>
      <c r="J20015" s="1" t="str">
        <f t="shared" si="2822"/>
        <v>Fluid (stream)</v>
      </c>
      <c r="K20015" s="1" t="str">
        <f t="shared" si="2823"/>
        <v>Untreated Water</v>
      </c>
      <c r="L20015">
        <v>19</v>
      </c>
      <c r="M20015" t="s">
        <v>11416</v>
      </c>
      <c r="N20015">
        <v>318</v>
      </c>
      <c r="O20015">
        <v>2.5000000000000001E-2</v>
      </c>
      <c r="P20015">
        <v>80</v>
      </c>
      <c r="Q20015">
        <v>6.8</v>
      </c>
    </row>
    <row r="20016" spans="1:17" hidden="1" x14ac:dyDescent="0.3">
      <c r="A20016" t="s">
        <v>77382</v>
      </c>
      <c r="B20016" t="s">
        <v>77383</v>
      </c>
      <c r="C20016" s="1" t="str">
        <f t="shared" si="2820"/>
        <v>21:0830</v>
      </c>
      <c r="D20016" s="1" t="str">
        <f t="shared" si="2821"/>
        <v>21:0230</v>
      </c>
      <c r="E20016" t="s">
        <v>77384</v>
      </c>
      <c r="F20016" t="s">
        <v>77385</v>
      </c>
      <c r="H20016">
        <v>46.755905499999997</v>
      </c>
      <c r="I20016">
        <v>-66.054639100000003</v>
      </c>
      <c r="J20016" s="1" t="str">
        <f t="shared" si="2822"/>
        <v>Fluid (stream)</v>
      </c>
      <c r="K20016" s="1" t="str">
        <f t="shared" si="2823"/>
        <v>Untreated Water</v>
      </c>
      <c r="L20016">
        <v>19</v>
      </c>
      <c r="M20016" t="s">
        <v>11421</v>
      </c>
      <c r="N20016">
        <v>319</v>
      </c>
      <c r="O20016">
        <v>2.5000000000000001E-2</v>
      </c>
      <c r="P20016">
        <v>90</v>
      </c>
      <c r="Q20016">
        <v>6.7</v>
      </c>
    </row>
    <row r="20017" spans="1:17" hidden="1" x14ac:dyDescent="0.3">
      <c r="A20017" t="s">
        <v>77386</v>
      </c>
      <c r="B20017" t="s">
        <v>77387</v>
      </c>
      <c r="C20017" s="1" t="str">
        <f t="shared" si="2820"/>
        <v>21:0830</v>
      </c>
      <c r="D20017" s="1" t="str">
        <f t="shared" si="2821"/>
        <v>21:0230</v>
      </c>
      <c r="E20017" t="s">
        <v>77388</v>
      </c>
      <c r="F20017" t="s">
        <v>77389</v>
      </c>
      <c r="H20017">
        <v>46.779080999999998</v>
      </c>
      <c r="I20017">
        <v>-66.037941799999999</v>
      </c>
      <c r="J20017" s="1" t="str">
        <f t="shared" si="2822"/>
        <v>Fluid (stream)</v>
      </c>
      <c r="K20017" s="1" t="str">
        <f t="shared" si="2823"/>
        <v>Untreated Water</v>
      </c>
      <c r="L20017">
        <v>19</v>
      </c>
      <c r="M20017" t="s">
        <v>11426</v>
      </c>
      <c r="N20017">
        <v>320</v>
      </c>
      <c r="O20017">
        <v>2.5000000000000001E-2</v>
      </c>
      <c r="P20017">
        <v>80</v>
      </c>
      <c r="Q20017">
        <v>7</v>
      </c>
    </row>
    <row r="20018" spans="1:17" hidden="1" x14ac:dyDescent="0.3">
      <c r="A20018" t="s">
        <v>77390</v>
      </c>
      <c r="B20018" t="s">
        <v>77391</v>
      </c>
      <c r="C20018" s="1" t="str">
        <f t="shared" ref="C20018:C20081" si="2824">HYPERLINK("http://geochem.nrcan.gc.ca/cdogs/content/bdl/bdl210830_e.htm", "21:0830")</f>
        <v>21:0830</v>
      </c>
      <c r="D20018" s="1" t="str">
        <f t="shared" ref="D20018:D20081" si="2825">HYPERLINK("http://geochem.nrcan.gc.ca/cdogs/content/svy/svy210230_e.htm", "21:0230")</f>
        <v>21:0230</v>
      </c>
      <c r="E20018" t="s">
        <v>77392</v>
      </c>
      <c r="F20018" t="s">
        <v>77393</v>
      </c>
      <c r="H20018">
        <v>46.7844239</v>
      </c>
      <c r="I20018">
        <v>-66.022567899999999</v>
      </c>
      <c r="J20018" s="1" t="str">
        <f t="shared" ref="J20018:J20081" si="2826">HYPERLINK("http://geochem.nrcan.gc.ca/cdogs/content/kwd/kwd020018_e.htm", "Fluid (stream)")</f>
        <v>Fluid (stream)</v>
      </c>
      <c r="K20018" s="1" t="str">
        <f t="shared" si="2823"/>
        <v>Untreated Water</v>
      </c>
      <c r="L20018">
        <v>19</v>
      </c>
      <c r="M20018" t="s">
        <v>11440</v>
      </c>
      <c r="N20018">
        <v>321</v>
      </c>
      <c r="O20018">
        <v>2.5000000000000001E-2</v>
      </c>
      <c r="P20018">
        <v>90</v>
      </c>
      <c r="Q20018">
        <v>7.2</v>
      </c>
    </row>
    <row r="20019" spans="1:17" hidden="1" x14ac:dyDescent="0.3">
      <c r="A20019" t="s">
        <v>77394</v>
      </c>
      <c r="B20019" t="s">
        <v>77395</v>
      </c>
      <c r="C20019" s="1" t="str">
        <f t="shared" si="2824"/>
        <v>21:0830</v>
      </c>
      <c r="D20019" s="1" t="str">
        <f t="shared" si="2825"/>
        <v>21:0230</v>
      </c>
      <c r="E20019" t="s">
        <v>77396</v>
      </c>
      <c r="F20019" t="s">
        <v>77397</v>
      </c>
      <c r="H20019">
        <v>46.786300099999998</v>
      </c>
      <c r="I20019">
        <v>-66.022385799999995</v>
      </c>
      <c r="J20019" s="1" t="str">
        <f t="shared" si="2826"/>
        <v>Fluid (stream)</v>
      </c>
      <c r="K20019" s="1" t="str">
        <f t="shared" si="2823"/>
        <v>Untreated Water</v>
      </c>
      <c r="L20019">
        <v>19</v>
      </c>
      <c r="M20019" t="s">
        <v>11445</v>
      </c>
      <c r="N20019">
        <v>322</v>
      </c>
      <c r="O20019">
        <v>2.5000000000000001E-2</v>
      </c>
      <c r="P20019">
        <v>80</v>
      </c>
      <c r="Q20019">
        <v>6.9</v>
      </c>
    </row>
    <row r="20020" spans="1:17" hidden="1" x14ac:dyDescent="0.3">
      <c r="A20020" t="s">
        <v>77398</v>
      </c>
      <c r="B20020" t="s">
        <v>77399</v>
      </c>
      <c r="C20020" s="1" t="str">
        <f t="shared" si="2824"/>
        <v>21:0830</v>
      </c>
      <c r="D20020" s="1" t="str">
        <f t="shared" si="2825"/>
        <v>21:0230</v>
      </c>
      <c r="E20020" t="s">
        <v>77400</v>
      </c>
      <c r="F20020" t="s">
        <v>77401</v>
      </c>
      <c r="H20020">
        <v>46.796303299999998</v>
      </c>
      <c r="I20020">
        <v>-66.001533800000004</v>
      </c>
      <c r="J20020" s="1" t="str">
        <f t="shared" si="2826"/>
        <v>Fluid (stream)</v>
      </c>
      <c r="K20020" s="1" t="str">
        <f t="shared" si="2823"/>
        <v>Untreated Water</v>
      </c>
      <c r="L20020">
        <v>19</v>
      </c>
      <c r="M20020" t="s">
        <v>11450</v>
      </c>
      <c r="N20020">
        <v>323</v>
      </c>
      <c r="O20020">
        <v>2.5000000000000001E-2</v>
      </c>
      <c r="P20020">
        <v>90</v>
      </c>
      <c r="Q20020">
        <v>7.2</v>
      </c>
    </row>
    <row r="20021" spans="1:17" hidden="1" x14ac:dyDescent="0.3">
      <c r="A20021" t="s">
        <v>77402</v>
      </c>
      <c r="B20021" t="s">
        <v>77403</v>
      </c>
      <c r="C20021" s="1" t="str">
        <f t="shared" si="2824"/>
        <v>21:0830</v>
      </c>
      <c r="D20021" s="1" t="str">
        <f t="shared" si="2825"/>
        <v>21:0230</v>
      </c>
      <c r="E20021" t="s">
        <v>77404</v>
      </c>
      <c r="F20021" t="s">
        <v>77405</v>
      </c>
      <c r="H20021">
        <v>46.807505499999998</v>
      </c>
      <c r="I20021">
        <v>-66.061442799999995</v>
      </c>
      <c r="J20021" s="1" t="str">
        <f t="shared" si="2826"/>
        <v>Fluid (stream)</v>
      </c>
      <c r="K20021" s="1" t="str">
        <f t="shared" si="2823"/>
        <v>Untreated Water</v>
      </c>
      <c r="L20021">
        <v>19</v>
      </c>
      <c r="M20021" t="s">
        <v>11460</v>
      </c>
      <c r="N20021">
        <v>324</v>
      </c>
      <c r="O20021">
        <v>2.5000000000000001E-2</v>
      </c>
      <c r="P20021">
        <v>70</v>
      </c>
      <c r="Q20021">
        <v>6.5</v>
      </c>
    </row>
    <row r="20022" spans="1:17" hidden="1" x14ac:dyDescent="0.3">
      <c r="A20022" t="s">
        <v>77406</v>
      </c>
      <c r="B20022" t="s">
        <v>77407</v>
      </c>
      <c r="C20022" s="1" t="str">
        <f t="shared" si="2824"/>
        <v>21:0830</v>
      </c>
      <c r="D20022" s="1" t="str">
        <f t="shared" si="2825"/>
        <v>21:0230</v>
      </c>
      <c r="E20022" t="s">
        <v>77408</v>
      </c>
      <c r="F20022" t="s">
        <v>77409</v>
      </c>
      <c r="H20022">
        <v>46.969284600000002</v>
      </c>
      <c r="I20022">
        <v>-66.105953</v>
      </c>
      <c r="J20022" s="1" t="str">
        <f t="shared" si="2826"/>
        <v>Fluid (stream)</v>
      </c>
      <c r="K20022" s="1" t="str">
        <f t="shared" si="2823"/>
        <v>Untreated Water</v>
      </c>
      <c r="L20022">
        <v>19</v>
      </c>
      <c r="M20022" t="s">
        <v>11465</v>
      </c>
      <c r="N20022">
        <v>325</v>
      </c>
      <c r="O20022">
        <v>2.5000000000000001E-2</v>
      </c>
      <c r="P20022">
        <v>70</v>
      </c>
      <c r="Q20022">
        <v>6.3</v>
      </c>
    </row>
    <row r="20023" spans="1:17" hidden="1" x14ac:dyDescent="0.3">
      <c r="A20023" t="s">
        <v>77410</v>
      </c>
      <c r="B20023" t="s">
        <v>77411</v>
      </c>
      <c r="C20023" s="1" t="str">
        <f t="shared" si="2824"/>
        <v>21:0830</v>
      </c>
      <c r="D20023" s="1" t="str">
        <f t="shared" si="2825"/>
        <v>21:0230</v>
      </c>
      <c r="E20023" t="s">
        <v>77412</v>
      </c>
      <c r="F20023" t="s">
        <v>77413</v>
      </c>
      <c r="H20023">
        <v>46.892272300000002</v>
      </c>
      <c r="I20023">
        <v>-66.152873799999995</v>
      </c>
      <c r="J20023" s="1" t="str">
        <f t="shared" si="2826"/>
        <v>Fluid (stream)</v>
      </c>
      <c r="K20023" s="1" t="str">
        <f t="shared" si="2823"/>
        <v>Untreated Water</v>
      </c>
      <c r="L20023">
        <v>19</v>
      </c>
      <c r="M20023" t="s">
        <v>11470</v>
      </c>
      <c r="N20023">
        <v>326</v>
      </c>
      <c r="O20023">
        <v>2.5000000000000001E-2</v>
      </c>
      <c r="P20023">
        <v>70</v>
      </c>
      <c r="Q20023">
        <v>6.9</v>
      </c>
    </row>
    <row r="20024" spans="1:17" hidden="1" x14ac:dyDescent="0.3">
      <c r="A20024" t="s">
        <v>77414</v>
      </c>
      <c r="B20024" t="s">
        <v>77415</v>
      </c>
      <c r="C20024" s="1" t="str">
        <f t="shared" si="2824"/>
        <v>21:0830</v>
      </c>
      <c r="D20024" s="1" t="str">
        <f t="shared" si="2825"/>
        <v>21:0230</v>
      </c>
      <c r="E20024" t="s">
        <v>77416</v>
      </c>
      <c r="F20024" t="s">
        <v>77417</v>
      </c>
      <c r="H20024">
        <v>46.892501099999997</v>
      </c>
      <c r="I20024">
        <v>-66.141833700000007</v>
      </c>
      <c r="J20024" s="1" t="str">
        <f t="shared" si="2826"/>
        <v>Fluid (stream)</v>
      </c>
      <c r="K20024" s="1" t="str">
        <f t="shared" si="2823"/>
        <v>Untreated Water</v>
      </c>
      <c r="L20024">
        <v>19</v>
      </c>
      <c r="M20024" t="s">
        <v>11475</v>
      </c>
      <c r="N20024">
        <v>327</v>
      </c>
      <c r="O20024">
        <v>2.5000000000000001E-2</v>
      </c>
      <c r="P20024">
        <v>70</v>
      </c>
      <c r="Q20024">
        <v>7.1</v>
      </c>
    </row>
    <row r="20025" spans="1:17" hidden="1" x14ac:dyDescent="0.3">
      <c r="A20025" t="s">
        <v>77418</v>
      </c>
      <c r="B20025" t="s">
        <v>77419</v>
      </c>
      <c r="C20025" s="1" t="str">
        <f t="shared" si="2824"/>
        <v>21:0830</v>
      </c>
      <c r="D20025" s="1" t="str">
        <f t="shared" si="2825"/>
        <v>21:0230</v>
      </c>
      <c r="E20025" t="s">
        <v>77420</v>
      </c>
      <c r="F20025" t="s">
        <v>77421</v>
      </c>
      <c r="H20025">
        <v>46.919215999999999</v>
      </c>
      <c r="I20025">
        <v>-66.231700500000002</v>
      </c>
      <c r="J20025" s="1" t="str">
        <f t="shared" si="2826"/>
        <v>Fluid (stream)</v>
      </c>
      <c r="K20025" s="1" t="str">
        <f t="shared" ref="K20025:K20088" si="2827">HYPERLINK("http://geochem.nrcan.gc.ca/cdogs/content/kwd/kwd080007_e.htm", "Untreated Water")</f>
        <v>Untreated Water</v>
      </c>
      <c r="L20025">
        <v>19</v>
      </c>
      <c r="M20025" t="s">
        <v>11480</v>
      </c>
      <c r="N20025">
        <v>328</v>
      </c>
      <c r="O20025">
        <v>2.5000000000000001E-2</v>
      </c>
      <c r="P20025">
        <v>80</v>
      </c>
      <c r="Q20025">
        <v>6.3</v>
      </c>
    </row>
    <row r="20026" spans="1:17" hidden="1" x14ac:dyDescent="0.3">
      <c r="A20026" t="s">
        <v>77422</v>
      </c>
      <c r="B20026" t="s">
        <v>77423</v>
      </c>
      <c r="C20026" s="1" t="str">
        <f t="shared" si="2824"/>
        <v>21:0830</v>
      </c>
      <c r="D20026" s="1" t="str">
        <f t="shared" si="2825"/>
        <v>21:0230</v>
      </c>
      <c r="E20026" t="s">
        <v>77424</v>
      </c>
      <c r="F20026" t="s">
        <v>77425</v>
      </c>
      <c r="H20026">
        <v>46.887075000000003</v>
      </c>
      <c r="I20026">
        <v>-66.001175099999998</v>
      </c>
      <c r="J20026" s="1" t="str">
        <f t="shared" si="2826"/>
        <v>Fluid (stream)</v>
      </c>
      <c r="K20026" s="1" t="str">
        <f t="shared" si="2827"/>
        <v>Untreated Water</v>
      </c>
      <c r="L20026">
        <v>19</v>
      </c>
      <c r="M20026" t="s">
        <v>12548</v>
      </c>
      <c r="N20026">
        <v>329</v>
      </c>
      <c r="O20026">
        <v>2.5000000000000001E-2</v>
      </c>
      <c r="P20026">
        <v>80</v>
      </c>
      <c r="Q20026">
        <v>6.8</v>
      </c>
    </row>
    <row r="20027" spans="1:17" hidden="1" x14ac:dyDescent="0.3">
      <c r="A20027" t="s">
        <v>77426</v>
      </c>
      <c r="B20027" t="s">
        <v>77427</v>
      </c>
      <c r="C20027" s="1" t="str">
        <f t="shared" si="2824"/>
        <v>21:0830</v>
      </c>
      <c r="D20027" s="1" t="str">
        <f t="shared" si="2825"/>
        <v>21:0230</v>
      </c>
      <c r="E20027" t="s">
        <v>77428</v>
      </c>
      <c r="F20027" t="s">
        <v>77429</v>
      </c>
      <c r="H20027">
        <v>46.865938300000003</v>
      </c>
      <c r="I20027">
        <v>-66.055734000000001</v>
      </c>
      <c r="J20027" s="1" t="str">
        <f t="shared" si="2826"/>
        <v>Fluid (stream)</v>
      </c>
      <c r="K20027" s="1" t="str">
        <f t="shared" si="2827"/>
        <v>Untreated Water</v>
      </c>
      <c r="L20027">
        <v>20</v>
      </c>
      <c r="M20027" t="s">
        <v>11431</v>
      </c>
      <c r="N20027">
        <v>330</v>
      </c>
      <c r="O20027">
        <v>0.14000000000000001</v>
      </c>
      <c r="P20027">
        <v>80</v>
      </c>
      <c r="Q20027">
        <v>6.9</v>
      </c>
    </row>
    <row r="20028" spans="1:17" hidden="1" x14ac:dyDescent="0.3">
      <c r="A20028" t="s">
        <v>77430</v>
      </c>
      <c r="B20028" t="s">
        <v>77431</v>
      </c>
      <c r="C20028" s="1" t="str">
        <f t="shared" si="2824"/>
        <v>21:0830</v>
      </c>
      <c r="D20028" s="1" t="str">
        <f t="shared" si="2825"/>
        <v>21:0230</v>
      </c>
      <c r="E20028" t="s">
        <v>77428</v>
      </c>
      <c r="F20028" t="s">
        <v>77432</v>
      </c>
      <c r="H20028">
        <v>46.865938300000003</v>
      </c>
      <c r="I20028">
        <v>-66.055734000000001</v>
      </c>
      <c r="J20028" s="1" t="str">
        <f t="shared" si="2826"/>
        <v>Fluid (stream)</v>
      </c>
      <c r="K20028" s="1" t="str">
        <f t="shared" si="2827"/>
        <v>Untreated Water</v>
      </c>
      <c r="L20028">
        <v>20</v>
      </c>
      <c r="M20028" t="s">
        <v>11435</v>
      </c>
      <c r="N20028">
        <v>331</v>
      </c>
      <c r="O20028">
        <v>2.5000000000000001E-2</v>
      </c>
      <c r="P20028">
        <v>80</v>
      </c>
      <c r="Q20028">
        <v>6.8</v>
      </c>
    </row>
    <row r="20029" spans="1:17" hidden="1" x14ac:dyDescent="0.3">
      <c r="A20029" t="s">
        <v>77433</v>
      </c>
      <c r="B20029" t="s">
        <v>77434</v>
      </c>
      <c r="C20029" s="1" t="str">
        <f t="shared" si="2824"/>
        <v>21:0830</v>
      </c>
      <c r="D20029" s="1" t="str">
        <f t="shared" si="2825"/>
        <v>21:0230</v>
      </c>
      <c r="E20029" t="s">
        <v>77435</v>
      </c>
      <c r="F20029" t="s">
        <v>77436</v>
      </c>
      <c r="H20029">
        <v>46.753059100000002</v>
      </c>
      <c r="I20029">
        <v>-66.142920599999997</v>
      </c>
      <c r="J20029" s="1" t="str">
        <f t="shared" si="2826"/>
        <v>Fluid (stream)</v>
      </c>
      <c r="K20029" s="1" t="str">
        <f t="shared" si="2827"/>
        <v>Untreated Water</v>
      </c>
      <c r="L20029">
        <v>20</v>
      </c>
      <c r="M20029" t="s">
        <v>11392</v>
      </c>
      <c r="N20029">
        <v>332</v>
      </c>
      <c r="O20029">
        <v>2.5000000000000001E-2</v>
      </c>
      <c r="P20029">
        <v>70</v>
      </c>
      <c r="Q20029">
        <v>6.7</v>
      </c>
    </row>
    <row r="20030" spans="1:17" hidden="1" x14ac:dyDescent="0.3">
      <c r="A20030" t="s">
        <v>77437</v>
      </c>
      <c r="B20030" t="s">
        <v>77438</v>
      </c>
      <c r="C20030" s="1" t="str">
        <f t="shared" si="2824"/>
        <v>21:0830</v>
      </c>
      <c r="D20030" s="1" t="str">
        <f t="shared" si="2825"/>
        <v>21:0230</v>
      </c>
      <c r="E20030" t="s">
        <v>77439</v>
      </c>
      <c r="F20030" t="s">
        <v>77440</v>
      </c>
      <c r="H20030">
        <v>46.769075600000001</v>
      </c>
      <c r="I20030">
        <v>-66.137750800000006</v>
      </c>
      <c r="J20030" s="1" t="str">
        <f t="shared" si="2826"/>
        <v>Fluid (stream)</v>
      </c>
      <c r="K20030" s="1" t="str">
        <f t="shared" si="2827"/>
        <v>Untreated Water</v>
      </c>
      <c r="L20030">
        <v>20</v>
      </c>
      <c r="M20030" t="s">
        <v>11397</v>
      </c>
      <c r="N20030">
        <v>333</v>
      </c>
      <c r="O20030">
        <v>2.5000000000000001E-2</v>
      </c>
      <c r="P20030">
        <v>60</v>
      </c>
      <c r="Q20030">
        <v>5.7</v>
      </c>
    </row>
    <row r="20031" spans="1:17" hidden="1" x14ac:dyDescent="0.3">
      <c r="A20031" t="s">
        <v>77441</v>
      </c>
      <c r="B20031" t="s">
        <v>77442</v>
      </c>
      <c r="C20031" s="1" t="str">
        <f t="shared" si="2824"/>
        <v>21:0830</v>
      </c>
      <c r="D20031" s="1" t="str">
        <f t="shared" si="2825"/>
        <v>21:0230</v>
      </c>
      <c r="E20031" t="s">
        <v>77443</v>
      </c>
      <c r="F20031" t="s">
        <v>77444</v>
      </c>
      <c r="H20031">
        <v>46.775278200000002</v>
      </c>
      <c r="I20031">
        <v>-66.166752700000004</v>
      </c>
      <c r="J20031" s="1" t="str">
        <f t="shared" si="2826"/>
        <v>Fluid (stream)</v>
      </c>
      <c r="K20031" s="1" t="str">
        <f t="shared" si="2827"/>
        <v>Untreated Water</v>
      </c>
      <c r="L20031">
        <v>20</v>
      </c>
      <c r="M20031" t="s">
        <v>11402</v>
      </c>
      <c r="N20031">
        <v>334</v>
      </c>
      <c r="O20031">
        <v>2.5000000000000001E-2</v>
      </c>
      <c r="P20031">
        <v>120</v>
      </c>
      <c r="Q20031">
        <v>7.4</v>
      </c>
    </row>
    <row r="20032" spans="1:17" hidden="1" x14ac:dyDescent="0.3">
      <c r="A20032" t="s">
        <v>77445</v>
      </c>
      <c r="B20032" t="s">
        <v>77446</v>
      </c>
      <c r="C20032" s="1" t="str">
        <f t="shared" si="2824"/>
        <v>21:0830</v>
      </c>
      <c r="D20032" s="1" t="str">
        <f t="shared" si="2825"/>
        <v>21:0230</v>
      </c>
      <c r="E20032" t="s">
        <v>77447</v>
      </c>
      <c r="F20032" t="s">
        <v>77448</v>
      </c>
      <c r="H20032">
        <v>46.773371599999997</v>
      </c>
      <c r="I20032">
        <v>-66.1660799</v>
      </c>
      <c r="J20032" s="1" t="str">
        <f t="shared" si="2826"/>
        <v>Fluid (stream)</v>
      </c>
      <c r="K20032" s="1" t="str">
        <f t="shared" si="2827"/>
        <v>Untreated Water</v>
      </c>
      <c r="L20032">
        <v>20</v>
      </c>
      <c r="M20032" t="s">
        <v>11411</v>
      </c>
      <c r="N20032">
        <v>335</v>
      </c>
      <c r="O20032">
        <v>2.5000000000000001E-2</v>
      </c>
      <c r="P20032">
        <v>70</v>
      </c>
      <c r="Q20032">
        <v>6.2</v>
      </c>
    </row>
    <row r="20033" spans="1:17" hidden="1" x14ac:dyDescent="0.3">
      <c r="A20033" t="s">
        <v>77449</v>
      </c>
      <c r="B20033" t="s">
        <v>77450</v>
      </c>
      <c r="C20033" s="1" t="str">
        <f t="shared" si="2824"/>
        <v>21:0830</v>
      </c>
      <c r="D20033" s="1" t="str">
        <f t="shared" si="2825"/>
        <v>21:0230</v>
      </c>
      <c r="E20033" t="s">
        <v>77451</v>
      </c>
      <c r="F20033" t="s">
        <v>77452</v>
      </c>
      <c r="H20033">
        <v>46.759521499999998</v>
      </c>
      <c r="I20033">
        <v>-66.175201200000004</v>
      </c>
      <c r="J20033" s="1" t="str">
        <f t="shared" si="2826"/>
        <v>Fluid (stream)</v>
      </c>
      <c r="K20033" s="1" t="str">
        <f t="shared" si="2827"/>
        <v>Untreated Water</v>
      </c>
      <c r="L20033">
        <v>20</v>
      </c>
      <c r="M20033" t="s">
        <v>11416</v>
      </c>
      <c r="N20033">
        <v>336</v>
      </c>
      <c r="O20033">
        <v>2.5000000000000001E-2</v>
      </c>
      <c r="P20033">
        <v>100</v>
      </c>
      <c r="Q20033">
        <v>7.3</v>
      </c>
    </row>
    <row r="20034" spans="1:17" hidden="1" x14ac:dyDescent="0.3">
      <c r="A20034" t="s">
        <v>77453</v>
      </c>
      <c r="B20034" t="s">
        <v>77454</v>
      </c>
      <c r="C20034" s="1" t="str">
        <f t="shared" si="2824"/>
        <v>21:0830</v>
      </c>
      <c r="D20034" s="1" t="str">
        <f t="shared" si="2825"/>
        <v>21:0230</v>
      </c>
      <c r="E20034" t="s">
        <v>77455</v>
      </c>
      <c r="F20034" t="s">
        <v>77456</v>
      </c>
      <c r="H20034">
        <v>46.756999899999997</v>
      </c>
      <c r="I20034">
        <v>-66.1806105</v>
      </c>
      <c r="J20034" s="1" t="str">
        <f t="shared" si="2826"/>
        <v>Fluid (stream)</v>
      </c>
      <c r="K20034" s="1" t="str">
        <f t="shared" si="2827"/>
        <v>Untreated Water</v>
      </c>
      <c r="L20034">
        <v>20</v>
      </c>
      <c r="M20034" t="s">
        <v>11421</v>
      </c>
      <c r="N20034">
        <v>337</v>
      </c>
      <c r="O20034">
        <v>2.5000000000000001E-2</v>
      </c>
      <c r="P20034">
        <v>70</v>
      </c>
      <c r="Q20034">
        <v>6.5</v>
      </c>
    </row>
    <row r="20035" spans="1:17" hidden="1" x14ac:dyDescent="0.3">
      <c r="A20035" t="s">
        <v>77457</v>
      </c>
      <c r="B20035" t="s">
        <v>77458</v>
      </c>
      <c r="C20035" s="1" t="str">
        <f t="shared" si="2824"/>
        <v>21:0830</v>
      </c>
      <c r="D20035" s="1" t="str">
        <f t="shared" si="2825"/>
        <v>21:0230</v>
      </c>
      <c r="E20035" t="s">
        <v>77459</v>
      </c>
      <c r="F20035" t="s">
        <v>77460</v>
      </c>
      <c r="H20035">
        <v>46.763151999999998</v>
      </c>
      <c r="I20035">
        <v>-66.006505200000007</v>
      </c>
      <c r="J20035" s="1" t="str">
        <f t="shared" si="2826"/>
        <v>Fluid (stream)</v>
      </c>
      <c r="K20035" s="1" t="str">
        <f t="shared" si="2827"/>
        <v>Untreated Water</v>
      </c>
      <c r="L20035">
        <v>20</v>
      </c>
      <c r="M20035" t="s">
        <v>11426</v>
      </c>
      <c r="N20035">
        <v>338</v>
      </c>
      <c r="O20035">
        <v>2.5000000000000001E-2</v>
      </c>
      <c r="P20035">
        <v>90</v>
      </c>
      <c r="Q20035">
        <v>7.2</v>
      </c>
    </row>
    <row r="20036" spans="1:17" hidden="1" x14ac:dyDescent="0.3">
      <c r="A20036" t="s">
        <v>77461</v>
      </c>
      <c r="B20036" t="s">
        <v>77462</v>
      </c>
      <c r="C20036" s="1" t="str">
        <f t="shared" si="2824"/>
        <v>21:0830</v>
      </c>
      <c r="D20036" s="1" t="str">
        <f t="shared" si="2825"/>
        <v>21:0230</v>
      </c>
      <c r="E20036" t="s">
        <v>77463</v>
      </c>
      <c r="F20036" t="s">
        <v>77464</v>
      </c>
      <c r="H20036">
        <v>46.7627399</v>
      </c>
      <c r="I20036">
        <v>-66.031097900000006</v>
      </c>
      <c r="J20036" s="1" t="str">
        <f t="shared" si="2826"/>
        <v>Fluid (stream)</v>
      </c>
      <c r="K20036" s="1" t="str">
        <f t="shared" si="2827"/>
        <v>Untreated Water</v>
      </c>
      <c r="L20036">
        <v>20</v>
      </c>
      <c r="M20036" t="s">
        <v>11440</v>
      </c>
      <c r="N20036">
        <v>339</v>
      </c>
      <c r="O20036">
        <v>2.5000000000000001E-2</v>
      </c>
      <c r="P20036">
        <v>90</v>
      </c>
      <c r="Q20036">
        <v>7.2</v>
      </c>
    </row>
    <row r="20037" spans="1:17" hidden="1" x14ac:dyDescent="0.3">
      <c r="A20037" t="s">
        <v>77465</v>
      </c>
      <c r="B20037" t="s">
        <v>77466</v>
      </c>
      <c r="C20037" s="1" t="str">
        <f t="shared" si="2824"/>
        <v>21:0830</v>
      </c>
      <c r="D20037" s="1" t="str">
        <f t="shared" si="2825"/>
        <v>21:0230</v>
      </c>
      <c r="E20037" t="s">
        <v>77467</v>
      </c>
      <c r="F20037" t="s">
        <v>77468</v>
      </c>
      <c r="H20037">
        <v>46.755749399999999</v>
      </c>
      <c r="I20037">
        <v>-66.092872499999999</v>
      </c>
      <c r="J20037" s="1" t="str">
        <f t="shared" si="2826"/>
        <v>Fluid (stream)</v>
      </c>
      <c r="K20037" s="1" t="str">
        <f t="shared" si="2827"/>
        <v>Untreated Water</v>
      </c>
      <c r="L20037">
        <v>20</v>
      </c>
      <c r="M20037" t="s">
        <v>11445</v>
      </c>
      <c r="N20037">
        <v>340</v>
      </c>
      <c r="O20037">
        <v>2.5000000000000001E-2</v>
      </c>
      <c r="P20037">
        <v>75</v>
      </c>
      <c r="Q20037">
        <v>6.8</v>
      </c>
    </row>
    <row r="20038" spans="1:17" hidden="1" x14ac:dyDescent="0.3">
      <c r="A20038" t="s">
        <v>77469</v>
      </c>
      <c r="B20038" t="s">
        <v>77470</v>
      </c>
      <c r="C20038" s="1" t="str">
        <f t="shared" si="2824"/>
        <v>21:0830</v>
      </c>
      <c r="D20038" s="1" t="str">
        <f t="shared" si="2825"/>
        <v>21:0230</v>
      </c>
      <c r="E20038" t="s">
        <v>77471</v>
      </c>
      <c r="F20038" t="s">
        <v>77472</v>
      </c>
      <c r="H20038">
        <v>46.832363000000001</v>
      </c>
      <c r="I20038">
        <v>-66.015198400000003</v>
      </c>
      <c r="J20038" s="1" t="str">
        <f t="shared" si="2826"/>
        <v>Fluid (stream)</v>
      </c>
      <c r="K20038" s="1" t="str">
        <f t="shared" si="2827"/>
        <v>Untreated Water</v>
      </c>
      <c r="L20038">
        <v>20</v>
      </c>
      <c r="M20038" t="s">
        <v>11450</v>
      </c>
      <c r="N20038">
        <v>341</v>
      </c>
      <c r="O20038">
        <v>2.5000000000000001E-2</v>
      </c>
      <c r="P20038">
        <v>90</v>
      </c>
      <c r="Q20038">
        <v>7.1</v>
      </c>
    </row>
    <row r="20039" spans="1:17" hidden="1" x14ac:dyDescent="0.3">
      <c r="A20039" t="s">
        <v>77473</v>
      </c>
      <c r="B20039" t="s">
        <v>77474</v>
      </c>
      <c r="C20039" s="1" t="str">
        <f t="shared" si="2824"/>
        <v>21:0830</v>
      </c>
      <c r="D20039" s="1" t="str">
        <f t="shared" si="2825"/>
        <v>21:0230</v>
      </c>
      <c r="E20039" t="s">
        <v>77475</v>
      </c>
      <c r="F20039" t="s">
        <v>77476</v>
      </c>
      <c r="H20039">
        <v>46.834074899999997</v>
      </c>
      <c r="I20039">
        <v>-66.017346099999997</v>
      </c>
      <c r="J20039" s="1" t="str">
        <f t="shared" si="2826"/>
        <v>Fluid (stream)</v>
      </c>
      <c r="K20039" s="1" t="str">
        <f t="shared" si="2827"/>
        <v>Untreated Water</v>
      </c>
      <c r="L20039">
        <v>20</v>
      </c>
      <c r="M20039" t="s">
        <v>11460</v>
      </c>
      <c r="N20039">
        <v>342</v>
      </c>
      <c r="O20039">
        <v>2.5000000000000001E-2</v>
      </c>
      <c r="P20039">
        <v>90</v>
      </c>
      <c r="Q20039">
        <v>7.1</v>
      </c>
    </row>
    <row r="20040" spans="1:17" hidden="1" x14ac:dyDescent="0.3">
      <c r="A20040" t="s">
        <v>77477</v>
      </c>
      <c r="B20040" t="s">
        <v>77478</v>
      </c>
      <c r="C20040" s="1" t="str">
        <f t="shared" si="2824"/>
        <v>21:0830</v>
      </c>
      <c r="D20040" s="1" t="str">
        <f t="shared" si="2825"/>
        <v>21:0230</v>
      </c>
      <c r="E20040" t="s">
        <v>77479</v>
      </c>
      <c r="F20040" t="s">
        <v>77480</v>
      </c>
      <c r="H20040">
        <v>46.818983799999998</v>
      </c>
      <c r="I20040">
        <v>-66.036457600000006</v>
      </c>
      <c r="J20040" s="1" t="str">
        <f t="shared" si="2826"/>
        <v>Fluid (stream)</v>
      </c>
      <c r="K20040" s="1" t="str">
        <f t="shared" si="2827"/>
        <v>Untreated Water</v>
      </c>
      <c r="L20040">
        <v>20</v>
      </c>
      <c r="M20040" t="s">
        <v>11465</v>
      </c>
      <c r="N20040">
        <v>343</v>
      </c>
      <c r="O20040">
        <v>2.5000000000000001E-2</v>
      </c>
      <c r="P20040">
        <v>80</v>
      </c>
      <c r="Q20040">
        <v>6.9</v>
      </c>
    </row>
    <row r="20041" spans="1:17" hidden="1" x14ac:dyDescent="0.3">
      <c r="A20041" t="s">
        <v>77481</v>
      </c>
      <c r="B20041" t="s">
        <v>77482</v>
      </c>
      <c r="C20041" s="1" t="str">
        <f t="shared" si="2824"/>
        <v>21:0830</v>
      </c>
      <c r="D20041" s="1" t="str">
        <f t="shared" si="2825"/>
        <v>21:0230</v>
      </c>
      <c r="E20041" t="s">
        <v>77483</v>
      </c>
      <c r="F20041" t="s">
        <v>77484</v>
      </c>
      <c r="H20041">
        <v>46.868681199999997</v>
      </c>
      <c r="I20041">
        <v>-66.136524800000004</v>
      </c>
      <c r="J20041" s="1" t="str">
        <f t="shared" si="2826"/>
        <v>Fluid (stream)</v>
      </c>
      <c r="K20041" s="1" t="str">
        <f t="shared" si="2827"/>
        <v>Untreated Water</v>
      </c>
      <c r="L20041">
        <v>20</v>
      </c>
      <c r="M20041" t="s">
        <v>11470</v>
      </c>
      <c r="N20041">
        <v>344</v>
      </c>
      <c r="O20041">
        <v>2.5000000000000001E-2</v>
      </c>
      <c r="P20041">
        <v>80</v>
      </c>
      <c r="Q20041">
        <v>7.3</v>
      </c>
    </row>
    <row r="20042" spans="1:17" hidden="1" x14ac:dyDescent="0.3">
      <c r="A20042" t="s">
        <v>77485</v>
      </c>
      <c r="B20042" t="s">
        <v>77486</v>
      </c>
      <c r="C20042" s="1" t="str">
        <f t="shared" si="2824"/>
        <v>21:0830</v>
      </c>
      <c r="D20042" s="1" t="str">
        <f t="shared" si="2825"/>
        <v>21:0230</v>
      </c>
      <c r="E20042" t="s">
        <v>77487</v>
      </c>
      <c r="F20042" t="s">
        <v>77488</v>
      </c>
      <c r="H20042">
        <v>46.867559900000003</v>
      </c>
      <c r="I20042">
        <v>-66.134511099999997</v>
      </c>
      <c r="J20042" s="1" t="str">
        <f t="shared" si="2826"/>
        <v>Fluid (stream)</v>
      </c>
      <c r="K20042" s="1" t="str">
        <f t="shared" si="2827"/>
        <v>Untreated Water</v>
      </c>
      <c r="L20042">
        <v>20</v>
      </c>
      <c r="M20042" t="s">
        <v>11475</v>
      </c>
      <c r="N20042">
        <v>345</v>
      </c>
      <c r="O20042">
        <v>2.5000000000000001E-2</v>
      </c>
      <c r="P20042">
        <v>80</v>
      </c>
      <c r="Q20042">
        <v>7.1</v>
      </c>
    </row>
    <row r="20043" spans="1:17" hidden="1" x14ac:dyDescent="0.3">
      <c r="A20043" t="s">
        <v>77489</v>
      </c>
      <c r="B20043" t="s">
        <v>77490</v>
      </c>
      <c r="C20043" s="1" t="str">
        <f t="shared" si="2824"/>
        <v>21:0830</v>
      </c>
      <c r="D20043" s="1" t="str">
        <f t="shared" si="2825"/>
        <v>21:0230</v>
      </c>
      <c r="E20043" t="s">
        <v>77491</v>
      </c>
      <c r="F20043" t="s">
        <v>77492</v>
      </c>
      <c r="H20043">
        <v>46.838805200000003</v>
      </c>
      <c r="I20043">
        <v>-66.051236799999998</v>
      </c>
      <c r="J20043" s="1" t="str">
        <f t="shared" si="2826"/>
        <v>Fluid (stream)</v>
      </c>
      <c r="K20043" s="1" t="str">
        <f t="shared" si="2827"/>
        <v>Untreated Water</v>
      </c>
      <c r="L20043">
        <v>20</v>
      </c>
      <c r="M20043" t="s">
        <v>11480</v>
      </c>
      <c r="N20043">
        <v>346</v>
      </c>
      <c r="O20043">
        <v>2.5000000000000001E-2</v>
      </c>
      <c r="P20043">
        <v>90</v>
      </c>
      <c r="Q20043">
        <v>7</v>
      </c>
    </row>
    <row r="20044" spans="1:17" hidden="1" x14ac:dyDescent="0.3">
      <c r="A20044" t="s">
        <v>77493</v>
      </c>
      <c r="B20044" t="s">
        <v>77494</v>
      </c>
      <c r="C20044" s="1" t="str">
        <f t="shared" si="2824"/>
        <v>21:0830</v>
      </c>
      <c r="D20044" s="1" t="str">
        <f t="shared" si="2825"/>
        <v>21:0230</v>
      </c>
      <c r="E20044" t="s">
        <v>77495</v>
      </c>
      <c r="F20044" t="s">
        <v>77496</v>
      </c>
      <c r="H20044">
        <v>46.830056999999996</v>
      </c>
      <c r="I20044">
        <v>-66.061367000000004</v>
      </c>
      <c r="J20044" s="1" t="str">
        <f t="shared" si="2826"/>
        <v>Fluid (stream)</v>
      </c>
      <c r="K20044" s="1" t="str">
        <f t="shared" si="2827"/>
        <v>Untreated Water</v>
      </c>
      <c r="L20044">
        <v>20</v>
      </c>
      <c r="M20044" t="s">
        <v>12548</v>
      </c>
      <c r="N20044">
        <v>347</v>
      </c>
      <c r="O20044">
        <v>2.5000000000000001E-2</v>
      </c>
      <c r="P20044">
        <v>90</v>
      </c>
      <c r="Q20044">
        <v>7.2</v>
      </c>
    </row>
    <row r="20045" spans="1:17" hidden="1" x14ac:dyDescent="0.3">
      <c r="A20045" t="s">
        <v>77497</v>
      </c>
      <c r="B20045" t="s">
        <v>77498</v>
      </c>
      <c r="C20045" s="1" t="str">
        <f t="shared" si="2824"/>
        <v>21:0830</v>
      </c>
      <c r="D20045" s="1" t="str">
        <f t="shared" si="2825"/>
        <v>21:0230</v>
      </c>
      <c r="E20045" t="s">
        <v>77499</v>
      </c>
      <c r="F20045" t="s">
        <v>77500</v>
      </c>
      <c r="H20045">
        <v>46.759890300000002</v>
      </c>
      <c r="I20045">
        <v>-66.196423899999999</v>
      </c>
      <c r="J20045" s="1" t="str">
        <f t="shared" si="2826"/>
        <v>Fluid (stream)</v>
      </c>
      <c r="K20045" s="1" t="str">
        <f t="shared" si="2827"/>
        <v>Untreated Water</v>
      </c>
      <c r="L20045">
        <v>21</v>
      </c>
      <c r="M20045" t="s">
        <v>11431</v>
      </c>
      <c r="N20045">
        <v>348</v>
      </c>
      <c r="O20045">
        <v>2.5000000000000001E-2</v>
      </c>
      <c r="P20045">
        <v>80</v>
      </c>
      <c r="Q20045">
        <v>7.3</v>
      </c>
    </row>
    <row r="20046" spans="1:17" hidden="1" x14ac:dyDescent="0.3">
      <c r="A20046" t="s">
        <v>77501</v>
      </c>
      <c r="B20046" t="s">
        <v>77502</v>
      </c>
      <c r="C20046" s="1" t="str">
        <f t="shared" si="2824"/>
        <v>21:0830</v>
      </c>
      <c r="D20046" s="1" t="str">
        <f t="shared" si="2825"/>
        <v>21:0230</v>
      </c>
      <c r="E20046" t="s">
        <v>77499</v>
      </c>
      <c r="F20046" t="s">
        <v>77503</v>
      </c>
      <c r="H20046">
        <v>46.759890300000002</v>
      </c>
      <c r="I20046">
        <v>-66.196423899999999</v>
      </c>
      <c r="J20046" s="1" t="str">
        <f t="shared" si="2826"/>
        <v>Fluid (stream)</v>
      </c>
      <c r="K20046" s="1" t="str">
        <f t="shared" si="2827"/>
        <v>Untreated Water</v>
      </c>
      <c r="L20046">
        <v>21</v>
      </c>
      <c r="M20046" t="s">
        <v>11435</v>
      </c>
      <c r="N20046">
        <v>349</v>
      </c>
      <c r="O20046">
        <v>2.5000000000000001E-2</v>
      </c>
      <c r="P20046">
        <v>90</v>
      </c>
      <c r="Q20046">
        <v>7.1</v>
      </c>
    </row>
    <row r="20047" spans="1:17" hidden="1" x14ac:dyDescent="0.3">
      <c r="A20047" t="s">
        <v>77504</v>
      </c>
      <c r="B20047" t="s">
        <v>77505</v>
      </c>
      <c r="C20047" s="1" t="str">
        <f t="shared" si="2824"/>
        <v>21:0830</v>
      </c>
      <c r="D20047" s="1" t="str">
        <f t="shared" si="2825"/>
        <v>21:0230</v>
      </c>
      <c r="E20047" t="s">
        <v>77506</v>
      </c>
      <c r="F20047" t="s">
        <v>77507</v>
      </c>
      <c r="H20047">
        <v>46.758547299999996</v>
      </c>
      <c r="I20047">
        <v>-66.199649699999995</v>
      </c>
      <c r="J20047" s="1" t="str">
        <f t="shared" si="2826"/>
        <v>Fluid (stream)</v>
      </c>
      <c r="K20047" s="1" t="str">
        <f t="shared" si="2827"/>
        <v>Untreated Water</v>
      </c>
      <c r="L20047">
        <v>21</v>
      </c>
      <c r="M20047" t="s">
        <v>11392</v>
      </c>
      <c r="N20047">
        <v>350</v>
      </c>
      <c r="O20047">
        <v>2.5000000000000001E-2</v>
      </c>
      <c r="P20047">
        <v>90</v>
      </c>
      <c r="Q20047">
        <v>7.3</v>
      </c>
    </row>
    <row r="20048" spans="1:17" hidden="1" x14ac:dyDescent="0.3">
      <c r="A20048" t="s">
        <v>77508</v>
      </c>
      <c r="B20048" t="s">
        <v>77509</v>
      </c>
      <c r="C20048" s="1" t="str">
        <f t="shared" si="2824"/>
        <v>21:0830</v>
      </c>
      <c r="D20048" s="1" t="str">
        <f t="shared" si="2825"/>
        <v>21:0230</v>
      </c>
      <c r="E20048" t="s">
        <v>77510</v>
      </c>
      <c r="F20048" t="s">
        <v>77511</v>
      </c>
      <c r="H20048">
        <v>46.807954700000003</v>
      </c>
      <c r="I20048">
        <v>-66.222487900000004</v>
      </c>
      <c r="J20048" s="1" t="str">
        <f t="shared" si="2826"/>
        <v>Fluid (stream)</v>
      </c>
      <c r="K20048" s="1" t="str">
        <f t="shared" si="2827"/>
        <v>Untreated Water</v>
      </c>
      <c r="L20048">
        <v>21</v>
      </c>
      <c r="M20048" t="s">
        <v>11397</v>
      </c>
      <c r="N20048">
        <v>351</v>
      </c>
      <c r="O20048">
        <v>2.5000000000000001E-2</v>
      </c>
      <c r="P20048">
        <v>70</v>
      </c>
      <c r="Q20048">
        <v>7</v>
      </c>
    </row>
    <row r="20049" spans="1:17" hidden="1" x14ac:dyDescent="0.3">
      <c r="A20049" t="s">
        <v>77512</v>
      </c>
      <c r="B20049" t="s">
        <v>77513</v>
      </c>
      <c r="C20049" s="1" t="str">
        <f t="shared" si="2824"/>
        <v>21:0830</v>
      </c>
      <c r="D20049" s="1" t="str">
        <f t="shared" si="2825"/>
        <v>21:0230</v>
      </c>
      <c r="E20049" t="s">
        <v>77514</v>
      </c>
      <c r="F20049" t="s">
        <v>77515</v>
      </c>
      <c r="H20049">
        <v>46.8201313</v>
      </c>
      <c r="I20049">
        <v>-66.222856899999996</v>
      </c>
      <c r="J20049" s="1" t="str">
        <f t="shared" si="2826"/>
        <v>Fluid (stream)</v>
      </c>
      <c r="K20049" s="1" t="str">
        <f t="shared" si="2827"/>
        <v>Untreated Water</v>
      </c>
      <c r="L20049">
        <v>21</v>
      </c>
      <c r="M20049" t="s">
        <v>11402</v>
      </c>
      <c r="N20049">
        <v>352</v>
      </c>
      <c r="O20049">
        <v>2.5000000000000001E-2</v>
      </c>
      <c r="P20049">
        <v>60</v>
      </c>
      <c r="Q20049">
        <v>6.9</v>
      </c>
    </row>
    <row r="20050" spans="1:17" hidden="1" x14ac:dyDescent="0.3">
      <c r="A20050" t="s">
        <v>77516</v>
      </c>
      <c r="B20050" t="s">
        <v>77517</v>
      </c>
      <c r="C20050" s="1" t="str">
        <f t="shared" si="2824"/>
        <v>21:0830</v>
      </c>
      <c r="D20050" s="1" t="str">
        <f t="shared" si="2825"/>
        <v>21:0230</v>
      </c>
      <c r="E20050" t="s">
        <v>77518</v>
      </c>
      <c r="F20050" t="s">
        <v>77519</v>
      </c>
      <c r="H20050">
        <v>46.828302800000003</v>
      </c>
      <c r="I20050">
        <v>-66.231391799999997</v>
      </c>
      <c r="J20050" s="1" t="str">
        <f t="shared" si="2826"/>
        <v>Fluid (stream)</v>
      </c>
      <c r="K20050" s="1" t="str">
        <f t="shared" si="2827"/>
        <v>Untreated Water</v>
      </c>
      <c r="L20050">
        <v>21</v>
      </c>
      <c r="M20050" t="s">
        <v>11411</v>
      </c>
      <c r="N20050">
        <v>353</v>
      </c>
      <c r="O20050">
        <v>2.5000000000000001E-2</v>
      </c>
      <c r="P20050">
        <v>60</v>
      </c>
      <c r="Q20050">
        <v>7.2</v>
      </c>
    </row>
    <row r="20051" spans="1:17" hidden="1" x14ac:dyDescent="0.3">
      <c r="A20051" t="s">
        <v>77520</v>
      </c>
      <c r="B20051" t="s">
        <v>77521</v>
      </c>
      <c r="C20051" s="1" t="str">
        <f t="shared" si="2824"/>
        <v>21:0830</v>
      </c>
      <c r="D20051" s="1" t="str">
        <f t="shared" si="2825"/>
        <v>21:0230</v>
      </c>
      <c r="E20051" t="s">
        <v>77522</v>
      </c>
      <c r="F20051" t="s">
        <v>77523</v>
      </c>
      <c r="H20051">
        <v>46.796248300000002</v>
      </c>
      <c r="I20051">
        <v>-66.199318300000002</v>
      </c>
      <c r="J20051" s="1" t="str">
        <f t="shared" si="2826"/>
        <v>Fluid (stream)</v>
      </c>
      <c r="K20051" s="1" t="str">
        <f t="shared" si="2827"/>
        <v>Untreated Water</v>
      </c>
      <c r="L20051">
        <v>21</v>
      </c>
      <c r="M20051" t="s">
        <v>11416</v>
      </c>
      <c r="N20051">
        <v>354</v>
      </c>
      <c r="O20051">
        <v>0.05</v>
      </c>
      <c r="P20051">
        <v>90</v>
      </c>
      <c r="Q20051">
        <v>7</v>
      </c>
    </row>
    <row r="20052" spans="1:17" hidden="1" x14ac:dyDescent="0.3">
      <c r="A20052" t="s">
        <v>77524</v>
      </c>
      <c r="B20052" t="s">
        <v>77525</v>
      </c>
      <c r="C20052" s="1" t="str">
        <f t="shared" si="2824"/>
        <v>21:0830</v>
      </c>
      <c r="D20052" s="1" t="str">
        <f t="shared" si="2825"/>
        <v>21:0230</v>
      </c>
      <c r="E20052" t="s">
        <v>77526</v>
      </c>
      <c r="F20052" t="s">
        <v>77527</v>
      </c>
      <c r="H20052">
        <v>46.832157100000003</v>
      </c>
      <c r="I20052">
        <v>-66.666282699999996</v>
      </c>
      <c r="J20052" s="1" t="str">
        <f t="shared" si="2826"/>
        <v>Fluid (stream)</v>
      </c>
      <c r="K20052" s="1" t="str">
        <f t="shared" si="2827"/>
        <v>Untreated Water</v>
      </c>
      <c r="L20052">
        <v>22</v>
      </c>
      <c r="M20052" t="s">
        <v>11392</v>
      </c>
      <c r="N20052">
        <v>355</v>
      </c>
      <c r="O20052">
        <v>0.06</v>
      </c>
      <c r="P20052">
        <v>70</v>
      </c>
      <c r="Q20052">
        <v>6.4</v>
      </c>
    </row>
    <row r="20053" spans="1:17" hidden="1" x14ac:dyDescent="0.3">
      <c r="A20053" t="s">
        <v>77528</v>
      </c>
      <c r="B20053" t="s">
        <v>77529</v>
      </c>
      <c r="C20053" s="1" t="str">
        <f t="shared" si="2824"/>
        <v>21:0830</v>
      </c>
      <c r="D20053" s="1" t="str">
        <f t="shared" si="2825"/>
        <v>21:0230</v>
      </c>
      <c r="E20053" t="s">
        <v>77530</v>
      </c>
      <c r="F20053" t="s">
        <v>77531</v>
      </c>
      <c r="H20053">
        <v>46.845008300000003</v>
      </c>
      <c r="I20053">
        <v>-66.692023800000001</v>
      </c>
      <c r="J20053" s="1" t="str">
        <f t="shared" si="2826"/>
        <v>Fluid (stream)</v>
      </c>
      <c r="K20053" s="1" t="str">
        <f t="shared" si="2827"/>
        <v>Untreated Water</v>
      </c>
      <c r="L20053">
        <v>22</v>
      </c>
      <c r="M20053" t="s">
        <v>11397</v>
      </c>
      <c r="N20053">
        <v>356</v>
      </c>
      <c r="O20053">
        <v>0.12</v>
      </c>
      <c r="P20053">
        <v>70</v>
      </c>
      <c r="Q20053">
        <v>6.4</v>
      </c>
    </row>
    <row r="20054" spans="1:17" hidden="1" x14ac:dyDescent="0.3">
      <c r="A20054" t="s">
        <v>77532</v>
      </c>
      <c r="B20054" t="s">
        <v>77533</v>
      </c>
      <c r="C20054" s="1" t="str">
        <f t="shared" si="2824"/>
        <v>21:0830</v>
      </c>
      <c r="D20054" s="1" t="str">
        <f t="shared" si="2825"/>
        <v>21:0230</v>
      </c>
      <c r="E20054" t="s">
        <v>77534</v>
      </c>
      <c r="F20054" t="s">
        <v>77535</v>
      </c>
      <c r="H20054">
        <v>46.847532399999999</v>
      </c>
      <c r="I20054">
        <v>-66.688216699999998</v>
      </c>
      <c r="J20054" s="1" t="str">
        <f t="shared" si="2826"/>
        <v>Fluid (stream)</v>
      </c>
      <c r="K20054" s="1" t="str">
        <f t="shared" si="2827"/>
        <v>Untreated Water</v>
      </c>
      <c r="L20054">
        <v>22</v>
      </c>
      <c r="M20054" t="s">
        <v>11402</v>
      </c>
      <c r="N20054">
        <v>357</v>
      </c>
      <c r="O20054">
        <v>0.14000000000000001</v>
      </c>
      <c r="P20054">
        <v>70</v>
      </c>
      <c r="Q20054">
        <v>6.6</v>
      </c>
    </row>
    <row r="20055" spans="1:17" hidden="1" x14ac:dyDescent="0.3">
      <c r="A20055" t="s">
        <v>77536</v>
      </c>
      <c r="B20055" t="s">
        <v>77537</v>
      </c>
      <c r="C20055" s="1" t="str">
        <f t="shared" si="2824"/>
        <v>21:0830</v>
      </c>
      <c r="D20055" s="1" t="str">
        <f t="shared" si="2825"/>
        <v>21:0230</v>
      </c>
      <c r="E20055" t="s">
        <v>77538</v>
      </c>
      <c r="F20055" t="s">
        <v>77539</v>
      </c>
      <c r="H20055">
        <v>46.859503199999999</v>
      </c>
      <c r="I20055">
        <v>-66.655546200000003</v>
      </c>
      <c r="J20055" s="1" t="str">
        <f t="shared" si="2826"/>
        <v>Fluid (stream)</v>
      </c>
      <c r="K20055" s="1" t="str">
        <f t="shared" si="2827"/>
        <v>Untreated Water</v>
      </c>
      <c r="L20055">
        <v>22</v>
      </c>
      <c r="M20055" t="s">
        <v>11411</v>
      </c>
      <c r="N20055">
        <v>358</v>
      </c>
      <c r="O20055">
        <v>0.41</v>
      </c>
      <c r="P20055">
        <v>60</v>
      </c>
      <c r="Q20055">
        <v>6.3</v>
      </c>
    </row>
    <row r="20056" spans="1:17" hidden="1" x14ac:dyDescent="0.3">
      <c r="A20056" t="s">
        <v>77540</v>
      </c>
      <c r="B20056" t="s">
        <v>77541</v>
      </c>
      <c r="C20056" s="1" t="str">
        <f t="shared" si="2824"/>
        <v>21:0830</v>
      </c>
      <c r="D20056" s="1" t="str">
        <f t="shared" si="2825"/>
        <v>21:0230</v>
      </c>
      <c r="E20056" t="s">
        <v>77542</v>
      </c>
      <c r="F20056" t="s">
        <v>77543</v>
      </c>
      <c r="H20056">
        <v>46.847718299999997</v>
      </c>
      <c r="I20056">
        <v>-66.630848700000001</v>
      </c>
      <c r="J20056" s="1" t="str">
        <f t="shared" si="2826"/>
        <v>Fluid (stream)</v>
      </c>
      <c r="K20056" s="1" t="str">
        <f t="shared" si="2827"/>
        <v>Untreated Water</v>
      </c>
      <c r="L20056">
        <v>22</v>
      </c>
      <c r="M20056" t="s">
        <v>11431</v>
      </c>
      <c r="N20056">
        <v>359</v>
      </c>
      <c r="O20056">
        <v>2.5000000000000001E-2</v>
      </c>
      <c r="P20056">
        <v>50</v>
      </c>
      <c r="Q20056">
        <v>6.5</v>
      </c>
    </row>
    <row r="20057" spans="1:17" hidden="1" x14ac:dyDescent="0.3">
      <c r="A20057" t="s">
        <v>77544</v>
      </c>
      <c r="B20057" t="s">
        <v>77545</v>
      </c>
      <c r="C20057" s="1" t="str">
        <f t="shared" si="2824"/>
        <v>21:0830</v>
      </c>
      <c r="D20057" s="1" t="str">
        <f t="shared" si="2825"/>
        <v>21:0230</v>
      </c>
      <c r="E20057" t="s">
        <v>77542</v>
      </c>
      <c r="F20057" t="s">
        <v>77546</v>
      </c>
      <c r="H20057">
        <v>46.847718299999997</v>
      </c>
      <c r="I20057">
        <v>-66.630848700000001</v>
      </c>
      <c r="J20057" s="1" t="str">
        <f t="shared" si="2826"/>
        <v>Fluid (stream)</v>
      </c>
      <c r="K20057" s="1" t="str">
        <f t="shared" si="2827"/>
        <v>Untreated Water</v>
      </c>
      <c r="L20057">
        <v>22</v>
      </c>
      <c r="M20057" t="s">
        <v>11435</v>
      </c>
      <c r="N20057">
        <v>360</v>
      </c>
      <c r="O20057">
        <v>2.5000000000000001E-2</v>
      </c>
      <c r="P20057">
        <v>40</v>
      </c>
      <c r="Q20057">
        <v>6.5</v>
      </c>
    </row>
    <row r="20058" spans="1:17" hidden="1" x14ac:dyDescent="0.3">
      <c r="A20058" t="s">
        <v>77547</v>
      </c>
      <c r="B20058" t="s">
        <v>77548</v>
      </c>
      <c r="C20058" s="1" t="str">
        <f t="shared" si="2824"/>
        <v>21:0830</v>
      </c>
      <c r="D20058" s="1" t="str">
        <f t="shared" si="2825"/>
        <v>21:0230</v>
      </c>
      <c r="E20058" t="s">
        <v>77549</v>
      </c>
      <c r="F20058" t="s">
        <v>77550</v>
      </c>
      <c r="H20058">
        <v>46.850062200000004</v>
      </c>
      <c r="I20058">
        <v>-66.617601899999997</v>
      </c>
      <c r="J20058" s="1" t="str">
        <f t="shared" si="2826"/>
        <v>Fluid (stream)</v>
      </c>
      <c r="K20058" s="1" t="str">
        <f t="shared" si="2827"/>
        <v>Untreated Water</v>
      </c>
      <c r="L20058">
        <v>22</v>
      </c>
      <c r="M20058" t="s">
        <v>11416</v>
      </c>
      <c r="N20058">
        <v>361</v>
      </c>
      <c r="O20058">
        <v>2.5000000000000001E-2</v>
      </c>
      <c r="P20058">
        <v>70</v>
      </c>
      <c r="Q20058">
        <v>6.3</v>
      </c>
    </row>
    <row r="20059" spans="1:17" hidden="1" x14ac:dyDescent="0.3">
      <c r="A20059" t="s">
        <v>77551</v>
      </c>
      <c r="B20059" t="s">
        <v>77552</v>
      </c>
      <c r="C20059" s="1" t="str">
        <f t="shared" si="2824"/>
        <v>21:0830</v>
      </c>
      <c r="D20059" s="1" t="str">
        <f t="shared" si="2825"/>
        <v>21:0230</v>
      </c>
      <c r="E20059" t="s">
        <v>77553</v>
      </c>
      <c r="F20059" t="s">
        <v>77554</v>
      </c>
      <c r="H20059">
        <v>46.840635200000001</v>
      </c>
      <c r="I20059">
        <v>-66.604025100000001</v>
      </c>
      <c r="J20059" s="1" t="str">
        <f t="shared" si="2826"/>
        <v>Fluid (stream)</v>
      </c>
      <c r="K20059" s="1" t="str">
        <f t="shared" si="2827"/>
        <v>Untreated Water</v>
      </c>
      <c r="L20059">
        <v>22</v>
      </c>
      <c r="M20059" t="s">
        <v>11421</v>
      </c>
      <c r="N20059">
        <v>362</v>
      </c>
      <c r="O20059">
        <v>2.5000000000000001E-2</v>
      </c>
      <c r="P20059">
        <v>55</v>
      </c>
      <c r="Q20059">
        <v>5.3</v>
      </c>
    </row>
    <row r="20060" spans="1:17" hidden="1" x14ac:dyDescent="0.3">
      <c r="A20060" t="s">
        <v>77555</v>
      </c>
      <c r="B20060" t="s">
        <v>77556</v>
      </c>
      <c r="C20060" s="1" t="str">
        <f t="shared" si="2824"/>
        <v>21:0830</v>
      </c>
      <c r="D20060" s="1" t="str">
        <f t="shared" si="2825"/>
        <v>21:0230</v>
      </c>
      <c r="E20060" t="s">
        <v>77557</v>
      </c>
      <c r="F20060" t="s">
        <v>77558</v>
      </c>
      <c r="H20060">
        <v>46.847569</v>
      </c>
      <c r="I20060">
        <v>-66.650674800000004</v>
      </c>
      <c r="J20060" s="1" t="str">
        <f t="shared" si="2826"/>
        <v>Fluid (stream)</v>
      </c>
      <c r="K20060" s="1" t="str">
        <f t="shared" si="2827"/>
        <v>Untreated Water</v>
      </c>
      <c r="L20060">
        <v>22</v>
      </c>
      <c r="M20060" t="s">
        <v>11426</v>
      </c>
      <c r="N20060">
        <v>363</v>
      </c>
      <c r="O20060">
        <v>2.5000000000000001E-2</v>
      </c>
      <c r="P20060">
        <v>60</v>
      </c>
      <c r="Q20060">
        <v>6.4</v>
      </c>
    </row>
    <row r="20061" spans="1:17" hidden="1" x14ac:dyDescent="0.3">
      <c r="A20061" t="s">
        <v>77559</v>
      </c>
      <c r="B20061" t="s">
        <v>77560</v>
      </c>
      <c r="C20061" s="1" t="str">
        <f t="shared" si="2824"/>
        <v>21:0830</v>
      </c>
      <c r="D20061" s="1" t="str">
        <f t="shared" si="2825"/>
        <v>21:0230</v>
      </c>
      <c r="E20061" t="s">
        <v>77561</v>
      </c>
      <c r="F20061" t="s">
        <v>77562</v>
      </c>
      <c r="H20061">
        <v>46.846497399999997</v>
      </c>
      <c r="I20061">
        <v>-66.650642899999994</v>
      </c>
      <c r="J20061" s="1" t="str">
        <f t="shared" si="2826"/>
        <v>Fluid (stream)</v>
      </c>
      <c r="K20061" s="1" t="str">
        <f t="shared" si="2827"/>
        <v>Untreated Water</v>
      </c>
      <c r="L20061">
        <v>22</v>
      </c>
      <c r="M20061" t="s">
        <v>11440</v>
      </c>
      <c r="N20061">
        <v>364</v>
      </c>
      <c r="O20061">
        <v>2.5000000000000001E-2</v>
      </c>
      <c r="P20061">
        <v>60</v>
      </c>
      <c r="Q20061">
        <v>6.4</v>
      </c>
    </row>
    <row r="20062" spans="1:17" hidden="1" x14ac:dyDescent="0.3">
      <c r="A20062" t="s">
        <v>77563</v>
      </c>
      <c r="B20062" t="s">
        <v>77564</v>
      </c>
      <c r="C20062" s="1" t="str">
        <f t="shared" si="2824"/>
        <v>21:0830</v>
      </c>
      <c r="D20062" s="1" t="str">
        <f t="shared" si="2825"/>
        <v>21:0230</v>
      </c>
      <c r="E20062" t="s">
        <v>77565</v>
      </c>
      <c r="F20062" t="s">
        <v>77566</v>
      </c>
      <c r="H20062">
        <v>46.846007399999998</v>
      </c>
      <c r="I20062">
        <v>-66.648696799999996</v>
      </c>
      <c r="J20062" s="1" t="str">
        <f t="shared" si="2826"/>
        <v>Fluid (stream)</v>
      </c>
      <c r="K20062" s="1" t="str">
        <f t="shared" si="2827"/>
        <v>Untreated Water</v>
      </c>
      <c r="L20062">
        <v>22</v>
      </c>
      <c r="M20062" t="s">
        <v>11445</v>
      </c>
      <c r="N20062">
        <v>365</v>
      </c>
      <c r="O20062">
        <v>2.5000000000000001E-2</v>
      </c>
      <c r="P20062">
        <v>60</v>
      </c>
      <c r="Q20062">
        <v>6.4</v>
      </c>
    </row>
    <row r="20063" spans="1:17" hidden="1" x14ac:dyDescent="0.3">
      <c r="A20063" t="s">
        <v>77567</v>
      </c>
      <c r="B20063" t="s">
        <v>77568</v>
      </c>
      <c r="C20063" s="1" t="str">
        <f t="shared" si="2824"/>
        <v>21:0830</v>
      </c>
      <c r="D20063" s="1" t="str">
        <f t="shared" si="2825"/>
        <v>21:0230</v>
      </c>
      <c r="E20063" t="s">
        <v>77569</v>
      </c>
      <c r="F20063" t="s">
        <v>77570</v>
      </c>
      <c r="H20063">
        <v>46.813771799999998</v>
      </c>
      <c r="I20063">
        <v>-66.587758500000007</v>
      </c>
      <c r="J20063" s="1" t="str">
        <f t="shared" si="2826"/>
        <v>Fluid (stream)</v>
      </c>
      <c r="K20063" s="1" t="str">
        <f t="shared" si="2827"/>
        <v>Untreated Water</v>
      </c>
      <c r="L20063">
        <v>22</v>
      </c>
      <c r="M20063" t="s">
        <v>11450</v>
      </c>
      <c r="N20063">
        <v>366</v>
      </c>
      <c r="O20063">
        <v>2.5000000000000001E-2</v>
      </c>
      <c r="P20063">
        <v>70</v>
      </c>
      <c r="Q20063">
        <v>6.5</v>
      </c>
    </row>
    <row r="20064" spans="1:17" hidden="1" x14ac:dyDescent="0.3">
      <c r="A20064" t="s">
        <v>77571</v>
      </c>
      <c r="B20064" t="s">
        <v>77572</v>
      </c>
      <c r="C20064" s="1" t="str">
        <f t="shared" si="2824"/>
        <v>21:0830</v>
      </c>
      <c r="D20064" s="1" t="str">
        <f t="shared" si="2825"/>
        <v>21:0230</v>
      </c>
      <c r="E20064" t="s">
        <v>77573</v>
      </c>
      <c r="F20064" t="s">
        <v>77574</v>
      </c>
      <c r="H20064">
        <v>46.820505199999999</v>
      </c>
      <c r="I20064">
        <v>-66.591259199999996</v>
      </c>
      <c r="J20064" s="1" t="str">
        <f t="shared" si="2826"/>
        <v>Fluid (stream)</v>
      </c>
      <c r="K20064" s="1" t="str">
        <f t="shared" si="2827"/>
        <v>Untreated Water</v>
      </c>
      <c r="L20064">
        <v>22</v>
      </c>
      <c r="M20064" t="s">
        <v>11460</v>
      </c>
      <c r="N20064">
        <v>367</v>
      </c>
      <c r="O20064">
        <v>2.5000000000000001E-2</v>
      </c>
      <c r="P20064">
        <v>70</v>
      </c>
      <c r="Q20064">
        <v>6.6</v>
      </c>
    </row>
    <row r="20065" spans="1:17" hidden="1" x14ac:dyDescent="0.3">
      <c r="A20065" t="s">
        <v>77575</v>
      </c>
      <c r="B20065" t="s">
        <v>77576</v>
      </c>
      <c r="C20065" s="1" t="str">
        <f t="shared" si="2824"/>
        <v>21:0830</v>
      </c>
      <c r="D20065" s="1" t="str">
        <f t="shared" si="2825"/>
        <v>21:0230</v>
      </c>
      <c r="E20065" t="s">
        <v>77577</v>
      </c>
      <c r="F20065" t="s">
        <v>77578</v>
      </c>
      <c r="H20065">
        <v>46.822630799999999</v>
      </c>
      <c r="I20065">
        <v>-66.586641</v>
      </c>
      <c r="J20065" s="1" t="str">
        <f t="shared" si="2826"/>
        <v>Fluid (stream)</v>
      </c>
      <c r="K20065" s="1" t="str">
        <f t="shared" si="2827"/>
        <v>Untreated Water</v>
      </c>
      <c r="L20065">
        <v>22</v>
      </c>
      <c r="M20065" t="s">
        <v>11465</v>
      </c>
      <c r="N20065">
        <v>368</v>
      </c>
      <c r="O20065">
        <v>2.5000000000000001E-2</v>
      </c>
      <c r="P20065">
        <v>85</v>
      </c>
      <c r="Q20065">
        <v>6.6</v>
      </c>
    </row>
    <row r="20066" spans="1:17" hidden="1" x14ac:dyDescent="0.3">
      <c r="A20066" t="s">
        <v>77579</v>
      </c>
      <c r="B20066" t="s">
        <v>77580</v>
      </c>
      <c r="C20066" s="1" t="str">
        <f t="shared" si="2824"/>
        <v>21:0830</v>
      </c>
      <c r="D20066" s="1" t="str">
        <f t="shared" si="2825"/>
        <v>21:0230</v>
      </c>
      <c r="E20066" t="s">
        <v>77581</v>
      </c>
      <c r="F20066" t="s">
        <v>77582</v>
      </c>
      <c r="H20066">
        <v>46.8430325</v>
      </c>
      <c r="I20066">
        <v>-66.560308300000003</v>
      </c>
      <c r="J20066" s="1" t="str">
        <f t="shared" si="2826"/>
        <v>Fluid (stream)</v>
      </c>
      <c r="K20066" s="1" t="str">
        <f t="shared" si="2827"/>
        <v>Untreated Water</v>
      </c>
      <c r="L20066">
        <v>22</v>
      </c>
      <c r="M20066" t="s">
        <v>11470</v>
      </c>
      <c r="N20066">
        <v>369</v>
      </c>
      <c r="O20066">
        <v>2.5000000000000001E-2</v>
      </c>
      <c r="P20066">
        <v>90</v>
      </c>
      <c r="Q20066">
        <v>6.3</v>
      </c>
    </row>
    <row r="20067" spans="1:17" hidden="1" x14ac:dyDescent="0.3">
      <c r="A20067" t="s">
        <v>77583</v>
      </c>
      <c r="B20067" t="s">
        <v>77584</v>
      </c>
      <c r="C20067" s="1" t="str">
        <f t="shared" si="2824"/>
        <v>21:0830</v>
      </c>
      <c r="D20067" s="1" t="str">
        <f t="shared" si="2825"/>
        <v>21:0230</v>
      </c>
      <c r="E20067" t="s">
        <v>77585</v>
      </c>
      <c r="F20067" t="s">
        <v>77586</v>
      </c>
      <c r="H20067">
        <v>46.847935300000003</v>
      </c>
      <c r="I20067">
        <v>-66.564021199999999</v>
      </c>
      <c r="J20067" s="1" t="str">
        <f t="shared" si="2826"/>
        <v>Fluid (stream)</v>
      </c>
      <c r="K20067" s="1" t="str">
        <f t="shared" si="2827"/>
        <v>Untreated Water</v>
      </c>
      <c r="L20067">
        <v>22</v>
      </c>
      <c r="M20067" t="s">
        <v>11475</v>
      </c>
      <c r="N20067">
        <v>370</v>
      </c>
      <c r="O20067">
        <v>0.16</v>
      </c>
      <c r="P20067">
        <v>80</v>
      </c>
      <c r="Q20067">
        <v>6.5</v>
      </c>
    </row>
    <row r="20068" spans="1:17" hidden="1" x14ac:dyDescent="0.3">
      <c r="A20068" t="s">
        <v>77587</v>
      </c>
      <c r="B20068" t="s">
        <v>77588</v>
      </c>
      <c r="C20068" s="1" t="str">
        <f t="shared" si="2824"/>
        <v>21:0830</v>
      </c>
      <c r="D20068" s="1" t="str">
        <f t="shared" si="2825"/>
        <v>21:0230</v>
      </c>
      <c r="E20068" t="s">
        <v>77589</v>
      </c>
      <c r="F20068" t="s">
        <v>77590</v>
      </c>
      <c r="H20068">
        <v>46.856515399999999</v>
      </c>
      <c r="I20068">
        <v>-66.562071700000004</v>
      </c>
      <c r="J20068" s="1" t="str">
        <f t="shared" si="2826"/>
        <v>Fluid (stream)</v>
      </c>
      <c r="K20068" s="1" t="str">
        <f t="shared" si="2827"/>
        <v>Untreated Water</v>
      </c>
      <c r="L20068">
        <v>22</v>
      </c>
      <c r="M20068" t="s">
        <v>11480</v>
      </c>
      <c r="N20068">
        <v>371</v>
      </c>
      <c r="O20068">
        <v>0.05</v>
      </c>
      <c r="P20068">
        <v>100</v>
      </c>
      <c r="Q20068">
        <v>6.7</v>
      </c>
    </row>
    <row r="20069" spans="1:17" hidden="1" x14ac:dyDescent="0.3">
      <c r="A20069" t="s">
        <v>77591</v>
      </c>
      <c r="B20069" t="s">
        <v>77592</v>
      </c>
      <c r="C20069" s="1" t="str">
        <f t="shared" si="2824"/>
        <v>21:0830</v>
      </c>
      <c r="D20069" s="1" t="str">
        <f t="shared" si="2825"/>
        <v>21:0230</v>
      </c>
      <c r="E20069" t="s">
        <v>77593</v>
      </c>
      <c r="F20069" t="s">
        <v>77594</v>
      </c>
      <c r="H20069">
        <v>46.8586429</v>
      </c>
      <c r="I20069">
        <v>-66.561398100000005</v>
      </c>
      <c r="J20069" s="1" t="str">
        <f t="shared" si="2826"/>
        <v>Fluid (stream)</v>
      </c>
      <c r="K20069" s="1" t="str">
        <f t="shared" si="2827"/>
        <v>Untreated Water</v>
      </c>
      <c r="L20069">
        <v>22</v>
      </c>
      <c r="M20069" t="s">
        <v>12548</v>
      </c>
      <c r="N20069">
        <v>372</v>
      </c>
      <c r="O20069">
        <v>2.5000000000000001E-2</v>
      </c>
      <c r="P20069">
        <v>80</v>
      </c>
      <c r="Q20069">
        <v>6.5</v>
      </c>
    </row>
    <row r="20070" spans="1:17" hidden="1" x14ac:dyDescent="0.3">
      <c r="A20070" t="s">
        <v>77595</v>
      </c>
      <c r="B20070" t="s">
        <v>77596</v>
      </c>
      <c r="C20070" s="1" t="str">
        <f t="shared" si="2824"/>
        <v>21:0830</v>
      </c>
      <c r="D20070" s="1" t="str">
        <f t="shared" si="2825"/>
        <v>21:0230</v>
      </c>
      <c r="E20070" t="s">
        <v>77597</v>
      </c>
      <c r="F20070" t="s">
        <v>77598</v>
      </c>
      <c r="H20070">
        <v>46.863600300000002</v>
      </c>
      <c r="I20070">
        <v>-66.571066599999995</v>
      </c>
      <c r="J20070" s="1" t="str">
        <f t="shared" si="2826"/>
        <v>Fluid (stream)</v>
      </c>
      <c r="K20070" s="1" t="str">
        <f t="shared" si="2827"/>
        <v>Untreated Water</v>
      </c>
      <c r="L20070">
        <v>23</v>
      </c>
      <c r="M20070" t="s">
        <v>11392</v>
      </c>
      <c r="N20070">
        <v>373</v>
      </c>
      <c r="O20070">
        <v>2.5000000000000001E-2</v>
      </c>
      <c r="P20070">
        <v>90</v>
      </c>
      <c r="Q20070">
        <v>6.6</v>
      </c>
    </row>
    <row r="20071" spans="1:17" hidden="1" x14ac:dyDescent="0.3">
      <c r="A20071" t="s">
        <v>77599</v>
      </c>
      <c r="B20071" t="s">
        <v>77600</v>
      </c>
      <c r="C20071" s="1" t="str">
        <f t="shared" si="2824"/>
        <v>21:0830</v>
      </c>
      <c r="D20071" s="1" t="str">
        <f t="shared" si="2825"/>
        <v>21:0230</v>
      </c>
      <c r="E20071" t="s">
        <v>77601</v>
      </c>
      <c r="F20071" t="s">
        <v>77602</v>
      </c>
      <c r="H20071">
        <v>46.866768800000003</v>
      </c>
      <c r="I20071">
        <v>-66.570674199999999</v>
      </c>
      <c r="J20071" s="1" t="str">
        <f t="shared" si="2826"/>
        <v>Fluid (stream)</v>
      </c>
      <c r="K20071" s="1" t="str">
        <f t="shared" si="2827"/>
        <v>Untreated Water</v>
      </c>
      <c r="L20071">
        <v>23</v>
      </c>
      <c r="M20071" t="s">
        <v>11431</v>
      </c>
      <c r="N20071">
        <v>374</v>
      </c>
      <c r="O20071">
        <v>2.5000000000000001E-2</v>
      </c>
      <c r="P20071">
        <v>90</v>
      </c>
      <c r="Q20071">
        <v>6.6</v>
      </c>
    </row>
    <row r="20072" spans="1:17" hidden="1" x14ac:dyDescent="0.3">
      <c r="A20072" t="s">
        <v>77603</v>
      </c>
      <c r="B20072" t="s">
        <v>77604</v>
      </c>
      <c r="C20072" s="1" t="str">
        <f t="shared" si="2824"/>
        <v>21:0830</v>
      </c>
      <c r="D20072" s="1" t="str">
        <f t="shared" si="2825"/>
        <v>21:0230</v>
      </c>
      <c r="E20072" t="s">
        <v>77601</v>
      </c>
      <c r="F20072" t="s">
        <v>77605</v>
      </c>
      <c r="H20072">
        <v>46.866768800000003</v>
      </c>
      <c r="I20072">
        <v>-66.570674199999999</v>
      </c>
      <c r="J20072" s="1" t="str">
        <f t="shared" si="2826"/>
        <v>Fluid (stream)</v>
      </c>
      <c r="K20072" s="1" t="str">
        <f t="shared" si="2827"/>
        <v>Untreated Water</v>
      </c>
      <c r="L20072">
        <v>23</v>
      </c>
      <c r="M20072" t="s">
        <v>11435</v>
      </c>
      <c r="N20072">
        <v>375</v>
      </c>
      <c r="O20072">
        <v>2.5000000000000001E-2</v>
      </c>
      <c r="P20072">
        <v>80</v>
      </c>
      <c r="Q20072">
        <v>6.5</v>
      </c>
    </row>
    <row r="20073" spans="1:17" hidden="1" x14ac:dyDescent="0.3">
      <c r="A20073" t="s">
        <v>77606</v>
      </c>
      <c r="B20073" t="s">
        <v>77607</v>
      </c>
      <c r="C20073" s="1" t="str">
        <f t="shared" si="2824"/>
        <v>21:0830</v>
      </c>
      <c r="D20073" s="1" t="str">
        <f t="shared" si="2825"/>
        <v>21:0230</v>
      </c>
      <c r="E20073" t="s">
        <v>77608</v>
      </c>
      <c r="F20073" t="s">
        <v>77609</v>
      </c>
      <c r="H20073">
        <v>46.8621093</v>
      </c>
      <c r="I20073">
        <v>-66.606231100000002</v>
      </c>
      <c r="J20073" s="1" t="str">
        <f t="shared" si="2826"/>
        <v>Fluid (stream)</v>
      </c>
      <c r="K20073" s="1" t="str">
        <f t="shared" si="2827"/>
        <v>Untreated Water</v>
      </c>
      <c r="L20073">
        <v>23</v>
      </c>
      <c r="M20073" t="s">
        <v>11397</v>
      </c>
      <c r="N20073">
        <v>376</v>
      </c>
      <c r="O20073">
        <v>2.5000000000000001E-2</v>
      </c>
      <c r="P20073">
        <v>80</v>
      </c>
      <c r="Q20073">
        <v>6.2</v>
      </c>
    </row>
    <row r="20074" spans="1:17" hidden="1" x14ac:dyDescent="0.3">
      <c r="A20074" t="s">
        <v>77610</v>
      </c>
      <c r="B20074" t="s">
        <v>77611</v>
      </c>
      <c r="C20074" s="1" t="str">
        <f t="shared" si="2824"/>
        <v>21:0830</v>
      </c>
      <c r="D20074" s="1" t="str">
        <f t="shared" si="2825"/>
        <v>21:0230</v>
      </c>
      <c r="E20074" t="s">
        <v>77612</v>
      </c>
      <c r="F20074" t="s">
        <v>77613</v>
      </c>
      <c r="H20074">
        <v>46.864082799999998</v>
      </c>
      <c r="I20074">
        <v>-66.6214686</v>
      </c>
      <c r="J20074" s="1" t="str">
        <f t="shared" si="2826"/>
        <v>Fluid (stream)</v>
      </c>
      <c r="K20074" s="1" t="str">
        <f t="shared" si="2827"/>
        <v>Untreated Water</v>
      </c>
      <c r="L20074">
        <v>23</v>
      </c>
      <c r="M20074" t="s">
        <v>11402</v>
      </c>
      <c r="N20074">
        <v>377</v>
      </c>
      <c r="O20074">
        <v>0.12</v>
      </c>
      <c r="P20074">
        <v>100</v>
      </c>
      <c r="Q20074">
        <v>6.3</v>
      </c>
    </row>
    <row r="20075" spans="1:17" hidden="1" x14ac:dyDescent="0.3">
      <c r="A20075" t="s">
        <v>77614</v>
      </c>
      <c r="B20075" t="s">
        <v>77615</v>
      </c>
      <c r="C20075" s="1" t="str">
        <f t="shared" si="2824"/>
        <v>21:0830</v>
      </c>
      <c r="D20075" s="1" t="str">
        <f t="shared" si="2825"/>
        <v>21:0230</v>
      </c>
      <c r="E20075" t="s">
        <v>77616</v>
      </c>
      <c r="F20075" t="s">
        <v>77617</v>
      </c>
      <c r="H20075">
        <v>46.874153499999998</v>
      </c>
      <c r="I20075">
        <v>-66.618451100000001</v>
      </c>
      <c r="J20075" s="1" t="str">
        <f t="shared" si="2826"/>
        <v>Fluid (stream)</v>
      </c>
      <c r="K20075" s="1" t="str">
        <f t="shared" si="2827"/>
        <v>Untreated Water</v>
      </c>
      <c r="L20075">
        <v>23</v>
      </c>
      <c r="M20075" t="s">
        <v>11411</v>
      </c>
      <c r="N20075">
        <v>378</v>
      </c>
      <c r="O20075">
        <v>2.5000000000000001E-2</v>
      </c>
      <c r="P20075">
        <v>90</v>
      </c>
      <c r="Q20075">
        <v>6.5</v>
      </c>
    </row>
    <row r="20076" spans="1:17" hidden="1" x14ac:dyDescent="0.3">
      <c r="A20076" t="s">
        <v>77618</v>
      </c>
      <c r="B20076" t="s">
        <v>77619</v>
      </c>
      <c r="C20076" s="1" t="str">
        <f t="shared" si="2824"/>
        <v>21:0830</v>
      </c>
      <c r="D20076" s="1" t="str">
        <f t="shared" si="2825"/>
        <v>21:0230</v>
      </c>
      <c r="E20076" t="s">
        <v>77620</v>
      </c>
      <c r="F20076" t="s">
        <v>77621</v>
      </c>
      <c r="H20076">
        <v>46.875523700000002</v>
      </c>
      <c r="I20076">
        <v>-66.627222700000004</v>
      </c>
      <c r="J20076" s="1" t="str">
        <f t="shared" si="2826"/>
        <v>Fluid (stream)</v>
      </c>
      <c r="K20076" s="1" t="str">
        <f t="shared" si="2827"/>
        <v>Untreated Water</v>
      </c>
      <c r="L20076">
        <v>23</v>
      </c>
      <c r="M20076" t="s">
        <v>11416</v>
      </c>
      <c r="N20076">
        <v>379</v>
      </c>
      <c r="O20076">
        <v>2.5000000000000001E-2</v>
      </c>
      <c r="P20076">
        <v>100</v>
      </c>
      <c r="Q20076">
        <v>6.6</v>
      </c>
    </row>
    <row r="20077" spans="1:17" hidden="1" x14ac:dyDescent="0.3">
      <c r="A20077" t="s">
        <v>77622</v>
      </c>
      <c r="B20077" t="s">
        <v>77623</v>
      </c>
      <c r="C20077" s="1" t="str">
        <f t="shared" si="2824"/>
        <v>21:0830</v>
      </c>
      <c r="D20077" s="1" t="str">
        <f t="shared" si="2825"/>
        <v>21:0230</v>
      </c>
      <c r="E20077" t="s">
        <v>77624</v>
      </c>
      <c r="F20077" t="s">
        <v>77625</v>
      </c>
      <c r="H20077">
        <v>46.8866984</v>
      </c>
      <c r="I20077">
        <v>-66.612815600000005</v>
      </c>
      <c r="J20077" s="1" t="str">
        <f t="shared" si="2826"/>
        <v>Fluid (stream)</v>
      </c>
      <c r="K20077" s="1" t="str">
        <f t="shared" si="2827"/>
        <v>Untreated Water</v>
      </c>
      <c r="L20077">
        <v>23</v>
      </c>
      <c r="M20077" t="s">
        <v>11421</v>
      </c>
      <c r="N20077">
        <v>380</v>
      </c>
      <c r="O20077">
        <v>2.5000000000000001E-2</v>
      </c>
      <c r="P20077">
        <v>100</v>
      </c>
      <c r="Q20077">
        <v>6.6</v>
      </c>
    </row>
    <row r="20078" spans="1:17" hidden="1" x14ac:dyDescent="0.3">
      <c r="A20078" t="s">
        <v>77626</v>
      </c>
      <c r="B20078" t="s">
        <v>77627</v>
      </c>
      <c r="C20078" s="1" t="str">
        <f t="shared" si="2824"/>
        <v>21:0830</v>
      </c>
      <c r="D20078" s="1" t="str">
        <f t="shared" si="2825"/>
        <v>21:0230</v>
      </c>
      <c r="E20078" t="s">
        <v>77628</v>
      </c>
      <c r="F20078" t="s">
        <v>77629</v>
      </c>
      <c r="H20078">
        <v>46.897130799999999</v>
      </c>
      <c r="I20078">
        <v>-66.624588500000002</v>
      </c>
      <c r="J20078" s="1" t="str">
        <f t="shared" si="2826"/>
        <v>Fluid (stream)</v>
      </c>
      <c r="K20078" s="1" t="str">
        <f t="shared" si="2827"/>
        <v>Untreated Water</v>
      </c>
      <c r="L20078">
        <v>23</v>
      </c>
      <c r="M20078" t="s">
        <v>11426</v>
      </c>
      <c r="N20078">
        <v>381</v>
      </c>
      <c r="O20078">
        <v>0.08</v>
      </c>
      <c r="P20078">
        <v>80</v>
      </c>
      <c r="Q20078">
        <v>6.5</v>
      </c>
    </row>
    <row r="20079" spans="1:17" hidden="1" x14ac:dyDescent="0.3">
      <c r="A20079" t="s">
        <v>77630</v>
      </c>
      <c r="B20079" t="s">
        <v>77631</v>
      </c>
      <c r="C20079" s="1" t="str">
        <f t="shared" si="2824"/>
        <v>21:0830</v>
      </c>
      <c r="D20079" s="1" t="str">
        <f t="shared" si="2825"/>
        <v>21:0230</v>
      </c>
      <c r="E20079" t="s">
        <v>77632</v>
      </c>
      <c r="F20079" t="s">
        <v>77633</v>
      </c>
      <c r="H20079">
        <v>46.905042100000003</v>
      </c>
      <c r="I20079">
        <v>-66.637238400000001</v>
      </c>
      <c r="J20079" s="1" t="str">
        <f t="shared" si="2826"/>
        <v>Fluid (stream)</v>
      </c>
      <c r="K20079" s="1" t="str">
        <f t="shared" si="2827"/>
        <v>Untreated Water</v>
      </c>
      <c r="L20079">
        <v>23</v>
      </c>
      <c r="M20079" t="s">
        <v>11440</v>
      </c>
      <c r="N20079">
        <v>382</v>
      </c>
      <c r="O20079">
        <v>0.12</v>
      </c>
      <c r="P20079">
        <v>80</v>
      </c>
      <c r="Q20079">
        <v>6.7</v>
      </c>
    </row>
    <row r="20080" spans="1:17" hidden="1" x14ac:dyDescent="0.3">
      <c r="A20080" t="s">
        <v>77634</v>
      </c>
      <c r="B20080" t="s">
        <v>77635</v>
      </c>
      <c r="C20080" s="1" t="str">
        <f t="shared" si="2824"/>
        <v>21:0830</v>
      </c>
      <c r="D20080" s="1" t="str">
        <f t="shared" si="2825"/>
        <v>21:0230</v>
      </c>
      <c r="E20080" t="s">
        <v>77636</v>
      </c>
      <c r="F20080" t="s">
        <v>77637</v>
      </c>
      <c r="H20080">
        <v>46.879558400000001</v>
      </c>
      <c r="I20080">
        <v>-66.689400000000006</v>
      </c>
      <c r="J20080" s="1" t="str">
        <f t="shared" si="2826"/>
        <v>Fluid (stream)</v>
      </c>
      <c r="K20080" s="1" t="str">
        <f t="shared" si="2827"/>
        <v>Untreated Water</v>
      </c>
      <c r="L20080">
        <v>23</v>
      </c>
      <c r="M20080" t="s">
        <v>11445</v>
      </c>
      <c r="N20080">
        <v>383</v>
      </c>
      <c r="O20080">
        <v>2.5000000000000001E-2</v>
      </c>
      <c r="P20080">
        <v>70</v>
      </c>
      <c r="Q20080">
        <v>6.7</v>
      </c>
    </row>
    <row r="20081" spans="1:17" hidden="1" x14ac:dyDescent="0.3">
      <c r="A20081" t="s">
        <v>77638</v>
      </c>
      <c r="B20081" t="s">
        <v>77639</v>
      </c>
      <c r="C20081" s="1" t="str">
        <f t="shared" si="2824"/>
        <v>21:0830</v>
      </c>
      <c r="D20081" s="1" t="str">
        <f t="shared" si="2825"/>
        <v>21:0230</v>
      </c>
      <c r="E20081" t="s">
        <v>77640</v>
      </c>
      <c r="F20081" t="s">
        <v>77641</v>
      </c>
      <c r="H20081">
        <v>46.8907892</v>
      </c>
      <c r="I20081">
        <v>-66.589437700000005</v>
      </c>
      <c r="J20081" s="1" t="str">
        <f t="shared" si="2826"/>
        <v>Fluid (stream)</v>
      </c>
      <c r="K20081" s="1" t="str">
        <f t="shared" si="2827"/>
        <v>Untreated Water</v>
      </c>
      <c r="L20081">
        <v>23</v>
      </c>
      <c r="M20081" t="s">
        <v>11450</v>
      </c>
      <c r="N20081">
        <v>384</v>
      </c>
      <c r="O20081">
        <v>2.5000000000000001E-2</v>
      </c>
      <c r="P20081">
        <v>80</v>
      </c>
      <c r="Q20081">
        <v>6.6</v>
      </c>
    </row>
    <row r="20082" spans="1:17" hidden="1" x14ac:dyDescent="0.3">
      <c r="A20082" t="s">
        <v>77642</v>
      </c>
      <c r="B20082" t="s">
        <v>77643</v>
      </c>
      <c r="C20082" s="1" t="str">
        <f t="shared" ref="C20082:C20145" si="2828">HYPERLINK("http://geochem.nrcan.gc.ca/cdogs/content/bdl/bdl210830_e.htm", "21:0830")</f>
        <v>21:0830</v>
      </c>
      <c r="D20082" s="1" t="str">
        <f t="shared" ref="D20082:D20145" si="2829">HYPERLINK("http://geochem.nrcan.gc.ca/cdogs/content/svy/svy210230_e.htm", "21:0230")</f>
        <v>21:0230</v>
      </c>
      <c r="E20082" t="s">
        <v>77644</v>
      </c>
      <c r="F20082" t="s">
        <v>77645</v>
      </c>
      <c r="H20082">
        <v>46.893764900000001</v>
      </c>
      <c r="I20082">
        <v>-66.600423800000002</v>
      </c>
      <c r="J20082" s="1" t="str">
        <f t="shared" ref="J20082:J20145" si="2830">HYPERLINK("http://geochem.nrcan.gc.ca/cdogs/content/kwd/kwd020018_e.htm", "Fluid (stream)")</f>
        <v>Fluid (stream)</v>
      </c>
      <c r="K20082" s="1" t="str">
        <f t="shared" si="2827"/>
        <v>Untreated Water</v>
      </c>
      <c r="L20082">
        <v>23</v>
      </c>
      <c r="M20082" t="s">
        <v>11460</v>
      </c>
      <c r="N20082">
        <v>385</v>
      </c>
      <c r="O20082">
        <v>2.5000000000000001E-2</v>
      </c>
      <c r="P20082">
        <v>70</v>
      </c>
      <c r="Q20082">
        <v>6.2</v>
      </c>
    </row>
    <row r="20083" spans="1:17" hidden="1" x14ac:dyDescent="0.3">
      <c r="A20083" t="s">
        <v>77646</v>
      </c>
      <c r="B20083" t="s">
        <v>77647</v>
      </c>
      <c r="C20083" s="1" t="str">
        <f t="shared" si="2828"/>
        <v>21:0830</v>
      </c>
      <c r="D20083" s="1" t="str">
        <f t="shared" si="2829"/>
        <v>21:0230</v>
      </c>
      <c r="E20083" t="s">
        <v>77648</v>
      </c>
      <c r="F20083" t="s">
        <v>77649</v>
      </c>
      <c r="H20083">
        <v>46.910983299999998</v>
      </c>
      <c r="I20083">
        <v>-66.659656900000002</v>
      </c>
      <c r="J20083" s="1" t="str">
        <f t="shared" si="2830"/>
        <v>Fluid (stream)</v>
      </c>
      <c r="K20083" s="1" t="str">
        <f t="shared" si="2827"/>
        <v>Untreated Water</v>
      </c>
      <c r="L20083">
        <v>23</v>
      </c>
      <c r="M20083" t="s">
        <v>11465</v>
      </c>
      <c r="N20083">
        <v>386</v>
      </c>
      <c r="O20083">
        <v>2.5000000000000001E-2</v>
      </c>
      <c r="P20083">
        <v>60</v>
      </c>
      <c r="Q20083">
        <v>6.1</v>
      </c>
    </row>
    <row r="20084" spans="1:17" hidden="1" x14ac:dyDescent="0.3">
      <c r="A20084" t="s">
        <v>77650</v>
      </c>
      <c r="B20084" t="s">
        <v>77651</v>
      </c>
      <c r="C20084" s="1" t="str">
        <f t="shared" si="2828"/>
        <v>21:0830</v>
      </c>
      <c r="D20084" s="1" t="str">
        <f t="shared" si="2829"/>
        <v>21:0230</v>
      </c>
      <c r="E20084" t="s">
        <v>77652</v>
      </c>
      <c r="F20084" t="s">
        <v>77653</v>
      </c>
      <c r="H20084">
        <v>46.900910400000001</v>
      </c>
      <c r="I20084">
        <v>-66.667907799999995</v>
      </c>
      <c r="J20084" s="1" t="str">
        <f t="shared" si="2830"/>
        <v>Fluid (stream)</v>
      </c>
      <c r="K20084" s="1" t="str">
        <f t="shared" si="2827"/>
        <v>Untreated Water</v>
      </c>
      <c r="L20084">
        <v>23</v>
      </c>
      <c r="M20084" t="s">
        <v>11470</v>
      </c>
      <c r="N20084">
        <v>387</v>
      </c>
      <c r="O20084">
        <v>0.06</v>
      </c>
      <c r="P20084">
        <v>80</v>
      </c>
      <c r="Q20084">
        <v>6.7</v>
      </c>
    </row>
    <row r="20085" spans="1:17" hidden="1" x14ac:dyDescent="0.3">
      <c r="A20085" t="s">
        <v>77654</v>
      </c>
      <c r="B20085" t="s">
        <v>77655</v>
      </c>
      <c r="C20085" s="1" t="str">
        <f t="shared" si="2828"/>
        <v>21:0830</v>
      </c>
      <c r="D20085" s="1" t="str">
        <f t="shared" si="2829"/>
        <v>21:0230</v>
      </c>
      <c r="E20085" t="s">
        <v>77656</v>
      </c>
      <c r="F20085" t="s">
        <v>77657</v>
      </c>
      <c r="H20085">
        <v>46.901961100000001</v>
      </c>
      <c r="I20085">
        <v>-66.666916799999996</v>
      </c>
      <c r="J20085" s="1" t="str">
        <f t="shared" si="2830"/>
        <v>Fluid (stream)</v>
      </c>
      <c r="K20085" s="1" t="str">
        <f t="shared" si="2827"/>
        <v>Untreated Water</v>
      </c>
      <c r="L20085">
        <v>23</v>
      </c>
      <c r="M20085" t="s">
        <v>11475</v>
      </c>
      <c r="N20085">
        <v>388</v>
      </c>
      <c r="O20085">
        <v>2.5000000000000001E-2</v>
      </c>
      <c r="P20085">
        <v>80</v>
      </c>
      <c r="Q20085">
        <v>6.9</v>
      </c>
    </row>
    <row r="20086" spans="1:17" hidden="1" x14ac:dyDescent="0.3">
      <c r="A20086" t="s">
        <v>77658</v>
      </c>
      <c r="B20086" t="s">
        <v>77659</v>
      </c>
      <c r="C20086" s="1" t="str">
        <f t="shared" si="2828"/>
        <v>21:0830</v>
      </c>
      <c r="D20086" s="1" t="str">
        <f t="shared" si="2829"/>
        <v>21:0230</v>
      </c>
      <c r="E20086" t="s">
        <v>77660</v>
      </c>
      <c r="F20086" t="s">
        <v>77661</v>
      </c>
      <c r="H20086">
        <v>46.904314100000001</v>
      </c>
      <c r="I20086">
        <v>-66.692432699999998</v>
      </c>
      <c r="J20086" s="1" t="str">
        <f t="shared" si="2830"/>
        <v>Fluid (stream)</v>
      </c>
      <c r="K20086" s="1" t="str">
        <f t="shared" si="2827"/>
        <v>Untreated Water</v>
      </c>
      <c r="L20086">
        <v>23</v>
      </c>
      <c r="M20086" t="s">
        <v>11480</v>
      </c>
      <c r="N20086">
        <v>389</v>
      </c>
      <c r="O20086">
        <v>2.5000000000000001E-2</v>
      </c>
      <c r="P20086">
        <v>70</v>
      </c>
      <c r="Q20086">
        <v>6.8</v>
      </c>
    </row>
    <row r="20087" spans="1:17" hidden="1" x14ac:dyDescent="0.3">
      <c r="A20087" t="s">
        <v>77662</v>
      </c>
      <c r="B20087" t="s">
        <v>77663</v>
      </c>
      <c r="C20087" s="1" t="str">
        <f t="shared" si="2828"/>
        <v>21:0830</v>
      </c>
      <c r="D20087" s="1" t="str">
        <f t="shared" si="2829"/>
        <v>21:0230</v>
      </c>
      <c r="E20087" t="s">
        <v>77664</v>
      </c>
      <c r="F20087" t="s">
        <v>77665</v>
      </c>
      <c r="H20087">
        <v>46.891126399999997</v>
      </c>
      <c r="I20087">
        <v>-66.694941600000007</v>
      </c>
      <c r="J20087" s="1" t="str">
        <f t="shared" si="2830"/>
        <v>Fluid (stream)</v>
      </c>
      <c r="K20087" s="1" t="str">
        <f t="shared" si="2827"/>
        <v>Untreated Water</v>
      </c>
      <c r="L20087">
        <v>23</v>
      </c>
      <c r="M20087" t="s">
        <v>12548</v>
      </c>
      <c r="N20087">
        <v>390</v>
      </c>
      <c r="O20087">
        <v>2.5000000000000001E-2</v>
      </c>
      <c r="P20087">
        <v>80</v>
      </c>
      <c r="Q20087">
        <v>6.8</v>
      </c>
    </row>
    <row r="20088" spans="1:17" hidden="1" x14ac:dyDescent="0.3">
      <c r="A20088" t="s">
        <v>77666</v>
      </c>
      <c r="B20088" t="s">
        <v>77667</v>
      </c>
      <c r="C20088" s="1" t="str">
        <f t="shared" si="2828"/>
        <v>21:0830</v>
      </c>
      <c r="D20088" s="1" t="str">
        <f t="shared" si="2829"/>
        <v>21:0230</v>
      </c>
      <c r="E20088" t="s">
        <v>77668</v>
      </c>
      <c r="F20088" t="s">
        <v>77669</v>
      </c>
      <c r="H20088">
        <v>46.893632400000001</v>
      </c>
      <c r="I20088">
        <v>-66.700964999999997</v>
      </c>
      <c r="J20088" s="1" t="str">
        <f t="shared" si="2830"/>
        <v>Fluid (stream)</v>
      </c>
      <c r="K20088" s="1" t="str">
        <f t="shared" si="2827"/>
        <v>Untreated Water</v>
      </c>
      <c r="L20088">
        <v>24</v>
      </c>
      <c r="M20088" t="s">
        <v>11392</v>
      </c>
      <c r="N20088">
        <v>391</v>
      </c>
      <c r="O20088">
        <v>2.5000000000000001E-2</v>
      </c>
      <c r="P20088">
        <v>100</v>
      </c>
      <c r="Q20088">
        <v>6.9</v>
      </c>
    </row>
    <row r="20089" spans="1:17" hidden="1" x14ac:dyDescent="0.3">
      <c r="A20089" t="s">
        <v>77670</v>
      </c>
      <c r="B20089" t="s">
        <v>77671</v>
      </c>
      <c r="C20089" s="1" t="str">
        <f t="shared" si="2828"/>
        <v>21:0830</v>
      </c>
      <c r="D20089" s="1" t="str">
        <f t="shared" si="2829"/>
        <v>21:0230</v>
      </c>
      <c r="E20089" t="s">
        <v>77672</v>
      </c>
      <c r="F20089" t="s">
        <v>77673</v>
      </c>
      <c r="H20089">
        <v>46.899152200000003</v>
      </c>
      <c r="I20089">
        <v>-66.719123300000007</v>
      </c>
      <c r="J20089" s="1" t="str">
        <f t="shared" si="2830"/>
        <v>Fluid (stream)</v>
      </c>
      <c r="K20089" s="1" t="str">
        <f t="shared" ref="K20089:K20152" si="2831">HYPERLINK("http://geochem.nrcan.gc.ca/cdogs/content/kwd/kwd080007_e.htm", "Untreated Water")</f>
        <v>Untreated Water</v>
      </c>
      <c r="L20089">
        <v>24</v>
      </c>
      <c r="M20089" t="s">
        <v>11397</v>
      </c>
      <c r="N20089">
        <v>392</v>
      </c>
      <c r="O20089">
        <v>2.5000000000000001E-2</v>
      </c>
      <c r="P20089">
        <v>80</v>
      </c>
      <c r="Q20089">
        <v>6.8</v>
      </c>
    </row>
    <row r="20090" spans="1:17" hidden="1" x14ac:dyDescent="0.3">
      <c r="A20090" t="s">
        <v>77674</v>
      </c>
      <c r="B20090" t="s">
        <v>77675</v>
      </c>
      <c r="C20090" s="1" t="str">
        <f t="shared" si="2828"/>
        <v>21:0830</v>
      </c>
      <c r="D20090" s="1" t="str">
        <f t="shared" si="2829"/>
        <v>21:0230</v>
      </c>
      <c r="E20090" t="s">
        <v>77676</v>
      </c>
      <c r="F20090" t="s">
        <v>77677</v>
      </c>
      <c r="H20090">
        <v>46.921379899999998</v>
      </c>
      <c r="I20090">
        <v>-66.727229600000001</v>
      </c>
      <c r="J20090" s="1" t="str">
        <f t="shared" si="2830"/>
        <v>Fluid (stream)</v>
      </c>
      <c r="K20090" s="1" t="str">
        <f t="shared" si="2831"/>
        <v>Untreated Water</v>
      </c>
      <c r="L20090">
        <v>24</v>
      </c>
      <c r="M20090" t="s">
        <v>11431</v>
      </c>
      <c r="N20090">
        <v>393</v>
      </c>
      <c r="O20090">
        <v>0.06</v>
      </c>
      <c r="P20090">
        <v>100</v>
      </c>
      <c r="Q20090">
        <v>7</v>
      </c>
    </row>
    <row r="20091" spans="1:17" hidden="1" x14ac:dyDescent="0.3">
      <c r="A20091" t="s">
        <v>77678</v>
      </c>
      <c r="B20091" t="s">
        <v>77679</v>
      </c>
      <c r="C20091" s="1" t="str">
        <f t="shared" si="2828"/>
        <v>21:0830</v>
      </c>
      <c r="D20091" s="1" t="str">
        <f t="shared" si="2829"/>
        <v>21:0230</v>
      </c>
      <c r="E20091" t="s">
        <v>77676</v>
      </c>
      <c r="F20091" t="s">
        <v>77680</v>
      </c>
      <c r="H20091">
        <v>46.921379899999998</v>
      </c>
      <c r="I20091">
        <v>-66.727229600000001</v>
      </c>
      <c r="J20091" s="1" t="str">
        <f t="shared" si="2830"/>
        <v>Fluid (stream)</v>
      </c>
      <c r="K20091" s="1" t="str">
        <f t="shared" si="2831"/>
        <v>Untreated Water</v>
      </c>
      <c r="L20091">
        <v>24</v>
      </c>
      <c r="M20091" t="s">
        <v>11435</v>
      </c>
      <c r="N20091">
        <v>394</v>
      </c>
      <c r="O20091">
        <v>0.05</v>
      </c>
      <c r="P20091">
        <v>90</v>
      </c>
      <c r="Q20091">
        <v>6.9</v>
      </c>
    </row>
    <row r="20092" spans="1:17" hidden="1" x14ac:dyDescent="0.3">
      <c r="A20092" t="s">
        <v>77681</v>
      </c>
      <c r="B20092" t="s">
        <v>77682</v>
      </c>
      <c r="C20092" s="1" t="str">
        <f t="shared" si="2828"/>
        <v>21:0830</v>
      </c>
      <c r="D20092" s="1" t="str">
        <f t="shared" si="2829"/>
        <v>21:0230</v>
      </c>
      <c r="E20092" t="s">
        <v>77683</v>
      </c>
      <c r="F20092" t="s">
        <v>77684</v>
      </c>
      <c r="H20092">
        <v>46.933170400000002</v>
      </c>
      <c r="I20092">
        <v>-66.693531399999998</v>
      </c>
      <c r="J20092" s="1" t="str">
        <f t="shared" si="2830"/>
        <v>Fluid (stream)</v>
      </c>
      <c r="K20092" s="1" t="str">
        <f t="shared" si="2831"/>
        <v>Untreated Water</v>
      </c>
      <c r="L20092">
        <v>24</v>
      </c>
      <c r="M20092" t="s">
        <v>11402</v>
      </c>
      <c r="N20092">
        <v>395</v>
      </c>
      <c r="O20092">
        <v>2.5000000000000001E-2</v>
      </c>
      <c r="P20092">
        <v>70</v>
      </c>
      <c r="Q20092">
        <v>7.1</v>
      </c>
    </row>
    <row r="20093" spans="1:17" hidden="1" x14ac:dyDescent="0.3">
      <c r="A20093" t="s">
        <v>77685</v>
      </c>
      <c r="B20093" t="s">
        <v>77686</v>
      </c>
      <c r="C20093" s="1" t="str">
        <f t="shared" si="2828"/>
        <v>21:0830</v>
      </c>
      <c r="D20093" s="1" t="str">
        <f t="shared" si="2829"/>
        <v>21:0230</v>
      </c>
      <c r="E20093" t="s">
        <v>77687</v>
      </c>
      <c r="F20093" t="s">
        <v>77688</v>
      </c>
      <c r="H20093">
        <v>46.937424499999999</v>
      </c>
      <c r="I20093">
        <v>-66.704148799999999</v>
      </c>
      <c r="J20093" s="1" t="str">
        <f t="shared" si="2830"/>
        <v>Fluid (stream)</v>
      </c>
      <c r="K20093" s="1" t="str">
        <f t="shared" si="2831"/>
        <v>Untreated Water</v>
      </c>
      <c r="L20093">
        <v>24</v>
      </c>
      <c r="M20093" t="s">
        <v>11411</v>
      </c>
      <c r="N20093">
        <v>396</v>
      </c>
      <c r="O20093">
        <v>2.5000000000000001E-2</v>
      </c>
      <c r="P20093">
        <v>90</v>
      </c>
      <c r="Q20093">
        <v>6.8</v>
      </c>
    </row>
    <row r="20094" spans="1:17" hidden="1" x14ac:dyDescent="0.3">
      <c r="A20094" t="s">
        <v>77689</v>
      </c>
      <c r="B20094" t="s">
        <v>77690</v>
      </c>
      <c r="C20094" s="1" t="str">
        <f t="shared" si="2828"/>
        <v>21:0830</v>
      </c>
      <c r="D20094" s="1" t="str">
        <f t="shared" si="2829"/>
        <v>21:0230</v>
      </c>
      <c r="E20094" t="s">
        <v>77691</v>
      </c>
      <c r="F20094" t="s">
        <v>77692</v>
      </c>
      <c r="H20094">
        <v>46.958939800000003</v>
      </c>
      <c r="I20094">
        <v>-66.678595999999999</v>
      </c>
      <c r="J20094" s="1" t="str">
        <f t="shared" si="2830"/>
        <v>Fluid (stream)</v>
      </c>
      <c r="K20094" s="1" t="str">
        <f t="shared" si="2831"/>
        <v>Untreated Water</v>
      </c>
      <c r="L20094">
        <v>24</v>
      </c>
      <c r="M20094" t="s">
        <v>11416</v>
      </c>
      <c r="N20094">
        <v>397</v>
      </c>
      <c r="O20094">
        <v>2.5000000000000001E-2</v>
      </c>
      <c r="P20094">
        <v>110</v>
      </c>
      <c r="Q20094">
        <v>6.6</v>
      </c>
    </row>
    <row r="20095" spans="1:17" hidden="1" x14ac:dyDescent="0.3">
      <c r="A20095" t="s">
        <v>77693</v>
      </c>
      <c r="B20095" t="s">
        <v>77694</v>
      </c>
      <c r="C20095" s="1" t="str">
        <f t="shared" si="2828"/>
        <v>21:0830</v>
      </c>
      <c r="D20095" s="1" t="str">
        <f t="shared" si="2829"/>
        <v>21:0230</v>
      </c>
      <c r="E20095" t="s">
        <v>77695</v>
      </c>
      <c r="F20095" t="s">
        <v>77696</v>
      </c>
      <c r="H20095">
        <v>46.9657889</v>
      </c>
      <c r="I20095">
        <v>-66.679508900000002</v>
      </c>
      <c r="J20095" s="1" t="str">
        <f t="shared" si="2830"/>
        <v>Fluid (stream)</v>
      </c>
      <c r="K20095" s="1" t="str">
        <f t="shared" si="2831"/>
        <v>Untreated Water</v>
      </c>
      <c r="L20095">
        <v>24</v>
      </c>
      <c r="M20095" t="s">
        <v>11421</v>
      </c>
      <c r="N20095">
        <v>398</v>
      </c>
      <c r="O20095">
        <v>0.12</v>
      </c>
      <c r="P20095">
        <v>100</v>
      </c>
      <c r="Q20095">
        <v>6.7</v>
      </c>
    </row>
    <row r="20096" spans="1:17" hidden="1" x14ac:dyDescent="0.3">
      <c r="A20096" t="s">
        <v>77697</v>
      </c>
      <c r="B20096" t="s">
        <v>77698</v>
      </c>
      <c r="C20096" s="1" t="str">
        <f t="shared" si="2828"/>
        <v>21:0830</v>
      </c>
      <c r="D20096" s="1" t="str">
        <f t="shared" si="2829"/>
        <v>21:0230</v>
      </c>
      <c r="E20096" t="s">
        <v>77699</v>
      </c>
      <c r="F20096" t="s">
        <v>77700</v>
      </c>
      <c r="H20096">
        <v>46.953927299999997</v>
      </c>
      <c r="I20096">
        <v>-66.7238799</v>
      </c>
      <c r="J20096" s="1" t="str">
        <f t="shared" si="2830"/>
        <v>Fluid (stream)</v>
      </c>
      <c r="K20096" s="1" t="str">
        <f t="shared" si="2831"/>
        <v>Untreated Water</v>
      </c>
      <c r="L20096">
        <v>24</v>
      </c>
      <c r="M20096" t="s">
        <v>11426</v>
      </c>
      <c r="N20096">
        <v>399</v>
      </c>
      <c r="O20096">
        <v>0.28000000000000003</v>
      </c>
      <c r="P20096">
        <v>120</v>
      </c>
      <c r="Q20096">
        <v>6.9</v>
      </c>
    </row>
    <row r="20097" spans="1:17" hidden="1" x14ac:dyDescent="0.3">
      <c r="A20097" t="s">
        <v>77701</v>
      </c>
      <c r="B20097" t="s">
        <v>77702</v>
      </c>
      <c r="C20097" s="1" t="str">
        <f t="shared" si="2828"/>
        <v>21:0830</v>
      </c>
      <c r="D20097" s="1" t="str">
        <f t="shared" si="2829"/>
        <v>21:0230</v>
      </c>
      <c r="E20097" t="s">
        <v>77703</v>
      </c>
      <c r="F20097" t="s">
        <v>77704</v>
      </c>
      <c r="H20097">
        <v>46.957856300000003</v>
      </c>
      <c r="I20097">
        <v>-66.716010900000001</v>
      </c>
      <c r="J20097" s="1" t="str">
        <f t="shared" si="2830"/>
        <v>Fluid (stream)</v>
      </c>
      <c r="K20097" s="1" t="str">
        <f t="shared" si="2831"/>
        <v>Untreated Water</v>
      </c>
      <c r="L20097">
        <v>24</v>
      </c>
      <c r="M20097" t="s">
        <v>11440</v>
      </c>
      <c r="N20097">
        <v>400</v>
      </c>
      <c r="O20097">
        <v>2.5000000000000001E-2</v>
      </c>
      <c r="P20097">
        <v>170</v>
      </c>
      <c r="Q20097">
        <v>6.9</v>
      </c>
    </row>
    <row r="20098" spans="1:17" hidden="1" x14ac:dyDescent="0.3">
      <c r="A20098" t="s">
        <v>77705</v>
      </c>
      <c r="B20098" t="s">
        <v>77706</v>
      </c>
      <c r="C20098" s="1" t="str">
        <f t="shared" si="2828"/>
        <v>21:0830</v>
      </c>
      <c r="D20098" s="1" t="str">
        <f t="shared" si="2829"/>
        <v>21:0230</v>
      </c>
      <c r="E20098" t="s">
        <v>77707</v>
      </c>
      <c r="F20098" t="s">
        <v>77708</v>
      </c>
      <c r="H20098">
        <v>46.9529365</v>
      </c>
      <c r="I20098">
        <v>-66.699069199999997</v>
      </c>
      <c r="J20098" s="1" t="str">
        <f t="shared" si="2830"/>
        <v>Fluid (stream)</v>
      </c>
      <c r="K20098" s="1" t="str">
        <f t="shared" si="2831"/>
        <v>Untreated Water</v>
      </c>
      <c r="L20098">
        <v>24</v>
      </c>
      <c r="M20098" t="s">
        <v>11445</v>
      </c>
      <c r="N20098">
        <v>401</v>
      </c>
      <c r="O20098">
        <v>2.5000000000000001E-2</v>
      </c>
      <c r="P20098">
        <v>140</v>
      </c>
      <c r="Q20098">
        <v>6.8</v>
      </c>
    </row>
    <row r="20099" spans="1:17" hidden="1" x14ac:dyDescent="0.3">
      <c r="A20099" t="s">
        <v>77709</v>
      </c>
      <c r="B20099" t="s">
        <v>77710</v>
      </c>
      <c r="C20099" s="1" t="str">
        <f t="shared" si="2828"/>
        <v>21:0830</v>
      </c>
      <c r="D20099" s="1" t="str">
        <f t="shared" si="2829"/>
        <v>21:0230</v>
      </c>
      <c r="E20099" t="s">
        <v>77711</v>
      </c>
      <c r="F20099" t="s">
        <v>77712</v>
      </c>
      <c r="H20099">
        <v>46.944144299999998</v>
      </c>
      <c r="I20099">
        <v>-66.713007099999999</v>
      </c>
      <c r="J20099" s="1" t="str">
        <f t="shared" si="2830"/>
        <v>Fluid (stream)</v>
      </c>
      <c r="K20099" s="1" t="str">
        <f t="shared" si="2831"/>
        <v>Untreated Water</v>
      </c>
      <c r="L20099">
        <v>24</v>
      </c>
      <c r="M20099" t="s">
        <v>11450</v>
      </c>
      <c r="N20099">
        <v>402</v>
      </c>
      <c r="O20099">
        <v>2.5000000000000001E-2</v>
      </c>
      <c r="P20099">
        <v>120</v>
      </c>
      <c r="Q20099">
        <v>6.6</v>
      </c>
    </row>
    <row r="20100" spans="1:17" hidden="1" x14ac:dyDescent="0.3">
      <c r="A20100" t="s">
        <v>77713</v>
      </c>
      <c r="B20100" t="s">
        <v>77714</v>
      </c>
      <c r="C20100" s="1" t="str">
        <f t="shared" si="2828"/>
        <v>21:0830</v>
      </c>
      <c r="D20100" s="1" t="str">
        <f t="shared" si="2829"/>
        <v>21:0230</v>
      </c>
      <c r="E20100" t="s">
        <v>77715</v>
      </c>
      <c r="F20100" t="s">
        <v>77716</v>
      </c>
      <c r="H20100">
        <v>46.927364400000002</v>
      </c>
      <c r="I20100">
        <v>-66.734030599999997</v>
      </c>
      <c r="J20100" s="1" t="str">
        <f t="shared" si="2830"/>
        <v>Fluid (stream)</v>
      </c>
      <c r="K20100" s="1" t="str">
        <f t="shared" si="2831"/>
        <v>Untreated Water</v>
      </c>
      <c r="L20100">
        <v>24</v>
      </c>
      <c r="M20100" t="s">
        <v>11460</v>
      </c>
      <c r="N20100">
        <v>403</v>
      </c>
      <c r="O20100">
        <v>2.5000000000000001E-2</v>
      </c>
      <c r="P20100">
        <v>90</v>
      </c>
      <c r="Q20100">
        <v>6.8</v>
      </c>
    </row>
    <row r="20101" spans="1:17" hidden="1" x14ac:dyDescent="0.3">
      <c r="A20101" t="s">
        <v>77717</v>
      </c>
      <c r="B20101" t="s">
        <v>77718</v>
      </c>
      <c r="C20101" s="1" t="str">
        <f t="shared" si="2828"/>
        <v>21:0830</v>
      </c>
      <c r="D20101" s="1" t="str">
        <f t="shared" si="2829"/>
        <v>21:0230</v>
      </c>
      <c r="E20101" t="s">
        <v>77719</v>
      </c>
      <c r="F20101" t="s">
        <v>77720</v>
      </c>
      <c r="H20101">
        <v>46.929122599999999</v>
      </c>
      <c r="I20101">
        <v>-66.741943599999999</v>
      </c>
      <c r="J20101" s="1" t="str">
        <f t="shared" si="2830"/>
        <v>Fluid (stream)</v>
      </c>
      <c r="K20101" s="1" t="str">
        <f t="shared" si="2831"/>
        <v>Untreated Water</v>
      </c>
      <c r="L20101">
        <v>24</v>
      </c>
      <c r="M20101" t="s">
        <v>11465</v>
      </c>
      <c r="N20101">
        <v>404</v>
      </c>
      <c r="O20101">
        <v>2.5000000000000001E-2</v>
      </c>
      <c r="P20101">
        <v>85</v>
      </c>
      <c r="Q20101">
        <v>6.7</v>
      </c>
    </row>
    <row r="20102" spans="1:17" hidden="1" x14ac:dyDescent="0.3">
      <c r="A20102" t="s">
        <v>77721</v>
      </c>
      <c r="B20102" t="s">
        <v>77722</v>
      </c>
      <c r="C20102" s="1" t="str">
        <f t="shared" si="2828"/>
        <v>21:0830</v>
      </c>
      <c r="D20102" s="1" t="str">
        <f t="shared" si="2829"/>
        <v>21:0230</v>
      </c>
      <c r="E20102" t="s">
        <v>77723</v>
      </c>
      <c r="F20102" t="s">
        <v>77724</v>
      </c>
      <c r="H20102">
        <v>46.883826499999998</v>
      </c>
      <c r="I20102">
        <v>-66.746405199999998</v>
      </c>
      <c r="J20102" s="1" t="str">
        <f t="shared" si="2830"/>
        <v>Fluid (stream)</v>
      </c>
      <c r="K20102" s="1" t="str">
        <f t="shared" si="2831"/>
        <v>Untreated Water</v>
      </c>
      <c r="L20102">
        <v>24</v>
      </c>
      <c r="M20102" t="s">
        <v>11470</v>
      </c>
      <c r="N20102">
        <v>405</v>
      </c>
      <c r="O20102">
        <v>2.5000000000000001E-2</v>
      </c>
      <c r="P20102">
        <v>140</v>
      </c>
      <c r="Q20102">
        <v>6.6</v>
      </c>
    </row>
    <row r="20103" spans="1:17" hidden="1" x14ac:dyDescent="0.3">
      <c r="A20103" t="s">
        <v>77725</v>
      </c>
      <c r="B20103" t="s">
        <v>77726</v>
      </c>
      <c r="C20103" s="1" t="str">
        <f t="shared" si="2828"/>
        <v>21:0830</v>
      </c>
      <c r="D20103" s="1" t="str">
        <f t="shared" si="2829"/>
        <v>21:0230</v>
      </c>
      <c r="E20103" t="s">
        <v>77727</v>
      </c>
      <c r="F20103" t="s">
        <v>77728</v>
      </c>
      <c r="H20103">
        <v>46.893699400000003</v>
      </c>
      <c r="I20103">
        <v>-66.738219700000002</v>
      </c>
      <c r="J20103" s="1" t="str">
        <f t="shared" si="2830"/>
        <v>Fluid (stream)</v>
      </c>
      <c r="K20103" s="1" t="str">
        <f t="shared" si="2831"/>
        <v>Untreated Water</v>
      </c>
      <c r="L20103">
        <v>24</v>
      </c>
      <c r="M20103" t="s">
        <v>11475</v>
      </c>
      <c r="N20103">
        <v>406</v>
      </c>
      <c r="O20103">
        <v>2.5000000000000001E-2</v>
      </c>
      <c r="P20103">
        <v>90</v>
      </c>
      <c r="Q20103">
        <v>6.7</v>
      </c>
    </row>
    <row r="20104" spans="1:17" hidden="1" x14ac:dyDescent="0.3">
      <c r="A20104" t="s">
        <v>77729</v>
      </c>
      <c r="B20104" t="s">
        <v>77730</v>
      </c>
      <c r="C20104" s="1" t="str">
        <f t="shared" si="2828"/>
        <v>21:0830</v>
      </c>
      <c r="D20104" s="1" t="str">
        <f t="shared" si="2829"/>
        <v>21:0230</v>
      </c>
      <c r="E20104" t="s">
        <v>77731</v>
      </c>
      <c r="F20104" t="s">
        <v>77732</v>
      </c>
      <c r="H20104">
        <v>46.8915869</v>
      </c>
      <c r="I20104">
        <v>-66.736063700000003</v>
      </c>
      <c r="J20104" s="1" t="str">
        <f t="shared" si="2830"/>
        <v>Fluid (stream)</v>
      </c>
      <c r="K20104" s="1" t="str">
        <f t="shared" si="2831"/>
        <v>Untreated Water</v>
      </c>
      <c r="L20104">
        <v>24</v>
      </c>
      <c r="M20104" t="s">
        <v>11480</v>
      </c>
      <c r="N20104">
        <v>407</v>
      </c>
      <c r="O20104">
        <v>2.5000000000000001E-2</v>
      </c>
      <c r="P20104">
        <v>70</v>
      </c>
      <c r="Q20104">
        <v>6.8</v>
      </c>
    </row>
    <row r="20105" spans="1:17" hidden="1" x14ac:dyDescent="0.3">
      <c r="A20105" t="s">
        <v>77733</v>
      </c>
      <c r="B20105" t="s">
        <v>77734</v>
      </c>
      <c r="C20105" s="1" t="str">
        <f t="shared" si="2828"/>
        <v>21:0830</v>
      </c>
      <c r="D20105" s="1" t="str">
        <f t="shared" si="2829"/>
        <v>21:0230</v>
      </c>
      <c r="E20105" t="s">
        <v>77735</v>
      </c>
      <c r="F20105" t="s">
        <v>77736</v>
      </c>
      <c r="H20105">
        <v>46.889870199999997</v>
      </c>
      <c r="I20105">
        <v>-66.738905799999998</v>
      </c>
      <c r="J20105" s="1" t="str">
        <f t="shared" si="2830"/>
        <v>Fluid (stream)</v>
      </c>
      <c r="K20105" s="1" t="str">
        <f t="shared" si="2831"/>
        <v>Untreated Water</v>
      </c>
      <c r="L20105">
        <v>24</v>
      </c>
      <c r="M20105" t="s">
        <v>12548</v>
      </c>
      <c r="N20105">
        <v>408</v>
      </c>
      <c r="O20105">
        <v>2.5000000000000001E-2</v>
      </c>
      <c r="P20105">
        <v>70</v>
      </c>
      <c r="Q20105">
        <v>6.7</v>
      </c>
    </row>
    <row r="20106" spans="1:17" hidden="1" x14ac:dyDescent="0.3">
      <c r="A20106" t="s">
        <v>77737</v>
      </c>
      <c r="B20106" t="s">
        <v>77738</v>
      </c>
      <c r="C20106" s="1" t="str">
        <f t="shared" si="2828"/>
        <v>21:0830</v>
      </c>
      <c r="D20106" s="1" t="str">
        <f t="shared" si="2829"/>
        <v>21:0230</v>
      </c>
      <c r="E20106" t="s">
        <v>77739</v>
      </c>
      <c r="F20106" t="s">
        <v>77740</v>
      </c>
      <c r="H20106">
        <v>46.881632099999997</v>
      </c>
      <c r="I20106">
        <v>-66.728266399999995</v>
      </c>
      <c r="J20106" s="1" t="str">
        <f t="shared" si="2830"/>
        <v>Fluid (stream)</v>
      </c>
      <c r="K20106" s="1" t="str">
        <f t="shared" si="2831"/>
        <v>Untreated Water</v>
      </c>
      <c r="L20106">
        <v>25</v>
      </c>
      <c r="M20106" t="s">
        <v>11392</v>
      </c>
      <c r="N20106">
        <v>409</v>
      </c>
      <c r="O20106">
        <v>2.5000000000000001E-2</v>
      </c>
      <c r="P20106">
        <v>50</v>
      </c>
      <c r="Q20106">
        <v>6.5</v>
      </c>
    </row>
    <row r="20107" spans="1:17" hidden="1" x14ac:dyDescent="0.3">
      <c r="A20107" t="s">
        <v>77741</v>
      </c>
      <c r="B20107" t="s">
        <v>77742</v>
      </c>
      <c r="C20107" s="1" t="str">
        <f t="shared" si="2828"/>
        <v>21:0830</v>
      </c>
      <c r="D20107" s="1" t="str">
        <f t="shared" si="2829"/>
        <v>21:0230</v>
      </c>
      <c r="E20107" t="s">
        <v>77743</v>
      </c>
      <c r="F20107" t="s">
        <v>77744</v>
      </c>
      <c r="H20107">
        <v>46.863642800000001</v>
      </c>
      <c r="I20107">
        <v>-66.716534800000005</v>
      </c>
      <c r="J20107" s="1" t="str">
        <f t="shared" si="2830"/>
        <v>Fluid (stream)</v>
      </c>
      <c r="K20107" s="1" t="str">
        <f t="shared" si="2831"/>
        <v>Untreated Water</v>
      </c>
      <c r="L20107">
        <v>25</v>
      </c>
      <c r="M20107" t="s">
        <v>11431</v>
      </c>
      <c r="N20107">
        <v>410</v>
      </c>
      <c r="O20107">
        <v>2.5000000000000001E-2</v>
      </c>
      <c r="P20107">
        <v>60</v>
      </c>
      <c r="Q20107">
        <v>6.6</v>
      </c>
    </row>
    <row r="20108" spans="1:17" hidden="1" x14ac:dyDescent="0.3">
      <c r="A20108" t="s">
        <v>77745</v>
      </c>
      <c r="B20108" t="s">
        <v>77746</v>
      </c>
      <c r="C20108" s="1" t="str">
        <f t="shared" si="2828"/>
        <v>21:0830</v>
      </c>
      <c r="D20108" s="1" t="str">
        <f t="shared" si="2829"/>
        <v>21:0230</v>
      </c>
      <c r="E20108" t="s">
        <v>77743</v>
      </c>
      <c r="F20108" t="s">
        <v>77747</v>
      </c>
      <c r="H20108">
        <v>46.863642800000001</v>
      </c>
      <c r="I20108">
        <v>-66.716534800000005</v>
      </c>
      <c r="J20108" s="1" t="str">
        <f t="shared" si="2830"/>
        <v>Fluid (stream)</v>
      </c>
      <c r="K20108" s="1" t="str">
        <f t="shared" si="2831"/>
        <v>Untreated Water</v>
      </c>
      <c r="L20108">
        <v>25</v>
      </c>
      <c r="M20108" t="s">
        <v>11435</v>
      </c>
      <c r="N20108">
        <v>411</v>
      </c>
      <c r="O20108">
        <v>2.5000000000000001E-2</v>
      </c>
      <c r="P20108">
        <v>70</v>
      </c>
      <c r="Q20108">
        <v>6.5</v>
      </c>
    </row>
    <row r="20109" spans="1:17" hidden="1" x14ac:dyDescent="0.3">
      <c r="A20109" t="s">
        <v>77748</v>
      </c>
      <c r="B20109" t="s">
        <v>77749</v>
      </c>
      <c r="C20109" s="1" t="str">
        <f t="shared" si="2828"/>
        <v>21:0830</v>
      </c>
      <c r="D20109" s="1" t="str">
        <f t="shared" si="2829"/>
        <v>21:0230</v>
      </c>
      <c r="E20109" t="s">
        <v>77750</v>
      </c>
      <c r="F20109" t="s">
        <v>77751</v>
      </c>
      <c r="H20109">
        <v>46.856605600000002</v>
      </c>
      <c r="I20109">
        <v>-66.721070699999999</v>
      </c>
      <c r="J20109" s="1" t="str">
        <f t="shared" si="2830"/>
        <v>Fluid (stream)</v>
      </c>
      <c r="K20109" s="1" t="str">
        <f t="shared" si="2831"/>
        <v>Untreated Water</v>
      </c>
      <c r="L20109">
        <v>25</v>
      </c>
      <c r="M20109" t="s">
        <v>11397</v>
      </c>
      <c r="N20109">
        <v>412</v>
      </c>
      <c r="O20109">
        <v>0.43</v>
      </c>
      <c r="P20109">
        <v>180</v>
      </c>
      <c r="Q20109">
        <v>7</v>
      </c>
    </row>
    <row r="20110" spans="1:17" hidden="1" x14ac:dyDescent="0.3">
      <c r="A20110" t="s">
        <v>77752</v>
      </c>
      <c r="B20110" t="s">
        <v>77753</v>
      </c>
      <c r="C20110" s="1" t="str">
        <f t="shared" si="2828"/>
        <v>21:0830</v>
      </c>
      <c r="D20110" s="1" t="str">
        <f t="shared" si="2829"/>
        <v>21:0230</v>
      </c>
      <c r="E20110" t="s">
        <v>77754</v>
      </c>
      <c r="F20110" t="s">
        <v>77755</v>
      </c>
      <c r="H20110">
        <v>46.848759700000002</v>
      </c>
      <c r="I20110">
        <v>-66.728394100000003</v>
      </c>
      <c r="J20110" s="1" t="str">
        <f t="shared" si="2830"/>
        <v>Fluid (stream)</v>
      </c>
      <c r="K20110" s="1" t="str">
        <f t="shared" si="2831"/>
        <v>Untreated Water</v>
      </c>
      <c r="L20110">
        <v>25</v>
      </c>
      <c r="M20110" t="s">
        <v>11402</v>
      </c>
      <c r="N20110">
        <v>413</v>
      </c>
      <c r="O20110">
        <v>2.5000000000000001E-2</v>
      </c>
      <c r="P20110">
        <v>70</v>
      </c>
      <c r="Q20110">
        <v>6.7</v>
      </c>
    </row>
    <row r="20111" spans="1:17" hidden="1" x14ac:dyDescent="0.3">
      <c r="A20111" t="s">
        <v>77756</v>
      </c>
      <c r="B20111" t="s">
        <v>77757</v>
      </c>
      <c r="C20111" s="1" t="str">
        <f t="shared" si="2828"/>
        <v>21:0830</v>
      </c>
      <c r="D20111" s="1" t="str">
        <f t="shared" si="2829"/>
        <v>21:0230</v>
      </c>
      <c r="E20111" t="s">
        <v>77758</v>
      </c>
      <c r="F20111" t="s">
        <v>77759</v>
      </c>
      <c r="H20111">
        <v>46.845526999999997</v>
      </c>
      <c r="I20111">
        <v>-66.741489400000006</v>
      </c>
      <c r="J20111" s="1" t="str">
        <f t="shared" si="2830"/>
        <v>Fluid (stream)</v>
      </c>
      <c r="K20111" s="1" t="str">
        <f t="shared" si="2831"/>
        <v>Untreated Water</v>
      </c>
      <c r="L20111">
        <v>25</v>
      </c>
      <c r="M20111" t="s">
        <v>11411</v>
      </c>
      <c r="N20111">
        <v>414</v>
      </c>
      <c r="O20111">
        <v>0.56999999999999995</v>
      </c>
      <c r="P20111">
        <v>220</v>
      </c>
      <c r="Q20111">
        <v>7.1</v>
      </c>
    </row>
    <row r="20112" spans="1:17" hidden="1" x14ac:dyDescent="0.3">
      <c r="A20112" t="s">
        <v>77760</v>
      </c>
      <c r="B20112" t="s">
        <v>77761</v>
      </c>
      <c r="C20112" s="1" t="str">
        <f t="shared" si="2828"/>
        <v>21:0830</v>
      </c>
      <c r="D20112" s="1" t="str">
        <f t="shared" si="2829"/>
        <v>21:0230</v>
      </c>
      <c r="E20112" t="s">
        <v>77762</v>
      </c>
      <c r="F20112" t="s">
        <v>77763</v>
      </c>
      <c r="H20112">
        <v>46.836031800000001</v>
      </c>
      <c r="I20112">
        <v>-66.745559299999996</v>
      </c>
      <c r="J20112" s="1" t="str">
        <f t="shared" si="2830"/>
        <v>Fluid (stream)</v>
      </c>
      <c r="K20112" s="1" t="str">
        <f t="shared" si="2831"/>
        <v>Untreated Water</v>
      </c>
      <c r="L20112">
        <v>25</v>
      </c>
      <c r="M20112" t="s">
        <v>11416</v>
      </c>
      <c r="N20112">
        <v>415</v>
      </c>
      <c r="O20112">
        <v>2.5000000000000001E-2</v>
      </c>
      <c r="P20112">
        <v>80</v>
      </c>
      <c r="Q20112">
        <v>6.7</v>
      </c>
    </row>
    <row r="20113" spans="1:17" hidden="1" x14ac:dyDescent="0.3">
      <c r="A20113" t="s">
        <v>77764</v>
      </c>
      <c r="B20113" t="s">
        <v>77765</v>
      </c>
      <c r="C20113" s="1" t="str">
        <f t="shared" si="2828"/>
        <v>21:0830</v>
      </c>
      <c r="D20113" s="1" t="str">
        <f t="shared" si="2829"/>
        <v>21:0230</v>
      </c>
      <c r="E20113" t="s">
        <v>77766</v>
      </c>
      <c r="F20113" t="s">
        <v>77767</v>
      </c>
      <c r="H20113">
        <v>46.820439100000002</v>
      </c>
      <c r="I20113">
        <v>-66.736156199999996</v>
      </c>
      <c r="J20113" s="1" t="str">
        <f t="shared" si="2830"/>
        <v>Fluid (stream)</v>
      </c>
      <c r="K20113" s="1" t="str">
        <f t="shared" si="2831"/>
        <v>Untreated Water</v>
      </c>
      <c r="L20113">
        <v>25</v>
      </c>
      <c r="M20113" t="s">
        <v>11421</v>
      </c>
      <c r="N20113">
        <v>416</v>
      </c>
      <c r="O20113">
        <v>2.5000000000000001E-2</v>
      </c>
      <c r="P20113">
        <v>70</v>
      </c>
      <c r="Q20113">
        <v>6.7</v>
      </c>
    </row>
    <row r="20114" spans="1:17" hidden="1" x14ac:dyDescent="0.3">
      <c r="A20114" t="s">
        <v>77768</v>
      </c>
      <c r="B20114" t="s">
        <v>77769</v>
      </c>
      <c r="C20114" s="1" t="str">
        <f t="shared" si="2828"/>
        <v>21:0830</v>
      </c>
      <c r="D20114" s="1" t="str">
        <f t="shared" si="2829"/>
        <v>21:0230</v>
      </c>
      <c r="E20114" t="s">
        <v>77770</v>
      </c>
      <c r="F20114" t="s">
        <v>77771</v>
      </c>
      <c r="H20114">
        <v>46.822528400000003</v>
      </c>
      <c r="I20114">
        <v>-66.693406199999998</v>
      </c>
      <c r="J20114" s="1" t="str">
        <f t="shared" si="2830"/>
        <v>Fluid (stream)</v>
      </c>
      <c r="K20114" s="1" t="str">
        <f t="shared" si="2831"/>
        <v>Untreated Water</v>
      </c>
      <c r="L20114">
        <v>25</v>
      </c>
      <c r="M20114" t="s">
        <v>11426</v>
      </c>
      <c r="N20114">
        <v>417</v>
      </c>
      <c r="O20114">
        <v>2.5000000000000001E-2</v>
      </c>
      <c r="P20114">
        <v>50</v>
      </c>
      <c r="Q20114">
        <v>6.9</v>
      </c>
    </row>
    <row r="20115" spans="1:17" hidden="1" x14ac:dyDescent="0.3">
      <c r="A20115" t="s">
        <v>77772</v>
      </c>
      <c r="B20115" t="s">
        <v>77773</v>
      </c>
      <c r="C20115" s="1" t="str">
        <f t="shared" si="2828"/>
        <v>21:0830</v>
      </c>
      <c r="D20115" s="1" t="str">
        <f t="shared" si="2829"/>
        <v>21:0230</v>
      </c>
      <c r="E20115" t="s">
        <v>77774</v>
      </c>
      <c r="F20115" t="s">
        <v>77775</v>
      </c>
      <c r="H20115">
        <v>46.839237400000002</v>
      </c>
      <c r="I20115">
        <v>-66.708034999999995</v>
      </c>
      <c r="J20115" s="1" t="str">
        <f t="shared" si="2830"/>
        <v>Fluid (stream)</v>
      </c>
      <c r="K20115" s="1" t="str">
        <f t="shared" si="2831"/>
        <v>Untreated Water</v>
      </c>
      <c r="L20115">
        <v>25</v>
      </c>
      <c r="M20115" t="s">
        <v>11440</v>
      </c>
      <c r="N20115">
        <v>418</v>
      </c>
      <c r="O20115">
        <v>2.5000000000000001E-2</v>
      </c>
      <c r="P20115">
        <v>60</v>
      </c>
      <c r="Q20115">
        <v>6.5</v>
      </c>
    </row>
    <row r="20116" spans="1:17" hidden="1" x14ac:dyDescent="0.3">
      <c r="A20116" t="s">
        <v>77776</v>
      </c>
      <c r="B20116" t="s">
        <v>77777</v>
      </c>
      <c r="C20116" s="1" t="str">
        <f t="shared" si="2828"/>
        <v>21:0830</v>
      </c>
      <c r="D20116" s="1" t="str">
        <f t="shared" si="2829"/>
        <v>21:0230</v>
      </c>
      <c r="E20116" t="s">
        <v>77778</v>
      </c>
      <c r="F20116" t="s">
        <v>77779</v>
      </c>
      <c r="H20116">
        <v>46.798735700000002</v>
      </c>
      <c r="I20116">
        <v>-66.711892800000001</v>
      </c>
      <c r="J20116" s="1" t="str">
        <f t="shared" si="2830"/>
        <v>Fluid (stream)</v>
      </c>
      <c r="K20116" s="1" t="str">
        <f t="shared" si="2831"/>
        <v>Untreated Water</v>
      </c>
      <c r="L20116">
        <v>25</v>
      </c>
      <c r="M20116" t="s">
        <v>11445</v>
      </c>
      <c r="N20116">
        <v>419</v>
      </c>
      <c r="O20116">
        <v>2.5000000000000001E-2</v>
      </c>
      <c r="P20116">
        <v>50</v>
      </c>
      <c r="Q20116">
        <v>6.5</v>
      </c>
    </row>
    <row r="20117" spans="1:17" hidden="1" x14ac:dyDescent="0.3">
      <c r="A20117" t="s">
        <v>77780</v>
      </c>
      <c r="B20117" t="s">
        <v>77781</v>
      </c>
      <c r="C20117" s="1" t="str">
        <f t="shared" si="2828"/>
        <v>21:0830</v>
      </c>
      <c r="D20117" s="1" t="str">
        <f t="shared" si="2829"/>
        <v>21:0230</v>
      </c>
      <c r="E20117" t="s">
        <v>77782</v>
      </c>
      <c r="F20117" t="s">
        <v>77783</v>
      </c>
      <c r="H20117">
        <v>46.806690500000002</v>
      </c>
      <c r="I20117">
        <v>-66.718161100000003</v>
      </c>
      <c r="J20117" s="1" t="str">
        <f t="shared" si="2830"/>
        <v>Fluid (stream)</v>
      </c>
      <c r="K20117" s="1" t="str">
        <f t="shared" si="2831"/>
        <v>Untreated Water</v>
      </c>
      <c r="L20117">
        <v>25</v>
      </c>
      <c r="M20117" t="s">
        <v>11450</v>
      </c>
      <c r="N20117">
        <v>420</v>
      </c>
      <c r="O20117">
        <v>2.5000000000000001E-2</v>
      </c>
      <c r="P20117">
        <v>50</v>
      </c>
      <c r="Q20117">
        <v>6.7</v>
      </c>
    </row>
    <row r="20118" spans="1:17" hidden="1" x14ac:dyDescent="0.3">
      <c r="A20118" t="s">
        <v>77784</v>
      </c>
      <c r="B20118" t="s">
        <v>77785</v>
      </c>
      <c r="C20118" s="1" t="str">
        <f t="shared" si="2828"/>
        <v>21:0830</v>
      </c>
      <c r="D20118" s="1" t="str">
        <f t="shared" si="2829"/>
        <v>21:0230</v>
      </c>
      <c r="E20118" t="s">
        <v>77786</v>
      </c>
      <c r="F20118" t="s">
        <v>77787</v>
      </c>
      <c r="H20118">
        <v>46.797119199999997</v>
      </c>
      <c r="I20118">
        <v>-66.720178000000004</v>
      </c>
      <c r="J20118" s="1" t="str">
        <f t="shared" si="2830"/>
        <v>Fluid (stream)</v>
      </c>
      <c r="K20118" s="1" t="str">
        <f t="shared" si="2831"/>
        <v>Untreated Water</v>
      </c>
      <c r="L20118">
        <v>25</v>
      </c>
      <c r="M20118" t="s">
        <v>11460</v>
      </c>
      <c r="N20118">
        <v>421</v>
      </c>
      <c r="O20118">
        <v>2.5000000000000001E-2</v>
      </c>
      <c r="P20118">
        <v>50</v>
      </c>
      <c r="Q20118">
        <v>6.8</v>
      </c>
    </row>
    <row r="20119" spans="1:17" hidden="1" x14ac:dyDescent="0.3">
      <c r="A20119" t="s">
        <v>77788</v>
      </c>
      <c r="B20119" t="s">
        <v>77789</v>
      </c>
      <c r="C20119" s="1" t="str">
        <f t="shared" si="2828"/>
        <v>21:0830</v>
      </c>
      <c r="D20119" s="1" t="str">
        <f t="shared" si="2829"/>
        <v>21:0230</v>
      </c>
      <c r="E20119" t="s">
        <v>77790</v>
      </c>
      <c r="F20119" t="s">
        <v>77791</v>
      </c>
      <c r="H20119">
        <v>46.7878227</v>
      </c>
      <c r="I20119">
        <v>-66.727423299999998</v>
      </c>
      <c r="J20119" s="1" t="str">
        <f t="shared" si="2830"/>
        <v>Fluid (stream)</v>
      </c>
      <c r="K20119" s="1" t="str">
        <f t="shared" si="2831"/>
        <v>Untreated Water</v>
      </c>
      <c r="L20119">
        <v>25</v>
      </c>
      <c r="M20119" t="s">
        <v>11465</v>
      </c>
      <c r="N20119">
        <v>422</v>
      </c>
      <c r="O20119">
        <v>2.5000000000000001E-2</v>
      </c>
      <c r="P20119">
        <v>60</v>
      </c>
      <c r="Q20119">
        <v>6.5</v>
      </c>
    </row>
    <row r="20120" spans="1:17" hidden="1" x14ac:dyDescent="0.3">
      <c r="A20120" t="s">
        <v>77792</v>
      </c>
      <c r="B20120" t="s">
        <v>77793</v>
      </c>
      <c r="C20120" s="1" t="str">
        <f t="shared" si="2828"/>
        <v>21:0830</v>
      </c>
      <c r="D20120" s="1" t="str">
        <f t="shared" si="2829"/>
        <v>21:0230</v>
      </c>
      <c r="E20120" t="s">
        <v>77794</v>
      </c>
      <c r="F20120" t="s">
        <v>77795</v>
      </c>
      <c r="H20120">
        <v>46.790575699999998</v>
      </c>
      <c r="I20120">
        <v>-66.744668799999999</v>
      </c>
      <c r="J20120" s="1" t="str">
        <f t="shared" si="2830"/>
        <v>Fluid (stream)</v>
      </c>
      <c r="K20120" s="1" t="str">
        <f t="shared" si="2831"/>
        <v>Untreated Water</v>
      </c>
      <c r="L20120">
        <v>25</v>
      </c>
      <c r="M20120" t="s">
        <v>11470</v>
      </c>
      <c r="N20120">
        <v>423</v>
      </c>
      <c r="O20120">
        <v>2.5000000000000001E-2</v>
      </c>
      <c r="P20120">
        <v>40</v>
      </c>
      <c r="Q20120">
        <v>6.6</v>
      </c>
    </row>
    <row r="20121" spans="1:17" hidden="1" x14ac:dyDescent="0.3">
      <c r="A20121" t="s">
        <v>77796</v>
      </c>
      <c r="B20121" t="s">
        <v>77797</v>
      </c>
      <c r="C20121" s="1" t="str">
        <f t="shared" si="2828"/>
        <v>21:0830</v>
      </c>
      <c r="D20121" s="1" t="str">
        <f t="shared" si="2829"/>
        <v>21:0230</v>
      </c>
      <c r="E20121" t="s">
        <v>77798</v>
      </c>
      <c r="F20121" t="s">
        <v>77799</v>
      </c>
      <c r="H20121">
        <v>46.772757200000001</v>
      </c>
      <c r="I20121">
        <v>-66.714304100000007</v>
      </c>
      <c r="J20121" s="1" t="str">
        <f t="shared" si="2830"/>
        <v>Fluid (stream)</v>
      </c>
      <c r="K20121" s="1" t="str">
        <f t="shared" si="2831"/>
        <v>Untreated Water</v>
      </c>
      <c r="L20121">
        <v>25</v>
      </c>
      <c r="M20121" t="s">
        <v>11475</v>
      </c>
      <c r="N20121">
        <v>424</v>
      </c>
      <c r="O20121">
        <v>2.5000000000000001E-2</v>
      </c>
      <c r="P20121">
        <v>70</v>
      </c>
      <c r="Q20121">
        <v>6.8</v>
      </c>
    </row>
    <row r="20122" spans="1:17" hidden="1" x14ac:dyDescent="0.3">
      <c r="A20122" t="s">
        <v>77800</v>
      </c>
      <c r="B20122" t="s">
        <v>77801</v>
      </c>
      <c r="C20122" s="1" t="str">
        <f t="shared" si="2828"/>
        <v>21:0830</v>
      </c>
      <c r="D20122" s="1" t="str">
        <f t="shared" si="2829"/>
        <v>21:0230</v>
      </c>
      <c r="E20122" t="s">
        <v>77802</v>
      </c>
      <c r="F20122" t="s">
        <v>77803</v>
      </c>
      <c r="H20122">
        <v>46.809586299999999</v>
      </c>
      <c r="I20122">
        <v>-66.637335199999995</v>
      </c>
      <c r="J20122" s="1" t="str">
        <f t="shared" si="2830"/>
        <v>Fluid (stream)</v>
      </c>
      <c r="K20122" s="1" t="str">
        <f t="shared" si="2831"/>
        <v>Untreated Water</v>
      </c>
      <c r="L20122">
        <v>25</v>
      </c>
      <c r="M20122" t="s">
        <v>11480</v>
      </c>
      <c r="N20122">
        <v>425</v>
      </c>
      <c r="O20122">
        <v>2.5000000000000001E-2</v>
      </c>
      <c r="P20122">
        <v>60</v>
      </c>
      <c r="Q20122">
        <v>6.9</v>
      </c>
    </row>
    <row r="20123" spans="1:17" hidden="1" x14ac:dyDescent="0.3">
      <c r="A20123" t="s">
        <v>77804</v>
      </c>
      <c r="B20123" t="s">
        <v>77805</v>
      </c>
      <c r="C20123" s="1" t="str">
        <f t="shared" si="2828"/>
        <v>21:0830</v>
      </c>
      <c r="D20123" s="1" t="str">
        <f t="shared" si="2829"/>
        <v>21:0230</v>
      </c>
      <c r="E20123" t="s">
        <v>77806</v>
      </c>
      <c r="F20123" t="s">
        <v>77807</v>
      </c>
      <c r="H20123">
        <v>46.802296800000001</v>
      </c>
      <c r="I20123">
        <v>-66.6574837</v>
      </c>
      <c r="J20123" s="1" t="str">
        <f t="shared" si="2830"/>
        <v>Fluid (stream)</v>
      </c>
      <c r="K20123" s="1" t="str">
        <f t="shared" si="2831"/>
        <v>Untreated Water</v>
      </c>
      <c r="L20123">
        <v>25</v>
      </c>
      <c r="M20123" t="s">
        <v>12548</v>
      </c>
      <c r="N20123">
        <v>426</v>
      </c>
      <c r="O20123">
        <v>2.5000000000000001E-2</v>
      </c>
      <c r="P20123">
        <v>60</v>
      </c>
      <c r="Q20123">
        <v>6.5</v>
      </c>
    </row>
    <row r="20124" spans="1:17" hidden="1" x14ac:dyDescent="0.3">
      <c r="A20124" t="s">
        <v>77808</v>
      </c>
      <c r="B20124" t="s">
        <v>77809</v>
      </c>
      <c r="C20124" s="1" t="str">
        <f t="shared" si="2828"/>
        <v>21:0830</v>
      </c>
      <c r="D20124" s="1" t="str">
        <f t="shared" si="2829"/>
        <v>21:0230</v>
      </c>
      <c r="E20124" t="s">
        <v>77810</v>
      </c>
      <c r="F20124" t="s">
        <v>77811</v>
      </c>
      <c r="H20124">
        <v>46.818699700000003</v>
      </c>
      <c r="I20124">
        <v>-66.643293999999997</v>
      </c>
      <c r="J20124" s="1" t="str">
        <f t="shared" si="2830"/>
        <v>Fluid (stream)</v>
      </c>
      <c r="K20124" s="1" t="str">
        <f t="shared" si="2831"/>
        <v>Untreated Water</v>
      </c>
      <c r="L20124">
        <v>26</v>
      </c>
      <c r="M20124" t="s">
        <v>11392</v>
      </c>
      <c r="N20124">
        <v>427</v>
      </c>
      <c r="O20124">
        <v>2.5000000000000001E-2</v>
      </c>
      <c r="P20124">
        <v>70</v>
      </c>
      <c r="Q20124">
        <v>7</v>
      </c>
    </row>
    <row r="20125" spans="1:17" hidden="1" x14ac:dyDescent="0.3">
      <c r="A20125" t="s">
        <v>77812</v>
      </c>
      <c r="B20125" t="s">
        <v>77813</v>
      </c>
      <c r="C20125" s="1" t="str">
        <f t="shared" si="2828"/>
        <v>21:0830</v>
      </c>
      <c r="D20125" s="1" t="str">
        <f t="shared" si="2829"/>
        <v>21:0230</v>
      </c>
      <c r="E20125" t="s">
        <v>77814</v>
      </c>
      <c r="F20125" t="s">
        <v>77815</v>
      </c>
      <c r="H20125">
        <v>46.794898699999997</v>
      </c>
      <c r="I20125">
        <v>-66.636012899999997</v>
      </c>
      <c r="J20125" s="1" t="str">
        <f t="shared" si="2830"/>
        <v>Fluid (stream)</v>
      </c>
      <c r="K20125" s="1" t="str">
        <f t="shared" si="2831"/>
        <v>Untreated Water</v>
      </c>
      <c r="L20125">
        <v>26</v>
      </c>
      <c r="M20125" t="s">
        <v>11397</v>
      </c>
      <c r="N20125">
        <v>428</v>
      </c>
      <c r="O20125">
        <v>2.5000000000000001E-2</v>
      </c>
      <c r="P20125">
        <v>70</v>
      </c>
      <c r="Q20125">
        <v>6.9</v>
      </c>
    </row>
    <row r="20126" spans="1:17" hidden="1" x14ac:dyDescent="0.3">
      <c r="A20126" t="s">
        <v>77816</v>
      </c>
      <c r="B20126" t="s">
        <v>77817</v>
      </c>
      <c r="C20126" s="1" t="str">
        <f t="shared" si="2828"/>
        <v>21:0830</v>
      </c>
      <c r="D20126" s="1" t="str">
        <f t="shared" si="2829"/>
        <v>21:0230</v>
      </c>
      <c r="E20126" t="s">
        <v>77818</v>
      </c>
      <c r="F20126" t="s">
        <v>77819</v>
      </c>
      <c r="H20126">
        <v>46.794571699999999</v>
      </c>
      <c r="I20126">
        <v>-66.637612799999999</v>
      </c>
      <c r="J20126" s="1" t="str">
        <f t="shared" si="2830"/>
        <v>Fluid (stream)</v>
      </c>
      <c r="K20126" s="1" t="str">
        <f t="shared" si="2831"/>
        <v>Untreated Water</v>
      </c>
      <c r="L20126">
        <v>26</v>
      </c>
      <c r="M20126" t="s">
        <v>11431</v>
      </c>
      <c r="N20126">
        <v>429</v>
      </c>
      <c r="O20126">
        <v>2.5000000000000001E-2</v>
      </c>
      <c r="P20126">
        <v>60</v>
      </c>
      <c r="Q20126">
        <v>6.8</v>
      </c>
    </row>
    <row r="20127" spans="1:17" hidden="1" x14ac:dyDescent="0.3">
      <c r="A20127" t="s">
        <v>77820</v>
      </c>
      <c r="B20127" t="s">
        <v>77821</v>
      </c>
      <c r="C20127" s="1" t="str">
        <f t="shared" si="2828"/>
        <v>21:0830</v>
      </c>
      <c r="D20127" s="1" t="str">
        <f t="shared" si="2829"/>
        <v>21:0230</v>
      </c>
      <c r="E20127" t="s">
        <v>77818</v>
      </c>
      <c r="F20127" t="s">
        <v>77822</v>
      </c>
      <c r="H20127">
        <v>46.794571699999999</v>
      </c>
      <c r="I20127">
        <v>-66.637612799999999</v>
      </c>
      <c r="J20127" s="1" t="str">
        <f t="shared" si="2830"/>
        <v>Fluid (stream)</v>
      </c>
      <c r="K20127" s="1" t="str">
        <f t="shared" si="2831"/>
        <v>Untreated Water</v>
      </c>
      <c r="L20127">
        <v>26</v>
      </c>
      <c r="M20127" t="s">
        <v>11435</v>
      </c>
      <c r="N20127">
        <v>430</v>
      </c>
      <c r="O20127">
        <v>2.5000000000000001E-2</v>
      </c>
      <c r="P20127">
        <v>70</v>
      </c>
      <c r="Q20127">
        <v>6.8</v>
      </c>
    </row>
    <row r="20128" spans="1:17" hidden="1" x14ac:dyDescent="0.3">
      <c r="A20128" t="s">
        <v>77823</v>
      </c>
      <c r="B20128" t="s">
        <v>77824</v>
      </c>
      <c r="C20128" s="1" t="str">
        <f t="shared" si="2828"/>
        <v>21:0830</v>
      </c>
      <c r="D20128" s="1" t="str">
        <f t="shared" si="2829"/>
        <v>21:0230</v>
      </c>
      <c r="E20128" t="s">
        <v>77825</v>
      </c>
      <c r="F20128" t="s">
        <v>77826</v>
      </c>
      <c r="H20128">
        <v>46.7885086</v>
      </c>
      <c r="I20128">
        <v>-66.638611999999995</v>
      </c>
      <c r="J20128" s="1" t="str">
        <f t="shared" si="2830"/>
        <v>Fluid (stream)</v>
      </c>
      <c r="K20128" s="1" t="str">
        <f t="shared" si="2831"/>
        <v>Untreated Water</v>
      </c>
      <c r="L20128">
        <v>26</v>
      </c>
      <c r="M20128" t="s">
        <v>11402</v>
      </c>
      <c r="N20128">
        <v>431</v>
      </c>
      <c r="O20128">
        <v>2.5000000000000001E-2</v>
      </c>
      <c r="P20128">
        <v>70</v>
      </c>
      <c r="Q20128">
        <v>6.8</v>
      </c>
    </row>
    <row r="20129" spans="1:17" hidden="1" x14ac:dyDescent="0.3">
      <c r="A20129" t="s">
        <v>77827</v>
      </c>
      <c r="B20129" t="s">
        <v>77828</v>
      </c>
      <c r="C20129" s="1" t="str">
        <f t="shared" si="2828"/>
        <v>21:0830</v>
      </c>
      <c r="D20129" s="1" t="str">
        <f t="shared" si="2829"/>
        <v>21:0230</v>
      </c>
      <c r="E20129" t="s">
        <v>77829</v>
      </c>
      <c r="F20129" t="s">
        <v>77830</v>
      </c>
      <c r="H20129">
        <v>46.785615800000002</v>
      </c>
      <c r="I20129">
        <v>-66.594349600000001</v>
      </c>
      <c r="J20129" s="1" t="str">
        <f t="shared" si="2830"/>
        <v>Fluid (stream)</v>
      </c>
      <c r="K20129" s="1" t="str">
        <f t="shared" si="2831"/>
        <v>Untreated Water</v>
      </c>
      <c r="L20129">
        <v>26</v>
      </c>
      <c r="M20129" t="s">
        <v>11411</v>
      </c>
      <c r="N20129">
        <v>432</v>
      </c>
      <c r="O20129">
        <v>2.5000000000000001E-2</v>
      </c>
      <c r="P20129">
        <v>60</v>
      </c>
      <c r="Q20129">
        <v>7</v>
      </c>
    </row>
    <row r="20130" spans="1:17" hidden="1" x14ac:dyDescent="0.3">
      <c r="A20130" t="s">
        <v>77831</v>
      </c>
      <c r="B20130" t="s">
        <v>77832</v>
      </c>
      <c r="C20130" s="1" t="str">
        <f t="shared" si="2828"/>
        <v>21:0830</v>
      </c>
      <c r="D20130" s="1" t="str">
        <f t="shared" si="2829"/>
        <v>21:0230</v>
      </c>
      <c r="E20130" t="s">
        <v>77833</v>
      </c>
      <c r="F20130" t="s">
        <v>77834</v>
      </c>
      <c r="H20130">
        <v>46.757303899999997</v>
      </c>
      <c r="I20130">
        <v>-66.547761199999997</v>
      </c>
      <c r="J20130" s="1" t="str">
        <f t="shared" si="2830"/>
        <v>Fluid (stream)</v>
      </c>
      <c r="K20130" s="1" t="str">
        <f t="shared" si="2831"/>
        <v>Untreated Water</v>
      </c>
      <c r="L20130">
        <v>26</v>
      </c>
      <c r="M20130" t="s">
        <v>11416</v>
      </c>
      <c r="N20130">
        <v>433</v>
      </c>
      <c r="O20130">
        <v>0.08</v>
      </c>
      <c r="P20130">
        <v>470</v>
      </c>
      <c r="Q20130">
        <v>6.9</v>
      </c>
    </row>
    <row r="20131" spans="1:17" hidden="1" x14ac:dyDescent="0.3">
      <c r="A20131" t="s">
        <v>77835</v>
      </c>
      <c r="B20131" t="s">
        <v>77836</v>
      </c>
      <c r="C20131" s="1" t="str">
        <f t="shared" si="2828"/>
        <v>21:0830</v>
      </c>
      <c r="D20131" s="1" t="str">
        <f t="shared" si="2829"/>
        <v>21:0230</v>
      </c>
      <c r="E20131" t="s">
        <v>77837</v>
      </c>
      <c r="F20131" t="s">
        <v>77838</v>
      </c>
      <c r="H20131">
        <v>46.751894800000002</v>
      </c>
      <c r="I20131">
        <v>-66.543554700000001</v>
      </c>
      <c r="J20131" s="1" t="str">
        <f t="shared" si="2830"/>
        <v>Fluid (stream)</v>
      </c>
      <c r="K20131" s="1" t="str">
        <f t="shared" si="2831"/>
        <v>Untreated Water</v>
      </c>
      <c r="L20131">
        <v>26</v>
      </c>
      <c r="M20131" t="s">
        <v>11421</v>
      </c>
      <c r="N20131">
        <v>434</v>
      </c>
      <c r="O20131">
        <v>0.42</v>
      </c>
      <c r="P20131">
        <v>540</v>
      </c>
      <c r="Q20131">
        <v>7.1</v>
      </c>
    </row>
    <row r="20132" spans="1:17" hidden="1" x14ac:dyDescent="0.3">
      <c r="A20132" t="s">
        <v>77839</v>
      </c>
      <c r="B20132" t="s">
        <v>77840</v>
      </c>
      <c r="C20132" s="1" t="str">
        <f t="shared" si="2828"/>
        <v>21:0830</v>
      </c>
      <c r="D20132" s="1" t="str">
        <f t="shared" si="2829"/>
        <v>21:0230</v>
      </c>
      <c r="E20132" t="s">
        <v>77841</v>
      </c>
      <c r="F20132" t="s">
        <v>77842</v>
      </c>
      <c r="H20132">
        <v>46.769942100000002</v>
      </c>
      <c r="I20132">
        <v>-66.542851799999994</v>
      </c>
      <c r="J20132" s="1" t="str">
        <f t="shared" si="2830"/>
        <v>Fluid (stream)</v>
      </c>
      <c r="K20132" s="1" t="str">
        <f t="shared" si="2831"/>
        <v>Untreated Water</v>
      </c>
      <c r="L20132">
        <v>26</v>
      </c>
      <c r="M20132" t="s">
        <v>11426</v>
      </c>
      <c r="N20132">
        <v>435</v>
      </c>
      <c r="O20132">
        <v>2.5000000000000001E-2</v>
      </c>
      <c r="P20132">
        <v>310</v>
      </c>
      <c r="Q20132">
        <v>6.2</v>
      </c>
    </row>
    <row r="20133" spans="1:17" hidden="1" x14ac:dyDescent="0.3">
      <c r="A20133" t="s">
        <v>77843</v>
      </c>
      <c r="B20133" t="s">
        <v>77844</v>
      </c>
      <c r="C20133" s="1" t="str">
        <f t="shared" si="2828"/>
        <v>21:0830</v>
      </c>
      <c r="D20133" s="1" t="str">
        <f t="shared" si="2829"/>
        <v>21:0230</v>
      </c>
      <c r="E20133" t="s">
        <v>77845</v>
      </c>
      <c r="F20133" t="s">
        <v>77846</v>
      </c>
      <c r="H20133">
        <v>46.757168800000002</v>
      </c>
      <c r="I20133">
        <v>-66.501999999999995</v>
      </c>
      <c r="J20133" s="1" t="str">
        <f t="shared" si="2830"/>
        <v>Fluid (stream)</v>
      </c>
      <c r="K20133" s="1" t="str">
        <f t="shared" si="2831"/>
        <v>Untreated Water</v>
      </c>
      <c r="L20133">
        <v>26</v>
      </c>
      <c r="M20133" t="s">
        <v>11440</v>
      </c>
      <c r="N20133">
        <v>436</v>
      </c>
      <c r="O20133">
        <v>2.5000000000000001E-2</v>
      </c>
      <c r="P20133">
        <v>80</v>
      </c>
      <c r="Q20133">
        <v>6.7</v>
      </c>
    </row>
    <row r="20134" spans="1:17" hidden="1" x14ac:dyDescent="0.3">
      <c r="A20134" t="s">
        <v>77847</v>
      </c>
      <c r="B20134" t="s">
        <v>77848</v>
      </c>
      <c r="C20134" s="1" t="str">
        <f t="shared" si="2828"/>
        <v>21:0830</v>
      </c>
      <c r="D20134" s="1" t="str">
        <f t="shared" si="2829"/>
        <v>21:0230</v>
      </c>
      <c r="E20134" t="s">
        <v>77849</v>
      </c>
      <c r="F20134" t="s">
        <v>77850</v>
      </c>
      <c r="H20134">
        <v>46.750590500000001</v>
      </c>
      <c r="I20134">
        <v>-66.497904599999998</v>
      </c>
      <c r="J20134" s="1" t="str">
        <f t="shared" si="2830"/>
        <v>Fluid (stream)</v>
      </c>
      <c r="K20134" s="1" t="str">
        <f t="shared" si="2831"/>
        <v>Untreated Water</v>
      </c>
      <c r="L20134">
        <v>26</v>
      </c>
      <c r="M20134" t="s">
        <v>11445</v>
      </c>
      <c r="N20134">
        <v>437</v>
      </c>
      <c r="O20134">
        <v>2.5000000000000001E-2</v>
      </c>
      <c r="P20134">
        <v>70</v>
      </c>
      <c r="Q20134">
        <v>6.6</v>
      </c>
    </row>
    <row r="20135" spans="1:17" hidden="1" x14ac:dyDescent="0.3">
      <c r="A20135" t="s">
        <v>77851</v>
      </c>
      <c r="B20135" t="s">
        <v>77852</v>
      </c>
      <c r="C20135" s="1" t="str">
        <f t="shared" si="2828"/>
        <v>21:0830</v>
      </c>
      <c r="D20135" s="1" t="str">
        <f t="shared" si="2829"/>
        <v>21:0230</v>
      </c>
      <c r="E20135" t="s">
        <v>77853</v>
      </c>
      <c r="F20135" t="s">
        <v>77854</v>
      </c>
      <c r="H20135">
        <v>46.751232999999999</v>
      </c>
      <c r="I20135">
        <v>-66.473494500000001</v>
      </c>
      <c r="J20135" s="1" t="str">
        <f t="shared" si="2830"/>
        <v>Fluid (stream)</v>
      </c>
      <c r="K20135" s="1" t="str">
        <f t="shared" si="2831"/>
        <v>Untreated Water</v>
      </c>
      <c r="L20135">
        <v>26</v>
      </c>
      <c r="M20135" t="s">
        <v>11450</v>
      </c>
      <c r="N20135">
        <v>438</v>
      </c>
      <c r="O20135">
        <v>2.5000000000000001E-2</v>
      </c>
      <c r="P20135">
        <v>50</v>
      </c>
      <c r="Q20135">
        <v>7.1</v>
      </c>
    </row>
    <row r="20136" spans="1:17" hidden="1" x14ac:dyDescent="0.3">
      <c r="A20136" t="s">
        <v>77855</v>
      </c>
      <c r="B20136" t="s">
        <v>77856</v>
      </c>
      <c r="C20136" s="1" t="str">
        <f t="shared" si="2828"/>
        <v>21:0830</v>
      </c>
      <c r="D20136" s="1" t="str">
        <f t="shared" si="2829"/>
        <v>21:0230</v>
      </c>
      <c r="E20136" t="s">
        <v>77857</v>
      </c>
      <c r="F20136" t="s">
        <v>77858</v>
      </c>
      <c r="H20136">
        <v>46.751249199999997</v>
      </c>
      <c r="I20136">
        <v>-66.439816699999994</v>
      </c>
      <c r="J20136" s="1" t="str">
        <f t="shared" si="2830"/>
        <v>Fluid (stream)</v>
      </c>
      <c r="K20136" s="1" t="str">
        <f t="shared" si="2831"/>
        <v>Untreated Water</v>
      </c>
      <c r="L20136">
        <v>26</v>
      </c>
      <c r="M20136" t="s">
        <v>11460</v>
      </c>
      <c r="N20136">
        <v>439</v>
      </c>
      <c r="O20136">
        <v>2.5000000000000001E-2</v>
      </c>
      <c r="P20136">
        <v>50</v>
      </c>
      <c r="Q20136">
        <v>7</v>
      </c>
    </row>
    <row r="20137" spans="1:17" hidden="1" x14ac:dyDescent="0.3">
      <c r="A20137" t="s">
        <v>77859</v>
      </c>
      <c r="B20137" t="s">
        <v>77860</v>
      </c>
      <c r="C20137" s="1" t="str">
        <f t="shared" si="2828"/>
        <v>21:0830</v>
      </c>
      <c r="D20137" s="1" t="str">
        <f t="shared" si="2829"/>
        <v>21:0230</v>
      </c>
      <c r="E20137" t="s">
        <v>77861</v>
      </c>
      <c r="F20137" t="s">
        <v>77862</v>
      </c>
      <c r="H20137">
        <v>46.764408099999997</v>
      </c>
      <c r="I20137">
        <v>-66.447928700000006</v>
      </c>
      <c r="J20137" s="1" t="str">
        <f t="shared" si="2830"/>
        <v>Fluid (stream)</v>
      </c>
      <c r="K20137" s="1" t="str">
        <f t="shared" si="2831"/>
        <v>Untreated Water</v>
      </c>
      <c r="L20137">
        <v>26</v>
      </c>
      <c r="M20137" t="s">
        <v>11465</v>
      </c>
      <c r="N20137">
        <v>440</v>
      </c>
      <c r="O20137">
        <v>2.5000000000000001E-2</v>
      </c>
      <c r="P20137">
        <v>50</v>
      </c>
      <c r="Q20137">
        <v>7.1</v>
      </c>
    </row>
    <row r="20138" spans="1:17" hidden="1" x14ac:dyDescent="0.3">
      <c r="A20138" t="s">
        <v>77863</v>
      </c>
      <c r="B20138" t="s">
        <v>77864</v>
      </c>
      <c r="C20138" s="1" t="str">
        <f t="shared" si="2828"/>
        <v>21:0830</v>
      </c>
      <c r="D20138" s="1" t="str">
        <f t="shared" si="2829"/>
        <v>21:0230</v>
      </c>
      <c r="E20138" t="s">
        <v>77865</v>
      </c>
      <c r="F20138" t="s">
        <v>77866</v>
      </c>
      <c r="H20138">
        <v>46.782404999999997</v>
      </c>
      <c r="I20138">
        <v>-66.432928500000003</v>
      </c>
      <c r="J20138" s="1" t="str">
        <f t="shared" si="2830"/>
        <v>Fluid (stream)</v>
      </c>
      <c r="K20138" s="1" t="str">
        <f t="shared" si="2831"/>
        <v>Untreated Water</v>
      </c>
      <c r="L20138">
        <v>26</v>
      </c>
      <c r="M20138" t="s">
        <v>11470</v>
      </c>
      <c r="N20138">
        <v>441</v>
      </c>
      <c r="O20138">
        <v>2.5000000000000001E-2</v>
      </c>
      <c r="P20138">
        <v>80</v>
      </c>
      <c r="Q20138">
        <v>6.8</v>
      </c>
    </row>
    <row r="20139" spans="1:17" hidden="1" x14ac:dyDescent="0.3">
      <c r="A20139" t="s">
        <v>77867</v>
      </c>
      <c r="B20139" t="s">
        <v>77868</v>
      </c>
      <c r="C20139" s="1" t="str">
        <f t="shared" si="2828"/>
        <v>21:0830</v>
      </c>
      <c r="D20139" s="1" t="str">
        <f t="shared" si="2829"/>
        <v>21:0230</v>
      </c>
      <c r="E20139" t="s">
        <v>77869</v>
      </c>
      <c r="F20139" t="s">
        <v>77870</v>
      </c>
      <c r="H20139">
        <v>46.781249500000001</v>
      </c>
      <c r="I20139">
        <v>-66.432773800000007</v>
      </c>
      <c r="J20139" s="1" t="str">
        <f t="shared" si="2830"/>
        <v>Fluid (stream)</v>
      </c>
      <c r="K20139" s="1" t="str">
        <f t="shared" si="2831"/>
        <v>Untreated Water</v>
      </c>
      <c r="L20139">
        <v>26</v>
      </c>
      <c r="M20139" t="s">
        <v>11475</v>
      </c>
      <c r="N20139">
        <v>442</v>
      </c>
      <c r="O20139">
        <v>2.5000000000000001E-2</v>
      </c>
      <c r="P20139">
        <v>60</v>
      </c>
      <c r="Q20139">
        <v>7.3</v>
      </c>
    </row>
    <row r="20140" spans="1:17" hidden="1" x14ac:dyDescent="0.3">
      <c r="A20140" t="s">
        <v>77871</v>
      </c>
      <c r="B20140" t="s">
        <v>77872</v>
      </c>
      <c r="C20140" s="1" t="str">
        <f t="shared" si="2828"/>
        <v>21:0830</v>
      </c>
      <c r="D20140" s="1" t="str">
        <f t="shared" si="2829"/>
        <v>21:0230</v>
      </c>
      <c r="E20140" t="s">
        <v>77873</v>
      </c>
      <c r="F20140" t="s">
        <v>77874</v>
      </c>
      <c r="H20140">
        <v>46.756681800000003</v>
      </c>
      <c r="I20140">
        <v>-66.611954499999996</v>
      </c>
      <c r="J20140" s="1" t="str">
        <f t="shared" si="2830"/>
        <v>Fluid (stream)</v>
      </c>
      <c r="K20140" s="1" t="str">
        <f t="shared" si="2831"/>
        <v>Untreated Water</v>
      </c>
      <c r="L20140">
        <v>26</v>
      </c>
      <c r="M20140" t="s">
        <v>11480</v>
      </c>
      <c r="N20140">
        <v>443</v>
      </c>
      <c r="O20140">
        <v>0.33</v>
      </c>
      <c r="P20140">
        <v>250</v>
      </c>
      <c r="Q20140">
        <v>6.7</v>
      </c>
    </row>
    <row r="20141" spans="1:17" hidden="1" x14ac:dyDescent="0.3">
      <c r="A20141" t="s">
        <v>77875</v>
      </c>
      <c r="B20141" t="s">
        <v>77876</v>
      </c>
      <c r="C20141" s="1" t="str">
        <f t="shared" si="2828"/>
        <v>21:0830</v>
      </c>
      <c r="D20141" s="1" t="str">
        <f t="shared" si="2829"/>
        <v>21:0230</v>
      </c>
      <c r="E20141" t="s">
        <v>77877</v>
      </c>
      <c r="F20141" t="s">
        <v>77878</v>
      </c>
      <c r="H20141">
        <v>46.766257799999998</v>
      </c>
      <c r="I20141">
        <v>-66.591361399999997</v>
      </c>
      <c r="J20141" s="1" t="str">
        <f t="shared" si="2830"/>
        <v>Fluid (stream)</v>
      </c>
      <c r="K20141" s="1" t="str">
        <f t="shared" si="2831"/>
        <v>Untreated Water</v>
      </c>
      <c r="L20141">
        <v>26</v>
      </c>
      <c r="M20141" t="s">
        <v>12548</v>
      </c>
      <c r="N20141">
        <v>444</v>
      </c>
      <c r="O20141">
        <v>0.23</v>
      </c>
      <c r="P20141">
        <v>300</v>
      </c>
      <c r="Q20141">
        <v>6.8</v>
      </c>
    </row>
    <row r="20142" spans="1:17" hidden="1" x14ac:dyDescent="0.3">
      <c r="A20142" t="s">
        <v>77879</v>
      </c>
      <c r="B20142" t="s">
        <v>77880</v>
      </c>
      <c r="C20142" s="1" t="str">
        <f t="shared" si="2828"/>
        <v>21:0830</v>
      </c>
      <c r="D20142" s="1" t="str">
        <f t="shared" si="2829"/>
        <v>21:0230</v>
      </c>
      <c r="E20142" t="s">
        <v>77881</v>
      </c>
      <c r="F20142" t="s">
        <v>77882</v>
      </c>
      <c r="H20142">
        <v>46.770525599999999</v>
      </c>
      <c r="I20142">
        <v>-66.639830900000007</v>
      </c>
      <c r="J20142" s="1" t="str">
        <f t="shared" si="2830"/>
        <v>Fluid (stream)</v>
      </c>
      <c r="K20142" s="1" t="str">
        <f t="shared" si="2831"/>
        <v>Untreated Water</v>
      </c>
      <c r="L20142">
        <v>27</v>
      </c>
      <c r="M20142" t="s">
        <v>11431</v>
      </c>
      <c r="N20142">
        <v>445</v>
      </c>
      <c r="O20142">
        <v>2.5000000000000001E-2</v>
      </c>
      <c r="P20142">
        <v>80</v>
      </c>
      <c r="Q20142">
        <v>6.8</v>
      </c>
    </row>
    <row r="20143" spans="1:17" hidden="1" x14ac:dyDescent="0.3">
      <c r="A20143" t="s">
        <v>77883</v>
      </c>
      <c r="B20143" t="s">
        <v>77884</v>
      </c>
      <c r="C20143" s="1" t="str">
        <f t="shared" si="2828"/>
        <v>21:0830</v>
      </c>
      <c r="D20143" s="1" t="str">
        <f t="shared" si="2829"/>
        <v>21:0230</v>
      </c>
      <c r="E20143" t="s">
        <v>77881</v>
      </c>
      <c r="F20143" t="s">
        <v>77885</v>
      </c>
      <c r="H20143">
        <v>46.770525599999999</v>
      </c>
      <c r="I20143">
        <v>-66.639830900000007</v>
      </c>
      <c r="J20143" s="1" t="str">
        <f t="shared" si="2830"/>
        <v>Fluid (stream)</v>
      </c>
      <c r="K20143" s="1" t="str">
        <f t="shared" si="2831"/>
        <v>Untreated Water</v>
      </c>
      <c r="L20143">
        <v>27</v>
      </c>
      <c r="M20143" t="s">
        <v>11435</v>
      </c>
      <c r="N20143">
        <v>446</v>
      </c>
      <c r="O20143">
        <v>2.5000000000000001E-2</v>
      </c>
      <c r="P20143">
        <v>60</v>
      </c>
      <c r="Q20143">
        <v>6.8</v>
      </c>
    </row>
    <row r="20144" spans="1:17" hidden="1" x14ac:dyDescent="0.3">
      <c r="A20144" t="s">
        <v>77886</v>
      </c>
      <c r="B20144" t="s">
        <v>77887</v>
      </c>
      <c r="C20144" s="1" t="str">
        <f t="shared" si="2828"/>
        <v>21:0830</v>
      </c>
      <c r="D20144" s="1" t="str">
        <f t="shared" si="2829"/>
        <v>21:0230</v>
      </c>
      <c r="E20144" t="s">
        <v>77888</v>
      </c>
      <c r="F20144" t="s">
        <v>77889</v>
      </c>
      <c r="H20144">
        <v>46.761433699999998</v>
      </c>
      <c r="I20144">
        <v>-66.657239899999993</v>
      </c>
      <c r="J20144" s="1" t="str">
        <f t="shared" si="2830"/>
        <v>Fluid (stream)</v>
      </c>
      <c r="K20144" s="1" t="str">
        <f t="shared" si="2831"/>
        <v>Untreated Water</v>
      </c>
      <c r="L20144">
        <v>27</v>
      </c>
      <c r="M20144" t="s">
        <v>11392</v>
      </c>
      <c r="N20144">
        <v>447</v>
      </c>
      <c r="O20144">
        <v>2.5000000000000001E-2</v>
      </c>
      <c r="P20144">
        <v>100</v>
      </c>
      <c r="Q20144">
        <v>6.8</v>
      </c>
    </row>
    <row r="20145" spans="1:17" hidden="1" x14ac:dyDescent="0.3">
      <c r="A20145" t="s">
        <v>77890</v>
      </c>
      <c r="B20145" t="s">
        <v>77891</v>
      </c>
      <c r="C20145" s="1" t="str">
        <f t="shared" si="2828"/>
        <v>21:0830</v>
      </c>
      <c r="D20145" s="1" t="str">
        <f t="shared" si="2829"/>
        <v>21:0230</v>
      </c>
      <c r="E20145" t="s">
        <v>77892</v>
      </c>
      <c r="F20145" t="s">
        <v>77893</v>
      </c>
      <c r="H20145">
        <v>46.766376800000003</v>
      </c>
      <c r="I20145">
        <v>-66.677221200000005</v>
      </c>
      <c r="J20145" s="1" t="str">
        <f t="shared" si="2830"/>
        <v>Fluid (stream)</v>
      </c>
      <c r="K20145" s="1" t="str">
        <f t="shared" si="2831"/>
        <v>Untreated Water</v>
      </c>
      <c r="L20145">
        <v>27</v>
      </c>
      <c r="M20145" t="s">
        <v>11397</v>
      </c>
      <c r="N20145">
        <v>448</v>
      </c>
      <c r="O20145">
        <v>2.5000000000000001E-2</v>
      </c>
      <c r="P20145">
        <v>70</v>
      </c>
      <c r="Q20145">
        <v>6.7</v>
      </c>
    </row>
    <row r="20146" spans="1:17" hidden="1" x14ac:dyDescent="0.3">
      <c r="A20146" t="s">
        <v>77894</v>
      </c>
      <c r="B20146" t="s">
        <v>77895</v>
      </c>
      <c r="C20146" s="1" t="str">
        <f t="shared" ref="C20146:C20184" si="2832">HYPERLINK("http://geochem.nrcan.gc.ca/cdogs/content/bdl/bdl210830_e.htm", "21:0830")</f>
        <v>21:0830</v>
      </c>
      <c r="D20146" s="1" t="str">
        <f t="shared" ref="D20146:D20184" si="2833">HYPERLINK("http://geochem.nrcan.gc.ca/cdogs/content/svy/svy210230_e.htm", "21:0230")</f>
        <v>21:0230</v>
      </c>
      <c r="E20146" t="s">
        <v>77896</v>
      </c>
      <c r="F20146" t="s">
        <v>77897</v>
      </c>
      <c r="H20146">
        <v>46.765050500000001</v>
      </c>
      <c r="I20146">
        <v>-66.680604900000006</v>
      </c>
      <c r="J20146" s="1" t="str">
        <f t="shared" ref="J20146:J20209" si="2834">HYPERLINK("http://geochem.nrcan.gc.ca/cdogs/content/kwd/kwd020018_e.htm", "Fluid (stream)")</f>
        <v>Fluid (stream)</v>
      </c>
      <c r="K20146" s="1" t="str">
        <f t="shared" si="2831"/>
        <v>Untreated Water</v>
      </c>
      <c r="L20146">
        <v>27</v>
      </c>
      <c r="M20146" t="s">
        <v>11402</v>
      </c>
      <c r="N20146">
        <v>449</v>
      </c>
      <c r="O20146">
        <v>2.5000000000000001E-2</v>
      </c>
      <c r="P20146">
        <v>60</v>
      </c>
      <c r="Q20146">
        <v>6.7</v>
      </c>
    </row>
    <row r="20147" spans="1:17" hidden="1" x14ac:dyDescent="0.3">
      <c r="A20147" t="s">
        <v>77898</v>
      </c>
      <c r="B20147" t="s">
        <v>77899</v>
      </c>
      <c r="C20147" s="1" t="str">
        <f t="shared" si="2832"/>
        <v>21:0830</v>
      </c>
      <c r="D20147" s="1" t="str">
        <f t="shared" si="2833"/>
        <v>21:0230</v>
      </c>
      <c r="E20147" t="s">
        <v>77900</v>
      </c>
      <c r="F20147" t="s">
        <v>77901</v>
      </c>
      <c r="H20147">
        <v>46.7560146</v>
      </c>
      <c r="I20147">
        <v>-66.677928699999995</v>
      </c>
      <c r="J20147" s="1" t="str">
        <f t="shared" si="2834"/>
        <v>Fluid (stream)</v>
      </c>
      <c r="K20147" s="1" t="str">
        <f t="shared" si="2831"/>
        <v>Untreated Water</v>
      </c>
      <c r="L20147">
        <v>27</v>
      </c>
      <c r="M20147" t="s">
        <v>11411</v>
      </c>
      <c r="N20147">
        <v>450</v>
      </c>
      <c r="O20147">
        <v>2.5000000000000001E-2</v>
      </c>
      <c r="P20147">
        <v>60</v>
      </c>
      <c r="Q20147">
        <v>6.8</v>
      </c>
    </row>
    <row r="20148" spans="1:17" hidden="1" x14ac:dyDescent="0.3">
      <c r="A20148" t="s">
        <v>77902</v>
      </c>
      <c r="B20148" t="s">
        <v>77903</v>
      </c>
      <c r="C20148" s="1" t="str">
        <f t="shared" si="2832"/>
        <v>21:0830</v>
      </c>
      <c r="D20148" s="1" t="str">
        <f t="shared" si="2833"/>
        <v>21:0230</v>
      </c>
      <c r="E20148" t="s">
        <v>77904</v>
      </c>
      <c r="F20148" t="s">
        <v>77905</v>
      </c>
      <c r="H20148">
        <v>46.750934600000001</v>
      </c>
      <c r="I20148">
        <v>-66.6697542</v>
      </c>
      <c r="J20148" s="1" t="str">
        <f t="shared" si="2834"/>
        <v>Fluid (stream)</v>
      </c>
      <c r="K20148" s="1" t="str">
        <f t="shared" si="2831"/>
        <v>Untreated Water</v>
      </c>
      <c r="L20148">
        <v>27</v>
      </c>
      <c r="M20148" t="s">
        <v>11416</v>
      </c>
      <c r="N20148">
        <v>451</v>
      </c>
      <c r="O20148">
        <v>2.5000000000000001E-2</v>
      </c>
      <c r="P20148">
        <v>70</v>
      </c>
      <c r="Q20148">
        <v>6.8</v>
      </c>
    </row>
    <row r="20149" spans="1:17" hidden="1" x14ac:dyDescent="0.3">
      <c r="A20149" t="s">
        <v>77906</v>
      </c>
      <c r="B20149" t="s">
        <v>77907</v>
      </c>
      <c r="C20149" s="1" t="str">
        <f t="shared" si="2832"/>
        <v>21:0830</v>
      </c>
      <c r="D20149" s="1" t="str">
        <f t="shared" si="2833"/>
        <v>21:0230</v>
      </c>
      <c r="E20149" t="s">
        <v>77908</v>
      </c>
      <c r="F20149" t="s">
        <v>77909</v>
      </c>
      <c r="H20149">
        <v>46.752105499999999</v>
      </c>
      <c r="I20149">
        <v>-66.713973499999994</v>
      </c>
      <c r="J20149" s="1" t="str">
        <f t="shared" si="2834"/>
        <v>Fluid (stream)</v>
      </c>
      <c r="K20149" s="1" t="str">
        <f t="shared" si="2831"/>
        <v>Untreated Water</v>
      </c>
      <c r="L20149">
        <v>27</v>
      </c>
      <c r="M20149" t="s">
        <v>11421</v>
      </c>
      <c r="N20149">
        <v>452</v>
      </c>
      <c r="O20149">
        <v>0.25</v>
      </c>
      <c r="P20149">
        <v>100</v>
      </c>
      <c r="Q20149">
        <v>6.8</v>
      </c>
    </row>
    <row r="20150" spans="1:17" hidden="1" x14ac:dyDescent="0.3">
      <c r="A20150" t="s">
        <v>77910</v>
      </c>
      <c r="B20150" t="s">
        <v>77911</v>
      </c>
      <c r="C20150" s="1" t="str">
        <f t="shared" si="2832"/>
        <v>21:0830</v>
      </c>
      <c r="D20150" s="1" t="str">
        <f t="shared" si="2833"/>
        <v>21:0230</v>
      </c>
      <c r="E20150" t="s">
        <v>77912</v>
      </c>
      <c r="F20150" t="s">
        <v>77913</v>
      </c>
      <c r="H20150">
        <v>46.751704799999999</v>
      </c>
      <c r="I20150">
        <v>-66.701603899999995</v>
      </c>
      <c r="J20150" s="1" t="str">
        <f t="shared" si="2834"/>
        <v>Fluid (stream)</v>
      </c>
      <c r="K20150" s="1" t="str">
        <f t="shared" si="2831"/>
        <v>Untreated Water</v>
      </c>
      <c r="L20150">
        <v>27</v>
      </c>
      <c r="M20150" t="s">
        <v>11426</v>
      </c>
      <c r="N20150">
        <v>453</v>
      </c>
      <c r="O20150">
        <v>0.16</v>
      </c>
      <c r="P20150">
        <v>110</v>
      </c>
      <c r="Q20150">
        <v>6.7</v>
      </c>
    </row>
    <row r="20151" spans="1:17" hidden="1" x14ac:dyDescent="0.3">
      <c r="A20151" t="s">
        <v>77914</v>
      </c>
      <c r="B20151" t="s">
        <v>77915</v>
      </c>
      <c r="C20151" s="1" t="str">
        <f t="shared" si="2832"/>
        <v>21:0830</v>
      </c>
      <c r="D20151" s="1" t="str">
        <f t="shared" si="2833"/>
        <v>21:0230</v>
      </c>
      <c r="E20151" t="s">
        <v>77916</v>
      </c>
      <c r="F20151" t="s">
        <v>77917</v>
      </c>
      <c r="H20151">
        <v>46.7601911</v>
      </c>
      <c r="I20151">
        <v>-66.710566799999995</v>
      </c>
      <c r="J20151" s="1" t="str">
        <f t="shared" si="2834"/>
        <v>Fluid (stream)</v>
      </c>
      <c r="K20151" s="1" t="str">
        <f t="shared" si="2831"/>
        <v>Untreated Water</v>
      </c>
      <c r="L20151">
        <v>27</v>
      </c>
      <c r="M20151" t="s">
        <v>11440</v>
      </c>
      <c r="N20151">
        <v>454</v>
      </c>
      <c r="O20151">
        <v>2.5000000000000001E-2</v>
      </c>
      <c r="P20151">
        <v>80</v>
      </c>
      <c r="Q20151">
        <v>6.7</v>
      </c>
    </row>
    <row r="20152" spans="1:17" hidden="1" x14ac:dyDescent="0.3">
      <c r="A20152" t="s">
        <v>77918</v>
      </c>
      <c r="B20152" t="s">
        <v>77919</v>
      </c>
      <c r="C20152" s="1" t="str">
        <f t="shared" si="2832"/>
        <v>21:0830</v>
      </c>
      <c r="D20152" s="1" t="str">
        <f t="shared" si="2833"/>
        <v>21:0230</v>
      </c>
      <c r="E20152" t="s">
        <v>77920</v>
      </c>
      <c r="F20152" t="s">
        <v>77921</v>
      </c>
      <c r="H20152">
        <v>46.759478700000003</v>
      </c>
      <c r="I20152">
        <v>-66.712744700000002</v>
      </c>
      <c r="J20152" s="1" t="str">
        <f t="shared" si="2834"/>
        <v>Fluid (stream)</v>
      </c>
      <c r="K20152" s="1" t="str">
        <f t="shared" si="2831"/>
        <v>Untreated Water</v>
      </c>
      <c r="L20152">
        <v>27</v>
      </c>
      <c r="M20152" t="s">
        <v>11445</v>
      </c>
      <c r="N20152">
        <v>455</v>
      </c>
      <c r="O20152">
        <v>2.5000000000000001E-2</v>
      </c>
      <c r="P20152">
        <v>80</v>
      </c>
      <c r="Q20152">
        <v>6.6</v>
      </c>
    </row>
    <row r="20153" spans="1:17" hidden="1" x14ac:dyDescent="0.3">
      <c r="A20153" t="s">
        <v>77922</v>
      </c>
      <c r="B20153" t="s">
        <v>77923</v>
      </c>
      <c r="C20153" s="1" t="str">
        <f t="shared" si="2832"/>
        <v>21:0830</v>
      </c>
      <c r="D20153" s="1" t="str">
        <f t="shared" si="2833"/>
        <v>21:0230</v>
      </c>
      <c r="E20153" t="s">
        <v>77924</v>
      </c>
      <c r="F20153" t="s">
        <v>77925</v>
      </c>
      <c r="H20153">
        <v>46.763722899999998</v>
      </c>
      <c r="I20153">
        <v>-66.724757699999998</v>
      </c>
      <c r="J20153" s="1" t="str">
        <f t="shared" si="2834"/>
        <v>Fluid (stream)</v>
      </c>
      <c r="K20153" s="1" t="str">
        <f t="shared" ref="K20153:K20216" si="2835">HYPERLINK("http://geochem.nrcan.gc.ca/cdogs/content/kwd/kwd080007_e.htm", "Untreated Water")</f>
        <v>Untreated Water</v>
      </c>
      <c r="L20153">
        <v>27</v>
      </c>
      <c r="M20153" t="s">
        <v>11450</v>
      </c>
      <c r="N20153">
        <v>456</v>
      </c>
      <c r="O20153">
        <v>2.5000000000000001E-2</v>
      </c>
      <c r="P20153">
        <v>70</v>
      </c>
      <c r="Q20153">
        <v>6.6</v>
      </c>
    </row>
    <row r="20154" spans="1:17" hidden="1" x14ac:dyDescent="0.3">
      <c r="A20154" t="s">
        <v>77926</v>
      </c>
      <c r="B20154" t="s">
        <v>77927</v>
      </c>
      <c r="C20154" s="1" t="str">
        <f t="shared" si="2832"/>
        <v>21:0830</v>
      </c>
      <c r="D20154" s="1" t="str">
        <f t="shared" si="2833"/>
        <v>21:0230</v>
      </c>
      <c r="E20154" t="s">
        <v>77928</v>
      </c>
      <c r="F20154" t="s">
        <v>77929</v>
      </c>
      <c r="H20154">
        <v>46.762493300000003</v>
      </c>
      <c r="I20154">
        <v>-66.725831099999994</v>
      </c>
      <c r="J20154" s="1" t="str">
        <f t="shared" si="2834"/>
        <v>Fluid (stream)</v>
      </c>
      <c r="K20154" s="1" t="str">
        <f t="shared" si="2835"/>
        <v>Untreated Water</v>
      </c>
      <c r="L20154">
        <v>27</v>
      </c>
      <c r="M20154" t="s">
        <v>11460</v>
      </c>
      <c r="N20154">
        <v>457</v>
      </c>
      <c r="O20154">
        <v>2.5000000000000001E-2</v>
      </c>
      <c r="P20154">
        <v>70</v>
      </c>
      <c r="Q20154">
        <v>6.6</v>
      </c>
    </row>
    <row r="20155" spans="1:17" hidden="1" x14ac:dyDescent="0.3">
      <c r="A20155" t="s">
        <v>77930</v>
      </c>
      <c r="B20155" t="s">
        <v>77931</v>
      </c>
      <c r="C20155" s="1" t="str">
        <f t="shared" si="2832"/>
        <v>21:0830</v>
      </c>
      <c r="D20155" s="1" t="str">
        <f t="shared" si="2833"/>
        <v>21:0230</v>
      </c>
      <c r="E20155" t="s">
        <v>77932</v>
      </c>
      <c r="F20155" t="s">
        <v>77933</v>
      </c>
      <c r="H20155">
        <v>46.767545599999998</v>
      </c>
      <c r="I20155">
        <v>-66.745565600000006</v>
      </c>
      <c r="J20155" s="1" t="str">
        <f t="shared" si="2834"/>
        <v>Fluid (stream)</v>
      </c>
      <c r="K20155" s="1" t="str">
        <f t="shared" si="2835"/>
        <v>Untreated Water</v>
      </c>
      <c r="L20155">
        <v>27</v>
      </c>
      <c r="M20155" t="s">
        <v>11465</v>
      </c>
      <c r="N20155">
        <v>458</v>
      </c>
      <c r="O20155">
        <v>2.5000000000000001E-2</v>
      </c>
      <c r="P20155">
        <v>70</v>
      </c>
      <c r="Q20155">
        <v>6.4</v>
      </c>
    </row>
    <row r="20156" spans="1:17" hidden="1" x14ac:dyDescent="0.3">
      <c r="A20156" t="s">
        <v>77934</v>
      </c>
      <c r="B20156" t="s">
        <v>77935</v>
      </c>
      <c r="C20156" s="1" t="str">
        <f t="shared" si="2832"/>
        <v>21:0830</v>
      </c>
      <c r="D20156" s="1" t="str">
        <f t="shared" si="2833"/>
        <v>21:0230</v>
      </c>
      <c r="E20156" t="s">
        <v>77936</v>
      </c>
      <c r="F20156" t="s">
        <v>77937</v>
      </c>
      <c r="H20156">
        <v>46.780902599999997</v>
      </c>
      <c r="I20156">
        <v>-66.692369299999996</v>
      </c>
      <c r="J20156" s="1" t="str">
        <f t="shared" si="2834"/>
        <v>Fluid (stream)</v>
      </c>
      <c r="K20156" s="1" t="str">
        <f t="shared" si="2835"/>
        <v>Untreated Water</v>
      </c>
      <c r="L20156">
        <v>27</v>
      </c>
      <c r="M20156" t="s">
        <v>11470</v>
      </c>
      <c r="N20156">
        <v>459</v>
      </c>
      <c r="O20156">
        <v>2.5000000000000001E-2</v>
      </c>
      <c r="P20156">
        <v>60</v>
      </c>
      <c r="Q20156">
        <v>6.5</v>
      </c>
    </row>
    <row r="20157" spans="1:17" hidden="1" x14ac:dyDescent="0.3">
      <c r="A20157" t="s">
        <v>77938</v>
      </c>
      <c r="B20157" t="s">
        <v>77939</v>
      </c>
      <c r="C20157" s="1" t="str">
        <f t="shared" si="2832"/>
        <v>21:0830</v>
      </c>
      <c r="D20157" s="1" t="str">
        <f t="shared" si="2833"/>
        <v>21:0230</v>
      </c>
      <c r="E20157" t="s">
        <v>77940</v>
      </c>
      <c r="F20157" t="s">
        <v>77941</v>
      </c>
      <c r="H20157">
        <v>46.809660100000002</v>
      </c>
      <c r="I20157">
        <v>-66.669026200000005</v>
      </c>
      <c r="J20157" s="1" t="str">
        <f t="shared" si="2834"/>
        <v>Fluid (stream)</v>
      </c>
      <c r="K20157" s="1" t="str">
        <f t="shared" si="2835"/>
        <v>Untreated Water</v>
      </c>
      <c r="L20157">
        <v>27</v>
      </c>
      <c r="M20157" t="s">
        <v>11475</v>
      </c>
      <c r="N20157">
        <v>460</v>
      </c>
      <c r="O20157">
        <v>2.5000000000000001E-2</v>
      </c>
      <c r="P20157">
        <v>60</v>
      </c>
      <c r="Q20157">
        <v>6.8</v>
      </c>
    </row>
    <row r="20158" spans="1:17" hidden="1" x14ac:dyDescent="0.3">
      <c r="A20158" t="s">
        <v>77942</v>
      </c>
      <c r="B20158" t="s">
        <v>77943</v>
      </c>
      <c r="C20158" s="1" t="str">
        <f t="shared" si="2832"/>
        <v>21:0830</v>
      </c>
      <c r="D20158" s="1" t="str">
        <f t="shared" si="2833"/>
        <v>21:0230</v>
      </c>
      <c r="E20158" t="s">
        <v>77944</v>
      </c>
      <c r="F20158" t="s">
        <v>77945</v>
      </c>
      <c r="H20158">
        <v>46.814515100000001</v>
      </c>
      <c r="I20158">
        <v>-66.682082300000005</v>
      </c>
      <c r="J20158" s="1" t="str">
        <f t="shared" si="2834"/>
        <v>Fluid (stream)</v>
      </c>
      <c r="K20158" s="1" t="str">
        <f t="shared" si="2835"/>
        <v>Untreated Water</v>
      </c>
      <c r="L20158">
        <v>27</v>
      </c>
      <c r="M20158" t="s">
        <v>11480</v>
      </c>
      <c r="N20158">
        <v>461</v>
      </c>
      <c r="O20158">
        <v>2.5000000000000001E-2</v>
      </c>
      <c r="P20158">
        <v>70</v>
      </c>
      <c r="Q20158">
        <v>6.7</v>
      </c>
    </row>
    <row r="20159" spans="1:17" hidden="1" x14ac:dyDescent="0.3">
      <c r="A20159" t="s">
        <v>77946</v>
      </c>
      <c r="B20159" t="s">
        <v>77947</v>
      </c>
      <c r="C20159" s="1" t="str">
        <f t="shared" si="2832"/>
        <v>21:0830</v>
      </c>
      <c r="D20159" s="1" t="str">
        <f t="shared" si="2833"/>
        <v>21:0230</v>
      </c>
      <c r="E20159" t="s">
        <v>77948</v>
      </c>
      <c r="F20159" t="s">
        <v>77949</v>
      </c>
      <c r="H20159">
        <v>46.768867</v>
      </c>
      <c r="I20159">
        <v>-66.2496218</v>
      </c>
      <c r="J20159" s="1" t="str">
        <f t="shared" si="2834"/>
        <v>Fluid (stream)</v>
      </c>
      <c r="K20159" s="1" t="str">
        <f t="shared" si="2835"/>
        <v>Untreated Water</v>
      </c>
      <c r="L20159">
        <v>27</v>
      </c>
      <c r="M20159" t="s">
        <v>12548</v>
      </c>
      <c r="N20159">
        <v>462</v>
      </c>
      <c r="O20159">
        <v>0.06</v>
      </c>
      <c r="P20159">
        <v>50</v>
      </c>
      <c r="Q20159">
        <v>7.4</v>
      </c>
    </row>
    <row r="20160" spans="1:17" hidden="1" x14ac:dyDescent="0.3">
      <c r="A20160" t="s">
        <v>77950</v>
      </c>
      <c r="B20160" t="s">
        <v>77951</v>
      </c>
      <c r="C20160" s="1" t="str">
        <f t="shared" si="2832"/>
        <v>21:0830</v>
      </c>
      <c r="D20160" s="1" t="str">
        <f t="shared" si="2833"/>
        <v>21:0230</v>
      </c>
      <c r="E20160" t="s">
        <v>77952</v>
      </c>
      <c r="F20160" t="s">
        <v>77953</v>
      </c>
      <c r="H20160">
        <v>46.765958099999999</v>
      </c>
      <c r="I20160">
        <v>-66.252913399999997</v>
      </c>
      <c r="J20160" s="1" t="str">
        <f t="shared" si="2834"/>
        <v>Fluid (stream)</v>
      </c>
      <c r="K20160" s="1" t="str">
        <f t="shared" si="2835"/>
        <v>Untreated Water</v>
      </c>
      <c r="L20160">
        <v>28</v>
      </c>
      <c r="M20160" t="s">
        <v>11431</v>
      </c>
      <c r="N20160">
        <v>463</v>
      </c>
      <c r="O20160">
        <v>2.5000000000000001E-2</v>
      </c>
      <c r="P20160">
        <v>50</v>
      </c>
      <c r="Q20160">
        <v>7.3</v>
      </c>
    </row>
    <row r="20161" spans="1:17" hidden="1" x14ac:dyDescent="0.3">
      <c r="A20161" t="s">
        <v>77954</v>
      </c>
      <c r="B20161" t="s">
        <v>77955</v>
      </c>
      <c r="C20161" s="1" t="str">
        <f t="shared" si="2832"/>
        <v>21:0830</v>
      </c>
      <c r="D20161" s="1" t="str">
        <f t="shared" si="2833"/>
        <v>21:0230</v>
      </c>
      <c r="E20161" t="s">
        <v>77952</v>
      </c>
      <c r="F20161" t="s">
        <v>77956</v>
      </c>
      <c r="H20161">
        <v>46.765958099999999</v>
      </c>
      <c r="I20161">
        <v>-66.252913399999997</v>
      </c>
      <c r="J20161" s="1" t="str">
        <f t="shared" si="2834"/>
        <v>Fluid (stream)</v>
      </c>
      <c r="K20161" s="1" t="str">
        <f t="shared" si="2835"/>
        <v>Untreated Water</v>
      </c>
      <c r="L20161">
        <v>28</v>
      </c>
      <c r="M20161" t="s">
        <v>11435</v>
      </c>
      <c r="N20161">
        <v>464</v>
      </c>
      <c r="O20161">
        <v>2.5000000000000001E-2</v>
      </c>
      <c r="P20161">
        <v>40</v>
      </c>
      <c r="Q20161">
        <v>7.4</v>
      </c>
    </row>
    <row r="20162" spans="1:17" hidden="1" x14ac:dyDescent="0.3">
      <c r="A20162" t="s">
        <v>77957</v>
      </c>
      <c r="B20162" t="s">
        <v>77958</v>
      </c>
      <c r="C20162" s="1" t="str">
        <f t="shared" si="2832"/>
        <v>21:0830</v>
      </c>
      <c r="D20162" s="1" t="str">
        <f t="shared" si="2833"/>
        <v>21:0230</v>
      </c>
      <c r="E20162" t="s">
        <v>77959</v>
      </c>
      <c r="F20162" t="s">
        <v>77960</v>
      </c>
      <c r="H20162">
        <v>46.762393500000002</v>
      </c>
      <c r="I20162">
        <v>-66.280767900000001</v>
      </c>
      <c r="J20162" s="1" t="str">
        <f t="shared" si="2834"/>
        <v>Fluid (stream)</v>
      </c>
      <c r="K20162" s="1" t="str">
        <f t="shared" si="2835"/>
        <v>Untreated Water</v>
      </c>
      <c r="L20162">
        <v>28</v>
      </c>
      <c r="M20162" t="s">
        <v>11392</v>
      </c>
      <c r="N20162">
        <v>465</v>
      </c>
      <c r="O20162">
        <v>2.5000000000000001E-2</v>
      </c>
      <c r="P20162">
        <v>40</v>
      </c>
      <c r="Q20162">
        <v>7.1</v>
      </c>
    </row>
    <row r="20163" spans="1:17" hidden="1" x14ac:dyDescent="0.3">
      <c r="A20163" t="s">
        <v>77961</v>
      </c>
      <c r="B20163" t="s">
        <v>77962</v>
      </c>
      <c r="C20163" s="1" t="str">
        <f t="shared" si="2832"/>
        <v>21:0830</v>
      </c>
      <c r="D20163" s="1" t="str">
        <f t="shared" si="2833"/>
        <v>21:0230</v>
      </c>
      <c r="E20163" t="s">
        <v>77963</v>
      </c>
      <c r="F20163" t="s">
        <v>77964</v>
      </c>
      <c r="H20163">
        <v>46.763489300000003</v>
      </c>
      <c r="I20163">
        <v>-66.280673500000006</v>
      </c>
      <c r="J20163" s="1" t="str">
        <f t="shared" si="2834"/>
        <v>Fluid (stream)</v>
      </c>
      <c r="K20163" s="1" t="str">
        <f t="shared" si="2835"/>
        <v>Untreated Water</v>
      </c>
      <c r="L20163">
        <v>28</v>
      </c>
      <c r="M20163" t="s">
        <v>11397</v>
      </c>
      <c r="N20163">
        <v>466</v>
      </c>
      <c r="O20163">
        <v>2.5000000000000001E-2</v>
      </c>
      <c r="P20163">
        <v>50</v>
      </c>
      <c r="Q20163">
        <v>7.5</v>
      </c>
    </row>
    <row r="20164" spans="1:17" hidden="1" x14ac:dyDescent="0.3">
      <c r="A20164" t="s">
        <v>77965</v>
      </c>
      <c r="B20164" t="s">
        <v>77966</v>
      </c>
      <c r="C20164" s="1" t="str">
        <f t="shared" si="2832"/>
        <v>21:0830</v>
      </c>
      <c r="D20164" s="1" t="str">
        <f t="shared" si="2833"/>
        <v>21:0230</v>
      </c>
      <c r="E20164" t="s">
        <v>77967</v>
      </c>
      <c r="F20164" t="s">
        <v>77968</v>
      </c>
      <c r="H20164">
        <v>46.7606745</v>
      </c>
      <c r="I20164">
        <v>-66.308553000000003</v>
      </c>
      <c r="J20164" s="1" t="str">
        <f t="shared" si="2834"/>
        <v>Fluid (stream)</v>
      </c>
      <c r="K20164" s="1" t="str">
        <f t="shared" si="2835"/>
        <v>Untreated Water</v>
      </c>
      <c r="L20164">
        <v>28</v>
      </c>
      <c r="M20164" t="s">
        <v>11402</v>
      </c>
      <c r="N20164">
        <v>467</v>
      </c>
      <c r="O20164">
        <v>2.5000000000000001E-2</v>
      </c>
      <c r="P20164">
        <v>40</v>
      </c>
      <c r="Q20164">
        <v>7</v>
      </c>
    </row>
    <row r="20165" spans="1:17" hidden="1" x14ac:dyDescent="0.3">
      <c r="A20165" t="s">
        <v>77969</v>
      </c>
      <c r="B20165" t="s">
        <v>77970</v>
      </c>
      <c r="C20165" s="1" t="str">
        <f t="shared" si="2832"/>
        <v>21:0830</v>
      </c>
      <c r="D20165" s="1" t="str">
        <f t="shared" si="2833"/>
        <v>21:0230</v>
      </c>
      <c r="E20165" t="s">
        <v>77971</v>
      </c>
      <c r="F20165" t="s">
        <v>77972</v>
      </c>
      <c r="H20165">
        <v>46.759456999999998</v>
      </c>
      <c r="I20165">
        <v>-66.308063599999997</v>
      </c>
      <c r="J20165" s="1" t="str">
        <f t="shared" si="2834"/>
        <v>Fluid (stream)</v>
      </c>
      <c r="K20165" s="1" t="str">
        <f t="shared" si="2835"/>
        <v>Untreated Water</v>
      </c>
      <c r="L20165">
        <v>28</v>
      </c>
      <c r="M20165" t="s">
        <v>11411</v>
      </c>
      <c r="N20165">
        <v>468</v>
      </c>
      <c r="O20165">
        <v>2.5000000000000001E-2</v>
      </c>
      <c r="P20165">
        <v>40</v>
      </c>
      <c r="Q20165">
        <v>6.9</v>
      </c>
    </row>
    <row r="20166" spans="1:17" hidden="1" x14ac:dyDescent="0.3">
      <c r="A20166" t="s">
        <v>77973</v>
      </c>
      <c r="B20166" t="s">
        <v>77974</v>
      </c>
      <c r="C20166" s="1" t="str">
        <f t="shared" si="2832"/>
        <v>21:0830</v>
      </c>
      <c r="D20166" s="1" t="str">
        <f t="shared" si="2833"/>
        <v>21:0230</v>
      </c>
      <c r="E20166" t="s">
        <v>77975</v>
      </c>
      <c r="F20166" t="s">
        <v>77976</v>
      </c>
      <c r="H20166">
        <v>46.752693499999999</v>
      </c>
      <c r="I20166">
        <v>-66.339028099999993</v>
      </c>
      <c r="J20166" s="1" t="str">
        <f t="shared" si="2834"/>
        <v>Fluid (stream)</v>
      </c>
      <c r="K20166" s="1" t="str">
        <f t="shared" si="2835"/>
        <v>Untreated Water</v>
      </c>
      <c r="L20166">
        <v>28</v>
      </c>
      <c r="M20166" t="s">
        <v>11416</v>
      </c>
      <c r="N20166">
        <v>469</v>
      </c>
      <c r="O20166">
        <v>2.5000000000000001E-2</v>
      </c>
      <c r="P20166">
        <v>40</v>
      </c>
      <c r="Q20166">
        <v>6.9</v>
      </c>
    </row>
    <row r="20167" spans="1:17" hidden="1" x14ac:dyDescent="0.3">
      <c r="A20167" t="s">
        <v>77977</v>
      </c>
      <c r="B20167" t="s">
        <v>77978</v>
      </c>
      <c r="C20167" s="1" t="str">
        <f t="shared" si="2832"/>
        <v>21:0830</v>
      </c>
      <c r="D20167" s="1" t="str">
        <f t="shared" si="2833"/>
        <v>21:0230</v>
      </c>
      <c r="E20167" t="s">
        <v>77979</v>
      </c>
      <c r="F20167" t="s">
        <v>77980</v>
      </c>
      <c r="H20167">
        <v>46.7630281</v>
      </c>
      <c r="I20167">
        <v>-66.339540499999998</v>
      </c>
      <c r="J20167" s="1" t="str">
        <f t="shared" si="2834"/>
        <v>Fluid (stream)</v>
      </c>
      <c r="K20167" s="1" t="str">
        <f t="shared" si="2835"/>
        <v>Untreated Water</v>
      </c>
      <c r="L20167">
        <v>28</v>
      </c>
      <c r="M20167" t="s">
        <v>11421</v>
      </c>
      <c r="N20167">
        <v>470</v>
      </c>
      <c r="O20167">
        <v>2.5000000000000001E-2</v>
      </c>
      <c r="P20167">
        <v>40</v>
      </c>
      <c r="Q20167">
        <v>7</v>
      </c>
    </row>
    <row r="20168" spans="1:17" hidden="1" x14ac:dyDescent="0.3">
      <c r="A20168" t="s">
        <v>77981</v>
      </c>
      <c r="B20168" t="s">
        <v>77982</v>
      </c>
      <c r="C20168" s="1" t="str">
        <f t="shared" si="2832"/>
        <v>21:0830</v>
      </c>
      <c r="D20168" s="1" t="str">
        <f t="shared" si="2833"/>
        <v>21:0230</v>
      </c>
      <c r="E20168" t="s">
        <v>77983</v>
      </c>
      <c r="F20168" t="s">
        <v>77984</v>
      </c>
      <c r="H20168">
        <v>46.7866985</v>
      </c>
      <c r="I20168">
        <v>-66.331468700000002</v>
      </c>
      <c r="J20168" s="1" t="str">
        <f t="shared" si="2834"/>
        <v>Fluid (stream)</v>
      </c>
      <c r="K20168" s="1" t="str">
        <f t="shared" si="2835"/>
        <v>Untreated Water</v>
      </c>
      <c r="L20168">
        <v>28</v>
      </c>
      <c r="M20168" t="s">
        <v>11426</v>
      </c>
      <c r="N20168">
        <v>471</v>
      </c>
      <c r="O20168">
        <v>2.5000000000000001E-2</v>
      </c>
      <c r="P20168">
        <v>40</v>
      </c>
      <c r="Q20168">
        <v>7.3</v>
      </c>
    </row>
    <row r="20169" spans="1:17" hidden="1" x14ac:dyDescent="0.3">
      <c r="A20169" t="s">
        <v>77985</v>
      </c>
      <c r="B20169" t="s">
        <v>77986</v>
      </c>
      <c r="C20169" s="1" t="str">
        <f t="shared" si="2832"/>
        <v>21:0830</v>
      </c>
      <c r="D20169" s="1" t="str">
        <f t="shared" si="2833"/>
        <v>21:0230</v>
      </c>
      <c r="E20169" t="s">
        <v>77987</v>
      </c>
      <c r="F20169" t="s">
        <v>77988</v>
      </c>
      <c r="H20169">
        <v>46.804673200000003</v>
      </c>
      <c r="I20169">
        <v>-66.276552800000005</v>
      </c>
      <c r="J20169" s="1" t="str">
        <f t="shared" si="2834"/>
        <v>Fluid (stream)</v>
      </c>
      <c r="K20169" s="1" t="str">
        <f t="shared" si="2835"/>
        <v>Untreated Water</v>
      </c>
      <c r="L20169">
        <v>28</v>
      </c>
      <c r="M20169" t="s">
        <v>11440</v>
      </c>
      <c r="N20169">
        <v>472</v>
      </c>
      <c r="O20169">
        <v>2.5000000000000001E-2</v>
      </c>
      <c r="P20169">
        <v>40</v>
      </c>
      <c r="Q20169">
        <v>7.3</v>
      </c>
    </row>
    <row r="20170" spans="1:17" hidden="1" x14ac:dyDescent="0.3">
      <c r="A20170" t="s">
        <v>77989</v>
      </c>
      <c r="B20170" t="s">
        <v>77990</v>
      </c>
      <c r="C20170" s="1" t="str">
        <f t="shared" si="2832"/>
        <v>21:0830</v>
      </c>
      <c r="D20170" s="1" t="str">
        <f t="shared" si="2833"/>
        <v>21:0230</v>
      </c>
      <c r="E20170" t="s">
        <v>77991</v>
      </c>
      <c r="F20170" t="s">
        <v>77992</v>
      </c>
      <c r="H20170">
        <v>46.806315099999999</v>
      </c>
      <c r="I20170">
        <v>-66.272183799999993</v>
      </c>
      <c r="J20170" s="1" t="str">
        <f t="shared" si="2834"/>
        <v>Fluid (stream)</v>
      </c>
      <c r="K20170" s="1" t="str">
        <f t="shared" si="2835"/>
        <v>Untreated Water</v>
      </c>
      <c r="L20170">
        <v>28</v>
      </c>
      <c r="M20170" t="s">
        <v>11445</v>
      </c>
      <c r="N20170">
        <v>473</v>
      </c>
      <c r="O20170">
        <v>2.5000000000000001E-2</v>
      </c>
      <c r="P20170">
        <v>40</v>
      </c>
      <c r="Q20170">
        <v>7.3</v>
      </c>
    </row>
    <row r="20171" spans="1:17" hidden="1" x14ac:dyDescent="0.3">
      <c r="A20171" t="s">
        <v>77993</v>
      </c>
      <c r="B20171" t="s">
        <v>77994</v>
      </c>
      <c r="C20171" s="1" t="str">
        <f t="shared" si="2832"/>
        <v>21:0830</v>
      </c>
      <c r="D20171" s="1" t="str">
        <f t="shared" si="2833"/>
        <v>21:0230</v>
      </c>
      <c r="E20171" t="s">
        <v>77995</v>
      </c>
      <c r="F20171" t="s">
        <v>77996</v>
      </c>
      <c r="H20171">
        <v>46.8115284</v>
      </c>
      <c r="I20171">
        <v>-66.291609100000002</v>
      </c>
      <c r="J20171" s="1" t="str">
        <f t="shared" si="2834"/>
        <v>Fluid (stream)</v>
      </c>
      <c r="K20171" s="1" t="str">
        <f t="shared" si="2835"/>
        <v>Untreated Water</v>
      </c>
      <c r="L20171">
        <v>28</v>
      </c>
      <c r="M20171" t="s">
        <v>11450</v>
      </c>
      <c r="N20171">
        <v>474</v>
      </c>
      <c r="O20171">
        <v>2.5000000000000001E-2</v>
      </c>
      <c r="P20171">
        <v>40</v>
      </c>
      <c r="Q20171">
        <v>7.4</v>
      </c>
    </row>
    <row r="20172" spans="1:17" hidden="1" x14ac:dyDescent="0.3">
      <c r="A20172" t="s">
        <v>77997</v>
      </c>
      <c r="B20172" t="s">
        <v>77998</v>
      </c>
      <c r="C20172" s="1" t="str">
        <f t="shared" si="2832"/>
        <v>21:0830</v>
      </c>
      <c r="D20172" s="1" t="str">
        <f t="shared" si="2833"/>
        <v>21:0230</v>
      </c>
      <c r="E20172" t="s">
        <v>77999</v>
      </c>
      <c r="F20172" t="s">
        <v>78000</v>
      </c>
      <c r="H20172">
        <v>46.808954999999997</v>
      </c>
      <c r="I20172">
        <v>-66.291633500000003</v>
      </c>
      <c r="J20172" s="1" t="str">
        <f t="shared" si="2834"/>
        <v>Fluid (stream)</v>
      </c>
      <c r="K20172" s="1" t="str">
        <f t="shared" si="2835"/>
        <v>Untreated Water</v>
      </c>
      <c r="L20172">
        <v>28</v>
      </c>
      <c r="M20172" t="s">
        <v>11460</v>
      </c>
      <c r="N20172">
        <v>475</v>
      </c>
      <c r="O20172">
        <v>2.5000000000000001E-2</v>
      </c>
      <c r="P20172">
        <v>50</v>
      </c>
      <c r="Q20172">
        <v>6.9</v>
      </c>
    </row>
    <row r="20173" spans="1:17" hidden="1" x14ac:dyDescent="0.3">
      <c r="A20173" t="s">
        <v>78001</v>
      </c>
      <c r="B20173" t="s">
        <v>78002</v>
      </c>
      <c r="C20173" s="1" t="str">
        <f t="shared" si="2832"/>
        <v>21:0830</v>
      </c>
      <c r="D20173" s="1" t="str">
        <f t="shared" si="2833"/>
        <v>21:0230</v>
      </c>
      <c r="E20173" t="s">
        <v>78003</v>
      </c>
      <c r="F20173" t="s">
        <v>78004</v>
      </c>
      <c r="H20173">
        <v>46.944485100000001</v>
      </c>
      <c r="I20173">
        <v>-66.341333500000005</v>
      </c>
      <c r="J20173" s="1" t="str">
        <f t="shared" si="2834"/>
        <v>Fluid (stream)</v>
      </c>
      <c r="K20173" s="1" t="str">
        <f t="shared" si="2835"/>
        <v>Untreated Water</v>
      </c>
      <c r="L20173">
        <v>28</v>
      </c>
      <c r="M20173" t="s">
        <v>11465</v>
      </c>
      <c r="N20173">
        <v>476</v>
      </c>
      <c r="O20173">
        <v>2.5000000000000001E-2</v>
      </c>
      <c r="P20173">
        <v>40</v>
      </c>
      <c r="Q20173">
        <v>6.4</v>
      </c>
    </row>
    <row r="20174" spans="1:17" hidden="1" x14ac:dyDescent="0.3">
      <c r="A20174" t="s">
        <v>78005</v>
      </c>
      <c r="B20174" t="s">
        <v>78006</v>
      </c>
      <c r="C20174" s="1" t="str">
        <f t="shared" si="2832"/>
        <v>21:0830</v>
      </c>
      <c r="D20174" s="1" t="str">
        <f t="shared" si="2833"/>
        <v>21:0230</v>
      </c>
      <c r="E20174" t="s">
        <v>78007</v>
      </c>
      <c r="F20174" t="s">
        <v>78008</v>
      </c>
      <c r="H20174">
        <v>46.810137900000001</v>
      </c>
      <c r="I20174">
        <v>-66.626156399999999</v>
      </c>
      <c r="J20174" s="1" t="str">
        <f t="shared" si="2834"/>
        <v>Fluid (stream)</v>
      </c>
      <c r="K20174" s="1" t="str">
        <f t="shared" si="2835"/>
        <v>Untreated Water</v>
      </c>
      <c r="L20174">
        <v>29</v>
      </c>
      <c r="M20174" t="s">
        <v>11392</v>
      </c>
      <c r="N20174">
        <v>477</v>
      </c>
      <c r="O20174">
        <v>2.5000000000000001E-2</v>
      </c>
      <c r="P20174">
        <v>50</v>
      </c>
      <c r="Q20174">
        <v>6.7</v>
      </c>
    </row>
    <row r="20175" spans="1:17" hidden="1" x14ac:dyDescent="0.3">
      <c r="A20175" t="s">
        <v>78009</v>
      </c>
      <c r="B20175" t="s">
        <v>78010</v>
      </c>
      <c r="C20175" s="1" t="str">
        <f t="shared" si="2832"/>
        <v>21:0830</v>
      </c>
      <c r="D20175" s="1" t="str">
        <f t="shared" si="2833"/>
        <v>21:0230</v>
      </c>
      <c r="E20175" t="s">
        <v>78011</v>
      </c>
      <c r="F20175" t="s">
        <v>78012</v>
      </c>
      <c r="H20175">
        <v>46.774861899999998</v>
      </c>
      <c r="I20175">
        <v>-66.606395399999997</v>
      </c>
      <c r="J20175" s="1" t="str">
        <f t="shared" si="2834"/>
        <v>Fluid (stream)</v>
      </c>
      <c r="K20175" s="1" t="str">
        <f t="shared" si="2835"/>
        <v>Untreated Water</v>
      </c>
      <c r="L20175">
        <v>29</v>
      </c>
      <c r="M20175" t="s">
        <v>11431</v>
      </c>
      <c r="N20175">
        <v>478</v>
      </c>
      <c r="O20175">
        <v>0.06</v>
      </c>
      <c r="P20175">
        <v>70</v>
      </c>
      <c r="Q20175">
        <v>6.8</v>
      </c>
    </row>
    <row r="20176" spans="1:17" hidden="1" x14ac:dyDescent="0.3">
      <c r="A20176" t="s">
        <v>78013</v>
      </c>
      <c r="B20176" t="s">
        <v>78014</v>
      </c>
      <c r="C20176" s="1" t="str">
        <f t="shared" si="2832"/>
        <v>21:0830</v>
      </c>
      <c r="D20176" s="1" t="str">
        <f t="shared" si="2833"/>
        <v>21:0230</v>
      </c>
      <c r="E20176" t="s">
        <v>78011</v>
      </c>
      <c r="F20176" t="s">
        <v>78015</v>
      </c>
      <c r="H20176">
        <v>46.774861899999998</v>
      </c>
      <c r="I20176">
        <v>-66.606395399999997</v>
      </c>
      <c r="J20176" s="1" t="str">
        <f t="shared" si="2834"/>
        <v>Fluid (stream)</v>
      </c>
      <c r="K20176" s="1" t="str">
        <f t="shared" si="2835"/>
        <v>Untreated Water</v>
      </c>
      <c r="L20176">
        <v>29</v>
      </c>
      <c r="M20176" t="s">
        <v>11435</v>
      </c>
      <c r="N20176">
        <v>479</v>
      </c>
      <c r="O20176">
        <v>0.06</v>
      </c>
      <c r="P20176">
        <v>70</v>
      </c>
      <c r="Q20176">
        <v>6.9</v>
      </c>
    </row>
    <row r="20177" spans="1:17" hidden="1" x14ac:dyDescent="0.3">
      <c r="A20177" t="s">
        <v>78016</v>
      </c>
      <c r="B20177" t="s">
        <v>78017</v>
      </c>
      <c r="C20177" s="1" t="str">
        <f t="shared" si="2832"/>
        <v>21:0830</v>
      </c>
      <c r="D20177" s="1" t="str">
        <f t="shared" si="2833"/>
        <v>21:0230</v>
      </c>
      <c r="E20177" t="s">
        <v>78018</v>
      </c>
      <c r="F20177" t="s">
        <v>78019</v>
      </c>
      <c r="H20177">
        <v>46.773660399999997</v>
      </c>
      <c r="I20177">
        <v>-66.584337700000006</v>
      </c>
      <c r="J20177" s="1" t="str">
        <f t="shared" si="2834"/>
        <v>Fluid (stream)</v>
      </c>
      <c r="K20177" s="1" t="str">
        <f t="shared" si="2835"/>
        <v>Untreated Water</v>
      </c>
      <c r="L20177">
        <v>29</v>
      </c>
      <c r="M20177" t="s">
        <v>11397</v>
      </c>
      <c r="N20177">
        <v>480</v>
      </c>
      <c r="O20177">
        <v>2.5000000000000001E-2</v>
      </c>
      <c r="P20177">
        <v>60</v>
      </c>
      <c r="Q20177">
        <v>6.9</v>
      </c>
    </row>
    <row r="20178" spans="1:17" hidden="1" x14ac:dyDescent="0.3">
      <c r="A20178" t="s">
        <v>78020</v>
      </c>
      <c r="B20178" t="s">
        <v>78021</v>
      </c>
      <c r="C20178" s="1" t="str">
        <f t="shared" si="2832"/>
        <v>21:0830</v>
      </c>
      <c r="D20178" s="1" t="str">
        <f t="shared" si="2833"/>
        <v>21:0230</v>
      </c>
      <c r="E20178" t="s">
        <v>78022</v>
      </c>
      <c r="F20178" t="s">
        <v>78023</v>
      </c>
      <c r="H20178">
        <v>46.763857000000002</v>
      </c>
      <c r="I20178">
        <v>-66.566794400000006</v>
      </c>
      <c r="J20178" s="1" t="str">
        <f t="shared" si="2834"/>
        <v>Fluid (stream)</v>
      </c>
      <c r="K20178" s="1" t="str">
        <f t="shared" si="2835"/>
        <v>Untreated Water</v>
      </c>
      <c r="L20178">
        <v>29</v>
      </c>
      <c r="M20178" t="s">
        <v>11402</v>
      </c>
      <c r="N20178">
        <v>481</v>
      </c>
      <c r="O20178">
        <v>0.5</v>
      </c>
      <c r="P20178">
        <v>570</v>
      </c>
      <c r="Q20178">
        <v>6.9</v>
      </c>
    </row>
    <row r="20179" spans="1:17" hidden="1" x14ac:dyDescent="0.3">
      <c r="A20179" t="s">
        <v>78024</v>
      </c>
      <c r="B20179" t="s">
        <v>78025</v>
      </c>
      <c r="C20179" s="1" t="str">
        <f t="shared" si="2832"/>
        <v>21:0830</v>
      </c>
      <c r="D20179" s="1" t="str">
        <f t="shared" si="2833"/>
        <v>21:0230</v>
      </c>
      <c r="E20179" t="s">
        <v>78026</v>
      </c>
      <c r="F20179" t="s">
        <v>78027</v>
      </c>
      <c r="H20179">
        <v>46.768060499999997</v>
      </c>
      <c r="I20179">
        <v>-66.585518100000002</v>
      </c>
      <c r="J20179" s="1" t="str">
        <f t="shared" si="2834"/>
        <v>Fluid (stream)</v>
      </c>
      <c r="K20179" s="1" t="str">
        <f t="shared" si="2835"/>
        <v>Untreated Water</v>
      </c>
      <c r="L20179">
        <v>29</v>
      </c>
      <c r="M20179" t="s">
        <v>11411</v>
      </c>
      <c r="N20179">
        <v>482</v>
      </c>
      <c r="O20179">
        <v>0.06</v>
      </c>
      <c r="P20179">
        <v>80</v>
      </c>
      <c r="Q20179">
        <v>6.8</v>
      </c>
    </row>
    <row r="20180" spans="1:17" hidden="1" x14ac:dyDescent="0.3">
      <c r="A20180" t="s">
        <v>78028</v>
      </c>
      <c r="B20180" t="s">
        <v>78029</v>
      </c>
      <c r="C20180" s="1" t="str">
        <f t="shared" si="2832"/>
        <v>21:0830</v>
      </c>
      <c r="D20180" s="1" t="str">
        <f t="shared" si="2833"/>
        <v>21:0230</v>
      </c>
      <c r="E20180" t="s">
        <v>78030</v>
      </c>
      <c r="F20180" t="s">
        <v>78031</v>
      </c>
      <c r="H20180">
        <v>46.772302699999997</v>
      </c>
      <c r="I20180">
        <v>-66.513403199999999</v>
      </c>
      <c r="J20180" s="1" t="str">
        <f t="shared" si="2834"/>
        <v>Fluid (stream)</v>
      </c>
      <c r="K20180" s="1" t="str">
        <f t="shared" si="2835"/>
        <v>Untreated Water</v>
      </c>
      <c r="L20180">
        <v>29</v>
      </c>
      <c r="M20180" t="s">
        <v>11416</v>
      </c>
      <c r="N20180">
        <v>483</v>
      </c>
      <c r="O20180">
        <v>7.0000000000000007E-2</v>
      </c>
      <c r="P20180">
        <v>60</v>
      </c>
      <c r="Q20180">
        <v>6.5</v>
      </c>
    </row>
    <row r="20181" spans="1:17" hidden="1" x14ac:dyDescent="0.3">
      <c r="A20181" t="s">
        <v>78032</v>
      </c>
      <c r="B20181" t="s">
        <v>78033</v>
      </c>
      <c r="C20181" s="1" t="str">
        <f t="shared" si="2832"/>
        <v>21:0830</v>
      </c>
      <c r="D20181" s="1" t="str">
        <f t="shared" si="2833"/>
        <v>21:0230</v>
      </c>
      <c r="E20181" t="s">
        <v>78034</v>
      </c>
      <c r="F20181" t="s">
        <v>78035</v>
      </c>
      <c r="H20181">
        <v>46.775437500000002</v>
      </c>
      <c r="I20181">
        <v>-66.535580400000001</v>
      </c>
      <c r="J20181" s="1" t="str">
        <f t="shared" si="2834"/>
        <v>Fluid (stream)</v>
      </c>
      <c r="K20181" s="1" t="str">
        <f t="shared" si="2835"/>
        <v>Untreated Water</v>
      </c>
      <c r="L20181">
        <v>29</v>
      </c>
      <c r="M20181" t="s">
        <v>11421</v>
      </c>
      <c r="N20181">
        <v>484</v>
      </c>
      <c r="O20181">
        <v>0.14000000000000001</v>
      </c>
      <c r="P20181">
        <v>150</v>
      </c>
      <c r="Q20181">
        <v>6.9</v>
      </c>
    </row>
    <row r="20182" spans="1:17" hidden="1" x14ac:dyDescent="0.3">
      <c r="A20182" t="s">
        <v>78036</v>
      </c>
      <c r="B20182" t="s">
        <v>78037</v>
      </c>
      <c r="C20182" s="1" t="str">
        <f t="shared" si="2832"/>
        <v>21:0830</v>
      </c>
      <c r="D20182" s="1" t="str">
        <f t="shared" si="2833"/>
        <v>21:0230</v>
      </c>
      <c r="E20182" t="s">
        <v>78038</v>
      </c>
      <c r="F20182" t="s">
        <v>78039</v>
      </c>
      <c r="H20182">
        <v>46.776225500000002</v>
      </c>
      <c r="I20182">
        <v>-66.614810399999996</v>
      </c>
      <c r="J20182" s="1" t="str">
        <f t="shared" si="2834"/>
        <v>Fluid (stream)</v>
      </c>
      <c r="K20182" s="1" t="str">
        <f t="shared" si="2835"/>
        <v>Untreated Water</v>
      </c>
      <c r="L20182">
        <v>29</v>
      </c>
      <c r="M20182" t="s">
        <v>11426</v>
      </c>
      <c r="N20182">
        <v>485</v>
      </c>
      <c r="O20182">
        <v>2.5000000000000001E-2</v>
      </c>
      <c r="P20182">
        <v>70</v>
      </c>
      <c r="Q20182">
        <v>6.9</v>
      </c>
    </row>
    <row r="20183" spans="1:17" hidden="1" x14ac:dyDescent="0.3">
      <c r="A20183" t="s">
        <v>78040</v>
      </c>
      <c r="B20183" t="s">
        <v>78041</v>
      </c>
      <c r="C20183" s="1" t="str">
        <f t="shared" si="2832"/>
        <v>21:0830</v>
      </c>
      <c r="D20183" s="1" t="str">
        <f t="shared" si="2833"/>
        <v>21:0230</v>
      </c>
      <c r="E20183" t="s">
        <v>78042</v>
      </c>
      <c r="F20183" t="s">
        <v>78043</v>
      </c>
      <c r="H20183">
        <v>46.772682099999997</v>
      </c>
      <c r="I20183">
        <v>-66.616656699999993</v>
      </c>
      <c r="J20183" s="1" t="str">
        <f t="shared" si="2834"/>
        <v>Fluid (stream)</v>
      </c>
      <c r="K20183" s="1" t="str">
        <f t="shared" si="2835"/>
        <v>Untreated Water</v>
      </c>
      <c r="L20183">
        <v>29</v>
      </c>
      <c r="M20183" t="s">
        <v>11440</v>
      </c>
      <c r="N20183">
        <v>486</v>
      </c>
      <c r="O20183">
        <v>7.0000000000000007E-2</v>
      </c>
      <c r="P20183">
        <v>70</v>
      </c>
      <c r="Q20183">
        <v>6.9</v>
      </c>
    </row>
    <row r="20184" spans="1:17" hidden="1" x14ac:dyDescent="0.3">
      <c r="A20184" t="s">
        <v>78044</v>
      </c>
      <c r="B20184" t="s">
        <v>78045</v>
      </c>
      <c r="C20184" s="1" t="str">
        <f t="shared" si="2832"/>
        <v>21:0830</v>
      </c>
      <c r="D20184" s="1" t="str">
        <f t="shared" si="2833"/>
        <v>21:0230</v>
      </c>
      <c r="E20184" t="s">
        <v>78046</v>
      </c>
      <c r="F20184" t="s">
        <v>78047</v>
      </c>
      <c r="H20184">
        <v>46.774558900000002</v>
      </c>
      <c r="I20184">
        <v>-66.616888200000005</v>
      </c>
      <c r="J20184" s="1" t="str">
        <f t="shared" si="2834"/>
        <v>Fluid (stream)</v>
      </c>
      <c r="K20184" s="1" t="str">
        <f t="shared" si="2835"/>
        <v>Untreated Water</v>
      </c>
      <c r="L20184">
        <v>29</v>
      </c>
      <c r="M20184" t="s">
        <v>11445</v>
      </c>
      <c r="N20184">
        <v>487</v>
      </c>
      <c r="O20184">
        <v>7.0000000000000007E-2</v>
      </c>
      <c r="P20184">
        <v>70</v>
      </c>
      <c r="Q20184">
        <v>6.9</v>
      </c>
    </row>
    <row r="20185" spans="1:17" hidden="1" x14ac:dyDescent="0.3">
      <c r="A20185" t="s">
        <v>78048</v>
      </c>
      <c r="B20185" t="s">
        <v>78049</v>
      </c>
      <c r="C20185" s="1" t="str">
        <f t="shared" ref="C20185:C20248" si="2836">HYPERLINK("http://geochem.nrcan.gc.ca/cdogs/content/bdl/bdl210867_e.htm", "21:0867")</f>
        <v>21:0867</v>
      </c>
      <c r="D20185" s="1" t="str">
        <f t="shared" ref="D20185:D20248" si="2837">HYPERLINK("http://geochem.nrcan.gc.ca/cdogs/content/svy/svy210240_e.htm", "21:0240")</f>
        <v>21:0240</v>
      </c>
      <c r="E20185" t="s">
        <v>78050</v>
      </c>
      <c r="F20185" t="s">
        <v>78051</v>
      </c>
      <c r="H20185">
        <v>46.220647100000001</v>
      </c>
      <c r="I20185">
        <v>-66.682106200000007</v>
      </c>
      <c r="J20185" s="1" t="str">
        <f t="shared" si="2834"/>
        <v>Fluid (stream)</v>
      </c>
      <c r="K20185" s="1" t="str">
        <f t="shared" si="2835"/>
        <v>Untreated Water</v>
      </c>
      <c r="L20185">
        <v>1</v>
      </c>
      <c r="M20185" t="s">
        <v>11392</v>
      </c>
      <c r="N20185">
        <v>1</v>
      </c>
      <c r="O20185">
        <v>2.5000000000000001E-2</v>
      </c>
      <c r="P20185">
        <v>40</v>
      </c>
      <c r="Q20185">
        <v>6.4</v>
      </c>
    </row>
    <row r="20186" spans="1:17" hidden="1" x14ac:dyDescent="0.3">
      <c r="A20186" t="s">
        <v>78052</v>
      </c>
      <c r="B20186" t="s">
        <v>78053</v>
      </c>
      <c r="C20186" s="1" t="str">
        <f t="shared" si="2836"/>
        <v>21:0867</v>
      </c>
      <c r="D20186" s="1" t="str">
        <f t="shared" si="2837"/>
        <v>21:0240</v>
      </c>
      <c r="E20186" t="s">
        <v>78054</v>
      </c>
      <c r="F20186" t="s">
        <v>78055</v>
      </c>
      <c r="H20186">
        <v>46.2329054</v>
      </c>
      <c r="I20186">
        <v>-66.709797800000004</v>
      </c>
      <c r="J20186" s="1" t="str">
        <f t="shared" si="2834"/>
        <v>Fluid (stream)</v>
      </c>
      <c r="K20186" s="1" t="str">
        <f t="shared" si="2835"/>
        <v>Untreated Water</v>
      </c>
      <c r="L20186">
        <v>1</v>
      </c>
      <c r="M20186" t="s">
        <v>11397</v>
      </c>
      <c r="N20186">
        <v>2</v>
      </c>
      <c r="O20186">
        <v>2.5000000000000001E-2</v>
      </c>
      <c r="P20186">
        <v>40</v>
      </c>
      <c r="Q20186">
        <v>6.6</v>
      </c>
    </row>
    <row r="20187" spans="1:17" hidden="1" x14ac:dyDescent="0.3">
      <c r="A20187" t="s">
        <v>78056</v>
      </c>
      <c r="B20187" t="s">
        <v>78057</v>
      </c>
      <c r="C20187" s="1" t="str">
        <f t="shared" si="2836"/>
        <v>21:0867</v>
      </c>
      <c r="D20187" s="1" t="str">
        <f t="shared" si="2837"/>
        <v>21:0240</v>
      </c>
      <c r="E20187" t="s">
        <v>78058</v>
      </c>
      <c r="F20187" t="s">
        <v>78059</v>
      </c>
      <c r="H20187">
        <v>46.232561099999998</v>
      </c>
      <c r="I20187">
        <v>-66.737696099999994</v>
      </c>
      <c r="J20187" s="1" t="str">
        <f t="shared" si="2834"/>
        <v>Fluid (stream)</v>
      </c>
      <c r="K20187" s="1" t="str">
        <f t="shared" si="2835"/>
        <v>Untreated Water</v>
      </c>
      <c r="L20187">
        <v>1</v>
      </c>
      <c r="M20187" t="s">
        <v>11402</v>
      </c>
      <c r="N20187">
        <v>3</v>
      </c>
    </row>
    <row r="20188" spans="1:17" hidden="1" x14ac:dyDescent="0.3">
      <c r="A20188" t="s">
        <v>78060</v>
      </c>
      <c r="B20188" t="s">
        <v>78061</v>
      </c>
      <c r="C20188" s="1" t="str">
        <f t="shared" si="2836"/>
        <v>21:0867</v>
      </c>
      <c r="D20188" s="1" t="str">
        <f t="shared" si="2837"/>
        <v>21:0240</v>
      </c>
      <c r="E20188" t="s">
        <v>78062</v>
      </c>
      <c r="F20188" t="s">
        <v>78063</v>
      </c>
      <c r="H20188">
        <v>46.234114699999999</v>
      </c>
      <c r="I20188">
        <v>-66.748007799999996</v>
      </c>
      <c r="J20188" s="1" t="str">
        <f t="shared" si="2834"/>
        <v>Fluid (stream)</v>
      </c>
      <c r="K20188" s="1" t="str">
        <f t="shared" si="2835"/>
        <v>Untreated Water</v>
      </c>
      <c r="L20188">
        <v>1</v>
      </c>
      <c r="M20188" t="s">
        <v>11411</v>
      </c>
      <c r="N20188">
        <v>4</v>
      </c>
      <c r="O20188">
        <v>2.5000000000000001E-2</v>
      </c>
      <c r="P20188">
        <v>40</v>
      </c>
      <c r="Q20188">
        <v>6.1</v>
      </c>
    </row>
    <row r="20189" spans="1:17" hidden="1" x14ac:dyDescent="0.3">
      <c r="A20189" t="s">
        <v>78064</v>
      </c>
      <c r="B20189" t="s">
        <v>78065</v>
      </c>
      <c r="C20189" s="1" t="str">
        <f t="shared" si="2836"/>
        <v>21:0867</v>
      </c>
      <c r="D20189" s="1" t="str">
        <f t="shared" si="2837"/>
        <v>21:0240</v>
      </c>
      <c r="E20189" t="s">
        <v>78066</v>
      </c>
      <c r="F20189" t="s">
        <v>78067</v>
      </c>
      <c r="H20189">
        <v>46.0551964</v>
      </c>
      <c r="I20189">
        <v>-66.711991999999995</v>
      </c>
      <c r="J20189" s="1" t="str">
        <f t="shared" si="2834"/>
        <v>Fluid (stream)</v>
      </c>
      <c r="K20189" s="1" t="str">
        <f t="shared" si="2835"/>
        <v>Untreated Water</v>
      </c>
      <c r="L20189">
        <v>1</v>
      </c>
      <c r="M20189" t="s">
        <v>11416</v>
      </c>
      <c r="N20189">
        <v>5</v>
      </c>
      <c r="O20189">
        <v>2.5000000000000001E-2</v>
      </c>
      <c r="P20189">
        <v>40</v>
      </c>
      <c r="Q20189">
        <v>4.9000000000000004</v>
      </c>
    </row>
    <row r="20190" spans="1:17" hidden="1" x14ac:dyDescent="0.3">
      <c r="A20190" t="s">
        <v>78068</v>
      </c>
      <c r="B20190" t="s">
        <v>78069</v>
      </c>
      <c r="C20190" s="1" t="str">
        <f t="shared" si="2836"/>
        <v>21:0867</v>
      </c>
      <c r="D20190" s="1" t="str">
        <f t="shared" si="2837"/>
        <v>21:0240</v>
      </c>
      <c r="E20190" t="s">
        <v>78070</v>
      </c>
      <c r="F20190" t="s">
        <v>78071</v>
      </c>
      <c r="H20190">
        <v>46.053153100000003</v>
      </c>
      <c r="I20190">
        <v>-66.745040099999997</v>
      </c>
      <c r="J20190" s="1" t="str">
        <f t="shared" si="2834"/>
        <v>Fluid (stream)</v>
      </c>
      <c r="K20190" s="1" t="str">
        <f t="shared" si="2835"/>
        <v>Untreated Water</v>
      </c>
      <c r="L20190">
        <v>1</v>
      </c>
      <c r="M20190" t="s">
        <v>11431</v>
      </c>
      <c r="N20190">
        <v>6</v>
      </c>
      <c r="O20190">
        <v>2.5000000000000001E-2</v>
      </c>
      <c r="P20190">
        <v>40</v>
      </c>
      <c r="Q20190">
        <v>5.8</v>
      </c>
    </row>
    <row r="20191" spans="1:17" hidden="1" x14ac:dyDescent="0.3">
      <c r="A20191" t="s">
        <v>78072</v>
      </c>
      <c r="B20191" t="s">
        <v>78073</v>
      </c>
      <c r="C20191" s="1" t="str">
        <f t="shared" si="2836"/>
        <v>21:0867</v>
      </c>
      <c r="D20191" s="1" t="str">
        <f t="shared" si="2837"/>
        <v>21:0240</v>
      </c>
      <c r="E20191" t="s">
        <v>78070</v>
      </c>
      <c r="F20191" t="s">
        <v>78074</v>
      </c>
      <c r="H20191">
        <v>46.053153100000003</v>
      </c>
      <c r="I20191">
        <v>-66.745040099999997</v>
      </c>
      <c r="J20191" s="1" t="str">
        <f t="shared" si="2834"/>
        <v>Fluid (stream)</v>
      </c>
      <c r="K20191" s="1" t="str">
        <f t="shared" si="2835"/>
        <v>Untreated Water</v>
      </c>
      <c r="L20191">
        <v>1</v>
      </c>
      <c r="M20191" t="s">
        <v>11435</v>
      </c>
      <c r="N20191">
        <v>7</v>
      </c>
      <c r="O20191">
        <v>2.5000000000000001E-2</v>
      </c>
      <c r="P20191">
        <v>40</v>
      </c>
      <c r="Q20191">
        <v>5.9</v>
      </c>
    </row>
    <row r="20192" spans="1:17" hidden="1" x14ac:dyDescent="0.3">
      <c r="A20192" t="s">
        <v>78075</v>
      </c>
      <c r="B20192" t="s">
        <v>78076</v>
      </c>
      <c r="C20192" s="1" t="str">
        <f t="shared" si="2836"/>
        <v>21:0867</v>
      </c>
      <c r="D20192" s="1" t="str">
        <f t="shared" si="2837"/>
        <v>21:0240</v>
      </c>
      <c r="E20192" t="s">
        <v>78077</v>
      </c>
      <c r="F20192" t="s">
        <v>78078</v>
      </c>
      <c r="H20192">
        <v>46.239688800000003</v>
      </c>
      <c r="I20192">
        <v>-66.623258500000006</v>
      </c>
      <c r="J20192" s="1" t="str">
        <f t="shared" si="2834"/>
        <v>Fluid (stream)</v>
      </c>
      <c r="K20192" s="1" t="str">
        <f t="shared" si="2835"/>
        <v>Untreated Water</v>
      </c>
      <c r="L20192">
        <v>1</v>
      </c>
      <c r="M20192" t="s">
        <v>11421</v>
      </c>
      <c r="N20192">
        <v>8</v>
      </c>
      <c r="O20192">
        <v>2.5000000000000001E-2</v>
      </c>
      <c r="P20192">
        <v>50</v>
      </c>
      <c r="Q20192">
        <v>6.9</v>
      </c>
    </row>
    <row r="20193" spans="1:17" hidden="1" x14ac:dyDescent="0.3">
      <c r="A20193" t="s">
        <v>78079</v>
      </c>
      <c r="B20193" t="s">
        <v>78080</v>
      </c>
      <c r="C20193" s="1" t="str">
        <f t="shared" si="2836"/>
        <v>21:0867</v>
      </c>
      <c r="D20193" s="1" t="str">
        <f t="shared" si="2837"/>
        <v>21:0240</v>
      </c>
      <c r="E20193" t="s">
        <v>78081</v>
      </c>
      <c r="F20193" t="s">
        <v>78082</v>
      </c>
      <c r="H20193">
        <v>46.237736599999998</v>
      </c>
      <c r="I20193">
        <v>-66.605184199999997</v>
      </c>
      <c r="J20193" s="1" t="str">
        <f t="shared" si="2834"/>
        <v>Fluid (stream)</v>
      </c>
      <c r="K20193" s="1" t="str">
        <f t="shared" si="2835"/>
        <v>Untreated Water</v>
      </c>
      <c r="L20193">
        <v>1</v>
      </c>
      <c r="M20193" t="s">
        <v>11426</v>
      </c>
      <c r="N20193">
        <v>9</v>
      </c>
      <c r="O20193">
        <v>2.5000000000000001E-2</v>
      </c>
      <c r="P20193">
        <v>40</v>
      </c>
      <c r="Q20193">
        <v>6.6</v>
      </c>
    </row>
    <row r="20194" spans="1:17" hidden="1" x14ac:dyDescent="0.3">
      <c r="A20194" t="s">
        <v>78083</v>
      </c>
      <c r="B20194" t="s">
        <v>78084</v>
      </c>
      <c r="C20194" s="1" t="str">
        <f t="shared" si="2836"/>
        <v>21:0867</v>
      </c>
      <c r="D20194" s="1" t="str">
        <f t="shared" si="2837"/>
        <v>21:0240</v>
      </c>
      <c r="E20194" t="s">
        <v>78085</v>
      </c>
      <c r="F20194" t="s">
        <v>78086</v>
      </c>
      <c r="H20194">
        <v>46.246013400000002</v>
      </c>
      <c r="I20194">
        <v>-66.592175400000002</v>
      </c>
      <c r="J20194" s="1" t="str">
        <f t="shared" si="2834"/>
        <v>Fluid (stream)</v>
      </c>
      <c r="K20194" s="1" t="str">
        <f t="shared" si="2835"/>
        <v>Untreated Water</v>
      </c>
      <c r="L20194">
        <v>1</v>
      </c>
      <c r="M20194" t="s">
        <v>11440</v>
      </c>
      <c r="N20194">
        <v>10</v>
      </c>
      <c r="O20194">
        <v>2.5000000000000001E-2</v>
      </c>
      <c r="P20194">
        <v>40</v>
      </c>
      <c r="Q20194">
        <v>7.1</v>
      </c>
    </row>
    <row r="20195" spans="1:17" hidden="1" x14ac:dyDescent="0.3">
      <c r="A20195" t="s">
        <v>78087</v>
      </c>
      <c r="B20195" t="s">
        <v>78088</v>
      </c>
      <c r="C20195" s="1" t="str">
        <f t="shared" si="2836"/>
        <v>21:0867</v>
      </c>
      <c r="D20195" s="1" t="str">
        <f t="shared" si="2837"/>
        <v>21:0240</v>
      </c>
      <c r="E20195" t="s">
        <v>78089</v>
      </c>
      <c r="F20195" t="s">
        <v>78090</v>
      </c>
      <c r="H20195">
        <v>46.196306300000003</v>
      </c>
      <c r="I20195">
        <v>-66.603747100000007</v>
      </c>
      <c r="J20195" s="1" t="str">
        <f t="shared" si="2834"/>
        <v>Fluid (stream)</v>
      </c>
      <c r="K20195" s="1" t="str">
        <f t="shared" si="2835"/>
        <v>Untreated Water</v>
      </c>
      <c r="L20195">
        <v>1</v>
      </c>
      <c r="M20195" t="s">
        <v>11445</v>
      </c>
      <c r="N20195">
        <v>11</v>
      </c>
      <c r="O20195">
        <v>2.5000000000000001E-2</v>
      </c>
      <c r="P20195">
        <v>40</v>
      </c>
      <c r="Q20195">
        <v>6.8</v>
      </c>
    </row>
    <row r="20196" spans="1:17" hidden="1" x14ac:dyDescent="0.3">
      <c r="A20196" t="s">
        <v>78091</v>
      </c>
      <c r="B20196" t="s">
        <v>78092</v>
      </c>
      <c r="C20196" s="1" t="str">
        <f t="shared" si="2836"/>
        <v>21:0867</v>
      </c>
      <c r="D20196" s="1" t="str">
        <f t="shared" si="2837"/>
        <v>21:0240</v>
      </c>
      <c r="E20196" t="s">
        <v>78093</v>
      </c>
      <c r="F20196" t="s">
        <v>78094</v>
      </c>
      <c r="H20196">
        <v>46.219879599999999</v>
      </c>
      <c r="I20196">
        <v>-66.622817999999995</v>
      </c>
      <c r="J20196" s="1" t="str">
        <f t="shared" si="2834"/>
        <v>Fluid (stream)</v>
      </c>
      <c r="K20196" s="1" t="str">
        <f t="shared" si="2835"/>
        <v>Untreated Water</v>
      </c>
      <c r="L20196">
        <v>1</v>
      </c>
      <c r="M20196" t="s">
        <v>11450</v>
      </c>
      <c r="N20196">
        <v>12</v>
      </c>
      <c r="O20196">
        <v>2.5000000000000001E-2</v>
      </c>
      <c r="P20196">
        <v>40</v>
      </c>
      <c r="Q20196">
        <v>7</v>
      </c>
    </row>
    <row r="20197" spans="1:17" hidden="1" x14ac:dyDescent="0.3">
      <c r="A20197" t="s">
        <v>78095</v>
      </c>
      <c r="B20197" t="s">
        <v>78096</v>
      </c>
      <c r="C20197" s="1" t="str">
        <f t="shared" si="2836"/>
        <v>21:0867</v>
      </c>
      <c r="D20197" s="1" t="str">
        <f t="shared" si="2837"/>
        <v>21:0240</v>
      </c>
      <c r="E20197" t="s">
        <v>78097</v>
      </c>
      <c r="F20197" t="s">
        <v>78098</v>
      </c>
      <c r="H20197">
        <v>46.128232400000002</v>
      </c>
      <c r="I20197">
        <v>-66.663013500000005</v>
      </c>
      <c r="J20197" s="1" t="str">
        <f t="shared" si="2834"/>
        <v>Fluid (stream)</v>
      </c>
      <c r="K20197" s="1" t="str">
        <f t="shared" si="2835"/>
        <v>Untreated Water</v>
      </c>
      <c r="L20197">
        <v>1</v>
      </c>
      <c r="M20197" t="s">
        <v>11460</v>
      </c>
      <c r="N20197">
        <v>13</v>
      </c>
      <c r="O20197">
        <v>2.5000000000000001E-2</v>
      </c>
      <c r="P20197">
        <v>40</v>
      </c>
      <c r="Q20197">
        <v>6.4</v>
      </c>
    </row>
    <row r="20198" spans="1:17" hidden="1" x14ac:dyDescent="0.3">
      <c r="A20198" t="s">
        <v>78099</v>
      </c>
      <c r="B20198" t="s">
        <v>78100</v>
      </c>
      <c r="C20198" s="1" t="str">
        <f t="shared" si="2836"/>
        <v>21:0867</v>
      </c>
      <c r="D20198" s="1" t="str">
        <f t="shared" si="2837"/>
        <v>21:0240</v>
      </c>
      <c r="E20198" t="s">
        <v>78101</v>
      </c>
      <c r="F20198" t="s">
        <v>78102</v>
      </c>
      <c r="H20198">
        <v>46.1366716</v>
      </c>
      <c r="I20198">
        <v>-66.713147899999996</v>
      </c>
      <c r="J20198" s="1" t="str">
        <f t="shared" si="2834"/>
        <v>Fluid (stream)</v>
      </c>
      <c r="K20198" s="1" t="str">
        <f t="shared" si="2835"/>
        <v>Untreated Water</v>
      </c>
      <c r="L20198">
        <v>1</v>
      </c>
      <c r="M20198" t="s">
        <v>11465</v>
      </c>
      <c r="N20198">
        <v>14</v>
      </c>
      <c r="O20198">
        <v>2.5000000000000001E-2</v>
      </c>
      <c r="P20198">
        <v>40</v>
      </c>
      <c r="Q20198">
        <v>6.4</v>
      </c>
    </row>
    <row r="20199" spans="1:17" hidden="1" x14ac:dyDescent="0.3">
      <c r="A20199" t="s">
        <v>78103</v>
      </c>
      <c r="B20199" t="s">
        <v>78104</v>
      </c>
      <c r="C20199" s="1" t="str">
        <f t="shared" si="2836"/>
        <v>21:0867</v>
      </c>
      <c r="D20199" s="1" t="str">
        <f t="shared" si="2837"/>
        <v>21:0240</v>
      </c>
      <c r="E20199" t="s">
        <v>78105</v>
      </c>
      <c r="F20199" t="s">
        <v>78106</v>
      </c>
      <c r="H20199">
        <v>46.156658299999997</v>
      </c>
      <c r="I20199">
        <v>-66.700015500000006</v>
      </c>
      <c r="J20199" s="1" t="str">
        <f t="shared" si="2834"/>
        <v>Fluid (stream)</v>
      </c>
      <c r="K20199" s="1" t="str">
        <f t="shared" si="2835"/>
        <v>Untreated Water</v>
      </c>
      <c r="L20199">
        <v>1</v>
      </c>
      <c r="M20199" t="s">
        <v>11470</v>
      </c>
      <c r="N20199">
        <v>15</v>
      </c>
      <c r="O20199">
        <v>2.5000000000000001E-2</v>
      </c>
      <c r="P20199">
        <v>40</v>
      </c>
      <c r="Q20199">
        <v>6.5</v>
      </c>
    </row>
    <row r="20200" spans="1:17" hidden="1" x14ac:dyDescent="0.3">
      <c r="A20200" t="s">
        <v>78107</v>
      </c>
      <c r="B20200" t="s">
        <v>78108</v>
      </c>
      <c r="C20200" s="1" t="str">
        <f t="shared" si="2836"/>
        <v>21:0867</v>
      </c>
      <c r="D20200" s="1" t="str">
        <f t="shared" si="2837"/>
        <v>21:0240</v>
      </c>
      <c r="E20200" t="s">
        <v>78109</v>
      </c>
      <c r="F20200" t="s">
        <v>78110</v>
      </c>
      <c r="H20200">
        <v>46.112431200000003</v>
      </c>
      <c r="I20200">
        <v>-66.6277714</v>
      </c>
      <c r="J20200" s="1" t="str">
        <f t="shared" si="2834"/>
        <v>Fluid (stream)</v>
      </c>
      <c r="K20200" s="1" t="str">
        <f t="shared" si="2835"/>
        <v>Untreated Water</v>
      </c>
      <c r="L20200">
        <v>1</v>
      </c>
      <c r="M20200" t="s">
        <v>11475</v>
      </c>
      <c r="N20200">
        <v>16</v>
      </c>
      <c r="O20200">
        <v>2.5000000000000001E-2</v>
      </c>
      <c r="P20200">
        <v>40</v>
      </c>
      <c r="Q20200">
        <v>6.7</v>
      </c>
    </row>
    <row r="20201" spans="1:17" hidden="1" x14ac:dyDescent="0.3">
      <c r="A20201" t="s">
        <v>78111</v>
      </c>
      <c r="B20201" t="s">
        <v>78112</v>
      </c>
      <c r="C20201" s="1" t="str">
        <f t="shared" si="2836"/>
        <v>21:0867</v>
      </c>
      <c r="D20201" s="1" t="str">
        <f t="shared" si="2837"/>
        <v>21:0240</v>
      </c>
      <c r="E20201" t="s">
        <v>78113</v>
      </c>
      <c r="F20201" t="s">
        <v>78114</v>
      </c>
      <c r="H20201">
        <v>46.139071899999998</v>
      </c>
      <c r="I20201">
        <v>-66.669351700000007</v>
      </c>
      <c r="J20201" s="1" t="str">
        <f t="shared" si="2834"/>
        <v>Fluid (stream)</v>
      </c>
      <c r="K20201" s="1" t="str">
        <f t="shared" si="2835"/>
        <v>Untreated Water</v>
      </c>
      <c r="L20201">
        <v>1</v>
      </c>
      <c r="M20201" t="s">
        <v>11480</v>
      </c>
      <c r="N20201">
        <v>17</v>
      </c>
      <c r="O20201">
        <v>2.5000000000000001E-2</v>
      </c>
      <c r="P20201">
        <v>40</v>
      </c>
      <c r="Q20201">
        <v>6.3</v>
      </c>
    </row>
    <row r="20202" spans="1:17" hidden="1" x14ac:dyDescent="0.3">
      <c r="A20202" t="s">
        <v>78115</v>
      </c>
      <c r="B20202" t="s">
        <v>78116</v>
      </c>
      <c r="C20202" s="1" t="str">
        <f t="shared" si="2836"/>
        <v>21:0867</v>
      </c>
      <c r="D20202" s="1" t="str">
        <f t="shared" si="2837"/>
        <v>21:0240</v>
      </c>
      <c r="E20202" t="s">
        <v>78117</v>
      </c>
      <c r="F20202" t="s">
        <v>78118</v>
      </c>
      <c r="H20202">
        <v>46.158293800000003</v>
      </c>
      <c r="I20202">
        <v>-66.736859699999997</v>
      </c>
      <c r="J20202" s="1" t="str">
        <f t="shared" si="2834"/>
        <v>Fluid (stream)</v>
      </c>
      <c r="K20202" s="1" t="str">
        <f t="shared" si="2835"/>
        <v>Untreated Water</v>
      </c>
      <c r="L20202">
        <v>1</v>
      </c>
      <c r="M20202" t="s">
        <v>12548</v>
      </c>
      <c r="N20202">
        <v>18</v>
      </c>
      <c r="O20202">
        <v>2.5000000000000001E-2</v>
      </c>
      <c r="P20202">
        <v>40</v>
      </c>
      <c r="Q20202">
        <v>6.6</v>
      </c>
    </row>
    <row r="20203" spans="1:17" hidden="1" x14ac:dyDescent="0.3">
      <c r="A20203" t="s">
        <v>78119</v>
      </c>
      <c r="B20203" t="s">
        <v>78120</v>
      </c>
      <c r="C20203" s="1" t="str">
        <f t="shared" si="2836"/>
        <v>21:0867</v>
      </c>
      <c r="D20203" s="1" t="str">
        <f t="shared" si="2837"/>
        <v>21:0240</v>
      </c>
      <c r="E20203" t="s">
        <v>78121</v>
      </c>
      <c r="F20203" t="s">
        <v>78122</v>
      </c>
      <c r="H20203">
        <v>46.092165899999998</v>
      </c>
      <c r="I20203">
        <v>-66.692998399999993</v>
      </c>
      <c r="J20203" s="1" t="str">
        <f t="shared" si="2834"/>
        <v>Fluid (stream)</v>
      </c>
      <c r="K20203" s="1" t="str">
        <f t="shared" si="2835"/>
        <v>Untreated Water</v>
      </c>
      <c r="L20203">
        <v>2</v>
      </c>
      <c r="M20203" t="s">
        <v>11392</v>
      </c>
      <c r="N20203">
        <v>19</v>
      </c>
      <c r="O20203">
        <v>2.5000000000000001E-2</v>
      </c>
      <c r="P20203">
        <v>40</v>
      </c>
      <c r="Q20203">
        <v>6.4</v>
      </c>
    </row>
    <row r="20204" spans="1:17" hidden="1" x14ac:dyDescent="0.3">
      <c r="A20204" t="s">
        <v>78123</v>
      </c>
      <c r="B20204" t="s">
        <v>78124</v>
      </c>
      <c r="C20204" s="1" t="str">
        <f t="shared" si="2836"/>
        <v>21:0867</v>
      </c>
      <c r="D20204" s="1" t="str">
        <f t="shared" si="2837"/>
        <v>21:0240</v>
      </c>
      <c r="E20204" t="s">
        <v>78125</v>
      </c>
      <c r="F20204" t="s">
        <v>78126</v>
      </c>
      <c r="H20204">
        <v>46.207280400000002</v>
      </c>
      <c r="I20204">
        <v>-66.537804800000004</v>
      </c>
      <c r="J20204" s="1" t="str">
        <f t="shared" si="2834"/>
        <v>Fluid (stream)</v>
      </c>
      <c r="K20204" s="1" t="str">
        <f t="shared" si="2835"/>
        <v>Untreated Water</v>
      </c>
      <c r="L20204">
        <v>2</v>
      </c>
      <c r="M20204" t="s">
        <v>11397</v>
      </c>
      <c r="N20204">
        <v>20</v>
      </c>
      <c r="O20204">
        <v>2.5000000000000001E-2</v>
      </c>
      <c r="P20204">
        <v>40</v>
      </c>
      <c r="Q20204">
        <v>6.8</v>
      </c>
    </row>
    <row r="20205" spans="1:17" hidden="1" x14ac:dyDescent="0.3">
      <c r="A20205" t="s">
        <v>78127</v>
      </c>
      <c r="B20205" t="s">
        <v>78128</v>
      </c>
      <c r="C20205" s="1" t="str">
        <f t="shared" si="2836"/>
        <v>21:0867</v>
      </c>
      <c r="D20205" s="1" t="str">
        <f t="shared" si="2837"/>
        <v>21:0240</v>
      </c>
      <c r="E20205" t="s">
        <v>78129</v>
      </c>
      <c r="F20205" t="s">
        <v>78130</v>
      </c>
      <c r="H20205">
        <v>46.2167508</v>
      </c>
      <c r="I20205">
        <v>-66.517932599999995</v>
      </c>
      <c r="J20205" s="1" t="str">
        <f t="shared" si="2834"/>
        <v>Fluid (stream)</v>
      </c>
      <c r="K20205" s="1" t="str">
        <f t="shared" si="2835"/>
        <v>Untreated Water</v>
      </c>
      <c r="L20205">
        <v>2</v>
      </c>
      <c r="M20205" t="s">
        <v>11402</v>
      </c>
      <c r="N20205">
        <v>21</v>
      </c>
      <c r="O20205">
        <v>2.5000000000000001E-2</v>
      </c>
      <c r="P20205">
        <v>40</v>
      </c>
      <c r="Q20205">
        <v>6.5</v>
      </c>
    </row>
    <row r="20206" spans="1:17" hidden="1" x14ac:dyDescent="0.3">
      <c r="A20206" t="s">
        <v>78131</v>
      </c>
      <c r="B20206" t="s">
        <v>78132</v>
      </c>
      <c r="C20206" s="1" t="str">
        <f t="shared" si="2836"/>
        <v>21:0867</v>
      </c>
      <c r="D20206" s="1" t="str">
        <f t="shared" si="2837"/>
        <v>21:0240</v>
      </c>
      <c r="E20206" t="s">
        <v>78133</v>
      </c>
      <c r="F20206" t="s">
        <v>78134</v>
      </c>
      <c r="H20206">
        <v>46.146145099999998</v>
      </c>
      <c r="I20206">
        <v>-66.570318400000005</v>
      </c>
      <c r="J20206" s="1" t="str">
        <f t="shared" si="2834"/>
        <v>Fluid (stream)</v>
      </c>
      <c r="K20206" s="1" t="str">
        <f t="shared" si="2835"/>
        <v>Untreated Water</v>
      </c>
      <c r="L20206">
        <v>2</v>
      </c>
      <c r="M20206" t="s">
        <v>11411</v>
      </c>
      <c r="N20206">
        <v>22</v>
      </c>
      <c r="O20206">
        <v>2.5000000000000001E-2</v>
      </c>
      <c r="P20206">
        <v>30</v>
      </c>
      <c r="Q20206">
        <v>6.8</v>
      </c>
    </row>
    <row r="20207" spans="1:17" hidden="1" x14ac:dyDescent="0.3">
      <c r="A20207" t="s">
        <v>78135</v>
      </c>
      <c r="B20207" t="s">
        <v>78136</v>
      </c>
      <c r="C20207" s="1" t="str">
        <f t="shared" si="2836"/>
        <v>21:0867</v>
      </c>
      <c r="D20207" s="1" t="str">
        <f t="shared" si="2837"/>
        <v>21:0240</v>
      </c>
      <c r="E20207" t="s">
        <v>78137</v>
      </c>
      <c r="F20207" t="s">
        <v>78138</v>
      </c>
      <c r="H20207">
        <v>46.142597299999998</v>
      </c>
      <c r="I20207">
        <v>-66.543283799999998</v>
      </c>
      <c r="J20207" s="1" t="str">
        <f t="shared" si="2834"/>
        <v>Fluid (stream)</v>
      </c>
      <c r="K20207" s="1" t="str">
        <f t="shared" si="2835"/>
        <v>Untreated Water</v>
      </c>
      <c r="L20207">
        <v>2</v>
      </c>
      <c r="M20207" t="s">
        <v>11416</v>
      </c>
      <c r="N20207">
        <v>23</v>
      </c>
      <c r="O20207">
        <v>2.5000000000000001E-2</v>
      </c>
      <c r="P20207">
        <v>30</v>
      </c>
      <c r="Q20207">
        <v>7.4</v>
      </c>
    </row>
    <row r="20208" spans="1:17" hidden="1" x14ac:dyDescent="0.3">
      <c r="A20208" t="s">
        <v>78139</v>
      </c>
      <c r="B20208" t="s">
        <v>78140</v>
      </c>
      <c r="C20208" s="1" t="str">
        <f t="shared" si="2836"/>
        <v>21:0867</v>
      </c>
      <c r="D20208" s="1" t="str">
        <f t="shared" si="2837"/>
        <v>21:0240</v>
      </c>
      <c r="E20208" t="s">
        <v>78141</v>
      </c>
      <c r="F20208" t="s">
        <v>78142</v>
      </c>
      <c r="H20208">
        <v>46.1403234</v>
      </c>
      <c r="I20208">
        <v>-66.531732300000002</v>
      </c>
      <c r="J20208" s="1" t="str">
        <f t="shared" si="2834"/>
        <v>Fluid (stream)</v>
      </c>
      <c r="K20208" s="1" t="str">
        <f t="shared" si="2835"/>
        <v>Untreated Water</v>
      </c>
      <c r="L20208">
        <v>2</v>
      </c>
      <c r="M20208" t="s">
        <v>11421</v>
      </c>
      <c r="N20208">
        <v>24</v>
      </c>
      <c r="O20208">
        <v>2.5000000000000001E-2</v>
      </c>
      <c r="P20208">
        <v>30</v>
      </c>
      <c r="Q20208">
        <v>7.2</v>
      </c>
    </row>
    <row r="20209" spans="1:17" hidden="1" x14ac:dyDescent="0.3">
      <c r="A20209" t="s">
        <v>78143</v>
      </c>
      <c r="B20209" t="s">
        <v>78144</v>
      </c>
      <c r="C20209" s="1" t="str">
        <f t="shared" si="2836"/>
        <v>21:0867</v>
      </c>
      <c r="D20209" s="1" t="str">
        <f t="shared" si="2837"/>
        <v>21:0240</v>
      </c>
      <c r="E20209" t="s">
        <v>78145</v>
      </c>
      <c r="F20209" t="s">
        <v>78146</v>
      </c>
      <c r="H20209">
        <v>46.033542500000003</v>
      </c>
      <c r="I20209">
        <v>-66.669273899999993</v>
      </c>
      <c r="J20209" s="1" t="str">
        <f t="shared" si="2834"/>
        <v>Fluid (stream)</v>
      </c>
      <c r="K20209" s="1" t="str">
        <f t="shared" si="2835"/>
        <v>Untreated Water</v>
      </c>
      <c r="L20209">
        <v>2</v>
      </c>
      <c r="M20209" t="s">
        <v>11426</v>
      </c>
      <c r="N20209">
        <v>25</v>
      </c>
      <c r="O20209">
        <v>2.5000000000000001E-2</v>
      </c>
      <c r="P20209">
        <v>30</v>
      </c>
      <c r="Q20209">
        <v>6.1</v>
      </c>
    </row>
    <row r="20210" spans="1:17" hidden="1" x14ac:dyDescent="0.3">
      <c r="A20210" t="s">
        <v>78147</v>
      </c>
      <c r="B20210" t="s">
        <v>78148</v>
      </c>
      <c r="C20210" s="1" t="str">
        <f t="shared" si="2836"/>
        <v>21:0867</v>
      </c>
      <c r="D20210" s="1" t="str">
        <f t="shared" si="2837"/>
        <v>21:0240</v>
      </c>
      <c r="E20210" t="s">
        <v>78149</v>
      </c>
      <c r="F20210" t="s">
        <v>78150</v>
      </c>
      <c r="H20210">
        <v>46.040725000000002</v>
      </c>
      <c r="I20210">
        <v>-66.663995799999995</v>
      </c>
      <c r="J20210" s="1" t="str">
        <f t="shared" ref="J20210:J20273" si="2838">HYPERLINK("http://geochem.nrcan.gc.ca/cdogs/content/kwd/kwd020018_e.htm", "Fluid (stream)")</f>
        <v>Fluid (stream)</v>
      </c>
      <c r="K20210" s="1" t="str">
        <f t="shared" si="2835"/>
        <v>Untreated Water</v>
      </c>
      <c r="L20210">
        <v>2</v>
      </c>
      <c r="M20210" t="s">
        <v>11440</v>
      </c>
      <c r="N20210">
        <v>26</v>
      </c>
      <c r="O20210">
        <v>2.5000000000000001E-2</v>
      </c>
      <c r="P20210">
        <v>30</v>
      </c>
      <c r="Q20210">
        <v>6.1</v>
      </c>
    </row>
    <row r="20211" spans="1:17" hidden="1" x14ac:dyDescent="0.3">
      <c r="A20211" t="s">
        <v>78151</v>
      </c>
      <c r="B20211" t="s">
        <v>78152</v>
      </c>
      <c r="C20211" s="1" t="str">
        <f t="shared" si="2836"/>
        <v>21:0867</v>
      </c>
      <c r="D20211" s="1" t="str">
        <f t="shared" si="2837"/>
        <v>21:0240</v>
      </c>
      <c r="E20211" t="s">
        <v>78153</v>
      </c>
      <c r="F20211" t="s">
        <v>78154</v>
      </c>
      <c r="H20211">
        <v>46.041769600000002</v>
      </c>
      <c r="I20211">
        <v>-66.666665800000004</v>
      </c>
      <c r="J20211" s="1" t="str">
        <f t="shared" si="2838"/>
        <v>Fluid (stream)</v>
      </c>
      <c r="K20211" s="1" t="str">
        <f t="shared" si="2835"/>
        <v>Untreated Water</v>
      </c>
      <c r="L20211">
        <v>2</v>
      </c>
      <c r="M20211" t="s">
        <v>11445</v>
      </c>
      <c r="N20211">
        <v>27</v>
      </c>
      <c r="O20211">
        <v>2.5000000000000001E-2</v>
      </c>
      <c r="P20211">
        <v>30</v>
      </c>
      <c r="Q20211">
        <v>5.8</v>
      </c>
    </row>
    <row r="20212" spans="1:17" hidden="1" x14ac:dyDescent="0.3">
      <c r="A20212" t="s">
        <v>78155</v>
      </c>
      <c r="B20212" t="s">
        <v>78156</v>
      </c>
      <c r="C20212" s="1" t="str">
        <f t="shared" si="2836"/>
        <v>21:0867</v>
      </c>
      <c r="D20212" s="1" t="str">
        <f t="shared" si="2837"/>
        <v>21:0240</v>
      </c>
      <c r="E20212" t="s">
        <v>78157</v>
      </c>
      <c r="F20212" t="s">
        <v>78158</v>
      </c>
      <c r="H20212">
        <v>46.07009</v>
      </c>
      <c r="I20212">
        <v>-66.608575400000007</v>
      </c>
      <c r="J20212" s="1" t="str">
        <f t="shared" si="2838"/>
        <v>Fluid (stream)</v>
      </c>
      <c r="K20212" s="1" t="str">
        <f t="shared" si="2835"/>
        <v>Untreated Water</v>
      </c>
      <c r="L20212">
        <v>2</v>
      </c>
      <c r="M20212" t="s">
        <v>11450</v>
      </c>
      <c r="N20212">
        <v>28</v>
      </c>
      <c r="O20212">
        <v>2.5000000000000001E-2</v>
      </c>
      <c r="P20212">
        <v>30</v>
      </c>
      <c r="Q20212">
        <v>6.7</v>
      </c>
    </row>
    <row r="20213" spans="1:17" hidden="1" x14ac:dyDescent="0.3">
      <c r="A20213" t="s">
        <v>78159</v>
      </c>
      <c r="B20213" t="s">
        <v>78160</v>
      </c>
      <c r="C20213" s="1" t="str">
        <f t="shared" si="2836"/>
        <v>21:0867</v>
      </c>
      <c r="D20213" s="1" t="str">
        <f t="shared" si="2837"/>
        <v>21:0240</v>
      </c>
      <c r="E20213" t="s">
        <v>78161</v>
      </c>
      <c r="F20213" t="s">
        <v>78162</v>
      </c>
      <c r="H20213">
        <v>46.240541299999997</v>
      </c>
      <c r="I20213">
        <v>-66.582362500000002</v>
      </c>
      <c r="J20213" s="1" t="str">
        <f t="shared" si="2838"/>
        <v>Fluid (stream)</v>
      </c>
      <c r="K20213" s="1" t="str">
        <f t="shared" si="2835"/>
        <v>Untreated Water</v>
      </c>
      <c r="L20213">
        <v>2</v>
      </c>
      <c r="M20213" t="s">
        <v>11460</v>
      </c>
      <c r="N20213">
        <v>29</v>
      </c>
      <c r="O20213">
        <v>2.5000000000000001E-2</v>
      </c>
      <c r="P20213">
        <v>40</v>
      </c>
      <c r="Q20213">
        <v>6.8</v>
      </c>
    </row>
    <row r="20214" spans="1:17" hidden="1" x14ac:dyDescent="0.3">
      <c r="A20214" t="s">
        <v>78163</v>
      </c>
      <c r="B20214" t="s">
        <v>78164</v>
      </c>
      <c r="C20214" s="1" t="str">
        <f t="shared" si="2836"/>
        <v>21:0867</v>
      </c>
      <c r="D20214" s="1" t="str">
        <f t="shared" si="2837"/>
        <v>21:0240</v>
      </c>
      <c r="E20214" t="s">
        <v>78165</v>
      </c>
      <c r="F20214" t="s">
        <v>78166</v>
      </c>
      <c r="H20214">
        <v>46.243129699999997</v>
      </c>
      <c r="I20214">
        <v>-66.572844099999998</v>
      </c>
      <c r="J20214" s="1" t="str">
        <f t="shared" si="2838"/>
        <v>Fluid (stream)</v>
      </c>
      <c r="K20214" s="1" t="str">
        <f t="shared" si="2835"/>
        <v>Untreated Water</v>
      </c>
      <c r="L20214">
        <v>2</v>
      </c>
      <c r="M20214" t="s">
        <v>11431</v>
      </c>
      <c r="N20214">
        <v>30</v>
      </c>
      <c r="O20214">
        <v>2.5000000000000001E-2</v>
      </c>
      <c r="P20214">
        <v>40</v>
      </c>
      <c r="Q20214">
        <v>6.9</v>
      </c>
    </row>
    <row r="20215" spans="1:17" hidden="1" x14ac:dyDescent="0.3">
      <c r="A20215" t="s">
        <v>78167</v>
      </c>
      <c r="B20215" t="s">
        <v>78168</v>
      </c>
      <c r="C20215" s="1" t="str">
        <f t="shared" si="2836"/>
        <v>21:0867</v>
      </c>
      <c r="D20215" s="1" t="str">
        <f t="shared" si="2837"/>
        <v>21:0240</v>
      </c>
      <c r="E20215" t="s">
        <v>78165</v>
      </c>
      <c r="F20215" t="s">
        <v>78169</v>
      </c>
      <c r="H20215">
        <v>46.243129699999997</v>
      </c>
      <c r="I20215">
        <v>-66.572844099999998</v>
      </c>
      <c r="J20215" s="1" t="str">
        <f t="shared" si="2838"/>
        <v>Fluid (stream)</v>
      </c>
      <c r="K20215" s="1" t="str">
        <f t="shared" si="2835"/>
        <v>Untreated Water</v>
      </c>
      <c r="L20215">
        <v>2</v>
      </c>
      <c r="M20215" t="s">
        <v>11435</v>
      </c>
      <c r="N20215">
        <v>31</v>
      </c>
      <c r="O20215">
        <v>2.5000000000000001E-2</v>
      </c>
      <c r="P20215">
        <v>40</v>
      </c>
      <c r="Q20215">
        <v>6.9</v>
      </c>
    </row>
    <row r="20216" spans="1:17" hidden="1" x14ac:dyDescent="0.3">
      <c r="A20216" t="s">
        <v>78170</v>
      </c>
      <c r="B20216" t="s">
        <v>78171</v>
      </c>
      <c r="C20216" s="1" t="str">
        <f t="shared" si="2836"/>
        <v>21:0867</v>
      </c>
      <c r="D20216" s="1" t="str">
        <f t="shared" si="2837"/>
        <v>21:0240</v>
      </c>
      <c r="E20216" t="s">
        <v>78172</v>
      </c>
      <c r="F20216" t="s">
        <v>78173</v>
      </c>
      <c r="H20216">
        <v>46.052636999999997</v>
      </c>
      <c r="I20216">
        <v>-66.503716100000005</v>
      </c>
      <c r="J20216" s="1" t="str">
        <f t="shared" si="2838"/>
        <v>Fluid (stream)</v>
      </c>
      <c r="K20216" s="1" t="str">
        <f t="shared" si="2835"/>
        <v>Untreated Water</v>
      </c>
      <c r="L20216">
        <v>2</v>
      </c>
      <c r="M20216" t="s">
        <v>11465</v>
      </c>
      <c r="N20216">
        <v>32</v>
      </c>
      <c r="O20216">
        <v>2.5000000000000001E-2</v>
      </c>
      <c r="P20216">
        <v>50</v>
      </c>
      <c r="Q20216">
        <v>7</v>
      </c>
    </row>
    <row r="20217" spans="1:17" hidden="1" x14ac:dyDescent="0.3">
      <c r="A20217" t="s">
        <v>78174</v>
      </c>
      <c r="B20217" t="s">
        <v>78175</v>
      </c>
      <c r="C20217" s="1" t="str">
        <f t="shared" si="2836"/>
        <v>21:0867</v>
      </c>
      <c r="D20217" s="1" t="str">
        <f t="shared" si="2837"/>
        <v>21:0240</v>
      </c>
      <c r="E20217" t="s">
        <v>78176</v>
      </c>
      <c r="F20217" t="s">
        <v>78177</v>
      </c>
      <c r="H20217">
        <v>46.055396500000001</v>
      </c>
      <c r="I20217">
        <v>-66.506435800000006</v>
      </c>
      <c r="J20217" s="1" t="str">
        <f t="shared" si="2838"/>
        <v>Fluid (stream)</v>
      </c>
      <c r="K20217" s="1" t="str">
        <f t="shared" ref="K20217:K20280" si="2839">HYPERLINK("http://geochem.nrcan.gc.ca/cdogs/content/kwd/kwd080007_e.htm", "Untreated Water")</f>
        <v>Untreated Water</v>
      </c>
      <c r="L20217">
        <v>2</v>
      </c>
      <c r="M20217" t="s">
        <v>11470</v>
      </c>
      <c r="N20217">
        <v>33</v>
      </c>
      <c r="O20217">
        <v>2.5000000000000001E-2</v>
      </c>
      <c r="P20217">
        <v>40</v>
      </c>
      <c r="Q20217">
        <v>6.9</v>
      </c>
    </row>
    <row r="20218" spans="1:17" hidden="1" x14ac:dyDescent="0.3">
      <c r="A20218" t="s">
        <v>78178</v>
      </c>
      <c r="B20218" t="s">
        <v>78179</v>
      </c>
      <c r="C20218" s="1" t="str">
        <f t="shared" si="2836"/>
        <v>21:0867</v>
      </c>
      <c r="D20218" s="1" t="str">
        <f t="shared" si="2837"/>
        <v>21:0240</v>
      </c>
      <c r="E20218" t="s">
        <v>78180</v>
      </c>
      <c r="F20218" t="s">
        <v>78181</v>
      </c>
      <c r="H20218">
        <v>46.058866700000003</v>
      </c>
      <c r="I20218">
        <v>-66.521147200000001</v>
      </c>
      <c r="J20218" s="1" t="str">
        <f t="shared" si="2838"/>
        <v>Fluid (stream)</v>
      </c>
      <c r="K20218" s="1" t="str">
        <f t="shared" si="2839"/>
        <v>Untreated Water</v>
      </c>
      <c r="L20218">
        <v>2</v>
      </c>
      <c r="M20218" t="s">
        <v>11475</v>
      </c>
      <c r="N20218">
        <v>34</v>
      </c>
      <c r="O20218">
        <v>2.5000000000000001E-2</v>
      </c>
      <c r="P20218">
        <v>40</v>
      </c>
      <c r="Q20218">
        <v>6.8</v>
      </c>
    </row>
    <row r="20219" spans="1:17" hidden="1" x14ac:dyDescent="0.3">
      <c r="A20219" t="s">
        <v>78182</v>
      </c>
      <c r="B20219" t="s">
        <v>78183</v>
      </c>
      <c r="C20219" s="1" t="str">
        <f t="shared" si="2836"/>
        <v>21:0867</v>
      </c>
      <c r="D20219" s="1" t="str">
        <f t="shared" si="2837"/>
        <v>21:0240</v>
      </c>
      <c r="E20219" t="s">
        <v>78184</v>
      </c>
      <c r="F20219" t="s">
        <v>78185</v>
      </c>
      <c r="H20219">
        <v>46.054814499999999</v>
      </c>
      <c r="I20219">
        <v>-66.525206900000001</v>
      </c>
      <c r="J20219" s="1" t="str">
        <f t="shared" si="2838"/>
        <v>Fluid (stream)</v>
      </c>
      <c r="K20219" s="1" t="str">
        <f t="shared" si="2839"/>
        <v>Untreated Water</v>
      </c>
      <c r="L20219">
        <v>2</v>
      </c>
      <c r="M20219" t="s">
        <v>11480</v>
      </c>
      <c r="N20219">
        <v>35</v>
      </c>
      <c r="O20219">
        <v>2.5000000000000001E-2</v>
      </c>
      <c r="P20219">
        <v>30</v>
      </c>
      <c r="Q20219">
        <v>7</v>
      </c>
    </row>
    <row r="20220" spans="1:17" hidden="1" x14ac:dyDescent="0.3">
      <c r="A20220" t="s">
        <v>78186</v>
      </c>
      <c r="B20220" t="s">
        <v>78187</v>
      </c>
      <c r="C20220" s="1" t="str">
        <f t="shared" si="2836"/>
        <v>21:0867</v>
      </c>
      <c r="D20220" s="1" t="str">
        <f t="shared" si="2837"/>
        <v>21:0240</v>
      </c>
      <c r="E20220" t="s">
        <v>78188</v>
      </c>
      <c r="F20220" t="s">
        <v>78189</v>
      </c>
      <c r="H20220">
        <v>46.0360497</v>
      </c>
      <c r="I20220">
        <v>-66.527337599999996</v>
      </c>
      <c r="J20220" s="1" t="str">
        <f t="shared" si="2838"/>
        <v>Fluid (stream)</v>
      </c>
      <c r="K20220" s="1" t="str">
        <f t="shared" si="2839"/>
        <v>Untreated Water</v>
      </c>
      <c r="L20220">
        <v>2</v>
      </c>
      <c r="M20220" t="s">
        <v>12548</v>
      </c>
      <c r="N20220">
        <v>36</v>
      </c>
      <c r="O20220">
        <v>2.5000000000000001E-2</v>
      </c>
      <c r="P20220">
        <v>50</v>
      </c>
      <c r="Q20220">
        <v>6.4</v>
      </c>
    </row>
    <row r="20221" spans="1:17" hidden="1" x14ac:dyDescent="0.3">
      <c r="A20221" t="s">
        <v>78190</v>
      </c>
      <c r="B20221" t="s">
        <v>78191</v>
      </c>
      <c r="C20221" s="1" t="str">
        <f t="shared" si="2836"/>
        <v>21:0867</v>
      </c>
      <c r="D20221" s="1" t="str">
        <f t="shared" si="2837"/>
        <v>21:0240</v>
      </c>
      <c r="E20221" t="s">
        <v>78192</v>
      </c>
      <c r="F20221" t="s">
        <v>78193</v>
      </c>
      <c r="H20221">
        <v>46.043017800000001</v>
      </c>
      <c r="I20221">
        <v>-66.566834799999995</v>
      </c>
      <c r="J20221" s="1" t="str">
        <f t="shared" si="2838"/>
        <v>Fluid (stream)</v>
      </c>
      <c r="K20221" s="1" t="str">
        <f t="shared" si="2839"/>
        <v>Untreated Water</v>
      </c>
      <c r="L20221">
        <v>3</v>
      </c>
      <c r="M20221" t="s">
        <v>11392</v>
      </c>
      <c r="N20221">
        <v>37</v>
      </c>
      <c r="O20221">
        <v>0.06</v>
      </c>
      <c r="P20221">
        <v>50</v>
      </c>
      <c r="Q20221">
        <v>6.7</v>
      </c>
    </row>
    <row r="20222" spans="1:17" hidden="1" x14ac:dyDescent="0.3">
      <c r="A20222" t="s">
        <v>78194</v>
      </c>
      <c r="B20222" t="s">
        <v>78195</v>
      </c>
      <c r="C20222" s="1" t="str">
        <f t="shared" si="2836"/>
        <v>21:0867</v>
      </c>
      <c r="D20222" s="1" t="str">
        <f t="shared" si="2837"/>
        <v>21:0240</v>
      </c>
      <c r="E20222" t="s">
        <v>78196</v>
      </c>
      <c r="F20222" t="s">
        <v>78197</v>
      </c>
      <c r="H20222">
        <v>46.086828400000002</v>
      </c>
      <c r="I20222">
        <v>-66.544793900000002</v>
      </c>
      <c r="J20222" s="1" t="str">
        <f t="shared" si="2838"/>
        <v>Fluid (stream)</v>
      </c>
      <c r="K20222" s="1" t="str">
        <f t="shared" si="2839"/>
        <v>Untreated Water</v>
      </c>
      <c r="L20222">
        <v>3</v>
      </c>
      <c r="M20222" t="s">
        <v>11397</v>
      </c>
      <c r="N20222">
        <v>38</v>
      </c>
      <c r="O20222">
        <v>2.5000000000000001E-2</v>
      </c>
      <c r="P20222">
        <v>40</v>
      </c>
      <c r="Q20222">
        <v>6.5</v>
      </c>
    </row>
    <row r="20223" spans="1:17" hidden="1" x14ac:dyDescent="0.3">
      <c r="A20223" t="s">
        <v>78198</v>
      </c>
      <c r="B20223" t="s">
        <v>78199</v>
      </c>
      <c r="C20223" s="1" t="str">
        <f t="shared" si="2836"/>
        <v>21:0867</v>
      </c>
      <c r="D20223" s="1" t="str">
        <f t="shared" si="2837"/>
        <v>21:0240</v>
      </c>
      <c r="E20223" t="s">
        <v>78200</v>
      </c>
      <c r="F20223" t="s">
        <v>78201</v>
      </c>
      <c r="H20223">
        <v>46.0452005</v>
      </c>
      <c r="I20223">
        <v>-66.534296499999996</v>
      </c>
      <c r="J20223" s="1" t="str">
        <f t="shared" si="2838"/>
        <v>Fluid (stream)</v>
      </c>
      <c r="K20223" s="1" t="str">
        <f t="shared" si="2839"/>
        <v>Untreated Water</v>
      </c>
      <c r="L20223">
        <v>3</v>
      </c>
      <c r="M20223" t="s">
        <v>11402</v>
      </c>
      <c r="N20223">
        <v>39</v>
      </c>
      <c r="O20223">
        <v>2.5000000000000001E-2</v>
      </c>
      <c r="P20223">
        <v>50</v>
      </c>
      <c r="Q20223">
        <v>6.7</v>
      </c>
    </row>
    <row r="20224" spans="1:17" hidden="1" x14ac:dyDescent="0.3">
      <c r="A20224" t="s">
        <v>78202</v>
      </c>
      <c r="B20224" t="s">
        <v>78203</v>
      </c>
      <c r="C20224" s="1" t="str">
        <f t="shared" si="2836"/>
        <v>21:0867</v>
      </c>
      <c r="D20224" s="1" t="str">
        <f t="shared" si="2837"/>
        <v>21:0240</v>
      </c>
      <c r="E20224" t="s">
        <v>78204</v>
      </c>
      <c r="F20224" t="s">
        <v>78205</v>
      </c>
      <c r="H20224">
        <v>46.074534100000001</v>
      </c>
      <c r="I20224">
        <v>-66.580256300000002</v>
      </c>
      <c r="J20224" s="1" t="str">
        <f t="shared" si="2838"/>
        <v>Fluid (stream)</v>
      </c>
      <c r="K20224" s="1" t="str">
        <f t="shared" si="2839"/>
        <v>Untreated Water</v>
      </c>
      <c r="L20224">
        <v>3</v>
      </c>
      <c r="M20224" t="s">
        <v>11411</v>
      </c>
      <c r="N20224">
        <v>40</v>
      </c>
      <c r="O20224">
        <v>2.5000000000000001E-2</v>
      </c>
      <c r="P20224">
        <v>40</v>
      </c>
      <c r="Q20224">
        <v>6.8</v>
      </c>
    </row>
    <row r="20225" spans="1:17" hidden="1" x14ac:dyDescent="0.3">
      <c r="A20225" t="s">
        <v>78206</v>
      </c>
      <c r="B20225" t="s">
        <v>78207</v>
      </c>
      <c r="C20225" s="1" t="str">
        <f t="shared" si="2836"/>
        <v>21:0867</v>
      </c>
      <c r="D20225" s="1" t="str">
        <f t="shared" si="2837"/>
        <v>21:0240</v>
      </c>
      <c r="E20225" t="s">
        <v>78208</v>
      </c>
      <c r="F20225" t="s">
        <v>78209</v>
      </c>
      <c r="H20225">
        <v>46.070699300000001</v>
      </c>
      <c r="I20225">
        <v>-66.590445599999995</v>
      </c>
      <c r="J20225" s="1" t="str">
        <f t="shared" si="2838"/>
        <v>Fluid (stream)</v>
      </c>
      <c r="K20225" s="1" t="str">
        <f t="shared" si="2839"/>
        <v>Untreated Water</v>
      </c>
      <c r="L20225">
        <v>3</v>
      </c>
      <c r="M20225" t="s">
        <v>11416</v>
      </c>
      <c r="N20225">
        <v>41</v>
      </c>
      <c r="O20225">
        <v>2.5000000000000001E-2</v>
      </c>
      <c r="P20225">
        <v>40</v>
      </c>
      <c r="Q20225">
        <v>7.1</v>
      </c>
    </row>
    <row r="20226" spans="1:17" hidden="1" x14ac:dyDescent="0.3">
      <c r="A20226" t="s">
        <v>78210</v>
      </c>
      <c r="B20226" t="s">
        <v>78211</v>
      </c>
      <c r="C20226" s="1" t="str">
        <f t="shared" si="2836"/>
        <v>21:0867</v>
      </c>
      <c r="D20226" s="1" t="str">
        <f t="shared" si="2837"/>
        <v>21:0240</v>
      </c>
      <c r="E20226" t="s">
        <v>78212</v>
      </c>
      <c r="F20226" t="s">
        <v>78213</v>
      </c>
      <c r="H20226">
        <v>46.1287442</v>
      </c>
      <c r="I20226">
        <v>-66.531085300000001</v>
      </c>
      <c r="J20226" s="1" t="str">
        <f t="shared" si="2838"/>
        <v>Fluid (stream)</v>
      </c>
      <c r="K20226" s="1" t="str">
        <f t="shared" si="2839"/>
        <v>Untreated Water</v>
      </c>
      <c r="L20226">
        <v>3</v>
      </c>
      <c r="M20226" t="s">
        <v>11421</v>
      </c>
      <c r="N20226">
        <v>42</v>
      </c>
      <c r="O20226">
        <v>2.5000000000000001E-2</v>
      </c>
      <c r="P20226">
        <v>50</v>
      </c>
      <c r="Q20226">
        <v>7.2</v>
      </c>
    </row>
    <row r="20227" spans="1:17" hidden="1" x14ac:dyDescent="0.3">
      <c r="A20227" t="s">
        <v>78214</v>
      </c>
      <c r="B20227" t="s">
        <v>78215</v>
      </c>
      <c r="C20227" s="1" t="str">
        <f t="shared" si="2836"/>
        <v>21:0867</v>
      </c>
      <c r="D20227" s="1" t="str">
        <f t="shared" si="2837"/>
        <v>21:0240</v>
      </c>
      <c r="E20227" t="s">
        <v>78216</v>
      </c>
      <c r="F20227" t="s">
        <v>78217</v>
      </c>
      <c r="H20227">
        <v>46.128246500000003</v>
      </c>
      <c r="I20227">
        <v>-66.592141499999997</v>
      </c>
      <c r="J20227" s="1" t="str">
        <f t="shared" si="2838"/>
        <v>Fluid (stream)</v>
      </c>
      <c r="K20227" s="1" t="str">
        <f t="shared" si="2839"/>
        <v>Untreated Water</v>
      </c>
      <c r="L20227">
        <v>3</v>
      </c>
      <c r="M20227" t="s">
        <v>11426</v>
      </c>
      <c r="N20227">
        <v>43</v>
      </c>
      <c r="O20227">
        <v>2.5000000000000001E-2</v>
      </c>
      <c r="P20227">
        <v>40</v>
      </c>
      <c r="Q20227">
        <v>7</v>
      </c>
    </row>
    <row r="20228" spans="1:17" hidden="1" x14ac:dyDescent="0.3">
      <c r="A20228" t="s">
        <v>78218</v>
      </c>
      <c r="B20228" t="s">
        <v>78219</v>
      </c>
      <c r="C20228" s="1" t="str">
        <f t="shared" si="2836"/>
        <v>21:0867</v>
      </c>
      <c r="D20228" s="1" t="str">
        <f t="shared" si="2837"/>
        <v>21:0240</v>
      </c>
      <c r="E20228" t="s">
        <v>78220</v>
      </c>
      <c r="F20228" t="s">
        <v>78221</v>
      </c>
      <c r="H20228">
        <v>46.129141599999997</v>
      </c>
      <c r="I20228">
        <v>-66.5919083</v>
      </c>
      <c r="J20228" s="1" t="str">
        <f t="shared" si="2838"/>
        <v>Fluid (stream)</v>
      </c>
      <c r="K20228" s="1" t="str">
        <f t="shared" si="2839"/>
        <v>Untreated Water</v>
      </c>
      <c r="L20228">
        <v>3</v>
      </c>
      <c r="M20228" t="s">
        <v>11440</v>
      </c>
      <c r="N20228">
        <v>44</v>
      </c>
      <c r="O20228">
        <v>2.5000000000000001E-2</v>
      </c>
      <c r="P20228">
        <v>40</v>
      </c>
      <c r="Q20228">
        <v>6.9</v>
      </c>
    </row>
    <row r="20229" spans="1:17" hidden="1" x14ac:dyDescent="0.3">
      <c r="A20229" t="s">
        <v>78222</v>
      </c>
      <c r="B20229" t="s">
        <v>78223</v>
      </c>
      <c r="C20229" s="1" t="str">
        <f t="shared" si="2836"/>
        <v>21:0867</v>
      </c>
      <c r="D20229" s="1" t="str">
        <f t="shared" si="2837"/>
        <v>21:0240</v>
      </c>
      <c r="E20229" t="s">
        <v>78224</v>
      </c>
      <c r="F20229" t="s">
        <v>78225</v>
      </c>
      <c r="H20229">
        <v>46.126052299999998</v>
      </c>
      <c r="I20229">
        <v>-66.569261499999996</v>
      </c>
      <c r="J20229" s="1" t="str">
        <f t="shared" si="2838"/>
        <v>Fluid (stream)</v>
      </c>
      <c r="K20229" s="1" t="str">
        <f t="shared" si="2839"/>
        <v>Untreated Water</v>
      </c>
      <c r="L20229">
        <v>3</v>
      </c>
      <c r="M20229" t="s">
        <v>11445</v>
      </c>
      <c r="N20229">
        <v>45</v>
      </c>
      <c r="O20229">
        <v>2.5000000000000001E-2</v>
      </c>
      <c r="P20229">
        <v>50</v>
      </c>
      <c r="Q20229">
        <v>6.2</v>
      </c>
    </row>
    <row r="20230" spans="1:17" hidden="1" x14ac:dyDescent="0.3">
      <c r="A20230" t="s">
        <v>78226</v>
      </c>
      <c r="B20230" t="s">
        <v>78227</v>
      </c>
      <c r="C20230" s="1" t="str">
        <f t="shared" si="2836"/>
        <v>21:0867</v>
      </c>
      <c r="D20230" s="1" t="str">
        <f t="shared" si="2837"/>
        <v>21:0240</v>
      </c>
      <c r="E20230" t="s">
        <v>78228</v>
      </c>
      <c r="F20230" t="s">
        <v>78229</v>
      </c>
      <c r="H20230">
        <v>46.134048499999999</v>
      </c>
      <c r="I20230">
        <v>-66.564378099999999</v>
      </c>
      <c r="J20230" s="1" t="str">
        <f t="shared" si="2838"/>
        <v>Fluid (stream)</v>
      </c>
      <c r="K20230" s="1" t="str">
        <f t="shared" si="2839"/>
        <v>Untreated Water</v>
      </c>
      <c r="L20230">
        <v>3</v>
      </c>
      <c r="M20230" t="s">
        <v>11450</v>
      </c>
      <c r="N20230">
        <v>46</v>
      </c>
      <c r="O20230">
        <v>2.5000000000000001E-2</v>
      </c>
      <c r="P20230">
        <v>40</v>
      </c>
      <c r="Q20230">
        <v>7.1</v>
      </c>
    </row>
    <row r="20231" spans="1:17" hidden="1" x14ac:dyDescent="0.3">
      <c r="A20231" t="s">
        <v>78230</v>
      </c>
      <c r="B20231" t="s">
        <v>78231</v>
      </c>
      <c r="C20231" s="1" t="str">
        <f t="shared" si="2836"/>
        <v>21:0867</v>
      </c>
      <c r="D20231" s="1" t="str">
        <f t="shared" si="2837"/>
        <v>21:0240</v>
      </c>
      <c r="E20231" t="s">
        <v>78232</v>
      </c>
      <c r="F20231" t="s">
        <v>78233</v>
      </c>
      <c r="H20231">
        <v>46.087795900000003</v>
      </c>
      <c r="I20231">
        <v>-66.569004399999997</v>
      </c>
      <c r="J20231" s="1" t="str">
        <f t="shared" si="2838"/>
        <v>Fluid (stream)</v>
      </c>
      <c r="K20231" s="1" t="str">
        <f t="shared" si="2839"/>
        <v>Untreated Water</v>
      </c>
      <c r="L20231">
        <v>3</v>
      </c>
      <c r="M20231" t="s">
        <v>11460</v>
      </c>
      <c r="N20231">
        <v>47</v>
      </c>
      <c r="O20231">
        <v>2.5000000000000001E-2</v>
      </c>
      <c r="P20231">
        <v>40</v>
      </c>
      <c r="Q20231">
        <v>4.7</v>
      </c>
    </row>
    <row r="20232" spans="1:17" hidden="1" x14ac:dyDescent="0.3">
      <c r="A20232" t="s">
        <v>78234</v>
      </c>
      <c r="B20232" t="s">
        <v>78235</v>
      </c>
      <c r="C20232" s="1" t="str">
        <f t="shared" si="2836"/>
        <v>21:0867</v>
      </c>
      <c r="D20232" s="1" t="str">
        <f t="shared" si="2837"/>
        <v>21:0240</v>
      </c>
      <c r="E20232" t="s">
        <v>78236</v>
      </c>
      <c r="F20232" t="s">
        <v>78237</v>
      </c>
      <c r="H20232">
        <v>46.226444000000001</v>
      </c>
      <c r="I20232">
        <v>-66.508417600000001</v>
      </c>
      <c r="J20232" s="1" t="str">
        <f t="shared" si="2838"/>
        <v>Fluid (stream)</v>
      </c>
      <c r="K20232" s="1" t="str">
        <f t="shared" si="2839"/>
        <v>Untreated Water</v>
      </c>
      <c r="L20232">
        <v>3</v>
      </c>
      <c r="M20232" t="s">
        <v>11431</v>
      </c>
      <c r="N20232">
        <v>48</v>
      </c>
      <c r="O20232">
        <v>2.5000000000000001E-2</v>
      </c>
      <c r="P20232">
        <v>30</v>
      </c>
      <c r="Q20232">
        <v>6.2</v>
      </c>
    </row>
    <row r="20233" spans="1:17" hidden="1" x14ac:dyDescent="0.3">
      <c r="A20233" t="s">
        <v>78238</v>
      </c>
      <c r="B20233" t="s">
        <v>78239</v>
      </c>
      <c r="C20233" s="1" t="str">
        <f t="shared" si="2836"/>
        <v>21:0867</v>
      </c>
      <c r="D20233" s="1" t="str">
        <f t="shared" si="2837"/>
        <v>21:0240</v>
      </c>
      <c r="E20233" t="s">
        <v>78236</v>
      </c>
      <c r="F20233" t="s">
        <v>78240</v>
      </c>
      <c r="H20233">
        <v>46.226444000000001</v>
      </c>
      <c r="I20233">
        <v>-66.508417600000001</v>
      </c>
      <c r="J20233" s="1" t="str">
        <f t="shared" si="2838"/>
        <v>Fluid (stream)</v>
      </c>
      <c r="K20233" s="1" t="str">
        <f t="shared" si="2839"/>
        <v>Untreated Water</v>
      </c>
      <c r="L20233">
        <v>3</v>
      </c>
      <c r="M20233" t="s">
        <v>11435</v>
      </c>
      <c r="N20233">
        <v>49</v>
      </c>
      <c r="O20233">
        <v>2.5000000000000001E-2</v>
      </c>
      <c r="P20233">
        <v>30</v>
      </c>
      <c r="Q20233">
        <v>6.3</v>
      </c>
    </row>
    <row r="20234" spans="1:17" hidden="1" x14ac:dyDescent="0.3">
      <c r="A20234" t="s">
        <v>78241</v>
      </c>
      <c r="B20234" t="s">
        <v>78242</v>
      </c>
      <c r="C20234" s="1" t="str">
        <f t="shared" si="2836"/>
        <v>21:0867</v>
      </c>
      <c r="D20234" s="1" t="str">
        <f t="shared" si="2837"/>
        <v>21:0240</v>
      </c>
      <c r="E20234" t="s">
        <v>78243</v>
      </c>
      <c r="F20234" t="s">
        <v>78244</v>
      </c>
      <c r="H20234">
        <v>46.231023800000003</v>
      </c>
      <c r="I20234">
        <v>-66.5328509</v>
      </c>
      <c r="J20234" s="1" t="str">
        <f t="shared" si="2838"/>
        <v>Fluid (stream)</v>
      </c>
      <c r="K20234" s="1" t="str">
        <f t="shared" si="2839"/>
        <v>Untreated Water</v>
      </c>
      <c r="L20234">
        <v>3</v>
      </c>
      <c r="M20234" t="s">
        <v>11465</v>
      </c>
      <c r="N20234">
        <v>50</v>
      </c>
      <c r="O20234">
        <v>2.5000000000000001E-2</v>
      </c>
      <c r="P20234">
        <v>30</v>
      </c>
      <c r="Q20234">
        <v>6.6</v>
      </c>
    </row>
    <row r="20235" spans="1:17" hidden="1" x14ac:dyDescent="0.3">
      <c r="A20235" t="s">
        <v>78245</v>
      </c>
      <c r="B20235" t="s">
        <v>78246</v>
      </c>
      <c r="C20235" s="1" t="str">
        <f t="shared" si="2836"/>
        <v>21:0867</v>
      </c>
      <c r="D20235" s="1" t="str">
        <f t="shared" si="2837"/>
        <v>21:0240</v>
      </c>
      <c r="E20235" t="s">
        <v>78247</v>
      </c>
      <c r="F20235" t="s">
        <v>78248</v>
      </c>
      <c r="H20235">
        <v>46.152324499999999</v>
      </c>
      <c r="I20235">
        <v>-66.641919999999999</v>
      </c>
      <c r="J20235" s="1" t="str">
        <f t="shared" si="2838"/>
        <v>Fluid (stream)</v>
      </c>
      <c r="K20235" s="1" t="str">
        <f t="shared" si="2839"/>
        <v>Untreated Water</v>
      </c>
      <c r="L20235">
        <v>3</v>
      </c>
      <c r="M20235" t="s">
        <v>11470</v>
      </c>
      <c r="N20235">
        <v>51</v>
      </c>
      <c r="O20235">
        <v>2.5000000000000001E-2</v>
      </c>
      <c r="P20235">
        <v>30</v>
      </c>
      <c r="Q20235">
        <v>6.3</v>
      </c>
    </row>
    <row r="20236" spans="1:17" hidden="1" x14ac:dyDescent="0.3">
      <c r="A20236" t="s">
        <v>78249</v>
      </c>
      <c r="B20236" t="s">
        <v>78250</v>
      </c>
      <c r="C20236" s="1" t="str">
        <f t="shared" si="2836"/>
        <v>21:0867</v>
      </c>
      <c r="D20236" s="1" t="str">
        <f t="shared" si="2837"/>
        <v>21:0240</v>
      </c>
      <c r="E20236" t="s">
        <v>78251</v>
      </c>
      <c r="F20236" t="s">
        <v>78252</v>
      </c>
      <c r="H20236">
        <v>46.123137999999997</v>
      </c>
      <c r="I20236">
        <v>-66.689115900000004</v>
      </c>
      <c r="J20236" s="1" t="str">
        <f t="shared" si="2838"/>
        <v>Fluid (stream)</v>
      </c>
      <c r="K20236" s="1" t="str">
        <f t="shared" si="2839"/>
        <v>Untreated Water</v>
      </c>
      <c r="L20236">
        <v>3</v>
      </c>
      <c r="M20236" t="s">
        <v>11475</v>
      </c>
      <c r="N20236">
        <v>52</v>
      </c>
      <c r="O20236">
        <v>2.5000000000000001E-2</v>
      </c>
      <c r="P20236">
        <v>30</v>
      </c>
      <c r="Q20236">
        <v>4.9000000000000004</v>
      </c>
    </row>
    <row r="20237" spans="1:17" hidden="1" x14ac:dyDescent="0.3">
      <c r="A20237" t="s">
        <v>78253</v>
      </c>
      <c r="B20237" t="s">
        <v>78254</v>
      </c>
      <c r="C20237" s="1" t="str">
        <f t="shared" si="2836"/>
        <v>21:0867</v>
      </c>
      <c r="D20237" s="1" t="str">
        <f t="shared" si="2837"/>
        <v>21:0240</v>
      </c>
      <c r="E20237" t="s">
        <v>78255</v>
      </c>
      <c r="F20237" t="s">
        <v>78256</v>
      </c>
      <c r="H20237">
        <v>46.095937800000002</v>
      </c>
      <c r="I20237">
        <v>-66.679257100000001</v>
      </c>
      <c r="J20237" s="1" t="str">
        <f t="shared" si="2838"/>
        <v>Fluid (stream)</v>
      </c>
      <c r="K20237" s="1" t="str">
        <f t="shared" si="2839"/>
        <v>Untreated Water</v>
      </c>
      <c r="L20237">
        <v>3</v>
      </c>
      <c r="M20237" t="s">
        <v>11480</v>
      </c>
      <c r="N20237">
        <v>53</v>
      </c>
      <c r="O20237">
        <v>2.5000000000000001E-2</v>
      </c>
      <c r="P20237">
        <v>40</v>
      </c>
      <c r="Q20237">
        <v>5.0999999999999996</v>
      </c>
    </row>
    <row r="20238" spans="1:17" hidden="1" x14ac:dyDescent="0.3">
      <c r="A20238" t="s">
        <v>78257</v>
      </c>
      <c r="B20238" t="s">
        <v>78258</v>
      </c>
      <c r="C20238" s="1" t="str">
        <f t="shared" si="2836"/>
        <v>21:0867</v>
      </c>
      <c r="D20238" s="1" t="str">
        <f t="shared" si="2837"/>
        <v>21:0240</v>
      </c>
      <c r="E20238" t="s">
        <v>78259</v>
      </c>
      <c r="F20238" t="s">
        <v>78260</v>
      </c>
      <c r="H20238">
        <v>46.083036900000003</v>
      </c>
      <c r="I20238">
        <v>-66.731534499999995</v>
      </c>
      <c r="J20238" s="1" t="str">
        <f t="shared" si="2838"/>
        <v>Fluid (stream)</v>
      </c>
      <c r="K20238" s="1" t="str">
        <f t="shared" si="2839"/>
        <v>Untreated Water</v>
      </c>
      <c r="L20238">
        <v>3</v>
      </c>
      <c r="M20238" t="s">
        <v>12548</v>
      </c>
      <c r="N20238">
        <v>54</v>
      </c>
      <c r="O20238">
        <v>2.5000000000000001E-2</v>
      </c>
      <c r="P20238">
        <v>40</v>
      </c>
      <c r="Q20238">
        <v>6.2</v>
      </c>
    </row>
    <row r="20239" spans="1:17" hidden="1" x14ac:dyDescent="0.3">
      <c r="A20239" t="s">
        <v>78261</v>
      </c>
      <c r="B20239" t="s">
        <v>78262</v>
      </c>
      <c r="C20239" s="1" t="str">
        <f t="shared" si="2836"/>
        <v>21:0867</v>
      </c>
      <c r="D20239" s="1" t="str">
        <f t="shared" si="2837"/>
        <v>21:0240</v>
      </c>
      <c r="E20239" t="s">
        <v>78263</v>
      </c>
      <c r="F20239" t="s">
        <v>78264</v>
      </c>
      <c r="H20239">
        <v>46.171131000000003</v>
      </c>
      <c r="I20239">
        <v>-66.703621999999996</v>
      </c>
      <c r="J20239" s="1" t="str">
        <f t="shared" si="2838"/>
        <v>Fluid (stream)</v>
      </c>
      <c r="K20239" s="1" t="str">
        <f t="shared" si="2839"/>
        <v>Untreated Water</v>
      </c>
      <c r="L20239">
        <v>4</v>
      </c>
      <c r="M20239" t="s">
        <v>11431</v>
      </c>
      <c r="N20239">
        <v>55</v>
      </c>
      <c r="O20239">
        <v>2.5000000000000001E-2</v>
      </c>
      <c r="P20239">
        <v>30</v>
      </c>
      <c r="Q20239">
        <v>6.7</v>
      </c>
    </row>
    <row r="20240" spans="1:17" hidden="1" x14ac:dyDescent="0.3">
      <c r="A20240" t="s">
        <v>78265</v>
      </c>
      <c r="B20240" t="s">
        <v>78266</v>
      </c>
      <c r="C20240" s="1" t="str">
        <f t="shared" si="2836"/>
        <v>21:0867</v>
      </c>
      <c r="D20240" s="1" t="str">
        <f t="shared" si="2837"/>
        <v>21:0240</v>
      </c>
      <c r="E20240" t="s">
        <v>78263</v>
      </c>
      <c r="F20240" t="s">
        <v>78267</v>
      </c>
      <c r="H20240">
        <v>46.171131000000003</v>
      </c>
      <c r="I20240">
        <v>-66.703621999999996</v>
      </c>
      <c r="J20240" s="1" t="str">
        <f t="shared" si="2838"/>
        <v>Fluid (stream)</v>
      </c>
      <c r="K20240" s="1" t="str">
        <f t="shared" si="2839"/>
        <v>Untreated Water</v>
      </c>
      <c r="L20240">
        <v>4</v>
      </c>
      <c r="M20240" t="s">
        <v>11435</v>
      </c>
      <c r="N20240">
        <v>56</v>
      </c>
      <c r="O20240">
        <v>2.5000000000000001E-2</v>
      </c>
      <c r="P20240">
        <v>30</v>
      </c>
      <c r="Q20240">
        <v>6.8</v>
      </c>
    </row>
    <row r="20241" spans="1:17" hidden="1" x14ac:dyDescent="0.3">
      <c r="A20241" t="s">
        <v>78268</v>
      </c>
      <c r="B20241" t="s">
        <v>78269</v>
      </c>
      <c r="C20241" s="1" t="str">
        <f t="shared" si="2836"/>
        <v>21:0867</v>
      </c>
      <c r="D20241" s="1" t="str">
        <f t="shared" si="2837"/>
        <v>21:0240</v>
      </c>
      <c r="E20241" t="s">
        <v>78270</v>
      </c>
      <c r="F20241" t="s">
        <v>78271</v>
      </c>
      <c r="H20241">
        <v>46.172603199999998</v>
      </c>
      <c r="I20241">
        <v>-66.709714300000002</v>
      </c>
      <c r="J20241" s="1" t="str">
        <f t="shared" si="2838"/>
        <v>Fluid (stream)</v>
      </c>
      <c r="K20241" s="1" t="str">
        <f t="shared" si="2839"/>
        <v>Untreated Water</v>
      </c>
      <c r="L20241">
        <v>4</v>
      </c>
      <c r="M20241" t="s">
        <v>11392</v>
      </c>
      <c r="N20241">
        <v>57</v>
      </c>
      <c r="O20241">
        <v>2.5000000000000001E-2</v>
      </c>
      <c r="P20241">
        <v>30</v>
      </c>
      <c r="Q20241">
        <v>6.5</v>
      </c>
    </row>
    <row r="20242" spans="1:17" hidden="1" x14ac:dyDescent="0.3">
      <c r="A20242" t="s">
        <v>78272</v>
      </c>
      <c r="B20242" t="s">
        <v>78273</v>
      </c>
      <c r="C20242" s="1" t="str">
        <f t="shared" si="2836"/>
        <v>21:0867</v>
      </c>
      <c r="D20242" s="1" t="str">
        <f t="shared" si="2837"/>
        <v>21:0240</v>
      </c>
      <c r="E20242" t="s">
        <v>78274</v>
      </c>
      <c r="F20242" t="s">
        <v>78275</v>
      </c>
      <c r="H20242">
        <v>46.164148500000003</v>
      </c>
      <c r="I20242">
        <v>-66.669910999999999</v>
      </c>
      <c r="J20242" s="1" t="str">
        <f t="shared" si="2838"/>
        <v>Fluid (stream)</v>
      </c>
      <c r="K20242" s="1" t="str">
        <f t="shared" si="2839"/>
        <v>Untreated Water</v>
      </c>
      <c r="L20242">
        <v>4</v>
      </c>
      <c r="M20242" t="s">
        <v>11397</v>
      </c>
      <c r="N20242">
        <v>58</v>
      </c>
      <c r="O20242">
        <v>2.5000000000000001E-2</v>
      </c>
      <c r="P20242">
        <v>40</v>
      </c>
      <c r="Q20242">
        <v>6.9</v>
      </c>
    </row>
    <row r="20243" spans="1:17" hidden="1" x14ac:dyDescent="0.3">
      <c r="A20243" t="s">
        <v>78276</v>
      </c>
      <c r="B20243" t="s">
        <v>78277</v>
      </c>
      <c r="C20243" s="1" t="str">
        <f t="shared" si="2836"/>
        <v>21:0867</v>
      </c>
      <c r="D20243" s="1" t="str">
        <f t="shared" si="2837"/>
        <v>21:0240</v>
      </c>
      <c r="E20243" t="s">
        <v>78278</v>
      </c>
      <c r="F20243" t="s">
        <v>78279</v>
      </c>
      <c r="H20243">
        <v>46.160729400000001</v>
      </c>
      <c r="I20243">
        <v>-66.678798299999997</v>
      </c>
      <c r="J20243" s="1" t="str">
        <f t="shared" si="2838"/>
        <v>Fluid (stream)</v>
      </c>
      <c r="K20243" s="1" t="str">
        <f t="shared" si="2839"/>
        <v>Untreated Water</v>
      </c>
      <c r="L20243">
        <v>4</v>
      </c>
      <c r="M20243" t="s">
        <v>11402</v>
      </c>
      <c r="N20243">
        <v>59</v>
      </c>
      <c r="O20243">
        <v>2.5000000000000001E-2</v>
      </c>
      <c r="P20243">
        <v>40</v>
      </c>
      <c r="Q20243">
        <v>6.7</v>
      </c>
    </row>
    <row r="20244" spans="1:17" hidden="1" x14ac:dyDescent="0.3">
      <c r="A20244" t="s">
        <v>78280</v>
      </c>
      <c r="B20244" t="s">
        <v>78281</v>
      </c>
      <c r="C20244" s="1" t="str">
        <f t="shared" si="2836"/>
        <v>21:0867</v>
      </c>
      <c r="D20244" s="1" t="str">
        <f t="shared" si="2837"/>
        <v>21:0240</v>
      </c>
      <c r="E20244" t="s">
        <v>78282</v>
      </c>
      <c r="F20244" t="s">
        <v>78283</v>
      </c>
      <c r="H20244">
        <v>46.178765300000002</v>
      </c>
      <c r="I20244">
        <v>-66.736666900000003</v>
      </c>
      <c r="J20244" s="1" t="str">
        <f t="shared" si="2838"/>
        <v>Fluid (stream)</v>
      </c>
      <c r="K20244" s="1" t="str">
        <f t="shared" si="2839"/>
        <v>Untreated Water</v>
      </c>
      <c r="L20244">
        <v>4</v>
      </c>
      <c r="M20244" t="s">
        <v>11411</v>
      </c>
      <c r="N20244">
        <v>60</v>
      </c>
      <c r="O20244">
        <v>2.5000000000000001E-2</v>
      </c>
      <c r="P20244">
        <v>30</v>
      </c>
      <c r="Q20244">
        <v>6.8</v>
      </c>
    </row>
    <row r="20245" spans="1:17" hidden="1" x14ac:dyDescent="0.3">
      <c r="A20245" t="s">
        <v>78284</v>
      </c>
      <c r="B20245" t="s">
        <v>78285</v>
      </c>
      <c r="C20245" s="1" t="str">
        <f t="shared" si="2836"/>
        <v>21:0867</v>
      </c>
      <c r="D20245" s="1" t="str">
        <f t="shared" si="2837"/>
        <v>21:0240</v>
      </c>
      <c r="E20245" t="s">
        <v>78286</v>
      </c>
      <c r="F20245" t="s">
        <v>78287</v>
      </c>
      <c r="H20245">
        <v>46.162081100000002</v>
      </c>
      <c r="I20245">
        <v>-66.570587500000002</v>
      </c>
      <c r="J20245" s="1" t="str">
        <f t="shared" si="2838"/>
        <v>Fluid (stream)</v>
      </c>
      <c r="K20245" s="1" t="str">
        <f t="shared" si="2839"/>
        <v>Untreated Water</v>
      </c>
      <c r="L20245">
        <v>4</v>
      </c>
      <c r="M20245" t="s">
        <v>11416</v>
      </c>
      <c r="N20245">
        <v>61</v>
      </c>
      <c r="O20245">
        <v>2.5000000000000001E-2</v>
      </c>
      <c r="P20245">
        <v>40</v>
      </c>
      <c r="Q20245">
        <v>6.9</v>
      </c>
    </row>
    <row r="20246" spans="1:17" hidden="1" x14ac:dyDescent="0.3">
      <c r="A20246" t="s">
        <v>78288</v>
      </c>
      <c r="B20246" t="s">
        <v>78289</v>
      </c>
      <c r="C20246" s="1" t="str">
        <f t="shared" si="2836"/>
        <v>21:0867</v>
      </c>
      <c r="D20246" s="1" t="str">
        <f t="shared" si="2837"/>
        <v>21:0240</v>
      </c>
      <c r="E20246" t="s">
        <v>78290</v>
      </c>
      <c r="F20246" t="s">
        <v>78291</v>
      </c>
      <c r="H20246">
        <v>46.167517400000001</v>
      </c>
      <c r="I20246">
        <v>-66.572290899999999</v>
      </c>
      <c r="J20246" s="1" t="str">
        <f t="shared" si="2838"/>
        <v>Fluid (stream)</v>
      </c>
      <c r="K20246" s="1" t="str">
        <f t="shared" si="2839"/>
        <v>Untreated Water</v>
      </c>
      <c r="L20246">
        <v>4</v>
      </c>
      <c r="M20246" t="s">
        <v>11421</v>
      </c>
      <c r="N20246">
        <v>62</v>
      </c>
      <c r="O20246">
        <v>2.5000000000000001E-2</v>
      </c>
      <c r="P20246">
        <v>40</v>
      </c>
      <c r="Q20246">
        <v>6.8</v>
      </c>
    </row>
    <row r="20247" spans="1:17" hidden="1" x14ac:dyDescent="0.3">
      <c r="A20247" t="s">
        <v>78292</v>
      </c>
      <c r="B20247" t="s">
        <v>78293</v>
      </c>
      <c r="C20247" s="1" t="str">
        <f t="shared" si="2836"/>
        <v>21:0867</v>
      </c>
      <c r="D20247" s="1" t="str">
        <f t="shared" si="2837"/>
        <v>21:0240</v>
      </c>
      <c r="E20247" t="s">
        <v>78294</v>
      </c>
      <c r="F20247" t="s">
        <v>78295</v>
      </c>
      <c r="H20247">
        <v>46.225701000000001</v>
      </c>
      <c r="I20247">
        <v>-66.732142800000005</v>
      </c>
      <c r="J20247" s="1" t="str">
        <f t="shared" si="2838"/>
        <v>Fluid (stream)</v>
      </c>
      <c r="K20247" s="1" t="str">
        <f t="shared" si="2839"/>
        <v>Untreated Water</v>
      </c>
      <c r="L20247">
        <v>4</v>
      </c>
      <c r="M20247" t="s">
        <v>11426</v>
      </c>
      <c r="N20247">
        <v>63</v>
      </c>
      <c r="O20247">
        <v>2.5000000000000001E-2</v>
      </c>
      <c r="P20247">
        <v>50</v>
      </c>
      <c r="Q20247">
        <v>6.8</v>
      </c>
    </row>
    <row r="20248" spans="1:17" hidden="1" x14ac:dyDescent="0.3">
      <c r="A20248" t="s">
        <v>78296</v>
      </c>
      <c r="B20248" t="s">
        <v>78297</v>
      </c>
      <c r="C20248" s="1" t="str">
        <f t="shared" si="2836"/>
        <v>21:0867</v>
      </c>
      <c r="D20248" s="1" t="str">
        <f t="shared" si="2837"/>
        <v>21:0240</v>
      </c>
      <c r="E20248" t="s">
        <v>78298</v>
      </c>
      <c r="F20248" t="s">
        <v>78299</v>
      </c>
      <c r="H20248">
        <v>46.204122599999998</v>
      </c>
      <c r="I20248">
        <v>-66.688311200000001</v>
      </c>
      <c r="J20248" s="1" t="str">
        <f t="shared" si="2838"/>
        <v>Fluid (stream)</v>
      </c>
      <c r="K20248" s="1" t="str">
        <f t="shared" si="2839"/>
        <v>Untreated Water</v>
      </c>
      <c r="L20248">
        <v>4</v>
      </c>
      <c r="M20248" t="s">
        <v>11440</v>
      </c>
      <c r="N20248">
        <v>64</v>
      </c>
      <c r="O20248">
        <v>2.5000000000000001E-2</v>
      </c>
      <c r="P20248">
        <v>40</v>
      </c>
      <c r="Q20248">
        <v>7</v>
      </c>
    </row>
    <row r="20249" spans="1:17" hidden="1" x14ac:dyDescent="0.3">
      <c r="A20249" t="s">
        <v>78300</v>
      </c>
      <c r="B20249" t="s">
        <v>78301</v>
      </c>
      <c r="C20249" s="1" t="str">
        <f t="shared" ref="C20249:C20312" si="2840">HYPERLINK("http://geochem.nrcan.gc.ca/cdogs/content/bdl/bdl210867_e.htm", "21:0867")</f>
        <v>21:0867</v>
      </c>
      <c r="D20249" s="1" t="str">
        <f t="shared" ref="D20249:D20312" si="2841">HYPERLINK("http://geochem.nrcan.gc.ca/cdogs/content/svy/svy210240_e.htm", "21:0240")</f>
        <v>21:0240</v>
      </c>
      <c r="E20249" t="s">
        <v>78302</v>
      </c>
      <c r="F20249" t="s">
        <v>78303</v>
      </c>
      <c r="H20249">
        <v>46.173973099999998</v>
      </c>
      <c r="I20249">
        <v>-66.721964999999997</v>
      </c>
      <c r="J20249" s="1" t="str">
        <f t="shared" si="2838"/>
        <v>Fluid (stream)</v>
      </c>
      <c r="K20249" s="1" t="str">
        <f t="shared" si="2839"/>
        <v>Untreated Water</v>
      </c>
      <c r="L20249">
        <v>4</v>
      </c>
      <c r="M20249" t="s">
        <v>11445</v>
      </c>
      <c r="N20249">
        <v>65</v>
      </c>
      <c r="O20249">
        <v>2.5000000000000001E-2</v>
      </c>
      <c r="P20249">
        <v>50</v>
      </c>
      <c r="Q20249">
        <v>6.9</v>
      </c>
    </row>
    <row r="20250" spans="1:17" hidden="1" x14ac:dyDescent="0.3">
      <c r="A20250" t="s">
        <v>78304</v>
      </c>
      <c r="B20250" t="s">
        <v>78305</v>
      </c>
      <c r="C20250" s="1" t="str">
        <f t="shared" si="2840"/>
        <v>21:0867</v>
      </c>
      <c r="D20250" s="1" t="str">
        <f t="shared" si="2841"/>
        <v>21:0240</v>
      </c>
      <c r="E20250" t="s">
        <v>78306</v>
      </c>
      <c r="F20250" t="s">
        <v>78307</v>
      </c>
      <c r="H20250">
        <v>46.127851900000003</v>
      </c>
      <c r="I20250">
        <v>-66.710924300000002</v>
      </c>
      <c r="J20250" s="1" t="str">
        <f t="shared" si="2838"/>
        <v>Fluid (stream)</v>
      </c>
      <c r="K20250" s="1" t="str">
        <f t="shared" si="2839"/>
        <v>Untreated Water</v>
      </c>
      <c r="L20250">
        <v>4</v>
      </c>
      <c r="M20250" t="s">
        <v>11450</v>
      </c>
      <c r="N20250">
        <v>66</v>
      </c>
      <c r="O20250">
        <v>2.5000000000000001E-2</v>
      </c>
      <c r="P20250">
        <v>40</v>
      </c>
      <c r="Q20250">
        <v>6.2</v>
      </c>
    </row>
    <row r="20251" spans="1:17" hidden="1" x14ac:dyDescent="0.3">
      <c r="A20251" t="s">
        <v>78308</v>
      </c>
      <c r="B20251" t="s">
        <v>78309</v>
      </c>
      <c r="C20251" s="1" t="str">
        <f t="shared" si="2840"/>
        <v>21:0867</v>
      </c>
      <c r="D20251" s="1" t="str">
        <f t="shared" si="2841"/>
        <v>21:0240</v>
      </c>
      <c r="E20251" t="s">
        <v>78310</v>
      </c>
      <c r="F20251" t="s">
        <v>78311</v>
      </c>
      <c r="H20251">
        <v>46.097893399999997</v>
      </c>
      <c r="I20251">
        <v>-66.743215399999997</v>
      </c>
      <c r="J20251" s="1" t="str">
        <f t="shared" si="2838"/>
        <v>Fluid (stream)</v>
      </c>
      <c r="K20251" s="1" t="str">
        <f t="shared" si="2839"/>
        <v>Untreated Water</v>
      </c>
      <c r="L20251">
        <v>4</v>
      </c>
      <c r="M20251" t="s">
        <v>11460</v>
      </c>
      <c r="N20251">
        <v>67</v>
      </c>
      <c r="O20251">
        <v>2.5000000000000001E-2</v>
      </c>
      <c r="P20251">
        <v>40</v>
      </c>
      <c r="Q20251">
        <v>6.4</v>
      </c>
    </row>
    <row r="20252" spans="1:17" hidden="1" x14ac:dyDescent="0.3">
      <c r="A20252" t="s">
        <v>78312</v>
      </c>
      <c r="B20252" t="s">
        <v>78313</v>
      </c>
      <c r="C20252" s="1" t="str">
        <f t="shared" si="2840"/>
        <v>21:0867</v>
      </c>
      <c r="D20252" s="1" t="str">
        <f t="shared" si="2841"/>
        <v>21:0240</v>
      </c>
      <c r="E20252" t="s">
        <v>78314</v>
      </c>
      <c r="F20252" t="s">
        <v>78315</v>
      </c>
      <c r="H20252">
        <v>46.004691999999999</v>
      </c>
      <c r="I20252">
        <v>-66.513236899999995</v>
      </c>
      <c r="J20252" s="1" t="str">
        <f t="shared" si="2838"/>
        <v>Fluid (stream)</v>
      </c>
      <c r="K20252" s="1" t="str">
        <f t="shared" si="2839"/>
        <v>Untreated Water</v>
      </c>
      <c r="L20252">
        <v>4</v>
      </c>
      <c r="M20252" t="s">
        <v>11465</v>
      </c>
      <c r="N20252">
        <v>68</v>
      </c>
      <c r="O20252">
        <v>2.5000000000000001E-2</v>
      </c>
      <c r="P20252">
        <v>40</v>
      </c>
      <c r="Q20252">
        <v>5.9</v>
      </c>
    </row>
    <row r="20253" spans="1:17" hidden="1" x14ac:dyDescent="0.3">
      <c r="A20253" t="s">
        <v>78316</v>
      </c>
      <c r="B20253" t="s">
        <v>78317</v>
      </c>
      <c r="C20253" s="1" t="str">
        <f t="shared" si="2840"/>
        <v>21:0867</v>
      </c>
      <c r="D20253" s="1" t="str">
        <f t="shared" si="2841"/>
        <v>21:0240</v>
      </c>
      <c r="E20253" t="s">
        <v>78318</v>
      </c>
      <c r="F20253" t="s">
        <v>78319</v>
      </c>
      <c r="H20253">
        <v>46.004391300000002</v>
      </c>
      <c r="I20253">
        <v>-66.511829599999999</v>
      </c>
      <c r="J20253" s="1" t="str">
        <f t="shared" si="2838"/>
        <v>Fluid (stream)</v>
      </c>
      <c r="K20253" s="1" t="str">
        <f t="shared" si="2839"/>
        <v>Untreated Water</v>
      </c>
      <c r="L20253">
        <v>4</v>
      </c>
      <c r="M20253" t="s">
        <v>11470</v>
      </c>
      <c r="N20253">
        <v>69</v>
      </c>
      <c r="O20253">
        <v>2.5000000000000001E-2</v>
      </c>
      <c r="P20253">
        <v>40</v>
      </c>
      <c r="Q20253">
        <v>5.3</v>
      </c>
    </row>
    <row r="20254" spans="1:17" hidden="1" x14ac:dyDescent="0.3">
      <c r="A20254" t="s">
        <v>78320</v>
      </c>
      <c r="B20254" t="s">
        <v>78321</v>
      </c>
      <c r="C20254" s="1" t="str">
        <f t="shared" si="2840"/>
        <v>21:0867</v>
      </c>
      <c r="D20254" s="1" t="str">
        <f t="shared" si="2841"/>
        <v>21:0240</v>
      </c>
      <c r="E20254" t="s">
        <v>78322</v>
      </c>
      <c r="F20254" t="s">
        <v>78323</v>
      </c>
      <c r="H20254">
        <v>46.0021153</v>
      </c>
      <c r="I20254">
        <v>-66.512706600000001</v>
      </c>
      <c r="J20254" s="1" t="str">
        <f t="shared" si="2838"/>
        <v>Fluid (stream)</v>
      </c>
      <c r="K20254" s="1" t="str">
        <f t="shared" si="2839"/>
        <v>Untreated Water</v>
      </c>
      <c r="L20254">
        <v>4</v>
      </c>
      <c r="M20254" t="s">
        <v>11475</v>
      </c>
      <c r="N20254">
        <v>70</v>
      </c>
      <c r="O20254">
        <v>2.5000000000000001E-2</v>
      </c>
      <c r="P20254">
        <v>40</v>
      </c>
      <c r="Q20254">
        <v>5.6</v>
      </c>
    </row>
    <row r="20255" spans="1:17" hidden="1" x14ac:dyDescent="0.3">
      <c r="A20255" t="s">
        <v>78324</v>
      </c>
      <c r="B20255" t="s">
        <v>78325</v>
      </c>
      <c r="C20255" s="1" t="str">
        <f t="shared" si="2840"/>
        <v>21:0867</v>
      </c>
      <c r="D20255" s="1" t="str">
        <f t="shared" si="2841"/>
        <v>21:0240</v>
      </c>
      <c r="E20255" t="s">
        <v>78326</v>
      </c>
      <c r="F20255" t="s">
        <v>78327</v>
      </c>
      <c r="H20255">
        <v>46.161915</v>
      </c>
      <c r="I20255">
        <v>-66.514704499999993</v>
      </c>
      <c r="J20255" s="1" t="str">
        <f t="shared" si="2838"/>
        <v>Fluid (stream)</v>
      </c>
      <c r="K20255" s="1" t="str">
        <f t="shared" si="2839"/>
        <v>Untreated Water</v>
      </c>
      <c r="L20255">
        <v>4</v>
      </c>
      <c r="M20255" t="s">
        <v>11480</v>
      </c>
      <c r="N20255">
        <v>71</v>
      </c>
      <c r="O20255">
        <v>2.5000000000000001E-2</v>
      </c>
      <c r="P20255">
        <v>40</v>
      </c>
      <c r="Q20255">
        <v>5.8</v>
      </c>
    </row>
    <row r="20256" spans="1:17" hidden="1" x14ac:dyDescent="0.3">
      <c r="A20256" t="s">
        <v>78328</v>
      </c>
      <c r="B20256" t="s">
        <v>78329</v>
      </c>
      <c r="C20256" s="1" t="str">
        <f t="shared" si="2840"/>
        <v>21:0867</v>
      </c>
      <c r="D20256" s="1" t="str">
        <f t="shared" si="2841"/>
        <v>21:0240</v>
      </c>
      <c r="E20256" t="s">
        <v>78330</v>
      </c>
      <c r="F20256" t="s">
        <v>78331</v>
      </c>
      <c r="H20256">
        <v>46.162549900000002</v>
      </c>
      <c r="I20256">
        <v>-66.512862499999997</v>
      </c>
      <c r="J20256" s="1" t="str">
        <f t="shared" si="2838"/>
        <v>Fluid (stream)</v>
      </c>
      <c r="K20256" s="1" t="str">
        <f t="shared" si="2839"/>
        <v>Untreated Water</v>
      </c>
      <c r="L20256">
        <v>4</v>
      </c>
      <c r="M20256" t="s">
        <v>12548</v>
      </c>
      <c r="N20256">
        <v>72</v>
      </c>
      <c r="O20256">
        <v>2.5000000000000001E-2</v>
      </c>
      <c r="P20256">
        <v>40</v>
      </c>
      <c r="Q20256">
        <v>5.3</v>
      </c>
    </row>
    <row r="20257" spans="1:17" hidden="1" x14ac:dyDescent="0.3">
      <c r="A20257" t="s">
        <v>78332</v>
      </c>
      <c r="B20257" t="s">
        <v>78333</v>
      </c>
      <c r="C20257" s="1" t="str">
        <f t="shared" si="2840"/>
        <v>21:0867</v>
      </c>
      <c r="D20257" s="1" t="str">
        <f t="shared" si="2841"/>
        <v>21:0240</v>
      </c>
      <c r="E20257" t="s">
        <v>78334</v>
      </c>
      <c r="F20257" t="s">
        <v>78335</v>
      </c>
      <c r="H20257">
        <v>46.169559700000001</v>
      </c>
      <c r="I20257">
        <v>-66.531070799999995</v>
      </c>
      <c r="J20257" s="1" t="str">
        <f t="shared" si="2838"/>
        <v>Fluid (stream)</v>
      </c>
      <c r="K20257" s="1" t="str">
        <f t="shared" si="2839"/>
        <v>Untreated Water</v>
      </c>
      <c r="L20257">
        <v>5</v>
      </c>
      <c r="M20257" t="s">
        <v>11431</v>
      </c>
      <c r="N20257">
        <v>73</v>
      </c>
      <c r="O20257">
        <v>2.5000000000000001E-2</v>
      </c>
      <c r="P20257">
        <v>40</v>
      </c>
      <c r="Q20257">
        <v>6.2</v>
      </c>
    </row>
    <row r="20258" spans="1:17" hidden="1" x14ac:dyDescent="0.3">
      <c r="A20258" t="s">
        <v>78336</v>
      </c>
      <c r="B20258" t="s">
        <v>78337</v>
      </c>
      <c r="C20258" s="1" t="str">
        <f t="shared" si="2840"/>
        <v>21:0867</v>
      </c>
      <c r="D20258" s="1" t="str">
        <f t="shared" si="2841"/>
        <v>21:0240</v>
      </c>
      <c r="E20258" t="s">
        <v>78334</v>
      </c>
      <c r="F20258" t="s">
        <v>78338</v>
      </c>
      <c r="H20258">
        <v>46.169559700000001</v>
      </c>
      <c r="I20258">
        <v>-66.531070799999995</v>
      </c>
      <c r="J20258" s="1" t="str">
        <f t="shared" si="2838"/>
        <v>Fluid (stream)</v>
      </c>
      <c r="K20258" s="1" t="str">
        <f t="shared" si="2839"/>
        <v>Untreated Water</v>
      </c>
      <c r="L20258">
        <v>5</v>
      </c>
      <c r="M20258" t="s">
        <v>11435</v>
      </c>
      <c r="N20258">
        <v>74</v>
      </c>
      <c r="O20258">
        <v>2.5000000000000001E-2</v>
      </c>
      <c r="P20258">
        <v>40</v>
      </c>
      <c r="Q20258">
        <v>6.2</v>
      </c>
    </row>
    <row r="20259" spans="1:17" hidden="1" x14ac:dyDescent="0.3">
      <c r="A20259" t="s">
        <v>78339</v>
      </c>
      <c r="B20259" t="s">
        <v>78340</v>
      </c>
      <c r="C20259" s="1" t="str">
        <f t="shared" si="2840"/>
        <v>21:0867</v>
      </c>
      <c r="D20259" s="1" t="str">
        <f t="shared" si="2841"/>
        <v>21:0240</v>
      </c>
      <c r="E20259" t="s">
        <v>78341</v>
      </c>
      <c r="F20259" t="s">
        <v>78342</v>
      </c>
      <c r="H20259">
        <v>46.1713047</v>
      </c>
      <c r="I20259">
        <v>-66.530603999999997</v>
      </c>
      <c r="J20259" s="1" t="str">
        <f t="shared" si="2838"/>
        <v>Fluid (stream)</v>
      </c>
      <c r="K20259" s="1" t="str">
        <f t="shared" si="2839"/>
        <v>Untreated Water</v>
      </c>
      <c r="L20259">
        <v>5</v>
      </c>
      <c r="M20259" t="s">
        <v>11392</v>
      </c>
      <c r="N20259">
        <v>75</v>
      </c>
      <c r="O20259">
        <v>2.5000000000000001E-2</v>
      </c>
      <c r="P20259">
        <v>40</v>
      </c>
      <c r="Q20259">
        <v>6.5</v>
      </c>
    </row>
    <row r="20260" spans="1:17" hidden="1" x14ac:dyDescent="0.3">
      <c r="A20260" t="s">
        <v>78343</v>
      </c>
      <c r="B20260" t="s">
        <v>78344</v>
      </c>
      <c r="C20260" s="1" t="str">
        <f t="shared" si="2840"/>
        <v>21:0867</v>
      </c>
      <c r="D20260" s="1" t="str">
        <f t="shared" si="2841"/>
        <v>21:0240</v>
      </c>
      <c r="E20260" t="s">
        <v>78345</v>
      </c>
      <c r="F20260" t="s">
        <v>78346</v>
      </c>
      <c r="H20260">
        <v>46.170215900000002</v>
      </c>
      <c r="I20260">
        <v>-66.530199400000001</v>
      </c>
      <c r="J20260" s="1" t="str">
        <f t="shared" si="2838"/>
        <v>Fluid (stream)</v>
      </c>
      <c r="K20260" s="1" t="str">
        <f t="shared" si="2839"/>
        <v>Untreated Water</v>
      </c>
      <c r="L20260">
        <v>5</v>
      </c>
      <c r="M20260" t="s">
        <v>11397</v>
      </c>
      <c r="N20260">
        <v>76</v>
      </c>
      <c r="O20260">
        <v>2.5000000000000001E-2</v>
      </c>
      <c r="P20260">
        <v>40</v>
      </c>
      <c r="Q20260">
        <v>6.5</v>
      </c>
    </row>
    <row r="20261" spans="1:17" hidden="1" x14ac:dyDescent="0.3">
      <c r="A20261" t="s">
        <v>78347</v>
      </c>
      <c r="B20261" t="s">
        <v>78348</v>
      </c>
      <c r="C20261" s="1" t="str">
        <f t="shared" si="2840"/>
        <v>21:0867</v>
      </c>
      <c r="D20261" s="1" t="str">
        <f t="shared" si="2841"/>
        <v>21:0240</v>
      </c>
      <c r="E20261" t="s">
        <v>78349</v>
      </c>
      <c r="F20261" t="s">
        <v>78350</v>
      </c>
      <c r="H20261">
        <v>46.132894999999998</v>
      </c>
      <c r="I20261">
        <v>-66.573620500000004</v>
      </c>
      <c r="J20261" s="1" t="str">
        <f t="shared" si="2838"/>
        <v>Fluid (stream)</v>
      </c>
      <c r="K20261" s="1" t="str">
        <f t="shared" si="2839"/>
        <v>Untreated Water</v>
      </c>
      <c r="L20261">
        <v>5</v>
      </c>
      <c r="M20261" t="s">
        <v>11402</v>
      </c>
      <c r="N20261">
        <v>77</v>
      </c>
      <c r="O20261">
        <v>2.5000000000000001E-2</v>
      </c>
      <c r="P20261">
        <v>40</v>
      </c>
      <c r="Q20261">
        <v>6.9</v>
      </c>
    </row>
    <row r="20262" spans="1:17" hidden="1" x14ac:dyDescent="0.3">
      <c r="A20262" t="s">
        <v>78351</v>
      </c>
      <c r="B20262" t="s">
        <v>78352</v>
      </c>
      <c r="C20262" s="1" t="str">
        <f t="shared" si="2840"/>
        <v>21:0867</v>
      </c>
      <c r="D20262" s="1" t="str">
        <f t="shared" si="2841"/>
        <v>21:0240</v>
      </c>
      <c r="E20262" t="s">
        <v>78353</v>
      </c>
      <c r="F20262" t="s">
        <v>78354</v>
      </c>
      <c r="H20262">
        <v>46.135155400000002</v>
      </c>
      <c r="I20262">
        <v>-66.548793700000004</v>
      </c>
      <c r="J20262" s="1" t="str">
        <f t="shared" si="2838"/>
        <v>Fluid (stream)</v>
      </c>
      <c r="K20262" s="1" t="str">
        <f t="shared" si="2839"/>
        <v>Untreated Water</v>
      </c>
      <c r="L20262">
        <v>5</v>
      </c>
      <c r="M20262" t="s">
        <v>11411</v>
      </c>
      <c r="N20262">
        <v>78</v>
      </c>
      <c r="O20262">
        <v>2.5000000000000001E-2</v>
      </c>
      <c r="P20262">
        <v>60</v>
      </c>
      <c r="Q20262">
        <v>7.3</v>
      </c>
    </row>
    <row r="20263" spans="1:17" hidden="1" x14ac:dyDescent="0.3">
      <c r="A20263" t="s">
        <v>78355</v>
      </c>
      <c r="B20263" t="s">
        <v>78356</v>
      </c>
      <c r="C20263" s="1" t="str">
        <f t="shared" si="2840"/>
        <v>21:0867</v>
      </c>
      <c r="D20263" s="1" t="str">
        <f t="shared" si="2841"/>
        <v>21:0240</v>
      </c>
      <c r="E20263" t="s">
        <v>78357</v>
      </c>
      <c r="F20263" t="s">
        <v>78358</v>
      </c>
      <c r="H20263">
        <v>46.136591299999999</v>
      </c>
      <c r="I20263">
        <v>-66.548600500000006</v>
      </c>
      <c r="J20263" s="1" t="str">
        <f t="shared" si="2838"/>
        <v>Fluid (stream)</v>
      </c>
      <c r="K20263" s="1" t="str">
        <f t="shared" si="2839"/>
        <v>Untreated Water</v>
      </c>
      <c r="L20263">
        <v>5</v>
      </c>
      <c r="M20263" t="s">
        <v>11416</v>
      </c>
      <c r="N20263">
        <v>79</v>
      </c>
      <c r="O20263">
        <v>2.5000000000000001E-2</v>
      </c>
      <c r="P20263">
        <v>50</v>
      </c>
      <c r="Q20263">
        <v>7.4</v>
      </c>
    </row>
    <row r="20264" spans="1:17" hidden="1" x14ac:dyDescent="0.3">
      <c r="A20264" t="s">
        <v>78359</v>
      </c>
      <c r="B20264" t="s">
        <v>78360</v>
      </c>
      <c r="C20264" s="1" t="str">
        <f t="shared" si="2840"/>
        <v>21:0867</v>
      </c>
      <c r="D20264" s="1" t="str">
        <f t="shared" si="2841"/>
        <v>21:0240</v>
      </c>
      <c r="E20264" t="s">
        <v>78361</v>
      </c>
      <c r="F20264" t="s">
        <v>78362</v>
      </c>
      <c r="H20264">
        <v>46.031519400000001</v>
      </c>
      <c r="I20264">
        <v>-66.698239400000006</v>
      </c>
      <c r="J20264" s="1" t="str">
        <f t="shared" si="2838"/>
        <v>Fluid (stream)</v>
      </c>
      <c r="K20264" s="1" t="str">
        <f t="shared" si="2839"/>
        <v>Untreated Water</v>
      </c>
      <c r="L20264">
        <v>5</v>
      </c>
      <c r="M20264" t="s">
        <v>11421</v>
      </c>
      <c r="N20264">
        <v>80</v>
      </c>
      <c r="O20264">
        <v>2.5000000000000001E-2</v>
      </c>
      <c r="P20264">
        <v>50</v>
      </c>
      <c r="Q20264">
        <v>6.7</v>
      </c>
    </row>
    <row r="20265" spans="1:17" hidden="1" x14ac:dyDescent="0.3">
      <c r="A20265" t="s">
        <v>78363</v>
      </c>
      <c r="B20265" t="s">
        <v>78364</v>
      </c>
      <c r="C20265" s="1" t="str">
        <f t="shared" si="2840"/>
        <v>21:0867</v>
      </c>
      <c r="D20265" s="1" t="str">
        <f t="shared" si="2841"/>
        <v>21:0240</v>
      </c>
      <c r="E20265" t="s">
        <v>78365</v>
      </c>
      <c r="F20265" t="s">
        <v>78366</v>
      </c>
      <c r="H20265">
        <v>46.025547899999999</v>
      </c>
      <c r="I20265">
        <v>-66.703397300000006</v>
      </c>
      <c r="J20265" s="1" t="str">
        <f t="shared" si="2838"/>
        <v>Fluid (stream)</v>
      </c>
      <c r="K20265" s="1" t="str">
        <f t="shared" si="2839"/>
        <v>Untreated Water</v>
      </c>
      <c r="L20265">
        <v>5</v>
      </c>
      <c r="M20265" t="s">
        <v>11426</v>
      </c>
      <c r="N20265">
        <v>81</v>
      </c>
      <c r="O20265">
        <v>2.5000000000000001E-2</v>
      </c>
      <c r="P20265">
        <v>40</v>
      </c>
      <c r="Q20265">
        <v>6.7</v>
      </c>
    </row>
    <row r="20266" spans="1:17" hidden="1" x14ac:dyDescent="0.3">
      <c r="A20266" t="s">
        <v>78367</v>
      </c>
      <c r="B20266" t="s">
        <v>78368</v>
      </c>
      <c r="C20266" s="1" t="str">
        <f t="shared" si="2840"/>
        <v>21:0867</v>
      </c>
      <c r="D20266" s="1" t="str">
        <f t="shared" si="2841"/>
        <v>21:0240</v>
      </c>
      <c r="E20266" t="s">
        <v>78369</v>
      </c>
      <c r="F20266" t="s">
        <v>78370</v>
      </c>
      <c r="H20266">
        <v>46.0126317</v>
      </c>
      <c r="I20266">
        <v>-66.698894800000005</v>
      </c>
      <c r="J20266" s="1" t="str">
        <f t="shared" si="2838"/>
        <v>Fluid (stream)</v>
      </c>
      <c r="K20266" s="1" t="str">
        <f t="shared" si="2839"/>
        <v>Untreated Water</v>
      </c>
      <c r="L20266">
        <v>5</v>
      </c>
      <c r="M20266" t="s">
        <v>11440</v>
      </c>
      <c r="N20266">
        <v>82</v>
      </c>
      <c r="O20266">
        <v>2.5000000000000001E-2</v>
      </c>
      <c r="P20266">
        <v>50</v>
      </c>
      <c r="Q20266">
        <v>6.8</v>
      </c>
    </row>
    <row r="20267" spans="1:17" hidden="1" x14ac:dyDescent="0.3">
      <c r="A20267" t="s">
        <v>78371</v>
      </c>
      <c r="B20267" t="s">
        <v>78372</v>
      </c>
      <c r="C20267" s="1" t="str">
        <f t="shared" si="2840"/>
        <v>21:0867</v>
      </c>
      <c r="D20267" s="1" t="str">
        <f t="shared" si="2841"/>
        <v>21:0240</v>
      </c>
      <c r="E20267" t="s">
        <v>78373</v>
      </c>
      <c r="F20267" t="s">
        <v>78374</v>
      </c>
      <c r="H20267">
        <v>46.0308274</v>
      </c>
      <c r="I20267">
        <v>-66.719847299999998</v>
      </c>
      <c r="J20267" s="1" t="str">
        <f t="shared" si="2838"/>
        <v>Fluid (stream)</v>
      </c>
      <c r="K20267" s="1" t="str">
        <f t="shared" si="2839"/>
        <v>Untreated Water</v>
      </c>
      <c r="L20267">
        <v>5</v>
      </c>
      <c r="M20267" t="s">
        <v>11445</v>
      </c>
      <c r="N20267">
        <v>83</v>
      </c>
      <c r="O20267">
        <v>2.5000000000000001E-2</v>
      </c>
      <c r="P20267">
        <v>40</v>
      </c>
      <c r="Q20267">
        <v>6.8</v>
      </c>
    </row>
    <row r="20268" spans="1:17" hidden="1" x14ac:dyDescent="0.3">
      <c r="A20268" t="s">
        <v>78375</v>
      </c>
      <c r="B20268" t="s">
        <v>78376</v>
      </c>
      <c r="C20268" s="1" t="str">
        <f t="shared" si="2840"/>
        <v>21:0867</v>
      </c>
      <c r="D20268" s="1" t="str">
        <f t="shared" si="2841"/>
        <v>21:0240</v>
      </c>
      <c r="E20268" t="s">
        <v>78377</v>
      </c>
      <c r="F20268" t="s">
        <v>78378</v>
      </c>
      <c r="H20268">
        <v>46.001496199999998</v>
      </c>
      <c r="I20268">
        <v>-66.629228900000001</v>
      </c>
      <c r="J20268" s="1" t="str">
        <f t="shared" si="2838"/>
        <v>Fluid (stream)</v>
      </c>
      <c r="K20268" s="1" t="str">
        <f t="shared" si="2839"/>
        <v>Untreated Water</v>
      </c>
      <c r="L20268">
        <v>5</v>
      </c>
      <c r="M20268" t="s">
        <v>11450</v>
      </c>
      <c r="N20268">
        <v>84</v>
      </c>
      <c r="O20268">
        <v>2.5000000000000001E-2</v>
      </c>
      <c r="P20268">
        <v>40</v>
      </c>
      <c r="Q20268">
        <v>6.5</v>
      </c>
    </row>
    <row r="20269" spans="1:17" hidden="1" x14ac:dyDescent="0.3">
      <c r="A20269" t="s">
        <v>78379</v>
      </c>
      <c r="B20269" t="s">
        <v>78380</v>
      </c>
      <c r="C20269" s="1" t="str">
        <f t="shared" si="2840"/>
        <v>21:0867</v>
      </c>
      <c r="D20269" s="1" t="str">
        <f t="shared" si="2841"/>
        <v>21:0240</v>
      </c>
      <c r="E20269" t="s">
        <v>78381</v>
      </c>
      <c r="F20269" t="s">
        <v>78382</v>
      </c>
      <c r="H20269">
        <v>46.219005899999999</v>
      </c>
      <c r="I20269">
        <v>-66.712321399999993</v>
      </c>
      <c r="J20269" s="1" t="str">
        <f t="shared" si="2838"/>
        <v>Fluid (stream)</v>
      </c>
      <c r="K20269" s="1" t="str">
        <f t="shared" si="2839"/>
        <v>Untreated Water</v>
      </c>
      <c r="L20269">
        <v>5</v>
      </c>
      <c r="M20269" t="s">
        <v>11460</v>
      </c>
      <c r="N20269">
        <v>85</v>
      </c>
      <c r="O20269">
        <v>2.5000000000000001E-2</v>
      </c>
      <c r="P20269">
        <v>60</v>
      </c>
      <c r="Q20269">
        <v>7</v>
      </c>
    </row>
    <row r="20270" spans="1:17" hidden="1" x14ac:dyDescent="0.3">
      <c r="A20270" t="s">
        <v>78383</v>
      </c>
      <c r="B20270" t="s">
        <v>78384</v>
      </c>
      <c r="C20270" s="1" t="str">
        <f t="shared" si="2840"/>
        <v>21:0867</v>
      </c>
      <c r="D20270" s="1" t="str">
        <f t="shared" si="2841"/>
        <v>21:0240</v>
      </c>
      <c r="E20270" t="s">
        <v>78385</v>
      </c>
      <c r="F20270" t="s">
        <v>78386</v>
      </c>
      <c r="H20270">
        <v>46.205632899999998</v>
      </c>
      <c r="I20270">
        <v>-66.714173599999995</v>
      </c>
      <c r="J20270" s="1" t="str">
        <f t="shared" si="2838"/>
        <v>Fluid (stream)</v>
      </c>
      <c r="K20270" s="1" t="str">
        <f t="shared" si="2839"/>
        <v>Untreated Water</v>
      </c>
      <c r="L20270">
        <v>5</v>
      </c>
      <c r="M20270" t="s">
        <v>11465</v>
      </c>
      <c r="N20270">
        <v>86</v>
      </c>
      <c r="O20270">
        <v>2.5000000000000001E-2</v>
      </c>
      <c r="P20270">
        <v>50</v>
      </c>
      <c r="Q20270">
        <v>7.2</v>
      </c>
    </row>
    <row r="20271" spans="1:17" hidden="1" x14ac:dyDescent="0.3">
      <c r="A20271" t="s">
        <v>78387</v>
      </c>
      <c r="B20271" t="s">
        <v>78388</v>
      </c>
      <c r="C20271" s="1" t="str">
        <f t="shared" si="2840"/>
        <v>21:0867</v>
      </c>
      <c r="D20271" s="1" t="str">
        <f t="shared" si="2841"/>
        <v>21:0240</v>
      </c>
      <c r="E20271" t="s">
        <v>78389</v>
      </c>
      <c r="F20271" t="s">
        <v>78390</v>
      </c>
      <c r="H20271">
        <v>46.2071051</v>
      </c>
      <c r="I20271">
        <v>-66.724807100000007</v>
      </c>
      <c r="J20271" s="1" t="str">
        <f t="shared" si="2838"/>
        <v>Fluid (stream)</v>
      </c>
      <c r="K20271" s="1" t="str">
        <f t="shared" si="2839"/>
        <v>Untreated Water</v>
      </c>
      <c r="L20271">
        <v>5</v>
      </c>
      <c r="M20271" t="s">
        <v>11470</v>
      </c>
      <c r="N20271">
        <v>87</v>
      </c>
      <c r="O20271">
        <v>2.5000000000000001E-2</v>
      </c>
      <c r="P20271">
        <v>40</v>
      </c>
      <c r="Q20271">
        <v>7.3</v>
      </c>
    </row>
    <row r="20272" spans="1:17" hidden="1" x14ac:dyDescent="0.3">
      <c r="A20272" t="s">
        <v>78391</v>
      </c>
      <c r="B20272" t="s">
        <v>78392</v>
      </c>
      <c r="C20272" s="1" t="str">
        <f t="shared" si="2840"/>
        <v>21:0867</v>
      </c>
      <c r="D20272" s="1" t="str">
        <f t="shared" si="2841"/>
        <v>21:0240</v>
      </c>
      <c r="E20272" t="s">
        <v>78393</v>
      </c>
      <c r="F20272" t="s">
        <v>78394</v>
      </c>
      <c r="H20272">
        <v>46.197162800000001</v>
      </c>
      <c r="I20272">
        <v>-66.548626200000001</v>
      </c>
      <c r="J20272" s="1" t="str">
        <f t="shared" si="2838"/>
        <v>Fluid (stream)</v>
      </c>
      <c r="K20272" s="1" t="str">
        <f t="shared" si="2839"/>
        <v>Untreated Water</v>
      </c>
      <c r="L20272">
        <v>5</v>
      </c>
      <c r="M20272" t="s">
        <v>11475</v>
      </c>
      <c r="N20272">
        <v>88</v>
      </c>
      <c r="O20272">
        <v>2.5000000000000001E-2</v>
      </c>
      <c r="P20272">
        <v>40</v>
      </c>
      <c r="Q20272">
        <v>6.3</v>
      </c>
    </row>
    <row r="20273" spans="1:17" hidden="1" x14ac:dyDescent="0.3">
      <c r="A20273" t="s">
        <v>78395</v>
      </c>
      <c r="B20273" t="s">
        <v>78396</v>
      </c>
      <c r="C20273" s="1" t="str">
        <f t="shared" si="2840"/>
        <v>21:0867</v>
      </c>
      <c r="D20273" s="1" t="str">
        <f t="shared" si="2841"/>
        <v>21:0240</v>
      </c>
      <c r="E20273" t="s">
        <v>78397</v>
      </c>
      <c r="F20273" t="s">
        <v>78398</v>
      </c>
      <c r="H20273">
        <v>46.225332899999998</v>
      </c>
      <c r="I20273">
        <v>-66.540238400000007</v>
      </c>
      <c r="J20273" s="1" t="str">
        <f t="shared" si="2838"/>
        <v>Fluid (stream)</v>
      </c>
      <c r="K20273" s="1" t="str">
        <f t="shared" si="2839"/>
        <v>Untreated Water</v>
      </c>
      <c r="L20273">
        <v>5</v>
      </c>
      <c r="M20273" t="s">
        <v>11480</v>
      </c>
      <c r="N20273">
        <v>89</v>
      </c>
      <c r="O20273">
        <v>2.5000000000000001E-2</v>
      </c>
      <c r="P20273">
        <v>40</v>
      </c>
      <c r="Q20273">
        <v>6.6</v>
      </c>
    </row>
    <row r="20274" spans="1:17" hidden="1" x14ac:dyDescent="0.3">
      <c r="A20274" t="s">
        <v>78399</v>
      </c>
      <c r="B20274" t="s">
        <v>78400</v>
      </c>
      <c r="C20274" s="1" t="str">
        <f t="shared" si="2840"/>
        <v>21:0867</v>
      </c>
      <c r="D20274" s="1" t="str">
        <f t="shared" si="2841"/>
        <v>21:0240</v>
      </c>
      <c r="E20274" t="s">
        <v>78401</v>
      </c>
      <c r="F20274" t="s">
        <v>78402</v>
      </c>
      <c r="H20274">
        <v>46.0917946</v>
      </c>
      <c r="I20274">
        <v>-66.545543499999994</v>
      </c>
      <c r="J20274" s="1" t="str">
        <f t="shared" ref="J20274:J20337" si="2842">HYPERLINK("http://geochem.nrcan.gc.ca/cdogs/content/kwd/kwd020018_e.htm", "Fluid (stream)")</f>
        <v>Fluid (stream)</v>
      </c>
      <c r="K20274" s="1" t="str">
        <f t="shared" si="2839"/>
        <v>Untreated Water</v>
      </c>
      <c r="L20274">
        <v>6</v>
      </c>
      <c r="M20274" t="s">
        <v>11392</v>
      </c>
      <c r="N20274">
        <v>90</v>
      </c>
      <c r="O20274">
        <v>2.5000000000000001E-2</v>
      </c>
      <c r="P20274">
        <v>30</v>
      </c>
      <c r="Q20274">
        <v>5.4</v>
      </c>
    </row>
    <row r="20275" spans="1:17" hidden="1" x14ac:dyDescent="0.3">
      <c r="A20275" t="s">
        <v>78403</v>
      </c>
      <c r="B20275" t="s">
        <v>78404</v>
      </c>
      <c r="C20275" s="1" t="str">
        <f t="shared" si="2840"/>
        <v>21:0867</v>
      </c>
      <c r="D20275" s="1" t="str">
        <f t="shared" si="2841"/>
        <v>21:0240</v>
      </c>
      <c r="E20275" t="s">
        <v>78405</v>
      </c>
      <c r="F20275" t="s">
        <v>78406</v>
      </c>
      <c r="H20275">
        <v>46.1019395</v>
      </c>
      <c r="I20275">
        <v>-66.540176099999996</v>
      </c>
      <c r="J20275" s="1" t="str">
        <f t="shared" si="2842"/>
        <v>Fluid (stream)</v>
      </c>
      <c r="K20275" s="1" t="str">
        <f t="shared" si="2839"/>
        <v>Untreated Water</v>
      </c>
      <c r="L20275">
        <v>6</v>
      </c>
      <c r="M20275" t="s">
        <v>11397</v>
      </c>
      <c r="N20275">
        <v>91</v>
      </c>
      <c r="O20275">
        <v>2.5000000000000001E-2</v>
      </c>
      <c r="P20275">
        <v>30</v>
      </c>
      <c r="Q20275">
        <v>5.4</v>
      </c>
    </row>
    <row r="20276" spans="1:17" hidden="1" x14ac:dyDescent="0.3">
      <c r="A20276" t="s">
        <v>78407</v>
      </c>
      <c r="B20276" t="s">
        <v>78408</v>
      </c>
      <c r="C20276" s="1" t="str">
        <f t="shared" si="2840"/>
        <v>21:0867</v>
      </c>
      <c r="D20276" s="1" t="str">
        <f t="shared" si="2841"/>
        <v>21:0240</v>
      </c>
      <c r="E20276" t="s">
        <v>78409</v>
      </c>
      <c r="F20276" t="s">
        <v>78410</v>
      </c>
      <c r="H20276">
        <v>46.145956699999999</v>
      </c>
      <c r="I20276">
        <v>-66.750185000000002</v>
      </c>
      <c r="J20276" s="1" t="str">
        <f t="shared" si="2842"/>
        <v>Fluid (stream)</v>
      </c>
      <c r="K20276" s="1" t="str">
        <f t="shared" si="2839"/>
        <v>Untreated Water</v>
      </c>
      <c r="L20276">
        <v>6</v>
      </c>
      <c r="M20276" t="s">
        <v>11402</v>
      </c>
      <c r="N20276">
        <v>92</v>
      </c>
      <c r="O20276">
        <v>2.5000000000000001E-2</v>
      </c>
      <c r="P20276">
        <v>30</v>
      </c>
      <c r="Q20276">
        <v>6.6</v>
      </c>
    </row>
    <row r="20277" spans="1:17" hidden="1" x14ac:dyDescent="0.3">
      <c r="A20277" t="s">
        <v>78411</v>
      </c>
      <c r="B20277" t="s">
        <v>78412</v>
      </c>
      <c r="C20277" s="1" t="str">
        <f t="shared" si="2840"/>
        <v>21:0867</v>
      </c>
      <c r="D20277" s="1" t="str">
        <f t="shared" si="2841"/>
        <v>21:0240</v>
      </c>
      <c r="E20277" t="s">
        <v>78413</v>
      </c>
      <c r="F20277" t="s">
        <v>78414</v>
      </c>
      <c r="H20277">
        <v>46.001455200000002</v>
      </c>
      <c r="I20277">
        <v>-66.747788999999997</v>
      </c>
      <c r="J20277" s="1" t="str">
        <f t="shared" si="2842"/>
        <v>Fluid (stream)</v>
      </c>
      <c r="K20277" s="1" t="str">
        <f t="shared" si="2839"/>
        <v>Untreated Water</v>
      </c>
      <c r="L20277">
        <v>6</v>
      </c>
      <c r="M20277" t="s">
        <v>11411</v>
      </c>
      <c r="N20277">
        <v>93</v>
      </c>
      <c r="O20277">
        <v>2.5000000000000001E-2</v>
      </c>
      <c r="P20277">
        <v>30</v>
      </c>
      <c r="Q20277">
        <v>6</v>
      </c>
    </row>
    <row r="20278" spans="1:17" hidden="1" x14ac:dyDescent="0.3">
      <c r="A20278" t="s">
        <v>78415</v>
      </c>
      <c r="B20278" t="s">
        <v>78416</v>
      </c>
      <c r="C20278" s="1" t="str">
        <f t="shared" si="2840"/>
        <v>21:0867</v>
      </c>
      <c r="D20278" s="1" t="str">
        <f t="shared" si="2841"/>
        <v>21:0240</v>
      </c>
      <c r="E20278" t="s">
        <v>78417</v>
      </c>
      <c r="F20278" t="s">
        <v>78418</v>
      </c>
      <c r="H20278">
        <v>46.235662599999998</v>
      </c>
      <c r="I20278">
        <v>-66.785817199999997</v>
      </c>
      <c r="J20278" s="1" t="str">
        <f t="shared" si="2842"/>
        <v>Fluid (stream)</v>
      </c>
      <c r="K20278" s="1" t="str">
        <f t="shared" si="2839"/>
        <v>Untreated Water</v>
      </c>
      <c r="L20278">
        <v>6</v>
      </c>
      <c r="M20278" t="s">
        <v>11416</v>
      </c>
      <c r="N20278">
        <v>94</v>
      </c>
      <c r="O20278">
        <v>0.1</v>
      </c>
      <c r="P20278">
        <v>30</v>
      </c>
      <c r="Q20278">
        <v>8</v>
      </c>
    </row>
    <row r="20279" spans="1:17" hidden="1" x14ac:dyDescent="0.3">
      <c r="A20279" t="s">
        <v>78419</v>
      </c>
      <c r="B20279" t="s">
        <v>78420</v>
      </c>
      <c r="C20279" s="1" t="str">
        <f t="shared" si="2840"/>
        <v>21:0867</v>
      </c>
      <c r="D20279" s="1" t="str">
        <f t="shared" si="2841"/>
        <v>21:0240</v>
      </c>
      <c r="E20279" t="s">
        <v>78421</v>
      </c>
      <c r="F20279" t="s">
        <v>78422</v>
      </c>
      <c r="H20279">
        <v>46.247136300000001</v>
      </c>
      <c r="I20279">
        <v>-66.769528300000005</v>
      </c>
      <c r="J20279" s="1" t="str">
        <f t="shared" si="2842"/>
        <v>Fluid (stream)</v>
      </c>
      <c r="K20279" s="1" t="str">
        <f t="shared" si="2839"/>
        <v>Untreated Water</v>
      </c>
      <c r="L20279">
        <v>6</v>
      </c>
      <c r="M20279" t="s">
        <v>11421</v>
      </c>
      <c r="N20279">
        <v>95</v>
      </c>
      <c r="O20279">
        <v>2.5000000000000001E-2</v>
      </c>
      <c r="P20279">
        <v>30</v>
      </c>
      <c r="Q20279">
        <v>7.9</v>
      </c>
    </row>
    <row r="20280" spans="1:17" hidden="1" x14ac:dyDescent="0.3">
      <c r="A20280" t="s">
        <v>78423</v>
      </c>
      <c r="B20280" t="s">
        <v>78424</v>
      </c>
      <c r="C20280" s="1" t="str">
        <f t="shared" si="2840"/>
        <v>21:0867</v>
      </c>
      <c r="D20280" s="1" t="str">
        <f t="shared" si="2841"/>
        <v>21:0240</v>
      </c>
      <c r="E20280" t="s">
        <v>78425</v>
      </c>
      <c r="F20280" t="s">
        <v>78426</v>
      </c>
      <c r="H20280">
        <v>46.148809499999999</v>
      </c>
      <c r="I20280">
        <v>-66.757967800000003</v>
      </c>
      <c r="J20280" s="1" t="str">
        <f t="shared" si="2842"/>
        <v>Fluid (stream)</v>
      </c>
      <c r="K20280" s="1" t="str">
        <f t="shared" si="2839"/>
        <v>Untreated Water</v>
      </c>
      <c r="L20280">
        <v>6</v>
      </c>
      <c r="M20280" t="s">
        <v>11426</v>
      </c>
      <c r="N20280">
        <v>96</v>
      </c>
      <c r="O20280">
        <v>2.5000000000000001E-2</v>
      </c>
      <c r="P20280">
        <v>30</v>
      </c>
      <c r="Q20280">
        <v>6.8</v>
      </c>
    </row>
    <row r="20281" spans="1:17" hidden="1" x14ac:dyDescent="0.3">
      <c r="A20281" t="s">
        <v>78427</v>
      </c>
      <c r="B20281" t="s">
        <v>78428</v>
      </c>
      <c r="C20281" s="1" t="str">
        <f t="shared" si="2840"/>
        <v>21:0867</v>
      </c>
      <c r="D20281" s="1" t="str">
        <f t="shared" si="2841"/>
        <v>21:0240</v>
      </c>
      <c r="E20281" t="s">
        <v>78429</v>
      </c>
      <c r="F20281" t="s">
        <v>78430</v>
      </c>
      <c r="H20281">
        <v>46.159677100000003</v>
      </c>
      <c r="I20281">
        <v>-66.761411699999996</v>
      </c>
      <c r="J20281" s="1" t="str">
        <f t="shared" si="2842"/>
        <v>Fluid (stream)</v>
      </c>
      <c r="K20281" s="1" t="str">
        <f t="shared" ref="K20281:K20344" si="2843">HYPERLINK("http://geochem.nrcan.gc.ca/cdogs/content/kwd/kwd080007_e.htm", "Untreated Water")</f>
        <v>Untreated Water</v>
      </c>
      <c r="L20281">
        <v>6</v>
      </c>
      <c r="M20281" t="s">
        <v>11440</v>
      </c>
      <c r="N20281">
        <v>97</v>
      </c>
      <c r="O20281">
        <v>2.5000000000000001E-2</v>
      </c>
      <c r="P20281">
        <v>30</v>
      </c>
      <c r="Q20281">
        <v>6.7</v>
      </c>
    </row>
    <row r="20282" spans="1:17" hidden="1" x14ac:dyDescent="0.3">
      <c r="A20282" t="s">
        <v>78431</v>
      </c>
      <c r="B20282" t="s">
        <v>78432</v>
      </c>
      <c r="C20282" s="1" t="str">
        <f t="shared" si="2840"/>
        <v>21:0867</v>
      </c>
      <c r="D20282" s="1" t="str">
        <f t="shared" si="2841"/>
        <v>21:0240</v>
      </c>
      <c r="E20282" t="s">
        <v>78433</v>
      </c>
      <c r="F20282" t="s">
        <v>78434</v>
      </c>
      <c r="H20282">
        <v>46.1836822</v>
      </c>
      <c r="I20282">
        <v>-66.801901000000001</v>
      </c>
      <c r="J20282" s="1" t="str">
        <f t="shared" si="2842"/>
        <v>Fluid (stream)</v>
      </c>
      <c r="K20282" s="1" t="str">
        <f t="shared" si="2843"/>
        <v>Untreated Water</v>
      </c>
      <c r="L20282">
        <v>6</v>
      </c>
      <c r="M20282" t="s">
        <v>11445</v>
      </c>
      <c r="N20282">
        <v>98</v>
      </c>
      <c r="O20282">
        <v>2.5000000000000001E-2</v>
      </c>
      <c r="P20282">
        <v>30</v>
      </c>
      <c r="Q20282">
        <v>7.1</v>
      </c>
    </row>
    <row r="20283" spans="1:17" hidden="1" x14ac:dyDescent="0.3">
      <c r="A20283" t="s">
        <v>78435</v>
      </c>
      <c r="B20283" t="s">
        <v>78436</v>
      </c>
      <c r="C20283" s="1" t="str">
        <f t="shared" si="2840"/>
        <v>21:0867</v>
      </c>
      <c r="D20283" s="1" t="str">
        <f t="shared" si="2841"/>
        <v>21:0240</v>
      </c>
      <c r="E20283" t="s">
        <v>78437</v>
      </c>
      <c r="F20283" t="s">
        <v>78438</v>
      </c>
      <c r="H20283">
        <v>46.193754599999998</v>
      </c>
      <c r="I20283">
        <v>-66.801499199999995</v>
      </c>
      <c r="J20283" s="1" t="str">
        <f t="shared" si="2842"/>
        <v>Fluid (stream)</v>
      </c>
      <c r="K20283" s="1" t="str">
        <f t="shared" si="2843"/>
        <v>Untreated Water</v>
      </c>
      <c r="L20283">
        <v>6</v>
      </c>
      <c r="M20283" t="s">
        <v>11450</v>
      </c>
      <c r="N20283">
        <v>99</v>
      </c>
      <c r="O20283">
        <v>2.5000000000000001E-2</v>
      </c>
      <c r="P20283">
        <v>30</v>
      </c>
      <c r="Q20283">
        <v>7.1</v>
      </c>
    </row>
    <row r="20284" spans="1:17" hidden="1" x14ac:dyDescent="0.3">
      <c r="A20284" t="s">
        <v>78439</v>
      </c>
      <c r="B20284" t="s">
        <v>78440</v>
      </c>
      <c r="C20284" s="1" t="str">
        <f t="shared" si="2840"/>
        <v>21:0867</v>
      </c>
      <c r="D20284" s="1" t="str">
        <f t="shared" si="2841"/>
        <v>21:0240</v>
      </c>
      <c r="E20284" t="s">
        <v>78441</v>
      </c>
      <c r="F20284" t="s">
        <v>78442</v>
      </c>
      <c r="H20284">
        <v>46.177584600000003</v>
      </c>
      <c r="I20284">
        <v>-66.798386899999997</v>
      </c>
      <c r="J20284" s="1" t="str">
        <f t="shared" si="2842"/>
        <v>Fluid (stream)</v>
      </c>
      <c r="K20284" s="1" t="str">
        <f t="shared" si="2843"/>
        <v>Untreated Water</v>
      </c>
      <c r="L20284">
        <v>6</v>
      </c>
      <c r="M20284" t="s">
        <v>11460</v>
      </c>
      <c r="N20284">
        <v>100</v>
      </c>
      <c r="O20284">
        <v>2.5000000000000001E-2</v>
      </c>
      <c r="P20284">
        <v>40</v>
      </c>
      <c r="Q20284">
        <v>6.4</v>
      </c>
    </row>
    <row r="20285" spans="1:17" hidden="1" x14ac:dyDescent="0.3">
      <c r="A20285" t="s">
        <v>78443</v>
      </c>
      <c r="B20285" t="s">
        <v>78444</v>
      </c>
      <c r="C20285" s="1" t="str">
        <f t="shared" si="2840"/>
        <v>21:0867</v>
      </c>
      <c r="D20285" s="1" t="str">
        <f t="shared" si="2841"/>
        <v>21:0240</v>
      </c>
      <c r="E20285" t="s">
        <v>78445</v>
      </c>
      <c r="F20285" t="s">
        <v>78446</v>
      </c>
      <c r="H20285">
        <v>46.105894300000003</v>
      </c>
      <c r="I20285">
        <v>-66.795810599999996</v>
      </c>
      <c r="J20285" s="1" t="str">
        <f t="shared" si="2842"/>
        <v>Fluid (stream)</v>
      </c>
      <c r="K20285" s="1" t="str">
        <f t="shared" si="2843"/>
        <v>Untreated Water</v>
      </c>
      <c r="L20285">
        <v>6</v>
      </c>
      <c r="M20285" t="s">
        <v>11465</v>
      </c>
      <c r="N20285">
        <v>101</v>
      </c>
      <c r="O20285">
        <v>2.5000000000000001E-2</v>
      </c>
      <c r="P20285">
        <v>30</v>
      </c>
      <c r="Q20285">
        <v>7</v>
      </c>
    </row>
    <row r="20286" spans="1:17" hidden="1" x14ac:dyDescent="0.3">
      <c r="A20286" t="s">
        <v>78447</v>
      </c>
      <c r="B20286" t="s">
        <v>78448</v>
      </c>
      <c r="C20286" s="1" t="str">
        <f t="shared" si="2840"/>
        <v>21:0867</v>
      </c>
      <c r="D20286" s="1" t="str">
        <f t="shared" si="2841"/>
        <v>21:0240</v>
      </c>
      <c r="E20286" t="s">
        <v>78449</v>
      </c>
      <c r="F20286" t="s">
        <v>78450</v>
      </c>
      <c r="H20286">
        <v>46.110028800000002</v>
      </c>
      <c r="I20286">
        <v>-66.786199199999999</v>
      </c>
      <c r="J20286" s="1" t="str">
        <f t="shared" si="2842"/>
        <v>Fluid (stream)</v>
      </c>
      <c r="K20286" s="1" t="str">
        <f t="shared" si="2843"/>
        <v>Untreated Water</v>
      </c>
      <c r="L20286">
        <v>6</v>
      </c>
      <c r="M20286" t="s">
        <v>11470</v>
      </c>
      <c r="N20286">
        <v>102</v>
      </c>
      <c r="O20286">
        <v>2.5000000000000001E-2</v>
      </c>
      <c r="P20286">
        <v>30</v>
      </c>
      <c r="Q20286">
        <v>6.8</v>
      </c>
    </row>
    <row r="20287" spans="1:17" hidden="1" x14ac:dyDescent="0.3">
      <c r="A20287" t="s">
        <v>78451</v>
      </c>
      <c r="B20287" t="s">
        <v>78452</v>
      </c>
      <c r="C20287" s="1" t="str">
        <f t="shared" si="2840"/>
        <v>21:0867</v>
      </c>
      <c r="D20287" s="1" t="str">
        <f t="shared" si="2841"/>
        <v>21:0240</v>
      </c>
      <c r="E20287" t="s">
        <v>78453</v>
      </c>
      <c r="F20287" t="s">
        <v>78454</v>
      </c>
      <c r="H20287">
        <v>46.115850899999998</v>
      </c>
      <c r="I20287">
        <v>-66.513413999999997</v>
      </c>
      <c r="J20287" s="1" t="str">
        <f t="shared" si="2842"/>
        <v>Fluid (stream)</v>
      </c>
      <c r="K20287" s="1" t="str">
        <f t="shared" si="2843"/>
        <v>Untreated Water</v>
      </c>
      <c r="L20287">
        <v>6</v>
      </c>
      <c r="M20287" t="s">
        <v>11431</v>
      </c>
      <c r="N20287">
        <v>103</v>
      </c>
      <c r="O20287">
        <v>2.5000000000000001E-2</v>
      </c>
      <c r="P20287">
        <v>40</v>
      </c>
      <c r="Q20287">
        <v>7.2</v>
      </c>
    </row>
    <row r="20288" spans="1:17" hidden="1" x14ac:dyDescent="0.3">
      <c r="A20288" t="s">
        <v>78455</v>
      </c>
      <c r="B20288" t="s">
        <v>78456</v>
      </c>
      <c r="C20288" s="1" t="str">
        <f t="shared" si="2840"/>
        <v>21:0867</v>
      </c>
      <c r="D20288" s="1" t="str">
        <f t="shared" si="2841"/>
        <v>21:0240</v>
      </c>
      <c r="E20288" t="s">
        <v>78453</v>
      </c>
      <c r="F20288" t="s">
        <v>78457</v>
      </c>
      <c r="H20288">
        <v>46.115850899999998</v>
      </c>
      <c r="I20288">
        <v>-66.513413999999997</v>
      </c>
      <c r="J20288" s="1" t="str">
        <f t="shared" si="2842"/>
        <v>Fluid (stream)</v>
      </c>
      <c r="K20288" s="1" t="str">
        <f t="shared" si="2843"/>
        <v>Untreated Water</v>
      </c>
      <c r="L20288">
        <v>6</v>
      </c>
      <c r="M20288" t="s">
        <v>11435</v>
      </c>
      <c r="N20288">
        <v>104</v>
      </c>
      <c r="O20288">
        <v>2.5000000000000001E-2</v>
      </c>
      <c r="P20288">
        <v>40</v>
      </c>
      <c r="Q20288">
        <v>7.2</v>
      </c>
    </row>
    <row r="20289" spans="1:17" hidden="1" x14ac:dyDescent="0.3">
      <c r="A20289" t="s">
        <v>78458</v>
      </c>
      <c r="B20289" t="s">
        <v>78459</v>
      </c>
      <c r="C20289" s="1" t="str">
        <f t="shared" si="2840"/>
        <v>21:0867</v>
      </c>
      <c r="D20289" s="1" t="str">
        <f t="shared" si="2841"/>
        <v>21:0240</v>
      </c>
      <c r="E20289" t="s">
        <v>78460</v>
      </c>
      <c r="F20289" t="s">
        <v>78461</v>
      </c>
      <c r="H20289">
        <v>46.115997</v>
      </c>
      <c r="I20289">
        <v>-66.515995799999999</v>
      </c>
      <c r="J20289" s="1" t="str">
        <f t="shared" si="2842"/>
        <v>Fluid (stream)</v>
      </c>
      <c r="K20289" s="1" t="str">
        <f t="shared" si="2843"/>
        <v>Untreated Water</v>
      </c>
      <c r="L20289">
        <v>6</v>
      </c>
      <c r="M20289" t="s">
        <v>11475</v>
      </c>
      <c r="N20289">
        <v>105</v>
      </c>
      <c r="O20289">
        <v>2.5000000000000001E-2</v>
      </c>
      <c r="P20289">
        <v>40</v>
      </c>
      <c r="Q20289">
        <v>6.9</v>
      </c>
    </row>
    <row r="20290" spans="1:17" hidden="1" x14ac:dyDescent="0.3">
      <c r="A20290" t="s">
        <v>78462</v>
      </c>
      <c r="B20290" t="s">
        <v>78463</v>
      </c>
      <c r="C20290" s="1" t="str">
        <f t="shared" si="2840"/>
        <v>21:0867</v>
      </c>
      <c r="D20290" s="1" t="str">
        <f t="shared" si="2841"/>
        <v>21:0240</v>
      </c>
      <c r="E20290" t="s">
        <v>78464</v>
      </c>
      <c r="F20290" t="s">
        <v>78465</v>
      </c>
      <c r="H20290">
        <v>46.096724600000002</v>
      </c>
      <c r="I20290">
        <v>-66.8104072</v>
      </c>
      <c r="J20290" s="1" t="str">
        <f t="shared" si="2842"/>
        <v>Fluid (stream)</v>
      </c>
      <c r="K20290" s="1" t="str">
        <f t="shared" si="2843"/>
        <v>Untreated Water</v>
      </c>
      <c r="L20290">
        <v>6</v>
      </c>
      <c r="M20290" t="s">
        <v>11480</v>
      </c>
      <c r="N20290">
        <v>106</v>
      </c>
      <c r="O20290">
        <v>2.5000000000000001E-2</v>
      </c>
      <c r="P20290">
        <v>30</v>
      </c>
      <c r="Q20290">
        <v>6.6</v>
      </c>
    </row>
    <row r="20291" spans="1:17" hidden="1" x14ac:dyDescent="0.3">
      <c r="A20291" t="s">
        <v>78466</v>
      </c>
      <c r="B20291" t="s">
        <v>78467</v>
      </c>
      <c r="C20291" s="1" t="str">
        <f t="shared" si="2840"/>
        <v>21:0867</v>
      </c>
      <c r="D20291" s="1" t="str">
        <f t="shared" si="2841"/>
        <v>21:0240</v>
      </c>
      <c r="E20291" t="s">
        <v>78468</v>
      </c>
      <c r="F20291" t="s">
        <v>78469</v>
      </c>
      <c r="H20291">
        <v>46.198200399999998</v>
      </c>
      <c r="I20291">
        <v>-66.662637700000005</v>
      </c>
      <c r="J20291" s="1" t="str">
        <f t="shared" si="2842"/>
        <v>Fluid (stream)</v>
      </c>
      <c r="K20291" s="1" t="str">
        <f t="shared" si="2843"/>
        <v>Untreated Water</v>
      </c>
      <c r="L20291">
        <v>6</v>
      </c>
      <c r="M20291" t="s">
        <v>12548</v>
      </c>
      <c r="N20291">
        <v>107</v>
      </c>
      <c r="O20291">
        <v>2.5000000000000001E-2</v>
      </c>
      <c r="P20291">
        <v>40</v>
      </c>
      <c r="Q20291">
        <v>7.6</v>
      </c>
    </row>
    <row r="20292" spans="1:17" hidden="1" x14ac:dyDescent="0.3">
      <c r="A20292" t="s">
        <v>78470</v>
      </c>
      <c r="B20292" t="s">
        <v>78471</v>
      </c>
      <c r="C20292" s="1" t="str">
        <f t="shared" si="2840"/>
        <v>21:0867</v>
      </c>
      <c r="D20292" s="1" t="str">
        <f t="shared" si="2841"/>
        <v>21:0240</v>
      </c>
      <c r="E20292" t="s">
        <v>78472</v>
      </c>
      <c r="F20292" t="s">
        <v>78473</v>
      </c>
      <c r="H20292">
        <v>46.217283199999997</v>
      </c>
      <c r="I20292">
        <v>-66.501053299999995</v>
      </c>
      <c r="J20292" s="1" t="str">
        <f t="shared" si="2842"/>
        <v>Fluid (stream)</v>
      </c>
      <c r="K20292" s="1" t="str">
        <f t="shared" si="2843"/>
        <v>Untreated Water</v>
      </c>
      <c r="L20292">
        <v>7</v>
      </c>
      <c r="M20292" t="s">
        <v>11392</v>
      </c>
      <c r="N20292">
        <v>108</v>
      </c>
      <c r="O20292">
        <v>2.5000000000000001E-2</v>
      </c>
      <c r="P20292">
        <v>30</v>
      </c>
      <c r="Q20292">
        <v>6.1</v>
      </c>
    </row>
    <row r="20293" spans="1:17" hidden="1" x14ac:dyDescent="0.3">
      <c r="A20293" t="s">
        <v>78474</v>
      </c>
      <c r="B20293" t="s">
        <v>78475</v>
      </c>
      <c r="C20293" s="1" t="str">
        <f t="shared" si="2840"/>
        <v>21:0867</v>
      </c>
      <c r="D20293" s="1" t="str">
        <f t="shared" si="2841"/>
        <v>21:0240</v>
      </c>
      <c r="E20293" t="s">
        <v>78476</v>
      </c>
      <c r="F20293" t="s">
        <v>78477</v>
      </c>
      <c r="H20293">
        <v>46.217573299999998</v>
      </c>
      <c r="I20293">
        <v>-66.506096700000001</v>
      </c>
      <c r="J20293" s="1" t="str">
        <f t="shared" si="2842"/>
        <v>Fluid (stream)</v>
      </c>
      <c r="K20293" s="1" t="str">
        <f t="shared" si="2843"/>
        <v>Untreated Water</v>
      </c>
      <c r="L20293">
        <v>7</v>
      </c>
      <c r="M20293" t="s">
        <v>11397</v>
      </c>
      <c r="N20293">
        <v>109</v>
      </c>
      <c r="O20293">
        <v>2.5000000000000001E-2</v>
      </c>
      <c r="P20293">
        <v>30</v>
      </c>
      <c r="Q20293">
        <v>6.7</v>
      </c>
    </row>
    <row r="20294" spans="1:17" hidden="1" x14ac:dyDescent="0.3">
      <c r="A20294" t="s">
        <v>78478</v>
      </c>
      <c r="B20294" t="s">
        <v>78479</v>
      </c>
      <c r="C20294" s="1" t="str">
        <f t="shared" si="2840"/>
        <v>21:0867</v>
      </c>
      <c r="D20294" s="1" t="str">
        <f t="shared" si="2841"/>
        <v>21:0240</v>
      </c>
      <c r="E20294" t="s">
        <v>78480</v>
      </c>
      <c r="F20294" t="s">
        <v>78481</v>
      </c>
      <c r="H20294">
        <v>46.217435799999997</v>
      </c>
      <c r="I20294">
        <v>-66.5080478</v>
      </c>
      <c r="J20294" s="1" t="str">
        <f t="shared" si="2842"/>
        <v>Fluid (stream)</v>
      </c>
      <c r="K20294" s="1" t="str">
        <f t="shared" si="2843"/>
        <v>Untreated Water</v>
      </c>
      <c r="L20294">
        <v>7</v>
      </c>
      <c r="M20294" t="s">
        <v>11402</v>
      </c>
      <c r="N20294">
        <v>110</v>
      </c>
      <c r="O20294">
        <v>2.5000000000000001E-2</v>
      </c>
      <c r="P20294">
        <v>30</v>
      </c>
      <c r="Q20294">
        <v>6.7</v>
      </c>
    </row>
    <row r="20295" spans="1:17" hidden="1" x14ac:dyDescent="0.3">
      <c r="A20295" t="s">
        <v>78482</v>
      </c>
      <c r="B20295" t="s">
        <v>78483</v>
      </c>
      <c r="C20295" s="1" t="str">
        <f t="shared" si="2840"/>
        <v>21:0867</v>
      </c>
      <c r="D20295" s="1" t="str">
        <f t="shared" si="2841"/>
        <v>21:0240</v>
      </c>
      <c r="E20295" t="s">
        <v>78484</v>
      </c>
      <c r="F20295" t="s">
        <v>78485</v>
      </c>
      <c r="H20295">
        <v>46.214675800000002</v>
      </c>
      <c r="I20295">
        <v>-66.501171799999995</v>
      </c>
      <c r="J20295" s="1" t="str">
        <f t="shared" si="2842"/>
        <v>Fluid (stream)</v>
      </c>
      <c r="K20295" s="1" t="str">
        <f t="shared" si="2843"/>
        <v>Untreated Water</v>
      </c>
      <c r="L20295">
        <v>7</v>
      </c>
      <c r="M20295" t="s">
        <v>11411</v>
      </c>
      <c r="N20295">
        <v>111</v>
      </c>
      <c r="O20295">
        <v>2.5000000000000001E-2</v>
      </c>
      <c r="P20295">
        <v>30</v>
      </c>
      <c r="Q20295">
        <v>6.4</v>
      </c>
    </row>
    <row r="20296" spans="1:17" hidden="1" x14ac:dyDescent="0.3">
      <c r="A20296" t="s">
        <v>78486</v>
      </c>
      <c r="B20296" t="s">
        <v>78487</v>
      </c>
      <c r="C20296" s="1" t="str">
        <f t="shared" si="2840"/>
        <v>21:0867</v>
      </c>
      <c r="D20296" s="1" t="str">
        <f t="shared" si="2841"/>
        <v>21:0240</v>
      </c>
      <c r="E20296" t="s">
        <v>78488</v>
      </c>
      <c r="F20296" t="s">
        <v>78489</v>
      </c>
      <c r="H20296">
        <v>46.225955399999997</v>
      </c>
      <c r="I20296">
        <v>-66.791135699999998</v>
      </c>
      <c r="J20296" s="1" t="str">
        <f t="shared" si="2842"/>
        <v>Fluid (stream)</v>
      </c>
      <c r="K20296" s="1" t="str">
        <f t="shared" si="2843"/>
        <v>Untreated Water</v>
      </c>
      <c r="L20296">
        <v>7</v>
      </c>
      <c r="M20296" t="s">
        <v>11416</v>
      </c>
      <c r="N20296">
        <v>112</v>
      </c>
      <c r="O20296">
        <v>2.5000000000000001E-2</v>
      </c>
      <c r="P20296">
        <v>30</v>
      </c>
      <c r="Q20296">
        <v>7.5</v>
      </c>
    </row>
    <row r="20297" spans="1:17" hidden="1" x14ac:dyDescent="0.3">
      <c r="A20297" t="s">
        <v>78490</v>
      </c>
      <c r="B20297" t="s">
        <v>78491</v>
      </c>
      <c r="C20297" s="1" t="str">
        <f t="shared" si="2840"/>
        <v>21:0867</v>
      </c>
      <c r="D20297" s="1" t="str">
        <f t="shared" si="2841"/>
        <v>21:0240</v>
      </c>
      <c r="E20297" t="s">
        <v>78492</v>
      </c>
      <c r="F20297" t="s">
        <v>78493</v>
      </c>
      <c r="H20297">
        <v>46.223069600000002</v>
      </c>
      <c r="I20297">
        <v>-66.804867000000002</v>
      </c>
      <c r="J20297" s="1" t="str">
        <f t="shared" si="2842"/>
        <v>Fluid (stream)</v>
      </c>
      <c r="K20297" s="1" t="str">
        <f t="shared" si="2843"/>
        <v>Untreated Water</v>
      </c>
      <c r="L20297">
        <v>7</v>
      </c>
      <c r="M20297" t="s">
        <v>11421</v>
      </c>
      <c r="N20297">
        <v>113</v>
      </c>
      <c r="O20297">
        <v>0.6</v>
      </c>
      <c r="P20297">
        <v>40</v>
      </c>
      <c r="Q20297">
        <v>7.9</v>
      </c>
    </row>
    <row r="20298" spans="1:17" hidden="1" x14ac:dyDescent="0.3">
      <c r="A20298" t="s">
        <v>78494</v>
      </c>
      <c r="B20298" t="s">
        <v>78495</v>
      </c>
      <c r="C20298" s="1" t="str">
        <f t="shared" si="2840"/>
        <v>21:0867</v>
      </c>
      <c r="D20298" s="1" t="str">
        <f t="shared" si="2841"/>
        <v>21:0240</v>
      </c>
      <c r="E20298" t="s">
        <v>78496</v>
      </c>
      <c r="F20298" t="s">
        <v>78497</v>
      </c>
      <c r="H20298">
        <v>46.026983199999997</v>
      </c>
      <c r="I20298">
        <v>-66.608821599999999</v>
      </c>
      <c r="J20298" s="1" t="str">
        <f t="shared" si="2842"/>
        <v>Fluid (stream)</v>
      </c>
      <c r="K20298" s="1" t="str">
        <f t="shared" si="2843"/>
        <v>Untreated Water</v>
      </c>
      <c r="L20298">
        <v>7</v>
      </c>
      <c r="M20298" t="s">
        <v>11426</v>
      </c>
      <c r="N20298">
        <v>114</v>
      </c>
      <c r="O20298">
        <v>2.5000000000000001E-2</v>
      </c>
      <c r="P20298">
        <v>40</v>
      </c>
      <c r="Q20298">
        <v>6.7</v>
      </c>
    </row>
    <row r="20299" spans="1:17" hidden="1" x14ac:dyDescent="0.3">
      <c r="A20299" t="s">
        <v>78498</v>
      </c>
      <c r="B20299" t="s">
        <v>78499</v>
      </c>
      <c r="C20299" s="1" t="str">
        <f t="shared" si="2840"/>
        <v>21:0867</v>
      </c>
      <c r="D20299" s="1" t="str">
        <f t="shared" si="2841"/>
        <v>21:0240</v>
      </c>
      <c r="E20299" t="s">
        <v>78500</v>
      </c>
      <c r="F20299" t="s">
        <v>78501</v>
      </c>
      <c r="H20299">
        <v>46.138983000000003</v>
      </c>
      <c r="I20299">
        <v>-66.808213300000006</v>
      </c>
      <c r="J20299" s="1" t="str">
        <f t="shared" si="2842"/>
        <v>Fluid (stream)</v>
      </c>
      <c r="K20299" s="1" t="str">
        <f t="shared" si="2843"/>
        <v>Untreated Water</v>
      </c>
      <c r="L20299">
        <v>7</v>
      </c>
      <c r="M20299" t="s">
        <v>11440</v>
      </c>
      <c r="N20299">
        <v>115</v>
      </c>
      <c r="O20299">
        <v>2.5000000000000001E-2</v>
      </c>
      <c r="P20299">
        <v>40</v>
      </c>
      <c r="Q20299">
        <v>6.6</v>
      </c>
    </row>
    <row r="20300" spans="1:17" hidden="1" x14ac:dyDescent="0.3">
      <c r="A20300" t="s">
        <v>78502</v>
      </c>
      <c r="B20300" t="s">
        <v>78503</v>
      </c>
      <c r="C20300" s="1" t="str">
        <f t="shared" si="2840"/>
        <v>21:0867</v>
      </c>
      <c r="D20300" s="1" t="str">
        <f t="shared" si="2841"/>
        <v>21:0240</v>
      </c>
      <c r="E20300" t="s">
        <v>78504</v>
      </c>
      <c r="F20300" t="s">
        <v>78505</v>
      </c>
      <c r="H20300">
        <v>46.139845100000002</v>
      </c>
      <c r="I20300">
        <v>-66.806236999999996</v>
      </c>
      <c r="J20300" s="1" t="str">
        <f t="shared" si="2842"/>
        <v>Fluid (stream)</v>
      </c>
      <c r="K20300" s="1" t="str">
        <f t="shared" si="2843"/>
        <v>Untreated Water</v>
      </c>
      <c r="L20300">
        <v>7</v>
      </c>
      <c r="M20300" t="s">
        <v>11445</v>
      </c>
      <c r="N20300">
        <v>116</v>
      </c>
      <c r="O20300">
        <v>2.5000000000000001E-2</v>
      </c>
      <c r="P20300">
        <v>40</v>
      </c>
      <c r="Q20300">
        <v>6.7</v>
      </c>
    </row>
    <row r="20301" spans="1:17" hidden="1" x14ac:dyDescent="0.3">
      <c r="A20301" t="s">
        <v>78506</v>
      </c>
      <c r="B20301" t="s">
        <v>78507</v>
      </c>
      <c r="C20301" s="1" t="str">
        <f t="shared" si="2840"/>
        <v>21:0867</v>
      </c>
      <c r="D20301" s="1" t="str">
        <f t="shared" si="2841"/>
        <v>21:0240</v>
      </c>
      <c r="E20301" t="s">
        <v>78508</v>
      </c>
      <c r="F20301" t="s">
        <v>78509</v>
      </c>
      <c r="H20301">
        <v>46.143591999999998</v>
      </c>
      <c r="I20301">
        <v>-66.790485500000003</v>
      </c>
      <c r="J20301" s="1" t="str">
        <f t="shared" si="2842"/>
        <v>Fluid (stream)</v>
      </c>
      <c r="K20301" s="1" t="str">
        <f t="shared" si="2843"/>
        <v>Untreated Water</v>
      </c>
      <c r="L20301">
        <v>7</v>
      </c>
      <c r="M20301" t="s">
        <v>11450</v>
      </c>
      <c r="N20301">
        <v>117</v>
      </c>
      <c r="O20301">
        <v>2.5000000000000001E-2</v>
      </c>
      <c r="P20301">
        <v>40</v>
      </c>
      <c r="Q20301">
        <v>6.6</v>
      </c>
    </row>
    <row r="20302" spans="1:17" hidden="1" x14ac:dyDescent="0.3">
      <c r="A20302" t="s">
        <v>78510</v>
      </c>
      <c r="B20302" t="s">
        <v>78511</v>
      </c>
      <c r="C20302" s="1" t="str">
        <f t="shared" si="2840"/>
        <v>21:0867</v>
      </c>
      <c r="D20302" s="1" t="str">
        <f t="shared" si="2841"/>
        <v>21:0240</v>
      </c>
      <c r="E20302" t="s">
        <v>78512</v>
      </c>
      <c r="F20302" t="s">
        <v>78513</v>
      </c>
      <c r="H20302">
        <v>46.138687699999998</v>
      </c>
      <c r="I20302">
        <v>-66.751258199999995</v>
      </c>
      <c r="J20302" s="1" t="str">
        <f t="shared" si="2842"/>
        <v>Fluid (stream)</v>
      </c>
      <c r="K20302" s="1" t="str">
        <f t="shared" si="2843"/>
        <v>Untreated Water</v>
      </c>
      <c r="L20302">
        <v>7</v>
      </c>
      <c r="M20302" t="s">
        <v>11460</v>
      </c>
      <c r="N20302">
        <v>118</v>
      </c>
      <c r="O20302">
        <v>2.5000000000000001E-2</v>
      </c>
      <c r="P20302">
        <v>40</v>
      </c>
      <c r="Q20302">
        <v>6.6</v>
      </c>
    </row>
    <row r="20303" spans="1:17" hidden="1" x14ac:dyDescent="0.3">
      <c r="A20303" t="s">
        <v>78514</v>
      </c>
      <c r="B20303" t="s">
        <v>78515</v>
      </c>
      <c r="C20303" s="1" t="str">
        <f t="shared" si="2840"/>
        <v>21:0867</v>
      </c>
      <c r="D20303" s="1" t="str">
        <f t="shared" si="2841"/>
        <v>21:0240</v>
      </c>
      <c r="E20303" t="s">
        <v>78516</v>
      </c>
      <c r="F20303" t="s">
        <v>78517</v>
      </c>
      <c r="H20303">
        <v>46.052160100000002</v>
      </c>
      <c r="I20303">
        <v>-66.821477700000003</v>
      </c>
      <c r="J20303" s="1" t="str">
        <f t="shared" si="2842"/>
        <v>Fluid (stream)</v>
      </c>
      <c r="K20303" s="1" t="str">
        <f t="shared" si="2843"/>
        <v>Untreated Water</v>
      </c>
      <c r="L20303">
        <v>7</v>
      </c>
      <c r="M20303" t="s">
        <v>11465</v>
      </c>
      <c r="N20303">
        <v>119</v>
      </c>
      <c r="O20303">
        <v>2.5000000000000001E-2</v>
      </c>
      <c r="P20303">
        <v>30</v>
      </c>
      <c r="Q20303">
        <v>6.5</v>
      </c>
    </row>
    <row r="20304" spans="1:17" hidden="1" x14ac:dyDescent="0.3">
      <c r="A20304" t="s">
        <v>78518</v>
      </c>
      <c r="B20304" t="s">
        <v>78519</v>
      </c>
      <c r="C20304" s="1" t="str">
        <f t="shared" si="2840"/>
        <v>21:0867</v>
      </c>
      <c r="D20304" s="1" t="str">
        <f t="shared" si="2841"/>
        <v>21:0240</v>
      </c>
      <c r="E20304" t="s">
        <v>78520</v>
      </c>
      <c r="F20304" t="s">
        <v>78521</v>
      </c>
      <c r="H20304">
        <v>46.053308800000003</v>
      </c>
      <c r="I20304">
        <v>-66.822725199999994</v>
      </c>
      <c r="J20304" s="1" t="str">
        <f t="shared" si="2842"/>
        <v>Fluid (stream)</v>
      </c>
      <c r="K20304" s="1" t="str">
        <f t="shared" si="2843"/>
        <v>Untreated Water</v>
      </c>
      <c r="L20304">
        <v>7</v>
      </c>
      <c r="M20304" t="s">
        <v>11470</v>
      </c>
      <c r="N20304">
        <v>120</v>
      </c>
      <c r="O20304">
        <v>2.5000000000000001E-2</v>
      </c>
      <c r="P20304">
        <v>30</v>
      </c>
      <c r="Q20304">
        <v>6.6</v>
      </c>
    </row>
    <row r="20305" spans="1:17" hidden="1" x14ac:dyDescent="0.3">
      <c r="A20305" t="s">
        <v>78522</v>
      </c>
      <c r="B20305" t="s">
        <v>78523</v>
      </c>
      <c r="C20305" s="1" t="str">
        <f t="shared" si="2840"/>
        <v>21:0867</v>
      </c>
      <c r="D20305" s="1" t="str">
        <f t="shared" si="2841"/>
        <v>21:0240</v>
      </c>
      <c r="E20305" t="s">
        <v>78524</v>
      </c>
      <c r="F20305" t="s">
        <v>78525</v>
      </c>
      <c r="H20305">
        <v>46.066703799999999</v>
      </c>
      <c r="I20305">
        <v>-66.793751900000004</v>
      </c>
      <c r="J20305" s="1" t="str">
        <f t="shared" si="2842"/>
        <v>Fluid (stream)</v>
      </c>
      <c r="K20305" s="1" t="str">
        <f t="shared" si="2843"/>
        <v>Untreated Water</v>
      </c>
      <c r="L20305">
        <v>7</v>
      </c>
      <c r="M20305" t="s">
        <v>11431</v>
      </c>
      <c r="N20305">
        <v>121</v>
      </c>
      <c r="O20305">
        <v>2.5000000000000001E-2</v>
      </c>
      <c r="P20305">
        <v>30</v>
      </c>
      <c r="Q20305">
        <v>6.3</v>
      </c>
    </row>
    <row r="20306" spans="1:17" hidden="1" x14ac:dyDescent="0.3">
      <c r="A20306" t="s">
        <v>78526</v>
      </c>
      <c r="B20306" t="s">
        <v>78527</v>
      </c>
      <c r="C20306" s="1" t="str">
        <f t="shared" si="2840"/>
        <v>21:0867</v>
      </c>
      <c r="D20306" s="1" t="str">
        <f t="shared" si="2841"/>
        <v>21:0240</v>
      </c>
      <c r="E20306" t="s">
        <v>78524</v>
      </c>
      <c r="F20306" t="s">
        <v>78528</v>
      </c>
      <c r="H20306">
        <v>46.066703799999999</v>
      </c>
      <c r="I20306">
        <v>-66.793751900000004</v>
      </c>
      <c r="J20306" s="1" t="str">
        <f t="shared" si="2842"/>
        <v>Fluid (stream)</v>
      </c>
      <c r="K20306" s="1" t="str">
        <f t="shared" si="2843"/>
        <v>Untreated Water</v>
      </c>
      <c r="L20306">
        <v>7</v>
      </c>
      <c r="M20306" t="s">
        <v>11435</v>
      </c>
      <c r="N20306">
        <v>122</v>
      </c>
      <c r="O20306">
        <v>2.5000000000000001E-2</v>
      </c>
      <c r="P20306">
        <v>30</v>
      </c>
      <c r="Q20306">
        <v>6.2</v>
      </c>
    </row>
    <row r="20307" spans="1:17" hidden="1" x14ac:dyDescent="0.3">
      <c r="A20307" t="s">
        <v>78529</v>
      </c>
      <c r="B20307" t="s">
        <v>78530</v>
      </c>
      <c r="C20307" s="1" t="str">
        <f t="shared" si="2840"/>
        <v>21:0867</v>
      </c>
      <c r="D20307" s="1" t="str">
        <f t="shared" si="2841"/>
        <v>21:0240</v>
      </c>
      <c r="E20307" t="s">
        <v>78531</v>
      </c>
      <c r="F20307" t="s">
        <v>78532</v>
      </c>
      <c r="H20307">
        <v>46.084481099999998</v>
      </c>
      <c r="I20307">
        <v>-66.8220156</v>
      </c>
      <c r="J20307" s="1" t="str">
        <f t="shared" si="2842"/>
        <v>Fluid (stream)</v>
      </c>
      <c r="K20307" s="1" t="str">
        <f t="shared" si="2843"/>
        <v>Untreated Water</v>
      </c>
      <c r="L20307">
        <v>7</v>
      </c>
      <c r="M20307" t="s">
        <v>11475</v>
      </c>
      <c r="N20307">
        <v>123</v>
      </c>
      <c r="O20307">
        <v>2.5000000000000001E-2</v>
      </c>
      <c r="P20307">
        <v>30</v>
      </c>
      <c r="Q20307">
        <v>6.6</v>
      </c>
    </row>
    <row r="20308" spans="1:17" hidden="1" x14ac:dyDescent="0.3">
      <c r="A20308" t="s">
        <v>78533</v>
      </c>
      <c r="B20308" t="s">
        <v>78534</v>
      </c>
      <c r="C20308" s="1" t="str">
        <f t="shared" si="2840"/>
        <v>21:0867</v>
      </c>
      <c r="D20308" s="1" t="str">
        <f t="shared" si="2841"/>
        <v>21:0240</v>
      </c>
      <c r="E20308" t="s">
        <v>78535</v>
      </c>
      <c r="F20308" t="s">
        <v>78536</v>
      </c>
      <c r="H20308">
        <v>46.067827000000001</v>
      </c>
      <c r="I20308">
        <v>-66.805344500000004</v>
      </c>
      <c r="J20308" s="1" t="str">
        <f t="shared" si="2842"/>
        <v>Fluid (stream)</v>
      </c>
      <c r="K20308" s="1" t="str">
        <f t="shared" si="2843"/>
        <v>Untreated Water</v>
      </c>
      <c r="L20308">
        <v>7</v>
      </c>
      <c r="M20308" t="s">
        <v>11480</v>
      </c>
      <c r="N20308">
        <v>124</v>
      </c>
      <c r="O20308">
        <v>2.5000000000000001E-2</v>
      </c>
      <c r="P20308">
        <v>40</v>
      </c>
      <c r="Q20308">
        <v>6</v>
      </c>
    </row>
    <row r="20309" spans="1:17" hidden="1" x14ac:dyDescent="0.3">
      <c r="A20309" t="s">
        <v>78537</v>
      </c>
      <c r="B20309" t="s">
        <v>78538</v>
      </c>
      <c r="C20309" s="1" t="str">
        <f t="shared" si="2840"/>
        <v>21:0867</v>
      </c>
      <c r="D20309" s="1" t="str">
        <f t="shared" si="2841"/>
        <v>21:0240</v>
      </c>
      <c r="E20309" t="s">
        <v>78539</v>
      </c>
      <c r="F20309" t="s">
        <v>78540</v>
      </c>
      <c r="H20309">
        <v>46.066581999999997</v>
      </c>
      <c r="I20309">
        <v>-66.775848499999995</v>
      </c>
      <c r="J20309" s="1" t="str">
        <f t="shared" si="2842"/>
        <v>Fluid (stream)</v>
      </c>
      <c r="K20309" s="1" t="str">
        <f t="shared" si="2843"/>
        <v>Untreated Water</v>
      </c>
      <c r="L20309">
        <v>8</v>
      </c>
      <c r="M20309" t="s">
        <v>11392</v>
      </c>
      <c r="N20309">
        <v>125</v>
      </c>
      <c r="O20309">
        <v>2.5000000000000001E-2</v>
      </c>
      <c r="P20309">
        <v>30</v>
      </c>
      <c r="Q20309">
        <v>6.7</v>
      </c>
    </row>
    <row r="20310" spans="1:17" hidden="1" x14ac:dyDescent="0.3">
      <c r="A20310" t="s">
        <v>78541</v>
      </c>
      <c r="B20310" t="s">
        <v>78542</v>
      </c>
      <c r="C20310" s="1" t="str">
        <f t="shared" si="2840"/>
        <v>21:0867</v>
      </c>
      <c r="D20310" s="1" t="str">
        <f t="shared" si="2841"/>
        <v>21:0240</v>
      </c>
      <c r="E20310" t="s">
        <v>78543</v>
      </c>
      <c r="F20310" t="s">
        <v>78544</v>
      </c>
      <c r="H20310">
        <v>46.045153599999999</v>
      </c>
      <c r="I20310">
        <v>-66.754736600000001</v>
      </c>
      <c r="J20310" s="1" t="str">
        <f t="shared" si="2842"/>
        <v>Fluid (stream)</v>
      </c>
      <c r="K20310" s="1" t="str">
        <f t="shared" si="2843"/>
        <v>Untreated Water</v>
      </c>
      <c r="L20310">
        <v>8</v>
      </c>
      <c r="M20310" t="s">
        <v>11397</v>
      </c>
      <c r="N20310">
        <v>126</v>
      </c>
      <c r="O20310">
        <v>2.5000000000000001E-2</v>
      </c>
      <c r="P20310">
        <v>40</v>
      </c>
      <c r="Q20310">
        <v>7.1</v>
      </c>
    </row>
    <row r="20311" spans="1:17" hidden="1" x14ac:dyDescent="0.3">
      <c r="A20311" t="s">
        <v>78545</v>
      </c>
      <c r="B20311" t="s">
        <v>78546</v>
      </c>
      <c r="C20311" s="1" t="str">
        <f t="shared" si="2840"/>
        <v>21:0867</v>
      </c>
      <c r="D20311" s="1" t="str">
        <f t="shared" si="2841"/>
        <v>21:0240</v>
      </c>
      <c r="E20311" t="s">
        <v>78547</v>
      </c>
      <c r="F20311" t="s">
        <v>78548</v>
      </c>
      <c r="H20311">
        <v>46.011141299999998</v>
      </c>
      <c r="I20311">
        <v>-66.771292299999999</v>
      </c>
      <c r="J20311" s="1" t="str">
        <f t="shared" si="2842"/>
        <v>Fluid (stream)</v>
      </c>
      <c r="K20311" s="1" t="str">
        <f t="shared" si="2843"/>
        <v>Untreated Water</v>
      </c>
      <c r="L20311">
        <v>8</v>
      </c>
      <c r="M20311" t="s">
        <v>11402</v>
      </c>
      <c r="N20311">
        <v>127</v>
      </c>
      <c r="O20311">
        <v>2.5000000000000001E-2</v>
      </c>
      <c r="P20311">
        <v>30</v>
      </c>
      <c r="Q20311">
        <v>5.3</v>
      </c>
    </row>
    <row r="20312" spans="1:17" hidden="1" x14ac:dyDescent="0.3">
      <c r="A20312" t="s">
        <v>78549</v>
      </c>
      <c r="B20312" t="s">
        <v>78550</v>
      </c>
      <c r="C20312" s="1" t="str">
        <f t="shared" si="2840"/>
        <v>21:0867</v>
      </c>
      <c r="D20312" s="1" t="str">
        <f t="shared" si="2841"/>
        <v>21:0240</v>
      </c>
      <c r="E20312" t="s">
        <v>78551</v>
      </c>
      <c r="F20312" t="s">
        <v>78552</v>
      </c>
      <c r="H20312">
        <v>46.042415699999999</v>
      </c>
      <c r="I20312">
        <v>-66.817854499999996</v>
      </c>
      <c r="J20312" s="1" t="str">
        <f t="shared" si="2842"/>
        <v>Fluid (stream)</v>
      </c>
      <c r="K20312" s="1" t="str">
        <f t="shared" si="2843"/>
        <v>Untreated Water</v>
      </c>
      <c r="L20312">
        <v>8</v>
      </c>
      <c r="M20312" t="s">
        <v>11411</v>
      </c>
      <c r="N20312">
        <v>128</v>
      </c>
      <c r="O20312">
        <v>2.5000000000000001E-2</v>
      </c>
      <c r="P20312">
        <v>30</v>
      </c>
      <c r="Q20312">
        <v>5.4</v>
      </c>
    </row>
    <row r="20313" spans="1:17" hidden="1" x14ac:dyDescent="0.3">
      <c r="A20313" t="s">
        <v>78553</v>
      </c>
      <c r="B20313" t="s">
        <v>78554</v>
      </c>
      <c r="C20313" s="1" t="str">
        <f t="shared" ref="C20313:C20376" si="2844">HYPERLINK("http://geochem.nrcan.gc.ca/cdogs/content/bdl/bdl210867_e.htm", "21:0867")</f>
        <v>21:0867</v>
      </c>
      <c r="D20313" s="1" t="str">
        <f t="shared" ref="D20313:D20376" si="2845">HYPERLINK("http://geochem.nrcan.gc.ca/cdogs/content/svy/svy210240_e.htm", "21:0240")</f>
        <v>21:0240</v>
      </c>
      <c r="E20313" t="s">
        <v>78555</v>
      </c>
      <c r="F20313" t="s">
        <v>78556</v>
      </c>
      <c r="H20313">
        <v>46.043840500000002</v>
      </c>
      <c r="I20313">
        <v>-66.798281900000006</v>
      </c>
      <c r="J20313" s="1" t="str">
        <f t="shared" si="2842"/>
        <v>Fluid (stream)</v>
      </c>
      <c r="K20313" s="1" t="str">
        <f t="shared" si="2843"/>
        <v>Untreated Water</v>
      </c>
      <c r="L20313">
        <v>8</v>
      </c>
      <c r="M20313" t="s">
        <v>11416</v>
      </c>
      <c r="N20313">
        <v>129</v>
      </c>
      <c r="O20313">
        <v>2.5000000000000001E-2</v>
      </c>
      <c r="P20313">
        <v>30</v>
      </c>
      <c r="Q20313">
        <v>6.6</v>
      </c>
    </row>
    <row r="20314" spans="1:17" hidden="1" x14ac:dyDescent="0.3">
      <c r="A20314" t="s">
        <v>78557</v>
      </c>
      <c r="B20314" t="s">
        <v>78558</v>
      </c>
      <c r="C20314" s="1" t="str">
        <f t="shared" si="2844"/>
        <v>21:0867</v>
      </c>
      <c r="D20314" s="1" t="str">
        <f t="shared" si="2845"/>
        <v>21:0240</v>
      </c>
      <c r="E20314" t="s">
        <v>78559</v>
      </c>
      <c r="F20314" t="s">
        <v>78560</v>
      </c>
      <c r="H20314">
        <v>46.0294588</v>
      </c>
      <c r="I20314">
        <v>-66.818041800000003</v>
      </c>
      <c r="J20314" s="1" t="str">
        <f t="shared" si="2842"/>
        <v>Fluid (stream)</v>
      </c>
      <c r="K20314" s="1" t="str">
        <f t="shared" si="2843"/>
        <v>Untreated Water</v>
      </c>
      <c r="L20314">
        <v>8</v>
      </c>
      <c r="M20314" t="s">
        <v>11421</v>
      </c>
      <c r="N20314">
        <v>130</v>
      </c>
      <c r="O20314">
        <v>2.5000000000000001E-2</v>
      </c>
      <c r="P20314">
        <v>40</v>
      </c>
      <c r="Q20314">
        <v>6.5</v>
      </c>
    </row>
    <row r="20315" spans="1:17" hidden="1" x14ac:dyDescent="0.3">
      <c r="A20315" t="s">
        <v>78561</v>
      </c>
      <c r="B20315" t="s">
        <v>78562</v>
      </c>
      <c r="C20315" s="1" t="str">
        <f t="shared" si="2844"/>
        <v>21:0867</v>
      </c>
      <c r="D20315" s="1" t="str">
        <f t="shared" si="2845"/>
        <v>21:0240</v>
      </c>
      <c r="E20315" t="s">
        <v>78563</v>
      </c>
      <c r="F20315" t="s">
        <v>78564</v>
      </c>
      <c r="H20315">
        <v>46.005181200000003</v>
      </c>
      <c r="I20315">
        <v>-66.535818000000006</v>
      </c>
      <c r="J20315" s="1" t="str">
        <f t="shared" si="2842"/>
        <v>Fluid (stream)</v>
      </c>
      <c r="K20315" s="1" t="str">
        <f t="shared" si="2843"/>
        <v>Untreated Water</v>
      </c>
      <c r="L20315">
        <v>8</v>
      </c>
      <c r="M20315" t="s">
        <v>11426</v>
      </c>
      <c r="N20315">
        <v>131</v>
      </c>
      <c r="O20315">
        <v>2.5000000000000001E-2</v>
      </c>
      <c r="P20315">
        <v>30</v>
      </c>
      <c r="Q20315">
        <v>6.1</v>
      </c>
    </row>
    <row r="20316" spans="1:17" hidden="1" x14ac:dyDescent="0.3">
      <c r="A20316" t="s">
        <v>78565</v>
      </c>
      <c r="B20316" t="s">
        <v>78566</v>
      </c>
      <c r="C20316" s="1" t="str">
        <f t="shared" si="2844"/>
        <v>21:0867</v>
      </c>
      <c r="D20316" s="1" t="str">
        <f t="shared" si="2845"/>
        <v>21:0240</v>
      </c>
      <c r="E20316" t="s">
        <v>78567</v>
      </c>
      <c r="F20316" t="s">
        <v>78568</v>
      </c>
      <c r="H20316">
        <v>46.226895300000002</v>
      </c>
      <c r="I20316">
        <v>-66.724312800000007</v>
      </c>
      <c r="J20316" s="1" t="str">
        <f t="shared" si="2842"/>
        <v>Fluid (stream)</v>
      </c>
      <c r="K20316" s="1" t="str">
        <f t="shared" si="2843"/>
        <v>Untreated Water</v>
      </c>
      <c r="L20316">
        <v>9</v>
      </c>
      <c r="M20316" t="s">
        <v>11392</v>
      </c>
      <c r="N20316">
        <v>132</v>
      </c>
      <c r="O20316">
        <v>2.5000000000000001E-2</v>
      </c>
      <c r="P20316">
        <v>40</v>
      </c>
      <c r="Q20316">
        <v>6.8</v>
      </c>
    </row>
    <row r="20317" spans="1:17" hidden="1" x14ac:dyDescent="0.3">
      <c r="A20317" t="s">
        <v>78569</v>
      </c>
      <c r="B20317" t="s">
        <v>78570</v>
      </c>
      <c r="C20317" s="1" t="str">
        <f t="shared" si="2844"/>
        <v>21:0867</v>
      </c>
      <c r="D20317" s="1" t="str">
        <f t="shared" si="2845"/>
        <v>21:0240</v>
      </c>
      <c r="E20317" t="s">
        <v>78571</v>
      </c>
      <c r="F20317" t="s">
        <v>78572</v>
      </c>
      <c r="H20317">
        <v>46.234267299999999</v>
      </c>
      <c r="I20317">
        <v>-66.710389599999999</v>
      </c>
      <c r="J20317" s="1" t="str">
        <f t="shared" si="2842"/>
        <v>Fluid (stream)</v>
      </c>
      <c r="K20317" s="1" t="str">
        <f t="shared" si="2843"/>
        <v>Untreated Water</v>
      </c>
      <c r="L20317">
        <v>9</v>
      </c>
      <c r="M20317" t="s">
        <v>11397</v>
      </c>
      <c r="N20317">
        <v>133</v>
      </c>
      <c r="O20317">
        <v>2.5000000000000001E-2</v>
      </c>
      <c r="P20317">
        <v>60</v>
      </c>
      <c r="Q20317">
        <v>7.1</v>
      </c>
    </row>
    <row r="20318" spans="1:17" hidden="1" x14ac:dyDescent="0.3">
      <c r="A20318" t="s">
        <v>78573</v>
      </c>
      <c r="B20318" t="s">
        <v>78574</v>
      </c>
      <c r="C20318" s="1" t="str">
        <f t="shared" si="2844"/>
        <v>21:0867</v>
      </c>
      <c r="D20318" s="1" t="str">
        <f t="shared" si="2845"/>
        <v>21:0240</v>
      </c>
      <c r="E20318" t="s">
        <v>78575</v>
      </c>
      <c r="F20318" t="s">
        <v>78576</v>
      </c>
      <c r="H20318">
        <v>46.233652300000003</v>
      </c>
      <c r="I20318">
        <v>-66.747378299999994</v>
      </c>
      <c r="J20318" s="1" t="str">
        <f t="shared" si="2842"/>
        <v>Fluid (stream)</v>
      </c>
      <c r="K20318" s="1" t="str">
        <f t="shared" si="2843"/>
        <v>Untreated Water</v>
      </c>
      <c r="L20318">
        <v>9</v>
      </c>
      <c r="M20318" t="s">
        <v>11431</v>
      </c>
      <c r="N20318">
        <v>134</v>
      </c>
      <c r="O20318">
        <v>2.5000000000000001E-2</v>
      </c>
      <c r="P20318">
        <v>40</v>
      </c>
      <c r="Q20318">
        <v>7.5</v>
      </c>
    </row>
    <row r="20319" spans="1:17" hidden="1" x14ac:dyDescent="0.3">
      <c r="A20319" t="s">
        <v>78577</v>
      </c>
      <c r="B20319" t="s">
        <v>78578</v>
      </c>
      <c r="C20319" s="1" t="str">
        <f t="shared" si="2844"/>
        <v>21:0867</v>
      </c>
      <c r="D20319" s="1" t="str">
        <f t="shared" si="2845"/>
        <v>21:0240</v>
      </c>
      <c r="E20319" t="s">
        <v>78575</v>
      </c>
      <c r="F20319" t="s">
        <v>78579</v>
      </c>
      <c r="H20319">
        <v>46.233652300000003</v>
      </c>
      <c r="I20319">
        <v>-66.747378299999994</v>
      </c>
      <c r="J20319" s="1" t="str">
        <f t="shared" si="2842"/>
        <v>Fluid (stream)</v>
      </c>
      <c r="K20319" s="1" t="str">
        <f t="shared" si="2843"/>
        <v>Untreated Water</v>
      </c>
      <c r="L20319">
        <v>9</v>
      </c>
      <c r="M20319" t="s">
        <v>11435</v>
      </c>
      <c r="N20319">
        <v>135</v>
      </c>
      <c r="O20319">
        <v>2.5000000000000001E-2</v>
      </c>
      <c r="P20319">
        <v>40</v>
      </c>
      <c r="Q20319">
        <v>7.5</v>
      </c>
    </row>
    <row r="20320" spans="1:17" hidden="1" x14ac:dyDescent="0.3">
      <c r="A20320" t="s">
        <v>78580</v>
      </c>
      <c r="B20320" t="s">
        <v>78581</v>
      </c>
      <c r="C20320" s="1" t="str">
        <f t="shared" si="2844"/>
        <v>21:0867</v>
      </c>
      <c r="D20320" s="1" t="str">
        <f t="shared" si="2845"/>
        <v>21:0240</v>
      </c>
      <c r="E20320" t="s">
        <v>78582</v>
      </c>
      <c r="F20320" t="s">
        <v>78583</v>
      </c>
      <c r="H20320">
        <v>46.041538799999998</v>
      </c>
      <c r="I20320">
        <v>-66.704155700000001</v>
      </c>
      <c r="J20320" s="1" t="str">
        <f t="shared" si="2842"/>
        <v>Fluid (stream)</v>
      </c>
      <c r="K20320" s="1" t="str">
        <f t="shared" si="2843"/>
        <v>Untreated Water</v>
      </c>
      <c r="L20320">
        <v>9</v>
      </c>
      <c r="M20320" t="s">
        <v>11402</v>
      </c>
      <c r="N20320">
        <v>136</v>
      </c>
      <c r="O20320">
        <v>2.5000000000000001E-2</v>
      </c>
      <c r="P20320">
        <v>40</v>
      </c>
      <c r="Q20320">
        <v>6.2</v>
      </c>
    </row>
    <row r="20321" spans="1:17" hidden="1" x14ac:dyDescent="0.3">
      <c r="A20321" t="s">
        <v>78584</v>
      </c>
      <c r="B20321" t="s">
        <v>78585</v>
      </c>
      <c r="C20321" s="1" t="str">
        <f t="shared" si="2844"/>
        <v>21:0867</v>
      </c>
      <c r="D20321" s="1" t="str">
        <f t="shared" si="2845"/>
        <v>21:0240</v>
      </c>
      <c r="E20321" t="s">
        <v>78586</v>
      </c>
      <c r="F20321" t="s">
        <v>78587</v>
      </c>
      <c r="H20321">
        <v>46.055079900000003</v>
      </c>
      <c r="I20321">
        <v>-66.706179500000005</v>
      </c>
      <c r="J20321" s="1" t="str">
        <f t="shared" si="2842"/>
        <v>Fluid (stream)</v>
      </c>
      <c r="K20321" s="1" t="str">
        <f t="shared" si="2843"/>
        <v>Untreated Water</v>
      </c>
      <c r="L20321">
        <v>9</v>
      </c>
      <c r="M20321" t="s">
        <v>11411</v>
      </c>
      <c r="N20321">
        <v>137</v>
      </c>
      <c r="O20321">
        <v>2.5000000000000001E-2</v>
      </c>
      <c r="P20321">
        <v>40</v>
      </c>
      <c r="Q20321">
        <v>6.3</v>
      </c>
    </row>
    <row r="20322" spans="1:17" hidden="1" x14ac:dyDescent="0.3">
      <c r="A20322" t="s">
        <v>78588</v>
      </c>
      <c r="B20322" t="s">
        <v>78589</v>
      </c>
      <c r="C20322" s="1" t="str">
        <f t="shared" si="2844"/>
        <v>21:0867</v>
      </c>
      <c r="D20322" s="1" t="str">
        <f t="shared" si="2845"/>
        <v>21:0240</v>
      </c>
      <c r="E20322" t="s">
        <v>78590</v>
      </c>
      <c r="F20322" t="s">
        <v>78591</v>
      </c>
      <c r="H20322">
        <v>46.054604400000002</v>
      </c>
      <c r="I20322">
        <v>-66.704906500000007</v>
      </c>
      <c r="J20322" s="1" t="str">
        <f t="shared" si="2842"/>
        <v>Fluid (stream)</v>
      </c>
      <c r="K20322" s="1" t="str">
        <f t="shared" si="2843"/>
        <v>Untreated Water</v>
      </c>
      <c r="L20322">
        <v>9</v>
      </c>
      <c r="M20322" t="s">
        <v>11416</v>
      </c>
      <c r="N20322">
        <v>138</v>
      </c>
      <c r="O20322">
        <v>2.5000000000000001E-2</v>
      </c>
      <c r="P20322">
        <v>70</v>
      </c>
      <c r="Q20322">
        <v>7.2</v>
      </c>
    </row>
    <row r="20323" spans="1:17" hidden="1" x14ac:dyDescent="0.3">
      <c r="A20323" t="s">
        <v>78592</v>
      </c>
      <c r="B20323" t="s">
        <v>78593</v>
      </c>
      <c r="C20323" s="1" t="str">
        <f t="shared" si="2844"/>
        <v>21:0867</v>
      </c>
      <c r="D20323" s="1" t="str">
        <f t="shared" si="2845"/>
        <v>21:0240</v>
      </c>
      <c r="E20323" t="s">
        <v>78594</v>
      </c>
      <c r="F20323" t="s">
        <v>78595</v>
      </c>
      <c r="H20323">
        <v>46.095703800000003</v>
      </c>
      <c r="I20323">
        <v>-66.734895800000004</v>
      </c>
      <c r="J20323" s="1" t="str">
        <f t="shared" si="2842"/>
        <v>Fluid (stream)</v>
      </c>
      <c r="K20323" s="1" t="str">
        <f t="shared" si="2843"/>
        <v>Untreated Water</v>
      </c>
      <c r="L20323">
        <v>9</v>
      </c>
      <c r="M20323" t="s">
        <v>11421</v>
      </c>
      <c r="N20323">
        <v>139</v>
      </c>
      <c r="O20323">
        <v>2.5000000000000001E-2</v>
      </c>
      <c r="P20323">
        <v>40</v>
      </c>
      <c r="Q20323">
        <v>6.3</v>
      </c>
    </row>
    <row r="20324" spans="1:17" hidden="1" x14ac:dyDescent="0.3">
      <c r="A20324" t="s">
        <v>78596</v>
      </c>
      <c r="B20324" t="s">
        <v>78597</v>
      </c>
      <c r="C20324" s="1" t="str">
        <f t="shared" si="2844"/>
        <v>21:0867</v>
      </c>
      <c r="D20324" s="1" t="str">
        <f t="shared" si="2845"/>
        <v>21:0240</v>
      </c>
      <c r="E20324" t="s">
        <v>78598</v>
      </c>
      <c r="F20324" t="s">
        <v>78599</v>
      </c>
      <c r="H20324">
        <v>46.240792399999997</v>
      </c>
      <c r="I20324">
        <v>-66.643964699999998</v>
      </c>
      <c r="J20324" s="1" t="str">
        <f t="shared" si="2842"/>
        <v>Fluid (stream)</v>
      </c>
      <c r="K20324" s="1" t="str">
        <f t="shared" si="2843"/>
        <v>Untreated Water</v>
      </c>
      <c r="L20324">
        <v>9</v>
      </c>
      <c r="M20324" t="s">
        <v>11426</v>
      </c>
      <c r="N20324">
        <v>140</v>
      </c>
      <c r="O20324">
        <v>2.5000000000000001E-2</v>
      </c>
      <c r="P20324">
        <v>50</v>
      </c>
      <c r="Q20324">
        <v>7</v>
      </c>
    </row>
    <row r="20325" spans="1:17" hidden="1" x14ac:dyDescent="0.3">
      <c r="A20325" t="s">
        <v>78600</v>
      </c>
      <c r="B20325" t="s">
        <v>78601</v>
      </c>
      <c r="C20325" s="1" t="str">
        <f t="shared" si="2844"/>
        <v>21:0867</v>
      </c>
      <c r="D20325" s="1" t="str">
        <f t="shared" si="2845"/>
        <v>21:0240</v>
      </c>
      <c r="E20325" t="s">
        <v>78602</v>
      </c>
      <c r="F20325" t="s">
        <v>78603</v>
      </c>
      <c r="H20325">
        <v>46.245584299999997</v>
      </c>
      <c r="I20325">
        <v>-66.593167100000002</v>
      </c>
      <c r="J20325" s="1" t="str">
        <f t="shared" si="2842"/>
        <v>Fluid (stream)</v>
      </c>
      <c r="K20325" s="1" t="str">
        <f t="shared" si="2843"/>
        <v>Untreated Water</v>
      </c>
      <c r="L20325">
        <v>9</v>
      </c>
      <c r="M20325" t="s">
        <v>11440</v>
      </c>
      <c r="N20325">
        <v>141</v>
      </c>
      <c r="O20325">
        <v>2.5000000000000001E-2</v>
      </c>
      <c r="P20325">
        <v>40</v>
      </c>
      <c r="Q20325">
        <v>6.9</v>
      </c>
    </row>
    <row r="20326" spans="1:17" hidden="1" x14ac:dyDescent="0.3">
      <c r="A20326" t="s">
        <v>78604</v>
      </c>
      <c r="B20326" t="s">
        <v>78605</v>
      </c>
      <c r="C20326" s="1" t="str">
        <f t="shared" si="2844"/>
        <v>21:0867</v>
      </c>
      <c r="D20326" s="1" t="str">
        <f t="shared" si="2845"/>
        <v>21:0240</v>
      </c>
      <c r="E20326" t="s">
        <v>78606</v>
      </c>
      <c r="F20326" t="s">
        <v>78607</v>
      </c>
      <c r="H20326">
        <v>46.1951891</v>
      </c>
      <c r="I20326">
        <v>-66.604119800000007</v>
      </c>
      <c r="J20326" s="1" t="str">
        <f t="shared" si="2842"/>
        <v>Fluid (stream)</v>
      </c>
      <c r="K20326" s="1" t="str">
        <f t="shared" si="2843"/>
        <v>Untreated Water</v>
      </c>
      <c r="L20326">
        <v>9</v>
      </c>
      <c r="M20326" t="s">
        <v>11445</v>
      </c>
      <c r="N20326">
        <v>142</v>
      </c>
      <c r="O20326">
        <v>2.5000000000000001E-2</v>
      </c>
      <c r="P20326">
        <v>50</v>
      </c>
      <c r="Q20326">
        <v>7</v>
      </c>
    </row>
    <row r="20327" spans="1:17" hidden="1" x14ac:dyDescent="0.3">
      <c r="A20327" t="s">
        <v>78608</v>
      </c>
      <c r="B20327" t="s">
        <v>78609</v>
      </c>
      <c r="C20327" s="1" t="str">
        <f t="shared" si="2844"/>
        <v>21:0867</v>
      </c>
      <c r="D20327" s="1" t="str">
        <f t="shared" si="2845"/>
        <v>21:0240</v>
      </c>
      <c r="E20327" t="s">
        <v>78610</v>
      </c>
      <c r="F20327" t="s">
        <v>78611</v>
      </c>
      <c r="H20327">
        <v>46.1885847</v>
      </c>
      <c r="I20327">
        <v>-66.643607599999996</v>
      </c>
      <c r="J20327" s="1" t="str">
        <f t="shared" si="2842"/>
        <v>Fluid (stream)</v>
      </c>
      <c r="K20327" s="1" t="str">
        <f t="shared" si="2843"/>
        <v>Untreated Water</v>
      </c>
      <c r="L20327">
        <v>9</v>
      </c>
      <c r="M20327" t="s">
        <v>11450</v>
      </c>
      <c r="N20327">
        <v>143</v>
      </c>
      <c r="O20327">
        <v>2.5000000000000001E-2</v>
      </c>
      <c r="P20327">
        <v>40</v>
      </c>
      <c r="Q20327">
        <v>7.1</v>
      </c>
    </row>
    <row r="20328" spans="1:17" hidden="1" x14ac:dyDescent="0.3">
      <c r="A20328" t="s">
        <v>78612</v>
      </c>
      <c r="B20328" t="s">
        <v>78613</v>
      </c>
      <c r="C20328" s="1" t="str">
        <f t="shared" si="2844"/>
        <v>21:0867</v>
      </c>
      <c r="D20328" s="1" t="str">
        <f t="shared" si="2845"/>
        <v>21:0240</v>
      </c>
      <c r="E20328" t="s">
        <v>78614</v>
      </c>
      <c r="F20328" t="s">
        <v>78615</v>
      </c>
      <c r="H20328">
        <v>46.1289728</v>
      </c>
      <c r="I20328">
        <v>-66.666218299999997</v>
      </c>
      <c r="J20328" s="1" t="str">
        <f t="shared" si="2842"/>
        <v>Fluid (stream)</v>
      </c>
      <c r="K20328" s="1" t="str">
        <f t="shared" si="2843"/>
        <v>Untreated Water</v>
      </c>
      <c r="L20328">
        <v>9</v>
      </c>
      <c r="M20328" t="s">
        <v>11460</v>
      </c>
      <c r="N20328">
        <v>144</v>
      </c>
      <c r="O20328">
        <v>2.5000000000000001E-2</v>
      </c>
      <c r="P20328">
        <v>40</v>
      </c>
      <c r="Q20328">
        <v>6.2</v>
      </c>
    </row>
    <row r="20329" spans="1:17" hidden="1" x14ac:dyDescent="0.3">
      <c r="A20329" t="s">
        <v>78616</v>
      </c>
      <c r="B20329" t="s">
        <v>78617</v>
      </c>
      <c r="C20329" s="1" t="str">
        <f t="shared" si="2844"/>
        <v>21:0867</v>
      </c>
      <c r="D20329" s="1" t="str">
        <f t="shared" si="2845"/>
        <v>21:0240</v>
      </c>
      <c r="E20329" t="s">
        <v>78618</v>
      </c>
      <c r="F20329" t="s">
        <v>78619</v>
      </c>
      <c r="H20329">
        <v>46.135046000000003</v>
      </c>
      <c r="I20329">
        <v>-66.710626000000005</v>
      </c>
      <c r="J20329" s="1" t="str">
        <f t="shared" si="2842"/>
        <v>Fluid (stream)</v>
      </c>
      <c r="K20329" s="1" t="str">
        <f t="shared" si="2843"/>
        <v>Untreated Water</v>
      </c>
      <c r="L20329">
        <v>9</v>
      </c>
      <c r="M20329" t="s">
        <v>11465</v>
      </c>
      <c r="N20329">
        <v>145</v>
      </c>
      <c r="O20329">
        <v>2.5000000000000001E-2</v>
      </c>
      <c r="P20329">
        <v>40</v>
      </c>
      <c r="Q20329">
        <v>6.7</v>
      </c>
    </row>
    <row r="20330" spans="1:17" hidden="1" x14ac:dyDescent="0.3">
      <c r="A20330" t="s">
        <v>78620</v>
      </c>
      <c r="B20330" t="s">
        <v>78621</v>
      </c>
      <c r="C20330" s="1" t="str">
        <f t="shared" si="2844"/>
        <v>21:0867</v>
      </c>
      <c r="D20330" s="1" t="str">
        <f t="shared" si="2845"/>
        <v>21:0240</v>
      </c>
      <c r="E20330" t="s">
        <v>78622</v>
      </c>
      <c r="F20330" t="s">
        <v>78623</v>
      </c>
      <c r="H20330">
        <v>46.084765500000003</v>
      </c>
      <c r="I20330">
        <v>-66.613114499999995</v>
      </c>
      <c r="J20330" s="1" t="str">
        <f t="shared" si="2842"/>
        <v>Fluid (stream)</v>
      </c>
      <c r="K20330" s="1" t="str">
        <f t="shared" si="2843"/>
        <v>Untreated Water</v>
      </c>
      <c r="L20330">
        <v>9</v>
      </c>
      <c r="M20330" t="s">
        <v>11470</v>
      </c>
      <c r="N20330">
        <v>146</v>
      </c>
      <c r="O20330">
        <v>2.5000000000000001E-2</v>
      </c>
      <c r="P20330">
        <v>40</v>
      </c>
      <c r="Q20330">
        <v>6</v>
      </c>
    </row>
    <row r="20331" spans="1:17" hidden="1" x14ac:dyDescent="0.3">
      <c r="A20331" t="s">
        <v>78624</v>
      </c>
      <c r="B20331" t="s">
        <v>78625</v>
      </c>
      <c r="C20331" s="1" t="str">
        <f t="shared" si="2844"/>
        <v>21:0867</v>
      </c>
      <c r="D20331" s="1" t="str">
        <f t="shared" si="2845"/>
        <v>21:0240</v>
      </c>
      <c r="E20331" t="s">
        <v>78626</v>
      </c>
      <c r="F20331" t="s">
        <v>78627</v>
      </c>
      <c r="H20331">
        <v>46.139206600000001</v>
      </c>
      <c r="I20331">
        <v>-66.682616899999999</v>
      </c>
      <c r="J20331" s="1" t="str">
        <f t="shared" si="2842"/>
        <v>Fluid (stream)</v>
      </c>
      <c r="K20331" s="1" t="str">
        <f t="shared" si="2843"/>
        <v>Untreated Water</v>
      </c>
      <c r="L20331">
        <v>9</v>
      </c>
      <c r="M20331" t="s">
        <v>11475</v>
      </c>
      <c r="N20331">
        <v>147</v>
      </c>
      <c r="O20331">
        <v>2.5000000000000001E-2</v>
      </c>
      <c r="P20331">
        <v>40</v>
      </c>
      <c r="Q20331">
        <v>6.5</v>
      </c>
    </row>
    <row r="20332" spans="1:17" hidden="1" x14ac:dyDescent="0.3">
      <c r="A20332" t="s">
        <v>78628</v>
      </c>
      <c r="B20332" t="s">
        <v>78629</v>
      </c>
      <c r="C20332" s="1" t="str">
        <f t="shared" si="2844"/>
        <v>21:0867</v>
      </c>
      <c r="D20332" s="1" t="str">
        <f t="shared" si="2845"/>
        <v>21:0240</v>
      </c>
      <c r="E20332" t="s">
        <v>78630</v>
      </c>
      <c r="F20332" t="s">
        <v>78631</v>
      </c>
      <c r="H20332">
        <v>46.139856000000002</v>
      </c>
      <c r="I20332">
        <v>-66.670289600000004</v>
      </c>
      <c r="J20332" s="1" t="str">
        <f t="shared" si="2842"/>
        <v>Fluid (stream)</v>
      </c>
      <c r="K20332" s="1" t="str">
        <f t="shared" si="2843"/>
        <v>Untreated Water</v>
      </c>
      <c r="L20332">
        <v>10</v>
      </c>
      <c r="M20332" t="s">
        <v>11392</v>
      </c>
      <c r="N20332">
        <v>148</v>
      </c>
      <c r="O20332">
        <v>2.5000000000000001E-2</v>
      </c>
      <c r="P20332">
        <v>40</v>
      </c>
      <c r="Q20332">
        <v>6.4</v>
      </c>
    </row>
    <row r="20333" spans="1:17" hidden="1" x14ac:dyDescent="0.3">
      <c r="A20333" t="s">
        <v>78632</v>
      </c>
      <c r="B20333" t="s">
        <v>78633</v>
      </c>
      <c r="C20333" s="1" t="str">
        <f t="shared" si="2844"/>
        <v>21:0867</v>
      </c>
      <c r="D20333" s="1" t="str">
        <f t="shared" si="2845"/>
        <v>21:0240</v>
      </c>
      <c r="E20333" t="s">
        <v>78634</v>
      </c>
      <c r="F20333" t="s">
        <v>78635</v>
      </c>
      <c r="H20333">
        <v>46.161440200000001</v>
      </c>
      <c r="I20333">
        <v>-66.714063800000005</v>
      </c>
      <c r="J20333" s="1" t="str">
        <f t="shared" si="2842"/>
        <v>Fluid (stream)</v>
      </c>
      <c r="K20333" s="1" t="str">
        <f t="shared" si="2843"/>
        <v>Untreated Water</v>
      </c>
      <c r="L20333">
        <v>10</v>
      </c>
      <c r="M20333" t="s">
        <v>11397</v>
      </c>
      <c r="N20333">
        <v>149</v>
      </c>
      <c r="O20333">
        <v>2.5000000000000001E-2</v>
      </c>
      <c r="P20333">
        <v>40</v>
      </c>
      <c r="Q20333">
        <v>5.8</v>
      </c>
    </row>
    <row r="20334" spans="1:17" hidden="1" x14ac:dyDescent="0.3">
      <c r="A20334" t="s">
        <v>78636</v>
      </c>
      <c r="B20334" t="s">
        <v>78637</v>
      </c>
      <c r="C20334" s="1" t="str">
        <f t="shared" si="2844"/>
        <v>21:0867</v>
      </c>
      <c r="D20334" s="1" t="str">
        <f t="shared" si="2845"/>
        <v>21:0240</v>
      </c>
      <c r="E20334" t="s">
        <v>78638</v>
      </c>
      <c r="F20334" t="s">
        <v>78639</v>
      </c>
      <c r="H20334">
        <v>46.197837100000001</v>
      </c>
      <c r="I20334">
        <v>-66.548596099999997</v>
      </c>
      <c r="J20334" s="1" t="str">
        <f t="shared" si="2842"/>
        <v>Fluid (stream)</v>
      </c>
      <c r="K20334" s="1" t="str">
        <f t="shared" si="2843"/>
        <v>Untreated Water</v>
      </c>
      <c r="L20334">
        <v>10</v>
      </c>
      <c r="M20334" t="s">
        <v>11402</v>
      </c>
      <c r="N20334">
        <v>150</v>
      </c>
      <c r="O20334">
        <v>2.5000000000000001E-2</v>
      </c>
      <c r="P20334">
        <v>40</v>
      </c>
      <c r="Q20334">
        <v>4.3</v>
      </c>
    </row>
    <row r="20335" spans="1:17" hidden="1" x14ac:dyDescent="0.3">
      <c r="A20335" t="s">
        <v>78640</v>
      </c>
      <c r="B20335" t="s">
        <v>78641</v>
      </c>
      <c r="C20335" s="1" t="str">
        <f t="shared" si="2844"/>
        <v>21:0867</v>
      </c>
      <c r="D20335" s="1" t="str">
        <f t="shared" si="2845"/>
        <v>21:0240</v>
      </c>
      <c r="E20335" t="s">
        <v>78642</v>
      </c>
      <c r="F20335" t="s">
        <v>78643</v>
      </c>
      <c r="H20335">
        <v>46.211572199999999</v>
      </c>
      <c r="I20335">
        <v>-66.538585100000006</v>
      </c>
      <c r="J20335" s="1" t="str">
        <f t="shared" si="2842"/>
        <v>Fluid (stream)</v>
      </c>
      <c r="K20335" s="1" t="str">
        <f t="shared" si="2843"/>
        <v>Untreated Water</v>
      </c>
      <c r="L20335">
        <v>10</v>
      </c>
      <c r="M20335" t="s">
        <v>11431</v>
      </c>
      <c r="N20335">
        <v>151</v>
      </c>
      <c r="O20335">
        <v>2.5000000000000001E-2</v>
      </c>
      <c r="P20335">
        <v>50</v>
      </c>
      <c r="Q20335">
        <v>7.1</v>
      </c>
    </row>
    <row r="20336" spans="1:17" hidden="1" x14ac:dyDescent="0.3">
      <c r="A20336" t="s">
        <v>78644</v>
      </c>
      <c r="B20336" t="s">
        <v>78645</v>
      </c>
      <c r="C20336" s="1" t="str">
        <f t="shared" si="2844"/>
        <v>21:0867</v>
      </c>
      <c r="D20336" s="1" t="str">
        <f t="shared" si="2845"/>
        <v>21:0240</v>
      </c>
      <c r="E20336" t="s">
        <v>78642</v>
      </c>
      <c r="F20336" t="s">
        <v>78646</v>
      </c>
      <c r="H20336">
        <v>46.211572199999999</v>
      </c>
      <c r="I20336">
        <v>-66.538585100000006</v>
      </c>
      <c r="J20336" s="1" t="str">
        <f t="shared" si="2842"/>
        <v>Fluid (stream)</v>
      </c>
      <c r="K20336" s="1" t="str">
        <f t="shared" si="2843"/>
        <v>Untreated Water</v>
      </c>
      <c r="L20336">
        <v>10</v>
      </c>
      <c r="M20336" t="s">
        <v>11435</v>
      </c>
      <c r="N20336">
        <v>152</v>
      </c>
      <c r="O20336">
        <v>2.5000000000000001E-2</v>
      </c>
      <c r="P20336">
        <v>50</v>
      </c>
      <c r="Q20336">
        <v>7.2</v>
      </c>
    </row>
    <row r="20337" spans="1:17" hidden="1" x14ac:dyDescent="0.3">
      <c r="A20337" t="s">
        <v>78647</v>
      </c>
      <c r="B20337" t="s">
        <v>78648</v>
      </c>
      <c r="C20337" s="1" t="str">
        <f t="shared" si="2844"/>
        <v>21:0867</v>
      </c>
      <c r="D20337" s="1" t="str">
        <f t="shared" si="2845"/>
        <v>21:0240</v>
      </c>
      <c r="E20337" t="s">
        <v>78649</v>
      </c>
      <c r="F20337" t="s">
        <v>78650</v>
      </c>
      <c r="H20337">
        <v>46.2181347</v>
      </c>
      <c r="I20337">
        <v>-66.519490899999994</v>
      </c>
      <c r="J20337" s="1" t="str">
        <f t="shared" si="2842"/>
        <v>Fluid (stream)</v>
      </c>
      <c r="K20337" s="1" t="str">
        <f t="shared" si="2843"/>
        <v>Untreated Water</v>
      </c>
      <c r="L20337">
        <v>10</v>
      </c>
      <c r="M20337" t="s">
        <v>11411</v>
      </c>
      <c r="N20337">
        <v>153</v>
      </c>
      <c r="O20337">
        <v>2.5000000000000001E-2</v>
      </c>
      <c r="P20337">
        <v>40</v>
      </c>
      <c r="Q20337">
        <v>6.5</v>
      </c>
    </row>
    <row r="20338" spans="1:17" hidden="1" x14ac:dyDescent="0.3">
      <c r="A20338" t="s">
        <v>78651</v>
      </c>
      <c r="B20338" t="s">
        <v>78652</v>
      </c>
      <c r="C20338" s="1" t="str">
        <f t="shared" si="2844"/>
        <v>21:0867</v>
      </c>
      <c r="D20338" s="1" t="str">
        <f t="shared" si="2845"/>
        <v>21:0240</v>
      </c>
      <c r="E20338" t="s">
        <v>78653</v>
      </c>
      <c r="F20338" t="s">
        <v>78654</v>
      </c>
      <c r="H20338">
        <v>46.220459699999999</v>
      </c>
      <c r="I20338">
        <v>-66.522951800000001</v>
      </c>
      <c r="J20338" s="1" t="str">
        <f t="shared" ref="J20338:J20401" si="2846">HYPERLINK("http://geochem.nrcan.gc.ca/cdogs/content/kwd/kwd020018_e.htm", "Fluid (stream)")</f>
        <v>Fluid (stream)</v>
      </c>
      <c r="K20338" s="1" t="str">
        <f t="shared" si="2843"/>
        <v>Untreated Water</v>
      </c>
      <c r="L20338">
        <v>10</v>
      </c>
      <c r="M20338" t="s">
        <v>11416</v>
      </c>
      <c r="N20338">
        <v>154</v>
      </c>
      <c r="O20338">
        <v>2.5000000000000001E-2</v>
      </c>
      <c r="P20338">
        <v>40</v>
      </c>
      <c r="Q20338">
        <v>6.8</v>
      </c>
    </row>
    <row r="20339" spans="1:17" hidden="1" x14ac:dyDescent="0.3">
      <c r="A20339" t="s">
        <v>78655</v>
      </c>
      <c r="B20339" t="s">
        <v>78656</v>
      </c>
      <c r="C20339" s="1" t="str">
        <f t="shared" si="2844"/>
        <v>21:0867</v>
      </c>
      <c r="D20339" s="1" t="str">
        <f t="shared" si="2845"/>
        <v>21:0240</v>
      </c>
      <c r="E20339" t="s">
        <v>78657</v>
      </c>
      <c r="F20339" t="s">
        <v>78658</v>
      </c>
      <c r="H20339">
        <v>46.147425699999999</v>
      </c>
      <c r="I20339">
        <v>-66.558607699999996</v>
      </c>
      <c r="J20339" s="1" t="str">
        <f t="shared" si="2846"/>
        <v>Fluid (stream)</v>
      </c>
      <c r="K20339" s="1" t="str">
        <f t="shared" si="2843"/>
        <v>Untreated Water</v>
      </c>
      <c r="L20339">
        <v>10</v>
      </c>
      <c r="M20339" t="s">
        <v>11421</v>
      </c>
      <c r="N20339">
        <v>155</v>
      </c>
      <c r="O20339">
        <v>2.5000000000000001E-2</v>
      </c>
      <c r="P20339">
        <v>30</v>
      </c>
      <c r="Q20339">
        <v>7.2</v>
      </c>
    </row>
    <row r="20340" spans="1:17" hidden="1" x14ac:dyDescent="0.3">
      <c r="A20340" t="s">
        <v>78659</v>
      </c>
      <c r="B20340" t="s">
        <v>78660</v>
      </c>
      <c r="C20340" s="1" t="str">
        <f t="shared" si="2844"/>
        <v>21:0867</v>
      </c>
      <c r="D20340" s="1" t="str">
        <f t="shared" si="2845"/>
        <v>21:0240</v>
      </c>
      <c r="E20340" t="s">
        <v>78661</v>
      </c>
      <c r="F20340" t="s">
        <v>78662</v>
      </c>
      <c r="H20340">
        <v>46.140259</v>
      </c>
      <c r="I20340">
        <v>-66.539180000000002</v>
      </c>
      <c r="J20340" s="1" t="str">
        <f t="shared" si="2846"/>
        <v>Fluid (stream)</v>
      </c>
      <c r="K20340" s="1" t="str">
        <f t="shared" si="2843"/>
        <v>Untreated Water</v>
      </c>
      <c r="L20340">
        <v>10</v>
      </c>
      <c r="M20340" t="s">
        <v>11426</v>
      </c>
      <c r="N20340">
        <v>156</v>
      </c>
      <c r="O20340">
        <v>2.5000000000000001E-2</v>
      </c>
      <c r="P20340">
        <v>40</v>
      </c>
      <c r="Q20340">
        <v>7.2</v>
      </c>
    </row>
    <row r="20341" spans="1:17" hidden="1" x14ac:dyDescent="0.3">
      <c r="A20341" t="s">
        <v>78663</v>
      </c>
      <c r="B20341" t="s">
        <v>78664</v>
      </c>
      <c r="C20341" s="1" t="str">
        <f t="shared" si="2844"/>
        <v>21:0867</v>
      </c>
      <c r="D20341" s="1" t="str">
        <f t="shared" si="2845"/>
        <v>21:0240</v>
      </c>
      <c r="E20341" t="s">
        <v>78665</v>
      </c>
      <c r="F20341" t="s">
        <v>78666</v>
      </c>
      <c r="H20341">
        <v>46.139845899999997</v>
      </c>
      <c r="I20341">
        <v>-66.530458999999993</v>
      </c>
      <c r="J20341" s="1" t="str">
        <f t="shared" si="2846"/>
        <v>Fluid (stream)</v>
      </c>
      <c r="K20341" s="1" t="str">
        <f t="shared" si="2843"/>
        <v>Untreated Water</v>
      </c>
      <c r="L20341">
        <v>10</v>
      </c>
      <c r="M20341" t="s">
        <v>11440</v>
      </c>
      <c r="N20341">
        <v>157</v>
      </c>
      <c r="O20341">
        <v>2.5000000000000001E-2</v>
      </c>
      <c r="P20341">
        <v>40</v>
      </c>
      <c r="Q20341">
        <v>7.1</v>
      </c>
    </row>
    <row r="20342" spans="1:17" hidden="1" x14ac:dyDescent="0.3">
      <c r="A20342" t="s">
        <v>78667</v>
      </c>
      <c r="B20342" t="s">
        <v>78668</v>
      </c>
      <c r="C20342" s="1" t="str">
        <f t="shared" si="2844"/>
        <v>21:0867</v>
      </c>
      <c r="D20342" s="1" t="str">
        <f t="shared" si="2845"/>
        <v>21:0240</v>
      </c>
      <c r="E20342" t="s">
        <v>78669</v>
      </c>
      <c r="F20342" t="s">
        <v>78670</v>
      </c>
      <c r="H20342">
        <v>46.029168900000002</v>
      </c>
      <c r="I20342">
        <v>-66.671073100000001</v>
      </c>
      <c r="J20342" s="1" t="str">
        <f t="shared" si="2846"/>
        <v>Fluid (stream)</v>
      </c>
      <c r="K20342" s="1" t="str">
        <f t="shared" si="2843"/>
        <v>Untreated Water</v>
      </c>
      <c r="L20342">
        <v>10</v>
      </c>
      <c r="M20342" t="s">
        <v>11445</v>
      </c>
      <c r="N20342">
        <v>158</v>
      </c>
      <c r="O20342">
        <v>2.5000000000000001E-2</v>
      </c>
      <c r="P20342">
        <v>40</v>
      </c>
      <c r="Q20342">
        <v>5.5</v>
      </c>
    </row>
    <row r="20343" spans="1:17" hidden="1" x14ac:dyDescent="0.3">
      <c r="A20343" t="s">
        <v>78671</v>
      </c>
      <c r="B20343" t="s">
        <v>78672</v>
      </c>
      <c r="C20343" s="1" t="str">
        <f t="shared" si="2844"/>
        <v>21:0867</v>
      </c>
      <c r="D20343" s="1" t="str">
        <f t="shared" si="2845"/>
        <v>21:0240</v>
      </c>
      <c r="E20343" t="s">
        <v>78673</v>
      </c>
      <c r="F20343" t="s">
        <v>78674</v>
      </c>
      <c r="H20343">
        <v>46.030471800000001</v>
      </c>
      <c r="I20343">
        <v>-66.668757099999993</v>
      </c>
      <c r="J20343" s="1" t="str">
        <f t="shared" si="2846"/>
        <v>Fluid (stream)</v>
      </c>
      <c r="K20343" s="1" t="str">
        <f t="shared" si="2843"/>
        <v>Untreated Water</v>
      </c>
      <c r="L20343">
        <v>10</v>
      </c>
      <c r="M20343" t="s">
        <v>11450</v>
      </c>
      <c r="N20343">
        <v>159</v>
      </c>
      <c r="O20343">
        <v>2.5000000000000001E-2</v>
      </c>
      <c r="P20343">
        <v>30</v>
      </c>
      <c r="Q20343">
        <v>4.9000000000000004</v>
      </c>
    </row>
    <row r="20344" spans="1:17" hidden="1" x14ac:dyDescent="0.3">
      <c r="A20344" t="s">
        <v>78675</v>
      </c>
      <c r="B20344" t="s">
        <v>78676</v>
      </c>
      <c r="C20344" s="1" t="str">
        <f t="shared" si="2844"/>
        <v>21:0867</v>
      </c>
      <c r="D20344" s="1" t="str">
        <f t="shared" si="2845"/>
        <v>21:0240</v>
      </c>
      <c r="E20344" t="s">
        <v>78677</v>
      </c>
      <c r="F20344" t="s">
        <v>78678</v>
      </c>
      <c r="H20344">
        <v>46.061225499999999</v>
      </c>
      <c r="I20344">
        <v>-66.665198899999993</v>
      </c>
      <c r="J20344" s="1" t="str">
        <f t="shared" si="2846"/>
        <v>Fluid (stream)</v>
      </c>
      <c r="K20344" s="1" t="str">
        <f t="shared" si="2843"/>
        <v>Untreated Water</v>
      </c>
      <c r="L20344">
        <v>10</v>
      </c>
      <c r="M20344" t="s">
        <v>11460</v>
      </c>
      <c r="N20344">
        <v>160</v>
      </c>
      <c r="O20344">
        <v>2.5000000000000001E-2</v>
      </c>
      <c r="P20344">
        <v>40</v>
      </c>
      <c r="Q20344">
        <v>6.1</v>
      </c>
    </row>
    <row r="20345" spans="1:17" hidden="1" x14ac:dyDescent="0.3">
      <c r="A20345" t="s">
        <v>78679</v>
      </c>
      <c r="B20345" t="s">
        <v>78680</v>
      </c>
      <c r="C20345" s="1" t="str">
        <f t="shared" si="2844"/>
        <v>21:0867</v>
      </c>
      <c r="D20345" s="1" t="str">
        <f t="shared" si="2845"/>
        <v>21:0240</v>
      </c>
      <c r="E20345" t="s">
        <v>78681</v>
      </c>
      <c r="F20345" t="s">
        <v>78682</v>
      </c>
      <c r="H20345">
        <v>46.030472899999999</v>
      </c>
      <c r="I20345">
        <v>-66.592841800000002</v>
      </c>
      <c r="J20345" s="1" t="str">
        <f t="shared" si="2846"/>
        <v>Fluid (stream)</v>
      </c>
      <c r="K20345" s="1" t="str">
        <f t="shared" ref="K20345:K20408" si="2847">HYPERLINK("http://geochem.nrcan.gc.ca/cdogs/content/kwd/kwd080007_e.htm", "Untreated Water")</f>
        <v>Untreated Water</v>
      </c>
      <c r="L20345">
        <v>10</v>
      </c>
      <c r="M20345" t="s">
        <v>11465</v>
      </c>
      <c r="N20345">
        <v>161</v>
      </c>
      <c r="O20345">
        <v>2.5000000000000001E-2</v>
      </c>
      <c r="P20345">
        <v>40</v>
      </c>
      <c r="Q20345">
        <v>6.3</v>
      </c>
    </row>
    <row r="20346" spans="1:17" hidden="1" x14ac:dyDescent="0.3">
      <c r="A20346" t="s">
        <v>78683</v>
      </c>
      <c r="B20346" t="s">
        <v>78684</v>
      </c>
      <c r="C20346" s="1" t="str">
        <f t="shared" si="2844"/>
        <v>21:0867</v>
      </c>
      <c r="D20346" s="1" t="str">
        <f t="shared" si="2845"/>
        <v>21:0240</v>
      </c>
      <c r="E20346" t="s">
        <v>78685</v>
      </c>
      <c r="F20346" t="s">
        <v>78686</v>
      </c>
      <c r="H20346">
        <v>46.051856200000003</v>
      </c>
      <c r="I20346">
        <v>-66.509180599999993</v>
      </c>
      <c r="J20346" s="1" t="str">
        <f t="shared" si="2846"/>
        <v>Fluid (stream)</v>
      </c>
      <c r="K20346" s="1" t="str">
        <f t="shared" si="2847"/>
        <v>Untreated Water</v>
      </c>
      <c r="L20346">
        <v>10</v>
      </c>
      <c r="M20346" t="s">
        <v>11470</v>
      </c>
      <c r="N20346">
        <v>162</v>
      </c>
      <c r="O20346">
        <v>2.5000000000000001E-2</v>
      </c>
      <c r="P20346">
        <v>40</v>
      </c>
      <c r="Q20346">
        <v>6.8</v>
      </c>
    </row>
    <row r="20347" spans="1:17" hidden="1" x14ac:dyDescent="0.3">
      <c r="A20347" t="s">
        <v>78687</v>
      </c>
      <c r="B20347" t="s">
        <v>78688</v>
      </c>
      <c r="C20347" s="1" t="str">
        <f t="shared" si="2844"/>
        <v>21:0867</v>
      </c>
      <c r="D20347" s="1" t="str">
        <f t="shared" si="2845"/>
        <v>21:0240</v>
      </c>
      <c r="E20347" t="s">
        <v>78689</v>
      </c>
      <c r="F20347" t="s">
        <v>78690</v>
      </c>
      <c r="H20347">
        <v>46.052530500000003</v>
      </c>
      <c r="I20347">
        <v>-66.519491799999997</v>
      </c>
      <c r="J20347" s="1" t="str">
        <f t="shared" si="2846"/>
        <v>Fluid (stream)</v>
      </c>
      <c r="K20347" s="1" t="str">
        <f t="shared" si="2847"/>
        <v>Untreated Water</v>
      </c>
      <c r="L20347">
        <v>10</v>
      </c>
      <c r="M20347" t="s">
        <v>11475</v>
      </c>
      <c r="N20347">
        <v>163</v>
      </c>
      <c r="O20347">
        <v>2.5000000000000001E-2</v>
      </c>
      <c r="P20347">
        <v>40</v>
      </c>
      <c r="Q20347">
        <v>6.5</v>
      </c>
    </row>
    <row r="20348" spans="1:17" hidden="1" x14ac:dyDescent="0.3">
      <c r="A20348" t="s">
        <v>78691</v>
      </c>
      <c r="B20348" t="s">
        <v>78692</v>
      </c>
      <c r="C20348" s="1" t="str">
        <f t="shared" si="2844"/>
        <v>21:0867</v>
      </c>
      <c r="D20348" s="1" t="str">
        <f t="shared" si="2845"/>
        <v>21:0240</v>
      </c>
      <c r="E20348" t="s">
        <v>78693</v>
      </c>
      <c r="F20348" t="s">
        <v>78694</v>
      </c>
      <c r="H20348">
        <v>46.243524200000003</v>
      </c>
      <c r="I20348">
        <v>-66.570232300000001</v>
      </c>
      <c r="J20348" s="1" t="str">
        <f t="shared" si="2846"/>
        <v>Fluid (stream)</v>
      </c>
      <c r="K20348" s="1" t="str">
        <f t="shared" si="2847"/>
        <v>Untreated Water</v>
      </c>
      <c r="L20348">
        <v>10</v>
      </c>
      <c r="M20348" t="s">
        <v>11480</v>
      </c>
      <c r="N20348">
        <v>164</v>
      </c>
      <c r="O20348">
        <v>2.5000000000000001E-2</v>
      </c>
      <c r="P20348">
        <v>50</v>
      </c>
      <c r="Q20348">
        <v>6.8</v>
      </c>
    </row>
    <row r="20349" spans="1:17" hidden="1" x14ac:dyDescent="0.3">
      <c r="A20349" t="s">
        <v>78695</v>
      </c>
      <c r="B20349" t="s">
        <v>78696</v>
      </c>
      <c r="C20349" s="1" t="str">
        <f t="shared" si="2844"/>
        <v>21:0867</v>
      </c>
      <c r="D20349" s="1" t="str">
        <f t="shared" si="2845"/>
        <v>21:0240</v>
      </c>
      <c r="E20349" t="s">
        <v>78697</v>
      </c>
      <c r="F20349" t="s">
        <v>78698</v>
      </c>
      <c r="H20349">
        <v>46.240015100000001</v>
      </c>
      <c r="I20349">
        <v>-66.565199100000001</v>
      </c>
      <c r="J20349" s="1" t="str">
        <f t="shared" si="2846"/>
        <v>Fluid (stream)</v>
      </c>
      <c r="K20349" s="1" t="str">
        <f t="shared" si="2847"/>
        <v>Untreated Water</v>
      </c>
      <c r="L20349">
        <v>10</v>
      </c>
      <c r="M20349" t="s">
        <v>12548</v>
      </c>
      <c r="N20349">
        <v>165</v>
      </c>
      <c r="O20349">
        <v>2.5000000000000001E-2</v>
      </c>
      <c r="P20349">
        <v>60</v>
      </c>
      <c r="Q20349">
        <v>6.9</v>
      </c>
    </row>
    <row r="20350" spans="1:17" hidden="1" x14ac:dyDescent="0.3">
      <c r="A20350" t="s">
        <v>78699</v>
      </c>
      <c r="B20350" t="s">
        <v>78700</v>
      </c>
      <c r="C20350" s="1" t="str">
        <f t="shared" si="2844"/>
        <v>21:0867</v>
      </c>
      <c r="D20350" s="1" t="str">
        <f t="shared" si="2845"/>
        <v>21:0240</v>
      </c>
      <c r="E20350" t="s">
        <v>78701</v>
      </c>
      <c r="F20350" t="s">
        <v>78702</v>
      </c>
      <c r="H20350">
        <v>46.087161600000002</v>
      </c>
      <c r="I20350">
        <v>-66.528933699999996</v>
      </c>
      <c r="J20350" s="1" t="str">
        <f t="shared" si="2846"/>
        <v>Fluid (stream)</v>
      </c>
      <c r="K20350" s="1" t="str">
        <f t="shared" si="2847"/>
        <v>Untreated Water</v>
      </c>
      <c r="L20350">
        <v>11</v>
      </c>
      <c r="M20350" t="s">
        <v>11392</v>
      </c>
      <c r="N20350">
        <v>166</v>
      </c>
      <c r="O20350">
        <v>2.5000000000000001E-2</v>
      </c>
      <c r="P20350">
        <v>40</v>
      </c>
      <c r="Q20350">
        <v>5.9</v>
      </c>
    </row>
    <row r="20351" spans="1:17" hidden="1" x14ac:dyDescent="0.3">
      <c r="A20351" t="s">
        <v>78703</v>
      </c>
      <c r="B20351" t="s">
        <v>78704</v>
      </c>
      <c r="C20351" s="1" t="str">
        <f t="shared" si="2844"/>
        <v>21:0867</v>
      </c>
      <c r="D20351" s="1" t="str">
        <f t="shared" si="2845"/>
        <v>21:0240</v>
      </c>
      <c r="E20351" t="s">
        <v>78705</v>
      </c>
      <c r="F20351" t="s">
        <v>78706</v>
      </c>
      <c r="H20351">
        <v>46.085208299999998</v>
      </c>
      <c r="I20351">
        <v>-66.532254699999996</v>
      </c>
      <c r="J20351" s="1" t="str">
        <f t="shared" si="2846"/>
        <v>Fluid (stream)</v>
      </c>
      <c r="K20351" s="1" t="str">
        <f t="shared" si="2847"/>
        <v>Untreated Water</v>
      </c>
      <c r="L20351">
        <v>11</v>
      </c>
      <c r="M20351" t="s">
        <v>11397</v>
      </c>
      <c r="N20351">
        <v>167</v>
      </c>
      <c r="O20351">
        <v>2.5000000000000001E-2</v>
      </c>
      <c r="P20351">
        <v>30</v>
      </c>
      <c r="Q20351">
        <v>5.6</v>
      </c>
    </row>
    <row r="20352" spans="1:17" hidden="1" x14ac:dyDescent="0.3">
      <c r="A20352" t="s">
        <v>78707</v>
      </c>
      <c r="B20352" t="s">
        <v>78708</v>
      </c>
      <c r="C20352" s="1" t="str">
        <f t="shared" si="2844"/>
        <v>21:0867</v>
      </c>
      <c r="D20352" s="1" t="str">
        <f t="shared" si="2845"/>
        <v>21:0240</v>
      </c>
      <c r="E20352" t="s">
        <v>78709</v>
      </c>
      <c r="F20352" t="s">
        <v>78710</v>
      </c>
      <c r="H20352">
        <v>46.049150599999997</v>
      </c>
      <c r="I20352">
        <v>-66.529661099999998</v>
      </c>
      <c r="J20352" s="1" t="str">
        <f t="shared" si="2846"/>
        <v>Fluid (stream)</v>
      </c>
      <c r="K20352" s="1" t="str">
        <f t="shared" si="2847"/>
        <v>Untreated Water</v>
      </c>
      <c r="L20352">
        <v>11</v>
      </c>
      <c r="M20352" t="s">
        <v>11402</v>
      </c>
      <c r="N20352">
        <v>168</v>
      </c>
      <c r="O20352">
        <v>2.5000000000000001E-2</v>
      </c>
      <c r="P20352">
        <v>30</v>
      </c>
      <c r="Q20352">
        <v>6.5</v>
      </c>
    </row>
    <row r="20353" spans="1:17" hidden="1" x14ac:dyDescent="0.3">
      <c r="A20353" t="s">
        <v>78711</v>
      </c>
      <c r="B20353" t="s">
        <v>78712</v>
      </c>
      <c r="C20353" s="1" t="str">
        <f t="shared" si="2844"/>
        <v>21:0867</v>
      </c>
      <c r="D20353" s="1" t="str">
        <f t="shared" si="2845"/>
        <v>21:0240</v>
      </c>
      <c r="E20353" t="s">
        <v>78713</v>
      </c>
      <c r="F20353" t="s">
        <v>78714</v>
      </c>
      <c r="H20353">
        <v>46.086002000000001</v>
      </c>
      <c r="I20353">
        <v>-66.558735499999997</v>
      </c>
      <c r="J20353" s="1" t="str">
        <f t="shared" si="2846"/>
        <v>Fluid (stream)</v>
      </c>
      <c r="K20353" s="1" t="str">
        <f t="shared" si="2847"/>
        <v>Untreated Water</v>
      </c>
      <c r="L20353">
        <v>11</v>
      </c>
      <c r="M20353" t="s">
        <v>11411</v>
      </c>
      <c r="N20353">
        <v>169</v>
      </c>
      <c r="O20353">
        <v>2.5000000000000001E-2</v>
      </c>
      <c r="P20353">
        <v>30</v>
      </c>
      <c r="Q20353">
        <v>6.3</v>
      </c>
    </row>
    <row r="20354" spans="1:17" hidden="1" x14ac:dyDescent="0.3">
      <c r="A20354" t="s">
        <v>78715</v>
      </c>
      <c r="B20354" t="s">
        <v>78716</v>
      </c>
      <c r="C20354" s="1" t="str">
        <f t="shared" si="2844"/>
        <v>21:0867</v>
      </c>
      <c r="D20354" s="1" t="str">
        <f t="shared" si="2845"/>
        <v>21:0240</v>
      </c>
      <c r="E20354" t="s">
        <v>78717</v>
      </c>
      <c r="F20354" t="s">
        <v>78718</v>
      </c>
      <c r="H20354">
        <v>46.085635099999998</v>
      </c>
      <c r="I20354">
        <v>-66.562632100000002</v>
      </c>
      <c r="J20354" s="1" t="str">
        <f t="shared" si="2846"/>
        <v>Fluid (stream)</v>
      </c>
      <c r="K20354" s="1" t="str">
        <f t="shared" si="2847"/>
        <v>Untreated Water</v>
      </c>
      <c r="L20354">
        <v>11</v>
      </c>
      <c r="M20354" t="s">
        <v>11416</v>
      </c>
      <c r="N20354">
        <v>170</v>
      </c>
      <c r="O20354">
        <v>2.5000000000000001E-2</v>
      </c>
      <c r="P20354">
        <v>40</v>
      </c>
      <c r="Q20354">
        <v>6.6</v>
      </c>
    </row>
    <row r="20355" spans="1:17" hidden="1" x14ac:dyDescent="0.3">
      <c r="A20355" t="s">
        <v>78719</v>
      </c>
      <c r="B20355" t="s">
        <v>78720</v>
      </c>
      <c r="C20355" s="1" t="str">
        <f t="shared" si="2844"/>
        <v>21:0867</v>
      </c>
      <c r="D20355" s="1" t="str">
        <f t="shared" si="2845"/>
        <v>21:0240</v>
      </c>
      <c r="E20355" t="s">
        <v>78721</v>
      </c>
      <c r="F20355" t="s">
        <v>78722</v>
      </c>
      <c r="H20355">
        <v>46.040997699999998</v>
      </c>
      <c r="I20355">
        <v>-66.548118700000003</v>
      </c>
      <c r="J20355" s="1" t="str">
        <f t="shared" si="2846"/>
        <v>Fluid (stream)</v>
      </c>
      <c r="K20355" s="1" t="str">
        <f t="shared" si="2847"/>
        <v>Untreated Water</v>
      </c>
      <c r="L20355">
        <v>11</v>
      </c>
      <c r="M20355" t="s">
        <v>11421</v>
      </c>
      <c r="N20355">
        <v>171</v>
      </c>
      <c r="O20355">
        <v>2.5000000000000001E-2</v>
      </c>
      <c r="P20355">
        <v>60</v>
      </c>
      <c r="Q20355">
        <v>6.8</v>
      </c>
    </row>
    <row r="20356" spans="1:17" hidden="1" x14ac:dyDescent="0.3">
      <c r="A20356" t="s">
        <v>78723</v>
      </c>
      <c r="B20356" t="s">
        <v>78724</v>
      </c>
      <c r="C20356" s="1" t="str">
        <f t="shared" si="2844"/>
        <v>21:0867</v>
      </c>
      <c r="D20356" s="1" t="str">
        <f t="shared" si="2845"/>
        <v>21:0240</v>
      </c>
      <c r="E20356" t="s">
        <v>78725</v>
      </c>
      <c r="F20356" t="s">
        <v>78726</v>
      </c>
      <c r="H20356">
        <v>46.1217489</v>
      </c>
      <c r="I20356">
        <v>-66.599867200000006</v>
      </c>
      <c r="J20356" s="1" t="str">
        <f t="shared" si="2846"/>
        <v>Fluid (stream)</v>
      </c>
      <c r="K20356" s="1" t="str">
        <f t="shared" si="2847"/>
        <v>Untreated Water</v>
      </c>
      <c r="L20356">
        <v>11</v>
      </c>
      <c r="M20356" t="s">
        <v>11426</v>
      </c>
      <c r="N20356">
        <v>172</v>
      </c>
      <c r="O20356">
        <v>2.5000000000000001E-2</v>
      </c>
      <c r="P20356">
        <v>50</v>
      </c>
      <c r="Q20356">
        <v>6.7</v>
      </c>
    </row>
    <row r="20357" spans="1:17" hidden="1" x14ac:dyDescent="0.3">
      <c r="A20357" t="s">
        <v>78727</v>
      </c>
      <c r="B20357" t="s">
        <v>78728</v>
      </c>
      <c r="C20357" s="1" t="str">
        <f t="shared" si="2844"/>
        <v>21:0867</v>
      </c>
      <c r="D20357" s="1" t="str">
        <f t="shared" si="2845"/>
        <v>21:0240</v>
      </c>
      <c r="E20357" t="s">
        <v>78729</v>
      </c>
      <c r="F20357" t="s">
        <v>78730</v>
      </c>
      <c r="H20357">
        <v>46.1284098</v>
      </c>
      <c r="I20357">
        <v>-66.501198000000002</v>
      </c>
      <c r="J20357" s="1" t="str">
        <f t="shared" si="2846"/>
        <v>Fluid (stream)</v>
      </c>
      <c r="K20357" s="1" t="str">
        <f t="shared" si="2847"/>
        <v>Untreated Water</v>
      </c>
      <c r="L20357">
        <v>11</v>
      </c>
      <c r="M20357" t="s">
        <v>11440</v>
      </c>
      <c r="N20357">
        <v>173</v>
      </c>
      <c r="O20357">
        <v>2.5000000000000001E-2</v>
      </c>
      <c r="P20357">
        <v>40</v>
      </c>
      <c r="Q20357">
        <v>7</v>
      </c>
    </row>
    <row r="20358" spans="1:17" hidden="1" x14ac:dyDescent="0.3">
      <c r="A20358" t="s">
        <v>78731</v>
      </c>
      <c r="B20358" t="s">
        <v>78732</v>
      </c>
      <c r="C20358" s="1" t="str">
        <f t="shared" si="2844"/>
        <v>21:0867</v>
      </c>
      <c r="D20358" s="1" t="str">
        <f t="shared" si="2845"/>
        <v>21:0240</v>
      </c>
      <c r="E20358" t="s">
        <v>78733</v>
      </c>
      <c r="F20358" t="s">
        <v>78734</v>
      </c>
      <c r="H20358">
        <v>46.1684111</v>
      </c>
      <c r="I20358">
        <v>-66.603988999999999</v>
      </c>
      <c r="J20358" s="1" t="str">
        <f t="shared" si="2846"/>
        <v>Fluid (stream)</v>
      </c>
      <c r="K20358" s="1" t="str">
        <f t="shared" si="2847"/>
        <v>Untreated Water</v>
      </c>
      <c r="L20358">
        <v>11</v>
      </c>
      <c r="M20358" t="s">
        <v>11445</v>
      </c>
      <c r="N20358">
        <v>174</v>
      </c>
      <c r="O20358">
        <v>2.5000000000000001E-2</v>
      </c>
      <c r="P20358">
        <v>40</v>
      </c>
      <c r="Q20358">
        <v>7</v>
      </c>
    </row>
    <row r="20359" spans="1:17" hidden="1" x14ac:dyDescent="0.3">
      <c r="A20359" t="s">
        <v>78735</v>
      </c>
      <c r="B20359" t="s">
        <v>78736</v>
      </c>
      <c r="C20359" s="1" t="str">
        <f t="shared" si="2844"/>
        <v>21:0867</v>
      </c>
      <c r="D20359" s="1" t="str">
        <f t="shared" si="2845"/>
        <v>21:0240</v>
      </c>
      <c r="E20359" t="s">
        <v>78737</v>
      </c>
      <c r="F20359" t="s">
        <v>78738</v>
      </c>
      <c r="H20359">
        <v>46.229077799999999</v>
      </c>
      <c r="I20359">
        <v>-66.505380400000007</v>
      </c>
      <c r="J20359" s="1" t="str">
        <f t="shared" si="2846"/>
        <v>Fluid (stream)</v>
      </c>
      <c r="K20359" s="1" t="str">
        <f t="shared" si="2847"/>
        <v>Untreated Water</v>
      </c>
      <c r="L20359">
        <v>11</v>
      </c>
      <c r="M20359" t="s">
        <v>11431</v>
      </c>
      <c r="N20359">
        <v>175</v>
      </c>
      <c r="O20359">
        <v>2.5000000000000001E-2</v>
      </c>
      <c r="P20359">
        <v>40</v>
      </c>
      <c r="Q20359">
        <v>6.3</v>
      </c>
    </row>
    <row r="20360" spans="1:17" hidden="1" x14ac:dyDescent="0.3">
      <c r="A20360" t="s">
        <v>78739</v>
      </c>
      <c r="B20360" t="s">
        <v>78740</v>
      </c>
      <c r="C20360" s="1" t="str">
        <f t="shared" si="2844"/>
        <v>21:0867</v>
      </c>
      <c r="D20360" s="1" t="str">
        <f t="shared" si="2845"/>
        <v>21:0240</v>
      </c>
      <c r="E20360" t="s">
        <v>78737</v>
      </c>
      <c r="F20360" t="s">
        <v>78741</v>
      </c>
      <c r="H20360">
        <v>46.229077799999999</v>
      </c>
      <c r="I20360">
        <v>-66.505380400000007</v>
      </c>
      <c r="J20360" s="1" t="str">
        <f t="shared" si="2846"/>
        <v>Fluid (stream)</v>
      </c>
      <c r="K20360" s="1" t="str">
        <f t="shared" si="2847"/>
        <v>Untreated Water</v>
      </c>
      <c r="L20360">
        <v>11</v>
      </c>
      <c r="M20360" t="s">
        <v>11435</v>
      </c>
      <c r="N20360">
        <v>176</v>
      </c>
      <c r="O20360">
        <v>2.5000000000000001E-2</v>
      </c>
      <c r="P20360">
        <v>30</v>
      </c>
      <c r="Q20360">
        <v>6.4</v>
      </c>
    </row>
    <row r="20361" spans="1:17" hidden="1" x14ac:dyDescent="0.3">
      <c r="A20361" t="s">
        <v>78742</v>
      </c>
      <c r="B20361" t="s">
        <v>78743</v>
      </c>
      <c r="C20361" s="1" t="str">
        <f t="shared" si="2844"/>
        <v>21:0867</v>
      </c>
      <c r="D20361" s="1" t="str">
        <f t="shared" si="2845"/>
        <v>21:0240</v>
      </c>
      <c r="E20361" t="s">
        <v>78744</v>
      </c>
      <c r="F20361" t="s">
        <v>78745</v>
      </c>
      <c r="H20361">
        <v>46.2327941</v>
      </c>
      <c r="I20361">
        <v>-66.531474599999996</v>
      </c>
      <c r="J20361" s="1" t="str">
        <f t="shared" si="2846"/>
        <v>Fluid (stream)</v>
      </c>
      <c r="K20361" s="1" t="str">
        <f t="shared" si="2847"/>
        <v>Untreated Water</v>
      </c>
      <c r="L20361">
        <v>11</v>
      </c>
      <c r="M20361" t="s">
        <v>11450</v>
      </c>
      <c r="N20361">
        <v>177</v>
      </c>
      <c r="O20361">
        <v>2.5000000000000001E-2</v>
      </c>
      <c r="P20361">
        <v>30</v>
      </c>
      <c r="Q20361">
        <v>6.5</v>
      </c>
    </row>
    <row r="20362" spans="1:17" hidden="1" x14ac:dyDescent="0.3">
      <c r="A20362" t="s">
        <v>78746</v>
      </c>
      <c r="B20362" t="s">
        <v>78747</v>
      </c>
      <c r="C20362" s="1" t="str">
        <f t="shared" si="2844"/>
        <v>21:0867</v>
      </c>
      <c r="D20362" s="1" t="str">
        <f t="shared" si="2845"/>
        <v>21:0240</v>
      </c>
      <c r="E20362" t="s">
        <v>78748</v>
      </c>
      <c r="F20362" t="s">
        <v>78749</v>
      </c>
      <c r="H20362">
        <v>46.221681699999998</v>
      </c>
      <c r="I20362">
        <v>-66.527435100000005</v>
      </c>
      <c r="J20362" s="1" t="str">
        <f t="shared" si="2846"/>
        <v>Fluid (stream)</v>
      </c>
      <c r="K20362" s="1" t="str">
        <f t="shared" si="2847"/>
        <v>Untreated Water</v>
      </c>
      <c r="L20362">
        <v>11</v>
      </c>
      <c r="M20362" t="s">
        <v>11460</v>
      </c>
      <c r="N20362">
        <v>178</v>
      </c>
      <c r="O20362">
        <v>2.5000000000000001E-2</v>
      </c>
      <c r="P20362">
        <v>30</v>
      </c>
      <c r="Q20362">
        <v>6</v>
      </c>
    </row>
    <row r="20363" spans="1:17" hidden="1" x14ac:dyDescent="0.3">
      <c r="A20363" t="s">
        <v>78750</v>
      </c>
      <c r="B20363" t="s">
        <v>78751</v>
      </c>
      <c r="C20363" s="1" t="str">
        <f t="shared" si="2844"/>
        <v>21:0867</v>
      </c>
      <c r="D20363" s="1" t="str">
        <f t="shared" si="2845"/>
        <v>21:0240</v>
      </c>
      <c r="E20363" t="s">
        <v>78752</v>
      </c>
      <c r="F20363" t="s">
        <v>78753</v>
      </c>
      <c r="H20363">
        <v>46.147611699999999</v>
      </c>
      <c r="I20363">
        <v>-66.653452000000001</v>
      </c>
      <c r="J20363" s="1" t="str">
        <f t="shared" si="2846"/>
        <v>Fluid (stream)</v>
      </c>
      <c r="K20363" s="1" t="str">
        <f t="shared" si="2847"/>
        <v>Untreated Water</v>
      </c>
      <c r="L20363">
        <v>11</v>
      </c>
      <c r="M20363" t="s">
        <v>11465</v>
      </c>
      <c r="N20363">
        <v>179</v>
      </c>
      <c r="O20363">
        <v>2.5000000000000001E-2</v>
      </c>
      <c r="P20363">
        <v>30</v>
      </c>
      <c r="Q20363">
        <v>6.2</v>
      </c>
    </row>
    <row r="20364" spans="1:17" hidden="1" x14ac:dyDescent="0.3">
      <c r="A20364" t="s">
        <v>78754</v>
      </c>
      <c r="B20364" t="s">
        <v>78755</v>
      </c>
      <c r="C20364" s="1" t="str">
        <f t="shared" si="2844"/>
        <v>21:0867</v>
      </c>
      <c r="D20364" s="1" t="str">
        <f t="shared" si="2845"/>
        <v>21:0240</v>
      </c>
      <c r="E20364" t="s">
        <v>78756</v>
      </c>
      <c r="F20364" t="s">
        <v>78757</v>
      </c>
      <c r="H20364">
        <v>46.153686700000002</v>
      </c>
      <c r="I20364">
        <v>-66.6425093</v>
      </c>
      <c r="J20364" s="1" t="str">
        <f t="shared" si="2846"/>
        <v>Fluid (stream)</v>
      </c>
      <c r="K20364" s="1" t="str">
        <f t="shared" si="2847"/>
        <v>Untreated Water</v>
      </c>
      <c r="L20364">
        <v>11</v>
      </c>
      <c r="M20364" t="s">
        <v>11470</v>
      </c>
      <c r="N20364">
        <v>180</v>
      </c>
      <c r="O20364">
        <v>2.5000000000000001E-2</v>
      </c>
      <c r="P20364">
        <v>40</v>
      </c>
      <c r="Q20364">
        <v>6.7</v>
      </c>
    </row>
    <row r="20365" spans="1:17" hidden="1" x14ac:dyDescent="0.3">
      <c r="A20365" t="s">
        <v>78758</v>
      </c>
      <c r="B20365" t="s">
        <v>78759</v>
      </c>
      <c r="C20365" s="1" t="str">
        <f t="shared" si="2844"/>
        <v>21:0867</v>
      </c>
      <c r="D20365" s="1" t="str">
        <f t="shared" si="2845"/>
        <v>21:0240</v>
      </c>
      <c r="E20365" t="s">
        <v>78760</v>
      </c>
      <c r="F20365" t="s">
        <v>78761</v>
      </c>
      <c r="H20365">
        <v>46.1048817</v>
      </c>
      <c r="I20365">
        <v>-66.709935299999998</v>
      </c>
      <c r="J20365" s="1" t="str">
        <f t="shared" si="2846"/>
        <v>Fluid (stream)</v>
      </c>
      <c r="K20365" s="1" t="str">
        <f t="shared" si="2847"/>
        <v>Untreated Water</v>
      </c>
      <c r="L20365">
        <v>11</v>
      </c>
      <c r="M20365" t="s">
        <v>11475</v>
      </c>
      <c r="N20365">
        <v>181</v>
      </c>
      <c r="O20365">
        <v>2.5000000000000001E-2</v>
      </c>
      <c r="P20365">
        <v>40</v>
      </c>
      <c r="Q20365">
        <v>5.5</v>
      </c>
    </row>
    <row r="20366" spans="1:17" hidden="1" x14ac:dyDescent="0.3">
      <c r="A20366" t="s">
        <v>78762</v>
      </c>
      <c r="B20366" t="s">
        <v>78763</v>
      </c>
      <c r="C20366" s="1" t="str">
        <f t="shared" si="2844"/>
        <v>21:0867</v>
      </c>
      <c r="D20366" s="1" t="str">
        <f t="shared" si="2845"/>
        <v>21:0240</v>
      </c>
      <c r="E20366" t="s">
        <v>78764</v>
      </c>
      <c r="F20366" t="s">
        <v>78765</v>
      </c>
      <c r="H20366">
        <v>46.083068900000001</v>
      </c>
      <c r="I20366">
        <v>-66.733149900000001</v>
      </c>
      <c r="J20366" s="1" t="str">
        <f t="shared" si="2846"/>
        <v>Fluid (stream)</v>
      </c>
      <c r="K20366" s="1" t="str">
        <f t="shared" si="2847"/>
        <v>Untreated Water</v>
      </c>
      <c r="L20366">
        <v>11</v>
      </c>
      <c r="M20366" t="s">
        <v>11480</v>
      </c>
      <c r="N20366">
        <v>182</v>
      </c>
      <c r="O20366">
        <v>2.5000000000000001E-2</v>
      </c>
      <c r="P20366">
        <v>50</v>
      </c>
      <c r="Q20366">
        <v>6</v>
      </c>
    </row>
    <row r="20367" spans="1:17" hidden="1" x14ac:dyDescent="0.3">
      <c r="A20367" t="s">
        <v>78766</v>
      </c>
      <c r="B20367" t="s">
        <v>78767</v>
      </c>
      <c r="C20367" s="1" t="str">
        <f t="shared" si="2844"/>
        <v>21:0867</v>
      </c>
      <c r="D20367" s="1" t="str">
        <f t="shared" si="2845"/>
        <v>21:0240</v>
      </c>
      <c r="E20367" t="s">
        <v>78768</v>
      </c>
      <c r="F20367" t="s">
        <v>78769</v>
      </c>
      <c r="H20367">
        <v>46.0739284</v>
      </c>
      <c r="I20367">
        <v>-66.726088799999999</v>
      </c>
      <c r="J20367" s="1" t="str">
        <f t="shared" si="2846"/>
        <v>Fluid (stream)</v>
      </c>
      <c r="K20367" s="1" t="str">
        <f t="shared" si="2847"/>
        <v>Untreated Water</v>
      </c>
      <c r="L20367">
        <v>11</v>
      </c>
      <c r="M20367" t="s">
        <v>12548</v>
      </c>
      <c r="N20367">
        <v>183</v>
      </c>
      <c r="O20367">
        <v>2.5000000000000001E-2</v>
      </c>
      <c r="P20367">
        <v>40</v>
      </c>
      <c r="Q20367">
        <v>4.8</v>
      </c>
    </row>
    <row r="20368" spans="1:17" hidden="1" x14ac:dyDescent="0.3">
      <c r="A20368" t="s">
        <v>78770</v>
      </c>
      <c r="B20368" t="s">
        <v>78771</v>
      </c>
      <c r="C20368" s="1" t="str">
        <f t="shared" si="2844"/>
        <v>21:0867</v>
      </c>
      <c r="D20368" s="1" t="str">
        <f t="shared" si="2845"/>
        <v>21:0240</v>
      </c>
      <c r="E20368" t="s">
        <v>78772</v>
      </c>
      <c r="F20368" t="s">
        <v>78773</v>
      </c>
      <c r="H20368">
        <v>46.180357100000002</v>
      </c>
      <c r="I20368">
        <v>-66.714898599999998</v>
      </c>
      <c r="J20368" s="1" t="str">
        <f t="shared" si="2846"/>
        <v>Fluid (stream)</v>
      </c>
      <c r="K20368" s="1" t="str">
        <f t="shared" si="2847"/>
        <v>Untreated Water</v>
      </c>
      <c r="L20368">
        <v>12</v>
      </c>
      <c r="M20368" t="s">
        <v>11431</v>
      </c>
      <c r="N20368">
        <v>184</v>
      </c>
      <c r="O20368">
        <v>2.5000000000000001E-2</v>
      </c>
      <c r="P20368">
        <v>30</v>
      </c>
      <c r="Q20368">
        <v>6.5</v>
      </c>
    </row>
    <row r="20369" spans="1:17" hidden="1" x14ac:dyDescent="0.3">
      <c r="A20369" t="s">
        <v>78774</v>
      </c>
      <c r="B20369" t="s">
        <v>78775</v>
      </c>
      <c r="C20369" s="1" t="str">
        <f t="shared" si="2844"/>
        <v>21:0867</v>
      </c>
      <c r="D20369" s="1" t="str">
        <f t="shared" si="2845"/>
        <v>21:0240</v>
      </c>
      <c r="E20369" t="s">
        <v>78772</v>
      </c>
      <c r="F20369" t="s">
        <v>78776</v>
      </c>
      <c r="H20369">
        <v>46.180357100000002</v>
      </c>
      <c r="I20369">
        <v>-66.714898599999998</v>
      </c>
      <c r="J20369" s="1" t="str">
        <f t="shared" si="2846"/>
        <v>Fluid (stream)</v>
      </c>
      <c r="K20369" s="1" t="str">
        <f t="shared" si="2847"/>
        <v>Untreated Water</v>
      </c>
      <c r="L20369">
        <v>12</v>
      </c>
      <c r="M20369" t="s">
        <v>11435</v>
      </c>
      <c r="N20369">
        <v>185</v>
      </c>
      <c r="O20369">
        <v>2.5000000000000001E-2</v>
      </c>
      <c r="P20369">
        <v>30</v>
      </c>
      <c r="Q20369">
        <v>6.5</v>
      </c>
    </row>
    <row r="20370" spans="1:17" hidden="1" x14ac:dyDescent="0.3">
      <c r="A20370" t="s">
        <v>78777</v>
      </c>
      <c r="B20370" t="s">
        <v>78778</v>
      </c>
      <c r="C20370" s="1" t="str">
        <f t="shared" si="2844"/>
        <v>21:0867</v>
      </c>
      <c r="D20370" s="1" t="str">
        <f t="shared" si="2845"/>
        <v>21:0240</v>
      </c>
      <c r="E20370" t="s">
        <v>78779</v>
      </c>
      <c r="F20370" t="s">
        <v>78780</v>
      </c>
      <c r="H20370">
        <v>46.165773600000001</v>
      </c>
      <c r="I20370">
        <v>-66.683443400000002</v>
      </c>
      <c r="J20370" s="1" t="str">
        <f t="shared" si="2846"/>
        <v>Fluid (stream)</v>
      </c>
      <c r="K20370" s="1" t="str">
        <f t="shared" si="2847"/>
        <v>Untreated Water</v>
      </c>
      <c r="L20370">
        <v>12</v>
      </c>
      <c r="M20370" t="s">
        <v>11392</v>
      </c>
      <c r="N20370">
        <v>186</v>
      </c>
      <c r="O20370">
        <v>2.5000000000000001E-2</v>
      </c>
      <c r="P20370">
        <v>40</v>
      </c>
      <c r="Q20370">
        <v>6.5</v>
      </c>
    </row>
    <row r="20371" spans="1:17" hidden="1" x14ac:dyDescent="0.3">
      <c r="A20371" t="s">
        <v>78781</v>
      </c>
      <c r="B20371" t="s">
        <v>78782</v>
      </c>
      <c r="C20371" s="1" t="str">
        <f t="shared" si="2844"/>
        <v>21:0867</v>
      </c>
      <c r="D20371" s="1" t="str">
        <f t="shared" si="2845"/>
        <v>21:0240</v>
      </c>
      <c r="E20371" t="s">
        <v>78783</v>
      </c>
      <c r="F20371" t="s">
        <v>78784</v>
      </c>
      <c r="H20371">
        <v>46.159155699999999</v>
      </c>
      <c r="I20371">
        <v>-66.678864500000003</v>
      </c>
      <c r="J20371" s="1" t="str">
        <f t="shared" si="2846"/>
        <v>Fluid (stream)</v>
      </c>
      <c r="K20371" s="1" t="str">
        <f t="shared" si="2847"/>
        <v>Untreated Water</v>
      </c>
      <c r="L20371">
        <v>12</v>
      </c>
      <c r="M20371" t="s">
        <v>11397</v>
      </c>
      <c r="N20371">
        <v>187</v>
      </c>
      <c r="O20371">
        <v>2.5000000000000001E-2</v>
      </c>
      <c r="P20371">
        <v>40</v>
      </c>
      <c r="Q20371">
        <v>6.6</v>
      </c>
    </row>
    <row r="20372" spans="1:17" hidden="1" x14ac:dyDescent="0.3">
      <c r="A20372" t="s">
        <v>78785</v>
      </c>
      <c r="B20372" t="s">
        <v>78786</v>
      </c>
      <c r="C20372" s="1" t="str">
        <f t="shared" si="2844"/>
        <v>21:0867</v>
      </c>
      <c r="D20372" s="1" t="str">
        <f t="shared" si="2845"/>
        <v>21:0240</v>
      </c>
      <c r="E20372" t="s">
        <v>78787</v>
      </c>
      <c r="F20372" t="s">
        <v>78788</v>
      </c>
      <c r="H20372">
        <v>46.175308899999997</v>
      </c>
      <c r="I20372">
        <v>-66.743934499999995</v>
      </c>
      <c r="J20372" s="1" t="str">
        <f t="shared" si="2846"/>
        <v>Fluid (stream)</v>
      </c>
      <c r="K20372" s="1" t="str">
        <f t="shared" si="2847"/>
        <v>Untreated Water</v>
      </c>
      <c r="L20372">
        <v>12</v>
      </c>
      <c r="M20372" t="s">
        <v>11402</v>
      </c>
      <c r="N20372">
        <v>188</v>
      </c>
      <c r="O20372">
        <v>2.5000000000000001E-2</v>
      </c>
      <c r="P20372">
        <v>40</v>
      </c>
      <c r="Q20372">
        <v>6.8</v>
      </c>
    </row>
    <row r="20373" spans="1:17" hidden="1" x14ac:dyDescent="0.3">
      <c r="A20373" t="s">
        <v>78789</v>
      </c>
      <c r="B20373" t="s">
        <v>78790</v>
      </c>
      <c r="C20373" s="1" t="str">
        <f t="shared" si="2844"/>
        <v>21:0867</v>
      </c>
      <c r="D20373" s="1" t="str">
        <f t="shared" si="2845"/>
        <v>21:0240</v>
      </c>
      <c r="E20373" t="s">
        <v>78791</v>
      </c>
      <c r="F20373" t="s">
        <v>78792</v>
      </c>
      <c r="H20373">
        <v>46.1784392</v>
      </c>
      <c r="I20373">
        <v>-66.525490199999993</v>
      </c>
      <c r="J20373" s="1" t="str">
        <f t="shared" si="2846"/>
        <v>Fluid (stream)</v>
      </c>
      <c r="K20373" s="1" t="str">
        <f t="shared" si="2847"/>
        <v>Untreated Water</v>
      </c>
      <c r="L20373">
        <v>12</v>
      </c>
      <c r="M20373" t="s">
        <v>11411</v>
      </c>
      <c r="N20373">
        <v>189</v>
      </c>
      <c r="O20373">
        <v>2.5000000000000001E-2</v>
      </c>
      <c r="P20373">
        <v>30</v>
      </c>
      <c r="Q20373">
        <v>6.1</v>
      </c>
    </row>
    <row r="20374" spans="1:17" hidden="1" x14ac:dyDescent="0.3">
      <c r="A20374" t="s">
        <v>78793</v>
      </c>
      <c r="B20374" t="s">
        <v>78794</v>
      </c>
      <c r="C20374" s="1" t="str">
        <f t="shared" si="2844"/>
        <v>21:0867</v>
      </c>
      <c r="D20374" s="1" t="str">
        <f t="shared" si="2845"/>
        <v>21:0240</v>
      </c>
      <c r="E20374" t="s">
        <v>78795</v>
      </c>
      <c r="F20374" t="s">
        <v>78796</v>
      </c>
      <c r="H20374">
        <v>46.177947600000003</v>
      </c>
      <c r="I20374">
        <v>-66.523568900000001</v>
      </c>
      <c r="J20374" s="1" t="str">
        <f t="shared" si="2846"/>
        <v>Fluid (stream)</v>
      </c>
      <c r="K20374" s="1" t="str">
        <f t="shared" si="2847"/>
        <v>Untreated Water</v>
      </c>
      <c r="L20374">
        <v>12</v>
      </c>
      <c r="M20374" t="s">
        <v>11416</v>
      </c>
      <c r="N20374">
        <v>190</v>
      </c>
      <c r="O20374">
        <v>2.5000000000000001E-2</v>
      </c>
      <c r="P20374">
        <v>30</v>
      </c>
      <c r="Q20374">
        <v>5.2</v>
      </c>
    </row>
    <row r="20375" spans="1:17" hidden="1" x14ac:dyDescent="0.3">
      <c r="A20375" t="s">
        <v>78797</v>
      </c>
      <c r="B20375" t="s">
        <v>78798</v>
      </c>
      <c r="C20375" s="1" t="str">
        <f t="shared" si="2844"/>
        <v>21:0867</v>
      </c>
      <c r="D20375" s="1" t="str">
        <f t="shared" si="2845"/>
        <v>21:0240</v>
      </c>
      <c r="E20375" t="s">
        <v>78799</v>
      </c>
      <c r="F20375" t="s">
        <v>78800</v>
      </c>
      <c r="H20375">
        <v>46.168600099999999</v>
      </c>
      <c r="I20375">
        <v>-66.570300099999997</v>
      </c>
      <c r="J20375" s="1" t="str">
        <f t="shared" si="2846"/>
        <v>Fluid (stream)</v>
      </c>
      <c r="K20375" s="1" t="str">
        <f t="shared" si="2847"/>
        <v>Untreated Water</v>
      </c>
      <c r="L20375">
        <v>12</v>
      </c>
      <c r="M20375" t="s">
        <v>11421</v>
      </c>
      <c r="N20375">
        <v>191</v>
      </c>
      <c r="O20375">
        <v>2.5000000000000001E-2</v>
      </c>
      <c r="P20375">
        <v>40</v>
      </c>
      <c r="Q20375">
        <v>6.8</v>
      </c>
    </row>
    <row r="20376" spans="1:17" hidden="1" x14ac:dyDescent="0.3">
      <c r="A20376" t="s">
        <v>78801</v>
      </c>
      <c r="B20376" t="s">
        <v>78802</v>
      </c>
      <c r="C20376" s="1" t="str">
        <f t="shared" si="2844"/>
        <v>21:0867</v>
      </c>
      <c r="D20376" s="1" t="str">
        <f t="shared" si="2845"/>
        <v>21:0240</v>
      </c>
      <c r="E20376" t="s">
        <v>78803</v>
      </c>
      <c r="F20376" t="s">
        <v>78804</v>
      </c>
      <c r="H20376">
        <v>46.169088500000001</v>
      </c>
      <c r="I20376">
        <v>-66.561534399999999</v>
      </c>
      <c r="J20376" s="1" t="str">
        <f t="shared" si="2846"/>
        <v>Fluid (stream)</v>
      </c>
      <c r="K20376" s="1" t="str">
        <f t="shared" si="2847"/>
        <v>Untreated Water</v>
      </c>
      <c r="L20376">
        <v>12</v>
      </c>
      <c r="M20376" t="s">
        <v>11426</v>
      </c>
      <c r="N20376">
        <v>192</v>
      </c>
      <c r="O20376">
        <v>2.5000000000000001E-2</v>
      </c>
      <c r="P20376">
        <v>40</v>
      </c>
      <c r="Q20376">
        <v>7</v>
      </c>
    </row>
    <row r="20377" spans="1:17" hidden="1" x14ac:dyDescent="0.3">
      <c r="A20377" t="s">
        <v>78805</v>
      </c>
      <c r="B20377" t="s">
        <v>78806</v>
      </c>
      <c r="C20377" s="1" t="str">
        <f t="shared" ref="C20377:C20440" si="2848">HYPERLINK("http://geochem.nrcan.gc.ca/cdogs/content/bdl/bdl210867_e.htm", "21:0867")</f>
        <v>21:0867</v>
      </c>
      <c r="D20377" s="1" t="str">
        <f t="shared" ref="D20377:D20440" si="2849">HYPERLINK("http://geochem.nrcan.gc.ca/cdogs/content/svy/svy210240_e.htm", "21:0240")</f>
        <v>21:0240</v>
      </c>
      <c r="E20377" t="s">
        <v>78807</v>
      </c>
      <c r="F20377" t="s">
        <v>78808</v>
      </c>
      <c r="H20377">
        <v>46.166640100000002</v>
      </c>
      <c r="I20377">
        <v>-66.552251400000003</v>
      </c>
      <c r="J20377" s="1" t="str">
        <f t="shared" si="2846"/>
        <v>Fluid (stream)</v>
      </c>
      <c r="K20377" s="1" t="str">
        <f t="shared" si="2847"/>
        <v>Untreated Water</v>
      </c>
      <c r="L20377">
        <v>12</v>
      </c>
      <c r="M20377" t="s">
        <v>11440</v>
      </c>
      <c r="N20377">
        <v>193</v>
      </c>
      <c r="O20377">
        <v>2.5000000000000001E-2</v>
      </c>
      <c r="P20377">
        <v>40</v>
      </c>
      <c r="Q20377">
        <v>7.1</v>
      </c>
    </row>
    <row r="20378" spans="1:17" hidden="1" x14ac:dyDescent="0.3">
      <c r="A20378" t="s">
        <v>78809</v>
      </c>
      <c r="B20378" t="s">
        <v>78810</v>
      </c>
      <c r="C20378" s="1" t="str">
        <f t="shared" si="2848"/>
        <v>21:0867</v>
      </c>
      <c r="D20378" s="1" t="str">
        <f t="shared" si="2849"/>
        <v>21:0240</v>
      </c>
      <c r="E20378" t="s">
        <v>78811</v>
      </c>
      <c r="F20378" t="s">
        <v>78812</v>
      </c>
      <c r="H20378">
        <v>46.168417599999998</v>
      </c>
      <c r="I20378">
        <v>-66.551200899999998</v>
      </c>
      <c r="J20378" s="1" t="str">
        <f t="shared" si="2846"/>
        <v>Fluid (stream)</v>
      </c>
      <c r="K20378" s="1" t="str">
        <f t="shared" si="2847"/>
        <v>Untreated Water</v>
      </c>
      <c r="L20378">
        <v>12</v>
      </c>
      <c r="M20378" t="s">
        <v>11445</v>
      </c>
      <c r="N20378">
        <v>194</v>
      </c>
      <c r="O20378">
        <v>2.5000000000000001E-2</v>
      </c>
      <c r="P20378">
        <v>40</v>
      </c>
      <c r="Q20378">
        <v>7</v>
      </c>
    </row>
    <row r="20379" spans="1:17" hidden="1" x14ac:dyDescent="0.3">
      <c r="A20379" t="s">
        <v>78813</v>
      </c>
      <c r="B20379" t="s">
        <v>78814</v>
      </c>
      <c r="C20379" s="1" t="str">
        <f t="shared" si="2848"/>
        <v>21:0867</v>
      </c>
      <c r="D20379" s="1" t="str">
        <f t="shared" si="2849"/>
        <v>21:0240</v>
      </c>
      <c r="E20379" t="s">
        <v>78815</v>
      </c>
      <c r="F20379" t="s">
        <v>78816</v>
      </c>
      <c r="H20379">
        <v>46.177186399999997</v>
      </c>
      <c r="I20379">
        <v>-66.736472599999999</v>
      </c>
      <c r="J20379" s="1" t="str">
        <f t="shared" si="2846"/>
        <v>Fluid (stream)</v>
      </c>
      <c r="K20379" s="1" t="str">
        <f t="shared" si="2847"/>
        <v>Untreated Water</v>
      </c>
      <c r="L20379">
        <v>12</v>
      </c>
      <c r="M20379" t="s">
        <v>11450</v>
      </c>
      <c r="N20379">
        <v>195</v>
      </c>
      <c r="O20379">
        <v>2.5000000000000001E-2</v>
      </c>
      <c r="P20379">
        <v>40</v>
      </c>
      <c r="Q20379">
        <v>6.9</v>
      </c>
    </row>
    <row r="20380" spans="1:17" hidden="1" x14ac:dyDescent="0.3">
      <c r="A20380" t="s">
        <v>78817</v>
      </c>
      <c r="B20380" t="s">
        <v>78818</v>
      </c>
      <c r="C20380" s="1" t="str">
        <f t="shared" si="2848"/>
        <v>21:0867</v>
      </c>
      <c r="D20380" s="1" t="str">
        <f t="shared" si="2849"/>
        <v>21:0240</v>
      </c>
      <c r="E20380" t="s">
        <v>78819</v>
      </c>
      <c r="F20380" t="s">
        <v>78820</v>
      </c>
      <c r="H20380">
        <v>46.032146400000002</v>
      </c>
      <c r="I20380">
        <v>-66.752356399999996</v>
      </c>
      <c r="J20380" s="1" t="str">
        <f t="shared" si="2846"/>
        <v>Fluid (stream)</v>
      </c>
      <c r="K20380" s="1" t="str">
        <f t="shared" si="2847"/>
        <v>Untreated Water</v>
      </c>
      <c r="L20380">
        <v>12</v>
      </c>
      <c r="M20380" t="s">
        <v>11460</v>
      </c>
      <c r="N20380">
        <v>196</v>
      </c>
      <c r="O20380">
        <v>2.5000000000000001E-2</v>
      </c>
      <c r="P20380">
        <v>40</v>
      </c>
      <c r="Q20380">
        <v>6.7</v>
      </c>
    </row>
    <row r="20381" spans="1:17" hidden="1" x14ac:dyDescent="0.3">
      <c r="A20381" t="s">
        <v>78821</v>
      </c>
      <c r="B20381" t="s">
        <v>78822</v>
      </c>
      <c r="C20381" s="1" t="str">
        <f t="shared" si="2848"/>
        <v>21:0867</v>
      </c>
      <c r="D20381" s="1" t="str">
        <f t="shared" si="2849"/>
        <v>21:0240</v>
      </c>
      <c r="E20381" t="s">
        <v>78823</v>
      </c>
      <c r="F20381" t="s">
        <v>78824</v>
      </c>
      <c r="H20381">
        <v>46.030461799999998</v>
      </c>
      <c r="I20381">
        <v>-66.758239500000002</v>
      </c>
      <c r="J20381" s="1" t="str">
        <f t="shared" si="2846"/>
        <v>Fluid (stream)</v>
      </c>
      <c r="K20381" s="1" t="str">
        <f t="shared" si="2847"/>
        <v>Untreated Water</v>
      </c>
      <c r="L20381">
        <v>12</v>
      </c>
      <c r="M20381" t="s">
        <v>11465</v>
      </c>
      <c r="N20381">
        <v>197</v>
      </c>
      <c r="O20381">
        <v>2.5000000000000001E-2</v>
      </c>
      <c r="P20381">
        <v>40</v>
      </c>
      <c r="Q20381">
        <v>6.4</v>
      </c>
    </row>
    <row r="20382" spans="1:17" hidden="1" x14ac:dyDescent="0.3">
      <c r="A20382" t="s">
        <v>78825</v>
      </c>
      <c r="B20382" t="s">
        <v>78826</v>
      </c>
      <c r="C20382" s="1" t="str">
        <f t="shared" si="2848"/>
        <v>21:0867</v>
      </c>
      <c r="D20382" s="1" t="str">
        <f t="shared" si="2849"/>
        <v>21:0240</v>
      </c>
      <c r="E20382" t="s">
        <v>78827</v>
      </c>
      <c r="F20382" t="s">
        <v>78828</v>
      </c>
      <c r="H20382">
        <v>46.025325299999999</v>
      </c>
      <c r="I20382">
        <v>-66.748756999999998</v>
      </c>
      <c r="J20382" s="1" t="str">
        <f t="shared" si="2846"/>
        <v>Fluid (stream)</v>
      </c>
      <c r="K20382" s="1" t="str">
        <f t="shared" si="2847"/>
        <v>Untreated Water</v>
      </c>
      <c r="L20382">
        <v>12</v>
      </c>
      <c r="M20382" t="s">
        <v>11470</v>
      </c>
      <c r="N20382">
        <v>198</v>
      </c>
      <c r="O20382">
        <v>2.5000000000000001E-2</v>
      </c>
      <c r="P20382">
        <v>40</v>
      </c>
      <c r="Q20382">
        <v>6.2</v>
      </c>
    </row>
    <row r="20383" spans="1:17" hidden="1" x14ac:dyDescent="0.3">
      <c r="A20383" t="s">
        <v>78829</v>
      </c>
      <c r="B20383" t="s">
        <v>78830</v>
      </c>
      <c r="C20383" s="1" t="str">
        <f t="shared" si="2848"/>
        <v>21:0867</v>
      </c>
      <c r="D20383" s="1" t="str">
        <f t="shared" si="2849"/>
        <v>21:0240</v>
      </c>
      <c r="E20383" t="s">
        <v>78831</v>
      </c>
      <c r="F20383" t="s">
        <v>78832</v>
      </c>
      <c r="H20383">
        <v>46.026249999999997</v>
      </c>
      <c r="I20383">
        <v>-66.750011499999999</v>
      </c>
      <c r="J20383" s="1" t="str">
        <f t="shared" si="2846"/>
        <v>Fluid (stream)</v>
      </c>
      <c r="K20383" s="1" t="str">
        <f t="shared" si="2847"/>
        <v>Untreated Water</v>
      </c>
      <c r="L20383">
        <v>12</v>
      </c>
      <c r="M20383" t="s">
        <v>11475</v>
      </c>
      <c r="N20383">
        <v>199</v>
      </c>
      <c r="O20383">
        <v>2.5000000000000001E-2</v>
      </c>
      <c r="P20383">
        <v>30</v>
      </c>
      <c r="Q20383">
        <v>6.5</v>
      </c>
    </row>
    <row r="20384" spans="1:17" hidden="1" x14ac:dyDescent="0.3">
      <c r="A20384" t="s">
        <v>78833</v>
      </c>
      <c r="B20384" t="s">
        <v>78834</v>
      </c>
      <c r="C20384" s="1" t="str">
        <f t="shared" si="2848"/>
        <v>21:0867</v>
      </c>
      <c r="D20384" s="1" t="str">
        <f t="shared" si="2849"/>
        <v>21:0240</v>
      </c>
      <c r="E20384" t="s">
        <v>78835</v>
      </c>
      <c r="F20384" t="s">
        <v>78836</v>
      </c>
      <c r="H20384">
        <v>46.005085000000001</v>
      </c>
      <c r="I20384">
        <v>-66.5209689</v>
      </c>
      <c r="J20384" s="1" t="str">
        <f t="shared" si="2846"/>
        <v>Fluid (stream)</v>
      </c>
      <c r="K20384" s="1" t="str">
        <f t="shared" si="2847"/>
        <v>Untreated Water</v>
      </c>
      <c r="L20384">
        <v>12</v>
      </c>
      <c r="M20384" t="s">
        <v>11480</v>
      </c>
      <c r="N20384">
        <v>200</v>
      </c>
      <c r="O20384">
        <v>2.5000000000000001E-2</v>
      </c>
      <c r="P20384">
        <v>40</v>
      </c>
      <c r="Q20384">
        <v>6.1</v>
      </c>
    </row>
    <row r="20385" spans="1:17" hidden="1" x14ac:dyDescent="0.3">
      <c r="A20385" t="s">
        <v>78837</v>
      </c>
      <c r="B20385" t="s">
        <v>78838</v>
      </c>
      <c r="C20385" s="1" t="str">
        <f t="shared" si="2848"/>
        <v>21:0867</v>
      </c>
      <c r="D20385" s="1" t="str">
        <f t="shared" si="2849"/>
        <v>21:0240</v>
      </c>
      <c r="E20385" t="s">
        <v>78839</v>
      </c>
      <c r="F20385" t="s">
        <v>78840</v>
      </c>
      <c r="H20385">
        <v>46.010801100000002</v>
      </c>
      <c r="I20385">
        <v>-66.5355682</v>
      </c>
      <c r="J20385" s="1" t="str">
        <f t="shared" si="2846"/>
        <v>Fluid (stream)</v>
      </c>
      <c r="K20385" s="1" t="str">
        <f t="shared" si="2847"/>
        <v>Untreated Water</v>
      </c>
      <c r="L20385">
        <v>12</v>
      </c>
      <c r="M20385" t="s">
        <v>12548</v>
      </c>
      <c r="N20385">
        <v>201</v>
      </c>
      <c r="O20385">
        <v>2.5000000000000001E-2</v>
      </c>
      <c r="P20385">
        <v>30</v>
      </c>
      <c r="Q20385">
        <v>5.3</v>
      </c>
    </row>
    <row r="20386" spans="1:17" hidden="1" x14ac:dyDescent="0.3">
      <c r="A20386" t="s">
        <v>78841</v>
      </c>
      <c r="B20386" t="s">
        <v>78842</v>
      </c>
      <c r="C20386" s="1" t="str">
        <f t="shared" si="2848"/>
        <v>21:0867</v>
      </c>
      <c r="D20386" s="1" t="str">
        <f t="shared" si="2849"/>
        <v>21:0240</v>
      </c>
      <c r="E20386" t="s">
        <v>78843</v>
      </c>
      <c r="F20386" t="s">
        <v>78844</v>
      </c>
      <c r="H20386">
        <v>46.1702558</v>
      </c>
      <c r="I20386">
        <v>-66.521647599999994</v>
      </c>
      <c r="J20386" s="1" t="str">
        <f t="shared" si="2846"/>
        <v>Fluid (stream)</v>
      </c>
      <c r="K20386" s="1" t="str">
        <f t="shared" si="2847"/>
        <v>Untreated Water</v>
      </c>
      <c r="L20386">
        <v>13</v>
      </c>
      <c r="M20386" t="s">
        <v>11431</v>
      </c>
      <c r="N20386">
        <v>202</v>
      </c>
      <c r="O20386">
        <v>2.5000000000000001E-2</v>
      </c>
      <c r="P20386">
        <v>40</v>
      </c>
      <c r="Q20386">
        <v>5.8</v>
      </c>
    </row>
    <row r="20387" spans="1:17" hidden="1" x14ac:dyDescent="0.3">
      <c r="A20387" t="s">
        <v>78845</v>
      </c>
      <c r="B20387" t="s">
        <v>78846</v>
      </c>
      <c r="C20387" s="1" t="str">
        <f t="shared" si="2848"/>
        <v>21:0867</v>
      </c>
      <c r="D20387" s="1" t="str">
        <f t="shared" si="2849"/>
        <v>21:0240</v>
      </c>
      <c r="E20387" t="s">
        <v>78843</v>
      </c>
      <c r="F20387" t="s">
        <v>78847</v>
      </c>
      <c r="H20387">
        <v>46.1702558</v>
      </c>
      <c r="I20387">
        <v>-66.521647599999994</v>
      </c>
      <c r="J20387" s="1" t="str">
        <f t="shared" si="2846"/>
        <v>Fluid (stream)</v>
      </c>
      <c r="K20387" s="1" t="str">
        <f t="shared" si="2847"/>
        <v>Untreated Water</v>
      </c>
      <c r="L20387">
        <v>13</v>
      </c>
      <c r="M20387" t="s">
        <v>11435</v>
      </c>
      <c r="N20387">
        <v>203</v>
      </c>
      <c r="O20387">
        <v>2.5000000000000001E-2</v>
      </c>
      <c r="P20387">
        <v>40</v>
      </c>
      <c r="Q20387">
        <v>5.8</v>
      </c>
    </row>
    <row r="20388" spans="1:17" hidden="1" x14ac:dyDescent="0.3">
      <c r="A20388" t="s">
        <v>78848</v>
      </c>
      <c r="B20388" t="s">
        <v>78849</v>
      </c>
      <c r="C20388" s="1" t="str">
        <f t="shared" si="2848"/>
        <v>21:0867</v>
      </c>
      <c r="D20388" s="1" t="str">
        <f t="shared" si="2849"/>
        <v>21:0240</v>
      </c>
      <c r="E20388" t="s">
        <v>78850</v>
      </c>
      <c r="F20388" t="s">
        <v>78851</v>
      </c>
      <c r="H20388">
        <v>46.170909100000003</v>
      </c>
      <c r="I20388">
        <v>-66.520646600000006</v>
      </c>
      <c r="J20388" s="1" t="str">
        <f t="shared" si="2846"/>
        <v>Fluid (stream)</v>
      </c>
      <c r="K20388" s="1" t="str">
        <f t="shared" si="2847"/>
        <v>Untreated Water</v>
      </c>
      <c r="L20388">
        <v>13</v>
      </c>
      <c r="M20388" t="s">
        <v>11392</v>
      </c>
      <c r="N20388">
        <v>204</v>
      </c>
      <c r="O20388">
        <v>2.5000000000000001E-2</v>
      </c>
      <c r="P20388">
        <v>40</v>
      </c>
      <c r="Q20388">
        <v>6.8</v>
      </c>
    </row>
    <row r="20389" spans="1:17" hidden="1" x14ac:dyDescent="0.3">
      <c r="A20389" t="s">
        <v>78852</v>
      </c>
      <c r="B20389" t="s">
        <v>78853</v>
      </c>
      <c r="C20389" s="1" t="str">
        <f t="shared" si="2848"/>
        <v>21:0867</v>
      </c>
      <c r="D20389" s="1" t="str">
        <f t="shared" si="2849"/>
        <v>21:0240</v>
      </c>
      <c r="E20389" t="s">
        <v>78854</v>
      </c>
      <c r="F20389" t="s">
        <v>78855</v>
      </c>
      <c r="H20389">
        <v>46.030262499999999</v>
      </c>
      <c r="I20389">
        <v>-66.691701600000002</v>
      </c>
      <c r="J20389" s="1" t="str">
        <f t="shared" si="2846"/>
        <v>Fluid (stream)</v>
      </c>
      <c r="K20389" s="1" t="str">
        <f t="shared" si="2847"/>
        <v>Untreated Water</v>
      </c>
      <c r="L20389">
        <v>13</v>
      </c>
      <c r="M20389" t="s">
        <v>11397</v>
      </c>
      <c r="N20389">
        <v>205</v>
      </c>
      <c r="O20389">
        <v>2.5000000000000001E-2</v>
      </c>
      <c r="P20389">
        <v>40</v>
      </c>
      <c r="Q20389">
        <v>6.3</v>
      </c>
    </row>
    <row r="20390" spans="1:17" hidden="1" x14ac:dyDescent="0.3">
      <c r="A20390" t="s">
        <v>78856</v>
      </c>
      <c r="B20390" t="s">
        <v>78857</v>
      </c>
      <c r="C20390" s="1" t="str">
        <f t="shared" si="2848"/>
        <v>21:0867</v>
      </c>
      <c r="D20390" s="1" t="str">
        <f t="shared" si="2849"/>
        <v>21:0240</v>
      </c>
      <c r="E20390" t="s">
        <v>78858</v>
      </c>
      <c r="F20390" t="s">
        <v>78859</v>
      </c>
      <c r="H20390">
        <v>46.033581099999999</v>
      </c>
      <c r="I20390">
        <v>-66.711269799999997</v>
      </c>
      <c r="J20390" s="1" t="str">
        <f t="shared" si="2846"/>
        <v>Fluid (stream)</v>
      </c>
      <c r="K20390" s="1" t="str">
        <f t="shared" si="2847"/>
        <v>Untreated Water</v>
      </c>
      <c r="L20390">
        <v>13</v>
      </c>
      <c r="M20390" t="s">
        <v>11402</v>
      </c>
      <c r="N20390">
        <v>206</v>
      </c>
      <c r="O20390">
        <v>2.5000000000000001E-2</v>
      </c>
      <c r="P20390">
        <v>40</v>
      </c>
      <c r="Q20390">
        <v>6.3</v>
      </c>
    </row>
    <row r="20391" spans="1:17" hidden="1" x14ac:dyDescent="0.3">
      <c r="A20391" t="s">
        <v>78860</v>
      </c>
      <c r="B20391" t="s">
        <v>78861</v>
      </c>
      <c r="C20391" s="1" t="str">
        <f t="shared" si="2848"/>
        <v>21:0867</v>
      </c>
      <c r="D20391" s="1" t="str">
        <f t="shared" si="2849"/>
        <v>21:0240</v>
      </c>
      <c r="E20391" t="s">
        <v>78862</v>
      </c>
      <c r="F20391" t="s">
        <v>78863</v>
      </c>
      <c r="H20391">
        <v>46.054789599999999</v>
      </c>
      <c r="I20391">
        <v>-66.636707200000004</v>
      </c>
      <c r="J20391" s="1" t="str">
        <f t="shared" si="2846"/>
        <v>Fluid (stream)</v>
      </c>
      <c r="K20391" s="1" t="str">
        <f t="shared" si="2847"/>
        <v>Untreated Water</v>
      </c>
      <c r="L20391">
        <v>13</v>
      </c>
      <c r="M20391" t="s">
        <v>11411</v>
      </c>
      <c r="N20391">
        <v>207</v>
      </c>
      <c r="O20391">
        <v>2.5000000000000001E-2</v>
      </c>
      <c r="P20391">
        <v>40</v>
      </c>
      <c r="Q20391">
        <v>4.5</v>
      </c>
    </row>
    <row r="20392" spans="1:17" hidden="1" x14ac:dyDescent="0.3">
      <c r="A20392" t="s">
        <v>78864</v>
      </c>
      <c r="B20392" t="s">
        <v>78865</v>
      </c>
      <c r="C20392" s="1" t="str">
        <f t="shared" si="2848"/>
        <v>21:0867</v>
      </c>
      <c r="D20392" s="1" t="str">
        <f t="shared" si="2849"/>
        <v>21:0240</v>
      </c>
      <c r="E20392" t="s">
        <v>78866</v>
      </c>
      <c r="F20392" t="s">
        <v>78867</v>
      </c>
      <c r="H20392">
        <v>46.094238599999997</v>
      </c>
      <c r="I20392">
        <v>-66.618526700000004</v>
      </c>
      <c r="J20392" s="1" t="str">
        <f t="shared" si="2846"/>
        <v>Fluid (stream)</v>
      </c>
      <c r="K20392" s="1" t="str">
        <f t="shared" si="2847"/>
        <v>Untreated Water</v>
      </c>
      <c r="L20392">
        <v>13</v>
      </c>
      <c r="M20392" t="s">
        <v>11416</v>
      </c>
      <c r="N20392">
        <v>208</v>
      </c>
      <c r="O20392">
        <v>2.5000000000000001E-2</v>
      </c>
      <c r="P20392">
        <v>40</v>
      </c>
      <c r="Q20392">
        <v>6.3</v>
      </c>
    </row>
    <row r="20393" spans="1:17" hidden="1" x14ac:dyDescent="0.3">
      <c r="A20393" t="s">
        <v>78868</v>
      </c>
      <c r="B20393" t="s">
        <v>78869</v>
      </c>
      <c r="C20393" s="1" t="str">
        <f t="shared" si="2848"/>
        <v>21:0867</v>
      </c>
      <c r="D20393" s="1" t="str">
        <f t="shared" si="2849"/>
        <v>21:0240</v>
      </c>
      <c r="E20393" t="s">
        <v>78870</v>
      </c>
      <c r="F20393" t="s">
        <v>78871</v>
      </c>
      <c r="H20393">
        <v>46.2063445</v>
      </c>
      <c r="I20393">
        <v>-66.686921600000005</v>
      </c>
      <c r="J20393" s="1" t="str">
        <f t="shared" si="2846"/>
        <v>Fluid (stream)</v>
      </c>
      <c r="K20393" s="1" t="str">
        <f t="shared" si="2847"/>
        <v>Untreated Water</v>
      </c>
      <c r="L20393">
        <v>13</v>
      </c>
      <c r="M20393" t="s">
        <v>11421</v>
      </c>
      <c r="N20393">
        <v>209</v>
      </c>
      <c r="O20393">
        <v>2.5000000000000001E-2</v>
      </c>
      <c r="P20393">
        <v>30</v>
      </c>
      <c r="Q20393">
        <v>6.7</v>
      </c>
    </row>
    <row r="20394" spans="1:17" hidden="1" x14ac:dyDescent="0.3">
      <c r="A20394" t="s">
        <v>78872</v>
      </c>
      <c r="B20394" t="s">
        <v>78873</v>
      </c>
      <c r="C20394" s="1" t="str">
        <f t="shared" si="2848"/>
        <v>21:0867</v>
      </c>
      <c r="D20394" s="1" t="str">
        <f t="shared" si="2849"/>
        <v>21:0240</v>
      </c>
      <c r="E20394" t="s">
        <v>78874</v>
      </c>
      <c r="F20394" t="s">
        <v>78875</v>
      </c>
      <c r="H20394">
        <v>46.1958062</v>
      </c>
      <c r="I20394">
        <v>-66.722357900000006</v>
      </c>
      <c r="J20394" s="1" t="str">
        <f t="shared" si="2846"/>
        <v>Fluid (stream)</v>
      </c>
      <c r="K20394" s="1" t="str">
        <f t="shared" si="2847"/>
        <v>Untreated Water</v>
      </c>
      <c r="L20394">
        <v>13</v>
      </c>
      <c r="M20394" t="s">
        <v>11426</v>
      </c>
      <c r="N20394">
        <v>210</v>
      </c>
      <c r="O20394">
        <v>2.5000000000000001E-2</v>
      </c>
      <c r="P20394">
        <v>40</v>
      </c>
      <c r="Q20394">
        <v>5.9</v>
      </c>
    </row>
    <row r="20395" spans="1:17" hidden="1" x14ac:dyDescent="0.3">
      <c r="A20395" t="s">
        <v>78876</v>
      </c>
      <c r="B20395" t="s">
        <v>78877</v>
      </c>
      <c r="C20395" s="1" t="str">
        <f t="shared" si="2848"/>
        <v>21:0867</v>
      </c>
      <c r="D20395" s="1" t="str">
        <f t="shared" si="2849"/>
        <v>21:0240</v>
      </c>
      <c r="E20395" t="s">
        <v>78878</v>
      </c>
      <c r="F20395" t="s">
        <v>78879</v>
      </c>
      <c r="H20395">
        <v>46.241103899999999</v>
      </c>
      <c r="I20395">
        <v>-66.562232300000005</v>
      </c>
      <c r="J20395" s="1" t="str">
        <f t="shared" si="2846"/>
        <v>Fluid (stream)</v>
      </c>
      <c r="K20395" s="1" t="str">
        <f t="shared" si="2847"/>
        <v>Untreated Water</v>
      </c>
      <c r="L20395">
        <v>13</v>
      </c>
      <c r="M20395" t="s">
        <v>11440</v>
      </c>
      <c r="N20395">
        <v>211</v>
      </c>
      <c r="O20395">
        <v>2.5000000000000001E-2</v>
      </c>
      <c r="P20395">
        <v>40</v>
      </c>
      <c r="Q20395">
        <v>6.8</v>
      </c>
    </row>
    <row r="20396" spans="1:17" hidden="1" x14ac:dyDescent="0.3">
      <c r="A20396" t="s">
        <v>78880</v>
      </c>
      <c r="B20396" t="s">
        <v>78881</v>
      </c>
      <c r="C20396" s="1" t="str">
        <f t="shared" si="2848"/>
        <v>21:0867</v>
      </c>
      <c r="D20396" s="1" t="str">
        <f t="shared" si="2849"/>
        <v>21:0240</v>
      </c>
      <c r="E20396" t="s">
        <v>78882</v>
      </c>
      <c r="F20396" t="s">
        <v>78883</v>
      </c>
      <c r="H20396">
        <v>46.239993800000001</v>
      </c>
      <c r="I20396">
        <v>-66.562930100000003</v>
      </c>
      <c r="J20396" s="1" t="str">
        <f t="shared" si="2846"/>
        <v>Fluid (stream)</v>
      </c>
      <c r="K20396" s="1" t="str">
        <f t="shared" si="2847"/>
        <v>Untreated Water</v>
      </c>
      <c r="L20396">
        <v>13</v>
      </c>
      <c r="M20396" t="s">
        <v>11445</v>
      </c>
      <c r="N20396">
        <v>212</v>
      </c>
      <c r="O20396">
        <v>2.5000000000000001E-2</v>
      </c>
      <c r="P20396">
        <v>40</v>
      </c>
      <c r="Q20396">
        <v>6.7</v>
      </c>
    </row>
    <row r="20397" spans="1:17" hidden="1" x14ac:dyDescent="0.3">
      <c r="A20397" t="s">
        <v>78884</v>
      </c>
      <c r="B20397" t="s">
        <v>78885</v>
      </c>
      <c r="C20397" s="1" t="str">
        <f t="shared" si="2848"/>
        <v>21:0867</v>
      </c>
      <c r="D20397" s="1" t="str">
        <f t="shared" si="2849"/>
        <v>21:0240</v>
      </c>
      <c r="E20397" t="s">
        <v>78886</v>
      </c>
      <c r="F20397" t="s">
        <v>78887</v>
      </c>
      <c r="H20397">
        <v>46.045092500000003</v>
      </c>
      <c r="I20397">
        <v>-66.550199399999997</v>
      </c>
      <c r="J20397" s="1" t="str">
        <f t="shared" si="2846"/>
        <v>Fluid (stream)</v>
      </c>
      <c r="K20397" s="1" t="str">
        <f t="shared" si="2847"/>
        <v>Untreated Water</v>
      </c>
      <c r="L20397">
        <v>13</v>
      </c>
      <c r="M20397" t="s">
        <v>11450</v>
      </c>
      <c r="N20397">
        <v>213</v>
      </c>
      <c r="O20397">
        <v>2.5000000000000001E-2</v>
      </c>
      <c r="P20397">
        <v>30</v>
      </c>
      <c r="Q20397">
        <v>6.8</v>
      </c>
    </row>
    <row r="20398" spans="1:17" hidden="1" x14ac:dyDescent="0.3">
      <c r="A20398" t="s">
        <v>78888</v>
      </c>
      <c r="B20398" t="s">
        <v>78889</v>
      </c>
      <c r="C20398" s="1" t="str">
        <f t="shared" si="2848"/>
        <v>21:0867</v>
      </c>
      <c r="D20398" s="1" t="str">
        <f t="shared" si="2849"/>
        <v>21:0240</v>
      </c>
      <c r="E20398" t="s">
        <v>78890</v>
      </c>
      <c r="F20398" t="s">
        <v>78891</v>
      </c>
      <c r="H20398">
        <v>46.041606299999998</v>
      </c>
      <c r="I20398">
        <v>-66.555523300000004</v>
      </c>
      <c r="J20398" s="1" t="str">
        <f t="shared" si="2846"/>
        <v>Fluid (stream)</v>
      </c>
      <c r="K20398" s="1" t="str">
        <f t="shared" si="2847"/>
        <v>Untreated Water</v>
      </c>
      <c r="L20398">
        <v>13</v>
      </c>
      <c r="M20398" t="s">
        <v>11460</v>
      </c>
      <c r="N20398">
        <v>214</v>
      </c>
      <c r="O20398">
        <v>0.05</v>
      </c>
      <c r="P20398">
        <v>50</v>
      </c>
      <c r="Q20398">
        <v>6.9</v>
      </c>
    </row>
    <row r="20399" spans="1:17" hidden="1" x14ac:dyDescent="0.3">
      <c r="A20399" t="s">
        <v>78892</v>
      </c>
      <c r="B20399" t="s">
        <v>78893</v>
      </c>
      <c r="C20399" s="1" t="str">
        <f t="shared" si="2848"/>
        <v>21:0867</v>
      </c>
      <c r="D20399" s="1" t="str">
        <f t="shared" si="2849"/>
        <v>21:0240</v>
      </c>
      <c r="E20399" t="s">
        <v>78894</v>
      </c>
      <c r="F20399" t="s">
        <v>78895</v>
      </c>
      <c r="H20399">
        <v>46.137456399999998</v>
      </c>
      <c r="I20399">
        <v>-66.729946200000001</v>
      </c>
      <c r="J20399" s="1" t="str">
        <f t="shared" si="2846"/>
        <v>Fluid (stream)</v>
      </c>
      <c r="K20399" s="1" t="str">
        <f t="shared" si="2847"/>
        <v>Untreated Water</v>
      </c>
      <c r="L20399">
        <v>13</v>
      </c>
      <c r="M20399" t="s">
        <v>11465</v>
      </c>
      <c r="N20399">
        <v>215</v>
      </c>
      <c r="O20399">
        <v>2.5000000000000001E-2</v>
      </c>
      <c r="P20399">
        <v>30</v>
      </c>
      <c r="Q20399">
        <v>6.4</v>
      </c>
    </row>
    <row r="20400" spans="1:17" hidden="1" x14ac:dyDescent="0.3">
      <c r="A20400" t="s">
        <v>78896</v>
      </c>
      <c r="B20400" t="s">
        <v>78897</v>
      </c>
      <c r="C20400" s="1" t="str">
        <f t="shared" si="2848"/>
        <v>21:0867</v>
      </c>
      <c r="D20400" s="1" t="str">
        <f t="shared" si="2849"/>
        <v>21:0240</v>
      </c>
      <c r="E20400" t="s">
        <v>78898</v>
      </c>
      <c r="F20400" t="s">
        <v>78899</v>
      </c>
      <c r="H20400">
        <v>46.135657899999998</v>
      </c>
      <c r="I20400">
        <v>-66.730020100000004</v>
      </c>
      <c r="J20400" s="1" t="str">
        <f t="shared" si="2846"/>
        <v>Fluid (stream)</v>
      </c>
      <c r="K20400" s="1" t="str">
        <f t="shared" si="2847"/>
        <v>Untreated Water</v>
      </c>
      <c r="L20400">
        <v>13</v>
      </c>
      <c r="M20400" t="s">
        <v>11470</v>
      </c>
      <c r="N20400">
        <v>216</v>
      </c>
      <c r="O20400">
        <v>2.5000000000000001E-2</v>
      </c>
      <c r="P20400">
        <v>30</v>
      </c>
      <c r="Q20400">
        <v>6.5</v>
      </c>
    </row>
    <row r="20401" spans="1:17" hidden="1" x14ac:dyDescent="0.3">
      <c r="A20401" t="s">
        <v>78900</v>
      </c>
      <c r="B20401" t="s">
        <v>78901</v>
      </c>
      <c r="C20401" s="1" t="str">
        <f t="shared" si="2848"/>
        <v>21:0867</v>
      </c>
      <c r="D20401" s="1" t="str">
        <f t="shared" si="2849"/>
        <v>21:0240</v>
      </c>
      <c r="E20401" t="s">
        <v>78902</v>
      </c>
      <c r="F20401" t="s">
        <v>78903</v>
      </c>
      <c r="H20401">
        <v>46.152858299999998</v>
      </c>
      <c r="I20401">
        <v>-66.712476899999999</v>
      </c>
      <c r="J20401" s="1" t="str">
        <f t="shared" si="2846"/>
        <v>Fluid (stream)</v>
      </c>
      <c r="K20401" s="1" t="str">
        <f t="shared" si="2847"/>
        <v>Untreated Water</v>
      </c>
      <c r="L20401">
        <v>13</v>
      </c>
      <c r="M20401" t="s">
        <v>11475</v>
      </c>
      <c r="N20401">
        <v>217</v>
      </c>
      <c r="O20401">
        <v>2.5000000000000001E-2</v>
      </c>
      <c r="P20401">
        <v>30</v>
      </c>
      <c r="Q20401">
        <v>6.5</v>
      </c>
    </row>
    <row r="20402" spans="1:17" hidden="1" x14ac:dyDescent="0.3">
      <c r="A20402" t="s">
        <v>78904</v>
      </c>
      <c r="B20402" t="s">
        <v>78905</v>
      </c>
      <c r="C20402" s="1" t="str">
        <f t="shared" si="2848"/>
        <v>21:0867</v>
      </c>
      <c r="D20402" s="1" t="str">
        <f t="shared" si="2849"/>
        <v>21:0240</v>
      </c>
      <c r="E20402" t="s">
        <v>78906</v>
      </c>
      <c r="F20402" t="s">
        <v>78907</v>
      </c>
      <c r="H20402">
        <v>46.154207200000002</v>
      </c>
      <c r="I20402">
        <v>-66.712420899999998</v>
      </c>
      <c r="J20402" s="1" t="str">
        <f t="shared" ref="J20402:J20465" si="2850">HYPERLINK("http://geochem.nrcan.gc.ca/cdogs/content/kwd/kwd020018_e.htm", "Fluid (stream)")</f>
        <v>Fluid (stream)</v>
      </c>
      <c r="K20402" s="1" t="str">
        <f t="shared" si="2847"/>
        <v>Untreated Water</v>
      </c>
      <c r="L20402">
        <v>13</v>
      </c>
      <c r="M20402" t="s">
        <v>11480</v>
      </c>
      <c r="N20402">
        <v>218</v>
      </c>
      <c r="O20402">
        <v>2.5000000000000001E-2</v>
      </c>
      <c r="P20402">
        <v>30</v>
      </c>
      <c r="Q20402">
        <v>6.8</v>
      </c>
    </row>
    <row r="20403" spans="1:17" hidden="1" x14ac:dyDescent="0.3">
      <c r="A20403" t="s">
        <v>78908</v>
      </c>
      <c r="B20403" t="s">
        <v>78909</v>
      </c>
      <c r="C20403" s="1" t="str">
        <f t="shared" si="2848"/>
        <v>21:0867</v>
      </c>
      <c r="D20403" s="1" t="str">
        <f t="shared" si="2849"/>
        <v>21:0240</v>
      </c>
      <c r="E20403" t="s">
        <v>78910</v>
      </c>
      <c r="F20403" t="s">
        <v>78911</v>
      </c>
      <c r="H20403">
        <v>46.165989199999999</v>
      </c>
      <c r="I20403">
        <v>-66.542889000000002</v>
      </c>
      <c r="J20403" s="1" t="str">
        <f t="shared" si="2850"/>
        <v>Fluid (stream)</v>
      </c>
      <c r="K20403" s="1" t="str">
        <f t="shared" si="2847"/>
        <v>Untreated Water</v>
      </c>
      <c r="L20403">
        <v>13</v>
      </c>
      <c r="M20403" t="s">
        <v>12548</v>
      </c>
      <c r="N20403">
        <v>219</v>
      </c>
      <c r="O20403">
        <v>2.5000000000000001E-2</v>
      </c>
      <c r="P20403">
        <v>30</v>
      </c>
      <c r="Q20403">
        <v>7.1</v>
      </c>
    </row>
    <row r="20404" spans="1:17" hidden="1" x14ac:dyDescent="0.3">
      <c r="A20404" t="s">
        <v>78912</v>
      </c>
      <c r="B20404" t="s">
        <v>78913</v>
      </c>
      <c r="C20404" s="1" t="str">
        <f t="shared" si="2848"/>
        <v>21:0867</v>
      </c>
      <c r="D20404" s="1" t="str">
        <f t="shared" si="2849"/>
        <v>21:0240</v>
      </c>
      <c r="E20404" t="s">
        <v>78914</v>
      </c>
      <c r="F20404" t="s">
        <v>78915</v>
      </c>
      <c r="H20404">
        <v>46.198598199999999</v>
      </c>
      <c r="I20404">
        <v>-66.500605800000002</v>
      </c>
      <c r="J20404" s="1" t="str">
        <f t="shared" si="2850"/>
        <v>Fluid (stream)</v>
      </c>
      <c r="K20404" s="1" t="str">
        <f t="shared" si="2847"/>
        <v>Untreated Water</v>
      </c>
      <c r="L20404">
        <v>14</v>
      </c>
      <c r="M20404" t="s">
        <v>11392</v>
      </c>
      <c r="N20404">
        <v>220</v>
      </c>
      <c r="O20404">
        <v>2.5000000000000001E-2</v>
      </c>
      <c r="P20404">
        <v>40</v>
      </c>
      <c r="Q20404">
        <v>7</v>
      </c>
    </row>
    <row r="20405" spans="1:17" hidden="1" x14ac:dyDescent="0.3">
      <c r="A20405" t="s">
        <v>78916</v>
      </c>
      <c r="B20405" t="s">
        <v>78917</v>
      </c>
      <c r="C20405" s="1" t="str">
        <f t="shared" si="2848"/>
        <v>21:0867</v>
      </c>
      <c r="D20405" s="1" t="str">
        <f t="shared" si="2849"/>
        <v>21:0240</v>
      </c>
      <c r="E20405" t="s">
        <v>78918</v>
      </c>
      <c r="F20405" t="s">
        <v>78919</v>
      </c>
      <c r="H20405">
        <v>46.236393700000001</v>
      </c>
      <c r="I20405">
        <v>-66.552389399999996</v>
      </c>
      <c r="J20405" s="1" t="str">
        <f t="shared" si="2850"/>
        <v>Fluid (stream)</v>
      </c>
      <c r="K20405" s="1" t="str">
        <f t="shared" si="2847"/>
        <v>Untreated Water</v>
      </c>
      <c r="L20405">
        <v>14</v>
      </c>
      <c r="M20405" t="s">
        <v>11397</v>
      </c>
      <c r="N20405">
        <v>221</v>
      </c>
      <c r="O20405">
        <v>2.5000000000000001E-2</v>
      </c>
      <c r="P20405">
        <v>60</v>
      </c>
      <c r="Q20405">
        <v>7.4</v>
      </c>
    </row>
    <row r="20406" spans="1:17" hidden="1" x14ac:dyDescent="0.3">
      <c r="A20406" t="s">
        <v>78920</v>
      </c>
      <c r="B20406" t="s">
        <v>78921</v>
      </c>
      <c r="C20406" s="1" t="str">
        <f t="shared" si="2848"/>
        <v>21:0867</v>
      </c>
      <c r="D20406" s="1" t="str">
        <f t="shared" si="2849"/>
        <v>21:0240</v>
      </c>
      <c r="E20406" t="s">
        <v>78922</v>
      </c>
      <c r="F20406" t="s">
        <v>78923</v>
      </c>
      <c r="H20406">
        <v>46.235809400000001</v>
      </c>
      <c r="I20406">
        <v>-66.556630600000005</v>
      </c>
      <c r="J20406" s="1" t="str">
        <f t="shared" si="2850"/>
        <v>Fluid (stream)</v>
      </c>
      <c r="K20406" s="1" t="str">
        <f t="shared" si="2847"/>
        <v>Untreated Water</v>
      </c>
      <c r="L20406">
        <v>14</v>
      </c>
      <c r="M20406" t="s">
        <v>11402</v>
      </c>
      <c r="N20406">
        <v>222</v>
      </c>
      <c r="O20406">
        <v>2.5000000000000001E-2</v>
      </c>
      <c r="P20406">
        <v>30</v>
      </c>
      <c r="Q20406">
        <v>7.1</v>
      </c>
    </row>
    <row r="20407" spans="1:17" hidden="1" x14ac:dyDescent="0.3">
      <c r="A20407" t="s">
        <v>78924</v>
      </c>
      <c r="B20407" t="s">
        <v>78925</v>
      </c>
      <c r="C20407" s="1" t="str">
        <f t="shared" si="2848"/>
        <v>21:0867</v>
      </c>
      <c r="D20407" s="1" t="str">
        <f t="shared" si="2849"/>
        <v>21:0240</v>
      </c>
      <c r="E20407" t="s">
        <v>78926</v>
      </c>
      <c r="F20407" t="s">
        <v>78927</v>
      </c>
      <c r="H20407">
        <v>46.234180500000001</v>
      </c>
      <c r="I20407">
        <v>-66.554109100000005</v>
      </c>
      <c r="J20407" s="1" t="str">
        <f t="shared" si="2850"/>
        <v>Fluid (stream)</v>
      </c>
      <c r="K20407" s="1" t="str">
        <f t="shared" si="2847"/>
        <v>Untreated Water</v>
      </c>
      <c r="L20407">
        <v>14</v>
      </c>
      <c r="M20407" t="s">
        <v>11411</v>
      </c>
      <c r="N20407">
        <v>223</v>
      </c>
      <c r="O20407">
        <v>2.5000000000000001E-2</v>
      </c>
      <c r="P20407">
        <v>40</v>
      </c>
      <c r="Q20407">
        <v>6.7</v>
      </c>
    </row>
    <row r="20408" spans="1:17" hidden="1" x14ac:dyDescent="0.3">
      <c r="A20408" t="s">
        <v>78928</v>
      </c>
      <c r="B20408" t="s">
        <v>78929</v>
      </c>
      <c r="C20408" s="1" t="str">
        <f t="shared" si="2848"/>
        <v>21:0867</v>
      </c>
      <c r="D20408" s="1" t="str">
        <f t="shared" si="2849"/>
        <v>21:0240</v>
      </c>
      <c r="E20408" t="s">
        <v>78930</v>
      </c>
      <c r="F20408" t="s">
        <v>78931</v>
      </c>
      <c r="H20408">
        <v>46.249200600000002</v>
      </c>
      <c r="I20408">
        <v>-66.583278800000002</v>
      </c>
      <c r="J20408" s="1" t="str">
        <f t="shared" si="2850"/>
        <v>Fluid (stream)</v>
      </c>
      <c r="K20408" s="1" t="str">
        <f t="shared" si="2847"/>
        <v>Untreated Water</v>
      </c>
      <c r="L20408">
        <v>14</v>
      </c>
      <c r="M20408" t="s">
        <v>11416</v>
      </c>
      <c r="N20408">
        <v>224</v>
      </c>
      <c r="O20408">
        <v>2.5000000000000001E-2</v>
      </c>
      <c r="P20408">
        <v>40</v>
      </c>
      <c r="Q20408">
        <v>7.1</v>
      </c>
    </row>
    <row r="20409" spans="1:17" hidden="1" x14ac:dyDescent="0.3">
      <c r="A20409" t="s">
        <v>78932</v>
      </c>
      <c r="B20409" t="s">
        <v>78933</v>
      </c>
      <c r="C20409" s="1" t="str">
        <f t="shared" si="2848"/>
        <v>21:0867</v>
      </c>
      <c r="D20409" s="1" t="str">
        <f t="shared" si="2849"/>
        <v>21:0240</v>
      </c>
      <c r="E20409" t="s">
        <v>78934</v>
      </c>
      <c r="F20409" t="s">
        <v>78935</v>
      </c>
      <c r="H20409">
        <v>46.082688400000002</v>
      </c>
      <c r="I20409">
        <v>-66.669466099999994</v>
      </c>
      <c r="J20409" s="1" t="str">
        <f t="shared" si="2850"/>
        <v>Fluid (stream)</v>
      </c>
      <c r="K20409" s="1" t="str">
        <f t="shared" ref="K20409:K20472" si="2851">HYPERLINK("http://geochem.nrcan.gc.ca/cdogs/content/kwd/kwd080007_e.htm", "Untreated Water")</f>
        <v>Untreated Water</v>
      </c>
      <c r="L20409">
        <v>14</v>
      </c>
      <c r="M20409" t="s">
        <v>11421</v>
      </c>
      <c r="N20409">
        <v>225</v>
      </c>
      <c r="O20409">
        <v>2.5000000000000001E-2</v>
      </c>
      <c r="P20409">
        <v>30</v>
      </c>
      <c r="Q20409">
        <v>6.3</v>
      </c>
    </row>
    <row r="20410" spans="1:17" hidden="1" x14ac:dyDescent="0.3">
      <c r="A20410" t="s">
        <v>78936</v>
      </c>
      <c r="B20410" t="s">
        <v>78937</v>
      </c>
      <c r="C20410" s="1" t="str">
        <f t="shared" si="2848"/>
        <v>21:0867</v>
      </c>
      <c r="D20410" s="1" t="str">
        <f t="shared" si="2849"/>
        <v>21:0240</v>
      </c>
      <c r="E20410" t="s">
        <v>78938</v>
      </c>
      <c r="F20410" t="s">
        <v>78939</v>
      </c>
      <c r="H20410">
        <v>46.084024100000001</v>
      </c>
      <c r="I20410">
        <v>-66.668763100000007</v>
      </c>
      <c r="J20410" s="1" t="str">
        <f t="shared" si="2850"/>
        <v>Fluid (stream)</v>
      </c>
      <c r="K20410" s="1" t="str">
        <f t="shared" si="2851"/>
        <v>Untreated Water</v>
      </c>
      <c r="L20410">
        <v>14</v>
      </c>
      <c r="M20410" t="s">
        <v>11426</v>
      </c>
      <c r="N20410">
        <v>226</v>
      </c>
      <c r="O20410">
        <v>2.5000000000000001E-2</v>
      </c>
      <c r="P20410">
        <v>30</v>
      </c>
      <c r="Q20410">
        <v>4.5</v>
      </c>
    </row>
    <row r="20411" spans="1:17" hidden="1" x14ac:dyDescent="0.3">
      <c r="A20411" t="s">
        <v>78940</v>
      </c>
      <c r="B20411" t="s">
        <v>78941</v>
      </c>
      <c r="C20411" s="1" t="str">
        <f t="shared" si="2848"/>
        <v>21:0867</v>
      </c>
      <c r="D20411" s="1" t="str">
        <f t="shared" si="2849"/>
        <v>21:0240</v>
      </c>
      <c r="E20411" t="s">
        <v>78942</v>
      </c>
      <c r="F20411" t="s">
        <v>78943</v>
      </c>
      <c r="H20411">
        <v>46.084486400000003</v>
      </c>
      <c r="I20411">
        <v>-66.647402200000002</v>
      </c>
      <c r="J20411" s="1" t="str">
        <f t="shared" si="2850"/>
        <v>Fluid (stream)</v>
      </c>
      <c r="K20411" s="1" t="str">
        <f t="shared" si="2851"/>
        <v>Untreated Water</v>
      </c>
      <c r="L20411">
        <v>14</v>
      </c>
      <c r="M20411" t="s">
        <v>11440</v>
      </c>
      <c r="N20411">
        <v>227</v>
      </c>
      <c r="O20411">
        <v>2.5000000000000001E-2</v>
      </c>
      <c r="P20411">
        <v>30</v>
      </c>
      <c r="Q20411">
        <v>4.3</v>
      </c>
    </row>
    <row r="20412" spans="1:17" hidden="1" x14ac:dyDescent="0.3">
      <c r="A20412" t="s">
        <v>78944</v>
      </c>
      <c r="B20412" t="s">
        <v>78945</v>
      </c>
      <c r="C20412" s="1" t="str">
        <f t="shared" si="2848"/>
        <v>21:0867</v>
      </c>
      <c r="D20412" s="1" t="str">
        <f t="shared" si="2849"/>
        <v>21:0240</v>
      </c>
      <c r="E20412" t="s">
        <v>78946</v>
      </c>
      <c r="F20412" t="s">
        <v>78947</v>
      </c>
      <c r="H20412">
        <v>46.092044399999999</v>
      </c>
      <c r="I20412">
        <v>-66.621208499999995</v>
      </c>
      <c r="J20412" s="1" t="str">
        <f t="shared" si="2850"/>
        <v>Fluid (stream)</v>
      </c>
      <c r="K20412" s="1" t="str">
        <f t="shared" si="2851"/>
        <v>Untreated Water</v>
      </c>
      <c r="L20412">
        <v>14</v>
      </c>
      <c r="M20412" t="s">
        <v>11445</v>
      </c>
      <c r="N20412">
        <v>228</v>
      </c>
      <c r="O20412">
        <v>2.5000000000000001E-2</v>
      </c>
      <c r="P20412">
        <v>20</v>
      </c>
      <c r="Q20412">
        <v>5.9</v>
      </c>
    </row>
    <row r="20413" spans="1:17" hidden="1" x14ac:dyDescent="0.3">
      <c r="A20413" t="s">
        <v>78948</v>
      </c>
      <c r="B20413" t="s">
        <v>78949</v>
      </c>
      <c r="C20413" s="1" t="str">
        <f t="shared" si="2848"/>
        <v>21:0867</v>
      </c>
      <c r="D20413" s="1" t="str">
        <f t="shared" si="2849"/>
        <v>21:0240</v>
      </c>
      <c r="E20413" t="s">
        <v>78950</v>
      </c>
      <c r="F20413" t="s">
        <v>78951</v>
      </c>
      <c r="H20413">
        <v>46.228688599999998</v>
      </c>
      <c r="I20413">
        <v>-66.816314399999996</v>
      </c>
      <c r="J20413" s="1" t="str">
        <f t="shared" si="2850"/>
        <v>Fluid (stream)</v>
      </c>
      <c r="K20413" s="1" t="str">
        <f t="shared" si="2851"/>
        <v>Untreated Water</v>
      </c>
      <c r="L20413">
        <v>14</v>
      </c>
      <c r="M20413" t="s">
        <v>11450</v>
      </c>
      <c r="N20413">
        <v>229</v>
      </c>
      <c r="O20413">
        <v>2.5000000000000001E-2</v>
      </c>
      <c r="P20413">
        <v>40</v>
      </c>
      <c r="Q20413">
        <v>7</v>
      </c>
    </row>
    <row r="20414" spans="1:17" hidden="1" x14ac:dyDescent="0.3">
      <c r="A20414" t="s">
        <v>78952</v>
      </c>
      <c r="B20414" t="s">
        <v>78953</v>
      </c>
      <c r="C20414" s="1" t="str">
        <f t="shared" si="2848"/>
        <v>21:0867</v>
      </c>
      <c r="D20414" s="1" t="str">
        <f t="shared" si="2849"/>
        <v>21:0240</v>
      </c>
      <c r="E20414" t="s">
        <v>78954</v>
      </c>
      <c r="F20414" t="s">
        <v>78955</v>
      </c>
      <c r="H20414">
        <v>46.212352199999998</v>
      </c>
      <c r="I20414">
        <v>-66.809183599999997</v>
      </c>
      <c r="J20414" s="1" t="str">
        <f t="shared" si="2850"/>
        <v>Fluid (stream)</v>
      </c>
      <c r="K20414" s="1" t="str">
        <f t="shared" si="2851"/>
        <v>Untreated Water</v>
      </c>
      <c r="L20414">
        <v>14</v>
      </c>
      <c r="M20414" t="s">
        <v>11460</v>
      </c>
      <c r="N20414">
        <v>230</v>
      </c>
      <c r="O20414">
        <v>2.5000000000000001E-2</v>
      </c>
      <c r="P20414">
        <v>40</v>
      </c>
      <c r="Q20414">
        <v>7.7</v>
      </c>
    </row>
    <row r="20415" spans="1:17" hidden="1" x14ac:dyDescent="0.3">
      <c r="A20415" t="s">
        <v>78956</v>
      </c>
      <c r="B20415" t="s">
        <v>78957</v>
      </c>
      <c r="C20415" s="1" t="str">
        <f t="shared" si="2848"/>
        <v>21:0867</v>
      </c>
      <c r="D20415" s="1" t="str">
        <f t="shared" si="2849"/>
        <v>21:0240</v>
      </c>
      <c r="E20415" t="s">
        <v>78958</v>
      </c>
      <c r="F20415" t="s">
        <v>78959</v>
      </c>
      <c r="H20415">
        <v>46.001539399999999</v>
      </c>
      <c r="I20415">
        <v>-66.586155199999993</v>
      </c>
      <c r="J20415" s="1" t="str">
        <f t="shared" si="2850"/>
        <v>Fluid (stream)</v>
      </c>
      <c r="K20415" s="1" t="str">
        <f t="shared" si="2851"/>
        <v>Untreated Water</v>
      </c>
      <c r="L20415">
        <v>14</v>
      </c>
      <c r="M20415" t="s">
        <v>11465</v>
      </c>
      <c r="N20415">
        <v>231</v>
      </c>
      <c r="O20415">
        <v>2.5000000000000001E-2</v>
      </c>
      <c r="P20415">
        <v>40</v>
      </c>
      <c r="Q20415">
        <v>6.1</v>
      </c>
    </row>
    <row r="20416" spans="1:17" hidden="1" x14ac:dyDescent="0.3">
      <c r="A20416" t="s">
        <v>78960</v>
      </c>
      <c r="B20416" t="s">
        <v>78961</v>
      </c>
      <c r="C20416" s="1" t="str">
        <f t="shared" si="2848"/>
        <v>21:0867</v>
      </c>
      <c r="D20416" s="1" t="str">
        <f t="shared" si="2849"/>
        <v>21:0240</v>
      </c>
      <c r="E20416" t="s">
        <v>78962</v>
      </c>
      <c r="F20416" t="s">
        <v>78963</v>
      </c>
      <c r="H20416">
        <v>46.238995299999999</v>
      </c>
      <c r="I20416">
        <v>-66.790611999999996</v>
      </c>
      <c r="J20416" s="1" t="str">
        <f t="shared" si="2850"/>
        <v>Fluid (stream)</v>
      </c>
      <c r="K20416" s="1" t="str">
        <f t="shared" si="2851"/>
        <v>Untreated Water</v>
      </c>
      <c r="L20416">
        <v>14</v>
      </c>
      <c r="M20416" t="s">
        <v>11470</v>
      </c>
      <c r="N20416">
        <v>232</v>
      </c>
      <c r="O20416">
        <v>2.5000000000000001E-2</v>
      </c>
      <c r="P20416">
        <v>30</v>
      </c>
      <c r="Q20416">
        <v>7.7</v>
      </c>
    </row>
    <row r="20417" spans="1:17" hidden="1" x14ac:dyDescent="0.3">
      <c r="A20417" t="s">
        <v>78964</v>
      </c>
      <c r="B20417" t="s">
        <v>78965</v>
      </c>
      <c r="C20417" s="1" t="str">
        <f t="shared" si="2848"/>
        <v>21:0867</v>
      </c>
      <c r="D20417" s="1" t="str">
        <f t="shared" si="2849"/>
        <v>21:0240</v>
      </c>
      <c r="E20417" t="s">
        <v>78966</v>
      </c>
      <c r="F20417" t="s">
        <v>78967</v>
      </c>
      <c r="H20417">
        <v>46.247174200000003</v>
      </c>
      <c r="I20417">
        <v>-66.771472700000004</v>
      </c>
      <c r="J20417" s="1" t="str">
        <f t="shared" si="2850"/>
        <v>Fluid (stream)</v>
      </c>
      <c r="K20417" s="1" t="str">
        <f t="shared" si="2851"/>
        <v>Untreated Water</v>
      </c>
      <c r="L20417">
        <v>14</v>
      </c>
      <c r="M20417" t="s">
        <v>11431</v>
      </c>
      <c r="N20417">
        <v>233</v>
      </c>
      <c r="O20417">
        <v>2.5000000000000001E-2</v>
      </c>
      <c r="P20417">
        <v>30</v>
      </c>
      <c r="Q20417">
        <v>7.6</v>
      </c>
    </row>
    <row r="20418" spans="1:17" hidden="1" x14ac:dyDescent="0.3">
      <c r="A20418" t="s">
        <v>78968</v>
      </c>
      <c r="B20418" t="s">
        <v>78969</v>
      </c>
      <c r="C20418" s="1" t="str">
        <f t="shared" si="2848"/>
        <v>21:0867</v>
      </c>
      <c r="D20418" s="1" t="str">
        <f t="shared" si="2849"/>
        <v>21:0240</v>
      </c>
      <c r="E20418" t="s">
        <v>78966</v>
      </c>
      <c r="F20418" t="s">
        <v>78970</v>
      </c>
      <c r="H20418">
        <v>46.247174200000003</v>
      </c>
      <c r="I20418">
        <v>-66.771472700000004</v>
      </c>
      <c r="J20418" s="1" t="str">
        <f t="shared" si="2850"/>
        <v>Fluid (stream)</v>
      </c>
      <c r="K20418" s="1" t="str">
        <f t="shared" si="2851"/>
        <v>Untreated Water</v>
      </c>
      <c r="L20418">
        <v>14</v>
      </c>
      <c r="M20418" t="s">
        <v>11435</v>
      </c>
      <c r="N20418">
        <v>234</v>
      </c>
      <c r="O20418">
        <v>2.5000000000000001E-2</v>
      </c>
      <c r="P20418">
        <v>40</v>
      </c>
      <c r="Q20418">
        <v>7.6</v>
      </c>
    </row>
    <row r="20419" spans="1:17" hidden="1" x14ac:dyDescent="0.3">
      <c r="A20419" t="s">
        <v>78971</v>
      </c>
      <c r="B20419" t="s">
        <v>78972</v>
      </c>
      <c r="C20419" s="1" t="str">
        <f t="shared" si="2848"/>
        <v>21:0867</v>
      </c>
      <c r="D20419" s="1" t="str">
        <f t="shared" si="2849"/>
        <v>21:0240</v>
      </c>
      <c r="E20419" t="s">
        <v>78973</v>
      </c>
      <c r="F20419" t="s">
        <v>78974</v>
      </c>
      <c r="H20419">
        <v>46.188378499999999</v>
      </c>
      <c r="I20419">
        <v>-66.756358000000006</v>
      </c>
      <c r="J20419" s="1" t="str">
        <f t="shared" si="2850"/>
        <v>Fluid (stream)</v>
      </c>
      <c r="K20419" s="1" t="str">
        <f t="shared" si="2851"/>
        <v>Untreated Water</v>
      </c>
      <c r="L20419">
        <v>14</v>
      </c>
      <c r="M20419" t="s">
        <v>11475</v>
      </c>
      <c r="N20419">
        <v>235</v>
      </c>
      <c r="O20419">
        <v>2.5000000000000001E-2</v>
      </c>
      <c r="P20419">
        <v>40</v>
      </c>
      <c r="Q20419">
        <v>7.2</v>
      </c>
    </row>
    <row r="20420" spans="1:17" hidden="1" x14ac:dyDescent="0.3">
      <c r="A20420" t="s">
        <v>78975</v>
      </c>
      <c r="B20420" t="s">
        <v>78976</v>
      </c>
      <c r="C20420" s="1" t="str">
        <f t="shared" si="2848"/>
        <v>21:0867</v>
      </c>
      <c r="D20420" s="1" t="str">
        <f t="shared" si="2849"/>
        <v>21:0240</v>
      </c>
      <c r="E20420" t="s">
        <v>78977</v>
      </c>
      <c r="F20420" t="s">
        <v>78978</v>
      </c>
      <c r="H20420">
        <v>46.187477999999999</v>
      </c>
      <c r="I20420">
        <v>-66.802721500000004</v>
      </c>
      <c r="J20420" s="1" t="str">
        <f t="shared" si="2850"/>
        <v>Fluid (stream)</v>
      </c>
      <c r="K20420" s="1" t="str">
        <f t="shared" si="2851"/>
        <v>Untreated Water</v>
      </c>
      <c r="L20420">
        <v>14</v>
      </c>
      <c r="M20420" t="s">
        <v>11480</v>
      </c>
      <c r="N20420">
        <v>236</v>
      </c>
      <c r="O20420">
        <v>2.5000000000000001E-2</v>
      </c>
      <c r="P20420">
        <v>40</v>
      </c>
      <c r="Q20420">
        <v>7.1</v>
      </c>
    </row>
    <row r="20421" spans="1:17" hidden="1" x14ac:dyDescent="0.3">
      <c r="A20421" t="s">
        <v>78979</v>
      </c>
      <c r="B20421" t="s">
        <v>78980</v>
      </c>
      <c r="C20421" s="1" t="str">
        <f t="shared" si="2848"/>
        <v>21:0867</v>
      </c>
      <c r="D20421" s="1" t="str">
        <f t="shared" si="2849"/>
        <v>21:0240</v>
      </c>
      <c r="E20421" t="s">
        <v>78981</v>
      </c>
      <c r="F20421" t="s">
        <v>78982</v>
      </c>
      <c r="H20421">
        <v>46.185985899999999</v>
      </c>
      <c r="I20421">
        <v>-66.795330000000007</v>
      </c>
      <c r="J20421" s="1" t="str">
        <f t="shared" si="2850"/>
        <v>Fluid (stream)</v>
      </c>
      <c r="K20421" s="1" t="str">
        <f t="shared" si="2851"/>
        <v>Untreated Water</v>
      </c>
      <c r="L20421">
        <v>14</v>
      </c>
      <c r="M20421" t="s">
        <v>12548</v>
      </c>
      <c r="N20421">
        <v>237</v>
      </c>
      <c r="O20421">
        <v>2.5000000000000001E-2</v>
      </c>
      <c r="P20421">
        <v>40</v>
      </c>
      <c r="Q20421">
        <v>6.5</v>
      </c>
    </row>
    <row r="20422" spans="1:17" hidden="1" x14ac:dyDescent="0.3">
      <c r="A20422" t="s">
        <v>78983</v>
      </c>
      <c r="B20422" t="s">
        <v>78984</v>
      </c>
      <c r="C20422" s="1" t="str">
        <f t="shared" si="2848"/>
        <v>21:0867</v>
      </c>
      <c r="D20422" s="1" t="str">
        <f t="shared" si="2849"/>
        <v>21:0240</v>
      </c>
      <c r="E20422" t="s">
        <v>78985</v>
      </c>
      <c r="F20422" t="s">
        <v>78986</v>
      </c>
      <c r="H20422">
        <v>46.194101500000002</v>
      </c>
      <c r="I20422">
        <v>-66.819629500000005</v>
      </c>
      <c r="J20422" s="1" t="str">
        <f t="shared" si="2850"/>
        <v>Fluid (stream)</v>
      </c>
      <c r="K20422" s="1" t="str">
        <f t="shared" si="2851"/>
        <v>Untreated Water</v>
      </c>
      <c r="L20422">
        <v>15</v>
      </c>
      <c r="M20422" t="s">
        <v>11392</v>
      </c>
      <c r="N20422">
        <v>238</v>
      </c>
      <c r="O20422">
        <v>2.5000000000000001E-2</v>
      </c>
      <c r="P20422">
        <v>30</v>
      </c>
      <c r="Q20422">
        <v>7</v>
      </c>
    </row>
    <row r="20423" spans="1:17" hidden="1" x14ac:dyDescent="0.3">
      <c r="A20423" t="s">
        <v>78987</v>
      </c>
      <c r="B20423" t="s">
        <v>78988</v>
      </c>
      <c r="C20423" s="1" t="str">
        <f t="shared" si="2848"/>
        <v>21:0867</v>
      </c>
      <c r="D20423" s="1" t="str">
        <f t="shared" si="2849"/>
        <v>21:0240</v>
      </c>
      <c r="E20423" t="s">
        <v>78989</v>
      </c>
      <c r="F20423" t="s">
        <v>78990</v>
      </c>
      <c r="H20423">
        <v>46.194976199999999</v>
      </c>
      <c r="I20423">
        <v>-66.818298900000002</v>
      </c>
      <c r="J20423" s="1" t="str">
        <f t="shared" si="2850"/>
        <v>Fluid (stream)</v>
      </c>
      <c r="K20423" s="1" t="str">
        <f t="shared" si="2851"/>
        <v>Untreated Water</v>
      </c>
      <c r="L20423">
        <v>15</v>
      </c>
      <c r="M20423" t="s">
        <v>11397</v>
      </c>
      <c r="N20423">
        <v>239</v>
      </c>
      <c r="O20423">
        <v>0.05</v>
      </c>
      <c r="P20423">
        <v>30</v>
      </c>
      <c r="Q20423">
        <v>7.1</v>
      </c>
    </row>
    <row r="20424" spans="1:17" hidden="1" x14ac:dyDescent="0.3">
      <c r="A20424" t="s">
        <v>78991</v>
      </c>
      <c r="B20424" t="s">
        <v>78992</v>
      </c>
      <c r="C20424" s="1" t="str">
        <f t="shared" si="2848"/>
        <v>21:0867</v>
      </c>
      <c r="D20424" s="1" t="str">
        <f t="shared" si="2849"/>
        <v>21:0240</v>
      </c>
      <c r="E20424" t="s">
        <v>78993</v>
      </c>
      <c r="F20424" t="s">
        <v>78994</v>
      </c>
      <c r="H20424">
        <v>46.197963000000001</v>
      </c>
      <c r="I20424">
        <v>-66.809755899999999</v>
      </c>
      <c r="J20424" s="1" t="str">
        <f t="shared" si="2850"/>
        <v>Fluid (stream)</v>
      </c>
      <c r="K20424" s="1" t="str">
        <f t="shared" si="2851"/>
        <v>Untreated Water</v>
      </c>
      <c r="L20424">
        <v>15</v>
      </c>
      <c r="M20424" t="s">
        <v>11402</v>
      </c>
      <c r="N20424">
        <v>240</v>
      </c>
      <c r="O20424">
        <v>0.11</v>
      </c>
      <c r="P20424">
        <v>30</v>
      </c>
      <c r="Q20424">
        <v>7.6</v>
      </c>
    </row>
    <row r="20425" spans="1:17" hidden="1" x14ac:dyDescent="0.3">
      <c r="A20425" t="s">
        <v>78995</v>
      </c>
      <c r="B20425" t="s">
        <v>78996</v>
      </c>
      <c r="C20425" s="1" t="str">
        <f t="shared" si="2848"/>
        <v>21:0867</v>
      </c>
      <c r="D20425" s="1" t="str">
        <f t="shared" si="2849"/>
        <v>21:0240</v>
      </c>
      <c r="E20425" t="s">
        <v>78997</v>
      </c>
      <c r="F20425" t="s">
        <v>78998</v>
      </c>
      <c r="H20425">
        <v>46.196151999999998</v>
      </c>
      <c r="I20425">
        <v>-66.809179900000004</v>
      </c>
      <c r="J20425" s="1" t="str">
        <f t="shared" si="2850"/>
        <v>Fluid (stream)</v>
      </c>
      <c r="K20425" s="1" t="str">
        <f t="shared" si="2851"/>
        <v>Untreated Water</v>
      </c>
      <c r="L20425">
        <v>15</v>
      </c>
      <c r="M20425" t="s">
        <v>11411</v>
      </c>
      <c r="N20425">
        <v>241</v>
      </c>
      <c r="O20425">
        <v>2.5000000000000001E-2</v>
      </c>
      <c r="P20425">
        <v>30</v>
      </c>
      <c r="Q20425">
        <v>7</v>
      </c>
    </row>
    <row r="20426" spans="1:17" hidden="1" x14ac:dyDescent="0.3">
      <c r="A20426" t="s">
        <v>78999</v>
      </c>
      <c r="B20426" t="s">
        <v>79000</v>
      </c>
      <c r="C20426" s="1" t="str">
        <f t="shared" si="2848"/>
        <v>21:0867</v>
      </c>
      <c r="D20426" s="1" t="str">
        <f t="shared" si="2849"/>
        <v>21:0240</v>
      </c>
      <c r="E20426" t="s">
        <v>79001</v>
      </c>
      <c r="F20426" t="s">
        <v>79002</v>
      </c>
      <c r="H20426">
        <v>46.085173699999999</v>
      </c>
      <c r="I20426">
        <v>-66.771543800000003</v>
      </c>
      <c r="J20426" s="1" t="str">
        <f t="shared" si="2850"/>
        <v>Fluid (stream)</v>
      </c>
      <c r="K20426" s="1" t="str">
        <f t="shared" si="2851"/>
        <v>Untreated Water</v>
      </c>
      <c r="L20426">
        <v>15</v>
      </c>
      <c r="M20426" t="s">
        <v>11416</v>
      </c>
      <c r="N20426">
        <v>242</v>
      </c>
      <c r="O20426">
        <v>2.5000000000000001E-2</v>
      </c>
      <c r="P20426">
        <v>30</v>
      </c>
      <c r="Q20426">
        <v>6.9</v>
      </c>
    </row>
    <row r="20427" spans="1:17" hidden="1" x14ac:dyDescent="0.3">
      <c r="A20427" t="s">
        <v>79003</v>
      </c>
      <c r="B20427" t="s">
        <v>79004</v>
      </c>
      <c r="C20427" s="1" t="str">
        <f t="shared" si="2848"/>
        <v>21:0867</v>
      </c>
      <c r="D20427" s="1" t="str">
        <f t="shared" si="2849"/>
        <v>21:0240</v>
      </c>
      <c r="E20427" t="s">
        <v>79005</v>
      </c>
      <c r="F20427" t="s">
        <v>79006</v>
      </c>
      <c r="H20427">
        <v>46.085116999999997</v>
      </c>
      <c r="I20427">
        <v>-66.768635799999998</v>
      </c>
      <c r="J20427" s="1" t="str">
        <f t="shared" si="2850"/>
        <v>Fluid (stream)</v>
      </c>
      <c r="K20427" s="1" t="str">
        <f t="shared" si="2851"/>
        <v>Untreated Water</v>
      </c>
      <c r="L20427">
        <v>15</v>
      </c>
      <c r="M20427" t="s">
        <v>11421</v>
      </c>
      <c r="N20427">
        <v>243</v>
      </c>
      <c r="O20427">
        <v>2.5000000000000001E-2</v>
      </c>
      <c r="P20427">
        <v>30</v>
      </c>
      <c r="Q20427">
        <v>6.4</v>
      </c>
    </row>
    <row r="20428" spans="1:17" hidden="1" x14ac:dyDescent="0.3">
      <c r="A20428" t="s">
        <v>79007</v>
      </c>
      <c r="B20428" t="s">
        <v>79008</v>
      </c>
      <c r="C20428" s="1" t="str">
        <f t="shared" si="2848"/>
        <v>21:0867</v>
      </c>
      <c r="D20428" s="1" t="str">
        <f t="shared" si="2849"/>
        <v>21:0240</v>
      </c>
      <c r="E20428" t="s">
        <v>79009</v>
      </c>
      <c r="F20428" t="s">
        <v>79010</v>
      </c>
      <c r="H20428">
        <v>46.108755799999997</v>
      </c>
      <c r="I20428">
        <v>-66.5079104</v>
      </c>
      <c r="J20428" s="1" t="str">
        <f t="shared" si="2850"/>
        <v>Fluid (stream)</v>
      </c>
      <c r="K20428" s="1" t="str">
        <f t="shared" si="2851"/>
        <v>Untreated Water</v>
      </c>
      <c r="L20428">
        <v>15</v>
      </c>
      <c r="M20428" t="s">
        <v>11426</v>
      </c>
      <c r="N20428">
        <v>244</v>
      </c>
      <c r="O20428">
        <v>2.5000000000000001E-2</v>
      </c>
      <c r="P20428">
        <v>40</v>
      </c>
      <c r="Q20428">
        <v>6.9</v>
      </c>
    </row>
    <row r="20429" spans="1:17" hidden="1" x14ac:dyDescent="0.3">
      <c r="A20429" t="s">
        <v>79011</v>
      </c>
      <c r="B20429" t="s">
        <v>79012</v>
      </c>
      <c r="C20429" s="1" t="str">
        <f t="shared" si="2848"/>
        <v>21:0867</v>
      </c>
      <c r="D20429" s="1" t="str">
        <f t="shared" si="2849"/>
        <v>21:0240</v>
      </c>
      <c r="E20429" t="s">
        <v>79013</v>
      </c>
      <c r="F20429" t="s">
        <v>79014</v>
      </c>
      <c r="H20429">
        <v>46.117943699999998</v>
      </c>
      <c r="I20429">
        <v>-66.526909099999997</v>
      </c>
      <c r="J20429" s="1" t="str">
        <f t="shared" si="2850"/>
        <v>Fluid (stream)</v>
      </c>
      <c r="K20429" s="1" t="str">
        <f t="shared" si="2851"/>
        <v>Untreated Water</v>
      </c>
      <c r="L20429">
        <v>15</v>
      </c>
      <c r="M20429" t="s">
        <v>11440</v>
      </c>
      <c r="N20429">
        <v>245</v>
      </c>
      <c r="O20429">
        <v>2.5000000000000001E-2</v>
      </c>
      <c r="P20429">
        <v>30</v>
      </c>
      <c r="Q20429">
        <v>6</v>
      </c>
    </row>
    <row r="20430" spans="1:17" hidden="1" x14ac:dyDescent="0.3">
      <c r="A20430" t="s">
        <v>79015</v>
      </c>
      <c r="B20430" t="s">
        <v>79016</v>
      </c>
      <c r="C20430" s="1" t="str">
        <f t="shared" si="2848"/>
        <v>21:0867</v>
      </c>
      <c r="D20430" s="1" t="str">
        <f t="shared" si="2849"/>
        <v>21:0240</v>
      </c>
      <c r="E20430" t="s">
        <v>79017</v>
      </c>
      <c r="F20430" t="s">
        <v>79018</v>
      </c>
      <c r="H20430">
        <v>46.048486199999999</v>
      </c>
      <c r="I20430">
        <v>-66.759448699999993</v>
      </c>
      <c r="J20430" s="1" t="str">
        <f t="shared" si="2850"/>
        <v>Fluid (stream)</v>
      </c>
      <c r="K20430" s="1" t="str">
        <f t="shared" si="2851"/>
        <v>Untreated Water</v>
      </c>
      <c r="L20430">
        <v>15</v>
      </c>
      <c r="M20430" t="s">
        <v>11445</v>
      </c>
      <c r="N20430">
        <v>246</v>
      </c>
      <c r="O20430">
        <v>2.5000000000000001E-2</v>
      </c>
      <c r="P20430">
        <v>40</v>
      </c>
      <c r="Q20430">
        <v>6.9</v>
      </c>
    </row>
    <row r="20431" spans="1:17" hidden="1" x14ac:dyDescent="0.3">
      <c r="A20431" t="s">
        <v>79019</v>
      </c>
      <c r="B20431" t="s">
        <v>79020</v>
      </c>
      <c r="C20431" s="1" t="str">
        <f t="shared" si="2848"/>
        <v>21:0867</v>
      </c>
      <c r="D20431" s="1" t="str">
        <f t="shared" si="2849"/>
        <v>21:0240</v>
      </c>
      <c r="E20431" t="s">
        <v>79021</v>
      </c>
      <c r="F20431" t="s">
        <v>79022</v>
      </c>
      <c r="H20431">
        <v>46.048973799999999</v>
      </c>
      <c r="I20431">
        <v>-66.761367899999996</v>
      </c>
      <c r="J20431" s="1" t="str">
        <f t="shared" si="2850"/>
        <v>Fluid (stream)</v>
      </c>
      <c r="K20431" s="1" t="str">
        <f t="shared" si="2851"/>
        <v>Untreated Water</v>
      </c>
      <c r="L20431">
        <v>15</v>
      </c>
      <c r="M20431" t="s">
        <v>11450</v>
      </c>
      <c r="N20431">
        <v>247</v>
      </c>
      <c r="O20431">
        <v>2.5000000000000001E-2</v>
      </c>
      <c r="P20431">
        <v>40</v>
      </c>
      <c r="Q20431">
        <v>6.9</v>
      </c>
    </row>
    <row r="20432" spans="1:17" hidden="1" x14ac:dyDescent="0.3">
      <c r="A20432" t="s">
        <v>79023</v>
      </c>
      <c r="B20432" t="s">
        <v>79024</v>
      </c>
      <c r="C20432" s="1" t="str">
        <f t="shared" si="2848"/>
        <v>21:0867</v>
      </c>
      <c r="D20432" s="1" t="str">
        <f t="shared" si="2849"/>
        <v>21:0240</v>
      </c>
      <c r="E20432" t="s">
        <v>79025</v>
      </c>
      <c r="F20432" t="s">
        <v>79026</v>
      </c>
      <c r="H20432">
        <v>46.051405099999997</v>
      </c>
      <c r="I20432">
        <v>-66.770641299999994</v>
      </c>
      <c r="J20432" s="1" t="str">
        <f t="shared" si="2850"/>
        <v>Fluid (stream)</v>
      </c>
      <c r="K20432" s="1" t="str">
        <f t="shared" si="2851"/>
        <v>Untreated Water</v>
      </c>
      <c r="L20432">
        <v>15</v>
      </c>
      <c r="M20432" t="s">
        <v>11431</v>
      </c>
      <c r="N20432">
        <v>248</v>
      </c>
      <c r="O20432">
        <v>2.5000000000000001E-2</v>
      </c>
      <c r="P20432">
        <v>40</v>
      </c>
      <c r="Q20432">
        <v>6.9</v>
      </c>
    </row>
    <row r="20433" spans="1:17" hidden="1" x14ac:dyDescent="0.3">
      <c r="A20433" t="s">
        <v>79027</v>
      </c>
      <c r="B20433" t="s">
        <v>79028</v>
      </c>
      <c r="C20433" s="1" t="str">
        <f t="shared" si="2848"/>
        <v>21:0867</v>
      </c>
      <c r="D20433" s="1" t="str">
        <f t="shared" si="2849"/>
        <v>21:0240</v>
      </c>
      <c r="E20433" t="s">
        <v>79025</v>
      </c>
      <c r="F20433" t="s">
        <v>79029</v>
      </c>
      <c r="H20433">
        <v>46.051405099999997</v>
      </c>
      <c r="I20433">
        <v>-66.770641299999994</v>
      </c>
      <c r="J20433" s="1" t="str">
        <f t="shared" si="2850"/>
        <v>Fluid (stream)</v>
      </c>
      <c r="K20433" s="1" t="str">
        <f t="shared" si="2851"/>
        <v>Untreated Water</v>
      </c>
      <c r="L20433">
        <v>15</v>
      </c>
      <c r="M20433" t="s">
        <v>11435</v>
      </c>
      <c r="N20433">
        <v>249</v>
      </c>
      <c r="O20433">
        <v>2.5000000000000001E-2</v>
      </c>
      <c r="P20433">
        <v>40</v>
      </c>
      <c r="Q20433">
        <v>6.8</v>
      </c>
    </row>
    <row r="20434" spans="1:17" hidden="1" x14ac:dyDescent="0.3">
      <c r="A20434" t="s">
        <v>79030</v>
      </c>
      <c r="B20434" t="s">
        <v>79031</v>
      </c>
      <c r="C20434" s="1" t="str">
        <f t="shared" si="2848"/>
        <v>21:0867</v>
      </c>
      <c r="D20434" s="1" t="str">
        <f t="shared" si="2849"/>
        <v>21:0240</v>
      </c>
      <c r="E20434" t="s">
        <v>79032</v>
      </c>
      <c r="F20434" t="s">
        <v>79033</v>
      </c>
      <c r="H20434">
        <v>46.135784800000003</v>
      </c>
      <c r="I20434">
        <v>-66.561388500000007</v>
      </c>
      <c r="J20434" s="1" t="str">
        <f t="shared" si="2850"/>
        <v>Fluid (stream)</v>
      </c>
      <c r="K20434" s="1" t="str">
        <f t="shared" si="2851"/>
        <v>Untreated Water</v>
      </c>
      <c r="L20434">
        <v>15</v>
      </c>
      <c r="M20434" t="s">
        <v>11460</v>
      </c>
      <c r="N20434">
        <v>250</v>
      </c>
      <c r="O20434">
        <v>2.5000000000000001E-2</v>
      </c>
      <c r="P20434">
        <v>40</v>
      </c>
      <c r="Q20434">
        <v>7.3</v>
      </c>
    </row>
    <row r="20435" spans="1:17" hidden="1" x14ac:dyDescent="0.3">
      <c r="A20435" t="s">
        <v>79034</v>
      </c>
      <c r="B20435" t="s">
        <v>79035</v>
      </c>
      <c r="C20435" s="1" t="str">
        <f t="shared" si="2848"/>
        <v>21:0867</v>
      </c>
      <c r="D20435" s="1" t="str">
        <f t="shared" si="2849"/>
        <v>21:0240</v>
      </c>
      <c r="E20435" t="s">
        <v>79036</v>
      </c>
      <c r="F20435" t="s">
        <v>79037</v>
      </c>
      <c r="H20435">
        <v>46.1362551</v>
      </c>
      <c r="I20435">
        <v>-66.562338699999998</v>
      </c>
      <c r="J20435" s="1" t="str">
        <f t="shared" si="2850"/>
        <v>Fluid (stream)</v>
      </c>
      <c r="K20435" s="1" t="str">
        <f t="shared" si="2851"/>
        <v>Untreated Water</v>
      </c>
      <c r="L20435">
        <v>15</v>
      </c>
      <c r="M20435" t="s">
        <v>11465</v>
      </c>
      <c r="N20435">
        <v>251</v>
      </c>
      <c r="O20435">
        <v>2.5000000000000001E-2</v>
      </c>
      <c r="P20435">
        <v>40</v>
      </c>
      <c r="Q20435">
        <v>7.3</v>
      </c>
    </row>
    <row r="20436" spans="1:17" hidden="1" x14ac:dyDescent="0.3">
      <c r="A20436" t="s">
        <v>79038</v>
      </c>
      <c r="B20436" t="s">
        <v>79039</v>
      </c>
      <c r="C20436" s="1" t="str">
        <f t="shared" si="2848"/>
        <v>21:0867</v>
      </c>
      <c r="D20436" s="1" t="str">
        <f t="shared" si="2849"/>
        <v>21:0240</v>
      </c>
      <c r="E20436" t="s">
        <v>79040</v>
      </c>
      <c r="F20436" t="s">
        <v>79041</v>
      </c>
      <c r="H20436">
        <v>46.241962200000003</v>
      </c>
      <c r="I20436">
        <v>-66.758063699999994</v>
      </c>
      <c r="J20436" s="1" t="str">
        <f t="shared" si="2850"/>
        <v>Fluid (stream)</v>
      </c>
      <c r="K20436" s="1" t="str">
        <f t="shared" si="2851"/>
        <v>Untreated Water</v>
      </c>
      <c r="L20436">
        <v>15</v>
      </c>
      <c r="M20436" t="s">
        <v>11470</v>
      </c>
      <c r="N20436">
        <v>252</v>
      </c>
      <c r="O20436">
        <v>2.5000000000000001E-2</v>
      </c>
      <c r="P20436">
        <v>40</v>
      </c>
      <c r="Q20436">
        <v>7.4</v>
      </c>
    </row>
    <row r="20437" spans="1:17" hidden="1" x14ac:dyDescent="0.3">
      <c r="A20437" t="s">
        <v>79042</v>
      </c>
      <c r="B20437" t="s">
        <v>79043</v>
      </c>
      <c r="C20437" s="1" t="str">
        <f t="shared" si="2848"/>
        <v>21:0867</v>
      </c>
      <c r="D20437" s="1" t="str">
        <f t="shared" si="2849"/>
        <v>21:0240</v>
      </c>
      <c r="E20437" t="s">
        <v>79044</v>
      </c>
      <c r="F20437" t="s">
        <v>79045</v>
      </c>
      <c r="H20437">
        <v>46.245603799999998</v>
      </c>
      <c r="I20437">
        <v>-66.760185399999997</v>
      </c>
      <c r="J20437" s="1" t="str">
        <f t="shared" si="2850"/>
        <v>Fluid (stream)</v>
      </c>
      <c r="K20437" s="1" t="str">
        <f t="shared" si="2851"/>
        <v>Untreated Water</v>
      </c>
      <c r="L20437">
        <v>15</v>
      </c>
      <c r="M20437" t="s">
        <v>11475</v>
      </c>
      <c r="N20437">
        <v>253</v>
      </c>
      <c r="O20437">
        <v>0.14000000000000001</v>
      </c>
      <c r="P20437">
        <v>30</v>
      </c>
      <c r="Q20437">
        <v>8.1</v>
      </c>
    </row>
    <row r="20438" spans="1:17" hidden="1" x14ac:dyDescent="0.3">
      <c r="A20438" t="s">
        <v>79046</v>
      </c>
      <c r="B20438" t="s">
        <v>79047</v>
      </c>
      <c r="C20438" s="1" t="str">
        <f t="shared" si="2848"/>
        <v>21:0867</v>
      </c>
      <c r="D20438" s="1" t="str">
        <f t="shared" si="2849"/>
        <v>21:0240</v>
      </c>
      <c r="E20438" t="s">
        <v>79048</v>
      </c>
      <c r="F20438" t="s">
        <v>79049</v>
      </c>
      <c r="H20438">
        <v>46.243469599999997</v>
      </c>
      <c r="I20438">
        <v>-66.766109700000001</v>
      </c>
      <c r="J20438" s="1" t="str">
        <f t="shared" si="2850"/>
        <v>Fluid (stream)</v>
      </c>
      <c r="K20438" s="1" t="str">
        <f t="shared" si="2851"/>
        <v>Untreated Water</v>
      </c>
      <c r="L20438">
        <v>15</v>
      </c>
      <c r="M20438" t="s">
        <v>11480</v>
      </c>
      <c r="N20438">
        <v>254</v>
      </c>
      <c r="O20438">
        <v>2.5000000000000001E-2</v>
      </c>
      <c r="P20438">
        <v>40</v>
      </c>
      <c r="Q20438">
        <v>7.9</v>
      </c>
    </row>
    <row r="20439" spans="1:17" hidden="1" x14ac:dyDescent="0.3">
      <c r="A20439" t="s">
        <v>79050</v>
      </c>
      <c r="B20439" t="s">
        <v>79051</v>
      </c>
      <c r="C20439" s="1" t="str">
        <f t="shared" si="2848"/>
        <v>21:0867</v>
      </c>
      <c r="D20439" s="1" t="str">
        <f t="shared" si="2849"/>
        <v>21:0240</v>
      </c>
      <c r="E20439" t="s">
        <v>79052</v>
      </c>
      <c r="F20439" t="s">
        <v>79053</v>
      </c>
      <c r="H20439">
        <v>46.204534199999998</v>
      </c>
      <c r="I20439">
        <v>-66.788754400000002</v>
      </c>
      <c r="J20439" s="1" t="str">
        <f t="shared" si="2850"/>
        <v>Fluid (stream)</v>
      </c>
      <c r="K20439" s="1" t="str">
        <f t="shared" si="2851"/>
        <v>Untreated Water</v>
      </c>
      <c r="L20439">
        <v>16</v>
      </c>
      <c r="M20439" t="s">
        <v>11392</v>
      </c>
      <c r="N20439">
        <v>255</v>
      </c>
      <c r="O20439">
        <v>2.5000000000000001E-2</v>
      </c>
      <c r="P20439">
        <v>50</v>
      </c>
      <c r="Q20439">
        <v>7.3</v>
      </c>
    </row>
    <row r="20440" spans="1:17" hidden="1" x14ac:dyDescent="0.3">
      <c r="A20440" t="s">
        <v>79054</v>
      </c>
      <c r="B20440" t="s">
        <v>79055</v>
      </c>
      <c r="C20440" s="1" t="str">
        <f t="shared" si="2848"/>
        <v>21:0867</v>
      </c>
      <c r="D20440" s="1" t="str">
        <f t="shared" si="2849"/>
        <v>21:0240</v>
      </c>
      <c r="E20440" t="s">
        <v>79056</v>
      </c>
      <c r="F20440" t="s">
        <v>79057</v>
      </c>
      <c r="H20440">
        <v>46.169860399999997</v>
      </c>
      <c r="I20440">
        <v>-66.799213499999993</v>
      </c>
      <c r="J20440" s="1" t="str">
        <f t="shared" si="2850"/>
        <v>Fluid (stream)</v>
      </c>
      <c r="K20440" s="1" t="str">
        <f t="shared" si="2851"/>
        <v>Untreated Water</v>
      </c>
      <c r="L20440">
        <v>16</v>
      </c>
      <c r="M20440" t="s">
        <v>11397</v>
      </c>
      <c r="N20440">
        <v>256</v>
      </c>
      <c r="O20440">
        <v>2.5000000000000001E-2</v>
      </c>
      <c r="P20440">
        <v>40</v>
      </c>
      <c r="Q20440">
        <v>7.2</v>
      </c>
    </row>
    <row r="20441" spans="1:17" hidden="1" x14ac:dyDescent="0.3">
      <c r="A20441" t="s">
        <v>79058</v>
      </c>
      <c r="B20441" t="s">
        <v>79059</v>
      </c>
      <c r="C20441" s="1" t="str">
        <f t="shared" ref="C20441:C20504" si="2852">HYPERLINK("http://geochem.nrcan.gc.ca/cdogs/content/bdl/bdl210867_e.htm", "21:0867")</f>
        <v>21:0867</v>
      </c>
      <c r="D20441" s="1" t="str">
        <f t="shared" ref="D20441:D20504" si="2853">HYPERLINK("http://geochem.nrcan.gc.ca/cdogs/content/svy/svy210240_e.htm", "21:0240")</f>
        <v>21:0240</v>
      </c>
      <c r="E20441" t="s">
        <v>79060</v>
      </c>
      <c r="F20441" t="s">
        <v>79061</v>
      </c>
      <c r="H20441">
        <v>46.167990000000003</v>
      </c>
      <c r="I20441">
        <v>-66.819042800000005</v>
      </c>
      <c r="J20441" s="1" t="str">
        <f t="shared" si="2850"/>
        <v>Fluid (stream)</v>
      </c>
      <c r="K20441" s="1" t="str">
        <f t="shared" si="2851"/>
        <v>Untreated Water</v>
      </c>
      <c r="L20441">
        <v>16</v>
      </c>
      <c r="M20441" t="s">
        <v>11402</v>
      </c>
      <c r="N20441">
        <v>257</v>
      </c>
      <c r="O20441">
        <v>2.5000000000000001E-2</v>
      </c>
      <c r="P20441">
        <v>30</v>
      </c>
      <c r="Q20441">
        <v>5.7</v>
      </c>
    </row>
    <row r="20442" spans="1:17" hidden="1" x14ac:dyDescent="0.3">
      <c r="A20442" t="s">
        <v>79062</v>
      </c>
      <c r="B20442" t="s">
        <v>79063</v>
      </c>
      <c r="C20442" s="1" t="str">
        <f t="shared" si="2852"/>
        <v>21:0867</v>
      </c>
      <c r="D20442" s="1" t="str">
        <f t="shared" si="2853"/>
        <v>21:0240</v>
      </c>
      <c r="E20442" t="s">
        <v>79064</v>
      </c>
      <c r="F20442" t="s">
        <v>79065</v>
      </c>
      <c r="H20442">
        <v>46.180922600000002</v>
      </c>
      <c r="I20442">
        <v>-66.824685700000003</v>
      </c>
      <c r="J20442" s="1" t="str">
        <f t="shared" si="2850"/>
        <v>Fluid (stream)</v>
      </c>
      <c r="K20442" s="1" t="str">
        <f t="shared" si="2851"/>
        <v>Untreated Water</v>
      </c>
      <c r="L20442">
        <v>16</v>
      </c>
      <c r="M20442" t="s">
        <v>11411</v>
      </c>
      <c r="N20442">
        <v>258</v>
      </c>
      <c r="O20442">
        <v>2.5000000000000001E-2</v>
      </c>
      <c r="P20442">
        <v>30</v>
      </c>
      <c r="Q20442">
        <v>7.1</v>
      </c>
    </row>
    <row r="20443" spans="1:17" hidden="1" x14ac:dyDescent="0.3">
      <c r="A20443" t="s">
        <v>79066</v>
      </c>
      <c r="B20443" t="s">
        <v>79067</v>
      </c>
      <c r="C20443" s="1" t="str">
        <f t="shared" si="2852"/>
        <v>21:0867</v>
      </c>
      <c r="D20443" s="1" t="str">
        <f t="shared" si="2853"/>
        <v>21:0240</v>
      </c>
      <c r="E20443" t="s">
        <v>79068</v>
      </c>
      <c r="F20443" t="s">
        <v>79069</v>
      </c>
      <c r="H20443">
        <v>46.178954400000002</v>
      </c>
      <c r="I20443">
        <v>-66.827678599999999</v>
      </c>
      <c r="J20443" s="1" t="str">
        <f t="shared" si="2850"/>
        <v>Fluid (stream)</v>
      </c>
      <c r="K20443" s="1" t="str">
        <f t="shared" si="2851"/>
        <v>Untreated Water</v>
      </c>
      <c r="L20443">
        <v>16</v>
      </c>
      <c r="M20443" t="s">
        <v>11431</v>
      </c>
      <c r="N20443">
        <v>259</v>
      </c>
      <c r="O20443">
        <v>2.5000000000000001E-2</v>
      </c>
      <c r="P20443">
        <v>30</v>
      </c>
      <c r="Q20443">
        <v>7.3</v>
      </c>
    </row>
    <row r="20444" spans="1:17" hidden="1" x14ac:dyDescent="0.3">
      <c r="A20444" t="s">
        <v>79070</v>
      </c>
      <c r="B20444" t="s">
        <v>79071</v>
      </c>
      <c r="C20444" s="1" t="str">
        <f t="shared" si="2852"/>
        <v>21:0867</v>
      </c>
      <c r="D20444" s="1" t="str">
        <f t="shared" si="2853"/>
        <v>21:0240</v>
      </c>
      <c r="E20444" t="s">
        <v>79068</v>
      </c>
      <c r="F20444" t="s">
        <v>79072</v>
      </c>
      <c r="H20444">
        <v>46.178954400000002</v>
      </c>
      <c r="I20444">
        <v>-66.827678599999999</v>
      </c>
      <c r="J20444" s="1" t="str">
        <f t="shared" si="2850"/>
        <v>Fluid (stream)</v>
      </c>
      <c r="K20444" s="1" t="str">
        <f t="shared" si="2851"/>
        <v>Untreated Water</v>
      </c>
      <c r="L20444">
        <v>16</v>
      </c>
      <c r="M20444" t="s">
        <v>11435</v>
      </c>
      <c r="N20444">
        <v>260</v>
      </c>
      <c r="O20444">
        <v>2.5000000000000001E-2</v>
      </c>
      <c r="P20444">
        <v>50</v>
      </c>
      <c r="Q20444">
        <v>7.3</v>
      </c>
    </row>
    <row r="20445" spans="1:17" hidden="1" x14ac:dyDescent="0.3">
      <c r="A20445" t="s">
        <v>79073</v>
      </c>
      <c r="B20445" t="s">
        <v>79074</v>
      </c>
      <c r="C20445" s="1" t="str">
        <f t="shared" si="2852"/>
        <v>21:0867</v>
      </c>
      <c r="D20445" s="1" t="str">
        <f t="shared" si="2853"/>
        <v>21:0240</v>
      </c>
      <c r="E20445" t="s">
        <v>79075</v>
      </c>
      <c r="F20445" t="s">
        <v>79076</v>
      </c>
      <c r="H20445">
        <v>46.126745</v>
      </c>
      <c r="I20445">
        <v>-66.757245900000001</v>
      </c>
      <c r="J20445" s="1" t="str">
        <f t="shared" si="2850"/>
        <v>Fluid (stream)</v>
      </c>
      <c r="K20445" s="1" t="str">
        <f t="shared" si="2851"/>
        <v>Untreated Water</v>
      </c>
      <c r="L20445">
        <v>16</v>
      </c>
      <c r="M20445" t="s">
        <v>11416</v>
      </c>
      <c r="N20445">
        <v>261</v>
      </c>
      <c r="O20445">
        <v>2.5000000000000001E-2</v>
      </c>
      <c r="P20445">
        <v>60</v>
      </c>
      <c r="Q20445">
        <v>6.9</v>
      </c>
    </row>
    <row r="20446" spans="1:17" hidden="1" x14ac:dyDescent="0.3">
      <c r="A20446" t="s">
        <v>79077</v>
      </c>
      <c r="B20446" t="s">
        <v>79078</v>
      </c>
      <c r="C20446" s="1" t="str">
        <f t="shared" si="2852"/>
        <v>21:0867</v>
      </c>
      <c r="D20446" s="1" t="str">
        <f t="shared" si="2853"/>
        <v>21:0240</v>
      </c>
      <c r="E20446" t="s">
        <v>79079</v>
      </c>
      <c r="F20446" t="s">
        <v>79080</v>
      </c>
      <c r="H20446">
        <v>46.0649078</v>
      </c>
      <c r="I20446">
        <v>-66.805654200000006</v>
      </c>
      <c r="J20446" s="1" t="str">
        <f t="shared" si="2850"/>
        <v>Fluid (stream)</v>
      </c>
      <c r="K20446" s="1" t="str">
        <f t="shared" si="2851"/>
        <v>Untreated Water</v>
      </c>
      <c r="L20446">
        <v>16</v>
      </c>
      <c r="M20446" t="s">
        <v>11421</v>
      </c>
      <c r="N20446">
        <v>262</v>
      </c>
      <c r="O20446">
        <v>2.5000000000000001E-2</v>
      </c>
      <c r="P20446">
        <v>50</v>
      </c>
      <c r="Q20446">
        <v>6.1</v>
      </c>
    </row>
    <row r="20447" spans="1:17" hidden="1" x14ac:dyDescent="0.3">
      <c r="A20447" t="s">
        <v>79081</v>
      </c>
      <c r="B20447" t="s">
        <v>79082</v>
      </c>
      <c r="C20447" s="1" t="str">
        <f t="shared" si="2852"/>
        <v>21:0867</v>
      </c>
      <c r="D20447" s="1" t="str">
        <f t="shared" si="2853"/>
        <v>21:0240</v>
      </c>
      <c r="E20447" t="s">
        <v>79083</v>
      </c>
      <c r="F20447" t="s">
        <v>79084</v>
      </c>
      <c r="H20447">
        <v>46.062974400000002</v>
      </c>
      <c r="I20447">
        <v>-66.822215700000001</v>
      </c>
      <c r="J20447" s="1" t="str">
        <f t="shared" si="2850"/>
        <v>Fluid (stream)</v>
      </c>
      <c r="K20447" s="1" t="str">
        <f t="shared" si="2851"/>
        <v>Untreated Water</v>
      </c>
      <c r="L20447">
        <v>16</v>
      </c>
      <c r="M20447" t="s">
        <v>11426</v>
      </c>
      <c r="N20447">
        <v>263</v>
      </c>
      <c r="O20447">
        <v>2.5000000000000001E-2</v>
      </c>
      <c r="P20447">
        <v>50</v>
      </c>
      <c r="Q20447">
        <v>5.2</v>
      </c>
    </row>
    <row r="20448" spans="1:17" hidden="1" x14ac:dyDescent="0.3">
      <c r="A20448" t="s">
        <v>79085</v>
      </c>
      <c r="B20448" t="s">
        <v>79086</v>
      </c>
      <c r="C20448" s="1" t="str">
        <f t="shared" si="2852"/>
        <v>21:0867</v>
      </c>
      <c r="D20448" s="1" t="str">
        <f t="shared" si="2853"/>
        <v>21:0240</v>
      </c>
      <c r="E20448" t="s">
        <v>79087</v>
      </c>
      <c r="F20448" t="s">
        <v>79088</v>
      </c>
      <c r="H20448">
        <v>46.086772600000003</v>
      </c>
      <c r="I20448">
        <v>-66.8313031</v>
      </c>
      <c r="J20448" s="1" t="str">
        <f t="shared" si="2850"/>
        <v>Fluid (stream)</v>
      </c>
      <c r="K20448" s="1" t="str">
        <f t="shared" si="2851"/>
        <v>Untreated Water</v>
      </c>
      <c r="L20448">
        <v>16</v>
      </c>
      <c r="M20448" t="s">
        <v>11440</v>
      </c>
      <c r="N20448">
        <v>264</v>
      </c>
      <c r="O20448">
        <v>2.5000000000000001E-2</v>
      </c>
      <c r="P20448">
        <v>40</v>
      </c>
      <c r="Q20448">
        <v>7.1</v>
      </c>
    </row>
    <row r="20449" spans="1:17" hidden="1" x14ac:dyDescent="0.3">
      <c r="A20449" t="s">
        <v>79089</v>
      </c>
      <c r="B20449" t="s">
        <v>79090</v>
      </c>
      <c r="C20449" s="1" t="str">
        <f t="shared" si="2852"/>
        <v>21:0867</v>
      </c>
      <c r="D20449" s="1" t="str">
        <f t="shared" si="2853"/>
        <v>21:0240</v>
      </c>
      <c r="E20449" t="s">
        <v>79091</v>
      </c>
      <c r="F20449" t="s">
        <v>79092</v>
      </c>
      <c r="H20449">
        <v>46.065863499999999</v>
      </c>
      <c r="I20449">
        <v>-66.773614600000002</v>
      </c>
      <c r="J20449" s="1" t="str">
        <f t="shared" si="2850"/>
        <v>Fluid (stream)</v>
      </c>
      <c r="K20449" s="1" t="str">
        <f t="shared" si="2851"/>
        <v>Untreated Water</v>
      </c>
      <c r="L20449">
        <v>16</v>
      </c>
      <c r="M20449" t="s">
        <v>11445</v>
      </c>
      <c r="N20449">
        <v>265</v>
      </c>
      <c r="O20449">
        <v>2.5000000000000001E-2</v>
      </c>
      <c r="P20449">
        <v>50</v>
      </c>
      <c r="Q20449">
        <v>6.9</v>
      </c>
    </row>
    <row r="20450" spans="1:17" hidden="1" x14ac:dyDescent="0.3">
      <c r="A20450" t="s">
        <v>79093</v>
      </c>
      <c r="B20450" t="s">
        <v>79094</v>
      </c>
      <c r="C20450" s="1" t="str">
        <f t="shared" si="2852"/>
        <v>21:0867</v>
      </c>
      <c r="D20450" s="1" t="str">
        <f t="shared" si="2853"/>
        <v>21:0240</v>
      </c>
      <c r="E20450" t="s">
        <v>79095</v>
      </c>
      <c r="F20450" t="s">
        <v>79096</v>
      </c>
      <c r="H20450">
        <v>46.061673399999997</v>
      </c>
      <c r="I20450">
        <v>-66.777985099999995</v>
      </c>
      <c r="J20450" s="1" t="str">
        <f t="shared" si="2850"/>
        <v>Fluid (stream)</v>
      </c>
      <c r="K20450" s="1" t="str">
        <f t="shared" si="2851"/>
        <v>Untreated Water</v>
      </c>
      <c r="L20450">
        <v>16</v>
      </c>
      <c r="M20450" t="s">
        <v>11450</v>
      </c>
      <c r="N20450">
        <v>266</v>
      </c>
      <c r="O20450">
        <v>2.5000000000000001E-2</v>
      </c>
      <c r="P20450">
        <v>50</v>
      </c>
      <c r="Q20450">
        <v>6.8</v>
      </c>
    </row>
    <row r="20451" spans="1:17" hidden="1" x14ac:dyDescent="0.3">
      <c r="A20451" t="s">
        <v>79097</v>
      </c>
      <c r="B20451" t="s">
        <v>79098</v>
      </c>
      <c r="C20451" s="1" t="str">
        <f t="shared" si="2852"/>
        <v>21:0867</v>
      </c>
      <c r="D20451" s="1" t="str">
        <f t="shared" si="2853"/>
        <v>21:0240</v>
      </c>
      <c r="E20451" t="s">
        <v>79099</v>
      </c>
      <c r="F20451" t="s">
        <v>79100</v>
      </c>
      <c r="H20451">
        <v>46.032693700000003</v>
      </c>
      <c r="I20451">
        <v>-66.768810000000002</v>
      </c>
      <c r="J20451" s="1" t="str">
        <f t="shared" si="2850"/>
        <v>Fluid (stream)</v>
      </c>
      <c r="K20451" s="1" t="str">
        <f t="shared" si="2851"/>
        <v>Untreated Water</v>
      </c>
      <c r="L20451">
        <v>16</v>
      </c>
      <c r="M20451" t="s">
        <v>11460</v>
      </c>
      <c r="N20451">
        <v>267</v>
      </c>
      <c r="O20451">
        <v>2.5000000000000001E-2</v>
      </c>
      <c r="P20451">
        <v>50</v>
      </c>
      <c r="Q20451">
        <v>6.6</v>
      </c>
    </row>
    <row r="20452" spans="1:17" hidden="1" x14ac:dyDescent="0.3">
      <c r="A20452" t="s">
        <v>79101</v>
      </c>
      <c r="B20452" t="s">
        <v>79102</v>
      </c>
      <c r="C20452" s="1" t="str">
        <f t="shared" si="2852"/>
        <v>21:0867</v>
      </c>
      <c r="D20452" s="1" t="str">
        <f t="shared" si="2853"/>
        <v>21:0240</v>
      </c>
      <c r="E20452" t="s">
        <v>79103</v>
      </c>
      <c r="F20452" t="s">
        <v>79104</v>
      </c>
      <c r="H20452">
        <v>46.011215200000002</v>
      </c>
      <c r="I20452">
        <v>-66.810040799999996</v>
      </c>
      <c r="J20452" s="1" t="str">
        <f t="shared" si="2850"/>
        <v>Fluid (stream)</v>
      </c>
      <c r="K20452" s="1" t="str">
        <f t="shared" si="2851"/>
        <v>Untreated Water</v>
      </c>
      <c r="L20452">
        <v>16</v>
      </c>
      <c r="M20452" t="s">
        <v>11465</v>
      </c>
      <c r="N20452">
        <v>268</v>
      </c>
      <c r="O20452">
        <v>2.5000000000000001E-2</v>
      </c>
      <c r="P20452">
        <v>50</v>
      </c>
      <c r="Q20452">
        <v>6.5</v>
      </c>
    </row>
    <row r="20453" spans="1:17" hidden="1" x14ac:dyDescent="0.3">
      <c r="A20453" t="s">
        <v>79105</v>
      </c>
      <c r="B20453" t="s">
        <v>79106</v>
      </c>
      <c r="C20453" s="1" t="str">
        <f t="shared" si="2852"/>
        <v>21:0867</v>
      </c>
      <c r="D20453" s="1" t="str">
        <f t="shared" si="2853"/>
        <v>21:0240</v>
      </c>
      <c r="E20453" t="s">
        <v>79107</v>
      </c>
      <c r="F20453" t="s">
        <v>79108</v>
      </c>
      <c r="H20453">
        <v>46.008935899999997</v>
      </c>
      <c r="I20453">
        <v>-66.8085162</v>
      </c>
      <c r="J20453" s="1" t="str">
        <f t="shared" si="2850"/>
        <v>Fluid (stream)</v>
      </c>
      <c r="K20453" s="1" t="str">
        <f t="shared" si="2851"/>
        <v>Untreated Water</v>
      </c>
      <c r="L20453">
        <v>16</v>
      </c>
      <c r="M20453" t="s">
        <v>11470</v>
      </c>
      <c r="N20453">
        <v>269</v>
      </c>
      <c r="O20453">
        <v>2.5000000000000001E-2</v>
      </c>
      <c r="P20453">
        <v>40</v>
      </c>
      <c r="Q20453">
        <v>6.5</v>
      </c>
    </row>
    <row r="20454" spans="1:17" hidden="1" x14ac:dyDescent="0.3">
      <c r="A20454" t="s">
        <v>79109</v>
      </c>
      <c r="B20454" t="s">
        <v>79110</v>
      </c>
      <c r="C20454" s="1" t="str">
        <f t="shared" si="2852"/>
        <v>21:0867</v>
      </c>
      <c r="D20454" s="1" t="str">
        <f t="shared" si="2853"/>
        <v>21:0240</v>
      </c>
      <c r="E20454" t="s">
        <v>79111</v>
      </c>
      <c r="F20454" t="s">
        <v>79112</v>
      </c>
      <c r="H20454">
        <v>46.081915100000003</v>
      </c>
      <c r="I20454">
        <v>-66.789135599999994</v>
      </c>
      <c r="J20454" s="1" t="str">
        <f t="shared" si="2850"/>
        <v>Fluid (stream)</v>
      </c>
      <c r="K20454" s="1" t="str">
        <f t="shared" si="2851"/>
        <v>Untreated Water</v>
      </c>
      <c r="L20454">
        <v>16</v>
      </c>
      <c r="M20454" t="s">
        <v>11475</v>
      </c>
      <c r="N20454">
        <v>270</v>
      </c>
      <c r="O20454">
        <v>2.5000000000000001E-2</v>
      </c>
      <c r="P20454">
        <v>60</v>
      </c>
      <c r="Q20454">
        <v>6.9</v>
      </c>
    </row>
    <row r="20455" spans="1:17" hidden="1" x14ac:dyDescent="0.3">
      <c r="A20455" t="s">
        <v>79113</v>
      </c>
      <c r="B20455" t="s">
        <v>79114</v>
      </c>
      <c r="C20455" s="1" t="str">
        <f t="shared" si="2852"/>
        <v>21:0867</v>
      </c>
      <c r="D20455" s="1" t="str">
        <f t="shared" si="2853"/>
        <v>21:0240</v>
      </c>
      <c r="E20455" t="s">
        <v>79115</v>
      </c>
      <c r="F20455" t="s">
        <v>79116</v>
      </c>
      <c r="H20455">
        <v>46.287134500000001</v>
      </c>
      <c r="I20455">
        <v>-66.743885899999995</v>
      </c>
      <c r="J20455" s="1" t="str">
        <f t="shared" si="2850"/>
        <v>Fluid (stream)</v>
      </c>
      <c r="K20455" s="1" t="str">
        <f t="shared" si="2851"/>
        <v>Untreated Water</v>
      </c>
      <c r="L20455">
        <v>17</v>
      </c>
      <c r="M20455" t="s">
        <v>11392</v>
      </c>
      <c r="N20455">
        <v>271</v>
      </c>
      <c r="O20455">
        <v>0.08</v>
      </c>
      <c r="P20455">
        <v>30</v>
      </c>
      <c r="Q20455">
        <v>7.6</v>
      </c>
    </row>
    <row r="20456" spans="1:17" hidden="1" x14ac:dyDescent="0.3">
      <c r="A20456" t="s">
        <v>79117</v>
      </c>
      <c r="B20456" t="s">
        <v>79118</v>
      </c>
      <c r="C20456" s="1" t="str">
        <f t="shared" si="2852"/>
        <v>21:0867</v>
      </c>
      <c r="D20456" s="1" t="str">
        <f t="shared" si="2853"/>
        <v>21:0240</v>
      </c>
      <c r="E20456" t="s">
        <v>79119</v>
      </c>
      <c r="F20456" t="s">
        <v>79120</v>
      </c>
      <c r="H20456">
        <v>46.293722899999999</v>
      </c>
      <c r="I20456">
        <v>-66.758546499999994</v>
      </c>
      <c r="J20456" s="1" t="str">
        <f t="shared" si="2850"/>
        <v>Fluid (stream)</v>
      </c>
      <c r="K20456" s="1" t="str">
        <f t="shared" si="2851"/>
        <v>Untreated Water</v>
      </c>
      <c r="L20456">
        <v>17</v>
      </c>
      <c r="M20456" t="s">
        <v>11397</v>
      </c>
      <c r="N20456">
        <v>272</v>
      </c>
      <c r="O20456">
        <v>2.5000000000000001E-2</v>
      </c>
      <c r="P20456">
        <v>20</v>
      </c>
      <c r="Q20456">
        <v>7.5</v>
      </c>
    </row>
    <row r="20457" spans="1:17" hidden="1" x14ac:dyDescent="0.3">
      <c r="A20457" t="s">
        <v>79121</v>
      </c>
      <c r="B20457" t="s">
        <v>79122</v>
      </c>
      <c r="C20457" s="1" t="str">
        <f t="shared" si="2852"/>
        <v>21:0867</v>
      </c>
      <c r="D20457" s="1" t="str">
        <f t="shared" si="2853"/>
        <v>21:0240</v>
      </c>
      <c r="E20457" t="s">
        <v>79123</v>
      </c>
      <c r="F20457" t="s">
        <v>79124</v>
      </c>
      <c r="H20457">
        <v>46.299561300000001</v>
      </c>
      <c r="I20457">
        <v>-66.781032199999999</v>
      </c>
      <c r="J20457" s="1" t="str">
        <f t="shared" si="2850"/>
        <v>Fluid (stream)</v>
      </c>
      <c r="K20457" s="1" t="str">
        <f t="shared" si="2851"/>
        <v>Untreated Water</v>
      </c>
      <c r="L20457">
        <v>17</v>
      </c>
      <c r="M20457" t="s">
        <v>11402</v>
      </c>
      <c r="N20457">
        <v>273</v>
      </c>
      <c r="O20457">
        <v>2.5000000000000001E-2</v>
      </c>
      <c r="P20457">
        <v>30</v>
      </c>
      <c r="Q20457">
        <v>7.3</v>
      </c>
    </row>
    <row r="20458" spans="1:17" hidden="1" x14ac:dyDescent="0.3">
      <c r="A20458" t="s">
        <v>79125</v>
      </c>
      <c r="B20458" t="s">
        <v>79126</v>
      </c>
      <c r="C20458" s="1" t="str">
        <f t="shared" si="2852"/>
        <v>21:0867</v>
      </c>
      <c r="D20458" s="1" t="str">
        <f t="shared" si="2853"/>
        <v>21:0240</v>
      </c>
      <c r="E20458" t="s">
        <v>79127</v>
      </c>
      <c r="F20458" t="s">
        <v>79128</v>
      </c>
      <c r="H20458">
        <v>46.306308100000003</v>
      </c>
      <c r="I20458">
        <v>-66.723617200000007</v>
      </c>
      <c r="J20458" s="1" t="str">
        <f t="shared" si="2850"/>
        <v>Fluid (stream)</v>
      </c>
      <c r="K20458" s="1" t="str">
        <f t="shared" si="2851"/>
        <v>Untreated Water</v>
      </c>
      <c r="L20458">
        <v>17</v>
      </c>
      <c r="M20458" t="s">
        <v>11411</v>
      </c>
      <c r="N20458">
        <v>274</v>
      </c>
      <c r="O20458">
        <v>2.5000000000000001E-2</v>
      </c>
      <c r="P20458">
        <v>20</v>
      </c>
      <c r="Q20458">
        <v>6.9</v>
      </c>
    </row>
    <row r="20459" spans="1:17" hidden="1" x14ac:dyDescent="0.3">
      <c r="A20459" t="s">
        <v>79129</v>
      </c>
      <c r="B20459" t="s">
        <v>79130</v>
      </c>
      <c r="C20459" s="1" t="str">
        <f t="shared" si="2852"/>
        <v>21:0867</v>
      </c>
      <c r="D20459" s="1" t="str">
        <f t="shared" si="2853"/>
        <v>21:0240</v>
      </c>
      <c r="E20459" t="s">
        <v>79131</v>
      </c>
      <c r="F20459" t="s">
        <v>79132</v>
      </c>
      <c r="H20459">
        <v>46.252288100000001</v>
      </c>
      <c r="I20459">
        <v>-66.559141199999999</v>
      </c>
      <c r="J20459" s="1" t="str">
        <f t="shared" si="2850"/>
        <v>Fluid (stream)</v>
      </c>
      <c r="K20459" s="1" t="str">
        <f t="shared" si="2851"/>
        <v>Untreated Water</v>
      </c>
      <c r="L20459">
        <v>17</v>
      </c>
      <c r="M20459" t="s">
        <v>11416</v>
      </c>
      <c r="N20459">
        <v>275</v>
      </c>
      <c r="O20459">
        <v>2.5000000000000001E-2</v>
      </c>
      <c r="P20459">
        <v>30</v>
      </c>
      <c r="Q20459">
        <v>6.8</v>
      </c>
    </row>
    <row r="20460" spans="1:17" hidden="1" x14ac:dyDescent="0.3">
      <c r="A20460" t="s">
        <v>79133</v>
      </c>
      <c r="B20460" t="s">
        <v>79134</v>
      </c>
      <c r="C20460" s="1" t="str">
        <f t="shared" si="2852"/>
        <v>21:0867</v>
      </c>
      <c r="D20460" s="1" t="str">
        <f t="shared" si="2853"/>
        <v>21:0240</v>
      </c>
      <c r="E20460" t="s">
        <v>79135</v>
      </c>
      <c r="F20460" t="s">
        <v>79136</v>
      </c>
      <c r="H20460">
        <v>46.257088099999997</v>
      </c>
      <c r="I20460">
        <v>-66.552115999999998</v>
      </c>
      <c r="J20460" s="1" t="str">
        <f t="shared" si="2850"/>
        <v>Fluid (stream)</v>
      </c>
      <c r="K20460" s="1" t="str">
        <f t="shared" si="2851"/>
        <v>Untreated Water</v>
      </c>
      <c r="L20460">
        <v>17</v>
      </c>
      <c r="M20460" t="s">
        <v>11431</v>
      </c>
      <c r="N20460">
        <v>276</v>
      </c>
      <c r="O20460">
        <v>2.5000000000000001E-2</v>
      </c>
      <c r="P20460">
        <v>40</v>
      </c>
      <c r="Q20460">
        <v>7.2</v>
      </c>
    </row>
    <row r="20461" spans="1:17" hidden="1" x14ac:dyDescent="0.3">
      <c r="A20461" t="s">
        <v>79137</v>
      </c>
      <c r="B20461" t="s">
        <v>79138</v>
      </c>
      <c r="C20461" s="1" t="str">
        <f t="shared" si="2852"/>
        <v>21:0867</v>
      </c>
      <c r="D20461" s="1" t="str">
        <f t="shared" si="2853"/>
        <v>21:0240</v>
      </c>
      <c r="E20461" t="s">
        <v>79135</v>
      </c>
      <c r="F20461" t="s">
        <v>79139</v>
      </c>
      <c r="H20461">
        <v>46.257088099999997</v>
      </c>
      <c r="I20461">
        <v>-66.552115999999998</v>
      </c>
      <c r="J20461" s="1" t="str">
        <f t="shared" si="2850"/>
        <v>Fluid (stream)</v>
      </c>
      <c r="K20461" s="1" t="str">
        <f t="shared" si="2851"/>
        <v>Untreated Water</v>
      </c>
      <c r="L20461">
        <v>17</v>
      </c>
      <c r="M20461" t="s">
        <v>11435</v>
      </c>
      <c r="N20461">
        <v>277</v>
      </c>
      <c r="O20461">
        <v>2.5000000000000001E-2</v>
      </c>
      <c r="P20461">
        <v>40</v>
      </c>
      <c r="Q20461">
        <v>7.2</v>
      </c>
    </row>
    <row r="20462" spans="1:17" hidden="1" x14ac:dyDescent="0.3">
      <c r="A20462" t="s">
        <v>79140</v>
      </c>
      <c r="B20462" t="s">
        <v>79141</v>
      </c>
      <c r="C20462" s="1" t="str">
        <f t="shared" si="2852"/>
        <v>21:0867</v>
      </c>
      <c r="D20462" s="1" t="str">
        <f t="shared" si="2853"/>
        <v>21:0240</v>
      </c>
      <c r="E20462" t="s">
        <v>79142</v>
      </c>
      <c r="F20462" t="s">
        <v>79143</v>
      </c>
      <c r="H20462">
        <v>46.256607199999998</v>
      </c>
      <c r="I20462">
        <v>-66.529755600000001</v>
      </c>
      <c r="J20462" s="1" t="str">
        <f t="shared" si="2850"/>
        <v>Fluid (stream)</v>
      </c>
      <c r="K20462" s="1" t="str">
        <f t="shared" si="2851"/>
        <v>Untreated Water</v>
      </c>
      <c r="L20462">
        <v>17</v>
      </c>
      <c r="M20462" t="s">
        <v>11421</v>
      </c>
      <c r="N20462">
        <v>278</v>
      </c>
      <c r="O20462">
        <v>2.5000000000000001E-2</v>
      </c>
      <c r="P20462">
        <v>40</v>
      </c>
      <c r="Q20462">
        <v>6.6</v>
      </c>
    </row>
    <row r="20463" spans="1:17" hidden="1" x14ac:dyDescent="0.3">
      <c r="A20463" t="s">
        <v>79144</v>
      </c>
      <c r="B20463" t="s">
        <v>79145</v>
      </c>
      <c r="C20463" s="1" t="str">
        <f t="shared" si="2852"/>
        <v>21:0867</v>
      </c>
      <c r="D20463" s="1" t="str">
        <f t="shared" si="2853"/>
        <v>21:0240</v>
      </c>
      <c r="E20463" t="s">
        <v>79146</v>
      </c>
      <c r="F20463" t="s">
        <v>79147</v>
      </c>
      <c r="H20463">
        <v>46.255694099999999</v>
      </c>
      <c r="I20463">
        <v>-66.529148000000006</v>
      </c>
      <c r="J20463" s="1" t="str">
        <f t="shared" si="2850"/>
        <v>Fluid (stream)</v>
      </c>
      <c r="K20463" s="1" t="str">
        <f t="shared" si="2851"/>
        <v>Untreated Water</v>
      </c>
      <c r="L20463">
        <v>17</v>
      </c>
      <c r="M20463" t="s">
        <v>11426</v>
      </c>
      <c r="N20463">
        <v>279</v>
      </c>
      <c r="O20463">
        <v>2.5000000000000001E-2</v>
      </c>
      <c r="P20463">
        <v>40</v>
      </c>
      <c r="Q20463">
        <v>6.7</v>
      </c>
    </row>
    <row r="20464" spans="1:17" hidden="1" x14ac:dyDescent="0.3">
      <c r="A20464" t="s">
        <v>79148</v>
      </c>
      <c r="B20464" t="s">
        <v>79149</v>
      </c>
      <c r="C20464" s="1" t="str">
        <f t="shared" si="2852"/>
        <v>21:0867</v>
      </c>
      <c r="D20464" s="1" t="str">
        <f t="shared" si="2853"/>
        <v>21:0240</v>
      </c>
      <c r="E20464" t="s">
        <v>79150</v>
      </c>
      <c r="F20464" t="s">
        <v>79151</v>
      </c>
      <c r="H20464">
        <v>46.2572397</v>
      </c>
      <c r="I20464">
        <v>-66.517400800000004</v>
      </c>
      <c r="J20464" s="1" t="str">
        <f t="shared" si="2850"/>
        <v>Fluid (stream)</v>
      </c>
      <c r="K20464" s="1" t="str">
        <f t="shared" si="2851"/>
        <v>Untreated Water</v>
      </c>
      <c r="L20464">
        <v>17</v>
      </c>
      <c r="M20464" t="s">
        <v>11440</v>
      </c>
      <c r="N20464">
        <v>280</v>
      </c>
      <c r="O20464">
        <v>2.5000000000000001E-2</v>
      </c>
      <c r="P20464">
        <v>40</v>
      </c>
      <c r="Q20464">
        <v>6.5</v>
      </c>
    </row>
    <row r="20465" spans="1:17" hidden="1" x14ac:dyDescent="0.3">
      <c r="A20465" t="s">
        <v>79152</v>
      </c>
      <c r="B20465" t="s">
        <v>79153</v>
      </c>
      <c r="C20465" s="1" t="str">
        <f t="shared" si="2852"/>
        <v>21:0867</v>
      </c>
      <c r="D20465" s="1" t="str">
        <f t="shared" si="2853"/>
        <v>21:0240</v>
      </c>
      <c r="E20465" t="s">
        <v>79154</v>
      </c>
      <c r="F20465" t="s">
        <v>79155</v>
      </c>
      <c r="H20465">
        <v>46.272630599999999</v>
      </c>
      <c r="I20465">
        <v>-66.521571600000001</v>
      </c>
      <c r="J20465" s="1" t="str">
        <f t="shared" si="2850"/>
        <v>Fluid (stream)</v>
      </c>
      <c r="K20465" s="1" t="str">
        <f t="shared" si="2851"/>
        <v>Untreated Water</v>
      </c>
      <c r="L20465">
        <v>17</v>
      </c>
      <c r="M20465" t="s">
        <v>11445</v>
      </c>
      <c r="N20465">
        <v>281</v>
      </c>
      <c r="O20465">
        <v>2.5000000000000001E-2</v>
      </c>
      <c r="P20465">
        <v>40</v>
      </c>
      <c r="Q20465">
        <v>6.6</v>
      </c>
    </row>
    <row r="20466" spans="1:17" hidden="1" x14ac:dyDescent="0.3">
      <c r="A20466" t="s">
        <v>79156</v>
      </c>
      <c r="B20466" t="s">
        <v>79157</v>
      </c>
      <c r="C20466" s="1" t="str">
        <f t="shared" si="2852"/>
        <v>21:0867</v>
      </c>
      <c r="D20466" s="1" t="str">
        <f t="shared" si="2853"/>
        <v>21:0240</v>
      </c>
      <c r="E20466" t="s">
        <v>79158</v>
      </c>
      <c r="F20466" t="s">
        <v>79159</v>
      </c>
      <c r="H20466">
        <v>46.272370299999999</v>
      </c>
      <c r="I20466">
        <v>-66.530343999999999</v>
      </c>
      <c r="J20466" s="1" t="str">
        <f t="shared" ref="J20466:J20529" si="2854">HYPERLINK("http://geochem.nrcan.gc.ca/cdogs/content/kwd/kwd020018_e.htm", "Fluid (stream)")</f>
        <v>Fluid (stream)</v>
      </c>
      <c r="K20466" s="1" t="str">
        <f t="shared" si="2851"/>
        <v>Untreated Water</v>
      </c>
      <c r="L20466">
        <v>17</v>
      </c>
      <c r="M20466" t="s">
        <v>11450</v>
      </c>
      <c r="N20466">
        <v>282</v>
      </c>
      <c r="O20466">
        <v>2.5000000000000001E-2</v>
      </c>
      <c r="P20466">
        <v>40</v>
      </c>
      <c r="Q20466">
        <v>6.5</v>
      </c>
    </row>
    <row r="20467" spans="1:17" hidden="1" x14ac:dyDescent="0.3">
      <c r="A20467" t="s">
        <v>79160</v>
      </c>
      <c r="B20467" t="s">
        <v>79161</v>
      </c>
      <c r="C20467" s="1" t="str">
        <f t="shared" si="2852"/>
        <v>21:0867</v>
      </c>
      <c r="D20467" s="1" t="str">
        <f t="shared" si="2853"/>
        <v>21:0240</v>
      </c>
      <c r="E20467" t="s">
        <v>79162</v>
      </c>
      <c r="F20467" t="s">
        <v>79163</v>
      </c>
      <c r="H20467">
        <v>46.345452399999999</v>
      </c>
      <c r="I20467">
        <v>-66.803866499999998</v>
      </c>
      <c r="J20467" s="1" t="str">
        <f t="shared" si="2854"/>
        <v>Fluid (stream)</v>
      </c>
      <c r="K20467" s="1" t="str">
        <f t="shared" si="2851"/>
        <v>Untreated Water</v>
      </c>
      <c r="L20467">
        <v>17</v>
      </c>
      <c r="M20467" t="s">
        <v>11460</v>
      </c>
      <c r="N20467">
        <v>283</v>
      </c>
      <c r="O20467">
        <v>2.5000000000000001E-2</v>
      </c>
      <c r="P20467">
        <v>40</v>
      </c>
      <c r="Q20467">
        <v>7.5</v>
      </c>
    </row>
    <row r="20468" spans="1:17" hidden="1" x14ac:dyDescent="0.3">
      <c r="A20468" t="s">
        <v>79164</v>
      </c>
      <c r="B20468" t="s">
        <v>79165</v>
      </c>
      <c r="C20468" s="1" t="str">
        <f t="shared" si="2852"/>
        <v>21:0867</v>
      </c>
      <c r="D20468" s="1" t="str">
        <f t="shared" si="2853"/>
        <v>21:0240</v>
      </c>
      <c r="E20468" t="s">
        <v>79166</v>
      </c>
      <c r="F20468" t="s">
        <v>79167</v>
      </c>
      <c r="H20468">
        <v>46.3600104</v>
      </c>
      <c r="I20468">
        <v>-66.835781999999995</v>
      </c>
      <c r="J20468" s="1" t="str">
        <f t="shared" si="2854"/>
        <v>Fluid (stream)</v>
      </c>
      <c r="K20468" s="1" t="str">
        <f t="shared" si="2851"/>
        <v>Untreated Water</v>
      </c>
      <c r="L20468">
        <v>17</v>
      </c>
      <c r="M20468" t="s">
        <v>11465</v>
      </c>
      <c r="N20468">
        <v>284</v>
      </c>
      <c r="O20468">
        <v>2.5000000000000001E-2</v>
      </c>
      <c r="P20468">
        <v>40</v>
      </c>
      <c r="Q20468">
        <v>7</v>
      </c>
    </row>
    <row r="20469" spans="1:17" hidden="1" x14ac:dyDescent="0.3">
      <c r="A20469" t="s">
        <v>79168</v>
      </c>
      <c r="B20469" t="s">
        <v>79169</v>
      </c>
      <c r="C20469" s="1" t="str">
        <f t="shared" si="2852"/>
        <v>21:0867</v>
      </c>
      <c r="D20469" s="1" t="str">
        <f t="shared" si="2853"/>
        <v>21:0240</v>
      </c>
      <c r="E20469" t="s">
        <v>79170</v>
      </c>
      <c r="F20469" t="s">
        <v>79171</v>
      </c>
      <c r="H20469">
        <v>46.369188000000001</v>
      </c>
      <c r="I20469">
        <v>-66.869224500000001</v>
      </c>
      <c r="J20469" s="1" t="str">
        <f t="shared" si="2854"/>
        <v>Fluid (stream)</v>
      </c>
      <c r="K20469" s="1" t="str">
        <f t="shared" si="2851"/>
        <v>Untreated Water</v>
      </c>
      <c r="L20469">
        <v>17</v>
      </c>
      <c r="M20469" t="s">
        <v>11470</v>
      </c>
      <c r="N20469">
        <v>285</v>
      </c>
      <c r="O20469">
        <v>2.5000000000000001E-2</v>
      </c>
      <c r="P20469">
        <v>40</v>
      </c>
      <c r="Q20469">
        <v>5.7</v>
      </c>
    </row>
    <row r="20470" spans="1:17" hidden="1" x14ac:dyDescent="0.3">
      <c r="A20470" t="s">
        <v>79172</v>
      </c>
      <c r="B20470" t="s">
        <v>79173</v>
      </c>
      <c r="C20470" s="1" t="str">
        <f t="shared" si="2852"/>
        <v>21:0867</v>
      </c>
      <c r="D20470" s="1" t="str">
        <f t="shared" si="2853"/>
        <v>21:0240</v>
      </c>
      <c r="E20470" t="s">
        <v>79174</v>
      </c>
      <c r="F20470" t="s">
        <v>79175</v>
      </c>
      <c r="H20470">
        <v>46.354403900000001</v>
      </c>
      <c r="I20470">
        <v>-66.897096000000005</v>
      </c>
      <c r="J20470" s="1" t="str">
        <f t="shared" si="2854"/>
        <v>Fluid (stream)</v>
      </c>
      <c r="K20470" s="1" t="str">
        <f t="shared" si="2851"/>
        <v>Untreated Water</v>
      </c>
      <c r="L20470">
        <v>17</v>
      </c>
      <c r="M20470" t="s">
        <v>11475</v>
      </c>
      <c r="N20470">
        <v>286</v>
      </c>
      <c r="O20470">
        <v>2.5000000000000001E-2</v>
      </c>
      <c r="P20470">
        <v>40</v>
      </c>
      <c r="Q20470">
        <v>6.6</v>
      </c>
    </row>
    <row r="20471" spans="1:17" hidden="1" x14ac:dyDescent="0.3">
      <c r="A20471" t="s">
        <v>79176</v>
      </c>
      <c r="B20471" t="s">
        <v>79177</v>
      </c>
      <c r="C20471" s="1" t="str">
        <f t="shared" si="2852"/>
        <v>21:0867</v>
      </c>
      <c r="D20471" s="1" t="str">
        <f t="shared" si="2853"/>
        <v>21:0240</v>
      </c>
      <c r="E20471" t="s">
        <v>79178</v>
      </c>
      <c r="F20471" t="s">
        <v>79179</v>
      </c>
      <c r="H20471">
        <v>46.342892499999998</v>
      </c>
      <c r="I20471">
        <v>-66.882917399999997</v>
      </c>
      <c r="J20471" s="1" t="str">
        <f t="shared" si="2854"/>
        <v>Fluid (stream)</v>
      </c>
      <c r="K20471" s="1" t="str">
        <f t="shared" si="2851"/>
        <v>Untreated Water</v>
      </c>
      <c r="L20471">
        <v>17</v>
      </c>
      <c r="M20471" t="s">
        <v>11480</v>
      </c>
      <c r="N20471">
        <v>287</v>
      </c>
      <c r="O20471">
        <v>2.5000000000000001E-2</v>
      </c>
      <c r="P20471">
        <v>40</v>
      </c>
      <c r="Q20471">
        <v>6.7</v>
      </c>
    </row>
    <row r="20472" spans="1:17" hidden="1" x14ac:dyDescent="0.3">
      <c r="A20472" t="s">
        <v>79180</v>
      </c>
      <c r="B20472" t="s">
        <v>79181</v>
      </c>
      <c r="C20472" s="1" t="str">
        <f t="shared" si="2852"/>
        <v>21:0867</v>
      </c>
      <c r="D20472" s="1" t="str">
        <f t="shared" si="2853"/>
        <v>21:0240</v>
      </c>
      <c r="E20472" t="s">
        <v>79182</v>
      </c>
      <c r="F20472" t="s">
        <v>79183</v>
      </c>
      <c r="H20472">
        <v>46.343785799999999</v>
      </c>
      <c r="I20472">
        <v>-66.882558000000003</v>
      </c>
      <c r="J20472" s="1" t="str">
        <f t="shared" si="2854"/>
        <v>Fluid (stream)</v>
      </c>
      <c r="K20472" s="1" t="str">
        <f t="shared" si="2851"/>
        <v>Untreated Water</v>
      </c>
      <c r="L20472">
        <v>17</v>
      </c>
      <c r="M20472" t="s">
        <v>12548</v>
      </c>
      <c r="N20472">
        <v>288</v>
      </c>
      <c r="O20472">
        <v>2.5000000000000001E-2</v>
      </c>
      <c r="P20472">
        <v>40</v>
      </c>
      <c r="Q20472">
        <v>6.9</v>
      </c>
    </row>
    <row r="20473" spans="1:17" hidden="1" x14ac:dyDescent="0.3">
      <c r="A20473" t="s">
        <v>79184</v>
      </c>
      <c r="B20473" t="s">
        <v>79185</v>
      </c>
      <c r="C20473" s="1" t="str">
        <f t="shared" si="2852"/>
        <v>21:0867</v>
      </c>
      <c r="D20473" s="1" t="str">
        <f t="shared" si="2853"/>
        <v>21:0240</v>
      </c>
      <c r="E20473" t="s">
        <v>79186</v>
      </c>
      <c r="F20473" t="s">
        <v>79187</v>
      </c>
      <c r="H20473">
        <v>46.418064299999998</v>
      </c>
      <c r="I20473">
        <v>-66.958415000000002</v>
      </c>
      <c r="J20473" s="1" t="str">
        <f t="shared" si="2854"/>
        <v>Fluid (stream)</v>
      </c>
      <c r="K20473" s="1" t="str">
        <f t="shared" ref="K20473:K20536" si="2855">HYPERLINK("http://geochem.nrcan.gc.ca/cdogs/content/kwd/kwd080007_e.htm", "Untreated Water")</f>
        <v>Untreated Water</v>
      </c>
      <c r="L20473">
        <v>18</v>
      </c>
      <c r="M20473" t="s">
        <v>11392</v>
      </c>
      <c r="N20473">
        <v>289</v>
      </c>
      <c r="O20473">
        <v>2.5000000000000001E-2</v>
      </c>
      <c r="P20473">
        <v>40</v>
      </c>
      <c r="Q20473">
        <v>6</v>
      </c>
    </row>
    <row r="20474" spans="1:17" hidden="1" x14ac:dyDescent="0.3">
      <c r="A20474" t="s">
        <v>79188</v>
      </c>
      <c r="B20474" t="s">
        <v>79189</v>
      </c>
      <c r="C20474" s="1" t="str">
        <f t="shared" si="2852"/>
        <v>21:0867</v>
      </c>
      <c r="D20474" s="1" t="str">
        <f t="shared" si="2853"/>
        <v>21:0240</v>
      </c>
      <c r="E20474" t="s">
        <v>79190</v>
      </c>
      <c r="F20474" t="s">
        <v>79191</v>
      </c>
      <c r="H20474">
        <v>46.4427466</v>
      </c>
      <c r="I20474">
        <v>-66.979950900000006</v>
      </c>
      <c r="J20474" s="1" t="str">
        <f t="shared" si="2854"/>
        <v>Fluid (stream)</v>
      </c>
      <c r="K20474" s="1" t="str">
        <f t="shared" si="2855"/>
        <v>Untreated Water</v>
      </c>
      <c r="L20474">
        <v>18</v>
      </c>
      <c r="M20474" t="s">
        <v>11397</v>
      </c>
      <c r="N20474">
        <v>290</v>
      </c>
      <c r="O20474">
        <v>0.19</v>
      </c>
      <c r="P20474">
        <v>40</v>
      </c>
      <c r="Q20474">
        <v>6.6</v>
      </c>
    </row>
    <row r="20475" spans="1:17" hidden="1" x14ac:dyDescent="0.3">
      <c r="A20475" t="s">
        <v>79192</v>
      </c>
      <c r="B20475" t="s">
        <v>79193</v>
      </c>
      <c r="C20475" s="1" t="str">
        <f t="shared" si="2852"/>
        <v>21:0867</v>
      </c>
      <c r="D20475" s="1" t="str">
        <f t="shared" si="2853"/>
        <v>21:0240</v>
      </c>
      <c r="E20475" t="s">
        <v>79194</v>
      </c>
      <c r="F20475" t="s">
        <v>79195</v>
      </c>
      <c r="H20475">
        <v>46.428150899999999</v>
      </c>
      <c r="I20475">
        <v>-66.894261</v>
      </c>
      <c r="J20475" s="1" t="str">
        <f t="shared" si="2854"/>
        <v>Fluid (stream)</v>
      </c>
      <c r="K20475" s="1" t="str">
        <f t="shared" si="2855"/>
        <v>Untreated Water</v>
      </c>
      <c r="L20475">
        <v>18</v>
      </c>
      <c r="M20475" t="s">
        <v>11402</v>
      </c>
      <c r="N20475">
        <v>291</v>
      </c>
      <c r="O20475">
        <v>0.06</v>
      </c>
      <c r="P20475">
        <v>40</v>
      </c>
      <c r="Q20475">
        <v>7</v>
      </c>
    </row>
    <row r="20476" spans="1:17" hidden="1" x14ac:dyDescent="0.3">
      <c r="A20476" t="s">
        <v>79196</v>
      </c>
      <c r="B20476" t="s">
        <v>79197</v>
      </c>
      <c r="C20476" s="1" t="str">
        <f t="shared" si="2852"/>
        <v>21:0867</v>
      </c>
      <c r="D20476" s="1" t="str">
        <f t="shared" si="2853"/>
        <v>21:0240</v>
      </c>
      <c r="E20476" t="s">
        <v>79198</v>
      </c>
      <c r="F20476" t="s">
        <v>79199</v>
      </c>
      <c r="H20476">
        <v>46.423726000000002</v>
      </c>
      <c r="I20476">
        <v>-66.826102599999999</v>
      </c>
      <c r="J20476" s="1" t="str">
        <f t="shared" si="2854"/>
        <v>Fluid (stream)</v>
      </c>
      <c r="K20476" s="1" t="str">
        <f t="shared" si="2855"/>
        <v>Untreated Water</v>
      </c>
      <c r="L20476">
        <v>18</v>
      </c>
      <c r="M20476" t="s">
        <v>11411</v>
      </c>
      <c r="N20476">
        <v>292</v>
      </c>
      <c r="O20476">
        <v>2.5000000000000001E-2</v>
      </c>
      <c r="P20476">
        <v>40</v>
      </c>
      <c r="Q20476">
        <v>6.7</v>
      </c>
    </row>
    <row r="20477" spans="1:17" hidden="1" x14ac:dyDescent="0.3">
      <c r="A20477" t="s">
        <v>79200</v>
      </c>
      <c r="B20477" t="s">
        <v>79201</v>
      </c>
      <c r="C20477" s="1" t="str">
        <f t="shared" si="2852"/>
        <v>21:0867</v>
      </c>
      <c r="D20477" s="1" t="str">
        <f t="shared" si="2853"/>
        <v>21:0240</v>
      </c>
      <c r="E20477" t="s">
        <v>79202</v>
      </c>
      <c r="F20477" t="s">
        <v>79203</v>
      </c>
      <c r="H20477">
        <v>46.4591973</v>
      </c>
      <c r="I20477">
        <v>-66.775201499999994</v>
      </c>
      <c r="J20477" s="1" t="str">
        <f t="shared" si="2854"/>
        <v>Fluid (stream)</v>
      </c>
      <c r="K20477" s="1" t="str">
        <f t="shared" si="2855"/>
        <v>Untreated Water</v>
      </c>
      <c r="L20477">
        <v>18</v>
      </c>
      <c r="M20477" t="s">
        <v>11431</v>
      </c>
      <c r="N20477">
        <v>293</v>
      </c>
      <c r="O20477">
        <v>0.08</v>
      </c>
      <c r="P20477">
        <v>30</v>
      </c>
      <c r="Q20477">
        <v>6.9</v>
      </c>
    </row>
    <row r="20478" spans="1:17" hidden="1" x14ac:dyDescent="0.3">
      <c r="A20478" t="s">
        <v>79204</v>
      </c>
      <c r="B20478" t="s">
        <v>79205</v>
      </c>
      <c r="C20478" s="1" t="str">
        <f t="shared" si="2852"/>
        <v>21:0867</v>
      </c>
      <c r="D20478" s="1" t="str">
        <f t="shared" si="2853"/>
        <v>21:0240</v>
      </c>
      <c r="E20478" t="s">
        <v>79202</v>
      </c>
      <c r="F20478" t="s">
        <v>79206</v>
      </c>
      <c r="H20478">
        <v>46.4591973</v>
      </c>
      <c r="I20478">
        <v>-66.775201499999994</v>
      </c>
      <c r="J20478" s="1" t="str">
        <f t="shared" si="2854"/>
        <v>Fluid (stream)</v>
      </c>
      <c r="K20478" s="1" t="str">
        <f t="shared" si="2855"/>
        <v>Untreated Water</v>
      </c>
      <c r="L20478">
        <v>18</v>
      </c>
      <c r="M20478" t="s">
        <v>11435</v>
      </c>
      <c r="N20478">
        <v>294</v>
      </c>
      <c r="O20478">
        <v>0.11</v>
      </c>
      <c r="P20478">
        <v>40</v>
      </c>
      <c r="Q20478">
        <v>6.8</v>
      </c>
    </row>
    <row r="20479" spans="1:17" hidden="1" x14ac:dyDescent="0.3">
      <c r="A20479" t="s">
        <v>79207</v>
      </c>
      <c r="B20479" t="s">
        <v>79208</v>
      </c>
      <c r="C20479" s="1" t="str">
        <f t="shared" si="2852"/>
        <v>21:0867</v>
      </c>
      <c r="D20479" s="1" t="str">
        <f t="shared" si="2853"/>
        <v>21:0240</v>
      </c>
      <c r="E20479" t="s">
        <v>79209</v>
      </c>
      <c r="F20479" t="s">
        <v>79210</v>
      </c>
      <c r="H20479">
        <v>46.472425000000001</v>
      </c>
      <c r="I20479">
        <v>-66.831327900000005</v>
      </c>
      <c r="J20479" s="1" t="str">
        <f t="shared" si="2854"/>
        <v>Fluid (stream)</v>
      </c>
      <c r="K20479" s="1" t="str">
        <f t="shared" si="2855"/>
        <v>Untreated Water</v>
      </c>
      <c r="L20479">
        <v>18</v>
      </c>
      <c r="M20479" t="s">
        <v>11416</v>
      </c>
      <c r="N20479">
        <v>295</v>
      </c>
      <c r="O20479">
        <v>2.5000000000000001E-2</v>
      </c>
      <c r="P20479">
        <v>30</v>
      </c>
      <c r="Q20479">
        <v>6.8</v>
      </c>
    </row>
    <row r="20480" spans="1:17" hidden="1" x14ac:dyDescent="0.3">
      <c r="A20480" t="s">
        <v>79211</v>
      </c>
      <c r="B20480" t="s">
        <v>79212</v>
      </c>
      <c r="C20480" s="1" t="str">
        <f t="shared" si="2852"/>
        <v>21:0867</v>
      </c>
      <c r="D20480" s="1" t="str">
        <f t="shared" si="2853"/>
        <v>21:0240</v>
      </c>
      <c r="E20480" t="s">
        <v>79213</v>
      </c>
      <c r="F20480" t="s">
        <v>79214</v>
      </c>
      <c r="H20480">
        <v>46.471550299999997</v>
      </c>
      <c r="I20480">
        <v>-66.832665300000002</v>
      </c>
      <c r="J20480" s="1" t="str">
        <f t="shared" si="2854"/>
        <v>Fluid (stream)</v>
      </c>
      <c r="K20480" s="1" t="str">
        <f t="shared" si="2855"/>
        <v>Untreated Water</v>
      </c>
      <c r="L20480">
        <v>18</v>
      </c>
      <c r="M20480" t="s">
        <v>11421</v>
      </c>
      <c r="N20480">
        <v>296</v>
      </c>
      <c r="O20480">
        <v>2.5000000000000001E-2</v>
      </c>
      <c r="P20480">
        <v>30</v>
      </c>
      <c r="Q20480">
        <v>6.9</v>
      </c>
    </row>
    <row r="20481" spans="1:17" hidden="1" x14ac:dyDescent="0.3">
      <c r="A20481" t="s">
        <v>79215</v>
      </c>
      <c r="B20481" t="s">
        <v>79216</v>
      </c>
      <c r="C20481" s="1" t="str">
        <f t="shared" si="2852"/>
        <v>21:0867</v>
      </c>
      <c r="D20481" s="1" t="str">
        <f t="shared" si="2853"/>
        <v>21:0240</v>
      </c>
      <c r="E20481" t="s">
        <v>79217</v>
      </c>
      <c r="F20481" t="s">
        <v>79218</v>
      </c>
      <c r="H20481">
        <v>46.449680200000003</v>
      </c>
      <c r="I20481">
        <v>-66.830278100000001</v>
      </c>
      <c r="J20481" s="1" t="str">
        <f t="shared" si="2854"/>
        <v>Fluid (stream)</v>
      </c>
      <c r="K20481" s="1" t="str">
        <f t="shared" si="2855"/>
        <v>Untreated Water</v>
      </c>
      <c r="L20481">
        <v>18</v>
      </c>
      <c r="M20481" t="s">
        <v>11426</v>
      </c>
      <c r="N20481">
        <v>297</v>
      </c>
      <c r="O20481">
        <v>2.5000000000000001E-2</v>
      </c>
      <c r="P20481">
        <v>30</v>
      </c>
      <c r="Q20481">
        <v>6.4</v>
      </c>
    </row>
    <row r="20482" spans="1:17" hidden="1" x14ac:dyDescent="0.3">
      <c r="A20482" t="s">
        <v>79219</v>
      </c>
      <c r="B20482" t="s">
        <v>79220</v>
      </c>
      <c r="C20482" s="1" t="str">
        <f t="shared" si="2852"/>
        <v>21:0867</v>
      </c>
      <c r="D20482" s="1" t="str">
        <f t="shared" si="2853"/>
        <v>21:0240</v>
      </c>
      <c r="E20482" t="s">
        <v>79221</v>
      </c>
      <c r="F20482" t="s">
        <v>79222</v>
      </c>
      <c r="H20482">
        <v>46.444391199999998</v>
      </c>
      <c r="I20482">
        <v>-66.848065199999994</v>
      </c>
      <c r="J20482" s="1" t="str">
        <f t="shared" si="2854"/>
        <v>Fluid (stream)</v>
      </c>
      <c r="K20482" s="1" t="str">
        <f t="shared" si="2855"/>
        <v>Untreated Water</v>
      </c>
      <c r="L20482">
        <v>18</v>
      </c>
      <c r="M20482" t="s">
        <v>11440</v>
      </c>
      <c r="N20482">
        <v>298</v>
      </c>
      <c r="O20482">
        <v>2.5000000000000001E-2</v>
      </c>
      <c r="P20482">
        <v>40</v>
      </c>
      <c r="Q20482">
        <v>7</v>
      </c>
    </row>
    <row r="20483" spans="1:17" hidden="1" x14ac:dyDescent="0.3">
      <c r="A20483" t="s">
        <v>79223</v>
      </c>
      <c r="B20483" t="s">
        <v>79224</v>
      </c>
      <c r="C20483" s="1" t="str">
        <f t="shared" si="2852"/>
        <v>21:0867</v>
      </c>
      <c r="D20483" s="1" t="str">
        <f t="shared" si="2853"/>
        <v>21:0240</v>
      </c>
      <c r="E20483" t="s">
        <v>79225</v>
      </c>
      <c r="F20483" t="s">
        <v>79226</v>
      </c>
      <c r="H20483">
        <v>46.444853100000003</v>
      </c>
      <c r="I20483">
        <v>-66.848697999999999</v>
      </c>
      <c r="J20483" s="1" t="str">
        <f t="shared" si="2854"/>
        <v>Fluid (stream)</v>
      </c>
      <c r="K20483" s="1" t="str">
        <f t="shared" si="2855"/>
        <v>Untreated Water</v>
      </c>
      <c r="L20483">
        <v>18</v>
      </c>
      <c r="M20483" t="s">
        <v>11445</v>
      </c>
      <c r="N20483">
        <v>299</v>
      </c>
      <c r="O20483">
        <v>2.5000000000000001E-2</v>
      </c>
      <c r="P20483">
        <v>40</v>
      </c>
      <c r="Q20483">
        <v>7</v>
      </c>
    </row>
    <row r="20484" spans="1:17" hidden="1" x14ac:dyDescent="0.3">
      <c r="A20484" t="s">
        <v>79227</v>
      </c>
      <c r="B20484" t="s">
        <v>79228</v>
      </c>
      <c r="C20484" s="1" t="str">
        <f t="shared" si="2852"/>
        <v>21:0867</v>
      </c>
      <c r="D20484" s="1" t="str">
        <f t="shared" si="2853"/>
        <v>21:0240</v>
      </c>
      <c r="E20484" t="s">
        <v>79229</v>
      </c>
      <c r="F20484" t="s">
        <v>79230</v>
      </c>
      <c r="H20484">
        <v>46.266886700000001</v>
      </c>
      <c r="I20484">
        <v>-66.790139300000007</v>
      </c>
      <c r="J20484" s="1" t="str">
        <f t="shared" si="2854"/>
        <v>Fluid (stream)</v>
      </c>
      <c r="K20484" s="1" t="str">
        <f t="shared" si="2855"/>
        <v>Untreated Water</v>
      </c>
      <c r="L20484">
        <v>18</v>
      </c>
      <c r="M20484" t="s">
        <v>11450</v>
      </c>
      <c r="N20484">
        <v>300</v>
      </c>
      <c r="O20484">
        <v>2.5000000000000001E-2</v>
      </c>
      <c r="P20484">
        <v>30</v>
      </c>
      <c r="Q20484">
        <v>7.6</v>
      </c>
    </row>
    <row r="20485" spans="1:17" hidden="1" x14ac:dyDescent="0.3">
      <c r="A20485" t="s">
        <v>79231</v>
      </c>
      <c r="B20485" t="s">
        <v>79232</v>
      </c>
      <c r="C20485" s="1" t="str">
        <f t="shared" si="2852"/>
        <v>21:0867</v>
      </c>
      <c r="D20485" s="1" t="str">
        <f t="shared" si="2853"/>
        <v>21:0240</v>
      </c>
      <c r="E20485" t="s">
        <v>79233</v>
      </c>
      <c r="F20485" t="s">
        <v>79234</v>
      </c>
      <c r="H20485">
        <v>46.250746100000001</v>
      </c>
      <c r="I20485">
        <v>-66.770030500000004</v>
      </c>
      <c r="J20485" s="1" t="str">
        <f t="shared" si="2854"/>
        <v>Fluid (stream)</v>
      </c>
      <c r="K20485" s="1" t="str">
        <f t="shared" si="2855"/>
        <v>Untreated Water</v>
      </c>
      <c r="L20485">
        <v>18</v>
      </c>
      <c r="M20485" t="s">
        <v>11460</v>
      </c>
      <c r="N20485">
        <v>301</v>
      </c>
      <c r="O20485">
        <v>2.5000000000000001E-2</v>
      </c>
      <c r="P20485">
        <v>30</v>
      </c>
      <c r="Q20485">
        <v>7.7</v>
      </c>
    </row>
    <row r="20486" spans="1:17" hidden="1" x14ac:dyDescent="0.3">
      <c r="A20486" t="s">
        <v>79235</v>
      </c>
      <c r="B20486" t="s">
        <v>79236</v>
      </c>
      <c r="C20486" s="1" t="str">
        <f t="shared" si="2852"/>
        <v>21:0867</v>
      </c>
      <c r="D20486" s="1" t="str">
        <f t="shared" si="2853"/>
        <v>21:0240</v>
      </c>
      <c r="E20486" t="s">
        <v>79237</v>
      </c>
      <c r="F20486" t="s">
        <v>79238</v>
      </c>
      <c r="H20486">
        <v>46.262844899999997</v>
      </c>
      <c r="I20486">
        <v>-66.710496300000003</v>
      </c>
      <c r="J20486" s="1" t="str">
        <f t="shared" si="2854"/>
        <v>Fluid (stream)</v>
      </c>
      <c r="K20486" s="1" t="str">
        <f t="shared" si="2855"/>
        <v>Untreated Water</v>
      </c>
      <c r="L20486">
        <v>18</v>
      </c>
      <c r="M20486" t="s">
        <v>11465</v>
      </c>
      <c r="N20486">
        <v>302</v>
      </c>
      <c r="O20486">
        <v>2.5000000000000001E-2</v>
      </c>
      <c r="P20486">
        <v>30</v>
      </c>
      <c r="Q20486">
        <v>6.9</v>
      </c>
    </row>
    <row r="20487" spans="1:17" hidden="1" x14ac:dyDescent="0.3">
      <c r="A20487" t="s">
        <v>79239</v>
      </c>
      <c r="B20487" t="s">
        <v>79240</v>
      </c>
      <c r="C20487" s="1" t="str">
        <f t="shared" si="2852"/>
        <v>21:0867</v>
      </c>
      <c r="D20487" s="1" t="str">
        <f t="shared" si="2853"/>
        <v>21:0240</v>
      </c>
      <c r="E20487" t="s">
        <v>79241</v>
      </c>
      <c r="F20487" t="s">
        <v>79242</v>
      </c>
      <c r="H20487">
        <v>46.285378100000003</v>
      </c>
      <c r="I20487">
        <v>-66.987368500000002</v>
      </c>
      <c r="J20487" s="1" t="str">
        <f t="shared" si="2854"/>
        <v>Fluid (stream)</v>
      </c>
      <c r="K20487" s="1" t="str">
        <f t="shared" si="2855"/>
        <v>Untreated Water</v>
      </c>
      <c r="L20487">
        <v>18</v>
      </c>
      <c r="M20487" t="s">
        <v>11470</v>
      </c>
      <c r="N20487">
        <v>303</v>
      </c>
      <c r="O20487">
        <v>0.18</v>
      </c>
      <c r="P20487">
        <v>60</v>
      </c>
      <c r="Q20487">
        <v>6.8</v>
      </c>
    </row>
    <row r="20488" spans="1:17" hidden="1" x14ac:dyDescent="0.3">
      <c r="A20488" t="s">
        <v>79243</v>
      </c>
      <c r="B20488" t="s">
        <v>79244</v>
      </c>
      <c r="C20488" s="1" t="str">
        <f t="shared" si="2852"/>
        <v>21:0867</v>
      </c>
      <c r="D20488" s="1" t="str">
        <f t="shared" si="2853"/>
        <v>21:0240</v>
      </c>
      <c r="E20488" t="s">
        <v>79245</v>
      </c>
      <c r="F20488" t="s">
        <v>79246</v>
      </c>
      <c r="H20488">
        <v>46.258627699999998</v>
      </c>
      <c r="I20488">
        <v>-66.976021099999997</v>
      </c>
      <c r="J20488" s="1" t="str">
        <f t="shared" si="2854"/>
        <v>Fluid (stream)</v>
      </c>
      <c r="K20488" s="1" t="str">
        <f t="shared" si="2855"/>
        <v>Untreated Water</v>
      </c>
      <c r="L20488">
        <v>18</v>
      </c>
      <c r="M20488" t="s">
        <v>11475</v>
      </c>
      <c r="N20488">
        <v>304</v>
      </c>
      <c r="O20488">
        <v>2.5000000000000001E-2</v>
      </c>
      <c r="P20488">
        <v>40</v>
      </c>
      <c r="Q20488">
        <v>6.5</v>
      </c>
    </row>
    <row r="20489" spans="1:17" hidden="1" x14ac:dyDescent="0.3">
      <c r="A20489" t="s">
        <v>79247</v>
      </c>
      <c r="B20489" t="s">
        <v>79248</v>
      </c>
      <c r="C20489" s="1" t="str">
        <f t="shared" si="2852"/>
        <v>21:0867</v>
      </c>
      <c r="D20489" s="1" t="str">
        <f t="shared" si="2853"/>
        <v>21:0240</v>
      </c>
      <c r="E20489" t="s">
        <v>79249</v>
      </c>
      <c r="F20489" t="s">
        <v>79250</v>
      </c>
      <c r="H20489">
        <v>46.286988399999998</v>
      </c>
      <c r="I20489">
        <v>-66.963941500000004</v>
      </c>
      <c r="J20489" s="1" t="str">
        <f t="shared" si="2854"/>
        <v>Fluid (stream)</v>
      </c>
      <c r="K20489" s="1" t="str">
        <f t="shared" si="2855"/>
        <v>Untreated Water</v>
      </c>
      <c r="L20489">
        <v>18</v>
      </c>
      <c r="M20489" t="s">
        <v>11480</v>
      </c>
      <c r="N20489">
        <v>305</v>
      </c>
      <c r="O20489">
        <v>2.5000000000000001E-2</v>
      </c>
      <c r="P20489">
        <v>30</v>
      </c>
      <c r="Q20489">
        <v>6.5</v>
      </c>
    </row>
    <row r="20490" spans="1:17" hidden="1" x14ac:dyDescent="0.3">
      <c r="A20490" t="s">
        <v>79251</v>
      </c>
      <c r="B20490" t="s">
        <v>79252</v>
      </c>
      <c r="C20490" s="1" t="str">
        <f t="shared" si="2852"/>
        <v>21:0867</v>
      </c>
      <c r="D20490" s="1" t="str">
        <f t="shared" si="2853"/>
        <v>21:0240</v>
      </c>
      <c r="E20490" t="s">
        <v>79253</v>
      </c>
      <c r="F20490" t="s">
        <v>79254</v>
      </c>
      <c r="H20490">
        <v>46.264075699999999</v>
      </c>
      <c r="I20490">
        <v>-66.928455499999998</v>
      </c>
      <c r="J20490" s="1" t="str">
        <f t="shared" si="2854"/>
        <v>Fluid (stream)</v>
      </c>
      <c r="K20490" s="1" t="str">
        <f t="shared" si="2855"/>
        <v>Untreated Water</v>
      </c>
      <c r="L20490">
        <v>18</v>
      </c>
      <c r="M20490" t="s">
        <v>12548</v>
      </c>
      <c r="N20490">
        <v>306</v>
      </c>
      <c r="O20490">
        <v>2.5000000000000001E-2</v>
      </c>
      <c r="P20490">
        <v>40</v>
      </c>
      <c r="Q20490">
        <v>7.2</v>
      </c>
    </row>
    <row r="20491" spans="1:17" hidden="1" x14ac:dyDescent="0.3">
      <c r="A20491" t="s">
        <v>79255</v>
      </c>
      <c r="B20491" t="s">
        <v>79256</v>
      </c>
      <c r="C20491" s="1" t="str">
        <f t="shared" si="2852"/>
        <v>21:0867</v>
      </c>
      <c r="D20491" s="1" t="str">
        <f t="shared" si="2853"/>
        <v>21:0240</v>
      </c>
      <c r="E20491" t="s">
        <v>79257</v>
      </c>
      <c r="F20491" t="s">
        <v>79258</v>
      </c>
      <c r="H20491">
        <v>46.287929099999999</v>
      </c>
      <c r="I20491">
        <v>-66.879520499999998</v>
      </c>
      <c r="J20491" s="1" t="str">
        <f t="shared" si="2854"/>
        <v>Fluid (stream)</v>
      </c>
      <c r="K20491" s="1" t="str">
        <f t="shared" si="2855"/>
        <v>Untreated Water</v>
      </c>
      <c r="L20491">
        <v>19</v>
      </c>
      <c r="M20491" t="s">
        <v>11392</v>
      </c>
      <c r="N20491">
        <v>307</v>
      </c>
      <c r="O20491">
        <v>2.5000000000000001E-2</v>
      </c>
      <c r="P20491">
        <v>40</v>
      </c>
      <c r="Q20491">
        <v>7.1</v>
      </c>
    </row>
    <row r="20492" spans="1:17" hidden="1" x14ac:dyDescent="0.3">
      <c r="A20492" t="s">
        <v>79259</v>
      </c>
      <c r="B20492" t="s">
        <v>79260</v>
      </c>
      <c r="C20492" s="1" t="str">
        <f t="shared" si="2852"/>
        <v>21:0867</v>
      </c>
      <c r="D20492" s="1" t="str">
        <f t="shared" si="2853"/>
        <v>21:0240</v>
      </c>
      <c r="E20492" t="s">
        <v>79261</v>
      </c>
      <c r="F20492" t="s">
        <v>79262</v>
      </c>
      <c r="H20492">
        <v>46.289990600000003</v>
      </c>
      <c r="I20492">
        <v>-66.869378999999995</v>
      </c>
      <c r="J20492" s="1" t="str">
        <f t="shared" si="2854"/>
        <v>Fluid (stream)</v>
      </c>
      <c r="K20492" s="1" t="str">
        <f t="shared" si="2855"/>
        <v>Untreated Water</v>
      </c>
      <c r="L20492">
        <v>19</v>
      </c>
      <c r="M20492" t="s">
        <v>11397</v>
      </c>
      <c r="N20492">
        <v>308</v>
      </c>
      <c r="O20492">
        <v>2.5000000000000001E-2</v>
      </c>
      <c r="P20492">
        <v>40</v>
      </c>
      <c r="Q20492">
        <v>7.4</v>
      </c>
    </row>
    <row r="20493" spans="1:17" hidden="1" x14ac:dyDescent="0.3">
      <c r="A20493" t="s">
        <v>79263</v>
      </c>
      <c r="B20493" t="s">
        <v>79264</v>
      </c>
      <c r="C20493" s="1" t="str">
        <f t="shared" si="2852"/>
        <v>21:0867</v>
      </c>
      <c r="D20493" s="1" t="str">
        <f t="shared" si="2853"/>
        <v>21:0240</v>
      </c>
      <c r="E20493" t="s">
        <v>79265</v>
      </c>
      <c r="F20493" t="s">
        <v>79266</v>
      </c>
      <c r="H20493">
        <v>46.292086599999998</v>
      </c>
      <c r="I20493">
        <v>-66.873192700000004</v>
      </c>
      <c r="J20493" s="1" t="str">
        <f t="shared" si="2854"/>
        <v>Fluid (stream)</v>
      </c>
      <c r="K20493" s="1" t="str">
        <f t="shared" si="2855"/>
        <v>Untreated Water</v>
      </c>
      <c r="L20493">
        <v>19</v>
      </c>
      <c r="M20493" t="s">
        <v>11402</v>
      </c>
      <c r="N20493">
        <v>309</v>
      </c>
      <c r="O20493">
        <v>2.5000000000000001E-2</v>
      </c>
      <c r="P20493">
        <v>40</v>
      </c>
      <c r="Q20493">
        <v>7.1</v>
      </c>
    </row>
    <row r="20494" spans="1:17" hidden="1" x14ac:dyDescent="0.3">
      <c r="A20494" t="s">
        <v>79267</v>
      </c>
      <c r="B20494" t="s">
        <v>79268</v>
      </c>
      <c r="C20494" s="1" t="str">
        <f t="shared" si="2852"/>
        <v>21:0867</v>
      </c>
      <c r="D20494" s="1" t="str">
        <f t="shared" si="2853"/>
        <v>21:0240</v>
      </c>
      <c r="E20494" t="s">
        <v>79269</v>
      </c>
      <c r="F20494" t="s">
        <v>79270</v>
      </c>
      <c r="H20494">
        <v>46.250129100000002</v>
      </c>
      <c r="I20494">
        <v>-66.978928499999995</v>
      </c>
      <c r="J20494" s="1" t="str">
        <f t="shared" si="2854"/>
        <v>Fluid (stream)</v>
      </c>
      <c r="K20494" s="1" t="str">
        <f t="shared" si="2855"/>
        <v>Untreated Water</v>
      </c>
      <c r="L20494">
        <v>19</v>
      </c>
      <c r="M20494" t="s">
        <v>11411</v>
      </c>
      <c r="N20494">
        <v>310</v>
      </c>
      <c r="O20494">
        <v>2.5000000000000001E-2</v>
      </c>
      <c r="P20494">
        <v>60</v>
      </c>
      <c r="Q20494">
        <v>6.6</v>
      </c>
    </row>
    <row r="20495" spans="1:17" hidden="1" x14ac:dyDescent="0.3">
      <c r="A20495" t="s">
        <v>79271</v>
      </c>
      <c r="B20495" t="s">
        <v>79272</v>
      </c>
      <c r="C20495" s="1" t="str">
        <f t="shared" si="2852"/>
        <v>21:0867</v>
      </c>
      <c r="D20495" s="1" t="str">
        <f t="shared" si="2853"/>
        <v>21:0240</v>
      </c>
      <c r="E20495" t="s">
        <v>79273</v>
      </c>
      <c r="F20495" t="s">
        <v>79274</v>
      </c>
      <c r="H20495">
        <v>46.269469999999998</v>
      </c>
      <c r="I20495">
        <v>-66.854926000000006</v>
      </c>
      <c r="J20495" s="1" t="str">
        <f t="shared" si="2854"/>
        <v>Fluid (stream)</v>
      </c>
      <c r="K20495" s="1" t="str">
        <f t="shared" si="2855"/>
        <v>Untreated Water</v>
      </c>
      <c r="L20495">
        <v>19</v>
      </c>
      <c r="M20495" t="s">
        <v>11416</v>
      </c>
      <c r="N20495">
        <v>311</v>
      </c>
      <c r="O20495">
        <v>2.5000000000000001E-2</v>
      </c>
      <c r="P20495">
        <v>40</v>
      </c>
      <c r="Q20495">
        <v>7.3</v>
      </c>
    </row>
    <row r="20496" spans="1:17" hidden="1" x14ac:dyDescent="0.3">
      <c r="A20496" t="s">
        <v>79275</v>
      </c>
      <c r="B20496" t="s">
        <v>79276</v>
      </c>
      <c r="C20496" s="1" t="str">
        <f t="shared" si="2852"/>
        <v>21:0867</v>
      </c>
      <c r="D20496" s="1" t="str">
        <f t="shared" si="2853"/>
        <v>21:0240</v>
      </c>
      <c r="E20496" t="s">
        <v>79277</v>
      </c>
      <c r="F20496" t="s">
        <v>79278</v>
      </c>
      <c r="H20496">
        <v>46.272532499999997</v>
      </c>
      <c r="I20496">
        <v>-66.850263799999993</v>
      </c>
      <c r="J20496" s="1" t="str">
        <f t="shared" si="2854"/>
        <v>Fluid (stream)</v>
      </c>
      <c r="K20496" s="1" t="str">
        <f t="shared" si="2855"/>
        <v>Untreated Water</v>
      </c>
      <c r="L20496">
        <v>19</v>
      </c>
      <c r="M20496" t="s">
        <v>11421</v>
      </c>
      <c r="N20496">
        <v>312</v>
      </c>
      <c r="O20496">
        <v>2.5000000000000001E-2</v>
      </c>
      <c r="P20496">
        <v>30</v>
      </c>
      <c r="Q20496">
        <v>7.5</v>
      </c>
    </row>
    <row r="20497" spans="1:17" hidden="1" x14ac:dyDescent="0.3">
      <c r="A20497" t="s">
        <v>79279</v>
      </c>
      <c r="B20497" t="s">
        <v>79280</v>
      </c>
      <c r="C20497" s="1" t="str">
        <f t="shared" si="2852"/>
        <v>21:0867</v>
      </c>
      <c r="D20497" s="1" t="str">
        <f t="shared" si="2853"/>
        <v>21:0240</v>
      </c>
      <c r="E20497" t="s">
        <v>79281</v>
      </c>
      <c r="F20497" t="s">
        <v>79282</v>
      </c>
      <c r="H20497">
        <v>46.251141500000003</v>
      </c>
      <c r="I20497">
        <v>-66.506000299999997</v>
      </c>
      <c r="J20497" s="1" t="str">
        <f t="shared" si="2854"/>
        <v>Fluid (stream)</v>
      </c>
      <c r="K20497" s="1" t="str">
        <f t="shared" si="2855"/>
        <v>Untreated Water</v>
      </c>
      <c r="L20497">
        <v>19</v>
      </c>
      <c r="M20497" t="s">
        <v>11426</v>
      </c>
      <c r="N20497">
        <v>313</v>
      </c>
      <c r="O20497">
        <v>2.5000000000000001E-2</v>
      </c>
      <c r="P20497">
        <v>40</v>
      </c>
      <c r="Q20497">
        <v>6.9</v>
      </c>
    </row>
    <row r="20498" spans="1:17" hidden="1" x14ac:dyDescent="0.3">
      <c r="A20498" t="s">
        <v>79283</v>
      </c>
      <c r="B20498" t="s">
        <v>79284</v>
      </c>
      <c r="C20498" s="1" t="str">
        <f t="shared" si="2852"/>
        <v>21:0867</v>
      </c>
      <c r="D20498" s="1" t="str">
        <f t="shared" si="2853"/>
        <v>21:0240</v>
      </c>
      <c r="E20498" t="s">
        <v>79285</v>
      </c>
      <c r="F20498" t="s">
        <v>79286</v>
      </c>
      <c r="H20498">
        <v>46.251282600000003</v>
      </c>
      <c r="I20498">
        <v>-66.512480699999998</v>
      </c>
      <c r="J20498" s="1" t="str">
        <f t="shared" si="2854"/>
        <v>Fluid (stream)</v>
      </c>
      <c r="K20498" s="1" t="str">
        <f t="shared" si="2855"/>
        <v>Untreated Water</v>
      </c>
      <c r="L20498">
        <v>19</v>
      </c>
      <c r="M20498" t="s">
        <v>11440</v>
      </c>
      <c r="N20498">
        <v>314</v>
      </c>
      <c r="O20498">
        <v>2.5000000000000001E-2</v>
      </c>
      <c r="P20498">
        <v>50</v>
      </c>
      <c r="Q20498">
        <v>6.5</v>
      </c>
    </row>
    <row r="20499" spans="1:17" hidden="1" x14ac:dyDescent="0.3">
      <c r="A20499" t="s">
        <v>79287</v>
      </c>
      <c r="B20499" t="s">
        <v>79288</v>
      </c>
      <c r="C20499" s="1" t="str">
        <f t="shared" si="2852"/>
        <v>21:0867</v>
      </c>
      <c r="D20499" s="1" t="str">
        <f t="shared" si="2853"/>
        <v>21:0240</v>
      </c>
      <c r="E20499" t="s">
        <v>79289</v>
      </c>
      <c r="F20499" t="s">
        <v>79290</v>
      </c>
      <c r="H20499">
        <v>46.253867900000003</v>
      </c>
      <c r="I20499">
        <v>-66.517553300000003</v>
      </c>
      <c r="J20499" s="1" t="str">
        <f t="shared" si="2854"/>
        <v>Fluid (stream)</v>
      </c>
      <c r="K20499" s="1" t="str">
        <f t="shared" si="2855"/>
        <v>Untreated Water</v>
      </c>
      <c r="L20499">
        <v>19</v>
      </c>
      <c r="M20499" t="s">
        <v>11431</v>
      </c>
      <c r="N20499">
        <v>315</v>
      </c>
      <c r="O20499">
        <v>2.5000000000000001E-2</v>
      </c>
      <c r="P20499">
        <v>50</v>
      </c>
      <c r="Q20499">
        <v>6.8</v>
      </c>
    </row>
    <row r="20500" spans="1:17" hidden="1" x14ac:dyDescent="0.3">
      <c r="A20500" t="s">
        <v>79291</v>
      </c>
      <c r="B20500" t="s">
        <v>79292</v>
      </c>
      <c r="C20500" s="1" t="str">
        <f t="shared" si="2852"/>
        <v>21:0867</v>
      </c>
      <c r="D20500" s="1" t="str">
        <f t="shared" si="2853"/>
        <v>21:0240</v>
      </c>
      <c r="E20500" t="s">
        <v>79289</v>
      </c>
      <c r="F20500" t="s">
        <v>79293</v>
      </c>
      <c r="H20500">
        <v>46.253867900000003</v>
      </c>
      <c r="I20500">
        <v>-66.517553300000003</v>
      </c>
      <c r="J20500" s="1" t="str">
        <f t="shared" si="2854"/>
        <v>Fluid (stream)</v>
      </c>
      <c r="K20500" s="1" t="str">
        <f t="shared" si="2855"/>
        <v>Untreated Water</v>
      </c>
      <c r="L20500">
        <v>19</v>
      </c>
      <c r="M20500" t="s">
        <v>11435</v>
      </c>
      <c r="N20500">
        <v>316</v>
      </c>
      <c r="O20500">
        <v>2.5000000000000001E-2</v>
      </c>
      <c r="P20500">
        <v>60</v>
      </c>
      <c r="Q20500">
        <v>6.8</v>
      </c>
    </row>
    <row r="20501" spans="1:17" hidden="1" x14ac:dyDescent="0.3">
      <c r="A20501" t="s">
        <v>79294</v>
      </c>
      <c r="B20501" t="s">
        <v>79295</v>
      </c>
      <c r="C20501" s="1" t="str">
        <f t="shared" si="2852"/>
        <v>21:0867</v>
      </c>
      <c r="D20501" s="1" t="str">
        <f t="shared" si="2853"/>
        <v>21:0240</v>
      </c>
      <c r="E20501" t="s">
        <v>79296</v>
      </c>
      <c r="F20501" t="s">
        <v>79297</v>
      </c>
      <c r="H20501">
        <v>46.275194300000003</v>
      </c>
      <c r="I20501">
        <v>-66.5152906</v>
      </c>
      <c r="J20501" s="1" t="str">
        <f t="shared" si="2854"/>
        <v>Fluid (stream)</v>
      </c>
      <c r="K20501" s="1" t="str">
        <f t="shared" si="2855"/>
        <v>Untreated Water</v>
      </c>
      <c r="L20501">
        <v>19</v>
      </c>
      <c r="M20501" t="s">
        <v>11445</v>
      </c>
      <c r="N20501">
        <v>317</v>
      </c>
      <c r="O20501">
        <v>2.5000000000000001E-2</v>
      </c>
      <c r="P20501">
        <v>60</v>
      </c>
      <c r="Q20501">
        <v>6.5</v>
      </c>
    </row>
    <row r="20502" spans="1:17" hidden="1" x14ac:dyDescent="0.3">
      <c r="A20502" t="s">
        <v>79298</v>
      </c>
      <c r="B20502" t="s">
        <v>79299</v>
      </c>
      <c r="C20502" s="1" t="str">
        <f t="shared" si="2852"/>
        <v>21:0867</v>
      </c>
      <c r="D20502" s="1" t="str">
        <f t="shared" si="2853"/>
        <v>21:0240</v>
      </c>
      <c r="E20502" t="s">
        <v>79300</v>
      </c>
      <c r="F20502" t="s">
        <v>79301</v>
      </c>
      <c r="H20502">
        <v>46.452078</v>
      </c>
      <c r="I20502">
        <v>-66.9988125</v>
      </c>
      <c r="J20502" s="1" t="str">
        <f t="shared" si="2854"/>
        <v>Fluid (stream)</v>
      </c>
      <c r="K20502" s="1" t="str">
        <f t="shared" si="2855"/>
        <v>Untreated Water</v>
      </c>
      <c r="L20502">
        <v>19</v>
      </c>
      <c r="M20502" t="s">
        <v>11450</v>
      </c>
      <c r="N20502">
        <v>318</v>
      </c>
      <c r="O20502">
        <v>2.5000000000000001E-2</v>
      </c>
      <c r="P20502">
        <v>70</v>
      </c>
      <c r="Q20502">
        <v>6.9</v>
      </c>
    </row>
    <row r="20503" spans="1:17" hidden="1" x14ac:dyDescent="0.3">
      <c r="A20503" t="s">
        <v>79302</v>
      </c>
      <c r="B20503" t="s">
        <v>79303</v>
      </c>
      <c r="C20503" s="1" t="str">
        <f t="shared" si="2852"/>
        <v>21:0867</v>
      </c>
      <c r="D20503" s="1" t="str">
        <f t="shared" si="2853"/>
        <v>21:0240</v>
      </c>
      <c r="E20503" t="s">
        <v>79304</v>
      </c>
      <c r="F20503" t="s">
        <v>79305</v>
      </c>
      <c r="H20503">
        <v>46.488053800000003</v>
      </c>
      <c r="I20503">
        <v>-66.897161199999999</v>
      </c>
      <c r="J20503" s="1" t="str">
        <f t="shared" si="2854"/>
        <v>Fluid (stream)</v>
      </c>
      <c r="K20503" s="1" t="str">
        <f t="shared" si="2855"/>
        <v>Untreated Water</v>
      </c>
      <c r="L20503">
        <v>19</v>
      </c>
      <c r="M20503" t="s">
        <v>11460</v>
      </c>
      <c r="N20503">
        <v>319</v>
      </c>
      <c r="O20503">
        <v>2.5000000000000001E-2</v>
      </c>
      <c r="P20503">
        <v>60</v>
      </c>
      <c r="Q20503">
        <v>6.7</v>
      </c>
    </row>
    <row r="20504" spans="1:17" hidden="1" x14ac:dyDescent="0.3">
      <c r="A20504" t="s">
        <v>79306</v>
      </c>
      <c r="B20504" t="s">
        <v>79307</v>
      </c>
      <c r="C20504" s="1" t="str">
        <f t="shared" si="2852"/>
        <v>21:0867</v>
      </c>
      <c r="D20504" s="1" t="str">
        <f t="shared" si="2853"/>
        <v>21:0240</v>
      </c>
      <c r="E20504" t="s">
        <v>79308</v>
      </c>
      <c r="F20504" t="s">
        <v>79309</v>
      </c>
      <c r="H20504">
        <v>46.474483300000003</v>
      </c>
      <c r="I20504">
        <v>-66.869024699999997</v>
      </c>
      <c r="J20504" s="1" t="str">
        <f t="shared" si="2854"/>
        <v>Fluid (stream)</v>
      </c>
      <c r="K20504" s="1" t="str">
        <f t="shared" si="2855"/>
        <v>Untreated Water</v>
      </c>
      <c r="L20504">
        <v>19</v>
      </c>
      <c r="M20504" t="s">
        <v>11465</v>
      </c>
      <c r="N20504">
        <v>320</v>
      </c>
      <c r="O20504">
        <v>2.5000000000000001E-2</v>
      </c>
      <c r="P20504">
        <v>50</v>
      </c>
      <c r="Q20504">
        <v>6.9</v>
      </c>
    </row>
    <row r="20505" spans="1:17" hidden="1" x14ac:dyDescent="0.3">
      <c r="A20505" t="s">
        <v>79310</v>
      </c>
      <c r="B20505" t="s">
        <v>79311</v>
      </c>
      <c r="C20505" s="1" t="str">
        <f t="shared" ref="C20505:C20568" si="2856">HYPERLINK("http://geochem.nrcan.gc.ca/cdogs/content/bdl/bdl210867_e.htm", "21:0867")</f>
        <v>21:0867</v>
      </c>
      <c r="D20505" s="1" t="str">
        <f t="shared" ref="D20505:D20568" si="2857">HYPERLINK("http://geochem.nrcan.gc.ca/cdogs/content/svy/svy210240_e.htm", "21:0240")</f>
        <v>21:0240</v>
      </c>
      <c r="E20505" t="s">
        <v>79312</v>
      </c>
      <c r="F20505" t="s">
        <v>79313</v>
      </c>
      <c r="H20505">
        <v>46.289749899999997</v>
      </c>
      <c r="I20505">
        <v>-66.683408299999996</v>
      </c>
      <c r="J20505" s="1" t="str">
        <f t="shared" si="2854"/>
        <v>Fluid (stream)</v>
      </c>
      <c r="K20505" s="1" t="str">
        <f t="shared" si="2855"/>
        <v>Untreated Water</v>
      </c>
      <c r="L20505">
        <v>19</v>
      </c>
      <c r="M20505" t="s">
        <v>11470</v>
      </c>
      <c r="N20505">
        <v>321</v>
      </c>
      <c r="O20505">
        <v>2.5000000000000001E-2</v>
      </c>
      <c r="P20505">
        <v>40</v>
      </c>
      <c r="Q20505">
        <v>7.5</v>
      </c>
    </row>
    <row r="20506" spans="1:17" hidden="1" x14ac:dyDescent="0.3">
      <c r="A20506" t="s">
        <v>79314</v>
      </c>
      <c r="B20506" t="s">
        <v>79315</v>
      </c>
      <c r="C20506" s="1" t="str">
        <f t="shared" si="2856"/>
        <v>21:0867</v>
      </c>
      <c r="D20506" s="1" t="str">
        <f t="shared" si="2857"/>
        <v>21:0240</v>
      </c>
      <c r="E20506" t="s">
        <v>79316</v>
      </c>
      <c r="F20506" t="s">
        <v>79317</v>
      </c>
      <c r="H20506">
        <v>46.318477199999997</v>
      </c>
      <c r="I20506">
        <v>-66.925752200000005</v>
      </c>
      <c r="J20506" s="1" t="str">
        <f t="shared" si="2854"/>
        <v>Fluid (stream)</v>
      </c>
      <c r="K20506" s="1" t="str">
        <f t="shared" si="2855"/>
        <v>Untreated Water</v>
      </c>
      <c r="L20506">
        <v>19</v>
      </c>
      <c r="M20506" t="s">
        <v>11475</v>
      </c>
      <c r="N20506">
        <v>322</v>
      </c>
      <c r="O20506">
        <v>2.5000000000000001E-2</v>
      </c>
      <c r="P20506">
        <v>40</v>
      </c>
      <c r="Q20506">
        <v>6.3</v>
      </c>
    </row>
    <row r="20507" spans="1:17" hidden="1" x14ac:dyDescent="0.3">
      <c r="A20507" t="s">
        <v>79318</v>
      </c>
      <c r="B20507" t="s">
        <v>79319</v>
      </c>
      <c r="C20507" s="1" t="str">
        <f t="shared" si="2856"/>
        <v>21:0867</v>
      </c>
      <c r="D20507" s="1" t="str">
        <f t="shared" si="2857"/>
        <v>21:0240</v>
      </c>
      <c r="E20507" t="s">
        <v>79320</v>
      </c>
      <c r="F20507" t="s">
        <v>79321</v>
      </c>
      <c r="H20507">
        <v>46.324026199999999</v>
      </c>
      <c r="I20507">
        <v>-66.933986500000003</v>
      </c>
      <c r="J20507" s="1" t="str">
        <f t="shared" si="2854"/>
        <v>Fluid (stream)</v>
      </c>
      <c r="K20507" s="1" t="str">
        <f t="shared" si="2855"/>
        <v>Untreated Water</v>
      </c>
      <c r="L20507">
        <v>19</v>
      </c>
      <c r="M20507" t="s">
        <v>11480</v>
      </c>
      <c r="N20507">
        <v>323</v>
      </c>
      <c r="O20507">
        <v>0.12</v>
      </c>
      <c r="P20507">
        <v>40</v>
      </c>
      <c r="Q20507">
        <v>5.7</v>
      </c>
    </row>
    <row r="20508" spans="1:17" hidden="1" x14ac:dyDescent="0.3">
      <c r="A20508" t="s">
        <v>79322</v>
      </c>
      <c r="B20508" t="s">
        <v>79323</v>
      </c>
      <c r="C20508" s="1" t="str">
        <f t="shared" si="2856"/>
        <v>21:0867</v>
      </c>
      <c r="D20508" s="1" t="str">
        <f t="shared" si="2857"/>
        <v>21:0240</v>
      </c>
      <c r="E20508" t="s">
        <v>79324</v>
      </c>
      <c r="F20508" t="s">
        <v>79325</v>
      </c>
      <c r="H20508">
        <v>46.344705699999999</v>
      </c>
      <c r="I20508">
        <v>-66.957899800000007</v>
      </c>
      <c r="J20508" s="1" t="str">
        <f t="shared" si="2854"/>
        <v>Fluid (stream)</v>
      </c>
      <c r="K20508" s="1" t="str">
        <f t="shared" si="2855"/>
        <v>Untreated Water</v>
      </c>
      <c r="L20508">
        <v>19</v>
      </c>
      <c r="M20508" t="s">
        <v>12548</v>
      </c>
      <c r="N20508">
        <v>324</v>
      </c>
      <c r="O20508">
        <v>2.5000000000000001E-2</v>
      </c>
      <c r="P20508">
        <v>40</v>
      </c>
      <c r="Q20508">
        <v>6.8</v>
      </c>
    </row>
    <row r="20509" spans="1:17" hidden="1" x14ac:dyDescent="0.3">
      <c r="A20509" t="s">
        <v>79326</v>
      </c>
      <c r="B20509" t="s">
        <v>79327</v>
      </c>
      <c r="C20509" s="1" t="str">
        <f t="shared" si="2856"/>
        <v>21:0867</v>
      </c>
      <c r="D20509" s="1" t="str">
        <f t="shared" si="2857"/>
        <v>21:0240</v>
      </c>
      <c r="E20509" t="s">
        <v>79328</v>
      </c>
      <c r="F20509" t="s">
        <v>79329</v>
      </c>
      <c r="H20509">
        <v>46.342941600000003</v>
      </c>
      <c r="I20509">
        <v>-66.959914900000001</v>
      </c>
      <c r="J20509" s="1" t="str">
        <f t="shared" si="2854"/>
        <v>Fluid (stream)</v>
      </c>
      <c r="K20509" s="1" t="str">
        <f t="shared" si="2855"/>
        <v>Untreated Water</v>
      </c>
      <c r="L20509">
        <v>20</v>
      </c>
      <c r="M20509" t="s">
        <v>11392</v>
      </c>
      <c r="N20509">
        <v>325</v>
      </c>
      <c r="O20509">
        <v>2.5000000000000001E-2</v>
      </c>
      <c r="P20509">
        <v>40</v>
      </c>
      <c r="Q20509">
        <v>6.4</v>
      </c>
    </row>
    <row r="20510" spans="1:17" hidden="1" x14ac:dyDescent="0.3">
      <c r="A20510" t="s">
        <v>79330</v>
      </c>
      <c r="B20510" t="s">
        <v>79331</v>
      </c>
      <c r="C20510" s="1" t="str">
        <f t="shared" si="2856"/>
        <v>21:0867</v>
      </c>
      <c r="D20510" s="1" t="str">
        <f t="shared" si="2857"/>
        <v>21:0240</v>
      </c>
      <c r="E20510" t="s">
        <v>79332</v>
      </c>
      <c r="F20510" t="s">
        <v>79333</v>
      </c>
      <c r="H20510">
        <v>46.345349200000001</v>
      </c>
      <c r="I20510">
        <v>-66.994265299999995</v>
      </c>
      <c r="J20510" s="1" t="str">
        <f t="shared" si="2854"/>
        <v>Fluid (stream)</v>
      </c>
      <c r="K20510" s="1" t="str">
        <f t="shared" si="2855"/>
        <v>Untreated Water</v>
      </c>
      <c r="L20510">
        <v>20</v>
      </c>
      <c r="M20510" t="s">
        <v>11397</v>
      </c>
      <c r="N20510">
        <v>326</v>
      </c>
      <c r="O20510">
        <v>2.5000000000000001E-2</v>
      </c>
      <c r="P20510">
        <v>40</v>
      </c>
      <c r="Q20510">
        <v>6.8</v>
      </c>
    </row>
    <row r="20511" spans="1:17" hidden="1" x14ac:dyDescent="0.3">
      <c r="A20511" t="s">
        <v>79334</v>
      </c>
      <c r="B20511" t="s">
        <v>79335</v>
      </c>
      <c r="C20511" s="1" t="str">
        <f t="shared" si="2856"/>
        <v>21:0867</v>
      </c>
      <c r="D20511" s="1" t="str">
        <f t="shared" si="2857"/>
        <v>21:0240</v>
      </c>
      <c r="E20511" t="s">
        <v>79336</v>
      </c>
      <c r="F20511" t="s">
        <v>79337</v>
      </c>
      <c r="H20511">
        <v>46.469284999999999</v>
      </c>
      <c r="I20511">
        <v>-66.761764499999998</v>
      </c>
      <c r="J20511" s="1" t="str">
        <f t="shared" si="2854"/>
        <v>Fluid (stream)</v>
      </c>
      <c r="K20511" s="1" t="str">
        <f t="shared" si="2855"/>
        <v>Untreated Water</v>
      </c>
      <c r="L20511">
        <v>20</v>
      </c>
      <c r="M20511" t="s">
        <v>11402</v>
      </c>
      <c r="N20511">
        <v>327</v>
      </c>
      <c r="O20511">
        <v>2.5000000000000001E-2</v>
      </c>
      <c r="P20511">
        <v>40</v>
      </c>
      <c r="Q20511">
        <v>6</v>
      </c>
    </row>
    <row r="20512" spans="1:17" hidden="1" x14ac:dyDescent="0.3">
      <c r="A20512" t="s">
        <v>79338</v>
      </c>
      <c r="B20512" t="s">
        <v>79339</v>
      </c>
      <c r="C20512" s="1" t="str">
        <f t="shared" si="2856"/>
        <v>21:0867</v>
      </c>
      <c r="D20512" s="1" t="str">
        <f t="shared" si="2857"/>
        <v>21:0240</v>
      </c>
      <c r="E20512" t="s">
        <v>79340</v>
      </c>
      <c r="F20512" t="s">
        <v>79341</v>
      </c>
      <c r="H20512">
        <v>46.473975600000003</v>
      </c>
      <c r="I20512">
        <v>-66.509825800000002</v>
      </c>
      <c r="J20512" s="1" t="str">
        <f t="shared" si="2854"/>
        <v>Fluid (stream)</v>
      </c>
      <c r="K20512" s="1" t="str">
        <f t="shared" si="2855"/>
        <v>Untreated Water</v>
      </c>
      <c r="L20512">
        <v>20</v>
      </c>
      <c r="M20512" t="s">
        <v>11411</v>
      </c>
      <c r="N20512">
        <v>328</v>
      </c>
      <c r="O20512">
        <v>2.5000000000000001E-2</v>
      </c>
      <c r="P20512">
        <v>30</v>
      </c>
      <c r="Q20512">
        <v>6.5</v>
      </c>
    </row>
    <row r="20513" spans="1:17" hidden="1" x14ac:dyDescent="0.3">
      <c r="A20513" t="s">
        <v>79342</v>
      </c>
      <c r="B20513" t="s">
        <v>79343</v>
      </c>
      <c r="C20513" s="1" t="str">
        <f t="shared" si="2856"/>
        <v>21:0867</v>
      </c>
      <c r="D20513" s="1" t="str">
        <f t="shared" si="2857"/>
        <v>21:0240</v>
      </c>
      <c r="E20513" t="s">
        <v>79344</v>
      </c>
      <c r="F20513" t="s">
        <v>79345</v>
      </c>
      <c r="H20513">
        <v>46.472218400000003</v>
      </c>
      <c r="I20513">
        <v>-66.511794899999998</v>
      </c>
      <c r="J20513" s="1" t="str">
        <f t="shared" si="2854"/>
        <v>Fluid (stream)</v>
      </c>
      <c r="K20513" s="1" t="str">
        <f t="shared" si="2855"/>
        <v>Untreated Water</v>
      </c>
      <c r="L20513">
        <v>20</v>
      </c>
      <c r="M20513" t="s">
        <v>11416</v>
      </c>
      <c r="N20513">
        <v>329</v>
      </c>
      <c r="O20513">
        <v>2.5000000000000001E-2</v>
      </c>
      <c r="P20513">
        <v>30</v>
      </c>
      <c r="Q20513">
        <v>6.8</v>
      </c>
    </row>
    <row r="20514" spans="1:17" hidden="1" x14ac:dyDescent="0.3">
      <c r="A20514" t="s">
        <v>79346</v>
      </c>
      <c r="B20514" t="s">
        <v>79347</v>
      </c>
      <c r="C20514" s="1" t="str">
        <f t="shared" si="2856"/>
        <v>21:0867</v>
      </c>
      <c r="D20514" s="1" t="str">
        <f t="shared" si="2857"/>
        <v>21:0240</v>
      </c>
      <c r="E20514" t="s">
        <v>79348</v>
      </c>
      <c r="F20514" t="s">
        <v>79349</v>
      </c>
      <c r="H20514">
        <v>46.4562776</v>
      </c>
      <c r="I20514">
        <v>-66.597559899999993</v>
      </c>
      <c r="J20514" s="1" t="str">
        <f t="shared" si="2854"/>
        <v>Fluid (stream)</v>
      </c>
      <c r="K20514" s="1" t="str">
        <f t="shared" si="2855"/>
        <v>Untreated Water</v>
      </c>
      <c r="L20514">
        <v>20</v>
      </c>
      <c r="M20514" t="s">
        <v>11421</v>
      </c>
      <c r="N20514">
        <v>330</v>
      </c>
      <c r="O20514">
        <v>2.5000000000000001E-2</v>
      </c>
      <c r="P20514">
        <v>30</v>
      </c>
      <c r="Q20514">
        <v>6.6</v>
      </c>
    </row>
    <row r="20515" spans="1:17" hidden="1" x14ac:dyDescent="0.3">
      <c r="A20515" t="s">
        <v>79350</v>
      </c>
      <c r="B20515" t="s">
        <v>79351</v>
      </c>
      <c r="C20515" s="1" t="str">
        <f t="shared" si="2856"/>
        <v>21:0867</v>
      </c>
      <c r="D20515" s="1" t="str">
        <f t="shared" si="2857"/>
        <v>21:0240</v>
      </c>
      <c r="E20515" t="s">
        <v>79352</v>
      </c>
      <c r="F20515" t="s">
        <v>79353</v>
      </c>
      <c r="H20515">
        <v>46.479115299999997</v>
      </c>
      <c r="I20515">
        <v>-66.585805800000003</v>
      </c>
      <c r="J20515" s="1" t="str">
        <f t="shared" si="2854"/>
        <v>Fluid (stream)</v>
      </c>
      <c r="K20515" s="1" t="str">
        <f t="shared" si="2855"/>
        <v>Untreated Water</v>
      </c>
      <c r="L20515">
        <v>20</v>
      </c>
      <c r="M20515" t="s">
        <v>11426</v>
      </c>
      <c r="N20515">
        <v>331</v>
      </c>
      <c r="O20515">
        <v>2.5000000000000001E-2</v>
      </c>
      <c r="P20515">
        <v>30</v>
      </c>
      <c r="Q20515">
        <v>6.9</v>
      </c>
    </row>
    <row r="20516" spans="1:17" hidden="1" x14ac:dyDescent="0.3">
      <c r="A20516" t="s">
        <v>79354</v>
      </c>
      <c r="B20516" t="s">
        <v>79355</v>
      </c>
      <c r="C20516" s="1" t="str">
        <f t="shared" si="2856"/>
        <v>21:0867</v>
      </c>
      <c r="D20516" s="1" t="str">
        <f t="shared" si="2857"/>
        <v>21:0240</v>
      </c>
      <c r="E20516" t="s">
        <v>79356</v>
      </c>
      <c r="F20516" t="s">
        <v>79357</v>
      </c>
      <c r="H20516">
        <v>46.480437000000002</v>
      </c>
      <c r="I20516">
        <v>-66.580210199999996</v>
      </c>
      <c r="J20516" s="1" t="str">
        <f t="shared" si="2854"/>
        <v>Fluid (stream)</v>
      </c>
      <c r="K20516" s="1" t="str">
        <f t="shared" si="2855"/>
        <v>Untreated Water</v>
      </c>
      <c r="L20516">
        <v>20</v>
      </c>
      <c r="M20516" t="s">
        <v>11440</v>
      </c>
      <c r="N20516">
        <v>332</v>
      </c>
      <c r="O20516">
        <v>2.5000000000000001E-2</v>
      </c>
      <c r="P20516">
        <v>30</v>
      </c>
      <c r="Q20516">
        <v>6.4</v>
      </c>
    </row>
    <row r="20517" spans="1:17" hidden="1" x14ac:dyDescent="0.3">
      <c r="A20517" t="s">
        <v>79358</v>
      </c>
      <c r="B20517" t="s">
        <v>79359</v>
      </c>
      <c r="C20517" s="1" t="str">
        <f t="shared" si="2856"/>
        <v>21:0867</v>
      </c>
      <c r="D20517" s="1" t="str">
        <f t="shared" si="2857"/>
        <v>21:0240</v>
      </c>
      <c r="E20517" t="s">
        <v>79360</v>
      </c>
      <c r="F20517" t="s">
        <v>79361</v>
      </c>
      <c r="H20517">
        <v>46.471783100000003</v>
      </c>
      <c r="I20517">
        <v>-66.613811600000005</v>
      </c>
      <c r="J20517" s="1" t="str">
        <f t="shared" si="2854"/>
        <v>Fluid (stream)</v>
      </c>
      <c r="K20517" s="1" t="str">
        <f t="shared" si="2855"/>
        <v>Untreated Water</v>
      </c>
      <c r="L20517">
        <v>20</v>
      </c>
      <c r="M20517" t="s">
        <v>11431</v>
      </c>
      <c r="N20517">
        <v>333</v>
      </c>
      <c r="O20517">
        <v>2.5000000000000001E-2</v>
      </c>
      <c r="P20517">
        <v>30</v>
      </c>
      <c r="Q20517">
        <v>6.6</v>
      </c>
    </row>
    <row r="20518" spans="1:17" hidden="1" x14ac:dyDescent="0.3">
      <c r="A20518" t="s">
        <v>79362</v>
      </c>
      <c r="B20518" t="s">
        <v>79363</v>
      </c>
      <c r="C20518" s="1" t="str">
        <f t="shared" si="2856"/>
        <v>21:0867</v>
      </c>
      <c r="D20518" s="1" t="str">
        <f t="shared" si="2857"/>
        <v>21:0240</v>
      </c>
      <c r="E20518" t="s">
        <v>79360</v>
      </c>
      <c r="F20518" t="s">
        <v>79364</v>
      </c>
      <c r="H20518">
        <v>46.471783100000003</v>
      </c>
      <c r="I20518">
        <v>-66.613811600000005</v>
      </c>
      <c r="J20518" s="1" t="str">
        <f t="shared" si="2854"/>
        <v>Fluid (stream)</v>
      </c>
      <c r="K20518" s="1" t="str">
        <f t="shared" si="2855"/>
        <v>Untreated Water</v>
      </c>
      <c r="L20518">
        <v>20</v>
      </c>
      <c r="M20518" t="s">
        <v>11435</v>
      </c>
      <c r="N20518">
        <v>334</v>
      </c>
      <c r="O20518">
        <v>2.5000000000000001E-2</v>
      </c>
      <c r="P20518">
        <v>30</v>
      </c>
      <c r="Q20518">
        <v>6.7</v>
      </c>
    </row>
    <row r="20519" spans="1:17" hidden="1" x14ac:dyDescent="0.3">
      <c r="A20519" t="s">
        <v>79365</v>
      </c>
      <c r="B20519" t="s">
        <v>79366</v>
      </c>
      <c r="C20519" s="1" t="str">
        <f t="shared" si="2856"/>
        <v>21:0867</v>
      </c>
      <c r="D20519" s="1" t="str">
        <f t="shared" si="2857"/>
        <v>21:0240</v>
      </c>
      <c r="E20519" t="s">
        <v>79367</v>
      </c>
      <c r="F20519" t="s">
        <v>79368</v>
      </c>
      <c r="H20519">
        <v>46.487236799999998</v>
      </c>
      <c r="I20519">
        <v>-66.625513999999995</v>
      </c>
      <c r="J20519" s="1" t="str">
        <f t="shared" si="2854"/>
        <v>Fluid (stream)</v>
      </c>
      <c r="K20519" s="1" t="str">
        <f t="shared" si="2855"/>
        <v>Untreated Water</v>
      </c>
      <c r="L20519">
        <v>20</v>
      </c>
      <c r="M20519" t="s">
        <v>11445</v>
      </c>
      <c r="N20519">
        <v>335</v>
      </c>
      <c r="O20519">
        <v>2.5000000000000001E-2</v>
      </c>
      <c r="P20519">
        <v>40</v>
      </c>
      <c r="Q20519">
        <v>6.4</v>
      </c>
    </row>
    <row r="20520" spans="1:17" hidden="1" x14ac:dyDescent="0.3">
      <c r="A20520" t="s">
        <v>79369</v>
      </c>
      <c r="B20520" t="s">
        <v>79370</v>
      </c>
      <c r="C20520" s="1" t="str">
        <f t="shared" si="2856"/>
        <v>21:0867</v>
      </c>
      <c r="D20520" s="1" t="str">
        <f t="shared" si="2857"/>
        <v>21:0240</v>
      </c>
      <c r="E20520" t="s">
        <v>79371</v>
      </c>
      <c r="F20520" t="s">
        <v>79372</v>
      </c>
      <c r="H20520">
        <v>46.4991512</v>
      </c>
      <c r="I20520">
        <v>-66.631511399999994</v>
      </c>
      <c r="J20520" s="1" t="str">
        <f t="shared" si="2854"/>
        <v>Fluid (stream)</v>
      </c>
      <c r="K20520" s="1" t="str">
        <f t="shared" si="2855"/>
        <v>Untreated Water</v>
      </c>
      <c r="L20520">
        <v>20</v>
      </c>
      <c r="M20520" t="s">
        <v>11450</v>
      </c>
      <c r="N20520">
        <v>336</v>
      </c>
      <c r="O20520">
        <v>2.5000000000000001E-2</v>
      </c>
      <c r="P20520">
        <v>30</v>
      </c>
      <c r="Q20520">
        <v>5.7</v>
      </c>
    </row>
    <row r="20521" spans="1:17" hidden="1" x14ac:dyDescent="0.3">
      <c r="A20521" t="s">
        <v>79373</v>
      </c>
      <c r="B20521" t="s">
        <v>79374</v>
      </c>
      <c r="C20521" s="1" t="str">
        <f t="shared" si="2856"/>
        <v>21:0867</v>
      </c>
      <c r="D20521" s="1" t="str">
        <f t="shared" si="2857"/>
        <v>21:0240</v>
      </c>
      <c r="E20521" t="s">
        <v>79375</v>
      </c>
      <c r="F20521" t="s">
        <v>79376</v>
      </c>
      <c r="H20521">
        <v>46.460664700000002</v>
      </c>
      <c r="I20521">
        <v>-66.646206100000001</v>
      </c>
      <c r="J20521" s="1" t="str">
        <f t="shared" si="2854"/>
        <v>Fluid (stream)</v>
      </c>
      <c r="K20521" s="1" t="str">
        <f t="shared" si="2855"/>
        <v>Untreated Water</v>
      </c>
      <c r="L20521">
        <v>20</v>
      </c>
      <c r="M20521" t="s">
        <v>11460</v>
      </c>
      <c r="N20521">
        <v>337</v>
      </c>
      <c r="O20521">
        <v>2.5000000000000001E-2</v>
      </c>
      <c r="P20521">
        <v>30</v>
      </c>
      <c r="Q20521">
        <v>6.2</v>
      </c>
    </row>
    <row r="20522" spans="1:17" hidden="1" x14ac:dyDescent="0.3">
      <c r="A20522" t="s">
        <v>79377</v>
      </c>
      <c r="B20522" t="s">
        <v>79378</v>
      </c>
      <c r="C20522" s="1" t="str">
        <f t="shared" si="2856"/>
        <v>21:0867</v>
      </c>
      <c r="D20522" s="1" t="str">
        <f t="shared" si="2857"/>
        <v>21:0240</v>
      </c>
      <c r="E20522" t="s">
        <v>79379</v>
      </c>
      <c r="F20522" t="s">
        <v>79380</v>
      </c>
      <c r="H20522">
        <v>46.436826099999998</v>
      </c>
      <c r="I20522">
        <v>-66.679778999999996</v>
      </c>
      <c r="J20522" s="1" t="str">
        <f t="shared" si="2854"/>
        <v>Fluid (stream)</v>
      </c>
      <c r="K20522" s="1" t="str">
        <f t="shared" si="2855"/>
        <v>Untreated Water</v>
      </c>
      <c r="L20522">
        <v>20</v>
      </c>
      <c r="M20522" t="s">
        <v>11465</v>
      </c>
      <c r="N20522">
        <v>338</v>
      </c>
      <c r="O20522">
        <v>2.5000000000000001E-2</v>
      </c>
      <c r="P20522">
        <v>50</v>
      </c>
      <c r="Q20522">
        <v>6.3</v>
      </c>
    </row>
    <row r="20523" spans="1:17" hidden="1" x14ac:dyDescent="0.3">
      <c r="A20523" t="s">
        <v>79381</v>
      </c>
      <c r="B20523" t="s">
        <v>79382</v>
      </c>
      <c r="C20523" s="1" t="str">
        <f t="shared" si="2856"/>
        <v>21:0867</v>
      </c>
      <c r="D20523" s="1" t="str">
        <f t="shared" si="2857"/>
        <v>21:0240</v>
      </c>
      <c r="E20523" t="s">
        <v>79383</v>
      </c>
      <c r="F20523" t="s">
        <v>79384</v>
      </c>
      <c r="H20523">
        <v>46.440742700000001</v>
      </c>
      <c r="I20523">
        <v>-66.695430599999995</v>
      </c>
      <c r="J20523" s="1" t="str">
        <f t="shared" si="2854"/>
        <v>Fluid (stream)</v>
      </c>
      <c r="K20523" s="1" t="str">
        <f t="shared" si="2855"/>
        <v>Untreated Water</v>
      </c>
      <c r="L20523">
        <v>20</v>
      </c>
      <c r="M20523" t="s">
        <v>11470</v>
      </c>
      <c r="N20523">
        <v>339</v>
      </c>
      <c r="O20523">
        <v>2.5000000000000001E-2</v>
      </c>
      <c r="P20523">
        <v>30</v>
      </c>
      <c r="Q20523">
        <v>6.8</v>
      </c>
    </row>
    <row r="20524" spans="1:17" hidden="1" x14ac:dyDescent="0.3">
      <c r="A20524" t="s">
        <v>79385</v>
      </c>
      <c r="B20524" t="s">
        <v>79386</v>
      </c>
      <c r="C20524" s="1" t="str">
        <f t="shared" si="2856"/>
        <v>21:0867</v>
      </c>
      <c r="D20524" s="1" t="str">
        <f t="shared" si="2857"/>
        <v>21:0240</v>
      </c>
      <c r="E20524" t="s">
        <v>79387</v>
      </c>
      <c r="F20524" t="s">
        <v>79388</v>
      </c>
      <c r="H20524">
        <v>46.377100400000003</v>
      </c>
      <c r="I20524">
        <v>-66.742129700000007</v>
      </c>
      <c r="J20524" s="1" t="str">
        <f t="shared" si="2854"/>
        <v>Fluid (stream)</v>
      </c>
      <c r="K20524" s="1" t="str">
        <f t="shared" si="2855"/>
        <v>Untreated Water</v>
      </c>
      <c r="L20524">
        <v>20</v>
      </c>
      <c r="M20524" t="s">
        <v>11475</v>
      </c>
      <c r="N20524">
        <v>340</v>
      </c>
      <c r="O20524">
        <v>2.5000000000000001E-2</v>
      </c>
      <c r="P20524">
        <v>40</v>
      </c>
      <c r="Q20524">
        <v>6.6</v>
      </c>
    </row>
    <row r="20525" spans="1:17" hidden="1" x14ac:dyDescent="0.3">
      <c r="A20525" t="s">
        <v>79389</v>
      </c>
      <c r="B20525" t="s">
        <v>79390</v>
      </c>
      <c r="C20525" s="1" t="str">
        <f t="shared" si="2856"/>
        <v>21:0867</v>
      </c>
      <c r="D20525" s="1" t="str">
        <f t="shared" si="2857"/>
        <v>21:0240</v>
      </c>
      <c r="E20525" t="s">
        <v>79391</v>
      </c>
      <c r="F20525" t="s">
        <v>79392</v>
      </c>
      <c r="H20525">
        <v>46.3396945</v>
      </c>
      <c r="I20525">
        <v>-66.716642500000006</v>
      </c>
      <c r="J20525" s="1" t="str">
        <f t="shared" si="2854"/>
        <v>Fluid (stream)</v>
      </c>
      <c r="K20525" s="1" t="str">
        <f t="shared" si="2855"/>
        <v>Untreated Water</v>
      </c>
      <c r="L20525">
        <v>20</v>
      </c>
      <c r="M20525" t="s">
        <v>11480</v>
      </c>
      <c r="N20525">
        <v>341</v>
      </c>
      <c r="O20525">
        <v>2.5000000000000001E-2</v>
      </c>
      <c r="P20525">
        <v>40</v>
      </c>
      <c r="Q20525">
        <v>7.2</v>
      </c>
    </row>
    <row r="20526" spans="1:17" hidden="1" x14ac:dyDescent="0.3">
      <c r="A20526" t="s">
        <v>79393</v>
      </c>
      <c r="B20526" t="s">
        <v>79394</v>
      </c>
      <c r="C20526" s="1" t="str">
        <f t="shared" si="2856"/>
        <v>21:0867</v>
      </c>
      <c r="D20526" s="1" t="str">
        <f t="shared" si="2857"/>
        <v>21:0240</v>
      </c>
      <c r="E20526" t="s">
        <v>79395</v>
      </c>
      <c r="F20526" t="s">
        <v>79396</v>
      </c>
      <c r="H20526">
        <v>46.354419800000002</v>
      </c>
      <c r="I20526">
        <v>-66.744364700000006</v>
      </c>
      <c r="J20526" s="1" t="str">
        <f t="shared" si="2854"/>
        <v>Fluid (stream)</v>
      </c>
      <c r="K20526" s="1" t="str">
        <f t="shared" si="2855"/>
        <v>Untreated Water</v>
      </c>
      <c r="L20526">
        <v>20</v>
      </c>
      <c r="M20526" t="s">
        <v>12548</v>
      </c>
      <c r="N20526">
        <v>342</v>
      </c>
      <c r="O20526">
        <v>2.5000000000000001E-2</v>
      </c>
      <c r="P20526">
        <v>40</v>
      </c>
      <c r="Q20526">
        <v>7.1</v>
      </c>
    </row>
    <row r="20527" spans="1:17" hidden="1" x14ac:dyDescent="0.3">
      <c r="A20527" t="s">
        <v>79397</v>
      </c>
      <c r="B20527" t="s">
        <v>79398</v>
      </c>
      <c r="C20527" s="1" t="str">
        <f t="shared" si="2856"/>
        <v>21:0867</v>
      </c>
      <c r="D20527" s="1" t="str">
        <f t="shared" si="2857"/>
        <v>21:0240</v>
      </c>
      <c r="E20527" t="s">
        <v>79399</v>
      </c>
      <c r="F20527" t="s">
        <v>79400</v>
      </c>
      <c r="H20527">
        <v>46.314944500000003</v>
      </c>
      <c r="I20527">
        <v>-66.979790100000002</v>
      </c>
      <c r="J20527" s="1" t="str">
        <f t="shared" si="2854"/>
        <v>Fluid (stream)</v>
      </c>
      <c r="K20527" s="1" t="str">
        <f t="shared" si="2855"/>
        <v>Untreated Water</v>
      </c>
      <c r="L20527">
        <v>21</v>
      </c>
      <c r="M20527" t="s">
        <v>11392</v>
      </c>
      <c r="N20527">
        <v>343</v>
      </c>
      <c r="O20527">
        <v>2.5000000000000001E-2</v>
      </c>
      <c r="P20527">
        <v>40</v>
      </c>
      <c r="Q20527">
        <v>6</v>
      </c>
    </row>
    <row r="20528" spans="1:17" hidden="1" x14ac:dyDescent="0.3">
      <c r="A20528" t="s">
        <v>79401</v>
      </c>
      <c r="B20528" t="s">
        <v>79402</v>
      </c>
      <c r="C20528" s="1" t="str">
        <f t="shared" si="2856"/>
        <v>21:0867</v>
      </c>
      <c r="D20528" s="1" t="str">
        <f t="shared" si="2857"/>
        <v>21:0240</v>
      </c>
      <c r="E20528" t="s">
        <v>79403</v>
      </c>
      <c r="F20528" t="s">
        <v>79404</v>
      </c>
      <c r="H20528">
        <v>46.3149674</v>
      </c>
      <c r="I20528">
        <v>-66.981088200000002</v>
      </c>
      <c r="J20528" s="1" t="str">
        <f t="shared" si="2854"/>
        <v>Fluid (stream)</v>
      </c>
      <c r="K20528" s="1" t="str">
        <f t="shared" si="2855"/>
        <v>Untreated Water</v>
      </c>
      <c r="L20528">
        <v>21</v>
      </c>
      <c r="M20528" t="s">
        <v>11397</v>
      </c>
      <c r="N20528">
        <v>344</v>
      </c>
      <c r="O20528">
        <v>2.5000000000000001E-2</v>
      </c>
      <c r="P20528">
        <v>40</v>
      </c>
      <c r="Q20528">
        <v>6.2</v>
      </c>
    </row>
    <row r="20529" spans="1:17" hidden="1" x14ac:dyDescent="0.3">
      <c r="A20529" t="s">
        <v>79405</v>
      </c>
      <c r="B20529" t="s">
        <v>79406</v>
      </c>
      <c r="C20529" s="1" t="str">
        <f t="shared" si="2856"/>
        <v>21:0867</v>
      </c>
      <c r="D20529" s="1" t="str">
        <f t="shared" si="2857"/>
        <v>21:0240</v>
      </c>
      <c r="E20529" t="s">
        <v>79407</v>
      </c>
      <c r="F20529" t="s">
        <v>79408</v>
      </c>
      <c r="H20529">
        <v>46.323084999999999</v>
      </c>
      <c r="I20529">
        <v>-66.982088599999997</v>
      </c>
      <c r="J20529" s="1" t="str">
        <f t="shared" si="2854"/>
        <v>Fluid (stream)</v>
      </c>
      <c r="K20529" s="1" t="str">
        <f t="shared" si="2855"/>
        <v>Untreated Water</v>
      </c>
      <c r="L20529">
        <v>21</v>
      </c>
      <c r="M20529" t="s">
        <v>11402</v>
      </c>
      <c r="N20529">
        <v>345</v>
      </c>
      <c r="O20529">
        <v>2.5000000000000001E-2</v>
      </c>
      <c r="P20529">
        <v>30</v>
      </c>
      <c r="Q20529">
        <v>6.2</v>
      </c>
    </row>
    <row r="20530" spans="1:17" hidden="1" x14ac:dyDescent="0.3">
      <c r="A20530" t="s">
        <v>79409</v>
      </c>
      <c r="B20530" t="s">
        <v>79410</v>
      </c>
      <c r="C20530" s="1" t="str">
        <f t="shared" si="2856"/>
        <v>21:0867</v>
      </c>
      <c r="D20530" s="1" t="str">
        <f t="shared" si="2857"/>
        <v>21:0240</v>
      </c>
      <c r="E20530" t="s">
        <v>79411</v>
      </c>
      <c r="F20530" t="s">
        <v>79412</v>
      </c>
      <c r="H20530">
        <v>46.305050899999998</v>
      </c>
      <c r="I20530">
        <v>-66.980154200000001</v>
      </c>
      <c r="J20530" s="1" t="str">
        <f t="shared" ref="J20530:J20593" si="2858">HYPERLINK("http://geochem.nrcan.gc.ca/cdogs/content/kwd/kwd020018_e.htm", "Fluid (stream)")</f>
        <v>Fluid (stream)</v>
      </c>
      <c r="K20530" s="1" t="str">
        <f t="shared" si="2855"/>
        <v>Untreated Water</v>
      </c>
      <c r="L20530">
        <v>21</v>
      </c>
      <c r="M20530" t="s">
        <v>11411</v>
      </c>
      <c r="N20530">
        <v>346</v>
      </c>
      <c r="O20530">
        <v>2.5000000000000001E-2</v>
      </c>
      <c r="P20530">
        <v>40</v>
      </c>
      <c r="Q20530">
        <v>5.2</v>
      </c>
    </row>
    <row r="20531" spans="1:17" hidden="1" x14ac:dyDescent="0.3">
      <c r="A20531" t="s">
        <v>79413</v>
      </c>
      <c r="B20531" t="s">
        <v>79414</v>
      </c>
      <c r="C20531" s="1" t="str">
        <f t="shared" si="2856"/>
        <v>21:0867</v>
      </c>
      <c r="D20531" s="1" t="str">
        <f t="shared" si="2857"/>
        <v>21:0240</v>
      </c>
      <c r="E20531" t="s">
        <v>79415</v>
      </c>
      <c r="F20531" t="s">
        <v>79416</v>
      </c>
      <c r="H20531">
        <v>46.305921699999999</v>
      </c>
      <c r="I20531">
        <v>-66.978498799999997</v>
      </c>
      <c r="J20531" s="1" t="str">
        <f t="shared" si="2858"/>
        <v>Fluid (stream)</v>
      </c>
      <c r="K20531" s="1" t="str">
        <f t="shared" si="2855"/>
        <v>Untreated Water</v>
      </c>
      <c r="L20531">
        <v>21</v>
      </c>
      <c r="M20531" t="s">
        <v>11416</v>
      </c>
      <c r="N20531">
        <v>347</v>
      </c>
      <c r="O20531">
        <v>2.5000000000000001E-2</v>
      </c>
      <c r="P20531">
        <v>40</v>
      </c>
      <c r="Q20531">
        <v>6.2</v>
      </c>
    </row>
    <row r="20532" spans="1:17" hidden="1" x14ac:dyDescent="0.3">
      <c r="A20532" t="s">
        <v>79417</v>
      </c>
      <c r="B20532" t="s">
        <v>79418</v>
      </c>
      <c r="C20532" s="1" t="str">
        <f t="shared" si="2856"/>
        <v>21:0867</v>
      </c>
      <c r="D20532" s="1" t="str">
        <f t="shared" si="2857"/>
        <v>21:0240</v>
      </c>
      <c r="E20532" t="s">
        <v>79419</v>
      </c>
      <c r="F20532" t="s">
        <v>79420</v>
      </c>
      <c r="H20532">
        <v>46.346622400000001</v>
      </c>
      <c r="I20532">
        <v>-66.829812399999994</v>
      </c>
      <c r="J20532" s="1" t="str">
        <f t="shared" si="2858"/>
        <v>Fluid (stream)</v>
      </c>
      <c r="K20532" s="1" t="str">
        <f t="shared" si="2855"/>
        <v>Untreated Water</v>
      </c>
      <c r="L20532">
        <v>21</v>
      </c>
      <c r="M20532" t="s">
        <v>11421</v>
      </c>
      <c r="N20532">
        <v>348</v>
      </c>
      <c r="O20532">
        <v>2.5000000000000001E-2</v>
      </c>
      <c r="P20532">
        <v>40</v>
      </c>
      <c r="Q20532">
        <v>6.8</v>
      </c>
    </row>
    <row r="20533" spans="1:17" hidden="1" x14ac:dyDescent="0.3">
      <c r="A20533" t="s">
        <v>79421</v>
      </c>
      <c r="B20533" t="s">
        <v>79422</v>
      </c>
      <c r="C20533" s="1" t="str">
        <f t="shared" si="2856"/>
        <v>21:0867</v>
      </c>
      <c r="D20533" s="1" t="str">
        <f t="shared" si="2857"/>
        <v>21:0240</v>
      </c>
      <c r="E20533" t="s">
        <v>79423</v>
      </c>
      <c r="F20533" t="s">
        <v>79424</v>
      </c>
      <c r="H20533">
        <v>46.3237047</v>
      </c>
      <c r="I20533">
        <v>-66.819677299999995</v>
      </c>
      <c r="J20533" s="1" t="str">
        <f t="shared" si="2858"/>
        <v>Fluid (stream)</v>
      </c>
      <c r="K20533" s="1" t="str">
        <f t="shared" si="2855"/>
        <v>Untreated Water</v>
      </c>
      <c r="L20533">
        <v>21</v>
      </c>
      <c r="M20533" t="s">
        <v>11426</v>
      </c>
      <c r="N20533">
        <v>349</v>
      </c>
      <c r="O20533">
        <v>2.5000000000000001E-2</v>
      </c>
      <c r="P20533">
        <v>40</v>
      </c>
      <c r="Q20533">
        <v>7.3</v>
      </c>
    </row>
    <row r="20534" spans="1:17" hidden="1" x14ac:dyDescent="0.3">
      <c r="A20534" t="s">
        <v>79425</v>
      </c>
      <c r="B20534" t="s">
        <v>79426</v>
      </c>
      <c r="C20534" s="1" t="str">
        <f t="shared" si="2856"/>
        <v>21:0867</v>
      </c>
      <c r="D20534" s="1" t="str">
        <f t="shared" si="2857"/>
        <v>21:0240</v>
      </c>
      <c r="E20534" t="s">
        <v>79427</v>
      </c>
      <c r="F20534" t="s">
        <v>79428</v>
      </c>
      <c r="H20534">
        <v>46.317155499999998</v>
      </c>
      <c r="I20534">
        <v>-66.760186500000003</v>
      </c>
      <c r="J20534" s="1" t="str">
        <f t="shared" si="2858"/>
        <v>Fluid (stream)</v>
      </c>
      <c r="K20534" s="1" t="str">
        <f t="shared" si="2855"/>
        <v>Untreated Water</v>
      </c>
      <c r="L20534">
        <v>21</v>
      </c>
      <c r="M20534" t="s">
        <v>11440</v>
      </c>
      <c r="N20534">
        <v>350</v>
      </c>
      <c r="O20534">
        <v>2.5000000000000001E-2</v>
      </c>
      <c r="P20534">
        <v>40</v>
      </c>
      <c r="Q20534">
        <v>7</v>
      </c>
    </row>
    <row r="20535" spans="1:17" hidden="1" x14ac:dyDescent="0.3">
      <c r="A20535" t="s">
        <v>79429</v>
      </c>
      <c r="B20535" t="s">
        <v>79430</v>
      </c>
      <c r="C20535" s="1" t="str">
        <f t="shared" si="2856"/>
        <v>21:0867</v>
      </c>
      <c r="D20535" s="1" t="str">
        <f t="shared" si="2857"/>
        <v>21:0240</v>
      </c>
      <c r="E20535" t="s">
        <v>79431</v>
      </c>
      <c r="F20535" t="s">
        <v>79432</v>
      </c>
      <c r="H20535">
        <v>46.322157400000002</v>
      </c>
      <c r="I20535">
        <v>-66.809346399999995</v>
      </c>
      <c r="J20535" s="1" t="str">
        <f t="shared" si="2858"/>
        <v>Fluid (stream)</v>
      </c>
      <c r="K20535" s="1" t="str">
        <f t="shared" si="2855"/>
        <v>Untreated Water</v>
      </c>
      <c r="L20535">
        <v>21</v>
      </c>
      <c r="M20535" t="s">
        <v>11445</v>
      </c>
      <c r="N20535">
        <v>351</v>
      </c>
      <c r="O20535">
        <v>2.5000000000000001E-2</v>
      </c>
      <c r="P20535">
        <v>30</v>
      </c>
      <c r="Q20535">
        <v>7.2</v>
      </c>
    </row>
    <row r="20536" spans="1:17" hidden="1" x14ac:dyDescent="0.3">
      <c r="A20536" t="s">
        <v>79433</v>
      </c>
      <c r="B20536" t="s">
        <v>79434</v>
      </c>
      <c r="C20536" s="1" t="str">
        <f t="shared" si="2856"/>
        <v>21:0867</v>
      </c>
      <c r="D20536" s="1" t="str">
        <f t="shared" si="2857"/>
        <v>21:0240</v>
      </c>
      <c r="E20536" t="s">
        <v>79435</v>
      </c>
      <c r="F20536" t="s">
        <v>79436</v>
      </c>
      <c r="H20536">
        <v>46.355789299999998</v>
      </c>
      <c r="I20536">
        <v>-66.850572400000004</v>
      </c>
      <c r="J20536" s="1" t="str">
        <f t="shared" si="2858"/>
        <v>Fluid (stream)</v>
      </c>
      <c r="K20536" s="1" t="str">
        <f t="shared" si="2855"/>
        <v>Untreated Water</v>
      </c>
      <c r="L20536">
        <v>21</v>
      </c>
      <c r="M20536" t="s">
        <v>11450</v>
      </c>
      <c r="N20536">
        <v>352</v>
      </c>
      <c r="O20536">
        <v>2.5000000000000001E-2</v>
      </c>
      <c r="P20536">
        <v>30</v>
      </c>
      <c r="Q20536">
        <v>7.2</v>
      </c>
    </row>
    <row r="20537" spans="1:17" hidden="1" x14ac:dyDescent="0.3">
      <c r="A20537" t="s">
        <v>79437</v>
      </c>
      <c r="B20537" t="s">
        <v>79438</v>
      </c>
      <c r="C20537" s="1" t="str">
        <f t="shared" si="2856"/>
        <v>21:0867</v>
      </c>
      <c r="D20537" s="1" t="str">
        <f t="shared" si="2857"/>
        <v>21:0240</v>
      </c>
      <c r="E20537" t="s">
        <v>79439</v>
      </c>
      <c r="F20537" t="s">
        <v>79440</v>
      </c>
      <c r="H20537">
        <v>46.316382500000003</v>
      </c>
      <c r="I20537">
        <v>-66.860884799999994</v>
      </c>
      <c r="J20537" s="1" t="str">
        <f t="shared" si="2858"/>
        <v>Fluid (stream)</v>
      </c>
      <c r="K20537" s="1" t="str">
        <f t="shared" ref="K20537:K20600" si="2859">HYPERLINK("http://geochem.nrcan.gc.ca/cdogs/content/kwd/kwd080007_e.htm", "Untreated Water")</f>
        <v>Untreated Water</v>
      </c>
      <c r="L20537">
        <v>21</v>
      </c>
      <c r="M20537" t="s">
        <v>11460</v>
      </c>
      <c r="N20537">
        <v>353</v>
      </c>
      <c r="O20537">
        <v>2.5000000000000001E-2</v>
      </c>
      <c r="P20537">
        <v>40</v>
      </c>
      <c r="Q20537">
        <v>6.6</v>
      </c>
    </row>
    <row r="20538" spans="1:17" hidden="1" x14ac:dyDescent="0.3">
      <c r="A20538" t="s">
        <v>79441</v>
      </c>
      <c r="B20538" t="s">
        <v>79442</v>
      </c>
      <c r="C20538" s="1" t="str">
        <f t="shared" si="2856"/>
        <v>21:0867</v>
      </c>
      <c r="D20538" s="1" t="str">
        <f t="shared" si="2857"/>
        <v>21:0240</v>
      </c>
      <c r="E20538" t="s">
        <v>79443</v>
      </c>
      <c r="F20538" t="s">
        <v>79444</v>
      </c>
      <c r="H20538">
        <v>46.318144799999999</v>
      </c>
      <c r="I20538">
        <v>-66.858867599999996</v>
      </c>
      <c r="J20538" s="1" t="str">
        <f t="shared" si="2858"/>
        <v>Fluid (stream)</v>
      </c>
      <c r="K20538" s="1" t="str">
        <f t="shared" si="2859"/>
        <v>Untreated Water</v>
      </c>
      <c r="L20538">
        <v>21</v>
      </c>
      <c r="M20538" t="s">
        <v>11465</v>
      </c>
      <c r="N20538">
        <v>354</v>
      </c>
      <c r="O20538">
        <v>0.12</v>
      </c>
      <c r="P20538">
        <v>40</v>
      </c>
      <c r="Q20538">
        <v>6.5</v>
      </c>
    </row>
    <row r="20539" spans="1:17" hidden="1" x14ac:dyDescent="0.3">
      <c r="A20539" t="s">
        <v>79445</v>
      </c>
      <c r="B20539" t="s">
        <v>79446</v>
      </c>
      <c r="C20539" s="1" t="str">
        <f t="shared" si="2856"/>
        <v>21:0867</v>
      </c>
      <c r="D20539" s="1" t="str">
        <f t="shared" si="2857"/>
        <v>21:0240</v>
      </c>
      <c r="E20539" t="s">
        <v>79447</v>
      </c>
      <c r="F20539" t="s">
        <v>79448</v>
      </c>
      <c r="H20539">
        <v>46.328439500000002</v>
      </c>
      <c r="I20539">
        <v>-66.705158800000007</v>
      </c>
      <c r="J20539" s="1" t="str">
        <f t="shared" si="2858"/>
        <v>Fluid (stream)</v>
      </c>
      <c r="K20539" s="1" t="str">
        <f t="shared" si="2859"/>
        <v>Untreated Water</v>
      </c>
      <c r="L20539">
        <v>21</v>
      </c>
      <c r="M20539" t="s">
        <v>11431</v>
      </c>
      <c r="N20539">
        <v>355</v>
      </c>
      <c r="O20539">
        <v>2.5000000000000001E-2</v>
      </c>
      <c r="P20539">
        <v>40</v>
      </c>
      <c r="Q20539">
        <v>7.2</v>
      </c>
    </row>
    <row r="20540" spans="1:17" hidden="1" x14ac:dyDescent="0.3">
      <c r="A20540" t="s">
        <v>79449</v>
      </c>
      <c r="B20540" t="s">
        <v>79450</v>
      </c>
      <c r="C20540" s="1" t="str">
        <f t="shared" si="2856"/>
        <v>21:0867</v>
      </c>
      <c r="D20540" s="1" t="str">
        <f t="shared" si="2857"/>
        <v>21:0240</v>
      </c>
      <c r="E20540" t="s">
        <v>79447</v>
      </c>
      <c r="F20540" t="s">
        <v>79451</v>
      </c>
      <c r="H20540">
        <v>46.328439500000002</v>
      </c>
      <c r="I20540">
        <v>-66.705158800000007</v>
      </c>
      <c r="J20540" s="1" t="str">
        <f t="shared" si="2858"/>
        <v>Fluid (stream)</v>
      </c>
      <c r="K20540" s="1" t="str">
        <f t="shared" si="2859"/>
        <v>Untreated Water</v>
      </c>
      <c r="L20540">
        <v>21</v>
      </c>
      <c r="M20540" t="s">
        <v>11435</v>
      </c>
      <c r="N20540">
        <v>356</v>
      </c>
      <c r="O20540">
        <v>2.5000000000000001E-2</v>
      </c>
      <c r="P20540">
        <v>40</v>
      </c>
      <c r="Q20540">
        <v>7.3</v>
      </c>
    </row>
    <row r="20541" spans="1:17" hidden="1" x14ac:dyDescent="0.3">
      <c r="A20541" t="s">
        <v>79452</v>
      </c>
      <c r="B20541" t="s">
        <v>79453</v>
      </c>
      <c r="C20541" s="1" t="str">
        <f t="shared" si="2856"/>
        <v>21:0867</v>
      </c>
      <c r="D20541" s="1" t="str">
        <f t="shared" si="2857"/>
        <v>21:0240</v>
      </c>
      <c r="E20541" t="s">
        <v>79454</v>
      </c>
      <c r="F20541" t="s">
        <v>79455</v>
      </c>
      <c r="H20541">
        <v>46.3268919</v>
      </c>
      <c r="I20541">
        <v>-66.706522800000002</v>
      </c>
      <c r="J20541" s="1" t="str">
        <f t="shared" si="2858"/>
        <v>Fluid (stream)</v>
      </c>
      <c r="K20541" s="1" t="str">
        <f t="shared" si="2859"/>
        <v>Untreated Water</v>
      </c>
      <c r="L20541">
        <v>21</v>
      </c>
      <c r="M20541" t="s">
        <v>11470</v>
      </c>
      <c r="N20541">
        <v>357</v>
      </c>
      <c r="O20541">
        <v>2.5000000000000001E-2</v>
      </c>
      <c r="P20541">
        <v>30</v>
      </c>
      <c r="Q20541">
        <v>7.3</v>
      </c>
    </row>
    <row r="20542" spans="1:17" hidden="1" x14ac:dyDescent="0.3">
      <c r="A20542" t="s">
        <v>79456</v>
      </c>
      <c r="B20542" t="s">
        <v>79457</v>
      </c>
      <c r="C20542" s="1" t="str">
        <f t="shared" si="2856"/>
        <v>21:0867</v>
      </c>
      <c r="D20542" s="1" t="str">
        <f t="shared" si="2857"/>
        <v>21:0240</v>
      </c>
      <c r="E20542" t="s">
        <v>79458</v>
      </c>
      <c r="F20542" t="s">
        <v>79459</v>
      </c>
      <c r="H20542">
        <v>46.3253117</v>
      </c>
      <c r="I20542">
        <v>-66.706264099999999</v>
      </c>
      <c r="J20542" s="1" t="str">
        <f t="shared" si="2858"/>
        <v>Fluid (stream)</v>
      </c>
      <c r="K20542" s="1" t="str">
        <f t="shared" si="2859"/>
        <v>Untreated Water</v>
      </c>
      <c r="L20542">
        <v>21</v>
      </c>
      <c r="M20542" t="s">
        <v>11475</v>
      </c>
      <c r="N20542">
        <v>358</v>
      </c>
      <c r="O20542">
        <v>2.5000000000000001E-2</v>
      </c>
      <c r="P20542">
        <v>30</v>
      </c>
      <c r="Q20542">
        <v>7</v>
      </c>
    </row>
    <row r="20543" spans="1:17" hidden="1" x14ac:dyDescent="0.3">
      <c r="A20543" t="s">
        <v>79460</v>
      </c>
      <c r="B20543" t="s">
        <v>79461</v>
      </c>
      <c r="C20543" s="1" t="str">
        <f t="shared" si="2856"/>
        <v>21:0867</v>
      </c>
      <c r="D20543" s="1" t="str">
        <f t="shared" si="2857"/>
        <v>21:0240</v>
      </c>
      <c r="E20543" t="s">
        <v>79462</v>
      </c>
      <c r="F20543" t="s">
        <v>79463</v>
      </c>
      <c r="H20543">
        <v>46.324063700000004</v>
      </c>
      <c r="I20543">
        <v>-66.700145599999999</v>
      </c>
      <c r="J20543" s="1" t="str">
        <f t="shared" si="2858"/>
        <v>Fluid (stream)</v>
      </c>
      <c r="K20543" s="1" t="str">
        <f t="shared" si="2859"/>
        <v>Untreated Water</v>
      </c>
      <c r="L20543">
        <v>21</v>
      </c>
      <c r="M20543" t="s">
        <v>11480</v>
      </c>
      <c r="N20543">
        <v>359</v>
      </c>
      <c r="O20543">
        <v>2.5000000000000001E-2</v>
      </c>
      <c r="P20543">
        <v>40</v>
      </c>
      <c r="Q20543">
        <v>7.3</v>
      </c>
    </row>
    <row r="20544" spans="1:17" hidden="1" x14ac:dyDescent="0.3">
      <c r="A20544" t="s">
        <v>79464</v>
      </c>
      <c r="B20544" t="s">
        <v>79465</v>
      </c>
      <c r="C20544" s="1" t="str">
        <f t="shared" si="2856"/>
        <v>21:0867</v>
      </c>
      <c r="D20544" s="1" t="str">
        <f t="shared" si="2857"/>
        <v>21:0240</v>
      </c>
      <c r="E20544" t="s">
        <v>79466</v>
      </c>
      <c r="F20544" t="s">
        <v>79467</v>
      </c>
      <c r="H20544">
        <v>46.321697899999997</v>
      </c>
      <c r="I20544">
        <v>-66.694399200000007</v>
      </c>
      <c r="J20544" s="1" t="str">
        <f t="shared" si="2858"/>
        <v>Fluid (stream)</v>
      </c>
      <c r="K20544" s="1" t="str">
        <f t="shared" si="2859"/>
        <v>Untreated Water</v>
      </c>
      <c r="L20544">
        <v>21</v>
      </c>
      <c r="M20544" t="s">
        <v>12548</v>
      </c>
      <c r="N20544">
        <v>360</v>
      </c>
      <c r="O20544">
        <v>2.5000000000000001E-2</v>
      </c>
      <c r="P20544">
        <v>30</v>
      </c>
      <c r="Q20544">
        <v>7.3</v>
      </c>
    </row>
    <row r="20545" spans="1:17" hidden="1" x14ac:dyDescent="0.3">
      <c r="A20545" t="s">
        <v>79468</v>
      </c>
      <c r="B20545" t="s">
        <v>79469</v>
      </c>
      <c r="C20545" s="1" t="str">
        <f t="shared" si="2856"/>
        <v>21:0867</v>
      </c>
      <c r="D20545" s="1" t="str">
        <f t="shared" si="2857"/>
        <v>21:0240</v>
      </c>
      <c r="E20545" t="s">
        <v>79470</v>
      </c>
      <c r="F20545" t="s">
        <v>79471</v>
      </c>
      <c r="H20545">
        <v>46.319344899999997</v>
      </c>
      <c r="I20545">
        <v>-66.6893022</v>
      </c>
      <c r="J20545" s="1" t="str">
        <f t="shared" si="2858"/>
        <v>Fluid (stream)</v>
      </c>
      <c r="K20545" s="1" t="str">
        <f t="shared" si="2859"/>
        <v>Untreated Water</v>
      </c>
      <c r="L20545">
        <v>22</v>
      </c>
      <c r="M20545" t="s">
        <v>11392</v>
      </c>
      <c r="N20545">
        <v>361</v>
      </c>
      <c r="O20545">
        <v>7.0000000000000007E-2</v>
      </c>
      <c r="P20545">
        <v>40</v>
      </c>
      <c r="Q20545">
        <v>7.6</v>
      </c>
    </row>
    <row r="20546" spans="1:17" hidden="1" x14ac:dyDescent="0.3">
      <c r="A20546" t="s">
        <v>79472</v>
      </c>
      <c r="B20546" t="s">
        <v>79473</v>
      </c>
      <c r="C20546" s="1" t="str">
        <f t="shared" si="2856"/>
        <v>21:0867</v>
      </c>
      <c r="D20546" s="1" t="str">
        <f t="shared" si="2857"/>
        <v>21:0240</v>
      </c>
      <c r="E20546" t="s">
        <v>79474</v>
      </c>
      <c r="F20546" t="s">
        <v>79475</v>
      </c>
      <c r="H20546">
        <v>46.326010500000002</v>
      </c>
      <c r="I20546">
        <v>-66.685123700000005</v>
      </c>
      <c r="J20546" s="1" t="str">
        <f t="shared" si="2858"/>
        <v>Fluid (stream)</v>
      </c>
      <c r="K20546" s="1" t="str">
        <f t="shared" si="2859"/>
        <v>Untreated Water</v>
      </c>
      <c r="L20546">
        <v>22</v>
      </c>
      <c r="M20546" t="s">
        <v>11431</v>
      </c>
      <c r="N20546">
        <v>362</v>
      </c>
      <c r="O20546">
        <v>2.5000000000000001E-2</v>
      </c>
      <c r="P20546">
        <v>40</v>
      </c>
      <c r="Q20546">
        <v>7.3</v>
      </c>
    </row>
    <row r="20547" spans="1:17" hidden="1" x14ac:dyDescent="0.3">
      <c r="A20547" t="s">
        <v>79476</v>
      </c>
      <c r="B20547" t="s">
        <v>79477</v>
      </c>
      <c r="C20547" s="1" t="str">
        <f t="shared" si="2856"/>
        <v>21:0867</v>
      </c>
      <c r="D20547" s="1" t="str">
        <f t="shared" si="2857"/>
        <v>21:0240</v>
      </c>
      <c r="E20547" t="s">
        <v>79474</v>
      </c>
      <c r="F20547" t="s">
        <v>79478</v>
      </c>
      <c r="H20547">
        <v>46.326010500000002</v>
      </c>
      <c r="I20547">
        <v>-66.685123700000005</v>
      </c>
      <c r="J20547" s="1" t="str">
        <f t="shared" si="2858"/>
        <v>Fluid (stream)</v>
      </c>
      <c r="K20547" s="1" t="str">
        <f t="shared" si="2859"/>
        <v>Untreated Water</v>
      </c>
      <c r="L20547">
        <v>22</v>
      </c>
      <c r="M20547" t="s">
        <v>11435</v>
      </c>
      <c r="N20547">
        <v>363</v>
      </c>
      <c r="O20547">
        <v>2.5000000000000001E-2</v>
      </c>
      <c r="P20547">
        <v>40</v>
      </c>
      <c r="Q20547">
        <v>7.3</v>
      </c>
    </row>
    <row r="20548" spans="1:17" hidden="1" x14ac:dyDescent="0.3">
      <c r="A20548" t="s">
        <v>79479</v>
      </c>
      <c r="B20548" t="s">
        <v>79480</v>
      </c>
      <c r="C20548" s="1" t="str">
        <f t="shared" si="2856"/>
        <v>21:0867</v>
      </c>
      <c r="D20548" s="1" t="str">
        <f t="shared" si="2857"/>
        <v>21:0240</v>
      </c>
      <c r="E20548" t="s">
        <v>79481</v>
      </c>
      <c r="F20548" t="s">
        <v>79482</v>
      </c>
      <c r="H20548">
        <v>46.327634600000003</v>
      </c>
      <c r="I20548">
        <v>-66.698696600000005</v>
      </c>
      <c r="J20548" s="1" t="str">
        <f t="shared" si="2858"/>
        <v>Fluid (stream)</v>
      </c>
      <c r="K20548" s="1" t="str">
        <f t="shared" si="2859"/>
        <v>Untreated Water</v>
      </c>
      <c r="L20548">
        <v>22</v>
      </c>
      <c r="M20548" t="s">
        <v>11397</v>
      </c>
      <c r="N20548">
        <v>364</v>
      </c>
      <c r="O20548">
        <v>2.5000000000000001E-2</v>
      </c>
      <c r="P20548">
        <v>40</v>
      </c>
      <c r="Q20548">
        <v>7.4</v>
      </c>
    </row>
    <row r="20549" spans="1:17" hidden="1" x14ac:dyDescent="0.3">
      <c r="A20549" t="s">
        <v>79483</v>
      </c>
      <c r="B20549" t="s">
        <v>79484</v>
      </c>
      <c r="C20549" s="1" t="str">
        <f t="shared" si="2856"/>
        <v>21:0867</v>
      </c>
      <c r="D20549" s="1" t="str">
        <f t="shared" si="2857"/>
        <v>21:0240</v>
      </c>
      <c r="E20549" t="s">
        <v>79485</v>
      </c>
      <c r="F20549" t="s">
        <v>79486</v>
      </c>
      <c r="H20549">
        <v>46.489185499999998</v>
      </c>
      <c r="I20549">
        <v>-66.526396700000006</v>
      </c>
      <c r="J20549" s="1" t="str">
        <f t="shared" si="2858"/>
        <v>Fluid (stream)</v>
      </c>
      <c r="K20549" s="1" t="str">
        <f t="shared" si="2859"/>
        <v>Untreated Water</v>
      </c>
      <c r="L20549">
        <v>22</v>
      </c>
      <c r="M20549" t="s">
        <v>11402</v>
      </c>
      <c r="N20549">
        <v>365</v>
      </c>
      <c r="O20549">
        <v>2.5000000000000001E-2</v>
      </c>
      <c r="P20549">
        <v>30</v>
      </c>
      <c r="Q20549">
        <v>6.8</v>
      </c>
    </row>
    <row r="20550" spans="1:17" hidden="1" x14ac:dyDescent="0.3">
      <c r="A20550" t="s">
        <v>79487</v>
      </c>
      <c r="B20550" t="s">
        <v>79488</v>
      </c>
      <c r="C20550" s="1" t="str">
        <f t="shared" si="2856"/>
        <v>21:0867</v>
      </c>
      <c r="D20550" s="1" t="str">
        <f t="shared" si="2857"/>
        <v>21:0240</v>
      </c>
      <c r="E20550" t="s">
        <v>79489</v>
      </c>
      <c r="F20550" t="s">
        <v>79490</v>
      </c>
      <c r="H20550">
        <v>46.428858099999999</v>
      </c>
      <c r="I20550">
        <v>-66.546050399999999</v>
      </c>
      <c r="J20550" s="1" t="str">
        <f t="shared" si="2858"/>
        <v>Fluid (stream)</v>
      </c>
      <c r="K20550" s="1" t="str">
        <f t="shared" si="2859"/>
        <v>Untreated Water</v>
      </c>
      <c r="L20550">
        <v>22</v>
      </c>
      <c r="M20550" t="s">
        <v>11411</v>
      </c>
      <c r="N20550">
        <v>366</v>
      </c>
      <c r="O20550">
        <v>2.5000000000000001E-2</v>
      </c>
      <c r="P20550">
        <v>40</v>
      </c>
      <c r="Q20550">
        <v>7</v>
      </c>
    </row>
    <row r="20551" spans="1:17" hidden="1" x14ac:dyDescent="0.3">
      <c r="A20551" t="s">
        <v>79491</v>
      </c>
      <c r="B20551" t="s">
        <v>79492</v>
      </c>
      <c r="C20551" s="1" t="str">
        <f t="shared" si="2856"/>
        <v>21:0867</v>
      </c>
      <c r="D20551" s="1" t="str">
        <f t="shared" si="2857"/>
        <v>21:0240</v>
      </c>
      <c r="E20551" t="s">
        <v>79493</v>
      </c>
      <c r="F20551" t="s">
        <v>79494</v>
      </c>
      <c r="H20551">
        <v>46.425177699999999</v>
      </c>
      <c r="I20551">
        <v>-66.542311100000006</v>
      </c>
      <c r="J20551" s="1" t="str">
        <f t="shared" si="2858"/>
        <v>Fluid (stream)</v>
      </c>
      <c r="K20551" s="1" t="str">
        <f t="shared" si="2859"/>
        <v>Untreated Water</v>
      </c>
      <c r="L20551">
        <v>22</v>
      </c>
      <c r="M20551" t="s">
        <v>11416</v>
      </c>
      <c r="N20551">
        <v>367</v>
      </c>
      <c r="O20551">
        <v>2.5000000000000001E-2</v>
      </c>
      <c r="P20551">
        <v>40</v>
      </c>
      <c r="Q20551">
        <v>7.2</v>
      </c>
    </row>
    <row r="20552" spans="1:17" hidden="1" x14ac:dyDescent="0.3">
      <c r="A20552" t="s">
        <v>79495</v>
      </c>
      <c r="B20552" t="s">
        <v>79496</v>
      </c>
      <c r="C20552" s="1" t="str">
        <f t="shared" si="2856"/>
        <v>21:0867</v>
      </c>
      <c r="D20552" s="1" t="str">
        <f t="shared" si="2857"/>
        <v>21:0240</v>
      </c>
      <c r="E20552" t="s">
        <v>79497</v>
      </c>
      <c r="F20552" t="s">
        <v>79498</v>
      </c>
      <c r="H20552">
        <v>46.414248100000002</v>
      </c>
      <c r="I20552">
        <v>-66.536296300000004</v>
      </c>
      <c r="J20552" s="1" t="str">
        <f t="shared" si="2858"/>
        <v>Fluid (stream)</v>
      </c>
      <c r="K20552" s="1" t="str">
        <f t="shared" si="2859"/>
        <v>Untreated Water</v>
      </c>
      <c r="L20552">
        <v>22</v>
      </c>
      <c r="M20552" t="s">
        <v>11421</v>
      </c>
      <c r="N20552">
        <v>368</v>
      </c>
      <c r="O20552">
        <v>2.5000000000000001E-2</v>
      </c>
      <c r="P20552">
        <v>40</v>
      </c>
      <c r="Q20552">
        <v>7.2</v>
      </c>
    </row>
    <row r="20553" spans="1:17" hidden="1" x14ac:dyDescent="0.3">
      <c r="A20553" t="s">
        <v>79499</v>
      </c>
      <c r="B20553" t="s">
        <v>79500</v>
      </c>
      <c r="C20553" s="1" t="str">
        <f t="shared" si="2856"/>
        <v>21:0867</v>
      </c>
      <c r="D20553" s="1" t="str">
        <f t="shared" si="2857"/>
        <v>21:0240</v>
      </c>
      <c r="E20553" t="s">
        <v>79501</v>
      </c>
      <c r="F20553" t="s">
        <v>79502</v>
      </c>
      <c r="H20553">
        <v>46.4196709</v>
      </c>
      <c r="I20553">
        <v>-66.537353199999998</v>
      </c>
      <c r="J20553" s="1" t="str">
        <f t="shared" si="2858"/>
        <v>Fluid (stream)</v>
      </c>
      <c r="K20553" s="1" t="str">
        <f t="shared" si="2859"/>
        <v>Untreated Water</v>
      </c>
      <c r="L20553">
        <v>22</v>
      </c>
      <c r="M20553" t="s">
        <v>11426</v>
      </c>
      <c r="N20553">
        <v>369</v>
      </c>
      <c r="O20553">
        <v>2.5000000000000001E-2</v>
      </c>
      <c r="P20553">
        <v>40</v>
      </c>
      <c r="Q20553">
        <v>7.6</v>
      </c>
    </row>
    <row r="20554" spans="1:17" hidden="1" x14ac:dyDescent="0.3">
      <c r="A20554" t="s">
        <v>79503</v>
      </c>
      <c r="B20554" t="s">
        <v>79504</v>
      </c>
      <c r="C20554" s="1" t="str">
        <f t="shared" si="2856"/>
        <v>21:0867</v>
      </c>
      <c r="D20554" s="1" t="str">
        <f t="shared" si="2857"/>
        <v>21:0240</v>
      </c>
      <c r="E20554" t="s">
        <v>79505</v>
      </c>
      <c r="F20554" t="s">
        <v>79506</v>
      </c>
      <c r="H20554">
        <v>46.448039399999999</v>
      </c>
      <c r="I20554">
        <v>-66.580344299999993</v>
      </c>
      <c r="J20554" s="1" t="str">
        <f t="shared" si="2858"/>
        <v>Fluid (stream)</v>
      </c>
      <c r="K20554" s="1" t="str">
        <f t="shared" si="2859"/>
        <v>Untreated Water</v>
      </c>
      <c r="L20554">
        <v>22</v>
      </c>
      <c r="M20554" t="s">
        <v>11440</v>
      </c>
      <c r="N20554">
        <v>370</v>
      </c>
      <c r="O20554">
        <v>2.5000000000000001E-2</v>
      </c>
      <c r="P20554">
        <v>40</v>
      </c>
      <c r="Q20554">
        <v>6.9</v>
      </c>
    </row>
    <row r="20555" spans="1:17" hidden="1" x14ac:dyDescent="0.3">
      <c r="A20555" t="s">
        <v>79507</v>
      </c>
      <c r="B20555" t="s">
        <v>79508</v>
      </c>
      <c r="C20555" s="1" t="str">
        <f t="shared" si="2856"/>
        <v>21:0867</v>
      </c>
      <c r="D20555" s="1" t="str">
        <f t="shared" si="2857"/>
        <v>21:0240</v>
      </c>
      <c r="E20555" t="s">
        <v>79509</v>
      </c>
      <c r="F20555" t="s">
        <v>79510</v>
      </c>
      <c r="H20555">
        <v>46.447520900000001</v>
      </c>
      <c r="I20555">
        <v>-66.577112099999994</v>
      </c>
      <c r="J20555" s="1" t="str">
        <f t="shared" si="2858"/>
        <v>Fluid (stream)</v>
      </c>
      <c r="K20555" s="1" t="str">
        <f t="shared" si="2859"/>
        <v>Untreated Water</v>
      </c>
      <c r="L20555">
        <v>22</v>
      </c>
      <c r="M20555" t="s">
        <v>11445</v>
      </c>
      <c r="N20555">
        <v>371</v>
      </c>
      <c r="O20555">
        <v>2.5000000000000001E-2</v>
      </c>
      <c r="P20555">
        <v>30</v>
      </c>
      <c r="Q20555">
        <v>7.1</v>
      </c>
    </row>
    <row r="20556" spans="1:17" hidden="1" x14ac:dyDescent="0.3">
      <c r="A20556" t="s">
        <v>79511</v>
      </c>
      <c r="B20556" t="s">
        <v>79512</v>
      </c>
      <c r="C20556" s="1" t="str">
        <f t="shared" si="2856"/>
        <v>21:0867</v>
      </c>
      <c r="D20556" s="1" t="str">
        <f t="shared" si="2857"/>
        <v>21:0240</v>
      </c>
      <c r="E20556" t="s">
        <v>79513</v>
      </c>
      <c r="F20556" t="s">
        <v>79514</v>
      </c>
      <c r="H20556">
        <v>46.423907800000002</v>
      </c>
      <c r="I20556">
        <v>-66.567096599999999</v>
      </c>
      <c r="J20556" s="1" t="str">
        <f t="shared" si="2858"/>
        <v>Fluid (stream)</v>
      </c>
      <c r="K20556" s="1" t="str">
        <f t="shared" si="2859"/>
        <v>Untreated Water</v>
      </c>
      <c r="L20556">
        <v>22</v>
      </c>
      <c r="M20556" t="s">
        <v>11450</v>
      </c>
      <c r="N20556">
        <v>372</v>
      </c>
      <c r="O20556">
        <v>2.5000000000000001E-2</v>
      </c>
      <c r="P20556">
        <v>40</v>
      </c>
      <c r="Q20556">
        <v>7.2</v>
      </c>
    </row>
    <row r="20557" spans="1:17" hidden="1" x14ac:dyDescent="0.3">
      <c r="A20557" t="s">
        <v>79515</v>
      </c>
      <c r="B20557" t="s">
        <v>79516</v>
      </c>
      <c r="C20557" s="1" t="str">
        <f t="shared" si="2856"/>
        <v>21:0867</v>
      </c>
      <c r="D20557" s="1" t="str">
        <f t="shared" si="2857"/>
        <v>21:0240</v>
      </c>
      <c r="E20557" t="s">
        <v>79517</v>
      </c>
      <c r="F20557" t="s">
        <v>79518</v>
      </c>
      <c r="H20557">
        <v>46.392161000000002</v>
      </c>
      <c r="I20557">
        <v>-66.555502599999997</v>
      </c>
      <c r="J20557" s="1" t="str">
        <f t="shared" si="2858"/>
        <v>Fluid (stream)</v>
      </c>
      <c r="K20557" s="1" t="str">
        <f t="shared" si="2859"/>
        <v>Untreated Water</v>
      </c>
      <c r="L20557">
        <v>22</v>
      </c>
      <c r="M20557" t="s">
        <v>11460</v>
      </c>
      <c r="N20557">
        <v>373</v>
      </c>
      <c r="O20557">
        <v>2.5000000000000001E-2</v>
      </c>
      <c r="P20557">
        <v>40</v>
      </c>
      <c r="Q20557">
        <v>7.3</v>
      </c>
    </row>
    <row r="20558" spans="1:17" hidden="1" x14ac:dyDescent="0.3">
      <c r="A20558" t="s">
        <v>79519</v>
      </c>
      <c r="B20558" t="s">
        <v>79520</v>
      </c>
      <c r="C20558" s="1" t="str">
        <f t="shared" si="2856"/>
        <v>21:0867</v>
      </c>
      <c r="D20558" s="1" t="str">
        <f t="shared" si="2857"/>
        <v>21:0240</v>
      </c>
      <c r="E20558" t="s">
        <v>79521</v>
      </c>
      <c r="F20558" t="s">
        <v>79522</v>
      </c>
      <c r="H20558">
        <v>46.3939314</v>
      </c>
      <c r="I20558">
        <v>-66.554122599999999</v>
      </c>
      <c r="J20558" s="1" t="str">
        <f t="shared" si="2858"/>
        <v>Fluid (stream)</v>
      </c>
      <c r="K20558" s="1" t="str">
        <f t="shared" si="2859"/>
        <v>Untreated Water</v>
      </c>
      <c r="L20558">
        <v>22</v>
      </c>
      <c r="M20558" t="s">
        <v>11465</v>
      </c>
      <c r="N20558">
        <v>374</v>
      </c>
      <c r="O20558">
        <v>2.5000000000000001E-2</v>
      </c>
      <c r="P20558">
        <v>40</v>
      </c>
      <c r="Q20558">
        <v>6.9</v>
      </c>
    </row>
    <row r="20559" spans="1:17" hidden="1" x14ac:dyDescent="0.3">
      <c r="A20559" t="s">
        <v>79523</v>
      </c>
      <c r="B20559" t="s">
        <v>79524</v>
      </c>
      <c r="C20559" s="1" t="str">
        <f t="shared" si="2856"/>
        <v>21:0867</v>
      </c>
      <c r="D20559" s="1" t="str">
        <f t="shared" si="2857"/>
        <v>21:0240</v>
      </c>
      <c r="E20559" t="s">
        <v>79525</v>
      </c>
      <c r="F20559" t="s">
        <v>79526</v>
      </c>
      <c r="H20559">
        <v>46.306931300000002</v>
      </c>
      <c r="I20559">
        <v>-66.836902699999996</v>
      </c>
      <c r="J20559" s="1" t="str">
        <f t="shared" si="2858"/>
        <v>Fluid (stream)</v>
      </c>
      <c r="K20559" s="1" t="str">
        <f t="shared" si="2859"/>
        <v>Untreated Water</v>
      </c>
      <c r="L20559">
        <v>22</v>
      </c>
      <c r="M20559" t="s">
        <v>11470</v>
      </c>
      <c r="N20559">
        <v>375</v>
      </c>
      <c r="O20559">
        <v>2.5000000000000001E-2</v>
      </c>
      <c r="P20559">
        <v>30</v>
      </c>
      <c r="Q20559">
        <v>7.5</v>
      </c>
    </row>
    <row r="20560" spans="1:17" hidden="1" x14ac:dyDescent="0.3">
      <c r="A20560" t="s">
        <v>79527</v>
      </c>
      <c r="B20560" t="s">
        <v>79528</v>
      </c>
      <c r="C20560" s="1" t="str">
        <f t="shared" si="2856"/>
        <v>21:0867</v>
      </c>
      <c r="D20560" s="1" t="str">
        <f t="shared" si="2857"/>
        <v>21:0240</v>
      </c>
      <c r="E20560" t="s">
        <v>79529</v>
      </c>
      <c r="F20560" t="s">
        <v>79530</v>
      </c>
      <c r="H20560">
        <v>46.3095292</v>
      </c>
      <c r="I20560">
        <v>-66.8410212</v>
      </c>
      <c r="J20560" s="1" t="str">
        <f t="shared" si="2858"/>
        <v>Fluid (stream)</v>
      </c>
      <c r="K20560" s="1" t="str">
        <f t="shared" si="2859"/>
        <v>Untreated Water</v>
      </c>
      <c r="L20560">
        <v>22</v>
      </c>
      <c r="M20560" t="s">
        <v>11475</v>
      </c>
      <c r="N20560">
        <v>376</v>
      </c>
      <c r="O20560">
        <v>2.5000000000000001E-2</v>
      </c>
      <c r="P20560">
        <v>40</v>
      </c>
      <c r="Q20560">
        <v>7.1</v>
      </c>
    </row>
    <row r="20561" spans="1:17" hidden="1" x14ac:dyDescent="0.3">
      <c r="A20561" t="s">
        <v>79531</v>
      </c>
      <c r="B20561" t="s">
        <v>79532</v>
      </c>
      <c r="C20561" s="1" t="str">
        <f t="shared" si="2856"/>
        <v>21:0867</v>
      </c>
      <c r="D20561" s="1" t="str">
        <f t="shared" si="2857"/>
        <v>21:0240</v>
      </c>
      <c r="E20561" t="s">
        <v>79533</v>
      </c>
      <c r="F20561" t="s">
        <v>79534</v>
      </c>
      <c r="H20561">
        <v>46.300216900000002</v>
      </c>
      <c r="I20561">
        <v>-66.838790700000004</v>
      </c>
      <c r="J20561" s="1" t="str">
        <f t="shared" si="2858"/>
        <v>Fluid (stream)</v>
      </c>
      <c r="K20561" s="1" t="str">
        <f t="shared" si="2859"/>
        <v>Untreated Water</v>
      </c>
      <c r="L20561">
        <v>22</v>
      </c>
      <c r="M20561" t="s">
        <v>11480</v>
      </c>
      <c r="N20561">
        <v>377</v>
      </c>
      <c r="O20561">
        <v>2.5000000000000001E-2</v>
      </c>
      <c r="P20561">
        <v>30</v>
      </c>
      <c r="Q20561">
        <v>7.2</v>
      </c>
    </row>
    <row r="20562" spans="1:17" hidden="1" x14ac:dyDescent="0.3">
      <c r="A20562" t="s">
        <v>79535</v>
      </c>
      <c r="B20562" t="s">
        <v>79536</v>
      </c>
      <c r="C20562" s="1" t="str">
        <f t="shared" si="2856"/>
        <v>21:0867</v>
      </c>
      <c r="D20562" s="1" t="str">
        <f t="shared" si="2857"/>
        <v>21:0240</v>
      </c>
      <c r="E20562" t="s">
        <v>79537</v>
      </c>
      <c r="F20562" t="s">
        <v>79538</v>
      </c>
      <c r="H20562">
        <v>46.297317300000003</v>
      </c>
      <c r="I20562">
        <v>-66.785992199999995</v>
      </c>
      <c r="J20562" s="1" t="str">
        <f t="shared" si="2858"/>
        <v>Fluid (stream)</v>
      </c>
      <c r="K20562" s="1" t="str">
        <f t="shared" si="2859"/>
        <v>Untreated Water</v>
      </c>
      <c r="L20562">
        <v>22</v>
      </c>
      <c r="M20562" t="s">
        <v>12548</v>
      </c>
      <c r="N20562">
        <v>378</v>
      </c>
      <c r="O20562">
        <v>2.5000000000000001E-2</v>
      </c>
      <c r="P20562">
        <v>40</v>
      </c>
      <c r="Q20562">
        <v>7.3</v>
      </c>
    </row>
    <row r="20563" spans="1:17" hidden="1" x14ac:dyDescent="0.3">
      <c r="A20563" t="s">
        <v>79539</v>
      </c>
      <c r="B20563" t="s">
        <v>79540</v>
      </c>
      <c r="C20563" s="1" t="str">
        <f t="shared" si="2856"/>
        <v>21:0867</v>
      </c>
      <c r="D20563" s="1" t="str">
        <f t="shared" si="2857"/>
        <v>21:0240</v>
      </c>
      <c r="E20563" t="s">
        <v>79541</v>
      </c>
      <c r="F20563" t="s">
        <v>79542</v>
      </c>
      <c r="H20563">
        <v>46.485832799999997</v>
      </c>
      <c r="I20563">
        <v>-66.688769800000003</v>
      </c>
      <c r="J20563" s="1" t="str">
        <f t="shared" si="2858"/>
        <v>Fluid (stream)</v>
      </c>
      <c r="K20563" s="1" t="str">
        <f t="shared" si="2859"/>
        <v>Untreated Water</v>
      </c>
      <c r="L20563">
        <v>23</v>
      </c>
      <c r="M20563" t="s">
        <v>11392</v>
      </c>
      <c r="N20563">
        <v>379</v>
      </c>
      <c r="O20563">
        <v>2.5000000000000001E-2</v>
      </c>
      <c r="P20563">
        <v>140</v>
      </c>
      <c r="Q20563">
        <v>6.6</v>
      </c>
    </row>
    <row r="20564" spans="1:17" hidden="1" x14ac:dyDescent="0.3">
      <c r="A20564" t="s">
        <v>79543</v>
      </c>
      <c r="B20564" t="s">
        <v>79544</v>
      </c>
      <c r="C20564" s="1" t="str">
        <f t="shared" si="2856"/>
        <v>21:0867</v>
      </c>
      <c r="D20564" s="1" t="str">
        <f t="shared" si="2857"/>
        <v>21:0240</v>
      </c>
      <c r="E20564" t="s">
        <v>79545</v>
      </c>
      <c r="F20564" t="s">
        <v>79546</v>
      </c>
      <c r="H20564">
        <v>46.486229799999997</v>
      </c>
      <c r="I20564">
        <v>-66.686147000000005</v>
      </c>
      <c r="J20564" s="1" t="str">
        <f t="shared" si="2858"/>
        <v>Fluid (stream)</v>
      </c>
      <c r="K20564" s="1" t="str">
        <f t="shared" si="2859"/>
        <v>Untreated Water</v>
      </c>
      <c r="L20564">
        <v>23</v>
      </c>
      <c r="M20564" t="s">
        <v>11431</v>
      </c>
      <c r="N20564">
        <v>380</v>
      </c>
      <c r="O20564">
        <v>2.5000000000000001E-2</v>
      </c>
      <c r="P20564">
        <v>30</v>
      </c>
      <c r="Q20564">
        <v>6.6</v>
      </c>
    </row>
    <row r="20565" spans="1:17" hidden="1" x14ac:dyDescent="0.3">
      <c r="A20565" t="s">
        <v>79547</v>
      </c>
      <c r="B20565" t="s">
        <v>79548</v>
      </c>
      <c r="C20565" s="1" t="str">
        <f t="shared" si="2856"/>
        <v>21:0867</v>
      </c>
      <c r="D20565" s="1" t="str">
        <f t="shared" si="2857"/>
        <v>21:0240</v>
      </c>
      <c r="E20565" t="s">
        <v>79545</v>
      </c>
      <c r="F20565" t="s">
        <v>79549</v>
      </c>
      <c r="H20565">
        <v>46.486229799999997</v>
      </c>
      <c r="I20565">
        <v>-66.686147000000005</v>
      </c>
      <c r="J20565" s="1" t="str">
        <f t="shared" si="2858"/>
        <v>Fluid (stream)</v>
      </c>
      <c r="K20565" s="1" t="str">
        <f t="shared" si="2859"/>
        <v>Untreated Water</v>
      </c>
      <c r="L20565">
        <v>23</v>
      </c>
      <c r="M20565" t="s">
        <v>11435</v>
      </c>
      <c r="N20565">
        <v>381</v>
      </c>
      <c r="O20565">
        <v>2.5000000000000001E-2</v>
      </c>
      <c r="P20565">
        <v>30</v>
      </c>
      <c r="Q20565">
        <v>6.6</v>
      </c>
    </row>
    <row r="20566" spans="1:17" hidden="1" x14ac:dyDescent="0.3">
      <c r="A20566" t="s">
        <v>79550</v>
      </c>
      <c r="B20566" t="s">
        <v>79551</v>
      </c>
      <c r="C20566" s="1" t="str">
        <f t="shared" si="2856"/>
        <v>21:0867</v>
      </c>
      <c r="D20566" s="1" t="str">
        <f t="shared" si="2857"/>
        <v>21:0240</v>
      </c>
      <c r="E20566" t="s">
        <v>79552</v>
      </c>
      <c r="F20566" t="s">
        <v>79553</v>
      </c>
      <c r="H20566">
        <v>46.469951600000002</v>
      </c>
      <c r="I20566">
        <v>-66.682278400000001</v>
      </c>
      <c r="J20566" s="1" t="str">
        <f t="shared" si="2858"/>
        <v>Fluid (stream)</v>
      </c>
      <c r="K20566" s="1" t="str">
        <f t="shared" si="2859"/>
        <v>Untreated Water</v>
      </c>
      <c r="L20566">
        <v>23</v>
      </c>
      <c r="M20566" t="s">
        <v>11397</v>
      </c>
      <c r="N20566">
        <v>382</v>
      </c>
      <c r="O20566">
        <v>2.5000000000000001E-2</v>
      </c>
      <c r="P20566">
        <v>110</v>
      </c>
      <c r="Q20566">
        <v>6.7</v>
      </c>
    </row>
    <row r="20567" spans="1:17" hidden="1" x14ac:dyDescent="0.3">
      <c r="A20567" t="s">
        <v>79554</v>
      </c>
      <c r="B20567" t="s">
        <v>79555</v>
      </c>
      <c r="C20567" s="1" t="str">
        <f t="shared" si="2856"/>
        <v>21:0867</v>
      </c>
      <c r="D20567" s="1" t="str">
        <f t="shared" si="2857"/>
        <v>21:0240</v>
      </c>
      <c r="E20567" t="s">
        <v>79556</v>
      </c>
      <c r="F20567" t="s">
        <v>79557</v>
      </c>
      <c r="H20567">
        <v>46.470335200000001</v>
      </c>
      <c r="I20567">
        <v>-66.679005500000002</v>
      </c>
      <c r="J20567" s="1" t="str">
        <f t="shared" si="2858"/>
        <v>Fluid (stream)</v>
      </c>
      <c r="K20567" s="1" t="str">
        <f t="shared" si="2859"/>
        <v>Untreated Water</v>
      </c>
      <c r="L20567">
        <v>23</v>
      </c>
      <c r="M20567" t="s">
        <v>11402</v>
      </c>
      <c r="N20567">
        <v>383</v>
      </c>
      <c r="O20567">
        <v>2.5000000000000001E-2</v>
      </c>
      <c r="P20567">
        <v>40</v>
      </c>
      <c r="Q20567">
        <v>6.8</v>
      </c>
    </row>
    <row r="20568" spans="1:17" hidden="1" x14ac:dyDescent="0.3">
      <c r="A20568" t="s">
        <v>79558</v>
      </c>
      <c r="B20568" t="s">
        <v>79559</v>
      </c>
      <c r="C20568" s="1" t="str">
        <f t="shared" si="2856"/>
        <v>21:0867</v>
      </c>
      <c r="D20568" s="1" t="str">
        <f t="shared" si="2857"/>
        <v>21:0240</v>
      </c>
      <c r="E20568" t="s">
        <v>79560</v>
      </c>
      <c r="F20568" t="s">
        <v>79561</v>
      </c>
      <c r="H20568">
        <v>46.4394445</v>
      </c>
      <c r="I20568">
        <v>-66.621083299999995</v>
      </c>
      <c r="J20568" s="1" t="str">
        <f t="shared" si="2858"/>
        <v>Fluid (stream)</v>
      </c>
      <c r="K20568" s="1" t="str">
        <f t="shared" si="2859"/>
        <v>Untreated Water</v>
      </c>
      <c r="L20568">
        <v>23</v>
      </c>
      <c r="M20568" t="s">
        <v>11411</v>
      </c>
      <c r="N20568">
        <v>384</v>
      </c>
      <c r="O20568">
        <v>2.5000000000000001E-2</v>
      </c>
      <c r="P20568">
        <v>40</v>
      </c>
      <c r="Q20568">
        <v>6.9</v>
      </c>
    </row>
    <row r="20569" spans="1:17" hidden="1" x14ac:dyDescent="0.3">
      <c r="A20569" t="s">
        <v>79562</v>
      </c>
      <c r="B20569" t="s">
        <v>79563</v>
      </c>
      <c r="C20569" s="1" t="str">
        <f t="shared" ref="C20569:C20632" si="2860">HYPERLINK("http://geochem.nrcan.gc.ca/cdogs/content/bdl/bdl210867_e.htm", "21:0867")</f>
        <v>21:0867</v>
      </c>
      <c r="D20569" s="1" t="str">
        <f t="shared" ref="D20569:D20632" si="2861">HYPERLINK("http://geochem.nrcan.gc.ca/cdogs/content/svy/svy210240_e.htm", "21:0240")</f>
        <v>21:0240</v>
      </c>
      <c r="E20569" t="s">
        <v>79564</v>
      </c>
      <c r="F20569" t="s">
        <v>79565</v>
      </c>
      <c r="H20569">
        <v>46.4407797</v>
      </c>
      <c r="I20569">
        <v>-66.620374200000001</v>
      </c>
      <c r="J20569" s="1" t="str">
        <f t="shared" si="2858"/>
        <v>Fluid (stream)</v>
      </c>
      <c r="K20569" s="1" t="str">
        <f t="shared" si="2859"/>
        <v>Untreated Water</v>
      </c>
      <c r="L20569">
        <v>23</v>
      </c>
      <c r="M20569" t="s">
        <v>11416</v>
      </c>
      <c r="N20569">
        <v>385</v>
      </c>
      <c r="O20569">
        <v>2.5000000000000001E-2</v>
      </c>
      <c r="P20569">
        <v>40</v>
      </c>
      <c r="Q20569">
        <v>7</v>
      </c>
    </row>
    <row r="20570" spans="1:17" hidden="1" x14ac:dyDescent="0.3">
      <c r="A20570" t="s">
        <v>79566</v>
      </c>
      <c r="B20570" t="s">
        <v>79567</v>
      </c>
      <c r="C20570" s="1" t="str">
        <f t="shared" si="2860"/>
        <v>21:0867</v>
      </c>
      <c r="D20570" s="1" t="str">
        <f t="shared" si="2861"/>
        <v>21:0240</v>
      </c>
      <c r="E20570" t="s">
        <v>79568</v>
      </c>
      <c r="F20570" t="s">
        <v>79569</v>
      </c>
      <c r="H20570">
        <v>46.474825799999998</v>
      </c>
      <c r="I20570">
        <v>-66.712033899999994</v>
      </c>
      <c r="J20570" s="1" t="str">
        <f t="shared" si="2858"/>
        <v>Fluid (stream)</v>
      </c>
      <c r="K20570" s="1" t="str">
        <f t="shared" si="2859"/>
        <v>Untreated Water</v>
      </c>
      <c r="L20570">
        <v>23</v>
      </c>
      <c r="M20570" t="s">
        <v>11421</v>
      </c>
      <c r="N20570">
        <v>386</v>
      </c>
      <c r="O20570">
        <v>2.5000000000000001E-2</v>
      </c>
      <c r="P20570">
        <v>70</v>
      </c>
      <c r="Q20570">
        <v>6.6</v>
      </c>
    </row>
    <row r="20571" spans="1:17" hidden="1" x14ac:dyDescent="0.3">
      <c r="A20571" t="s">
        <v>79570</v>
      </c>
      <c r="B20571" t="s">
        <v>79571</v>
      </c>
      <c r="C20571" s="1" t="str">
        <f t="shared" si="2860"/>
        <v>21:0867</v>
      </c>
      <c r="D20571" s="1" t="str">
        <f t="shared" si="2861"/>
        <v>21:0240</v>
      </c>
      <c r="E20571" t="s">
        <v>79572</v>
      </c>
      <c r="F20571" t="s">
        <v>79573</v>
      </c>
      <c r="H20571">
        <v>46.475011500000001</v>
      </c>
      <c r="I20571">
        <v>-66.710071999999997</v>
      </c>
      <c r="J20571" s="1" t="str">
        <f t="shared" si="2858"/>
        <v>Fluid (stream)</v>
      </c>
      <c r="K20571" s="1" t="str">
        <f t="shared" si="2859"/>
        <v>Untreated Water</v>
      </c>
      <c r="L20571">
        <v>23</v>
      </c>
      <c r="M20571" t="s">
        <v>11426</v>
      </c>
      <c r="N20571">
        <v>387</v>
      </c>
      <c r="O20571">
        <v>2.5000000000000001E-2</v>
      </c>
      <c r="P20571">
        <v>70</v>
      </c>
      <c r="Q20571">
        <v>6.6</v>
      </c>
    </row>
    <row r="20572" spans="1:17" hidden="1" x14ac:dyDescent="0.3">
      <c r="A20572" t="s">
        <v>79574</v>
      </c>
      <c r="B20572" t="s">
        <v>79575</v>
      </c>
      <c r="C20572" s="1" t="str">
        <f t="shared" si="2860"/>
        <v>21:0867</v>
      </c>
      <c r="D20572" s="1" t="str">
        <f t="shared" si="2861"/>
        <v>21:0240</v>
      </c>
      <c r="E20572" t="s">
        <v>79576</v>
      </c>
      <c r="F20572" t="s">
        <v>79577</v>
      </c>
      <c r="H20572">
        <v>46.419900499999997</v>
      </c>
      <c r="I20572">
        <v>-66.6552504</v>
      </c>
      <c r="J20572" s="1" t="str">
        <f t="shared" si="2858"/>
        <v>Fluid (stream)</v>
      </c>
      <c r="K20572" s="1" t="str">
        <f t="shared" si="2859"/>
        <v>Untreated Water</v>
      </c>
      <c r="L20572">
        <v>23</v>
      </c>
      <c r="M20572" t="s">
        <v>11440</v>
      </c>
      <c r="N20572">
        <v>388</v>
      </c>
      <c r="O20572">
        <v>2.5000000000000001E-2</v>
      </c>
      <c r="P20572">
        <v>50</v>
      </c>
      <c r="Q20572">
        <v>7.1</v>
      </c>
    </row>
    <row r="20573" spans="1:17" hidden="1" x14ac:dyDescent="0.3">
      <c r="A20573" t="s">
        <v>79578</v>
      </c>
      <c r="B20573" t="s">
        <v>79579</v>
      </c>
      <c r="C20573" s="1" t="str">
        <f t="shared" si="2860"/>
        <v>21:0867</v>
      </c>
      <c r="D20573" s="1" t="str">
        <f t="shared" si="2861"/>
        <v>21:0240</v>
      </c>
      <c r="E20573" t="s">
        <v>79580</v>
      </c>
      <c r="F20573" t="s">
        <v>79581</v>
      </c>
      <c r="H20573">
        <v>46.423045100000003</v>
      </c>
      <c r="I20573">
        <v>-66.654985300000007</v>
      </c>
      <c r="J20573" s="1" t="str">
        <f t="shared" si="2858"/>
        <v>Fluid (stream)</v>
      </c>
      <c r="K20573" s="1" t="str">
        <f t="shared" si="2859"/>
        <v>Untreated Water</v>
      </c>
      <c r="L20573">
        <v>23</v>
      </c>
      <c r="M20573" t="s">
        <v>11445</v>
      </c>
      <c r="N20573">
        <v>389</v>
      </c>
      <c r="O20573">
        <v>2.5000000000000001E-2</v>
      </c>
      <c r="P20573">
        <v>40</v>
      </c>
      <c r="Q20573">
        <v>6.9</v>
      </c>
    </row>
    <row r="20574" spans="1:17" hidden="1" x14ac:dyDescent="0.3">
      <c r="A20574" t="s">
        <v>79582</v>
      </c>
      <c r="B20574" t="s">
        <v>79583</v>
      </c>
      <c r="C20574" s="1" t="str">
        <f t="shared" si="2860"/>
        <v>21:0867</v>
      </c>
      <c r="D20574" s="1" t="str">
        <f t="shared" si="2861"/>
        <v>21:0240</v>
      </c>
      <c r="E20574" t="s">
        <v>79584</v>
      </c>
      <c r="F20574" t="s">
        <v>79585</v>
      </c>
      <c r="H20574">
        <v>46.314697299999999</v>
      </c>
      <c r="I20574">
        <v>-66.560908900000001</v>
      </c>
      <c r="J20574" s="1" t="str">
        <f t="shared" si="2858"/>
        <v>Fluid (stream)</v>
      </c>
      <c r="K20574" s="1" t="str">
        <f t="shared" si="2859"/>
        <v>Untreated Water</v>
      </c>
      <c r="L20574">
        <v>23</v>
      </c>
      <c r="M20574" t="s">
        <v>11450</v>
      </c>
      <c r="N20574">
        <v>390</v>
      </c>
      <c r="O20574">
        <v>2.5000000000000001E-2</v>
      </c>
      <c r="P20574">
        <v>50</v>
      </c>
      <c r="Q20574">
        <v>7</v>
      </c>
    </row>
    <row r="20575" spans="1:17" hidden="1" x14ac:dyDescent="0.3">
      <c r="A20575" t="s">
        <v>79586</v>
      </c>
      <c r="B20575" t="s">
        <v>79587</v>
      </c>
      <c r="C20575" s="1" t="str">
        <f t="shared" si="2860"/>
        <v>21:0867</v>
      </c>
      <c r="D20575" s="1" t="str">
        <f t="shared" si="2861"/>
        <v>21:0240</v>
      </c>
      <c r="E20575" t="s">
        <v>79588</v>
      </c>
      <c r="F20575" t="s">
        <v>79589</v>
      </c>
      <c r="H20575">
        <v>46.313957199999997</v>
      </c>
      <c r="I20575">
        <v>-66.559967700000001</v>
      </c>
      <c r="J20575" s="1" t="str">
        <f t="shared" si="2858"/>
        <v>Fluid (stream)</v>
      </c>
      <c r="K20575" s="1" t="str">
        <f t="shared" si="2859"/>
        <v>Untreated Water</v>
      </c>
      <c r="L20575">
        <v>23</v>
      </c>
      <c r="M20575" t="s">
        <v>11460</v>
      </c>
      <c r="N20575">
        <v>391</v>
      </c>
      <c r="O20575">
        <v>2.5000000000000001E-2</v>
      </c>
      <c r="P20575">
        <v>50</v>
      </c>
      <c r="Q20575">
        <v>6.3</v>
      </c>
    </row>
    <row r="20576" spans="1:17" hidden="1" x14ac:dyDescent="0.3">
      <c r="A20576" t="s">
        <v>79590</v>
      </c>
      <c r="B20576" t="s">
        <v>79591</v>
      </c>
      <c r="C20576" s="1" t="str">
        <f t="shared" si="2860"/>
        <v>21:0867</v>
      </c>
      <c r="D20576" s="1" t="str">
        <f t="shared" si="2861"/>
        <v>21:0240</v>
      </c>
      <c r="E20576" t="s">
        <v>79592</v>
      </c>
      <c r="F20576" t="s">
        <v>79593</v>
      </c>
      <c r="H20576">
        <v>46.3128156</v>
      </c>
      <c r="I20576">
        <v>-66.552874900000006</v>
      </c>
      <c r="J20576" s="1" t="str">
        <f t="shared" si="2858"/>
        <v>Fluid (stream)</v>
      </c>
      <c r="K20576" s="1" t="str">
        <f t="shared" si="2859"/>
        <v>Untreated Water</v>
      </c>
      <c r="L20576">
        <v>23</v>
      </c>
      <c r="M20576" t="s">
        <v>11465</v>
      </c>
      <c r="N20576">
        <v>392</v>
      </c>
      <c r="O20576">
        <v>2.5000000000000001E-2</v>
      </c>
      <c r="P20576">
        <v>30</v>
      </c>
      <c r="Q20576">
        <v>6.1</v>
      </c>
    </row>
    <row r="20577" spans="1:17" hidden="1" x14ac:dyDescent="0.3">
      <c r="A20577" t="s">
        <v>79594</v>
      </c>
      <c r="B20577" t="s">
        <v>79595</v>
      </c>
      <c r="C20577" s="1" t="str">
        <f t="shared" si="2860"/>
        <v>21:0867</v>
      </c>
      <c r="D20577" s="1" t="str">
        <f t="shared" si="2861"/>
        <v>21:0240</v>
      </c>
      <c r="E20577" t="s">
        <v>79596</v>
      </c>
      <c r="F20577" t="s">
        <v>79597</v>
      </c>
      <c r="H20577">
        <v>46.314275100000003</v>
      </c>
      <c r="I20577">
        <v>-66.553783899999999</v>
      </c>
      <c r="J20577" s="1" t="str">
        <f t="shared" si="2858"/>
        <v>Fluid (stream)</v>
      </c>
      <c r="K20577" s="1" t="str">
        <f t="shared" si="2859"/>
        <v>Untreated Water</v>
      </c>
      <c r="L20577">
        <v>23</v>
      </c>
      <c r="M20577" t="s">
        <v>11470</v>
      </c>
      <c r="N20577">
        <v>393</v>
      </c>
      <c r="O20577">
        <v>2.5000000000000001E-2</v>
      </c>
      <c r="P20577">
        <v>40</v>
      </c>
      <c r="Q20577">
        <v>6.6</v>
      </c>
    </row>
    <row r="20578" spans="1:17" hidden="1" x14ac:dyDescent="0.3">
      <c r="A20578" t="s">
        <v>79598</v>
      </c>
      <c r="B20578" t="s">
        <v>79599</v>
      </c>
      <c r="C20578" s="1" t="str">
        <f t="shared" si="2860"/>
        <v>21:0867</v>
      </c>
      <c r="D20578" s="1" t="str">
        <f t="shared" si="2861"/>
        <v>21:0240</v>
      </c>
      <c r="E20578" t="s">
        <v>79600</v>
      </c>
      <c r="F20578" t="s">
        <v>79601</v>
      </c>
      <c r="H20578">
        <v>46.3275674</v>
      </c>
      <c r="I20578">
        <v>-66.607756300000005</v>
      </c>
      <c r="J20578" s="1" t="str">
        <f t="shared" si="2858"/>
        <v>Fluid (stream)</v>
      </c>
      <c r="K20578" s="1" t="str">
        <f t="shared" si="2859"/>
        <v>Untreated Water</v>
      </c>
      <c r="L20578">
        <v>23</v>
      </c>
      <c r="M20578" t="s">
        <v>11475</v>
      </c>
      <c r="N20578">
        <v>394</v>
      </c>
      <c r="O20578">
        <v>2.5000000000000001E-2</v>
      </c>
      <c r="P20578">
        <v>40</v>
      </c>
      <c r="Q20578">
        <v>6.8</v>
      </c>
    </row>
    <row r="20579" spans="1:17" hidden="1" x14ac:dyDescent="0.3">
      <c r="A20579" t="s">
        <v>79602</v>
      </c>
      <c r="B20579" t="s">
        <v>79603</v>
      </c>
      <c r="C20579" s="1" t="str">
        <f t="shared" si="2860"/>
        <v>21:0867</v>
      </c>
      <c r="D20579" s="1" t="str">
        <f t="shared" si="2861"/>
        <v>21:0240</v>
      </c>
      <c r="E20579" t="s">
        <v>79604</v>
      </c>
      <c r="F20579" t="s">
        <v>79605</v>
      </c>
      <c r="H20579">
        <v>46.3250326</v>
      </c>
      <c r="I20579">
        <v>-66.615661700000004</v>
      </c>
      <c r="J20579" s="1" t="str">
        <f t="shared" si="2858"/>
        <v>Fluid (stream)</v>
      </c>
      <c r="K20579" s="1" t="str">
        <f t="shared" si="2859"/>
        <v>Untreated Water</v>
      </c>
      <c r="L20579">
        <v>23</v>
      </c>
      <c r="M20579" t="s">
        <v>11480</v>
      </c>
      <c r="N20579">
        <v>395</v>
      </c>
      <c r="O20579">
        <v>2.5000000000000001E-2</v>
      </c>
      <c r="P20579">
        <v>40</v>
      </c>
      <c r="Q20579">
        <v>7.4</v>
      </c>
    </row>
    <row r="20580" spans="1:17" hidden="1" x14ac:dyDescent="0.3">
      <c r="A20580" t="s">
        <v>79606</v>
      </c>
      <c r="B20580" t="s">
        <v>79607</v>
      </c>
      <c r="C20580" s="1" t="str">
        <f t="shared" si="2860"/>
        <v>21:0867</v>
      </c>
      <c r="D20580" s="1" t="str">
        <f t="shared" si="2861"/>
        <v>21:0240</v>
      </c>
      <c r="E20580" t="s">
        <v>79608</v>
      </c>
      <c r="F20580" t="s">
        <v>79609</v>
      </c>
      <c r="H20580">
        <v>46.492032600000002</v>
      </c>
      <c r="I20580">
        <v>-66.868990499999995</v>
      </c>
      <c r="J20580" s="1" t="str">
        <f t="shared" si="2858"/>
        <v>Fluid (stream)</v>
      </c>
      <c r="K20580" s="1" t="str">
        <f t="shared" si="2859"/>
        <v>Untreated Water</v>
      </c>
      <c r="L20580">
        <v>23</v>
      </c>
      <c r="M20580" t="s">
        <v>12548</v>
      </c>
      <c r="N20580">
        <v>396</v>
      </c>
      <c r="O20580">
        <v>2.5000000000000001E-2</v>
      </c>
      <c r="P20580">
        <v>40</v>
      </c>
      <c r="Q20580">
        <v>7.4</v>
      </c>
    </row>
    <row r="20581" spans="1:17" hidden="1" x14ac:dyDescent="0.3">
      <c r="A20581" t="s">
        <v>79610</v>
      </c>
      <c r="B20581" t="s">
        <v>79611</v>
      </c>
      <c r="C20581" s="1" t="str">
        <f t="shared" si="2860"/>
        <v>21:0867</v>
      </c>
      <c r="D20581" s="1" t="str">
        <f t="shared" si="2861"/>
        <v>21:0240</v>
      </c>
      <c r="E20581" t="s">
        <v>79612</v>
      </c>
      <c r="F20581" t="s">
        <v>79613</v>
      </c>
      <c r="H20581">
        <v>46.480882000000001</v>
      </c>
      <c r="I20581">
        <v>-66.826431700000001</v>
      </c>
      <c r="J20581" s="1" t="str">
        <f t="shared" si="2858"/>
        <v>Fluid (stream)</v>
      </c>
      <c r="K20581" s="1" t="str">
        <f t="shared" si="2859"/>
        <v>Untreated Water</v>
      </c>
      <c r="L20581">
        <v>24</v>
      </c>
      <c r="M20581" t="s">
        <v>11392</v>
      </c>
      <c r="N20581">
        <v>397</v>
      </c>
      <c r="O20581">
        <v>2.5000000000000001E-2</v>
      </c>
      <c r="P20581">
        <v>30</v>
      </c>
      <c r="Q20581">
        <v>6.9</v>
      </c>
    </row>
    <row r="20582" spans="1:17" hidden="1" x14ac:dyDescent="0.3">
      <c r="A20582" t="s">
        <v>79614</v>
      </c>
      <c r="B20582" t="s">
        <v>79615</v>
      </c>
      <c r="C20582" s="1" t="str">
        <f t="shared" si="2860"/>
        <v>21:0867</v>
      </c>
      <c r="D20582" s="1" t="str">
        <f t="shared" si="2861"/>
        <v>21:0240</v>
      </c>
      <c r="E20582" t="s">
        <v>79616</v>
      </c>
      <c r="F20582" t="s">
        <v>79617</v>
      </c>
      <c r="H20582">
        <v>46.482183900000003</v>
      </c>
      <c r="I20582">
        <v>-66.823904299999995</v>
      </c>
      <c r="J20582" s="1" t="str">
        <f t="shared" si="2858"/>
        <v>Fluid (stream)</v>
      </c>
      <c r="K20582" s="1" t="str">
        <f t="shared" si="2859"/>
        <v>Untreated Water</v>
      </c>
      <c r="L20582">
        <v>24</v>
      </c>
      <c r="M20582" t="s">
        <v>11397</v>
      </c>
      <c r="N20582">
        <v>398</v>
      </c>
      <c r="O20582">
        <v>2.5000000000000001E-2</v>
      </c>
      <c r="P20582">
        <v>30</v>
      </c>
      <c r="Q20582">
        <v>6.9</v>
      </c>
    </row>
    <row r="20583" spans="1:17" hidden="1" x14ac:dyDescent="0.3">
      <c r="A20583" t="s">
        <v>79618</v>
      </c>
      <c r="B20583" t="s">
        <v>79619</v>
      </c>
      <c r="C20583" s="1" t="str">
        <f t="shared" si="2860"/>
        <v>21:0867</v>
      </c>
      <c r="D20583" s="1" t="str">
        <f t="shared" si="2861"/>
        <v>21:0240</v>
      </c>
      <c r="E20583" t="s">
        <v>79620</v>
      </c>
      <c r="F20583" t="s">
        <v>79621</v>
      </c>
      <c r="H20583">
        <v>46.482090700000001</v>
      </c>
      <c r="I20583">
        <v>-66.772313699999998</v>
      </c>
      <c r="J20583" s="1" t="str">
        <f t="shared" si="2858"/>
        <v>Fluid (stream)</v>
      </c>
      <c r="K20583" s="1" t="str">
        <f t="shared" si="2859"/>
        <v>Untreated Water</v>
      </c>
      <c r="L20583">
        <v>24</v>
      </c>
      <c r="M20583" t="s">
        <v>11402</v>
      </c>
      <c r="N20583">
        <v>399</v>
      </c>
      <c r="O20583">
        <v>2.5000000000000001E-2</v>
      </c>
      <c r="P20583">
        <v>30</v>
      </c>
      <c r="Q20583">
        <v>6.6</v>
      </c>
    </row>
    <row r="20584" spans="1:17" hidden="1" x14ac:dyDescent="0.3">
      <c r="A20584" t="s">
        <v>79622</v>
      </c>
      <c r="B20584" t="s">
        <v>79623</v>
      </c>
      <c r="C20584" s="1" t="str">
        <f t="shared" si="2860"/>
        <v>21:0867</v>
      </c>
      <c r="D20584" s="1" t="str">
        <f t="shared" si="2861"/>
        <v>21:0240</v>
      </c>
      <c r="E20584" t="s">
        <v>79624</v>
      </c>
      <c r="F20584" t="s">
        <v>79625</v>
      </c>
      <c r="H20584">
        <v>46.465021399999998</v>
      </c>
      <c r="I20584">
        <v>-66.750868199999999</v>
      </c>
      <c r="J20584" s="1" t="str">
        <f t="shared" si="2858"/>
        <v>Fluid (stream)</v>
      </c>
      <c r="K20584" s="1" t="str">
        <f t="shared" si="2859"/>
        <v>Untreated Water</v>
      </c>
      <c r="L20584">
        <v>24</v>
      </c>
      <c r="M20584" t="s">
        <v>11411</v>
      </c>
      <c r="N20584">
        <v>400</v>
      </c>
      <c r="O20584">
        <v>2.5000000000000001E-2</v>
      </c>
      <c r="P20584">
        <v>30</v>
      </c>
      <c r="Q20584">
        <v>6.8</v>
      </c>
    </row>
    <row r="20585" spans="1:17" hidden="1" x14ac:dyDescent="0.3">
      <c r="A20585" t="s">
        <v>79626</v>
      </c>
      <c r="B20585" t="s">
        <v>79627</v>
      </c>
      <c r="C20585" s="1" t="str">
        <f t="shared" si="2860"/>
        <v>21:0867</v>
      </c>
      <c r="D20585" s="1" t="str">
        <f t="shared" si="2861"/>
        <v>21:0240</v>
      </c>
      <c r="E20585" t="s">
        <v>79628</v>
      </c>
      <c r="F20585" t="s">
        <v>79629</v>
      </c>
      <c r="H20585">
        <v>46.415789099999998</v>
      </c>
      <c r="I20585">
        <v>-66.870662899999999</v>
      </c>
      <c r="J20585" s="1" t="str">
        <f t="shared" si="2858"/>
        <v>Fluid (stream)</v>
      </c>
      <c r="K20585" s="1" t="str">
        <f t="shared" si="2859"/>
        <v>Untreated Water</v>
      </c>
      <c r="L20585">
        <v>24</v>
      </c>
      <c r="M20585" t="s">
        <v>11431</v>
      </c>
      <c r="N20585">
        <v>401</v>
      </c>
      <c r="O20585">
        <v>2.5000000000000001E-2</v>
      </c>
      <c r="P20585">
        <v>40</v>
      </c>
      <c r="Q20585">
        <v>7.3</v>
      </c>
    </row>
    <row r="20586" spans="1:17" hidden="1" x14ac:dyDescent="0.3">
      <c r="A20586" t="s">
        <v>79630</v>
      </c>
      <c r="B20586" t="s">
        <v>79631</v>
      </c>
      <c r="C20586" s="1" t="str">
        <f t="shared" si="2860"/>
        <v>21:0867</v>
      </c>
      <c r="D20586" s="1" t="str">
        <f t="shared" si="2861"/>
        <v>21:0240</v>
      </c>
      <c r="E20586" t="s">
        <v>79628</v>
      </c>
      <c r="F20586" t="s">
        <v>79632</v>
      </c>
      <c r="H20586">
        <v>46.415789099999998</v>
      </c>
      <c r="I20586">
        <v>-66.870662899999999</v>
      </c>
      <c r="J20586" s="1" t="str">
        <f t="shared" si="2858"/>
        <v>Fluid (stream)</v>
      </c>
      <c r="K20586" s="1" t="str">
        <f t="shared" si="2859"/>
        <v>Untreated Water</v>
      </c>
      <c r="L20586">
        <v>24</v>
      </c>
      <c r="M20586" t="s">
        <v>11435</v>
      </c>
      <c r="N20586">
        <v>402</v>
      </c>
      <c r="O20586">
        <v>2.5000000000000001E-2</v>
      </c>
      <c r="P20586">
        <v>30</v>
      </c>
      <c r="Q20586">
        <v>7.3</v>
      </c>
    </row>
    <row r="20587" spans="1:17" hidden="1" x14ac:dyDescent="0.3">
      <c r="A20587" t="s">
        <v>79633</v>
      </c>
      <c r="B20587" t="s">
        <v>79634</v>
      </c>
      <c r="C20587" s="1" t="str">
        <f t="shared" si="2860"/>
        <v>21:0867</v>
      </c>
      <c r="D20587" s="1" t="str">
        <f t="shared" si="2861"/>
        <v>21:0240</v>
      </c>
      <c r="E20587" t="s">
        <v>79635</v>
      </c>
      <c r="F20587" t="s">
        <v>79636</v>
      </c>
      <c r="H20587">
        <v>46.413746199999999</v>
      </c>
      <c r="I20587">
        <v>-66.869701399999997</v>
      </c>
      <c r="J20587" s="1" t="str">
        <f t="shared" si="2858"/>
        <v>Fluid (stream)</v>
      </c>
      <c r="K20587" s="1" t="str">
        <f t="shared" si="2859"/>
        <v>Untreated Water</v>
      </c>
      <c r="L20587">
        <v>24</v>
      </c>
      <c r="M20587" t="s">
        <v>11416</v>
      </c>
      <c r="N20587">
        <v>403</v>
      </c>
      <c r="O20587">
        <v>2.5000000000000001E-2</v>
      </c>
      <c r="P20587">
        <v>40</v>
      </c>
      <c r="Q20587">
        <v>7.2</v>
      </c>
    </row>
    <row r="20588" spans="1:17" hidden="1" x14ac:dyDescent="0.3">
      <c r="A20588" t="s">
        <v>79637</v>
      </c>
      <c r="B20588" t="s">
        <v>79638</v>
      </c>
      <c r="C20588" s="1" t="str">
        <f t="shared" si="2860"/>
        <v>21:0867</v>
      </c>
      <c r="D20588" s="1" t="str">
        <f t="shared" si="2861"/>
        <v>21:0240</v>
      </c>
      <c r="E20588" t="s">
        <v>79639</v>
      </c>
      <c r="F20588" t="s">
        <v>79640</v>
      </c>
      <c r="H20588">
        <v>46.413632200000002</v>
      </c>
      <c r="I20588">
        <v>-66.863589899999994</v>
      </c>
      <c r="J20588" s="1" t="str">
        <f t="shared" si="2858"/>
        <v>Fluid (stream)</v>
      </c>
      <c r="K20588" s="1" t="str">
        <f t="shared" si="2859"/>
        <v>Untreated Water</v>
      </c>
      <c r="L20588">
        <v>24</v>
      </c>
      <c r="M20588" t="s">
        <v>11421</v>
      </c>
      <c r="N20588">
        <v>404</v>
      </c>
      <c r="O20588">
        <v>2.5000000000000001E-2</v>
      </c>
      <c r="P20588">
        <v>40</v>
      </c>
      <c r="Q20588">
        <v>6.9</v>
      </c>
    </row>
    <row r="20589" spans="1:17" hidden="1" x14ac:dyDescent="0.3">
      <c r="A20589" t="s">
        <v>79641</v>
      </c>
      <c r="B20589" t="s">
        <v>79642</v>
      </c>
      <c r="C20589" s="1" t="str">
        <f t="shared" si="2860"/>
        <v>21:0867</v>
      </c>
      <c r="D20589" s="1" t="str">
        <f t="shared" si="2861"/>
        <v>21:0240</v>
      </c>
      <c r="E20589" t="s">
        <v>79643</v>
      </c>
      <c r="F20589" t="s">
        <v>79644</v>
      </c>
      <c r="H20589">
        <v>46.415443000000003</v>
      </c>
      <c r="I20589">
        <v>-66.864169899999993</v>
      </c>
      <c r="J20589" s="1" t="str">
        <f t="shared" si="2858"/>
        <v>Fluid (stream)</v>
      </c>
      <c r="K20589" s="1" t="str">
        <f t="shared" si="2859"/>
        <v>Untreated Water</v>
      </c>
      <c r="L20589">
        <v>24</v>
      </c>
      <c r="M20589" t="s">
        <v>11426</v>
      </c>
      <c r="N20589">
        <v>405</v>
      </c>
      <c r="O20589">
        <v>2.5000000000000001E-2</v>
      </c>
      <c r="P20589">
        <v>40</v>
      </c>
      <c r="Q20589">
        <v>7.2</v>
      </c>
    </row>
    <row r="20590" spans="1:17" hidden="1" x14ac:dyDescent="0.3">
      <c r="A20590" t="s">
        <v>79645</v>
      </c>
      <c r="B20590" t="s">
        <v>79646</v>
      </c>
      <c r="C20590" s="1" t="str">
        <f t="shared" si="2860"/>
        <v>21:0867</v>
      </c>
      <c r="D20590" s="1" t="str">
        <f t="shared" si="2861"/>
        <v>21:0240</v>
      </c>
      <c r="E20590" t="s">
        <v>79647</v>
      </c>
      <c r="F20590" t="s">
        <v>79648</v>
      </c>
      <c r="H20590">
        <v>46.371487199999997</v>
      </c>
      <c r="I20590">
        <v>-66.686451199999993</v>
      </c>
      <c r="J20590" s="1" t="str">
        <f t="shared" si="2858"/>
        <v>Fluid (stream)</v>
      </c>
      <c r="K20590" s="1" t="str">
        <f t="shared" si="2859"/>
        <v>Untreated Water</v>
      </c>
      <c r="L20590">
        <v>24</v>
      </c>
      <c r="M20590" t="s">
        <v>11440</v>
      </c>
      <c r="N20590">
        <v>406</v>
      </c>
      <c r="O20590">
        <v>2.5000000000000001E-2</v>
      </c>
      <c r="P20590">
        <v>30</v>
      </c>
      <c r="Q20590">
        <v>7.1</v>
      </c>
    </row>
    <row r="20591" spans="1:17" hidden="1" x14ac:dyDescent="0.3">
      <c r="A20591" t="s">
        <v>79649</v>
      </c>
      <c r="B20591" t="s">
        <v>79650</v>
      </c>
      <c r="C20591" s="1" t="str">
        <f t="shared" si="2860"/>
        <v>21:0867</v>
      </c>
      <c r="D20591" s="1" t="str">
        <f t="shared" si="2861"/>
        <v>21:0240</v>
      </c>
      <c r="E20591" t="s">
        <v>79651</v>
      </c>
      <c r="F20591" t="s">
        <v>79652</v>
      </c>
      <c r="H20591">
        <v>46.380859200000003</v>
      </c>
      <c r="I20591">
        <v>-66.704911499999994</v>
      </c>
      <c r="J20591" s="1" t="str">
        <f t="shared" si="2858"/>
        <v>Fluid (stream)</v>
      </c>
      <c r="K20591" s="1" t="str">
        <f t="shared" si="2859"/>
        <v>Untreated Water</v>
      </c>
      <c r="L20591">
        <v>24</v>
      </c>
      <c r="M20591" t="s">
        <v>11445</v>
      </c>
      <c r="N20591">
        <v>407</v>
      </c>
      <c r="O20591">
        <v>2.5000000000000001E-2</v>
      </c>
      <c r="P20591">
        <v>40</v>
      </c>
      <c r="Q20591">
        <v>6.7</v>
      </c>
    </row>
    <row r="20592" spans="1:17" hidden="1" x14ac:dyDescent="0.3">
      <c r="A20592" t="s">
        <v>79653</v>
      </c>
      <c r="B20592" t="s">
        <v>79654</v>
      </c>
      <c r="C20592" s="1" t="str">
        <f t="shared" si="2860"/>
        <v>21:0867</v>
      </c>
      <c r="D20592" s="1" t="str">
        <f t="shared" si="2861"/>
        <v>21:0240</v>
      </c>
      <c r="E20592" t="s">
        <v>79655</v>
      </c>
      <c r="F20592" t="s">
        <v>79656</v>
      </c>
      <c r="H20592">
        <v>46.360303399999999</v>
      </c>
      <c r="I20592">
        <v>-66.623875200000001</v>
      </c>
      <c r="J20592" s="1" t="str">
        <f t="shared" si="2858"/>
        <v>Fluid (stream)</v>
      </c>
      <c r="K20592" s="1" t="str">
        <f t="shared" si="2859"/>
        <v>Untreated Water</v>
      </c>
      <c r="L20592">
        <v>24</v>
      </c>
      <c r="M20592" t="s">
        <v>11450</v>
      </c>
      <c r="N20592">
        <v>408</v>
      </c>
      <c r="O20592">
        <v>2.5000000000000001E-2</v>
      </c>
      <c r="P20592">
        <v>40</v>
      </c>
      <c r="Q20592">
        <v>6.7</v>
      </c>
    </row>
    <row r="20593" spans="1:17" hidden="1" x14ac:dyDescent="0.3">
      <c r="A20593" t="s">
        <v>79657</v>
      </c>
      <c r="B20593" t="s">
        <v>79658</v>
      </c>
      <c r="C20593" s="1" t="str">
        <f t="shared" si="2860"/>
        <v>21:0867</v>
      </c>
      <c r="D20593" s="1" t="str">
        <f t="shared" si="2861"/>
        <v>21:0240</v>
      </c>
      <c r="E20593" t="s">
        <v>79659</v>
      </c>
      <c r="F20593" t="s">
        <v>79660</v>
      </c>
      <c r="H20593">
        <v>46.3411908</v>
      </c>
      <c r="I20593">
        <v>-66.613658799999996</v>
      </c>
      <c r="J20593" s="1" t="str">
        <f t="shared" si="2858"/>
        <v>Fluid (stream)</v>
      </c>
      <c r="K20593" s="1" t="str">
        <f t="shared" si="2859"/>
        <v>Untreated Water</v>
      </c>
      <c r="L20593">
        <v>24</v>
      </c>
      <c r="M20593" t="s">
        <v>11460</v>
      </c>
      <c r="N20593">
        <v>409</v>
      </c>
      <c r="O20593">
        <v>2.5000000000000001E-2</v>
      </c>
      <c r="P20593">
        <v>40</v>
      </c>
      <c r="Q20593">
        <v>6.6</v>
      </c>
    </row>
    <row r="20594" spans="1:17" hidden="1" x14ac:dyDescent="0.3">
      <c r="A20594" t="s">
        <v>79661</v>
      </c>
      <c r="B20594" t="s">
        <v>79662</v>
      </c>
      <c r="C20594" s="1" t="str">
        <f t="shared" si="2860"/>
        <v>21:0867</v>
      </c>
      <c r="D20594" s="1" t="str">
        <f t="shared" si="2861"/>
        <v>21:0240</v>
      </c>
      <c r="E20594" t="s">
        <v>79663</v>
      </c>
      <c r="F20594" t="s">
        <v>79664</v>
      </c>
      <c r="H20594">
        <v>46.268697400000001</v>
      </c>
      <c r="I20594">
        <v>-66.677158800000001</v>
      </c>
      <c r="J20594" s="1" t="str">
        <f t="shared" ref="J20594:J20657" si="2862">HYPERLINK("http://geochem.nrcan.gc.ca/cdogs/content/kwd/kwd020018_e.htm", "Fluid (stream)")</f>
        <v>Fluid (stream)</v>
      </c>
      <c r="K20594" s="1" t="str">
        <f t="shared" si="2859"/>
        <v>Untreated Water</v>
      </c>
      <c r="L20594">
        <v>24</v>
      </c>
      <c r="M20594" t="s">
        <v>11465</v>
      </c>
      <c r="N20594">
        <v>410</v>
      </c>
      <c r="O20594">
        <v>0.05</v>
      </c>
      <c r="P20594">
        <v>30</v>
      </c>
      <c r="Q20594">
        <v>6.8</v>
      </c>
    </row>
    <row r="20595" spans="1:17" hidden="1" x14ac:dyDescent="0.3">
      <c r="A20595" t="s">
        <v>79665</v>
      </c>
      <c r="B20595" t="s">
        <v>79666</v>
      </c>
      <c r="C20595" s="1" t="str">
        <f t="shared" si="2860"/>
        <v>21:0867</v>
      </c>
      <c r="D20595" s="1" t="str">
        <f t="shared" si="2861"/>
        <v>21:0240</v>
      </c>
      <c r="E20595" t="s">
        <v>79667</v>
      </c>
      <c r="F20595" t="s">
        <v>79668</v>
      </c>
      <c r="H20595">
        <v>46.280287999999999</v>
      </c>
      <c r="I20595">
        <v>-66.627991100000003</v>
      </c>
      <c r="J20595" s="1" t="str">
        <f t="shared" si="2862"/>
        <v>Fluid (stream)</v>
      </c>
      <c r="K20595" s="1" t="str">
        <f t="shared" si="2859"/>
        <v>Untreated Water</v>
      </c>
      <c r="L20595">
        <v>24</v>
      </c>
      <c r="M20595" t="s">
        <v>11470</v>
      </c>
      <c r="N20595">
        <v>411</v>
      </c>
      <c r="O20595">
        <v>2.5000000000000001E-2</v>
      </c>
      <c r="P20595">
        <v>40</v>
      </c>
      <c r="Q20595">
        <v>6.8</v>
      </c>
    </row>
    <row r="20596" spans="1:17" hidden="1" x14ac:dyDescent="0.3">
      <c r="A20596" t="s">
        <v>79669</v>
      </c>
      <c r="B20596" t="s">
        <v>79670</v>
      </c>
      <c r="C20596" s="1" t="str">
        <f t="shared" si="2860"/>
        <v>21:0867</v>
      </c>
      <c r="D20596" s="1" t="str">
        <f t="shared" si="2861"/>
        <v>21:0240</v>
      </c>
      <c r="E20596" t="s">
        <v>79671</v>
      </c>
      <c r="F20596" t="s">
        <v>79672</v>
      </c>
      <c r="H20596">
        <v>46.282536100000002</v>
      </c>
      <c r="I20596">
        <v>-66.627893900000004</v>
      </c>
      <c r="J20596" s="1" t="str">
        <f t="shared" si="2862"/>
        <v>Fluid (stream)</v>
      </c>
      <c r="K20596" s="1" t="str">
        <f t="shared" si="2859"/>
        <v>Untreated Water</v>
      </c>
      <c r="L20596">
        <v>24</v>
      </c>
      <c r="M20596" t="s">
        <v>11475</v>
      </c>
      <c r="N20596">
        <v>412</v>
      </c>
      <c r="O20596">
        <v>2.5000000000000001E-2</v>
      </c>
      <c r="P20596">
        <v>30</v>
      </c>
      <c r="Q20596">
        <v>7</v>
      </c>
    </row>
    <row r="20597" spans="1:17" hidden="1" x14ac:dyDescent="0.3">
      <c r="A20597" t="s">
        <v>79673</v>
      </c>
      <c r="B20597" t="s">
        <v>79674</v>
      </c>
      <c r="C20597" s="1" t="str">
        <f t="shared" si="2860"/>
        <v>21:0867</v>
      </c>
      <c r="D20597" s="1" t="str">
        <f t="shared" si="2861"/>
        <v>21:0240</v>
      </c>
      <c r="E20597" t="s">
        <v>79675</v>
      </c>
      <c r="F20597" t="s">
        <v>79676</v>
      </c>
      <c r="H20597">
        <v>46.298438400000002</v>
      </c>
      <c r="I20597">
        <v>-66.613572000000005</v>
      </c>
      <c r="J20597" s="1" t="str">
        <f t="shared" si="2862"/>
        <v>Fluid (stream)</v>
      </c>
      <c r="K20597" s="1" t="str">
        <f t="shared" si="2859"/>
        <v>Untreated Water</v>
      </c>
      <c r="L20597">
        <v>24</v>
      </c>
      <c r="M20597" t="s">
        <v>11480</v>
      </c>
      <c r="N20597">
        <v>413</v>
      </c>
      <c r="O20597">
        <v>2.5000000000000001E-2</v>
      </c>
      <c r="P20597">
        <v>40</v>
      </c>
      <c r="Q20597">
        <v>7</v>
      </c>
    </row>
    <row r="20598" spans="1:17" hidden="1" x14ac:dyDescent="0.3">
      <c r="A20598" t="s">
        <v>79677</v>
      </c>
      <c r="B20598" t="s">
        <v>79678</v>
      </c>
      <c r="C20598" s="1" t="str">
        <f t="shared" si="2860"/>
        <v>21:0867</v>
      </c>
      <c r="D20598" s="1" t="str">
        <f t="shared" si="2861"/>
        <v>21:0240</v>
      </c>
      <c r="E20598" t="s">
        <v>79679</v>
      </c>
      <c r="F20598" t="s">
        <v>79680</v>
      </c>
      <c r="H20598">
        <v>46.2970489</v>
      </c>
      <c r="I20598">
        <v>-66.611684800000006</v>
      </c>
      <c r="J20598" s="1" t="str">
        <f t="shared" si="2862"/>
        <v>Fluid (stream)</v>
      </c>
      <c r="K20598" s="1" t="str">
        <f t="shared" si="2859"/>
        <v>Untreated Water</v>
      </c>
      <c r="L20598">
        <v>24</v>
      </c>
      <c r="M20598" t="s">
        <v>12548</v>
      </c>
      <c r="N20598">
        <v>414</v>
      </c>
      <c r="O20598">
        <v>2.5000000000000001E-2</v>
      </c>
      <c r="P20598">
        <v>40</v>
      </c>
      <c r="Q20598">
        <v>7</v>
      </c>
    </row>
    <row r="20599" spans="1:17" hidden="1" x14ac:dyDescent="0.3">
      <c r="A20599" t="s">
        <v>79681</v>
      </c>
      <c r="B20599" t="s">
        <v>79682</v>
      </c>
      <c r="C20599" s="1" t="str">
        <f t="shared" si="2860"/>
        <v>21:0867</v>
      </c>
      <c r="D20599" s="1" t="str">
        <f t="shared" si="2861"/>
        <v>21:0240</v>
      </c>
      <c r="E20599" t="s">
        <v>79683</v>
      </c>
      <c r="F20599" t="s">
        <v>79684</v>
      </c>
      <c r="H20599">
        <v>46.310265000000001</v>
      </c>
      <c r="I20599">
        <v>-66.598121300000003</v>
      </c>
      <c r="J20599" s="1" t="str">
        <f t="shared" si="2862"/>
        <v>Fluid (stream)</v>
      </c>
      <c r="K20599" s="1" t="str">
        <f t="shared" si="2859"/>
        <v>Untreated Water</v>
      </c>
      <c r="L20599">
        <v>25</v>
      </c>
      <c r="M20599" t="s">
        <v>11431</v>
      </c>
      <c r="N20599">
        <v>415</v>
      </c>
      <c r="O20599">
        <v>0.09</v>
      </c>
      <c r="P20599">
        <v>60</v>
      </c>
      <c r="Q20599">
        <v>6.8</v>
      </c>
    </row>
    <row r="20600" spans="1:17" hidden="1" x14ac:dyDescent="0.3">
      <c r="A20600" t="s">
        <v>79685</v>
      </c>
      <c r="B20600" t="s">
        <v>79686</v>
      </c>
      <c r="C20600" s="1" t="str">
        <f t="shared" si="2860"/>
        <v>21:0867</v>
      </c>
      <c r="D20600" s="1" t="str">
        <f t="shared" si="2861"/>
        <v>21:0240</v>
      </c>
      <c r="E20600" t="s">
        <v>79683</v>
      </c>
      <c r="F20600" t="s">
        <v>79687</v>
      </c>
      <c r="H20600">
        <v>46.310265000000001</v>
      </c>
      <c r="I20600">
        <v>-66.598121300000003</v>
      </c>
      <c r="J20600" s="1" t="str">
        <f t="shared" si="2862"/>
        <v>Fluid (stream)</v>
      </c>
      <c r="K20600" s="1" t="str">
        <f t="shared" si="2859"/>
        <v>Untreated Water</v>
      </c>
      <c r="L20600">
        <v>25</v>
      </c>
      <c r="M20600" t="s">
        <v>11435</v>
      </c>
      <c r="N20600">
        <v>416</v>
      </c>
      <c r="O20600">
        <v>2.5000000000000001E-2</v>
      </c>
      <c r="P20600">
        <v>60</v>
      </c>
      <c r="Q20600">
        <v>6.7</v>
      </c>
    </row>
    <row r="20601" spans="1:17" hidden="1" x14ac:dyDescent="0.3">
      <c r="A20601" t="s">
        <v>79688</v>
      </c>
      <c r="B20601" t="s">
        <v>79689</v>
      </c>
      <c r="C20601" s="1" t="str">
        <f t="shared" si="2860"/>
        <v>21:0867</v>
      </c>
      <c r="D20601" s="1" t="str">
        <f t="shared" si="2861"/>
        <v>21:0240</v>
      </c>
      <c r="E20601" t="s">
        <v>79690</v>
      </c>
      <c r="F20601" t="s">
        <v>79691</v>
      </c>
      <c r="H20601">
        <v>46.323300199999998</v>
      </c>
      <c r="I20601">
        <v>-66.662504299999995</v>
      </c>
      <c r="J20601" s="1" t="str">
        <f t="shared" si="2862"/>
        <v>Fluid (stream)</v>
      </c>
      <c r="K20601" s="1" t="str">
        <f t="shared" ref="K20601:K20664" si="2863">HYPERLINK("http://geochem.nrcan.gc.ca/cdogs/content/kwd/kwd080007_e.htm", "Untreated Water")</f>
        <v>Untreated Water</v>
      </c>
      <c r="L20601">
        <v>25</v>
      </c>
      <c r="M20601" t="s">
        <v>11392</v>
      </c>
      <c r="N20601">
        <v>417</v>
      </c>
      <c r="O20601">
        <v>2.5000000000000001E-2</v>
      </c>
      <c r="P20601">
        <v>40</v>
      </c>
      <c r="Q20601">
        <v>6.3</v>
      </c>
    </row>
    <row r="20602" spans="1:17" hidden="1" x14ac:dyDescent="0.3">
      <c r="A20602" t="s">
        <v>79692</v>
      </c>
      <c r="B20602" t="s">
        <v>79693</v>
      </c>
      <c r="C20602" s="1" t="str">
        <f t="shared" si="2860"/>
        <v>21:0867</v>
      </c>
      <c r="D20602" s="1" t="str">
        <f t="shared" si="2861"/>
        <v>21:0240</v>
      </c>
      <c r="E20602" t="s">
        <v>79694</v>
      </c>
      <c r="F20602" t="s">
        <v>79695</v>
      </c>
      <c r="H20602">
        <v>46.324702100000003</v>
      </c>
      <c r="I20602">
        <v>-66.665042700000001</v>
      </c>
      <c r="J20602" s="1" t="str">
        <f t="shared" si="2862"/>
        <v>Fluid (stream)</v>
      </c>
      <c r="K20602" s="1" t="str">
        <f t="shared" si="2863"/>
        <v>Untreated Water</v>
      </c>
      <c r="L20602">
        <v>25</v>
      </c>
      <c r="M20602" t="s">
        <v>11397</v>
      </c>
      <c r="N20602">
        <v>418</v>
      </c>
      <c r="O20602">
        <v>2.5000000000000001E-2</v>
      </c>
      <c r="P20602">
        <v>50</v>
      </c>
      <c r="Q20602">
        <v>7.1</v>
      </c>
    </row>
    <row r="20603" spans="1:17" hidden="1" x14ac:dyDescent="0.3">
      <c r="A20603" t="s">
        <v>79696</v>
      </c>
      <c r="B20603" t="s">
        <v>79697</v>
      </c>
      <c r="C20603" s="1" t="str">
        <f t="shared" si="2860"/>
        <v>21:0867</v>
      </c>
      <c r="D20603" s="1" t="str">
        <f t="shared" si="2861"/>
        <v>21:0240</v>
      </c>
      <c r="E20603" t="s">
        <v>79698</v>
      </c>
      <c r="F20603" t="s">
        <v>79699</v>
      </c>
      <c r="H20603">
        <v>46.326051</v>
      </c>
      <c r="I20603">
        <v>-66.664985200000004</v>
      </c>
      <c r="J20603" s="1" t="str">
        <f t="shared" si="2862"/>
        <v>Fluid (stream)</v>
      </c>
      <c r="K20603" s="1" t="str">
        <f t="shared" si="2863"/>
        <v>Untreated Water</v>
      </c>
      <c r="L20603">
        <v>25</v>
      </c>
      <c r="M20603" t="s">
        <v>11402</v>
      </c>
      <c r="N20603">
        <v>419</v>
      </c>
      <c r="O20603">
        <v>2.5000000000000001E-2</v>
      </c>
      <c r="P20603">
        <v>40</v>
      </c>
      <c r="Q20603">
        <v>7.2</v>
      </c>
    </row>
    <row r="20604" spans="1:17" hidden="1" x14ac:dyDescent="0.3">
      <c r="A20604" t="s">
        <v>79700</v>
      </c>
      <c r="B20604" t="s">
        <v>79701</v>
      </c>
      <c r="C20604" s="1" t="str">
        <f t="shared" si="2860"/>
        <v>21:0867</v>
      </c>
      <c r="D20604" s="1" t="str">
        <f t="shared" si="2861"/>
        <v>21:0240</v>
      </c>
      <c r="E20604" t="s">
        <v>79702</v>
      </c>
      <c r="F20604" t="s">
        <v>79703</v>
      </c>
      <c r="H20604">
        <v>46.337674499999999</v>
      </c>
      <c r="I20604">
        <v>-66.661241200000006</v>
      </c>
      <c r="J20604" s="1" t="str">
        <f t="shared" si="2862"/>
        <v>Fluid (stream)</v>
      </c>
      <c r="K20604" s="1" t="str">
        <f t="shared" si="2863"/>
        <v>Untreated Water</v>
      </c>
      <c r="L20604">
        <v>25</v>
      </c>
      <c r="M20604" t="s">
        <v>11411</v>
      </c>
      <c r="N20604">
        <v>420</v>
      </c>
      <c r="O20604">
        <v>2.5000000000000001E-2</v>
      </c>
      <c r="P20604">
        <v>40</v>
      </c>
      <c r="Q20604">
        <v>7.3</v>
      </c>
    </row>
    <row r="20605" spans="1:17" hidden="1" x14ac:dyDescent="0.3">
      <c r="A20605" t="s">
        <v>79704</v>
      </c>
      <c r="B20605" t="s">
        <v>79705</v>
      </c>
      <c r="C20605" s="1" t="str">
        <f t="shared" si="2860"/>
        <v>21:0867</v>
      </c>
      <c r="D20605" s="1" t="str">
        <f t="shared" si="2861"/>
        <v>21:0240</v>
      </c>
      <c r="E20605" t="s">
        <v>79706</v>
      </c>
      <c r="F20605" t="s">
        <v>79707</v>
      </c>
      <c r="H20605">
        <v>46.387957399999998</v>
      </c>
      <c r="I20605">
        <v>-66.986200800000006</v>
      </c>
      <c r="J20605" s="1" t="str">
        <f t="shared" si="2862"/>
        <v>Fluid (stream)</v>
      </c>
      <c r="K20605" s="1" t="str">
        <f t="shared" si="2863"/>
        <v>Untreated Water</v>
      </c>
      <c r="L20605">
        <v>25</v>
      </c>
      <c r="M20605" t="s">
        <v>11416</v>
      </c>
      <c r="N20605">
        <v>421</v>
      </c>
      <c r="O20605">
        <v>2.5000000000000001E-2</v>
      </c>
      <c r="P20605">
        <v>40</v>
      </c>
      <c r="Q20605">
        <v>6.7</v>
      </c>
    </row>
    <row r="20606" spans="1:17" hidden="1" x14ac:dyDescent="0.3">
      <c r="A20606" t="s">
        <v>79708</v>
      </c>
      <c r="B20606" t="s">
        <v>79709</v>
      </c>
      <c r="C20606" s="1" t="str">
        <f t="shared" si="2860"/>
        <v>21:0867</v>
      </c>
      <c r="D20606" s="1" t="str">
        <f t="shared" si="2861"/>
        <v>21:0240</v>
      </c>
      <c r="E20606" t="s">
        <v>79710</v>
      </c>
      <c r="F20606" t="s">
        <v>79711</v>
      </c>
      <c r="H20606">
        <v>46.386989200000002</v>
      </c>
      <c r="I20606">
        <v>-66.982334699999996</v>
      </c>
      <c r="J20606" s="1" t="str">
        <f t="shared" si="2862"/>
        <v>Fluid (stream)</v>
      </c>
      <c r="K20606" s="1" t="str">
        <f t="shared" si="2863"/>
        <v>Untreated Water</v>
      </c>
      <c r="L20606">
        <v>25</v>
      </c>
      <c r="M20606" t="s">
        <v>11421</v>
      </c>
      <c r="N20606">
        <v>422</v>
      </c>
      <c r="O20606">
        <v>2.5000000000000001E-2</v>
      </c>
      <c r="P20606">
        <v>40</v>
      </c>
      <c r="Q20606">
        <v>6.7</v>
      </c>
    </row>
    <row r="20607" spans="1:17" hidden="1" x14ac:dyDescent="0.3">
      <c r="A20607" t="s">
        <v>79712</v>
      </c>
      <c r="B20607" t="s">
        <v>79713</v>
      </c>
      <c r="C20607" s="1" t="str">
        <f t="shared" si="2860"/>
        <v>21:0867</v>
      </c>
      <c r="D20607" s="1" t="str">
        <f t="shared" si="2861"/>
        <v>21:0240</v>
      </c>
      <c r="E20607" t="s">
        <v>79714</v>
      </c>
      <c r="F20607" t="s">
        <v>79715</v>
      </c>
      <c r="H20607">
        <v>46.360212400000002</v>
      </c>
      <c r="I20607">
        <v>-66.995020999999994</v>
      </c>
      <c r="J20607" s="1" t="str">
        <f t="shared" si="2862"/>
        <v>Fluid (stream)</v>
      </c>
      <c r="K20607" s="1" t="str">
        <f t="shared" si="2863"/>
        <v>Untreated Water</v>
      </c>
      <c r="L20607">
        <v>25</v>
      </c>
      <c r="M20607" t="s">
        <v>11426</v>
      </c>
      <c r="N20607">
        <v>423</v>
      </c>
      <c r="O20607">
        <v>2.5000000000000001E-2</v>
      </c>
      <c r="P20607">
        <v>40</v>
      </c>
      <c r="Q20607">
        <v>6.7</v>
      </c>
    </row>
    <row r="20608" spans="1:17" hidden="1" x14ac:dyDescent="0.3">
      <c r="A20608" t="s">
        <v>79716</v>
      </c>
      <c r="B20608" t="s">
        <v>79717</v>
      </c>
      <c r="C20608" s="1" t="str">
        <f t="shared" si="2860"/>
        <v>21:0867</v>
      </c>
      <c r="D20608" s="1" t="str">
        <f t="shared" si="2861"/>
        <v>21:0240</v>
      </c>
      <c r="E20608" t="s">
        <v>79718</v>
      </c>
      <c r="F20608" t="s">
        <v>79719</v>
      </c>
      <c r="H20608">
        <v>46.438541999999998</v>
      </c>
      <c r="I20608">
        <v>-66.800777999999994</v>
      </c>
      <c r="J20608" s="1" t="str">
        <f t="shared" si="2862"/>
        <v>Fluid (stream)</v>
      </c>
      <c r="K20608" s="1" t="str">
        <f t="shared" si="2863"/>
        <v>Untreated Water</v>
      </c>
      <c r="L20608">
        <v>25</v>
      </c>
      <c r="M20608" t="s">
        <v>11440</v>
      </c>
      <c r="N20608">
        <v>424</v>
      </c>
      <c r="O20608">
        <v>2.5000000000000001E-2</v>
      </c>
      <c r="P20608">
        <v>40</v>
      </c>
      <c r="Q20608">
        <v>6.9</v>
      </c>
    </row>
    <row r="20609" spans="1:17" hidden="1" x14ac:dyDescent="0.3">
      <c r="A20609" t="s">
        <v>79720</v>
      </c>
      <c r="B20609" t="s">
        <v>79721</v>
      </c>
      <c r="C20609" s="1" t="str">
        <f t="shared" si="2860"/>
        <v>21:0867</v>
      </c>
      <c r="D20609" s="1" t="str">
        <f t="shared" si="2861"/>
        <v>21:0240</v>
      </c>
      <c r="E20609" t="s">
        <v>79722</v>
      </c>
      <c r="F20609" t="s">
        <v>79723</v>
      </c>
      <c r="H20609">
        <v>46.426295799999998</v>
      </c>
      <c r="I20609">
        <v>-66.749533600000007</v>
      </c>
      <c r="J20609" s="1" t="str">
        <f t="shared" si="2862"/>
        <v>Fluid (stream)</v>
      </c>
      <c r="K20609" s="1" t="str">
        <f t="shared" si="2863"/>
        <v>Untreated Water</v>
      </c>
      <c r="L20609">
        <v>25</v>
      </c>
      <c r="M20609" t="s">
        <v>11445</v>
      </c>
      <c r="N20609">
        <v>425</v>
      </c>
      <c r="O20609">
        <v>2.5000000000000001E-2</v>
      </c>
      <c r="P20609">
        <v>40</v>
      </c>
      <c r="Q20609">
        <v>7</v>
      </c>
    </row>
    <row r="20610" spans="1:17" hidden="1" x14ac:dyDescent="0.3">
      <c r="A20610" t="s">
        <v>79724</v>
      </c>
      <c r="B20610" t="s">
        <v>79725</v>
      </c>
      <c r="C20610" s="1" t="str">
        <f t="shared" si="2860"/>
        <v>21:0867</v>
      </c>
      <c r="D20610" s="1" t="str">
        <f t="shared" si="2861"/>
        <v>21:0240</v>
      </c>
      <c r="E20610" t="s">
        <v>79726</v>
      </c>
      <c r="F20610" t="s">
        <v>79727</v>
      </c>
      <c r="H20610">
        <v>46.429225000000002</v>
      </c>
      <c r="I20610">
        <v>-66.742904899999999</v>
      </c>
      <c r="J20610" s="1" t="str">
        <f t="shared" si="2862"/>
        <v>Fluid (stream)</v>
      </c>
      <c r="K20610" s="1" t="str">
        <f t="shared" si="2863"/>
        <v>Untreated Water</v>
      </c>
      <c r="L20610">
        <v>25</v>
      </c>
      <c r="M20610" t="s">
        <v>11450</v>
      </c>
      <c r="N20610">
        <v>426</v>
      </c>
      <c r="O20610">
        <v>2.5000000000000001E-2</v>
      </c>
      <c r="P20610">
        <v>30</v>
      </c>
      <c r="Q20610">
        <v>7.2</v>
      </c>
    </row>
    <row r="20611" spans="1:17" hidden="1" x14ac:dyDescent="0.3">
      <c r="A20611" t="s">
        <v>79728</v>
      </c>
      <c r="B20611" t="s">
        <v>79729</v>
      </c>
      <c r="C20611" s="1" t="str">
        <f t="shared" si="2860"/>
        <v>21:0867</v>
      </c>
      <c r="D20611" s="1" t="str">
        <f t="shared" si="2861"/>
        <v>21:0240</v>
      </c>
      <c r="E20611" t="s">
        <v>79730</v>
      </c>
      <c r="F20611" t="s">
        <v>79731</v>
      </c>
      <c r="H20611">
        <v>46.4296261</v>
      </c>
      <c r="I20611">
        <v>-66.713276300000004</v>
      </c>
      <c r="J20611" s="1" t="str">
        <f t="shared" si="2862"/>
        <v>Fluid (stream)</v>
      </c>
      <c r="K20611" s="1" t="str">
        <f t="shared" si="2863"/>
        <v>Untreated Water</v>
      </c>
      <c r="L20611">
        <v>25</v>
      </c>
      <c r="M20611" t="s">
        <v>11460</v>
      </c>
      <c r="N20611">
        <v>427</v>
      </c>
      <c r="O20611">
        <v>2.5000000000000001E-2</v>
      </c>
      <c r="P20611">
        <v>40</v>
      </c>
      <c r="Q20611">
        <v>7</v>
      </c>
    </row>
    <row r="20612" spans="1:17" hidden="1" x14ac:dyDescent="0.3">
      <c r="A20612" t="s">
        <v>79732</v>
      </c>
      <c r="B20612" t="s">
        <v>79733</v>
      </c>
      <c r="C20612" s="1" t="str">
        <f t="shared" si="2860"/>
        <v>21:0867</v>
      </c>
      <c r="D20612" s="1" t="str">
        <f t="shared" si="2861"/>
        <v>21:0240</v>
      </c>
      <c r="E20612" t="s">
        <v>79734</v>
      </c>
      <c r="F20612" t="s">
        <v>79735</v>
      </c>
      <c r="H20612">
        <v>46.372213600000002</v>
      </c>
      <c r="I20612">
        <v>-66.936070299999997</v>
      </c>
      <c r="J20612" s="1" t="str">
        <f t="shared" si="2862"/>
        <v>Fluid (stream)</v>
      </c>
      <c r="K20612" s="1" t="str">
        <f t="shared" si="2863"/>
        <v>Untreated Water</v>
      </c>
      <c r="L20612">
        <v>25</v>
      </c>
      <c r="M20612" t="s">
        <v>11465</v>
      </c>
      <c r="N20612">
        <v>428</v>
      </c>
      <c r="O20612">
        <v>2.5000000000000001E-2</v>
      </c>
      <c r="P20612">
        <v>40</v>
      </c>
      <c r="Q20612">
        <v>6.2</v>
      </c>
    </row>
    <row r="20613" spans="1:17" hidden="1" x14ac:dyDescent="0.3">
      <c r="A20613" t="s">
        <v>79736</v>
      </c>
      <c r="B20613" t="s">
        <v>79737</v>
      </c>
      <c r="C20613" s="1" t="str">
        <f t="shared" si="2860"/>
        <v>21:0867</v>
      </c>
      <c r="D20613" s="1" t="str">
        <f t="shared" si="2861"/>
        <v>21:0240</v>
      </c>
      <c r="E20613" t="s">
        <v>79738</v>
      </c>
      <c r="F20613" t="s">
        <v>79739</v>
      </c>
      <c r="H20613">
        <v>46.370555299999999</v>
      </c>
      <c r="I20613">
        <v>-66.943934100000007</v>
      </c>
      <c r="J20613" s="1" t="str">
        <f t="shared" si="2862"/>
        <v>Fluid (stream)</v>
      </c>
      <c r="K20613" s="1" t="str">
        <f t="shared" si="2863"/>
        <v>Untreated Water</v>
      </c>
      <c r="L20613">
        <v>25</v>
      </c>
      <c r="M20613" t="s">
        <v>11470</v>
      </c>
      <c r="N20613">
        <v>429</v>
      </c>
      <c r="O20613">
        <v>2.5000000000000001E-2</v>
      </c>
      <c r="P20613">
        <v>40</v>
      </c>
      <c r="Q20613">
        <v>6.5</v>
      </c>
    </row>
    <row r="20614" spans="1:17" hidden="1" x14ac:dyDescent="0.3">
      <c r="A20614" t="s">
        <v>79740</v>
      </c>
      <c r="B20614" t="s">
        <v>79741</v>
      </c>
      <c r="C20614" s="1" t="str">
        <f t="shared" si="2860"/>
        <v>21:0867</v>
      </c>
      <c r="D20614" s="1" t="str">
        <f t="shared" si="2861"/>
        <v>21:0240</v>
      </c>
      <c r="E20614" t="s">
        <v>79742</v>
      </c>
      <c r="F20614" t="s">
        <v>79743</v>
      </c>
      <c r="H20614">
        <v>46.372955300000001</v>
      </c>
      <c r="I20614">
        <v>-66.952295699999993</v>
      </c>
      <c r="J20614" s="1" t="str">
        <f t="shared" si="2862"/>
        <v>Fluid (stream)</v>
      </c>
      <c r="K20614" s="1" t="str">
        <f t="shared" si="2863"/>
        <v>Untreated Water</v>
      </c>
      <c r="L20614">
        <v>25</v>
      </c>
      <c r="M20614" t="s">
        <v>11475</v>
      </c>
      <c r="N20614">
        <v>430</v>
      </c>
      <c r="O20614">
        <v>2.5000000000000001E-2</v>
      </c>
      <c r="P20614">
        <v>40</v>
      </c>
      <c r="Q20614">
        <v>6.5</v>
      </c>
    </row>
    <row r="20615" spans="1:17" hidden="1" x14ac:dyDescent="0.3">
      <c r="A20615" t="s">
        <v>79744</v>
      </c>
      <c r="B20615" t="s">
        <v>79745</v>
      </c>
      <c r="C20615" s="1" t="str">
        <f t="shared" si="2860"/>
        <v>21:0867</v>
      </c>
      <c r="D20615" s="1" t="str">
        <f t="shared" si="2861"/>
        <v>21:0240</v>
      </c>
      <c r="E20615" t="s">
        <v>79746</v>
      </c>
      <c r="F20615" t="s">
        <v>79747</v>
      </c>
      <c r="H20615">
        <v>46.330688600000002</v>
      </c>
      <c r="I20615">
        <v>-66.808355700000007</v>
      </c>
      <c r="J20615" s="1" t="str">
        <f t="shared" si="2862"/>
        <v>Fluid (stream)</v>
      </c>
      <c r="K20615" s="1" t="str">
        <f t="shared" si="2863"/>
        <v>Untreated Water</v>
      </c>
      <c r="L20615">
        <v>25</v>
      </c>
      <c r="M20615" t="s">
        <v>11480</v>
      </c>
      <c r="N20615">
        <v>431</v>
      </c>
      <c r="O20615">
        <v>2.5000000000000001E-2</v>
      </c>
      <c r="P20615">
        <v>40</v>
      </c>
      <c r="Q20615">
        <v>7.5</v>
      </c>
    </row>
    <row r="20616" spans="1:17" hidden="1" x14ac:dyDescent="0.3">
      <c r="A20616" t="s">
        <v>79748</v>
      </c>
      <c r="B20616" t="s">
        <v>79749</v>
      </c>
      <c r="C20616" s="1" t="str">
        <f t="shared" si="2860"/>
        <v>21:0867</v>
      </c>
      <c r="D20616" s="1" t="str">
        <f t="shared" si="2861"/>
        <v>21:0240</v>
      </c>
      <c r="E20616" t="s">
        <v>79750</v>
      </c>
      <c r="F20616" t="s">
        <v>79751</v>
      </c>
      <c r="H20616">
        <v>46.257325799999997</v>
      </c>
      <c r="I20616">
        <v>-66.8313962</v>
      </c>
      <c r="J20616" s="1" t="str">
        <f t="shared" si="2862"/>
        <v>Fluid (stream)</v>
      </c>
      <c r="K20616" s="1" t="str">
        <f t="shared" si="2863"/>
        <v>Untreated Water</v>
      </c>
      <c r="L20616">
        <v>25</v>
      </c>
      <c r="M20616" t="s">
        <v>12548</v>
      </c>
      <c r="N20616">
        <v>432</v>
      </c>
      <c r="O20616">
        <v>2.5000000000000001E-2</v>
      </c>
      <c r="P20616">
        <v>40</v>
      </c>
      <c r="Q20616">
        <v>7.3</v>
      </c>
    </row>
    <row r="20617" spans="1:17" hidden="1" x14ac:dyDescent="0.3">
      <c r="A20617" t="s">
        <v>79752</v>
      </c>
      <c r="B20617" t="s">
        <v>79753</v>
      </c>
      <c r="C20617" s="1" t="str">
        <f t="shared" si="2860"/>
        <v>21:0867</v>
      </c>
      <c r="D20617" s="1" t="str">
        <f t="shared" si="2861"/>
        <v>21:0240</v>
      </c>
      <c r="E20617" t="s">
        <v>79754</v>
      </c>
      <c r="F20617" t="s">
        <v>79755</v>
      </c>
      <c r="H20617">
        <v>46.263572099999998</v>
      </c>
      <c r="I20617">
        <v>-66.828554199999999</v>
      </c>
      <c r="J20617" s="1" t="str">
        <f t="shared" si="2862"/>
        <v>Fluid (stream)</v>
      </c>
      <c r="K20617" s="1" t="str">
        <f t="shared" si="2863"/>
        <v>Untreated Water</v>
      </c>
      <c r="L20617">
        <v>26</v>
      </c>
      <c r="M20617" t="s">
        <v>11392</v>
      </c>
      <c r="N20617">
        <v>433</v>
      </c>
      <c r="O20617">
        <v>2.5000000000000001E-2</v>
      </c>
      <c r="P20617">
        <v>40</v>
      </c>
      <c r="Q20617">
        <v>7.4</v>
      </c>
    </row>
    <row r="20618" spans="1:17" hidden="1" x14ac:dyDescent="0.3">
      <c r="A20618" t="s">
        <v>79756</v>
      </c>
      <c r="B20618" t="s">
        <v>79757</v>
      </c>
      <c r="C20618" s="1" t="str">
        <f t="shared" si="2860"/>
        <v>21:0867</v>
      </c>
      <c r="D20618" s="1" t="str">
        <f t="shared" si="2861"/>
        <v>21:0240</v>
      </c>
      <c r="E20618" t="s">
        <v>79758</v>
      </c>
      <c r="F20618" t="s">
        <v>79759</v>
      </c>
      <c r="H20618">
        <v>46.405439899999998</v>
      </c>
      <c r="I20618">
        <v>-66.5243337</v>
      </c>
      <c r="J20618" s="1" t="str">
        <f t="shared" si="2862"/>
        <v>Fluid (stream)</v>
      </c>
      <c r="K20618" s="1" t="str">
        <f t="shared" si="2863"/>
        <v>Untreated Water</v>
      </c>
      <c r="L20618">
        <v>26</v>
      </c>
      <c r="M20618" t="s">
        <v>11397</v>
      </c>
      <c r="N20618">
        <v>434</v>
      </c>
      <c r="O20618">
        <v>2.5000000000000001E-2</v>
      </c>
      <c r="P20618">
        <v>40</v>
      </c>
      <c r="Q20618">
        <v>7.2</v>
      </c>
    </row>
    <row r="20619" spans="1:17" hidden="1" x14ac:dyDescent="0.3">
      <c r="A20619" t="s">
        <v>79760</v>
      </c>
      <c r="B20619" t="s">
        <v>79761</v>
      </c>
      <c r="C20619" s="1" t="str">
        <f t="shared" si="2860"/>
        <v>21:0867</v>
      </c>
      <c r="D20619" s="1" t="str">
        <f t="shared" si="2861"/>
        <v>21:0240</v>
      </c>
      <c r="E20619" t="s">
        <v>79762</v>
      </c>
      <c r="F20619" t="s">
        <v>79763</v>
      </c>
      <c r="H20619">
        <v>46.402672299999999</v>
      </c>
      <c r="I20619">
        <v>-66.521206599999999</v>
      </c>
      <c r="J20619" s="1" t="str">
        <f t="shared" si="2862"/>
        <v>Fluid (stream)</v>
      </c>
      <c r="K20619" s="1" t="str">
        <f t="shared" si="2863"/>
        <v>Untreated Water</v>
      </c>
      <c r="L20619">
        <v>26</v>
      </c>
      <c r="M20619" t="s">
        <v>11402</v>
      </c>
      <c r="N20619">
        <v>435</v>
      </c>
      <c r="O20619">
        <v>2.5000000000000001E-2</v>
      </c>
      <c r="P20619">
        <v>40</v>
      </c>
      <c r="Q20619">
        <v>7.2</v>
      </c>
    </row>
    <row r="20620" spans="1:17" hidden="1" x14ac:dyDescent="0.3">
      <c r="A20620" t="s">
        <v>79764</v>
      </c>
      <c r="B20620" t="s">
        <v>79765</v>
      </c>
      <c r="C20620" s="1" t="str">
        <f t="shared" si="2860"/>
        <v>21:0867</v>
      </c>
      <c r="D20620" s="1" t="str">
        <f t="shared" si="2861"/>
        <v>21:0240</v>
      </c>
      <c r="E20620" t="s">
        <v>79766</v>
      </c>
      <c r="F20620" t="s">
        <v>79767</v>
      </c>
      <c r="H20620">
        <v>46.2759383</v>
      </c>
      <c r="I20620">
        <v>-66.508118100000004</v>
      </c>
      <c r="J20620" s="1" t="str">
        <f t="shared" si="2862"/>
        <v>Fluid (stream)</v>
      </c>
      <c r="K20620" s="1" t="str">
        <f t="shared" si="2863"/>
        <v>Untreated Water</v>
      </c>
      <c r="L20620">
        <v>26</v>
      </c>
      <c r="M20620" t="s">
        <v>11411</v>
      </c>
      <c r="N20620">
        <v>436</v>
      </c>
      <c r="O20620">
        <v>2.5000000000000001E-2</v>
      </c>
      <c r="P20620">
        <v>50</v>
      </c>
      <c r="Q20620">
        <v>6.8</v>
      </c>
    </row>
    <row r="20621" spans="1:17" hidden="1" x14ac:dyDescent="0.3">
      <c r="A20621" t="s">
        <v>79768</v>
      </c>
      <c r="B20621" t="s">
        <v>79769</v>
      </c>
      <c r="C20621" s="1" t="str">
        <f t="shared" si="2860"/>
        <v>21:0867</v>
      </c>
      <c r="D20621" s="1" t="str">
        <f t="shared" si="2861"/>
        <v>21:0240</v>
      </c>
      <c r="E20621" t="s">
        <v>79770</v>
      </c>
      <c r="F20621" t="s">
        <v>79771</v>
      </c>
      <c r="H20621">
        <v>46.274575400000003</v>
      </c>
      <c r="I20621">
        <v>-66.507531099999994</v>
      </c>
      <c r="J20621" s="1" t="str">
        <f t="shared" si="2862"/>
        <v>Fluid (stream)</v>
      </c>
      <c r="K20621" s="1" t="str">
        <f t="shared" si="2863"/>
        <v>Untreated Water</v>
      </c>
      <c r="L20621">
        <v>26</v>
      </c>
      <c r="M20621" t="s">
        <v>11431</v>
      </c>
      <c r="N20621">
        <v>437</v>
      </c>
      <c r="O20621">
        <v>2.5000000000000001E-2</v>
      </c>
      <c r="P20621">
        <v>50</v>
      </c>
      <c r="Q20621">
        <v>6.2</v>
      </c>
    </row>
    <row r="20622" spans="1:17" hidden="1" x14ac:dyDescent="0.3">
      <c r="A20622" t="s">
        <v>79772</v>
      </c>
      <c r="B20622" t="s">
        <v>79773</v>
      </c>
      <c r="C20622" s="1" t="str">
        <f t="shared" si="2860"/>
        <v>21:0867</v>
      </c>
      <c r="D20622" s="1" t="str">
        <f t="shared" si="2861"/>
        <v>21:0240</v>
      </c>
      <c r="E20622" t="s">
        <v>79770</v>
      </c>
      <c r="F20622" t="s">
        <v>79774</v>
      </c>
      <c r="H20622">
        <v>46.274575400000003</v>
      </c>
      <c r="I20622">
        <v>-66.507531099999994</v>
      </c>
      <c r="J20622" s="1" t="str">
        <f t="shared" si="2862"/>
        <v>Fluid (stream)</v>
      </c>
      <c r="K20622" s="1" t="str">
        <f t="shared" si="2863"/>
        <v>Untreated Water</v>
      </c>
      <c r="L20622">
        <v>26</v>
      </c>
      <c r="M20622" t="s">
        <v>11435</v>
      </c>
      <c r="N20622">
        <v>438</v>
      </c>
      <c r="O20622">
        <v>2.5000000000000001E-2</v>
      </c>
      <c r="P20622">
        <v>50</v>
      </c>
      <c r="Q20622">
        <v>6.2</v>
      </c>
    </row>
    <row r="20623" spans="1:17" hidden="1" x14ac:dyDescent="0.3">
      <c r="A20623" t="s">
        <v>79775</v>
      </c>
      <c r="B20623" t="s">
        <v>79776</v>
      </c>
      <c r="C20623" s="1" t="str">
        <f t="shared" si="2860"/>
        <v>21:0867</v>
      </c>
      <c r="D20623" s="1" t="str">
        <f t="shared" si="2861"/>
        <v>21:0240</v>
      </c>
      <c r="E20623" t="s">
        <v>79777</v>
      </c>
      <c r="F20623" t="s">
        <v>79778</v>
      </c>
      <c r="H20623">
        <v>46.256747699999998</v>
      </c>
      <c r="I20623">
        <v>-66.578405500000002</v>
      </c>
      <c r="J20623" s="1" t="str">
        <f t="shared" si="2862"/>
        <v>Fluid (stream)</v>
      </c>
      <c r="K20623" s="1" t="str">
        <f t="shared" si="2863"/>
        <v>Untreated Water</v>
      </c>
      <c r="L20623">
        <v>26</v>
      </c>
      <c r="M20623" t="s">
        <v>11416</v>
      </c>
      <c r="N20623">
        <v>439</v>
      </c>
      <c r="O20623">
        <v>2.5000000000000001E-2</v>
      </c>
      <c r="P20623">
        <v>50</v>
      </c>
      <c r="Q20623">
        <v>6.9</v>
      </c>
    </row>
    <row r="20624" spans="1:17" hidden="1" x14ac:dyDescent="0.3">
      <c r="A20624" t="s">
        <v>79779</v>
      </c>
      <c r="B20624" t="s">
        <v>79780</v>
      </c>
      <c r="C20624" s="1" t="str">
        <f t="shared" si="2860"/>
        <v>21:0867</v>
      </c>
      <c r="D20624" s="1" t="str">
        <f t="shared" si="2861"/>
        <v>21:0240</v>
      </c>
      <c r="E20624" t="s">
        <v>79781</v>
      </c>
      <c r="F20624" t="s">
        <v>79782</v>
      </c>
      <c r="H20624">
        <v>46.422564800000004</v>
      </c>
      <c r="I20624">
        <v>-66.859987200000006</v>
      </c>
      <c r="J20624" s="1" t="str">
        <f t="shared" si="2862"/>
        <v>Fluid (stream)</v>
      </c>
      <c r="K20624" s="1" t="str">
        <f t="shared" si="2863"/>
        <v>Untreated Water</v>
      </c>
      <c r="L20624">
        <v>26</v>
      </c>
      <c r="M20624" t="s">
        <v>11421</v>
      </c>
      <c r="N20624">
        <v>440</v>
      </c>
      <c r="O20624">
        <v>2.5000000000000001E-2</v>
      </c>
      <c r="P20624">
        <v>40</v>
      </c>
      <c r="Q20624">
        <v>7.2</v>
      </c>
    </row>
    <row r="20625" spans="1:17" hidden="1" x14ac:dyDescent="0.3">
      <c r="A20625" t="s">
        <v>79783</v>
      </c>
      <c r="B20625" t="s">
        <v>79784</v>
      </c>
      <c r="C20625" s="1" t="str">
        <f t="shared" si="2860"/>
        <v>21:0867</v>
      </c>
      <c r="D20625" s="1" t="str">
        <f t="shared" si="2861"/>
        <v>21:0240</v>
      </c>
      <c r="E20625" t="s">
        <v>79785</v>
      </c>
      <c r="F20625" t="s">
        <v>79786</v>
      </c>
      <c r="H20625">
        <v>46.453004399999998</v>
      </c>
      <c r="I20625">
        <v>-66.9245552</v>
      </c>
      <c r="J20625" s="1" t="str">
        <f t="shared" si="2862"/>
        <v>Fluid (stream)</v>
      </c>
      <c r="K20625" s="1" t="str">
        <f t="shared" si="2863"/>
        <v>Untreated Water</v>
      </c>
      <c r="L20625">
        <v>26</v>
      </c>
      <c r="M20625" t="s">
        <v>11426</v>
      </c>
      <c r="N20625">
        <v>441</v>
      </c>
      <c r="O20625">
        <v>2.5000000000000001E-2</v>
      </c>
      <c r="P20625">
        <v>40</v>
      </c>
      <c r="Q20625">
        <v>6.4</v>
      </c>
    </row>
    <row r="20626" spans="1:17" hidden="1" x14ac:dyDescent="0.3">
      <c r="A20626" t="s">
        <v>79787</v>
      </c>
      <c r="B20626" t="s">
        <v>79788</v>
      </c>
      <c r="C20626" s="1" t="str">
        <f t="shared" si="2860"/>
        <v>21:0867</v>
      </c>
      <c r="D20626" s="1" t="str">
        <f t="shared" si="2861"/>
        <v>21:0240</v>
      </c>
      <c r="E20626" t="s">
        <v>79789</v>
      </c>
      <c r="F20626" t="s">
        <v>79790</v>
      </c>
      <c r="H20626">
        <v>46.403857100000003</v>
      </c>
      <c r="I20626">
        <v>-66.994722300000006</v>
      </c>
      <c r="J20626" s="1" t="str">
        <f t="shared" si="2862"/>
        <v>Fluid (stream)</v>
      </c>
      <c r="K20626" s="1" t="str">
        <f t="shared" si="2863"/>
        <v>Untreated Water</v>
      </c>
      <c r="L20626">
        <v>26</v>
      </c>
      <c r="M20626" t="s">
        <v>11440</v>
      </c>
      <c r="N20626">
        <v>442</v>
      </c>
      <c r="O20626">
        <v>2.5000000000000001E-2</v>
      </c>
      <c r="P20626">
        <v>50</v>
      </c>
      <c r="Q20626">
        <v>6.6</v>
      </c>
    </row>
    <row r="20627" spans="1:17" hidden="1" x14ac:dyDescent="0.3">
      <c r="A20627" t="s">
        <v>79791</v>
      </c>
      <c r="B20627" t="s">
        <v>79792</v>
      </c>
      <c r="C20627" s="1" t="str">
        <f t="shared" si="2860"/>
        <v>21:0867</v>
      </c>
      <c r="D20627" s="1" t="str">
        <f t="shared" si="2861"/>
        <v>21:0240</v>
      </c>
      <c r="E20627" t="s">
        <v>79793</v>
      </c>
      <c r="F20627" t="s">
        <v>79794</v>
      </c>
      <c r="H20627">
        <v>46.487924499999998</v>
      </c>
      <c r="I20627">
        <v>-66.939514299999999</v>
      </c>
      <c r="J20627" s="1" t="str">
        <f t="shared" si="2862"/>
        <v>Fluid (stream)</v>
      </c>
      <c r="K20627" s="1" t="str">
        <f t="shared" si="2863"/>
        <v>Untreated Water</v>
      </c>
      <c r="L20627">
        <v>26</v>
      </c>
      <c r="M20627" t="s">
        <v>11445</v>
      </c>
      <c r="N20627">
        <v>443</v>
      </c>
      <c r="O20627">
        <v>2.5000000000000001E-2</v>
      </c>
      <c r="P20627">
        <v>60</v>
      </c>
      <c r="Q20627">
        <v>6.6</v>
      </c>
    </row>
    <row r="20628" spans="1:17" hidden="1" x14ac:dyDescent="0.3">
      <c r="A20628" t="s">
        <v>79795</v>
      </c>
      <c r="B20628" t="s">
        <v>79796</v>
      </c>
      <c r="C20628" s="1" t="str">
        <f t="shared" si="2860"/>
        <v>21:0867</v>
      </c>
      <c r="D20628" s="1" t="str">
        <f t="shared" si="2861"/>
        <v>21:0240</v>
      </c>
      <c r="E20628" t="s">
        <v>79797</v>
      </c>
      <c r="F20628" t="s">
        <v>79798</v>
      </c>
      <c r="H20628">
        <v>46.414501399999999</v>
      </c>
      <c r="I20628">
        <v>-66.985873900000001</v>
      </c>
      <c r="J20628" s="1" t="str">
        <f t="shared" si="2862"/>
        <v>Fluid (stream)</v>
      </c>
      <c r="K20628" s="1" t="str">
        <f t="shared" si="2863"/>
        <v>Untreated Water</v>
      </c>
      <c r="L20628">
        <v>26</v>
      </c>
      <c r="M20628" t="s">
        <v>11450</v>
      </c>
      <c r="N20628">
        <v>444</v>
      </c>
      <c r="O20628">
        <v>2.5000000000000001E-2</v>
      </c>
      <c r="P20628">
        <v>50</v>
      </c>
      <c r="Q20628">
        <v>7.1</v>
      </c>
    </row>
    <row r="20629" spans="1:17" hidden="1" x14ac:dyDescent="0.3">
      <c r="A20629" t="s">
        <v>79799</v>
      </c>
      <c r="B20629" t="s">
        <v>79800</v>
      </c>
      <c r="C20629" s="1" t="str">
        <f t="shared" si="2860"/>
        <v>21:0867</v>
      </c>
      <c r="D20629" s="1" t="str">
        <f t="shared" si="2861"/>
        <v>21:0240</v>
      </c>
      <c r="E20629" t="s">
        <v>79801</v>
      </c>
      <c r="F20629" t="s">
        <v>79802</v>
      </c>
      <c r="H20629">
        <v>46.413094999999998</v>
      </c>
      <c r="I20629">
        <v>-66.982672699999995</v>
      </c>
      <c r="J20629" s="1" t="str">
        <f t="shared" si="2862"/>
        <v>Fluid (stream)</v>
      </c>
      <c r="K20629" s="1" t="str">
        <f t="shared" si="2863"/>
        <v>Untreated Water</v>
      </c>
      <c r="L20629">
        <v>26</v>
      </c>
      <c r="M20629" t="s">
        <v>11460</v>
      </c>
      <c r="N20629">
        <v>445</v>
      </c>
      <c r="O20629">
        <v>2.5000000000000001E-2</v>
      </c>
      <c r="P20629">
        <v>40</v>
      </c>
      <c r="Q20629">
        <v>6.6</v>
      </c>
    </row>
    <row r="20630" spans="1:17" hidden="1" x14ac:dyDescent="0.3">
      <c r="A20630" t="s">
        <v>79803</v>
      </c>
      <c r="B20630" t="s">
        <v>79804</v>
      </c>
      <c r="C20630" s="1" t="str">
        <f t="shared" si="2860"/>
        <v>21:0867</v>
      </c>
      <c r="D20630" s="1" t="str">
        <f t="shared" si="2861"/>
        <v>21:0240</v>
      </c>
      <c r="E20630" t="s">
        <v>79805</v>
      </c>
      <c r="F20630" t="s">
        <v>79806</v>
      </c>
      <c r="H20630">
        <v>46.283784199999999</v>
      </c>
      <c r="I20630">
        <v>-66.999110299999998</v>
      </c>
      <c r="J20630" s="1" t="str">
        <f t="shared" si="2862"/>
        <v>Fluid (stream)</v>
      </c>
      <c r="K20630" s="1" t="str">
        <f t="shared" si="2863"/>
        <v>Untreated Water</v>
      </c>
      <c r="L20630">
        <v>26</v>
      </c>
      <c r="M20630" t="s">
        <v>11465</v>
      </c>
      <c r="N20630">
        <v>446</v>
      </c>
      <c r="O20630">
        <v>2.5000000000000001E-2</v>
      </c>
      <c r="P20630">
        <v>60</v>
      </c>
      <c r="Q20630">
        <v>6.9</v>
      </c>
    </row>
    <row r="20631" spans="1:17" hidden="1" x14ac:dyDescent="0.3">
      <c r="A20631" t="s">
        <v>79807</v>
      </c>
      <c r="B20631" t="s">
        <v>79808</v>
      </c>
      <c r="C20631" s="1" t="str">
        <f t="shared" si="2860"/>
        <v>21:0867</v>
      </c>
      <c r="D20631" s="1" t="str">
        <f t="shared" si="2861"/>
        <v>21:0240</v>
      </c>
      <c r="E20631" t="s">
        <v>79809</v>
      </c>
      <c r="F20631" t="s">
        <v>79810</v>
      </c>
      <c r="H20631">
        <v>46.319555999999999</v>
      </c>
      <c r="I20631">
        <v>-66.986115400000003</v>
      </c>
      <c r="J20631" s="1" t="str">
        <f t="shared" si="2862"/>
        <v>Fluid (stream)</v>
      </c>
      <c r="K20631" s="1" t="str">
        <f t="shared" si="2863"/>
        <v>Untreated Water</v>
      </c>
      <c r="L20631">
        <v>26</v>
      </c>
      <c r="M20631" t="s">
        <v>11470</v>
      </c>
      <c r="N20631">
        <v>447</v>
      </c>
      <c r="O20631">
        <v>0.13</v>
      </c>
      <c r="P20631">
        <v>50</v>
      </c>
      <c r="Q20631">
        <v>6.8</v>
      </c>
    </row>
    <row r="20632" spans="1:17" hidden="1" x14ac:dyDescent="0.3">
      <c r="A20632" t="s">
        <v>79811</v>
      </c>
      <c r="B20632" t="s">
        <v>79812</v>
      </c>
      <c r="C20632" s="1" t="str">
        <f t="shared" si="2860"/>
        <v>21:0867</v>
      </c>
      <c r="D20632" s="1" t="str">
        <f t="shared" si="2861"/>
        <v>21:0240</v>
      </c>
      <c r="E20632" t="s">
        <v>79813</v>
      </c>
      <c r="F20632" t="s">
        <v>79814</v>
      </c>
      <c r="H20632">
        <v>46.380178600000001</v>
      </c>
      <c r="I20632">
        <v>-66.903909299999995</v>
      </c>
      <c r="J20632" s="1" t="str">
        <f t="shared" si="2862"/>
        <v>Fluid (stream)</v>
      </c>
      <c r="K20632" s="1" t="str">
        <f t="shared" si="2863"/>
        <v>Untreated Water</v>
      </c>
      <c r="L20632">
        <v>26</v>
      </c>
      <c r="M20632" t="s">
        <v>11475</v>
      </c>
      <c r="N20632">
        <v>448</v>
      </c>
      <c r="O20632">
        <v>2.5000000000000001E-2</v>
      </c>
      <c r="P20632">
        <v>60</v>
      </c>
      <c r="Q20632">
        <v>6.7</v>
      </c>
    </row>
    <row r="20633" spans="1:17" hidden="1" x14ac:dyDescent="0.3">
      <c r="A20633" t="s">
        <v>79815</v>
      </c>
      <c r="B20633" t="s">
        <v>79816</v>
      </c>
      <c r="C20633" s="1" t="str">
        <f t="shared" ref="C20633:C20696" si="2864">HYPERLINK("http://geochem.nrcan.gc.ca/cdogs/content/bdl/bdl210867_e.htm", "21:0867")</f>
        <v>21:0867</v>
      </c>
      <c r="D20633" s="1" t="str">
        <f t="shared" ref="D20633:D20696" si="2865">HYPERLINK("http://geochem.nrcan.gc.ca/cdogs/content/svy/svy210240_e.htm", "21:0240")</f>
        <v>21:0240</v>
      </c>
      <c r="E20633" t="s">
        <v>79817</v>
      </c>
      <c r="F20633" t="s">
        <v>79818</v>
      </c>
      <c r="H20633">
        <v>46.465866300000002</v>
      </c>
      <c r="I20633">
        <v>-66.939044699999997</v>
      </c>
      <c r="J20633" s="1" t="str">
        <f t="shared" si="2862"/>
        <v>Fluid (stream)</v>
      </c>
      <c r="K20633" s="1" t="str">
        <f t="shared" si="2863"/>
        <v>Untreated Water</v>
      </c>
      <c r="L20633">
        <v>26</v>
      </c>
      <c r="M20633" t="s">
        <v>11480</v>
      </c>
      <c r="N20633">
        <v>449</v>
      </c>
      <c r="O20633">
        <v>2.5000000000000001E-2</v>
      </c>
      <c r="P20633">
        <v>70</v>
      </c>
      <c r="Q20633">
        <v>6.8</v>
      </c>
    </row>
    <row r="20634" spans="1:17" hidden="1" x14ac:dyDescent="0.3">
      <c r="A20634" t="s">
        <v>79819</v>
      </c>
      <c r="B20634" t="s">
        <v>79820</v>
      </c>
      <c r="C20634" s="1" t="str">
        <f t="shared" si="2864"/>
        <v>21:0867</v>
      </c>
      <c r="D20634" s="1" t="str">
        <f t="shared" si="2865"/>
        <v>21:0240</v>
      </c>
      <c r="E20634" t="s">
        <v>79821</v>
      </c>
      <c r="F20634" t="s">
        <v>79822</v>
      </c>
      <c r="H20634">
        <v>46.466292600000003</v>
      </c>
      <c r="I20634">
        <v>-66.937726100000006</v>
      </c>
      <c r="J20634" s="1" t="str">
        <f t="shared" si="2862"/>
        <v>Fluid (stream)</v>
      </c>
      <c r="K20634" s="1" t="str">
        <f t="shared" si="2863"/>
        <v>Untreated Water</v>
      </c>
      <c r="L20634">
        <v>26</v>
      </c>
      <c r="M20634" t="s">
        <v>12548</v>
      </c>
      <c r="N20634">
        <v>450</v>
      </c>
      <c r="O20634">
        <v>2.5000000000000001E-2</v>
      </c>
      <c r="P20634">
        <v>60</v>
      </c>
      <c r="Q20634">
        <v>6.8</v>
      </c>
    </row>
    <row r="20635" spans="1:17" hidden="1" x14ac:dyDescent="0.3">
      <c r="A20635" t="s">
        <v>79823</v>
      </c>
      <c r="B20635" t="s">
        <v>79824</v>
      </c>
      <c r="C20635" s="1" t="str">
        <f t="shared" si="2864"/>
        <v>21:0867</v>
      </c>
      <c r="D20635" s="1" t="str">
        <f t="shared" si="2865"/>
        <v>21:0240</v>
      </c>
      <c r="E20635" t="s">
        <v>79825</v>
      </c>
      <c r="F20635" t="s">
        <v>79826</v>
      </c>
      <c r="H20635">
        <v>46.473440600000004</v>
      </c>
      <c r="I20635">
        <v>-66.934850699999998</v>
      </c>
      <c r="J20635" s="1" t="str">
        <f t="shared" si="2862"/>
        <v>Fluid (stream)</v>
      </c>
      <c r="K20635" s="1" t="str">
        <f t="shared" si="2863"/>
        <v>Untreated Water</v>
      </c>
      <c r="L20635">
        <v>27</v>
      </c>
      <c r="M20635" t="s">
        <v>11392</v>
      </c>
      <c r="N20635">
        <v>451</v>
      </c>
      <c r="O20635">
        <v>0.09</v>
      </c>
      <c r="P20635">
        <v>80</v>
      </c>
      <c r="Q20635">
        <v>6.3</v>
      </c>
    </row>
    <row r="20636" spans="1:17" hidden="1" x14ac:dyDescent="0.3">
      <c r="A20636" t="s">
        <v>79827</v>
      </c>
      <c r="B20636" t="s">
        <v>79828</v>
      </c>
      <c r="C20636" s="1" t="str">
        <f t="shared" si="2864"/>
        <v>21:0867</v>
      </c>
      <c r="D20636" s="1" t="str">
        <f t="shared" si="2865"/>
        <v>21:0240</v>
      </c>
      <c r="E20636" t="s">
        <v>79829</v>
      </c>
      <c r="F20636" t="s">
        <v>79830</v>
      </c>
      <c r="H20636">
        <v>46.425016800000002</v>
      </c>
      <c r="I20636">
        <v>-66.685486499999996</v>
      </c>
      <c r="J20636" s="1" t="str">
        <f t="shared" si="2862"/>
        <v>Fluid (stream)</v>
      </c>
      <c r="K20636" s="1" t="str">
        <f t="shared" si="2863"/>
        <v>Untreated Water</v>
      </c>
      <c r="L20636">
        <v>27</v>
      </c>
      <c r="M20636" t="s">
        <v>11397</v>
      </c>
      <c r="N20636">
        <v>452</v>
      </c>
      <c r="O20636">
        <v>2.5000000000000001E-2</v>
      </c>
      <c r="P20636">
        <v>50</v>
      </c>
      <c r="Q20636">
        <v>7</v>
      </c>
    </row>
    <row r="20637" spans="1:17" hidden="1" x14ac:dyDescent="0.3">
      <c r="A20637" t="s">
        <v>79831</v>
      </c>
      <c r="B20637" t="s">
        <v>79832</v>
      </c>
      <c r="C20637" s="1" t="str">
        <f t="shared" si="2864"/>
        <v>21:0867</v>
      </c>
      <c r="D20637" s="1" t="str">
        <f t="shared" si="2865"/>
        <v>21:0240</v>
      </c>
      <c r="E20637" t="s">
        <v>79833</v>
      </c>
      <c r="F20637" t="s">
        <v>79834</v>
      </c>
      <c r="H20637">
        <v>46.3650789</v>
      </c>
      <c r="I20637">
        <v>-66.530711400000001</v>
      </c>
      <c r="J20637" s="1" t="str">
        <f t="shared" si="2862"/>
        <v>Fluid (stream)</v>
      </c>
      <c r="K20637" s="1" t="str">
        <f t="shared" si="2863"/>
        <v>Untreated Water</v>
      </c>
      <c r="L20637">
        <v>27</v>
      </c>
      <c r="M20637" t="s">
        <v>11431</v>
      </c>
      <c r="N20637">
        <v>453</v>
      </c>
      <c r="O20637">
        <v>2.5000000000000001E-2</v>
      </c>
      <c r="P20637">
        <v>70</v>
      </c>
      <c r="Q20637">
        <v>6.9</v>
      </c>
    </row>
    <row r="20638" spans="1:17" hidden="1" x14ac:dyDescent="0.3">
      <c r="A20638" t="s">
        <v>79835</v>
      </c>
      <c r="B20638" t="s">
        <v>79836</v>
      </c>
      <c r="C20638" s="1" t="str">
        <f t="shared" si="2864"/>
        <v>21:0867</v>
      </c>
      <c r="D20638" s="1" t="str">
        <f t="shared" si="2865"/>
        <v>21:0240</v>
      </c>
      <c r="E20638" t="s">
        <v>79833</v>
      </c>
      <c r="F20638" t="s">
        <v>79837</v>
      </c>
      <c r="H20638">
        <v>46.3650789</v>
      </c>
      <c r="I20638">
        <v>-66.530711400000001</v>
      </c>
      <c r="J20638" s="1" t="str">
        <f t="shared" si="2862"/>
        <v>Fluid (stream)</v>
      </c>
      <c r="K20638" s="1" t="str">
        <f t="shared" si="2863"/>
        <v>Untreated Water</v>
      </c>
      <c r="L20638">
        <v>27</v>
      </c>
      <c r="M20638" t="s">
        <v>11435</v>
      </c>
      <c r="N20638">
        <v>454</v>
      </c>
      <c r="O20638">
        <v>2.5000000000000001E-2</v>
      </c>
      <c r="P20638">
        <v>70</v>
      </c>
      <c r="Q20638">
        <v>6.9</v>
      </c>
    </row>
    <row r="20639" spans="1:17" hidden="1" x14ac:dyDescent="0.3">
      <c r="A20639" t="s">
        <v>79838</v>
      </c>
      <c r="B20639" t="s">
        <v>79839</v>
      </c>
      <c r="C20639" s="1" t="str">
        <f t="shared" si="2864"/>
        <v>21:0867</v>
      </c>
      <c r="D20639" s="1" t="str">
        <f t="shared" si="2865"/>
        <v>21:0240</v>
      </c>
      <c r="E20639" t="s">
        <v>79840</v>
      </c>
      <c r="F20639" t="s">
        <v>79841</v>
      </c>
      <c r="H20639">
        <v>46.253447100000002</v>
      </c>
      <c r="I20639">
        <v>-66.888636000000005</v>
      </c>
      <c r="J20639" s="1" t="str">
        <f t="shared" si="2862"/>
        <v>Fluid (stream)</v>
      </c>
      <c r="K20639" s="1" t="str">
        <f t="shared" si="2863"/>
        <v>Untreated Water</v>
      </c>
      <c r="L20639">
        <v>27</v>
      </c>
      <c r="M20639" t="s">
        <v>11402</v>
      </c>
      <c r="N20639">
        <v>455</v>
      </c>
      <c r="O20639">
        <v>0.06</v>
      </c>
      <c r="P20639">
        <v>60</v>
      </c>
      <c r="Q20639">
        <v>6.7</v>
      </c>
    </row>
    <row r="20640" spans="1:17" hidden="1" x14ac:dyDescent="0.3">
      <c r="A20640" t="s">
        <v>79842</v>
      </c>
      <c r="B20640" t="s">
        <v>79843</v>
      </c>
      <c r="C20640" s="1" t="str">
        <f t="shared" si="2864"/>
        <v>21:0867</v>
      </c>
      <c r="D20640" s="1" t="str">
        <f t="shared" si="2865"/>
        <v>21:0240</v>
      </c>
      <c r="E20640" t="s">
        <v>79844</v>
      </c>
      <c r="F20640" t="s">
        <v>79845</v>
      </c>
      <c r="H20640">
        <v>46.2990517</v>
      </c>
      <c r="I20640">
        <v>-66.997255600000003</v>
      </c>
      <c r="J20640" s="1" t="str">
        <f t="shared" si="2862"/>
        <v>Fluid (stream)</v>
      </c>
      <c r="K20640" s="1" t="str">
        <f t="shared" si="2863"/>
        <v>Untreated Water</v>
      </c>
      <c r="L20640">
        <v>27</v>
      </c>
      <c r="M20640" t="s">
        <v>11411</v>
      </c>
      <c r="N20640">
        <v>456</v>
      </c>
      <c r="O20640">
        <v>0.09</v>
      </c>
      <c r="P20640">
        <v>100</v>
      </c>
      <c r="Q20640">
        <v>7.2</v>
      </c>
    </row>
    <row r="20641" spans="1:17" hidden="1" x14ac:dyDescent="0.3">
      <c r="A20641" t="s">
        <v>79846</v>
      </c>
      <c r="B20641" t="s">
        <v>79847</v>
      </c>
      <c r="C20641" s="1" t="str">
        <f t="shared" si="2864"/>
        <v>21:0867</v>
      </c>
      <c r="D20641" s="1" t="str">
        <f t="shared" si="2865"/>
        <v>21:0240</v>
      </c>
      <c r="E20641" t="s">
        <v>79848</v>
      </c>
      <c r="F20641" t="s">
        <v>79849</v>
      </c>
      <c r="H20641">
        <v>46.441262399999999</v>
      </c>
      <c r="I20641">
        <v>-66.997906599999993</v>
      </c>
      <c r="J20641" s="1" t="str">
        <f t="shared" si="2862"/>
        <v>Fluid (stream)</v>
      </c>
      <c r="K20641" s="1" t="str">
        <f t="shared" si="2863"/>
        <v>Untreated Water</v>
      </c>
      <c r="L20641">
        <v>27</v>
      </c>
      <c r="M20641" t="s">
        <v>11416</v>
      </c>
      <c r="N20641">
        <v>457</v>
      </c>
      <c r="O20641">
        <v>2.5000000000000001E-2</v>
      </c>
      <c r="P20641">
        <v>90</v>
      </c>
      <c r="Q20641">
        <v>5.9</v>
      </c>
    </row>
    <row r="20642" spans="1:17" hidden="1" x14ac:dyDescent="0.3">
      <c r="A20642" t="s">
        <v>79850</v>
      </c>
      <c r="B20642" t="s">
        <v>79851</v>
      </c>
      <c r="C20642" s="1" t="str">
        <f t="shared" si="2864"/>
        <v>21:0867</v>
      </c>
      <c r="D20642" s="1" t="str">
        <f t="shared" si="2865"/>
        <v>21:0240</v>
      </c>
      <c r="E20642" t="s">
        <v>79852</v>
      </c>
      <c r="F20642" t="s">
        <v>79853</v>
      </c>
      <c r="H20642">
        <v>46.465973200000001</v>
      </c>
      <c r="I20642">
        <v>-66.995698399999995</v>
      </c>
      <c r="J20642" s="1" t="str">
        <f t="shared" si="2862"/>
        <v>Fluid (stream)</v>
      </c>
      <c r="K20642" s="1" t="str">
        <f t="shared" si="2863"/>
        <v>Untreated Water</v>
      </c>
      <c r="L20642">
        <v>27</v>
      </c>
      <c r="M20642" t="s">
        <v>11421</v>
      </c>
      <c r="N20642">
        <v>458</v>
      </c>
      <c r="O20642">
        <v>2.5000000000000001E-2</v>
      </c>
      <c r="P20642">
        <v>110</v>
      </c>
      <c r="Q20642">
        <v>6.8</v>
      </c>
    </row>
    <row r="20643" spans="1:17" hidden="1" x14ac:dyDescent="0.3">
      <c r="A20643" t="s">
        <v>79854</v>
      </c>
      <c r="B20643" t="s">
        <v>79855</v>
      </c>
      <c r="C20643" s="1" t="str">
        <f t="shared" si="2864"/>
        <v>21:0867</v>
      </c>
      <c r="D20643" s="1" t="str">
        <f t="shared" si="2865"/>
        <v>21:0240</v>
      </c>
      <c r="E20643" t="s">
        <v>79856</v>
      </c>
      <c r="F20643" t="s">
        <v>79857</v>
      </c>
      <c r="H20643">
        <v>46.446882899999999</v>
      </c>
      <c r="I20643">
        <v>-66.547193500000006</v>
      </c>
      <c r="J20643" s="1" t="str">
        <f t="shared" si="2862"/>
        <v>Fluid (stream)</v>
      </c>
      <c r="K20643" s="1" t="str">
        <f t="shared" si="2863"/>
        <v>Untreated Water</v>
      </c>
      <c r="L20643">
        <v>27</v>
      </c>
      <c r="M20643" t="s">
        <v>11426</v>
      </c>
      <c r="N20643">
        <v>459</v>
      </c>
      <c r="O20643">
        <v>2.5000000000000001E-2</v>
      </c>
      <c r="P20643">
        <v>50</v>
      </c>
      <c r="Q20643">
        <v>7</v>
      </c>
    </row>
    <row r="20644" spans="1:17" hidden="1" x14ac:dyDescent="0.3">
      <c r="A20644" t="s">
        <v>79858</v>
      </c>
      <c r="B20644" t="s">
        <v>79859</v>
      </c>
      <c r="C20644" s="1" t="str">
        <f t="shared" si="2864"/>
        <v>21:0867</v>
      </c>
      <c r="D20644" s="1" t="str">
        <f t="shared" si="2865"/>
        <v>21:0240</v>
      </c>
      <c r="E20644" t="s">
        <v>79860</v>
      </c>
      <c r="F20644" t="s">
        <v>79861</v>
      </c>
      <c r="H20644">
        <v>46.449019100000001</v>
      </c>
      <c r="I20644">
        <v>-66.541889100000006</v>
      </c>
      <c r="J20644" s="1" t="str">
        <f t="shared" si="2862"/>
        <v>Fluid (stream)</v>
      </c>
      <c r="K20644" s="1" t="str">
        <f t="shared" si="2863"/>
        <v>Untreated Water</v>
      </c>
      <c r="L20644">
        <v>27</v>
      </c>
      <c r="M20644" t="s">
        <v>11440</v>
      </c>
      <c r="N20644">
        <v>460</v>
      </c>
      <c r="O20644">
        <v>2.5000000000000001E-2</v>
      </c>
      <c r="P20644">
        <v>40</v>
      </c>
      <c r="Q20644">
        <v>7.1</v>
      </c>
    </row>
    <row r="20645" spans="1:17" hidden="1" x14ac:dyDescent="0.3">
      <c r="A20645" t="s">
        <v>79862</v>
      </c>
      <c r="B20645" t="s">
        <v>79863</v>
      </c>
      <c r="C20645" s="1" t="str">
        <f t="shared" si="2864"/>
        <v>21:0867</v>
      </c>
      <c r="D20645" s="1" t="str">
        <f t="shared" si="2865"/>
        <v>21:0240</v>
      </c>
      <c r="E20645" t="s">
        <v>79864</v>
      </c>
      <c r="F20645" t="s">
        <v>79865</v>
      </c>
      <c r="H20645">
        <v>46.471624300000002</v>
      </c>
      <c r="I20645">
        <v>-66.525890399999994</v>
      </c>
      <c r="J20645" s="1" t="str">
        <f t="shared" si="2862"/>
        <v>Fluid (stream)</v>
      </c>
      <c r="K20645" s="1" t="str">
        <f t="shared" si="2863"/>
        <v>Untreated Water</v>
      </c>
      <c r="L20645">
        <v>27</v>
      </c>
      <c r="M20645" t="s">
        <v>11445</v>
      </c>
      <c r="N20645">
        <v>461</v>
      </c>
      <c r="O20645">
        <v>2.5000000000000001E-2</v>
      </c>
      <c r="P20645">
        <v>40</v>
      </c>
      <c r="Q20645">
        <v>7.1</v>
      </c>
    </row>
    <row r="20646" spans="1:17" hidden="1" x14ac:dyDescent="0.3">
      <c r="A20646" t="s">
        <v>79866</v>
      </c>
      <c r="B20646" t="s">
        <v>79867</v>
      </c>
      <c r="C20646" s="1" t="str">
        <f t="shared" si="2864"/>
        <v>21:0867</v>
      </c>
      <c r="D20646" s="1" t="str">
        <f t="shared" si="2865"/>
        <v>21:0240</v>
      </c>
      <c r="E20646" t="s">
        <v>79868</v>
      </c>
      <c r="F20646" t="s">
        <v>79869</v>
      </c>
      <c r="H20646">
        <v>46.3554958</v>
      </c>
      <c r="I20646">
        <v>-66.503846899999999</v>
      </c>
      <c r="J20646" s="1" t="str">
        <f t="shared" si="2862"/>
        <v>Fluid (stream)</v>
      </c>
      <c r="K20646" s="1" t="str">
        <f t="shared" si="2863"/>
        <v>Untreated Water</v>
      </c>
      <c r="L20646">
        <v>27</v>
      </c>
      <c r="M20646" t="s">
        <v>11450</v>
      </c>
      <c r="N20646">
        <v>462</v>
      </c>
      <c r="O20646">
        <v>2.5000000000000001E-2</v>
      </c>
      <c r="P20646">
        <v>50</v>
      </c>
      <c r="Q20646">
        <v>6.7</v>
      </c>
    </row>
    <row r="20647" spans="1:17" hidden="1" x14ac:dyDescent="0.3">
      <c r="A20647" t="s">
        <v>79870</v>
      </c>
      <c r="B20647" t="s">
        <v>79871</v>
      </c>
      <c r="C20647" s="1" t="str">
        <f t="shared" si="2864"/>
        <v>21:0867</v>
      </c>
      <c r="D20647" s="1" t="str">
        <f t="shared" si="2865"/>
        <v>21:0240</v>
      </c>
      <c r="E20647" t="s">
        <v>79872</v>
      </c>
      <c r="F20647" t="s">
        <v>79873</v>
      </c>
      <c r="H20647">
        <v>46.358193</v>
      </c>
      <c r="I20647">
        <v>-66.503723800000003</v>
      </c>
      <c r="J20647" s="1" t="str">
        <f t="shared" si="2862"/>
        <v>Fluid (stream)</v>
      </c>
      <c r="K20647" s="1" t="str">
        <f t="shared" si="2863"/>
        <v>Untreated Water</v>
      </c>
      <c r="L20647">
        <v>27</v>
      </c>
      <c r="M20647" t="s">
        <v>11460</v>
      </c>
      <c r="N20647">
        <v>463</v>
      </c>
      <c r="O20647">
        <v>2.5000000000000001E-2</v>
      </c>
      <c r="P20647">
        <v>60</v>
      </c>
      <c r="Q20647">
        <v>6.7</v>
      </c>
    </row>
    <row r="20648" spans="1:17" hidden="1" x14ac:dyDescent="0.3">
      <c r="A20648" t="s">
        <v>79874</v>
      </c>
      <c r="B20648" t="s">
        <v>79875</v>
      </c>
      <c r="C20648" s="1" t="str">
        <f t="shared" si="2864"/>
        <v>21:0867</v>
      </c>
      <c r="D20648" s="1" t="str">
        <f t="shared" si="2865"/>
        <v>21:0240</v>
      </c>
      <c r="E20648" t="s">
        <v>79876</v>
      </c>
      <c r="F20648" t="s">
        <v>79877</v>
      </c>
      <c r="H20648">
        <v>46.2962056</v>
      </c>
      <c r="I20648">
        <v>-66.770455699999999</v>
      </c>
      <c r="J20648" s="1" t="str">
        <f t="shared" si="2862"/>
        <v>Fluid (stream)</v>
      </c>
      <c r="K20648" s="1" t="str">
        <f t="shared" si="2863"/>
        <v>Untreated Water</v>
      </c>
      <c r="L20648">
        <v>28</v>
      </c>
      <c r="M20648" t="s">
        <v>11392</v>
      </c>
      <c r="N20648">
        <v>464</v>
      </c>
      <c r="O20648">
        <v>2.5000000000000001E-2</v>
      </c>
      <c r="P20648">
        <v>50</v>
      </c>
      <c r="Q20648">
        <v>7.5</v>
      </c>
    </row>
    <row r="20649" spans="1:17" hidden="1" x14ac:dyDescent="0.3">
      <c r="A20649" t="s">
        <v>79878</v>
      </c>
      <c r="B20649" t="s">
        <v>79879</v>
      </c>
      <c r="C20649" s="1" t="str">
        <f t="shared" si="2864"/>
        <v>21:0867</v>
      </c>
      <c r="D20649" s="1" t="str">
        <f t="shared" si="2865"/>
        <v>21:0240</v>
      </c>
      <c r="E20649" t="s">
        <v>79880</v>
      </c>
      <c r="F20649" t="s">
        <v>79881</v>
      </c>
      <c r="H20649">
        <v>46.2979068</v>
      </c>
      <c r="I20649">
        <v>-66.731107499999993</v>
      </c>
      <c r="J20649" s="1" t="str">
        <f t="shared" si="2862"/>
        <v>Fluid (stream)</v>
      </c>
      <c r="K20649" s="1" t="str">
        <f t="shared" si="2863"/>
        <v>Untreated Water</v>
      </c>
      <c r="L20649">
        <v>28</v>
      </c>
      <c r="M20649" t="s">
        <v>11397</v>
      </c>
      <c r="N20649">
        <v>465</v>
      </c>
      <c r="O20649">
        <v>2.5000000000000001E-2</v>
      </c>
      <c r="P20649">
        <v>40</v>
      </c>
      <c r="Q20649">
        <v>7.2</v>
      </c>
    </row>
    <row r="20650" spans="1:17" hidden="1" x14ac:dyDescent="0.3">
      <c r="A20650" t="s">
        <v>79882</v>
      </c>
      <c r="B20650" t="s">
        <v>79883</v>
      </c>
      <c r="C20650" s="1" t="str">
        <f t="shared" si="2864"/>
        <v>21:0867</v>
      </c>
      <c r="D20650" s="1" t="str">
        <f t="shared" si="2865"/>
        <v>21:0240</v>
      </c>
      <c r="E20650" t="s">
        <v>79884</v>
      </c>
      <c r="F20650" t="s">
        <v>79885</v>
      </c>
      <c r="H20650">
        <v>46.253228700000001</v>
      </c>
      <c r="I20650">
        <v>-66.5610456</v>
      </c>
      <c r="J20650" s="1" t="str">
        <f t="shared" si="2862"/>
        <v>Fluid (stream)</v>
      </c>
      <c r="K20650" s="1" t="str">
        <f t="shared" si="2863"/>
        <v>Untreated Water</v>
      </c>
      <c r="L20650">
        <v>28</v>
      </c>
      <c r="M20650" t="s">
        <v>11402</v>
      </c>
      <c r="N20650">
        <v>466</v>
      </c>
      <c r="O20650">
        <v>2.5000000000000001E-2</v>
      </c>
      <c r="P20650">
        <v>50</v>
      </c>
      <c r="Q20650">
        <v>6.9</v>
      </c>
    </row>
    <row r="20651" spans="1:17" hidden="1" x14ac:dyDescent="0.3">
      <c r="A20651" t="s">
        <v>79886</v>
      </c>
      <c r="B20651" t="s">
        <v>79887</v>
      </c>
      <c r="C20651" s="1" t="str">
        <f t="shared" si="2864"/>
        <v>21:0867</v>
      </c>
      <c r="D20651" s="1" t="str">
        <f t="shared" si="2865"/>
        <v>21:0240</v>
      </c>
      <c r="E20651" t="s">
        <v>79888</v>
      </c>
      <c r="F20651" t="s">
        <v>79889</v>
      </c>
      <c r="H20651">
        <v>46.255922499999997</v>
      </c>
      <c r="I20651">
        <v>-66.550221699999994</v>
      </c>
      <c r="J20651" s="1" t="str">
        <f t="shared" si="2862"/>
        <v>Fluid (stream)</v>
      </c>
      <c r="K20651" s="1" t="str">
        <f t="shared" si="2863"/>
        <v>Untreated Water</v>
      </c>
      <c r="L20651">
        <v>28</v>
      </c>
      <c r="M20651" t="s">
        <v>11411</v>
      </c>
      <c r="N20651">
        <v>467</v>
      </c>
      <c r="O20651">
        <v>2.5000000000000001E-2</v>
      </c>
      <c r="P20651">
        <v>50</v>
      </c>
      <c r="Q20651">
        <v>6.8</v>
      </c>
    </row>
    <row r="20652" spans="1:17" hidden="1" x14ac:dyDescent="0.3">
      <c r="A20652" t="s">
        <v>79890</v>
      </c>
      <c r="B20652" t="s">
        <v>79891</v>
      </c>
      <c r="C20652" s="1" t="str">
        <f t="shared" si="2864"/>
        <v>21:0867</v>
      </c>
      <c r="D20652" s="1" t="str">
        <f t="shared" si="2865"/>
        <v>21:0240</v>
      </c>
      <c r="E20652" t="s">
        <v>79892</v>
      </c>
      <c r="F20652" t="s">
        <v>79893</v>
      </c>
      <c r="H20652">
        <v>46.253418199999999</v>
      </c>
      <c r="I20652">
        <v>-66.527952999999997</v>
      </c>
      <c r="J20652" s="1" t="str">
        <f t="shared" si="2862"/>
        <v>Fluid (stream)</v>
      </c>
      <c r="K20652" s="1" t="str">
        <f t="shared" si="2863"/>
        <v>Untreated Water</v>
      </c>
      <c r="L20652">
        <v>28</v>
      </c>
      <c r="M20652" t="s">
        <v>11416</v>
      </c>
      <c r="N20652">
        <v>468</v>
      </c>
      <c r="O20652">
        <v>2.5000000000000001E-2</v>
      </c>
      <c r="P20652">
        <v>40</v>
      </c>
      <c r="Q20652">
        <v>6.6</v>
      </c>
    </row>
    <row r="20653" spans="1:17" hidden="1" x14ac:dyDescent="0.3">
      <c r="A20653" t="s">
        <v>79894</v>
      </c>
      <c r="B20653" t="s">
        <v>79895</v>
      </c>
      <c r="C20653" s="1" t="str">
        <f t="shared" si="2864"/>
        <v>21:0867</v>
      </c>
      <c r="D20653" s="1" t="str">
        <f t="shared" si="2865"/>
        <v>21:0240</v>
      </c>
      <c r="E20653" t="s">
        <v>79896</v>
      </c>
      <c r="F20653" t="s">
        <v>79897</v>
      </c>
      <c r="H20653">
        <v>46.2567339</v>
      </c>
      <c r="I20653">
        <v>-66.525208699999993</v>
      </c>
      <c r="J20653" s="1" t="str">
        <f t="shared" si="2862"/>
        <v>Fluid (stream)</v>
      </c>
      <c r="K20653" s="1" t="str">
        <f t="shared" si="2863"/>
        <v>Untreated Water</v>
      </c>
      <c r="L20653">
        <v>28</v>
      </c>
      <c r="M20653" t="s">
        <v>11421</v>
      </c>
      <c r="N20653">
        <v>469</v>
      </c>
      <c r="O20653">
        <v>2.5000000000000001E-2</v>
      </c>
      <c r="P20653">
        <v>40</v>
      </c>
      <c r="Q20653">
        <v>6.9</v>
      </c>
    </row>
    <row r="20654" spans="1:17" hidden="1" x14ac:dyDescent="0.3">
      <c r="A20654" t="s">
        <v>79898</v>
      </c>
      <c r="B20654" t="s">
        <v>79899</v>
      </c>
      <c r="C20654" s="1" t="str">
        <f t="shared" si="2864"/>
        <v>21:0867</v>
      </c>
      <c r="D20654" s="1" t="str">
        <f t="shared" si="2865"/>
        <v>21:0240</v>
      </c>
      <c r="E20654" t="s">
        <v>79900</v>
      </c>
      <c r="F20654" t="s">
        <v>79901</v>
      </c>
      <c r="H20654">
        <v>46.272987700000002</v>
      </c>
      <c r="I20654">
        <v>-66.538103500000005</v>
      </c>
      <c r="J20654" s="1" t="str">
        <f t="shared" si="2862"/>
        <v>Fluid (stream)</v>
      </c>
      <c r="K20654" s="1" t="str">
        <f t="shared" si="2863"/>
        <v>Untreated Water</v>
      </c>
      <c r="L20654">
        <v>28</v>
      </c>
      <c r="M20654" t="s">
        <v>11426</v>
      </c>
      <c r="N20654">
        <v>470</v>
      </c>
      <c r="O20654">
        <v>2.5000000000000001E-2</v>
      </c>
      <c r="P20654">
        <v>40</v>
      </c>
      <c r="Q20654">
        <v>6.7</v>
      </c>
    </row>
    <row r="20655" spans="1:17" hidden="1" x14ac:dyDescent="0.3">
      <c r="A20655" t="s">
        <v>79902</v>
      </c>
      <c r="B20655" t="s">
        <v>79903</v>
      </c>
      <c r="C20655" s="1" t="str">
        <f t="shared" si="2864"/>
        <v>21:0867</v>
      </c>
      <c r="D20655" s="1" t="str">
        <f t="shared" si="2865"/>
        <v>21:0240</v>
      </c>
      <c r="E20655" t="s">
        <v>79904</v>
      </c>
      <c r="F20655" t="s">
        <v>79905</v>
      </c>
      <c r="H20655">
        <v>46.360278200000003</v>
      </c>
      <c r="I20655">
        <v>-66.838046399999996</v>
      </c>
      <c r="J20655" s="1" t="str">
        <f t="shared" si="2862"/>
        <v>Fluid (stream)</v>
      </c>
      <c r="K20655" s="1" t="str">
        <f t="shared" si="2863"/>
        <v>Untreated Water</v>
      </c>
      <c r="L20655">
        <v>28</v>
      </c>
      <c r="M20655" t="s">
        <v>11440</v>
      </c>
      <c r="N20655">
        <v>471</v>
      </c>
      <c r="O20655">
        <v>2.5000000000000001E-2</v>
      </c>
      <c r="P20655">
        <v>40</v>
      </c>
      <c r="Q20655">
        <v>7.2</v>
      </c>
    </row>
    <row r="20656" spans="1:17" hidden="1" x14ac:dyDescent="0.3">
      <c r="A20656" t="s">
        <v>79906</v>
      </c>
      <c r="B20656" t="s">
        <v>79907</v>
      </c>
      <c r="C20656" s="1" t="str">
        <f t="shared" si="2864"/>
        <v>21:0867</v>
      </c>
      <c r="D20656" s="1" t="str">
        <f t="shared" si="2865"/>
        <v>21:0240</v>
      </c>
      <c r="E20656" t="s">
        <v>79908</v>
      </c>
      <c r="F20656" t="s">
        <v>79909</v>
      </c>
      <c r="H20656">
        <v>46.363643600000003</v>
      </c>
      <c r="I20656">
        <v>-66.885690999999994</v>
      </c>
      <c r="J20656" s="1" t="str">
        <f t="shared" si="2862"/>
        <v>Fluid (stream)</v>
      </c>
      <c r="K20656" s="1" t="str">
        <f t="shared" si="2863"/>
        <v>Untreated Water</v>
      </c>
      <c r="L20656">
        <v>28</v>
      </c>
      <c r="M20656" t="s">
        <v>11445</v>
      </c>
      <c r="N20656">
        <v>472</v>
      </c>
      <c r="O20656">
        <v>2.5000000000000001E-2</v>
      </c>
      <c r="P20656">
        <v>40</v>
      </c>
      <c r="Q20656">
        <v>6.8</v>
      </c>
    </row>
    <row r="20657" spans="1:17" hidden="1" x14ac:dyDescent="0.3">
      <c r="A20657" t="s">
        <v>79910</v>
      </c>
      <c r="B20657" t="s">
        <v>79911</v>
      </c>
      <c r="C20657" s="1" t="str">
        <f t="shared" si="2864"/>
        <v>21:0867</v>
      </c>
      <c r="D20657" s="1" t="str">
        <f t="shared" si="2865"/>
        <v>21:0240</v>
      </c>
      <c r="E20657" t="s">
        <v>79912</v>
      </c>
      <c r="F20657" t="s">
        <v>79913</v>
      </c>
      <c r="H20657">
        <v>46.355699199999997</v>
      </c>
      <c r="I20657">
        <v>-66.894121600000005</v>
      </c>
      <c r="J20657" s="1" t="str">
        <f t="shared" si="2862"/>
        <v>Fluid (stream)</v>
      </c>
      <c r="K20657" s="1" t="str">
        <f t="shared" si="2863"/>
        <v>Untreated Water</v>
      </c>
      <c r="L20657">
        <v>28</v>
      </c>
      <c r="M20657" t="s">
        <v>11450</v>
      </c>
      <c r="N20657">
        <v>473</v>
      </c>
      <c r="O20657">
        <v>2.5000000000000001E-2</v>
      </c>
      <c r="P20657">
        <v>40</v>
      </c>
      <c r="Q20657">
        <v>6.7</v>
      </c>
    </row>
    <row r="20658" spans="1:17" hidden="1" x14ac:dyDescent="0.3">
      <c r="A20658" t="s">
        <v>79914</v>
      </c>
      <c r="B20658" t="s">
        <v>79915</v>
      </c>
      <c r="C20658" s="1" t="str">
        <f t="shared" si="2864"/>
        <v>21:0867</v>
      </c>
      <c r="D20658" s="1" t="str">
        <f t="shared" si="2865"/>
        <v>21:0240</v>
      </c>
      <c r="E20658" t="s">
        <v>79916</v>
      </c>
      <c r="F20658" t="s">
        <v>79917</v>
      </c>
      <c r="H20658">
        <v>46.3502492</v>
      </c>
      <c r="I20658">
        <v>-66.891406599999996</v>
      </c>
      <c r="J20658" s="1" t="str">
        <f t="shared" ref="J20658:J20721" si="2866">HYPERLINK("http://geochem.nrcan.gc.ca/cdogs/content/kwd/kwd020018_e.htm", "Fluid (stream)")</f>
        <v>Fluid (stream)</v>
      </c>
      <c r="K20658" s="1" t="str">
        <f t="shared" si="2863"/>
        <v>Untreated Water</v>
      </c>
      <c r="L20658">
        <v>28</v>
      </c>
      <c r="M20658" t="s">
        <v>11460</v>
      </c>
      <c r="N20658">
        <v>474</v>
      </c>
      <c r="O20658">
        <v>2.5000000000000001E-2</v>
      </c>
      <c r="P20658">
        <v>40</v>
      </c>
      <c r="Q20658">
        <v>6.7</v>
      </c>
    </row>
    <row r="20659" spans="1:17" hidden="1" x14ac:dyDescent="0.3">
      <c r="A20659" t="s">
        <v>79918</v>
      </c>
      <c r="B20659" t="s">
        <v>79919</v>
      </c>
      <c r="C20659" s="1" t="str">
        <f t="shared" si="2864"/>
        <v>21:0867</v>
      </c>
      <c r="D20659" s="1" t="str">
        <f t="shared" si="2865"/>
        <v>21:0240</v>
      </c>
      <c r="E20659" t="s">
        <v>79920</v>
      </c>
      <c r="F20659" t="s">
        <v>79921</v>
      </c>
      <c r="H20659">
        <v>46.348468500000003</v>
      </c>
      <c r="I20659">
        <v>-66.892449799999994</v>
      </c>
      <c r="J20659" s="1" t="str">
        <f t="shared" si="2866"/>
        <v>Fluid (stream)</v>
      </c>
      <c r="K20659" s="1" t="str">
        <f t="shared" si="2863"/>
        <v>Untreated Water</v>
      </c>
      <c r="L20659">
        <v>28</v>
      </c>
      <c r="M20659" t="s">
        <v>11431</v>
      </c>
      <c r="N20659">
        <v>475</v>
      </c>
      <c r="O20659">
        <v>2.5000000000000001E-2</v>
      </c>
      <c r="P20659">
        <v>40</v>
      </c>
      <c r="Q20659">
        <v>6.9</v>
      </c>
    </row>
    <row r="20660" spans="1:17" hidden="1" x14ac:dyDescent="0.3">
      <c r="A20660" t="s">
        <v>79922</v>
      </c>
      <c r="B20660" t="s">
        <v>79923</v>
      </c>
      <c r="C20660" s="1" t="str">
        <f t="shared" si="2864"/>
        <v>21:0867</v>
      </c>
      <c r="D20660" s="1" t="str">
        <f t="shared" si="2865"/>
        <v>21:0240</v>
      </c>
      <c r="E20660" t="s">
        <v>79920</v>
      </c>
      <c r="F20660" t="s">
        <v>79924</v>
      </c>
      <c r="H20660">
        <v>46.348468500000003</v>
      </c>
      <c r="I20660">
        <v>-66.892449799999994</v>
      </c>
      <c r="J20660" s="1" t="str">
        <f t="shared" si="2866"/>
        <v>Fluid (stream)</v>
      </c>
      <c r="K20660" s="1" t="str">
        <f t="shared" si="2863"/>
        <v>Untreated Water</v>
      </c>
      <c r="L20660">
        <v>28</v>
      </c>
      <c r="M20660" t="s">
        <v>11435</v>
      </c>
      <c r="N20660">
        <v>476</v>
      </c>
      <c r="O20660">
        <v>2.5000000000000001E-2</v>
      </c>
      <c r="P20660">
        <v>40</v>
      </c>
      <c r="Q20660">
        <v>7</v>
      </c>
    </row>
    <row r="20661" spans="1:17" hidden="1" x14ac:dyDescent="0.3">
      <c r="A20661" t="s">
        <v>79925</v>
      </c>
      <c r="B20661" t="s">
        <v>79926</v>
      </c>
      <c r="C20661" s="1" t="str">
        <f t="shared" si="2864"/>
        <v>21:0867</v>
      </c>
      <c r="D20661" s="1" t="str">
        <f t="shared" si="2865"/>
        <v>21:0240</v>
      </c>
      <c r="E20661" t="s">
        <v>79927</v>
      </c>
      <c r="F20661" t="s">
        <v>79928</v>
      </c>
      <c r="H20661">
        <v>46.439002000000002</v>
      </c>
      <c r="I20661">
        <v>-66.946567400000006</v>
      </c>
      <c r="J20661" s="1" t="str">
        <f t="shared" si="2866"/>
        <v>Fluid (stream)</v>
      </c>
      <c r="K20661" s="1" t="str">
        <f t="shared" si="2863"/>
        <v>Untreated Water</v>
      </c>
      <c r="L20661">
        <v>28</v>
      </c>
      <c r="M20661" t="s">
        <v>11465</v>
      </c>
      <c r="N20661">
        <v>477</v>
      </c>
      <c r="O20661">
        <v>2.5000000000000001E-2</v>
      </c>
      <c r="P20661">
        <v>50</v>
      </c>
      <c r="Q20661">
        <v>6.8</v>
      </c>
    </row>
    <row r="20662" spans="1:17" hidden="1" x14ac:dyDescent="0.3">
      <c r="A20662" t="s">
        <v>79929</v>
      </c>
      <c r="B20662" t="s">
        <v>79930</v>
      </c>
      <c r="C20662" s="1" t="str">
        <f t="shared" si="2864"/>
        <v>21:0867</v>
      </c>
      <c r="D20662" s="1" t="str">
        <f t="shared" si="2865"/>
        <v>21:0240</v>
      </c>
      <c r="E20662" t="s">
        <v>79931</v>
      </c>
      <c r="F20662" t="s">
        <v>79932</v>
      </c>
      <c r="H20662">
        <v>46.449513899999999</v>
      </c>
      <c r="I20662">
        <v>-66.955612299999999</v>
      </c>
      <c r="J20662" s="1" t="str">
        <f t="shared" si="2866"/>
        <v>Fluid (stream)</v>
      </c>
      <c r="K20662" s="1" t="str">
        <f t="shared" si="2863"/>
        <v>Untreated Water</v>
      </c>
      <c r="L20662">
        <v>28</v>
      </c>
      <c r="M20662" t="s">
        <v>11470</v>
      </c>
      <c r="N20662">
        <v>478</v>
      </c>
      <c r="O20662">
        <v>2.5000000000000001E-2</v>
      </c>
      <c r="P20662">
        <v>40</v>
      </c>
      <c r="Q20662">
        <v>6.6</v>
      </c>
    </row>
    <row r="20663" spans="1:17" hidden="1" x14ac:dyDescent="0.3">
      <c r="A20663" t="s">
        <v>79933</v>
      </c>
      <c r="B20663" t="s">
        <v>79934</v>
      </c>
      <c r="C20663" s="1" t="str">
        <f t="shared" si="2864"/>
        <v>21:0867</v>
      </c>
      <c r="D20663" s="1" t="str">
        <f t="shared" si="2865"/>
        <v>21:0240</v>
      </c>
      <c r="E20663" t="s">
        <v>79935</v>
      </c>
      <c r="F20663" t="s">
        <v>79936</v>
      </c>
      <c r="H20663">
        <v>46.417715800000003</v>
      </c>
      <c r="I20663">
        <v>-66.914183399999999</v>
      </c>
      <c r="J20663" s="1" t="str">
        <f t="shared" si="2866"/>
        <v>Fluid (stream)</v>
      </c>
      <c r="K20663" s="1" t="str">
        <f t="shared" si="2863"/>
        <v>Untreated Water</v>
      </c>
      <c r="L20663">
        <v>28</v>
      </c>
      <c r="M20663" t="s">
        <v>11475</v>
      </c>
      <c r="N20663">
        <v>479</v>
      </c>
      <c r="O20663">
        <v>2.5000000000000001E-2</v>
      </c>
      <c r="P20663">
        <v>40</v>
      </c>
      <c r="Q20663">
        <v>6.4</v>
      </c>
    </row>
    <row r="20664" spans="1:17" hidden="1" x14ac:dyDescent="0.3">
      <c r="A20664" t="s">
        <v>79937</v>
      </c>
      <c r="B20664" t="s">
        <v>79938</v>
      </c>
      <c r="C20664" s="1" t="str">
        <f t="shared" si="2864"/>
        <v>21:0867</v>
      </c>
      <c r="D20664" s="1" t="str">
        <f t="shared" si="2865"/>
        <v>21:0240</v>
      </c>
      <c r="E20664" t="s">
        <v>79939</v>
      </c>
      <c r="F20664" t="s">
        <v>79940</v>
      </c>
      <c r="H20664">
        <v>46.426984599999997</v>
      </c>
      <c r="I20664">
        <v>-66.831830100000005</v>
      </c>
      <c r="J20664" s="1" t="str">
        <f t="shared" si="2866"/>
        <v>Fluid (stream)</v>
      </c>
      <c r="K20664" s="1" t="str">
        <f t="shared" si="2863"/>
        <v>Untreated Water</v>
      </c>
      <c r="L20664">
        <v>29</v>
      </c>
      <c r="M20664" t="s">
        <v>11392</v>
      </c>
      <c r="N20664">
        <v>480</v>
      </c>
      <c r="O20664">
        <v>2.5000000000000001E-2</v>
      </c>
      <c r="P20664">
        <v>30</v>
      </c>
      <c r="Q20664">
        <v>6.3</v>
      </c>
    </row>
    <row r="20665" spans="1:17" hidden="1" x14ac:dyDescent="0.3">
      <c r="A20665" t="s">
        <v>79941</v>
      </c>
      <c r="B20665" t="s">
        <v>79942</v>
      </c>
      <c r="C20665" s="1" t="str">
        <f t="shared" si="2864"/>
        <v>21:0867</v>
      </c>
      <c r="D20665" s="1" t="str">
        <f t="shared" si="2865"/>
        <v>21:0240</v>
      </c>
      <c r="E20665" t="s">
        <v>79943</v>
      </c>
      <c r="F20665" t="s">
        <v>79944</v>
      </c>
      <c r="H20665">
        <v>46.425100499999999</v>
      </c>
      <c r="I20665">
        <v>-66.780494300000001</v>
      </c>
      <c r="J20665" s="1" t="str">
        <f t="shared" si="2866"/>
        <v>Fluid (stream)</v>
      </c>
      <c r="K20665" s="1" t="str">
        <f t="shared" ref="K20665:K20728" si="2867">HYPERLINK("http://geochem.nrcan.gc.ca/cdogs/content/kwd/kwd080007_e.htm", "Untreated Water")</f>
        <v>Untreated Water</v>
      </c>
      <c r="L20665">
        <v>29</v>
      </c>
      <c r="M20665" t="s">
        <v>11397</v>
      </c>
      <c r="N20665">
        <v>481</v>
      </c>
      <c r="O20665">
        <v>2.5000000000000001E-2</v>
      </c>
      <c r="P20665">
        <v>30</v>
      </c>
      <c r="Q20665">
        <v>7.1</v>
      </c>
    </row>
    <row r="20666" spans="1:17" hidden="1" x14ac:dyDescent="0.3">
      <c r="A20666" t="s">
        <v>79945</v>
      </c>
      <c r="B20666" t="s">
        <v>79946</v>
      </c>
      <c r="C20666" s="1" t="str">
        <f t="shared" si="2864"/>
        <v>21:0867</v>
      </c>
      <c r="D20666" s="1" t="str">
        <f t="shared" si="2865"/>
        <v>21:0240</v>
      </c>
      <c r="E20666" t="s">
        <v>79947</v>
      </c>
      <c r="F20666" t="s">
        <v>79948</v>
      </c>
      <c r="H20666">
        <v>46.441300200000001</v>
      </c>
      <c r="I20666">
        <v>-66.780487199999996</v>
      </c>
      <c r="J20666" s="1" t="str">
        <f t="shared" si="2866"/>
        <v>Fluid (stream)</v>
      </c>
      <c r="K20666" s="1" t="str">
        <f t="shared" si="2867"/>
        <v>Untreated Water</v>
      </c>
      <c r="L20666">
        <v>29</v>
      </c>
      <c r="M20666" t="s">
        <v>11402</v>
      </c>
      <c r="N20666">
        <v>482</v>
      </c>
      <c r="O20666">
        <v>2.5000000000000001E-2</v>
      </c>
      <c r="P20666">
        <v>30</v>
      </c>
      <c r="Q20666">
        <v>6.8</v>
      </c>
    </row>
    <row r="20667" spans="1:17" hidden="1" x14ac:dyDescent="0.3">
      <c r="A20667" t="s">
        <v>79949</v>
      </c>
      <c r="B20667" t="s">
        <v>79950</v>
      </c>
      <c r="C20667" s="1" t="str">
        <f t="shared" si="2864"/>
        <v>21:0867</v>
      </c>
      <c r="D20667" s="1" t="str">
        <f t="shared" si="2865"/>
        <v>21:0240</v>
      </c>
      <c r="E20667" t="s">
        <v>79951</v>
      </c>
      <c r="F20667" t="s">
        <v>79952</v>
      </c>
      <c r="H20667">
        <v>46.467181600000004</v>
      </c>
      <c r="I20667">
        <v>-66.815905900000004</v>
      </c>
      <c r="J20667" s="1" t="str">
        <f t="shared" si="2866"/>
        <v>Fluid (stream)</v>
      </c>
      <c r="K20667" s="1" t="str">
        <f t="shared" si="2867"/>
        <v>Untreated Water</v>
      </c>
      <c r="L20667">
        <v>29</v>
      </c>
      <c r="M20667" t="s">
        <v>11411</v>
      </c>
      <c r="N20667">
        <v>483</v>
      </c>
      <c r="O20667">
        <v>2.5000000000000001E-2</v>
      </c>
      <c r="P20667">
        <v>30</v>
      </c>
      <c r="Q20667">
        <v>6.8</v>
      </c>
    </row>
    <row r="20668" spans="1:17" hidden="1" x14ac:dyDescent="0.3">
      <c r="A20668" t="s">
        <v>79953</v>
      </c>
      <c r="B20668" t="s">
        <v>79954</v>
      </c>
      <c r="C20668" s="1" t="str">
        <f t="shared" si="2864"/>
        <v>21:0867</v>
      </c>
      <c r="D20668" s="1" t="str">
        <f t="shared" si="2865"/>
        <v>21:0240</v>
      </c>
      <c r="E20668" t="s">
        <v>79955</v>
      </c>
      <c r="F20668" t="s">
        <v>79956</v>
      </c>
      <c r="H20668">
        <v>46.403239599999999</v>
      </c>
      <c r="I20668">
        <v>-66.767070500000003</v>
      </c>
      <c r="J20668" s="1" t="str">
        <f t="shared" si="2866"/>
        <v>Fluid (stream)</v>
      </c>
      <c r="K20668" s="1" t="str">
        <f t="shared" si="2867"/>
        <v>Untreated Water</v>
      </c>
      <c r="L20668">
        <v>29</v>
      </c>
      <c r="M20668" t="s">
        <v>11416</v>
      </c>
      <c r="N20668">
        <v>484</v>
      </c>
      <c r="O20668">
        <v>2.5000000000000001E-2</v>
      </c>
      <c r="P20668">
        <v>30</v>
      </c>
      <c r="Q20668">
        <v>6.4</v>
      </c>
    </row>
    <row r="20669" spans="1:17" hidden="1" x14ac:dyDescent="0.3">
      <c r="A20669" t="s">
        <v>79957</v>
      </c>
      <c r="B20669" t="s">
        <v>79958</v>
      </c>
      <c r="C20669" s="1" t="str">
        <f t="shared" si="2864"/>
        <v>21:0867</v>
      </c>
      <c r="D20669" s="1" t="str">
        <f t="shared" si="2865"/>
        <v>21:0240</v>
      </c>
      <c r="E20669" t="s">
        <v>79959</v>
      </c>
      <c r="F20669" t="s">
        <v>79960</v>
      </c>
      <c r="H20669">
        <v>46.447296700000003</v>
      </c>
      <c r="I20669">
        <v>-66.859018199999994</v>
      </c>
      <c r="J20669" s="1" t="str">
        <f t="shared" si="2866"/>
        <v>Fluid (stream)</v>
      </c>
      <c r="K20669" s="1" t="str">
        <f t="shared" si="2867"/>
        <v>Untreated Water</v>
      </c>
      <c r="L20669">
        <v>29</v>
      </c>
      <c r="M20669" t="s">
        <v>11421</v>
      </c>
      <c r="N20669">
        <v>485</v>
      </c>
      <c r="O20669">
        <v>2.5000000000000001E-2</v>
      </c>
      <c r="P20669">
        <v>30</v>
      </c>
      <c r="Q20669">
        <v>7</v>
      </c>
    </row>
    <row r="20670" spans="1:17" hidden="1" x14ac:dyDescent="0.3">
      <c r="A20670" t="s">
        <v>79961</v>
      </c>
      <c r="B20670" t="s">
        <v>79962</v>
      </c>
      <c r="C20670" s="1" t="str">
        <f t="shared" si="2864"/>
        <v>21:0867</v>
      </c>
      <c r="D20670" s="1" t="str">
        <f t="shared" si="2865"/>
        <v>21:0240</v>
      </c>
      <c r="E20670" t="s">
        <v>79963</v>
      </c>
      <c r="F20670" t="s">
        <v>79964</v>
      </c>
      <c r="H20670">
        <v>46.4495328</v>
      </c>
      <c r="I20670">
        <v>-66.858279499999995</v>
      </c>
      <c r="J20670" s="1" t="str">
        <f t="shared" si="2866"/>
        <v>Fluid (stream)</v>
      </c>
      <c r="K20670" s="1" t="str">
        <f t="shared" si="2867"/>
        <v>Untreated Water</v>
      </c>
      <c r="L20670">
        <v>29</v>
      </c>
      <c r="M20670" t="s">
        <v>11426</v>
      </c>
      <c r="N20670">
        <v>486</v>
      </c>
      <c r="O20670">
        <v>2.5000000000000001E-2</v>
      </c>
      <c r="P20670">
        <v>30</v>
      </c>
      <c r="Q20670">
        <v>7</v>
      </c>
    </row>
    <row r="20671" spans="1:17" hidden="1" x14ac:dyDescent="0.3">
      <c r="A20671" t="s">
        <v>79965</v>
      </c>
      <c r="B20671" t="s">
        <v>79966</v>
      </c>
      <c r="C20671" s="1" t="str">
        <f t="shared" si="2864"/>
        <v>21:0867</v>
      </c>
      <c r="D20671" s="1" t="str">
        <f t="shared" si="2865"/>
        <v>21:0240</v>
      </c>
      <c r="E20671" t="s">
        <v>79967</v>
      </c>
      <c r="F20671" t="s">
        <v>79968</v>
      </c>
      <c r="H20671">
        <v>46.255816699999997</v>
      </c>
      <c r="I20671">
        <v>-66.823021999999995</v>
      </c>
      <c r="J20671" s="1" t="str">
        <f t="shared" si="2866"/>
        <v>Fluid (stream)</v>
      </c>
      <c r="K20671" s="1" t="str">
        <f t="shared" si="2867"/>
        <v>Untreated Water</v>
      </c>
      <c r="L20671">
        <v>29</v>
      </c>
      <c r="M20671" t="s">
        <v>11440</v>
      </c>
      <c r="N20671">
        <v>487</v>
      </c>
      <c r="O20671">
        <v>2.5000000000000001E-2</v>
      </c>
      <c r="P20671">
        <v>30</v>
      </c>
      <c r="Q20671">
        <v>7.4</v>
      </c>
    </row>
    <row r="20672" spans="1:17" hidden="1" x14ac:dyDescent="0.3">
      <c r="A20672" t="s">
        <v>79969</v>
      </c>
      <c r="B20672" t="s">
        <v>79970</v>
      </c>
      <c r="C20672" s="1" t="str">
        <f t="shared" si="2864"/>
        <v>21:0867</v>
      </c>
      <c r="D20672" s="1" t="str">
        <f t="shared" si="2865"/>
        <v>21:0240</v>
      </c>
      <c r="E20672" t="s">
        <v>79971</v>
      </c>
      <c r="F20672" t="s">
        <v>79972</v>
      </c>
      <c r="H20672">
        <v>46.278852700000002</v>
      </c>
      <c r="I20672">
        <v>-66.803935999999993</v>
      </c>
      <c r="J20672" s="1" t="str">
        <f t="shared" si="2866"/>
        <v>Fluid (stream)</v>
      </c>
      <c r="K20672" s="1" t="str">
        <f t="shared" si="2867"/>
        <v>Untreated Water</v>
      </c>
      <c r="L20672">
        <v>29</v>
      </c>
      <c r="M20672" t="s">
        <v>11445</v>
      </c>
      <c r="N20672">
        <v>488</v>
      </c>
      <c r="O20672">
        <v>2.5000000000000001E-2</v>
      </c>
      <c r="P20672">
        <v>30</v>
      </c>
      <c r="Q20672">
        <v>6.8</v>
      </c>
    </row>
    <row r="20673" spans="1:17" hidden="1" x14ac:dyDescent="0.3">
      <c r="A20673" t="s">
        <v>79973</v>
      </c>
      <c r="B20673" t="s">
        <v>79974</v>
      </c>
      <c r="C20673" s="1" t="str">
        <f t="shared" si="2864"/>
        <v>21:0867</v>
      </c>
      <c r="D20673" s="1" t="str">
        <f t="shared" si="2865"/>
        <v>21:0240</v>
      </c>
      <c r="E20673" t="s">
        <v>79975</v>
      </c>
      <c r="F20673" t="s">
        <v>79976</v>
      </c>
      <c r="H20673">
        <v>46.255078099999999</v>
      </c>
      <c r="I20673">
        <v>-66.761421100000007</v>
      </c>
      <c r="J20673" s="1" t="str">
        <f t="shared" si="2866"/>
        <v>Fluid (stream)</v>
      </c>
      <c r="K20673" s="1" t="str">
        <f t="shared" si="2867"/>
        <v>Untreated Water</v>
      </c>
      <c r="L20673">
        <v>29</v>
      </c>
      <c r="M20673" t="s">
        <v>11450</v>
      </c>
      <c r="N20673">
        <v>489</v>
      </c>
      <c r="O20673">
        <v>0.13</v>
      </c>
      <c r="P20673">
        <v>20</v>
      </c>
      <c r="Q20673">
        <v>7.9</v>
      </c>
    </row>
    <row r="20674" spans="1:17" hidden="1" x14ac:dyDescent="0.3">
      <c r="A20674" t="s">
        <v>79977</v>
      </c>
      <c r="B20674" t="s">
        <v>79978</v>
      </c>
      <c r="C20674" s="1" t="str">
        <f t="shared" si="2864"/>
        <v>21:0867</v>
      </c>
      <c r="D20674" s="1" t="str">
        <f t="shared" si="2865"/>
        <v>21:0240</v>
      </c>
      <c r="E20674" t="s">
        <v>79979</v>
      </c>
      <c r="F20674" t="s">
        <v>79980</v>
      </c>
      <c r="H20674">
        <v>46.289580700000002</v>
      </c>
      <c r="I20674">
        <v>-66.776891800000001</v>
      </c>
      <c r="J20674" s="1" t="str">
        <f t="shared" si="2866"/>
        <v>Fluid (stream)</v>
      </c>
      <c r="K20674" s="1" t="str">
        <f t="shared" si="2867"/>
        <v>Untreated Water</v>
      </c>
      <c r="L20674">
        <v>29</v>
      </c>
      <c r="M20674" t="s">
        <v>11460</v>
      </c>
      <c r="N20674">
        <v>490</v>
      </c>
      <c r="O20674">
        <v>2.5000000000000001E-2</v>
      </c>
      <c r="P20674">
        <v>30</v>
      </c>
      <c r="Q20674">
        <v>7.6</v>
      </c>
    </row>
    <row r="20675" spans="1:17" hidden="1" x14ac:dyDescent="0.3">
      <c r="A20675" t="s">
        <v>79981</v>
      </c>
      <c r="B20675" t="s">
        <v>79982</v>
      </c>
      <c r="C20675" s="1" t="str">
        <f t="shared" si="2864"/>
        <v>21:0867</v>
      </c>
      <c r="D20675" s="1" t="str">
        <f t="shared" si="2865"/>
        <v>21:0240</v>
      </c>
      <c r="E20675" t="s">
        <v>79983</v>
      </c>
      <c r="F20675" t="s">
        <v>79984</v>
      </c>
      <c r="H20675">
        <v>46.265101399999999</v>
      </c>
      <c r="I20675">
        <v>-66.722081500000002</v>
      </c>
      <c r="J20675" s="1" t="str">
        <f t="shared" si="2866"/>
        <v>Fluid (stream)</v>
      </c>
      <c r="K20675" s="1" t="str">
        <f t="shared" si="2867"/>
        <v>Untreated Water</v>
      </c>
      <c r="L20675">
        <v>29</v>
      </c>
      <c r="M20675" t="s">
        <v>11465</v>
      </c>
      <c r="N20675">
        <v>491</v>
      </c>
      <c r="O20675">
        <v>2.5000000000000001E-2</v>
      </c>
      <c r="P20675">
        <v>20</v>
      </c>
      <c r="Q20675">
        <v>6.5</v>
      </c>
    </row>
    <row r="20676" spans="1:17" hidden="1" x14ac:dyDescent="0.3">
      <c r="A20676" t="s">
        <v>79985</v>
      </c>
      <c r="B20676" t="s">
        <v>79986</v>
      </c>
      <c r="C20676" s="1" t="str">
        <f t="shared" si="2864"/>
        <v>21:0867</v>
      </c>
      <c r="D20676" s="1" t="str">
        <f t="shared" si="2865"/>
        <v>21:0240</v>
      </c>
      <c r="E20676" t="s">
        <v>79987</v>
      </c>
      <c r="F20676" t="s">
        <v>79988</v>
      </c>
      <c r="H20676">
        <v>46.2722737</v>
      </c>
      <c r="I20676">
        <v>-66.984279299999997</v>
      </c>
      <c r="J20676" s="1" t="str">
        <f t="shared" si="2866"/>
        <v>Fluid (stream)</v>
      </c>
      <c r="K20676" s="1" t="str">
        <f t="shared" si="2867"/>
        <v>Untreated Water</v>
      </c>
      <c r="L20676">
        <v>29</v>
      </c>
      <c r="M20676" t="s">
        <v>11431</v>
      </c>
      <c r="N20676">
        <v>492</v>
      </c>
      <c r="O20676">
        <v>2.5000000000000001E-2</v>
      </c>
      <c r="P20676">
        <v>30</v>
      </c>
      <c r="Q20676">
        <v>7</v>
      </c>
    </row>
    <row r="20677" spans="1:17" hidden="1" x14ac:dyDescent="0.3">
      <c r="A20677" t="s">
        <v>79989</v>
      </c>
      <c r="B20677" t="s">
        <v>79990</v>
      </c>
      <c r="C20677" s="1" t="str">
        <f t="shared" si="2864"/>
        <v>21:0867</v>
      </c>
      <c r="D20677" s="1" t="str">
        <f t="shared" si="2865"/>
        <v>21:0240</v>
      </c>
      <c r="E20677" t="s">
        <v>79987</v>
      </c>
      <c r="F20677" t="s">
        <v>79991</v>
      </c>
      <c r="H20677">
        <v>46.2722737</v>
      </c>
      <c r="I20677">
        <v>-66.984279299999997</v>
      </c>
      <c r="J20677" s="1" t="str">
        <f t="shared" si="2866"/>
        <v>Fluid (stream)</v>
      </c>
      <c r="K20677" s="1" t="str">
        <f t="shared" si="2867"/>
        <v>Untreated Water</v>
      </c>
      <c r="L20677">
        <v>29</v>
      </c>
      <c r="M20677" t="s">
        <v>11435</v>
      </c>
      <c r="N20677">
        <v>493</v>
      </c>
      <c r="O20677">
        <v>2.5000000000000001E-2</v>
      </c>
      <c r="P20677">
        <v>30</v>
      </c>
      <c r="Q20677">
        <v>7</v>
      </c>
    </row>
    <row r="20678" spans="1:17" hidden="1" x14ac:dyDescent="0.3">
      <c r="A20678" t="s">
        <v>79992</v>
      </c>
      <c r="B20678" t="s">
        <v>79993</v>
      </c>
      <c r="C20678" s="1" t="str">
        <f t="shared" si="2864"/>
        <v>21:0867</v>
      </c>
      <c r="D20678" s="1" t="str">
        <f t="shared" si="2865"/>
        <v>21:0240</v>
      </c>
      <c r="E20678" t="s">
        <v>79994</v>
      </c>
      <c r="F20678" t="s">
        <v>79995</v>
      </c>
      <c r="H20678">
        <v>46.262253399999999</v>
      </c>
      <c r="I20678">
        <v>-66.927226500000003</v>
      </c>
      <c r="J20678" s="1" t="str">
        <f t="shared" si="2866"/>
        <v>Fluid (stream)</v>
      </c>
      <c r="K20678" s="1" t="str">
        <f t="shared" si="2867"/>
        <v>Untreated Water</v>
      </c>
      <c r="L20678">
        <v>29</v>
      </c>
      <c r="M20678" t="s">
        <v>11470</v>
      </c>
      <c r="N20678">
        <v>494</v>
      </c>
      <c r="O20678">
        <v>2.5000000000000001E-2</v>
      </c>
      <c r="P20678">
        <v>30</v>
      </c>
      <c r="Q20678">
        <v>6.8</v>
      </c>
    </row>
    <row r="20679" spans="1:17" hidden="1" x14ac:dyDescent="0.3">
      <c r="A20679" t="s">
        <v>79996</v>
      </c>
      <c r="B20679" t="s">
        <v>79997</v>
      </c>
      <c r="C20679" s="1" t="str">
        <f t="shared" si="2864"/>
        <v>21:0867</v>
      </c>
      <c r="D20679" s="1" t="str">
        <f t="shared" si="2865"/>
        <v>21:0240</v>
      </c>
      <c r="E20679" t="s">
        <v>79998</v>
      </c>
      <c r="F20679" t="s">
        <v>79999</v>
      </c>
      <c r="H20679">
        <v>46.288900499999997</v>
      </c>
      <c r="I20679">
        <v>-66.883377800000005</v>
      </c>
      <c r="J20679" s="1" t="str">
        <f t="shared" si="2866"/>
        <v>Fluid (stream)</v>
      </c>
      <c r="K20679" s="1" t="str">
        <f t="shared" si="2867"/>
        <v>Untreated Water</v>
      </c>
      <c r="L20679">
        <v>29</v>
      </c>
      <c r="M20679" t="s">
        <v>11475</v>
      </c>
      <c r="N20679">
        <v>495</v>
      </c>
      <c r="O20679">
        <v>2.5000000000000001E-2</v>
      </c>
      <c r="P20679">
        <v>30</v>
      </c>
      <c r="Q20679">
        <v>7</v>
      </c>
    </row>
    <row r="20680" spans="1:17" hidden="1" x14ac:dyDescent="0.3">
      <c r="A20680" t="s">
        <v>80000</v>
      </c>
      <c r="B20680" t="s">
        <v>80001</v>
      </c>
      <c r="C20680" s="1" t="str">
        <f t="shared" si="2864"/>
        <v>21:0867</v>
      </c>
      <c r="D20680" s="1" t="str">
        <f t="shared" si="2865"/>
        <v>21:0240</v>
      </c>
      <c r="E20680" t="s">
        <v>80002</v>
      </c>
      <c r="F20680" t="s">
        <v>80003</v>
      </c>
      <c r="H20680">
        <v>46.2715423</v>
      </c>
      <c r="I20680">
        <v>-66.893780800000002</v>
      </c>
      <c r="J20680" s="1" t="str">
        <f t="shared" si="2866"/>
        <v>Fluid (stream)</v>
      </c>
      <c r="K20680" s="1" t="str">
        <f t="shared" si="2867"/>
        <v>Untreated Water</v>
      </c>
      <c r="L20680">
        <v>29</v>
      </c>
      <c r="M20680" t="s">
        <v>11480</v>
      </c>
      <c r="N20680">
        <v>496</v>
      </c>
      <c r="O20680">
        <v>2.5000000000000001E-2</v>
      </c>
      <c r="P20680">
        <v>40</v>
      </c>
      <c r="Q20680">
        <v>7</v>
      </c>
    </row>
    <row r="20681" spans="1:17" hidden="1" x14ac:dyDescent="0.3">
      <c r="A20681" t="s">
        <v>80004</v>
      </c>
      <c r="B20681" t="s">
        <v>80005</v>
      </c>
      <c r="C20681" s="1" t="str">
        <f t="shared" si="2864"/>
        <v>21:0867</v>
      </c>
      <c r="D20681" s="1" t="str">
        <f t="shared" si="2865"/>
        <v>21:0240</v>
      </c>
      <c r="E20681" t="s">
        <v>80006</v>
      </c>
      <c r="F20681" t="s">
        <v>80007</v>
      </c>
      <c r="H20681">
        <v>46.272915300000001</v>
      </c>
      <c r="I20681">
        <v>-66.895026000000001</v>
      </c>
      <c r="J20681" s="1" t="str">
        <f t="shared" si="2866"/>
        <v>Fluid (stream)</v>
      </c>
      <c r="K20681" s="1" t="str">
        <f t="shared" si="2867"/>
        <v>Untreated Water</v>
      </c>
      <c r="L20681">
        <v>29</v>
      </c>
      <c r="M20681" t="s">
        <v>12548</v>
      </c>
      <c r="N20681">
        <v>497</v>
      </c>
      <c r="O20681">
        <v>2.5000000000000001E-2</v>
      </c>
      <c r="P20681">
        <v>30</v>
      </c>
      <c r="Q20681">
        <v>7</v>
      </c>
    </row>
    <row r="20682" spans="1:17" hidden="1" x14ac:dyDescent="0.3">
      <c r="A20682" t="s">
        <v>80008</v>
      </c>
      <c r="B20682" t="s">
        <v>80009</v>
      </c>
      <c r="C20682" s="1" t="str">
        <f t="shared" si="2864"/>
        <v>21:0867</v>
      </c>
      <c r="D20682" s="1" t="str">
        <f t="shared" si="2865"/>
        <v>21:0240</v>
      </c>
      <c r="E20682" t="s">
        <v>80010</v>
      </c>
      <c r="F20682" t="s">
        <v>80011</v>
      </c>
      <c r="H20682">
        <v>46.262218099999998</v>
      </c>
      <c r="I20682">
        <v>-66.900626399999993</v>
      </c>
      <c r="J20682" s="1" t="str">
        <f t="shared" si="2866"/>
        <v>Fluid (stream)</v>
      </c>
      <c r="K20682" s="1" t="str">
        <f t="shared" si="2867"/>
        <v>Untreated Water</v>
      </c>
      <c r="L20682">
        <v>30</v>
      </c>
      <c r="M20682" t="s">
        <v>11392</v>
      </c>
      <c r="N20682">
        <v>498</v>
      </c>
      <c r="O20682">
        <v>2.5000000000000001E-2</v>
      </c>
      <c r="P20682">
        <v>50</v>
      </c>
      <c r="Q20682">
        <v>6.5</v>
      </c>
    </row>
    <row r="20683" spans="1:17" hidden="1" x14ac:dyDescent="0.3">
      <c r="A20683" t="s">
        <v>80012</v>
      </c>
      <c r="B20683" t="s">
        <v>80013</v>
      </c>
      <c r="C20683" s="1" t="str">
        <f t="shared" si="2864"/>
        <v>21:0867</v>
      </c>
      <c r="D20683" s="1" t="str">
        <f t="shared" si="2865"/>
        <v>21:0240</v>
      </c>
      <c r="E20683" t="s">
        <v>80014</v>
      </c>
      <c r="F20683" t="s">
        <v>80015</v>
      </c>
      <c r="H20683">
        <v>46.259577</v>
      </c>
      <c r="I20683">
        <v>-66.855312400000003</v>
      </c>
      <c r="J20683" s="1" t="str">
        <f t="shared" si="2866"/>
        <v>Fluid (stream)</v>
      </c>
      <c r="K20683" s="1" t="str">
        <f t="shared" si="2867"/>
        <v>Untreated Water</v>
      </c>
      <c r="L20683">
        <v>30</v>
      </c>
      <c r="M20683" t="s">
        <v>11397</v>
      </c>
      <c r="N20683">
        <v>499</v>
      </c>
      <c r="O20683">
        <v>2.5000000000000001E-2</v>
      </c>
      <c r="P20683">
        <v>40</v>
      </c>
      <c r="Q20683">
        <v>7.6</v>
      </c>
    </row>
    <row r="20684" spans="1:17" hidden="1" x14ac:dyDescent="0.3">
      <c r="A20684" t="s">
        <v>80016</v>
      </c>
      <c r="B20684" t="s">
        <v>80017</v>
      </c>
      <c r="C20684" s="1" t="str">
        <f t="shared" si="2864"/>
        <v>21:0867</v>
      </c>
      <c r="D20684" s="1" t="str">
        <f t="shared" si="2865"/>
        <v>21:0240</v>
      </c>
      <c r="E20684" t="s">
        <v>80018</v>
      </c>
      <c r="F20684" t="s">
        <v>80019</v>
      </c>
      <c r="H20684">
        <v>46.2586151</v>
      </c>
      <c r="I20684">
        <v>-66.5393969</v>
      </c>
      <c r="J20684" s="1" t="str">
        <f t="shared" si="2866"/>
        <v>Fluid (stream)</v>
      </c>
      <c r="K20684" s="1" t="str">
        <f t="shared" si="2867"/>
        <v>Untreated Water</v>
      </c>
      <c r="L20684">
        <v>30</v>
      </c>
      <c r="M20684" t="s">
        <v>11402</v>
      </c>
      <c r="N20684">
        <v>500</v>
      </c>
      <c r="O20684">
        <v>2.5000000000000001E-2</v>
      </c>
      <c r="P20684">
        <v>50</v>
      </c>
      <c r="Q20684">
        <v>6.8</v>
      </c>
    </row>
    <row r="20685" spans="1:17" hidden="1" x14ac:dyDescent="0.3">
      <c r="A20685" t="s">
        <v>80020</v>
      </c>
      <c r="B20685" t="s">
        <v>80021</v>
      </c>
      <c r="C20685" s="1" t="str">
        <f t="shared" si="2864"/>
        <v>21:0867</v>
      </c>
      <c r="D20685" s="1" t="str">
        <f t="shared" si="2865"/>
        <v>21:0240</v>
      </c>
      <c r="E20685" t="s">
        <v>80022</v>
      </c>
      <c r="F20685" t="s">
        <v>80023</v>
      </c>
      <c r="H20685">
        <v>46.256844700000002</v>
      </c>
      <c r="I20685">
        <v>-66.540773700000003</v>
      </c>
      <c r="J20685" s="1" t="str">
        <f t="shared" si="2866"/>
        <v>Fluid (stream)</v>
      </c>
      <c r="K20685" s="1" t="str">
        <f t="shared" si="2867"/>
        <v>Untreated Water</v>
      </c>
      <c r="L20685">
        <v>30</v>
      </c>
      <c r="M20685" t="s">
        <v>11411</v>
      </c>
      <c r="N20685">
        <v>501</v>
      </c>
      <c r="O20685">
        <v>2.5000000000000001E-2</v>
      </c>
      <c r="P20685">
        <v>40</v>
      </c>
      <c r="Q20685">
        <v>6.7</v>
      </c>
    </row>
    <row r="20686" spans="1:17" hidden="1" x14ac:dyDescent="0.3">
      <c r="A20686" t="s">
        <v>80024</v>
      </c>
      <c r="B20686" t="s">
        <v>80025</v>
      </c>
      <c r="C20686" s="1" t="str">
        <f t="shared" si="2864"/>
        <v>21:0867</v>
      </c>
      <c r="D20686" s="1" t="str">
        <f t="shared" si="2865"/>
        <v>21:0240</v>
      </c>
      <c r="E20686" t="s">
        <v>80026</v>
      </c>
      <c r="F20686" t="s">
        <v>80027</v>
      </c>
      <c r="H20686">
        <v>46.2770911</v>
      </c>
      <c r="I20686">
        <v>-66.519747600000002</v>
      </c>
      <c r="J20686" s="1" t="str">
        <f t="shared" si="2866"/>
        <v>Fluid (stream)</v>
      </c>
      <c r="K20686" s="1" t="str">
        <f t="shared" si="2867"/>
        <v>Untreated Water</v>
      </c>
      <c r="L20686">
        <v>30</v>
      </c>
      <c r="M20686" t="s">
        <v>11416</v>
      </c>
      <c r="N20686">
        <v>502</v>
      </c>
      <c r="O20686">
        <v>2.5000000000000001E-2</v>
      </c>
      <c r="P20686">
        <v>40</v>
      </c>
      <c r="Q20686">
        <v>6.7</v>
      </c>
    </row>
    <row r="20687" spans="1:17" hidden="1" x14ac:dyDescent="0.3">
      <c r="A20687" t="s">
        <v>80028</v>
      </c>
      <c r="B20687" t="s">
        <v>80029</v>
      </c>
      <c r="C20687" s="1" t="str">
        <f t="shared" si="2864"/>
        <v>21:0867</v>
      </c>
      <c r="D20687" s="1" t="str">
        <f t="shared" si="2865"/>
        <v>21:0240</v>
      </c>
      <c r="E20687" t="s">
        <v>80030</v>
      </c>
      <c r="F20687" t="s">
        <v>80031</v>
      </c>
      <c r="H20687">
        <v>46.441430400000002</v>
      </c>
      <c r="I20687">
        <v>-66.906768400000004</v>
      </c>
      <c r="J20687" s="1" t="str">
        <f t="shared" si="2866"/>
        <v>Fluid (stream)</v>
      </c>
      <c r="K20687" s="1" t="str">
        <f t="shared" si="2867"/>
        <v>Untreated Water</v>
      </c>
      <c r="L20687">
        <v>30</v>
      </c>
      <c r="M20687" t="s">
        <v>11421</v>
      </c>
      <c r="N20687">
        <v>503</v>
      </c>
      <c r="O20687">
        <v>2.5000000000000001E-2</v>
      </c>
      <c r="P20687">
        <v>40</v>
      </c>
      <c r="Q20687">
        <v>6.9</v>
      </c>
    </row>
    <row r="20688" spans="1:17" hidden="1" x14ac:dyDescent="0.3">
      <c r="A20688" t="s">
        <v>80032</v>
      </c>
      <c r="B20688" t="s">
        <v>80033</v>
      </c>
      <c r="C20688" s="1" t="str">
        <f t="shared" si="2864"/>
        <v>21:0867</v>
      </c>
      <c r="D20688" s="1" t="str">
        <f t="shared" si="2865"/>
        <v>21:0240</v>
      </c>
      <c r="E20688" t="s">
        <v>80034</v>
      </c>
      <c r="F20688" t="s">
        <v>80035</v>
      </c>
      <c r="H20688">
        <v>46.464754200000002</v>
      </c>
      <c r="I20688">
        <v>-66.902617800000002</v>
      </c>
      <c r="J20688" s="1" t="str">
        <f t="shared" si="2866"/>
        <v>Fluid (stream)</v>
      </c>
      <c r="K20688" s="1" t="str">
        <f t="shared" si="2867"/>
        <v>Untreated Water</v>
      </c>
      <c r="L20688">
        <v>30</v>
      </c>
      <c r="M20688" t="s">
        <v>11426</v>
      </c>
      <c r="N20688">
        <v>504</v>
      </c>
      <c r="O20688">
        <v>2.5000000000000001E-2</v>
      </c>
      <c r="P20688">
        <v>60</v>
      </c>
      <c r="Q20688">
        <v>6.6</v>
      </c>
    </row>
    <row r="20689" spans="1:17" hidden="1" x14ac:dyDescent="0.3">
      <c r="A20689" t="s">
        <v>80036</v>
      </c>
      <c r="B20689" t="s">
        <v>80037</v>
      </c>
      <c r="C20689" s="1" t="str">
        <f t="shared" si="2864"/>
        <v>21:0867</v>
      </c>
      <c r="D20689" s="1" t="str">
        <f t="shared" si="2865"/>
        <v>21:0240</v>
      </c>
      <c r="E20689" t="s">
        <v>80038</v>
      </c>
      <c r="F20689" t="s">
        <v>80039</v>
      </c>
      <c r="H20689">
        <v>46.482681599999999</v>
      </c>
      <c r="I20689">
        <v>-66.898671199999995</v>
      </c>
      <c r="J20689" s="1" t="str">
        <f t="shared" si="2866"/>
        <v>Fluid (stream)</v>
      </c>
      <c r="K20689" s="1" t="str">
        <f t="shared" si="2867"/>
        <v>Untreated Water</v>
      </c>
      <c r="L20689">
        <v>30</v>
      </c>
      <c r="M20689" t="s">
        <v>11440</v>
      </c>
      <c r="N20689">
        <v>505</v>
      </c>
      <c r="O20689">
        <v>2.5000000000000001E-2</v>
      </c>
      <c r="P20689">
        <v>50</v>
      </c>
      <c r="Q20689">
        <v>7.1</v>
      </c>
    </row>
    <row r="20690" spans="1:17" hidden="1" x14ac:dyDescent="0.3">
      <c r="A20690" t="s">
        <v>80040</v>
      </c>
      <c r="B20690" t="s">
        <v>80041</v>
      </c>
      <c r="C20690" s="1" t="str">
        <f t="shared" si="2864"/>
        <v>21:0867</v>
      </c>
      <c r="D20690" s="1" t="str">
        <f t="shared" si="2865"/>
        <v>21:0240</v>
      </c>
      <c r="E20690" t="s">
        <v>80042</v>
      </c>
      <c r="F20690" t="s">
        <v>80043</v>
      </c>
      <c r="H20690">
        <v>46.476622399999997</v>
      </c>
      <c r="I20690">
        <v>-66.863078700000003</v>
      </c>
      <c r="J20690" s="1" t="str">
        <f t="shared" si="2866"/>
        <v>Fluid (stream)</v>
      </c>
      <c r="K20690" s="1" t="str">
        <f t="shared" si="2867"/>
        <v>Untreated Water</v>
      </c>
      <c r="L20690">
        <v>30</v>
      </c>
      <c r="M20690" t="s">
        <v>11445</v>
      </c>
      <c r="N20690">
        <v>506</v>
      </c>
      <c r="O20690">
        <v>2.5000000000000001E-2</v>
      </c>
      <c r="P20690">
        <v>40</v>
      </c>
      <c r="Q20690">
        <v>7</v>
      </c>
    </row>
    <row r="20691" spans="1:17" hidden="1" x14ac:dyDescent="0.3">
      <c r="A20691" t="s">
        <v>80044</v>
      </c>
      <c r="B20691" t="s">
        <v>80045</v>
      </c>
      <c r="C20691" s="1" t="str">
        <f t="shared" si="2864"/>
        <v>21:0867</v>
      </c>
      <c r="D20691" s="1" t="str">
        <f t="shared" si="2865"/>
        <v>21:0240</v>
      </c>
      <c r="E20691" t="s">
        <v>80046</v>
      </c>
      <c r="F20691" t="s">
        <v>80047</v>
      </c>
      <c r="H20691">
        <v>46.280791200000003</v>
      </c>
      <c r="I20691">
        <v>-66.674375400000002</v>
      </c>
      <c r="J20691" s="1" t="str">
        <f t="shared" si="2866"/>
        <v>Fluid (stream)</v>
      </c>
      <c r="K20691" s="1" t="str">
        <f t="shared" si="2867"/>
        <v>Untreated Water</v>
      </c>
      <c r="L20691">
        <v>30</v>
      </c>
      <c r="M20691" t="s">
        <v>11450</v>
      </c>
      <c r="N20691">
        <v>507</v>
      </c>
      <c r="O20691">
        <v>2.5000000000000001E-2</v>
      </c>
      <c r="P20691">
        <v>40</v>
      </c>
      <c r="Q20691">
        <v>6.7</v>
      </c>
    </row>
    <row r="20692" spans="1:17" hidden="1" x14ac:dyDescent="0.3">
      <c r="A20692" t="s">
        <v>80048</v>
      </c>
      <c r="B20692" t="s">
        <v>80049</v>
      </c>
      <c r="C20692" s="1" t="str">
        <f t="shared" si="2864"/>
        <v>21:0867</v>
      </c>
      <c r="D20692" s="1" t="str">
        <f t="shared" si="2865"/>
        <v>21:0240</v>
      </c>
      <c r="E20692" t="s">
        <v>80050</v>
      </c>
      <c r="F20692" t="s">
        <v>80051</v>
      </c>
      <c r="H20692">
        <v>46.289630099999997</v>
      </c>
      <c r="I20692">
        <v>-66.688606500000006</v>
      </c>
      <c r="J20692" s="1" t="str">
        <f t="shared" si="2866"/>
        <v>Fluid (stream)</v>
      </c>
      <c r="K20692" s="1" t="str">
        <f t="shared" si="2867"/>
        <v>Untreated Water</v>
      </c>
      <c r="L20692">
        <v>30</v>
      </c>
      <c r="M20692" t="s">
        <v>11460</v>
      </c>
      <c r="N20692">
        <v>508</v>
      </c>
      <c r="O20692">
        <v>2.5000000000000001E-2</v>
      </c>
      <c r="P20692">
        <v>40</v>
      </c>
      <c r="Q20692">
        <v>7.6</v>
      </c>
    </row>
    <row r="20693" spans="1:17" hidden="1" x14ac:dyDescent="0.3">
      <c r="A20693" t="s">
        <v>80052</v>
      </c>
      <c r="B20693" t="s">
        <v>80053</v>
      </c>
      <c r="C20693" s="1" t="str">
        <f t="shared" si="2864"/>
        <v>21:0867</v>
      </c>
      <c r="D20693" s="1" t="str">
        <f t="shared" si="2865"/>
        <v>21:0240</v>
      </c>
      <c r="E20693" t="s">
        <v>80054</v>
      </c>
      <c r="F20693" t="s">
        <v>80055</v>
      </c>
      <c r="H20693">
        <v>46.291168599999999</v>
      </c>
      <c r="I20693">
        <v>-66.711392000000004</v>
      </c>
      <c r="J20693" s="1" t="str">
        <f t="shared" si="2866"/>
        <v>Fluid (stream)</v>
      </c>
      <c r="K20693" s="1" t="str">
        <f t="shared" si="2867"/>
        <v>Untreated Water</v>
      </c>
      <c r="L20693">
        <v>30</v>
      </c>
      <c r="M20693" t="s">
        <v>11465</v>
      </c>
      <c r="N20693">
        <v>509</v>
      </c>
      <c r="O20693">
        <v>0.08</v>
      </c>
      <c r="P20693">
        <v>30</v>
      </c>
      <c r="Q20693">
        <v>7.7</v>
      </c>
    </row>
    <row r="20694" spans="1:17" hidden="1" x14ac:dyDescent="0.3">
      <c r="A20694" t="s">
        <v>80056</v>
      </c>
      <c r="B20694" t="s">
        <v>80057</v>
      </c>
      <c r="C20694" s="1" t="str">
        <f t="shared" si="2864"/>
        <v>21:0867</v>
      </c>
      <c r="D20694" s="1" t="str">
        <f t="shared" si="2865"/>
        <v>21:0240</v>
      </c>
      <c r="E20694" t="s">
        <v>80058</v>
      </c>
      <c r="F20694" t="s">
        <v>80059</v>
      </c>
      <c r="H20694">
        <v>46.364466200000003</v>
      </c>
      <c r="I20694">
        <v>-66.673097299999995</v>
      </c>
      <c r="J20694" s="1" t="str">
        <f t="shared" si="2866"/>
        <v>Fluid (stream)</v>
      </c>
      <c r="K20694" s="1" t="str">
        <f t="shared" si="2867"/>
        <v>Untreated Water</v>
      </c>
      <c r="L20694">
        <v>30</v>
      </c>
      <c r="M20694" t="s">
        <v>11470</v>
      </c>
      <c r="N20694">
        <v>510</v>
      </c>
      <c r="O20694">
        <v>2.5000000000000001E-2</v>
      </c>
      <c r="P20694">
        <v>30</v>
      </c>
      <c r="Q20694">
        <v>6.9</v>
      </c>
    </row>
    <row r="20695" spans="1:17" hidden="1" x14ac:dyDescent="0.3">
      <c r="A20695" t="s">
        <v>80060</v>
      </c>
      <c r="B20695" t="s">
        <v>80061</v>
      </c>
      <c r="C20695" s="1" t="str">
        <f t="shared" si="2864"/>
        <v>21:0867</v>
      </c>
      <c r="D20695" s="1" t="str">
        <f t="shared" si="2865"/>
        <v>21:0240</v>
      </c>
      <c r="E20695" t="s">
        <v>80062</v>
      </c>
      <c r="F20695" t="s">
        <v>80063</v>
      </c>
      <c r="H20695">
        <v>46.400860700000003</v>
      </c>
      <c r="I20695">
        <v>-66.626665700000004</v>
      </c>
      <c r="J20695" s="1" t="str">
        <f t="shared" si="2866"/>
        <v>Fluid (stream)</v>
      </c>
      <c r="K20695" s="1" t="str">
        <f t="shared" si="2867"/>
        <v>Untreated Water</v>
      </c>
      <c r="L20695">
        <v>30</v>
      </c>
      <c r="M20695" t="s">
        <v>11475</v>
      </c>
      <c r="N20695">
        <v>511</v>
      </c>
      <c r="O20695">
        <v>2.5000000000000001E-2</v>
      </c>
      <c r="P20695">
        <v>40</v>
      </c>
      <c r="Q20695">
        <v>6.8</v>
      </c>
    </row>
    <row r="20696" spans="1:17" hidden="1" x14ac:dyDescent="0.3">
      <c r="A20696" t="s">
        <v>80064</v>
      </c>
      <c r="B20696" t="s">
        <v>80065</v>
      </c>
      <c r="C20696" s="1" t="str">
        <f t="shared" si="2864"/>
        <v>21:0867</v>
      </c>
      <c r="D20696" s="1" t="str">
        <f t="shared" si="2865"/>
        <v>21:0240</v>
      </c>
      <c r="E20696" t="s">
        <v>80066</v>
      </c>
      <c r="F20696" t="s">
        <v>80067</v>
      </c>
      <c r="H20696">
        <v>46.4530946</v>
      </c>
      <c r="I20696">
        <v>-66.628301800000003</v>
      </c>
      <c r="J20696" s="1" t="str">
        <f t="shared" si="2866"/>
        <v>Fluid (stream)</v>
      </c>
      <c r="K20696" s="1" t="str">
        <f t="shared" si="2867"/>
        <v>Untreated Water</v>
      </c>
      <c r="L20696">
        <v>30</v>
      </c>
      <c r="M20696" t="s">
        <v>11480</v>
      </c>
      <c r="N20696">
        <v>512</v>
      </c>
      <c r="O20696">
        <v>2.5000000000000001E-2</v>
      </c>
      <c r="P20696">
        <v>30</v>
      </c>
      <c r="Q20696">
        <v>6.6</v>
      </c>
    </row>
    <row r="20697" spans="1:17" hidden="1" x14ac:dyDescent="0.3">
      <c r="A20697" t="s">
        <v>80068</v>
      </c>
      <c r="B20697" t="s">
        <v>80069</v>
      </c>
      <c r="C20697" s="1" t="str">
        <f t="shared" ref="C20697:C20760" si="2868">HYPERLINK("http://geochem.nrcan.gc.ca/cdogs/content/bdl/bdl210867_e.htm", "21:0867")</f>
        <v>21:0867</v>
      </c>
      <c r="D20697" s="1" t="str">
        <f t="shared" ref="D20697:D20760" si="2869">HYPERLINK("http://geochem.nrcan.gc.ca/cdogs/content/svy/svy210240_e.htm", "21:0240")</f>
        <v>21:0240</v>
      </c>
      <c r="E20697" t="s">
        <v>80070</v>
      </c>
      <c r="F20697" t="s">
        <v>80071</v>
      </c>
      <c r="H20697">
        <v>46.4696912</v>
      </c>
      <c r="I20697">
        <v>-66.525978100000003</v>
      </c>
      <c r="J20697" s="1" t="str">
        <f t="shared" si="2866"/>
        <v>Fluid (stream)</v>
      </c>
      <c r="K20697" s="1" t="str">
        <f t="shared" si="2867"/>
        <v>Untreated Water</v>
      </c>
      <c r="L20697">
        <v>30</v>
      </c>
      <c r="M20697" t="s">
        <v>12548</v>
      </c>
      <c r="N20697">
        <v>513</v>
      </c>
      <c r="O20697">
        <v>2.5000000000000001E-2</v>
      </c>
      <c r="P20697">
        <v>30</v>
      </c>
      <c r="Q20697">
        <v>7.1</v>
      </c>
    </row>
    <row r="20698" spans="1:17" hidden="1" x14ac:dyDescent="0.3">
      <c r="A20698" t="s">
        <v>80072</v>
      </c>
      <c r="B20698" t="s">
        <v>80073</v>
      </c>
      <c r="C20698" s="1" t="str">
        <f t="shared" si="2868"/>
        <v>21:0867</v>
      </c>
      <c r="D20698" s="1" t="str">
        <f t="shared" si="2869"/>
        <v>21:0240</v>
      </c>
      <c r="E20698" t="s">
        <v>80074</v>
      </c>
      <c r="F20698" t="s">
        <v>80075</v>
      </c>
      <c r="H20698">
        <v>46.3329363</v>
      </c>
      <c r="I20698">
        <v>-66.9389781</v>
      </c>
      <c r="J20698" s="1" t="str">
        <f t="shared" si="2866"/>
        <v>Fluid (stream)</v>
      </c>
      <c r="K20698" s="1" t="str">
        <f t="shared" si="2867"/>
        <v>Untreated Water</v>
      </c>
      <c r="L20698">
        <v>30</v>
      </c>
      <c r="M20698" t="s">
        <v>11431</v>
      </c>
      <c r="N20698">
        <v>514</v>
      </c>
      <c r="O20698">
        <v>2.5000000000000001E-2</v>
      </c>
      <c r="P20698">
        <v>30</v>
      </c>
      <c r="Q20698">
        <v>6.2</v>
      </c>
    </row>
    <row r="20699" spans="1:17" hidden="1" x14ac:dyDescent="0.3">
      <c r="A20699" t="s">
        <v>80076</v>
      </c>
      <c r="B20699" t="s">
        <v>80077</v>
      </c>
      <c r="C20699" s="1" t="str">
        <f t="shared" si="2868"/>
        <v>21:0867</v>
      </c>
      <c r="D20699" s="1" t="str">
        <f t="shared" si="2869"/>
        <v>21:0240</v>
      </c>
      <c r="E20699" t="s">
        <v>80074</v>
      </c>
      <c r="F20699" t="s">
        <v>80078</v>
      </c>
      <c r="H20699">
        <v>46.3329363</v>
      </c>
      <c r="I20699">
        <v>-66.9389781</v>
      </c>
      <c r="J20699" s="1" t="str">
        <f t="shared" si="2866"/>
        <v>Fluid (stream)</v>
      </c>
      <c r="K20699" s="1" t="str">
        <f t="shared" si="2867"/>
        <v>Untreated Water</v>
      </c>
      <c r="L20699">
        <v>30</v>
      </c>
      <c r="M20699" t="s">
        <v>11435</v>
      </c>
      <c r="N20699">
        <v>515</v>
      </c>
      <c r="O20699">
        <v>2.5000000000000001E-2</v>
      </c>
      <c r="P20699">
        <v>30</v>
      </c>
      <c r="Q20699">
        <v>6.2</v>
      </c>
    </row>
    <row r="20700" spans="1:17" hidden="1" x14ac:dyDescent="0.3">
      <c r="A20700" t="s">
        <v>80079</v>
      </c>
      <c r="B20700" t="s">
        <v>80080</v>
      </c>
      <c r="C20700" s="1" t="str">
        <f t="shared" si="2868"/>
        <v>21:0867</v>
      </c>
      <c r="D20700" s="1" t="str">
        <f t="shared" si="2869"/>
        <v>21:0240</v>
      </c>
      <c r="E20700" t="s">
        <v>80081</v>
      </c>
      <c r="F20700" t="s">
        <v>80082</v>
      </c>
      <c r="H20700">
        <v>46.315545100000001</v>
      </c>
      <c r="I20700">
        <v>-66.920407600000004</v>
      </c>
      <c r="J20700" s="1" t="str">
        <f t="shared" si="2866"/>
        <v>Fluid (stream)</v>
      </c>
      <c r="K20700" s="1" t="str">
        <f t="shared" si="2867"/>
        <v>Untreated Water</v>
      </c>
      <c r="L20700">
        <v>31</v>
      </c>
      <c r="M20700" t="s">
        <v>11392</v>
      </c>
      <c r="N20700">
        <v>516</v>
      </c>
      <c r="O20700">
        <v>2.5000000000000001E-2</v>
      </c>
      <c r="P20700">
        <v>30</v>
      </c>
      <c r="Q20700">
        <v>6.4</v>
      </c>
    </row>
    <row r="20701" spans="1:17" hidden="1" x14ac:dyDescent="0.3">
      <c r="A20701" t="s">
        <v>80083</v>
      </c>
      <c r="B20701" t="s">
        <v>80084</v>
      </c>
      <c r="C20701" s="1" t="str">
        <f t="shared" si="2868"/>
        <v>21:0867</v>
      </c>
      <c r="D20701" s="1" t="str">
        <f t="shared" si="2869"/>
        <v>21:0240</v>
      </c>
      <c r="E20701" t="s">
        <v>80085</v>
      </c>
      <c r="F20701" t="s">
        <v>80086</v>
      </c>
      <c r="H20701">
        <v>46.322262600000002</v>
      </c>
      <c r="I20701">
        <v>-66.936001599999997</v>
      </c>
      <c r="J20701" s="1" t="str">
        <f t="shared" si="2866"/>
        <v>Fluid (stream)</v>
      </c>
      <c r="K20701" s="1" t="str">
        <f t="shared" si="2867"/>
        <v>Untreated Water</v>
      </c>
      <c r="L20701">
        <v>31</v>
      </c>
      <c r="M20701" t="s">
        <v>11397</v>
      </c>
      <c r="N20701">
        <v>517</v>
      </c>
      <c r="O20701">
        <v>2.5000000000000001E-2</v>
      </c>
      <c r="P20701">
        <v>40</v>
      </c>
      <c r="Q20701">
        <v>6.4</v>
      </c>
    </row>
    <row r="20702" spans="1:17" hidden="1" x14ac:dyDescent="0.3">
      <c r="A20702" t="s">
        <v>80087</v>
      </c>
      <c r="B20702" t="s">
        <v>80088</v>
      </c>
      <c r="C20702" s="1" t="str">
        <f t="shared" si="2868"/>
        <v>21:0867</v>
      </c>
      <c r="D20702" s="1" t="str">
        <f t="shared" si="2869"/>
        <v>21:0240</v>
      </c>
      <c r="E20702" t="s">
        <v>80089</v>
      </c>
      <c r="F20702" t="s">
        <v>80090</v>
      </c>
      <c r="H20702">
        <v>46.463023</v>
      </c>
      <c r="I20702">
        <v>-66.502836700000003</v>
      </c>
      <c r="J20702" s="1" t="str">
        <f t="shared" si="2866"/>
        <v>Fluid (stream)</v>
      </c>
      <c r="K20702" s="1" t="str">
        <f t="shared" si="2867"/>
        <v>Untreated Water</v>
      </c>
      <c r="L20702">
        <v>31</v>
      </c>
      <c r="M20702" t="s">
        <v>11402</v>
      </c>
      <c r="N20702">
        <v>518</v>
      </c>
      <c r="O20702">
        <v>2.5000000000000001E-2</v>
      </c>
      <c r="P20702">
        <v>30</v>
      </c>
      <c r="Q20702">
        <v>7.5</v>
      </c>
    </row>
    <row r="20703" spans="1:17" hidden="1" x14ac:dyDescent="0.3">
      <c r="A20703" t="s">
        <v>80091</v>
      </c>
      <c r="B20703" t="s">
        <v>80092</v>
      </c>
      <c r="C20703" s="1" t="str">
        <f t="shared" si="2868"/>
        <v>21:0867</v>
      </c>
      <c r="D20703" s="1" t="str">
        <f t="shared" si="2869"/>
        <v>21:0240</v>
      </c>
      <c r="E20703" t="s">
        <v>80093</v>
      </c>
      <c r="F20703" t="s">
        <v>80094</v>
      </c>
      <c r="H20703">
        <v>46.469986200000001</v>
      </c>
      <c r="I20703">
        <v>-66.512613099999996</v>
      </c>
      <c r="J20703" s="1" t="str">
        <f t="shared" si="2866"/>
        <v>Fluid (stream)</v>
      </c>
      <c r="K20703" s="1" t="str">
        <f t="shared" si="2867"/>
        <v>Untreated Water</v>
      </c>
      <c r="L20703">
        <v>31</v>
      </c>
      <c r="M20703" t="s">
        <v>11411</v>
      </c>
      <c r="N20703">
        <v>519</v>
      </c>
      <c r="O20703">
        <v>2.5000000000000001E-2</v>
      </c>
      <c r="P20703">
        <v>30</v>
      </c>
      <c r="Q20703">
        <v>7</v>
      </c>
    </row>
    <row r="20704" spans="1:17" hidden="1" x14ac:dyDescent="0.3">
      <c r="A20704" t="s">
        <v>80095</v>
      </c>
      <c r="B20704" t="s">
        <v>80096</v>
      </c>
      <c r="C20704" s="1" t="str">
        <f t="shared" si="2868"/>
        <v>21:0867</v>
      </c>
      <c r="D20704" s="1" t="str">
        <f t="shared" si="2869"/>
        <v>21:0240</v>
      </c>
      <c r="E20704" t="s">
        <v>80097</v>
      </c>
      <c r="F20704" t="s">
        <v>80098</v>
      </c>
      <c r="H20704">
        <v>46.461869200000002</v>
      </c>
      <c r="I20704">
        <v>-66.581033599999998</v>
      </c>
      <c r="J20704" s="1" t="str">
        <f t="shared" si="2866"/>
        <v>Fluid (stream)</v>
      </c>
      <c r="K20704" s="1" t="str">
        <f t="shared" si="2867"/>
        <v>Untreated Water</v>
      </c>
      <c r="L20704">
        <v>31</v>
      </c>
      <c r="M20704" t="s">
        <v>11416</v>
      </c>
      <c r="N20704">
        <v>520</v>
      </c>
      <c r="O20704">
        <v>2.5000000000000001E-2</v>
      </c>
      <c r="P20704">
        <v>40</v>
      </c>
      <c r="Q20704">
        <v>6.7</v>
      </c>
    </row>
    <row r="20705" spans="1:17" hidden="1" x14ac:dyDescent="0.3">
      <c r="A20705" t="s">
        <v>80099</v>
      </c>
      <c r="B20705" t="s">
        <v>80100</v>
      </c>
      <c r="C20705" s="1" t="str">
        <f t="shared" si="2868"/>
        <v>21:0867</v>
      </c>
      <c r="D20705" s="1" t="str">
        <f t="shared" si="2869"/>
        <v>21:0240</v>
      </c>
      <c r="E20705" t="s">
        <v>80101</v>
      </c>
      <c r="F20705" t="s">
        <v>80102</v>
      </c>
      <c r="H20705">
        <v>46.477530399999999</v>
      </c>
      <c r="I20705">
        <v>-66.591738500000005</v>
      </c>
      <c r="J20705" s="1" t="str">
        <f t="shared" si="2866"/>
        <v>Fluid (stream)</v>
      </c>
      <c r="K20705" s="1" t="str">
        <f t="shared" si="2867"/>
        <v>Untreated Water</v>
      </c>
      <c r="L20705">
        <v>31</v>
      </c>
      <c r="M20705" t="s">
        <v>11421</v>
      </c>
      <c r="N20705">
        <v>521</v>
      </c>
      <c r="O20705">
        <v>2.5000000000000001E-2</v>
      </c>
      <c r="P20705">
        <v>30</v>
      </c>
      <c r="Q20705">
        <v>6.9</v>
      </c>
    </row>
    <row r="20706" spans="1:17" hidden="1" x14ac:dyDescent="0.3">
      <c r="A20706" t="s">
        <v>80103</v>
      </c>
      <c r="B20706" t="s">
        <v>80104</v>
      </c>
      <c r="C20706" s="1" t="str">
        <f t="shared" si="2868"/>
        <v>21:0867</v>
      </c>
      <c r="D20706" s="1" t="str">
        <f t="shared" si="2869"/>
        <v>21:0240</v>
      </c>
      <c r="E20706" t="s">
        <v>80105</v>
      </c>
      <c r="F20706" t="s">
        <v>80106</v>
      </c>
      <c r="H20706">
        <v>46.481875799999997</v>
      </c>
      <c r="I20706">
        <v>-66.752127799999997</v>
      </c>
      <c r="J20706" s="1" t="str">
        <f t="shared" si="2866"/>
        <v>Fluid (stream)</v>
      </c>
      <c r="K20706" s="1" t="str">
        <f t="shared" si="2867"/>
        <v>Untreated Water</v>
      </c>
      <c r="L20706">
        <v>31</v>
      </c>
      <c r="M20706" t="s">
        <v>11426</v>
      </c>
      <c r="N20706">
        <v>522</v>
      </c>
      <c r="O20706">
        <v>2.5000000000000001E-2</v>
      </c>
      <c r="P20706">
        <v>30</v>
      </c>
      <c r="Q20706">
        <v>6.6</v>
      </c>
    </row>
    <row r="20707" spans="1:17" hidden="1" x14ac:dyDescent="0.3">
      <c r="A20707" t="s">
        <v>80107</v>
      </c>
      <c r="B20707" t="s">
        <v>80108</v>
      </c>
      <c r="C20707" s="1" t="str">
        <f t="shared" si="2868"/>
        <v>21:0867</v>
      </c>
      <c r="D20707" s="1" t="str">
        <f t="shared" si="2869"/>
        <v>21:0240</v>
      </c>
      <c r="E20707" t="s">
        <v>80109</v>
      </c>
      <c r="F20707" t="s">
        <v>80110</v>
      </c>
      <c r="H20707">
        <v>46.451420499999998</v>
      </c>
      <c r="I20707">
        <v>-66.548942800000006</v>
      </c>
      <c r="J20707" s="1" t="str">
        <f t="shared" si="2866"/>
        <v>Fluid (stream)</v>
      </c>
      <c r="K20707" s="1" t="str">
        <f t="shared" si="2867"/>
        <v>Untreated Water</v>
      </c>
      <c r="L20707">
        <v>31</v>
      </c>
      <c r="M20707" t="s">
        <v>11440</v>
      </c>
      <c r="N20707">
        <v>523</v>
      </c>
      <c r="O20707">
        <v>2.5000000000000001E-2</v>
      </c>
      <c r="P20707">
        <v>30</v>
      </c>
      <c r="Q20707">
        <v>6.7</v>
      </c>
    </row>
    <row r="20708" spans="1:17" hidden="1" x14ac:dyDescent="0.3">
      <c r="A20708" t="s">
        <v>80111</v>
      </c>
      <c r="B20708" t="s">
        <v>80112</v>
      </c>
      <c r="C20708" s="1" t="str">
        <f t="shared" si="2868"/>
        <v>21:0867</v>
      </c>
      <c r="D20708" s="1" t="str">
        <f t="shared" si="2869"/>
        <v>21:0240</v>
      </c>
      <c r="E20708" t="s">
        <v>80113</v>
      </c>
      <c r="F20708" t="s">
        <v>80114</v>
      </c>
      <c r="H20708">
        <v>46.401341100000003</v>
      </c>
      <c r="I20708">
        <v>-66.685188100000005</v>
      </c>
      <c r="J20708" s="1" t="str">
        <f t="shared" si="2866"/>
        <v>Fluid (stream)</v>
      </c>
      <c r="K20708" s="1" t="str">
        <f t="shared" si="2867"/>
        <v>Untreated Water</v>
      </c>
      <c r="L20708">
        <v>31</v>
      </c>
      <c r="M20708" t="s">
        <v>11445</v>
      </c>
      <c r="N20708">
        <v>524</v>
      </c>
      <c r="O20708">
        <v>2.5000000000000001E-2</v>
      </c>
      <c r="P20708">
        <v>40</v>
      </c>
      <c r="Q20708">
        <v>6.9</v>
      </c>
    </row>
    <row r="20709" spans="1:17" hidden="1" x14ac:dyDescent="0.3">
      <c r="A20709" t="s">
        <v>80115</v>
      </c>
      <c r="B20709" t="s">
        <v>80116</v>
      </c>
      <c r="C20709" s="1" t="str">
        <f t="shared" si="2868"/>
        <v>21:0867</v>
      </c>
      <c r="D20709" s="1" t="str">
        <f t="shared" si="2869"/>
        <v>21:0240</v>
      </c>
      <c r="E20709" t="s">
        <v>80117</v>
      </c>
      <c r="F20709" t="s">
        <v>80118</v>
      </c>
      <c r="H20709">
        <v>46.430031200000002</v>
      </c>
      <c r="I20709">
        <v>-66.601317600000002</v>
      </c>
      <c r="J20709" s="1" t="str">
        <f t="shared" si="2866"/>
        <v>Fluid (stream)</v>
      </c>
      <c r="K20709" s="1" t="str">
        <f t="shared" si="2867"/>
        <v>Untreated Water</v>
      </c>
      <c r="L20709">
        <v>31</v>
      </c>
      <c r="M20709" t="s">
        <v>11450</v>
      </c>
      <c r="N20709">
        <v>525</v>
      </c>
      <c r="O20709">
        <v>2.5000000000000001E-2</v>
      </c>
      <c r="P20709">
        <v>40</v>
      </c>
      <c r="Q20709">
        <v>6.8</v>
      </c>
    </row>
    <row r="20710" spans="1:17" hidden="1" x14ac:dyDescent="0.3">
      <c r="A20710" t="s">
        <v>80119</v>
      </c>
      <c r="B20710" t="s">
        <v>80120</v>
      </c>
      <c r="C20710" s="1" t="str">
        <f t="shared" si="2868"/>
        <v>21:0867</v>
      </c>
      <c r="D20710" s="1" t="str">
        <f t="shared" si="2869"/>
        <v>21:0240</v>
      </c>
      <c r="E20710" t="s">
        <v>80121</v>
      </c>
      <c r="F20710" t="s">
        <v>80122</v>
      </c>
      <c r="H20710">
        <v>46.300843399999998</v>
      </c>
      <c r="I20710">
        <v>-66.588794899999996</v>
      </c>
      <c r="J20710" s="1" t="str">
        <f t="shared" si="2866"/>
        <v>Fluid (stream)</v>
      </c>
      <c r="K20710" s="1" t="str">
        <f t="shared" si="2867"/>
        <v>Untreated Water</v>
      </c>
      <c r="L20710">
        <v>31</v>
      </c>
      <c r="M20710" t="s">
        <v>11460</v>
      </c>
      <c r="N20710">
        <v>526</v>
      </c>
      <c r="O20710">
        <v>2.5000000000000001E-2</v>
      </c>
      <c r="P20710">
        <v>40</v>
      </c>
      <c r="Q20710">
        <v>6.8</v>
      </c>
    </row>
    <row r="20711" spans="1:17" hidden="1" x14ac:dyDescent="0.3">
      <c r="A20711" t="s">
        <v>80123</v>
      </c>
      <c r="B20711" t="s">
        <v>80124</v>
      </c>
      <c r="C20711" s="1" t="str">
        <f t="shared" si="2868"/>
        <v>21:0867</v>
      </c>
      <c r="D20711" s="1" t="str">
        <f t="shared" si="2869"/>
        <v>21:0240</v>
      </c>
      <c r="E20711" t="s">
        <v>80125</v>
      </c>
      <c r="F20711" t="s">
        <v>80126</v>
      </c>
      <c r="H20711">
        <v>46.414523299999999</v>
      </c>
      <c r="I20711">
        <v>-66.549101399999998</v>
      </c>
      <c r="J20711" s="1" t="str">
        <f t="shared" si="2866"/>
        <v>Fluid (stream)</v>
      </c>
      <c r="K20711" s="1" t="str">
        <f t="shared" si="2867"/>
        <v>Untreated Water</v>
      </c>
      <c r="L20711">
        <v>31</v>
      </c>
      <c r="M20711" t="s">
        <v>11465</v>
      </c>
      <c r="N20711">
        <v>527</v>
      </c>
      <c r="O20711">
        <v>2.5000000000000001E-2</v>
      </c>
      <c r="P20711">
        <v>40</v>
      </c>
      <c r="Q20711">
        <v>7</v>
      </c>
    </row>
    <row r="20712" spans="1:17" hidden="1" x14ac:dyDescent="0.3">
      <c r="A20712" t="s">
        <v>80127</v>
      </c>
      <c r="B20712" t="s">
        <v>80128</v>
      </c>
      <c r="C20712" s="1" t="str">
        <f t="shared" si="2868"/>
        <v>21:0867</v>
      </c>
      <c r="D20712" s="1" t="str">
        <f t="shared" si="2869"/>
        <v>21:0240</v>
      </c>
      <c r="E20712" t="s">
        <v>80129</v>
      </c>
      <c r="F20712" t="s">
        <v>80130</v>
      </c>
      <c r="H20712">
        <v>46.421074099999998</v>
      </c>
      <c r="I20712">
        <v>-66.550304199999999</v>
      </c>
      <c r="J20712" s="1" t="str">
        <f t="shared" si="2866"/>
        <v>Fluid (stream)</v>
      </c>
      <c r="K20712" s="1" t="str">
        <f t="shared" si="2867"/>
        <v>Untreated Water</v>
      </c>
      <c r="L20712">
        <v>31</v>
      </c>
      <c r="M20712" t="s">
        <v>11470</v>
      </c>
      <c r="N20712">
        <v>528</v>
      </c>
      <c r="O20712">
        <v>2.5000000000000001E-2</v>
      </c>
      <c r="P20712">
        <v>40</v>
      </c>
      <c r="Q20712">
        <v>7</v>
      </c>
    </row>
    <row r="20713" spans="1:17" hidden="1" x14ac:dyDescent="0.3">
      <c r="A20713" t="s">
        <v>80131</v>
      </c>
      <c r="B20713" t="s">
        <v>80132</v>
      </c>
      <c r="C20713" s="1" t="str">
        <f t="shared" si="2868"/>
        <v>21:0867</v>
      </c>
      <c r="D20713" s="1" t="str">
        <f t="shared" si="2869"/>
        <v>21:0240</v>
      </c>
      <c r="E20713" t="s">
        <v>80133</v>
      </c>
      <c r="F20713" t="s">
        <v>80134</v>
      </c>
      <c r="H20713">
        <v>46.391025399999997</v>
      </c>
      <c r="I20713">
        <v>-66.513280399999999</v>
      </c>
      <c r="J20713" s="1" t="str">
        <f t="shared" si="2866"/>
        <v>Fluid (stream)</v>
      </c>
      <c r="K20713" s="1" t="str">
        <f t="shared" si="2867"/>
        <v>Untreated Water</v>
      </c>
      <c r="L20713">
        <v>31</v>
      </c>
      <c r="M20713" t="s">
        <v>11431</v>
      </c>
      <c r="N20713">
        <v>529</v>
      </c>
      <c r="O20713">
        <v>0.25</v>
      </c>
      <c r="P20713">
        <v>100</v>
      </c>
      <c r="Q20713">
        <v>7.8</v>
      </c>
    </row>
    <row r="20714" spans="1:17" hidden="1" x14ac:dyDescent="0.3">
      <c r="A20714" t="s">
        <v>80135</v>
      </c>
      <c r="B20714" t="s">
        <v>80136</v>
      </c>
      <c r="C20714" s="1" t="str">
        <f t="shared" si="2868"/>
        <v>21:0867</v>
      </c>
      <c r="D20714" s="1" t="str">
        <f t="shared" si="2869"/>
        <v>21:0240</v>
      </c>
      <c r="E20714" t="s">
        <v>80133</v>
      </c>
      <c r="F20714" t="s">
        <v>80137</v>
      </c>
      <c r="H20714">
        <v>46.391025399999997</v>
      </c>
      <c r="I20714">
        <v>-66.513280399999999</v>
      </c>
      <c r="J20714" s="1" t="str">
        <f t="shared" si="2866"/>
        <v>Fluid (stream)</v>
      </c>
      <c r="K20714" s="1" t="str">
        <f t="shared" si="2867"/>
        <v>Untreated Water</v>
      </c>
      <c r="L20714">
        <v>31</v>
      </c>
      <c r="M20714" t="s">
        <v>11435</v>
      </c>
      <c r="N20714">
        <v>530</v>
      </c>
      <c r="O20714">
        <v>0.22</v>
      </c>
      <c r="P20714">
        <v>100</v>
      </c>
      <c r="Q20714">
        <v>7.7</v>
      </c>
    </row>
    <row r="20715" spans="1:17" hidden="1" x14ac:dyDescent="0.3">
      <c r="A20715" t="s">
        <v>80138</v>
      </c>
      <c r="B20715" t="s">
        <v>80139</v>
      </c>
      <c r="C20715" s="1" t="str">
        <f t="shared" si="2868"/>
        <v>21:0867</v>
      </c>
      <c r="D20715" s="1" t="str">
        <f t="shared" si="2869"/>
        <v>21:0240</v>
      </c>
      <c r="E20715" t="s">
        <v>80140</v>
      </c>
      <c r="F20715" t="s">
        <v>80141</v>
      </c>
      <c r="H20715">
        <v>46.378705500000002</v>
      </c>
      <c r="I20715">
        <v>-66.536598100000006</v>
      </c>
      <c r="J20715" s="1" t="str">
        <f t="shared" si="2866"/>
        <v>Fluid (stream)</v>
      </c>
      <c r="K20715" s="1" t="str">
        <f t="shared" si="2867"/>
        <v>Untreated Water</v>
      </c>
      <c r="L20715">
        <v>31</v>
      </c>
      <c r="M20715" t="s">
        <v>11475</v>
      </c>
      <c r="N20715">
        <v>531</v>
      </c>
      <c r="O20715">
        <v>2.5000000000000001E-2</v>
      </c>
      <c r="P20715">
        <v>40</v>
      </c>
      <c r="Q20715">
        <v>7.5</v>
      </c>
    </row>
    <row r="20716" spans="1:17" hidden="1" x14ac:dyDescent="0.3">
      <c r="A20716" t="s">
        <v>80142</v>
      </c>
      <c r="B20716" t="s">
        <v>80143</v>
      </c>
      <c r="C20716" s="1" t="str">
        <f t="shared" si="2868"/>
        <v>21:0867</v>
      </c>
      <c r="D20716" s="1" t="str">
        <f t="shared" si="2869"/>
        <v>21:0240</v>
      </c>
      <c r="E20716" t="s">
        <v>80144</v>
      </c>
      <c r="F20716" t="s">
        <v>80145</v>
      </c>
      <c r="H20716">
        <v>46.2575188</v>
      </c>
      <c r="I20716">
        <v>-66.604321799999994</v>
      </c>
      <c r="J20716" s="1" t="str">
        <f t="shared" si="2866"/>
        <v>Fluid (stream)</v>
      </c>
      <c r="K20716" s="1" t="str">
        <f t="shared" si="2867"/>
        <v>Untreated Water</v>
      </c>
      <c r="L20716">
        <v>31</v>
      </c>
      <c r="M20716" t="s">
        <v>11480</v>
      </c>
      <c r="N20716">
        <v>532</v>
      </c>
      <c r="O20716">
        <v>2.5000000000000001E-2</v>
      </c>
      <c r="P20716">
        <v>40</v>
      </c>
      <c r="Q20716">
        <v>6.8</v>
      </c>
    </row>
    <row r="20717" spans="1:17" hidden="1" x14ac:dyDescent="0.3">
      <c r="A20717" t="s">
        <v>80146</v>
      </c>
      <c r="B20717" t="s">
        <v>80147</v>
      </c>
      <c r="C20717" s="1" t="str">
        <f t="shared" si="2868"/>
        <v>21:0867</v>
      </c>
      <c r="D20717" s="1" t="str">
        <f t="shared" si="2869"/>
        <v>21:0240</v>
      </c>
      <c r="E20717" t="s">
        <v>80148</v>
      </c>
      <c r="F20717" t="s">
        <v>80149</v>
      </c>
      <c r="H20717">
        <v>46.321433399999997</v>
      </c>
      <c r="I20717">
        <v>-66.939930000000004</v>
      </c>
      <c r="J20717" s="1" t="str">
        <f t="shared" si="2866"/>
        <v>Fluid (stream)</v>
      </c>
      <c r="K20717" s="1" t="str">
        <f t="shared" si="2867"/>
        <v>Untreated Water</v>
      </c>
      <c r="L20717">
        <v>31</v>
      </c>
      <c r="M20717" t="s">
        <v>12548</v>
      </c>
      <c r="N20717">
        <v>533</v>
      </c>
      <c r="O20717">
        <v>2.5000000000000001E-2</v>
      </c>
      <c r="P20717">
        <v>40</v>
      </c>
      <c r="Q20717">
        <v>6.4</v>
      </c>
    </row>
    <row r="20718" spans="1:17" hidden="1" x14ac:dyDescent="0.3">
      <c r="A20718" t="s">
        <v>80150</v>
      </c>
      <c r="B20718" t="s">
        <v>80151</v>
      </c>
      <c r="C20718" s="1" t="str">
        <f t="shared" si="2868"/>
        <v>21:0867</v>
      </c>
      <c r="D20718" s="1" t="str">
        <f t="shared" si="2869"/>
        <v>21:0240</v>
      </c>
      <c r="E20718" t="s">
        <v>80152</v>
      </c>
      <c r="F20718" t="s">
        <v>80153</v>
      </c>
      <c r="H20718">
        <v>46.316026800000003</v>
      </c>
      <c r="I20718">
        <v>-66.990141699999995</v>
      </c>
      <c r="J20718" s="1" t="str">
        <f t="shared" si="2866"/>
        <v>Fluid (stream)</v>
      </c>
      <c r="K20718" s="1" t="str">
        <f t="shared" si="2867"/>
        <v>Untreated Water</v>
      </c>
      <c r="L20718">
        <v>32</v>
      </c>
      <c r="M20718" t="s">
        <v>11392</v>
      </c>
      <c r="N20718">
        <v>534</v>
      </c>
      <c r="O20718">
        <v>2.5000000000000001E-2</v>
      </c>
      <c r="P20718">
        <v>50</v>
      </c>
      <c r="Q20718">
        <v>6.4</v>
      </c>
    </row>
    <row r="20719" spans="1:17" hidden="1" x14ac:dyDescent="0.3">
      <c r="A20719" t="s">
        <v>80154</v>
      </c>
      <c r="B20719" t="s">
        <v>80155</v>
      </c>
      <c r="C20719" s="1" t="str">
        <f t="shared" si="2868"/>
        <v>21:0867</v>
      </c>
      <c r="D20719" s="1" t="str">
        <f t="shared" si="2869"/>
        <v>21:0240</v>
      </c>
      <c r="E20719" t="s">
        <v>80156</v>
      </c>
      <c r="F20719" t="s">
        <v>80157</v>
      </c>
      <c r="H20719">
        <v>46.325333499999999</v>
      </c>
      <c r="I20719">
        <v>-66.982005900000004</v>
      </c>
      <c r="J20719" s="1" t="str">
        <f t="shared" si="2866"/>
        <v>Fluid (stream)</v>
      </c>
      <c r="K20719" s="1" t="str">
        <f t="shared" si="2867"/>
        <v>Untreated Water</v>
      </c>
      <c r="L20719">
        <v>32</v>
      </c>
      <c r="M20719" t="s">
        <v>11397</v>
      </c>
      <c r="N20719">
        <v>535</v>
      </c>
      <c r="O20719">
        <v>2.5000000000000001E-2</v>
      </c>
      <c r="P20719">
        <v>40</v>
      </c>
      <c r="Q20719">
        <v>6.2</v>
      </c>
    </row>
    <row r="20720" spans="1:17" hidden="1" x14ac:dyDescent="0.3">
      <c r="A20720" t="s">
        <v>80158</v>
      </c>
      <c r="B20720" t="s">
        <v>80159</v>
      </c>
      <c r="C20720" s="1" t="str">
        <f t="shared" si="2868"/>
        <v>21:0867</v>
      </c>
      <c r="D20720" s="1" t="str">
        <f t="shared" si="2869"/>
        <v>21:0240</v>
      </c>
      <c r="E20720" t="s">
        <v>80160</v>
      </c>
      <c r="F20720" t="s">
        <v>80161</v>
      </c>
      <c r="H20720">
        <v>46.325851900000004</v>
      </c>
      <c r="I20720">
        <v>-66.985884299999995</v>
      </c>
      <c r="J20720" s="1" t="str">
        <f t="shared" si="2866"/>
        <v>Fluid (stream)</v>
      </c>
      <c r="K20720" s="1" t="str">
        <f t="shared" si="2867"/>
        <v>Untreated Water</v>
      </c>
      <c r="L20720">
        <v>32</v>
      </c>
      <c r="M20720" t="s">
        <v>11402</v>
      </c>
      <c r="N20720">
        <v>536</v>
      </c>
      <c r="O20720">
        <v>2.5000000000000001E-2</v>
      </c>
      <c r="P20720">
        <v>40</v>
      </c>
      <c r="Q20720">
        <v>6.1</v>
      </c>
    </row>
    <row r="20721" spans="1:17" hidden="1" x14ac:dyDescent="0.3">
      <c r="A20721" t="s">
        <v>80162</v>
      </c>
      <c r="B20721" t="s">
        <v>80163</v>
      </c>
      <c r="C20721" s="1" t="str">
        <f t="shared" si="2868"/>
        <v>21:0867</v>
      </c>
      <c r="D20721" s="1" t="str">
        <f t="shared" si="2869"/>
        <v>21:0240</v>
      </c>
      <c r="E20721" t="s">
        <v>80164</v>
      </c>
      <c r="F20721" t="s">
        <v>80165</v>
      </c>
      <c r="H20721">
        <v>46.3099627</v>
      </c>
      <c r="I20721">
        <v>-66.952699100000004</v>
      </c>
      <c r="J20721" s="1" t="str">
        <f t="shared" si="2866"/>
        <v>Fluid (stream)</v>
      </c>
      <c r="K20721" s="1" t="str">
        <f t="shared" si="2867"/>
        <v>Untreated Water</v>
      </c>
      <c r="L20721">
        <v>32</v>
      </c>
      <c r="M20721" t="s">
        <v>11411</v>
      </c>
      <c r="N20721">
        <v>537</v>
      </c>
      <c r="O20721">
        <v>2.5000000000000001E-2</v>
      </c>
      <c r="P20721">
        <v>40</v>
      </c>
      <c r="Q20721">
        <v>6.4</v>
      </c>
    </row>
    <row r="20722" spans="1:17" hidden="1" x14ac:dyDescent="0.3">
      <c r="A20722" t="s">
        <v>80166</v>
      </c>
      <c r="B20722" t="s">
        <v>80167</v>
      </c>
      <c r="C20722" s="1" t="str">
        <f t="shared" si="2868"/>
        <v>21:0867</v>
      </c>
      <c r="D20722" s="1" t="str">
        <f t="shared" si="2869"/>
        <v>21:0240</v>
      </c>
      <c r="E20722" t="s">
        <v>80168</v>
      </c>
      <c r="F20722" t="s">
        <v>80169</v>
      </c>
      <c r="H20722">
        <v>46.314686600000002</v>
      </c>
      <c r="I20722">
        <v>-66.818737100000007</v>
      </c>
      <c r="J20722" s="1" t="str">
        <f t="shared" ref="J20722:J20785" si="2870">HYPERLINK("http://geochem.nrcan.gc.ca/cdogs/content/kwd/kwd020018_e.htm", "Fluid (stream)")</f>
        <v>Fluid (stream)</v>
      </c>
      <c r="K20722" s="1" t="str">
        <f t="shared" si="2867"/>
        <v>Untreated Water</v>
      </c>
      <c r="L20722">
        <v>32</v>
      </c>
      <c r="M20722" t="s">
        <v>11416</v>
      </c>
      <c r="N20722">
        <v>538</v>
      </c>
      <c r="O20722">
        <v>2.5000000000000001E-2</v>
      </c>
      <c r="P20722">
        <v>30</v>
      </c>
      <c r="Q20722">
        <v>7.1</v>
      </c>
    </row>
    <row r="20723" spans="1:17" hidden="1" x14ac:dyDescent="0.3">
      <c r="A20723" t="s">
        <v>80170</v>
      </c>
      <c r="B20723" t="s">
        <v>80171</v>
      </c>
      <c r="C20723" s="1" t="str">
        <f t="shared" si="2868"/>
        <v>21:0867</v>
      </c>
      <c r="D20723" s="1" t="str">
        <f t="shared" si="2869"/>
        <v>21:0240</v>
      </c>
      <c r="E20723" t="s">
        <v>80172</v>
      </c>
      <c r="F20723" t="s">
        <v>80173</v>
      </c>
      <c r="H20723">
        <v>46.323529299999997</v>
      </c>
      <c r="I20723">
        <v>-66.822282400000006</v>
      </c>
      <c r="J20723" s="1" t="str">
        <f t="shared" si="2870"/>
        <v>Fluid (stream)</v>
      </c>
      <c r="K20723" s="1" t="str">
        <f t="shared" si="2867"/>
        <v>Untreated Water</v>
      </c>
      <c r="L20723">
        <v>32</v>
      </c>
      <c r="M20723" t="s">
        <v>11421</v>
      </c>
      <c r="N20723">
        <v>539</v>
      </c>
      <c r="O20723">
        <v>2.5000000000000001E-2</v>
      </c>
      <c r="P20723">
        <v>30</v>
      </c>
      <c r="Q20723">
        <v>7</v>
      </c>
    </row>
    <row r="20724" spans="1:17" hidden="1" x14ac:dyDescent="0.3">
      <c r="A20724" t="s">
        <v>80174</v>
      </c>
      <c r="B20724" t="s">
        <v>80175</v>
      </c>
      <c r="C20724" s="1" t="str">
        <f t="shared" si="2868"/>
        <v>21:0867</v>
      </c>
      <c r="D20724" s="1" t="str">
        <f t="shared" si="2869"/>
        <v>21:0240</v>
      </c>
      <c r="E20724" t="s">
        <v>80176</v>
      </c>
      <c r="F20724" t="s">
        <v>80177</v>
      </c>
      <c r="H20724">
        <v>46.316068799999996</v>
      </c>
      <c r="I20724">
        <v>-66.796925299999998</v>
      </c>
      <c r="J20724" s="1" t="str">
        <f t="shared" si="2870"/>
        <v>Fluid (stream)</v>
      </c>
      <c r="K20724" s="1" t="str">
        <f t="shared" si="2867"/>
        <v>Untreated Water</v>
      </c>
      <c r="L20724">
        <v>32</v>
      </c>
      <c r="M20724" t="s">
        <v>11426</v>
      </c>
      <c r="N20724">
        <v>540</v>
      </c>
      <c r="O20724">
        <v>2.5000000000000001E-2</v>
      </c>
      <c r="P20724">
        <v>30</v>
      </c>
      <c r="Q20724">
        <v>7.1</v>
      </c>
    </row>
    <row r="20725" spans="1:17" hidden="1" x14ac:dyDescent="0.3">
      <c r="A20725" t="s">
        <v>80178</v>
      </c>
      <c r="B20725" t="s">
        <v>80179</v>
      </c>
      <c r="C20725" s="1" t="str">
        <f t="shared" si="2868"/>
        <v>21:0867</v>
      </c>
      <c r="D20725" s="1" t="str">
        <f t="shared" si="2869"/>
        <v>21:0240</v>
      </c>
      <c r="E20725" t="s">
        <v>80180</v>
      </c>
      <c r="F20725" t="s">
        <v>80181</v>
      </c>
      <c r="H20725">
        <v>46.3332877</v>
      </c>
      <c r="I20725">
        <v>-66.850479899999996</v>
      </c>
      <c r="J20725" s="1" t="str">
        <f t="shared" si="2870"/>
        <v>Fluid (stream)</v>
      </c>
      <c r="K20725" s="1" t="str">
        <f t="shared" si="2867"/>
        <v>Untreated Water</v>
      </c>
      <c r="L20725">
        <v>32</v>
      </c>
      <c r="M20725" t="s">
        <v>11440</v>
      </c>
      <c r="N20725">
        <v>541</v>
      </c>
      <c r="O20725">
        <v>2.5000000000000001E-2</v>
      </c>
      <c r="P20725">
        <v>40</v>
      </c>
      <c r="Q20725">
        <v>6.9</v>
      </c>
    </row>
    <row r="20726" spans="1:17" hidden="1" x14ac:dyDescent="0.3">
      <c r="A20726" t="s">
        <v>80182</v>
      </c>
      <c r="B20726" t="s">
        <v>80183</v>
      </c>
      <c r="C20726" s="1" t="str">
        <f t="shared" si="2868"/>
        <v>21:0867</v>
      </c>
      <c r="D20726" s="1" t="str">
        <f t="shared" si="2869"/>
        <v>21:0240</v>
      </c>
      <c r="E20726" t="s">
        <v>80184</v>
      </c>
      <c r="F20726" t="s">
        <v>80185</v>
      </c>
      <c r="H20726">
        <v>46.333964999999999</v>
      </c>
      <c r="I20726">
        <v>-66.886835199999993</v>
      </c>
      <c r="J20726" s="1" t="str">
        <f t="shared" si="2870"/>
        <v>Fluid (stream)</v>
      </c>
      <c r="K20726" s="1" t="str">
        <f t="shared" si="2867"/>
        <v>Untreated Water</v>
      </c>
      <c r="L20726">
        <v>32</v>
      </c>
      <c r="M20726" t="s">
        <v>11445</v>
      </c>
      <c r="N20726">
        <v>542</v>
      </c>
      <c r="O20726">
        <v>2.5000000000000001E-2</v>
      </c>
      <c r="P20726">
        <v>30</v>
      </c>
      <c r="Q20726">
        <v>7.1</v>
      </c>
    </row>
    <row r="20727" spans="1:17" hidden="1" x14ac:dyDescent="0.3">
      <c r="A20727" t="s">
        <v>80186</v>
      </c>
      <c r="B20727" t="s">
        <v>80187</v>
      </c>
      <c r="C20727" s="1" t="str">
        <f t="shared" si="2868"/>
        <v>21:0867</v>
      </c>
      <c r="D20727" s="1" t="str">
        <f t="shared" si="2869"/>
        <v>21:0240</v>
      </c>
      <c r="E20727" t="s">
        <v>80188</v>
      </c>
      <c r="F20727" t="s">
        <v>80189</v>
      </c>
      <c r="H20727">
        <v>46.312559499999999</v>
      </c>
      <c r="I20727">
        <v>-66.897401500000001</v>
      </c>
      <c r="J20727" s="1" t="str">
        <f t="shared" si="2870"/>
        <v>Fluid (stream)</v>
      </c>
      <c r="K20727" s="1" t="str">
        <f t="shared" si="2867"/>
        <v>Untreated Water</v>
      </c>
      <c r="L20727">
        <v>32</v>
      </c>
      <c r="M20727" t="s">
        <v>11431</v>
      </c>
      <c r="N20727">
        <v>543</v>
      </c>
      <c r="O20727">
        <v>2.5000000000000001E-2</v>
      </c>
      <c r="P20727">
        <v>30</v>
      </c>
      <c r="Q20727">
        <v>6.8</v>
      </c>
    </row>
    <row r="20728" spans="1:17" hidden="1" x14ac:dyDescent="0.3">
      <c r="A20728" t="s">
        <v>80190</v>
      </c>
      <c r="B20728" t="s">
        <v>80191</v>
      </c>
      <c r="C20728" s="1" t="str">
        <f t="shared" si="2868"/>
        <v>21:0867</v>
      </c>
      <c r="D20728" s="1" t="str">
        <f t="shared" si="2869"/>
        <v>21:0240</v>
      </c>
      <c r="E20728" t="s">
        <v>80188</v>
      </c>
      <c r="F20728" t="s">
        <v>80192</v>
      </c>
      <c r="H20728">
        <v>46.312559499999999</v>
      </c>
      <c r="I20728">
        <v>-66.897401500000001</v>
      </c>
      <c r="J20728" s="1" t="str">
        <f t="shared" si="2870"/>
        <v>Fluid (stream)</v>
      </c>
      <c r="K20728" s="1" t="str">
        <f t="shared" si="2867"/>
        <v>Untreated Water</v>
      </c>
      <c r="L20728">
        <v>32</v>
      </c>
      <c r="M20728" t="s">
        <v>11435</v>
      </c>
      <c r="N20728">
        <v>544</v>
      </c>
      <c r="O20728">
        <v>2.5000000000000001E-2</v>
      </c>
      <c r="P20728">
        <v>40</v>
      </c>
      <c r="Q20728">
        <v>6.8</v>
      </c>
    </row>
    <row r="20729" spans="1:17" hidden="1" x14ac:dyDescent="0.3">
      <c r="A20729" t="s">
        <v>80193</v>
      </c>
      <c r="B20729" t="s">
        <v>80194</v>
      </c>
      <c r="C20729" s="1" t="str">
        <f t="shared" si="2868"/>
        <v>21:0867</v>
      </c>
      <c r="D20729" s="1" t="str">
        <f t="shared" si="2869"/>
        <v>21:0240</v>
      </c>
      <c r="E20729" t="s">
        <v>80195</v>
      </c>
      <c r="F20729" t="s">
        <v>80196</v>
      </c>
      <c r="H20729">
        <v>46.299789500000003</v>
      </c>
      <c r="I20729">
        <v>-66.937496100000004</v>
      </c>
      <c r="J20729" s="1" t="str">
        <f t="shared" si="2870"/>
        <v>Fluid (stream)</v>
      </c>
      <c r="K20729" s="1" t="str">
        <f t="shared" ref="K20729:K20792" si="2871">HYPERLINK("http://geochem.nrcan.gc.ca/cdogs/content/kwd/kwd080007_e.htm", "Untreated Water")</f>
        <v>Untreated Water</v>
      </c>
      <c r="L20729">
        <v>32</v>
      </c>
      <c r="M20729" t="s">
        <v>11450</v>
      </c>
      <c r="N20729">
        <v>545</v>
      </c>
      <c r="O20729">
        <v>2.5000000000000001E-2</v>
      </c>
      <c r="P20729">
        <v>30</v>
      </c>
      <c r="Q20729">
        <v>6.6</v>
      </c>
    </row>
    <row r="20730" spans="1:17" hidden="1" x14ac:dyDescent="0.3">
      <c r="A20730" t="s">
        <v>80197</v>
      </c>
      <c r="B20730" t="s">
        <v>80198</v>
      </c>
      <c r="C20730" s="1" t="str">
        <f t="shared" si="2868"/>
        <v>21:0867</v>
      </c>
      <c r="D20730" s="1" t="str">
        <f t="shared" si="2869"/>
        <v>21:0240</v>
      </c>
      <c r="E20730" t="s">
        <v>80199</v>
      </c>
      <c r="F20730" t="s">
        <v>80200</v>
      </c>
      <c r="H20730">
        <v>46.298484700000003</v>
      </c>
      <c r="I20730">
        <v>-66.965138300000007</v>
      </c>
      <c r="J20730" s="1" t="str">
        <f t="shared" si="2870"/>
        <v>Fluid (stream)</v>
      </c>
      <c r="K20730" s="1" t="str">
        <f t="shared" si="2871"/>
        <v>Untreated Water</v>
      </c>
      <c r="L20730">
        <v>32</v>
      </c>
      <c r="M20730" t="s">
        <v>11460</v>
      </c>
      <c r="N20730">
        <v>546</v>
      </c>
      <c r="O20730">
        <v>2.5000000000000001E-2</v>
      </c>
      <c r="P20730">
        <v>30</v>
      </c>
      <c r="Q20730">
        <v>7</v>
      </c>
    </row>
    <row r="20731" spans="1:17" hidden="1" x14ac:dyDescent="0.3">
      <c r="A20731" t="s">
        <v>80201</v>
      </c>
      <c r="B20731" t="s">
        <v>80202</v>
      </c>
      <c r="C20731" s="1" t="str">
        <f t="shared" si="2868"/>
        <v>21:0867</v>
      </c>
      <c r="D20731" s="1" t="str">
        <f t="shared" si="2869"/>
        <v>21:0240</v>
      </c>
      <c r="E20731" t="s">
        <v>80203</v>
      </c>
      <c r="F20731" t="s">
        <v>80204</v>
      </c>
      <c r="H20731">
        <v>46.484497500000003</v>
      </c>
      <c r="I20731">
        <v>-66.667327700000001</v>
      </c>
      <c r="J20731" s="1" t="str">
        <f t="shared" si="2870"/>
        <v>Fluid (stream)</v>
      </c>
      <c r="K20731" s="1" t="str">
        <f t="shared" si="2871"/>
        <v>Untreated Water</v>
      </c>
      <c r="L20731">
        <v>32</v>
      </c>
      <c r="M20731" t="s">
        <v>11465</v>
      </c>
      <c r="N20731">
        <v>547</v>
      </c>
      <c r="O20731">
        <v>2.5000000000000001E-2</v>
      </c>
      <c r="P20731">
        <v>30</v>
      </c>
      <c r="Q20731">
        <v>6.5</v>
      </c>
    </row>
    <row r="20732" spans="1:17" hidden="1" x14ac:dyDescent="0.3">
      <c r="A20732" t="s">
        <v>80205</v>
      </c>
      <c r="B20732" t="s">
        <v>80206</v>
      </c>
      <c r="C20732" s="1" t="str">
        <f t="shared" si="2868"/>
        <v>21:0867</v>
      </c>
      <c r="D20732" s="1" t="str">
        <f t="shared" si="2869"/>
        <v>21:0240</v>
      </c>
      <c r="E20732" t="s">
        <v>80207</v>
      </c>
      <c r="F20732" t="s">
        <v>80208</v>
      </c>
      <c r="H20732">
        <v>46.481323699999997</v>
      </c>
      <c r="I20732">
        <v>-66.666160500000004</v>
      </c>
      <c r="J20732" s="1" t="str">
        <f t="shared" si="2870"/>
        <v>Fluid (stream)</v>
      </c>
      <c r="K20732" s="1" t="str">
        <f t="shared" si="2871"/>
        <v>Untreated Water</v>
      </c>
      <c r="L20732">
        <v>32</v>
      </c>
      <c r="M20732" t="s">
        <v>11470</v>
      </c>
      <c r="N20732">
        <v>548</v>
      </c>
      <c r="O20732">
        <v>2.5000000000000001E-2</v>
      </c>
      <c r="P20732">
        <v>30</v>
      </c>
      <c r="Q20732">
        <v>6.5</v>
      </c>
    </row>
    <row r="20733" spans="1:17" hidden="1" x14ac:dyDescent="0.3">
      <c r="A20733" t="s">
        <v>80209</v>
      </c>
      <c r="B20733" t="s">
        <v>80210</v>
      </c>
      <c r="C20733" s="1" t="str">
        <f t="shared" si="2868"/>
        <v>21:0867</v>
      </c>
      <c r="D20733" s="1" t="str">
        <f t="shared" si="2869"/>
        <v>21:0240</v>
      </c>
      <c r="E20733" t="s">
        <v>80211</v>
      </c>
      <c r="F20733" t="s">
        <v>80212</v>
      </c>
      <c r="H20733">
        <v>46.488160700000002</v>
      </c>
      <c r="I20733">
        <v>-66.6704285</v>
      </c>
      <c r="J20733" s="1" t="str">
        <f t="shared" si="2870"/>
        <v>Fluid (stream)</v>
      </c>
      <c r="K20733" s="1" t="str">
        <f t="shared" si="2871"/>
        <v>Untreated Water</v>
      </c>
      <c r="L20733">
        <v>32</v>
      </c>
      <c r="M20733" t="s">
        <v>75379</v>
      </c>
      <c r="N20733">
        <v>549</v>
      </c>
      <c r="O20733">
        <v>2.5000000000000001E-2</v>
      </c>
      <c r="P20733">
        <v>30</v>
      </c>
      <c r="Q20733">
        <v>6.3</v>
      </c>
    </row>
    <row r="20734" spans="1:17" hidden="1" x14ac:dyDescent="0.3">
      <c r="A20734" t="s">
        <v>80213</v>
      </c>
      <c r="B20734" t="s">
        <v>80214</v>
      </c>
      <c r="C20734" s="1" t="str">
        <f t="shared" si="2868"/>
        <v>21:0867</v>
      </c>
      <c r="D20734" s="1" t="str">
        <f t="shared" si="2869"/>
        <v>21:0240</v>
      </c>
      <c r="E20734" t="s">
        <v>80211</v>
      </c>
      <c r="F20734" t="s">
        <v>80215</v>
      </c>
      <c r="H20734">
        <v>46.488160700000002</v>
      </c>
      <c r="I20734">
        <v>-66.6704285</v>
      </c>
      <c r="J20734" s="1" t="str">
        <f t="shared" si="2870"/>
        <v>Fluid (stream)</v>
      </c>
      <c r="K20734" s="1" t="str">
        <f t="shared" si="2871"/>
        <v>Untreated Water</v>
      </c>
      <c r="L20734">
        <v>32</v>
      </c>
      <c r="M20734" t="s">
        <v>75383</v>
      </c>
      <c r="N20734">
        <v>550</v>
      </c>
      <c r="O20734">
        <v>2.5000000000000001E-2</v>
      </c>
      <c r="P20734">
        <v>30</v>
      </c>
      <c r="Q20734">
        <v>6.4</v>
      </c>
    </row>
    <row r="20735" spans="1:17" hidden="1" x14ac:dyDescent="0.3">
      <c r="A20735" t="s">
        <v>80216</v>
      </c>
      <c r="B20735" t="s">
        <v>80217</v>
      </c>
      <c r="C20735" s="1" t="str">
        <f t="shared" si="2868"/>
        <v>21:0867</v>
      </c>
      <c r="D20735" s="1" t="str">
        <f t="shared" si="2869"/>
        <v>21:0240</v>
      </c>
      <c r="E20735" t="s">
        <v>80218</v>
      </c>
      <c r="F20735" t="s">
        <v>80219</v>
      </c>
      <c r="H20735">
        <v>46.327342899999998</v>
      </c>
      <c r="I20735">
        <v>-66.544105999999999</v>
      </c>
      <c r="J20735" s="1" t="str">
        <f t="shared" si="2870"/>
        <v>Fluid (stream)</v>
      </c>
      <c r="K20735" s="1" t="str">
        <f t="shared" si="2871"/>
        <v>Untreated Water</v>
      </c>
      <c r="L20735">
        <v>32</v>
      </c>
      <c r="M20735" t="s">
        <v>11475</v>
      </c>
      <c r="N20735">
        <v>551</v>
      </c>
      <c r="O20735">
        <v>2.5000000000000001E-2</v>
      </c>
      <c r="P20735">
        <v>30</v>
      </c>
      <c r="Q20735">
        <v>6.1</v>
      </c>
    </row>
    <row r="20736" spans="1:17" hidden="1" x14ac:dyDescent="0.3">
      <c r="A20736" t="s">
        <v>80220</v>
      </c>
      <c r="B20736" t="s">
        <v>80221</v>
      </c>
      <c r="C20736" s="1" t="str">
        <f t="shared" si="2868"/>
        <v>21:0867</v>
      </c>
      <c r="D20736" s="1" t="str">
        <f t="shared" si="2869"/>
        <v>21:0240</v>
      </c>
      <c r="E20736" t="s">
        <v>80222</v>
      </c>
      <c r="F20736" t="s">
        <v>80223</v>
      </c>
      <c r="H20736">
        <v>46.315443000000002</v>
      </c>
      <c r="I20736">
        <v>-66.545288900000003</v>
      </c>
      <c r="J20736" s="1" t="str">
        <f t="shared" si="2870"/>
        <v>Fluid (stream)</v>
      </c>
      <c r="K20736" s="1" t="str">
        <f t="shared" si="2871"/>
        <v>Untreated Water</v>
      </c>
      <c r="L20736">
        <v>33</v>
      </c>
      <c r="M20736" t="s">
        <v>11392</v>
      </c>
      <c r="N20736">
        <v>552</v>
      </c>
      <c r="O20736">
        <v>2.5000000000000001E-2</v>
      </c>
      <c r="P20736">
        <v>30</v>
      </c>
      <c r="Q20736">
        <v>6.3</v>
      </c>
    </row>
    <row r="20737" spans="1:17" hidden="1" x14ac:dyDescent="0.3">
      <c r="A20737" t="s">
        <v>80224</v>
      </c>
      <c r="B20737" t="s">
        <v>80225</v>
      </c>
      <c r="C20737" s="1" t="str">
        <f t="shared" si="2868"/>
        <v>21:0867</v>
      </c>
      <c r="D20737" s="1" t="str">
        <f t="shared" si="2869"/>
        <v>21:0240</v>
      </c>
      <c r="E20737" t="s">
        <v>80226</v>
      </c>
      <c r="F20737" t="s">
        <v>80227</v>
      </c>
      <c r="H20737">
        <v>46.320022299999998</v>
      </c>
      <c r="I20737">
        <v>-66.548980700000001</v>
      </c>
      <c r="J20737" s="1" t="str">
        <f t="shared" si="2870"/>
        <v>Fluid (stream)</v>
      </c>
      <c r="K20737" s="1" t="str">
        <f t="shared" si="2871"/>
        <v>Untreated Water</v>
      </c>
      <c r="L20737">
        <v>33</v>
      </c>
      <c r="M20737" t="s">
        <v>11397</v>
      </c>
      <c r="N20737">
        <v>553</v>
      </c>
      <c r="O20737">
        <v>2.5000000000000001E-2</v>
      </c>
      <c r="P20737">
        <v>40</v>
      </c>
      <c r="Q20737">
        <v>6.3</v>
      </c>
    </row>
    <row r="20738" spans="1:17" hidden="1" x14ac:dyDescent="0.3">
      <c r="A20738" t="s">
        <v>80228</v>
      </c>
      <c r="B20738" t="s">
        <v>80229</v>
      </c>
      <c r="C20738" s="1" t="str">
        <f t="shared" si="2868"/>
        <v>21:0867</v>
      </c>
      <c r="D20738" s="1" t="str">
        <f t="shared" si="2869"/>
        <v>21:0240</v>
      </c>
      <c r="E20738" t="s">
        <v>80230</v>
      </c>
      <c r="F20738" t="s">
        <v>80231</v>
      </c>
      <c r="H20738">
        <v>46.3196735</v>
      </c>
      <c r="I20738">
        <v>-66.532758799999996</v>
      </c>
      <c r="J20738" s="1" t="str">
        <f t="shared" si="2870"/>
        <v>Fluid (stream)</v>
      </c>
      <c r="K20738" s="1" t="str">
        <f t="shared" si="2871"/>
        <v>Untreated Water</v>
      </c>
      <c r="L20738">
        <v>33</v>
      </c>
      <c r="M20738" t="s">
        <v>11402</v>
      </c>
      <c r="N20738">
        <v>554</v>
      </c>
      <c r="O20738">
        <v>2.5000000000000001E-2</v>
      </c>
      <c r="P20738">
        <v>30</v>
      </c>
      <c r="Q20738">
        <v>5.6</v>
      </c>
    </row>
    <row r="20739" spans="1:17" hidden="1" x14ac:dyDescent="0.3">
      <c r="A20739" t="s">
        <v>80232</v>
      </c>
      <c r="B20739" t="s">
        <v>80233</v>
      </c>
      <c r="C20739" s="1" t="str">
        <f t="shared" si="2868"/>
        <v>21:0867</v>
      </c>
      <c r="D20739" s="1" t="str">
        <f t="shared" si="2869"/>
        <v>21:0240</v>
      </c>
      <c r="E20739" t="s">
        <v>80234</v>
      </c>
      <c r="F20739" t="s">
        <v>80235</v>
      </c>
      <c r="H20739">
        <v>46.315247999999997</v>
      </c>
      <c r="I20739">
        <v>-66.515422999999998</v>
      </c>
      <c r="J20739" s="1" t="str">
        <f t="shared" si="2870"/>
        <v>Fluid (stream)</v>
      </c>
      <c r="K20739" s="1" t="str">
        <f t="shared" si="2871"/>
        <v>Untreated Water</v>
      </c>
      <c r="L20739">
        <v>33</v>
      </c>
      <c r="M20739" t="s">
        <v>11411</v>
      </c>
      <c r="N20739">
        <v>555</v>
      </c>
      <c r="O20739">
        <v>2.5000000000000001E-2</v>
      </c>
      <c r="P20739">
        <v>30</v>
      </c>
      <c r="Q20739">
        <v>4.8</v>
      </c>
    </row>
    <row r="20740" spans="1:17" hidden="1" x14ac:dyDescent="0.3">
      <c r="A20740" t="s">
        <v>80236</v>
      </c>
      <c r="B20740" t="s">
        <v>80237</v>
      </c>
      <c r="C20740" s="1" t="str">
        <f t="shared" si="2868"/>
        <v>21:0867</v>
      </c>
      <c r="D20740" s="1" t="str">
        <f t="shared" si="2869"/>
        <v>21:0240</v>
      </c>
      <c r="E20740" t="s">
        <v>80238</v>
      </c>
      <c r="F20740" t="s">
        <v>80239</v>
      </c>
      <c r="H20740">
        <v>46.3263958</v>
      </c>
      <c r="I20740">
        <v>-66.594815800000006</v>
      </c>
      <c r="J20740" s="1" t="str">
        <f t="shared" si="2870"/>
        <v>Fluid (stream)</v>
      </c>
      <c r="K20740" s="1" t="str">
        <f t="shared" si="2871"/>
        <v>Untreated Water</v>
      </c>
      <c r="L20740">
        <v>33</v>
      </c>
      <c r="M20740" t="s">
        <v>11416</v>
      </c>
      <c r="N20740">
        <v>556</v>
      </c>
      <c r="O20740">
        <v>2.5000000000000001E-2</v>
      </c>
      <c r="P20740">
        <v>50</v>
      </c>
      <c r="Q20740">
        <v>7.1</v>
      </c>
    </row>
    <row r="20741" spans="1:17" hidden="1" x14ac:dyDescent="0.3">
      <c r="A20741" t="s">
        <v>80240</v>
      </c>
      <c r="B20741" t="s">
        <v>80241</v>
      </c>
      <c r="C20741" s="1" t="str">
        <f t="shared" si="2868"/>
        <v>21:0867</v>
      </c>
      <c r="D20741" s="1" t="str">
        <f t="shared" si="2869"/>
        <v>21:0240</v>
      </c>
      <c r="E20741" t="s">
        <v>80242</v>
      </c>
      <c r="F20741" t="s">
        <v>80243</v>
      </c>
      <c r="H20741">
        <v>46.327266999999999</v>
      </c>
      <c r="I20741">
        <v>-66.614914900000002</v>
      </c>
      <c r="J20741" s="1" t="str">
        <f t="shared" si="2870"/>
        <v>Fluid (stream)</v>
      </c>
      <c r="K20741" s="1" t="str">
        <f t="shared" si="2871"/>
        <v>Untreated Water</v>
      </c>
      <c r="L20741">
        <v>33</v>
      </c>
      <c r="M20741" t="s">
        <v>11421</v>
      </c>
      <c r="N20741">
        <v>557</v>
      </c>
      <c r="O20741">
        <v>2.5000000000000001E-2</v>
      </c>
      <c r="P20741">
        <v>40</v>
      </c>
      <c r="Q20741">
        <v>7.1</v>
      </c>
    </row>
    <row r="20742" spans="1:17" hidden="1" x14ac:dyDescent="0.3">
      <c r="A20742" t="s">
        <v>80244</v>
      </c>
      <c r="B20742" t="s">
        <v>80245</v>
      </c>
      <c r="C20742" s="1" t="str">
        <f t="shared" si="2868"/>
        <v>21:0867</v>
      </c>
      <c r="D20742" s="1" t="str">
        <f t="shared" si="2869"/>
        <v>21:0240</v>
      </c>
      <c r="E20742" t="s">
        <v>80246</v>
      </c>
      <c r="F20742" t="s">
        <v>80247</v>
      </c>
      <c r="H20742">
        <v>46.390005700000003</v>
      </c>
      <c r="I20742">
        <v>-66.875568200000004</v>
      </c>
      <c r="J20742" s="1" t="str">
        <f t="shared" si="2870"/>
        <v>Fluid (stream)</v>
      </c>
      <c r="K20742" s="1" t="str">
        <f t="shared" si="2871"/>
        <v>Untreated Water</v>
      </c>
      <c r="L20742">
        <v>33</v>
      </c>
      <c r="M20742" t="s">
        <v>11426</v>
      </c>
      <c r="N20742">
        <v>558</v>
      </c>
      <c r="O20742">
        <v>2.5000000000000001E-2</v>
      </c>
      <c r="P20742">
        <v>30</v>
      </c>
      <c r="Q20742">
        <v>6.5</v>
      </c>
    </row>
    <row r="20743" spans="1:17" hidden="1" x14ac:dyDescent="0.3">
      <c r="A20743" t="s">
        <v>80248</v>
      </c>
      <c r="B20743" t="s">
        <v>80249</v>
      </c>
      <c r="C20743" s="1" t="str">
        <f t="shared" si="2868"/>
        <v>21:0867</v>
      </c>
      <c r="D20743" s="1" t="str">
        <f t="shared" si="2869"/>
        <v>21:0240</v>
      </c>
      <c r="E20743" t="s">
        <v>80250</v>
      </c>
      <c r="F20743" t="s">
        <v>80251</v>
      </c>
      <c r="H20743">
        <v>46.394923400000003</v>
      </c>
      <c r="I20743">
        <v>-66.825946400000007</v>
      </c>
      <c r="J20743" s="1" t="str">
        <f t="shared" si="2870"/>
        <v>Fluid (stream)</v>
      </c>
      <c r="K20743" s="1" t="str">
        <f t="shared" si="2871"/>
        <v>Untreated Water</v>
      </c>
      <c r="L20743">
        <v>33</v>
      </c>
      <c r="M20743" t="s">
        <v>11440</v>
      </c>
      <c r="N20743">
        <v>559</v>
      </c>
      <c r="O20743">
        <v>2.5000000000000001E-2</v>
      </c>
      <c r="P20743">
        <v>30</v>
      </c>
      <c r="Q20743">
        <v>7.1</v>
      </c>
    </row>
    <row r="20744" spans="1:17" hidden="1" x14ac:dyDescent="0.3">
      <c r="A20744" t="s">
        <v>80252</v>
      </c>
      <c r="B20744" t="s">
        <v>80253</v>
      </c>
      <c r="C20744" s="1" t="str">
        <f t="shared" si="2868"/>
        <v>21:0867</v>
      </c>
      <c r="D20744" s="1" t="str">
        <f t="shared" si="2869"/>
        <v>21:0240</v>
      </c>
      <c r="E20744" t="s">
        <v>80254</v>
      </c>
      <c r="F20744" t="s">
        <v>80255</v>
      </c>
      <c r="H20744">
        <v>46.382419400000003</v>
      </c>
      <c r="I20744">
        <v>-66.830994799999999</v>
      </c>
      <c r="J20744" s="1" t="str">
        <f t="shared" si="2870"/>
        <v>Fluid (stream)</v>
      </c>
      <c r="K20744" s="1" t="str">
        <f t="shared" si="2871"/>
        <v>Untreated Water</v>
      </c>
      <c r="L20744">
        <v>33</v>
      </c>
      <c r="M20744" t="s">
        <v>11445</v>
      </c>
      <c r="N20744">
        <v>560</v>
      </c>
      <c r="O20744">
        <v>2.5000000000000001E-2</v>
      </c>
      <c r="P20744">
        <v>40</v>
      </c>
      <c r="Q20744">
        <v>7.1</v>
      </c>
    </row>
    <row r="20745" spans="1:17" hidden="1" x14ac:dyDescent="0.3">
      <c r="A20745" t="s">
        <v>80256</v>
      </c>
      <c r="B20745" t="s">
        <v>80257</v>
      </c>
      <c r="C20745" s="1" t="str">
        <f t="shared" si="2868"/>
        <v>21:0867</v>
      </c>
      <c r="D20745" s="1" t="str">
        <f t="shared" si="2869"/>
        <v>21:0240</v>
      </c>
      <c r="E20745" t="s">
        <v>80258</v>
      </c>
      <c r="F20745" t="s">
        <v>80259</v>
      </c>
      <c r="H20745">
        <v>46.381030000000003</v>
      </c>
      <c r="I20745">
        <v>-66.840803500000007</v>
      </c>
      <c r="J20745" s="1" t="str">
        <f t="shared" si="2870"/>
        <v>Fluid (stream)</v>
      </c>
      <c r="K20745" s="1" t="str">
        <f t="shared" si="2871"/>
        <v>Untreated Water</v>
      </c>
      <c r="L20745">
        <v>33</v>
      </c>
      <c r="M20745" t="s">
        <v>11450</v>
      </c>
      <c r="N20745">
        <v>561</v>
      </c>
      <c r="O20745">
        <v>2.5000000000000001E-2</v>
      </c>
      <c r="P20745">
        <v>30</v>
      </c>
      <c r="Q20745">
        <v>7.2</v>
      </c>
    </row>
    <row r="20746" spans="1:17" hidden="1" x14ac:dyDescent="0.3">
      <c r="A20746" t="s">
        <v>80260</v>
      </c>
      <c r="B20746" t="s">
        <v>80261</v>
      </c>
      <c r="C20746" s="1" t="str">
        <f t="shared" si="2868"/>
        <v>21:0867</v>
      </c>
      <c r="D20746" s="1" t="str">
        <f t="shared" si="2869"/>
        <v>21:0240</v>
      </c>
      <c r="E20746" t="s">
        <v>80262</v>
      </c>
      <c r="F20746" t="s">
        <v>80263</v>
      </c>
      <c r="H20746">
        <v>46.379128999999999</v>
      </c>
      <c r="I20746">
        <v>-66.847380599999994</v>
      </c>
      <c r="J20746" s="1" t="str">
        <f t="shared" si="2870"/>
        <v>Fluid (stream)</v>
      </c>
      <c r="K20746" s="1" t="str">
        <f t="shared" si="2871"/>
        <v>Untreated Water</v>
      </c>
      <c r="L20746">
        <v>33</v>
      </c>
      <c r="M20746" t="s">
        <v>11460</v>
      </c>
      <c r="N20746">
        <v>562</v>
      </c>
      <c r="O20746">
        <v>2.5000000000000001E-2</v>
      </c>
      <c r="P20746">
        <v>30</v>
      </c>
      <c r="Q20746">
        <v>5.5</v>
      </c>
    </row>
    <row r="20747" spans="1:17" hidden="1" x14ac:dyDescent="0.3">
      <c r="A20747" t="s">
        <v>80264</v>
      </c>
      <c r="B20747" t="s">
        <v>80265</v>
      </c>
      <c r="C20747" s="1" t="str">
        <f t="shared" si="2868"/>
        <v>21:0867</v>
      </c>
      <c r="D20747" s="1" t="str">
        <f t="shared" si="2869"/>
        <v>21:0240</v>
      </c>
      <c r="E20747" t="s">
        <v>80266</v>
      </c>
      <c r="F20747" t="s">
        <v>80267</v>
      </c>
      <c r="H20747">
        <v>46.375228399999997</v>
      </c>
      <c r="I20747">
        <v>-66.855335999999994</v>
      </c>
      <c r="J20747" s="1" t="str">
        <f t="shared" si="2870"/>
        <v>Fluid (stream)</v>
      </c>
      <c r="K20747" s="1" t="str">
        <f t="shared" si="2871"/>
        <v>Untreated Water</v>
      </c>
      <c r="L20747">
        <v>33</v>
      </c>
      <c r="M20747" t="s">
        <v>11465</v>
      </c>
      <c r="N20747">
        <v>563</v>
      </c>
      <c r="O20747">
        <v>2.5000000000000001E-2</v>
      </c>
      <c r="P20747">
        <v>30</v>
      </c>
      <c r="Q20747">
        <v>5.4</v>
      </c>
    </row>
    <row r="20748" spans="1:17" hidden="1" x14ac:dyDescent="0.3">
      <c r="A20748" t="s">
        <v>80268</v>
      </c>
      <c r="B20748" t="s">
        <v>80269</v>
      </c>
      <c r="C20748" s="1" t="str">
        <f t="shared" si="2868"/>
        <v>21:0867</v>
      </c>
      <c r="D20748" s="1" t="str">
        <f t="shared" si="2869"/>
        <v>21:0240</v>
      </c>
      <c r="E20748" t="s">
        <v>80270</v>
      </c>
      <c r="F20748" t="s">
        <v>80271</v>
      </c>
      <c r="H20748">
        <v>46.411479900000003</v>
      </c>
      <c r="I20748">
        <v>-66.844806500000004</v>
      </c>
      <c r="J20748" s="1" t="str">
        <f t="shared" si="2870"/>
        <v>Fluid (stream)</v>
      </c>
      <c r="K20748" s="1" t="str">
        <f t="shared" si="2871"/>
        <v>Untreated Water</v>
      </c>
      <c r="L20748">
        <v>33</v>
      </c>
      <c r="M20748" t="s">
        <v>11470</v>
      </c>
      <c r="N20748">
        <v>564</v>
      </c>
      <c r="O20748">
        <v>2.5000000000000001E-2</v>
      </c>
      <c r="P20748">
        <v>30</v>
      </c>
      <c r="Q20748">
        <v>6.7</v>
      </c>
    </row>
    <row r="20749" spans="1:17" hidden="1" x14ac:dyDescent="0.3">
      <c r="A20749" t="s">
        <v>80272</v>
      </c>
      <c r="B20749" t="s">
        <v>80273</v>
      </c>
      <c r="C20749" s="1" t="str">
        <f t="shared" si="2868"/>
        <v>21:0867</v>
      </c>
      <c r="D20749" s="1" t="str">
        <f t="shared" si="2869"/>
        <v>21:0240</v>
      </c>
      <c r="E20749" t="s">
        <v>80274</v>
      </c>
      <c r="F20749" t="s">
        <v>80275</v>
      </c>
      <c r="H20749">
        <v>46.345138800000001</v>
      </c>
      <c r="I20749">
        <v>-66.630381600000007</v>
      </c>
      <c r="J20749" s="1" t="str">
        <f t="shared" si="2870"/>
        <v>Fluid (stream)</v>
      </c>
      <c r="K20749" s="1" t="str">
        <f t="shared" si="2871"/>
        <v>Untreated Water</v>
      </c>
      <c r="L20749">
        <v>33</v>
      </c>
      <c r="M20749" t="s">
        <v>11431</v>
      </c>
      <c r="N20749">
        <v>565</v>
      </c>
      <c r="O20749">
        <v>7.0000000000000007E-2</v>
      </c>
      <c r="P20749">
        <v>40</v>
      </c>
      <c r="Q20749">
        <v>6.9</v>
      </c>
    </row>
    <row r="20750" spans="1:17" hidden="1" x14ac:dyDescent="0.3">
      <c r="A20750" t="s">
        <v>80276</v>
      </c>
      <c r="B20750" t="s">
        <v>80277</v>
      </c>
      <c r="C20750" s="1" t="str">
        <f t="shared" si="2868"/>
        <v>21:0867</v>
      </c>
      <c r="D20750" s="1" t="str">
        <f t="shared" si="2869"/>
        <v>21:0240</v>
      </c>
      <c r="E20750" t="s">
        <v>80274</v>
      </c>
      <c r="F20750" t="s">
        <v>80278</v>
      </c>
      <c r="H20750">
        <v>46.345138800000001</v>
      </c>
      <c r="I20750">
        <v>-66.630381600000007</v>
      </c>
      <c r="J20750" s="1" t="str">
        <f t="shared" si="2870"/>
        <v>Fluid (stream)</v>
      </c>
      <c r="K20750" s="1" t="str">
        <f t="shared" si="2871"/>
        <v>Untreated Water</v>
      </c>
      <c r="L20750">
        <v>33</v>
      </c>
      <c r="M20750" t="s">
        <v>11435</v>
      </c>
      <c r="N20750">
        <v>566</v>
      </c>
      <c r="O20750">
        <v>2.5000000000000001E-2</v>
      </c>
      <c r="P20750">
        <v>40</v>
      </c>
      <c r="Q20750">
        <v>6.9</v>
      </c>
    </row>
    <row r="20751" spans="1:17" hidden="1" x14ac:dyDescent="0.3">
      <c r="A20751" t="s">
        <v>80279</v>
      </c>
      <c r="B20751" t="s">
        <v>80280</v>
      </c>
      <c r="C20751" s="1" t="str">
        <f t="shared" si="2868"/>
        <v>21:0867</v>
      </c>
      <c r="D20751" s="1" t="str">
        <f t="shared" si="2869"/>
        <v>21:0240</v>
      </c>
      <c r="E20751" t="s">
        <v>80281</v>
      </c>
      <c r="F20751" t="s">
        <v>80282</v>
      </c>
      <c r="H20751">
        <v>46.3563817</v>
      </c>
      <c r="I20751">
        <v>-66.608446900000004</v>
      </c>
      <c r="J20751" s="1" t="str">
        <f t="shared" si="2870"/>
        <v>Fluid (stream)</v>
      </c>
      <c r="K20751" s="1" t="str">
        <f t="shared" si="2871"/>
        <v>Untreated Water</v>
      </c>
      <c r="L20751">
        <v>33</v>
      </c>
      <c r="M20751" t="s">
        <v>11475</v>
      </c>
      <c r="N20751">
        <v>567</v>
      </c>
      <c r="O20751">
        <v>2.5000000000000001E-2</v>
      </c>
      <c r="P20751">
        <v>40</v>
      </c>
      <c r="Q20751">
        <v>7.3</v>
      </c>
    </row>
    <row r="20752" spans="1:17" hidden="1" x14ac:dyDescent="0.3">
      <c r="A20752" t="s">
        <v>80283</v>
      </c>
      <c r="B20752" t="s">
        <v>80284</v>
      </c>
      <c r="C20752" s="1" t="str">
        <f t="shared" si="2868"/>
        <v>21:0867</v>
      </c>
      <c r="D20752" s="1" t="str">
        <f t="shared" si="2869"/>
        <v>21:0240</v>
      </c>
      <c r="E20752" t="s">
        <v>80285</v>
      </c>
      <c r="F20752" t="s">
        <v>80286</v>
      </c>
      <c r="H20752">
        <v>46.3890192</v>
      </c>
      <c r="I20752">
        <v>-66.969903799999997</v>
      </c>
      <c r="J20752" s="1" t="str">
        <f t="shared" si="2870"/>
        <v>Fluid (stream)</v>
      </c>
      <c r="K20752" s="1" t="str">
        <f t="shared" si="2871"/>
        <v>Untreated Water</v>
      </c>
      <c r="L20752">
        <v>33</v>
      </c>
      <c r="M20752" t="s">
        <v>11480</v>
      </c>
      <c r="N20752">
        <v>568</v>
      </c>
      <c r="O20752">
        <v>2.5000000000000001E-2</v>
      </c>
      <c r="P20752">
        <v>30</v>
      </c>
      <c r="Q20752">
        <v>6.6</v>
      </c>
    </row>
    <row r="20753" spans="1:17" hidden="1" x14ac:dyDescent="0.3">
      <c r="A20753" t="s">
        <v>80287</v>
      </c>
      <c r="B20753" t="s">
        <v>80288</v>
      </c>
      <c r="C20753" s="1" t="str">
        <f t="shared" si="2868"/>
        <v>21:0867</v>
      </c>
      <c r="D20753" s="1" t="str">
        <f t="shared" si="2869"/>
        <v>21:0240</v>
      </c>
      <c r="E20753" t="s">
        <v>80289</v>
      </c>
      <c r="F20753" t="s">
        <v>80290</v>
      </c>
      <c r="H20753">
        <v>46.392316800000003</v>
      </c>
      <c r="I20753">
        <v>-66.978236100000004</v>
      </c>
      <c r="J20753" s="1" t="str">
        <f t="shared" si="2870"/>
        <v>Fluid (stream)</v>
      </c>
      <c r="K20753" s="1" t="str">
        <f t="shared" si="2871"/>
        <v>Untreated Water</v>
      </c>
      <c r="L20753">
        <v>33</v>
      </c>
      <c r="M20753" t="s">
        <v>12548</v>
      </c>
      <c r="N20753">
        <v>569</v>
      </c>
      <c r="O20753">
        <v>2.5000000000000001E-2</v>
      </c>
      <c r="P20753">
        <v>30</v>
      </c>
      <c r="Q20753">
        <v>6.4</v>
      </c>
    </row>
    <row r="20754" spans="1:17" hidden="1" x14ac:dyDescent="0.3">
      <c r="A20754" t="s">
        <v>80291</v>
      </c>
      <c r="B20754" t="s">
        <v>80292</v>
      </c>
      <c r="C20754" s="1" t="str">
        <f t="shared" si="2868"/>
        <v>21:0867</v>
      </c>
      <c r="D20754" s="1" t="str">
        <f t="shared" si="2869"/>
        <v>21:0240</v>
      </c>
      <c r="E20754" t="s">
        <v>80293</v>
      </c>
      <c r="F20754" t="s">
        <v>80294</v>
      </c>
      <c r="H20754">
        <v>46.392639899999999</v>
      </c>
      <c r="I20754">
        <v>-66.9710702</v>
      </c>
      <c r="J20754" s="1" t="str">
        <f t="shared" si="2870"/>
        <v>Fluid (stream)</v>
      </c>
      <c r="K20754" s="1" t="str">
        <f t="shared" si="2871"/>
        <v>Untreated Water</v>
      </c>
      <c r="L20754">
        <v>34</v>
      </c>
      <c r="M20754" t="s">
        <v>11392</v>
      </c>
      <c r="N20754">
        <v>570</v>
      </c>
      <c r="O20754">
        <v>2.5000000000000001E-2</v>
      </c>
      <c r="P20754">
        <v>40</v>
      </c>
      <c r="Q20754">
        <v>6.4</v>
      </c>
    </row>
    <row r="20755" spans="1:17" hidden="1" x14ac:dyDescent="0.3">
      <c r="A20755" t="s">
        <v>80295</v>
      </c>
      <c r="B20755" t="s">
        <v>80296</v>
      </c>
      <c r="C20755" s="1" t="str">
        <f t="shared" si="2868"/>
        <v>21:0867</v>
      </c>
      <c r="D20755" s="1" t="str">
        <f t="shared" si="2869"/>
        <v>21:0240</v>
      </c>
      <c r="E20755" t="s">
        <v>80297</v>
      </c>
      <c r="F20755" t="s">
        <v>80298</v>
      </c>
      <c r="H20755">
        <v>46.375861</v>
      </c>
      <c r="I20755">
        <v>-66.989246499999993</v>
      </c>
      <c r="J20755" s="1" t="str">
        <f t="shared" si="2870"/>
        <v>Fluid (stream)</v>
      </c>
      <c r="K20755" s="1" t="str">
        <f t="shared" si="2871"/>
        <v>Untreated Water</v>
      </c>
      <c r="L20755">
        <v>34</v>
      </c>
      <c r="M20755" t="s">
        <v>11397</v>
      </c>
      <c r="N20755">
        <v>571</v>
      </c>
      <c r="O20755">
        <v>2.5000000000000001E-2</v>
      </c>
      <c r="P20755">
        <v>40</v>
      </c>
      <c r="Q20755">
        <v>6.8</v>
      </c>
    </row>
    <row r="20756" spans="1:17" hidden="1" x14ac:dyDescent="0.3">
      <c r="A20756" t="s">
        <v>80299</v>
      </c>
      <c r="B20756" t="s">
        <v>80300</v>
      </c>
      <c r="C20756" s="1" t="str">
        <f t="shared" si="2868"/>
        <v>21:0867</v>
      </c>
      <c r="D20756" s="1" t="str">
        <f t="shared" si="2869"/>
        <v>21:0240</v>
      </c>
      <c r="E20756" t="s">
        <v>80301</v>
      </c>
      <c r="F20756" t="s">
        <v>80302</v>
      </c>
      <c r="H20756">
        <v>46.4267921</v>
      </c>
      <c r="I20756">
        <v>-66.993881099999996</v>
      </c>
      <c r="J20756" s="1" t="str">
        <f t="shared" si="2870"/>
        <v>Fluid (stream)</v>
      </c>
      <c r="K20756" s="1" t="str">
        <f t="shared" si="2871"/>
        <v>Untreated Water</v>
      </c>
      <c r="L20756">
        <v>34</v>
      </c>
      <c r="M20756" t="s">
        <v>11402</v>
      </c>
      <c r="N20756">
        <v>572</v>
      </c>
      <c r="O20756">
        <v>2.5000000000000001E-2</v>
      </c>
      <c r="P20756">
        <v>50</v>
      </c>
      <c r="Q20756">
        <v>7</v>
      </c>
    </row>
    <row r="20757" spans="1:17" hidden="1" x14ac:dyDescent="0.3">
      <c r="A20757" t="s">
        <v>80303</v>
      </c>
      <c r="B20757" t="s">
        <v>80304</v>
      </c>
      <c r="C20757" s="1" t="str">
        <f t="shared" si="2868"/>
        <v>21:0867</v>
      </c>
      <c r="D20757" s="1" t="str">
        <f t="shared" si="2869"/>
        <v>21:0240</v>
      </c>
      <c r="E20757" t="s">
        <v>80305</v>
      </c>
      <c r="F20757" t="s">
        <v>80306</v>
      </c>
      <c r="H20757">
        <v>46.358842099999997</v>
      </c>
      <c r="I20757">
        <v>-66.79813</v>
      </c>
      <c r="J20757" s="1" t="str">
        <f t="shared" si="2870"/>
        <v>Fluid (stream)</v>
      </c>
      <c r="K20757" s="1" t="str">
        <f t="shared" si="2871"/>
        <v>Untreated Water</v>
      </c>
      <c r="L20757">
        <v>34</v>
      </c>
      <c r="M20757" t="s">
        <v>11411</v>
      </c>
      <c r="N20757">
        <v>573</v>
      </c>
      <c r="O20757">
        <v>2.5000000000000001E-2</v>
      </c>
      <c r="P20757">
        <v>40</v>
      </c>
      <c r="Q20757">
        <v>7.2</v>
      </c>
    </row>
    <row r="20758" spans="1:17" hidden="1" x14ac:dyDescent="0.3">
      <c r="A20758" t="s">
        <v>80307</v>
      </c>
      <c r="B20758" t="s">
        <v>80308</v>
      </c>
      <c r="C20758" s="1" t="str">
        <f t="shared" si="2868"/>
        <v>21:0867</v>
      </c>
      <c r="D20758" s="1" t="str">
        <f t="shared" si="2869"/>
        <v>21:0240</v>
      </c>
      <c r="E20758" t="s">
        <v>80309</v>
      </c>
      <c r="F20758" t="s">
        <v>80310</v>
      </c>
      <c r="H20758">
        <v>46.3533805</v>
      </c>
      <c r="I20758">
        <v>-66.771703400000007</v>
      </c>
      <c r="J20758" s="1" t="str">
        <f t="shared" si="2870"/>
        <v>Fluid (stream)</v>
      </c>
      <c r="K20758" s="1" t="str">
        <f t="shared" si="2871"/>
        <v>Untreated Water</v>
      </c>
      <c r="L20758">
        <v>34</v>
      </c>
      <c r="M20758" t="s">
        <v>11416</v>
      </c>
      <c r="N20758">
        <v>574</v>
      </c>
      <c r="O20758">
        <v>2.5000000000000001E-2</v>
      </c>
      <c r="P20758">
        <v>40</v>
      </c>
      <c r="Q20758">
        <v>7.2</v>
      </c>
    </row>
    <row r="20759" spans="1:17" hidden="1" x14ac:dyDescent="0.3">
      <c r="A20759" t="s">
        <v>80311</v>
      </c>
      <c r="B20759" t="s">
        <v>80312</v>
      </c>
      <c r="C20759" s="1" t="str">
        <f t="shared" si="2868"/>
        <v>21:0867</v>
      </c>
      <c r="D20759" s="1" t="str">
        <f t="shared" si="2869"/>
        <v>21:0240</v>
      </c>
      <c r="E20759" t="s">
        <v>80313</v>
      </c>
      <c r="F20759" t="s">
        <v>80314</v>
      </c>
      <c r="H20759">
        <v>46.328154300000001</v>
      </c>
      <c r="I20759">
        <v>-66.724658700000006</v>
      </c>
      <c r="J20759" s="1" t="str">
        <f t="shared" si="2870"/>
        <v>Fluid (stream)</v>
      </c>
      <c r="K20759" s="1" t="str">
        <f t="shared" si="2871"/>
        <v>Untreated Water</v>
      </c>
      <c r="L20759">
        <v>34</v>
      </c>
      <c r="M20759" t="s">
        <v>11421</v>
      </c>
      <c r="N20759">
        <v>575</v>
      </c>
      <c r="O20759">
        <v>2.5000000000000001E-2</v>
      </c>
      <c r="P20759">
        <v>40</v>
      </c>
      <c r="Q20759">
        <v>7.1</v>
      </c>
    </row>
    <row r="20760" spans="1:17" hidden="1" x14ac:dyDescent="0.3">
      <c r="A20760" t="s">
        <v>80315</v>
      </c>
      <c r="B20760" t="s">
        <v>80316</v>
      </c>
      <c r="C20760" s="1" t="str">
        <f t="shared" si="2868"/>
        <v>21:0867</v>
      </c>
      <c r="D20760" s="1" t="str">
        <f t="shared" si="2869"/>
        <v>21:0240</v>
      </c>
      <c r="E20760" t="s">
        <v>80317</v>
      </c>
      <c r="F20760" t="s">
        <v>80318</v>
      </c>
      <c r="H20760">
        <v>46.371374600000003</v>
      </c>
      <c r="I20760">
        <v>-66.841834300000002</v>
      </c>
      <c r="J20760" s="1" t="str">
        <f t="shared" si="2870"/>
        <v>Fluid (stream)</v>
      </c>
      <c r="K20760" s="1" t="str">
        <f t="shared" si="2871"/>
        <v>Untreated Water</v>
      </c>
      <c r="L20760">
        <v>34</v>
      </c>
      <c r="M20760" t="s">
        <v>11426</v>
      </c>
      <c r="N20760">
        <v>576</v>
      </c>
      <c r="O20760">
        <v>2.5000000000000001E-2</v>
      </c>
      <c r="P20760">
        <v>30</v>
      </c>
      <c r="Q20760">
        <v>7</v>
      </c>
    </row>
    <row r="20761" spans="1:17" hidden="1" x14ac:dyDescent="0.3">
      <c r="A20761" t="s">
        <v>80319</v>
      </c>
      <c r="B20761" t="s">
        <v>80320</v>
      </c>
      <c r="C20761" s="1" t="str">
        <f t="shared" ref="C20761:C20824" si="2872">HYPERLINK("http://geochem.nrcan.gc.ca/cdogs/content/bdl/bdl210867_e.htm", "21:0867")</f>
        <v>21:0867</v>
      </c>
      <c r="D20761" s="1" t="str">
        <f t="shared" ref="D20761:D20824" si="2873">HYPERLINK("http://geochem.nrcan.gc.ca/cdogs/content/svy/svy210240_e.htm", "21:0240")</f>
        <v>21:0240</v>
      </c>
      <c r="E20761" t="s">
        <v>80321</v>
      </c>
      <c r="F20761" t="s">
        <v>80322</v>
      </c>
      <c r="H20761">
        <v>46.329101100000003</v>
      </c>
      <c r="I20761">
        <v>-66.638221099999996</v>
      </c>
      <c r="J20761" s="1" t="str">
        <f t="shared" si="2870"/>
        <v>Fluid (stream)</v>
      </c>
      <c r="K20761" s="1" t="str">
        <f t="shared" si="2871"/>
        <v>Untreated Water</v>
      </c>
      <c r="L20761">
        <v>34</v>
      </c>
      <c r="M20761" t="s">
        <v>11440</v>
      </c>
      <c r="N20761">
        <v>577</v>
      </c>
      <c r="O20761">
        <v>2.5000000000000001E-2</v>
      </c>
      <c r="P20761">
        <v>40</v>
      </c>
      <c r="Q20761">
        <v>7.1</v>
      </c>
    </row>
    <row r="20762" spans="1:17" hidden="1" x14ac:dyDescent="0.3">
      <c r="A20762" t="s">
        <v>80323</v>
      </c>
      <c r="B20762" t="s">
        <v>80324</v>
      </c>
      <c r="C20762" s="1" t="str">
        <f t="shared" si="2872"/>
        <v>21:0867</v>
      </c>
      <c r="D20762" s="1" t="str">
        <f t="shared" si="2873"/>
        <v>21:0240</v>
      </c>
      <c r="E20762" t="s">
        <v>80325</v>
      </c>
      <c r="F20762" t="s">
        <v>80326</v>
      </c>
      <c r="H20762">
        <v>46.3299466</v>
      </c>
      <c r="I20762">
        <v>-66.635586200000006</v>
      </c>
      <c r="J20762" s="1" t="str">
        <f t="shared" si="2870"/>
        <v>Fluid (stream)</v>
      </c>
      <c r="K20762" s="1" t="str">
        <f t="shared" si="2871"/>
        <v>Untreated Water</v>
      </c>
      <c r="L20762">
        <v>34</v>
      </c>
      <c r="M20762" t="s">
        <v>11445</v>
      </c>
      <c r="N20762">
        <v>578</v>
      </c>
      <c r="O20762">
        <v>2.5000000000000001E-2</v>
      </c>
      <c r="P20762">
        <v>40</v>
      </c>
      <c r="Q20762">
        <v>6.9</v>
      </c>
    </row>
    <row r="20763" spans="1:17" hidden="1" x14ac:dyDescent="0.3">
      <c r="A20763" t="s">
        <v>80327</v>
      </c>
      <c r="B20763" t="s">
        <v>80328</v>
      </c>
      <c r="C20763" s="1" t="str">
        <f t="shared" si="2872"/>
        <v>21:0867</v>
      </c>
      <c r="D20763" s="1" t="str">
        <f t="shared" si="2873"/>
        <v>21:0240</v>
      </c>
      <c r="E20763" t="s">
        <v>80329</v>
      </c>
      <c r="F20763" t="s">
        <v>80330</v>
      </c>
      <c r="H20763">
        <v>46.306134900000004</v>
      </c>
      <c r="I20763">
        <v>-66.681417499999995</v>
      </c>
      <c r="J20763" s="1" t="str">
        <f t="shared" si="2870"/>
        <v>Fluid (stream)</v>
      </c>
      <c r="K20763" s="1" t="str">
        <f t="shared" si="2871"/>
        <v>Untreated Water</v>
      </c>
      <c r="L20763">
        <v>34</v>
      </c>
      <c r="M20763" t="s">
        <v>11450</v>
      </c>
      <c r="N20763">
        <v>579</v>
      </c>
      <c r="O20763">
        <v>2.5000000000000001E-2</v>
      </c>
      <c r="P20763">
        <v>30</v>
      </c>
      <c r="Q20763">
        <v>6.7</v>
      </c>
    </row>
    <row r="20764" spans="1:17" hidden="1" x14ac:dyDescent="0.3">
      <c r="A20764" t="s">
        <v>80331</v>
      </c>
      <c r="B20764" t="s">
        <v>80332</v>
      </c>
      <c r="C20764" s="1" t="str">
        <f t="shared" si="2872"/>
        <v>21:0867</v>
      </c>
      <c r="D20764" s="1" t="str">
        <f t="shared" si="2873"/>
        <v>21:0240</v>
      </c>
      <c r="E20764" t="s">
        <v>80333</v>
      </c>
      <c r="F20764" t="s">
        <v>80334</v>
      </c>
      <c r="H20764">
        <v>46.418284300000003</v>
      </c>
      <c r="I20764">
        <v>-66.970769300000001</v>
      </c>
      <c r="J20764" s="1" t="str">
        <f t="shared" si="2870"/>
        <v>Fluid (stream)</v>
      </c>
      <c r="K20764" s="1" t="str">
        <f t="shared" si="2871"/>
        <v>Untreated Water</v>
      </c>
      <c r="L20764">
        <v>34</v>
      </c>
      <c r="M20764" t="s">
        <v>11460</v>
      </c>
      <c r="N20764">
        <v>580</v>
      </c>
      <c r="O20764">
        <v>2.5000000000000001E-2</v>
      </c>
      <c r="P20764">
        <v>30</v>
      </c>
      <c r="Q20764">
        <v>6.3</v>
      </c>
    </row>
    <row r="20765" spans="1:17" hidden="1" x14ac:dyDescent="0.3">
      <c r="A20765" t="s">
        <v>80335</v>
      </c>
      <c r="B20765" t="s">
        <v>80336</v>
      </c>
      <c r="C20765" s="1" t="str">
        <f t="shared" si="2872"/>
        <v>21:0867</v>
      </c>
      <c r="D20765" s="1" t="str">
        <f t="shared" si="2873"/>
        <v>21:0240</v>
      </c>
      <c r="E20765" t="s">
        <v>80337</v>
      </c>
      <c r="F20765" t="s">
        <v>80338</v>
      </c>
      <c r="H20765">
        <v>46.425464400000003</v>
      </c>
      <c r="I20765">
        <v>-66.944472899999994</v>
      </c>
      <c r="J20765" s="1" t="str">
        <f t="shared" si="2870"/>
        <v>Fluid (stream)</v>
      </c>
      <c r="K20765" s="1" t="str">
        <f t="shared" si="2871"/>
        <v>Untreated Water</v>
      </c>
      <c r="L20765">
        <v>34</v>
      </c>
      <c r="M20765" t="s">
        <v>11465</v>
      </c>
      <c r="N20765">
        <v>581</v>
      </c>
      <c r="O20765">
        <v>2.5000000000000001E-2</v>
      </c>
      <c r="P20765">
        <v>40</v>
      </c>
      <c r="Q20765">
        <v>6.3</v>
      </c>
    </row>
    <row r="20766" spans="1:17" hidden="1" x14ac:dyDescent="0.3">
      <c r="A20766" t="s">
        <v>80339</v>
      </c>
      <c r="B20766" t="s">
        <v>80340</v>
      </c>
      <c r="C20766" s="1" t="str">
        <f t="shared" si="2872"/>
        <v>21:0867</v>
      </c>
      <c r="D20766" s="1" t="str">
        <f t="shared" si="2873"/>
        <v>21:0240</v>
      </c>
      <c r="E20766" t="s">
        <v>80341</v>
      </c>
      <c r="F20766" t="s">
        <v>80342</v>
      </c>
      <c r="H20766">
        <v>46.380970699999999</v>
      </c>
      <c r="I20766">
        <v>-66.898026799999997</v>
      </c>
      <c r="J20766" s="1" t="str">
        <f t="shared" si="2870"/>
        <v>Fluid (stream)</v>
      </c>
      <c r="K20766" s="1" t="str">
        <f t="shared" si="2871"/>
        <v>Untreated Water</v>
      </c>
      <c r="L20766">
        <v>35</v>
      </c>
      <c r="M20766" t="s">
        <v>11392</v>
      </c>
      <c r="N20766">
        <v>582</v>
      </c>
      <c r="O20766">
        <v>2.5000000000000001E-2</v>
      </c>
      <c r="P20766">
        <v>30</v>
      </c>
      <c r="Q20766">
        <v>6.8</v>
      </c>
    </row>
    <row r="20767" spans="1:17" hidden="1" x14ac:dyDescent="0.3">
      <c r="A20767" t="s">
        <v>80343</v>
      </c>
      <c r="B20767" t="s">
        <v>80344</v>
      </c>
      <c r="C20767" s="1" t="str">
        <f t="shared" si="2872"/>
        <v>21:0867</v>
      </c>
      <c r="D20767" s="1" t="str">
        <f t="shared" si="2873"/>
        <v>21:0240</v>
      </c>
      <c r="E20767" t="s">
        <v>80345</v>
      </c>
      <c r="F20767" t="s">
        <v>80346</v>
      </c>
      <c r="H20767">
        <v>46.397633999999996</v>
      </c>
      <c r="I20767">
        <v>-66.923404300000001</v>
      </c>
      <c r="J20767" s="1" t="str">
        <f t="shared" si="2870"/>
        <v>Fluid (stream)</v>
      </c>
      <c r="K20767" s="1" t="str">
        <f t="shared" si="2871"/>
        <v>Untreated Water</v>
      </c>
      <c r="L20767">
        <v>35</v>
      </c>
      <c r="M20767" t="s">
        <v>11397</v>
      </c>
      <c r="N20767">
        <v>583</v>
      </c>
      <c r="O20767">
        <v>2.5000000000000001E-2</v>
      </c>
      <c r="P20767">
        <v>30</v>
      </c>
      <c r="Q20767">
        <v>6.6</v>
      </c>
    </row>
    <row r="20768" spans="1:17" hidden="1" x14ac:dyDescent="0.3">
      <c r="A20768" t="s">
        <v>80347</v>
      </c>
      <c r="B20768" t="s">
        <v>80348</v>
      </c>
      <c r="C20768" s="1" t="str">
        <f t="shared" si="2872"/>
        <v>21:0867</v>
      </c>
      <c r="D20768" s="1" t="str">
        <f t="shared" si="2873"/>
        <v>21:0240</v>
      </c>
      <c r="E20768" t="s">
        <v>80349</v>
      </c>
      <c r="F20768" t="s">
        <v>80350</v>
      </c>
      <c r="H20768">
        <v>46.431047399999997</v>
      </c>
      <c r="I20768">
        <v>-66.954676000000006</v>
      </c>
      <c r="J20768" s="1" t="str">
        <f t="shared" si="2870"/>
        <v>Fluid (stream)</v>
      </c>
      <c r="K20768" s="1" t="str">
        <f t="shared" si="2871"/>
        <v>Untreated Water</v>
      </c>
      <c r="L20768">
        <v>35</v>
      </c>
      <c r="M20768" t="s">
        <v>11402</v>
      </c>
      <c r="N20768">
        <v>584</v>
      </c>
      <c r="O20768">
        <v>2.5000000000000001E-2</v>
      </c>
      <c r="P20768">
        <v>30</v>
      </c>
      <c r="Q20768">
        <v>6.8</v>
      </c>
    </row>
    <row r="20769" spans="1:17" hidden="1" x14ac:dyDescent="0.3">
      <c r="A20769" t="s">
        <v>80351</v>
      </c>
      <c r="B20769" t="s">
        <v>80352</v>
      </c>
      <c r="C20769" s="1" t="str">
        <f t="shared" si="2872"/>
        <v>21:0867</v>
      </c>
      <c r="D20769" s="1" t="str">
        <f t="shared" si="2873"/>
        <v>21:0240</v>
      </c>
      <c r="E20769" t="s">
        <v>80353</v>
      </c>
      <c r="F20769" t="s">
        <v>80354</v>
      </c>
      <c r="H20769">
        <v>46.443179000000001</v>
      </c>
      <c r="I20769">
        <v>-66.978958500000005</v>
      </c>
      <c r="J20769" s="1" t="str">
        <f t="shared" si="2870"/>
        <v>Fluid (stream)</v>
      </c>
      <c r="K20769" s="1" t="str">
        <f t="shared" si="2871"/>
        <v>Untreated Water</v>
      </c>
      <c r="L20769">
        <v>35</v>
      </c>
      <c r="M20769" t="s">
        <v>11411</v>
      </c>
      <c r="N20769">
        <v>585</v>
      </c>
      <c r="O20769">
        <v>2.5000000000000001E-2</v>
      </c>
      <c r="P20769">
        <v>30</v>
      </c>
      <c r="Q20769">
        <v>6.8</v>
      </c>
    </row>
    <row r="20770" spans="1:17" hidden="1" x14ac:dyDescent="0.3">
      <c r="A20770" t="s">
        <v>80355</v>
      </c>
      <c r="B20770" t="s">
        <v>80356</v>
      </c>
      <c r="C20770" s="1" t="str">
        <f t="shared" si="2872"/>
        <v>21:0867</v>
      </c>
      <c r="D20770" s="1" t="str">
        <f t="shared" si="2873"/>
        <v>21:0240</v>
      </c>
      <c r="E20770" t="s">
        <v>80357</v>
      </c>
      <c r="F20770" t="s">
        <v>80358</v>
      </c>
      <c r="H20770">
        <v>46.439574299999997</v>
      </c>
      <c r="I20770">
        <v>-66.991459300000002</v>
      </c>
      <c r="J20770" s="1" t="str">
        <f t="shared" si="2870"/>
        <v>Fluid (stream)</v>
      </c>
      <c r="K20770" s="1" t="str">
        <f t="shared" si="2871"/>
        <v>Untreated Water</v>
      </c>
      <c r="L20770">
        <v>35</v>
      </c>
      <c r="M20770" t="s">
        <v>11416</v>
      </c>
      <c r="N20770">
        <v>586</v>
      </c>
      <c r="O20770">
        <v>2.5000000000000001E-2</v>
      </c>
      <c r="P20770">
        <v>100</v>
      </c>
      <c r="Q20770">
        <v>6.5</v>
      </c>
    </row>
    <row r="20771" spans="1:17" hidden="1" x14ac:dyDescent="0.3">
      <c r="A20771" t="s">
        <v>80359</v>
      </c>
      <c r="B20771" t="s">
        <v>80360</v>
      </c>
      <c r="C20771" s="1" t="str">
        <f t="shared" si="2872"/>
        <v>21:0867</v>
      </c>
      <c r="D20771" s="1" t="str">
        <f t="shared" si="2873"/>
        <v>21:0240</v>
      </c>
      <c r="E20771" t="s">
        <v>80361</v>
      </c>
      <c r="F20771" t="s">
        <v>80362</v>
      </c>
      <c r="H20771">
        <v>46.429937600000002</v>
      </c>
      <c r="I20771">
        <v>-66.893541400000004</v>
      </c>
      <c r="J20771" s="1" t="str">
        <f t="shared" si="2870"/>
        <v>Fluid (stream)</v>
      </c>
      <c r="K20771" s="1" t="str">
        <f t="shared" si="2871"/>
        <v>Untreated Water</v>
      </c>
      <c r="L20771">
        <v>35</v>
      </c>
      <c r="M20771" t="s">
        <v>11421</v>
      </c>
      <c r="N20771">
        <v>587</v>
      </c>
      <c r="O20771">
        <v>2.5000000000000001E-2</v>
      </c>
      <c r="P20771">
        <v>50</v>
      </c>
      <c r="Q20771">
        <v>7.4</v>
      </c>
    </row>
    <row r="20772" spans="1:17" hidden="1" x14ac:dyDescent="0.3">
      <c r="A20772" t="s">
        <v>80363</v>
      </c>
      <c r="B20772" t="s">
        <v>80364</v>
      </c>
      <c r="C20772" s="1" t="str">
        <f t="shared" si="2872"/>
        <v>21:0867</v>
      </c>
      <c r="D20772" s="1" t="str">
        <f t="shared" si="2873"/>
        <v>21:0240</v>
      </c>
      <c r="E20772" t="s">
        <v>80365</v>
      </c>
      <c r="F20772" t="s">
        <v>80366</v>
      </c>
      <c r="H20772">
        <v>46.431347199999998</v>
      </c>
      <c r="I20772">
        <v>-66.8127827</v>
      </c>
      <c r="J20772" s="1" t="str">
        <f t="shared" si="2870"/>
        <v>Fluid (stream)</v>
      </c>
      <c r="K20772" s="1" t="str">
        <f t="shared" si="2871"/>
        <v>Untreated Water</v>
      </c>
      <c r="L20772">
        <v>35</v>
      </c>
      <c r="M20772" t="s">
        <v>11426</v>
      </c>
      <c r="N20772">
        <v>588</v>
      </c>
      <c r="O20772">
        <v>2.5000000000000001E-2</v>
      </c>
      <c r="P20772">
        <v>40</v>
      </c>
      <c r="Q20772">
        <v>6.7</v>
      </c>
    </row>
    <row r="20773" spans="1:17" hidden="1" x14ac:dyDescent="0.3">
      <c r="A20773" t="s">
        <v>80367</v>
      </c>
      <c r="B20773" t="s">
        <v>80368</v>
      </c>
      <c r="C20773" s="1" t="str">
        <f t="shared" si="2872"/>
        <v>21:0867</v>
      </c>
      <c r="D20773" s="1" t="str">
        <f t="shared" si="2873"/>
        <v>21:0240</v>
      </c>
      <c r="E20773" t="s">
        <v>80369</v>
      </c>
      <c r="F20773" t="s">
        <v>80370</v>
      </c>
      <c r="H20773">
        <v>46.420490399999998</v>
      </c>
      <c r="I20773">
        <v>-66.774825000000007</v>
      </c>
      <c r="J20773" s="1" t="str">
        <f t="shared" si="2870"/>
        <v>Fluid (stream)</v>
      </c>
      <c r="K20773" s="1" t="str">
        <f t="shared" si="2871"/>
        <v>Untreated Water</v>
      </c>
      <c r="L20773">
        <v>35</v>
      </c>
      <c r="M20773" t="s">
        <v>11440</v>
      </c>
      <c r="N20773">
        <v>589</v>
      </c>
      <c r="O20773">
        <v>2.5000000000000001E-2</v>
      </c>
      <c r="P20773">
        <v>40</v>
      </c>
      <c r="Q20773">
        <v>5.5</v>
      </c>
    </row>
    <row r="20774" spans="1:17" hidden="1" x14ac:dyDescent="0.3">
      <c r="A20774" t="s">
        <v>80371</v>
      </c>
      <c r="B20774" t="s">
        <v>80372</v>
      </c>
      <c r="C20774" s="1" t="str">
        <f t="shared" si="2872"/>
        <v>21:0867</v>
      </c>
      <c r="D20774" s="1" t="str">
        <f t="shared" si="2873"/>
        <v>21:0240</v>
      </c>
      <c r="E20774" t="s">
        <v>80373</v>
      </c>
      <c r="F20774" t="s">
        <v>80374</v>
      </c>
      <c r="H20774">
        <v>46.443149200000001</v>
      </c>
      <c r="I20774">
        <v>-66.783016000000003</v>
      </c>
      <c r="J20774" s="1" t="str">
        <f t="shared" si="2870"/>
        <v>Fluid (stream)</v>
      </c>
      <c r="K20774" s="1" t="str">
        <f t="shared" si="2871"/>
        <v>Untreated Water</v>
      </c>
      <c r="L20774">
        <v>35</v>
      </c>
      <c r="M20774" t="s">
        <v>11445</v>
      </c>
      <c r="N20774">
        <v>590</v>
      </c>
      <c r="O20774">
        <v>2.5000000000000001E-2</v>
      </c>
      <c r="P20774">
        <v>40</v>
      </c>
      <c r="Q20774">
        <v>6.9</v>
      </c>
    </row>
    <row r="20775" spans="1:17" hidden="1" x14ac:dyDescent="0.3">
      <c r="A20775" t="s">
        <v>80375</v>
      </c>
      <c r="B20775" t="s">
        <v>80376</v>
      </c>
      <c r="C20775" s="1" t="str">
        <f t="shared" si="2872"/>
        <v>21:0867</v>
      </c>
      <c r="D20775" s="1" t="str">
        <f t="shared" si="2873"/>
        <v>21:0240</v>
      </c>
      <c r="E20775" t="s">
        <v>80377</v>
      </c>
      <c r="F20775" t="s">
        <v>80378</v>
      </c>
      <c r="H20775">
        <v>46.469240300000003</v>
      </c>
      <c r="I20775">
        <v>-66.829500600000003</v>
      </c>
      <c r="J20775" s="1" t="str">
        <f t="shared" si="2870"/>
        <v>Fluid (stream)</v>
      </c>
      <c r="K20775" s="1" t="str">
        <f t="shared" si="2871"/>
        <v>Untreated Water</v>
      </c>
      <c r="L20775">
        <v>35</v>
      </c>
      <c r="M20775" t="s">
        <v>11450</v>
      </c>
      <c r="N20775">
        <v>591</v>
      </c>
      <c r="O20775">
        <v>2.5000000000000001E-2</v>
      </c>
      <c r="P20775">
        <v>40</v>
      </c>
      <c r="Q20775">
        <v>7</v>
      </c>
    </row>
    <row r="20776" spans="1:17" hidden="1" x14ac:dyDescent="0.3">
      <c r="A20776" t="s">
        <v>80379</v>
      </c>
      <c r="B20776" t="s">
        <v>80380</v>
      </c>
      <c r="C20776" s="1" t="str">
        <f t="shared" si="2872"/>
        <v>21:0867</v>
      </c>
      <c r="D20776" s="1" t="str">
        <f t="shared" si="2873"/>
        <v>21:0240</v>
      </c>
      <c r="E20776" t="s">
        <v>80381</v>
      </c>
      <c r="F20776" t="s">
        <v>80382</v>
      </c>
      <c r="H20776">
        <v>46.395969299999997</v>
      </c>
      <c r="I20776">
        <v>-66.763464799999994</v>
      </c>
      <c r="J20776" s="1" t="str">
        <f t="shared" si="2870"/>
        <v>Fluid (stream)</v>
      </c>
      <c r="K20776" s="1" t="str">
        <f t="shared" si="2871"/>
        <v>Untreated Water</v>
      </c>
      <c r="L20776">
        <v>35</v>
      </c>
      <c r="M20776" t="s">
        <v>11460</v>
      </c>
      <c r="N20776">
        <v>592</v>
      </c>
      <c r="O20776">
        <v>2.5000000000000001E-2</v>
      </c>
      <c r="P20776">
        <v>40</v>
      </c>
      <c r="Q20776">
        <v>6.7</v>
      </c>
    </row>
    <row r="20777" spans="1:17" hidden="1" x14ac:dyDescent="0.3">
      <c r="A20777" t="s">
        <v>80383</v>
      </c>
      <c r="B20777" t="s">
        <v>80384</v>
      </c>
      <c r="C20777" s="1" t="str">
        <f t="shared" si="2872"/>
        <v>21:0867</v>
      </c>
      <c r="D20777" s="1" t="str">
        <f t="shared" si="2873"/>
        <v>21:0240</v>
      </c>
      <c r="E20777" t="s">
        <v>80385</v>
      </c>
      <c r="F20777" t="s">
        <v>80386</v>
      </c>
      <c r="H20777">
        <v>46.453372199999997</v>
      </c>
      <c r="I20777">
        <v>-66.847060099999993</v>
      </c>
      <c r="J20777" s="1" t="str">
        <f t="shared" si="2870"/>
        <v>Fluid (stream)</v>
      </c>
      <c r="K20777" s="1" t="str">
        <f t="shared" si="2871"/>
        <v>Untreated Water</v>
      </c>
      <c r="L20777">
        <v>35</v>
      </c>
      <c r="M20777" t="s">
        <v>11465</v>
      </c>
      <c r="N20777">
        <v>593</v>
      </c>
      <c r="O20777">
        <v>2.5000000000000001E-2</v>
      </c>
      <c r="P20777">
        <v>30</v>
      </c>
      <c r="Q20777">
        <v>6.7</v>
      </c>
    </row>
    <row r="20778" spans="1:17" hidden="1" x14ac:dyDescent="0.3">
      <c r="A20778" t="s">
        <v>80387</v>
      </c>
      <c r="B20778" t="s">
        <v>80388</v>
      </c>
      <c r="C20778" s="1" t="str">
        <f t="shared" si="2872"/>
        <v>21:0867</v>
      </c>
      <c r="D20778" s="1" t="str">
        <f t="shared" si="2873"/>
        <v>21:0240</v>
      </c>
      <c r="E20778" t="s">
        <v>80389</v>
      </c>
      <c r="F20778" t="s">
        <v>80390</v>
      </c>
      <c r="H20778">
        <v>46.4551096</v>
      </c>
      <c r="I20778">
        <v>-66.843736000000007</v>
      </c>
      <c r="J20778" s="1" t="str">
        <f t="shared" si="2870"/>
        <v>Fluid (stream)</v>
      </c>
      <c r="K20778" s="1" t="str">
        <f t="shared" si="2871"/>
        <v>Untreated Water</v>
      </c>
      <c r="L20778">
        <v>35</v>
      </c>
      <c r="M20778" t="s">
        <v>11431</v>
      </c>
      <c r="N20778">
        <v>594</v>
      </c>
      <c r="O20778">
        <v>2.5000000000000001E-2</v>
      </c>
      <c r="P20778">
        <v>30</v>
      </c>
      <c r="Q20778">
        <v>6.4</v>
      </c>
    </row>
    <row r="20779" spans="1:17" hidden="1" x14ac:dyDescent="0.3">
      <c r="A20779" t="s">
        <v>80391</v>
      </c>
      <c r="B20779" t="s">
        <v>80392</v>
      </c>
      <c r="C20779" s="1" t="str">
        <f t="shared" si="2872"/>
        <v>21:0867</v>
      </c>
      <c r="D20779" s="1" t="str">
        <f t="shared" si="2873"/>
        <v>21:0240</v>
      </c>
      <c r="E20779" t="s">
        <v>80389</v>
      </c>
      <c r="F20779" t="s">
        <v>80393</v>
      </c>
      <c r="H20779">
        <v>46.4551096</v>
      </c>
      <c r="I20779">
        <v>-66.843736000000007</v>
      </c>
      <c r="J20779" s="1" t="str">
        <f t="shared" si="2870"/>
        <v>Fluid (stream)</v>
      </c>
      <c r="K20779" s="1" t="str">
        <f t="shared" si="2871"/>
        <v>Untreated Water</v>
      </c>
      <c r="L20779">
        <v>35</v>
      </c>
      <c r="M20779" t="s">
        <v>11435</v>
      </c>
      <c r="N20779">
        <v>595</v>
      </c>
      <c r="O20779">
        <v>2.5000000000000001E-2</v>
      </c>
      <c r="P20779">
        <v>30</v>
      </c>
      <c r="Q20779">
        <v>6.4</v>
      </c>
    </row>
    <row r="20780" spans="1:17" hidden="1" x14ac:dyDescent="0.3">
      <c r="A20780" t="s">
        <v>80394</v>
      </c>
      <c r="B20780" t="s">
        <v>80395</v>
      </c>
      <c r="C20780" s="1" t="str">
        <f t="shared" si="2872"/>
        <v>21:0867</v>
      </c>
      <c r="D20780" s="1" t="str">
        <f t="shared" si="2873"/>
        <v>21:0240</v>
      </c>
      <c r="E20780" t="s">
        <v>80396</v>
      </c>
      <c r="F20780" t="s">
        <v>80397</v>
      </c>
      <c r="H20780">
        <v>46.452340300000003</v>
      </c>
      <c r="I20780">
        <v>-66.864029200000004</v>
      </c>
      <c r="J20780" s="1" t="str">
        <f t="shared" si="2870"/>
        <v>Fluid (stream)</v>
      </c>
      <c r="K20780" s="1" t="str">
        <f t="shared" si="2871"/>
        <v>Untreated Water</v>
      </c>
      <c r="L20780">
        <v>35</v>
      </c>
      <c r="M20780" t="s">
        <v>11470</v>
      </c>
      <c r="N20780">
        <v>596</v>
      </c>
      <c r="O20780">
        <v>2.5000000000000001E-2</v>
      </c>
      <c r="P20780">
        <v>40</v>
      </c>
      <c r="Q20780">
        <v>7</v>
      </c>
    </row>
    <row r="20781" spans="1:17" hidden="1" x14ac:dyDescent="0.3">
      <c r="A20781" t="s">
        <v>80398</v>
      </c>
      <c r="B20781" t="s">
        <v>80399</v>
      </c>
      <c r="C20781" s="1" t="str">
        <f t="shared" si="2872"/>
        <v>21:0867</v>
      </c>
      <c r="D20781" s="1" t="str">
        <f t="shared" si="2873"/>
        <v>21:0240</v>
      </c>
      <c r="E20781" t="s">
        <v>80400</v>
      </c>
      <c r="F20781" t="s">
        <v>80401</v>
      </c>
      <c r="H20781">
        <v>46.282045599999996</v>
      </c>
      <c r="I20781">
        <v>-66.829770600000003</v>
      </c>
      <c r="J20781" s="1" t="str">
        <f t="shared" si="2870"/>
        <v>Fluid (stream)</v>
      </c>
      <c r="K20781" s="1" t="str">
        <f t="shared" si="2871"/>
        <v>Untreated Water</v>
      </c>
      <c r="L20781">
        <v>35</v>
      </c>
      <c r="M20781" t="s">
        <v>11475</v>
      </c>
      <c r="N20781">
        <v>597</v>
      </c>
      <c r="O20781">
        <v>2.5000000000000001E-2</v>
      </c>
      <c r="P20781">
        <v>30</v>
      </c>
      <c r="Q20781">
        <v>7.4</v>
      </c>
    </row>
    <row r="20782" spans="1:17" hidden="1" x14ac:dyDescent="0.3">
      <c r="A20782" t="s">
        <v>80402</v>
      </c>
      <c r="B20782" t="s">
        <v>80403</v>
      </c>
      <c r="C20782" s="1" t="str">
        <f t="shared" si="2872"/>
        <v>21:0867</v>
      </c>
      <c r="D20782" s="1" t="str">
        <f t="shared" si="2873"/>
        <v>21:0240</v>
      </c>
      <c r="E20782" t="s">
        <v>80404</v>
      </c>
      <c r="F20782" t="s">
        <v>80405</v>
      </c>
      <c r="H20782">
        <v>46.256338200000002</v>
      </c>
      <c r="I20782">
        <v>-66.756828400000003</v>
      </c>
      <c r="J20782" s="1" t="str">
        <f t="shared" si="2870"/>
        <v>Fluid (stream)</v>
      </c>
      <c r="K20782" s="1" t="str">
        <f t="shared" si="2871"/>
        <v>Untreated Water</v>
      </c>
      <c r="L20782">
        <v>35</v>
      </c>
      <c r="M20782" t="s">
        <v>11480</v>
      </c>
      <c r="N20782">
        <v>598</v>
      </c>
      <c r="O20782">
        <v>0.1</v>
      </c>
      <c r="P20782">
        <v>30</v>
      </c>
      <c r="Q20782">
        <v>7.9</v>
      </c>
    </row>
    <row r="20783" spans="1:17" hidden="1" x14ac:dyDescent="0.3">
      <c r="A20783" t="s">
        <v>80406</v>
      </c>
      <c r="B20783" t="s">
        <v>80407</v>
      </c>
      <c r="C20783" s="1" t="str">
        <f t="shared" si="2872"/>
        <v>21:0867</v>
      </c>
      <c r="D20783" s="1" t="str">
        <f t="shared" si="2873"/>
        <v>21:0240</v>
      </c>
      <c r="E20783" t="s">
        <v>80408</v>
      </c>
      <c r="F20783" t="s">
        <v>80409</v>
      </c>
      <c r="H20783">
        <v>46.253088900000002</v>
      </c>
      <c r="I20783">
        <v>-66.751771300000001</v>
      </c>
      <c r="J20783" s="1" t="str">
        <f t="shared" si="2870"/>
        <v>Fluid (stream)</v>
      </c>
      <c r="K20783" s="1" t="str">
        <f t="shared" si="2871"/>
        <v>Untreated Water</v>
      </c>
      <c r="L20783">
        <v>35</v>
      </c>
      <c r="M20783" t="s">
        <v>12548</v>
      </c>
      <c r="N20783">
        <v>599</v>
      </c>
      <c r="O20783">
        <v>2.5000000000000001E-2</v>
      </c>
      <c r="P20783">
        <v>30</v>
      </c>
      <c r="Q20783">
        <v>7.4</v>
      </c>
    </row>
    <row r="20784" spans="1:17" hidden="1" x14ac:dyDescent="0.3">
      <c r="A20784" t="s">
        <v>80410</v>
      </c>
      <c r="B20784" t="s">
        <v>80411</v>
      </c>
      <c r="C20784" s="1" t="str">
        <f t="shared" si="2872"/>
        <v>21:0867</v>
      </c>
      <c r="D20784" s="1" t="str">
        <f t="shared" si="2873"/>
        <v>21:0240</v>
      </c>
      <c r="E20784" t="s">
        <v>80412</v>
      </c>
      <c r="F20784" t="s">
        <v>80413</v>
      </c>
      <c r="H20784">
        <v>46.287769500000003</v>
      </c>
      <c r="I20784">
        <v>-66.776315999999994</v>
      </c>
      <c r="J20784" s="1" t="str">
        <f t="shared" si="2870"/>
        <v>Fluid (stream)</v>
      </c>
      <c r="K20784" s="1" t="str">
        <f t="shared" si="2871"/>
        <v>Untreated Water</v>
      </c>
      <c r="L20784">
        <v>36</v>
      </c>
      <c r="M20784" t="s">
        <v>11392</v>
      </c>
      <c r="N20784">
        <v>600</v>
      </c>
      <c r="O20784">
        <v>2.5000000000000001E-2</v>
      </c>
      <c r="P20784">
        <v>30</v>
      </c>
      <c r="Q20784">
        <v>7.7</v>
      </c>
    </row>
    <row r="20785" spans="1:17" hidden="1" x14ac:dyDescent="0.3">
      <c r="A20785" t="s">
        <v>80414</v>
      </c>
      <c r="B20785" t="s">
        <v>80415</v>
      </c>
      <c r="C20785" s="1" t="str">
        <f t="shared" si="2872"/>
        <v>21:0867</v>
      </c>
      <c r="D20785" s="1" t="str">
        <f t="shared" si="2873"/>
        <v>21:0240</v>
      </c>
      <c r="E20785" t="s">
        <v>80416</v>
      </c>
      <c r="F20785" t="s">
        <v>80417</v>
      </c>
      <c r="H20785">
        <v>46.287969099999998</v>
      </c>
      <c r="I20785">
        <v>-66.775009699999998</v>
      </c>
      <c r="J20785" s="1" t="str">
        <f t="shared" si="2870"/>
        <v>Fluid (stream)</v>
      </c>
      <c r="K20785" s="1" t="str">
        <f t="shared" si="2871"/>
        <v>Untreated Water</v>
      </c>
      <c r="L20785">
        <v>36</v>
      </c>
      <c r="M20785" t="s">
        <v>11397</v>
      </c>
      <c r="N20785">
        <v>601</v>
      </c>
      <c r="O20785">
        <v>2.5000000000000001E-2</v>
      </c>
      <c r="P20785">
        <v>30</v>
      </c>
      <c r="Q20785">
        <v>7.7</v>
      </c>
    </row>
    <row r="20786" spans="1:17" hidden="1" x14ac:dyDescent="0.3">
      <c r="A20786" t="s">
        <v>80418</v>
      </c>
      <c r="B20786" t="s">
        <v>80419</v>
      </c>
      <c r="C20786" s="1" t="str">
        <f t="shared" si="2872"/>
        <v>21:0867</v>
      </c>
      <c r="D20786" s="1" t="str">
        <f t="shared" si="2873"/>
        <v>21:0240</v>
      </c>
      <c r="E20786" t="s">
        <v>80420</v>
      </c>
      <c r="F20786" t="s">
        <v>80421</v>
      </c>
      <c r="H20786">
        <v>46.269817000000003</v>
      </c>
      <c r="I20786">
        <v>-66.732917299999997</v>
      </c>
      <c r="J20786" s="1" t="str">
        <f t="shared" ref="J20786:J20849" si="2874">HYPERLINK("http://geochem.nrcan.gc.ca/cdogs/content/kwd/kwd020018_e.htm", "Fluid (stream)")</f>
        <v>Fluid (stream)</v>
      </c>
      <c r="K20786" s="1" t="str">
        <f t="shared" si="2871"/>
        <v>Untreated Water</v>
      </c>
      <c r="L20786">
        <v>36</v>
      </c>
      <c r="M20786" t="s">
        <v>11402</v>
      </c>
      <c r="N20786">
        <v>602</v>
      </c>
      <c r="O20786">
        <v>0.11</v>
      </c>
      <c r="P20786">
        <v>30</v>
      </c>
      <c r="Q20786">
        <v>7.8</v>
      </c>
    </row>
    <row r="20787" spans="1:17" hidden="1" x14ac:dyDescent="0.3">
      <c r="A20787" t="s">
        <v>80422</v>
      </c>
      <c r="B20787" t="s">
        <v>80423</v>
      </c>
      <c r="C20787" s="1" t="str">
        <f t="shared" si="2872"/>
        <v>21:0867</v>
      </c>
      <c r="D20787" s="1" t="str">
        <f t="shared" si="2873"/>
        <v>21:0240</v>
      </c>
      <c r="E20787" t="s">
        <v>80424</v>
      </c>
      <c r="F20787" t="s">
        <v>80425</v>
      </c>
      <c r="H20787">
        <v>46.280858199999997</v>
      </c>
      <c r="I20787">
        <v>-66.986236000000005</v>
      </c>
      <c r="J20787" s="1" t="str">
        <f t="shared" si="2874"/>
        <v>Fluid (stream)</v>
      </c>
      <c r="K20787" s="1" t="str">
        <f t="shared" si="2871"/>
        <v>Untreated Water</v>
      </c>
      <c r="L20787">
        <v>36</v>
      </c>
      <c r="M20787" t="s">
        <v>11411</v>
      </c>
      <c r="N20787">
        <v>603</v>
      </c>
      <c r="O20787">
        <v>0.56999999999999995</v>
      </c>
      <c r="P20787">
        <v>40</v>
      </c>
      <c r="Q20787">
        <v>6.5</v>
      </c>
    </row>
    <row r="20788" spans="1:17" hidden="1" x14ac:dyDescent="0.3">
      <c r="A20788" t="s">
        <v>80426</v>
      </c>
      <c r="B20788" t="s">
        <v>80427</v>
      </c>
      <c r="C20788" s="1" t="str">
        <f t="shared" si="2872"/>
        <v>21:0867</v>
      </c>
      <c r="D20788" s="1" t="str">
        <f t="shared" si="2873"/>
        <v>21:0240</v>
      </c>
      <c r="E20788" t="s">
        <v>80428</v>
      </c>
      <c r="F20788" t="s">
        <v>80429</v>
      </c>
      <c r="H20788">
        <v>46.2808998</v>
      </c>
      <c r="I20788">
        <v>-66.9758499</v>
      </c>
      <c r="J20788" s="1" t="str">
        <f t="shared" si="2874"/>
        <v>Fluid (stream)</v>
      </c>
      <c r="K20788" s="1" t="str">
        <f t="shared" si="2871"/>
        <v>Untreated Water</v>
      </c>
      <c r="L20788">
        <v>36</v>
      </c>
      <c r="M20788" t="s">
        <v>11431</v>
      </c>
      <c r="N20788">
        <v>604</v>
      </c>
      <c r="O20788">
        <v>0.2</v>
      </c>
      <c r="P20788">
        <v>40</v>
      </c>
      <c r="Q20788">
        <v>7.1</v>
      </c>
    </row>
    <row r="20789" spans="1:17" hidden="1" x14ac:dyDescent="0.3">
      <c r="A20789" t="s">
        <v>80430</v>
      </c>
      <c r="B20789" t="s">
        <v>80431</v>
      </c>
      <c r="C20789" s="1" t="str">
        <f t="shared" si="2872"/>
        <v>21:0867</v>
      </c>
      <c r="D20789" s="1" t="str">
        <f t="shared" si="2873"/>
        <v>21:0240</v>
      </c>
      <c r="E20789" t="s">
        <v>80428</v>
      </c>
      <c r="F20789" t="s">
        <v>80432</v>
      </c>
      <c r="H20789">
        <v>46.2808998</v>
      </c>
      <c r="I20789">
        <v>-66.9758499</v>
      </c>
      <c r="J20789" s="1" t="str">
        <f t="shared" si="2874"/>
        <v>Fluid (stream)</v>
      </c>
      <c r="K20789" s="1" t="str">
        <f t="shared" si="2871"/>
        <v>Untreated Water</v>
      </c>
      <c r="L20789">
        <v>36</v>
      </c>
      <c r="M20789" t="s">
        <v>11435</v>
      </c>
      <c r="N20789">
        <v>605</v>
      </c>
      <c r="O20789">
        <v>0.2</v>
      </c>
      <c r="P20789">
        <v>40</v>
      </c>
      <c r="Q20789">
        <v>7</v>
      </c>
    </row>
    <row r="20790" spans="1:17" hidden="1" x14ac:dyDescent="0.3">
      <c r="A20790" t="s">
        <v>80433</v>
      </c>
      <c r="B20790" t="s">
        <v>80434</v>
      </c>
      <c r="C20790" s="1" t="str">
        <f t="shared" si="2872"/>
        <v>21:0867</v>
      </c>
      <c r="D20790" s="1" t="str">
        <f t="shared" si="2873"/>
        <v>21:0240</v>
      </c>
      <c r="E20790" t="s">
        <v>80435</v>
      </c>
      <c r="F20790" t="s">
        <v>80436</v>
      </c>
      <c r="H20790">
        <v>46.252912600000002</v>
      </c>
      <c r="I20790">
        <v>-66.9457424</v>
      </c>
      <c r="J20790" s="1" t="str">
        <f t="shared" si="2874"/>
        <v>Fluid (stream)</v>
      </c>
      <c r="K20790" s="1" t="str">
        <f t="shared" si="2871"/>
        <v>Untreated Water</v>
      </c>
      <c r="L20790">
        <v>36</v>
      </c>
      <c r="M20790" t="s">
        <v>11416</v>
      </c>
      <c r="N20790">
        <v>606</v>
      </c>
      <c r="O20790">
        <v>2.5000000000000001E-2</v>
      </c>
      <c r="P20790">
        <v>40</v>
      </c>
      <c r="Q20790">
        <v>6.8</v>
      </c>
    </row>
    <row r="20791" spans="1:17" hidden="1" x14ac:dyDescent="0.3">
      <c r="A20791" t="s">
        <v>80437</v>
      </c>
      <c r="B20791" t="s">
        <v>80438</v>
      </c>
      <c r="C20791" s="1" t="str">
        <f t="shared" si="2872"/>
        <v>21:0867</v>
      </c>
      <c r="D20791" s="1" t="str">
        <f t="shared" si="2873"/>
        <v>21:0240</v>
      </c>
      <c r="E20791" t="s">
        <v>80439</v>
      </c>
      <c r="F20791" t="s">
        <v>80440</v>
      </c>
      <c r="H20791">
        <v>46.285496299999998</v>
      </c>
      <c r="I20791">
        <v>-66.918560200000002</v>
      </c>
      <c r="J20791" s="1" t="str">
        <f t="shared" si="2874"/>
        <v>Fluid (stream)</v>
      </c>
      <c r="K20791" s="1" t="str">
        <f t="shared" si="2871"/>
        <v>Untreated Water</v>
      </c>
      <c r="L20791">
        <v>36</v>
      </c>
      <c r="M20791" t="s">
        <v>11421</v>
      </c>
      <c r="N20791">
        <v>607</v>
      </c>
      <c r="O20791">
        <v>2.5000000000000001E-2</v>
      </c>
      <c r="P20791">
        <v>40</v>
      </c>
      <c r="Q20791">
        <v>7</v>
      </c>
    </row>
    <row r="20792" spans="1:17" hidden="1" x14ac:dyDescent="0.3">
      <c r="A20792" t="s">
        <v>80441</v>
      </c>
      <c r="B20792" t="s">
        <v>80442</v>
      </c>
      <c r="C20792" s="1" t="str">
        <f t="shared" si="2872"/>
        <v>21:0867</v>
      </c>
      <c r="D20792" s="1" t="str">
        <f t="shared" si="2873"/>
        <v>21:0240</v>
      </c>
      <c r="E20792" t="s">
        <v>80443</v>
      </c>
      <c r="F20792" t="s">
        <v>80444</v>
      </c>
      <c r="H20792">
        <v>46.270585500000003</v>
      </c>
      <c r="I20792">
        <v>-66.915231700000007</v>
      </c>
      <c r="J20792" s="1" t="str">
        <f t="shared" si="2874"/>
        <v>Fluid (stream)</v>
      </c>
      <c r="K20792" s="1" t="str">
        <f t="shared" si="2871"/>
        <v>Untreated Water</v>
      </c>
      <c r="L20792">
        <v>36</v>
      </c>
      <c r="M20792" t="s">
        <v>11426</v>
      </c>
      <c r="N20792">
        <v>608</v>
      </c>
      <c r="O20792">
        <v>2.5000000000000001E-2</v>
      </c>
      <c r="P20792">
        <v>40</v>
      </c>
      <c r="Q20792">
        <v>6.9</v>
      </c>
    </row>
    <row r="20793" spans="1:17" hidden="1" x14ac:dyDescent="0.3">
      <c r="A20793" t="s">
        <v>80445</v>
      </c>
      <c r="B20793" t="s">
        <v>80446</v>
      </c>
      <c r="C20793" s="1" t="str">
        <f t="shared" si="2872"/>
        <v>21:0867</v>
      </c>
      <c r="D20793" s="1" t="str">
        <f t="shared" si="2873"/>
        <v>21:0240</v>
      </c>
      <c r="E20793" t="s">
        <v>80447</v>
      </c>
      <c r="F20793" t="s">
        <v>80448</v>
      </c>
      <c r="H20793">
        <v>46.272372400000002</v>
      </c>
      <c r="I20793">
        <v>-66.914514999999994</v>
      </c>
      <c r="J20793" s="1" t="str">
        <f t="shared" si="2874"/>
        <v>Fluid (stream)</v>
      </c>
      <c r="K20793" s="1" t="str">
        <f t="shared" ref="K20793:K20856" si="2875">HYPERLINK("http://geochem.nrcan.gc.ca/cdogs/content/kwd/kwd080007_e.htm", "Untreated Water")</f>
        <v>Untreated Water</v>
      </c>
      <c r="L20793">
        <v>36</v>
      </c>
      <c r="M20793" t="s">
        <v>11440</v>
      </c>
      <c r="N20793">
        <v>609</v>
      </c>
      <c r="O20793">
        <v>2.5000000000000001E-2</v>
      </c>
      <c r="P20793">
        <v>40</v>
      </c>
      <c r="Q20793">
        <v>6.8</v>
      </c>
    </row>
    <row r="20794" spans="1:17" hidden="1" x14ac:dyDescent="0.3">
      <c r="A20794" t="s">
        <v>80449</v>
      </c>
      <c r="B20794" t="s">
        <v>80450</v>
      </c>
      <c r="C20794" s="1" t="str">
        <f t="shared" si="2872"/>
        <v>21:0867</v>
      </c>
      <c r="D20794" s="1" t="str">
        <f t="shared" si="2873"/>
        <v>21:0240</v>
      </c>
      <c r="E20794" t="s">
        <v>80451</v>
      </c>
      <c r="F20794" t="s">
        <v>80452</v>
      </c>
      <c r="H20794">
        <v>46.256282400000003</v>
      </c>
      <c r="I20794">
        <v>-66.871659600000001</v>
      </c>
      <c r="J20794" s="1" t="str">
        <f t="shared" si="2874"/>
        <v>Fluid (stream)</v>
      </c>
      <c r="K20794" s="1" t="str">
        <f t="shared" si="2875"/>
        <v>Untreated Water</v>
      </c>
      <c r="L20794">
        <v>36</v>
      </c>
      <c r="M20794" t="s">
        <v>11445</v>
      </c>
      <c r="N20794">
        <v>610</v>
      </c>
      <c r="O20794">
        <v>2.5000000000000001E-2</v>
      </c>
      <c r="P20794">
        <v>40</v>
      </c>
      <c r="Q20794">
        <v>6.9</v>
      </c>
    </row>
    <row r="20795" spans="1:17" hidden="1" x14ac:dyDescent="0.3">
      <c r="A20795" t="s">
        <v>80453</v>
      </c>
      <c r="B20795" t="s">
        <v>80454</v>
      </c>
      <c r="C20795" s="1" t="str">
        <f t="shared" si="2872"/>
        <v>21:0867</v>
      </c>
      <c r="D20795" s="1" t="str">
        <f t="shared" si="2873"/>
        <v>21:0240</v>
      </c>
      <c r="E20795" t="s">
        <v>80455</v>
      </c>
      <c r="F20795" t="s">
        <v>80456</v>
      </c>
      <c r="H20795">
        <v>46.250228200000002</v>
      </c>
      <c r="I20795">
        <v>-66.505393100000006</v>
      </c>
      <c r="J20795" s="1" t="str">
        <f t="shared" si="2874"/>
        <v>Fluid (stream)</v>
      </c>
      <c r="K20795" s="1" t="str">
        <f t="shared" si="2875"/>
        <v>Untreated Water</v>
      </c>
      <c r="L20795">
        <v>36</v>
      </c>
      <c r="M20795" t="s">
        <v>11450</v>
      </c>
      <c r="N20795">
        <v>611</v>
      </c>
      <c r="O20795">
        <v>2.5000000000000001E-2</v>
      </c>
      <c r="P20795">
        <v>40</v>
      </c>
      <c r="Q20795">
        <v>6.1</v>
      </c>
    </row>
    <row r="20796" spans="1:17" hidden="1" x14ac:dyDescent="0.3">
      <c r="A20796" t="s">
        <v>80457</v>
      </c>
      <c r="B20796" t="s">
        <v>80458</v>
      </c>
      <c r="C20796" s="1" t="str">
        <f t="shared" si="2872"/>
        <v>21:0867</v>
      </c>
      <c r="D20796" s="1" t="str">
        <f t="shared" si="2873"/>
        <v>21:0240</v>
      </c>
      <c r="E20796" t="s">
        <v>80459</v>
      </c>
      <c r="F20796" t="s">
        <v>80460</v>
      </c>
      <c r="H20796">
        <v>46.250298800000003</v>
      </c>
      <c r="I20796">
        <v>-66.508633200000006</v>
      </c>
      <c r="J20796" s="1" t="str">
        <f t="shared" si="2874"/>
        <v>Fluid (stream)</v>
      </c>
      <c r="K20796" s="1" t="str">
        <f t="shared" si="2875"/>
        <v>Untreated Water</v>
      </c>
      <c r="L20796">
        <v>36</v>
      </c>
      <c r="M20796" t="s">
        <v>11460</v>
      </c>
      <c r="N20796">
        <v>612</v>
      </c>
    </row>
    <row r="20797" spans="1:17" hidden="1" x14ac:dyDescent="0.3">
      <c r="A20797" t="s">
        <v>80461</v>
      </c>
      <c r="B20797" t="s">
        <v>80462</v>
      </c>
      <c r="C20797" s="1" t="str">
        <f t="shared" si="2872"/>
        <v>21:0867</v>
      </c>
      <c r="D20797" s="1" t="str">
        <f t="shared" si="2873"/>
        <v>21:0240</v>
      </c>
      <c r="E20797" t="s">
        <v>80463</v>
      </c>
      <c r="F20797" t="s">
        <v>80464</v>
      </c>
      <c r="H20797">
        <v>46.253432400000001</v>
      </c>
      <c r="I20797">
        <v>-66.518221699999998</v>
      </c>
      <c r="J20797" s="1" t="str">
        <f t="shared" si="2874"/>
        <v>Fluid (stream)</v>
      </c>
      <c r="K20797" s="1" t="str">
        <f t="shared" si="2875"/>
        <v>Untreated Water</v>
      </c>
      <c r="L20797">
        <v>36</v>
      </c>
      <c r="M20797" t="s">
        <v>11465</v>
      </c>
      <c r="N20797">
        <v>613</v>
      </c>
      <c r="O20797">
        <v>2.5000000000000001E-2</v>
      </c>
      <c r="P20797">
        <v>40</v>
      </c>
      <c r="Q20797">
        <v>6.1</v>
      </c>
    </row>
    <row r="20798" spans="1:17" hidden="1" x14ac:dyDescent="0.3">
      <c r="A20798" t="s">
        <v>80465</v>
      </c>
      <c r="B20798" t="s">
        <v>80466</v>
      </c>
      <c r="C20798" s="1" t="str">
        <f t="shared" si="2872"/>
        <v>21:0867</v>
      </c>
      <c r="D20798" s="1" t="str">
        <f t="shared" si="2873"/>
        <v>21:0240</v>
      </c>
      <c r="E20798" t="s">
        <v>80467</v>
      </c>
      <c r="F20798" t="s">
        <v>80468</v>
      </c>
      <c r="H20798">
        <v>46.277484399999999</v>
      </c>
      <c r="I20798">
        <v>-66.517133799999996</v>
      </c>
      <c r="J20798" s="1" t="str">
        <f t="shared" si="2874"/>
        <v>Fluid (stream)</v>
      </c>
      <c r="K20798" s="1" t="str">
        <f t="shared" si="2875"/>
        <v>Untreated Water</v>
      </c>
      <c r="L20798">
        <v>36</v>
      </c>
      <c r="M20798" t="s">
        <v>11470</v>
      </c>
      <c r="N20798">
        <v>614</v>
      </c>
      <c r="O20798">
        <v>2.5000000000000001E-2</v>
      </c>
      <c r="P20798">
        <v>40</v>
      </c>
      <c r="Q20798">
        <v>6.9</v>
      </c>
    </row>
    <row r="20799" spans="1:17" hidden="1" x14ac:dyDescent="0.3">
      <c r="A20799" t="s">
        <v>80469</v>
      </c>
      <c r="B20799" t="s">
        <v>80470</v>
      </c>
      <c r="C20799" s="1" t="str">
        <f t="shared" si="2872"/>
        <v>21:0867</v>
      </c>
      <c r="D20799" s="1" t="str">
        <f t="shared" si="2873"/>
        <v>21:0240</v>
      </c>
      <c r="E20799" t="s">
        <v>80471</v>
      </c>
      <c r="F20799" t="s">
        <v>80472</v>
      </c>
      <c r="H20799">
        <v>46.286461000000003</v>
      </c>
      <c r="I20799">
        <v>-66.536849700000005</v>
      </c>
      <c r="J20799" s="1" t="str">
        <f t="shared" si="2874"/>
        <v>Fluid (stream)</v>
      </c>
      <c r="K20799" s="1" t="str">
        <f t="shared" si="2875"/>
        <v>Untreated Water</v>
      </c>
      <c r="L20799">
        <v>36</v>
      </c>
      <c r="M20799" t="s">
        <v>11475</v>
      </c>
      <c r="N20799">
        <v>615</v>
      </c>
      <c r="O20799">
        <v>2.5000000000000001E-2</v>
      </c>
      <c r="P20799">
        <v>50</v>
      </c>
      <c r="Q20799">
        <v>6.4</v>
      </c>
    </row>
    <row r="20800" spans="1:17" hidden="1" x14ac:dyDescent="0.3">
      <c r="A20800" t="s">
        <v>80473</v>
      </c>
      <c r="B20800" t="s">
        <v>80474</v>
      </c>
      <c r="C20800" s="1" t="str">
        <f t="shared" si="2872"/>
        <v>21:0867</v>
      </c>
      <c r="D20800" s="1" t="str">
        <f t="shared" si="2873"/>
        <v>21:0240</v>
      </c>
      <c r="E20800" t="s">
        <v>80475</v>
      </c>
      <c r="F20800" t="s">
        <v>80476</v>
      </c>
      <c r="H20800">
        <v>46.445513200000001</v>
      </c>
      <c r="I20800">
        <v>-66.908564900000002</v>
      </c>
      <c r="J20800" s="1" t="str">
        <f t="shared" si="2874"/>
        <v>Fluid (stream)</v>
      </c>
      <c r="K20800" s="1" t="str">
        <f t="shared" si="2875"/>
        <v>Untreated Water</v>
      </c>
      <c r="L20800">
        <v>36</v>
      </c>
      <c r="M20800" t="s">
        <v>11480</v>
      </c>
      <c r="N20800">
        <v>616</v>
      </c>
      <c r="O20800">
        <v>2.5000000000000001E-2</v>
      </c>
      <c r="P20800">
        <v>40</v>
      </c>
      <c r="Q20800">
        <v>6.4</v>
      </c>
    </row>
    <row r="20801" spans="1:17" hidden="1" x14ac:dyDescent="0.3">
      <c r="A20801" t="s">
        <v>80477</v>
      </c>
      <c r="B20801" t="s">
        <v>80478</v>
      </c>
      <c r="C20801" s="1" t="str">
        <f t="shared" si="2872"/>
        <v>21:0867</v>
      </c>
      <c r="D20801" s="1" t="str">
        <f t="shared" si="2873"/>
        <v>21:0240</v>
      </c>
      <c r="E20801" t="s">
        <v>80479</v>
      </c>
      <c r="F20801" t="s">
        <v>80480</v>
      </c>
      <c r="H20801">
        <v>46.467416499999999</v>
      </c>
      <c r="I20801">
        <v>-66.900561600000003</v>
      </c>
      <c r="J20801" s="1" t="str">
        <f t="shared" si="2874"/>
        <v>Fluid (stream)</v>
      </c>
      <c r="K20801" s="1" t="str">
        <f t="shared" si="2875"/>
        <v>Untreated Water</v>
      </c>
      <c r="L20801">
        <v>36</v>
      </c>
      <c r="M20801" t="s">
        <v>12548</v>
      </c>
      <c r="N20801">
        <v>617</v>
      </c>
      <c r="O20801">
        <v>2.5000000000000001E-2</v>
      </c>
      <c r="P20801">
        <v>40</v>
      </c>
      <c r="Q20801">
        <v>6.8</v>
      </c>
    </row>
    <row r="20802" spans="1:17" hidden="1" x14ac:dyDescent="0.3">
      <c r="A20802" t="s">
        <v>80481</v>
      </c>
      <c r="B20802" t="s">
        <v>80482</v>
      </c>
      <c r="C20802" s="1" t="str">
        <f t="shared" si="2872"/>
        <v>21:0867</v>
      </c>
      <c r="D20802" s="1" t="str">
        <f t="shared" si="2873"/>
        <v>21:0240</v>
      </c>
      <c r="E20802" t="s">
        <v>80483</v>
      </c>
      <c r="F20802" t="s">
        <v>80484</v>
      </c>
      <c r="H20802">
        <v>46.482429699999997</v>
      </c>
      <c r="I20802">
        <v>-66.885000500000004</v>
      </c>
      <c r="J20802" s="1" t="str">
        <f t="shared" si="2874"/>
        <v>Fluid (stream)</v>
      </c>
      <c r="K20802" s="1" t="str">
        <f t="shared" si="2875"/>
        <v>Untreated Water</v>
      </c>
      <c r="L20802">
        <v>37</v>
      </c>
      <c r="M20802" t="s">
        <v>11392</v>
      </c>
      <c r="N20802">
        <v>618</v>
      </c>
      <c r="O20802">
        <v>2.5000000000000001E-2</v>
      </c>
      <c r="P20802">
        <v>40</v>
      </c>
      <c r="Q20802">
        <v>7</v>
      </c>
    </row>
    <row r="20803" spans="1:17" hidden="1" x14ac:dyDescent="0.3">
      <c r="A20803" t="s">
        <v>80485</v>
      </c>
      <c r="B20803" t="s">
        <v>80486</v>
      </c>
      <c r="C20803" s="1" t="str">
        <f t="shared" si="2872"/>
        <v>21:0867</v>
      </c>
      <c r="D20803" s="1" t="str">
        <f t="shared" si="2873"/>
        <v>21:0240</v>
      </c>
      <c r="E20803" t="s">
        <v>80487</v>
      </c>
      <c r="F20803" t="s">
        <v>80488</v>
      </c>
      <c r="H20803">
        <v>46.483517800000001</v>
      </c>
      <c r="I20803">
        <v>-66.883003900000006</v>
      </c>
      <c r="J20803" s="1" t="str">
        <f t="shared" si="2874"/>
        <v>Fluid (stream)</v>
      </c>
      <c r="K20803" s="1" t="str">
        <f t="shared" si="2875"/>
        <v>Untreated Water</v>
      </c>
      <c r="L20803">
        <v>37</v>
      </c>
      <c r="M20803" t="s">
        <v>11397</v>
      </c>
      <c r="N20803">
        <v>619</v>
      </c>
      <c r="O20803">
        <v>2.5000000000000001E-2</v>
      </c>
      <c r="P20803">
        <v>40</v>
      </c>
      <c r="Q20803">
        <v>6.9</v>
      </c>
    </row>
    <row r="20804" spans="1:17" hidden="1" x14ac:dyDescent="0.3">
      <c r="A20804" t="s">
        <v>80489</v>
      </c>
      <c r="B20804" t="s">
        <v>80490</v>
      </c>
      <c r="C20804" s="1" t="str">
        <f t="shared" si="2872"/>
        <v>21:0867</v>
      </c>
      <c r="D20804" s="1" t="str">
        <f t="shared" si="2873"/>
        <v>21:0240</v>
      </c>
      <c r="E20804" t="s">
        <v>80491</v>
      </c>
      <c r="F20804" t="s">
        <v>80492</v>
      </c>
      <c r="H20804">
        <v>46.273299399999999</v>
      </c>
      <c r="I20804">
        <v>-66.660091499999993</v>
      </c>
      <c r="J20804" s="1" t="str">
        <f t="shared" si="2874"/>
        <v>Fluid (stream)</v>
      </c>
      <c r="K20804" s="1" t="str">
        <f t="shared" si="2875"/>
        <v>Untreated Water</v>
      </c>
      <c r="L20804">
        <v>37</v>
      </c>
      <c r="M20804" t="s">
        <v>11431</v>
      </c>
      <c r="N20804">
        <v>620</v>
      </c>
      <c r="O20804">
        <v>2.5000000000000001E-2</v>
      </c>
      <c r="P20804">
        <v>40</v>
      </c>
      <c r="Q20804">
        <v>7</v>
      </c>
    </row>
    <row r="20805" spans="1:17" hidden="1" x14ac:dyDescent="0.3">
      <c r="A20805" t="s">
        <v>80493</v>
      </c>
      <c r="B20805" t="s">
        <v>80494</v>
      </c>
      <c r="C20805" s="1" t="str">
        <f t="shared" si="2872"/>
        <v>21:0867</v>
      </c>
      <c r="D20805" s="1" t="str">
        <f t="shared" si="2873"/>
        <v>21:0240</v>
      </c>
      <c r="E20805" t="s">
        <v>80491</v>
      </c>
      <c r="F20805" t="s">
        <v>80495</v>
      </c>
      <c r="H20805">
        <v>46.273299399999999</v>
      </c>
      <c r="I20805">
        <v>-66.660091499999993</v>
      </c>
      <c r="J20805" s="1" t="str">
        <f t="shared" si="2874"/>
        <v>Fluid (stream)</v>
      </c>
      <c r="K20805" s="1" t="str">
        <f t="shared" si="2875"/>
        <v>Untreated Water</v>
      </c>
      <c r="L20805">
        <v>37</v>
      </c>
      <c r="M20805" t="s">
        <v>11435</v>
      </c>
      <c r="N20805">
        <v>621</v>
      </c>
      <c r="O20805">
        <v>2.5000000000000001E-2</v>
      </c>
      <c r="P20805">
        <v>40</v>
      </c>
      <c r="Q20805">
        <v>7.1</v>
      </c>
    </row>
    <row r="20806" spans="1:17" hidden="1" x14ac:dyDescent="0.3">
      <c r="A20806" t="s">
        <v>80496</v>
      </c>
      <c r="B20806" t="s">
        <v>80497</v>
      </c>
      <c r="C20806" s="1" t="str">
        <f t="shared" si="2872"/>
        <v>21:0867</v>
      </c>
      <c r="D20806" s="1" t="str">
        <f t="shared" si="2873"/>
        <v>21:0240</v>
      </c>
      <c r="E20806" t="s">
        <v>80498</v>
      </c>
      <c r="F20806" t="s">
        <v>80499</v>
      </c>
      <c r="H20806">
        <v>46.284605399999997</v>
      </c>
      <c r="I20806">
        <v>-66.684923600000005</v>
      </c>
      <c r="J20806" s="1" t="str">
        <f t="shared" si="2874"/>
        <v>Fluid (stream)</v>
      </c>
      <c r="K20806" s="1" t="str">
        <f t="shared" si="2875"/>
        <v>Untreated Water</v>
      </c>
      <c r="L20806">
        <v>37</v>
      </c>
      <c r="M20806" t="s">
        <v>11402</v>
      </c>
      <c r="N20806">
        <v>622</v>
      </c>
      <c r="O20806">
        <v>0.25</v>
      </c>
      <c r="P20806">
        <v>30</v>
      </c>
      <c r="Q20806">
        <v>7.7</v>
      </c>
    </row>
    <row r="20807" spans="1:17" hidden="1" x14ac:dyDescent="0.3">
      <c r="A20807" t="s">
        <v>80500</v>
      </c>
      <c r="B20807" t="s">
        <v>80501</v>
      </c>
      <c r="C20807" s="1" t="str">
        <f t="shared" si="2872"/>
        <v>21:0867</v>
      </c>
      <c r="D20807" s="1" t="str">
        <f t="shared" si="2873"/>
        <v>21:0240</v>
      </c>
      <c r="E20807" t="s">
        <v>80502</v>
      </c>
      <c r="F20807" t="s">
        <v>80503</v>
      </c>
      <c r="H20807">
        <v>46.297998100000001</v>
      </c>
      <c r="I20807">
        <v>-66.701887900000003</v>
      </c>
      <c r="J20807" s="1" t="str">
        <f t="shared" si="2874"/>
        <v>Fluid (stream)</v>
      </c>
      <c r="K20807" s="1" t="str">
        <f t="shared" si="2875"/>
        <v>Untreated Water</v>
      </c>
      <c r="L20807">
        <v>37</v>
      </c>
      <c r="M20807" t="s">
        <v>11411</v>
      </c>
      <c r="N20807">
        <v>623</v>
      </c>
      <c r="O20807">
        <v>0.05</v>
      </c>
      <c r="P20807">
        <v>30</v>
      </c>
      <c r="Q20807">
        <v>7.8</v>
      </c>
    </row>
    <row r="20808" spans="1:17" hidden="1" x14ac:dyDescent="0.3">
      <c r="A20808" t="s">
        <v>80504</v>
      </c>
      <c r="B20808" t="s">
        <v>80505</v>
      </c>
      <c r="C20808" s="1" t="str">
        <f t="shared" si="2872"/>
        <v>21:0867</v>
      </c>
      <c r="D20808" s="1" t="str">
        <f t="shared" si="2873"/>
        <v>21:0240</v>
      </c>
      <c r="E20808" t="s">
        <v>80506</v>
      </c>
      <c r="F20808" t="s">
        <v>80507</v>
      </c>
      <c r="H20808">
        <v>46.368366999999999</v>
      </c>
      <c r="I20808">
        <v>-66.665780600000005</v>
      </c>
      <c r="J20808" s="1" t="str">
        <f t="shared" si="2874"/>
        <v>Fluid (stream)</v>
      </c>
      <c r="K20808" s="1" t="str">
        <f t="shared" si="2875"/>
        <v>Untreated Water</v>
      </c>
      <c r="L20808">
        <v>37</v>
      </c>
      <c r="M20808" t="s">
        <v>11416</v>
      </c>
      <c r="N20808">
        <v>624</v>
      </c>
      <c r="O20808">
        <v>2.5000000000000001E-2</v>
      </c>
      <c r="P20808">
        <v>40</v>
      </c>
      <c r="Q20808">
        <v>7</v>
      </c>
    </row>
    <row r="20809" spans="1:17" hidden="1" x14ac:dyDescent="0.3">
      <c r="A20809" t="s">
        <v>80508</v>
      </c>
      <c r="B20809" t="s">
        <v>80509</v>
      </c>
      <c r="C20809" s="1" t="str">
        <f t="shared" si="2872"/>
        <v>21:0867</v>
      </c>
      <c r="D20809" s="1" t="str">
        <f t="shared" si="2873"/>
        <v>21:0240</v>
      </c>
      <c r="E20809" t="s">
        <v>80510</v>
      </c>
      <c r="F20809" t="s">
        <v>80511</v>
      </c>
      <c r="H20809">
        <v>46.384602299999997</v>
      </c>
      <c r="I20809">
        <v>-66.645579299999994</v>
      </c>
      <c r="J20809" s="1" t="str">
        <f t="shared" si="2874"/>
        <v>Fluid (stream)</v>
      </c>
      <c r="K20809" s="1" t="str">
        <f t="shared" si="2875"/>
        <v>Untreated Water</v>
      </c>
      <c r="L20809">
        <v>37</v>
      </c>
      <c r="M20809" t="s">
        <v>11421</v>
      </c>
      <c r="N20809">
        <v>625</v>
      </c>
      <c r="O20809">
        <v>2.5000000000000001E-2</v>
      </c>
      <c r="P20809">
        <v>30</v>
      </c>
      <c r="Q20809">
        <v>6.8</v>
      </c>
    </row>
    <row r="20810" spans="1:17" hidden="1" x14ac:dyDescent="0.3">
      <c r="A20810" t="s">
        <v>80512</v>
      </c>
      <c r="B20810" t="s">
        <v>80513</v>
      </c>
      <c r="C20810" s="1" t="str">
        <f t="shared" si="2872"/>
        <v>21:0867</v>
      </c>
      <c r="D20810" s="1" t="str">
        <f t="shared" si="2873"/>
        <v>21:0240</v>
      </c>
      <c r="E20810" t="s">
        <v>80514</v>
      </c>
      <c r="F20810" t="s">
        <v>80515</v>
      </c>
      <c r="H20810">
        <v>46.414935700000001</v>
      </c>
      <c r="I20810">
        <v>-66.611089300000003</v>
      </c>
      <c r="J20810" s="1" t="str">
        <f t="shared" si="2874"/>
        <v>Fluid (stream)</v>
      </c>
      <c r="K20810" s="1" t="str">
        <f t="shared" si="2875"/>
        <v>Untreated Water</v>
      </c>
      <c r="L20810">
        <v>37</v>
      </c>
      <c r="M20810" t="s">
        <v>11426</v>
      </c>
      <c r="N20810">
        <v>626</v>
      </c>
      <c r="O20810">
        <v>2.5000000000000001E-2</v>
      </c>
      <c r="P20810">
        <v>30</v>
      </c>
      <c r="Q20810">
        <v>6.8</v>
      </c>
    </row>
    <row r="20811" spans="1:17" hidden="1" x14ac:dyDescent="0.3">
      <c r="A20811" t="s">
        <v>80516</v>
      </c>
      <c r="B20811" t="s">
        <v>80517</v>
      </c>
      <c r="C20811" s="1" t="str">
        <f t="shared" si="2872"/>
        <v>21:0867</v>
      </c>
      <c r="D20811" s="1" t="str">
        <f t="shared" si="2873"/>
        <v>21:0240</v>
      </c>
      <c r="E20811" t="s">
        <v>80518</v>
      </c>
      <c r="F20811" t="s">
        <v>80519</v>
      </c>
      <c r="H20811">
        <v>46.434661800000001</v>
      </c>
      <c r="I20811">
        <v>-66.586144000000004</v>
      </c>
      <c r="J20811" s="1" t="str">
        <f t="shared" si="2874"/>
        <v>Fluid (stream)</v>
      </c>
      <c r="K20811" s="1" t="str">
        <f t="shared" si="2875"/>
        <v>Untreated Water</v>
      </c>
      <c r="L20811">
        <v>37</v>
      </c>
      <c r="M20811" t="s">
        <v>11440</v>
      </c>
      <c r="N20811">
        <v>627</v>
      </c>
      <c r="O20811">
        <v>2.5000000000000001E-2</v>
      </c>
      <c r="P20811">
        <v>30</v>
      </c>
      <c r="Q20811">
        <v>6.5</v>
      </c>
    </row>
    <row r="20812" spans="1:17" hidden="1" x14ac:dyDescent="0.3">
      <c r="A20812" t="s">
        <v>80520</v>
      </c>
      <c r="B20812" t="s">
        <v>80521</v>
      </c>
      <c r="C20812" s="1" t="str">
        <f t="shared" si="2872"/>
        <v>21:0867</v>
      </c>
      <c r="D20812" s="1" t="str">
        <f t="shared" si="2873"/>
        <v>21:0240</v>
      </c>
      <c r="E20812" t="s">
        <v>80522</v>
      </c>
      <c r="F20812" t="s">
        <v>80523</v>
      </c>
      <c r="H20812">
        <v>46.457154899999999</v>
      </c>
      <c r="I20812">
        <v>-66.585800599999999</v>
      </c>
      <c r="J20812" s="1" t="str">
        <f t="shared" si="2874"/>
        <v>Fluid (stream)</v>
      </c>
      <c r="K20812" s="1" t="str">
        <f t="shared" si="2875"/>
        <v>Untreated Water</v>
      </c>
      <c r="L20812">
        <v>37</v>
      </c>
      <c r="M20812" t="s">
        <v>11445</v>
      </c>
      <c r="N20812">
        <v>628</v>
      </c>
      <c r="O20812">
        <v>2.5000000000000001E-2</v>
      </c>
      <c r="P20812">
        <v>30</v>
      </c>
      <c r="Q20812">
        <v>6.6</v>
      </c>
    </row>
    <row r="20813" spans="1:17" hidden="1" x14ac:dyDescent="0.3">
      <c r="A20813" t="s">
        <v>80524</v>
      </c>
      <c r="B20813" t="s">
        <v>80525</v>
      </c>
      <c r="C20813" s="1" t="str">
        <f t="shared" si="2872"/>
        <v>21:0867</v>
      </c>
      <c r="D20813" s="1" t="str">
        <f t="shared" si="2873"/>
        <v>21:0240</v>
      </c>
      <c r="E20813" t="s">
        <v>80526</v>
      </c>
      <c r="F20813" t="s">
        <v>80527</v>
      </c>
      <c r="H20813">
        <v>46.458867300000001</v>
      </c>
      <c r="I20813">
        <v>-66.518654799999993</v>
      </c>
      <c r="J20813" s="1" t="str">
        <f t="shared" si="2874"/>
        <v>Fluid (stream)</v>
      </c>
      <c r="K20813" s="1" t="str">
        <f t="shared" si="2875"/>
        <v>Untreated Water</v>
      </c>
      <c r="L20813">
        <v>37</v>
      </c>
      <c r="M20813" t="s">
        <v>11450</v>
      </c>
      <c r="N20813">
        <v>629</v>
      </c>
      <c r="O20813">
        <v>2.5000000000000001E-2</v>
      </c>
      <c r="P20813">
        <v>30</v>
      </c>
      <c r="Q20813">
        <v>7</v>
      </c>
    </row>
    <row r="20814" spans="1:17" hidden="1" x14ac:dyDescent="0.3">
      <c r="A20814" t="s">
        <v>80528</v>
      </c>
      <c r="B20814" t="s">
        <v>80529</v>
      </c>
      <c r="C20814" s="1" t="str">
        <f t="shared" si="2872"/>
        <v>21:0867</v>
      </c>
      <c r="D20814" s="1" t="str">
        <f t="shared" si="2873"/>
        <v>21:0240</v>
      </c>
      <c r="E20814" t="s">
        <v>80530</v>
      </c>
      <c r="F20814" t="s">
        <v>80531</v>
      </c>
      <c r="H20814">
        <v>46.333385499999999</v>
      </c>
      <c r="I20814">
        <v>-66.941429900000003</v>
      </c>
      <c r="J20814" s="1" t="str">
        <f t="shared" si="2874"/>
        <v>Fluid (stream)</v>
      </c>
      <c r="K20814" s="1" t="str">
        <f t="shared" si="2875"/>
        <v>Untreated Water</v>
      </c>
      <c r="L20814">
        <v>37</v>
      </c>
      <c r="M20814" t="s">
        <v>11460</v>
      </c>
      <c r="N20814">
        <v>630</v>
      </c>
      <c r="O20814">
        <v>2.5000000000000001E-2</v>
      </c>
      <c r="P20814">
        <v>30</v>
      </c>
      <c r="Q20814">
        <v>6.1</v>
      </c>
    </row>
    <row r="20815" spans="1:17" hidden="1" x14ac:dyDescent="0.3">
      <c r="A20815" t="s">
        <v>80532</v>
      </c>
      <c r="B20815" t="s">
        <v>80533</v>
      </c>
      <c r="C20815" s="1" t="str">
        <f t="shared" si="2872"/>
        <v>21:0867</v>
      </c>
      <c r="D20815" s="1" t="str">
        <f t="shared" si="2873"/>
        <v>21:0240</v>
      </c>
      <c r="E20815" t="s">
        <v>80534</v>
      </c>
      <c r="F20815" t="s">
        <v>80535</v>
      </c>
      <c r="H20815">
        <v>46.314382799999997</v>
      </c>
      <c r="I20815">
        <v>-66.923309200000006</v>
      </c>
      <c r="J20815" s="1" t="str">
        <f t="shared" si="2874"/>
        <v>Fluid (stream)</v>
      </c>
      <c r="K20815" s="1" t="str">
        <f t="shared" si="2875"/>
        <v>Untreated Water</v>
      </c>
      <c r="L20815">
        <v>37</v>
      </c>
      <c r="M20815" t="s">
        <v>11465</v>
      </c>
      <c r="N20815">
        <v>631</v>
      </c>
      <c r="O20815">
        <v>2.5000000000000001E-2</v>
      </c>
      <c r="P20815">
        <v>30</v>
      </c>
      <c r="Q20815">
        <v>6.5</v>
      </c>
    </row>
    <row r="20816" spans="1:17" hidden="1" x14ac:dyDescent="0.3">
      <c r="A20816" t="s">
        <v>80536</v>
      </c>
      <c r="B20816" t="s">
        <v>80537</v>
      </c>
      <c r="C20816" s="1" t="str">
        <f t="shared" si="2872"/>
        <v>21:0867</v>
      </c>
      <c r="D20816" s="1" t="str">
        <f t="shared" si="2873"/>
        <v>21:0240</v>
      </c>
      <c r="E20816" t="s">
        <v>80538</v>
      </c>
      <c r="F20816" t="s">
        <v>80539</v>
      </c>
      <c r="H20816">
        <v>46.340714699999999</v>
      </c>
      <c r="I20816">
        <v>-66.948627000000002</v>
      </c>
      <c r="J20816" s="1" t="str">
        <f t="shared" si="2874"/>
        <v>Fluid (stream)</v>
      </c>
      <c r="K20816" s="1" t="str">
        <f t="shared" si="2875"/>
        <v>Untreated Water</v>
      </c>
      <c r="L20816">
        <v>37</v>
      </c>
      <c r="M20816" t="s">
        <v>11470</v>
      </c>
      <c r="N20816">
        <v>632</v>
      </c>
      <c r="O20816">
        <v>2.5000000000000001E-2</v>
      </c>
      <c r="P20816">
        <v>30</v>
      </c>
      <c r="Q20816">
        <v>6.4</v>
      </c>
    </row>
    <row r="20817" spans="1:17" hidden="1" x14ac:dyDescent="0.3">
      <c r="A20817" t="s">
        <v>80540</v>
      </c>
      <c r="B20817" t="s">
        <v>80541</v>
      </c>
      <c r="C20817" s="1" t="str">
        <f t="shared" si="2872"/>
        <v>21:0867</v>
      </c>
      <c r="D20817" s="1" t="str">
        <f t="shared" si="2873"/>
        <v>21:0240</v>
      </c>
      <c r="E20817" t="s">
        <v>80542</v>
      </c>
      <c r="F20817" t="s">
        <v>80543</v>
      </c>
      <c r="H20817">
        <v>46.342041700000003</v>
      </c>
      <c r="I20817">
        <v>-66.947342800000001</v>
      </c>
      <c r="J20817" s="1" t="str">
        <f t="shared" si="2874"/>
        <v>Fluid (stream)</v>
      </c>
      <c r="K20817" s="1" t="str">
        <f t="shared" si="2875"/>
        <v>Untreated Water</v>
      </c>
      <c r="L20817">
        <v>37</v>
      </c>
      <c r="M20817" t="s">
        <v>11475</v>
      </c>
      <c r="N20817">
        <v>633</v>
      </c>
      <c r="O20817">
        <v>2.5000000000000001E-2</v>
      </c>
      <c r="P20817">
        <v>30</v>
      </c>
      <c r="Q20817">
        <v>6.4</v>
      </c>
    </row>
    <row r="20818" spans="1:17" hidden="1" x14ac:dyDescent="0.3">
      <c r="A20818" t="s">
        <v>80544</v>
      </c>
      <c r="B20818" t="s">
        <v>80545</v>
      </c>
      <c r="C20818" s="1" t="str">
        <f t="shared" si="2872"/>
        <v>21:0867</v>
      </c>
      <c r="D20818" s="1" t="str">
        <f t="shared" si="2873"/>
        <v>21:0240</v>
      </c>
      <c r="E20818" t="s">
        <v>80546</v>
      </c>
      <c r="F20818" t="s">
        <v>80547</v>
      </c>
      <c r="H20818">
        <v>46.340933200000002</v>
      </c>
      <c r="I20818">
        <v>-66.973504599999998</v>
      </c>
      <c r="J20818" s="1" t="str">
        <f t="shared" si="2874"/>
        <v>Fluid (stream)</v>
      </c>
      <c r="K20818" s="1" t="str">
        <f t="shared" si="2875"/>
        <v>Untreated Water</v>
      </c>
      <c r="L20818">
        <v>37</v>
      </c>
      <c r="M20818" t="s">
        <v>11480</v>
      </c>
      <c r="N20818">
        <v>634</v>
      </c>
      <c r="O20818">
        <v>2.5000000000000001E-2</v>
      </c>
      <c r="P20818">
        <v>30</v>
      </c>
      <c r="Q20818">
        <v>6.6</v>
      </c>
    </row>
    <row r="20819" spans="1:17" hidden="1" x14ac:dyDescent="0.3">
      <c r="A20819" t="s">
        <v>80548</v>
      </c>
      <c r="B20819" t="s">
        <v>80549</v>
      </c>
      <c r="C20819" s="1" t="str">
        <f t="shared" si="2872"/>
        <v>21:0867</v>
      </c>
      <c r="D20819" s="1" t="str">
        <f t="shared" si="2873"/>
        <v>21:0240</v>
      </c>
      <c r="E20819" t="s">
        <v>80550</v>
      </c>
      <c r="F20819" t="s">
        <v>80551</v>
      </c>
      <c r="H20819">
        <v>46.496454100000001</v>
      </c>
      <c r="I20819">
        <v>-66.5928574</v>
      </c>
      <c r="J20819" s="1" t="str">
        <f t="shared" si="2874"/>
        <v>Fluid (stream)</v>
      </c>
      <c r="K20819" s="1" t="str">
        <f t="shared" si="2875"/>
        <v>Untreated Water</v>
      </c>
      <c r="L20819">
        <v>37</v>
      </c>
      <c r="M20819" t="s">
        <v>12548</v>
      </c>
      <c r="N20819">
        <v>635</v>
      </c>
      <c r="O20819">
        <v>2.5000000000000001E-2</v>
      </c>
      <c r="P20819">
        <v>30</v>
      </c>
      <c r="Q20819">
        <v>6.7</v>
      </c>
    </row>
    <row r="20820" spans="1:17" hidden="1" x14ac:dyDescent="0.3">
      <c r="A20820" t="s">
        <v>80552</v>
      </c>
      <c r="B20820" t="s">
        <v>80553</v>
      </c>
      <c r="C20820" s="1" t="str">
        <f t="shared" si="2872"/>
        <v>21:0867</v>
      </c>
      <c r="D20820" s="1" t="str">
        <f t="shared" si="2873"/>
        <v>21:0240</v>
      </c>
      <c r="E20820" t="s">
        <v>80554</v>
      </c>
      <c r="F20820" t="s">
        <v>80555</v>
      </c>
      <c r="H20820">
        <v>46.491127400000003</v>
      </c>
      <c r="I20820">
        <v>-66.501875400000003</v>
      </c>
      <c r="J20820" s="1" t="str">
        <f t="shared" si="2874"/>
        <v>Fluid (stream)</v>
      </c>
      <c r="K20820" s="1" t="str">
        <f t="shared" si="2875"/>
        <v>Untreated Water</v>
      </c>
      <c r="L20820">
        <v>38</v>
      </c>
      <c r="M20820" t="s">
        <v>11392</v>
      </c>
      <c r="N20820">
        <v>636</v>
      </c>
      <c r="O20820">
        <v>2.5000000000000001E-2</v>
      </c>
      <c r="P20820">
        <v>30</v>
      </c>
      <c r="Q20820">
        <v>6.9</v>
      </c>
    </row>
    <row r="20821" spans="1:17" hidden="1" x14ac:dyDescent="0.3">
      <c r="A20821" t="s">
        <v>80556</v>
      </c>
      <c r="B20821" t="s">
        <v>80557</v>
      </c>
      <c r="C20821" s="1" t="str">
        <f t="shared" si="2872"/>
        <v>21:0867</v>
      </c>
      <c r="D20821" s="1" t="str">
        <f t="shared" si="2873"/>
        <v>21:0240</v>
      </c>
      <c r="E20821" t="s">
        <v>80558</v>
      </c>
      <c r="F20821" t="s">
        <v>80559</v>
      </c>
      <c r="H20821">
        <v>46.477784900000003</v>
      </c>
      <c r="I20821">
        <v>-66.529844999999995</v>
      </c>
      <c r="J20821" s="1" t="str">
        <f t="shared" si="2874"/>
        <v>Fluid (stream)</v>
      </c>
      <c r="K20821" s="1" t="str">
        <f t="shared" si="2875"/>
        <v>Untreated Water</v>
      </c>
      <c r="L20821">
        <v>38</v>
      </c>
      <c r="M20821" t="s">
        <v>11397</v>
      </c>
      <c r="N20821">
        <v>637</v>
      </c>
      <c r="O20821">
        <v>2.5000000000000001E-2</v>
      </c>
      <c r="P20821">
        <v>30</v>
      </c>
      <c r="Q20821">
        <v>6.9</v>
      </c>
    </row>
    <row r="20822" spans="1:17" hidden="1" x14ac:dyDescent="0.3">
      <c r="A20822" t="s">
        <v>80560</v>
      </c>
      <c r="B20822" t="s">
        <v>80561</v>
      </c>
      <c r="C20822" s="1" t="str">
        <f t="shared" si="2872"/>
        <v>21:0867</v>
      </c>
      <c r="D20822" s="1" t="str">
        <f t="shared" si="2873"/>
        <v>21:0240</v>
      </c>
      <c r="E20822" t="s">
        <v>80562</v>
      </c>
      <c r="F20822" t="s">
        <v>80563</v>
      </c>
      <c r="H20822">
        <v>46.475850800000003</v>
      </c>
      <c r="I20822">
        <v>-66.555010300000006</v>
      </c>
      <c r="J20822" s="1" t="str">
        <f t="shared" si="2874"/>
        <v>Fluid (stream)</v>
      </c>
      <c r="K20822" s="1" t="str">
        <f t="shared" si="2875"/>
        <v>Untreated Water</v>
      </c>
      <c r="L20822">
        <v>38</v>
      </c>
      <c r="M20822" t="s">
        <v>11402</v>
      </c>
      <c r="N20822">
        <v>638</v>
      </c>
      <c r="O20822">
        <v>2.5000000000000001E-2</v>
      </c>
      <c r="P20822">
        <v>30</v>
      </c>
      <c r="Q20822">
        <v>6.2</v>
      </c>
    </row>
    <row r="20823" spans="1:17" hidden="1" x14ac:dyDescent="0.3">
      <c r="A20823" t="s">
        <v>80564</v>
      </c>
      <c r="B20823" t="s">
        <v>80565</v>
      </c>
      <c r="C20823" s="1" t="str">
        <f t="shared" si="2872"/>
        <v>21:0867</v>
      </c>
      <c r="D20823" s="1" t="str">
        <f t="shared" si="2873"/>
        <v>21:0240</v>
      </c>
      <c r="E20823" t="s">
        <v>80566</v>
      </c>
      <c r="F20823" t="s">
        <v>80567</v>
      </c>
      <c r="H20823">
        <v>46.483641900000002</v>
      </c>
      <c r="I20823">
        <v>-66.754986599999995</v>
      </c>
      <c r="J20823" s="1" t="str">
        <f t="shared" si="2874"/>
        <v>Fluid (stream)</v>
      </c>
      <c r="K20823" s="1" t="str">
        <f t="shared" si="2875"/>
        <v>Untreated Water</v>
      </c>
      <c r="L20823">
        <v>38</v>
      </c>
      <c r="M20823" t="s">
        <v>11411</v>
      </c>
      <c r="N20823">
        <v>639</v>
      </c>
      <c r="O20823">
        <v>2.5000000000000001E-2</v>
      </c>
      <c r="P20823">
        <v>30</v>
      </c>
      <c r="Q20823">
        <v>6.3</v>
      </c>
    </row>
    <row r="20824" spans="1:17" hidden="1" x14ac:dyDescent="0.3">
      <c r="A20824" t="s">
        <v>80568</v>
      </c>
      <c r="B20824" t="s">
        <v>80569</v>
      </c>
      <c r="C20824" s="1" t="str">
        <f t="shared" si="2872"/>
        <v>21:0867</v>
      </c>
      <c r="D20824" s="1" t="str">
        <f t="shared" si="2873"/>
        <v>21:0240</v>
      </c>
      <c r="E20824" t="s">
        <v>80570</v>
      </c>
      <c r="F20824" t="s">
        <v>80571</v>
      </c>
      <c r="H20824">
        <v>46.4918829</v>
      </c>
      <c r="I20824">
        <v>-66.7552989</v>
      </c>
      <c r="J20824" s="1" t="str">
        <f t="shared" si="2874"/>
        <v>Fluid (stream)</v>
      </c>
      <c r="K20824" s="1" t="str">
        <f t="shared" si="2875"/>
        <v>Untreated Water</v>
      </c>
      <c r="L20824">
        <v>38</v>
      </c>
      <c r="M20824" t="s">
        <v>11416</v>
      </c>
      <c r="N20824">
        <v>640</v>
      </c>
      <c r="O20824">
        <v>2.5000000000000001E-2</v>
      </c>
      <c r="P20824">
        <v>40</v>
      </c>
      <c r="Q20824">
        <v>6.6</v>
      </c>
    </row>
    <row r="20825" spans="1:17" hidden="1" x14ac:dyDescent="0.3">
      <c r="A20825" t="s">
        <v>80572</v>
      </c>
      <c r="B20825" t="s">
        <v>80573</v>
      </c>
      <c r="C20825" s="1" t="str">
        <f t="shared" ref="C20825:C20888" si="2876">HYPERLINK("http://geochem.nrcan.gc.ca/cdogs/content/bdl/bdl210867_e.htm", "21:0867")</f>
        <v>21:0867</v>
      </c>
      <c r="D20825" s="1" t="str">
        <f t="shared" ref="D20825:D20888" si="2877">HYPERLINK("http://geochem.nrcan.gc.ca/cdogs/content/svy/svy210240_e.htm", "21:0240")</f>
        <v>21:0240</v>
      </c>
      <c r="E20825" t="s">
        <v>80574</v>
      </c>
      <c r="F20825" t="s">
        <v>80575</v>
      </c>
      <c r="H20825">
        <v>46.389234399999999</v>
      </c>
      <c r="I20825">
        <v>-66.625869800000004</v>
      </c>
      <c r="J20825" s="1" t="str">
        <f t="shared" si="2874"/>
        <v>Fluid (stream)</v>
      </c>
      <c r="K20825" s="1" t="str">
        <f t="shared" si="2875"/>
        <v>Untreated Water</v>
      </c>
      <c r="L20825">
        <v>38</v>
      </c>
      <c r="M20825" t="s">
        <v>11421</v>
      </c>
      <c r="N20825">
        <v>641</v>
      </c>
      <c r="O20825">
        <v>2.5000000000000001E-2</v>
      </c>
      <c r="P20825">
        <v>30</v>
      </c>
      <c r="Q20825">
        <v>5.9</v>
      </c>
    </row>
    <row r="20826" spans="1:17" hidden="1" x14ac:dyDescent="0.3">
      <c r="A20826" t="s">
        <v>80576</v>
      </c>
      <c r="B20826" t="s">
        <v>80577</v>
      </c>
      <c r="C20826" s="1" t="str">
        <f t="shared" si="2876"/>
        <v>21:0867</v>
      </c>
      <c r="D20826" s="1" t="str">
        <f t="shared" si="2877"/>
        <v>21:0240</v>
      </c>
      <c r="E20826" t="s">
        <v>80578</v>
      </c>
      <c r="F20826" t="s">
        <v>80579</v>
      </c>
      <c r="H20826">
        <v>46.404299600000002</v>
      </c>
      <c r="I20826">
        <v>-66.680183900000003</v>
      </c>
      <c r="J20826" s="1" t="str">
        <f t="shared" si="2874"/>
        <v>Fluid (stream)</v>
      </c>
      <c r="K20826" s="1" t="str">
        <f t="shared" si="2875"/>
        <v>Untreated Water</v>
      </c>
      <c r="L20826">
        <v>38</v>
      </c>
      <c r="M20826" t="s">
        <v>11426</v>
      </c>
      <c r="N20826">
        <v>642</v>
      </c>
      <c r="O20826">
        <v>2.5000000000000001E-2</v>
      </c>
      <c r="P20826">
        <v>30</v>
      </c>
      <c r="Q20826">
        <v>6.8</v>
      </c>
    </row>
    <row r="20827" spans="1:17" hidden="1" x14ac:dyDescent="0.3">
      <c r="A20827" t="s">
        <v>80580</v>
      </c>
      <c r="B20827" t="s">
        <v>80581</v>
      </c>
      <c r="C20827" s="1" t="str">
        <f t="shared" si="2876"/>
        <v>21:0867</v>
      </c>
      <c r="D20827" s="1" t="str">
        <f t="shared" si="2877"/>
        <v>21:0240</v>
      </c>
      <c r="E20827" t="s">
        <v>80582</v>
      </c>
      <c r="F20827" t="s">
        <v>80583</v>
      </c>
      <c r="H20827">
        <v>46.4000956</v>
      </c>
      <c r="I20827">
        <v>-66.654994299999998</v>
      </c>
      <c r="J20827" s="1" t="str">
        <f t="shared" si="2874"/>
        <v>Fluid (stream)</v>
      </c>
      <c r="K20827" s="1" t="str">
        <f t="shared" si="2875"/>
        <v>Untreated Water</v>
      </c>
      <c r="L20827">
        <v>38</v>
      </c>
      <c r="M20827" t="s">
        <v>11440</v>
      </c>
      <c r="N20827">
        <v>643</v>
      </c>
      <c r="O20827">
        <v>2.5000000000000001E-2</v>
      </c>
      <c r="P20827">
        <v>30</v>
      </c>
      <c r="Q20827">
        <v>6.9</v>
      </c>
    </row>
    <row r="20828" spans="1:17" hidden="1" x14ac:dyDescent="0.3">
      <c r="A20828" t="s">
        <v>80584</v>
      </c>
      <c r="B20828" t="s">
        <v>80585</v>
      </c>
      <c r="C20828" s="1" t="str">
        <f t="shared" si="2876"/>
        <v>21:0867</v>
      </c>
      <c r="D20828" s="1" t="str">
        <f t="shared" si="2877"/>
        <v>21:0240</v>
      </c>
      <c r="E20828" t="s">
        <v>80586</v>
      </c>
      <c r="F20828" t="s">
        <v>80587</v>
      </c>
      <c r="H20828">
        <v>46.434849499999999</v>
      </c>
      <c r="I20828">
        <v>-66.577999700000007</v>
      </c>
      <c r="J20828" s="1" t="str">
        <f t="shared" si="2874"/>
        <v>Fluid (stream)</v>
      </c>
      <c r="K20828" s="1" t="str">
        <f t="shared" si="2875"/>
        <v>Untreated Water</v>
      </c>
      <c r="L20828">
        <v>38</v>
      </c>
      <c r="M20828" t="s">
        <v>11445</v>
      </c>
      <c r="N20828">
        <v>644</v>
      </c>
      <c r="O20828">
        <v>2.5000000000000001E-2</v>
      </c>
      <c r="P20828">
        <v>30</v>
      </c>
      <c r="Q20828">
        <v>6.8</v>
      </c>
    </row>
    <row r="20829" spans="1:17" hidden="1" x14ac:dyDescent="0.3">
      <c r="A20829" t="s">
        <v>80588</v>
      </c>
      <c r="B20829" t="s">
        <v>80589</v>
      </c>
      <c r="C20829" s="1" t="str">
        <f t="shared" si="2876"/>
        <v>21:0867</v>
      </c>
      <c r="D20829" s="1" t="str">
        <f t="shared" si="2877"/>
        <v>21:0240</v>
      </c>
      <c r="E20829" t="s">
        <v>80590</v>
      </c>
      <c r="F20829" t="s">
        <v>80591</v>
      </c>
      <c r="H20829">
        <v>46.312212100000004</v>
      </c>
      <c r="I20829">
        <v>-66.583748900000003</v>
      </c>
      <c r="J20829" s="1" t="str">
        <f t="shared" si="2874"/>
        <v>Fluid (stream)</v>
      </c>
      <c r="K20829" s="1" t="str">
        <f t="shared" si="2875"/>
        <v>Untreated Water</v>
      </c>
      <c r="L20829">
        <v>38</v>
      </c>
      <c r="M20829" t="s">
        <v>11450</v>
      </c>
      <c r="N20829">
        <v>645</v>
      </c>
      <c r="O20829">
        <v>2.5000000000000001E-2</v>
      </c>
      <c r="P20829">
        <v>40</v>
      </c>
      <c r="Q20829">
        <v>6.6</v>
      </c>
    </row>
    <row r="20830" spans="1:17" hidden="1" x14ac:dyDescent="0.3">
      <c r="A20830" t="s">
        <v>80592</v>
      </c>
      <c r="B20830" t="s">
        <v>80593</v>
      </c>
      <c r="C20830" s="1" t="str">
        <f t="shared" si="2876"/>
        <v>21:0867</v>
      </c>
      <c r="D20830" s="1" t="str">
        <f t="shared" si="2877"/>
        <v>21:0240</v>
      </c>
      <c r="E20830" t="s">
        <v>80594</v>
      </c>
      <c r="F20830" t="s">
        <v>80595</v>
      </c>
      <c r="H20830">
        <v>46.415716799999998</v>
      </c>
      <c r="I20830">
        <v>-66.552301099999994</v>
      </c>
      <c r="J20830" s="1" t="str">
        <f t="shared" si="2874"/>
        <v>Fluid (stream)</v>
      </c>
      <c r="K20830" s="1" t="str">
        <f t="shared" si="2875"/>
        <v>Untreated Water</v>
      </c>
      <c r="L20830">
        <v>38</v>
      </c>
      <c r="M20830" t="s">
        <v>11460</v>
      </c>
      <c r="N20830">
        <v>646</v>
      </c>
      <c r="O20830">
        <v>2.5000000000000001E-2</v>
      </c>
      <c r="P20830">
        <v>30</v>
      </c>
      <c r="Q20830">
        <v>7.3</v>
      </c>
    </row>
    <row r="20831" spans="1:17" hidden="1" x14ac:dyDescent="0.3">
      <c r="A20831" t="s">
        <v>80596</v>
      </c>
      <c r="B20831" t="s">
        <v>80597</v>
      </c>
      <c r="C20831" s="1" t="str">
        <f t="shared" si="2876"/>
        <v>21:0867</v>
      </c>
      <c r="D20831" s="1" t="str">
        <f t="shared" si="2877"/>
        <v>21:0240</v>
      </c>
      <c r="E20831" t="s">
        <v>80598</v>
      </c>
      <c r="F20831" t="s">
        <v>80599</v>
      </c>
      <c r="H20831">
        <v>46.413103300000003</v>
      </c>
      <c r="I20831">
        <v>-66.524962200000004</v>
      </c>
      <c r="J20831" s="1" t="str">
        <f t="shared" si="2874"/>
        <v>Fluid (stream)</v>
      </c>
      <c r="K20831" s="1" t="str">
        <f t="shared" si="2875"/>
        <v>Untreated Water</v>
      </c>
      <c r="L20831">
        <v>38</v>
      </c>
      <c r="M20831" t="s">
        <v>11465</v>
      </c>
      <c r="N20831">
        <v>647</v>
      </c>
      <c r="O20831">
        <v>2.5000000000000001E-2</v>
      </c>
      <c r="P20831">
        <v>40</v>
      </c>
      <c r="Q20831">
        <v>7.1</v>
      </c>
    </row>
    <row r="20832" spans="1:17" hidden="1" x14ac:dyDescent="0.3">
      <c r="A20832" t="s">
        <v>80600</v>
      </c>
      <c r="B20832" t="s">
        <v>80601</v>
      </c>
      <c r="C20832" s="1" t="str">
        <f t="shared" si="2876"/>
        <v>21:0867</v>
      </c>
      <c r="D20832" s="1" t="str">
        <f t="shared" si="2877"/>
        <v>21:0240</v>
      </c>
      <c r="E20832" t="s">
        <v>80602</v>
      </c>
      <c r="F20832" t="s">
        <v>80603</v>
      </c>
      <c r="H20832">
        <v>46.388890699999997</v>
      </c>
      <c r="I20832">
        <v>-66.518580200000002</v>
      </c>
      <c r="J20832" s="1" t="str">
        <f t="shared" si="2874"/>
        <v>Fluid (stream)</v>
      </c>
      <c r="K20832" s="1" t="str">
        <f t="shared" si="2875"/>
        <v>Untreated Water</v>
      </c>
      <c r="L20832">
        <v>38</v>
      </c>
      <c r="M20832" t="s">
        <v>11431</v>
      </c>
      <c r="N20832">
        <v>648</v>
      </c>
      <c r="O20832">
        <v>0.08</v>
      </c>
      <c r="P20832">
        <v>40</v>
      </c>
      <c r="Q20832">
        <v>7.7</v>
      </c>
    </row>
    <row r="20833" spans="1:17" hidden="1" x14ac:dyDescent="0.3">
      <c r="A20833" t="s">
        <v>80604</v>
      </c>
      <c r="B20833" t="s">
        <v>80605</v>
      </c>
      <c r="C20833" s="1" t="str">
        <f t="shared" si="2876"/>
        <v>21:0867</v>
      </c>
      <c r="D20833" s="1" t="str">
        <f t="shared" si="2877"/>
        <v>21:0240</v>
      </c>
      <c r="E20833" t="s">
        <v>80602</v>
      </c>
      <c r="F20833" t="s">
        <v>80606</v>
      </c>
      <c r="H20833">
        <v>46.388890699999997</v>
      </c>
      <c r="I20833">
        <v>-66.518580200000002</v>
      </c>
      <c r="J20833" s="1" t="str">
        <f t="shared" si="2874"/>
        <v>Fluid (stream)</v>
      </c>
      <c r="K20833" s="1" t="str">
        <f t="shared" si="2875"/>
        <v>Untreated Water</v>
      </c>
      <c r="L20833">
        <v>38</v>
      </c>
      <c r="M20833" t="s">
        <v>11435</v>
      </c>
      <c r="N20833">
        <v>649</v>
      </c>
      <c r="O20833">
        <v>2.5000000000000001E-2</v>
      </c>
      <c r="P20833">
        <v>40</v>
      </c>
      <c r="Q20833">
        <v>7.6</v>
      </c>
    </row>
    <row r="20834" spans="1:17" hidden="1" x14ac:dyDescent="0.3">
      <c r="A20834" t="s">
        <v>80607</v>
      </c>
      <c r="B20834" t="s">
        <v>80608</v>
      </c>
      <c r="C20834" s="1" t="str">
        <f t="shared" si="2876"/>
        <v>21:0867</v>
      </c>
      <c r="D20834" s="1" t="str">
        <f t="shared" si="2877"/>
        <v>21:0240</v>
      </c>
      <c r="E20834" t="s">
        <v>80609</v>
      </c>
      <c r="F20834" t="s">
        <v>80610</v>
      </c>
      <c r="H20834">
        <v>46.381369499999998</v>
      </c>
      <c r="I20834">
        <v>-66.5245137</v>
      </c>
      <c r="J20834" s="1" t="str">
        <f t="shared" si="2874"/>
        <v>Fluid (stream)</v>
      </c>
      <c r="K20834" s="1" t="str">
        <f t="shared" si="2875"/>
        <v>Untreated Water</v>
      </c>
      <c r="L20834">
        <v>38</v>
      </c>
      <c r="M20834" t="s">
        <v>11470</v>
      </c>
      <c r="N20834">
        <v>650</v>
      </c>
      <c r="O20834">
        <v>2.5000000000000001E-2</v>
      </c>
      <c r="P20834">
        <v>40</v>
      </c>
      <c r="Q20834">
        <v>6.8</v>
      </c>
    </row>
    <row r="20835" spans="1:17" hidden="1" x14ac:dyDescent="0.3">
      <c r="A20835" t="s">
        <v>80611</v>
      </c>
      <c r="B20835" t="s">
        <v>80612</v>
      </c>
      <c r="C20835" s="1" t="str">
        <f t="shared" si="2876"/>
        <v>21:0867</v>
      </c>
      <c r="D20835" s="1" t="str">
        <f t="shared" si="2877"/>
        <v>21:0240</v>
      </c>
      <c r="E20835" t="s">
        <v>80613</v>
      </c>
      <c r="F20835" t="s">
        <v>80614</v>
      </c>
      <c r="H20835">
        <v>46.486865399999999</v>
      </c>
      <c r="I20835">
        <v>-66.554516500000005</v>
      </c>
      <c r="J20835" s="1" t="str">
        <f t="shared" si="2874"/>
        <v>Fluid (stream)</v>
      </c>
      <c r="K20835" s="1" t="str">
        <f t="shared" si="2875"/>
        <v>Untreated Water</v>
      </c>
      <c r="L20835">
        <v>38</v>
      </c>
      <c r="M20835" t="s">
        <v>11475</v>
      </c>
      <c r="N20835">
        <v>651</v>
      </c>
      <c r="O20835">
        <v>2.5000000000000001E-2</v>
      </c>
      <c r="P20835">
        <v>30</v>
      </c>
      <c r="Q20835">
        <v>6.8</v>
      </c>
    </row>
    <row r="20836" spans="1:17" hidden="1" x14ac:dyDescent="0.3">
      <c r="A20836" t="s">
        <v>80615</v>
      </c>
      <c r="B20836" t="s">
        <v>80616</v>
      </c>
      <c r="C20836" s="1" t="str">
        <f t="shared" si="2876"/>
        <v>21:0867</v>
      </c>
      <c r="D20836" s="1" t="str">
        <f t="shared" si="2877"/>
        <v>21:0240</v>
      </c>
      <c r="E20836" t="s">
        <v>80617</v>
      </c>
      <c r="F20836" t="s">
        <v>80618</v>
      </c>
      <c r="H20836">
        <v>46.477755999999999</v>
      </c>
      <c r="I20836">
        <v>-66.602476600000003</v>
      </c>
      <c r="J20836" s="1" t="str">
        <f t="shared" si="2874"/>
        <v>Fluid (stream)</v>
      </c>
      <c r="K20836" s="1" t="str">
        <f t="shared" si="2875"/>
        <v>Untreated Water</v>
      </c>
      <c r="L20836">
        <v>38</v>
      </c>
      <c r="M20836" t="s">
        <v>11480</v>
      </c>
      <c r="N20836">
        <v>652</v>
      </c>
      <c r="O20836">
        <v>2.5000000000000001E-2</v>
      </c>
      <c r="P20836">
        <v>30</v>
      </c>
      <c r="Q20836">
        <v>7.2</v>
      </c>
    </row>
    <row r="20837" spans="1:17" hidden="1" x14ac:dyDescent="0.3">
      <c r="A20837" t="s">
        <v>80619</v>
      </c>
      <c r="B20837" t="s">
        <v>80620</v>
      </c>
      <c r="C20837" s="1" t="str">
        <f t="shared" si="2876"/>
        <v>21:0867</v>
      </c>
      <c r="D20837" s="1" t="str">
        <f t="shared" si="2877"/>
        <v>21:0240</v>
      </c>
      <c r="E20837" t="s">
        <v>80621</v>
      </c>
      <c r="F20837" t="s">
        <v>80622</v>
      </c>
      <c r="H20837">
        <v>46.475310299999997</v>
      </c>
      <c r="I20837">
        <v>-66.614634300000006</v>
      </c>
      <c r="J20837" s="1" t="str">
        <f t="shared" si="2874"/>
        <v>Fluid (stream)</v>
      </c>
      <c r="K20837" s="1" t="str">
        <f t="shared" si="2875"/>
        <v>Untreated Water</v>
      </c>
      <c r="L20837">
        <v>38</v>
      </c>
      <c r="M20837" t="s">
        <v>12548</v>
      </c>
      <c r="N20837">
        <v>653</v>
      </c>
      <c r="O20837">
        <v>2.5000000000000001E-2</v>
      </c>
      <c r="P20837">
        <v>30</v>
      </c>
      <c r="Q20837">
        <v>6.6</v>
      </c>
    </row>
    <row r="20838" spans="1:17" hidden="1" x14ac:dyDescent="0.3">
      <c r="A20838" t="s">
        <v>80623</v>
      </c>
      <c r="B20838" t="s">
        <v>80624</v>
      </c>
      <c r="C20838" s="1" t="str">
        <f t="shared" si="2876"/>
        <v>21:0867</v>
      </c>
      <c r="D20838" s="1" t="str">
        <f t="shared" si="2877"/>
        <v>21:0240</v>
      </c>
      <c r="E20838" t="s">
        <v>80625</v>
      </c>
      <c r="F20838" t="s">
        <v>80626</v>
      </c>
      <c r="H20838">
        <v>46.487878500000001</v>
      </c>
      <c r="I20838">
        <v>-66.613107299999996</v>
      </c>
      <c r="J20838" s="1" t="str">
        <f t="shared" si="2874"/>
        <v>Fluid (stream)</v>
      </c>
      <c r="K20838" s="1" t="str">
        <f t="shared" si="2875"/>
        <v>Untreated Water</v>
      </c>
      <c r="L20838">
        <v>39</v>
      </c>
      <c r="M20838" t="s">
        <v>11431</v>
      </c>
      <c r="N20838">
        <v>654</v>
      </c>
      <c r="O20838">
        <v>2.5000000000000001E-2</v>
      </c>
      <c r="P20838">
        <v>40</v>
      </c>
      <c r="Q20838">
        <v>6.5</v>
      </c>
    </row>
    <row r="20839" spans="1:17" hidden="1" x14ac:dyDescent="0.3">
      <c r="A20839" t="s">
        <v>80627</v>
      </c>
      <c r="B20839" t="s">
        <v>80628</v>
      </c>
      <c r="C20839" s="1" t="str">
        <f t="shared" si="2876"/>
        <v>21:0867</v>
      </c>
      <c r="D20839" s="1" t="str">
        <f t="shared" si="2877"/>
        <v>21:0240</v>
      </c>
      <c r="E20839" t="s">
        <v>80625</v>
      </c>
      <c r="F20839" t="s">
        <v>80629</v>
      </c>
      <c r="H20839">
        <v>46.487878500000001</v>
      </c>
      <c r="I20839">
        <v>-66.613107299999996</v>
      </c>
      <c r="J20839" s="1" t="str">
        <f t="shared" si="2874"/>
        <v>Fluid (stream)</v>
      </c>
      <c r="K20839" s="1" t="str">
        <f t="shared" si="2875"/>
        <v>Untreated Water</v>
      </c>
      <c r="L20839">
        <v>39</v>
      </c>
      <c r="M20839" t="s">
        <v>11435</v>
      </c>
      <c r="N20839">
        <v>655</v>
      </c>
      <c r="O20839">
        <v>2.5000000000000001E-2</v>
      </c>
      <c r="P20839">
        <v>30</v>
      </c>
      <c r="Q20839">
        <v>6.5</v>
      </c>
    </row>
    <row r="20840" spans="1:17" hidden="1" x14ac:dyDescent="0.3">
      <c r="A20840" t="s">
        <v>80630</v>
      </c>
      <c r="B20840" t="s">
        <v>80631</v>
      </c>
      <c r="C20840" s="1" t="str">
        <f t="shared" si="2876"/>
        <v>21:0867</v>
      </c>
      <c r="D20840" s="1" t="str">
        <f t="shared" si="2877"/>
        <v>21:0240</v>
      </c>
      <c r="E20840" t="s">
        <v>80632</v>
      </c>
      <c r="F20840" t="s">
        <v>80633</v>
      </c>
      <c r="H20840">
        <v>46.481889000000002</v>
      </c>
      <c r="I20840">
        <v>-66.628026899999995</v>
      </c>
      <c r="J20840" s="1" t="str">
        <f t="shared" si="2874"/>
        <v>Fluid (stream)</v>
      </c>
      <c r="K20840" s="1" t="str">
        <f t="shared" si="2875"/>
        <v>Untreated Water</v>
      </c>
      <c r="L20840">
        <v>39</v>
      </c>
      <c r="M20840" t="s">
        <v>11392</v>
      </c>
      <c r="N20840">
        <v>656</v>
      </c>
      <c r="O20840">
        <v>2.5000000000000001E-2</v>
      </c>
      <c r="P20840">
        <v>40</v>
      </c>
      <c r="Q20840">
        <v>6.8</v>
      </c>
    </row>
    <row r="20841" spans="1:17" hidden="1" x14ac:dyDescent="0.3">
      <c r="A20841" t="s">
        <v>80634</v>
      </c>
      <c r="B20841" t="s">
        <v>80635</v>
      </c>
      <c r="C20841" s="1" t="str">
        <f t="shared" si="2876"/>
        <v>21:0867</v>
      </c>
      <c r="D20841" s="1" t="str">
        <f t="shared" si="2877"/>
        <v>21:0240</v>
      </c>
      <c r="E20841" t="s">
        <v>80636</v>
      </c>
      <c r="F20841" t="s">
        <v>80637</v>
      </c>
      <c r="H20841">
        <v>46.496111800000001</v>
      </c>
      <c r="I20841">
        <v>-66.636856399999999</v>
      </c>
      <c r="J20841" s="1" t="str">
        <f t="shared" si="2874"/>
        <v>Fluid (stream)</v>
      </c>
      <c r="K20841" s="1" t="str">
        <f t="shared" si="2875"/>
        <v>Untreated Water</v>
      </c>
      <c r="L20841">
        <v>39</v>
      </c>
      <c r="M20841" t="s">
        <v>11397</v>
      </c>
      <c r="N20841">
        <v>657</v>
      </c>
      <c r="O20841">
        <v>2.5000000000000001E-2</v>
      </c>
      <c r="P20841">
        <v>30</v>
      </c>
      <c r="Q20841">
        <v>6.8</v>
      </c>
    </row>
    <row r="20842" spans="1:17" hidden="1" x14ac:dyDescent="0.3">
      <c r="A20842" t="s">
        <v>80638</v>
      </c>
      <c r="B20842" t="s">
        <v>80639</v>
      </c>
      <c r="C20842" s="1" t="str">
        <f t="shared" si="2876"/>
        <v>21:0867</v>
      </c>
      <c r="D20842" s="1" t="str">
        <f t="shared" si="2877"/>
        <v>21:0240</v>
      </c>
      <c r="E20842" t="s">
        <v>80640</v>
      </c>
      <c r="F20842" t="s">
        <v>80641</v>
      </c>
      <c r="H20842">
        <v>46.452147799999999</v>
      </c>
      <c r="I20842">
        <v>-66.643448199999995</v>
      </c>
      <c r="J20842" s="1" t="str">
        <f t="shared" si="2874"/>
        <v>Fluid (stream)</v>
      </c>
      <c r="K20842" s="1" t="str">
        <f t="shared" si="2875"/>
        <v>Untreated Water</v>
      </c>
      <c r="L20842">
        <v>39</v>
      </c>
      <c r="M20842" t="s">
        <v>11402</v>
      </c>
      <c r="N20842">
        <v>658</v>
      </c>
      <c r="O20842">
        <v>2.5000000000000001E-2</v>
      </c>
      <c r="P20842">
        <v>50</v>
      </c>
      <c r="Q20842">
        <v>6.2</v>
      </c>
    </row>
    <row r="20843" spans="1:17" hidden="1" x14ac:dyDescent="0.3">
      <c r="A20843" t="s">
        <v>80642</v>
      </c>
      <c r="B20843" t="s">
        <v>80643</v>
      </c>
      <c r="C20843" s="1" t="str">
        <f t="shared" si="2876"/>
        <v>21:0867</v>
      </c>
      <c r="D20843" s="1" t="str">
        <f t="shared" si="2877"/>
        <v>21:0240</v>
      </c>
      <c r="E20843" t="s">
        <v>80644</v>
      </c>
      <c r="F20843" t="s">
        <v>80645</v>
      </c>
      <c r="H20843">
        <v>46.433183999999997</v>
      </c>
      <c r="I20843">
        <v>-66.666656200000006</v>
      </c>
      <c r="J20843" s="1" t="str">
        <f t="shared" si="2874"/>
        <v>Fluid (stream)</v>
      </c>
      <c r="K20843" s="1" t="str">
        <f t="shared" si="2875"/>
        <v>Untreated Water</v>
      </c>
      <c r="L20843">
        <v>39</v>
      </c>
      <c r="M20843" t="s">
        <v>11411</v>
      </c>
      <c r="N20843">
        <v>659</v>
      </c>
      <c r="O20843">
        <v>2.5000000000000001E-2</v>
      </c>
      <c r="P20843">
        <v>40</v>
      </c>
      <c r="Q20843">
        <v>5.9</v>
      </c>
    </row>
    <row r="20844" spans="1:17" hidden="1" x14ac:dyDescent="0.3">
      <c r="A20844" t="s">
        <v>80646</v>
      </c>
      <c r="B20844" t="s">
        <v>80647</v>
      </c>
      <c r="C20844" s="1" t="str">
        <f t="shared" si="2876"/>
        <v>21:0867</v>
      </c>
      <c r="D20844" s="1" t="str">
        <f t="shared" si="2877"/>
        <v>21:0240</v>
      </c>
      <c r="E20844" t="s">
        <v>80648</v>
      </c>
      <c r="F20844" t="s">
        <v>80649</v>
      </c>
      <c r="H20844">
        <v>46.435056799999998</v>
      </c>
      <c r="I20844">
        <v>-66.674647100000001</v>
      </c>
      <c r="J20844" s="1" t="str">
        <f t="shared" si="2874"/>
        <v>Fluid (stream)</v>
      </c>
      <c r="K20844" s="1" t="str">
        <f t="shared" si="2875"/>
        <v>Untreated Water</v>
      </c>
      <c r="L20844">
        <v>39</v>
      </c>
      <c r="M20844" t="s">
        <v>11416</v>
      </c>
      <c r="N20844">
        <v>660</v>
      </c>
      <c r="O20844">
        <v>2.5000000000000001E-2</v>
      </c>
      <c r="P20844">
        <v>40</v>
      </c>
      <c r="Q20844">
        <v>6.5</v>
      </c>
    </row>
    <row r="20845" spans="1:17" hidden="1" x14ac:dyDescent="0.3">
      <c r="A20845" t="s">
        <v>80650</v>
      </c>
      <c r="B20845" t="s">
        <v>80651</v>
      </c>
      <c r="C20845" s="1" t="str">
        <f t="shared" si="2876"/>
        <v>21:0867</v>
      </c>
      <c r="D20845" s="1" t="str">
        <f t="shared" si="2877"/>
        <v>21:0240</v>
      </c>
      <c r="E20845" t="s">
        <v>80652</v>
      </c>
      <c r="F20845" t="s">
        <v>80653</v>
      </c>
      <c r="H20845">
        <v>46.458905899999998</v>
      </c>
      <c r="I20845">
        <v>-66.728329299999999</v>
      </c>
      <c r="J20845" s="1" t="str">
        <f t="shared" si="2874"/>
        <v>Fluid (stream)</v>
      </c>
      <c r="K20845" s="1" t="str">
        <f t="shared" si="2875"/>
        <v>Untreated Water</v>
      </c>
      <c r="L20845">
        <v>39</v>
      </c>
      <c r="M20845" t="s">
        <v>11421</v>
      </c>
      <c r="N20845">
        <v>661</v>
      </c>
      <c r="O20845">
        <v>2.5000000000000001E-2</v>
      </c>
      <c r="P20845">
        <v>40</v>
      </c>
      <c r="Q20845">
        <v>6.9</v>
      </c>
    </row>
    <row r="20846" spans="1:17" hidden="1" x14ac:dyDescent="0.3">
      <c r="A20846" t="s">
        <v>80654</v>
      </c>
      <c r="B20846" t="s">
        <v>80655</v>
      </c>
      <c r="C20846" s="1" t="str">
        <f t="shared" si="2876"/>
        <v>21:0867</v>
      </c>
      <c r="D20846" s="1" t="str">
        <f t="shared" si="2877"/>
        <v>21:0240</v>
      </c>
      <c r="E20846" t="s">
        <v>80656</v>
      </c>
      <c r="F20846" t="s">
        <v>80657</v>
      </c>
      <c r="H20846">
        <v>46.374263900000003</v>
      </c>
      <c r="I20846">
        <v>-66.735225099999994</v>
      </c>
      <c r="J20846" s="1" t="str">
        <f t="shared" si="2874"/>
        <v>Fluid (stream)</v>
      </c>
      <c r="K20846" s="1" t="str">
        <f t="shared" si="2875"/>
        <v>Untreated Water</v>
      </c>
      <c r="L20846">
        <v>39</v>
      </c>
      <c r="M20846" t="s">
        <v>11426</v>
      </c>
      <c r="N20846">
        <v>662</v>
      </c>
      <c r="O20846">
        <v>2.5000000000000001E-2</v>
      </c>
      <c r="P20846">
        <v>40</v>
      </c>
      <c r="Q20846">
        <v>6.4</v>
      </c>
    </row>
    <row r="20847" spans="1:17" hidden="1" x14ac:dyDescent="0.3">
      <c r="A20847" t="s">
        <v>80658</v>
      </c>
      <c r="B20847" t="s">
        <v>80659</v>
      </c>
      <c r="C20847" s="1" t="str">
        <f t="shared" si="2876"/>
        <v>21:0867</v>
      </c>
      <c r="D20847" s="1" t="str">
        <f t="shared" si="2877"/>
        <v>21:0240</v>
      </c>
      <c r="E20847" t="s">
        <v>80660</v>
      </c>
      <c r="F20847" t="s">
        <v>80661</v>
      </c>
      <c r="H20847">
        <v>46.339624499999999</v>
      </c>
      <c r="I20847">
        <v>-66.713136800000001</v>
      </c>
      <c r="J20847" s="1" t="str">
        <f t="shared" si="2874"/>
        <v>Fluid (stream)</v>
      </c>
      <c r="K20847" s="1" t="str">
        <f t="shared" si="2875"/>
        <v>Untreated Water</v>
      </c>
      <c r="L20847">
        <v>39</v>
      </c>
      <c r="M20847" t="s">
        <v>11440</v>
      </c>
      <c r="N20847">
        <v>663</v>
      </c>
      <c r="O20847">
        <v>2.5000000000000001E-2</v>
      </c>
      <c r="P20847">
        <v>40</v>
      </c>
      <c r="Q20847">
        <v>7.2</v>
      </c>
    </row>
    <row r="20848" spans="1:17" hidden="1" x14ac:dyDescent="0.3">
      <c r="A20848" t="s">
        <v>80662</v>
      </c>
      <c r="B20848" t="s">
        <v>80663</v>
      </c>
      <c r="C20848" s="1" t="str">
        <f t="shared" si="2876"/>
        <v>21:0867</v>
      </c>
      <c r="D20848" s="1" t="str">
        <f t="shared" si="2877"/>
        <v>21:0240</v>
      </c>
      <c r="E20848" t="s">
        <v>80664</v>
      </c>
      <c r="F20848" t="s">
        <v>80665</v>
      </c>
      <c r="H20848">
        <v>46.319929100000003</v>
      </c>
      <c r="I20848">
        <v>-66.994545299999999</v>
      </c>
      <c r="J20848" s="1" t="str">
        <f t="shared" si="2874"/>
        <v>Fluid (stream)</v>
      </c>
      <c r="K20848" s="1" t="str">
        <f t="shared" si="2875"/>
        <v>Untreated Water</v>
      </c>
      <c r="L20848">
        <v>39</v>
      </c>
      <c r="M20848" t="s">
        <v>11445</v>
      </c>
      <c r="N20848">
        <v>664</v>
      </c>
      <c r="O20848">
        <v>2.5000000000000001E-2</v>
      </c>
      <c r="P20848">
        <v>50</v>
      </c>
      <c r="Q20848">
        <v>6.7</v>
      </c>
    </row>
    <row r="20849" spans="1:17" hidden="1" x14ac:dyDescent="0.3">
      <c r="A20849" t="s">
        <v>80666</v>
      </c>
      <c r="B20849" t="s">
        <v>80667</v>
      </c>
      <c r="C20849" s="1" t="str">
        <f t="shared" si="2876"/>
        <v>21:0867</v>
      </c>
      <c r="D20849" s="1" t="str">
        <f t="shared" si="2877"/>
        <v>21:0240</v>
      </c>
      <c r="E20849" t="s">
        <v>80668</v>
      </c>
      <c r="F20849" t="s">
        <v>80669</v>
      </c>
      <c r="H20849">
        <v>46.320205199999997</v>
      </c>
      <c r="I20849">
        <v>-66.992326899999995</v>
      </c>
      <c r="J20849" s="1" t="str">
        <f t="shared" si="2874"/>
        <v>Fluid (stream)</v>
      </c>
      <c r="K20849" s="1" t="str">
        <f t="shared" si="2875"/>
        <v>Untreated Water</v>
      </c>
      <c r="L20849">
        <v>39</v>
      </c>
      <c r="M20849" t="s">
        <v>11450</v>
      </c>
      <c r="N20849">
        <v>665</v>
      </c>
      <c r="O20849">
        <v>2.5000000000000001E-2</v>
      </c>
      <c r="P20849">
        <v>40</v>
      </c>
      <c r="Q20849">
        <v>6.2</v>
      </c>
    </row>
    <row r="20850" spans="1:17" hidden="1" x14ac:dyDescent="0.3">
      <c r="A20850" t="s">
        <v>80670</v>
      </c>
      <c r="B20850" t="s">
        <v>80671</v>
      </c>
      <c r="C20850" s="1" t="str">
        <f t="shared" si="2876"/>
        <v>21:0867</v>
      </c>
      <c r="D20850" s="1" t="str">
        <f t="shared" si="2877"/>
        <v>21:0240</v>
      </c>
      <c r="E20850" t="s">
        <v>80672</v>
      </c>
      <c r="F20850" t="s">
        <v>80673</v>
      </c>
      <c r="H20850">
        <v>46.307259299999998</v>
      </c>
      <c r="I20850">
        <v>-66.977800200000004</v>
      </c>
      <c r="J20850" s="1" t="str">
        <f t="shared" ref="J20850:J20913" si="2878">HYPERLINK("http://geochem.nrcan.gc.ca/cdogs/content/kwd/kwd020018_e.htm", "Fluid (stream)")</f>
        <v>Fluid (stream)</v>
      </c>
      <c r="K20850" s="1" t="str">
        <f t="shared" si="2875"/>
        <v>Untreated Water</v>
      </c>
      <c r="L20850">
        <v>39</v>
      </c>
      <c r="M20850" t="s">
        <v>11460</v>
      </c>
      <c r="N20850">
        <v>666</v>
      </c>
      <c r="O20850">
        <v>2.5000000000000001E-2</v>
      </c>
      <c r="P20850">
        <v>60</v>
      </c>
      <c r="Q20850">
        <v>6.4</v>
      </c>
    </row>
    <row r="20851" spans="1:17" hidden="1" x14ac:dyDescent="0.3">
      <c r="A20851" t="s">
        <v>80674</v>
      </c>
      <c r="B20851" t="s">
        <v>80675</v>
      </c>
      <c r="C20851" s="1" t="str">
        <f t="shared" si="2876"/>
        <v>21:0867</v>
      </c>
      <c r="D20851" s="1" t="str">
        <f t="shared" si="2877"/>
        <v>21:0240</v>
      </c>
      <c r="E20851" t="s">
        <v>80676</v>
      </c>
      <c r="F20851" t="s">
        <v>80677</v>
      </c>
      <c r="H20851">
        <v>46.346434500000001</v>
      </c>
      <c r="I20851">
        <v>-66.831769300000005</v>
      </c>
      <c r="J20851" s="1" t="str">
        <f t="shared" si="2878"/>
        <v>Fluid (stream)</v>
      </c>
      <c r="K20851" s="1" t="str">
        <f t="shared" si="2875"/>
        <v>Untreated Water</v>
      </c>
      <c r="L20851">
        <v>39</v>
      </c>
      <c r="M20851" t="s">
        <v>11465</v>
      </c>
      <c r="N20851">
        <v>667</v>
      </c>
      <c r="O20851">
        <v>2.5000000000000001E-2</v>
      </c>
      <c r="P20851">
        <v>40</v>
      </c>
      <c r="Q20851">
        <v>6.9</v>
      </c>
    </row>
    <row r="20852" spans="1:17" hidden="1" x14ac:dyDescent="0.3">
      <c r="A20852" t="s">
        <v>80678</v>
      </c>
      <c r="B20852" t="s">
        <v>80679</v>
      </c>
      <c r="C20852" s="1" t="str">
        <f t="shared" si="2876"/>
        <v>21:0867</v>
      </c>
      <c r="D20852" s="1" t="str">
        <f t="shared" si="2877"/>
        <v>21:0240</v>
      </c>
      <c r="E20852" t="s">
        <v>80680</v>
      </c>
      <c r="F20852" t="s">
        <v>80681</v>
      </c>
      <c r="H20852">
        <v>46.313060800000002</v>
      </c>
      <c r="I20852">
        <v>-66.827893700000004</v>
      </c>
      <c r="J20852" s="1" t="str">
        <f t="shared" si="2878"/>
        <v>Fluid (stream)</v>
      </c>
      <c r="K20852" s="1" t="str">
        <f t="shared" si="2875"/>
        <v>Untreated Water</v>
      </c>
      <c r="L20852">
        <v>39</v>
      </c>
      <c r="M20852" t="s">
        <v>11470</v>
      </c>
      <c r="N20852">
        <v>668</v>
      </c>
      <c r="O20852">
        <v>2.5000000000000001E-2</v>
      </c>
      <c r="P20852">
        <v>40</v>
      </c>
      <c r="Q20852">
        <v>7</v>
      </c>
    </row>
    <row r="20853" spans="1:17" hidden="1" x14ac:dyDescent="0.3">
      <c r="A20853" t="s">
        <v>80682</v>
      </c>
      <c r="B20853" t="s">
        <v>80683</v>
      </c>
      <c r="C20853" s="1" t="str">
        <f t="shared" si="2876"/>
        <v>21:0867</v>
      </c>
      <c r="D20853" s="1" t="str">
        <f t="shared" si="2877"/>
        <v>21:0240</v>
      </c>
      <c r="E20853" t="s">
        <v>80684</v>
      </c>
      <c r="F20853" t="s">
        <v>80685</v>
      </c>
      <c r="H20853">
        <v>46.313836700000003</v>
      </c>
      <c r="I20853">
        <v>-66.8213686</v>
      </c>
      <c r="J20853" s="1" t="str">
        <f t="shared" si="2878"/>
        <v>Fluid (stream)</v>
      </c>
      <c r="K20853" s="1" t="str">
        <f t="shared" si="2875"/>
        <v>Untreated Water</v>
      </c>
      <c r="L20853">
        <v>39</v>
      </c>
      <c r="M20853" t="s">
        <v>11475</v>
      </c>
      <c r="N20853">
        <v>669</v>
      </c>
      <c r="O20853">
        <v>2.5000000000000001E-2</v>
      </c>
      <c r="P20853">
        <v>40</v>
      </c>
      <c r="Q20853">
        <v>6.9</v>
      </c>
    </row>
    <row r="20854" spans="1:17" hidden="1" x14ac:dyDescent="0.3">
      <c r="A20854" t="s">
        <v>80686</v>
      </c>
      <c r="B20854" t="s">
        <v>80687</v>
      </c>
      <c r="C20854" s="1" t="str">
        <f t="shared" si="2876"/>
        <v>21:0867</v>
      </c>
      <c r="D20854" s="1" t="str">
        <f t="shared" si="2877"/>
        <v>21:0240</v>
      </c>
      <c r="E20854" t="s">
        <v>80688</v>
      </c>
      <c r="F20854" t="s">
        <v>80689</v>
      </c>
      <c r="H20854">
        <v>46.318156299999998</v>
      </c>
      <c r="I20854">
        <v>-66.765341500000005</v>
      </c>
      <c r="J20854" s="1" t="str">
        <f t="shared" si="2878"/>
        <v>Fluid (stream)</v>
      </c>
      <c r="K20854" s="1" t="str">
        <f t="shared" si="2875"/>
        <v>Untreated Water</v>
      </c>
      <c r="L20854">
        <v>39</v>
      </c>
      <c r="M20854" t="s">
        <v>11480</v>
      </c>
      <c r="N20854">
        <v>670</v>
      </c>
      <c r="O20854">
        <v>2.5000000000000001E-2</v>
      </c>
      <c r="P20854">
        <v>40</v>
      </c>
      <c r="Q20854">
        <v>7.1</v>
      </c>
    </row>
    <row r="20855" spans="1:17" hidden="1" x14ac:dyDescent="0.3">
      <c r="A20855" t="s">
        <v>80690</v>
      </c>
      <c r="B20855" t="s">
        <v>80691</v>
      </c>
      <c r="C20855" s="1" t="str">
        <f t="shared" si="2876"/>
        <v>21:0867</v>
      </c>
      <c r="D20855" s="1" t="str">
        <f t="shared" si="2877"/>
        <v>21:0240</v>
      </c>
      <c r="E20855" t="s">
        <v>80692</v>
      </c>
      <c r="F20855" t="s">
        <v>80693</v>
      </c>
      <c r="H20855">
        <v>46.341308400000003</v>
      </c>
      <c r="I20855">
        <v>-66.846266900000003</v>
      </c>
      <c r="J20855" s="1" t="str">
        <f t="shared" si="2878"/>
        <v>Fluid (stream)</v>
      </c>
      <c r="K20855" s="1" t="str">
        <f t="shared" si="2875"/>
        <v>Untreated Water</v>
      </c>
      <c r="L20855">
        <v>39</v>
      </c>
      <c r="M20855" t="s">
        <v>12548</v>
      </c>
      <c r="N20855">
        <v>671</v>
      </c>
      <c r="O20855">
        <v>2.5000000000000001E-2</v>
      </c>
      <c r="P20855">
        <v>40</v>
      </c>
      <c r="Q20855">
        <v>6.7</v>
      </c>
    </row>
    <row r="20856" spans="1:17" hidden="1" x14ac:dyDescent="0.3">
      <c r="A20856" t="s">
        <v>80694</v>
      </c>
      <c r="B20856" t="s">
        <v>80695</v>
      </c>
      <c r="C20856" s="1" t="str">
        <f t="shared" si="2876"/>
        <v>21:0867</v>
      </c>
      <c r="D20856" s="1" t="str">
        <f t="shared" si="2877"/>
        <v>21:0240</v>
      </c>
      <c r="E20856" t="s">
        <v>80696</v>
      </c>
      <c r="F20856" t="s">
        <v>80697</v>
      </c>
      <c r="H20856">
        <v>46.320498499999999</v>
      </c>
      <c r="I20856">
        <v>-66.888653300000001</v>
      </c>
      <c r="J20856" s="1" t="str">
        <f t="shared" si="2878"/>
        <v>Fluid (stream)</v>
      </c>
      <c r="K20856" s="1" t="str">
        <f t="shared" si="2875"/>
        <v>Untreated Water</v>
      </c>
      <c r="L20856">
        <v>40</v>
      </c>
      <c r="M20856" t="s">
        <v>11392</v>
      </c>
      <c r="N20856">
        <v>672</v>
      </c>
      <c r="O20856">
        <v>2.5000000000000001E-2</v>
      </c>
      <c r="P20856">
        <v>30</v>
      </c>
      <c r="Q20856">
        <v>7.1</v>
      </c>
    </row>
    <row r="20857" spans="1:17" hidden="1" x14ac:dyDescent="0.3">
      <c r="A20857" t="s">
        <v>80698</v>
      </c>
      <c r="B20857" t="s">
        <v>80699</v>
      </c>
      <c r="C20857" s="1" t="str">
        <f t="shared" si="2876"/>
        <v>21:0867</v>
      </c>
      <c r="D20857" s="1" t="str">
        <f t="shared" si="2877"/>
        <v>21:0240</v>
      </c>
      <c r="E20857" t="s">
        <v>80700</v>
      </c>
      <c r="F20857" t="s">
        <v>80701</v>
      </c>
      <c r="H20857">
        <v>46.347009200000002</v>
      </c>
      <c r="I20857">
        <v>-66.911026199999995</v>
      </c>
      <c r="J20857" s="1" t="str">
        <f t="shared" si="2878"/>
        <v>Fluid (stream)</v>
      </c>
      <c r="K20857" s="1" t="str">
        <f t="shared" ref="K20857:K20920" si="2879">HYPERLINK("http://geochem.nrcan.gc.ca/cdogs/content/kwd/kwd080007_e.htm", "Untreated Water")</f>
        <v>Untreated Water</v>
      </c>
      <c r="L20857">
        <v>40</v>
      </c>
      <c r="M20857" t="s">
        <v>11397</v>
      </c>
      <c r="N20857">
        <v>673</v>
      </c>
      <c r="O20857">
        <v>2.5000000000000001E-2</v>
      </c>
      <c r="P20857">
        <v>30</v>
      </c>
      <c r="Q20857">
        <v>6.1</v>
      </c>
    </row>
    <row r="20858" spans="1:17" hidden="1" x14ac:dyDescent="0.3">
      <c r="A20858" t="s">
        <v>80702</v>
      </c>
      <c r="B20858" t="s">
        <v>80703</v>
      </c>
      <c r="C20858" s="1" t="str">
        <f t="shared" si="2876"/>
        <v>21:0867</v>
      </c>
      <c r="D20858" s="1" t="str">
        <f t="shared" si="2877"/>
        <v>21:0240</v>
      </c>
      <c r="E20858" t="s">
        <v>80704</v>
      </c>
      <c r="F20858" t="s">
        <v>80705</v>
      </c>
      <c r="H20858">
        <v>46.300241499999998</v>
      </c>
      <c r="I20858">
        <v>-66.912806799999998</v>
      </c>
      <c r="J20858" s="1" t="str">
        <f t="shared" si="2878"/>
        <v>Fluid (stream)</v>
      </c>
      <c r="K20858" s="1" t="str">
        <f t="shared" si="2879"/>
        <v>Untreated Water</v>
      </c>
      <c r="L20858">
        <v>40</v>
      </c>
      <c r="M20858" t="s">
        <v>11402</v>
      </c>
      <c r="N20858">
        <v>674</v>
      </c>
      <c r="O20858">
        <v>2.5000000000000001E-2</v>
      </c>
      <c r="P20858">
        <v>40</v>
      </c>
      <c r="Q20858">
        <v>7</v>
      </c>
    </row>
    <row r="20859" spans="1:17" hidden="1" x14ac:dyDescent="0.3">
      <c r="A20859" t="s">
        <v>80706</v>
      </c>
      <c r="B20859" t="s">
        <v>80707</v>
      </c>
      <c r="C20859" s="1" t="str">
        <f t="shared" si="2876"/>
        <v>21:0867</v>
      </c>
      <c r="D20859" s="1" t="str">
        <f t="shared" si="2877"/>
        <v>21:0240</v>
      </c>
      <c r="E20859" t="s">
        <v>80708</v>
      </c>
      <c r="F20859" t="s">
        <v>80709</v>
      </c>
      <c r="H20859">
        <v>46.3011883</v>
      </c>
      <c r="I20859">
        <v>-66.915367900000007</v>
      </c>
      <c r="J20859" s="1" t="str">
        <f t="shared" si="2878"/>
        <v>Fluid (stream)</v>
      </c>
      <c r="K20859" s="1" t="str">
        <f t="shared" si="2879"/>
        <v>Untreated Water</v>
      </c>
      <c r="L20859">
        <v>40</v>
      </c>
      <c r="M20859" t="s">
        <v>11411</v>
      </c>
      <c r="N20859">
        <v>675</v>
      </c>
      <c r="O20859">
        <v>2.5000000000000001E-2</v>
      </c>
      <c r="P20859">
        <v>30</v>
      </c>
      <c r="Q20859">
        <v>6.8</v>
      </c>
    </row>
    <row r="20860" spans="1:17" hidden="1" x14ac:dyDescent="0.3">
      <c r="A20860" t="s">
        <v>80710</v>
      </c>
      <c r="B20860" t="s">
        <v>80711</v>
      </c>
      <c r="C20860" s="1" t="str">
        <f t="shared" si="2876"/>
        <v>21:0867</v>
      </c>
      <c r="D20860" s="1" t="str">
        <f t="shared" si="2877"/>
        <v>21:0240</v>
      </c>
      <c r="E20860" t="s">
        <v>80712</v>
      </c>
      <c r="F20860" t="s">
        <v>80713</v>
      </c>
      <c r="H20860">
        <v>46.302252899999999</v>
      </c>
      <c r="I20860">
        <v>-66.924417599999998</v>
      </c>
      <c r="J20860" s="1" t="str">
        <f t="shared" si="2878"/>
        <v>Fluid (stream)</v>
      </c>
      <c r="K20860" s="1" t="str">
        <f t="shared" si="2879"/>
        <v>Untreated Water</v>
      </c>
      <c r="L20860">
        <v>40</v>
      </c>
      <c r="M20860" t="s">
        <v>11416</v>
      </c>
      <c r="N20860">
        <v>676</v>
      </c>
      <c r="O20860">
        <v>2.5000000000000001E-2</v>
      </c>
      <c r="P20860">
        <v>30</v>
      </c>
      <c r="Q20860">
        <v>6.8</v>
      </c>
    </row>
    <row r="20861" spans="1:17" hidden="1" x14ac:dyDescent="0.3">
      <c r="A20861" t="s">
        <v>80714</v>
      </c>
      <c r="B20861" t="s">
        <v>80715</v>
      </c>
      <c r="C20861" s="1" t="str">
        <f t="shared" si="2876"/>
        <v>21:0867</v>
      </c>
      <c r="D20861" s="1" t="str">
        <f t="shared" si="2877"/>
        <v>21:0240</v>
      </c>
      <c r="E20861" t="s">
        <v>80716</v>
      </c>
      <c r="F20861" t="s">
        <v>80717</v>
      </c>
      <c r="H20861">
        <v>46.300501199999999</v>
      </c>
      <c r="I20861">
        <v>-66.927081000000001</v>
      </c>
      <c r="J20861" s="1" t="str">
        <f t="shared" si="2878"/>
        <v>Fluid (stream)</v>
      </c>
      <c r="K20861" s="1" t="str">
        <f t="shared" si="2879"/>
        <v>Untreated Water</v>
      </c>
      <c r="L20861">
        <v>40</v>
      </c>
      <c r="M20861" t="s">
        <v>11421</v>
      </c>
      <c r="N20861">
        <v>677</v>
      </c>
      <c r="O20861">
        <v>2.5000000000000001E-2</v>
      </c>
      <c r="P20861">
        <v>40</v>
      </c>
      <c r="Q20861">
        <v>6.9</v>
      </c>
    </row>
    <row r="20862" spans="1:17" hidden="1" x14ac:dyDescent="0.3">
      <c r="A20862" t="s">
        <v>80718</v>
      </c>
      <c r="B20862" t="s">
        <v>80719</v>
      </c>
      <c r="C20862" s="1" t="str">
        <f t="shared" si="2876"/>
        <v>21:0867</v>
      </c>
      <c r="D20862" s="1" t="str">
        <f t="shared" si="2877"/>
        <v>21:0240</v>
      </c>
      <c r="E20862" t="s">
        <v>80720</v>
      </c>
      <c r="F20862" t="s">
        <v>80721</v>
      </c>
      <c r="H20862">
        <v>46.487836799999997</v>
      </c>
      <c r="I20862">
        <v>-66.526457899999997</v>
      </c>
      <c r="J20862" s="1" t="str">
        <f t="shared" si="2878"/>
        <v>Fluid (stream)</v>
      </c>
      <c r="K20862" s="1" t="str">
        <f t="shared" si="2879"/>
        <v>Untreated Water</v>
      </c>
      <c r="L20862">
        <v>40</v>
      </c>
      <c r="M20862" t="s">
        <v>11426</v>
      </c>
      <c r="N20862">
        <v>678</v>
      </c>
      <c r="O20862">
        <v>2.5000000000000001E-2</v>
      </c>
      <c r="P20862">
        <v>40</v>
      </c>
      <c r="Q20862">
        <v>7</v>
      </c>
    </row>
    <row r="20863" spans="1:17" hidden="1" x14ac:dyDescent="0.3">
      <c r="A20863" t="s">
        <v>80722</v>
      </c>
      <c r="B20863" t="s">
        <v>80723</v>
      </c>
      <c r="C20863" s="1" t="str">
        <f t="shared" si="2876"/>
        <v>21:0867</v>
      </c>
      <c r="D20863" s="1" t="str">
        <f t="shared" si="2877"/>
        <v>21:0240</v>
      </c>
      <c r="E20863" t="s">
        <v>80724</v>
      </c>
      <c r="F20863" t="s">
        <v>80725</v>
      </c>
      <c r="H20863">
        <v>46.436205399999999</v>
      </c>
      <c r="I20863">
        <v>-66.511222900000007</v>
      </c>
      <c r="J20863" s="1" t="str">
        <f t="shared" si="2878"/>
        <v>Fluid (stream)</v>
      </c>
      <c r="K20863" s="1" t="str">
        <f t="shared" si="2879"/>
        <v>Untreated Water</v>
      </c>
      <c r="L20863">
        <v>40</v>
      </c>
      <c r="M20863" t="s">
        <v>11440</v>
      </c>
      <c r="N20863">
        <v>679</v>
      </c>
      <c r="O20863">
        <v>0.08</v>
      </c>
      <c r="P20863">
        <v>40</v>
      </c>
      <c r="Q20863">
        <v>7.9</v>
      </c>
    </row>
    <row r="20864" spans="1:17" hidden="1" x14ac:dyDescent="0.3">
      <c r="A20864" t="s">
        <v>80726</v>
      </c>
      <c r="B20864" t="s">
        <v>80727</v>
      </c>
      <c r="C20864" s="1" t="str">
        <f t="shared" si="2876"/>
        <v>21:0867</v>
      </c>
      <c r="D20864" s="1" t="str">
        <f t="shared" si="2877"/>
        <v>21:0240</v>
      </c>
      <c r="E20864" t="s">
        <v>80728</v>
      </c>
      <c r="F20864" t="s">
        <v>80729</v>
      </c>
      <c r="H20864">
        <v>46.4288162</v>
      </c>
      <c r="I20864">
        <v>-66.544099799999998</v>
      </c>
      <c r="J20864" s="1" t="str">
        <f t="shared" si="2878"/>
        <v>Fluid (stream)</v>
      </c>
      <c r="K20864" s="1" t="str">
        <f t="shared" si="2879"/>
        <v>Untreated Water</v>
      </c>
      <c r="L20864">
        <v>40</v>
      </c>
      <c r="M20864" t="s">
        <v>11445</v>
      </c>
      <c r="N20864">
        <v>680</v>
      </c>
      <c r="O20864">
        <v>2.5000000000000001E-2</v>
      </c>
      <c r="P20864">
        <v>50</v>
      </c>
      <c r="Q20864">
        <v>7.4</v>
      </c>
    </row>
    <row r="20865" spans="1:17" hidden="1" x14ac:dyDescent="0.3">
      <c r="A20865" t="s">
        <v>80730</v>
      </c>
      <c r="B20865" t="s">
        <v>80731</v>
      </c>
      <c r="C20865" s="1" t="str">
        <f t="shared" si="2876"/>
        <v>21:0867</v>
      </c>
      <c r="D20865" s="1" t="str">
        <f t="shared" si="2877"/>
        <v>21:0240</v>
      </c>
      <c r="E20865" t="s">
        <v>80732</v>
      </c>
      <c r="F20865" t="s">
        <v>80733</v>
      </c>
      <c r="H20865">
        <v>46.420960700000002</v>
      </c>
      <c r="I20865">
        <v>-66.555515</v>
      </c>
      <c r="J20865" s="1" t="str">
        <f t="shared" si="2878"/>
        <v>Fluid (stream)</v>
      </c>
      <c r="K20865" s="1" t="str">
        <f t="shared" si="2879"/>
        <v>Untreated Water</v>
      </c>
      <c r="L20865">
        <v>40</v>
      </c>
      <c r="M20865" t="s">
        <v>11450</v>
      </c>
      <c r="N20865">
        <v>681</v>
      </c>
      <c r="O20865">
        <v>2.5000000000000001E-2</v>
      </c>
      <c r="P20865">
        <v>40</v>
      </c>
      <c r="Q20865">
        <v>7.2</v>
      </c>
    </row>
    <row r="20866" spans="1:17" hidden="1" x14ac:dyDescent="0.3">
      <c r="A20866" t="s">
        <v>80734</v>
      </c>
      <c r="B20866" t="s">
        <v>80735</v>
      </c>
      <c r="C20866" s="1" t="str">
        <f t="shared" si="2876"/>
        <v>21:0867</v>
      </c>
      <c r="D20866" s="1" t="str">
        <f t="shared" si="2877"/>
        <v>21:0240</v>
      </c>
      <c r="E20866" t="s">
        <v>80736</v>
      </c>
      <c r="F20866" t="s">
        <v>80737</v>
      </c>
      <c r="H20866">
        <v>46.440230999999997</v>
      </c>
      <c r="I20866">
        <v>-66.572879</v>
      </c>
      <c r="J20866" s="1" t="str">
        <f t="shared" si="2878"/>
        <v>Fluid (stream)</v>
      </c>
      <c r="K20866" s="1" t="str">
        <f t="shared" si="2879"/>
        <v>Untreated Water</v>
      </c>
      <c r="L20866">
        <v>40</v>
      </c>
      <c r="M20866" t="s">
        <v>11460</v>
      </c>
      <c r="N20866">
        <v>682</v>
      </c>
      <c r="O20866">
        <v>2.5000000000000001E-2</v>
      </c>
      <c r="P20866">
        <v>40</v>
      </c>
      <c r="Q20866">
        <v>7.2</v>
      </c>
    </row>
    <row r="20867" spans="1:17" hidden="1" x14ac:dyDescent="0.3">
      <c r="A20867" t="s">
        <v>80738</v>
      </c>
      <c r="B20867" t="s">
        <v>80739</v>
      </c>
      <c r="C20867" s="1" t="str">
        <f t="shared" si="2876"/>
        <v>21:0867</v>
      </c>
      <c r="D20867" s="1" t="str">
        <f t="shared" si="2877"/>
        <v>21:0240</v>
      </c>
      <c r="E20867" t="s">
        <v>80740</v>
      </c>
      <c r="F20867" t="s">
        <v>80741</v>
      </c>
      <c r="H20867">
        <v>46.441226700000001</v>
      </c>
      <c r="I20867">
        <v>-66.577391399999996</v>
      </c>
      <c r="J20867" s="1" t="str">
        <f t="shared" si="2878"/>
        <v>Fluid (stream)</v>
      </c>
      <c r="K20867" s="1" t="str">
        <f t="shared" si="2879"/>
        <v>Untreated Water</v>
      </c>
      <c r="L20867">
        <v>40</v>
      </c>
      <c r="M20867" t="s">
        <v>11465</v>
      </c>
      <c r="N20867">
        <v>683</v>
      </c>
      <c r="O20867">
        <v>2.5000000000000001E-2</v>
      </c>
      <c r="P20867">
        <v>40</v>
      </c>
      <c r="Q20867">
        <v>7.1</v>
      </c>
    </row>
    <row r="20868" spans="1:17" hidden="1" x14ac:dyDescent="0.3">
      <c r="A20868" t="s">
        <v>80742</v>
      </c>
      <c r="B20868" t="s">
        <v>80743</v>
      </c>
      <c r="C20868" s="1" t="str">
        <f t="shared" si="2876"/>
        <v>21:0867</v>
      </c>
      <c r="D20868" s="1" t="str">
        <f t="shared" si="2877"/>
        <v>21:0240</v>
      </c>
      <c r="E20868" t="s">
        <v>80744</v>
      </c>
      <c r="F20868" t="s">
        <v>80745</v>
      </c>
      <c r="H20868">
        <v>46.400750899999998</v>
      </c>
      <c r="I20868">
        <v>-66.578535200000005</v>
      </c>
      <c r="J20868" s="1" t="str">
        <f t="shared" si="2878"/>
        <v>Fluid (stream)</v>
      </c>
      <c r="K20868" s="1" t="str">
        <f t="shared" si="2879"/>
        <v>Untreated Water</v>
      </c>
      <c r="L20868">
        <v>40</v>
      </c>
      <c r="M20868" t="s">
        <v>11470</v>
      </c>
      <c r="N20868">
        <v>684</v>
      </c>
      <c r="O20868">
        <v>2.5000000000000001E-2</v>
      </c>
      <c r="P20868">
        <v>40</v>
      </c>
      <c r="Q20868">
        <v>6.8</v>
      </c>
    </row>
    <row r="20869" spans="1:17" hidden="1" x14ac:dyDescent="0.3">
      <c r="A20869" t="s">
        <v>80746</v>
      </c>
      <c r="B20869" t="s">
        <v>80747</v>
      </c>
      <c r="C20869" s="1" t="str">
        <f t="shared" si="2876"/>
        <v>21:0867</v>
      </c>
      <c r="D20869" s="1" t="str">
        <f t="shared" si="2877"/>
        <v>21:0240</v>
      </c>
      <c r="E20869" t="s">
        <v>80748</v>
      </c>
      <c r="F20869" t="s">
        <v>80749</v>
      </c>
      <c r="H20869">
        <v>46.399007599999997</v>
      </c>
      <c r="I20869">
        <v>-66.581214200000005</v>
      </c>
      <c r="J20869" s="1" t="str">
        <f t="shared" si="2878"/>
        <v>Fluid (stream)</v>
      </c>
      <c r="K20869" s="1" t="str">
        <f t="shared" si="2879"/>
        <v>Untreated Water</v>
      </c>
      <c r="L20869">
        <v>40</v>
      </c>
      <c r="M20869" t="s">
        <v>11475</v>
      </c>
      <c r="N20869">
        <v>685</v>
      </c>
      <c r="O20869">
        <v>2.5000000000000001E-2</v>
      </c>
      <c r="P20869">
        <v>40</v>
      </c>
      <c r="Q20869">
        <v>6.7</v>
      </c>
    </row>
    <row r="20870" spans="1:17" hidden="1" x14ac:dyDescent="0.3">
      <c r="A20870" t="s">
        <v>80750</v>
      </c>
      <c r="B20870" t="s">
        <v>80751</v>
      </c>
      <c r="C20870" s="1" t="str">
        <f t="shared" si="2876"/>
        <v>21:0867</v>
      </c>
      <c r="D20870" s="1" t="str">
        <f t="shared" si="2877"/>
        <v>21:0240</v>
      </c>
      <c r="E20870" t="s">
        <v>80752</v>
      </c>
      <c r="F20870" t="s">
        <v>80753</v>
      </c>
      <c r="H20870">
        <v>46.296304399999997</v>
      </c>
      <c r="I20870">
        <v>-66.846086400000004</v>
      </c>
      <c r="J20870" s="1" t="str">
        <f t="shared" si="2878"/>
        <v>Fluid (stream)</v>
      </c>
      <c r="K20870" s="1" t="str">
        <f t="shared" si="2879"/>
        <v>Untreated Water</v>
      </c>
      <c r="L20870">
        <v>40</v>
      </c>
      <c r="M20870" t="s">
        <v>11480</v>
      </c>
      <c r="N20870">
        <v>686</v>
      </c>
      <c r="O20870">
        <v>2.5000000000000001E-2</v>
      </c>
      <c r="P20870">
        <v>60</v>
      </c>
      <c r="Q20870">
        <v>7.4</v>
      </c>
    </row>
    <row r="20871" spans="1:17" hidden="1" x14ac:dyDescent="0.3">
      <c r="A20871" t="s">
        <v>80754</v>
      </c>
      <c r="B20871" t="s">
        <v>80755</v>
      </c>
      <c r="C20871" s="1" t="str">
        <f t="shared" si="2876"/>
        <v>21:0867</v>
      </c>
      <c r="D20871" s="1" t="str">
        <f t="shared" si="2877"/>
        <v>21:0240</v>
      </c>
      <c r="E20871" t="s">
        <v>80756</v>
      </c>
      <c r="F20871" t="s">
        <v>80757</v>
      </c>
      <c r="H20871">
        <v>46.293327400000003</v>
      </c>
      <c r="I20871">
        <v>-66.855291899999997</v>
      </c>
      <c r="J20871" s="1" t="str">
        <f t="shared" si="2878"/>
        <v>Fluid (stream)</v>
      </c>
      <c r="K20871" s="1" t="str">
        <f t="shared" si="2879"/>
        <v>Untreated Water</v>
      </c>
      <c r="L20871">
        <v>41</v>
      </c>
      <c r="M20871" t="s">
        <v>11392</v>
      </c>
      <c r="N20871">
        <v>687</v>
      </c>
      <c r="O20871">
        <v>2.5000000000000001E-2</v>
      </c>
      <c r="P20871">
        <v>50</v>
      </c>
      <c r="Q20871">
        <v>7.5</v>
      </c>
    </row>
    <row r="20872" spans="1:17" hidden="1" x14ac:dyDescent="0.3">
      <c r="A20872" t="s">
        <v>80758</v>
      </c>
      <c r="B20872" t="s">
        <v>80759</v>
      </c>
      <c r="C20872" s="1" t="str">
        <f t="shared" si="2876"/>
        <v>21:0867</v>
      </c>
      <c r="D20872" s="1" t="str">
        <f t="shared" si="2877"/>
        <v>21:0240</v>
      </c>
      <c r="E20872" t="s">
        <v>80760</v>
      </c>
      <c r="F20872" t="s">
        <v>80761</v>
      </c>
      <c r="H20872">
        <v>46.298188600000003</v>
      </c>
      <c r="I20872">
        <v>-66.850557100000003</v>
      </c>
      <c r="J20872" s="1" t="str">
        <f t="shared" si="2878"/>
        <v>Fluid (stream)</v>
      </c>
      <c r="K20872" s="1" t="str">
        <f t="shared" si="2879"/>
        <v>Untreated Water</v>
      </c>
      <c r="L20872">
        <v>41</v>
      </c>
      <c r="M20872" t="s">
        <v>11397</v>
      </c>
      <c r="N20872">
        <v>688</v>
      </c>
      <c r="O20872">
        <v>2.5000000000000001E-2</v>
      </c>
      <c r="P20872">
        <v>40</v>
      </c>
      <c r="Q20872">
        <v>7.3</v>
      </c>
    </row>
    <row r="20873" spans="1:17" hidden="1" x14ac:dyDescent="0.3">
      <c r="A20873" t="s">
        <v>80762</v>
      </c>
      <c r="B20873" t="s">
        <v>80763</v>
      </c>
      <c r="C20873" s="1" t="str">
        <f t="shared" si="2876"/>
        <v>21:0867</v>
      </c>
      <c r="D20873" s="1" t="str">
        <f t="shared" si="2877"/>
        <v>21:0240</v>
      </c>
      <c r="E20873" t="s">
        <v>80764</v>
      </c>
      <c r="F20873" t="s">
        <v>80765</v>
      </c>
      <c r="H20873">
        <v>46.297580099999998</v>
      </c>
      <c r="I20873">
        <v>-66.842140799999996</v>
      </c>
      <c r="J20873" s="1" t="str">
        <f t="shared" si="2878"/>
        <v>Fluid (stream)</v>
      </c>
      <c r="K20873" s="1" t="str">
        <f t="shared" si="2879"/>
        <v>Untreated Water</v>
      </c>
      <c r="L20873">
        <v>41</v>
      </c>
      <c r="M20873" t="s">
        <v>11402</v>
      </c>
      <c r="N20873">
        <v>689</v>
      </c>
      <c r="O20873">
        <v>2.5000000000000001E-2</v>
      </c>
      <c r="P20873">
        <v>40</v>
      </c>
      <c r="Q20873">
        <v>7.3</v>
      </c>
    </row>
    <row r="20874" spans="1:17" hidden="1" x14ac:dyDescent="0.3">
      <c r="A20874" t="s">
        <v>80766</v>
      </c>
      <c r="B20874" t="s">
        <v>80767</v>
      </c>
      <c r="C20874" s="1" t="str">
        <f t="shared" si="2876"/>
        <v>21:0867</v>
      </c>
      <c r="D20874" s="1" t="str">
        <f t="shared" si="2877"/>
        <v>21:0240</v>
      </c>
      <c r="E20874" t="s">
        <v>80768</v>
      </c>
      <c r="F20874" t="s">
        <v>80769</v>
      </c>
      <c r="H20874">
        <v>46.298880099999998</v>
      </c>
      <c r="I20874">
        <v>-66.839492699999994</v>
      </c>
      <c r="J20874" s="1" t="str">
        <f t="shared" si="2878"/>
        <v>Fluid (stream)</v>
      </c>
      <c r="K20874" s="1" t="str">
        <f t="shared" si="2879"/>
        <v>Untreated Water</v>
      </c>
      <c r="L20874">
        <v>41</v>
      </c>
      <c r="M20874" t="s">
        <v>11411</v>
      </c>
      <c r="N20874">
        <v>690</v>
      </c>
      <c r="O20874">
        <v>2.5000000000000001E-2</v>
      </c>
      <c r="P20874">
        <v>40</v>
      </c>
      <c r="Q20874">
        <v>7.4</v>
      </c>
    </row>
    <row r="20875" spans="1:17" hidden="1" x14ac:dyDescent="0.3">
      <c r="A20875" t="s">
        <v>80770</v>
      </c>
      <c r="B20875" t="s">
        <v>80771</v>
      </c>
      <c r="C20875" s="1" t="str">
        <f t="shared" si="2876"/>
        <v>21:0867</v>
      </c>
      <c r="D20875" s="1" t="str">
        <f t="shared" si="2877"/>
        <v>21:0240</v>
      </c>
      <c r="E20875" t="s">
        <v>80772</v>
      </c>
      <c r="F20875" t="s">
        <v>80773</v>
      </c>
      <c r="H20875">
        <v>46.292354199999998</v>
      </c>
      <c r="I20875">
        <v>-66.780674500000003</v>
      </c>
      <c r="J20875" s="1" t="str">
        <f t="shared" si="2878"/>
        <v>Fluid (stream)</v>
      </c>
      <c r="K20875" s="1" t="str">
        <f t="shared" si="2879"/>
        <v>Untreated Water</v>
      </c>
      <c r="L20875">
        <v>41</v>
      </c>
      <c r="M20875" t="s">
        <v>11431</v>
      </c>
      <c r="N20875">
        <v>691</v>
      </c>
      <c r="O20875">
        <v>7.0000000000000007E-2</v>
      </c>
      <c r="P20875">
        <v>40</v>
      </c>
      <c r="Q20875">
        <v>7.5</v>
      </c>
    </row>
    <row r="20876" spans="1:17" hidden="1" x14ac:dyDescent="0.3">
      <c r="A20876" t="s">
        <v>80774</v>
      </c>
      <c r="B20876" t="s">
        <v>80775</v>
      </c>
      <c r="C20876" s="1" t="str">
        <f t="shared" si="2876"/>
        <v>21:0867</v>
      </c>
      <c r="D20876" s="1" t="str">
        <f t="shared" si="2877"/>
        <v>21:0240</v>
      </c>
      <c r="E20876" t="s">
        <v>80772</v>
      </c>
      <c r="F20876" t="s">
        <v>80776</v>
      </c>
      <c r="H20876">
        <v>46.292354199999998</v>
      </c>
      <c r="I20876">
        <v>-66.780674500000003</v>
      </c>
      <c r="J20876" s="1" t="str">
        <f t="shared" si="2878"/>
        <v>Fluid (stream)</v>
      </c>
      <c r="K20876" s="1" t="str">
        <f t="shared" si="2879"/>
        <v>Untreated Water</v>
      </c>
      <c r="L20876">
        <v>41</v>
      </c>
      <c r="M20876" t="s">
        <v>11435</v>
      </c>
      <c r="N20876">
        <v>692</v>
      </c>
      <c r="O20876">
        <v>2.5000000000000001E-2</v>
      </c>
      <c r="P20876">
        <v>40</v>
      </c>
      <c r="Q20876">
        <v>7.6</v>
      </c>
    </row>
    <row r="20877" spans="1:17" hidden="1" x14ac:dyDescent="0.3">
      <c r="A20877" t="s">
        <v>80777</v>
      </c>
      <c r="B20877" t="s">
        <v>80778</v>
      </c>
      <c r="C20877" s="1" t="str">
        <f t="shared" si="2876"/>
        <v>21:0867</v>
      </c>
      <c r="D20877" s="1" t="str">
        <f t="shared" si="2877"/>
        <v>21:0240</v>
      </c>
      <c r="E20877" t="s">
        <v>80779</v>
      </c>
      <c r="F20877" t="s">
        <v>80780</v>
      </c>
      <c r="H20877">
        <v>46.476285699999998</v>
      </c>
      <c r="I20877">
        <v>-66.683963399999996</v>
      </c>
      <c r="J20877" s="1" t="str">
        <f t="shared" si="2878"/>
        <v>Fluid (stream)</v>
      </c>
      <c r="K20877" s="1" t="str">
        <f t="shared" si="2879"/>
        <v>Untreated Water</v>
      </c>
      <c r="L20877">
        <v>41</v>
      </c>
      <c r="M20877" t="s">
        <v>11416</v>
      </c>
      <c r="N20877">
        <v>693</v>
      </c>
      <c r="O20877">
        <v>2.5000000000000001E-2</v>
      </c>
      <c r="P20877">
        <v>120</v>
      </c>
      <c r="Q20877">
        <v>6.8</v>
      </c>
    </row>
    <row r="20878" spans="1:17" hidden="1" x14ac:dyDescent="0.3">
      <c r="A20878" t="s">
        <v>80781</v>
      </c>
      <c r="B20878" t="s">
        <v>80782</v>
      </c>
      <c r="C20878" s="1" t="str">
        <f t="shared" si="2876"/>
        <v>21:0867</v>
      </c>
      <c r="D20878" s="1" t="str">
        <f t="shared" si="2877"/>
        <v>21:0240</v>
      </c>
      <c r="E20878" t="s">
        <v>80783</v>
      </c>
      <c r="F20878" t="s">
        <v>80784</v>
      </c>
      <c r="H20878">
        <v>46.476232899999999</v>
      </c>
      <c r="I20878">
        <v>-66.681360100000006</v>
      </c>
      <c r="J20878" s="1" t="str">
        <f t="shared" si="2878"/>
        <v>Fluid (stream)</v>
      </c>
      <c r="K20878" s="1" t="str">
        <f t="shared" si="2879"/>
        <v>Untreated Water</v>
      </c>
      <c r="L20878">
        <v>41</v>
      </c>
      <c r="M20878" t="s">
        <v>11421</v>
      </c>
      <c r="N20878">
        <v>694</v>
      </c>
      <c r="O20878">
        <v>2.5000000000000001E-2</v>
      </c>
      <c r="P20878">
        <v>60</v>
      </c>
      <c r="Q20878">
        <v>6.9</v>
      </c>
    </row>
    <row r="20879" spans="1:17" hidden="1" x14ac:dyDescent="0.3">
      <c r="A20879" t="s">
        <v>80785</v>
      </c>
      <c r="B20879" t="s">
        <v>80786</v>
      </c>
      <c r="C20879" s="1" t="str">
        <f t="shared" si="2876"/>
        <v>21:0867</v>
      </c>
      <c r="D20879" s="1" t="str">
        <f t="shared" si="2877"/>
        <v>21:0240</v>
      </c>
      <c r="E20879" t="s">
        <v>80787</v>
      </c>
      <c r="F20879" t="s">
        <v>80788</v>
      </c>
      <c r="H20879">
        <v>46.459556399999997</v>
      </c>
      <c r="I20879">
        <v>-66.657975100000002</v>
      </c>
      <c r="J20879" s="1" t="str">
        <f t="shared" si="2878"/>
        <v>Fluid (stream)</v>
      </c>
      <c r="K20879" s="1" t="str">
        <f t="shared" si="2879"/>
        <v>Untreated Water</v>
      </c>
      <c r="L20879">
        <v>41</v>
      </c>
      <c r="M20879" t="s">
        <v>11426</v>
      </c>
      <c r="N20879">
        <v>695</v>
      </c>
      <c r="O20879">
        <v>2.5000000000000001E-2</v>
      </c>
      <c r="P20879">
        <v>40</v>
      </c>
      <c r="Q20879">
        <v>6.9</v>
      </c>
    </row>
    <row r="20880" spans="1:17" hidden="1" x14ac:dyDescent="0.3">
      <c r="A20880" t="s">
        <v>80789</v>
      </c>
      <c r="B20880" t="s">
        <v>80790</v>
      </c>
      <c r="C20880" s="1" t="str">
        <f t="shared" si="2876"/>
        <v>21:0867</v>
      </c>
      <c r="D20880" s="1" t="str">
        <f t="shared" si="2877"/>
        <v>21:0240</v>
      </c>
      <c r="E20880" t="s">
        <v>80791</v>
      </c>
      <c r="F20880" t="s">
        <v>80792</v>
      </c>
      <c r="H20880">
        <v>46.457784599999997</v>
      </c>
      <c r="I20880">
        <v>-66.659353499999995</v>
      </c>
      <c r="J20880" s="1" t="str">
        <f t="shared" si="2878"/>
        <v>Fluid (stream)</v>
      </c>
      <c r="K20880" s="1" t="str">
        <f t="shared" si="2879"/>
        <v>Untreated Water</v>
      </c>
      <c r="L20880">
        <v>41</v>
      </c>
      <c r="M20880" t="s">
        <v>11440</v>
      </c>
      <c r="N20880">
        <v>696</v>
      </c>
      <c r="O20880">
        <v>2.5000000000000001E-2</v>
      </c>
      <c r="P20880">
        <v>40</v>
      </c>
      <c r="Q20880">
        <v>6.9</v>
      </c>
    </row>
    <row r="20881" spans="1:17" hidden="1" x14ac:dyDescent="0.3">
      <c r="A20881" t="s">
        <v>80793</v>
      </c>
      <c r="B20881" t="s">
        <v>80794</v>
      </c>
      <c r="C20881" s="1" t="str">
        <f t="shared" si="2876"/>
        <v>21:0867</v>
      </c>
      <c r="D20881" s="1" t="str">
        <f t="shared" si="2877"/>
        <v>21:0240</v>
      </c>
      <c r="E20881" t="s">
        <v>80795</v>
      </c>
      <c r="F20881" t="s">
        <v>80796</v>
      </c>
      <c r="H20881">
        <v>46.452998100000002</v>
      </c>
      <c r="I20881">
        <v>-66.689509200000003</v>
      </c>
      <c r="J20881" s="1" t="str">
        <f t="shared" si="2878"/>
        <v>Fluid (stream)</v>
      </c>
      <c r="K20881" s="1" t="str">
        <f t="shared" si="2879"/>
        <v>Untreated Water</v>
      </c>
      <c r="L20881">
        <v>41</v>
      </c>
      <c r="M20881" t="s">
        <v>11445</v>
      </c>
      <c r="N20881">
        <v>697</v>
      </c>
      <c r="O20881">
        <v>2.5000000000000001E-2</v>
      </c>
      <c r="P20881">
        <v>100</v>
      </c>
      <c r="Q20881">
        <v>6.9</v>
      </c>
    </row>
    <row r="20882" spans="1:17" hidden="1" x14ac:dyDescent="0.3">
      <c r="A20882" t="s">
        <v>80797</v>
      </c>
      <c r="B20882" t="s">
        <v>80798</v>
      </c>
      <c r="C20882" s="1" t="str">
        <f t="shared" si="2876"/>
        <v>21:0867</v>
      </c>
      <c r="D20882" s="1" t="str">
        <f t="shared" si="2877"/>
        <v>21:0240</v>
      </c>
      <c r="E20882" t="s">
        <v>80799</v>
      </c>
      <c r="F20882" t="s">
        <v>80800</v>
      </c>
      <c r="H20882">
        <v>46.452151399999998</v>
      </c>
      <c r="I20882">
        <v>-66.692149400000005</v>
      </c>
      <c r="J20882" s="1" t="str">
        <f t="shared" si="2878"/>
        <v>Fluid (stream)</v>
      </c>
      <c r="K20882" s="1" t="str">
        <f t="shared" si="2879"/>
        <v>Untreated Water</v>
      </c>
      <c r="L20882">
        <v>41</v>
      </c>
      <c r="M20882" t="s">
        <v>11450</v>
      </c>
      <c r="N20882">
        <v>698</v>
      </c>
      <c r="O20882">
        <v>2.5000000000000001E-2</v>
      </c>
      <c r="P20882">
        <v>70</v>
      </c>
      <c r="Q20882">
        <v>6.8</v>
      </c>
    </row>
    <row r="20883" spans="1:17" hidden="1" x14ac:dyDescent="0.3">
      <c r="A20883" t="s">
        <v>80801</v>
      </c>
      <c r="B20883" t="s">
        <v>80802</v>
      </c>
      <c r="C20883" s="1" t="str">
        <f t="shared" si="2876"/>
        <v>21:0867</v>
      </c>
      <c r="D20883" s="1" t="str">
        <f t="shared" si="2877"/>
        <v>21:0240</v>
      </c>
      <c r="E20883" t="s">
        <v>80803</v>
      </c>
      <c r="F20883" t="s">
        <v>80804</v>
      </c>
      <c r="H20883">
        <v>46.496507100000002</v>
      </c>
      <c r="I20883">
        <v>-66.727414699999997</v>
      </c>
      <c r="J20883" s="1" t="str">
        <f t="shared" si="2878"/>
        <v>Fluid (stream)</v>
      </c>
      <c r="K20883" s="1" t="str">
        <f t="shared" si="2879"/>
        <v>Untreated Water</v>
      </c>
      <c r="L20883">
        <v>41</v>
      </c>
      <c r="M20883" t="s">
        <v>11460</v>
      </c>
      <c r="N20883">
        <v>699</v>
      </c>
      <c r="O20883">
        <v>2.5000000000000001E-2</v>
      </c>
      <c r="P20883">
        <v>80</v>
      </c>
      <c r="Q20883">
        <v>6.7</v>
      </c>
    </row>
    <row r="20884" spans="1:17" hidden="1" x14ac:dyDescent="0.3">
      <c r="A20884" t="s">
        <v>80805</v>
      </c>
      <c r="B20884" t="s">
        <v>80806</v>
      </c>
      <c r="C20884" s="1" t="str">
        <f t="shared" si="2876"/>
        <v>21:0867</v>
      </c>
      <c r="D20884" s="1" t="str">
        <f t="shared" si="2877"/>
        <v>21:0240</v>
      </c>
      <c r="E20884" t="s">
        <v>80807</v>
      </c>
      <c r="F20884" t="s">
        <v>80808</v>
      </c>
      <c r="H20884">
        <v>46.495685399999999</v>
      </c>
      <c r="I20884">
        <v>-66.731358599999993</v>
      </c>
      <c r="J20884" s="1" t="str">
        <f t="shared" si="2878"/>
        <v>Fluid (stream)</v>
      </c>
      <c r="K20884" s="1" t="str">
        <f t="shared" si="2879"/>
        <v>Untreated Water</v>
      </c>
      <c r="L20884">
        <v>41</v>
      </c>
      <c r="M20884" t="s">
        <v>11465</v>
      </c>
      <c r="N20884">
        <v>700</v>
      </c>
      <c r="O20884">
        <v>2.5000000000000001E-2</v>
      </c>
      <c r="P20884">
        <v>50</v>
      </c>
      <c r="Q20884">
        <v>6.6</v>
      </c>
    </row>
    <row r="20885" spans="1:17" hidden="1" x14ac:dyDescent="0.3">
      <c r="A20885" t="s">
        <v>80809</v>
      </c>
      <c r="B20885" t="s">
        <v>80810</v>
      </c>
      <c r="C20885" s="1" t="str">
        <f t="shared" si="2876"/>
        <v>21:0867</v>
      </c>
      <c r="D20885" s="1" t="str">
        <f t="shared" si="2877"/>
        <v>21:0240</v>
      </c>
      <c r="E20885" t="s">
        <v>80811</v>
      </c>
      <c r="F20885" t="s">
        <v>80812</v>
      </c>
      <c r="H20885">
        <v>46.425083100000002</v>
      </c>
      <c r="I20885">
        <v>-66.666611700000004</v>
      </c>
      <c r="J20885" s="1" t="str">
        <f t="shared" si="2878"/>
        <v>Fluid (stream)</v>
      </c>
      <c r="K20885" s="1" t="str">
        <f t="shared" si="2879"/>
        <v>Untreated Water</v>
      </c>
      <c r="L20885">
        <v>41</v>
      </c>
      <c r="M20885" t="s">
        <v>11470</v>
      </c>
      <c r="N20885">
        <v>701</v>
      </c>
      <c r="O20885">
        <v>2.5000000000000001E-2</v>
      </c>
      <c r="P20885">
        <v>40</v>
      </c>
      <c r="Q20885">
        <v>7</v>
      </c>
    </row>
    <row r="20886" spans="1:17" hidden="1" x14ac:dyDescent="0.3">
      <c r="A20886" t="s">
        <v>80813</v>
      </c>
      <c r="B20886" t="s">
        <v>80814</v>
      </c>
      <c r="C20886" s="1" t="str">
        <f t="shared" si="2876"/>
        <v>21:0867</v>
      </c>
      <c r="D20886" s="1" t="str">
        <f t="shared" si="2877"/>
        <v>21:0240</v>
      </c>
      <c r="E20886" t="s">
        <v>80815</v>
      </c>
      <c r="F20886" t="s">
        <v>80816</v>
      </c>
      <c r="H20886">
        <v>46.338820800000001</v>
      </c>
      <c r="I20886">
        <v>-66.544240900000005</v>
      </c>
      <c r="J20886" s="1" t="str">
        <f t="shared" si="2878"/>
        <v>Fluid (stream)</v>
      </c>
      <c r="K20886" s="1" t="str">
        <f t="shared" si="2879"/>
        <v>Untreated Water</v>
      </c>
      <c r="L20886">
        <v>41</v>
      </c>
      <c r="M20886" t="s">
        <v>11475</v>
      </c>
      <c r="N20886">
        <v>702</v>
      </c>
      <c r="O20886">
        <v>2.5000000000000001E-2</v>
      </c>
      <c r="P20886">
        <v>50</v>
      </c>
      <c r="Q20886">
        <v>6.9</v>
      </c>
    </row>
    <row r="20887" spans="1:17" hidden="1" x14ac:dyDescent="0.3">
      <c r="A20887" t="s">
        <v>80817</v>
      </c>
      <c r="B20887" t="s">
        <v>80818</v>
      </c>
      <c r="C20887" s="1" t="str">
        <f t="shared" si="2876"/>
        <v>21:0867</v>
      </c>
      <c r="D20887" s="1" t="str">
        <f t="shared" si="2877"/>
        <v>21:0240</v>
      </c>
      <c r="E20887" t="s">
        <v>80819</v>
      </c>
      <c r="F20887" t="s">
        <v>80820</v>
      </c>
      <c r="H20887">
        <v>46.322070400000001</v>
      </c>
      <c r="I20887">
        <v>-66.560580599999994</v>
      </c>
      <c r="J20887" s="1" t="str">
        <f t="shared" si="2878"/>
        <v>Fluid (stream)</v>
      </c>
      <c r="K20887" s="1" t="str">
        <f t="shared" si="2879"/>
        <v>Untreated Water</v>
      </c>
      <c r="L20887">
        <v>41</v>
      </c>
      <c r="M20887" t="s">
        <v>11480</v>
      </c>
      <c r="N20887">
        <v>703</v>
      </c>
      <c r="O20887">
        <v>2.5000000000000001E-2</v>
      </c>
      <c r="P20887">
        <v>40</v>
      </c>
      <c r="Q20887">
        <v>7.2</v>
      </c>
    </row>
    <row r="20888" spans="1:17" hidden="1" x14ac:dyDescent="0.3">
      <c r="A20888" t="s">
        <v>80821</v>
      </c>
      <c r="B20888" t="s">
        <v>80822</v>
      </c>
      <c r="C20888" s="1" t="str">
        <f t="shared" si="2876"/>
        <v>21:0867</v>
      </c>
      <c r="D20888" s="1" t="str">
        <f t="shared" si="2877"/>
        <v>21:0240</v>
      </c>
      <c r="E20888" t="s">
        <v>80823</v>
      </c>
      <c r="F20888" t="s">
        <v>80824</v>
      </c>
      <c r="H20888">
        <v>46.321565399999997</v>
      </c>
      <c r="I20888">
        <v>-66.558004999999994</v>
      </c>
      <c r="J20888" s="1" t="str">
        <f t="shared" si="2878"/>
        <v>Fluid (stream)</v>
      </c>
      <c r="K20888" s="1" t="str">
        <f t="shared" si="2879"/>
        <v>Untreated Water</v>
      </c>
      <c r="L20888">
        <v>41</v>
      </c>
      <c r="M20888" t="s">
        <v>12548</v>
      </c>
      <c r="N20888">
        <v>704</v>
      </c>
      <c r="O20888">
        <v>2.5000000000000001E-2</v>
      </c>
      <c r="P20888">
        <v>40</v>
      </c>
      <c r="Q20888">
        <v>7</v>
      </c>
    </row>
    <row r="20889" spans="1:17" hidden="1" x14ac:dyDescent="0.3">
      <c r="A20889" t="s">
        <v>80825</v>
      </c>
      <c r="B20889" t="s">
        <v>80826</v>
      </c>
      <c r="C20889" s="1" t="str">
        <f t="shared" ref="C20889:C20952" si="2880">HYPERLINK("http://geochem.nrcan.gc.ca/cdogs/content/bdl/bdl210867_e.htm", "21:0867")</f>
        <v>21:0867</v>
      </c>
      <c r="D20889" s="1" t="str">
        <f t="shared" ref="D20889:D20952" si="2881">HYPERLINK("http://geochem.nrcan.gc.ca/cdogs/content/svy/svy210240_e.htm", "21:0240")</f>
        <v>21:0240</v>
      </c>
      <c r="E20889" t="s">
        <v>80827</v>
      </c>
      <c r="F20889" t="s">
        <v>80828</v>
      </c>
      <c r="H20889">
        <v>46.3164704</v>
      </c>
      <c r="I20889">
        <v>-66.530305200000001</v>
      </c>
      <c r="J20889" s="1" t="str">
        <f t="shared" si="2878"/>
        <v>Fluid (stream)</v>
      </c>
      <c r="K20889" s="1" t="str">
        <f t="shared" si="2879"/>
        <v>Untreated Water</v>
      </c>
      <c r="L20889">
        <v>42</v>
      </c>
      <c r="M20889" t="s">
        <v>11392</v>
      </c>
      <c r="N20889">
        <v>705</v>
      </c>
      <c r="O20889">
        <v>2.5000000000000001E-2</v>
      </c>
      <c r="P20889">
        <v>40</v>
      </c>
      <c r="Q20889">
        <v>5.2</v>
      </c>
    </row>
    <row r="20890" spans="1:17" hidden="1" x14ac:dyDescent="0.3">
      <c r="A20890" t="s">
        <v>80829</v>
      </c>
      <c r="B20890" t="s">
        <v>80830</v>
      </c>
      <c r="C20890" s="1" t="str">
        <f t="shared" si="2880"/>
        <v>21:0867</v>
      </c>
      <c r="D20890" s="1" t="str">
        <f t="shared" si="2881"/>
        <v>21:0240</v>
      </c>
      <c r="E20890" t="s">
        <v>80831</v>
      </c>
      <c r="F20890" t="s">
        <v>80832</v>
      </c>
      <c r="H20890">
        <v>46.318015899999999</v>
      </c>
      <c r="I20890">
        <v>-66.518544899999995</v>
      </c>
      <c r="J20890" s="1" t="str">
        <f t="shared" si="2878"/>
        <v>Fluid (stream)</v>
      </c>
      <c r="K20890" s="1" t="str">
        <f t="shared" si="2879"/>
        <v>Untreated Water</v>
      </c>
      <c r="L20890">
        <v>42</v>
      </c>
      <c r="M20890" t="s">
        <v>11397</v>
      </c>
      <c r="N20890">
        <v>706</v>
      </c>
      <c r="O20890">
        <v>2.5000000000000001E-2</v>
      </c>
      <c r="P20890">
        <v>40</v>
      </c>
      <c r="Q20890">
        <v>5.3</v>
      </c>
    </row>
    <row r="20891" spans="1:17" hidden="1" x14ac:dyDescent="0.3">
      <c r="A20891" t="s">
        <v>80833</v>
      </c>
      <c r="B20891" t="s">
        <v>80834</v>
      </c>
      <c r="C20891" s="1" t="str">
        <f t="shared" si="2880"/>
        <v>21:0867</v>
      </c>
      <c r="D20891" s="1" t="str">
        <f t="shared" si="2881"/>
        <v>21:0240</v>
      </c>
      <c r="E20891" t="s">
        <v>80835</v>
      </c>
      <c r="F20891" t="s">
        <v>80836</v>
      </c>
      <c r="H20891">
        <v>46.326109799999998</v>
      </c>
      <c r="I20891">
        <v>-66.602623300000005</v>
      </c>
      <c r="J20891" s="1" t="str">
        <f t="shared" si="2878"/>
        <v>Fluid (stream)</v>
      </c>
      <c r="K20891" s="1" t="str">
        <f t="shared" si="2879"/>
        <v>Untreated Water</v>
      </c>
      <c r="L20891">
        <v>42</v>
      </c>
      <c r="M20891" t="s">
        <v>11431</v>
      </c>
      <c r="N20891">
        <v>707</v>
      </c>
      <c r="O20891">
        <v>2.5000000000000001E-2</v>
      </c>
      <c r="P20891">
        <v>50</v>
      </c>
      <c r="Q20891">
        <v>6.7</v>
      </c>
    </row>
    <row r="20892" spans="1:17" hidden="1" x14ac:dyDescent="0.3">
      <c r="A20892" t="s">
        <v>80837</v>
      </c>
      <c r="B20892" t="s">
        <v>80838</v>
      </c>
      <c r="C20892" s="1" t="str">
        <f t="shared" si="2880"/>
        <v>21:0867</v>
      </c>
      <c r="D20892" s="1" t="str">
        <f t="shared" si="2881"/>
        <v>21:0240</v>
      </c>
      <c r="E20892" t="s">
        <v>80835</v>
      </c>
      <c r="F20892" t="s">
        <v>80839</v>
      </c>
      <c r="H20892">
        <v>46.326109799999998</v>
      </c>
      <c r="I20892">
        <v>-66.602623300000005</v>
      </c>
      <c r="J20892" s="1" t="str">
        <f t="shared" si="2878"/>
        <v>Fluid (stream)</v>
      </c>
      <c r="K20892" s="1" t="str">
        <f t="shared" si="2879"/>
        <v>Untreated Water</v>
      </c>
      <c r="L20892">
        <v>42</v>
      </c>
      <c r="M20892" t="s">
        <v>11435</v>
      </c>
      <c r="N20892">
        <v>708</v>
      </c>
      <c r="O20892">
        <v>2.5000000000000001E-2</v>
      </c>
      <c r="P20892">
        <v>50</v>
      </c>
      <c r="Q20892">
        <v>6.8</v>
      </c>
    </row>
    <row r="20893" spans="1:17" hidden="1" x14ac:dyDescent="0.3">
      <c r="A20893" t="s">
        <v>80840</v>
      </c>
      <c r="B20893" t="s">
        <v>80841</v>
      </c>
      <c r="C20893" s="1" t="str">
        <f t="shared" si="2880"/>
        <v>21:0867</v>
      </c>
      <c r="D20893" s="1" t="str">
        <f t="shared" si="2881"/>
        <v>21:0240</v>
      </c>
      <c r="E20893" t="s">
        <v>80842</v>
      </c>
      <c r="F20893" t="s">
        <v>80843</v>
      </c>
      <c r="H20893">
        <v>46.493890899999997</v>
      </c>
      <c r="I20893">
        <v>-66.848067099999994</v>
      </c>
      <c r="J20893" s="1" t="str">
        <f t="shared" si="2878"/>
        <v>Fluid (stream)</v>
      </c>
      <c r="K20893" s="1" t="str">
        <f t="shared" si="2879"/>
        <v>Untreated Water</v>
      </c>
      <c r="L20893">
        <v>42</v>
      </c>
      <c r="M20893" t="s">
        <v>11402</v>
      </c>
      <c r="N20893">
        <v>709</v>
      </c>
      <c r="O20893">
        <v>2.5000000000000001E-2</v>
      </c>
      <c r="P20893">
        <v>40</v>
      </c>
      <c r="Q20893">
        <v>7.2</v>
      </c>
    </row>
    <row r="20894" spans="1:17" hidden="1" x14ac:dyDescent="0.3">
      <c r="A20894" t="s">
        <v>80844</v>
      </c>
      <c r="B20894" t="s">
        <v>80845</v>
      </c>
      <c r="C20894" s="1" t="str">
        <f t="shared" si="2880"/>
        <v>21:0867</v>
      </c>
      <c r="D20894" s="1" t="str">
        <f t="shared" si="2881"/>
        <v>21:0240</v>
      </c>
      <c r="E20894" t="s">
        <v>80846</v>
      </c>
      <c r="F20894" t="s">
        <v>80847</v>
      </c>
      <c r="H20894">
        <v>46.472464100000003</v>
      </c>
      <c r="I20894">
        <v>-66.786384600000005</v>
      </c>
      <c r="J20894" s="1" t="str">
        <f t="shared" si="2878"/>
        <v>Fluid (stream)</v>
      </c>
      <c r="K20894" s="1" t="str">
        <f t="shared" si="2879"/>
        <v>Untreated Water</v>
      </c>
      <c r="L20894">
        <v>42</v>
      </c>
      <c r="M20894" t="s">
        <v>11411</v>
      </c>
      <c r="N20894">
        <v>710</v>
      </c>
      <c r="O20894">
        <v>2.5000000000000001E-2</v>
      </c>
      <c r="P20894">
        <v>40</v>
      </c>
      <c r="Q20894">
        <v>7.2</v>
      </c>
    </row>
    <row r="20895" spans="1:17" hidden="1" x14ac:dyDescent="0.3">
      <c r="A20895" t="s">
        <v>80848</v>
      </c>
      <c r="B20895" t="s">
        <v>80849</v>
      </c>
      <c r="C20895" s="1" t="str">
        <f t="shared" si="2880"/>
        <v>21:0867</v>
      </c>
      <c r="D20895" s="1" t="str">
        <f t="shared" si="2881"/>
        <v>21:0240</v>
      </c>
      <c r="E20895" t="s">
        <v>80850</v>
      </c>
      <c r="F20895" t="s">
        <v>80851</v>
      </c>
      <c r="H20895">
        <v>46.452880999999998</v>
      </c>
      <c r="I20895">
        <v>-66.7285799</v>
      </c>
      <c r="J20895" s="1" t="str">
        <f t="shared" si="2878"/>
        <v>Fluid (stream)</v>
      </c>
      <c r="K20895" s="1" t="str">
        <f t="shared" si="2879"/>
        <v>Untreated Water</v>
      </c>
      <c r="L20895">
        <v>42</v>
      </c>
      <c r="M20895" t="s">
        <v>11416</v>
      </c>
      <c r="N20895">
        <v>711</v>
      </c>
      <c r="O20895">
        <v>2.5000000000000001E-2</v>
      </c>
      <c r="P20895">
        <v>40</v>
      </c>
      <c r="Q20895">
        <v>7.2</v>
      </c>
    </row>
    <row r="20896" spans="1:17" hidden="1" x14ac:dyDescent="0.3">
      <c r="A20896" t="s">
        <v>80852</v>
      </c>
      <c r="B20896" t="s">
        <v>80853</v>
      </c>
      <c r="C20896" s="1" t="str">
        <f t="shared" si="2880"/>
        <v>21:0867</v>
      </c>
      <c r="D20896" s="1" t="str">
        <f t="shared" si="2881"/>
        <v>21:0240</v>
      </c>
      <c r="E20896" t="s">
        <v>80854</v>
      </c>
      <c r="F20896" t="s">
        <v>80855</v>
      </c>
      <c r="H20896">
        <v>46.453754400000001</v>
      </c>
      <c r="I20896">
        <v>-66.727241399999997</v>
      </c>
      <c r="J20896" s="1" t="str">
        <f t="shared" si="2878"/>
        <v>Fluid (stream)</v>
      </c>
      <c r="K20896" s="1" t="str">
        <f t="shared" si="2879"/>
        <v>Untreated Water</v>
      </c>
      <c r="L20896">
        <v>42</v>
      </c>
      <c r="M20896" t="s">
        <v>11421</v>
      </c>
      <c r="N20896">
        <v>712</v>
      </c>
      <c r="O20896">
        <v>2.5000000000000001E-2</v>
      </c>
      <c r="P20896">
        <v>50</v>
      </c>
      <c r="Q20896">
        <v>7</v>
      </c>
    </row>
    <row r="20897" spans="1:17" hidden="1" x14ac:dyDescent="0.3">
      <c r="A20897" t="s">
        <v>80856</v>
      </c>
      <c r="B20897" t="s">
        <v>80857</v>
      </c>
      <c r="C20897" s="1" t="str">
        <f t="shared" si="2880"/>
        <v>21:0867</v>
      </c>
      <c r="D20897" s="1" t="str">
        <f t="shared" si="2881"/>
        <v>21:0240</v>
      </c>
      <c r="E20897" t="s">
        <v>80858</v>
      </c>
      <c r="F20897" t="s">
        <v>80859</v>
      </c>
      <c r="H20897">
        <v>46.401608000000003</v>
      </c>
      <c r="I20897">
        <v>-66.894632299999998</v>
      </c>
      <c r="J20897" s="1" t="str">
        <f t="shared" si="2878"/>
        <v>Fluid (stream)</v>
      </c>
      <c r="K20897" s="1" t="str">
        <f t="shared" si="2879"/>
        <v>Untreated Water</v>
      </c>
      <c r="L20897">
        <v>42</v>
      </c>
      <c r="M20897" t="s">
        <v>11426</v>
      </c>
      <c r="N20897">
        <v>713</v>
      </c>
      <c r="O20897">
        <v>2.5000000000000001E-2</v>
      </c>
      <c r="P20897">
        <v>40</v>
      </c>
      <c r="Q20897">
        <v>6.9</v>
      </c>
    </row>
    <row r="20898" spans="1:17" hidden="1" x14ac:dyDescent="0.3">
      <c r="A20898" t="s">
        <v>80860</v>
      </c>
      <c r="B20898" t="s">
        <v>80861</v>
      </c>
      <c r="C20898" s="1" t="str">
        <f t="shared" si="2880"/>
        <v>21:0867</v>
      </c>
      <c r="D20898" s="1" t="str">
        <f t="shared" si="2881"/>
        <v>21:0240</v>
      </c>
      <c r="E20898" t="s">
        <v>80862</v>
      </c>
      <c r="F20898" t="s">
        <v>80863</v>
      </c>
      <c r="H20898">
        <v>46.348884300000002</v>
      </c>
      <c r="I20898">
        <v>-66.703652399999996</v>
      </c>
      <c r="J20898" s="1" t="str">
        <f t="shared" si="2878"/>
        <v>Fluid (stream)</v>
      </c>
      <c r="K20898" s="1" t="str">
        <f t="shared" si="2879"/>
        <v>Untreated Water</v>
      </c>
      <c r="L20898">
        <v>42</v>
      </c>
      <c r="M20898" t="s">
        <v>11440</v>
      </c>
      <c r="N20898">
        <v>714</v>
      </c>
      <c r="O20898">
        <v>2.5000000000000001E-2</v>
      </c>
      <c r="P20898">
        <v>40</v>
      </c>
      <c r="Q20898">
        <v>7.9</v>
      </c>
    </row>
    <row r="20899" spans="1:17" hidden="1" x14ac:dyDescent="0.3">
      <c r="A20899" t="s">
        <v>80864</v>
      </c>
      <c r="B20899" t="s">
        <v>80865</v>
      </c>
      <c r="C20899" s="1" t="str">
        <f t="shared" si="2880"/>
        <v>21:0867</v>
      </c>
      <c r="D20899" s="1" t="str">
        <f t="shared" si="2881"/>
        <v>21:0240</v>
      </c>
      <c r="E20899" t="s">
        <v>80866</v>
      </c>
      <c r="F20899" t="s">
        <v>80867</v>
      </c>
      <c r="H20899">
        <v>46.4151995</v>
      </c>
      <c r="I20899">
        <v>-66.851166399999997</v>
      </c>
      <c r="J20899" s="1" t="str">
        <f t="shared" si="2878"/>
        <v>Fluid (stream)</v>
      </c>
      <c r="K20899" s="1" t="str">
        <f t="shared" si="2879"/>
        <v>Untreated Water</v>
      </c>
      <c r="L20899">
        <v>42</v>
      </c>
      <c r="M20899" t="s">
        <v>11445</v>
      </c>
      <c r="N20899">
        <v>715</v>
      </c>
      <c r="O20899">
        <v>2.5000000000000001E-2</v>
      </c>
      <c r="P20899">
        <v>40</v>
      </c>
      <c r="Q20899">
        <v>7.2</v>
      </c>
    </row>
    <row r="20900" spans="1:17" hidden="1" x14ac:dyDescent="0.3">
      <c r="A20900" t="s">
        <v>80868</v>
      </c>
      <c r="B20900" t="s">
        <v>80869</v>
      </c>
      <c r="C20900" s="1" t="str">
        <f t="shared" si="2880"/>
        <v>21:0867</v>
      </c>
      <c r="D20900" s="1" t="str">
        <f t="shared" si="2881"/>
        <v>21:0240</v>
      </c>
      <c r="E20900" t="s">
        <v>80870</v>
      </c>
      <c r="F20900" t="s">
        <v>80871</v>
      </c>
      <c r="H20900">
        <v>46.4169859</v>
      </c>
      <c r="I20900">
        <v>-66.850445500000006</v>
      </c>
      <c r="J20900" s="1" t="str">
        <f t="shared" si="2878"/>
        <v>Fluid (stream)</v>
      </c>
      <c r="K20900" s="1" t="str">
        <f t="shared" si="2879"/>
        <v>Untreated Water</v>
      </c>
      <c r="L20900">
        <v>42</v>
      </c>
      <c r="M20900" t="s">
        <v>11450</v>
      </c>
      <c r="N20900">
        <v>716</v>
      </c>
      <c r="O20900">
        <v>2.5000000000000001E-2</v>
      </c>
      <c r="P20900">
        <v>50</v>
      </c>
      <c r="Q20900">
        <v>6.9</v>
      </c>
    </row>
    <row r="20901" spans="1:17" hidden="1" x14ac:dyDescent="0.3">
      <c r="A20901" t="s">
        <v>80872</v>
      </c>
      <c r="B20901" t="s">
        <v>80873</v>
      </c>
      <c r="C20901" s="1" t="str">
        <f t="shared" si="2880"/>
        <v>21:0867</v>
      </c>
      <c r="D20901" s="1" t="str">
        <f t="shared" si="2881"/>
        <v>21:0240</v>
      </c>
      <c r="E20901" t="s">
        <v>80874</v>
      </c>
      <c r="F20901" t="s">
        <v>80875</v>
      </c>
      <c r="H20901">
        <v>46.381457400000002</v>
      </c>
      <c r="I20901">
        <v>-66.689931000000001</v>
      </c>
      <c r="J20901" s="1" t="str">
        <f t="shared" si="2878"/>
        <v>Fluid (stream)</v>
      </c>
      <c r="K20901" s="1" t="str">
        <f t="shared" si="2879"/>
        <v>Untreated Water</v>
      </c>
      <c r="L20901">
        <v>42</v>
      </c>
      <c r="M20901" t="s">
        <v>11460</v>
      </c>
      <c r="N20901">
        <v>717</v>
      </c>
      <c r="O20901">
        <v>2.5000000000000001E-2</v>
      </c>
      <c r="P20901">
        <v>40</v>
      </c>
      <c r="Q20901">
        <v>7.1</v>
      </c>
    </row>
    <row r="20902" spans="1:17" hidden="1" x14ac:dyDescent="0.3">
      <c r="A20902" t="s">
        <v>80876</v>
      </c>
      <c r="B20902" t="s">
        <v>80877</v>
      </c>
      <c r="C20902" s="1" t="str">
        <f t="shared" si="2880"/>
        <v>21:0867</v>
      </c>
      <c r="D20902" s="1" t="str">
        <f t="shared" si="2881"/>
        <v>21:0240</v>
      </c>
      <c r="E20902" t="s">
        <v>80878</v>
      </c>
      <c r="F20902" t="s">
        <v>80879</v>
      </c>
      <c r="H20902">
        <v>46.380937400000001</v>
      </c>
      <c r="I20902">
        <v>-66.708809599999995</v>
      </c>
      <c r="J20902" s="1" t="str">
        <f t="shared" si="2878"/>
        <v>Fluid (stream)</v>
      </c>
      <c r="K20902" s="1" t="str">
        <f t="shared" si="2879"/>
        <v>Untreated Water</v>
      </c>
      <c r="L20902">
        <v>42</v>
      </c>
      <c r="M20902" t="s">
        <v>11465</v>
      </c>
      <c r="N20902">
        <v>718</v>
      </c>
      <c r="O20902">
        <v>2.5000000000000001E-2</v>
      </c>
      <c r="P20902">
        <v>40</v>
      </c>
      <c r="Q20902">
        <v>6.9</v>
      </c>
    </row>
    <row r="20903" spans="1:17" hidden="1" x14ac:dyDescent="0.3">
      <c r="A20903" t="s">
        <v>80880</v>
      </c>
      <c r="B20903" t="s">
        <v>80881</v>
      </c>
      <c r="C20903" s="1" t="str">
        <f t="shared" si="2880"/>
        <v>21:0867</v>
      </c>
      <c r="D20903" s="1" t="str">
        <f t="shared" si="2881"/>
        <v>21:0240</v>
      </c>
      <c r="E20903" t="s">
        <v>80882</v>
      </c>
      <c r="F20903" t="s">
        <v>80883</v>
      </c>
      <c r="H20903">
        <v>46.359444799999999</v>
      </c>
      <c r="I20903">
        <v>-66.625862400000003</v>
      </c>
      <c r="J20903" s="1" t="str">
        <f t="shared" si="2878"/>
        <v>Fluid (stream)</v>
      </c>
      <c r="K20903" s="1" t="str">
        <f t="shared" si="2879"/>
        <v>Untreated Water</v>
      </c>
      <c r="L20903">
        <v>42</v>
      </c>
      <c r="M20903" t="s">
        <v>11470</v>
      </c>
      <c r="N20903">
        <v>719</v>
      </c>
      <c r="O20903">
        <v>2.5000000000000001E-2</v>
      </c>
      <c r="P20903">
        <v>40</v>
      </c>
      <c r="Q20903">
        <v>7</v>
      </c>
    </row>
    <row r="20904" spans="1:17" hidden="1" x14ac:dyDescent="0.3">
      <c r="A20904" t="s">
        <v>80884</v>
      </c>
      <c r="B20904" t="s">
        <v>80885</v>
      </c>
      <c r="C20904" s="1" t="str">
        <f t="shared" si="2880"/>
        <v>21:0867</v>
      </c>
      <c r="D20904" s="1" t="str">
        <f t="shared" si="2881"/>
        <v>21:0240</v>
      </c>
      <c r="E20904" t="s">
        <v>80886</v>
      </c>
      <c r="F20904" t="s">
        <v>80887</v>
      </c>
      <c r="H20904">
        <v>46.340822500000002</v>
      </c>
      <c r="I20904">
        <v>-66.617573300000004</v>
      </c>
      <c r="J20904" s="1" t="str">
        <f t="shared" si="2878"/>
        <v>Fluid (stream)</v>
      </c>
      <c r="K20904" s="1" t="str">
        <f t="shared" si="2879"/>
        <v>Untreated Water</v>
      </c>
      <c r="L20904">
        <v>42</v>
      </c>
      <c r="M20904" t="s">
        <v>11475</v>
      </c>
      <c r="N20904">
        <v>720</v>
      </c>
      <c r="O20904">
        <v>2.5000000000000001E-2</v>
      </c>
      <c r="P20904">
        <v>40</v>
      </c>
      <c r="Q20904">
        <v>7.3</v>
      </c>
    </row>
    <row r="20905" spans="1:17" hidden="1" x14ac:dyDescent="0.3">
      <c r="A20905" t="s">
        <v>80888</v>
      </c>
      <c r="B20905" t="s">
        <v>80889</v>
      </c>
      <c r="C20905" s="1" t="str">
        <f t="shared" si="2880"/>
        <v>21:0867</v>
      </c>
      <c r="D20905" s="1" t="str">
        <f t="shared" si="2881"/>
        <v>21:0240</v>
      </c>
      <c r="E20905" t="s">
        <v>80890</v>
      </c>
      <c r="F20905" t="s">
        <v>80891</v>
      </c>
      <c r="H20905">
        <v>46.344104799999997</v>
      </c>
      <c r="I20905">
        <v>-66.623928500000005</v>
      </c>
      <c r="J20905" s="1" t="str">
        <f t="shared" si="2878"/>
        <v>Fluid (stream)</v>
      </c>
      <c r="K20905" s="1" t="str">
        <f t="shared" si="2879"/>
        <v>Untreated Water</v>
      </c>
      <c r="L20905">
        <v>42</v>
      </c>
      <c r="M20905" t="s">
        <v>11480</v>
      </c>
      <c r="N20905">
        <v>721</v>
      </c>
      <c r="O20905">
        <v>2.5000000000000001E-2</v>
      </c>
      <c r="P20905">
        <v>30</v>
      </c>
      <c r="Q20905">
        <v>6.9</v>
      </c>
    </row>
    <row r="20906" spans="1:17" hidden="1" x14ac:dyDescent="0.3">
      <c r="A20906" t="s">
        <v>80892</v>
      </c>
      <c r="B20906" t="s">
        <v>80893</v>
      </c>
      <c r="C20906" s="1" t="str">
        <f t="shared" si="2880"/>
        <v>21:0867</v>
      </c>
      <c r="D20906" s="1" t="str">
        <f t="shared" si="2881"/>
        <v>21:0240</v>
      </c>
      <c r="E20906" t="s">
        <v>80894</v>
      </c>
      <c r="F20906" t="s">
        <v>80895</v>
      </c>
      <c r="H20906">
        <v>46.281771200000001</v>
      </c>
      <c r="I20906">
        <v>-66.634417499999998</v>
      </c>
      <c r="J20906" s="1" t="str">
        <f t="shared" si="2878"/>
        <v>Fluid (stream)</v>
      </c>
      <c r="K20906" s="1" t="str">
        <f t="shared" si="2879"/>
        <v>Untreated Water</v>
      </c>
      <c r="L20906">
        <v>42</v>
      </c>
      <c r="M20906" t="s">
        <v>12548</v>
      </c>
      <c r="N20906">
        <v>722</v>
      </c>
      <c r="O20906">
        <v>2.5000000000000001E-2</v>
      </c>
      <c r="P20906">
        <v>30</v>
      </c>
      <c r="Q20906">
        <v>7</v>
      </c>
    </row>
    <row r="20907" spans="1:17" hidden="1" x14ac:dyDescent="0.3">
      <c r="A20907" t="s">
        <v>80896</v>
      </c>
      <c r="B20907" t="s">
        <v>80897</v>
      </c>
      <c r="C20907" s="1" t="str">
        <f t="shared" si="2880"/>
        <v>21:0867</v>
      </c>
      <c r="D20907" s="1" t="str">
        <f t="shared" si="2881"/>
        <v>21:0240</v>
      </c>
      <c r="E20907" t="s">
        <v>80898</v>
      </c>
      <c r="F20907" t="s">
        <v>80899</v>
      </c>
      <c r="H20907">
        <v>46.294587900000003</v>
      </c>
      <c r="I20907">
        <v>-66.623153000000002</v>
      </c>
      <c r="J20907" s="1" t="str">
        <f t="shared" si="2878"/>
        <v>Fluid (stream)</v>
      </c>
      <c r="K20907" s="1" t="str">
        <f t="shared" si="2879"/>
        <v>Untreated Water</v>
      </c>
      <c r="L20907">
        <v>43</v>
      </c>
      <c r="M20907" t="s">
        <v>11392</v>
      </c>
      <c r="N20907">
        <v>723</v>
      </c>
      <c r="O20907">
        <v>2.5000000000000001E-2</v>
      </c>
      <c r="P20907">
        <v>30</v>
      </c>
      <c r="Q20907">
        <v>7</v>
      </c>
    </row>
    <row r="20908" spans="1:17" hidden="1" x14ac:dyDescent="0.3">
      <c r="A20908" t="s">
        <v>80900</v>
      </c>
      <c r="B20908" t="s">
        <v>80901</v>
      </c>
      <c r="C20908" s="1" t="str">
        <f t="shared" si="2880"/>
        <v>21:0867</v>
      </c>
      <c r="D20908" s="1" t="str">
        <f t="shared" si="2881"/>
        <v>21:0240</v>
      </c>
      <c r="E20908" t="s">
        <v>80902</v>
      </c>
      <c r="F20908" t="s">
        <v>80903</v>
      </c>
      <c r="H20908">
        <v>46.310625999999999</v>
      </c>
      <c r="I20908">
        <v>-66.604599399999998</v>
      </c>
      <c r="J20908" s="1" t="str">
        <f t="shared" si="2878"/>
        <v>Fluid (stream)</v>
      </c>
      <c r="K20908" s="1" t="str">
        <f t="shared" si="2879"/>
        <v>Untreated Water</v>
      </c>
      <c r="L20908">
        <v>43</v>
      </c>
      <c r="M20908" t="s">
        <v>11397</v>
      </c>
      <c r="N20908">
        <v>724</v>
      </c>
      <c r="O20908">
        <v>2.5000000000000001E-2</v>
      </c>
      <c r="P20908">
        <v>40</v>
      </c>
      <c r="Q20908">
        <v>6.9</v>
      </c>
    </row>
    <row r="20909" spans="1:17" hidden="1" x14ac:dyDescent="0.3">
      <c r="A20909" t="s">
        <v>80904</v>
      </c>
      <c r="B20909" t="s">
        <v>80905</v>
      </c>
      <c r="C20909" s="1" t="str">
        <f t="shared" si="2880"/>
        <v>21:0867</v>
      </c>
      <c r="D20909" s="1" t="str">
        <f t="shared" si="2881"/>
        <v>21:0240</v>
      </c>
      <c r="E20909" t="s">
        <v>80906</v>
      </c>
      <c r="F20909" t="s">
        <v>80907</v>
      </c>
      <c r="H20909">
        <v>46.313929899999998</v>
      </c>
      <c r="I20909">
        <v>-66.601207799999997</v>
      </c>
      <c r="J20909" s="1" t="str">
        <f t="shared" si="2878"/>
        <v>Fluid (stream)</v>
      </c>
      <c r="K20909" s="1" t="str">
        <f t="shared" si="2879"/>
        <v>Untreated Water</v>
      </c>
      <c r="L20909">
        <v>43</v>
      </c>
      <c r="M20909" t="s">
        <v>11402</v>
      </c>
      <c r="N20909">
        <v>725</v>
      </c>
      <c r="O20909">
        <v>2.5000000000000001E-2</v>
      </c>
      <c r="P20909">
        <v>40</v>
      </c>
      <c r="Q20909">
        <v>7.3</v>
      </c>
    </row>
    <row r="20910" spans="1:17" hidden="1" x14ac:dyDescent="0.3">
      <c r="A20910" t="s">
        <v>80908</v>
      </c>
      <c r="B20910" t="s">
        <v>80909</v>
      </c>
      <c r="C20910" s="1" t="str">
        <f t="shared" si="2880"/>
        <v>21:0867</v>
      </c>
      <c r="D20910" s="1" t="str">
        <f t="shared" si="2881"/>
        <v>21:0240</v>
      </c>
      <c r="E20910" t="s">
        <v>80910</v>
      </c>
      <c r="F20910" t="s">
        <v>80911</v>
      </c>
      <c r="H20910">
        <v>46.330254500000002</v>
      </c>
      <c r="I20910">
        <v>-66.650514299999998</v>
      </c>
      <c r="J20910" s="1" t="str">
        <f t="shared" si="2878"/>
        <v>Fluid (stream)</v>
      </c>
      <c r="K20910" s="1" t="str">
        <f t="shared" si="2879"/>
        <v>Untreated Water</v>
      </c>
      <c r="L20910">
        <v>43</v>
      </c>
      <c r="M20910" t="s">
        <v>11411</v>
      </c>
      <c r="N20910">
        <v>726</v>
      </c>
      <c r="O20910">
        <v>2.5000000000000001E-2</v>
      </c>
      <c r="P20910">
        <v>40</v>
      </c>
      <c r="Q20910">
        <v>7.5</v>
      </c>
    </row>
    <row r="20911" spans="1:17" hidden="1" x14ac:dyDescent="0.3">
      <c r="A20911" t="s">
        <v>80912</v>
      </c>
      <c r="B20911" t="s">
        <v>80913</v>
      </c>
      <c r="C20911" s="1" t="str">
        <f t="shared" si="2880"/>
        <v>21:0867</v>
      </c>
      <c r="D20911" s="1" t="str">
        <f t="shared" si="2881"/>
        <v>21:0240</v>
      </c>
      <c r="E20911" t="s">
        <v>80914</v>
      </c>
      <c r="F20911" t="s">
        <v>80915</v>
      </c>
      <c r="H20911">
        <v>46.327047100000001</v>
      </c>
      <c r="I20911">
        <v>-66.647728700000002</v>
      </c>
      <c r="J20911" s="1" t="str">
        <f t="shared" si="2878"/>
        <v>Fluid (stream)</v>
      </c>
      <c r="K20911" s="1" t="str">
        <f t="shared" si="2879"/>
        <v>Untreated Water</v>
      </c>
      <c r="L20911">
        <v>43</v>
      </c>
      <c r="M20911" t="s">
        <v>11416</v>
      </c>
      <c r="N20911">
        <v>727</v>
      </c>
      <c r="O20911">
        <v>2.5000000000000001E-2</v>
      </c>
      <c r="P20911">
        <v>40</v>
      </c>
      <c r="Q20911">
        <v>7.1</v>
      </c>
    </row>
    <row r="20912" spans="1:17" hidden="1" x14ac:dyDescent="0.3">
      <c r="A20912" t="s">
        <v>80916</v>
      </c>
      <c r="B20912" t="s">
        <v>80917</v>
      </c>
      <c r="C20912" s="1" t="str">
        <f t="shared" si="2880"/>
        <v>21:0867</v>
      </c>
      <c r="D20912" s="1" t="str">
        <f t="shared" si="2881"/>
        <v>21:0240</v>
      </c>
      <c r="E20912" t="s">
        <v>80918</v>
      </c>
      <c r="F20912" t="s">
        <v>80919</v>
      </c>
      <c r="H20912">
        <v>46.328231199999998</v>
      </c>
      <c r="I20912">
        <v>-66.650601100000003</v>
      </c>
      <c r="J20912" s="1" t="str">
        <f t="shared" si="2878"/>
        <v>Fluid (stream)</v>
      </c>
      <c r="K20912" s="1" t="str">
        <f t="shared" si="2879"/>
        <v>Untreated Water</v>
      </c>
      <c r="L20912">
        <v>43</v>
      </c>
      <c r="M20912" t="s">
        <v>11431</v>
      </c>
      <c r="N20912">
        <v>728</v>
      </c>
      <c r="O20912">
        <v>2.5000000000000001E-2</v>
      </c>
      <c r="P20912">
        <v>40</v>
      </c>
      <c r="Q20912">
        <v>7.4</v>
      </c>
    </row>
    <row r="20913" spans="1:17" hidden="1" x14ac:dyDescent="0.3">
      <c r="A20913" t="s">
        <v>80920</v>
      </c>
      <c r="B20913" t="s">
        <v>80921</v>
      </c>
      <c r="C20913" s="1" t="str">
        <f t="shared" si="2880"/>
        <v>21:0867</v>
      </c>
      <c r="D20913" s="1" t="str">
        <f t="shared" si="2881"/>
        <v>21:0240</v>
      </c>
      <c r="E20913" t="s">
        <v>80918</v>
      </c>
      <c r="F20913" t="s">
        <v>80922</v>
      </c>
      <c r="H20913">
        <v>46.328231199999998</v>
      </c>
      <c r="I20913">
        <v>-66.650601100000003</v>
      </c>
      <c r="J20913" s="1" t="str">
        <f t="shared" si="2878"/>
        <v>Fluid (stream)</v>
      </c>
      <c r="K20913" s="1" t="str">
        <f t="shared" si="2879"/>
        <v>Untreated Water</v>
      </c>
      <c r="L20913">
        <v>43</v>
      </c>
      <c r="M20913" t="s">
        <v>11435</v>
      </c>
      <c r="N20913">
        <v>729</v>
      </c>
      <c r="O20913">
        <v>2.5000000000000001E-2</v>
      </c>
      <c r="P20913">
        <v>40</v>
      </c>
      <c r="Q20913">
        <v>7.5</v>
      </c>
    </row>
    <row r="20914" spans="1:17" hidden="1" x14ac:dyDescent="0.3">
      <c r="A20914" t="s">
        <v>80923</v>
      </c>
      <c r="B20914" t="s">
        <v>80924</v>
      </c>
      <c r="C20914" s="1" t="str">
        <f t="shared" si="2880"/>
        <v>21:0867</v>
      </c>
      <c r="D20914" s="1" t="str">
        <f t="shared" si="2881"/>
        <v>21:0240</v>
      </c>
      <c r="E20914" t="s">
        <v>80925</v>
      </c>
      <c r="F20914" t="s">
        <v>80926</v>
      </c>
      <c r="H20914">
        <v>46.331935799999997</v>
      </c>
      <c r="I20914">
        <v>-66.666683399999997</v>
      </c>
      <c r="J20914" s="1" t="str">
        <f t="shared" ref="J20914:J20975" si="2882">HYPERLINK("http://geochem.nrcan.gc.ca/cdogs/content/kwd/kwd020018_e.htm", "Fluid (stream)")</f>
        <v>Fluid (stream)</v>
      </c>
      <c r="K20914" s="1" t="str">
        <f t="shared" si="2879"/>
        <v>Untreated Water</v>
      </c>
      <c r="L20914">
        <v>43</v>
      </c>
      <c r="M20914" t="s">
        <v>11421</v>
      </c>
      <c r="N20914">
        <v>730</v>
      </c>
      <c r="O20914">
        <v>2.5000000000000001E-2</v>
      </c>
      <c r="P20914">
        <v>40</v>
      </c>
      <c r="Q20914">
        <v>7.3</v>
      </c>
    </row>
    <row r="20915" spans="1:17" hidden="1" x14ac:dyDescent="0.3">
      <c r="A20915" t="s">
        <v>80927</v>
      </c>
      <c r="B20915" t="s">
        <v>80928</v>
      </c>
      <c r="C20915" s="1" t="str">
        <f t="shared" si="2880"/>
        <v>21:0867</v>
      </c>
      <c r="D20915" s="1" t="str">
        <f t="shared" si="2881"/>
        <v>21:0240</v>
      </c>
      <c r="E20915" t="s">
        <v>80929</v>
      </c>
      <c r="F20915" t="s">
        <v>80930</v>
      </c>
      <c r="H20915">
        <v>46.402324999999998</v>
      </c>
      <c r="I20915">
        <v>-66.984370900000002</v>
      </c>
      <c r="J20915" s="1" t="str">
        <f t="shared" si="2882"/>
        <v>Fluid (stream)</v>
      </c>
      <c r="K20915" s="1" t="str">
        <f t="shared" si="2879"/>
        <v>Untreated Water</v>
      </c>
      <c r="L20915">
        <v>43</v>
      </c>
      <c r="M20915" t="s">
        <v>11426</v>
      </c>
      <c r="N20915">
        <v>731</v>
      </c>
      <c r="O20915">
        <v>2.5000000000000001E-2</v>
      </c>
      <c r="P20915">
        <v>40</v>
      </c>
      <c r="Q20915">
        <v>7</v>
      </c>
    </row>
    <row r="20916" spans="1:17" hidden="1" x14ac:dyDescent="0.3">
      <c r="A20916" t="s">
        <v>80931</v>
      </c>
      <c r="B20916" t="s">
        <v>80932</v>
      </c>
      <c r="C20916" s="1" t="str">
        <f t="shared" si="2880"/>
        <v>21:0867</v>
      </c>
      <c r="D20916" s="1" t="str">
        <f t="shared" si="2881"/>
        <v>21:0240</v>
      </c>
      <c r="E20916" t="s">
        <v>80933</v>
      </c>
      <c r="F20916" t="s">
        <v>80934</v>
      </c>
      <c r="H20916">
        <v>46.400076499999997</v>
      </c>
      <c r="I20916">
        <v>-66.984453799999997</v>
      </c>
      <c r="J20916" s="1" t="str">
        <f t="shared" si="2882"/>
        <v>Fluid (stream)</v>
      </c>
      <c r="K20916" s="1" t="str">
        <f t="shared" si="2879"/>
        <v>Untreated Water</v>
      </c>
      <c r="L20916">
        <v>43</v>
      </c>
      <c r="M20916" t="s">
        <v>11440</v>
      </c>
      <c r="N20916">
        <v>732</v>
      </c>
      <c r="O20916">
        <v>2.5000000000000001E-2</v>
      </c>
      <c r="P20916">
        <v>40</v>
      </c>
      <c r="Q20916">
        <v>6.9</v>
      </c>
    </row>
    <row r="20917" spans="1:17" hidden="1" x14ac:dyDescent="0.3">
      <c r="A20917" t="s">
        <v>80935</v>
      </c>
      <c r="B20917" t="s">
        <v>80936</v>
      </c>
      <c r="C20917" s="1" t="str">
        <f t="shared" si="2880"/>
        <v>21:0867</v>
      </c>
      <c r="D20917" s="1" t="str">
        <f t="shared" si="2881"/>
        <v>21:0240</v>
      </c>
      <c r="E20917" t="s">
        <v>80937</v>
      </c>
      <c r="F20917" t="s">
        <v>80938</v>
      </c>
      <c r="H20917">
        <v>46.372183300000003</v>
      </c>
      <c r="I20917">
        <v>-66.984830799999997</v>
      </c>
      <c r="J20917" s="1" t="str">
        <f t="shared" si="2882"/>
        <v>Fluid (stream)</v>
      </c>
      <c r="K20917" s="1" t="str">
        <f t="shared" si="2879"/>
        <v>Untreated Water</v>
      </c>
      <c r="L20917">
        <v>43</v>
      </c>
      <c r="M20917" t="s">
        <v>11445</v>
      </c>
      <c r="N20917">
        <v>733</v>
      </c>
      <c r="O20917">
        <v>2.5000000000000001E-2</v>
      </c>
      <c r="P20917">
        <v>40</v>
      </c>
      <c r="Q20917">
        <v>6.9</v>
      </c>
    </row>
    <row r="20918" spans="1:17" hidden="1" x14ac:dyDescent="0.3">
      <c r="A20918" t="s">
        <v>80939</v>
      </c>
      <c r="B20918" t="s">
        <v>80940</v>
      </c>
      <c r="C20918" s="1" t="str">
        <f t="shared" si="2880"/>
        <v>21:0867</v>
      </c>
      <c r="D20918" s="1" t="str">
        <f t="shared" si="2881"/>
        <v>21:0240</v>
      </c>
      <c r="E20918" t="s">
        <v>80941</v>
      </c>
      <c r="F20918" t="s">
        <v>80942</v>
      </c>
      <c r="H20918">
        <v>46.427611499999998</v>
      </c>
      <c r="I20918">
        <v>-66.989295600000005</v>
      </c>
      <c r="J20918" s="1" t="str">
        <f t="shared" si="2882"/>
        <v>Fluid (stream)</v>
      </c>
      <c r="K20918" s="1" t="str">
        <f t="shared" si="2879"/>
        <v>Untreated Water</v>
      </c>
      <c r="L20918">
        <v>43</v>
      </c>
      <c r="M20918" t="s">
        <v>11450</v>
      </c>
      <c r="N20918">
        <v>734</v>
      </c>
      <c r="O20918">
        <v>2.5000000000000001E-2</v>
      </c>
      <c r="P20918">
        <v>40</v>
      </c>
      <c r="Q20918">
        <v>7.1</v>
      </c>
    </row>
    <row r="20919" spans="1:17" hidden="1" x14ac:dyDescent="0.3">
      <c r="A20919" t="s">
        <v>80943</v>
      </c>
      <c r="B20919" t="s">
        <v>80944</v>
      </c>
      <c r="C20919" s="1" t="str">
        <f t="shared" si="2880"/>
        <v>21:0867</v>
      </c>
      <c r="D20919" s="1" t="str">
        <f t="shared" si="2881"/>
        <v>21:0240</v>
      </c>
      <c r="E20919" t="s">
        <v>80945</v>
      </c>
      <c r="F20919" t="s">
        <v>80946</v>
      </c>
      <c r="H20919">
        <v>46.436724699999999</v>
      </c>
      <c r="I20919">
        <v>-66.799874700000004</v>
      </c>
      <c r="J20919" s="1" t="str">
        <f t="shared" si="2882"/>
        <v>Fluid (stream)</v>
      </c>
      <c r="K20919" s="1" t="str">
        <f t="shared" si="2879"/>
        <v>Untreated Water</v>
      </c>
      <c r="L20919">
        <v>43</v>
      </c>
      <c r="M20919" t="s">
        <v>11460</v>
      </c>
      <c r="N20919">
        <v>735</v>
      </c>
      <c r="O20919">
        <v>2.5000000000000001E-2</v>
      </c>
      <c r="P20919">
        <v>40</v>
      </c>
      <c r="Q20919">
        <v>7</v>
      </c>
    </row>
    <row r="20920" spans="1:17" hidden="1" x14ac:dyDescent="0.3">
      <c r="A20920" t="s">
        <v>80947</v>
      </c>
      <c r="B20920" t="s">
        <v>80948</v>
      </c>
      <c r="C20920" s="1" t="str">
        <f t="shared" si="2880"/>
        <v>21:0867</v>
      </c>
      <c r="D20920" s="1" t="str">
        <f t="shared" si="2881"/>
        <v>21:0240</v>
      </c>
      <c r="E20920" t="s">
        <v>80949</v>
      </c>
      <c r="F20920" t="s">
        <v>80950</v>
      </c>
      <c r="H20920">
        <v>46.413889400000002</v>
      </c>
      <c r="I20920">
        <v>-66.713934600000002</v>
      </c>
      <c r="J20920" s="1" t="str">
        <f t="shared" si="2882"/>
        <v>Fluid (stream)</v>
      </c>
      <c r="K20920" s="1" t="str">
        <f t="shared" si="2879"/>
        <v>Untreated Water</v>
      </c>
      <c r="L20920">
        <v>43</v>
      </c>
      <c r="M20920" t="s">
        <v>11465</v>
      </c>
      <c r="N20920">
        <v>736</v>
      </c>
      <c r="O20920">
        <v>2.5000000000000001E-2</v>
      </c>
      <c r="P20920">
        <v>40</v>
      </c>
      <c r="Q20920">
        <v>7.1</v>
      </c>
    </row>
    <row r="20921" spans="1:17" hidden="1" x14ac:dyDescent="0.3">
      <c r="A20921" t="s">
        <v>80951</v>
      </c>
      <c r="B20921" t="s">
        <v>80952</v>
      </c>
      <c r="C20921" s="1" t="str">
        <f t="shared" si="2880"/>
        <v>21:0867</v>
      </c>
      <c r="D20921" s="1" t="str">
        <f t="shared" si="2881"/>
        <v>21:0240</v>
      </c>
      <c r="E20921" t="s">
        <v>80953</v>
      </c>
      <c r="F20921" t="s">
        <v>80954</v>
      </c>
      <c r="H20921">
        <v>46.416678099999999</v>
      </c>
      <c r="I20921">
        <v>-66.718372599999995</v>
      </c>
      <c r="J20921" s="1" t="str">
        <f t="shared" si="2882"/>
        <v>Fluid (stream)</v>
      </c>
      <c r="K20921" s="1" t="str">
        <f t="shared" ref="K20921:K20975" si="2883">HYPERLINK("http://geochem.nrcan.gc.ca/cdogs/content/kwd/kwd080007_e.htm", "Untreated Water")</f>
        <v>Untreated Water</v>
      </c>
      <c r="L20921">
        <v>43</v>
      </c>
      <c r="M20921" t="s">
        <v>11470</v>
      </c>
      <c r="N20921">
        <v>737</v>
      </c>
      <c r="O20921">
        <v>2.5000000000000001E-2</v>
      </c>
      <c r="P20921">
        <v>30</v>
      </c>
      <c r="Q20921">
        <v>6.9</v>
      </c>
    </row>
    <row r="20922" spans="1:17" hidden="1" x14ac:dyDescent="0.3">
      <c r="A20922" t="s">
        <v>80955</v>
      </c>
      <c r="B20922" t="s">
        <v>80956</v>
      </c>
      <c r="C20922" s="1" t="str">
        <f t="shared" si="2880"/>
        <v>21:0867</v>
      </c>
      <c r="D20922" s="1" t="str">
        <f t="shared" si="2881"/>
        <v>21:0240</v>
      </c>
      <c r="E20922" t="s">
        <v>80957</v>
      </c>
      <c r="F20922" t="s">
        <v>80958</v>
      </c>
      <c r="H20922">
        <v>46.418476599999998</v>
      </c>
      <c r="I20922">
        <v>-66.718297500000006</v>
      </c>
      <c r="J20922" s="1" t="str">
        <f t="shared" si="2882"/>
        <v>Fluid (stream)</v>
      </c>
      <c r="K20922" s="1" t="str">
        <f t="shared" si="2883"/>
        <v>Untreated Water</v>
      </c>
      <c r="L20922">
        <v>43</v>
      </c>
      <c r="M20922" t="s">
        <v>11475</v>
      </c>
      <c r="N20922">
        <v>738</v>
      </c>
      <c r="O20922">
        <v>2.5000000000000001E-2</v>
      </c>
      <c r="P20922">
        <v>30</v>
      </c>
      <c r="Q20922">
        <v>7.3</v>
      </c>
    </row>
    <row r="20923" spans="1:17" hidden="1" x14ac:dyDescent="0.3">
      <c r="A20923" t="s">
        <v>80959</v>
      </c>
      <c r="B20923" t="s">
        <v>80960</v>
      </c>
      <c r="C20923" s="1" t="str">
        <f t="shared" si="2880"/>
        <v>21:0867</v>
      </c>
      <c r="D20923" s="1" t="str">
        <f t="shared" si="2881"/>
        <v>21:0240</v>
      </c>
      <c r="E20923" t="s">
        <v>80961</v>
      </c>
      <c r="F20923" t="s">
        <v>80962</v>
      </c>
      <c r="H20923">
        <v>46.372017700000001</v>
      </c>
      <c r="I20923">
        <v>-66.781346999999997</v>
      </c>
      <c r="J20923" s="1" t="str">
        <f t="shared" si="2882"/>
        <v>Fluid (stream)</v>
      </c>
      <c r="K20923" s="1" t="str">
        <f t="shared" si="2883"/>
        <v>Untreated Water</v>
      </c>
      <c r="L20923">
        <v>43</v>
      </c>
      <c r="M20923" t="s">
        <v>11480</v>
      </c>
      <c r="N20923">
        <v>739</v>
      </c>
      <c r="O20923">
        <v>2.5000000000000001E-2</v>
      </c>
      <c r="P20923">
        <v>30</v>
      </c>
      <c r="Q20923">
        <v>7.4</v>
      </c>
    </row>
    <row r="20924" spans="1:17" hidden="1" x14ac:dyDescent="0.3">
      <c r="A20924" t="s">
        <v>80963</v>
      </c>
      <c r="B20924" t="s">
        <v>80964</v>
      </c>
      <c r="C20924" s="1" t="str">
        <f t="shared" si="2880"/>
        <v>21:0867</v>
      </c>
      <c r="D20924" s="1" t="str">
        <f t="shared" si="2881"/>
        <v>21:0240</v>
      </c>
      <c r="E20924" t="s">
        <v>80965</v>
      </c>
      <c r="F20924" t="s">
        <v>80966</v>
      </c>
      <c r="H20924">
        <v>46.347110899999997</v>
      </c>
      <c r="I20924">
        <v>-66.773258100000007</v>
      </c>
      <c r="J20924" s="1" t="str">
        <f t="shared" si="2882"/>
        <v>Fluid (stream)</v>
      </c>
      <c r="K20924" s="1" t="str">
        <f t="shared" si="2883"/>
        <v>Untreated Water</v>
      </c>
      <c r="L20924">
        <v>43</v>
      </c>
      <c r="M20924" t="s">
        <v>12548</v>
      </c>
      <c r="N20924">
        <v>740</v>
      </c>
      <c r="O20924">
        <v>2.5000000000000001E-2</v>
      </c>
      <c r="P20924">
        <v>30</v>
      </c>
      <c r="Q20924">
        <v>7.4</v>
      </c>
    </row>
    <row r="20925" spans="1:17" hidden="1" x14ac:dyDescent="0.3">
      <c r="A20925" t="s">
        <v>80967</v>
      </c>
      <c r="B20925" t="s">
        <v>80968</v>
      </c>
      <c r="C20925" s="1" t="str">
        <f t="shared" si="2880"/>
        <v>21:0867</v>
      </c>
      <c r="D20925" s="1" t="str">
        <f t="shared" si="2881"/>
        <v>21:0240</v>
      </c>
      <c r="E20925" t="s">
        <v>80969</v>
      </c>
      <c r="F20925" t="s">
        <v>80970</v>
      </c>
      <c r="H20925">
        <v>46.330877999999998</v>
      </c>
      <c r="I20925">
        <v>-66.725844800000004</v>
      </c>
      <c r="J20925" s="1" t="str">
        <f t="shared" si="2882"/>
        <v>Fluid (stream)</v>
      </c>
      <c r="K20925" s="1" t="str">
        <f t="shared" si="2883"/>
        <v>Untreated Water</v>
      </c>
      <c r="L20925">
        <v>44</v>
      </c>
      <c r="M20925" t="s">
        <v>11392</v>
      </c>
      <c r="N20925">
        <v>741</v>
      </c>
      <c r="O20925">
        <v>2.5000000000000001E-2</v>
      </c>
      <c r="P20925">
        <v>40</v>
      </c>
      <c r="Q20925">
        <v>7.5</v>
      </c>
    </row>
    <row r="20926" spans="1:17" hidden="1" x14ac:dyDescent="0.3">
      <c r="A20926" t="s">
        <v>80971</v>
      </c>
      <c r="B20926" t="s">
        <v>80972</v>
      </c>
      <c r="C20926" s="1" t="str">
        <f t="shared" si="2880"/>
        <v>21:0867</v>
      </c>
      <c r="D20926" s="1" t="str">
        <f t="shared" si="2881"/>
        <v>21:0240</v>
      </c>
      <c r="E20926" t="s">
        <v>80973</v>
      </c>
      <c r="F20926" t="s">
        <v>80974</v>
      </c>
      <c r="H20926">
        <v>46.372224799999998</v>
      </c>
      <c r="I20926">
        <v>-66.839200199999993</v>
      </c>
      <c r="J20926" s="1" t="str">
        <f t="shared" si="2882"/>
        <v>Fluid (stream)</v>
      </c>
      <c r="K20926" s="1" t="str">
        <f t="shared" si="2883"/>
        <v>Untreated Water</v>
      </c>
      <c r="L20926">
        <v>44</v>
      </c>
      <c r="M20926" t="s">
        <v>11397</v>
      </c>
      <c r="N20926">
        <v>742</v>
      </c>
      <c r="O20926">
        <v>2.5000000000000001E-2</v>
      </c>
      <c r="P20926">
        <v>30</v>
      </c>
      <c r="Q20926">
        <v>7.1</v>
      </c>
    </row>
    <row r="20927" spans="1:17" hidden="1" x14ac:dyDescent="0.3">
      <c r="A20927" t="s">
        <v>80975</v>
      </c>
      <c r="B20927" t="s">
        <v>80976</v>
      </c>
      <c r="C20927" s="1" t="str">
        <f t="shared" si="2880"/>
        <v>21:0867</v>
      </c>
      <c r="D20927" s="1" t="str">
        <f t="shared" si="2881"/>
        <v>21:0240</v>
      </c>
      <c r="E20927" t="s">
        <v>80977</v>
      </c>
      <c r="F20927" t="s">
        <v>80978</v>
      </c>
      <c r="H20927">
        <v>46.327262400000002</v>
      </c>
      <c r="I20927">
        <v>-66.636351599999998</v>
      </c>
      <c r="J20927" s="1" t="str">
        <f t="shared" si="2882"/>
        <v>Fluid (stream)</v>
      </c>
      <c r="K20927" s="1" t="str">
        <f t="shared" si="2883"/>
        <v>Untreated Water</v>
      </c>
      <c r="L20927">
        <v>44</v>
      </c>
      <c r="M20927" t="s">
        <v>11402</v>
      </c>
      <c r="N20927">
        <v>743</v>
      </c>
      <c r="O20927">
        <v>2.5000000000000001E-2</v>
      </c>
      <c r="P20927">
        <v>30</v>
      </c>
      <c r="Q20927">
        <v>6.9</v>
      </c>
    </row>
    <row r="20928" spans="1:17" hidden="1" x14ac:dyDescent="0.3">
      <c r="A20928" t="s">
        <v>80979</v>
      </c>
      <c r="B20928" t="s">
        <v>80980</v>
      </c>
      <c r="C20928" s="1" t="str">
        <f t="shared" si="2880"/>
        <v>21:0867</v>
      </c>
      <c r="D20928" s="1" t="str">
        <f t="shared" si="2881"/>
        <v>21:0240</v>
      </c>
      <c r="E20928" t="s">
        <v>80981</v>
      </c>
      <c r="F20928" t="s">
        <v>80982</v>
      </c>
      <c r="H20928">
        <v>46.306650300000001</v>
      </c>
      <c r="I20928">
        <v>-66.684642499999995</v>
      </c>
      <c r="J20928" s="1" t="str">
        <f t="shared" si="2882"/>
        <v>Fluid (stream)</v>
      </c>
      <c r="K20928" s="1" t="str">
        <f t="shared" si="2883"/>
        <v>Untreated Water</v>
      </c>
      <c r="L20928">
        <v>44</v>
      </c>
      <c r="M20928" t="s">
        <v>11411</v>
      </c>
      <c r="N20928">
        <v>744</v>
      </c>
      <c r="O20928">
        <v>2.5000000000000001E-2</v>
      </c>
      <c r="P20928">
        <v>40</v>
      </c>
      <c r="Q20928">
        <v>6.7</v>
      </c>
    </row>
    <row r="20929" spans="1:17" hidden="1" x14ac:dyDescent="0.3">
      <c r="A20929" t="s">
        <v>80983</v>
      </c>
      <c r="B20929" t="s">
        <v>80984</v>
      </c>
      <c r="C20929" s="1" t="str">
        <f t="shared" si="2880"/>
        <v>21:0867</v>
      </c>
      <c r="D20929" s="1" t="str">
        <f t="shared" si="2881"/>
        <v>21:0240</v>
      </c>
      <c r="E20929" t="s">
        <v>80985</v>
      </c>
      <c r="F20929" t="s">
        <v>80986</v>
      </c>
      <c r="H20929">
        <v>46.280838799999998</v>
      </c>
      <c r="I20929">
        <v>-66.721428500000002</v>
      </c>
      <c r="J20929" s="1" t="str">
        <f t="shared" si="2882"/>
        <v>Fluid (stream)</v>
      </c>
      <c r="K20929" s="1" t="str">
        <f t="shared" si="2883"/>
        <v>Untreated Water</v>
      </c>
      <c r="L20929">
        <v>44</v>
      </c>
      <c r="M20929" t="s">
        <v>11416</v>
      </c>
      <c r="N20929">
        <v>745</v>
      </c>
      <c r="O20929">
        <v>2.5000000000000001E-2</v>
      </c>
      <c r="P20929">
        <v>30</v>
      </c>
      <c r="Q20929">
        <v>7.7</v>
      </c>
    </row>
    <row r="20930" spans="1:17" hidden="1" x14ac:dyDescent="0.3">
      <c r="A20930" t="s">
        <v>80987</v>
      </c>
      <c r="B20930" t="s">
        <v>80988</v>
      </c>
      <c r="C20930" s="1" t="str">
        <f t="shared" si="2880"/>
        <v>21:0867</v>
      </c>
      <c r="D20930" s="1" t="str">
        <f t="shared" si="2881"/>
        <v>21:0240</v>
      </c>
      <c r="E20930" t="s">
        <v>80989</v>
      </c>
      <c r="F20930" t="s">
        <v>80990</v>
      </c>
      <c r="H20930">
        <v>46.354979100000001</v>
      </c>
      <c r="I20930">
        <v>-66.953617499999993</v>
      </c>
      <c r="J20930" s="1" t="str">
        <f t="shared" si="2882"/>
        <v>Fluid (stream)</v>
      </c>
      <c r="K20930" s="1" t="str">
        <f t="shared" si="2883"/>
        <v>Untreated Water</v>
      </c>
      <c r="L20930">
        <v>44</v>
      </c>
      <c r="M20930" t="s">
        <v>11421</v>
      </c>
      <c r="N20930">
        <v>746</v>
      </c>
      <c r="O20930">
        <v>2.5000000000000001E-2</v>
      </c>
      <c r="P20930">
        <v>60</v>
      </c>
      <c r="Q20930">
        <v>6.9</v>
      </c>
    </row>
    <row r="20931" spans="1:17" hidden="1" x14ac:dyDescent="0.3">
      <c r="A20931" t="s">
        <v>80991</v>
      </c>
      <c r="B20931" t="s">
        <v>80992</v>
      </c>
      <c r="C20931" s="1" t="str">
        <f t="shared" si="2880"/>
        <v>21:0867</v>
      </c>
      <c r="D20931" s="1" t="str">
        <f t="shared" si="2881"/>
        <v>21:0240</v>
      </c>
      <c r="E20931" t="s">
        <v>80993</v>
      </c>
      <c r="F20931" t="s">
        <v>80994</v>
      </c>
      <c r="H20931">
        <v>46.355037199999998</v>
      </c>
      <c r="I20931">
        <v>-66.956864899999999</v>
      </c>
      <c r="J20931" s="1" t="str">
        <f t="shared" si="2882"/>
        <v>Fluid (stream)</v>
      </c>
      <c r="K20931" s="1" t="str">
        <f t="shared" si="2883"/>
        <v>Untreated Water</v>
      </c>
      <c r="L20931">
        <v>44</v>
      </c>
      <c r="M20931" t="s">
        <v>11426</v>
      </c>
      <c r="N20931">
        <v>747</v>
      </c>
      <c r="O20931">
        <v>2.5000000000000001E-2</v>
      </c>
      <c r="P20931">
        <v>40</v>
      </c>
      <c r="Q20931">
        <v>6.8</v>
      </c>
    </row>
    <row r="20932" spans="1:17" hidden="1" x14ac:dyDescent="0.3">
      <c r="A20932" t="s">
        <v>80995</v>
      </c>
      <c r="B20932" t="s">
        <v>80996</v>
      </c>
      <c r="C20932" s="1" t="str">
        <f t="shared" si="2880"/>
        <v>21:0867</v>
      </c>
      <c r="D20932" s="1" t="str">
        <f t="shared" si="2881"/>
        <v>21:0240</v>
      </c>
      <c r="E20932" t="s">
        <v>80997</v>
      </c>
      <c r="F20932" t="s">
        <v>80998</v>
      </c>
      <c r="H20932">
        <v>46.328303300000002</v>
      </c>
      <c r="I20932">
        <v>-66.801305499999998</v>
      </c>
      <c r="J20932" s="1" t="str">
        <f t="shared" si="2882"/>
        <v>Fluid (stream)</v>
      </c>
      <c r="K20932" s="1" t="str">
        <f t="shared" si="2883"/>
        <v>Untreated Water</v>
      </c>
      <c r="L20932">
        <v>44</v>
      </c>
      <c r="M20932" t="s">
        <v>11440</v>
      </c>
      <c r="N20932">
        <v>748</v>
      </c>
      <c r="O20932">
        <v>2.5000000000000001E-2</v>
      </c>
      <c r="P20932">
        <v>50</v>
      </c>
      <c r="Q20932">
        <v>7.3</v>
      </c>
    </row>
    <row r="20933" spans="1:17" hidden="1" x14ac:dyDescent="0.3">
      <c r="A20933" t="s">
        <v>80999</v>
      </c>
      <c r="B20933" t="s">
        <v>81000</v>
      </c>
      <c r="C20933" s="1" t="str">
        <f t="shared" si="2880"/>
        <v>21:0867</v>
      </c>
      <c r="D20933" s="1" t="str">
        <f t="shared" si="2881"/>
        <v>21:0240</v>
      </c>
      <c r="E20933" t="s">
        <v>81001</v>
      </c>
      <c r="F20933" t="s">
        <v>81002</v>
      </c>
      <c r="H20933">
        <v>46.330539100000003</v>
      </c>
      <c r="I20933">
        <v>-66.800566099999998</v>
      </c>
      <c r="J20933" s="1" t="str">
        <f t="shared" si="2882"/>
        <v>Fluid (stream)</v>
      </c>
      <c r="K20933" s="1" t="str">
        <f t="shared" si="2883"/>
        <v>Untreated Water</v>
      </c>
      <c r="L20933">
        <v>44</v>
      </c>
      <c r="M20933" t="s">
        <v>11445</v>
      </c>
      <c r="N20933">
        <v>749</v>
      </c>
      <c r="O20933">
        <v>2.5000000000000001E-2</v>
      </c>
      <c r="P20933">
        <v>50</v>
      </c>
      <c r="Q20933">
        <v>7.6</v>
      </c>
    </row>
    <row r="20934" spans="1:17" hidden="1" x14ac:dyDescent="0.3">
      <c r="A20934" t="s">
        <v>81003</v>
      </c>
      <c r="B20934" t="s">
        <v>81004</v>
      </c>
      <c r="C20934" s="1" t="str">
        <f t="shared" si="2880"/>
        <v>21:0867</v>
      </c>
      <c r="D20934" s="1" t="str">
        <f t="shared" si="2881"/>
        <v>21:0240</v>
      </c>
      <c r="E20934" t="s">
        <v>81005</v>
      </c>
      <c r="F20934" t="s">
        <v>81006</v>
      </c>
      <c r="H20934">
        <v>46.386123499999997</v>
      </c>
      <c r="I20934">
        <v>-66.525859100000005</v>
      </c>
      <c r="J20934" s="1" t="str">
        <f t="shared" si="2882"/>
        <v>Fluid (stream)</v>
      </c>
      <c r="K20934" s="1" t="str">
        <f t="shared" si="2883"/>
        <v>Untreated Water</v>
      </c>
      <c r="L20934">
        <v>44</v>
      </c>
      <c r="M20934" t="s">
        <v>11450</v>
      </c>
      <c r="N20934">
        <v>750</v>
      </c>
      <c r="O20934">
        <v>2.5000000000000001E-2</v>
      </c>
      <c r="P20934">
        <v>70</v>
      </c>
      <c r="Q20934">
        <v>7.8</v>
      </c>
    </row>
    <row r="20935" spans="1:17" hidden="1" x14ac:dyDescent="0.3">
      <c r="A20935" t="s">
        <v>81007</v>
      </c>
      <c r="B20935" t="s">
        <v>81008</v>
      </c>
      <c r="C20935" s="1" t="str">
        <f t="shared" si="2880"/>
        <v>21:0867</v>
      </c>
      <c r="D20935" s="1" t="str">
        <f t="shared" si="2881"/>
        <v>21:0240</v>
      </c>
      <c r="E20935" t="s">
        <v>81009</v>
      </c>
      <c r="F20935" t="s">
        <v>81010</v>
      </c>
      <c r="H20935">
        <v>46.410729600000003</v>
      </c>
      <c r="I20935">
        <v>-66.950881899999999</v>
      </c>
      <c r="J20935" s="1" t="str">
        <f t="shared" si="2882"/>
        <v>Fluid (stream)</v>
      </c>
      <c r="K20935" s="1" t="str">
        <f t="shared" si="2883"/>
        <v>Untreated Water</v>
      </c>
      <c r="L20935">
        <v>44</v>
      </c>
      <c r="M20935" t="s">
        <v>11460</v>
      </c>
      <c r="N20935">
        <v>751</v>
      </c>
      <c r="O20935">
        <v>2.5000000000000001E-2</v>
      </c>
      <c r="P20935">
        <v>30</v>
      </c>
      <c r="Q20935">
        <v>7.5</v>
      </c>
    </row>
    <row r="20936" spans="1:17" hidden="1" x14ac:dyDescent="0.3">
      <c r="A20936" t="s">
        <v>81011</v>
      </c>
      <c r="B20936" t="s">
        <v>81012</v>
      </c>
      <c r="C20936" s="1" t="str">
        <f t="shared" si="2880"/>
        <v>21:0867</v>
      </c>
      <c r="D20936" s="1" t="str">
        <f t="shared" si="2881"/>
        <v>21:0240</v>
      </c>
      <c r="E20936" t="s">
        <v>81013</v>
      </c>
      <c r="F20936" t="s">
        <v>81014</v>
      </c>
      <c r="H20936">
        <v>46.377969100000001</v>
      </c>
      <c r="I20936">
        <v>-66.565240000000003</v>
      </c>
      <c r="J20936" s="1" t="str">
        <f t="shared" si="2882"/>
        <v>Fluid (stream)</v>
      </c>
      <c r="K20936" s="1" t="str">
        <f t="shared" si="2883"/>
        <v>Untreated Water</v>
      </c>
      <c r="L20936">
        <v>44</v>
      </c>
      <c r="M20936" t="s">
        <v>11465</v>
      </c>
      <c r="N20936">
        <v>752</v>
      </c>
      <c r="O20936">
        <v>2.5000000000000001E-2</v>
      </c>
      <c r="P20936">
        <v>40</v>
      </c>
      <c r="Q20936">
        <v>7.4</v>
      </c>
    </row>
    <row r="20937" spans="1:17" hidden="1" x14ac:dyDescent="0.3">
      <c r="A20937" t="s">
        <v>81015</v>
      </c>
      <c r="B20937" t="s">
        <v>81016</v>
      </c>
      <c r="C20937" s="1" t="str">
        <f t="shared" si="2880"/>
        <v>21:0867</v>
      </c>
      <c r="D20937" s="1" t="str">
        <f t="shared" si="2881"/>
        <v>21:0240</v>
      </c>
      <c r="E20937" t="s">
        <v>81017</v>
      </c>
      <c r="F20937" t="s">
        <v>81018</v>
      </c>
      <c r="H20937">
        <v>46.402180399999999</v>
      </c>
      <c r="I20937">
        <v>-66.519277500000001</v>
      </c>
      <c r="J20937" s="1" t="str">
        <f t="shared" si="2882"/>
        <v>Fluid (stream)</v>
      </c>
      <c r="K20937" s="1" t="str">
        <f t="shared" si="2883"/>
        <v>Untreated Water</v>
      </c>
      <c r="L20937">
        <v>44</v>
      </c>
      <c r="M20937" t="s">
        <v>11431</v>
      </c>
      <c r="N20937">
        <v>753</v>
      </c>
      <c r="O20937">
        <v>2.5000000000000001E-2</v>
      </c>
      <c r="P20937">
        <v>40</v>
      </c>
      <c r="Q20937">
        <v>7.7</v>
      </c>
    </row>
    <row r="20938" spans="1:17" hidden="1" x14ac:dyDescent="0.3">
      <c r="A20938" t="s">
        <v>81019</v>
      </c>
      <c r="B20938" t="s">
        <v>81020</v>
      </c>
      <c r="C20938" s="1" t="str">
        <f t="shared" si="2880"/>
        <v>21:0867</v>
      </c>
      <c r="D20938" s="1" t="str">
        <f t="shared" si="2881"/>
        <v>21:0240</v>
      </c>
      <c r="E20938" t="s">
        <v>81017</v>
      </c>
      <c r="F20938" t="s">
        <v>81021</v>
      </c>
      <c r="H20938">
        <v>46.402180399999999</v>
      </c>
      <c r="I20938">
        <v>-66.519277500000001</v>
      </c>
      <c r="J20938" s="1" t="str">
        <f t="shared" si="2882"/>
        <v>Fluid (stream)</v>
      </c>
      <c r="K20938" s="1" t="str">
        <f t="shared" si="2883"/>
        <v>Untreated Water</v>
      </c>
      <c r="L20938">
        <v>44</v>
      </c>
      <c r="M20938" t="s">
        <v>11435</v>
      </c>
      <c r="N20938">
        <v>754</v>
      </c>
      <c r="O20938">
        <v>2.5000000000000001E-2</v>
      </c>
      <c r="P20938">
        <v>40</v>
      </c>
      <c r="Q20938">
        <v>7.7</v>
      </c>
    </row>
    <row r="20939" spans="1:17" hidden="1" x14ac:dyDescent="0.3">
      <c r="A20939" t="s">
        <v>81022</v>
      </c>
      <c r="B20939" t="s">
        <v>81023</v>
      </c>
      <c r="C20939" s="1" t="str">
        <f t="shared" si="2880"/>
        <v>21:0867</v>
      </c>
      <c r="D20939" s="1" t="str">
        <f t="shared" si="2881"/>
        <v>21:0240</v>
      </c>
      <c r="E20939" t="s">
        <v>81024</v>
      </c>
      <c r="F20939" t="s">
        <v>81025</v>
      </c>
      <c r="H20939">
        <v>46.403472600000001</v>
      </c>
      <c r="I20939">
        <v>-66.516616799999994</v>
      </c>
      <c r="J20939" s="1" t="str">
        <f t="shared" si="2882"/>
        <v>Fluid (stream)</v>
      </c>
      <c r="K20939" s="1" t="str">
        <f t="shared" si="2883"/>
        <v>Untreated Water</v>
      </c>
      <c r="L20939">
        <v>44</v>
      </c>
      <c r="M20939" t="s">
        <v>11470</v>
      </c>
      <c r="N20939">
        <v>755</v>
      </c>
      <c r="O20939">
        <v>2.5000000000000001E-2</v>
      </c>
      <c r="P20939">
        <v>50</v>
      </c>
      <c r="Q20939">
        <v>7.3</v>
      </c>
    </row>
    <row r="20940" spans="1:17" hidden="1" x14ac:dyDescent="0.3">
      <c r="A20940" t="s">
        <v>81026</v>
      </c>
      <c r="B20940" t="s">
        <v>81027</v>
      </c>
      <c r="C20940" s="1" t="str">
        <f t="shared" si="2880"/>
        <v>21:0867</v>
      </c>
      <c r="D20940" s="1" t="str">
        <f t="shared" si="2881"/>
        <v>21:0240</v>
      </c>
      <c r="E20940" t="s">
        <v>81028</v>
      </c>
      <c r="F20940" t="s">
        <v>81029</v>
      </c>
      <c r="H20940">
        <v>46.272186099999999</v>
      </c>
      <c r="I20940">
        <v>-66.501150300000006</v>
      </c>
      <c r="J20940" s="1" t="str">
        <f t="shared" si="2882"/>
        <v>Fluid (stream)</v>
      </c>
      <c r="K20940" s="1" t="str">
        <f t="shared" si="2883"/>
        <v>Untreated Water</v>
      </c>
      <c r="L20940">
        <v>44</v>
      </c>
      <c r="M20940" t="s">
        <v>11475</v>
      </c>
      <c r="N20940">
        <v>756</v>
      </c>
      <c r="O20940">
        <v>2.5000000000000001E-2</v>
      </c>
      <c r="P20940">
        <v>40</v>
      </c>
      <c r="Q20940">
        <v>6.5</v>
      </c>
    </row>
    <row r="20941" spans="1:17" hidden="1" x14ac:dyDescent="0.3">
      <c r="A20941" t="s">
        <v>81030</v>
      </c>
      <c r="B20941" t="s">
        <v>81031</v>
      </c>
      <c r="C20941" s="1" t="str">
        <f t="shared" si="2880"/>
        <v>21:0867</v>
      </c>
      <c r="D20941" s="1" t="str">
        <f t="shared" si="2881"/>
        <v>21:0240</v>
      </c>
      <c r="E20941" t="s">
        <v>81032</v>
      </c>
      <c r="F20941" t="s">
        <v>81033</v>
      </c>
      <c r="H20941">
        <v>46.253342799999999</v>
      </c>
      <c r="I20941">
        <v>-66.5876375</v>
      </c>
      <c r="J20941" s="1" t="str">
        <f t="shared" si="2882"/>
        <v>Fluid (stream)</v>
      </c>
      <c r="K20941" s="1" t="str">
        <f t="shared" si="2883"/>
        <v>Untreated Water</v>
      </c>
      <c r="L20941">
        <v>44</v>
      </c>
      <c r="M20941" t="s">
        <v>11480</v>
      </c>
      <c r="N20941">
        <v>757</v>
      </c>
      <c r="O20941">
        <v>2.5000000000000001E-2</v>
      </c>
      <c r="P20941">
        <v>40</v>
      </c>
      <c r="Q20941">
        <v>7.3</v>
      </c>
    </row>
    <row r="20942" spans="1:17" hidden="1" x14ac:dyDescent="0.3">
      <c r="A20942" t="s">
        <v>81034</v>
      </c>
      <c r="B20942" t="s">
        <v>81035</v>
      </c>
      <c r="C20942" s="1" t="str">
        <f t="shared" si="2880"/>
        <v>21:0867</v>
      </c>
      <c r="D20942" s="1" t="str">
        <f t="shared" si="2881"/>
        <v>21:0240</v>
      </c>
      <c r="E20942" t="s">
        <v>81036</v>
      </c>
      <c r="F20942" t="s">
        <v>81037</v>
      </c>
      <c r="H20942">
        <v>46.2687764</v>
      </c>
      <c r="I20942">
        <v>-66.681048799999999</v>
      </c>
      <c r="J20942" s="1" t="str">
        <f t="shared" si="2882"/>
        <v>Fluid (stream)</v>
      </c>
      <c r="K20942" s="1" t="str">
        <f t="shared" si="2883"/>
        <v>Untreated Water</v>
      </c>
      <c r="L20942">
        <v>44</v>
      </c>
      <c r="M20942" t="s">
        <v>12548</v>
      </c>
      <c r="N20942">
        <v>758</v>
      </c>
      <c r="O20942">
        <v>2.5000000000000001E-2</v>
      </c>
      <c r="P20942">
        <v>40</v>
      </c>
      <c r="Q20942">
        <v>7.3</v>
      </c>
    </row>
    <row r="20943" spans="1:17" hidden="1" x14ac:dyDescent="0.3">
      <c r="A20943" t="s">
        <v>81038</v>
      </c>
      <c r="B20943" t="s">
        <v>81039</v>
      </c>
      <c r="C20943" s="1" t="str">
        <f t="shared" si="2880"/>
        <v>21:0867</v>
      </c>
      <c r="D20943" s="1" t="str">
        <f t="shared" si="2881"/>
        <v>21:0240</v>
      </c>
      <c r="E20943" t="s">
        <v>81040</v>
      </c>
      <c r="F20943" t="s">
        <v>81041</v>
      </c>
      <c r="H20943">
        <v>46.430901200000001</v>
      </c>
      <c r="I20943">
        <v>-66.848596499999999</v>
      </c>
      <c r="J20943" s="1" t="str">
        <f t="shared" si="2882"/>
        <v>Fluid (stream)</v>
      </c>
      <c r="K20943" s="1" t="str">
        <f t="shared" si="2883"/>
        <v>Untreated Water</v>
      </c>
      <c r="L20943">
        <v>45</v>
      </c>
      <c r="M20943" t="s">
        <v>11392</v>
      </c>
      <c r="N20943">
        <v>759</v>
      </c>
      <c r="O20943">
        <v>2.5000000000000001E-2</v>
      </c>
      <c r="P20943">
        <v>50</v>
      </c>
      <c r="Q20943">
        <v>7.6</v>
      </c>
    </row>
    <row r="20944" spans="1:17" hidden="1" x14ac:dyDescent="0.3">
      <c r="A20944" t="s">
        <v>81042</v>
      </c>
      <c r="B20944" t="s">
        <v>81043</v>
      </c>
      <c r="C20944" s="1" t="str">
        <f t="shared" si="2880"/>
        <v>21:0867</v>
      </c>
      <c r="D20944" s="1" t="str">
        <f t="shared" si="2881"/>
        <v>21:0240</v>
      </c>
      <c r="E20944" t="s">
        <v>81044</v>
      </c>
      <c r="F20944" t="s">
        <v>81045</v>
      </c>
      <c r="H20944">
        <v>46.468535199999998</v>
      </c>
      <c r="I20944">
        <v>-66.917451999999997</v>
      </c>
      <c r="J20944" s="1" t="str">
        <f t="shared" si="2882"/>
        <v>Fluid (stream)</v>
      </c>
      <c r="K20944" s="1" t="str">
        <f t="shared" si="2883"/>
        <v>Untreated Water</v>
      </c>
      <c r="L20944">
        <v>45</v>
      </c>
      <c r="M20944" t="s">
        <v>11397</v>
      </c>
      <c r="N20944">
        <v>760</v>
      </c>
      <c r="O20944">
        <v>2.5000000000000001E-2</v>
      </c>
      <c r="P20944">
        <v>40</v>
      </c>
      <c r="Q20944">
        <v>7</v>
      </c>
    </row>
    <row r="20945" spans="1:17" hidden="1" x14ac:dyDescent="0.3">
      <c r="A20945" t="s">
        <v>81046</v>
      </c>
      <c r="B20945" t="s">
        <v>81047</v>
      </c>
      <c r="C20945" s="1" t="str">
        <f t="shared" si="2880"/>
        <v>21:0867</v>
      </c>
      <c r="D20945" s="1" t="str">
        <f t="shared" si="2881"/>
        <v>21:0240</v>
      </c>
      <c r="E20945" t="s">
        <v>81048</v>
      </c>
      <c r="F20945" t="s">
        <v>81049</v>
      </c>
      <c r="H20945">
        <v>46.411029599999999</v>
      </c>
      <c r="I20945">
        <v>-66.993158100000002</v>
      </c>
      <c r="J20945" s="1" t="str">
        <f t="shared" si="2882"/>
        <v>Fluid (stream)</v>
      </c>
      <c r="K20945" s="1" t="str">
        <f t="shared" si="2883"/>
        <v>Untreated Water</v>
      </c>
      <c r="L20945">
        <v>45</v>
      </c>
      <c r="M20945" t="s">
        <v>11402</v>
      </c>
      <c r="N20945">
        <v>761</v>
      </c>
      <c r="O20945">
        <v>2.5000000000000001E-2</v>
      </c>
      <c r="P20945">
        <v>60</v>
      </c>
      <c r="Q20945">
        <v>7.5</v>
      </c>
    </row>
    <row r="20946" spans="1:17" hidden="1" x14ac:dyDescent="0.3">
      <c r="A20946" t="s">
        <v>81050</v>
      </c>
      <c r="B20946" t="s">
        <v>81051</v>
      </c>
      <c r="C20946" s="1" t="str">
        <f t="shared" si="2880"/>
        <v>21:0867</v>
      </c>
      <c r="D20946" s="1" t="str">
        <f t="shared" si="2881"/>
        <v>21:0240</v>
      </c>
      <c r="E20946" t="s">
        <v>81052</v>
      </c>
      <c r="F20946" t="s">
        <v>81053</v>
      </c>
      <c r="H20946">
        <v>46.410175799999998</v>
      </c>
      <c r="I20946">
        <v>-66.995791699999998</v>
      </c>
      <c r="J20946" s="1" t="str">
        <f t="shared" si="2882"/>
        <v>Fluid (stream)</v>
      </c>
      <c r="K20946" s="1" t="str">
        <f t="shared" si="2883"/>
        <v>Untreated Water</v>
      </c>
      <c r="L20946">
        <v>45</v>
      </c>
      <c r="M20946" t="s">
        <v>11411</v>
      </c>
      <c r="N20946">
        <v>762</v>
      </c>
      <c r="O20946">
        <v>2.5000000000000001E-2</v>
      </c>
      <c r="P20946">
        <v>40</v>
      </c>
      <c r="Q20946">
        <v>6.6</v>
      </c>
    </row>
    <row r="20947" spans="1:17" hidden="1" x14ac:dyDescent="0.3">
      <c r="A20947" t="s">
        <v>81054</v>
      </c>
      <c r="B20947" t="s">
        <v>81055</v>
      </c>
      <c r="C20947" s="1" t="str">
        <f t="shared" si="2880"/>
        <v>21:0867</v>
      </c>
      <c r="D20947" s="1" t="str">
        <f t="shared" si="2881"/>
        <v>21:0240</v>
      </c>
      <c r="E20947" t="s">
        <v>81056</v>
      </c>
      <c r="F20947" t="s">
        <v>81057</v>
      </c>
      <c r="H20947">
        <v>46.490114300000002</v>
      </c>
      <c r="I20947">
        <v>-66.9361739</v>
      </c>
      <c r="J20947" s="1" t="str">
        <f t="shared" si="2882"/>
        <v>Fluid (stream)</v>
      </c>
      <c r="K20947" s="1" t="str">
        <f t="shared" si="2883"/>
        <v>Untreated Water</v>
      </c>
      <c r="L20947">
        <v>45</v>
      </c>
      <c r="M20947" t="s">
        <v>11416</v>
      </c>
      <c r="N20947">
        <v>763</v>
      </c>
      <c r="O20947">
        <v>2.5000000000000001E-2</v>
      </c>
      <c r="P20947">
        <v>70</v>
      </c>
      <c r="Q20947">
        <v>6.9</v>
      </c>
    </row>
    <row r="20948" spans="1:17" hidden="1" x14ac:dyDescent="0.3">
      <c r="A20948" t="s">
        <v>81058</v>
      </c>
      <c r="B20948" t="s">
        <v>81059</v>
      </c>
      <c r="C20948" s="1" t="str">
        <f t="shared" si="2880"/>
        <v>21:0867</v>
      </c>
      <c r="D20948" s="1" t="str">
        <f t="shared" si="2881"/>
        <v>21:0240</v>
      </c>
      <c r="E20948" t="s">
        <v>81060</v>
      </c>
      <c r="F20948" t="s">
        <v>81061</v>
      </c>
      <c r="H20948">
        <v>46.495889599999998</v>
      </c>
      <c r="I20948">
        <v>-66.932045700000003</v>
      </c>
      <c r="J20948" s="1" t="str">
        <f t="shared" si="2882"/>
        <v>Fluid (stream)</v>
      </c>
      <c r="K20948" s="1" t="str">
        <f t="shared" si="2883"/>
        <v>Untreated Water</v>
      </c>
      <c r="L20948">
        <v>45</v>
      </c>
      <c r="M20948" t="s">
        <v>11431</v>
      </c>
      <c r="N20948">
        <v>764</v>
      </c>
      <c r="O20948">
        <v>2.5000000000000001E-2</v>
      </c>
      <c r="P20948">
        <v>50</v>
      </c>
      <c r="Q20948">
        <v>6.7</v>
      </c>
    </row>
    <row r="20949" spans="1:17" hidden="1" x14ac:dyDescent="0.3">
      <c r="A20949" t="s">
        <v>81062</v>
      </c>
      <c r="B20949" t="s">
        <v>81063</v>
      </c>
      <c r="C20949" s="1" t="str">
        <f t="shared" si="2880"/>
        <v>21:0867</v>
      </c>
      <c r="D20949" s="1" t="str">
        <f t="shared" si="2881"/>
        <v>21:0240</v>
      </c>
      <c r="E20949" t="s">
        <v>81060</v>
      </c>
      <c r="F20949" t="s">
        <v>81064</v>
      </c>
      <c r="H20949">
        <v>46.495889599999998</v>
      </c>
      <c r="I20949">
        <v>-66.932045700000003</v>
      </c>
      <c r="J20949" s="1" t="str">
        <f t="shared" si="2882"/>
        <v>Fluid (stream)</v>
      </c>
      <c r="K20949" s="1" t="str">
        <f t="shared" si="2883"/>
        <v>Untreated Water</v>
      </c>
      <c r="L20949">
        <v>45</v>
      </c>
      <c r="M20949" t="s">
        <v>11435</v>
      </c>
      <c r="N20949">
        <v>765</v>
      </c>
      <c r="O20949">
        <v>2.5000000000000001E-2</v>
      </c>
      <c r="P20949">
        <v>40</v>
      </c>
      <c r="Q20949">
        <v>6.7</v>
      </c>
    </row>
    <row r="20950" spans="1:17" hidden="1" x14ac:dyDescent="0.3">
      <c r="A20950" t="s">
        <v>81065</v>
      </c>
      <c r="B20950" t="s">
        <v>81066</v>
      </c>
      <c r="C20950" s="1" t="str">
        <f t="shared" si="2880"/>
        <v>21:0867</v>
      </c>
      <c r="D20950" s="1" t="str">
        <f t="shared" si="2881"/>
        <v>21:0240</v>
      </c>
      <c r="E20950" t="s">
        <v>81067</v>
      </c>
      <c r="F20950" t="s">
        <v>81068</v>
      </c>
      <c r="H20950">
        <v>46.494361300000001</v>
      </c>
      <c r="I20950">
        <v>-66.997913699999998</v>
      </c>
      <c r="J20950" s="1" t="str">
        <f t="shared" si="2882"/>
        <v>Fluid (stream)</v>
      </c>
      <c r="K20950" s="1" t="str">
        <f t="shared" si="2883"/>
        <v>Untreated Water</v>
      </c>
      <c r="L20950">
        <v>45</v>
      </c>
      <c r="M20950" t="s">
        <v>11421</v>
      </c>
      <c r="N20950">
        <v>766</v>
      </c>
      <c r="O20950">
        <v>0.31</v>
      </c>
      <c r="P20950">
        <v>40</v>
      </c>
      <c r="Q20950">
        <v>6.9</v>
      </c>
    </row>
    <row r="20951" spans="1:17" hidden="1" x14ac:dyDescent="0.3">
      <c r="A20951" t="s">
        <v>81069</v>
      </c>
      <c r="B20951" t="s">
        <v>81070</v>
      </c>
      <c r="C20951" s="1" t="str">
        <f t="shared" si="2880"/>
        <v>21:0867</v>
      </c>
      <c r="D20951" s="1" t="str">
        <f t="shared" si="2881"/>
        <v>21:0240</v>
      </c>
      <c r="E20951" t="s">
        <v>81071</v>
      </c>
      <c r="F20951" t="s">
        <v>81072</v>
      </c>
      <c r="H20951">
        <v>46.493187399999997</v>
      </c>
      <c r="I20951">
        <v>-66.982319099999998</v>
      </c>
      <c r="J20951" s="1" t="str">
        <f t="shared" si="2882"/>
        <v>Fluid (stream)</v>
      </c>
      <c r="K20951" s="1" t="str">
        <f t="shared" si="2883"/>
        <v>Untreated Water</v>
      </c>
      <c r="L20951">
        <v>45</v>
      </c>
      <c r="M20951" t="s">
        <v>11426</v>
      </c>
      <c r="N20951">
        <v>767</v>
      </c>
      <c r="O20951">
        <v>2.5000000000000001E-2</v>
      </c>
      <c r="P20951">
        <v>80</v>
      </c>
      <c r="Q20951">
        <v>7.1</v>
      </c>
    </row>
    <row r="20952" spans="1:17" hidden="1" x14ac:dyDescent="0.3">
      <c r="A20952" t="s">
        <v>81073</v>
      </c>
      <c r="B20952" t="s">
        <v>81074</v>
      </c>
      <c r="C20952" s="1" t="str">
        <f t="shared" si="2880"/>
        <v>21:0867</v>
      </c>
      <c r="D20952" s="1" t="str">
        <f t="shared" si="2881"/>
        <v>21:0240</v>
      </c>
      <c r="E20952" t="s">
        <v>81075</v>
      </c>
      <c r="F20952" t="s">
        <v>81076</v>
      </c>
      <c r="H20952">
        <v>46.318622300000001</v>
      </c>
      <c r="I20952">
        <v>-66.984201200000001</v>
      </c>
      <c r="J20952" s="1" t="str">
        <f t="shared" si="2882"/>
        <v>Fluid (stream)</v>
      </c>
      <c r="K20952" s="1" t="str">
        <f t="shared" si="2883"/>
        <v>Untreated Water</v>
      </c>
      <c r="L20952">
        <v>45</v>
      </c>
      <c r="M20952" t="s">
        <v>11440</v>
      </c>
      <c r="N20952">
        <v>768</v>
      </c>
      <c r="O20952">
        <v>0.18</v>
      </c>
      <c r="P20952">
        <v>60</v>
      </c>
      <c r="Q20952">
        <v>6.7</v>
      </c>
    </row>
    <row r="20953" spans="1:17" hidden="1" x14ac:dyDescent="0.3">
      <c r="A20953" t="s">
        <v>81077</v>
      </c>
      <c r="B20953" t="s">
        <v>81078</v>
      </c>
      <c r="C20953" s="1" t="str">
        <f t="shared" ref="C20953:C20975" si="2884">HYPERLINK("http://geochem.nrcan.gc.ca/cdogs/content/bdl/bdl210867_e.htm", "21:0867")</f>
        <v>21:0867</v>
      </c>
      <c r="D20953" s="1" t="str">
        <f t="shared" ref="D20953:D20975" si="2885">HYPERLINK("http://geochem.nrcan.gc.ca/cdogs/content/svy/svy210240_e.htm", "21:0240")</f>
        <v>21:0240</v>
      </c>
      <c r="E20953" t="s">
        <v>81079</v>
      </c>
      <c r="F20953" t="s">
        <v>81080</v>
      </c>
      <c r="H20953">
        <v>46.491213299999998</v>
      </c>
      <c r="I20953">
        <v>-66.8019125</v>
      </c>
      <c r="J20953" s="1" t="str">
        <f t="shared" si="2882"/>
        <v>Fluid (stream)</v>
      </c>
      <c r="K20953" s="1" t="str">
        <f t="shared" si="2883"/>
        <v>Untreated Water</v>
      </c>
      <c r="L20953">
        <v>45</v>
      </c>
      <c r="M20953" t="s">
        <v>11445</v>
      </c>
      <c r="N20953">
        <v>769</v>
      </c>
      <c r="O20953">
        <v>2.5000000000000001E-2</v>
      </c>
      <c r="P20953">
        <v>50</v>
      </c>
      <c r="Q20953">
        <v>7.1</v>
      </c>
    </row>
    <row r="20954" spans="1:17" hidden="1" x14ac:dyDescent="0.3">
      <c r="A20954" t="s">
        <v>81081</v>
      </c>
      <c r="B20954" t="s">
        <v>81082</v>
      </c>
      <c r="C20954" s="1" t="str">
        <f t="shared" si="2884"/>
        <v>21:0867</v>
      </c>
      <c r="D20954" s="1" t="str">
        <f t="shared" si="2885"/>
        <v>21:0240</v>
      </c>
      <c r="E20954" t="s">
        <v>81083</v>
      </c>
      <c r="F20954" t="s">
        <v>81084</v>
      </c>
      <c r="H20954">
        <v>46.4037668</v>
      </c>
      <c r="I20954">
        <v>-66.964152600000006</v>
      </c>
      <c r="J20954" s="1" t="str">
        <f t="shared" si="2882"/>
        <v>Fluid (stream)</v>
      </c>
      <c r="K20954" s="1" t="str">
        <f t="shared" si="2883"/>
        <v>Untreated Water</v>
      </c>
      <c r="L20954">
        <v>45</v>
      </c>
      <c r="M20954" t="s">
        <v>11450</v>
      </c>
      <c r="N20954">
        <v>770</v>
      </c>
      <c r="O20954">
        <v>2.5000000000000001E-2</v>
      </c>
      <c r="P20954">
        <v>50</v>
      </c>
      <c r="Q20954">
        <v>6.6</v>
      </c>
    </row>
    <row r="20955" spans="1:17" hidden="1" x14ac:dyDescent="0.3">
      <c r="A20955" t="s">
        <v>81085</v>
      </c>
      <c r="B20955" t="s">
        <v>81086</v>
      </c>
      <c r="C20955" s="1" t="str">
        <f t="shared" si="2884"/>
        <v>21:0867</v>
      </c>
      <c r="D20955" s="1" t="str">
        <f t="shared" si="2885"/>
        <v>21:0240</v>
      </c>
      <c r="E20955" t="s">
        <v>81087</v>
      </c>
      <c r="F20955" t="s">
        <v>81088</v>
      </c>
      <c r="H20955">
        <v>46.252228899999999</v>
      </c>
      <c r="I20955">
        <v>-66.800135100000006</v>
      </c>
      <c r="J20955" s="1" t="str">
        <f t="shared" si="2882"/>
        <v>Fluid (stream)</v>
      </c>
      <c r="K20955" s="1" t="str">
        <f t="shared" si="2883"/>
        <v>Untreated Water</v>
      </c>
      <c r="L20955">
        <v>46</v>
      </c>
      <c r="M20955" t="s">
        <v>11392</v>
      </c>
      <c r="N20955">
        <v>771</v>
      </c>
      <c r="O20955">
        <v>2.5000000000000001E-2</v>
      </c>
      <c r="P20955">
        <v>40</v>
      </c>
      <c r="Q20955">
        <v>7.6</v>
      </c>
    </row>
    <row r="20956" spans="1:17" hidden="1" x14ac:dyDescent="0.3">
      <c r="A20956" t="s">
        <v>81089</v>
      </c>
      <c r="B20956" t="s">
        <v>81090</v>
      </c>
      <c r="C20956" s="1" t="str">
        <f t="shared" si="2884"/>
        <v>21:0867</v>
      </c>
      <c r="D20956" s="1" t="str">
        <f t="shared" si="2885"/>
        <v>21:0240</v>
      </c>
      <c r="E20956" t="s">
        <v>81091</v>
      </c>
      <c r="F20956" t="s">
        <v>81092</v>
      </c>
      <c r="H20956">
        <v>46.254027600000001</v>
      </c>
      <c r="I20956">
        <v>-66.800063100000003</v>
      </c>
      <c r="J20956" s="1" t="str">
        <f t="shared" si="2882"/>
        <v>Fluid (stream)</v>
      </c>
      <c r="K20956" s="1" t="str">
        <f t="shared" si="2883"/>
        <v>Untreated Water</v>
      </c>
      <c r="L20956">
        <v>46</v>
      </c>
      <c r="M20956" t="s">
        <v>11397</v>
      </c>
      <c r="N20956">
        <v>772</v>
      </c>
      <c r="O20956">
        <v>2.5000000000000001E-2</v>
      </c>
      <c r="P20956">
        <v>40</v>
      </c>
      <c r="Q20956">
        <v>7.5</v>
      </c>
    </row>
    <row r="20957" spans="1:17" hidden="1" x14ac:dyDescent="0.3">
      <c r="A20957" t="s">
        <v>81093</v>
      </c>
      <c r="B20957" t="s">
        <v>81094</v>
      </c>
      <c r="C20957" s="1" t="str">
        <f t="shared" si="2884"/>
        <v>21:0867</v>
      </c>
      <c r="D20957" s="1" t="str">
        <f t="shared" si="2885"/>
        <v>21:0240</v>
      </c>
      <c r="E20957" t="s">
        <v>81095</v>
      </c>
      <c r="F20957" t="s">
        <v>81096</v>
      </c>
      <c r="H20957">
        <v>46.260587999999998</v>
      </c>
      <c r="I20957">
        <v>-66.767035800000002</v>
      </c>
      <c r="J20957" s="1" t="str">
        <f t="shared" si="2882"/>
        <v>Fluid (stream)</v>
      </c>
      <c r="K20957" s="1" t="str">
        <f t="shared" si="2883"/>
        <v>Untreated Water</v>
      </c>
      <c r="L20957">
        <v>46</v>
      </c>
      <c r="M20957" t="s">
        <v>11402</v>
      </c>
      <c r="N20957">
        <v>773</v>
      </c>
      <c r="O20957">
        <v>2.5000000000000001E-2</v>
      </c>
      <c r="P20957">
        <v>40</v>
      </c>
      <c r="Q20957">
        <v>8.1</v>
      </c>
    </row>
    <row r="20958" spans="1:17" hidden="1" x14ac:dyDescent="0.3">
      <c r="A20958" t="s">
        <v>81097</v>
      </c>
      <c r="B20958" t="s">
        <v>81098</v>
      </c>
      <c r="C20958" s="1" t="str">
        <f t="shared" si="2884"/>
        <v>21:0867</v>
      </c>
      <c r="D20958" s="1" t="str">
        <f t="shared" si="2885"/>
        <v>21:0240</v>
      </c>
      <c r="E20958" t="s">
        <v>81099</v>
      </c>
      <c r="F20958" t="s">
        <v>81100</v>
      </c>
      <c r="H20958">
        <v>46.376602900000002</v>
      </c>
      <c r="I20958">
        <v>-66.501908099999994</v>
      </c>
      <c r="J20958" s="1" t="str">
        <f t="shared" si="2882"/>
        <v>Fluid (stream)</v>
      </c>
      <c r="K20958" s="1" t="str">
        <f t="shared" si="2883"/>
        <v>Untreated Water</v>
      </c>
      <c r="L20958">
        <v>46</v>
      </c>
      <c r="M20958" t="s">
        <v>11411</v>
      </c>
      <c r="N20958">
        <v>774</v>
      </c>
      <c r="O20958">
        <v>2.5000000000000001E-2</v>
      </c>
      <c r="P20958">
        <v>80</v>
      </c>
      <c r="Q20958">
        <v>7</v>
      </c>
    </row>
    <row r="20959" spans="1:17" hidden="1" x14ac:dyDescent="0.3">
      <c r="A20959" t="s">
        <v>81101</v>
      </c>
      <c r="B20959" t="s">
        <v>81102</v>
      </c>
      <c r="C20959" s="1" t="str">
        <f t="shared" si="2884"/>
        <v>21:0867</v>
      </c>
      <c r="D20959" s="1" t="str">
        <f t="shared" si="2885"/>
        <v>21:0240</v>
      </c>
      <c r="E20959" t="s">
        <v>81103</v>
      </c>
      <c r="F20959" t="s">
        <v>81104</v>
      </c>
      <c r="H20959">
        <v>46.369732800000001</v>
      </c>
      <c r="I20959">
        <v>-66.745034000000004</v>
      </c>
      <c r="J20959" s="1" t="str">
        <f t="shared" si="2882"/>
        <v>Fluid (stream)</v>
      </c>
      <c r="K20959" s="1" t="str">
        <f t="shared" si="2883"/>
        <v>Untreated Water</v>
      </c>
      <c r="L20959">
        <v>46</v>
      </c>
      <c r="M20959" t="s">
        <v>11416</v>
      </c>
      <c r="N20959">
        <v>775</v>
      </c>
      <c r="O20959">
        <v>2.5000000000000001E-2</v>
      </c>
      <c r="P20959">
        <v>50</v>
      </c>
      <c r="Q20959">
        <v>7.4</v>
      </c>
    </row>
    <row r="20960" spans="1:17" hidden="1" x14ac:dyDescent="0.3">
      <c r="A20960" t="s">
        <v>81105</v>
      </c>
      <c r="B20960" t="s">
        <v>81106</v>
      </c>
      <c r="C20960" s="1" t="str">
        <f t="shared" si="2884"/>
        <v>21:0867</v>
      </c>
      <c r="D20960" s="1" t="str">
        <f t="shared" si="2885"/>
        <v>21:0240</v>
      </c>
      <c r="E20960" t="s">
        <v>81107</v>
      </c>
      <c r="F20960" t="s">
        <v>81108</v>
      </c>
      <c r="H20960">
        <v>46.349349199999999</v>
      </c>
      <c r="I20960">
        <v>-66.649045200000003</v>
      </c>
      <c r="J20960" s="1" t="str">
        <f t="shared" si="2882"/>
        <v>Fluid (stream)</v>
      </c>
      <c r="K20960" s="1" t="str">
        <f t="shared" si="2883"/>
        <v>Untreated Water</v>
      </c>
      <c r="L20960">
        <v>46</v>
      </c>
      <c r="M20960" t="s">
        <v>11421</v>
      </c>
      <c r="N20960">
        <v>776</v>
      </c>
      <c r="O20960">
        <v>2.5000000000000001E-2</v>
      </c>
      <c r="P20960">
        <v>50</v>
      </c>
      <c r="Q20960">
        <v>7.3</v>
      </c>
    </row>
    <row r="20961" spans="1:17" hidden="1" x14ac:dyDescent="0.3">
      <c r="A20961" t="s">
        <v>81109</v>
      </c>
      <c r="B20961" t="s">
        <v>81110</v>
      </c>
      <c r="C20961" s="1" t="str">
        <f t="shared" si="2884"/>
        <v>21:0867</v>
      </c>
      <c r="D20961" s="1" t="str">
        <f t="shared" si="2885"/>
        <v>21:0240</v>
      </c>
      <c r="E20961" t="s">
        <v>81111</v>
      </c>
      <c r="F20961" t="s">
        <v>81112</v>
      </c>
      <c r="H20961">
        <v>46.371255300000001</v>
      </c>
      <c r="I20961">
        <v>-66.742370800000003</v>
      </c>
      <c r="J20961" s="1" t="str">
        <f t="shared" si="2882"/>
        <v>Fluid (stream)</v>
      </c>
      <c r="K20961" s="1" t="str">
        <f t="shared" si="2883"/>
        <v>Untreated Water</v>
      </c>
      <c r="L20961">
        <v>46</v>
      </c>
      <c r="M20961" t="s">
        <v>11426</v>
      </c>
      <c r="N20961">
        <v>777</v>
      </c>
      <c r="O20961">
        <v>2.5000000000000001E-2</v>
      </c>
      <c r="P20961">
        <v>50</v>
      </c>
      <c r="Q20961">
        <v>7.4</v>
      </c>
    </row>
    <row r="20962" spans="1:17" hidden="1" x14ac:dyDescent="0.3">
      <c r="A20962" t="s">
        <v>81113</v>
      </c>
      <c r="B20962" t="s">
        <v>81114</v>
      </c>
      <c r="C20962" s="1" t="str">
        <f t="shared" si="2884"/>
        <v>21:0867</v>
      </c>
      <c r="D20962" s="1" t="str">
        <f t="shared" si="2885"/>
        <v>21:0240</v>
      </c>
      <c r="E20962" t="s">
        <v>81115</v>
      </c>
      <c r="F20962" t="s">
        <v>81116</v>
      </c>
      <c r="H20962">
        <v>46.354695599999999</v>
      </c>
      <c r="I20962">
        <v>-66.657394600000003</v>
      </c>
      <c r="J20962" s="1" t="str">
        <f t="shared" si="2882"/>
        <v>Fluid (stream)</v>
      </c>
      <c r="K20962" s="1" t="str">
        <f t="shared" si="2883"/>
        <v>Untreated Water</v>
      </c>
      <c r="L20962">
        <v>46</v>
      </c>
      <c r="M20962" t="s">
        <v>11440</v>
      </c>
      <c r="N20962">
        <v>778</v>
      </c>
      <c r="O20962">
        <v>2.5000000000000001E-2</v>
      </c>
      <c r="P20962">
        <v>50</v>
      </c>
      <c r="Q20962">
        <v>7.5</v>
      </c>
    </row>
    <row r="20963" spans="1:17" hidden="1" x14ac:dyDescent="0.3">
      <c r="A20963" t="s">
        <v>81117</v>
      </c>
      <c r="B20963" t="s">
        <v>81118</v>
      </c>
      <c r="C20963" s="1" t="str">
        <f t="shared" si="2884"/>
        <v>21:0867</v>
      </c>
      <c r="D20963" s="1" t="str">
        <f t="shared" si="2885"/>
        <v>21:0240</v>
      </c>
      <c r="E20963" t="s">
        <v>81119</v>
      </c>
      <c r="F20963" t="s">
        <v>81120</v>
      </c>
      <c r="H20963">
        <v>46.448836700000001</v>
      </c>
      <c r="I20963">
        <v>-66.774647000000002</v>
      </c>
      <c r="J20963" s="1" t="str">
        <f t="shared" si="2882"/>
        <v>Fluid (stream)</v>
      </c>
      <c r="K20963" s="1" t="str">
        <f t="shared" si="2883"/>
        <v>Untreated Water</v>
      </c>
      <c r="L20963">
        <v>46</v>
      </c>
      <c r="M20963" t="s">
        <v>11445</v>
      </c>
      <c r="N20963">
        <v>779</v>
      </c>
      <c r="O20963">
        <v>2.5000000000000001E-2</v>
      </c>
      <c r="P20963">
        <v>40</v>
      </c>
      <c r="Q20963">
        <v>6.5</v>
      </c>
    </row>
    <row r="20964" spans="1:17" hidden="1" x14ac:dyDescent="0.3">
      <c r="A20964" t="s">
        <v>81121</v>
      </c>
      <c r="B20964" t="s">
        <v>81122</v>
      </c>
      <c r="C20964" s="1" t="str">
        <f t="shared" si="2884"/>
        <v>21:0867</v>
      </c>
      <c r="D20964" s="1" t="str">
        <f t="shared" si="2885"/>
        <v>21:0240</v>
      </c>
      <c r="E20964" t="s">
        <v>81123</v>
      </c>
      <c r="F20964" t="s">
        <v>81124</v>
      </c>
      <c r="H20964">
        <v>46.449004500000001</v>
      </c>
      <c r="I20964">
        <v>-66.771710400000003</v>
      </c>
      <c r="J20964" s="1" t="str">
        <f t="shared" si="2882"/>
        <v>Fluid (stream)</v>
      </c>
      <c r="K20964" s="1" t="str">
        <f t="shared" si="2883"/>
        <v>Untreated Water</v>
      </c>
      <c r="L20964">
        <v>46</v>
      </c>
      <c r="M20964" t="s">
        <v>11450</v>
      </c>
      <c r="N20964">
        <v>780</v>
      </c>
      <c r="O20964">
        <v>2.5000000000000001E-2</v>
      </c>
      <c r="P20964">
        <v>60</v>
      </c>
      <c r="Q20964">
        <v>7.2</v>
      </c>
    </row>
    <row r="20965" spans="1:17" hidden="1" x14ac:dyDescent="0.3">
      <c r="A20965" t="s">
        <v>81125</v>
      </c>
      <c r="B20965" t="s">
        <v>81126</v>
      </c>
      <c r="C20965" s="1" t="str">
        <f t="shared" si="2884"/>
        <v>21:0867</v>
      </c>
      <c r="D20965" s="1" t="str">
        <f t="shared" si="2885"/>
        <v>21:0240</v>
      </c>
      <c r="E20965" t="s">
        <v>81127</v>
      </c>
      <c r="F20965" t="s">
        <v>81128</v>
      </c>
      <c r="H20965">
        <v>46.455116199999999</v>
      </c>
      <c r="I20965">
        <v>-66.727835799999994</v>
      </c>
      <c r="J20965" s="1" t="str">
        <f t="shared" si="2882"/>
        <v>Fluid (stream)</v>
      </c>
      <c r="K20965" s="1" t="str">
        <f t="shared" si="2883"/>
        <v>Untreated Water</v>
      </c>
      <c r="L20965">
        <v>46</v>
      </c>
      <c r="M20965" t="s">
        <v>11460</v>
      </c>
      <c r="N20965">
        <v>781</v>
      </c>
      <c r="O20965">
        <v>2.5000000000000001E-2</v>
      </c>
      <c r="P20965">
        <v>70</v>
      </c>
      <c r="Q20965">
        <v>7.1</v>
      </c>
    </row>
    <row r="20966" spans="1:17" hidden="1" x14ac:dyDescent="0.3">
      <c r="A20966" t="s">
        <v>81129</v>
      </c>
      <c r="B20966" t="s">
        <v>81130</v>
      </c>
      <c r="C20966" s="1" t="str">
        <f t="shared" si="2884"/>
        <v>21:0867</v>
      </c>
      <c r="D20966" s="1" t="str">
        <f t="shared" si="2885"/>
        <v>21:0240</v>
      </c>
      <c r="E20966" t="s">
        <v>81131</v>
      </c>
      <c r="F20966" t="s">
        <v>81132</v>
      </c>
      <c r="H20966">
        <v>46.405796199999997</v>
      </c>
      <c r="I20966">
        <v>-66.7278041</v>
      </c>
      <c r="J20966" s="1" t="str">
        <f t="shared" si="2882"/>
        <v>Fluid (stream)</v>
      </c>
      <c r="K20966" s="1" t="str">
        <f t="shared" si="2883"/>
        <v>Untreated Water</v>
      </c>
      <c r="L20966">
        <v>46</v>
      </c>
      <c r="M20966" t="s">
        <v>11465</v>
      </c>
      <c r="N20966">
        <v>782</v>
      </c>
      <c r="O20966">
        <v>2.5000000000000001E-2</v>
      </c>
      <c r="P20966">
        <v>50</v>
      </c>
      <c r="Q20966">
        <v>6.8</v>
      </c>
    </row>
    <row r="20967" spans="1:17" hidden="1" x14ac:dyDescent="0.3">
      <c r="A20967" t="s">
        <v>81133</v>
      </c>
      <c r="B20967" t="s">
        <v>81134</v>
      </c>
      <c r="C20967" s="1" t="str">
        <f t="shared" si="2884"/>
        <v>21:0867</v>
      </c>
      <c r="D20967" s="1" t="str">
        <f t="shared" si="2885"/>
        <v>21:0240</v>
      </c>
      <c r="E20967" t="s">
        <v>81135</v>
      </c>
      <c r="F20967" t="s">
        <v>81136</v>
      </c>
      <c r="H20967">
        <v>46.403365600000001</v>
      </c>
      <c r="I20967">
        <v>-66.727774999999994</v>
      </c>
      <c r="J20967" s="1" t="str">
        <f t="shared" si="2882"/>
        <v>Fluid (stream)</v>
      </c>
      <c r="K20967" s="1" t="str">
        <f t="shared" si="2883"/>
        <v>Untreated Water</v>
      </c>
      <c r="L20967">
        <v>46</v>
      </c>
      <c r="M20967" t="s">
        <v>11470</v>
      </c>
      <c r="N20967">
        <v>783</v>
      </c>
      <c r="O20967">
        <v>2.5000000000000001E-2</v>
      </c>
      <c r="P20967">
        <v>50</v>
      </c>
      <c r="Q20967">
        <v>7</v>
      </c>
    </row>
    <row r="20968" spans="1:17" hidden="1" x14ac:dyDescent="0.3">
      <c r="A20968" t="s">
        <v>81137</v>
      </c>
      <c r="B20968" t="s">
        <v>81138</v>
      </c>
      <c r="C20968" s="1" t="str">
        <f t="shared" si="2884"/>
        <v>21:0867</v>
      </c>
      <c r="D20968" s="1" t="str">
        <f t="shared" si="2885"/>
        <v>21:0240</v>
      </c>
      <c r="E20968" t="s">
        <v>81139</v>
      </c>
      <c r="F20968" t="s">
        <v>81140</v>
      </c>
      <c r="H20968">
        <v>46.401924200000003</v>
      </c>
      <c r="I20968">
        <v>-66.634555500000005</v>
      </c>
      <c r="J20968" s="1" t="str">
        <f t="shared" si="2882"/>
        <v>Fluid (stream)</v>
      </c>
      <c r="K20968" s="1" t="str">
        <f t="shared" si="2883"/>
        <v>Untreated Water</v>
      </c>
      <c r="L20968">
        <v>46</v>
      </c>
      <c r="M20968" t="s">
        <v>11475</v>
      </c>
      <c r="N20968">
        <v>784</v>
      </c>
      <c r="O20968">
        <v>2.5000000000000001E-2</v>
      </c>
      <c r="P20968">
        <v>60</v>
      </c>
      <c r="Q20968">
        <v>7.1</v>
      </c>
    </row>
    <row r="20969" spans="1:17" hidden="1" x14ac:dyDescent="0.3">
      <c r="A20969" t="s">
        <v>81141</v>
      </c>
      <c r="B20969" t="s">
        <v>81142</v>
      </c>
      <c r="C20969" s="1" t="str">
        <f t="shared" si="2884"/>
        <v>21:0867</v>
      </c>
      <c r="D20969" s="1" t="str">
        <f t="shared" si="2885"/>
        <v>21:0240</v>
      </c>
      <c r="E20969" t="s">
        <v>81143</v>
      </c>
      <c r="F20969" t="s">
        <v>81144</v>
      </c>
      <c r="H20969">
        <v>46.345986799999999</v>
      </c>
      <c r="I20969">
        <v>-66.595579799999996</v>
      </c>
      <c r="J20969" s="1" t="str">
        <f t="shared" si="2882"/>
        <v>Fluid (stream)</v>
      </c>
      <c r="K20969" s="1" t="str">
        <f t="shared" si="2883"/>
        <v>Untreated Water</v>
      </c>
      <c r="L20969">
        <v>46</v>
      </c>
      <c r="M20969" t="s">
        <v>11480</v>
      </c>
      <c r="N20969">
        <v>785</v>
      </c>
      <c r="O20969">
        <v>2.5000000000000001E-2</v>
      </c>
      <c r="P20969">
        <v>70</v>
      </c>
      <c r="Q20969">
        <v>7</v>
      </c>
    </row>
    <row r="20970" spans="1:17" hidden="1" x14ac:dyDescent="0.3">
      <c r="A20970" t="s">
        <v>81145</v>
      </c>
      <c r="B20970" t="s">
        <v>81146</v>
      </c>
      <c r="C20970" s="1" t="str">
        <f t="shared" si="2884"/>
        <v>21:0867</v>
      </c>
      <c r="D20970" s="1" t="str">
        <f t="shared" si="2885"/>
        <v>21:0240</v>
      </c>
      <c r="E20970" t="s">
        <v>81147</v>
      </c>
      <c r="F20970" t="s">
        <v>81148</v>
      </c>
      <c r="H20970">
        <v>46.344381900000002</v>
      </c>
      <c r="I20970">
        <v>-66.594155700000002</v>
      </c>
      <c r="J20970" s="1" t="str">
        <f t="shared" si="2882"/>
        <v>Fluid (stream)</v>
      </c>
      <c r="K20970" s="1" t="str">
        <f t="shared" si="2883"/>
        <v>Untreated Water</v>
      </c>
      <c r="L20970">
        <v>46</v>
      </c>
      <c r="M20970" t="s">
        <v>11431</v>
      </c>
      <c r="N20970">
        <v>786</v>
      </c>
      <c r="O20970">
        <v>2.5000000000000001E-2</v>
      </c>
      <c r="P20970">
        <v>60</v>
      </c>
      <c r="Q20970">
        <v>7</v>
      </c>
    </row>
    <row r="20971" spans="1:17" hidden="1" x14ac:dyDescent="0.3">
      <c r="A20971" t="s">
        <v>81149</v>
      </c>
      <c r="B20971" t="s">
        <v>81150</v>
      </c>
      <c r="C20971" s="1" t="str">
        <f t="shared" si="2884"/>
        <v>21:0867</v>
      </c>
      <c r="D20971" s="1" t="str">
        <f t="shared" si="2885"/>
        <v>21:0240</v>
      </c>
      <c r="E20971" t="s">
        <v>81147</v>
      </c>
      <c r="F20971" t="s">
        <v>81151</v>
      </c>
      <c r="H20971">
        <v>46.344381900000002</v>
      </c>
      <c r="I20971">
        <v>-66.594155700000002</v>
      </c>
      <c r="J20971" s="1" t="str">
        <f t="shared" si="2882"/>
        <v>Fluid (stream)</v>
      </c>
      <c r="K20971" s="1" t="str">
        <f t="shared" si="2883"/>
        <v>Untreated Water</v>
      </c>
      <c r="L20971">
        <v>46</v>
      </c>
      <c r="M20971" t="s">
        <v>11435</v>
      </c>
      <c r="N20971">
        <v>787</v>
      </c>
      <c r="O20971">
        <v>2.5000000000000001E-2</v>
      </c>
      <c r="P20971">
        <v>50</v>
      </c>
      <c r="Q20971">
        <v>7.1</v>
      </c>
    </row>
    <row r="20972" spans="1:17" hidden="1" x14ac:dyDescent="0.3">
      <c r="A20972" t="s">
        <v>81152</v>
      </c>
      <c r="B20972" t="s">
        <v>81153</v>
      </c>
      <c r="C20972" s="1" t="str">
        <f t="shared" si="2884"/>
        <v>21:0867</v>
      </c>
      <c r="D20972" s="1" t="str">
        <f t="shared" si="2885"/>
        <v>21:0240</v>
      </c>
      <c r="E20972" t="s">
        <v>81154</v>
      </c>
      <c r="F20972" t="s">
        <v>81155</v>
      </c>
      <c r="H20972">
        <v>46.386878600000003</v>
      </c>
      <c r="I20972">
        <v>-66.540001500000002</v>
      </c>
      <c r="J20972" s="1" t="str">
        <f t="shared" si="2882"/>
        <v>Fluid (stream)</v>
      </c>
      <c r="K20972" s="1" t="str">
        <f t="shared" si="2883"/>
        <v>Untreated Water</v>
      </c>
      <c r="L20972">
        <v>46</v>
      </c>
      <c r="M20972" t="s">
        <v>12548</v>
      </c>
      <c r="N20972">
        <v>788</v>
      </c>
      <c r="O20972">
        <v>2.5000000000000001E-2</v>
      </c>
      <c r="P20972">
        <v>60</v>
      </c>
      <c r="Q20972">
        <v>7.7</v>
      </c>
    </row>
    <row r="20973" spans="1:17" hidden="1" x14ac:dyDescent="0.3">
      <c r="A20973" t="s">
        <v>81156</v>
      </c>
      <c r="B20973" t="s">
        <v>81157</v>
      </c>
      <c r="C20973" s="1" t="str">
        <f t="shared" si="2884"/>
        <v>21:0867</v>
      </c>
      <c r="D20973" s="1" t="str">
        <f t="shared" si="2885"/>
        <v>21:0240</v>
      </c>
      <c r="E20973" t="s">
        <v>81158</v>
      </c>
      <c r="F20973" t="s">
        <v>81159</v>
      </c>
      <c r="H20973">
        <v>46.390590799999998</v>
      </c>
      <c r="I20973">
        <v>-66.524356100000006</v>
      </c>
      <c r="J20973" s="1" t="str">
        <f t="shared" si="2882"/>
        <v>Fluid (stream)</v>
      </c>
      <c r="K20973" s="1" t="str">
        <f t="shared" si="2883"/>
        <v>Untreated Water</v>
      </c>
      <c r="L20973">
        <v>47</v>
      </c>
      <c r="M20973" t="s">
        <v>11392</v>
      </c>
      <c r="N20973">
        <v>789</v>
      </c>
      <c r="O20973">
        <v>2.5000000000000001E-2</v>
      </c>
      <c r="P20973">
        <v>70</v>
      </c>
      <c r="Q20973">
        <v>7.6</v>
      </c>
    </row>
    <row r="20974" spans="1:17" hidden="1" x14ac:dyDescent="0.3">
      <c r="A20974" t="s">
        <v>81160</v>
      </c>
      <c r="B20974" t="s">
        <v>81161</v>
      </c>
      <c r="C20974" s="1" t="str">
        <f t="shared" si="2884"/>
        <v>21:0867</v>
      </c>
      <c r="D20974" s="1" t="str">
        <f t="shared" si="2885"/>
        <v>21:0240</v>
      </c>
      <c r="E20974" t="s">
        <v>81162</v>
      </c>
      <c r="F20974" t="s">
        <v>81163</v>
      </c>
      <c r="H20974">
        <v>46.392276299999999</v>
      </c>
      <c r="I20974">
        <v>-66.519076799999993</v>
      </c>
      <c r="J20974" s="1" t="str">
        <f t="shared" si="2882"/>
        <v>Fluid (stream)</v>
      </c>
      <c r="K20974" s="1" t="str">
        <f t="shared" si="2883"/>
        <v>Untreated Water</v>
      </c>
      <c r="L20974">
        <v>47</v>
      </c>
      <c r="M20974" t="s">
        <v>11397</v>
      </c>
      <c r="N20974">
        <v>790</v>
      </c>
      <c r="O20974">
        <v>2.5000000000000001E-2</v>
      </c>
      <c r="P20974">
        <v>70</v>
      </c>
      <c r="Q20974">
        <v>7.7</v>
      </c>
    </row>
    <row r="20975" spans="1:17" hidden="1" x14ac:dyDescent="0.3">
      <c r="A20975" t="s">
        <v>81164</v>
      </c>
      <c r="B20975" t="s">
        <v>81165</v>
      </c>
      <c r="C20975" s="1" t="str">
        <f t="shared" si="2884"/>
        <v>21:0867</v>
      </c>
      <c r="D20975" s="1" t="str">
        <f t="shared" si="2885"/>
        <v>21:0240</v>
      </c>
      <c r="E20975" t="s">
        <v>81166</v>
      </c>
      <c r="F20975" t="s">
        <v>81167</v>
      </c>
      <c r="H20975">
        <v>46.355131900000003</v>
      </c>
      <c r="I20975">
        <v>-66.723537899999997</v>
      </c>
      <c r="J20975" s="1" t="str">
        <f t="shared" si="2882"/>
        <v>Fluid (stream)</v>
      </c>
      <c r="K20975" s="1" t="str">
        <f t="shared" si="2883"/>
        <v>Untreated Water</v>
      </c>
      <c r="L20975">
        <v>47</v>
      </c>
      <c r="M20975" t="s">
        <v>11402</v>
      </c>
      <c r="N20975">
        <v>791</v>
      </c>
      <c r="O20975">
        <v>2.5000000000000001E-2</v>
      </c>
      <c r="P20975">
        <v>60</v>
      </c>
      <c r="Q20975">
        <v>7.4</v>
      </c>
    </row>
  </sheetData>
  <autoFilter ref="A1:N20975">
    <filterColumn colId="0" hiddenButton="1"/>
    <filterColumn colId="1" hiddenButton="1"/>
    <filterColumn colId="3">
      <filters>
        <filter val="21:0225"/>
      </filters>
    </filterColumn>
    <filterColumn colId="4" hiddenButton="1"/>
    <filterColumn colId="5" hiddenButton="1"/>
    <filterColumn colId="7" hiddenButton="1"/>
    <filterColumn colId="8" hiddenButton="1"/>
    <filterColumn colId="13" hiddenButton="1"/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svy210225_pkg_0404b.xlsx</vt:lpstr>
      <vt:lpstr>pkg_0404b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adcock</dc:creator>
  <cp:lastModifiedBy>adcock</cp:lastModifiedBy>
  <dcterms:created xsi:type="dcterms:W3CDTF">2024-11-22T08:21:37Z</dcterms:created>
  <dcterms:modified xsi:type="dcterms:W3CDTF">2024-11-23T02:49:23Z</dcterms:modified>
</cp:coreProperties>
</file>